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tables/table10.xml" ContentType="application/vnd.openxmlformats-officedocument.spreadsheetml.table+xml"/>
  <Override PartName="/xl/tables/table1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updateLinks="never" codeName="ThisWorkbook" autoCompressPictures="0" defaultThemeVersion="124226"/>
  <mc:AlternateContent xmlns:mc="http://schemas.openxmlformats.org/markup-compatibility/2006">
    <mc:Choice Requires="x15">
      <x15ac:absPath xmlns:x15ac="http://schemas.microsoft.com/office/spreadsheetml/2010/11/ac" url="G:\District Sales Offices\Sales Operations\Sales Enrollment\New Group Enrollment and Benefit Changes\Annual Spreadsheet Updates\"/>
    </mc:Choice>
  </mc:AlternateContent>
  <xr:revisionPtr revIDLastSave="0" documentId="13_ncr:1_{121AF5F9-FCA2-49EE-B141-76C9B920983D}" xr6:coauthVersionLast="47" xr6:coauthVersionMax="47" xr10:uidLastSave="{00000000-0000-0000-0000-000000000000}"/>
  <bookViews>
    <workbookView xWindow="-120" yWindow="-120" windowWidth="29040" windowHeight="15840" tabRatio="823" activeTab="3" xr2:uid="{00000000-000D-0000-FFFF-FFFF00000000}"/>
  </bookViews>
  <sheets>
    <sheet name="BEFORE YOU BEGIN" sheetId="13" r:id="rId1"/>
    <sheet name="Spreadsheet Instructions" sheetId="19" r:id="rId2"/>
    <sheet name="Example Spreadsheet" sheetId="21" r:id="rId3"/>
    <sheet name="Spreadsheet" sheetId="1" r:id="rId4"/>
    <sheet name="Drop Downs" sheetId="2" state="hidden" r:id="rId5"/>
    <sheet name="Election Counts" sheetId="22" r:id="rId6"/>
    <sheet name="Validation" sheetId="4" state="hidden" r:id="rId7"/>
    <sheet name="Group Documents" sheetId="23" r:id="rId8"/>
    <sheet name="COBRA" sheetId="5" r:id="rId9"/>
    <sheet name="Group Leader Authorization" sheetId="15" r:id="rId10"/>
  </sheets>
  <externalReferences>
    <externalReference r:id="rId11"/>
  </externalReferences>
  <definedNames>
    <definedName name="CobraReasonCodes">COBRA!$B$3:$B$11</definedName>
    <definedName name="CobraShortReasons" localSheetId="2">Table3[Short Reason]</definedName>
    <definedName name="CobraShortReasons" localSheetId="1">Table3[Short Reason]</definedName>
    <definedName name="CobraShortReasons">Table3[Short Reason]</definedName>
    <definedName name="CoverageLevels">'Drop Downs'!$P$2:$P$16</definedName>
    <definedName name="DentalPlans">'Drop Downs'!$N$1:$N$99</definedName>
    <definedName name="EnrollWaive">'Drop Downs'!$AF$1:$AF$2</definedName>
    <definedName name="GenderValues">'Drop Downs'!$I$1:$I$2</definedName>
    <definedName name="LargeGroup2023">'Drop Downs'!$AE$1:$AE$399</definedName>
    <definedName name="LargeGroup2024">'Drop Downs'!$S$1:$S$359</definedName>
    <definedName name="LifeBenefitClasses">'Drop Downs'!$L$1:$L$7</definedName>
    <definedName name="MaritalStatus">'Drop Downs'!$J$1:$J$3</definedName>
    <definedName name="MarriedValues">'Drop Downs'!$J$1:$J$2</definedName>
    <definedName name="MedicalPlans">'Drop Downs'!$M$1:$M$87</definedName>
    <definedName name="MemberDataBlock" localSheetId="2">'Example Spreadsheet'!$A$12:$BC$15</definedName>
    <definedName name="MemberDataBlock" localSheetId="1">'Spreadsheet Instructions'!$B$9:$BE$15</definedName>
    <definedName name="MemberDataBlock">Spreadsheet!$A$6:$BC$786</definedName>
    <definedName name="NoCoverageLevel">'Drop Downs'!$V$1</definedName>
    <definedName name="OnGroupsPriorIns">'Drop Downs'!$V$1:$V$3</definedName>
    <definedName name="PCPList">'Drop Downs'!$Y$1:$Y$2809</definedName>
    <definedName name="_xlnm.Print_Area" localSheetId="0">'BEFORE YOU BEGIN'!$A$1:$AI$53</definedName>
    <definedName name="_xlnm.Print_Area" localSheetId="2">'Example Spreadsheet'!$A$5:$BE$15</definedName>
    <definedName name="_xlnm.Print_Area" localSheetId="3">Spreadsheet!$A$1:$BZ$786</definedName>
    <definedName name="_xlnm.Print_Area" localSheetId="1">'Spreadsheet Instructions'!$A$3:$BC$15</definedName>
    <definedName name="Relationships">'Drop Downs'!$H$1:$H$5</definedName>
    <definedName name="SmallGroup2023">'Drop Downs'!$AD$1:$AD$119</definedName>
    <definedName name="SmallGroup2024">'Drop Downs'!$M$1:$M$108</definedName>
    <definedName name="States">'Drop Downs'!$G$1:$G$57</definedName>
    <definedName name="ValidationResult">Validation!$H$3:$H$786</definedName>
    <definedName name="VisionPlans">'Drop Downs'!$O$1:$O$31</definedName>
    <definedName name="Waivers">'Drop Downs'!$P$6:$P$16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B996" i="4" l="1"/>
  <c r="AB995" i="4"/>
  <c r="AB994" i="4"/>
  <c r="AB993" i="4"/>
  <c r="AB992" i="4"/>
  <c r="AB991" i="4"/>
  <c r="AB990" i="4"/>
  <c r="AB989" i="4"/>
  <c r="AB988" i="4"/>
  <c r="AB987" i="4"/>
  <c r="AB986" i="4"/>
  <c r="AB985" i="4"/>
  <c r="AB984" i="4"/>
  <c r="AB983" i="4"/>
  <c r="AB982" i="4"/>
  <c r="AB981" i="4"/>
  <c r="AB980" i="4"/>
  <c r="AB979" i="4"/>
  <c r="AB978" i="4"/>
  <c r="AB977" i="4"/>
  <c r="AB976" i="4"/>
  <c r="AB975" i="4"/>
  <c r="AB974" i="4"/>
  <c r="AB973" i="4"/>
  <c r="AB972" i="4"/>
  <c r="AB971" i="4"/>
  <c r="AB970" i="4"/>
  <c r="AB969" i="4"/>
  <c r="AB968" i="4"/>
  <c r="AB967" i="4"/>
  <c r="AB966" i="4"/>
  <c r="AB965" i="4"/>
  <c r="AB964" i="4"/>
  <c r="AB963" i="4"/>
  <c r="AB962" i="4"/>
  <c r="AB961" i="4"/>
  <c r="AB960" i="4"/>
  <c r="AB959" i="4"/>
  <c r="AB958" i="4"/>
  <c r="AB957" i="4"/>
  <c r="AB956" i="4"/>
  <c r="AB955" i="4"/>
  <c r="AB954" i="4"/>
  <c r="AB953" i="4"/>
  <c r="AB952" i="4"/>
  <c r="AB951" i="4"/>
  <c r="AB950" i="4"/>
  <c r="AB949" i="4"/>
  <c r="AB948" i="4"/>
  <c r="AB947" i="4"/>
  <c r="AB946" i="4"/>
  <c r="AB945" i="4"/>
  <c r="AB944" i="4"/>
  <c r="AB943" i="4"/>
  <c r="AB942" i="4"/>
  <c r="AB941" i="4"/>
  <c r="AB940" i="4"/>
  <c r="AB939" i="4"/>
  <c r="AB938" i="4"/>
  <c r="AB937" i="4"/>
  <c r="AB936" i="4"/>
  <c r="AB935" i="4"/>
  <c r="AB934" i="4"/>
  <c r="AB933" i="4"/>
  <c r="AB932" i="4"/>
  <c r="AB931" i="4"/>
  <c r="AB930" i="4"/>
  <c r="AB929" i="4"/>
  <c r="AB928" i="4"/>
  <c r="AB927" i="4"/>
  <c r="AB926" i="4"/>
  <c r="AB925" i="4"/>
  <c r="AB924" i="4"/>
  <c r="AB923" i="4"/>
  <c r="AB922" i="4"/>
  <c r="AB921" i="4"/>
  <c r="AB920" i="4"/>
  <c r="AB919" i="4"/>
  <c r="AB918" i="4"/>
  <c r="AB917" i="4"/>
  <c r="AB916" i="4"/>
  <c r="AB915" i="4"/>
  <c r="AB914" i="4"/>
  <c r="AB913" i="4"/>
  <c r="AB912" i="4"/>
  <c r="AB911" i="4"/>
  <c r="AB910" i="4"/>
  <c r="AB909" i="4"/>
  <c r="AB908" i="4"/>
  <c r="AB907" i="4"/>
  <c r="AB906" i="4"/>
  <c r="AB905" i="4"/>
  <c r="AB904" i="4"/>
  <c r="AB903" i="4"/>
  <c r="AB902" i="4"/>
  <c r="AB901" i="4"/>
  <c r="AB900" i="4"/>
  <c r="AB899" i="4"/>
  <c r="AB898" i="4"/>
  <c r="AB897" i="4"/>
  <c r="AB896" i="4"/>
  <c r="AB895" i="4"/>
  <c r="AB894" i="4"/>
  <c r="AB893" i="4"/>
  <c r="AB892" i="4"/>
  <c r="AB891" i="4"/>
  <c r="AB890" i="4"/>
  <c r="AB889" i="4"/>
  <c r="AB888" i="4"/>
  <c r="AB887" i="4"/>
  <c r="AB886" i="4"/>
  <c r="AB885" i="4"/>
  <c r="AB884" i="4"/>
  <c r="AB883" i="4"/>
  <c r="AB882" i="4"/>
  <c r="AB881" i="4"/>
  <c r="AB880" i="4"/>
  <c r="AB879" i="4"/>
  <c r="AB878" i="4"/>
  <c r="AB877" i="4"/>
  <c r="AB876" i="4"/>
  <c r="AB875" i="4"/>
  <c r="AB874" i="4"/>
  <c r="AB873" i="4"/>
  <c r="AB872" i="4"/>
  <c r="AB871" i="4"/>
  <c r="AB870" i="4"/>
  <c r="AB869" i="4"/>
  <c r="AB868" i="4"/>
  <c r="AB867" i="4"/>
  <c r="AB866" i="4"/>
  <c r="AB865" i="4"/>
  <c r="AB864" i="4"/>
  <c r="AB863" i="4"/>
  <c r="AB862" i="4"/>
  <c r="AB861" i="4"/>
  <c r="AB860" i="4"/>
  <c r="AB859" i="4"/>
  <c r="AB858" i="4"/>
  <c r="AB857" i="4"/>
  <c r="AB856" i="4"/>
  <c r="AB855" i="4"/>
  <c r="AB854" i="4"/>
  <c r="AB853" i="4"/>
  <c r="AB852" i="4"/>
  <c r="AB851" i="4"/>
  <c r="AB850" i="4"/>
  <c r="AB849" i="4"/>
  <c r="AB848" i="4"/>
  <c r="AB847" i="4"/>
  <c r="AB846" i="4"/>
  <c r="AB845" i="4"/>
  <c r="AB844" i="4"/>
  <c r="AB843" i="4"/>
  <c r="AB842" i="4"/>
  <c r="AB841" i="4"/>
  <c r="AB840" i="4"/>
  <c r="AB839" i="4"/>
  <c r="AB838" i="4"/>
  <c r="AB837" i="4"/>
  <c r="AB836" i="4"/>
  <c r="AB835" i="4"/>
  <c r="AB834" i="4"/>
  <c r="AB833" i="4"/>
  <c r="AB832" i="4"/>
  <c r="AB831" i="4"/>
  <c r="AB830" i="4"/>
  <c r="AB829" i="4"/>
  <c r="AB828" i="4"/>
  <c r="AB827" i="4"/>
  <c r="AB826" i="4"/>
  <c r="AB825" i="4"/>
  <c r="AB824" i="4"/>
  <c r="AB823" i="4"/>
  <c r="AB822" i="4"/>
  <c r="AB821" i="4"/>
  <c r="AB820" i="4"/>
  <c r="AB819" i="4"/>
  <c r="AB818" i="4"/>
  <c r="AB817" i="4"/>
  <c r="AB816" i="4"/>
  <c r="AB815" i="4"/>
  <c r="AB814" i="4"/>
  <c r="AB813" i="4"/>
  <c r="AB812" i="4"/>
  <c r="AB811" i="4"/>
  <c r="AB810" i="4"/>
  <c r="AB809" i="4"/>
  <c r="AB808" i="4"/>
  <c r="AB807" i="4"/>
  <c r="AB806" i="4"/>
  <c r="AB805" i="4"/>
  <c r="AB804" i="4"/>
  <c r="AB803" i="4"/>
  <c r="AB802" i="4"/>
  <c r="AB801" i="4"/>
  <c r="AB800" i="4"/>
  <c r="AB799" i="4"/>
  <c r="AB798" i="4"/>
  <c r="AB797" i="4"/>
  <c r="AB796" i="4"/>
  <c r="AB795" i="4"/>
  <c r="AB794" i="4"/>
  <c r="AB793" i="4"/>
  <c r="AB792" i="4"/>
  <c r="AB791" i="4"/>
  <c r="AB790" i="4"/>
  <c r="AB789" i="4"/>
  <c r="AB788" i="4"/>
  <c r="AB787" i="4"/>
  <c r="AB786" i="4"/>
  <c r="AB785" i="4"/>
  <c r="AB784" i="4"/>
  <c r="AB783" i="4"/>
  <c r="AB782" i="4"/>
  <c r="AB781" i="4"/>
  <c r="AB780" i="4"/>
  <c r="AB779" i="4"/>
  <c r="AB778" i="4"/>
  <c r="AB777" i="4"/>
  <c r="AB776" i="4"/>
  <c r="AB775" i="4"/>
  <c r="AB774" i="4"/>
  <c r="AB773" i="4"/>
  <c r="AB772" i="4"/>
  <c r="AB771" i="4"/>
  <c r="AB770" i="4"/>
  <c r="AB769" i="4"/>
  <c r="AB768" i="4"/>
  <c r="AB767" i="4"/>
  <c r="AB766" i="4"/>
  <c r="AB765" i="4"/>
  <c r="AB764" i="4"/>
  <c r="AB763" i="4"/>
  <c r="AB762" i="4"/>
  <c r="AB761" i="4"/>
  <c r="AB760" i="4"/>
  <c r="AB759" i="4"/>
  <c r="AB758" i="4"/>
  <c r="AB757" i="4"/>
  <c r="AB756" i="4"/>
  <c r="AB755" i="4"/>
  <c r="AB754" i="4"/>
  <c r="AB753" i="4"/>
  <c r="AB752" i="4"/>
  <c r="AB751" i="4"/>
  <c r="AB750" i="4"/>
  <c r="AB749" i="4"/>
  <c r="AB748" i="4"/>
  <c r="AB747" i="4"/>
  <c r="AB746" i="4"/>
  <c r="AB745" i="4"/>
  <c r="AB744" i="4"/>
  <c r="AB743" i="4"/>
  <c r="AB742" i="4"/>
  <c r="AB741" i="4"/>
  <c r="AB740" i="4"/>
  <c r="AB739" i="4"/>
  <c r="AB738" i="4"/>
  <c r="AB737" i="4"/>
  <c r="AB736" i="4"/>
  <c r="AB735" i="4"/>
  <c r="AB734" i="4"/>
  <c r="AB733" i="4"/>
  <c r="AB732" i="4"/>
  <c r="AB731" i="4"/>
  <c r="AB730" i="4"/>
  <c r="AB729" i="4"/>
  <c r="AB728" i="4"/>
  <c r="AB727" i="4"/>
  <c r="AB726" i="4"/>
  <c r="AB725" i="4"/>
  <c r="AB724" i="4"/>
  <c r="AB723" i="4"/>
  <c r="AB722" i="4"/>
  <c r="AB721" i="4"/>
  <c r="AB720" i="4"/>
  <c r="AB719" i="4"/>
  <c r="AB718" i="4"/>
  <c r="AB717" i="4"/>
  <c r="AB716" i="4"/>
  <c r="AB715" i="4"/>
  <c r="AB714" i="4"/>
  <c r="AB713" i="4"/>
  <c r="AB712" i="4"/>
  <c r="AB711" i="4"/>
  <c r="AB710" i="4"/>
  <c r="AB709" i="4"/>
  <c r="AB708" i="4"/>
  <c r="AB707" i="4"/>
  <c r="AB706" i="4"/>
  <c r="AB705" i="4"/>
  <c r="AB704" i="4"/>
  <c r="AB703" i="4"/>
  <c r="AB702" i="4"/>
  <c r="AB701" i="4"/>
  <c r="AB700" i="4"/>
  <c r="AB699" i="4"/>
  <c r="AB698" i="4"/>
  <c r="AB697" i="4"/>
  <c r="AB696" i="4"/>
  <c r="AB695" i="4"/>
  <c r="AB694" i="4"/>
  <c r="AB693" i="4"/>
  <c r="AB692" i="4"/>
  <c r="AB691" i="4"/>
  <c r="AB690" i="4"/>
  <c r="AB689" i="4"/>
  <c r="AB688" i="4"/>
  <c r="AB687" i="4"/>
  <c r="AB686" i="4"/>
  <c r="AB685" i="4"/>
  <c r="AB684" i="4"/>
  <c r="AB683" i="4"/>
  <c r="AB682" i="4"/>
  <c r="AB681" i="4"/>
  <c r="AB680" i="4"/>
  <c r="AB679" i="4"/>
  <c r="AB678" i="4"/>
  <c r="AB677" i="4"/>
  <c r="AB676" i="4"/>
  <c r="AB675" i="4"/>
  <c r="AB674" i="4"/>
  <c r="AB673" i="4"/>
  <c r="AB672" i="4"/>
  <c r="AB671" i="4"/>
  <c r="AB670" i="4"/>
  <c r="AB669" i="4"/>
  <c r="AB668" i="4"/>
  <c r="AB667" i="4"/>
  <c r="AB666" i="4"/>
  <c r="AB665" i="4"/>
  <c r="AB664" i="4"/>
  <c r="AB663" i="4"/>
  <c r="AB662" i="4"/>
  <c r="AB661" i="4"/>
  <c r="AB660" i="4"/>
  <c r="AB659" i="4"/>
  <c r="AB658" i="4"/>
  <c r="AB657" i="4"/>
  <c r="AB656" i="4"/>
  <c r="AB655" i="4"/>
  <c r="AB654" i="4"/>
  <c r="AB653" i="4"/>
  <c r="AB652" i="4"/>
  <c r="AB651" i="4"/>
  <c r="AB650" i="4"/>
  <c r="AB649" i="4"/>
  <c r="AB648" i="4"/>
  <c r="AB647" i="4"/>
  <c r="AB646" i="4"/>
  <c r="AB645" i="4"/>
  <c r="AB644" i="4"/>
  <c r="AB643" i="4"/>
  <c r="AB642" i="4"/>
  <c r="AB641" i="4"/>
  <c r="AB640" i="4"/>
  <c r="AB639" i="4"/>
  <c r="AB638" i="4"/>
  <c r="AB637" i="4"/>
  <c r="AB636" i="4"/>
  <c r="AB635" i="4"/>
  <c r="AB634" i="4"/>
  <c r="AB633" i="4"/>
  <c r="AB632" i="4"/>
  <c r="AB631" i="4"/>
  <c r="AB630" i="4"/>
  <c r="AB629" i="4"/>
  <c r="AB628" i="4"/>
  <c r="AB627" i="4"/>
  <c r="AB626" i="4"/>
  <c r="AB625" i="4"/>
  <c r="AB624" i="4"/>
  <c r="AB623" i="4"/>
  <c r="AB622" i="4"/>
  <c r="AB621" i="4"/>
  <c r="AB620" i="4"/>
  <c r="AB619" i="4"/>
  <c r="AB618" i="4"/>
  <c r="AB617" i="4"/>
  <c r="AB616" i="4"/>
  <c r="AB615" i="4"/>
  <c r="AB614" i="4"/>
  <c r="AB613" i="4"/>
  <c r="AB612" i="4"/>
  <c r="AB611" i="4"/>
  <c r="AB610" i="4"/>
  <c r="AB609" i="4"/>
  <c r="AB608" i="4"/>
  <c r="AB607" i="4"/>
  <c r="AB606" i="4"/>
  <c r="AB605" i="4"/>
  <c r="AB604" i="4"/>
  <c r="AB603" i="4"/>
  <c r="AB602" i="4"/>
  <c r="AB601" i="4"/>
  <c r="AB600" i="4"/>
  <c r="AB599" i="4"/>
  <c r="AB598" i="4"/>
  <c r="AB597" i="4"/>
  <c r="AB596" i="4"/>
  <c r="AB595" i="4"/>
  <c r="AB594" i="4"/>
  <c r="AB593" i="4"/>
  <c r="AB592" i="4"/>
  <c r="AB591" i="4"/>
  <c r="AB590" i="4"/>
  <c r="AB589" i="4"/>
  <c r="AB588" i="4"/>
  <c r="AB587" i="4"/>
  <c r="AB586" i="4"/>
  <c r="AB585" i="4"/>
  <c r="AB584" i="4"/>
  <c r="AB583" i="4"/>
  <c r="AB582" i="4"/>
  <c r="AB581" i="4"/>
  <c r="AB580" i="4"/>
  <c r="AB579" i="4"/>
  <c r="AB578" i="4"/>
  <c r="AB577" i="4"/>
  <c r="AB576" i="4"/>
  <c r="AB575" i="4"/>
  <c r="AB574" i="4"/>
  <c r="AB573" i="4"/>
  <c r="AB572" i="4"/>
  <c r="AB571" i="4"/>
  <c r="AB570" i="4"/>
  <c r="AB569" i="4"/>
  <c r="AB568" i="4"/>
  <c r="AB567" i="4"/>
  <c r="AB566" i="4"/>
  <c r="AB565" i="4"/>
  <c r="AB564" i="4"/>
  <c r="AB563" i="4"/>
  <c r="AB562" i="4"/>
  <c r="AB561" i="4"/>
  <c r="AB560" i="4"/>
  <c r="AB559" i="4"/>
  <c r="AB558" i="4"/>
  <c r="AB557" i="4"/>
  <c r="AB556" i="4"/>
  <c r="AB555" i="4"/>
  <c r="AB554" i="4"/>
  <c r="AB553" i="4"/>
  <c r="AB552" i="4"/>
  <c r="AB551" i="4"/>
  <c r="AB550" i="4"/>
  <c r="AB549" i="4"/>
  <c r="AB548" i="4"/>
  <c r="AB547" i="4"/>
  <c r="AB546" i="4"/>
  <c r="AB545" i="4"/>
  <c r="AB544" i="4"/>
  <c r="AB543" i="4"/>
  <c r="AB542" i="4"/>
  <c r="AB541" i="4"/>
  <c r="AB540" i="4"/>
  <c r="AB539" i="4"/>
  <c r="AB538" i="4"/>
  <c r="AB537" i="4"/>
  <c r="AB536" i="4"/>
  <c r="AB535" i="4"/>
  <c r="AB534" i="4"/>
  <c r="AB533" i="4"/>
  <c r="AB532" i="4"/>
  <c r="AB531" i="4"/>
  <c r="AB530" i="4"/>
  <c r="AB529" i="4"/>
  <c r="AB528" i="4"/>
  <c r="AB527" i="4"/>
  <c r="AB526" i="4"/>
  <c r="AB525" i="4"/>
  <c r="AB524" i="4"/>
  <c r="AB523" i="4"/>
  <c r="AB522" i="4"/>
  <c r="AB521" i="4"/>
  <c r="AB520" i="4"/>
  <c r="AB519" i="4"/>
  <c r="AB518" i="4"/>
  <c r="AB517" i="4"/>
  <c r="AB516" i="4"/>
  <c r="AB515" i="4"/>
  <c r="AB514" i="4"/>
  <c r="AB513" i="4"/>
  <c r="AB512" i="4"/>
  <c r="AB511" i="4"/>
  <c r="AB510" i="4"/>
  <c r="AB509" i="4"/>
  <c r="AB508" i="4"/>
  <c r="AB507" i="4"/>
  <c r="AB506" i="4"/>
  <c r="AB505" i="4"/>
  <c r="AB504" i="4"/>
  <c r="AB503" i="4"/>
  <c r="AB502" i="4"/>
  <c r="AB501" i="4"/>
  <c r="AB500" i="4"/>
  <c r="AB499" i="4"/>
  <c r="AB498" i="4"/>
  <c r="AB497" i="4"/>
  <c r="AB496" i="4"/>
  <c r="AB495" i="4"/>
  <c r="AB494" i="4"/>
  <c r="AB493" i="4"/>
  <c r="AB492" i="4"/>
  <c r="AB491" i="4"/>
  <c r="AB490" i="4"/>
  <c r="AB489" i="4"/>
  <c r="AB488" i="4"/>
  <c r="AB487" i="4"/>
  <c r="AB486" i="4"/>
  <c r="AB485" i="4"/>
  <c r="AB484" i="4"/>
  <c r="AB483" i="4"/>
  <c r="AB482" i="4"/>
  <c r="AB481" i="4"/>
  <c r="AB480" i="4"/>
  <c r="AB479" i="4"/>
  <c r="AB478" i="4"/>
  <c r="AB477" i="4"/>
  <c r="AB476" i="4"/>
  <c r="AB475" i="4"/>
  <c r="AB474" i="4"/>
  <c r="AB473" i="4"/>
  <c r="AB472" i="4"/>
  <c r="AB471" i="4"/>
  <c r="AB470" i="4"/>
  <c r="AB469" i="4"/>
  <c r="AB468" i="4"/>
  <c r="AB467" i="4"/>
  <c r="AB466" i="4"/>
  <c r="AB465" i="4"/>
  <c r="AB464" i="4"/>
  <c r="AB463" i="4"/>
  <c r="AB462" i="4"/>
  <c r="AB461" i="4"/>
  <c r="AB460" i="4"/>
  <c r="AB459" i="4"/>
  <c r="AB458" i="4"/>
  <c r="AB457" i="4"/>
  <c r="AB456" i="4"/>
  <c r="AB455" i="4"/>
  <c r="AB454" i="4"/>
  <c r="AB453" i="4"/>
  <c r="AB452" i="4"/>
  <c r="AB451" i="4"/>
  <c r="AB450" i="4"/>
  <c r="AB449" i="4"/>
  <c r="AB448" i="4"/>
  <c r="AB447" i="4"/>
  <c r="AB446" i="4"/>
  <c r="AB445" i="4"/>
  <c r="AB444" i="4"/>
  <c r="AB443" i="4"/>
  <c r="AB442" i="4"/>
  <c r="AB441" i="4"/>
  <c r="AB440" i="4"/>
  <c r="AB439" i="4"/>
  <c r="AB438" i="4"/>
  <c r="AB437" i="4"/>
  <c r="AB436" i="4"/>
  <c r="AB435" i="4"/>
  <c r="AB434" i="4"/>
  <c r="AB433" i="4"/>
  <c r="AB432" i="4"/>
  <c r="AB431" i="4"/>
  <c r="AB430" i="4"/>
  <c r="AB429" i="4"/>
  <c r="AB428" i="4"/>
  <c r="AB427" i="4"/>
  <c r="AB426" i="4"/>
  <c r="AB425" i="4"/>
  <c r="AB424" i="4"/>
  <c r="AB423" i="4"/>
  <c r="AB422" i="4"/>
  <c r="AB421" i="4"/>
  <c r="AB420" i="4"/>
  <c r="AB419" i="4"/>
  <c r="AB418" i="4"/>
  <c r="AB417" i="4"/>
  <c r="AB416" i="4"/>
  <c r="AB415" i="4"/>
  <c r="AB414" i="4"/>
  <c r="AB413" i="4"/>
  <c r="AB412" i="4"/>
  <c r="AB411" i="4"/>
  <c r="AB410" i="4"/>
  <c r="AB409" i="4"/>
  <c r="AB408" i="4"/>
  <c r="AB407" i="4"/>
  <c r="AB406" i="4"/>
  <c r="AB405" i="4"/>
  <c r="AB404" i="4"/>
  <c r="AB403" i="4"/>
  <c r="AB402" i="4"/>
  <c r="AB401" i="4"/>
  <c r="AB400" i="4"/>
  <c r="AB399" i="4"/>
  <c r="AB398" i="4"/>
  <c r="AB397" i="4"/>
  <c r="AB396" i="4"/>
  <c r="AB395" i="4"/>
  <c r="AB394" i="4"/>
  <c r="AB393" i="4"/>
  <c r="AB392" i="4"/>
  <c r="AB391" i="4"/>
  <c r="AB390" i="4"/>
  <c r="AB389" i="4"/>
  <c r="AB388" i="4"/>
  <c r="AB387" i="4"/>
  <c r="AB386" i="4"/>
  <c r="AB385" i="4"/>
  <c r="AB384" i="4"/>
  <c r="AB383" i="4"/>
  <c r="AB382" i="4"/>
  <c r="AB381" i="4"/>
  <c r="AB380" i="4"/>
  <c r="AB379" i="4"/>
  <c r="AB378" i="4"/>
  <c r="AB377" i="4"/>
  <c r="AB376" i="4"/>
  <c r="AB375" i="4"/>
  <c r="AB374" i="4"/>
  <c r="AB373" i="4"/>
  <c r="AB372" i="4"/>
  <c r="AB371" i="4"/>
  <c r="AB370" i="4"/>
  <c r="AB369" i="4"/>
  <c r="AB368" i="4"/>
  <c r="AB367" i="4"/>
  <c r="AB366" i="4"/>
  <c r="AB365" i="4"/>
  <c r="AB364" i="4"/>
  <c r="AB363" i="4"/>
  <c r="AB362" i="4"/>
  <c r="AB361" i="4"/>
  <c r="AB360" i="4"/>
  <c r="AB359" i="4"/>
  <c r="AB358" i="4"/>
  <c r="AB357" i="4"/>
  <c r="AB356" i="4"/>
  <c r="AB355" i="4"/>
  <c r="AB354" i="4"/>
  <c r="AB353" i="4"/>
  <c r="AB352" i="4"/>
  <c r="AB351" i="4"/>
  <c r="AB350" i="4"/>
  <c r="AB349" i="4"/>
  <c r="AB348" i="4"/>
  <c r="AB347" i="4"/>
  <c r="AB346" i="4"/>
  <c r="AB345" i="4"/>
  <c r="AB344" i="4"/>
  <c r="AB343" i="4"/>
  <c r="AB342" i="4"/>
  <c r="AB341" i="4"/>
  <c r="AB340" i="4"/>
  <c r="AB339" i="4"/>
  <c r="AB338" i="4"/>
  <c r="AB337" i="4"/>
  <c r="AB336" i="4"/>
  <c r="AB335" i="4"/>
  <c r="AB334" i="4"/>
  <c r="AB333" i="4"/>
  <c r="AB332" i="4"/>
  <c r="AB331" i="4"/>
  <c r="AB330" i="4"/>
  <c r="AB329" i="4"/>
  <c r="AB328" i="4"/>
  <c r="AB327" i="4"/>
  <c r="AB326" i="4"/>
  <c r="AB325" i="4"/>
  <c r="AB324" i="4"/>
  <c r="AB323" i="4"/>
  <c r="AB322" i="4"/>
  <c r="AB321" i="4"/>
  <c r="AB320" i="4"/>
  <c r="AB319" i="4"/>
  <c r="AB318" i="4"/>
  <c r="AB317" i="4"/>
  <c r="AB316" i="4"/>
  <c r="AB315" i="4"/>
  <c r="AB314" i="4"/>
  <c r="AB313" i="4"/>
  <c r="AB312" i="4"/>
  <c r="AB311" i="4"/>
  <c r="AB310" i="4"/>
  <c r="AB309" i="4"/>
  <c r="AB308" i="4"/>
  <c r="AB307" i="4"/>
  <c r="AB306" i="4"/>
  <c r="AB305" i="4"/>
  <c r="AB304" i="4"/>
  <c r="AB303" i="4"/>
  <c r="AB302" i="4"/>
  <c r="AB301" i="4"/>
  <c r="AB300" i="4"/>
  <c r="AB299" i="4"/>
  <c r="AB298" i="4"/>
  <c r="AB297" i="4"/>
  <c r="AB296" i="4"/>
  <c r="AB295" i="4"/>
  <c r="AB294" i="4"/>
  <c r="AB293" i="4"/>
  <c r="AB292" i="4"/>
  <c r="AB291" i="4"/>
  <c r="AB290" i="4"/>
  <c r="AB289" i="4"/>
  <c r="AB288" i="4"/>
  <c r="AB287" i="4"/>
  <c r="AB286" i="4"/>
  <c r="AB285" i="4"/>
  <c r="AB284" i="4"/>
  <c r="AB283" i="4"/>
  <c r="AB282" i="4"/>
  <c r="AB281" i="4"/>
  <c r="AB280" i="4"/>
  <c r="AB279" i="4"/>
  <c r="AB278" i="4"/>
  <c r="AB277" i="4"/>
  <c r="AB276" i="4"/>
  <c r="AB275" i="4"/>
  <c r="AB274" i="4"/>
  <c r="AB273" i="4"/>
  <c r="AB272" i="4"/>
  <c r="AB271" i="4"/>
  <c r="AB270" i="4"/>
  <c r="AB269" i="4"/>
  <c r="AB268" i="4"/>
  <c r="AB267" i="4"/>
  <c r="AB266" i="4"/>
  <c r="AB265" i="4"/>
  <c r="AB264" i="4"/>
  <c r="AB263" i="4"/>
  <c r="AB262" i="4"/>
  <c r="AB261" i="4"/>
  <c r="AB260" i="4"/>
  <c r="AB259" i="4"/>
  <c r="AB258" i="4"/>
  <c r="AB257" i="4"/>
  <c r="AB256" i="4"/>
  <c r="AB255" i="4"/>
  <c r="AB254" i="4"/>
  <c r="AB253" i="4"/>
  <c r="AB252" i="4"/>
  <c r="AB251" i="4"/>
  <c r="AB250" i="4"/>
  <c r="AB249" i="4"/>
  <c r="AB248" i="4"/>
  <c r="AB247" i="4"/>
  <c r="AB246" i="4"/>
  <c r="AB245" i="4"/>
  <c r="AB244" i="4"/>
  <c r="AB243" i="4"/>
  <c r="AB242" i="4"/>
  <c r="AB241" i="4"/>
  <c r="AB240" i="4"/>
  <c r="AB239" i="4"/>
  <c r="AB238" i="4"/>
  <c r="AB237" i="4"/>
  <c r="AB236" i="4"/>
  <c r="AB235" i="4"/>
  <c r="AB234" i="4"/>
  <c r="AB233" i="4"/>
  <c r="AB232" i="4"/>
  <c r="AB231" i="4"/>
  <c r="AB230" i="4"/>
  <c r="AB229" i="4"/>
  <c r="AB228"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83" i="4"/>
  <c r="AB182" i="4"/>
  <c r="AB181" i="4"/>
  <c r="AB180" i="4"/>
  <c r="AB179" i="4"/>
  <c r="AB178" i="4"/>
  <c r="AB177" i="4"/>
  <c r="AB176" i="4"/>
  <c r="AB175" i="4"/>
  <c r="AB174" i="4"/>
  <c r="AB173" i="4"/>
  <c r="AB172" i="4"/>
  <c r="AB171" i="4"/>
  <c r="AB170"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CF996" i="4"/>
  <c r="CF995" i="4"/>
  <c r="CF994" i="4"/>
  <c r="CF993" i="4"/>
  <c r="CF992" i="4"/>
  <c r="CF991" i="4"/>
  <c r="CF990" i="4"/>
  <c r="CF989" i="4"/>
  <c r="CF988" i="4"/>
  <c r="CF987" i="4"/>
  <c r="CF986" i="4"/>
  <c r="CF985" i="4"/>
  <c r="CF984" i="4"/>
  <c r="CF983" i="4"/>
  <c r="CF982" i="4"/>
  <c r="CF981" i="4"/>
  <c r="CF980" i="4"/>
  <c r="CF979" i="4"/>
  <c r="CF978" i="4"/>
  <c r="CF977" i="4"/>
  <c r="CF976" i="4"/>
  <c r="CF975" i="4"/>
  <c r="CF974" i="4"/>
  <c r="CF973" i="4"/>
  <c r="CF972" i="4"/>
  <c r="CF971" i="4"/>
  <c r="CF970" i="4"/>
  <c r="CF969" i="4"/>
  <c r="CF968" i="4"/>
  <c r="CF967" i="4"/>
  <c r="CF966" i="4"/>
  <c r="CF965" i="4"/>
  <c r="CF964" i="4"/>
  <c r="CF963" i="4"/>
  <c r="CF962" i="4"/>
  <c r="CF961" i="4"/>
  <c r="CF960" i="4"/>
  <c r="CF959" i="4"/>
  <c r="CF958" i="4"/>
  <c r="CF957" i="4"/>
  <c r="CF956" i="4"/>
  <c r="CF955" i="4"/>
  <c r="CF954" i="4"/>
  <c r="CF953" i="4"/>
  <c r="CF952" i="4"/>
  <c r="CF951" i="4"/>
  <c r="CF950" i="4"/>
  <c r="CF949" i="4"/>
  <c r="CF948" i="4"/>
  <c r="CF947" i="4"/>
  <c r="CF946" i="4"/>
  <c r="CF945" i="4"/>
  <c r="CF944" i="4"/>
  <c r="CF943" i="4"/>
  <c r="CF942" i="4"/>
  <c r="CF941" i="4"/>
  <c r="CF940" i="4"/>
  <c r="CF939" i="4"/>
  <c r="CF938" i="4"/>
  <c r="CF937" i="4"/>
  <c r="CF936" i="4"/>
  <c r="CF935" i="4"/>
  <c r="CF934" i="4"/>
  <c r="CF933" i="4"/>
  <c r="CF932" i="4"/>
  <c r="CF931" i="4"/>
  <c r="CF930" i="4"/>
  <c r="CF929" i="4"/>
  <c r="CF928" i="4"/>
  <c r="CF927" i="4"/>
  <c r="CF926" i="4"/>
  <c r="CF925" i="4"/>
  <c r="CF924" i="4"/>
  <c r="CF923" i="4"/>
  <c r="CF922" i="4"/>
  <c r="CF921" i="4"/>
  <c r="CF920" i="4"/>
  <c r="CF919" i="4"/>
  <c r="CF918" i="4"/>
  <c r="CF917" i="4"/>
  <c r="CF916" i="4"/>
  <c r="CF915" i="4"/>
  <c r="CF914" i="4"/>
  <c r="CF913" i="4"/>
  <c r="CF912" i="4"/>
  <c r="CF911" i="4"/>
  <c r="CF910" i="4"/>
  <c r="CF909" i="4"/>
  <c r="CF908" i="4"/>
  <c r="CF907" i="4"/>
  <c r="CF906" i="4"/>
  <c r="CF905" i="4"/>
  <c r="CF904" i="4"/>
  <c r="CF903" i="4"/>
  <c r="CF902" i="4"/>
  <c r="CF901" i="4"/>
  <c r="CF900" i="4"/>
  <c r="CF899" i="4"/>
  <c r="CF898" i="4"/>
  <c r="CF897" i="4"/>
  <c r="CF896" i="4"/>
  <c r="CF895" i="4"/>
  <c r="CF894" i="4"/>
  <c r="CF893" i="4"/>
  <c r="CF892" i="4"/>
  <c r="CF891" i="4"/>
  <c r="CF890" i="4"/>
  <c r="CF889" i="4"/>
  <c r="CF888" i="4"/>
  <c r="CF887" i="4"/>
  <c r="CF886" i="4"/>
  <c r="CF885" i="4"/>
  <c r="CF884" i="4"/>
  <c r="CF883" i="4"/>
  <c r="CF882" i="4"/>
  <c r="CF881" i="4"/>
  <c r="CF880" i="4"/>
  <c r="CF879" i="4"/>
  <c r="CF878" i="4"/>
  <c r="CF877" i="4"/>
  <c r="CF876" i="4"/>
  <c r="CF875" i="4"/>
  <c r="CF874" i="4"/>
  <c r="CF873" i="4"/>
  <c r="CF872" i="4"/>
  <c r="CF871" i="4"/>
  <c r="CF870" i="4"/>
  <c r="CF869" i="4"/>
  <c r="CF868" i="4"/>
  <c r="CF867" i="4"/>
  <c r="CF866" i="4"/>
  <c r="CF865" i="4"/>
  <c r="CF864" i="4"/>
  <c r="CF863" i="4"/>
  <c r="CF862" i="4"/>
  <c r="CF861" i="4"/>
  <c r="CF860" i="4"/>
  <c r="CF859" i="4"/>
  <c r="CF858" i="4"/>
  <c r="CF857" i="4"/>
  <c r="CF856" i="4"/>
  <c r="CF855" i="4"/>
  <c r="CF854" i="4"/>
  <c r="CF853" i="4"/>
  <c r="CF852" i="4"/>
  <c r="CF851" i="4"/>
  <c r="CF850" i="4"/>
  <c r="CF849" i="4"/>
  <c r="CF848" i="4"/>
  <c r="CF847" i="4"/>
  <c r="CF846" i="4"/>
  <c r="CF845" i="4"/>
  <c r="CF844" i="4"/>
  <c r="CF843" i="4"/>
  <c r="CF842" i="4"/>
  <c r="CF841" i="4"/>
  <c r="CF840" i="4"/>
  <c r="CF839" i="4"/>
  <c r="CF838" i="4"/>
  <c r="CF837" i="4"/>
  <c r="CF836" i="4"/>
  <c r="CF835" i="4"/>
  <c r="CF834" i="4"/>
  <c r="CF833" i="4"/>
  <c r="CF832" i="4"/>
  <c r="CF831" i="4"/>
  <c r="CF830" i="4"/>
  <c r="CF829" i="4"/>
  <c r="CF828" i="4"/>
  <c r="CF827" i="4"/>
  <c r="CF826" i="4"/>
  <c r="CF825" i="4"/>
  <c r="CF824" i="4"/>
  <c r="CF823" i="4"/>
  <c r="CF822" i="4"/>
  <c r="CF821" i="4"/>
  <c r="CF820" i="4"/>
  <c r="CF819" i="4"/>
  <c r="CF818" i="4"/>
  <c r="CF817" i="4"/>
  <c r="CF816" i="4"/>
  <c r="CF815" i="4"/>
  <c r="CF814" i="4"/>
  <c r="CF813" i="4"/>
  <c r="CF812" i="4"/>
  <c r="CF811" i="4"/>
  <c r="CF810" i="4"/>
  <c r="CF809" i="4"/>
  <c r="CF808" i="4"/>
  <c r="CF807" i="4"/>
  <c r="CF806" i="4"/>
  <c r="CF805" i="4"/>
  <c r="CF804" i="4"/>
  <c r="CF803" i="4"/>
  <c r="CF802" i="4"/>
  <c r="CF801" i="4"/>
  <c r="CF800" i="4"/>
  <c r="CF799" i="4"/>
  <c r="CF798" i="4"/>
  <c r="CF797" i="4"/>
  <c r="CF796" i="4"/>
  <c r="CF795" i="4"/>
  <c r="CF794" i="4"/>
  <c r="CF793" i="4"/>
  <c r="CF792" i="4"/>
  <c r="CF791" i="4"/>
  <c r="CF790" i="4"/>
  <c r="CF789" i="4"/>
  <c r="CF788" i="4"/>
  <c r="CF787" i="4"/>
  <c r="CF786" i="4"/>
  <c r="CF785" i="4"/>
  <c r="CF784" i="4"/>
  <c r="CF783" i="4"/>
  <c r="CF782" i="4"/>
  <c r="CF781" i="4"/>
  <c r="CF780" i="4"/>
  <c r="CF779" i="4"/>
  <c r="CF778" i="4"/>
  <c r="CF777" i="4"/>
  <c r="CF776" i="4"/>
  <c r="CF775" i="4"/>
  <c r="CF774" i="4"/>
  <c r="CF773" i="4"/>
  <c r="CF772" i="4"/>
  <c r="CF771" i="4"/>
  <c r="CF770" i="4"/>
  <c r="CF769" i="4"/>
  <c r="CF768" i="4"/>
  <c r="CF767" i="4"/>
  <c r="CF766" i="4"/>
  <c r="CF765" i="4"/>
  <c r="CF764" i="4"/>
  <c r="CF763" i="4"/>
  <c r="CF762" i="4"/>
  <c r="CF761" i="4"/>
  <c r="CF760" i="4"/>
  <c r="CF759" i="4"/>
  <c r="CF758" i="4"/>
  <c r="CF757" i="4"/>
  <c r="CF756" i="4"/>
  <c r="CF755" i="4"/>
  <c r="CF754" i="4"/>
  <c r="CF753" i="4"/>
  <c r="CF752" i="4"/>
  <c r="CF751" i="4"/>
  <c r="CF750" i="4"/>
  <c r="CF749" i="4"/>
  <c r="CF748" i="4"/>
  <c r="CF747" i="4"/>
  <c r="CF746" i="4"/>
  <c r="CF745" i="4"/>
  <c r="CF744" i="4"/>
  <c r="CF743" i="4"/>
  <c r="CF742" i="4"/>
  <c r="CF741" i="4"/>
  <c r="CF740" i="4"/>
  <c r="CF739" i="4"/>
  <c r="CF738" i="4"/>
  <c r="CF737" i="4"/>
  <c r="CF736" i="4"/>
  <c r="CF735" i="4"/>
  <c r="CF734" i="4"/>
  <c r="CF733" i="4"/>
  <c r="CF732" i="4"/>
  <c r="CF731" i="4"/>
  <c r="CF730" i="4"/>
  <c r="CF729" i="4"/>
  <c r="CF728" i="4"/>
  <c r="CF727" i="4"/>
  <c r="CF726" i="4"/>
  <c r="CF725" i="4"/>
  <c r="CF724" i="4"/>
  <c r="CF723" i="4"/>
  <c r="CF722" i="4"/>
  <c r="CF721" i="4"/>
  <c r="CF720" i="4"/>
  <c r="CF719" i="4"/>
  <c r="CF718" i="4"/>
  <c r="CF717" i="4"/>
  <c r="CF716" i="4"/>
  <c r="CF715" i="4"/>
  <c r="CF714" i="4"/>
  <c r="CF713" i="4"/>
  <c r="CF712" i="4"/>
  <c r="CF711" i="4"/>
  <c r="CF710" i="4"/>
  <c r="CF709" i="4"/>
  <c r="CF708" i="4"/>
  <c r="CF707" i="4"/>
  <c r="CF706" i="4"/>
  <c r="CF705" i="4"/>
  <c r="CF704" i="4"/>
  <c r="CF703" i="4"/>
  <c r="CF702" i="4"/>
  <c r="CF701" i="4"/>
  <c r="CF700" i="4"/>
  <c r="CF699" i="4"/>
  <c r="CF698" i="4"/>
  <c r="CF697" i="4"/>
  <c r="CF696" i="4"/>
  <c r="CF695" i="4"/>
  <c r="CF694" i="4"/>
  <c r="CF693" i="4"/>
  <c r="CF692" i="4"/>
  <c r="CF691" i="4"/>
  <c r="CF690" i="4"/>
  <c r="CF689" i="4"/>
  <c r="CF688" i="4"/>
  <c r="CF687" i="4"/>
  <c r="CF686" i="4"/>
  <c r="CF685" i="4"/>
  <c r="CF684" i="4"/>
  <c r="CF683" i="4"/>
  <c r="CF682" i="4"/>
  <c r="CF681" i="4"/>
  <c r="CF680" i="4"/>
  <c r="CF679" i="4"/>
  <c r="CF678" i="4"/>
  <c r="CF677" i="4"/>
  <c r="CF676" i="4"/>
  <c r="CF675" i="4"/>
  <c r="CF674" i="4"/>
  <c r="CF673" i="4"/>
  <c r="CF672" i="4"/>
  <c r="CF671" i="4"/>
  <c r="CF670" i="4"/>
  <c r="CF669" i="4"/>
  <c r="CF668" i="4"/>
  <c r="CF667" i="4"/>
  <c r="CF666" i="4"/>
  <c r="CF665" i="4"/>
  <c r="CF664" i="4"/>
  <c r="CF663" i="4"/>
  <c r="CF662" i="4"/>
  <c r="CF661" i="4"/>
  <c r="CF660" i="4"/>
  <c r="CF659" i="4"/>
  <c r="CF658" i="4"/>
  <c r="CF657" i="4"/>
  <c r="CF656" i="4"/>
  <c r="CF655" i="4"/>
  <c r="CF654" i="4"/>
  <c r="CF653" i="4"/>
  <c r="CF652" i="4"/>
  <c r="CF651" i="4"/>
  <c r="CF650" i="4"/>
  <c r="CF649" i="4"/>
  <c r="CF648" i="4"/>
  <c r="CF647" i="4"/>
  <c r="CF646" i="4"/>
  <c r="CF645" i="4"/>
  <c r="CF644" i="4"/>
  <c r="CF643" i="4"/>
  <c r="CF642" i="4"/>
  <c r="CF641" i="4"/>
  <c r="CF640" i="4"/>
  <c r="CF639" i="4"/>
  <c r="CF638" i="4"/>
  <c r="CF637" i="4"/>
  <c r="CF636" i="4"/>
  <c r="CF635" i="4"/>
  <c r="CF634" i="4"/>
  <c r="CF633" i="4"/>
  <c r="CF632" i="4"/>
  <c r="CF631" i="4"/>
  <c r="CF630" i="4"/>
  <c r="CF629" i="4"/>
  <c r="CF628" i="4"/>
  <c r="CF627" i="4"/>
  <c r="CF626" i="4"/>
  <c r="CF625" i="4"/>
  <c r="CF624" i="4"/>
  <c r="CF623" i="4"/>
  <c r="CF622" i="4"/>
  <c r="CF621" i="4"/>
  <c r="CF620" i="4"/>
  <c r="CF619" i="4"/>
  <c r="CF618" i="4"/>
  <c r="CF617" i="4"/>
  <c r="CF616" i="4"/>
  <c r="CF615" i="4"/>
  <c r="CF614" i="4"/>
  <c r="CF613" i="4"/>
  <c r="CF612" i="4"/>
  <c r="CF611" i="4"/>
  <c r="CF610" i="4"/>
  <c r="CF609" i="4"/>
  <c r="CF608" i="4"/>
  <c r="CF607" i="4"/>
  <c r="CF606" i="4"/>
  <c r="CF605" i="4"/>
  <c r="CF604" i="4"/>
  <c r="CF603" i="4"/>
  <c r="CF602" i="4"/>
  <c r="CF601" i="4"/>
  <c r="CF600" i="4"/>
  <c r="CF599" i="4"/>
  <c r="CF598" i="4"/>
  <c r="CF597" i="4"/>
  <c r="CF596" i="4"/>
  <c r="CF595" i="4"/>
  <c r="CF594" i="4"/>
  <c r="CF593" i="4"/>
  <c r="CF592" i="4"/>
  <c r="CF591" i="4"/>
  <c r="CF590" i="4"/>
  <c r="CF589" i="4"/>
  <c r="CF588" i="4"/>
  <c r="CF587" i="4"/>
  <c r="CF586" i="4"/>
  <c r="CF585" i="4"/>
  <c r="CF584" i="4"/>
  <c r="CF583" i="4"/>
  <c r="CF582" i="4"/>
  <c r="CF581" i="4"/>
  <c r="CF580" i="4"/>
  <c r="CF579" i="4"/>
  <c r="CF578" i="4"/>
  <c r="CF577" i="4"/>
  <c r="CF576" i="4"/>
  <c r="CF575" i="4"/>
  <c r="CF574" i="4"/>
  <c r="CF573" i="4"/>
  <c r="CF572" i="4"/>
  <c r="CF571" i="4"/>
  <c r="CF570" i="4"/>
  <c r="CF569" i="4"/>
  <c r="CF568" i="4"/>
  <c r="CF567" i="4"/>
  <c r="CF566" i="4"/>
  <c r="CF565" i="4"/>
  <c r="CF564" i="4"/>
  <c r="CF563" i="4"/>
  <c r="CF562" i="4"/>
  <c r="CF561" i="4"/>
  <c r="CF560" i="4"/>
  <c r="CF559" i="4"/>
  <c r="CF558" i="4"/>
  <c r="CF557" i="4"/>
  <c r="CF556" i="4"/>
  <c r="CF555" i="4"/>
  <c r="CF554" i="4"/>
  <c r="CF553" i="4"/>
  <c r="CF552" i="4"/>
  <c r="CF551" i="4"/>
  <c r="CF550" i="4"/>
  <c r="CF549" i="4"/>
  <c r="CF548" i="4"/>
  <c r="CF547" i="4"/>
  <c r="CF546" i="4"/>
  <c r="CF545" i="4"/>
  <c r="CF544" i="4"/>
  <c r="CF543" i="4"/>
  <c r="CF542" i="4"/>
  <c r="CF541" i="4"/>
  <c r="CF540" i="4"/>
  <c r="CF539" i="4"/>
  <c r="CF538" i="4"/>
  <c r="CF537" i="4"/>
  <c r="CF536" i="4"/>
  <c r="CF535" i="4"/>
  <c r="CF534" i="4"/>
  <c r="CF533" i="4"/>
  <c r="CF532" i="4"/>
  <c r="CF531" i="4"/>
  <c r="CF530" i="4"/>
  <c r="CF529" i="4"/>
  <c r="CF528" i="4"/>
  <c r="CF527" i="4"/>
  <c r="CF526" i="4"/>
  <c r="CF525" i="4"/>
  <c r="CF524" i="4"/>
  <c r="CF523" i="4"/>
  <c r="CF522" i="4"/>
  <c r="CF521" i="4"/>
  <c r="CF520" i="4"/>
  <c r="CF519" i="4"/>
  <c r="CF518" i="4"/>
  <c r="CF517" i="4"/>
  <c r="CF516" i="4"/>
  <c r="CF515" i="4"/>
  <c r="CF514" i="4"/>
  <c r="CF513" i="4"/>
  <c r="CF512" i="4"/>
  <c r="CF511" i="4"/>
  <c r="CF510" i="4"/>
  <c r="CF509" i="4"/>
  <c r="CF508" i="4"/>
  <c r="CF507" i="4"/>
  <c r="CF506" i="4"/>
  <c r="CF505" i="4"/>
  <c r="CF504" i="4"/>
  <c r="CF503" i="4"/>
  <c r="CF502" i="4"/>
  <c r="CF501" i="4"/>
  <c r="CF500" i="4"/>
  <c r="CF499" i="4"/>
  <c r="CF498" i="4"/>
  <c r="CF497" i="4"/>
  <c r="CF496" i="4"/>
  <c r="CF495" i="4"/>
  <c r="CF494" i="4"/>
  <c r="CF493" i="4"/>
  <c r="CF492" i="4"/>
  <c r="CF491" i="4"/>
  <c r="CF490" i="4"/>
  <c r="CF489" i="4"/>
  <c r="CF488" i="4"/>
  <c r="CF487" i="4"/>
  <c r="CF486" i="4"/>
  <c r="CF485" i="4"/>
  <c r="CF484" i="4"/>
  <c r="CF483" i="4"/>
  <c r="CF482" i="4"/>
  <c r="CF481" i="4"/>
  <c r="CF480" i="4"/>
  <c r="CF479" i="4"/>
  <c r="CF478" i="4"/>
  <c r="CF477" i="4"/>
  <c r="CF476" i="4"/>
  <c r="CF475" i="4"/>
  <c r="CF474" i="4"/>
  <c r="CF473" i="4"/>
  <c r="CF472" i="4"/>
  <c r="CF471" i="4"/>
  <c r="CF470" i="4"/>
  <c r="CF469" i="4"/>
  <c r="CF468" i="4"/>
  <c r="CF467" i="4"/>
  <c r="CF466" i="4"/>
  <c r="CF465" i="4"/>
  <c r="CF464" i="4"/>
  <c r="CF463" i="4"/>
  <c r="CF462" i="4"/>
  <c r="CF461" i="4"/>
  <c r="CF460" i="4"/>
  <c r="CF459" i="4"/>
  <c r="CF458" i="4"/>
  <c r="CF457" i="4"/>
  <c r="CF456" i="4"/>
  <c r="CF455" i="4"/>
  <c r="CF454" i="4"/>
  <c r="CF453" i="4"/>
  <c r="CF452" i="4"/>
  <c r="CF451" i="4"/>
  <c r="CF450" i="4"/>
  <c r="CF449" i="4"/>
  <c r="CF448" i="4"/>
  <c r="CF447" i="4"/>
  <c r="CF446" i="4"/>
  <c r="CF445" i="4"/>
  <c r="CF444" i="4"/>
  <c r="CF443" i="4"/>
  <c r="CF442" i="4"/>
  <c r="CF441" i="4"/>
  <c r="CF440" i="4"/>
  <c r="CF439" i="4"/>
  <c r="CF438" i="4"/>
  <c r="CF437" i="4"/>
  <c r="CF436" i="4"/>
  <c r="CF435" i="4"/>
  <c r="CF434" i="4"/>
  <c r="CF433" i="4"/>
  <c r="CF432" i="4"/>
  <c r="CF431" i="4"/>
  <c r="CF430" i="4"/>
  <c r="CF429" i="4"/>
  <c r="CF428" i="4"/>
  <c r="CF427" i="4"/>
  <c r="CF426" i="4"/>
  <c r="CF425" i="4"/>
  <c r="CF424" i="4"/>
  <c r="CF423" i="4"/>
  <c r="CF422" i="4"/>
  <c r="CF421" i="4"/>
  <c r="CF420" i="4"/>
  <c r="CF419" i="4"/>
  <c r="CF418" i="4"/>
  <c r="CF417" i="4"/>
  <c r="CF416" i="4"/>
  <c r="CF415" i="4"/>
  <c r="CF414" i="4"/>
  <c r="CF413" i="4"/>
  <c r="CF412" i="4"/>
  <c r="CF411" i="4"/>
  <c r="CF410" i="4"/>
  <c r="CF409" i="4"/>
  <c r="CF408" i="4"/>
  <c r="CF407" i="4"/>
  <c r="CF406" i="4"/>
  <c r="CF405" i="4"/>
  <c r="CF404" i="4"/>
  <c r="CF403" i="4"/>
  <c r="CF402" i="4"/>
  <c r="CF401" i="4"/>
  <c r="CF400" i="4"/>
  <c r="CF399" i="4"/>
  <c r="CF398" i="4"/>
  <c r="CF397" i="4"/>
  <c r="CF396" i="4"/>
  <c r="CF395" i="4"/>
  <c r="CF394" i="4"/>
  <c r="CF393" i="4"/>
  <c r="CF392" i="4"/>
  <c r="CF391" i="4"/>
  <c r="CF390" i="4"/>
  <c r="CF389" i="4"/>
  <c r="CF388" i="4"/>
  <c r="CF387" i="4"/>
  <c r="CF386" i="4"/>
  <c r="CF385" i="4"/>
  <c r="CF384" i="4"/>
  <c r="CF383" i="4"/>
  <c r="CF382" i="4"/>
  <c r="CF381" i="4"/>
  <c r="CF380" i="4"/>
  <c r="CF379" i="4"/>
  <c r="CF378" i="4"/>
  <c r="CF377" i="4"/>
  <c r="CF376" i="4"/>
  <c r="CF375" i="4"/>
  <c r="CF374" i="4"/>
  <c r="CF373" i="4"/>
  <c r="CF372" i="4"/>
  <c r="CF371" i="4"/>
  <c r="CF370" i="4"/>
  <c r="CF369" i="4"/>
  <c r="CF368" i="4"/>
  <c r="CF367" i="4"/>
  <c r="CF366" i="4"/>
  <c r="CF365" i="4"/>
  <c r="CF364" i="4"/>
  <c r="CF363" i="4"/>
  <c r="CF362" i="4"/>
  <c r="CF361" i="4"/>
  <c r="CF360" i="4"/>
  <c r="CF359" i="4"/>
  <c r="CF358" i="4"/>
  <c r="CF357" i="4"/>
  <c r="CF356" i="4"/>
  <c r="CF355" i="4"/>
  <c r="CF354" i="4"/>
  <c r="CF353" i="4"/>
  <c r="CF352" i="4"/>
  <c r="CF351" i="4"/>
  <c r="CF350" i="4"/>
  <c r="CF349" i="4"/>
  <c r="CF348" i="4"/>
  <c r="CF347" i="4"/>
  <c r="CF346" i="4"/>
  <c r="CF345" i="4"/>
  <c r="CF344" i="4"/>
  <c r="CF343" i="4"/>
  <c r="CF342" i="4"/>
  <c r="CF341" i="4"/>
  <c r="CF340" i="4"/>
  <c r="CF339" i="4"/>
  <c r="CF338" i="4"/>
  <c r="CF337" i="4"/>
  <c r="CF336" i="4"/>
  <c r="CF335" i="4"/>
  <c r="CF334" i="4"/>
  <c r="CF333" i="4"/>
  <c r="CF332" i="4"/>
  <c r="CF331" i="4"/>
  <c r="CF330" i="4"/>
  <c r="CF329" i="4"/>
  <c r="CF328" i="4"/>
  <c r="CF327" i="4"/>
  <c r="CF326" i="4"/>
  <c r="CF325" i="4"/>
  <c r="CF324" i="4"/>
  <c r="CF323" i="4"/>
  <c r="CF322" i="4"/>
  <c r="CF321" i="4"/>
  <c r="CF320" i="4"/>
  <c r="CF319" i="4"/>
  <c r="CF318" i="4"/>
  <c r="CF317" i="4"/>
  <c r="CF316" i="4"/>
  <c r="CF315" i="4"/>
  <c r="CF314" i="4"/>
  <c r="CF313" i="4"/>
  <c r="CF312" i="4"/>
  <c r="CF311" i="4"/>
  <c r="CF310" i="4"/>
  <c r="CF309" i="4"/>
  <c r="CF308" i="4"/>
  <c r="CF307" i="4"/>
  <c r="CF306" i="4"/>
  <c r="CF305" i="4"/>
  <c r="CF304" i="4"/>
  <c r="CF303" i="4"/>
  <c r="CF302" i="4"/>
  <c r="CF301" i="4"/>
  <c r="CF300" i="4"/>
  <c r="CF299" i="4"/>
  <c r="CF298" i="4"/>
  <c r="CF297" i="4"/>
  <c r="CF296" i="4"/>
  <c r="CF295" i="4"/>
  <c r="CF294" i="4"/>
  <c r="CF293" i="4"/>
  <c r="CF292" i="4"/>
  <c r="CF291" i="4"/>
  <c r="CF290" i="4"/>
  <c r="CF289" i="4"/>
  <c r="CF288" i="4"/>
  <c r="CF287" i="4"/>
  <c r="CF286" i="4"/>
  <c r="CF285" i="4"/>
  <c r="CF284" i="4"/>
  <c r="CF283" i="4"/>
  <c r="CF282" i="4"/>
  <c r="CF281" i="4"/>
  <c r="CF280" i="4"/>
  <c r="CF279" i="4"/>
  <c r="CF278" i="4"/>
  <c r="CF277" i="4"/>
  <c r="CF276" i="4"/>
  <c r="CF275" i="4"/>
  <c r="CF274" i="4"/>
  <c r="CF273" i="4"/>
  <c r="CF272" i="4"/>
  <c r="CF271" i="4"/>
  <c r="CF270" i="4"/>
  <c r="CF269" i="4"/>
  <c r="CF268" i="4"/>
  <c r="CF267" i="4"/>
  <c r="CF266" i="4"/>
  <c r="CF265" i="4"/>
  <c r="CF264" i="4"/>
  <c r="CF263" i="4"/>
  <c r="CF262" i="4"/>
  <c r="CF261" i="4"/>
  <c r="CF260" i="4"/>
  <c r="CF259" i="4"/>
  <c r="CF258" i="4"/>
  <c r="CF257" i="4"/>
  <c r="CF256" i="4"/>
  <c r="CF255" i="4"/>
  <c r="CF254" i="4"/>
  <c r="CF253" i="4"/>
  <c r="CF252" i="4"/>
  <c r="CF251" i="4"/>
  <c r="CF250" i="4"/>
  <c r="CF249" i="4"/>
  <c r="CF248" i="4"/>
  <c r="CF247" i="4"/>
  <c r="CF246" i="4"/>
  <c r="CF245" i="4"/>
  <c r="CF244" i="4"/>
  <c r="CF243" i="4"/>
  <c r="CF242" i="4"/>
  <c r="CF241" i="4"/>
  <c r="CF240" i="4"/>
  <c r="CF239" i="4"/>
  <c r="CF238" i="4"/>
  <c r="CF237" i="4"/>
  <c r="CF236" i="4"/>
  <c r="CF235" i="4"/>
  <c r="CF234" i="4"/>
  <c r="CF233" i="4"/>
  <c r="CF232" i="4"/>
  <c r="CF231" i="4"/>
  <c r="CF230" i="4"/>
  <c r="CF229" i="4"/>
  <c r="CF228" i="4"/>
  <c r="CF227" i="4"/>
  <c r="CF226" i="4"/>
  <c r="CF225" i="4"/>
  <c r="CF224" i="4"/>
  <c r="CF223" i="4"/>
  <c r="CF222" i="4"/>
  <c r="CF221" i="4"/>
  <c r="CF220" i="4"/>
  <c r="CF219" i="4"/>
  <c r="CF218" i="4"/>
  <c r="CF217" i="4"/>
  <c r="CF216" i="4"/>
  <c r="CF215" i="4"/>
  <c r="CF214" i="4"/>
  <c r="CF213" i="4"/>
  <c r="CF212" i="4"/>
  <c r="CF211" i="4"/>
  <c r="CF210" i="4"/>
  <c r="CF209" i="4"/>
  <c r="CF208" i="4"/>
  <c r="CF207" i="4"/>
  <c r="CF206" i="4"/>
  <c r="CF205" i="4"/>
  <c r="CF204" i="4"/>
  <c r="CF203" i="4"/>
  <c r="CF202" i="4"/>
  <c r="CF201" i="4"/>
  <c r="CF200" i="4"/>
  <c r="CF199" i="4"/>
  <c r="CF198" i="4"/>
  <c r="CF197" i="4"/>
  <c r="CF196" i="4"/>
  <c r="CF195" i="4"/>
  <c r="CF194" i="4"/>
  <c r="CF193" i="4"/>
  <c r="CF192" i="4"/>
  <c r="CF191" i="4"/>
  <c r="CF190" i="4"/>
  <c r="CF189" i="4"/>
  <c r="CF188" i="4"/>
  <c r="CF187" i="4"/>
  <c r="CF186" i="4"/>
  <c r="CF185" i="4"/>
  <c r="CF184" i="4"/>
  <c r="CF183" i="4"/>
  <c r="CF182" i="4"/>
  <c r="CF181" i="4"/>
  <c r="CF180" i="4"/>
  <c r="CF179" i="4"/>
  <c r="CF178" i="4"/>
  <c r="CF177" i="4"/>
  <c r="CF176" i="4"/>
  <c r="CF175" i="4"/>
  <c r="CF174" i="4"/>
  <c r="CF173" i="4"/>
  <c r="CF172" i="4"/>
  <c r="CF171" i="4"/>
  <c r="CF170" i="4"/>
  <c r="CF169" i="4"/>
  <c r="CF168" i="4"/>
  <c r="CF167" i="4"/>
  <c r="CF166" i="4"/>
  <c r="CF165" i="4"/>
  <c r="CF164" i="4"/>
  <c r="CF163" i="4"/>
  <c r="CF162" i="4"/>
  <c r="CF161" i="4"/>
  <c r="CF160" i="4"/>
  <c r="CF159" i="4"/>
  <c r="CF158" i="4"/>
  <c r="CF157" i="4"/>
  <c r="CF156" i="4"/>
  <c r="CF155" i="4"/>
  <c r="CF154" i="4"/>
  <c r="CF153" i="4"/>
  <c r="CF152" i="4"/>
  <c r="CF151" i="4"/>
  <c r="CF150" i="4"/>
  <c r="CF149" i="4"/>
  <c r="CF148" i="4"/>
  <c r="CF147" i="4"/>
  <c r="CF146" i="4"/>
  <c r="CF145" i="4"/>
  <c r="CF144" i="4"/>
  <c r="CF143" i="4"/>
  <c r="CF142" i="4"/>
  <c r="CF141" i="4"/>
  <c r="CF140" i="4"/>
  <c r="CF139" i="4"/>
  <c r="CF138" i="4"/>
  <c r="CF137" i="4"/>
  <c r="CF136" i="4"/>
  <c r="CF135" i="4"/>
  <c r="CF134" i="4"/>
  <c r="CF133" i="4"/>
  <c r="CF132" i="4"/>
  <c r="CF131" i="4"/>
  <c r="CF130" i="4"/>
  <c r="CF129" i="4"/>
  <c r="CF128" i="4"/>
  <c r="CF127" i="4"/>
  <c r="CF126" i="4"/>
  <c r="CF125" i="4"/>
  <c r="CF124" i="4"/>
  <c r="CF123" i="4"/>
  <c r="CF122" i="4"/>
  <c r="CF121" i="4"/>
  <c r="CF120" i="4"/>
  <c r="CF119" i="4"/>
  <c r="CF118" i="4"/>
  <c r="CF117" i="4"/>
  <c r="CF116" i="4"/>
  <c r="CF115" i="4"/>
  <c r="CF114" i="4"/>
  <c r="CF113" i="4"/>
  <c r="CF112" i="4"/>
  <c r="CF111" i="4"/>
  <c r="CF110" i="4"/>
  <c r="CF109" i="4"/>
  <c r="CF108" i="4"/>
  <c r="CF107" i="4"/>
  <c r="CF106" i="4"/>
  <c r="CF105" i="4"/>
  <c r="CF104" i="4"/>
  <c r="CF103" i="4"/>
  <c r="CF102" i="4"/>
  <c r="CF101" i="4"/>
  <c r="CF100" i="4"/>
  <c r="CF99" i="4"/>
  <c r="CF98" i="4"/>
  <c r="CF97" i="4"/>
  <c r="CF96" i="4"/>
  <c r="CF95" i="4"/>
  <c r="CF94" i="4"/>
  <c r="CF93" i="4"/>
  <c r="CF92" i="4"/>
  <c r="CF91" i="4"/>
  <c r="CF90" i="4"/>
  <c r="CF89" i="4"/>
  <c r="CF88" i="4"/>
  <c r="CF87" i="4"/>
  <c r="CF86" i="4"/>
  <c r="CF85" i="4"/>
  <c r="CF84" i="4"/>
  <c r="CF83" i="4"/>
  <c r="CF82" i="4"/>
  <c r="CF81" i="4"/>
  <c r="CF80" i="4"/>
  <c r="CF79" i="4"/>
  <c r="CF78" i="4"/>
  <c r="CF77" i="4"/>
  <c r="CF76" i="4"/>
  <c r="CF75" i="4"/>
  <c r="CF74" i="4"/>
  <c r="CF73" i="4"/>
  <c r="CF72" i="4"/>
  <c r="CF71" i="4"/>
  <c r="CF70" i="4"/>
  <c r="CF69" i="4"/>
  <c r="CF68" i="4"/>
  <c r="CF67" i="4"/>
  <c r="CF66" i="4"/>
  <c r="CF65" i="4"/>
  <c r="CF64" i="4"/>
  <c r="CF63" i="4"/>
  <c r="CF62" i="4"/>
  <c r="CF61" i="4"/>
  <c r="CF60" i="4"/>
  <c r="CF59" i="4"/>
  <c r="CF58" i="4"/>
  <c r="CF57" i="4"/>
  <c r="CF56" i="4"/>
  <c r="CF55" i="4"/>
  <c r="CF54" i="4"/>
  <c r="CF53" i="4"/>
  <c r="CF52" i="4"/>
  <c r="CF51" i="4"/>
  <c r="CF50" i="4"/>
  <c r="CF49" i="4"/>
  <c r="CF48" i="4"/>
  <c r="CF47" i="4"/>
  <c r="CF46" i="4"/>
  <c r="CF45" i="4"/>
  <c r="CF44" i="4"/>
  <c r="CF43" i="4"/>
  <c r="CF42" i="4"/>
  <c r="CF41" i="4"/>
  <c r="CF40" i="4"/>
  <c r="CF39" i="4"/>
  <c r="CF38" i="4"/>
  <c r="CF37" i="4"/>
  <c r="CF36" i="4"/>
  <c r="CF35" i="4"/>
  <c r="CF34" i="4"/>
  <c r="CF33" i="4"/>
  <c r="CF32" i="4"/>
  <c r="CF31" i="4"/>
  <c r="CF30" i="4"/>
  <c r="CF29" i="4"/>
  <c r="CF28" i="4"/>
  <c r="CF27" i="4"/>
  <c r="CF26" i="4"/>
  <c r="CF25" i="4"/>
  <c r="CF24" i="4"/>
  <c r="CF23" i="4"/>
  <c r="CF22" i="4"/>
  <c r="CF21" i="4"/>
  <c r="CF20" i="4"/>
  <c r="CF19" i="4"/>
  <c r="CF18" i="4"/>
  <c r="CF17" i="4"/>
  <c r="CF16" i="4"/>
  <c r="CF15" i="4"/>
  <c r="CF14" i="4"/>
  <c r="CF13" i="4"/>
  <c r="CF12" i="4"/>
  <c r="CF11" i="4"/>
  <c r="CF10" i="4"/>
  <c r="CF9" i="4"/>
  <c r="CF8" i="4"/>
  <c r="CF7" i="4"/>
  <c r="BJ786" i="1"/>
  <c r="BK786" i="1"/>
  <c r="BL786" i="1"/>
  <c r="BM786" i="1" a="1"/>
  <c r="BM786" i="1" s="1"/>
  <c r="BJ787" i="1"/>
  <c r="BK787" i="1"/>
  <c r="BL787" i="1"/>
  <c r="BM787" i="1" a="1"/>
  <c r="BM787" i="1" s="1"/>
  <c r="BJ788" i="1"/>
  <c r="BK788" i="1"/>
  <c r="BL788" i="1"/>
  <c r="BM788" i="1" a="1"/>
  <c r="BM788" i="1" s="1"/>
  <c r="BJ789" i="1"/>
  <c r="BK789" i="1"/>
  <c r="BL789" i="1"/>
  <c r="BM789" i="1" a="1"/>
  <c r="BM789" i="1" s="1"/>
  <c r="BJ790" i="1"/>
  <c r="BK790" i="1"/>
  <c r="BL790" i="1"/>
  <c r="BM790" i="1" a="1"/>
  <c r="BM790" i="1" s="1"/>
  <c r="BJ791" i="1"/>
  <c r="BK791" i="1"/>
  <c r="BL791" i="1"/>
  <c r="BM791" i="1" a="1"/>
  <c r="BM791" i="1" s="1"/>
  <c r="BJ792" i="1"/>
  <c r="BK792" i="1"/>
  <c r="BL792" i="1"/>
  <c r="BM792" i="1" a="1"/>
  <c r="BM792" i="1" s="1"/>
  <c r="BJ793" i="1"/>
  <c r="BK793" i="1"/>
  <c r="BL793" i="1"/>
  <c r="BM793" i="1" a="1"/>
  <c r="BM793" i="1" s="1"/>
  <c r="BJ794" i="1"/>
  <c r="BK794" i="1"/>
  <c r="BL794" i="1"/>
  <c r="BM794" i="1" a="1"/>
  <c r="BM794" i="1" s="1"/>
  <c r="BJ795" i="1"/>
  <c r="BK795" i="1"/>
  <c r="BL795" i="1"/>
  <c r="BM795" i="1" a="1"/>
  <c r="BM795" i="1" s="1"/>
  <c r="BJ796" i="1"/>
  <c r="BK796" i="1"/>
  <c r="BL796" i="1"/>
  <c r="BM796" i="1" a="1"/>
  <c r="BM796" i="1" s="1"/>
  <c r="BJ797" i="1"/>
  <c r="BK797" i="1"/>
  <c r="BL797" i="1"/>
  <c r="BM797" i="1" a="1"/>
  <c r="BM797" i="1" s="1"/>
  <c r="BJ798" i="1"/>
  <c r="BK798" i="1"/>
  <c r="BL798" i="1"/>
  <c r="BM798" i="1" a="1"/>
  <c r="BM798" i="1" s="1"/>
  <c r="BJ799" i="1"/>
  <c r="BK799" i="1"/>
  <c r="BL799" i="1"/>
  <c r="BM799" i="1" a="1"/>
  <c r="BM799" i="1" s="1"/>
  <c r="BJ800" i="1"/>
  <c r="BK800" i="1"/>
  <c r="BL800" i="1"/>
  <c r="BM800" i="1" a="1"/>
  <c r="BM800" i="1" s="1"/>
  <c r="BJ801" i="1"/>
  <c r="BK801" i="1"/>
  <c r="BL801" i="1"/>
  <c r="BM801" i="1" a="1"/>
  <c r="BM801" i="1" s="1"/>
  <c r="BJ802" i="1"/>
  <c r="BK802" i="1"/>
  <c r="BL802" i="1"/>
  <c r="BM802" i="1" a="1"/>
  <c r="BM802" i="1" s="1"/>
  <c r="BJ803" i="1"/>
  <c r="BK803" i="1"/>
  <c r="BL803" i="1"/>
  <c r="BM803" i="1" a="1"/>
  <c r="BM803" i="1" s="1"/>
  <c r="BJ804" i="1"/>
  <c r="BK804" i="1"/>
  <c r="BL804" i="1"/>
  <c r="BM804" i="1" a="1"/>
  <c r="BM804" i="1" s="1"/>
  <c r="BJ805" i="1"/>
  <c r="BK805" i="1"/>
  <c r="BL805" i="1"/>
  <c r="BM805" i="1" a="1"/>
  <c r="BM805" i="1" s="1"/>
  <c r="BJ806" i="1"/>
  <c r="BK806" i="1"/>
  <c r="BL806" i="1"/>
  <c r="BM806" i="1" a="1"/>
  <c r="BM806" i="1" s="1"/>
  <c r="BJ807" i="1"/>
  <c r="BK807" i="1"/>
  <c r="BL807" i="1"/>
  <c r="BM807" i="1" a="1"/>
  <c r="BM807" i="1" s="1"/>
  <c r="BJ808" i="1"/>
  <c r="BK808" i="1"/>
  <c r="BL808" i="1"/>
  <c r="BM808" i="1" a="1"/>
  <c r="BM808" i="1" s="1"/>
  <c r="BJ809" i="1"/>
  <c r="BK809" i="1"/>
  <c r="BL809" i="1"/>
  <c r="BM809" i="1" a="1"/>
  <c r="BM809" i="1" s="1"/>
  <c r="BJ810" i="1"/>
  <c r="BK810" i="1"/>
  <c r="BL810" i="1"/>
  <c r="BM810" i="1" a="1"/>
  <c r="BM810" i="1" s="1"/>
  <c r="BJ811" i="1"/>
  <c r="BK811" i="1"/>
  <c r="BL811" i="1"/>
  <c r="BM811" i="1" a="1"/>
  <c r="BM811" i="1" s="1"/>
  <c r="BJ812" i="1"/>
  <c r="BK812" i="1"/>
  <c r="BL812" i="1"/>
  <c r="BM812" i="1" a="1"/>
  <c r="BM812" i="1" s="1"/>
  <c r="BJ813" i="1"/>
  <c r="BK813" i="1"/>
  <c r="BL813" i="1"/>
  <c r="BM813" i="1" a="1"/>
  <c r="BM813" i="1" s="1"/>
  <c r="BJ814" i="1"/>
  <c r="BK814" i="1"/>
  <c r="BL814" i="1"/>
  <c r="BM814" i="1" a="1"/>
  <c r="BM814" i="1" s="1"/>
  <c r="BJ815" i="1"/>
  <c r="BK815" i="1"/>
  <c r="BL815" i="1"/>
  <c r="BM815" i="1" a="1"/>
  <c r="BM815" i="1" s="1"/>
  <c r="BJ816" i="1"/>
  <c r="BK816" i="1"/>
  <c r="BL816" i="1"/>
  <c r="BM816" i="1" a="1"/>
  <c r="BM816" i="1" s="1"/>
  <c r="BJ817" i="1"/>
  <c r="BK817" i="1"/>
  <c r="BL817" i="1"/>
  <c r="BM817" i="1" a="1"/>
  <c r="BM817" i="1" s="1"/>
  <c r="BJ818" i="1"/>
  <c r="BK818" i="1"/>
  <c r="BL818" i="1"/>
  <c r="BM818" i="1" a="1"/>
  <c r="BM818" i="1" s="1"/>
  <c r="BJ819" i="1"/>
  <c r="BK819" i="1"/>
  <c r="BL819" i="1"/>
  <c r="BM819" i="1" a="1"/>
  <c r="BM819" i="1" s="1"/>
  <c r="BJ820" i="1"/>
  <c r="BK820" i="1"/>
  <c r="BL820" i="1"/>
  <c r="BM820" i="1" a="1"/>
  <c r="BM820" i="1" s="1"/>
  <c r="BJ821" i="1"/>
  <c r="BK821" i="1"/>
  <c r="BL821" i="1"/>
  <c r="BM821" i="1" a="1"/>
  <c r="BM821" i="1" s="1"/>
  <c r="BJ822" i="1"/>
  <c r="BK822" i="1"/>
  <c r="BL822" i="1"/>
  <c r="BM822" i="1" a="1"/>
  <c r="BM822" i="1" s="1"/>
  <c r="BJ823" i="1"/>
  <c r="BK823" i="1"/>
  <c r="BL823" i="1"/>
  <c r="BM823" i="1" a="1"/>
  <c r="BM823" i="1" s="1"/>
  <c r="BJ824" i="1"/>
  <c r="BK824" i="1"/>
  <c r="BL824" i="1"/>
  <c r="BM824" i="1" a="1"/>
  <c r="BM824" i="1" s="1"/>
  <c r="BJ825" i="1"/>
  <c r="BK825" i="1"/>
  <c r="BL825" i="1"/>
  <c r="BM825" i="1" a="1"/>
  <c r="BM825" i="1" s="1"/>
  <c r="BJ826" i="1"/>
  <c r="BK826" i="1"/>
  <c r="BL826" i="1"/>
  <c r="BM826" i="1" a="1"/>
  <c r="BM826" i="1" s="1"/>
  <c r="BJ827" i="1"/>
  <c r="BK827" i="1"/>
  <c r="BL827" i="1"/>
  <c r="BM827" i="1" a="1"/>
  <c r="BM827" i="1" s="1"/>
  <c r="BJ828" i="1"/>
  <c r="BK828" i="1"/>
  <c r="BL828" i="1"/>
  <c r="BM828" i="1" a="1"/>
  <c r="BM828" i="1" s="1"/>
  <c r="BJ829" i="1"/>
  <c r="BK829" i="1"/>
  <c r="BL829" i="1"/>
  <c r="BM829" i="1" a="1"/>
  <c r="BM829" i="1" s="1"/>
  <c r="BJ830" i="1"/>
  <c r="BK830" i="1"/>
  <c r="BL830" i="1"/>
  <c r="BM830" i="1" a="1"/>
  <c r="BM830" i="1" s="1"/>
  <c r="BJ831" i="1"/>
  <c r="BK831" i="1"/>
  <c r="BL831" i="1"/>
  <c r="BM831" i="1" a="1"/>
  <c r="BM831" i="1" s="1"/>
  <c r="BJ832" i="1"/>
  <c r="BK832" i="1"/>
  <c r="BL832" i="1"/>
  <c r="BM832" i="1" a="1"/>
  <c r="BM832" i="1" s="1"/>
  <c r="BJ833" i="1"/>
  <c r="BK833" i="1"/>
  <c r="BL833" i="1"/>
  <c r="BM833" i="1" a="1"/>
  <c r="BM833" i="1" s="1"/>
  <c r="BJ834" i="1"/>
  <c r="BK834" i="1"/>
  <c r="BL834" i="1"/>
  <c r="BM834" i="1" a="1"/>
  <c r="BM834" i="1" s="1"/>
  <c r="BJ835" i="1"/>
  <c r="BK835" i="1"/>
  <c r="BL835" i="1"/>
  <c r="BM835" i="1" a="1"/>
  <c r="BM835" i="1" s="1"/>
  <c r="BJ836" i="1"/>
  <c r="BK836" i="1"/>
  <c r="BL836" i="1"/>
  <c r="BM836" i="1" a="1"/>
  <c r="BM836" i="1" s="1"/>
  <c r="BJ837" i="1"/>
  <c r="BK837" i="1"/>
  <c r="BL837" i="1"/>
  <c r="BM837" i="1" a="1"/>
  <c r="BM837" i="1" s="1"/>
  <c r="BJ838" i="1"/>
  <c r="BK838" i="1"/>
  <c r="BL838" i="1"/>
  <c r="BM838" i="1" a="1"/>
  <c r="BM838" i="1" s="1"/>
  <c r="BJ839" i="1"/>
  <c r="BK839" i="1"/>
  <c r="BL839" i="1"/>
  <c r="BM839" i="1" a="1"/>
  <c r="BM839" i="1" s="1"/>
  <c r="BJ840" i="1"/>
  <c r="BK840" i="1"/>
  <c r="BL840" i="1"/>
  <c r="BM840" i="1" a="1"/>
  <c r="BM840" i="1" s="1"/>
  <c r="BJ841" i="1"/>
  <c r="BK841" i="1"/>
  <c r="BL841" i="1"/>
  <c r="BM841" i="1" a="1"/>
  <c r="BM841" i="1" s="1"/>
  <c r="BJ842" i="1"/>
  <c r="BK842" i="1"/>
  <c r="BL842" i="1"/>
  <c r="BM842" i="1" a="1"/>
  <c r="BM842" i="1" s="1"/>
  <c r="BJ843" i="1"/>
  <c r="BK843" i="1"/>
  <c r="BL843" i="1"/>
  <c r="BM843" i="1" a="1"/>
  <c r="BM843" i="1" s="1"/>
  <c r="BJ844" i="1"/>
  <c r="BK844" i="1"/>
  <c r="BL844" i="1"/>
  <c r="BM844" i="1" a="1"/>
  <c r="BM844" i="1" s="1"/>
  <c r="BJ845" i="1"/>
  <c r="BK845" i="1"/>
  <c r="BL845" i="1"/>
  <c r="BM845" i="1" a="1"/>
  <c r="BM845" i="1" s="1"/>
  <c r="BJ846" i="1"/>
  <c r="BK846" i="1"/>
  <c r="BL846" i="1"/>
  <c r="BM846" i="1" a="1"/>
  <c r="BM846" i="1" s="1"/>
  <c r="BJ847" i="1"/>
  <c r="BK847" i="1"/>
  <c r="BL847" i="1"/>
  <c r="BM847" i="1" a="1"/>
  <c r="BM847" i="1" s="1"/>
  <c r="BJ848" i="1"/>
  <c r="BK848" i="1"/>
  <c r="BL848" i="1"/>
  <c r="BM848" i="1" a="1"/>
  <c r="BM848" i="1" s="1"/>
  <c r="BJ849" i="1"/>
  <c r="BK849" i="1"/>
  <c r="BL849" i="1"/>
  <c r="BM849" i="1" a="1"/>
  <c r="BM849" i="1" s="1"/>
  <c r="BJ850" i="1"/>
  <c r="BK850" i="1"/>
  <c r="BL850" i="1"/>
  <c r="BM850" i="1" a="1"/>
  <c r="BM850" i="1" s="1"/>
  <c r="BJ851" i="1"/>
  <c r="BK851" i="1"/>
  <c r="BL851" i="1"/>
  <c r="BM851" i="1" a="1"/>
  <c r="BM851" i="1" s="1"/>
  <c r="BJ852" i="1"/>
  <c r="BK852" i="1"/>
  <c r="BL852" i="1"/>
  <c r="BM852" i="1" a="1"/>
  <c r="BM852" i="1" s="1"/>
  <c r="BJ853" i="1"/>
  <c r="BK853" i="1"/>
  <c r="BL853" i="1"/>
  <c r="BM853" i="1" a="1"/>
  <c r="BM853" i="1" s="1"/>
  <c r="BJ854" i="1"/>
  <c r="BK854" i="1"/>
  <c r="BL854" i="1"/>
  <c r="BM854" i="1" a="1"/>
  <c r="BM854" i="1" s="1"/>
  <c r="BJ855" i="1"/>
  <c r="BK855" i="1"/>
  <c r="BL855" i="1"/>
  <c r="BM855" i="1" a="1"/>
  <c r="BM855" i="1" s="1"/>
  <c r="BJ856" i="1"/>
  <c r="BK856" i="1"/>
  <c r="BL856" i="1"/>
  <c r="BM856" i="1" a="1"/>
  <c r="BM856" i="1" s="1"/>
  <c r="BJ857" i="1"/>
  <c r="BK857" i="1"/>
  <c r="BL857" i="1"/>
  <c r="BM857" i="1" a="1"/>
  <c r="BM857" i="1" s="1"/>
  <c r="BJ858" i="1"/>
  <c r="BK858" i="1"/>
  <c r="BL858" i="1"/>
  <c r="BM858" i="1" a="1"/>
  <c r="BM858" i="1" s="1"/>
  <c r="BJ859" i="1"/>
  <c r="BK859" i="1"/>
  <c r="BL859" i="1"/>
  <c r="BM859" i="1" a="1"/>
  <c r="BM859" i="1" s="1"/>
  <c r="BJ860" i="1"/>
  <c r="BK860" i="1"/>
  <c r="BL860" i="1"/>
  <c r="BM860" i="1" a="1"/>
  <c r="BM860" i="1" s="1"/>
  <c r="BJ861" i="1"/>
  <c r="BK861" i="1"/>
  <c r="BL861" i="1"/>
  <c r="BM861" i="1" a="1"/>
  <c r="BM861" i="1" s="1"/>
  <c r="BJ862" i="1"/>
  <c r="BK862" i="1"/>
  <c r="BL862" i="1"/>
  <c r="BM862" i="1" a="1"/>
  <c r="BM862" i="1" s="1"/>
  <c r="BJ863" i="1"/>
  <c r="BK863" i="1"/>
  <c r="BL863" i="1"/>
  <c r="BM863" i="1" a="1"/>
  <c r="BM863" i="1" s="1"/>
  <c r="BJ864" i="1"/>
  <c r="BK864" i="1"/>
  <c r="BL864" i="1"/>
  <c r="BM864" i="1" a="1"/>
  <c r="BM864" i="1" s="1"/>
  <c r="BJ865" i="1"/>
  <c r="BK865" i="1"/>
  <c r="BL865" i="1"/>
  <c r="BM865" i="1" a="1"/>
  <c r="BM865" i="1" s="1"/>
  <c r="BJ866" i="1"/>
  <c r="BK866" i="1"/>
  <c r="BL866" i="1"/>
  <c r="BM866" i="1" a="1"/>
  <c r="BM866" i="1" s="1"/>
  <c r="BJ867" i="1"/>
  <c r="BK867" i="1"/>
  <c r="BL867" i="1"/>
  <c r="BM867" i="1" a="1"/>
  <c r="BM867" i="1" s="1"/>
  <c r="BJ868" i="1"/>
  <c r="BK868" i="1"/>
  <c r="BL868" i="1"/>
  <c r="BM868" i="1" a="1"/>
  <c r="BM868" i="1" s="1"/>
  <c r="BJ869" i="1"/>
  <c r="BK869" i="1"/>
  <c r="BL869" i="1"/>
  <c r="BM869" i="1" a="1"/>
  <c r="BM869" i="1" s="1"/>
  <c r="BJ870" i="1"/>
  <c r="BK870" i="1"/>
  <c r="BL870" i="1"/>
  <c r="BM870" i="1" a="1"/>
  <c r="BM870" i="1" s="1"/>
  <c r="BJ871" i="1"/>
  <c r="BK871" i="1"/>
  <c r="BL871" i="1"/>
  <c r="BM871" i="1" a="1"/>
  <c r="BM871" i="1" s="1"/>
  <c r="BJ872" i="1"/>
  <c r="BK872" i="1"/>
  <c r="BL872" i="1"/>
  <c r="BM872" i="1" a="1"/>
  <c r="BM872" i="1" s="1"/>
  <c r="BJ873" i="1"/>
  <c r="BK873" i="1"/>
  <c r="BL873" i="1"/>
  <c r="BM873" i="1" a="1"/>
  <c r="BM873" i="1" s="1"/>
  <c r="BJ874" i="1"/>
  <c r="BK874" i="1"/>
  <c r="BL874" i="1"/>
  <c r="BM874" i="1" a="1"/>
  <c r="BM874" i="1" s="1"/>
  <c r="BJ875" i="1"/>
  <c r="BK875" i="1"/>
  <c r="BL875" i="1"/>
  <c r="BM875" i="1" a="1"/>
  <c r="BM875" i="1" s="1"/>
  <c r="BJ876" i="1"/>
  <c r="BK876" i="1"/>
  <c r="BL876" i="1"/>
  <c r="BM876" i="1" a="1"/>
  <c r="BM876" i="1" s="1"/>
  <c r="BJ877" i="1"/>
  <c r="BK877" i="1"/>
  <c r="BL877" i="1"/>
  <c r="BM877" i="1" a="1"/>
  <c r="BM877" i="1" s="1"/>
  <c r="BJ878" i="1"/>
  <c r="BK878" i="1"/>
  <c r="BL878" i="1"/>
  <c r="BM878" i="1" a="1"/>
  <c r="BM878" i="1" s="1"/>
  <c r="BJ879" i="1"/>
  <c r="BK879" i="1"/>
  <c r="BL879" i="1"/>
  <c r="BM879" i="1" a="1"/>
  <c r="BM879" i="1" s="1"/>
  <c r="BJ880" i="1"/>
  <c r="BK880" i="1"/>
  <c r="BL880" i="1"/>
  <c r="BM880" i="1" a="1"/>
  <c r="BM880" i="1" s="1"/>
  <c r="BJ881" i="1"/>
  <c r="BK881" i="1"/>
  <c r="BL881" i="1"/>
  <c r="BM881" i="1" a="1"/>
  <c r="BM881" i="1" s="1"/>
  <c r="BJ882" i="1"/>
  <c r="BK882" i="1"/>
  <c r="BL882" i="1"/>
  <c r="BM882" i="1" a="1"/>
  <c r="BM882" i="1" s="1"/>
  <c r="BJ883" i="1"/>
  <c r="BK883" i="1"/>
  <c r="BL883" i="1"/>
  <c r="BM883" i="1" a="1"/>
  <c r="BM883" i="1" s="1"/>
  <c r="BJ884" i="1"/>
  <c r="BK884" i="1"/>
  <c r="BL884" i="1"/>
  <c r="BM884" i="1" a="1"/>
  <c r="BM884" i="1" s="1"/>
  <c r="BJ885" i="1"/>
  <c r="BK885" i="1"/>
  <c r="BL885" i="1"/>
  <c r="BM885" i="1" a="1"/>
  <c r="BM885" i="1" s="1"/>
  <c r="BJ886" i="1"/>
  <c r="BK886" i="1"/>
  <c r="BL886" i="1"/>
  <c r="BM886" i="1" a="1"/>
  <c r="BM886" i="1" s="1"/>
  <c r="BJ887" i="1"/>
  <c r="BK887" i="1"/>
  <c r="BL887" i="1"/>
  <c r="BM887" i="1" a="1"/>
  <c r="BM887" i="1" s="1"/>
  <c r="BJ888" i="1"/>
  <c r="BK888" i="1"/>
  <c r="BL888" i="1"/>
  <c r="BM888" i="1" a="1"/>
  <c r="BM888" i="1" s="1"/>
  <c r="BJ889" i="1"/>
  <c r="BK889" i="1"/>
  <c r="BL889" i="1"/>
  <c r="BM889" i="1" a="1"/>
  <c r="BM889" i="1" s="1"/>
  <c r="BJ890" i="1"/>
  <c r="BK890" i="1"/>
  <c r="BL890" i="1"/>
  <c r="BM890" i="1" a="1"/>
  <c r="BM890" i="1" s="1"/>
  <c r="BJ891" i="1"/>
  <c r="BK891" i="1"/>
  <c r="BL891" i="1"/>
  <c r="BM891" i="1" a="1"/>
  <c r="BM891" i="1" s="1"/>
  <c r="BJ892" i="1"/>
  <c r="BK892" i="1"/>
  <c r="BL892" i="1"/>
  <c r="BM892" i="1" a="1"/>
  <c r="BM892" i="1" s="1"/>
  <c r="BJ893" i="1"/>
  <c r="BK893" i="1"/>
  <c r="BL893" i="1"/>
  <c r="BM893" i="1" a="1"/>
  <c r="BM893" i="1" s="1"/>
  <c r="BJ894" i="1"/>
  <c r="BK894" i="1"/>
  <c r="BL894" i="1"/>
  <c r="BM894" i="1" a="1"/>
  <c r="BM894" i="1" s="1"/>
  <c r="BJ895" i="1"/>
  <c r="BK895" i="1"/>
  <c r="BL895" i="1"/>
  <c r="BM895" i="1" a="1"/>
  <c r="BM895" i="1" s="1"/>
  <c r="BJ896" i="1"/>
  <c r="BK896" i="1"/>
  <c r="BL896" i="1"/>
  <c r="BM896" i="1" a="1"/>
  <c r="BM896" i="1" s="1"/>
  <c r="BJ897" i="1"/>
  <c r="BK897" i="1"/>
  <c r="BL897" i="1"/>
  <c r="BM897" i="1" a="1"/>
  <c r="BM897" i="1" s="1"/>
  <c r="BJ898" i="1"/>
  <c r="BK898" i="1"/>
  <c r="BL898" i="1"/>
  <c r="BM898" i="1" a="1"/>
  <c r="BM898" i="1" s="1"/>
  <c r="BJ899" i="1"/>
  <c r="BK899" i="1"/>
  <c r="BL899" i="1"/>
  <c r="BM899" i="1" a="1"/>
  <c r="BM899" i="1" s="1"/>
  <c r="BJ900" i="1"/>
  <c r="BK900" i="1"/>
  <c r="BL900" i="1"/>
  <c r="BM900" i="1" a="1"/>
  <c r="BM900" i="1" s="1"/>
  <c r="BJ901" i="1"/>
  <c r="BK901" i="1"/>
  <c r="BL901" i="1"/>
  <c r="BM901" i="1" a="1"/>
  <c r="BM901" i="1" s="1"/>
  <c r="BJ902" i="1"/>
  <c r="BK902" i="1"/>
  <c r="BL902" i="1"/>
  <c r="BM902" i="1" a="1"/>
  <c r="BM902" i="1" s="1"/>
  <c r="BJ903" i="1"/>
  <c r="BK903" i="1"/>
  <c r="BL903" i="1"/>
  <c r="BM903" i="1" a="1"/>
  <c r="BM903" i="1" s="1"/>
  <c r="BJ904" i="1"/>
  <c r="BK904" i="1"/>
  <c r="BL904" i="1"/>
  <c r="BM904" i="1" a="1"/>
  <c r="BM904" i="1" s="1"/>
  <c r="BJ905" i="1"/>
  <c r="BK905" i="1"/>
  <c r="BL905" i="1"/>
  <c r="BM905" i="1" a="1"/>
  <c r="BM905" i="1" s="1"/>
  <c r="BJ906" i="1"/>
  <c r="BK906" i="1"/>
  <c r="BL906" i="1"/>
  <c r="BM906" i="1" a="1"/>
  <c r="BM906" i="1" s="1"/>
  <c r="BJ907" i="1"/>
  <c r="BK907" i="1"/>
  <c r="BL907" i="1"/>
  <c r="BM907" i="1" a="1"/>
  <c r="BM907" i="1" s="1"/>
  <c r="BJ908" i="1"/>
  <c r="BK908" i="1"/>
  <c r="BL908" i="1"/>
  <c r="BM908" i="1" a="1"/>
  <c r="BM908" i="1" s="1"/>
  <c r="BJ909" i="1"/>
  <c r="BK909" i="1"/>
  <c r="BL909" i="1"/>
  <c r="BM909" i="1" a="1"/>
  <c r="BM909" i="1" s="1"/>
  <c r="BJ910" i="1"/>
  <c r="BK910" i="1"/>
  <c r="BL910" i="1"/>
  <c r="BM910" i="1" a="1"/>
  <c r="BM910" i="1" s="1"/>
  <c r="BJ911" i="1"/>
  <c r="BK911" i="1"/>
  <c r="BL911" i="1"/>
  <c r="BM911" i="1" a="1"/>
  <c r="BM911" i="1" s="1"/>
  <c r="BJ912" i="1"/>
  <c r="BK912" i="1"/>
  <c r="BL912" i="1"/>
  <c r="BM912" i="1" a="1"/>
  <c r="BM912" i="1" s="1"/>
  <c r="BJ913" i="1"/>
  <c r="BK913" i="1"/>
  <c r="BL913" i="1"/>
  <c r="BM913" i="1" a="1"/>
  <c r="BM913" i="1" s="1"/>
  <c r="BJ914" i="1"/>
  <c r="BK914" i="1"/>
  <c r="BL914" i="1"/>
  <c r="BM914" i="1" a="1"/>
  <c r="BM914" i="1" s="1"/>
  <c r="BJ915" i="1"/>
  <c r="BK915" i="1"/>
  <c r="BL915" i="1"/>
  <c r="BM915" i="1" a="1"/>
  <c r="BM915" i="1" s="1"/>
  <c r="BJ916" i="1"/>
  <c r="BK916" i="1"/>
  <c r="BL916" i="1"/>
  <c r="BM916" i="1" a="1"/>
  <c r="BM916" i="1" s="1"/>
  <c r="BJ917" i="1"/>
  <c r="BK917" i="1"/>
  <c r="BL917" i="1"/>
  <c r="BM917" i="1" a="1"/>
  <c r="BM917" i="1" s="1"/>
  <c r="BJ918" i="1"/>
  <c r="BK918" i="1"/>
  <c r="BL918" i="1"/>
  <c r="BM918" i="1" a="1"/>
  <c r="BM918" i="1" s="1"/>
  <c r="BJ919" i="1"/>
  <c r="BK919" i="1"/>
  <c r="BL919" i="1"/>
  <c r="BM919" i="1" a="1"/>
  <c r="BM919" i="1" s="1"/>
  <c r="BJ920" i="1"/>
  <c r="BK920" i="1"/>
  <c r="BL920" i="1"/>
  <c r="BM920" i="1" a="1"/>
  <c r="BM920" i="1" s="1"/>
  <c r="BJ921" i="1"/>
  <c r="BK921" i="1"/>
  <c r="BL921" i="1"/>
  <c r="BM921" i="1" a="1"/>
  <c r="BM921" i="1" s="1"/>
  <c r="BJ922" i="1"/>
  <c r="BK922" i="1"/>
  <c r="BL922" i="1"/>
  <c r="BM922" i="1" a="1"/>
  <c r="BM922" i="1" s="1"/>
  <c r="BJ923" i="1"/>
  <c r="BK923" i="1"/>
  <c r="BL923" i="1"/>
  <c r="BM923" i="1" a="1"/>
  <c r="BM923" i="1" s="1"/>
  <c r="BJ924" i="1"/>
  <c r="BK924" i="1"/>
  <c r="BL924" i="1"/>
  <c r="BM924" i="1" a="1"/>
  <c r="BM924" i="1" s="1"/>
  <c r="BJ925" i="1"/>
  <c r="BK925" i="1"/>
  <c r="BL925" i="1"/>
  <c r="BM925" i="1" a="1"/>
  <c r="BM925" i="1" s="1"/>
  <c r="BJ926" i="1"/>
  <c r="BK926" i="1"/>
  <c r="BL926" i="1"/>
  <c r="BM926" i="1" a="1"/>
  <c r="BM926" i="1" s="1"/>
  <c r="BJ927" i="1"/>
  <c r="BK927" i="1"/>
  <c r="BL927" i="1"/>
  <c r="BM927" i="1" a="1"/>
  <c r="BM927" i="1" s="1"/>
  <c r="BJ928" i="1"/>
  <c r="BK928" i="1"/>
  <c r="BL928" i="1"/>
  <c r="BM928" i="1" a="1"/>
  <c r="BM928" i="1" s="1"/>
  <c r="BJ929" i="1"/>
  <c r="BK929" i="1"/>
  <c r="BL929" i="1"/>
  <c r="BM929" i="1" a="1"/>
  <c r="BM929" i="1" s="1"/>
  <c r="BJ930" i="1"/>
  <c r="BK930" i="1"/>
  <c r="BL930" i="1"/>
  <c r="BM930" i="1" a="1"/>
  <c r="BM930" i="1" s="1"/>
  <c r="BJ931" i="1"/>
  <c r="BK931" i="1"/>
  <c r="BL931" i="1"/>
  <c r="BM931" i="1" a="1"/>
  <c r="BM931" i="1" s="1"/>
  <c r="BJ932" i="1"/>
  <c r="BK932" i="1"/>
  <c r="BL932" i="1"/>
  <c r="BM932" i="1" a="1"/>
  <c r="BM932" i="1" s="1"/>
  <c r="BJ933" i="1"/>
  <c r="BK933" i="1"/>
  <c r="BL933" i="1"/>
  <c r="BM933" i="1" a="1"/>
  <c r="BM933" i="1" s="1"/>
  <c r="BJ934" i="1"/>
  <c r="BK934" i="1"/>
  <c r="BL934" i="1"/>
  <c r="BM934" i="1" a="1"/>
  <c r="BM934" i="1" s="1"/>
  <c r="BJ935" i="1"/>
  <c r="BK935" i="1"/>
  <c r="BL935" i="1"/>
  <c r="BM935" i="1" a="1"/>
  <c r="BM935" i="1" s="1"/>
  <c r="BJ936" i="1"/>
  <c r="BK936" i="1"/>
  <c r="BL936" i="1"/>
  <c r="BM936" i="1" a="1"/>
  <c r="BM936" i="1" s="1"/>
  <c r="BJ937" i="1"/>
  <c r="BK937" i="1"/>
  <c r="BL937" i="1"/>
  <c r="BM937" i="1" a="1"/>
  <c r="BM937" i="1" s="1"/>
  <c r="BJ938" i="1"/>
  <c r="BK938" i="1"/>
  <c r="BL938" i="1"/>
  <c r="BM938" i="1" a="1"/>
  <c r="BM938" i="1" s="1"/>
  <c r="BJ939" i="1"/>
  <c r="BK939" i="1"/>
  <c r="BL939" i="1"/>
  <c r="BM939" i="1" a="1"/>
  <c r="BM939" i="1" s="1"/>
  <c r="BJ940" i="1"/>
  <c r="BK940" i="1"/>
  <c r="BL940" i="1"/>
  <c r="BM940" i="1" a="1"/>
  <c r="BM940" i="1" s="1"/>
  <c r="BJ941" i="1"/>
  <c r="BK941" i="1"/>
  <c r="BL941" i="1"/>
  <c r="BM941" i="1" a="1"/>
  <c r="BM941" i="1" s="1"/>
  <c r="BJ942" i="1"/>
  <c r="BK942" i="1"/>
  <c r="BL942" i="1"/>
  <c r="BM942" i="1" a="1"/>
  <c r="BM942" i="1" s="1"/>
  <c r="BJ943" i="1"/>
  <c r="BK943" i="1"/>
  <c r="BL943" i="1"/>
  <c r="BM943" i="1" a="1"/>
  <c r="BM943" i="1" s="1"/>
  <c r="BJ944" i="1"/>
  <c r="BK944" i="1"/>
  <c r="BL944" i="1"/>
  <c r="BM944" i="1" a="1"/>
  <c r="BM944" i="1" s="1"/>
  <c r="BJ945" i="1"/>
  <c r="BK945" i="1"/>
  <c r="BL945" i="1"/>
  <c r="BM945" i="1" a="1"/>
  <c r="BM945" i="1" s="1"/>
  <c r="BJ946" i="1"/>
  <c r="BK946" i="1"/>
  <c r="BL946" i="1"/>
  <c r="BM946" i="1" a="1"/>
  <c r="BM946" i="1" s="1"/>
  <c r="BJ947" i="1"/>
  <c r="BK947" i="1"/>
  <c r="BL947" i="1"/>
  <c r="BM947" i="1" a="1"/>
  <c r="BM947" i="1" s="1"/>
  <c r="BJ948" i="1"/>
  <c r="BK948" i="1"/>
  <c r="BL948" i="1"/>
  <c r="BM948" i="1" a="1"/>
  <c r="BM948" i="1" s="1"/>
  <c r="BJ949" i="1"/>
  <c r="BK949" i="1"/>
  <c r="BL949" i="1"/>
  <c r="BM949" i="1" a="1"/>
  <c r="BM949" i="1" s="1"/>
  <c r="BJ950" i="1"/>
  <c r="BK950" i="1"/>
  <c r="BL950" i="1"/>
  <c r="BM950" i="1" a="1"/>
  <c r="BM950" i="1" s="1"/>
  <c r="BJ951" i="1"/>
  <c r="BK951" i="1"/>
  <c r="BL951" i="1"/>
  <c r="BM951" i="1" a="1"/>
  <c r="BM951" i="1" s="1"/>
  <c r="BJ952" i="1"/>
  <c r="BK952" i="1"/>
  <c r="BL952" i="1"/>
  <c r="BM952" i="1" a="1"/>
  <c r="BM952" i="1" s="1"/>
  <c r="BJ953" i="1"/>
  <c r="BK953" i="1"/>
  <c r="BL953" i="1"/>
  <c r="BM953" i="1" a="1"/>
  <c r="BM953" i="1" s="1"/>
  <c r="BJ954" i="1"/>
  <c r="BK954" i="1"/>
  <c r="BL954" i="1"/>
  <c r="BM954" i="1" a="1"/>
  <c r="BM954" i="1" s="1"/>
  <c r="BJ955" i="1"/>
  <c r="BK955" i="1"/>
  <c r="BL955" i="1"/>
  <c r="BM955" i="1" a="1"/>
  <c r="BM955" i="1" s="1"/>
  <c r="BJ956" i="1"/>
  <c r="BK956" i="1"/>
  <c r="BL956" i="1"/>
  <c r="BM956" i="1" a="1"/>
  <c r="BM956" i="1" s="1"/>
  <c r="BJ957" i="1"/>
  <c r="BK957" i="1"/>
  <c r="BL957" i="1"/>
  <c r="BM957" i="1" a="1"/>
  <c r="BM957" i="1" s="1"/>
  <c r="BJ958" i="1"/>
  <c r="BK958" i="1"/>
  <c r="BL958" i="1"/>
  <c r="BM958" i="1" a="1"/>
  <c r="BM958" i="1" s="1"/>
  <c r="BJ959" i="1"/>
  <c r="BK959" i="1"/>
  <c r="BL959" i="1"/>
  <c r="BM959" i="1" a="1"/>
  <c r="BM959" i="1" s="1"/>
  <c r="BJ960" i="1"/>
  <c r="BK960" i="1"/>
  <c r="BL960" i="1"/>
  <c r="BM960" i="1" a="1"/>
  <c r="BM960" i="1" s="1"/>
  <c r="BJ961" i="1"/>
  <c r="BK961" i="1"/>
  <c r="BL961" i="1"/>
  <c r="BM961" i="1" a="1"/>
  <c r="BM961" i="1" s="1"/>
  <c r="BJ962" i="1"/>
  <c r="BK962" i="1"/>
  <c r="BL962" i="1"/>
  <c r="BM962" i="1" a="1"/>
  <c r="BM962" i="1" s="1"/>
  <c r="BJ963" i="1"/>
  <c r="BK963" i="1"/>
  <c r="BL963" i="1"/>
  <c r="BM963" i="1" a="1"/>
  <c r="BM963" i="1" s="1"/>
  <c r="BJ964" i="1"/>
  <c r="BK964" i="1"/>
  <c r="BL964" i="1"/>
  <c r="BM964" i="1" a="1"/>
  <c r="BM964" i="1" s="1"/>
  <c r="BJ965" i="1"/>
  <c r="BK965" i="1"/>
  <c r="BL965" i="1"/>
  <c r="BM965" i="1" a="1"/>
  <c r="BM965" i="1" s="1"/>
  <c r="BJ966" i="1"/>
  <c r="BK966" i="1"/>
  <c r="BL966" i="1"/>
  <c r="BM966" i="1" a="1"/>
  <c r="BM966" i="1" s="1"/>
  <c r="BJ967" i="1"/>
  <c r="BK967" i="1"/>
  <c r="BL967" i="1"/>
  <c r="BM967" i="1" a="1"/>
  <c r="BM967" i="1" s="1"/>
  <c r="BJ968" i="1"/>
  <c r="BK968" i="1"/>
  <c r="BL968" i="1"/>
  <c r="BM968" i="1" a="1"/>
  <c r="BM968" i="1" s="1"/>
  <c r="BJ969" i="1"/>
  <c r="BK969" i="1"/>
  <c r="BL969" i="1"/>
  <c r="BM969" i="1" a="1"/>
  <c r="BM969" i="1" s="1"/>
  <c r="BJ970" i="1"/>
  <c r="BK970" i="1"/>
  <c r="BL970" i="1"/>
  <c r="BM970" i="1" a="1"/>
  <c r="BM970" i="1" s="1"/>
  <c r="BJ971" i="1"/>
  <c r="BK971" i="1"/>
  <c r="BL971" i="1"/>
  <c r="BM971" i="1" a="1"/>
  <c r="BM971" i="1" s="1"/>
  <c r="BJ972" i="1"/>
  <c r="BK972" i="1"/>
  <c r="BL972" i="1"/>
  <c r="BM972" i="1" a="1"/>
  <c r="BM972" i="1" s="1"/>
  <c r="BJ973" i="1"/>
  <c r="BK973" i="1"/>
  <c r="BL973" i="1"/>
  <c r="BM973" i="1" a="1"/>
  <c r="BM973" i="1" s="1"/>
  <c r="BJ974" i="1"/>
  <c r="BK974" i="1"/>
  <c r="BL974" i="1"/>
  <c r="BM974" i="1" a="1"/>
  <c r="BM974" i="1" s="1"/>
  <c r="BJ975" i="1"/>
  <c r="BK975" i="1"/>
  <c r="BL975" i="1"/>
  <c r="BM975" i="1" a="1"/>
  <c r="BM975" i="1" s="1"/>
  <c r="BJ976" i="1"/>
  <c r="BK976" i="1"/>
  <c r="BL976" i="1"/>
  <c r="BM976" i="1" a="1"/>
  <c r="BM976" i="1" s="1"/>
  <c r="BJ977" i="1"/>
  <c r="BK977" i="1"/>
  <c r="BL977" i="1"/>
  <c r="BM977" i="1" a="1"/>
  <c r="BM977" i="1" s="1"/>
  <c r="BJ978" i="1"/>
  <c r="BK978" i="1"/>
  <c r="BL978" i="1"/>
  <c r="BM978" i="1" a="1"/>
  <c r="BM978" i="1" s="1"/>
  <c r="BJ979" i="1"/>
  <c r="BK979" i="1"/>
  <c r="BL979" i="1"/>
  <c r="BM979" i="1" a="1"/>
  <c r="BM979" i="1" s="1"/>
  <c r="BJ980" i="1"/>
  <c r="BK980" i="1"/>
  <c r="BL980" i="1"/>
  <c r="BM980" i="1" a="1"/>
  <c r="BM980" i="1" s="1"/>
  <c r="BJ981" i="1"/>
  <c r="BK981" i="1"/>
  <c r="BL981" i="1"/>
  <c r="BM981" i="1" a="1"/>
  <c r="BM981" i="1" s="1"/>
  <c r="BJ982" i="1"/>
  <c r="BK982" i="1"/>
  <c r="BL982" i="1"/>
  <c r="BM982" i="1" a="1"/>
  <c r="BM982" i="1" s="1"/>
  <c r="BJ983" i="1"/>
  <c r="BK983" i="1"/>
  <c r="BL983" i="1"/>
  <c r="BM983" i="1" a="1"/>
  <c r="BM983" i="1" s="1"/>
  <c r="BJ984" i="1"/>
  <c r="BK984" i="1"/>
  <c r="BL984" i="1"/>
  <c r="BM984" i="1" a="1"/>
  <c r="BM984" i="1" s="1"/>
  <c r="BJ985" i="1"/>
  <c r="BK985" i="1"/>
  <c r="BL985" i="1"/>
  <c r="BM985" i="1" a="1"/>
  <c r="BM985" i="1" s="1"/>
  <c r="BJ986" i="1"/>
  <c r="BK986" i="1"/>
  <c r="BL986" i="1"/>
  <c r="BM986" i="1" a="1"/>
  <c r="BM986" i="1" s="1"/>
  <c r="BJ987" i="1"/>
  <c r="BK987" i="1"/>
  <c r="BL987" i="1"/>
  <c r="BM987" i="1" a="1"/>
  <c r="BM987" i="1" s="1"/>
  <c r="BJ988" i="1"/>
  <c r="BK988" i="1"/>
  <c r="BL988" i="1"/>
  <c r="BM988" i="1" a="1"/>
  <c r="BM988" i="1" s="1"/>
  <c r="BJ989" i="1"/>
  <c r="BK989" i="1"/>
  <c r="BL989" i="1"/>
  <c r="BM989" i="1" a="1"/>
  <c r="BM989" i="1" s="1"/>
  <c r="BJ990" i="1"/>
  <c r="BK990" i="1"/>
  <c r="BL990" i="1"/>
  <c r="BM990" i="1" a="1"/>
  <c r="BM990" i="1" s="1"/>
  <c r="BJ991" i="1"/>
  <c r="BK991" i="1"/>
  <c r="BL991" i="1"/>
  <c r="BM991" i="1" a="1"/>
  <c r="BM991" i="1" s="1"/>
  <c r="BJ992" i="1"/>
  <c r="BK992" i="1"/>
  <c r="BL992" i="1"/>
  <c r="BM992" i="1" a="1"/>
  <c r="BM992" i="1" s="1"/>
  <c r="BJ993" i="1"/>
  <c r="BK993" i="1"/>
  <c r="BL993" i="1"/>
  <c r="BM993" i="1" a="1"/>
  <c r="BM993" i="1" s="1"/>
  <c r="BJ994" i="1"/>
  <c r="BK994" i="1"/>
  <c r="BL994" i="1"/>
  <c r="BM994" i="1" a="1"/>
  <c r="BM994" i="1" s="1"/>
  <c r="BJ995" i="1"/>
  <c r="BK995" i="1"/>
  <c r="BL995" i="1"/>
  <c r="BM995" i="1" a="1"/>
  <c r="BM995" i="1" s="1"/>
  <c r="BJ996" i="1"/>
  <c r="BK996" i="1"/>
  <c r="BL996" i="1"/>
  <c r="BM996" i="1" a="1"/>
  <c r="BM996" i="1" s="1"/>
  <c r="BD104" i="21" l="1"/>
  <c r="BD103" i="21"/>
  <c r="BD82" i="21"/>
  <c r="BD81" i="21"/>
  <c r="BD60" i="21"/>
  <c r="BD59" i="21"/>
  <c r="BD38" i="21"/>
  <c r="BD37" i="21"/>
  <c r="BD996" i="1" l="1"/>
  <c r="BD995" i="1"/>
  <c r="BD994" i="1"/>
  <c r="BD993" i="1"/>
  <c r="BD992" i="1"/>
  <c r="BD991" i="1"/>
  <c r="BD990" i="1"/>
  <c r="BD989" i="1"/>
  <c r="BD988" i="1"/>
  <c r="BD987" i="1"/>
  <c r="BD986" i="1"/>
  <c r="BD985" i="1"/>
  <c r="BD984" i="1"/>
  <c r="BD983" i="1"/>
  <c r="BD982" i="1"/>
  <c r="BD981" i="1"/>
  <c r="BD980" i="1"/>
  <c r="BD979" i="1"/>
  <c r="BD978" i="1"/>
  <c r="BD977" i="1"/>
  <c r="BD976" i="1"/>
  <c r="BD975" i="1"/>
  <c r="BD974" i="1"/>
  <c r="BD973" i="1"/>
  <c r="BD972" i="1"/>
  <c r="BD971" i="1"/>
  <c r="BD970" i="1"/>
  <c r="BD969" i="1"/>
  <c r="BD968" i="1"/>
  <c r="BD967" i="1"/>
  <c r="BD966" i="1"/>
  <c r="BD965" i="1"/>
  <c r="BD964" i="1"/>
  <c r="BD963" i="1"/>
  <c r="BD962" i="1"/>
  <c r="BD961" i="1"/>
  <c r="BD960" i="1"/>
  <c r="BD959" i="1"/>
  <c r="BD958" i="1"/>
  <c r="BD957" i="1"/>
  <c r="BD956" i="1"/>
  <c r="BD955" i="1"/>
  <c r="BD954" i="1"/>
  <c r="BD953" i="1"/>
  <c r="BD952" i="1"/>
  <c r="BD951" i="1"/>
  <c r="BD950" i="1"/>
  <c r="BD949" i="1"/>
  <c r="BD948" i="1"/>
  <c r="BD947" i="1"/>
  <c r="BD946" i="1"/>
  <c r="BD945" i="1"/>
  <c r="BD944" i="1"/>
  <c r="BD943" i="1"/>
  <c r="BD942" i="1"/>
  <c r="BD941" i="1"/>
  <c r="BD940" i="1"/>
  <c r="BD939" i="1"/>
  <c r="BD938" i="1"/>
  <c r="BD937" i="1"/>
  <c r="BD936" i="1"/>
  <c r="BD935" i="1"/>
  <c r="BD934" i="1"/>
  <c r="BD933" i="1"/>
  <c r="BD932" i="1"/>
  <c r="BD931" i="1"/>
  <c r="BD930" i="1"/>
  <c r="BD929" i="1"/>
  <c r="BD928" i="1"/>
  <c r="BD927" i="1"/>
  <c r="BD926" i="1"/>
  <c r="BD925" i="1"/>
  <c r="BD924" i="1"/>
  <c r="BD923" i="1"/>
  <c r="BD922" i="1"/>
  <c r="BD921" i="1"/>
  <c r="BD920" i="1"/>
  <c r="BD919" i="1"/>
  <c r="BD918" i="1"/>
  <c r="BD917" i="1"/>
  <c r="BD916" i="1"/>
  <c r="BD915" i="1"/>
  <c r="BD914" i="1"/>
  <c r="BD913" i="1"/>
  <c r="BD912" i="1"/>
  <c r="BD911" i="1"/>
  <c r="BD910" i="1"/>
  <c r="BD909" i="1"/>
  <c r="BD908" i="1"/>
  <c r="BD907" i="1"/>
  <c r="BD906" i="1"/>
  <c r="BD905" i="1"/>
  <c r="BD904" i="1"/>
  <c r="BD903" i="1"/>
  <c r="BD902" i="1"/>
  <c r="BD901" i="1"/>
  <c r="BD900" i="1"/>
  <c r="BD899" i="1"/>
  <c r="BD898" i="1"/>
  <c r="BD897" i="1"/>
  <c r="BD896" i="1"/>
  <c r="BD895" i="1"/>
  <c r="BD894" i="1"/>
  <c r="BD893" i="1"/>
  <c r="BD892" i="1"/>
  <c r="BD891" i="1"/>
  <c r="BD890" i="1"/>
  <c r="BD889" i="1"/>
  <c r="BD888" i="1"/>
  <c r="BD887" i="1"/>
  <c r="BD886" i="1"/>
  <c r="BD885" i="1"/>
  <c r="BD884" i="1"/>
  <c r="BD883" i="1"/>
  <c r="BD882" i="1"/>
  <c r="BD881" i="1"/>
  <c r="BD880" i="1"/>
  <c r="BD879" i="1"/>
  <c r="BD878" i="1"/>
  <c r="BD877" i="1"/>
  <c r="BD876" i="1"/>
  <c r="BD875" i="1"/>
  <c r="BD874" i="1"/>
  <c r="BD873" i="1"/>
  <c r="BD872" i="1"/>
  <c r="BD871" i="1"/>
  <c r="BD870" i="1"/>
  <c r="BD869" i="1"/>
  <c r="BD868" i="1"/>
  <c r="BD867" i="1"/>
  <c r="BD866" i="1"/>
  <c r="BD865" i="1"/>
  <c r="BD864" i="1"/>
  <c r="BD863" i="1"/>
  <c r="BD862" i="1"/>
  <c r="BD861" i="1"/>
  <c r="BD860" i="1"/>
  <c r="BD859" i="1"/>
  <c r="BD858" i="1"/>
  <c r="BD857" i="1"/>
  <c r="BD856" i="1"/>
  <c r="BD855" i="1"/>
  <c r="BD854" i="1"/>
  <c r="BD853" i="1"/>
  <c r="BD852" i="1"/>
  <c r="BD851" i="1"/>
  <c r="BD850" i="1"/>
  <c r="BD849" i="1"/>
  <c r="BD848" i="1"/>
  <c r="BD847" i="1"/>
  <c r="BD846" i="1"/>
  <c r="BD845" i="1"/>
  <c r="BD844" i="1"/>
  <c r="BD843" i="1"/>
  <c r="BD842" i="1"/>
  <c r="BD841" i="1"/>
  <c r="BD840" i="1"/>
  <c r="BD839" i="1"/>
  <c r="BD838" i="1"/>
  <c r="BD837" i="1"/>
  <c r="BD836" i="1"/>
  <c r="BD835" i="1"/>
  <c r="BD834" i="1"/>
  <c r="BD833" i="1"/>
  <c r="BD832" i="1"/>
  <c r="BD831" i="1"/>
  <c r="BD830" i="1"/>
  <c r="BD829" i="1"/>
  <c r="BD828" i="1"/>
  <c r="BD827" i="1"/>
  <c r="BD826" i="1"/>
  <c r="BD825" i="1"/>
  <c r="BD824" i="1"/>
  <c r="BD823" i="1"/>
  <c r="BD822" i="1"/>
  <c r="BD821" i="1"/>
  <c r="BD820" i="1"/>
  <c r="BD819" i="1"/>
  <c r="BD818" i="1"/>
  <c r="BD817" i="1"/>
  <c r="BD816" i="1"/>
  <c r="BD815" i="1"/>
  <c r="BD814" i="1"/>
  <c r="BD813" i="1"/>
  <c r="BD812" i="1"/>
  <c r="BD811" i="1"/>
  <c r="BD810" i="1"/>
  <c r="BD809" i="1"/>
  <c r="BD808" i="1"/>
  <c r="BD807" i="1"/>
  <c r="BD806" i="1"/>
  <c r="BD805" i="1"/>
  <c r="BD804" i="1"/>
  <c r="BD803" i="1"/>
  <c r="BD802" i="1"/>
  <c r="BD801" i="1"/>
  <c r="BD800" i="1"/>
  <c r="BD799" i="1"/>
  <c r="BD798" i="1"/>
  <c r="BD797" i="1"/>
  <c r="BD796" i="1"/>
  <c r="BD795" i="1"/>
  <c r="BD794" i="1"/>
  <c r="BD793" i="1"/>
  <c r="BD792" i="1"/>
  <c r="BD791" i="1"/>
  <c r="BD790" i="1"/>
  <c r="BD789" i="1"/>
  <c r="BD788" i="1"/>
  <c r="BD787" i="1"/>
  <c r="BD786" i="1"/>
  <c r="BD785" i="1"/>
  <c r="BD784" i="1"/>
  <c r="BD783" i="1"/>
  <c r="BD782" i="1"/>
  <c r="BD781" i="1"/>
  <c r="BD780" i="1"/>
  <c r="BD779" i="1"/>
  <c r="BD778" i="1"/>
  <c r="BD777" i="1"/>
  <c r="BD776" i="1"/>
  <c r="BD775" i="1"/>
  <c r="BD774" i="1"/>
  <c r="BD773" i="1"/>
  <c r="BD772" i="1"/>
  <c r="BD771" i="1"/>
  <c r="BD770" i="1"/>
  <c r="BD769" i="1"/>
  <c r="BD768" i="1"/>
  <c r="BD767" i="1"/>
  <c r="BD766" i="1"/>
  <c r="BD765" i="1"/>
  <c r="BD764" i="1"/>
  <c r="BD763" i="1"/>
  <c r="BD762" i="1"/>
  <c r="BD761" i="1"/>
  <c r="BD760" i="1"/>
  <c r="BD759" i="1"/>
  <c r="BD758" i="1"/>
  <c r="BD757" i="1"/>
  <c r="BD756" i="1"/>
  <c r="BD755" i="1"/>
  <c r="BD754" i="1"/>
  <c r="BD753" i="1"/>
  <c r="BD752" i="1"/>
  <c r="BD751" i="1"/>
  <c r="BD750" i="1"/>
  <c r="BD749" i="1"/>
  <c r="BD748" i="1"/>
  <c r="BD747" i="1"/>
  <c r="BD746" i="1"/>
  <c r="BD745" i="1"/>
  <c r="BD744" i="1"/>
  <c r="BD743" i="1"/>
  <c r="BD742" i="1"/>
  <c r="BD741" i="1"/>
  <c r="BD740" i="1"/>
  <c r="BD739" i="1"/>
  <c r="BD738" i="1"/>
  <c r="BD737" i="1"/>
  <c r="BD736" i="1"/>
  <c r="BD735" i="1"/>
  <c r="BD734" i="1"/>
  <c r="BD733" i="1"/>
  <c r="BD732" i="1"/>
  <c r="BD731" i="1"/>
  <c r="BD730" i="1"/>
  <c r="BD729" i="1"/>
  <c r="BD728" i="1"/>
  <c r="BD727" i="1"/>
  <c r="BD726" i="1"/>
  <c r="BD725" i="1"/>
  <c r="BD724" i="1"/>
  <c r="BD723" i="1"/>
  <c r="BD722" i="1"/>
  <c r="BD721" i="1"/>
  <c r="BD720" i="1"/>
  <c r="BD719" i="1"/>
  <c r="BD718" i="1"/>
  <c r="BD717" i="1"/>
  <c r="BD716" i="1"/>
  <c r="BD715" i="1"/>
  <c r="BD714" i="1"/>
  <c r="BD713" i="1"/>
  <c r="BD712" i="1"/>
  <c r="BD711" i="1"/>
  <c r="BD710" i="1"/>
  <c r="BD709" i="1"/>
  <c r="BD708" i="1"/>
  <c r="BD707" i="1"/>
  <c r="BD706" i="1"/>
  <c r="BD705" i="1"/>
  <c r="BD704" i="1"/>
  <c r="BD703" i="1"/>
  <c r="BD702" i="1"/>
  <c r="BD701" i="1"/>
  <c r="BD700" i="1"/>
  <c r="BD699" i="1"/>
  <c r="BD698" i="1"/>
  <c r="BD697" i="1"/>
  <c r="BD696" i="1"/>
  <c r="BD695" i="1"/>
  <c r="BD694" i="1"/>
  <c r="BD693" i="1"/>
  <c r="BD692" i="1"/>
  <c r="BD691" i="1"/>
  <c r="BD690" i="1"/>
  <c r="BD689" i="1"/>
  <c r="BD688" i="1"/>
  <c r="BD687" i="1"/>
  <c r="BD686" i="1"/>
  <c r="BD685" i="1"/>
  <c r="BD684" i="1"/>
  <c r="BD683" i="1"/>
  <c r="BD682" i="1"/>
  <c r="BD681" i="1"/>
  <c r="BD680" i="1"/>
  <c r="BD679" i="1"/>
  <c r="BD678" i="1"/>
  <c r="BD677" i="1"/>
  <c r="BD676" i="1"/>
  <c r="BD675" i="1"/>
  <c r="BD674" i="1"/>
  <c r="BD673" i="1"/>
  <c r="BD672" i="1"/>
  <c r="BD671" i="1"/>
  <c r="BD670" i="1"/>
  <c r="BD669" i="1"/>
  <c r="BD668" i="1"/>
  <c r="BD667" i="1"/>
  <c r="BD666" i="1"/>
  <c r="BD665" i="1"/>
  <c r="BD664" i="1"/>
  <c r="BD663" i="1"/>
  <c r="BD662" i="1"/>
  <c r="BD661" i="1"/>
  <c r="BD660" i="1"/>
  <c r="BD659" i="1"/>
  <c r="BD658" i="1"/>
  <c r="BD657" i="1"/>
  <c r="BD656" i="1"/>
  <c r="BD655" i="1"/>
  <c r="BD654" i="1"/>
  <c r="BD653" i="1"/>
  <c r="BD652" i="1"/>
  <c r="BD651" i="1"/>
  <c r="BD650" i="1"/>
  <c r="BD649" i="1"/>
  <c r="BD648" i="1"/>
  <c r="BD647" i="1"/>
  <c r="BD646" i="1"/>
  <c r="BD645" i="1"/>
  <c r="BD644" i="1"/>
  <c r="BD643" i="1"/>
  <c r="BD642" i="1"/>
  <c r="BD641" i="1"/>
  <c r="BD640" i="1"/>
  <c r="BD639" i="1"/>
  <c r="BD638" i="1"/>
  <c r="BD637" i="1"/>
  <c r="BD636" i="1"/>
  <c r="BD635" i="1"/>
  <c r="BD634" i="1"/>
  <c r="BD633" i="1"/>
  <c r="BD632" i="1"/>
  <c r="BD631" i="1"/>
  <c r="BD630" i="1"/>
  <c r="BD629" i="1"/>
  <c r="BD628" i="1"/>
  <c r="BD627" i="1"/>
  <c r="BD626" i="1"/>
  <c r="BD625" i="1"/>
  <c r="BD624" i="1"/>
  <c r="BD623" i="1"/>
  <c r="BD622" i="1"/>
  <c r="BD621" i="1"/>
  <c r="BD620" i="1"/>
  <c r="BD619" i="1"/>
  <c r="BD618" i="1"/>
  <c r="BD617" i="1"/>
  <c r="BD616" i="1"/>
  <c r="BD615" i="1"/>
  <c r="BD614" i="1"/>
  <c r="BD613" i="1"/>
  <c r="BD612" i="1"/>
  <c r="BD611" i="1"/>
  <c r="BD610" i="1"/>
  <c r="BD609" i="1"/>
  <c r="BD608" i="1"/>
  <c r="BD607" i="1"/>
  <c r="BD606" i="1"/>
  <c r="BD605" i="1"/>
  <c r="BD604" i="1"/>
  <c r="BD603" i="1"/>
  <c r="BD602" i="1"/>
  <c r="BD601" i="1"/>
  <c r="BD600" i="1"/>
  <c r="BD599" i="1"/>
  <c r="BD598" i="1"/>
  <c r="BD597" i="1"/>
  <c r="BD596" i="1"/>
  <c r="BD595" i="1"/>
  <c r="BD594" i="1"/>
  <c r="BD593" i="1"/>
  <c r="BD592" i="1"/>
  <c r="BD591" i="1"/>
  <c r="BD590" i="1"/>
  <c r="BD589" i="1"/>
  <c r="BD588" i="1"/>
  <c r="BD587" i="1"/>
  <c r="BD586" i="1"/>
  <c r="BD585" i="1"/>
  <c r="BD584" i="1"/>
  <c r="BD583" i="1"/>
  <c r="BD582" i="1"/>
  <c r="BD581" i="1"/>
  <c r="BD580" i="1"/>
  <c r="BD579" i="1"/>
  <c r="BD578" i="1"/>
  <c r="BD577" i="1"/>
  <c r="BD576" i="1"/>
  <c r="BD575" i="1"/>
  <c r="BD574" i="1"/>
  <c r="BD573" i="1"/>
  <c r="BD572" i="1"/>
  <c r="BD571" i="1"/>
  <c r="BD570" i="1"/>
  <c r="BD569" i="1"/>
  <c r="BD568" i="1"/>
  <c r="BD567" i="1"/>
  <c r="BD566" i="1"/>
  <c r="BD565" i="1"/>
  <c r="BD564" i="1"/>
  <c r="BD563" i="1"/>
  <c r="BD562" i="1"/>
  <c r="BD561" i="1"/>
  <c r="BD560" i="1"/>
  <c r="BD559" i="1"/>
  <c r="BD558" i="1"/>
  <c r="BD557" i="1"/>
  <c r="BD556" i="1"/>
  <c r="BD555" i="1"/>
  <c r="BD554" i="1"/>
  <c r="BD553" i="1"/>
  <c r="BD552" i="1"/>
  <c r="BD551" i="1"/>
  <c r="BD550" i="1"/>
  <c r="BD549" i="1"/>
  <c r="BD548" i="1"/>
  <c r="BD547" i="1"/>
  <c r="BD546" i="1"/>
  <c r="BD545" i="1"/>
  <c r="BD544" i="1"/>
  <c r="BD543" i="1"/>
  <c r="BD542" i="1"/>
  <c r="BD541" i="1"/>
  <c r="BD540" i="1"/>
  <c r="BD539" i="1"/>
  <c r="BD538" i="1"/>
  <c r="BD537" i="1"/>
  <c r="BD536" i="1"/>
  <c r="BD535" i="1"/>
  <c r="BD534" i="1"/>
  <c r="BD533" i="1"/>
  <c r="BD532" i="1"/>
  <c r="BD531" i="1"/>
  <c r="BD530" i="1"/>
  <c r="BD529" i="1"/>
  <c r="BD528" i="1"/>
  <c r="BD527" i="1"/>
  <c r="BD526" i="1"/>
  <c r="BD525" i="1"/>
  <c r="BD524" i="1"/>
  <c r="BD523" i="1"/>
  <c r="BD522" i="1"/>
  <c r="BD521" i="1"/>
  <c r="BD520" i="1"/>
  <c r="BD519" i="1"/>
  <c r="BD518" i="1"/>
  <c r="BD517" i="1"/>
  <c r="BD516" i="1"/>
  <c r="BD515" i="1"/>
  <c r="BD514" i="1"/>
  <c r="BD513" i="1"/>
  <c r="BD512" i="1"/>
  <c r="BD511" i="1"/>
  <c r="BD510" i="1"/>
  <c r="BD509" i="1"/>
  <c r="BD508" i="1"/>
  <c r="BD507" i="1"/>
  <c r="BD506" i="1"/>
  <c r="BD505" i="1"/>
  <c r="BD504" i="1"/>
  <c r="BD503" i="1"/>
  <c r="BD502" i="1"/>
  <c r="BD501" i="1"/>
  <c r="BD500" i="1"/>
  <c r="BD499" i="1"/>
  <c r="BD498" i="1"/>
  <c r="BD497" i="1"/>
  <c r="BD496" i="1"/>
  <c r="BD495" i="1"/>
  <c r="BD494" i="1"/>
  <c r="BD493" i="1"/>
  <c r="BD492" i="1"/>
  <c r="BD491" i="1"/>
  <c r="BD490" i="1"/>
  <c r="BD489" i="1"/>
  <c r="BD488" i="1"/>
  <c r="BD487" i="1"/>
  <c r="BD486" i="1"/>
  <c r="BD485" i="1"/>
  <c r="BD484" i="1"/>
  <c r="BD483" i="1"/>
  <c r="BD482" i="1"/>
  <c r="BD481" i="1"/>
  <c r="BD480" i="1"/>
  <c r="BD479" i="1"/>
  <c r="BD478" i="1"/>
  <c r="BD477" i="1"/>
  <c r="BD476" i="1"/>
  <c r="BD475" i="1"/>
  <c r="BD474" i="1"/>
  <c r="BD473" i="1"/>
  <c r="BD472" i="1"/>
  <c r="BD471" i="1"/>
  <c r="BD470" i="1"/>
  <c r="BD469" i="1"/>
  <c r="BD468" i="1"/>
  <c r="BD467" i="1"/>
  <c r="BD466" i="1"/>
  <c r="BD465" i="1"/>
  <c r="BD464" i="1"/>
  <c r="BD463" i="1"/>
  <c r="BD462" i="1"/>
  <c r="BD461" i="1"/>
  <c r="BD460" i="1"/>
  <c r="BD459" i="1"/>
  <c r="BD458" i="1"/>
  <c r="BD457" i="1"/>
  <c r="BD456" i="1"/>
  <c r="BD455" i="1"/>
  <c r="BD454" i="1"/>
  <c r="BD453" i="1"/>
  <c r="BD452" i="1"/>
  <c r="BD451" i="1"/>
  <c r="BD450" i="1"/>
  <c r="BD449" i="1"/>
  <c r="BD448" i="1"/>
  <c r="BD447" i="1"/>
  <c r="BD446" i="1"/>
  <c r="BD445" i="1"/>
  <c r="BD444" i="1"/>
  <c r="BD443" i="1"/>
  <c r="BD442" i="1"/>
  <c r="BD441" i="1"/>
  <c r="BD440" i="1"/>
  <c r="BD439" i="1"/>
  <c r="BD438" i="1"/>
  <c r="BD437" i="1"/>
  <c r="BD436" i="1"/>
  <c r="BD435" i="1"/>
  <c r="BD434" i="1"/>
  <c r="BD433" i="1"/>
  <c r="BD432" i="1"/>
  <c r="BD431" i="1"/>
  <c r="BD430" i="1"/>
  <c r="BD429" i="1"/>
  <c r="BD428" i="1"/>
  <c r="BD427" i="1"/>
  <c r="BD426" i="1"/>
  <c r="BD425" i="1"/>
  <c r="BD424" i="1"/>
  <c r="BD423" i="1"/>
  <c r="BD422" i="1"/>
  <c r="BD421" i="1"/>
  <c r="BD420" i="1"/>
  <c r="BD419" i="1"/>
  <c r="BD418" i="1"/>
  <c r="BD417" i="1"/>
  <c r="BD416" i="1"/>
  <c r="BD415" i="1"/>
  <c r="BD414" i="1"/>
  <c r="BD413" i="1"/>
  <c r="BD412" i="1"/>
  <c r="BD411" i="1"/>
  <c r="BD410" i="1"/>
  <c r="BD409" i="1"/>
  <c r="BD408" i="1"/>
  <c r="BD407" i="1"/>
  <c r="BD406" i="1"/>
  <c r="BD405" i="1"/>
  <c r="BD404" i="1"/>
  <c r="BD403" i="1"/>
  <c r="BD402" i="1"/>
  <c r="BD401" i="1"/>
  <c r="BD400" i="1"/>
  <c r="BD399" i="1"/>
  <c r="BD398" i="1"/>
  <c r="BD397" i="1"/>
  <c r="BD396" i="1"/>
  <c r="BD395" i="1"/>
  <c r="BD394" i="1"/>
  <c r="BD393" i="1"/>
  <c r="BD392" i="1"/>
  <c r="BD391" i="1"/>
  <c r="BD390" i="1"/>
  <c r="BD389" i="1"/>
  <c r="BD388" i="1"/>
  <c r="BD387" i="1"/>
  <c r="BD386" i="1"/>
  <c r="BD385" i="1"/>
  <c r="BD384" i="1"/>
  <c r="BD383" i="1"/>
  <c r="BD382" i="1"/>
  <c r="BD381" i="1"/>
  <c r="BD380" i="1"/>
  <c r="BD379" i="1"/>
  <c r="BD378" i="1"/>
  <c r="BD377" i="1"/>
  <c r="BD376" i="1"/>
  <c r="BD375" i="1"/>
  <c r="BD374" i="1"/>
  <c r="BD373" i="1"/>
  <c r="BD372" i="1"/>
  <c r="BD371" i="1"/>
  <c r="BD370" i="1"/>
  <c r="BD369" i="1"/>
  <c r="BD368" i="1"/>
  <c r="BD367" i="1"/>
  <c r="BD366" i="1"/>
  <c r="BD365" i="1"/>
  <c r="BD364" i="1"/>
  <c r="BD363" i="1"/>
  <c r="BD362" i="1"/>
  <c r="BD361" i="1"/>
  <c r="BD360" i="1"/>
  <c r="BD359" i="1"/>
  <c r="BD358" i="1"/>
  <c r="BD357" i="1"/>
  <c r="BD356" i="1"/>
  <c r="BD355" i="1"/>
  <c r="BD354" i="1"/>
  <c r="BD353" i="1"/>
  <c r="BD352" i="1"/>
  <c r="BD351" i="1"/>
  <c r="BD350" i="1"/>
  <c r="BD349" i="1"/>
  <c r="BD348" i="1"/>
  <c r="BD347" i="1"/>
  <c r="BD346" i="1"/>
  <c r="BD345" i="1"/>
  <c r="BD344" i="1"/>
  <c r="BD343" i="1"/>
  <c r="BD342" i="1"/>
  <c r="BD341" i="1"/>
  <c r="BD340" i="1"/>
  <c r="BD339" i="1"/>
  <c r="BD338" i="1"/>
  <c r="BD337" i="1"/>
  <c r="BD336" i="1"/>
  <c r="BD335" i="1"/>
  <c r="BD334" i="1"/>
  <c r="BD333" i="1"/>
  <c r="BD332" i="1"/>
  <c r="BD331" i="1"/>
  <c r="BD330" i="1"/>
  <c r="BD329" i="1"/>
  <c r="BD328" i="1"/>
  <c r="BD327" i="1"/>
  <c r="BD326" i="1"/>
  <c r="BD325" i="1"/>
  <c r="BD324" i="1"/>
  <c r="BD323" i="1"/>
  <c r="BD322" i="1"/>
  <c r="BD321" i="1"/>
  <c r="BD320" i="1"/>
  <c r="BD319" i="1"/>
  <c r="BD318" i="1"/>
  <c r="BD317" i="1"/>
  <c r="BD316" i="1"/>
  <c r="BD315" i="1"/>
  <c r="BD314" i="1"/>
  <c r="BD313" i="1"/>
  <c r="BD312" i="1"/>
  <c r="BD311" i="1"/>
  <c r="BD310" i="1"/>
  <c r="BD309" i="1"/>
  <c r="BD308" i="1"/>
  <c r="BD307" i="1"/>
  <c r="BD306" i="1"/>
  <c r="BD305" i="1"/>
  <c r="BD304" i="1"/>
  <c r="BD303" i="1"/>
  <c r="BD302" i="1"/>
  <c r="BD301" i="1"/>
  <c r="BD300" i="1"/>
  <c r="BD299" i="1"/>
  <c r="BD298" i="1"/>
  <c r="BD297" i="1"/>
  <c r="BD296" i="1"/>
  <c r="BD295" i="1"/>
  <c r="BD294" i="1"/>
  <c r="BD293" i="1"/>
  <c r="BD292" i="1"/>
  <c r="BD291" i="1"/>
  <c r="BD290" i="1"/>
  <c r="BD289" i="1"/>
  <c r="BD288" i="1"/>
  <c r="BD287" i="1"/>
  <c r="BD286" i="1"/>
  <c r="BD285" i="1"/>
  <c r="BD284" i="1"/>
  <c r="BD283" i="1"/>
  <c r="BD282" i="1"/>
  <c r="BD281" i="1"/>
  <c r="BD280" i="1"/>
  <c r="BD279" i="1"/>
  <c r="BD278" i="1"/>
  <c r="BD277" i="1"/>
  <c r="BD276" i="1"/>
  <c r="BD275" i="1"/>
  <c r="BD274" i="1"/>
  <c r="BD273" i="1"/>
  <c r="BD272" i="1"/>
  <c r="BD271" i="1"/>
  <c r="BD270" i="1"/>
  <c r="BD269" i="1"/>
  <c r="BD268" i="1"/>
  <c r="BD267" i="1"/>
  <c r="BD266" i="1"/>
  <c r="BD265" i="1"/>
  <c r="BD264" i="1"/>
  <c r="BD263" i="1"/>
  <c r="BD262" i="1"/>
  <c r="BD261" i="1"/>
  <c r="BD260" i="1"/>
  <c r="BD259" i="1"/>
  <c r="BD258" i="1"/>
  <c r="BD257" i="1"/>
  <c r="BD256" i="1"/>
  <c r="BD255" i="1"/>
  <c r="BD254" i="1"/>
  <c r="BD253" i="1"/>
  <c r="BD252" i="1"/>
  <c r="BD251" i="1"/>
  <c r="BD250" i="1"/>
  <c r="BD249" i="1"/>
  <c r="BD248" i="1"/>
  <c r="BD247" i="1"/>
  <c r="BD246" i="1"/>
  <c r="BD245" i="1"/>
  <c r="BD244" i="1"/>
  <c r="BD243" i="1"/>
  <c r="BD242" i="1"/>
  <c r="BD241" i="1"/>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T9" i="1"/>
  <c r="U9" i="1"/>
  <c r="V9" i="1"/>
  <c r="W9" i="1"/>
  <c r="X9" i="1"/>
  <c r="T10" i="1"/>
  <c r="U10" i="1"/>
  <c r="V10" i="1"/>
  <c r="W10" i="1"/>
  <c r="X10" i="1"/>
  <c r="T11" i="1"/>
  <c r="U11" i="1"/>
  <c r="V11" i="1"/>
  <c r="W11" i="1"/>
  <c r="X11" i="1"/>
  <c r="T12" i="1"/>
  <c r="U12" i="1"/>
  <c r="V12" i="1"/>
  <c r="W12" i="1"/>
  <c r="X12" i="1"/>
  <c r="T13" i="1"/>
  <c r="U13" i="1"/>
  <c r="V13" i="1"/>
  <c r="W13" i="1"/>
  <c r="X13" i="1"/>
  <c r="T14" i="1"/>
  <c r="U14" i="1"/>
  <c r="V14" i="1"/>
  <c r="W14" i="1"/>
  <c r="X14" i="1"/>
  <c r="T15" i="1"/>
  <c r="U15" i="1"/>
  <c r="V15" i="1"/>
  <c r="W15" i="1"/>
  <c r="X15" i="1"/>
  <c r="T16" i="1"/>
  <c r="U16" i="1"/>
  <c r="V16" i="1"/>
  <c r="W16" i="1"/>
  <c r="X16" i="1"/>
  <c r="T17" i="1"/>
  <c r="U17" i="1"/>
  <c r="V17" i="1"/>
  <c r="W17" i="1"/>
  <c r="X17" i="1"/>
  <c r="T18" i="1"/>
  <c r="U18" i="1"/>
  <c r="V18" i="1"/>
  <c r="W18" i="1"/>
  <c r="X18" i="1"/>
  <c r="T19" i="1"/>
  <c r="U19" i="1"/>
  <c r="V19" i="1"/>
  <c r="W19" i="1"/>
  <c r="X19" i="1"/>
  <c r="T20" i="1"/>
  <c r="U20" i="1"/>
  <c r="V20" i="1"/>
  <c r="W20" i="1"/>
  <c r="X20" i="1"/>
  <c r="T21" i="1"/>
  <c r="U21" i="1"/>
  <c r="V21" i="1"/>
  <c r="W21" i="1"/>
  <c r="X21" i="1"/>
  <c r="T22" i="1"/>
  <c r="U22" i="1"/>
  <c r="V22" i="1"/>
  <c r="W22" i="1"/>
  <c r="X22" i="1"/>
  <c r="T23" i="1"/>
  <c r="U23" i="1"/>
  <c r="V23" i="1"/>
  <c r="W23" i="1"/>
  <c r="X23" i="1"/>
  <c r="T24" i="1"/>
  <c r="U24" i="1"/>
  <c r="V24" i="1"/>
  <c r="W24" i="1"/>
  <c r="X24" i="1"/>
  <c r="T25" i="1"/>
  <c r="U25" i="1"/>
  <c r="V25" i="1"/>
  <c r="W25" i="1"/>
  <c r="X25" i="1"/>
  <c r="T26" i="1"/>
  <c r="U26" i="1"/>
  <c r="V26" i="1"/>
  <c r="W26" i="1"/>
  <c r="X26" i="1"/>
  <c r="T27" i="1"/>
  <c r="U27" i="1"/>
  <c r="V27" i="1"/>
  <c r="W27" i="1"/>
  <c r="X27" i="1"/>
  <c r="T28" i="1"/>
  <c r="U28" i="1"/>
  <c r="V28" i="1"/>
  <c r="W28" i="1"/>
  <c r="X28" i="1"/>
  <c r="T29" i="1"/>
  <c r="U29" i="1"/>
  <c r="V29" i="1"/>
  <c r="W29" i="1"/>
  <c r="X29" i="1"/>
  <c r="T30" i="1"/>
  <c r="U30" i="1"/>
  <c r="V30" i="1"/>
  <c r="W30" i="1"/>
  <c r="X30" i="1"/>
  <c r="T31" i="1"/>
  <c r="U31" i="1"/>
  <c r="V31" i="1"/>
  <c r="W31" i="1"/>
  <c r="X31" i="1"/>
  <c r="T32" i="1"/>
  <c r="U32" i="1"/>
  <c r="V32" i="1"/>
  <c r="W32" i="1"/>
  <c r="X32" i="1"/>
  <c r="T33" i="1"/>
  <c r="U33" i="1"/>
  <c r="V33" i="1"/>
  <c r="W33" i="1"/>
  <c r="X33" i="1"/>
  <c r="T34" i="1"/>
  <c r="U34" i="1"/>
  <c r="V34" i="1"/>
  <c r="W34" i="1"/>
  <c r="X34" i="1"/>
  <c r="T35" i="1"/>
  <c r="U35" i="1"/>
  <c r="V35" i="1"/>
  <c r="W35" i="1"/>
  <c r="X35" i="1"/>
  <c r="T36" i="1"/>
  <c r="U36" i="1"/>
  <c r="V36" i="1"/>
  <c r="W36" i="1"/>
  <c r="X36" i="1"/>
  <c r="T37" i="1"/>
  <c r="U37" i="1"/>
  <c r="V37" i="1"/>
  <c r="W37" i="1"/>
  <c r="X37" i="1"/>
  <c r="T38" i="1"/>
  <c r="U38" i="1"/>
  <c r="V38" i="1"/>
  <c r="W38" i="1"/>
  <c r="X38" i="1"/>
  <c r="T39" i="1"/>
  <c r="U39" i="1"/>
  <c r="V39" i="1"/>
  <c r="W39" i="1"/>
  <c r="X39" i="1"/>
  <c r="T40" i="1"/>
  <c r="U40" i="1"/>
  <c r="V40" i="1"/>
  <c r="W40" i="1"/>
  <c r="X40" i="1"/>
  <c r="T41" i="1"/>
  <c r="U41" i="1"/>
  <c r="V41" i="1"/>
  <c r="W41" i="1"/>
  <c r="X41" i="1"/>
  <c r="T42" i="1"/>
  <c r="U42" i="1"/>
  <c r="V42" i="1"/>
  <c r="W42" i="1"/>
  <c r="X42" i="1"/>
  <c r="T43" i="1"/>
  <c r="U43" i="1"/>
  <c r="V43" i="1"/>
  <c r="W43" i="1"/>
  <c r="X43" i="1"/>
  <c r="T44" i="1"/>
  <c r="U44" i="1"/>
  <c r="V44" i="1"/>
  <c r="W44" i="1"/>
  <c r="X44" i="1"/>
  <c r="T45" i="1"/>
  <c r="U45" i="1"/>
  <c r="V45" i="1"/>
  <c r="W45" i="1"/>
  <c r="X45" i="1"/>
  <c r="T46" i="1"/>
  <c r="U46" i="1"/>
  <c r="V46" i="1"/>
  <c r="W46" i="1"/>
  <c r="X46" i="1"/>
  <c r="T47" i="1"/>
  <c r="U47" i="1"/>
  <c r="V47" i="1"/>
  <c r="W47" i="1"/>
  <c r="X47" i="1"/>
  <c r="T48" i="1"/>
  <c r="U48" i="1"/>
  <c r="V48" i="1"/>
  <c r="W48" i="1"/>
  <c r="X48" i="1"/>
  <c r="T49" i="1"/>
  <c r="U49" i="1"/>
  <c r="V49" i="1"/>
  <c r="W49" i="1"/>
  <c r="X49" i="1"/>
  <c r="T50" i="1"/>
  <c r="U50" i="1"/>
  <c r="V50" i="1"/>
  <c r="W50" i="1"/>
  <c r="X50" i="1"/>
  <c r="T51" i="1"/>
  <c r="U51" i="1"/>
  <c r="V51" i="1"/>
  <c r="W51" i="1"/>
  <c r="X51" i="1"/>
  <c r="T52" i="1"/>
  <c r="U52" i="1"/>
  <c r="V52" i="1"/>
  <c r="W52" i="1"/>
  <c r="X52" i="1"/>
  <c r="T53" i="1"/>
  <c r="U53" i="1"/>
  <c r="V53" i="1"/>
  <c r="W53" i="1"/>
  <c r="X53" i="1"/>
  <c r="T54" i="1"/>
  <c r="U54" i="1"/>
  <c r="V54" i="1"/>
  <c r="W54" i="1"/>
  <c r="X54" i="1"/>
  <c r="T55" i="1"/>
  <c r="U55" i="1"/>
  <c r="V55" i="1"/>
  <c r="W55" i="1"/>
  <c r="X55" i="1"/>
  <c r="T56" i="1"/>
  <c r="U56" i="1"/>
  <c r="V56" i="1"/>
  <c r="W56" i="1"/>
  <c r="X56" i="1"/>
  <c r="T57" i="1"/>
  <c r="U57" i="1"/>
  <c r="V57" i="1"/>
  <c r="W57" i="1"/>
  <c r="X57" i="1"/>
  <c r="T58" i="1"/>
  <c r="U58" i="1"/>
  <c r="V58" i="1"/>
  <c r="W58" i="1"/>
  <c r="X58" i="1"/>
  <c r="T59" i="1"/>
  <c r="U59" i="1"/>
  <c r="V59" i="1"/>
  <c r="W59" i="1"/>
  <c r="X59" i="1"/>
  <c r="T60" i="1"/>
  <c r="U60" i="1"/>
  <c r="V60" i="1"/>
  <c r="W60" i="1"/>
  <c r="X60" i="1"/>
  <c r="T61" i="1"/>
  <c r="U61" i="1"/>
  <c r="V61" i="1"/>
  <c r="W61" i="1"/>
  <c r="X61" i="1"/>
  <c r="T62" i="1"/>
  <c r="U62" i="1"/>
  <c r="V62" i="1"/>
  <c r="W62" i="1"/>
  <c r="X62" i="1"/>
  <c r="T63" i="1"/>
  <c r="U63" i="1"/>
  <c r="V63" i="1"/>
  <c r="W63" i="1"/>
  <c r="X63" i="1"/>
  <c r="T64" i="1"/>
  <c r="U64" i="1"/>
  <c r="V64" i="1"/>
  <c r="W64" i="1"/>
  <c r="X64" i="1"/>
  <c r="T65" i="1"/>
  <c r="U65" i="1"/>
  <c r="V65" i="1"/>
  <c r="W65" i="1"/>
  <c r="X65" i="1"/>
  <c r="T66" i="1"/>
  <c r="U66" i="1"/>
  <c r="V66" i="1"/>
  <c r="W66" i="1"/>
  <c r="X66" i="1"/>
  <c r="T67" i="1"/>
  <c r="U67" i="1"/>
  <c r="V67" i="1"/>
  <c r="W67" i="1"/>
  <c r="X67" i="1"/>
  <c r="T68" i="1"/>
  <c r="U68" i="1"/>
  <c r="V68" i="1"/>
  <c r="W68" i="1"/>
  <c r="X68" i="1"/>
  <c r="T69" i="1"/>
  <c r="U69" i="1"/>
  <c r="V69" i="1"/>
  <c r="W69" i="1"/>
  <c r="X69" i="1"/>
  <c r="T70" i="1"/>
  <c r="U70" i="1"/>
  <c r="V70" i="1"/>
  <c r="W70" i="1"/>
  <c r="X70" i="1"/>
  <c r="T71" i="1"/>
  <c r="U71" i="1"/>
  <c r="V71" i="1"/>
  <c r="W71" i="1"/>
  <c r="X71" i="1"/>
  <c r="T72" i="1"/>
  <c r="U72" i="1"/>
  <c r="V72" i="1"/>
  <c r="W72" i="1"/>
  <c r="X72" i="1"/>
  <c r="T73" i="1"/>
  <c r="U73" i="1"/>
  <c r="V73" i="1"/>
  <c r="W73" i="1"/>
  <c r="X73" i="1"/>
  <c r="T74" i="1"/>
  <c r="U74" i="1"/>
  <c r="V74" i="1"/>
  <c r="W74" i="1"/>
  <c r="X74" i="1"/>
  <c r="T75" i="1"/>
  <c r="U75" i="1"/>
  <c r="V75" i="1"/>
  <c r="W75" i="1"/>
  <c r="X75" i="1"/>
  <c r="T76" i="1"/>
  <c r="U76" i="1"/>
  <c r="V76" i="1"/>
  <c r="W76" i="1"/>
  <c r="X76" i="1"/>
  <c r="T77" i="1"/>
  <c r="U77" i="1"/>
  <c r="V77" i="1"/>
  <c r="W77" i="1"/>
  <c r="X77" i="1"/>
  <c r="T78" i="1"/>
  <c r="U78" i="1"/>
  <c r="V78" i="1"/>
  <c r="W78" i="1"/>
  <c r="X78" i="1"/>
  <c r="T79" i="1"/>
  <c r="U79" i="1"/>
  <c r="V79" i="1"/>
  <c r="W79" i="1"/>
  <c r="X79" i="1"/>
  <c r="T80" i="1"/>
  <c r="U80" i="1"/>
  <c r="V80" i="1"/>
  <c r="W80" i="1"/>
  <c r="X80" i="1"/>
  <c r="T81" i="1"/>
  <c r="U81" i="1"/>
  <c r="V81" i="1"/>
  <c r="W81" i="1"/>
  <c r="X81" i="1"/>
  <c r="T82" i="1"/>
  <c r="U82" i="1"/>
  <c r="V82" i="1"/>
  <c r="W82" i="1"/>
  <c r="X82" i="1"/>
  <c r="T83" i="1"/>
  <c r="U83" i="1"/>
  <c r="V83" i="1"/>
  <c r="W83" i="1"/>
  <c r="X83" i="1"/>
  <c r="T84" i="1"/>
  <c r="U84" i="1"/>
  <c r="V84" i="1"/>
  <c r="W84" i="1"/>
  <c r="X84" i="1"/>
  <c r="T85" i="1"/>
  <c r="U85" i="1"/>
  <c r="V85" i="1"/>
  <c r="W85" i="1"/>
  <c r="X85" i="1"/>
  <c r="T86" i="1"/>
  <c r="U86" i="1"/>
  <c r="V86" i="1"/>
  <c r="W86" i="1"/>
  <c r="X86" i="1"/>
  <c r="T87" i="1"/>
  <c r="U87" i="1"/>
  <c r="V87" i="1"/>
  <c r="W87" i="1"/>
  <c r="X87" i="1"/>
  <c r="T88" i="1"/>
  <c r="U88" i="1"/>
  <c r="V88" i="1"/>
  <c r="W88" i="1"/>
  <c r="X88" i="1"/>
  <c r="T89" i="1"/>
  <c r="U89" i="1"/>
  <c r="V89" i="1"/>
  <c r="W89" i="1"/>
  <c r="X89" i="1"/>
  <c r="T90" i="1"/>
  <c r="U90" i="1"/>
  <c r="V90" i="1"/>
  <c r="W90" i="1"/>
  <c r="X90" i="1"/>
  <c r="T91" i="1"/>
  <c r="U91" i="1"/>
  <c r="V91" i="1"/>
  <c r="W91" i="1"/>
  <c r="X91" i="1"/>
  <c r="T92" i="1"/>
  <c r="U92" i="1"/>
  <c r="V92" i="1"/>
  <c r="W92" i="1"/>
  <c r="X92" i="1"/>
  <c r="T93" i="1"/>
  <c r="U93" i="1"/>
  <c r="V93" i="1"/>
  <c r="W93" i="1"/>
  <c r="X93" i="1"/>
  <c r="T94" i="1"/>
  <c r="U94" i="1"/>
  <c r="V94" i="1"/>
  <c r="W94" i="1"/>
  <c r="X94" i="1"/>
  <c r="T95" i="1"/>
  <c r="U95" i="1"/>
  <c r="V95" i="1"/>
  <c r="W95" i="1"/>
  <c r="X95" i="1"/>
  <c r="T96" i="1"/>
  <c r="U96" i="1"/>
  <c r="V96" i="1"/>
  <c r="W96" i="1"/>
  <c r="X96" i="1"/>
  <c r="T97" i="1"/>
  <c r="U97" i="1"/>
  <c r="V97" i="1"/>
  <c r="W97" i="1"/>
  <c r="X97" i="1"/>
  <c r="T98" i="1"/>
  <c r="U98" i="1"/>
  <c r="V98" i="1"/>
  <c r="W98" i="1"/>
  <c r="X98" i="1"/>
  <c r="T99" i="1"/>
  <c r="U99" i="1"/>
  <c r="V99" i="1"/>
  <c r="W99" i="1"/>
  <c r="X99" i="1"/>
  <c r="T100" i="1"/>
  <c r="U100" i="1"/>
  <c r="V100" i="1"/>
  <c r="W100" i="1"/>
  <c r="X100" i="1"/>
  <c r="T101" i="1"/>
  <c r="U101" i="1"/>
  <c r="V101" i="1"/>
  <c r="W101" i="1"/>
  <c r="X101" i="1"/>
  <c r="T102" i="1"/>
  <c r="U102" i="1"/>
  <c r="V102" i="1"/>
  <c r="W102" i="1"/>
  <c r="X102" i="1"/>
  <c r="T103" i="1"/>
  <c r="U103" i="1"/>
  <c r="V103" i="1"/>
  <c r="W103" i="1"/>
  <c r="X103" i="1"/>
  <c r="T104" i="1"/>
  <c r="U104" i="1"/>
  <c r="V104" i="1"/>
  <c r="W104" i="1"/>
  <c r="X104" i="1"/>
  <c r="T105" i="1"/>
  <c r="U105" i="1"/>
  <c r="V105" i="1"/>
  <c r="W105" i="1"/>
  <c r="X105" i="1"/>
  <c r="T106" i="1"/>
  <c r="U106" i="1"/>
  <c r="V106" i="1"/>
  <c r="W106" i="1"/>
  <c r="X106" i="1"/>
  <c r="T107" i="1"/>
  <c r="U107" i="1"/>
  <c r="V107" i="1"/>
  <c r="W107" i="1"/>
  <c r="X107" i="1"/>
  <c r="T108" i="1"/>
  <c r="U108" i="1"/>
  <c r="V108" i="1"/>
  <c r="W108" i="1"/>
  <c r="X108" i="1"/>
  <c r="T109" i="1"/>
  <c r="U109" i="1"/>
  <c r="V109" i="1"/>
  <c r="W109" i="1"/>
  <c r="X109" i="1"/>
  <c r="T110" i="1"/>
  <c r="U110" i="1"/>
  <c r="V110" i="1"/>
  <c r="W110" i="1"/>
  <c r="X110" i="1"/>
  <c r="T111" i="1"/>
  <c r="U111" i="1"/>
  <c r="V111" i="1"/>
  <c r="W111" i="1"/>
  <c r="X111" i="1"/>
  <c r="T112" i="1"/>
  <c r="U112" i="1"/>
  <c r="V112" i="1"/>
  <c r="W112" i="1"/>
  <c r="X112" i="1"/>
  <c r="T113" i="1"/>
  <c r="U113" i="1"/>
  <c r="V113" i="1"/>
  <c r="W113" i="1"/>
  <c r="X113" i="1"/>
  <c r="T114" i="1"/>
  <c r="U114" i="1"/>
  <c r="V114" i="1"/>
  <c r="W114" i="1"/>
  <c r="X114" i="1"/>
  <c r="T115" i="1"/>
  <c r="U115" i="1"/>
  <c r="V115" i="1"/>
  <c r="W115" i="1"/>
  <c r="X115" i="1"/>
  <c r="T116" i="1"/>
  <c r="U116" i="1"/>
  <c r="V116" i="1"/>
  <c r="W116" i="1"/>
  <c r="X116" i="1"/>
  <c r="T117" i="1"/>
  <c r="U117" i="1"/>
  <c r="V117" i="1"/>
  <c r="W117" i="1"/>
  <c r="X117" i="1"/>
  <c r="T118" i="1"/>
  <c r="U118" i="1"/>
  <c r="V118" i="1"/>
  <c r="W118" i="1"/>
  <c r="X118" i="1"/>
  <c r="T119" i="1"/>
  <c r="U119" i="1"/>
  <c r="V119" i="1"/>
  <c r="W119" i="1"/>
  <c r="X119" i="1"/>
  <c r="T120" i="1"/>
  <c r="U120" i="1"/>
  <c r="V120" i="1"/>
  <c r="W120" i="1"/>
  <c r="X120" i="1"/>
  <c r="T121" i="1"/>
  <c r="U121" i="1"/>
  <c r="V121" i="1"/>
  <c r="W121" i="1"/>
  <c r="X121" i="1"/>
  <c r="T122" i="1"/>
  <c r="U122" i="1"/>
  <c r="V122" i="1"/>
  <c r="W122" i="1"/>
  <c r="X122" i="1"/>
  <c r="T123" i="1"/>
  <c r="U123" i="1"/>
  <c r="V123" i="1"/>
  <c r="W123" i="1"/>
  <c r="X123" i="1"/>
  <c r="T124" i="1"/>
  <c r="U124" i="1"/>
  <c r="V124" i="1"/>
  <c r="W124" i="1"/>
  <c r="X124" i="1"/>
  <c r="T125" i="1"/>
  <c r="U125" i="1"/>
  <c r="V125" i="1"/>
  <c r="W125" i="1"/>
  <c r="X125" i="1"/>
  <c r="T126" i="1"/>
  <c r="U126" i="1"/>
  <c r="V126" i="1"/>
  <c r="W126" i="1"/>
  <c r="X126" i="1"/>
  <c r="T127" i="1"/>
  <c r="U127" i="1"/>
  <c r="V127" i="1"/>
  <c r="W127" i="1"/>
  <c r="X127" i="1"/>
  <c r="T128" i="1"/>
  <c r="U128" i="1"/>
  <c r="V128" i="1"/>
  <c r="W128" i="1"/>
  <c r="X128" i="1"/>
  <c r="T129" i="1"/>
  <c r="U129" i="1"/>
  <c r="V129" i="1"/>
  <c r="W129" i="1"/>
  <c r="X129" i="1"/>
  <c r="T130" i="1"/>
  <c r="U130" i="1"/>
  <c r="V130" i="1"/>
  <c r="W130" i="1"/>
  <c r="X130" i="1"/>
  <c r="T131" i="1"/>
  <c r="U131" i="1"/>
  <c r="V131" i="1"/>
  <c r="W131" i="1"/>
  <c r="X131" i="1"/>
  <c r="T132" i="1"/>
  <c r="U132" i="1"/>
  <c r="V132" i="1"/>
  <c r="W132" i="1"/>
  <c r="X132" i="1"/>
  <c r="T133" i="1"/>
  <c r="U133" i="1"/>
  <c r="V133" i="1"/>
  <c r="W133" i="1"/>
  <c r="X133" i="1"/>
  <c r="T134" i="1"/>
  <c r="U134" i="1"/>
  <c r="V134" i="1"/>
  <c r="W134" i="1"/>
  <c r="X134" i="1"/>
  <c r="T135" i="1"/>
  <c r="U135" i="1"/>
  <c r="V135" i="1"/>
  <c r="W135" i="1"/>
  <c r="X135" i="1"/>
  <c r="T136" i="1"/>
  <c r="U136" i="1"/>
  <c r="V136" i="1"/>
  <c r="W136" i="1"/>
  <c r="X136" i="1"/>
  <c r="T137" i="1"/>
  <c r="U137" i="1"/>
  <c r="V137" i="1"/>
  <c r="W137" i="1"/>
  <c r="X137" i="1"/>
  <c r="T138" i="1"/>
  <c r="U138" i="1"/>
  <c r="V138" i="1"/>
  <c r="W138" i="1"/>
  <c r="X138" i="1"/>
  <c r="T139" i="1"/>
  <c r="U139" i="1"/>
  <c r="V139" i="1"/>
  <c r="W139" i="1"/>
  <c r="X139" i="1"/>
  <c r="T140" i="1"/>
  <c r="U140" i="1"/>
  <c r="V140" i="1"/>
  <c r="W140" i="1"/>
  <c r="X140" i="1"/>
  <c r="T141" i="1"/>
  <c r="U141" i="1"/>
  <c r="V141" i="1"/>
  <c r="W141" i="1"/>
  <c r="X141" i="1"/>
  <c r="T142" i="1"/>
  <c r="U142" i="1"/>
  <c r="V142" i="1"/>
  <c r="W142" i="1"/>
  <c r="X142" i="1"/>
  <c r="T143" i="1"/>
  <c r="U143" i="1"/>
  <c r="V143" i="1"/>
  <c r="W143" i="1"/>
  <c r="X143" i="1"/>
  <c r="T144" i="1"/>
  <c r="U144" i="1"/>
  <c r="V144" i="1"/>
  <c r="W144" i="1"/>
  <c r="X144" i="1"/>
  <c r="T145" i="1"/>
  <c r="U145" i="1"/>
  <c r="V145" i="1"/>
  <c r="W145" i="1"/>
  <c r="X145" i="1"/>
  <c r="T146" i="1"/>
  <c r="U146" i="1"/>
  <c r="V146" i="1"/>
  <c r="W146" i="1"/>
  <c r="X146" i="1"/>
  <c r="T147" i="1"/>
  <c r="U147" i="1"/>
  <c r="V147" i="1"/>
  <c r="W147" i="1"/>
  <c r="X147" i="1"/>
  <c r="T148" i="1"/>
  <c r="U148" i="1"/>
  <c r="V148" i="1"/>
  <c r="W148" i="1"/>
  <c r="X148" i="1"/>
  <c r="T149" i="1"/>
  <c r="U149" i="1"/>
  <c r="V149" i="1"/>
  <c r="W149" i="1"/>
  <c r="X149" i="1"/>
  <c r="T150" i="1"/>
  <c r="U150" i="1"/>
  <c r="V150" i="1"/>
  <c r="W150" i="1"/>
  <c r="X150" i="1"/>
  <c r="T151" i="1"/>
  <c r="U151" i="1"/>
  <c r="V151" i="1"/>
  <c r="W151" i="1"/>
  <c r="X151" i="1"/>
  <c r="T152" i="1"/>
  <c r="U152" i="1"/>
  <c r="V152" i="1"/>
  <c r="W152" i="1"/>
  <c r="X152" i="1"/>
  <c r="T153" i="1"/>
  <c r="U153" i="1"/>
  <c r="V153" i="1"/>
  <c r="W153" i="1"/>
  <c r="X153" i="1"/>
  <c r="T154" i="1"/>
  <c r="U154" i="1"/>
  <c r="V154" i="1"/>
  <c r="W154" i="1"/>
  <c r="X154" i="1"/>
  <c r="T155" i="1"/>
  <c r="U155" i="1"/>
  <c r="V155" i="1"/>
  <c r="W155" i="1"/>
  <c r="X155" i="1"/>
  <c r="T156" i="1"/>
  <c r="U156" i="1"/>
  <c r="V156" i="1"/>
  <c r="W156" i="1"/>
  <c r="X156" i="1"/>
  <c r="T157" i="1"/>
  <c r="U157" i="1"/>
  <c r="V157" i="1"/>
  <c r="W157" i="1"/>
  <c r="X157" i="1"/>
  <c r="T158" i="1"/>
  <c r="U158" i="1"/>
  <c r="V158" i="1"/>
  <c r="W158" i="1"/>
  <c r="X158" i="1"/>
  <c r="T159" i="1"/>
  <c r="U159" i="1"/>
  <c r="V159" i="1"/>
  <c r="W159" i="1"/>
  <c r="X159" i="1"/>
  <c r="T160" i="1"/>
  <c r="U160" i="1"/>
  <c r="V160" i="1"/>
  <c r="W160" i="1"/>
  <c r="X160" i="1"/>
  <c r="T161" i="1"/>
  <c r="U161" i="1"/>
  <c r="V161" i="1"/>
  <c r="W161" i="1"/>
  <c r="X161" i="1"/>
  <c r="T162" i="1"/>
  <c r="U162" i="1"/>
  <c r="V162" i="1"/>
  <c r="W162" i="1"/>
  <c r="X162" i="1"/>
  <c r="T163" i="1"/>
  <c r="U163" i="1"/>
  <c r="V163" i="1"/>
  <c r="W163" i="1"/>
  <c r="X163" i="1"/>
  <c r="T164" i="1"/>
  <c r="U164" i="1"/>
  <c r="V164" i="1"/>
  <c r="W164" i="1"/>
  <c r="X164" i="1"/>
  <c r="T165" i="1"/>
  <c r="U165" i="1"/>
  <c r="V165" i="1"/>
  <c r="W165" i="1"/>
  <c r="X165" i="1"/>
  <c r="T166" i="1"/>
  <c r="U166" i="1"/>
  <c r="V166" i="1"/>
  <c r="W166" i="1"/>
  <c r="X166" i="1"/>
  <c r="T167" i="1"/>
  <c r="U167" i="1"/>
  <c r="V167" i="1"/>
  <c r="W167" i="1"/>
  <c r="X167" i="1"/>
  <c r="T168" i="1"/>
  <c r="U168" i="1"/>
  <c r="V168" i="1"/>
  <c r="W168" i="1"/>
  <c r="X168" i="1"/>
  <c r="T169" i="1"/>
  <c r="U169" i="1"/>
  <c r="V169" i="1"/>
  <c r="W169" i="1"/>
  <c r="X169" i="1"/>
  <c r="T170" i="1"/>
  <c r="U170" i="1"/>
  <c r="V170" i="1"/>
  <c r="W170" i="1"/>
  <c r="X170" i="1"/>
  <c r="T171" i="1"/>
  <c r="U171" i="1"/>
  <c r="V171" i="1"/>
  <c r="W171" i="1"/>
  <c r="X171" i="1"/>
  <c r="T172" i="1"/>
  <c r="U172" i="1"/>
  <c r="V172" i="1"/>
  <c r="W172" i="1"/>
  <c r="X172" i="1"/>
  <c r="T173" i="1"/>
  <c r="U173" i="1"/>
  <c r="V173" i="1"/>
  <c r="W173" i="1"/>
  <c r="X173" i="1"/>
  <c r="T174" i="1"/>
  <c r="U174" i="1"/>
  <c r="V174" i="1"/>
  <c r="W174" i="1"/>
  <c r="X174" i="1"/>
  <c r="T175" i="1"/>
  <c r="U175" i="1"/>
  <c r="V175" i="1"/>
  <c r="W175" i="1"/>
  <c r="X175" i="1"/>
  <c r="T176" i="1"/>
  <c r="U176" i="1"/>
  <c r="V176" i="1"/>
  <c r="W176" i="1"/>
  <c r="X176" i="1"/>
  <c r="T177" i="1"/>
  <c r="U177" i="1"/>
  <c r="V177" i="1"/>
  <c r="W177" i="1"/>
  <c r="X177" i="1"/>
  <c r="T178" i="1"/>
  <c r="U178" i="1"/>
  <c r="V178" i="1"/>
  <c r="W178" i="1"/>
  <c r="X178" i="1"/>
  <c r="T179" i="1"/>
  <c r="U179" i="1"/>
  <c r="V179" i="1"/>
  <c r="W179" i="1"/>
  <c r="X179" i="1"/>
  <c r="T180" i="1"/>
  <c r="U180" i="1"/>
  <c r="V180" i="1"/>
  <c r="W180" i="1"/>
  <c r="X180" i="1"/>
  <c r="T181" i="1"/>
  <c r="U181" i="1"/>
  <c r="V181" i="1"/>
  <c r="W181" i="1"/>
  <c r="X181" i="1"/>
  <c r="T182" i="1"/>
  <c r="U182" i="1"/>
  <c r="V182" i="1"/>
  <c r="W182" i="1"/>
  <c r="X182" i="1"/>
  <c r="T183" i="1"/>
  <c r="U183" i="1"/>
  <c r="V183" i="1"/>
  <c r="W183" i="1"/>
  <c r="X183" i="1"/>
  <c r="T184" i="1"/>
  <c r="U184" i="1"/>
  <c r="V184" i="1"/>
  <c r="W184" i="1"/>
  <c r="X184" i="1"/>
  <c r="T185" i="1"/>
  <c r="U185" i="1"/>
  <c r="V185" i="1"/>
  <c r="W185" i="1"/>
  <c r="X185" i="1"/>
  <c r="T186" i="1"/>
  <c r="U186" i="1"/>
  <c r="V186" i="1"/>
  <c r="W186" i="1"/>
  <c r="X186" i="1"/>
  <c r="T187" i="1"/>
  <c r="U187" i="1"/>
  <c r="V187" i="1"/>
  <c r="W187" i="1"/>
  <c r="X187" i="1"/>
  <c r="T188" i="1"/>
  <c r="U188" i="1"/>
  <c r="V188" i="1"/>
  <c r="W188" i="1"/>
  <c r="X188" i="1"/>
  <c r="T189" i="1"/>
  <c r="U189" i="1"/>
  <c r="V189" i="1"/>
  <c r="W189" i="1"/>
  <c r="X189" i="1"/>
  <c r="T190" i="1"/>
  <c r="U190" i="1"/>
  <c r="V190" i="1"/>
  <c r="W190" i="1"/>
  <c r="X190" i="1"/>
  <c r="T191" i="1"/>
  <c r="U191" i="1"/>
  <c r="V191" i="1"/>
  <c r="W191" i="1"/>
  <c r="X191" i="1"/>
  <c r="T192" i="1"/>
  <c r="U192" i="1"/>
  <c r="V192" i="1"/>
  <c r="W192" i="1"/>
  <c r="X192" i="1"/>
  <c r="T193" i="1"/>
  <c r="U193" i="1"/>
  <c r="V193" i="1"/>
  <c r="W193" i="1"/>
  <c r="X193" i="1"/>
  <c r="T194" i="1"/>
  <c r="U194" i="1"/>
  <c r="V194" i="1"/>
  <c r="W194" i="1"/>
  <c r="X194" i="1"/>
  <c r="T195" i="1"/>
  <c r="U195" i="1"/>
  <c r="V195" i="1"/>
  <c r="W195" i="1"/>
  <c r="X195" i="1"/>
  <c r="T196" i="1"/>
  <c r="U196" i="1"/>
  <c r="V196" i="1"/>
  <c r="W196" i="1"/>
  <c r="X196" i="1"/>
  <c r="T197" i="1"/>
  <c r="U197" i="1"/>
  <c r="V197" i="1"/>
  <c r="W197" i="1"/>
  <c r="X197" i="1"/>
  <c r="T198" i="1"/>
  <c r="U198" i="1"/>
  <c r="V198" i="1"/>
  <c r="W198" i="1"/>
  <c r="X198" i="1"/>
  <c r="T199" i="1"/>
  <c r="U199" i="1"/>
  <c r="V199" i="1"/>
  <c r="W199" i="1"/>
  <c r="X199" i="1"/>
  <c r="T200" i="1"/>
  <c r="U200" i="1"/>
  <c r="V200" i="1"/>
  <c r="W200" i="1"/>
  <c r="X200" i="1"/>
  <c r="T201" i="1"/>
  <c r="U201" i="1"/>
  <c r="V201" i="1"/>
  <c r="W201" i="1"/>
  <c r="X201" i="1"/>
  <c r="T202" i="1"/>
  <c r="U202" i="1"/>
  <c r="V202" i="1"/>
  <c r="W202" i="1"/>
  <c r="X202" i="1"/>
  <c r="T203" i="1"/>
  <c r="U203" i="1"/>
  <c r="V203" i="1"/>
  <c r="W203" i="1"/>
  <c r="X203" i="1"/>
  <c r="T204" i="1"/>
  <c r="U204" i="1"/>
  <c r="V204" i="1"/>
  <c r="W204" i="1"/>
  <c r="X204" i="1"/>
  <c r="T205" i="1"/>
  <c r="U205" i="1"/>
  <c r="V205" i="1"/>
  <c r="W205" i="1"/>
  <c r="X205" i="1"/>
  <c r="T206" i="1"/>
  <c r="U206" i="1"/>
  <c r="V206" i="1"/>
  <c r="W206" i="1"/>
  <c r="X206" i="1"/>
  <c r="T207" i="1"/>
  <c r="U207" i="1"/>
  <c r="V207" i="1"/>
  <c r="W207" i="1"/>
  <c r="X207" i="1"/>
  <c r="T208" i="1"/>
  <c r="U208" i="1"/>
  <c r="V208" i="1"/>
  <c r="W208" i="1"/>
  <c r="X208" i="1"/>
  <c r="T209" i="1"/>
  <c r="U209" i="1"/>
  <c r="V209" i="1"/>
  <c r="W209" i="1"/>
  <c r="X209" i="1"/>
  <c r="T210" i="1"/>
  <c r="U210" i="1"/>
  <c r="V210" i="1"/>
  <c r="W210" i="1"/>
  <c r="X210" i="1"/>
  <c r="T211" i="1"/>
  <c r="U211" i="1"/>
  <c r="V211" i="1"/>
  <c r="W211" i="1"/>
  <c r="X211" i="1"/>
  <c r="T212" i="1"/>
  <c r="U212" i="1"/>
  <c r="V212" i="1"/>
  <c r="W212" i="1"/>
  <c r="X212" i="1"/>
  <c r="T213" i="1"/>
  <c r="U213" i="1"/>
  <c r="V213" i="1"/>
  <c r="W213" i="1"/>
  <c r="X213" i="1"/>
  <c r="T214" i="1"/>
  <c r="U214" i="1"/>
  <c r="V214" i="1"/>
  <c r="W214" i="1"/>
  <c r="X214" i="1"/>
  <c r="T215" i="1"/>
  <c r="U215" i="1"/>
  <c r="V215" i="1"/>
  <c r="W215" i="1"/>
  <c r="X215" i="1"/>
  <c r="T216" i="1"/>
  <c r="U216" i="1"/>
  <c r="V216" i="1"/>
  <c r="W216" i="1"/>
  <c r="X216" i="1"/>
  <c r="T217" i="1"/>
  <c r="U217" i="1"/>
  <c r="V217" i="1"/>
  <c r="W217" i="1"/>
  <c r="X217" i="1"/>
  <c r="T218" i="1"/>
  <c r="U218" i="1"/>
  <c r="V218" i="1"/>
  <c r="W218" i="1"/>
  <c r="X218" i="1"/>
  <c r="T219" i="1"/>
  <c r="U219" i="1"/>
  <c r="V219" i="1"/>
  <c r="W219" i="1"/>
  <c r="X219" i="1"/>
  <c r="T220" i="1"/>
  <c r="U220" i="1"/>
  <c r="V220" i="1"/>
  <c r="W220" i="1"/>
  <c r="X220" i="1"/>
  <c r="T221" i="1"/>
  <c r="U221" i="1"/>
  <c r="V221" i="1"/>
  <c r="W221" i="1"/>
  <c r="X221" i="1"/>
  <c r="T222" i="1"/>
  <c r="U222" i="1"/>
  <c r="V222" i="1"/>
  <c r="W222" i="1"/>
  <c r="X222" i="1"/>
  <c r="T223" i="1"/>
  <c r="U223" i="1"/>
  <c r="V223" i="1"/>
  <c r="W223" i="1"/>
  <c r="X223" i="1"/>
  <c r="T224" i="1"/>
  <c r="U224" i="1"/>
  <c r="V224" i="1"/>
  <c r="W224" i="1"/>
  <c r="X224" i="1"/>
  <c r="T225" i="1"/>
  <c r="U225" i="1"/>
  <c r="V225" i="1"/>
  <c r="W225" i="1"/>
  <c r="X225" i="1"/>
  <c r="T226" i="1"/>
  <c r="U226" i="1"/>
  <c r="V226" i="1"/>
  <c r="W226" i="1"/>
  <c r="X226" i="1"/>
  <c r="T227" i="1"/>
  <c r="U227" i="1"/>
  <c r="V227" i="1"/>
  <c r="W227" i="1"/>
  <c r="X227" i="1"/>
  <c r="T228" i="1"/>
  <c r="U228" i="1"/>
  <c r="V228" i="1"/>
  <c r="W228" i="1"/>
  <c r="X228" i="1"/>
  <c r="T229" i="1"/>
  <c r="U229" i="1"/>
  <c r="V229" i="1"/>
  <c r="W229" i="1"/>
  <c r="X229" i="1"/>
  <c r="T230" i="1"/>
  <c r="U230" i="1"/>
  <c r="V230" i="1"/>
  <c r="W230" i="1"/>
  <c r="X230" i="1"/>
  <c r="T231" i="1"/>
  <c r="U231" i="1"/>
  <c r="V231" i="1"/>
  <c r="W231" i="1"/>
  <c r="X231" i="1"/>
  <c r="T232" i="1"/>
  <c r="U232" i="1"/>
  <c r="V232" i="1"/>
  <c r="W232" i="1"/>
  <c r="X232" i="1"/>
  <c r="T233" i="1"/>
  <c r="U233" i="1"/>
  <c r="V233" i="1"/>
  <c r="W233" i="1"/>
  <c r="X233" i="1"/>
  <c r="T234" i="1"/>
  <c r="U234" i="1"/>
  <c r="V234" i="1"/>
  <c r="W234" i="1"/>
  <c r="X234" i="1"/>
  <c r="T235" i="1"/>
  <c r="U235" i="1"/>
  <c r="V235" i="1"/>
  <c r="W235" i="1"/>
  <c r="X235" i="1"/>
  <c r="T236" i="1"/>
  <c r="U236" i="1"/>
  <c r="V236" i="1"/>
  <c r="W236" i="1"/>
  <c r="X236" i="1"/>
  <c r="T237" i="1"/>
  <c r="U237" i="1"/>
  <c r="V237" i="1"/>
  <c r="W237" i="1"/>
  <c r="X237" i="1"/>
  <c r="T238" i="1"/>
  <c r="U238" i="1"/>
  <c r="V238" i="1"/>
  <c r="W238" i="1"/>
  <c r="X238" i="1"/>
  <c r="T239" i="1"/>
  <c r="U239" i="1"/>
  <c r="V239" i="1"/>
  <c r="W239" i="1"/>
  <c r="X239" i="1"/>
  <c r="T240" i="1"/>
  <c r="U240" i="1"/>
  <c r="V240" i="1"/>
  <c r="W240" i="1"/>
  <c r="X240" i="1"/>
  <c r="T241" i="1"/>
  <c r="U241" i="1"/>
  <c r="V241" i="1"/>
  <c r="W241" i="1"/>
  <c r="X241" i="1"/>
  <c r="T242" i="1"/>
  <c r="U242" i="1"/>
  <c r="V242" i="1"/>
  <c r="W242" i="1"/>
  <c r="X242" i="1"/>
  <c r="T243" i="1"/>
  <c r="U243" i="1"/>
  <c r="V243" i="1"/>
  <c r="W243" i="1"/>
  <c r="X243" i="1"/>
  <c r="T244" i="1"/>
  <c r="U244" i="1"/>
  <c r="V244" i="1"/>
  <c r="W244" i="1"/>
  <c r="X244" i="1"/>
  <c r="T245" i="1"/>
  <c r="U245" i="1"/>
  <c r="V245" i="1"/>
  <c r="W245" i="1"/>
  <c r="X245" i="1"/>
  <c r="T246" i="1"/>
  <c r="U246" i="1"/>
  <c r="V246" i="1"/>
  <c r="W246" i="1"/>
  <c r="X246" i="1"/>
  <c r="T247" i="1"/>
  <c r="U247" i="1"/>
  <c r="V247" i="1"/>
  <c r="W247" i="1"/>
  <c r="X247" i="1"/>
  <c r="T248" i="1"/>
  <c r="U248" i="1"/>
  <c r="V248" i="1"/>
  <c r="W248" i="1"/>
  <c r="X248" i="1"/>
  <c r="T249" i="1"/>
  <c r="U249" i="1"/>
  <c r="V249" i="1"/>
  <c r="W249" i="1"/>
  <c r="X249" i="1"/>
  <c r="T250" i="1"/>
  <c r="U250" i="1"/>
  <c r="V250" i="1"/>
  <c r="W250" i="1"/>
  <c r="X250" i="1"/>
  <c r="T251" i="1"/>
  <c r="U251" i="1"/>
  <c r="V251" i="1"/>
  <c r="W251" i="1"/>
  <c r="X251" i="1"/>
  <c r="T252" i="1"/>
  <c r="U252" i="1"/>
  <c r="V252" i="1"/>
  <c r="W252" i="1"/>
  <c r="X252" i="1"/>
  <c r="T253" i="1"/>
  <c r="U253" i="1"/>
  <c r="V253" i="1"/>
  <c r="W253" i="1"/>
  <c r="X253" i="1"/>
  <c r="T254" i="1"/>
  <c r="U254" i="1"/>
  <c r="V254" i="1"/>
  <c r="W254" i="1"/>
  <c r="X254" i="1"/>
  <c r="T255" i="1"/>
  <c r="U255" i="1"/>
  <c r="V255" i="1"/>
  <c r="W255" i="1"/>
  <c r="X255" i="1"/>
  <c r="T256" i="1"/>
  <c r="U256" i="1"/>
  <c r="V256" i="1"/>
  <c r="W256" i="1"/>
  <c r="X256" i="1"/>
  <c r="T257" i="1"/>
  <c r="U257" i="1"/>
  <c r="V257" i="1"/>
  <c r="W257" i="1"/>
  <c r="X257" i="1"/>
  <c r="T258" i="1"/>
  <c r="U258" i="1"/>
  <c r="V258" i="1"/>
  <c r="W258" i="1"/>
  <c r="X258" i="1"/>
  <c r="T259" i="1"/>
  <c r="U259" i="1"/>
  <c r="V259" i="1"/>
  <c r="W259" i="1"/>
  <c r="X259" i="1"/>
  <c r="T260" i="1"/>
  <c r="U260" i="1"/>
  <c r="V260" i="1"/>
  <c r="W260" i="1"/>
  <c r="X260" i="1"/>
  <c r="T261" i="1"/>
  <c r="U261" i="1"/>
  <c r="V261" i="1"/>
  <c r="W261" i="1"/>
  <c r="X261" i="1"/>
  <c r="T262" i="1"/>
  <c r="U262" i="1"/>
  <c r="V262" i="1"/>
  <c r="W262" i="1"/>
  <c r="X262" i="1"/>
  <c r="T263" i="1"/>
  <c r="U263" i="1"/>
  <c r="V263" i="1"/>
  <c r="W263" i="1"/>
  <c r="X263" i="1"/>
  <c r="T264" i="1"/>
  <c r="U264" i="1"/>
  <c r="V264" i="1"/>
  <c r="W264" i="1"/>
  <c r="X264" i="1"/>
  <c r="T265" i="1"/>
  <c r="U265" i="1"/>
  <c r="V265" i="1"/>
  <c r="W265" i="1"/>
  <c r="X265" i="1"/>
  <c r="T266" i="1"/>
  <c r="U266" i="1"/>
  <c r="V266" i="1"/>
  <c r="W266" i="1"/>
  <c r="X266" i="1"/>
  <c r="T267" i="1"/>
  <c r="U267" i="1"/>
  <c r="V267" i="1"/>
  <c r="W267" i="1"/>
  <c r="X267" i="1"/>
  <c r="T268" i="1"/>
  <c r="U268" i="1"/>
  <c r="V268" i="1"/>
  <c r="W268" i="1"/>
  <c r="X268" i="1"/>
  <c r="T269" i="1"/>
  <c r="U269" i="1"/>
  <c r="V269" i="1"/>
  <c r="W269" i="1"/>
  <c r="X269" i="1"/>
  <c r="T270" i="1"/>
  <c r="U270" i="1"/>
  <c r="V270" i="1"/>
  <c r="W270" i="1"/>
  <c r="X270" i="1"/>
  <c r="T271" i="1"/>
  <c r="U271" i="1"/>
  <c r="V271" i="1"/>
  <c r="W271" i="1"/>
  <c r="X271" i="1"/>
  <c r="T272" i="1"/>
  <c r="U272" i="1"/>
  <c r="V272" i="1"/>
  <c r="W272" i="1"/>
  <c r="X272" i="1"/>
  <c r="T273" i="1"/>
  <c r="U273" i="1"/>
  <c r="V273" i="1"/>
  <c r="W273" i="1"/>
  <c r="X273" i="1"/>
  <c r="T274" i="1"/>
  <c r="U274" i="1"/>
  <c r="V274" i="1"/>
  <c r="W274" i="1"/>
  <c r="X274" i="1"/>
  <c r="T275" i="1"/>
  <c r="U275" i="1"/>
  <c r="V275" i="1"/>
  <c r="W275" i="1"/>
  <c r="X275" i="1"/>
  <c r="T276" i="1"/>
  <c r="U276" i="1"/>
  <c r="V276" i="1"/>
  <c r="W276" i="1"/>
  <c r="X276" i="1"/>
  <c r="T277" i="1"/>
  <c r="U277" i="1"/>
  <c r="V277" i="1"/>
  <c r="W277" i="1"/>
  <c r="X277" i="1"/>
  <c r="T278" i="1"/>
  <c r="U278" i="1"/>
  <c r="V278" i="1"/>
  <c r="W278" i="1"/>
  <c r="X278" i="1"/>
  <c r="T279" i="1"/>
  <c r="U279" i="1"/>
  <c r="V279" i="1"/>
  <c r="W279" i="1"/>
  <c r="X279" i="1"/>
  <c r="T280" i="1"/>
  <c r="U280" i="1"/>
  <c r="V280" i="1"/>
  <c r="W280" i="1"/>
  <c r="X280" i="1"/>
  <c r="T281" i="1"/>
  <c r="U281" i="1"/>
  <c r="V281" i="1"/>
  <c r="W281" i="1"/>
  <c r="X281" i="1"/>
  <c r="T282" i="1"/>
  <c r="U282" i="1"/>
  <c r="V282" i="1"/>
  <c r="W282" i="1"/>
  <c r="X282" i="1"/>
  <c r="T283" i="1"/>
  <c r="U283" i="1"/>
  <c r="V283" i="1"/>
  <c r="W283" i="1"/>
  <c r="X283" i="1"/>
  <c r="T284" i="1"/>
  <c r="U284" i="1"/>
  <c r="V284" i="1"/>
  <c r="W284" i="1"/>
  <c r="X284" i="1"/>
  <c r="T285" i="1"/>
  <c r="U285" i="1"/>
  <c r="V285" i="1"/>
  <c r="W285" i="1"/>
  <c r="X285" i="1"/>
  <c r="T286" i="1"/>
  <c r="U286" i="1"/>
  <c r="V286" i="1"/>
  <c r="W286" i="1"/>
  <c r="X286" i="1"/>
  <c r="T287" i="1"/>
  <c r="U287" i="1"/>
  <c r="V287" i="1"/>
  <c r="W287" i="1"/>
  <c r="X287" i="1"/>
  <c r="T288" i="1"/>
  <c r="U288" i="1"/>
  <c r="V288" i="1"/>
  <c r="W288" i="1"/>
  <c r="X288" i="1"/>
  <c r="T289" i="1"/>
  <c r="U289" i="1"/>
  <c r="V289" i="1"/>
  <c r="W289" i="1"/>
  <c r="X289" i="1"/>
  <c r="T290" i="1"/>
  <c r="U290" i="1"/>
  <c r="V290" i="1"/>
  <c r="W290" i="1"/>
  <c r="X290" i="1"/>
  <c r="T291" i="1"/>
  <c r="U291" i="1"/>
  <c r="V291" i="1"/>
  <c r="W291" i="1"/>
  <c r="X291" i="1"/>
  <c r="T292" i="1"/>
  <c r="U292" i="1"/>
  <c r="V292" i="1"/>
  <c r="W292" i="1"/>
  <c r="X292" i="1"/>
  <c r="T293" i="1"/>
  <c r="U293" i="1"/>
  <c r="V293" i="1"/>
  <c r="W293" i="1"/>
  <c r="X293" i="1"/>
  <c r="T294" i="1"/>
  <c r="U294" i="1"/>
  <c r="V294" i="1"/>
  <c r="W294" i="1"/>
  <c r="X294" i="1"/>
  <c r="T295" i="1"/>
  <c r="U295" i="1"/>
  <c r="V295" i="1"/>
  <c r="W295" i="1"/>
  <c r="X295" i="1"/>
  <c r="T296" i="1"/>
  <c r="U296" i="1"/>
  <c r="V296" i="1"/>
  <c r="W296" i="1"/>
  <c r="X296" i="1"/>
  <c r="T297" i="1"/>
  <c r="U297" i="1"/>
  <c r="V297" i="1"/>
  <c r="W297" i="1"/>
  <c r="X297" i="1"/>
  <c r="T298" i="1"/>
  <c r="U298" i="1"/>
  <c r="V298" i="1"/>
  <c r="W298" i="1"/>
  <c r="X298" i="1"/>
  <c r="T299" i="1"/>
  <c r="U299" i="1"/>
  <c r="V299" i="1"/>
  <c r="W299" i="1"/>
  <c r="X299" i="1"/>
  <c r="T300" i="1"/>
  <c r="U300" i="1"/>
  <c r="V300" i="1"/>
  <c r="W300" i="1"/>
  <c r="X300" i="1"/>
  <c r="T301" i="1"/>
  <c r="U301" i="1"/>
  <c r="V301" i="1"/>
  <c r="W301" i="1"/>
  <c r="X301" i="1"/>
  <c r="T302" i="1"/>
  <c r="U302" i="1"/>
  <c r="V302" i="1"/>
  <c r="W302" i="1"/>
  <c r="X302" i="1"/>
  <c r="T303" i="1"/>
  <c r="U303" i="1"/>
  <c r="V303" i="1"/>
  <c r="W303" i="1"/>
  <c r="X303" i="1"/>
  <c r="T304" i="1"/>
  <c r="U304" i="1"/>
  <c r="V304" i="1"/>
  <c r="W304" i="1"/>
  <c r="X304" i="1"/>
  <c r="T305" i="1"/>
  <c r="U305" i="1"/>
  <c r="V305" i="1"/>
  <c r="W305" i="1"/>
  <c r="X305" i="1"/>
  <c r="T306" i="1"/>
  <c r="U306" i="1"/>
  <c r="V306" i="1"/>
  <c r="W306" i="1"/>
  <c r="X306" i="1"/>
  <c r="T307" i="1"/>
  <c r="U307" i="1"/>
  <c r="V307" i="1"/>
  <c r="W307" i="1"/>
  <c r="X307" i="1"/>
  <c r="T308" i="1"/>
  <c r="U308" i="1"/>
  <c r="V308" i="1"/>
  <c r="W308" i="1"/>
  <c r="X308" i="1"/>
  <c r="T309" i="1"/>
  <c r="U309" i="1"/>
  <c r="V309" i="1"/>
  <c r="W309" i="1"/>
  <c r="X309" i="1"/>
  <c r="T310" i="1"/>
  <c r="U310" i="1"/>
  <c r="V310" i="1"/>
  <c r="W310" i="1"/>
  <c r="X310" i="1"/>
  <c r="T311" i="1"/>
  <c r="U311" i="1"/>
  <c r="V311" i="1"/>
  <c r="W311" i="1"/>
  <c r="X311" i="1"/>
  <c r="T312" i="1"/>
  <c r="U312" i="1"/>
  <c r="V312" i="1"/>
  <c r="W312" i="1"/>
  <c r="X312" i="1"/>
  <c r="T313" i="1"/>
  <c r="U313" i="1"/>
  <c r="V313" i="1"/>
  <c r="W313" i="1"/>
  <c r="X313" i="1"/>
  <c r="T314" i="1"/>
  <c r="U314" i="1"/>
  <c r="V314" i="1"/>
  <c r="W314" i="1"/>
  <c r="X314" i="1"/>
  <c r="T315" i="1"/>
  <c r="U315" i="1"/>
  <c r="V315" i="1"/>
  <c r="W315" i="1"/>
  <c r="X315" i="1"/>
  <c r="T316" i="1"/>
  <c r="U316" i="1"/>
  <c r="V316" i="1"/>
  <c r="W316" i="1"/>
  <c r="X316" i="1"/>
  <c r="T317" i="1"/>
  <c r="U317" i="1"/>
  <c r="V317" i="1"/>
  <c r="W317" i="1"/>
  <c r="X317" i="1"/>
  <c r="T318" i="1"/>
  <c r="U318" i="1"/>
  <c r="V318" i="1"/>
  <c r="W318" i="1"/>
  <c r="X318" i="1"/>
  <c r="T319" i="1"/>
  <c r="U319" i="1"/>
  <c r="V319" i="1"/>
  <c r="W319" i="1"/>
  <c r="X319" i="1"/>
  <c r="T320" i="1"/>
  <c r="U320" i="1"/>
  <c r="V320" i="1"/>
  <c r="W320" i="1"/>
  <c r="X320" i="1"/>
  <c r="T321" i="1"/>
  <c r="U321" i="1"/>
  <c r="V321" i="1"/>
  <c r="W321" i="1"/>
  <c r="X321" i="1"/>
  <c r="T322" i="1"/>
  <c r="U322" i="1"/>
  <c r="V322" i="1"/>
  <c r="W322" i="1"/>
  <c r="X322" i="1"/>
  <c r="T323" i="1"/>
  <c r="U323" i="1"/>
  <c r="V323" i="1"/>
  <c r="W323" i="1"/>
  <c r="X323" i="1"/>
  <c r="T324" i="1"/>
  <c r="U324" i="1"/>
  <c r="V324" i="1"/>
  <c r="W324" i="1"/>
  <c r="X324" i="1"/>
  <c r="T325" i="1"/>
  <c r="U325" i="1"/>
  <c r="V325" i="1"/>
  <c r="W325" i="1"/>
  <c r="X325" i="1"/>
  <c r="T326" i="1"/>
  <c r="U326" i="1"/>
  <c r="V326" i="1"/>
  <c r="W326" i="1"/>
  <c r="X326" i="1"/>
  <c r="T327" i="1"/>
  <c r="U327" i="1"/>
  <c r="V327" i="1"/>
  <c r="W327" i="1"/>
  <c r="X327" i="1"/>
  <c r="T328" i="1"/>
  <c r="U328" i="1"/>
  <c r="V328" i="1"/>
  <c r="W328" i="1"/>
  <c r="X328" i="1"/>
  <c r="T329" i="1"/>
  <c r="U329" i="1"/>
  <c r="V329" i="1"/>
  <c r="W329" i="1"/>
  <c r="X329" i="1"/>
  <c r="T330" i="1"/>
  <c r="U330" i="1"/>
  <c r="V330" i="1"/>
  <c r="W330" i="1"/>
  <c r="X330" i="1"/>
  <c r="T331" i="1"/>
  <c r="U331" i="1"/>
  <c r="V331" i="1"/>
  <c r="W331" i="1"/>
  <c r="X331" i="1"/>
  <c r="T332" i="1"/>
  <c r="U332" i="1"/>
  <c r="V332" i="1"/>
  <c r="W332" i="1"/>
  <c r="X332" i="1"/>
  <c r="T333" i="1"/>
  <c r="U333" i="1"/>
  <c r="V333" i="1"/>
  <c r="W333" i="1"/>
  <c r="X333" i="1"/>
  <c r="T334" i="1"/>
  <c r="U334" i="1"/>
  <c r="V334" i="1"/>
  <c r="W334" i="1"/>
  <c r="X334" i="1"/>
  <c r="T335" i="1"/>
  <c r="U335" i="1"/>
  <c r="V335" i="1"/>
  <c r="W335" i="1"/>
  <c r="X335" i="1"/>
  <c r="T336" i="1"/>
  <c r="U336" i="1"/>
  <c r="V336" i="1"/>
  <c r="W336" i="1"/>
  <c r="X336" i="1"/>
  <c r="T337" i="1"/>
  <c r="U337" i="1"/>
  <c r="V337" i="1"/>
  <c r="W337" i="1"/>
  <c r="X337" i="1"/>
  <c r="T338" i="1"/>
  <c r="U338" i="1"/>
  <c r="V338" i="1"/>
  <c r="W338" i="1"/>
  <c r="X338" i="1"/>
  <c r="T339" i="1"/>
  <c r="U339" i="1"/>
  <c r="V339" i="1"/>
  <c r="W339" i="1"/>
  <c r="X339" i="1"/>
  <c r="T340" i="1"/>
  <c r="U340" i="1"/>
  <c r="V340" i="1"/>
  <c r="W340" i="1"/>
  <c r="X340" i="1"/>
  <c r="T341" i="1"/>
  <c r="U341" i="1"/>
  <c r="V341" i="1"/>
  <c r="W341" i="1"/>
  <c r="X341" i="1"/>
  <c r="T342" i="1"/>
  <c r="U342" i="1"/>
  <c r="V342" i="1"/>
  <c r="W342" i="1"/>
  <c r="X342" i="1"/>
  <c r="T343" i="1"/>
  <c r="U343" i="1"/>
  <c r="V343" i="1"/>
  <c r="W343" i="1"/>
  <c r="X343" i="1"/>
  <c r="T344" i="1"/>
  <c r="U344" i="1"/>
  <c r="V344" i="1"/>
  <c r="W344" i="1"/>
  <c r="X344" i="1"/>
  <c r="T345" i="1"/>
  <c r="U345" i="1"/>
  <c r="V345" i="1"/>
  <c r="W345" i="1"/>
  <c r="X345" i="1"/>
  <c r="T346" i="1"/>
  <c r="U346" i="1"/>
  <c r="V346" i="1"/>
  <c r="W346" i="1"/>
  <c r="X346" i="1"/>
  <c r="T347" i="1"/>
  <c r="U347" i="1"/>
  <c r="V347" i="1"/>
  <c r="W347" i="1"/>
  <c r="X347" i="1"/>
  <c r="T348" i="1"/>
  <c r="U348" i="1"/>
  <c r="V348" i="1"/>
  <c r="W348" i="1"/>
  <c r="X348" i="1"/>
  <c r="T349" i="1"/>
  <c r="U349" i="1"/>
  <c r="V349" i="1"/>
  <c r="W349" i="1"/>
  <c r="X349" i="1"/>
  <c r="T350" i="1"/>
  <c r="U350" i="1"/>
  <c r="V350" i="1"/>
  <c r="W350" i="1"/>
  <c r="X350" i="1"/>
  <c r="T351" i="1"/>
  <c r="U351" i="1"/>
  <c r="V351" i="1"/>
  <c r="W351" i="1"/>
  <c r="X351" i="1"/>
  <c r="T352" i="1"/>
  <c r="U352" i="1"/>
  <c r="V352" i="1"/>
  <c r="W352" i="1"/>
  <c r="X352" i="1"/>
  <c r="T353" i="1"/>
  <c r="U353" i="1"/>
  <c r="V353" i="1"/>
  <c r="W353" i="1"/>
  <c r="X353" i="1"/>
  <c r="T354" i="1"/>
  <c r="U354" i="1"/>
  <c r="V354" i="1"/>
  <c r="W354" i="1"/>
  <c r="X354" i="1"/>
  <c r="T355" i="1"/>
  <c r="U355" i="1"/>
  <c r="V355" i="1"/>
  <c r="W355" i="1"/>
  <c r="X355" i="1"/>
  <c r="T356" i="1"/>
  <c r="U356" i="1"/>
  <c r="V356" i="1"/>
  <c r="W356" i="1"/>
  <c r="X356" i="1"/>
  <c r="T357" i="1"/>
  <c r="U357" i="1"/>
  <c r="V357" i="1"/>
  <c r="W357" i="1"/>
  <c r="X357" i="1"/>
  <c r="T358" i="1"/>
  <c r="U358" i="1"/>
  <c r="V358" i="1"/>
  <c r="W358" i="1"/>
  <c r="X358" i="1"/>
  <c r="T359" i="1"/>
  <c r="U359" i="1"/>
  <c r="V359" i="1"/>
  <c r="W359" i="1"/>
  <c r="X359" i="1"/>
  <c r="T360" i="1"/>
  <c r="U360" i="1"/>
  <c r="V360" i="1"/>
  <c r="W360" i="1"/>
  <c r="X360" i="1"/>
  <c r="T361" i="1"/>
  <c r="U361" i="1"/>
  <c r="V361" i="1"/>
  <c r="W361" i="1"/>
  <c r="X361" i="1"/>
  <c r="T362" i="1"/>
  <c r="U362" i="1"/>
  <c r="V362" i="1"/>
  <c r="W362" i="1"/>
  <c r="X362" i="1"/>
  <c r="T363" i="1"/>
  <c r="U363" i="1"/>
  <c r="V363" i="1"/>
  <c r="W363" i="1"/>
  <c r="X363" i="1"/>
  <c r="T364" i="1"/>
  <c r="U364" i="1"/>
  <c r="V364" i="1"/>
  <c r="W364" i="1"/>
  <c r="X364" i="1"/>
  <c r="T365" i="1"/>
  <c r="U365" i="1"/>
  <c r="V365" i="1"/>
  <c r="W365" i="1"/>
  <c r="X365" i="1"/>
  <c r="T366" i="1"/>
  <c r="U366" i="1"/>
  <c r="V366" i="1"/>
  <c r="W366" i="1"/>
  <c r="X366" i="1"/>
  <c r="T367" i="1"/>
  <c r="U367" i="1"/>
  <c r="V367" i="1"/>
  <c r="W367" i="1"/>
  <c r="X367" i="1"/>
  <c r="T368" i="1"/>
  <c r="U368" i="1"/>
  <c r="V368" i="1"/>
  <c r="W368" i="1"/>
  <c r="X368" i="1"/>
  <c r="T369" i="1"/>
  <c r="U369" i="1"/>
  <c r="V369" i="1"/>
  <c r="W369" i="1"/>
  <c r="X369" i="1"/>
  <c r="T370" i="1"/>
  <c r="U370" i="1"/>
  <c r="V370" i="1"/>
  <c r="W370" i="1"/>
  <c r="X370" i="1"/>
  <c r="T371" i="1"/>
  <c r="U371" i="1"/>
  <c r="V371" i="1"/>
  <c r="W371" i="1"/>
  <c r="X371" i="1"/>
  <c r="T372" i="1"/>
  <c r="U372" i="1"/>
  <c r="V372" i="1"/>
  <c r="W372" i="1"/>
  <c r="X372" i="1"/>
  <c r="T373" i="1"/>
  <c r="U373" i="1"/>
  <c r="V373" i="1"/>
  <c r="W373" i="1"/>
  <c r="X373" i="1"/>
  <c r="T374" i="1"/>
  <c r="U374" i="1"/>
  <c r="V374" i="1"/>
  <c r="W374" i="1"/>
  <c r="X374" i="1"/>
  <c r="T375" i="1"/>
  <c r="U375" i="1"/>
  <c r="V375" i="1"/>
  <c r="W375" i="1"/>
  <c r="X375" i="1"/>
  <c r="T376" i="1"/>
  <c r="U376" i="1"/>
  <c r="V376" i="1"/>
  <c r="W376" i="1"/>
  <c r="X376" i="1"/>
  <c r="T377" i="1"/>
  <c r="U377" i="1"/>
  <c r="V377" i="1"/>
  <c r="W377" i="1"/>
  <c r="X377" i="1"/>
  <c r="T378" i="1"/>
  <c r="U378" i="1"/>
  <c r="V378" i="1"/>
  <c r="W378" i="1"/>
  <c r="X378" i="1"/>
  <c r="T379" i="1"/>
  <c r="U379" i="1"/>
  <c r="V379" i="1"/>
  <c r="W379" i="1"/>
  <c r="X379" i="1"/>
  <c r="T380" i="1"/>
  <c r="U380" i="1"/>
  <c r="V380" i="1"/>
  <c r="W380" i="1"/>
  <c r="X380" i="1"/>
  <c r="T381" i="1"/>
  <c r="U381" i="1"/>
  <c r="V381" i="1"/>
  <c r="W381" i="1"/>
  <c r="X381" i="1"/>
  <c r="T382" i="1"/>
  <c r="U382" i="1"/>
  <c r="V382" i="1"/>
  <c r="W382" i="1"/>
  <c r="X382" i="1"/>
  <c r="T383" i="1"/>
  <c r="U383" i="1"/>
  <c r="V383" i="1"/>
  <c r="W383" i="1"/>
  <c r="X383" i="1"/>
  <c r="T384" i="1"/>
  <c r="U384" i="1"/>
  <c r="V384" i="1"/>
  <c r="W384" i="1"/>
  <c r="X384" i="1"/>
  <c r="T385" i="1"/>
  <c r="U385" i="1"/>
  <c r="V385" i="1"/>
  <c r="W385" i="1"/>
  <c r="X385" i="1"/>
  <c r="T386" i="1"/>
  <c r="U386" i="1"/>
  <c r="V386" i="1"/>
  <c r="W386" i="1"/>
  <c r="X386" i="1"/>
  <c r="T387" i="1"/>
  <c r="U387" i="1"/>
  <c r="V387" i="1"/>
  <c r="W387" i="1"/>
  <c r="X387" i="1"/>
  <c r="T388" i="1"/>
  <c r="U388" i="1"/>
  <c r="V388" i="1"/>
  <c r="W388" i="1"/>
  <c r="X388" i="1"/>
  <c r="T389" i="1"/>
  <c r="U389" i="1"/>
  <c r="V389" i="1"/>
  <c r="W389" i="1"/>
  <c r="X389" i="1"/>
  <c r="T390" i="1"/>
  <c r="U390" i="1"/>
  <c r="V390" i="1"/>
  <c r="W390" i="1"/>
  <c r="X390" i="1"/>
  <c r="T391" i="1"/>
  <c r="U391" i="1"/>
  <c r="V391" i="1"/>
  <c r="W391" i="1"/>
  <c r="X391" i="1"/>
  <c r="T392" i="1"/>
  <c r="U392" i="1"/>
  <c r="V392" i="1"/>
  <c r="W392" i="1"/>
  <c r="X392" i="1"/>
  <c r="T393" i="1"/>
  <c r="U393" i="1"/>
  <c r="V393" i="1"/>
  <c r="W393" i="1"/>
  <c r="X393" i="1"/>
  <c r="T394" i="1"/>
  <c r="U394" i="1"/>
  <c r="V394" i="1"/>
  <c r="W394" i="1"/>
  <c r="X394" i="1"/>
  <c r="T395" i="1"/>
  <c r="U395" i="1"/>
  <c r="V395" i="1"/>
  <c r="W395" i="1"/>
  <c r="X395" i="1"/>
  <c r="T396" i="1"/>
  <c r="U396" i="1"/>
  <c r="V396" i="1"/>
  <c r="W396" i="1"/>
  <c r="X396" i="1"/>
  <c r="T397" i="1"/>
  <c r="U397" i="1"/>
  <c r="V397" i="1"/>
  <c r="W397" i="1"/>
  <c r="X397" i="1"/>
  <c r="T398" i="1"/>
  <c r="U398" i="1"/>
  <c r="V398" i="1"/>
  <c r="W398" i="1"/>
  <c r="X398" i="1"/>
  <c r="T399" i="1"/>
  <c r="U399" i="1"/>
  <c r="V399" i="1"/>
  <c r="W399" i="1"/>
  <c r="X399" i="1"/>
  <c r="T400" i="1"/>
  <c r="U400" i="1"/>
  <c r="V400" i="1"/>
  <c r="W400" i="1"/>
  <c r="X400" i="1"/>
  <c r="T401" i="1"/>
  <c r="U401" i="1"/>
  <c r="V401" i="1"/>
  <c r="W401" i="1"/>
  <c r="X401" i="1"/>
  <c r="T402" i="1"/>
  <c r="U402" i="1"/>
  <c r="V402" i="1"/>
  <c r="W402" i="1"/>
  <c r="X402" i="1"/>
  <c r="T403" i="1"/>
  <c r="U403" i="1"/>
  <c r="V403" i="1"/>
  <c r="W403" i="1"/>
  <c r="X403" i="1"/>
  <c r="T404" i="1"/>
  <c r="U404" i="1"/>
  <c r="V404" i="1"/>
  <c r="W404" i="1"/>
  <c r="X404" i="1"/>
  <c r="T405" i="1"/>
  <c r="U405" i="1"/>
  <c r="V405" i="1"/>
  <c r="W405" i="1"/>
  <c r="X405" i="1"/>
  <c r="T406" i="1"/>
  <c r="U406" i="1"/>
  <c r="V406" i="1"/>
  <c r="W406" i="1"/>
  <c r="X406" i="1"/>
  <c r="T407" i="1"/>
  <c r="U407" i="1"/>
  <c r="V407" i="1"/>
  <c r="W407" i="1"/>
  <c r="X407" i="1"/>
  <c r="T408" i="1"/>
  <c r="U408" i="1"/>
  <c r="V408" i="1"/>
  <c r="W408" i="1"/>
  <c r="X408" i="1"/>
  <c r="T409" i="1"/>
  <c r="U409" i="1"/>
  <c r="V409" i="1"/>
  <c r="W409" i="1"/>
  <c r="X409" i="1"/>
  <c r="T410" i="1"/>
  <c r="U410" i="1"/>
  <c r="V410" i="1"/>
  <c r="W410" i="1"/>
  <c r="X410" i="1"/>
  <c r="T411" i="1"/>
  <c r="U411" i="1"/>
  <c r="V411" i="1"/>
  <c r="W411" i="1"/>
  <c r="X411" i="1"/>
  <c r="T412" i="1"/>
  <c r="U412" i="1"/>
  <c r="V412" i="1"/>
  <c r="W412" i="1"/>
  <c r="X412" i="1"/>
  <c r="T413" i="1"/>
  <c r="U413" i="1"/>
  <c r="V413" i="1"/>
  <c r="W413" i="1"/>
  <c r="X413" i="1"/>
  <c r="T414" i="1"/>
  <c r="U414" i="1"/>
  <c r="V414" i="1"/>
  <c r="W414" i="1"/>
  <c r="X414" i="1"/>
  <c r="T415" i="1"/>
  <c r="U415" i="1"/>
  <c r="V415" i="1"/>
  <c r="W415" i="1"/>
  <c r="X415" i="1"/>
  <c r="T416" i="1"/>
  <c r="U416" i="1"/>
  <c r="V416" i="1"/>
  <c r="W416" i="1"/>
  <c r="X416" i="1"/>
  <c r="T417" i="1"/>
  <c r="U417" i="1"/>
  <c r="V417" i="1"/>
  <c r="W417" i="1"/>
  <c r="X417" i="1"/>
  <c r="T418" i="1"/>
  <c r="U418" i="1"/>
  <c r="V418" i="1"/>
  <c r="W418" i="1"/>
  <c r="X418" i="1"/>
  <c r="T419" i="1"/>
  <c r="U419" i="1"/>
  <c r="V419" i="1"/>
  <c r="W419" i="1"/>
  <c r="X419" i="1"/>
  <c r="T420" i="1"/>
  <c r="U420" i="1"/>
  <c r="V420" i="1"/>
  <c r="W420" i="1"/>
  <c r="X420" i="1"/>
  <c r="T421" i="1"/>
  <c r="U421" i="1"/>
  <c r="V421" i="1"/>
  <c r="W421" i="1"/>
  <c r="X421" i="1"/>
  <c r="T422" i="1"/>
  <c r="U422" i="1"/>
  <c r="V422" i="1"/>
  <c r="W422" i="1"/>
  <c r="X422" i="1"/>
  <c r="T423" i="1"/>
  <c r="U423" i="1"/>
  <c r="V423" i="1"/>
  <c r="W423" i="1"/>
  <c r="X423" i="1"/>
  <c r="T424" i="1"/>
  <c r="U424" i="1"/>
  <c r="V424" i="1"/>
  <c r="W424" i="1"/>
  <c r="X424" i="1"/>
  <c r="T425" i="1"/>
  <c r="U425" i="1"/>
  <c r="V425" i="1"/>
  <c r="W425" i="1"/>
  <c r="X425" i="1"/>
  <c r="T426" i="1"/>
  <c r="U426" i="1"/>
  <c r="V426" i="1"/>
  <c r="W426" i="1"/>
  <c r="X426" i="1"/>
  <c r="T427" i="1"/>
  <c r="U427" i="1"/>
  <c r="V427" i="1"/>
  <c r="W427" i="1"/>
  <c r="X427" i="1"/>
  <c r="T428" i="1"/>
  <c r="U428" i="1"/>
  <c r="V428" i="1"/>
  <c r="W428" i="1"/>
  <c r="X428" i="1"/>
  <c r="T429" i="1"/>
  <c r="U429" i="1"/>
  <c r="V429" i="1"/>
  <c r="W429" i="1"/>
  <c r="X429" i="1"/>
  <c r="T430" i="1"/>
  <c r="U430" i="1"/>
  <c r="V430" i="1"/>
  <c r="W430" i="1"/>
  <c r="X430" i="1"/>
  <c r="T431" i="1"/>
  <c r="U431" i="1"/>
  <c r="V431" i="1"/>
  <c r="W431" i="1"/>
  <c r="X431" i="1"/>
  <c r="T432" i="1"/>
  <c r="U432" i="1"/>
  <c r="V432" i="1"/>
  <c r="W432" i="1"/>
  <c r="X432" i="1"/>
  <c r="T433" i="1"/>
  <c r="U433" i="1"/>
  <c r="V433" i="1"/>
  <c r="W433" i="1"/>
  <c r="X433" i="1"/>
  <c r="T434" i="1"/>
  <c r="U434" i="1"/>
  <c r="V434" i="1"/>
  <c r="W434" i="1"/>
  <c r="X434" i="1"/>
  <c r="T435" i="1"/>
  <c r="U435" i="1"/>
  <c r="V435" i="1"/>
  <c r="W435" i="1"/>
  <c r="X435" i="1"/>
  <c r="T436" i="1"/>
  <c r="U436" i="1"/>
  <c r="V436" i="1"/>
  <c r="W436" i="1"/>
  <c r="X436" i="1"/>
  <c r="T437" i="1"/>
  <c r="U437" i="1"/>
  <c r="V437" i="1"/>
  <c r="W437" i="1"/>
  <c r="X437" i="1"/>
  <c r="T438" i="1"/>
  <c r="U438" i="1"/>
  <c r="V438" i="1"/>
  <c r="W438" i="1"/>
  <c r="X438" i="1"/>
  <c r="T439" i="1"/>
  <c r="U439" i="1"/>
  <c r="V439" i="1"/>
  <c r="W439" i="1"/>
  <c r="X439" i="1"/>
  <c r="T440" i="1"/>
  <c r="U440" i="1"/>
  <c r="V440" i="1"/>
  <c r="W440" i="1"/>
  <c r="X440" i="1"/>
  <c r="T441" i="1"/>
  <c r="U441" i="1"/>
  <c r="V441" i="1"/>
  <c r="W441" i="1"/>
  <c r="X441" i="1"/>
  <c r="T442" i="1"/>
  <c r="U442" i="1"/>
  <c r="V442" i="1"/>
  <c r="W442" i="1"/>
  <c r="X442" i="1"/>
  <c r="T443" i="1"/>
  <c r="U443" i="1"/>
  <c r="V443" i="1"/>
  <c r="W443" i="1"/>
  <c r="X443" i="1"/>
  <c r="T444" i="1"/>
  <c r="U444" i="1"/>
  <c r="V444" i="1"/>
  <c r="W444" i="1"/>
  <c r="X444" i="1"/>
  <c r="T445" i="1"/>
  <c r="U445" i="1"/>
  <c r="V445" i="1"/>
  <c r="W445" i="1"/>
  <c r="X445" i="1"/>
  <c r="T446" i="1"/>
  <c r="U446" i="1"/>
  <c r="V446" i="1"/>
  <c r="W446" i="1"/>
  <c r="X446" i="1"/>
  <c r="T447" i="1"/>
  <c r="U447" i="1"/>
  <c r="V447" i="1"/>
  <c r="W447" i="1"/>
  <c r="X447" i="1"/>
  <c r="T448" i="1"/>
  <c r="U448" i="1"/>
  <c r="V448" i="1"/>
  <c r="W448" i="1"/>
  <c r="X448" i="1"/>
  <c r="T449" i="1"/>
  <c r="U449" i="1"/>
  <c r="V449" i="1"/>
  <c r="W449" i="1"/>
  <c r="X449" i="1"/>
  <c r="T450" i="1"/>
  <c r="U450" i="1"/>
  <c r="V450" i="1"/>
  <c r="W450" i="1"/>
  <c r="X450" i="1"/>
  <c r="T451" i="1"/>
  <c r="U451" i="1"/>
  <c r="V451" i="1"/>
  <c r="W451" i="1"/>
  <c r="X451" i="1"/>
  <c r="T452" i="1"/>
  <c r="U452" i="1"/>
  <c r="V452" i="1"/>
  <c r="W452" i="1"/>
  <c r="X452" i="1"/>
  <c r="T453" i="1"/>
  <c r="U453" i="1"/>
  <c r="V453" i="1"/>
  <c r="W453" i="1"/>
  <c r="X453" i="1"/>
  <c r="T454" i="1"/>
  <c r="U454" i="1"/>
  <c r="V454" i="1"/>
  <c r="W454" i="1"/>
  <c r="X454" i="1"/>
  <c r="T455" i="1"/>
  <c r="U455" i="1"/>
  <c r="V455" i="1"/>
  <c r="W455" i="1"/>
  <c r="X455" i="1"/>
  <c r="T456" i="1"/>
  <c r="U456" i="1"/>
  <c r="V456" i="1"/>
  <c r="W456" i="1"/>
  <c r="X456" i="1"/>
  <c r="T457" i="1"/>
  <c r="U457" i="1"/>
  <c r="V457" i="1"/>
  <c r="W457" i="1"/>
  <c r="X457" i="1"/>
  <c r="T458" i="1"/>
  <c r="U458" i="1"/>
  <c r="V458" i="1"/>
  <c r="W458" i="1"/>
  <c r="X458" i="1"/>
  <c r="T459" i="1"/>
  <c r="U459" i="1"/>
  <c r="V459" i="1"/>
  <c r="W459" i="1"/>
  <c r="X459" i="1"/>
  <c r="T460" i="1"/>
  <c r="U460" i="1"/>
  <c r="V460" i="1"/>
  <c r="W460" i="1"/>
  <c r="X460" i="1"/>
  <c r="T461" i="1"/>
  <c r="U461" i="1"/>
  <c r="V461" i="1"/>
  <c r="W461" i="1"/>
  <c r="X461" i="1"/>
  <c r="T462" i="1"/>
  <c r="U462" i="1"/>
  <c r="V462" i="1"/>
  <c r="W462" i="1"/>
  <c r="X462" i="1"/>
  <c r="T463" i="1"/>
  <c r="U463" i="1"/>
  <c r="V463" i="1"/>
  <c r="W463" i="1"/>
  <c r="X463" i="1"/>
  <c r="T464" i="1"/>
  <c r="U464" i="1"/>
  <c r="V464" i="1"/>
  <c r="W464" i="1"/>
  <c r="X464" i="1"/>
  <c r="T465" i="1"/>
  <c r="U465" i="1"/>
  <c r="V465" i="1"/>
  <c r="W465" i="1"/>
  <c r="X465" i="1"/>
  <c r="T466" i="1"/>
  <c r="U466" i="1"/>
  <c r="V466" i="1"/>
  <c r="W466" i="1"/>
  <c r="X466" i="1"/>
  <c r="T467" i="1"/>
  <c r="U467" i="1"/>
  <c r="V467" i="1"/>
  <c r="W467" i="1"/>
  <c r="X467" i="1"/>
  <c r="T468" i="1"/>
  <c r="U468" i="1"/>
  <c r="V468" i="1"/>
  <c r="W468" i="1"/>
  <c r="X468" i="1"/>
  <c r="T469" i="1"/>
  <c r="U469" i="1"/>
  <c r="V469" i="1"/>
  <c r="W469" i="1"/>
  <c r="X469" i="1"/>
  <c r="T470" i="1"/>
  <c r="U470" i="1"/>
  <c r="V470" i="1"/>
  <c r="W470" i="1"/>
  <c r="X470" i="1"/>
  <c r="T471" i="1"/>
  <c r="U471" i="1"/>
  <c r="V471" i="1"/>
  <c r="W471" i="1"/>
  <c r="X471" i="1"/>
  <c r="T472" i="1"/>
  <c r="U472" i="1"/>
  <c r="V472" i="1"/>
  <c r="W472" i="1"/>
  <c r="X472" i="1"/>
  <c r="T473" i="1"/>
  <c r="U473" i="1"/>
  <c r="V473" i="1"/>
  <c r="W473" i="1"/>
  <c r="X473" i="1"/>
  <c r="T474" i="1"/>
  <c r="U474" i="1"/>
  <c r="V474" i="1"/>
  <c r="W474" i="1"/>
  <c r="X474" i="1"/>
  <c r="T475" i="1"/>
  <c r="U475" i="1"/>
  <c r="V475" i="1"/>
  <c r="W475" i="1"/>
  <c r="X475" i="1"/>
  <c r="T476" i="1"/>
  <c r="U476" i="1"/>
  <c r="V476" i="1"/>
  <c r="W476" i="1"/>
  <c r="X476" i="1"/>
  <c r="T477" i="1"/>
  <c r="U477" i="1"/>
  <c r="V477" i="1"/>
  <c r="W477" i="1"/>
  <c r="X477" i="1"/>
  <c r="T478" i="1"/>
  <c r="U478" i="1"/>
  <c r="V478" i="1"/>
  <c r="W478" i="1"/>
  <c r="X478" i="1"/>
  <c r="T479" i="1"/>
  <c r="U479" i="1"/>
  <c r="V479" i="1"/>
  <c r="W479" i="1"/>
  <c r="X479" i="1"/>
  <c r="T480" i="1"/>
  <c r="U480" i="1"/>
  <c r="V480" i="1"/>
  <c r="W480" i="1"/>
  <c r="X480" i="1"/>
  <c r="T481" i="1"/>
  <c r="U481" i="1"/>
  <c r="V481" i="1"/>
  <c r="W481" i="1"/>
  <c r="X481" i="1"/>
  <c r="T482" i="1"/>
  <c r="U482" i="1"/>
  <c r="V482" i="1"/>
  <c r="W482" i="1"/>
  <c r="X482" i="1"/>
  <c r="T483" i="1"/>
  <c r="U483" i="1"/>
  <c r="V483" i="1"/>
  <c r="W483" i="1"/>
  <c r="X483" i="1"/>
  <c r="T484" i="1"/>
  <c r="U484" i="1"/>
  <c r="V484" i="1"/>
  <c r="W484" i="1"/>
  <c r="X484" i="1"/>
  <c r="T485" i="1"/>
  <c r="U485" i="1"/>
  <c r="V485" i="1"/>
  <c r="W485" i="1"/>
  <c r="X485" i="1"/>
  <c r="T486" i="1"/>
  <c r="U486" i="1"/>
  <c r="V486" i="1"/>
  <c r="W486" i="1"/>
  <c r="X486" i="1"/>
  <c r="T487" i="1"/>
  <c r="U487" i="1"/>
  <c r="V487" i="1"/>
  <c r="W487" i="1"/>
  <c r="X487" i="1"/>
  <c r="T488" i="1"/>
  <c r="U488" i="1"/>
  <c r="V488" i="1"/>
  <c r="W488" i="1"/>
  <c r="X488" i="1"/>
  <c r="T489" i="1"/>
  <c r="U489" i="1"/>
  <c r="V489" i="1"/>
  <c r="W489" i="1"/>
  <c r="X489" i="1"/>
  <c r="T490" i="1"/>
  <c r="U490" i="1"/>
  <c r="V490" i="1"/>
  <c r="W490" i="1"/>
  <c r="X490" i="1"/>
  <c r="T491" i="1"/>
  <c r="U491" i="1"/>
  <c r="V491" i="1"/>
  <c r="W491" i="1"/>
  <c r="X491" i="1"/>
  <c r="T492" i="1"/>
  <c r="U492" i="1"/>
  <c r="V492" i="1"/>
  <c r="W492" i="1"/>
  <c r="X492" i="1"/>
  <c r="T493" i="1"/>
  <c r="U493" i="1"/>
  <c r="V493" i="1"/>
  <c r="W493" i="1"/>
  <c r="X493" i="1"/>
  <c r="T494" i="1"/>
  <c r="U494" i="1"/>
  <c r="V494" i="1"/>
  <c r="W494" i="1"/>
  <c r="X494" i="1"/>
  <c r="T495" i="1"/>
  <c r="U495" i="1"/>
  <c r="V495" i="1"/>
  <c r="W495" i="1"/>
  <c r="X495" i="1"/>
  <c r="T496" i="1"/>
  <c r="U496" i="1"/>
  <c r="V496" i="1"/>
  <c r="W496" i="1"/>
  <c r="X496" i="1"/>
  <c r="T497" i="1"/>
  <c r="U497" i="1"/>
  <c r="V497" i="1"/>
  <c r="W497" i="1"/>
  <c r="X497" i="1"/>
  <c r="T498" i="1"/>
  <c r="U498" i="1"/>
  <c r="V498" i="1"/>
  <c r="W498" i="1"/>
  <c r="X498" i="1"/>
  <c r="T499" i="1"/>
  <c r="U499" i="1"/>
  <c r="V499" i="1"/>
  <c r="W499" i="1"/>
  <c r="X499" i="1"/>
  <c r="T500" i="1"/>
  <c r="U500" i="1"/>
  <c r="V500" i="1"/>
  <c r="W500" i="1"/>
  <c r="X500" i="1"/>
  <c r="T501" i="1"/>
  <c r="U501" i="1"/>
  <c r="V501" i="1"/>
  <c r="W501" i="1"/>
  <c r="X501" i="1"/>
  <c r="T502" i="1"/>
  <c r="U502" i="1"/>
  <c r="V502" i="1"/>
  <c r="W502" i="1"/>
  <c r="X502" i="1"/>
  <c r="T503" i="1"/>
  <c r="U503" i="1"/>
  <c r="V503" i="1"/>
  <c r="W503" i="1"/>
  <c r="X503" i="1"/>
  <c r="T504" i="1"/>
  <c r="U504" i="1"/>
  <c r="V504" i="1"/>
  <c r="W504" i="1"/>
  <c r="X504" i="1"/>
  <c r="T505" i="1"/>
  <c r="U505" i="1"/>
  <c r="V505" i="1"/>
  <c r="W505" i="1"/>
  <c r="X505" i="1"/>
  <c r="T506" i="1"/>
  <c r="U506" i="1"/>
  <c r="V506" i="1"/>
  <c r="W506" i="1"/>
  <c r="X506" i="1"/>
  <c r="T507" i="1"/>
  <c r="U507" i="1"/>
  <c r="V507" i="1"/>
  <c r="W507" i="1"/>
  <c r="X507" i="1"/>
  <c r="T508" i="1"/>
  <c r="U508" i="1"/>
  <c r="V508" i="1"/>
  <c r="W508" i="1"/>
  <c r="X508" i="1"/>
  <c r="T509" i="1"/>
  <c r="U509" i="1"/>
  <c r="V509" i="1"/>
  <c r="W509" i="1"/>
  <c r="X509" i="1"/>
  <c r="T510" i="1"/>
  <c r="U510" i="1"/>
  <c r="V510" i="1"/>
  <c r="W510" i="1"/>
  <c r="X510" i="1"/>
  <c r="T511" i="1"/>
  <c r="U511" i="1"/>
  <c r="V511" i="1"/>
  <c r="W511" i="1"/>
  <c r="X511" i="1"/>
  <c r="T512" i="1"/>
  <c r="U512" i="1"/>
  <c r="V512" i="1"/>
  <c r="W512" i="1"/>
  <c r="X512" i="1"/>
  <c r="T513" i="1"/>
  <c r="U513" i="1"/>
  <c r="V513" i="1"/>
  <c r="W513" i="1"/>
  <c r="X513" i="1"/>
  <c r="T514" i="1"/>
  <c r="U514" i="1"/>
  <c r="V514" i="1"/>
  <c r="W514" i="1"/>
  <c r="X514" i="1"/>
  <c r="T515" i="1"/>
  <c r="U515" i="1"/>
  <c r="V515" i="1"/>
  <c r="W515" i="1"/>
  <c r="X515" i="1"/>
  <c r="T516" i="1"/>
  <c r="U516" i="1"/>
  <c r="V516" i="1"/>
  <c r="W516" i="1"/>
  <c r="X516" i="1"/>
  <c r="T517" i="1"/>
  <c r="U517" i="1"/>
  <c r="V517" i="1"/>
  <c r="W517" i="1"/>
  <c r="X517" i="1"/>
  <c r="T518" i="1"/>
  <c r="U518" i="1"/>
  <c r="V518" i="1"/>
  <c r="W518" i="1"/>
  <c r="X518" i="1"/>
  <c r="T519" i="1"/>
  <c r="U519" i="1"/>
  <c r="V519" i="1"/>
  <c r="W519" i="1"/>
  <c r="X519" i="1"/>
  <c r="T520" i="1"/>
  <c r="U520" i="1"/>
  <c r="V520" i="1"/>
  <c r="W520" i="1"/>
  <c r="X520" i="1"/>
  <c r="T521" i="1"/>
  <c r="U521" i="1"/>
  <c r="V521" i="1"/>
  <c r="W521" i="1"/>
  <c r="X521" i="1"/>
  <c r="T522" i="1"/>
  <c r="U522" i="1"/>
  <c r="V522" i="1"/>
  <c r="W522" i="1"/>
  <c r="X522" i="1"/>
  <c r="T523" i="1"/>
  <c r="U523" i="1"/>
  <c r="V523" i="1"/>
  <c r="W523" i="1"/>
  <c r="X523" i="1"/>
  <c r="T524" i="1"/>
  <c r="U524" i="1"/>
  <c r="V524" i="1"/>
  <c r="W524" i="1"/>
  <c r="X524" i="1"/>
  <c r="T525" i="1"/>
  <c r="U525" i="1"/>
  <c r="V525" i="1"/>
  <c r="W525" i="1"/>
  <c r="X525" i="1"/>
  <c r="T526" i="1"/>
  <c r="U526" i="1"/>
  <c r="V526" i="1"/>
  <c r="W526" i="1"/>
  <c r="X526" i="1"/>
  <c r="T527" i="1"/>
  <c r="U527" i="1"/>
  <c r="V527" i="1"/>
  <c r="W527" i="1"/>
  <c r="X527" i="1"/>
  <c r="T528" i="1"/>
  <c r="U528" i="1"/>
  <c r="V528" i="1"/>
  <c r="W528" i="1"/>
  <c r="X528" i="1"/>
  <c r="T529" i="1"/>
  <c r="U529" i="1"/>
  <c r="V529" i="1"/>
  <c r="W529" i="1"/>
  <c r="X529" i="1"/>
  <c r="T530" i="1"/>
  <c r="U530" i="1"/>
  <c r="V530" i="1"/>
  <c r="W530" i="1"/>
  <c r="X530" i="1"/>
  <c r="T531" i="1"/>
  <c r="U531" i="1"/>
  <c r="V531" i="1"/>
  <c r="W531" i="1"/>
  <c r="X531" i="1"/>
  <c r="T532" i="1"/>
  <c r="U532" i="1"/>
  <c r="V532" i="1"/>
  <c r="W532" i="1"/>
  <c r="X532" i="1"/>
  <c r="T533" i="1"/>
  <c r="U533" i="1"/>
  <c r="V533" i="1"/>
  <c r="W533" i="1"/>
  <c r="X533" i="1"/>
  <c r="T534" i="1"/>
  <c r="U534" i="1"/>
  <c r="V534" i="1"/>
  <c r="W534" i="1"/>
  <c r="X534" i="1"/>
  <c r="T535" i="1"/>
  <c r="U535" i="1"/>
  <c r="V535" i="1"/>
  <c r="W535" i="1"/>
  <c r="X535" i="1"/>
  <c r="T536" i="1"/>
  <c r="U536" i="1"/>
  <c r="V536" i="1"/>
  <c r="W536" i="1"/>
  <c r="X536" i="1"/>
  <c r="T537" i="1"/>
  <c r="U537" i="1"/>
  <c r="V537" i="1"/>
  <c r="W537" i="1"/>
  <c r="X537" i="1"/>
  <c r="T538" i="1"/>
  <c r="U538" i="1"/>
  <c r="V538" i="1"/>
  <c r="W538" i="1"/>
  <c r="X538" i="1"/>
  <c r="T539" i="1"/>
  <c r="U539" i="1"/>
  <c r="V539" i="1"/>
  <c r="W539" i="1"/>
  <c r="X539" i="1"/>
  <c r="T540" i="1"/>
  <c r="U540" i="1"/>
  <c r="V540" i="1"/>
  <c r="W540" i="1"/>
  <c r="X540" i="1"/>
  <c r="T541" i="1"/>
  <c r="U541" i="1"/>
  <c r="V541" i="1"/>
  <c r="W541" i="1"/>
  <c r="X541" i="1"/>
  <c r="T542" i="1"/>
  <c r="U542" i="1"/>
  <c r="V542" i="1"/>
  <c r="W542" i="1"/>
  <c r="X542" i="1"/>
  <c r="T543" i="1"/>
  <c r="U543" i="1"/>
  <c r="V543" i="1"/>
  <c r="W543" i="1"/>
  <c r="X543" i="1"/>
  <c r="T544" i="1"/>
  <c r="U544" i="1"/>
  <c r="V544" i="1"/>
  <c r="W544" i="1"/>
  <c r="X544" i="1"/>
  <c r="T545" i="1"/>
  <c r="U545" i="1"/>
  <c r="V545" i="1"/>
  <c r="W545" i="1"/>
  <c r="X545" i="1"/>
  <c r="T546" i="1"/>
  <c r="U546" i="1"/>
  <c r="V546" i="1"/>
  <c r="W546" i="1"/>
  <c r="X546" i="1"/>
  <c r="T547" i="1"/>
  <c r="U547" i="1"/>
  <c r="V547" i="1"/>
  <c r="W547" i="1"/>
  <c r="X547" i="1"/>
  <c r="T548" i="1"/>
  <c r="U548" i="1"/>
  <c r="V548" i="1"/>
  <c r="W548" i="1"/>
  <c r="X548" i="1"/>
  <c r="T549" i="1"/>
  <c r="U549" i="1"/>
  <c r="V549" i="1"/>
  <c r="W549" i="1"/>
  <c r="X549" i="1"/>
  <c r="T550" i="1"/>
  <c r="U550" i="1"/>
  <c r="V550" i="1"/>
  <c r="W550" i="1"/>
  <c r="X550" i="1"/>
  <c r="T551" i="1"/>
  <c r="U551" i="1"/>
  <c r="V551" i="1"/>
  <c r="W551" i="1"/>
  <c r="X551" i="1"/>
  <c r="T552" i="1"/>
  <c r="U552" i="1"/>
  <c r="V552" i="1"/>
  <c r="W552" i="1"/>
  <c r="X552" i="1"/>
  <c r="T553" i="1"/>
  <c r="U553" i="1"/>
  <c r="V553" i="1"/>
  <c r="W553" i="1"/>
  <c r="X553" i="1"/>
  <c r="T554" i="1"/>
  <c r="U554" i="1"/>
  <c r="V554" i="1"/>
  <c r="W554" i="1"/>
  <c r="X554" i="1"/>
  <c r="T555" i="1"/>
  <c r="U555" i="1"/>
  <c r="V555" i="1"/>
  <c r="W555" i="1"/>
  <c r="X555" i="1"/>
  <c r="T556" i="1"/>
  <c r="U556" i="1"/>
  <c r="V556" i="1"/>
  <c r="W556" i="1"/>
  <c r="X556" i="1"/>
  <c r="T557" i="1"/>
  <c r="U557" i="1"/>
  <c r="V557" i="1"/>
  <c r="W557" i="1"/>
  <c r="X557" i="1"/>
  <c r="T558" i="1"/>
  <c r="U558" i="1"/>
  <c r="V558" i="1"/>
  <c r="W558" i="1"/>
  <c r="X558" i="1"/>
  <c r="T559" i="1"/>
  <c r="U559" i="1"/>
  <c r="V559" i="1"/>
  <c r="W559" i="1"/>
  <c r="X559" i="1"/>
  <c r="T560" i="1"/>
  <c r="U560" i="1"/>
  <c r="V560" i="1"/>
  <c r="W560" i="1"/>
  <c r="X560" i="1"/>
  <c r="T561" i="1"/>
  <c r="U561" i="1"/>
  <c r="V561" i="1"/>
  <c r="W561" i="1"/>
  <c r="X561" i="1"/>
  <c r="T562" i="1"/>
  <c r="U562" i="1"/>
  <c r="V562" i="1"/>
  <c r="W562" i="1"/>
  <c r="X562" i="1"/>
  <c r="T563" i="1"/>
  <c r="U563" i="1"/>
  <c r="V563" i="1"/>
  <c r="W563" i="1"/>
  <c r="X563" i="1"/>
  <c r="T564" i="1"/>
  <c r="U564" i="1"/>
  <c r="V564" i="1"/>
  <c r="W564" i="1"/>
  <c r="X564" i="1"/>
  <c r="T565" i="1"/>
  <c r="U565" i="1"/>
  <c r="V565" i="1"/>
  <c r="W565" i="1"/>
  <c r="X565" i="1"/>
  <c r="T566" i="1"/>
  <c r="U566" i="1"/>
  <c r="V566" i="1"/>
  <c r="W566" i="1"/>
  <c r="X566" i="1"/>
  <c r="T567" i="1"/>
  <c r="U567" i="1"/>
  <c r="V567" i="1"/>
  <c r="W567" i="1"/>
  <c r="X567" i="1"/>
  <c r="T568" i="1"/>
  <c r="U568" i="1"/>
  <c r="V568" i="1"/>
  <c r="W568" i="1"/>
  <c r="X568" i="1"/>
  <c r="T569" i="1"/>
  <c r="U569" i="1"/>
  <c r="V569" i="1"/>
  <c r="W569" i="1"/>
  <c r="X569" i="1"/>
  <c r="T570" i="1"/>
  <c r="U570" i="1"/>
  <c r="V570" i="1"/>
  <c r="W570" i="1"/>
  <c r="X570" i="1"/>
  <c r="T571" i="1"/>
  <c r="U571" i="1"/>
  <c r="V571" i="1"/>
  <c r="W571" i="1"/>
  <c r="X571" i="1"/>
  <c r="T572" i="1"/>
  <c r="U572" i="1"/>
  <c r="V572" i="1"/>
  <c r="W572" i="1"/>
  <c r="X572" i="1"/>
  <c r="T573" i="1"/>
  <c r="U573" i="1"/>
  <c r="V573" i="1"/>
  <c r="W573" i="1"/>
  <c r="X573" i="1"/>
  <c r="T574" i="1"/>
  <c r="U574" i="1"/>
  <c r="V574" i="1"/>
  <c r="W574" i="1"/>
  <c r="X574" i="1"/>
  <c r="T575" i="1"/>
  <c r="U575" i="1"/>
  <c r="V575" i="1"/>
  <c r="W575" i="1"/>
  <c r="X575" i="1"/>
  <c r="T576" i="1"/>
  <c r="U576" i="1"/>
  <c r="V576" i="1"/>
  <c r="W576" i="1"/>
  <c r="X576" i="1"/>
  <c r="T577" i="1"/>
  <c r="U577" i="1"/>
  <c r="V577" i="1"/>
  <c r="W577" i="1"/>
  <c r="X577" i="1"/>
  <c r="T578" i="1"/>
  <c r="U578" i="1"/>
  <c r="V578" i="1"/>
  <c r="W578" i="1"/>
  <c r="X578" i="1"/>
  <c r="T579" i="1"/>
  <c r="U579" i="1"/>
  <c r="V579" i="1"/>
  <c r="W579" i="1"/>
  <c r="X579" i="1"/>
  <c r="T580" i="1"/>
  <c r="U580" i="1"/>
  <c r="V580" i="1"/>
  <c r="W580" i="1"/>
  <c r="X580" i="1"/>
  <c r="T581" i="1"/>
  <c r="U581" i="1"/>
  <c r="V581" i="1"/>
  <c r="W581" i="1"/>
  <c r="X581" i="1"/>
  <c r="T582" i="1"/>
  <c r="U582" i="1"/>
  <c r="V582" i="1"/>
  <c r="W582" i="1"/>
  <c r="X582" i="1"/>
  <c r="T583" i="1"/>
  <c r="U583" i="1"/>
  <c r="V583" i="1"/>
  <c r="W583" i="1"/>
  <c r="X583" i="1"/>
  <c r="T584" i="1"/>
  <c r="U584" i="1"/>
  <c r="V584" i="1"/>
  <c r="W584" i="1"/>
  <c r="X584" i="1"/>
  <c r="T585" i="1"/>
  <c r="U585" i="1"/>
  <c r="V585" i="1"/>
  <c r="W585" i="1"/>
  <c r="X585" i="1"/>
  <c r="T586" i="1"/>
  <c r="U586" i="1"/>
  <c r="V586" i="1"/>
  <c r="W586" i="1"/>
  <c r="X586" i="1"/>
  <c r="T587" i="1"/>
  <c r="U587" i="1"/>
  <c r="V587" i="1"/>
  <c r="W587" i="1"/>
  <c r="X587" i="1"/>
  <c r="T588" i="1"/>
  <c r="U588" i="1"/>
  <c r="V588" i="1"/>
  <c r="W588" i="1"/>
  <c r="X588" i="1"/>
  <c r="T589" i="1"/>
  <c r="U589" i="1"/>
  <c r="V589" i="1"/>
  <c r="W589" i="1"/>
  <c r="X589" i="1"/>
  <c r="T590" i="1"/>
  <c r="U590" i="1"/>
  <c r="V590" i="1"/>
  <c r="W590" i="1"/>
  <c r="X590" i="1"/>
  <c r="T591" i="1"/>
  <c r="U591" i="1"/>
  <c r="V591" i="1"/>
  <c r="W591" i="1"/>
  <c r="X591" i="1"/>
  <c r="T592" i="1"/>
  <c r="U592" i="1"/>
  <c r="V592" i="1"/>
  <c r="W592" i="1"/>
  <c r="X592" i="1"/>
  <c r="T593" i="1"/>
  <c r="U593" i="1"/>
  <c r="V593" i="1"/>
  <c r="W593" i="1"/>
  <c r="X593" i="1"/>
  <c r="T594" i="1"/>
  <c r="U594" i="1"/>
  <c r="V594" i="1"/>
  <c r="W594" i="1"/>
  <c r="X594" i="1"/>
  <c r="T595" i="1"/>
  <c r="U595" i="1"/>
  <c r="V595" i="1"/>
  <c r="W595" i="1"/>
  <c r="X595" i="1"/>
  <c r="T596" i="1"/>
  <c r="U596" i="1"/>
  <c r="V596" i="1"/>
  <c r="W596" i="1"/>
  <c r="X596" i="1"/>
  <c r="T597" i="1"/>
  <c r="U597" i="1"/>
  <c r="V597" i="1"/>
  <c r="W597" i="1"/>
  <c r="X597" i="1"/>
  <c r="T598" i="1"/>
  <c r="U598" i="1"/>
  <c r="V598" i="1"/>
  <c r="W598" i="1"/>
  <c r="X598" i="1"/>
  <c r="T599" i="1"/>
  <c r="U599" i="1"/>
  <c r="V599" i="1"/>
  <c r="W599" i="1"/>
  <c r="X599" i="1"/>
  <c r="T600" i="1"/>
  <c r="U600" i="1"/>
  <c r="V600" i="1"/>
  <c r="W600" i="1"/>
  <c r="X600" i="1"/>
  <c r="T601" i="1"/>
  <c r="U601" i="1"/>
  <c r="V601" i="1"/>
  <c r="W601" i="1"/>
  <c r="X601" i="1"/>
  <c r="T602" i="1"/>
  <c r="U602" i="1"/>
  <c r="V602" i="1"/>
  <c r="W602" i="1"/>
  <c r="X602" i="1"/>
  <c r="T603" i="1"/>
  <c r="U603" i="1"/>
  <c r="V603" i="1"/>
  <c r="W603" i="1"/>
  <c r="X603" i="1"/>
  <c r="T604" i="1"/>
  <c r="U604" i="1"/>
  <c r="V604" i="1"/>
  <c r="W604" i="1"/>
  <c r="X604" i="1"/>
  <c r="T605" i="1"/>
  <c r="U605" i="1"/>
  <c r="V605" i="1"/>
  <c r="W605" i="1"/>
  <c r="X605" i="1"/>
  <c r="T606" i="1"/>
  <c r="U606" i="1"/>
  <c r="V606" i="1"/>
  <c r="W606" i="1"/>
  <c r="X606" i="1"/>
  <c r="T607" i="1"/>
  <c r="U607" i="1"/>
  <c r="V607" i="1"/>
  <c r="W607" i="1"/>
  <c r="X607" i="1"/>
  <c r="T608" i="1"/>
  <c r="U608" i="1"/>
  <c r="V608" i="1"/>
  <c r="W608" i="1"/>
  <c r="X608" i="1"/>
  <c r="T609" i="1"/>
  <c r="U609" i="1"/>
  <c r="V609" i="1"/>
  <c r="W609" i="1"/>
  <c r="X609" i="1"/>
  <c r="T610" i="1"/>
  <c r="U610" i="1"/>
  <c r="V610" i="1"/>
  <c r="W610" i="1"/>
  <c r="X610" i="1"/>
  <c r="T611" i="1"/>
  <c r="U611" i="1"/>
  <c r="V611" i="1"/>
  <c r="W611" i="1"/>
  <c r="X611" i="1"/>
  <c r="T612" i="1"/>
  <c r="U612" i="1"/>
  <c r="V612" i="1"/>
  <c r="W612" i="1"/>
  <c r="X612" i="1"/>
  <c r="T613" i="1"/>
  <c r="U613" i="1"/>
  <c r="V613" i="1"/>
  <c r="W613" i="1"/>
  <c r="X613" i="1"/>
  <c r="T614" i="1"/>
  <c r="U614" i="1"/>
  <c r="V614" i="1"/>
  <c r="W614" i="1"/>
  <c r="X614" i="1"/>
  <c r="T615" i="1"/>
  <c r="U615" i="1"/>
  <c r="V615" i="1"/>
  <c r="W615" i="1"/>
  <c r="X615" i="1"/>
  <c r="T616" i="1"/>
  <c r="U616" i="1"/>
  <c r="V616" i="1"/>
  <c r="W616" i="1"/>
  <c r="X616" i="1"/>
  <c r="T617" i="1"/>
  <c r="U617" i="1"/>
  <c r="V617" i="1"/>
  <c r="W617" i="1"/>
  <c r="X617" i="1"/>
  <c r="T618" i="1"/>
  <c r="U618" i="1"/>
  <c r="V618" i="1"/>
  <c r="W618" i="1"/>
  <c r="X618" i="1"/>
  <c r="T619" i="1"/>
  <c r="U619" i="1"/>
  <c r="V619" i="1"/>
  <c r="W619" i="1"/>
  <c r="X619" i="1"/>
  <c r="T620" i="1"/>
  <c r="U620" i="1"/>
  <c r="V620" i="1"/>
  <c r="W620" i="1"/>
  <c r="X620" i="1"/>
  <c r="T621" i="1"/>
  <c r="U621" i="1"/>
  <c r="V621" i="1"/>
  <c r="W621" i="1"/>
  <c r="X621" i="1"/>
  <c r="T622" i="1"/>
  <c r="U622" i="1"/>
  <c r="V622" i="1"/>
  <c r="W622" i="1"/>
  <c r="X622" i="1"/>
  <c r="T623" i="1"/>
  <c r="U623" i="1"/>
  <c r="V623" i="1"/>
  <c r="W623" i="1"/>
  <c r="X623" i="1"/>
  <c r="T624" i="1"/>
  <c r="U624" i="1"/>
  <c r="V624" i="1"/>
  <c r="W624" i="1"/>
  <c r="X624" i="1"/>
  <c r="T625" i="1"/>
  <c r="U625" i="1"/>
  <c r="V625" i="1"/>
  <c r="W625" i="1"/>
  <c r="X625" i="1"/>
  <c r="T626" i="1"/>
  <c r="U626" i="1"/>
  <c r="V626" i="1"/>
  <c r="W626" i="1"/>
  <c r="X626" i="1"/>
  <c r="T627" i="1"/>
  <c r="U627" i="1"/>
  <c r="V627" i="1"/>
  <c r="W627" i="1"/>
  <c r="X627" i="1"/>
  <c r="T628" i="1"/>
  <c r="U628" i="1"/>
  <c r="V628" i="1"/>
  <c r="W628" i="1"/>
  <c r="X628" i="1"/>
  <c r="T629" i="1"/>
  <c r="U629" i="1"/>
  <c r="V629" i="1"/>
  <c r="W629" i="1"/>
  <c r="X629" i="1"/>
  <c r="T630" i="1"/>
  <c r="U630" i="1"/>
  <c r="V630" i="1"/>
  <c r="W630" i="1"/>
  <c r="X630" i="1"/>
  <c r="T631" i="1"/>
  <c r="U631" i="1"/>
  <c r="V631" i="1"/>
  <c r="W631" i="1"/>
  <c r="X631" i="1"/>
  <c r="T632" i="1"/>
  <c r="U632" i="1"/>
  <c r="V632" i="1"/>
  <c r="W632" i="1"/>
  <c r="X632" i="1"/>
  <c r="T633" i="1"/>
  <c r="U633" i="1"/>
  <c r="V633" i="1"/>
  <c r="W633" i="1"/>
  <c r="X633" i="1"/>
  <c r="T634" i="1"/>
  <c r="U634" i="1"/>
  <c r="V634" i="1"/>
  <c r="W634" i="1"/>
  <c r="X634" i="1"/>
  <c r="T635" i="1"/>
  <c r="U635" i="1"/>
  <c r="V635" i="1"/>
  <c r="W635" i="1"/>
  <c r="X635" i="1"/>
  <c r="T636" i="1"/>
  <c r="U636" i="1"/>
  <c r="V636" i="1"/>
  <c r="W636" i="1"/>
  <c r="X636" i="1"/>
  <c r="T637" i="1"/>
  <c r="U637" i="1"/>
  <c r="V637" i="1"/>
  <c r="W637" i="1"/>
  <c r="X637" i="1"/>
  <c r="T638" i="1"/>
  <c r="U638" i="1"/>
  <c r="V638" i="1"/>
  <c r="W638" i="1"/>
  <c r="X638" i="1"/>
  <c r="T639" i="1"/>
  <c r="U639" i="1"/>
  <c r="V639" i="1"/>
  <c r="W639" i="1"/>
  <c r="X639" i="1"/>
  <c r="T640" i="1"/>
  <c r="U640" i="1"/>
  <c r="V640" i="1"/>
  <c r="W640" i="1"/>
  <c r="X640" i="1"/>
  <c r="T641" i="1"/>
  <c r="U641" i="1"/>
  <c r="V641" i="1"/>
  <c r="W641" i="1"/>
  <c r="X641" i="1"/>
  <c r="T642" i="1"/>
  <c r="U642" i="1"/>
  <c r="V642" i="1"/>
  <c r="W642" i="1"/>
  <c r="X642" i="1"/>
  <c r="T643" i="1"/>
  <c r="U643" i="1"/>
  <c r="V643" i="1"/>
  <c r="W643" i="1"/>
  <c r="X643" i="1"/>
  <c r="T644" i="1"/>
  <c r="U644" i="1"/>
  <c r="V644" i="1"/>
  <c r="W644" i="1"/>
  <c r="X644" i="1"/>
  <c r="T645" i="1"/>
  <c r="U645" i="1"/>
  <c r="V645" i="1"/>
  <c r="W645" i="1"/>
  <c r="X645" i="1"/>
  <c r="T646" i="1"/>
  <c r="U646" i="1"/>
  <c r="V646" i="1"/>
  <c r="W646" i="1"/>
  <c r="X646" i="1"/>
  <c r="T647" i="1"/>
  <c r="U647" i="1"/>
  <c r="V647" i="1"/>
  <c r="W647" i="1"/>
  <c r="X647" i="1"/>
  <c r="T648" i="1"/>
  <c r="U648" i="1"/>
  <c r="V648" i="1"/>
  <c r="W648" i="1"/>
  <c r="X648" i="1"/>
  <c r="T649" i="1"/>
  <c r="U649" i="1"/>
  <c r="V649" i="1"/>
  <c r="W649" i="1"/>
  <c r="X649" i="1"/>
  <c r="T650" i="1"/>
  <c r="U650" i="1"/>
  <c r="V650" i="1"/>
  <c r="W650" i="1"/>
  <c r="X650" i="1"/>
  <c r="T651" i="1"/>
  <c r="U651" i="1"/>
  <c r="V651" i="1"/>
  <c r="W651" i="1"/>
  <c r="X651" i="1"/>
  <c r="T652" i="1"/>
  <c r="U652" i="1"/>
  <c r="V652" i="1"/>
  <c r="W652" i="1"/>
  <c r="X652" i="1"/>
  <c r="T653" i="1"/>
  <c r="U653" i="1"/>
  <c r="V653" i="1"/>
  <c r="W653" i="1"/>
  <c r="X653" i="1"/>
  <c r="T654" i="1"/>
  <c r="U654" i="1"/>
  <c r="V654" i="1"/>
  <c r="W654" i="1"/>
  <c r="X654" i="1"/>
  <c r="T655" i="1"/>
  <c r="U655" i="1"/>
  <c r="V655" i="1"/>
  <c r="W655" i="1"/>
  <c r="X655" i="1"/>
  <c r="T656" i="1"/>
  <c r="U656" i="1"/>
  <c r="V656" i="1"/>
  <c r="W656" i="1"/>
  <c r="X656" i="1"/>
  <c r="T657" i="1"/>
  <c r="U657" i="1"/>
  <c r="V657" i="1"/>
  <c r="W657" i="1"/>
  <c r="X657" i="1"/>
  <c r="T658" i="1"/>
  <c r="U658" i="1"/>
  <c r="V658" i="1"/>
  <c r="W658" i="1"/>
  <c r="X658" i="1"/>
  <c r="T659" i="1"/>
  <c r="U659" i="1"/>
  <c r="V659" i="1"/>
  <c r="W659" i="1"/>
  <c r="X659" i="1"/>
  <c r="T660" i="1"/>
  <c r="U660" i="1"/>
  <c r="V660" i="1"/>
  <c r="W660" i="1"/>
  <c r="X660" i="1"/>
  <c r="T661" i="1"/>
  <c r="U661" i="1"/>
  <c r="V661" i="1"/>
  <c r="W661" i="1"/>
  <c r="X661" i="1"/>
  <c r="T662" i="1"/>
  <c r="U662" i="1"/>
  <c r="V662" i="1"/>
  <c r="W662" i="1"/>
  <c r="X662" i="1"/>
  <c r="T663" i="1"/>
  <c r="U663" i="1"/>
  <c r="V663" i="1"/>
  <c r="W663" i="1"/>
  <c r="X663" i="1"/>
  <c r="T664" i="1"/>
  <c r="U664" i="1"/>
  <c r="V664" i="1"/>
  <c r="W664" i="1"/>
  <c r="X664" i="1"/>
  <c r="T665" i="1"/>
  <c r="U665" i="1"/>
  <c r="V665" i="1"/>
  <c r="W665" i="1"/>
  <c r="X665" i="1"/>
  <c r="T666" i="1"/>
  <c r="U666" i="1"/>
  <c r="V666" i="1"/>
  <c r="W666" i="1"/>
  <c r="X666" i="1"/>
  <c r="T667" i="1"/>
  <c r="U667" i="1"/>
  <c r="V667" i="1"/>
  <c r="W667" i="1"/>
  <c r="X667" i="1"/>
  <c r="T668" i="1"/>
  <c r="U668" i="1"/>
  <c r="V668" i="1"/>
  <c r="W668" i="1"/>
  <c r="X668" i="1"/>
  <c r="T669" i="1"/>
  <c r="U669" i="1"/>
  <c r="V669" i="1"/>
  <c r="W669" i="1"/>
  <c r="X669" i="1"/>
  <c r="T670" i="1"/>
  <c r="U670" i="1"/>
  <c r="V670" i="1"/>
  <c r="W670" i="1"/>
  <c r="X670" i="1"/>
  <c r="T671" i="1"/>
  <c r="U671" i="1"/>
  <c r="V671" i="1"/>
  <c r="W671" i="1"/>
  <c r="X671" i="1"/>
  <c r="T672" i="1"/>
  <c r="U672" i="1"/>
  <c r="V672" i="1"/>
  <c r="W672" i="1"/>
  <c r="X672" i="1"/>
  <c r="T673" i="1"/>
  <c r="U673" i="1"/>
  <c r="V673" i="1"/>
  <c r="W673" i="1"/>
  <c r="X673" i="1"/>
  <c r="T674" i="1"/>
  <c r="U674" i="1"/>
  <c r="V674" i="1"/>
  <c r="W674" i="1"/>
  <c r="X674" i="1"/>
  <c r="T675" i="1"/>
  <c r="U675" i="1"/>
  <c r="V675" i="1"/>
  <c r="W675" i="1"/>
  <c r="X675" i="1"/>
  <c r="T676" i="1"/>
  <c r="U676" i="1"/>
  <c r="V676" i="1"/>
  <c r="W676" i="1"/>
  <c r="X676" i="1"/>
  <c r="T677" i="1"/>
  <c r="U677" i="1"/>
  <c r="V677" i="1"/>
  <c r="W677" i="1"/>
  <c r="X677" i="1"/>
  <c r="T678" i="1"/>
  <c r="U678" i="1"/>
  <c r="V678" i="1"/>
  <c r="W678" i="1"/>
  <c r="X678" i="1"/>
  <c r="T679" i="1"/>
  <c r="U679" i="1"/>
  <c r="V679" i="1"/>
  <c r="W679" i="1"/>
  <c r="X679" i="1"/>
  <c r="T680" i="1"/>
  <c r="U680" i="1"/>
  <c r="V680" i="1"/>
  <c r="W680" i="1"/>
  <c r="X680" i="1"/>
  <c r="T681" i="1"/>
  <c r="U681" i="1"/>
  <c r="V681" i="1"/>
  <c r="W681" i="1"/>
  <c r="X681" i="1"/>
  <c r="T682" i="1"/>
  <c r="U682" i="1"/>
  <c r="V682" i="1"/>
  <c r="W682" i="1"/>
  <c r="X682" i="1"/>
  <c r="T683" i="1"/>
  <c r="U683" i="1"/>
  <c r="V683" i="1"/>
  <c r="W683" i="1"/>
  <c r="X683" i="1"/>
  <c r="T684" i="1"/>
  <c r="U684" i="1"/>
  <c r="V684" i="1"/>
  <c r="W684" i="1"/>
  <c r="X684" i="1"/>
  <c r="T685" i="1"/>
  <c r="U685" i="1"/>
  <c r="V685" i="1"/>
  <c r="W685" i="1"/>
  <c r="X685" i="1"/>
  <c r="T686" i="1"/>
  <c r="U686" i="1"/>
  <c r="V686" i="1"/>
  <c r="W686" i="1"/>
  <c r="X686" i="1"/>
  <c r="T687" i="1"/>
  <c r="U687" i="1"/>
  <c r="V687" i="1"/>
  <c r="W687" i="1"/>
  <c r="X687" i="1"/>
  <c r="T688" i="1"/>
  <c r="U688" i="1"/>
  <c r="V688" i="1"/>
  <c r="W688" i="1"/>
  <c r="X688" i="1"/>
  <c r="T689" i="1"/>
  <c r="U689" i="1"/>
  <c r="V689" i="1"/>
  <c r="W689" i="1"/>
  <c r="X689" i="1"/>
  <c r="T690" i="1"/>
  <c r="U690" i="1"/>
  <c r="V690" i="1"/>
  <c r="W690" i="1"/>
  <c r="X690" i="1"/>
  <c r="T691" i="1"/>
  <c r="U691" i="1"/>
  <c r="V691" i="1"/>
  <c r="W691" i="1"/>
  <c r="X691" i="1"/>
  <c r="T692" i="1"/>
  <c r="U692" i="1"/>
  <c r="V692" i="1"/>
  <c r="W692" i="1"/>
  <c r="X692" i="1"/>
  <c r="T693" i="1"/>
  <c r="U693" i="1"/>
  <c r="V693" i="1"/>
  <c r="W693" i="1"/>
  <c r="X693" i="1"/>
  <c r="T694" i="1"/>
  <c r="U694" i="1"/>
  <c r="V694" i="1"/>
  <c r="W694" i="1"/>
  <c r="X694" i="1"/>
  <c r="T695" i="1"/>
  <c r="U695" i="1"/>
  <c r="V695" i="1"/>
  <c r="W695" i="1"/>
  <c r="X695" i="1"/>
  <c r="T696" i="1"/>
  <c r="U696" i="1"/>
  <c r="V696" i="1"/>
  <c r="W696" i="1"/>
  <c r="X696" i="1"/>
  <c r="T697" i="1"/>
  <c r="U697" i="1"/>
  <c r="V697" i="1"/>
  <c r="W697" i="1"/>
  <c r="X697" i="1"/>
  <c r="T698" i="1"/>
  <c r="U698" i="1"/>
  <c r="V698" i="1"/>
  <c r="W698" i="1"/>
  <c r="X698" i="1"/>
  <c r="T699" i="1"/>
  <c r="U699" i="1"/>
  <c r="V699" i="1"/>
  <c r="W699" i="1"/>
  <c r="X699" i="1"/>
  <c r="T700" i="1"/>
  <c r="U700" i="1"/>
  <c r="V700" i="1"/>
  <c r="W700" i="1"/>
  <c r="X700" i="1"/>
  <c r="T701" i="1"/>
  <c r="U701" i="1"/>
  <c r="V701" i="1"/>
  <c r="W701" i="1"/>
  <c r="X701" i="1"/>
  <c r="T702" i="1"/>
  <c r="U702" i="1"/>
  <c r="V702" i="1"/>
  <c r="W702" i="1"/>
  <c r="X702" i="1"/>
  <c r="T703" i="1"/>
  <c r="U703" i="1"/>
  <c r="V703" i="1"/>
  <c r="W703" i="1"/>
  <c r="X703" i="1"/>
  <c r="T704" i="1"/>
  <c r="U704" i="1"/>
  <c r="V704" i="1"/>
  <c r="W704" i="1"/>
  <c r="X704" i="1"/>
  <c r="T705" i="1"/>
  <c r="U705" i="1"/>
  <c r="V705" i="1"/>
  <c r="W705" i="1"/>
  <c r="X705" i="1"/>
  <c r="T706" i="1"/>
  <c r="U706" i="1"/>
  <c r="V706" i="1"/>
  <c r="W706" i="1"/>
  <c r="X706" i="1"/>
  <c r="T707" i="1"/>
  <c r="U707" i="1"/>
  <c r="V707" i="1"/>
  <c r="W707" i="1"/>
  <c r="X707" i="1"/>
  <c r="T708" i="1"/>
  <c r="U708" i="1"/>
  <c r="V708" i="1"/>
  <c r="W708" i="1"/>
  <c r="X708" i="1"/>
  <c r="T709" i="1"/>
  <c r="U709" i="1"/>
  <c r="V709" i="1"/>
  <c r="W709" i="1"/>
  <c r="X709" i="1"/>
  <c r="T710" i="1"/>
  <c r="U710" i="1"/>
  <c r="V710" i="1"/>
  <c r="W710" i="1"/>
  <c r="X710" i="1"/>
  <c r="T711" i="1"/>
  <c r="U711" i="1"/>
  <c r="V711" i="1"/>
  <c r="W711" i="1"/>
  <c r="X711" i="1"/>
  <c r="T712" i="1"/>
  <c r="U712" i="1"/>
  <c r="V712" i="1"/>
  <c r="W712" i="1"/>
  <c r="X712" i="1"/>
  <c r="T713" i="1"/>
  <c r="U713" i="1"/>
  <c r="V713" i="1"/>
  <c r="W713" i="1"/>
  <c r="X713" i="1"/>
  <c r="T714" i="1"/>
  <c r="U714" i="1"/>
  <c r="V714" i="1"/>
  <c r="W714" i="1"/>
  <c r="X714" i="1"/>
  <c r="T715" i="1"/>
  <c r="U715" i="1"/>
  <c r="V715" i="1"/>
  <c r="W715" i="1"/>
  <c r="X715" i="1"/>
  <c r="T716" i="1"/>
  <c r="U716" i="1"/>
  <c r="V716" i="1"/>
  <c r="W716" i="1"/>
  <c r="X716" i="1"/>
  <c r="T717" i="1"/>
  <c r="U717" i="1"/>
  <c r="V717" i="1"/>
  <c r="W717" i="1"/>
  <c r="X717" i="1"/>
  <c r="T718" i="1"/>
  <c r="U718" i="1"/>
  <c r="V718" i="1"/>
  <c r="W718" i="1"/>
  <c r="X718" i="1"/>
  <c r="T719" i="1"/>
  <c r="U719" i="1"/>
  <c r="V719" i="1"/>
  <c r="W719" i="1"/>
  <c r="X719" i="1"/>
  <c r="T720" i="1"/>
  <c r="U720" i="1"/>
  <c r="V720" i="1"/>
  <c r="W720" i="1"/>
  <c r="X720" i="1"/>
  <c r="T721" i="1"/>
  <c r="U721" i="1"/>
  <c r="V721" i="1"/>
  <c r="W721" i="1"/>
  <c r="X721" i="1"/>
  <c r="T722" i="1"/>
  <c r="U722" i="1"/>
  <c r="V722" i="1"/>
  <c r="W722" i="1"/>
  <c r="X722" i="1"/>
  <c r="T723" i="1"/>
  <c r="U723" i="1"/>
  <c r="V723" i="1"/>
  <c r="W723" i="1"/>
  <c r="X723" i="1"/>
  <c r="T724" i="1"/>
  <c r="U724" i="1"/>
  <c r="V724" i="1"/>
  <c r="W724" i="1"/>
  <c r="X724" i="1"/>
  <c r="T725" i="1"/>
  <c r="U725" i="1"/>
  <c r="V725" i="1"/>
  <c r="W725" i="1"/>
  <c r="X725" i="1"/>
  <c r="T726" i="1"/>
  <c r="U726" i="1"/>
  <c r="V726" i="1"/>
  <c r="W726" i="1"/>
  <c r="X726" i="1"/>
  <c r="T727" i="1"/>
  <c r="U727" i="1"/>
  <c r="V727" i="1"/>
  <c r="W727" i="1"/>
  <c r="X727" i="1"/>
  <c r="T728" i="1"/>
  <c r="U728" i="1"/>
  <c r="V728" i="1"/>
  <c r="W728" i="1"/>
  <c r="X728" i="1"/>
  <c r="T729" i="1"/>
  <c r="U729" i="1"/>
  <c r="V729" i="1"/>
  <c r="W729" i="1"/>
  <c r="X729" i="1"/>
  <c r="T730" i="1"/>
  <c r="U730" i="1"/>
  <c r="V730" i="1"/>
  <c r="W730" i="1"/>
  <c r="X730" i="1"/>
  <c r="T731" i="1"/>
  <c r="U731" i="1"/>
  <c r="V731" i="1"/>
  <c r="W731" i="1"/>
  <c r="X731" i="1"/>
  <c r="T732" i="1"/>
  <c r="U732" i="1"/>
  <c r="V732" i="1"/>
  <c r="W732" i="1"/>
  <c r="X732" i="1"/>
  <c r="T733" i="1"/>
  <c r="U733" i="1"/>
  <c r="V733" i="1"/>
  <c r="W733" i="1"/>
  <c r="X733" i="1"/>
  <c r="T734" i="1"/>
  <c r="U734" i="1"/>
  <c r="V734" i="1"/>
  <c r="W734" i="1"/>
  <c r="X734" i="1"/>
  <c r="T735" i="1"/>
  <c r="U735" i="1"/>
  <c r="V735" i="1"/>
  <c r="W735" i="1"/>
  <c r="X735" i="1"/>
  <c r="T736" i="1"/>
  <c r="U736" i="1"/>
  <c r="V736" i="1"/>
  <c r="W736" i="1"/>
  <c r="X736" i="1"/>
  <c r="T737" i="1"/>
  <c r="U737" i="1"/>
  <c r="V737" i="1"/>
  <c r="W737" i="1"/>
  <c r="X737" i="1"/>
  <c r="T738" i="1"/>
  <c r="U738" i="1"/>
  <c r="V738" i="1"/>
  <c r="W738" i="1"/>
  <c r="X738" i="1"/>
  <c r="T739" i="1"/>
  <c r="U739" i="1"/>
  <c r="V739" i="1"/>
  <c r="W739" i="1"/>
  <c r="X739" i="1"/>
  <c r="T740" i="1"/>
  <c r="U740" i="1"/>
  <c r="V740" i="1"/>
  <c r="W740" i="1"/>
  <c r="X740" i="1"/>
  <c r="T741" i="1"/>
  <c r="U741" i="1"/>
  <c r="V741" i="1"/>
  <c r="W741" i="1"/>
  <c r="X741" i="1"/>
  <c r="T742" i="1"/>
  <c r="U742" i="1"/>
  <c r="V742" i="1"/>
  <c r="W742" i="1"/>
  <c r="X742" i="1"/>
  <c r="T743" i="1"/>
  <c r="U743" i="1"/>
  <c r="V743" i="1"/>
  <c r="W743" i="1"/>
  <c r="X743" i="1"/>
  <c r="T744" i="1"/>
  <c r="U744" i="1"/>
  <c r="V744" i="1"/>
  <c r="W744" i="1"/>
  <c r="X744" i="1"/>
  <c r="T745" i="1"/>
  <c r="U745" i="1"/>
  <c r="V745" i="1"/>
  <c r="W745" i="1"/>
  <c r="X745" i="1"/>
  <c r="T746" i="1"/>
  <c r="U746" i="1"/>
  <c r="V746" i="1"/>
  <c r="W746" i="1"/>
  <c r="X746" i="1"/>
  <c r="T747" i="1"/>
  <c r="U747" i="1"/>
  <c r="V747" i="1"/>
  <c r="W747" i="1"/>
  <c r="X747" i="1"/>
  <c r="T748" i="1"/>
  <c r="U748" i="1"/>
  <c r="V748" i="1"/>
  <c r="W748" i="1"/>
  <c r="X748" i="1"/>
  <c r="T749" i="1"/>
  <c r="U749" i="1"/>
  <c r="V749" i="1"/>
  <c r="W749" i="1"/>
  <c r="X749" i="1"/>
  <c r="T750" i="1"/>
  <c r="U750" i="1"/>
  <c r="V750" i="1"/>
  <c r="W750" i="1"/>
  <c r="X750" i="1"/>
  <c r="T751" i="1"/>
  <c r="U751" i="1"/>
  <c r="V751" i="1"/>
  <c r="W751" i="1"/>
  <c r="X751" i="1"/>
  <c r="T752" i="1"/>
  <c r="U752" i="1"/>
  <c r="V752" i="1"/>
  <c r="W752" i="1"/>
  <c r="X752" i="1"/>
  <c r="T753" i="1"/>
  <c r="U753" i="1"/>
  <c r="V753" i="1"/>
  <c r="W753" i="1"/>
  <c r="X753" i="1"/>
  <c r="T754" i="1"/>
  <c r="U754" i="1"/>
  <c r="V754" i="1"/>
  <c r="W754" i="1"/>
  <c r="X754" i="1"/>
  <c r="T755" i="1"/>
  <c r="U755" i="1"/>
  <c r="V755" i="1"/>
  <c r="W755" i="1"/>
  <c r="X755" i="1"/>
  <c r="T756" i="1"/>
  <c r="U756" i="1"/>
  <c r="V756" i="1"/>
  <c r="W756" i="1"/>
  <c r="X756" i="1"/>
  <c r="T757" i="1"/>
  <c r="U757" i="1"/>
  <c r="V757" i="1"/>
  <c r="W757" i="1"/>
  <c r="X757" i="1"/>
  <c r="T758" i="1"/>
  <c r="U758" i="1"/>
  <c r="V758" i="1"/>
  <c r="W758" i="1"/>
  <c r="X758" i="1"/>
  <c r="T759" i="1"/>
  <c r="U759" i="1"/>
  <c r="V759" i="1"/>
  <c r="W759" i="1"/>
  <c r="X759" i="1"/>
  <c r="T760" i="1"/>
  <c r="U760" i="1"/>
  <c r="V760" i="1"/>
  <c r="W760" i="1"/>
  <c r="X760" i="1"/>
  <c r="T761" i="1"/>
  <c r="U761" i="1"/>
  <c r="V761" i="1"/>
  <c r="W761" i="1"/>
  <c r="X761" i="1"/>
  <c r="T762" i="1"/>
  <c r="U762" i="1"/>
  <c r="V762" i="1"/>
  <c r="W762" i="1"/>
  <c r="X762" i="1"/>
  <c r="T763" i="1"/>
  <c r="U763" i="1"/>
  <c r="V763" i="1"/>
  <c r="W763" i="1"/>
  <c r="X763" i="1"/>
  <c r="T764" i="1"/>
  <c r="U764" i="1"/>
  <c r="V764" i="1"/>
  <c r="W764" i="1"/>
  <c r="X764" i="1"/>
  <c r="T765" i="1"/>
  <c r="U765" i="1"/>
  <c r="V765" i="1"/>
  <c r="W765" i="1"/>
  <c r="X765" i="1"/>
  <c r="T766" i="1"/>
  <c r="U766" i="1"/>
  <c r="V766" i="1"/>
  <c r="W766" i="1"/>
  <c r="X766" i="1"/>
  <c r="T767" i="1"/>
  <c r="U767" i="1"/>
  <c r="V767" i="1"/>
  <c r="W767" i="1"/>
  <c r="X767" i="1"/>
  <c r="T768" i="1"/>
  <c r="U768" i="1"/>
  <c r="V768" i="1"/>
  <c r="W768" i="1"/>
  <c r="X768" i="1"/>
  <c r="T769" i="1"/>
  <c r="U769" i="1"/>
  <c r="V769" i="1"/>
  <c r="W769" i="1"/>
  <c r="X769" i="1"/>
  <c r="T770" i="1"/>
  <c r="U770" i="1"/>
  <c r="V770" i="1"/>
  <c r="W770" i="1"/>
  <c r="X770" i="1"/>
  <c r="T771" i="1"/>
  <c r="U771" i="1"/>
  <c r="V771" i="1"/>
  <c r="W771" i="1"/>
  <c r="X771" i="1"/>
  <c r="T772" i="1"/>
  <c r="U772" i="1"/>
  <c r="V772" i="1"/>
  <c r="W772" i="1"/>
  <c r="X772" i="1"/>
  <c r="T773" i="1"/>
  <c r="U773" i="1"/>
  <c r="V773" i="1"/>
  <c r="W773" i="1"/>
  <c r="X773" i="1"/>
  <c r="T774" i="1"/>
  <c r="U774" i="1"/>
  <c r="V774" i="1"/>
  <c r="W774" i="1"/>
  <c r="X774" i="1"/>
  <c r="T775" i="1"/>
  <c r="U775" i="1"/>
  <c r="V775" i="1"/>
  <c r="W775" i="1"/>
  <c r="X775" i="1"/>
  <c r="T776" i="1"/>
  <c r="U776" i="1"/>
  <c r="V776" i="1"/>
  <c r="W776" i="1"/>
  <c r="X776" i="1"/>
  <c r="T777" i="1"/>
  <c r="U777" i="1"/>
  <c r="V777" i="1"/>
  <c r="W777" i="1"/>
  <c r="X777" i="1"/>
  <c r="T778" i="1"/>
  <c r="U778" i="1"/>
  <c r="V778" i="1"/>
  <c r="W778" i="1"/>
  <c r="X778" i="1"/>
  <c r="T779" i="1"/>
  <c r="U779" i="1"/>
  <c r="V779" i="1"/>
  <c r="W779" i="1"/>
  <c r="X779" i="1"/>
  <c r="T780" i="1"/>
  <c r="U780" i="1"/>
  <c r="V780" i="1"/>
  <c r="W780" i="1"/>
  <c r="X780" i="1"/>
  <c r="T781" i="1"/>
  <c r="U781" i="1"/>
  <c r="V781" i="1"/>
  <c r="W781" i="1"/>
  <c r="X781" i="1"/>
  <c r="T782" i="1"/>
  <c r="U782" i="1"/>
  <c r="V782" i="1"/>
  <c r="W782" i="1"/>
  <c r="X782" i="1"/>
  <c r="T783" i="1"/>
  <c r="U783" i="1"/>
  <c r="V783" i="1"/>
  <c r="W783" i="1"/>
  <c r="X783" i="1"/>
  <c r="T784" i="1"/>
  <c r="U784" i="1"/>
  <c r="V784" i="1"/>
  <c r="W784" i="1"/>
  <c r="X784" i="1"/>
  <c r="T785" i="1"/>
  <c r="U785" i="1"/>
  <c r="V785" i="1"/>
  <c r="W785" i="1"/>
  <c r="X785" i="1"/>
  <c r="T786" i="1"/>
  <c r="U786" i="1"/>
  <c r="V786" i="1"/>
  <c r="W786" i="1"/>
  <c r="X786" i="1"/>
  <c r="T787" i="1"/>
  <c r="U787" i="1"/>
  <c r="V787" i="1"/>
  <c r="W787" i="1"/>
  <c r="X787" i="1"/>
  <c r="T788" i="1"/>
  <c r="U788" i="1"/>
  <c r="V788" i="1"/>
  <c r="W788" i="1"/>
  <c r="X788" i="1"/>
  <c r="T789" i="1"/>
  <c r="U789" i="1"/>
  <c r="V789" i="1"/>
  <c r="W789" i="1"/>
  <c r="X789" i="1"/>
  <c r="T790" i="1"/>
  <c r="U790" i="1"/>
  <c r="V790" i="1"/>
  <c r="W790" i="1"/>
  <c r="X790" i="1"/>
  <c r="T791" i="1"/>
  <c r="U791" i="1"/>
  <c r="V791" i="1"/>
  <c r="W791" i="1"/>
  <c r="X791" i="1"/>
  <c r="T792" i="1"/>
  <c r="U792" i="1"/>
  <c r="V792" i="1"/>
  <c r="W792" i="1"/>
  <c r="X792" i="1"/>
  <c r="T793" i="1"/>
  <c r="U793" i="1"/>
  <c r="V793" i="1"/>
  <c r="W793" i="1"/>
  <c r="X793" i="1"/>
  <c r="T794" i="1"/>
  <c r="U794" i="1"/>
  <c r="V794" i="1"/>
  <c r="W794" i="1"/>
  <c r="X794" i="1"/>
  <c r="T795" i="1"/>
  <c r="U795" i="1"/>
  <c r="V795" i="1"/>
  <c r="W795" i="1"/>
  <c r="X795" i="1"/>
  <c r="T796" i="1"/>
  <c r="U796" i="1"/>
  <c r="V796" i="1"/>
  <c r="W796" i="1"/>
  <c r="X796" i="1"/>
  <c r="T797" i="1"/>
  <c r="U797" i="1"/>
  <c r="V797" i="1"/>
  <c r="W797" i="1"/>
  <c r="X797" i="1"/>
  <c r="T798" i="1"/>
  <c r="U798" i="1"/>
  <c r="V798" i="1"/>
  <c r="W798" i="1"/>
  <c r="X798" i="1"/>
  <c r="T799" i="1"/>
  <c r="U799" i="1"/>
  <c r="V799" i="1"/>
  <c r="W799" i="1"/>
  <c r="X799" i="1"/>
  <c r="T800" i="1"/>
  <c r="U800" i="1"/>
  <c r="V800" i="1"/>
  <c r="W800" i="1"/>
  <c r="X800" i="1"/>
  <c r="T801" i="1"/>
  <c r="U801" i="1"/>
  <c r="V801" i="1"/>
  <c r="W801" i="1"/>
  <c r="X801" i="1"/>
  <c r="T802" i="1"/>
  <c r="U802" i="1"/>
  <c r="V802" i="1"/>
  <c r="W802" i="1"/>
  <c r="X802" i="1"/>
  <c r="T803" i="1"/>
  <c r="U803" i="1"/>
  <c r="V803" i="1"/>
  <c r="W803" i="1"/>
  <c r="X803" i="1"/>
  <c r="T804" i="1"/>
  <c r="U804" i="1"/>
  <c r="V804" i="1"/>
  <c r="W804" i="1"/>
  <c r="X804" i="1"/>
  <c r="T805" i="1"/>
  <c r="U805" i="1"/>
  <c r="V805" i="1"/>
  <c r="W805" i="1"/>
  <c r="X805" i="1"/>
  <c r="T806" i="1"/>
  <c r="U806" i="1"/>
  <c r="V806" i="1"/>
  <c r="W806" i="1"/>
  <c r="X806" i="1"/>
  <c r="T807" i="1"/>
  <c r="U807" i="1"/>
  <c r="V807" i="1"/>
  <c r="W807" i="1"/>
  <c r="X807" i="1"/>
  <c r="T808" i="1"/>
  <c r="U808" i="1"/>
  <c r="V808" i="1"/>
  <c r="W808" i="1"/>
  <c r="X808" i="1"/>
  <c r="T809" i="1"/>
  <c r="U809" i="1"/>
  <c r="V809" i="1"/>
  <c r="W809" i="1"/>
  <c r="X809" i="1"/>
  <c r="T810" i="1"/>
  <c r="U810" i="1"/>
  <c r="V810" i="1"/>
  <c r="W810" i="1"/>
  <c r="X810" i="1"/>
  <c r="T811" i="1"/>
  <c r="U811" i="1"/>
  <c r="V811" i="1"/>
  <c r="W811" i="1"/>
  <c r="X811" i="1"/>
  <c r="T812" i="1"/>
  <c r="U812" i="1"/>
  <c r="V812" i="1"/>
  <c r="W812" i="1"/>
  <c r="X812" i="1"/>
  <c r="T813" i="1"/>
  <c r="U813" i="1"/>
  <c r="V813" i="1"/>
  <c r="W813" i="1"/>
  <c r="X813" i="1"/>
  <c r="T814" i="1"/>
  <c r="U814" i="1"/>
  <c r="V814" i="1"/>
  <c r="W814" i="1"/>
  <c r="X814" i="1"/>
  <c r="T815" i="1"/>
  <c r="U815" i="1"/>
  <c r="V815" i="1"/>
  <c r="W815" i="1"/>
  <c r="X815" i="1"/>
  <c r="T816" i="1"/>
  <c r="U816" i="1"/>
  <c r="V816" i="1"/>
  <c r="W816" i="1"/>
  <c r="X816" i="1"/>
  <c r="T817" i="1"/>
  <c r="U817" i="1"/>
  <c r="V817" i="1"/>
  <c r="W817" i="1"/>
  <c r="X817" i="1"/>
  <c r="T818" i="1"/>
  <c r="U818" i="1"/>
  <c r="V818" i="1"/>
  <c r="W818" i="1"/>
  <c r="X818" i="1"/>
  <c r="T819" i="1"/>
  <c r="U819" i="1"/>
  <c r="V819" i="1"/>
  <c r="W819" i="1"/>
  <c r="X819" i="1"/>
  <c r="T820" i="1"/>
  <c r="U820" i="1"/>
  <c r="V820" i="1"/>
  <c r="W820" i="1"/>
  <c r="X820" i="1"/>
  <c r="T821" i="1"/>
  <c r="U821" i="1"/>
  <c r="V821" i="1"/>
  <c r="W821" i="1"/>
  <c r="X821" i="1"/>
  <c r="T822" i="1"/>
  <c r="U822" i="1"/>
  <c r="V822" i="1"/>
  <c r="W822" i="1"/>
  <c r="X822" i="1"/>
  <c r="T823" i="1"/>
  <c r="U823" i="1"/>
  <c r="V823" i="1"/>
  <c r="W823" i="1"/>
  <c r="X823" i="1"/>
  <c r="T824" i="1"/>
  <c r="U824" i="1"/>
  <c r="V824" i="1"/>
  <c r="W824" i="1"/>
  <c r="X824" i="1"/>
  <c r="T825" i="1"/>
  <c r="U825" i="1"/>
  <c r="V825" i="1"/>
  <c r="W825" i="1"/>
  <c r="X825" i="1"/>
  <c r="T826" i="1"/>
  <c r="U826" i="1"/>
  <c r="V826" i="1"/>
  <c r="W826" i="1"/>
  <c r="X826" i="1"/>
  <c r="T827" i="1"/>
  <c r="U827" i="1"/>
  <c r="V827" i="1"/>
  <c r="W827" i="1"/>
  <c r="X827" i="1"/>
  <c r="T828" i="1"/>
  <c r="U828" i="1"/>
  <c r="V828" i="1"/>
  <c r="W828" i="1"/>
  <c r="X828" i="1"/>
  <c r="T829" i="1"/>
  <c r="U829" i="1"/>
  <c r="V829" i="1"/>
  <c r="W829" i="1"/>
  <c r="X829" i="1"/>
  <c r="T830" i="1"/>
  <c r="U830" i="1"/>
  <c r="V830" i="1"/>
  <c r="W830" i="1"/>
  <c r="X830" i="1"/>
  <c r="T831" i="1"/>
  <c r="U831" i="1"/>
  <c r="V831" i="1"/>
  <c r="W831" i="1"/>
  <c r="X831" i="1"/>
  <c r="T832" i="1"/>
  <c r="U832" i="1"/>
  <c r="V832" i="1"/>
  <c r="W832" i="1"/>
  <c r="X832" i="1"/>
  <c r="T833" i="1"/>
  <c r="U833" i="1"/>
  <c r="V833" i="1"/>
  <c r="W833" i="1"/>
  <c r="X833" i="1"/>
  <c r="T834" i="1"/>
  <c r="U834" i="1"/>
  <c r="V834" i="1"/>
  <c r="W834" i="1"/>
  <c r="X834" i="1"/>
  <c r="T835" i="1"/>
  <c r="U835" i="1"/>
  <c r="V835" i="1"/>
  <c r="W835" i="1"/>
  <c r="X835" i="1"/>
  <c r="T836" i="1"/>
  <c r="U836" i="1"/>
  <c r="V836" i="1"/>
  <c r="W836" i="1"/>
  <c r="X836" i="1"/>
  <c r="T837" i="1"/>
  <c r="U837" i="1"/>
  <c r="V837" i="1"/>
  <c r="W837" i="1"/>
  <c r="X837" i="1"/>
  <c r="T838" i="1"/>
  <c r="U838" i="1"/>
  <c r="V838" i="1"/>
  <c r="W838" i="1"/>
  <c r="X838" i="1"/>
  <c r="T839" i="1"/>
  <c r="U839" i="1"/>
  <c r="V839" i="1"/>
  <c r="W839" i="1"/>
  <c r="X839" i="1"/>
  <c r="T840" i="1"/>
  <c r="U840" i="1"/>
  <c r="V840" i="1"/>
  <c r="W840" i="1"/>
  <c r="X840" i="1"/>
  <c r="T841" i="1"/>
  <c r="U841" i="1"/>
  <c r="V841" i="1"/>
  <c r="W841" i="1"/>
  <c r="X841" i="1"/>
  <c r="T842" i="1"/>
  <c r="U842" i="1"/>
  <c r="V842" i="1"/>
  <c r="W842" i="1"/>
  <c r="X842" i="1"/>
  <c r="T843" i="1"/>
  <c r="U843" i="1"/>
  <c r="V843" i="1"/>
  <c r="W843" i="1"/>
  <c r="X843" i="1"/>
  <c r="T844" i="1"/>
  <c r="U844" i="1"/>
  <c r="V844" i="1"/>
  <c r="W844" i="1"/>
  <c r="X844" i="1"/>
  <c r="T845" i="1"/>
  <c r="U845" i="1"/>
  <c r="V845" i="1"/>
  <c r="W845" i="1"/>
  <c r="X845" i="1"/>
  <c r="T846" i="1"/>
  <c r="U846" i="1"/>
  <c r="V846" i="1"/>
  <c r="W846" i="1"/>
  <c r="X846" i="1"/>
  <c r="T847" i="1"/>
  <c r="U847" i="1"/>
  <c r="V847" i="1"/>
  <c r="W847" i="1"/>
  <c r="X847" i="1"/>
  <c r="T848" i="1"/>
  <c r="U848" i="1"/>
  <c r="V848" i="1"/>
  <c r="W848" i="1"/>
  <c r="X848" i="1"/>
  <c r="T849" i="1"/>
  <c r="U849" i="1"/>
  <c r="V849" i="1"/>
  <c r="W849" i="1"/>
  <c r="X849" i="1"/>
  <c r="T850" i="1"/>
  <c r="U850" i="1"/>
  <c r="V850" i="1"/>
  <c r="W850" i="1"/>
  <c r="X850" i="1"/>
  <c r="T851" i="1"/>
  <c r="U851" i="1"/>
  <c r="V851" i="1"/>
  <c r="W851" i="1"/>
  <c r="X851" i="1"/>
  <c r="T852" i="1"/>
  <c r="U852" i="1"/>
  <c r="V852" i="1"/>
  <c r="W852" i="1"/>
  <c r="X852" i="1"/>
  <c r="T853" i="1"/>
  <c r="U853" i="1"/>
  <c r="V853" i="1"/>
  <c r="W853" i="1"/>
  <c r="X853" i="1"/>
  <c r="T854" i="1"/>
  <c r="U854" i="1"/>
  <c r="V854" i="1"/>
  <c r="W854" i="1"/>
  <c r="X854" i="1"/>
  <c r="T855" i="1"/>
  <c r="U855" i="1"/>
  <c r="V855" i="1"/>
  <c r="W855" i="1"/>
  <c r="X855" i="1"/>
  <c r="T856" i="1"/>
  <c r="U856" i="1"/>
  <c r="V856" i="1"/>
  <c r="W856" i="1"/>
  <c r="X856" i="1"/>
  <c r="T857" i="1"/>
  <c r="U857" i="1"/>
  <c r="V857" i="1"/>
  <c r="W857" i="1"/>
  <c r="X857" i="1"/>
  <c r="T858" i="1"/>
  <c r="U858" i="1"/>
  <c r="V858" i="1"/>
  <c r="W858" i="1"/>
  <c r="X858" i="1"/>
  <c r="T859" i="1"/>
  <c r="U859" i="1"/>
  <c r="V859" i="1"/>
  <c r="W859" i="1"/>
  <c r="X859" i="1"/>
  <c r="T860" i="1"/>
  <c r="U860" i="1"/>
  <c r="V860" i="1"/>
  <c r="W860" i="1"/>
  <c r="X860" i="1"/>
  <c r="T861" i="1"/>
  <c r="U861" i="1"/>
  <c r="V861" i="1"/>
  <c r="W861" i="1"/>
  <c r="X861" i="1"/>
  <c r="T862" i="1"/>
  <c r="U862" i="1"/>
  <c r="V862" i="1"/>
  <c r="W862" i="1"/>
  <c r="X862" i="1"/>
  <c r="T863" i="1"/>
  <c r="U863" i="1"/>
  <c r="V863" i="1"/>
  <c r="W863" i="1"/>
  <c r="X863" i="1"/>
  <c r="T864" i="1"/>
  <c r="U864" i="1"/>
  <c r="V864" i="1"/>
  <c r="W864" i="1"/>
  <c r="X864" i="1"/>
  <c r="T865" i="1"/>
  <c r="U865" i="1"/>
  <c r="V865" i="1"/>
  <c r="W865" i="1"/>
  <c r="X865" i="1"/>
  <c r="T866" i="1"/>
  <c r="U866" i="1"/>
  <c r="V866" i="1"/>
  <c r="W866" i="1"/>
  <c r="X866" i="1"/>
  <c r="T867" i="1"/>
  <c r="U867" i="1"/>
  <c r="V867" i="1"/>
  <c r="W867" i="1"/>
  <c r="X867" i="1"/>
  <c r="T868" i="1"/>
  <c r="U868" i="1"/>
  <c r="V868" i="1"/>
  <c r="W868" i="1"/>
  <c r="X868" i="1"/>
  <c r="T869" i="1"/>
  <c r="U869" i="1"/>
  <c r="V869" i="1"/>
  <c r="W869" i="1"/>
  <c r="X869" i="1"/>
  <c r="T870" i="1"/>
  <c r="U870" i="1"/>
  <c r="V870" i="1"/>
  <c r="W870" i="1"/>
  <c r="X870" i="1"/>
  <c r="T871" i="1"/>
  <c r="U871" i="1"/>
  <c r="V871" i="1"/>
  <c r="W871" i="1"/>
  <c r="X871" i="1"/>
  <c r="T872" i="1"/>
  <c r="U872" i="1"/>
  <c r="V872" i="1"/>
  <c r="W872" i="1"/>
  <c r="X872" i="1"/>
  <c r="T873" i="1"/>
  <c r="U873" i="1"/>
  <c r="V873" i="1"/>
  <c r="W873" i="1"/>
  <c r="X873" i="1"/>
  <c r="T874" i="1"/>
  <c r="U874" i="1"/>
  <c r="V874" i="1"/>
  <c r="W874" i="1"/>
  <c r="X874" i="1"/>
  <c r="T875" i="1"/>
  <c r="U875" i="1"/>
  <c r="V875" i="1"/>
  <c r="W875" i="1"/>
  <c r="X875" i="1"/>
  <c r="T876" i="1"/>
  <c r="U876" i="1"/>
  <c r="V876" i="1"/>
  <c r="W876" i="1"/>
  <c r="X876" i="1"/>
  <c r="T877" i="1"/>
  <c r="U877" i="1"/>
  <c r="V877" i="1"/>
  <c r="W877" i="1"/>
  <c r="X877" i="1"/>
  <c r="T878" i="1"/>
  <c r="U878" i="1"/>
  <c r="V878" i="1"/>
  <c r="W878" i="1"/>
  <c r="X878" i="1"/>
  <c r="T879" i="1"/>
  <c r="U879" i="1"/>
  <c r="V879" i="1"/>
  <c r="W879" i="1"/>
  <c r="X879" i="1"/>
  <c r="T880" i="1"/>
  <c r="U880" i="1"/>
  <c r="V880" i="1"/>
  <c r="W880" i="1"/>
  <c r="X880" i="1"/>
  <c r="T881" i="1"/>
  <c r="U881" i="1"/>
  <c r="V881" i="1"/>
  <c r="W881" i="1"/>
  <c r="X881" i="1"/>
  <c r="T882" i="1"/>
  <c r="U882" i="1"/>
  <c r="V882" i="1"/>
  <c r="W882" i="1"/>
  <c r="X882" i="1"/>
  <c r="T883" i="1"/>
  <c r="U883" i="1"/>
  <c r="V883" i="1"/>
  <c r="W883" i="1"/>
  <c r="X883" i="1"/>
  <c r="T884" i="1"/>
  <c r="U884" i="1"/>
  <c r="V884" i="1"/>
  <c r="W884" i="1"/>
  <c r="X884" i="1"/>
  <c r="T885" i="1"/>
  <c r="U885" i="1"/>
  <c r="V885" i="1"/>
  <c r="W885" i="1"/>
  <c r="X885" i="1"/>
  <c r="T886" i="1"/>
  <c r="U886" i="1"/>
  <c r="V886" i="1"/>
  <c r="W886" i="1"/>
  <c r="X886" i="1"/>
  <c r="T887" i="1"/>
  <c r="U887" i="1"/>
  <c r="V887" i="1"/>
  <c r="W887" i="1"/>
  <c r="X887" i="1"/>
  <c r="T888" i="1"/>
  <c r="U888" i="1"/>
  <c r="V888" i="1"/>
  <c r="W888" i="1"/>
  <c r="X888" i="1"/>
  <c r="T889" i="1"/>
  <c r="U889" i="1"/>
  <c r="V889" i="1"/>
  <c r="W889" i="1"/>
  <c r="X889" i="1"/>
  <c r="T890" i="1"/>
  <c r="U890" i="1"/>
  <c r="V890" i="1"/>
  <c r="W890" i="1"/>
  <c r="X890" i="1"/>
  <c r="T891" i="1"/>
  <c r="U891" i="1"/>
  <c r="V891" i="1"/>
  <c r="W891" i="1"/>
  <c r="X891" i="1"/>
  <c r="T892" i="1"/>
  <c r="U892" i="1"/>
  <c r="V892" i="1"/>
  <c r="W892" i="1"/>
  <c r="X892" i="1"/>
  <c r="T893" i="1"/>
  <c r="U893" i="1"/>
  <c r="V893" i="1"/>
  <c r="W893" i="1"/>
  <c r="X893" i="1"/>
  <c r="T894" i="1"/>
  <c r="U894" i="1"/>
  <c r="V894" i="1"/>
  <c r="W894" i="1"/>
  <c r="X894" i="1"/>
  <c r="T895" i="1"/>
  <c r="U895" i="1"/>
  <c r="V895" i="1"/>
  <c r="W895" i="1"/>
  <c r="X895" i="1"/>
  <c r="T896" i="1"/>
  <c r="U896" i="1"/>
  <c r="V896" i="1"/>
  <c r="W896" i="1"/>
  <c r="X896" i="1"/>
  <c r="T897" i="1"/>
  <c r="U897" i="1"/>
  <c r="V897" i="1"/>
  <c r="W897" i="1"/>
  <c r="X897" i="1"/>
  <c r="T898" i="1"/>
  <c r="U898" i="1"/>
  <c r="V898" i="1"/>
  <c r="W898" i="1"/>
  <c r="X898" i="1"/>
  <c r="T899" i="1"/>
  <c r="U899" i="1"/>
  <c r="V899" i="1"/>
  <c r="W899" i="1"/>
  <c r="X899" i="1"/>
  <c r="T900" i="1"/>
  <c r="U900" i="1"/>
  <c r="V900" i="1"/>
  <c r="W900" i="1"/>
  <c r="X900" i="1"/>
  <c r="T901" i="1"/>
  <c r="U901" i="1"/>
  <c r="V901" i="1"/>
  <c r="W901" i="1"/>
  <c r="X901" i="1"/>
  <c r="T902" i="1"/>
  <c r="U902" i="1"/>
  <c r="V902" i="1"/>
  <c r="W902" i="1"/>
  <c r="X902" i="1"/>
  <c r="T903" i="1"/>
  <c r="U903" i="1"/>
  <c r="V903" i="1"/>
  <c r="W903" i="1"/>
  <c r="X903" i="1"/>
  <c r="T904" i="1"/>
  <c r="U904" i="1"/>
  <c r="V904" i="1"/>
  <c r="W904" i="1"/>
  <c r="X904" i="1"/>
  <c r="T905" i="1"/>
  <c r="U905" i="1"/>
  <c r="V905" i="1"/>
  <c r="W905" i="1"/>
  <c r="X905" i="1"/>
  <c r="T906" i="1"/>
  <c r="U906" i="1"/>
  <c r="V906" i="1"/>
  <c r="W906" i="1"/>
  <c r="X906" i="1"/>
  <c r="T907" i="1"/>
  <c r="U907" i="1"/>
  <c r="V907" i="1"/>
  <c r="W907" i="1"/>
  <c r="X907" i="1"/>
  <c r="T908" i="1"/>
  <c r="U908" i="1"/>
  <c r="V908" i="1"/>
  <c r="W908" i="1"/>
  <c r="X908" i="1"/>
  <c r="T909" i="1"/>
  <c r="U909" i="1"/>
  <c r="V909" i="1"/>
  <c r="W909" i="1"/>
  <c r="X909" i="1"/>
  <c r="T910" i="1"/>
  <c r="U910" i="1"/>
  <c r="V910" i="1"/>
  <c r="W910" i="1"/>
  <c r="X910" i="1"/>
  <c r="T911" i="1"/>
  <c r="U911" i="1"/>
  <c r="V911" i="1"/>
  <c r="W911" i="1"/>
  <c r="X911" i="1"/>
  <c r="T912" i="1"/>
  <c r="U912" i="1"/>
  <c r="V912" i="1"/>
  <c r="W912" i="1"/>
  <c r="X912" i="1"/>
  <c r="T913" i="1"/>
  <c r="U913" i="1"/>
  <c r="V913" i="1"/>
  <c r="W913" i="1"/>
  <c r="X913" i="1"/>
  <c r="T914" i="1"/>
  <c r="U914" i="1"/>
  <c r="V914" i="1"/>
  <c r="W914" i="1"/>
  <c r="X914" i="1"/>
  <c r="T915" i="1"/>
  <c r="U915" i="1"/>
  <c r="V915" i="1"/>
  <c r="W915" i="1"/>
  <c r="X915" i="1"/>
  <c r="T916" i="1"/>
  <c r="U916" i="1"/>
  <c r="V916" i="1"/>
  <c r="W916" i="1"/>
  <c r="X916" i="1"/>
  <c r="T917" i="1"/>
  <c r="U917" i="1"/>
  <c r="V917" i="1"/>
  <c r="W917" i="1"/>
  <c r="X917" i="1"/>
  <c r="T918" i="1"/>
  <c r="U918" i="1"/>
  <c r="V918" i="1"/>
  <c r="W918" i="1"/>
  <c r="X918" i="1"/>
  <c r="T919" i="1"/>
  <c r="U919" i="1"/>
  <c r="V919" i="1"/>
  <c r="W919" i="1"/>
  <c r="X919" i="1"/>
  <c r="T920" i="1"/>
  <c r="U920" i="1"/>
  <c r="V920" i="1"/>
  <c r="W920" i="1"/>
  <c r="X920" i="1"/>
  <c r="T921" i="1"/>
  <c r="U921" i="1"/>
  <c r="V921" i="1"/>
  <c r="W921" i="1"/>
  <c r="X921" i="1"/>
  <c r="T922" i="1"/>
  <c r="U922" i="1"/>
  <c r="V922" i="1"/>
  <c r="W922" i="1"/>
  <c r="X922" i="1"/>
  <c r="T923" i="1"/>
  <c r="U923" i="1"/>
  <c r="V923" i="1"/>
  <c r="W923" i="1"/>
  <c r="X923" i="1"/>
  <c r="T924" i="1"/>
  <c r="U924" i="1"/>
  <c r="V924" i="1"/>
  <c r="W924" i="1"/>
  <c r="X924" i="1"/>
  <c r="T925" i="1"/>
  <c r="U925" i="1"/>
  <c r="V925" i="1"/>
  <c r="W925" i="1"/>
  <c r="X925" i="1"/>
  <c r="T926" i="1"/>
  <c r="U926" i="1"/>
  <c r="V926" i="1"/>
  <c r="W926" i="1"/>
  <c r="X926" i="1"/>
  <c r="T927" i="1"/>
  <c r="U927" i="1"/>
  <c r="V927" i="1"/>
  <c r="W927" i="1"/>
  <c r="X927" i="1"/>
  <c r="T928" i="1"/>
  <c r="U928" i="1"/>
  <c r="V928" i="1"/>
  <c r="W928" i="1"/>
  <c r="X928" i="1"/>
  <c r="T929" i="1"/>
  <c r="U929" i="1"/>
  <c r="V929" i="1"/>
  <c r="W929" i="1"/>
  <c r="X929" i="1"/>
  <c r="T930" i="1"/>
  <c r="U930" i="1"/>
  <c r="V930" i="1"/>
  <c r="W930" i="1"/>
  <c r="X930" i="1"/>
  <c r="T931" i="1"/>
  <c r="U931" i="1"/>
  <c r="V931" i="1"/>
  <c r="W931" i="1"/>
  <c r="X931" i="1"/>
  <c r="T932" i="1"/>
  <c r="U932" i="1"/>
  <c r="V932" i="1"/>
  <c r="W932" i="1"/>
  <c r="X932" i="1"/>
  <c r="T933" i="1"/>
  <c r="U933" i="1"/>
  <c r="V933" i="1"/>
  <c r="W933" i="1"/>
  <c r="X933" i="1"/>
  <c r="T934" i="1"/>
  <c r="U934" i="1"/>
  <c r="V934" i="1"/>
  <c r="W934" i="1"/>
  <c r="X934" i="1"/>
  <c r="T935" i="1"/>
  <c r="U935" i="1"/>
  <c r="V935" i="1"/>
  <c r="W935" i="1"/>
  <c r="X935" i="1"/>
  <c r="T936" i="1"/>
  <c r="U936" i="1"/>
  <c r="V936" i="1"/>
  <c r="W936" i="1"/>
  <c r="X936" i="1"/>
  <c r="T937" i="1"/>
  <c r="U937" i="1"/>
  <c r="V937" i="1"/>
  <c r="W937" i="1"/>
  <c r="X937" i="1"/>
  <c r="T938" i="1"/>
  <c r="U938" i="1"/>
  <c r="V938" i="1"/>
  <c r="W938" i="1"/>
  <c r="X938" i="1"/>
  <c r="T939" i="1"/>
  <c r="U939" i="1"/>
  <c r="V939" i="1"/>
  <c r="W939" i="1"/>
  <c r="X939" i="1"/>
  <c r="T940" i="1"/>
  <c r="U940" i="1"/>
  <c r="V940" i="1"/>
  <c r="W940" i="1"/>
  <c r="X940" i="1"/>
  <c r="T941" i="1"/>
  <c r="U941" i="1"/>
  <c r="V941" i="1"/>
  <c r="W941" i="1"/>
  <c r="X941" i="1"/>
  <c r="T942" i="1"/>
  <c r="U942" i="1"/>
  <c r="V942" i="1"/>
  <c r="W942" i="1"/>
  <c r="X942" i="1"/>
  <c r="T943" i="1"/>
  <c r="U943" i="1"/>
  <c r="V943" i="1"/>
  <c r="W943" i="1"/>
  <c r="X943" i="1"/>
  <c r="T944" i="1"/>
  <c r="U944" i="1"/>
  <c r="V944" i="1"/>
  <c r="W944" i="1"/>
  <c r="X944" i="1"/>
  <c r="T945" i="1"/>
  <c r="U945" i="1"/>
  <c r="V945" i="1"/>
  <c r="W945" i="1"/>
  <c r="X945" i="1"/>
  <c r="T946" i="1"/>
  <c r="U946" i="1"/>
  <c r="V946" i="1"/>
  <c r="W946" i="1"/>
  <c r="X946" i="1"/>
  <c r="T947" i="1"/>
  <c r="U947" i="1"/>
  <c r="V947" i="1"/>
  <c r="W947" i="1"/>
  <c r="X947" i="1"/>
  <c r="T948" i="1"/>
  <c r="U948" i="1"/>
  <c r="V948" i="1"/>
  <c r="W948" i="1"/>
  <c r="X948" i="1"/>
  <c r="T949" i="1"/>
  <c r="U949" i="1"/>
  <c r="V949" i="1"/>
  <c r="W949" i="1"/>
  <c r="X949" i="1"/>
  <c r="T950" i="1"/>
  <c r="U950" i="1"/>
  <c r="V950" i="1"/>
  <c r="W950" i="1"/>
  <c r="X950" i="1"/>
  <c r="T951" i="1"/>
  <c r="U951" i="1"/>
  <c r="V951" i="1"/>
  <c r="W951" i="1"/>
  <c r="X951" i="1"/>
  <c r="T952" i="1"/>
  <c r="U952" i="1"/>
  <c r="V952" i="1"/>
  <c r="W952" i="1"/>
  <c r="X952" i="1"/>
  <c r="T953" i="1"/>
  <c r="U953" i="1"/>
  <c r="V953" i="1"/>
  <c r="W953" i="1"/>
  <c r="X953" i="1"/>
  <c r="T954" i="1"/>
  <c r="U954" i="1"/>
  <c r="V954" i="1"/>
  <c r="W954" i="1"/>
  <c r="X954" i="1"/>
  <c r="T955" i="1"/>
  <c r="U955" i="1"/>
  <c r="V955" i="1"/>
  <c r="W955" i="1"/>
  <c r="X955" i="1"/>
  <c r="T956" i="1"/>
  <c r="U956" i="1"/>
  <c r="V956" i="1"/>
  <c r="W956" i="1"/>
  <c r="X956" i="1"/>
  <c r="T957" i="1"/>
  <c r="U957" i="1"/>
  <c r="V957" i="1"/>
  <c r="W957" i="1"/>
  <c r="X957" i="1"/>
  <c r="T958" i="1"/>
  <c r="U958" i="1"/>
  <c r="V958" i="1"/>
  <c r="W958" i="1"/>
  <c r="X958" i="1"/>
  <c r="T959" i="1"/>
  <c r="U959" i="1"/>
  <c r="V959" i="1"/>
  <c r="W959" i="1"/>
  <c r="X959" i="1"/>
  <c r="T960" i="1"/>
  <c r="U960" i="1"/>
  <c r="V960" i="1"/>
  <c r="W960" i="1"/>
  <c r="X960" i="1"/>
  <c r="T961" i="1"/>
  <c r="U961" i="1"/>
  <c r="V961" i="1"/>
  <c r="W961" i="1"/>
  <c r="X961" i="1"/>
  <c r="T962" i="1"/>
  <c r="U962" i="1"/>
  <c r="V962" i="1"/>
  <c r="W962" i="1"/>
  <c r="X962" i="1"/>
  <c r="T963" i="1"/>
  <c r="U963" i="1"/>
  <c r="V963" i="1"/>
  <c r="W963" i="1"/>
  <c r="X963" i="1"/>
  <c r="T964" i="1"/>
  <c r="U964" i="1"/>
  <c r="V964" i="1"/>
  <c r="W964" i="1"/>
  <c r="X964" i="1"/>
  <c r="T965" i="1"/>
  <c r="U965" i="1"/>
  <c r="V965" i="1"/>
  <c r="W965" i="1"/>
  <c r="X965" i="1"/>
  <c r="T966" i="1"/>
  <c r="U966" i="1"/>
  <c r="V966" i="1"/>
  <c r="W966" i="1"/>
  <c r="X966" i="1"/>
  <c r="T967" i="1"/>
  <c r="U967" i="1"/>
  <c r="V967" i="1"/>
  <c r="W967" i="1"/>
  <c r="X967" i="1"/>
  <c r="T968" i="1"/>
  <c r="U968" i="1"/>
  <c r="V968" i="1"/>
  <c r="W968" i="1"/>
  <c r="X968" i="1"/>
  <c r="T969" i="1"/>
  <c r="U969" i="1"/>
  <c r="V969" i="1"/>
  <c r="W969" i="1"/>
  <c r="X969" i="1"/>
  <c r="T970" i="1"/>
  <c r="U970" i="1"/>
  <c r="V970" i="1"/>
  <c r="W970" i="1"/>
  <c r="X970" i="1"/>
  <c r="T971" i="1"/>
  <c r="U971" i="1"/>
  <c r="V971" i="1"/>
  <c r="W971" i="1"/>
  <c r="X971" i="1"/>
  <c r="T972" i="1"/>
  <c r="U972" i="1"/>
  <c r="V972" i="1"/>
  <c r="W972" i="1"/>
  <c r="X972" i="1"/>
  <c r="T973" i="1"/>
  <c r="U973" i="1"/>
  <c r="V973" i="1"/>
  <c r="W973" i="1"/>
  <c r="X973" i="1"/>
  <c r="T974" i="1"/>
  <c r="U974" i="1"/>
  <c r="V974" i="1"/>
  <c r="W974" i="1"/>
  <c r="X974" i="1"/>
  <c r="T975" i="1"/>
  <c r="U975" i="1"/>
  <c r="V975" i="1"/>
  <c r="W975" i="1"/>
  <c r="X975" i="1"/>
  <c r="T976" i="1"/>
  <c r="U976" i="1"/>
  <c r="V976" i="1"/>
  <c r="W976" i="1"/>
  <c r="X976" i="1"/>
  <c r="T977" i="1"/>
  <c r="U977" i="1"/>
  <c r="V977" i="1"/>
  <c r="W977" i="1"/>
  <c r="X977" i="1"/>
  <c r="T978" i="1"/>
  <c r="U978" i="1"/>
  <c r="V978" i="1"/>
  <c r="W978" i="1"/>
  <c r="X978" i="1"/>
  <c r="T979" i="1"/>
  <c r="U979" i="1"/>
  <c r="V979" i="1"/>
  <c r="W979" i="1"/>
  <c r="X979" i="1"/>
  <c r="T980" i="1"/>
  <c r="U980" i="1"/>
  <c r="V980" i="1"/>
  <c r="W980" i="1"/>
  <c r="X980" i="1"/>
  <c r="T981" i="1"/>
  <c r="U981" i="1"/>
  <c r="V981" i="1"/>
  <c r="W981" i="1"/>
  <c r="X981" i="1"/>
  <c r="T982" i="1"/>
  <c r="U982" i="1"/>
  <c r="V982" i="1"/>
  <c r="W982" i="1"/>
  <c r="X982" i="1"/>
  <c r="T983" i="1"/>
  <c r="U983" i="1"/>
  <c r="V983" i="1"/>
  <c r="W983" i="1"/>
  <c r="X983" i="1"/>
  <c r="T984" i="1"/>
  <c r="U984" i="1"/>
  <c r="V984" i="1"/>
  <c r="W984" i="1"/>
  <c r="X984" i="1"/>
  <c r="T985" i="1"/>
  <c r="U985" i="1"/>
  <c r="V985" i="1"/>
  <c r="W985" i="1"/>
  <c r="X985" i="1"/>
  <c r="T986" i="1"/>
  <c r="U986" i="1"/>
  <c r="V986" i="1"/>
  <c r="W986" i="1"/>
  <c r="X986" i="1"/>
  <c r="T987" i="1"/>
  <c r="U987" i="1"/>
  <c r="V987" i="1"/>
  <c r="W987" i="1"/>
  <c r="X987" i="1"/>
  <c r="T988" i="1"/>
  <c r="U988" i="1"/>
  <c r="V988" i="1"/>
  <c r="W988" i="1"/>
  <c r="X988" i="1"/>
  <c r="T989" i="1"/>
  <c r="U989" i="1"/>
  <c r="V989" i="1"/>
  <c r="W989" i="1"/>
  <c r="X989" i="1"/>
  <c r="T990" i="1"/>
  <c r="U990" i="1"/>
  <c r="V990" i="1"/>
  <c r="W990" i="1"/>
  <c r="X990" i="1"/>
  <c r="T991" i="1"/>
  <c r="U991" i="1"/>
  <c r="V991" i="1"/>
  <c r="W991" i="1"/>
  <c r="X991" i="1"/>
  <c r="T992" i="1"/>
  <c r="U992" i="1"/>
  <c r="V992" i="1"/>
  <c r="W992" i="1"/>
  <c r="X992" i="1"/>
  <c r="T993" i="1"/>
  <c r="U993" i="1"/>
  <c r="V993" i="1"/>
  <c r="W993" i="1"/>
  <c r="X993" i="1"/>
  <c r="T994" i="1"/>
  <c r="U994" i="1"/>
  <c r="V994" i="1"/>
  <c r="W994" i="1"/>
  <c r="X994" i="1"/>
  <c r="T995" i="1"/>
  <c r="U995" i="1"/>
  <c r="V995" i="1"/>
  <c r="W995" i="1"/>
  <c r="X995" i="1"/>
  <c r="T996" i="1"/>
  <c r="U996" i="1"/>
  <c r="V996" i="1"/>
  <c r="W996" i="1"/>
  <c r="X996" i="1"/>
  <c r="U8" i="1"/>
  <c r="X8" i="1" l="1"/>
  <c r="W8" i="1"/>
  <c r="V8" i="1"/>
  <c r="T8" i="1"/>
  <c r="AD8" i="1" l="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H786" i="4" s="1"/>
  <c r="AD787" i="1"/>
  <c r="AH787" i="4" s="1"/>
  <c r="BE787" i="1"/>
  <c r="AD788" i="1"/>
  <c r="AH788" i="4" s="1"/>
  <c r="AD789" i="1"/>
  <c r="AH789" i="4" s="1"/>
  <c r="AD790" i="1"/>
  <c r="AH790" i="4" s="1"/>
  <c r="AD791" i="1"/>
  <c r="AH791" i="4" s="1"/>
  <c r="AD792" i="1"/>
  <c r="AH792" i="4" s="1"/>
  <c r="AD793" i="1"/>
  <c r="AH793" i="4" s="1"/>
  <c r="AD794" i="1"/>
  <c r="AH794" i="4" s="1"/>
  <c r="AD795" i="1"/>
  <c r="AH795" i="4" s="1"/>
  <c r="AD796" i="1"/>
  <c r="AH796" i="4" s="1"/>
  <c r="AD797" i="1"/>
  <c r="AH797" i="4" s="1"/>
  <c r="AD798" i="1"/>
  <c r="AH798" i="4" s="1"/>
  <c r="AD799" i="1"/>
  <c r="AH799" i="4" s="1"/>
  <c r="AD800" i="1"/>
  <c r="AH800" i="4" s="1"/>
  <c r="AD801" i="1"/>
  <c r="AH801" i="4" s="1"/>
  <c r="AD802" i="1"/>
  <c r="AH802" i="4" s="1"/>
  <c r="AD803" i="1"/>
  <c r="AH803" i="4" s="1"/>
  <c r="AD804" i="1"/>
  <c r="AH804" i="4" s="1"/>
  <c r="AD805" i="1"/>
  <c r="AH805" i="4" s="1"/>
  <c r="AD806" i="1"/>
  <c r="AH806" i="4" s="1"/>
  <c r="AD807" i="1"/>
  <c r="AH807" i="4" s="1"/>
  <c r="AD808" i="1"/>
  <c r="AH808" i="4" s="1"/>
  <c r="AD809" i="1"/>
  <c r="AH809" i="4" s="1"/>
  <c r="AD810" i="1"/>
  <c r="AH810" i="4" s="1"/>
  <c r="AD811" i="1"/>
  <c r="AH811" i="4" s="1"/>
  <c r="AD812" i="1"/>
  <c r="AH812" i="4" s="1"/>
  <c r="AD813" i="1"/>
  <c r="AH813" i="4" s="1"/>
  <c r="AD814" i="1"/>
  <c r="AH814" i="4" s="1"/>
  <c r="AD815" i="1"/>
  <c r="AH815" i="4" s="1"/>
  <c r="AD816" i="1"/>
  <c r="AH816" i="4" s="1"/>
  <c r="AD817" i="1"/>
  <c r="AH817" i="4" s="1"/>
  <c r="AD818" i="1"/>
  <c r="AH818" i="4" s="1"/>
  <c r="AD819" i="1"/>
  <c r="AH819" i="4" s="1"/>
  <c r="AD820" i="1"/>
  <c r="AH820" i="4" s="1"/>
  <c r="AD821" i="1"/>
  <c r="AH821" i="4" s="1"/>
  <c r="AD822" i="1"/>
  <c r="AH822" i="4" s="1"/>
  <c r="AD823" i="1"/>
  <c r="AH823" i="4" s="1"/>
  <c r="AD824" i="1"/>
  <c r="AH824" i="4" s="1"/>
  <c r="AD825" i="1"/>
  <c r="AH825" i="4" s="1"/>
  <c r="AD826" i="1"/>
  <c r="AH826" i="4" s="1"/>
  <c r="AD827" i="1"/>
  <c r="AH827" i="4" s="1"/>
  <c r="AD828" i="1"/>
  <c r="AH828" i="4" s="1"/>
  <c r="AD829" i="1"/>
  <c r="AH829" i="4" s="1"/>
  <c r="AD830" i="1"/>
  <c r="AH830" i="4" s="1"/>
  <c r="AD831" i="1"/>
  <c r="AH831" i="4" s="1"/>
  <c r="AD832" i="1"/>
  <c r="AH832" i="4" s="1"/>
  <c r="AD833" i="1"/>
  <c r="AH833" i="4" s="1"/>
  <c r="AD834" i="1"/>
  <c r="AH834" i="4" s="1"/>
  <c r="AD835" i="1"/>
  <c r="AH835" i="4" s="1"/>
  <c r="AD836" i="1"/>
  <c r="AH836" i="4" s="1"/>
  <c r="AD837" i="1"/>
  <c r="AH837" i="4" s="1"/>
  <c r="AD838" i="1"/>
  <c r="AH838" i="4" s="1"/>
  <c r="AD839" i="1"/>
  <c r="AH839" i="4" s="1"/>
  <c r="AD840" i="1"/>
  <c r="AH840" i="4" s="1"/>
  <c r="AD841" i="1"/>
  <c r="AH841" i="4" s="1"/>
  <c r="AD842" i="1"/>
  <c r="AH842" i="4" s="1"/>
  <c r="AD843" i="1"/>
  <c r="AH843" i="4" s="1"/>
  <c r="AD844" i="1"/>
  <c r="AH844" i="4" s="1"/>
  <c r="AD845" i="1"/>
  <c r="AH845" i="4" s="1"/>
  <c r="AD846" i="1"/>
  <c r="AH846" i="4" s="1"/>
  <c r="AD847" i="1"/>
  <c r="AH847" i="4" s="1"/>
  <c r="AD848" i="1"/>
  <c r="AH848" i="4" s="1"/>
  <c r="AD849" i="1"/>
  <c r="AH849" i="4" s="1"/>
  <c r="AD850" i="1"/>
  <c r="AH850" i="4" s="1"/>
  <c r="AD851" i="1"/>
  <c r="AH851" i="4" s="1"/>
  <c r="AD852" i="1"/>
  <c r="AH852" i="4" s="1"/>
  <c r="AD853" i="1"/>
  <c r="AH853" i="4" s="1"/>
  <c r="AD854" i="1"/>
  <c r="AH854" i="4" s="1"/>
  <c r="AD855" i="1"/>
  <c r="AH855" i="4" s="1"/>
  <c r="AD856" i="1"/>
  <c r="AH856" i="4" s="1"/>
  <c r="AD857" i="1"/>
  <c r="AH857" i="4" s="1"/>
  <c r="AD858" i="1"/>
  <c r="AH858" i="4" s="1"/>
  <c r="AD859" i="1"/>
  <c r="AH859" i="4" s="1"/>
  <c r="AD860" i="1"/>
  <c r="AH860" i="4" s="1"/>
  <c r="AD861" i="1"/>
  <c r="AH861" i="4" s="1"/>
  <c r="AD862" i="1"/>
  <c r="AH862" i="4" s="1"/>
  <c r="AD863" i="1"/>
  <c r="AH863" i="4" s="1"/>
  <c r="AD864" i="1"/>
  <c r="AH864" i="4" s="1"/>
  <c r="AD865" i="1"/>
  <c r="AH865" i="4" s="1"/>
  <c r="AD866" i="1"/>
  <c r="AH866" i="4" s="1"/>
  <c r="AD867" i="1"/>
  <c r="AH867" i="4" s="1"/>
  <c r="AD868" i="1"/>
  <c r="AH868" i="4" s="1"/>
  <c r="AD869" i="1"/>
  <c r="AH869" i="4" s="1"/>
  <c r="AD870" i="1"/>
  <c r="AH870" i="4" s="1"/>
  <c r="AD871" i="1"/>
  <c r="AH871" i="4" s="1"/>
  <c r="AD872" i="1"/>
  <c r="AH872" i="4" s="1"/>
  <c r="AD873" i="1"/>
  <c r="AH873" i="4" s="1"/>
  <c r="AD874" i="1"/>
  <c r="AH874" i="4" s="1"/>
  <c r="AD875" i="1"/>
  <c r="AH875" i="4" s="1"/>
  <c r="AD876" i="1"/>
  <c r="AH876" i="4" s="1"/>
  <c r="AD877" i="1"/>
  <c r="AH877" i="4" s="1"/>
  <c r="AD878" i="1"/>
  <c r="AH878" i="4" s="1"/>
  <c r="AD879" i="1"/>
  <c r="AH879" i="4" s="1"/>
  <c r="AD880" i="1"/>
  <c r="AH880" i="4" s="1"/>
  <c r="AD881" i="1"/>
  <c r="AH881" i="4" s="1"/>
  <c r="AD882" i="1"/>
  <c r="AH882" i="4" s="1"/>
  <c r="AD883" i="1"/>
  <c r="AH883" i="4" s="1"/>
  <c r="AD884" i="1"/>
  <c r="AH884" i="4" s="1"/>
  <c r="AD885" i="1"/>
  <c r="AD886" i="1"/>
  <c r="AH886" i="4" s="1"/>
  <c r="AD887" i="1"/>
  <c r="AH887" i="4" s="1"/>
  <c r="AD888" i="1"/>
  <c r="AH888" i="4" s="1"/>
  <c r="AD889" i="1"/>
  <c r="AH889" i="4" s="1"/>
  <c r="AD890" i="1"/>
  <c r="AH890" i="4" s="1"/>
  <c r="AD891" i="1"/>
  <c r="AH891" i="4" s="1"/>
  <c r="AD892" i="1"/>
  <c r="AH892" i="4" s="1"/>
  <c r="AD893" i="1"/>
  <c r="AH893" i="4" s="1"/>
  <c r="AD894" i="1"/>
  <c r="AH894" i="4" s="1"/>
  <c r="AD895" i="1"/>
  <c r="AH895" i="4" s="1"/>
  <c r="AD896" i="1"/>
  <c r="AH896" i="4" s="1"/>
  <c r="AD897" i="1"/>
  <c r="AH897" i="4" s="1"/>
  <c r="AD898" i="1"/>
  <c r="AH898" i="4" s="1"/>
  <c r="AD899" i="1"/>
  <c r="AH899" i="4" s="1"/>
  <c r="AD900" i="1"/>
  <c r="AH900" i="4" s="1"/>
  <c r="AD901" i="1"/>
  <c r="AH901" i="4" s="1"/>
  <c r="AD902" i="1"/>
  <c r="AH902" i="4" s="1"/>
  <c r="AD903" i="1"/>
  <c r="AH903" i="4" s="1"/>
  <c r="AD904" i="1"/>
  <c r="AH904" i="4" s="1"/>
  <c r="AD905" i="1"/>
  <c r="AH905" i="4" s="1"/>
  <c r="AD906" i="1"/>
  <c r="AH906" i="4" s="1"/>
  <c r="AD907" i="1"/>
  <c r="AH907" i="4" s="1"/>
  <c r="AD908" i="1"/>
  <c r="AH908" i="4" s="1"/>
  <c r="AD909" i="1"/>
  <c r="AH909" i="4" s="1"/>
  <c r="AD910" i="1"/>
  <c r="AH910" i="4" s="1"/>
  <c r="AD911" i="1"/>
  <c r="AH911" i="4" s="1"/>
  <c r="AD912" i="1"/>
  <c r="AH912" i="4" s="1"/>
  <c r="AD913" i="1"/>
  <c r="AH913" i="4" s="1"/>
  <c r="AD914" i="1"/>
  <c r="AH914" i="4" s="1"/>
  <c r="AD915" i="1"/>
  <c r="AH915" i="4" s="1"/>
  <c r="AD916" i="1"/>
  <c r="AH916" i="4" s="1"/>
  <c r="AD917" i="1"/>
  <c r="AH917" i="4" s="1"/>
  <c r="AD918" i="1"/>
  <c r="AH918" i="4" s="1"/>
  <c r="AD919" i="1"/>
  <c r="AH919" i="4" s="1"/>
  <c r="AD920" i="1"/>
  <c r="AH920" i="4" s="1"/>
  <c r="AD921" i="1"/>
  <c r="AH921" i="4" s="1"/>
  <c r="AD922" i="1"/>
  <c r="AH922" i="4" s="1"/>
  <c r="AD923" i="1"/>
  <c r="AH923" i="4" s="1"/>
  <c r="AD924" i="1"/>
  <c r="AH924" i="4" s="1"/>
  <c r="AD925" i="1"/>
  <c r="AH925" i="4" s="1"/>
  <c r="AD926" i="1"/>
  <c r="AH926" i="4" s="1"/>
  <c r="AD927" i="1"/>
  <c r="AH927" i="4" s="1"/>
  <c r="AD928" i="1"/>
  <c r="AH928" i="4" s="1"/>
  <c r="AD929" i="1"/>
  <c r="AH929" i="4" s="1"/>
  <c r="AD930" i="1"/>
  <c r="AH930" i="4" s="1"/>
  <c r="AD931" i="1"/>
  <c r="AH931" i="4" s="1"/>
  <c r="AD932" i="1"/>
  <c r="AH932" i="4" s="1"/>
  <c r="AD933" i="1"/>
  <c r="AH933" i="4" s="1"/>
  <c r="AD934" i="1"/>
  <c r="AH934" i="4" s="1"/>
  <c r="AD935" i="1"/>
  <c r="AH935" i="4" s="1"/>
  <c r="AD936" i="1"/>
  <c r="AH936" i="4" s="1"/>
  <c r="AD937" i="1"/>
  <c r="AH937" i="4" s="1"/>
  <c r="AD938" i="1"/>
  <c r="AH938" i="4" s="1"/>
  <c r="AD939" i="1"/>
  <c r="AH939" i="4" s="1"/>
  <c r="AD940" i="1"/>
  <c r="AH940" i="4" s="1"/>
  <c r="AD941" i="1"/>
  <c r="AH941" i="4" s="1"/>
  <c r="AD942" i="1"/>
  <c r="AH942" i="4" s="1"/>
  <c r="AD943" i="1"/>
  <c r="AH943" i="4" s="1"/>
  <c r="AD944" i="1"/>
  <c r="AH944" i="4" s="1"/>
  <c r="AD945" i="1"/>
  <c r="AH945" i="4" s="1"/>
  <c r="AD946" i="1"/>
  <c r="AH946" i="4" s="1"/>
  <c r="AD947" i="1"/>
  <c r="AH947" i="4" s="1"/>
  <c r="AD948" i="1"/>
  <c r="AH948" i="4" s="1"/>
  <c r="AD949" i="1"/>
  <c r="AH949" i="4" s="1"/>
  <c r="AD950" i="1"/>
  <c r="AH950" i="4" s="1"/>
  <c r="AD951" i="1"/>
  <c r="AH951" i="4" s="1"/>
  <c r="AD952" i="1"/>
  <c r="AH952" i="4" s="1"/>
  <c r="AD953" i="1"/>
  <c r="AH953" i="4" s="1"/>
  <c r="AD954" i="1"/>
  <c r="AH954" i="4" s="1"/>
  <c r="AD955" i="1"/>
  <c r="AH955" i="4" s="1"/>
  <c r="AD956" i="1"/>
  <c r="AH956" i="4" s="1"/>
  <c r="AD957" i="1"/>
  <c r="AH957" i="4" s="1"/>
  <c r="AD958" i="1"/>
  <c r="AH958" i="4" s="1"/>
  <c r="AD959" i="1"/>
  <c r="AH959" i="4" s="1"/>
  <c r="AD960" i="1"/>
  <c r="AH960" i="4" s="1"/>
  <c r="AD961" i="1"/>
  <c r="AH961" i="4" s="1"/>
  <c r="AD962" i="1"/>
  <c r="AH962" i="4" s="1"/>
  <c r="AD963" i="1"/>
  <c r="AH963" i="4" s="1"/>
  <c r="AD964" i="1"/>
  <c r="AH964" i="4" s="1"/>
  <c r="AD965" i="1"/>
  <c r="AH965" i="4" s="1"/>
  <c r="AD966" i="1"/>
  <c r="AH966" i="4" s="1"/>
  <c r="AD967" i="1"/>
  <c r="AH967" i="4" s="1"/>
  <c r="AD968" i="1"/>
  <c r="AH968" i="4" s="1"/>
  <c r="AD969" i="1"/>
  <c r="AH969" i="4" s="1"/>
  <c r="AD970" i="1"/>
  <c r="AH970" i="4" s="1"/>
  <c r="AD971" i="1"/>
  <c r="AH971" i="4" s="1"/>
  <c r="AD972" i="1"/>
  <c r="AH972" i="4" s="1"/>
  <c r="AD973" i="1"/>
  <c r="AH973" i="4" s="1"/>
  <c r="AD974" i="1"/>
  <c r="AH974" i="4" s="1"/>
  <c r="AD975" i="1"/>
  <c r="AH975" i="4" s="1"/>
  <c r="AD976" i="1"/>
  <c r="AH976" i="4" s="1"/>
  <c r="AD977" i="1"/>
  <c r="AH977" i="4" s="1"/>
  <c r="AD978" i="1"/>
  <c r="AH978" i="4" s="1"/>
  <c r="AD979" i="1"/>
  <c r="AH979" i="4" s="1"/>
  <c r="AD980" i="1"/>
  <c r="AH980" i="4" s="1"/>
  <c r="AD981" i="1"/>
  <c r="AH981" i="4" s="1"/>
  <c r="AD982" i="1"/>
  <c r="AH982" i="4" s="1"/>
  <c r="AD983" i="1"/>
  <c r="AH983" i="4" s="1"/>
  <c r="AD984" i="1"/>
  <c r="AH984" i="4" s="1"/>
  <c r="AD985" i="1"/>
  <c r="AH985" i="4" s="1"/>
  <c r="AD986" i="1"/>
  <c r="AH986" i="4" s="1"/>
  <c r="AD987" i="1"/>
  <c r="AH987" i="4" s="1"/>
  <c r="AD988" i="1"/>
  <c r="AH988" i="4" s="1"/>
  <c r="AD989" i="1"/>
  <c r="AH989" i="4" s="1"/>
  <c r="AD990" i="1"/>
  <c r="AH990" i="4" s="1"/>
  <c r="AD991" i="1"/>
  <c r="AH991" i="4" s="1"/>
  <c r="AD992" i="1"/>
  <c r="AH992" i="4" s="1"/>
  <c r="AD993" i="1"/>
  <c r="AH993" i="4" s="1"/>
  <c r="AD994" i="1"/>
  <c r="AH994" i="4" s="1"/>
  <c r="AD995" i="1"/>
  <c r="AH995" i="4" s="1"/>
  <c r="AD996" i="1"/>
  <c r="AH996" i="4" s="1"/>
  <c r="AH885" i="4"/>
  <c r="J786" i="4"/>
  <c r="L786" i="4" s="1"/>
  <c r="K786" i="4"/>
  <c r="M786" i="4"/>
  <c r="N786" i="4"/>
  <c r="O786" i="4"/>
  <c r="P786" i="4"/>
  <c r="Q786" i="4"/>
  <c r="R786" i="4"/>
  <c r="U786" i="4"/>
  <c r="V786" i="4"/>
  <c r="W786" i="4"/>
  <c r="X786" i="4"/>
  <c r="Y786" i="4"/>
  <c r="Z786" i="4"/>
  <c r="AA786" i="4"/>
  <c r="AC786" i="4"/>
  <c r="AD786" i="4"/>
  <c r="AE786" i="4"/>
  <c r="AF786" i="4"/>
  <c r="AG786" i="4"/>
  <c r="AI786" i="4"/>
  <c r="AJ786" i="4"/>
  <c r="AK786" i="4" a="1"/>
  <c r="AK786" i="4" s="1"/>
  <c r="AL786" i="4"/>
  <c r="AM786" i="4"/>
  <c r="AN786" i="4" a="1"/>
  <c r="AN786" i="4" s="1"/>
  <c r="AO786" i="4"/>
  <c r="AP786" i="4"/>
  <c r="AQ786" i="4" a="1"/>
  <c r="AQ786" i="4" s="1"/>
  <c r="AR786" i="4"/>
  <c r="AS786" i="4"/>
  <c r="AT786" i="4"/>
  <c r="AU786" i="4"/>
  <c r="AV786" i="4" a="1"/>
  <c r="AV786" i="4" s="1"/>
  <c r="AW786" i="4"/>
  <c r="AX786" i="4"/>
  <c r="AY786" i="4"/>
  <c r="AZ786" i="4"/>
  <c r="BA786" i="4"/>
  <c r="BB786" i="4" a="1"/>
  <c r="BB786" i="4" s="1"/>
  <c r="BC786" i="4"/>
  <c r="BD786" i="4"/>
  <c r="BE786" i="4"/>
  <c r="BF786" i="4"/>
  <c r="BG786" i="4"/>
  <c r="BH786" i="4"/>
  <c r="BI786" i="4" a="1"/>
  <c r="BI786" i="4" s="1"/>
  <c r="BJ786" i="4"/>
  <c r="BK786" i="4"/>
  <c r="BL786" i="4" a="1"/>
  <c r="BL786" i="4" s="1"/>
  <c r="BM786" i="4" a="1"/>
  <c r="BM786" i="4" s="1"/>
  <c r="BN786" i="4" a="1"/>
  <c r="BN786" i="4" s="1"/>
  <c r="BO786" i="4" a="1"/>
  <c r="BO786" i="4" s="1"/>
  <c r="BP786" i="4" a="1"/>
  <c r="BP786" i="4" s="1"/>
  <c r="BQ786" i="4" a="1"/>
  <c r="BQ786" i="4" s="1"/>
  <c r="BR786" i="4" a="1"/>
  <c r="BR786" i="4" s="1"/>
  <c r="BS786" i="4"/>
  <c r="BT786" i="4" a="1"/>
  <c r="BT786" i="4" s="1"/>
  <c r="BU786" i="4" a="1"/>
  <c r="BU786" i="4" s="1"/>
  <c r="BV786" i="4"/>
  <c r="BW786" i="4" a="1"/>
  <c r="BW786" i="4" s="1"/>
  <c r="BX786" i="4"/>
  <c r="BY786" i="4" a="1"/>
  <c r="BY786" i="4" s="1"/>
  <c r="BZ786" i="4" a="1"/>
  <c r="BZ786" i="4" s="1"/>
  <c r="CA786" i="4" a="1"/>
  <c r="CA786" i="4" s="1"/>
  <c r="CB786" i="4" a="1"/>
  <c r="CB786" i="4" s="1"/>
  <c r="CC786" i="4" a="1"/>
  <c r="CC786" i="4" s="1"/>
  <c r="CD786" i="4" a="1"/>
  <c r="CD786" i="4" s="1"/>
  <c r="CE786" i="4"/>
  <c r="J787" i="4"/>
  <c r="L787" i="4" s="1"/>
  <c r="K787" i="4"/>
  <c r="M787" i="4"/>
  <c r="N787" i="4"/>
  <c r="O787" i="4"/>
  <c r="P787" i="4"/>
  <c r="Q787" i="4"/>
  <c r="R787" i="4"/>
  <c r="U787" i="4"/>
  <c r="V787" i="4"/>
  <c r="W787" i="4"/>
  <c r="X787" i="4"/>
  <c r="Y787" i="4"/>
  <c r="Z787" i="4"/>
  <c r="AA787" i="4"/>
  <c r="AC787" i="4"/>
  <c r="AD787" i="4"/>
  <c r="AE787" i="4"/>
  <c r="AF787" i="4"/>
  <c r="AG787" i="4"/>
  <c r="AI787" i="4"/>
  <c r="AJ787" i="4"/>
  <c r="AK787" i="4" a="1"/>
  <c r="AK787" i="4" s="1"/>
  <c r="AL787" i="4"/>
  <c r="AM787" i="4"/>
  <c r="AN787" i="4" a="1"/>
  <c r="AN787" i="4" s="1"/>
  <c r="AO787" i="4"/>
  <c r="AP787" i="4"/>
  <c r="AQ787" i="4" a="1"/>
  <c r="AQ787" i="4" s="1"/>
  <c r="AR787" i="4"/>
  <c r="AS787" i="4"/>
  <c r="AT787" i="4"/>
  <c r="AU787" i="4"/>
  <c r="AV787" i="4" a="1"/>
  <c r="AV787" i="4" s="1"/>
  <c r="AW787" i="4"/>
  <c r="AX787" i="4"/>
  <c r="AY787" i="4"/>
  <c r="AZ787" i="4"/>
  <c r="BA787" i="4"/>
  <c r="BB787" i="4" a="1"/>
  <c r="BB787" i="4" s="1"/>
  <c r="BC787" i="4"/>
  <c r="BD787" i="4"/>
  <c r="BE787" i="4"/>
  <c r="BF787" i="4"/>
  <c r="BG787" i="4"/>
  <c r="BH787" i="4"/>
  <c r="BI787" i="4" a="1"/>
  <c r="BI787" i="4" s="1"/>
  <c r="BJ787" i="4"/>
  <c r="BK787" i="4"/>
  <c r="BL787" i="4" a="1"/>
  <c r="BL787" i="4" s="1"/>
  <c r="BM787" i="4" a="1"/>
  <c r="BM787" i="4" s="1"/>
  <c r="BN787" i="4" a="1"/>
  <c r="BN787" i="4" s="1"/>
  <c r="BO787" i="4" a="1"/>
  <c r="BO787" i="4" s="1"/>
  <c r="BP787" i="4" a="1"/>
  <c r="BP787" i="4" s="1"/>
  <c r="BQ787" i="4" a="1"/>
  <c r="BQ787" i="4" s="1"/>
  <c r="BR787" i="4" a="1"/>
  <c r="BR787" i="4" s="1"/>
  <c r="BS787" i="4"/>
  <c r="BT787" i="4" a="1"/>
  <c r="BT787" i="4" s="1"/>
  <c r="BU787" i="4" a="1"/>
  <c r="BU787" i="4" s="1"/>
  <c r="BV787" i="4"/>
  <c r="BW787" i="4" a="1"/>
  <c r="BW787" i="4" s="1"/>
  <c r="BX787" i="4"/>
  <c r="BY787" i="4" a="1"/>
  <c r="BY787" i="4" s="1"/>
  <c r="BZ787" i="4" a="1"/>
  <c r="BZ787" i="4" s="1"/>
  <c r="CA787" i="4" a="1"/>
  <c r="CA787" i="4" s="1"/>
  <c r="CB787" i="4" a="1"/>
  <c r="CB787" i="4" s="1"/>
  <c r="CC787" i="4" a="1"/>
  <c r="CC787" i="4" s="1"/>
  <c r="CD787" i="4" a="1"/>
  <c r="CD787" i="4" s="1"/>
  <c r="CE787" i="4"/>
  <c r="J788" i="4"/>
  <c r="L788" i="4" s="1"/>
  <c r="K788" i="4"/>
  <c r="M788" i="4"/>
  <c r="N788" i="4"/>
  <c r="O788" i="4"/>
  <c r="P788" i="4"/>
  <c r="Q788" i="4"/>
  <c r="R788" i="4"/>
  <c r="U788" i="4"/>
  <c r="V788" i="4"/>
  <c r="W788" i="4"/>
  <c r="X788" i="4"/>
  <c r="Y788" i="4"/>
  <c r="Z788" i="4"/>
  <c r="AA788" i="4"/>
  <c r="AC788" i="4"/>
  <c r="AD788" i="4"/>
  <c r="AE788" i="4"/>
  <c r="AF788" i="4"/>
  <c r="AG788" i="4"/>
  <c r="AI788" i="4"/>
  <c r="AJ788" i="4"/>
  <c r="AK788" i="4" a="1"/>
  <c r="AK788" i="4" s="1"/>
  <c r="AL788" i="4"/>
  <c r="AM788" i="4"/>
  <c r="AN788" i="4" a="1"/>
  <c r="AN788" i="4" s="1"/>
  <c r="AO788" i="4"/>
  <c r="AP788" i="4"/>
  <c r="AQ788" i="4" a="1"/>
  <c r="AQ788" i="4" s="1"/>
  <c r="AR788" i="4"/>
  <c r="AS788" i="4"/>
  <c r="AT788" i="4"/>
  <c r="AU788" i="4"/>
  <c r="AV788" i="4" a="1"/>
  <c r="AV788" i="4" s="1"/>
  <c r="AW788" i="4"/>
  <c r="AX788" i="4"/>
  <c r="AY788" i="4"/>
  <c r="AZ788" i="4"/>
  <c r="BA788" i="4"/>
  <c r="BB788" i="4" a="1"/>
  <c r="BB788" i="4" s="1"/>
  <c r="BC788" i="4"/>
  <c r="BD788" i="4"/>
  <c r="BE788" i="4"/>
  <c r="BF788" i="4"/>
  <c r="BG788" i="4"/>
  <c r="BH788" i="4"/>
  <c r="BI788" i="4" a="1"/>
  <c r="BI788" i="4" s="1"/>
  <c r="BJ788" i="4"/>
  <c r="BK788" i="4"/>
  <c r="BL788" i="4" a="1"/>
  <c r="BL788" i="4" s="1"/>
  <c r="BM788" i="4" a="1"/>
  <c r="BM788" i="4" s="1"/>
  <c r="BN788" i="4" a="1"/>
  <c r="BN788" i="4" s="1"/>
  <c r="BO788" i="4" a="1"/>
  <c r="BO788" i="4" s="1"/>
  <c r="BP788" i="4" a="1"/>
  <c r="BP788" i="4" s="1"/>
  <c r="BQ788" i="4" a="1"/>
  <c r="BQ788" i="4" s="1"/>
  <c r="BR788" i="4" a="1"/>
  <c r="BR788" i="4" s="1"/>
  <c r="BS788" i="4"/>
  <c r="BT788" i="4" a="1"/>
  <c r="BT788" i="4" s="1"/>
  <c r="BU788" i="4" a="1"/>
  <c r="BU788" i="4" s="1"/>
  <c r="BV788" i="4"/>
  <c r="BW788" i="4" a="1"/>
  <c r="BW788" i="4" s="1"/>
  <c r="BX788" i="4"/>
  <c r="BY788" i="4" a="1"/>
  <c r="BY788" i="4" s="1"/>
  <c r="BZ788" i="4" a="1"/>
  <c r="BZ788" i="4" s="1"/>
  <c r="CA788" i="4" a="1"/>
  <c r="CA788" i="4" s="1"/>
  <c r="CB788" i="4" a="1"/>
  <c r="CB788" i="4" s="1"/>
  <c r="CC788" i="4" a="1"/>
  <c r="CC788" i="4" s="1"/>
  <c r="CD788" i="4" a="1"/>
  <c r="CD788" i="4" s="1"/>
  <c r="CE788" i="4"/>
  <c r="J789" i="4"/>
  <c r="L789" i="4" s="1"/>
  <c r="K789" i="4"/>
  <c r="M789" i="4"/>
  <c r="N789" i="4"/>
  <c r="O789" i="4"/>
  <c r="P789" i="4"/>
  <c r="Q789" i="4"/>
  <c r="R789" i="4"/>
  <c r="U789" i="4"/>
  <c r="V789" i="4"/>
  <c r="W789" i="4"/>
  <c r="X789" i="4"/>
  <c r="Y789" i="4"/>
  <c r="Z789" i="4"/>
  <c r="AA789" i="4"/>
  <c r="AC789" i="4"/>
  <c r="AD789" i="4"/>
  <c r="AE789" i="4"/>
  <c r="AF789" i="4"/>
  <c r="AG789" i="4"/>
  <c r="AI789" i="4"/>
  <c r="AJ789" i="4"/>
  <c r="AK789" i="4" a="1"/>
  <c r="AK789" i="4" s="1"/>
  <c r="AL789" i="4"/>
  <c r="AM789" i="4"/>
  <c r="AN789" i="4" a="1"/>
  <c r="AN789" i="4" s="1"/>
  <c r="AO789" i="4"/>
  <c r="AP789" i="4"/>
  <c r="AQ789" i="4" a="1"/>
  <c r="AQ789" i="4" s="1"/>
  <c r="AR789" i="4"/>
  <c r="AS789" i="4"/>
  <c r="AT789" i="4"/>
  <c r="AU789" i="4"/>
  <c r="AV789" i="4" a="1"/>
  <c r="AV789" i="4" s="1"/>
  <c r="AW789" i="4"/>
  <c r="AX789" i="4"/>
  <c r="AY789" i="4"/>
  <c r="AZ789" i="4"/>
  <c r="BA789" i="4"/>
  <c r="BB789" i="4" a="1"/>
  <c r="BB789" i="4" s="1"/>
  <c r="BC789" i="4"/>
  <c r="BD789" i="4"/>
  <c r="BE789" i="4"/>
  <c r="BF789" i="4"/>
  <c r="BG789" i="4"/>
  <c r="BH789" i="4"/>
  <c r="BI789" i="4" a="1"/>
  <c r="BI789" i="4" s="1"/>
  <c r="BJ789" i="4"/>
  <c r="BK789" i="4"/>
  <c r="BL789" i="4" a="1"/>
  <c r="BL789" i="4" s="1"/>
  <c r="BM789" i="4" a="1"/>
  <c r="BM789" i="4" s="1"/>
  <c r="BN789" i="4" a="1"/>
  <c r="BN789" i="4" s="1"/>
  <c r="BO789" i="4" a="1"/>
  <c r="BO789" i="4" s="1"/>
  <c r="BP789" i="4" a="1"/>
  <c r="BP789" i="4" s="1"/>
  <c r="BQ789" i="4" a="1"/>
  <c r="BQ789" i="4" s="1"/>
  <c r="BR789" i="4" a="1"/>
  <c r="BR789" i="4" s="1"/>
  <c r="BS789" i="4"/>
  <c r="BT789" i="4" a="1"/>
  <c r="BT789" i="4" s="1"/>
  <c r="BU789" i="4" a="1"/>
  <c r="BU789" i="4" s="1"/>
  <c r="BV789" i="4"/>
  <c r="BW789" i="4" a="1"/>
  <c r="BW789" i="4" s="1"/>
  <c r="BX789" i="4"/>
  <c r="BY789" i="4" a="1"/>
  <c r="BY789" i="4" s="1"/>
  <c r="BZ789" i="4" a="1"/>
  <c r="BZ789" i="4" s="1"/>
  <c r="CA789" i="4" a="1"/>
  <c r="CA789" i="4" s="1"/>
  <c r="CB789" i="4" a="1"/>
  <c r="CB789" i="4" s="1"/>
  <c r="CC789" i="4" a="1"/>
  <c r="CC789" i="4" s="1"/>
  <c r="CD789" i="4" a="1"/>
  <c r="CD789" i="4" s="1"/>
  <c r="CE789" i="4"/>
  <c r="J790" i="4"/>
  <c r="L790" i="4" s="1"/>
  <c r="K790" i="4"/>
  <c r="M790" i="4"/>
  <c r="N790" i="4"/>
  <c r="O790" i="4"/>
  <c r="P790" i="4"/>
  <c r="Q790" i="4"/>
  <c r="R790" i="4"/>
  <c r="U790" i="4"/>
  <c r="V790" i="4"/>
  <c r="W790" i="4"/>
  <c r="X790" i="4"/>
  <c r="Y790" i="4"/>
  <c r="Z790" i="4"/>
  <c r="AA790" i="4"/>
  <c r="AC790" i="4"/>
  <c r="AD790" i="4"/>
  <c r="AE790" i="4"/>
  <c r="AF790" i="4"/>
  <c r="AG790" i="4"/>
  <c r="AI790" i="4"/>
  <c r="AJ790" i="4"/>
  <c r="AK790" i="4" a="1"/>
  <c r="AK790" i="4" s="1"/>
  <c r="AL790" i="4"/>
  <c r="AM790" i="4"/>
  <c r="AN790" i="4" a="1"/>
  <c r="AN790" i="4" s="1"/>
  <c r="AO790" i="4"/>
  <c r="AP790" i="4"/>
  <c r="AQ790" i="4" a="1"/>
  <c r="AQ790" i="4" s="1"/>
  <c r="AR790" i="4"/>
  <c r="AS790" i="4"/>
  <c r="AT790" i="4"/>
  <c r="AU790" i="4"/>
  <c r="AV790" i="4" a="1"/>
  <c r="AV790" i="4" s="1"/>
  <c r="AW790" i="4"/>
  <c r="AX790" i="4"/>
  <c r="AY790" i="4"/>
  <c r="AZ790" i="4"/>
  <c r="BA790" i="4"/>
  <c r="BB790" i="4" a="1"/>
  <c r="BB790" i="4" s="1"/>
  <c r="BC790" i="4"/>
  <c r="BD790" i="4"/>
  <c r="BE790" i="4"/>
  <c r="BF790" i="4"/>
  <c r="BG790" i="4"/>
  <c r="BH790" i="4"/>
  <c r="BI790" i="4" a="1"/>
  <c r="BI790" i="4" s="1"/>
  <c r="BJ790" i="4"/>
  <c r="BK790" i="4"/>
  <c r="BL790" i="4" a="1"/>
  <c r="BL790" i="4" s="1"/>
  <c r="BM790" i="4" a="1"/>
  <c r="BM790" i="4" s="1"/>
  <c r="BN790" i="4" a="1"/>
  <c r="BN790" i="4" s="1"/>
  <c r="BO790" i="4" a="1"/>
  <c r="BO790" i="4" s="1"/>
  <c r="BP790" i="4" a="1"/>
  <c r="BP790" i="4" s="1"/>
  <c r="BQ790" i="4" a="1"/>
  <c r="BQ790" i="4" s="1"/>
  <c r="BR790" i="4" a="1"/>
  <c r="BR790" i="4" s="1"/>
  <c r="BS790" i="4"/>
  <c r="BT790" i="4" a="1"/>
  <c r="BT790" i="4" s="1"/>
  <c r="BU790" i="4" a="1"/>
  <c r="BU790" i="4" s="1"/>
  <c r="BV790" i="4"/>
  <c r="BW790" i="4" a="1"/>
  <c r="BW790" i="4" s="1"/>
  <c r="BX790" i="4"/>
  <c r="BY790" i="4" a="1"/>
  <c r="BY790" i="4" s="1"/>
  <c r="BZ790" i="4" a="1"/>
  <c r="BZ790" i="4" s="1"/>
  <c r="CA790" i="4" a="1"/>
  <c r="CA790" i="4" s="1"/>
  <c r="CB790" i="4" a="1"/>
  <c r="CB790" i="4" s="1"/>
  <c r="CC790" i="4" a="1"/>
  <c r="CC790" i="4" s="1"/>
  <c r="CD790" i="4" a="1"/>
  <c r="CD790" i="4" s="1"/>
  <c r="CE790" i="4"/>
  <c r="J791" i="4"/>
  <c r="L791" i="4" s="1"/>
  <c r="K791" i="4"/>
  <c r="M791" i="4"/>
  <c r="N791" i="4"/>
  <c r="O791" i="4"/>
  <c r="P791" i="4"/>
  <c r="Q791" i="4"/>
  <c r="R791" i="4"/>
  <c r="U791" i="4"/>
  <c r="V791" i="4"/>
  <c r="W791" i="4"/>
  <c r="X791" i="4"/>
  <c r="Y791" i="4"/>
  <c r="Z791" i="4"/>
  <c r="AA791" i="4"/>
  <c r="AC791" i="4"/>
  <c r="AD791" i="4"/>
  <c r="AE791" i="4"/>
  <c r="AF791" i="4"/>
  <c r="AG791" i="4"/>
  <c r="AI791" i="4"/>
  <c r="AJ791" i="4"/>
  <c r="AK791" i="4" a="1"/>
  <c r="AK791" i="4" s="1"/>
  <c r="AL791" i="4"/>
  <c r="AM791" i="4"/>
  <c r="AN791" i="4" a="1"/>
  <c r="AN791" i="4" s="1"/>
  <c r="AO791" i="4"/>
  <c r="AP791" i="4"/>
  <c r="AQ791" i="4" a="1"/>
  <c r="AQ791" i="4" s="1"/>
  <c r="AR791" i="4"/>
  <c r="AS791" i="4"/>
  <c r="AT791" i="4"/>
  <c r="AU791" i="4"/>
  <c r="AV791" i="4" a="1"/>
  <c r="AV791" i="4" s="1"/>
  <c r="AW791" i="4"/>
  <c r="AX791" i="4"/>
  <c r="AY791" i="4"/>
  <c r="AZ791" i="4"/>
  <c r="BA791" i="4"/>
  <c r="BB791" i="4" a="1"/>
  <c r="BB791" i="4" s="1"/>
  <c r="BC791" i="4"/>
  <c r="BD791" i="4"/>
  <c r="BE791" i="4"/>
  <c r="BF791" i="4"/>
  <c r="BG791" i="4"/>
  <c r="BH791" i="4"/>
  <c r="BI791" i="4" a="1"/>
  <c r="BI791" i="4" s="1"/>
  <c r="BJ791" i="4"/>
  <c r="BK791" i="4"/>
  <c r="BL791" i="4" a="1"/>
  <c r="BL791" i="4" s="1"/>
  <c r="BM791" i="4" a="1"/>
  <c r="BM791" i="4" s="1"/>
  <c r="BN791" i="4" a="1"/>
  <c r="BN791" i="4" s="1"/>
  <c r="BO791" i="4" a="1"/>
  <c r="BO791" i="4" s="1"/>
  <c r="BP791" i="4" a="1"/>
  <c r="BP791" i="4" s="1"/>
  <c r="BQ791" i="4" a="1"/>
  <c r="BQ791" i="4" s="1"/>
  <c r="BR791" i="4" a="1"/>
  <c r="BR791" i="4" s="1"/>
  <c r="BS791" i="4"/>
  <c r="BT791" i="4" a="1"/>
  <c r="BT791" i="4" s="1"/>
  <c r="BU791" i="4" a="1"/>
  <c r="BU791" i="4" s="1"/>
  <c r="BV791" i="4"/>
  <c r="BW791" i="4" a="1"/>
  <c r="BW791" i="4" s="1"/>
  <c r="BX791" i="4"/>
  <c r="BY791" i="4" a="1"/>
  <c r="BY791" i="4" s="1"/>
  <c r="BZ791" i="4" a="1"/>
  <c r="BZ791" i="4" s="1"/>
  <c r="CA791" i="4" a="1"/>
  <c r="CA791" i="4" s="1"/>
  <c r="CB791" i="4" a="1"/>
  <c r="CB791" i="4" s="1"/>
  <c r="CC791" i="4" a="1"/>
  <c r="CC791" i="4" s="1"/>
  <c r="CD791" i="4" a="1"/>
  <c r="CD791" i="4" s="1"/>
  <c r="CE791" i="4"/>
  <c r="J792" i="4"/>
  <c r="L792" i="4" s="1"/>
  <c r="K792" i="4"/>
  <c r="M792" i="4"/>
  <c r="N792" i="4"/>
  <c r="O792" i="4"/>
  <c r="P792" i="4"/>
  <c r="Q792" i="4"/>
  <c r="R792" i="4"/>
  <c r="U792" i="4"/>
  <c r="V792" i="4"/>
  <c r="W792" i="4"/>
  <c r="X792" i="4"/>
  <c r="Y792" i="4"/>
  <c r="Z792" i="4"/>
  <c r="AA792" i="4"/>
  <c r="AC792" i="4"/>
  <c r="AD792" i="4"/>
  <c r="AE792" i="4"/>
  <c r="AF792" i="4"/>
  <c r="AG792" i="4"/>
  <c r="AI792" i="4"/>
  <c r="AJ792" i="4"/>
  <c r="AK792" i="4" a="1"/>
  <c r="AK792" i="4" s="1"/>
  <c r="AL792" i="4"/>
  <c r="AM792" i="4"/>
  <c r="AN792" i="4" a="1"/>
  <c r="AN792" i="4" s="1"/>
  <c r="AO792" i="4"/>
  <c r="AP792" i="4"/>
  <c r="AQ792" i="4" a="1"/>
  <c r="AQ792" i="4" s="1"/>
  <c r="AR792" i="4"/>
  <c r="AS792" i="4"/>
  <c r="AT792" i="4"/>
  <c r="AU792" i="4"/>
  <c r="AV792" i="4" a="1"/>
  <c r="AV792" i="4" s="1"/>
  <c r="AW792" i="4"/>
  <c r="AX792" i="4"/>
  <c r="AY792" i="4"/>
  <c r="AZ792" i="4"/>
  <c r="BA792" i="4"/>
  <c r="BB792" i="4" a="1"/>
  <c r="BB792" i="4" s="1"/>
  <c r="BC792" i="4"/>
  <c r="BD792" i="4"/>
  <c r="BE792" i="4"/>
  <c r="BF792" i="4"/>
  <c r="BG792" i="4"/>
  <c r="BH792" i="4"/>
  <c r="BI792" i="4" a="1"/>
  <c r="BI792" i="4" s="1"/>
  <c r="BJ792" i="4"/>
  <c r="BK792" i="4"/>
  <c r="BL792" i="4" a="1"/>
  <c r="BL792" i="4" s="1"/>
  <c r="BM792" i="4" a="1"/>
  <c r="BM792" i="4" s="1"/>
  <c r="BN792" i="4" a="1"/>
  <c r="BN792" i="4" s="1"/>
  <c r="BO792" i="4" a="1"/>
  <c r="BO792" i="4" s="1"/>
  <c r="BP792" i="4" a="1"/>
  <c r="BP792" i="4" s="1"/>
  <c r="BQ792" i="4" a="1"/>
  <c r="BQ792" i="4" s="1"/>
  <c r="BR792" i="4" a="1"/>
  <c r="BR792" i="4" s="1"/>
  <c r="BS792" i="4"/>
  <c r="BT792" i="4" a="1"/>
  <c r="BT792" i="4" s="1"/>
  <c r="BU792" i="4" a="1"/>
  <c r="BU792" i="4" s="1"/>
  <c r="BV792" i="4"/>
  <c r="BW792" i="4" a="1"/>
  <c r="BW792" i="4" s="1"/>
  <c r="BX792" i="4"/>
  <c r="BY792" i="4" a="1"/>
  <c r="BY792" i="4" s="1"/>
  <c r="BZ792" i="4" a="1"/>
  <c r="BZ792" i="4" s="1"/>
  <c r="CA792" i="4" a="1"/>
  <c r="CA792" i="4" s="1"/>
  <c r="CB792" i="4" a="1"/>
  <c r="CB792" i="4" s="1"/>
  <c r="CC792" i="4" a="1"/>
  <c r="CC792" i="4" s="1"/>
  <c r="CD792" i="4" a="1"/>
  <c r="CD792" i="4" s="1"/>
  <c r="CE792" i="4"/>
  <c r="J793" i="4"/>
  <c r="L793" i="4" s="1"/>
  <c r="K793" i="4"/>
  <c r="M793" i="4"/>
  <c r="N793" i="4"/>
  <c r="O793" i="4"/>
  <c r="P793" i="4"/>
  <c r="Q793" i="4"/>
  <c r="R793" i="4"/>
  <c r="U793" i="4"/>
  <c r="V793" i="4"/>
  <c r="W793" i="4"/>
  <c r="X793" i="4"/>
  <c r="Y793" i="4"/>
  <c r="Z793" i="4"/>
  <c r="AA793" i="4"/>
  <c r="AC793" i="4"/>
  <c r="AD793" i="4"/>
  <c r="AE793" i="4"/>
  <c r="AF793" i="4"/>
  <c r="AG793" i="4"/>
  <c r="AI793" i="4"/>
  <c r="AJ793" i="4"/>
  <c r="AK793" i="4" a="1"/>
  <c r="AK793" i="4" s="1"/>
  <c r="AL793" i="4"/>
  <c r="AM793" i="4"/>
  <c r="AN793" i="4" a="1"/>
  <c r="AN793" i="4" s="1"/>
  <c r="AO793" i="4"/>
  <c r="AP793" i="4"/>
  <c r="AQ793" i="4" a="1"/>
  <c r="AQ793" i="4" s="1"/>
  <c r="AR793" i="4"/>
  <c r="AS793" i="4"/>
  <c r="AT793" i="4"/>
  <c r="AU793" i="4"/>
  <c r="AV793" i="4" a="1"/>
  <c r="AV793" i="4" s="1"/>
  <c r="AW793" i="4"/>
  <c r="AX793" i="4"/>
  <c r="AY793" i="4"/>
  <c r="AZ793" i="4"/>
  <c r="BA793" i="4"/>
  <c r="BB793" i="4" a="1"/>
  <c r="BB793" i="4" s="1"/>
  <c r="BC793" i="4"/>
  <c r="BD793" i="4"/>
  <c r="BE793" i="4"/>
  <c r="BF793" i="4"/>
  <c r="BG793" i="4"/>
  <c r="BH793" i="4"/>
  <c r="BI793" i="4" a="1"/>
  <c r="BI793" i="4" s="1"/>
  <c r="BJ793" i="4"/>
  <c r="BK793" i="4"/>
  <c r="BL793" i="4" a="1"/>
  <c r="BL793" i="4" s="1"/>
  <c r="BM793" i="4" a="1"/>
  <c r="BM793" i="4" s="1"/>
  <c r="BN793" i="4" a="1"/>
  <c r="BN793" i="4" s="1"/>
  <c r="BO793" i="4" a="1"/>
  <c r="BO793" i="4" s="1"/>
  <c r="BP793" i="4" a="1"/>
  <c r="BP793" i="4" s="1"/>
  <c r="BQ793" i="4" a="1"/>
  <c r="BQ793" i="4" s="1"/>
  <c r="BR793" i="4" a="1"/>
  <c r="BR793" i="4" s="1"/>
  <c r="BS793" i="4"/>
  <c r="BT793" i="4" a="1"/>
  <c r="BT793" i="4" s="1"/>
  <c r="BU793" i="4" a="1"/>
  <c r="BU793" i="4" s="1"/>
  <c r="BV793" i="4"/>
  <c r="BW793" i="4" a="1"/>
  <c r="BW793" i="4" s="1"/>
  <c r="BX793" i="4"/>
  <c r="BY793" i="4" a="1"/>
  <c r="BY793" i="4" s="1"/>
  <c r="BZ793" i="4" a="1"/>
  <c r="BZ793" i="4" s="1"/>
  <c r="CA793" i="4" a="1"/>
  <c r="CA793" i="4" s="1"/>
  <c r="CB793" i="4" a="1"/>
  <c r="CB793" i="4" s="1"/>
  <c r="CC793" i="4" a="1"/>
  <c r="CC793" i="4" s="1"/>
  <c r="CD793" i="4" a="1"/>
  <c r="CD793" i="4" s="1"/>
  <c r="CE793" i="4"/>
  <c r="J794" i="4"/>
  <c r="L794" i="4" s="1"/>
  <c r="K794" i="4"/>
  <c r="M794" i="4"/>
  <c r="N794" i="4"/>
  <c r="O794" i="4"/>
  <c r="P794" i="4"/>
  <c r="Q794" i="4"/>
  <c r="R794" i="4"/>
  <c r="U794" i="4"/>
  <c r="V794" i="4"/>
  <c r="W794" i="4"/>
  <c r="X794" i="4"/>
  <c r="Y794" i="4"/>
  <c r="Z794" i="4"/>
  <c r="AA794" i="4"/>
  <c r="AC794" i="4"/>
  <c r="AD794" i="4"/>
  <c r="AE794" i="4"/>
  <c r="AF794" i="4"/>
  <c r="AG794" i="4"/>
  <c r="AI794" i="4"/>
  <c r="AJ794" i="4"/>
  <c r="AK794" i="4" a="1"/>
  <c r="AK794" i="4" s="1"/>
  <c r="AL794" i="4"/>
  <c r="AM794" i="4"/>
  <c r="AN794" i="4" a="1"/>
  <c r="AN794" i="4" s="1"/>
  <c r="AO794" i="4"/>
  <c r="AP794" i="4"/>
  <c r="AQ794" i="4" a="1"/>
  <c r="AQ794" i="4" s="1"/>
  <c r="AR794" i="4"/>
  <c r="AS794" i="4"/>
  <c r="AT794" i="4"/>
  <c r="AU794" i="4"/>
  <c r="AV794" i="4" a="1"/>
  <c r="AV794" i="4" s="1"/>
  <c r="AW794" i="4"/>
  <c r="AX794" i="4"/>
  <c r="AY794" i="4"/>
  <c r="AZ794" i="4"/>
  <c r="BA794" i="4"/>
  <c r="BB794" i="4" a="1"/>
  <c r="BB794" i="4" s="1"/>
  <c r="BC794" i="4"/>
  <c r="BD794" i="4"/>
  <c r="BE794" i="4"/>
  <c r="BF794" i="4"/>
  <c r="BG794" i="4"/>
  <c r="BH794" i="4"/>
  <c r="BI794" i="4" a="1"/>
  <c r="BI794" i="4" s="1"/>
  <c r="BJ794" i="4"/>
  <c r="BK794" i="4"/>
  <c r="BL794" i="4" a="1"/>
  <c r="BL794" i="4" s="1"/>
  <c r="BM794" i="4" a="1"/>
  <c r="BM794" i="4" s="1"/>
  <c r="BN794" i="4" a="1"/>
  <c r="BN794" i="4" s="1"/>
  <c r="BO794" i="4" a="1"/>
  <c r="BO794" i="4" s="1"/>
  <c r="BP794" i="4" a="1"/>
  <c r="BP794" i="4" s="1"/>
  <c r="BQ794" i="4" a="1"/>
  <c r="BQ794" i="4" s="1"/>
  <c r="BR794" i="4" a="1"/>
  <c r="BR794" i="4" s="1"/>
  <c r="BS794" i="4"/>
  <c r="BT794" i="4" a="1"/>
  <c r="BT794" i="4" s="1"/>
  <c r="BU794" i="4" a="1"/>
  <c r="BU794" i="4" s="1"/>
  <c r="BV794" i="4"/>
  <c r="BW794" i="4" a="1"/>
  <c r="BW794" i="4" s="1"/>
  <c r="BX794" i="4"/>
  <c r="BY794" i="4" a="1"/>
  <c r="BY794" i="4" s="1"/>
  <c r="BZ794" i="4" a="1"/>
  <c r="BZ794" i="4" s="1"/>
  <c r="CA794" i="4" a="1"/>
  <c r="CA794" i="4" s="1"/>
  <c r="CB794" i="4" a="1"/>
  <c r="CB794" i="4" s="1"/>
  <c r="CC794" i="4" a="1"/>
  <c r="CC794" i="4" s="1"/>
  <c r="CD794" i="4" a="1"/>
  <c r="CD794" i="4" s="1"/>
  <c r="CE794" i="4"/>
  <c r="J795" i="4"/>
  <c r="L795" i="4" s="1"/>
  <c r="K795" i="4"/>
  <c r="M795" i="4"/>
  <c r="N795" i="4"/>
  <c r="O795" i="4"/>
  <c r="P795" i="4"/>
  <c r="Q795" i="4"/>
  <c r="R795" i="4"/>
  <c r="U795" i="4"/>
  <c r="V795" i="4"/>
  <c r="W795" i="4"/>
  <c r="X795" i="4"/>
  <c r="Y795" i="4"/>
  <c r="Z795" i="4"/>
  <c r="AA795" i="4"/>
  <c r="AC795" i="4"/>
  <c r="AD795" i="4"/>
  <c r="AE795" i="4"/>
  <c r="AF795" i="4"/>
  <c r="AG795" i="4"/>
  <c r="AI795" i="4"/>
  <c r="AJ795" i="4"/>
  <c r="AK795" i="4" a="1"/>
  <c r="AK795" i="4" s="1"/>
  <c r="AL795" i="4"/>
  <c r="AM795" i="4"/>
  <c r="AN795" i="4" a="1"/>
  <c r="AN795" i="4" s="1"/>
  <c r="AO795" i="4"/>
  <c r="AP795" i="4"/>
  <c r="AQ795" i="4" a="1"/>
  <c r="AQ795" i="4" s="1"/>
  <c r="AR795" i="4"/>
  <c r="AS795" i="4"/>
  <c r="AT795" i="4"/>
  <c r="AU795" i="4"/>
  <c r="AV795" i="4" a="1"/>
  <c r="AV795" i="4" s="1"/>
  <c r="AW795" i="4"/>
  <c r="AX795" i="4"/>
  <c r="AY795" i="4"/>
  <c r="AZ795" i="4"/>
  <c r="BA795" i="4"/>
  <c r="BB795" i="4" a="1"/>
  <c r="BB795" i="4" s="1"/>
  <c r="BC795" i="4"/>
  <c r="BD795" i="4"/>
  <c r="BE795" i="4"/>
  <c r="BF795" i="4"/>
  <c r="BG795" i="4"/>
  <c r="BH795" i="4"/>
  <c r="BI795" i="4" a="1"/>
  <c r="BI795" i="4" s="1"/>
  <c r="BJ795" i="4"/>
  <c r="BK795" i="4"/>
  <c r="BL795" i="4" a="1"/>
  <c r="BL795" i="4" s="1"/>
  <c r="BM795" i="4" a="1"/>
  <c r="BM795" i="4" s="1"/>
  <c r="BN795" i="4" a="1"/>
  <c r="BN795" i="4" s="1"/>
  <c r="BO795" i="4" a="1"/>
  <c r="BO795" i="4" s="1"/>
  <c r="BP795" i="4" a="1"/>
  <c r="BP795" i="4" s="1"/>
  <c r="BQ795" i="4" a="1"/>
  <c r="BQ795" i="4" s="1"/>
  <c r="BR795" i="4" a="1"/>
  <c r="BR795" i="4" s="1"/>
  <c r="BS795" i="4"/>
  <c r="BT795" i="4" a="1"/>
  <c r="BT795" i="4" s="1"/>
  <c r="BU795" i="4" a="1"/>
  <c r="BU795" i="4" s="1"/>
  <c r="BV795" i="4"/>
  <c r="BW795" i="4" a="1"/>
  <c r="BW795" i="4" s="1"/>
  <c r="BX795" i="4"/>
  <c r="BY795" i="4" a="1"/>
  <c r="BY795" i="4" s="1"/>
  <c r="BZ795" i="4" a="1"/>
  <c r="BZ795" i="4" s="1"/>
  <c r="CA795" i="4" a="1"/>
  <c r="CA795" i="4" s="1"/>
  <c r="CB795" i="4" a="1"/>
  <c r="CB795" i="4" s="1"/>
  <c r="CC795" i="4" a="1"/>
  <c r="CC795" i="4" s="1"/>
  <c r="CD795" i="4" a="1"/>
  <c r="CD795" i="4" s="1"/>
  <c r="CE795" i="4"/>
  <c r="J796" i="4"/>
  <c r="L796" i="4" s="1"/>
  <c r="K796" i="4"/>
  <c r="M796" i="4"/>
  <c r="N796" i="4"/>
  <c r="O796" i="4"/>
  <c r="P796" i="4"/>
  <c r="Q796" i="4"/>
  <c r="R796" i="4"/>
  <c r="U796" i="4"/>
  <c r="V796" i="4"/>
  <c r="W796" i="4"/>
  <c r="X796" i="4"/>
  <c r="Y796" i="4"/>
  <c r="Z796" i="4"/>
  <c r="AA796" i="4"/>
  <c r="AC796" i="4"/>
  <c r="AD796" i="4"/>
  <c r="AE796" i="4"/>
  <c r="AF796" i="4"/>
  <c r="AG796" i="4"/>
  <c r="AI796" i="4"/>
  <c r="AJ796" i="4"/>
  <c r="AK796" i="4" a="1"/>
  <c r="AK796" i="4" s="1"/>
  <c r="AL796" i="4"/>
  <c r="AM796" i="4"/>
  <c r="AN796" i="4" a="1"/>
  <c r="AN796" i="4" s="1"/>
  <c r="AO796" i="4"/>
  <c r="AP796" i="4"/>
  <c r="AQ796" i="4" a="1"/>
  <c r="AQ796" i="4" s="1"/>
  <c r="AR796" i="4"/>
  <c r="AS796" i="4"/>
  <c r="AT796" i="4"/>
  <c r="AU796" i="4"/>
  <c r="AV796" i="4" a="1"/>
  <c r="AV796" i="4" s="1"/>
  <c r="AW796" i="4"/>
  <c r="AX796" i="4"/>
  <c r="AY796" i="4"/>
  <c r="AZ796" i="4"/>
  <c r="BA796" i="4"/>
  <c r="BB796" i="4" a="1"/>
  <c r="BB796" i="4" s="1"/>
  <c r="BC796" i="4"/>
  <c r="BD796" i="4"/>
  <c r="BE796" i="4"/>
  <c r="BF796" i="4"/>
  <c r="BG796" i="4"/>
  <c r="BH796" i="4"/>
  <c r="BI796" i="4" a="1"/>
  <c r="BI796" i="4" s="1"/>
  <c r="BJ796" i="4"/>
  <c r="BK796" i="4"/>
  <c r="BL796" i="4" a="1"/>
  <c r="BL796" i="4" s="1"/>
  <c r="BM796" i="4" a="1"/>
  <c r="BM796" i="4" s="1"/>
  <c r="BN796" i="4" a="1"/>
  <c r="BN796" i="4" s="1"/>
  <c r="BO796" i="4" a="1"/>
  <c r="BO796" i="4" s="1"/>
  <c r="BP796" i="4" a="1"/>
  <c r="BP796" i="4" s="1"/>
  <c r="BQ796" i="4" a="1"/>
  <c r="BQ796" i="4" s="1"/>
  <c r="BR796" i="4" a="1"/>
  <c r="BR796" i="4" s="1"/>
  <c r="BS796" i="4"/>
  <c r="BT796" i="4" a="1"/>
  <c r="BT796" i="4" s="1"/>
  <c r="BU796" i="4" a="1"/>
  <c r="BU796" i="4" s="1"/>
  <c r="BV796" i="4"/>
  <c r="BW796" i="4" a="1"/>
  <c r="BW796" i="4" s="1"/>
  <c r="BX796" i="4"/>
  <c r="BY796" i="4" a="1"/>
  <c r="BY796" i="4" s="1"/>
  <c r="BZ796" i="4" a="1"/>
  <c r="BZ796" i="4" s="1"/>
  <c r="CA796" i="4" a="1"/>
  <c r="CA796" i="4" s="1"/>
  <c r="CB796" i="4" a="1"/>
  <c r="CB796" i="4" s="1"/>
  <c r="CC796" i="4" a="1"/>
  <c r="CC796" i="4" s="1"/>
  <c r="CD796" i="4" a="1"/>
  <c r="CD796" i="4" s="1"/>
  <c r="CE796" i="4"/>
  <c r="J797" i="4"/>
  <c r="L797" i="4" s="1"/>
  <c r="K797" i="4"/>
  <c r="M797" i="4"/>
  <c r="N797" i="4"/>
  <c r="O797" i="4"/>
  <c r="P797" i="4"/>
  <c r="Q797" i="4"/>
  <c r="R797" i="4"/>
  <c r="U797" i="4"/>
  <c r="V797" i="4"/>
  <c r="W797" i="4"/>
  <c r="X797" i="4"/>
  <c r="Y797" i="4"/>
  <c r="Z797" i="4"/>
  <c r="AA797" i="4"/>
  <c r="AC797" i="4"/>
  <c r="AD797" i="4"/>
  <c r="AE797" i="4"/>
  <c r="AF797" i="4"/>
  <c r="AG797" i="4"/>
  <c r="AI797" i="4"/>
  <c r="AJ797" i="4"/>
  <c r="AK797" i="4" a="1"/>
  <c r="AK797" i="4" s="1"/>
  <c r="AL797" i="4"/>
  <c r="AM797" i="4"/>
  <c r="AN797" i="4" a="1"/>
  <c r="AN797" i="4" s="1"/>
  <c r="AO797" i="4"/>
  <c r="AP797" i="4"/>
  <c r="AQ797" i="4" a="1"/>
  <c r="AQ797" i="4" s="1"/>
  <c r="AR797" i="4"/>
  <c r="AS797" i="4"/>
  <c r="AT797" i="4"/>
  <c r="AU797" i="4"/>
  <c r="AV797" i="4" a="1"/>
  <c r="AV797" i="4" s="1"/>
  <c r="AW797" i="4"/>
  <c r="AX797" i="4"/>
  <c r="AY797" i="4"/>
  <c r="AZ797" i="4"/>
  <c r="BA797" i="4"/>
  <c r="BB797" i="4" a="1"/>
  <c r="BB797" i="4" s="1"/>
  <c r="BC797" i="4"/>
  <c r="BD797" i="4"/>
  <c r="BE797" i="4"/>
  <c r="BF797" i="4"/>
  <c r="BG797" i="4"/>
  <c r="BH797" i="4"/>
  <c r="BI797" i="4" a="1"/>
  <c r="BI797" i="4" s="1"/>
  <c r="BJ797" i="4"/>
  <c r="BK797" i="4"/>
  <c r="BL797" i="4" a="1"/>
  <c r="BL797" i="4" s="1"/>
  <c r="BM797" i="4" a="1"/>
  <c r="BM797" i="4" s="1"/>
  <c r="BN797" i="4" a="1"/>
  <c r="BN797" i="4" s="1"/>
  <c r="BO797" i="4" a="1"/>
  <c r="BO797" i="4" s="1"/>
  <c r="BP797" i="4" a="1"/>
  <c r="BP797" i="4" s="1"/>
  <c r="BQ797" i="4" a="1"/>
  <c r="BQ797" i="4" s="1"/>
  <c r="BR797" i="4" a="1"/>
  <c r="BR797" i="4" s="1"/>
  <c r="BS797" i="4"/>
  <c r="BT797" i="4" a="1"/>
  <c r="BT797" i="4" s="1"/>
  <c r="BU797" i="4" a="1"/>
  <c r="BU797" i="4" s="1"/>
  <c r="BV797" i="4"/>
  <c r="BW797" i="4" a="1"/>
  <c r="BW797" i="4" s="1"/>
  <c r="BX797" i="4"/>
  <c r="BY797" i="4" a="1"/>
  <c r="BY797" i="4" s="1"/>
  <c r="BZ797" i="4" a="1"/>
  <c r="BZ797" i="4" s="1"/>
  <c r="CA797" i="4" a="1"/>
  <c r="CA797" i="4" s="1"/>
  <c r="CB797" i="4" a="1"/>
  <c r="CB797" i="4" s="1"/>
  <c r="CC797" i="4" a="1"/>
  <c r="CC797" i="4" s="1"/>
  <c r="CD797" i="4" a="1"/>
  <c r="CD797" i="4" s="1"/>
  <c r="CE797" i="4"/>
  <c r="J798" i="4"/>
  <c r="L798" i="4" s="1"/>
  <c r="K798" i="4"/>
  <c r="M798" i="4"/>
  <c r="N798" i="4"/>
  <c r="O798" i="4"/>
  <c r="P798" i="4"/>
  <c r="Q798" i="4"/>
  <c r="R798" i="4"/>
  <c r="U798" i="4"/>
  <c r="V798" i="4"/>
  <c r="W798" i="4"/>
  <c r="X798" i="4"/>
  <c r="Y798" i="4"/>
  <c r="Z798" i="4"/>
  <c r="AA798" i="4"/>
  <c r="AC798" i="4"/>
  <c r="AD798" i="4"/>
  <c r="AE798" i="4"/>
  <c r="AF798" i="4"/>
  <c r="AG798" i="4"/>
  <c r="AI798" i="4"/>
  <c r="AJ798" i="4"/>
  <c r="AK798" i="4" a="1"/>
  <c r="AK798" i="4" s="1"/>
  <c r="AL798" i="4"/>
  <c r="AM798" i="4"/>
  <c r="AN798" i="4" a="1"/>
  <c r="AN798" i="4" s="1"/>
  <c r="AO798" i="4"/>
  <c r="AP798" i="4"/>
  <c r="AQ798" i="4" a="1"/>
  <c r="AQ798" i="4" s="1"/>
  <c r="AR798" i="4"/>
  <c r="AS798" i="4"/>
  <c r="AT798" i="4"/>
  <c r="AU798" i="4"/>
  <c r="AV798" i="4" a="1"/>
  <c r="AV798" i="4" s="1"/>
  <c r="AW798" i="4"/>
  <c r="AX798" i="4"/>
  <c r="AY798" i="4"/>
  <c r="AZ798" i="4"/>
  <c r="BA798" i="4"/>
  <c r="BB798" i="4" a="1"/>
  <c r="BB798" i="4" s="1"/>
  <c r="BC798" i="4"/>
  <c r="BD798" i="4"/>
  <c r="BE798" i="4"/>
  <c r="BF798" i="4"/>
  <c r="BG798" i="4"/>
  <c r="BH798" i="4"/>
  <c r="BI798" i="4" a="1"/>
  <c r="BI798" i="4" s="1"/>
  <c r="BJ798" i="4"/>
  <c r="BK798" i="4"/>
  <c r="BL798" i="4" a="1"/>
  <c r="BL798" i="4" s="1"/>
  <c r="BM798" i="4" a="1"/>
  <c r="BM798" i="4" s="1"/>
  <c r="BN798" i="4" a="1"/>
  <c r="BN798" i="4" s="1"/>
  <c r="BO798" i="4" a="1"/>
  <c r="BO798" i="4" s="1"/>
  <c r="BP798" i="4" a="1"/>
  <c r="BP798" i="4" s="1"/>
  <c r="BQ798" i="4" a="1"/>
  <c r="BQ798" i="4" s="1"/>
  <c r="BR798" i="4" a="1"/>
  <c r="BR798" i="4" s="1"/>
  <c r="BS798" i="4"/>
  <c r="BT798" i="4" a="1"/>
  <c r="BT798" i="4" s="1"/>
  <c r="BU798" i="4" a="1"/>
  <c r="BU798" i="4" s="1"/>
  <c r="BV798" i="4"/>
  <c r="BW798" i="4" a="1"/>
  <c r="BW798" i="4" s="1"/>
  <c r="BX798" i="4"/>
  <c r="BY798" i="4" a="1"/>
  <c r="BY798" i="4" s="1"/>
  <c r="BZ798" i="4" a="1"/>
  <c r="BZ798" i="4" s="1"/>
  <c r="CA798" i="4" a="1"/>
  <c r="CA798" i="4" s="1"/>
  <c r="CB798" i="4" a="1"/>
  <c r="CB798" i="4" s="1"/>
  <c r="CC798" i="4" a="1"/>
  <c r="CC798" i="4" s="1"/>
  <c r="CD798" i="4" a="1"/>
  <c r="CD798" i="4" s="1"/>
  <c r="CE798" i="4"/>
  <c r="J799" i="4"/>
  <c r="L799" i="4" s="1"/>
  <c r="K799" i="4"/>
  <c r="M799" i="4"/>
  <c r="N799" i="4"/>
  <c r="O799" i="4"/>
  <c r="P799" i="4"/>
  <c r="Q799" i="4"/>
  <c r="R799" i="4"/>
  <c r="U799" i="4"/>
  <c r="V799" i="4"/>
  <c r="W799" i="4"/>
  <c r="X799" i="4"/>
  <c r="Y799" i="4"/>
  <c r="Z799" i="4"/>
  <c r="AA799" i="4"/>
  <c r="AC799" i="4"/>
  <c r="AD799" i="4"/>
  <c r="AE799" i="4"/>
  <c r="AF799" i="4"/>
  <c r="AG799" i="4"/>
  <c r="AI799" i="4"/>
  <c r="AJ799" i="4"/>
  <c r="AK799" i="4" a="1"/>
  <c r="AK799" i="4" s="1"/>
  <c r="AL799" i="4"/>
  <c r="AM799" i="4"/>
  <c r="AN799" i="4" a="1"/>
  <c r="AN799" i="4" s="1"/>
  <c r="AO799" i="4"/>
  <c r="AP799" i="4"/>
  <c r="AQ799" i="4" a="1"/>
  <c r="AQ799" i="4" s="1"/>
  <c r="AR799" i="4"/>
  <c r="AS799" i="4"/>
  <c r="AT799" i="4"/>
  <c r="AU799" i="4"/>
  <c r="AV799" i="4" a="1"/>
  <c r="AV799" i="4" s="1"/>
  <c r="AW799" i="4"/>
  <c r="AX799" i="4"/>
  <c r="AY799" i="4"/>
  <c r="AZ799" i="4"/>
  <c r="BA799" i="4"/>
  <c r="BB799" i="4" a="1"/>
  <c r="BB799" i="4" s="1"/>
  <c r="BC799" i="4"/>
  <c r="BD799" i="4"/>
  <c r="BE799" i="4"/>
  <c r="BF799" i="4"/>
  <c r="BG799" i="4"/>
  <c r="BH799" i="4"/>
  <c r="BI799" i="4" a="1"/>
  <c r="BI799" i="4" s="1"/>
  <c r="BJ799" i="4"/>
  <c r="BK799" i="4"/>
  <c r="BL799" i="4" a="1"/>
  <c r="BL799" i="4" s="1"/>
  <c r="BM799" i="4" a="1"/>
  <c r="BM799" i="4" s="1"/>
  <c r="BN799" i="4" a="1"/>
  <c r="BN799" i="4" s="1"/>
  <c r="BO799" i="4" a="1"/>
  <c r="BO799" i="4" s="1"/>
  <c r="BP799" i="4" a="1"/>
  <c r="BP799" i="4" s="1"/>
  <c r="BQ799" i="4" a="1"/>
  <c r="BQ799" i="4" s="1"/>
  <c r="BR799" i="4" a="1"/>
  <c r="BR799" i="4" s="1"/>
  <c r="BS799" i="4"/>
  <c r="BT799" i="4" a="1"/>
  <c r="BT799" i="4" s="1"/>
  <c r="BU799" i="4" a="1"/>
  <c r="BU799" i="4" s="1"/>
  <c r="BV799" i="4"/>
  <c r="BW799" i="4" a="1"/>
  <c r="BW799" i="4" s="1"/>
  <c r="BX799" i="4"/>
  <c r="BY799" i="4" a="1"/>
  <c r="BY799" i="4" s="1"/>
  <c r="BZ799" i="4" a="1"/>
  <c r="BZ799" i="4" s="1"/>
  <c r="CA799" i="4" a="1"/>
  <c r="CA799" i="4" s="1"/>
  <c r="CB799" i="4" a="1"/>
  <c r="CB799" i="4" s="1"/>
  <c r="CC799" i="4" a="1"/>
  <c r="CC799" i="4" s="1"/>
  <c r="CD799" i="4" a="1"/>
  <c r="CD799" i="4" s="1"/>
  <c r="CE799" i="4"/>
  <c r="J800" i="4"/>
  <c r="L800" i="4" s="1"/>
  <c r="K800" i="4"/>
  <c r="M800" i="4"/>
  <c r="N800" i="4"/>
  <c r="O800" i="4"/>
  <c r="P800" i="4"/>
  <c r="Q800" i="4"/>
  <c r="R800" i="4"/>
  <c r="U800" i="4"/>
  <c r="V800" i="4"/>
  <c r="W800" i="4"/>
  <c r="X800" i="4"/>
  <c r="Y800" i="4"/>
  <c r="Z800" i="4"/>
  <c r="AA800" i="4"/>
  <c r="AC800" i="4"/>
  <c r="AD800" i="4"/>
  <c r="AE800" i="4"/>
  <c r="AF800" i="4"/>
  <c r="AG800" i="4"/>
  <c r="AI800" i="4"/>
  <c r="AJ800" i="4"/>
  <c r="AK800" i="4" a="1"/>
  <c r="AK800" i="4" s="1"/>
  <c r="AL800" i="4"/>
  <c r="AM800" i="4"/>
  <c r="AN800" i="4" a="1"/>
  <c r="AN800" i="4" s="1"/>
  <c r="AO800" i="4"/>
  <c r="AP800" i="4"/>
  <c r="AQ800" i="4" a="1"/>
  <c r="AQ800" i="4" s="1"/>
  <c r="AR800" i="4"/>
  <c r="AS800" i="4"/>
  <c r="AT800" i="4"/>
  <c r="AU800" i="4"/>
  <c r="AV800" i="4" a="1"/>
  <c r="AV800" i="4" s="1"/>
  <c r="AW800" i="4"/>
  <c r="AX800" i="4"/>
  <c r="AY800" i="4"/>
  <c r="AZ800" i="4"/>
  <c r="BA800" i="4"/>
  <c r="BB800" i="4" a="1"/>
  <c r="BB800" i="4" s="1"/>
  <c r="BC800" i="4"/>
  <c r="BD800" i="4"/>
  <c r="BE800" i="4"/>
  <c r="BF800" i="4"/>
  <c r="BG800" i="4"/>
  <c r="BH800" i="4"/>
  <c r="BI800" i="4" a="1"/>
  <c r="BI800" i="4" s="1"/>
  <c r="BJ800" i="4"/>
  <c r="BK800" i="4"/>
  <c r="BL800" i="4" a="1"/>
  <c r="BL800" i="4" s="1"/>
  <c r="BM800" i="4" a="1"/>
  <c r="BM800" i="4" s="1"/>
  <c r="BN800" i="4" a="1"/>
  <c r="BN800" i="4" s="1"/>
  <c r="BO800" i="4" a="1"/>
  <c r="BO800" i="4" s="1"/>
  <c r="BP800" i="4" a="1"/>
  <c r="BP800" i="4" s="1"/>
  <c r="BQ800" i="4" a="1"/>
  <c r="BQ800" i="4" s="1"/>
  <c r="BR800" i="4" a="1"/>
  <c r="BR800" i="4" s="1"/>
  <c r="BS800" i="4"/>
  <c r="BT800" i="4" a="1"/>
  <c r="BT800" i="4" s="1"/>
  <c r="BU800" i="4" a="1"/>
  <c r="BU800" i="4" s="1"/>
  <c r="BV800" i="4"/>
  <c r="BW800" i="4" a="1"/>
  <c r="BW800" i="4" s="1"/>
  <c r="BX800" i="4"/>
  <c r="BY800" i="4" a="1"/>
  <c r="BY800" i="4" s="1"/>
  <c r="BZ800" i="4" a="1"/>
  <c r="BZ800" i="4" s="1"/>
  <c r="CA800" i="4" a="1"/>
  <c r="CA800" i="4" s="1"/>
  <c r="CB800" i="4" a="1"/>
  <c r="CB800" i="4" s="1"/>
  <c r="CC800" i="4" a="1"/>
  <c r="CC800" i="4" s="1"/>
  <c r="CD800" i="4" a="1"/>
  <c r="CD800" i="4" s="1"/>
  <c r="CE800" i="4"/>
  <c r="J801" i="4"/>
  <c r="L801" i="4" s="1"/>
  <c r="K801" i="4"/>
  <c r="M801" i="4"/>
  <c r="N801" i="4"/>
  <c r="O801" i="4"/>
  <c r="P801" i="4"/>
  <c r="Q801" i="4"/>
  <c r="R801" i="4"/>
  <c r="U801" i="4"/>
  <c r="V801" i="4"/>
  <c r="W801" i="4"/>
  <c r="X801" i="4"/>
  <c r="Y801" i="4"/>
  <c r="Z801" i="4"/>
  <c r="AA801" i="4"/>
  <c r="AC801" i="4"/>
  <c r="AD801" i="4"/>
  <c r="AE801" i="4"/>
  <c r="AF801" i="4"/>
  <c r="AG801" i="4"/>
  <c r="AI801" i="4"/>
  <c r="AJ801" i="4"/>
  <c r="AK801" i="4" a="1"/>
  <c r="AK801" i="4" s="1"/>
  <c r="AL801" i="4"/>
  <c r="AM801" i="4"/>
  <c r="AN801" i="4" a="1"/>
  <c r="AN801" i="4" s="1"/>
  <c r="AO801" i="4"/>
  <c r="AP801" i="4"/>
  <c r="AQ801" i="4" a="1"/>
  <c r="AQ801" i="4" s="1"/>
  <c r="AR801" i="4"/>
  <c r="AS801" i="4"/>
  <c r="AT801" i="4"/>
  <c r="AU801" i="4"/>
  <c r="AV801" i="4" a="1"/>
  <c r="AV801" i="4" s="1"/>
  <c r="AW801" i="4"/>
  <c r="AX801" i="4"/>
  <c r="AY801" i="4"/>
  <c r="AZ801" i="4"/>
  <c r="BA801" i="4"/>
  <c r="BB801" i="4" a="1"/>
  <c r="BB801" i="4" s="1"/>
  <c r="BC801" i="4"/>
  <c r="BD801" i="4"/>
  <c r="BE801" i="4"/>
  <c r="BF801" i="4"/>
  <c r="BG801" i="4"/>
  <c r="BH801" i="4"/>
  <c r="BI801" i="4" a="1"/>
  <c r="BI801" i="4" s="1"/>
  <c r="BJ801" i="4"/>
  <c r="BK801" i="4"/>
  <c r="BL801" i="4" a="1"/>
  <c r="BL801" i="4" s="1"/>
  <c r="BM801" i="4" a="1"/>
  <c r="BM801" i="4" s="1"/>
  <c r="BN801" i="4" a="1"/>
  <c r="BN801" i="4" s="1"/>
  <c r="BO801" i="4" a="1"/>
  <c r="BO801" i="4" s="1"/>
  <c r="BP801" i="4" a="1"/>
  <c r="BP801" i="4" s="1"/>
  <c r="BQ801" i="4" a="1"/>
  <c r="BQ801" i="4" s="1"/>
  <c r="BR801" i="4" a="1"/>
  <c r="BR801" i="4" s="1"/>
  <c r="BS801" i="4"/>
  <c r="BT801" i="4" a="1"/>
  <c r="BT801" i="4" s="1"/>
  <c r="BU801" i="4" a="1"/>
  <c r="BU801" i="4" s="1"/>
  <c r="BV801" i="4"/>
  <c r="BW801" i="4" a="1"/>
  <c r="BW801" i="4" s="1"/>
  <c r="BX801" i="4"/>
  <c r="BY801" i="4" a="1"/>
  <c r="BY801" i="4" s="1"/>
  <c r="BZ801" i="4" a="1"/>
  <c r="BZ801" i="4" s="1"/>
  <c r="CA801" i="4" a="1"/>
  <c r="CA801" i="4" s="1"/>
  <c r="CB801" i="4" a="1"/>
  <c r="CB801" i="4" s="1"/>
  <c r="CC801" i="4" a="1"/>
  <c r="CC801" i="4" s="1"/>
  <c r="CD801" i="4" a="1"/>
  <c r="CD801" i="4" s="1"/>
  <c r="CE801" i="4"/>
  <c r="J802" i="4"/>
  <c r="L802" i="4" s="1"/>
  <c r="K802" i="4"/>
  <c r="M802" i="4"/>
  <c r="N802" i="4"/>
  <c r="O802" i="4"/>
  <c r="P802" i="4"/>
  <c r="Q802" i="4"/>
  <c r="R802" i="4"/>
  <c r="U802" i="4"/>
  <c r="V802" i="4"/>
  <c r="W802" i="4"/>
  <c r="X802" i="4"/>
  <c r="Y802" i="4"/>
  <c r="Z802" i="4"/>
  <c r="AA802" i="4"/>
  <c r="AC802" i="4"/>
  <c r="AD802" i="4"/>
  <c r="AE802" i="4"/>
  <c r="AF802" i="4"/>
  <c r="AG802" i="4"/>
  <c r="AI802" i="4"/>
  <c r="AJ802" i="4"/>
  <c r="AK802" i="4" a="1"/>
  <c r="AK802" i="4" s="1"/>
  <c r="AL802" i="4"/>
  <c r="AM802" i="4"/>
  <c r="AN802" i="4" a="1"/>
  <c r="AN802" i="4" s="1"/>
  <c r="AO802" i="4"/>
  <c r="AP802" i="4"/>
  <c r="AQ802" i="4" a="1"/>
  <c r="AQ802" i="4" s="1"/>
  <c r="AR802" i="4"/>
  <c r="AS802" i="4"/>
  <c r="AT802" i="4"/>
  <c r="AU802" i="4"/>
  <c r="AV802" i="4" a="1"/>
  <c r="AV802" i="4" s="1"/>
  <c r="AW802" i="4"/>
  <c r="AX802" i="4"/>
  <c r="AY802" i="4"/>
  <c r="AZ802" i="4"/>
  <c r="BA802" i="4"/>
  <c r="BB802" i="4" a="1"/>
  <c r="BB802" i="4" s="1"/>
  <c r="BC802" i="4"/>
  <c r="BD802" i="4"/>
  <c r="BE802" i="4"/>
  <c r="BF802" i="4"/>
  <c r="BG802" i="4"/>
  <c r="BH802" i="4"/>
  <c r="BI802" i="4" a="1"/>
  <c r="BI802" i="4" s="1"/>
  <c r="BJ802" i="4"/>
  <c r="BK802" i="4"/>
  <c r="BL802" i="4" a="1"/>
  <c r="BL802" i="4" s="1"/>
  <c r="BM802" i="4" a="1"/>
  <c r="BM802" i="4" s="1"/>
  <c r="BN802" i="4" a="1"/>
  <c r="BN802" i="4" s="1"/>
  <c r="BO802" i="4" a="1"/>
  <c r="BO802" i="4" s="1"/>
  <c r="BP802" i="4" a="1"/>
  <c r="BP802" i="4" s="1"/>
  <c r="BQ802" i="4" a="1"/>
  <c r="BQ802" i="4" s="1"/>
  <c r="BR802" i="4" a="1"/>
  <c r="BR802" i="4" s="1"/>
  <c r="BS802" i="4"/>
  <c r="BT802" i="4" a="1"/>
  <c r="BT802" i="4" s="1"/>
  <c r="BU802" i="4" a="1"/>
  <c r="BU802" i="4" s="1"/>
  <c r="BV802" i="4"/>
  <c r="BW802" i="4" a="1"/>
  <c r="BW802" i="4" s="1"/>
  <c r="BX802" i="4"/>
  <c r="BY802" i="4" a="1"/>
  <c r="BY802" i="4" s="1"/>
  <c r="BZ802" i="4" a="1"/>
  <c r="BZ802" i="4" s="1"/>
  <c r="CA802" i="4" a="1"/>
  <c r="CA802" i="4" s="1"/>
  <c r="CB802" i="4" a="1"/>
  <c r="CB802" i="4" s="1"/>
  <c r="CC802" i="4" a="1"/>
  <c r="CC802" i="4" s="1"/>
  <c r="CD802" i="4" a="1"/>
  <c r="CD802" i="4" s="1"/>
  <c r="CE802" i="4"/>
  <c r="J803" i="4"/>
  <c r="L803" i="4" s="1"/>
  <c r="K803" i="4"/>
  <c r="M803" i="4"/>
  <c r="N803" i="4"/>
  <c r="O803" i="4"/>
  <c r="P803" i="4"/>
  <c r="Q803" i="4"/>
  <c r="R803" i="4"/>
  <c r="U803" i="4"/>
  <c r="V803" i="4"/>
  <c r="W803" i="4"/>
  <c r="X803" i="4"/>
  <c r="Y803" i="4"/>
  <c r="Z803" i="4"/>
  <c r="AA803" i="4"/>
  <c r="AC803" i="4"/>
  <c r="AD803" i="4"/>
  <c r="AE803" i="4"/>
  <c r="AF803" i="4"/>
  <c r="AG803" i="4"/>
  <c r="AI803" i="4"/>
  <c r="AJ803" i="4"/>
  <c r="AK803" i="4" a="1"/>
  <c r="AK803" i="4" s="1"/>
  <c r="AL803" i="4"/>
  <c r="AM803" i="4"/>
  <c r="AN803" i="4" a="1"/>
  <c r="AN803" i="4" s="1"/>
  <c r="AO803" i="4"/>
  <c r="AP803" i="4"/>
  <c r="AQ803" i="4" a="1"/>
  <c r="AQ803" i="4" s="1"/>
  <c r="AR803" i="4"/>
  <c r="AS803" i="4"/>
  <c r="AT803" i="4"/>
  <c r="AU803" i="4"/>
  <c r="AV803" i="4" a="1"/>
  <c r="AV803" i="4" s="1"/>
  <c r="AW803" i="4"/>
  <c r="AX803" i="4"/>
  <c r="AY803" i="4"/>
  <c r="AZ803" i="4"/>
  <c r="BA803" i="4"/>
  <c r="BB803" i="4" a="1"/>
  <c r="BB803" i="4" s="1"/>
  <c r="BC803" i="4"/>
  <c r="BD803" i="4"/>
  <c r="BE803" i="4"/>
  <c r="BF803" i="4"/>
  <c r="BG803" i="4"/>
  <c r="BH803" i="4"/>
  <c r="BI803" i="4" a="1"/>
  <c r="BI803" i="4" s="1"/>
  <c r="BJ803" i="4"/>
  <c r="BK803" i="4"/>
  <c r="BL803" i="4" a="1"/>
  <c r="BL803" i="4" s="1"/>
  <c r="BM803" i="4" a="1"/>
  <c r="BM803" i="4" s="1"/>
  <c r="BN803" i="4" a="1"/>
  <c r="BN803" i="4" s="1"/>
  <c r="BO803" i="4" a="1"/>
  <c r="BO803" i="4" s="1"/>
  <c r="BP803" i="4" a="1"/>
  <c r="BP803" i="4" s="1"/>
  <c r="BQ803" i="4" a="1"/>
  <c r="BQ803" i="4" s="1"/>
  <c r="BR803" i="4" a="1"/>
  <c r="BR803" i="4" s="1"/>
  <c r="BS803" i="4"/>
  <c r="BT803" i="4" a="1"/>
  <c r="BT803" i="4" s="1"/>
  <c r="BU803" i="4" a="1"/>
  <c r="BU803" i="4" s="1"/>
  <c r="BV803" i="4"/>
  <c r="BW803" i="4" a="1"/>
  <c r="BW803" i="4" s="1"/>
  <c r="BX803" i="4"/>
  <c r="BY803" i="4" a="1"/>
  <c r="BY803" i="4" s="1"/>
  <c r="BZ803" i="4" a="1"/>
  <c r="BZ803" i="4" s="1"/>
  <c r="CA803" i="4" a="1"/>
  <c r="CA803" i="4" s="1"/>
  <c r="CB803" i="4" a="1"/>
  <c r="CB803" i="4" s="1"/>
  <c r="CC803" i="4" a="1"/>
  <c r="CC803" i="4" s="1"/>
  <c r="CD803" i="4" a="1"/>
  <c r="CD803" i="4" s="1"/>
  <c r="CE803" i="4"/>
  <c r="J804" i="4"/>
  <c r="L804" i="4" s="1"/>
  <c r="K804" i="4"/>
  <c r="M804" i="4"/>
  <c r="N804" i="4"/>
  <c r="O804" i="4"/>
  <c r="P804" i="4"/>
  <c r="Q804" i="4"/>
  <c r="R804" i="4"/>
  <c r="U804" i="4"/>
  <c r="V804" i="4"/>
  <c r="W804" i="4"/>
  <c r="X804" i="4"/>
  <c r="Y804" i="4"/>
  <c r="Z804" i="4"/>
  <c r="AA804" i="4"/>
  <c r="AC804" i="4"/>
  <c r="AD804" i="4"/>
  <c r="AE804" i="4"/>
  <c r="AF804" i="4"/>
  <c r="AG804" i="4"/>
  <c r="AI804" i="4"/>
  <c r="AJ804" i="4"/>
  <c r="AK804" i="4" a="1"/>
  <c r="AK804" i="4" s="1"/>
  <c r="AL804" i="4"/>
  <c r="AM804" i="4"/>
  <c r="AN804" i="4" a="1"/>
  <c r="AN804" i="4" s="1"/>
  <c r="AO804" i="4"/>
  <c r="AP804" i="4"/>
  <c r="AQ804" i="4" a="1"/>
  <c r="AQ804" i="4" s="1"/>
  <c r="AR804" i="4"/>
  <c r="AS804" i="4"/>
  <c r="AT804" i="4"/>
  <c r="AU804" i="4"/>
  <c r="AV804" i="4" a="1"/>
  <c r="AV804" i="4" s="1"/>
  <c r="AW804" i="4"/>
  <c r="AX804" i="4"/>
  <c r="AY804" i="4"/>
  <c r="AZ804" i="4"/>
  <c r="BA804" i="4"/>
  <c r="BB804" i="4" a="1"/>
  <c r="BB804" i="4" s="1"/>
  <c r="BC804" i="4"/>
  <c r="BD804" i="4"/>
  <c r="BE804" i="4"/>
  <c r="BF804" i="4"/>
  <c r="BG804" i="4"/>
  <c r="BH804" i="4"/>
  <c r="BI804" i="4" a="1"/>
  <c r="BI804" i="4" s="1"/>
  <c r="BJ804" i="4"/>
  <c r="BK804" i="4"/>
  <c r="BL804" i="4" a="1"/>
  <c r="BL804" i="4" s="1"/>
  <c r="BM804" i="4" a="1"/>
  <c r="BM804" i="4" s="1"/>
  <c r="BN804" i="4" a="1"/>
  <c r="BN804" i="4" s="1"/>
  <c r="BO804" i="4" a="1"/>
  <c r="BO804" i="4" s="1"/>
  <c r="BP804" i="4" a="1"/>
  <c r="BP804" i="4" s="1"/>
  <c r="BQ804" i="4" a="1"/>
  <c r="BQ804" i="4" s="1"/>
  <c r="BR804" i="4" a="1"/>
  <c r="BR804" i="4" s="1"/>
  <c r="BS804" i="4"/>
  <c r="BT804" i="4" a="1"/>
  <c r="BT804" i="4" s="1"/>
  <c r="BU804" i="4" a="1"/>
  <c r="BU804" i="4" s="1"/>
  <c r="BV804" i="4"/>
  <c r="BW804" i="4" a="1"/>
  <c r="BW804" i="4" s="1"/>
  <c r="BX804" i="4"/>
  <c r="BY804" i="4" a="1"/>
  <c r="BY804" i="4" s="1"/>
  <c r="BZ804" i="4" a="1"/>
  <c r="BZ804" i="4" s="1"/>
  <c r="CA804" i="4" a="1"/>
  <c r="CA804" i="4" s="1"/>
  <c r="CB804" i="4" a="1"/>
  <c r="CB804" i="4" s="1"/>
  <c r="CC804" i="4" a="1"/>
  <c r="CC804" i="4" s="1"/>
  <c r="CD804" i="4" a="1"/>
  <c r="CD804" i="4" s="1"/>
  <c r="CE804" i="4"/>
  <c r="J805" i="4"/>
  <c r="L805" i="4" s="1"/>
  <c r="K805" i="4"/>
  <c r="M805" i="4"/>
  <c r="N805" i="4"/>
  <c r="O805" i="4"/>
  <c r="P805" i="4"/>
  <c r="Q805" i="4"/>
  <c r="R805" i="4"/>
  <c r="U805" i="4"/>
  <c r="V805" i="4"/>
  <c r="W805" i="4"/>
  <c r="X805" i="4"/>
  <c r="Y805" i="4"/>
  <c r="Z805" i="4"/>
  <c r="AA805" i="4"/>
  <c r="AC805" i="4"/>
  <c r="AD805" i="4"/>
  <c r="AE805" i="4"/>
  <c r="AF805" i="4"/>
  <c r="AG805" i="4"/>
  <c r="AI805" i="4"/>
  <c r="AJ805" i="4"/>
  <c r="AK805" i="4" a="1"/>
  <c r="AK805" i="4" s="1"/>
  <c r="AL805" i="4"/>
  <c r="AM805" i="4"/>
  <c r="AN805" i="4" a="1"/>
  <c r="AN805" i="4" s="1"/>
  <c r="AO805" i="4"/>
  <c r="AP805" i="4"/>
  <c r="AQ805" i="4" a="1"/>
  <c r="AQ805" i="4" s="1"/>
  <c r="AR805" i="4"/>
  <c r="AS805" i="4"/>
  <c r="AT805" i="4"/>
  <c r="AU805" i="4"/>
  <c r="AV805" i="4" a="1"/>
  <c r="AV805" i="4" s="1"/>
  <c r="AW805" i="4"/>
  <c r="AX805" i="4"/>
  <c r="AY805" i="4"/>
  <c r="AZ805" i="4"/>
  <c r="BA805" i="4"/>
  <c r="BB805" i="4" a="1"/>
  <c r="BB805" i="4" s="1"/>
  <c r="BC805" i="4"/>
  <c r="BD805" i="4"/>
  <c r="BE805" i="4"/>
  <c r="BF805" i="4"/>
  <c r="BG805" i="4"/>
  <c r="BH805" i="4"/>
  <c r="BI805" i="4" a="1"/>
  <c r="BI805" i="4" s="1"/>
  <c r="BJ805" i="4"/>
  <c r="BK805" i="4"/>
  <c r="BL805" i="4" a="1"/>
  <c r="BL805" i="4" s="1"/>
  <c r="BM805" i="4" a="1"/>
  <c r="BM805" i="4" s="1"/>
  <c r="BN805" i="4" a="1"/>
  <c r="BN805" i="4" s="1"/>
  <c r="BO805" i="4" a="1"/>
  <c r="BO805" i="4" s="1"/>
  <c r="BP805" i="4" a="1"/>
  <c r="BP805" i="4" s="1"/>
  <c r="BQ805" i="4" a="1"/>
  <c r="BQ805" i="4" s="1"/>
  <c r="BR805" i="4" a="1"/>
  <c r="BR805" i="4" s="1"/>
  <c r="BS805" i="4"/>
  <c r="BT805" i="4" a="1"/>
  <c r="BT805" i="4" s="1"/>
  <c r="BU805" i="4" a="1"/>
  <c r="BU805" i="4" s="1"/>
  <c r="BV805" i="4"/>
  <c r="BW805" i="4" a="1"/>
  <c r="BW805" i="4" s="1"/>
  <c r="BX805" i="4"/>
  <c r="BY805" i="4" a="1"/>
  <c r="BY805" i="4" s="1"/>
  <c r="BZ805" i="4" a="1"/>
  <c r="BZ805" i="4" s="1"/>
  <c r="CA805" i="4" a="1"/>
  <c r="CA805" i="4" s="1"/>
  <c r="CB805" i="4" a="1"/>
  <c r="CB805" i="4" s="1"/>
  <c r="CC805" i="4" a="1"/>
  <c r="CC805" i="4" s="1"/>
  <c r="CD805" i="4" a="1"/>
  <c r="CD805" i="4" s="1"/>
  <c r="CE805" i="4"/>
  <c r="J806" i="4"/>
  <c r="L806" i="4" s="1"/>
  <c r="K806" i="4"/>
  <c r="M806" i="4"/>
  <c r="N806" i="4"/>
  <c r="O806" i="4"/>
  <c r="P806" i="4"/>
  <c r="Q806" i="4"/>
  <c r="R806" i="4"/>
  <c r="U806" i="4"/>
  <c r="V806" i="4"/>
  <c r="W806" i="4"/>
  <c r="X806" i="4"/>
  <c r="Y806" i="4"/>
  <c r="Z806" i="4"/>
  <c r="AA806" i="4"/>
  <c r="AC806" i="4"/>
  <c r="AD806" i="4"/>
  <c r="AE806" i="4"/>
  <c r="AF806" i="4"/>
  <c r="AG806" i="4"/>
  <c r="AI806" i="4"/>
  <c r="AJ806" i="4"/>
  <c r="AK806" i="4" a="1"/>
  <c r="AK806" i="4" s="1"/>
  <c r="AL806" i="4"/>
  <c r="AM806" i="4"/>
  <c r="AN806" i="4" a="1"/>
  <c r="AN806" i="4" s="1"/>
  <c r="AO806" i="4"/>
  <c r="AP806" i="4"/>
  <c r="AQ806" i="4" a="1"/>
  <c r="AQ806" i="4" s="1"/>
  <c r="AR806" i="4"/>
  <c r="AS806" i="4"/>
  <c r="AT806" i="4"/>
  <c r="AU806" i="4"/>
  <c r="AV806" i="4" a="1"/>
  <c r="AV806" i="4" s="1"/>
  <c r="AW806" i="4"/>
  <c r="AX806" i="4"/>
  <c r="AY806" i="4"/>
  <c r="AZ806" i="4"/>
  <c r="BA806" i="4"/>
  <c r="BB806" i="4" a="1"/>
  <c r="BB806" i="4" s="1"/>
  <c r="BC806" i="4"/>
  <c r="BD806" i="4"/>
  <c r="BE806" i="4"/>
  <c r="BF806" i="4"/>
  <c r="BG806" i="4"/>
  <c r="BH806" i="4"/>
  <c r="BI806" i="4" a="1"/>
  <c r="BI806" i="4" s="1"/>
  <c r="BJ806" i="4"/>
  <c r="BK806" i="4"/>
  <c r="BL806" i="4" a="1"/>
  <c r="BL806" i="4" s="1"/>
  <c r="BM806" i="4" a="1"/>
  <c r="BM806" i="4" s="1"/>
  <c r="BN806" i="4" a="1"/>
  <c r="BN806" i="4" s="1"/>
  <c r="BO806" i="4" a="1"/>
  <c r="BO806" i="4" s="1"/>
  <c r="BP806" i="4" a="1"/>
  <c r="BP806" i="4" s="1"/>
  <c r="BQ806" i="4" a="1"/>
  <c r="BQ806" i="4" s="1"/>
  <c r="BR806" i="4" a="1"/>
  <c r="BR806" i="4" s="1"/>
  <c r="BS806" i="4"/>
  <c r="BT806" i="4" a="1"/>
  <c r="BT806" i="4" s="1"/>
  <c r="BU806" i="4" a="1"/>
  <c r="BU806" i="4" s="1"/>
  <c r="BV806" i="4"/>
  <c r="BW806" i="4" a="1"/>
  <c r="BW806" i="4" s="1"/>
  <c r="BX806" i="4"/>
  <c r="BY806" i="4" a="1"/>
  <c r="BY806" i="4" s="1"/>
  <c r="BZ806" i="4" a="1"/>
  <c r="BZ806" i="4" s="1"/>
  <c r="CA806" i="4" a="1"/>
  <c r="CA806" i="4" s="1"/>
  <c r="CB806" i="4" a="1"/>
  <c r="CB806" i="4" s="1"/>
  <c r="CC806" i="4" a="1"/>
  <c r="CC806" i="4" s="1"/>
  <c r="CD806" i="4" a="1"/>
  <c r="CD806" i="4" s="1"/>
  <c r="CE806" i="4"/>
  <c r="J807" i="4"/>
  <c r="L807" i="4" s="1"/>
  <c r="K807" i="4"/>
  <c r="M807" i="4"/>
  <c r="N807" i="4"/>
  <c r="O807" i="4"/>
  <c r="P807" i="4"/>
  <c r="Q807" i="4"/>
  <c r="R807" i="4"/>
  <c r="U807" i="4"/>
  <c r="V807" i="4"/>
  <c r="W807" i="4"/>
  <c r="X807" i="4"/>
  <c r="Y807" i="4"/>
  <c r="Z807" i="4"/>
  <c r="AA807" i="4"/>
  <c r="AC807" i="4"/>
  <c r="AD807" i="4"/>
  <c r="AE807" i="4"/>
  <c r="AF807" i="4"/>
  <c r="AG807" i="4"/>
  <c r="AI807" i="4"/>
  <c r="AJ807" i="4"/>
  <c r="AK807" i="4" a="1"/>
  <c r="AK807" i="4" s="1"/>
  <c r="AL807" i="4"/>
  <c r="AM807" i="4"/>
  <c r="AN807" i="4" a="1"/>
  <c r="AN807" i="4" s="1"/>
  <c r="AO807" i="4"/>
  <c r="AP807" i="4"/>
  <c r="AQ807" i="4" a="1"/>
  <c r="AQ807" i="4" s="1"/>
  <c r="AR807" i="4"/>
  <c r="AS807" i="4"/>
  <c r="AT807" i="4"/>
  <c r="AU807" i="4"/>
  <c r="AV807" i="4" a="1"/>
  <c r="AV807" i="4" s="1"/>
  <c r="AW807" i="4"/>
  <c r="AX807" i="4"/>
  <c r="AY807" i="4"/>
  <c r="AZ807" i="4"/>
  <c r="BA807" i="4"/>
  <c r="BB807" i="4" a="1"/>
  <c r="BB807" i="4" s="1"/>
  <c r="BC807" i="4"/>
  <c r="BD807" i="4"/>
  <c r="BE807" i="4"/>
  <c r="BF807" i="4"/>
  <c r="BG807" i="4"/>
  <c r="BH807" i="4"/>
  <c r="BI807" i="4" a="1"/>
  <c r="BI807" i="4" s="1"/>
  <c r="BJ807" i="4"/>
  <c r="BK807" i="4"/>
  <c r="BL807" i="4" a="1"/>
  <c r="BL807" i="4" s="1"/>
  <c r="BM807" i="4" a="1"/>
  <c r="BM807" i="4" s="1"/>
  <c r="BN807" i="4" a="1"/>
  <c r="BN807" i="4" s="1"/>
  <c r="BO807" i="4" a="1"/>
  <c r="BO807" i="4" s="1"/>
  <c r="BP807" i="4" a="1"/>
  <c r="BP807" i="4" s="1"/>
  <c r="BQ807" i="4" a="1"/>
  <c r="BQ807" i="4" s="1"/>
  <c r="BR807" i="4" a="1"/>
  <c r="BR807" i="4" s="1"/>
  <c r="BS807" i="4"/>
  <c r="BT807" i="4" a="1"/>
  <c r="BT807" i="4" s="1"/>
  <c r="BU807" i="4" a="1"/>
  <c r="BU807" i="4" s="1"/>
  <c r="BV807" i="4"/>
  <c r="BW807" i="4" a="1"/>
  <c r="BW807" i="4" s="1"/>
  <c r="BX807" i="4"/>
  <c r="BY807" i="4" a="1"/>
  <c r="BY807" i="4" s="1"/>
  <c r="BZ807" i="4" a="1"/>
  <c r="BZ807" i="4" s="1"/>
  <c r="CA807" i="4" a="1"/>
  <c r="CA807" i="4" s="1"/>
  <c r="CB807" i="4" a="1"/>
  <c r="CB807" i="4" s="1"/>
  <c r="CC807" i="4" a="1"/>
  <c r="CC807" i="4" s="1"/>
  <c r="CD807" i="4" a="1"/>
  <c r="CD807" i="4" s="1"/>
  <c r="CE807" i="4"/>
  <c r="J808" i="4"/>
  <c r="L808" i="4" s="1"/>
  <c r="K808" i="4"/>
  <c r="M808" i="4"/>
  <c r="N808" i="4"/>
  <c r="O808" i="4"/>
  <c r="P808" i="4"/>
  <c r="Q808" i="4"/>
  <c r="R808" i="4"/>
  <c r="U808" i="4"/>
  <c r="V808" i="4"/>
  <c r="W808" i="4"/>
  <c r="X808" i="4"/>
  <c r="Y808" i="4"/>
  <c r="Z808" i="4"/>
  <c r="AA808" i="4"/>
  <c r="AC808" i="4"/>
  <c r="AD808" i="4"/>
  <c r="AE808" i="4"/>
  <c r="AF808" i="4"/>
  <c r="AG808" i="4"/>
  <c r="AI808" i="4"/>
  <c r="AJ808" i="4"/>
  <c r="AK808" i="4" a="1"/>
  <c r="AK808" i="4" s="1"/>
  <c r="AL808" i="4"/>
  <c r="AM808" i="4"/>
  <c r="AN808" i="4" a="1"/>
  <c r="AN808" i="4" s="1"/>
  <c r="AO808" i="4"/>
  <c r="AP808" i="4"/>
  <c r="AQ808" i="4" a="1"/>
  <c r="AQ808" i="4" s="1"/>
  <c r="AR808" i="4"/>
  <c r="AS808" i="4"/>
  <c r="AT808" i="4"/>
  <c r="AU808" i="4"/>
  <c r="AV808" i="4" a="1"/>
  <c r="AV808" i="4" s="1"/>
  <c r="AW808" i="4"/>
  <c r="AX808" i="4"/>
  <c r="AY808" i="4"/>
  <c r="AZ808" i="4"/>
  <c r="BA808" i="4"/>
  <c r="BB808" i="4" a="1"/>
  <c r="BB808" i="4" s="1"/>
  <c r="BC808" i="4"/>
  <c r="BD808" i="4"/>
  <c r="BE808" i="4"/>
  <c r="BF808" i="4"/>
  <c r="BG808" i="4"/>
  <c r="BH808" i="4"/>
  <c r="BI808" i="4" a="1"/>
  <c r="BI808" i="4" s="1"/>
  <c r="BJ808" i="4"/>
  <c r="BK808" i="4"/>
  <c r="BL808" i="4" a="1"/>
  <c r="BL808" i="4" s="1"/>
  <c r="BM808" i="4" a="1"/>
  <c r="BM808" i="4" s="1"/>
  <c r="BN808" i="4" a="1"/>
  <c r="BN808" i="4" s="1"/>
  <c r="BO808" i="4" a="1"/>
  <c r="BO808" i="4" s="1"/>
  <c r="BP808" i="4" a="1"/>
  <c r="BP808" i="4" s="1"/>
  <c r="BQ808" i="4" a="1"/>
  <c r="BQ808" i="4" s="1"/>
  <c r="BR808" i="4" a="1"/>
  <c r="BR808" i="4" s="1"/>
  <c r="BS808" i="4"/>
  <c r="BT808" i="4" a="1"/>
  <c r="BT808" i="4" s="1"/>
  <c r="BU808" i="4" a="1"/>
  <c r="BU808" i="4" s="1"/>
  <c r="BV808" i="4"/>
  <c r="BW808" i="4" a="1"/>
  <c r="BW808" i="4" s="1"/>
  <c r="BX808" i="4"/>
  <c r="BY808" i="4" a="1"/>
  <c r="BY808" i="4" s="1"/>
  <c r="BZ808" i="4" a="1"/>
  <c r="BZ808" i="4" s="1"/>
  <c r="CA808" i="4" a="1"/>
  <c r="CA808" i="4" s="1"/>
  <c r="CB808" i="4" a="1"/>
  <c r="CB808" i="4" s="1"/>
  <c r="CC808" i="4" a="1"/>
  <c r="CC808" i="4" s="1"/>
  <c r="CD808" i="4" a="1"/>
  <c r="CD808" i="4" s="1"/>
  <c r="CE808" i="4"/>
  <c r="J809" i="4"/>
  <c r="L809" i="4" s="1"/>
  <c r="K809" i="4"/>
  <c r="M809" i="4"/>
  <c r="N809" i="4"/>
  <c r="O809" i="4"/>
  <c r="P809" i="4"/>
  <c r="Q809" i="4"/>
  <c r="R809" i="4"/>
  <c r="U809" i="4"/>
  <c r="V809" i="4"/>
  <c r="W809" i="4"/>
  <c r="X809" i="4"/>
  <c r="Y809" i="4"/>
  <c r="Z809" i="4"/>
  <c r="AA809" i="4"/>
  <c r="AC809" i="4"/>
  <c r="AD809" i="4"/>
  <c r="AE809" i="4"/>
  <c r="AF809" i="4"/>
  <c r="AG809" i="4"/>
  <c r="AI809" i="4"/>
  <c r="AJ809" i="4"/>
  <c r="AK809" i="4" a="1"/>
  <c r="AK809" i="4" s="1"/>
  <c r="AL809" i="4"/>
  <c r="AM809" i="4"/>
  <c r="AN809" i="4" a="1"/>
  <c r="AN809" i="4" s="1"/>
  <c r="AO809" i="4"/>
  <c r="AP809" i="4"/>
  <c r="AQ809" i="4" a="1"/>
  <c r="AQ809" i="4" s="1"/>
  <c r="AR809" i="4"/>
  <c r="AS809" i="4"/>
  <c r="AT809" i="4"/>
  <c r="AU809" i="4"/>
  <c r="AV809" i="4" a="1"/>
  <c r="AV809" i="4" s="1"/>
  <c r="AW809" i="4"/>
  <c r="AX809" i="4"/>
  <c r="AY809" i="4"/>
  <c r="AZ809" i="4"/>
  <c r="BA809" i="4"/>
  <c r="BB809" i="4" a="1"/>
  <c r="BB809" i="4" s="1"/>
  <c r="BC809" i="4"/>
  <c r="BD809" i="4"/>
  <c r="BE809" i="4"/>
  <c r="BF809" i="4"/>
  <c r="BG809" i="4"/>
  <c r="BH809" i="4"/>
  <c r="BI809" i="4" a="1"/>
  <c r="BI809" i="4" s="1"/>
  <c r="BJ809" i="4"/>
  <c r="BK809" i="4"/>
  <c r="BL809" i="4" a="1"/>
  <c r="BL809" i="4" s="1"/>
  <c r="BM809" i="4" a="1"/>
  <c r="BM809" i="4" s="1"/>
  <c r="BN809" i="4" a="1"/>
  <c r="BN809" i="4" s="1"/>
  <c r="BO809" i="4" a="1"/>
  <c r="BO809" i="4" s="1"/>
  <c r="BP809" i="4" a="1"/>
  <c r="BP809" i="4" s="1"/>
  <c r="BQ809" i="4" a="1"/>
  <c r="BQ809" i="4" s="1"/>
  <c r="BR809" i="4" a="1"/>
  <c r="BR809" i="4" s="1"/>
  <c r="BS809" i="4"/>
  <c r="BT809" i="4" a="1"/>
  <c r="BT809" i="4" s="1"/>
  <c r="BU809" i="4" a="1"/>
  <c r="BU809" i="4" s="1"/>
  <c r="BV809" i="4"/>
  <c r="BW809" i="4" a="1"/>
  <c r="BW809" i="4" s="1"/>
  <c r="BX809" i="4"/>
  <c r="BY809" i="4" a="1"/>
  <c r="BY809" i="4" s="1"/>
  <c r="BZ809" i="4" a="1"/>
  <c r="BZ809" i="4" s="1"/>
  <c r="CA809" i="4" a="1"/>
  <c r="CA809" i="4" s="1"/>
  <c r="CB809" i="4" a="1"/>
  <c r="CB809" i="4" s="1"/>
  <c r="CC809" i="4" a="1"/>
  <c r="CC809" i="4" s="1"/>
  <c r="CD809" i="4" a="1"/>
  <c r="CD809" i="4" s="1"/>
  <c r="CE809" i="4"/>
  <c r="J810" i="4"/>
  <c r="L810" i="4" s="1"/>
  <c r="K810" i="4"/>
  <c r="M810" i="4"/>
  <c r="N810" i="4"/>
  <c r="O810" i="4"/>
  <c r="P810" i="4"/>
  <c r="Q810" i="4"/>
  <c r="R810" i="4"/>
  <c r="U810" i="4"/>
  <c r="V810" i="4"/>
  <c r="W810" i="4"/>
  <c r="X810" i="4"/>
  <c r="Y810" i="4"/>
  <c r="Z810" i="4"/>
  <c r="AA810" i="4"/>
  <c r="AC810" i="4"/>
  <c r="AD810" i="4"/>
  <c r="AE810" i="4"/>
  <c r="AF810" i="4"/>
  <c r="AG810" i="4"/>
  <c r="AI810" i="4"/>
  <c r="AJ810" i="4"/>
  <c r="AK810" i="4" a="1"/>
  <c r="AK810" i="4" s="1"/>
  <c r="AL810" i="4"/>
  <c r="AM810" i="4"/>
  <c r="AN810" i="4" a="1"/>
  <c r="AN810" i="4" s="1"/>
  <c r="AO810" i="4"/>
  <c r="AP810" i="4"/>
  <c r="AQ810" i="4" a="1"/>
  <c r="AQ810" i="4" s="1"/>
  <c r="AR810" i="4"/>
  <c r="AS810" i="4"/>
  <c r="AT810" i="4"/>
  <c r="AU810" i="4"/>
  <c r="AV810" i="4" a="1"/>
  <c r="AV810" i="4" s="1"/>
  <c r="AW810" i="4"/>
  <c r="AX810" i="4"/>
  <c r="AY810" i="4"/>
  <c r="AZ810" i="4"/>
  <c r="BA810" i="4"/>
  <c r="BB810" i="4" a="1"/>
  <c r="BB810" i="4" s="1"/>
  <c r="BC810" i="4"/>
  <c r="BD810" i="4"/>
  <c r="BE810" i="4"/>
  <c r="BF810" i="4"/>
  <c r="BG810" i="4"/>
  <c r="BH810" i="4"/>
  <c r="BI810" i="4" a="1"/>
  <c r="BI810" i="4" s="1"/>
  <c r="BJ810" i="4"/>
  <c r="BK810" i="4"/>
  <c r="BL810" i="4" a="1"/>
  <c r="BL810" i="4" s="1"/>
  <c r="BM810" i="4" a="1"/>
  <c r="BM810" i="4" s="1"/>
  <c r="BN810" i="4" a="1"/>
  <c r="BN810" i="4" s="1"/>
  <c r="BO810" i="4" a="1"/>
  <c r="BO810" i="4" s="1"/>
  <c r="BP810" i="4" a="1"/>
  <c r="BP810" i="4" s="1"/>
  <c r="BQ810" i="4" a="1"/>
  <c r="BQ810" i="4" s="1"/>
  <c r="BR810" i="4" a="1"/>
  <c r="BR810" i="4" s="1"/>
  <c r="BS810" i="4"/>
  <c r="BT810" i="4" a="1"/>
  <c r="BT810" i="4" s="1"/>
  <c r="BU810" i="4" a="1"/>
  <c r="BU810" i="4" s="1"/>
  <c r="BV810" i="4"/>
  <c r="BW810" i="4" a="1"/>
  <c r="BW810" i="4" s="1"/>
  <c r="BX810" i="4"/>
  <c r="BY810" i="4" a="1"/>
  <c r="BY810" i="4" s="1"/>
  <c r="BZ810" i="4" a="1"/>
  <c r="BZ810" i="4" s="1"/>
  <c r="CA810" i="4" a="1"/>
  <c r="CA810" i="4" s="1"/>
  <c r="CB810" i="4" a="1"/>
  <c r="CB810" i="4" s="1"/>
  <c r="CC810" i="4" a="1"/>
  <c r="CC810" i="4" s="1"/>
  <c r="CD810" i="4" a="1"/>
  <c r="CD810" i="4" s="1"/>
  <c r="CE810" i="4"/>
  <c r="J811" i="4"/>
  <c r="L811" i="4" s="1"/>
  <c r="K811" i="4"/>
  <c r="M811" i="4"/>
  <c r="N811" i="4"/>
  <c r="O811" i="4"/>
  <c r="P811" i="4"/>
  <c r="Q811" i="4"/>
  <c r="R811" i="4"/>
  <c r="U811" i="4"/>
  <c r="V811" i="4"/>
  <c r="W811" i="4"/>
  <c r="X811" i="4"/>
  <c r="Y811" i="4"/>
  <c r="Z811" i="4"/>
  <c r="AA811" i="4"/>
  <c r="AC811" i="4"/>
  <c r="AD811" i="4"/>
  <c r="AE811" i="4"/>
  <c r="AF811" i="4"/>
  <c r="AG811" i="4"/>
  <c r="AI811" i="4"/>
  <c r="AJ811" i="4"/>
  <c r="AK811" i="4" a="1"/>
  <c r="AK811" i="4" s="1"/>
  <c r="AL811" i="4"/>
  <c r="AM811" i="4"/>
  <c r="AN811" i="4" a="1"/>
  <c r="AN811" i="4" s="1"/>
  <c r="AO811" i="4"/>
  <c r="AP811" i="4"/>
  <c r="AQ811" i="4" a="1"/>
  <c r="AQ811" i="4" s="1"/>
  <c r="AR811" i="4"/>
  <c r="AS811" i="4"/>
  <c r="AT811" i="4"/>
  <c r="AU811" i="4"/>
  <c r="AV811" i="4" a="1"/>
  <c r="AV811" i="4" s="1"/>
  <c r="AW811" i="4"/>
  <c r="AX811" i="4"/>
  <c r="AY811" i="4"/>
  <c r="AZ811" i="4"/>
  <c r="BA811" i="4"/>
  <c r="BB811" i="4" a="1"/>
  <c r="BB811" i="4" s="1"/>
  <c r="BC811" i="4"/>
  <c r="BD811" i="4"/>
  <c r="BE811" i="4"/>
  <c r="BF811" i="4"/>
  <c r="BG811" i="4"/>
  <c r="BH811" i="4"/>
  <c r="BI811" i="4" a="1"/>
  <c r="BI811" i="4" s="1"/>
  <c r="BJ811" i="4"/>
  <c r="BK811" i="4"/>
  <c r="BL811" i="4" a="1"/>
  <c r="BL811" i="4" s="1"/>
  <c r="BM811" i="4" a="1"/>
  <c r="BM811" i="4" s="1"/>
  <c r="BN811" i="4" a="1"/>
  <c r="BN811" i="4" s="1"/>
  <c r="BO811" i="4" a="1"/>
  <c r="BO811" i="4" s="1"/>
  <c r="BP811" i="4" a="1"/>
  <c r="BP811" i="4" s="1"/>
  <c r="BQ811" i="4" a="1"/>
  <c r="BQ811" i="4" s="1"/>
  <c r="BR811" i="4" a="1"/>
  <c r="BR811" i="4" s="1"/>
  <c r="BS811" i="4"/>
  <c r="BT811" i="4" a="1"/>
  <c r="BT811" i="4" s="1"/>
  <c r="BU811" i="4" a="1"/>
  <c r="BU811" i="4" s="1"/>
  <c r="BV811" i="4"/>
  <c r="BW811" i="4" a="1"/>
  <c r="BW811" i="4" s="1"/>
  <c r="BX811" i="4"/>
  <c r="BY811" i="4" a="1"/>
  <c r="BY811" i="4" s="1"/>
  <c r="BZ811" i="4" a="1"/>
  <c r="BZ811" i="4" s="1"/>
  <c r="CA811" i="4" a="1"/>
  <c r="CA811" i="4" s="1"/>
  <c r="CB811" i="4" a="1"/>
  <c r="CB811" i="4" s="1"/>
  <c r="CC811" i="4" a="1"/>
  <c r="CC811" i="4" s="1"/>
  <c r="CD811" i="4" a="1"/>
  <c r="CD811" i="4" s="1"/>
  <c r="CE811" i="4"/>
  <c r="J812" i="4"/>
  <c r="L812" i="4" s="1"/>
  <c r="K812" i="4"/>
  <c r="M812" i="4"/>
  <c r="N812" i="4"/>
  <c r="O812" i="4"/>
  <c r="P812" i="4"/>
  <c r="Q812" i="4"/>
  <c r="R812" i="4"/>
  <c r="U812" i="4"/>
  <c r="V812" i="4"/>
  <c r="W812" i="4"/>
  <c r="X812" i="4"/>
  <c r="Y812" i="4"/>
  <c r="Z812" i="4"/>
  <c r="AA812" i="4"/>
  <c r="AC812" i="4"/>
  <c r="AD812" i="4"/>
  <c r="AE812" i="4"/>
  <c r="AF812" i="4"/>
  <c r="AG812" i="4"/>
  <c r="AI812" i="4"/>
  <c r="AJ812" i="4"/>
  <c r="AK812" i="4" a="1"/>
  <c r="AK812" i="4" s="1"/>
  <c r="AL812" i="4"/>
  <c r="AM812" i="4"/>
  <c r="AN812" i="4" a="1"/>
  <c r="AN812" i="4" s="1"/>
  <c r="AO812" i="4"/>
  <c r="AP812" i="4"/>
  <c r="AQ812" i="4" a="1"/>
  <c r="AQ812" i="4" s="1"/>
  <c r="AR812" i="4"/>
  <c r="AS812" i="4"/>
  <c r="AT812" i="4"/>
  <c r="AU812" i="4"/>
  <c r="AV812" i="4" a="1"/>
  <c r="AV812" i="4" s="1"/>
  <c r="AW812" i="4"/>
  <c r="AX812" i="4"/>
  <c r="AY812" i="4"/>
  <c r="AZ812" i="4"/>
  <c r="BA812" i="4"/>
  <c r="BB812" i="4" a="1"/>
  <c r="BB812" i="4" s="1"/>
  <c r="BC812" i="4"/>
  <c r="BD812" i="4"/>
  <c r="BE812" i="4"/>
  <c r="BF812" i="4"/>
  <c r="BG812" i="4"/>
  <c r="BH812" i="4"/>
  <c r="BI812" i="4" a="1"/>
  <c r="BI812" i="4" s="1"/>
  <c r="BJ812" i="4"/>
  <c r="BK812" i="4"/>
  <c r="BL812" i="4" a="1"/>
  <c r="BL812" i="4" s="1"/>
  <c r="BM812" i="4" a="1"/>
  <c r="BM812" i="4" s="1"/>
  <c r="BN812" i="4" a="1"/>
  <c r="BN812" i="4" s="1"/>
  <c r="BO812" i="4" a="1"/>
  <c r="BO812" i="4" s="1"/>
  <c r="BP812" i="4" a="1"/>
  <c r="BP812" i="4" s="1"/>
  <c r="BQ812" i="4" a="1"/>
  <c r="BQ812" i="4" s="1"/>
  <c r="BR812" i="4" a="1"/>
  <c r="BR812" i="4" s="1"/>
  <c r="BS812" i="4"/>
  <c r="BT812" i="4" a="1"/>
  <c r="BT812" i="4" s="1"/>
  <c r="BU812" i="4" a="1"/>
  <c r="BU812" i="4" s="1"/>
  <c r="BV812" i="4"/>
  <c r="BW812" i="4" a="1"/>
  <c r="BW812" i="4" s="1"/>
  <c r="BX812" i="4"/>
  <c r="BY812" i="4" a="1"/>
  <c r="BY812" i="4" s="1"/>
  <c r="BZ812" i="4" a="1"/>
  <c r="BZ812" i="4" s="1"/>
  <c r="CA812" i="4" a="1"/>
  <c r="CA812" i="4" s="1"/>
  <c r="CB812" i="4" a="1"/>
  <c r="CB812" i="4" s="1"/>
  <c r="CC812" i="4" a="1"/>
  <c r="CC812" i="4" s="1"/>
  <c r="CD812" i="4" a="1"/>
  <c r="CD812" i="4" s="1"/>
  <c r="CE812" i="4"/>
  <c r="J813" i="4"/>
  <c r="L813" i="4" s="1"/>
  <c r="K813" i="4"/>
  <c r="M813" i="4"/>
  <c r="N813" i="4"/>
  <c r="O813" i="4"/>
  <c r="P813" i="4"/>
  <c r="Q813" i="4"/>
  <c r="R813" i="4"/>
  <c r="U813" i="4"/>
  <c r="V813" i="4"/>
  <c r="W813" i="4"/>
  <c r="X813" i="4"/>
  <c r="Y813" i="4"/>
  <c r="Z813" i="4"/>
  <c r="AA813" i="4"/>
  <c r="AC813" i="4"/>
  <c r="AD813" i="4"/>
  <c r="AE813" i="4"/>
  <c r="AF813" i="4"/>
  <c r="AG813" i="4"/>
  <c r="AI813" i="4"/>
  <c r="AJ813" i="4"/>
  <c r="AK813" i="4" a="1"/>
  <c r="AK813" i="4" s="1"/>
  <c r="AL813" i="4"/>
  <c r="AM813" i="4"/>
  <c r="AN813" i="4" a="1"/>
  <c r="AN813" i="4" s="1"/>
  <c r="AO813" i="4"/>
  <c r="AP813" i="4"/>
  <c r="AQ813" i="4" a="1"/>
  <c r="AQ813" i="4" s="1"/>
  <c r="AR813" i="4"/>
  <c r="AS813" i="4"/>
  <c r="AT813" i="4"/>
  <c r="AU813" i="4"/>
  <c r="AV813" i="4" a="1"/>
  <c r="AV813" i="4" s="1"/>
  <c r="AW813" i="4"/>
  <c r="AX813" i="4"/>
  <c r="AY813" i="4"/>
  <c r="AZ813" i="4"/>
  <c r="BA813" i="4"/>
  <c r="BB813" i="4" a="1"/>
  <c r="BB813" i="4" s="1"/>
  <c r="BC813" i="4"/>
  <c r="BD813" i="4"/>
  <c r="BE813" i="4"/>
  <c r="BF813" i="4"/>
  <c r="BG813" i="4"/>
  <c r="BH813" i="4"/>
  <c r="BI813" i="4" a="1"/>
  <c r="BI813" i="4" s="1"/>
  <c r="BJ813" i="4"/>
  <c r="BK813" i="4"/>
  <c r="BL813" i="4" a="1"/>
  <c r="BL813" i="4" s="1"/>
  <c r="BM813" i="4" a="1"/>
  <c r="BM813" i="4" s="1"/>
  <c r="BN813" i="4" a="1"/>
  <c r="BN813" i="4" s="1"/>
  <c r="BO813" i="4" a="1"/>
  <c r="BO813" i="4" s="1"/>
  <c r="BP813" i="4" a="1"/>
  <c r="BP813" i="4" s="1"/>
  <c r="BQ813" i="4" a="1"/>
  <c r="BQ813" i="4" s="1"/>
  <c r="BR813" i="4" a="1"/>
  <c r="BR813" i="4" s="1"/>
  <c r="BS813" i="4"/>
  <c r="BT813" i="4" a="1"/>
  <c r="BT813" i="4" s="1"/>
  <c r="BU813" i="4" a="1"/>
  <c r="BU813" i="4" s="1"/>
  <c r="BV813" i="4"/>
  <c r="BW813" i="4" a="1"/>
  <c r="BW813" i="4" s="1"/>
  <c r="BX813" i="4"/>
  <c r="BY813" i="4" a="1"/>
  <c r="BY813" i="4" s="1"/>
  <c r="BZ813" i="4" a="1"/>
  <c r="BZ813" i="4" s="1"/>
  <c r="CA813" i="4" a="1"/>
  <c r="CA813" i="4" s="1"/>
  <c r="CB813" i="4" a="1"/>
  <c r="CB813" i="4" s="1"/>
  <c r="CC813" i="4" a="1"/>
  <c r="CC813" i="4" s="1"/>
  <c r="CD813" i="4" a="1"/>
  <c r="CD813" i="4" s="1"/>
  <c r="CE813" i="4"/>
  <c r="J814" i="4"/>
  <c r="L814" i="4" s="1"/>
  <c r="K814" i="4"/>
  <c r="M814" i="4"/>
  <c r="N814" i="4"/>
  <c r="O814" i="4"/>
  <c r="P814" i="4"/>
  <c r="Q814" i="4"/>
  <c r="R814" i="4"/>
  <c r="U814" i="4"/>
  <c r="V814" i="4"/>
  <c r="W814" i="4"/>
  <c r="X814" i="4"/>
  <c r="Y814" i="4"/>
  <c r="Z814" i="4"/>
  <c r="AA814" i="4"/>
  <c r="AC814" i="4"/>
  <c r="AD814" i="4"/>
  <c r="AE814" i="4"/>
  <c r="AF814" i="4"/>
  <c r="AG814" i="4"/>
  <c r="AI814" i="4"/>
  <c r="AJ814" i="4"/>
  <c r="AK814" i="4" a="1"/>
  <c r="AK814" i="4" s="1"/>
  <c r="AL814" i="4"/>
  <c r="AM814" i="4"/>
  <c r="AN814" i="4" a="1"/>
  <c r="AN814" i="4" s="1"/>
  <c r="AO814" i="4"/>
  <c r="AP814" i="4"/>
  <c r="AQ814" i="4" a="1"/>
  <c r="AQ814" i="4" s="1"/>
  <c r="AR814" i="4"/>
  <c r="AS814" i="4"/>
  <c r="AT814" i="4"/>
  <c r="AU814" i="4"/>
  <c r="AV814" i="4" a="1"/>
  <c r="AV814" i="4" s="1"/>
  <c r="AW814" i="4"/>
  <c r="AX814" i="4"/>
  <c r="AY814" i="4"/>
  <c r="AZ814" i="4"/>
  <c r="BA814" i="4"/>
  <c r="BB814" i="4" a="1"/>
  <c r="BB814" i="4" s="1"/>
  <c r="BC814" i="4"/>
  <c r="BD814" i="4"/>
  <c r="BE814" i="4"/>
  <c r="BF814" i="4"/>
  <c r="BG814" i="4"/>
  <c r="BH814" i="4"/>
  <c r="BI814" i="4" a="1"/>
  <c r="BI814" i="4" s="1"/>
  <c r="BJ814" i="4"/>
  <c r="BK814" i="4"/>
  <c r="BL814" i="4" a="1"/>
  <c r="BL814" i="4" s="1"/>
  <c r="BM814" i="4" a="1"/>
  <c r="BM814" i="4" s="1"/>
  <c r="BN814" i="4" a="1"/>
  <c r="BN814" i="4" s="1"/>
  <c r="BO814" i="4" a="1"/>
  <c r="BO814" i="4" s="1"/>
  <c r="BP814" i="4" a="1"/>
  <c r="BP814" i="4" s="1"/>
  <c r="BQ814" i="4" a="1"/>
  <c r="BQ814" i="4" s="1"/>
  <c r="BR814" i="4" a="1"/>
  <c r="BR814" i="4" s="1"/>
  <c r="BS814" i="4"/>
  <c r="BT814" i="4" a="1"/>
  <c r="BT814" i="4" s="1"/>
  <c r="BU814" i="4" a="1"/>
  <c r="BU814" i="4" s="1"/>
  <c r="BV814" i="4"/>
  <c r="BW814" i="4" a="1"/>
  <c r="BW814" i="4" s="1"/>
  <c r="BX814" i="4"/>
  <c r="BY814" i="4" a="1"/>
  <c r="BY814" i="4" s="1"/>
  <c r="BZ814" i="4" a="1"/>
  <c r="BZ814" i="4" s="1"/>
  <c r="CA814" i="4" a="1"/>
  <c r="CA814" i="4" s="1"/>
  <c r="CB814" i="4" a="1"/>
  <c r="CB814" i="4" s="1"/>
  <c r="CC814" i="4" a="1"/>
  <c r="CC814" i="4" s="1"/>
  <c r="CD814" i="4" a="1"/>
  <c r="CD814" i="4" s="1"/>
  <c r="CE814" i="4"/>
  <c r="J815" i="4"/>
  <c r="L815" i="4" s="1"/>
  <c r="K815" i="4"/>
  <c r="M815" i="4"/>
  <c r="N815" i="4"/>
  <c r="O815" i="4"/>
  <c r="P815" i="4"/>
  <c r="Q815" i="4"/>
  <c r="R815" i="4"/>
  <c r="U815" i="4"/>
  <c r="V815" i="4"/>
  <c r="W815" i="4"/>
  <c r="X815" i="4"/>
  <c r="Y815" i="4"/>
  <c r="Z815" i="4"/>
  <c r="AA815" i="4"/>
  <c r="AC815" i="4"/>
  <c r="AD815" i="4"/>
  <c r="AE815" i="4"/>
  <c r="AF815" i="4"/>
  <c r="AG815" i="4"/>
  <c r="AI815" i="4"/>
  <c r="AJ815" i="4"/>
  <c r="AK815" i="4" a="1"/>
  <c r="AK815" i="4" s="1"/>
  <c r="AL815" i="4"/>
  <c r="AM815" i="4"/>
  <c r="AN815" i="4" a="1"/>
  <c r="AN815" i="4" s="1"/>
  <c r="AO815" i="4"/>
  <c r="AP815" i="4"/>
  <c r="AQ815" i="4" a="1"/>
  <c r="AQ815" i="4" s="1"/>
  <c r="AR815" i="4"/>
  <c r="AS815" i="4"/>
  <c r="AT815" i="4"/>
  <c r="AU815" i="4"/>
  <c r="AV815" i="4" a="1"/>
  <c r="AV815" i="4" s="1"/>
  <c r="AW815" i="4"/>
  <c r="AX815" i="4"/>
  <c r="AY815" i="4"/>
  <c r="AZ815" i="4"/>
  <c r="BA815" i="4"/>
  <c r="BB815" i="4" a="1"/>
  <c r="BB815" i="4" s="1"/>
  <c r="BC815" i="4"/>
  <c r="BD815" i="4"/>
  <c r="BE815" i="4"/>
  <c r="BF815" i="4"/>
  <c r="BG815" i="4"/>
  <c r="BH815" i="4"/>
  <c r="BI815" i="4" a="1"/>
  <c r="BI815" i="4" s="1"/>
  <c r="BJ815" i="4"/>
  <c r="BK815" i="4"/>
  <c r="BL815" i="4" a="1"/>
  <c r="BL815" i="4" s="1"/>
  <c r="BM815" i="4" a="1"/>
  <c r="BM815" i="4" s="1"/>
  <c r="BN815" i="4" a="1"/>
  <c r="BN815" i="4" s="1"/>
  <c r="BO815" i="4" a="1"/>
  <c r="BO815" i="4" s="1"/>
  <c r="BP815" i="4" a="1"/>
  <c r="BP815" i="4" s="1"/>
  <c r="BQ815" i="4" a="1"/>
  <c r="BQ815" i="4" s="1"/>
  <c r="BR815" i="4" a="1"/>
  <c r="BR815" i="4" s="1"/>
  <c r="BS815" i="4"/>
  <c r="BT815" i="4" a="1"/>
  <c r="BT815" i="4" s="1"/>
  <c r="BU815" i="4" a="1"/>
  <c r="BU815" i="4" s="1"/>
  <c r="BV815" i="4"/>
  <c r="BW815" i="4" a="1"/>
  <c r="BW815" i="4" s="1"/>
  <c r="BX815" i="4"/>
  <c r="BY815" i="4" a="1"/>
  <c r="BY815" i="4" s="1"/>
  <c r="BZ815" i="4" a="1"/>
  <c r="BZ815" i="4" s="1"/>
  <c r="CA815" i="4" a="1"/>
  <c r="CA815" i="4" s="1"/>
  <c r="CB815" i="4" a="1"/>
  <c r="CB815" i="4" s="1"/>
  <c r="CC815" i="4" a="1"/>
  <c r="CC815" i="4" s="1"/>
  <c r="CD815" i="4" a="1"/>
  <c r="CD815" i="4" s="1"/>
  <c r="CE815" i="4"/>
  <c r="J816" i="4"/>
  <c r="L816" i="4" s="1"/>
  <c r="K816" i="4"/>
  <c r="M816" i="4"/>
  <c r="N816" i="4"/>
  <c r="O816" i="4"/>
  <c r="P816" i="4"/>
  <c r="Q816" i="4"/>
  <c r="R816" i="4"/>
  <c r="U816" i="4"/>
  <c r="V816" i="4"/>
  <c r="W816" i="4"/>
  <c r="X816" i="4"/>
  <c r="Y816" i="4"/>
  <c r="Z816" i="4"/>
  <c r="AA816" i="4"/>
  <c r="AC816" i="4"/>
  <c r="AD816" i="4"/>
  <c r="AE816" i="4"/>
  <c r="AF816" i="4"/>
  <c r="AG816" i="4"/>
  <c r="AI816" i="4"/>
  <c r="AJ816" i="4"/>
  <c r="AK816" i="4" a="1"/>
  <c r="AK816" i="4" s="1"/>
  <c r="AL816" i="4"/>
  <c r="AM816" i="4"/>
  <c r="AN816" i="4" a="1"/>
  <c r="AN816" i="4" s="1"/>
  <c r="AO816" i="4"/>
  <c r="AP816" i="4"/>
  <c r="AQ816" i="4" a="1"/>
  <c r="AQ816" i="4" s="1"/>
  <c r="AR816" i="4"/>
  <c r="AS816" i="4"/>
  <c r="AT816" i="4"/>
  <c r="AU816" i="4"/>
  <c r="AV816" i="4" a="1"/>
  <c r="AV816" i="4" s="1"/>
  <c r="AW816" i="4"/>
  <c r="AX816" i="4"/>
  <c r="AY816" i="4"/>
  <c r="AZ816" i="4"/>
  <c r="BA816" i="4"/>
  <c r="BB816" i="4" a="1"/>
  <c r="BB816" i="4" s="1"/>
  <c r="BC816" i="4"/>
  <c r="BD816" i="4"/>
  <c r="BE816" i="4"/>
  <c r="BF816" i="4"/>
  <c r="BG816" i="4"/>
  <c r="BH816" i="4"/>
  <c r="BI816" i="4" a="1"/>
  <c r="BI816" i="4" s="1"/>
  <c r="BJ816" i="4"/>
  <c r="BK816" i="4"/>
  <c r="BL816" i="4" a="1"/>
  <c r="BL816" i="4" s="1"/>
  <c r="BM816" i="4" a="1"/>
  <c r="BM816" i="4" s="1"/>
  <c r="BN816" i="4" a="1"/>
  <c r="BN816" i="4" s="1"/>
  <c r="BO816" i="4" a="1"/>
  <c r="BO816" i="4" s="1"/>
  <c r="BP816" i="4" a="1"/>
  <c r="BP816" i="4" s="1"/>
  <c r="BQ816" i="4" a="1"/>
  <c r="BQ816" i="4" s="1"/>
  <c r="BR816" i="4" a="1"/>
  <c r="BR816" i="4" s="1"/>
  <c r="BS816" i="4"/>
  <c r="BT816" i="4" a="1"/>
  <c r="BT816" i="4" s="1"/>
  <c r="BU816" i="4" a="1"/>
  <c r="BU816" i="4" s="1"/>
  <c r="BV816" i="4"/>
  <c r="BW816" i="4" a="1"/>
  <c r="BW816" i="4" s="1"/>
  <c r="BX816" i="4"/>
  <c r="BY816" i="4" a="1"/>
  <c r="BY816" i="4" s="1"/>
  <c r="BZ816" i="4" a="1"/>
  <c r="BZ816" i="4" s="1"/>
  <c r="CA816" i="4" a="1"/>
  <c r="CA816" i="4" s="1"/>
  <c r="CB816" i="4" a="1"/>
  <c r="CB816" i="4" s="1"/>
  <c r="CC816" i="4" a="1"/>
  <c r="CC816" i="4" s="1"/>
  <c r="CD816" i="4" a="1"/>
  <c r="CD816" i="4" s="1"/>
  <c r="CE816" i="4"/>
  <c r="J817" i="4"/>
  <c r="L817" i="4" s="1"/>
  <c r="K817" i="4"/>
  <c r="M817" i="4"/>
  <c r="N817" i="4"/>
  <c r="O817" i="4"/>
  <c r="P817" i="4"/>
  <c r="Q817" i="4"/>
  <c r="R817" i="4"/>
  <c r="U817" i="4"/>
  <c r="V817" i="4"/>
  <c r="W817" i="4"/>
  <c r="X817" i="4"/>
  <c r="Y817" i="4"/>
  <c r="Z817" i="4"/>
  <c r="AA817" i="4"/>
  <c r="AC817" i="4"/>
  <c r="AD817" i="4"/>
  <c r="AE817" i="4"/>
  <c r="AF817" i="4"/>
  <c r="AG817" i="4"/>
  <c r="AI817" i="4"/>
  <c r="AJ817" i="4"/>
  <c r="AK817" i="4" a="1"/>
  <c r="AK817" i="4" s="1"/>
  <c r="AL817" i="4"/>
  <c r="AM817" i="4"/>
  <c r="AN817" i="4" a="1"/>
  <c r="AN817" i="4" s="1"/>
  <c r="AO817" i="4"/>
  <c r="AP817" i="4"/>
  <c r="AQ817" i="4" a="1"/>
  <c r="AQ817" i="4" s="1"/>
  <c r="AR817" i="4"/>
  <c r="AS817" i="4"/>
  <c r="AT817" i="4"/>
  <c r="AU817" i="4"/>
  <c r="AV817" i="4" a="1"/>
  <c r="AV817" i="4" s="1"/>
  <c r="AW817" i="4"/>
  <c r="AX817" i="4"/>
  <c r="AY817" i="4"/>
  <c r="AZ817" i="4"/>
  <c r="BA817" i="4"/>
  <c r="BB817" i="4" a="1"/>
  <c r="BB817" i="4" s="1"/>
  <c r="BC817" i="4"/>
  <c r="BD817" i="4"/>
  <c r="BE817" i="4"/>
  <c r="BF817" i="4"/>
  <c r="BG817" i="4"/>
  <c r="BH817" i="4"/>
  <c r="BI817" i="4" a="1"/>
  <c r="BI817" i="4" s="1"/>
  <c r="BJ817" i="4"/>
  <c r="BK817" i="4"/>
  <c r="BL817" i="4" a="1"/>
  <c r="BL817" i="4" s="1"/>
  <c r="BM817" i="4" a="1"/>
  <c r="BM817" i="4" s="1"/>
  <c r="BN817" i="4" a="1"/>
  <c r="BN817" i="4" s="1"/>
  <c r="BO817" i="4" a="1"/>
  <c r="BO817" i="4" s="1"/>
  <c r="BP817" i="4" a="1"/>
  <c r="BP817" i="4" s="1"/>
  <c r="BQ817" i="4" a="1"/>
  <c r="BQ817" i="4" s="1"/>
  <c r="BR817" i="4" a="1"/>
  <c r="BR817" i="4" s="1"/>
  <c r="BS817" i="4"/>
  <c r="BT817" i="4" a="1"/>
  <c r="BT817" i="4" s="1"/>
  <c r="BU817" i="4" a="1"/>
  <c r="BU817" i="4" s="1"/>
  <c r="BV817" i="4"/>
  <c r="BW817" i="4" a="1"/>
  <c r="BW817" i="4" s="1"/>
  <c r="BX817" i="4"/>
  <c r="BY817" i="4" a="1"/>
  <c r="BY817" i="4" s="1"/>
  <c r="BZ817" i="4" a="1"/>
  <c r="BZ817" i="4" s="1"/>
  <c r="CA817" i="4" a="1"/>
  <c r="CA817" i="4" s="1"/>
  <c r="CB817" i="4" a="1"/>
  <c r="CB817" i="4" s="1"/>
  <c r="CC817" i="4" a="1"/>
  <c r="CC817" i="4" s="1"/>
  <c r="CD817" i="4" a="1"/>
  <c r="CD817" i="4" s="1"/>
  <c r="CE817" i="4"/>
  <c r="J818" i="4"/>
  <c r="L818" i="4" s="1"/>
  <c r="K818" i="4"/>
  <c r="M818" i="4"/>
  <c r="N818" i="4"/>
  <c r="O818" i="4"/>
  <c r="P818" i="4"/>
  <c r="Q818" i="4"/>
  <c r="R818" i="4"/>
  <c r="U818" i="4"/>
  <c r="V818" i="4"/>
  <c r="W818" i="4"/>
  <c r="X818" i="4"/>
  <c r="Y818" i="4"/>
  <c r="Z818" i="4"/>
  <c r="AA818" i="4"/>
  <c r="AC818" i="4"/>
  <c r="AD818" i="4"/>
  <c r="AE818" i="4"/>
  <c r="AF818" i="4"/>
  <c r="AG818" i="4"/>
  <c r="AI818" i="4"/>
  <c r="AJ818" i="4"/>
  <c r="AK818" i="4" a="1"/>
  <c r="AK818" i="4" s="1"/>
  <c r="AL818" i="4"/>
  <c r="AM818" i="4"/>
  <c r="AN818" i="4" a="1"/>
  <c r="AN818" i="4" s="1"/>
  <c r="AO818" i="4"/>
  <c r="AP818" i="4"/>
  <c r="AQ818" i="4" a="1"/>
  <c r="AQ818" i="4" s="1"/>
  <c r="AR818" i="4"/>
  <c r="AS818" i="4"/>
  <c r="AT818" i="4"/>
  <c r="AU818" i="4"/>
  <c r="AV818" i="4" a="1"/>
  <c r="AV818" i="4" s="1"/>
  <c r="AW818" i="4"/>
  <c r="AX818" i="4"/>
  <c r="AY818" i="4"/>
  <c r="AZ818" i="4"/>
  <c r="BA818" i="4"/>
  <c r="BB818" i="4" a="1"/>
  <c r="BB818" i="4" s="1"/>
  <c r="BC818" i="4"/>
  <c r="BD818" i="4"/>
  <c r="BE818" i="4"/>
  <c r="BF818" i="4"/>
  <c r="BG818" i="4"/>
  <c r="BH818" i="4"/>
  <c r="BI818" i="4" a="1"/>
  <c r="BI818" i="4" s="1"/>
  <c r="BJ818" i="4"/>
  <c r="BK818" i="4"/>
  <c r="BL818" i="4" a="1"/>
  <c r="BL818" i="4" s="1"/>
  <c r="BM818" i="4" a="1"/>
  <c r="BM818" i="4" s="1"/>
  <c r="BN818" i="4" a="1"/>
  <c r="BN818" i="4" s="1"/>
  <c r="BO818" i="4" a="1"/>
  <c r="BO818" i="4" s="1"/>
  <c r="BP818" i="4" a="1"/>
  <c r="BP818" i="4" s="1"/>
  <c r="BQ818" i="4" a="1"/>
  <c r="BQ818" i="4" s="1"/>
  <c r="BR818" i="4" a="1"/>
  <c r="BR818" i="4" s="1"/>
  <c r="BS818" i="4"/>
  <c r="BT818" i="4" a="1"/>
  <c r="BT818" i="4" s="1"/>
  <c r="BU818" i="4" a="1"/>
  <c r="BU818" i="4" s="1"/>
  <c r="BV818" i="4"/>
  <c r="BW818" i="4" a="1"/>
  <c r="BW818" i="4" s="1"/>
  <c r="BX818" i="4"/>
  <c r="BY818" i="4" a="1"/>
  <c r="BY818" i="4" s="1"/>
  <c r="BZ818" i="4" a="1"/>
  <c r="BZ818" i="4" s="1"/>
  <c r="CA818" i="4" a="1"/>
  <c r="CA818" i="4" s="1"/>
  <c r="CB818" i="4" a="1"/>
  <c r="CB818" i="4" s="1"/>
  <c r="CC818" i="4" a="1"/>
  <c r="CC818" i="4" s="1"/>
  <c r="CD818" i="4" a="1"/>
  <c r="CD818" i="4" s="1"/>
  <c r="CE818" i="4"/>
  <c r="J819" i="4"/>
  <c r="L819" i="4" s="1"/>
  <c r="K819" i="4"/>
  <c r="M819" i="4"/>
  <c r="N819" i="4"/>
  <c r="O819" i="4"/>
  <c r="P819" i="4"/>
  <c r="Q819" i="4"/>
  <c r="R819" i="4"/>
  <c r="U819" i="4"/>
  <c r="V819" i="4"/>
  <c r="W819" i="4"/>
  <c r="X819" i="4"/>
  <c r="Y819" i="4"/>
  <c r="Z819" i="4"/>
  <c r="AA819" i="4"/>
  <c r="AC819" i="4"/>
  <c r="AD819" i="4"/>
  <c r="AE819" i="4"/>
  <c r="AF819" i="4"/>
  <c r="AG819" i="4"/>
  <c r="AI819" i="4"/>
  <c r="AJ819" i="4"/>
  <c r="AK819" i="4" a="1"/>
  <c r="AK819" i="4" s="1"/>
  <c r="AL819" i="4"/>
  <c r="AM819" i="4"/>
  <c r="AN819" i="4" a="1"/>
  <c r="AN819" i="4" s="1"/>
  <c r="AO819" i="4"/>
  <c r="AP819" i="4"/>
  <c r="AQ819" i="4" a="1"/>
  <c r="AQ819" i="4" s="1"/>
  <c r="AR819" i="4"/>
  <c r="AS819" i="4"/>
  <c r="AT819" i="4"/>
  <c r="AU819" i="4"/>
  <c r="AV819" i="4" a="1"/>
  <c r="AV819" i="4" s="1"/>
  <c r="AW819" i="4"/>
  <c r="AX819" i="4"/>
  <c r="AY819" i="4"/>
  <c r="AZ819" i="4"/>
  <c r="BA819" i="4"/>
  <c r="BB819" i="4" a="1"/>
  <c r="BB819" i="4" s="1"/>
  <c r="BC819" i="4"/>
  <c r="BD819" i="4"/>
  <c r="BE819" i="4"/>
  <c r="BF819" i="4"/>
  <c r="BG819" i="4"/>
  <c r="BH819" i="4"/>
  <c r="BI819" i="4" a="1"/>
  <c r="BI819" i="4" s="1"/>
  <c r="BJ819" i="4"/>
  <c r="BK819" i="4"/>
  <c r="BL819" i="4" a="1"/>
  <c r="BL819" i="4" s="1"/>
  <c r="BM819" i="4" a="1"/>
  <c r="BM819" i="4" s="1"/>
  <c r="BN819" i="4" a="1"/>
  <c r="BN819" i="4" s="1"/>
  <c r="BO819" i="4" a="1"/>
  <c r="BO819" i="4" s="1"/>
  <c r="BP819" i="4" a="1"/>
  <c r="BP819" i="4" s="1"/>
  <c r="BQ819" i="4" a="1"/>
  <c r="BQ819" i="4" s="1"/>
  <c r="BR819" i="4" a="1"/>
  <c r="BR819" i="4" s="1"/>
  <c r="BS819" i="4"/>
  <c r="BT819" i="4" a="1"/>
  <c r="BT819" i="4" s="1"/>
  <c r="BU819" i="4" a="1"/>
  <c r="BU819" i="4" s="1"/>
  <c r="BV819" i="4"/>
  <c r="BW819" i="4" a="1"/>
  <c r="BW819" i="4" s="1"/>
  <c r="BX819" i="4"/>
  <c r="BY819" i="4" a="1"/>
  <c r="BY819" i="4" s="1"/>
  <c r="BZ819" i="4" a="1"/>
  <c r="BZ819" i="4" s="1"/>
  <c r="CA819" i="4" a="1"/>
  <c r="CA819" i="4" s="1"/>
  <c r="CB819" i="4" a="1"/>
  <c r="CB819" i="4" s="1"/>
  <c r="CC819" i="4" a="1"/>
  <c r="CC819" i="4" s="1"/>
  <c r="CD819" i="4" a="1"/>
  <c r="CD819" i="4" s="1"/>
  <c r="CE819" i="4"/>
  <c r="J820" i="4"/>
  <c r="L820" i="4" s="1"/>
  <c r="K820" i="4"/>
  <c r="M820" i="4"/>
  <c r="N820" i="4"/>
  <c r="O820" i="4"/>
  <c r="P820" i="4"/>
  <c r="Q820" i="4"/>
  <c r="R820" i="4"/>
  <c r="U820" i="4"/>
  <c r="V820" i="4"/>
  <c r="W820" i="4"/>
  <c r="X820" i="4"/>
  <c r="Y820" i="4"/>
  <c r="Z820" i="4"/>
  <c r="AA820" i="4"/>
  <c r="AC820" i="4"/>
  <c r="AD820" i="4"/>
  <c r="AE820" i="4"/>
  <c r="AF820" i="4"/>
  <c r="AG820" i="4"/>
  <c r="AI820" i="4"/>
  <c r="AJ820" i="4"/>
  <c r="AK820" i="4" a="1"/>
  <c r="AK820" i="4" s="1"/>
  <c r="AL820" i="4"/>
  <c r="AM820" i="4"/>
  <c r="AN820" i="4" a="1"/>
  <c r="AN820" i="4" s="1"/>
  <c r="AO820" i="4"/>
  <c r="AP820" i="4"/>
  <c r="AQ820" i="4" a="1"/>
  <c r="AQ820" i="4" s="1"/>
  <c r="AR820" i="4"/>
  <c r="AS820" i="4"/>
  <c r="AT820" i="4"/>
  <c r="AU820" i="4"/>
  <c r="AV820" i="4" a="1"/>
  <c r="AV820" i="4" s="1"/>
  <c r="AW820" i="4"/>
  <c r="AX820" i="4"/>
  <c r="AY820" i="4"/>
  <c r="AZ820" i="4"/>
  <c r="BA820" i="4"/>
  <c r="BB820" i="4" a="1"/>
  <c r="BB820" i="4" s="1"/>
  <c r="BC820" i="4"/>
  <c r="BD820" i="4"/>
  <c r="BE820" i="4"/>
  <c r="BF820" i="4"/>
  <c r="BG820" i="4"/>
  <c r="BH820" i="4"/>
  <c r="BI820" i="4" a="1"/>
  <c r="BI820" i="4" s="1"/>
  <c r="BJ820" i="4"/>
  <c r="BK820" i="4"/>
  <c r="BL820" i="4" a="1"/>
  <c r="BL820" i="4" s="1"/>
  <c r="BM820" i="4" a="1"/>
  <c r="BM820" i="4" s="1"/>
  <c r="BN820" i="4" a="1"/>
  <c r="BN820" i="4" s="1"/>
  <c r="BO820" i="4" a="1"/>
  <c r="BO820" i="4" s="1"/>
  <c r="BP820" i="4" a="1"/>
  <c r="BP820" i="4" s="1"/>
  <c r="BQ820" i="4" a="1"/>
  <c r="BQ820" i="4" s="1"/>
  <c r="BR820" i="4" a="1"/>
  <c r="BR820" i="4" s="1"/>
  <c r="BS820" i="4"/>
  <c r="BT820" i="4" a="1"/>
  <c r="BT820" i="4" s="1"/>
  <c r="BU820" i="4" a="1"/>
  <c r="BU820" i="4" s="1"/>
  <c r="BV820" i="4"/>
  <c r="BW820" i="4" a="1"/>
  <c r="BW820" i="4" s="1"/>
  <c r="BX820" i="4"/>
  <c r="BY820" i="4" a="1"/>
  <c r="BY820" i="4" s="1"/>
  <c r="BZ820" i="4" a="1"/>
  <c r="BZ820" i="4" s="1"/>
  <c r="CA820" i="4" a="1"/>
  <c r="CA820" i="4" s="1"/>
  <c r="CB820" i="4" a="1"/>
  <c r="CB820" i="4" s="1"/>
  <c r="CC820" i="4" a="1"/>
  <c r="CC820" i="4" s="1"/>
  <c r="CD820" i="4" a="1"/>
  <c r="CD820" i="4" s="1"/>
  <c r="CE820" i="4"/>
  <c r="J821" i="4"/>
  <c r="L821" i="4" s="1"/>
  <c r="K821" i="4"/>
  <c r="M821" i="4"/>
  <c r="N821" i="4"/>
  <c r="O821" i="4"/>
  <c r="P821" i="4"/>
  <c r="Q821" i="4"/>
  <c r="R821" i="4"/>
  <c r="U821" i="4"/>
  <c r="V821" i="4"/>
  <c r="W821" i="4"/>
  <c r="X821" i="4"/>
  <c r="Y821" i="4"/>
  <c r="Z821" i="4"/>
  <c r="AA821" i="4"/>
  <c r="AC821" i="4"/>
  <c r="AD821" i="4"/>
  <c r="AE821" i="4"/>
  <c r="AF821" i="4"/>
  <c r="AG821" i="4"/>
  <c r="AI821" i="4"/>
  <c r="AJ821" i="4"/>
  <c r="AK821" i="4" a="1"/>
  <c r="AK821" i="4" s="1"/>
  <c r="AL821" i="4"/>
  <c r="AM821" i="4"/>
  <c r="AN821" i="4" a="1"/>
  <c r="AN821" i="4" s="1"/>
  <c r="AO821" i="4"/>
  <c r="AP821" i="4"/>
  <c r="AQ821" i="4" a="1"/>
  <c r="AQ821" i="4" s="1"/>
  <c r="AR821" i="4"/>
  <c r="AS821" i="4"/>
  <c r="AT821" i="4"/>
  <c r="AU821" i="4"/>
  <c r="AV821" i="4" a="1"/>
  <c r="AV821" i="4" s="1"/>
  <c r="AW821" i="4"/>
  <c r="AX821" i="4"/>
  <c r="AY821" i="4"/>
  <c r="AZ821" i="4"/>
  <c r="BA821" i="4"/>
  <c r="BB821" i="4" a="1"/>
  <c r="BB821" i="4" s="1"/>
  <c r="BC821" i="4"/>
  <c r="BD821" i="4"/>
  <c r="BE821" i="4"/>
  <c r="BF821" i="4"/>
  <c r="BG821" i="4"/>
  <c r="BH821" i="4"/>
  <c r="BI821" i="4" a="1"/>
  <c r="BI821" i="4" s="1"/>
  <c r="BJ821" i="4"/>
  <c r="BK821" i="4"/>
  <c r="BL821" i="4" a="1"/>
  <c r="BL821" i="4" s="1"/>
  <c r="BM821" i="4" a="1"/>
  <c r="BM821" i="4" s="1"/>
  <c r="BN821" i="4" a="1"/>
  <c r="BN821" i="4" s="1"/>
  <c r="BO821" i="4" a="1"/>
  <c r="BO821" i="4" s="1"/>
  <c r="BP821" i="4" a="1"/>
  <c r="BP821" i="4" s="1"/>
  <c r="BQ821" i="4" a="1"/>
  <c r="BQ821" i="4" s="1"/>
  <c r="BR821" i="4" a="1"/>
  <c r="BR821" i="4" s="1"/>
  <c r="BS821" i="4"/>
  <c r="BT821" i="4" a="1"/>
  <c r="BT821" i="4" s="1"/>
  <c r="BU821" i="4" a="1"/>
  <c r="BU821" i="4" s="1"/>
  <c r="BV821" i="4"/>
  <c r="BW821" i="4" a="1"/>
  <c r="BW821" i="4" s="1"/>
  <c r="BX821" i="4"/>
  <c r="BY821" i="4" a="1"/>
  <c r="BY821" i="4" s="1"/>
  <c r="BZ821" i="4" a="1"/>
  <c r="BZ821" i="4" s="1"/>
  <c r="CA821" i="4" a="1"/>
  <c r="CA821" i="4" s="1"/>
  <c r="CB821" i="4" a="1"/>
  <c r="CB821" i="4" s="1"/>
  <c r="CC821" i="4" a="1"/>
  <c r="CC821" i="4" s="1"/>
  <c r="CD821" i="4" a="1"/>
  <c r="CD821" i="4" s="1"/>
  <c r="CE821" i="4"/>
  <c r="J822" i="4"/>
  <c r="L822" i="4" s="1"/>
  <c r="K822" i="4"/>
  <c r="M822" i="4"/>
  <c r="N822" i="4"/>
  <c r="O822" i="4"/>
  <c r="P822" i="4"/>
  <c r="Q822" i="4"/>
  <c r="R822" i="4"/>
  <c r="U822" i="4"/>
  <c r="V822" i="4"/>
  <c r="W822" i="4"/>
  <c r="X822" i="4"/>
  <c r="Y822" i="4"/>
  <c r="Z822" i="4"/>
  <c r="AA822" i="4"/>
  <c r="AC822" i="4"/>
  <c r="AD822" i="4"/>
  <c r="AE822" i="4"/>
  <c r="AF822" i="4"/>
  <c r="AG822" i="4"/>
  <c r="AI822" i="4"/>
  <c r="AJ822" i="4"/>
  <c r="AK822" i="4" a="1"/>
  <c r="AK822" i="4" s="1"/>
  <c r="AL822" i="4"/>
  <c r="AM822" i="4"/>
  <c r="AN822" i="4" a="1"/>
  <c r="AN822" i="4" s="1"/>
  <c r="AO822" i="4"/>
  <c r="AP822" i="4"/>
  <c r="AQ822" i="4" a="1"/>
  <c r="AQ822" i="4" s="1"/>
  <c r="AR822" i="4"/>
  <c r="AS822" i="4"/>
  <c r="AT822" i="4"/>
  <c r="AU822" i="4"/>
  <c r="AV822" i="4" a="1"/>
  <c r="AV822" i="4" s="1"/>
  <c r="AW822" i="4"/>
  <c r="AX822" i="4"/>
  <c r="AY822" i="4"/>
  <c r="AZ822" i="4"/>
  <c r="BA822" i="4"/>
  <c r="BB822" i="4" a="1"/>
  <c r="BB822" i="4" s="1"/>
  <c r="BC822" i="4"/>
  <c r="BD822" i="4"/>
  <c r="BE822" i="4"/>
  <c r="BF822" i="4"/>
  <c r="BG822" i="4"/>
  <c r="BH822" i="4"/>
  <c r="BI822" i="4" a="1"/>
  <c r="BI822" i="4" s="1"/>
  <c r="BJ822" i="4"/>
  <c r="BK822" i="4"/>
  <c r="BL822" i="4" a="1"/>
  <c r="BL822" i="4" s="1"/>
  <c r="BM822" i="4" a="1"/>
  <c r="BM822" i="4" s="1"/>
  <c r="BN822" i="4" a="1"/>
  <c r="BN822" i="4" s="1"/>
  <c r="BO822" i="4" a="1"/>
  <c r="BO822" i="4" s="1"/>
  <c r="BP822" i="4" a="1"/>
  <c r="BP822" i="4" s="1"/>
  <c r="BQ822" i="4" a="1"/>
  <c r="BQ822" i="4" s="1"/>
  <c r="BR822" i="4" a="1"/>
  <c r="BR822" i="4" s="1"/>
  <c r="BS822" i="4"/>
  <c r="BT822" i="4" a="1"/>
  <c r="BT822" i="4" s="1"/>
  <c r="BU822" i="4" a="1"/>
  <c r="BU822" i="4" s="1"/>
  <c r="BV822" i="4"/>
  <c r="BW822" i="4" a="1"/>
  <c r="BW822" i="4" s="1"/>
  <c r="BX822" i="4"/>
  <c r="BY822" i="4" a="1"/>
  <c r="BY822" i="4" s="1"/>
  <c r="BZ822" i="4" a="1"/>
  <c r="BZ822" i="4" s="1"/>
  <c r="CA822" i="4" a="1"/>
  <c r="CA822" i="4" s="1"/>
  <c r="CB822" i="4" a="1"/>
  <c r="CB822" i="4" s="1"/>
  <c r="CC822" i="4" a="1"/>
  <c r="CC822" i="4" s="1"/>
  <c r="CD822" i="4" a="1"/>
  <c r="CD822" i="4" s="1"/>
  <c r="CE822" i="4"/>
  <c r="J823" i="4"/>
  <c r="L823" i="4" s="1"/>
  <c r="K823" i="4"/>
  <c r="M823" i="4"/>
  <c r="N823" i="4"/>
  <c r="O823" i="4"/>
  <c r="P823" i="4"/>
  <c r="Q823" i="4"/>
  <c r="R823" i="4"/>
  <c r="U823" i="4"/>
  <c r="V823" i="4"/>
  <c r="W823" i="4"/>
  <c r="X823" i="4"/>
  <c r="Y823" i="4"/>
  <c r="Z823" i="4"/>
  <c r="AA823" i="4"/>
  <c r="AC823" i="4"/>
  <c r="AD823" i="4"/>
  <c r="AE823" i="4"/>
  <c r="AF823" i="4"/>
  <c r="AG823" i="4"/>
  <c r="AI823" i="4"/>
  <c r="AJ823" i="4"/>
  <c r="AK823" i="4" a="1"/>
  <c r="AK823" i="4" s="1"/>
  <c r="AL823" i="4"/>
  <c r="AM823" i="4"/>
  <c r="AN823" i="4" a="1"/>
  <c r="AN823" i="4" s="1"/>
  <c r="AO823" i="4"/>
  <c r="AP823" i="4"/>
  <c r="AQ823" i="4" a="1"/>
  <c r="AQ823" i="4" s="1"/>
  <c r="AR823" i="4"/>
  <c r="AS823" i="4"/>
  <c r="AT823" i="4"/>
  <c r="AU823" i="4"/>
  <c r="AV823" i="4" a="1"/>
  <c r="AV823" i="4" s="1"/>
  <c r="AW823" i="4"/>
  <c r="AX823" i="4"/>
  <c r="AY823" i="4"/>
  <c r="AZ823" i="4"/>
  <c r="BA823" i="4"/>
  <c r="BB823" i="4" a="1"/>
  <c r="BB823" i="4" s="1"/>
  <c r="BC823" i="4"/>
  <c r="BD823" i="4"/>
  <c r="BE823" i="4"/>
  <c r="BF823" i="4"/>
  <c r="BG823" i="4"/>
  <c r="BH823" i="4"/>
  <c r="BI823" i="4" a="1"/>
  <c r="BI823" i="4" s="1"/>
  <c r="BJ823" i="4"/>
  <c r="BK823" i="4"/>
  <c r="BL823" i="4" a="1"/>
  <c r="BL823" i="4" s="1"/>
  <c r="BM823" i="4" a="1"/>
  <c r="BM823" i="4" s="1"/>
  <c r="BN823" i="4" a="1"/>
  <c r="BN823" i="4" s="1"/>
  <c r="BO823" i="4" a="1"/>
  <c r="BO823" i="4" s="1"/>
  <c r="BP823" i="4" a="1"/>
  <c r="BP823" i="4" s="1"/>
  <c r="BQ823" i="4" a="1"/>
  <c r="BQ823" i="4" s="1"/>
  <c r="BR823" i="4" a="1"/>
  <c r="BR823" i="4" s="1"/>
  <c r="BS823" i="4"/>
  <c r="BT823" i="4" a="1"/>
  <c r="BT823" i="4" s="1"/>
  <c r="BU823" i="4" a="1"/>
  <c r="BU823" i="4" s="1"/>
  <c r="BV823" i="4"/>
  <c r="BW823" i="4" a="1"/>
  <c r="BW823" i="4" s="1"/>
  <c r="BX823" i="4"/>
  <c r="BY823" i="4" a="1"/>
  <c r="BY823" i="4" s="1"/>
  <c r="BZ823" i="4" a="1"/>
  <c r="BZ823" i="4" s="1"/>
  <c r="CA823" i="4" a="1"/>
  <c r="CA823" i="4" s="1"/>
  <c r="CB823" i="4" a="1"/>
  <c r="CB823" i="4" s="1"/>
  <c r="CC823" i="4" a="1"/>
  <c r="CC823" i="4" s="1"/>
  <c r="CD823" i="4" a="1"/>
  <c r="CD823" i="4" s="1"/>
  <c r="CE823" i="4"/>
  <c r="J824" i="4"/>
  <c r="L824" i="4" s="1"/>
  <c r="K824" i="4"/>
  <c r="M824" i="4"/>
  <c r="N824" i="4"/>
  <c r="O824" i="4"/>
  <c r="P824" i="4"/>
  <c r="Q824" i="4"/>
  <c r="R824" i="4"/>
  <c r="U824" i="4"/>
  <c r="V824" i="4"/>
  <c r="W824" i="4"/>
  <c r="X824" i="4"/>
  <c r="Y824" i="4"/>
  <c r="Z824" i="4"/>
  <c r="AA824" i="4"/>
  <c r="AC824" i="4"/>
  <c r="AD824" i="4"/>
  <c r="AE824" i="4"/>
  <c r="AF824" i="4"/>
  <c r="AG824" i="4"/>
  <c r="AI824" i="4"/>
  <c r="AJ824" i="4"/>
  <c r="AK824" i="4" a="1"/>
  <c r="AK824" i="4" s="1"/>
  <c r="AL824" i="4"/>
  <c r="AM824" i="4"/>
  <c r="AN824" i="4" a="1"/>
  <c r="AN824" i="4" s="1"/>
  <c r="AO824" i="4"/>
  <c r="AP824" i="4"/>
  <c r="AQ824" i="4" a="1"/>
  <c r="AQ824" i="4" s="1"/>
  <c r="AR824" i="4"/>
  <c r="AS824" i="4"/>
  <c r="AT824" i="4"/>
  <c r="AU824" i="4"/>
  <c r="AV824" i="4" a="1"/>
  <c r="AV824" i="4" s="1"/>
  <c r="AW824" i="4"/>
  <c r="AX824" i="4"/>
  <c r="AY824" i="4"/>
  <c r="AZ824" i="4"/>
  <c r="BA824" i="4"/>
  <c r="BB824" i="4" a="1"/>
  <c r="BB824" i="4" s="1"/>
  <c r="BC824" i="4"/>
  <c r="BD824" i="4"/>
  <c r="BE824" i="4"/>
  <c r="BF824" i="4"/>
  <c r="BG824" i="4"/>
  <c r="BH824" i="4"/>
  <c r="BI824" i="4" a="1"/>
  <c r="BI824" i="4" s="1"/>
  <c r="BJ824" i="4"/>
  <c r="BK824" i="4"/>
  <c r="BL824" i="4" a="1"/>
  <c r="BL824" i="4" s="1"/>
  <c r="BM824" i="4" a="1"/>
  <c r="BM824" i="4" s="1"/>
  <c r="BN824" i="4" a="1"/>
  <c r="BN824" i="4" s="1"/>
  <c r="BO824" i="4" a="1"/>
  <c r="BO824" i="4" s="1"/>
  <c r="BP824" i="4" a="1"/>
  <c r="BP824" i="4" s="1"/>
  <c r="BQ824" i="4" a="1"/>
  <c r="BQ824" i="4" s="1"/>
  <c r="BR824" i="4" a="1"/>
  <c r="BR824" i="4" s="1"/>
  <c r="BS824" i="4"/>
  <c r="BT824" i="4" a="1"/>
  <c r="BT824" i="4" s="1"/>
  <c r="BU824" i="4" a="1"/>
  <c r="BU824" i="4" s="1"/>
  <c r="BV824" i="4"/>
  <c r="BW824" i="4" a="1"/>
  <c r="BW824" i="4" s="1"/>
  <c r="BX824" i="4"/>
  <c r="BY824" i="4" a="1"/>
  <c r="BY824" i="4" s="1"/>
  <c r="BZ824" i="4" a="1"/>
  <c r="BZ824" i="4" s="1"/>
  <c r="CA824" i="4" a="1"/>
  <c r="CA824" i="4" s="1"/>
  <c r="CB824" i="4" a="1"/>
  <c r="CB824" i="4" s="1"/>
  <c r="CC824" i="4" a="1"/>
  <c r="CC824" i="4" s="1"/>
  <c r="CD824" i="4" a="1"/>
  <c r="CD824" i="4" s="1"/>
  <c r="CE824" i="4"/>
  <c r="J825" i="4"/>
  <c r="L825" i="4" s="1"/>
  <c r="K825" i="4"/>
  <c r="M825" i="4"/>
  <c r="N825" i="4"/>
  <c r="O825" i="4"/>
  <c r="P825" i="4"/>
  <c r="Q825" i="4"/>
  <c r="R825" i="4"/>
  <c r="U825" i="4"/>
  <c r="V825" i="4"/>
  <c r="W825" i="4"/>
  <c r="X825" i="4"/>
  <c r="Y825" i="4"/>
  <c r="Z825" i="4"/>
  <c r="AA825" i="4"/>
  <c r="AC825" i="4"/>
  <c r="AD825" i="4"/>
  <c r="AE825" i="4"/>
  <c r="AF825" i="4"/>
  <c r="AG825" i="4"/>
  <c r="AI825" i="4"/>
  <c r="AJ825" i="4"/>
  <c r="AK825" i="4" a="1"/>
  <c r="AK825" i="4" s="1"/>
  <c r="AL825" i="4"/>
  <c r="AM825" i="4"/>
  <c r="AN825" i="4" a="1"/>
  <c r="AN825" i="4" s="1"/>
  <c r="AO825" i="4"/>
  <c r="AP825" i="4"/>
  <c r="AQ825" i="4" a="1"/>
  <c r="AQ825" i="4" s="1"/>
  <c r="AR825" i="4"/>
  <c r="AS825" i="4"/>
  <c r="AT825" i="4"/>
  <c r="AU825" i="4"/>
  <c r="AV825" i="4" a="1"/>
  <c r="AV825" i="4" s="1"/>
  <c r="AW825" i="4"/>
  <c r="AX825" i="4"/>
  <c r="AY825" i="4"/>
  <c r="AZ825" i="4"/>
  <c r="BA825" i="4"/>
  <c r="BB825" i="4" a="1"/>
  <c r="BB825" i="4" s="1"/>
  <c r="BC825" i="4"/>
  <c r="BD825" i="4"/>
  <c r="BE825" i="4"/>
  <c r="BF825" i="4"/>
  <c r="BG825" i="4"/>
  <c r="BH825" i="4"/>
  <c r="BI825" i="4" a="1"/>
  <c r="BI825" i="4" s="1"/>
  <c r="BJ825" i="4"/>
  <c r="BK825" i="4"/>
  <c r="BL825" i="4" a="1"/>
  <c r="BL825" i="4" s="1"/>
  <c r="BM825" i="4" a="1"/>
  <c r="BM825" i="4" s="1"/>
  <c r="BN825" i="4" a="1"/>
  <c r="BN825" i="4" s="1"/>
  <c r="BO825" i="4" a="1"/>
  <c r="BO825" i="4" s="1"/>
  <c r="BP825" i="4" a="1"/>
  <c r="BP825" i="4" s="1"/>
  <c r="BQ825" i="4" a="1"/>
  <c r="BQ825" i="4" s="1"/>
  <c r="BR825" i="4" a="1"/>
  <c r="BR825" i="4" s="1"/>
  <c r="BS825" i="4"/>
  <c r="BT825" i="4" a="1"/>
  <c r="BT825" i="4" s="1"/>
  <c r="BU825" i="4" a="1"/>
  <c r="BU825" i="4" s="1"/>
  <c r="BV825" i="4"/>
  <c r="BW825" i="4" a="1"/>
  <c r="BW825" i="4" s="1"/>
  <c r="BX825" i="4"/>
  <c r="BY825" i="4" a="1"/>
  <c r="BY825" i="4" s="1"/>
  <c r="BZ825" i="4" a="1"/>
  <c r="BZ825" i="4" s="1"/>
  <c r="CA825" i="4" a="1"/>
  <c r="CA825" i="4" s="1"/>
  <c r="CB825" i="4" a="1"/>
  <c r="CB825" i="4" s="1"/>
  <c r="CC825" i="4" a="1"/>
  <c r="CC825" i="4" s="1"/>
  <c r="CD825" i="4" a="1"/>
  <c r="CD825" i="4" s="1"/>
  <c r="CE825" i="4"/>
  <c r="J826" i="4"/>
  <c r="L826" i="4" s="1"/>
  <c r="K826" i="4"/>
  <c r="M826" i="4"/>
  <c r="N826" i="4"/>
  <c r="O826" i="4"/>
  <c r="P826" i="4"/>
  <c r="Q826" i="4"/>
  <c r="R826" i="4"/>
  <c r="U826" i="4"/>
  <c r="V826" i="4"/>
  <c r="W826" i="4"/>
  <c r="X826" i="4"/>
  <c r="Y826" i="4"/>
  <c r="Z826" i="4"/>
  <c r="AA826" i="4"/>
  <c r="AC826" i="4"/>
  <c r="AD826" i="4"/>
  <c r="AE826" i="4"/>
  <c r="AF826" i="4"/>
  <c r="AG826" i="4"/>
  <c r="AI826" i="4"/>
  <c r="AJ826" i="4"/>
  <c r="AK826" i="4" a="1"/>
  <c r="AK826" i="4" s="1"/>
  <c r="AL826" i="4"/>
  <c r="AM826" i="4"/>
  <c r="AN826" i="4" a="1"/>
  <c r="AN826" i="4" s="1"/>
  <c r="AO826" i="4"/>
  <c r="AP826" i="4"/>
  <c r="AQ826" i="4" a="1"/>
  <c r="AQ826" i="4" s="1"/>
  <c r="AR826" i="4"/>
  <c r="AS826" i="4"/>
  <c r="AT826" i="4"/>
  <c r="AU826" i="4"/>
  <c r="AV826" i="4" a="1"/>
  <c r="AV826" i="4" s="1"/>
  <c r="AW826" i="4"/>
  <c r="AX826" i="4"/>
  <c r="AY826" i="4"/>
  <c r="AZ826" i="4"/>
  <c r="BA826" i="4"/>
  <c r="BB826" i="4" a="1"/>
  <c r="BB826" i="4" s="1"/>
  <c r="BC826" i="4"/>
  <c r="BD826" i="4"/>
  <c r="BE826" i="4"/>
  <c r="BF826" i="4"/>
  <c r="BG826" i="4"/>
  <c r="BH826" i="4"/>
  <c r="BI826" i="4" a="1"/>
  <c r="BI826" i="4" s="1"/>
  <c r="BJ826" i="4"/>
  <c r="BK826" i="4"/>
  <c r="BL826" i="4" a="1"/>
  <c r="BL826" i="4" s="1"/>
  <c r="BM826" i="4" a="1"/>
  <c r="BM826" i="4" s="1"/>
  <c r="BN826" i="4" a="1"/>
  <c r="BN826" i="4" s="1"/>
  <c r="BO826" i="4" a="1"/>
  <c r="BO826" i="4" s="1"/>
  <c r="BP826" i="4" a="1"/>
  <c r="BP826" i="4" s="1"/>
  <c r="BQ826" i="4" a="1"/>
  <c r="BQ826" i="4" s="1"/>
  <c r="BR826" i="4" a="1"/>
  <c r="BR826" i="4" s="1"/>
  <c r="BS826" i="4"/>
  <c r="BT826" i="4" a="1"/>
  <c r="BT826" i="4" s="1"/>
  <c r="BU826" i="4" a="1"/>
  <c r="BU826" i="4" s="1"/>
  <c r="BV826" i="4"/>
  <c r="BW826" i="4" a="1"/>
  <c r="BW826" i="4" s="1"/>
  <c r="BX826" i="4"/>
  <c r="BY826" i="4" a="1"/>
  <c r="BY826" i="4" s="1"/>
  <c r="BZ826" i="4" a="1"/>
  <c r="BZ826" i="4" s="1"/>
  <c r="CA826" i="4" a="1"/>
  <c r="CA826" i="4" s="1"/>
  <c r="CB826" i="4" a="1"/>
  <c r="CB826" i="4" s="1"/>
  <c r="CC826" i="4" a="1"/>
  <c r="CC826" i="4" s="1"/>
  <c r="CD826" i="4" a="1"/>
  <c r="CD826" i="4" s="1"/>
  <c r="CE826" i="4"/>
  <c r="J827" i="4"/>
  <c r="L827" i="4" s="1"/>
  <c r="K827" i="4"/>
  <c r="M827" i="4"/>
  <c r="N827" i="4"/>
  <c r="O827" i="4"/>
  <c r="P827" i="4"/>
  <c r="Q827" i="4"/>
  <c r="R827" i="4"/>
  <c r="U827" i="4"/>
  <c r="V827" i="4"/>
  <c r="W827" i="4"/>
  <c r="X827" i="4"/>
  <c r="Y827" i="4"/>
  <c r="Z827" i="4"/>
  <c r="AA827" i="4"/>
  <c r="AC827" i="4"/>
  <c r="AD827" i="4"/>
  <c r="AE827" i="4"/>
  <c r="AF827" i="4"/>
  <c r="AG827" i="4"/>
  <c r="AI827" i="4"/>
  <c r="AJ827" i="4"/>
  <c r="AK827" i="4" a="1"/>
  <c r="AK827" i="4" s="1"/>
  <c r="AL827" i="4"/>
  <c r="AM827" i="4"/>
  <c r="AN827" i="4" a="1"/>
  <c r="AN827" i="4" s="1"/>
  <c r="AO827" i="4"/>
  <c r="AP827" i="4"/>
  <c r="AQ827" i="4" a="1"/>
  <c r="AQ827" i="4" s="1"/>
  <c r="AR827" i="4"/>
  <c r="AS827" i="4"/>
  <c r="AT827" i="4"/>
  <c r="AU827" i="4"/>
  <c r="AV827" i="4" a="1"/>
  <c r="AV827" i="4" s="1"/>
  <c r="AW827" i="4"/>
  <c r="AX827" i="4"/>
  <c r="AY827" i="4"/>
  <c r="AZ827" i="4"/>
  <c r="BA827" i="4"/>
  <c r="BB827" i="4" a="1"/>
  <c r="BB827" i="4" s="1"/>
  <c r="BC827" i="4"/>
  <c r="BD827" i="4"/>
  <c r="BE827" i="4"/>
  <c r="BF827" i="4"/>
  <c r="BG827" i="4"/>
  <c r="BH827" i="4"/>
  <c r="BI827" i="4" a="1"/>
  <c r="BI827" i="4" s="1"/>
  <c r="BJ827" i="4"/>
  <c r="BK827" i="4"/>
  <c r="BL827" i="4" a="1"/>
  <c r="BL827" i="4" s="1"/>
  <c r="BM827" i="4" a="1"/>
  <c r="BM827" i="4" s="1"/>
  <c r="BN827" i="4" a="1"/>
  <c r="BN827" i="4" s="1"/>
  <c r="BO827" i="4" a="1"/>
  <c r="BO827" i="4" s="1"/>
  <c r="BP827" i="4" a="1"/>
  <c r="BP827" i="4" s="1"/>
  <c r="BQ827" i="4" a="1"/>
  <c r="BQ827" i="4" s="1"/>
  <c r="BR827" i="4" a="1"/>
  <c r="BR827" i="4" s="1"/>
  <c r="BS827" i="4"/>
  <c r="BT827" i="4" a="1"/>
  <c r="BT827" i="4" s="1"/>
  <c r="BU827" i="4" a="1"/>
  <c r="BU827" i="4" s="1"/>
  <c r="BV827" i="4"/>
  <c r="BW827" i="4" a="1"/>
  <c r="BW827" i="4" s="1"/>
  <c r="BX827" i="4"/>
  <c r="BY827" i="4" a="1"/>
  <c r="BY827" i="4" s="1"/>
  <c r="BZ827" i="4" a="1"/>
  <c r="BZ827" i="4" s="1"/>
  <c r="CA827" i="4" a="1"/>
  <c r="CA827" i="4" s="1"/>
  <c r="CB827" i="4" a="1"/>
  <c r="CB827" i="4" s="1"/>
  <c r="CC827" i="4" a="1"/>
  <c r="CC827" i="4" s="1"/>
  <c r="CD827" i="4" a="1"/>
  <c r="CD827" i="4" s="1"/>
  <c r="CE827" i="4"/>
  <c r="J828" i="4"/>
  <c r="L828" i="4" s="1"/>
  <c r="K828" i="4"/>
  <c r="M828" i="4"/>
  <c r="N828" i="4"/>
  <c r="O828" i="4"/>
  <c r="P828" i="4"/>
  <c r="Q828" i="4"/>
  <c r="R828" i="4"/>
  <c r="U828" i="4"/>
  <c r="V828" i="4"/>
  <c r="W828" i="4"/>
  <c r="X828" i="4"/>
  <c r="Y828" i="4"/>
  <c r="Z828" i="4"/>
  <c r="AA828" i="4"/>
  <c r="AC828" i="4"/>
  <c r="AD828" i="4"/>
  <c r="AE828" i="4"/>
  <c r="AF828" i="4"/>
  <c r="AG828" i="4"/>
  <c r="AI828" i="4"/>
  <c r="AJ828" i="4"/>
  <c r="AK828" i="4" a="1"/>
  <c r="AK828" i="4" s="1"/>
  <c r="AL828" i="4"/>
  <c r="AM828" i="4"/>
  <c r="AN828" i="4" a="1"/>
  <c r="AN828" i="4" s="1"/>
  <c r="AO828" i="4"/>
  <c r="AP828" i="4"/>
  <c r="AQ828" i="4" a="1"/>
  <c r="AQ828" i="4" s="1"/>
  <c r="AR828" i="4"/>
  <c r="AS828" i="4"/>
  <c r="AT828" i="4"/>
  <c r="AU828" i="4"/>
  <c r="AV828" i="4" a="1"/>
  <c r="AV828" i="4" s="1"/>
  <c r="AW828" i="4"/>
  <c r="AX828" i="4"/>
  <c r="AY828" i="4"/>
  <c r="AZ828" i="4"/>
  <c r="BA828" i="4"/>
  <c r="BB828" i="4" a="1"/>
  <c r="BB828" i="4" s="1"/>
  <c r="BC828" i="4"/>
  <c r="BD828" i="4"/>
  <c r="BE828" i="4"/>
  <c r="BF828" i="4"/>
  <c r="BG828" i="4"/>
  <c r="BH828" i="4"/>
  <c r="BI828" i="4" a="1"/>
  <c r="BI828" i="4" s="1"/>
  <c r="BJ828" i="4"/>
  <c r="BK828" i="4"/>
  <c r="BL828" i="4" a="1"/>
  <c r="BL828" i="4" s="1"/>
  <c r="BM828" i="4" a="1"/>
  <c r="BM828" i="4" s="1"/>
  <c r="BN828" i="4" a="1"/>
  <c r="BN828" i="4" s="1"/>
  <c r="BO828" i="4" a="1"/>
  <c r="BO828" i="4" s="1"/>
  <c r="BP828" i="4" a="1"/>
  <c r="BP828" i="4" s="1"/>
  <c r="BQ828" i="4" a="1"/>
  <c r="BQ828" i="4" s="1"/>
  <c r="BR828" i="4" a="1"/>
  <c r="BR828" i="4" s="1"/>
  <c r="BS828" i="4"/>
  <c r="BT828" i="4" a="1"/>
  <c r="BT828" i="4" s="1"/>
  <c r="BU828" i="4" a="1"/>
  <c r="BU828" i="4" s="1"/>
  <c r="BV828" i="4"/>
  <c r="BW828" i="4" a="1"/>
  <c r="BW828" i="4" s="1"/>
  <c r="BX828" i="4"/>
  <c r="BY828" i="4" a="1"/>
  <c r="BY828" i="4" s="1"/>
  <c r="BZ828" i="4" a="1"/>
  <c r="BZ828" i="4" s="1"/>
  <c r="CA828" i="4" a="1"/>
  <c r="CA828" i="4" s="1"/>
  <c r="CB828" i="4" a="1"/>
  <c r="CB828" i="4" s="1"/>
  <c r="CC828" i="4" a="1"/>
  <c r="CC828" i="4" s="1"/>
  <c r="CD828" i="4" a="1"/>
  <c r="CD828" i="4" s="1"/>
  <c r="CE828" i="4"/>
  <c r="J829" i="4"/>
  <c r="L829" i="4" s="1"/>
  <c r="K829" i="4"/>
  <c r="M829" i="4"/>
  <c r="N829" i="4"/>
  <c r="O829" i="4"/>
  <c r="P829" i="4"/>
  <c r="Q829" i="4"/>
  <c r="R829" i="4"/>
  <c r="U829" i="4"/>
  <c r="V829" i="4"/>
  <c r="W829" i="4"/>
  <c r="X829" i="4"/>
  <c r="Y829" i="4"/>
  <c r="Z829" i="4"/>
  <c r="AA829" i="4"/>
  <c r="AC829" i="4"/>
  <c r="AD829" i="4"/>
  <c r="AE829" i="4"/>
  <c r="AF829" i="4"/>
  <c r="AG829" i="4"/>
  <c r="AI829" i="4"/>
  <c r="AJ829" i="4"/>
  <c r="AK829" i="4" a="1"/>
  <c r="AK829" i="4" s="1"/>
  <c r="AL829" i="4"/>
  <c r="AM829" i="4"/>
  <c r="AN829" i="4" a="1"/>
  <c r="AN829" i="4" s="1"/>
  <c r="AO829" i="4"/>
  <c r="AP829" i="4"/>
  <c r="AQ829" i="4" a="1"/>
  <c r="AQ829" i="4" s="1"/>
  <c r="AR829" i="4"/>
  <c r="AS829" i="4"/>
  <c r="AT829" i="4"/>
  <c r="AU829" i="4"/>
  <c r="AV829" i="4" a="1"/>
  <c r="AV829" i="4" s="1"/>
  <c r="AW829" i="4"/>
  <c r="AX829" i="4"/>
  <c r="AY829" i="4"/>
  <c r="AZ829" i="4"/>
  <c r="BA829" i="4"/>
  <c r="BB829" i="4" a="1"/>
  <c r="BB829" i="4" s="1"/>
  <c r="BC829" i="4"/>
  <c r="BD829" i="4"/>
  <c r="BE829" i="4"/>
  <c r="BF829" i="4"/>
  <c r="BG829" i="4"/>
  <c r="BH829" i="4"/>
  <c r="BI829" i="4" a="1"/>
  <c r="BI829" i="4" s="1"/>
  <c r="BJ829" i="4"/>
  <c r="BK829" i="4"/>
  <c r="BL829" i="4" a="1"/>
  <c r="BL829" i="4" s="1"/>
  <c r="BM829" i="4" a="1"/>
  <c r="BM829" i="4" s="1"/>
  <c r="BN829" i="4" a="1"/>
  <c r="BN829" i="4" s="1"/>
  <c r="BO829" i="4" a="1"/>
  <c r="BO829" i="4" s="1"/>
  <c r="BP829" i="4" a="1"/>
  <c r="BP829" i="4" s="1"/>
  <c r="BQ829" i="4" a="1"/>
  <c r="BQ829" i="4" s="1"/>
  <c r="BR829" i="4" a="1"/>
  <c r="BR829" i="4" s="1"/>
  <c r="BS829" i="4"/>
  <c r="BT829" i="4" a="1"/>
  <c r="BT829" i="4" s="1"/>
  <c r="BU829" i="4" a="1"/>
  <c r="BU829" i="4" s="1"/>
  <c r="BV829" i="4"/>
  <c r="BW829" i="4" a="1"/>
  <c r="BW829" i="4" s="1"/>
  <c r="BX829" i="4"/>
  <c r="BY829" i="4" a="1"/>
  <c r="BY829" i="4" s="1"/>
  <c r="BZ829" i="4" a="1"/>
  <c r="BZ829" i="4" s="1"/>
  <c r="CA829" i="4" a="1"/>
  <c r="CA829" i="4" s="1"/>
  <c r="CB829" i="4" a="1"/>
  <c r="CB829" i="4" s="1"/>
  <c r="CC829" i="4" a="1"/>
  <c r="CC829" i="4" s="1"/>
  <c r="CD829" i="4" a="1"/>
  <c r="CD829" i="4" s="1"/>
  <c r="CE829" i="4"/>
  <c r="J830" i="4"/>
  <c r="L830" i="4" s="1"/>
  <c r="K830" i="4"/>
  <c r="M830" i="4"/>
  <c r="N830" i="4"/>
  <c r="O830" i="4"/>
  <c r="P830" i="4"/>
  <c r="Q830" i="4"/>
  <c r="R830" i="4"/>
  <c r="U830" i="4"/>
  <c r="V830" i="4"/>
  <c r="W830" i="4"/>
  <c r="X830" i="4"/>
  <c r="Y830" i="4"/>
  <c r="Z830" i="4"/>
  <c r="AA830" i="4"/>
  <c r="AC830" i="4"/>
  <c r="AD830" i="4"/>
  <c r="AE830" i="4"/>
  <c r="AF830" i="4"/>
  <c r="AG830" i="4"/>
  <c r="AI830" i="4"/>
  <c r="AJ830" i="4"/>
  <c r="AK830" i="4" a="1"/>
  <c r="AK830" i="4" s="1"/>
  <c r="AL830" i="4"/>
  <c r="AM830" i="4"/>
  <c r="AN830" i="4" a="1"/>
  <c r="AN830" i="4" s="1"/>
  <c r="AO830" i="4"/>
  <c r="AP830" i="4"/>
  <c r="AQ830" i="4" a="1"/>
  <c r="AQ830" i="4" s="1"/>
  <c r="AR830" i="4"/>
  <c r="AS830" i="4"/>
  <c r="AT830" i="4"/>
  <c r="AU830" i="4"/>
  <c r="AV830" i="4" a="1"/>
  <c r="AV830" i="4" s="1"/>
  <c r="AW830" i="4"/>
  <c r="AX830" i="4"/>
  <c r="AY830" i="4"/>
  <c r="AZ830" i="4"/>
  <c r="BA830" i="4"/>
  <c r="BB830" i="4" a="1"/>
  <c r="BB830" i="4" s="1"/>
  <c r="BC830" i="4"/>
  <c r="BD830" i="4"/>
  <c r="BE830" i="4"/>
  <c r="BF830" i="4"/>
  <c r="BG830" i="4"/>
  <c r="BH830" i="4"/>
  <c r="BI830" i="4" a="1"/>
  <c r="BI830" i="4" s="1"/>
  <c r="BJ830" i="4"/>
  <c r="BK830" i="4"/>
  <c r="BL830" i="4" a="1"/>
  <c r="BL830" i="4" s="1"/>
  <c r="BM830" i="4" a="1"/>
  <c r="BM830" i="4" s="1"/>
  <c r="BN830" i="4" a="1"/>
  <c r="BN830" i="4" s="1"/>
  <c r="BO830" i="4" a="1"/>
  <c r="BO830" i="4" s="1"/>
  <c r="BP830" i="4" a="1"/>
  <c r="BP830" i="4" s="1"/>
  <c r="BQ830" i="4" a="1"/>
  <c r="BQ830" i="4" s="1"/>
  <c r="BR830" i="4" a="1"/>
  <c r="BR830" i="4" s="1"/>
  <c r="BS830" i="4"/>
  <c r="BT830" i="4" a="1"/>
  <c r="BT830" i="4" s="1"/>
  <c r="BU830" i="4" a="1"/>
  <c r="BU830" i="4" s="1"/>
  <c r="BV830" i="4"/>
  <c r="BW830" i="4" a="1"/>
  <c r="BW830" i="4" s="1"/>
  <c r="BX830" i="4"/>
  <c r="BY830" i="4" a="1"/>
  <c r="BY830" i="4" s="1"/>
  <c r="BZ830" i="4" a="1"/>
  <c r="BZ830" i="4" s="1"/>
  <c r="CA830" i="4" a="1"/>
  <c r="CA830" i="4" s="1"/>
  <c r="CB830" i="4" a="1"/>
  <c r="CB830" i="4" s="1"/>
  <c r="CC830" i="4" a="1"/>
  <c r="CC830" i="4" s="1"/>
  <c r="CD830" i="4" a="1"/>
  <c r="CD830" i="4" s="1"/>
  <c r="CE830" i="4"/>
  <c r="J831" i="4"/>
  <c r="L831" i="4" s="1"/>
  <c r="K831" i="4"/>
  <c r="M831" i="4"/>
  <c r="N831" i="4"/>
  <c r="O831" i="4"/>
  <c r="P831" i="4"/>
  <c r="Q831" i="4"/>
  <c r="R831" i="4"/>
  <c r="U831" i="4"/>
  <c r="V831" i="4"/>
  <c r="W831" i="4"/>
  <c r="X831" i="4"/>
  <c r="Y831" i="4"/>
  <c r="Z831" i="4"/>
  <c r="AA831" i="4"/>
  <c r="AC831" i="4"/>
  <c r="AD831" i="4"/>
  <c r="AE831" i="4"/>
  <c r="AF831" i="4"/>
  <c r="AG831" i="4"/>
  <c r="AI831" i="4"/>
  <c r="AJ831" i="4"/>
  <c r="AK831" i="4" a="1"/>
  <c r="AK831" i="4" s="1"/>
  <c r="AL831" i="4"/>
  <c r="AM831" i="4"/>
  <c r="AN831" i="4" a="1"/>
  <c r="AN831" i="4" s="1"/>
  <c r="AO831" i="4"/>
  <c r="AP831" i="4"/>
  <c r="AQ831" i="4" a="1"/>
  <c r="AQ831" i="4" s="1"/>
  <c r="AR831" i="4"/>
  <c r="AS831" i="4"/>
  <c r="AT831" i="4"/>
  <c r="AU831" i="4"/>
  <c r="AV831" i="4" a="1"/>
  <c r="AV831" i="4" s="1"/>
  <c r="AW831" i="4"/>
  <c r="AX831" i="4"/>
  <c r="AY831" i="4"/>
  <c r="AZ831" i="4"/>
  <c r="BA831" i="4"/>
  <c r="BB831" i="4" a="1"/>
  <c r="BB831" i="4" s="1"/>
  <c r="BC831" i="4"/>
  <c r="BD831" i="4"/>
  <c r="BE831" i="4"/>
  <c r="BF831" i="4"/>
  <c r="BG831" i="4"/>
  <c r="BH831" i="4"/>
  <c r="BI831" i="4" a="1"/>
  <c r="BI831" i="4" s="1"/>
  <c r="BJ831" i="4"/>
  <c r="BK831" i="4"/>
  <c r="BL831" i="4" a="1"/>
  <c r="BL831" i="4" s="1"/>
  <c r="BM831" i="4" a="1"/>
  <c r="BM831" i="4" s="1"/>
  <c r="BN831" i="4" a="1"/>
  <c r="BN831" i="4" s="1"/>
  <c r="BO831" i="4" a="1"/>
  <c r="BO831" i="4" s="1"/>
  <c r="BP831" i="4" a="1"/>
  <c r="BP831" i="4" s="1"/>
  <c r="BQ831" i="4" a="1"/>
  <c r="BQ831" i="4" s="1"/>
  <c r="BR831" i="4" a="1"/>
  <c r="BR831" i="4" s="1"/>
  <c r="BS831" i="4"/>
  <c r="BT831" i="4" a="1"/>
  <c r="BT831" i="4" s="1"/>
  <c r="BU831" i="4" a="1"/>
  <c r="BU831" i="4" s="1"/>
  <c r="BV831" i="4"/>
  <c r="BW831" i="4" a="1"/>
  <c r="BW831" i="4" s="1"/>
  <c r="BX831" i="4"/>
  <c r="BY831" i="4" a="1"/>
  <c r="BY831" i="4" s="1"/>
  <c r="BZ831" i="4" a="1"/>
  <c r="BZ831" i="4" s="1"/>
  <c r="CA831" i="4" a="1"/>
  <c r="CA831" i="4" s="1"/>
  <c r="CB831" i="4" a="1"/>
  <c r="CB831" i="4" s="1"/>
  <c r="CC831" i="4" a="1"/>
  <c r="CC831" i="4" s="1"/>
  <c r="CD831" i="4" a="1"/>
  <c r="CD831" i="4" s="1"/>
  <c r="CE831" i="4"/>
  <c r="J832" i="4"/>
  <c r="L832" i="4" s="1"/>
  <c r="K832" i="4"/>
  <c r="M832" i="4"/>
  <c r="N832" i="4"/>
  <c r="O832" i="4"/>
  <c r="P832" i="4"/>
  <c r="Q832" i="4"/>
  <c r="R832" i="4"/>
  <c r="U832" i="4"/>
  <c r="V832" i="4"/>
  <c r="W832" i="4"/>
  <c r="X832" i="4"/>
  <c r="Y832" i="4"/>
  <c r="Z832" i="4"/>
  <c r="AA832" i="4"/>
  <c r="AC832" i="4"/>
  <c r="AD832" i="4"/>
  <c r="AE832" i="4"/>
  <c r="AF832" i="4"/>
  <c r="AG832" i="4"/>
  <c r="AI832" i="4"/>
  <c r="AJ832" i="4"/>
  <c r="AK832" i="4" a="1"/>
  <c r="AK832" i="4" s="1"/>
  <c r="AL832" i="4"/>
  <c r="AM832" i="4"/>
  <c r="AN832" i="4" a="1"/>
  <c r="AN832" i="4" s="1"/>
  <c r="AO832" i="4"/>
  <c r="AP832" i="4"/>
  <c r="AQ832" i="4" a="1"/>
  <c r="AQ832" i="4" s="1"/>
  <c r="AR832" i="4"/>
  <c r="AS832" i="4"/>
  <c r="AT832" i="4"/>
  <c r="AU832" i="4"/>
  <c r="AV832" i="4" a="1"/>
  <c r="AV832" i="4" s="1"/>
  <c r="AW832" i="4"/>
  <c r="AX832" i="4"/>
  <c r="AY832" i="4"/>
  <c r="AZ832" i="4"/>
  <c r="BA832" i="4"/>
  <c r="BB832" i="4" a="1"/>
  <c r="BB832" i="4" s="1"/>
  <c r="BC832" i="4"/>
  <c r="BD832" i="4"/>
  <c r="BE832" i="4"/>
  <c r="BF832" i="4"/>
  <c r="BG832" i="4"/>
  <c r="BH832" i="4"/>
  <c r="BI832" i="4" a="1"/>
  <c r="BI832" i="4" s="1"/>
  <c r="BJ832" i="4"/>
  <c r="BK832" i="4"/>
  <c r="BL832" i="4" a="1"/>
  <c r="BL832" i="4" s="1"/>
  <c r="BM832" i="4" a="1"/>
  <c r="BM832" i="4" s="1"/>
  <c r="BN832" i="4" a="1"/>
  <c r="BN832" i="4" s="1"/>
  <c r="BO832" i="4" a="1"/>
  <c r="BO832" i="4" s="1"/>
  <c r="BP832" i="4" a="1"/>
  <c r="BP832" i="4" s="1"/>
  <c r="BQ832" i="4" a="1"/>
  <c r="BQ832" i="4" s="1"/>
  <c r="BR832" i="4" a="1"/>
  <c r="BR832" i="4" s="1"/>
  <c r="BS832" i="4"/>
  <c r="BT832" i="4" a="1"/>
  <c r="BT832" i="4" s="1"/>
  <c r="BU832" i="4" a="1"/>
  <c r="BU832" i="4" s="1"/>
  <c r="BV832" i="4"/>
  <c r="BW832" i="4" a="1"/>
  <c r="BW832" i="4" s="1"/>
  <c r="BX832" i="4"/>
  <c r="BY832" i="4" a="1"/>
  <c r="BY832" i="4" s="1"/>
  <c r="BZ832" i="4" a="1"/>
  <c r="BZ832" i="4" s="1"/>
  <c r="CA832" i="4" a="1"/>
  <c r="CA832" i="4" s="1"/>
  <c r="CB832" i="4" a="1"/>
  <c r="CB832" i="4" s="1"/>
  <c r="CC832" i="4" a="1"/>
  <c r="CC832" i="4" s="1"/>
  <c r="CD832" i="4" a="1"/>
  <c r="CD832" i="4" s="1"/>
  <c r="CE832" i="4"/>
  <c r="J833" i="4"/>
  <c r="L833" i="4" s="1"/>
  <c r="K833" i="4"/>
  <c r="M833" i="4"/>
  <c r="N833" i="4"/>
  <c r="O833" i="4"/>
  <c r="P833" i="4"/>
  <c r="Q833" i="4"/>
  <c r="R833" i="4"/>
  <c r="U833" i="4"/>
  <c r="V833" i="4"/>
  <c r="W833" i="4"/>
  <c r="X833" i="4"/>
  <c r="Y833" i="4"/>
  <c r="Z833" i="4"/>
  <c r="AA833" i="4"/>
  <c r="AC833" i="4"/>
  <c r="AD833" i="4"/>
  <c r="AE833" i="4"/>
  <c r="AF833" i="4"/>
  <c r="AG833" i="4"/>
  <c r="AI833" i="4"/>
  <c r="AJ833" i="4"/>
  <c r="AK833" i="4" a="1"/>
  <c r="AK833" i="4" s="1"/>
  <c r="AL833" i="4"/>
  <c r="AM833" i="4"/>
  <c r="AN833" i="4" a="1"/>
  <c r="AN833" i="4" s="1"/>
  <c r="AO833" i="4"/>
  <c r="AP833" i="4"/>
  <c r="AQ833" i="4" a="1"/>
  <c r="AQ833" i="4" s="1"/>
  <c r="AR833" i="4"/>
  <c r="AS833" i="4"/>
  <c r="AT833" i="4"/>
  <c r="AU833" i="4"/>
  <c r="AV833" i="4" a="1"/>
  <c r="AV833" i="4" s="1"/>
  <c r="AW833" i="4"/>
  <c r="AX833" i="4"/>
  <c r="AY833" i="4"/>
  <c r="AZ833" i="4"/>
  <c r="BA833" i="4"/>
  <c r="BB833" i="4" a="1"/>
  <c r="BB833" i="4" s="1"/>
  <c r="BC833" i="4"/>
  <c r="BD833" i="4"/>
  <c r="BE833" i="4"/>
  <c r="BF833" i="4"/>
  <c r="BG833" i="4"/>
  <c r="BH833" i="4"/>
  <c r="BI833" i="4" a="1"/>
  <c r="BI833" i="4" s="1"/>
  <c r="BJ833" i="4"/>
  <c r="BK833" i="4"/>
  <c r="BL833" i="4" a="1"/>
  <c r="BL833" i="4" s="1"/>
  <c r="BM833" i="4" a="1"/>
  <c r="BM833" i="4" s="1"/>
  <c r="BN833" i="4" a="1"/>
  <c r="BN833" i="4" s="1"/>
  <c r="BO833" i="4" a="1"/>
  <c r="BO833" i="4" s="1"/>
  <c r="BP833" i="4" a="1"/>
  <c r="BP833" i="4" s="1"/>
  <c r="BQ833" i="4" a="1"/>
  <c r="BQ833" i="4" s="1"/>
  <c r="BR833" i="4" a="1"/>
  <c r="BR833" i="4" s="1"/>
  <c r="BS833" i="4"/>
  <c r="BT833" i="4" a="1"/>
  <c r="BT833" i="4" s="1"/>
  <c r="BU833" i="4" a="1"/>
  <c r="BU833" i="4" s="1"/>
  <c r="BV833" i="4"/>
  <c r="BW833" i="4" a="1"/>
  <c r="BW833" i="4" s="1"/>
  <c r="BX833" i="4"/>
  <c r="BY833" i="4" a="1"/>
  <c r="BY833" i="4" s="1"/>
  <c r="BZ833" i="4" a="1"/>
  <c r="BZ833" i="4" s="1"/>
  <c r="CA833" i="4" a="1"/>
  <c r="CA833" i="4" s="1"/>
  <c r="CB833" i="4" a="1"/>
  <c r="CB833" i="4" s="1"/>
  <c r="CC833" i="4" a="1"/>
  <c r="CC833" i="4" s="1"/>
  <c r="CD833" i="4" a="1"/>
  <c r="CD833" i="4" s="1"/>
  <c r="CE833" i="4"/>
  <c r="J834" i="4"/>
  <c r="L834" i="4" s="1"/>
  <c r="K834" i="4"/>
  <c r="M834" i="4"/>
  <c r="N834" i="4"/>
  <c r="O834" i="4"/>
  <c r="P834" i="4"/>
  <c r="Q834" i="4"/>
  <c r="R834" i="4"/>
  <c r="U834" i="4"/>
  <c r="V834" i="4"/>
  <c r="W834" i="4"/>
  <c r="X834" i="4"/>
  <c r="Y834" i="4"/>
  <c r="Z834" i="4"/>
  <c r="AA834" i="4"/>
  <c r="AC834" i="4"/>
  <c r="AD834" i="4"/>
  <c r="AE834" i="4"/>
  <c r="AF834" i="4"/>
  <c r="AG834" i="4"/>
  <c r="AI834" i="4"/>
  <c r="AJ834" i="4"/>
  <c r="AK834" i="4" a="1"/>
  <c r="AK834" i="4" s="1"/>
  <c r="AL834" i="4"/>
  <c r="AM834" i="4"/>
  <c r="AN834" i="4" a="1"/>
  <c r="AN834" i="4" s="1"/>
  <c r="AO834" i="4"/>
  <c r="AP834" i="4"/>
  <c r="AQ834" i="4" a="1"/>
  <c r="AQ834" i="4" s="1"/>
  <c r="AR834" i="4"/>
  <c r="AS834" i="4"/>
  <c r="AT834" i="4"/>
  <c r="AU834" i="4"/>
  <c r="AV834" i="4" a="1"/>
  <c r="AV834" i="4" s="1"/>
  <c r="AW834" i="4"/>
  <c r="AX834" i="4"/>
  <c r="AY834" i="4"/>
  <c r="AZ834" i="4"/>
  <c r="BA834" i="4"/>
  <c r="BB834" i="4" a="1"/>
  <c r="BB834" i="4" s="1"/>
  <c r="BC834" i="4"/>
  <c r="BD834" i="4"/>
  <c r="BE834" i="4"/>
  <c r="BF834" i="4"/>
  <c r="BG834" i="4"/>
  <c r="BH834" i="4"/>
  <c r="BI834" i="4" a="1"/>
  <c r="BI834" i="4" s="1"/>
  <c r="BJ834" i="4"/>
  <c r="BK834" i="4"/>
  <c r="BL834" i="4" a="1"/>
  <c r="BL834" i="4" s="1"/>
  <c r="BM834" i="4" a="1"/>
  <c r="BM834" i="4" s="1"/>
  <c r="BN834" i="4" a="1"/>
  <c r="BN834" i="4" s="1"/>
  <c r="BO834" i="4" a="1"/>
  <c r="BO834" i="4" s="1"/>
  <c r="BP834" i="4" a="1"/>
  <c r="BP834" i="4" s="1"/>
  <c r="BQ834" i="4" a="1"/>
  <c r="BQ834" i="4" s="1"/>
  <c r="BR834" i="4" a="1"/>
  <c r="BR834" i="4" s="1"/>
  <c r="BS834" i="4"/>
  <c r="BT834" i="4" a="1"/>
  <c r="BT834" i="4" s="1"/>
  <c r="BU834" i="4" a="1"/>
  <c r="BU834" i="4" s="1"/>
  <c r="BV834" i="4"/>
  <c r="BW834" i="4" a="1"/>
  <c r="BW834" i="4" s="1"/>
  <c r="BX834" i="4"/>
  <c r="BY834" i="4" a="1"/>
  <c r="BY834" i="4" s="1"/>
  <c r="BZ834" i="4" a="1"/>
  <c r="BZ834" i="4" s="1"/>
  <c r="CA834" i="4" a="1"/>
  <c r="CA834" i="4" s="1"/>
  <c r="CB834" i="4" a="1"/>
  <c r="CB834" i="4" s="1"/>
  <c r="CC834" i="4" a="1"/>
  <c r="CC834" i="4" s="1"/>
  <c r="CD834" i="4" a="1"/>
  <c r="CD834" i="4" s="1"/>
  <c r="CE834" i="4"/>
  <c r="J835" i="4"/>
  <c r="L835" i="4" s="1"/>
  <c r="K835" i="4"/>
  <c r="M835" i="4"/>
  <c r="N835" i="4"/>
  <c r="O835" i="4"/>
  <c r="P835" i="4"/>
  <c r="Q835" i="4"/>
  <c r="R835" i="4"/>
  <c r="U835" i="4"/>
  <c r="V835" i="4"/>
  <c r="W835" i="4"/>
  <c r="X835" i="4"/>
  <c r="Y835" i="4"/>
  <c r="Z835" i="4"/>
  <c r="AA835" i="4"/>
  <c r="AC835" i="4"/>
  <c r="AD835" i="4"/>
  <c r="AE835" i="4"/>
  <c r="AF835" i="4"/>
  <c r="AG835" i="4"/>
  <c r="AI835" i="4"/>
  <c r="AJ835" i="4"/>
  <c r="AK835" i="4" a="1"/>
  <c r="AK835" i="4" s="1"/>
  <c r="AL835" i="4"/>
  <c r="AM835" i="4"/>
  <c r="AN835" i="4" a="1"/>
  <c r="AN835" i="4" s="1"/>
  <c r="AO835" i="4"/>
  <c r="AP835" i="4"/>
  <c r="AQ835" i="4" a="1"/>
  <c r="AQ835" i="4" s="1"/>
  <c r="AR835" i="4"/>
  <c r="AS835" i="4"/>
  <c r="AT835" i="4"/>
  <c r="AU835" i="4"/>
  <c r="AV835" i="4" a="1"/>
  <c r="AV835" i="4" s="1"/>
  <c r="AW835" i="4"/>
  <c r="AX835" i="4"/>
  <c r="AY835" i="4"/>
  <c r="AZ835" i="4"/>
  <c r="BA835" i="4"/>
  <c r="BB835" i="4" a="1"/>
  <c r="BB835" i="4" s="1"/>
  <c r="BC835" i="4"/>
  <c r="BD835" i="4"/>
  <c r="BE835" i="4"/>
  <c r="BF835" i="4"/>
  <c r="BG835" i="4"/>
  <c r="BH835" i="4"/>
  <c r="BI835" i="4" a="1"/>
  <c r="BI835" i="4" s="1"/>
  <c r="BJ835" i="4"/>
  <c r="BK835" i="4"/>
  <c r="BL835" i="4" a="1"/>
  <c r="BL835" i="4" s="1"/>
  <c r="BM835" i="4" a="1"/>
  <c r="BM835" i="4" s="1"/>
  <c r="BN835" i="4" a="1"/>
  <c r="BN835" i="4" s="1"/>
  <c r="BO835" i="4" a="1"/>
  <c r="BO835" i="4" s="1"/>
  <c r="BP835" i="4" a="1"/>
  <c r="BP835" i="4" s="1"/>
  <c r="BQ835" i="4" a="1"/>
  <c r="BQ835" i="4" s="1"/>
  <c r="BR835" i="4" a="1"/>
  <c r="BR835" i="4" s="1"/>
  <c r="BS835" i="4"/>
  <c r="BT835" i="4" a="1"/>
  <c r="BT835" i="4" s="1"/>
  <c r="BU835" i="4" a="1"/>
  <c r="BU835" i="4" s="1"/>
  <c r="BV835" i="4"/>
  <c r="BW835" i="4" a="1"/>
  <c r="BW835" i="4" s="1"/>
  <c r="BX835" i="4"/>
  <c r="BY835" i="4" a="1"/>
  <c r="BY835" i="4" s="1"/>
  <c r="BZ835" i="4" a="1"/>
  <c r="BZ835" i="4" s="1"/>
  <c r="CA835" i="4" a="1"/>
  <c r="CA835" i="4" s="1"/>
  <c r="CB835" i="4" a="1"/>
  <c r="CB835" i="4" s="1"/>
  <c r="CC835" i="4" a="1"/>
  <c r="CC835" i="4" s="1"/>
  <c r="CD835" i="4" a="1"/>
  <c r="CD835" i="4" s="1"/>
  <c r="CE835" i="4"/>
  <c r="J836" i="4"/>
  <c r="L836" i="4" s="1"/>
  <c r="K836" i="4"/>
  <c r="M836" i="4"/>
  <c r="N836" i="4"/>
  <c r="O836" i="4"/>
  <c r="P836" i="4"/>
  <c r="Q836" i="4"/>
  <c r="R836" i="4"/>
  <c r="U836" i="4"/>
  <c r="V836" i="4"/>
  <c r="W836" i="4"/>
  <c r="X836" i="4"/>
  <c r="Y836" i="4"/>
  <c r="Z836" i="4"/>
  <c r="AA836" i="4"/>
  <c r="AC836" i="4"/>
  <c r="AD836" i="4"/>
  <c r="AE836" i="4"/>
  <c r="AF836" i="4"/>
  <c r="AG836" i="4"/>
  <c r="AI836" i="4"/>
  <c r="AJ836" i="4"/>
  <c r="AK836" i="4" a="1"/>
  <c r="AK836" i="4" s="1"/>
  <c r="AL836" i="4"/>
  <c r="AM836" i="4"/>
  <c r="AN836" i="4" a="1"/>
  <c r="AN836" i="4" s="1"/>
  <c r="AO836" i="4"/>
  <c r="AP836" i="4"/>
  <c r="AQ836" i="4" a="1"/>
  <c r="AQ836" i="4" s="1"/>
  <c r="AR836" i="4"/>
  <c r="AS836" i="4"/>
  <c r="AT836" i="4"/>
  <c r="AU836" i="4"/>
  <c r="AV836" i="4" a="1"/>
  <c r="AV836" i="4" s="1"/>
  <c r="AW836" i="4"/>
  <c r="AX836" i="4"/>
  <c r="AY836" i="4"/>
  <c r="AZ836" i="4"/>
  <c r="BA836" i="4"/>
  <c r="BB836" i="4" a="1"/>
  <c r="BB836" i="4" s="1"/>
  <c r="BC836" i="4"/>
  <c r="BD836" i="4"/>
  <c r="BE836" i="4"/>
  <c r="BF836" i="4"/>
  <c r="BG836" i="4"/>
  <c r="BH836" i="4"/>
  <c r="BI836" i="4" a="1"/>
  <c r="BI836" i="4" s="1"/>
  <c r="BJ836" i="4"/>
  <c r="BK836" i="4"/>
  <c r="BL836" i="4" a="1"/>
  <c r="BL836" i="4" s="1"/>
  <c r="BM836" i="4" a="1"/>
  <c r="BM836" i="4" s="1"/>
  <c r="BN836" i="4" a="1"/>
  <c r="BN836" i="4" s="1"/>
  <c r="BO836" i="4" a="1"/>
  <c r="BO836" i="4" s="1"/>
  <c r="BP836" i="4" a="1"/>
  <c r="BP836" i="4" s="1"/>
  <c r="BQ836" i="4" a="1"/>
  <c r="BQ836" i="4" s="1"/>
  <c r="BR836" i="4" a="1"/>
  <c r="BR836" i="4" s="1"/>
  <c r="BS836" i="4"/>
  <c r="BT836" i="4" a="1"/>
  <c r="BT836" i="4" s="1"/>
  <c r="BU836" i="4" a="1"/>
  <c r="BU836" i="4" s="1"/>
  <c r="BV836" i="4"/>
  <c r="BW836" i="4" a="1"/>
  <c r="BW836" i="4" s="1"/>
  <c r="BX836" i="4"/>
  <c r="BY836" i="4" a="1"/>
  <c r="BY836" i="4" s="1"/>
  <c r="BZ836" i="4" a="1"/>
  <c r="BZ836" i="4" s="1"/>
  <c r="CA836" i="4" a="1"/>
  <c r="CA836" i="4" s="1"/>
  <c r="CB836" i="4" a="1"/>
  <c r="CB836" i="4" s="1"/>
  <c r="CC836" i="4" a="1"/>
  <c r="CC836" i="4" s="1"/>
  <c r="CD836" i="4" a="1"/>
  <c r="CD836" i="4" s="1"/>
  <c r="CE836" i="4"/>
  <c r="J837" i="4"/>
  <c r="L837" i="4" s="1"/>
  <c r="K837" i="4"/>
  <c r="M837" i="4"/>
  <c r="N837" i="4"/>
  <c r="O837" i="4"/>
  <c r="P837" i="4"/>
  <c r="Q837" i="4"/>
  <c r="R837" i="4"/>
  <c r="U837" i="4"/>
  <c r="V837" i="4"/>
  <c r="W837" i="4"/>
  <c r="X837" i="4"/>
  <c r="Y837" i="4"/>
  <c r="Z837" i="4"/>
  <c r="AA837" i="4"/>
  <c r="AC837" i="4"/>
  <c r="AD837" i="4"/>
  <c r="AE837" i="4"/>
  <c r="AF837" i="4"/>
  <c r="AG837" i="4"/>
  <c r="AI837" i="4"/>
  <c r="AJ837" i="4"/>
  <c r="AK837" i="4" a="1"/>
  <c r="AK837" i="4" s="1"/>
  <c r="AL837" i="4"/>
  <c r="AM837" i="4"/>
  <c r="AN837" i="4" a="1"/>
  <c r="AN837" i="4" s="1"/>
  <c r="AO837" i="4"/>
  <c r="AP837" i="4"/>
  <c r="AQ837" i="4" a="1"/>
  <c r="AQ837" i="4" s="1"/>
  <c r="AR837" i="4"/>
  <c r="AS837" i="4"/>
  <c r="AT837" i="4"/>
  <c r="AU837" i="4"/>
  <c r="AV837" i="4" a="1"/>
  <c r="AV837" i="4" s="1"/>
  <c r="AW837" i="4"/>
  <c r="AX837" i="4"/>
  <c r="AY837" i="4"/>
  <c r="AZ837" i="4"/>
  <c r="BA837" i="4"/>
  <c r="BB837" i="4" a="1"/>
  <c r="BB837" i="4" s="1"/>
  <c r="BC837" i="4"/>
  <c r="BD837" i="4"/>
  <c r="BE837" i="4"/>
  <c r="BF837" i="4"/>
  <c r="BG837" i="4"/>
  <c r="BH837" i="4"/>
  <c r="BI837" i="4" a="1"/>
  <c r="BI837" i="4" s="1"/>
  <c r="BJ837" i="4"/>
  <c r="BK837" i="4"/>
  <c r="BL837" i="4" a="1"/>
  <c r="BL837" i="4" s="1"/>
  <c r="BM837" i="4" a="1"/>
  <c r="BM837" i="4" s="1"/>
  <c r="BN837" i="4" a="1"/>
  <c r="BN837" i="4" s="1"/>
  <c r="BO837" i="4" a="1"/>
  <c r="BO837" i="4" s="1"/>
  <c r="BP837" i="4" a="1"/>
  <c r="BP837" i="4" s="1"/>
  <c r="BQ837" i="4" a="1"/>
  <c r="BQ837" i="4" s="1"/>
  <c r="BR837" i="4" a="1"/>
  <c r="BR837" i="4" s="1"/>
  <c r="BS837" i="4"/>
  <c r="BT837" i="4" a="1"/>
  <c r="BT837" i="4" s="1"/>
  <c r="BU837" i="4" a="1"/>
  <c r="BU837" i="4" s="1"/>
  <c r="BV837" i="4"/>
  <c r="BW837" i="4" a="1"/>
  <c r="BW837" i="4" s="1"/>
  <c r="BX837" i="4"/>
  <c r="BY837" i="4" a="1"/>
  <c r="BY837" i="4" s="1"/>
  <c r="BZ837" i="4" a="1"/>
  <c r="BZ837" i="4" s="1"/>
  <c r="CA837" i="4" a="1"/>
  <c r="CA837" i="4" s="1"/>
  <c r="CB837" i="4" a="1"/>
  <c r="CB837" i="4" s="1"/>
  <c r="CC837" i="4" a="1"/>
  <c r="CC837" i="4" s="1"/>
  <c r="CD837" i="4" a="1"/>
  <c r="CD837" i="4" s="1"/>
  <c r="CE837" i="4"/>
  <c r="J838" i="4"/>
  <c r="L838" i="4" s="1"/>
  <c r="K838" i="4"/>
  <c r="M838" i="4"/>
  <c r="N838" i="4"/>
  <c r="O838" i="4"/>
  <c r="P838" i="4"/>
  <c r="Q838" i="4"/>
  <c r="R838" i="4"/>
  <c r="U838" i="4"/>
  <c r="V838" i="4"/>
  <c r="W838" i="4"/>
  <c r="X838" i="4"/>
  <c r="Y838" i="4"/>
  <c r="Z838" i="4"/>
  <c r="AA838" i="4"/>
  <c r="AC838" i="4"/>
  <c r="AD838" i="4"/>
  <c r="AE838" i="4"/>
  <c r="AF838" i="4"/>
  <c r="AG838" i="4"/>
  <c r="AI838" i="4"/>
  <c r="AJ838" i="4"/>
  <c r="AK838" i="4" a="1"/>
  <c r="AK838" i="4" s="1"/>
  <c r="AL838" i="4"/>
  <c r="AM838" i="4"/>
  <c r="AN838" i="4" a="1"/>
  <c r="AN838" i="4" s="1"/>
  <c r="AO838" i="4"/>
  <c r="AP838" i="4"/>
  <c r="AQ838" i="4" a="1"/>
  <c r="AQ838" i="4" s="1"/>
  <c r="AR838" i="4"/>
  <c r="AS838" i="4"/>
  <c r="AT838" i="4"/>
  <c r="AU838" i="4"/>
  <c r="AV838" i="4" a="1"/>
  <c r="AV838" i="4" s="1"/>
  <c r="AW838" i="4"/>
  <c r="AX838" i="4"/>
  <c r="AY838" i="4"/>
  <c r="AZ838" i="4"/>
  <c r="BA838" i="4"/>
  <c r="BB838" i="4" a="1"/>
  <c r="BB838" i="4" s="1"/>
  <c r="BC838" i="4"/>
  <c r="BD838" i="4"/>
  <c r="BE838" i="4"/>
  <c r="BF838" i="4"/>
  <c r="BG838" i="4"/>
  <c r="BH838" i="4"/>
  <c r="BI838" i="4" a="1"/>
  <c r="BI838" i="4" s="1"/>
  <c r="BJ838" i="4"/>
  <c r="BK838" i="4"/>
  <c r="BL838" i="4" a="1"/>
  <c r="BL838" i="4" s="1"/>
  <c r="BM838" i="4" a="1"/>
  <c r="BM838" i="4" s="1"/>
  <c r="BN838" i="4" a="1"/>
  <c r="BN838" i="4" s="1"/>
  <c r="BO838" i="4" a="1"/>
  <c r="BO838" i="4" s="1"/>
  <c r="BP838" i="4" a="1"/>
  <c r="BP838" i="4" s="1"/>
  <c r="BQ838" i="4" a="1"/>
  <c r="BQ838" i="4" s="1"/>
  <c r="BR838" i="4" a="1"/>
  <c r="BR838" i="4" s="1"/>
  <c r="BS838" i="4"/>
  <c r="BT838" i="4" a="1"/>
  <c r="BT838" i="4" s="1"/>
  <c r="BU838" i="4" a="1"/>
  <c r="BU838" i="4" s="1"/>
  <c r="BV838" i="4"/>
  <c r="BW838" i="4" a="1"/>
  <c r="BW838" i="4" s="1"/>
  <c r="BX838" i="4"/>
  <c r="BY838" i="4" a="1"/>
  <c r="BY838" i="4" s="1"/>
  <c r="BZ838" i="4" a="1"/>
  <c r="BZ838" i="4" s="1"/>
  <c r="CA838" i="4" a="1"/>
  <c r="CA838" i="4" s="1"/>
  <c r="CB838" i="4" a="1"/>
  <c r="CB838" i="4" s="1"/>
  <c r="CC838" i="4" a="1"/>
  <c r="CC838" i="4" s="1"/>
  <c r="CD838" i="4" a="1"/>
  <c r="CD838" i="4" s="1"/>
  <c r="CE838" i="4"/>
  <c r="J839" i="4"/>
  <c r="L839" i="4" s="1"/>
  <c r="K839" i="4"/>
  <c r="M839" i="4"/>
  <c r="N839" i="4"/>
  <c r="O839" i="4"/>
  <c r="P839" i="4"/>
  <c r="Q839" i="4"/>
  <c r="R839" i="4"/>
  <c r="U839" i="4"/>
  <c r="V839" i="4"/>
  <c r="W839" i="4"/>
  <c r="X839" i="4"/>
  <c r="Y839" i="4"/>
  <c r="Z839" i="4"/>
  <c r="AA839" i="4"/>
  <c r="AC839" i="4"/>
  <c r="AD839" i="4"/>
  <c r="AE839" i="4"/>
  <c r="AF839" i="4"/>
  <c r="AG839" i="4"/>
  <c r="AI839" i="4"/>
  <c r="AJ839" i="4"/>
  <c r="AK839" i="4" a="1"/>
  <c r="AK839" i="4" s="1"/>
  <c r="AL839" i="4"/>
  <c r="AM839" i="4"/>
  <c r="AN839" i="4" a="1"/>
  <c r="AN839" i="4" s="1"/>
  <c r="AO839" i="4"/>
  <c r="AP839" i="4"/>
  <c r="AQ839" i="4" a="1"/>
  <c r="AQ839" i="4" s="1"/>
  <c r="AR839" i="4"/>
  <c r="AS839" i="4"/>
  <c r="AT839" i="4"/>
  <c r="AU839" i="4"/>
  <c r="AV839" i="4" a="1"/>
  <c r="AV839" i="4" s="1"/>
  <c r="AW839" i="4"/>
  <c r="AX839" i="4"/>
  <c r="AY839" i="4"/>
  <c r="AZ839" i="4"/>
  <c r="BA839" i="4"/>
  <c r="BB839" i="4" a="1"/>
  <c r="BB839" i="4" s="1"/>
  <c r="BC839" i="4"/>
  <c r="BD839" i="4"/>
  <c r="BE839" i="4"/>
  <c r="BF839" i="4"/>
  <c r="BG839" i="4"/>
  <c r="BH839" i="4"/>
  <c r="BI839" i="4" a="1"/>
  <c r="BI839" i="4" s="1"/>
  <c r="BJ839" i="4"/>
  <c r="BK839" i="4"/>
  <c r="BL839" i="4" a="1"/>
  <c r="BL839" i="4" s="1"/>
  <c r="BM839" i="4" a="1"/>
  <c r="BM839" i="4" s="1"/>
  <c r="BN839" i="4" a="1"/>
  <c r="BN839" i="4" s="1"/>
  <c r="BO839" i="4" a="1"/>
  <c r="BO839" i="4" s="1"/>
  <c r="BP839" i="4" a="1"/>
  <c r="BP839" i="4" s="1"/>
  <c r="BQ839" i="4" a="1"/>
  <c r="BQ839" i="4" s="1"/>
  <c r="BR839" i="4" a="1"/>
  <c r="BR839" i="4" s="1"/>
  <c r="BS839" i="4"/>
  <c r="BT839" i="4" a="1"/>
  <c r="BT839" i="4" s="1"/>
  <c r="BU839" i="4" a="1"/>
  <c r="BU839" i="4" s="1"/>
  <c r="BV839" i="4"/>
  <c r="BW839" i="4" a="1"/>
  <c r="BW839" i="4" s="1"/>
  <c r="BX839" i="4"/>
  <c r="BY839" i="4" a="1"/>
  <c r="BY839" i="4" s="1"/>
  <c r="BZ839" i="4" a="1"/>
  <c r="BZ839" i="4" s="1"/>
  <c r="CA839" i="4" a="1"/>
  <c r="CA839" i="4" s="1"/>
  <c r="CB839" i="4" a="1"/>
  <c r="CB839" i="4" s="1"/>
  <c r="CC839" i="4" a="1"/>
  <c r="CC839" i="4" s="1"/>
  <c r="CD839" i="4" a="1"/>
  <c r="CD839" i="4" s="1"/>
  <c r="CE839" i="4"/>
  <c r="J840" i="4"/>
  <c r="L840" i="4" s="1"/>
  <c r="K840" i="4"/>
  <c r="M840" i="4"/>
  <c r="N840" i="4"/>
  <c r="O840" i="4"/>
  <c r="P840" i="4"/>
  <c r="Q840" i="4"/>
  <c r="R840" i="4"/>
  <c r="U840" i="4"/>
  <c r="V840" i="4"/>
  <c r="W840" i="4"/>
  <c r="X840" i="4"/>
  <c r="Y840" i="4"/>
  <c r="Z840" i="4"/>
  <c r="AA840" i="4"/>
  <c r="AC840" i="4"/>
  <c r="AD840" i="4"/>
  <c r="AE840" i="4"/>
  <c r="AF840" i="4"/>
  <c r="AG840" i="4"/>
  <c r="AI840" i="4"/>
  <c r="AJ840" i="4"/>
  <c r="AK840" i="4" a="1"/>
  <c r="AK840" i="4" s="1"/>
  <c r="AL840" i="4"/>
  <c r="AM840" i="4"/>
  <c r="AN840" i="4" a="1"/>
  <c r="AN840" i="4" s="1"/>
  <c r="AO840" i="4"/>
  <c r="AP840" i="4"/>
  <c r="AQ840" i="4" a="1"/>
  <c r="AQ840" i="4" s="1"/>
  <c r="AR840" i="4"/>
  <c r="AS840" i="4"/>
  <c r="AT840" i="4"/>
  <c r="AU840" i="4"/>
  <c r="AV840" i="4" a="1"/>
  <c r="AV840" i="4" s="1"/>
  <c r="AW840" i="4"/>
  <c r="AX840" i="4"/>
  <c r="AY840" i="4"/>
  <c r="AZ840" i="4"/>
  <c r="BA840" i="4"/>
  <c r="BB840" i="4" a="1"/>
  <c r="BB840" i="4" s="1"/>
  <c r="BC840" i="4"/>
  <c r="BD840" i="4"/>
  <c r="BE840" i="4"/>
  <c r="BF840" i="4"/>
  <c r="BG840" i="4"/>
  <c r="BH840" i="4"/>
  <c r="BI840" i="4" a="1"/>
  <c r="BI840" i="4" s="1"/>
  <c r="BJ840" i="4"/>
  <c r="BK840" i="4"/>
  <c r="BL840" i="4" a="1"/>
  <c r="BL840" i="4" s="1"/>
  <c r="BM840" i="4" a="1"/>
  <c r="BM840" i="4" s="1"/>
  <c r="BN840" i="4" a="1"/>
  <c r="BN840" i="4" s="1"/>
  <c r="BO840" i="4" a="1"/>
  <c r="BO840" i="4" s="1"/>
  <c r="BP840" i="4" a="1"/>
  <c r="BP840" i="4" s="1"/>
  <c r="BQ840" i="4" a="1"/>
  <c r="BQ840" i="4" s="1"/>
  <c r="BR840" i="4" a="1"/>
  <c r="BR840" i="4" s="1"/>
  <c r="BS840" i="4"/>
  <c r="BT840" i="4" a="1"/>
  <c r="BT840" i="4" s="1"/>
  <c r="BU840" i="4" a="1"/>
  <c r="BU840" i="4" s="1"/>
  <c r="BV840" i="4"/>
  <c r="BW840" i="4" a="1"/>
  <c r="BW840" i="4" s="1"/>
  <c r="BX840" i="4"/>
  <c r="BY840" i="4" a="1"/>
  <c r="BY840" i="4" s="1"/>
  <c r="BZ840" i="4" a="1"/>
  <c r="BZ840" i="4" s="1"/>
  <c r="CA840" i="4" a="1"/>
  <c r="CA840" i="4" s="1"/>
  <c r="CB840" i="4" a="1"/>
  <c r="CB840" i="4" s="1"/>
  <c r="CC840" i="4" a="1"/>
  <c r="CC840" i="4" s="1"/>
  <c r="CD840" i="4" a="1"/>
  <c r="CD840" i="4" s="1"/>
  <c r="CE840" i="4"/>
  <c r="J841" i="4"/>
  <c r="L841" i="4" s="1"/>
  <c r="K841" i="4"/>
  <c r="M841" i="4"/>
  <c r="N841" i="4"/>
  <c r="O841" i="4"/>
  <c r="P841" i="4"/>
  <c r="Q841" i="4"/>
  <c r="R841" i="4"/>
  <c r="U841" i="4"/>
  <c r="V841" i="4"/>
  <c r="W841" i="4"/>
  <c r="X841" i="4"/>
  <c r="Y841" i="4"/>
  <c r="Z841" i="4"/>
  <c r="AA841" i="4"/>
  <c r="AC841" i="4"/>
  <c r="AD841" i="4"/>
  <c r="AE841" i="4"/>
  <c r="AF841" i="4"/>
  <c r="AG841" i="4"/>
  <c r="AI841" i="4"/>
  <c r="AJ841" i="4"/>
  <c r="AK841" i="4" a="1"/>
  <c r="AK841" i="4" s="1"/>
  <c r="AL841" i="4"/>
  <c r="AM841" i="4"/>
  <c r="AN841" i="4" a="1"/>
  <c r="AN841" i="4" s="1"/>
  <c r="AO841" i="4"/>
  <c r="AP841" i="4"/>
  <c r="AQ841" i="4" a="1"/>
  <c r="AQ841" i="4" s="1"/>
  <c r="AR841" i="4"/>
  <c r="AS841" i="4"/>
  <c r="AT841" i="4"/>
  <c r="AU841" i="4"/>
  <c r="AV841" i="4" a="1"/>
  <c r="AV841" i="4" s="1"/>
  <c r="AW841" i="4"/>
  <c r="AX841" i="4"/>
  <c r="AY841" i="4"/>
  <c r="AZ841" i="4"/>
  <c r="BA841" i="4"/>
  <c r="BB841" i="4" a="1"/>
  <c r="BB841" i="4" s="1"/>
  <c r="BC841" i="4"/>
  <c r="BD841" i="4"/>
  <c r="BE841" i="4"/>
  <c r="BF841" i="4"/>
  <c r="BG841" i="4"/>
  <c r="BH841" i="4"/>
  <c r="BI841" i="4" a="1"/>
  <c r="BI841" i="4" s="1"/>
  <c r="BJ841" i="4"/>
  <c r="BK841" i="4"/>
  <c r="BL841" i="4" a="1"/>
  <c r="BL841" i="4" s="1"/>
  <c r="BM841" i="4" a="1"/>
  <c r="BM841" i="4" s="1"/>
  <c r="BN841" i="4" a="1"/>
  <c r="BN841" i="4" s="1"/>
  <c r="BO841" i="4" a="1"/>
  <c r="BO841" i="4" s="1"/>
  <c r="BP841" i="4" a="1"/>
  <c r="BP841" i="4" s="1"/>
  <c r="BQ841" i="4" a="1"/>
  <c r="BQ841" i="4" s="1"/>
  <c r="BR841" i="4" a="1"/>
  <c r="BR841" i="4" s="1"/>
  <c r="BS841" i="4"/>
  <c r="BT841" i="4" a="1"/>
  <c r="BT841" i="4" s="1"/>
  <c r="BU841" i="4" a="1"/>
  <c r="BU841" i="4" s="1"/>
  <c r="BV841" i="4"/>
  <c r="BW841" i="4" a="1"/>
  <c r="BW841" i="4" s="1"/>
  <c r="BX841" i="4"/>
  <c r="BY841" i="4" a="1"/>
  <c r="BY841" i="4" s="1"/>
  <c r="BZ841" i="4" a="1"/>
  <c r="BZ841" i="4" s="1"/>
  <c r="CA841" i="4" a="1"/>
  <c r="CA841" i="4" s="1"/>
  <c r="CB841" i="4" a="1"/>
  <c r="CB841" i="4" s="1"/>
  <c r="CC841" i="4" a="1"/>
  <c r="CC841" i="4" s="1"/>
  <c r="CD841" i="4" a="1"/>
  <c r="CD841" i="4" s="1"/>
  <c r="CE841" i="4"/>
  <c r="J842" i="4"/>
  <c r="L842" i="4" s="1"/>
  <c r="K842" i="4"/>
  <c r="M842" i="4"/>
  <c r="N842" i="4"/>
  <c r="O842" i="4"/>
  <c r="P842" i="4"/>
  <c r="Q842" i="4"/>
  <c r="R842" i="4"/>
  <c r="U842" i="4"/>
  <c r="V842" i="4"/>
  <c r="W842" i="4"/>
  <c r="X842" i="4"/>
  <c r="Y842" i="4"/>
  <c r="Z842" i="4"/>
  <c r="AA842" i="4"/>
  <c r="AC842" i="4"/>
  <c r="AD842" i="4"/>
  <c r="AE842" i="4"/>
  <c r="AF842" i="4"/>
  <c r="AG842" i="4"/>
  <c r="AI842" i="4"/>
  <c r="AJ842" i="4"/>
  <c r="AK842" i="4" a="1"/>
  <c r="AK842" i="4" s="1"/>
  <c r="AL842" i="4"/>
  <c r="AM842" i="4"/>
  <c r="AN842" i="4" a="1"/>
  <c r="AN842" i="4" s="1"/>
  <c r="AO842" i="4"/>
  <c r="AP842" i="4"/>
  <c r="AQ842" i="4" a="1"/>
  <c r="AQ842" i="4" s="1"/>
  <c r="AR842" i="4"/>
  <c r="AS842" i="4"/>
  <c r="AT842" i="4"/>
  <c r="AU842" i="4"/>
  <c r="AV842" i="4" a="1"/>
  <c r="AV842" i="4" s="1"/>
  <c r="AW842" i="4"/>
  <c r="AX842" i="4"/>
  <c r="AY842" i="4"/>
  <c r="AZ842" i="4"/>
  <c r="BA842" i="4"/>
  <c r="BB842" i="4" a="1"/>
  <c r="BB842" i="4" s="1"/>
  <c r="BC842" i="4"/>
  <c r="BD842" i="4"/>
  <c r="BE842" i="4"/>
  <c r="BF842" i="4"/>
  <c r="BG842" i="4"/>
  <c r="BH842" i="4"/>
  <c r="BI842" i="4" a="1"/>
  <c r="BI842" i="4" s="1"/>
  <c r="BJ842" i="4"/>
  <c r="BK842" i="4"/>
  <c r="BL842" i="4" a="1"/>
  <c r="BL842" i="4" s="1"/>
  <c r="BM842" i="4" a="1"/>
  <c r="BM842" i="4" s="1"/>
  <c r="BN842" i="4" a="1"/>
  <c r="BN842" i="4" s="1"/>
  <c r="BO842" i="4" a="1"/>
  <c r="BO842" i="4" s="1"/>
  <c r="BP842" i="4" a="1"/>
  <c r="BP842" i="4" s="1"/>
  <c r="BQ842" i="4" a="1"/>
  <c r="BQ842" i="4" s="1"/>
  <c r="BR842" i="4" a="1"/>
  <c r="BR842" i="4" s="1"/>
  <c r="BS842" i="4"/>
  <c r="BT842" i="4" a="1"/>
  <c r="BT842" i="4" s="1"/>
  <c r="BU842" i="4" a="1"/>
  <c r="BU842" i="4" s="1"/>
  <c r="BV842" i="4"/>
  <c r="BW842" i="4" a="1"/>
  <c r="BW842" i="4" s="1"/>
  <c r="BX842" i="4"/>
  <c r="BY842" i="4" a="1"/>
  <c r="BY842" i="4" s="1"/>
  <c r="BZ842" i="4" a="1"/>
  <c r="BZ842" i="4" s="1"/>
  <c r="CA842" i="4" a="1"/>
  <c r="CA842" i="4" s="1"/>
  <c r="CB842" i="4" a="1"/>
  <c r="CB842" i="4" s="1"/>
  <c r="CC842" i="4" a="1"/>
  <c r="CC842" i="4" s="1"/>
  <c r="CD842" i="4" a="1"/>
  <c r="CD842" i="4" s="1"/>
  <c r="CE842" i="4"/>
  <c r="J843" i="4"/>
  <c r="L843" i="4" s="1"/>
  <c r="K843" i="4"/>
  <c r="M843" i="4"/>
  <c r="N843" i="4"/>
  <c r="O843" i="4"/>
  <c r="P843" i="4"/>
  <c r="Q843" i="4"/>
  <c r="R843" i="4"/>
  <c r="U843" i="4"/>
  <c r="V843" i="4"/>
  <c r="W843" i="4"/>
  <c r="X843" i="4"/>
  <c r="Y843" i="4"/>
  <c r="Z843" i="4"/>
  <c r="AA843" i="4"/>
  <c r="AC843" i="4"/>
  <c r="AD843" i="4"/>
  <c r="AE843" i="4"/>
  <c r="AF843" i="4"/>
  <c r="AG843" i="4"/>
  <c r="AI843" i="4"/>
  <c r="AJ843" i="4"/>
  <c r="AK843" i="4" a="1"/>
  <c r="AK843" i="4" s="1"/>
  <c r="AL843" i="4"/>
  <c r="AM843" i="4"/>
  <c r="AN843" i="4" a="1"/>
  <c r="AN843" i="4" s="1"/>
  <c r="AO843" i="4"/>
  <c r="AP843" i="4"/>
  <c r="AQ843" i="4" a="1"/>
  <c r="AQ843" i="4" s="1"/>
  <c r="AR843" i="4"/>
  <c r="AS843" i="4"/>
  <c r="AT843" i="4"/>
  <c r="AU843" i="4"/>
  <c r="AV843" i="4" a="1"/>
  <c r="AV843" i="4" s="1"/>
  <c r="AW843" i="4"/>
  <c r="AX843" i="4"/>
  <c r="AY843" i="4"/>
  <c r="AZ843" i="4"/>
  <c r="BA843" i="4"/>
  <c r="BB843" i="4" a="1"/>
  <c r="BB843" i="4" s="1"/>
  <c r="BC843" i="4"/>
  <c r="BD843" i="4"/>
  <c r="BE843" i="4"/>
  <c r="BF843" i="4"/>
  <c r="BG843" i="4"/>
  <c r="BH843" i="4"/>
  <c r="BI843" i="4" a="1"/>
  <c r="BI843" i="4" s="1"/>
  <c r="BJ843" i="4"/>
  <c r="BK843" i="4"/>
  <c r="BL843" i="4" a="1"/>
  <c r="BL843" i="4" s="1"/>
  <c r="BM843" i="4" a="1"/>
  <c r="BM843" i="4" s="1"/>
  <c r="BN843" i="4" a="1"/>
  <c r="BN843" i="4" s="1"/>
  <c r="BO843" i="4" a="1"/>
  <c r="BO843" i="4" s="1"/>
  <c r="BP843" i="4" a="1"/>
  <c r="BP843" i="4" s="1"/>
  <c r="BQ843" i="4" a="1"/>
  <c r="BQ843" i="4" s="1"/>
  <c r="BR843" i="4" a="1"/>
  <c r="BR843" i="4" s="1"/>
  <c r="BS843" i="4"/>
  <c r="BT843" i="4" a="1"/>
  <c r="BT843" i="4" s="1"/>
  <c r="BU843" i="4" a="1"/>
  <c r="BU843" i="4" s="1"/>
  <c r="BV843" i="4"/>
  <c r="BW843" i="4" a="1"/>
  <c r="BW843" i="4" s="1"/>
  <c r="BX843" i="4"/>
  <c r="BY843" i="4" a="1"/>
  <c r="BY843" i="4" s="1"/>
  <c r="BZ843" i="4" a="1"/>
  <c r="BZ843" i="4" s="1"/>
  <c r="CA843" i="4" a="1"/>
  <c r="CA843" i="4" s="1"/>
  <c r="CB843" i="4" a="1"/>
  <c r="CB843" i="4" s="1"/>
  <c r="CC843" i="4" a="1"/>
  <c r="CC843" i="4" s="1"/>
  <c r="CD843" i="4" a="1"/>
  <c r="CD843" i="4" s="1"/>
  <c r="CE843" i="4"/>
  <c r="J844" i="4"/>
  <c r="L844" i="4" s="1"/>
  <c r="K844" i="4"/>
  <c r="M844" i="4"/>
  <c r="N844" i="4"/>
  <c r="O844" i="4"/>
  <c r="P844" i="4"/>
  <c r="Q844" i="4"/>
  <c r="R844" i="4"/>
  <c r="U844" i="4"/>
  <c r="V844" i="4"/>
  <c r="W844" i="4"/>
  <c r="X844" i="4"/>
  <c r="Y844" i="4"/>
  <c r="Z844" i="4"/>
  <c r="AA844" i="4"/>
  <c r="AC844" i="4"/>
  <c r="AD844" i="4"/>
  <c r="AE844" i="4"/>
  <c r="AF844" i="4"/>
  <c r="AG844" i="4"/>
  <c r="AI844" i="4"/>
  <c r="AJ844" i="4"/>
  <c r="AK844" i="4" a="1"/>
  <c r="AK844" i="4" s="1"/>
  <c r="AL844" i="4"/>
  <c r="AM844" i="4"/>
  <c r="AN844" i="4" a="1"/>
  <c r="AN844" i="4" s="1"/>
  <c r="AO844" i="4"/>
  <c r="AP844" i="4"/>
  <c r="AQ844" i="4" a="1"/>
  <c r="AQ844" i="4" s="1"/>
  <c r="AR844" i="4"/>
  <c r="AS844" i="4"/>
  <c r="AT844" i="4"/>
  <c r="AU844" i="4"/>
  <c r="AV844" i="4" a="1"/>
  <c r="AV844" i="4" s="1"/>
  <c r="AW844" i="4"/>
  <c r="AX844" i="4"/>
  <c r="AY844" i="4"/>
  <c r="AZ844" i="4"/>
  <c r="BA844" i="4"/>
  <c r="BB844" i="4" a="1"/>
  <c r="BB844" i="4" s="1"/>
  <c r="BC844" i="4"/>
  <c r="BD844" i="4"/>
  <c r="BE844" i="4"/>
  <c r="BF844" i="4"/>
  <c r="BG844" i="4"/>
  <c r="BH844" i="4"/>
  <c r="BI844" i="4" a="1"/>
  <c r="BI844" i="4" s="1"/>
  <c r="BJ844" i="4"/>
  <c r="BK844" i="4"/>
  <c r="BL844" i="4" a="1"/>
  <c r="BL844" i="4" s="1"/>
  <c r="BM844" i="4" a="1"/>
  <c r="BM844" i="4" s="1"/>
  <c r="BN844" i="4" a="1"/>
  <c r="BN844" i="4" s="1"/>
  <c r="BO844" i="4" a="1"/>
  <c r="BO844" i="4" s="1"/>
  <c r="BP844" i="4" a="1"/>
  <c r="BP844" i="4" s="1"/>
  <c r="BQ844" i="4" a="1"/>
  <c r="BQ844" i="4" s="1"/>
  <c r="BR844" i="4" a="1"/>
  <c r="BR844" i="4" s="1"/>
  <c r="BS844" i="4"/>
  <c r="BT844" i="4" a="1"/>
  <c r="BT844" i="4" s="1"/>
  <c r="BU844" i="4" a="1"/>
  <c r="BU844" i="4" s="1"/>
  <c r="BV844" i="4"/>
  <c r="BW844" i="4" a="1"/>
  <c r="BW844" i="4" s="1"/>
  <c r="BX844" i="4"/>
  <c r="BY844" i="4" a="1"/>
  <c r="BY844" i="4" s="1"/>
  <c r="BZ844" i="4" a="1"/>
  <c r="BZ844" i="4" s="1"/>
  <c r="CA844" i="4" a="1"/>
  <c r="CA844" i="4" s="1"/>
  <c r="CB844" i="4" a="1"/>
  <c r="CB844" i="4" s="1"/>
  <c r="CC844" i="4" a="1"/>
  <c r="CC844" i="4" s="1"/>
  <c r="CD844" i="4" a="1"/>
  <c r="CD844" i="4" s="1"/>
  <c r="CE844" i="4"/>
  <c r="J845" i="4"/>
  <c r="L845" i="4" s="1"/>
  <c r="K845" i="4"/>
  <c r="M845" i="4"/>
  <c r="N845" i="4"/>
  <c r="O845" i="4"/>
  <c r="P845" i="4"/>
  <c r="Q845" i="4"/>
  <c r="R845" i="4"/>
  <c r="U845" i="4"/>
  <c r="V845" i="4"/>
  <c r="W845" i="4"/>
  <c r="X845" i="4"/>
  <c r="Y845" i="4"/>
  <c r="Z845" i="4"/>
  <c r="AA845" i="4"/>
  <c r="AC845" i="4"/>
  <c r="AD845" i="4"/>
  <c r="AE845" i="4"/>
  <c r="AF845" i="4"/>
  <c r="AG845" i="4"/>
  <c r="AI845" i="4"/>
  <c r="AJ845" i="4"/>
  <c r="AK845" i="4" a="1"/>
  <c r="AK845" i="4" s="1"/>
  <c r="AL845" i="4"/>
  <c r="AM845" i="4"/>
  <c r="AN845" i="4" a="1"/>
  <c r="AN845" i="4" s="1"/>
  <c r="AO845" i="4"/>
  <c r="AP845" i="4"/>
  <c r="AQ845" i="4" a="1"/>
  <c r="AQ845" i="4" s="1"/>
  <c r="AR845" i="4"/>
  <c r="AS845" i="4"/>
  <c r="AT845" i="4"/>
  <c r="AU845" i="4"/>
  <c r="AV845" i="4" a="1"/>
  <c r="AV845" i="4" s="1"/>
  <c r="AW845" i="4"/>
  <c r="AX845" i="4"/>
  <c r="AY845" i="4"/>
  <c r="AZ845" i="4"/>
  <c r="BA845" i="4"/>
  <c r="BB845" i="4" a="1"/>
  <c r="BB845" i="4" s="1"/>
  <c r="BC845" i="4"/>
  <c r="BD845" i="4"/>
  <c r="BE845" i="4"/>
  <c r="BF845" i="4"/>
  <c r="BG845" i="4"/>
  <c r="BH845" i="4"/>
  <c r="BI845" i="4" a="1"/>
  <c r="BI845" i="4" s="1"/>
  <c r="BJ845" i="4"/>
  <c r="BK845" i="4"/>
  <c r="BL845" i="4" a="1"/>
  <c r="BL845" i="4" s="1"/>
  <c r="BM845" i="4" a="1"/>
  <c r="BM845" i="4" s="1"/>
  <c r="BN845" i="4" a="1"/>
  <c r="BN845" i="4" s="1"/>
  <c r="BO845" i="4" a="1"/>
  <c r="BO845" i="4" s="1"/>
  <c r="BP845" i="4" a="1"/>
  <c r="BP845" i="4" s="1"/>
  <c r="BQ845" i="4" a="1"/>
  <c r="BQ845" i="4" s="1"/>
  <c r="BR845" i="4" a="1"/>
  <c r="BR845" i="4" s="1"/>
  <c r="BS845" i="4"/>
  <c r="BT845" i="4" a="1"/>
  <c r="BT845" i="4" s="1"/>
  <c r="BU845" i="4" a="1"/>
  <c r="BU845" i="4" s="1"/>
  <c r="BV845" i="4"/>
  <c r="BW845" i="4" a="1"/>
  <c r="BW845" i="4" s="1"/>
  <c r="BX845" i="4"/>
  <c r="BY845" i="4" a="1"/>
  <c r="BY845" i="4" s="1"/>
  <c r="BZ845" i="4" a="1"/>
  <c r="BZ845" i="4" s="1"/>
  <c r="CA845" i="4" a="1"/>
  <c r="CA845" i="4" s="1"/>
  <c r="CB845" i="4" a="1"/>
  <c r="CB845" i="4" s="1"/>
  <c r="CC845" i="4" a="1"/>
  <c r="CC845" i="4" s="1"/>
  <c r="CD845" i="4" a="1"/>
  <c r="CD845" i="4" s="1"/>
  <c r="CE845" i="4"/>
  <c r="J846" i="4"/>
  <c r="L846" i="4" s="1"/>
  <c r="K846" i="4"/>
  <c r="M846" i="4"/>
  <c r="N846" i="4"/>
  <c r="O846" i="4"/>
  <c r="P846" i="4"/>
  <c r="Q846" i="4"/>
  <c r="R846" i="4"/>
  <c r="U846" i="4"/>
  <c r="V846" i="4"/>
  <c r="W846" i="4"/>
  <c r="X846" i="4"/>
  <c r="Y846" i="4"/>
  <c r="Z846" i="4"/>
  <c r="AA846" i="4"/>
  <c r="AC846" i="4"/>
  <c r="AD846" i="4"/>
  <c r="AE846" i="4"/>
  <c r="AF846" i="4"/>
  <c r="AG846" i="4"/>
  <c r="AI846" i="4"/>
  <c r="AJ846" i="4"/>
  <c r="AK846" i="4" a="1"/>
  <c r="AK846" i="4" s="1"/>
  <c r="AL846" i="4"/>
  <c r="AM846" i="4"/>
  <c r="AN846" i="4" a="1"/>
  <c r="AN846" i="4" s="1"/>
  <c r="AO846" i="4"/>
  <c r="AP846" i="4"/>
  <c r="AQ846" i="4" a="1"/>
  <c r="AQ846" i="4" s="1"/>
  <c r="AR846" i="4"/>
  <c r="AS846" i="4"/>
  <c r="AT846" i="4"/>
  <c r="AU846" i="4"/>
  <c r="AV846" i="4" a="1"/>
  <c r="AV846" i="4" s="1"/>
  <c r="AW846" i="4"/>
  <c r="AX846" i="4"/>
  <c r="AY846" i="4"/>
  <c r="AZ846" i="4"/>
  <c r="BA846" i="4"/>
  <c r="BB846" i="4" a="1"/>
  <c r="BB846" i="4" s="1"/>
  <c r="BC846" i="4"/>
  <c r="BD846" i="4"/>
  <c r="BE846" i="4"/>
  <c r="BF846" i="4"/>
  <c r="BG846" i="4"/>
  <c r="BH846" i="4"/>
  <c r="BI846" i="4" a="1"/>
  <c r="BI846" i="4" s="1"/>
  <c r="BJ846" i="4"/>
  <c r="BK846" i="4"/>
  <c r="BL846" i="4" a="1"/>
  <c r="BL846" i="4" s="1"/>
  <c r="BM846" i="4" a="1"/>
  <c r="BM846" i="4" s="1"/>
  <c r="BN846" i="4" a="1"/>
  <c r="BN846" i="4" s="1"/>
  <c r="BO846" i="4" a="1"/>
  <c r="BO846" i="4" s="1"/>
  <c r="BP846" i="4" a="1"/>
  <c r="BP846" i="4" s="1"/>
  <c r="BQ846" i="4" a="1"/>
  <c r="BQ846" i="4" s="1"/>
  <c r="BR846" i="4" a="1"/>
  <c r="BR846" i="4" s="1"/>
  <c r="BS846" i="4"/>
  <c r="BT846" i="4" a="1"/>
  <c r="BT846" i="4" s="1"/>
  <c r="BU846" i="4" a="1"/>
  <c r="BU846" i="4" s="1"/>
  <c r="BV846" i="4"/>
  <c r="BW846" i="4" a="1"/>
  <c r="BW846" i="4" s="1"/>
  <c r="BX846" i="4"/>
  <c r="BY846" i="4" a="1"/>
  <c r="BY846" i="4" s="1"/>
  <c r="BZ846" i="4" a="1"/>
  <c r="BZ846" i="4" s="1"/>
  <c r="CA846" i="4" a="1"/>
  <c r="CA846" i="4" s="1"/>
  <c r="CB846" i="4" a="1"/>
  <c r="CB846" i="4" s="1"/>
  <c r="CC846" i="4" a="1"/>
  <c r="CC846" i="4" s="1"/>
  <c r="CD846" i="4" a="1"/>
  <c r="CD846" i="4" s="1"/>
  <c r="CE846" i="4"/>
  <c r="J847" i="4"/>
  <c r="L847" i="4" s="1"/>
  <c r="K847" i="4"/>
  <c r="M847" i="4"/>
  <c r="N847" i="4"/>
  <c r="O847" i="4"/>
  <c r="P847" i="4"/>
  <c r="Q847" i="4"/>
  <c r="R847" i="4"/>
  <c r="U847" i="4"/>
  <c r="V847" i="4"/>
  <c r="W847" i="4"/>
  <c r="X847" i="4"/>
  <c r="Y847" i="4"/>
  <c r="Z847" i="4"/>
  <c r="AA847" i="4"/>
  <c r="AC847" i="4"/>
  <c r="AD847" i="4"/>
  <c r="AE847" i="4"/>
  <c r="AF847" i="4"/>
  <c r="AG847" i="4"/>
  <c r="AI847" i="4"/>
  <c r="AJ847" i="4"/>
  <c r="AK847" i="4" a="1"/>
  <c r="AK847" i="4" s="1"/>
  <c r="AL847" i="4"/>
  <c r="AM847" i="4"/>
  <c r="AN847" i="4" a="1"/>
  <c r="AN847" i="4" s="1"/>
  <c r="AO847" i="4"/>
  <c r="AP847" i="4"/>
  <c r="AQ847" i="4" a="1"/>
  <c r="AQ847" i="4" s="1"/>
  <c r="AR847" i="4"/>
  <c r="AS847" i="4"/>
  <c r="AT847" i="4"/>
  <c r="AU847" i="4"/>
  <c r="AV847" i="4" a="1"/>
  <c r="AV847" i="4" s="1"/>
  <c r="AW847" i="4"/>
  <c r="AX847" i="4"/>
  <c r="AY847" i="4"/>
  <c r="AZ847" i="4"/>
  <c r="BA847" i="4"/>
  <c r="BB847" i="4" a="1"/>
  <c r="BB847" i="4" s="1"/>
  <c r="BC847" i="4"/>
  <c r="BD847" i="4"/>
  <c r="BE847" i="4"/>
  <c r="BF847" i="4"/>
  <c r="BG847" i="4"/>
  <c r="BH847" i="4"/>
  <c r="BI847" i="4" a="1"/>
  <c r="BI847" i="4" s="1"/>
  <c r="BJ847" i="4"/>
  <c r="BK847" i="4"/>
  <c r="BL847" i="4" a="1"/>
  <c r="BL847" i="4" s="1"/>
  <c r="BM847" i="4" a="1"/>
  <c r="BM847" i="4" s="1"/>
  <c r="BN847" i="4" a="1"/>
  <c r="BN847" i="4" s="1"/>
  <c r="BO847" i="4" a="1"/>
  <c r="BO847" i="4" s="1"/>
  <c r="BP847" i="4" a="1"/>
  <c r="BP847" i="4" s="1"/>
  <c r="BQ847" i="4" a="1"/>
  <c r="BQ847" i="4" s="1"/>
  <c r="BR847" i="4" a="1"/>
  <c r="BR847" i="4" s="1"/>
  <c r="BS847" i="4"/>
  <c r="BT847" i="4" a="1"/>
  <c r="BT847" i="4" s="1"/>
  <c r="BU847" i="4" a="1"/>
  <c r="BU847" i="4" s="1"/>
  <c r="BV847" i="4"/>
  <c r="BW847" i="4" a="1"/>
  <c r="BW847" i="4" s="1"/>
  <c r="BX847" i="4"/>
  <c r="BY847" i="4" a="1"/>
  <c r="BY847" i="4" s="1"/>
  <c r="BZ847" i="4" a="1"/>
  <c r="BZ847" i="4" s="1"/>
  <c r="CA847" i="4" a="1"/>
  <c r="CA847" i="4" s="1"/>
  <c r="CB847" i="4" a="1"/>
  <c r="CB847" i="4" s="1"/>
  <c r="CC847" i="4" a="1"/>
  <c r="CC847" i="4" s="1"/>
  <c r="CD847" i="4" a="1"/>
  <c r="CD847" i="4" s="1"/>
  <c r="CE847" i="4"/>
  <c r="J848" i="4"/>
  <c r="L848" i="4" s="1"/>
  <c r="K848" i="4"/>
  <c r="M848" i="4"/>
  <c r="N848" i="4"/>
  <c r="O848" i="4"/>
  <c r="P848" i="4"/>
  <c r="Q848" i="4"/>
  <c r="R848" i="4"/>
  <c r="U848" i="4"/>
  <c r="V848" i="4"/>
  <c r="W848" i="4"/>
  <c r="X848" i="4"/>
  <c r="Y848" i="4"/>
  <c r="Z848" i="4"/>
  <c r="AA848" i="4"/>
  <c r="AC848" i="4"/>
  <c r="AD848" i="4"/>
  <c r="AE848" i="4"/>
  <c r="AF848" i="4"/>
  <c r="AG848" i="4"/>
  <c r="AI848" i="4"/>
  <c r="AJ848" i="4"/>
  <c r="AK848" i="4" a="1"/>
  <c r="AK848" i="4" s="1"/>
  <c r="AL848" i="4"/>
  <c r="AM848" i="4"/>
  <c r="AN848" i="4" a="1"/>
  <c r="AN848" i="4" s="1"/>
  <c r="AO848" i="4"/>
  <c r="AP848" i="4"/>
  <c r="AQ848" i="4" a="1"/>
  <c r="AQ848" i="4" s="1"/>
  <c r="AR848" i="4"/>
  <c r="AS848" i="4"/>
  <c r="AT848" i="4"/>
  <c r="AU848" i="4"/>
  <c r="AV848" i="4" a="1"/>
  <c r="AV848" i="4" s="1"/>
  <c r="AW848" i="4"/>
  <c r="AX848" i="4"/>
  <c r="AY848" i="4"/>
  <c r="AZ848" i="4"/>
  <c r="BA848" i="4"/>
  <c r="BB848" i="4" a="1"/>
  <c r="BB848" i="4" s="1"/>
  <c r="BC848" i="4"/>
  <c r="BD848" i="4"/>
  <c r="BE848" i="4"/>
  <c r="BF848" i="4"/>
  <c r="BG848" i="4"/>
  <c r="BH848" i="4"/>
  <c r="BI848" i="4" a="1"/>
  <c r="BI848" i="4" s="1"/>
  <c r="BJ848" i="4"/>
  <c r="BK848" i="4"/>
  <c r="BL848" i="4" a="1"/>
  <c r="BL848" i="4" s="1"/>
  <c r="BM848" i="4" a="1"/>
  <c r="BM848" i="4" s="1"/>
  <c r="BN848" i="4" a="1"/>
  <c r="BN848" i="4" s="1"/>
  <c r="BO848" i="4" a="1"/>
  <c r="BO848" i="4" s="1"/>
  <c r="BP848" i="4" a="1"/>
  <c r="BP848" i="4" s="1"/>
  <c r="BQ848" i="4" a="1"/>
  <c r="BQ848" i="4" s="1"/>
  <c r="BR848" i="4" a="1"/>
  <c r="BR848" i="4" s="1"/>
  <c r="BS848" i="4"/>
  <c r="BT848" i="4" a="1"/>
  <c r="BT848" i="4" s="1"/>
  <c r="BU848" i="4" a="1"/>
  <c r="BU848" i="4" s="1"/>
  <c r="BV848" i="4"/>
  <c r="BW848" i="4" a="1"/>
  <c r="BW848" i="4" s="1"/>
  <c r="BX848" i="4"/>
  <c r="BY848" i="4" a="1"/>
  <c r="BY848" i="4" s="1"/>
  <c r="BZ848" i="4" a="1"/>
  <c r="BZ848" i="4" s="1"/>
  <c r="CA848" i="4" a="1"/>
  <c r="CA848" i="4" s="1"/>
  <c r="CB848" i="4" a="1"/>
  <c r="CB848" i="4" s="1"/>
  <c r="CC848" i="4" a="1"/>
  <c r="CC848" i="4" s="1"/>
  <c r="CD848" i="4" a="1"/>
  <c r="CD848" i="4" s="1"/>
  <c r="CE848" i="4"/>
  <c r="J849" i="4"/>
  <c r="L849" i="4" s="1"/>
  <c r="K849" i="4"/>
  <c r="M849" i="4"/>
  <c r="N849" i="4"/>
  <c r="O849" i="4"/>
  <c r="P849" i="4"/>
  <c r="Q849" i="4"/>
  <c r="R849" i="4"/>
  <c r="U849" i="4"/>
  <c r="V849" i="4"/>
  <c r="W849" i="4"/>
  <c r="X849" i="4"/>
  <c r="Y849" i="4"/>
  <c r="Z849" i="4"/>
  <c r="AA849" i="4"/>
  <c r="AC849" i="4"/>
  <c r="AD849" i="4"/>
  <c r="AE849" i="4"/>
  <c r="AF849" i="4"/>
  <c r="AG849" i="4"/>
  <c r="AI849" i="4"/>
  <c r="AJ849" i="4"/>
  <c r="AK849" i="4" a="1"/>
  <c r="AK849" i="4" s="1"/>
  <c r="AL849" i="4"/>
  <c r="AM849" i="4"/>
  <c r="AN849" i="4" a="1"/>
  <c r="AN849" i="4" s="1"/>
  <c r="AO849" i="4"/>
  <c r="AP849" i="4"/>
  <c r="AQ849" i="4" a="1"/>
  <c r="AQ849" i="4" s="1"/>
  <c r="AR849" i="4"/>
  <c r="AS849" i="4"/>
  <c r="AT849" i="4"/>
  <c r="AU849" i="4"/>
  <c r="AV849" i="4" a="1"/>
  <c r="AV849" i="4" s="1"/>
  <c r="AW849" i="4"/>
  <c r="AX849" i="4"/>
  <c r="AY849" i="4"/>
  <c r="AZ849" i="4"/>
  <c r="BA849" i="4"/>
  <c r="BB849" i="4" a="1"/>
  <c r="BB849" i="4" s="1"/>
  <c r="BC849" i="4"/>
  <c r="BD849" i="4"/>
  <c r="BE849" i="4"/>
  <c r="BF849" i="4"/>
  <c r="BG849" i="4"/>
  <c r="BH849" i="4"/>
  <c r="BI849" i="4" a="1"/>
  <c r="BI849" i="4" s="1"/>
  <c r="BJ849" i="4"/>
  <c r="BK849" i="4"/>
  <c r="BL849" i="4" a="1"/>
  <c r="BL849" i="4" s="1"/>
  <c r="BM849" i="4" a="1"/>
  <c r="BM849" i="4" s="1"/>
  <c r="BN849" i="4" a="1"/>
  <c r="BN849" i="4" s="1"/>
  <c r="BO849" i="4" a="1"/>
  <c r="BO849" i="4" s="1"/>
  <c r="BP849" i="4" a="1"/>
  <c r="BP849" i="4" s="1"/>
  <c r="BQ849" i="4" a="1"/>
  <c r="BQ849" i="4" s="1"/>
  <c r="BR849" i="4" a="1"/>
  <c r="BR849" i="4" s="1"/>
  <c r="BS849" i="4"/>
  <c r="BT849" i="4" a="1"/>
  <c r="BT849" i="4" s="1"/>
  <c r="BU849" i="4" a="1"/>
  <c r="BU849" i="4" s="1"/>
  <c r="BV849" i="4"/>
  <c r="BW849" i="4" a="1"/>
  <c r="BW849" i="4" s="1"/>
  <c r="BX849" i="4"/>
  <c r="BY849" i="4" a="1"/>
  <c r="BY849" i="4" s="1"/>
  <c r="BZ849" i="4" a="1"/>
  <c r="BZ849" i="4" s="1"/>
  <c r="CA849" i="4" a="1"/>
  <c r="CA849" i="4" s="1"/>
  <c r="CB849" i="4" a="1"/>
  <c r="CB849" i="4" s="1"/>
  <c r="CC849" i="4" a="1"/>
  <c r="CC849" i="4" s="1"/>
  <c r="CD849" i="4" a="1"/>
  <c r="CD849" i="4" s="1"/>
  <c r="CE849" i="4"/>
  <c r="J850" i="4"/>
  <c r="L850" i="4" s="1"/>
  <c r="K850" i="4"/>
  <c r="M850" i="4"/>
  <c r="N850" i="4"/>
  <c r="O850" i="4"/>
  <c r="P850" i="4"/>
  <c r="Q850" i="4"/>
  <c r="R850" i="4"/>
  <c r="U850" i="4"/>
  <c r="V850" i="4"/>
  <c r="W850" i="4"/>
  <c r="X850" i="4"/>
  <c r="Y850" i="4"/>
  <c r="Z850" i="4"/>
  <c r="AA850" i="4"/>
  <c r="AC850" i="4"/>
  <c r="AD850" i="4"/>
  <c r="AE850" i="4"/>
  <c r="AF850" i="4"/>
  <c r="AG850" i="4"/>
  <c r="AI850" i="4"/>
  <c r="AJ850" i="4"/>
  <c r="AK850" i="4" a="1"/>
  <c r="AK850" i="4" s="1"/>
  <c r="AL850" i="4"/>
  <c r="AM850" i="4"/>
  <c r="AN850" i="4" a="1"/>
  <c r="AN850" i="4" s="1"/>
  <c r="AO850" i="4"/>
  <c r="AP850" i="4"/>
  <c r="AQ850" i="4" a="1"/>
  <c r="AQ850" i="4" s="1"/>
  <c r="AR850" i="4"/>
  <c r="AS850" i="4"/>
  <c r="AT850" i="4"/>
  <c r="AU850" i="4"/>
  <c r="AV850" i="4" a="1"/>
  <c r="AV850" i="4" s="1"/>
  <c r="AW850" i="4"/>
  <c r="AX850" i="4"/>
  <c r="AY850" i="4"/>
  <c r="AZ850" i="4"/>
  <c r="BA850" i="4"/>
  <c r="BB850" i="4" a="1"/>
  <c r="BB850" i="4" s="1"/>
  <c r="BC850" i="4"/>
  <c r="BD850" i="4"/>
  <c r="BE850" i="4"/>
  <c r="BF850" i="4"/>
  <c r="BG850" i="4"/>
  <c r="BH850" i="4"/>
  <c r="BI850" i="4" a="1"/>
  <c r="BI850" i="4" s="1"/>
  <c r="BJ850" i="4"/>
  <c r="BK850" i="4"/>
  <c r="BL850" i="4" a="1"/>
  <c r="BL850" i="4" s="1"/>
  <c r="BM850" i="4" a="1"/>
  <c r="BM850" i="4" s="1"/>
  <c r="BN850" i="4" a="1"/>
  <c r="BN850" i="4" s="1"/>
  <c r="BO850" i="4" a="1"/>
  <c r="BO850" i="4" s="1"/>
  <c r="BP850" i="4" a="1"/>
  <c r="BP850" i="4" s="1"/>
  <c r="BQ850" i="4" a="1"/>
  <c r="BQ850" i="4" s="1"/>
  <c r="BR850" i="4" a="1"/>
  <c r="BR850" i="4" s="1"/>
  <c r="BS850" i="4"/>
  <c r="BT850" i="4" a="1"/>
  <c r="BT850" i="4" s="1"/>
  <c r="BU850" i="4" a="1"/>
  <c r="BU850" i="4" s="1"/>
  <c r="BV850" i="4"/>
  <c r="BW850" i="4" a="1"/>
  <c r="BW850" i="4" s="1"/>
  <c r="BX850" i="4"/>
  <c r="BY850" i="4" a="1"/>
  <c r="BY850" i="4" s="1"/>
  <c r="BZ850" i="4" a="1"/>
  <c r="BZ850" i="4" s="1"/>
  <c r="CA850" i="4" a="1"/>
  <c r="CA850" i="4" s="1"/>
  <c r="CB850" i="4" a="1"/>
  <c r="CB850" i="4" s="1"/>
  <c r="CC850" i="4" a="1"/>
  <c r="CC850" i="4" s="1"/>
  <c r="CD850" i="4" a="1"/>
  <c r="CD850" i="4" s="1"/>
  <c r="CE850" i="4"/>
  <c r="J851" i="4"/>
  <c r="L851" i="4" s="1"/>
  <c r="K851" i="4"/>
  <c r="M851" i="4"/>
  <c r="N851" i="4"/>
  <c r="O851" i="4"/>
  <c r="P851" i="4"/>
  <c r="Q851" i="4"/>
  <c r="R851" i="4"/>
  <c r="U851" i="4"/>
  <c r="V851" i="4"/>
  <c r="W851" i="4"/>
  <c r="X851" i="4"/>
  <c r="Y851" i="4"/>
  <c r="Z851" i="4"/>
  <c r="AA851" i="4"/>
  <c r="AC851" i="4"/>
  <c r="AD851" i="4"/>
  <c r="AE851" i="4"/>
  <c r="AF851" i="4"/>
  <c r="AG851" i="4"/>
  <c r="AI851" i="4"/>
  <c r="AJ851" i="4"/>
  <c r="AK851" i="4" a="1"/>
  <c r="AK851" i="4" s="1"/>
  <c r="AL851" i="4"/>
  <c r="AM851" i="4"/>
  <c r="AN851" i="4" a="1"/>
  <c r="AN851" i="4" s="1"/>
  <c r="AO851" i="4"/>
  <c r="AP851" i="4"/>
  <c r="AQ851" i="4" a="1"/>
  <c r="AQ851" i="4" s="1"/>
  <c r="AR851" i="4"/>
  <c r="AS851" i="4"/>
  <c r="AT851" i="4"/>
  <c r="AU851" i="4"/>
  <c r="AV851" i="4" a="1"/>
  <c r="AV851" i="4" s="1"/>
  <c r="AW851" i="4"/>
  <c r="AX851" i="4"/>
  <c r="AY851" i="4"/>
  <c r="AZ851" i="4"/>
  <c r="BA851" i="4"/>
  <c r="BB851" i="4" a="1"/>
  <c r="BB851" i="4" s="1"/>
  <c r="BC851" i="4"/>
  <c r="BD851" i="4"/>
  <c r="BE851" i="4"/>
  <c r="BF851" i="4"/>
  <c r="BG851" i="4"/>
  <c r="BH851" i="4"/>
  <c r="BI851" i="4" a="1"/>
  <c r="BI851" i="4" s="1"/>
  <c r="BJ851" i="4"/>
  <c r="BK851" i="4"/>
  <c r="BL851" i="4" a="1"/>
  <c r="BL851" i="4" s="1"/>
  <c r="BM851" i="4" a="1"/>
  <c r="BM851" i="4" s="1"/>
  <c r="BN851" i="4" a="1"/>
  <c r="BN851" i="4" s="1"/>
  <c r="BO851" i="4" a="1"/>
  <c r="BO851" i="4" s="1"/>
  <c r="BP851" i="4" a="1"/>
  <c r="BP851" i="4" s="1"/>
  <c r="BQ851" i="4" a="1"/>
  <c r="BQ851" i="4" s="1"/>
  <c r="BR851" i="4" a="1"/>
  <c r="BR851" i="4" s="1"/>
  <c r="BS851" i="4"/>
  <c r="BT851" i="4" a="1"/>
  <c r="BT851" i="4" s="1"/>
  <c r="BU851" i="4" a="1"/>
  <c r="BU851" i="4" s="1"/>
  <c r="BV851" i="4"/>
  <c r="BW851" i="4" a="1"/>
  <c r="BW851" i="4" s="1"/>
  <c r="BX851" i="4"/>
  <c r="BY851" i="4" a="1"/>
  <c r="BY851" i="4" s="1"/>
  <c r="BZ851" i="4" a="1"/>
  <c r="BZ851" i="4" s="1"/>
  <c r="CA851" i="4" a="1"/>
  <c r="CA851" i="4" s="1"/>
  <c r="CB851" i="4" a="1"/>
  <c r="CB851" i="4" s="1"/>
  <c r="CC851" i="4" a="1"/>
  <c r="CC851" i="4" s="1"/>
  <c r="CD851" i="4" a="1"/>
  <c r="CD851" i="4" s="1"/>
  <c r="CE851" i="4"/>
  <c r="J852" i="4"/>
  <c r="L852" i="4" s="1"/>
  <c r="K852" i="4"/>
  <c r="M852" i="4"/>
  <c r="N852" i="4"/>
  <c r="O852" i="4"/>
  <c r="P852" i="4"/>
  <c r="Q852" i="4"/>
  <c r="R852" i="4"/>
  <c r="U852" i="4"/>
  <c r="V852" i="4"/>
  <c r="W852" i="4"/>
  <c r="X852" i="4"/>
  <c r="Y852" i="4"/>
  <c r="Z852" i="4"/>
  <c r="AA852" i="4"/>
  <c r="AC852" i="4"/>
  <c r="AD852" i="4"/>
  <c r="AE852" i="4"/>
  <c r="AF852" i="4"/>
  <c r="AG852" i="4"/>
  <c r="AI852" i="4"/>
  <c r="AJ852" i="4"/>
  <c r="AK852" i="4" a="1"/>
  <c r="AK852" i="4" s="1"/>
  <c r="AL852" i="4"/>
  <c r="AM852" i="4"/>
  <c r="AN852" i="4" a="1"/>
  <c r="AN852" i="4" s="1"/>
  <c r="AO852" i="4"/>
  <c r="AP852" i="4"/>
  <c r="AQ852" i="4" a="1"/>
  <c r="AQ852" i="4" s="1"/>
  <c r="AR852" i="4"/>
  <c r="AS852" i="4"/>
  <c r="AT852" i="4"/>
  <c r="AU852" i="4"/>
  <c r="AV852" i="4" a="1"/>
  <c r="AV852" i="4" s="1"/>
  <c r="AW852" i="4"/>
  <c r="AX852" i="4"/>
  <c r="AY852" i="4"/>
  <c r="AZ852" i="4"/>
  <c r="BA852" i="4"/>
  <c r="BB852" i="4" a="1"/>
  <c r="BB852" i="4" s="1"/>
  <c r="BC852" i="4"/>
  <c r="BD852" i="4"/>
  <c r="BE852" i="4"/>
  <c r="BF852" i="4"/>
  <c r="BG852" i="4"/>
  <c r="BH852" i="4"/>
  <c r="BI852" i="4" a="1"/>
  <c r="BI852" i="4" s="1"/>
  <c r="BJ852" i="4"/>
  <c r="BK852" i="4"/>
  <c r="BL852" i="4" a="1"/>
  <c r="BL852" i="4" s="1"/>
  <c r="BM852" i="4" a="1"/>
  <c r="BM852" i="4" s="1"/>
  <c r="BN852" i="4" a="1"/>
  <c r="BN852" i="4" s="1"/>
  <c r="BO852" i="4" a="1"/>
  <c r="BO852" i="4" s="1"/>
  <c r="BP852" i="4" a="1"/>
  <c r="BP852" i="4" s="1"/>
  <c r="BQ852" i="4" a="1"/>
  <c r="BQ852" i="4" s="1"/>
  <c r="BR852" i="4" a="1"/>
  <c r="BR852" i="4" s="1"/>
  <c r="BS852" i="4"/>
  <c r="BT852" i="4" a="1"/>
  <c r="BT852" i="4" s="1"/>
  <c r="BU852" i="4" a="1"/>
  <c r="BU852" i="4" s="1"/>
  <c r="BV852" i="4"/>
  <c r="BW852" i="4" a="1"/>
  <c r="BW852" i="4" s="1"/>
  <c r="BX852" i="4"/>
  <c r="BY852" i="4" a="1"/>
  <c r="BY852" i="4" s="1"/>
  <c r="BZ852" i="4" a="1"/>
  <c r="BZ852" i="4" s="1"/>
  <c r="CA852" i="4" a="1"/>
  <c r="CA852" i="4" s="1"/>
  <c r="CB852" i="4" a="1"/>
  <c r="CB852" i="4" s="1"/>
  <c r="CC852" i="4" a="1"/>
  <c r="CC852" i="4" s="1"/>
  <c r="CD852" i="4" a="1"/>
  <c r="CD852" i="4" s="1"/>
  <c r="CE852" i="4"/>
  <c r="J853" i="4"/>
  <c r="L853" i="4" s="1"/>
  <c r="K853" i="4"/>
  <c r="M853" i="4"/>
  <c r="N853" i="4"/>
  <c r="O853" i="4"/>
  <c r="P853" i="4"/>
  <c r="Q853" i="4"/>
  <c r="R853" i="4"/>
  <c r="U853" i="4"/>
  <c r="V853" i="4"/>
  <c r="W853" i="4"/>
  <c r="X853" i="4"/>
  <c r="Y853" i="4"/>
  <c r="Z853" i="4"/>
  <c r="AA853" i="4"/>
  <c r="AC853" i="4"/>
  <c r="AD853" i="4"/>
  <c r="AE853" i="4"/>
  <c r="AF853" i="4"/>
  <c r="AG853" i="4"/>
  <c r="AI853" i="4"/>
  <c r="AJ853" i="4"/>
  <c r="AK853" i="4" a="1"/>
  <c r="AK853" i="4" s="1"/>
  <c r="AL853" i="4"/>
  <c r="AM853" i="4"/>
  <c r="AN853" i="4" a="1"/>
  <c r="AN853" i="4" s="1"/>
  <c r="AO853" i="4"/>
  <c r="AP853" i="4"/>
  <c r="AQ853" i="4" a="1"/>
  <c r="AQ853" i="4" s="1"/>
  <c r="AR853" i="4"/>
  <c r="AS853" i="4"/>
  <c r="AT853" i="4"/>
  <c r="AU853" i="4"/>
  <c r="AV853" i="4" a="1"/>
  <c r="AV853" i="4" s="1"/>
  <c r="AW853" i="4"/>
  <c r="AX853" i="4"/>
  <c r="AY853" i="4"/>
  <c r="AZ853" i="4"/>
  <c r="BA853" i="4"/>
  <c r="BB853" i="4" a="1"/>
  <c r="BB853" i="4" s="1"/>
  <c r="BC853" i="4"/>
  <c r="BD853" i="4"/>
  <c r="BE853" i="4"/>
  <c r="BF853" i="4"/>
  <c r="BG853" i="4"/>
  <c r="BH853" i="4"/>
  <c r="BI853" i="4" a="1"/>
  <c r="BI853" i="4" s="1"/>
  <c r="BJ853" i="4"/>
  <c r="BK853" i="4"/>
  <c r="BL853" i="4" a="1"/>
  <c r="BL853" i="4" s="1"/>
  <c r="BM853" i="4" a="1"/>
  <c r="BM853" i="4" s="1"/>
  <c r="BN853" i="4" a="1"/>
  <c r="BN853" i="4" s="1"/>
  <c r="BO853" i="4" a="1"/>
  <c r="BO853" i="4" s="1"/>
  <c r="BP853" i="4" a="1"/>
  <c r="BP853" i="4" s="1"/>
  <c r="BQ853" i="4" a="1"/>
  <c r="BQ853" i="4" s="1"/>
  <c r="BR853" i="4" a="1"/>
  <c r="BR853" i="4" s="1"/>
  <c r="BS853" i="4"/>
  <c r="BT853" i="4" a="1"/>
  <c r="BT853" i="4" s="1"/>
  <c r="BU853" i="4" a="1"/>
  <c r="BU853" i="4" s="1"/>
  <c r="BV853" i="4"/>
  <c r="BW853" i="4" a="1"/>
  <c r="BW853" i="4" s="1"/>
  <c r="BX853" i="4"/>
  <c r="BY853" i="4" a="1"/>
  <c r="BY853" i="4" s="1"/>
  <c r="BZ853" i="4" a="1"/>
  <c r="BZ853" i="4" s="1"/>
  <c r="CA853" i="4" a="1"/>
  <c r="CA853" i="4" s="1"/>
  <c r="CB853" i="4" a="1"/>
  <c r="CB853" i="4" s="1"/>
  <c r="CC853" i="4" a="1"/>
  <c r="CC853" i="4" s="1"/>
  <c r="CD853" i="4" a="1"/>
  <c r="CD853" i="4" s="1"/>
  <c r="CE853" i="4"/>
  <c r="J854" i="4"/>
  <c r="L854" i="4" s="1"/>
  <c r="K854" i="4"/>
  <c r="M854" i="4"/>
  <c r="N854" i="4"/>
  <c r="O854" i="4"/>
  <c r="P854" i="4"/>
  <c r="Q854" i="4"/>
  <c r="R854" i="4"/>
  <c r="U854" i="4"/>
  <c r="V854" i="4"/>
  <c r="W854" i="4"/>
  <c r="X854" i="4"/>
  <c r="Y854" i="4"/>
  <c r="Z854" i="4"/>
  <c r="AA854" i="4"/>
  <c r="AC854" i="4"/>
  <c r="AD854" i="4"/>
  <c r="AE854" i="4"/>
  <c r="AF854" i="4"/>
  <c r="AG854" i="4"/>
  <c r="AI854" i="4"/>
  <c r="AJ854" i="4"/>
  <c r="AK854" i="4" a="1"/>
  <c r="AK854" i="4" s="1"/>
  <c r="AL854" i="4"/>
  <c r="AM854" i="4"/>
  <c r="AN854" i="4" a="1"/>
  <c r="AN854" i="4" s="1"/>
  <c r="AO854" i="4"/>
  <c r="AP854" i="4"/>
  <c r="AQ854" i="4" a="1"/>
  <c r="AQ854" i="4" s="1"/>
  <c r="AR854" i="4"/>
  <c r="AS854" i="4"/>
  <c r="AT854" i="4"/>
  <c r="AU854" i="4"/>
  <c r="AV854" i="4" a="1"/>
  <c r="AV854" i="4" s="1"/>
  <c r="AW854" i="4"/>
  <c r="AX854" i="4"/>
  <c r="AY854" i="4"/>
  <c r="AZ854" i="4"/>
  <c r="BA854" i="4"/>
  <c r="BB854" i="4" a="1"/>
  <c r="BB854" i="4" s="1"/>
  <c r="BC854" i="4"/>
  <c r="BD854" i="4"/>
  <c r="BE854" i="4"/>
  <c r="BF854" i="4"/>
  <c r="BG854" i="4"/>
  <c r="BH854" i="4"/>
  <c r="BI854" i="4" a="1"/>
  <c r="BI854" i="4" s="1"/>
  <c r="BJ854" i="4"/>
  <c r="BK854" i="4"/>
  <c r="BL854" i="4" a="1"/>
  <c r="BL854" i="4" s="1"/>
  <c r="BM854" i="4" a="1"/>
  <c r="BM854" i="4" s="1"/>
  <c r="BN854" i="4" a="1"/>
  <c r="BN854" i="4" s="1"/>
  <c r="BO854" i="4" a="1"/>
  <c r="BO854" i="4" s="1"/>
  <c r="BP854" i="4" a="1"/>
  <c r="BP854" i="4" s="1"/>
  <c r="BQ854" i="4" a="1"/>
  <c r="BQ854" i="4" s="1"/>
  <c r="BR854" i="4" a="1"/>
  <c r="BR854" i="4" s="1"/>
  <c r="BS854" i="4"/>
  <c r="BT854" i="4" a="1"/>
  <c r="BT854" i="4" s="1"/>
  <c r="BU854" i="4" a="1"/>
  <c r="BU854" i="4" s="1"/>
  <c r="BV854" i="4"/>
  <c r="BW854" i="4" a="1"/>
  <c r="BW854" i="4" s="1"/>
  <c r="BX854" i="4"/>
  <c r="BY854" i="4" a="1"/>
  <c r="BY854" i="4" s="1"/>
  <c r="BZ854" i="4" a="1"/>
  <c r="BZ854" i="4" s="1"/>
  <c r="CA854" i="4" a="1"/>
  <c r="CA854" i="4" s="1"/>
  <c r="CB854" i="4" a="1"/>
  <c r="CB854" i="4" s="1"/>
  <c r="CC854" i="4" a="1"/>
  <c r="CC854" i="4" s="1"/>
  <c r="CD854" i="4" a="1"/>
  <c r="CD854" i="4" s="1"/>
  <c r="CE854" i="4"/>
  <c r="J855" i="4"/>
  <c r="L855" i="4" s="1"/>
  <c r="K855" i="4"/>
  <c r="M855" i="4"/>
  <c r="N855" i="4"/>
  <c r="O855" i="4"/>
  <c r="P855" i="4"/>
  <c r="Q855" i="4"/>
  <c r="R855" i="4"/>
  <c r="U855" i="4"/>
  <c r="V855" i="4"/>
  <c r="W855" i="4"/>
  <c r="X855" i="4"/>
  <c r="Y855" i="4"/>
  <c r="Z855" i="4"/>
  <c r="AA855" i="4"/>
  <c r="AC855" i="4"/>
  <c r="AD855" i="4"/>
  <c r="AE855" i="4"/>
  <c r="AF855" i="4"/>
  <c r="AG855" i="4"/>
  <c r="AI855" i="4"/>
  <c r="AJ855" i="4"/>
  <c r="AK855" i="4" a="1"/>
  <c r="AK855" i="4" s="1"/>
  <c r="AL855" i="4"/>
  <c r="AM855" i="4"/>
  <c r="AN855" i="4" a="1"/>
  <c r="AN855" i="4" s="1"/>
  <c r="AO855" i="4"/>
  <c r="AP855" i="4"/>
  <c r="AQ855" i="4" a="1"/>
  <c r="AQ855" i="4" s="1"/>
  <c r="AR855" i="4"/>
  <c r="AS855" i="4"/>
  <c r="AT855" i="4"/>
  <c r="AU855" i="4"/>
  <c r="AV855" i="4" a="1"/>
  <c r="AV855" i="4" s="1"/>
  <c r="AW855" i="4"/>
  <c r="AX855" i="4"/>
  <c r="AY855" i="4"/>
  <c r="AZ855" i="4"/>
  <c r="BA855" i="4"/>
  <c r="BB855" i="4" a="1"/>
  <c r="BB855" i="4" s="1"/>
  <c r="BC855" i="4"/>
  <c r="BD855" i="4"/>
  <c r="BE855" i="4"/>
  <c r="BF855" i="4"/>
  <c r="BG855" i="4"/>
  <c r="BH855" i="4"/>
  <c r="BI855" i="4" a="1"/>
  <c r="BI855" i="4" s="1"/>
  <c r="BJ855" i="4"/>
  <c r="BK855" i="4"/>
  <c r="BL855" i="4" a="1"/>
  <c r="BL855" i="4" s="1"/>
  <c r="BM855" i="4" a="1"/>
  <c r="BM855" i="4" s="1"/>
  <c r="BN855" i="4" a="1"/>
  <c r="BN855" i="4" s="1"/>
  <c r="BO855" i="4" a="1"/>
  <c r="BO855" i="4" s="1"/>
  <c r="BP855" i="4" a="1"/>
  <c r="BP855" i="4" s="1"/>
  <c r="BQ855" i="4" a="1"/>
  <c r="BQ855" i="4" s="1"/>
  <c r="BR855" i="4" a="1"/>
  <c r="BR855" i="4" s="1"/>
  <c r="BS855" i="4"/>
  <c r="BT855" i="4" a="1"/>
  <c r="BT855" i="4" s="1"/>
  <c r="BU855" i="4" a="1"/>
  <c r="BU855" i="4" s="1"/>
  <c r="BV855" i="4"/>
  <c r="BW855" i="4" a="1"/>
  <c r="BW855" i="4" s="1"/>
  <c r="BX855" i="4"/>
  <c r="BY855" i="4" a="1"/>
  <c r="BY855" i="4" s="1"/>
  <c r="BZ855" i="4" a="1"/>
  <c r="BZ855" i="4" s="1"/>
  <c r="CA855" i="4" a="1"/>
  <c r="CA855" i="4" s="1"/>
  <c r="CB855" i="4" a="1"/>
  <c r="CB855" i="4" s="1"/>
  <c r="CC855" i="4" a="1"/>
  <c r="CC855" i="4" s="1"/>
  <c r="CD855" i="4" a="1"/>
  <c r="CD855" i="4" s="1"/>
  <c r="CE855" i="4"/>
  <c r="J856" i="4"/>
  <c r="L856" i="4" s="1"/>
  <c r="K856" i="4"/>
  <c r="M856" i="4"/>
  <c r="N856" i="4"/>
  <c r="O856" i="4"/>
  <c r="P856" i="4"/>
  <c r="Q856" i="4"/>
  <c r="R856" i="4"/>
  <c r="U856" i="4"/>
  <c r="V856" i="4"/>
  <c r="W856" i="4"/>
  <c r="X856" i="4"/>
  <c r="Y856" i="4"/>
  <c r="Z856" i="4"/>
  <c r="AA856" i="4"/>
  <c r="AC856" i="4"/>
  <c r="AD856" i="4"/>
  <c r="AE856" i="4"/>
  <c r="AF856" i="4"/>
  <c r="AG856" i="4"/>
  <c r="AI856" i="4"/>
  <c r="AJ856" i="4"/>
  <c r="AK856" i="4" a="1"/>
  <c r="AK856" i="4" s="1"/>
  <c r="AL856" i="4"/>
  <c r="AM856" i="4"/>
  <c r="AN856" i="4" a="1"/>
  <c r="AN856" i="4" s="1"/>
  <c r="AO856" i="4"/>
  <c r="AP856" i="4"/>
  <c r="AQ856" i="4" a="1"/>
  <c r="AQ856" i="4" s="1"/>
  <c r="AR856" i="4"/>
  <c r="AS856" i="4"/>
  <c r="AT856" i="4"/>
  <c r="AU856" i="4"/>
  <c r="AV856" i="4" a="1"/>
  <c r="AV856" i="4" s="1"/>
  <c r="AW856" i="4"/>
  <c r="AX856" i="4"/>
  <c r="AY856" i="4"/>
  <c r="AZ856" i="4"/>
  <c r="BA856" i="4"/>
  <c r="BB856" i="4" a="1"/>
  <c r="BB856" i="4" s="1"/>
  <c r="BC856" i="4"/>
  <c r="BD856" i="4"/>
  <c r="BE856" i="4"/>
  <c r="BF856" i="4"/>
  <c r="BG856" i="4"/>
  <c r="BH856" i="4"/>
  <c r="BI856" i="4" a="1"/>
  <c r="BI856" i="4" s="1"/>
  <c r="BJ856" i="4"/>
  <c r="BK856" i="4"/>
  <c r="BL856" i="4" a="1"/>
  <c r="BL856" i="4" s="1"/>
  <c r="BM856" i="4" a="1"/>
  <c r="BM856" i="4" s="1"/>
  <c r="BN856" i="4" a="1"/>
  <c r="BN856" i="4" s="1"/>
  <c r="BO856" i="4" a="1"/>
  <c r="BO856" i="4" s="1"/>
  <c r="BP856" i="4" a="1"/>
  <c r="BP856" i="4" s="1"/>
  <c r="BQ856" i="4" a="1"/>
  <c r="BQ856" i="4" s="1"/>
  <c r="BR856" i="4" a="1"/>
  <c r="BR856" i="4" s="1"/>
  <c r="BS856" i="4"/>
  <c r="BT856" i="4" a="1"/>
  <c r="BT856" i="4" s="1"/>
  <c r="BU856" i="4" a="1"/>
  <c r="BU856" i="4" s="1"/>
  <c r="BV856" i="4"/>
  <c r="BW856" i="4" a="1"/>
  <c r="BW856" i="4" s="1"/>
  <c r="BX856" i="4"/>
  <c r="BY856" i="4" a="1"/>
  <c r="BY856" i="4" s="1"/>
  <c r="BZ856" i="4" a="1"/>
  <c r="BZ856" i="4" s="1"/>
  <c r="CA856" i="4" a="1"/>
  <c r="CA856" i="4" s="1"/>
  <c r="CB856" i="4" a="1"/>
  <c r="CB856" i="4" s="1"/>
  <c r="CC856" i="4" a="1"/>
  <c r="CC856" i="4" s="1"/>
  <c r="CD856" i="4" a="1"/>
  <c r="CD856" i="4" s="1"/>
  <c r="CE856" i="4"/>
  <c r="J857" i="4"/>
  <c r="L857" i="4" s="1"/>
  <c r="K857" i="4"/>
  <c r="M857" i="4"/>
  <c r="N857" i="4"/>
  <c r="O857" i="4"/>
  <c r="P857" i="4"/>
  <c r="Q857" i="4"/>
  <c r="R857" i="4"/>
  <c r="U857" i="4"/>
  <c r="V857" i="4"/>
  <c r="W857" i="4"/>
  <c r="X857" i="4"/>
  <c r="Y857" i="4"/>
  <c r="Z857" i="4"/>
  <c r="AA857" i="4"/>
  <c r="AC857" i="4"/>
  <c r="AD857" i="4"/>
  <c r="AE857" i="4"/>
  <c r="AF857" i="4"/>
  <c r="AG857" i="4"/>
  <c r="AI857" i="4"/>
  <c r="AJ857" i="4"/>
  <c r="AK857" i="4" a="1"/>
  <c r="AK857" i="4" s="1"/>
  <c r="AL857" i="4"/>
  <c r="AM857" i="4"/>
  <c r="AN857" i="4" a="1"/>
  <c r="AN857" i="4" s="1"/>
  <c r="AO857" i="4"/>
  <c r="AP857" i="4"/>
  <c r="AQ857" i="4" a="1"/>
  <c r="AQ857" i="4" s="1"/>
  <c r="AR857" i="4"/>
  <c r="AS857" i="4"/>
  <c r="AT857" i="4"/>
  <c r="AU857" i="4"/>
  <c r="AV857" i="4" a="1"/>
  <c r="AV857" i="4" s="1"/>
  <c r="AW857" i="4"/>
  <c r="AX857" i="4"/>
  <c r="AY857" i="4"/>
  <c r="AZ857" i="4"/>
  <c r="BA857" i="4"/>
  <c r="BB857" i="4" a="1"/>
  <c r="BB857" i="4" s="1"/>
  <c r="BC857" i="4"/>
  <c r="BD857" i="4"/>
  <c r="BE857" i="4"/>
  <c r="BF857" i="4"/>
  <c r="BG857" i="4"/>
  <c r="BH857" i="4"/>
  <c r="BI857" i="4" a="1"/>
  <c r="BI857" i="4" s="1"/>
  <c r="BJ857" i="4"/>
  <c r="BK857" i="4"/>
  <c r="BL857" i="4" a="1"/>
  <c r="BL857" i="4" s="1"/>
  <c r="BM857" i="4" a="1"/>
  <c r="BM857" i="4" s="1"/>
  <c r="BN857" i="4" a="1"/>
  <c r="BN857" i="4" s="1"/>
  <c r="BO857" i="4" a="1"/>
  <c r="BO857" i="4" s="1"/>
  <c r="BP857" i="4" a="1"/>
  <c r="BP857" i="4" s="1"/>
  <c r="BQ857" i="4" a="1"/>
  <c r="BQ857" i="4" s="1"/>
  <c r="BR857" i="4" a="1"/>
  <c r="BR857" i="4" s="1"/>
  <c r="BS857" i="4"/>
  <c r="BT857" i="4" a="1"/>
  <c r="BT857" i="4" s="1"/>
  <c r="BU857" i="4" a="1"/>
  <c r="BU857" i="4" s="1"/>
  <c r="BV857" i="4"/>
  <c r="BW857" i="4" a="1"/>
  <c r="BW857" i="4" s="1"/>
  <c r="BX857" i="4"/>
  <c r="BY857" i="4" a="1"/>
  <c r="BY857" i="4" s="1"/>
  <c r="BZ857" i="4" a="1"/>
  <c r="BZ857" i="4" s="1"/>
  <c r="CA857" i="4" a="1"/>
  <c r="CA857" i="4" s="1"/>
  <c r="CB857" i="4" a="1"/>
  <c r="CB857" i="4" s="1"/>
  <c r="CC857" i="4" a="1"/>
  <c r="CC857" i="4" s="1"/>
  <c r="CD857" i="4" a="1"/>
  <c r="CD857" i="4" s="1"/>
  <c r="CE857" i="4"/>
  <c r="J858" i="4"/>
  <c r="L858" i="4" s="1"/>
  <c r="K858" i="4"/>
  <c r="M858" i="4"/>
  <c r="N858" i="4"/>
  <c r="O858" i="4"/>
  <c r="P858" i="4"/>
  <c r="Q858" i="4"/>
  <c r="R858" i="4"/>
  <c r="U858" i="4"/>
  <c r="V858" i="4"/>
  <c r="W858" i="4"/>
  <c r="X858" i="4"/>
  <c r="Y858" i="4"/>
  <c r="Z858" i="4"/>
  <c r="AA858" i="4"/>
  <c r="AC858" i="4"/>
  <c r="AD858" i="4"/>
  <c r="AE858" i="4"/>
  <c r="AF858" i="4"/>
  <c r="AG858" i="4"/>
  <c r="AI858" i="4"/>
  <c r="AJ858" i="4"/>
  <c r="AK858" i="4" a="1"/>
  <c r="AK858" i="4" s="1"/>
  <c r="AL858" i="4"/>
  <c r="AM858" i="4"/>
  <c r="AN858" i="4" a="1"/>
  <c r="AN858" i="4" s="1"/>
  <c r="AO858" i="4"/>
  <c r="AP858" i="4"/>
  <c r="AQ858" i="4" a="1"/>
  <c r="AQ858" i="4" s="1"/>
  <c r="AR858" i="4"/>
  <c r="AS858" i="4"/>
  <c r="AT858" i="4"/>
  <c r="AU858" i="4"/>
  <c r="AV858" i="4" a="1"/>
  <c r="AV858" i="4" s="1"/>
  <c r="AW858" i="4"/>
  <c r="AX858" i="4"/>
  <c r="AY858" i="4"/>
  <c r="AZ858" i="4"/>
  <c r="BA858" i="4"/>
  <c r="BB858" i="4" a="1"/>
  <c r="BB858" i="4" s="1"/>
  <c r="BC858" i="4"/>
  <c r="BD858" i="4"/>
  <c r="BE858" i="4"/>
  <c r="BF858" i="4"/>
  <c r="BG858" i="4"/>
  <c r="BH858" i="4"/>
  <c r="BI858" i="4" a="1"/>
  <c r="BI858" i="4" s="1"/>
  <c r="BJ858" i="4"/>
  <c r="BK858" i="4"/>
  <c r="BL858" i="4" a="1"/>
  <c r="BL858" i="4" s="1"/>
  <c r="BM858" i="4" a="1"/>
  <c r="BM858" i="4" s="1"/>
  <c r="BN858" i="4" a="1"/>
  <c r="BN858" i="4" s="1"/>
  <c r="BO858" i="4" a="1"/>
  <c r="BO858" i="4" s="1"/>
  <c r="BP858" i="4" a="1"/>
  <c r="BP858" i="4" s="1"/>
  <c r="BQ858" i="4" a="1"/>
  <c r="BQ858" i="4" s="1"/>
  <c r="BR858" i="4" a="1"/>
  <c r="BR858" i="4" s="1"/>
  <c r="BS858" i="4"/>
  <c r="BT858" i="4" a="1"/>
  <c r="BT858" i="4" s="1"/>
  <c r="BU858" i="4" a="1"/>
  <c r="BU858" i="4" s="1"/>
  <c r="BV858" i="4"/>
  <c r="BW858" i="4" a="1"/>
  <c r="BW858" i="4" s="1"/>
  <c r="BX858" i="4"/>
  <c r="BY858" i="4" a="1"/>
  <c r="BY858" i="4" s="1"/>
  <c r="BZ858" i="4" a="1"/>
  <c r="BZ858" i="4" s="1"/>
  <c r="CA858" i="4" a="1"/>
  <c r="CA858" i="4" s="1"/>
  <c r="CB858" i="4" a="1"/>
  <c r="CB858" i="4" s="1"/>
  <c r="CC858" i="4" a="1"/>
  <c r="CC858" i="4" s="1"/>
  <c r="CD858" i="4" a="1"/>
  <c r="CD858" i="4" s="1"/>
  <c r="CE858" i="4"/>
  <c r="J859" i="4"/>
  <c r="L859" i="4" s="1"/>
  <c r="K859" i="4"/>
  <c r="M859" i="4"/>
  <c r="N859" i="4"/>
  <c r="O859" i="4"/>
  <c r="P859" i="4"/>
  <c r="Q859" i="4"/>
  <c r="R859" i="4"/>
  <c r="U859" i="4"/>
  <c r="V859" i="4"/>
  <c r="W859" i="4"/>
  <c r="X859" i="4"/>
  <c r="Y859" i="4"/>
  <c r="Z859" i="4"/>
  <c r="AA859" i="4"/>
  <c r="AC859" i="4"/>
  <c r="AD859" i="4"/>
  <c r="AE859" i="4"/>
  <c r="AF859" i="4"/>
  <c r="AG859" i="4"/>
  <c r="AI859" i="4"/>
  <c r="AJ859" i="4"/>
  <c r="AK859" i="4" a="1"/>
  <c r="AK859" i="4" s="1"/>
  <c r="AL859" i="4"/>
  <c r="AM859" i="4"/>
  <c r="AN859" i="4" a="1"/>
  <c r="AN859" i="4" s="1"/>
  <c r="AO859" i="4"/>
  <c r="AP859" i="4"/>
  <c r="AQ859" i="4" a="1"/>
  <c r="AQ859" i="4" s="1"/>
  <c r="AR859" i="4"/>
  <c r="AS859" i="4"/>
  <c r="AT859" i="4"/>
  <c r="AU859" i="4"/>
  <c r="AV859" i="4" a="1"/>
  <c r="AV859" i="4" s="1"/>
  <c r="AW859" i="4"/>
  <c r="AX859" i="4"/>
  <c r="AY859" i="4"/>
  <c r="AZ859" i="4"/>
  <c r="BA859" i="4"/>
  <c r="BB859" i="4" a="1"/>
  <c r="BB859" i="4" s="1"/>
  <c r="BC859" i="4"/>
  <c r="BD859" i="4"/>
  <c r="BE859" i="4"/>
  <c r="BF859" i="4"/>
  <c r="BG859" i="4"/>
  <c r="BH859" i="4"/>
  <c r="BI859" i="4" a="1"/>
  <c r="BI859" i="4" s="1"/>
  <c r="BJ859" i="4"/>
  <c r="BK859" i="4"/>
  <c r="BL859" i="4" a="1"/>
  <c r="BL859" i="4" s="1"/>
  <c r="BM859" i="4" a="1"/>
  <c r="BM859" i="4" s="1"/>
  <c r="BN859" i="4" a="1"/>
  <c r="BN859" i="4" s="1"/>
  <c r="BO859" i="4" a="1"/>
  <c r="BO859" i="4" s="1"/>
  <c r="BP859" i="4" a="1"/>
  <c r="BP859" i="4" s="1"/>
  <c r="BQ859" i="4" a="1"/>
  <c r="BQ859" i="4" s="1"/>
  <c r="BR859" i="4" a="1"/>
  <c r="BR859" i="4" s="1"/>
  <c r="BS859" i="4"/>
  <c r="BT859" i="4" a="1"/>
  <c r="BT859" i="4" s="1"/>
  <c r="BU859" i="4" a="1"/>
  <c r="BU859" i="4" s="1"/>
  <c r="BV859" i="4"/>
  <c r="BW859" i="4" a="1"/>
  <c r="BW859" i="4" s="1"/>
  <c r="BX859" i="4"/>
  <c r="BY859" i="4" a="1"/>
  <c r="BY859" i="4" s="1"/>
  <c r="BZ859" i="4" a="1"/>
  <c r="BZ859" i="4" s="1"/>
  <c r="CA859" i="4" a="1"/>
  <c r="CA859" i="4" s="1"/>
  <c r="CB859" i="4" a="1"/>
  <c r="CB859" i="4" s="1"/>
  <c r="CC859" i="4" a="1"/>
  <c r="CC859" i="4" s="1"/>
  <c r="CD859" i="4" a="1"/>
  <c r="CD859" i="4" s="1"/>
  <c r="CE859" i="4"/>
  <c r="J860" i="4"/>
  <c r="L860" i="4" s="1"/>
  <c r="K860" i="4"/>
  <c r="M860" i="4"/>
  <c r="N860" i="4"/>
  <c r="O860" i="4"/>
  <c r="P860" i="4"/>
  <c r="Q860" i="4"/>
  <c r="R860" i="4"/>
  <c r="U860" i="4"/>
  <c r="V860" i="4"/>
  <c r="W860" i="4"/>
  <c r="X860" i="4"/>
  <c r="Y860" i="4"/>
  <c r="Z860" i="4"/>
  <c r="AA860" i="4"/>
  <c r="AC860" i="4"/>
  <c r="AD860" i="4"/>
  <c r="AE860" i="4"/>
  <c r="AF860" i="4"/>
  <c r="AG860" i="4"/>
  <c r="AI860" i="4"/>
  <c r="AJ860" i="4"/>
  <c r="AK860" i="4" a="1"/>
  <c r="AK860" i="4" s="1"/>
  <c r="AL860" i="4"/>
  <c r="AM860" i="4"/>
  <c r="AN860" i="4" a="1"/>
  <c r="AN860" i="4" s="1"/>
  <c r="AO860" i="4"/>
  <c r="AP860" i="4"/>
  <c r="AQ860" i="4" a="1"/>
  <c r="AQ860" i="4" s="1"/>
  <c r="AR860" i="4"/>
  <c r="AS860" i="4"/>
  <c r="AT860" i="4"/>
  <c r="AU860" i="4"/>
  <c r="AV860" i="4" a="1"/>
  <c r="AV860" i="4" s="1"/>
  <c r="AW860" i="4"/>
  <c r="AX860" i="4"/>
  <c r="AY860" i="4"/>
  <c r="AZ860" i="4"/>
  <c r="BA860" i="4"/>
  <c r="BB860" i="4" a="1"/>
  <c r="BB860" i="4" s="1"/>
  <c r="BC860" i="4"/>
  <c r="BD860" i="4"/>
  <c r="BE860" i="4"/>
  <c r="BF860" i="4"/>
  <c r="BG860" i="4"/>
  <c r="BH860" i="4"/>
  <c r="BI860" i="4" a="1"/>
  <c r="BI860" i="4" s="1"/>
  <c r="BJ860" i="4"/>
  <c r="BK860" i="4"/>
  <c r="BL860" i="4" a="1"/>
  <c r="BL860" i="4" s="1"/>
  <c r="BM860" i="4" a="1"/>
  <c r="BM860" i="4" s="1"/>
  <c r="BN860" i="4" a="1"/>
  <c r="BN860" i="4" s="1"/>
  <c r="BO860" i="4" a="1"/>
  <c r="BO860" i="4" s="1"/>
  <c r="BP860" i="4" a="1"/>
  <c r="BP860" i="4" s="1"/>
  <c r="BQ860" i="4" a="1"/>
  <c r="BQ860" i="4" s="1"/>
  <c r="BR860" i="4" a="1"/>
  <c r="BR860" i="4" s="1"/>
  <c r="BS860" i="4"/>
  <c r="BT860" i="4" a="1"/>
  <c r="BT860" i="4" s="1"/>
  <c r="BU860" i="4" a="1"/>
  <c r="BU860" i="4" s="1"/>
  <c r="BV860" i="4"/>
  <c r="BW860" i="4" a="1"/>
  <c r="BW860" i="4" s="1"/>
  <c r="BX860" i="4"/>
  <c r="BY860" i="4" a="1"/>
  <c r="BY860" i="4" s="1"/>
  <c r="BZ860" i="4" a="1"/>
  <c r="BZ860" i="4" s="1"/>
  <c r="CA860" i="4" a="1"/>
  <c r="CA860" i="4" s="1"/>
  <c r="CB860" i="4" a="1"/>
  <c r="CB860" i="4" s="1"/>
  <c r="CC860" i="4" a="1"/>
  <c r="CC860" i="4" s="1"/>
  <c r="CD860" i="4" a="1"/>
  <c r="CD860" i="4" s="1"/>
  <c r="CE860" i="4"/>
  <c r="J861" i="4"/>
  <c r="L861" i="4" s="1"/>
  <c r="K861" i="4"/>
  <c r="M861" i="4"/>
  <c r="N861" i="4"/>
  <c r="O861" i="4"/>
  <c r="P861" i="4"/>
  <c r="Q861" i="4"/>
  <c r="R861" i="4"/>
  <c r="U861" i="4"/>
  <c r="V861" i="4"/>
  <c r="W861" i="4"/>
  <c r="X861" i="4"/>
  <c r="Y861" i="4"/>
  <c r="Z861" i="4"/>
  <c r="AA861" i="4"/>
  <c r="AC861" i="4"/>
  <c r="AD861" i="4"/>
  <c r="AE861" i="4"/>
  <c r="AF861" i="4"/>
  <c r="AG861" i="4"/>
  <c r="AI861" i="4"/>
  <c r="AJ861" i="4"/>
  <c r="AK861" i="4" a="1"/>
  <c r="AK861" i="4" s="1"/>
  <c r="AL861" i="4"/>
  <c r="AM861" i="4"/>
  <c r="AN861" i="4" a="1"/>
  <c r="AN861" i="4" s="1"/>
  <c r="AO861" i="4"/>
  <c r="AP861" i="4"/>
  <c r="AQ861" i="4" a="1"/>
  <c r="AQ861" i="4" s="1"/>
  <c r="AR861" i="4"/>
  <c r="AS861" i="4"/>
  <c r="AT861" i="4"/>
  <c r="AU861" i="4"/>
  <c r="AV861" i="4" a="1"/>
  <c r="AV861" i="4" s="1"/>
  <c r="AW861" i="4"/>
  <c r="AX861" i="4"/>
  <c r="AY861" i="4"/>
  <c r="AZ861" i="4"/>
  <c r="BA861" i="4"/>
  <c r="BB861" i="4" a="1"/>
  <c r="BB861" i="4" s="1"/>
  <c r="BC861" i="4"/>
  <c r="BD861" i="4"/>
  <c r="BE861" i="4"/>
  <c r="BF861" i="4"/>
  <c r="BG861" i="4"/>
  <c r="BH861" i="4"/>
  <c r="BI861" i="4" a="1"/>
  <c r="BI861" i="4" s="1"/>
  <c r="BJ861" i="4"/>
  <c r="BK861" i="4"/>
  <c r="BL861" i="4" a="1"/>
  <c r="BL861" i="4" s="1"/>
  <c r="BM861" i="4" a="1"/>
  <c r="BM861" i="4" s="1"/>
  <c r="BN861" i="4" a="1"/>
  <c r="BN861" i="4" s="1"/>
  <c r="BO861" i="4" a="1"/>
  <c r="BO861" i="4" s="1"/>
  <c r="BP861" i="4" a="1"/>
  <c r="BP861" i="4" s="1"/>
  <c r="BQ861" i="4" a="1"/>
  <c r="BQ861" i="4" s="1"/>
  <c r="BR861" i="4" a="1"/>
  <c r="BR861" i="4" s="1"/>
  <c r="BS861" i="4"/>
  <c r="BT861" i="4" a="1"/>
  <c r="BT861" i="4" s="1"/>
  <c r="BU861" i="4" a="1"/>
  <c r="BU861" i="4" s="1"/>
  <c r="BV861" i="4"/>
  <c r="BW861" i="4" a="1"/>
  <c r="BW861" i="4" s="1"/>
  <c r="BX861" i="4"/>
  <c r="BY861" i="4" a="1"/>
  <c r="BY861" i="4" s="1"/>
  <c r="BZ861" i="4" a="1"/>
  <c r="BZ861" i="4" s="1"/>
  <c r="CA861" i="4" a="1"/>
  <c r="CA861" i="4" s="1"/>
  <c r="CB861" i="4" a="1"/>
  <c r="CB861" i="4" s="1"/>
  <c r="CC861" i="4" a="1"/>
  <c r="CC861" i="4" s="1"/>
  <c r="CD861" i="4" a="1"/>
  <c r="CD861" i="4" s="1"/>
  <c r="CE861" i="4"/>
  <c r="J862" i="4"/>
  <c r="L862" i="4" s="1"/>
  <c r="K862" i="4"/>
  <c r="M862" i="4"/>
  <c r="N862" i="4"/>
  <c r="O862" i="4"/>
  <c r="P862" i="4"/>
  <c r="Q862" i="4"/>
  <c r="R862" i="4"/>
  <c r="U862" i="4"/>
  <c r="V862" i="4"/>
  <c r="W862" i="4"/>
  <c r="X862" i="4"/>
  <c r="Y862" i="4"/>
  <c r="Z862" i="4"/>
  <c r="AA862" i="4"/>
  <c r="AC862" i="4"/>
  <c r="AD862" i="4"/>
  <c r="AE862" i="4"/>
  <c r="AF862" i="4"/>
  <c r="AG862" i="4"/>
  <c r="AI862" i="4"/>
  <c r="AJ862" i="4"/>
  <c r="AK862" i="4" a="1"/>
  <c r="AK862" i="4" s="1"/>
  <c r="AL862" i="4"/>
  <c r="AM862" i="4"/>
  <c r="AN862" i="4" a="1"/>
  <c r="AN862" i="4" s="1"/>
  <c r="AO862" i="4"/>
  <c r="AP862" i="4"/>
  <c r="AQ862" i="4" a="1"/>
  <c r="AQ862" i="4" s="1"/>
  <c r="AR862" i="4"/>
  <c r="AS862" i="4"/>
  <c r="AT862" i="4"/>
  <c r="AU862" i="4"/>
  <c r="AV862" i="4" a="1"/>
  <c r="AV862" i="4" s="1"/>
  <c r="AW862" i="4"/>
  <c r="AX862" i="4"/>
  <c r="AY862" i="4"/>
  <c r="AZ862" i="4"/>
  <c r="BA862" i="4"/>
  <c r="BB862" i="4" a="1"/>
  <c r="BB862" i="4" s="1"/>
  <c r="BC862" i="4"/>
  <c r="BD862" i="4"/>
  <c r="BE862" i="4"/>
  <c r="BF862" i="4"/>
  <c r="BG862" i="4"/>
  <c r="BH862" i="4"/>
  <c r="BI862" i="4" a="1"/>
  <c r="BI862" i="4" s="1"/>
  <c r="BJ862" i="4"/>
  <c r="BK862" i="4"/>
  <c r="BL862" i="4" a="1"/>
  <c r="BL862" i="4" s="1"/>
  <c r="BM862" i="4" a="1"/>
  <c r="BM862" i="4" s="1"/>
  <c r="BN862" i="4" a="1"/>
  <c r="BN862" i="4" s="1"/>
  <c r="BO862" i="4" a="1"/>
  <c r="BO862" i="4" s="1"/>
  <c r="BP862" i="4" a="1"/>
  <c r="BP862" i="4" s="1"/>
  <c r="BQ862" i="4" a="1"/>
  <c r="BQ862" i="4" s="1"/>
  <c r="BR862" i="4" a="1"/>
  <c r="BR862" i="4" s="1"/>
  <c r="BS862" i="4"/>
  <c r="BT862" i="4" a="1"/>
  <c r="BT862" i="4" s="1"/>
  <c r="BU862" i="4" a="1"/>
  <c r="BU862" i="4" s="1"/>
  <c r="BV862" i="4"/>
  <c r="BW862" i="4" a="1"/>
  <c r="BW862" i="4" s="1"/>
  <c r="BX862" i="4"/>
  <c r="BY862" i="4" a="1"/>
  <c r="BY862" i="4" s="1"/>
  <c r="BZ862" i="4" a="1"/>
  <c r="BZ862" i="4" s="1"/>
  <c r="CA862" i="4" a="1"/>
  <c r="CA862" i="4" s="1"/>
  <c r="CB862" i="4" a="1"/>
  <c r="CB862" i="4" s="1"/>
  <c r="CC862" i="4" a="1"/>
  <c r="CC862" i="4" s="1"/>
  <c r="CD862" i="4" a="1"/>
  <c r="CD862" i="4" s="1"/>
  <c r="CE862" i="4"/>
  <c r="J863" i="4"/>
  <c r="L863" i="4" s="1"/>
  <c r="K863" i="4"/>
  <c r="M863" i="4"/>
  <c r="N863" i="4"/>
  <c r="O863" i="4"/>
  <c r="P863" i="4"/>
  <c r="Q863" i="4"/>
  <c r="R863" i="4"/>
  <c r="U863" i="4"/>
  <c r="V863" i="4"/>
  <c r="W863" i="4"/>
  <c r="X863" i="4"/>
  <c r="Y863" i="4"/>
  <c r="Z863" i="4"/>
  <c r="AA863" i="4"/>
  <c r="AC863" i="4"/>
  <c r="AD863" i="4"/>
  <c r="AE863" i="4"/>
  <c r="AF863" i="4"/>
  <c r="AG863" i="4"/>
  <c r="AI863" i="4"/>
  <c r="AJ863" i="4"/>
  <c r="AK863" i="4" a="1"/>
  <c r="AK863" i="4" s="1"/>
  <c r="AL863" i="4"/>
  <c r="AM863" i="4"/>
  <c r="AN863" i="4" a="1"/>
  <c r="AN863" i="4" s="1"/>
  <c r="AO863" i="4"/>
  <c r="AP863" i="4"/>
  <c r="AQ863" i="4" a="1"/>
  <c r="AQ863" i="4" s="1"/>
  <c r="AR863" i="4"/>
  <c r="AS863" i="4"/>
  <c r="AT863" i="4"/>
  <c r="AU863" i="4"/>
  <c r="AV863" i="4" a="1"/>
  <c r="AV863" i="4" s="1"/>
  <c r="AW863" i="4"/>
  <c r="AX863" i="4"/>
  <c r="AY863" i="4"/>
  <c r="AZ863" i="4"/>
  <c r="BA863" i="4"/>
  <c r="BB863" i="4" a="1"/>
  <c r="BB863" i="4" s="1"/>
  <c r="BC863" i="4"/>
  <c r="BD863" i="4"/>
  <c r="BE863" i="4"/>
  <c r="BF863" i="4"/>
  <c r="BG863" i="4"/>
  <c r="BH863" i="4"/>
  <c r="BI863" i="4" a="1"/>
  <c r="BI863" i="4" s="1"/>
  <c r="BJ863" i="4"/>
  <c r="BK863" i="4"/>
  <c r="BL863" i="4" a="1"/>
  <c r="BL863" i="4" s="1"/>
  <c r="BM863" i="4" a="1"/>
  <c r="BM863" i="4" s="1"/>
  <c r="BN863" i="4" a="1"/>
  <c r="BN863" i="4" s="1"/>
  <c r="BO863" i="4" a="1"/>
  <c r="BO863" i="4" s="1"/>
  <c r="BP863" i="4" a="1"/>
  <c r="BP863" i="4" s="1"/>
  <c r="BQ863" i="4" a="1"/>
  <c r="BQ863" i="4" s="1"/>
  <c r="BR863" i="4" a="1"/>
  <c r="BR863" i="4" s="1"/>
  <c r="BS863" i="4"/>
  <c r="BT863" i="4" a="1"/>
  <c r="BT863" i="4" s="1"/>
  <c r="BU863" i="4" a="1"/>
  <c r="BU863" i="4" s="1"/>
  <c r="BV863" i="4"/>
  <c r="BW863" i="4" a="1"/>
  <c r="BW863" i="4" s="1"/>
  <c r="BX863" i="4"/>
  <c r="BY863" i="4" a="1"/>
  <c r="BY863" i="4" s="1"/>
  <c r="BZ863" i="4" a="1"/>
  <c r="BZ863" i="4" s="1"/>
  <c r="CA863" i="4" a="1"/>
  <c r="CA863" i="4" s="1"/>
  <c r="CB863" i="4" a="1"/>
  <c r="CB863" i="4" s="1"/>
  <c r="CC863" i="4" a="1"/>
  <c r="CC863" i="4" s="1"/>
  <c r="CD863" i="4" a="1"/>
  <c r="CD863" i="4" s="1"/>
  <c r="CE863" i="4"/>
  <c r="J864" i="4"/>
  <c r="L864" i="4" s="1"/>
  <c r="K864" i="4"/>
  <c r="M864" i="4"/>
  <c r="N864" i="4"/>
  <c r="O864" i="4"/>
  <c r="P864" i="4"/>
  <c r="Q864" i="4"/>
  <c r="R864" i="4"/>
  <c r="U864" i="4"/>
  <c r="V864" i="4"/>
  <c r="W864" i="4"/>
  <c r="X864" i="4"/>
  <c r="Y864" i="4"/>
  <c r="Z864" i="4"/>
  <c r="AA864" i="4"/>
  <c r="AC864" i="4"/>
  <c r="AD864" i="4"/>
  <c r="AE864" i="4"/>
  <c r="AF864" i="4"/>
  <c r="AG864" i="4"/>
  <c r="AI864" i="4"/>
  <c r="AJ864" i="4"/>
  <c r="AK864" i="4" a="1"/>
  <c r="AK864" i="4" s="1"/>
  <c r="AL864" i="4"/>
  <c r="AM864" i="4"/>
  <c r="AN864" i="4" a="1"/>
  <c r="AN864" i="4" s="1"/>
  <c r="AO864" i="4"/>
  <c r="AP864" i="4"/>
  <c r="AQ864" i="4" a="1"/>
  <c r="AQ864" i="4" s="1"/>
  <c r="AR864" i="4"/>
  <c r="AS864" i="4"/>
  <c r="AT864" i="4"/>
  <c r="AU864" i="4"/>
  <c r="AV864" i="4" a="1"/>
  <c r="AV864" i="4" s="1"/>
  <c r="AW864" i="4"/>
  <c r="AX864" i="4"/>
  <c r="AY864" i="4"/>
  <c r="AZ864" i="4"/>
  <c r="BA864" i="4"/>
  <c r="BB864" i="4" a="1"/>
  <c r="BB864" i="4" s="1"/>
  <c r="BC864" i="4"/>
  <c r="BD864" i="4"/>
  <c r="BE864" i="4"/>
  <c r="BF864" i="4"/>
  <c r="BG864" i="4"/>
  <c r="BH864" i="4"/>
  <c r="BI864" i="4" a="1"/>
  <c r="BI864" i="4" s="1"/>
  <c r="BJ864" i="4"/>
  <c r="BK864" i="4"/>
  <c r="BL864" i="4" a="1"/>
  <c r="BL864" i="4" s="1"/>
  <c r="BM864" i="4" a="1"/>
  <c r="BM864" i="4" s="1"/>
  <c r="BN864" i="4" a="1"/>
  <c r="BN864" i="4" s="1"/>
  <c r="BO864" i="4" a="1"/>
  <c r="BO864" i="4" s="1"/>
  <c r="BP864" i="4" a="1"/>
  <c r="BP864" i="4" s="1"/>
  <c r="BQ864" i="4" a="1"/>
  <c r="BQ864" i="4" s="1"/>
  <c r="BR864" i="4" a="1"/>
  <c r="BR864" i="4" s="1"/>
  <c r="BS864" i="4"/>
  <c r="BT864" i="4" a="1"/>
  <c r="BT864" i="4" s="1"/>
  <c r="BU864" i="4" a="1"/>
  <c r="BU864" i="4" s="1"/>
  <c r="BV864" i="4"/>
  <c r="BW864" i="4" a="1"/>
  <c r="BW864" i="4" s="1"/>
  <c r="BX864" i="4"/>
  <c r="BY864" i="4" a="1"/>
  <c r="BY864" i="4" s="1"/>
  <c r="BZ864" i="4" a="1"/>
  <c r="BZ864" i="4" s="1"/>
  <c r="CA864" i="4" a="1"/>
  <c r="CA864" i="4" s="1"/>
  <c r="CB864" i="4" a="1"/>
  <c r="CB864" i="4" s="1"/>
  <c r="CC864" i="4" a="1"/>
  <c r="CC864" i="4" s="1"/>
  <c r="CD864" i="4" a="1"/>
  <c r="CD864" i="4" s="1"/>
  <c r="CE864" i="4"/>
  <c r="J865" i="4"/>
  <c r="L865" i="4" s="1"/>
  <c r="K865" i="4"/>
  <c r="M865" i="4"/>
  <c r="N865" i="4"/>
  <c r="O865" i="4"/>
  <c r="P865" i="4"/>
  <c r="Q865" i="4"/>
  <c r="R865" i="4"/>
  <c r="U865" i="4"/>
  <c r="V865" i="4"/>
  <c r="W865" i="4"/>
  <c r="X865" i="4"/>
  <c r="Y865" i="4"/>
  <c r="Z865" i="4"/>
  <c r="AA865" i="4"/>
  <c r="AC865" i="4"/>
  <c r="AD865" i="4"/>
  <c r="AE865" i="4"/>
  <c r="AF865" i="4"/>
  <c r="AG865" i="4"/>
  <c r="AI865" i="4"/>
  <c r="AJ865" i="4"/>
  <c r="AK865" i="4" a="1"/>
  <c r="AK865" i="4" s="1"/>
  <c r="AL865" i="4"/>
  <c r="AM865" i="4"/>
  <c r="AN865" i="4" a="1"/>
  <c r="AN865" i="4" s="1"/>
  <c r="AO865" i="4"/>
  <c r="AP865" i="4"/>
  <c r="AQ865" i="4" a="1"/>
  <c r="AQ865" i="4" s="1"/>
  <c r="AR865" i="4"/>
  <c r="AS865" i="4"/>
  <c r="AT865" i="4"/>
  <c r="AU865" i="4"/>
  <c r="AV865" i="4" a="1"/>
  <c r="AV865" i="4" s="1"/>
  <c r="AW865" i="4"/>
  <c r="AX865" i="4"/>
  <c r="AY865" i="4"/>
  <c r="AZ865" i="4"/>
  <c r="BA865" i="4"/>
  <c r="BB865" i="4" a="1"/>
  <c r="BB865" i="4" s="1"/>
  <c r="BC865" i="4"/>
  <c r="BD865" i="4"/>
  <c r="BE865" i="4"/>
  <c r="BF865" i="4"/>
  <c r="BG865" i="4"/>
  <c r="BH865" i="4"/>
  <c r="BI865" i="4" a="1"/>
  <c r="BI865" i="4" s="1"/>
  <c r="BJ865" i="4"/>
  <c r="BK865" i="4"/>
  <c r="BL865" i="4" a="1"/>
  <c r="BL865" i="4" s="1"/>
  <c r="BM865" i="4" a="1"/>
  <c r="BM865" i="4" s="1"/>
  <c r="BN865" i="4" a="1"/>
  <c r="BN865" i="4" s="1"/>
  <c r="BO865" i="4" a="1"/>
  <c r="BO865" i="4" s="1"/>
  <c r="BP865" i="4" a="1"/>
  <c r="BP865" i="4" s="1"/>
  <c r="BQ865" i="4" a="1"/>
  <c r="BQ865" i="4" s="1"/>
  <c r="BR865" i="4" a="1"/>
  <c r="BR865" i="4" s="1"/>
  <c r="BS865" i="4"/>
  <c r="BT865" i="4" a="1"/>
  <c r="BT865" i="4" s="1"/>
  <c r="BU865" i="4" a="1"/>
  <c r="BU865" i="4" s="1"/>
  <c r="BV865" i="4"/>
  <c r="BW865" i="4" a="1"/>
  <c r="BW865" i="4" s="1"/>
  <c r="BX865" i="4"/>
  <c r="BY865" i="4" a="1"/>
  <c r="BY865" i="4" s="1"/>
  <c r="BZ865" i="4" a="1"/>
  <c r="BZ865" i="4" s="1"/>
  <c r="CA865" i="4" a="1"/>
  <c r="CA865" i="4" s="1"/>
  <c r="CB865" i="4" a="1"/>
  <c r="CB865" i="4" s="1"/>
  <c r="CC865" i="4" a="1"/>
  <c r="CC865" i="4" s="1"/>
  <c r="CD865" i="4" a="1"/>
  <c r="CD865" i="4" s="1"/>
  <c r="CE865" i="4"/>
  <c r="J866" i="4"/>
  <c r="L866" i="4" s="1"/>
  <c r="K866" i="4"/>
  <c r="M866" i="4"/>
  <c r="N866" i="4"/>
  <c r="O866" i="4"/>
  <c r="P866" i="4"/>
  <c r="Q866" i="4"/>
  <c r="R866" i="4"/>
  <c r="U866" i="4"/>
  <c r="V866" i="4"/>
  <c r="W866" i="4"/>
  <c r="X866" i="4"/>
  <c r="Y866" i="4"/>
  <c r="Z866" i="4"/>
  <c r="AA866" i="4"/>
  <c r="AC866" i="4"/>
  <c r="AD866" i="4"/>
  <c r="AE866" i="4"/>
  <c r="AF866" i="4"/>
  <c r="AG866" i="4"/>
  <c r="AI866" i="4"/>
  <c r="AJ866" i="4"/>
  <c r="AK866" i="4" a="1"/>
  <c r="AK866" i="4" s="1"/>
  <c r="AL866" i="4"/>
  <c r="AM866" i="4"/>
  <c r="AN866" i="4" a="1"/>
  <c r="AN866" i="4" s="1"/>
  <c r="AO866" i="4"/>
  <c r="AP866" i="4"/>
  <c r="AQ866" i="4" a="1"/>
  <c r="AQ866" i="4" s="1"/>
  <c r="AR866" i="4"/>
  <c r="AS866" i="4"/>
  <c r="AT866" i="4"/>
  <c r="AU866" i="4"/>
  <c r="AV866" i="4" a="1"/>
  <c r="AV866" i="4" s="1"/>
  <c r="AW866" i="4"/>
  <c r="AX866" i="4"/>
  <c r="AY866" i="4"/>
  <c r="AZ866" i="4"/>
  <c r="BA866" i="4"/>
  <c r="BB866" i="4" a="1"/>
  <c r="BB866" i="4" s="1"/>
  <c r="BC866" i="4"/>
  <c r="BD866" i="4"/>
  <c r="BE866" i="4"/>
  <c r="BF866" i="4"/>
  <c r="BG866" i="4"/>
  <c r="BH866" i="4"/>
  <c r="BI866" i="4" a="1"/>
  <c r="BI866" i="4" s="1"/>
  <c r="BJ866" i="4"/>
  <c r="BK866" i="4"/>
  <c r="BL866" i="4" a="1"/>
  <c r="BL866" i="4" s="1"/>
  <c r="BM866" i="4" a="1"/>
  <c r="BM866" i="4" s="1"/>
  <c r="BN866" i="4" a="1"/>
  <c r="BN866" i="4" s="1"/>
  <c r="BO866" i="4" a="1"/>
  <c r="BO866" i="4" s="1"/>
  <c r="BP866" i="4" a="1"/>
  <c r="BP866" i="4" s="1"/>
  <c r="BQ866" i="4" a="1"/>
  <c r="BQ866" i="4" s="1"/>
  <c r="BR866" i="4" a="1"/>
  <c r="BR866" i="4" s="1"/>
  <c r="BS866" i="4"/>
  <c r="BT866" i="4" a="1"/>
  <c r="BT866" i="4" s="1"/>
  <c r="BU866" i="4" a="1"/>
  <c r="BU866" i="4" s="1"/>
  <c r="BV866" i="4"/>
  <c r="BW866" i="4" a="1"/>
  <c r="BW866" i="4" s="1"/>
  <c r="BX866" i="4"/>
  <c r="BY866" i="4" a="1"/>
  <c r="BY866" i="4" s="1"/>
  <c r="BZ866" i="4" a="1"/>
  <c r="BZ866" i="4" s="1"/>
  <c r="CA866" i="4" a="1"/>
  <c r="CA866" i="4" s="1"/>
  <c r="CB866" i="4" a="1"/>
  <c r="CB866" i="4" s="1"/>
  <c r="CC866" i="4" a="1"/>
  <c r="CC866" i="4" s="1"/>
  <c r="CD866" i="4" a="1"/>
  <c r="CD866" i="4" s="1"/>
  <c r="CE866" i="4"/>
  <c r="J867" i="4"/>
  <c r="L867" i="4" s="1"/>
  <c r="K867" i="4"/>
  <c r="M867" i="4"/>
  <c r="N867" i="4"/>
  <c r="O867" i="4"/>
  <c r="P867" i="4"/>
  <c r="Q867" i="4"/>
  <c r="R867" i="4"/>
  <c r="U867" i="4"/>
  <c r="V867" i="4"/>
  <c r="W867" i="4"/>
  <c r="X867" i="4"/>
  <c r="Y867" i="4"/>
  <c r="Z867" i="4"/>
  <c r="AA867" i="4"/>
  <c r="AC867" i="4"/>
  <c r="AD867" i="4"/>
  <c r="AE867" i="4"/>
  <c r="AF867" i="4"/>
  <c r="AG867" i="4"/>
  <c r="AI867" i="4"/>
  <c r="AJ867" i="4"/>
  <c r="AK867" i="4" a="1"/>
  <c r="AK867" i="4" s="1"/>
  <c r="AL867" i="4"/>
  <c r="AM867" i="4"/>
  <c r="AN867" i="4" a="1"/>
  <c r="AN867" i="4" s="1"/>
  <c r="AO867" i="4"/>
  <c r="AP867" i="4"/>
  <c r="AQ867" i="4" a="1"/>
  <c r="AQ867" i="4" s="1"/>
  <c r="AR867" i="4"/>
  <c r="AS867" i="4"/>
  <c r="AT867" i="4"/>
  <c r="AU867" i="4"/>
  <c r="AV867" i="4" a="1"/>
  <c r="AV867" i="4" s="1"/>
  <c r="AW867" i="4"/>
  <c r="AX867" i="4"/>
  <c r="AY867" i="4"/>
  <c r="AZ867" i="4"/>
  <c r="BA867" i="4"/>
  <c r="BB867" i="4" a="1"/>
  <c r="BB867" i="4" s="1"/>
  <c r="BC867" i="4"/>
  <c r="BD867" i="4"/>
  <c r="BE867" i="4"/>
  <c r="BF867" i="4"/>
  <c r="BG867" i="4"/>
  <c r="BH867" i="4"/>
  <c r="BI867" i="4" a="1"/>
  <c r="BI867" i="4" s="1"/>
  <c r="BJ867" i="4"/>
  <c r="BK867" i="4"/>
  <c r="BL867" i="4" a="1"/>
  <c r="BL867" i="4" s="1"/>
  <c r="BM867" i="4" a="1"/>
  <c r="BM867" i="4" s="1"/>
  <c r="BN867" i="4" a="1"/>
  <c r="BN867" i="4" s="1"/>
  <c r="BO867" i="4" a="1"/>
  <c r="BO867" i="4" s="1"/>
  <c r="BP867" i="4" a="1"/>
  <c r="BP867" i="4" s="1"/>
  <c r="BQ867" i="4" a="1"/>
  <c r="BQ867" i="4" s="1"/>
  <c r="BR867" i="4" a="1"/>
  <c r="BR867" i="4" s="1"/>
  <c r="BS867" i="4"/>
  <c r="BT867" i="4" a="1"/>
  <c r="BT867" i="4" s="1"/>
  <c r="BU867" i="4" a="1"/>
  <c r="BU867" i="4" s="1"/>
  <c r="BV867" i="4"/>
  <c r="BW867" i="4" a="1"/>
  <c r="BW867" i="4" s="1"/>
  <c r="BX867" i="4"/>
  <c r="BY867" i="4" a="1"/>
  <c r="BY867" i="4" s="1"/>
  <c r="BZ867" i="4" a="1"/>
  <c r="BZ867" i="4" s="1"/>
  <c r="CA867" i="4" a="1"/>
  <c r="CA867" i="4" s="1"/>
  <c r="CB867" i="4" a="1"/>
  <c r="CB867" i="4" s="1"/>
  <c r="CC867" i="4" a="1"/>
  <c r="CC867" i="4" s="1"/>
  <c r="CD867" i="4" a="1"/>
  <c r="CD867" i="4" s="1"/>
  <c r="CE867" i="4"/>
  <c r="J868" i="4"/>
  <c r="L868" i="4" s="1"/>
  <c r="K868" i="4"/>
  <c r="M868" i="4"/>
  <c r="N868" i="4"/>
  <c r="O868" i="4"/>
  <c r="P868" i="4"/>
  <c r="Q868" i="4"/>
  <c r="R868" i="4"/>
  <c r="U868" i="4"/>
  <c r="V868" i="4"/>
  <c r="W868" i="4"/>
  <c r="X868" i="4"/>
  <c r="Y868" i="4"/>
  <c r="Z868" i="4"/>
  <c r="AA868" i="4"/>
  <c r="AC868" i="4"/>
  <c r="AD868" i="4"/>
  <c r="AE868" i="4"/>
  <c r="AF868" i="4"/>
  <c r="AG868" i="4"/>
  <c r="AI868" i="4"/>
  <c r="AJ868" i="4"/>
  <c r="AK868" i="4" a="1"/>
  <c r="AK868" i="4" s="1"/>
  <c r="AL868" i="4"/>
  <c r="AM868" i="4"/>
  <c r="AN868" i="4" a="1"/>
  <c r="AN868" i="4" s="1"/>
  <c r="AO868" i="4"/>
  <c r="AP868" i="4"/>
  <c r="AQ868" i="4" a="1"/>
  <c r="AQ868" i="4" s="1"/>
  <c r="AR868" i="4"/>
  <c r="AS868" i="4"/>
  <c r="AT868" i="4"/>
  <c r="AU868" i="4"/>
  <c r="AV868" i="4" a="1"/>
  <c r="AV868" i="4" s="1"/>
  <c r="AW868" i="4"/>
  <c r="AX868" i="4"/>
  <c r="AY868" i="4"/>
  <c r="AZ868" i="4"/>
  <c r="BA868" i="4"/>
  <c r="BB868" i="4" a="1"/>
  <c r="BB868" i="4" s="1"/>
  <c r="BC868" i="4"/>
  <c r="BD868" i="4"/>
  <c r="BE868" i="4"/>
  <c r="BF868" i="4"/>
  <c r="BG868" i="4"/>
  <c r="BH868" i="4"/>
  <c r="BI868" i="4" a="1"/>
  <c r="BI868" i="4" s="1"/>
  <c r="BJ868" i="4"/>
  <c r="BK868" i="4"/>
  <c r="BL868" i="4" a="1"/>
  <c r="BL868" i="4" s="1"/>
  <c r="BM868" i="4" a="1"/>
  <c r="BM868" i="4" s="1"/>
  <c r="BN868" i="4" a="1"/>
  <c r="BN868" i="4" s="1"/>
  <c r="BO868" i="4" a="1"/>
  <c r="BO868" i="4" s="1"/>
  <c r="BP868" i="4" a="1"/>
  <c r="BP868" i="4" s="1"/>
  <c r="BQ868" i="4" a="1"/>
  <c r="BQ868" i="4" s="1"/>
  <c r="BR868" i="4" a="1"/>
  <c r="BR868" i="4" s="1"/>
  <c r="BS868" i="4"/>
  <c r="BT868" i="4" a="1"/>
  <c r="BT868" i="4" s="1"/>
  <c r="BU868" i="4" a="1"/>
  <c r="BU868" i="4" s="1"/>
  <c r="BV868" i="4"/>
  <c r="BW868" i="4" a="1"/>
  <c r="BW868" i="4" s="1"/>
  <c r="BX868" i="4"/>
  <c r="BY868" i="4" a="1"/>
  <c r="BY868" i="4" s="1"/>
  <c r="BZ868" i="4" a="1"/>
  <c r="BZ868" i="4" s="1"/>
  <c r="CA868" i="4" a="1"/>
  <c r="CA868" i="4" s="1"/>
  <c r="CB868" i="4" a="1"/>
  <c r="CB868" i="4" s="1"/>
  <c r="CC868" i="4" a="1"/>
  <c r="CC868" i="4" s="1"/>
  <c r="CD868" i="4" a="1"/>
  <c r="CD868" i="4" s="1"/>
  <c r="CE868" i="4"/>
  <c r="J869" i="4"/>
  <c r="L869" i="4" s="1"/>
  <c r="K869" i="4"/>
  <c r="M869" i="4"/>
  <c r="N869" i="4"/>
  <c r="O869" i="4"/>
  <c r="P869" i="4"/>
  <c r="Q869" i="4"/>
  <c r="R869" i="4"/>
  <c r="U869" i="4"/>
  <c r="V869" i="4"/>
  <c r="W869" i="4"/>
  <c r="X869" i="4"/>
  <c r="Y869" i="4"/>
  <c r="Z869" i="4"/>
  <c r="AA869" i="4"/>
  <c r="AC869" i="4"/>
  <c r="AD869" i="4"/>
  <c r="AE869" i="4"/>
  <c r="AF869" i="4"/>
  <c r="AG869" i="4"/>
  <c r="AI869" i="4"/>
  <c r="AJ869" i="4"/>
  <c r="AK869" i="4" a="1"/>
  <c r="AK869" i="4" s="1"/>
  <c r="AL869" i="4"/>
  <c r="AM869" i="4"/>
  <c r="AN869" i="4" a="1"/>
  <c r="AN869" i="4" s="1"/>
  <c r="AO869" i="4"/>
  <c r="AP869" i="4"/>
  <c r="AQ869" i="4" a="1"/>
  <c r="AQ869" i="4" s="1"/>
  <c r="AR869" i="4"/>
  <c r="AS869" i="4"/>
  <c r="AT869" i="4"/>
  <c r="AU869" i="4"/>
  <c r="AV869" i="4" a="1"/>
  <c r="AV869" i="4" s="1"/>
  <c r="AW869" i="4"/>
  <c r="AX869" i="4"/>
  <c r="AY869" i="4"/>
  <c r="AZ869" i="4"/>
  <c r="BA869" i="4"/>
  <c r="BB869" i="4" a="1"/>
  <c r="BB869" i="4" s="1"/>
  <c r="BC869" i="4"/>
  <c r="BD869" i="4"/>
  <c r="BE869" i="4"/>
  <c r="BF869" i="4"/>
  <c r="BG869" i="4"/>
  <c r="BH869" i="4"/>
  <c r="BI869" i="4" a="1"/>
  <c r="BI869" i="4" s="1"/>
  <c r="BJ869" i="4"/>
  <c r="BK869" i="4"/>
  <c r="BL869" i="4" a="1"/>
  <c r="BL869" i="4" s="1"/>
  <c r="BM869" i="4" a="1"/>
  <c r="BM869" i="4" s="1"/>
  <c r="BN869" i="4" a="1"/>
  <c r="BN869" i="4" s="1"/>
  <c r="BO869" i="4" a="1"/>
  <c r="BO869" i="4" s="1"/>
  <c r="BP869" i="4" a="1"/>
  <c r="BP869" i="4" s="1"/>
  <c r="BQ869" i="4" a="1"/>
  <c r="BQ869" i="4" s="1"/>
  <c r="BR869" i="4" a="1"/>
  <c r="BR869" i="4" s="1"/>
  <c r="BS869" i="4"/>
  <c r="BT869" i="4" a="1"/>
  <c r="BT869" i="4" s="1"/>
  <c r="BU869" i="4" a="1"/>
  <c r="BU869" i="4" s="1"/>
  <c r="BV869" i="4"/>
  <c r="BW869" i="4" a="1"/>
  <c r="BW869" i="4" s="1"/>
  <c r="BX869" i="4"/>
  <c r="BY869" i="4" a="1"/>
  <c r="BY869" i="4" s="1"/>
  <c r="BZ869" i="4" a="1"/>
  <c r="BZ869" i="4" s="1"/>
  <c r="CA869" i="4" a="1"/>
  <c r="CA869" i="4" s="1"/>
  <c r="CB869" i="4" a="1"/>
  <c r="CB869" i="4" s="1"/>
  <c r="CC869" i="4" a="1"/>
  <c r="CC869" i="4" s="1"/>
  <c r="CD869" i="4" a="1"/>
  <c r="CD869" i="4" s="1"/>
  <c r="CE869" i="4"/>
  <c r="J870" i="4"/>
  <c r="L870" i="4" s="1"/>
  <c r="K870" i="4"/>
  <c r="M870" i="4"/>
  <c r="N870" i="4"/>
  <c r="O870" i="4"/>
  <c r="P870" i="4"/>
  <c r="Q870" i="4"/>
  <c r="R870" i="4"/>
  <c r="U870" i="4"/>
  <c r="V870" i="4"/>
  <c r="W870" i="4"/>
  <c r="X870" i="4"/>
  <c r="Y870" i="4"/>
  <c r="Z870" i="4"/>
  <c r="AA870" i="4"/>
  <c r="AC870" i="4"/>
  <c r="AD870" i="4"/>
  <c r="AE870" i="4"/>
  <c r="AF870" i="4"/>
  <c r="AG870" i="4"/>
  <c r="AI870" i="4"/>
  <c r="AJ870" i="4"/>
  <c r="AK870" i="4" a="1"/>
  <c r="AK870" i="4" s="1"/>
  <c r="AL870" i="4"/>
  <c r="AM870" i="4"/>
  <c r="AN870" i="4" a="1"/>
  <c r="AN870" i="4" s="1"/>
  <c r="AO870" i="4"/>
  <c r="AP870" i="4"/>
  <c r="AQ870" i="4" a="1"/>
  <c r="AQ870" i="4" s="1"/>
  <c r="AR870" i="4"/>
  <c r="AS870" i="4"/>
  <c r="AT870" i="4"/>
  <c r="AU870" i="4"/>
  <c r="AV870" i="4" a="1"/>
  <c r="AV870" i="4" s="1"/>
  <c r="AW870" i="4"/>
  <c r="AX870" i="4"/>
  <c r="AY870" i="4"/>
  <c r="AZ870" i="4"/>
  <c r="BA870" i="4"/>
  <c r="BB870" i="4" a="1"/>
  <c r="BB870" i="4" s="1"/>
  <c r="BC870" i="4"/>
  <c r="BD870" i="4"/>
  <c r="BE870" i="4"/>
  <c r="BF870" i="4"/>
  <c r="BG870" i="4"/>
  <c r="BH870" i="4"/>
  <c r="BI870" i="4" a="1"/>
  <c r="BI870" i="4" s="1"/>
  <c r="BJ870" i="4"/>
  <c r="BK870" i="4"/>
  <c r="BL870" i="4" a="1"/>
  <c r="BL870" i="4" s="1"/>
  <c r="BM870" i="4" a="1"/>
  <c r="BM870" i="4" s="1"/>
  <c r="BN870" i="4" a="1"/>
  <c r="BN870" i="4" s="1"/>
  <c r="BO870" i="4" a="1"/>
  <c r="BO870" i="4" s="1"/>
  <c r="BP870" i="4" a="1"/>
  <c r="BP870" i="4" s="1"/>
  <c r="BQ870" i="4" a="1"/>
  <c r="BQ870" i="4" s="1"/>
  <c r="BR870" i="4" a="1"/>
  <c r="BR870" i="4" s="1"/>
  <c r="BS870" i="4"/>
  <c r="BT870" i="4" a="1"/>
  <c r="BT870" i="4" s="1"/>
  <c r="BU870" i="4" a="1"/>
  <c r="BU870" i="4" s="1"/>
  <c r="BV870" i="4"/>
  <c r="BW870" i="4" a="1"/>
  <c r="BW870" i="4" s="1"/>
  <c r="BX870" i="4"/>
  <c r="BY870" i="4" a="1"/>
  <c r="BY870" i="4" s="1"/>
  <c r="BZ870" i="4" a="1"/>
  <c r="BZ870" i="4" s="1"/>
  <c r="CA870" i="4" a="1"/>
  <c r="CA870" i="4" s="1"/>
  <c r="CB870" i="4" a="1"/>
  <c r="CB870" i="4" s="1"/>
  <c r="CC870" i="4" a="1"/>
  <c r="CC870" i="4" s="1"/>
  <c r="CD870" i="4" a="1"/>
  <c r="CD870" i="4" s="1"/>
  <c r="CE870" i="4"/>
  <c r="J871" i="4"/>
  <c r="L871" i="4" s="1"/>
  <c r="K871" i="4"/>
  <c r="M871" i="4"/>
  <c r="N871" i="4"/>
  <c r="O871" i="4"/>
  <c r="P871" i="4"/>
  <c r="Q871" i="4"/>
  <c r="R871" i="4"/>
  <c r="U871" i="4"/>
  <c r="V871" i="4"/>
  <c r="W871" i="4"/>
  <c r="X871" i="4"/>
  <c r="Y871" i="4"/>
  <c r="Z871" i="4"/>
  <c r="AA871" i="4"/>
  <c r="AC871" i="4"/>
  <c r="AD871" i="4"/>
  <c r="AE871" i="4"/>
  <c r="AF871" i="4"/>
  <c r="AG871" i="4"/>
  <c r="AI871" i="4"/>
  <c r="AJ871" i="4"/>
  <c r="AK871" i="4" a="1"/>
  <c r="AK871" i="4" s="1"/>
  <c r="AL871" i="4"/>
  <c r="AM871" i="4"/>
  <c r="AN871" i="4" a="1"/>
  <c r="AN871" i="4" s="1"/>
  <c r="AO871" i="4"/>
  <c r="AP871" i="4"/>
  <c r="AQ871" i="4" a="1"/>
  <c r="AQ871" i="4" s="1"/>
  <c r="AR871" i="4"/>
  <c r="AS871" i="4"/>
  <c r="AT871" i="4"/>
  <c r="AU871" i="4"/>
  <c r="AV871" i="4" a="1"/>
  <c r="AV871" i="4" s="1"/>
  <c r="AW871" i="4"/>
  <c r="AX871" i="4"/>
  <c r="AY871" i="4"/>
  <c r="AZ871" i="4"/>
  <c r="BA871" i="4"/>
  <c r="BB871" i="4" a="1"/>
  <c r="BB871" i="4" s="1"/>
  <c r="BC871" i="4"/>
  <c r="BD871" i="4"/>
  <c r="BE871" i="4"/>
  <c r="BF871" i="4"/>
  <c r="BG871" i="4"/>
  <c r="BH871" i="4"/>
  <c r="BI871" i="4" a="1"/>
  <c r="BI871" i="4" s="1"/>
  <c r="BJ871" i="4"/>
  <c r="BK871" i="4"/>
  <c r="BL871" i="4" a="1"/>
  <c r="BL871" i="4" s="1"/>
  <c r="BM871" i="4" a="1"/>
  <c r="BM871" i="4" s="1"/>
  <c r="BN871" i="4" a="1"/>
  <c r="BN871" i="4" s="1"/>
  <c r="BO871" i="4" a="1"/>
  <c r="BO871" i="4" s="1"/>
  <c r="BP871" i="4" a="1"/>
  <c r="BP871" i="4" s="1"/>
  <c r="BQ871" i="4" a="1"/>
  <c r="BQ871" i="4" s="1"/>
  <c r="BR871" i="4" a="1"/>
  <c r="BR871" i="4" s="1"/>
  <c r="BS871" i="4"/>
  <c r="BT871" i="4" a="1"/>
  <c r="BT871" i="4" s="1"/>
  <c r="BU871" i="4" a="1"/>
  <c r="BU871" i="4" s="1"/>
  <c r="BV871" i="4"/>
  <c r="BW871" i="4" a="1"/>
  <c r="BW871" i="4" s="1"/>
  <c r="BX871" i="4"/>
  <c r="BY871" i="4" a="1"/>
  <c r="BY871" i="4" s="1"/>
  <c r="BZ871" i="4" a="1"/>
  <c r="BZ871" i="4" s="1"/>
  <c r="CA871" i="4" a="1"/>
  <c r="CA871" i="4" s="1"/>
  <c r="CB871" i="4" a="1"/>
  <c r="CB871" i="4" s="1"/>
  <c r="CC871" i="4" a="1"/>
  <c r="CC871" i="4" s="1"/>
  <c r="CD871" i="4" a="1"/>
  <c r="CD871" i="4" s="1"/>
  <c r="CE871" i="4"/>
  <c r="J872" i="4"/>
  <c r="L872" i="4" s="1"/>
  <c r="K872" i="4"/>
  <c r="M872" i="4"/>
  <c r="N872" i="4"/>
  <c r="O872" i="4"/>
  <c r="P872" i="4"/>
  <c r="Q872" i="4"/>
  <c r="R872" i="4"/>
  <c r="U872" i="4"/>
  <c r="V872" i="4"/>
  <c r="W872" i="4"/>
  <c r="X872" i="4"/>
  <c r="Y872" i="4"/>
  <c r="Z872" i="4"/>
  <c r="AA872" i="4"/>
  <c r="AC872" i="4"/>
  <c r="AD872" i="4"/>
  <c r="AE872" i="4"/>
  <c r="AF872" i="4"/>
  <c r="AG872" i="4"/>
  <c r="AI872" i="4"/>
  <c r="AJ872" i="4"/>
  <c r="AK872" i="4" a="1"/>
  <c r="AK872" i="4" s="1"/>
  <c r="AL872" i="4"/>
  <c r="AM872" i="4"/>
  <c r="AN872" i="4" a="1"/>
  <c r="AN872" i="4" s="1"/>
  <c r="AO872" i="4"/>
  <c r="AP872" i="4"/>
  <c r="AQ872" i="4" a="1"/>
  <c r="AQ872" i="4" s="1"/>
  <c r="AR872" i="4"/>
  <c r="AS872" i="4"/>
  <c r="AT872" i="4"/>
  <c r="AU872" i="4"/>
  <c r="AV872" i="4" a="1"/>
  <c r="AV872" i="4" s="1"/>
  <c r="AW872" i="4"/>
  <c r="AX872" i="4"/>
  <c r="AY872" i="4"/>
  <c r="AZ872" i="4"/>
  <c r="BA872" i="4"/>
  <c r="BB872" i="4" a="1"/>
  <c r="BB872" i="4" s="1"/>
  <c r="BC872" i="4"/>
  <c r="BD872" i="4"/>
  <c r="BE872" i="4"/>
  <c r="BF872" i="4"/>
  <c r="BG872" i="4"/>
  <c r="BH872" i="4"/>
  <c r="BI872" i="4" a="1"/>
  <c r="BI872" i="4" s="1"/>
  <c r="BJ872" i="4"/>
  <c r="BK872" i="4"/>
  <c r="BL872" i="4" a="1"/>
  <c r="BL872" i="4" s="1"/>
  <c r="BM872" i="4" a="1"/>
  <c r="BM872" i="4" s="1"/>
  <c r="BN872" i="4" a="1"/>
  <c r="BN872" i="4" s="1"/>
  <c r="BO872" i="4" a="1"/>
  <c r="BO872" i="4" s="1"/>
  <c r="BP872" i="4" a="1"/>
  <c r="BP872" i="4" s="1"/>
  <c r="BQ872" i="4" a="1"/>
  <c r="BQ872" i="4" s="1"/>
  <c r="BR872" i="4" a="1"/>
  <c r="BR872" i="4" s="1"/>
  <c r="BS872" i="4"/>
  <c r="BT872" i="4" a="1"/>
  <c r="BT872" i="4" s="1"/>
  <c r="BU872" i="4" a="1"/>
  <c r="BU872" i="4" s="1"/>
  <c r="BV872" i="4"/>
  <c r="BW872" i="4" a="1"/>
  <c r="BW872" i="4" s="1"/>
  <c r="BX872" i="4"/>
  <c r="BY872" i="4" a="1"/>
  <c r="BY872" i="4" s="1"/>
  <c r="BZ872" i="4" a="1"/>
  <c r="BZ872" i="4" s="1"/>
  <c r="CA872" i="4" a="1"/>
  <c r="CA872" i="4" s="1"/>
  <c r="CB872" i="4" a="1"/>
  <c r="CB872" i="4" s="1"/>
  <c r="CC872" i="4" a="1"/>
  <c r="CC872" i="4" s="1"/>
  <c r="CD872" i="4" a="1"/>
  <c r="CD872" i="4" s="1"/>
  <c r="CE872" i="4"/>
  <c r="J873" i="4"/>
  <c r="L873" i="4" s="1"/>
  <c r="K873" i="4"/>
  <c r="M873" i="4"/>
  <c r="N873" i="4"/>
  <c r="O873" i="4"/>
  <c r="P873" i="4"/>
  <c r="Q873" i="4"/>
  <c r="R873" i="4"/>
  <c r="U873" i="4"/>
  <c r="V873" i="4"/>
  <c r="W873" i="4"/>
  <c r="X873" i="4"/>
  <c r="Y873" i="4"/>
  <c r="Z873" i="4"/>
  <c r="AA873" i="4"/>
  <c r="AC873" i="4"/>
  <c r="AD873" i="4"/>
  <c r="AE873" i="4"/>
  <c r="AF873" i="4"/>
  <c r="AG873" i="4"/>
  <c r="AI873" i="4"/>
  <c r="AJ873" i="4"/>
  <c r="AK873" i="4" a="1"/>
  <c r="AK873" i="4" s="1"/>
  <c r="AL873" i="4"/>
  <c r="AM873" i="4"/>
  <c r="AN873" i="4" a="1"/>
  <c r="AN873" i="4" s="1"/>
  <c r="AO873" i="4"/>
  <c r="AP873" i="4"/>
  <c r="AQ873" i="4" a="1"/>
  <c r="AQ873" i="4" s="1"/>
  <c r="AR873" i="4"/>
  <c r="AS873" i="4"/>
  <c r="AT873" i="4"/>
  <c r="AU873" i="4"/>
  <c r="AV873" i="4" a="1"/>
  <c r="AV873" i="4" s="1"/>
  <c r="AW873" i="4"/>
  <c r="AX873" i="4"/>
  <c r="AY873" i="4"/>
  <c r="AZ873" i="4"/>
  <c r="BA873" i="4"/>
  <c r="BB873" i="4" a="1"/>
  <c r="BB873" i="4" s="1"/>
  <c r="BC873" i="4"/>
  <c r="BD873" i="4"/>
  <c r="BE873" i="4"/>
  <c r="BF873" i="4"/>
  <c r="BG873" i="4"/>
  <c r="BH873" i="4"/>
  <c r="BI873" i="4" a="1"/>
  <c r="BI873" i="4" s="1"/>
  <c r="BJ873" i="4"/>
  <c r="BK873" i="4"/>
  <c r="BL873" i="4" a="1"/>
  <c r="BL873" i="4" s="1"/>
  <c r="BM873" i="4" a="1"/>
  <c r="BM873" i="4" s="1"/>
  <c r="BN873" i="4" a="1"/>
  <c r="BN873" i="4" s="1"/>
  <c r="BO873" i="4" a="1"/>
  <c r="BO873" i="4" s="1"/>
  <c r="BP873" i="4" a="1"/>
  <c r="BP873" i="4" s="1"/>
  <c r="BQ873" i="4" a="1"/>
  <c r="BQ873" i="4" s="1"/>
  <c r="BR873" i="4" a="1"/>
  <c r="BR873" i="4" s="1"/>
  <c r="BS873" i="4"/>
  <c r="BT873" i="4" a="1"/>
  <c r="BT873" i="4" s="1"/>
  <c r="BU873" i="4" a="1"/>
  <c r="BU873" i="4" s="1"/>
  <c r="BV873" i="4"/>
  <c r="BW873" i="4" a="1"/>
  <c r="BW873" i="4" s="1"/>
  <c r="BX873" i="4"/>
  <c r="BY873" i="4" a="1"/>
  <c r="BY873" i="4" s="1"/>
  <c r="BZ873" i="4" a="1"/>
  <c r="BZ873" i="4" s="1"/>
  <c r="CA873" i="4" a="1"/>
  <c r="CA873" i="4" s="1"/>
  <c r="CB873" i="4" a="1"/>
  <c r="CB873" i="4" s="1"/>
  <c r="CC873" i="4" a="1"/>
  <c r="CC873" i="4" s="1"/>
  <c r="CD873" i="4" a="1"/>
  <c r="CD873" i="4" s="1"/>
  <c r="CE873" i="4"/>
  <c r="J874" i="4"/>
  <c r="L874" i="4" s="1"/>
  <c r="K874" i="4"/>
  <c r="M874" i="4"/>
  <c r="N874" i="4"/>
  <c r="O874" i="4"/>
  <c r="P874" i="4"/>
  <c r="Q874" i="4"/>
  <c r="R874" i="4"/>
  <c r="U874" i="4"/>
  <c r="V874" i="4"/>
  <c r="W874" i="4"/>
  <c r="X874" i="4"/>
  <c r="Y874" i="4"/>
  <c r="Z874" i="4"/>
  <c r="AA874" i="4"/>
  <c r="AC874" i="4"/>
  <c r="AD874" i="4"/>
  <c r="AE874" i="4"/>
  <c r="AF874" i="4"/>
  <c r="AG874" i="4"/>
  <c r="AI874" i="4"/>
  <c r="AJ874" i="4"/>
  <c r="AK874" i="4" a="1"/>
  <c r="AK874" i="4" s="1"/>
  <c r="AL874" i="4"/>
  <c r="AM874" i="4"/>
  <c r="AN874" i="4" a="1"/>
  <c r="AN874" i="4" s="1"/>
  <c r="AO874" i="4"/>
  <c r="AP874" i="4"/>
  <c r="AQ874" i="4" a="1"/>
  <c r="AQ874" i="4" s="1"/>
  <c r="AR874" i="4"/>
  <c r="AS874" i="4"/>
  <c r="AT874" i="4"/>
  <c r="AU874" i="4"/>
  <c r="AV874" i="4" a="1"/>
  <c r="AV874" i="4" s="1"/>
  <c r="AW874" i="4"/>
  <c r="AX874" i="4"/>
  <c r="AY874" i="4"/>
  <c r="AZ874" i="4"/>
  <c r="BA874" i="4"/>
  <c r="BB874" i="4" a="1"/>
  <c r="BB874" i="4" s="1"/>
  <c r="BC874" i="4"/>
  <c r="BD874" i="4"/>
  <c r="BE874" i="4"/>
  <c r="BF874" i="4"/>
  <c r="BG874" i="4"/>
  <c r="BH874" i="4"/>
  <c r="BI874" i="4" a="1"/>
  <c r="BI874" i="4" s="1"/>
  <c r="BJ874" i="4"/>
  <c r="BK874" i="4"/>
  <c r="BL874" i="4" a="1"/>
  <c r="BL874" i="4" s="1"/>
  <c r="BM874" i="4" a="1"/>
  <c r="BM874" i="4" s="1"/>
  <c r="BN874" i="4" a="1"/>
  <c r="BN874" i="4" s="1"/>
  <c r="BO874" i="4" a="1"/>
  <c r="BO874" i="4" s="1"/>
  <c r="BP874" i="4" a="1"/>
  <c r="BP874" i="4" s="1"/>
  <c r="BQ874" i="4" a="1"/>
  <c r="BQ874" i="4" s="1"/>
  <c r="BR874" i="4" a="1"/>
  <c r="BR874" i="4" s="1"/>
  <c r="BS874" i="4"/>
  <c r="BT874" i="4" a="1"/>
  <c r="BT874" i="4" s="1"/>
  <c r="BU874" i="4" a="1"/>
  <c r="BU874" i="4" s="1"/>
  <c r="BV874" i="4"/>
  <c r="BW874" i="4" a="1"/>
  <c r="BW874" i="4" s="1"/>
  <c r="BX874" i="4"/>
  <c r="BY874" i="4" a="1"/>
  <c r="BY874" i="4" s="1"/>
  <c r="BZ874" i="4" a="1"/>
  <c r="BZ874" i="4" s="1"/>
  <c r="CA874" i="4" a="1"/>
  <c r="CA874" i="4" s="1"/>
  <c r="CB874" i="4" a="1"/>
  <c r="CB874" i="4" s="1"/>
  <c r="CC874" i="4" a="1"/>
  <c r="CC874" i="4" s="1"/>
  <c r="CD874" i="4" a="1"/>
  <c r="CD874" i="4" s="1"/>
  <c r="CE874" i="4"/>
  <c r="J875" i="4"/>
  <c r="L875" i="4" s="1"/>
  <c r="K875" i="4"/>
  <c r="M875" i="4"/>
  <c r="N875" i="4"/>
  <c r="O875" i="4"/>
  <c r="P875" i="4"/>
  <c r="Q875" i="4"/>
  <c r="R875" i="4"/>
  <c r="U875" i="4"/>
  <c r="V875" i="4"/>
  <c r="W875" i="4"/>
  <c r="X875" i="4"/>
  <c r="Y875" i="4"/>
  <c r="Z875" i="4"/>
  <c r="AA875" i="4"/>
  <c r="AC875" i="4"/>
  <c r="AD875" i="4"/>
  <c r="AE875" i="4"/>
  <c r="AF875" i="4"/>
  <c r="AG875" i="4"/>
  <c r="AI875" i="4"/>
  <c r="AJ875" i="4"/>
  <c r="AK875" i="4" a="1"/>
  <c r="AK875" i="4" s="1"/>
  <c r="AL875" i="4"/>
  <c r="AM875" i="4"/>
  <c r="AN875" i="4" a="1"/>
  <c r="AN875" i="4" s="1"/>
  <c r="AO875" i="4"/>
  <c r="AP875" i="4"/>
  <c r="AQ875" i="4" a="1"/>
  <c r="AQ875" i="4" s="1"/>
  <c r="AR875" i="4"/>
  <c r="AS875" i="4"/>
  <c r="AT875" i="4"/>
  <c r="AU875" i="4"/>
  <c r="AV875" i="4" a="1"/>
  <c r="AV875" i="4" s="1"/>
  <c r="AW875" i="4"/>
  <c r="AX875" i="4"/>
  <c r="AY875" i="4"/>
  <c r="AZ875" i="4"/>
  <c r="BA875" i="4"/>
  <c r="BB875" i="4" a="1"/>
  <c r="BB875" i="4" s="1"/>
  <c r="BC875" i="4"/>
  <c r="BD875" i="4"/>
  <c r="BE875" i="4"/>
  <c r="BF875" i="4"/>
  <c r="BG875" i="4"/>
  <c r="BH875" i="4"/>
  <c r="BI875" i="4" a="1"/>
  <c r="BI875" i="4" s="1"/>
  <c r="BJ875" i="4"/>
  <c r="BK875" i="4"/>
  <c r="BL875" i="4" a="1"/>
  <c r="BL875" i="4" s="1"/>
  <c r="BM875" i="4" a="1"/>
  <c r="BM875" i="4" s="1"/>
  <c r="BN875" i="4" a="1"/>
  <c r="BN875" i="4" s="1"/>
  <c r="BO875" i="4" a="1"/>
  <c r="BO875" i="4" s="1"/>
  <c r="BP875" i="4" a="1"/>
  <c r="BP875" i="4" s="1"/>
  <c r="BQ875" i="4" a="1"/>
  <c r="BQ875" i="4" s="1"/>
  <c r="BR875" i="4" a="1"/>
  <c r="BR875" i="4" s="1"/>
  <c r="BS875" i="4"/>
  <c r="BT875" i="4" a="1"/>
  <c r="BT875" i="4" s="1"/>
  <c r="BU875" i="4" a="1"/>
  <c r="BU875" i="4" s="1"/>
  <c r="BV875" i="4"/>
  <c r="BW875" i="4" a="1"/>
  <c r="BW875" i="4" s="1"/>
  <c r="BX875" i="4"/>
  <c r="BY875" i="4" a="1"/>
  <c r="BY875" i="4" s="1"/>
  <c r="BZ875" i="4" a="1"/>
  <c r="BZ875" i="4" s="1"/>
  <c r="CA875" i="4" a="1"/>
  <c r="CA875" i="4" s="1"/>
  <c r="CB875" i="4" a="1"/>
  <c r="CB875" i="4" s="1"/>
  <c r="CC875" i="4" a="1"/>
  <c r="CC875" i="4" s="1"/>
  <c r="CD875" i="4" a="1"/>
  <c r="CD875" i="4" s="1"/>
  <c r="CE875" i="4"/>
  <c r="J876" i="4"/>
  <c r="L876" i="4" s="1"/>
  <c r="K876" i="4"/>
  <c r="M876" i="4"/>
  <c r="N876" i="4"/>
  <c r="O876" i="4"/>
  <c r="P876" i="4"/>
  <c r="Q876" i="4"/>
  <c r="R876" i="4"/>
  <c r="U876" i="4"/>
  <c r="V876" i="4"/>
  <c r="W876" i="4"/>
  <c r="X876" i="4"/>
  <c r="Y876" i="4"/>
  <c r="Z876" i="4"/>
  <c r="AA876" i="4"/>
  <c r="AC876" i="4"/>
  <c r="AD876" i="4"/>
  <c r="AE876" i="4"/>
  <c r="AF876" i="4"/>
  <c r="AG876" i="4"/>
  <c r="AI876" i="4"/>
  <c r="AJ876" i="4"/>
  <c r="AK876" i="4" a="1"/>
  <c r="AK876" i="4" s="1"/>
  <c r="AL876" i="4"/>
  <c r="AM876" i="4"/>
  <c r="AN876" i="4" a="1"/>
  <c r="AN876" i="4" s="1"/>
  <c r="AO876" i="4"/>
  <c r="AP876" i="4"/>
  <c r="AQ876" i="4" a="1"/>
  <c r="AQ876" i="4" s="1"/>
  <c r="AR876" i="4"/>
  <c r="AS876" i="4"/>
  <c r="AT876" i="4"/>
  <c r="AU876" i="4"/>
  <c r="AV876" i="4" a="1"/>
  <c r="AV876" i="4" s="1"/>
  <c r="AW876" i="4"/>
  <c r="AX876" i="4"/>
  <c r="AY876" i="4"/>
  <c r="AZ876" i="4"/>
  <c r="BA876" i="4"/>
  <c r="BB876" i="4" a="1"/>
  <c r="BB876" i="4" s="1"/>
  <c r="BC876" i="4"/>
  <c r="BD876" i="4"/>
  <c r="BE876" i="4"/>
  <c r="BF876" i="4"/>
  <c r="BG876" i="4"/>
  <c r="BH876" i="4"/>
  <c r="BI876" i="4" a="1"/>
  <c r="BI876" i="4" s="1"/>
  <c r="BJ876" i="4"/>
  <c r="BK876" i="4"/>
  <c r="BL876" i="4" a="1"/>
  <c r="BL876" i="4" s="1"/>
  <c r="BM876" i="4" a="1"/>
  <c r="BM876" i="4" s="1"/>
  <c r="BN876" i="4" a="1"/>
  <c r="BN876" i="4" s="1"/>
  <c r="BO876" i="4" a="1"/>
  <c r="BO876" i="4" s="1"/>
  <c r="BP876" i="4" a="1"/>
  <c r="BP876" i="4" s="1"/>
  <c r="BQ876" i="4" a="1"/>
  <c r="BQ876" i="4" s="1"/>
  <c r="BR876" i="4" a="1"/>
  <c r="BR876" i="4" s="1"/>
  <c r="BS876" i="4"/>
  <c r="BT876" i="4" a="1"/>
  <c r="BT876" i="4" s="1"/>
  <c r="BU876" i="4" a="1"/>
  <c r="BU876" i="4" s="1"/>
  <c r="BV876" i="4"/>
  <c r="BW876" i="4" a="1"/>
  <c r="BW876" i="4" s="1"/>
  <c r="BX876" i="4"/>
  <c r="BY876" i="4" a="1"/>
  <c r="BY876" i="4" s="1"/>
  <c r="BZ876" i="4" a="1"/>
  <c r="BZ876" i="4" s="1"/>
  <c r="CA876" i="4" a="1"/>
  <c r="CA876" i="4" s="1"/>
  <c r="CB876" i="4" a="1"/>
  <c r="CB876" i="4" s="1"/>
  <c r="CC876" i="4" a="1"/>
  <c r="CC876" i="4" s="1"/>
  <c r="CD876" i="4" a="1"/>
  <c r="CD876" i="4" s="1"/>
  <c r="CE876" i="4"/>
  <c r="J877" i="4"/>
  <c r="L877" i="4" s="1"/>
  <c r="K877" i="4"/>
  <c r="M877" i="4"/>
  <c r="N877" i="4"/>
  <c r="O877" i="4"/>
  <c r="P877" i="4"/>
  <c r="Q877" i="4"/>
  <c r="R877" i="4"/>
  <c r="U877" i="4"/>
  <c r="V877" i="4"/>
  <c r="W877" i="4"/>
  <c r="X877" i="4"/>
  <c r="Y877" i="4"/>
  <c r="Z877" i="4"/>
  <c r="AA877" i="4"/>
  <c r="AC877" i="4"/>
  <c r="AD877" i="4"/>
  <c r="AE877" i="4"/>
  <c r="AF877" i="4"/>
  <c r="AG877" i="4"/>
  <c r="AI877" i="4"/>
  <c r="AJ877" i="4"/>
  <c r="AK877" i="4" a="1"/>
  <c r="AK877" i="4" s="1"/>
  <c r="AL877" i="4"/>
  <c r="AM877" i="4"/>
  <c r="AN877" i="4" a="1"/>
  <c r="AN877" i="4" s="1"/>
  <c r="AO877" i="4"/>
  <c r="AP877" i="4"/>
  <c r="AQ877" i="4" a="1"/>
  <c r="AQ877" i="4" s="1"/>
  <c r="AR877" i="4"/>
  <c r="AS877" i="4"/>
  <c r="AT877" i="4"/>
  <c r="AU877" i="4"/>
  <c r="AV877" i="4" a="1"/>
  <c r="AV877" i="4" s="1"/>
  <c r="AW877" i="4"/>
  <c r="AX877" i="4"/>
  <c r="AY877" i="4"/>
  <c r="AZ877" i="4"/>
  <c r="BA877" i="4"/>
  <c r="BB877" i="4" a="1"/>
  <c r="BB877" i="4" s="1"/>
  <c r="BC877" i="4"/>
  <c r="BD877" i="4"/>
  <c r="BE877" i="4"/>
  <c r="BF877" i="4"/>
  <c r="BG877" i="4"/>
  <c r="BH877" i="4"/>
  <c r="BI877" i="4" a="1"/>
  <c r="BI877" i="4" s="1"/>
  <c r="BJ877" i="4"/>
  <c r="BK877" i="4"/>
  <c r="BL877" i="4" a="1"/>
  <c r="BL877" i="4" s="1"/>
  <c r="BM877" i="4" a="1"/>
  <c r="BM877" i="4" s="1"/>
  <c r="BN877" i="4" a="1"/>
  <c r="BN877" i="4" s="1"/>
  <c r="BO877" i="4" a="1"/>
  <c r="BO877" i="4" s="1"/>
  <c r="BP877" i="4" a="1"/>
  <c r="BP877" i="4" s="1"/>
  <c r="BQ877" i="4" a="1"/>
  <c r="BQ877" i="4" s="1"/>
  <c r="BR877" i="4" a="1"/>
  <c r="BR877" i="4" s="1"/>
  <c r="BS877" i="4"/>
  <c r="BT877" i="4" a="1"/>
  <c r="BT877" i="4" s="1"/>
  <c r="BU877" i="4" a="1"/>
  <c r="BU877" i="4" s="1"/>
  <c r="BV877" i="4"/>
  <c r="BW877" i="4" a="1"/>
  <c r="BW877" i="4" s="1"/>
  <c r="BX877" i="4"/>
  <c r="BY877" i="4" a="1"/>
  <c r="BY877" i="4" s="1"/>
  <c r="BZ877" i="4" a="1"/>
  <c r="BZ877" i="4" s="1"/>
  <c r="CA877" i="4" a="1"/>
  <c r="CA877" i="4" s="1"/>
  <c r="CB877" i="4" a="1"/>
  <c r="CB877" i="4" s="1"/>
  <c r="CC877" i="4" a="1"/>
  <c r="CC877" i="4" s="1"/>
  <c r="CD877" i="4" a="1"/>
  <c r="CD877" i="4" s="1"/>
  <c r="CE877" i="4"/>
  <c r="J878" i="4"/>
  <c r="L878" i="4" s="1"/>
  <c r="K878" i="4"/>
  <c r="M878" i="4"/>
  <c r="N878" i="4"/>
  <c r="O878" i="4"/>
  <c r="P878" i="4"/>
  <c r="Q878" i="4"/>
  <c r="R878" i="4"/>
  <c r="U878" i="4"/>
  <c r="V878" i="4"/>
  <c r="W878" i="4"/>
  <c r="X878" i="4"/>
  <c r="Y878" i="4"/>
  <c r="Z878" i="4"/>
  <c r="AA878" i="4"/>
  <c r="AC878" i="4"/>
  <c r="AD878" i="4"/>
  <c r="AE878" i="4"/>
  <c r="AF878" i="4"/>
  <c r="AG878" i="4"/>
  <c r="AI878" i="4"/>
  <c r="AJ878" i="4"/>
  <c r="AK878" i="4" a="1"/>
  <c r="AK878" i="4" s="1"/>
  <c r="AL878" i="4"/>
  <c r="AM878" i="4"/>
  <c r="AN878" i="4" a="1"/>
  <c r="AN878" i="4" s="1"/>
  <c r="AO878" i="4"/>
  <c r="AP878" i="4"/>
  <c r="AQ878" i="4" a="1"/>
  <c r="AQ878" i="4" s="1"/>
  <c r="AR878" i="4"/>
  <c r="AS878" i="4"/>
  <c r="AT878" i="4"/>
  <c r="AU878" i="4"/>
  <c r="AV878" i="4" a="1"/>
  <c r="AV878" i="4" s="1"/>
  <c r="AW878" i="4"/>
  <c r="AX878" i="4"/>
  <c r="AY878" i="4"/>
  <c r="AZ878" i="4"/>
  <c r="BA878" i="4"/>
  <c r="BB878" i="4" a="1"/>
  <c r="BB878" i="4" s="1"/>
  <c r="BC878" i="4"/>
  <c r="BD878" i="4"/>
  <c r="BE878" i="4"/>
  <c r="BF878" i="4"/>
  <c r="BG878" i="4"/>
  <c r="BH878" i="4"/>
  <c r="BI878" i="4" a="1"/>
  <c r="BI878" i="4" s="1"/>
  <c r="BJ878" i="4"/>
  <c r="BK878" i="4"/>
  <c r="BL878" i="4" a="1"/>
  <c r="BL878" i="4" s="1"/>
  <c r="BM878" i="4" a="1"/>
  <c r="BM878" i="4" s="1"/>
  <c r="BN878" i="4" a="1"/>
  <c r="BN878" i="4" s="1"/>
  <c r="BO878" i="4" a="1"/>
  <c r="BO878" i="4" s="1"/>
  <c r="BP878" i="4" a="1"/>
  <c r="BP878" i="4" s="1"/>
  <c r="BQ878" i="4" a="1"/>
  <c r="BQ878" i="4" s="1"/>
  <c r="BR878" i="4" a="1"/>
  <c r="BR878" i="4" s="1"/>
  <c r="BS878" i="4"/>
  <c r="BT878" i="4" a="1"/>
  <c r="BT878" i="4" s="1"/>
  <c r="BU878" i="4" a="1"/>
  <c r="BU878" i="4" s="1"/>
  <c r="BV878" i="4"/>
  <c r="BW878" i="4" a="1"/>
  <c r="BW878" i="4" s="1"/>
  <c r="BX878" i="4"/>
  <c r="BY878" i="4" a="1"/>
  <c r="BY878" i="4" s="1"/>
  <c r="BZ878" i="4" a="1"/>
  <c r="BZ878" i="4" s="1"/>
  <c r="CA878" i="4" a="1"/>
  <c r="CA878" i="4" s="1"/>
  <c r="CB878" i="4" a="1"/>
  <c r="CB878" i="4" s="1"/>
  <c r="CC878" i="4" a="1"/>
  <c r="CC878" i="4" s="1"/>
  <c r="CD878" i="4" a="1"/>
  <c r="CD878" i="4" s="1"/>
  <c r="CE878" i="4"/>
  <c r="J879" i="4"/>
  <c r="L879" i="4" s="1"/>
  <c r="K879" i="4"/>
  <c r="M879" i="4"/>
  <c r="N879" i="4"/>
  <c r="O879" i="4"/>
  <c r="P879" i="4"/>
  <c r="Q879" i="4"/>
  <c r="R879" i="4"/>
  <c r="U879" i="4"/>
  <c r="V879" i="4"/>
  <c r="W879" i="4"/>
  <c r="X879" i="4"/>
  <c r="Y879" i="4"/>
  <c r="Z879" i="4"/>
  <c r="AA879" i="4"/>
  <c r="AC879" i="4"/>
  <c r="AD879" i="4"/>
  <c r="AE879" i="4"/>
  <c r="AF879" i="4"/>
  <c r="AG879" i="4"/>
  <c r="AI879" i="4"/>
  <c r="AJ879" i="4"/>
  <c r="AK879" i="4" a="1"/>
  <c r="AK879" i="4" s="1"/>
  <c r="AL879" i="4"/>
  <c r="AM879" i="4"/>
  <c r="AN879" i="4" a="1"/>
  <c r="AN879" i="4" s="1"/>
  <c r="AO879" i="4"/>
  <c r="AP879" i="4"/>
  <c r="AQ879" i="4" a="1"/>
  <c r="AQ879" i="4" s="1"/>
  <c r="AR879" i="4"/>
  <c r="AS879" i="4"/>
  <c r="AT879" i="4"/>
  <c r="AU879" i="4"/>
  <c r="AV879" i="4" a="1"/>
  <c r="AV879" i="4" s="1"/>
  <c r="AW879" i="4"/>
  <c r="AX879" i="4"/>
  <c r="AY879" i="4"/>
  <c r="AZ879" i="4"/>
  <c r="BA879" i="4"/>
  <c r="BB879" i="4" a="1"/>
  <c r="BB879" i="4" s="1"/>
  <c r="BC879" i="4"/>
  <c r="BD879" i="4"/>
  <c r="BE879" i="4"/>
  <c r="BF879" i="4"/>
  <c r="BG879" i="4"/>
  <c r="BH879" i="4"/>
  <c r="BI879" i="4" a="1"/>
  <c r="BI879" i="4" s="1"/>
  <c r="BJ879" i="4"/>
  <c r="BK879" i="4"/>
  <c r="BL879" i="4" a="1"/>
  <c r="BL879" i="4" s="1"/>
  <c r="BM879" i="4" a="1"/>
  <c r="BM879" i="4" s="1"/>
  <c r="BN879" i="4" a="1"/>
  <c r="BN879" i="4" s="1"/>
  <c r="BO879" i="4" a="1"/>
  <c r="BO879" i="4" s="1"/>
  <c r="BP879" i="4" a="1"/>
  <c r="BP879" i="4" s="1"/>
  <c r="BQ879" i="4" a="1"/>
  <c r="BQ879" i="4" s="1"/>
  <c r="BR879" i="4" a="1"/>
  <c r="BR879" i="4" s="1"/>
  <c r="BS879" i="4"/>
  <c r="BT879" i="4" a="1"/>
  <c r="BT879" i="4" s="1"/>
  <c r="BU879" i="4" a="1"/>
  <c r="BU879" i="4" s="1"/>
  <c r="BV879" i="4"/>
  <c r="BW879" i="4" a="1"/>
  <c r="BW879" i="4" s="1"/>
  <c r="BX879" i="4"/>
  <c r="BY879" i="4" a="1"/>
  <c r="BY879" i="4" s="1"/>
  <c r="BZ879" i="4" a="1"/>
  <c r="BZ879" i="4" s="1"/>
  <c r="CA879" i="4" a="1"/>
  <c r="CA879" i="4" s="1"/>
  <c r="CB879" i="4" a="1"/>
  <c r="CB879" i="4" s="1"/>
  <c r="CC879" i="4" a="1"/>
  <c r="CC879" i="4" s="1"/>
  <c r="CD879" i="4" a="1"/>
  <c r="CD879" i="4" s="1"/>
  <c r="CE879" i="4"/>
  <c r="J880" i="4"/>
  <c r="L880" i="4" s="1"/>
  <c r="K880" i="4"/>
  <c r="M880" i="4"/>
  <c r="N880" i="4"/>
  <c r="O880" i="4"/>
  <c r="P880" i="4"/>
  <c r="Q880" i="4"/>
  <c r="R880" i="4"/>
  <c r="U880" i="4"/>
  <c r="V880" i="4"/>
  <c r="W880" i="4"/>
  <c r="X880" i="4"/>
  <c r="Y880" i="4"/>
  <c r="Z880" i="4"/>
  <c r="AA880" i="4"/>
  <c r="AC880" i="4"/>
  <c r="AD880" i="4"/>
  <c r="AE880" i="4"/>
  <c r="AF880" i="4"/>
  <c r="AG880" i="4"/>
  <c r="AI880" i="4"/>
  <c r="AJ880" i="4"/>
  <c r="AK880" i="4" a="1"/>
  <c r="AK880" i="4" s="1"/>
  <c r="AL880" i="4"/>
  <c r="AM880" i="4"/>
  <c r="AN880" i="4" a="1"/>
  <c r="AN880" i="4" s="1"/>
  <c r="AO880" i="4"/>
  <c r="AP880" i="4"/>
  <c r="AQ880" i="4" a="1"/>
  <c r="AQ880" i="4" s="1"/>
  <c r="AR880" i="4"/>
  <c r="AS880" i="4"/>
  <c r="AT880" i="4"/>
  <c r="AU880" i="4"/>
  <c r="AV880" i="4" a="1"/>
  <c r="AV880" i="4" s="1"/>
  <c r="AW880" i="4"/>
  <c r="AX880" i="4"/>
  <c r="AY880" i="4"/>
  <c r="AZ880" i="4"/>
  <c r="BA880" i="4"/>
  <c r="BB880" i="4" a="1"/>
  <c r="BB880" i="4" s="1"/>
  <c r="BC880" i="4"/>
  <c r="BD880" i="4"/>
  <c r="BE880" i="4"/>
  <c r="BF880" i="4"/>
  <c r="BG880" i="4"/>
  <c r="BH880" i="4"/>
  <c r="BI880" i="4" a="1"/>
  <c r="BI880" i="4" s="1"/>
  <c r="BJ880" i="4"/>
  <c r="BK880" i="4"/>
  <c r="BL880" i="4" a="1"/>
  <c r="BL880" i="4" s="1"/>
  <c r="BM880" i="4" a="1"/>
  <c r="BM880" i="4" s="1"/>
  <c r="BN880" i="4" a="1"/>
  <c r="BN880" i="4" s="1"/>
  <c r="BO880" i="4" a="1"/>
  <c r="BO880" i="4" s="1"/>
  <c r="BP880" i="4" a="1"/>
  <c r="BP880" i="4" s="1"/>
  <c r="BQ880" i="4" a="1"/>
  <c r="BQ880" i="4" s="1"/>
  <c r="BR880" i="4" a="1"/>
  <c r="BR880" i="4" s="1"/>
  <c r="BS880" i="4"/>
  <c r="BT880" i="4" a="1"/>
  <c r="BT880" i="4" s="1"/>
  <c r="BU880" i="4" a="1"/>
  <c r="BU880" i="4" s="1"/>
  <c r="BV880" i="4"/>
  <c r="BW880" i="4" a="1"/>
  <c r="BW880" i="4" s="1"/>
  <c r="BX880" i="4"/>
  <c r="BY880" i="4" a="1"/>
  <c r="BY880" i="4" s="1"/>
  <c r="BZ880" i="4" a="1"/>
  <c r="BZ880" i="4" s="1"/>
  <c r="CA880" i="4" a="1"/>
  <c r="CA880" i="4" s="1"/>
  <c r="CB880" i="4" a="1"/>
  <c r="CB880" i="4" s="1"/>
  <c r="CC880" i="4" a="1"/>
  <c r="CC880" i="4" s="1"/>
  <c r="CD880" i="4" a="1"/>
  <c r="CD880" i="4" s="1"/>
  <c r="CE880" i="4"/>
  <c r="J881" i="4"/>
  <c r="L881" i="4" s="1"/>
  <c r="K881" i="4"/>
  <c r="M881" i="4"/>
  <c r="N881" i="4"/>
  <c r="O881" i="4"/>
  <c r="P881" i="4"/>
  <c r="Q881" i="4"/>
  <c r="R881" i="4"/>
  <c r="U881" i="4"/>
  <c r="V881" i="4"/>
  <c r="W881" i="4"/>
  <c r="X881" i="4"/>
  <c r="Y881" i="4"/>
  <c r="Z881" i="4"/>
  <c r="AA881" i="4"/>
  <c r="AC881" i="4"/>
  <c r="AD881" i="4"/>
  <c r="AE881" i="4"/>
  <c r="AF881" i="4"/>
  <c r="AG881" i="4"/>
  <c r="AI881" i="4"/>
  <c r="AJ881" i="4"/>
  <c r="AK881" i="4" a="1"/>
  <c r="AK881" i="4" s="1"/>
  <c r="AL881" i="4"/>
  <c r="AM881" i="4"/>
  <c r="AN881" i="4" a="1"/>
  <c r="AN881" i="4" s="1"/>
  <c r="AO881" i="4"/>
  <c r="AP881" i="4"/>
  <c r="AQ881" i="4" a="1"/>
  <c r="AQ881" i="4" s="1"/>
  <c r="AR881" i="4"/>
  <c r="AS881" i="4"/>
  <c r="AT881" i="4"/>
  <c r="AU881" i="4"/>
  <c r="AV881" i="4" a="1"/>
  <c r="AV881" i="4" s="1"/>
  <c r="AW881" i="4"/>
  <c r="AX881" i="4"/>
  <c r="AY881" i="4"/>
  <c r="AZ881" i="4"/>
  <c r="BA881" i="4"/>
  <c r="BB881" i="4" a="1"/>
  <c r="BB881" i="4" s="1"/>
  <c r="BC881" i="4"/>
  <c r="BD881" i="4"/>
  <c r="BE881" i="4"/>
  <c r="BF881" i="4"/>
  <c r="BG881" i="4"/>
  <c r="BH881" i="4"/>
  <c r="BI881" i="4" a="1"/>
  <c r="BI881" i="4" s="1"/>
  <c r="BJ881" i="4"/>
  <c r="BK881" i="4"/>
  <c r="BL881" i="4" a="1"/>
  <c r="BL881" i="4" s="1"/>
  <c r="BM881" i="4" a="1"/>
  <c r="BM881" i="4" s="1"/>
  <c r="BN881" i="4" a="1"/>
  <c r="BN881" i="4" s="1"/>
  <c r="BO881" i="4" a="1"/>
  <c r="BO881" i="4" s="1"/>
  <c r="BP881" i="4" a="1"/>
  <c r="BP881" i="4" s="1"/>
  <c r="BQ881" i="4" a="1"/>
  <c r="BQ881" i="4" s="1"/>
  <c r="BR881" i="4" a="1"/>
  <c r="BR881" i="4" s="1"/>
  <c r="BS881" i="4"/>
  <c r="BT881" i="4" a="1"/>
  <c r="BT881" i="4" s="1"/>
  <c r="BU881" i="4" a="1"/>
  <c r="BU881" i="4" s="1"/>
  <c r="BV881" i="4"/>
  <c r="BW881" i="4" a="1"/>
  <c r="BW881" i="4" s="1"/>
  <c r="BX881" i="4"/>
  <c r="BY881" i="4" a="1"/>
  <c r="BY881" i="4" s="1"/>
  <c r="BZ881" i="4" a="1"/>
  <c r="BZ881" i="4" s="1"/>
  <c r="CA881" i="4" a="1"/>
  <c r="CA881" i="4" s="1"/>
  <c r="CB881" i="4" a="1"/>
  <c r="CB881" i="4" s="1"/>
  <c r="CC881" i="4" a="1"/>
  <c r="CC881" i="4" s="1"/>
  <c r="CD881" i="4" a="1"/>
  <c r="CD881" i="4" s="1"/>
  <c r="CE881" i="4"/>
  <c r="J882" i="4"/>
  <c r="L882" i="4" s="1"/>
  <c r="K882" i="4"/>
  <c r="M882" i="4"/>
  <c r="N882" i="4"/>
  <c r="O882" i="4"/>
  <c r="P882" i="4"/>
  <c r="Q882" i="4"/>
  <c r="R882" i="4"/>
  <c r="U882" i="4"/>
  <c r="V882" i="4"/>
  <c r="W882" i="4"/>
  <c r="X882" i="4"/>
  <c r="Y882" i="4"/>
  <c r="Z882" i="4"/>
  <c r="AA882" i="4"/>
  <c r="AC882" i="4"/>
  <c r="AD882" i="4"/>
  <c r="AE882" i="4"/>
  <c r="AF882" i="4"/>
  <c r="AG882" i="4"/>
  <c r="AI882" i="4"/>
  <c r="AJ882" i="4"/>
  <c r="AK882" i="4" a="1"/>
  <c r="AK882" i="4" s="1"/>
  <c r="AL882" i="4"/>
  <c r="AM882" i="4"/>
  <c r="AN882" i="4" a="1"/>
  <c r="AN882" i="4" s="1"/>
  <c r="AO882" i="4"/>
  <c r="AP882" i="4"/>
  <c r="AQ882" i="4" a="1"/>
  <c r="AQ882" i="4" s="1"/>
  <c r="AR882" i="4"/>
  <c r="AS882" i="4"/>
  <c r="AT882" i="4"/>
  <c r="AU882" i="4"/>
  <c r="AV882" i="4" a="1"/>
  <c r="AV882" i="4" s="1"/>
  <c r="AW882" i="4"/>
  <c r="AX882" i="4"/>
  <c r="AY882" i="4"/>
  <c r="AZ882" i="4"/>
  <c r="BA882" i="4"/>
  <c r="BB882" i="4" a="1"/>
  <c r="BB882" i="4" s="1"/>
  <c r="BC882" i="4"/>
  <c r="BD882" i="4"/>
  <c r="BE882" i="4"/>
  <c r="BF882" i="4"/>
  <c r="BG882" i="4"/>
  <c r="BH882" i="4"/>
  <c r="BI882" i="4" a="1"/>
  <c r="BI882" i="4" s="1"/>
  <c r="BJ882" i="4"/>
  <c r="BK882" i="4"/>
  <c r="BL882" i="4" a="1"/>
  <c r="BL882" i="4" s="1"/>
  <c r="BM882" i="4" a="1"/>
  <c r="BM882" i="4" s="1"/>
  <c r="BN882" i="4" a="1"/>
  <c r="BN882" i="4" s="1"/>
  <c r="BO882" i="4" a="1"/>
  <c r="BO882" i="4" s="1"/>
  <c r="BP882" i="4" a="1"/>
  <c r="BP882" i="4" s="1"/>
  <c r="BQ882" i="4" a="1"/>
  <c r="BQ882" i="4" s="1"/>
  <c r="BR882" i="4" a="1"/>
  <c r="BR882" i="4" s="1"/>
  <c r="BS882" i="4"/>
  <c r="BT882" i="4" a="1"/>
  <c r="BT882" i="4" s="1"/>
  <c r="BU882" i="4" a="1"/>
  <c r="BU882" i="4" s="1"/>
  <c r="BV882" i="4"/>
  <c r="BW882" i="4" a="1"/>
  <c r="BW882" i="4" s="1"/>
  <c r="BX882" i="4"/>
  <c r="BY882" i="4" a="1"/>
  <c r="BY882" i="4" s="1"/>
  <c r="BZ882" i="4" a="1"/>
  <c r="BZ882" i="4" s="1"/>
  <c r="CA882" i="4" a="1"/>
  <c r="CA882" i="4" s="1"/>
  <c r="CB882" i="4" a="1"/>
  <c r="CB882" i="4" s="1"/>
  <c r="CC882" i="4" a="1"/>
  <c r="CC882" i="4" s="1"/>
  <c r="CD882" i="4" a="1"/>
  <c r="CD882" i="4" s="1"/>
  <c r="CE882" i="4"/>
  <c r="J883" i="4"/>
  <c r="L883" i="4" s="1"/>
  <c r="K883" i="4"/>
  <c r="M883" i="4"/>
  <c r="N883" i="4"/>
  <c r="O883" i="4"/>
  <c r="P883" i="4"/>
  <c r="Q883" i="4"/>
  <c r="R883" i="4"/>
  <c r="U883" i="4"/>
  <c r="V883" i="4"/>
  <c r="W883" i="4"/>
  <c r="X883" i="4"/>
  <c r="Y883" i="4"/>
  <c r="Z883" i="4"/>
  <c r="AA883" i="4"/>
  <c r="AC883" i="4"/>
  <c r="AD883" i="4"/>
  <c r="AE883" i="4"/>
  <c r="AF883" i="4"/>
  <c r="AG883" i="4"/>
  <c r="AI883" i="4"/>
  <c r="AJ883" i="4"/>
  <c r="AK883" i="4" a="1"/>
  <c r="AK883" i="4" s="1"/>
  <c r="AL883" i="4"/>
  <c r="AM883" i="4"/>
  <c r="AN883" i="4" a="1"/>
  <c r="AN883" i="4" s="1"/>
  <c r="AO883" i="4"/>
  <c r="AP883" i="4"/>
  <c r="AQ883" i="4" a="1"/>
  <c r="AQ883" i="4" s="1"/>
  <c r="AR883" i="4"/>
  <c r="AS883" i="4"/>
  <c r="AT883" i="4"/>
  <c r="AU883" i="4"/>
  <c r="AV883" i="4" a="1"/>
  <c r="AV883" i="4" s="1"/>
  <c r="AW883" i="4"/>
  <c r="AX883" i="4"/>
  <c r="AY883" i="4"/>
  <c r="AZ883" i="4"/>
  <c r="BA883" i="4"/>
  <c r="BB883" i="4" a="1"/>
  <c r="BB883" i="4" s="1"/>
  <c r="BC883" i="4"/>
  <c r="BD883" i="4"/>
  <c r="BE883" i="4"/>
  <c r="BF883" i="4"/>
  <c r="BG883" i="4"/>
  <c r="BH883" i="4"/>
  <c r="BI883" i="4" a="1"/>
  <c r="BI883" i="4" s="1"/>
  <c r="BJ883" i="4"/>
  <c r="BK883" i="4"/>
  <c r="BL883" i="4" a="1"/>
  <c r="BL883" i="4" s="1"/>
  <c r="BM883" i="4" a="1"/>
  <c r="BM883" i="4" s="1"/>
  <c r="BN883" i="4" a="1"/>
  <c r="BN883" i="4" s="1"/>
  <c r="BO883" i="4" a="1"/>
  <c r="BO883" i="4" s="1"/>
  <c r="BP883" i="4" a="1"/>
  <c r="BP883" i="4" s="1"/>
  <c r="BQ883" i="4" a="1"/>
  <c r="BQ883" i="4" s="1"/>
  <c r="BR883" i="4" a="1"/>
  <c r="BR883" i="4" s="1"/>
  <c r="BS883" i="4"/>
  <c r="BT883" i="4" a="1"/>
  <c r="BT883" i="4" s="1"/>
  <c r="BU883" i="4" a="1"/>
  <c r="BU883" i="4" s="1"/>
  <c r="BV883" i="4"/>
  <c r="BW883" i="4" a="1"/>
  <c r="BW883" i="4" s="1"/>
  <c r="BX883" i="4"/>
  <c r="BY883" i="4" a="1"/>
  <c r="BY883" i="4" s="1"/>
  <c r="BZ883" i="4" a="1"/>
  <c r="BZ883" i="4" s="1"/>
  <c r="CA883" i="4" a="1"/>
  <c r="CA883" i="4" s="1"/>
  <c r="CB883" i="4" a="1"/>
  <c r="CB883" i="4" s="1"/>
  <c r="CC883" i="4" a="1"/>
  <c r="CC883" i="4" s="1"/>
  <c r="CD883" i="4" a="1"/>
  <c r="CD883" i="4" s="1"/>
  <c r="CE883" i="4"/>
  <c r="J884" i="4"/>
  <c r="L884" i="4" s="1"/>
  <c r="K884" i="4"/>
  <c r="M884" i="4"/>
  <c r="N884" i="4"/>
  <c r="O884" i="4"/>
  <c r="P884" i="4"/>
  <c r="Q884" i="4"/>
  <c r="R884" i="4"/>
  <c r="U884" i="4"/>
  <c r="V884" i="4"/>
  <c r="W884" i="4"/>
  <c r="X884" i="4"/>
  <c r="Y884" i="4"/>
  <c r="Z884" i="4"/>
  <c r="AA884" i="4"/>
  <c r="AC884" i="4"/>
  <c r="AD884" i="4"/>
  <c r="AE884" i="4"/>
  <c r="AF884" i="4"/>
  <c r="AG884" i="4"/>
  <c r="AI884" i="4"/>
  <c r="AJ884" i="4"/>
  <c r="AK884" i="4" a="1"/>
  <c r="AK884" i="4" s="1"/>
  <c r="AL884" i="4"/>
  <c r="AM884" i="4"/>
  <c r="AN884" i="4" a="1"/>
  <c r="AN884" i="4" s="1"/>
  <c r="AO884" i="4"/>
  <c r="AP884" i="4"/>
  <c r="AQ884" i="4" a="1"/>
  <c r="AQ884" i="4" s="1"/>
  <c r="AR884" i="4"/>
  <c r="AS884" i="4"/>
  <c r="AT884" i="4"/>
  <c r="AU884" i="4"/>
  <c r="AV884" i="4" a="1"/>
  <c r="AV884" i="4" s="1"/>
  <c r="AW884" i="4"/>
  <c r="AX884" i="4"/>
  <c r="AY884" i="4"/>
  <c r="AZ884" i="4"/>
  <c r="BA884" i="4"/>
  <c r="BB884" i="4" a="1"/>
  <c r="BB884" i="4" s="1"/>
  <c r="BC884" i="4"/>
  <c r="BD884" i="4"/>
  <c r="BE884" i="4"/>
  <c r="BF884" i="4"/>
  <c r="BG884" i="4"/>
  <c r="BH884" i="4"/>
  <c r="BI884" i="4" a="1"/>
  <c r="BI884" i="4" s="1"/>
  <c r="BJ884" i="4"/>
  <c r="BK884" i="4"/>
  <c r="BL884" i="4" a="1"/>
  <c r="BL884" i="4" s="1"/>
  <c r="BM884" i="4" a="1"/>
  <c r="BM884" i="4" s="1"/>
  <c r="BN884" i="4" a="1"/>
  <c r="BN884" i="4" s="1"/>
  <c r="BO884" i="4" a="1"/>
  <c r="BO884" i="4" s="1"/>
  <c r="BP884" i="4" a="1"/>
  <c r="BP884" i="4" s="1"/>
  <c r="BQ884" i="4" a="1"/>
  <c r="BQ884" i="4" s="1"/>
  <c r="BR884" i="4" a="1"/>
  <c r="BR884" i="4" s="1"/>
  <c r="BS884" i="4"/>
  <c r="BT884" i="4" a="1"/>
  <c r="BT884" i="4" s="1"/>
  <c r="BU884" i="4" a="1"/>
  <c r="BU884" i="4" s="1"/>
  <c r="BV884" i="4"/>
  <c r="BW884" i="4" a="1"/>
  <c r="BW884" i="4" s="1"/>
  <c r="BX884" i="4"/>
  <c r="BY884" i="4" a="1"/>
  <c r="BY884" i="4" s="1"/>
  <c r="BZ884" i="4" a="1"/>
  <c r="BZ884" i="4" s="1"/>
  <c r="CA884" i="4" a="1"/>
  <c r="CA884" i="4" s="1"/>
  <c r="CB884" i="4" a="1"/>
  <c r="CB884" i="4" s="1"/>
  <c r="CC884" i="4" a="1"/>
  <c r="CC884" i="4" s="1"/>
  <c r="CD884" i="4" a="1"/>
  <c r="CD884" i="4" s="1"/>
  <c r="CE884" i="4"/>
  <c r="J885" i="4"/>
  <c r="L885" i="4" s="1"/>
  <c r="K885" i="4"/>
  <c r="M885" i="4"/>
  <c r="N885" i="4"/>
  <c r="O885" i="4"/>
  <c r="P885" i="4"/>
  <c r="Q885" i="4"/>
  <c r="R885" i="4"/>
  <c r="U885" i="4"/>
  <c r="V885" i="4"/>
  <c r="W885" i="4"/>
  <c r="X885" i="4"/>
  <c r="Y885" i="4"/>
  <c r="Z885" i="4"/>
  <c r="AA885" i="4"/>
  <c r="AC885" i="4"/>
  <c r="AD885" i="4"/>
  <c r="AE885" i="4"/>
  <c r="AF885" i="4"/>
  <c r="AG885" i="4"/>
  <c r="AI885" i="4"/>
  <c r="AJ885" i="4"/>
  <c r="AK885" i="4" a="1"/>
  <c r="AK885" i="4" s="1"/>
  <c r="AL885" i="4"/>
  <c r="AM885" i="4"/>
  <c r="AN885" i="4" a="1"/>
  <c r="AN885" i="4" s="1"/>
  <c r="AO885" i="4"/>
  <c r="AP885" i="4"/>
  <c r="AQ885" i="4" a="1"/>
  <c r="AQ885" i="4" s="1"/>
  <c r="AR885" i="4"/>
  <c r="AS885" i="4"/>
  <c r="AT885" i="4"/>
  <c r="AU885" i="4"/>
  <c r="AV885" i="4" a="1"/>
  <c r="AV885" i="4" s="1"/>
  <c r="AW885" i="4"/>
  <c r="AX885" i="4"/>
  <c r="AY885" i="4"/>
  <c r="AZ885" i="4"/>
  <c r="BA885" i="4"/>
  <c r="BB885" i="4" a="1"/>
  <c r="BB885" i="4" s="1"/>
  <c r="BC885" i="4"/>
  <c r="BD885" i="4"/>
  <c r="BE885" i="4"/>
  <c r="BF885" i="4"/>
  <c r="BG885" i="4"/>
  <c r="BH885" i="4"/>
  <c r="BI885" i="4" a="1"/>
  <c r="BI885" i="4" s="1"/>
  <c r="BJ885" i="4"/>
  <c r="BK885" i="4"/>
  <c r="BL885" i="4" a="1"/>
  <c r="BL885" i="4" s="1"/>
  <c r="BM885" i="4" a="1"/>
  <c r="BM885" i="4" s="1"/>
  <c r="BN885" i="4" a="1"/>
  <c r="BN885" i="4" s="1"/>
  <c r="BO885" i="4" a="1"/>
  <c r="BO885" i="4" s="1"/>
  <c r="BP885" i="4" a="1"/>
  <c r="BP885" i="4" s="1"/>
  <c r="BQ885" i="4" a="1"/>
  <c r="BQ885" i="4" s="1"/>
  <c r="BR885" i="4" a="1"/>
  <c r="BR885" i="4" s="1"/>
  <c r="BS885" i="4"/>
  <c r="BT885" i="4" a="1"/>
  <c r="BT885" i="4" s="1"/>
  <c r="BU885" i="4" a="1"/>
  <c r="BU885" i="4" s="1"/>
  <c r="BV885" i="4"/>
  <c r="BW885" i="4" a="1"/>
  <c r="BW885" i="4" s="1"/>
  <c r="BX885" i="4"/>
  <c r="BY885" i="4" a="1"/>
  <c r="BY885" i="4" s="1"/>
  <c r="BZ885" i="4" a="1"/>
  <c r="BZ885" i="4" s="1"/>
  <c r="CA885" i="4" a="1"/>
  <c r="CA885" i="4" s="1"/>
  <c r="CB885" i="4" a="1"/>
  <c r="CB885" i="4" s="1"/>
  <c r="CC885" i="4" a="1"/>
  <c r="CC885" i="4" s="1"/>
  <c r="CD885" i="4" a="1"/>
  <c r="CD885" i="4" s="1"/>
  <c r="CE885" i="4"/>
  <c r="J886" i="4"/>
  <c r="L886" i="4" s="1"/>
  <c r="K886" i="4"/>
  <c r="M886" i="4"/>
  <c r="N886" i="4"/>
  <c r="O886" i="4"/>
  <c r="P886" i="4"/>
  <c r="Q886" i="4"/>
  <c r="R886" i="4"/>
  <c r="U886" i="4"/>
  <c r="V886" i="4"/>
  <c r="W886" i="4"/>
  <c r="X886" i="4"/>
  <c r="Y886" i="4"/>
  <c r="Z886" i="4"/>
  <c r="AA886" i="4"/>
  <c r="AC886" i="4"/>
  <c r="AD886" i="4"/>
  <c r="AE886" i="4"/>
  <c r="AF886" i="4"/>
  <c r="AG886" i="4"/>
  <c r="AI886" i="4"/>
  <c r="AJ886" i="4"/>
  <c r="AK886" i="4" a="1"/>
  <c r="AK886" i="4" s="1"/>
  <c r="AL886" i="4"/>
  <c r="AM886" i="4"/>
  <c r="AN886" i="4" a="1"/>
  <c r="AN886" i="4" s="1"/>
  <c r="AO886" i="4"/>
  <c r="AP886" i="4"/>
  <c r="AQ886" i="4" a="1"/>
  <c r="AQ886" i="4" s="1"/>
  <c r="AR886" i="4"/>
  <c r="AS886" i="4"/>
  <c r="AT886" i="4"/>
  <c r="AU886" i="4"/>
  <c r="AV886" i="4" a="1"/>
  <c r="AV886" i="4" s="1"/>
  <c r="AW886" i="4"/>
  <c r="AX886" i="4"/>
  <c r="AY886" i="4"/>
  <c r="AZ886" i="4"/>
  <c r="BA886" i="4"/>
  <c r="BB886" i="4" a="1"/>
  <c r="BB886" i="4" s="1"/>
  <c r="BC886" i="4"/>
  <c r="BD886" i="4"/>
  <c r="BE886" i="4"/>
  <c r="BF886" i="4"/>
  <c r="BG886" i="4"/>
  <c r="BH886" i="4"/>
  <c r="BI886" i="4" a="1"/>
  <c r="BI886" i="4" s="1"/>
  <c r="BJ886" i="4"/>
  <c r="BK886" i="4"/>
  <c r="BL886" i="4" a="1"/>
  <c r="BL886" i="4" s="1"/>
  <c r="BM886" i="4" a="1"/>
  <c r="BM886" i="4" s="1"/>
  <c r="BN886" i="4" a="1"/>
  <c r="BN886" i="4" s="1"/>
  <c r="BO886" i="4" a="1"/>
  <c r="BO886" i="4" s="1"/>
  <c r="BP886" i="4" a="1"/>
  <c r="BP886" i="4" s="1"/>
  <c r="BQ886" i="4" a="1"/>
  <c r="BQ886" i="4" s="1"/>
  <c r="BR886" i="4" a="1"/>
  <c r="BR886" i="4" s="1"/>
  <c r="BS886" i="4"/>
  <c r="BT886" i="4" a="1"/>
  <c r="BT886" i="4" s="1"/>
  <c r="BU886" i="4" a="1"/>
  <c r="BU886" i="4" s="1"/>
  <c r="BV886" i="4"/>
  <c r="BW886" i="4" a="1"/>
  <c r="BW886" i="4" s="1"/>
  <c r="BX886" i="4"/>
  <c r="BY886" i="4" a="1"/>
  <c r="BY886" i="4" s="1"/>
  <c r="BZ886" i="4" a="1"/>
  <c r="BZ886" i="4" s="1"/>
  <c r="CA886" i="4" a="1"/>
  <c r="CA886" i="4" s="1"/>
  <c r="CB886" i="4" a="1"/>
  <c r="CB886" i="4" s="1"/>
  <c r="CC886" i="4" a="1"/>
  <c r="CC886" i="4" s="1"/>
  <c r="CD886" i="4" a="1"/>
  <c r="CD886" i="4" s="1"/>
  <c r="CE886" i="4"/>
  <c r="J887" i="4"/>
  <c r="L887" i="4" s="1"/>
  <c r="K887" i="4"/>
  <c r="M887" i="4"/>
  <c r="N887" i="4"/>
  <c r="O887" i="4"/>
  <c r="P887" i="4"/>
  <c r="Q887" i="4"/>
  <c r="R887" i="4"/>
  <c r="U887" i="4"/>
  <c r="V887" i="4"/>
  <c r="W887" i="4"/>
  <c r="X887" i="4"/>
  <c r="Y887" i="4"/>
  <c r="Z887" i="4"/>
  <c r="AA887" i="4"/>
  <c r="AC887" i="4"/>
  <c r="AD887" i="4"/>
  <c r="AE887" i="4"/>
  <c r="AF887" i="4"/>
  <c r="AG887" i="4"/>
  <c r="AI887" i="4"/>
  <c r="AJ887" i="4"/>
  <c r="AK887" i="4" a="1"/>
  <c r="AK887" i="4" s="1"/>
  <c r="AL887" i="4"/>
  <c r="AM887" i="4"/>
  <c r="AN887" i="4" a="1"/>
  <c r="AN887" i="4" s="1"/>
  <c r="AO887" i="4"/>
  <c r="AP887" i="4"/>
  <c r="AQ887" i="4" a="1"/>
  <c r="AQ887" i="4" s="1"/>
  <c r="AR887" i="4"/>
  <c r="AS887" i="4"/>
  <c r="AT887" i="4"/>
  <c r="AU887" i="4"/>
  <c r="AV887" i="4" a="1"/>
  <c r="AV887" i="4" s="1"/>
  <c r="AW887" i="4"/>
  <c r="AX887" i="4"/>
  <c r="AY887" i="4"/>
  <c r="AZ887" i="4"/>
  <c r="BA887" i="4"/>
  <c r="BB887" i="4" a="1"/>
  <c r="BB887" i="4" s="1"/>
  <c r="BC887" i="4"/>
  <c r="BD887" i="4"/>
  <c r="BE887" i="4"/>
  <c r="BF887" i="4"/>
  <c r="BG887" i="4"/>
  <c r="BH887" i="4"/>
  <c r="BI887" i="4" a="1"/>
  <c r="BI887" i="4" s="1"/>
  <c r="BJ887" i="4"/>
  <c r="BK887" i="4"/>
  <c r="BL887" i="4" a="1"/>
  <c r="BL887" i="4" s="1"/>
  <c r="BM887" i="4" a="1"/>
  <c r="BM887" i="4" s="1"/>
  <c r="BN887" i="4" a="1"/>
  <c r="BN887" i="4" s="1"/>
  <c r="BO887" i="4" a="1"/>
  <c r="BO887" i="4" s="1"/>
  <c r="BP887" i="4" a="1"/>
  <c r="BP887" i="4" s="1"/>
  <c r="BQ887" i="4" a="1"/>
  <c r="BQ887" i="4" s="1"/>
  <c r="BR887" i="4" a="1"/>
  <c r="BR887" i="4" s="1"/>
  <c r="BS887" i="4"/>
  <c r="BT887" i="4" a="1"/>
  <c r="BT887" i="4" s="1"/>
  <c r="BU887" i="4" a="1"/>
  <c r="BU887" i="4" s="1"/>
  <c r="BV887" i="4"/>
  <c r="BW887" i="4" a="1"/>
  <c r="BW887" i="4" s="1"/>
  <c r="BX887" i="4"/>
  <c r="BY887" i="4" a="1"/>
  <c r="BY887" i="4" s="1"/>
  <c r="BZ887" i="4" a="1"/>
  <c r="BZ887" i="4" s="1"/>
  <c r="CA887" i="4" a="1"/>
  <c r="CA887" i="4" s="1"/>
  <c r="CB887" i="4" a="1"/>
  <c r="CB887" i="4" s="1"/>
  <c r="CC887" i="4" a="1"/>
  <c r="CC887" i="4" s="1"/>
  <c r="CD887" i="4" a="1"/>
  <c r="CD887" i="4" s="1"/>
  <c r="CE887" i="4"/>
  <c r="J888" i="4"/>
  <c r="L888" i="4" s="1"/>
  <c r="K888" i="4"/>
  <c r="M888" i="4"/>
  <c r="N888" i="4"/>
  <c r="O888" i="4"/>
  <c r="P888" i="4"/>
  <c r="Q888" i="4"/>
  <c r="R888" i="4"/>
  <c r="U888" i="4"/>
  <c r="V888" i="4"/>
  <c r="W888" i="4"/>
  <c r="X888" i="4"/>
  <c r="Y888" i="4"/>
  <c r="Z888" i="4"/>
  <c r="AA888" i="4"/>
  <c r="AC888" i="4"/>
  <c r="AD888" i="4"/>
  <c r="AE888" i="4"/>
  <c r="AF888" i="4"/>
  <c r="AG888" i="4"/>
  <c r="AI888" i="4"/>
  <c r="AJ888" i="4"/>
  <c r="AK888" i="4" a="1"/>
  <c r="AK888" i="4" s="1"/>
  <c r="AL888" i="4"/>
  <c r="AM888" i="4"/>
  <c r="AN888" i="4" a="1"/>
  <c r="AN888" i="4" s="1"/>
  <c r="AO888" i="4"/>
  <c r="AP888" i="4"/>
  <c r="AQ888" i="4" a="1"/>
  <c r="AQ888" i="4" s="1"/>
  <c r="AR888" i="4"/>
  <c r="AS888" i="4"/>
  <c r="AT888" i="4"/>
  <c r="AU888" i="4"/>
  <c r="AV888" i="4" a="1"/>
  <c r="AV888" i="4" s="1"/>
  <c r="AW888" i="4"/>
  <c r="AX888" i="4"/>
  <c r="AY888" i="4"/>
  <c r="AZ888" i="4"/>
  <c r="BA888" i="4"/>
  <c r="BB888" i="4" a="1"/>
  <c r="BB888" i="4" s="1"/>
  <c r="BC888" i="4"/>
  <c r="BD888" i="4"/>
  <c r="BE888" i="4"/>
  <c r="BF888" i="4"/>
  <c r="BG888" i="4"/>
  <c r="BH888" i="4"/>
  <c r="BI888" i="4" a="1"/>
  <c r="BI888" i="4" s="1"/>
  <c r="BJ888" i="4"/>
  <c r="BK888" i="4"/>
  <c r="BL888" i="4" a="1"/>
  <c r="BL888" i="4" s="1"/>
  <c r="BM888" i="4" a="1"/>
  <c r="BM888" i="4" s="1"/>
  <c r="BN888" i="4" a="1"/>
  <c r="BN888" i="4" s="1"/>
  <c r="BO888" i="4" a="1"/>
  <c r="BO888" i="4" s="1"/>
  <c r="BP888" i="4" a="1"/>
  <c r="BP888" i="4" s="1"/>
  <c r="BQ888" i="4" a="1"/>
  <c r="BQ888" i="4" s="1"/>
  <c r="BR888" i="4" a="1"/>
  <c r="BR888" i="4" s="1"/>
  <c r="BS888" i="4"/>
  <c r="BT888" i="4" a="1"/>
  <c r="BT888" i="4" s="1"/>
  <c r="BU888" i="4" a="1"/>
  <c r="BU888" i="4" s="1"/>
  <c r="BV888" i="4"/>
  <c r="BW888" i="4" a="1"/>
  <c r="BW888" i="4" s="1"/>
  <c r="BX888" i="4"/>
  <c r="BY888" i="4" a="1"/>
  <c r="BY888" i="4" s="1"/>
  <c r="BZ888" i="4" a="1"/>
  <c r="BZ888" i="4" s="1"/>
  <c r="CA888" i="4" a="1"/>
  <c r="CA888" i="4" s="1"/>
  <c r="CB888" i="4" a="1"/>
  <c r="CB888" i="4" s="1"/>
  <c r="CC888" i="4" a="1"/>
  <c r="CC888" i="4" s="1"/>
  <c r="CD888" i="4" a="1"/>
  <c r="CD888" i="4" s="1"/>
  <c r="CE888" i="4"/>
  <c r="J889" i="4"/>
  <c r="L889" i="4" s="1"/>
  <c r="K889" i="4"/>
  <c r="M889" i="4"/>
  <c r="N889" i="4"/>
  <c r="O889" i="4"/>
  <c r="P889" i="4"/>
  <c r="Q889" i="4"/>
  <c r="R889" i="4"/>
  <c r="U889" i="4"/>
  <c r="V889" i="4"/>
  <c r="W889" i="4"/>
  <c r="X889" i="4"/>
  <c r="Y889" i="4"/>
  <c r="Z889" i="4"/>
  <c r="AA889" i="4"/>
  <c r="AC889" i="4"/>
  <c r="AD889" i="4"/>
  <c r="AE889" i="4"/>
  <c r="AF889" i="4"/>
  <c r="AG889" i="4"/>
  <c r="AI889" i="4"/>
  <c r="AJ889" i="4"/>
  <c r="AK889" i="4" a="1"/>
  <c r="AK889" i="4" s="1"/>
  <c r="AL889" i="4"/>
  <c r="AM889" i="4"/>
  <c r="AN889" i="4" a="1"/>
  <c r="AN889" i="4" s="1"/>
  <c r="AO889" i="4"/>
  <c r="AP889" i="4"/>
  <c r="AQ889" i="4" a="1"/>
  <c r="AQ889" i="4" s="1"/>
  <c r="AR889" i="4"/>
  <c r="AS889" i="4"/>
  <c r="AT889" i="4"/>
  <c r="AU889" i="4"/>
  <c r="AV889" i="4" a="1"/>
  <c r="AV889" i="4" s="1"/>
  <c r="AW889" i="4"/>
  <c r="AX889" i="4"/>
  <c r="AY889" i="4"/>
  <c r="AZ889" i="4"/>
  <c r="BA889" i="4"/>
  <c r="BB889" i="4" a="1"/>
  <c r="BB889" i="4" s="1"/>
  <c r="BC889" i="4"/>
  <c r="BD889" i="4"/>
  <c r="BE889" i="4"/>
  <c r="BF889" i="4"/>
  <c r="BG889" i="4"/>
  <c r="BH889" i="4"/>
  <c r="BI889" i="4" a="1"/>
  <c r="BI889" i="4" s="1"/>
  <c r="BJ889" i="4"/>
  <c r="BK889" i="4"/>
  <c r="BL889" i="4" a="1"/>
  <c r="BL889" i="4" s="1"/>
  <c r="BM889" i="4" a="1"/>
  <c r="BM889" i="4" s="1"/>
  <c r="BN889" i="4" a="1"/>
  <c r="BN889" i="4" s="1"/>
  <c r="BO889" i="4" a="1"/>
  <c r="BO889" i="4" s="1"/>
  <c r="BP889" i="4" a="1"/>
  <c r="BP889" i="4" s="1"/>
  <c r="BQ889" i="4" a="1"/>
  <c r="BQ889" i="4" s="1"/>
  <c r="BR889" i="4" a="1"/>
  <c r="BR889" i="4" s="1"/>
  <c r="BS889" i="4"/>
  <c r="BT889" i="4" a="1"/>
  <c r="BT889" i="4" s="1"/>
  <c r="BU889" i="4" a="1"/>
  <c r="BU889" i="4" s="1"/>
  <c r="BV889" i="4"/>
  <c r="BW889" i="4" a="1"/>
  <c r="BW889" i="4" s="1"/>
  <c r="BX889" i="4"/>
  <c r="BY889" i="4" a="1"/>
  <c r="BY889" i="4" s="1"/>
  <c r="BZ889" i="4" a="1"/>
  <c r="BZ889" i="4" s="1"/>
  <c r="CA889" i="4" a="1"/>
  <c r="CA889" i="4" s="1"/>
  <c r="CB889" i="4" a="1"/>
  <c r="CB889" i="4" s="1"/>
  <c r="CC889" i="4" a="1"/>
  <c r="CC889" i="4" s="1"/>
  <c r="CD889" i="4" a="1"/>
  <c r="CD889" i="4" s="1"/>
  <c r="CE889" i="4"/>
  <c r="J890" i="4"/>
  <c r="L890" i="4" s="1"/>
  <c r="K890" i="4"/>
  <c r="M890" i="4"/>
  <c r="N890" i="4"/>
  <c r="O890" i="4"/>
  <c r="P890" i="4"/>
  <c r="Q890" i="4"/>
  <c r="R890" i="4"/>
  <c r="U890" i="4"/>
  <c r="V890" i="4"/>
  <c r="W890" i="4"/>
  <c r="X890" i="4"/>
  <c r="Y890" i="4"/>
  <c r="Z890" i="4"/>
  <c r="AA890" i="4"/>
  <c r="AC890" i="4"/>
  <c r="AD890" i="4"/>
  <c r="AE890" i="4"/>
  <c r="AF890" i="4"/>
  <c r="AG890" i="4"/>
  <c r="AI890" i="4"/>
  <c r="AJ890" i="4"/>
  <c r="AK890" i="4" a="1"/>
  <c r="AK890" i="4" s="1"/>
  <c r="AL890" i="4"/>
  <c r="AM890" i="4"/>
  <c r="AN890" i="4" a="1"/>
  <c r="AN890" i="4" s="1"/>
  <c r="AO890" i="4"/>
  <c r="AP890" i="4"/>
  <c r="AQ890" i="4" a="1"/>
  <c r="AQ890" i="4" s="1"/>
  <c r="AR890" i="4"/>
  <c r="AS890" i="4"/>
  <c r="AT890" i="4"/>
  <c r="AU890" i="4"/>
  <c r="AV890" i="4" a="1"/>
  <c r="AV890" i="4" s="1"/>
  <c r="AW890" i="4"/>
  <c r="AX890" i="4"/>
  <c r="AY890" i="4"/>
  <c r="AZ890" i="4"/>
  <c r="BA890" i="4"/>
  <c r="BB890" i="4" a="1"/>
  <c r="BB890" i="4" s="1"/>
  <c r="BC890" i="4"/>
  <c r="BD890" i="4"/>
  <c r="BE890" i="4"/>
  <c r="BF890" i="4"/>
  <c r="BG890" i="4"/>
  <c r="BH890" i="4"/>
  <c r="BI890" i="4" a="1"/>
  <c r="BI890" i="4" s="1"/>
  <c r="BJ890" i="4"/>
  <c r="BK890" i="4"/>
  <c r="BL890" i="4" a="1"/>
  <c r="BL890" i="4" s="1"/>
  <c r="BM890" i="4" a="1"/>
  <c r="BM890" i="4" s="1"/>
  <c r="BN890" i="4" a="1"/>
  <c r="BN890" i="4" s="1"/>
  <c r="BO890" i="4" a="1"/>
  <c r="BO890" i="4" s="1"/>
  <c r="BP890" i="4" a="1"/>
  <c r="BP890" i="4" s="1"/>
  <c r="BQ890" i="4" a="1"/>
  <c r="BQ890" i="4" s="1"/>
  <c r="BR890" i="4" a="1"/>
  <c r="BR890" i="4" s="1"/>
  <c r="BS890" i="4"/>
  <c r="BT890" i="4" a="1"/>
  <c r="BT890" i="4" s="1"/>
  <c r="BU890" i="4" a="1"/>
  <c r="BU890" i="4" s="1"/>
  <c r="BV890" i="4"/>
  <c r="BW890" i="4" a="1"/>
  <c r="BW890" i="4" s="1"/>
  <c r="BX890" i="4"/>
  <c r="BY890" i="4" a="1"/>
  <c r="BY890" i="4" s="1"/>
  <c r="BZ890" i="4" a="1"/>
  <c r="BZ890" i="4" s="1"/>
  <c r="CA890" i="4" a="1"/>
  <c r="CA890" i="4" s="1"/>
  <c r="CB890" i="4" a="1"/>
  <c r="CB890" i="4" s="1"/>
  <c r="CC890" i="4" a="1"/>
  <c r="CC890" i="4" s="1"/>
  <c r="CD890" i="4" a="1"/>
  <c r="CD890" i="4" s="1"/>
  <c r="CE890" i="4"/>
  <c r="J891" i="4"/>
  <c r="L891" i="4" s="1"/>
  <c r="K891" i="4"/>
  <c r="M891" i="4"/>
  <c r="N891" i="4"/>
  <c r="O891" i="4"/>
  <c r="P891" i="4"/>
  <c r="Q891" i="4"/>
  <c r="R891" i="4"/>
  <c r="U891" i="4"/>
  <c r="V891" i="4"/>
  <c r="W891" i="4"/>
  <c r="X891" i="4"/>
  <c r="Y891" i="4"/>
  <c r="Z891" i="4"/>
  <c r="AA891" i="4"/>
  <c r="AC891" i="4"/>
  <c r="AD891" i="4"/>
  <c r="AE891" i="4"/>
  <c r="AF891" i="4"/>
  <c r="AG891" i="4"/>
  <c r="AI891" i="4"/>
  <c r="AJ891" i="4"/>
  <c r="AK891" i="4" a="1"/>
  <c r="AK891" i="4" s="1"/>
  <c r="AL891" i="4"/>
  <c r="AM891" i="4"/>
  <c r="AN891" i="4" a="1"/>
  <c r="AN891" i="4" s="1"/>
  <c r="AO891" i="4"/>
  <c r="AP891" i="4"/>
  <c r="AQ891" i="4" a="1"/>
  <c r="AQ891" i="4" s="1"/>
  <c r="AR891" i="4"/>
  <c r="AS891" i="4"/>
  <c r="AT891" i="4"/>
  <c r="AU891" i="4"/>
  <c r="AV891" i="4" a="1"/>
  <c r="AV891" i="4" s="1"/>
  <c r="AW891" i="4"/>
  <c r="AX891" i="4"/>
  <c r="AY891" i="4"/>
  <c r="AZ891" i="4"/>
  <c r="BA891" i="4"/>
  <c r="BB891" i="4" a="1"/>
  <c r="BB891" i="4" s="1"/>
  <c r="BC891" i="4"/>
  <c r="BD891" i="4"/>
  <c r="BE891" i="4"/>
  <c r="BF891" i="4"/>
  <c r="BG891" i="4"/>
  <c r="BH891" i="4"/>
  <c r="BI891" i="4" a="1"/>
  <c r="BI891" i="4" s="1"/>
  <c r="BJ891" i="4"/>
  <c r="BK891" i="4"/>
  <c r="BL891" i="4" a="1"/>
  <c r="BL891" i="4" s="1"/>
  <c r="BM891" i="4" a="1"/>
  <c r="BM891" i="4" s="1"/>
  <c r="BN891" i="4" a="1"/>
  <c r="BN891" i="4" s="1"/>
  <c r="BO891" i="4" a="1"/>
  <c r="BO891" i="4" s="1"/>
  <c r="BP891" i="4" a="1"/>
  <c r="BP891" i="4" s="1"/>
  <c r="BQ891" i="4" a="1"/>
  <c r="BQ891" i="4" s="1"/>
  <c r="BR891" i="4" a="1"/>
  <c r="BR891" i="4" s="1"/>
  <c r="BS891" i="4"/>
  <c r="BT891" i="4" a="1"/>
  <c r="BT891" i="4" s="1"/>
  <c r="BU891" i="4" a="1"/>
  <c r="BU891" i="4" s="1"/>
  <c r="BV891" i="4"/>
  <c r="BW891" i="4" a="1"/>
  <c r="BW891" i="4" s="1"/>
  <c r="BX891" i="4"/>
  <c r="BY891" i="4" a="1"/>
  <c r="BY891" i="4" s="1"/>
  <c r="BZ891" i="4" a="1"/>
  <c r="BZ891" i="4" s="1"/>
  <c r="CA891" i="4" a="1"/>
  <c r="CA891" i="4" s="1"/>
  <c r="CB891" i="4" a="1"/>
  <c r="CB891" i="4" s="1"/>
  <c r="CC891" i="4" a="1"/>
  <c r="CC891" i="4" s="1"/>
  <c r="CD891" i="4" a="1"/>
  <c r="CD891" i="4" s="1"/>
  <c r="CE891" i="4"/>
  <c r="J892" i="4"/>
  <c r="L892" i="4" s="1"/>
  <c r="K892" i="4"/>
  <c r="M892" i="4"/>
  <c r="N892" i="4"/>
  <c r="O892" i="4"/>
  <c r="P892" i="4"/>
  <c r="Q892" i="4"/>
  <c r="R892" i="4"/>
  <c r="U892" i="4"/>
  <c r="V892" i="4"/>
  <c r="W892" i="4"/>
  <c r="X892" i="4"/>
  <c r="Y892" i="4"/>
  <c r="Z892" i="4"/>
  <c r="AA892" i="4"/>
  <c r="AC892" i="4"/>
  <c r="AD892" i="4"/>
  <c r="AE892" i="4"/>
  <c r="AF892" i="4"/>
  <c r="AG892" i="4"/>
  <c r="AI892" i="4"/>
  <c r="AJ892" i="4"/>
  <c r="AK892" i="4" a="1"/>
  <c r="AK892" i="4" s="1"/>
  <c r="AL892" i="4"/>
  <c r="AM892" i="4"/>
  <c r="AN892" i="4" a="1"/>
  <c r="AN892" i="4" s="1"/>
  <c r="AO892" i="4"/>
  <c r="AP892" i="4"/>
  <c r="AQ892" i="4" a="1"/>
  <c r="AQ892" i="4" s="1"/>
  <c r="AR892" i="4"/>
  <c r="AS892" i="4"/>
  <c r="AT892" i="4"/>
  <c r="AU892" i="4"/>
  <c r="AV892" i="4" a="1"/>
  <c r="AV892" i="4" s="1"/>
  <c r="AW892" i="4"/>
  <c r="AX892" i="4"/>
  <c r="AY892" i="4"/>
  <c r="AZ892" i="4"/>
  <c r="BA892" i="4"/>
  <c r="BB892" i="4" a="1"/>
  <c r="BB892" i="4" s="1"/>
  <c r="BC892" i="4"/>
  <c r="BD892" i="4"/>
  <c r="BE892" i="4"/>
  <c r="BF892" i="4"/>
  <c r="BG892" i="4"/>
  <c r="BH892" i="4"/>
  <c r="BI892" i="4" a="1"/>
  <c r="BI892" i="4" s="1"/>
  <c r="BJ892" i="4"/>
  <c r="BK892" i="4"/>
  <c r="BL892" i="4" a="1"/>
  <c r="BL892" i="4" s="1"/>
  <c r="BM892" i="4" a="1"/>
  <c r="BM892" i="4" s="1"/>
  <c r="BN892" i="4" a="1"/>
  <c r="BN892" i="4" s="1"/>
  <c r="BO892" i="4" a="1"/>
  <c r="BO892" i="4" s="1"/>
  <c r="BP892" i="4" a="1"/>
  <c r="BP892" i="4" s="1"/>
  <c r="BQ892" i="4" a="1"/>
  <c r="BQ892" i="4" s="1"/>
  <c r="BR892" i="4" a="1"/>
  <c r="BR892" i="4" s="1"/>
  <c r="BS892" i="4"/>
  <c r="BT892" i="4" a="1"/>
  <c r="BT892" i="4" s="1"/>
  <c r="BU892" i="4" a="1"/>
  <c r="BU892" i="4" s="1"/>
  <c r="BV892" i="4"/>
  <c r="BW892" i="4" a="1"/>
  <c r="BW892" i="4" s="1"/>
  <c r="BX892" i="4"/>
  <c r="BY892" i="4" a="1"/>
  <c r="BY892" i="4" s="1"/>
  <c r="BZ892" i="4" a="1"/>
  <c r="BZ892" i="4" s="1"/>
  <c r="CA892" i="4" a="1"/>
  <c r="CA892" i="4" s="1"/>
  <c r="CB892" i="4" a="1"/>
  <c r="CB892" i="4" s="1"/>
  <c r="CC892" i="4" a="1"/>
  <c r="CC892" i="4" s="1"/>
  <c r="CD892" i="4" a="1"/>
  <c r="CD892" i="4" s="1"/>
  <c r="CE892" i="4"/>
  <c r="J893" i="4"/>
  <c r="L893" i="4" s="1"/>
  <c r="K893" i="4"/>
  <c r="M893" i="4"/>
  <c r="N893" i="4"/>
  <c r="O893" i="4"/>
  <c r="P893" i="4"/>
  <c r="Q893" i="4"/>
  <c r="R893" i="4"/>
  <c r="U893" i="4"/>
  <c r="V893" i="4"/>
  <c r="W893" i="4"/>
  <c r="X893" i="4"/>
  <c r="Y893" i="4"/>
  <c r="Z893" i="4"/>
  <c r="AA893" i="4"/>
  <c r="AC893" i="4"/>
  <c r="AD893" i="4"/>
  <c r="AE893" i="4"/>
  <c r="AF893" i="4"/>
  <c r="AG893" i="4"/>
  <c r="AI893" i="4"/>
  <c r="AJ893" i="4"/>
  <c r="AK893" i="4" a="1"/>
  <c r="AK893" i="4" s="1"/>
  <c r="AL893" i="4"/>
  <c r="AM893" i="4"/>
  <c r="AN893" i="4" a="1"/>
  <c r="AN893" i="4" s="1"/>
  <c r="AO893" i="4"/>
  <c r="AP893" i="4"/>
  <c r="AQ893" i="4" a="1"/>
  <c r="AQ893" i="4" s="1"/>
  <c r="AR893" i="4"/>
  <c r="AS893" i="4"/>
  <c r="AT893" i="4"/>
  <c r="AU893" i="4"/>
  <c r="AV893" i="4" a="1"/>
  <c r="AV893" i="4" s="1"/>
  <c r="AW893" i="4"/>
  <c r="AX893" i="4"/>
  <c r="AY893" i="4"/>
  <c r="AZ893" i="4"/>
  <c r="BA893" i="4"/>
  <c r="BB893" i="4" a="1"/>
  <c r="BB893" i="4" s="1"/>
  <c r="BC893" i="4"/>
  <c r="BD893" i="4"/>
  <c r="BE893" i="4"/>
  <c r="BF893" i="4"/>
  <c r="BG893" i="4"/>
  <c r="BH893" i="4"/>
  <c r="BI893" i="4" a="1"/>
  <c r="BI893" i="4" s="1"/>
  <c r="BJ893" i="4"/>
  <c r="BK893" i="4"/>
  <c r="BL893" i="4" a="1"/>
  <c r="BL893" i="4" s="1"/>
  <c r="BM893" i="4" a="1"/>
  <c r="BM893" i="4" s="1"/>
  <c r="BN893" i="4" a="1"/>
  <c r="BN893" i="4" s="1"/>
  <c r="BO893" i="4" a="1"/>
  <c r="BO893" i="4" s="1"/>
  <c r="BP893" i="4" a="1"/>
  <c r="BP893" i="4" s="1"/>
  <c r="BQ893" i="4" a="1"/>
  <c r="BQ893" i="4" s="1"/>
  <c r="BR893" i="4" a="1"/>
  <c r="BR893" i="4" s="1"/>
  <c r="BS893" i="4"/>
  <c r="BT893" i="4" a="1"/>
  <c r="BT893" i="4" s="1"/>
  <c r="BU893" i="4" a="1"/>
  <c r="BU893" i="4" s="1"/>
  <c r="BV893" i="4"/>
  <c r="BW893" i="4" a="1"/>
  <c r="BW893" i="4" s="1"/>
  <c r="BX893" i="4"/>
  <c r="BY893" i="4" a="1"/>
  <c r="BY893" i="4" s="1"/>
  <c r="BZ893" i="4" a="1"/>
  <c r="BZ893" i="4" s="1"/>
  <c r="CA893" i="4" a="1"/>
  <c r="CA893" i="4" s="1"/>
  <c r="CB893" i="4" a="1"/>
  <c r="CB893" i="4" s="1"/>
  <c r="CC893" i="4" a="1"/>
  <c r="CC893" i="4" s="1"/>
  <c r="CD893" i="4" a="1"/>
  <c r="CD893" i="4" s="1"/>
  <c r="CE893" i="4"/>
  <c r="J894" i="4"/>
  <c r="L894" i="4" s="1"/>
  <c r="K894" i="4"/>
  <c r="M894" i="4"/>
  <c r="N894" i="4"/>
  <c r="O894" i="4"/>
  <c r="P894" i="4"/>
  <c r="Q894" i="4"/>
  <c r="R894" i="4"/>
  <c r="U894" i="4"/>
  <c r="V894" i="4"/>
  <c r="W894" i="4"/>
  <c r="X894" i="4"/>
  <c r="Y894" i="4"/>
  <c r="Z894" i="4"/>
  <c r="AA894" i="4"/>
  <c r="AC894" i="4"/>
  <c r="AD894" i="4"/>
  <c r="AE894" i="4"/>
  <c r="AF894" i="4"/>
  <c r="AG894" i="4"/>
  <c r="AI894" i="4"/>
  <c r="AJ894" i="4"/>
  <c r="AK894" i="4" a="1"/>
  <c r="AK894" i="4" s="1"/>
  <c r="AL894" i="4"/>
  <c r="AM894" i="4"/>
  <c r="AN894" i="4" a="1"/>
  <c r="AN894" i="4" s="1"/>
  <c r="AO894" i="4"/>
  <c r="AP894" i="4"/>
  <c r="AQ894" i="4" a="1"/>
  <c r="AQ894" i="4" s="1"/>
  <c r="AR894" i="4"/>
  <c r="AS894" i="4"/>
  <c r="AT894" i="4"/>
  <c r="AU894" i="4"/>
  <c r="AV894" i="4" a="1"/>
  <c r="AV894" i="4" s="1"/>
  <c r="AW894" i="4"/>
  <c r="AX894" i="4"/>
  <c r="AY894" i="4"/>
  <c r="AZ894" i="4"/>
  <c r="BA894" i="4"/>
  <c r="BB894" i="4" a="1"/>
  <c r="BB894" i="4" s="1"/>
  <c r="BC894" i="4"/>
  <c r="BD894" i="4"/>
  <c r="BE894" i="4"/>
  <c r="BF894" i="4"/>
  <c r="BG894" i="4"/>
  <c r="BH894" i="4"/>
  <c r="BI894" i="4" a="1"/>
  <c r="BI894" i="4" s="1"/>
  <c r="BJ894" i="4"/>
  <c r="BK894" i="4"/>
  <c r="BL894" i="4" a="1"/>
  <c r="BL894" i="4" s="1"/>
  <c r="BM894" i="4" a="1"/>
  <c r="BM894" i="4" s="1"/>
  <c r="BN894" i="4" a="1"/>
  <c r="BN894" i="4" s="1"/>
  <c r="BO894" i="4" a="1"/>
  <c r="BO894" i="4" s="1"/>
  <c r="BP894" i="4" a="1"/>
  <c r="BP894" i="4" s="1"/>
  <c r="BQ894" i="4" a="1"/>
  <c r="BQ894" i="4" s="1"/>
  <c r="BR894" i="4" a="1"/>
  <c r="BR894" i="4" s="1"/>
  <c r="BS894" i="4"/>
  <c r="BT894" i="4" a="1"/>
  <c r="BT894" i="4" s="1"/>
  <c r="BU894" i="4" a="1"/>
  <c r="BU894" i="4" s="1"/>
  <c r="BV894" i="4"/>
  <c r="BW894" i="4" a="1"/>
  <c r="BW894" i="4" s="1"/>
  <c r="BX894" i="4"/>
  <c r="BY894" i="4" a="1"/>
  <c r="BY894" i="4" s="1"/>
  <c r="BZ894" i="4" a="1"/>
  <c r="BZ894" i="4" s="1"/>
  <c r="CA894" i="4" a="1"/>
  <c r="CA894" i="4" s="1"/>
  <c r="CB894" i="4" a="1"/>
  <c r="CB894" i="4" s="1"/>
  <c r="CC894" i="4" a="1"/>
  <c r="CC894" i="4" s="1"/>
  <c r="CD894" i="4" a="1"/>
  <c r="CD894" i="4" s="1"/>
  <c r="CE894" i="4"/>
  <c r="J895" i="4"/>
  <c r="L895" i="4" s="1"/>
  <c r="K895" i="4"/>
  <c r="M895" i="4"/>
  <c r="N895" i="4"/>
  <c r="O895" i="4"/>
  <c r="P895" i="4"/>
  <c r="Q895" i="4"/>
  <c r="R895" i="4"/>
  <c r="U895" i="4"/>
  <c r="V895" i="4"/>
  <c r="W895" i="4"/>
  <c r="X895" i="4"/>
  <c r="Y895" i="4"/>
  <c r="Z895" i="4"/>
  <c r="AA895" i="4"/>
  <c r="AC895" i="4"/>
  <c r="AD895" i="4"/>
  <c r="AE895" i="4"/>
  <c r="AF895" i="4"/>
  <c r="AG895" i="4"/>
  <c r="AI895" i="4"/>
  <c r="AJ895" i="4"/>
  <c r="AK895" i="4" a="1"/>
  <c r="AK895" i="4" s="1"/>
  <c r="AL895" i="4"/>
  <c r="AM895" i="4"/>
  <c r="AN895" i="4" a="1"/>
  <c r="AN895" i="4" s="1"/>
  <c r="AO895" i="4"/>
  <c r="AP895" i="4"/>
  <c r="AQ895" i="4" a="1"/>
  <c r="AQ895" i="4" s="1"/>
  <c r="AR895" i="4"/>
  <c r="AS895" i="4"/>
  <c r="AT895" i="4"/>
  <c r="AU895" i="4"/>
  <c r="AV895" i="4" a="1"/>
  <c r="AV895" i="4" s="1"/>
  <c r="AW895" i="4"/>
  <c r="AX895" i="4"/>
  <c r="AY895" i="4"/>
  <c r="AZ895" i="4"/>
  <c r="BA895" i="4"/>
  <c r="BB895" i="4" a="1"/>
  <c r="BB895" i="4" s="1"/>
  <c r="BC895" i="4"/>
  <c r="BD895" i="4"/>
  <c r="BE895" i="4"/>
  <c r="BF895" i="4"/>
  <c r="BG895" i="4"/>
  <c r="BH895" i="4"/>
  <c r="BI895" i="4" a="1"/>
  <c r="BI895" i="4" s="1"/>
  <c r="BJ895" i="4"/>
  <c r="BK895" i="4"/>
  <c r="BL895" i="4" a="1"/>
  <c r="BL895" i="4" s="1"/>
  <c r="BM895" i="4" a="1"/>
  <c r="BM895" i="4" s="1"/>
  <c r="BN895" i="4" a="1"/>
  <c r="BN895" i="4" s="1"/>
  <c r="BO895" i="4" a="1"/>
  <c r="BO895" i="4" s="1"/>
  <c r="BP895" i="4" a="1"/>
  <c r="BP895" i="4" s="1"/>
  <c r="BQ895" i="4" a="1"/>
  <c r="BQ895" i="4" s="1"/>
  <c r="BR895" i="4" a="1"/>
  <c r="BR895" i="4" s="1"/>
  <c r="BS895" i="4"/>
  <c r="BT895" i="4" a="1"/>
  <c r="BT895" i="4" s="1"/>
  <c r="BU895" i="4" a="1"/>
  <c r="BU895" i="4" s="1"/>
  <c r="BV895" i="4"/>
  <c r="BW895" i="4" a="1"/>
  <c r="BW895" i="4" s="1"/>
  <c r="BX895" i="4"/>
  <c r="BY895" i="4" a="1"/>
  <c r="BY895" i="4" s="1"/>
  <c r="BZ895" i="4" a="1"/>
  <c r="BZ895" i="4" s="1"/>
  <c r="CA895" i="4" a="1"/>
  <c r="CA895" i="4" s="1"/>
  <c r="CB895" i="4" a="1"/>
  <c r="CB895" i="4" s="1"/>
  <c r="CC895" i="4" a="1"/>
  <c r="CC895" i="4" s="1"/>
  <c r="CD895" i="4" a="1"/>
  <c r="CD895" i="4" s="1"/>
  <c r="CE895" i="4"/>
  <c r="J896" i="4"/>
  <c r="L896" i="4" s="1"/>
  <c r="K896" i="4"/>
  <c r="M896" i="4"/>
  <c r="N896" i="4"/>
  <c r="O896" i="4"/>
  <c r="P896" i="4"/>
  <c r="Q896" i="4"/>
  <c r="R896" i="4"/>
  <c r="U896" i="4"/>
  <c r="V896" i="4"/>
  <c r="W896" i="4"/>
  <c r="X896" i="4"/>
  <c r="Y896" i="4"/>
  <c r="Z896" i="4"/>
  <c r="AA896" i="4"/>
  <c r="AC896" i="4"/>
  <c r="AD896" i="4"/>
  <c r="AE896" i="4"/>
  <c r="AF896" i="4"/>
  <c r="AG896" i="4"/>
  <c r="AI896" i="4"/>
  <c r="AJ896" i="4"/>
  <c r="AK896" i="4" a="1"/>
  <c r="AK896" i="4" s="1"/>
  <c r="AL896" i="4"/>
  <c r="AM896" i="4"/>
  <c r="AN896" i="4" a="1"/>
  <c r="AN896" i="4" s="1"/>
  <c r="AO896" i="4"/>
  <c r="AP896" i="4"/>
  <c r="AQ896" i="4" a="1"/>
  <c r="AQ896" i="4" s="1"/>
  <c r="AR896" i="4"/>
  <c r="AS896" i="4"/>
  <c r="AT896" i="4"/>
  <c r="AU896" i="4"/>
  <c r="AV896" i="4" a="1"/>
  <c r="AV896" i="4" s="1"/>
  <c r="AW896" i="4"/>
  <c r="AX896" i="4"/>
  <c r="AY896" i="4"/>
  <c r="AZ896" i="4"/>
  <c r="BA896" i="4"/>
  <c r="BB896" i="4" a="1"/>
  <c r="BB896" i="4" s="1"/>
  <c r="BC896" i="4"/>
  <c r="BD896" i="4"/>
  <c r="BE896" i="4"/>
  <c r="BF896" i="4"/>
  <c r="BG896" i="4"/>
  <c r="BH896" i="4"/>
  <c r="BI896" i="4" a="1"/>
  <c r="BI896" i="4" s="1"/>
  <c r="BJ896" i="4"/>
  <c r="BK896" i="4"/>
  <c r="BL896" i="4" a="1"/>
  <c r="BL896" i="4" s="1"/>
  <c r="BM896" i="4" a="1"/>
  <c r="BM896" i="4" s="1"/>
  <c r="BN896" i="4" a="1"/>
  <c r="BN896" i="4" s="1"/>
  <c r="BO896" i="4" a="1"/>
  <c r="BO896" i="4" s="1"/>
  <c r="BP896" i="4" a="1"/>
  <c r="BP896" i="4" s="1"/>
  <c r="BQ896" i="4" a="1"/>
  <c r="BQ896" i="4" s="1"/>
  <c r="BR896" i="4" a="1"/>
  <c r="BR896" i="4" s="1"/>
  <c r="BS896" i="4"/>
  <c r="BT896" i="4" a="1"/>
  <c r="BT896" i="4" s="1"/>
  <c r="BU896" i="4" a="1"/>
  <c r="BU896" i="4" s="1"/>
  <c r="BV896" i="4"/>
  <c r="BW896" i="4" a="1"/>
  <c r="BW896" i="4" s="1"/>
  <c r="BX896" i="4"/>
  <c r="BY896" i="4" a="1"/>
  <c r="BY896" i="4" s="1"/>
  <c r="BZ896" i="4" a="1"/>
  <c r="BZ896" i="4" s="1"/>
  <c r="CA896" i="4" a="1"/>
  <c r="CA896" i="4" s="1"/>
  <c r="CB896" i="4" a="1"/>
  <c r="CB896" i="4" s="1"/>
  <c r="CC896" i="4" a="1"/>
  <c r="CC896" i="4" s="1"/>
  <c r="CD896" i="4" a="1"/>
  <c r="CD896" i="4" s="1"/>
  <c r="CE896" i="4"/>
  <c r="J897" i="4"/>
  <c r="L897" i="4" s="1"/>
  <c r="K897" i="4"/>
  <c r="M897" i="4"/>
  <c r="N897" i="4"/>
  <c r="O897" i="4"/>
  <c r="P897" i="4"/>
  <c r="Q897" i="4"/>
  <c r="R897" i="4"/>
  <c r="U897" i="4"/>
  <c r="V897" i="4"/>
  <c r="W897" i="4"/>
  <c r="X897" i="4"/>
  <c r="Y897" i="4"/>
  <c r="Z897" i="4"/>
  <c r="AA897" i="4"/>
  <c r="AC897" i="4"/>
  <c r="AD897" i="4"/>
  <c r="AE897" i="4"/>
  <c r="AF897" i="4"/>
  <c r="AG897" i="4"/>
  <c r="AI897" i="4"/>
  <c r="AJ897" i="4"/>
  <c r="AK897" i="4" a="1"/>
  <c r="AK897" i="4" s="1"/>
  <c r="AL897" i="4"/>
  <c r="AM897" i="4"/>
  <c r="AN897" i="4" a="1"/>
  <c r="AN897" i="4" s="1"/>
  <c r="AO897" i="4"/>
  <c r="AP897" i="4"/>
  <c r="AQ897" i="4" a="1"/>
  <c r="AQ897" i="4" s="1"/>
  <c r="AR897" i="4"/>
  <c r="AS897" i="4"/>
  <c r="AT897" i="4"/>
  <c r="AU897" i="4"/>
  <c r="AV897" i="4" a="1"/>
  <c r="AV897" i="4" s="1"/>
  <c r="AW897" i="4"/>
  <c r="AX897" i="4"/>
  <c r="AY897" i="4"/>
  <c r="AZ897" i="4"/>
  <c r="BA897" i="4"/>
  <c r="BB897" i="4" a="1"/>
  <c r="BB897" i="4" s="1"/>
  <c r="BC897" i="4"/>
  <c r="BD897" i="4"/>
  <c r="BE897" i="4"/>
  <c r="BF897" i="4"/>
  <c r="BG897" i="4"/>
  <c r="BH897" i="4"/>
  <c r="BI897" i="4" a="1"/>
  <c r="BI897" i="4" s="1"/>
  <c r="BJ897" i="4"/>
  <c r="BK897" i="4"/>
  <c r="BL897" i="4" a="1"/>
  <c r="BL897" i="4" s="1"/>
  <c r="BM897" i="4" a="1"/>
  <c r="BM897" i="4" s="1"/>
  <c r="BN897" i="4" a="1"/>
  <c r="BN897" i="4" s="1"/>
  <c r="BO897" i="4" a="1"/>
  <c r="BO897" i="4" s="1"/>
  <c r="BP897" i="4" a="1"/>
  <c r="BP897" i="4" s="1"/>
  <c r="BQ897" i="4" a="1"/>
  <c r="BQ897" i="4" s="1"/>
  <c r="BR897" i="4" a="1"/>
  <c r="BR897" i="4" s="1"/>
  <c r="BS897" i="4"/>
  <c r="BT897" i="4" a="1"/>
  <c r="BT897" i="4" s="1"/>
  <c r="BU897" i="4" a="1"/>
  <c r="BU897" i="4" s="1"/>
  <c r="BV897" i="4"/>
  <c r="BW897" i="4" a="1"/>
  <c r="BW897" i="4" s="1"/>
  <c r="BX897" i="4"/>
  <c r="BY897" i="4" a="1"/>
  <c r="BY897" i="4" s="1"/>
  <c r="BZ897" i="4" a="1"/>
  <c r="BZ897" i="4" s="1"/>
  <c r="CA897" i="4" a="1"/>
  <c r="CA897" i="4" s="1"/>
  <c r="CB897" i="4" a="1"/>
  <c r="CB897" i="4" s="1"/>
  <c r="CC897" i="4" a="1"/>
  <c r="CC897" i="4" s="1"/>
  <c r="CD897" i="4" a="1"/>
  <c r="CD897" i="4" s="1"/>
  <c r="CE897" i="4"/>
  <c r="J898" i="4"/>
  <c r="L898" i="4" s="1"/>
  <c r="K898" i="4"/>
  <c r="M898" i="4"/>
  <c r="N898" i="4"/>
  <c r="O898" i="4"/>
  <c r="P898" i="4"/>
  <c r="Q898" i="4"/>
  <c r="R898" i="4"/>
  <c r="U898" i="4"/>
  <c r="V898" i="4"/>
  <c r="W898" i="4"/>
  <c r="X898" i="4"/>
  <c r="Y898" i="4"/>
  <c r="Z898" i="4"/>
  <c r="AA898" i="4"/>
  <c r="AC898" i="4"/>
  <c r="AD898" i="4"/>
  <c r="AE898" i="4"/>
  <c r="AF898" i="4"/>
  <c r="AG898" i="4"/>
  <c r="AI898" i="4"/>
  <c r="AJ898" i="4"/>
  <c r="AK898" i="4" a="1"/>
  <c r="AK898" i="4" s="1"/>
  <c r="AL898" i="4"/>
  <c r="AM898" i="4"/>
  <c r="AN898" i="4" a="1"/>
  <c r="AN898" i="4" s="1"/>
  <c r="AO898" i="4"/>
  <c r="AP898" i="4"/>
  <c r="AQ898" i="4" a="1"/>
  <c r="AQ898" i="4" s="1"/>
  <c r="AR898" i="4"/>
  <c r="AS898" i="4"/>
  <c r="AT898" i="4"/>
  <c r="AU898" i="4"/>
  <c r="AV898" i="4" a="1"/>
  <c r="AV898" i="4" s="1"/>
  <c r="AW898" i="4"/>
  <c r="AX898" i="4"/>
  <c r="AY898" i="4"/>
  <c r="AZ898" i="4"/>
  <c r="BA898" i="4"/>
  <c r="BB898" i="4" a="1"/>
  <c r="BB898" i="4" s="1"/>
  <c r="BC898" i="4"/>
  <c r="BD898" i="4"/>
  <c r="BE898" i="4"/>
  <c r="BF898" i="4"/>
  <c r="BG898" i="4"/>
  <c r="BH898" i="4"/>
  <c r="BI898" i="4" a="1"/>
  <c r="BI898" i="4" s="1"/>
  <c r="BJ898" i="4"/>
  <c r="BK898" i="4"/>
  <c r="BL898" i="4" a="1"/>
  <c r="BL898" i="4" s="1"/>
  <c r="BM898" i="4" a="1"/>
  <c r="BM898" i="4" s="1"/>
  <c r="BN898" i="4" a="1"/>
  <c r="BN898" i="4" s="1"/>
  <c r="BO898" i="4" a="1"/>
  <c r="BO898" i="4" s="1"/>
  <c r="BP898" i="4" a="1"/>
  <c r="BP898" i="4" s="1"/>
  <c r="BQ898" i="4" a="1"/>
  <c r="BQ898" i="4" s="1"/>
  <c r="BR898" i="4" a="1"/>
  <c r="BR898" i="4" s="1"/>
  <c r="BS898" i="4"/>
  <c r="BT898" i="4" a="1"/>
  <c r="BT898" i="4" s="1"/>
  <c r="BU898" i="4" a="1"/>
  <c r="BU898" i="4" s="1"/>
  <c r="BV898" i="4"/>
  <c r="BW898" i="4" a="1"/>
  <c r="BW898" i="4" s="1"/>
  <c r="BX898" i="4"/>
  <c r="BY898" i="4" a="1"/>
  <c r="BY898" i="4" s="1"/>
  <c r="BZ898" i="4" a="1"/>
  <c r="BZ898" i="4" s="1"/>
  <c r="CA898" i="4" a="1"/>
  <c r="CA898" i="4" s="1"/>
  <c r="CB898" i="4" a="1"/>
  <c r="CB898" i="4" s="1"/>
  <c r="CC898" i="4" a="1"/>
  <c r="CC898" i="4" s="1"/>
  <c r="CD898" i="4" a="1"/>
  <c r="CD898" i="4" s="1"/>
  <c r="CE898" i="4"/>
  <c r="J899" i="4"/>
  <c r="L899" i="4" s="1"/>
  <c r="K899" i="4"/>
  <c r="M899" i="4"/>
  <c r="N899" i="4"/>
  <c r="O899" i="4"/>
  <c r="P899" i="4"/>
  <c r="Q899" i="4"/>
  <c r="R899" i="4"/>
  <c r="U899" i="4"/>
  <c r="V899" i="4"/>
  <c r="W899" i="4"/>
  <c r="X899" i="4"/>
  <c r="Y899" i="4"/>
  <c r="Z899" i="4"/>
  <c r="AA899" i="4"/>
  <c r="AC899" i="4"/>
  <c r="AD899" i="4"/>
  <c r="AE899" i="4"/>
  <c r="AF899" i="4"/>
  <c r="AG899" i="4"/>
  <c r="AI899" i="4"/>
  <c r="AJ899" i="4"/>
  <c r="AK899" i="4" a="1"/>
  <c r="AK899" i="4" s="1"/>
  <c r="AL899" i="4"/>
  <c r="AM899" i="4"/>
  <c r="AN899" i="4" a="1"/>
  <c r="AN899" i="4" s="1"/>
  <c r="AO899" i="4"/>
  <c r="AP899" i="4"/>
  <c r="AQ899" i="4" a="1"/>
  <c r="AQ899" i="4" s="1"/>
  <c r="AR899" i="4"/>
  <c r="AS899" i="4"/>
  <c r="AT899" i="4"/>
  <c r="AU899" i="4"/>
  <c r="AV899" i="4" a="1"/>
  <c r="AV899" i="4" s="1"/>
  <c r="AW899" i="4"/>
  <c r="AX899" i="4"/>
  <c r="AY899" i="4"/>
  <c r="AZ899" i="4"/>
  <c r="BA899" i="4"/>
  <c r="BB899" i="4" a="1"/>
  <c r="BB899" i="4" s="1"/>
  <c r="BC899" i="4"/>
  <c r="BD899" i="4"/>
  <c r="BE899" i="4"/>
  <c r="BF899" i="4"/>
  <c r="BG899" i="4"/>
  <c r="BH899" i="4"/>
  <c r="BI899" i="4" a="1"/>
  <c r="BI899" i="4" s="1"/>
  <c r="BJ899" i="4"/>
  <c r="BK899" i="4"/>
  <c r="BL899" i="4" a="1"/>
  <c r="BL899" i="4" s="1"/>
  <c r="BM899" i="4" a="1"/>
  <c r="BM899" i="4" s="1"/>
  <c r="BN899" i="4" a="1"/>
  <c r="BN899" i="4" s="1"/>
  <c r="BO899" i="4" a="1"/>
  <c r="BO899" i="4" s="1"/>
  <c r="BP899" i="4" a="1"/>
  <c r="BP899" i="4" s="1"/>
  <c r="BQ899" i="4" a="1"/>
  <c r="BQ899" i="4" s="1"/>
  <c r="BR899" i="4" a="1"/>
  <c r="BR899" i="4" s="1"/>
  <c r="BS899" i="4"/>
  <c r="BT899" i="4" a="1"/>
  <c r="BT899" i="4" s="1"/>
  <c r="BU899" i="4" a="1"/>
  <c r="BU899" i="4" s="1"/>
  <c r="BV899" i="4"/>
  <c r="BW899" i="4" a="1"/>
  <c r="BW899" i="4" s="1"/>
  <c r="BX899" i="4"/>
  <c r="BY899" i="4" a="1"/>
  <c r="BY899" i="4" s="1"/>
  <c r="BZ899" i="4" a="1"/>
  <c r="BZ899" i="4" s="1"/>
  <c r="CA899" i="4" a="1"/>
  <c r="CA899" i="4" s="1"/>
  <c r="CB899" i="4" a="1"/>
  <c r="CB899" i="4" s="1"/>
  <c r="CC899" i="4" a="1"/>
  <c r="CC899" i="4" s="1"/>
  <c r="CD899" i="4" a="1"/>
  <c r="CD899" i="4" s="1"/>
  <c r="CE899" i="4"/>
  <c r="J900" i="4"/>
  <c r="L900" i="4" s="1"/>
  <c r="K900" i="4"/>
  <c r="M900" i="4"/>
  <c r="N900" i="4"/>
  <c r="O900" i="4"/>
  <c r="P900" i="4"/>
  <c r="Q900" i="4"/>
  <c r="R900" i="4"/>
  <c r="U900" i="4"/>
  <c r="V900" i="4"/>
  <c r="W900" i="4"/>
  <c r="X900" i="4"/>
  <c r="Y900" i="4"/>
  <c r="Z900" i="4"/>
  <c r="AA900" i="4"/>
  <c r="AC900" i="4"/>
  <c r="AD900" i="4"/>
  <c r="AE900" i="4"/>
  <c r="AF900" i="4"/>
  <c r="AG900" i="4"/>
  <c r="AI900" i="4"/>
  <c r="AJ900" i="4"/>
  <c r="AK900" i="4" a="1"/>
  <c r="AK900" i="4" s="1"/>
  <c r="AL900" i="4"/>
  <c r="AM900" i="4"/>
  <c r="AN900" i="4" a="1"/>
  <c r="AN900" i="4" s="1"/>
  <c r="AO900" i="4"/>
  <c r="AP900" i="4"/>
  <c r="AQ900" i="4" a="1"/>
  <c r="AQ900" i="4" s="1"/>
  <c r="AR900" i="4"/>
  <c r="AS900" i="4"/>
  <c r="AT900" i="4"/>
  <c r="AU900" i="4"/>
  <c r="AV900" i="4" a="1"/>
  <c r="AV900" i="4" s="1"/>
  <c r="AW900" i="4"/>
  <c r="AX900" i="4"/>
  <c r="AY900" i="4"/>
  <c r="AZ900" i="4"/>
  <c r="BA900" i="4"/>
  <c r="BB900" i="4" a="1"/>
  <c r="BB900" i="4" s="1"/>
  <c r="BC900" i="4"/>
  <c r="BD900" i="4"/>
  <c r="BE900" i="4"/>
  <c r="BF900" i="4"/>
  <c r="BG900" i="4"/>
  <c r="BH900" i="4"/>
  <c r="BI900" i="4" a="1"/>
  <c r="BI900" i="4" s="1"/>
  <c r="BJ900" i="4"/>
  <c r="BK900" i="4"/>
  <c r="BL900" i="4" a="1"/>
  <c r="BL900" i="4" s="1"/>
  <c r="BM900" i="4" a="1"/>
  <c r="BM900" i="4" s="1"/>
  <c r="BN900" i="4" a="1"/>
  <c r="BN900" i="4" s="1"/>
  <c r="BO900" i="4" a="1"/>
  <c r="BO900" i="4" s="1"/>
  <c r="BP900" i="4" a="1"/>
  <c r="BP900" i="4" s="1"/>
  <c r="BQ900" i="4" a="1"/>
  <c r="BQ900" i="4" s="1"/>
  <c r="BR900" i="4" a="1"/>
  <c r="BR900" i="4" s="1"/>
  <c r="BS900" i="4"/>
  <c r="BT900" i="4" a="1"/>
  <c r="BT900" i="4" s="1"/>
  <c r="BU900" i="4" a="1"/>
  <c r="BU900" i="4" s="1"/>
  <c r="BV900" i="4"/>
  <c r="BW900" i="4" a="1"/>
  <c r="BW900" i="4" s="1"/>
  <c r="BX900" i="4"/>
  <c r="BY900" i="4" a="1"/>
  <c r="BY900" i="4" s="1"/>
  <c r="BZ900" i="4" a="1"/>
  <c r="BZ900" i="4" s="1"/>
  <c r="CA900" i="4" a="1"/>
  <c r="CA900" i="4" s="1"/>
  <c r="CB900" i="4" a="1"/>
  <c r="CB900" i="4" s="1"/>
  <c r="CC900" i="4" a="1"/>
  <c r="CC900" i="4" s="1"/>
  <c r="CD900" i="4" a="1"/>
  <c r="CD900" i="4" s="1"/>
  <c r="CE900" i="4"/>
  <c r="J901" i="4"/>
  <c r="L901" i="4" s="1"/>
  <c r="K901" i="4"/>
  <c r="M901" i="4"/>
  <c r="N901" i="4"/>
  <c r="O901" i="4"/>
  <c r="P901" i="4"/>
  <c r="Q901" i="4"/>
  <c r="R901" i="4"/>
  <c r="U901" i="4"/>
  <c r="V901" i="4"/>
  <c r="W901" i="4"/>
  <c r="X901" i="4"/>
  <c r="Y901" i="4"/>
  <c r="Z901" i="4"/>
  <c r="AA901" i="4"/>
  <c r="AC901" i="4"/>
  <c r="AD901" i="4"/>
  <c r="AE901" i="4"/>
  <c r="AF901" i="4"/>
  <c r="AG901" i="4"/>
  <c r="AI901" i="4"/>
  <c r="AJ901" i="4"/>
  <c r="AK901" i="4" a="1"/>
  <c r="AK901" i="4" s="1"/>
  <c r="AL901" i="4"/>
  <c r="AM901" i="4"/>
  <c r="AN901" i="4" a="1"/>
  <c r="AN901" i="4" s="1"/>
  <c r="AO901" i="4"/>
  <c r="AP901" i="4"/>
  <c r="AQ901" i="4" a="1"/>
  <c r="AQ901" i="4" s="1"/>
  <c r="AR901" i="4"/>
  <c r="AS901" i="4"/>
  <c r="AT901" i="4"/>
  <c r="AU901" i="4"/>
  <c r="AV901" i="4" a="1"/>
  <c r="AV901" i="4" s="1"/>
  <c r="AW901" i="4"/>
  <c r="AX901" i="4"/>
  <c r="AY901" i="4"/>
  <c r="AZ901" i="4"/>
  <c r="BA901" i="4"/>
  <c r="BB901" i="4" a="1"/>
  <c r="BB901" i="4" s="1"/>
  <c r="BC901" i="4"/>
  <c r="BD901" i="4"/>
  <c r="BE901" i="4"/>
  <c r="BF901" i="4"/>
  <c r="BG901" i="4"/>
  <c r="BH901" i="4"/>
  <c r="BI901" i="4" a="1"/>
  <c r="BI901" i="4" s="1"/>
  <c r="BJ901" i="4"/>
  <c r="BK901" i="4"/>
  <c r="BL901" i="4" a="1"/>
  <c r="BL901" i="4" s="1"/>
  <c r="BM901" i="4" a="1"/>
  <c r="BM901" i="4" s="1"/>
  <c r="BN901" i="4" a="1"/>
  <c r="BN901" i="4" s="1"/>
  <c r="BO901" i="4" a="1"/>
  <c r="BO901" i="4" s="1"/>
  <c r="BP901" i="4" a="1"/>
  <c r="BP901" i="4" s="1"/>
  <c r="BQ901" i="4" a="1"/>
  <c r="BQ901" i="4" s="1"/>
  <c r="BR901" i="4" a="1"/>
  <c r="BR901" i="4" s="1"/>
  <c r="BS901" i="4"/>
  <c r="BT901" i="4" a="1"/>
  <c r="BT901" i="4" s="1"/>
  <c r="BU901" i="4" a="1"/>
  <c r="BU901" i="4" s="1"/>
  <c r="BV901" i="4"/>
  <c r="BW901" i="4" a="1"/>
  <c r="BW901" i="4" s="1"/>
  <c r="BX901" i="4"/>
  <c r="BY901" i="4" a="1"/>
  <c r="BY901" i="4" s="1"/>
  <c r="BZ901" i="4" a="1"/>
  <c r="BZ901" i="4" s="1"/>
  <c r="CA901" i="4" a="1"/>
  <c r="CA901" i="4" s="1"/>
  <c r="CB901" i="4" a="1"/>
  <c r="CB901" i="4" s="1"/>
  <c r="CC901" i="4" a="1"/>
  <c r="CC901" i="4" s="1"/>
  <c r="CD901" i="4" a="1"/>
  <c r="CD901" i="4" s="1"/>
  <c r="CE901" i="4"/>
  <c r="J902" i="4"/>
  <c r="L902" i="4" s="1"/>
  <c r="K902" i="4"/>
  <c r="M902" i="4"/>
  <c r="N902" i="4"/>
  <c r="O902" i="4"/>
  <c r="P902" i="4"/>
  <c r="Q902" i="4"/>
  <c r="R902" i="4"/>
  <c r="U902" i="4"/>
  <c r="V902" i="4"/>
  <c r="W902" i="4"/>
  <c r="X902" i="4"/>
  <c r="Y902" i="4"/>
  <c r="Z902" i="4"/>
  <c r="AA902" i="4"/>
  <c r="AC902" i="4"/>
  <c r="AD902" i="4"/>
  <c r="AE902" i="4"/>
  <c r="AF902" i="4"/>
  <c r="AG902" i="4"/>
  <c r="AI902" i="4"/>
  <c r="AJ902" i="4"/>
  <c r="AK902" i="4" a="1"/>
  <c r="AK902" i="4" s="1"/>
  <c r="AL902" i="4"/>
  <c r="AM902" i="4"/>
  <c r="AN902" i="4" a="1"/>
  <c r="AN902" i="4" s="1"/>
  <c r="AO902" i="4"/>
  <c r="AP902" i="4"/>
  <c r="AQ902" i="4" a="1"/>
  <c r="AQ902" i="4" s="1"/>
  <c r="AR902" i="4"/>
  <c r="AS902" i="4"/>
  <c r="AT902" i="4"/>
  <c r="AU902" i="4"/>
  <c r="AV902" i="4" a="1"/>
  <c r="AV902" i="4" s="1"/>
  <c r="AW902" i="4"/>
  <c r="AX902" i="4"/>
  <c r="AY902" i="4"/>
  <c r="AZ902" i="4"/>
  <c r="BA902" i="4"/>
  <c r="BB902" i="4" a="1"/>
  <c r="BB902" i="4" s="1"/>
  <c r="BC902" i="4"/>
  <c r="BD902" i="4"/>
  <c r="BE902" i="4"/>
  <c r="BF902" i="4"/>
  <c r="BG902" i="4"/>
  <c r="BH902" i="4"/>
  <c r="BI902" i="4" a="1"/>
  <c r="BI902" i="4" s="1"/>
  <c r="BJ902" i="4"/>
  <c r="BK902" i="4"/>
  <c r="BL902" i="4" a="1"/>
  <c r="BL902" i="4" s="1"/>
  <c r="BM902" i="4" a="1"/>
  <c r="BM902" i="4" s="1"/>
  <c r="BN902" i="4" a="1"/>
  <c r="BN902" i="4" s="1"/>
  <c r="BO902" i="4" a="1"/>
  <c r="BO902" i="4" s="1"/>
  <c r="BP902" i="4" a="1"/>
  <c r="BP902" i="4" s="1"/>
  <c r="BQ902" i="4" a="1"/>
  <c r="BQ902" i="4" s="1"/>
  <c r="BR902" i="4" a="1"/>
  <c r="BR902" i="4" s="1"/>
  <c r="BS902" i="4"/>
  <c r="BT902" i="4" a="1"/>
  <c r="BT902" i="4" s="1"/>
  <c r="BU902" i="4" a="1"/>
  <c r="BU902" i="4" s="1"/>
  <c r="BV902" i="4"/>
  <c r="BW902" i="4" a="1"/>
  <c r="BW902" i="4" s="1"/>
  <c r="BX902" i="4"/>
  <c r="BY902" i="4" a="1"/>
  <c r="BY902" i="4" s="1"/>
  <c r="BZ902" i="4" a="1"/>
  <c r="BZ902" i="4" s="1"/>
  <c r="CA902" i="4" a="1"/>
  <c r="CA902" i="4" s="1"/>
  <c r="CB902" i="4" a="1"/>
  <c r="CB902" i="4" s="1"/>
  <c r="CC902" i="4" a="1"/>
  <c r="CC902" i="4" s="1"/>
  <c r="CD902" i="4" a="1"/>
  <c r="CD902" i="4" s="1"/>
  <c r="CE902" i="4"/>
  <c r="J903" i="4"/>
  <c r="L903" i="4" s="1"/>
  <c r="K903" i="4"/>
  <c r="M903" i="4"/>
  <c r="N903" i="4"/>
  <c r="O903" i="4"/>
  <c r="P903" i="4"/>
  <c r="Q903" i="4"/>
  <c r="R903" i="4"/>
  <c r="U903" i="4"/>
  <c r="V903" i="4"/>
  <c r="W903" i="4"/>
  <c r="X903" i="4"/>
  <c r="Y903" i="4"/>
  <c r="Z903" i="4"/>
  <c r="AA903" i="4"/>
  <c r="AC903" i="4"/>
  <c r="AD903" i="4"/>
  <c r="AE903" i="4"/>
  <c r="AF903" i="4"/>
  <c r="AG903" i="4"/>
  <c r="AI903" i="4"/>
  <c r="AJ903" i="4"/>
  <c r="AK903" i="4" a="1"/>
  <c r="AK903" i="4" s="1"/>
  <c r="AL903" i="4"/>
  <c r="AM903" i="4"/>
  <c r="AN903" i="4" a="1"/>
  <c r="AN903" i="4" s="1"/>
  <c r="AO903" i="4"/>
  <c r="AP903" i="4"/>
  <c r="AQ903" i="4" a="1"/>
  <c r="AQ903" i="4" s="1"/>
  <c r="AR903" i="4"/>
  <c r="AS903" i="4"/>
  <c r="AT903" i="4"/>
  <c r="AU903" i="4"/>
  <c r="AV903" i="4" a="1"/>
  <c r="AV903" i="4" s="1"/>
  <c r="AW903" i="4"/>
  <c r="AX903" i="4"/>
  <c r="AY903" i="4"/>
  <c r="AZ903" i="4"/>
  <c r="BA903" i="4"/>
  <c r="BB903" i="4" a="1"/>
  <c r="BB903" i="4" s="1"/>
  <c r="BC903" i="4"/>
  <c r="BD903" i="4"/>
  <c r="BE903" i="4"/>
  <c r="BF903" i="4"/>
  <c r="BG903" i="4"/>
  <c r="BH903" i="4"/>
  <c r="BI903" i="4" a="1"/>
  <c r="BI903" i="4" s="1"/>
  <c r="BJ903" i="4"/>
  <c r="BK903" i="4"/>
  <c r="BL903" i="4" a="1"/>
  <c r="BL903" i="4" s="1"/>
  <c r="BM903" i="4" a="1"/>
  <c r="BM903" i="4" s="1"/>
  <c r="BN903" i="4" a="1"/>
  <c r="BN903" i="4" s="1"/>
  <c r="BO903" i="4" a="1"/>
  <c r="BO903" i="4" s="1"/>
  <c r="BP903" i="4" a="1"/>
  <c r="BP903" i="4" s="1"/>
  <c r="BQ903" i="4" a="1"/>
  <c r="BQ903" i="4" s="1"/>
  <c r="BR903" i="4" a="1"/>
  <c r="BR903" i="4" s="1"/>
  <c r="BS903" i="4"/>
  <c r="BT903" i="4" a="1"/>
  <c r="BT903" i="4" s="1"/>
  <c r="BU903" i="4" a="1"/>
  <c r="BU903" i="4" s="1"/>
  <c r="BV903" i="4"/>
  <c r="BW903" i="4" a="1"/>
  <c r="BW903" i="4" s="1"/>
  <c r="BX903" i="4"/>
  <c r="BY903" i="4" a="1"/>
  <c r="BY903" i="4" s="1"/>
  <c r="BZ903" i="4" a="1"/>
  <c r="BZ903" i="4" s="1"/>
  <c r="CA903" i="4" a="1"/>
  <c r="CA903" i="4" s="1"/>
  <c r="CB903" i="4" a="1"/>
  <c r="CB903" i="4" s="1"/>
  <c r="CC903" i="4" a="1"/>
  <c r="CC903" i="4" s="1"/>
  <c r="CD903" i="4" a="1"/>
  <c r="CD903" i="4" s="1"/>
  <c r="CE903" i="4"/>
  <c r="J904" i="4"/>
  <c r="L904" i="4" s="1"/>
  <c r="K904" i="4"/>
  <c r="M904" i="4"/>
  <c r="N904" i="4"/>
  <c r="O904" i="4"/>
  <c r="P904" i="4"/>
  <c r="Q904" i="4"/>
  <c r="R904" i="4"/>
  <c r="U904" i="4"/>
  <c r="V904" i="4"/>
  <c r="W904" i="4"/>
  <c r="X904" i="4"/>
  <c r="Y904" i="4"/>
  <c r="Z904" i="4"/>
  <c r="AA904" i="4"/>
  <c r="AC904" i="4"/>
  <c r="AD904" i="4"/>
  <c r="AE904" i="4"/>
  <c r="AF904" i="4"/>
  <c r="AG904" i="4"/>
  <c r="AI904" i="4"/>
  <c r="AJ904" i="4"/>
  <c r="AK904" i="4" a="1"/>
  <c r="AK904" i="4" s="1"/>
  <c r="AL904" i="4"/>
  <c r="AM904" i="4"/>
  <c r="AN904" i="4" a="1"/>
  <c r="AN904" i="4" s="1"/>
  <c r="AO904" i="4"/>
  <c r="AP904" i="4"/>
  <c r="AQ904" i="4" a="1"/>
  <c r="AQ904" i="4" s="1"/>
  <c r="AR904" i="4"/>
  <c r="AS904" i="4"/>
  <c r="AT904" i="4"/>
  <c r="AU904" i="4"/>
  <c r="AV904" i="4" a="1"/>
  <c r="AV904" i="4" s="1"/>
  <c r="AW904" i="4"/>
  <c r="AX904" i="4"/>
  <c r="AY904" i="4"/>
  <c r="AZ904" i="4"/>
  <c r="BA904" i="4"/>
  <c r="BB904" i="4" a="1"/>
  <c r="BB904" i="4" s="1"/>
  <c r="BC904" i="4"/>
  <c r="BD904" i="4"/>
  <c r="BE904" i="4"/>
  <c r="BF904" i="4"/>
  <c r="BG904" i="4"/>
  <c r="BH904" i="4"/>
  <c r="BI904" i="4" a="1"/>
  <c r="BI904" i="4" s="1"/>
  <c r="BJ904" i="4"/>
  <c r="BK904" i="4"/>
  <c r="BL904" i="4" a="1"/>
  <c r="BL904" i="4" s="1"/>
  <c r="BM904" i="4" a="1"/>
  <c r="BM904" i="4" s="1"/>
  <c r="BN904" i="4" a="1"/>
  <c r="BN904" i="4" s="1"/>
  <c r="BO904" i="4" a="1"/>
  <c r="BO904" i="4" s="1"/>
  <c r="BP904" i="4" a="1"/>
  <c r="BP904" i="4" s="1"/>
  <c r="BQ904" i="4" a="1"/>
  <c r="BQ904" i="4" s="1"/>
  <c r="BR904" i="4" a="1"/>
  <c r="BR904" i="4" s="1"/>
  <c r="BS904" i="4"/>
  <c r="BT904" i="4" a="1"/>
  <c r="BT904" i="4" s="1"/>
  <c r="BU904" i="4" a="1"/>
  <c r="BU904" i="4" s="1"/>
  <c r="BV904" i="4"/>
  <c r="BW904" i="4" a="1"/>
  <c r="BW904" i="4" s="1"/>
  <c r="BX904" i="4"/>
  <c r="BY904" i="4" a="1"/>
  <c r="BY904" i="4" s="1"/>
  <c r="BZ904" i="4" a="1"/>
  <c r="BZ904" i="4" s="1"/>
  <c r="CA904" i="4" a="1"/>
  <c r="CA904" i="4" s="1"/>
  <c r="CB904" i="4" a="1"/>
  <c r="CB904" i="4" s="1"/>
  <c r="CC904" i="4" a="1"/>
  <c r="CC904" i="4" s="1"/>
  <c r="CD904" i="4" a="1"/>
  <c r="CD904" i="4" s="1"/>
  <c r="CE904" i="4"/>
  <c r="J905" i="4"/>
  <c r="L905" i="4" s="1"/>
  <c r="K905" i="4"/>
  <c r="M905" i="4"/>
  <c r="N905" i="4"/>
  <c r="O905" i="4"/>
  <c r="P905" i="4"/>
  <c r="Q905" i="4"/>
  <c r="R905" i="4"/>
  <c r="U905" i="4"/>
  <c r="V905" i="4"/>
  <c r="W905" i="4"/>
  <c r="X905" i="4"/>
  <c r="Y905" i="4"/>
  <c r="Z905" i="4"/>
  <c r="AA905" i="4"/>
  <c r="AC905" i="4"/>
  <c r="AD905" i="4"/>
  <c r="AE905" i="4"/>
  <c r="AF905" i="4"/>
  <c r="AG905" i="4"/>
  <c r="AI905" i="4"/>
  <c r="AJ905" i="4"/>
  <c r="AK905" i="4" a="1"/>
  <c r="AK905" i="4" s="1"/>
  <c r="AL905" i="4"/>
  <c r="AM905" i="4"/>
  <c r="AN905" i="4" a="1"/>
  <c r="AN905" i="4" s="1"/>
  <c r="AO905" i="4"/>
  <c r="AP905" i="4"/>
  <c r="AQ905" i="4" a="1"/>
  <c r="AQ905" i="4" s="1"/>
  <c r="AR905" i="4"/>
  <c r="AS905" i="4"/>
  <c r="AT905" i="4"/>
  <c r="AU905" i="4"/>
  <c r="AV905" i="4" a="1"/>
  <c r="AV905" i="4" s="1"/>
  <c r="AW905" i="4"/>
  <c r="AX905" i="4"/>
  <c r="AY905" i="4"/>
  <c r="AZ905" i="4"/>
  <c r="BA905" i="4"/>
  <c r="BB905" i="4" a="1"/>
  <c r="BB905" i="4" s="1"/>
  <c r="BC905" i="4"/>
  <c r="BD905" i="4"/>
  <c r="BE905" i="4"/>
  <c r="BF905" i="4"/>
  <c r="BG905" i="4"/>
  <c r="BH905" i="4"/>
  <c r="BI905" i="4" a="1"/>
  <c r="BI905" i="4" s="1"/>
  <c r="BJ905" i="4"/>
  <c r="BK905" i="4"/>
  <c r="BL905" i="4" a="1"/>
  <c r="BL905" i="4" s="1"/>
  <c r="BM905" i="4" a="1"/>
  <c r="BM905" i="4" s="1"/>
  <c r="BN905" i="4" a="1"/>
  <c r="BN905" i="4" s="1"/>
  <c r="BO905" i="4" a="1"/>
  <c r="BO905" i="4" s="1"/>
  <c r="BP905" i="4" a="1"/>
  <c r="BP905" i="4" s="1"/>
  <c r="BQ905" i="4" a="1"/>
  <c r="BQ905" i="4" s="1"/>
  <c r="BR905" i="4" a="1"/>
  <c r="BR905" i="4" s="1"/>
  <c r="BS905" i="4"/>
  <c r="BT905" i="4" a="1"/>
  <c r="BT905" i="4" s="1"/>
  <c r="BU905" i="4" a="1"/>
  <c r="BU905" i="4" s="1"/>
  <c r="BV905" i="4"/>
  <c r="BW905" i="4" a="1"/>
  <c r="BW905" i="4" s="1"/>
  <c r="BX905" i="4"/>
  <c r="BY905" i="4" a="1"/>
  <c r="BY905" i="4" s="1"/>
  <c r="BZ905" i="4" a="1"/>
  <c r="BZ905" i="4" s="1"/>
  <c r="CA905" i="4" a="1"/>
  <c r="CA905" i="4" s="1"/>
  <c r="CB905" i="4" a="1"/>
  <c r="CB905" i="4" s="1"/>
  <c r="CC905" i="4" a="1"/>
  <c r="CC905" i="4" s="1"/>
  <c r="CD905" i="4" a="1"/>
  <c r="CD905" i="4" s="1"/>
  <c r="CE905" i="4"/>
  <c r="J906" i="4"/>
  <c r="L906" i="4" s="1"/>
  <c r="K906" i="4"/>
  <c r="M906" i="4"/>
  <c r="N906" i="4"/>
  <c r="O906" i="4"/>
  <c r="P906" i="4"/>
  <c r="Q906" i="4"/>
  <c r="R906" i="4"/>
  <c r="U906" i="4"/>
  <c r="V906" i="4"/>
  <c r="W906" i="4"/>
  <c r="X906" i="4"/>
  <c r="Y906" i="4"/>
  <c r="Z906" i="4"/>
  <c r="AA906" i="4"/>
  <c r="AC906" i="4"/>
  <c r="AD906" i="4"/>
  <c r="AE906" i="4"/>
  <c r="AF906" i="4"/>
  <c r="AG906" i="4"/>
  <c r="AI906" i="4"/>
  <c r="AJ906" i="4"/>
  <c r="AK906" i="4" a="1"/>
  <c r="AK906" i="4" s="1"/>
  <c r="AL906" i="4"/>
  <c r="AM906" i="4"/>
  <c r="AN906" i="4" a="1"/>
  <c r="AN906" i="4" s="1"/>
  <c r="AO906" i="4"/>
  <c r="AP906" i="4"/>
  <c r="AQ906" i="4" a="1"/>
  <c r="AQ906" i="4" s="1"/>
  <c r="AR906" i="4"/>
  <c r="AS906" i="4"/>
  <c r="AT906" i="4"/>
  <c r="AU906" i="4"/>
  <c r="AV906" i="4" a="1"/>
  <c r="AV906" i="4" s="1"/>
  <c r="AW906" i="4"/>
  <c r="AX906" i="4"/>
  <c r="AY906" i="4"/>
  <c r="AZ906" i="4"/>
  <c r="BA906" i="4"/>
  <c r="BB906" i="4" a="1"/>
  <c r="BB906" i="4" s="1"/>
  <c r="BC906" i="4"/>
  <c r="BD906" i="4"/>
  <c r="BE906" i="4"/>
  <c r="BF906" i="4"/>
  <c r="BG906" i="4"/>
  <c r="BH906" i="4"/>
  <c r="BI906" i="4" a="1"/>
  <c r="BI906" i="4" s="1"/>
  <c r="BJ906" i="4"/>
  <c r="BK906" i="4"/>
  <c r="BL906" i="4" a="1"/>
  <c r="BL906" i="4" s="1"/>
  <c r="BM906" i="4" a="1"/>
  <c r="BM906" i="4" s="1"/>
  <c r="BN906" i="4" a="1"/>
  <c r="BN906" i="4" s="1"/>
  <c r="BO906" i="4" a="1"/>
  <c r="BO906" i="4" s="1"/>
  <c r="BP906" i="4" a="1"/>
  <c r="BP906" i="4" s="1"/>
  <c r="BQ906" i="4" a="1"/>
  <c r="BQ906" i="4" s="1"/>
  <c r="BR906" i="4" a="1"/>
  <c r="BR906" i="4" s="1"/>
  <c r="BS906" i="4"/>
  <c r="BT906" i="4" a="1"/>
  <c r="BT906" i="4" s="1"/>
  <c r="BU906" i="4" a="1"/>
  <c r="BU906" i="4" s="1"/>
  <c r="BV906" i="4"/>
  <c r="BW906" i="4" a="1"/>
  <c r="BW906" i="4" s="1"/>
  <c r="BX906" i="4"/>
  <c r="BY906" i="4" a="1"/>
  <c r="BY906" i="4" s="1"/>
  <c r="BZ906" i="4" a="1"/>
  <c r="BZ906" i="4" s="1"/>
  <c r="CA906" i="4" a="1"/>
  <c r="CA906" i="4" s="1"/>
  <c r="CB906" i="4" a="1"/>
  <c r="CB906" i="4" s="1"/>
  <c r="CC906" i="4" a="1"/>
  <c r="CC906" i="4" s="1"/>
  <c r="CD906" i="4" a="1"/>
  <c r="CD906" i="4" s="1"/>
  <c r="CE906" i="4"/>
  <c r="J907" i="4"/>
  <c r="L907" i="4" s="1"/>
  <c r="K907" i="4"/>
  <c r="M907" i="4"/>
  <c r="N907" i="4"/>
  <c r="O907" i="4"/>
  <c r="P907" i="4"/>
  <c r="Q907" i="4"/>
  <c r="R907" i="4"/>
  <c r="U907" i="4"/>
  <c r="V907" i="4"/>
  <c r="W907" i="4"/>
  <c r="X907" i="4"/>
  <c r="Y907" i="4"/>
  <c r="Z907" i="4"/>
  <c r="AA907" i="4"/>
  <c r="AC907" i="4"/>
  <c r="AD907" i="4"/>
  <c r="AE907" i="4"/>
  <c r="AF907" i="4"/>
  <c r="AG907" i="4"/>
  <c r="AI907" i="4"/>
  <c r="AJ907" i="4"/>
  <c r="AK907" i="4" a="1"/>
  <c r="AK907" i="4" s="1"/>
  <c r="AL907" i="4"/>
  <c r="AM907" i="4"/>
  <c r="AN907" i="4" a="1"/>
  <c r="AN907" i="4" s="1"/>
  <c r="AO907" i="4"/>
  <c r="AP907" i="4"/>
  <c r="AQ907" i="4" a="1"/>
  <c r="AQ907" i="4" s="1"/>
  <c r="AR907" i="4"/>
  <c r="AS907" i="4"/>
  <c r="AT907" i="4"/>
  <c r="AU907" i="4"/>
  <c r="AV907" i="4" a="1"/>
  <c r="AV907" i="4" s="1"/>
  <c r="AW907" i="4"/>
  <c r="AX907" i="4"/>
  <c r="AY907" i="4"/>
  <c r="AZ907" i="4"/>
  <c r="BA907" i="4"/>
  <c r="BB907" i="4" a="1"/>
  <c r="BB907" i="4" s="1"/>
  <c r="BC907" i="4"/>
  <c r="BD907" i="4"/>
  <c r="BE907" i="4"/>
  <c r="BF907" i="4"/>
  <c r="BG907" i="4"/>
  <c r="BH907" i="4"/>
  <c r="BI907" i="4" a="1"/>
  <c r="BI907" i="4" s="1"/>
  <c r="BJ907" i="4"/>
  <c r="BK907" i="4"/>
  <c r="BL907" i="4" a="1"/>
  <c r="BL907" i="4" s="1"/>
  <c r="BM907" i="4" a="1"/>
  <c r="BM907" i="4" s="1"/>
  <c r="BN907" i="4" a="1"/>
  <c r="BN907" i="4" s="1"/>
  <c r="BO907" i="4" a="1"/>
  <c r="BO907" i="4" s="1"/>
  <c r="BP907" i="4" a="1"/>
  <c r="BP907" i="4" s="1"/>
  <c r="BQ907" i="4" a="1"/>
  <c r="BQ907" i="4" s="1"/>
  <c r="BR907" i="4" a="1"/>
  <c r="BR907" i="4" s="1"/>
  <c r="BS907" i="4"/>
  <c r="BT907" i="4" a="1"/>
  <c r="BT907" i="4" s="1"/>
  <c r="BU907" i="4" a="1"/>
  <c r="BU907" i="4" s="1"/>
  <c r="BV907" i="4"/>
  <c r="BW907" i="4" a="1"/>
  <c r="BW907" i="4" s="1"/>
  <c r="BX907" i="4"/>
  <c r="BY907" i="4" a="1"/>
  <c r="BY907" i="4" s="1"/>
  <c r="BZ907" i="4" a="1"/>
  <c r="BZ907" i="4" s="1"/>
  <c r="CA907" i="4" a="1"/>
  <c r="CA907" i="4" s="1"/>
  <c r="CB907" i="4" a="1"/>
  <c r="CB907" i="4" s="1"/>
  <c r="CC907" i="4" a="1"/>
  <c r="CC907" i="4" s="1"/>
  <c r="CD907" i="4" a="1"/>
  <c r="CD907" i="4" s="1"/>
  <c r="CE907" i="4"/>
  <c r="J908" i="4"/>
  <c r="L908" i="4" s="1"/>
  <c r="K908" i="4"/>
  <c r="M908" i="4"/>
  <c r="N908" i="4"/>
  <c r="O908" i="4"/>
  <c r="P908" i="4"/>
  <c r="Q908" i="4"/>
  <c r="R908" i="4"/>
  <c r="U908" i="4"/>
  <c r="V908" i="4"/>
  <c r="W908" i="4"/>
  <c r="X908" i="4"/>
  <c r="Y908" i="4"/>
  <c r="Z908" i="4"/>
  <c r="AA908" i="4"/>
  <c r="AC908" i="4"/>
  <c r="AD908" i="4"/>
  <c r="AE908" i="4"/>
  <c r="AF908" i="4"/>
  <c r="AG908" i="4"/>
  <c r="AI908" i="4"/>
  <c r="AJ908" i="4"/>
  <c r="AK908" i="4" a="1"/>
  <c r="AK908" i="4" s="1"/>
  <c r="AL908" i="4"/>
  <c r="AM908" i="4"/>
  <c r="AN908" i="4" a="1"/>
  <c r="AN908" i="4" s="1"/>
  <c r="AO908" i="4"/>
  <c r="AP908" i="4"/>
  <c r="AQ908" i="4" a="1"/>
  <c r="AQ908" i="4" s="1"/>
  <c r="AR908" i="4"/>
  <c r="AS908" i="4"/>
  <c r="AT908" i="4"/>
  <c r="AU908" i="4"/>
  <c r="AV908" i="4" a="1"/>
  <c r="AV908" i="4" s="1"/>
  <c r="AW908" i="4"/>
  <c r="AX908" i="4"/>
  <c r="AY908" i="4"/>
  <c r="AZ908" i="4"/>
  <c r="BA908" i="4"/>
  <c r="BB908" i="4" a="1"/>
  <c r="BB908" i="4" s="1"/>
  <c r="BC908" i="4"/>
  <c r="BD908" i="4"/>
  <c r="BE908" i="4"/>
  <c r="BF908" i="4"/>
  <c r="BG908" i="4"/>
  <c r="BH908" i="4"/>
  <c r="BI908" i="4" a="1"/>
  <c r="BI908" i="4" s="1"/>
  <c r="BJ908" i="4"/>
  <c r="BK908" i="4"/>
  <c r="BL908" i="4" a="1"/>
  <c r="BL908" i="4" s="1"/>
  <c r="BM908" i="4" a="1"/>
  <c r="BM908" i="4" s="1"/>
  <c r="BN908" i="4" a="1"/>
  <c r="BN908" i="4" s="1"/>
  <c r="BO908" i="4" a="1"/>
  <c r="BO908" i="4" s="1"/>
  <c r="BP908" i="4" a="1"/>
  <c r="BP908" i="4" s="1"/>
  <c r="BQ908" i="4" a="1"/>
  <c r="BQ908" i="4" s="1"/>
  <c r="BR908" i="4" a="1"/>
  <c r="BR908" i="4" s="1"/>
  <c r="BS908" i="4"/>
  <c r="BT908" i="4" a="1"/>
  <c r="BT908" i="4" s="1"/>
  <c r="BU908" i="4" a="1"/>
  <c r="BU908" i="4" s="1"/>
  <c r="BV908" i="4"/>
  <c r="BW908" i="4" a="1"/>
  <c r="BW908" i="4" s="1"/>
  <c r="BX908" i="4"/>
  <c r="BY908" i="4" a="1"/>
  <c r="BY908" i="4" s="1"/>
  <c r="BZ908" i="4" a="1"/>
  <c r="BZ908" i="4" s="1"/>
  <c r="CA908" i="4" a="1"/>
  <c r="CA908" i="4" s="1"/>
  <c r="CB908" i="4" a="1"/>
  <c r="CB908" i="4" s="1"/>
  <c r="CC908" i="4" a="1"/>
  <c r="CC908" i="4" s="1"/>
  <c r="CD908" i="4" a="1"/>
  <c r="CD908" i="4" s="1"/>
  <c r="CE908" i="4"/>
  <c r="J909" i="4"/>
  <c r="L909" i="4" s="1"/>
  <c r="K909" i="4"/>
  <c r="M909" i="4"/>
  <c r="N909" i="4"/>
  <c r="O909" i="4"/>
  <c r="P909" i="4"/>
  <c r="Q909" i="4"/>
  <c r="R909" i="4"/>
  <c r="U909" i="4"/>
  <c r="V909" i="4"/>
  <c r="W909" i="4"/>
  <c r="X909" i="4"/>
  <c r="Y909" i="4"/>
  <c r="Z909" i="4"/>
  <c r="AA909" i="4"/>
  <c r="AC909" i="4"/>
  <c r="AD909" i="4"/>
  <c r="AE909" i="4"/>
  <c r="AF909" i="4"/>
  <c r="AG909" i="4"/>
  <c r="AI909" i="4"/>
  <c r="AJ909" i="4"/>
  <c r="AK909" i="4" a="1"/>
  <c r="AK909" i="4" s="1"/>
  <c r="AL909" i="4"/>
  <c r="AM909" i="4"/>
  <c r="AN909" i="4" a="1"/>
  <c r="AN909" i="4" s="1"/>
  <c r="AO909" i="4"/>
  <c r="AP909" i="4"/>
  <c r="AQ909" i="4" a="1"/>
  <c r="AQ909" i="4" s="1"/>
  <c r="AR909" i="4"/>
  <c r="AS909" i="4"/>
  <c r="AT909" i="4"/>
  <c r="AU909" i="4"/>
  <c r="AV909" i="4" a="1"/>
  <c r="AV909" i="4" s="1"/>
  <c r="AW909" i="4"/>
  <c r="AX909" i="4"/>
  <c r="AY909" i="4"/>
  <c r="AZ909" i="4"/>
  <c r="BA909" i="4"/>
  <c r="BB909" i="4" a="1"/>
  <c r="BB909" i="4" s="1"/>
  <c r="BC909" i="4"/>
  <c r="BD909" i="4"/>
  <c r="BE909" i="4"/>
  <c r="BF909" i="4"/>
  <c r="BG909" i="4"/>
  <c r="BH909" i="4"/>
  <c r="BI909" i="4" a="1"/>
  <c r="BI909" i="4" s="1"/>
  <c r="BJ909" i="4"/>
  <c r="BK909" i="4"/>
  <c r="BL909" i="4" a="1"/>
  <c r="BL909" i="4" s="1"/>
  <c r="BM909" i="4" a="1"/>
  <c r="BM909" i="4" s="1"/>
  <c r="BN909" i="4" a="1"/>
  <c r="BN909" i="4" s="1"/>
  <c r="BO909" i="4" a="1"/>
  <c r="BO909" i="4" s="1"/>
  <c r="BP909" i="4" a="1"/>
  <c r="BP909" i="4" s="1"/>
  <c r="BQ909" i="4" a="1"/>
  <c r="BQ909" i="4" s="1"/>
  <c r="BR909" i="4" a="1"/>
  <c r="BR909" i="4" s="1"/>
  <c r="BS909" i="4"/>
  <c r="BT909" i="4" a="1"/>
  <c r="BT909" i="4" s="1"/>
  <c r="BU909" i="4" a="1"/>
  <c r="BU909" i="4" s="1"/>
  <c r="BV909" i="4"/>
  <c r="BW909" i="4" a="1"/>
  <c r="BW909" i="4" s="1"/>
  <c r="BX909" i="4"/>
  <c r="BY909" i="4" a="1"/>
  <c r="BY909" i="4" s="1"/>
  <c r="BZ909" i="4" a="1"/>
  <c r="BZ909" i="4" s="1"/>
  <c r="CA909" i="4" a="1"/>
  <c r="CA909" i="4" s="1"/>
  <c r="CB909" i="4" a="1"/>
  <c r="CB909" i="4" s="1"/>
  <c r="CC909" i="4" a="1"/>
  <c r="CC909" i="4" s="1"/>
  <c r="CD909" i="4" a="1"/>
  <c r="CD909" i="4" s="1"/>
  <c r="CE909" i="4"/>
  <c r="J910" i="4"/>
  <c r="L910" i="4" s="1"/>
  <c r="K910" i="4"/>
  <c r="M910" i="4"/>
  <c r="N910" i="4"/>
  <c r="O910" i="4"/>
  <c r="P910" i="4"/>
  <c r="Q910" i="4"/>
  <c r="R910" i="4"/>
  <c r="U910" i="4"/>
  <c r="V910" i="4"/>
  <c r="W910" i="4"/>
  <c r="X910" i="4"/>
  <c r="Y910" i="4"/>
  <c r="Z910" i="4"/>
  <c r="AA910" i="4"/>
  <c r="AC910" i="4"/>
  <c r="AD910" i="4"/>
  <c r="AE910" i="4"/>
  <c r="AF910" i="4"/>
  <c r="AG910" i="4"/>
  <c r="AI910" i="4"/>
  <c r="AJ910" i="4"/>
  <c r="AK910" i="4" a="1"/>
  <c r="AK910" i="4" s="1"/>
  <c r="AL910" i="4"/>
  <c r="AM910" i="4"/>
  <c r="AN910" i="4" a="1"/>
  <c r="AN910" i="4" s="1"/>
  <c r="AO910" i="4"/>
  <c r="AP910" i="4"/>
  <c r="AQ910" i="4" a="1"/>
  <c r="AQ910" i="4" s="1"/>
  <c r="AR910" i="4"/>
  <c r="AS910" i="4"/>
  <c r="AT910" i="4"/>
  <c r="AU910" i="4"/>
  <c r="AV910" i="4" a="1"/>
  <c r="AV910" i="4" s="1"/>
  <c r="AW910" i="4"/>
  <c r="AX910" i="4"/>
  <c r="AY910" i="4"/>
  <c r="AZ910" i="4"/>
  <c r="BA910" i="4"/>
  <c r="BB910" i="4" a="1"/>
  <c r="BB910" i="4" s="1"/>
  <c r="BC910" i="4"/>
  <c r="BD910" i="4"/>
  <c r="BE910" i="4"/>
  <c r="BF910" i="4"/>
  <c r="BG910" i="4"/>
  <c r="BH910" i="4"/>
  <c r="BI910" i="4" a="1"/>
  <c r="BI910" i="4" s="1"/>
  <c r="BJ910" i="4"/>
  <c r="BK910" i="4"/>
  <c r="BL910" i="4" a="1"/>
  <c r="BL910" i="4" s="1"/>
  <c r="BM910" i="4" a="1"/>
  <c r="BM910" i="4" s="1"/>
  <c r="BN910" i="4" a="1"/>
  <c r="BN910" i="4" s="1"/>
  <c r="BO910" i="4" a="1"/>
  <c r="BO910" i="4" s="1"/>
  <c r="BP910" i="4" a="1"/>
  <c r="BP910" i="4" s="1"/>
  <c r="BQ910" i="4" a="1"/>
  <c r="BQ910" i="4" s="1"/>
  <c r="BR910" i="4" a="1"/>
  <c r="BR910" i="4" s="1"/>
  <c r="BS910" i="4"/>
  <c r="BT910" i="4" a="1"/>
  <c r="BT910" i="4" s="1"/>
  <c r="BU910" i="4" a="1"/>
  <c r="BU910" i="4" s="1"/>
  <c r="BV910" i="4"/>
  <c r="BW910" i="4" a="1"/>
  <c r="BW910" i="4" s="1"/>
  <c r="BX910" i="4"/>
  <c r="BY910" i="4" a="1"/>
  <c r="BY910" i="4" s="1"/>
  <c r="BZ910" i="4" a="1"/>
  <c r="BZ910" i="4" s="1"/>
  <c r="CA910" i="4" a="1"/>
  <c r="CA910" i="4" s="1"/>
  <c r="CB910" i="4" a="1"/>
  <c r="CB910" i="4" s="1"/>
  <c r="CC910" i="4" a="1"/>
  <c r="CC910" i="4" s="1"/>
  <c r="CD910" i="4" a="1"/>
  <c r="CD910" i="4" s="1"/>
  <c r="CE910" i="4"/>
  <c r="J911" i="4"/>
  <c r="L911" i="4" s="1"/>
  <c r="K911" i="4"/>
  <c r="M911" i="4"/>
  <c r="N911" i="4"/>
  <c r="O911" i="4"/>
  <c r="P911" i="4"/>
  <c r="Q911" i="4"/>
  <c r="R911" i="4"/>
  <c r="U911" i="4"/>
  <c r="V911" i="4"/>
  <c r="W911" i="4"/>
  <c r="X911" i="4"/>
  <c r="Y911" i="4"/>
  <c r="Z911" i="4"/>
  <c r="AA911" i="4"/>
  <c r="AC911" i="4"/>
  <c r="AD911" i="4"/>
  <c r="AE911" i="4"/>
  <c r="AF911" i="4"/>
  <c r="AG911" i="4"/>
  <c r="AI911" i="4"/>
  <c r="AJ911" i="4"/>
  <c r="AK911" i="4" a="1"/>
  <c r="AK911" i="4" s="1"/>
  <c r="AL911" i="4"/>
  <c r="AM911" i="4"/>
  <c r="AN911" i="4" a="1"/>
  <c r="AN911" i="4" s="1"/>
  <c r="AO911" i="4"/>
  <c r="AP911" i="4"/>
  <c r="AQ911" i="4" a="1"/>
  <c r="AQ911" i="4" s="1"/>
  <c r="AR911" i="4"/>
  <c r="AS911" i="4"/>
  <c r="AT911" i="4"/>
  <c r="AU911" i="4"/>
  <c r="AV911" i="4" a="1"/>
  <c r="AV911" i="4" s="1"/>
  <c r="AW911" i="4"/>
  <c r="AX911" i="4"/>
  <c r="AY911" i="4"/>
  <c r="AZ911" i="4"/>
  <c r="BA911" i="4"/>
  <c r="BB911" i="4" a="1"/>
  <c r="BB911" i="4" s="1"/>
  <c r="BC911" i="4"/>
  <c r="BD911" i="4"/>
  <c r="BE911" i="4"/>
  <c r="BF911" i="4"/>
  <c r="BG911" i="4"/>
  <c r="BH911" i="4"/>
  <c r="BI911" i="4" a="1"/>
  <c r="BI911" i="4" s="1"/>
  <c r="BJ911" i="4"/>
  <c r="BK911" i="4"/>
  <c r="BL911" i="4" a="1"/>
  <c r="BL911" i="4" s="1"/>
  <c r="BM911" i="4" a="1"/>
  <c r="BM911" i="4" s="1"/>
  <c r="BN911" i="4" a="1"/>
  <c r="BN911" i="4" s="1"/>
  <c r="BO911" i="4" a="1"/>
  <c r="BO911" i="4" s="1"/>
  <c r="BP911" i="4" a="1"/>
  <c r="BP911" i="4" s="1"/>
  <c r="BQ911" i="4" a="1"/>
  <c r="BQ911" i="4" s="1"/>
  <c r="BR911" i="4" a="1"/>
  <c r="BR911" i="4" s="1"/>
  <c r="BS911" i="4"/>
  <c r="BT911" i="4" a="1"/>
  <c r="BT911" i="4" s="1"/>
  <c r="BU911" i="4" a="1"/>
  <c r="BU911" i="4" s="1"/>
  <c r="BV911" i="4"/>
  <c r="BW911" i="4" a="1"/>
  <c r="BW911" i="4" s="1"/>
  <c r="BX911" i="4"/>
  <c r="BY911" i="4" a="1"/>
  <c r="BY911" i="4" s="1"/>
  <c r="BZ911" i="4" a="1"/>
  <c r="BZ911" i="4" s="1"/>
  <c r="CA911" i="4" a="1"/>
  <c r="CA911" i="4" s="1"/>
  <c r="CB911" i="4" a="1"/>
  <c r="CB911" i="4" s="1"/>
  <c r="CC911" i="4" a="1"/>
  <c r="CC911" i="4" s="1"/>
  <c r="CD911" i="4" a="1"/>
  <c r="CD911" i="4" s="1"/>
  <c r="CE911" i="4"/>
  <c r="J912" i="4"/>
  <c r="L912" i="4" s="1"/>
  <c r="K912" i="4"/>
  <c r="M912" i="4"/>
  <c r="N912" i="4"/>
  <c r="O912" i="4"/>
  <c r="P912" i="4"/>
  <c r="Q912" i="4"/>
  <c r="R912" i="4"/>
  <c r="U912" i="4"/>
  <c r="V912" i="4"/>
  <c r="W912" i="4"/>
  <c r="X912" i="4"/>
  <c r="Y912" i="4"/>
  <c r="Z912" i="4"/>
  <c r="AA912" i="4"/>
  <c r="AC912" i="4"/>
  <c r="AD912" i="4"/>
  <c r="AE912" i="4"/>
  <c r="AF912" i="4"/>
  <c r="AG912" i="4"/>
  <c r="AI912" i="4"/>
  <c r="AJ912" i="4"/>
  <c r="AK912" i="4" a="1"/>
  <c r="AK912" i="4" s="1"/>
  <c r="AL912" i="4"/>
  <c r="AM912" i="4"/>
  <c r="AN912" i="4" a="1"/>
  <c r="AN912" i="4" s="1"/>
  <c r="AO912" i="4"/>
  <c r="AP912" i="4"/>
  <c r="AQ912" i="4" a="1"/>
  <c r="AQ912" i="4" s="1"/>
  <c r="AR912" i="4"/>
  <c r="AS912" i="4"/>
  <c r="AT912" i="4"/>
  <c r="AU912" i="4"/>
  <c r="AV912" i="4" a="1"/>
  <c r="AV912" i="4" s="1"/>
  <c r="AW912" i="4"/>
  <c r="AX912" i="4"/>
  <c r="AY912" i="4"/>
  <c r="AZ912" i="4"/>
  <c r="BA912" i="4"/>
  <c r="BB912" i="4" a="1"/>
  <c r="BB912" i="4" s="1"/>
  <c r="BC912" i="4"/>
  <c r="BD912" i="4"/>
  <c r="BE912" i="4"/>
  <c r="BF912" i="4"/>
  <c r="BG912" i="4"/>
  <c r="BH912" i="4"/>
  <c r="BI912" i="4" a="1"/>
  <c r="BI912" i="4" s="1"/>
  <c r="BJ912" i="4"/>
  <c r="BK912" i="4"/>
  <c r="BL912" i="4" a="1"/>
  <c r="BL912" i="4" s="1"/>
  <c r="BM912" i="4" a="1"/>
  <c r="BM912" i="4" s="1"/>
  <c r="BN912" i="4" a="1"/>
  <c r="BN912" i="4" s="1"/>
  <c r="BO912" i="4" a="1"/>
  <c r="BO912" i="4" s="1"/>
  <c r="BP912" i="4" a="1"/>
  <c r="BP912" i="4" s="1"/>
  <c r="BQ912" i="4" a="1"/>
  <c r="BQ912" i="4" s="1"/>
  <c r="BR912" i="4" a="1"/>
  <c r="BR912" i="4" s="1"/>
  <c r="BS912" i="4"/>
  <c r="BT912" i="4" a="1"/>
  <c r="BT912" i="4" s="1"/>
  <c r="BU912" i="4" a="1"/>
  <c r="BU912" i="4" s="1"/>
  <c r="BV912" i="4"/>
  <c r="BW912" i="4" a="1"/>
  <c r="BW912" i="4" s="1"/>
  <c r="BX912" i="4"/>
  <c r="BY912" i="4" a="1"/>
  <c r="BY912" i="4" s="1"/>
  <c r="BZ912" i="4" a="1"/>
  <c r="BZ912" i="4" s="1"/>
  <c r="CA912" i="4" a="1"/>
  <c r="CA912" i="4" s="1"/>
  <c r="CB912" i="4" a="1"/>
  <c r="CB912" i="4" s="1"/>
  <c r="CC912" i="4" a="1"/>
  <c r="CC912" i="4" s="1"/>
  <c r="CD912" i="4" a="1"/>
  <c r="CD912" i="4" s="1"/>
  <c r="CE912" i="4"/>
  <c r="J913" i="4"/>
  <c r="L913" i="4" s="1"/>
  <c r="K913" i="4"/>
  <c r="M913" i="4"/>
  <c r="N913" i="4"/>
  <c r="O913" i="4"/>
  <c r="P913" i="4"/>
  <c r="Q913" i="4"/>
  <c r="R913" i="4"/>
  <c r="U913" i="4"/>
  <c r="V913" i="4"/>
  <c r="W913" i="4"/>
  <c r="X913" i="4"/>
  <c r="Y913" i="4"/>
  <c r="Z913" i="4"/>
  <c r="AA913" i="4"/>
  <c r="AC913" i="4"/>
  <c r="AD913" i="4"/>
  <c r="AE913" i="4"/>
  <c r="AF913" i="4"/>
  <c r="AG913" i="4"/>
  <c r="AI913" i="4"/>
  <c r="AJ913" i="4"/>
  <c r="AK913" i="4" a="1"/>
  <c r="AK913" i="4" s="1"/>
  <c r="AL913" i="4"/>
  <c r="AM913" i="4"/>
  <c r="AN913" i="4" a="1"/>
  <c r="AN913" i="4" s="1"/>
  <c r="AO913" i="4"/>
  <c r="AP913" i="4"/>
  <c r="AQ913" i="4" a="1"/>
  <c r="AQ913" i="4" s="1"/>
  <c r="AR913" i="4"/>
  <c r="AS913" i="4"/>
  <c r="AT913" i="4"/>
  <c r="AU913" i="4"/>
  <c r="AV913" i="4" a="1"/>
  <c r="AV913" i="4" s="1"/>
  <c r="AW913" i="4"/>
  <c r="AX913" i="4"/>
  <c r="AY913" i="4"/>
  <c r="AZ913" i="4"/>
  <c r="BA913" i="4"/>
  <c r="BB913" i="4" a="1"/>
  <c r="BB913" i="4" s="1"/>
  <c r="BC913" i="4"/>
  <c r="BD913" i="4"/>
  <c r="BE913" i="4"/>
  <c r="BF913" i="4"/>
  <c r="BG913" i="4"/>
  <c r="BH913" i="4"/>
  <c r="BI913" i="4" a="1"/>
  <c r="BI913" i="4" s="1"/>
  <c r="BJ913" i="4"/>
  <c r="BK913" i="4"/>
  <c r="BL913" i="4" a="1"/>
  <c r="BL913" i="4" s="1"/>
  <c r="BM913" i="4" a="1"/>
  <c r="BM913" i="4" s="1"/>
  <c r="BN913" i="4" a="1"/>
  <c r="BN913" i="4" s="1"/>
  <c r="BO913" i="4" a="1"/>
  <c r="BO913" i="4" s="1"/>
  <c r="BP913" i="4" a="1"/>
  <c r="BP913" i="4" s="1"/>
  <c r="BQ913" i="4" a="1"/>
  <c r="BQ913" i="4" s="1"/>
  <c r="BR913" i="4" a="1"/>
  <c r="BR913" i="4" s="1"/>
  <c r="BS913" i="4"/>
  <c r="BT913" i="4" a="1"/>
  <c r="BT913" i="4" s="1"/>
  <c r="BU913" i="4" a="1"/>
  <c r="BU913" i="4" s="1"/>
  <c r="BV913" i="4"/>
  <c r="BW913" i="4" a="1"/>
  <c r="BW913" i="4" s="1"/>
  <c r="BX913" i="4"/>
  <c r="BY913" i="4" a="1"/>
  <c r="BY913" i="4" s="1"/>
  <c r="BZ913" i="4" a="1"/>
  <c r="BZ913" i="4" s="1"/>
  <c r="CA913" i="4" a="1"/>
  <c r="CA913" i="4" s="1"/>
  <c r="CB913" i="4" a="1"/>
  <c r="CB913" i="4" s="1"/>
  <c r="CC913" i="4" a="1"/>
  <c r="CC913" i="4" s="1"/>
  <c r="CD913" i="4" a="1"/>
  <c r="CD913" i="4" s="1"/>
  <c r="CE913" i="4"/>
  <c r="J914" i="4"/>
  <c r="L914" i="4" s="1"/>
  <c r="K914" i="4"/>
  <c r="M914" i="4"/>
  <c r="N914" i="4"/>
  <c r="O914" i="4"/>
  <c r="P914" i="4"/>
  <c r="Q914" i="4"/>
  <c r="R914" i="4"/>
  <c r="U914" i="4"/>
  <c r="V914" i="4"/>
  <c r="W914" i="4"/>
  <c r="X914" i="4"/>
  <c r="Y914" i="4"/>
  <c r="Z914" i="4"/>
  <c r="AA914" i="4"/>
  <c r="AC914" i="4"/>
  <c r="AD914" i="4"/>
  <c r="AE914" i="4"/>
  <c r="AF914" i="4"/>
  <c r="AG914" i="4"/>
  <c r="AI914" i="4"/>
  <c r="AJ914" i="4"/>
  <c r="AK914" i="4" a="1"/>
  <c r="AK914" i="4" s="1"/>
  <c r="AL914" i="4"/>
  <c r="AM914" i="4"/>
  <c r="AN914" i="4" a="1"/>
  <c r="AN914" i="4" s="1"/>
  <c r="AO914" i="4"/>
  <c r="AP914" i="4"/>
  <c r="AQ914" i="4" a="1"/>
  <c r="AQ914" i="4" s="1"/>
  <c r="AR914" i="4"/>
  <c r="AS914" i="4"/>
  <c r="AT914" i="4"/>
  <c r="AU914" i="4"/>
  <c r="AV914" i="4" a="1"/>
  <c r="AV914" i="4" s="1"/>
  <c r="AW914" i="4"/>
  <c r="AX914" i="4"/>
  <c r="AY914" i="4"/>
  <c r="AZ914" i="4"/>
  <c r="BA914" i="4"/>
  <c r="BB914" i="4" a="1"/>
  <c r="BB914" i="4" s="1"/>
  <c r="BC914" i="4"/>
  <c r="BD914" i="4"/>
  <c r="BE914" i="4"/>
  <c r="BF914" i="4"/>
  <c r="BG914" i="4"/>
  <c r="BH914" i="4"/>
  <c r="BI914" i="4" a="1"/>
  <c r="BI914" i="4" s="1"/>
  <c r="BJ914" i="4"/>
  <c r="BK914" i="4"/>
  <c r="BL914" i="4" a="1"/>
  <c r="BL914" i="4" s="1"/>
  <c r="BM914" i="4" a="1"/>
  <c r="BM914" i="4" s="1"/>
  <c r="BN914" i="4" a="1"/>
  <c r="BN914" i="4" s="1"/>
  <c r="BO914" i="4" a="1"/>
  <c r="BO914" i="4" s="1"/>
  <c r="BP914" i="4" a="1"/>
  <c r="BP914" i="4" s="1"/>
  <c r="BQ914" i="4" a="1"/>
  <c r="BQ914" i="4" s="1"/>
  <c r="BR914" i="4" a="1"/>
  <c r="BR914" i="4" s="1"/>
  <c r="BS914" i="4"/>
  <c r="BT914" i="4" a="1"/>
  <c r="BT914" i="4" s="1"/>
  <c r="BU914" i="4" a="1"/>
  <c r="BU914" i="4" s="1"/>
  <c r="BV914" i="4"/>
  <c r="BW914" i="4" a="1"/>
  <c r="BW914" i="4" s="1"/>
  <c r="BX914" i="4"/>
  <c r="BY914" i="4" a="1"/>
  <c r="BY914" i="4" s="1"/>
  <c r="BZ914" i="4" a="1"/>
  <c r="BZ914" i="4" s="1"/>
  <c r="CA914" i="4" a="1"/>
  <c r="CA914" i="4" s="1"/>
  <c r="CB914" i="4" a="1"/>
  <c r="CB914" i="4" s="1"/>
  <c r="CC914" i="4" a="1"/>
  <c r="CC914" i="4" s="1"/>
  <c r="CD914" i="4" a="1"/>
  <c r="CD914" i="4" s="1"/>
  <c r="CE914" i="4"/>
  <c r="J915" i="4"/>
  <c r="L915" i="4" s="1"/>
  <c r="K915" i="4"/>
  <c r="M915" i="4"/>
  <c r="N915" i="4"/>
  <c r="O915" i="4"/>
  <c r="P915" i="4"/>
  <c r="Q915" i="4"/>
  <c r="R915" i="4"/>
  <c r="U915" i="4"/>
  <c r="V915" i="4"/>
  <c r="W915" i="4"/>
  <c r="X915" i="4"/>
  <c r="Y915" i="4"/>
  <c r="Z915" i="4"/>
  <c r="AA915" i="4"/>
  <c r="AC915" i="4"/>
  <c r="AD915" i="4"/>
  <c r="AE915" i="4"/>
  <c r="AF915" i="4"/>
  <c r="AG915" i="4"/>
  <c r="AI915" i="4"/>
  <c r="AJ915" i="4"/>
  <c r="AK915" i="4" a="1"/>
  <c r="AK915" i="4" s="1"/>
  <c r="AL915" i="4"/>
  <c r="AM915" i="4"/>
  <c r="AN915" i="4" a="1"/>
  <c r="AN915" i="4" s="1"/>
  <c r="AO915" i="4"/>
  <c r="AP915" i="4"/>
  <c r="AQ915" i="4" a="1"/>
  <c r="AQ915" i="4" s="1"/>
  <c r="AR915" i="4"/>
  <c r="AS915" i="4"/>
  <c r="AT915" i="4"/>
  <c r="AU915" i="4"/>
  <c r="AV915" i="4" a="1"/>
  <c r="AV915" i="4" s="1"/>
  <c r="AW915" i="4"/>
  <c r="AX915" i="4"/>
  <c r="AY915" i="4"/>
  <c r="AZ915" i="4"/>
  <c r="BA915" i="4"/>
  <c r="BB915" i="4" a="1"/>
  <c r="BB915" i="4" s="1"/>
  <c r="BC915" i="4"/>
  <c r="BD915" i="4"/>
  <c r="BE915" i="4"/>
  <c r="BF915" i="4"/>
  <c r="BG915" i="4"/>
  <c r="BH915" i="4"/>
  <c r="BI915" i="4" a="1"/>
  <c r="BI915" i="4" s="1"/>
  <c r="BJ915" i="4"/>
  <c r="BK915" i="4"/>
  <c r="BL915" i="4" a="1"/>
  <c r="BL915" i="4" s="1"/>
  <c r="BM915" i="4" a="1"/>
  <c r="BM915" i="4" s="1"/>
  <c r="BN915" i="4" a="1"/>
  <c r="BN915" i="4" s="1"/>
  <c r="BO915" i="4" a="1"/>
  <c r="BO915" i="4" s="1"/>
  <c r="BP915" i="4" a="1"/>
  <c r="BP915" i="4" s="1"/>
  <c r="BQ915" i="4" a="1"/>
  <c r="BQ915" i="4" s="1"/>
  <c r="BR915" i="4" a="1"/>
  <c r="BR915" i="4" s="1"/>
  <c r="BS915" i="4"/>
  <c r="BT915" i="4" a="1"/>
  <c r="BT915" i="4" s="1"/>
  <c r="BU915" i="4" a="1"/>
  <c r="BU915" i="4" s="1"/>
  <c r="BV915" i="4"/>
  <c r="BW915" i="4" a="1"/>
  <c r="BW915" i="4" s="1"/>
  <c r="BX915" i="4"/>
  <c r="BY915" i="4" a="1"/>
  <c r="BY915" i="4" s="1"/>
  <c r="BZ915" i="4" a="1"/>
  <c r="BZ915" i="4" s="1"/>
  <c r="CA915" i="4" a="1"/>
  <c r="CA915" i="4" s="1"/>
  <c r="CB915" i="4" a="1"/>
  <c r="CB915" i="4" s="1"/>
  <c r="CC915" i="4" a="1"/>
  <c r="CC915" i="4" s="1"/>
  <c r="CD915" i="4" a="1"/>
  <c r="CD915" i="4" s="1"/>
  <c r="CE915" i="4"/>
  <c r="J916" i="4"/>
  <c r="L916" i="4" s="1"/>
  <c r="K916" i="4"/>
  <c r="M916" i="4"/>
  <c r="N916" i="4"/>
  <c r="O916" i="4"/>
  <c r="P916" i="4"/>
  <c r="Q916" i="4"/>
  <c r="R916" i="4"/>
  <c r="U916" i="4"/>
  <c r="V916" i="4"/>
  <c r="W916" i="4"/>
  <c r="X916" i="4"/>
  <c r="Y916" i="4"/>
  <c r="Z916" i="4"/>
  <c r="AA916" i="4"/>
  <c r="AC916" i="4"/>
  <c r="AD916" i="4"/>
  <c r="AE916" i="4"/>
  <c r="AF916" i="4"/>
  <c r="AG916" i="4"/>
  <c r="AI916" i="4"/>
  <c r="AJ916" i="4"/>
  <c r="AK916" i="4" a="1"/>
  <c r="AK916" i="4" s="1"/>
  <c r="AL916" i="4"/>
  <c r="AM916" i="4"/>
  <c r="AN916" i="4" a="1"/>
  <c r="AN916" i="4" s="1"/>
  <c r="AO916" i="4"/>
  <c r="AP916" i="4"/>
  <c r="AQ916" i="4" a="1"/>
  <c r="AQ916" i="4" s="1"/>
  <c r="AR916" i="4"/>
  <c r="AS916" i="4"/>
  <c r="AT916" i="4"/>
  <c r="AU916" i="4"/>
  <c r="AV916" i="4" a="1"/>
  <c r="AV916" i="4" s="1"/>
  <c r="AW916" i="4"/>
  <c r="AX916" i="4"/>
  <c r="AY916" i="4"/>
  <c r="AZ916" i="4"/>
  <c r="BA916" i="4"/>
  <c r="BB916" i="4" a="1"/>
  <c r="BB916" i="4" s="1"/>
  <c r="BC916" i="4"/>
  <c r="BD916" i="4"/>
  <c r="BE916" i="4"/>
  <c r="BF916" i="4"/>
  <c r="BG916" i="4"/>
  <c r="BH916" i="4"/>
  <c r="BI916" i="4" a="1"/>
  <c r="BI916" i="4" s="1"/>
  <c r="BJ916" i="4"/>
  <c r="BK916" i="4"/>
  <c r="BL916" i="4" a="1"/>
  <c r="BL916" i="4" s="1"/>
  <c r="BM916" i="4" a="1"/>
  <c r="BM916" i="4" s="1"/>
  <c r="BN916" i="4" a="1"/>
  <c r="BN916" i="4" s="1"/>
  <c r="BO916" i="4" a="1"/>
  <c r="BO916" i="4" s="1"/>
  <c r="BP916" i="4" a="1"/>
  <c r="BP916" i="4" s="1"/>
  <c r="BQ916" i="4" a="1"/>
  <c r="BQ916" i="4" s="1"/>
  <c r="BR916" i="4" a="1"/>
  <c r="BR916" i="4" s="1"/>
  <c r="BS916" i="4"/>
  <c r="BT916" i="4" a="1"/>
  <c r="BT916" i="4" s="1"/>
  <c r="BU916" i="4" a="1"/>
  <c r="BU916" i="4" s="1"/>
  <c r="BV916" i="4"/>
  <c r="BW916" i="4" a="1"/>
  <c r="BW916" i="4" s="1"/>
  <c r="BX916" i="4"/>
  <c r="BY916" i="4" a="1"/>
  <c r="BY916" i="4" s="1"/>
  <c r="BZ916" i="4" a="1"/>
  <c r="BZ916" i="4" s="1"/>
  <c r="CA916" i="4" a="1"/>
  <c r="CA916" i="4" s="1"/>
  <c r="CB916" i="4" a="1"/>
  <c r="CB916" i="4" s="1"/>
  <c r="CC916" i="4" a="1"/>
  <c r="CC916" i="4" s="1"/>
  <c r="CD916" i="4" a="1"/>
  <c r="CD916" i="4" s="1"/>
  <c r="CE916" i="4"/>
  <c r="J917" i="4"/>
  <c r="L917" i="4" s="1"/>
  <c r="K917" i="4"/>
  <c r="M917" i="4"/>
  <c r="N917" i="4"/>
  <c r="O917" i="4"/>
  <c r="P917" i="4"/>
  <c r="Q917" i="4"/>
  <c r="R917" i="4"/>
  <c r="U917" i="4"/>
  <c r="V917" i="4"/>
  <c r="W917" i="4"/>
  <c r="X917" i="4"/>
  <c r="Y917" i="4"/>
  <c r="Z917" i="4"/>
  <c r="AA917" i="4"/>
  <c r="AC917" i="4"/>
  <c r="AD917" i="4"/>
  <c r="AE917" i="4"/>
  <c r="AF917" i="4"/>
  <c r="AG917" i="4"/>
  <c r="AI917" i="4"/>
  <c r="AJ917" i="4"/>
  <c r="AK917" i="4" a="1"/>
  <c r="AK917" i="4" s="1"/>
  <c r="AL917" i="4"/>
  <c r="AM917" i="4"/>
  <c r="AN917" i="4" a="1"/>
  <c r="AN917" i="4" s="1"/>
  <c r="AO917" i="4"/>
  <c r="AP917" i="4"/>
  <c r="AQ917" i="4" a="1"/>
  <c r="AQ917" i="4" s="1"/>
  <c r="AR917" i="4"/>
  <c r="AS917" i="4"/>
  <c r="AT917" i="4"/>
  <c r="AU917" i="4"/>
  <c r="AV917" i="4" a="1"/>
  <c r="AV917" i="4" s="1"/>
  <c r="AW917" i="4"/>
  <c r="AX917" i="4"/>
  <c r="AY917" i="4"/>
  <c r="AZ917" i="4"/>
  <c r="BA917" i="4"/>
  <c r="BB917" i="4" a="1"/>
  <c r="BB917" i="4" s="1"/>
  <c r="BC917" i="4"/>
  <c r="BD917" i="4"/>
  <c r="BE917" i="4"/>
  <c r="BF917" i="4"/>
  <c r="BG917" i="4"/>
  <c r="BH917" i="4"/>
  <c r="BI917" i="4" a="1"/>
  <c r="BI917" i="4" s="1"/>
  <c r="BJ917" i="4"/>
  <c r="BK917" i="4"/>
  <c r="BL917" i="4" a="1"/>
  <c r="BL917" i="4" s="1"/>
  <c r="BM917" i="4" a="1"/>
  <c r="BM917" i="4" s="1"/>
  <c r="BN917" i="4" a="1"/>
  <c r="BN917" i="4" s="1"/>
  <c r="BO917" i="4" a="1"/>
  <c r="BO917" i="4" s="1"/>
  <c r="BP917" i="4" a="1"/>
  <c r="BP917" i="4" s="1"/>
  <c r="BQ917" i="4" a="1"/>
  <c r="BQ917" i="4" s="1"/>
  <c r="BR917" i="4" a="1"/>
  <c r="BR917" i="4" s="1"/>
  <c r="BS917" i="4"/>
  <c r="BT917" i="4" a="1"/>
  <c r="BT917" i="4" s="1"/>
  <c r="BU917" i="4" a="1"/>
  <c r="BU917" i="4" s="1"/>
  <c r="BV917" i="4"/>
  <c r="BW917" i="4" a="1"/>
  <c r="BW917" i="4" s="1"/>
  <c r="BX917" i="4"/>
  <c r="BY917" i="4" a="1"/>
  <c r="BY917" i="4" s="1"/>
  <c r="BZ917" i="4" a="1"/>
  <c r="BZ917" i="4" s="1"/>
  <c r="CA917" i="4" a="1"/>
  <c r="CA917" i="4" s="1"/>
  <c r="CB917" i="4" a="1"/>
  <c r="CB917" i="4" s="1"/>
  <c r="CC917" i="4" a="1"/>
  <c r="CC917" i="4" s="1"/>
  <c r="CD917" i="4" a="1"/>
  <c r="CD917" i="4" s="1"/>
  <c r="CE917" i="4"/>
  <c r="J918" i="4"/>
  <c r="L918" i="4" s="1"/>
  <c r="K918" i="4"/>
  <c r="M918" i="4"/>
  <c r="N918" i="4"/>
  <c r="O918" i="4"/>
  <c r="P918" i="4"/>
  <c r="Q918" i="4"/>
  <c r="R918" i="4"/>
  <c r="U918" i="4"/>
  <c r="V918" i="4"/>
  <c r="W918" i="4"/>
  <c r="X918" i="4"/>
  <c r="Y918" i="4"/>
  <c r="Z918" i="4"/>
  <c r="AA918" i="4"/>
  <c r="AC918" i="4"/>
  <c r="AD918" i="4"/>
  <c r="AE918" i="4"/>
  <c r="AF918" i="4"/>
  <c r="AG918" i="4"/>
  <c r="AI918" i="4"/>
  <c r="AJ918" i="4"/>
  <c r="AK918" i="4" a="1"/>
  <c r="AK918" i="4" s="1"/>
  <c r="AL918" i="4"/>
  <c r="AM918" i="4"/>
  <c r="AN918" i="4" a="1"/>
  <c r="AN918" i="4" s="1"/>
  <c r="AO918" i="4"/>
  <c r="AP918" i="4"/>
  <c r="AQ918" i="4" a="1"/>
  <c r="AQ918" i="4" s="1"/>
  <c r="AR918" i="4"/>
  <c r="AS918" i="4"/>
  <c r="AT918" i="4"/>
  <c r="AU918" i="4"/>
  <c r="AV918" i="4" a="1"/>
  <c r="AV918" i="4" s="1"/>
  <c r="AW918" i="4"/>
  <c r="AX918" i="4"/>
  <c r="AY918" i="4"/>
  <c r="AZ918" i="4"/>
  <c r="BA918" i="4"/>
  <c r="BB918" i="4" a="1"/>
  <c r="BB918" i="4" s="1"/>
  <c r="BC918" i="4"/>
  <c r="BD918" i="4"/>
  <c r="BE918" i="4"/>
  <c r="BF918" i="4"/>
  <c r="BG918" i="4"/>
  <c r="BH918" i="4"/>
  <c r="BI918" i="4" a="1"/>
  <c r="BI918" i="4" s="1"/>
  <c r="BJ918" i="4"/>
  <c r="BK918" i="4"/>
  <c r="BL918" i="4" a="1"/>
  <c r="BL918" i="4" s="1"/>
  <c r="BM918" i="4" a="1"/>
  <c r="BM918" i="4" s="1"/>
  <c r="BN918" i="4" a="1"/>
  <c r="BN918" i="4" s="1"/>
  <c r="BO918" i="4" a="1"/>
  <c r="BO918" i="4" s="1"/>
  <c r="BP918" i="4" a="1"/>
  <c r="BP918" i="4" s="1"/>
  <c r="BQ918" i="4" a="1"/>
  <c r="BQ918" i="4" s="1"/>
  <c r="BR918" i="4" a="1"/>
  <c r="BR918" i="4" s="1"/>
  <c r="BS918" i="4"/>
  <c r="BT918" i="4" a="1"/>
  <c r="BT918" i="4" s="1"/>
  <c r="BU918" i="4" a="1"/>
  <c r="BU918" i="4" s="1"/>
  <c r="BV918" i="4"/>
  <c r="BW918" i="4" a="1"/>
  <c r="BW918" i="4" s="1"/>
  <c r="BX918" i="4"/>
  <c r="BY918" i="4" a="1"/>
  <c r="BY918" i="4" s="1"/>
  <c r="BZ918" i="4" a="1"/>
  <c r="BZ918" i="4" s="1"/>
  <c r="CA918" i="4" a="1"/>
  <c r="CA918" i="4" s="1"/>
  <c r="CB918" i="4" a="1"/>
  <c r="CB918" i="4" s="1"/>
  <c r="CC918" i="4" a="1"/>
  <c r="CC918" i="4" s="1"/>
  <c r="CD918" i="4" a="1"/>
  <c r="CD918" i="4" s="1"/>
  <c r="CE918" i="4"/>
  <c r="J919" i="4"/>
  <c r="L919" i="4" s="1"/>
  <c r="K919" i="4"/>
  <c r="M919" i="4"/>
  <c r="N919" i="4"/>
  <c r="O919" i="4"/>
  <c r="P919" i="4"/>
  <c r="Q919" i="4"/>
  <c r="R919" i="4"/>
  <c r="U919" i="4"/>
  <c r="V919" i="4"/>
  <c r="W919" i="4"/>
  <c r="X919" i="4"/>
  <c r="Y919" i="4"/>
  <c r="Z919" i="4"/>
  <c r="AA919" i="4"/>
  <c r="AC919" i="4"/>
  <c r="AD919" i="4"/>
  <c r="AE919" i="4"/>
  <c r="AF919" i="4"/>
  <c r="AG919" i="4"/>
  <c r="AI919" i="4"/>
  <c r="AJ919" i="4"/>
  <c r="AK919" i="4" a="1"/>
  <c r="AK919" i="4" s="1"/>
  <c r="AL919" i="4"/>
  <c r="AM919" i="4"/>
  <c r="AN919" i="4" a="1"/>
  <c r="AN919" i="4" s="1"/>
  <c r="AO919" i="4"/>
  <c r="AP919" i="4"/>
  <c r="AQ919" i="4" a="1"/>
  <c r="AQ919" i="4" s="1"/>
  <c r="AR919" i="4"/>
  <c r="AS919" i="4"/>
  <c r="AT919" i="4"/>
  <c r="AU919" i="4"/>
  <c r="AV919" i="4" a="1"/>
  <c r="AV919" i="4" s="1"/>
  <c r="AW919" i="4"/>
  <c r="AX919" i="4"/>
  <c r="AY919" i="4"/>
  <c r="AZ919" i="4"/>
  <c r="BA919" i="4"/>
  <c r="BB919" i="4" a="1"/>
  <c r="BB919" i="4" s="1"/>
  <c r="BC919" i="4"/>
  <c r="BD919" i="4"/>
  <c r="BE919" i="4"/>
  <c r="BF919" i="4"/>
  <c r="BG919" i="4"/>
  <c r="BH919" i="4"/>
  <c r="BI919" i="4" a="1"/>
  <c r="BI919" i="4" s="1"/>
  <c r="BJ919" i="4"/>
  <c r="BK919" i="4"/>
  <c r="BL919" i="4" a="1"/>
  <c r="BL919" i="4" s="1"/>
  <c r="BM919" i="4" a="1"/>
  <c r="BM919" i="4" s="1"/>
  <c r="BN919" i="4" a="1"/>
  <c r="BN919" i="4" s="1"/>
  <c r="BO919" i="4" a="1"/>
  <c r="BO919" i="4" s="1"/>
  <c r="BP919" i="4" a="1"/>
  <c r="BP919" i="4" s="1"/>
  <c r="BQ919" i="4" a="1"/>
  <c r="BQ919" i="4" s="1"/>
  <c r="BR919" i="4" a="1"/>
  <c r="BR919" i="4" s="1"/>
  <c r="BS919" i="4"/>
  <c r="BT919" i="4" a="1"/>
  <c r="BT919" i="4" s="1"/>
  <c r="BU919" i="4" a="1"/>
  <c r="BU919" i="4" s="1"/>
  <c r="BV919" i="4"/>
  <c r="BW919" i="4" a="1"/>
  <c r="BW919" i="4" s="1"/>
  <c r="BX919" i="4"/>
  <c r="BY919" i="4" a="1"/>
  <c r="BY919" i="4" s="1"/>
  <c r="BZ919" i="4" a="1"/>
  <c r="BZ919" i="4" s="1"/>
  <c r="CA919" i="4" a="1"/>
  <c r="CA919" i="4" s="1"/>
  <c r="CB919" i="4" a="1"/>
  <c r="CB919" i="4" s="1"/>
  <c r="CC919" i="4" a="1"/>
  <c r="CC919" i="4" s="1"/>
  <c r="CD919" i="4" a="1"/>
  <c r="CD919" i="4" s="1"/>
  <c r="CE919" i="4"/>
  <c r="J920" i="4"/>
  <c r="L920" i="4" s="1"/>
  <c r="K920" i="4"/>
  <c r="M920" i="4"/>
  <c r="N920" i="4"/>
  <c r="O920" i="4"/>
  <c r="P920" i="4"/>
  <c r="Q920" i="4"/>
  <c r="R920" i="4"/>
  <c r="U920" i="4"/>
  <c r="V920" i="4"/>
  <c r="W920" i="4"/>
  <c r="X920" i="4"/>
  <c r="Y920" i="4"/>
  <c r="Z920" i="4"/>
  <c r="AA920" i="4"/>
  <c r="AC920" i="4"/>
  <c r="AD920" i="4"/>
  <c r="AE920" i="4"/>
  <c r="AF920" i="4"/>
  <c r="AG920" i="4"/>
  <c r="AI920" i="4"/>
  <c r="AJ920" i="4"/>
  <c r="AK920" i="4" a="1"/>
  <c r="AK920" i="4" s="1"/>
  <c r="AL920" i="4"/>
  <c r="AM920" i="4"/>
  <c r="AN920" i="4" a="1"/>
  <c r="AN920" i="4" s="1"/>
  <c r="AO920" i="4"/>
  <c r="AP920" i="4"/>
  <c r="AQ920" i="4" a="1"/>
  <c r="AQ920" i="4" s="1"/>
  <c r="AR920" i="4"/>
  <c r="AS920" i="4"/>
  <c r="AT920" i="4"/>
  <c r="AU920" i="4"/>
  <c r="AV920" i="4" a="1"/>
  <c r="AV920" i="4" s="1"/>
  <c r="AW920" i="4"/>
  <c r="AX920" i="4"/>
  <c r="AY920" i="4"/>
  <c r="AZ920" i="4"/>
  <c r="BA920" i="4"/>
  <c r="BB920" i="4" a="1"/>
  <c r="BB920" i="4" s="1"/>
  <c r="BC920" i="4"/>
  <c r="BD920" i="4"/>
  <c r="BE920" i="4"/>
  <c r="BF920" i="4"/>
  <c r="BG920" i="4"/>
  <c r="BH920" i="4"/>
  <c r="BI920" i="4" a="1"/>
  <c r="BI920" i="4" s="1"/>
  <c r="BJ920" i="4"/>
  <c r="BK920" i="4"/>
  <c r="BL920" i="4" a="1"/>
  <c r="BL920" i="4" s="1"/>
  <c r="BM920" i="4" a="1"/>
  <c r="BM920" i="4" s="1"/>
  <c r="BN920" i="4" a="1"/>
  <c r="BN920" i="4" s="1"/>
  <c r="BO920" i="4" a="1"/>
  <c r="BO920" i="4" s="1"/>
  <c r="BP920" i="4" a="1"/>
  <c r="BP920" i="4" s="1"/>
  <c r="BQ920" i="4" a="1"/>
  <c r="BQ920" i="4" s="1"/>
  <c r="BR920" i="4" a="1"/>
  <c r="BR920" i="4" s="1"/>
  <c r="BS920" i="4"/>
  <c r="BT920" i="4" a="1"/>
  <c r="BT920" i="4" s="1"/>
  <c r="BU920" i="4" a="1"/>
  <c r="BU920" i="4" s="1"/>
  <c r="BV920" i="4"/>
  <c r="BW920" i="4" a="1"/>
  <c r="BW920" i="4" s="1"/>
  <c r="BX920" i="4"/>
  <c r="BY920" i="4" a="1"/>
  <c r="BY920" i="4" s="1"/>
  <c r="BZ920" i="4" a="1"/>
  <c r="BZ920" i="4" s="1"/>
  <c r="CA920" i="4" a="1"/>
  <c r="CA920" i="4" s="1"/>
  <c r="CB920" i="4" a="1"/>
  <c r="CB920" i="4" s="1"/>
  <c r="CC920" i="4" a="1"/>
  <c r="CC920" i="4" s="1"/>
  <c r="CD920" i="4" a="1"/>
  <c r="CD920" i="4" s="1"/>
  <c r="CE920" i="4"/>
  <c r="J921" i="4"/>
  <c r="L921" i="4" s="1"/>
  <c r="K921" i="4"/>
  <c r="M921" i="4"/>
  <c r="N921" i="4"/>
  <c r="O921" i="4"/>
  <c r="P921" i="4"/>
  <c r="Q921" i="4"/>
  <c r="R921" i="4"/>
  <c r="U921" i="4"/>
  <c r="V921" i="4"/>
  <c r="W921" i="4"/>
  <c r="X921" i="4"/>
  <c r="Y921" i="4"/>
  <c r="Z921" i="4"/>
  <c r="AA921" i="4"/>
  <c r="AC921" i="4"/>
  <c r="AD921" i="4"/>
  <c r="AE921" i="4"/>
  <c r="AF921" i="4"/>
  <c r="AG921" i="4"/>
  <c r="AI921" i="4"/>
  <c r="AJ921" i="4"/>
  <c r="AK921" i="4" a="1"/>
  <c r="AK921" i="4" s="1"/>
  <c r="AL921" i="4"/>
  <c r="AM921" i="4"/>
  <c r="AN921" i="4" a="1"/>
  <c r="AN921" i="4" s="1"/>
  <c r="AO921" i="4"/>
  <c r="AP921" i="4"/>
  <c r="AQ921" i="4" a="1"/>
  <c r="AQ921" i="4" s="1"/>
  <c r="AR921" i="4"/>
  <c r="AS921" i="4"/>
  <c r="AT921" i="4"/>
  <c r="AU921" i="4"/>
  <c r="AV921" i="4" a="1"/>
  <c r="AV921" i="4" s="1"/>
  <c r="AW921" i="4"/>
  <c r="AX921" i="4"/>
  <c r="AY921" i="4"/>
  <c r="AZ921" i="4"/>
  <c r="BA921" i="4"/>
  <c r="BB921" i="4" a="1"/>
  <c r="BB921" i="4" s="1"/>
  <c r="BC921" i="4"/>
  <c r="BD921" i="4"/>
  <c r="BE921" i="4"/>
  <c r="BF921" i="4"/>
  <c r="BG921" i="4"/>
  <c r="BH921" i="4"/>
  <c r="BI921" i="4" a="1"/>
  <c r="BI921" i="4" s="1"/>
  <c r="BJ921" i="4"/>
  <c r="BK921" i="4"/>
  <c r="BL921" i="4" a="1"/>
  <c r="BL921" i="4" s="1"/>
  <c r="BM921" i="4" a="1"/>
  <c r="BM921" i="4" s="1"/>
  <c r="BN921" i="4" a="1"/>
  <c r="BN921" i="4" s="1"/>
  <c r="BO921" i="4" a="1"/>
  <c r="BO921" i="4" s="1"/>
  <c r="BP921" i="4" a="1"/>
  <c r="BP921" i="4" s="1"/>
  <c r="BQ921" i="4" a="1"/>
  <c r="BQ921" i="4" s="1"/>
  <c r="BR921" i="4" a="1"/>
  <c r="BR921" i="4" s="1"/>
  <c r="BS921" i="4"/>
  <c r="BT921" i="4" a="1"/>
  <c r="BT921" i="4" s="1"/>
  <c r="BU921" i="4" a="1"/>
  <c r="BU921" i="4" s="1"/>
  <c r="BV921" i="4"/>
  <c r="BW921" i="4" a="1"/>
  <c r="BW921" i="4" s="1"/>
  <c r="BX921" i="4"/>
  <c r="BY921" i="4" a="1"/>
  <c r="BY921" i="4" s="1"/>
  <c r="BZ921" i="4" a="1"/>
  <c r="BZ921" i="4" s="1"/>
  <c r="CA921" i="4" a="1"/>
  <c r="CA921" i="4" s="1"/>
  <c r="CB921" i="4" a="1"/>
  <c r="CB921" i="4" s="1"/>
  <c r="CC921" i="4" a="1"/>
  <c r="CC921" i="4" s="1"/>
  <c r="CD921" i="4" a="1"/>
  <c r="CD921" i="4" s="1"/>
  <c r="CE921" i="4"/>
  <c r="J922" i="4"/>
  <c r="L922" i="4" s="1"/>
  <c r="K922" i="4"/>
  <c r="M922" i="4"/>
  <c r="N922" i="4"/>
  <c r="O922" i="4"/>
  <c r="P922" i="4"/>
  <c r="Q922" i="4"/>
  <c r="R922" i="4"/>
  <c r="U922" i="4"/>
  <c r="V922" i="4"/>
  <c r="W922" i="4"/>
  <c r="X922" i="4"/>
  <c r="Y922" i="4"/>
  <c r="Z922" i="4"/>
  <c r="AA922" i="4"/>
  <c r="AC922" i="4"/>
  <c r="AD922" i="4"/>
  <c r="AE922" i="4"/>
  <c r="AF922" i="4"/>
  <c r="AG922" i="4"/>
  <c r="AI922" i="4"/>
  <c r="AJ922" i="4"/>
  <c r="AK922" i="4" a="1"/>
  <c r="AK922" i="4" s="1"/>
  <c r="AL922" i="4"/>
  <c r="AM922" i="4"/>
  <c r="AN922" i="4" a="1"/>
  <c r="AN922" i="4" s="1"/>
  <c r="AO922" i="4"/>
  <c r="AP922" i="4"/>
  <c r="AQ922" i="4" a="1"/>
  <c r="AQ922" i="4" s="1"/>
  <c r="AR922" i="4"/>
  <c r="AS922" i="4"/>
  <c r="AT922" i="4"/>
  <c r="AU922" i="4"/>
  <c r="AV922" i="4" a="1"/>
  <c r="AV922" i="4" s="1"/>
  <c r="AW922" i="4"/>
  <c r="AX922" i="4"/>
  <c r="AY922" i="4"/>
  <c r="AZ922" i="4"/>
  <c r="BA922" i="4"/>
  <c r="BB922" i="4" a="1"/>
  <c r="BB922" i="4" s="1"/>
  <c r="BC922" i="4"/>
  <c r="BD922" i="4"/>
  <c r="BE922" i="4"/>
  <c r="BF922" i="4"/>
  <c r="BG922" i="4"/>
  <c r="BH922" i="4"/>
  <c r="BI922" i="4" a="1"/>
  <c r="BI922" i="4" s="1"/>
  <c r="BJ922" i="4"/>
  <c r="BK922" i="4"/>
  <c r="BL922" i="4" a="1"/>
  <c r="BL922" i="4" s="1"/>
  <c r="BM922" i="4" a="1"/>
  <c r="BM922" i="4" s="1"/>
  <c r="BN922" i="4" a="1"/>
  <c r="BN922" i="4" s="1"/>
  <c r="BO922" i="4" a="1"/>
  <c r="BO922" i="4" s="1"/>
  <c r="BP922" i="4" a="1"/>
  <c r="BP922" i="4" s="1"/>
  <c r="BQ922" i="4" a="1"/>
  <c r="BQ922" i="4" s="1"/>
  <c r="BR922" i="4" a="1"/>
  <c r="BR922" i="4" s="1"/>
  <c r="BS922" i="4"/>
  <c r="BT922" i="4" a="1"/>
  <c r="BT922" i="4" s="1"/>
  <c r="BU922" i="4" a="1"/>
  <c r="BU922" i="4" s="1"/>
  <c r="BV922" i="4"/>
  <c r="BW922" i="4" a="1"/>
  <c r="BW922" i="4" s="1"/>
  <c r="BX922" i="4"/>
  <c r="BY922" i="4" a="1"/>
  <c r="BY922" i="4" s="1"/>
  <c r="BZ922" i="4" a="1"/>
  <c r="BZ922" i="4" s="1"/>
  <c r="CA922" i="4" a="1"/>
  <c r="CA922" i="4" s="1"/>
  <c r="CB922" i="4" a="1"/>
  <c r="CB922" i="4" s="1"/>
  <c r="CC922" i="4" a="1"/>
  <c r="CC922" i="4" s="1"/>
  <c r="CD922" i="4" a="1"/>
  <c r="CD922" i="4" s="1"/>
  <c r="CE922" i="4"/>
  <c r="J923" i="4"/>
  <c r="L923" i="4" s="1"/>
  <c r="K923" i="4"/>
  <c r="M923" i="4"/>
  <c r="N923" i="4"/>
  <c r="O923" i="4"/>
  <c r="P923" i="4"/>
  <c r="Q923" i="4"/>
  <c r="R923" i="4"/>
  <c r="U923" i="4"/>
  <c r="V923" i="4"/>
  <c r="W923" i="4"/>
  <c r="X923" i="4"/>
  <c r="Y923" i="4"/>
  <c r="Z923" i="4"/>
  <c r="AA923" i="4"/>
  <c r="AC923" i="4"/>
  <c r="AD923" i="4"/>
  <c r="AE923" i="4"/>
  <c r="AF923" i="4"/>
  <c r="AG923" i="4"/>
  <c r="AI923" i="4"/>
  <c r="AJ923" i="4"/>
  <c r="AK923" i="4" a="1"/>
  <c r="AK923" i="4" s="1"/>
  <c r="AL923" i="4"/>
  <c r="AM923" i="4"/>
  <c r="AN923" i="4" a="1"/>
  <c r="AN923" i="4" s="1"/>
  <c r="AO923" i="4"/>
  <c r="AP923" i="4"/>
  <c r="AQ923" i="4" a="1"/>
  <c r="AQ923" i="4" s="1"/>
  <c r="AR923" i="4"/>
  <c r="AS923" i="4"/>
  <c r="AT923" i="4"/>
  <c r="AU923" i="4"/>
  <c r="AV923" i="4" a="1"/>
  <c r="AV923" i="4" s="1"/>
  <c r="AW923" i="4"/>
  <c r="AX923" i="4"/>
  <c r="AY923" i="4"/>
  <c r="AZ923" i="4"/>
  <c r="BA923" i="4"/>
  <c r="BB923" i="4" a="1"/>
  <c r="BB923" i="4" s="1"/>
  <c r="BC923" i="4"/>
  <c r="BD923" i="4"/>
  <c r="BE923" i="4"/>
  <c r="BF923" i="4"/>
  <c r="BG923" i="4"/>
  <c r="BH923" i="4"/>
  <c r="BI923" i="4" a="1"/>
  <c r="BI923" i="4" s="1"/>
  <c r="BJ923" i="4"/>
  <c r="BK923" i="4"/>
  <c r="BL923" i="4" a="1"/>
  <c r="BL923" i="4" s="1"/>
  <c r="BM923" i="4" a="1"/>
  <c r="BM923" i="4" s="1"/>
  <c r="BN923" i="4" a="1"/>
  <c r="BN923" i="4" s="1"/>
  <c r="BO923" i="4" a="1"/>
  <c r="BO923" i="4" s="1"/>
  <c r="BP923" i="4" a="1"/>
  <c r="BP923" i="4" s="1"/>
  <c r="BQ923" i="4" a="1"/>
  <c r="BQ923" i="4" s="1"/>
  <c r="BR923" i="4" a="1"/>
  <c r="BR923" i="4" s="1"/>
  <c r="BS923" i="4"/>
  <c r="BT923" i="4" a="1"/>
  <c r="BT923" i="4" s="1"/>
  <c r="BU923" i="4" a="1"/>
  <c r="BU923" i="4" s="1"/>
  <c r="BV923" i="4"/>
  <c r="BW923" i="4" a="1"/>
  <c r="BW923" i="4" s="1"/>
  <c r="BX923" i="4"/>
  <c r="BY923" i="4" a="1"/>
  <c r="BY923" i="4" s="1"/>
  <c r="BZ923" i="4" a="1"/>
  <c r="BZ923" i="4" s="1"/>
  <c r="CA923" i="4" a="1"/>
  <c r="CA923" i="4" s="1"/>
  <c r="CB923" i="4" a="1"/>
  <c r="CB923" i="4" s="1"/>
  <c r="CC923" i="4" a="1"/>
  <c r="CC923" i="4" s="1"/>
  <c r="CD923" i="4" a="1"/>
  <c r="CD923" i="4" s="1"/>
  <c r="CE923" i="4"/>
  <c r="J924" i="4"/>
  <c r="L924" i="4" s="1"/>
  <c r="K924" i="4"/>
  <c r="M924" i="4"/>
  <c r="N924" i="4"/>
  <c r="O924" i="4"/>
  <c r="P924" i="4"/>
  <c r="Q924" i="4"/>
  <c r="R924" i="4"/>
  <c r="U924" i="4"/>
  <c r="V924" i="4"/>
  <c r="W924" i="4"/>
  <c r="X924" i="4"/>
  <c r="Y924" i="4"/>
  <c r="Z924" i="4"/>
  <c r="AA924" i="4"/>
  <c r="AC924" i="4"/>
  <c r="AD924" i="4"/>
  <c r="AE924" i="4"/>
  <c r="AF924" i="4"/>
  <c r="AG924" i="4"/>
  <c r="AI924" i="4"/>
  <c r="AJ924" i="4"/>
  <c r="AK924" i="4" a="1"/>
  <c r="AK924" i="4" s="1"/>
  <c r="AL924" i="4"/>
  <c r="AM924" i="4"/>
  <c r="AN924" i="4" a="1"/>
  <c r="AN924" i="4" s="1"/>
  <c r="AO924" i="4"/>
  <c r="AP924" i="4"/>
  <c r="AQ924" i="4" a="1"/>
  <c r="AQ924" i="4" s="1"/>
  <c r="AR924" i="4"/>
  <c r="AS924" i="4"/>
  <c r="AT924" i="4"/>
  <c r="AU924" i="4"/>
  <c r="AV924" i="4" a="1"/>
  <c r="AV924" i="4" s="1"/>
  <c r="AW924" i="4"/>
  <c r="AX924" i="4"/>
  <c r="AY924" i="4"/>
  <c r="AZ924" i="4"/>
  <c r="BA924" i="4"/>
  <c r="BB924" i="4" a="1"/>
  <c r="BB924" i="4" s="1"/>
  <c r="BC924" i="4"/>
  <c r="BD924" i="4"/>
  <c r="BE924" i="4"/>
  <c r="BF924" i="4"/>
  <c r="BG924" i="4"/>
  <c r="BH924" i="4"/>
  <c r="BI924" i="4" a="1"/>
  <c r="BI924" i="4" s="1"/>
  <c r="BJ924" i="4"/>
  <c r="BK924" i="4"/>
  <c r="BL924" i="4" a="1"/>
  <c r="BL924" i="4" s="1"/>
  <c r="BM924" i="4" a="1"/>
  <c r="BM924" i="4" s="1"/>
  <c r="BN924" i="4" a="1"/>
  <c r="BN924" i="4" s="1"/>
  <c r="BO924" i="4" a="1"/>
  <c r="BO924" i="4" s="1"/>
  <c r="BP924" i="4" a="1"/>
  <c r="BP924" i="4" s="1"/>
  <c r="BQ924" i="4" a="1"/>
  <c r="BQ924" i="4" s="1"/>
  <c r="BR924" i="4" a="1"/>
  <c r="BR924" i="4" s="1"/>
  <c r="BS924" i="4"/>
  <c r="BT924" i="4" a="1"/>
  <c r="BT924" i="4" s="1"/>
  <c r="BU924" i="4" a="1"/>
  <c r="BU924" i="4" s="1"/>
  <c r="BV924" i="4"/>
  <c r="BW924" i="4" a="1"/>
  <c r="BW924" i="4" s="1"/>
  <c r="BX924" i="4"/>
  <c r="BY924" i="4" a="1"/>
  <c r="BY924" i="4" s="1"/>
  <c r="BZ924" i="4" a="1"/>
  <c r="BZ924" i="4" s="1"/>
  <c r="CA924" i="4" a="1"/>
  <c r="CA924" i="4" s="1"/>
  <c r="CB924" i="4" a="1"/>
  <c r="CB924" i="4" s="1"/>
  <c r="CC924" i="4" a="1"/>
  <c r="CC924" i="4" s="1"/>
  <c r="CD924" i="4" a="1"/>
  <c r="CD924" i="4" s="1"/>
  <c r="CE924" i="4"/>
  <c r="J925" i="4"/>
  <c r="L925" i="4" s="1"/>
  <c r="K925" i="4"/>
  <c r="M925" i="4"/>
  <c r="N925" i="4"/>
  <c r="O925" i="4"/>
  <c r="P925" i="4"/>
  <c r="Q925" i="4"/>
  <c r="R925" i="4"/>
  <c r="U925" i="4"/>
  <c r="V925" i="4"/>
  <c r="W925" i="4"/>
  <c r="X925" i="4"/>
  <c r="Y925" i="4"/>
  <c r="Z925" i="4"/>
  <c r="AA925" i="4"/>
  <c r="AC925" i="4"/>
  <c r="AD925" i="4"/>
  <c r="AE925" i="4"/>
  <c r="AF925" i="4"/>
  <c r="AG925" i="4"/>
  <c r="AI925" i="4"/>
  <c r="AJ925" i="4"/>
  <c r="AK925" i="4" a="1"/>
  <c r="AK925" i="4" s="1"/>
  <c r="AL925" i="4"/>
  <c r="AM925" i="4"/>
  <c r="AN925" i="4" a="1"/>
  <c r="AN925" i="4" s="1"/>
  <c r="AO925" i="4"/>
  <c r="AP925" i="4"/>
  <c r="AQ925" i="4" a="1"/>
  <c r="AQ925" i="4" s="1"/>
  <c r="AR925" i="4"/>
  <c r="AS925" i="4"/>
  <c r="AT925" i="4"/>
  <c r="AU925" i="4"/>
  <c r="AV925" i="4" a="1"/>
  <c r="AV925" i="4" s="1"/>
  <c r="AW925" i="4"/>
  <c r="AX925" i="4"/>
  <c r="AY925" i="4"/>
  <c r="AZ925" i="4"/>
  <c r="BA925" i="4"/>
  <c r="BB925" i="4" a="1"/>
  <c r="BB925" i="4" s="1"/>
  <c r="BC925" i="4"/>
  <c r="BD925" i="4"/>
  <c r="BE925" i="4"/>
  <c r="BF925" i="4"/>
  <c r="BG925" i="4"/>
  <c r="BH925" i="4"/>
  <c r="BI925" i="4" a="1"/>
  <c r="BI925" i="4" s="1"/>
  <c r="BJ925" i="4"/>
  <c r="BK925" i="4"/>
  <c r="BL925" i="4" a="1"/>
  <c r="BL925" i="4" s="1"/>
  <c r="BM925" i="4" a="1"/>
  <c r="BM925" i="4" s="1"/>
  <c r="BN925" i="4" a="1"/>
  <c r="BN925" i="4" s="1"/>
  <c r="BO925" i="4" a="1"/>
  <c r="BO925" i="4" s="1"/>
  <c r="BP925" i="4" a="1"/>
  <c r="BP925" i="4" s="1"/>
  <c r="BQ925" i="4" a="1"/>
  <c r="BQ925" i="4" s="1"/>
  <c r="BR925" i="4" a="1"/>
  <c r="BR925" i="4" s="1"/>
  <c r="BS925" i="4"/>
  <c r="BT925" i="4" a="1"/>
  <c r="BT925" i="4" s="1"/>
  <c r="BU925" i="4" a="1"/>
  <c r="BU925" i="4" s="1"/>
  <c r="BV925" i="4"/>
  <c r="BW925" i="4" a="1"/>
  <c r="BW925" i="4" s="1"/>
  <c r="BX925" i="4"/>
  <c r="BY925" i="4" a="1"/>
  <c r="BY925" i="4" s="1"/>
  <c r="BZ925" i="4" a="1"/>
  <c r="BZ925" i="4" s="1"/>
  <c r="CA925" i="4" a="1"/>
  <c r="CA925" i="4" s="1"/>
  <c r="CB925" i="4" a="1"/>
  <c r="CB925" i="4" s="1"/>
  <c r="CC925" i="4" a="1"/>
  <c r="CC925" i="4" s="1"/>
  <c r="CD925" i="4" a="1"/>
  <c r="CD925" i="4" s="1"/>
  <c r="CE925" i="4"/>
  <c r="J926" i="4"/>
  <c r="L926" i="4" s="1"/>
  <c r="K926" i="4"/>
  <c r="M926" i="4"/>
  <c r="N926" i="4"/>
  <c r="O926" i="4"/>
  <c r="P926" i="4"/>
  <c r="Q926" i="4"/>
  <c r="R926" i="4"/>
  <c r="U926" i="4"/>
  <c r="V926" i="4"/>
  <c r="W926" i="4"/>
  <c r="X926" i="4"/>
  <c r="Y926" i="4"/>
  <c r="Z926" i="4"/>
  <c r="AA926" i="4"/>
  <c r="AC926" i="4"/>
  <c r="AD926" i="4"/>
  <c r="AE926" i="4"/>
  <c r="AF926" i="4"/>
  <c r="AG926" i="4"/>
  <c r="AI926" i="4"/>
  <c r="AJ926" i="4"/>
  <c r="AK926" i="4" a="1"/>
  <c r="AK926" i="4" s="1"/>
  <c r="AL926" i="4"/>
  <c r="AM926" i="4"/>
  <c r="AN926" i="4" a="1"/>
  <c r="AN926" i="4" s="1"/>
  <c r="AO926" i="4"/>
  <c r="AP926" i="4"/>
  <c r="AQ926" i="4" a="1"/>
  <c r="AQ926" i="4" s="1"/>
  <c r="AR926" i="4"/>
  <c r="AS926" i="4"/>
  <c r="AT926" i="4"/>
  <c r="AU926" i="4"/>
  <c r="AV926" i="4" a="1"/>
  <c r="AV926" i="4" s="1"/>
  <c r="AW926" i="4"/>
  <c r="AX926" i="4"/>
  <c r="AY926" i="4"/>
  <c r="AZ926" i="4"/>
  <c r="BA926" i="4"/>
  <c r="BB926" i="4" a="1"/>
  <c r="BB926" i="4" s="1"/>
  <c r="BC926" i="4"/>
  <c r="BD926" i="4"/>
  <c r="BE926" i="4"/>
  <c r="BF926" i="4"/>
  <c r="BG926" i="4"/>
  <c r="BH926" i="4"/>
  <c r="BI926" i="4" a="1"/>
  <c r="BI926" i="4" s="1"/>
  <c r="BJ926" i="4"/>
  <c r="BK926" i="4"/>
  <c r="BL926" i="4" a="1"/>
  <c r="BL926" i="4" s="1"/>
  <c r="BM926" i="4" a="1"/>
  <c r="BM926" i="4" s="1"/>
  <c r="BN926" i="4" a="1"/>
  <c r="BN926" i="4" s="1"/>
  <c r="BO926" i="4" a="1"/>
  <c r="BO926" i="4" s="1"/>
  <c r="BP926" i="4" a="1"/>
  <c r="BP926" i="4" s="1"/>
  <c r="BQ926" i="4" a="1"/>
  <c r="BQ926" i="4" s="1"/>
  <c r="BR926" i="4" a="1"/>
  <c r="BR926" i="4" s="1"/>
  <c r="BS926" i="4"/>
  <c r="BT926" i="4" a="1"/>
  <c r="BT926" i="4" s="1"/>
  <c r="BU926" i="4" a="1"/>
  <c r="BU926" i="4" s="1"/>
  <c r="BV926" i="4"/>
  <c r="BW926" i="4" a="1"/>
  <c r="BW926" i="4" s="1"/>
  <c r="BX926" i="4"/>
  <c r="BY926" i="4" a="1"/>
  <c r="BY926" i="4" s="1"/>
  <c r="BZ926" i="4" a="1"/>
  <c r="BZ926" i="4" s="1"/>
  <c r="CA926" i="4" a="1"/>
  <c r="CA926" i="4" s="1"/>
  <c r="CB926" i="4" a="1"/>
  <c r="CB926" i="4" s="1"/>
  <c r="CC926" i="4" a="1"/>
  <c r="CC926" i="4" s="1"/>
  <c r="CD926" i="4" a="1"/>
  <c r="CD926" i="4" s="1"/>
  <c r="CE926" i="4"/>
  <c r="J927" i="4"/>
  <c r="L927" i="4" s="1"/>
  <c r="K927" i="4"/>
  <c r="M927" i="4"/>
  <c r="N927" i="4"/>
  <c r="O927" i="4"/>
  <c r="P927" i="4"/>
  <c r="Q927" i="4"/>
  <c r="R927" i="4"/>
  <c r="U927" i="4"/>
  <c r="V927" i="4"/>
  <c r="W927" i="4"/>
  <c r="X927" i="4"/>
  <c r="Y927" i="4"/>
  <c r="Z927" i="4"/>
  <c r="AA927" i="4"/>
  <c r="AC927" i="4"/>
  <c r="AD927" i="4"/>
  <c r="AE927" i="4"/>
  <c r="AF927" i="4"/>
  <c r="AG927" i="4"/>
  <c r="AI927" i="4"/>
  <c r="AJ927" i="4"/>
  <c r="AK927" i="4" a="1"/>
  <c r="AK927" i="4" s="1"/>
  <c r="AL927" i="4"/>
  <c r="AM927" i="4"/>
  <c r="AN927" i="4" a="1"/>
  <c r="AN927" i="4" s="1"/>
  <c r="AO927" i="4"/>
  <c r="AP927" i="4"/>
  <c r="AQ927" i="4" a="1"/>
  <c r="AQ927" i="4" s="1"/>
  <c r="AR927" i="4"/>
  <c r="AS927" i="4"/>
  <c r="AT927" i="4"/>
  <c r="AU927" i="4"/>
  <c r="AV927" i="4" a="1"/>
  <c r="AV927" i="4" s="1"/>
  <c r="AW927" i="4"/>
  <c r="AX927" i="4"/>
  <c r="AY927" i="4"/>
  <c r="AZ927" i="4"/>
  <c r="BA927" i="4"/>
  <c r="BB927" i="4" a="1"/>
  <c r="BB927" i="4" s="1"/>
  <c r="BC927" i="4"/>
  <c r="BD927" i="4"/>
  <c r="BE927" i="4"/>
  <c r="BF927" i="4"/>
  <c r="BG927" i="4"/>
  <c r="BH927" i="4"/>
  <c r="BI927" i="4" a="1"/>
  <c r="BI927" i="4" s="1"/>
  <c r="BJ927" i="4"/>
  <c r="BK927" i="4"/>
  <c r="BL927" i="4" a="1"/>
  <c r="BL927" i="4" s="1"/>
  <c r="BM927" i="4" a="1"/>
  <c r="BM927" i="4" s="1"/>
  <c r="BN927" i="4" a="1"/>
  <c r="BN927" i="4" s="1"/>
  <c r="BO927" i="4" a="1"/>
  <c r="BO927" i="4" s="1"/>
  <c r="BP927" i="4" a="1"/>
  <c r="BP927" i="4" s="1"/>
  <c r="BQ927" i="4" a="1"/>
  <c r="BQ927" i="4" s="1"/>
  <c r="BR927" i="4" a="1"/>
  <c r="BR927" i="4" s="1"/>
  <c r="BS927" i="4"/>
  <c r="BT927" i="4" a="1"/>
  <c r="BT927" i="4" s="1"/>
  <c r="BU927" i="4" a="1"/>
  <c r="BU927" i="4" s="1"/>
  <c r="BV927" i="4"/>
  <c r="BW927" i="4" a="1"/>
  <c r="BW927" i="4" s="1"/>
  <c r="BX927" i="4"/>
  <c r="BY927" i="4" a="1"/>
  <c r="BY927" i="4" s="1"/>
  <c r="BZ927" i="4" a="1"/>
  <c r="BZ927" i="4" s="1"/>
  <c r="CA927" i="4" a="1"/>
  <c r="CA927" i="4" s="1"/>
  <c r="CB927" i="4" a="1"/>
  <c r="CB927" i="4" s="1"/>
  <c r="CC927" i="4" a="1"/>
  <c r="CC927" i="4" s="1"/>
  <c r="CD927" i="4" a="1"/>
  <c r="CD927" i="4" s="1"/>
  <c r="CE927" i="4"/>
  <c r="J928" i="4"/>
  <c r="L928" i="4" s="1"/>
  <c r="K928" i="4"/>
  <c r="M928" i="4"/>
  <c r="N928" i="4"/>
  <c r="O928" i="4"/>
  <c r="P928" i="4"/>
  <c r="Q928" i="4"/>
  <c r="R928" i="4"/>
  <c r="U928" i="4"/>
  <c r="V928" i="4"/>
  <c r="W928" i="4"/>
  <c r="X928" i="4"/>
  <c r="Y928" i="4"/>
  <c r="Z928" i="4"/>
  <c r="AA928" i="4"/>
  <c r="AC928" i="4"/>
  <c r="AD928" i="4"/>
  <c r="AE928" i="4"/>
  <c r="AF928" i="4"/>
  <c r="AG928" i="4"/>
  <c r="AI928" i="4"/>
  <c r="AJ928" i="4"/>
  <c r="AK928" i="4" a="1"/>
  <c r="AK928" i="4" s="1"/>
  <c r="AL928" i="4"/>
  <c r="AM928" i="4"/>
  <c r="AN928" i="4" a="1"/>
  <c r="AN928" i="4" s="1"/>
  <c r="AO928" i="4"/>
  <c r="AP928" i="4"/>
  <c r="AQ928" i="4" a="1"/>
  <c r="AQ928" i="4" s="1"/>
  <c r="AR928" i="4"/>
  <c r="AS928" i="4"/>
  <c r="AT928" i="4"/>
  <c r="AU928" i="4"/>
  <c r="AV928" i="4" a="1"/>
  <c r="AV928" i="4" s="1"/>
  <c r="AW928" i="4"/>
  <c r="AX928" i="4"/>
  <c r="AY928" i="4"/>
  <c r="AZ928" i="4"/>
  <c r="BA928" i="4"/>
  <c r="BB928" i="4" a="1"/>
  <c r="BB928" i="4" s="1"/>
  <c r="BC928" i="4"/>
  <c r="BD928" i="4"/>
  <c r="BE928" i="4"/>
  <c r="BF928" i="4"/>
  <c r="BG928" i="4"/>
  <c r="BH928" i="4"/>
  <c r="BI928" i="4" a="1"/>
  <c r="BI928" i="4" s="1"/>
  <c r="BJ928" i="4"/>
  <c r="BK928" i="4"/>
  <c r="BL928" i="4" a="1"/>
  <c r="BL928" i="4" s="1"/>
  <c r="BM928" i="4" a="1"/>
  <c r="BM928" i="4" s="1"/>
  <c r="BN928" i="4" a="1"/>
  <c r="BN928" i="4" s="1"/>
  <c r="BO928" i="4" a="1"/>
  <c r="BO928" i="4" s="1"/>
  <c r="BP928" i="4" a="1"/>
  <c r="BP928" i="4" s="1"/>
  <c r="BQ928" i="4" a="1"/>
  <c r="BQ928" i="4" s="1"/>
  <c r="BR928" i="4" a="1"/>
  <c r="BR928" i="4" s="1"/>
  <c r="BS928" i="4"/>
  <c r="BT928" i="4" a="1"/>
  <c r="BT928" i="4" s="1"/>
  <c r="BU928" i="4" a="1"/>
  <c r="BU928" i="4" s="1"/>
  <c r="BV928" i="4"/>
  <c r="BW928" i="4" a="1"/>
  <c r="BW928" i="4" s="1"/>
  <c r="BX928" i="4"/>
  <c r="BY928" i="4" a="1"/>
  <c r="BY928" i="4" s="1"/>
  <c r="BZ928" i="4" a="1"/>
  <c r="BZ928" i="4" s="1"/>
  <c r="CA928" i="4" a="1"/>
  <c r="CA928" i="4" s="1"/>
  <c r="CB928" i="4" a="1"/>
  <c r="CB928" i="4" s="1"/>
  <c r="CC928" i="4" a="1"/>
  <c r="CC928" i="4" s="1"/>
  <c r="CD928" i="4" a="1"/>
  <c r="CD928" i="4" s="1"/>
  <c r="CE928" i="4"/>
  <c r="J929" i="4"/>
  <c r="L929" i="4" s="1"/>
  <c r="K929" i="4"/>
  <c r="M929" i="4"/>
  <c r="N929" i="4"/>
  <c r="O929" i="4"/>
  <c r="P929" i="4"/>
  <c r="Q929" i="4"/>
  <c r="R929" i="4"/>
  <c r="U929" i="4"/>
  <c r="V929" i="4"/>
  <c r="W929" i="4"/>
  <c r="X929" i="4"/>
  <c r="Y929" i="4"/>
  <c r="Z929" i="4"/>
  <c r="AA929" i="4"/>
  <c r="AC929" i="4"/>
  <c r="AD929" i="4"/>
  <c r="AE929" i="4"/>
  <c r="AF929" i="4"/>
  <c r="AG929" i="4"/>
  <c r="AI929" i="4"/>
  <c r="AJ929" i="4"/>
  <c r="AK929" i="4" a="1"/>
  <c r="AK929" i="4" s="1"/>
  <c r="AL929" i="4"/>
  <c r="AM929" i="4"/>
  <c r="AN929" i="4" a="1"/>
  <c r="AN929" i="4" s="1"/>
  <c r="AO929" i="4"/>
  <c r="AP929" i="4"/>
  <c r="AQ929" i="4" a="1"/>
  <c r="AQ929" i="4" s="1"/>
  <c r="AR929" i="4"/>
  <c r="AS929" i="4"/>
  <c r="AT929" i="4"/>
  <c r="AU929" i="4"/>
  <c r="AV929" i="4" a="1"/>
  <c r="AV929" i="4" s="1"/>
  <c r="AW929" i="4"/>
  <c r="AX929" i="4"/>
  <c r="AY929" i="4"/>
  <c r="AZ929" i="4"/>
  <c r="BA929" i="4"/>
  <c r="BB929" i="4" a="1"/>
  <c r="BB929" i="4" s="1"/>
  <c r="BC929" i="4"/>
  <c r="BD929" i="4"/>
  <c r="BE929" i="4"/>
  <c r="BF929" i="4"/>
  <c r="BG929" i="4"/>
  <c r="BH929" i="4"/>
  <c r="BI929" i="4" a="1"/>
  <c r="BI929" i="4" s="1"/>
  <c r="BJ929" i="4"/>
  <c r="BK929" i="4"/>
  <c r="BL929" i="4" a="1"/>
  <c r="BL929" i="4" s="1"/>
  <c r="BM929" i="4" a="1"/>
  <c r="BM929" i="4" s="1"/>
  <c r="BN929" i="4" a="1"/>
  <c r="BN929" i="4" s="1"/>
  <c r="BO929" i="4" a="1"/>
  <c r="BO929" i="4" s="1"/>
  <c r="BP929" i="4" a="1"/>
  <c r="BP929" i="4" s="1"/>
  <c r="BQ929" i="4" a="1"/>
  <c r="BQ929" i="4" s="1"/>
  <c r="BR929" i="4" a="1"/>
  <c r="BR929" i="4" s="1"/>
  <c r="BS929" i="4"/>
  <c r="BT929" i="4" a="1"/>
  <c r="BT929" i="4" s="1"/>
  <c r="BU929" i="4" a="1"/>
  <c r="BU929" i="4" s="1"/>
  <c r="BV929" i="4"/>
  <c r="BW929" i="4" a="1"/>
  <c r="BW929" i="4" s="1"/>
  <c r="BX929" i="4"/>
  <c r="BY929" i="4" a="1"/>
  <c r="BY929" i="4" s="1"/>
  <c r="BZ929" i="4" a="1"/>
  <c r="BZ929" i="4" s="1"/>
  <c r="CA929" i="4" a="1"/>
  <c r="CA929" i="4" s="1"/>
  <c r="CB929" i="4" a="1"/>
  <c r="CB929" i="4" s="1"/>
  <c r="CC929" i="4" a="1"/>
  <c r="CC929" i="4" s="1"/>
  <c r="CD929" i="4" a="1"/>
  <c r="CD929" i="4" s="1"/>
  <c r="CE929" i="4"/>
  <c r="J930" i="4"/>
  <c r="L930" i="4" s="1"/>
  <c r="K930" i="4"/>
  <c r="M930" i="4"/>
  <c r="N930" i="4"/>
  <c r="O930" i="4"/>
  <c r="P930" i="4"/>
  <c r="Q930" i="4"/>
  <c r="R930" i="4"/>
  <c r="U930" i="4"/>
  <c r="V930" i="4"/>
  <c r="W930" i="4"/>
  <c r="X930" i="4"/>
  <c r="Y930" i="4"/>
  <c r="Z930" i="4"/>
  <c r="AA930" i="4"/>
  <c r="AC930" i="4"/>
  <c r="AD930" i="4"/>
  <c r="AE930" i="4"/>
  <c r="AF930" i="4"/>
  <c r="AG930" i="4"/>
  <c r="AI930" i="4"/>
  <c r="AJ930" i="4"/>
  <c r="AK930" i="4" a="1"/>
  <c r="AK930" i="4" s="1"/>
  <c r="AL930" i="4"/>
  <c r="AM930" i="4"/>
  <c r="AN930" i="4" a="1"/>
  <c r="AN930" i="4" s="1"/>
  <c r="AO930" i="4"/>
  <c r="AP930" i="4"/>
  <c r="AQ930" i="4" a="1"/>
  <c r="AQ930" i="4" s="1"/>
  <c r="AR930" i="4"/>
  <c r="AS930" i="4"/>
  <c r="AT930" i="4"/>
  <c r="AU930" i="4"/>
  <c r="AV930" i="4" a="1"/>
  <c r="AV930" i="4" s="1"/>
  <c r="AW930" i="4"/>
  <c r="AX930" i="4"/>
  <c r="AY930" i="4"/>
  <c r="AZ930" i="4"/>
  <c r="BA930" i="4"/>
  <c r="BB930" i="4" a="1"/>
  <c r="BB930" i="4" s="1"/>
  <c r="BC930" i="4"/>
  <c r="BD930" i="4"/>
  <c r="BE930" i="4"/>
  <c r="BF930" i="4"/>
  <c r="BG930" i="4"/>
  <c r="BH930" i="4"/>
  <c r="BI930" i="4" a="1"/>
  <c r="BI930" i="4" s="1"/>
  <c r="BJ930" i="4"/>
  <c r="BK930" i="4"/>
  <c r="BL930" i="4" a="1"/>
  <c r="BL930" i="4" s="1"/>
  <c r="BM930" i="4" a="1"/>
  <c r="BM930" i="4" s="1"/>
  <c r="BN930" i="4" a="1"/>
  <c r="BN930" i="4" s="1"/>
  <c r="BO930" i="4" a="1"/>
  <c r="BO930" i="4" s="1"/>
  <c r="BP930" i="4" a="1"/>
  <c r="BP930" i="4" s="1"/>
  <c r="BQ930" i="4" a="1"/>
  <c r="BQ930" i="4" s="1"/>
  <c r="BR930" i="4" a="1"/>
  <c r="BR930" i="4" s="1"/>
  <c r="BS930" i="4"/>
  <c r="BT930" i="4" a="1"/>
  <c r="BT930" i="4" s="1"/>
  <c r="BU930" i="4" a="1"/>
  <c r="BU930" i="4" s="1"/>
  <c r="BV930" i="4"/>
  <c r="BW930" i="4" a="1"/>
  <c r="BW930" i="4" s="1"/>
  <c r="BX930" i="4"/>
  <c r="BY930" i="4" a="1"/>
  <c r="BY930" i="4" s="1"/>
  <c r="BZ930" i="4" a="1"/>
  <c r="BZ930" i="4" s="1"/>
  <c r="CA930" i="4" a="1"/>
  <c r="CA930" i="4" s="1"/>
  <c r="CB930" i="4" a="1"/>
  <c r="CB930" i="4" s="1"/>
  <c r="CC930" i="4" a="1"/>
  <c r="CC930" i="4" s="1"/>
  <c r="CD930" i="4" a="1"/>
  <c r="CD930" i="4" s="1"/>
  <c r="CE930" i="4"/>
  <c r="J931" i="4"/>
  <c r="L931" i="4" s="1"/>
  <c r="K931" i="4"/>
  <c r="M931" i="4"/>
  <c r="N931" i="4"/>
  <c r="O931" i="4"/>
  <c r="P931" i="4"/>
  <c r="Q931" i="4"/>
  <c r="R931" i="4"/>
  <c r="U931" i="4"/>
  <c r="V931" i="4"/>
  <c r="W931" i="4"/>
  <c r="X931" i="4"/>
  <c r="Y931" i="4"/>
  <c r="Z931" i="4"/>
  <c r="AA931" i="4"/>
  <c r="AC931" i="4"/>
  <c r="AD931" i="4"/>
  <c r="AE931" i="4"/>
  <c r="AF931" i="4"/>
  <c r="AG931" i="4"/>
  <c r="AI931" i="4"/>
  <c r="AJ931" i="4"/>
  <c r="AK931" i="4" a="1"/>
  <c r="AK931" i="4" s="1"/>
  <c r="AL931" i="4"/>
  <c r="AM931" i="4"/>
  <c r="AN931" i="4" a="1"/>
  <c r="AN931" i="4" s="1"/>
  <c r="AO931" i="4"/>
  <c r="AP931" i="4"/>
  <c r="AQ931" i="4" a="1"/>
  <c r="AQ931" i="4" s="1"/>
  <c r="AR931" i="4"/>
  <c r="AS931" i="4"/>
  <c r="AT931" i="4"/>
  <c r="AU931" i="4"/>
  <c r="AV931" i="4" a="1"/>
  <c r="AV931" i="4" s="1"/>
  <c r="AW931" i="4"/>
  <c r="AX931" i="4"/>
  <c r="AY931" i="4"/>
  <c r="AZ931" i="4"/>
  <c r="BA931" i="4"/>
  <c r="BB931" i="4" a="1"/>
  <c r="BB931" i="4" s="1"/>
  <c r="BC931" i="4"/>
  <c r="BD931" i="4"/>
  <c r="BE931" i="4"/>
  <c r="BF931" i="4"/>
  <c r="BG931" i="4"/>
  <c r="BH931" i="4"/>
  <c r="BI931" i="4" a="1"/>
  <c r="BI931" i="4" s="1"/>
  <c r="BJ931" i="4"/>
  <c r="BK931" i="4"/>
  <c r="BL931" i="4" a="1"/>
  <c r="BL931" i="4" s="1"/>
  <c r="BM931" i="4" a="1"/>
  <c r="BM931" i="4" s="1"/>
  <c r="BN931" i="4" a="1"/>
  <c r="BN931" i="4" s="1"/>
  <c r="BO931" i="4" a="1"/>
  <c r="BO931" i="4" s="1"/>
  <c r="BP931" i="4" a="1"/>
  <c r="BP931" i="4" s="1"/>
  <c r="BQ931" i="4" a="1"/>
  <c r="BQ931" i="4" s="1"/>
  <c r="BR931" i="4" a="1"/>
  <c r="BR931" i="4" s="1"/>
  <c r="BS931" i="4"/>
  <c r="BT931" i="4" a="1"/>
  <c r="BT931" i="4" s="1"/>
  <c r="BU931" i="4" a="1"/>
  <c r="BU931" i="4" s="1"/>
  <c r="BV931" i="4"/>
  <c r="BW931" i="4" a="1"/>
  <c r="BW931" i="4" s="1"/>
  <c r="BX931" i="4"/>
  <c r="BY931" i="4" a="1"/>
  <c r="BY931" i="4" s="1"/>
  <c r="BZ931" i="4" a="1"/>
  <c r="BZ931" i="4" s="1"/>
  <c r="CA931" i="4" a="1"/>
  <c r="CA931" i="4" s="1"/>
  <c r="CB931" i="4" a="1"/>
  <c r="CB931" i="4" s="1"/>
  <c r="CC931" i="4" a="1"/>
  <c r="CC931" i="4" s="1"/>
  <c r="CD931" i="4" a="1"/>
  <c r="CD931" i="4" s="1"/>
  <c r="CE931" i="4"/>
  <c r="J932" i="4"/>
  <c r="L932" i="4" s="1"/>
  <c r="K932" i="4"/>
  <c r="M932" i="4"/>
  <c r="N932" i="4"/>
  <c r="O932" i="4"/>
  <c r="P932" i="4"/>
  <c r="Q932" i="4"/>
  <c r="R932" i="4"/>
  <c r="U932" i="4"/>
  <c r="V932" i="4"/>
  <c r="W932" i="4"/>
  <c r="X932" i="4"/>
  <c r="Y932" i="4"/>
  <c r="Z932" i="4"/>
  <c r="AA932" i="4"/>
  <c r="AC932" i="4"/>
  <c r="AD932" i="4"/>
  <c r="AE932" i="4"/>
  <c r="AF932" i="4"/>
  <c r="AG932" i="4"/>
  <c r="AI932" i="4"/>
  <c r="AJ932" i="4"/>
  <c r="AK932" i="4" a="1"/>
  <c r="AK932" i="4" s="1"/>
  <c r="AL932" i="4"/>
  <c r="AM932" i="4"/>
  <c r="AN932" i="4" a="1"/>
  <c r="AN932" i="4" s="1"/>
  <c r="AO932" i="4"/>
  <c r="AP932" i="4"/>
  <c r="AQ932" i="4" a="1"/>
  <c r="AQ932" i="4" s="1"/>
  <c r="AR932" i="4"/>
  <c r="AS932" i="4"/>
  <c r="AT932" i="4"/>
  <c r="AU932" i="4"/>
  <c r="AV932" i="4" a="1"/>
  <c r="AV932" i="4" s="1"/>
  <c r="AW932" i="4"/>
  <c r="AX932" i="4"/>
  <c r="AY932" i="4"/>
  <c r="AZ932" i="4"/>
  <c r="BA932" i="4"/>
  <c r="BB932" i="4" a="1"/>
  <c r="BB932" i="4" s="1"/>
  <c r="BC932" i="4"/>
  <c r="BD932" i="4"/>
  <c r="BE932" i="4"/>
  <c r="BF932" i="4"/>
  <c r="BG932" i="4"/>
  <c r="BH932" i="4"/>
  <c r="BI932" i="4" a="1"/>
  <c r="BI932" i="4" s="1"/>
  <c r="BJ932" i="4"/>
  <c r="BK932" i="4"/>
  <c r="BL932" i="4" a="1"/>
  <c r="BL932" i="4" s="1"/>
  <c r="BM932" i="4" a="1"/>
  <c r="BM932" i="4" s="1"/>
  <c r="BN932" i="4" a="1"/>
  <c r="BN932" i="4" s="1"/>
  <c r="BO932" i="4" a="1"/>
  <c r="BO932" i="4" s="1"/>
  <c r="BP932" i="4" a="1"/>
  <c r="BP932" i="4" s="1"/>
  <c r="BQ932" i="4" a="1"/>
  <c r="BQ932" i="4" s="1"/>
  <c r="BR932" i="4" a="1"/>
  <c r="BR932" i="4" s="1"/>
  <c r="BS932" i="4"/>
  <c r="BT932" i="4" a="1"/>
  <c r="BT932" i="4" s="1"/>
  <c r="BU932" i="4" a="1"/>
  <c r="BU932" i="4" s="1"/>
  <c r="BV932" i="4"/>
  <c r="BW932" i="4" a="1"/>
  <c r="BW932" i="4" s="1"/>
  <c r="BX932" i="4"/>
  <c r="BY932" i="4" a="1"/>
  <c r="BY932" i="4" s="1"/>
  <c r="BZ932" i="4" a="1"/>
  <c r="BZ932" i="4" s="1"/>
  <c r="CA932" i="4" a="1"/>
  <c r="CA932" i="4" s="1"/>
  <c r="CB932" i="4" a="1"/>
  <c r="CB932" i="4" s="1"/>
  <c r="CC932" i="4" a="1"/>
  <c r="CC932" i="4" s="1"/>
  <c r="CD932" i="4" a="1"/>
  <c r="CD932" i="4" s="1"/>
  <c r="CE932" i="4"/>
  <c r="J933" i="4"/>
  <c r="L933" i="4" s="1"/>
  <c r="K933" i="4"/>
  <c r="M933" i="4"/>
  <c r="N933" i="4"/>
  <c r="O933" i="4"/>
  <c r="P933" i="4"/>
  <c r="Q933" i="4"/>
  <c r="R933" i="4"/>
  <c r="U933" i="4"/>
  <c r="V933" i="4"/>
  <c r="W933" i="4"/>
  <c r="X933" i="4"/>
  <c r="Y933" i="4"/>
  <c r="Z933" i="4"/>
  <c r="AA933" i="4"/>
  <c r="AC933" i="4"/>
  <c r="AD933" i="4"/>
  <c r="AE933" i="4"/>
  <c r="AF933" i="4"/>
  <c r="AG933" i="4"/>
  <c r="AI933" i="4"/>
  <c r="AJ933" i="4"/>
  <c r="AK933" i="4" a="1"/>
  <c r="AK933" i="4" s="1"/>
  <c r="AL933" i="4"/>
  <c r="AM933" i="4"/>
  <c r="AN933" i="4" a="1"/>
  <c r="AN933" i="4" s="1"/>
  <c r="AO933" i="4"/>
  <c r="AP933" i="4"/>
  <c r="AQ933" i="4" a="1"/>
  <c r="AQ933" i="4" s="1"/>
  <c r="AR933" i="4"/>
  <c r="AS933" i="4"/>
  <c r="AT933" i="4"/>
  <c r="AU933" i="4"/>
  <c r="AV933" i="4" a="1"/>
  <c r="AV933" i="4" s="1"/>
  <c r="AW933" i="4"/>
  <c r="AX933" i="4"/>
  <c r="AY933" i="4"/>
  <c r="AZ933" i="4"/>
  <c r="BA933" i="4"/>
  <c r="BB933" i="4" a="1"/>
  <c r="BB933" i="4" s="1"/>
  <c r="BC933" i="4"/>
  <c r="BD933" i="4"/>
  <c r="BE933" i="4"/>
  <c r="BF933" i="4"/>
  <c r="BG933" i="4"/>
  <c r="BH933" i="4"/>
  <c r="BI933" i="4" a="1"/>
  <c r="BI933" i="4" s="1"/>
  <c r="BJ933" i="4"/>
  <c r="BK933" i="4"/>
  <c r="BL933" i="4" a="1"/>
  <c r="BL933" i="4" s="1"/>
  <c r="BM933" i="4" a="1"/>
  <c r="BM933" i="4" s="1"/>
  <c r="BN933" i="4" a="1"/>
  <c r="BN933" i="4" s="1"/>
  <c r="BO933" i="4" a="1"/>
  <c r="BO933" i="4" s="1"/>
  <c r="BP933" i="4" a="1"/>
  <c r="BP933" i="4" s="1"/>
  <c r="BQ933" i="4" a="1"/>
  <c r="BQ933" i="4" s="1"/>
  <c r="BR933" i="4" a="1"/>
  <c r="BR933" i="4" s="1"/>
  <c r="BS933" i="4"/>
  <c r="BT933" i="4" a="1"/>
  <c r="BT933" i="4" s="1"/>
  <c r="BU933" i="4" a="1"/>
  <c r="BU933" i="4" s="1"/>
  <c r="BV933" i="4"/>
  <c r="BW933" i="4" a="1"/>
  <c r="BW933" i="4" s="1"/>
  <c r="BX933" i="4"/>
  <c r="BY933" i="4" a="1"/>
  <c r="BY933" i="4" s="1"/>
  <c r="BZ933" i="4" a="1"/>
  <c r="BZ933" i="4" s="1"/>
  <c r="CA933" i="4" a="1"/>
  <c r="CA933" i="4" s="1"/>
  <c r="CB933" i="4" a="1"/>
  <c r="CB933" i="4" s="1"/>
  <c r="CC933" i="4" a="1"/>
  <c r="CC933" i="4" s="1"/>
  <c r="CD933" i="4" a="1"/>
  <c r="CD933" i="4" s="1"/>
  <c r="CE933" i="4"/>
  <c r="J934" i="4"/>
  <c r="L934" i="4" s="1"/>
  <c r="K934" i="4"/>
  <c r="M934" i="4"/>
  <c r="N934" i="4"/>
  <c r="O934" i="4"/>
  <c r="P934" i="4"/>
  <c r="Q934" i="4"/>
  <c r="R934" i="4"/>
  <c r="U934" i="4"/>
  <c r="V934" i="4"/>
  <c r="W934" i="4"/>
  <c r="X934" i="4"/>
  <c r="Y934" i="4"/>
  <c r="Z934" i="4"/>
  <c r="AA934" i="4"/>
  <c r="AC934" i="4"/>
  <c r="AD934" i="4"/>
  <c r="AE934" i="4"/>
  <c r="AF934" i="4"/>
  <c r="AG934" i="4"/>
  <c r="AI934" i="4"/>
  <c r="AJ934" i="4"/>
  <c r="AK934" i="4" a="1"/>
  <c r="AK934" i="4" s="1"/>
  <c r="AL934" i="4"/>
  <c r="AM934" i="4"/>
  <c r="AN934" i="4" a="1"/>
  <c r="AN934" i="4" s="1"/>
  <c r="AO934" i="4"/>
  <c r="AP934" i="4"/>
  <c r="AQ934" i="4" a="1"/>
  <c r="AQ934" i="4" s="1"/>
  <c r="AR934" i="4"/>
  <c r="AS934" i="4"/>
  <c r="AT934" i="4"/>
  <c r="AU934" i="4"/>
  <c r="AV934" i="4" a="1"/>
  <c r="AV934" i="4" s="1"/>
  <c r="AW934" i="4"/>
  <c r="AX934" i="4"/>
  <c r="AY934" i="4"/>
  <c r="AZ934" i="4"/>
  <c r="BA934" i="4"/>
  <c r="BB934" i="4" a="1"/>
  <c r="BB934" i="4" s="1"/>
  <c r="BC934" i="4"/>
  <c r="BD934" i="4"/>
  <c r="BE934" i="4"/>
  <c r="BF934" i="4"/>
  <c r="BG934" i="4"/>
  <c r="BH934" i="4"/>
  <c r="BI934" i="4" a="1"/>
  <c r="BI934" i="4" s="1"/>
  <c r="BJ934" i="4"/>
  <c r="BK934" i="4"/>
  <c r="BL934" i="4" a="1"/>
  <c r="BL934" i="4" s="1"/>
  <c r="BM934" i="4" a="1"/>
  <c r="BM934" i="4" s="1"/>
  <c r="BN934" i="4" a="1"/>
  <c r="BN934" i="4" s="1"/>
  <c r="BO934" i="4" a="1"/>
  <c r="BO934" i="4" s="1"/>
  <c r="BP934" i="4" a="1"/>
  <c r="BP934" i="4" s="1"/>
  <c r="BQ934" i="4" a="1"/>
  <c r="BQ934" i="4" s="1"/>
  <c r="BR934" i="4" a="1"/>
  <c r="BR934" i="4" s="1"/>
  <c r="BS934" i="4"/>
  <c r="BT934" i="4" a="1"/>
  <c r="BT934" i="4" s="1"/>
  <c r="BU934" i="4" a="1"/>
  <c r="BU934" i="4" s="1"/>
  <c r="BV934" i="4"/>
  <c r="BW934" i="4" a="1"/>
  <c r="BW934" i="4" s="1"/>
  <c r="BX934" i="4"/>
  <c r="BY934" i="4" a="1"/>
  <c r="BY934" i="4" s="1"/>
  <c r="BZ934" i="4" a="1"/>
  <c r="BZ934" i="4" s="1"/>
  <c r="CA934" i="4" a="1"/>
  <c r="CA934" i="4" s="1"/>
  <c r="CB934" i="4" a="1"/>
  <c r="CB934" i="4" s="1"/>
  <c r="CC934" i="4" a="1"/>
  <c r="CC934" i="4" s="1"/>
  <c r="CD934" i="4" a="1"/>
  <c r="CD934" i="4" s="1"/>
  <c r="CE934" i="4"/>
  <c r="J935" i="4"/>
  <c r="L935" i="4" s="1"/>
  <c r="K935" i="4"/>
  <c r="M935" i="4"/>
  <c r="N935" i="4"/>
  <c r="O935" i="4"/>
  <c r="P935" i="4"/>
  <c r="Q935" i="4"/>
  <c r="R935" i="4"/>
  <c r="U935" i="4"/>
  <c r="V935" i="4"/>
  <c r="W935" i="4"/>
  <c r="X935" i="4"/>
  <c r="Y935" i="4"/>
  <c r="Z935" i="4"/>
  <c r="AA935" i="4"/>
  <c r="AC935" i="4"/>
  <c r="AD935" i="4"/>
  <c r="AE935" i="4"/>
  <c r="AF935" i="4"/>
  <c r="AG935" i="4"/>
  <c r="AI935" i="4"/>
  <c r="AJ935" i="4"/>
  <c r="AK935" i="4" a="1"/>
  <c r="AK935" i="4" s="1"/>
  <c r="AL935" i="4"/>
  <c r="AM935" i="4"/>
  <c r="AN935" i="4" a="1"/>
  <c r="AN935" i="4" s="1"/>
  <c r="AO935" i="4"/>
  <c r="AP935" i="4"/>
  <c r="AQ935" i="4" a="1"/>
  <c r="AQ935" i="4" s="1"/>
  <c r="AR935" i="4"/>
  <c r="AS935" i="4"/>
  <c r="AT935" i="4"/>
  <c r="AU935" i="4"/>
  <c r="AV935" i="4" a="1"/>
  <c r="AV935" i="4" s="1"/>
  <c r="AW935" i="4"/>
  <c r="AX935" i="4"/>
  <c r="AY935" i="4"/>
  <c r="AZ935" i="4"/>
  <c r="BA935" i="4"/>
  <c r="BB935" i="4" a="1"/>
  <c r="BB935" i="4" s="1"/>
  <c r="BC935" i="4"/>
  <c r="BD935" i="4"/>
  <c r="BE935" i="4"/>
  <c r="BF935" i="4"/>
  <c r="BG935" i="4"/>
  <c r="BH935" i="4"/>
  <c r="BI935" i="4" a="1"/>
  <c r="BI935" i="4" s="1"/>
  <c r="BJ935" i="4"/>
  <c r="BK935" i="4"/>
  <c r="BL935" i="4" a="1"/>
  <c r="BL935" i="4" s="1"/>
  <c r="BM935" i="4" a="1"/>
  <c r="BM935" i="4" s="1"/>
  <c r="BN935" i="4" a="1"/>
  <c r="BN935" i="4" s="1"/>
  <c r="BO935" i="4" a="1"/>
  <c r="BO935" i="4" s="1"/>
  <c r="BP935" i="4" a="1"/>
  <c r="BP935" i="4" s="1"/>
  <c r="BQ935" i="4" a="1"/>
  <c r="BQ935" i="4" s="1"/>
  <c r="BR935" i="4" a="1"/>
  <c r="BR935" i="4" s="1"/>
  <c r="BS935" i="4"/>
  <c r="BT935" i="4" a="1"/>
  <c r="BT935" i="4" s="1"/>
  <c r="BU935" i="4" a="1"/>
  <c r="BU935" i="4" s="1"/>
  <c r="BV935" i="4"/>
  <c r="BW935" i="4" a="1"/>
  <c r="BW935" i="4" s="1"/>
  <c r="BX935" i="4"/>
  <c r="BY935" i="4" a="1"/>
  <c r="BY935" i="4" s="1"/>
  <c r="BZ935" i="4" a="1"/>
  <c r="BZ935" i="4" s="1"/>
  <c r="CA935" i="4" a="1"/>
  <c r="CA935" i="4" s="1"/>
  <c r="CB935" i="4" a="1"/>
  <c r="CB935" i="4" s="1"/>
  <c r="CC935" i="4" a="1"/>
  <c r="CC935" i="4" s="1"/>
  <c r="CD935" i="4" a="1"/>
  <c r="CD935" i="4" s="1"/>
  <c r="CE935" i="4"/>
  <c r="J936" i="4"/>
  <c r="L936" i="4" s="1"/>
  <c r="K936" i="4"/>
  <c r="M936" i="4"/>
  <c r="N936" i="4"/>
  <c r="O936" i="4"/>
  <c r="P936" i="4"/>
  <c r="Q936" i="4"/>
  <c r="R936" i="4"/>
  <c r="U936" i="4"/>
  <c r="V936" i="4"/>
  <c r="W936" i="4"/>
  <c r="X936" i="4"/>
  <c r="Y936" i="4"/>
  <c r="Z936" i="4"/>
  <c r="AA936" i="4"/>
  <c r="AC936" i="4"/>
  <c r="AD936" i="4"/>
  <c r="AE936" i="4"/>
  <c r="AF936" i="4"/>
  <c r="AG936" i="4"/>
  <c r="AI936" i="4"/>
  <c r="AJ936" i="4"/>
  <c r="AK936" i="4" a="1"/>
  <c r="AK936" i="4" s="1"/>
  <c r="AL936" i="4"/>
  <c r="AM936" i="4"/>
  <c r="AN936" i="4" a="1"/>
  <c r="AN936" i="4" s="1"/>
  <c r="AO936" i="4"/>
  <c r="AP936" i="4"/>
  <c r="AQ936" i="4" a="1"/>
  <c r="AQ936" i="4" s="1"/>
  <c r="AR936" i="4"/>
  <c r="AS936" i="4"/>
  <c r="AT936" i="4"/>
  <c r="AU936" i="4"/>
  <c r="AV936" i="4" a="1"/>
  <c r="AV936" i="4" s="1"/>
  <c r="AW936" i="4"/>
  <c r="AX936" i="4"/>
  <c r="AY936" i="4"/>
  <c r="AZ936" i="4"/>
  <c r="BA936" i="4"/>
  <c r="BB936" i="4" a="1"/>
  <c r="BB936" i="4" s="1"/>
  <c r="BC936" i="4"/>
  <c r="BD936" i="4"/>
  <c r="BE936" i="4"/>
  <c r="BF936" i="4"/>
  <c r="BG936" i="4"/>
  <c r="BH936" i="4"/>
  <c r="BI936" i="4" a="1"/>
  <c r="BI936" i="4" s="1"/>
  <c r="BJ936" i="4"/>
  <c r="BK936" i="4"/>
  <c r="BL936" i="4" a="1"/>
  <c r="BL936" i="4" s="1"/>
  <c r="BM936" i="4" a="1"/>
  <c r="BM936" i="4" s="1"/>
  <c r="BN936" i="4" a="1"/>
  <c r="BN936" i="4" s="1"/>
  <c r="BO936" i="4" a="1"/>
  <c r="BO936" i="4" s="1"/>
  <c r="BP936" i="4" a="1"/>
  <c r="BP936" i="4" s="1"/>
  <c r="BQ936" i="4" a="1"/>
  <c r="BQ936" i="4" s="1"/>
  <c r="BR936" i="4" a="1"/>
  <c r="BR936" i="4" s="1"/>
  <c r="BS936" i="4"/>
  <c r="BT936" i="4" a="1"/>
  <c r="BT936" i="4" s="1"/>
  <c r="BU936" i="4" a="1"/>
  <c r="BU936" i="4" s="1"/>
  <c r="BV936" i="4"/>
  <c r="BW936" i="4" a="1"/>
  <c r="BW936" i="4" s="1"/>
  <c r="BX936" i="4"/>
  <c r="BY936" i="4" a="1"/>
  <c r="BY936" i="4" s="1"/>
  <c r="BZ936" i="4" a="1"/>
  <c r="BZ936" i="4" s="1"/>
  <c r="CA936" i="4" a="1"/>
  <c r="CA936" i="4" s="1"/>
  <c r="CB936" i="4" a="1"/>
  <c r="CB936" i="4" s="1"/>
  <c r="CC936" i="4" a="1"/>
  <c r="CC936" i="4" s="1"/>
  <c r="CD936" i="4" a="1"/>
  <c r="CD936" i="4" s="1"/>
  <c r="CE936" i="4"/>
  <c r="J937" i="4"/>
  <c r="L937" i="4" s="1"/>
  <c r="K937" i="4"/>
  <c r="M937" i="4"/>
  <c r="N937" i="4"/>
  <c r="O937" i="4"/>
  <c r="P937" i="4"/>
  <c r="Q937" i="4"/>
  <c r="R937" i="4"/>
  <c r="U937" i="4"/>
  <c r="V937" i="4"/>
  <c r="W937" i="4"/>
  <c r="X937" i="4"/>
  <c r="Y937" i="4"/>
  <c r="Z937" i="4"/>
  <c r="AA937" i="4"/>
  <c r="AC937" i="4"/>
  <c r="AD937" i="4"/>
  <c r="AE937" i="4"/>
  <c r="AF937" i="4"/>
  <c r="AG937" i="4"/>
  <c r="AI937" i="4"/>
  <c r="AJ937" i="4"/>
  <c r="AK937" i="4" a="1"/>
  <c r="AK937" i="4" s="1"/>
  <c r="AL937" i="4"/>
  <c r="AM937" i="4"/>
  <c r="AN937" i="4" a="1"/>
  <c r="AN937" i="4" s="1"/>
  <c r="AO937" i="4"/>
  <c r="AP937" i="4"/>
  <c r="AQ937" i="4" a="1"/>
  <c r="AQ937" i="4" s="1"/>
  <c r="AR937" i="4"/>
  <c r="AS937" i="4"/>
  <c r="AT937" i="4"/>
  <c r="AU937" i="4"/>
  <c r="AV937" i="4" a="1"/>
  <c r="AV937" i="4" s="1"/>
  <c r="AW937" i="4"/>
  <c r="AX937" i="4"/>
  <c r="AY937" i="4"/>
  <c r="AZ937" i="4"/>
  <c r="BA937" i="4"/>
  <c r="BB937" i="4" a="1"/>
  <c r="BB937" i="4" s="1"/>
  <c r="BC937" i="4"/>
  <c r="BD937" i="4"/>
  <c r="BE937" i="4"/>
  <c r="BF937" i="4"/>
  <c r="BG937" i="4"/>
  <c r="BH937" i="4"/>
  <c r="BI937" i="4" a="1"/>
  <c r="BI937" i="4" s="1"/>
  <c r="BJ937" i="4"/>
  <c r="BK937" i="4"/>
  <c r="BL937" i="4" a="1"/>
  <c r="BL937" i="4" s="1"/>
  <c r="BM937" i="4" a="1"/>
  <c r="BM937" i="4" s="1"/>
  <c r="BN937" i="4" a="1"/>
  <c r="BN937" i="4" s="1"/>
  <c r="BO937" i="4" a="1"/>
  <c r="BO937" i="4" s="1"/>
  <c r="BP937" i="4" a="1"/>
  <c r="BP937" i="4" s="1"/>
  <c r="BQ937" i="4" a="1"/>
  <c r="BQ937" i="4" s="1"/>
  <c r="BR937" i="4" a="1"/>
  <c r="BR937" i="4" s="1"/>
  <c r="BS937" i="4"/>
  <c r="BT937" i="4" a="1"/>
  <c r="BT937" i="4" s="1"/>
  <c r="BU937" i="4" a="1"/>
  <c r="BU937" i="4" s="1"/>
  <c r="BV937" i="4"/>
  <c r="BW937" i="4" a="1"/>
  <c r="BW937" i="4" s="1"/>
  <c r="BX937" i="4"/>
  <c r="BY937" i="4" a="1"/>
  <c r="BY937" i="4" s="1"/>
  <c r="BZ937" i="4" a="1"/>
  <c r="BZ937" i="4" s="1"/>
  <c r="CA937" i="4" a="1"/>
  <c r="CA937" i="4" s="1"/>
  <c r="CB937" i="4" a="1"/>
  <c r="CB937" i="4" s="1"/>
  <c r="CC937" i="4" a="1"/>
  <c r="CC937" i="4" s="1"/>
  <c r="CD937" i="4" a="1"/>
  <c r="CD937" i="4" s="1"/>
  <c r="CE937" i="4"/>
  <c r="J938" i="4"/>
  <c r="L938" i="4" s="1"/>
  <c r="K938" i="4"/>
  <c r="M938" i="4"/>
  <c r="N938" i="4"/>
  <c r="O938" i="4"/>
  <c r="P938" i="4"/>
  <c r="Q938" i="4"/>
  <c r="R938" i="4"/>
  <c r="U938" i="4"/>
  <c r="V938" i="4"/>
  <c r="W938" i="4"/>
  <c r="X938" i="4"/>
  <c r="Y938" i="4"/>
  <c r="Z938" i="4"/>
  <c r="AA938" i="4"/>
  <c r="AC938" i="4"/>
  <c r="AD938" i="4"/>
  <c r="AE938" i="4"/>
  <c r="AF938" i="4"/>
  <c r="AG938" i="4"/>
  <c r="AI938" i="4"/>
  <c r="AJ938" i="4"/>
  <c r="AK938" i="4" a="1"/>
  <c r="AK938" i="4" s="1"/>
  <c r="AL938" i="4"/>
  <c r="AM938" i="4"/>
  <c r="AN938" i="4" a="1"/>
  <c r="AN938" i="4" s="1"/>
  <c r="AO938" i="4"/>
  <c r="AP938" i="4"/>
  <c r="AQ938" i="4" a="1"/>
  <c r="AQ938" i="4" s="1"/>
  <c r="AR938" i="4"/>
  <c r="AS938" i="4"/>
  <c r="AT938" i="4"/>
  <c r="AU938" i="4"/>
  <c r="AV938" i="4" a="1"/>
  <c r="AV938" i="4" s="1"/>
  <c r="AW938" i="4"/>
  <c r="AX938" i="4"/>
  <c r="AY938" i="4"/>
  <c r="AZ938" i="4"/>
  <c r="BA938" i="4"/>
  <c r="BB938" i="4" a="1"/>
  <c r="BB938" i="4" s="1"/>
  <c r="BC938" i="4"/>
  <c r="BD938" i="4"/>
  <c r="BE938" i="4"/>
  <c r="BF938" i="4"/>
  <c r="BG938" i="4"/>
  <c r="BH938" i="4"/>
  <c r="BI938" i="4" a="1"/>
  <c r="BI938" i="4" s="1"/>
  <c r="BJ938" i="4"/>
  <c r="BK938" i="4"/>
  <c r="BL938" i="4" a="1"/>
  <c r="BL938" i="4" s="1"/>
  <c r="BM938" i="4" a="1"/>
  <c r="BM938" i="4" s="1"/>
  <c r="BN938" i="4" a="1"/>
  <c r="BN938" i="4" s="1"/>
  <c r="BO938" i="4" a="1"/>
  <c r="BO938" i="4" s="1"/>
  <c r="BP938" i="4" a="1"/>
  <c r="BP938" i="4" s="1"/>
  <c r="BQ938" i="4" a="1"/>
  <c r="BQ938" i="4" s="1"/>
  <c r="BR938" i="4" a="1"/>
  <c r="BR938" i="4" s="1"/>
  <c r="BS938" i="4"/>
  <c r="BT938" i="4" a="1"/>
  <c r="BT938" i="4" s="1"/>
  <c r="BU938" i="4" a="1"/>
  <c r="BU938" i="4" s="1"/>
  <c r="BV938" i="4"/>
  <c r="BW938" i="4" a="1"/>
  <c r="BW938" i="4" s="1"/>
  <c r="BX938" i="4"/>
  <c r="BY938" i="4" a="1"/>
  <c r="BY938" i="4" s="1"/>
  <c r="BZ938" i="4" a="1"/>
  <c r="BZ938" i="4" s="1"/>
  <c r="CA938" i="4" a="1"/>
  <c r="CA938" i="4" s="1"/>
  <c r="CB938" i="4" a="1"/>
  <c r="CB938" i="4" s="1"/>
  <c r="CC938" i="4" a="1"/>
  <c r="CC938" i="4" s="1"/>
  <c r="CD938" i="4" a="1"/>
  <c r="CD938" i="4" s="1"/>
  <c r="CE938" i="4"/>
  <c r="J939" i="4"/>
  <c r="L939" i="4" s="1"/>
  <c r="K939" i="4"/>
  <c r="M939" i="4"/>
  <c r="N939" i="4"/>
  <c r="O939" i="4"/>
  <c r="P939" i="4"/>
  <c r="Q939" i="4"/>
  <c r="R939" i="4"/>
  <c r="U939" i="4"/>
  <c r="V939" i="4"/>
  <c r="W939" i="4"/>
  <c r="X939" i="4"/>
  <c r="Y939" i="4"/>
  <c r="Z939" i="4"/>
  <c r="AA939" i="4"/>
  <c r="AC939" i="4"/>
  <c r="AD939" i="4"/>
  <c r="AE939" i="4"/>
  <c r="AF939" i="4"/>
  <c r="AG939" i="4"/>
  <c r="AI939" i="4"/>
  <c r="AJ939" i="4"/>
  <c r="AK939" i="4" a="1"/>
  <c r="AK939" i="4" s="1"/>
  <c r="AL939" i="4"/>
  <c r="AM939" i="4"/>
  <c r="AN939" i="4" a="1"/>
  <c r="AN939" i="4" s="1"/>
  <c r="AO939" i="4"/>
  <c r="AP939" i="4"/>
  <c r="AQ939" i="4" a="1"/>
  <c r="AQ939" i="4" s="1"/>
  <c r="AR939" i="4"/>
  <c r="AS939" i="4"/>
  <c r="AT939" i="4"/>
  <c r="AU939" i="4"/>
  <c r="AV939" i="4" a="1"/>
  <c r="AV939" i="4" s="1"/>
  <c r="AW939" i="4"/>
  <c r="AX939" i="4"/>
  <c r="AY939" i="4"/>
  <c r="AZ939" i="4"/>
  <c r="BA939" i="4"/>
  <c r="BB939" i="4" a="1"/>
  <c r="BB939" i="4" s="1"/>
  <c r="BC939" i="4"/>
  <c r="BD939" i="4"/>
  <c r="BE939" i="4"/>
  <c r="BF939" i="4"/>
  <c r="BG939" i="4"/>
  <c r="BH939" i="4"/>
  <c r="BI939" i="4" a="1"/>
  <c r="BI939" i="4" s="1"/>
  <c r="BJ939" i="4"/>
  <c r="BK939" i="4"/>
  <c r="BL939" i="4" a="1"/>
  <c r="BL939" i="4" s="1"/>
  <c r="BM939" i="4" a="1"/>
  <c r="BM939" i="4" s="1"/>
  <c r="BN939" i="4" a="1"/>
  <c r="BN939" i="4" s="1"/>
  <c r="BO939" i="4" a="1"/>
  <c r="BO939" i="4" s="1"/>
  <c r="BP939" i="4" a="1"/>
  <c r="BP939" i="4" s="1"/>
  <c r="BQ939" i="4" a="1"/>
  <c r="BQ939" i="4" s="1"/>
  <c r="BR939" i="4" a="1"/>
  <c r="BR939" i="4" s="1"/>
  <c r="BS939" i="4"/>
  <c r="BT939" i="4" a="1"/>
  <c r="BT939" i="4" s="1"/>
  <c r="BU939" i="4" a="1"/>
  <c r="BU939" i="4" s="1"/>
  <c r="BV939" i="4"/>
  <c r="BW939" i="4" a="1"/>
  <c r="BW939" i="4" s="1"/>
  <c r="BX939" i="4"/>
  <c r="BY939" i="4" a="1"/>
  <c r="BY939" i="4" s="1"/>
  <c r="BZ939" i="4" a="1"/>
  <c r="BZ939" i="4" s="1"/>
  <c r="CA939" i="4" a="1"/>
  <c r="CA939" i="4" s="1"/>
  <c r="CB939" i="4" a="1"/>
  <c r="CB939" i="4" s="1"/>
  <c r="CC939" i="4" a="1"/>
  <c r="CC939" i="4" s="1"/>
  <c r="CD939" i="4" a="1"/>
  <c r="CD939" i="4" s="1"/>
  <c r="CE939" i="4"/>
  <c r="J940" i="4"/>
  <c r="L940" i="4" s="1"/>
  <c r="K940" i="4"/>
  <c r="M940" i="4"/>
  <c r="N940" i="4"/>
  <c r="O940" i="4"/>
  <c r="P940" i="4"/>
  <c r="Q940" i="4"/>
  <c r="R940" i="4"/>
  <c r="U940" i="4"/>
  <c r="V940" i="4"/>
  <c r="W940" i="4"/>
  <c r="X940" i="4"/>
  <c r="Y940" i="4"/>
  <c r="Z940" i="4"/>
  <c r="AA940" i="4"/>
  <c r="AC940" i="4"/>
  <c r="AD940" i="4"/>
  <c r="AE940" i="4"/>
  <c r="AF940" i="4"/>
  <c r="AG940" i="4"/>
  <c r="AI940" i="4"/>
  <c r="AJ940" i="4"/>
  <c r="AK940" i="4" a="1"/>
  <c r="AK940" i="4" s="1"/>
  <c r="AL940" i="4"/>
  <c r="AM940" i="4"/>
  <c r="AN940" i="4" a="1"/>
  <c r="AN940" i="4" s="1"/>
  <c r="AO940" i="4"/>
  <c r="AP940" i="4"/>
  <c r="AQ940" i="4" a="1"/>
  <c r="AQ940" i="4" s="1"/>
  <c r="AR940" i="4"/>
  <c r="AS940" i="4"/>
  <c r="AT940" i="4"/>
  <c r="AU940" i="4"/>
  <c r="AV940" i="4" a="1"/>
  <c r="AV940" i="4" s="1"/>
  <c r="AW940" i="4"/>
  <c r="AX940" i="4"/>
  <c r="AY940" i="4"/>
  <c r="AZ940" i="4"/>
  <c r="BA940" i="4"/>
  <c r="BB940" i="4" a="1"/>
  <c r="BB940" i="4" s="1"/>
  <c r="BC940" i="4"/>
  <c r="BD940" i="4"/>
  <c r="BE940" i="4"/>
  <c r="BF940" i="4"/>
  <c r="BG940" i="4"/>
  <c r="BH940" i="4"/>
  <c r="BI940" i="4" a="1"/>
  <c r="BI940" i="4" s="1"/>
  <c r="BJ940" i="4"/>
  <c r="BK940" i="4"/>
  <c r="BL940" i="4" a="1"/>
  <c r="BL940" i="4" s="1"/>
  <c r="BM940" i="4" a="1"/>
  <c r="BM940" i="4" s="1"/>
  <c r="BN940" i="4" a="1"/>
  <c r="BN940" i="4" s="1"/>
  <c r="BO940" i="4" a="1"/>
  <c r="BO940" i="4" s="1"/>
  <c r="BP940" i="4" a="1"/>
  <c r="BP940" i="4" s="1"/>
  <c r="BQ940" i="4" a="1"/>
  <c r="BQ940" i="4" s="1"/>
  <c r="BR940" i="4" a="1"/>
  <c r="BR940" i="4" s="1"/>
  <c r="BS940" i="4"/>
  <c r="BT940" i="4" a="1"/>
  <c r="BT940" i="4" s="1"/>
  <c r="BU940" i="4" a="1"/>
  <c r="BU940" i="4" s="1"/>
  <c r="BV940" i="4"/>
  <c r="BW940" i="4" a="1"/>
  <c r="BW940" i="4" s="1"/>
  <c r="BX940" i="4"/>
  <c r="BY940" i="4" a="1"/>
  <c r="BY940" i="4" s="1"/>
  <c r="BZ940" i="4" a="1"/>
  <c r="BZ940" i="4" s="1"/>
  <c r="CA940" i="4" a="1"/>
  <c r="CA940" i="4" s="1"/>
  <c r="CB940" i="4" a="1"/>
  <c r="CB940" i="4" s="1"/>
  <c r="CC940" i="4" a="1"/>
  <c r="CC940" i="4" s="1"/>
  <c r="CD940" i="4" a="1"/>
  <c r="CD940" i="4" s="1"/>
  <c r="CE940" i="4"/>
  <c r="J941" i="4"/>
  <c r="L941" i="4" s="1"/>
  <c r="K941" i="4"/>
  <c r="M941" i="4"/>
  <c r="N941" i="4"/>
  <c r="O941" i="4"/>
  <c r="P941" i="4"/>
  <c r="Q941" i="4"/>
  <c r="R941" i="4"/>
  <c r="U941" i="4"/>
  <c r="V941" i="4"/>
  <c r="W941" i="4"/>
  <c r="X941" i="4"/>
  <c r="Y941" i="4"/>
  <c r="Z941" i="4"/>
  <c r="AA941" i="4"/>
  <c r="AC941" i="4"/>
  <c r="AD941" i="4"/>
  <c r="AE941" i="4"/>
  <c r="AF941" i="4"/>
  <c r="AG941" i="4"/>
  <c r="AI941" i="4"/>
  <c r="AJ941" i="4"/>
  <c r="AK941" i="4" a="1"/>
  <c r="AK941" i="4" s="1"/>
  <c r="AL941" i="4"/>
  <c r="AM941" i="4"/>
  <c r="AN941" i="4" a="1"/>
  <c r="AN941" i="4" s="1"/>
  <c r="AO941" i="4"/>
  <c r="AP941" i="4"/>
  <c r="AQ941" i="4" a="1"/>
  <c r="AQ941" i="4" s="1"/>
  <c r="AR941" i="4"/>
  <c r="AS941" i="4"/>
  <c r="AT941" i="4"/>
  <c r="AU941" i="4"/>
  <c r="AV941" i="4" a="1"/>
  <c r="AV941" i="4" s="1"/>
  <c r="AW941" i="4"/>
  <c r="AX941" i="4"/>
  <c r="AY941" i="4"/>
  <c r="AZ941" i="4"/>
  <c r="BA941" i="4"/>
  <c r="BB941" i="4" a="1"/>
  <c r="BB941" i="4" s="1"/>
  <c r="BC941" i="4"/>
  <c r="BD941" i="4"/>
  <c r="BE941" i="4"/>
  <c r="BF941" i="4"/>
  <c r="BG941" i="4"/>
  <c r="BH941" i="4"/>
  <c r="BI941" i="4" a="1"/>
  <c r="BI941" i="4" s="1"/>
  <c r="BJ941" i="4"/>
  <c r="BK941" i="4"/>
  <c r="BL941" i="4" a="1"/>
  <c r="BL941" i="4" s="1"/>
  <c r="BM941" i="4" a="1"/>
  <c r="BM941" i="4" s="1"/>
  <c r="BN941" i="4" a="1"/>
  <c r="BN941" i="4" s="1"/>
  <c r="BO941" i="4" a="1"/>
  <c r="BO941" i="4" s="1"/>
  <c r="BP941" i="4" a="1"/>
  <c r="BP941" i="4" s="1"/>
  <c r="BQ941" i="4" a="1"/>
  <c r="BQ941" i="4" s="1"/>
  <c r="BR941" i="4" a="1"/>
  <c r="BR941" i="4" s="1"/>
  <c r="BS941" i="4"/>
  <c r="BT941" i="4" a="1"/>
  <c r="BT941" i="4" s="1"/>
  <c r="BU941" i="4" a="1"/>
  <c r="BU941" i="4" s="1"/>
  <c r="BV941" i="4"/>
  <c r="BW941" i="4" a="1"/>
  <c r="BW941" i="4" s="1"/>
  <c r="BX941" i="4"/>
  <c r="BY941" i="4" a="1"/>
  <c r="BY941" i="4" s="1"/>
  <c r="BZ941" i="4" a="1"/>
  <c r="BZ941" i="4" s="1"/>
  <c r="CA941" i="4" a="1"/>
  <c r="CA941" i="4" s="1"/>
  <c r="CB941" i="4" a="1"/>
  <c r="CB941" i="4" s="1"/>
  <c r="CC941" i="4" a="1"/>
  <c r="CC941" i="4" s="1"/>
  <c r="CD941" i="4" a="1"/>
  <c r="CD941" i="4" s="1"/>
  <c r="CE941" i="4"/>
  <c r="J942" i="4"/>
  <c r="L942" i="4" s="1"/>
  <c r="K942" i="4"/>
  <c r="M942" i="4"/>
  <c r="N942" i="4"/>
  <c r="O942" i="4"/>
  <c r="P942" i="4"/>
  <c r="Q942" i="4"/>
  <c r="R942" i="4"/>
  <c r="U942" i="4"/>
  <c r="V942" i="4"/>
  <c r="W942" i="4"/>
  <c r="X942" i="4"/>
  <c r="Y942" i="4"/>
  <c r="Z942" i="4"/>
  <c r="AA942" i="4"/>
  <c r="AC942" i="4"/>
  <c r="AD942" i="4"/>
  <c r="AE942" i="4"/>
  <c r="AF942" i="4"/>
  <c r="AG942" i="4"/>
  <c r="AI942" i="4"/>
  <c r="AJ942" i="4"/>
  <c r="AK942" i="4" a="1"/>
  <c r="AK942" i="4" s="1"/>
  <c r="AL942" i="4"/>
  <c r="AM942" i="4"/>
  <c r="AN942" i="4" a="1"/>
  <c r="AN942" i="4" s="1"/>
  <c r="AO942" i="4"/>
  <c r="AP942" i="4"/>
  <c r="AQ942" i="4" a="1"/>
  <c r="AQ942" i="4" s="1"/>
  <c r="AR942" i="4"/>
  <c r="AS942" i="4"/>
  <c r="AT942" i="4"/>
  <c r="AU942" i="4"/>
  <c r="AV942" i="4" a="1"/>
  <c r="AV942" i="4" s="1"/>
  <c r="AW942" i="4"/>
  <c r="AX942" i="4"/>
  <c r="AY942" i="4"/>
  <c r="AZ942" i="4"/>
  <c r="BA942" i="4"/>
  <c r="BB942" i="4" a="1"/>
  <c r="BB942" i="4" s="1"/>
  <c r="BC942" i="4"/>
  <c r="BD942" i="4"/>
  <c r="BE942" i="4"/>
  <c r="BF942" i="4"/>
  <c r="BG942" i="4"/>
  <c r="BH942" i="4"/>
  <c r="BI942" i="4" a="1"/>
  <c r="BI942" i="4" s="1"/>
  <c r="BJ942" i="4"/>
  <c r="BK942" i="4"/>
  <c r="BL942" i="4" a="1"/>
  <c r="BL942" i="4" s="1"/>
  <c r="BM942" i="4" a="1"/>
  <c r="BM942" i="4" s="1"/>
  <c r="BN942" i="4" a="1"/>
  <c r="BN942" i="4" s="1"/>
  <c r="BO942" i="4" a="1"/>
  <c r="BO942" i="4" s="1"/>
  <c r="BP942" i="4" a="1"/>
  <c r="BP942" i="4" s="1"/>
  <c r="BQ942" i="4" a="1"/>
  <c r="BQ942" i="4" s="1"/>
  <c r="BR942" i="4" a="1"/>
  <c r="BR942" i="4" s="1"/>
  <c r="BS942" i="4"/>
  <c r="BT942" i="4" a="1"/>
  <c r="BT942" i="4" s="1"/>
  <c r="BU942" i="4" a="1"/>
  <c r="BU942" i="4" s="1"/>
  <c r="BV942" i="4"/>
  <c r="BW942" i="4" a="1"/>
  <c r="BW942" i="4" s="1"/>
  <c r="BX942" i="4"/>
  <c r="BY942" i="4" a="1"/>
  <c r="BY942" i="4" s="1"/>
  <c r="BZ942" i="4" a="1"/>
  <c r="BZ942" i="4" s="1"/>
  <c r="CA942" i="4" a="1"/>
  <c r="CA942" i="4" s="1"/>
  <c r="CB942" i="4" a="1"/>
  <c r="CB942" i="4" s="1"/>
  <c r="CC942" i="4" a="1"/>
  <c r="CC942" i="4" s="1"/>
  <c r="CD942" i="4" a="1"/>
  <c r="CD942" i="4" s="1"/>
  <c r="CE942" i="4"/>
  <c r="J943" i="4"/>
  <c r="L943" i="4" s="1"/>
  <c r="K943" i="4"/>
  <c r="M943" i="4"/>
  <c r="N943" i="4"/>
  <c r="O943" i="4"/>
  <c r="P943" i="4"/>
  <c r="Q943" i="4"/>
  <c r="R943" i="4"/>
  <c r="U943" i="4"/>
  <c r="V943" i="4"/>
  <c r="W943" i="4"/>
  <c r="X943" i="4"/>
  <c r="Y943" i="4"/>
  <c r="Z943" i="4"/>
  <c r="AA943" i="4"/>
  <c r="AC943" i="4"/>
  <c r="AD943" i="4"/>
  <c r="AE943" i="4"/>
  <c r="AF943" i="4"/>
  <c r="AG943" i="4"/>
  <c r="AI943" i="4"/>
  <c r="AJ943" i="4"/>
  <c r="AK943" i="4" a="1"/>
  <c r="AK943" i="4" s="1"/>
  <c r="AL943" i="4"/>
  <c r="AM943" i="4"/>
  <c r="AN943" i="4" a="1"/>
  <c r="AN943" i="4" s="1"/>
  <c r="AO943" i="4"/>
  <c r="AP943" i="4"/>
  <c r="AQ943" i="4" a="1"/>
  <c r="AQ943" i="4" s="1"/>
  <c r="AR943" i="4"/>
  <c r="AS943" i="4"/>
  <c r="AT943" i="4"/>
  <c r="AU943" i="4"/>
  <c r="AV943" i="4" a="1"/>
  <c r="AV943" i="4" s="1"/>
  <c r="AW943" i="4"/>
  <c r="AX943" i="4"/>
  <c r="AY943" i="4"/>
  <c r="AZ943" i="4"/>
  <c r="BA943" i="4"/>
  <c r="BB943" i="4" a="1"/>
  <c r="BB943" i="4" s="1"/>
  <c r="BC943" i="4"/>
  <c r="BD943" i="4"/>
  <c r="BE943" i="4"/>
  <c r="BF943" i="4"/>
  <c r="BG943" i="4"/>
  <c r="BH943" i="4"/>
  <c r="BI943" i="4" a="1"/>
  <c r="BI943" i="4" s="1"/>
  <c r="BJ943" i="4"/>
  <c r="BK943" i="4"/>
  <c r="BL943" i="4" a="1"/>
  <c r="BL943" i="4" s="1"/>
  <c r="BM943" i="4" a="1"/>
  <c r="BM943" i="4" s="1"/>
  <c r="BN943" i="4" a="1"/>
  <c r="BN943" i="4" s="1"/>
  <c r="BO943" i="4" a="1"/>
  <c r="BO943" i="4" s="1"/>
  <c r="BP943" i="4" a="1"/>
  <c r="BP943" i="4" s="1"/>
  <c r="BQ943" i="4" a="1"/>
  <c r="BQ943" i="4" s="1"/>
  <c r="BR943" i="4" a="1"/>
  <c r="BR943" i="4" s="1"/>
  <c r="BS943" i="4"/>
  <c r="BT943" i="4" a="1"/>
  <c r="BT943" i="4" s="1"/>
  <c r="BU943" i="4" a="1"/>
  <c r="BU943" i="4" s="1"/>
  <c r="BV943" i="4"/>
  <c r="BW943" i="4" a="1"/>
  <c r="BW943" i="4" s="1"/>
  <c r="BX943" i="4"/>
  <c r="BY943" i="4" a="1"/>
  <c r="BY943" i="4" s="1"/>
  <c r="BZ943" i="4" a="1"/>
  <c r="BZ943" i="4" s="1"/>
  <c r="CA943" i="4" a="1"/>
  <c r="CA943" i="4" s="1"/>
  <c r="CB943" i="4" a="1"/>
  <c r="CB943" i="4" s="1"/>
  <c r="CC943" i="4" a="1"/>
  <c r="CC943" i="4" s="1"/>
  <c r="CD943" i="4" a="1"/>
  <c r="CD943" i="4" s="1"/>
  <c r="CE943" i="4"/>
  <c r="J944" i="4"/>
  <c r="L944" i="4" s="1"/>
  <c r="K944" i="4"/>
  <c r="M944" i="4"/>
  <c r="N944" i="4"/>
  <c r="O944" i="4"/>
  <c r="P944" i="4"/>
  <c r="Q944" i="4"/>
  <c r="R944" i="4"/>
  <c r="U944" i="4"/>
  <c r="V944" i="4"/>
  <c r="W944" i="4"/>
  <c r="X944" i="4"/>
  <c r="Y944" i="4"/>
  <c r="Z944" i="4"/>
  <c r="AA944" i="4"/>
  <c r="AC944" i="4"/>
  <c r="AD944" i="4"/>
  <c r="AE944" i="4"/>
  <c r="AF944" i="4"/>
  <c r="AG944" i="4"/>
  <c r="AI944" i="4"/>
  <c r="AJ944" i="4"/>
  <c r="AK944" i="4" a="1"/>
  <c r="AK944" i="4" s="1"/>
  <c r="AL944" i="4"/>
  <c r="AM944" i="4"/>
  <c r="AN944" i="4" a="1"/>
  <c r="AN944" i="4" s="1"/>
  <c r="AO944" i="4"/>
  <c r="AP944" i="4"/>
  <c r="AQ944" i="4" a="1"/>
  <c r="AQ944" i="4" s="1"/>
  <c r="AR944" i="4"/>
  <c r="AS944" i="4"/>
  <c r="AT944" i="4"/>
  <c r="AU944" i="4"/>
  <c r="AV944" i="4" a="1"/>
  <c r="AV944" i="4" s="1"/>
  <c r="AW944" i="4"/>
  <c r="AX944" i="4"/>
  <c r="AY944" i="4"/>
  <c r="AZ944" i="4"/>
  <c r="BA944" i="4"/>
  <c r="BB944" i="4" a="1"/>
  <c r="BB944" i="4" s="1"/>
  <c r="BC944" i="4"/>
  <c r="BD944" i="4"/>
  <c r="BE944" i="4"/>
  <c r="BF944" i="4"/>
  <c r="BG944" i="4"/>
  <c r="BH944" i="4"/>
  <c r="BI944" i="4" a="1"/>
  <c r="BI944" i="4" s="1"/>
  <c r="BJ944" i="4"/>
  <c r="BK944" i="4"/>
  <c r="BL944" i="4" a="1"/>
  <c r="BL944" i="4" s="1"/>
  <c r="BM944" i="4" a="1"/>
  <c r="BM944" i="4" s="1"/>
  <c r="BN944" i="4" a="1"/>
  <c r="BN944" i="4" s="1"/>
  <c r="BO944" i="4" a="1"/>
  <c r="BO944" i="4" s="1"/>
  <c r="BP944" i="4" a="1"/>
  <c r="BP944" i="4" s="1"/>
  <c r="BQ944" i="4" a="1"/>
  <c r="BQ944" i="4" s="1"/>
  <c r="BR944" i="4" a="1"/>
  <c r="BR944" i="4" s="1"/>
  <c r="BS944" i="4"/>
  <c r="BT944" i="4" a="1"/>
  <c r="BT944" i="4" s="1"/>
  <c r="BU944" i="4" a="1"/>
  <c r="BU944" i="4" s="1"/>
  <c r="BV944" i="4"/>
  <c r="BW944" i="4" a="1"/>
  <c r="BW944" i="4" s="1"/>
  <c r="BX944" i="4"/>
  <c r="BY944" i="4" a="1"/>
  <c r="BY944" i="4" s="1"/>
  <c r="BZ944" i="4" a="1"/>
  <c r="BZ944" i="4" s="1"/>
  <c r="CA944" i="4" a="1"/>
  <c r="CA944" i="4" s="1"/>
  <c r="CB944" i="4" a="1"/>
  <c r="CB944" i="4" s="1"/>
  <c r="CC944" i="4" a="1"/>
  <c r="CC944" i="4" s="1"/>
  <c r="CD944" i="4" a="1"/>
  <c r="CD944" i="4" s="1"/>
  <c r="CE944" i="4"/>
  <c r="J945" i="4"/>
  <c r="L945" i="4" s="1"/>
  <c r="K945" i="4"/>
  <c r="M945" i="4"/>
  <c r="N945" i="4"/>
  <c r="O945" i="4"/>
  <c r="P945" i="4"/>
  <c r="Q945" i="4"/>
  <c r="R945" i="4"/>
  <c r="U945" i="4"/>
  <c r="V945" i="4"/>
  <c r="W945" i="4"/>
  <c r="X945" i="4"/>
  <c r="Y945" i="4"/>
  <c r="Z945" i="4"/>
  <c r="AA945" i="4"/>
  <c r="AC945" i="4"/>
  <c r="AD945" i="4"/>
  <c r="AE945" i="4"/>
  <c r="AF945" i="4"/>
  <c r="AG945" i="4"/>
  <c r="AI945" i="4"/>
  <c r="AJ945" i="4"/>
  <c r="AK945" i="4" a="1"/>
  <c r="AK945" i="4" s="1"/>
  <c r="AL945" i="4"/>
  <c r="AM945" i="4"/>
  <c r="AN945" i="4" a="1"/>
  <c r="AN945" i="4" s="1"/>
  <c r="AO945" i="4"/>
  <c r="AP945" i="4"/>
  <c r="AQ945" i="4" a="1"/>
  <c r="AQ945" i="4" s="1"/>
  <c r="AR945" i="4"/>
  <c r="AS945" i="4"/>
  <c r="AT945" i="4"/>
  <c r="AU945" i="4"/>
  <c r="AV945" i="4" a="1"/>
  <c r="AV945" i="4" s="1"/>
  <c r="AW945" i="4"/>
  <c r="AX945" i="4"/>
  <c r="AY945" i="4"/>
  <c r="AZ945" i="4"/>
  <c r="BA945" i="4"/>
  <c r="BB945" i="4" a="1"/>
  <c r="BB945" i="4" s="1"/>
  <c r="BC945" i="4"/>
  <c r="BD945" i="4"/>
  <c r="BE945" i="4"/>
  <c r="BF945" i="4"/>
  <c r="BG945" i="4"/>
  <c r="BH945" i="4"/>
  <c r="BI945" i="4" a="1"/>
  <c r="BI945" i="4" s="1"/>
  <c r="BJ945" i="4"/>
  <c r="BK945" i="4"/>
  <c r="BL945" i="4" a="1"/>
  <c r="BL945" i="4" s="1"/>
  <c r="BM945" i="4" a="1"/>
  <c r="BM945" i="4" s="1"/>
  <c r="BN945" i="4" a="1"/>
  <c r="BN945" i="4" s="1"/>
  <c r="BO945" i="4" a="1"/>
  <c r="BO945" i="4" s="1"/>
  <c r="BP945" i="4" a="1"/>
  <c r="BP945" i="4" s="1"/>
  <c r="BQ945" i="4" a="1"/>
  <c r="BQ945" i="4" s="1"/>
  <c r="BR945" i="4" a="1"/>
  <c r="BR945" i="4" s="1"/>
  <c r="BS945" i="4"/>
  <c r="BT945" i="4" a="1"/>
  <c r="BT945" i="4" s="1"/>
  <c r="BU945" i="4" a="1"/>
  <c r="BU945" i="4" s="1"/>
  <c r="BV945" i="4"/>
  <c r="BW945" i="4" a="1"/>
  <c r="BW945" i="4" s="1"/>
  <c r="BX945" i="4"/>
  <c r="BY945" i="4" a="1"/>
  <c r="BY945" i="4" s="1"/>
  <c r="BZ945" i="4" a="1"/>
  <c r="BZ945" i="4" s="1"/>
  <c r="CA945" i="4" a="1"/>
  <c r="CA945" i="4" s="1"/>
  <c r="CB945" i="4" a="1"/>
  <c r="CB945" i="4" s="1"/>
  <c r="CC945" i="4" a="1"/>
  <c r="CC945" i="4" s="1"/>
  <c r="CD945" i="4" a="1"/>
  <c r="CD945" i="4" s="1"/>
  <c r="CE945" i="4"/>
  <c r="J946" i="4"/>
  <c r="L946" i="4" s="1"/>
  <c r="K946" i="4"/>
  <c r="M946" i="4"/>
  <c r="N946" i="4"/>
  <c r="O946" i="4"/>
  <c r="P946" i="4"/>
  <c r="Q946" i="4"/>
  <c r="R946" i="4"/>
  <c r="U946" i="4"/>
  <c r="V946" i="4"/>
  <c r="W946" i="4"/>
  <c r="X946" i="4"/>
  <c r="Y946" i="4"/>
  <c r="Z946" i="4"/>
  <c r="AA946" i="4"/>
  <c r="AC946" i="4"/>
  <c r="AD946" i="4"/>
  <c r="AE946" i="4"/>
  <c r="AF946" i="4"/>
  <c r="AG946" i="4"/>
  <c r="AI946" i="4"/>
  <c r="AJ946" i="4"/>
  <c r="AK946" i="4" a="1"/>
  <c r="AK946" i="4" s="1"/>
  <c r="AL946" i="4"/>
  <c r="AM946" i="4"/>
  <c r="AN946" i="4" a="1"/>
  <c r="AN946" i="4" s="1"/>
  <c r="AO946" i="4"/>
  <c r="AP946" i="4"/>
  <c r="AQ946" i="4" a="1"/>
  <c r="AQ946" i="4" s="1"/>
  <c r="AR946" i="4"/>
  <c r="AS946" i="4"/>
  <c r="AT946" i="4"/>
  <c r="AU946" i="4"/>
  <c r="AV946" i="4" a="1"/>
  <c r="AV946" i="4" s="1"/>
  <c r="AW946" i="4"/>
  <c r="AX946" i="4"/>
  <c r="AY946" i="4"/>
  <c r="AZ946" i="4"/>
  <c r="BA946" i="4"/>
  <c r="BB946" i="4" a="1"/>
  <c r="BB946" i="4" s="1"/>
  <c r="BC946" i="4"/>
  <c r="BD946" i="4"/>
  <c r="BE946" i="4"/>
  <c r="BF946" i="4"/>
  <c r="BG946" i="4"/>
  <c r="BH946" i="4"/>
  <c r="BI946" i="4" a="1"/>
  <c r="BI946" i="4" s="1"/>
  <c r="BJ946" i="4"/>
  <c r="BK946" i="4"/>
  <c r="BL946" i="4" a="1"/>
  <c r="BL946" i="4" s="1"/>
  <c r="BM946" i="4" a="1"/>
  <c r="BM946" i="4" s="1"/>
  <c r="BN946" i="4" a="1"/>
  <c r="BN946" i="4" s="1"/>
  <c r="BO946" i="4" a="1"/>
  <c r="BO946" i="4" s="1"/>
  <c r="BP946" i="4" a="1"/>
  <c r="BP946" i="4" s="1"/>
  <c r="BQ946" i="4" a="1"/>
  <c r="BQ946" i="4" s="1"/>
  <c r="BR946" i="4" a="1"/>
  <c r="BR946" i="4" s="1"/>
  <c r="BS946" i="4"/>
  <c r="BT946" i="4" a="1"/>
  <c r="BT946" i="4" s="1"/>
  <c r="BU946" i="4" a="1"/>
  <c r="BU946" i="4" s="1"/>
  <c r="BV946" i="4"/>
  <c r="BW946" i="4" a="1"/>
  <c r="BW946" i="4" s="1"/>
  <c r="BX946" i="4"/>
  <c r="BY946" i="4" a="1"/>
  <c r="BY946" i="4" s="1"/>
  <c r="BZ946" i="4" a="1"/>
  <c r="BZ946" i="4" s="1"/>
  <c r="CA946" i="4" a="1"/>
  <c r="CA946" i="4" s="1"/>
  <c r="CB946" i="4" a="1"/>
  <c r="CB946" i="4" s="1"/>
  <c r="CC946" i="4" a="1"/>
  <c r="CC946" i="4" s="1"/>
  <c r="CD946" i="4" a="1"/>
  <c r="CD946" i="4" s="1"/>
  <c r="CE946" i="4"/>
  <c r="J947" i="4"/>
  <c r="L947" i="4" s="1"/>
  <c r="K947" i="4"/>
  <c r="M947" i="4"/>
  <c r="N947" i="4"/>
  <c r="O947" i="4"/>
  <c r="P947" i="4"/>
  <c r="Q947" i="4"/>
  <c r="R947" i="4"/>
  <c r="U947" i="4"/>
  <c r="V947" i="4"/>
  <c r="W947" i="4"/>
  <c r="X947" i="4"/>
  <c r="Y947" i="4"/>
  <c r="Z947" i="4"/>
  <c r="AA947" i="4"/>
  <c r="AC947" i="4"/>
  <c r="AD947" i="4"/>
  <c r="AE947" i="4"/>
  <c r="AF947" i="4"/>
  <c r="AG947" i="4"/>
  <c r="AI947" i="4"/>
  <c r="AJ947" i="4"/>
  <c r="AK947" i="4" a="1"/>
  <c r="AK947" i="4" s="1"/>
  <c r="AL947" i="4"/>
  <c r="AM947" i="4"/>
  <c r="AN947" i="4" a="1"/>
  <c r="AN947" i="4" s="1"/>
  <c r="AO947" i="4"/>
  <c r="AP947" i="4"/>
  <c r="AQ947" i="4" a="1"/>
  <c r="AQ947" i="4" s="1"/>
  <c r="AR947" i="4"/>
  <c r="AS947" i="4"/>
  <c r="AT947" i="4"/>
  <c r="AU947" i="4"/>
  <c r="AV947" i="4" a="1"/>
  <c r="AV947" i="4" s="1"/>
  <c r="AW947" i="4"/>
  <c r="AX947" i="4"/>
  <c r="AY947" i="4"/>
  <c r="AZ947" i="4"/>
  <c r="BA947" i="4"/>
  <c r="BB947" i="4" a="1"/>
  <c r="BB947" i="4" s="1"/>
  <c r="BC947" i="4"/>
  <c r="BD947" i="4"/>
  <c r="BE947" i="4"/>
  <c r="BF947" i="4"/>
  <c r="BG947" i="4"/>
  <c r="BH947" i="4"/>
  <c r="BI947" i="4" a="1"/>
  <c r="BI947" i="4" s="1"/>
  <c r="BJ947" i="4"/>
  <c r="BK947" i="4"/>
  <c r="BL947" i="4" a="1"/>
  <c r="BL947" i="4" s="1"/>
  <c r="BM947" i="4" a="1"/>
  <c r="BM947" i="4" s="1"/>
  <c r="BN947" i="4" a="1"/>
  <c r="BN947" i="4" s="1"/>
  <c r="BO947" i="4" a="1"/>
  <c r="BO947" i="4" s="1"/>
  <c r="BP947" i="4" a="1"/>
  <c r="BP947" i="4" s="1"/>
  <c r="BQ947" i="4" a="1"/>
  <c r="BQ947" i="4" s="1"/>
  <c r="BR947" i="4" a="1"/>
  <c r="BR947" i="4" s="1"/>
  <c r="BS947" i="4"/>
  <c r="BT947" i="4" a="1"/>
  <c r="BT947" i="4" s="1"/>
  <c r="BU947" i="4" a="1"/>
  <c r="BU947" i="4" s="1"/>
  <c r="BV947" i="4"/>
  <c r="BW947" i="4" a="1"/>
  <c r="BW947" i="4" s="1"/>
  <c r="BX947" i="4"/>
  <c r="BY947" i="4" a="1"/>
  <c r="BY947" i="4" s="1"/>
  <c r="BZ947" i="4" a="1"/>
  <c r="BZ947" i="4" s="1"/>
  <c r="CA947" i="4" a="1"/>
  <c r="CA947" i="4" s="1"/>
  <c r="CB947" i="4" a="1"/>
  <c r="CB947" i="4" s="1"/>
  <c r="CC947" i="4" a="1"/>
  <c r="CC947" i="4" s="1"/>
  <c r="CD947" i="4" a="1"/>
  <c r="CD947" i="4" s="1"/>
  <c r="CE947" i="4"/>
  <c r="J948" i="4"/>
  <c r="L948" i="4" s="1"/>
  <c r="K948" i="4"/>
  <c r="M948" i="4"/>
  <c r="N948" i="4"/>
  <c r="O948" i="4"/>
  <c r="P948" i="4"/>
  <c r="Q948" i="4"/>
  <c r="R948" i="4"/>
  <c r="U948" i="4"/>
  <c r="V948" i="4"/>
  <c r="W948" i="4"/>
  <c r="X948" i="4"/>
  <c r="Y948" i="4"/>
  <c r="Z948" i="4"/>
  <c r="AA948" i="4"/>
  <c r="AC948" i="4"/>
  <c r="AD948" i="4"/>
  <c r="AE948" i="4"/>
  <c r="AF948" i="4"/>
  <c r="AG948" i="4"/>
  <c r="AI948" i="4"/>
  <c r="AJ948" i="4"/>
  <c r="AK948" i="4" a="1"/>
  <c r="AK948" i="4" s="1"/>
  <c r="AL948" i="4"/>
  <c r="AM948" i="4"/>
  <c r="AN948" i="4" a="1"/>
  <c r="AN948" i="4" s="1"/>
  <c r="AO948" i="4"/>
  <c r="AP948" i="4"/>
  <c r="AQ948" i="4" a="1"/>
  <c r="AQ948" i="4" s="1"/>
  <c r="AR948" i="4"/>
  <c r="AS948" i="4"/>
  <c r="AT948" i="4"/>
  <c r="AU948" i="4"/>
  <c r="AV948" i="4" a="1"/>
  <c r="AV948" i="4" s="1"/>
  <c r="AW948" i="4"/>
  <c r="AX948" i="4"/>
  <c r="AY948" i="4"/>
  <c r="AZ948" i="4"/>
  <c r="BA948" i="4"/>
  <c r="BB948" i="4" a="1"/>
  <c r="BB948" i="4" s="1"/>
  <c r="BC948" i="4"/>
  <c r="BD948" i="4"/>
  <c r="BE948" i="4"/>
  <c r="BF948" i="4"/>
  <c r="BG948" i="4"/>
  <c r="BH948" i="4"/>
  <c r="BI948" i="4" a="1"/>
  <c r="BI948" i="4" s="1"/>
  <c r="BJ948" i="4"/>
  <c r="BK948" i="4"/>
  <c r="BL948" i="4" a="1"/>
  <c r="BL948" i="4" s="1"/>
  <c r="BM948" i="4" a="1"/>
  <c r="BM948" i="4" s="1"/>
  <c r="BN948" i="4" a="1"/>
  <c r="BN948" i="4" s="1"/>
  <c r="BO948" i="4" a="1"/>
  <c r="BO948" i="4" s="1"/>
  <c r="BP948" i="4" a="1"/>
  <c r="BP948" i="4" s="1"/>
  <c r="BQ948" i="4" a="1"/>
  <c r="BQ948" i="4" s="1"/>
  <c r="BR948" i="4" a="1"/>
  <c r="BR948" i="4" s="1"/>
  <c r="BS948" i="4"/>
  <c r="BT948" i="4" a="1"/>
  <c r="BT948" i="4" s="1"/>
  <c r="BU948" i="4" a="1"/>
  <c r="BU948" i="4" s="1"/>
  <c r="BV948" i="4"/>
  <c r="BW948" i="4" a="1"/>
  <c r="BW948" i="4" s="1"/>
  <c r="BX948" i="4"/>
  <c r="BY948" i="4" a="1"/>
  <c r="BY948" i="4" s="1"/>
  <c r="BZ948" i="4" a="1"/>
  <c r="BZ948" i="4" s="1"/>
  <c r="CA948" i="4" a="1"/>
  <c r="CA948" i="4" s="1"/>
  <c r="CB948" i="4" a="1"/>
  <c r="CB948" i="4" s="1"/>
  <c r="CC948" i="4" a="1"/>
  <c r="CC948" i="4" s="1"/>
  <c r="CD948" i="4" a="1"/>
  <c r="CD948" i="4" s="1"/>
  <c r="CE948" i="4"/>
  <c r="J949" i="4"/>
  <c r="L949" i="4" s="1"/>
  <c r="K949" i="4"/>
  <c r="M949" i="4"/>
  <c r="N949" i="4"/>
  <c r="O949" i="4"/>
  <c r="P949" i="4"/>
  <c r="Q949" i="4"/>
  <c r="R949" i="4"/>
  <c r="U949" i="4"/>
  <c r="V949" i="4"/>
  <c r="W949" i="4"/>
  <c r="X949" i="4"/>
  <c r="Y949" i="4"/>
  <c r="Z949" i="4"/>
  <c r="AA949" i="4"/>
  <c r="AC949" i="4"/>
  <c r="AD949" i="4"/>
  <c r="AE949" i="4"/>
  <c r="AF949" i="4"/>
  <c r="AG949" i="4"/>
  <c r="AI949" i="4"/>
  <c r="AJ949" i="4"/>
  <c r="AK949" i="4" a="1"/>
  <c r="AK949" i="4" s="1"/>
  <c r="AL949" i="4"/>
  <c r="AM949" i="4"/>
  <c r="AN949" i="4" a="1"/>
  <c r="AN949" i="4" s="1"/>
  <c r="AO949" i="4"/>
  <c r="AP949" i="4"/>
  <c r="AQ949" i="4" a="1"/>
  <c r="AQ949" i="4" s="1"/>
  <c r="AR949" i="4"/>
  <c r="AS949" i="4"/>
  <c r="AT949" i="4"/>
  <c r="AU949" i="4"/>
  <c r="AV949" i="4" a="1"/>
  <c r="AV949" i="4" s="1"/>
  <c r="AW949" i="4"/>
  <c r="AX949" i="4"/>
  <c r="AY949" i="4"/>
  <c r="AZ949" i="4"/>
  <c r="BA949" i="4"/>
  <c r="BB949" i="4" a="1"/>
  <c r="BB949" i="4" s="1"/>
  <c r="BC949" i="4"/>
  <c r="BD949" i="4"/>
  <c r="BE949" i="4"/>
  <c r="BF949" i="4"/>
  <c r="BG949" i="4"/>
  <c r="BH949" i="4"/>
  <c r="BI949" i="4" a="1"/>
  <c r="BI949" i="4" s="1"/>
  <c r="BJ949" i="4"/>
  <c r="BK949" i="4"/>
  <c r="BL949" i="4" a="1"/>
  <c r="BL949" i="4" s="1"/>
  <c r="BM949" i="4" a="1"/>
  <c r="BM949" i="4" s="1"/>
  <c r="BN949" i="4" a="1"/>
  <c r="BN949" i="4" s="1"/>
  <c r="BO949" i="4" a="1"/>
  <c r="BO949" i="4" s="1"/>
  <c r="BP949" i="4" a="1"/>
  <c r="BP949" i="4" s="1"/>
  <c r="BQ949" i="4" a="1"/>
  <c r="BQ949" i="4" s="1"/>
  <c r="BR949" i="4" a="1"/>
  <c r="BR949" i="4" s="1"/>
  <c r="BS949" i="4"/>
  <c r="BT949" i="4" a="1"/>
  <c r="BT949" i="4" s="1"/>
  <c r="BU949" i="4" a="1"/>
  <c r="BU949" i="4" s="1"/>
  <c r="BV949" i="4"/>
  <c r="BW949" i="4" a="1"/>
  <c r="BW949" i="4" s="1"/>
  <c r="BX949" i="4"/>
  <c r="BY949" i="4" a="1"/>
  <c r="BY949" i="4" s="1"/>
  <c r="BZ949" i="4" a="1"/>
  <c r="BZ949" i="4" s="1"/>
  <c r="CA949" i="4" a="1"/>
  <c r="CA949" i="4" s="1"/>
  <c r="CB949" i="4" a="1"/>
  <c r="CB949" i="4" s="1"/>
  <c r="CC949" i="4" a="1"/>
  <c r="CC949" i="4" s="1"/>
  <c r="CD949" i="4" a="1"/>
  <c r="CD949" i="4" s="1"/>
  <c r="CE949" i="4"/>
  <c r="J950" i="4"/>
  <c r="L950" i="4" s="1"/>
  <c r="K950" i="4"/>
  <c r="M950" i="4"/>
  <c r="N950" i="4"/>
  <c r="O950" i="4"/>
  <c r="P950" i="4"/>
  <c r="Q950" i="4"/>
  <c r="R950" i="4"/>
  <c r="U950" i="4"/>
  <c r="V950" i="4"/>
  <c r="W950" i="4"/>
  <c r="X950" i="4"/>
  <c r="Y950" i="4"/>
  <c r="Z950" i="4"/>
  <c r="AA950" i="4"/>
  <c r="AC950" i="4"/>
  <c r="AD950" i="4"/>
  <c r="AE950" i="4"/>
  <c r="AF950" i="4"/>
  <c r="AG950" i="4"/>
  <c r="AI950" i="4"/>
  <c r="AJ950" i="4"/>
  <c r="AK950" i="4" a="1"/>
  <c r="AK950" i="4" s="1"/>
  <c r="AL950" i="4"/>
  <c r="AM950" i="4"/>
  <c r="AN950" i="4" a="1"/>
  <c r="AN950" i="4" s="1"/>
  <c r="AO950" i="4"/>
  <c r="AP950" i="4"/>
  <c r="AQ950" i="4" a="1"/>
  <c r="AQ950" i="4" s="1"/>
  <c r="AR950" i="4"/>
  <c r="AS950" i="4"/>
  <c r="AT950" i="4"/>
  <c r="AU950" i="4"/>
  <c r="AV950" i="4" a="1"/>
  <c r="AV950" i="4" s="1"/>
  <c r="AW950" i="4"/>
  <c r="AX950" i="4"/>
  <c r="AY950" i="4"/>
  <c r="AZ950" i="4"/>
  <c r="BA950" i="4"/>
  <c r="BB950" i="4" a="1"/>
  <c r="BB950" i="4" s="1"/>
  <c r="BC950" i="4"/>
  <c r="BD950" i="4"/>
  <c r="BE950" i="4"/>
  <c r="BF950" i="4"/>
  <c r="BG950" i="4"/>
  <c r="BH950" i="4"/>
  <c r="BI950" i="4" a="1"/>
  <c r="BI950" i="4" s="1"/>
  <c r="BJ950" i="4"/>
  <c r="BK950" i="4"/>
  <c r="BL950" i="4" a="1"/>
  <c r="BL950" i="4" s="1"/>
  <c r="BM950" i="4" a="1"/>
  <c r="BM950" i="4" s="1"/>
  <c r="BN950" i="4" a="1"/>
  <c r="BN950" i="4" s="1"/>
  <c r="BO950" i="4" a="1"/>
  <c r="BO950" i="4" s="1"/>
  <c r="BP950" i="4" a="1"/>
  <c r="BP950" i="4" s="1"/>
  <c r="BQ950" i="4" a="1"/>
  <c r="BQ950" i="4" s="1"/>
  <c r="BR950" i="4" a="1"/>
  <c r="BR950" i="4" s="1"/>
  <c r="BS950" i="4"/>
  <c r="BT950" i="4" a="1"/>
  <c r="BT950" i="4" s="1"/>
  <c r="BU950" i="4" a="1"/>
  <c r="BU950" i="4" s="1"/>
  <c r="BV950" i="4"/>
  <c r="BW950" i="4" a="1"/>
  <c r="BW950" i="4" s="1"/>
  <c r="BX950" i="4"/>
  <c r="BY950" i="4" a="1"/>
  <c r="BY950" i="4" s="1"/>
  <c r="BZ950" i="4" a="1"/>
  <c r="BZ950" i="4" s="1"/>
  <c r="CA950" i="4" a="1"/>
  <c r="CA950" i="4" s="1"/>
  <c r="CB950" i="4" a="1"/>
  <c r="CB950" i="4" s="1"/>
  <c r="CC950" i="4" a="1"/>
  <c r="CC950" i="4" s="1"/>
  <c r="CD950" i="4" a="1"/>
  <c r="CD950" i="4" s="1"/>
  <c r="CE950" i="4"/>
  <c r="J951" i="4"/>
  <c r="L951" i="4" s="1"/>
  <c r="K951" i="4"/>
  <c r="M951" i="4"/>
  <c r="N951" i="4"/>
  <c r="O951" i="4"/>
  <c r="P951" i="4"/>
  <c r="Q951" i="4"/>
  <c r="R951" i="4"/>
  <c r="U951" i="4"/>
  <c r="V951" i="4"/>
  <c r="W951" i="4"/>
  <c r="X951" i="4"/>
  <c r="Y951" i="4"/>
  <c r="Z951" i="4"/>
  <c r="AA951" i="4"/>
  <c r="AC951" i="4"/>
  <c r="AD951" i="4"/>
  <c r="AE951" i="4"/>
  <c r="AF951" i="4"/>
  <c r="AG951" i="4"/>
  <c r="AI951" i="4"/>
  <c r="AJ951" i="4"/>
  <c r="AK951" i="4" a="1"/>
  <c r="AK951" i="4" s="1"/>
  <c r="AL951" i="4"/>
  <c r="AM951" i="4"/>
  <c r="AN951" i="4" a="1"/>
  <c r="AN951" i="4" s="1"/>
  <c r="AO951" i="4"/>
  <c r="AP951" i="4"/>
  <c r="AQ951" i="4" a="1"/>
  <c r="AQ951" i="4" s="1"/>
  <c r="AR951" i="4"/>
  <c r="AS951" i="4"/>
  <c r="AT951" i="4"/>
  <c r="AU951" i="4"/>
  <c r="AV951" i="4" a="1"/>
  <c r="AV951" i="4" s="1"/>
  <c r="AW951" i="4"/>
  <c r="AX951" i="4"/>
  <c r="AY951" i="4"/>
  <c r="AZ951" i="4"/>
  <c r="BA951" i="4"/>
  <c r="BB951" i="4" a="1"/>
  <c r="BB951" i="4" s="1"/>
  <c r="BC951" i="4"/>
  <c r="BD951" i="4"/>
  <c r="BE951" i="4"/>
  <c r="BF951" i="4"/>
  <c r="BG951" i="4"/>
  <c r="BH951" i="4"/>
  <c r="BI951" i="4" a="1"/>
  <c r="BI951" i="4" s="1"/>
  <c r="BJ951" i="4"/>
  <c r="BK951" i="4"/>
  <c r="BL951" i="4" a="1"/>
  <c r="BL951" i="4" s="1"/>
  <c r="BM951" i="4" a="1"/>
  <c r="BM951" i="4" s="1"/>
  <c r="BN951" i="4" a="1"/>
  <c r="BN951" i="4" s="1"/>
  <c r="BO951" i="4" a="1"/>
  <c r="BO951" i="4" s="1"/>
  <c r="BP951" i="4" a="1"/>
  <c r="BP951" i="4" s="1"/>
  <c r="BQ951" i="4" a="1"/>
  <c r="BQ951" i="4" s="1"/>
  <c r="BR951" i="4" a="1"/>
  <c r="BR951" i="4" s="1"/>
  <c r="BS951" i="4"/>
  <c r="BT951" i="4" a="1"/>
  <c r="BT951" i="4" s="1"/>
  <c r="BU951" i="4" a="1"/>
  <c r="BU951" i="4" s="1"/>
  <c r="BV951" i="4"/>
  <c r="BW951" i="4" a="1"/>
  <c r="BW951" i="4" s="1"/>
  <c r="BX951" i="4"/>
  <c r="BY951" i="4" a="1"/>
  <c r="BY951" i="4" s="1"/>
  <c r="BZ951" i="4" a="1"/>
  <c r="BZ951" i="4" s="1"/>
  <c r="CA951" i="4" a="1"/>
  <c r="CA951" i="4" s="1"/>
  <c r="CB951" i="4" a="1"/>
  <c r="CB951" i="4" s="1"/>
  <c r="CC951" i="4" a="1"/>
  <c r="CC951" i="4" s="1"/>
  <c r="CD951" i="4" a="1"/>
  <c r="CD951" i="4" s="1"/>
  <c r="CE951" i="4"/>
  <c r="J952" i="4"/>
  <c r="L952" i="4" s="1"/>
  <c r="K952" i="4"/>
  <c r="M952" i="4"/>
  <c r="N952" i="4"/>
  <c r="O952" i="4"/>
  <c r="P952" i="4"/>
  <c r="Q952" i="4"/>
  <c r="R952" i="4"/>
  <c r="U952" i="4"/>
  <c r="V952" i="4"/>
  <c r="W952" i="4"/>
  <c r="X952" i="4"/>
  <c r="Y952" i="4"/>
  <c r="Z952" i="4"/>
  <c r="AA952" i="4"/>
  <c r="AC952" i="4"/>
  <c r="AD952" i="4"/>
  <c r="AE952" i="4"/>
  <c r="AF952" i="4"/>
  <c r="AG952" i="4"/>
  <c r="AI952" i="4"/>
  <c r="AJ952" i="4"/>
  <c r="AK952" i="4" a="1"/>
  <c r="AK952" i="4" s="1"/>
  <c r="AL952" i="4"/>
  <c r="AM952" i="4"/>
  <c r="AN952" i="4" a="1"/>
  <c r="AN952" i="4" s="1"/>
  <c r="AO952" i="4"/>
  <c r="AP952" i="4"/>
  <c r="AQ952" i="4" a="1"/>
  <c r="AQ952" i="4" s="1"/>
  <c r="AR952" i="4"/>
  <c r="AS952" i="4"/>
  <c r="AT952" i="4"/>
  <c r="AU952" i="4"/>
  <c r="AV952" i="4" a="1"/>
  <c r="AV952" i="4" s="1"/>
  <c r="AW952" i="4"/>
  <c r="AX952" i="4"/>
  <c r="AY952" i="4"/>
  <c r="AZ952" i="4"/>
  <c r="BA952" i="4"/>
  <c r="BB952" i="4" a="1"/>
  <c r="BB952" i="4" s="1"/>
  <c r="BC952" i="4"/>
  <c r="BD952" i="4"/>
  <c r="BE952" i="4"/>
  <c r="BF952" i="4"/>
  <c r="BG952" i="4"/>
  <c r="BH952" i="4"/>
  <c r="BI952" i="4" a="1"/>
  <c r="BI952" i="4" s="1"/>
  <c r="BJ952" i="4"/>
  <c r="BK952" i="4"/>
  <c r="BL952" i="4" a="1"/>
  <c r="BL952" i="4" s="1"/>
  <c r="BM952" i="4" a="1"/>
  <c r="BM952" i="4" s="1"/>
  <c r="BN952" i="4" a="1"/>
  <c r="BN952" i="4" s="1"/>
  <c r="BO952" i="4" a="1"/>
  <c r="BO952" i="4" s="1"/>
  <c r="BP952" i="4" a="1"/>
  <c r="BP952" i="4" s="1"/>
  <c r="BQ952" i="4" a="1"/>
  <c r="BQ952" i="4" s="1"/>
  <c r="BR952" i="4" a="1"/>
  <c r="BR952" i="4" s="1"/>
  <c r="BS952" i="4"/>
  <c r="BT952" i="4" a="1"/>
  <c r="BT952" i="4" s="1"/>
  <c r="BU952" i="4" a="1"/>
  <c r="BU952" i="4" s="1"/>
  <c r="BV952" i="4"/>
  <c r="BW952" i="4" a="1"/>
  <c r="BW952" i="4" s="1"/>
  <c r="BX952" i="4"/>
  <c r="BY952" i="4" a="1"/>
  <c r="BY952" i="4" s="1"/>
  <c r="BZ952" i="4" a="1"/>
  <c r="BZ952" i="4" s="1"/>
  <c r="CA952" i="4" a="1"/>
  <c r="CA952" i="4" s="1"/>
  <c r="CB952" i="4" a="1"/>
  <c r="CB952" i="4" s="1"/>
  <c r="CC952" i="4" a="1"/>
  <c r="CC952" i="4" s="1"/>
  <c r="CD952" i="4" a="1"/>
  <c r="CD952" i="4" s="1"/>
  <c r="CE952" i="4"/>
  <c r="J953" i="4"/>
  <c r="L953" i="4" s="1"/>
  <c r="K953" i="4"/>
  <c r="M953" i="4"/>
  <c r="N953" i="4"/>
  <c r="O953" i="4"/>
  <c r="P953" i="4"/>
  <c r="Q953" i="4"/>
  <c r="R953" i="4"/>
  <c r="U953" i="4"/>
  <c r="V953" i="4"/>
  <c r="W953" i="4"/>
  <c r="X953" i="4"/>
  <c r="Y953" i="4"/>
  <c r="Z953" i="4"/>
  <c r="AA953" i="4"/>
  <c r="AC953" i="4"/>
  <c r="AD953" i="4"/>
  <c r="AE953" i="4"/>
  <c r="AF953" i="4"/>
  <c r="AG953" i="4"/>
  <c r="AI953" i="4"/>
  <c r="AJ953" i="4"/>
  <c r="AK953" i="4" a="1"/>
  <c r="AK953" i="4" s="1"/>
  <c r="AL953" i="4"/>
  <c r="AM953" i="4"/>
  <c r="AN953" i="4" a="1"/>
  <c r="AN953" i="4" s="1"/>
  <c r="AO953" i="4"/>
  <c r="AP953" i="4"/>
  <c r="AQ953" i="4" a="1"/>
  <c r="AQ953" i="4" s="1"/>
  <c r="AR953" i="4"/>
  <c r="AS953" i="4"/>
  <c r="AT953" i="4"/>
  <c r="AU953" i="4"/>
  <c r="AV953" i="4" a="1"/>
  <c r="AV953" i="4" s="1"/>
  <c r="AW953" i="4"/>
  <c r="AX953" i="4"/>
  <c r="AY953" i="4"/>
  <c r="AZ953" i="4"/>
  <c r="BA953" i="4"/>
  <c r="BB953" i="4" a="1"/>
  <c r="BB953" i="4" s="1"/>
  <c r="BC953" i="4"/>
  <c r="BD953" i="4"/>
  <c r="BE953" i="4"/>
  <c r="BF953" i="4"/>
  <c r="BG953" i="4"/>
  <c r="BH953" i="4"/>
  <c r="BI953" i="4" a="1"/>
  <c r="BI953" i="4" s="1"/>
  <c r="BJ953" i="4"/>
  <c r="BK953" i="4"/>
  <c r="BL953" i="4" a="1"/>
  <c r="BL953" i="4" s="1"/>
  <c r="BM953" i="4" a="1"/>
  <c r="BM953" i="4" s="1"/>
  <c r="BN953" i="4" a="1"/>
  <c r="BN953" i="4" s="1"/>
  <c r="BO953" i="4" a="1"/>
  <c r="BO953" i="4" s="1"/>
  <c r="BP953" i="4" a="1"/>
  <c r="BP953" i="4" s="1"/>
  <c r="BQ953" i="4" a="1"/>
  <c r="BQ953" i="4" s="1"/>
  <c r="BR953" i="4" a="1"/>
  <c r="BR953" i="4" s="1"/>
  <c r="BS953" i="4"/>
  <c r="BT953" i="4" a="1"/>
  <c r="BT953" i="4" s="1"/>
  <c r="BU953" i="4" a="1"/>
  <c r="BU953" i="4" s="1"/>
  <c r="BV953" i="4"/>
  <c r="BW953" i="4" a="1"/>
  <c r="BW953" i="4" s="1"/>
  <c r="BX953" i="4"/>
  <c r="BY953" i="4" a="1"/>
  <c r="BY953" i="4" s="1"/>
  <c r="BZ953" i="4" a="1"/>
  <c r="BZ953" i="4" s="1"/>
  <c r="CA953" i="4" a="1"/>
  <c r="CA953" i="4" s="1"/>
  <c r="CB953" i="4" a="1"/>
  <c r="CB953" i="4" s="1"/>
  <c r="CC953" i="4" a="1"/>
  <c r="CC953" i="4" s="1"/>
  <c r="CD953" i="4" a="1"/>
  <c r="CD953" i="4" s="1"/>
  <c r="CE953" i="4"/>
  <c r="J954" i="4"/>
  <c r="L954" i="4" s="1"/>
  <c r="K954" i="4"/>
  <c r="M954" i="4"/>
  <c r="N954" i="4"/>
  <c r="O954" i="4"/>
  <c r="P954" i="4"/>
  <c r="Q954" i="4"/>
  <c r="R954" i="4"/>
  <c r="U954" i="4"/>
  <c r="V954" i="4"/>
  <c r="W954" i="4"/>
  <c r="X954" i="4"/>
  <c r="Y954" i="4"/>
  <c r="Z954" i="4"/>
  <c r="AA954" i="4"/>
  <c r="AC954" i="4"/>
  <c r="AD954" i="4"/>
  <c r="AE954" i="4"/>
  <c r="AF954" i="4"/>
  <c r="AG954" i="4"/>
  <c r="AI954" i="4"/>
  <c r="AJ954" i="4"/>
  <c r="AK954" i="4" a="1"/>
  <c r="AK954" i="4" s="1"/>
  <c r="AL954" i="4"/>
  <c r="AM954" i="4"/>
  <c r="AN954" i="4" a="1"/>
  <c r="AN954" i="4" s="1"/>
  <c r="AO954" i="4"/>
  <c r="AP954" i="4"/>
  <c r="AQ954" i="4" a="1"/>
  <c r="AQ954" i="4" s="1"/>
  <c r="AR954" i="4"/>
  <c r="AS954" i="4"/>
  <c r="AT954" i="4"/>
  <c r="AU954" i="4"/>
  <c r="AV954" i="4" a="1"/>
  <c r="AV954" i="4" s="1"/>
  <c r="AW954" i="4"/>
  <c r="AX954" i="4"/>
  <c r="AY954" i="4"/>
  <c r="AZ954" i="4"/>
  <c r="BA954" i="4"/>
  <c r="BB954" i="4" a="1"/>
  <c r="BB954" i="4" s="1"/>
  <c r="BC954" i="4"/>
  <c r="BD954" i="4"/>
  <c r="BE954" i="4"/>
  <c r="BF954" i="4"/>
  <c r="BG954" i="4"/>
  <c r="BH954" i="4"/>
  <c r="BI954" i="4" a="1"/>
  <c r="BI954" i="4" s="1"/>
  <c r="BJ954" i="4"/>
  <c r="BK954" i="4"/>
  <c r="BL954" i="4" a="1"/>
  <c r="BL954" i="4" s="1"/>
  <c r="BM954" i="4" a="1"/>
  <c r="BM954" i="4" s="1"/>
  <c r="BN954" i="4" a="1"/>
  <c r="BN954" i="4" s="1"/>
  <c r="BO954" i="4" a="1"/>
  <c r="BO954" i="4" s="1"/>
  <c r="BP954" i="4" a="1"/>
  <c r="BP954" i="4" s="1"/>
  <c r="BQ954" i="4" a="1"/>
  <c r="BQ954" i="4" s="1"/>
  <c r="BR954" i="4" a="1"/>
  <c r="BR954" i="4" s="1"/>
  <c r="BS954" i="4"/>
  <c r="BT954" i="4" a="1"/>
  <c r="BT954" i="4" s="1"/>
  <c r="BU954" i="4" a="1"/>
  <c r="BU954" i="4" s="1"/>
  <c r="BV954" i="4"/>
  <c r="BW954" i="4" a="1"/>
  <c r="BW954" i="4" s="1"/>
  <c r="BX954" i="4"/>
  <c r="BY954" i="4" a="1"/>
  <c r="BY954" i="4" s="1"/>
  <c r="BZ954" i="4" a="1"/>
  <c r="BZ954" i="4" s="1"/>
  <c r="CA954" i="4" a="1"/>
  <c r="CA954" i="4" s="1"/>
  <c r="CB954" i="4" a="1"/>
  <c r="CB954" i="4" s="1"/>
  <c r="CC954" i="4" a="1"/>
  <c r="CC954" i="4" s="1"/>
  <c r="CD954" i="4" a="1"/>
  <c r="CD954" i="4" s="1"/>
  <c r="CE954" i="4"/>
  <c r="J955" i="4"/>
  <c r="L955" i="4" s="1"/>
  <c r="K955" i="4"/>
  <c r="M955" i="4"/>
  <c r="N955" i="4"/>
  <c r="O955" i="4"/>
  <c r="P955" i="4"/>
  <c r="Q955" i="4"/>
  <c r="R955" i="4"/>
  <c r="U955" i="4"/>
  <c r="V955" i="4"/>
  <c r="W955" i="4"/>
  <c r="X955" i="4"/>
  <c r="Y955" i="4"/>
  <c r="Z955" i="4"/>
  <c r="AA955" i="4"/>
  <c r="AC955" i="4"/>
  <c r="AD955" i="4"/>
  <c r="AE955" i="4"/>
  <c r="AF955" i="4"/>
  <c r="AG955" i="4"/>
  <c r="AI955" i="4"/>
  <c r="AJ955" i="4"/>
  <c r="AK955" i="4" a="1"/>
  <c r="AK955" i="4" s="1"/>
  <c r="AL955" i="4"/>
  <c r="AM955" i="4"/>
  <c r="AN955" i="4" a="1"/>
  <c r="AN955" i="4" s="1"/>
  <c r="AO955" i="4"/>
  <c r="AP955" i="4"/>
  <c r="AQ955" i="4" a="1"/>
  <c r="AQ955" i="4" s="1"/>
  <c r="AR955" i="4"/>
  <c r="AS955" i="4"/>
  <c r="AT955" i="4"/>
  <c r="AU955" i="4"/>
  <c r="AV955" i="4" a="1"/>
  <c r="AV955" i="4" s="1"/>
  <c r="AW955" i="4"/>
  <c r="AX955" i="4"/>
  <c r="AY955" i="4"/>
  <c r="AZ955" i="4"/>
  <c r="BA955" i="4"/>
  <c r="BB955" i="4" a="1"/>
  <c r="BB955" i="4" s="1"/>
  <c r="BC955" i="4"/>
  <c r="BD955" i="4"/>
  <c r="BE955" i="4"/>
  <c r="BF955" i="4"/>
  <c r="BG955" i="4"/>
  <c r="BH955" i="4"/>
  <c r="BI955" i="4" a="1"/>
  <c r="BI955" i="4" s="1"/>
  <c r="BJ955" i="4"/>
  <c r="BK955" i="4"/>
  <c r="BL955" i="4" a="1"/>
  <c r="BL955" i="4" s="1"/>
  <c r="BM955" i="4" a="1"/>
  <c r="BM955" i="4" s="1"/>
  <c r="BN955" i="4" a="1"/>
  <c r="BN955" i="4" s="1"/>
  <c r="BO955" i="4" a="1"/>
  <c r="BO955" i="4" s="1"/>
  <c r="BP955" i="4" a="1"/>
  <c r="BP955" i="4" s="1"/>
  <c r="BQ955" i="4" a="1"/>
  <c r="BQ955" i="4" s="1"/>
  <c r="BR955" i="4" a="1"/>
  <c r="BR955" i="4" s="1"/>
  <c r="BS955" i="4"/>
  <c r="BT955" i="4" a="1"/>
  <c r="BT955" i="4" s="1"/>
  <c r="BU955" i="4" a="1"/>
  <c r="BU955" i="4" s="1"/>
  <c r="BV955" i="4"/>
  <c r="BW955" i="4" a="1"/>
  <c r="BW955" i="4" s="1"/>
  <c r="BX955" i="4"/>
  <c r="BY955" i="4" a="1"/>
  <c r="BY955" i="4" s="1"/>
  <c r="BZ955" i="4" a="1"/>
  <c r="BZ955" i="4" s="1"/>
  <c r="CA955" i="4" a="1"/>
  <c r="CA955" i="4" s="1"/>
  <c r="CB955" i="4" a="1"/>
  <c r="CB955" i="4" s="1"/>
  <c r="CC955" i="4" a="1"/>
  <c r="CC955" i="4" s="1"/>
  <c r="CD955" i="4" a="1"/>
  <c r="CD955" i="4" s="1"/>
  <c r="CE955" i="4"/>
  <c r="J956" i="4"/>
  <c r="L956" i="4" s="1"/>
  <c r="K956" i="4"/>
  <c r="M956" i="4"/>
  <c r="N956" i="4"/>
  <c r="O956" i="4"/>
  <c r="P956" i="4"/>
  <c r="Q956" i="4"/>
  <c r="R956" i="4"/>
  <c r="U956" i="4"/>
  <c r="V956" i="4"/>
  <c r="W956" i="4"/>
  <c r="X956" i="4"/>
  <c r="Y956" i="4"/>
  <c r="Z956" i="4"/>
  <c r="AA956" i="4"/>
  <c r="AC956" i="4"/>
  <c r="AD956" i="4"/>
  <c r="AE956" i="4"/>
  <c r="AF956" i="4"/>
  <c r="AG956" i="4"/>
  <c r="AI956" i="4"/>
  <c r="AJ956" i="4"/>
  <c r="AK956" i="4" a="1"/>
  <c r="AK956" i="4" s="1"/>
  <c r="AL956" i="4"/>
  <c r="AM956" i="4"/>
  <c r="AN956" i="4" a="1"/>
  <c r="AN956" i="4" s="1"/>
  <c r="AO956" i="4"/>
  <c r="AP956" i="4"/>
  <c r="AQ956" i="4" a="1"/>
  <c r="AQ956" i="4" s="1"/>
  <c r="AR956" i="4"/>
  <c r="AS956" i="4"/>
  <c r="AT956" i="4"/>
  <c r="AU956" i="4"/>
  <c r="AV956" i="4" a="1"/>
  <c r="AV956" i="4" s="1"/>
  <c r="AW956" i="4"/>
  <c r="AX956" i="4"/>
  <c r="AY956" i="4"/>
  <c r="AZ956" i="4"/>
  <c r="BA956" i="4"/>
  <c r="BB956" i="4" a="1"/>
  <c r="BB956" i="4" s="1"/>
  <c r="BC956" i="4"/>
  <c r="BD956" i="4"/>
  <c r="BE956" i="4"/>
  <c r="BF956" i="4"/>
  <c r="BG956" i="4"/>
  <c r="BH956" i="4"/>
  <c r="BI956" i="4" a="1"/>
  <c r="BI956" i="4" s="1"/>
  <c r="BJ956" i="4"/>
  <c r="BK956" i="4"/>
  <c r="BL956" i="4" a="1"/>
  <c r="BL956" i="4" s="1"/>
  <c r="BM956" i="4" a="1"/>
  <c r="BM956" i="4" s="1"/>
  <c r="BN956" i="4" a="1"/>
  <c r="BN956" i="4" s="1"/>
  <c r="BO956" i="4" a="1"/>
  <c r="BO956" i="4" s="1"/>
  <c r="BP956" i="4" a="1"/>
  <c r="BP956" i="4" s="1"/>
  <c r="BQ956" i="4" a="1"/>
  <c r="BQ956" i="4" s="1"/>
  <c r="BR956" i="4" a="1"/>
  <c r="BR956" i="4" s="1"/>
  <c r="BS956" i="4"/>
  <c r="BT956" i="4" a="1"/>
  <c r="BT956" i="4" s="1"/>
  <c r="BU956" i="4" a="1"/>
  <c r="BU956" i="4" s="1"/>
  <c r="BV956" i="4"/>
  <c r="BW956" i="4" a="1"/>
  <c r="BW956" i="4" s="1"/>
  <c r="BX956" i="4"/>
  <c r="BY956" i="4" a="1"/>
  <c r="BY956" i="4" s="1"/>
  <c r="BZ956" i="4" a="1"/>
  <c r="BZ956" i="4" s="1"/>
  <c r="CA956" i="4" a="1"/>
  <c r="CA956" i="4" s="1"/>
  <c r="CB956" i="4" a="1"/>
  <c r="CB956" i="4" s="1"/>
  <c r="CC956" i="4" a="1"/>
  <c r="CC956" i="4" s="1"/>
  <c r="CD956" i="4" a="1"/>
  <c r="CD956" i="4" s="1"/>
  <c r="CE956" i="4"/>
  <c r="J957" i="4"/>
  <c r="L957" i="4" s="1"/>
  <c r="K957" i="4"/>
  <c r="M957" i="4"/>
  <c r="N957" i="4"/>
  <c r="O957" i="4"/>
  <c r="P957" i="4"/>
  <c r="Q957" i="4"/>
  <c r="R957" i="4"/>
  <c r="U957" i="4"/>
  <c r="V957" i="4"/>
  <c r="W957" i="4"/>
  <c r="X957" i="4"/>
  <c r="Y957" i="4"/>
  <c r="Z957" i="4"/>
  <c r="AA957" i="4"/>
  <c r="AC957" i="4"/>
  <c r="AD957" i="4"/>
  <c r="AE957" i="4"/>
  <c r="AF957" i="4"/>
  <c r="AG957" i="4"/>
  <c r="AI957" i="4"/>
  <c r="AJ957" i="4"/>
  <c r="AK957" i="4" a="1"/>
  <c r="AK957" i="4" s="1"/>
  <c r="AL957" i="4"/>
  <c r="AM957" i="4"/>
  <c r="AN957" i="4" a="1"/>
  <c r="AN957" i="4" s="1"/>
  <c r="AO957" i="4"/>
  <c r="AP957" i="4"/>
  <c r="AQ957" i="4" a="1"/>
  <c r="AQ957" i="4" s="1"/>
  <c r="AR957" i="4"/>
  <c r="AS957" i="4"/>
  <c r="AT957" i="4"/>
  <c r="AU957" i="4"/>
  <c r="AV957" i="4" a="1"/>
  <c r="AV957" i="4" s="1"/>
  <c r="AW957" i="4"/>
  <c r="AX957" i="4"/>
  <c r="AY957" i="4"/>
  <c r="AZ957" i="4"/>
  <c r="BA957" i="4"/>
  <c r="BB957" i="4" a="1"/>
  <c r="BB957" i="4" s="1"/>
  <c r="BC957" i="4"/>
  <c r="BD957" i="4"/>
  <c r="BE957" i="4"/>
  <c r="BF957" i="4"/>
  <c r="BG957" i="4"/>
  <c r="BH957" i="4"/>
  <c r="BI957" i="4" a="1"/>
  <c r="BI957" i="4" s="1"/>
  <c r="BJ957" i="4"/>
  <c r="BK957" i="4"/>
  <c r="BL957" i="4" a="1"/>
  <c r="BL957" i="4" s="1"/>
  <c r="BM957" i="4" a="1"/>
  <c r="BM957" i="4" s="1"/>
  <c r="BN957" i="4" a="1"/>
  <c r="BN957" i="4" s="1"/>
  <c r="BO957" i="4" a="1"/>
  <c r="BO957" i="4" s="1"/>
  <c r="BP957" i="4" a="1"/>
  <c r="BP957" i="4" s="1"/>
  <c r="BQ957" i="4" a="1"/>
  <c r="BQ957" i="4" s="1"/>
  <c r="BR957" i="4" a="1"/>
  <c r="BR957" i="4" s="1"/>
  <c r="BS957" i="4"/>
  <c r="BT957" i="4" a="1"/>
  <c r="BT957" i="4" s="1"/>
  <c r="BU957" i="4" a="1"/>
  <c r="BU957" i="4" s="1"/>
  <c r="BV957" i="4"/>
  <c r="BW957" i="4" a="1"/>
  <c r="BW957" i="4" s="1"/>
  <c r="BX957" i="4"/>
  <c r="BY957" i="4" a="1"/>
  <c r="BY957" i="4" s="1"/>
  <c r="BZ957" i="4" a="1"/>
  <c r="BZ957" i="4" s="1"/>
  <c r="CA957" i="4" a="1"/>
  <c r="CA957" i="4" s="1"/>
  <c r="CB957" i="4" a="1"/>
  <c r="CB957" i="4" s="1"/>
  <c r="CC957" i="4" a="1"/>
  <c r="CC957" i="4" s="1"/>
  <c r="CD957" i="4" a="1"/>
  <c r="CD957" i="4" s="1"/>
  <c r="CE957" i="4"/>
  <c r="J958" i="4"/>
  <c r="L958" i="4" s="1"/>
  <c r="K958" i="4"/>
  <c r="M958" i="4"/>
  <c r="N958" i="4"/>
  <c r="O958" i="4"/>
  <c r="P958" i="4"/>
  <c r="Q958" i="4"/>
  <c r="R958" i="4"/>
  <c r="U958" i="4"/>
  <c r="V958" i="4"/>
  <c r="W958" i="4"/>
  <c r="X958" i="4"/>
  <c r="Y958" i="4"/>
  <c r="Z958" i="4"/>
  <c r="AA958" i="4"/>
  <c r="AC958" i="4"/>
  <c r="AD958" i="4"/>
  <c r="AE958" i="4"/>
  <c r="AF958" i="4"/>
  <c r="AG958" i="4"/>
  <c r="AI958" i="4"/>
  <c r="AJ958" i="4"/>
  <c r="AK958" i="4" a="1"/>
  <c r="AK958" i="4" s="1"/>
  <c r="AL958" i="4"/>
  <c r="AM958" i="4"/>
  <c r="AN958" i="4" a="1"/>
  <c r="AN958" i="4" s="1"/>
  <c r="AO958" i="4"/>
  <c r="AP958" i="4"/>
  <c r="AQ958" i="4" a="1"/>
  <c r="AQ958" i="4" s="1"/>
  <c r="AR958" i="4"/>
  <c r="AS958" i="4"/>
  <c r="AT958" i="4"/>
  <c r="AU958" i="4"/>
  <c r="AV958" i="4" a="1"/>
  <c r="AV958" i="4" s="1"/>
  <c r="AW958" i="4"/>
  <c r="AX958" i="4"/>
  <c r="AY958" i="4"/>
  <c r="AZ958" i="4"/>
  <c r="BA958" i="4"/>
  <c r="BB958" i="4" a="1"/>
  <c r="BB958" i="4" s="1"/>
  <c r="BC958" i="4"/>
  <c r="BD958" i="4"/>
  <c r="BE958" i="4"/>
  <c r="BF958" i="4"/>
  <c r="BG958" i="4"/>
  <c r="BH958" i="4"/>
  <c r="BI958" i="4" a="1"/>
  <c r="BI958" i="4" s="1"/>
  <c r="BJ958" i="4"/>
  <c r="BK958" i="4"/>
  <c r="BL958" i="4" a="1"/>
  <c r="BL958" i="4" s="1"/>
  <c r="BM958" i="4" a="1"/>
  <c r="BM958" i="4" s="1"/>
  <c r="BN958" i="4" a="1"/>
  <c r="BN958" i="4" s="1"/>
  <c r="BO958" i="4" a="1"/>
  <c r="BO958" i="4" s="1"/>
  <c r="BP958" i="4" a="1"/>
  <c r="BP958" i="4" s="1"/>
  <c r="BQ958" i="4" a="1"/>
  <c r="BQ958" i="4" s="1"/>
  <c r="BR958" i="4" a="1"/>
  <c r="BR958" i="4" s="1"/>
  <c r="BS958" i="4"/>
  <c r="BT958" i="4" a="1"/>
  <c r="BT958" i="4" s="1"/>
  <c r="BU958" i="4" a="1"/>
  <c r="BU958" i="4" s="1"/>
  <c r="BV958" i="4"/>
  <c r="BW958" i="4" a="1"/>
  <c r="BW958" i="4" s="1"/>
  <c r="BX958" i="4"/>
  <c r="BY958" i="4" a="1"/>
  <c r="BY958" i="4" s="1"/>
  <c r="BZ958" i="4" a="1"/>
  <c r="BZ958" i="4" s="1"/>
  <c r="CA958" i="4" a="1"/>
  <c r="CA958" i="4" s="1"/>
  <c r="CB958" i="4" a="1"/>
  <c r="CB958" i="4" s="1"/>
  <c r="CC958" i="4" a="1"/>
  <c r="CC958" i="4" s="1"/>
  <c r="CD958" i="4" a="1"/>
  <c r="CD958" i="4" s="1"/>
  <c r="CE958" i="4"/>
  <c r="J959" i="4"/>
  <c r="L959" i="4" s="1"/>
  <c r="K959" i="4"/>
  <c r="M959" i="4"/>
  <c r="N959" i="4"/>
  <c r="O959" i="4"/>
  <c r="P959" i="4"/>
  <c r="Q959" i="4"/>
  <c r="R959" i="4"/>
  <c r="U959" i="4"/>
  <c r="V959" i="4"/>
  <c r="W959" i="4"/>
  <c r="X959" i="4"/>
  <c r="Y959" i="4"/>
  <c r="Z959" i="4"/>
  <c r="AA959" i="4"/>
  <c r="AC959" i="4"/>
  <c r="AD959" i="4"/>
  <c r="AE959" i="4"/>
  <c r="AF959" i="4"/>
  <c r="AG959" i="4"/>
  <c r="AI959" i="4"/>
  <c r="AJ959" i="4"/>
  <c r="AK959" i="4" a="1"/>
  <c r="AK959" i="4" s="1"/>
  <c r="AL959" i="4"/>
  <c r="AM959" i="4"/>
  <c r="AN959" i="4" a="1"/>
  <c r="AN959" i="4" s="1"/>
  <c r="AO959" i="4"/>
  <c r="AP959" i="4"/>
  <c r="AQ959" i="4" a="1"/>
  <c r="AQ959" i="4" s="1"/>
  <c r="AR959" i="4"/>
  <c r="AS959" i="4"/>
  <c r="AT959" i="4"/>
  <c r="AU959" i="4"/>
  <c r="AV959" i="4" a="1"/>
  <c r="AV959" i="4" s="1"/>
  <c r="AW959" i="4"/>
  <c r="AX959" i="4"/>
  <c r="AY959" i="4"/>
  <c r="AZ959" i="4"/>
  <c r="BA959" i="4"/>
  <c r="BB959" i="4" a="1"/>
  <c r="BB959" i="4" s="1"/>
  <c r="BC959" i="4"/>
  <c r="BD959" i="4"/>
  <c r="BE959" i="4"/>
  <c r="BF959" i="4"/>
  <c r="BG959" i="4"/>
  <c r="BH959" i="4"/>
  <c r="BI959" i="4" a="1"/>
  <c r="BI959" i="4" s="1"/>
  <c r="BJ959" i="4"/>
  <c r="BK959" i="4"/>
  <c r="BL959" i="4" a="1"/>
  <c r="BL959" i="4" s="1"/>
  <c r="BM959" i="4" a="1"/>
  <c r="BM959" i="4" s="1"/>
  <c r="BN959" i="4" a="1"/>
  <c r="BN959" i="4" s="1"/>
  <c r="BO959" i="4" a="1"/>
  <c r="BO959" i="4" s="1"/>
  <c r="BP959" i="4" a="1"/>
  <c r="BP959" i="4" s="1"/>
  <c r="BQ959" i="4" a="1"/>
  <c r="BQ959" i="4" s="1"/>
  <c r="BR959" i="4" a="1"/>
  <c r="BR959" i="4" s="1"/>
  <c r="BS959" i="4"/>
  <c r="BT959" i="4" a="1"/>
  <c r="BT959" i="4" s="1"/>
  <c r="BU959" i="4" a="1"/>
  <c r="BU959" i="4" s="1"/>
  <c r="BV959" i="4"/>
  <c r="BW959" i="4" a="1"/>
  <c r="BW959" i="4" s="1"/>
  <c r="BX959" i="4"/>
  <c r="BY959" i="4" a="1"/>
  <c r="BY959" i="4" s="1"/>
  <c r="BZ959" i="4" a="1"/>
  <c r="BZ959" i="4" s="1"/>
  <c r="CA959" i="4" a="1"/>
  <c r="CA959" i="4" s="1"/>
  <c r="CB959" i="4" a="1"/>
  <c r="CB959" i="4" s="1"/>
  <c r="CC959" i="4" a="1"/>
  <c r="CC959" i="4" s="1"/>
  <c r="CD959" i="4" a="1"/>
  <c r="CD959" i="4" s="1"/>
  <c r="CE959" i="4"/>
  <c r="J960" i="4"/>
  <c r="L960" i="4" s="1"/>
  <c r="K960" i="4"/>
  <c r="M960" i="4"/>
  <c r="N960" i="4"/>
  <c r="O960" i="4"/>
  <c r="P960" i="4"/>
  <c r="Q960" i="4"/>
  <c r="R960" i="4"/>
  <c r="U960" i="4"/>
  <c r="V960" i="4"/>
  <c r="W960" i="4"/>
  <c r="X960" i="4"/>
  <c r="Y960" i="4"/>
  <c r="Z960" i="4"/>
  <c r="AA960" i="4"/>
  <c r="AC960" i="4"/>
  <c r="AD960" i="4"/>
  <c r="AE960" i="4"/>
  <c r="AF960" i="4"/>
  <c r="AG960" i="4"/>
  <c r="AI960" i="4"/>
  <c r="AJ960" i="4"/>
  <c r="AK960" i="4" a="1"/>
  <c r="AK960" i="4" s="1"/>
  <c r="AL960" i="4"/>
  <c r="AM960" i="4"/>
  <c r="AN960" i="4" a="1"/>
  <c r="AN960" i="4" s="1"/>
  <c r="AO960" i="4"/>
  <c r="AP960" i="4"/>
  <c r="AQ960" i="4" a="1"/>
  <c r="AQ960" i="4" s="1"/>
  <c r="AR960" i="4"/>
  <c r="AS960" i="4"/>
  <c r="AT960" i="4"/>
  <c r="AU960" i="4"/>
  <c r="AV960" i="4" a="1"/>
  <c r="AV960" i="4" s="1"/>
  <c r="AW960" i="4"/>
  <c r="AX960" i="4"/>
  <c r="AY960" i="4"/>
  <c r="AZ960" i="4"/>
  <c r="BA960" i="4"/>
  <c r="BB960" i="4" a="1"/>
  <c r="BB960" i="4" s="1"/>
  <c r="BC960" i="4"/>
  <c r="BD960" i="4"/>
  <c r="BE960" i="4"/>
  <c r="BF960" i="4"/>
  <c r="BG960" i="4"/>
  <c r="BH960" i="4"/>
  <c r="BI960" i="4" a="1"/>
  <c r="BI960" i="4" s="1"/>
  <c r="BJ960" i="4"/>
  <c r="BK960" i="4"/>
  <c r="BL960" i="4" a="1"/>
  <c r="BL960" i="4" s="1"/>
  <c r="BM960" i="4" a="1"/>
  <c r="BM960" i="4" s="1"/>
  <c r="BN960" i="4" a="1"/>
  <c r="BN960" i="4" s="1"/>
  <c r="BO960" i="4" a="1"/>
  <c r="BO960" i="4" s="1"/>
  <c r="BP960" i="4" a="1"/>
  <c r="BP960" i="4" s="1"/>
  <c r="BQ960" i="4" a="1"/>
  <c r="BQ960" i="4" s="1"/>
  <c r="BR960" i="4" a="1"/>
  <c r="BR960" i="4" s="1"/>
  <c r="BS960" i="4"/>
  <c r="BT960" i="4" a="1"/>
  <c r="BT960" i="4" s="1"/>
  <c r="BU960" i="4" a="1"/>
  <c r="BU960" i="4" s="1"/>
  <c r="BV960" i="4"/>
  <c r="BW960" i="4" a="1"/>
  <c r="BW960" i="4" s="1"/>
  <c r="BX960" i="4"/>
  <c r="BY960" i="4" a="1"/>
  <c r="BY960" i="4" s="1"/>
  <c r="BZ960" i="4" a="1"/>
  <c r="BZ960" i="4" s="1"/>
  <c r="CA960" i="4" a="1"/>
  <c r="CA960" i="4" s="1"/>
  <c r="CB960" i="4" a="1"/>
  <c r="CB960" i="4" s="1"/>
  <c r="CC960" i="4" a="1"/>
  <c r="CC960" i="4" s="1"/>
  <c r="CD960" i="4" a="1"/>
  <c r="CD960" i="4" s="1"/>
  <c r="CE960" i="4"/>
  <c r="J961" i="4"/>
  <c r="L961" i="4" s="1"/>
  <c r="K961" i="4"/>
  <c r="M961" i="4"/>
  <c r="N961" i="4"/>
  <c r="O961" i="4"/>
  <c r="P961" i="4"/>
  <c r="Q961" i="4"/>
  <c r="R961" i="4"/>
  <c r="U961" i="4"/>
  <c r="V961" i="4"/>
  <c r="W961" i="4"/>
  <c r="X961" i="4"/>
  <c r="Y961" i="4"/>
  <c r="Z961" i="4"/>
  <c r="AA961" i="4"/>
  <c r="AC961" i="4"/>
  <c r="AD961" i="4"/>
  <c r="AE961" i="4"/>
  <c r="AF961" i="4"/>
  <c r="AG961" i="4"/>
  <c r="AI961" i="4"/>
  <c r="AJ961" i="4"/>
  <c r="AK961" i="4" a="1"/>
  <c r="AK961" i="4" s="1"/>
  <c r="AL961" i="4"/>
  <c r="AM961" i="4"/>
  <c r="AN961" i="4" a="1"/>
  <c r="AN961" i="4" s="1"/>
  <c r="AO961" i="4"/>
  <c r="AP961" i="4"/>
  <c r="AQ961" i="4" a="1"/>
  <c r="AQ961" i="4" s="1"/>
  <c r="AR961" i="4"/>
  <c r="AS961" i="4"/>
  <c r="AT961" i="4"/>
  <c r="AU961" i="4"/>
  <c r="AV961" i="4" a="1"/>
  <c r="AV961" i="4" s="1"/>
  <c r="AW961" i="4"/>
  <c r="AX961" i="4"/>
  <c r="AY961" i="4"/>
  <c r="AZ961" i="4"/>
  <c r="BA961" i="4"/>
  <c r="BB961" i="4" a="1"/>
  <c r="BB961" i="4" s="1"/>
  <c r="BC961" i="4"/>
  <c r="BD961" i="4"/>
  <c r="BE961" i="4"/>
  <c r="BF961" i="4"/>
  <c r="BG961" i="4"/>
  <c r="BH961" i="4"/>
  <c r="BI961" i="4" a="1"/>
  <c r="BI961" i="4" s="1"/>
  <c r="BJ961" i="4"/>
  <c r="BK961" i="4"/>
  <c r="BL961" i="4" a="1"/>
  <c r="BL961" i="4" s="1"/>
  <c r="BM961" i="4" a="1"/>
  <c r="BM961" i="4" s="1"/>
  <c r="BN961" i="4" a="1"/>
  <c r="BN961" i="4" s="1"/>
  <c r="BO961" i="4" a="1"/>
  <c r="BO961" i="4" s="1"/>
  <c r="BP961" i="4" a="1"/>
  <c r="BP961" i="4" s="1"/>
  <c r="BQ961" i="4" a="1"/>
  <c r="BQ961" i="4" s="1"/>
  <c r="BR961" i="4" a="1"/>
  <c r="BR961" i="4" s="1"/>
  <c r="BS961" i="4"/>
  <c r="BT961" i="4" a="1"/>
  <c r="BT961" i="4" s="1"/>
  <c r="BU961" i="4" a="1"/>
  <c r="BU961" i="4" s="1"/>
  <c r="BV961" i="4"/>
  <c r="BW961" i="4" a="1"/>
  <c r="BW961" i="4" s="1"/>
  <c r="BX961" i="4"/>
  <c r="BY961" i="4" a="1"/>
  <c r="BY961" i="4" s="1"/>
  <c r="BZ961" i="4" a="1"/>
  <c r="BZ961" i="4" s="1"/>
  <c r="CA961" i="4" a="1"/>
  <c r="CA961" i="4" s="1"/>
  <c r="CB961" i="4" a="1"/>
  <c r="CB961" i="4" s="1"/>
  <c r="CC961" i="4" a="1"/>
  <c r="CC961" i="4" s="1"/>
  <c r="CD961" i="4" a="1"/>
  <c r="CD961" i="4" s="1"/>
  <c r="CE961" i="4"/>
  <c r="J962" i="4"/>
  <c r="L962" i="4" s="1"/>
  <c r="K962" i="4"/>
  <c r="M962" i="4"/>
  <c r="N962" i="4"/>
  <c r="O962" i="4"/>
  <c r="P962" i="4"/>
  <c r="Q962" i="4"/>
  <c r="R962" i="4"/>
  <c r="U962" i="4"/>
  <c r="V962" i="4"/>
  <c r="W962" i="4"/>
  <c r="X962" i="4"/>
  <c r="Y962" i="4"/>
  <c r="Z962" i="4"/>
  <c r="AA962" i="4"/>
  <c r="AC962" i="4"/>
  <c r="AD962" i="4"/>
  <c r="AE962" i="4"/>
  <c r="AF962" i="4"/>
  <c r="AG962" i="4"/>
  <c r="AI962" i="4"/>
  <c r="AJ962" i="4"/>
  <c r="AK962" i="4" a="1"/>
  <c r="AK962" i="4" s="1"/>
  <c r="AL962" i="4"/>
  <c r="AM962" i="4"/>
  <c r="AN962" i="4" a="1"/>
  <c r="AN962" i="4" s="1"/>
  <c r="AO962" i="4"/>
  <c r="AP962" i="4"/>
  <c r="AQ962" i="4" a="1"/>
  <c r="AQ962" i="4" s="1"/>
  <c r="AR962" i="4"/>
  <c r="AS962" i="4"/>
  <c r="AT962" i="4"/>
  <c r="AU962" i="4"/>
  <c r="AV962" i="4" a="1"/>
  <c r="AV962" i="4" s="1"/>
  <c r="AW962" i="4"/>
  <c r="AX962" i="4"/>
  <c r="AY962" i="4"/>
  <c r="AZ962" i="4"/>
  <c r="BA962" i="4"/>
  <c r="BB962" i="4" a="1"/>
  <c r="BB962" i="4" s="1"/>
  <c r="BC962" i="4"/>
  <c r="BD962" i="4"/>
  <c r="BE962" i="4"/>
  <c r="BF962" i="4"/>
  <c r="BG962" i="4"/>
  <c r="BH962" i="4"/>
  <c r="BI962" i="4" a="1"/>
  <c r="BI962" i="4" s="1"/>
  <c r="BJ962" i="4"/>
  <c r="BK962" i="4"/>
  <c r="BL962" i="4" a="1"/>
  <c r="BL962" i="4" s="1"/>
  <c r="BM962" i="4" a="1"/>
  <c r="BM962" i="4" s="1"/>
  <c r="BN962" i="4" a="1"/>
  <c r="BN962" i="4" s="1"/>
  <c r="BO962" i="4" a="1"/>
  <c r="BO962" i="4" s="1"/>
  <c r="BP962" i="4" a="1"/>
  <c r="BP962" i="4" s="1"/>
  <c r="BQ962" i="4" a="1"/>
  <c r="BQ962" i="4" s="1"/>
  <c r="BR962" i="4" a="1"/>
  <c r="BR962" i="4" s="1"/>
  <c r="BS962" i="4"/>
  <c r="BT962" i="4" a="1"/>
  <c r="BT962" i="4" s="1"/>
  <c r="BU962" i="4" a="1"/>
  <c r="BU962" i="4" s="1"/>
  <c r="BV962" i="4"/>
  <c r="BW962" i="4" a="1"/>
  <c r="BW962" i="4" s="1"/>
  <c r="BX962" i="4"/>
  <c r="BY962" i="4" a="1"/>
  <c r="BY962" i="4" s="1"/>
  <c r="BZ962" i="4" a="1"/>
  <c r="BZ962" i="4" s="1"/>
  <c r="CA962" i="4" a="1"/>
  <c r="CA962" i="4" s="1"/>
  <c r="CB962" i="4" a="1"/>
  <c r="CB962" i="4" s="1"/>
  <c r="CC962" i="4" a="1"/>
  <c r="CC962" i="4" s="1"/>
  <c r="CD962" i="4" a="1"/>
  <c r="CD962" i="4" s="1"/>
  <c r="CE962" i="4"/>
  <c r="J963" i="4"/>
  <c r="L963" i="4" s="1"/>
  <c r="K963" i="4"/>
  <c r="M963" i="4"/>
  <c r="N963" i="4"/>
  <c r="O963" i="4"/>
  <c r="P963" i="4"/>
  <c r="Q963" i="4"/>
  <c r="R963" i="4"/>
  <c r="U963" i="4"/>
  <c r="V963" i="4"/>
  <c r="W963" i="4"/>
  <c r="X963" i="4"/>
  <c r="Y963" i="4"/>
  <c r="Z963" i="4"/>
  <c r="AA963" i="4"/>
  <c r="AC963" i="4"/>
  <c r="AD963" i="4"/>
  <c r="AE963" i="4"/>
  <c r="AF963" i="4"/>
  <c r="AG963" i="4"/>
  <c r="AI963" i="4"/>
  <c r="AJ963" i="4"/>
  <c r="AK963" i="4" a="1"/>
  <c r="AK963" i="4" s="1"/>
  <c r="AL963" i="4"/>
  <c r="AM963" i="4"/>
  <c r="AN963" i="4" a="1"/>
  <c r="AN963" i="4" s="1"/>
  <c r="AO963" i="4"/>
  <c r="AP963" i="4"/>
  <c r="AQ963" i="4" a="1"/>
  <c r="AQ963" i="4" s="1"/>
  <c r="AR963" i="4"/>
  <c r="AS963" i="4"/>
  <c r="AT963" i="4"/>
  <c r="AU963" i="4"/>
  <c r="AV963" i="4" a="1"/>
  <c r="AV963" i="4" s="1"/>
  <c r="AW963" i="4"/>
  <c r="AX963" i="4"/>
  <c r="AY963" i="4"/>
  <c r="AZ963" i="4"/>
  <c r="BA963" i="4"/>
  <c r="BB963" i="4" a="1"/>
  <c r="BB963" i="4" s="1"/>
  <c r="BC963" i="4"/>
  <c r="BD963" i="4"/>
  <c r="BE963" i="4"/>
  <c r="BF963" i="4"/>
  <c r="BG963" i="4"/>
  <c r="BH963" i="4"/>
  <c r="BI963" i="4" a="1"/>
  <c r="BI963" i="4" s="1"/>
  <c r="BJ963" i="4"/>
  <c r="BK963" i="4"/>
  <c r="BL963" i="4" a="1"/>
  <c r="BL963" i="4" s="1"/>
  <c r="BM963" i="4" a="1"/>
  <c r="BM963" i="4" s="1"/>
  <c r="BN963" i="4" a="1"/>
  <c r="BN963" i="4" s="1"/>
  <c r="BO963" i="4" a="1"/>
  <c r="BO963" i="4" s="1"/>
  <c r="BP963" i="4" a="1"/>
  <c r="BP963" i="4" s="1"/>
  <c r="BQ963" i="4" a="1"/>
  <c r="BQ963" i="4" s="1"/>
  <c r="BR963" i="4" a="1"/>
  <c r="BR963" i="4" s="1"/>
  <c r="BS963" i="4"/>
  <c r="BT963" i="4" a="1"/>
  <c r="BT963" i="4" s="1"/>
  <c r="BU963" i="4" a="1"/>
  <c r="BU963" i="4" s="1"/>
  <c r="BV963" i="4"/>
  <c r="BW963" i="4" a="1"/>
  <c r="BW963" i="4" s="1"/>
  <c r="BX963" i="4"/>
  <c r="BY963" i="4" a="1"/>
  <c r="BY963" i="4" s="1"/>
  <c r="BZ963" i="4" a="1"/>
  <c r="BZ963" i="4" s="1"/>
  <c r="CA963" i="4" a="1"/>
  <c r="CA963" i="4" s="1"/>
  <c r="CB963" i="4" a="1"/>
  <c r="CB963" i="4" s="1"/>
  <c r="CC963" i="4" a="1"/>
  <c r="CC963" i="4" s="1"/>
  <c r="CD963" i="4" a="1"/>
  <c r="CD963" i="4" s="1"/>
  <c r="CE963" i="4"/>
  <c r="J964" i="4"/>
  <c r="L964" i="4" s="1"/>
  <c r="K964" i="4"/>
  <c r="M964" i="4"/>
  <c r="N964" i="4"/>
  <c r="O964" i="4"/>
  <c r="P964" i="4"/>
  <c r="Q964" i="4"/>
  <c r="R964" i="4"/>
  <c r="U964" i="4"/>
  <c r="V964" i="4"/>
  <c r="W964" i="4"/>
  <c r="X964" i="4"/>
  <c r="Y964" i="4"/>
  <c r="Z964" i="4"/>
  <c r="AA964" i="4"/>
  <c r="AC964" i="4"/>
  <c r="AD964" i="4"/>
  <c r="AE964" i="4"/>
  <c r="AF964" i="4"/>
  <c r="AG964" i="4"/>
  <c r="AI964" i="4"/>
  <c r="AJ964" i="4"/>
  <c r="AK964" i="4" a="1"/>
  <c r="AK964" i="4" s="1"/>
  <c r="AL964" i="4"/>
  <c r="AM964" i="4"/>
  <c r="AN964" i="4" a="1"/>
  <c r="AN964" i="4" s="1"/>
  <c r="AO964" i="4"/>
  <c r="AP964" i="4"/>
  <c r="AQ964" i="4" a="1"/>
  <c r="AQ964" i="4" s="1"/>
  <c r="AR964" i="4"/>
  <c r="AS964" i="4"/>
  <c r="AT964" i="4"/>
  <c r="AU964" i="4"/>
  <c r="AV964" i="4" a="1"/>
  <c r="AV964" i="4" s="1"/>
  <c r="AW964" i="4"/>
  <c r="AX964" i="4"/>
  <c r="AY964" i="4"/>
  <c r="AZ964" i="4"/>
  <c r="BA964" i="4"/>
  <c r="BB964" i="4" a="1"/>
  <c r="BB964" i="4" s="1"/>
  <c r="BC964" i="4"/>
  <c r="BD964" i="4"/>
  <c r="BE964" i="4"/>
  <c r="BF964" i="4"/>
  <c r="BG964" i="4"/>
  <c r="BH964" i="4"/>
  <c r="BI964" i="4" a="1"/>
  <c r="BI964" i="4" s="1"/>
  <c r="BJ964" i="4"/>
  <c r="BK964" i="4"/>
  <c r="BL964" i="4" a="1"/>
  <c r="BL964" i="4" s="1"/>
  <c r="BM964" i="4" a="1"/>
  <c r="BM964" i="4" s="1"/>
  <c r="BN964" i="4" a="1"/>
  <c r="BN964" i="4" s="1"/>
  <c r="BO964" i="4" a="1"/>
  <c r="BO964" i="4" s="1"/>
  <c r="BP964" i="4" a="1"/>
  <c r="BP964" i="4" s="1"/>
  <c r="BQ964" i="4" a="1"/>
  <c r="BQ964" i="4" s="1"/>
  <c r="BR964" i="4" a="1"/>
  <c r="BR964" i="4" s="1"/>
  <c r="BS964" i="4"/>
  <c r="BT964" i="4" a="1"/>
  <c r="BT964" i="4" s="1"/>
  <c r="BU964" i="4" a="1"/>
  <c r="BU964" i="4" s="1"/>
  <c r="BV964" i="4"/>
  <c r="BW964" i="4" a="1"/>
  <c r="BW964" i="4" s="1"/>
  <c r="BX964" i="4"/>
  <c r="BY964" i="4" a="1"/>
  <c r="BY964" i="4" s="1"/>
  <c r="BZ964" i="4" a="1"/>
  <c r="BZ964" i="4" s="1"/>
  <c r="CA964" i="4" a="1"/>
  <c r="CA964" i="4" s="1"/>
  <c r="CB964" i="4" a="1"/>
  <c r="CB964" i="4" s="1"/>
  <c r="CC964" i="4" a="1"/>
  <c r="CC964" i="4" s="1"/>
  <c r="CD964" i="4" a="1"/>
  <c r="CD964" i="4" s="1"/>
  <c r="CE964" i="4"/>
  <c r="J965" i="4"/>
  <c r="L965" i="4" s="1"/>
  <c r="K965" i="4"/>
  <c r="M965" i="4"/>
  <c r="N965" i="4"/>
  <c r="O965" i="4"/>
  <c r="P965" i="4"/>
  <c r="Q965" i="4"/>
  <c r="R965" i="4"/>
  <c r="U965" i="4"/>
  <c r="V965" i="4"/>
  <c r="W965" i="4"/>
  <c r="X965" i="4"/>
  <c r="Y965" i="4"/>
  <c r="Z965" i="4"/>
  <c r="AA965" i="4"/>
  <c r="AC965" i="4"/>
  <c r="AD965" i="4"/>
  <c r="AE965" i="4"/>
  <c r="AF965" i="4"/>
  <c r="AG965" i="4"/>
  <c r="AI965" i="4"/>
  <c r="AJ965" i="4"/>
  <c r="AK965" i="4" a="1"/>
  <c r="AK965" i="4" s="1"/>
  <c r="AL965" i="4"/>
  <c r="AM965" i="4"/>
  <c r="AN965" i="4" a="1"/>
  <c r="AN965" i="4" s="1"/>
  <c r="AO965" i="4"/>
  <c r="AP965" i="4"/>
  <c r="AQ965" i="4" a="1"/>
  <c r="AQ965" i="4" s="1"/>
  <c r="AR965" i="4"/>
  <c r="AS965" i="4"/>
  <c r="AT965" i="4"/>
  <c r="AU965" i="4"/>
  <c r="AV965" i="4" a="1"/>
  <c r="AV965" i="4" s="1"/>
  <c r="AW965" i="4"/>
  <c r="AX965" i="4"/>
  <c r="AY965" i="4"/>
  <c r="AZ965" i="4"/>
  <c r="BA965" i="4"/>
  <c r="BB965" i="4" a="1"/>
  <c r="BB965" i="4" s="1"/>
  <c r="BC965" i="4"/>
  <c r="BD965" i="4"/>
  <c r="BE965" i="4"/>
  <c r="BF965" i="4"/>
  <c r="BG965" i="4"/>
  <c r="BH965" i="4"/>
  <c r="BI965" i="4" a="1"/>
  <c r="BI965" i="4" s="1"/>
  <c r="BJ965" i="4"/>
  <c r="BK965" i="4"/>
  <c r="BL965" i="4" a="1"/>
  <c r="BL965" i="4" s="1"/>
  <c r="BM965" i="4" a="1"/>
  <c r="BM965" i="4" s="1"/>
  <c r="BN965" i="4" a="1"/>
  <c r="BN965" i="4" s="1"/>
  <c r="BO965" i="4" a="1"/>
  <c r="BO965" i="4" s="1"/>
  <c r="BP965" i="4" a="1"/>
  <c r="BP965" i="4" s="1"/>
  <c r="BQ965" i="4" a="1"/>
  <c r="BQ965" i="4" s="1"/>
  <c r="BR965" i="4" a="1"/>
  <c r="BR965" i="4" s="1"/>
  <c r="BS965" i="4"/>
  <c r="BT965" i="4" a="1"/>
  <c r="BT965" i="4" s="1"/>
  <c r="BU965" i="4" a="1"/>
  <c r="BU965" i="4" s="1"/>
  <c r="BV965" i="4"/>
  <c r="BW965" i="4" a="1"/>
  <c r="BW965" i="4" s="1"/>
  <c r="BX965" i="4"/>
  <c r="BY965" i="4" a="1"/>
  <c r="BY965" i="4" s="1"/>
  <c r="BZ965" i="4" a="1"/>
  <c r="BZ965" i="4" s="1"/>
  <c r="CA965" i="4" a="1"/>
  <c r="CA965" i="4" s="1"/>
  <c r="CB965" i="4" a="1"/>
  <c r="CB965" i="4" s="1"/>
  <c r="CC965" i="4" a="1"/>
  <c r="CC965" i="4" s="1"/>
  <c r="CD965" i="4" a="1"/>
  <c r="CD965" i="4" s="1"/>
  <c r="CE965" i="4"/>
  <c r="J966" i="4"/>
  <c r="L966" i="4" s="1"/>
  <c r="K966" i="4"/>
  <c r="M966" i="4"/>
  <c r="N966" i="4"/>
  <c r="O966" i="4"/>
  <c r="P966" i="4"/>
  <c r="Q966" i="4"/>
  <c r="R966" i="4"/>
  <c r="U966" i="4"/>
  <c r="V966" i="4"/>
  <c r="W966" i="4"/>
  <c r="X966" i="4"/>
  <c r="Y966" i="4"/>
  <c r="Z966" i="4"/>
  <c r="AA966" i="4"/>
  <c r="AC966" i="4"/>
  <c r="AD966" i="4"/>
  <c r="AE966" i="4"/>
  <c r="AF966" i="4"/>
  <c r="AG966" i="4"/>
  <c r="AI966" i="4"/>
  <c r="AJ966" i="4"/>
  <c r="AK966" i="4" a="1"/>
  <c r="AK966" i="4" s="1"/>
  <c r="AL966" i="4"/>
  <c r="AM966" i="4"/>
  <c r="AN966" i="4" a="1"/>
  <c r="AN966" i="4" s="1"/>
  <c r="AO966" i="4"/>
  <c r="AP966" i="4"/>
  <c r="AQ966" i="4" a="1"/>
  <c r="AQ966" i="4" s="1"/>
  <c r="AR966" i="4"/>
  <c r="AS966" i="4"/>
  <c r="AT966" i="4"/>
  <c r="AU966" i="4"/>
  <c r="AV966" i="4" a="1"/>
  <c r="AV966" i="4" s="1"/>
  <c r="AW966" i="4"/>
  <c r="AX966" i="4"/>
  <c r="AY966" i="4"/>
  <c r="AZ966" i="4"/>
  <c r="BA966" i="4"/>
  <c r="BB966" i="4" a="1"/>
  <c r="BB966" i="4" s="1"/>
  <c r="BC966" i="4"/>
  <c r="BD966" i="4"/>
  <c r="BE966" i="4"/>
  <c r="BF966" i="4"/>
  <c r="BG966" i="4"/>
  <c r="BH966" i="4"/>
  <c r="BI966" i="4" a="1"/>
  <c r="BI966" i="4" s="1"/>
  <c r="BJ966" i="4"/>
  <c r="BK966" i="4"/>
  <c r="BL966" i="4" a="1"/>
  <c r="BL966" i="4" s="1"/>
  <c r="BM966" i="4" a="1"/>
  <c r="BM966" i="4" s="1"/>
  <c r="BN966" i="4" a="1"/>
  <c r="BN966" i="4" s="1"/>
  <c r="BO966" i="4" a="1"/>
  <c r="BO966" i="4" s="1"/>
  <c r="BP966" i="4" a="1"/>
  <c r="BP966" i="4" s="1"/>
  <c r="BQ966" i="4" a="1"/>
  <c r="BQ966" i="4" s="1"/>
  <c r="BR966" i="4" a="1"/>
  <c r="BR966" i="4" s="1"/>
  <c r="BS966" i="4"/>
  <c r="BT966" i="4" a="1"/>
  <c r="BT966" i="4" s="1"/>
  <c r="BU966" i="4" a="1"/>
  <c r="BU966" i="4" s="1"/>
  <c r="BV966" i="4"/>
  <c r="BW966" i="4" a="1"/>
  <c r="BW966" i="4" s="1"/>
  <c r="BX966" i="4"/>
  <c r="BY966" i="4" a="1"/>
  <c r="BY966" i="4" s="1"/>
  <c r="BZ966" i="4" a="1"/>
  <c r="BZ966" i="4" s="1"/>
  <c r="CA966" i="4" a="1"/>
  <c r="CA966" i="4" s="1"/>
  <c r="CB966" i="4" a="1"/>
  <c r="CB966" i="4" s="1"/>
  <c r="CC966" i="4" a="1"/>
  <c r="CC966" i="4" s="1"/>
  <c r="CD966" i="4" a="1"/>
  <c r="CD966" i="4" s="1"/>
  <c r="CE966" i="4"/>
  <c r="J967" i="4"/>
  <c r="L967" i="4" s="1"/>
  <c r="K967" i="4"/>
  <c r="M967" i="4"/>
  <c r="N967" i="4"/>
  <c r="O967" i="4"/>
  <c r="P967" i="4"/>
  <c r="Q967" i="4"/>
  <c r="R967" i="4"/>
  <c r="U967" i="4"/>
  <c r="V967" i="4"/>
  <c r="W967" i="4"/>
  <c r="X967" i="4"/>
  <c r="Y967" i="4"/>
  <c r="Z967" i="4"/>
  <c r="AA967" i="4"/>
  <c r="AC967" i="4"/>
  <c r="AD967" i="4"/>
  <c r="AE967" i="4"/>
  <c r="AF967" i="4"/>
  <c r="AG967" i="4"/>
  <c r="AI967" i="4"/>
  <c r="AJ967" i="4"/>
  <c r="AK967" i="4" a="1"/>
  <c r="AK967" i="4" s="1"/>
  <c r="AL967" i="4"/>
  <c r="AM967" i="4"/>
  <c r="AN967" i="4" a="1"/>
  <c r="AN967" i="4" s="1"/>
  <c r="AO967" i="4"/>
  <c r="AP967" i="4"/>
  <c r="AQ967" i="4" a="1"/>
  <c r="AQ967" i="4" s="1"/>
  <c r="AR967" i="4"/>
  <c r="AS967" i="4"/>
  <c r="AT967" i="4"/>
  <c r="AU967" i="4"/>
  <c r="AV967" i="4" a="1"/>
  <c r="AV967" i="4" s="1"/>
  <c r="AW967" i="4"/>
  <c r="AX967" i="4"/>
  <c r="AY967" i="4"/>
  <c r="AZ967" i="4"/>
  <c r="BA967" i="4"/>
  <c r="BB967" i="4" a="1"/>
  <c r="BB967" i="4" s="1"/>
  <c r="BC967" i="4"/>
  <c r="BD967" i="4"/>
  <c r="BE967" i="4"/>
  <c r="BF967" i="4"/>
  <c r="BG967" i="4"/>
  <c r="BH967" i="4"/>
  <c r="BI967" i="4" a="1"/>
  <c r="BI967" i="4" s="1"/>
  <c r="BJ967" i="4"/>
  <c r="BK967" i="4"/>
  <c r="BL967" i="4" a="1"/>
  <c r="BL967" i="4" s="1"/>
  <c r="BM967" i="4" a="1"/>
  <c r="BM967" i="4" s="1"/>
  <c r="BN967" i="4" a="1"/>
  <c r="BN967" i="4" s="1"/>
  <c r="BO967" i="4" a="1"/>
  <c r="BO967" i="4" s="1"/>
  <c r="BP967" i="4" a="1"/>
  <c r="BP967" i="4" s="1"/>
  <c r="BQ967" i="4" a="1"/>
  <c r="BQ967" i="4" s="1"/>
  <c r="BR967" i="4" a="1"/>
  <c r="BR967" i="4" s="1"/>
  <c r="BS967" i="4"/>
  <c r="BT967" i="4" a="1"/>
  <c r="BT967" i="4" s="1"/>
  <c r="BU967" i="4" a="1"/>
  <c r="BU967" i="4" s="1"/>
  <c r="BV967" i="4"/>
  <c r="BW967" i="4" a="1"/>
  <c r="BW967" i="4" s="1"/>
  <c r="BX967" i="4"/>
  <c r="BY967" i="4" a="1"/>
  <c r="BY967" i="4" s="1"/>
  <c r="BZ967" i="4" a="1"/>
  <c r="BZ967" i="4" s="1"/>
  <c r="CA967" i="4" a="1"/>
  <c r="CA967" i="4" s="1"/>
  <c r="CB967" i="4" a="1"/>
  <c r="CB967" i="4" s="1"/>
  <c r="CC967" i="4" a="1"/>
  <c r="CC967" i="4" s="1"/>
  <c r="CD967" i="4" a="1"/>
  <c r="CD967" i="4" s="1"/>
  <c r="CE967" i="4"/>
  <c r="J968" i="4"/>
  <c r="L968" i="4" s="1"/>
  <c r="K968" i="4"/>
  <c r="M968" i="4"/>
  <c r="N968" i="4"/>
  <c r="O968" i="4"/>
  <c r="P968" i="4"/>
  <c r="Q968" i="4"/>
  <c r="R968" i="4"/>
  <c r="U968" i="4"/>
  <c r="V968" i="4"/>
  <c r="W968" i="4"/>
  <c r="X968" i="4"/>
  <c r="Y968" i="4"/>
  <c r="Z968" i="4"/>
  <c r="AA968" i="4"/>
  <c r="AC968" i="4"/>
  <c r="AD968" i="4"/>
  <c r="AE968" i="4"/>
  <c r="AF968" i="4"/>
  <c r="AG968" i="4"/>
  <c r="AI968" i="4"/>
  <c r="AJ968" i="4"/>
  <c r="AK968" i="4" a="1"/>
  <c r="AK968" i="4" s="1"/>
  <c r="AL968" i="4"/>
  <c r="AM968" i="4"/>
  <c r="AN968" i="4" a="1"/>
  <c r="AN968" i="4" s="1"/>
  <c r="AO968" i="4"/>
  <c r="AP968" i="4"/>
  <c r="AQ968" i="4" a="1"/>
  <c r="AQ968" i="4" s="1"/>
  <c r="AR968" i="4"/>
  <c r="AS968" i="4"/>
  <c r="AT968" i="4"/>
  <c r="AU968" i="4"/>
  <c r="AV968" i="4" a="1"/>
  <c r="AV968" i="4" s="1"/>
  <c r="AW968" i="4"/>
  <c r="AX968" i="4"/>
  <c r="AY968" i="4"/>
  <c r="AZ968" i="4"/>
  <c r="BA968" i="4"/>
  <c r="BB968" i="4" a="1"/>
  <c r="BB968" i="4" s="1"/>
  <c r="BC968" i="4"/>
  <c r="BD968" i="4"/>
  <c r="BE968" i="4"/>
  <c r="BF968" i="4"/>
  <c r="BG968" i="4"/>
  <c r="BH968" i="4"/>
  <c r="BI968" i="4" a="1"/>
  <c r="BI968" i="4" s="1"/>
  <c r="BJ968" i="4"/>
  <c r="BK968" i="4"/>
  <c r="BL968" i="4" a="1"/>
  <c r="BL968" i="4" s="1"/>
  <c r="BM968" i="4" a="1"/>
  <c r="BM968" i="4" s="1"/>
  <c r="BN968" i="4" a="1"/>
  <c r="BN968" i="4" s="1"/>
  <c r="BO968" i="4" a="1"/>
  <c r="BO968" i="4" s="1"/>
  <c r="BP968" i="4" a="1"/>
  <c r="BP968" i="4" s="1"/>
  <c r="BQ968" i="4" a="1"/>
  <c r="BQ968" i="4" s="1"/>
  <c r="BR968" i="4" a="1"/>
  <c r="BR968" i="4" s="1"/>
  <c r="BS968" i="4"/>
  <c r="BT968" i="4" a="1"/>
  <c r="BT968" i="4" s="1"/>
  <c r="BU968" i="4" a="1"/>
  <c r="BU968" i="4" s="1"/>
  <c r="BV968" i="4"/>
  <c r="BW968" i="4" a="1"/>
  <c r="BW968" i="4" s="1"/>
  <c r="BX968" i="4"/>
  <c r="BY968" i="4" a="1"/>
  <c r="BY968" i="4" s="1"/>
  <c r="BZ968" i="4" a="1"/>
  <c r="BZ968" i="4" s="1"/>
  <c r="CA968" i="4" a="1"/>
  <c r="CA968" i="4" s="1"/>
  <c r="CB968" i="4" a="1"/>
  <c r="CB968" i="4" s="1"/>
  <c r="CC968" i="4" a="1"/>
  <c r="CC968" i="4" s="1"/>
  <c r="CD968" i="4" a="1"/>
  <c r="CD968" i="4" s="1"/>
  <c r="CE968" i="4"/>
  <c r="J969" i="4"/>
  <c r="L969" i="4" s="1"/>
  <c r="K969" i="4"/>
  <c r="M969" i="4"/>
  <c r="N969" i="4"/>
  <c r="O969" i="4"/>
  <c r="P969" i="4"/>
  <c r="Q969" i="4"/>
  <c r="R969" i="4"/>
  <c r="U969" i="4"/>
  <c r="V969" i="4"/>
  <c r="W969" i="4"/>
  <c r="X969" i="4"/>
  <c r="Y969" i="4"/>
  <c r="Z969" i="4"/>
  <c r="AA969" i="4"/>
  <c r="AC969" i="4"/>
  <c r="AD969" i="4"/>
  <c r="AE969" i="4"/>
  <c r="AF969" i="4"/>
  <c r="AG969" i="4"/>
  <c r="AI969" i="4"/>
  <c r="AJ969" i="4"/>
  <c r="AK969" i="4" a="1"/>
  <c r="AK969" i="4" s="1"/>
  <c r="AL969" i="4"/>
  <c r="AM969" i="4"/>
  <c r="AN969" i="4" a="1"/>
  <c r="AN969" i="4" s="1"/>
  <c r="AO969" i="4"/>
  <c r="AP969" i="4"/>
  <c r="AQ969" i="4" a="1"/>
  <c r="AQ969" i="4" s="1"/>
  <c r="AR969" i="4"/>
  <c r="AS969" i="4"/>
  <c r="AT969" i="4"/>
  <c r="AU969" i="4"/>
  <c r="AV969" i="4" a="1"/>
  <c r="AV969" i="4" s="1"/>
  <c r="AW969" i="4"/>
  <c r="AX969" i="4"/>
  <c r="AY969" i="4"/>
  <c r="AZ969" i="4"/>
  <c r="BA969" i="4"/>
  <c r="BB969" i="4" a="1"/>
  <c r="BB969" i="4" s="1"/>
  <c r="BC969" i="4"/>
  <c r="BD969" i="4"/>
  <c r="BE969" i="4"/>
  <c r="BF969" i="4"/>
  <c r="BG969" i="4"/>
  <c r="BH969" i="4"/>
  <c r="BI969" i="4" a="1"/>
  <c r="BI969" i="4" s="1"/>
  <c r="BJ969" i="4"/>
  <c r="BK969" i="4"/>
  <c r="BL969" i="4" a="1"/>
  <c r="BL969" i="4" s="1"/>
  <c r="BM969" i="4" a="1"/>
  <c r="BM969" i="4" s="1"/>
  <c r="BN969" i="4" a="1"/>
  <c r="BN969" i="4" s="1"/>
  <c r="BO969" i="4" a="1"/>
  <c r="BO969" i="4" s="1"/>
  <c r="BP969" i="4" a="1"/>
  <c r="BP969" i="4" s="1"/>
  <c r="BQ969" i="4" a="1"/>
  <c r="BQ969" i="4" s="1"/>
  <c r="BR969" i="4" a="1"/>
  <c r="BR969" i="4" s="1"/>
  <c r="BS969" i="4"/>
  <c r="BT969" i="4" a="1"/>
  <c r="BT969" i="4" s="1"/>
  <c r="BU969" i="4" a="1"/>
  <c r="BU969" i="4" s="1"/>
  <c r="BV969" i="4"/>
  <c r="BW969" i="4" a="1"/>
  <c r="BW969" i="4" s="1"/>
  <c r="BX969" i="4"/>
  <c r="BY969" i="4" a="1"/>
  <c r="BY969" i="4" s="1"/>
  <c r="BZ969" i="4" a="1"/>
  <c r="BZ969" i="4" s="1"/>
  <c r="CA969" i="4" a="1"/>
  <c r="CA969" i="4" s="1"/>
  <c r="CB969" i="4" a="1"/>
  <c r="CB969" i="4" s="1"/>
  <c r="CC969" i="4" a="1"/>
  <c r="CC969" i="4" s="1"/>
  <c r="CD969" i="4" a="1"/>
  <c r="CD969" i="4" s="1"/>
  <c r="CE969" i="4"/>
  <c r="J970" i="4"/>
  <c r="L970" i="4" s="1"/>
  <c r="K970" i="4"/>
  <c r="M970" i="4"/>
  <c r="N970" i="4"/>
  <c r="O970" i="4"/>
  <c r="P970" i="4"/>
  <c r="Q970" i="4"/>
  <c r="R970" i="4"/>
  <c r="U970" i="4"/>
  <c r="V970" i="4"/>
  <c r="W970" i="4"/>
  <c r="X970" i="4"/>
  <c r="Y970" i="4"/>
  <c r="Z970" i="4"/>
  <c r="AA970" i="4"/>
  <c r="AC970" i="4"/>
  <c r="AD970" i="4"/>
  <c r="AE970" i="4"/>
  <c r="AF970" i="4"/>
  <c r="AG970" i="4"/>
  <c r="AI970" i="4"/>
  <c r="AJ970" i="4"/>
  <c r="AK970" i="4" a="1"/>
  <c r="AK970" i="4" s="1"/>
  <c r="AL970" i="4"/>
  <c r="AM970" i="4"/>
  <c r="AN970" i="4" a="1"/>
  <c r="AN970" i="4" s="1"/>
  <c r="AO970" i="4"/>
  <c r="AP970" i="4"/>
  <c r="AQ970" i="4" a="1"/>
  <c r="AQ970" i="4" s="1"/>
  <c r="AR970" i="4"/>
  <c r="AS970" i="4"/>
  <c r="AT970" i="4"/>
  <c r="AU970" i="4"/>
  <c r="AV970" i="4" a="1"/>
  <c r="AV970" i="4" s="1"/>
  <c r="AW970" i="4"/>
  <c r="AX970" i="4"/>
  <c r="AY970" i="4"/>
  <c r="AZ970" i="4"/>
  <c r="BA970" i="4"/>
  <c r="BB970" i="4" a="1"/>
  <c r="BB970" i="4" s="1"/>
  <c r="BC970" i="4"/>
  <c r="BD970" i="4"/>
  <c r="BE970" i="4"/>
  <c r="BF970" i="4"/>
  <c r="BG970" i="4"/>
  <c r="BH970" i="4"/>
  <c r="BI970" i="4" a="1"/>
  <c r="BI970" i="4" s="1"/>
  <c r="BJ970" i="4"/>
  <c r="BK970" i="4"/>
  <c r="BL970" i="4" a="1"/>
  <c r="BL970" i="4" s="1"/>
  <c r="BM970" i="4" a="1"/>
  <c r="BM970" i="4" s="1"/>
  <c r="BN970" i="4" a="1"/>
  <c r="BN970" i="4" s="1"/>
  <c r="BO970" i="4" a="1"/>
  <c r="BO970" i="4" s="1"/>
  <c r="BP970" i="4" a="1"/>
  <c r="BP970" i="4" s="1"/>
  <c r="BQ970" i="4" a="1"/>
  <c r="BQ970" i="4" s="1"/>
  <c r="BR970" i="4" a="1"/>
  <c r="BR970" i="4" s="1"/>
  <c r="BS970" i="4"/>
  <c r="BT970" i="4" a="1"/>
  <c r="BT970" i="4" s="1"/>
  <c r="BU970" i="4" a="1"/>
  <c r="BU970" i="4" s="1"/>
  <c r="BV970" i="4"/>
  <c r="BW970" i="4" a="1"/>
  <c r="BW970" i="4" s="1"/>
  <c r="BX970" i="4"/>
  <c r="BY970" i="4" a="1"/>
  <c r="BY970" i="4" s="1"/>
  <c r="BZ970" i="4" a="1"/>
  <c r="BZ970" i="4" s="1"/>
  <c r="CA970" i="4" a="1"/>
  <c r="CA970" i="4" s="1"/>
  <c r="CB970" i="4" a="1"/>
  <c r="CB970" i="4" s="1"/>
  <c r="CC970" i="4" a="1"/>
  <c r="CC970" i="4" s="1"/>
  <c r="CD970" i="4" a="1"/>
  <c r="CD970" i="4" s="1"/>
  <c r="CE970" i="4"/>
  <c r="J971" i="4"/>
  <c r="L971" i="4" s="1"/>
  <c r="K971" i="4"/>
  <c r="M971" i="4"/>
  <c r="N971" i="4"/>
  <c r="O971" i="4"/>
  <c r="P971" i="4"/>
  <c r="Q971" i="4"/>
  <c r="R971" i="4"/>
  <c r="U971" i="4"/>
  <c r="V971" i="4"/>
  <c r="W971" i="4"/>
  <c r="X971" i="4"/>
  <c r="Y971" i="4"/>
  <c r="Z971" i="4"/>
  <c r="AA971" i="4"/>
  <c r="AC971" i="4"/>
  <c r="AD971" i="4"/>
  <c r="AE971" i="4"/>
  <c r="AF971" i="4"/>
  <c r="AG971" i="4"/>
  <c r="AI971" i="4"/>
  <c r="AJ971" i="4"/>
  <c r="AK971" i="4" a="1"/>
  <c r="AK971" i="4" s="1"/>
  <c r="AL971" i="4"/>
  <c r="AM971" i="4"/>
  <c r="AN971" i="4" a="1"/>
  <c r="AN971" i="4" s="1"/>
  <c r="AO971" i="4"/>
  <c r="AP971" i="4"/>
  <c r="AQ971" i="4" a="1"/>
  <c r="AQ971" i="4" s="1"/>
  <c r="AR971" i="4"/>
  <c r="AS971" i="4"/>
  <c r="AT971" i="4"/>
  <c r="AU971" i="4"/>
  <c r="AV971" i="4" a="1"/>
  <c r="AV971" i="4" s="1"/>
  <c r="AW971" i="4"/>
  <c r="AX971" i="4"/>
  <c r="AY971" i="4"/>
  <c r="AZ971" i="4"/>
  <c r="BA971" i="4"/>
  <c r="BB971" i="4" a="1"/>
  <c r="BB971" i="4" s="1"/>
  <c r="BC971" i="4"/>
  <c r="BD971" i="4"/>
  <c r="BE971" i="4"/>
  <c r="BF971" i="4"/>
  <c r="BG971" i="4"/>
  <c r="BH971" i="4"/>
  <c r="BI971" i="4" a="1"/>
  <c r="BI971" i="4" s="1"/>
  <c r="BJ971" i="4"/>
  <c r="BK971" i="4"/>
  <c r="BL971" i="4" a="1"/>
  <c r="BL971" i="4" s="1"/>
  <c r="BM971" i="4" a="1"/>
  <c r="BM971" i="4" s="1"/>
  <c r="BN971" i="4" a="1"/>
  <c r="BN971" i="4" s="1"/>
  <c r="BO971" i="4" a="1"/>
  <c r="BO971" i="4" s="1"/>
  <c r="BP971" i="4" a="1"/>
  <c r="BP971" i="4" s="1"/>
  <c r="BQ971" i="4" a="1"/>
  <c r="BQ971" i="4" s="1"/>
  <c r="BR971" i="4" a="1"/>
  <c r="BR971" i="4" s="1"/>
  <c r="BS971" i="4"/>
  <c r="BT971" i="4" a="1"/>
  <c r="BT971" i="4" s="1"/>
  <c r="BU971" i="4" a="1"/>
  <c r="BU971" i="4" s="1"/>
  <c r="BV971" i="4"/>
  <c r="BW971" i="4" a="1"/>
  <c r="BW971" i="4" s="1"/>
  <c r="BX971" i="4"/>
  <c r="BY971" i="4" a="1"/>
  <c r="BY971" i="4" s="1"/>
  <c r="BZ971" i="4" a="1"/>
  <c r="BZ971" i="4" s="1"/>
  <c r="CA971" i="4" a="1"/>
  <c r="CA971" i="4" s="1"/>
  <c r="CB971" i="4" a="1"/>
  <c r="CB971" i="4" s="1"/>
  <c r="CC971" i="4" a="1"/>
  <c r="CC971" i="4" s="1"/>
  <c r="CD971" i="4" a="1"/>
  <c r="CD971" i="4" s="1"/>
  <c r="CE971" i="4"/>
  <c r="J972" i="4"/>
  <c r="L972" i="4" s="1"/>
  <c r="K972" i="4"/>
  <c r="M972" i="4"/>
  <c r="N972" i="4"/>
  <c r="O972" i="4"/>
  <c r="P972" i="4"/>
  <c r="Q972" i="4"/>
  <c r="R972" i="4"/>
  <c r="U972" i="4"/>
  <c r="V972" i="4"/>
  <c r="W972" i="4"/>
  <c r="X972" i="4"/>
  <c r="Y972" i="4"/>
  <c r="Z972" i="4"/>
  <c r="AA972" i="4"/>
  <c r="AC972" i="4"/>
  <c r="AD972" i="4"/>
  <c r="AE972" i="4"/>
  <c r="AF972" i="4"/>
  <c r="AG972" i="4"/>
  <c r="AI972" i="4"/>
  <c r="AJ972" i="4"/>
  <c r="AK972" i="4" a="1"/>
  <c r="AK972" i="4" s="1"/>
  <c r="AL972" i="4"/>
  <c r="AM972" i="4"/>
  <c r="AN972" i="4" a="1"/>
  <c r="AN972" i="4" s="1"/>
  <c r="AO972" i="4"/>
  <c r="AP972" i="4"/>
  <c r="AQ972" i="4" a="1"/>
  <c r="AQ972" i="4" s="1"/>
  <c r="AR972" i="4"/>
  <c r="AS972" i="4"/>
  <c r="AT972" i="4"/>
  <c r="AU972" i="4"/>
  <c r="AV972" i="4" a="1"/>
  <c r="AV972" i="4" s="1"/>
  <c r="AW972" i="4"/>
  <c r="AX972" i="4"/>
  <c r="AY972" i="4"/>
  <c r="AZ972" i="4"/>
  <c r="BA972" i="4"/>
  <c r="BB972" i="4" a="1"/>
  <c r="BB972" i="4" s="1"/>
  <c r="BC972" i="4"/>
  <c r="BD972" i="4"/>
  <c r="BE972" i="4"/>
  <c r="BF972" i="4"/>
  <c r="BG972" i="4"/>
  <c r="BH972" i="4"/>
  <c r="BI972" i="4" a="1"/>
  <c r="BI972" i="4" s="1"/>
  <c r="BJ972" i="4"/>
  <c r="BK972" i="4"/>
  <c r="BL972" i="4" a="1"/>
  <c r="BL972" i="4" s="1"/>
  <c r="BM972" i="4" a="1"/>
  <c r="BM972" i="4" s="1"/>
  <c r="BN972" i="4" a="1"/>
  <c r="BN972" i="4" s="1"/>
  <c r="BO972" i="4" a="1"/>
  <c r="BO972" i="4" s="1"/>
  <c r="BP972" i="4" a="1"/>
  <c r="BP972" i="4" s="1"/>
  <c r="BQ972" i="4" a="1"/>
  <c r="BQ972" i="4" s="1"/>
  <c r="BR972" i="4" a="1"/>
  <c r="BR972" i="4" s="1"/>
  <c r="BS972" i="4"/>
  <c r="BT972" i="4" a="1"/>
  <c r="BT972" i="4" s="1"/>
  <c r="BU972" i="4" a="1"/>
  <c r="BU972" i="4" s="1"/>
  <c r="BV972" i="4"/>
  <c r="BW972" i="4" a="1"/>
  <c r="BW972" i="4" s="1"/>
  <c r="BX972" i="4"/>
  <c r="BY972" i="4" a="1"/>
  <c r="BY972" i="4" s="1"/>
  <c r="BZ972" i="4" a="1"/>
  <c r="BZ972" i="4" s="1"/>
  <c r="CA972" i="4" a="1"/>
  <c r="CA972" i="4" s="1"/>
  <c r="CB972" i="4" a="1"/>
  <c r="CB972" i="4" s="1"/>
  <c r="CC972" i="4" a="1"/>
  <c r="CC972" i="4" s="1"/>
  <c r="CD972" i="4" a="1"/>
  <c r="CD972" i="4" s="1"/>
  <c r="CE972" i="4"/>
  <c r="J973" i="4"/>
  <c r="L973" i="4" s="1"/>
  <c r="K973" i="4"/>
  <c r="M973" i="4"/>
  <c r="N973" i="4"/>
  <c r="O973" i="4"/>
  <c r="P973" i="4"/>
  <c r="Q973" i="4"/>
  <c r="R973" i="4"/>
  <c r="U973" i="4"/>
  <c r="V973" i="4"/>
  <c r="W973" i="4"/>
  <c r="X973" i="4"/>
  <c r="Y973" i="4"/>
  <c r="Z973" i="4"/>
  <c r="AA973" i="4"/>
  <c r="AC973" i="4"/>
  <c r="AD973" i="4"/>
  <c r="AE973" i="4"/>
  <c r="AF973" i="4"/>
  <c r="AG973" i="4"/>
  <c r="AI973" i="4"/>
  <c r="AJ973" i="4"/>
  <c r="AK973" i="4" a="1"/>
  <c r="AK973" i="4" s="1"/>
  <c r="AL973" i="4"/>
  <c r="AM973" i="4"/>
  <c r="AN973" i="4" a="1"/>
  <c r="AN973" i="4" s="1"/>
  <c r="AO973" i="4"/>
  <c r="AP973" i="4"/>
  <c r="AQ973" i="4" a="1"/>
  <c r="AQ973" i="4" s="1"/>
  <c r="AR973" i="4"/>
  <c r="AS973" i="4"/>
  <c r="AT973" i="4"/>
  <c r="AU973" i="4"/>
  <c r="AV973" i="4" a="1"/>
  <c r="AV973" i="4" s="1"/>
  <c r="AW973" i="4"/>
  <c r="AX973" i="4"/>
  <c r="AY973" i="4"/>
  <c r="AZ973" i="4"/>
  <c r="BA973" i="4"/>
  <c r="BB973" i="4" a="1"/>
  <c r="BB973" i="4" s="1"/>
  <c r="BC973" i="4"/>
  <c r="BD973" i="4"/>
  <c r="BE973" i="4"/>
  <c r="BF973" i="4"/>
  <c r="BG973" i="4"/>
  <c r="BH973" i="4"/>
  <c r="BI973" i="4" a="1"/>
  <c r="BI973" i="4" s="1"/>
  <c r="BJ973" i="4"/>
  <c r="BK973" i="4"/>
  <c r="BL973" i="4" a="1"/>
  <c r="BL973" i="4" s="1"/>
  <c r="BM973" i="4" a="1"/>
  <c r="BM973" i="4" s="1"/>
  <c r="BN973" i="4" a="1"/>
  <c r="BN973" i="4" s="1"/>
  <c r="BO973" i="4" a="1"/>
  <c r="BO973" i="4" s="1"/>
  <c r="BP973" i="4" a="1"/>
  <c r="BP973" i="4" s="1"/>
  <c r="BQ973" i="4" a="1"/>
  <c r="BQ973" i="4" s="1"/>
  <c r="BR973" i="4" a="1"/>
  <c r="BR973" i="4" s="1"/>
  <c r="BS973" i="4"/>
  <c r="BT973" i="4" a="1"/>
  <c r="BT973" i="4" s="1"/>
  <c r="BU973" i="4" a="1"/>
  <c r="BU973" i="4" s="1"/>
  <c r="BV973" i="4"/>
  <c r="BW973" i="4" a="1"/>
  <c r="BW973" i="4" s="1"/>
  <c r="BX973" i="4"/>
  <c r="BY973" i="4" a="1"/>
  <c r="BY973" i="4" s="1"/>
  <c r="BZ973" i="4" a="1"/>
  <c r="BZ973" i="4" s="1"/>
  <c r="CA973" i="4" a="1"/>
  <c r="CA973" i="4" s="1"/>
  <c r="CB973" i="4" a="1"/>
  <c r="CB973" i="4" s="1"/>
  <c r="CC973" i="4" a="1"/>
  <c r="CC973" i="4" s="1"/>
  <c r="CD973" i="4" a="1"/>
  <c r="CD973" i="4" s="1"/>
  <c r="CE973" i="4"/>
  <c r="J974" i="4"/>
  <c r="L974" i="4" s="1"/>
  <c r="K974" i="4"/>
  <c r="M974" i="4"/>
  <c r="N974" i="4"/>
  <c r="O974" i="4"/>
  <c r="P974" i="4"/>
  <c r="Q974" i="4"/>
  <c r="R974" i="4"/>
  <c r="U974" i="4"/>
  <c r="V974" i="4"/>
  <c r="W974" i="4"/>
  <c r="X974" i="4"/>
  <c r="Y974" i="4"/>
  <c r="Z974" i="4"/>
  <c r="AA974" i="4"/>
  <c r="AC974" i="4"/>
  <c r="AD974" i="4"/>
  <c r="AE974" i="4"/>
  <c r="AF974" i="4"/>
  <c r="AG974" i="4"/>
  <c r="AI974" i="4"/>
  <c r="AJ974" i="4"/>
  <c r="AK974" i="4" a="1"/>
  <c r="AK974" i="4" s="1"/>
  <c r="AL974" i="4"/>
  <c r="AM974" i="4"/>
  <c r="AN974" i="4" a="1"/>
  <c r="AN974" i="4" s="1"/>
  <c r="AO974" i="4"/>
  <c r="AP974" i="4"/>
  <c r="AQ974" i="4" a="1"/>
  <c r="AQ974" i="4" s="1"/>
  <c r="AR974" i="4"/>
  <c r="AS974" i="4"/>
  <c r="AT974" i="4"/>
  <c r="AU974" i="4"/>
  <c r="AV974" i="4" a="1"/>
  <c r="AV974" i="4" s="1"/>
  <c r="AW974" i="4"/>
  <c r="AX974" i="4"/>
  <c r="AY974" i="4"/>
  <c r="AZ974" i="4"/>
  <c r="BA974" i="4"/>
  <c r="BB974" i="4" a="1"/>
  <c r="BB974" i="4" s="1"/>
  <c r="BC974" i="4"/>
  <c r="BD974" i="4"/>
  <c r="BE974" i="4"/>
  <c r="BF974" i="4"/>
  <c r="BG974" i="4"/>
  <c r="BH974" i="4"/>
  <c r="BI974" i="4" a="1"/>
  <c r="BI974" i="4" s="1"/>
  <c r="BJ974" i="4"/>
  <c r="BK974" i="4"/>
  <c r="BL974" i="4" a="1"/>
  <c r="BL974" i="4" s="1"/>
  <c r="BM974" i="4" a="1"/>
  <c r="BM974" i="4" s="1"/>
  <c r="BN974" i="4" a="1"/>
  <c r="BN974" i="4" s="1"/>
  <c r="BO974" i="4" a="1"/>
  <c r="BO974" i="4" s="1"/>
  <c r="BP974" i="4" a="1"/>
  <c r="BP974" i="4" s="1"/>
  <c r="BQ974" i="4" a="1"/>
  <c r="BQ974" i="4" s="1"/>
  <c r="BR974" i="4" a="1"/>
  <c r="BR974" i="4" s="1"/>
  <c r="BS974" i="4"/>
  <c r="BT974" i="4" a="1"/>
  <c r="BT974" i="4" s="1"/>
  <c r="BU974" i="4" a="1"/>
  <c r="BU974" i="4" s="1"/>
  <c r="BV974" i="4"/>
  <c r="BW974" i="4" a="1"/>
  <c r="BW974" i="4" s="1"/>
  <c r="BX974" i="4"/>
  <c r="BY974" i="4" a="1"/>
  <c r="BY974" i="4" s="1"/>
  <c r="BZ974" i="4" a="1"/>
  <c r="BZ974" i="4" s="1"/>
  <c r="CA974" i="4" a="1"/>
  <c r="CA974" i="4" s="1"/>
  <c r="CB974" i="4" a="1"/>
  <c r="CB974" i="4" s="1"/>
  <c r="CC974" i="4" a="1"/>
  <c r="CC974" i="4" s="1"/>
  <c r="CD974" i="4" a="1"/>
  <c r="CD974" i="4" s="1"/>
  <c r="CE974" i="4"/>
  <c r="J975" i="4"/>
  <c r="L975" i="4" s="1"/>
  <c r="K975" i="4"/>
  <c r="M975" i="4"/>
  <c r="N975" i="4"/>
  <c r="O975" i="4"/>
  <c r="P975" i="4"/>
  <c r="Q975" i="4"/>
  <c r="R975" i="4"/>
  <c r="U975" i="4"/>
  <c r="V975" i="4"/>
  <c r="W975" i="4"/>
  <c r="X975" i="4"/>
  <c r="Y975" i="4"/>
  <c r="Z975" i="4"/>
  <c r="AA975" i="4"/>
  <c r="AC975" i="4"/>
  <c r="AD975" i="4"/>
  <c r="AE975" i="4"/>
  <c r="AF975" i="4"/>
  <c r="AG975" i="4"/>
  <c r="AI975" i="4"/>
  <c r="AJ975" i="4"/>
  <c r="AK975" i="4" a="1"/>
  <c r="AK975" i="4" s="1"/>
  <c r="AL975" i="4"/>
  <c r="AM975" i="4"/>
  <c r="AN975" i="4" a="1"/>
  <c r="AN975" i="4" s="1"/>
  <c r="AO975" i="4"/>
  <c r="AP975" i="4"/>
  <c r="AQ975" i="4" a="1"/>
  <c r="AQ975" i="4" s="1"/>
  <c r="AR975" i="4"/>
  <c r="AS975" i="4"/>
  <c r="AT975" i="4"/>
  <c r="AU975" i="4"/>
  <c r="AV975" i="4" a="1"/>
  <c r="AV975" i="4" s="1"/>
  <c r="AW975" i="4"/>
  <c r="AX975" i="4"/>
  <c r="AY975" i="4"/>
  <c r="AZ975" i="4"/>
  <c r="BA975" i="4"/>
  <c r="BB975" i="4" a="1"/>
  <c r="BB975" i="4" s="1"/>
  <c r="BC975" i="4"/>
  <c r="BD975" i="4"/>
  <c r="BE975" i="4"/>
  <c r="BF975" i="4"/>
  <c r="BG975" i="4"/>
  <c r="BH975" i="4"/>
  <c r="BI975" i="4" a="1"/>
  <c r="BI975" i="4" s="1"/>
  <c r="BJ975" i="4"/>
  <c r="BK975" i="4"/>
  <c r="BL975" i="4" a="1"/>
  <c r="BL975" i="4" s="1"/>
  <c r="BM975" i="4" a="1"/>
  <c r="BM975" i="4" s="1"/>
  <c r="BN975" i="4" a="1"/>
  <c r="BN975" i="4" s="1"/>
  <c r="BO975" i="4" a="1"/>
  <c r="BO975" i="4" s="1"/>
  <c r="BP975" i="4" a="1"/>
  <c r="BP975" i="4" s="1"/>
  <c r="BQ975" i="4" a="1"/>
  <c r="BQ975" i="4" s="1"/>
  <c r="BR975" i="4" a="1"/>
  <c r="BR975" i="4" s="1"/>
  <c r="BS975" i="4"/>
  <c r="BT975" i="4" a="1"/>
  <c r="BT975" i="4" s="1"/>
  <c r="BU975" i="4" a="1"/>
  <c r="BU975" i="4" s="1"/>
  <c r="BV975" i="4"/>
  <c r="BW975" i="4" a="1"/>
  <c r="BW975" i="4" s="1"/>
  <c r="BX975" i="4"/>
  <c r="BY975" i="4" a="1"/>
  <c r="BY975" i="4" s="1"/>
  <c r="BZ975" i="4" a="1"/>
  <c r="BZ975" i="4" s="1"/>
  <c r="CA975" i="4" a="1"/>
  <c r="CA975" i="4" s="1"/>
  <c r="CB975" i="4" a="1"/>
  <c r="CB975" i="4" s="1"/>
  <c r="CC975" i="4" a="1"/>
  <c r="CC975" i="4" s="1"/>
  <c r="CD975" i="4" a="1"/>
  <c r="CD975" i="4" s="1"/>
  <c r="CE975" i="4"/>
  <c r="J976" i="4"/>
  <c r="L976" i="4" s="1"/>
  <c r="K976" i="4"/>
  <c r="M976" i="4"/>
  <c r="N976" i="4"/>
  <c r="O976" i="4"/>
  <c r="P976" i="4"/>
  <c r="Q976" i="4"/>
  <c r="R976" i="4"/>
  <c r="U976" i="4"/>
  <c r="V976" i="4"/>
  <c r="W976" i="4"/>
  <c r="X976" i="4"/>
  <c r="Y976" i="4"/>
  <c r="Z976" i="4"/>
  <c r="AA976" i="4"/>
  <c r="AC976" i="4"/>
  <c r="AD976" i="4"/>
  <c r="AE976" i="4"/>
  <c r="AF976" i="4"/>
  <c r="AG976" i="4"/>
  <c r="AI976" i="4"/>
  <c r="AJ976" i="4"/>
  <c r="AK976" i="4" a="1"/>
  <c r="AK976" i="4" s="1"/>
  <c r="AL976" i="4"/>
  <c r="AM976" i="4"/>
  <c r="AN976" i="4" a="1"/>
  <c r="AN976" i="4" s="1"/>
  <c r="AO976" i="4"/>
  <c r="AP976" i="4"/>
  <c r="AQ976" i="4" a="1"/>
  <c r="AQ976" i="4" s="1"/>
  <c r="AR976" i="4"/>
  <c r="AS976" i="4"/>
  <c r="AT976" i="4"/>
  <c r="AU976" i="4"/>
  <c r="AV976" i="4" a="1"/>
  <c r="AV976" i="4" s="1"/>
  <c r="AW976" i="4"/>
  <c r="AX976" i="4"/>
  <c r="AY976" i="4"/>
  <c r="AZ976" i="4"/>
  <c r="BA976" i="4"/>
  <c r="BB976" i="4" a="1"/>
  <c r="BB976" i="4" s="1"/>
  <c r="BC976" i="4"/>
  <c r="BD976" i="4"/>
  <c r="BE976" i="4"/>
  <c r="BF976" i="4"/>
  <c r="BG976" i="4"/>
  <c r="BH976" i="4"/>
  <c r="BI976" i="4" a="1"/>
  <c r="BI976" i="4" s="1"/>
  <c r="BJ976" i="4"/>
  <c r="BK976" i="4"/>
  <c r="BL976" i="4" a="1"/>
  <c r="BL976" i="4" s="1"/>
  <c r="BM976" i="4" a="1"/>
  <c r="BM976" i="4" s="1"/>
  <c r="BN976" i="4" a="1"/>
  <c r="BN976" i="4" s="1"/>
  <c r="BO976" i="4" a="1"/>
  <c r="BO976" i="4" s="1"/>
  <c r="BP976" i="4" a="1"/>
  <c r="BP976" i="4" s="1"/>
  <c r="BQ976" i="4" a="1"/>
  <c r="BQ976" i="4" s="1"/>
  <c r="BR976" i="4" a="1"/>
  <c r="BR976" i="4" s="1"/>
  <c r="BS976" i="4"/>
  <c r="BT976" i="4" a="1"/>
  <c r="BT976" i="4" s="1"/>
  <c r="BU976" i="4" a="1"/>
  <c r="BU976" i="4" s="1"/>
  <c r="BV976" i="4"/>
  <c r="BW976" i="4" a="1"/>
  <c r="BW976" i="4" s="1"/>
  <c r="BX976" i="4"/>
  <c r="BY976" i="4" a="1"/>
  <c r="BY976" i="4" s="1"/>
  <c r="BZ976" i="4" a="1"/>
  <c r="BZ976" i="4" s="1"/>
  <c r="CA976" i="4" a="1"/>
  <c r="CA976" i="4" s="1"/>
  <c r="CB976" i="4" a="1"/>
  <c r="CB976" i="4" s="1"/>
  <c r="CC976" i="4" a="1"/>
  <c r="CC976" i="4" s="1"/>
  <c r="CD976" i="4" a="1"/>
  <c r="CD976" i="4" s="1"/>
  <c r="CE976" i="4"/>
  <c r="J977" i="4"/>
  <c r="L977" i="4" s="1"/>
  <c r="K977" i="4"/>
  <c r="M977" i="4"/>
  <c r="N977" i="4"/>
  <c r="O977" i="4"/>
  <c r="P977" i="4"/>
  <c r="Q977" i="4"/>
  <c r="R977" i="4"/>
  <c r="U977" i="4"/>
  <c r="V977" i="4"/>
  <c r="W977" i="4"/>
  <c r="X977" i="4"/>
  <c r="Y977" i="4"/>
  <c r="Z977" i="4"/>
  <c r="AA977" i="4"/>
  <c r="AC977" i="4"/>
  <c r="AD977" i="4"/>
  <c r="AE977" i="4"/>
  <c r="AF977" i="4"/>
  <c r="AG977" i="4"/>
  <c r="AI977" i="4"/>
  <c r="AJ977" i="4"/>
  <c r="AK977" i="4" a="1"/>
  <c r="AK977" i="4" s="1"/>
  <c r="AL977" i="4"/>
  <c r="AM977" i="4"/>
  <c r="AN977" i="4" a="1"/>
  <c r="AN977" i="4" s="1"/>
  <c r="AO977" i="4"/>
  <c r="AP977" i="4"/>
  <c r="AQ977" i="4" a="1"/>
  <c r="AQ977" i="4" s="1"/>
  <c r="AR977" i="4"/>
  <c r="AS977" i="4"/>
  <c r="AT977" i="4"/>
  <c r="AU977" i="4"/>
  <c r="AV977" i="4" a="1"/>
  <c r="AV977" i="4" s="1"/>
  <c r="AW977" i="4"/>
  <c r="AX977" i="4"/>
  <c r="AY977" i="4"/>
  <c r="AZ977" i="4"/>
  <c r="BA977" i="4"/>
  <c r="BB977" i="4" a="1"/>
  <c r="BB977" i="4" s="1"/>
  <c r="BC977" i="4"/>
  <c r="BD977" i="4"/>
  <c r="BE977" i="4"/>
  <c r="BF977" i="4"/>
  <c r="BG977" i="4"/>
  <c r="BH977" i="4"/>
  <c r="BI977" i="4" a="1"/>
  <c r="BI977" i="4" s="1"/>
  <c r="BJ977" i="4"/>
  <c r="BK977" i="4"/>
  <c r="BL977" i="4" a="1"/>
  <c r="BL977" i="4" s="1"/>
  <c r="BM977" i="4" a="1"/>
  <c r="BM977" i="4" s="1"/>
  <c r="BN977" i="4" a="1"/>
  <c r="BN977" i="4" s="1"/>
  <c r="BO977" i="4" a="1"/>
  <c r="BO977" i="4" s="1"/>
  <c r="BP977" i="4" a="1"/>
  <c r="BP977" i="4" s="1"/>
  <c r="BQ977" i="4" a="1"/>
  <c r="BQ977" i="4" s="1"/>
  <c r="BR977" i="4" a="1"/>
  <c r="BR977" i="4" s="1"/>
  <c r="BS977" i="4"/>
  <c r="BT977" i="4" a="1"/>
  <c r="BT977" i="4" s="1"/>
  <c r="BU977" i="4" a="1"/>
  <c r="BU977" i="4" s="1"/>
  <c r="BV977" i="4"/>
  <c r="BW977" i="4" a="1"/>
  <c r="BW977" i="4" s="1"/>
  <c r="BX977" i="4"/>
  <c r="BY977" i="4" a="1"/>
  <c r="BY977" i="4" s="1"/>
  <c r="BZ977" i="4" a="1"/>
  <c r="BZ977" i="4" s="1"/>
  <c r="CA977" i="4" a="1"/>
  <c r="CA977" i="4" s="1"/>
  <c r="CB977" i="4" a="1"/>
  <c r="CB977" i="4" s="1"/>
  <c r="CC977" i="4" a="1"/>
  <c r="CC977" i="4" s="1"/>
  <c r="CD977" i="4" a="1"/>
  <c r="CD977" i="4" s="1"/>
  <c r="CE977" i="4"/>
  <c r="J978" i="4"/>
  <c r="L978" i="4" s="1"/>
  <c r="K978" i="4"/>
  <c r="M978" i="4"/>
  <c r="N978" i="4"/>
  <c r="O978" i="4"/>
  <c r="P978" i="4"/>
  <c r="Q978" i="4"/>
  <c r="R978" i="4"/>
  <c r="U978" i="4"/>
  <c r="V978" i="4"/>
  <c r="W978" i="4"/>
  <c r="X978" i="4"/>
  <c r="Y978" i="4"/>
  <c r="Z978" i="4"/>
  <c r="AA978" i="4"/>
  <c r="AC978" i="4"/>
  <c r="AD978" i="4"/>
  <c r="AE978" i="4"/>
  <c r="AF978" i="4"/>
  <c r="AG978" i="4"/>
  <c r="AI978" i="4"/>
  <c r="AJ978" i="4"/>
  <c r="AK978" i="4" a="1"/>
  <c r="AK978" i="4" s="1"/>
  <c r="AL978" i="4"/>
  <c r="AM978" i="4"/>
  <c r="AN978" i="4" a="1"/>
  <c r="AN978" i="4" s="1"/>
  <c r="AO978" i="4"/>
  <c r="AP978" i="4"/>
  <c r="AQ978" i="4" a="1"/>
  <c r="AQ978" i="4" s="1"/>
  <c r="AR978" i="4"/>
  <c r="AS978" i="4"/>
  <c r="AT978" i="4"/>
  <c r="AU978" i="4"/>
  <c r="AV978" i="4" a="1"/>
  <c r="AV978" i="4" s="1"/>
  <c r="AW978" i="4"/>
  <c r="AX978" i="4"/>
  <c r="AY978" i="4"/>
  <c r="AZ978" i="4"/>
  <c r="BA978" i="4"/>
  <c r="BB978" i="4" a="1"/>
  <c r="BB978" i="4" s="1"/>
  <c r="BC978" i="4"/>
  <c r="BD978" i="4"/>
  <c r="BE978" i="4"/>
  <c r="BF978" i="4"/>
  <c r="BG978" i="4"/>
  <c r="BH978" i="4"/>
  <c r="BI978" i="4" a="1"/>
  <c r="BI978" i="4" s="1"/>
  <c r="BJ978" i="4"/>
  <c r="BK978" i="4"/>
  <c r="BL978" i="4" a="1"/>
  <c r="BL978" i="4" s="1"/>
  <c r="BM978" i="4" a="1"/>
  <c r="BM978" i="4" s="1"/>
  <c r="BN978" i="4" a="1"/>
  <c r="BN978" i="4" s="1"/>
  <c r="BO978" i="4" a="1"/>
  <c r="BO978" i="4" s="1"/>
  <c r="BP978" i="4" a="1"/>
  <c r="BP978" i="4" s="1"/>
  <c r="BQ978" i="4" a="1"/>
  <c r="BQ978" i="4" s="1"/>
  <c r="BR978" i="4" a="1"/>
  <c r="BR978" i="4" s="1"/>
  <c r="BS978" i="4"/>
  <c r="BT978" i="4" a="1"/>
  <c r="BT978" i="4" s="1"/>
  <c r="BU978" i="4" a="1"/>
  <c r="BU978" i="4" s="1"/>
  <c r="BV978" i="4"/>
  <c r="BW978" i="4" a="1"/>
  <c r="BW978" i="4" s="1"/>
  <c r="BX978" i="4"/>
  <c r="BY978" i="4" a="1"/>
  <c r="BY978" i="4" s="1"/>
  <c r="BZ978" i="4" a="1"/>
  <c r="BZ978" i="4" s="1"/>
  <c r="CA978" i="4" a="1"/>
  <c r="CA978" i="4" s="1"/>
  <c r="CB978" i="4" a="1"/>
  <c r="CB978" i="4" s="1"/>
  <c r="CC978" i="4" a="1"/>
  <c r="CC978" i="4" s="1"/>
  <c r="CD978" i="4" a="1"/>
  <c r="CD978" i="4" s="1"/>
  <c r="CE978" i="4"/>
  <c r="J979" i="4"/>
  <c r="L979" i="4" s="1"/>
  <c r="K979" i="4"/>
  <c r="M979" i="4"/>
  <c r="N979" i="4"/>
  <c r="O979" i="4"/>
  <c r="P979" i="4"/>
  <c r="Q979" i="4"/>
  <c r="R979" i="4"/>
  <c r="U979" i="4"/>
  <c r="V979" i="4"/>
  <c r="W979" i="4"/>
  <c r="X979" i="4"/>
  <c r="Y979" i="4"/>
  <c r="Z979" i="4"/>
  <c r="AA979" i="4"/>
  <c r="AC979" i="4"/>
  <c r="AD979" i="4"/>
  <c r="AE979" i="4"/>
  <c r="AF979" i="4"/>
  <c r="AG979" i="4"/>
  <c r="AI979" i="4"/>
  <c r="AJ979" i="4"/>
  <c r="AK979" i="4" a="1"/>
  <c r="AK979" i="4" s="1"/>
  <c r="AL979" i="4"/>
  <c r="AM979" i="4"/>
  <c r="AN979" i="4" a="1"/>
  <c r="AN979" i="4" s="1"/>
  <c r="AO979" i="4"/>
  <c r="AP979" i="4"/>
  <c r="AQ979" i="4" a="1"/>
  <c r="AQ979" i="4" s="1"/>
  <c r="AR979" i="4"/>
  <c r="AS979" i="4"/>
  <c r="AT979" i="4"/>
  <c r="AU979" i="4"/>
  <c r="AV979" i="4" a="1"/>
  <c r="AV979" i="4" s="1"/>
  <c r="AW979" i="4"/>
  <c r="AX979" i="4"/>
  <c r="AY979" i="4"/>
  <c r="AZ979" i="4"/>
  <c r="BA979" i="4"/>
  <c r="BB979" i="4" a="1"/>
  <c r="BB979" i="4" s="1"/>
  <c r="BC979" i="4"/>
  <c r="BD979" i="4"/>
  <c r="BE979" i="4"/>
  <c r="BF979" i="4"/>
  <c r="BG979" i="4"/>
  <c r="BH979" i="4"/>
  <c r="BI979" i="4" a="1"/>
  <c r="BI979" i="4" s="1"/>
  <c r="BJ979" i="4"/>
  <c r="BK979" i="4"/>
  <c r="BL979" i="4" a="1"/>
  <c r="BL979" i="4" s="1"/>
  <c r="BM979" i="4" a="1"/>
  <c r="BM979" i="4" s="1"/>
  <c r="BN979" i="4" a="1"/>
  <c r="BN979" i="4" s="1"/>
  <c r="BO979" i="4" a="1"/>
  <c r="BO979" i="4" s="1"/>
  <c r="BP979" i="4" a="1"/>
  <c r="BP979" i="4" s="1"/>
  <c r="BQ979" i="4" a="1"/>
  <c r="BQ979" i="4" s="1"/>
  <c r="BR979" i="4" a="1"/>
  <c r="BR979" i="4" s="1"/>
  <c r="BS979" i="4"/>
  <c r="BT979" i="4" a="1"/>
  <c r="BT979" i="4" s="1"/>
  <c r="BU979" i="4" a="1"/>
  <c r="BU979" i="4" s="1"/>
  <c r="BV979" i="4"/>
  <c r="BW979" i="4" a="1"/>
  <c r="BW979" i="4" s="1"/>
  <c r="BX979" i="4"/>
  <c r="BY979" i="4" a="1"/>
  <c r="BY979" i="4" s="1"/>
  <c r="BZ979" i="4" a="1"/>
  <c r="BZ979" i="4" s="1"/>
  <c r="CA979" i="4" a="1"/>
  <c r="CA979" i="4" s="1"/>
  <c r="CB979" i="4" a="1"/>
  <c r="CB979" i="4" s="1"/>
  <c r="CC979" i="4" a="1"/>
  <c r="CC979" i="4" s="1"/>
  <c r="CD979" i="4" a="1"/>
  <c r="CD979" i="4" s="1"/>
  <c r="CE979" i="4"/>
  <c r="J980" i="4"/>
  <c r="L980" i="4" s="1"/>
  <c r="K980" i="4"/>
  <c r="M980" i="4"/>
  <c r="N980" i="4"/>
  <c r="O980" i="4"/>
  <c r="P980" i="4"/>
  <c r="Q980" i="4"/>
  <c r="R980" i="4"/>
  <c r="U980" i="4"/>
  <c r="V980" i="4"/>
  <c r="W980" i="4"/>
  <c r="X980" i="4"/>
  <c r="Y980" i="4"/>
  <c r="Z980" i="4"/>
  <c r="AA980" i="4"/>
  <c r="AC980" i="4"/>
  <c r="AD980" i="4"/>
  <c r="AE980" i="4"/>
  <c r="AF980" i="4"/>
  <c r="AG980" i="4"/>
  <c r="AI980" i="4"/>
  <c r="AJ980" i="4"/>
  <c r="AK980" i="4" a="1"/>
  <c r="AK980" i="4" s="1"/>
  <c r="AL980" i="4"/>
  <c r="AM980" i="4"/>
  <c r="AN980" i="4" a="1"/>
  <c r="AN980" i="4" s="1"/>
  <c r="AO980" i="4"/>
  <c r="AP980" i="4"/>
  <c r="AQ980" i="4" a="1"/>
  <c r="AQ980" i="4" s="1"/>
  <c r="AR980" i="4"/>
  <c r="AS980" i="4"/>
  <c r="AT980" i="4"/>
  <c r="AU980" i="4"/>
  <c r="AV980" i="4" a="1"/>
  <c r="AV980" i="4" s="1"/>
  <c r="AW980" i="4"/>
  <c r="AX980" i="4"/>
  <c r="AY980" i="4"/>
  <c r="AZ980" i="4"/>
  <c r="BA980" i="4"/>
  <c r="BB980" i="4" a="1"/>
  <c r="BB980" i="4" s="1"/>
  <c r="BC980" i="4"/>
  <c r="BD980" i="4"/>
  <c r="BE980" i="4"/>
  <c r="BF980" i="4"/>
  <c r="BG980" i="4"/>
  <c r="BH980" i="4"/>
  <c r="BI980" i="4" a="1"/>
  <c r="BI980" i="4" s="1"/>
  <c r="BJ980" i="4"/>
  <c r="BK980" i="4"/>
  <c r="BL980" i="4" a="1"/>
  <c r="BL980" i="4" s="1"/>
  <c r="BM980" i="4" a="1"/>
  <c r="BM980" i="4" s="1"/>
  <c r="BN980" i="4" a="1"/>
  <c r="BN980" i="4" s="1"/>
  <c r="BO980" i="4" a="1"/>
  <c r="BO980" i="4" s="1"/>
  <c r="BP980" i="4" a="1"/>
  <c r="BP980" i="4" s="1"/>
  <c r="BQ980" i="4" a="1"/>
  <c r="BQ980" i="4" s="1"/>
  <c r="BR980" i="4" a="1"/>
  <c r="BR980" i="4" s="1"/>
  <c r="BS980" i="4"/>
  <c r="BT980" i="4" a="1"/>
  <c r="BT980" i="4" s="1"/>
  <c r="BU980" i="4" a="1"/>
  <c r="BU980" i="4" s="1"/>
  <c r="BV980" i="4"/>
  <c r="BW980" i="4" a="1"/>
  <c r="BW980" i="4" s="1"/>
  <c r="BX980" i="4"/>
  <c r="BY980" i="4" a="1"/>
  <c r="BY980" i="4" s="1"/>
  <c r="BZ980" i="4" a="1"/>
  <c r="BZ980" i="4" s="1"/>
  <c r="CA980" i="4" a="1"/>
  <c r="CA980" i="4" s="1"/>
  <c r="CB980" i="4" a="1"/>
  <c r="CB980" i="4" s="1"/>
  <c r="CC980" i="4" a="1"/>
  <c r="CC980" i="4" s="1"/>
  <c r="CD980" i="4" a="1"/>
  <c r="CD980" i="4" s="1"/>
  <c r="CE980" i="4"/>
  <c r="J981" i="4"/>
  <c r="L981" i="4" s="1"/>
  <c r="K981" i="4"/>
  <c r="M981" i="4"/>
  <c r="N981" i="4"/>
  <c r="O981" i="4"/>
  <c r="P981" i="4"/>
  <c r="Q981" i="4"/>
  <c r="R981" i="4"/>
  <c r="U981" i="4"/>
  <c r="V981" i="4"/>
  <c r="W981" i="4"/>
  <c r="X981" i="4"/>
  <c r="Y981" i="4"/>
  <c r="Z981" i="4"/>
  <c r="AA981" i="4"/>
  <c r="AC981" i="4"/>
  <c r="AD981" i="4"/>
  <c r="AE981" i="4"/>
  <c r="AF981" i="4"/>
  <c r="AG981" i="4"/>
  <c r="AI981" i="4"/>
  <c r="AJ981" i="4"/>
  <c r="AK981" i="4" a="1"/>
  <c r="AK981" i="4" s="1"/>
  <c r="AL981" i="4"/>
  <c r="AM981" i="4"/>
  <c r="AN981" i="4" a="1"/>
  <c r="AN981" i="4" s="1"/>
  <c r="AO981" i="4"/>
  <c r="AP981" i="4"/>
  <c r="AQ981" i="4" a="1"/>
  <c r="AQ981" i="4" s="1"/>
  <c r="AR981" i="4"/>
  <c r="AS981" i="4"/>
  <c r="AT981" i="4"/>
  <c r="AU981" i="4"/>
  <c r="AV981" i="4" a="1"/>
  <c r="AV981" i="4" s="1"/>
  <c r="AW981" i="4"/>
  <c r="AX981" i="4"/>
  <c r="AY981" i="4"/>
  <c r="AZ981" i="4"/>
  <c r="BA981" i="4"/>
  <c r="BB981" i="4" a="1"/>
  <c r="BB981" i="4" s="1"/>
  <c r="BC981" i="4"/>
  <c r="BD981" i="4"/>
  <c r="BE981" i="4"/>
  <c r="BF981" i="4"/>
  <c r="BG981" i="4"/>
  <c r="BH981" i="4"/>
  <c r="BI981" i="4" a="1"/>
  <c r="BI981" i="4" s="1"/>
  <c r="BJ981" i="4"/>
  <c r="BK981" i="4"/>
  <c r="BL981" i="4" a="1"/>
  <c r="BL981" i="4" s="1"/>
  <c r="BM981" i="4" a="1"/>
  <c r="BM981" i="4" s="1"/>
  <c r="BN981" i="4" a="1"/>
  <c r="BN981" i="4" s="1"/>
  <c r="BO981" i="4" a="1"/>
  <c r="BO981" i="4" s="1"/>
  <c r="BP981" i="4" a="1"/>
  <c r="BP981" i="4" s="1"/>
  <c r="BQ981" i="4" a="1"/>
  <c r="BQ981" i="4" s="1"/>
  <c r="BR981" i="4" a="1"/>
  <c r="BR981" i="4" s="1"/>
  <c r="BS981" i="4"/>
  <c r="BT981" i="4" a="1"/>
  <c r="BT981" i="4" s="1"/>
  <c r="BU981" i="4" a="1"/>
  <c r="BU981" i="4" s="1"/>
  <c r="BV981" i="4"/>
  <c r="BW981" i="4" a="1"/>
  <c r="BW981" i="4" s="1"/>
  <c r="BX981" i="4"/>
  <c r="BY981" i="4" a="1"/>
  <c r="BY981" i="4" s="1"/>
  <c r="BZ981" i="4" a="1"/>
  <c r="BZ981" i="4" s="1"/>
  <c r="CA981" i="4" a="1"/>
  <c r="CA981" i="4" s="1"/>
  <c r="CB981" i="4" a="1"/>
  <c r="CB981" i="4" s="1"/>
  <c r="CC981" i="4" a="1"/>
  <c r="CC981" i="4" s="1"/>
  <c r="CD981" i="4" a="1"/>
  <c r="CD981" i="4" s="1"/>
  <c r="CE981" i="4"/>
  <c r="J982" i="4"/>
  <c r="L982" i="4" s="1"/>
  <c r="K982" i="4"/>
  <c r="M982" i="4"/>
  <c r="N982" i="4"/>
  <c r="O982" i="4"/>
  <c r="P982" i="4"/>
  <c r="Q982" i="4"/>
  <c r="R982" i="4"/>
  <c r="U982" i="4"/>
  <c r="V982" i="4"/>
  <c r="W982" i="4"/>
  <c r="X982" i="4"/>
  <c r="Y982" i="4"/>
  <c r="Z982" i="4"/>
  <c r="AA982" i="4"/>
  <c r="AC982" i="4"/>
  <c r="AD982" i="4"/>
  <c r="AE982" i="4"/>
  <c r="AF982" i="4"/>
  <c r="AG982" i="4"/>
  <c r="AI982" i="4"/>
  <c r="AJ982" i="4"/>
  <c r="AK982" i="4" a="1"/>
  <c r="AK982" i="4" s="1"/>
  <c r="AL982" i="4"/>
  <c r="AM982" i="4"/>
  <c r="AN982" i="4" a="1"/>
  <c r="AN982" i="4" s="1"/>
  <c r="AO982" i="4"/>
  <c r="AP982" i="4"/>
  <c r="AQ982" i="4" a="1"/>
  <c r="AQ982" i="4" s="1"/>
  <c r="AR982" i="4"/>
  <c r="AS982" i="4"/>
  <c r="AT982" i="4"/>
  <c r="AU982" i="4"/>
  <c r="AV982" i="4" a="1"/>
  <c r="AV982" i="4" s="1"/>
  <c r="AW982" i="4"/>
  <c r="AX982" i="4"/>
  <c r="AY982" i="4"/>
  <c r="AZ982" i="4"/>
  <c r="BA982" i="4"/>
  <c r="BB982" i="4" a="1"/>
  <c r="BB982" i="4" s="1"/>
  <c r="BC982" i="4"/>
  <c r="BD982" i="4"/>
  <c r="BE982" i="4"/>
  <c r="BF982" i="4"/>
  <c r="BG982" i="4"/>
  <c r="BH982" i="4"/>
  <c r="BI982" i="4" a="1"/>
  <c r="BI982" i="4" s="1"/>
  <c r="BJ982" i="4"/>
  <c r="BK982" i="4"/>
  <c r="BL982" i="4" a="1"/>
  <c r="BL982" i="4" s="1"/>
  <c r="BM982" i="4" a="1"/>
  <c r="BM982" i="4" s="1"/>
  <c r="BN982" i="4" a="1"/>
  <c r="BN982" i="4" s="1"/>
  <c r="BO982" i="4" a="1"/>
  <c r="BO982" i="4" s="1"/>
  <c r="BP982" i="4" a="1"/>
  <c r="BP982" i="4" s="1"/>
  <c r="BQ982" i="4" a="1"/>
  <c r="BQ982" i="4" s="1"/>
  <c r="BR982" i="4" a="1"/>
  <c r="BR982" i="4" s="1"/>
  <c r="BS982" i="4"/>
  <c r="BT982" i="4" a="1"/>
  <c r="BT982" i="4" s="1"/>
  <c r="BU982" i="4" a="1"/>
  <c r="BU982" i="4" s="1"/>
  <c r="BV982" i="4"/>
  <c r="BW982" i="4" a="1"/>
  <c r="BW982" i="4" s="1"/>
  <c r="BX982" i="4"/>
  <c r="BY982" i="4" a="1"/>
  <c r="BY982" i="4" s="1"/>
  <c r="BZ982" i="4" a="1"/>
  <c r="BZ982" i="4" s="1"/>
  <c r="CA982" i="4" a="1"/>
  <c r="CA982" i="4" s="1"/>
  <c r="CB982" i="4" a="1"/>
  <c r="CB982" i="4" s="1"/>
  <c r="CC982" i="4" a="1"/>
  <c r="CC982" i="4" s="1"/>
  <c r="CD982" i="4" a="1"/>
  <c r="CD982" i="4" s="1"/>
  <c r="CE982" i="4"/>
  <c r="J983" i="4"/>
  <c r="L983" i="4" s="1"/>
  <c r="K983" i="4"/>
  <c r="M983" i="4"/>
  <c r="N983" i="4"/>
  <c r="O983" i="4"/>
  <c r="P983" i="4"/>
  <c r="Q983" i="4"/>
  <c r="R983" i="4"/>
  <c r="U983" i="4"/>
  <c r="V983" i="4"/>
  <c r="W983" i="4"/>
  <c r="X983" i="4"/>
  <c r="Y983" i="4"/>
  <c r="Z983" i="4"/>
  <c r="AA983" i="4"/>
  <c r="AC983" i="4"/>
  <c r="AD983" i="4"/>
  <c r="AE983" i="4"/>
  <c r="AF983" i="4"/>
  <c r="AG983" i="4"/>
  <c r="AI983" i="4"/>
  <c r="AJ983" i="4"/>
  <c r="AK983" i="4" a="1"/>
  <c r="AK983" i="4" s="1"/>
  <c r="AL983" i="4"/>
  <c r="AM983" i="4"/>
  <c r="AN983" i="4" a="1"/>
  <c r="AN983" i="4" s="1"/>
  <c r="AO983" i="4"/>
  <c r="AP983" i="4"/>
  <c r="AQ983" i="4" a="1"/>
  <c r="AQ983" i="4" s="1"/>
  <c r="AR983" i="4"/>
  <c r="AS983" i="4"/>
  <c r="AT983" i="4"/>
  <c r="AU983" i="4"/>
  <c r="AV983" i="4" a="1"/>
  <c r="AV983" i="4" s="1"/>
  <c r="AW983" i="4"/>
  <c r="AX983" i="4"/>
  <c r="AY983" i="4"/>
  <c r="AZ983" i="4"/>
  <c r="BA983" i="4"/>
  <c r="BB983" i="4" a="1"/>
  <c r="BB983" i="4" s="1"/>
  <c r="BC983" i="4"/>
  <c r="BD983" i="4"/>
  <c r="BE983" i="4"/>
  <c r="BF983" i="4"/>
  <c r="BG983" i="4"/>
  <c r="BH983" i="4"/>
  <c r="BI983" i="4" a="1"/>
  <c r="BI983" i="4" s="1"/>
  <c r="BJ983" i="4"/>
  <c r="BK983" i="4"/>
  <c r="BL983" i="4" a="1"/>
  <c r="BL983" i="4" s="1"/>
  <c r="BM983" i="4" a="1"/>
  <c r="BM983" i="4" s="1"/>
  <c r="BN983" i="4" a="1"/>
  <c r="BN983" i="4" s="1"/>
  <c r="BO983" i="4" a="1"/>
  <c r="BO983" i="4" s="1"/>
  <c r="BP983" i="4" a="1"/>
  <c r="BP983" i="4" s="1"/>
  <c r="BQ983" i="4" a="1"/>
  <c r="BQ983" i="4" s="1"/>
  <c r="BR983" i="4" a="1"/>
  <c r="BR983" i="4" s="1"/>
  <c r="BS983" i="4"/>
  <c r="BT983" i="4" a="1"/>
  <c r="BT983" i="4" s="1"/>
  <c r="BU983" i="4" a="1"/>
  <c r="BU983" i="4" s="1"/>
  <c r="BV983" i="4"/>
  <c r="BW983" i="4" a="1"/>
  <c r="BW983" i="4" s="1"/>
  <c r="BX983" i="4"/>
  <c r="BY983" i="4" a="1"/>
  <c r="BY983" i="4" s="1"/>
  <c r="BZ983" i="4" a="1"/>
  <c r="BZ983" i="4" s="1"/>
  <c r="CA983" i="4" a="1"/>
  <c r="CA983" i="4" s="1"/>
  <c r="CB983" i="4" a="1"/>
  <c r="CB983" i="4" s="1"/>
  <c r="CC983" i="4" a="1"/>
  <c r="CC983" i="4" s="1"/>
  <c r="CD983" i="4" a="1"/>
  <c r="CD983" i="4" s="1"/>
  <c r="CE983" i="4"/>
  <c r="J984" i="4"/>
  <c r="L984" i="4" s="1"/>
  <c r="K984" i="4"/>
  <c r="M984" i="4"/>
  <c r="N984" i="4"/>
  <c r="O984" i="4"/>
  <c r="P984" i="4"/>
  <c r="Q984" i="4"/>
  <c r="R984" i="4"/>
  <c r="U984" i="4"/>
  <c r="V984" i="4"/>
  <c r="W984" i="4"/>
  <c r="X984" i="4"/>
  <c r="Y984" i="4"/>
  <c r="Z984" i="4"/>
  <c r="AA984" i="4"/>
  <c r="AC984" i="4"/>
  <c r="AD984" i="4"/>
  <c r="AE984" i="4"/>
  <c r="AF984" i="4"/>
  <c r="AG984" i="4"/>
  <c r="AI984" i="4"/>
  <c r="AJ984" i="4"/>
  <c r="AK984" i="4" a="1"/>
  <c r="AK984" i="4" s="1"/>
  <c r="AL984" i="4"/>
  <c r="AM984" i="4"/>
  <c r="AN984" i="4" a="1"/>
  <c r="AN984" i="4" s="1"/>
  <c r="AO984" i="4"/>
  <c r="AP984" i="4"/>
  <c r="AQ984" i="4" a="1"/>
  <c r="AQ984" i="4" s="1"/>
  <c r="AR984" i="4"/>
  <c r="AS984" i="4"/>
  <c r="AT984" i="4"/>
  <c r="AU984" i="4"/>
  <c r="AV984" i="4" a="1"/>
  <c r="AV984" i="4" s="1"/>
  <c r="AW984" i="4"/>
  <c r="AX984" i="4"/>
  <c r="AY984" i="4"/>
  <c r="AZ984" i="4"/>
  <c r="BA984" i="4"/>
  <c r="BB984" i="4" a="1"/>
  <c r="BB984" i="4" s="1"/>
  <c r="BC984" i="4"/>
  <c r="BD984" i="4"/>
  <c r="BE984" i="4"/>
  <c r="BF984" i="4"/>
  <c r="BG984" i="4"/>
  <c r="BH984" i="4"/>
  <c r="BI984" i="4" a="1"/>
  <c r="BI984" i="4" s="1"/>
  <c r="BJ984" i="4"/>
  <c r="BK984" i="4"/>
  <c r="BL984" i="4" a="1"/>
  <c r="BL984" i="4" s="1"/>
  <c r="BM984" i="4" a="1"/>
  <c r="BM984" i="4" s="1"/>
  <c r="BN984" i="4" a="1"/>
  <c r="BN984" i="4" s="1"/>
  <c r="BO984" i="4" a="1"/>
  <c r="BO984" i="4" s="1"/>
  <c r="BP984" i="4" a="1"/>
  <c r="BP984" i="4" s="1"/>
  <c r="BQ984" i="4" a="1"/>
  <c r="BQ984" i="4" s="1"/>
  <c r="BR984" i="4" a="1"/>
  <c r="BR984" i="4" s="1"/>
  <c r="BS984" i="4"/>
  <c r="BT984" i="4" a="1"/>
  <c r="BT984" i="4" s="1"/>
  <c r="BU984" i="4" a="1"/>
  <c r="BU984" i="4" s="1"/>
  <c r="BV984" i="4"/>
  <c r="BW984" i="4" a="1"/>
  <c r="BW984" i="4" s="1"/>
  <c r="BX984" i="4"/>
  <c r="BY984" i="4" a="1"/>
  <c r="BY984" i="4" s="1"/>
  <c r="BZ984" i="4" a="1"/>
  <c r="BZ984" i="4" s="1"/>
  <c r="CA984" i="4" a="1"/>
  <c r="CA984" i="4" s="1"/>
  <c r="CB984" i="4" a="1"/>
  <c r="CB984" i="4" s="1"/>
  <c r="CC984" i="4" a="1"/>
  <c r="CC984" i="4" s="1"/>
  <c r="CD984" i="4" a="1"/>
  <c r="CD984" i="4" s="1"/>
  <c r="CE984" i="4"/>
  <c r="J985" i="4"/>
  <c r="L985" i="4" s="1"/>
  <c r="K985" i="4"/>
  <c r="M985" i="4"/>
  <c r="N985" i="4"/>
  <c r="O985" i="4"/>
  <c r="P985" i="4"/>
  <c r="Q985" i="4"/>
  <c r="R985" i="4"/>
  <c r="U985" i="4"/>
  <c r="V985" i="4"/>
  <c r="W985" i="4"/>
  <c r="X985" i="4"/>
  <c r="Y985" i="4"/>
  <c r="Z985" i="4"/>
  <c r="AA985" i="4"/>
  <c r="AC985" i="4"/>
  <c r="AD985" i="4"/>
  <c r="AE985" i="4"/>
  <c r="AF985" i="4"/>
  <c r="AG985" i="4"/>
  <c r="AI985" i="4"/>
  <c r="AJ985" i="4"/>
  <c r="AK985" i="4" a="1"/>
  <c r="AK985" i="4" s="1"/>
  <c r="AL985" i="4"/>
  <c r="AM985" i="4"/>
  <c r="AN985" i="4" a="1"/>
  <c r="AN985" i="4" s="1"/>
  <c r="AO985" i="4"/>
  <c r="AP985" i="4"/>
  <c r="AQ985" i="4" a="1"/>
  <c r="AQ985" i="4" s="1"/>
  <c r="AR985" i="4"/>
  <c r="AS985" i="4"/>
  <c r="AT985" i="4"/>
  <c r="AU985" i="4"/>
  <c r="AV985" i="4" a="1"/>
  <c r="AV985" i="4" s="1"/>
  <c r="AW985" i="4"/>
  <c r="AX985" i="4"/>
  <c r="AY985" i="4"/>
  <c r="AZ985" i="4"/>
  <c r="BA985" i="4"/>
  <c r="BB985" i="4" a="1"/>
  <c r="BB985" i="4" s="1"/>
  <c r="BC985" i="4"/>
  <c r="BD985" i="4"/>
  <c r="BE985" i="4"/>
  <c r="BF985" i="4"/>
  <c r="BG985" i="4"/>
  <c r="BH985" i="4"/>
  <c r="BI985" i="4" a="1"/>
  <c r="BI985" i="4" s="1"/>
  <c r="BJ985" i="4"/>
  <c r="BK985" i="4"/>
  <c r="BL985" i="4" a="1"/>
  <c r="BL985" i="4" s="1"/>
  <c r="BM985" i="4" a="1"/>
  <c r="BM985" i="4" s="1"/>
  <c r="BN985" i="4" a="1"/>
  <c r="BN985" i="4" s="1"/>
  <c r="BO985" i="4" a="1"/>
  <c r="BO985" i="4" s="1"/>
  <c r="BP985" i="4" a="1"/>
  <c r="BP985" i="4" s="1"/>
  <c r="BQ985" i="4" a="1"/>
  <c r="BQ985" i="4" s="1"/>
  <c r="BR985" i="4" a="1"/>
  <c r="BR985" i="4" s="1"/>
  <c r="BS985" i="4"/>
  <c r="BT985" i="4" a="1"/>
  <c r="BT985" i="4" s="1"/>
  <c r="BU985" i="4" a="1"/>
  <c r="BU985" i="4" s="1"/>
  <c r="BV985" i="4"/>
  <c r="BW985" i="4" a="1"/>
  <c r="BW985" i="4" s="1"/>
  <c r="BX985" i="4"/>
  <c r="BY985" i="4" a="1"/>
  <c r="BY985" i="4" s="1"/>
  <c r="BZ985" i="4" a="1"/>
  <c r="BZ985" i="4" s="1"/>
  <c r="CA985" i="4" a="1"/>
  <c r="CA985" i="4" s="1"/>
  <c r="CB985" i="4" a="1"/>
  <c r="CB985" i="4" s="1"/>
  <c r="CC985" i="4" a="1"/>
  <c r="CC985" i="4" s="1"/>
  <c r="CD985" i="4" a="1"/>
  <c r="CD985" i="4" s="1"/>
  <c r="CE985" i="4"/>
  <c r="J986" i="4"/>
  <c r="L986" i="4" s="1"/>
  <c r="K986" i="4"/>
  <c r="M986" i="4"/>
  <c r="N986" i="4"/>
  <c r="O986" i="4"/>
  <c r="P986" i="4"/>
  <c r="Q986" i="4"/>
  <c r="R986" i="4"/>
  <c r="U986" i="4"/>
  <c r="V986" i="4"/>
  <c r="W986" i="4"/>
  <c r="X986" i="4"/>
  <c r="Y986" i="4"/>
  <c r="Z986" i="4"/>
  <c r="AA986" i="4"/>
  <c r="AC986" i="4"/>
  <c r="AD986" i="4"/>
  <c r="AE986" i="4"/>
  <c r="AF986" i="4"/>
  <c r="AG986" i="4"/>
  <c r="AI986" i="4"/>
  <c r="AJ986" i="4"/>
  <c r="AK986" i="4" a="1"/>
  <c r="AK986" i="4" s="1"/>
  <c r="AL986" i="4"/>
  <c r="AM986" i="4"/>
  <c r="AN986" i="4" a="1"/>
  <c r="AN986" i="4" s="1"/>
  <c r="AO986" i="4"/>
  <c r="AP986" i="4"/>
  <c r="AQ986" i="4" a="1"/>
  <c r="AQ986" i="4" s="1"/>
  <c r="AR986" i="4"/>
  <c r="AS986" i="4"/>
  <c r="AT986" i="4"/>
  <c r="AU986" i="4"/>
  <c r="AV986" i="4" a="1"/>
  <c r="AV986" i="4" s="1"/>
  <c r="AW986" i="4"/>
  <c r="AX986" i="4"/>
  <c r="AY986" i="4"/>
  <c r="AZ986" i="4"/>
  <c r="BA986" i="4"/>
  <c r="BB986" i="4" a="1"/>
  <c r="BB986" i="4" s="1"/>
  <c r="BC986" i="4"/>
  <c r="BD986" i="4"/>
  <c r="BE986" i="4"/>
  <c r="BF986" i="4"/>
  <c r="BG986" i="4"/>
  <c r="BH986" i="4"/>
  <c r="BI986" i="4" a="1"/>
  <c r="BI986" i="4" s="1"/>
  <c r="BJ986" i="4"/>
  <c r="BK986" i="4"/>
  <c r="BL986" i="4" a="1"/>
  <c r="BL986" i="4" s="1"/>
  <c r="BM986" i="4" a="1"/>
  <c r="BM986" i="4" s="1"/>
  <c r="BN986" i="4" a="1"/>
  <c r="BN986" i="4" s="1"/>
  <c r="BO986" i="4" a="1"/>
  <c r="BO986" i="4" s="1"/>
  <c r="BP986" i="4" a="1"/>
  <c r="BP986" i="4" s="1"/>
  <c r="BQ986" i="4" a="1"/>
  <c r="BQ986" i="4" s="1"/>
  <c r="BR986" i="4" a="1"/>
  <c r="BR986" i="4" s="1"/>
  <c r="BS986" i="4"/>
  <c r="BT986" i="4" a="1"/>
  <c r="BT986" i="4" s="1"/>
  <c r="BU986" i="4" a="1"/>
  <c r="BU986" i="4" s="1"/>
  <c r="BV986" i="4"/>
  <c r="BW986" i="4" a="1"/>
  <c r="BW986" i="4" s="1"/>
  <c r="BX986" i="4"/>
  <c r="BY986" i="4" a="1"/>
  <c r="BY986" i="4" s="1"/>
  <c r="BZ986" i="4" a="1"/>
  <c r="BZ986" i="4" s="1"/>
  <c r="CA986" i="4" a="1"/>
  <c r="CA986" i="4" s="1"/>
  <c r="CB986" i="4" a="1"/>
  <c r="CB986" i="4" s="1"/>
  <c r="CC986" i="4" a="1"/>
  <c r="CC986" i="4" s="1"/>
  <c r="CD986" i="4" a="1"/>
  <c r="CD986" i="4" s="1"/>
  <c r="CE986" i="4"/>
  <c r="J987" i="4"/>
  <c r="L987" i="4" s="1"/>
  <c r="K987" i="4"/>
  <c r="M987" i="4"/>
  <c r="N987" i="4"/>
  <c r="O987" i="4"/>
  <c r="P987" i="4"/>
  <c r="Q987" i="4"/>
  <c r="R987" i="4"/>
  <c r="U987" i="4"/>
  <c r="V987" i="4"/>
  <c r="W987" i="4"/>
  <c r="X987" i="4"/>
  <c r="Y987" i="4"/>
  <c r="Z987" i="4"/>
  <c r="AA987" i="4"/>
  <c r="AC987" i="4"/>
  <c r="AD987" i="4"/>
  <c r="AE987" i="4"/>
  <c r="AF987" i="4"/>
  <c r="AG987" i="4"/>
  <c r="AI987" i="4"/>
  <c r="AJ987" i="4"/>
  <c r="AK987" i="4" a="1"/>
  <c r="AK987" i="4" s="1"/>
  <c r="AL987" i="4"/>
  <c r="AM987" i="4"/>
  <c r="AN987" i="4" a="1"/>
  <c r="AN987" i="4" s="1"/>
  <c r="AO987" i="4"/>
  <c r="AP987" i="4"/>
  <c r="AQ987" i="4" a="1"/>
  <c r="AQ987" i="4" s="1"/>
  <c r="AR987" i="4"/>
  <c r="AS987" i="4"/>
  <c r="AT987" i="4"/>
  <c r="AU987" i="4"/>
  <c r="AV987" i="4" a="1"/>
  <c r="AV987" i="4" s="1"/>
  <c r="AW987" i="4"/>
  <c r="AX987" i="4"/>
  <c r="AY987" i="4"/>
  <c r="AZ987" i="4"/>
  <c r="BA987" i="4"/>
  <c r="BB987" i="4" a="1"/>
  <c r="BB987" i="4" s="1"/>
  <c r="BC987" i="4"/>
  <c r="BD987" i="4"/>
  <c r="BE987" i="4"/>
  <c r="BF987" i="4"/>
  <c r="BG987" i="4"/>
  <c r="BH987" i="4"/>
  <c r="BI987" i="4" a="1"/>
  <c r="BI987" i="4" s="1"/>
  <c r="BJ987" i="4"/>
  <c r="BK987" i="4"/>
  <c r="BL987" i="4" a="1"/>
  <c r="BL987" i="4" s="1"/>
  <c r="BM987" i="4" a="1"/>
  <c r="BM987" i="4" s="1"/>
  <c r="BN987" i="4" a="1"/>
  <c r="BN987" i="4" s="1"/>
  <c r="BO987" i="4" a="1"/>
  <c r="BO987" i="4" s="1"/>
  <c r="BP987" i="4" a="1"/>
  <c r="BP987" i="4" s="1"/>
  <c r="BQ987" i="4" a="1"/>
  <c r="BQ987" i="4" s="1"/>
  <c r="BR987" i="4" a="1"/>
  <c r="BR987" i="4" s="1"/>
  <c r="BS987" i="4"/>
  <c r="BT987" i="4" a="1"/>
  <c r="BT987" i="4" s="1"/>
  <c r="BU987" i="4" a="1"/>
  <c r="BU987" i="4" s="1"/>
  <c r="BV987" i="4"/>
  <c r="BW987" i="4" a="1"/>
  <c r="BW987" i="4" s="1"/>
  <c r="BX987" i="4"/>
  <c r="BY987" i="4" a="1"/>
  <c r="BY987" i="4" s="1"/>
  <c r="BZ987" i="4" a="1"/>
  <c r="BZ987" i="4" s="1"/>
  <c r="CA987" i="4" a="1"/>
  <c r="CA987" i="4" s="1"/>
  <c r="CB987" i="4" a="1"/>
  <c r="CB987" i="4" s="1"/>
  <c r="CC987" i="4" a="1"/>
  <c r="CC987" i="4" s="1"/>
  <c r="CD987" i="4" a="1"/>
  <c r="CD987" i="4" s="1"/>
  <c r="CE987" i="4"/>
  <c r="J988" i="4"/>
  <c r="L988" i="4" s="1"/>
  <c r="K988" i="4"/>
  <c r="M988" i="4"/>
  <c r="N988" i="4"/>
  <c r="O988" i="4"/>
  <c r="P988" i="4"/>
  <c r="Q988" i="4"/>
  <c r="R988" i="4"/>
  <c r="U988" i="4"/>
  <c r="V988" i="4"/>
  <c r="W988" i="4"/>
  <c r="X988" i="4"/>
  <c r="Y988" i="4"/>
  <c r="Z988" i="4"/>
  <c r="AA988" i="4"/>
  <c r="AC988" i="4"/>
  <c r="AD988" i="4"/>
  <c r="AE988" i="4"/>
  <c r="AF988" i="4"/>
  <c r="AG988" i="4"/>
  <c r="AI988" i="4"/>
  <c r="AJ988" i="4"/>
  <c r="AK988" i="4" a="1"/>
  <c r="AK988" i="4" s="1"/>
  <c r="AL988" i="4"/>
  <c r="AM988" i="4"/>
  <c r="AN988" i="4" a="1"/>
  <c r="AN988" i="4" s="1"/>
  <c r="AO988" i="4"/>
  <c r="AP988" i="4"/>
  <c r="AQ988" i="4" a="1"/>
  <c r="AQ988" i="4" s="1"/>
  <c r="AR988" i="4"/>
  <c r="AS988" i="4"/>
  <c r="AT988" i="4"/>
  <c r="AU988" i="4"/>
  <c r="AV988" i="4" a="1"/>
  <c r="AV988" i="4" s="1"/>
  <c r="AW988" i="4"/>
  <c r="AX988" i="4"/>
  <c r="AY988" i="4"/>
  <c r="AZ988" i="4"/>
  <c r="BA988" i="4"/>
  <c r="BB988" i="4" a="1"/>
  <c r="BB988" i="4" s="1"/>
  <c r="BC988" i="4"/>
  <c r="BD988" i="4"/>
  <c r="BE988" i="4"/>
  <c r="BF988" i="4"/>
  <c r="BG988" i="4"/>
  <c r="BH988" i="4"/>
  <c r="BI988" i="4" a="1"/>
  <c r="BI988" i="4" s="1"/>
  <c r="BJ988" i="4"/>
  <c r="BK988" i="4"/>
  <c r="BL988" i="4" a="1"/>
  <c r="BL988" i="4" s="1"/>
  <c r="BM988" i="4" a="1"/>
  <c r="BM988" i="4" s="1"/>
  <c r="BN988" i="4" a="1"/>
  <c r="BN988" i="4" s="1"/>
  <c r="BO988" i="4" a="1"/>
  <c r="BO988" i="4" s="1"/>
  <c r="BP988" i="4" a="1"/>
  <c r="BP988" i="4" s="1"/>
  <c r="BQ988" i="4" a="1"/>
  <c r="BQ988" i="4" s="1"/>
  <c r="BR988" i="4" a="1"/>
  <c r="BR988" i="4" s="1"/>
  <c r="BS988" i="4"/>
  <c r="BT988" i="4" a="1"/>
  <c r="BT988" i="4" s="1"/>
  <c r="BU988" i="4" a="1"/>
  <c r="BU988" i="4" s="1"/>
  <c r="BV988" i="4"/>
  <c r="BW988" i="4" a="1"/>
  <c r="BW988" i="4" s="1"/>
  <c r="BX988" i="4"/>
  <c r="BY988" i="4" a="1"/>
  <c r="BY988" i="4" s="1"/>
  <c r="BZ988" i="4" a="1"/>
  <c r="BZ988" i="4" s="1"/>
  <c r="CA988" i="4" a="1"/>
  <c r="CA988" i="4" s="1"/>
  <c r="CB988" i="4" a="1"/>
  <c r="CB988" i="4" s="1"/>
  <c r="CC988" i="4" a="1"/>
  <c r="CC988" i="4" s="1"/>
  <c r="CD988" i="4" a="1"/>
  <c r="CD988" i="4" s="1"/>
  <c r="CE988" i="4"/>
  <c r="J989" i="4"/>
  <c r="L989" i="4" s="1"/>
  <c r="K989" i="4"/>
  <c r="M989" i="4"/>
  <c r="N989" i="4"/>
  <c r="O989" i="4"/>
  <c r="P989" i="4"/>
  <c r="Q989" i="4"/>
  <c r="R989" i="4"/>
  <c r="U989" i="4"/>
  <c r="V989" i="4"/>
  <c r="W989" i="4"/>
  <c r="X989" i="4"/>
  <c r="Y989" i="4"/>
  <c r="Z989" i="4"/>
  <c r="AA989" i="4"/>
  <c r="AC989" i="4"/>
  <c r="AD989" i="4"/>
  <c r="AE989" i="4"/>
  <c r="AF989" i="4"/>
  <c r="AG989" i="4"/>
  <c r="AI989" i="4"/>
  <c r="AJ989" i="4"/>
  <c r="AK989" i="4" a="1"/>
  <c r="AK989" i="4" s="1"/>
  <c r="AL989" i="4"/>
  <c r="AM989" i="4"/>
  <c r="AN989" i="4" a="1"/>
  <c r="AN989" i="4" s="1"/>
  <c r="AO989" i="4"/>
  <c r="AP989" i="4"/>
  <c r="AQ989" i="4" a="1"/>
  <c r="AQ989" i="4" s="1"/>
  <c r="AR989" i="4"/>
  <c r="AS989" i="4"/>
  <c r="AT989" i="4"/>
  <c r="AU989" i="4"/>
  <c r="AV989" i="4" a="1"/>
  <c r="AV989" i="4" s="1"/>
  <c r="AW989" i="4"/>
  <c r="AX989" i="4"/>
  <c r="AY989" i="4"/>
  <c r="AZ989" i="4"/>
  <c r="BA989" i="4"/>
  <c r="BB989" i="4" a="1"/>
  <c r="BB989" i="4" s="1"/>
  <c r="BC989" i="4"/>
  <c r="BD989" i="4"/>
  <c r="BE989" i="4"/>
  <c r="BF989" i="4"/>
  <c r="BG989" i="4"/>
  <c r="BH989" i="4"/>
  <c r="BI989" i="4" a="1"/>
  <c r="BI989" i="4" s="1"/>
  <c r="BJ989" i="4"/>
  <c r="BK989" i="4"/>
  <c r="BL989" i="4" a="1"/>
  <c r="BL989" i="4" s="1"/>
  <c r="BM989" i="4" a="1"/>
  <c r="BM989" i="4" s="1"/>
  <c r="BN989" i="4" a="1"/>
  <c r="BN989" i="4" s="1"/>
  <c r="BO989" i="4" a="1"/>
  <c r="BO989" i="4" s="1"/>
  <c r="BP989" i="4" a="1"/>
  <c r="BP989" i="4" s="1"/>
  <c r="BQ989" i="4" a="1"/>
  <c r="BQ989" i="4" s="1"/>
  <c r="BR989" i="4" a="1"/>
  <c r="BR989" i="4" s="1"/>
  <c r="BS989" i="4"/>
  <c r="BT989" i="4" a="1"/>
  <c r="BT989" i="4" s="1"/>
  <c r="BU989" i="4" a="1"/>
  <c r="BU989" i="4" s="1"/>
  <c r="BV989" i="4"/>
  <c r="BW989" i="4" a="1"/>
  <c r="BW989" i="4" s="1"/>
  <c r="BX989" i="4"/>
  <c r="BY989" i="4" a="1"/>
  <c r="BY989" i="4" s="1"/>
  <c r="BZ989" i="4" a="1"/>
  <c r="BZ989" i="4" s="1"/>
  <c r="CA989" i="4" a="1"/>
  <c r="CA989" i="4" s="1"/>
  <c r="CB989" i="4" a="1"/>
  <c r="CB989" i="4" s="1"/>
  <c r="CC989" i="4" a="1"/>
  <c r="CC989" i="4" s="1"/>
  <c r="CD989" i="4" a="1"/>
  <c r="CD989" i="4" s="1"/>
  <c r="CE989" i="4"/>
  <c r="J990" i="4"/>
  <c r="L990" i="4" s="1"/>
  <c r="K990" i="4"/>
  <c r="M990" i="4"/>
  <c r="N990" i="4"/>
  <c r="O990" i="4"/>
  <c r="P990" i="4"/>
  <c r="Q990" i="4"/>
  <c r="R990" i="4"/>
  <c r="U990" i="4"/>
  <c r="V990" i="4"/>
  <c r="W990" i="4"/>
  <c r="X990" i="4"/>
  <c r="Y990" i="4"/>
  <c r="Z990" i="4"/>
  <c r="AA990" i="4"/>
  <c r="AC990" i="4"/>
  <c r="AD990" i="4"/>
  <c r="AE990" i="4"/>
  <c r="AF990" i="4"/>
  <c r="AG990" i="4"/>
  <c r="AI990" i="4"/>
  <c r="AJ990" i="4"/>
  <c r="AK990" i="4" a="1"/>
  <c r="AK990" i="4" s="1"/>
  <c r="AL990" i="4"/>
  <c r="AM990" i="4"/>
  <c r="AN990" i="4" a="1"/>
  <c r="AN990" i="4" s="1"/>
  <c r="AO990" i="4"/>
  <c r="AP990" i="4"/>
  <c r="AQ990" i="4" a="1"/>
  <c r="AQ990" i="4" s="1"/>
  <c r="AR990" i="4"/>
  <c r="AS990" i="4"/>
  <c r="AT990" i="4"/>
  <c r="AU990" i="4"/>
  <c r="AV990" i="4" a="1"/>
  <c r="AV990" i="4" s="1"/>
  <c r="AW990" i="4"/>
  <c r="AX990" i="4"/>
  <c r="AY990" i="4"/>
  <c r="AZ990" i="4"/>
  <c r="BA990" i="4"/>
  <c r="BB990" i="4" a="1"/>
  <c r="BB990" i="4" s="1"/>
  <c r="BC990" i="4"/>
  <c r="BD990" i="4"/>
  <c r="BE990" i="4"/>
  <c r="BF990" i="4"/>
  <c r="BG990" i="4"/>
  <c r="BH990" i="4"/>
  <c r="BI990" i="4" a="1"/>
  <c r="BI990" i="4" s="1"/>
  <c r="BJ990" i="4"/>
  <c r="BK990" i="4"/>
  <c r="BL990" i="4" a="1"/>
  <c r="BL990" i="4" s="1"/>
  <c r="BM990" i="4" a="1"/>
  <c r="BM990" i="4" s="1"/>
  <c r="BN990" i="4" a="1"/>
  <c r="BN990" i="4" s="1"/>
  <c r="BO990" i="4" a="1"/>
  <c r="BO990" i="4" s="1"/>
  <c r="BP990" i="4" a="1"/>
  <c r="BP990" i="4" s="1"/>
  <c r="BQ990" i="4" a="1"/>
  <c r="BQ990" i="4" s="1"/>
  <c r="BR990" i="4" a="1"/>
  <c r="BR990" i="4" s="1"/>
  <c r="BS990" i="4"/>
  <c r="BT990" i="4" a="1"/>
  <c r="BT990" i="4" s="1"/>
  <c r="BU990" i="4" a="1"/>
  <c r="BU990" i="4" s="1"/>
  <c r="BV990" i="4"/>
  <c r="BW990" i="4" a="1"/>
  <c r="BW990" i="4" s="1"/>
  <c r="BX990" i="4"/>
  <c r="BY990" i="4" a="1"/>
  <c r="BY990" i="4" s="1"/>
  <c r="BZ990" i="4" a="1"/>
  <c r="BZ990" i="4" s="1"/>
  <c r="CA990" i="4" a="1"/>
  <c r="CA990" i="4" s="1"/>
  <c r="CB990" i="4" a="1"/>
  <c r="CB990" i="4" s="1"/>
  <c r="CC990" i="4" a="1"/>
  <c r="CC990" i="4" s="1"/>
  <c r="CD990" i="4" a="1"/>
  <c r="CD990" i="4" s="1"/>
  <c r="CE990" i="4"/>
  <c r="J991" i="4"/>
  <c r="L991" i="4" s="1"/>
  <c r="K991" i="4"/>
  <c r="M991" i="4"/>
  <c r="N991" i="4"/>
  <c r="O991" i="4"/>
  <c r="P991" i="4"/>
  <c r="Q991" i="4"/>
  <c r="R991" i="4"/>
  <c r="U991" i="4"/>
  <c r="V991" i="4"/>
  <c r="W991" i="4"/>
  <c r="X991" i="4"/>
  <c r="Y991" i="4"/>
  <c r="Z991" i="4"/>
  <c r="AA991" i="4"/>
  <c r="AC991" i="4"/>
  <c r="AD991" i="4"/>
  <c r="AE991" i="4"/>
  <c r="AF991" i="4"/>
  <c r="AG991" i="4"/>
  <c r="AI991" i="4"/>
  <c r="AJ991" i="4"/>
  <c r="AK991" i="4" a="1"/>
  <c r="AK991" i="4" s="1"/>
  <c r="AL991" i="4"/>
  <c r="AM991" i="4"/>
  <c r="AN991" i="4" a="1"/>
  <c r="AN991" i="4" s="1"/>
  <c r="AO991" i="4"/>
  <c r="AP991" i="4"/>
  <c r="AQ991" i="4" a="1"/>
  <c r="AQ991" i="4" s="1"/>
  <c r="AR991" i="4"/>
  <c r="AS991" i="4"/>
  <c r="AT991" i="4"/>
  <c r="AU991" i="4"/>
  <c r="AV991" i="4" a="1"/>
  <c r="AV991" i="4" s="1"/>
  <c r="AW991" i="4"/>
  <c r="AX991" i="4"/>
  <c r="AY991" i="4"/>
  <c r="AZ991" i="4"/>
  <c r="BA991" i="4"/>
  <c r="BB991" i="4" a="1"/>
  <c r="BB991" i="4" s="1"/>
  <c r="BC991" i="4"/>
  <c r="BD991" i="4"/>
  <c r="BE991" i="4"/>
  <c r="BF991" i="4"/>
  <c r="BG991" i="4"/>
  <c r="BH991" i="4"/>
  <c r="BI991" i="4" a="1"/>
  <c r="BI991" i="4" s="1"/>
  <c r="BJ991" i="4"/>
  <c r="BK991" i="4"/>
  <c r="BL991" i="4" a="1"/>
  <c r="BL991" i="4" s="1"/>
  <c r="BM991" i="4" a="1"/>
  <c r="BM991" i="4" s="1"/>
  <c r="BN991" i="4" a="1"/>
  <c r="BN991" i="4" s="1"/>
  <c r="BO991" i="4" a="1"/>
  <c r="BO991" i="4" s="1"/>
  <c r="BP991" i="4" a="1"/>
  <c r="BP991" i="4" s="1"/>
  <c r="BQ991" i="4" a="1"/>
  <c r="BQ991" i="4" s="1"/>
  <c r="BR991" i="4" a="1"/>
  <c r="BR991" i="4" s="1"/>
  <c r="BS991" i="4"/>
  <c r="BT991" i="4" a="1"/>
  <c r="BT991" i="4" s="1"/>
  <c r="BU991" i="4" a="1"/>
  <c r="BU991" i="4" s="1"/>
  <c r="BV991" i="4"/>
  <c r="BW991" i="4" a="1"/>
  <c r="BW991" i="4" s="1"/>
  <c r="BX991" i="4"/>
  <c r="BY991" i="4" a="1"/>
  <c r="BY991" i="4" s="1"/>
  <c r="BZ991" i="4" a="1"/>
  <c r="BZ991" i="4" s="1"/>
  <c r="CA991" i="4" a="1"/>
  <c r="CA991" i="4" s="1"/>
  <c r="CB991" i="4" a="1"/>
  <c r="CB991" i="4" s="1"/>
  <c r="CC991" i="4" a="1"/>
  <c r="CC991" i="4" s="1"/>
  <c r="CD991" i="4" a="1"/>
  <c r="CD991" i="4" s="1"/>
  <c r="CE991" i="4"/>
  <c r="J992" i="4"/>
  <c r="L992" i="4" s="1"/>
  <c r="K992" i="4"/>
  <c r="M992" i="4"/>
  <c r="N992" i="4"/>
  <c r="O992" i="4"/>
  <c r="P992" i="4"/>
  <c r="Q992" i="4"/>
  <c r="R992" i="4"/>
  <c r="U992" i="4"/>
  <c r="V992" i="4"/>
  <c r="W992" i="4"/>
  <c r="X992" i="4"/>
  <c r="Y992" i="4"/>
  <c r="Z992" i="4"/>
  <c r="AA992" i="4"/>
  <c r="AC992" i="4"/>
  <c r="AD992" i="4"/>
  <c r="AE992" i="4"/>
  <c r="AF992" i="4"/>
  <c r="AG992" i="4"/>
  <c r="AI992" i="4"/>
  <c r="AJ992" i="4"/>
  <c r="AK992" i="4" a="1"/>
  <c r="AK992" i="4" s="1"/>
  <c r="AL992" i="4"/>
  <c r="AM992" i="4"/>
  <c r="AN992" i="4" a="1"/>
  <c r="AN992" i="4" s="1"/>
  <c r="AO992" i="4"/>
  <c r="AP992" i="4"/>
  <c r="AQ992" i="4" a="1"/>
  <c r="AQ992" i="4" s="1"/>
  <c r="AR992" i="4"/>
  <c r="AS992" i="4"/>
  <c r="AT992" i="4"/>
  <c r="AU992" i="4"/>
  <c r="AV992" i="4" a="1"/>
  <c r="AV992" i="4" s="1"/>
  <c r="AW992" i="4"/>
  <c r="AX992" i="4"/>
  <c r="AY992" i="4"/>
  <c r="AZ992" i="4"/>
  <c r="BA992" i="4"/>
  <c r="BB992" i="4" a="1"/>
  <c r="BB992" i="4" s="1"/>
  <c r="BC992" i="4"/>
  <c r="BD992" i="4"/>
  <c r="BE992" i="4"/>
  <c r="BF992" i="4"/>
  <c r="BG992" i="4"/>
  <c r="BH992" i="4"/>
  <c r="BI992" i="4" a="1"/>
  <c r="BI992" i="4" s="1"/>
  <c r="BJ992" i="4"/>
  <c r="BK992" i="4"/>
  <c r="BL992" i="4" a="1"/>
  <c r="BL992" i="4" s="1"/>
  <c r="BM992" i="4" a="1"/>
  <c r="BM992" i="4" s="1"/>
  <c r="BN992" i="4" a="1"/>
  <c r="BN992" i="4" s="1"/>
  <c r="BO992" i="4" a="1"/>
  <c r="BO992" i="4" s="1"/>
  <c r="BP992" i="4" a="1"/>
  <c r="BP992" i="4" s="1"/>
  <c r="BQ992" i="4" a="1"/>
  <c r="BQ992" i="4" s="1"/>
  <c r="BR992" i="4" a="1"/>
  <c r="BR992" i="4" s="1"/>
  <c r="BS992" i="4"/>
  <c r="BT992" i="4" a="1"/>
  <c r="BT992" i="4" s="1"/>
  <c r="BU992" i="4" a="1"/>
  <c r="BU992" i="4" s="1"/>
  <c r="BV992" i="4"/>
  <c r="BW992" i="4" a="1"/>
  <c r="BW992" i="4" s="1"/>
  <c r="BX992" i="4"/>
  <c r="BY992" i="4" a="1"/>
  <c r="BY992" i="4" s="1"/>
  <c r="BZ992" i="4" a="1"/>
  <c r="BZ992" i="4" s="1"/>
  <c r="CA992" i="4" a="1"/>
  <c r="CA992" i="4" s="1"/>
  <c r="CB992" i="4" a="1"/>
  <c r="CB992" i="4" s="1"/>
  <c r="CC992" i="4" a="1"/>
  <c r="CC992" i="4" s="1"/>
  <c r="CD992" i="4" a="1"/>
  <c r="CD992" i="4" s="1"/>
  <c r="CE992" i="4"/>
  <c r="J993" i="4"/>
  <c r="L993" i="4" s="1"/>
  <c r="K993" i="4"/>
  <c r="M993" i="4"/>
  <c r="N993" i="4"/>
  <c r="O993" i="4"/>
  <c r="P993" i="4"/>
  <c r="Q993" i="4"/>
  <c r="R993" i="4"/>
  <c r="U993" i="4"/>
  <c r="V993" i="4"/>
  <c r="W993" i="4"/>
  <c r="X993" i="4"/>
  <c r="Y993" i="4"/>
  <c r="Z993" i="4"/>
  <c r="AA993" i="4"/>
  <c r="AC993" i="4"/>
  <c r="AD993" i="4"/>
  <c r="AE993" i="4"/>
  <c r="AF993" i="4"/>
  <c r="AG993" i="4"/>
  <c r="AI993" i="4"/>
  <c r="AJ993" i="4"/>
  <c r="AK993" i="4" a="1"/>
  <c r="AK993" i="4" s="1"/>
  <c r="AL993" i="4"/>
  <c r="AM993" i="4"/>
  <c r="AN993" i="4" a="1"/>
  <c r="AN993" i="4" s="1"/>
  <c r="AO993" i="4"/>
  <c r="AP993" i="4"/>
  <c r="AQ993" i="4" a="1"/>
  <c r="AQ993" i="4" s="1"/>
  <c r="AR993" i="4"/>
  <c r="AS993" i="4"/>
  <c r="AT993" i="4"/>
  <c r="AU993" i="4"/>
  <c r="AV993" i="4" a="1"/>
  <c r="AV993" i="4" s="1"/>
  <c r="AW993" i="4"/>
  <c r="AX993" i="4"/>
  <c r="AY993" i="4"/>
  <c r="AZ993" i="4"/>
  <c r="BA993" i="4"/>
  <c r="BB993" i="4" a="1"/>
  <c r="BB993" i="4" s="1"/>
  <c r="BC993" i="4"/>
  <c r="BD993" i="4"/>
  <c r="BE993" i="4"/>
  <c r="BF993" i="4"/>
  <c r="BG993" i="4"/>
  <c r="BH993" i="4"/>
  <c r="BI993" i="4" a="1"/>
  <c r="BI993" i="4" s="1"/>
  <c r="BJ993" i="4"/>
  <c r="BK993" i="4"/>
  <c r="BL993" i="4" a="1"/>
  <c r="BL993" i="4" s="1"/>
  <c r="BM993" i="4" a="1"/>
  <c r="BM993" i="4" s="1"/>
  <c r="BN993" i="4" a="1"/>
  <c r="BN993" i="4" s="1"/>
  <c r="BO993" i="4" a="1"/>
  <c r="BO993" i="4" s="1"/>
  <c r="BP993" i="4" a="1"/>
  <c r="BP993" i="4" s="1"/>
  <c r="BQ993" i="4" a="1"/>
  <c r="BQ993" i="4" s="1"/>
  <c r="BR993" i="4" a="1"/>
  <c r="BR993" i="4" s="1"/>
  <c r="BS993" i="4"/>
  <c r="BT993" i="4" a="1"/>
  <c r="BT993" i="4" s="1"/>
  <c r="BU993" i="4" a="1"/>
  <c r="BU993" i="4" s="1"/>
  <c r="BV993" i="4"/>
  <c r="BW993" i="4" a="1"/>
  <c r="BW993" i="4" s="1"/>
  <c r="BX993" i="4"/>
  <c r="BY993" i="4" a="1"/>
  <c r="BY993" i="4" s="1"/>
  <c r="BZ993" i="4" a="1"/>
  <c r="BZ993" i="4" s="1"/>
  <c r="CA993" i="4" a="1"/>
  <c r="CA993" i="4" s="1"/>
  <c r="CB993" i="4" a="1"/>
  <c r="CB993" i="4" s="1"/>
  <c r="CC993" i="4" a="1"/>
  <c r="CC993" i="4" s="1"/>
  <c r="CD993" i="4" a="1"/>
  <c r="CD993" i="4" s="1"/>
  <c r="CE993" i="4"/>
  <c r="J994" i="4"/>
  <c r="L994" i="4" s="1"/>
  <c r="K994" i="4"/>
  <c r="M994" i="4"/>
  <c r="N994" i="4"/>
  <c r="O994" i="4"/>
  <c r="P994" i="4"/>
  <c r="Q994" i="4"/>
  <c r="R994" i="4"/>
  <c r="U994" i="4"/>
  <c r="V994" i="4"/>
  <c r="W994" i="4"/>
  <c r="X994" i="4"/>
  <c r="Y994" i="4"/>
  <c r="Z994" i="4"/>
  <c r="AA994" i="4"/>
  <c r="AC994" i="4"/>
  <c r="AD994" i="4"/>
  <c r="AE994" i="4"/>
  <c r="AF994" i="4"/>
  <c r="AG994" i="4"/>
  <c r="AI994" i="4"/>
  <c r="AJ994" i="4"/>
  <c r="AK994" i="4" a="1"/>
  <c r="AK994" i="4" s="1"/>
  <c r="AL994" i="4"/>
  <c r="AM994" i="4"/>
  <c r="AN994" i="4" a="1"/>
  <c r="AN994" i="4" s="1"/>
  <c r="AO994" i="4"/>
  <c r="AP994" i="4"/>
  <c r="AQ994" i="4" a="1"/>
  <c r="AQ994" i="4" s="1"/>
  <c r="AR994" i="4"/>
  <c r="AS994" i="4"/>
  <c r="AT994" i="4"/>
  <c r="AU994" i="4"/>
  <c r="AV994" i="4" a="1"/>
  <c r="AV994" i="4" s="1"/>
  <c r="AW994" i="4"/>
  <c r="AX994" i="4"/>
  <c r="AY994" i="4"/>
  <c r="AZ994" i="4"/>
  <c r="BA994" i="4"/>
  <c r="BB994" i="4" a="1"/>
  <c r="BB994" i="4" s="1"/>
  <c r="BC994" i="4"/>
  <c r="BD994" i="4"/>
  <c r="BE994" i="4"/>
  <c r="BF994" i="4"/>
  <c r="BG994" i="4"/>
  <c r="BH994" i="4"/>
  <c r="BI994" i="4" a="1"/>
  <c r="BI994" i="4" s="1"/>
  <c r="BJ994" i="4"/>
  <c r="BK994" i="4"/>
  <c r="BL994" i="4" a="1"/>
  <c r="BL994" i="4" s="1"/>
  <c r="BM994" i="4" a="1"/>
  <c r="BM994" i="4" s="1"/>
  <c r="BN994" i="4" a="1"/>
  <c r="BN994" i="4" s="1"/>
  <c r="BO994" i="4" a="1"/>
  <c r="BO994" i="4" s="1"/>
  <c r="BP994" i="4" a="1"/>
  <c r="BP994" i="4" s="1"/>
  <c r="BQ994" i="4" a="1"/>
  <c r="BQ994" i="4" s="1"/>
  <c r="BR994" i="4" a="1"/>
  <c r="BR994" i="4" s="1"/>
  <c r="BS994" i="4"/>
  <c r="BT994" i="4" a="1"/>
  <c r="BT994" i="4" s="1"/>
  <c r="BU994" i="4" a="1"/>
  <c r="BU994" i="4" s="1"/>
  <c r="BV994" i="4"/>
  <c r="BW994" i="4" a="1"/>
  <c r="BW994" i="4" s="1"/>
  <c r="BX994" i="4"/>
  <c r="BY994" i="4" a="1"/>
  <c r="BY994" i="4" s="1"/>
  <c r="BZ994" i="4" a="1"/>
  <c r="BZ994" i="4" s="1"/>
  <c r="CA994" i="4" a="1"/>
  <c r="CA994" i="4" s="1"/>
  <c r="CB994" i="4" a="1"/>
  <c r="CB994" i="4" s="1"/>
  <c r="CC994" i="4" a="1"/>
  <c r="CC994" i="4" s="1"/>
  <c r="CD994" i="4" a="1"/>
  <c r="CD994" i="4" s="1"/>
  <c r="CE994" i="4"/>
  <c r="J995" i="4"/>
  <c r="L995" i="4" s="1"/>
  <c r="K995" i="4"/>
  <c r="M995" i="4"/>
  <c r="N995" i="4"/>
  <c r="O995" i="4"/>
  <c r="P995" i="4"/>
  <c r="Q995" i="4"/>
  <c r="R995" i="4"/>
  <c r="U995" i="4"/>
  <c r="V995" i="4"/>
  <c r="W995" i="4"/>
  <c r="X995" i="4"/>
  <c r="Y995" i="4"/>
  <c r="Z995" i="4"/>
  <c r="AA995" i="4"/>
  <c r="AC995" i="4"/>
  <c r="AD995" i="4"/>
  <c r="AE995" i="4"/>
  <c r="AF995" i="4"/>
  <c r="AG995" i="4"/>
  <c r="AI995" i="4"/>
  <c r="AJ995" i="4"/>
  <c r="AK995" i="4" a="1"/>
  <c r="AK995" i="4" s="1"/>
  <c r="AL995" i="4"/>
  <c r="AM995" i="4"/>
  <c r="AN995" i="4" a="1"/>
  <c r="AN995" i="4" s="1"/>
  <c r="AO995" i="4"/>
  <c r="AP995" i="4"/>
  <c r="AQ995" i="4" a="1"/>
  <c r="AQ995" i="4" s="1"/>
  <c r="AR995" i="4"/>
  <c r="AS995" i="4"/>
  <c r="AT995" i="4"/>
  <c r="AU995" i="4"/>
  <c r="AV995" i="4" a="1"/>
  <c r="AV995" i="4" s="1"/>
  <c r="AW995" i="4"/>
  <c r="AX995" i="4"/>
  <c r="AY995" i="4"/>
  <c r="AZ995" i="4"/>
  <c r="BA995" i="4"/>
  <c r="BB995" i="4" a="1"/>
  <c r="BB995" i="4" s="1"/>
  <c r="BC995" i="4"/>
  <c r="BD995" i="4"/>
  <c r="BE995" i="4"/>
  <c r="BF995" i="4"/>
  <c r="BG995" i="4"/>
  <c r="BH995" i="4"/>
  <c r="BI995" i="4" a="1"/>
  <c r="BI995" i="4" s="1"/>
  <c r="BJ995" i="4"/>
  <c r="BK995" i="4"/>
  <c r="BL995" i="4" a="1"/>
  <c r="BL995" i="4" s="1"/>
  <c r="BM995" i="4" a="1"/>
  <c r="BM995" i="4" s="1"/>
  <c r="BN995" i="4" a="1"/>
  <c r="BN995" i="4" s="1"/>
  <c r="BO995" i="4" a="1"/>
  <c r="BO995" i="4" s="1"/>
  <c r="BP995" i="4" a="1"/>
  <c r="BP995" i="4" s="1"/>
  <c r="BQ995" i="4" a="1"/>
  <c r="BQ995" i="4" s="1"/>
  <c r="BR995" i="4" a="1"/>
  <c r="BR995" i="4" s="1"/>
  <c r="BS995" i="4"/>
  <c r="BT995" i="4" a="1"/>
  <c r="BT995" i="4" s="1"/>
  <c r="BU995" i="4" a="1"/>
  <c r="BU995" i="4" s="1"/>
  <c r="BV995" i="4"/>
  <c r="BW995" i="4" a="1"/>
  <c r="BW995" i="4" s="1"/>
  <c r="BX995" i="4"/>
  <c r="BY995" i="4" a="1"/>
  <c r="BY995" i="4" s="1"/>
  <c r="BZ995" i="4" a="1"/>
  <c r="BZ995" i="4" s="1"/>
  <c r="CA995" i="4" a="1"/>
  <c r="CA995" i="4" s="1"/>
  <c r="CB995" i="4" a="1"/>
  <c r="CB995" i="4" s="1"/>
  <c r="CC995" i="4" a="1"/>
  <c r="CC995" i="4" s="1"/>
  <c r="CD995" i="4" a="1"/>
  <c r="CD995" i="4" s="1"/>
  <c r="CE995" i="4"/>
  <c r="J996" i="4"/>
  <c r="L996" i="4" s="1"/>
  <c r="K996" i="4"/>
  <c r="M996" i="4"/>
  <c r="N996" i="4"/>
  <c r="O996" i="4"/>
  <c r="P996" i="4"/>
  <c r="Q996" i="4"/>
  <c r="R996" i="4"/>
  <c r="U996" i="4"/>
  <c r="V996" i="4"/>
  <c r="W996" i="4"/>
  <c r="X996" i="4"/>
  <c r="Y996" i="4"/>
  <c r="Z996" i="4"/>
  <c r="AA996" i="4"/>
  <c r="AC996" i="4"/>
  <c r="AD996" i="4"/>
  <c r="AE996" i="4"/>
  <c r="AF996" i="4"/>
  <c r="AG996" i="4"/>
  <c r="AI996" i="4"/>
  <c r="AJ996" i="4"/>
  <c r="AK996" i="4" a="1"/>
  <c r="AK996" i="4" s="1"/>
  <c r="AL996" i="4"/>
  <c r="AM996" i="4"/>
  <c r="AN996" i="4" a="1"/>
  <c r="AN996" i="4" s="1"/>
  <c r="AO996" i="4"/>
  <c r="AP996" i="4"/>
  <c r="AQ996" i="4" a="1"/>
  <c r="AQ996" i="4" s="1"/>
  <c r="AR996" i="4"/>
  <c r="AS996" i="4"/>
  <c r="AT996" i="4"/>
  <c r="AU996" i="4"/>
  <c r="AV996" i="4" a="1"/>
  <c r="AV996" i="4" s="1"/>
  <c r="AW996" i="4"/>
  <c r="AX996" i="4"/>
  <c r="AY996" i="4"/>
  <c r="AZ996" i="4"/>
  <c r="BA996" i="4"/>
  <c r="BB996" i="4" a="1"/>
  <c r="BB996" i="4" s="1"/>
  <c r="BC996" i="4"/>
  <c r="BD996" i="4"/>
  <c r="BE996" i="4"/>
  <c r="BF996" i="4"/>
  <c r="BG996" i="4"/>
  <c r="BH996" i="4"/>
  <c r="BI996" i="4" a="1"/>
  <c r="BI996" i="4" s="1"/>
  <c r="BJ996" i="4"/>
  <c r="BK996" i="4"/>
  <c r="BL996" i="4" a="1"/>
  <c r="BL996" i="4" s="1"/>
  <c r="BM996" i="4" a="1"/>
  <c r="BM996" i="4" s="1"/>
  <c r="BN996" i="4" a="1"/>
  <c r="BN996" i="4" s="1"/>
  <c r="BO996" i="4" a="1"/>
  <c r="BO996" i="4" s="1"/>
  <c r="BP996" i="4" a="1"/>
  <c r="BP996" i="4" s="1"/>
  <c r="BQ996" i="4" a="1"/>
  <c r="BQ996" i="4" s="1"/>
  <c r="BR996" i="4" a="1"/>
  <c r="BR996" i="4" s="1"/>
  <c r="BS996" i="4"/>
  <c r="BT996" i="4" a="1"/>
  <c r="BT996" i="4" s="1"/>
  <c r="BU996" i="4" a="1"/>
  <c r="BU996" i="4" s="1"/>
  <c r="BV996" i="4"/>
  <c r="BW996" i="4" a="1"/>
  <c r="BW996" i="4" s="1"/>
  <c r="BX996" i="4"/>
  <c r="BY996" i="4" a="1"/>
  <c r="BY996" i="4" s="1"/>
  <c r="BZ996" i="4" a="1"/>
  <c r="BZ996" i="4" s="1"/>
  <c r="CA996" i="4" a="1"/>
  <c r="CA996" i="4" s="1"/>
  <c r="CB996" i="4" a="1"/>
  <c r="CB996" i="4" s="1"/>
  <c r="CC996" i="4" a="1"/>
  <c r="CC996" i="4" s="1"/>
  <c r="CD996" i="4" a="1"/>
  <c r="CD996" i="4" s="1"/>
  <c r="CE996" i="4"/>
  <c r="J8" i="4"/>
  <c r="L8" i="4" s="1"/>
  <c r="K8" i="4"/>
  <c r="M8" i="4"/>
  <c r="N8" i="4"/>
  <c r="O8" i="4"/>
  <c r="P8" i="4"/>
  <c r="Q8" i="4"/>
  <c r="R8" i="4"/>
  <c r="U8" i="4"/>
  <c r="V8" i="4"/>
  <c r="W8" i="4"/>
  <c r="X8" i="4"/>
  <c r="Y8" i="4"/>
  <c r="Z8" i="4"/>
  <c r="AA8" i="4"/>
  <c r="AC8" i="4"/>
  <c r="AD8" i="4"/>
  <c r="AE8" i="4"/>
  <c r="AF8" i="4"/>
  <c r="AG8" i="4"/>
  <c r="AI8" i="4"/>
  <c r="AJ8" i="4"/>
  <c r="AK8" i="4" a="1"/>
  <c r="AK8" i="4" s="1"/>
  <c r="AL8" i="4"/>
  <c r="AM8" i="4"/>
  <c r="AN8" i="4" a="1"/>
  <c r="AN8" i="4" s="1"/>
  <c r="AO8" i="4"/>
  <c r="AP8" i="4"/>
  <c r="AQ8" i="4" a="1"/>
  <c r="AQ8" i="4" s="1"/>
  <c r="AR8" i="4"/>
  <c r="AS8" i="4"/>
  <c r="AT8" i="4"/>
  <c r="AU8" i="4"/>
  <c r="AV8" i="4" a="1"/>
  <c r="AV8" i="4" s="1"/>
  <c r="AW8" i="4"/>
  <c r="AX8" i="4"/>
  <c r="BD8" i="4"/>
  <c r="BE8" i="4"/>
  <c r="BF8" i="4"/>
  <c r="BG8" i="4"/>
  <c r="BH8" i="4"/>
  <c r="BI8" i="4" a="1"/>
  <c r="BI8" i="4" s="1"/>
  <c r="BJ8" i="4"/>
  <c r="BK8" i="4"/>
  <c r="BL8" i="4" a="1"/>
  <c r="BL8" i="4" s="1"/>
  <c r="BM8" i="4" a="1"/>
  <c r="BM8" i="4" s="1"/>
  <c r="BN8" i="4" a="1"/>
  <c r="BN8" i="4" s="1"/>
  <c r="BO8" i="4" a="1"/>
  <c r="BO8" i="4" s="1"/>
  <c r="BP8" i="4" a="1"/>
  <c r="BP8" i="4" s="1"/>
  <c r="BQ8" i="4" a="1"/>
  <c r="BQ8" i="4" s="1"/>
  <c r="BR8" i="4" a="1"/>
  <c r="BR8" i="4" s="1"/>
  <c r="BS8" i="4"/>
  <c r="BT8" i="4" a="1"/>
  <c r="BT8" i="4" s="1"/>
  <c r="BU8" i="4" a="1"/>
  <c r="BU8" i="4" s="1"/>
  <c r="BV8" i="4"/>
  <c r="BW8" i="4" a="1"/>
  <c r="BW8" i="4" s="1"/>
  <c r="BX8" i="4"/>
  <c r="BY8" i="4" a="1"/>
  <c r="BY8" i="4" s="1"/>
  <c r="BZ8" i="4" a="1"/>
  <c r="BZ8" i="4" s="1"/>
  <c r="CA8" i="4" a="1"/>
  <c r="CA8" i="4" s="1"/>
  <c r="CB8" i="4" a="1"/>
  <c r="CB8" i="4" s="1"/>
  <c r="CC8" i="4" a="1"/>
  <c r="CC8" i="4" s="1"/>
  <c r="CD8" i="4" a="1"/>
  <c r="CD8" i="4" s="1"/>
  <c r="CE8" i="4"/>
  <c r="J9" i="4"/>
  <c r="L9" i="4" s="1"/>
  <c r="K9" i="4"/>
  <c r="M9" i="4"/>
  <c r="N9" i="4"/>
  <c r="O9" i="4"/>
  <c r="P9" i="4"/>
  <c r="Q9" i="4"/>
  <c r="R9" i="4"/>
  <c r="U9" i="4"/>
  <c r="V9" i="4"/>
  <c r="W9" i="4"/>
  <c r="X9" i="4"/>
  <c r="Y9" i="4"/>
  <c r="Z9" i="4"/>
  <c r="AA9" i="4"/>
  <c r="AC9" i="4"/>
  <c r="AD9" i="4"/>
  <c r="AE9" i="4"/>
  <c r="AF9" i="4"/>
  <c r="AG9" i="4"/>
  <c r="AI9" i="4"/>
  <c r="AJ9" i="4"/>
  <c r="AK9" i="4" a="1"/>
  <c r="AK9" i="4" s="1"/>
  <c r="AL9" i="4"/>
  <c r="AM9" i="4"/>
  <c r="AN9" i="4" a="1"/>
  <c r="AN9" i="4" s="1"/>
  <c r="AO9" i="4"/>
  <c r="AP9" i="4"/>
  <c r="AQ9" i="4" a="1"/>
  <c r="AQ9" i="4" s="1"/>
  <c r="AR9" i="4"/>
  <c r="AS9" i="4"/>
  <c r="AT9" i="4"/>
  <c r="AU9" i="4"/>
  <c r="AV9" i="4" a="1"/>
  <c r="AV9" i="4" s="1"/>
  <c r="AW9" i="4"/>
  <c r="AX9" i="4"/>
  <c r="BD9" i="4"/>
  <c r="BE9" i="4"/>
  <c r="BF9" i="4"/>
  <c r="BG9" i="4"/>
  <c r="BH9" i="4"/>
  <c r="BI9" i="4" a="1"/>
  <c r="BI9" i="4" s="1"/>
  <c r="BJ9" i="4"/>
  <c r="BK9" i="4"/>
  <c r="BL9" i="4" a="1"/>
  <c r="BL9" i="4" s="1"/>
  <c r="BM9" i="4" a="1"/>
  <c r="BM9" i="4" s="1"/>
  <c r="BN9" i="4" a="1"/>
  <c r="BN9" i="4" s="1"/>
  <c r="BO9" i="4" a="1"/>
  <c r="BO9" i="4" s="1"/>
  <c r="BP9" i="4" a="1"/>
  <c r="BP9" i="4" s="1"/>
  <c r="BQ9" i="4" a="1"/>
  <c r="BQ9" i="4" s="1"/>
  <c r="BR9" i="4" a="1"/>
  <c r="BR9" i="4" s="1"/>
  <c r="BS9" i="4"/>
  <c r="BT9" i="4" a="1"/>
  <c r="BT9" i="4" s="1"/>
  <c r="BU9" i="4" a="1"/>
  <c r="BU9" i="4" s="1"/>
  <c r="BV9" i="4"/>
  <c r="BW9" i="4" a="1"/>
  <c r="BW9" i="4" s="1"/>
  <c r="BX9" i="4"/>
  <c r="BY9" i="4" a="1"/>
  <c r="BY9" i="4" s="1"/>
  <c r="BZ9" i="4" a="1"/>
  <c r="BZ9" i="4" s="1"/>
  <c r="CA9" i="4" a="1"/>
  <c r="CA9" i="4" s="1"/>
  <c r="CB9" i="4" a="1"/>
  <c r="CB9" i="4" s="1"/>
  <c r="CC9" i="4" a="1"/>
  <c r="CC9" i="4" s="1"/>
  <c r="CD9" i="4" a="1"/>
  <c r="CD9" i="4" s="1"/>
  <c r="CE9" i="4"/>
  <c r="J10" i="4"/>
  <c r="L10" i="4" s="1"/>
  <c r="K10" i="4"/>
  <c r="M10" i="4"/>
  <c r="N10" i="4"/>
  <c r="O10" i="4"/>
  <c r="P10" i="4"/>
  <c r="Q10" i="4"/>
  <c r="R10" i="4"/>
  <c r="U10" i="4"/>
  <c r="V10" i="4"/>
  <c r="W10" i="4"/>
  <c r="X10" i="4"/>
  <c r="Y10" i="4"/>
  <c r="Z10" i="4"/>
  <c r="AA10" i="4"/>
  <c r="AC10" i="4"/>
  <c r="AD10" i="4"/>
  <c r="AE10" i="4"/>
  <c r="AF10" i="4"/>
  <c r="AG10" i="4"/>
  <c r="AI10" i="4"/>
  <c r="AJ10" i="4"/>
  <c r="AK10" i="4" a="1"/>
  <c r="AK10" i="4" s="1"/>
  <c r="AL10" i="4"/>
  <c r="AM10" i="4"/>
  <c r="AN10" i="4" a="1"/>
  <c r="AN10" i="4" s="1"/>
  <c r="AO10" i="4"/>
  <c r="AP10" i="4"/>
  <c r="AQ10" i="4" a="1"/>
  <c r="AQ10" i="4" s="1"/>
  <c r="AR10" i="4"/>
  <c r="AS10" i="4"/>
  <c r="AT10" i="4"/>
  <c r="AU10" i="4"/>
  <c r="AV10" i="4" a="1"/>
  <c r="AV10" i="4" s="1"/>
  <c r="AW10" i="4"/>
  <c r="AX10" i="4"/>
  <c r="BD10" i="4"/>
  <c r="BE10" i="4"/>
  <c r="BF10" i="4"/>
  <c r="BG10" i="4"/>
  <c r="BH10" i="4"/>
  <c r="BI10" i="4" a="1"/>
  <c r="BI10" i="4" s="1"/>
  <c r="BJ10" i="4"/>
  <c r="BK10" i="4"/>
  <c r="BL10" i="4" a="1"/>
  <c r="BL10" i="4" s="1"/>
  <c r="BM10" i="4" a="1"/>
  <c r="BM10" i="4" s="1"/>
  <c r="BN10" i="4" a="1"/>
  <c r="BN10" i="4" s="1"/>
  <c r="BO10" i="4" a="1"/>
  <c r="BO10" i="4" s="1"/>
  <c r="BP10" i="4" a="1"/>
  <c r="BP10" i="4" s="1"/>
  <c r="BQ10" i="4" a="1"/>
  <c r="BQ10" i="4" s="1"/>
  <c r="BR10" i="4" a="1"/>
  <c r="BR10" i="4" s="1"/>
  <c r="BS10" i="4"/>
  <c r="BT10" i="4" a="1"/>
  <c r="BT10" i="4" s="1"/>
  <c r="BU10" i="4" a="1"/>
  <c r="BU10" i="4" s="1"/>
  <c r="BV10" i="4"/>
  <c r="BW10" i="4" a="1"/>
  <c r="BW10" i="4" s="1"/>
  <c r="BX10" i="4"/>
  <c r="BY10" i="4" a="1"/>
  <c r="BY10" i="4" s="1"/>
  <c r="BZ10" i="4" a="1"/>
  <c r="BZ10" i="4" s="1"/>
  <c r="CA10" i="4" a="1"/>
  <c r="CA10" i="4" s="1"/>
  <c r="CB10" i="4" a="1"/>
  <c r="CB10" i="4" s="1"/>
  <c r="CC10" i="4" a="1"/>
  <c r="CC10" i="4" s="1"/>
  <c r="CD10" i="4" a="1"/>
  <c r="CD10" i="4" s="1"/>
  <c r="CE10" i="4"/>
  <c r="J11" i="4"/>
  <c r="L11" i="4" s="1"/>
  <c r="K11" i="4"/>
  <c r="M11" i="4"/>
  <c r="N11" i="4"/>
  <c r="O11" i="4"/>
  <c r="P11" i="4"/>
  <c r="Q11" i="4"/>
  <c r="R11" i="4"/>
  <c r="U11" i="4"/>
  <c r="V11" i="4"/>
  <c r="W11" i="4"/>
  <c r="X11" i="4"/>
  <c r="Y11" i="4"/>
  <c r="Z11" i="4"/>
  <c r="AA11" i="4"/>
  <c r="AC11" i="4"/>
  <c r="AD11" i="4"/>
  <c r="AE11" i="4"/>
  <c r="AF11" i="4"/>
  <c r="AG11" i="4"/>
  <c r="AI11" i="4"/>
  <c r="AJ11" i="4"/>
  <c r="AK11" i="4" a="1"/>
  <c r="AK11" i="4" s="1"/>
  <c r="AL11" i="4"/>
  <c r="AM11" i="4"/>
  <c r="AN11" i="4" a="1"/>
  <c r="AN11" i="4" s="1"/>
  <c r="AO11" i="4"/>
  <c r="AP11" i="4"/>
  <c r="AQ11" i="4" a="1"/>
  <c r="AQ11" i="4" s="1"/>
  <c r="AR11" i="4"/>
  <c r="AS11" i="4"/>
  <c r="AT11" i="4"/>
  <c r="AU11" i="4"/>
  <c r="AV11" i="4" a="1"/>
  <c r="AV11" i="4" s="1"/>
  <c r="AW11" i="4"/>
  <c r="AX11" i="4"/>
  <c r="BD11" i="4"/>
  <c r="BE11" i="4"/>
  <c r="BF11" i="4"/>
  <c r="BG11" i="4"/>
  <c r="BH11" i="4"/>
  <c r="BI11" i="4" a="1"/>
  <c r="BI11" i="4" s="1"/>
  <c r="BJ11" i="4"/>
  <c r="BK11" i="4"/>
  <c r="BL11" i="4" a="1"/>
  <c r="BL11" i="4" s="1"/>
  <c r="BM11" i="4" a="1"/>
  <c r="BM11" i="4" s="1"/>
  <c r="BN11" i="4" a="1"/>
  <c r="BN11" i="4" s="1"/>
  <c r="BO11" i="4" a="1"/>
  <c r="BO11" i="4" s="1"/>
  <c r="BP11" i="4" a="1"/>
  <c r="BP11" i="4" s="1"/>
  <c r="BQ11" i="4" a="1"/>
  <c r="BQ11" i="4" s="1"/>
  <c r="BR11" i="4" a="1"/>
  <c r="BR11" i="4" s="1"/>
  <c r="BS11" i="4"/>
  <c r="BT11" i="4" a="1"/>
  <c r="BT11" i="4" s="1"/>
  <c r="BU11" i="4" a="1"/>
  <c r="BU11" i="4" s="1"/>
  <c r="BV11" i="4"/>
  <c r="BW11" i="4" a="1"/>
  <c r="BW11" i="4" s="1"/>
  <c r="BX11" i="4"/>
  <c r="BY11" i="4" a="1"/>
  <c r="BY11" i="4" s="1"/>
  <c r="BZ11" i="4" a="1"/>
  <c r="BZ11" i="4" s="1"/>
  <c r="CA11" i="4" a="1"/>
  <c r="CA11" i="4" s="1"/>
  <c r="CB11" i="4" a="1"/>
  <c r="CB11" i="4" s="1"/>
  <c r="CC11" i="4" a="1"/>
  <c r="CC11" i="4" s="1"/>
  <c r="CD11" i="4" a="1"/>
  <c r="CD11" i="4" s="1"/>
  <c r="CE11" i="4"/>
  <c r="J12" i="4"/>
  <c r="L12" i="4" s="1"/>
  <c r="K12" i="4"/>
  <c r="M12" i="4"/>
  <c r="N12" i="4"/>
  <c r="O12" i="4"/>
  <c r="P12" i="4"/>
  <c r="Q12" i="4"/>
  <c r="R12" i="4"/>
  <c r="U12" i="4"/>
  <c r="V12" i="4"/>
  <c r="W12" i="4"/>
  <c r="X12" i="4"/>
  <c r="Y12" i="4"/>
  <c r="Z12" i="4"/>
  <c r="AA12" i="4"/>
  <c r="AC12" i="4"/>
  <c r="AD12" i="4"/>
  <c r="AE12" i="4"/>
  <c r="AF12" i="4"/>
  <c r="AG12" i="4"/>
  <c r="AI12" i="4"/>
  <c r="AJ12" i="4"/>
  <c r="AK12" i="4" a="1"/>
  <c r="AK12" i="4" s="1"/>
  <c r="AL12" i="4"/>
  <c r="AM12" i="4"/>
  <c r="AN12" i="4" a="1"/>
  <c r="AN12" i="4" s="1"/>
  <c r="AO12" i="4"/>
  <c r="AP12" i="4"/>
  <c r="AQ12" i="4" a="1"/>
  <c r="AQ12" i="4" s="1"/>
  <c r="AR12" i="4"/>
  <c r="AS12" i="4"/>
  <c r="AT12" i="4"/>
  <c r="AU12" i="4"/>
  <c r="AV12" i="4" a="1"/>
  <c r="AV12" i="4" s="1"/>
  <c r="AW12" i="4"/>
  <c r="AX12" i="4"/>
  <c r="BD12" i="4"/>
  <c r="BE12" i="4"/>
  <c r="BF12" i="4"/>
  <c r="BG12" i="4"/>
  <c r="BH12" i="4"/>
  <c r="BI12" i="4" a="1"/>
  <c r="BI12" i="4" s="1"/>
  <c r="BJ12" i="4"/>
  <c r="BK12" i="4"/>
  <c r="BL12" i="4" a="1"/>
  <c r="BL12" i="4" s="1"/>
  <c r="BM12" i="4" a="1"/>
  <c r="BM12" i="4" s="1"/>
  <c r="BN12" i="4" a="1"/>
  <c r="BN12" i="4" s="1"/>
  <c r="BO12" i="4" a="1"/>
  <c r="BO12" i="4" s="1"/>
  <c r="BP12" i="4" a="1"/>
  <c r="BP12" i="4" s="1"/>
  <c r="BQ12" i="4" a="1"/>
  <c r="BQ12" i="4" s="1"/>
  <c r="BR12" i="4" a="1"/>
  <c r="BR12" i="4" s="1"/>
  <c r="BS12" i="4"/>
  <c r="BT12" i="4" a="1"/>
  <c r="BT12" i="4" s="1"/>
  <c r="BU12" i="4" a="1"/>
  <c r="BU12" i="4" s="1"/>
  <c r="BV12" i="4"/>
  <c r="BW12" i="4" a="1"/>
  <c r="BW12" i="4" s="1"/>
  <c r="BX12" i="4"/>
  <c r="BY12" i="4" a="1"/>
  <c r="BY12" i="4" s="1"/>
  <c r="BZ12" i="4" a="1"/>
  <c r="BZ12" i="4" s="1"/>
  <c r="CA12" i="4" a="1"/>
  <c r="CA12" i="4" s="1"/>
  <c r="CB12" i="4" a="1"/>
  <c r="CB12" i="4" s="1"/>
  <c r="CC12" i="4" a="1"/>
  <c r="CC12" i="4" s="1"/>
  <c r="CD12" i="4" a="1"/>
  <c r="CD12" i="4" s="1"/>
  <c r="CE12" i="4"/>
  <c r="J13" i="4"/>
  <c r="L13" i="4" s="1"/>
  <c r="K13" i="4"/>
  <c r="M13" i="4"/>
  <c r="N13" i="4"/>
  <c r="O13" i="4"/>
  <c r="P13" i="4"/>
  <c r="Q13" i="4"/>
  <c r="R13" i="4"/>
  <c r="U13" i="4"/>
  <c r="V13" i="4"/>
  <c r="W13" i="4"/>
  <c r="X13" i="4"/>
  <c r="Y13" i="4"/>
  <c r="Z13" i="4"/>
  <c r="AA13" i="4"/>
  <c r="AC13" i="4"/>
  <c r="AD13" i="4"/>
  <c r="AE13" i="4"/>
  <c r="AF13" i="4"/>
  <c r="AG13" i="4"/>
  <c r="AI13" i="4"/>
  <c r="AJ13" i="4"/>
  <c r="AK13" i="4" a="1"/>
  <c r="AK13" i="4" s="1"/>
  <c r="AL13" i="4"/>
  <c r="AM13" i="4"/>
  <c r="AN13" i="4" a="1"/>
  <c r="AN13" i="4" s="1"/>
  <c r="AO13" i="4"/>
  <c r="AP13" i="4"/>
  <c r="AQ13" i="4" a="1"/>
  <c r="AQ13" i="4" s="1"/>
  <c r="AR13" i="4"/>
  <c r="AS13" i="4"/>
  <c r="AT13" i="4"/>
  <c r="AU13" i="4"/>
  <c r="AV13" i="4" a="1"/>
  <c r="AV13" i="4" s="1"/>
  <c r="AW13" i="4"/>
  <c r="AX13" i="4"/>
  <c r="BD13" i="4"/>
  <c r="BE13" i="4"/>
  <c r="BF13" i="4"/>
  <c r="BG13" i="4"/>
  <c r="BH13" i="4"/>
  <c r="BI13" i="4" a="1"/>
  <c r="BI13" i="4" s="1"/>
  <c r="BJ13" i="4"/>
  <c r="BK13" i="4"/>
  <c r="BL13" i="4" a="1"/>
  <c r="BL13" i="4" s="1"/>
  <c r="BM13" i="4" a="1"/>
  <c r="BM13" i="4" s="1"/>
  <c r="BN13" i="4" a="1"/>
  <c r="BN13" i="4" s="1"/>
  <c r="BO13" i="4" a="1"/>
  <c r="BO13" i="4" s="1"/>
  <c r="BP13" i="4" a="1"/>
  <c r="BP13" i="4" s="1"/>
  <c r="BQ13" i="4" a="1"/>
  <c r="BQ13" i="4" s="1"/>
  <c r="BR13" i="4" a="1"/>
  <c r="BR13" i="4" s="1"/>
  <c r="BS13" i="4"/>
  <c r="BT13" i="4" a="1"/>
  <c r="BT13" i="4" s="1"/>
  <c r="BU13" i="4" a="1"/>
  <c r="BU13" i="4" s="1"/>
  <c r="BV13" i="4"/>
  <c r="BW13" i="4" a="1"/>
  <c r="BW13" i="4" s="1"/>
  <c r="BX13" i="4"/>
  <c r="BY13" i="4" a="1"/>
  <c r="BY13" i="4" s="1"/>
  <c r="BZ13" i="4" a="1"/>
  <c r="BZ13" i="4" s="1"/>
  <c r="CA13" i="4" a="1"/>
  <c r="CA13" i="4" s="1"/>
  <c r="CB13" i="4" a="1"/>
  <c r="CB13" i="4" s="1"/>
  <c r="CC13" i="4" a="1"/>
  <c r="CC13" i="4" s="1"/>
  <c r="CD13" i="4" a="1"/>
  <c r="CD13" i="4" s="1"/>
  <c r="CE13" i="4"/>
  <c r="J14" i="4"/>
  <c r="L14" i="4" s="1"/>
  <c r="K14" i="4"/>
  <c r="M14" i="4"/>
  <c r="N14" i="4"/>
  <c r="O14" i="4"/>
  <c r="P14" i="4"/>
  <c r="Q14" i="4"/>
  <c r="R14" i="4"/>
  <c r="U14" i="4"/>
  <c r="V14" i="4"/>
  <c r="W14" i="4"/>
  <c r="X14" i="4"/>
  <c r="Y14" i="4"/>
  <c r="Z14" i="4"/>
  <c r="AA14" i="4"/>
  <c r="AC14" i="4"/>
  <c r="AD14" i="4"/>
  <c r="AE14" i="4"/>
  <c r="AF14" i="4"/>
  <c r="AG14" i="4"/>
  <c r="AI14" i="4"/>
  <c r="AJ14" i="4"/>
  <c r="AK14" i="4" a="1"/>
  <c r="AK14" i="4" s="1"/>
  <c r="AL14" i="4"/>
  <c r="AM14" i="4"/>
  <c r="AN14" i="4" a="1"/>
  <c r="AN14" i="4" s="1"/>
  <c r="AO14" i="4"/>
  <c r="AP14" i="4"/>
  <c r="AQ14" i="4" a="1"/>
  <c r="AQ14" i="4" s="1"/>
  <c r="AR14" i="4"/>
  <c r="AS14" i="4"/>
  <c r="AT14" i="4"/>
  <c r="AU14" i="4"/>
  <c r="AV14" i="4" a="1"/>
  <c r="AV14" i="4" s="1"/>
  <c r="AW14" i="4"/>
  <c r="AX14" i="4"/>
  <c r="BD14" i="4"/>
  <c r="BE14" i="4"/>
  <c r="BF14" i="4"/>
  <c r="BG14" i="4"/>
  <c r="BH14" i="4"/>
  <c r="BI14" i="4" a="1"/>
  <c r="BI14" i="4" s="1"/>
  <c r="BJ14" i="4"/>
  <c r="BK14" i="4"/>
  <c r="BL14" i="4" a="1"/>
  <c r="BL14" i="4" s="1"/>
  <c r="BM14" i="4" a="1"/>
  <c r="BM14" i="4" s="1"/>
  <c r="BN14" i="4" a="1"/>
  <c r="BN14" i="4" s="1"/>
  <c r="BO14" i="4" a="1"/>
  <c r="BO14" i="4" s="1"/>
  <c r="BP14" i="4" a="1"/>
  <c r="BP14" i="4" s="1"/>
  <c r="BQ14" i="4" a="1"/>
  <c r="BQ14" i="4" s="1"/>
  <c r="BR14" i="4" a="1"/>
  <c r="BR14" i="4" s="1"/>
  <c r="BS14" i="4"/>
  <c r="BT14" i="4" a="1"/>
  <c r="BT14" i="4" s="1"/>
  <c r="BU14" i="4" a="1"/>
  <c r="BU14" i="4" s="1"/>
  <c r="BV14" i="4"/>
  <c r="BW14" i="4" a="1"/>
  <c r="BW14" i="4" s="1"/>
  <c r="BX14" i="4"/>
  <c r="BY14" i="4" a="1"/>
  <c r="BY14" i="4" s="1"/>
  <c r="BZ14" i="4" a="1"/>
  <c r="BZ14" i="4" s="1"/>
  <c r="CA14" i="4" a="1"/>
  <c r="CA14" i="4" s="1"/>
  <c r="CB14" i="4" a="1"/>
  <c r="CB14" i="4" s="1"/>
  <c r="CC14" i="4" a="1"/>
  <c r="CC14" i="4" s="1"/>
  <c r="CD14" i="4" a="1"/>
  <c r="CD14" i="4" s="1"/>
  <c r="CE14" i="4"/>
  <c r="J15" i="4"/>
  <c r="L15" i="4" s="1"/>
  <c r="K15" i="4"/>
  <c r="M15" i="4"/>
  <c r="N15" i="4"/>
  <c r="O15" i="4"/>
  <c r="P15" i="4"/>
  <c r="Q15" i="4"/>
  <c r="R15" i="4"/>
  <c r="U15" i="4"/>
  <c r="V15" i="4"/>
  <c r="W15" i="4"/>
  <c r="X15" i="4"/>
  <c r="Y15" i="4"/>
  <c r="Z15" i="4"/>
  <c r="AA15" i="4"/>
  <c r="AC15" i="4"/>
  <c r="AD15" i="4"/>
  <c r="AE15" i="4"/>
  <c r="AF15" i="4"/>
  <c r="AG15" i="4"/>
  <c r="AI15" i="4"/>
  <c r="AJ15" i="4"/>
  <c r="AK15" i="4" a="1"/>
  <c r="AK15" i="4" s="1"/>
  <c r="AL15" i="4"/>
  <c r="AM15" i="4"/>
  <c r="AN15" i="4" a="1"/>
  <c r="AN15" i="4" s="1"/>
  <c r="AO15" i="4"/>
  <c r="AP15" i="4"/>
  <c r="AQ15" i="4" a="1"/>
  <c r="AQ15" i="4" s="1"/>
  <c r="AR15" i="4"/>
  <c r="AS15" i="4"/>
  <c r="AT15" i="4"/>
  <c r="AU15" i="4"/>
  <c r="AV15" i="4" a="1"/>
  <c r="AV15" i="4" s="1"/>
  <c r="AW15" i="4"/>
  <c r="AX15" i="4"/>
  <c r="BD15" i="4"/>
  <c r="BE15" i="4"/>
  <c r="BF15" i="4"/>
  <c r="BG15" i="4"/>
  <c r="BH15" i="4"/>
  <c r="BI15" i="4" a="1"/>
  <c r="BI15" i="4" s="1"/>
  <c r="BJ15" i="4"/>
  <c r="BK15" i="4"/>
  <c r="BL15" i="4" a="1"/>
  <c r="BL15" i="4" s="1"/>
  <c r="BM15" i="4" a="1"/>
  <c r="BM15" i="4" s="1"/>
  <c r="BN15" i="4" a="1"/>
  <c r="BN15" i="4" s="1"/>
  <c r="BO15" i="4" a="1"/>
  <c r="BO15" i="4" s="1"/>
  <c r="BP15" i="4" a="1"/>
  <c r="BP15" i="4" s="1"/>
  <c r="BQ15" i="4" a="1"/>
  <c r="BQ15" i="4" s="1"/>
  <c r="BR15" i="4" a="1"/>
  <c r="BR15" i="4" s="1"/>
  <c r="BS15" i="4"/>
  <c r="BT15" i="4" a="1"/>
  <c r="BT15" i="4" s="1"/>
  <c r="BU15" i="4" a="1"/>
  <c r="BU15" i="4" s="1"/>
  <c r="BV15" i="4"/>
  <c r="BW15" i="4" a="1"/>
  <c r="BW15" i="4" s="1"/>
  <c r="BX15" i="4"/>
  <c r="BY15" i="4" a="1"/>
  <c r="BY15" i="4" s="1"/>
  <c r="BZ15" i="4" a="1"/>
  <c r="BZ15" i="4" s="1"/>
  <c r="CA15" i="4" a="1"/>
  <c r="CA15" i="4" s="1"/>
  <c r="CB15" i="4" a="1"/>
  <c r="CB15" i="4" s="1"/>
  <c r="CC15" i="4" a="1"/>
  <c r="CC15" i="4" s="1"/>
  <c r="CD15" i="4" a="1"/>
  <c r="CD15" i="4" s="1"/>
  <c r="CE15" i="4"/>
  <c r="J16" i="4"/>
  <c r="L16" i="4" s="1"/>
  <c r="K16" i="4"/>
  <c r="M16" i="4"/>
  <c r="N16" i="4"/>
  <c r="O16" i="4"/>
  <c r="P16" i="4"/>
  <c r="Q16" i="4"/>
  <c r="R16" i="4"/>
  <c r="U16" i="4"/>
  <c r="V16" i="4"/>
  <c r="W16" i="4"/>
  <c r="X16" i="4"/>
  <c r="Y16" i="4"/>
  <c r="Z16" i="4"/>
  <c r="AA16" i="4"/>
  <c r="AC16" i="4"/>
  <c r="AD16" i="4"/>
  <c r="AE16" i="4"/>
  <c r="AF16" i="4"/>
  <c r="AG16" i="4"/>
  <c r="AI16" i="4"/>
  <c r="AJ16" i="4"/>
  <c r="AK16" i="4" a="1"/>
  <c r="AK16" i="4" s="1"/>
  <c r="AL16" i="4"/>
  <c r="AM16" i="4"/>
  <c r="AN16" i="4" a="1"/>
  <c r="AN16" i="4" s="1"/>
  <c r="AO16" i="4"/>
  <c r="AP16" i="4"/>
  <c r="AQ16" i="4" a="1"/>
  <c r="AQ16" i="4" s="1"/>
  <c r="AR16" i="4"/>
  <c r="AS16" i="4"/>
  <c r="AT16" i="4"/>
  <c r="AU16" i="4"/>
  <c r="AV16" i="4" a="1"/>
  <c r="AV16" i="4" s="1"/>
  <c r="AW16" i="4"/>
  <c r="AX16" i="4"/>
  <c r="BD16" i="4"/>
  <c r="BE16" i="4"/>
  <c r="BF16" i="4"/>
  <c r="BG16" i="4"/>
  <c r="BH16" i="4"/>
  <c r="BI16" i="4" a="1"/>
  <c r="BI16" i="4" s="1"/>
  <c r="BJ16" i="4"/>
  <c r="BK16" i="4"/>
  <c r="BL16" i="4" a="1"/>
  <c r="BL16" i="4" s="1"/>
  <c r="BM16" i="4" a="1"/>
  <c r="BM16" i="4" s="1"/>
  <c r="BN16" i="4" a="1"/>
  <c r="BN16" i="4" s="1"/>
  <c r="BO16" i="4" a="1"/>
  <c r="BO16" i="4" s="1"/>
  <c r="BP16" i="4" a="1"/>
  <c r="BP16" i="4" s="1"/>
  <c r="BQ16" i="4" a="1"/>
  <c r="BQ16" i="4" s="1"/>
  <c r="BR16" i="4" a="1"/>
  <c r="BR16" i="4" s="1"/>
  <c r="BS16" i="4"/>
  <c r="BT16" i="4" a="1"/>
  <c r="BT16" i="4" s="1"/>
  <c r="BU16" i="4" a="1"/>
  <c r="BU16" i="4" s="1"/>
  <c r="BV16" i="4"/>
  <c r="BW16" i="4" a="1"/>
  <c r="BW16" i="4" s="1"/>
  <c r="BX16" i="4"/>
  <c r="BY16" i="4" a="1"/>
  <c r="BY16" i="4" s="1"/>
  <c r="BZ16" i="4" a="1"/>
  <c r="BZ16" i="4" s="1"/>
  <c r="CA16" i="4" a="1"/>
  <c r="CA16" i="4" s="1"/>
  <c r="CB16" i="4" a="1"/>
  <c r="CB16" i="4" s="1"/>
  <c r="CC16" i="4" a="1"/>
  <c r="CC16" i="4" s="1"/>
  <c r="CD16" i="4" a="1"/>
  <c r="CD16" i="4" s="1"/>
  <c r="CE16" i="4"/>
  <c r="J17" i="4"/>
  <c r="L17" i="4" s="1"/>
  <c r="K17" i="4"/>
  <c r="M17" i="4"/>
  <c r="N17" i="4"/>
  <c r="O17" i="4"/>
  <c r="P17" i="4"/>
  <c r="Q17" i="4"/>
  <c r="R17" i="4"/>
  <c r="U17" i="4"/>
  <c r="V17" i="4"/>
  <c r="W17" i="4"/>
  <c r="X17" i="4"/>
  <c r="Y17" i="4"/>
  <c r="Z17" i="4"/>
  <c r="AA17" i="4"/>
  <c r="AC17" i="4"/>
  <c r="AD17" i="4"/>
  <c r="AE17" i="4"/>
  <c r="AF17" i="4"/>
  <c r="AG17" i="4"/>
  <c r="AI17" i="4"/>
  <c r="AJ17" i="4"/>
  <c r="AK17" i="4" a="1"/>
  <c r="AK17" i="4" s="1"/>
  <c r="AL17" i="4"/>
  <c r="AM17" i="4"/>
  <c r="AN17" i="4" a="1"/>
  <c r="AN17" i="4" s="1"/>
  <c r="AO17" i="4"/>
  <c r="AP17" i="4"/>
  <c r="AQ17" i="4" a="1"/>
  <c r="AQ17" i="4" s="1"/>
  <c r="AR17" i="4"/>
  <c r="AS17" i="4"/>
  <c r="AT17" i="4"/>
  <c r="AU17" i="4"/>
  <c r="AV17" i="4" a="1"/>
  <c r="AV17" i="4" s="1"/>
  <c r="AW17" i="4"/>
  <c r="AX17" i="4"/>
  <c r="BD17" i="4"/>
  <c r="BE17" i="4"/>
  <c r="BF17" i="4"/>
  <c r="BG17" i="4"/>
  <c r="BH17" i="4"/>
  <c r="BI17" i="4" a="1"/>
  <c r="BI17" i="4" s="1"/>
  <c r="BJ17" i="4"/>
  <c r="BK17" i="4"/>
  <c r="BL17" i="4" a="1"/>
  <c r="BL17" i="4" s="1"/>
  <c r="BM17" i="4" a="1"/>
  <c r="BM17" i="4" s="1"/>
  <c r="BN17" i="4" a="1"/>
  <c r="BN17" i="4" s="1"/>
  <c r="BO17" i="4" a="1"/>
  <c r="BO17" i="4" s="1"/>
  <c r="BP17" i="4" a="1"/>
  <c r="BP17" i="4" s="1"/>
  <c r="BQ17" i="4" a="1"/>
  <c r="BQ17" i="4" s="1"/>
  <c r="BR17" i="4" a="1"/>
  <c r="BR17" i="4" s="1"/>
  <c r="BS17" i="4"/>
  <c r="BT17" i="4" a="1"/>
  <c r="BT17" i="4" s="1"/>
  <c r="BU17" i="4" a="1"/>
  <c r="BU17" i="4" s="1"/>
  <c r="BV17" i="4"/>
  <c r="BW17" i="4" a="1"/>
  <c r="BW17" i="4" s="1"/>
  <c r="BX17" i="4"/>
  <c r="BY17" i="4" a="1"/>
  <c r="BY17" i="4" s="1"/>
  <c r="BZ17" i="4" a="1"/>
  <c r="BZ17" i="4" s="1"/>
  <c r="CA17" i="4" a="1"/>
  <c r="CA17" i="4" s="1"/>
  <c r="CB17" i="4" a="1"/>
  <c r="CB17" i="4" s="1"/>
  <c r="CC17" i="4" a="1"/>
  <c r="CC17" i="4" s="1"/>
  <c r="CD17" i="4" a="1"/>
  <c r="CD17" i="4" s="1"/>
  <c r="CE17" i="4"/>
  <c r="J18" i="4"/>
  <c r="L18" i="4" s="1"/>
  <c r="K18" i="4"/>
  <c r="M18" i="4"/>
  <c r="N18" i="4"/>
  <c r="O18" i="4"/>
  <c r="P18" i="4"/>
  <c r="Q18" i="4"/>
  <c r="R18" i="4"/>
  <c r="U18" i="4"/>
  <c r="V18" i="4"/>
  <c r="W18" i="4"/>
  <c r="X18" i="4"/>
  <c r="Y18" i="4"/>
  <c r="Z18" i="4"/>
  <c r="AA18" i="4"/>
  <c r="AC18" i="4"/>
  <c r="AD18" i="4"/>
  <c r="AE18" i="4"/>
  <c r="AF18" i="4"/>
  <c r="AG18" i="4"/>
  <c r="AI18" i="4"/>
  <c r="AJ18" i="4"/>
  <c r="AK18" i="4" a="1"/>
  <c r="AK18" i="4" s="1"/>
  <c r="AL18" i="4"/>
  <c r="AM18" i="4"/>
  <c r="AN18" i="4" a="1"/>
  <c r="AN18" i="4" s="1"/>
  <c r="AO18" i="4"/>
  <c r="AP18" i="4"/>
  <c r="AQ18" i="4" a="1"/>
  <c r="AQ18" i="4" s="1"/>
  <c r="AR18" i="4"/>
  <c r="AS18" i="4"/>
  <c r="AT18" i="4"/>
  <c r="AU18" i="4"/>
  <c r="AV18" i="4" a="1"/>
  <c r="AV18" i="4" s="1"/>
  <c r="AW18" i="4"/>
  <c r="AX18" i="4"/>
  <c r="BD18" i="4"/>
  <c r="BE18" i="4"/>
  <c r="BF18" i="4"/>
  <c r="BG18" i="4"/>
  <c r="BH18" i="4"/>
  <c r="BI18" i="4" a="1"/>
  <c r="BI18" i="4" s="1"/>
  <c r="BJ18" i="4"/>
  <c r="BK18" i="4"/>
  <c r="BL18" i="4" a="1"/>
  <c r="BL18" i="4" s="1"/>
  <c r="BM18" i="4" a="1"/>
  <c r="BM18" i="4" s="1"/>
  <c r="BN18" i="4" a="1"/>
  <c r="BN18" i="4" s="1"/>
  <c r="BO18" i="4" a="1"/>
  <c r="BO18" i="4" s="1"/>
  <c r="BP18" i="4" a="1"/>
  <c r="BP18" i="4" s="1"/>
  <c r="BQ18" i="4" a="1"/>
  <c r="BQ18" i="4" s="1"/>
  <c r="BR18" i="4" a="1"/>
  <c r="BR18" i="4" s="1"/>
  <c r="BS18" i="4"/>
  <c r="BT18" i="4" a="1"/>
  <c r="BT18" i="4" s="1"/>
  <c r="BU18" i="4" a="1"/>
  <c r="BU18" i="4" s="1"/>
  <c r="BV18" i="4"/>
  <c r="BW18" i="4" a="1"/>
  <c r="BW18" i="4" s="1"/>
  <c r="BX18" i="4"/>
  <c r="BY18" i="4" a="1"/>
  <c r="BY18" i="4" s="1"/>
  <c r="BZ18" i="4" a="1"/>
  <c r="BZ18" i="4" s="1"/>
  <c r="CA18" i="4" a="1"/>
  <c r="CA18" i="4" s="1"/>
  <c r="CB18" i="4" a="1"/>
  <c r="CB18" i="4" s="1"/>
  <c r="CC18" i="4" a="1"/>
  <c r="CC18" i="4" s="1"/>
  <c r="CD18" i="4" a="1"/>
  <c r="CD18" i="4" s="1"/>
  <c r="CE18" i="4"/>
  <c r="J19" i="4"/>
  <c r="L19" i="4" s="1"/>
  <c r="K19" i="4"/>
  <c r="M19" i="4"/>
  <c r="N19" i="4"/>
  <c r="O19" i="4"/>
  <c r="P19" i="4"/>
  <c r="Q19" i="4"/>
  <c r="R19" i="4"/>
  <c r="U19" i="4"/>
  <c r="V19" i="4"/>
  <c r="W19" i="4"/>
  <c r="X19" i="4"/>
  <c r="Y19" i="4"/>
  <c r="Z19" i="4"/>
  <c r="AA19" i="4"/>
  <c r="AC19" i="4"/>
  <c r="AD19" i="4"/>
  <c r="AE19" i="4"/>
  <c r="AF19" i="4"/>
  <c r="AG19" i="4"/>
  <c r="AI19" i="4"/>
  <c r="AJ19" i="4"/>
  <c r="AK19" i="4" a="1"/>
  <c r="AK19" i="4" s="1"/>
  <c r="AL19" i="4"/>
  <c r="AM19" i="4"/>
  <c r="AN19" i="4" a="1"/>
  <c r="AN19" i="4" s="1"/>
  <c r="AO19" i="4"/>
  <c r="AP19" i="4"/>
  <c r="AQ19" i="4" a="1"/>
  <c r="AQ19" i="4" s="1"/>
  <c r="AR19" i="4"/>
  <c r="AS19" i="4"/>
  <c r="AT19" i="4"/>
  <c r="AU19" i="4"/>
  <c r="AV19" i="4" a="1"/>
  <c r="AV19" i="4" s="1"/>
  <c r="AW19" i="4"/>
  <c r="AX19" i="4"/>
  <c r="BD19" i="4"/>
  <c r="BE19" i="4"/>
  <c r="BF19" i="4"/>
  <c r="BG19" i="4"/>
  <c r="BH19" i="4"/>
  <c r="BI19" i="4" a="1"/>
  <c r="BI19" i="4" s="1"/>
  <c r="BJ19" i="4"/>
  <c r="BK19" i="4"/>
  <c r="BL19" i="4" a="1"/>
  <c r="BL19" i="4" s="1"/>
  <c r="BM19" i="4" a="1"/>
  <c r="BM19" i="4" s="1"/>
  <c r="BN19" i="4" a="1"/>
  <c r="BN19" i="4" s="1"/>
  <c r="BO19" i="4" a="1"/>
  <c r="BO19" i="4" s="1"/>
  <c r="BP19" i="4" a="1"/>
  <c r="BP19" i="4" s="1"/>
  <c r="BQ19" i="4" a="1"/>
  <c r="BQ19" i="4" s="1"/>
  <c r="BR19" i="4" a="1"/>
  <c r="BR19" i="4" s="1"/>
  <c r="BS19" i="4"/>
  <c r="BT19" i="4" a="1"/>
  <c r="BT19" i="4" s="1"/>
  <c r="BU19" i="4" a="1"/>
  <c r="BU19" i="4" s="1"/>
  <c r="BV19" i="4"/>
  <c r="BW19" i="4" a="1"/>
  <c r="BW19" i="4" s="1"/>
  <c r="BX19" i="4"/>
  <c r="BY19" i="4" a="1"/>
  <c r="BY19" i="4" s="1"/>
  <c r="BZ19" i="4" a="1"/>
  <c r="BZ19" i="4" s="1"/>
  <c r="CA19" i="4" a="1"/>
  <c r="CA19" i="4" s="1"/>
  <c r="CB19" i="4" a="1"/>
  <c r="CB19" i="4" s="1"/>
  <c r="CC19" i="4" a="1"/>
  <c r="CC19" i="4" s="1"/>
  <c r="CD19" i="4" a="1"/>
  <c r="CD19" i="4" s="1"/>
  <c r="CE19" i="4"/>
  <c r="J20" i="4"/>
  <c r="L20" i="4" s="1"/>
  <c r="K20" i="4"/>
  <c r="M20" i="4"/>
  <c r="N20" i="4"/>
  <c r="O20" i="4"/>
  <c r="P20" i="4"/>
  <c r="Q20" i="4"/>
  <c r="R20" i="4"/>
  <c r="U20" i="4"/>
  <c r="V20" i="4"/>
  <c r="W20" i="4"/>
  <c r="X20" i="4"/>
  <c r="Y20" i="4"/>
  <c r="Z20" i="4"/>
  <c r="AA20" i="4"/>
  <c r="AC20" i="4"/>
  <c r="AD20" i="4"/>
  <c r="AE20" i="4"/>
  <c r="AF20" i="4"/>
  <c r="AG20" i="4"/>
  <c r="AI20" i="4"/>
  <c r="AJ20" i="4"/>
  <c r="AK20" i="4" a="1"/>
  <c r="AK20" i="4" s="1"/>
  <c r="AL20" i="4"/>
  <c r="AM20" i="4"/>
  <c r="AN20" i="4" a="1"/>
  <c r="AN20" i="4" s="1"/>
  <c r="AO20" i="4"/>
  <c r="AP20" i="4"/>
  <c r="AQ20" i="4" a="1"/>
  <c r="AQ20" i="4" s="1"/>
  <c r="AR20" i="4"/>
  <c r="AS20" i="4"/>
  <c r="AT20" i="4"/>
  <c r="AU20" i="4"/>
  <c r="AV20" i="4" a="1"/>
  <c r="AV20" i="4" s="1"/>
  <c r="AW20" i="4"/>
  <c r="AX20" i="4"/>
  <c r="BD20" i="4"/>
  <c r="BE20" i="4"/>
  <c r="BF20" i="4"/>
  <c r="BG20" i="4"/>
  <c r="BH20" i="4"/>
  <c r="BI20" i="4" a="1"/>
  <c r="BI20" i="4" s="1"/>
  <c r="BJ20" i="4"/>
  <c r="BK20" i="4"/>
  <c r="BL20" i="4" a="1"/>
  <c r="BL20" i="4" s="1"/>
  <c r="BM20" i="4" a="1"/>
  <c r="BM20" i="4" s="1"/>
  <c r="BN20" i="4" a="1"/>
  <c r="BN20" i="4" s="1"/>
  <c r="BO20" i="4" a="1"/>
  <c r="BO20" i="4" s="1"/>
  <c r="BP20" i="4" a="1"/>
  <c r="BP20" i="4" s="1"/>
  <c r="BQ20" i="4" a="1"/>
  <c r="BQ20" i="4" s="1"/>
  <c r="BR20" i="4" a="1"/>
  <c r="BR20" i="4" s="1"/>
  <c r="BS20" i="4"/>
  <c r="BT20" i="4" a="1"/>
  <c r="BT20" i="4" s="1"/>
  <c r="BU20" i="4" a="1"/>
  <c r="BU20" i="4" s="1"/>
  <c r="BV20" i="4"/>
  <c r="BW20" i="4" a="1"/>
  <c r="BW20" i="4" s="1"/>
  <c r="BX20" i="4"/>
  <c r="BY20" i="4" a="1"/>
  <c r="BY20" i="4" s="1"/>
  <c r="BZ20" i="4" a="1"/>
  <c r="BZ20" i="4" s="1"/>
  <c r="CA20" i="4" a="1"/>
  <c r="CA20" i="4" s="1"/>
  <c r="CB20" i="4" a="1"/>
  <c r="CB20" i="4" s="1"/>
  <c r="CC20" i="4" a="1"/>
  <c r="CC20" i="4" s="1"/>
  <c r="CD20" i="4" a="1"/>
  <c r="CD20" i="4" s="1"/>
  <c r="CE20" i="4"/>
  <c r="J21" i="4"/>
  <c r="L21" i="4" s="1"/>
  <c r="K21" i="4"/>
  <c r="M21" i="4"/>
  <c r="N21" i="4"/>
  <c r="O21" i="4"/>
  <c r="P21" i="4"/>
  <c r="Q21" i="4"/>
  <c r="R21" i="4"/>
  <c r="U21" i="4"/>
  <c r="V21" i="4"/>
  <c r="W21" i="4"/>
  <c r="X21" i="4"/>
  <c r="Y21" i="4"/>
  <c r="Z21" i="4"/>
  <c r="AA21" i="4"/>
  <c r="AC21" i="4"/>
  <c r="AD21" i="4"/>
  <c r="AE21" i="4"/>
  <c r="AF21" i="4"/>
  <c r="AG21" i="4"/>
  <c r="AI21" i="4"/>
  <c r="AJ21" i="4"/>
  <c r="AK21" i="4" a="1"/>
  <c r="AK21" i="4" s="1"/>
  <c r="AL21" i="4"/>
  <c r="AM21" i="4"/>
  <c r="AN21" i="4" a="1"/>
  <c r="AN21" i="4" s="1"/>
  <c r="AO21" i="4"/>
  <c r="AP21" i="4"/>
  <c r="AQ21" i="4" a="1"/>
  <c r="AQ21" i="4" s="1"/>
  <c r="AR21" i="4"/>
  <c r="AS21" i="4"/>
  <c r="AT21" i="4"/>
  <c r="AU21" i="4"/>
  <c r="AV21" i="4" a="1"/>
  <c r="AV21" i="4" s="1"/>
  <c r="AW21" i="4"/>
  <c r="AX21" i="4"/>
  <c r="BD21" i="4"/>
  <c r="BE21" i="4"/>
  <c r="BF21" i="4"/>
  <c r="BG21" i="4"/>
  <c r="BH21" i="4"/>
  <c r="BI21" i="4" a="1"/>
  <c r="BI21" i="4" s="1"/>
  <c r="BJ21" i="4"/>
  <c r="BK21" i="4"/>
  <c r="BL21" i="4" a="1"/>
  <c r="BL21" i="4" s="1"/>
  <c r="BM21" i="4" a="1"/>
  <c r="BM21" i="4" s="1"/>
  <c r="BN21" i="4" a="1"/>
  <c r="BN21" i="4" s="1"/>
  <c r="BO21" i="4" a="1"/>
  <c r="BO21" i="4" s="1"/>
  <c r="BP21" i="4" a="1"/>
  <c r="BP21" i="4" s="1"/>
  <c r="BQ21" i="4" a="1"/>
  <c r="BQ21" i="4" s="1"/>
  <c r="BR21" i="4" a="1"/>
  <c r="BR21" i="4" s="1"/>
  <c r="BS21" i="4"/>
  <c r="BT21" i="4" a="1"/>
  <c r="BT21" i="4" s="1"/>
  <c r="BU21" i="4" a="1"/>
  <c r="BU21" i="4" s="1"/>
  <c r="BV21" i="4"/>
  <c r="BW21" i="4" a="1"/>
  <c r="BW21" i="4" s="1"/>
  <c r="BX21" i="4"/>
  <c r="BY21" i="4" a="1"/>
  <c r="BY21" i="4" s="1"/>
  <c r="BZ21" i="4" a="1"/>
  <c r="BZ21" i="4" s="1"/>
  <c r="CA21" i="4" a="1"/>
  <c r="CA21" i="4" s="1"/>
  <c r="CB21" i="4" a="1"/>
  <c r="CB21" i="4" s="1"/>
  <c r="CC21" i="4" a="1"/>
  <c r="CC21" i="4" s="1"/>
  <c r="CD21" i="4" a="1"/>
  <c r="CD21" i="4" s="1"/>
  <c r="CE21" i="4"/>
  <c r="J22" i="4"/>
  <c r="L22" i="4" s="1"/>
  <c r="K22" i="4"/>
  <c r="M22" i="4"/>
  <c r="N22" i="4"/>
  <c r="O22" i="4"/>
  <c r="P22" i="4"/>
  <c r="Q22" i="4"/>
  <c r="R22" i="4"/>
  <c r="U22" i="4"/>
  <c r="V22" i="4"/>
  <c r="W22" i="4"/>
  <c r="X22" i="4"/>
  <c r="Y22" i="4"/>
  <c r="Z22" i="4"/>
  <c r="AA22" i="4"/>
  <c r="AC22" i="4"/>
  <c r="AD22" i="4"/>
  <c r="AE22" i="4"/>
  <c r="AF22" i="4"/>
  <c r="AG22" i="4"/>
  <c r="AI22" i="4"/>
  <c r="AJ22" i="4"/>
  <c r="AK22" i="4" a="1"/>
  <c r="AK22" i="4" s="1"/>
  <c r="AL22" i="4"/>
  <c r="AM22" i="4"/>
  <c r="AN22" i="4" a="1"/>
  <c r="AN22" i="4" s="1"/>
  <c r="AO22" i="4"/>
  <c r="AP22" i="4"/>
  <c r="AQ22" i="4" a="1"/>
  <c r="AQ22" i="4" s="1"/>
  <c r="AR22" i="4"/>
  <c r="AS22" i="4"/>
  <c r="AT22" i="4"/>
  <c r="AU22" i="4"/>
  <c r="AV22" i="4" a="1"/>
  <c r="AV22" i="4" s="1"/>
  <c r="AW22" i="4"/>
  <c r="AX22" i="4"/>
  <c r="BD22" i="4"/>
  <c r="BE22" i="4"/>
  <c r="BF22" i="4"/>
  <c r="BG22" i="4"/>
  <c r="BH22" i="4"/>
  <c r="BI22" i="4" a="1"/>
  <c r="BI22" i="4" s="1"/>
  <c r="BJ22" i="4"/>
  <c r="BK22" i="4"/>
  <c r="BL22" i="4" a="1"/>
  <c r="BL22" i="4" s="1"/>
  <c r="BM22" i="4" a="1"/>
  <c r="BM22" i="4" s="1"/>
  <c r="BN22" i="4" a="1"/>
  <c r="BN22" i="4" s="1"/>
  <c r="BO22" i="4" a="1"/>
  <c r="BO22" i="4" s="1"/>
  <c r="BP22" i="4" a="1"/>
  <c r="BP22" i="4" s="1"/>
  <c r="BQ22" i="4" a="1"/>
  <c r="BQ22" i="4" s="1"/>
  <c r="BR22" i="4" a="1"/>
  <c r="BR22" i="4" s="1"/>
  <c r="BS22" i="4"/>
  <c r="BT22" i="4" a="1"/>
  <c r="BT22" i="4" s="1"/>
  <c r="BU22" i="4" a="1"/>
  <c r="BU22" i="4" s="1"/>
  <c r="BV22" i="4"/>
  <c r="BW22" i="4" a="1"/>
  <c r="BW22" i="4" s="1"/>
  <c r="BX22" i="4"/>
  <c r="BY22" i="4" a="1"/>
  <c r="BY22" i="4" s="1"/>
  <c r="BZ22" i="4" a="1"/>
  <c r="BZ22" i="4" s="1"/>
  <c r="CA22" i="4" a="1"/>
  <c r="CA22" i="4" s="1"/>
  <c r="CB22" i="4" a="1"/>
  <c r="CB22" i="4" s="1"/>
  <c r="CC22" i="4" a="1"/>
  <c r="CC22" i="4" s="1"/>
  <c r="CD22" i="4" a="1"/>
  <c r="CD22" i="4" s="1"/>
  <c r="CE22" i="4"/>
  <c r="J23" i="4"/>
  <c r="L23" i="4" s="1"/>
  <c r="K23" i="4"/>
  <c r="M23" i="4"/>
  <c r="N23" i="4"/>
  <c r="O23" i="4"/>
  <c r="P23" i="4"/>
  <c r="Q23" i="4"/>
  <c r="R23" i="4"/>
  <c r="U23" i="4"/>
  <c r="V23" i="4"/>
  <c r="W23" i="4"/>
  <c r="X23" i="4"/>
  <c r="Y23" i="4"/>
  <c r="Z23" i="4"/>
  <c r="AA23" i="4"/>
  <c r="AC23" i="4"/>
  <c r="AD23" i="4"/>
  <c r="AE23" i="4"/>
  <c r="AF23" i="4"/>
  <c r="AG23" i="4"/>
  <c r="AI23" i="4"/>
  <c r="AJ23" i="4"/>
  <c r="AK23" i="4" a="1"/>
  <c r="AK23" i="4" s="1"/>
  <c r="AL23" i="4"/>
  <c r="AM23" i="4"/>
  <c r="AN23" i="4" a="1"/>
  <c r="AN23" i="4" s="1"/>
  <c r="AO23" i="4"/>
  <c r="AP23" i="4"/>
  <c r="AQ23" i="4" a="1"/>
  <c r="AQ23" i="4" s="1"/>
  <c r="AR23" i="4"/>
  <c r="AS23" i="4"/>
  <c r="AT23" i="4"/>
  <c r="AU23" i="4"/>
  <c r="AV23" i="4" a="1"/>
  <c r="AV23" i="4" s="1"/>
  <c r="AW23" i="4"/>
  <c r="AX23" i="4"/>
  <c r="BD23" i="4"/>
  <c r="BE23" i="4"/>
  <c r="BF23" i="4"/>
  <c r="BG23" i="4"/>
  <c r="BH23" i="4"/>
  <c r="BI23" i="4" a="1"/>
  <c r="BI23" i="4" s="1"/>
  <c r="BJ23" i="4"/>
  <c r="BK23" i="4"/>
  <c r="BL23" i="4" a="1"/>
  <c r="BL23" i="4" s="1"/>
  <c r="BM23" i="4" a="1"/>
  <c r="BM23" i="4" s="1"/>
  <c r="BN23" i="4" a="1"/>
  <c r="BN23" i="4" s="1"/>
  <c r="BO23" i="4" a="1"/>
  <c r="BO23" i="4" s="1"/>
  <c r="BP23" i="4" a="1"/>
  <c r="BP23" i="4" s="1"/>
  <c r="BQ23" i="4" a="1"/>
  <c r="BQ23" i="4" s="1"/>
  <c r="BR23" i="4" a="1"/>
  <c r="BR23" i="4" s="1"/>
  <c r="BS23" i="4"/>
  <c r="BT23" i="4" a="1"/>
  <c r="BT23" i="4" s="1"/>
  <c r="BU23" i="4" a="1"/>
  <c r="BU23" i="4" s="1"/>
  <c r="BV23" i="4"/>
  <c r="BW23" i="4" a="1"/>
  <c r="BW23" i="4" s="1"/>
  <c r="BX23" i="4"/>
  <c r="BY23" i="4" a="1"/>
  <c r="BY23" i="4" s="1"/>
  <c r="BZ23" i="4" a="1"/>
  <c r="BZ23" i="4" s="1"/>
  <c r="CA23" i="4" a="1"/>
  <c r="CA23" i="4" s="1"/>
  <c r="CB23" i="4" a="1"/>
  <c r="CB23" i="4" s="1"/>
  <c r="CC23" i="4" a="1"/>
  <c r="CC23" i="4" s="1"/>
  <c r="CD23" i="4" a="1"/>
  <c r="CD23" i="4" s="1"/>
  <c r="CE23" i="4"/>
  <c r="J24" i="4"/>
  <c r="L24" i="4" s="1"/>
  <c r="K24" i="4"/>
  <c r="M24" i="4"/>
  <c r="N24" i="4"/>
  <c r="O24" i="4"/>
  <c r="P24" i="4"/>
  <c r="Q24" i="4"/>
  <c r="R24" i="4"/>
  <c r="U24" i="4"/>
  <c r="V24" i="4"/>
  <c r="W24" i="4"/>
  <c r="X24" i="4"/>
  <c r="Y24" i="4"/>
  <c r="Z24" i="4"/>
  <c r="AA24" i="4"/>
  <c r="AC24" i="4"/>
  <c r="AD24" i="4"/>
  <c r="AE24" i="4"/>
  <c r="AF24" i="4"/>
  <c r="AG24" i="4"/>
  <c r="AI24" i="4"/>
  <c r="AJ24" i="4"/>
  <c r="AK24" i="4" a="1"/>
  <c r="AK24" i="4" s="1"/>
  <c r="AL24" i="4"/>
  <c r="AM24" i="4"/>
  <c r="AN24" i="4" a="1"/>
  <c r="AN24" i="4" s="1"/>
  <c r="AO24" i="4"/>
  <c r="AP24" i="4"/>
  <c r="AQ24" i="4" a="1"/>
  <c r="AQ24" i="4" s="1"/>
  <c r="AR24" i="4"/>
  <c r="AS24" i="4"/>
  <c r="AT24" i="4"/>
  <c r="AU24" i="4"/>
  <c r="AV24" i="4" a="1"/>
  <c r="AV24" i="4" s="1"/>
  <c r="AW24" i="4"/>
  <c r="AX24" i="4"/>
  <c r="BD24" i="4"/>
  <c r="BE24" i="4"/>
  <c r="BF24" i="4"/>
  <c r="BG24" i="4"/>
  <c r="BH24" i="4"/>
  <c r="BI24" i="4" a="1"/>
  <c r="BI24" i="4" s="1"/>
  <c r="BJ24" i="4"/>
  <c r="BK24" i="4"/>
  <c r="BL24" i="4" a="1"/>
  <c r="BL24" i="4" s="1"/>
  <c r="BM24" i="4" a="1"/>
  <c r="BM24" i="4" s="1"/>
  <c r="BN24" i="4" a="1"/>
  <c r="BN24" i="4" s="1"/>
  <c r="BO24" i="4" a="1"/>
  <c r="BO24" i="4" s="1"/>
  <c r="BP24" i="4" a="1"/>
  <c r="BP24" i="4" s="1"/>
  <c r="BQ24" i="4" a="1"/>
  <c r="BQ24" i="4" s="1"/>
  <c r="BR24" i="4" a="1"/>
  <c r="BR24" i="4" s="1"/>
  <c r="BS24" i="4"/>
  <c r="BT24" i="4" a="1"/>
  <c r="BT24" i="4" s="1"/>
  <c r="BU24" i="4" a="1"/>
  <c r="BU24" i="4" s="1"/>
  <c r="BV24" i="4"/>
  <c r="BW24" i="4" a="1"/>
  <c r="BW24" i="4" s="1"/>
  <c r="BX24" i="4"/>
  <c r="BY24" i="4" a="1"/>
  <c r="BY24" i="4" s="1"/>
  <c r="BZ24" i="4" a="1"/>
  <c r="BZ24" i="4" s="1"/>
  <c r="CA24" i="4" a="1"/>
  <c r="CA24" i="4" s="1"/>
  <c r="CB24" i="4" a="1"/>
  <c r="CB24" i="4" s="1"/>
  <c r="CC24" i="4" a="1"/>
  <c r="CC24" i="4" s="1"/>
  <c r="CD24" i="4" a="1"/>
  <c r="CD24" i="4" s="1"/>
  <c r="CE24" i="4"/>
  <c r="J25" i="4"/>
  <c r="L25" i="4" s="1"/>
  <c r="K25" i="4"/>
  <c r="M25" i="4"/>
  <c r="N25" i="4"/>
  <c r="O25" i="4"/>
  <c r="P25" i="4"/>
  <c r="Q25" i="4"/>
  <c r="R25" i="4"/>
  <c r="U25" i="4"/>
  <c r="V25" i="4"/>
  <c r="W25" i="4"/>
  <c r="X25" i="4"/>
  <c r="Y25" i="4"/>
  <c r="Z25" i="4"/>
  <c r="AA25" i="4"/>
  <c r="AC25" i="4"/>
  <c r="AD25" i="4"/>
  <c r="AE25" i="4"/>
  <c r="AF25" i="4"/>
  <c r="AG25" i="4"/>
  <c r="AI25" i="4"/>
  <c r="AJ25" i="4"/>
  <c r="AK25" i="4" a="1"/>
  <c r="AK25" i="4" s="1"/>
  <c r="AL25" i="4"/>
  <c r="AM25" i="4"/>
  <c r="AN25" i="4" a="1"/>
  <c r="AN25" i="4" s="1"/>
  <c r="AO25" i="4"/>
  <c r="AP25" i="4"/>
  <c r="AQ25" i="4" a="1"/>
  <c r="AQ25" i="4" s="1"/>
  <c r="AR25" i="4"/>
  <c r="AS25" i="4"/>
  <c r="AT25" i="4"/>
  <c r="AU25" i="4"/>
  <c r="AV25" i="4" a="1"/>
  <c r="AV25" i="4" s="1"/>
  <c r="AW25" i="4"/>
  <c r="AX25" i="4"/>
  <c r="BD25" i="4"/>
  <c r="BE25" i="4"/>
  <c r="BF25" i="4"/>
  <c r="BG25" i="4"/>
  <c r="BH25" i="4"/>
  <c r="BI25" i="4" a="1"/>
  <c r="BI25" i="4" s="1"/>
  <c r="BJ25" i="4"/>
  <c r="BK25" i="4"/>
  <c r="BL25" i="4" a="1"/>
  <c r="BL25" i="4" s="1"/>
  <c r="BM25" i="4" a="1"/>
  <c r="BM25" i="4" s="1"/>
  <c r="BN25" i="4" a="1"/>
  <c r="BN25" i="4" s="1"/>
  <c r="BO25" i="4" a="1"/>
  <c r="BO25" i="4" s="1"/>
  <c r="BP25" i="4" a="1"/>
  <c r="BP25" i="4" s="1"/>
  <c r="BQ25" i="4" a="1"/>
  <c r="BQ25" i="4" s="1"/>
  <c r="BR25" i="4" a="1"/>
  <c r="BR25" i="4" s="1"/>
  <c r="BS25" i="4"/>
  <c r="BT25" i="4" a="1"/>
  <c r="BT25" i="4" s="1"/>
  <c r="BU25" i="4" a="1"/>
  <c r="BU25" i="4" s="1"/>
  <c r="BV25" i="4"/>
  <c r="BW25" i="4" a="1"/>
  <c r="BW25" i="4" s="1"/>
  <c r="BX25" i="4"/>
  <c r="BY25" i="4" a="1"/>
  <c r="BY25" i="4" s="1"/>
  <c r="BZ25" i="4" a="1"/>
  <c r="BZ25" i="4" s="1"/>
  <c r="CA25" i="4" a="1"/>
  <c r="CA25" i="4" s="1"/>
  <c r="CB25" i="4" a="1"/>
  <c r="CB25" i="4" s="1"/>
  <c r="CC25" i="4" a="1"/>
  <c r="CC25" i="4" s="1"/>
  <c r="CD25" i="4" a="1"/>
  <c r="CD25" i="4" s="1"/>
  <c r="CE25" i="4"/>
  <c r="J26" i="4"/>
  <c r="L26" i="4" s="1"/>
  <c r="K26" i="4"/>
  <c r="M26" i="4"/>
  <c r="N26" i="4"/>
  <c r="O26" i="4"/>
  <c r="P26" i="4"/>
  <c r="Q26" i="4"/>
  <c r="R26" i="4"/>
  <c r="U26" i="4"/>
  <c r="V26" i="4"/>
  <c r="W26" i="4"/>
  <c r="X26" i="4"/>
  <c r="Y26" i="4"/>
  <c r="Z26" i="4"/>
  <c r="AA26" i="4"/>
  <c r="AC26" i="4"/>
  <c r="AD26" i="4"/>
  <c r="AE26" i="4"/>
  <c r="AF26" i="4"/>
  <c r="AG26" i="4"/>
  <c r="AI26" i="4"/>
  <c r="AJ26" i="4"/>
  <c r="AK26" i="4" a="1"/>
  <c r="AK26" i="4" s="1"/>
  <c r="AL26" i="4"/>
  <c r="AM26" i="4"/>
  <c r="AN26" i="4" a="1"/>
  <c r="AN26" i="4" s="1"/>
  <c r="AO26" i="4"/>
  <c r="AP26" i="4"/>
  <c r="AQ26" i="4" a="1"/>
  <c r="AQ26" i="4" s="1"/>
  <c r="AR26" i="4"/>
  <c r="AS26" i="4"/>
  <c r="AT26" i="4"/>
  <c r="AU26" i="4"/>
  <c r="AV26" i="4" a="1"/>
  <c r="AV26" i="4" s="1"/>
  <c r="AW26" i="4"/>
  <c r="AX26" i="4"/>
  <c r="BD26" i="4"/>
  <c r="BE26" i="4"/>
  <c r="BF26" i="4"/>
  <c r="BG26" i="4"/>
  <c r="BH26" i="4"/>
  <c r="BI26" i="4" a="1"/>
  <c r="BI26" i="4" s="1"/>
  <c r="BJ26" i="4"/>
  <c r="BK26" i="4"/>
  <c r="BL26" i="4" a="1"/>
  <c r="BL26" i="4" s="1"/>
  <c r="BM26" i="4" a="1"/>
  <c r="BM26" i="4" s="1"/>
  <c r="BN26" i="4" a="1"/>
  <c r="BN26" i="4" s="1"/>
  <c r="BO26" i="4" a="1"/>
  <c r="BO26" i="4" s="1"/>
  <c r="BP26" i="4" a="1"/>
  <c r="BP26" i="4" s="1"/>
  <c r="BQ26" i="4" a="1"/>
  <c r="BQ26" i="4" s="1"/>
  <c r="BR26" i="4" a="1"/>
  <c r="BR26" i="4" s="1"/>
  <c r="BS26" i="4"/>
  <c r="BT26" i="4" a="1"/>
  <c r="BT26" i="4" s="1"/>
  <c r="BU26" i="4" a="1"/>
  <c r="BU26" i="4" s="1"/>
  <c r="BV26" i="4"/>
  <c r="BW26" i="4" a="1"/>
  <c r="BW26" i="4" s="1"/>
  <c r="BX26" i="4"/>
  <c r="BY26" i="4" a="1"/>
  <c r="BY26" i="4" s="1"/>
  <c r="BZ26" i="4" a="1"/>
  <c r="BZ26" i="4" s="1"/>
  <c r="CA26" i="4" a="1"/>
  <c r="CA26" i="4" s="1"/>
  <c r="CB26" i="4" a="1"/>
  <c r="CB26" i="4" s="1"/>
  <c r="CC26" i="4" a="1"/>
  <c r="CC26" i="4" s="1"/>
  <c r="CD26" i="4" a="1"/>
  <c r="CD26" i="4" s="1"/>
  <c r="CE26" i="4"/>
  <c r="J27" i="4"/>
  <c r="L27" i="4" s="1"/>
  <c r="K27" i="4"/>
  <c r="M27" i="4"/>
  <c r="N27" i="4"/>
  <c r="O27" i="4"/>
  <c r="P27" i="4"/>
  <c r="Q27" i="4"/>
  <c r="R27" i="4"/>
  <c r="U27" i="4"/>
  <c r="V27" i="4"/>
  <c r="W27" i="4"/>
  <c r="X27" i="4"/>
  <c r="Y27" i="4"/>
  <c r="Z27" i="4"/>
  <c r="AA27" i="4"/>
  <c r="AC27" i="4"/>
  <c r="AD27" i="4"/>
  <c r="AE27" i="4"/>
  <c r="AF27" i="4"/>
  <c r="AG27" i="4"/>
  <c r="AI27" i="4"/>
  <c r="AJ27" i="4"/>
  <c r="AK27" i="4" a="1"/>
  <c r="AK27" i="4" s="1"/>
  <c r="AL27" i="4"/>
  <c r="AM27" i="4"/>
  <c r="AN27" i="4" a="1"/>
  <c r="AN27" i="4" s="1"/>
  <c r="AO27" i="4"/>
  <c r="AP27" i="4"/>
  <c r="AQ27" i="4" a="1"/>
  <c r="AQ27" i="4" s="1"/>
  <c r="AR27" i="4"/>
  <c r="AS27" i="4"/>
  <c r="AT27" i="4"/>
  <c r="AU27" i="4"/>
  <c r="AV27" i="4" a="1"/>
  <c r="AV27" i="4" s="1"/>
  <c r="AW27" i="4"/>
  <c r="AX27" i="4"/>
  <c r="BD27" i="4"/>
  <c r="BE27" i="4"/>
  <c r="BF27" i="4"/>
  <c r="BG27" i="4"/>
  <c r="BH27" i="4"/>
  <c r="BI27" i="4" a="1"/>
  <c r="BI27" i="4" s="1"/>
  <c r="BJ27" i="4"/>
  <c r="BK27" i="4"/>
  <c r="BL27" i="4" a="1"/>
  <c r="BL27" i="4" s="1"/>
  <c r="BM27" i="4" a="1"/>
  <c r="BM27" i="4" s="1"/>
  <c r="BN27" i="4" a="1"/>
  <c r="BN27" i="4" s="1"/>
  <c r="BO27" i="4" a="1"/>
  <c r="BO27" i="4" s="1"/>
  <c r="BP27" i="4" a="1"/>
  <c r="BP27" i="4" s="1"/>
  <c r="BQ27" i="4" a="1"/>
  <c r="BQ27" i="4" s="1"/>
  <c r="BR27" i="4" a="1"/>
  <c r="BR27" i="4" s="1"/>
  <c r="BS27" i="4"/>
  <c r="BT27" i="4" a="1"/>
  <c r="BT27" i="4" s="1"/>
  <c r="BU27" i="4" a="1"/>
  <c r="BU27" i="4" s="1"/>
  <c r="BV27" i="4"/>
  <c r="BW27" i="4" a="1"/>
  <c r="BW27" i="4" s="1"/>
  <c r="BX27" i="4"/>
  <c r="BY27" i="4" a="1"/>
  <c r="BY27" i="4" s="1"/>
  <c r="BZ27" i="4" a="1"/>
  <c r="BZ27" i="4" s="1"/>
  <c r="CA27" i="4" a="1"/>
  <c r="CA27" i="4" s="1"/>
  <c r="CB27" i="4" a="1"/>
  <c r="CB27" i="4" s="1"/>
  <c r="CC27" i="4" a="1"/>
  <c r="CC27" i="4" s="1"/>
  <c r="CD27" i="4" a="1"/>
  <c r="CD27" i="4" s="1"/>
  <c r="CE27" i="4"/>
  <c r="J28" i="4"/>
  <c r="L28" i="4" s="1"/>
  <c r="K28" i="4"/>
  <c r="M28" i="4"/>
  <c r="N28" i="4"/>
  <c r="O28" i="4"/>
  <c r="P28" i="4"/>
  <c r="Q28" i="4"/>
  <c r="R28" i="4"/>
  <c r="U28" i="4"/>
  <c r="V28" i="4"/>
  <c r="W28" i="4"/>
  <c r="X28" i="4"/>
  <c r="Y28" i="4"/>
  <c r="Z28" i="4"/>
  <c r="AA28" i="4"/>
  <c r="AC28" i="4"/>
  <c r="AD28" i="4"/>
  <c r="AE28" i="4"/>
  <c r="AF28" i="4"/>
  <c r="AG28" i="4"/>
  <c r="AI28" i="4"/>
  <c r="AJ28" i="4"/>
  <c r="AK28" i="4" a="1"/>
  <c r="AK28" i="4" s="1"/>
  <c r="AL28" i="4"/>
  <c r="AM28" i="4"/>
  <c r="AN28" i="4" a="1"/>
  <c r="AN28" i="4" s="1"/>
  <c r="AO28" i="4"/>
  <c r="AP28" i="4"/>
  <c r="AQ28" i="4" a="1"/>
  <c r="AQ28" i="4" s="1"/>
  <c r="AR28" i="4"/>
  <c r="AS28" i="4"/>
  <c r="AT28" i="4"/>
  <c r="AU28" i="4"/>
  <c r="AV28" i="4" a="1"/>
  <c r="AV28" i="4" s="1"/>
  <c r="AW28" i="4"/>
  <c r="AX28" i="4"/>
  <c r="BD28" i="4"/>
  <c r="BE28" i="4"/>
  <c r="BF28" i="4"/>
  <c r="BG28" i="4"/>
  <c r="BH28" i="4"/>
  <c r="BI28" i="4" a="1"/>
  <c r="BI28" i="4" s="1"/>
  <c r="BJ28" i="4"/>
  <c r="BK28" i="4"/>
  <c r="BL28" i="4" a="1"/>
  <c r="BL28" i="4" s="1"/>
  <c r="BM28" i="4" a="1"/>
  <c r="BM28" i="4" s="1"/>
  <c r="BN28" i="4" a="1"/>
  <c r="BN28" i="4" s="1"/>
  <c r="BO28" i="4" a="1"/>
  <c r="BO28" i="4" s="1"/>
  <c r="BP28" i="4" a="1"/>
  <c r="BP28" i="4" s="1"/>
  <c r="BQ28" i="4" a="1"/>
  <c r="BQ28" i="4" s="1"/>
  <c r="BR28" i="4" a="1"/>
  <c r="BR28" i="4" s="1"/>
  <c r="BS28" i="4"/>
  <c r="BT28" i="4" a="1"/>
  <c r="BT28" i="4" s="1"/>
  <c r="BU28" i="4" a="1"/>
  <c r="BU28" i="4" s="1"/>
  <c r="BV28" i="4"/>
  <c r="BW28" i="4" a="1"/>
  <c r="BW28" i="4" s="1"/>
  <c r="BX28" i="4"/>
  <c r="BY28" i="4" a="1"/>
  <c r="BY28" i="4" s="1"/>
  <c r="BZ28" i="4" a="1"/>
  <c r="BZ28" i="4" s="1"/>
  <c r="CA28" i="4" a="1"/>
  <c r="CA28" i="4" s="1"/>
  <c r="CB28" i="4" a="1"/>
  <c r="CB28" i="4" s="1"/>
  <c r="CC28" i="4" a="1"/>
  <c r="CC28" i="4" s="1"/>
  <c r="CD28" i="4" a="1"/>
  <c r="CD28" i="4" s="1"/>
  <c r="CE28" i="4"/>
  <c r="J29" i="4"/>
  <c r="L29" i="4" s="1"/>
  <c r="K29" i="4"/>
  <c r="M29" i="4"/>
  <c r="N29" i="4"/>
  <c r="O29" i="4"/>
  <c r="P29" i="4"/>
  <c r="Q29" i="4"/>
  <c r="R29" i="4"/>
  <c r="U29" i="4"/>
  <c r="V29" i="4"/>
  <c r="W29" i="4"/>
  <c r="X29" i="4"/>
  <c r="Y29" i="4"/>
  <c r="Z29" i="4"/>
  <c r="AA29" i="4"/>
  <c r="AC29" i="4"/>
  <c r="AD29" i="4"/>
  <c r="AE29" i="4"/>
  <c r="AF29" i="4"/>
  <c r="AG29" i="4"/>
  <c r="AI29" i="4"/>
  <c r="AJ29" i="4"/>
  <c r="AK29" i="4" a="1"/>
  <c r="AK29" i="4" s="1"/>
  <c r="AL29" i="4"/>
  <c r="AM29" i="4"/>
  <c r="AN29" i="4" a="1"/>
  <c r="AN29" i="4" s="1"/>
  <c r="AO29" i="4"/>
  <c r="AP29" i="4"/>
  <c r="AQ29" i="4" a="1"/>
  <c r="AQ29" i="4" s="1"/>
  <c r="AR29" i="4"/>
  <c r="AS29" i="4"/>
  <c r="AT29" i="4"/>
  <c r="AU29" i="4"/>
  <c r="AV29" i="4" a="1"/>
  <c r="AV29" i="4" s="1"/>
  <c r="AW29" i="4"/>
  <c r="AX29" i="4"/>
  <c r="BD29" i="4"/>
  <c r="BE29" i="4"/>
  <c r="BF29" i="4"/>
  <c r="BG29" i="4"/>
  <c r="BH29" i="4"/>
  <c r="BI29" i="4" a="1"/>
  <c r="BI29" i="4" s="1"/>
  <c r="BJ29" i="4"/>
  <c r="BK29" i="4"/>
  <c r="BL29" i="4" a="1"/>
  <c r="BL29" i="4" s="1"/>
  <c r="BM29" i="4" a="1"/>
  <c r="BM29" i="4" s="1"/>
  <c r="BN29" i="4" a="1"/>
  <c r="BN29" i="4" s="1"/>
  <c r="BO29" i="4" a="1"/>
  <c r="BO29" i="4" s="1"/>
  <c r="BP29" i="4" a="1"/>
  <c r="BP29" i="4" s="1"/>
  <c r="BQ29" i="4" a="1"/>
  <c r="BQ29" i="4" s="1"/>
  <c r="BR29" i="4" a="1"/>
  <c r="BR29" i="4" s="1"/>
  <c r="BS29" i="4"/>
  <c r="BT29" i="4" a="1"/>
  <c r="BT29" i="4" s="1"/>
  <c r="BU29" i="4" a="1"/>
  <c r="BU29" i="4" s="1"/>
  <c r="BV29" i="4"/>
  <c r="BW29" i="4" a="1"/>
  <c r="BW29" i="4" s="1"/>
  <c r="BX29" i="4"/>
  <c r="BY29" i="4" a="1"/>
  <c r="BY29" i="4" s="1"/>
  <c r="BZ29" i="4" a="1"/>
  <c r="BZ29" i="4" s="1"/>
  <c r="CA29" i="4" a="1"/>
  <c r="CA29" i="4" s="1"/>
  <c r="CB29" i="4" a="1"/>
  <c r="CB29" i="4" s="1"/>
  <c r="CC29" i="4" a="1"/>
  <c r="CC29" i="4" s="1"/>
  <c r="CD29" i="4" a="1"/>
  <c r="CD29" i="4" s="1"/>
  <c r="CE29" i="4"/>
  <c r="J30" i="4"/>
  <c r="L30" i="4" s="1"/>
  <c r="K30" i="4"/>
  <c r="M30" i="4"/>
  <c r="N30" i="4"/>
  <c r="O30" i="4"/>
  <c r="P30" i="4"/>
  <c r="Q30" i="4"/>
  <c r="R30" i="4"/>
  <c r="U30" i="4"/>
  <c r="V30" i="4"/>
  <c r="W30" i="4"/>
  <c r="X30" i="4"/>
  <c r="Y30" i="4"/>
  <c r="Z30" i="4"/>
  <c r="AA30" i="4"/>
  <c r="AC30" i="4"/>
  <c r="AD30" i="4"/>
  <c r="AE30" i="4"/>
  <c r="AF30" i="4"/>
  <c r="AG30" i="4"/>
  <c r="AI30" i="4"/>
  <c r="AJ30" i="4"/>
  <c r="AK30" i="4" a="1"/>
  <c r="AK30" i="4" s="1"/>
  <c r="AL30" i="4"/>
  <c r="AM30" i="4"/>
  <c r="AN30" i="4" a="1"/>
  <c r="AN30" i="4" s="1"/>
  <c r="AO30" i="4"/>
  <c r="AP30" i="4"/>
  <c r="AQ30" i="4" a="1"/>
  <c r="AQ30" i="4" s="1"/>
  <c r="AR30" i="4"/>
  <c r="AS30" i="4"/>
  <c r="AT30" i="4"/>
  <c r="AU30" i="4"/>
  <c r="AV30" i="4" a="1"/>
  <c r="AV30" i="4" s="1"/>
  <c r="AW30" i="4"/>
  <c r="AX30" i="4"/>
  <c r="BD30" i="4"/>
  <c r="BE30" i="4"/>
  <c r="BF30" i="4"/>
  <c r="BG30" i="4"/>
  <c r="BH30" i="4"/>
  <c r="BI30" i="4" a="1"/>
  <c r="BI30" i="4" s="1"/>
  <c r="BJ30" i="4"/>
  <c r="BK30" i="4"/>
  <c r="BL30" i="4" a="1"/>
  <c r="BL30" i="4" s="1"/>
  <c r="BM30" i="4" a="1"/>
  <c r="BM30" i="4" s="1"/>
  <c r="BN30" i="4" a="1"/>
  <c r="BN30" i="4" s="1"/>
  <c r="BO30" i="4" a="1"/>
  <c r="BO30" i="4" s="1"/>
  <c r="BP30" i="4" a="1"/>
  <c r="BP30" i="4" s="1"/>
  <c r="BQ30" i="4" a="1"/>
  <c r="BQ30" i="4" s="1"/>
  <c r="BR30" i="4" a="1"/>
  <c r="BR30" i="4" s="1"/>
  <c r="BS30" i="4"/>
  <c r="BT30" i="4" a="1"/>
  <c r="BT30" i="4" s="1"/>
  <c r="BU30" i="4" a="1"/>
  <c r="BU30" i="4" s="1"/>
  <c r="BV30" i="4"/>
  <c r="BW30" i="4" a="1"/>
  <c r="BW30" i="4" s="1"/>
  <c r="BX30" i="4"/>
  <c r="BY30" i="4" a="1"/>
  <c r="BY30" i="4" s="1"/>
  <c r="BZ30" i="4" a="1"/>
  <c r="BZ30" i="4" s="1"/>
  <c r="CA30" i="4" a="1"/>
  <c r="CA30" i="4" s="1"/>
  <c r="CB30" i="4" a="1"/>
  <c r="CB30" i="4" s="1"/>
  <c r="CC30" i="4" a="1"/>
  <c r="CC30" i="4" s="1"/>
  <c r="CD30" i="4" a="1"/>
  <c r="CD30" i="4" s="1"/>
  <c r="CE30" i="4"/>
  <c r="J31" i="4"/>
  <c r="L31" i="4" s="1"/>
  <c r="K31" i="4"/>
  <c r="M31" i="4"/>
  <c r="N31" i="4"/>
  <c r="O31" i="4"/>
  <c r="P31" i="4"/>
  <c r="Q31" i="4"/>
  <c r="R31" i="4"/>
  <c r="U31" i="4"/>
  <c r="V31" i="4"/>
  <c r="W31" i="4"/>
  <c r="X31" i="4"/>
  <c r="Y31" i="4"/>
  <c r="Z31" i="4"/>
  <c r="AA31" i="4"/>
  <c r="AC31" i="4"/>
  <c r="AD31" i="4"/>
  <c r="AE31" i="4"/>
  <c r="AF31" i="4"/>
  <c r="AG31" i="4"/>
  <c r="AI31" i="4"/>
  <c r="AJ31" i="4"/>
  <c r="AK31" i="4" a="1"/>
  <c r="AK31" i="4" s="1"/>
  <c r="AL31" i="4"/>
  <c r="AM31" i="4"/>
  <c r="AN31" i="4" a="1"/>
  <c r="AN31" i="4" s="1"/>
  <c r="AO31" i="4"/>
  <c r="AP31" i="4"/>
  <c r="AQ31" i="4" a="1"/>
  <c r="AQ31" i="4" s="1"/>
  <c r="AR31" i="4"/>
  <c r="AS31" i="4"/>
  <c r="AT31" i="4"/>
  <c r="AU31" i="4"/>
  <c r="AV31" i="4" a="1"/>
  <c r="AV31" i="4" s="1"/>
  <c r="AW31" i="4"/>
  <c r="AX31" i="4"/>
  <c r="BD31" i="4"/>
  <c r="BE31" i="4"/>
  <c r="BF31" i="4"/>
  <c r="BG31" i="4"/>
  <c r="BH31" i="4"/>
  <c r="BI31" i="4" a="1"/>
  <c r="BI31" i="4" s="1"/>
  <c r="BJ31" i="4"/>
  <c r="BK31" i="4"/>
  <c r="BL31" i="4" a="1"/>
  <c r="BL31" i="4" s="1"/>
  <c r="BM31" i="4" a="1"/>
  <c r="BM31" i="4" s="1"/>
  <c r="BN31" i="4" a="1"/>
  <c r="BN31" i="4" s="1"/>
  <c r="BO31" i="4" a="1"/>
  <c r="BO31" i="4" s="1"/>
  <c r="BP31" i="4" a="1"/>
  <c r="BP31" i="4" s="1"/>
  <c r="BQ31" i="4" a="1"/>
  <c r="BQ31" i="4" s="1"/>
  <c r="BR31" i="4" a="1"/>
  <c r="BR31" i="4" s="1"/>
  <c r="BS31" i="4"/>
  <c r="BT31" i="4" a="1"/>
  <c r="BT31" i="4" s="1"/>
  <c r="BU31" i="4" a="1"/>
  <c r="BU31" i="4" s="1"/>
  <c r="BV31" i="4"/>
  <c r="BW31" i="4" a="1"/>
  <c r="BW31" i="4" s="1"/>
  <c r="BX31" i="4"/>
  <c r="BY31" i="4" a="1"/>
  <c r="BY31" i="4" s="1"/>
  <c r="BZ31" i="4" a="1"/>
  <c r="BZ31" i="4" s="1"/>
  <c r="CA31" i="4" a="1"/>
  <c r="CA31" i="4" s="1"/>
  <c r="CB31" i="4" a="1"/>
  <c r="CB31" i="4" s="1"/>
  <c r="CC31" i="4" a="1"/>
  <c r="CC31" i="4" s="1"/>
  <c r="CD31" i="4" a="1"/>
  <c r="CD31" i="4" s="1"/>
  <c r="CE31" i="4"/>
  <c r="J32" i="4"/>
  <c r="L32" i="4" s="1"/>
  <c r="K32" i="4"/>
  <c r="M32" i="4"/>
  <c r="N32" i="4"/>
  <c r="O32" i="4"/>
  <c r="P32" i="4"/>
  <c r="Q32" i="4"/>
  <c r="R32" i="4"/>
  <c r="U32" i="4"/>
  <c r="V32" i="4"/>
  <c r="W32" i="4"/>
  <c r="X32" i="4"/>
  <c r="Y32" i="4"/>
  <c r="Z32" i="4"/>
  <c r="AA32" i="4"/>
  <c r="AC32" i="4"/>
  <c r="AD32" i="4"/>
  <c r="AE32" i="4"/>
  <c r="AF32" i="4"/>
  <c r="AG32" i="4"/>
  <c r="AI32" i="4"/>
  <c r="AJ32" i="4"/>
  <c r="AK32" i="4" a="1"/>
  <c r="AK32" i="4" s="1"/>
  <c r="AL32" i="4"/>
  <c r="AM32" i="4"/>
  <c r="AN32" i="4" a="1"/>
  <c r="AN32" i="4" s="1"/>
  <c r="AO32" i="4"/>
  <c r="AP32" i="4"/>
  <c r="AQ32" i="4" a="1"/>
  <c r="AQ32" i="4" s="1"/>
  <c r="AR32" i="4"/>
  <c r="AS32" i="4"/>
  <c r="AT32" i="4"/>
  <c r="AU32" i="4"/>
  <c r="AV32" i="4" a="1"/>
  <c r="AV32" i="4" s="1"/>
  <c r="AW32" i="4"/>
  <c r="AX32" i="4"/>
  <c r="BD32" i="4"/>
  <c r="BE32" i="4"/>
  <c r="BF32" i="4"/>
  <c r="BG32" i="4"/>
  <c r="BH32" i="4"/>
  <c r="BI32" i="4" a="1"/>
  <c r="BI32" i="4" s="1"/>
  <c r="BJ32" i="4"/>
  <c r="BK32" i="4"/>
  <c r="BL32" i="4" a="1"/>
  <c r="BL32" i="4" s="1"/>
  <c r="BM32" i="4" a="1"/>
  <c r="BM32" i="4" s="1"/>
  <c r="BN32" i="4" a="1"/>
  <c r="BN32" i="4" s="1"/>
  <c r="BO32" i="4" a="1"/>
  <c r="BO32" i="4" s="1"/>
  <c r="BP32" i="4" a="1"/>
  <c r="BP32" i="4" s="1"/>
  <c r="BQ32" i="4" a="1"/>
  <c r="BQ32" i="4" s="1"/>
  <c r="BR32" i="4" a="1"/>
  <c r="BR32" i="4" s="1"/>
  <c r="BS32" i="4"/>
  <c r="BT32" i="4" a="1"/>
  <c r="BT32" i="4" s="1"/>
  <c r="BU32" i="4" a="1"/>
  <c r="BU32" i="4" s="1"/>
  <c r="BV32" i="4"/>
  <c r="BW32" i="4" a="1"/>
  <c r="BW32" i="4" s="1"/>
  <c r="BX32" i="4"/>
  <c r="BY32" i="4" a="1"/>
  <c r="BY32" i="4" s="1"/>
  <c r="BZ32" i="4" a="1"/>
  <c r="BZ32" i="4" s="1"/>
  <c r="CA32" i="4" a="1"/>
  <c r="CA32" i="4" s="1"/>
  <c r="CB32" i="4" a="1"/>
  <c r="CB32" i="4" s="1"/>
  <c r="CC32" i="4" a="1"/>
  <c r="CC32" i="4" s="1"/>
  <c r="CD32" i="4" a="1"/>
  <c r="CD32" i="4" s="1"/>
  <c r="CE32" i="4"/>
  <c r="J33" i="4"/>
  <c r="L33" i="4" s="1"/>
  <c r="K33" i="4"/>
  <c r="M33" i="4"/>
  <c r="N33" i="4"/>
  <c r="O33" i="4"/>
  <c r="P33" i="4"/>
  <c r="Q33" i="4"/>
  <c r="R33" i="4"/>
  <c r="U33" i="4"/>
  <c r="V33" i="4"/>
  <c r="W33" i="4"/>
  <c r="X33" i="4"/>
  <c r="Y33" i="4"/>
  <c r="Z33" i="4"/>
  <c r="AA33" i="4"/>
  <c r="AC33" i="4"/>
  <c r="AD33" i="4"/>
  <c r="AE33" i="4"/>
  <c r="AF33" i="4"/>
  <c r="AG33" i="4"/>
  <c r="AI33" i="4"/>
  <c r="AJ33" i="4"/>
  <c r="AK33" i="4" a="1"/>
  <c r="AK33" i="4" s="1"/>
  <c r="AL33" i="4"/>
  <c r="AM33" i="4"/>
  <c r="AN33" i="4" a="1"/>
  <c r="AN33" i="4" s="1"/>
  <c r="AO33" i="4"/>
  <c r="AP33" i="4"/>
  <c r="AQ33" i="4" a="1"/>
  <c r="AQ33" i="4" s="1"/>
  <c r="AR33" i="4"/>
  <c r="AS33" i="4"/>
  <c r="AT33" i="4"/>
  <c r="AU33" i="4"/>
  <c r="AV33" i="4" a="1"/>
  <c r="AV33" i="4" s="1"/>
  <c r="AW33" i="4"/>
  <c r="AX33" i="4"/>
  <c r="BD33" i="4"/>
  <c r="BE33" i="4"/>
  <c r="BF33" i="4"/>
  <c r="BG33" i="4"/>
  <c r="BH33" i="4"/>
  <c r="BI33" i="4" a="1"/>
  <c r="BI33" i="4" s="1"/>
  <c r="BJ33" i="4"/>
  <c r="BK33" i="4"/>
  <c r="BL33" i="4" a="1"/>
  <c r="BL33" i="4" s="1"/>
  <c r="BM33" i="4" a="1"/>
  <c r="BM33" i="4" s="1"/>
  <c r="BN33" i="4" a="1"/>
  <c r="BN33" i="4" s="1"/>
  <c r="BO33" i="4" a="1"/>
  <c r="BO33" i="4" s="1"/>
  <c r="BP33" i="4" a="1"/>
  <c r="BP33" i="4" s="1"/>
  <c r="BQ33" i="4" a="1"/>
  <c r="BQ33" i="4" s="1"/>
  <c r="BR33" i="4" a="1"/>
  <c r="BR33" i="4" s="1"/>
  <c r="BS33" i="4"/>
  <c r="BT33" i="4" a="1"/>
  <c r="BT33" i="4" s="1"/>
  <c r="BU33" i="4" a="1"/>
  <c r="BU33" i="4" s="1"/>
  <c r="BV33" i="4"/>
  <c r="BW33" i="4" a="1"/>
  <c r="BW33" i="4" s="1"/>
  <c r="BX33" i="4"/>
  <c r="BY33" i="4" a="1"/>
  <c r="BY33" i="4" s="1"/>
  <c r="BZ33" i="4" a="1"/>
  <c r="BZ33" i="4" s="1"/>
  <c r="CA33" i="4" a="1"/>
  <c r="CA33" i="4" s="1"/>
  <c r="CB33" i="4" a="1"/>
  <c r="CB33" i="4" s="1"/>
  <c r="CC33" i="4" a="1"/>
  <c r="CC33" i="4" s="1"/>
  <c r="CD33" i="4" a="1"/>
  <c r="CD33" i="4" s="1"/>
  <c r="CE33" i="4"/>
  <c r="J34" i="4"/>
  <c r="L34" i="4" s="1"/>
  <c r="K34" i="4"/>
  <c r="M34" i="4"/>
  <c r="N34" i="4"/>
  <c r="O34" i="4"/>
  <c r="P34" i="4"/>
  <c r="Q34" i="4"/>
  <c r="R34" i="4"/>
  <c r="U34" i="4"/>
  <c r="V34" i="4"/>
  <c r="W34" i="4"/>
  <c r="X34" i="4"/>
  <c r="Y34" i="4"/>
  <c r="Z34" i="4"/>
  <c r="AA34" i="4"/>
  <c r="AC34" i="4"/>
  <c r="AD34" i="4"/>
  <c r="AE34" i="4"/>
  <c r="AF34" i="4"/>
  <c r="AG34" i="4"/>
  <c r="AI34" i="4"/>
  <c r="AJ34" i="4"/>
  <c r="AK34" i="4" a="1"/>
  <c r="AK34" i="4" s="1"/>
  <c r="AL34" i="4"/>
  <c r="AM34" i="4"/>
  <c r="AN34" i="4" a="1"/>
  <c r="AN34" i="4" s="1"/>
  <c r="AO34" i="4"/>
  <c r="AP34" i="4"/>
  <c r="AQ34" i="4" a="1"/>
  <c r="AQ34" i="4" s="1"/>
  <c r="AR34" i="4"/>
  <c r="AS34" i="4"/>
  <c r="AT34" i="4"/>
  <c r="AU34" i="4"/>
  <c r="AV34" i="4" a="1"/>
  <c r="AV34" i="4" s="1"/>
  <c r="AW34" i="4"/>
  <c r="AX34" i="4"/>
  <c r="BD34" i="4"/>
  <c r="BE34" i="4"/>
  <c r="BF34" i="4"/>
  <c r="BG34" i="4"/>
  <c r="BH34" i="4"/>
  <c r="BI34" i="4" a="1"/>
  <c r="BI34" i="4" s="1"/>
  <c r="BJ34" i="4"/>
  <c r="BK34" i="4"/>
  <c r="BL34" i="4" a="1"/>
  <c r="BL34" i="4" s="1"/>
  <c r="BM34" i="4" a="1"/>
  <c r="BM34" i="4" s="1"/>
  <c r="BN34" i="4" a="1"/>
  <c r="BN34" i="4" s="1"/>
  <c r="BO34" i="4" a="1"/>
  <c r="BO34" i="4" s="1"/>
  <c r="BP34" i="4" a="1"/>
  <c r="BP34" i="4" s="1"/>
  <c r="BQ34" i="4" a="1"/>
  <c r="BQ34" i="4" s="1"/>
  <c r="BR34" i="4" a="1"/>
  <c r="BR34" i="4" s="1"/>
  <c r="BS34" i="4"/>
  <c r="BT34" i="4" a="1"/>
  <c r="BT34" i="4" s="1"/>
  <c r="BU34" i="4" a="1"/>
  <c r="BU34" i="4" s="1"/>
  <c r="BV34" i="4"/>
  <c r="BW34" i="4" a="1"/>
  <c r="BW34" i="4" s="1"/>
  <c r="BX34" i="4"/>
  <c r="BY34" i="4" a="1"/>
  <c r="BY34" i="4" s="1"/>
  <c r="BZ34" i="4" a="1"/>
  <c r="BZ34" i="4" s="1"/>
  <c r="CA34" i="4" a="1"/>
  <c r="CA34" i="4" s="1"/>
  <c r="CB34" i="4" a="1"/>
  <c r="CB34" i="4" s="1"/>
  <c r="CC34" i="4" a="1"/>
  <c r="CC34" i="4" s="1"/>
  <c r="CD34" i="4" a="1"/>
  <c r="CD34" i="4" s="1"/>
  <c r="CE34" i="4"/>
  <c r="J35" i="4"/>
  <c r="L35" i="4" s="1"/>
  <c r="K35" i="4"/>
  <c r="M35" i="4"/>
  <c r="N35" i="4"/>
  <c r="O35" i="4"/>
  <c r="P35" i="4"/>
  <c r="Q35" i="4"/>
  <c r="R35" i="4"/>
  <c r="U35" i="4"/>
  <c r="V35" i="4"/>
  <c r="W35" i="4"/>
  <c r="X35" i="4"/>
  <c r="Y35" i="4"/>
  <c r="Z35" i="4"/>
  <c r="AA35" i="4"/>
  <c r="AC35" i="4"/>
  <c r="AD35" i="4"/>
  <c r="AE35" i="4"/>
  <c r="AF35" i="4"/>
  <c r="AG35" i="4"/>
  <c r="AI35" i="4"/>
  <c r="AJ35" i="4"/>
  <c r="AK35" i="4" a="1"/>
  <c r="AK35" i="4" s="1"/>
  <c r="AL35" i="4"/>
  <c r="AM35" i="4"/>
  <c r="AN35" i="4" a="1"/>
  <c r="AN35" i="4" s="1"/>
  <c r="AO35" i="4"/>
  <c r="AP35" i="4"/>
  <c r="AQ35" i="4" a="1"/>
  <c r="AQ35" i="4" s="1"/>
  <c r="AR35" i="4"/>
  <c r="AS35" i="4"/>
  <c r="AT35" i="4"/>
  <c r="AU35" i="4"/>
  <c r="AV35" i="4" a="1"/>
  <c r="AV35" i="4" s="1"/>
  <c r="AW35" i="4"/>
  <c r="AX35" i="4"/>
  <c r="BD35" i="4"/>
  <c r="BE35" i="4"/>
  <c r="BF35" i="4"/>
  <c r="BG35" i="4"/>
  <c r="BH35" i="4"/>
  <c r="BI35" i="4" a="1"/>
  <c r="BI35" i="4" s="1"/>
  <c r="BJ35" i="4"/>
  <c r="BK35" i="4"/>
  <c r="BL35" i="4" a="1"/>
  <c r="BL35" i="4" s="1"/>
  <c r="BM35" i="4" a="1"/>
  <c r="BM35" i="4" s="1"/>
  <c r="BN35" i="4" a="1"/>
  <c r="BN35" i="4" s="1"/>
  <c r="BO35" i="4" a="1"/>
  <c r="BO35" i="4" s="1"/>
  <c r="BP35" i="4" a="1"/>
  <c r="BP35" i="4" s="1"/>
  <c r="BQ35" i="4" a="1"/>
  <c r="BQ35" i="4" s="1"/>
  <c r="BR35" i="4" a="1"/>
  <c r="BR35" i="4" s="1"/>
  <c r="BS35" i="4"/>
  <c r="BT35" i="4" a="1"/>
  <c r="BT35" i="4" s="1"/>
  <c r="BU35" i="4" a="1"/>
  <c r="BU35" i="4" s="1"/>
  <c r="BV35" i="4"/>
  <c r="BW35" i="4" a="1"/>
  <c r="BW35" i="4" s="1"/>
  <c r="BX35" i="4"/>
  <c r="BY35" i="4" a="1"/>
  <c r="BY35" i="4" s="1"/>
  <c r="BZ35" i="4" a="1"/>
  <c r="BZ35" i="4" s="1"/>
  <c r="CA35" i="4" a="1"/>
  <c r="CA35" i="4" s="1"/>
  <c r="CB35" i="4" a="1"/>
  <c r="CB35" i="4" s="1"/>
  <c r="CC35" i="4" a="1"/>
  <c r="CC35" i="4" s="1"/>
  <c r="CD35" i="4" a="1"/>
  <c r="CD35" i="4" s="1"/>
  <c r="CE35" i="4"/>
  <c r="J36" i="4"/>
  <c r="L36" i="4" s="1"/>
  <c r="K36" i="4"/>
  <c r="M36" i="4"/>
  <c r="N36" i="4"/>
  <c r="O36" i="4"/>
  <c r="P36" i="4"/>
  <c r="Q36" i="4"/>
  <c r="R36" i="4"/>
  <c r="U36" i="4"/>
  <c r="V36" i="4"/>
  <c r="W36" i="4"/>
  <c r="X36" i="4"/>
  <c r="Y36" i="4"/>
  <c r="Z36" i="4"/>
  <c r="AA36" i="4"/>
  <c r="AC36" i="4"/>
  <c r="AD36" i="4"/>
  <c r="AE36" i="4"/>
  <c r="AF36" i="4"/>
  <c r="AG36" i="4"/>
  <c r="AI36" i="4"/>
  <c r="AJ36" i="4"/>
  <c r="AK36" i="4" a="1"/>
  <c r="AK36" i="4" s="1"/>
  <c r="AL36" i="4"/>
  <c r="AM36" i="4"/>
  <c r="AN36" i="4" a="1"/>
  <c r="AN36" i="4" s="1"/>
  <c r="AO36" i="4"/>
  <c r="AP36" i="4"/>
  <c r="AQ36" i="4" a="1"/>
  <c r="AQ36" i="4" s="1"/>
  <c r="AR36" i="4"/>
  <c r="AS36" i="4"/>
  <c r="AT36" i="4"/>
  <c r="AU36" i="4"/>
  <c r="AV36" i="4" a="1"/>
  <c r="AV36" i="4" s="1"/>
  <c r="AW36" i="4"/>
  <c r="AX36" i="4"/>
  <c r="BD36" i="4"/>
  <c r="BE36" i="4"/>
  <c r="BF36" i="4"/>
  <c r="BG36" i="4"/>
  <c r="BH36" i="4"/>
  <c r="BI36" i="4" a="1"/>
  <c r="BI36" i="4" s="1"/>
  <c r="BJ36" i="4"/>
  <c r="BK36" i="4"/>
  <c r="BL36" i="4" a="1"/>
  <c r="BL36" i="4" s="1"/>
  <c r="BM36" i="4" a="1"/>
  <c r="BM36" i="4" s="1"/>
  <c r="BN36" i="4" a="1"/>
  <c r="BN36" i="4" s="1"/>
  <c r="BO36" i="4" a="1"/>
  <c r="BO36" i="4" s="1"/>
  <c r="BP36" i="4" a="1"/>
  <c r="BP36" i="4" s="1"/>
  <c r="BQ36" i="4" a="1"/>
  <c r="BQ36" i="4" s="1"/>
  <c r="BR36" i="4" a="1"/>
  <c r="BR36" i="4" s="1"/>
  <c r="BS36" i="4"/>
  <c r="BT36" i="4" a="1"/>
  <c r="BT36" i="4" s="1"/>
  <c r="BU36" i="4" a="1"/>
  <c r="BU36" i="4" s="1"/>
  <c r="BV36" i="4"/>
  <c r="BW36" i="4" a="1"/>
  <c r="BW36" i="4" s="1"/>
  <c r="BX36" i="4"/>
  <c r="BY36" i="4" a="1"/>
  <c r="BY36" i="4" s="1"/>
  <c r="BZ36" i="4" a="1"/>
  <c r="BZ36" i="4" s="1"/>
  <c r="CA36" i="4" a="1"/>
  <c r="CA36" i="4" s="1"/>
  <c r="CB36" i="4" a="1"/>
  <c r="CB36" i="4" s="1"/>
  <c r="CC36" i="4" a="1"/>
  <c r="CC36" i="4" s="1"/>
  <c r="CD36" i="4" a="1"/>
  <c r="CD36" i="4" s="1"/>
  <c r="CE36" i="4"/>
  <c r="J37" i="4"/>
  <c r="L37" i="4" s="1"/>
  <c r="K37" i="4"/>
  <c r="M37" i="4"/>
  <c r="N37" i="4"/>
  <c r="O37" i="4"/>
  <c r="P37" i="4"/>
  <c r="Q37" i="4"/>
  <c r="R37" i="4"/>
  <c r="U37" i="4"/>
  <c r="V37" i="4"/>
  <c r="W37" i="4"/>
  <c r="X37" i="4"/>
  <c r="Y37" i="4"/>
  <c r="Z37" i="4"/>
  <c r="AA37" i="4"/>
  <c r="AC37" i="4"/>
  <c r="AD37" i="4"/>
  <c r="AE37" i="4"/>
  <c r="AF37" i="4"/>
  <c r="AG37" i="4"/>
  <c r="AI37" i="4"/>
  <c r="AJ37" i="4"/>
  <c r="AK37" i="4" a="1"/>
  <c r="AK37" i="4" s="1"/>
  <c r="AL37" i="4"/>
  <c r="AM37" i="4"/>
  <c r="AN37" i="4" a="1"/>
  <c r="AN37" i="4" s="1"/>
  <c r="AO37" i="4"/>
  <c r="AP37" i="4"/>
  <c r="AQ37" i="4" a="1"/>
  <c r="AQ37" i="4" s="1"/>
  <c r="AR37" i="4"/>
  <c r="AS37" i="4"/>
  <c r="AT37" i="4"/>
  <c r="AU37" i="4"/>
  <c r="AV37" i="4" a="1"/>
  <c r="AV37" i="4" s="1"/>
  <c r="AW37" i="4"/>
  <c r="AX37" i="4"/>
  <c r="BD37" i="4"/>
  <c r="BE37" i="4"/>
  <c r="BF37" i="4"/>
  <c r="BG37" i="4"/>
  <c r="BH37" i="4"/>
  <c r="BI37" i="4" a="1"/>
  <c r="BI37" i="4" s="1"/>
  <c r="BJ37" i="4"/>
  <c r="BK37" i="4"/>
  <c r="BL37" i="4" a="1"/>
  <c r="BL37" i="4" s="1"/>
  <c r="BM37" i="4" a="1"/>
  <c r="BM37" i="4" s="1"/>
  <c r="BN37" i="4" a="1"/>
  <c r="BN37" i="4" s="1"/>
  <c r="BO37" i="4" a="1"/>
  <c r="BO37" i="4" s="1"/>
  <c r="BP37" i="4" a="1"/>
  <c r="BP37" i="4" s="1"/>
  <c r="BQ37" i="4" a="1"/>
  <c r="BQ37" i="4" s="1"/>
  <c r="BR37" i="4" a="1"/>
  <c r="BR37" i="4" s="1"/>
  <c r="BS37" i="4"/>
  <c r="BT37" i="4" a="1"/>
  <c r="BT37" i="4" s="1"/>
  <c r="BU37" i="4" a="1"/>
  <c r="BU37" i="4" s="1"/>
  <c r="BV37" i="4"/>
  <c r="BW37" i="4" a="1"/>
  <c r="BW37" i="4" s="1"/>
  <c r="BX37" i="4"/>
  <c r="BY37" i="4" a="1"/>
  <c r="BY37" i="4" s="1"/>
  <c r="BZ37" i="4" a="1"/>
  <c r="BZ37" i="4" s="1"/>
  <c r="CA37" i="4" a="1"/>
  <c r="CA37" i="4" s="1"/>
  <c r="CB37" i="4" a="1"/>
  <c r="CB37" i="4" s="1"/>
  <c r="CC37" i="4" a="1"/>
  <c r="CC37" i="4" s="1"/>
  <c r="CD37" i="4" a="1"/>
  <c r="CD37" i="4" s="1"/>
  <c r="CE37" i="4"/>
  <c r="J38" i="4"/>
  <c r="L38" i="4" s="1"/>
  <c r="K38" i="4"/>
  <c r="M38" i="4"/>
  <c r="N38" i="4"/>
  <c r="O38" i="4"/>
  <c r="P38" i="4"/>
  <c r="Q38" i="4"/>
  <c r="R38" i="4"/>
  <c r="U38" i="4"/>
  <c r="V38" i="4"/>
  <c r="W38" i="4"/>
  <c r="X38" i="4"/>
  <c r="Y38" i="4"/>
  <c r="Z38" i="4"/>
  <c r="AA38" i="4"/>
  <c r="AC38" i="4"/>
  <c r="AD38" i="4"/>
  <c r="AE38" i="4"/>
  <c r="AF38" i="4"/>
  <c r="AG38" i="4"/>
  <c r="AI38" i="4"/>
  <c r="AJ38" i="4"/>
  <c r="AK38" i="4" a="1"/>
  <c r="AK38" i="4" s="1"/>
  <c r="AL38" i="4"/>
  <c r="AM38" i="4"/>
  <c r="AN38" i="4" a="1"/>
  <c r="AN38" i="4" s="1"/>
  <c r="AO38" i="4"/>
  <c r="AP38" i="4"/>
  <c r="AQ38" i="4" a="1"/>
  <c r="AQ38" i="4" s="1"/>
  <c r="AR38" i="4"/>
  <c r="AS38" i="4"/>
  <c r="AT38" i="4"/>
  <c r="AU38" i="4"/>
  <c r="AV38" i="4" a="1"/>
  <c r="AV38" i="4" s="1"/>
  <c r="AW38" i="4"/>
  <c r="AX38" i="4"/>
  <c r="BD38" i="4"/>
  <c r="BE38" i="4"/>
  <c r="BF38" i="4"/>
  <c r="BG38" i="4"/>
  <c r="BH38" i="4"/>
  <c r="BI38" i="4" a="1"/>
  <c r="BI38" i="4" s="1"/>
  <c r="BJ38" i="4"/>
  <c r="BK38" i="4"/>
  <c r="BL38" i="4" a="1"/>
  <c r="BL38" i="4" s="1"/>
  <c r="BM38" i="4" a="1"/>
  <c r="BM38" i="4" s="1"/>
  <c r="BN38" i="4" a="1"/>
  <c r="BN38" i="4" s="1"/>
  <c r="BO38" i="4" a="1"/>
  <c r="BO38" i="4" s="1"/>
  <c r="BP38" i="4" a="1"/>
  <c r="BP38" i="4" s="1"/>
  <c r="BQ38" i="4" a="1"/>
  <c r="BQ38" i="4" s="1"/>
  <c r="BR38" i="4" a="1"/>
  <c r="BR38" i="4" s="1"/>
  <c r="BS38" i="4"/>
  <c r="BT38" i="4" a="1"/>
  <c r="BT38" i="4" s="1"/>
  <c r="BU38" i="4" a="1"/>
  <c r="BU38" i="4" s="1"/>
  <c r="BV38" i="4"/>
  <c r="BW38" i="4" a="1"/>
  <c r="BW38" i="4" s="1"/>
  <c r="BX38" i="4"/>
  <c r="BY38" i="4" a="1"/>
  <c r="BY38" i="4" s="1"/>
  <c r="BZ38" i="4" a="1"/>
  <c r="BZ38" i="4" s="1"/>
  <c r="CA38" i="4" a="1"/>
  <c r="CA38" i="4" s="1"/>
  <c r="CB38" i="4" a="1"/>
  <c r="CB38" i="4" s="1"/>
  <c r="CC38" i="4" a="1"/>
  <c r="CC38" i="4" s="1"/>
  <c r="CD38" i="4" a="1"/>
  <c r="CD38" i="4" s="1"/>
  <c r="CE38" i="4"/>
  <c r="J39" i="4"/>
  <c r="L39" i="4" s="1"/>
  <c r="K39" i="4"/>
  <c r="M39" i="4"/>
  <c r="N39" i="4"/>
  <c r="O39" i="4"/>
  <c r="P39" i="4"/>
  <c r="Q39" i="4"/>
  <c r="R39" i="4"/>
  <c r="U39" i="4"/>
  <c r="V39" i="4"/>
  <c r="W39" i="4"/>
  <c r="X39" i="4"/>
  <c r="Y39" i="4"/>
  <c r="Z39" i="4"/>
  <c r="AA39" i="4"/>
  <c r="AC39" i="4"/>
  <c r="AD39" i="4"/>
  <c r="AE39" i="4"/>
  <c r="AF39" i="4"/>
  <c r="AG39" i="4"/>
  <c r="AI39" i="4"/>
  <c r="AJ39" i="4"/>
  <c r="AK39" i="4" a="1"/>
  <c r="AK39" i="4" s="1"/>
  <c r="AL39" i="4"/>
  <c r="AM39" i="4"/>
  <c r="AN39" i="4" a="1"/>
  <c r="AN39" i="4" s="1"/>
  <c r="AO39" i="4"/>
  <c r="AP39" i="4"/>
  <c r="AQ39" i="4" a="1"/>
  <c r="AQ39" i="4" s="1"/>
  <c r="AR39" i="4"/>
  <c r="AS39" i="4"/>
  <c r="AT39" i="4"/>
  <c r="AU39" i="4"/>
  <c r="AV39" i="4" a="1"/>
  <c r="AV39" i="4" s="1"/>
  <c r="AW39" i="4"/>
  <c r="AX39" i="4"/>
  <c r="BD39" i="4"/>
  <c r="BE39" i="4"/>
  <c r="BF39" i="4"/>
  <c r="BG39" i="4"/>
  <c r="BH39" i="4"/>
  <c r="BI39" i="4" a="1"/>
  <c r="BI39" i="4" s="1"/>
  <c r="BJ39" i="4"/>
  <c r="BK39" i="4"/>
  <c r="BL39" i="4" a="1"/>
  <c r="BL39" i="4" s="1"/>
  <c r="BM39" i="4" a="1"/>
  <c r="BM39" i="4" s="1"/>
  <c r="BN39" i="4" a="1"/>
  <c r="BN39" i="4" s="1"/>
  <c r="BO39" i="4" a="1"/>
  <c r="BO39" i="4" s="1"/>
  <c r="BP39" i="4" a="1"/>
  <c r="BP39" i="4" s="1"/>
  <c r="BQ39" i="4" a="1"/>
  <c r="BQ39" i="4" s="1"/>
  <c r="BR39" i="4" a="1"/>
  <c r="BR39" i="4" s="1"/>
  <c r="BS39" i="4"/>
  <c r="BT39" i="4" a="1"/>
  <c r="BT39" i="4" s="1"/>
  <c r="BU39" i="4" a="1"/>
  <c r="BU39" i="4" s="1"/>
  <c r="BV39" i="4"/>
  <c r="BW39" i="4" a="1"/>
  <c r="BW39" i="4" s="1"/>
  <c r="BX39" i="4"/>
  <c r="BY39" i="4" a="1"/>
  <c r="BY39" i="4" s="1"/>
  <c r="BZ39" i="4" a="1"/>
  <c r="BZ39" i="4" s="1"/>
  <c r="CA39" i="4" a="1"/>
  <c r="CA39" i="4" s="1"/>
  <c r="CB39" i="4" a="1"/>
  <c r="CB39" i="4" s="1"/>
  <c r="CC39" i="4" a="1"/>
  <c r="CC39" i="4" s="1"/>
  <c r="CD39" i="4" a="1"/>
  <c r="CD39" i="4" s="1"/>
  <c r="CE39" i="4"/>
  <c r="J40" i="4"/>
  <c r="L40" i="4" s="1"/>
  <c r="K40" i="4"/>
  <c r="M40" i="4"/>
  <c r="N40" i="4"/>
  <c r="O40" i="4"/>
  <c r="P40" i="4"/>
  <c r="Q40" i="4"/>
  <c r="R40" i="4"/>
  <c r="U40" i="4"/>
  <c r="V40" i="4"/>
  <c r="W40" i="4"/>
  <c r="X40" i="4"/>
  <c r="Y40" i="4"/>
  <c r="Z40" i="4"/>
  <c r="AA40" i="4"/>
  <c r="AC40" i="4"/>
  <c r="AD40" i="4"/>
  <c r="AE40" i="4"/>
  <c r="AF40" i="4"/>
  <c r="AG40" i="4"/>
  <c r="AI40" i="4"/>
  <c r="AJ40" i="4"/>
  <c r="AK40" i="4" a="1"/>
  <c r="AK40" i="4" s="1"/>
  <c r="AL40" i="4"/>
  <c r="AM40" i="4"/>
  <c r="AN40" i="4" a="1"/>
  <c r="AN40" i="4" s="1"/>
  <c r="AO40" i="4"/>
  <c r="AP40" i="4"/>
  <c r="AQ40" i="4" a="1"/>
  <c r="AQ40" i="4" s="1"/>
  <c r="AR40" i="4"/>
  <c r="AS40" i="4"/>
  <c r="AT40" i="4"/>
  <c r="AU40" i="4"/>
  <c r="AV40" i="4" a="1"/>
  <c r="AV40" i="4" s="1"/>
  <c r="AW40" i="4"/>
  <c r="AX40" i="4"/>
  <c r="BD40" i="4"/>
  <c r="BE40" i="4"/>
  <c r="BF40" i="4"/>
  <c r="BG40" i="4"/>
  <c r="BH40" i="4"/>
  <c r="BI40" i="4" a="1"/>
  <c r="BI40" i="4" s="1"/>
  <c r="BJ40" i="4"/>
  <c r="BK40" i="4"/>
  <c r="BL40" i="4" a="1"/>
  <c r="BL40" i="4" s="1"/>
  <c r="BM40" i="4" a="1"/>
  <c r="BM40" i="4" s="1"/>
  <c r="BN40" i="4" a="1"/>
  <c r="BN40" i="4" s="1"/>
  <c r="BO40" i="4" a="1"/>
  <c r="BO40" i="4" s="1"/>
  <c r="BP40" i="4" a="1"/>
  <c r="BP40" i="4" s="1"/>
  <c r="BQ40" i="4" a="1"/>
  <c r="BQ40" i="4" s="1"/>
  <c r="BR40" i="4" a="1"/>
  <c r="BR40" i="4" s="1"/>
  <c r="BS40" i="4"/>
  <c r="BT40" i="4" a="1"/>
  <c r="BT40" i="4" s="1"/>
  <c r="BU40" i="4" a="1"/>
  <c r="BU40" i="4" s="1"/>
  <c r="BV40" i="4"/>
  <c r="BW40" i="4" a="1"/>
  <c r="BW40" i="4" s="1"/>
  <c r="BX40" i="4"/>
  <c r="BY40" i="4" a="1"/>
  <c r="BY40" i="4" s="1"/>
  <c r="BZ40" i="4" a="1"/>
  <c r="BZ40" i="4" s="1"/>
  <c r="CA40" i="4" a="1"/>
  <c r="CA40" i="4" s="1"/>
  <c r="CB40" i="4" a="1"/>
  <c r="CB40" i="4" s="1"/>
  <c r="CC40" i="4" a="1"/>
  <c r="CC40" i="4" s="1"/>
  <c r="CD40" i="4" a="1"/>
  <c r="CD40" i="4" s="1"/>
  <c r="CE40" i="4"/>
  <c r="J41" i="4"/>
  <c r="L41" i="4" s="1"/>
  <c r="K41" i="4"/>
  <c r="M41" i="4"/>
  <c r="N41" i="4"/>
  <c r="O41" i="4"/>
  <c r="P41" i="4"/>
  <c r="Q41" i="4"/>
  <c r="R41" i="4"/>
  <c r="U41" i="4"/>
  <c r="V41" i="4"/>
  <c r="W41" i="4"/>
  <c r="X41" i="4"/>
  <c r="Y41" i="4"/>
  <c r="Z41" i="4"/>
  <c r="AA41" i="4"/>
  <c r="AC41" i="4"/>
  <c r="AD41" i="4"/>
  <c r="AE41" i="4"/>
  <c r="AF41" i="4"/>
  <c r="AG41" i="4"/>
  <c r="AI41" i="4"/>
  <c r="AJ41" i="4"/>
  <c r="AK41" i="4" a="1"/>
  <c r="AK41" i="4" s="1"/>
  <c r="AL41" i="4"/>
  <c r="AM41" i="4"/>
  <c r="AN41" i="4" a="1"/>
  <c r="AN41" i="4" s="1"/>
  <c r="AO41" i="4"/>
  <c r="AP41" i="4"/>
  <c r="AQ41" i="4" a="1"/>
  <c r="AQ41" i="4" s="1"/>
  <c r="AR41" i="4"/>
  <c r="AS41" i="4"/>
  <c r="AT41" i="4"/>
  <c r="AU41" i="4"/>
  <c r="AV41" i="4" a="1"/>
  <c r="AV41" i="4" s="1"/>
  <c r="AW41" i="4"/>
  <c r="AX41" i="4"/>
  <c r="BD41" i="4"/>
  <c r="BE41" i="4"/>
  <c r="BF41" i="4"/>
  <c r="BG41" i="4"/>
  <c r="BH41" i="4"/>
  <c r="BI41" i="4" a="1"/>
  <c r="BI41" i="4" s="1"/>
  <c r="BJ41" i="4"/>
  <c r="BK41" i="4"/>
  <c r="BL41" i="4" a="1"/>
  <c r="BL41" i="4" s="1"/>
  <c r="BM41" i="4" a="1"/>
  <c r="BM41" i="4" s="1"/>
  <c r="BN41" i="4" a="1"/>
  <c r="BN41" i="4" s="1"/>
  <c r="BO41" i="4" a="1"/>
  <c r="BO41" i="4" s="1"/>
  <c r="BP41" i="4" a="1"/>
  <c r="BP41" i="4" s="1"/>
  <c r="BQ41" i="4" a="1"/>
  <c r="BQ41" i="4" s="1"/>
  <c r="BR41" i="4" a="1"/>
  <c r="BR41" i="4" s="1"/>
  <c r="BS41" i="4"/>
  <c r="BT41" i="4" a="1"/>
  <c r="BT41" i="4" s="1"/>
  <c r="BU41" i="4" a="1"/>
  <c r="BU41" i="4" s="1"/>
  <c r="BV41" i="4"/>
  <c r="BW41" i="4" a="1"/>
  <c r="BW41" i="4" s="1"/>
  <c r="BX41" i="4"/>
  <c r="BY41" i="4" a="1"/>
  <c r="BY41" i="4" s="1"/>
  <c r="BZ41" i="4" a="1"/>
  <c r="BZ41" i="4" s="1"/>
  <c r="CA41" i="4" a="1"/>
  <c r="CA41" i="4" s="1"/>
  <c r="CB41" i="4" a="1"/>
  <c r="CB41" i="4" s="1"/>
  <c r="CC41" i="4" a="1"/>
  <c r="CC41" i="4" s="1"/>
  <c r="CD41" i="4" a="1"/>
  <c r="CD41" i="4" s="1"/>
  <c r="CE41" i="4"/>
  <c r="J42" i="4"/>
  <c r="L42" i="4" s="1"/>
  <c r="K42" i="4"/>
  <c r="M42" i="4"/>
  <c r="N42" i="4"/>
  <c r="O42" i="4"/>
  <c r="P42" i="4"/>
  <c r="Q42" i="4"/>
  <c r="R42" i="4"/>
  <c r="U42" i="4"/>
  <c r="V42" i="4"/>
  <c r="W42" i="4"/>
  <c r="X42" i="4"/>
  <c r="Y42" i="4"/>
  <c r="Z42" i="4"/>
  <c r="AA42" i="4"/>
  <c r="AC42" i="4"/>
  <c r="AD42" i="4"/>
  <c r="AE42" i="4"/>
  <c r="AF42" i="4"/>
  <c r="AG42" i="4"/>
  <c r="AI42" i="4"/>
  <c r="AJ42" i="4"/>
  <c r="AK42" i="4" a="1"/>
  <c r="AK42" i="4" s="1"/>
  <c r="AL42" i="4"/>
  <c r="AM42" i="4"/>
  <c r="AN42" i="4" a="1"/>
  <c r="AN42" i="4" s="1"/>
  <c r="AO42" i="4"/>
  <c r="AP42" i="4"/>
  <c r="AQ42" i="4" a="1"/>
  <c r="AQ42" i="4" s="1"/>
  <c r="AR42" i="4"/>
  <c r="AS42" i="4"/>
  <c r="AT42" i="4"/>
  <c r="AU42" i="4"/>
  <c r="AV42" i="4" a="1"/>
  <c r="AV42" i="4" s="1"/>
  <c r="AW42" i="4"/>
  <c r="AX42" i="4"/>
  <c r="BD42" i="4"/>
  <c r="BE42" i="4"/>
  <c r="BF42" i="4"/>
  <c r="BG42" i="4"/>
  <c r="BH42" i="4"/>
  <c r="BI42" i="4" a="1"/>
  <c r="BI42" i="4" s="1"/>
  <c r="BJ42" i="4"/>
  <c r="BK42" i="4"/>
  <c r="BL42" i="4" a="1"/>
  <c r="BL42" i="4" s="1"/>
  <c r="BM42" i="4" a="1"/>
  <c r="BM42" i="4" s="1"/>
  <c r="BN42" i="4" a="1"/>
  <c r="BN42" i="4" s="1"/>
  <c r="BO42" i="4" a="1"/>
  <c r="BO42" i="4" s="1"/>
  <c r="BP42" i="4" a="1"/>
  <c r="BP42" i="4" s="1"/>
  <c r="BQ42" i="4" a="1"/>
  <c r="BQ42" i="4" s="1"/>
  <c r="BR42" i="4" a="1"/>
  <c r="BR42" i="4" s="1"/>
  <c r="BS42" i="4"/>
  <c r="BT42" i="4" a="1"/>
  <c r="BT42" i="4" s="1"/>
  <c r="BU42" i="4" a="1"/>
  <c r="BU42" i="4" s="1"/>
  <c r="BV42" i="4"/>
  <c r="BW42" i="4" a="1"/>
  <c r="BW42" i="4" s="1"/>
  <c r="BX42" i="4"/>
  <c r="BY42" i="4" a="1"/>
  <c r="BY42" i="4" s="1"/>
  <c r="BZ42" i="4" a="1"/>
  <c r="BZ42" i="4" s="1"/>
  <c r="CA42" i="4" a="1"/>
  <c r="CA42" i="4" s="1"/>
  <c r="CB42" i="4" a="1"/>
  <c r="CB42" i="4" s="1"/>
  <c r="CC42" i="4" a="1"/>
  <c r="CC42" i="4" s="1"/>
  <c r="CD42" i="4" a="1"/>
  <c r="CD42" i="4" s="1"/>
  <c r="CE42" i="4"/>
  <c r="J43" i="4"/>
  <c r="L43" i="4" s="1"/>
  <c r="K43" i="4"/>
  <c r="M43" i="4"/>
  <c r="N43" i="4"/>
  <c r="O43" i="4"/>
  <c r="P43" i="4"/>
  <c r="Q43" i="4"/>
  <c r="R43" i="4"/>
  <c r="U43" i="4"/>
  <c r="V43" i="4"/>
  <c r="W43" i="4"/>
  <c r="X43" i="4"/>
  <c r="Y43" i="4"/>
  <c r="Z43" i="4"/>
  <c r="AA43" i="4"/>
  <c r="AC43" i="4"/>
  <c r="AD43" i="4"/>
  <c r="AE43" i="4"/>
  <c r="AF43" i="4"/>
  <c r="AG43" i="4"/>
  <c r="AI43" i="4"/>
  <c r="AJ43" i="4"/>
  <c r="AK43" i="4" a="1"/>
  <c r="AK43" i="4" s="1"/>
  <c r="AL43" i="4"/>
  <c r="AM43" i="4"/>
  <c r="AN43" i="4" a="1"/>
  <c r="AN43" i="4" s="1"/>
  <c r="AO43" i="4"/>
  <c r="AP43" i="4"/>
  <c r="AQ43" i="4" a="1"/>
  <c r="AQ43" i="4" s="1"/>
  <c r="AR43" i="4"/>
  <c r="AS43" i="4"/>
  <c r="AT43" i="4"/>
  <c r="AU43" i="4"/>
  <c r="AV43" i="4" a="1"/>
  <c r="AV43" i="4" s="1"/>
  <c r="AW43" i="4"/>
  <c r="AX43" i="4"/>
  <c r="BD43" i="4"/>
  <c r="BE43" i="4"/>
  <c r="BF43" i="4"/>
  <c r="BG43" i="4"/>
  <c r="BH43" i="4"/>
  <c r="BI43" i="4" a="1"/>
  <c r="BI43" i="4" s="1"/>
  <c r="BJ43" i="4"/>
  <c r="BK43" i="4"/>
  <c r="BL43" i="4" a="1"/>
  <c r="BL43" i="4" s="1"/>
  <c r="BM43" i="4" a="1"/>
  <c r="BM43" i="4" s="1"/>
  <c r="BN43" i="4" a="1"/>
  <c r="BN43" i="4" s="1"/>
  <c r="BO43" i="4" a="1"/>
  <c r="BO43" i="4" s="1"/>
  <c r="BP43" i="4" a="1"/>
  <c r="BP43" i="4" s="1"/>
  <c r="BQ43" i="4" a="1"/>
  <c r="BQ43" i="4" s="1"/>
  <c r="BR43" i="4" a="1"/>
  <c r="BR43" i="4" s="1"/>
  <c r="BS43" i="4"/>
  <c r="BT43" i="4" a="1"/>
  <c r="BT43" i="4" s="1"/>
  <c r="BU43" i="4" a="1"/>
  <c r="BU43" i="4" s="1"/>
  <c r="BV43" i="4"/>
  <c r="BW43" i="4" a="1"/>
  <c r="BW43" i="4" s="1"/>
  <c r="BX43" i="4"/>
  <c r="BY43" i="4" a="1"/>
  <c r="BY43" i="4" s="1"/>
  <c r="BZ43" i="4" a="1"/>
  <c r="BZ43" i="4" s="1"/>
  <c r="CA43" i="4" a="1"/>
  <c r="CA43" i="4" s="1"/>
  <c r="CB43" i="4" a="1"/>
  <c r="CB43" i="4" s="1"/>
  <c r="CC43" i="4" a="1"/>
  <c r="CC43" i="4" s="1"/>
  <c r="CD43" i="4" a="1"/>
  <c r="CD43" i="4" s="1"/>
  <c r="CE43" i="4"/>
  <c r="J44" i="4"/>
  <c r="L44" i="4" s="1"/>
  <c r="K44" i="4"/>
  <c r="M44" i="4"/>
  <c r="N44" i="4"/>
  <c r="O44" i="4"/>
  <c r="P44" i="4"/>
  <c r="Q44" i="4"/>
  <c r="R44" i="4"/>
  <c r="U44" i="4"/>
  <c r="V44" i="4"/>
  <c r="W44" i="4"/>
  <c r="X44" i="4"/>
  <c r="Y44" i="4"/>
  <c r="Z44" i="4"/>
  <c r="AA44" i="4"/>
  <c r="AC44" i="4"/>
  <c r="AD44" i="4"/>
  <c r="AE44" i="4"/>
  <c r="AF44" i="4"/>
  <c r="AG44" i="4"/>
  <c r="AI44" i="4"/>
  <c r="AJ44" i="4"/>
  <c r="AK44" i="4" a="1"/>
  <c r="AK44" i="4" s="1"/>
  <c r="AL44" i="4"/>
  <c r="AM44" i="4"/>
  <c r="AN44" i="4" a="1"/>
  <c r="AN44" i="4" s="1"/>
  <c r="AO44" i="4"/>
  <c r="AP44" i="4"/>
  <c r="AQ44" i="4" a="1"/>
  <c r="AQ44" i="4" s="1"/>
  <c r="AR44" i="4"/>
  <c r="AS44" i="4"/>
  <c r="AT44" i="4"/>
  <c r="AU44" i="4"/>
  <c r="AV44" i="4" a="1"/>
  <c r="AV44" i="4" s="1"/>
  <c r="AW44" i="4"/>
  <c r="AX44" i="4"/>
  <c r="BD44" i="4"/>
  <c r="BE44" i="4"/>
  <c r="BF44" i="4"/>
  <c r="BG44" i="4"/>
  <c r="BH44" i="4"/>
  <c r="BI44" i="4" a="1"/>
  <c r="BI44" i="4" s="1"/>
  <c r="BJ44" i="4"/>
  <c r="BK44" i="4"/>
  <c r="BL44" i="4" a="1"/>
  <c r="BL44" i="4" s="1"/>
  <c r="BM44" i="4" a="1"/>
  <c r="BM44" i="4" s="1"/>
  <c r="BN44" i="4" a="1"/>
  <c r="BN44" i="4" s="1"/>
  <c r="BO44" i="4" a="1"/>
  <c r="BO44" i="4" s="1"/>
  <c r="BP44" i="4" a="1"/>
  <c r="BP44" i="4" s="1"/>
  <c r="BQ44" i="4" a="1"/>
  <c r="BQ44" i="4" s="1"/>
  <c r="BR44" i="4" a="1"/>
  <c r="BR44" i="4" s="1"/>
  <c r="BS44" i="4"/>
  <c r="BT44" i="4" a="1"/>
  <c r="BT44" i="4" s="1"/>
  <c r="BU44" i="4" a="1"/>
  <c r="BU44" i="4" s="1"/>
  <c r="BV44" i="4"/>
  <c r="BW44" i="4" a="1"/>
  <c r="BW44" i="4" s="1"/>
  <c r="BX44" i="4"/>
  <c r="BY44" i="4" a="1"/>
  <c r="BY44" i="4" s="1"/>
  <c r="BZ44" i="4" a="1"/>
  <c r="BZ44" i="4" s="1"/>
  <c r="CA44" i="4" a="1"/>
  <c r="CA44" i="4" s="1"/>
  <c r="CB44" i="4" a="1"/>
  <c r="CB44" i="4" s="1"/>
  <c r="CC44" i="4" a="1"/>
  <c r="CC44" i="4" s="1"/>
  <c r="CD44" i="4" a="1"/>
  <c r="CD44" i="4" s="1"/>
  <c r="CE44" i="4"/>
  <c r="J45" i="4"/>
  <c r="L45" i="4" s="1"/>
  <c r="K45" i="4"/>
  <c r="M45" i="4"/>
  <c r="N45" i="4"/>
  <c r="O45" i="4"/>
  <c r="P45" i="4"/>
  <c r="Q45" i="4"/>
  <c r="R45" i="4"/>
  <c r="U45" i="4"/>
  <c r="V45" i="4"/>
  <c r="W45" i="4"/>
  <c r="X45" i="4"/>
  <c r="Y45" i="4"/>
  <c r="Z45" i="4"/>
  <c r="AA45" i="4"/>
  <c r="AC45" i="4"/>
  <c r="AD45" i="4"/>
  <c r="AE45" i="4"/>
  <c r="AF45" i="4"/>
  <c r="AG45" i="4"/>
  <c r="AI45" i="4"/>
  <c r="AJ45" i="4"/>
  <c r="AK45" i="4" a="1"/>
  <c r="AK45" i="4" s="1"/>
  <c r="AL45" i="4"/>
  <c r="AM45" i="4"/>
  <c r="AN45" i="4" a="1"/>
  <c r="AN45" i="4" s="1"/>
  <c r="AO45" i="4"/>
  <c r="AP45" i="4"/>
  <c r="AQ45" i="4" a="1"/>
  <c r="AQ45" i="4" s="1"/>
  <c r="AR45" i="4"/>
  <c r="AS45" i="4"/>
  <c r="AT45" i="4"/>
  <c r="AU45" i="4"/>
  <c r="AV45" i="4" a="1"/>
  <c r="AV45" i="4" s="1"/>
  <c r="AW45" i="4"/>
  <c r="AX45" i="4"/>
  <c r="BD45" i="4"/>
  <c r="BE45" i="4"/>
  <c r="BF45" i="4"/>
  <c r="BG45" i="4"/>
  <c r="BH45" i="4"/>
  <c r="BI45" i="4" a="1"/>
  <c r="BI45" i="4" s="1"/>
  <c r="BJ45" i="4"/>
  <c r="BK45" i="4"/>
  <c r="BL45" i="4" a="1"/>
  <c r="BL45" i="4" s="1"/>
  <c r="BM45" i="4" a="1"/>
  <c r="BM45" i="4" s="1"/>
  <c r="BN45" i="4" a="1"/>
  <c r="BN45" i="4" s="1"/>
  <c r="BO45" i="4" a="1"/>
  <c r="BO45" i="4" s="1"/>
  <c r="BP45" i="4" a="1"/>
  <c r="BP45" i="4" s="1"/>
  <c r="BQ45" i="4" a="1"/>
  <c r="BQ45" i="4" s="1"/>
  <c r="BR45" i="4" a="1"/>
  <c r="BR45" i="4" s="1"/>
  <c r="BS45" i="4"/>
  <c r="BT45" i="4" a="1"/>
  <c r="BT45" i="4" s="1"/>
  <c r="BU45" i="4" a="1"/>
  <c r="BU45" i="4" s="1"/>
  <c r="BV45" i="4"/>
  <c r="BW45" i="4" a="1"/>
  <c r="BW45" i="4" s="1"/>
  <c r="BX45" i="4"/>
  <c r="BY45" i="4" a="1"/>
  <c r="BY45" i="4" s="1"/>
  <c r="BZ45" i="4" a="1"/>
  <c r="BZ45" i="4" s="1"/>
  <c r="CA45" i="4" a="1"/>
  <c r="CA45" i="4" s="1"/>
  <c r="CB45" i="4" a="1"/>
  <c r="CB45" i="4" s="1"/>
  <c r="CC45" i="4" a="1"/>
  <c r="CC45" i="4" s="1"/>
  <c r="CD45" i="4" a="1"/>
  <c r="CD45" i="4" s="1"/>
  <c r="CE45" i="4"/>
  <c r="J46" i="4"/>
  <c r="L46" i="4" s="1"/>
  <c r="K46" i="4"/>
  <c r="M46" i="4"/>
  <c r="N46" i="4"/>
  <c r="O46" i="4"/>
  <c r="P46" i="4"/>
  <c r="Q46" i="4"/>
  <c r="R46" i="4"/>
  <c r="U46" i="4"/>
  <c r="V46" i="4"/>
  <c r="W46" i="4"/>
  <c r="X46" i="4"/>
  <c r="Y46" i="4"/>
  <c r="Z46" i="4"/>
  <c r="AA46" i="4"/>
  <c r="AC46" i="4"/>
  <c r="AD46" i="4"/>
  <c r="AE46" i="4"/>
  <c r="AF46" i="4"/>
  <c r="AG46" i="4"/>
  <c r="AI46" i="4"/>
  <c r="AJ46" i="4"/>
  <c r="AK46" i="4" a="1"/>
  <c r="AK46" i="4" s="1"/>
  <c r="AL46" i="4"/>
  <c r="AM46" i="4"/>
  <c r="AN46" i="4" a="1"/>
  <c r="AN46" i="4" s="1"/>
  <c r="AO46" i="4"/>
  <c r="AP46" i="4"/>
  <c r="AQ46" i="4" a="1"/>
  <c r="AQ46" i="4" s="1"/>
  <c r="AR46" i="4"/>
  <c r="AS46" i="4"/>
  <c r="AT46" i="4"/>
  <c r="AU46" i="4"/>
  <c r="AV46" i="4" a="1"/>
  <c r="AV46" i="4" s="1"/>
  <c r="AW46" i="4"/>
  <c r="AX46" i="4"/>
  <c r="BD46" i="4"/>
  <c r="BE46" i="4"/>
  <c r="BF46" i="4"/>
  <c r="BG46" i="4"/>
  <c r="BH46" i="4"/>
  <c r="BI46" i="4" a="1"/>
  <c r="BI46" i="4" s="1"/>
  <c r="BJ46" i="4"/>
  <c r="BK46" i="4"/>
  <c r="BL46" i="4" a="1"/>
  <c r="BL46" i="4" s="1"/>
  <c r="BM46" i="4" a="1"/>
  <c r="BM46" i="4" s="1"/>
  <c r="BN46" i="4" a="1"/>
  <c r="BN46" i="4" s="1"/>
  <c r="BO46" i="4" a="1"/>
  <c r="BO46" i="4" s="1"/>
  <c r="BP46" i="4" a="1"/>
  <c r="BP46" i="4" s="1"/>
  <c r="BQ46" i="4" a="1"/>
  <c r="BQ46" i="4" s="1"/>
  <c r="BR46" i="4" a="1"/>
  <c r="BR46" i="4" s="1"/>
  <c r="BS46" i="4"/>
  <c r="BT46" i="4" a="1"/>
  <c r="BT46" i="4" s="1"/>
  <c r="BU46" i="4" a="1"/>
  <c r="BU46" i="4" s="1"/>
  <c r="BV46" i="4"/>
  <c r="BW46" i="4" a="1"/>
  <c r="BW46" i="4" s="1"/>
  <c r="BX46" i="4"/>
  <c r="BY46" i="4" a="1"/>
  <c r="BY46" i="4" s="1"/>
  <c r="BZ46" i="4" a="1"/>
  <c r="BZ46" i="4" s="1"/>
  <c r="CA46" i="4" a="1"/>
  <c r="CA46" i="4" s="1"/>
  <c r="CB46" i="4" a="1"/>
  <c r="CB46" i="4" s="1"/>
  <c r="CC46" i="4" a="1"/>
  <c r="CC46" i="4" s="1"/>
  <c r="CD46" i="4" a="1"/>
  <c r="CD46" i="4" s="1"/>
  <c r="CE46" i="4"/>
  <c r="J47" i="4"/>
  <c r="L47" i="4" s="1"/>
  <c r="K47" i="4"/>
  <c r="M47" i="4"/>
  <c r="N47" i="4"/>
  <c r="O47" i="4"/>
  <c r="P47" i="4"/>
  <c r="Q47" i="4"/>
  <c r="R47" i="4"/>
  <c r="U47" i="4"/>
  <c r="V47" i="4"/>
  <c r="W47" i="4"/>
  <c r="X47" i="4"/>
  <c r="Y47" i="4"/>
  <c r="Z47" i="4"/>
  <c r="AA47" i="4"/>
  <c r="AC47" i="4"/>
  <c r="AD47" i="4"/>
  <c r="AE47" i="4"/>
  <c r="AF47" i="4"/>
  <c r="AG47" i="4"/>
  <c r="AI47" i="4"/>
  <c r="AJ47" i="4"/>
  <c r="AK47" i="4" a="1"/>
  <c r="AK47" i="4" s="1"/>
  <c r="AL47" i="4"/>
  <c r="AM47" i="4"/>
  <c r="AN47" i="4" a="1"/>
  <c r="AN47" i="4" s="1"/>
  <c r="AO47" i="4"/>
  <c r="AP47" i="4"/>
  <c r="AQ47" i="4" a="1"/>
  <c r="AQ47" i="4" s="1"/>
  <c r="AR47" i="4"/>
  <c r="AS47" i="4"/>
  <c r="AT47" i="4"/>
  <c r="AU47" i="4"/>
  <c r="AV47" i="4" a="1"/>
  <c r="AV47" i="4" s="1"/>
  <c r="AW47" i="4"/>
  <c r="AX47" i="4"/>
  <c r="BD47" i="4"/>
  <c r="BE47" i="4"/>
  <c r="BF47" i="4"/>
  <c r="BG47" i="4"/>
  <c r="BH47" i="4"/>
  <c r="BI47" i="4" a="1"/>
  <c r="BI47" i="4" s="1"/>
  <c r="BJ47" i="4"/>
  <c r="BK47" i="4"/>
  <c r="BL47" i="4" a="1"/>
  <c r="BL47" i="4" s="1"/>
  <c r="BM47" i="4" a="1"/>
  <c r="BM47" i="4" s="1"/>
  <c r="BN47" i="4" a="1"/>
  <c r="BN47" i="4" s="1"/>
  <c r="BO47" i="4" a="1"/>
  <c r="BO47" i="4" s="1"/>
  <c r="BP47" i="4" a="1"/>
  <c r="BP47" i="4" s="1"/>
  <c r="BQ47" i="4" a="1"/>
  <c r="BQ47" i="4" s="1"/>
  <c r="BR47" i="4" a="1"/>
  <c r="BR47" i="4" s="1"/>
  <c r="BS47" i="4"/>
  <c r="BT47" i="4" a="1"/>
  <c r="BT47" i="4" s="1"/>
  <c r="BU47" i="4" a="1"/>
  <c r="BU47" i="4" s="1"/>
  <c r="BV47" i="4"/>
  <c r="BW47" i="4" a="1"/>
  <c r="BW47" i="4" s="1"/>
  <c r="BX47" i="4"/>
  <c r="BY47" i="4" a="1"/>
  <c r="BY47" i="4" s="1"/>
  <c r="BZ47" i="4" a="1"/>
  <c r="BZ47" i="4" s="1"/>
  <c r="CA47" i="4" a="1"/>
  <c r="CA47" i="4" s="1"/>
  <c r="CB47" i="4" a="1"/>
  <c r="CB47" i="4" s="1"/>
  <c r="CC47" i="4" a="1"/>
  <c r="CC47" i="4" s="1"/>
  <c r="CD47" i="4" a="1"/>
  <c r="CD47" i="4" s="1"/>
  <c r="CE47" i="4"/>
  <c r="J48" i="4"/>
  <c r="L48" i="4" s="1"/>
  <c r="K48" i="4"/>
  <c r="M48" i="4"/>
  <c r="N48" i="4"/>
  <c r="O48" i="4"/>
  <c r="P48" i="4"/>
  <c r="Q48" i="4"/>
  <c r="R48" i="4"/>
  <c r="U48" i="4"/>
  <c r="V48" i="4"/>
  <c r="W48" i="4"/>
  <c r="X48" i="4"/>
  <c r="Y48" i="4"/>
  <c r="Z48" i="4"/>
  <c r="AA48" i="4"/>
  <c r="AC48" i="4"/>
  <c r="AD48" i="4"/>
  <c r="AE48" i="4"/>
  <c r="AF48" i="4"/>
  <c r="AG48" i="4"/>
  <c r="AI48" i="4"/>
  <c r="AJ48" i="4"/>
  <c r="AK48" i="4" a="1"/>
  <c r="AK48" i="4" s="1"/>
  <c r="AL48" i="4"/>
  <c r="AM48" i="4"/>
  <c r="AN48" i="4" a="1"/>
  <c r="AN48" i="4" s="1"/>
  <c r="AO48" i="4"/>
  <c r="AP48" i="4"/>
  <c r="AQ48" i="4" a="1"/>
  <c r="AQ48" i="4" s="1"/>
  <c r="AR48" i="4"/>
  <c r="AS48" i="4"/>
  <c r="AT48" i="4"/>
  <c r="AU48" i="4"/>
  <c r="AV48" i="4" a="1"/>
  <c r="AV48" i="4" s="1"/>
  <c r="AW48" i="4"/>
  <c r="AX48" i="4"/>
  <c r="BD48" i="4"/>
  <c r="BE48" i="4"/>
  <c r="BF48" i="4"/>
  <c r="BG48" i="4"/>
  <c r="BH48" i="4"/>
  <c r="BI48" i="4" a="1"/>
  <c r="BI48" i="4" s="1"/>
  <c r="BJ48" i="4"/>
  <c r="BK48" i="4"/>
  <c r="BL48" i="4" a="1"/>
  <c r="BL48" i="4" s="1"/>
  <c r="BM48" i="4" a="1"/>
  <c r="BM48" i="4" s="1"/>
  <c r="BN48" i="4" a="1"/>
  <c r="BN48" i="4" s="1"/>
  <c r="BO48" i="4" a="1"/>
  <c r="BO48" i="4" s="1"/>
  <c r="BP48" i="4" a="1"/>
  <c r="BP48" i="4" s="1"/>
  <c r="BQ48" i="4" a="1"/>
  <c r="BQ48" i="4" s="1"/>
  <c r="BR48" i="4" a="1"/>
  <c r="BR48" i="4" s="1"/>
  <c r="BS48" i="4"/>
  <c r="BT48" i="4" a="1"/>
  <c r="BT48" i="4" s="1"/>
  <c r="BU48" i="4" a="1"/>
  <c r="BU48" i="4" s="1"/>
  <c r="BV48" i="4"/>
  <c r="BW48" i="4" a="1"/>
  <c r="BW48" i="4" s="1"/>
  <c r="BX48" i="4"/>
  <c r="BY48" i="4" a="1"/>
  <c r="BY48" i="4" s="1"/>
  <c r="BZ48" i="4" a="1"/>
  <c r="BZ48" i="4" s="1"/>
  <c r="CA48" i="4" a="1"/>
  <c r="CA48" i="4" s="1"/>
  <c r="CB48" i="4" a="1"/>
  <c r="CB48" i="4" s="1"/>
  <c r="CC48" i="4" a="1"/>
  <c r="CC48" i="4" s="1"/>
  <c r="CD48" i="4" a="1"/>
  <c r="CD48" i="4" s="1"/>
  <c r="CE48" i="4"/>
  <c r="J49" i="4"/>
  <c r="L49" i="4" s="1"/>
  <c r="K49" i="4"/>
  <c r="M49" i="4"/>
  <c r="N49" i="4"/>
  <c r="O49" i="4"/>
  <c r="P49" i="4"/>
  <c r="Q49" i="4"/>
  <c r="R49" i="4"/>
  <c r="U49" i="4"/>
  <c r="V49" i="4"/>
  <c r="W49" i="4"/>
  <c r="X49" i="4"/>
  <c r="Y49" i="4"/>
  <c r="Z49" i="4"/>
  <c r="AA49" i="4"/>
  <c r="AC49" i="4"/>
  <c r="AD49" i="4"/>
  <c r="AE49" i="4"/>
  <c r="AF49" i="4"/>
  <c r="AG49" i="4"/>
  <c r="AI49" i="4"/>
  <c r="AJ49" i="4"/>
  <c r="AK49" i="4" a="1"/>
  <c r="AK49" i="4" s="1"/>
  <c r="AL49" i="4"/>
  <c r="AM49" i="4"/>
  <c r="AN49" i="4" a="1"/>
  <c r="AN49" i="4" s="1"/>
  <c r="AO49" i="4"/>
  <c r="AP49" i="4"/>
  <c r="AQ49" i="4" a="1"/>
  <c r="AQ49" i="4" s="1"/>
  <c r="AR49" i="4"/>
  <c r="AS49" i="4"/>
  <c r="AT49" i="4"/>
  <c r="AU49" i="4"/>
  <c r="AV49" i="4" a="1"/>
  <c r="AV49" i="4" s="1"/>
  <c r="AW49" i="4"/>
  <c r="AX49" i="4"/>
  <c r="BD49" i="4"/>
  <c r="BE49" i="4"/>
  <c r="BF49" i="4"/>
  <c r="BG49" i="4"/>
  <c r="BH49" i="4"/>
  <c r="BI49" i="4" a="1"/>
  <c r="BI49" i="4" s="1"/>
  <c r="BJ49" i="4"/>
  <c r="BK49" i="4"/>
  <c r="BL49" i="4" a="1"/>
  <c r="BL49" i="4" s="1"/>
  <c r="BM49" i="4" a="1"/>
  <c r="BM49" i="4" s="1"/>
  <c r="BN49" i="4" a="1"/>
  <c r="BN49" i="4" s="1"/>
  <c r="BO49" i="4" a="1"/>
  <c r="BO49" i="4" s="1"/>
  <c r="BP49" i="4" a="1"/>
  <c r="BP49" i="4" s="1"/>
  <c r="BQ49" i="4" a="1"/>
  <c r="BQ49" i="4" s="1"/>
  <c r="BR49" i="4" a="1"/>
  <c r="BR49" i="4" s="1"/>
  <c r="BS49" i="4"/>
  <c r="BT49" i="4" a="1"/>
  <c r="BT49" i="4" s="1"/>
  <c r="BU49" i="4" a="1"/>
  <c r="BU49" i="4" s="1"/>
  <c r="BV49" i="4"/>
  <c r="BW49" i="4" a="1"/>
  <c r="BW49" i="4" s="1"/>
  <c r="BX49" i="4"/>
  <c r="BY49" i="4" a="1"/>
  <c r="BY49" i="4" s="1"/>
  <c r="BZ49" i="4" a="1"/>
  <c r="BZ49" i="4" s="1"/>
  <c r="CA49" i="4" a="1"/>
  <c r="CA49" i="4" s="1"/>
  <c r="CB49" i="4" a="1"/>
  <c r="CB49" i="4" s="1"/>
  <c r="CC49" i="4" a="1"/>
  <c r="CC49" i="4" s="1"/>
  <c r="CD49" i="4" a="1"/>
  <c r="CD49" i="4" s="1"/>
  <c r="CE49" i="4"/>
  <c r="J50" i="4"/>
  <c r="L50" i="4" s="1"/>
  <c r="K50" i="4"/>
  <c r="M50" i="4"/>
  <c r="N50" i="4"/>
  <c r="O50" i="4"/>
  <c r="P50" i="4"/>
  <c r="Q50" i="4"/>
  <c r="R50" i="4"/>
  <c r="U50" i="4"/>
  <c r="V50" i="4"/>
  <c r="W50" i="4"/>
  <c r="X50" i="4"/>
  <c r="Y50" i="4"/>
  <c r="Z50" i="4"/>
  <c r="AA50" i="4"/>
  <c r="AC50" i="4"/>
  <c r="AD50" i="4"/>
  <c r="AE50" i="4"/>
  <c r="AF50" i="4"/>
  <c r="AG50" i="4"/>
  <c r="AI50" i="4"/>
  <c r="AJ50" i="4"/>
  <c r="AK50" i="4" a="1"/>
  <c r="AK50" i="4" s="1"/>
  <c r="AL50" i="4"/>
  <c r="AM50" i="4"/>
  <c r="AN50" i="4" a="1"/>
  <c r="AN50" i="4" s="1"/>
  <c r="AO50" i="4"/>
  <c r="AP50" i="4"/>
  <c r="AQ50" i="4" a="1"/>
  <c r="AQ50" i="4" s="1"/>
  <c r="AR50" i="4"/>
  <c r="AS50" i="4"/>
  <c r="AT50" i="4"/>
  <c r="AU50" i="4"/>
  <c r="AV50" i="4" a="1"/>
  <c r="AV50" i="4" s="1"/>
  <c r="AW50" i="4"/>
  <c r="AX50" i="4"/>
  <c r="BD50" i="4"/>
  <c r="BE50" i="4"/>
  <c r="BF50" i="4"/>
  <c r="BG50" i="4"/>
  <c r="BH50" i="4"/>
  <c r="BI50" i="4" a="1"/>
  <c r="BI50" i="4" s="1"/>
  <c r="BJ50" i="4"/>
  <c r="BK50" i="4"/>
  <c r="BL50" i="4" a="1"/>
  <c r="BL50" i="4" s="1"/>
  <c r="BM50" i="4" a="1"/>
  <c r="BM50" i="4" s="1"/>
  <c r="BN50" i="4" a="1"/>
  <c r="BN50" i="4" s="1"/>
  <c r="BO50" i="4" a="1"/>
  <c r="BO50" i="4" s="1"/>
  <c r="BP50" i="4" a="1"/>
  <c r="BP50" i="4" s="1"/>
  <c r="BQ50" i="4" a="1"/>
  <c r="BQ50" i="4" s="1"/>
  <c r="BR50" i="4" a="1"/>
  <c r="BR50" i="4" s="1"/>
  <c r="BS50" i="4"/>
  <c r="BT50" i="4" a="1"/>
  <c r="BT50" i="4" s="1"/>
  <c r="BU50" i="4" a="1"/>
  <c r="BU50" i="4" s="1"/>
  <c r="BV50" i="4"/>
  <c r="BW50" i="4" a="1"/>
  <c r="BW50" i="4" s="1"/>
  <c r="BX50" i="4"/>
  <c r="BY50" i="4" a="1"/>
  <c r="BY50" i="4" s="1"/>
  <c r="BZ50" i="4" a="1"/>
  <c r="BZ50" i="4" s="1"/>
  <c r="CA50" i="4" a="1"/>
  <c r="CA50" i="4" s="1"/>
  <c r="CB50" i="4" a="1"/>
  <c r="CB50" i="4" s="1"/>
  <c r="CC50" i="4" a="1"/>
  <c r="CC50" i="4" s="1"/>
  <c r="CD50" i="4" a="1"/>
  <c r="CD50" i="4" s="1"/>
  <c r="CE50" i="4"/>
  <c r="J51" i="4"/>
  <c r="L51" i="4" s="1"/>
  <c r="K51" i="4"/>
  <c r="M51" i="4"/>
  <c r="N51" i="4"/>
  <c r="O51" i="4"/>
  <c r="P51" i="4"/>
  <c r="Q51" i="4"/>
  <c r="R51" i="4"/>
  <c r="U51" i="4"/>
  <c r="V51" i="4"/>
  <c r="W51" i="4"/>
  <c r="X51" i="4"/>
  <c r="Y51" i="4"/>
  <c r="Z51" i="4"/>
  <c r="AA51" i="4"/>
  <c r="AC51" i="4"/>
  <c r="AD51" i="4"/>
  <c r="AE51" i="4"/>
  <c r="AF51" i="4"/>
  <c r="AG51" i="4"/>
  <c r="AI51" i="4"/>
  <c r="AJ51" i="4"/>
  <c r="AK51" i="4" a="1"/>
  <c r="AK51" i="4" s="1"/>
  <c r="AL51" i="4"/>
  <c r="AM51" i="4"/>
  <c r="AN51" i="4" a="1"/>
  <c r="AN51" i="4" s="1"/>
  <c r="AO51" i="4"/>
  <c r="AP51" i="4"/>
  <c r="AQ51" i="4" a="1"/>
  <c r="AQ51" i="4" s="1"/>
  <c r="AR51" i="4"/>
  <c r="AS51" i="4"/>
  <c r="AT51" i="4"/>
  <c r="AU51" i="4"/>
  <c r="AV51" i="4" a="1"/>
  <c r="AV51" i="4" s="1"/>
  <c r="AW51" i="4"/>
  <c r="AX51" i="4"/>
  <c r="BD51" i="4"/>
  <c r="BE51" i="4"/>
  <c r="BF51" i="4"/>
  <c r="BG51" i="4"/>
  <c r="BH51" i="4"/>
  <c r="BI51" i="4" a="1"/>
  <c r="BI51" i="4" s="1"/>
  <c r="BJ51" i="4"/>
  <c r="BK51" i="4"/>
  <c r="BL51" i="4" a="1"/>
  <c r="BL51" i="4" s="1"/>
  <c r="BM51" i="4" a="1"/>
  <c r="BM51" i="4" s="1"/>
  <c r="BN51" i="4" a="1"/>
  <c r="BN51" i="4" s="1"/>
  <c r="BO51" i="4" a="1"/>
  <c r="BO51" i="4" s="1"/>
  <c r="BP51" i="4" a="1"/>
  <c r="BP51" i="4" s="1"/>
  <c r="BQ51" i="4" a="1"/>
  <c r="BQ51" i="4" s="1"/>
  <c r="BR51" i="4" a="1"/>
  <c r="BR51" i="4" s="1"/>
  <c r="BS51" i="4"/>
  <c r="BT51" i="4" a="1"/>
  <c r="BT51" i="4" s="1"/>
  <c r="BU51" i="4" a="1"/>
  <c r="BU51" i="4" s="1"/>
  <c r="BV51" i="4"/>
  <c r="BW51" i="4" a="1"/>
  <c r="BW51" i="4" s="1"/>
  <c r="BX51" i="4"/>
  <c r="BY51" i="4" a="1"/>
  <c r="BY51" i="4" s="1"/>
  <c r="BZ51" i="4" a="1"/>
  <c r="BZ51" i="4" s="1"/>
  <c r="CA51" i="4" a="1"/>
  <c r="CA51" i="4" s="1"/>
  <c r="CB51" i="4" a="1"/>
  <c r="CB51" i="4" s="1"/>
  <c r="CC51" i="4" a="1"/>
  <c r="CC51" i="4" s="1"/>
  <c r="CD51" i="4" a="1"/>
  <c r="CD51" i="4" s="1"/>
  <c r="CE51" i="4"/>
  <c r="J52" i="4"/>
  <c r="L52" i="4" s="1"/>
  <c r="K52" i="4"/>
  <c r="M52" i="4"/>
  <c r="N52" i="4"/>
  <c r="O52" i="4"/>
  <c r="P52" i="4"/>
  <c r="Q52" i="4"/>
  <c r="R52" i="4"/>
  <c r="U52" i="4"/>
  <c r="V52" i="4"/>
  <c r="W52" i="4"/>
  <c r="X52" i="4"/>
  <c r="Y52" i="4"/>
  <c r="Z52" i="4"/>
  <c r="AA52" i="4"/>
  <c r="AC52" i="4"/>
  <c r="AD52" i="4"/>
  <c r="AE52" i="4"/>
  <c r="AF52" i="4"/>
  <c r="AG52" i="4"/>
  <c r="AI52" i="4"/>
  <c r="AJ52" i="4"/>
  <c r="AK52" i="4" a="1"/>
  <c r="AK52" i="4" s="1"/>
  <c r="AL52" i="4"/>
  <c r="AM52" i="4"/>
  <c r="AN52" i="4" a="1"/>
  <c r="AN52" i="4" s="1"/>
  <c r="AO52" i="4"/>
  <c r="AP52" i="4"/>
  <c r="AQ52" i="4" a="1"/>
  <c r="AQ52" i="4" s="1"/>
  <c r="AR52" i="4"/>
  <c r="AS52" i="4"/>
  <c r="AT52" i="4"/>
  <c r="AU52" i="4"/>
  <c r="AV52" i="4" a="1"/>
  <c r="AV52" i="4" s="1"/>
  <c r="AW52" i="4"/>
  <c r="AX52" i="4"/>
  <c r="BD52" i="4"/>
  <c r="BE52" i="4"/>
  <c r="BF52" i="4"/>
  <c r="BG52" i="4"/>
  <c r="BH52" i="4"/>
  <c r="BI52" i="4" a="1"/>
  <c r="BI52" i="4" s="1"/>
  <c r="BJ52" i="4"/>
  <c r="BK52" i="4"/>
  <c r="BL52" i="4" a="1"/>
  <c r="BL52" i="4" s="1"/>
  <c r="BM52" i="4" a="1"/>
  <c r="BM52" i="4" s="1"/>
  <c r="BN52" i="4" a="1"/>
  <c r="BN52" i="4" s="1"/>
  <c r="BO52" i="4" a="1"/>
  <c r="BO52" i="4" s="1"/>
  <c r="BP52" i="4" a="1"/>
  <c r="BP52" i="4" s="1"/>
  <c r="BQ52" i="4" a="1"/>
  <c r="BQ52" i="4" s="1"/>
  <c r="BR52" i="4" a="1"/>
  <c r="BR52" i="4" s="1"/>
  <c r="BS52" i="4"/>
  <c r="BT52" i="4" a="1"/>
  <c r="BT52" i="4" s="1"/>
  <c r="BU52" i="4" a="1"/>
  <c r="BU52" i="4" s="1"/>
  <c r="BV52" i="4"/>
  <c r="BW52" i="4" a="1"/>
  <c r="BW52" i="4" s="1"/>
  <c r="BX52" i="4"/>
  <c r="BY52" i="4" a="1"/>
  <c r="BY52" i="4" s="1"/>
  <c r="BZ52" i="4" a="1"/>
  <c r="BZ52" i="4" s="1"/>
  <c r="CA52" i="4" a="1"/>
  <c r="CA52" i="4" s="1"/>
  <c r="CB52" i="4" a="1"/>
  <c r="CB52" i="4" s="1"/>
  <c r="CC52" i="4" a="1"/>
  <c r="CC52" i="4" s="1"/>
  <c r="CD52" i="4" a="1"/>
  <c r="CD52" i="4" s="1"/>
  <c r="CE52" i="4"/>
  <c r="J53" i="4"/>
  <c r="L53" i="4" s="1"/>
  <c r="K53" i="4"/>
  <c r="M53" i="4"/>
  <c r="N53" i="4"/>
  <c r="O53" i="4"/>
  <c r="P53" i="4"/>
  <c r="Q53" i="4"/>
  <c r="R53" i="4"/>
  <c r="U53" i="4"/>
  <c r="V53" i="4"/>
  <c r="W53" i="4"/>
  <c r="X53" i="4"/>
  <c r="Y53" i="4"/>
  <c r="Z53" i="4"/>
  <c r="AA53" i="4"/>
  <c r="AC53" i="4"/>
  <c r="AD53" i="4"/>
  <c r="AE53" i="4"/>
  <c r="AF53" i="4"/>
  <c r="AG53" i="4"/>
  <c r="AI53" i="4"/>
  <c r="AJ53" i="4"/>
  <c r="AK53" i="4" a="1"/>
  <c r="AK53" i="4" s="1"/>
  <c r="AL53" i="4"/>
  <c r="AM53" i="4"/>
  <c r="AN53" i="4" a="1"/>
  <c r="AN53" i="4" s="1"/>
  <c r="AO53" i="4"/>
  <c r="AP53" i="4"/>
  <c r="AQ53" i="4" a="1"/>
  <c r="AQ53" i="4" s="1"/>
  <c r="AR53" i="4"/>
  <c r="AS53" i="4"/>
  <c r="AT53" i="4"/>
  <c r="AU53" i="4"/>
  <c r="AV53" i="4" a="1"/>
  <c r="AV53" i="4" s="1"/>
  <c r="AW53" i="4"/>
  <c r="AX53" i="4"/>
  <c r="BD53" i="4"/>
  <c r="BE53" i="4"/>
  <c r="BF53" i="4"/>
  <c r="BG53" i="4"/>
  <c r="BH53" i="4"/>
  <c r="BI53" i="4" a="1"/>
  <c r="BI53" i="4" s="1"/>
  <c r="BJ53" i="4"/>
  <c r="BK53" i="4"/>
  <c r="BL53" i="4" a="1"/>
  <c r="BL53" i="4" s="1"/>
  <c r="BM53" i="4" a="1"/>
  <c r="BM53" i="4" s="1"/>
  <c r="BN53" i="4" a="1"/>
  <c r="BN53" i="4" s="1"/>
  <c r="BO53" i="4" a="1"/>
  <c r="BO53" i="4" s="1"/>
  <c r="BP53" i="4" a="1"/>
  <c r="BP53" i="4" s="1"/>
  <c r="BQ53" i="4" a="1"/>
  <c r="BQ53" i="4" s="1"/>
  <c r="BR53" i="4" a="1"/>
  <c r="BR53" i="4" s="1"/>
  <c r="BS53" i="4"/>
  <c r="BT53" i="4" a="1"/>
  <c r="BT53" i="4" s="1"/>
  <c r="BU53" i="4" a="1"/>
  <c r="BU53" i="4" s="1"/>
  <c r="BV53" i="4"/>
  <c r="BW53" i="4" a="1"/>
  <c r="BW53" i="4" s="1"/>
  <c r="BX53" i="4"/>
  <c r="BY53" i="4" a="1"/>
  <c r="BY53" i="4" s="1"/>
  <c r="BZ53" i="4" a="1"/>
  <c r="BZ53" i="4" s="1"/>
  <c r="CA53" i="4" a="1"/>
  <c r="CA53" i="4" s="1"/>
  <c r="CB53" i="4" a="1"/>
  <c r="CB53" i="4" s="1"/>
  <c r="CC53" i="4" a="1"/>
  <c r="CC53" i="4" s="1"/>
  <c r="CD53" i="4" a="1"/>
  <c r="CD53" i="4" s="1"/>
  <c r="CE53" i="4"/>
  <c r="J54" i="4"/>
  <c r="L54" i="4" s="1"/>
  <c r="K54" i="4"/>
  <c r="M54" i="4"/>
  <c r="N54" i="4"/>
  <c r="O54" i="4"/>
  <c r="P54" i="4"/>
  <c r="Q54" i="4"/>
  <c r="R54" i="4"/>
  <c r="U54" i="4"/>
  <c r="V54" i="4"/>
  <c r="W54" i="4"/>
  <c r="X54" i="4"/>
  <c r="Y54" i="4"/>
  <c r="Z54" i="4"/>
  <c r="AA54" i="4"/>
  <c r="AC54" i="4"/>
  <c r="AD54" i="4"/>
  <c r="AE54" i="4"/>
  <c r="AF54" i="4"/>
  <c r="AG54" i="4"/>
  <c r="AI54" i="4"/>
  <c r="AJ54" i="4"/>
  <c r="AK54" i="4" a="1"/>
  <c r="AK54" i="4" s="1"/>
  <c r="AL54" i="4"/>
  <c r="AM54" i="4"/>
  <c r="AN54" i="4" a="1"/>
  <c r="AN54" i="4" s="1"/>
  <c r="AO54" i="4"/>
  <c r="AP54" i="4"/>
  <c r="AQ54" i="4" a="1"/>
  <c r="AQ54" i="4" s="1"/>
  <c r="AR54" i="4"/>
  <c r="AS54" i="4"/>
  <c r="AT54" i="4"/>
  <c r="AU54" i="4"/>
  <c r="AV54" i="4" a="1"/>
  <c r="AV54" i="4" s="1"/>
  <c r="AW54" i="4"/>
  <c r="AX54" i="4"/>
  <c r="BD54" i="4"/>
  <c r="BE54" i="4"/>
  <c r="BF54" i="4"/>
  <c r="BG54" i="4"/>
  <c r="BH54" i="4"/>
  <c r="BI54" i="4" a="1"/>
  <c r="BI54" i="4" s="1"/>
  <c r="BJ54" i="4"/>
  <c r="BK54" i="4"/>
  <c r="BL54" i="4" a="1"/>
  <c r="BL54" i="4" s="1"/>
  <c r="BM54" i="4" a="1"/>
  <c r="BM54" i="4" s="1"/>
  <c r="BN54" i="4" a="1"/>
  <c r="BN54" i="4" s="1"/>
  <c r="BO54" i="4" a="1"/>
  <c r="BO54" i="4" s="1"/>
  <c r="BP54" i="4" a="1"/>
  <c r="BP54" i="4" s="1"/>
  <c r="BQ54" i="4" a="1"/>
  <c r="BQ54" i="4" s="1"/>
  <c r="BR54" i="4" a="1"/>
  <c r="BR54" i="4" s="1"/>
  <c r="BS54" i="4"/>
  <c r="BT54" i="4" a="1"/>
  <c r="BT54" i="4" s="1"/>
  <c r="BU54" i="4" a="1"/>
  <c r="BU54" i="4" s="1"/>
  <c r="BV54" i="4"/>
  <c r="BW54" i="4" a="1"/>
  <c r="BW54" i="4" s="1"/>
  <c r="BX54" i="4"/>
  <c r="BY54" i="4" a="1"/>
  <c r="BY54" i="4" s="1"/>
  <c r="BZ54" i="4" a="1"/>
  <c r="BZ54" i="4" s="1"/>
  <c r="CA54" i="4" a="1"/>
  <c r="CA54" i="4" s="1"/>
  <c r="CB54" i="4" a="1"/>
  <c r="CB54" i="4" s="1"/>
  <c r="CC54" i="4" a="1"/>
  <c r="CC54" i="4" s="1"/>
  <c r="CD54" i="4" a="1"/>
  <c r="CD54" i="4" s="1"/>
  <c r="CE54" i="4"/>
  <c r="J55" i="4"/>
  <c r="L55" i="4" s="1"/>
  <c r="K55" i="4"/>
  <c r="M55" i="4"/>
  <c r="N55" i="4"/>
  <c r="O55" i="4"/>
  <c r="P55" i="4"/>
  <c r="Q55" i="4"/>
  <c r="R55" i="4"/>
  <c r="U55" i="4"/>
  <c r="V55" i="4"/>
  <c r="W55" i="4"/>
  <c r="X55" i="4"/>
  <c r="Y55" i="4"/>
  <c r="Z55" i="4"/>
  <c r="AA55" i="4"/>
  <c r="AC55" i="4"/>
  <c r="AD55" i="4"/>
  <c r="AE55" i="4"/>
  <c r="AF55" i="4"/>
  <c r="AG55" i="4"/>
  <c r="AI55" i="4"/>
  <c r="AJ55" i="4"/>
  <c r="AK55" i="4" a="1"/>
  <c r="AK55" i="4" s="1"/>
  <c r="AL55" i="4"/>
  <c r="AM55" i="4"/>
  <c r="AN55" i="4" a="1"/>
  <c r="AN55" i="4" s="1"/>
  <c r="AO55" i="4"/>
  <c r="AP55" i="4"/>
  <c r="AQ55" i="4" a="1"/>
  <c r="AQ55" i="4" s="1"/>
  <c r="AR55" i="4"/>
  <c r="AS55" i="4"/>
  <c r="AT55" i="4"/>
  <c r="AU55" i="4"/>
  <c r="AV55" i="4" a="1"/>
  <c r="AV55" i="4" s="1"/>
  <c r="AW55" i="4"/>
  <c r="AX55" i="4"/>
  <c r="BD55" i="4"/>
  <c r="BE55" i="4"/>
  <c r="BF55" i="4"/>
  <c r="BG55" i="4"/>
  <c r="BH55" i="4"/>
  <c r="BI55" i="4" a="1"/>
  <c r="BI55" i="4" s="1"/>
  <c r="BJ55" i="4"/>
  <c r="BK55" i="4"/>
  <c r="BL55" i="4" a="1"/>
  <c r="BL55" i="4" s="1"/>
  <c r="BM55" i="4" a="1"/>
  <c r="BM55" i="4" s="1"/>
  <c r="BN55" i="4" a="1"/>
  <c r="BN55" i="4" s="1"/>
  <c r="BO55" i="4" a="1"/>
  <c r="BO55" i="4" s="1"/>
  <c r="BP55" i="4" a="1"/>
  <c r="BP55" i="4" s="1"/>
  <c r="BQ55" i="4" a="1"/>
  <c r="BQ55" i="4" s="1"/>
  <c r="BR55" i="4" a="1"/>
  <c r="BR55" i="4" s="1"/>
  <c r="BS55" i="4"/>
  <c r="BT55" i="4" a="1"/>
  <c r="BT55" i="4" s="1"/>
  <c r="BU55" i="4" a="1"/>
  <c r="BU55" i="4" s="1"/>
  <c r="BV55" i="4"/>
  <c r="BW55" i="4" a="1"/>
  <c r="BW55" i="4" s="1"/>
  <c r="BX55" i="4"/>
  <c r="BY55" i="4" a="1"/>
  <c r="BY55" i="4" s="1"/>
  <c r="BZ55" i="4" a="1"/>
  <c r="BZ55" i="4" s="1"/>
  <c r="CA55" i="4" a="1"/>
  <c r="CA55" i="4" s="1"/>
  <c r="CB55" i="4" a="1"/>
  <c r="CB55" i="4" s="1"/>
  <c r="CC55" i="4" a="1"/>
  <c r="CC55" i="4" s="1"/>
  <c r="CD55" i="4" a="1"/>
  <c r="CD55" i="4" s="1"/>
  <c r="CE55" i="4"/>
  <c r="J56" i="4"/>
  <c r="L56" i="4" s="1"/>
  <c r="K56" i="4"/>
  <c r="M56" i="4"/>
  <c r="N56" i="4"/>
  <c r="O56" i="4"/>
  <c r="P56" i="4"/>
  <c r="Q56" i="4"/>
  <c r="R56" i="4"/>
  <c r="U56" i="4"/>
  <c r="V56" i="4"/>
  <c r="W56" i="4"/>
  <c r="X56" i="4"/>
  <c r="Y56" i="4"/>
  <c r="Z56" i="4"/>
  <c r="AA56" i="4"/>
  <c r="AC56" i="4"/>
  <c r="AD56" i="4"/>
  <c r="AE56" i="4"/>
  <c r="AF56" i="4"/>
  <c r="AG56" i="4"/>
  <c r="AI56" i="4"/>
  <c r="AJ56" i="4"/>
  <c r="AK56" i="4" a="1"/>
  <c r="AK56" i="4" s="1"/>
  <c r="AL56" i="4"/>
  <c r="AM56" i="4"/>
  <c r="AN56" i="4" a="1"/>
  <c r="AN56" i="4" s="1"/>
  <c r="AO56" i="4"/>
  <c r="AP56" i="4"/>
  <c r="AQ56" i="4" a="1"/>
  <c r="AQ56" i="4" s="1"/>
  <c r="AR56" i="4"/>
  <c r="AS56" i="4"/>
  <c r="AT56" i="4"/>
  <c r="AU56" i="4"/>
  <c r="AV56" i="4" a="1"/>
  <c r="AV56" i="4" s="1"/>
  <c r="AW56" i="4"/>
  <c r="AX56" i="4"/>
  <c r="BD56" i="4"/>
  <c r="BE56" i="4"/>
  <c r="BF56" i="4"/>
  <c r="BG56" i="4"/>
  <c r="BH56" i="4"/>
  <c r="BI56" i="4" a="1"/>
  <c r="BI56" i="4" s="1"/>
  <c r="BJ56" i="4"/>
  <c r="BK56" i="4"/>
  <c r="BL56" i="4" a="1"/>
  <c r="BL56" i="4" s="1"/>
  <c r="BM56" i="4" a="1"/>
  <c r="BM56" i="4" s="1"/>
  <c r="BN56" i="4" a="1"/>
  <c r="BN56" i="4" s="1"/>
  <c r="BO56" i="4" a="1"/>
  <c r="BO56" i="4" s="1"/>
  <c r="BP56" i="4" a="1"/>
  <c r="BP56" i="4" s="1"/>
  <c r="BQ56" i="4" a="1"/>
  <c r="BQ56" i="4" s="1"/>
  <c r="BR56" i="4" a="1"/>
  <c r="BR56" i="4" s="1"/>
  <c r="BS56" i="4"/>
  <c r="BT56" i="4" a="1"/>
  <c r="BT56" i="4" s="1"/>
  <c r="BU56" i="4" a="1"/>
  <c r="BU56" i="4" s="1"/>
  <c r="BV56" i="4"/>
  <c r="BW56" i="4" a="1"/>
  <c r="BW56" i="4" s="1"/>
  <c r="BX56" i="4"/>
  <c r="BY56" i="4" a="1"/>
  <c r="BY56" i="4" s="1"/>
  <c r="BZ56" i="4" a="1"/>
  <c r="BZ56" i="4" s="1"/>
  <c r="CA56" i="4" a="1"/>
  <c r="CA56" i="4" s="1"/>
  <c r="CB56" i="4" a="1"/>
  <c r="CB56" i="4" s="1"/>
  <c r="CC56" i="4" a="1"/>
  <c r="CC56" i="4" s="1"/>
  <c r="CD56" i="4" a="1"/>
  <c r="CD56" i="4" s="1"/>
  <c r="CE56" i="4"/>
  <c r="J57" i="4"/>
  <c r="L57" i="4" s="1"/>
  <c r="K57" i="4"/>
  <c r="M57" i="4"/>
  <c r="N57" i="4"/>
  <c r="O57" i="4"/>
  <c r="P57" i="4"/>
  <c r="Q57" i="4"/>
  <c r="R57" i="4"/>
  <c r="U57" i="4"/>
  <c r="V57" i="4"/>
  <c r="W57" i="4"/>
  <c r="X57" i="4"/>
  <c r="Y57" i="4"/>
  <c r="Z57" i="4"/>
  <c r="AA57" i="4"/>
  <c r="AC57" i="4"/>
  <c r="AD57" i="4"/>
  <c r="AE57" i="4"/>
  <c r="AF57" i="4"/>
  <c r="AG57" i="4"/>
  <c r="AI57" i="4"/>
  <c r="AJ57" i="4"/>
  <c r="AK57" i="4" a="1"/>
  <c r="AK57" i="4" s="1"/>
  <c r="AL57" i="4"/>
  <c r="AM57" i="4"/>
  <c r="AN57" i="4" a="1"/>
  <c r="AN57" i="4" s="1"/>
  <c r="AO57" i="4"/>
  <c r="AP57" i="4"/>
  <c r="AQ57" i="4" a="1"/>
  <c r="AQ57" i="4" s="1"/>
  <c r="AR57" i="4"/>
  <c r="AS57" i="4"/>
  <c r="AT57" i="4"/>
  <c r="AU57" i="4"/>
  <c r="AV57" i="4" a="1"/>
  <c r="AV57" i="4" s="1"/>
  <c r="AW57" i="4"/>
  <c r="AX57" i="4"/>
  <c r="BD57" i="4"/>
  <c r="BE57" i="4"/>
  <c r="BF57" i="4"/>
  <c r="BG57" i="4"/>
  <c r="BH57" i="4"/>
  <c r="BI57" i="4" a="1"/>
  <c r="BI57" i="4" s="1"/>
  <c r="BJ57" i="4"/>
  <c r="BK57" i="4"/>
  <c r="BL57" i="4" a="1"/>
  <c r="BL57" i="4" s="1"/>
  <c r="BM57" i="4" a="1"/>
  <c r="BM57" i="4" s="1"/>
  <c r="BN57" i="4" a="1"/>
  <c r="BN57" i="4" s="1"/>
  <c r="BO57" i="4" a="1"/>
  <c r="BO57" i="4" s="1"/>
  <c r="BP57" i="4" a="1"/>
  <c r="BP57" i="4" s="1"/>
  <c r="BQ57" i="4" a="1"/>
  <c r="BQ57" i="4" s="1"/>
  <c r="BR57" i="4" a="1"/>
  <c r="BR57" i="4" s="1"/>
  <c r="BS57" i="4"/>
  <c r="BT57" i="4" a="1"/>
  <c r="BT57" i="4" s="1"/>
  <c r="BU57" i="4" a="1"/>
  <c r="BU57" i="4" s="1"/>
  <c r="BV57" i="4"/>
  <c r="BW57" i="4" a="1"/>
  <c r="BW57" i="4" s="1"/>
  <c r="BX57" i="4"/>
  <c r="BY57" i="4" a="1"/>
  <c r="BY57" i="4" s="1"/>
  <c r="BZ57" i="4" a="1"/>
  <c r="BZ57" i="4" s="1"/>
  <c r="CA57" i="4" a="1"/>
  <c r="CA57" i="4" s="1"/>
  <c r="CB57" i="4" a="1"/>
  <c r="CB57" i="4" s="1"/>
  <c r="CC57" i="4" a="1"/>
  <c r="CC57" i="4" s="1"/>
  <c r="CD57" i="4" a="1"/>
  <c r="CD57" i="4" s="1"/>
  <c r="CE57" i="4"/>
  <c r="J58" i="4"/>
  <c r="L58" i="4" s="1"/>
  <c r="K58" i="4"/>
  <c r="M58" i="4"/>
  <c r="N58" i="4"/>
  <c r="O58" i="4"/>
  <c r="P58" i="4"/>
  <c r="Q58" i="4"/>
  <c r="R58" i="4"/>
  <c r="U58" i="4"/>
  <c r="V58" i="4"/>
  <c r="W58" i="4"/>
  <c r="X58" i="4"/>
  <c r="Y58" i="4"/>
  <c r="Z58" i="4"/>
  <c r="AA58" i="4"/>
  <c r="AC58" i="4"/>
  <c r="AD58" i="4"/>
  <c r="AE58" i="4"/>
  <c r="AF58" i="4"/>
  <c r="AG58" i="4"/>
  <c r="AI58" i="4"/>
  <c r="AJ58" i="4"/>
  <c r="AK58" i="4" a="1"/>
  <c r="AK58" i="4" s="1"/>
  <c r="AL58" i="4"/>
  <c r="AM58" i="4"/>
  <c r="AN58" i="4" a="1"/>
  <c r="AN58" i="4" s="1"/>
  <c r="AO58" i="4"/>
  <c r="AP58" i="4"/>
  <c r="AQ58" i="4" a="1"/>
  <c r="AQ58" i="4" s="1"/>
  <c r="AR58" i="4"/>
  <c r="AS58" i="4"/>
  <c r="AT58" i="4"/>
  <c r="AU58" i="4"/>
  <c r="AV58" i="4" a="1"/>
  <c r="AV58" i="4" s="1"/>
  <c r="AW58" i="4"/>
  <c r="AX58" i="4"/>
  <c r="BD58" i="4"/>
  <c r="BE58" i="4"/>
  <c r="BF58" i="4"/>
  <c r="BG58" i="4"/>
  <c r="BH58" i="4"/>
  <c r="BI58" i="4" a="1"/>
  <c r="BI58" i="4" s="1"/>
  <c r="BJ58" i="4"/>
  <c r="BK58" i="4"/>
  <c r="BL58" i="4" a="1"/>
  <c r="BL58" i="4" s="1"/>
  <c r="BM58" i="4" a="1"/>
  <c r="BM58" i="4" s="1"/>
  <c r="BN58" i="4" a="1"/>
  <c r="BN58" i="4" s="1"/>
  <c r="BO58" i="4" a="1"/>
  <c r="BO58" i="4" s="1"/>
  <c r="BP58" i="4" a="1"/>
  <c r="BP58" i="4" s="1"/>
  <c r="BQ58" i="4" a="1"/>
  <c r="BQ58" i="4" s="1"/>
  <c r="BR58" i="4" a="1"/>
  <c r="BR58" i="4" s="1"/>
  <c r="BS58" i="4"/>
  <c r="BT58" i="4" a="1"/>
  <c r="BT58" i="4" s="1"/>
  <c r="BU58" i="4" a="1"/>
  <c r="BU58" i="4" s="1"/>
  <c r="BV58" i="4"/>
  <c r="BW58" i="4" a="1"/>
  <c r="BW58" i="4" s="1"/>
  <c r="BX58" i="4"/>
  <c r="BY58" i="4" a="1"/>
  <c r="BY58" i="4" s="1"/>
  <c r="BZ58" i="4" a="1"/>
  <c r="BZ58" i="4" s="1"/>
  <c r="CA58" i="4" a="1"/>
  <c r="CA58" i="4" s="1"/>
  <c r="CB58" i="4" a="1"/>
  <c r="CB58" i="4" s="1"/>
  <c r="CC58" i="4" a="1"/>
  <c r="CC58" i="4" s="1"/>
  <c r="CD58" i="4" a="1"/>
  <c r="CD58" i="4" s="1"/>
  <c r="CE58" i="4"/>
  <c r="J59" i="4"/>
  <c r="L59" i="4" s="1"/>
  <c r="K59" i="4"/>
  <c r="M59" i="4"/>
  <c r="N59" i="4"/>
  <c r="O59" i="4"/>
  <c r="P59" i="4"/>
  <c r="Q59" i="4"/>
  <c r="R59" i="4"/>
  <c r="U59" i="4"/>
  <c r="V59" i="4"/>
  <c r="W59" i="4"/>
  <c r="X59" i="4"/>
  <c r="Y59" i="4"/>
  <c r="Z59" i="4"/>
  <c r="AA59" i="4"/>
  <c r="AC59" i="4"/>
  <c r="AD59" i="4"/>
  <c r="AE59" i="4"/>
  <c r="AF59" i="4"/>
  <c r="AG59" i="4"/>
  <c r="AI59" i="4"/>
  <c r="AJ59" i="4"/>
  <c r="AK59" i="4" a="1"/>
  <c r="AK59" i="4" s="1"/>
  <c r="AL59" i="4"/>
  <c r="AM59" i="4"/>
  <c r="AN59" i="4" a="1"/>
  <c r="AN59" i="4" s="1"/>
  <c r="AO59" i="4"/>
  <c r="AP59" i="4"/>
  <c r="AQ59" i="4" a="1"/>
  <c r="AQ59" i="4" s="1"/>
  <c r="AR59" i="4"/>
  <c r="AS59" i="4"/>
  <c r="AT59" i="4"/>
  <c r="AU59" i="4"/>
  <c r="AV59" i="4" a="1"/>
  <c r="AV59" i="4" s="1"/>
  <c r="AW59" i="4"/>
  <c r="AX59" i="4"/>
  <c r="BD59" i="4"/>
  <c r="BE59" i="4"/>
  <c r="BF59" i="4"/>
  <c r="BG59" i="4"/>
  <c r="BH59" i="4"/>
  <c r="BI59" i="4" a="1"/>
  <c r="BI59" i="4" s="1"/>
  <c r="BJ59" i="4"/>
  <c r="BK59" i="4"/>
  <c r="BL59" i="4" a="1"/>
  <c r="BL59" i="4" s="1"/>
  <c r="BM59" i="4" a="1"/>
  <c r="BM59" i="4" s="1"/>
  <c r="BN59" i="4" a="1"/>
  <c r="BN59" i="4" s="1"/>
  <c r="BO59" i="4" a="1"/>
  <c r="BO59" i="4" s="1"/>
  <c r="BP59" i="4" a="1"/>
  <c r="BP59" i="4" s="1"/>
  <c r="BQ59" i="4" a="1"/>
  <c r="BQ59" i="4" s="1"/>
  <c r="BR59" i="4" a="1"/>
  <c r="BR59" i="4" s="1"/>
  <c r="BS59" i="4"/>
  <c r="BT59" i="4" a="1"/>
  <c r="BT59" i="4" s="1"/>
  <c r="BU59" i="4" a="1"/>
  <c r="BU59" i="4" s="1"/>
  <c r="BV59" i="4"/>
  <c r="BW59" i="4" a="1"/>
  <c r="BW59" i="4" s="1"/>
  <c r="BX59" i="4"/>
  <c r="BY59" i="4" a="1"/>
  <c r="BY59" i="4" s="1"/>
  <c r="BZ59" i="4" a="1"/>
  <c r="BZ59" i="4" s="1"/>
  <c r="CA59" i="4" a="1"/>
  <c r="CA59" i="4" s="1"/>
  <c r="CB59" i="4" a="1"/>
  <c r="CB59" i="4" s="1"/>
  <c r="CC59" i="4" a="1"/>
  <c r="CC59" i="4" s="1"/>
  <c r="CD59" i="4" a="1"/>
  <c r="CD59" i="4" s="1"/>
  <c r="CE59" i="4"/>
  <c r="J60" i="4"/>
  <c r="L60" i="4" s="1"/>
  <c r="K60" i="4"/>
  <c r="M60" i="4"/>
  <c r="N60" i="4"/>
  <c r="O60" i="4"/>
  <c r="P60" i="4"/>
  <c r="Q60" i="4"/>
  <c r="R60" i="4"/>
  <c r="U60" i="4"/>
  <c r="V60" i="4"/>
  <c r="W60" i="4"/>
  <c r="X60" i="4"/>
  <c r="Y60" i="4"/>
  <c r="Z60" i="4"/>
  <c r="AA60" i="4"/>
  <c r="AC60" i="4"/>
  <c r="AD60" i="4"/>
  <c r="AE60" i="4"/>
  <c r="AF60" i="4"/>
  <c r="AG60" i="4"/>
  <c r="AI60" i="4"/>
  <c r="AJ60" i="4"/>
  <c r="AK60" i="4" a="1"/>
  <c r="AK60" i="4" s="1"/>
  <c r="AL60" i="4"/>
  <c r="AM60" i="4"/>
  <c r="AN60" i="4" a="1"/>
  <c r="AN60" i="4" s="1"/>
  <c r="AO60" i="4"/>
  <c r="AP60" i="4"/>
  <c r="AQ60" i="4" a="1"/>
  <c r="AQ60" i="4" s="1"/>
  <c r="AR60" i="4"/>
  <c r="AS60" i="4"/>
  <c r="AT60" i="4"/>
  <c r="AU60" i="4"/>
  <c r="AV60" i="4" a="1"/>
  <c r="AV60" i="4" s="1"/>
  <c r="AW60" i="4"/>
  <c r="AX60" i="4"/>
  <c r="BD60" i="4"/>
  <c r="BE60" i="4"/>
  <c r="BF60" i="4"/>
  <c r="BG60" i="4"/>
  <c r="BH60" i="4"/>
  <c r="BI60" i="4" a="1"/>
  <c r="BI60" i="4" s="1"/>
  <c r="BJ60" i="4"/>
  <c r="BK60" i="4"/>
  <c r="BL60" i="4" a="1"/>
  <c r="BL60" i="4" s="1"/>
  <c r="BM60" i="4" a="1"/>
  <c r="BM60" i="4" s="1"/>
  <c r="BN60" i="4" a="1"/>
  <c r="BN60" i="4" s="1"/>
  <c r="BO60" i="4" a="1"/>
  <c r="BO60" i="4" s="1"/>
  <c r="BP60" i="4" a="1"/>
  <c r="BP60" i="4" s="1"/>
  <c r="BQ60" i="4" a="1"/>
  <c r="BQ60" i="4" s="1"/>
  <c r="BR60" i="4" a="1"/>
  <c r="BR60" i="4" s="1"/>
  <c r="BS60" i="4"/>
  <c r="BT60" i="4" a="1"/>
  <c r="BT60" i="4" s="1"/>
  <c r="BU60" i="4" a="1"/>
  <c r="BU60" i="4" s="1"/>
  <c r="BV60" i="4"/>
  <c r="BW60" i="4" a="1"/>
  <c r="BW60" i="4" s="1"/>
  <c r="BX60" i="4"/>
  <c r="BY60" i="4" a="1"/>
  <c r="BY60" i="4" s="1"/>
  <c r="BZ60" i="4" a="1"/>
  <c r="BZ60" i="4" s="1"/>
  <c r="CA60" i="4" a="1"/>
  <c r="CA60" i="4" s="1"/>
  <c r="CB60" i="4" a="1"/>
  <c r="CB60" i="4" s="1"/>
  <c r="CC60" i="4" a="1"/>
  <c r="CC60" i="4" s="1"/>
  <c r="CD60" i="4" a="1"/>
  <c r="CD60" i="4" s="1"/>
  <c r="CE60" i="4"/>
  <c r="J61" i="4"/>
  <c r="L61" i="4" s="1"/>
  <c r="K61" i="4"/>
  <c r="M61" i="4"/>
  <c r="N61" i="4"/>
  <c r="O61" i="4"/>
  <c r="P61" i="4"/>
  <c r="Q61" i="4"/>
  <c r="R61" i="4"/>
  <c r="U61" i="4"/>
  <c r="V61" i="4"/>
  <c r="W61" i="4"/>
  <c r="X61" i="4"/>
  <c r="Y61" i="4"/>
  <c r="Z61" i="4"/>
  <c r="AA61" i="4"/>
  <c r="AC61" i="4"/>
  <c r="AD61" i="4"/>
  <c r="AE61" i="4"/>
  <c r="AF61" i="4"/>
  <c r="AG61" i="4"/>
  <c r="AI61" i="4"/>
  <c r="AJ61" i="4"/>
  <c r="AK61" i="4" a="1"/>
  <c r="AK61" i="4" s="1"/>
  <c r="AL61" i="4"/>
  <c r="AM61" i="4"/>
  <c r="AN61" i="4" a="1"/>
  <c r="AN61" i="4" s="1"/>
  <c r="AO61" i="4"/>
  <c r="AP61" i="4"/>
  <c r="AQ61" i="4" a="1"/>
  <c r="AQ61" i="4" s="1"/>
  <c r="AR61" i="4"/>
  <c r="AS61" i="4"/>
  <c r="AT61" i="4"/>
  <c r="AU61" i="4"/>
  <c r="AV61" i="4" a="1"/>
  <c r="AV61" i="4" s="1"/>
  <c r="AW61" i="4"/>
  <c r="AX61" i="4"/>
  <c r="BD61" i="4"/>
  <c r="BE61" i="4"/>
  <c r="BF61" i="4"/>
  <c r="BG61" i="4"/>
  <c r="BH61" i="4"/>
  <c r="BI61" i="4" a="1"/>
  <c r="BI61" i="4" s="1"/>
  <c r="BJ61" i="4"/>
  <c r="BK61" i="4"/>
  <c r="BL61" i="4" a="1"/>
  <c r="BL61" i="4" s="1"/>
  <c r="BM61" i="4" a="1"/>
  <c r="BM61" i="4" s="1"/>
  <c r="BN61" i="4" a="1"/>
  <c r="BN61" i="4" s="1"/>
  <c r="BO61" i="4" a="1"/>
  <c r="BO61" i="4" s="1"/>
  <c r="BP61" i="4" a="1"/>
  <c r="BP61" i="4" s="1"/>
  <c r="BQ61" i="4" a="1"/>
  <c r="BQ61" i="4" s="1"/>
  <c r="BR61" i="4" a="1"/>
  <c r="BR61" i="4" s="1"/>
  <c r="BS61" i="4"/>
  <c r="BT61" i="4" a="1"/>
  <c r="BT61" i="4" s="1"/>
  <c r="BU61" i="4" a="1"/>
  <c r="BU61" i="4" s="1"/>
  <c r="BV61" i="4"/>
  <c r="BW61" i="4" a="1"/>
  <c r="BW61" i="4" s="1"/>
  <c r="BX61" i="4"/>
  <c r="BY61" i="4" a="1"/>
  <c r="BY61" i="4" s="1"/>
  <c r="BZ61" i="4" a="1"/>
  <c r="BZ61" i="4" s="1"/>
  <c r="CA61" i="4" a="1"/>
  <c r="CA61" i="4" s="1"/>
  <c r="CB61" i="4" a="1"/>
  <c r="CB61" i="4" s="1"/>
  <c r="CC61" i="4" a="1"/>
  <c r="CC61" i="4" s="1"/>
  <c r="CD61" i="4" a="1"/>
  <c r="CD61" i="4" s="1"/>
  <c r="CE61" i="4"/>
  <c r="J62" i="4"/>
  <c r="L62" i="4" s="1"/>
  <c r="K62" i="4"/>
  <c r="M62" i="4"/>
  <c r="N62" i="4"/>
  <c r="O62" i="4"/>
  <c r="P62" i="4"/>
  <c r="Q62" i="4"/>
  <c r="R62" i="4"/>
  <c r="U62" i="4"/>
  <c r="V62" i="4"/>
  <c r="W62" i="4"/>
  <c r="X62" i="4"/>
  <c r="Y62" i="4"/>
  <c r="Z62" i="4"/>
  <c r="AA62" i="4"/>
  <c r="AC62" i="4"/>
  <c r="AD62" i="4"/>
  <c r="AE62" i="4"/>
  <c r="AF62" i="4"/>
  <c r="AG62" i="4"/>
  <c r="AI62" i="4"/>
  <c r="AJ62" i="4"/>
  <c r="AK62" i="4" a="1"/>
  <c r="AK62" i="4" s="1"/>
  <c r="AL62" i="4"/>
  <c r="AM62" i="4"/>
  <c r="AN62" i="4" a="1"/>
  <c r="AN62" i="4" s="1"/>
  <c r="AO62" i="4"/>
  <c r="AP62" i="4"/>
  <c r="AQ62" i="4" a="1"/>
  <c r="AQ62" i="4" s="1"/>
  <c r="AR62" i="4"/>
  <c r="AS62" i="4"/>
  <c r="AT62" i="4"/>
  <c r="AU62" i="4"/>
  <c r="AV62" i="4" a="1"/>
  <c r="AV62" i="4" s="1"/>
  <c r="AW62" i="4"/>
  <c r="AX62" i="4"/>
  <c r="BD62" i="4"/>
  <c r="BE62" i="4"/>
  <c r="BF62" i="4"/>
  <c r="BG62" i="4"/>
  <c r="BH62" i="4"/>
  <c r="BI62" i="4" a="1"/>
  <c r="BI62" i="4" s="1"/>
  <c r="BJ62" i="4"/>
  <c r="BK62" i="4"/>
  <c r="BL62" i="4" a="1"/>
  <c r="BL62" i="4" s="1"/>
  <c r="BM62" i="4" a="1"/>
  <c r="BM62" i="4" s="1"/>
  <c r="BN62" i="4" a="1"/>
  <c r="BN62" i="4" s="1"/>
  <c r="BO62" i="4" a="1"/>
  <c r="BO62" i="4" s="1"/>
  <c r="BP62" i="4" a="1"/>
  <c r="BP62" i="4" s="1"/>
  <c r="BQ62" i="4" a="1"/>
  <c r="BQ62" i="4" s="1"/>
  <c r="BR62" i="4" a="1"/>
  <c r="BR62" i="4" s="1"/>
  <c r="BS62" i="4"/>
  <c r="BT62" i="4" a="1"/>
  <c r="BT62" i="4" s="1"/>
  <c r="BU62" i="4" a="1"/>
  <c r="BU62" i="4" s="1"/>
  <c r="BV62" i="4"/>
  <c r="BW62" i="4" a="1"/>
  <c r="BW62" i="4" s="1"/>
  <c r="BX62" i="4"/>
  <c r="BY62" i="4" a="1"/>
  <c r="BY62" i="4" s="1"/>
  <c r="BZ62" i="4" a="1"/>
  <c r="BZ62" i="4" s="1"/>
  <c r="CA62" i="4" a="1"/>
  <c r="CA62" i="4" s="1"/>
  <c r="CB62" i="4" a="1"/>
  <c r="CB62" i="4" s="1"/>
  <c r="CC62" i="4" a="1"/>
  <c r="CC62" i="4" s="1"/>
  <c r="CD62" i="4" a="1"/>
  <c r="CD62" i="4" s="1"/>
  <c r="CE62" i="4"/>
  <c r="J63" i="4"/>
  <c r="L63" i="4" s="1"/>
  <c r="K63" i="4"/>
  <c r="M63" i="4"/>
  <c r="N63" i="4"/>
  <c r="O63" i="4"/>
  <c r="P63" i="4"/>
  <c r="Q63" i="4"/>
  <c r="R63" i="4"/>
  <c r="U63" i="4"/>
  <c r="V63" i="4"/>
  <c r="W63" i="4"/>
  <c r="X63" i="4"/>
  <c r="Y63" i="4"/>
  <c r="Z63" i="4"/>
  <c r="AA63" i="4"/>
  <c r="AC63" i="4"/>
  <c r="AD63" i="4"/>
  <c r="AE63" i="4"/>
  <c r="AF63" i="4"/>
  <c r="AG63" i="4"/>
  <c r="AI63" i="4"/>
  <c r="AJ63" i="4"/>
  <c r="AK63" i="4" a="1"/>
  <c r="AK63" i="4" s="1"/>
  <c r="AL63" i="4"/>
  <c r="AM63" i="4"/>
  <c r="AN63" i="4" a="1"/>
  <c r="AN63" i="4" s="1"/>
  <c r="AO63" i="4"/>
  <c r="AP63" i="4"/>
  <c r="AQ63" i="4" a="1"/>
  <c r="AQ63" i="4" s="1"/>
  <c r="AR63" i="4"/>
  <c r="AS63" i="4"/>
  <c r="AT63" i="4"/>
  <c r="AU63" i="4"/>
  <c r="AV63" i="4" a="1"/>
  <c r="AV63" i="4" s="1"/>
  <c r="AW63" i="4"/>
  <c r="AX63" i="4"/>
  <c r="BD63" i="4"/>
  <c r="BE63" i="4"/>
  <c r="BF63" i="4"/>
  <c r="BG63" i="4"/>
  <c r="BH63" i="4"/>
  <c r="BI63" i="4" a="1"/>
  <c r="BI63" i="4" s="1"/>
  <c r="BJ63" i="4"/>
  <c r="BK63" i="4"/>
  <c r="BL63" i="4" a="1"/>
  <c r="BL63" i="4" s="1"/>
  <c r="BM63" i="4" a="1"/>
  <c r="BM63" i="4" s="1"/>
  <c r="BN63" i="4" a="1"/>
  <c r="BN63" i="4" s="1"/>
  <c r="BO63" i="4" a="1"/>
  <c r="BO63" i="4" s="1"/>
  <c r="BP63" i="4" a="1"/>
  <c r="BP63" i="4" s="1"/>
  <c r="BQ63" i="4" a="1"/>
  <c r="BQ63" i="4" s="1"/>
  <c r="BR63" i="4" a="1"/>
  <c r="BR63" i="4" s="1"/>
  <c r="BS63" i="4"/>
  <c r="BT63" i="4" a="1"/>
  <c r="BT63" i="4" s="1"/>
  <c r="BU63" i="4" a="1"/>
  <c r="BU63" i="4" s="1"/>
  <c r="BV63" i="4"/>
  <c r="BW63" i="4" a="1"/>
  <c r="BW63" i="4" s="1"/>
  <c r="BX63" i="4"/>
  <c r="BY63" i="4" a="1"/>
  <c r="BY63" i="4" s="1"/>
  <c r="BZ63" i="4" a="1"/>
  <c r="BZ63" i="4" s="1"/>
  <c r="CA63" i="4" a="1"/>
  <c r="CA63" i="4" s="1"/>
  <c r="CB63" i="4" a="1"/>
  <c r="CB63" i="4" s="1"/>
  <c r="CC63" i="4" a="1"/>
  <c r="CC63" i="4" s="1"/>
  <c r="CD63" i="4" a="1"/>
  <c r="CD63" i="4" s="1"/>
  <c r="CE63" i="4"/>
  <c r="J64" i="4"/>
  <c r="L64" i="4" s="1"/>
  <c r="K64" i="4"/>
  <c r="M64" i="4"/>
  <c r="N64" i="4"/>
  <c r="O64" i="4"/>
  <c r="P64" i="4"/>
  <c r="Q64" i="4"/>
  <c r="R64" i="4"/>
  <c r="U64" i="4"/>
  <c r="V64" i="4"/>
  <c r="W64" i="4"/>
  <c r="X64" i="4"/>
  <c r="Y64" i="4"/>
  <c r="Z64" i="4"/>
  <c r="AA64" i="4"/>
  <c r="AC64" i="4"/>
  <c r="AD64" i="4"/>
  <c r="AE64" i="4"/>
  <c r="AF64" i="4"/>
  <c r="AG64" i="4"/>
  <c r="AI64" i="4"/>
  <c r="AJ64" i="4"/>
  <c r="AK64" i="4" a="1"/>
  <c r="AK64" i="4" s="1"/>
  <c r="AL64" i="4"/>
  <c r="AM64" i="4"/>
  <c r="AN64" i="4" a="1"/>
  <c r="AN64" i="4" s="1"/>
  <c r="AO64" i="4"/>
  <c r="AP64" i="4"/>
  <c r="AQ64" i="4" a="1"/>
  <c r="AQ64" i="4" s="1"/>
  <c r="AR64" i="4"/>
  <c r="AS64" i="4"/>
  <c r="AT64" i="4"/>
  <c r="AU64" i="4"/>
  <c r="AV64" i="4" a="1"/>
  <c r="AV64" i="4" s="1"/>
  <c r="AW64" i="4"/>
  <c r="AX64" i="4"/>
  <c r="BD64" i="4"/>
  <c r="BE64" i="4"/>
  <c r="BF64" i="4"/>
  <c r="BG64" i="4"/>
  <c r="BH64" i="4"/>
  <c r="BI64" i="4" a="1"/>
  <c r="BI64" i="4" s="1"/>
  <c r="BJ64" i="4"/>
  <c r="BK64" i="4"/>
  <c r="BL64" i="4" a="1"/>
  <c r="BL64" i="4" s="1"/>
  <c r="BM64" i="4" a="1"/>
  <c r="BM64" i="4" s="1"/>
  <c r="BN64" i="4" a="1"/>
  <c r="BN64" i="4" s="1"/>
  <c r="BO64" i="4" a="1"/>
  <c r="BO64" i="4" s="1"/>
  <c r="BP64" i="4" a="1"/>
  <c r="BP64" i="4" s="1"/>
  <c r="BQ64" i="4" a="1"/>
  <c r="BQ64" i="4" s="1"/>
  <c r="BR64" i="4" a="1"/>
  <c r="BR64" i="4" s="1"/>
  <c r="BS64" i="4"/>
  <c r="BT64" i="4" a="1"/>
  <c r="BT64" i="4" s="1"/>
  <c r="BU64" i="4" a="1"/>
  <c r="BU64" i="4" s="1"/>
  <c r="BV64" i="4"/>
  <c r="BW64" i="4" a="1"/>
  <c r="BW64" i="4" s="1"/>
  <c r="BX64" i="4"/>
  <c r="BY64" i="4" a="1"/>
  <c r="BY64" i="4" s="1"/>
  <c r="BZ64" i="4" a="1"/>
  <c r="BZ64" i="4" s="1"/>
  <c r="CA64" i="4" a="1"/>
  <c r="CA64" i="4" s="1"/>
  <c r="CB64" i="4" a="1"/>
  <c r="CB64" i="4" s="1"/>
  <c r="CC64" i="4" a="1"/>
  <c r="CC64" i="4" s="1"/>
  <c r="CD64" i="4" a="1"/>
  <c r="CD64" i="4" s="1"/>
  <c r="CE64" i="4"/>
  <c r="J65" i="4"/>
  <c r="L65" i="4" s="1"/>
  <c r="K65" i="4"/>
  <c r="M65" i="4"/>
  <c r="N65" i="4"/>
  <c r="O65" i="4"/>
  <c r="P65" i="4"/>
  <c r="Q65" i="4"/>
  <c r="R65" i="4"/>
  <c r="U65" i="4"/>
  <c r="V65" i="4"/>
  <c r="W65" i="4"/>
  <c r="X65" i="4"/>
  <c r="Y65" i="4"/>
  <c r="Z65" i="4"/>
  <c r="AA65" i="4"/>
  <c r="AC65" i="4"/>
  <c r="AD65" i="4"/>
  <c r="AE65" i="4"/>
  <c r="AF65" i="4"/>
  <c r="AG65" i="4"/>
  <c r="AI65" i="4"/>
  <c r="AJ65" i="4"/>
  <c r="AK65" i="4" a="1"/>
  <c r="AK65" i="4" s="1"/>
  <c r="AL65" i="4"/>
  <c r="AM65" i="4"/>
  <c r="AN65" i="4" a="1"/>
  <c r="AN65" i="4" s="1"/>
  <c r="AO65" i="4"/>
  <c r="AP65" i="4"/>
  <c r="AQ65" i="4" a="1"/>
  <c r="AQ65" i="4" s="1"/>
  <c r="AR65" i="4"/>
  <c r="AS65" i="4"/>
  <c r="AT65" i="4"/>
  <c r="AU65" i="4"/>
  <c r="AV65" i="4" a="1"/>
  <c r="AV65" i="4" s="1"/>
  <c r="AW65" i="4"/>
  <c r="AX65" i="4"/>
  <c r="BD65" i="4"/>
  <c r="BE65" i="4"/>
  <c r="BF65" i="4"/>
  <c r="BG65" i="4"/>
  <c r="BH65" i="4"/>
  <c r="BI65" i="4" a="1"/>
  <c r="BI65" i="4" s="1"/>
  <c r="BJ65" i="4"/>
  <c r="BK65" i="4"/>
  <c r="BL65" i="4" a="1"/>
  <c r="BL65" i="4" s="1"/>
  <c r="BM65" i="4" a="1"/>
  <c r="BM65" i="4" s="1"/>
  <c r="BN65" i="4" a="1"/>
  <c r="BN65" i="4" s="1"/>
  <c r="BO65" i="4" a="1"/>
  <c r="BO65" i="4" s="1"/>
  <c r="BP65" i="4" a="1"/>
  <c r="BP65" i="4" s="1"/>
  <c r="BQ65" i="4" a="1"/>
  <c r="BQ65" i="4" s="1"/>
  <c r="BR65" i="4" a="1"/>
  <c r="BR65" i="4" s="1"/>
  <c r="BS65" i="4"/>
  <c r="BT65" i="4" a="1"/>
  <c r="BT65" i="4" s="1"/>
  <c r="BU65" i="4" a="1"/>
  <c r="BU65" i="4" s="1"/>
  <c r="BV65" i="4"/>
  <c r="BW65" i="4" a="1"/>
  <c r="BW65" i="4" s="1"/>
  <c r="BX65" i="4"/>
  <c r="BY65" i="4" a="1"/>
  <c r="BY65" i="4" s="1"/>
  <c r="BZ65" i="4" a="1"/>
  <c r="BZ65" i="4" s="1"/>
  <c r="CA65" i="4" a="1"/>
  <c r="CA65" i="4" s="1"/>
  <c r="CB65" i="4" a="1"/>
  <c r="CB65" i="4" s="1"/>
  <c r="CC65" i="4" a="1"/>
  <c r="CC65" i="4" s="1"/>
  <c r="CD65" i="4" a="1"/>
  <c r="CD65" i="4" s="1"/>
  <c r="CE65" i="4"/>
  <c r="J66" i="4"/>
  <c r="L66" i="4" s="1"/>
  <c r="K66" i="4"/>
  <c r="M66" i="4"/>
  <c r="N66" i="4"/>
  <c r="O66" i="4"/>
  <c r="P66" i="4"/>
  <c r="Q66" i="4"/>
  <c r="R66" i="4"/>
  <c r="U66" i="4"/>
  <c r="V66" i="4"/>
  <c r="W66" i="4"/>
  <c r="X66" i="4"/>
  <c r="Y66" i="4"/>
  <c r="Z66" i="4"/>
  <c r="AA66" i="4"/>
  <c r="AC66" i="4"/>
  <c r="AD66" i="4"/>
  <c r="AE66" i="4"/>
  <c r="AF66" i="4"/>
  <c r="AG66" i="4"/>
  <c r="AI66" i="4"/>
  <c r="AJ66" i="4"/>
  <c r="AK66" i="4" a="1"/>
  <c r="AK66" i="4" s="1"/>
  <c r="AL66" i="4"/>
  <c r="AM66" i="4"/>
  <c r="AN66" i="4" a="1"/>
  <c r="AN66" i="4" s="1"/>
  <c r="AO66" i="4"/>
  <c r="AP66" i="4"/>
  <c r="AQ66" i="4" a="1"/>
  <c r="AQ66" i="4" s="1"/>
  <c r="AR66" i="4"/>
  <c r="AS66" i="4"/>
  <c r="AT66" i="4"/>
  <c r="AU66" i="4"/>
  <c r="AV66" i="4" a="1"/>
  <c r="AV66" i="4" s="1"/>
  <c r="AW66" i="4"/>
  <c r="AX66" i="4"/>
  <c r="BD66" i="4"/>
  <c r="BE66" i="4"/>
  <c r="BF66" i="4"/>
  <c r="BG66" i="4"/>
  <c r="BH66" i="4"/>
  <c r="BI66" i="4" a="1"/>
  <c r="BI66" i="4" s="1"/>
  <c r="BJ66" i="4"/>
  <c r="BK66" i="4"/>
  <c r="BL66" i="4" a="1"/>
  <c r="BL66" i="4" s="1"/>
  <c r="BM66" i="4" a="1"/>
  <c r="BM66" i="4" s="1"/>
  <c r="BN66" i="4" a="1"/>
  <c r="BN66" i="4" s="1"/>
  <c r="BO66" i="4" a="1"/>
  <c r="BO66" i="4" s="1"/>
  <c r="BP66" i="4" a="1"/>
  <c r="BP66" i="4" s="1"/>
  <c r="BQ66" i="4" a="1"/>
  <c r="BQ66" i="4" s="1"/>
  <c r="BR66" i="4" a="1"/>
  <c r="BR66" i="4" s="1"/>
  <c r="BS66" i="4"/>
  <c r="BT66" i="4" a="1"/>
  <c r="BT66" i="4" s="1"/>
  <c r="BU66" i="4" a="1"/>
  <c r="BU66" i="4" s="1"/>
  <c r="BV66" i="4"/>
  <c r="BW66" i="4" a="1"/>
  <c r="BW66" i="4" s="1"/>
  <c r="BX66" i="4"/>
  <c r="BY66" i="4" a="1"/>
  <c r="BY66" i="4" s="1"/>
  <c r="BZ66" i="4" a="1"/>
  <c r="BZ66" i="4" s="1"/>
  <c r="CA66" i="4" a="1"/>
  <c r="CA66" i="4" s="1"/>
  <c r="CB66" i="4" a="1"/>
  <c r="CB66" i="4" s="1"/>
  <c r="CC66" i="4" a="1"/>
  <c r="CC66" i="4" s="1"/>
  <c r="CD66" i="4" a="1"/>
  <c r="CD66" i="4" s="1"/>
  <c r="CE66" i="4"/>
  <c r="J67" i="4"/>
  <c r="L67" i="4" s="1"/>
  <c r="K67" i="4"/>
  <c r="M67" i="4"/>
  <c r="N67" i="4"/>
  <c r="O67" i="4"/>
  <c r="P67" i="4"/>
  <c r="Q67" i="4"/>
  <c r="R67" i="4"/>
  <c r="U67" i="4"/>
  <c r="V67" i="4"/>
  <c r="W67" i="4"/>
  <c r="X67" i="4"/>
  <c r="Y67" i="4"/>
  <c r="Z67" i="4"/>
  <c r="AA67" i="4"/>
  <c r="AC67" i="4"/>
  <c r="AD67" i="4"/>
  <c r="AE67" i="4"/>
  <c r="AF67" i="4"/>
  <c r="AG67" i="4"/>
  <c r="AI67" i="4"/>
  <c r="AJ67" i="4"/>
  <c r="AK67" i="4" a="1"/>
  <c r="AK67" i="4" s="1"/>
  <c r="AL67" i="4"/>
  <c r="AM67" i="4"/>
  <c r="AN67" i="4" a="1"/>
  <c r="AN67" i="4" s="1"/>
  <c r="AO67" i="4"/>
  <c r="AP67" i="4"/>
  <c r="AQ67" i="4" a="1"/>
  <c r="AQ67" i="4" s="1"/>
  <c r="AR67" i="4"/>
  <c r="AS67" i="4"/>
  <c r="AT67" i="4"/>
  <c r="AU67" i="4"/>
  <c r="AV67" i="4" a="1"/>
  <c r="AV67" i="4" s="1"/>
  <c r="AW67" i="4"/>
  <c r="AX67" i="4"/>
  <c r="BD67" i="4"/>
  <c r="BE67" i="4"/>
  <c r="BF67" i="4"/>
  <c r="BG67" i="4"/>
  <c r="BH67" i="4"/>
  <c r="BI67" i="4" a="1"/>
  <c r="BI67" i="4" s="1"/>
  <c r="BJ67" i="4"/>
  <c r="BK67" i="4"/>
  <c r="BL67" i="4" a="1"/>
  <c r="BL67" i="4" s="1"/>
  <c r="BM67" i="4" a="1"/>
  <c r="BM67" i="4" s="1"/>
  <c r="BN67" i="4" a="1"/>
  <c r="BN67" i="4" s="1"/>
  <c r="BO67" i="4" a="1"/>
  <c r="BO67" i="4" s="1"/>
  <c r="BP67" i="4" a="1"/>
  <c r="BP67" i="4" s="1"/>
  <c r="BQ67" i="4" a="1"/>
  <c r="BQ67" i="4" s="1"/>
  <c r="BR67" i="4" a="1"/>
  <c r="BR67" i="4" s="1"/>
  <c r="BS67" i="4"/>
  <c r="BT67" i="4" a="1"/>
  <c r="BT67" i="4" s="1"/>
  <c r="BU67" i="4" a="1"/>
  <c r="BU67" i="4" s="1"/>
  <c r="BV67" i="4"/>
  <c r="BW67" i="4" a="1"/>
  <c r="BW67" i="4" s="1"/>
  <c r="BX67" i="4"/>
  <c r="BY67" i="4" a="1"/>
  <c r="BY67" i="4" s="1"/>
  <c r="BZ67" i="4" a="1"/>
  <c r="BZ67" i="4" s="1"/>
  <c r="CA67" i="4" a="1"/>
  <c r="CA67" i="4" s="1"/>
  <c r="CB67" i="4" a="1"/>
  <c r="CB67" i="4" s="1"/>
  <c r="CC67" i="4" a="1"/>
  <c r="CC67" i="4" s="1"/>
  <c r="CD67" i="4" a="1"/>
  <c r="CD67" i="4" s="1"/>
  <c r="CE67" i="4"/>
  <c r="J68" i="4"/>
  <c r="L68" i="4" s="1"/>
  <c r="K68" i="4"/>
  <c r="M68" i="4"/>
  <c r="N68" i="4"/>
  <c r="O68" i="4"/>
  <c r="P68" i="4"/>
  <c r="Q68" i="4"/>
  <c r="R68" i="4"/>
  <c r="U68" i="4"/>
  <c r="V68" i="4"/>
  <c r="W68" i="4"/>
  <c r="X68" i="4"/>
  <c r="Y68" i="4"/>
  <c r="Z68" i="4"/>
  <c r="AA68" i="4"/>
  <c r="AC68" i="4"/>
  <c r="AD68" i="4"/>
  <c r="AE68" i="4"/>
  <c r="AF68" i="4"/>
  <c r="AG68" i="4"/>
  <c r="AI68" i="4"/>
  <c r="AJ68" i="4"/>
  <c r="AK68" i="4" a="1"/>
  <c r="AK68" i="4" s="1"/>
  <c r="AL68" i="4"/>
  <c r="AM68" i="4"/>
  <c r="AN68" i="4" a="1"/>
  <c r="AN68" i="4" s="1"/>
  <c r="AO68" i="4"/>
  <c r="AP68" i="4"/>
  <c r="AQ68" i="4" a="1"/>
  <c r="AQ68" i="4" s="1"/>
  <c r="AR68" i="4"/>
  <c r="AS68" i="4"/>
  <c r="AT68" i="4"/>
  <c r="AU68" i="4"/>
  <c r="AV68" i="4" a="1"/>
  <c r="AV68" i="4" s="1"/>
  <c r="AW68" i="4"/>
  <c r="AX68" i="4"/>
  <c r="BD68" i="4"/>
  <c r="BE68" i="4"/>
  <c r="BF68" i="4"/>
  <c r="BG68" i="4"/>
  <c r="BH68" i="4"/>
  <c r="BI68" i="4" a="1"/>
  <c r="BI68" i="4" s="1"/>
  <c r="BJ68" i="4"/>
  <c r="BK68" i="4"/>
  <c r="BL68" i="4" a="1"/>
  <c r="BL68" i="4" s="1"/>
  <c r="BM68" i="4" a="1"/>
  <c r="BM68" i="4" s="1"/>
  <c r="BN68" i="4" a="1"/>
  <c r="BN68" i="4" s="1"/>
  <c r="BO68" i="4" a="1"/>
  <c r="BO68" i="4" s="1"/>
  <c r="BP68" i="4" a="1"/>
  <c r="BP68" i="4" s="1"/>
  <c r="BQ68" i="4" a="1"/>
  <c r="BQ68" i="4" s="1"/>
  <c r="BR68" i="4" a="1"/>
  <c r="BR68" i="4" s="1"/>
  <c r="BS68" i="4"/>
  <c r="BT68" i="4" a="1"/>
  <c r="BT68" i="4" s="1"/>
  <c r="BU68" i="4" a="1"/>
  <c r="BU68" i="4" s="1"/>
  <c r="BV68" i="4"/>
  <c r="BW68" i="4" a="1"/>
  <c r="BW68" i="4" s="1"/>
  <c r="BX68" i="4"/>
  <c r="BY68" i="4" a="1"/>
  <c r="BY68" i="4" s="1"/>
  <c r="BZ68" i="4" a="1"/>
  <c r="BZ68" i="4" s="1"/>
  <c r="CA68" i="4" a="1"/>
  <c r="CA68" i="4" s="1"/>
  <c r="CB68" i="4" a="1"/>
  <c r="CB68" i="4" s="1"/>
  <c r="CC68" i="4" a="1"/>
  <c r="CC68" i="4" s="1"/>
  <c r="CD68" i="4" a="1"/>
  <c r="CD68" i="4" s="1"/>
  <c r="CE68" i="4"/>
  <c r="J69" i="4"/>
  <c r="L69" i="4" s="1"/>
  <c r="K69" i="4"/>
  <c r="M69" i="4"/>
  <c r="N69" i="4"/>
  <c r="O69" i="4"/>
  <c r="P69" i="4"/>
  <c r="Q69" i="4"/>
  <c r="R69" i="4"/>
  <c r="U69" i="4"/>
  <c r="V69" i="4"/>
  <c r="W69" i="4"/>
  <c r="X69" i="4"/>
  <c r="Y69" i="4"/>
  <c r="Z69" i="4"/>
  <c r="AA69" i="4"/>
  <c r="AC69" i="4"/>
  <c r="AD69" i="4"/>
  <c r="AE69" i="4"/>
  <c r="AF69" i="4"/>
  <c r="AG69" i="4"/>
  <c r="AI69" i="4"/>
  <c r="AJ69" i="4"/>
  <c r="AK69" i="4" a="1"/>
  <c r="AK69" i="4" s="1"/>
  <c r="AL69" i="4"/>
  <c r="AM69" i="4"/>
  <c r="AN69" i="4" a="1"/>
  <c r="AN69" i="4" s="1"/>
  <c r="AO69" i="4"/>
  <c r="AP69" i="4"/>
  <c r="AQ69" i="4" a="1"/>
  <c r="AQ69" i="4" s="1"/>
  <c r="AR69" i="4"/>
  <c r="AS69" i="4"/>
  <c r="AT69" i="4"/>
  <c r="AU69" i="4"/>
  <c r="AV69" i="4" a="1"/>
  <c r="AV69" i="4" s="1"/>
  <c r="AW69" i="4"/>
  <c r="AX69" i="4"/>
  <c r="BD69" i="4"/>
  <c r="BE69" i="4"/>
  <c r="BF69" i="4"/>
  <c r="BG69" i="4"/>
  <c r="BH69" i="4"/>
  <c r="BI69" i="4" a="1"/>
  <c r="BI69" i="4" s="1"/>
  <c r="BJ69" i="4"/>
  <c r="BK69" i="4"/>
  <c r="BL69" i="4" a="1"/>
  <c r="BL69" i="4" s="1"/>
  <c r="BM69" i="4" a="1"/>
  <c r="BM69" i="4" s="1"/>
  <c r="BN69" i="4" a="1"/>
  <c r="BN69" i="4" s="1"/>
  <c r="BO69" i="4" a="1"/>
  <c r="BO69" i="4" s="1"/>
  <c r="BP69" i="4" a="1"/>
  <c r="BP69" i="4" s="1"/>
  <c r="BQ69" i="4" a="1"/>
  <c r="BQ69" i="4" s="1"/>
  <c r="BR69" i="4" a="1"/>
  <c r="BR69" i="4" s="1"/>
  <c r="BS69" i="4"/>
  <c r="BT69" i="4" a="1"/>
  <c r="BT69" i="4" s="1"/>
  <c r="BU69" i="4" a="1"/>
  <c r="BU69" i="4" s="1"/>
  <c r="BV69" i="4"/>
  <c r="BW69" i="4" a="1"/>
  <c r="BW69" i="4" s="1"/>
  <c r="BX69" i="4"/>
  <c r="BY69" i="4" a="1"/>
  <c r="BY69" i="4" s="1"/>
  <c r="BZ69" i="4" a="1"/>
  <c r="BZ69" i="4" s="1"/>
  <c r="CA69" i="4" a="1"/>
  <c r="CA69" i="4" s="1"/>
  <c r="CB69" i="4" a="1"/>
  <c r="CB69" i="4" s="1"/>
  <c r="CC69" i="4" a="1"/>
  <c r="CC69" i="4" s="1"/>
  <c r="CD69" i="4" a="1"/>
  <c r="CD69" i="4" s="1"/>
  <c r="CE69" i="4"/>
  <c r="J70" i="4"/>
  <c r="L70" i="4" s="1"/>
  <c r="K70" i="4"/>
  <c r="M70" i="4"/>
  <c r="N70" i="4"/>
  <c r="O70" i="4"/>
  <c r="P70" i="4"/>
  <c r="Q70" i="4"/>
  <c r="R70" i="4"/>
  <c r="U70" i="4"/>
  <c r="V70" i="4"/>
  <c r="W70" i="4"/>
  <c r="X70" i="4"/>
  <c r="Y70" i="4"/>
  <c r="Z70" i="4"/>
  <c r="AA70" i="4"/>
  <c r="AC70" i="4"/>
  <c r="AD70" i="4"/>
  <c r="AE70" i="4"/>
  <c r="AF70" i="4"/>
  <c r="AG70" i="4"/>
  <c r="AI70" i="4"/>
  <c r="AJ70" i="4"/>
  <c r="AK70" i="4" a="1"/>
  <c r="AK70" i="4" s="1"/>
  <c r="AL70" i="4"/>
  <c r="AM70" i="4"/>
  <c r="AN70" i="4" a="1"/>
  <c r="AN70" i="4" s="1"/>
  <c r="AO70" i="4"/>
  <c r="AP70" i="4"/>
  <c r="AQ70" i="4" a="1"/>
  <c r="AQ70" i="4" s="1"/>
  <c r="AR70" i="4"/>
  <c r="AS70" i="4"/>
  <c r="AT70" i="4"/>
  <c r="AU70" i="4"/>
  <c r="AV70" i="4" a="1"/>
  <c r="AV70" i="4" s="1"/>
  <c r="AW70" i="4"/>
  <c r="AX70" i="4"/>
  <c r="BD70" i="4"/>
  <c r="BE70" i="4"/>
  <c r="BF70" i="4"/>
  <c r="BG70" i="4"/>
  <c r="BH70" i="4"/>
  <c r="BI70" i="4" a="1"/>
  <c r="BI70" i="4" s="1"/>
  <c r="BJ70" i="4"/>
  <c r="BK70" i="4"/>
  <c r="BL70" i="4" a="1"/>
  <c r="BL70" i="4" s="1"/>
  <c r="BM70" i="4" a="1"/>
  <c r="BM70" i="4" s="1"/>
  <c r="BN70" i="4" a="1"/>
  <c r="BN70" i="4" s="1"/>
  <c r="BO70" i="4" a="1"/>
  <c r="BO70" i="4" s="1"/>
  <c r="BP70" i="4" a="1"/>
  <c r="BP70" i="4" s="1"/>
  <c r="BQ70" i="4" a="1"/>
  <c r="BQ70" i="4" s="1"/>
  <c r="BR70" i="4" a="1"/>
  <c r="BR70" i="4" s="1"/>
  <c r="BS70" i="4"/>
  <c r="BT70" i="4" a="1"/>
  <c r="BT70" i="4" s="1"/>
  <c r="BU70" i="4" a="1"/>
  <c r="BU70" i="4" s="1"/>
  <c r="BV70" i="4"/>
  <c r="BW70" i="4" a="1"/>
  <c r="BW70" i="4" s="1"/>
  <c r="BX70" i="4"/>
  <c r="BY70" i="4" a="1"/>
  <c r="BY70" i="4" s="1"/>
  <c r="BZ70" i="4" a="1"/>
  <c r="BZ70" i="4" s="1"/>
  <c r="CA70" i="4" a="1"/>
  <c r="CA70" i="4" s="1"/>
  <c r="CB70" i="4" a="1"/>
  <c r="CB70" i="4" s="1"/>
  <c r="CC70" i="4" a="1"/>
  <c r="CC70" i="4" s="1"/>
  <c r="CD70" i="4" a="1"/>
  <c r="CD70" i="4" s="1"/>
  <c r="CE70" i="4"/>
  <c r="J71" i="4"/>
  <c r="L71" i="4" s="1"/>
  <c r="K71" i="4"/>
  <c r="M71" i="4"/>
  <c r="N71" i="4"/>
  <c r="O71" i="4"/>
  <c r="P71" i="4"/>
  <c r="Q71" i="4"/>
  <c r="R71" i="4"/>
  <c r="U71" i="4"/>
  <c r="V71" i="4"/>
  <c r="W71" i="4"/>
  <c r="X71" i="4"/>
  <c r="Y71" i="4"/>
  <c r="Z71" i="4"/>
  <c r="AA71" i="4"/>
  <c r="AC71" i="4"/>
  <c r="AD71" i="4"/>
  <c r="AE71" i="4"/>
  <c r="AF71" i="4"/>
  <c r="AG71" i="4"/>
  <c r="AI71" i="4"/>
  <c r="AJ71" i="4"/>
  <c r="AK71" i="4" a="1"/>
  <c r="AK71" i="4" s="1"/>
  <c r="AL71" i="4"/>
  <c r="AM71" i="4"/>
  <c r="AN71" i="4" a="1"/>
  <c r="AN71" i="4" s="1"/>
  <c r="AO71" i="4"/>
  <c r="AP71" i="4"/>
  <c r="AQ71" i="4" a="1"/>
  <c r="AQ71" i="4" s="1"/>
  <c r="AR71" i="4"/>
  <c r="AS71" i="4"/>
  <c r="AT71" i="4"/>
  <c r="AU71" i="4"/>
  <c r="AV71" i="4" a="1"/>
  <c r="AV71" i="4" s="1"/>
  <c r="AW71" i="4"/>
  <c r="AX71" i="4"/>
  <c r="BD71" i="4"/>
  <c r="BE71" i="4"/>
  <c r="BF71" i="4"/>
  <c r="BG71" i="4"/>
  <c r="BH71" i="4"/>
  <c r="BI71" i="4" a="1"/>
  <c r="BI71" i="4" s="1"/>
  <c r="BJ71" i="4"/>
  <c r="BK71" i="4"/>
  <c r="BL71" i="4" a="1"/>
  <c r="BL71" i="4" s="1"/>
  <c r="BM71" i="4" a="1"/>
  <c r="BM71" i="4" s="1"/>
  <c r="BN71" i="4" a="1"/>
  <c r="BN71" i="4" s="1"/>
  <c r="BO71" i="4" a="1"/>
  <c r="BO71" i="4" s="1"/>
  <c r="BP71" i="4" a="1"/>
  <c r="BP71" i="4" s="1"/>
  <c r="BQ71" i="4" a="1"/>
  <c r="BQ71" i="4" s="1"/>
  <c r="BR71" i="4" a="1"/>
  <c r="BR71" i="4" s="1"/>
  <c r="BS71" i="4"/>
  <c r="BT71" i="4" a="1"/>
  <c r="BT71" i="4" s="1"/>
  <c r="BU71" i="4" a="1"/>
  <c r="BU71" i="4" s="1"/>
  <c r="BV71" i="4"/>
  <c r="BW71" i="4" a="1"/>
  <c r="BW71" i="4" s="1"/>
  <c r="BX71" i="4"/>
  <c r="BY71" i="4" a="1"/>
  <c r="BY71" i="4" s="1"/>
  <c r="BZ71" i="4" a="1"/>
  <c r="BZ71" i="4" s="1"/>
  <c r="CA71" i="4" a="1"/>
  <c r="CA71" i="4" s="1"/>
  <c r="CB71" i="4" a="1"/>
  <c r="CB71" i="4" s="1"/>
  <c r="CC71" i="4" a="1"/>
  <c r="CC71" i="4" s="1"/>
  <c r="CD71" i="4" a="1"/>
  <c r="CD71" i="4" s="1"/>
  <c r="CE71" i="4"/>
  <c r="J72" i="4"/>
  <c r="L72" i="4" s="1"/>
  <c r="K72" i="4"/>
  <c r="M72" i="4"/>
  <c r="N72" i="4"/>
  <c r="O72" i="4"/>
  <c r="P72" i="4"/>
  <c r="Q72" i="4"/>
  <c r="R72" i="4"/>
  <c r="U72" i="4"/>
  <c r="V72" i="4"/>
  <c r="W72" i="4"/>
  <c r="X72" i="4"/>
  <c r="Y72" i="4"/>
  <c r="Z72" i="4"/>
  <c r="AA72" i="4"/>
  <c r="AC72" i="4"/>
  <c r="AD72" i="4"/>
  <c r="AE72" i="4"/>
  <c r="AF72" i="4"/>
  <c r="AG72" i="4"/>
  <c r="AI72" i="4"/>
  <c r="AJ72" i="4"/>
  <c r="AK72" i="4" a="1"/>
  <c r="AK72" i="4" s="1"/>
  <c r="AL72" i="4"/>
  <c r="AM72" i="4"/>
  <c r="AN72" i="4" a="1"/>
  <c r="AN72" i="4" s="1"/>
  <c r="AO72" i="4"/>
  <c r="AP72" i="4"/>
  <c r="AQ72" i="4" a="1"/>
  <c r="AQ72" i="4" s="1"/>
  <c r="AR72" i="4"/>
  <c r="AS72" i="4"/>
  <c r="AT72" i="4"/>
  <c r="AU72" i="4"/>
  <c r="AV72" i="4" a="1"/>
  <c r="AV72" i="4" s="1"/>
  <c r="AW72" i="4"/>
  <c r="AX72" i="4"/>
  <c r="BD72" i="4"/>
  <c r="BE72" i="4"/>
  <c r="BF72" i="4"/>
  <c r="BG72" i="4"/>
  <c r="BH72" i="4"/>
  <c r="BI72" i="4" a="1"/>
  <c r="BI72" i="4" s="1"/>
  <c r="BJ72" i="4"/>
  <c r="BK72" i="4"/>
  <c r="BL72" i="4" a="1"/>
  <c r="BL72" i="4" s="1"/>
  <c r="BM72" i="4" a="1"/>
  <c r="BM72" i="4" s="1"/>
  <c r="BN72" i="4" a="1"/>
  <c r="BN72" i="4" s="1"/>
  <c r="BO72" i="4" a="1"/>
  <c r="BO72" i="4" s="1"/>
  <c r="BP72" i="4" a="1"/>
  <c r="BP72" i="4" s="1"/>
  <c r="BQ72" i="4" a="1"/>
  <c r="BQ72" i="4" s="1"/>
  <c r="BR72" i="4" a="1"/>
  <c r="BR72" i="4" s="1"/>
  <c r="BS72" i="4"/>
  <c r="BT72" i="4" a="1"/>
  <c r="BT72" i="4" s="1"/>
  <c r="BU72" i="4" a="1"/>
  <c r="BU72" i="4" s="1"/>
  <c r="BV72" i="4"/>
  <c r="BW72" i="4" a="1"/>
  <c r="BW72" i="4" s="1"/>
  <c r="BX72" i="4"/>
  <c r="BY72" i="4" a="1"/>
  <c r="BY72" i="4" s="1"/>
  <c r="BZ72" i="4" a="1"/>
  <c r="BZ72" i="4" s="1"/>
  <c r="CA72" i="4" a="1"/>
  <c r="CA72" i="4" s="1"/>
  <c r="CB72" i="4" a="1"/>
  <c r="CB72" i="4" s="1"/>
  <c r="CC72" i="4" a="1"/>
  <c r="CC72" i="4" s="1"/>
  <c r="CD72" i="4" a="1"/>
  <c r="CD72" i="4" s="1"/>
  <c r="CE72" i="4"/>
  <c r="J73" i="4"/>
  <c r="L73" i="4" s="1"/>
  <c r="K73" i="4"/>
  <c r="M73" i="4"/>
  <c r="N73" i="4"/>
  <c r="O73" i="4"/>
  <c r="P73" i="4"/>
  <c r="Q73" i="4"/>
  <c r="R73" i="4"/>
  <c r="U73" i="4"/>
  <c r="V73" i="4"/>
  <c r="W73" i="4"/>
  <c r="X73" i="4"/>
  <c r="Y73" i="4"/>
  <c r="Z73" i="4"/>
  <c r="AA73" i="4"/>
  <c r="AC73" i="4"/>
  <c r="AD73" i="4"/>
  <c r="AE73" i="4"/>
  <c r="AF73" i="4"/>
  <c r="AG73" i="4"/>
  <c r="AI73" i="4"/>
  <c r="AJ73" i="4"/>
  <c r="AK73" i="4" a="1"/>
  <c r="AK73" i="4" s="1"/>
  <c r="AL73" i="4"/>
  <c r="AM73" i="4"/>
  <c r="AN73" i="4" a="1"/>
  <c r="AN73" i="4" s="1"/>
  <c r="AO73" i="4"/>
  <c r="AP73" i="4"/>
  <c r="AQ73" i="4" a="1"/>
  <c r="AQ73" i="4" s="1"/>
  <c r="AR73" i="4"/>
  <c r="AS73" i="4"/>
  <c r="AT73" i="4"/>
  <c r="AU73" i="4"/>
  <c r="AV73" i="4" a="1"/>
  <c r="AV73" i="4" s="1"/>
  <c r="AW73" i="4"/>
  <c r="AX73" i="4"/>
  <c r="BD73" i="4"/>
  <c r="BE73" i="4"/>
  <c r="BF73" i="4"/>
  <c r="BG73" i="4"/>
  <c r="BH73" i="4"/>
  <c r="BI73" i="4" a="1"/>
  <c r="BI73" i="4" s="1"/>
  <c r="BJ73" i="4"/>
  <c r="BK73" i="4"/>
  <c r="BL73" i="4" a="1"/>
  <c r="BL73" i="4" s="1"/>
  <c r="BM73" i="4" a="1"/>
  <c r="BM73" i="4" s="1"/>
  <c r="BN73" i="4" a="1"/>
  <c r="BN73" i="4" s="1"/>
  <c r="BO73" i="4" a="1"/>
  <c r="BO73" i="4" s="1"/>
  <c r="BP73" i="4" a="1"/>
  <c r="BP73" i="4" s="1"/>
  <c r="BQ73" i="4" a="1"/>
  <c r="BQ73" i="4" s="1"/>
  <c r="BR73" i="4" a="1"/>
  <c r="BR73" i="4" s="1"/>
  <c r="BS73" i="4"/>
  <c r="BT73" i="4" a="1"/>
  <c r="BT73" i="4" s="1"/>
  <c r="BU73" i="4" a="1"/>
  <c r="BU73" i="4" s="1"/>
  <c r="BV73" i="4"/>
  <c r="BW73" i="4" a="1"/>
  <c r="BW73" i="4" s="1"/>
  <c r="BX73" i="4"/>
  <c r="BY73" i="4" a="1"/>
  <c r="BY73" i="4" s="1"/>
  <c r="BZ73" i="4" a="1"/>
  <c r="BZ73" i="4" s="1"/>
  <c r="CA73" i="4" a="1"/>
  <c r="CA73" i="4" s="1"/>
  <c r="CB73" i="4" a="1"/>
  <c r="CB73" i="4" s="1"/>
  <c r="CC73" i="4" a="1"/>
  <c r="CC73" i="4" s="1"/>
  <c r="CD73" i="4" a="1"/>
  <c r="CD73" i="4" s="1"/>
  <c r="CE73" i="4"/>
  <c r="J74" i="4"/>
  <c r="L74" i="4" s="1"/>
  <c r="K74" i="4"/>
  <c r="M74" i="4"/>
  <c r="N74" i="4"/>
  <c r="O74" i="4"/>
  <c r="P74" i="4"/>
  <c r="Q74" i="4"/>
  <c r="R74" i="4"/>
  <c r="U74" i="4"/>
  <c r="V74" i="4"/>
  <c r="W74" i="4"/>
  <c r="X74" i="4"/>
  <c r="Y74" i="4"/>
  <c r="Z74" i="4"/>
  <c r="AA74" i="4"/>
  <c r="AC74" i="4"/>
  <c r="AD74" i="4"/>
  <c r="AE74" i="4"/>
  <c r="AF74" i="4"/>
  <c r="AG74" i="4"/>
  <c r="AI74" i="4"/>
  <c r="AJ74" i="4"/>
  <c r="AK74" i="4" a="1"/>
  <c r="AK74" i="4" s="1"/>
  <c r="AL74" i="4"/>
  <c r="AM74" i="4"/>
  <c r="AN74" i="4" a="1"/>
  <c r="AN74" i="4" s="1"/>
  <c r="AO74" i="4"/>
  <c r="AP74" i="4"/>
  <c r="AQ74" i="4" a="1"/>
  <c r="AQ74" i="4" s="1"/>
  <c r="AR74" i="4"/>
  <c r="AS74" i="4"/>
  <c r="AT74" i="4"/>
  <c r="AU74" i="4"/>
  <c r="AV74" i="4" a="1"/>
  <c r="AV74" i="4" s="1"/>
  <c r="AW74" i="4"/>
  <c r="AX74" i="4"/>
  <c r="BD74" i="4"/>
  <c r="BE74" i="4"/>
  <c r="BF74" i="4"/>
  <c r="BG74" i="4"/>
  <c r="BH74" i="4"/>
  <c r="BI74" i="4" a="1"/>
  <c r="BI74" i="4" s="1"/>
  <c r="BJ74" i="4"/>
  <c r="BK74" i="4"/>
  <c r="BL74" i="4" a="1"/>
  <c r="BL74" i="4" s="1"/>
  <c r="BM74" i="4" a="1"/>
  <c r="BM74" i="4" s="1"/>
  <c r="BN74" i="4" a="1"/>
  <c r="BN74" i="4" s="1"/>
  <c r="BO74" i="4" a="1"/>
  <c r="BO74" i="4" s="1"/>
  <c r="BP74" i="4" a="1"/>
  <c r="BP74" i="4" s="1"/>
  <c r="BQ74" i="4" a="1"/>
  <c r="BQ74" i="4" s="1"/>
  <c r="BR74" i="4" a="1"/>
  <c r="BR74" i="4" s="1"/>
  <c r="BS74" i="4"/>
  <c r="BT74" i="4" a="1"/>
  <c r="BT74" i="4" s="1"/>
  <c r="BU74" i="4" a="1"/>
  <c r="BU74" i="4" s="1"/>
  <c r="BV74" i="4"/>
  <c r="BW74" i="4" a="1"/>
  <c r="BW74" i="4" s="1"/>
  <c r="BX74" i="4"/>
  <c r="BY74" i="4" a="1"/>
  <c r="BY74" i="4" s="1"/>
  <c r="BZ74" i="4" a="1"/>
  <c r="BZ74" i="4" s="1"/>
  <c r="CA74" i="4" a="1"/>
  <c r="CA74" i="4" s="1"/>
  <c r="CB74" i="4" a="1"/>
  <c r="CB74" i="4" s="1"/>
  <c r="CC74" i="4" a="1"/>
  <c r="CC74" i="4" s="1"/>
  <c r="CD74" i="4" a="1"/>
  <c r="CD74" i="4" s="1"/>
  <c r="CE74" i="4"/>
  <c r="J75" i="4"/>
  <c r="L75" i="4" s="1"/>
  <c r="K75" i="4"/>
  <c r="M75" i="4"/>
  <c r="N75" i="4"/>
  <c r="O75" i="4"/>
  <c r="P75" i="4"/>
  <c r="Q75" i="4"/>
  <c r="R75" i="4"/>
  <c r="U75" i="4"/>
  <c r="V75" i="4"/>
  <c r="W75" i="4"/>
  <c r="X75" i="4"/>
  <c r="Y75" i="4"/>
  <c r="Z75" i="4"/>
  <c r="AA75" i="4"/>
  <c r="AC75" i="4"/>
  <c r="AD75" i="4"/>
  <c r="AE75" i="4"/>
  <c r="AF75" i="4"/>
  <c r="AG75" i="4"/>
  <c r="AI75" i="4"/>
  <c r="AJ75" i="4"/>
  <c r="AK75" i="4" a="1"/>
  <c r="AK75" i="4" s="1"/>
  <c r="AL75" i="4"/>
  <c r="AM75" i="4"/>
  <c r="AN75" i="4" a="1"/>
  <c r="AN75" i="4" s="1"/>
  <c r="AO75" i="4"/>
  <c r="AP75" i="4"/>
  <c r="AQ75" i="4" a="1"/>
  <c r="AQ75" i="4" s="1"/>
  <c r="AR75" i="4"/>
  <c r="AS75" i="4"/>
  <c r="AT75" i="4"/>
  <c r="AU75" i="4"/>
  <c r="AV75" i="4" a="1"/>
  <c r="AV75" i="4" s="1"/>
  <c r="AW75" i="4"/>
  <c r="AX75" i="4"/>
  <c r="BD75" i="4"/>
  <c r="BE75" i="4"/>
  <c r="BF75" i="4"/>
  <c r="BG75" i="4"/>
  <c r="BH75" i="4"/>
  <c r="BI75" i="4" a="1"/>
  <c r="BI75" i="4" s="1"/>
  <c r="BJ75" i="4"/>
  <c r="BK75" i="4"/>
  <c r="BL75" i="4" a="1"/>
  <c r="BL75" i="4" s="1"/>
  <c r="BM75" i="4" a="1"/>
  <c r="BM75" i="4" s="1"/>
  <c r="BN75" i="4" a="1"/>
  <c r="BN75" i="4" s="1"/>
  <c r="BO75" i="4" a="1"/>
  <c r="BO75" i="4" s="1"/>
  <c r="BP75" i="4" a="1"/>
  <c r="BP75" i="4" s="1"/>
  <c r="BQ75" i="4" a="1"/>
  <c r="BQ75" i="4" s="1"/>
  <c r="BR75" i="4" a="1"/>
  <c r="BR75" i="4" s="1"/>
  <c r="BS75" i="4"/>
  <c r="BT75" i="4" a="1"/>
  <c r="BT75" i="4" s="1"/>
  <c r="BU75" i="4" a="1"/>
  <c r="BU75" i="4" s="1"/>
  <c r="BV75" i="4"/>
  <c r="BW75" i="4" a="1"/>
  <c r="BW75" i="4" s="1"/>
  <c r="BX75" i="4"/>
  <c r="BY75" i="4" a="1"/>
  <c r="BY75" i="4" s="1"/>
  <c r="BZ75" i="4" a="1"/>
  <c r="BZ75" i="4" s="1"/>
  <c r="CA75" i="4" a="1"/>
  <c r="CA75" i="4" s="1"/>
  <c r="CB75" i="4" a="1"/>
  <c r="CB75" i="4" s="1"/>
  <c r="CC75" i="4" a="1"/>
  <c r="CC75" i="4" s="1"/>
  <c r="CD75" i="4" a="1"/>
  <c r="CD75" i="4" s="1"/>
  <c r="CE75" i="4"/>
  <c r="J76" i="4"/>
  <c r="L76" i="4" s="1"/>
  <c r="K76" i="4"/>
  <c r="M76" i="4"/>
  <c r="N76" i="4"/>
  <c r="O76" i="4"/>
  <c r="P76" i="4"/>
  <c r="Q76" i="4"/>
  <c r="R76" i="4"/>
  <c r="U76" i="4"/>
  <c r="V76" i="4"/>
  <c r="W76" i="4"/>
  <c r="X76" i="4"/>
  <c r="Y76" i="4"/>
  <c r="Z76" i="4"/>
  <c r="AA76" i="4"/>
  <c r="AC76" i="4"/>
  <c r="AD76" i="4"/>
  <c r="AE76" i="4"/>
  <c r="AF76" i="4"/>
  <c r="AG76" i="4"/>
  <c r="AI76" i="4"/>
  <c r="AJ76" i="4"/>
  <c r="AK76" i="4" a="1"/>
  <c r="AK76" i="4" s="1"/>
  <c r="AL76" i="4"/>
  <c r="AM76" i="4"/>
  <c r="AN76" i="4" a="1"/>
  <c r="AN76" i="4" s="1"/>
  <c r="AO76" i="4"/>
  <c r="AP76" i="4"/>
  <c r="AQ76" i="4" a="1"/>
  <c r="AQ76" i="4" s="1"/>
  <c r="AR76" i="4"/>
  <c r="AS76" i="4"/>
  <c r="AT76" i="4"/>
  <c r="AU76" i="4"/>
  <c r="AV76" i="4" a="1"/>
  <c r="AV76" i="4" s="1"/>
  <c r="AW76" i="4"/>
  <c r="AX76" i="4"/>
  <c r="BD76" i="4"/>
  <c r="BE76" i="4"/>
  <c r="BF76" i="4"/>
  <c r="BG76" i="4"/>
  <c r="BH76" i="4"/>
  <c r="BI76" i="4" a="1"/>
  <c r="BI76" i="4" s="1"/>
  <c r="BJ76" i="4"/>
  <c r="BK76" i="4"/>
  <c r="BL76" i="4" a="1"/>
  <c r="BL76" i="4" s="1"/>
  <c r="BM76" i="4" a="1"/>
  <c r="BM76" i="4" s="1"/>
  <c r="BN76" i="4" a="1"/>
  <c r="BN76" i="4" s="1"/>
  <c r="BO76" i="4" a="1"/>
  <c r="BO76" i="4" s="1"/>
  <c r="BP76" i="4" a="1"/>
  <c r="BP76" i="4" s="1"/>
  <c r="BQ76" i="4" a="1"/>
  <c r="BQ76" i="4" s="1"/>
  <c r="BR76" i="4" a="1"/>
  <c r="BR76" i="4" s="1"/>
  <c r="BS76" i="4"/>
  <c r="BT76" i="4" a="1"/>
  <c r="BT76" i="4" s="1"/>
  <c r="BU76" i="4" a="1"/>
  <c r="BU76" i="4" s="1"/>
  <c r="BV76" i="4"/>
  <c r="BW76" i="4" a="1"/>
  <c r="BW76" i="4" s="1"/>
  <c r="BX76" i="4"/>
  <c r="BY76" i="4" a="1"/>
  <c r="BY76" i="4" s="1"/>
  <c r="BZ76" i="4" a="1"/>
  <c r="BZ76" i="4" s="1"/>
  <c r="CA76" i="4" a="1"/>
  <c r="CA76" i="4" s="1"/>
  <c r="CB76" i="4" a="1"/>
  <c r="CB76" i="4" s="1"/>
  <c r="CC76" i="4" a="1"/>
  <c r="CC76" i="4" s="1"/>
  <c r="CD76" i="4" a="1"/>
  <c r="CD76" i="4" s="1"/>
  <c r="CE76" i="4"/>
  <c r="J77" i="4"/>
  <c r="L77" i="4" s="1"/>
  <c r="K77" i="4"/>
  <c r="M77" i="4"/>
  <c r="N77" i="4"/>
  <c r="O77" i="4"/>
  <c r="P77" i="4"/>
  <c r="Q77" i="4"/>
  <c r="R77" i="4"/>
  <c r="U77" i="4"/>
  <c r="V77" i="4"/>
  <c r="W77" i="4"/>
  <c r="X77" i="4"/>
  <c r="Y77" i="4"/>
  <c r="Z77" i="4"/>
  <c r="AA77" i="4"/>
  <c r="AC77" i="4"/>
  <c r="AD77" i="4"/>
  <c r="AE77" i="4"/>
  <c r="AF77" i="4"/>
  <c r="AG77" i="4"/>
  <c r="AI77" i="4"/>
  <c r="AJ77" i="4"/>
  <c r="AK77" i="4" a="1"/>
  <c r="AK77" i="4" s="1"/>
  <c r="AL77" i="4"/>
  <c r="AM77" i="4"/>
  <c r="AN77" i="4" a="1"/>
  <c r="AN77" i="4" s="1"/>
  <c r="AO77" i="4"/>
  <c r="AP77" i="4"/>
  <c r="AQ77" i="4" a="1"/>
  <c r="AQ77" i="4" s="1"/>
  <c r="AR77" i="4"/>
  <c r="AS77" i="4"/>
  <c r="AT77" i="4"/>
  <c r="AU77" i="4"/>
  <c r="AV77" i="4" a="1"/>
  <c r="AV77" i="4" s="1"/>
  <c r="AW77" i="4"/>
  <c r="AX77" i="4"/>
  <c r="BD77" i="4"/>
  <c r="BE77" i="4"/>
  <c r="BF77" i="4"/>
  <c r="BG77" i="4"/>
  <c r="BH77" i="4"/>
  <c r="BI77" i="4" a="1"/>
  <c r="BI77" i="4" s="1"/>
  <c r="BJ77" i="4"/>
  <c r="BK77" i="4"/>
  <c r="BL77" i="4" a="1"/>
  <c r="BL77" i="4" s="1"/>
  <c r="BM77" i="4" a="1"/>
  <c r="BM77" i="4" s="1"/>
  <c r="BN77" i="4" a="1"/>
  <c r="BN77" i="4" s="1"/>
  <c r="BO77" i="4" a="1"/>
  <c r="BO77" i="4" s="1"/>
  <c r="BP77" i="4" a="1"/>
  <c r="BP77" i="4" s="1"/>
  <c r="BQ77" i="4" a="1"/>
  <c r="BQ77" i="4" s="1"/>
  <c r="BR77" i="4" a="1"/>
  <c r="BR77" i="4" s="1"/>
  <c r="BS77" i="4"/>
  <c r="BT77" i="4" a="1"/>
  <c r="BT77" i="4" s="1"/>
  <c r="BU77" i="4" a="1"/>
  <c r="BU77" i="4" s="1"/>
  <c r="BV77" i="4"/>
  <c r="BW77" i="4" a="1"/>
  <c r="BW77" i="4" s="1"/>
  <c r="BX77" i="4"/>
  <c r="BY77" i="4" a="1"/>
  <c r="BY77" i="4" s="1"/>
  <c r="BZ77" i="4" a="1"/>
  <c r="BZ77" i="4" s="1"/>
  <c r="CA77" i="4" a="1"/>
  <c r="CA77" i="4" s="1"/>
  <c r="CB77" i="4" a="1"/>
  <c r="CB77" i="4" s="1"/>
  <c r="CC77" i="4" a="1"/>
  <c r="CC77" i="4" s="1"/>
  <c r="CD77" i="4" a="1"/>
  <c r="CD77" i="4" s="1"/>
  <c r="CE77" i="4"/>
  <c r="J78" i="4"/>
  <c r="L78" i="4" s="1"/>
  <c r="K78" i="4"/>
  <c r="M78" i="4"/>
  <c r="N78" i="4"/>
  <c r="O78" i="4"/>
  <c r="P78" i="4"/>
  <c r="Q78" i="4"/>
  <c r="R78" i="4"/>
  <c r="U78" i="4"/>
  <c r="V78" i="4"/>
  <c r="W78" i="4"/>
  <c r="X78" i="4"/>
  <c r="Y78" i="4"/>
  <c r="Z78" i="4"/>
  <c r="AA78" i="4"/>
  <c r="AC78" i="4"/>
  <c r="AD78" i="4"/>
  <c r="AE78" i="4"/>
  <c r="AF78" i="4"/>
  <c r="AG78" i="4"/>
  <c r="AI78" i="4"/>
  <c r="AJ78" i="4"/>
  <c r="AK78" i="4" a="1"/>
  <c r="AK78" i="4" s="1"/>
  <c r="AL78" i="4"/>
  <c r="AM78" i="4"/>
  <c r="AN78" i="4" a="1"/>
  <c r="AN78" i="4" s="1"/>
  <c r="AO78" i="4"/>
  <c r="AP78" i="4"/>
  <c r="AQ78" i="4" a="1"/>
  <c r="AQ78" i="4" s="1"/>
  <c r="AR78" i="4"/>
  <c r="AS78" i="4"/>
  <c r="AT78" i="4"/>
  <c r="AU78" i="4"/>
  <c r="AV78" i="4" a="1"/>
  <c r="AV78" i="4" s="1"/>
  <c r="AW78" i="4"/>
  <c r="AX78" i="4"/>
  <c r="BD78" i="4"/>
  <c r="BE78" i="4"/>
  <c r="BF78" i="4"/>
  <c r="BG78" i="4"/>
  <c r="BH78" i="4"/>
  <c r="BI78" i="4" a="1"/>
  <c r="BI78" i="4" s="1"/>
  <c r="BJ78" i="4"/>
  <c r="BK78" i="4"/>
  <c r="BL78" i="4" a="1"/>
  <c r="BL78" i="4" s="1"/>
  <c r="BM78" i="4" a="1"/>
  <c r="BM78" i="4" s="1"/>
  <c r="BN78" i="4" a="1"/>
  <c r="BN78" i="4" s="1"/>
  <c r="BO78" i="4" a="1"/>
  <c r="BO78" i="4" s="1"/>
  <c r="BP78" i="4" a="1"/>
  <c r="BP78" i="4" s="1"/>
  <c r="BQ78" i="4" a="1"/>
  <c r="BQ78" i="4" s="1"/>
  <c r="BR78" i="4" a="1"/>
  <c r="BR78" i="4" s="1"/>
  <c r="BS78" i="4"/>
  <c r="BT78" i="4" a="1"/>
  <c r="BT78" i="4" s="1"/>
  <c r="BU78" i="4" a="1"/>
  <c r="BU78" i="4" s="1"/>
  <c r="BV78" i="4"/>
  <c r="BW78" i="4" a="1"/>
  <c r="BW78" i="4" s="1"/>
  <c r="BX78" i="4"/>
  <c r="BY78" i="4" a="1"/>
  <c r="BY78" i="4" s="1"/>
  <c r="BZ78" i="4" a="1"/>
  <c r="BZ78" i="4" s="1"/>
  <c r="CA78" i="4" a="1"/>
  <c r="CA78" i="4" s="1"/>
  <c r="CB78" i="4" a="1"/>
  <c r="CB78" i="4" s="1"/>
  <c r="CC78" i="4" a="1"/>
  <c r="CC78" i="4" s="1"/>
  <c r="CD78" i="4" a="1"/>
  <c r="CD78" i="4" s="1"/>
  <c r="CE78" i="4"/>
  <c r="J79" i="4"/>
  <c r="L79" i="4" s="1"/>
  <c r="K79" i="4"/>
  <c r="M79" i="4"/>
  <c r="N79" i="4"/>
  <c r="O79" i="4"/>
  <c r="P79" i="4"/>
  <c r="Q79" i="4"/>
  <c r="R79" i="4"/>
  <c r="U79" i="4"/>
  <c r="V79" i="4"/>
  <c r="W79" i="4"/>
  <c r="X79" i="4"/>
  <c r="Y79" i="4"/>
  <c r="Z79" i="4"/>
  <c r="AA79" i="4"/>
  <c r="AC79" i="4"/>
  <c r="AD79" i="4"/>
  <c r="AE79" i="4"/>
  <c r="AF79" i="4"/>
  <c r="AG79" i="4"/>
  <c r="AI79" i="4"/>
  <c r="AJ79" i="4"/>
  <c r="AK79" i="4" a="1"/>
  <c r="AK79" i="4" s="1"/>
  <c r="AL79" i="4"/>
  <c r="AM79" i="4"/>
  <c r="AN79" i="4" a="1"/>
  <c r="AN79" i="4" s="1"/>
  <c r="AO79" i="4"/>
  <c r="AP79" i="4"/>
  <c r="AQ79" i="4" a="1"/>
  <c r="AQ79" i="4" s="1"/>
  <c r="AR79" i="4"/>
  <c r="AS79" i="4"/>
  <c r="AT79" i="4"/>
  <c r="AU79" i="4"/>
  <c r="AV79" i="4" a="1"/>
  <c r="AV79" i="4" s="1"/>
  <c r="AW79" i="4"/>
  <c r="AX79" i="4"/>
  <c r="BD79" i="4"/>
  <c r="BE79" i="4"/>
  <c r="BF79" i="4"/>
  <c r="BG79" i="4"/>
  <c r="BH79" i="4"/>
  <c r="BI79" i="4" a="1"/>
  <c r="BI79" i="4" s="1"/>
  <c r="BJ79" i="4"/>
  <c r="BK79" i="4"/>
  <c r="BL79" i="4" a="1"/>
  <c r="BL79" i="4" s="1"/>
  <c r="BM79" i="4" a="1"/>
  <c r="BM79" i="4" s="1"/>
  <c r="BN79" i="4" a="1"/>
  <c r="BN79" i="4" s="1"/>
  <c r="BO79" i="4" a="1"/>
  <c r="BO79" i="4" s="1"/>
  <c r="BP79" i="4" a="1"/>
  <c r="BP79" i="4" s="1"/>
  <c r="BQ79" i="4" a="1"/>
  <c r="BQ79" i="4" s="1"/>
  <c r="BR79" i="4" a="1"/>
  <c r="BR79" i="4" s="1"/>
  <c r="BS79" i="4"/>
  <c r="BT79" i="4" a="1"/>
  <c r="BT79" i="4" s="1"/>
  <c r="BU79" i="4" a="1"/>
  <c r="BU79" i="4" s="1"/>
  <c r="BV79" i="4"/>
  <c r="BW79" i="4" a="1"/>
  <c r="BW79" i="4" s="1"/>
  <c r="BX79" i="4"/>
  <c r="BY79" i="4" a="1"/>
  <c r="BY79" i="4" s="1"/>
  <c r="BZ79" i="4" a="1"/>
  <c r="BZ79" i="4" s="1"/>
  <c r="CA79" i="4" a="1"/>
  <c r="CA79" i="4" s="1"/>
  <c r="CB79" i="4" a="1"/>
  <c r="CB79" i="4" s="1"/>
  <c r="CC79" i="4" a="1"/>
  <c r="CC79" i="4" s="1"/>
  <c r="CD79" i="4" a="1"/>
  <c r="CD79" i="4" s="1"/>
  <c r="CE79" i="4"/>
  <c r="J80" i="4"/>
  <c r="L80" i="4" s="1"/>
  <c r="K80" i="4"/>
  <c r="M80" i="4"/>
  <c r="N80" i="4"/>
  <c r="O80" i="4"/>
  <c r="P80" i="4"/>
  <c r="Q80" i="4"/>
  <c r="R80" i="4"/>
  <c r="U80" i="4"/>
  <c r="V80" i="4"/>
  <c r="W80" i="4"/>
  <c r="X80" i="4"/>
  <c r="Y80" i="4"/>
  <c r="Z80" i="4"/>
  <c r="AA80" i="4"/>
  <c r="AC80" i="4"/>
  <c r="AD80" i="4"/>
  <c r="AE80" i="4"/>
  <c r="AF80" i="4"/>
  <c r="AG80" i="4"/>
  <c r="AI80" i="4"/>
  <c r="AJ80" i="4"/>
  <c r="AK80" i="4" a="1"/>
  <c r="AK80" i="4" s="1"/>
  <c r="AL80" i="4"/>
  <c r="AM80" i="4"/>
  <c r="AN80" i="4" a="1"/>
  <c r="AN80" i="4" s="1"/>
  <c r="AO80" i="4"/>
  <c r="AP80" i="4"/>
  <c r="AQ80" i="4" a="1"/>
  <c r="AQ80" i="4" s="1"/>
  <c r="AR80" i="4"/>
  <c r="AS80" i="4"/>
  <c r="AT80" i="4"/>
  <c r="AU80" i="4"/>
  <c r="AV80" i="4" a="1"/>
  <c r="AV80" i="4" s="1"/>
  <c r="AW80" i="4"/>
  <c r="AX80" i="4"/>
  <c r="BD80" i="4"/>
  <c r="BE80" i="4"/>
  <c r="BF80" i="4"/>
  <c r="BG80" i="4"/>
  <c r="BH80" i="4"/>
  <c r="BI80" i="4" a="1"/>
  <c r="BI80" i="4" s="1"/>
  <c r="BJ80" i="4"/>
  <c r="BK80" i="4"/>
  <c r="BL80" i="4" a="1"/>
  <c r="BL80" i="4" s="1"/>
  <c r="BM80" i="4" a="1"/>
  <c r="BM80" i="4" s="1"/>
  <c r="BN80" i="4" a="1"/>
  <c r="BN80" i="4" s="1"/>
  <c r="BO80" i="4" a="1"/>
  <c r="BO80" i="4" s="1"/>
  <c r="BP80" i="4" a="1"/>
  <c r="BP80" i="4" s="1"/>
  <c r="BQ80" i="4" a="1"/>
  <c r="BQ80" i="4" s="1"/>
  <c r="BR80" i="4" a="1"/>
  <c r="BR80" i="4" s="1"/>
  <c r="BS80" i="4"/>
  <c r="BT80" i="4" a="1"/>
  <c r="BT80" i="4" s="1"/>
  <c r="BU80" i="4" a="1"/>
  <c r="BU80" i="4" s="1"/>
  <c r="BV80" i="4"/>
  <c r="BW80" i="4" a="1"/>
  <c r="BW80" i="4" s="1"/>
  <c r="BX80" i="4"/>
  <c r="BY80" i="4" a="1"/>
  <c r="BY80" i="4" s="1"/>
  <c r="BZ80" i="4" a="1"/>
  <c r="BZ80" i="4" s="1"/>
  <c r="CA80" i="4" a="1"/>
  <c r="CA80" i="4" s="1"/>
  <c r="CB80" i="4" a="1"/>
  <c r="CB80" i="4" s="1"/>
  <c r="CC80" i="4" a="1"/>
  <c r="CC80" i="4" s="1"/>
  <c r="CD80" i="4" a="1"/>
  <c r="CD80" i="4" s="1"/>
  <c r="CE80" i="4"/>
  <c r="J81" i="4"/>
  <c r="L81" i="4" s="1"/>
  <c r="K81" i="4"/>
  <c r="M81" i="4"/>
  <c r="N81" i="4"/>
  <c r="O81" i="4"/>
  <c r="P81" i="4"/>
  <c r="Q81" i="4"/>
  <c r="R81" i="4"/>
  <c r="U81" i="4"/>
  <c r="V81" i="4"/>
  <c r="W81" i="4"/>
  <c r="X81" i="4"/>
  <c r="Y81" i="4"/>
  <c r="Z81" i="4"/>
  <c r="AA81" i="4"/>
  <c r="AC81" i="4"/>
  <c r="AD81" i="4"/>
  <c r="AE81" i="4"/>
  <c r="AF81" i="4"/>
  <c r="AG81" i="4"/>
  <c r="AI81" i="4"/>
  <c r="AJ81" i="4"/>
  <c r="AK81" i="4" a="1"/>
  <c r="AK81" i="4" s="1"/>
  <c r="AL81" i="4"/>
  <c r="AM81" i="4"/>
  <c r="AN81" i="4" a="1"/>
  <c r="AN81" i="4" s="1"/>
  <c r="AO81" i="4"/>
  <c r="AP81" i="4"/>
  <c r="AQ81" i="4" a="1"/>
  <c r="AQ81" i="4" s="1"/>
  <c r="AR81" i="4"/>
  <c r="AS81" i="4"/>
  <c r="AT81" i="4"/>
  <c r="AU81" i="4"/>
  <c r="AV81" i="4" a="1"/>
  <c r="AV81" i="4" s="1"/>
  <c r="AW81" i="4"/>
  <c r="AX81" i="4"/>
  <c r="BD81" i="4"/>
  <c r="BE81" i="4"/>
  <c r="BF81" i="4"/>
  <c r="BG81" i="4"/>
  <c r="BH81" i="4"/>
  <c r="BI81" i="4" a="1"/>
  <c r="BI81" i="4" s="1"/>
  <c r="BJ81" i="4"/>
  <c r="BK81" i="4"/>
  <c r="BL81" i="4" a="1"/>
  <c r="BL81" i="4" s="1"/>
  <c r="BM81" i="4" a="1"/>
  <c r="BM81" i="4" s="1"/>
  <c r="BN81" i="4" a="1"/>
  <c r="BN81" i="4" s="1"/>
  <c r="BO81" i="4" a="1"/>
  <c r="BO81" i="4" s="1"/>
  <c r="BP81" i="4" a="1"/>
  <c r="BP81" i="4" s="1"/>
  <c r="BQ81" i="4" a="1"/>
  <c r="BQ81" i="4" s="1"/>
  <c r="BR81" i="4" a="1"/>
  <c r="BR81" i="4" s="1"/>
  <c r="BS81" i="4"/>
  <c r="BT81" i="4" a="1"/>
  <c r="BT81" i="4" s="1"/>
  <c r="BU81" i="4" a="1"/>
  <c r="BU81" i="4" s="1"/>
  <c r="BV81" i="4"/>
  <c r="BW81" i="4" a="1"/>
  <c r="BW81" i="4" s="1"/>
  <c r="BX81" i="4"/>
  <c r="BY81" i="4" a="1"/>
  <c r="BY81" i="4" s="1"/>
  <c r="BZ81" i="4" a="1"/>
  <c r="BZ81" i="4" s="1"/>
  <c r="CA81" i="4" a="1"/>
  <c r="CA81" i="4" s="1"/>
  <c r="CB81" i="4" a="1"/>
  <c r="CB81" i="4" s="1"/>
  <c r="CC81" i="4" a="1"/>
  <c r="CC81" i="4" s="1"/>
  <c r="CD81" i="4" a="1"/>
  <c r="CD81" i="4" s="1"/>
  <c r="CE81" i="4"/>
  <c r="J82" i="4"/>
  <c r="L82" i="4" s="1"/>
  <c r="K82" i="4"/>
  <c r="M82" i="4"/>
  <c r="N82" i="4"/>
  <c r="O82" i="4"/>
  <c r="P82" i="4"/>
  <c r="Q82" i="4"/>
  <c r="R82" i="4"/>
  <c r="U82" i="4"/>
  <c r="V82" i="4"/>
  <c r="W82" i="4"/>
  <c r="X82" i="4"/>
  <c r="Y82" i="4"/>
  <c r="Z82" i="4"/>
  <c r="AA82" i="4"/>
  <c r="AC82" i="4"/>
  <c r="AD82" i="4"/>
  <c r="AE82" i="4"/>
  <c r="AF82" i="4"/>
  <c r="AG82" i="4"/>
  <c r="AI82" i="4"/>
  <c r="AJ82" i="4"/>
  <c r="AK82" i="4" a="1"/>
  <c r="AK82" i="4" s="1"/>
  <c r="AL82" i="4"/>
  <c r="AM82" i="4"/>
  <c r="AN82" i="4" a="1"/>
  <c r="AN82" i="4" s="1"/>
  <c r="AO82" i="4"/>
  <c r="AP82" i="4"/>
  <c r="AQ82" i="4" a="1"/>
  <c r="AQ82" i="4" s="1"/>
  <c r="AR82" i="4"/>
  <c r="AS82" i="4"/>
  <c r="AT82" i="4"/>
  <c r="AU82" i="4"/>
  <c r="AV82" i="4" a="1"/>
  <c r="AV82" i="4" s="1"/>
  <c r="AW82" i="4"/>
  <c r="AX82" i="4"/>
  <c r="BD82" i="4"/>
  <c r="BE82" i="4"/>
  <c r="BF82" i="4"/>
  <c r="BG82" i="4"/>
  <c r="BH82" i="4"/>
  <c r="BI82" i="4" a="1"/>
  <c r="BI82" i="4" s="1"/>
  <c r="BJ82" i="4"/>
  <c r="BK82" i="4"/>
  <c r="BL82" i="4" a="1"/>
  <c r="BL82" i="4" s="1"/>
  <c r="BM82" i="4" a="1"/>
  <c r="BM82" i="4" s="1"/>
  <c r="BN82" i="4" a="1"/>
  <c r="BN82" i="4" s="1"/>
  <c r="BO82" i="4" a="1"/>
  <c r="BO82" i="4" s="1"/>
  <c r="BP82" i="4" a="1"/>
  <c r="BP82" i="4" s="1"/>
  <c r="BQ82" i="4" a="1"/>
  <c r="BQ82" i="4" s="1"/>
  <c r="BR82" i="4" a="1"/>
  <c r="BR82" i="4" s="1"/>
  <c r="BS82" i="4"/>
  <c r="BT82" i="4" a="1"/>
  <c r="BT82" i="4" s="1"/>
  <c r="BU82" i="4" a="1"/>
  <c r="BU82" i="4" s="1"/>
  <c r="BV82" i="4"/>
  <c r="BW82" i="4" a="1"/>
  <c r="BW82" i="4" s="1"/>
  <c r="BX82" i="4"/>
  <c r="BY82" i="4" a="1"/>
  <c r="BY82" i="4" s="1"/>
  <c r="BZ82" i="4" a="1"/>
  <c r="BZ82" i="4" s="1"/>
  <c r="CA82" i="4" a="1"/>
  <c r="CA82" i="4" s="1"/>
  <c r="CB82" i="4" a="1"/>
  <c r="CB82" i="4" s="1"/>
  <c r="CC82" i="4" a="1"/>
  <c r="CC82" i="4" s="1"/>
  <c r="CD82" i="4" a="1"/>
  <c r="CD82" i="4" s="1"/>
  <c r="CE82" i="4"/>
  <c r="J83" i="4"/>
  <c r="L83" i="4" s="1"/>
  <c r="K83" i="4"/>
  <c r="M83" i="4"/>
  <c r="N83" i="4"/>
  <c r="O83" i="4"/>
  <c r="P83" i="4"/>
  <c r="Q83" i="4"/>
  <c r="R83" i="4"/>
  <c r="U83" i="4"/>
  <c r="V83" i="4"/>
  <c r="W83" i="4"/>
  <c r="X83" i="4"/>
  <c r="Y83" i="4"/>
  <c r="Z83" i="4"/>
  <c r="AA83" i="4"/>
  <c r="AC83" i="4"/>
  <c r="AD83" i="4"/>
  <c r="AE83" i="4"/>
  <c r="AF83" i="4"/>
  <c r="AG83" i="4"/>
  <c r="AI83" i="4"/>
  <c r="AJ83" i="4"/>
  <c r="AK83" i="4" a="1"/>
  <c r="AK83" i="4" s="1"/>
  <c r="AL83" i="4"/>
  <c r="AM83" i="4"/>
  <c r="AN83" i="4" a="1"/>
  <c r="AN83" i="4" s="1"/>
  <c r="AO83" i="4"/>
  <c r="AP83" i="4"/>
  <c r="AQ83" i="4" a="1"/>
  <c r="AQ83" i="4" s="1"/>
  <c r="AR83" i="4"/>
  <c r="AS83" i="4"/>
  <c r="AT83" i="4"/>
  <c r="AU83" i="4"/>
  <c r="AV83" i="4" a="1"/>
  <c r="AV83" i="4" s="1"/>
  <c r="AW83" i="4"/>
  <c r="AX83" i="4"/>
  <c r="BD83" i="4"/>
  <c r="BE83" i="4"/>
  <c r="BF83" i="4"/>
  <c r="BG83" i="4"/>
  <c r="BH83" i="4"/>
  <c r="BI83" i="4" a="1"/>
  <c r="BI83" i="4" s="1"/>
  <c r="BJ83" i="4"/>
  <c r="BK83" i="4"/>
  <c r="BL83" i="4" a="1"/>
  <c r="BL83" i="4" s="1"/>
  <c r="BM83" i="4" a="1"/>
  <c r="BM83" i="4" s="1"/>
  <c r="BN83" i="4" a="1"/>
  <c r="BN83" i="4" s="1"/>
  <c r="BO83" i="4" a="1"/>
  <c r="BO83" i="4" s="1"/>
  <c r="BP83" i="4" a="1"/>
  <c r="BP83" i="4" s="1"/>
  <c r="BQ83" i="4" a="1"/>
  <c r="BQ83" i="4" s="1"/>
  <c r="BR83" i="4" a="1"/>
  <c r="BR83" i="4" s="1"/>
  <c r="BS83" i="4"/>
  <c r="BT83" i="4" a="1"/>
  <c r="BT83" i="4" s="1"/>
  <c r="BU83" i="4" a="1"/>
  <c r="BU83" i="4" s="1"/>
  <c r="BV83" i="4"/>
  <c r="BW83" i="4" a="1"/>
  <c r="BW83" i="4" s="1"/>
  <c r="BX83" i="4"/>
  <c r="BY83" i="4" a="1"/>
  <c r="BY83" i="4" s="1"/>
  <c r="BZ83" i="4" a="1"/>
  <c r="BZ83" i="4" s="1"/>
  <c r="CA83" i="4" a="1"/>
  <c r="CA83" i="4" s="1"/>
  <c r="CB83" i="4" a="1"/>
  <c r="CB83" i="4" s="1"/>
  <c r="CC83" i="4" a="1"/>
  <c r="CC83" i="4" s="1"/>
  <c r="CD83" i="4" a="1"/>
  <c r="CD83" i="4" s="1"/>
  <c r="CE83" i="4"/>
  <c r="J84" i="4"/>
  <c r="L84" i="4" s="1"/>
  <c r="K84" i="4"/>
  <c r="M84" i="4"/>
  <c r="N84" i="4"/>
  <c r="O84" i="4"/>
  <c r="P84" i="4"/>
  <c r="Q84" i="4"/>
  <c r="R84" i="4"/>
  <c r="U84" i="4"/>
  <c r="V84" i="4"/>
  <c r="W84" i="4"/>
  <c r="X84" i="4"/>
  <c r="Y84" i="4"/>
  <c r="Z84" i="4"/>
  <c r="AA84" i="4"/>
  <c r="AC84" i="4"/>
  <c r="AD84" i="4"/>
  <c r="AE84" i="4"/>
  <c r="AF84" i="4"/>
  <c r="AG84" i="4"/>
  <c r="AI84" i="4"/>
  <c r="AJ84" i="4"/>
  <c r="AK84" i="4" a="1"/>
  <c r="AK84" i="4" s="1"/>
  <c r="AL84" i="4"/>
  <c r="AM84" i="4"/>
  <c r="AN84" i="4" a="1"/>
  <c r="AN84" i="4" s="1"/>
  <c r="AO84" i="4"/>
  <c r="AP84" i="4"/>
  <c r="AQ84" i="4" a="1"/>
  <c r="AQ84" i="4" s="1"/>
  <c r="AR84" i="4"/>
  <c r="AS84" i="4"/>
  <c r="AT84" i="4"/>
  <c r="AU84" i="4"/>
  <c r="AV84" i="4" a="1"/>
  <c r="AV84" i="4" s="1"/>
  <c r="AW84" i="4"/>
  <c r="AX84" i="4"/>
  <c r="BD84" i="4"/>
  <c r="BE84" i="4"/>
  <c r="BF84" i="4"/>
  <c r="BG84" i="4"/>
  <c r="BH84" i="4"/>
  <c r="BI84" i="4" a="1"/>
  <c r="BI84" i="4" s="1"/>
  <c r="BJ84" i="4"/>
  <c r="BK84" i="4"/>
  <c r="BL84" i="4" a="1"/>
  <c r="BL84" i="4" s="1"/>
  <c r="BM84" i="4" a="1"/>
  <c r="BM84" i="4" s="1"/>
  <c r="BN84" i="4" a="1"/>
  <c r="BN84" i="4" s="1"/>
  <c r="BO84" i="4" a="1"/>
  <c r="BO84" i="4" s="1"/>
  <c r="BP84" i="4" a="1"/>
  <c r="BP84" i="4" s="1"/>
  <c r="BQ84" i="4" a="1"/>
  <c r="BQ84" i="4" s="1"/>
  <c r="BR84" i="4" a="1"/>
  <c r="BR84" i="4" s="1"/>
  <c r="BS84" i="4"/>
  <c r="BT84" i="4" a="1"/>
  <c r="BT84" i="4" s="1"/>
  <c r="BU84" i="4" a="1"/>
  <c r="BU84" i="4" s="1"/>
  <c r="BV84" i="4"/>
  <c r="BW84" i="4" a="1"/>
  <c r="BW84" i="4" s="1"/>
  <c r="BX84" i="4"/>
  <c r="BY84" i="4" a="1"/>
  <c r="BY84" i="4" s="1"/>
  <c r="BZ84" i="4" a="1"/>
  <c r="BZ84" i="4" s="1"/>
  <c r="CA84" i="4" a="1"/>
  <c r="CA84" i="4" s="1"/>
  <c r="CB84" i="4" a="1"/>
  <c r="CB84" i="4" s="1"/>
  <c r="CC84" i="4" a="1"/>
  <c r="CC84" i="4" s="1"/>
  <c r="CD84" i="4" a="1"/>
  <c r="CD84" i="4" s="1"/>
  <c r="CE84" i="4"/>
  <c r="J85" i="4"/>
  <c r="L85" i="4" s="1"/>
  <c r="K85" i="4"/>
  <c r="M85" i="4"/>
  <c r="N85" i="4"/>
  <c r="O85" i="4"/>
  <c r="P85" i="4"/>
  <c r="Q85" i="4"/>
  <c r="R85" i="4"/>
  <c r="U85" i="4"/>
  <c r="V85" i="4"/>
  <c r="W85" i="4"/>
  <c r="X85" i="4"/>
  <c r="Y85" i="4"/>
  <c r="Z85" i="4"/>
  <c r="AA85" i="4"/>
  <c r="AC85" i="4"/>
  <c r="AD85" i="4"/>
  <c r="AE85" i="4"/>
  <c r="AF85" i="4"/>
  <c r="AG85" i="4"/>
  <c r="AI85" i="4"/>
  <c r="AJ85" i="4"/>
  <c r="AK85" i="4" a="1"/>
  <c r="AK85" i="4" s="1"/>
  <c r="AL85" i="4"/>
  <c r="AM85" i="4"/>
  <c r="AN85" i="4" a="1"/>
  <c r="AN85" i="4" s="1"/>
  <c r="AO85" i="4"/>
  <c r="AP85" i="4"/>
  <c r="AQ85" i="4" a="1"/>
  <c r="AQ85" i="4" s="1"/>
  <c r="AR85" i="4"/>
  <c r="AS85" i="4"/>
  <c r="AT85" i="4"/>
  <c r="AU85" i="4"/>
  <c r="AV85" i="4" a="1"/>
  <c r="AV85" i="4" s="1"/>
  <c r="AW85" i="4"/>
  <c r="AX85" i="4"/>
  <c r="BD85" i="4"/>
  <c r="BE85" i="4"/>
  <c r="BF85" i="4"/>
  <c r="BG85" i="4"/>
  <c r="BH85" i="4"/>
  <c r="BI85" i="4" a="1"/>
  <c r="BI85" i="4" s="1"/>
  <c r="BJ85" i="4"/>
  <c r="BK85" i="4"/>
  <c r="BL85" i="4" a="1"/>
  <c r="BL85" i="4" s="1"/>
  <c r="BM85" i="4" a="1"/>
  <c r="BM85" i="4" s="1"/>
  <c r="BN85" i="4" a="1"/>
  <c r="BN85" i="4" s="1"/>
  <c r="BO85" i="4" a="1"/>
  <c r="BO85" i="4" s="1"/>
  <c r="BP85" i="4" a="1"/>
  <c r="BP85" i="4" s="1"/>
  <c r="BQ85" i="4" a="1"/>
  <c r="BQ85" i="4" s="1"/>
  <c r="BR85" i="4" a="1"/>
  <c r="BR85" i="4" s="1"/>
  <c r="BS85" i="4"/>
  <c r="BT85" i="4" a="1"/>
  <c r="BT85" i="4" s="1"/>
  <c r="BU85" i="4" a="1"/>
  <c r="BU85" i="4" s="1"/>
  <c r="BV85" i="4"/>
  <c r="BW85" i="4" a="1"/>
  <c r="BW85" i="4" s="1"/>
  <c r="BX85" i="4"/>
  <c r="BY85" i="4" a="1"/>
  <c r="BY85" i="4" s="1"/>
  <c r="BZ85" i="4" a="1"/>
  <c r="BZ85" i="4" s="1"/>
  <c r="CA85" i="4" a="1"/>
  <c r="CA85" i="4" s="1"/>
  <c r="CB85" i="4" a="1"/>
  <c r="CB85" i="4" s="1"/>
  <c r="CC85" i="4" a="1"/>
  <c r="CC85" i="4" s="1"/>
  <c r="CD85" i="4" a="1"/>
  <c r="CD85" i="4" s="1"/>
  <c r="CE85" i="4"/>
  <c r="J86" i="4"/>
  <c r="L86" i="4" s="1"/>
  <c r="K86" i="4"/>
  <c r="M86" i="4"/>
  <c r="N86" i="4"/>
  <c r="O86" i="4"/>
  <c r="P86" i="4"/>
  <c r="Q86" i="4"/>
  <c r="R86" i="4"/>
  <c r="U86" i="4"/>
  <c r="V86" i="4"/>
  <c r="W86" i="4"/>
  <c r="X86" i="4"/>
  <c r="Y86" i="4"/>
  <c r="Z86" i="4"/>
  <c r="AA86" i="4"/>
  <c r="AC86" i="4"/>
  <c r="AD86" i="4"/>
  <c r="AE86" i="4"/>
  <c r="AF86" i="4"/>
  <c r="AG86" i="4"/>
  <c r="AI86" i="4"/>
  <c r="AJ86" i="4"/>
  <c r="AK86" i="4" a="1"/>
  <c r="AK86" i="4" s="1"/>
  <c r="AL86" i="4"/>
  <c r="AM86" i="4"/>
  <c r="AN86" i="4" a="1"/>
  <c r="AN86" i="4" s="1"/>
  <c r="AO86" i="4"/>
  <c r="AP86" i="4"/>
  <c r="AQ86" i="4" a="1"/>
  <c r="AQ86" i="4" s="1"/>
  <c r="AR86" i="4"/>
  <c r="AS86" i="4"/>
  <c r="AT86" i="4"/>
  <c r="AU86" i="4"/>
  <c r="AV86" i="4" a="1"/>
  <c r="AV86" i="4" s="1"/>
  <c r="AW86" i="4"/>
  <c r="AX86" i="4"/>
  <c r="BD86" i="4"/>
  <c r="BE86" i="4"/>
  <c r="BF86" i="4"/>
  <c r="BG86" i="4"/>
  <c r="BH86" i="4"/>
  <c r="BI86" i="4" a="1"/>
  <c r="BI86" i="4" s="1"/>
  <c r="BJ86" i="4"/>
  <c r="BK86" i="4"/>
  <c r="BL86" i="4" a="1"/>
  <c r="BL86" i="4" s="1"/>
  <c r="BM86" i="4" a="1"/>
  <c r="BM86" i="4" s="1"/>
  <c r="BN86" i="4" a="1"/>
  <c r="BN86" i="4" s="1"/>
  <c r="BO86" i="4" a="1"/>
  <c r="BO86" i="4" s="1"/>
  <c r="BP86" i="4" a="1"/>
  <c r="BP86" i="4" s="1"/>
  <c r="BQ86" i="4" a="1"/>
  <c r="BQ86" i="4" s="1"/>
  <c r="BR86" i="4" a="1"/>
  <c r="BR86" i="4" s="1"/>
  <c r="BS86" i="4"/>
  <c r="BT86" i="4" a="1"/>
  <c r="BT86" i="4" s="1"/>
  <c r="BU86" i="4" a="1"/>
  <c r="BU86" i="4" s="1"/>
  <c r="BV86" i="4"/>
  <c r="BW86" i="4" a="1"/>
  <c r="BW86" i="4" s="1"/>
  <c r="BX86" i="4"/>
  <c r="BY86" i="4" a="1"/>
  <c r="BY86" i="4" s="1"/>
  <c r="BZ86" i="4" a="1"/>
  <c r="BZ86" i="4" s="1"/>
  <c r="CA86" i="4" a="1"/>
  <c r="CA86" i="4" s="1"/>
  <c r="CB86" i="4" a="1"/>
  <c r="CB86" i="4" s="1"/>
  <c r="CC86" i="4" a="1"/>
  <c r="CC86" i="4" s="1"/>
  <c r="CD86" i="4" a="1"/>
  <c r="CD86" i="4" s="1"/>
  <c r="CE86" i="4"/>
  <c r="J87" i="4"/>
  <c r="L87" i="4" s="1"/>
  <c r="K87" i="4"/>
  <c r="M87" i="4"/>
  <c r="N87" i="4"/>
  <c r="O87" i="4"/>
  <c r="P87" i="4"/>
  <c r="Q87" i="4"/>
  <c r="R87" i="4"/>
  <c r="U87" i="4"/>
  <c r="V87" i="4"/>
  <c r="W87" i="4"/>
  <c r="X87" i="4"/>
  <c r="Y87" i="4"/>
  <c r="Z87" i="4"/>
  <c r="AA87" i="4"/>
  <c r="AC87" i="4"/>
  <c r="AD87" i="4"/>
  <c r="AE87" i="4"/>
  <c r="AF87" i="4"/>
  <c r="AG87" i="4"/>
  <c r="AI87" i="4"/>
  <c r="AJ87" i="4"/>
  <c r="AK87" i="4" a="1"/>
  <c r="AK87" i="4" s="1"/>
  <c r="AL87" i="4"/>
  <c r="AM87" i="4"/>
  <c r="AN87" i="4" a="1"/>
  <c r="AN87" i="4" s="1"/>
  <c r="AO87" i="4"/>
  <c r="AP87" i="4"/>
  <c r="AQ87" i="4" a="1"/>
  <c r="AQ87" i="4" s="1"/>
  <c r="AR87" i="4"/>
  <c r="AS87" i="4"/>
  <c r="AT87" i="4"/>
  <c r="AU87" i="4"/>
  <c r="AV87" i="4" a="1"/>
  <c r="AV87" i="4" s="1"/>
  <c r="AW87" i="4"/>
  <c r="AX87" i="4"/>
  <c r="BD87" i="4"/>
  <c r="BE87" i="4"/>
  <c r="BF87" i="4"/>
  <c r="BG87" i="4"/>
  <c r="BH87" i="4"/>
  <c r="BI87" i="4" a="1"/>
  <c r="BI87" i="4" s="1"/>
  <c r="BJ87" i="4"/>
  <c r="BK87" i="4"/>
  <c r="BL87" i="4" a="1"/>
  <c r="BL87" i="4" s="1"/>
  <c r="BM87" i="4" a="1"/>
  <c r="BM87" i="4" s="1"/>
  <c r="BN87" i="4" a="1"/>
  <c r="BN87" i="4" s="1"/>
  <c r="BO87" i="4" a="1"/>
  <c r="BO87" i="4" s="1"/>
  <c r="BP87" i="4" a="1"/>
  <c r="BP87" i="4" s="1"/>
  <c r="BQ87" i="4" a="1"/>
  <c r="BQ87" i="4" s="1"/>
  <c r="BR87" i="4" a="1"/>
  <c r="BR87" i="4" s="1"/>
  <c r="BS87" i="4"/>
  <c r="BT87" i="4" a="1"/>
  <c r="BT87" i="4" s="1"/>
  <c r="BU87" i="4" a="1"/>
  <c r="BU87" i="4" s="1"/>
  <c r="BV87" i="4"/>
  <c r="BW87" i="4" a="1"/>
  <c r="BW87" i="4" s="1"/>
  <c r="BX87" i="4"/>
  <c r="BY87" i="4" a="1"/>
  <c r="BY87" i="4" s="1"/>
  <c r="BZ87" i="4" a="1"/>
  <c r="BZ87" i="4" s="1"/>
  <c r="CA87" i="4" a="1"/>
  <c r="CA87" i="4" s="1"/>
  <c r="CB87" i="4" a="1"/>
  <c r="CB87" i="4" s="1"/>
  <c r="CC87" i="4" a="1"/>
  <c r="CC87" i="4" s="1"/>
  <c r="CD87" i="4" a="1"/>
  <c r="CD87" i="4" s="1"/>
  <c r="CE87" i="4"/>
  <c r="J88" i="4"/>
  <c r="L88" i="4" s="1"/>
  <c r="K88" i="4"/>
  <c r="M88" i="4"/>
  <c r="N88" i="4"/>
  <c r="O88" i="4"/>
  <c r="P88" i="4"/>
  <c r="Q88" i="4"/>
  <c r="R88" i="4"/>
  <c r="U88" i="4"/>
  <c r="V88" i="4"/>
  <c r="W88" i="4"/>
  <c r="X88" i="4"/>
  <c r="Y88" i="4"/>
  <c r="Z88" i="4"/>
  <c r="AA88" i="4"/>
  <c r="AC88" i="4"/>
  <c r="AD88" i="4"/>
  <c r="AE88" i="4"/>
  <c r="AF88" i="4"/>
  <c r="AG88" i="4"/>
  <c r="AI88" i="4"/>
  <c r="AJ88" i="4"/>
  <c r="AK88" i="4" a="1"/>
  <c r="AK88" i="4" s="1"/>
  <c r="AL88" i="4"/>
  <c r="AM88" i="4"/>
  <c r="AN88" i="4" a="1"/>
  <c r="AN88" i="4" s="1"/>
  <c r="AO88" i="4"/>
  <c r="AP88" i="4"/>
  <c r="AQ88" i="4" a="1"/>
  <c r="AQ88" i="4" s="1"/>
  <c r="AR88" i="4"/>
  <c r="AS88" i="4"/>
  <c r="AT88" i="4"/>
  <c r="AU88" i="4"/>
  <c r="AV88" i="4" a="1"/>
  <c r="AV88" i="4" s="1"/>
  <c r="AW88" i="4"/>
  <c r="AX88" i="4"/>
  <c r="BD88" i="4"/>
  <c r="BE88" i="4"/>
  <c r="BF88" i="4"/>
  <c r="BG88" i="4"/>
  <c r="BH88" i="4"/>
  <c r="BI88" i="4" a="1"/>
  <c r="BI88" i="4" s="1"/>
  <c r="BJ88" i="4"/>
  <c r="BK88" i="4"/>
  <c r="BL88" i="4" a="1"/>
  <c r="BL88" i="4" s="1"/>
  <c r="BM88" i="4" a="1"/>
  <c r="BM88" i="4" s="1"/>
  <c r="BN88" i="4" a="1"/>
  <c r="BN88" i="4" s="1"/>
  <c r="BO88" i="4" a="1"/>
  <c r="BO88" i="4" s="1"/>
  <c r="BP88" i="4" a="1"/>
  <c r="BP88" i="4" s="1"/>
  <c r="BQ88" i="4" a="1"/>
  <c r="BQ88" i="4" s="1"/>
  <c r="BR88" i="4" a="1"/>
  <c r="BR88" i="4" s="1"/>
  <c r="BS88" i="4"/>
  <c r="BT88" i="4" a="1"/>
  <c r="BT88" i="4" s="1"/>
  <c r="BU88" i="4" a="1"/>
  <c r="BU88" i="4" s="1"/>
  <c r="BV88" i="4"/>
  <c r="BW88" i="4" a="1"/>
  <c r="BW88" i="4" s="1"/>
  <c r="BX88" i="4"/>
  <c r="BY88" i="4" a="1"/>
  <c r="BY88" i="4" s="1"/>
  <c r="BZ88" i="4" a="1"/>
  <c r="BZ88" i="4" s="1"/>
  <c r="CA88" i="4" a="1"/>
  <c r="CA88" i="4" s="1"/>
  <c r="CB88" i="4" a="1"/>
  <c r="CB88" i="4" s="1"/>
  <c r="CC88" i="4" a="1"/>
  <c r="CC88" i="4" s="1"/>
  <c r="CD88" i="4" a="1"/>
  <c r="CD88" i="4" s="1"/>
  <c r="CE88" i="4"/>
  <c r="J89" i="4"/>
  <c r="L89" i="4" s="1"/>
  <c r="K89" i="4"/>
  <c r="M89" i="4"/>
  <c r="N89" i="4"/>
  <c r="O89" i="4"/>
  <c r="P89" i="4"/>
  <c r="Q89" i="4"/>
  <c r="R89" i="4"/>
  <c r="U89" i="4"/>
  <c r="V89" i="4"/>
  <c r="W89" i="4"/>
  <c r="X89" i="4"/>
  <c r="Y89" i="4"/>
  <c r="Z89" i="4"/>
  <c r="AA89" i="4"/>
  <c r="AC89" i="4"/>
  <c r="AD89" i="4"/>
  <c r="AE89" i="4"/>
  <c r="AF89" i="4"/>
  <c r="AG89" i="4"/>
  <c r="AI89" i="4"/>
  <c r="AJ89" i="4"/>
  <c r="AK89" i="4" a="1"/>
  <c r="AK89" i="4" s="1"/>
  <c r="AL89" i="4"/>
  <c r="AM89" i="4"/>
  <c r="AN89" i="4" a="1"/>
  <c r="AN89" i="4" s="1"/>
  <c r="AO89" i="4"/>
  <c r="AP89" i="4"/>
  <c r="AQ89" i="4" a="1"/>
  <c r="AQ89" i="4" s="1"/>
  <c r="AR89" i="4"/>
  <c r="AS89" i="4"/>
  <c r="AT89" i="4"/>
  <c r="AU89" i="4"/>
  <c r="AV89" i="4" a="1"/>
  <c r="AV89" i="4" s="1"/>
  <c r="AW89" i="4"/>
  <c r="AX89" i="4"/>
  <c r="BD89" i="4"/>
  <c r="BE89" i="4"/>
  <c r="BF89" i="4"/>
  <c r="BG89" i="4"/>
  <c r="BH89" i="4"/>
  <c r="BI89" i="4" a="1"/>
  <c r="BI89" i="4" s="1"/>
  <c r="BJ89" i="4"/>
  <c r="BK89" i="4"/>
  <c r="BL89" i="4" a="1"/>
  <c r="BL89" i="4" s="1"/>
  <c r="BM89" i="4" a="1"/>
  <c r="BM89" i="4" s="1"/>
  <c r="BN89" i="4" a="1"/>
  <c r="BN89" i="4" s="1"/>
  <c r="BO89" i="4" a="1"/>
  <c r="BO89" i="4" s="1"/>
  <c r="BP89" i="4" a="1"/>
  <c r="BP89" i="4" s="1"/>
  <c r="BQ89" i="4" a="1"/>
  <c r="BQ89" i="4" s="1"/>
  <c r="BR89" i="4" a="1"/>
  <c r="BR89" i="4" s="1"/>
  <c r="BS89" i="4"/>
  <c r="BT89" i="4" a="1"/>
  <c r="BT89" i="4" s="1"/>
  <c r="BU89" i="4" a="1"/>
  <c r="BU89" i="4" s="1"/>
  <c r="BV89" i="4"/>
  <c r="BW89" i="4" a="1"/>
  <c r="BW89" i="4" s="1"/>
  <c r="BX89" i="4"/>
  <c r="BY89" i="4" a="1"/>
  <c r="BY89" i="4" s="1"/>
  <c r="BZ89" i="4" a="1"/>
  <c r="BZ89" i="4" s="1"/>
  <c r="CA89" i="4" a="1"/>
  <c r="CA89" i="4" s="1"/>
  <c r="CB89" i="4" a="1"/>
  <c r="CB89" i="4" s="1"/>
  <c r="CC89" i="4" a="1"/>
  <c r="CC89" i="4" s="1"/>
  <c r="CD89" i="4" a="1"/>
  <c r="CD89" i="4" s="1"/>
  <c r="CE89" i="4"/>
  <c r="J90" i="4"/>
  <c r="L90" i="4" s="1"/>
  <c r="K90" i="4"/>
  <c r="M90" i="4"/>
  <c r="N90" i="4"/>
  <c r="O90" i="4"/>
  <c r="P90" i="4"/>
  <c r="Q90" i="4"/>
  <c r="R90" i="4"/>
  <c r="U90" i="4"/>
  <c r="V90" i="4"/>
  <c r="W90" i="4"/>
  <c r="X90" i="4"/>
  <c r="Y90" i="4"/>
  <c r="Z90" i="4"/>
  <c r="AA90" i="4"/>
  <c r="AC90" i="4"/>
  <c r="AD90" i="4"/>
  <c r="AE90" i="4"/>
  <c r="AF90" i="4"/>
  <c r="AG90" i="4"/>
  <c r="AI90" i="4"/>
  <c r="AJ90" i="4"/>
  <c r="AK90" i="4" a="1"/>
  <c r="AK90" i="4" s="1"/>
  <c r="AL90" i="4"/>
  <c r="AM90" i="4"/>
  <c r="AN90" i="4" a="1"/>
  <c r="AN90" i="4" s="1"/>
  <c r="AO90" i="4"/>
  <c r="AP90" i="4"/>
  <c r="AQ90" i="4" a="1"/>
  <c r="AQ90" i="4" s="1"/>
  <c r="AR90" i="4"/>
  <c r="AS90" i="4"/>
  <c r="AT90" i="4"/>
  <c r="AU90" i="4"/>
  <c r="AV90" i="4" a="1"/>
  <c r="AV90" i="4" s="1"/>
  <c r="AW90" i="4"/>
  <c r="AX90" i="4"/>
  <c r="BD90" i="4"/>
  <c r="BE90" i="4"/>
  <c r="BF90" i="4"/>
  <c r="BG90" i="4"/>
  <c r="BH90" i="4"/>
  <c r="BI90" i="4" a="1"/>
  <c r="BI90" i="4" s="1"/>
  <c r="BJ90" i="4"/>
  <c r="BK90" i="4"/>
  <c r="BL90" i="4" a="1"/>
  <c r="BL90" i="4" s="1"/>
  <c r="BM90" i="4" a="1"/>
  <c r="BM90" i="4" s="1"/>
  <c r="BN90" i="4" a="1"/>
  <c r="BN90" i="4" s="1"/>
  <c r="BO90" i="4" a="1"/>
  <c r="BO90" i="4" s="1"/>
  <c r="BP90" i="4" a="1"/>
  <c r="BP90" i="4" s="1"/>
  <c r="BQ90" i="4" a="1"/>
  <c r="BQ90" i="4" s="1"/>
  <c r="BR90" i="4" a="1"/>
  <c r="BR90" i="4" s="1"/>
  <c r="BS90" i="4"/>
  <c r="BT90" i="4" a="1"/>
  <c r="BT90" i="4" s="1"/>
  <c r="BU90" i="4" a="1"/>
  <c r="BU90" i="4" s="1"/>
  <c r="BV90" i="4"/>
  <c r="BW90" i="4" a="1"/>
  <c r="BW90" i="4" s="1"/>
  <c r="BX90" i="4"/>
  <c r="BY90" i="4" a="1"/>
  <c r="BY90" i="4" s="1"/>
  <c r="BZ90" i="4" a="1"/>
  <c r="BZ90" i="4" s="1"/>
  <c r="CA90" i="4" a="1"/>
  <c r="CA90" i="4" s="1"/>
  <c r="CB90" i="4" a="1"/>
  <c r="CB90" i="4" s="1"/>
  <c r="CC90" i="4" a="1"/>
  <c r="CC90" i="4" s="1"/>
  <c r="CD90" i="4" a="1"/>
  <c r="CD90" i="4" s="1"/>
  <c r="CE90" i="4"/>
  <c r="J91" i="4"/>
  <c r="L91" i="4" s="1"/>
  <c r="K91" i="4"/>
  <c r="M91" i="4"/>
  <c r="N91" i="4"/>
  <c r="O91" i="4"/>
  <c r="P91" i="4"/>
  <c r="Q91" i="4"/>
  <c r="R91" i="4"/>
  <c r="U91" i="4"/>
  <c r="V91" i="4"/>
  <c r="W91" i="4"/>
  <c r="X91" i="4"/>
  <c r="Y91" i="4"/>
  <c r="Z91" i="4"/>
  <c r="AA91" i="4"/>
  <c r="AC91" i="4"/>
  <c r="AD91" i="4"/>
  <c r="AE91" i="4"/>
  <c r="AF91" i="4"/>
  <c r="AG91" i="4"/>
  <c r="AI91" i="4"/>
  <c r="AJ91" i="4"/>
  <c r="AK91" i="4" a="1"/>
  <c r="AK91" i="4" s="1"/>
  <c r="AL91" i="4"/>
  <c r="AM91" i="4"/>
  <c r="AN91" i="4" a="1"/>
  <c r="AN91" i="4" s="1"/>
  <c r="AO91" i="4"/>
  <c r="AP91" i="4"/>
  <c r="AQ91" i="4" a="1"/>
  <c r="AQ91" i="4" s="1"/>
  <c r="AR91" i="4"/>
  <c r="AS91" i="4"/>
  <c r="AT91" i="4"/>
  <c r="AU91" i="4"/>
  <c r="AV91" i="4" a="1"/>
  <c r="AV91" i="4" s="1"/>
  <c r="AW91" i="4"/>
  <c r="AX91" i="4"/>
  <c r="BD91" i="4"/>
  <c r="BE91" i="4"/>
  <c r="BF91" i="4"/>
  <c r="BG91" i="4"/>
  <c r="BH91" i="4"/>
  <c r="BI91" i="4" a="1"/>
  <c r="BI91" i="4" s="1"/>
  <c r="BJ91" i="4"/>
  <c r="BK91" i="4"/>
  <c r="BL91" i="4" a="1"/>
  <c r="BL91" i="4" s="1"/>
  <c r="BM91" i="4" a="1"/>
  <c r="BM91" i="4" s="1"/>
  <c r="BN91" i="4" a="1"/>
  <c r="BN91" i="4" s="1"/>
  <c r="BO91" i="4" a="1"/>
  <c r="BO91" i="4" s="1"/>
  <c r="BP91" i="4" a="1"/>
  <c r="BP91" i="4" s="1"/>
  <c r="BQ91" i="4" a="1"/>
  <c r="BQ91" i="4" s="1"/>
  <c r="BR91" i="4" a="1"/>
  <c r="BR91" i="4" s="1"/>
  <c r="BS91" i="4"/>
  <c r="BT91" i="4" a="1"/>
  <c r="BT91" i="4" s="1"/>
  <c r="BU91" i="4" a="1"/>
  <c r="BU91" i="4" s="1"/>
  <c r="BV91" i="4"/>
  <c r="BW91" i="4" a="1"/>
  <c r="BW91" i="4" s="1"/>
  <c r="BX91" i="4"/>
  <c r="BY91" i="4" a="1"/>
  <c r="BY91" i="4" s="1"/>
  <c r="BZ91" i="4" a="1"/>
  <c r="BZ91" i="4" s="1"/>
  <c r="CA91" i="4" a="1"/>
  <c r="CA91" i="4" s="1"/>
  <c r="CB91" i="4" a="1"/>
  <c r="CB91" i="4" s="1"/>
  <c r="CC91" i="4" a="1"/>
  <c r="CC91" i="4" s="1"/>
  <c r="CD91" i="4" a="1"/>
  <c r="CD91" i="4" s="1"/>
  <c r="CE91" i="4"/>
  <c r="J92" i="4"/>
  <c r="L92" i="4" s="1"/>
  <c r="K92" i="4"/>
  <c r="M92" i="4"/>
  <c r="N92" i="4"/>
  <c r="O92" i="4"/>
  <c r="P92" i="4"/>
  <c r="Q92" i="4"/>
  <c r="R92" i="4"/>
  <c r="U92" i="4"/>
  <c r="V92" i="4"/>
  <c r="W92" i="4"/>
  <c r="X92" i="4"/>
  <c r="Y92" i="4"/>
  <c r="Z92" i="4"/>
  <c r="AA92" i="4"/>
  <c r="AC92" i="4"/>
  <c r="AD92" i="4"/>
  <c r="AE92" i="4"/>
  <c r="AF92" i="4"/>
  <c r="AG92" i="4"/>
  <c r="AI92" i="4"/>
  <c r="AJ92" i="4"/>
  <c r="AK92" i="4" a="1"/>
  <c r="AK92" i="4" s="1"/>
  <c r="AL92" i="4"/>
  <c r="AM92" i="4"/>
  <c r="AN92" i="4" a="1"/>
  <c r="AN92" i="4" s="1"/>
  <c r="AO92" i="4"/>
  <c r="AP92" i="4"/>
  <c r="AQ92" i="4" a="1"/>
  <c r="AQ92" i="4" s="1"/>
  <c r="AR92" i="4"/>
  <c r="AS92" i="4"/>
  <c r="AT92" i="4"/>
  <c r="AU92" i="4"/>
  <c r="AV92" i="4" a="1"/>
  <c r="AV92" i="4" s="1"/>
  <c r="AW92" i="4"/>
  <c r="AX92" i="4"/>
  <c r="BD92" i="4"/>
  <c r="BE92" i="4"/>
  <c r="BF92" i="4"/>
  <c r="BG92" i="4"/>
  <c r="BH92" i="4"/>
  <c r="BI92" i="4" a="1"/>
  <c r="BI92" i="4" s="1"/>
  <c r="BJ92" i="4"/>
  <c r="BK92" i="4"/>
  <c r="BL92" i="4" a="1"/>
  <c r="BL92" i="4" s="1"/>
  <c r="BM92" i="4" a="1"/>
  <c r="BM92" i="4" s="1"/>
  <c r="BN92" i="4" a="1"/>
  <c r="BN92" i="4" s="1"/>
  <c r="BO92" i="4" a="1"/>
  <c r="BO92" i="4" s="1"/>
  <c r="BP92" i="4" a="1"/>
  <c r="BP92" i="4" s="1"/>
  <c r="BQ92" i="4" a="1"/>
  <c r="BQ92" i="4" s="1"/>
  <c r="BR92" i="4" a="1"/>
  <c r="BR92" i="4" s="1"/>
  <c r="BS92" i="4"/>
  <c r="BT92" i="4" a="1"/>
  <c r="BT92" i="4" s="1"/>
  <c r="BU92" i="4" a="1"/>
  <c r="BU92" i="4" s="1"/>
  <c r="BV92" i="4"/>
  <c r="BW92" i="4" a="1"/>
  <c r="BW92" i="4" s="1"/>
  <c r="BX92" i="4"/>
  <c r="BY92" i="4" a="1"/>
  <c r="BY92" i="4" s="1"/>
  <c r="BZ92" i="4" a="1"/>
  <c r="BZ92" i="4" s="1"/>
  <c r="CA92" i="4" a="1"/>
  <c r="CA92" i="4" s="1"/>
  <c r="CB92" i="4" a="1"/>
  <c r="CB92" i="4" s="1"/>
  <c r="CC92" i="4" a="1"/>
  <c r="CC92" i="4" s="1"/>
  <c r="CD92" i="4" a="1"/>
  <c r="CD92" i="4" s="1"/>
  <c r="CE92" i="4"/>
  <c r="J93" i="4"/>
  <c r="L93" i="4" s="1"/>
  <c r="K93" i="4"/>
  <c r="M93" i="4"/>
  <c r="N93" i="4"/>
  <c r="O93" i="4"/>
  <c r="P93" i="4"/>
  <c r="Q93" i="4"/>
  <c r="R93" i="4"/>
  <c r="U93" i="4"/>
  <c r="V93" i="4"/>
  <c r="W93" i="4"/>
  <c r="X93" i="4"/>
  <c r="Y93" i="4"/>
  <c r="Z93" i="4"/>
  <c r="AA93" i="4"/>
  <c r="AC93" i="4"/>
  <c r="AD93" i="4"/>
  <c r="AE93" i="4"/>
  <c r="AF93" i="4"/>
  <c r="AG93" i="4"/>
  <c r="AI93" i="4"/>
  <c r="AJ93" i="4"/>
  <c r="AK93" i="4" a="1"/>
  <c r="AK93" i="4" s="1"/>
  <c r="AL93" i="4"/>
  <c r="AM93" i="4"/>
  <c r="AN93" i="4" a="1"/>
  <c r="AN93" i="4" s="1"/>
  <c r="AO93" i="4"/>
  <c r="AP93" i="4"/>
  <c r="AQ93" i="4" a="1"/>
  <c r="AQ93" i="4" s="1"/>
  <c r="AR93" i="4"/>
  <c r="AS93" i="4"/>
  <c r="AT93" i="4"/>
  <c r="AU93" i="4"/>
  <c r="AV93" i="4" a="1"/>
  <c r="AV93" i="4" s="1"/>
  <c r="AW93" i="4"/>
  <c r="AX93" i="4"/>
  <c r="BD93" i="4"/>
  <c r="BE93" i="4"/>
  <c r="BF93" i="4"/>
  <c r="BG93" i="4"/>
  <c r="BH93" i="4"/>
  <c r="BI93" i="4" a="1"/>
  <c r="BI93" i="4" s="1"/>
  <c r="BJ93" i="4"/>
  <c r="BK93" i="4"/>
  <c r="BL93" i="4" a="1"/>
  <c r="BL93" i="4" s="1"/>
  <c r="BM93" i="4" a="1"/>
  <c r="BM93" i="4" s="1"/>
  <c r="BN93" i="4" a="1"/>
  <c r="BN93" i="4" s="1"/>
  <c r="BO93" i="4" a="1"/>
  <c r="BO93" i="4" s="1"/>
  <c r="BP93" i="4" a="1"/>
  <c r="BP93" i="4" s="1"/>
  <c r="BQ93" i="4" a="1"/>
  <c r="BQ93" i="4" s="1"/>
  <c r="BR93" i="4" a="1"/>
  <c r="BR93" i="4" s="1"/>
  <c r="BS93" i="4"/>
  <c r="BT93" i="4" a="1"/>
  <c r="BT93" i="4" s="1"/>
  <c r="BU93" i="4" a="1"/>
  <c r="BU93" i="4" s="1"/>
  <c r="BV93" i="4"/>
  <c r="BW93" i="4" a="1"/>
  <c r="BW93" i="4" s="1"/>
  <c r="BX93" i="4"/>
  <c r="BY93" i="4" a="1"/>
  <c r="BY93" i="4" s="1"/>
  <c r="BZ93" i="4" a="1"/>
  <c r="BZ93" i="4" s="1"/>
  <c r="CA93" i="4" a="1"/>
  <c r="CA93" i="4" s="1"/>
  <c r="CB93" i="4" a="1"/>
  <c r="CB93" i="4" s="1"/>
  <c r="CC93" i="4" a="1"/>
  <c r="CC93" i="4" s="1"/>
  <c r="CD93" i="4" a="1"/>
  <c r="CD93" i="4" s="1"/>
  <c r="CE93" i="4"/>
  <c r="J94" i="4"/>
  <c r="L94" i="4" s="1"/>
  <c r="K94" i="4"/>
  <c r="M94" i="4"/>
  <c r="N94" i="4"/>
  <c r="O94" i="4"/>
  <c r="P94" i="4"/>
  <c r="Q94" i="4"/>
  <c r="R94" i="4"/>
  <c r="U94" i="4"/>
  <c r="V94" i="4"/>
  <c r="W94" i="4"/>
  <c r="X94" i="4"/>
  <c r="Y94" i="4"/>
  <c r="Z94" i="4"/>
  <c r="AA94" i="4"/>
  <c r="AC94" i="4"/>
  <c r="AD94" i="4"/>
  <c r="AE94" i="4"/>
  <c r="AF94" i="4"/>
  <c r="AG94" i="4"/>
  <c r="AI94" i="4"/>
  <c r="AJ94" i="4"/>
  <c r="AK94" i="4" a="1"/>
  <c r="AK94" i="4" s="1"/>
  <c r="AL94" i="4"/>
  <c r="AM94" i="4"/>
  <c r="AN94" i="4" a="1"/>
  <c r="AN94" i="4" s="1"/>
  <c r="AO94" i="4"/>
  <c r="AP94" i="4"/>
  <c r="AQ94" i="4" a="1"/>
  <c r="AQ94" i="4" s="1"/>
  <c r="AR94" i="4"/>
  <c r="AS94" i="4"/>
  <c r="AT94" i="4"/>
  <c r="AU94" i="4"/>
  <c r="AV94" i="4" a="1"/>
  <c r="AV94" i="4" s="1"/>
  <c r="AW94" i="4"/>
  <c r="AX94" i="4"/>
  <c r="BD94" i="4"/>
  <c r="BE94" i="4"/>
  <c r="BF94" i="4"/>
  <c r="BG94" i="4"/>
  <c r="BH94" i="4"/>
  <c r="BI94" i="4" a="1"/>
  <c r="BI94" i="4" s="1"/>
  <c r="BJ94" i="4"/>
  <c r="BK94" i="4"/>
  <c r="BL94" i="4" a="1"/>
  <c r="BL94" i="4" s="1"/>
  <c r="BM94" i="4" a="1"/>
  <c r="BM94" i="4" s="1"/>
  <c r="BN94" i="4" a="1"/>
  <c r="BN94" i="4" s="1"/>
  <c r="BO94" i="4" a="1"/>
  <c r="BO94" i="4" s="1"/>
  <c r="BP94" i="4" a="1"/>
  <c r="BP94" i="4" s="1"/>
  <c r="BQ94" i="4" a="1"/>
  <c r="BQ94" i="4" s="1"/>
  <c r="BR94" i="4" a="1"/>
  <c r="BR94" i="4" s="1"/>
  <c r="BS94" i="4"/>
  <c r="BT94" i="4" a="1"/>
  <c r="BT94" i="4" s="1"/>
  <c r="BU94" i="4" a="1"/>
  <c r="BU94" i="4" s="1"/>
  <c r="BV94" i="4"/>
  <c r="BW94" i="4" a="1"/>
  <c r="BW94" i="4" s="1"/>
  <c r="BX94" i="4"/>
  <c r="BY94" i="4" a="1"/>
  <c r="BY94" i="4" s="1"/>
  <c r="BZ94" i="4" a="1"/>
  <c r="BZ94" i="4" s="1"/>
  <c r="CA94" i="4" a="1"/>
  <c r="CA94" i="4" s="1"/>
  <c r="CB94" i="4" a="1"/>
  <c r="CB94" i="4" s="1"/>
  <c r="CC94" i="4" a="1"/>
  <c r="CC94" i="4" s="1"/>
  <c r="CD94" i="4" a="1"/>
  <c r="CD94" i="4" s="1"/>
  <c r="CE94" i="4"/>
  <c r="J95" i="4"/>
  <c r="L95" i="4" s="1"/>
  <c r="K95" i="4"/>
  <c r="M95" i="4"/>
  <c r="N95" i="4"/>
  <c r="O95" i="4"/>
  <c r="P95" i="4"/>
  <c r="Q95" i="4"/>
  <c r="R95" i="4"/>
  <c r="U95" i="4"/>
  <c r="V95" i="4"/>
  <c r="W95" i="4"/>
  <c r="X95" i="4"/>
  <c r="Y95" i="4"/>
  <c r="Z95" i="4"/>
  <c r="AA95" i="4"/>
  <c r="AC95" i="4"/>
  <c r="AD95" i="4"/>
  <c r="AE95" i="4"/>
  <c r="AF95" i="4"/>
  <c r="AG95" i="4"/>
  <c r="AI95" i="4"/>
  <c r="AJ95" i="4"/>
  <c r="AK95" i="4" a="1"/>
  <c r="AK95" i="4" s="1"/>
  <c r="AL95" i="4"/>
  <c r="AM95" i="4"/>
  <c r="AN95" i="4" a="1"/>
  <c r="AN95" i="4" s="1"/>
  <c r="AO95" i="4"/>
  <c r="AP95" i="4"/>
  <c r="AQ95" i="4" a="1"/>
  <c r="AQ95" i="4" s="1"/>
  <c r="AR95" i="4"/>
  <c r="AS95" i="4"/>
  <c r="AT95" i="4"/>
  <c r="AU95" i="4"/>
  <c r="AV95" i="4" a="1"/>
  <c r="AV95" i="4" s="1"/>
  <c r="AW95" i="4"/>
  <c r="AX95" i="4"/>
  <c r="BD95" i="4"/>
  <c r="BE95" i="4"/>
  <c r="BF95" i="4"/>
  <c r="BG95" i="4"/>
  <c r="BH95" i="4"/>
  <c r="BI95" i="4" a="1"/>
  <c r="BI95" i="4" s="1"/>
  <c r="BJ95" i="4"/>
  <c r="BK95" i="4"/>
  <c r="BL95" i="4" a="1"/>
  <c r="BL95" i="4" s="1"/>
  <c r="BM95" i="4" a="1"/>
  <c r="BM95" i="4" s="1"/>
  <c r="BN95" i="4" a="1"/>
  <c r="BN95" i="4" s="1"/>
  <c r="BO95" i="4" a="1"/>
  <c r="BO95" i="4" s="1"/>
  <c r="BP95" i="4" a="1"/>
  <c r="BP95" i="4" s="1"/>
  <c r="BQ95" i="4" a="1"/>
  <c r="BQ95" i="4" s="1"/>
  <c r="BR95" i="4" a="1"/>
  <c r="BR95" i="4" s="1"/>
  <c r="BS95" i="4"/>
  <c r="BT95" i="4" a="1"/>
  <c r="BT95" i="4" s="1"/>
  <c r="BU95" i="4" a="1"/>
  <c r="BU95" i="4" s="1"/>
  <c r="BV95" i="4"/>
  <c r="BW95" i="4" a="1"/>
  <c r="BW95" i="4" s="1"/>
  <c r="BX95" i="4"/>
  <c r="BY95" i="4" a="1"/>
  <c r="BY95" i="4" s="1"/>
  <c r="BZ95" i="4" a="1"/>
  <c r="BZ95" i="4" s="1"/>
  <c r="CA95" i="4" a="1"/>
  <c r="CA95" i="4" s="1"/>
  <c r="CB95" i="4" a="1"/>
  <c r="CB95" i="4" s="1"/>
  <c r="CC95" i="4" a="1"/>
  <c r="CC95" i="4" s="1"/>
  <c r="CD95" i="4" a="1"/>
  <c r="CD95" i="4" s="1"/>
  <c r="CE95" i="4"/>
  <c r="J96" i="4"/>
  <c r="L96" i="4" s="1"/>
  <c r="K96" i="4"/>
  <c r="M96" i="4"/>
  <c r="N96" i="4"/>
  <c r="O96" i="4"/>
  <c r="P96" i="4"/>
  <c r="Q96" i="4"/>
  <c r="R96" i="4"/>
  <c r="U96" i="4"/>
  <c r="V96" i="4"/>
  <c r="W96" i="4"/>
  <c r="X96" i="4"/>
  <c r="Y96" i="4"/>
  <c r="Z96" i="4"/>
  <c r="AA96" i="4"/>
  <c r="AC96" i="4"/>
  <c r="AD96" i="4"/>
  <c r="AE96" i="4"/>
  <c r="AF96" i="4"/>
  <c r="AG96" i="4"/>
  <c r="AI96" i="4"/>
  <c r="AJ96" i="4"/>
  <c r="AK96" i="4" a="1"/>
  <c r="AK96" i="4" s="1"/>
  <c r="AL96" i="4"/>
  <c r="AM96" i="4"/>
  <c r="AN96" i="4" a="1"/>
  <c r="AN96" i="4" s="1"/>
  <c r="AO96" i="4"/>
  <c r="AP96" i="4"/>
  <c r="AQ96" i="4" a="1"/>
  <c r="AQ96" i="4" s="1"/>
  <c r="AR96" i="4"/>
  <c r="AS96" i="4"/>
  <c r="AT96" i="4"/>
  <c r="AU96" i="4"/>
  <c r="AV96" i="4" a="1"/>
  <c r="AV96" i="4" s="1"/>
  <c r="AW96" i="4"/>
  <c r="AX96" i="4"/>
  <c r="BD96" i="4"/>
  <c r="BE96" i="4"/>
  <c r="BF96" i="4"/>
  <c r="BG96" i="4"/>
  <c r="BH96" i="4"/>
  <c r="BI96" i="4" a="1"/>
  <c r="BI96" i="4" s="1"/>
  <c r="BJ96" i="4"/>
  <c r="BK96" i="4"/>
  <c r="BL96" i="4" a="1"/>
  <c r="BL96" i="4" s="1"/>
  <c r="BM96" i="4" a="1"/>
  <c r="BM96" i="4" s="1"/>
  <c r="BN96" i="4" a="1"/>
  <c r="BN96" i="4" s="1"/>
  <c r="BO96" i="4" a="1"/>
  <c r="BO96" i="4" s="1"/>
  <c r="BP96" i="4" a="1"/>
  <c r="BP96" i="4" s="1"/>
  <c r="BQ96" i="4" a="1"/>
  <c r="BQ96" i="4" s="1"/>
  <c r="BR96" i="4" a="1"/>
  <c r="BR96" i="4" s="1"/>
  <c r="BS96" i="4"/>
  <c r="BT96" i="4" a="1"/>
  <c r="BT96" i="4" s="1"/>
  <c r="BU96" i="4" a="1"/>
  <c r="BU96" i="4" s="1"/>
  <c r="BV96" i="4"/>
  <c r="BW96" i="4" a="1"/>
  <c r="BW96" i="4" s="1"/>
  <c r="BX96" i="4"/>
  <c r="BY96" i="4" a="1"/>
  <c r="BY96" i="4" s="1"/>
  <c r="BZ96" i="4" a="1"/>
  <c r="BZ96" i="4" s="1"/>
  <c r="CA96" i="4" a="1"/>
  <c r="CA96" i="4" s="1"/>
  <c r="CB96" i="4" a="1"/>
  <c r="CB96" i="4" s="1"/>
  <c r="CC96" i="4" a="1"/>
  <c r="CC96" i="4" s="1"/>
  <c r="CD96" i="4" a="1"/>
  <c r="CD96" i="4" s="1"/>
  <c r="CE96" i="4"/>
  <c r="J97" i="4"/>
  <c r="L97" i="4" s="1"/>
  <c r="K97" i="4"/>
  <c r="M97" i="4"/>
  <c r="N97" i="4"/>
  <c r="O97" i="4"/>
  <c r="P97" i="4"/>
  <c r="Q97" i="4"/>
  <c r="R97" i="4"/>
  <c r="U97" i="4"/>
  <c r="V97" i="4"/>
  <c r="W97" i="4"/>
  <c r="X97" i="4"/>
  <c r="Y97" i="4"/>
  <c r="Z97" i="4"/>
  <c r="AA97" i="4"/>
  <c r="AC97" i="4"/>
  <c r="AD97" i="4"/>
  <c r="AE97" i="4"/>
  <c r="AF97" i="4"/>
  <c r="AG97" i="4"/>
  <c r="AI97" i="4"/>
  <c r="AJ97" i="4"/>
  <c r="AK97" i="4" a="1"/>
  <c r="AK97" i="4" s="1"/>
  <c r="AL97" i="4"/>
  <c r="AM97" i="4"/>
  <c r="AN97" i="4" a="1"/>
  <c r="AN97" i="4" s="1"/>
  <c r="AO97" i="4"/>
  <c r="AP97" i="4"/>
  <c r="AQ97" i="4" a="1"/>
  <c r="AQ97" i="4" s="1"/>
  <c r="AR97" i="4"/>
  <c r="AS97" i="4"/>
  <c r="AT97" i="4"/>
  <c r="AU97" i="4"/>
  <c r="AV97" i="4" a="1"/>
  <c r="AV97" i="4" s="1"/>
  <c r="AW97" i="4"/>
  <c r="AX97" i="4"/>
  <c r="BD97" i="4"/>
  <c r="BE97" i="4"/>
  <c r="BF97" i="4"/>
  <c r="BG97" i="4"/>
  <c r="BH97" i="4"/>
  <c r="BI97" i="4" a="1"/>
  <c r="BI97" i="4" s="1"/>
  <c r="BJ97" i="4"/>
  <c r="BK97" i="4"/>
  <c r="BL97" i="4" a="1"/>
  <c r="BL97" i="4" s="1"/>
  <c r="BM97" i="4" a="1"/>
  <c r="BM97" i="4" s="1"/>
  <c r="BN97" i="4" a="1"/>
  <c r="BN97" i="4" s="1"/>
  <c r="BO97" i="4" a="1"/>
  <c r="BO97" i="4" s="1"/>
  <c r="BP97" i="4" a="1"/>
  <c r="BP97" i="4" s="1"/>
  <c r="BQ97" i="4" a="1"/>
  <c r="BQ97" i="4" s="1"/>
  <c r="BR97" i="4" a="1"/>
  <c r="BR97" i="4" s="1"/>
  <c r="BS97" i="4"/>
  <c r="BT97" i="4" a="1"/>
  <c r="BT97" i="4" s="1"/>
  <c r="BU97" i="4" a="1"/>
  <c r="BU97" i="4" s="1"/>
  <c r="BV97" i="4"/>
  <c r="BW97" i="4" a="1"/>
  <c r="BW97" i="4" s="1"/>
  <c r="BX97" i="4"/>
  <c r="BY97" i="4" a="1"/>
  <c r="BY97" i="4" s="1"/>
  <c r="BZ97" i="4" a="1"/>
  <c r="BZ97" i="4" s="1"/>
  <c r="CA97" i="4" a="1"/>
  <c r="CA97" i="4" s="1"/>
  <c r="CB97" i="4" a="1"/>
  <c r="CB97" i="4" s="1"/>
  <c r="CC97" i="4" a="1"/>
  <c r="CC97" i="4" s="1"/>
  <c r="CD97" i="4" a="1"/>
  <c r="CD97" i="4" s="1"/>
  <c r="CE97" i="4"/>
  <c r="J98" i="4"/>
  <c r="L98" i="4" s="1"/>
  <c r="K98" i="4"/>
  <c r="M98" i="4"/>
  <c r="N98" i="4"/>
  <c r="O98" i="4"/>
  <c r="P98" i="4"/>
  <c r="Q98" i="4"/>
  <c r="R98" i="4"/>
  <c r="U98" i="4"/>
  <c r="V98" i="4"/>
  <c r="W98" i="4"/>
  <c r="X98" i="4"/>
  <c r="Y98" i="4"/>
  <c r="Z98" i="4"/>
  <c r="AA98" i="4"/>
  <c r="AC98" i="4"/>
  <c r="AD98" i="4"/>
  <c r="AE98" i="4"/>
  <c r="AF98" i="4"/>
  <c r="AG98" i="4"/>
  <c r="AI98" i="4"/>
  <c r="AJ98" i="4"/>
  <c r="AK98" i="4" a="1"/>
  <c r="AK98" i="4" s="1"/>
  <c r="AL98" i="4"/>
  <c r="AM98" i="4"/>
  <c r="AN98" i="4" a="1"/>
  <c r="AN98" i="4" s="1"/>
  <c r="AO98" i="4"/>
  <c r="AP98" i="4"/>
  <c r="AQ98" i="4" a="1"/>
  <c r="AQ98" i="4" s="1"/>
  <c r="AR98" i="4"/>
  <c r="AS98" i="4"/>
  <c r="AT98" i="4"/>
  <c r="AU98" i="4"/>
  <c r="AV98" i="4" a="1"/>
  <c r="AV98" i="4" s="1"/>
  <c r="AW98" i="4"/>
  <c r="AX98" i="4"/>
  <c r="BD98" i="4"/>
  <c r="BE98" i="4"/>
  <c r="BF98" i="4"/>
  <c r="BG98" i="4"/>
  <c r="BH98" i="4"/>
  <c r="BI98" i="4" a="1"/>
  <c r="BI98" i="4" s="1"/>
  <c r="BJ98" i="4"/>
  <c r="BK98" i="4"/>
  <c r="BL98" i="4" a="1"/>
  <c r="BL98" i="4" s="1"/>
  <c r="BM98" i="4" a="1"/>
  <c r="BM98" i="4" s="1"/>
  <c r="BN98" i="4" a="1"/>
  <c r="BN98" i="4" s="1"/>
  <c r="BO98" i="4" a="1"/>
  <c r="BO98" i="4" s="1"/>
  <c r="BP98" i="4" a="1"/>
  <c r="BP98" i="4" s="1"/>
  <c r="BQ98" i="4" a="1"/>
  <c r="BQ98" i="4" s="1"/>
  <c r="BR98" i="4" a="1"/>
  <c r="BR98" i="4" s="1"/>
  <c r="BS98" i="4"/>
  <c r="BT98" i="4" a="1"/>
  <c r="BT98" i="4" s="1"/>
  <c r="BU98" i="4" a="1"/>
  <c r="BU98" i="4" s="1"/>
  <c r="BV98" i="4"/>
  <c r="BW98" i="4" a="1"/>
  <c r="BW98" i="4" s="1"/>
  <c r="BX98" i="4"/>
  <c r="BY98" i="4" a="1"/>
  <c r="BY98" i="4" s="1"/>
  <c r="BZ98" i="4" a="1"/>
  <c r="BZ98" i="4" s="1"/>
  <c r="CA98" i="4" a="1"/>
  <c r="CA98" i="4" s="1"/>
  <c r="CB98" i="4" a="1"/>
  <c r="CB98" i="4" s="1"/>
  <c r="CC98" i="4" a="1"/>
  <c r="CC98" i="4" s="1"/>
  <c r="CD98" i="4" a="1"/>
  <c r="CD98" i="4" s="1"/>
  <c r="CE98" i="4"/>
  <c r="J99" i="4"/>
  <c r="L99" i="4" s="1"/>
  <c r="K99" i="4"/>
  <c r="M99" i="4"/>
  <c r="N99" i="4"/>
  <c r="O99" i="4"/>
  <c r="P99" i="4"/>
  <c r="Q99" i="4"/>
  <c r="R99" i="4"/>
  <c r="U99" i="4"/>
  <c r="V99" i="4"/>
  <c r="W99" i="4"/>
  <c r="X99" i="4"/>
  <c r="Y99" i="4"/>
  <c r="Z99" i="4"/>
  <c r="AA99" i="4"/>
  <c r="AC99" i="4"/>
  <c r="AD99" i="4"/>
  <c r="AE99" i="4"/>
  <c r="AF99" i="4"/>
  <c r="AG99" i="4"/>
  <c r="AI99" i="4"/>
  <c r="AJ99" i="4"/>
  <c r="AK99" i="4" a="1"/>
  <c r="AK99" i="4" s="1"/>
  <c r="AL99" i="4"/>
  <c r="AM99" i="4"/>
  <c r="AN99" i="4" a="1"/>
  <c r="AN99" i="4" s="1"/>
  <c r="AO99" i="4"/>
  <c r="AP99" i="4"/>
  <c r="AQ99" i="4" a="1"/>
  <c r="AQ99" i="4" s="1"/>
  <c r="AR99" i="4"/>
  <c r="AS99" i="4"/>
  <c r="AT99" i="4"/>
  <c r="AU99" i="4"/>
  <c r="AV99" i="4" a="1"/>
  <c r="AV99" i="4" s="1"/>
  <c r="AW99" i="4"/>
  <c r="AX99" i="4"/>
  <c r="BD99" i="4"/>
  <c r="BE99" i="4"/>
  <c r="BF99" i="4"/>
  <c r="BG99" i="4"/>
  <c r="BH99" i="4"/>
  <c r="BI99" i="4" a="1"/>
  <c r="BI99" i="4" s="1"/>
  <c r="BJ99" i="4"/>
  <c r="BK99" i="4"/>
  <c r="BL99" i="4" a="1"/>
  <c r="BL99" i="4" s="1"/>
  <c r="BM99" i="4" a="1"/>
  <c r="BM99" i="4" s="1"/>
  <c r="BN99" i="4" a="1"/>
  <c r="BN99" i="4" s="1"/>
  <c r="BO99" i="4" a="1"/>
  <c r="BO99" i="4" s="1"/>
  <c r="BP99" i="4" a="1"/>
  <c r="BP99" i="4" s="1"/>
  <c r="BQ99" i="4" a="1"/>
  <c r="BQ99" i="4" s="1"/>
  <c r="BR99" i="4" a="1"/>
  <c r="BR99" i="4" s="1"/>
  <c r="BS99" i="4"/>
  <c r="BT99" i="4" a="1"/>
  <c r="BT99" i="4" s="1"/>
  <c r="BU99" i="4" a="1"/>
  <c r="BU99" i="4" s="1"/>
  <c r="BV99" i="4"/>
  <c r="BW99" i="4" a="1"/>
  <c r="BW99" i="4" s="1"/>
  <c r="BX99" i="4"/>
  <c r="BY99" i="4" a="1"/>
  <c r="BY99" i="4" s="1"/>
  <c r="BZ99" i="4" a="1"/>
  <c r="BZ99" i="4" s="1"/>
  <c r="CA99" i="4" a="1"/>
  <c r="CA99" i="4" s="1"/>
  <c r="CB99" i="4" a="1"/>
  <c r="CB99" i="4" s="1"/>
  <c r="CC99" i="4" a="1"/>
  <c r="CC99" i="4" s="1"/>
  <c r="CD99" i="4" a="1"/>
  <c r="CD99" i="4" s="1"/>
  <c r="CE99" i="4"/>
  <c r="J100" i="4"/>
  <c r="L100" i="4" s="1"/>
  <c r="K100" i="4"/>
  <c r="M100" i="4"/>
  <c r="N100" i="4"/>
  <c r="O100" i="4"/>
  <c r="P100" i="4"/>
  <c r="Q100" i="4"/>
  <c r="R100" i="4"/>
  <c r="U100" i="4"/>
  <c r="V100" i="4"/>
  <c r="W100" i="4"/>
  <c r="X100" i="4"/>
  <c r="Y100" i="4"/>
  <c r="Z100" i="4"/>
  <c r="AA100" i="4"/>
  <c r="AC100" i="4"/>
  <c r="AD100" i="4"/>
  <c r="AE100" i="4"/>
  <c r="AF100" i="4"/>
  <c r="AG100" i="4"/>
  <c r="AI100" i="4"/>
  <c r="AJ100" i="4"/>
  <c r="AK100" i="4" a="1"/>
  <c r="AK100" i="4" s="1"/>
  <c r="AL100" i="4"/>
  <c r="AM100" i="4"/>
  <c r="AN100" i="4" a="1"/>
  <c r="AN100" i="4" s="1"/>
  <c r="AO100" i="4"/>
  <c r="AP100" i="4"/>
  <c r="AQ100" i="4" a="1"/>
  <c r="AQ100" i="4" s="1"/>
  <c r="AR100" i="4"/>
  <c r="AS100" i="4"/>
  <c r="AT100" i="4"/>
  <c r="AU100" i="4"/>
  <c r="AV100" i="4" a="1"/>
  <c r="AV100" i="4" s="1"/>
  <c r="AW100" i="4"/>
  <c r="AX100" i="4"/>
  <c r="BD100" i="4"/>
  <c r="BE100" i="4"/>
  <c r="BF100" i="4"/>
  <c r="BG100" i="4"/>
  <c r="BH100" i="4"/>
  <c r="BI100" i="4" a="1"/>
  <c r="BI100" i="4" s="1"/>
  <c r="BJ100" i="4"/>
  <c r="BK100" i="4"/>
  <c r="BL100" i="4" a="1"/>
  <c r="BL100" i="4" s="1"/>
  <c r="BM100" i="4" a="1"/>
  <c r="BM100" i="4" s="1"/>
  <c r="BN100" i="4" a="1"/>
  <c r="BN100" i="4" s="1"/>
  <c r="BO100" i="4" a="1"/>
  <c r="BO100" i="4" s="1"/>
  <c r="BP100" i="4" a="1"/>
  <c r="BP100" i="4" s="1"/>
  <c r="BQ100" i="4" a="1"/>
  <c r="BQ100" i="4" s="1"/>
  <c r="BR100" i="4" a="1"/>
  <c r="BR100" i="4" s="1"/>
  <c r="BS100" i="4"/>
  <c r="BT100" i="4" a="1"/>
  <c r="BT100" i="4" s="1"/>
  <c r="BU100" i="4" a="1"/>
  <c r="BU100" i="4" s="1"/>
  <c r="BV100" i="4"/>
  <c r="BW100" i="4" a="1"/>
  <c r="BW100" i="4" s="1"/>
  <c r="BX100" i="4"/>
  <c r="BY100" i="4" a="1"/>
  <c r="BY100" i="4" s="1"/>
  <c r="BZ100" i="4" a="1"/>
  <c r="BZ100" i="4" s="1"/>
  <c r="CA100" i="4" a="1"/>
  <c r="CA100" i="4" s="1"/>
  <c r="CB100" i="4" a="1"/>
  <c r="CB100" i="4" s="1"/>
  <c r="CC100" i="4" a="1"/>
  <c r="CC100" i="4" s="1"/>
  <c r="CD100" i="4" a="1"/>
  <c r="CD100" i="4" s="1"/>
  <c r="CE100" i="4"/>
  <c r="J101" i="4"/>
  <c r="L101" i="4" s="1"/>
  <c r="K101" i="4"/>
  <c r="M101" i="4"/>
  <c r="N101" i="4"/>
  <c r="O101" i="4"/>
  <c r="P101" i="4"/>
  <c r="Q101" i="4"/>
  <c r="R101" i="4"/>
  <c r="U101" i="4"/>
  <c r="V101" i="4"/>
  <c r="W101" i="4"/>
  <c r="X101" i="4"/>
  <c r="Y101" i="4"/>
  <c r="Z101" i="4"/>
  <c r="AA101" i="4"/>
  <c r="AC101" i="4"/>
  <c r="AD101" i="4"/>
  <c r="AE101" i="4"/>
  <c r="AF101" i="4"/>
  <c r="AG101" i="4"/>
  <c r="AI101" i="4"/>
  <c r="AJ101" i="4"/>
  <c r="AK101" i="4" a="1"/>
  <c r="AK101" i="4" s="1"/>
  <c r="AL101" i="4"/>
  <c r="AM101" i="4"/>
  <c r="AN101" i="4" a="1"/>
  <c r="AN101" i="4" s="1"/>
  <c r="AO101" i="4"/>
  <c r="AP101" i="4"/>
  <c r="AQ101" i="4" a="1"/>
  <c r="AQ101" i="4" s="1"/>
  <c r="AR101" i="4"/>
  <c r="AS101" i="4"/>
  <c r="AT101" i="4"/>
  <c r="AU101" i="4"/>
  <c r="AV101" i="4" a="1"/>
  <c r="AV101" i="4" s="1"/>
  <c r="AW101" i="4"/>
  <c r="AX101" i="4"/>
  <c r="BD101" i="4"/>
  <c r="BE101" i="4"/>
  <c r="BF101" i="4"/>
  <c r="BG101" i="4"/>
  <c r="BH101" i="4"/>
  <c r="BI101" i="4" a="1"/>
  <c r="BI101" i="4" s="1"/>
  <c r="BJ101" i="4"/>
  <c r="BK101" i="4"/>
  <c r="BL101" i="4" a="1"/>
  <c r="BL101" i="4" s="1"/>
  <c r="BM101" i="4" a="1"/>
  <c r="BM101" i="4" s="1"/>
  <c r="BN101" i="4" a="1"/>
  <c r="BN101" i="4" s="1"/>
  <c r="BO101" i="4" a="1"/>
  <c r="BO101" i="4" s="1"/>
  <c r="BP101" i="4" a="1"/>
  <c r="BP101" i="4" s="1"/>
  <c r="BQ101" i="4" a="1"/>
  <c r="BQ101" i="4" s="1"/>
  <c r="BR101" i="4" a="1"/>
  <c r="BR101" i="4" s="1"/>
  <c r="BS101" i="4"/>
  <c r="BT101" i="4" a="1"/>
  <c r="BT101" i="4" s="1"/>
  <c r="BU101" i="4" a="1"/>
  <c r="BU101" i="4" s="1"/>
  <c r="BV101" i="4"/>
  <c r="BW101" i="4" a="1"/>
  <c r="BW101" i="4" s="1"/>
  <c r="BX101" i="4"/>
  <c r="BY101" i="4" a="1"/>
  <c r="BY101" i="4" s="1"/>
  <c r="BZ101" i="4" a="1"/>
  <c r="BZ101" i="4" s="1"/>
  <c r="CA101" i="4" a="1"/>
  <c r="CA101" i="4" s="1"/>
  <c r="CB101" i="4" a="1"/>
  <c r="CB101" i="4" s="1"/>
  <c r="CC101" i="4" a="1"/>
  <c r="CC101" i="4" s="1"/>
  <c r="CD101" i="4" a="1"/>
  <c r="CD101" i="4" s="1"/>
  <c r="CE101" i="4"/>
  <c r="J102" i="4"/>
  <c r="L102" i="4" s="1"/>
  <c r="K102" i="4"/>
  <c r="M102" i="4"/>
  <c r="N102" i="4"/>
  <c r="O102" i="4"/>
  <c r="P102" i="4"/>
  <c r="Q102" i="4"/>
  <c r="R102" i="4"/>
  <c r="U102" i="4"/>
  <c r="V102" i="4"/>
  <c r="W102" i="4"/>
  <c r="X102" i="4"/>
  <c r="Y102" i="4"/>
  <c r="Z102" i="4"/>
  <c r="AA102" i="4"/>
  <c r="AC102" i="4"/>
  <c r="AD102" i="4"/>
  <c r="AE102" i="4"/>
  <c r="AF102" i="4"/>
  <c r="AG102" i="4"/>
  <c r="AI102" i="4"/>
  <c r="AJ102" i="4"/>
  <c r="AK102" i="4" a="1"/>
  <c r="AK102" i="4" s="1"/>
  <c r="AL102" i="4"/>
  <c r="AM102" i="4"/>
  <c r="AN102" i="4" a="1"/>
  <c r="AN102" i="4" s="1"/>
  <c r="AO102" i="4"/>
  <c r="AP102" i="4"/>
  <c r="AQ102" i="4" a="1"/>
  <c r="AQ102" i="4" s="1"/>
  <c r="AR102" i="4"/>
  <c r="AS102" i="4"/>
  <c r="AT102" i="4"/>
  <c r="AU102" i="4"/>
  <c r="AV102" i="4" a="1"/>
  <c r="AV102" i="4" s="1"/>
  <c r="AW102" i="4"/>
  <c r="AX102" i="4"/>
  <c r="BD102" i="4"/>
  <c r="BE102" i="4"/>
  <c r="BF102" i="4"/>
  <c r="BG102" i="4"/>
  <c r="BH102" i="4"/>
  <c r="BI102" i="4" a="1"/>
  <c r="BI102" i="4" s="1"/>
  <c r="BJ102" i="4"/>
  <c r="BK102" i="4"/>
  <c r="BL102" i="4" a="1"/>
  <c r="BL102" i="4" s="1"/>
  <c r="BM102" i="4" a="1"/>
  <c r="BM102" i="4" s="1"/>
  <c r="BN102" i="4" a="1"/>
  <c r="BN102" i="4" s="1"/>
  <c r="BO102" i="4" a="1"/>
  <c r="BO102" i="4" s="1"/>
  <c r="BP102" i="4" a="1"/>
  <c r="BP102" i="4" s="1"/>
  <c r="BQ102" i="4" a="1"/>
  <c r="BQ102" i="4" s="1"/>
  <c r="BR102" i="4" a="1"/>
  <c r="BR102" i="4" s="1"/>
  <c r="BS102" i="4"/>
  <c r="BT102" i="4" a="1"/>
  <c r="BT102" i="4" s="1"/>
  <c r="BU102" i="4" a="1"/>
  <c r="BU102" i="4" s="1"/>
  <c r="BV102" i="4"/>
  <c r="BW102" i="4" a="1"/>
  <c r="BW102" i="4" s="1"/>
  <c r="BX102" i="4"/>
  <c r="BY102" i="4" a="1"/>
  <c r="BY102" i="4" s="1"/>
  <c r="BZ102" i="4" a="1"/>
  <c r="BZ102" i="4" s="1"/>
  <c r="CA102" i="4" a="1"/>
  <c r="CA102" i="4" s="1"/>
  <c r="CB102" i="4" a="1"/>
  <c r="CB102" i="4" s="1"/>
  <c r="CC102" i="4" a="1"/>
  <c r="CC102" i="4" s="1"/>
  <c r="CD102" i="4" a="1"/>
  <c r="CD102" i="4" s="1"/>
  <c r="CE102" i="4"/>
  <c r="J103" i="4"/>
  <c r="L103" i="4" s="1"/>
  <c r="K103" i="4"/>
  <c r="M103" i="4"/>
  <c r="N103" i="4"/>
  <c r="O103" i="4"/>
  <c r="P103" i="4"/>
  <c r="Q103" i="4"/>
  <c r="R103" i="4"/>
  <c r="U103" i="4"/>
  <c r="V103" i="4"/>
  <c r="W103" i="4"/>
  <c r="X103" i="4"/>
  <c r="Y103" i="4"/>
  <c r="Z103" i="4"/>
  <c r="AA103" i="4"/>
  <c r="AC103" i="4"/>
  <c r="AD103" i="4"/>
  <c r="AE103" i="4"/>
  <c r="AF103" i="4"/>
  <c r="AG103" i="4"/>
  <c r="AI103" i="4"/>
  <c r="AJ103" i="4"/>
  <c r="AK103" i="4" a="1"/>
  <c r="AK103" i="4" s="1"/>
  <c r="AL103" i="4"/>
  <c r="AM103" i="4"/>
  <c r="AN103" i="4" a="1"/>
  <c r="AN103" i="4" s="1"/>
  <c r="AO103" i="4"/>
  <c r="AP103" i="4"/>
  <c r="AQ103" i="4" a="1"/>
  <c r="AQ103" i="4" s="1"/>
  <c r="AR103" i="4"/>
  <c r="AS103" i="4"/>
  <c r="AT103" i="4"/>
  <c r="AU103" i="4"/>
  <c r="AV103" i="4" a="1"/>
  <c r="AV103" i="4" s="1"/>
  <c r="AW103" i="4"/>
  <c r="AX103" i="4"/>
  <c r="BD103" i="4"/>
  <c r="BE103" i="4"/>
  <c r="BF103" i="4"/>
  <c r="BG103" i="4"/>
  <c r="BH103" i="4"/>
  <c r="BI103" i="4" a="1"/>
  <c r="BI103" i="4" s="1"/>
  <c r="BJ103" i="4"/>
  <c r="BK103" i="4"/>
  <c r="BL103" i="4" a="1"/>
  <c r="BL103" i="4" s="1"/>
  <c r="BM103" i="4" a="1"/>
  <c r="BM103" i="4" s="1"/>
  <c r="BN103" i="4" a="1"/>
  <c r="BN103" i="4" s="1"/>
  <c r="BO103" i="4" a="1"/>
  <c r="BO103" i="4" s="1"/>
  <c r="BP103" i="4" a="1"/>
  <c r="BP103" i="4" s="1"/>
  <c r="BQ103" i="4" a="1"/>
  <c r="BQ103" i="4" s="1"/>
  <c r="BR103" i="4" a="1"/>
  <c r="BR103" i="4" s="1"/>
  <c r="BS103" i="4"/>
  <c r="BT103" i="4" a="1"/>
  <c r="BT103" i="4" s="1"/>
  <c r="BU103" i="4" a="1"/>
  <c r="BU103" i="4" s="1"/>
  <c r="BV103" i="4"/>
  <c r="BW103" i="4" a="1"/>
  <c r="BW103" i="4" s="1"/>
  <c r="BX103" i="4"/>
  <c r="BY103" i="4" a="1"/>
  <c r="BY103" i="4" s="1"/>
  <c r="BZ103" i="4" a="1"/>
  <c r="BZ103" i="4" s="1"/>
  <c r="CA103" i="4" a="1"/>
  <c r="CA103" i="4" s="1"/>
  <c r="CB103" i="4" a="1"/>
  <c r="CB103" i="4" s="1"/>
  <c r="CC103" i="4" a="1"/>
  <c r="CC103" i="4" s="1"/>
  <c r="CD103" i="4" a="1"/>
  <c r="CD103" i="4" s="1"/>
  <c r="CE103" i="4"/>
  <c r="J104" i="4"/>
  <c r="L104" i="4" s="1"/>
  <c r="K104" i="4"/>
  <c r="M104" i="4"/>
  <c r="N104" i="4"/>
  <c r="O104" i="4"/>
  <c r="P104" i="4"/>
  <c r="Q104" i="4"/>
  <c r="R104" i="4"/>
  <c r="U104" i="4"/>
  <c r="V104" i="4"/>
  <c r="W104" i="4"/>
  <c r="X104" i="4"/>
  <c r="Y104" i="4"/>
  <c r="Z104" i="4"/>
  <c r="AA104" i="4"/>
  <c r="AC104" i="4"/>
  <c r="AD104" i="4"/>
  <c r="AE104" i="4"/>
  <c r="AF104" i="4"/>
  <c r="AG104" i="4"/>
  <c r="AI104" i="4"/>
  <c r="AJ104" i="4"/>
  <c r="AK104" i="4" a="1"/>
  <c r="AK104" i="4" s="1"/>
  <c r="AL104" i="4"/>
  <c r="AM104" i="4"/>
  <c r="AN104" i="4" a="1"/>
  <c r="AN104" i="4" s="1"/>
  <c r="AO104" i="4"/>
  <c r="AP104" i="4"/>
  <c r="AQ104" i="4" a="1"/>
  <c r="AQ104" i="4" s="1"/>
  <c r="AR104" i="4"/>
  <c r="AS104" i="4"/>
  <c r="AT104" i="4"/>
  <c r="AU104" i="4"/>
  <c r="AV104" i="4" a="1"/>
  <c r="AV104" i="4" s="1"/>
  <c r="AW104" i="4"/>
  <c r="AX104" i="4"/>
  <c r="BD104" i="4"/>
  <c r="BE104" i="4"/>
  <c r="BF104" i="4"/>
  <c r="BG104" i="4"/>
  <c r="BH104" i="4"/>
  <c r="BI104" i="4" a="1"/>
  <c r="BI104" i="4" s="1"/>
  <c r="BJ104" i="4"/>
  <c r="BK104" i="4"/>
  <c r="BL104" i="4" a="1"/>
  <c r="BL104" i="4" s="1"/>
  <c r="BM104" i="4" a="1"/>
  <c r="BM104" i="4" s="1"/>
  <c r="BN104" i="4" a="1"/>
  <c r="BN104" i="4" s="1"/>
  <c r="BO104" i="4" a="1"/>
  <c r="BO104" i="4" s="1"/>
  <c r="BP104" i="4" a="1"/>
  <c r="BP104" i="4" s="1"/>
  <c r="BQ104" i="4" a="1"/>
  <c r="BQ104" i="4" s="1"/>
  <c r="BR104" i="4" a="1"/>
  <c r="BR104" i="4" s="1"/>
  <c r="BS104" i="4"/>
  <c r="BT104" i="4" a="1"/>
  <c r="BT104" i="4" s="1"/>
  <c r="BU104" i="4" a="1"/>
  <c r="BU104" i="4" s="1"/>
  <c r="BV104" i="4"/>
  <c r="BW104" i="4" a="1"/>
  <c r="BW104" i="4" s="1"/>
  <c r="BX104" i="4"/>
  <c r="BY104" i="4" a="1"/>
  <c r="BY104" i="4" s="1"/>
  <c r="BZ104" i="4" a="1"/>
  <c r="BZ104" i="4" s="1"/>
  <c r="CA104" i="4" a="1"/>
  <c r="CA104" i="4" s="1"/>
  <c r="CB104" i="4" a="1"/>
  <c r="CB104" i="4" s="1"/>
  <c r="CC104" i="4" a="1"/>
  <c r="CC104" i="4" s="1"/>
  <c r="CD104" i="4" a="1"/>
  <c r="CD104" i="4" s="1"/>
  <c r="CE104" i="4"/>
  <c r="J105" i="4"/>
  <c r="L105" i="4" s="1"/>
  <c r="K105" i="4"/>
  <c r="M105" i="4"/>
  <c r="N105" i="4"/>
  <c r="O105" i="4"/>
  <c r="P105" i="4"/>
  <c r="Q105" i="4"/>
  <c r="R105" i="4"/>
  <c r="U105" i="4"/>
  <c r="V105" i="4"/>
  <c r="W105" i="4"/>
  <c r="X105" i="4"/>
  <c r="Y105" i="4"/>
  <c r="Z105" i="4"/>
  <c r="AA105" i="4"/>
  <c r="AC105" i="4"/>
  <c r="AD105" i="4"/>
  <c r="AE105" i="4"/>
  <c r="AF105" i="4"/>
  <c r="AG105" i="4"/>
  <c r="AI105" i="4"/>
  <c r="AJ105" i="4"/>
  <c r="AK105" i="4" a="1"/>
  <c r="AK105" i="4" s="1"/>
  <c r="AL105" i="4"/>
  <c r="AM105" i="4"/>
  <c r="AN105" i="4" a="1"/>
  <c r="AN105" i="4" s="1"/>
  <c r="AO105" i="4"/>
  <c r="AP105" i="4"/>
  <c r="AQ105" i="4" a="1"/>
  <c r="AQ105" i="4" s="1"/>
  <c r="AR105" i="4"/>
  <c r="AS105" i="4"/>
  <c r="AT105" i="4"/>
  <c r="AU105" i="4"/>
  <c r="AV105" i="4" a="1"/>
  <c r="AV105" i="4" s="1"/>
  <c r="AW105" i="4"/>
  <c r="AX105" i="4"/>
  <c r="BD105" i="4"/>
  <c r="BE105" i="4"/>
  <c r="BF105" i="4"/>
  <c r="BG105" i="4"/>
  <c r="BH105" i="4"/>
  <c r="BI105" i="4" a="1"/>
  <c r="BI105" i="4" s="1"/>
  <c r="BJ105" i="4"/>
  <c r="BK105" i="4"/>
  <c r="BL105" i="4" a="1"/>
  <c r="BL105" i="4" s="1"/>
  <c r="BM105" i="4" a="1"/>
  <c r="BM105" i="4" s="1"/>
  <c r="BN105" i="4" a="1"/>
  <c r="BN105" i="4" s="1"/>
  <c r="BO105" i="4" a="1"/>
  <c r="BO105" i="4" s="1"/>
  <c r="BP105" i="4" a="1"/>
  <c r="BP105" i="4" s="1"/>
  <c r="BQ105" i="4" a="1"/>
  <c r="BQ105" i="4" s="1"/>
  <c r="BR105" i="4" a="1"/>
  <c r="BR105" i="4" s="1"/>
  <c r="BS105" i="4"/>
  <c r="BT105" i="4" a="1"/>
  <c r="BT105" i="4" s="1"/>
  <c r="BU105" i="4" a="1"/>
  <c r="BU105" i="4" s="1"/>
  <c r="BV105" i="4"/>
  <c r="BW105" i="4" a="1"/>
  <c r="BW105" i="4" s="1"/>
  <c r="BX105" i="4"/>
  <c r="BY105" i="4" a="1"/>
  <c r="BY105" i="4" s="1"/>
  <c r="BZ105" i="4" a="1"/>
  <c r="BZ105" i="4" s="1"/>
  <c r="CA105" i="4" a="1"/>
  <c r="CA105" i="4" s="1"/>
  <c r="CB105" i="4" a="1"/>
  <c r="CB105" i="4" s="1"/>
  <c r="CC105" i="4" a="1"/>
  <c r="CC105" i="4" s="1"/>
  <c r="CD105" i="4" a="1"/>
  <c r="CD105" i="4" s="1"/>
  <c r="CE105" i="4"/>
  <c r="J106" i="4"/>
  <c r="L106" i="4" s="1"/>
  <c r="K106" i="4"/>
  <c r="M106" i="4"/>
  <c r="N106" i="4"/>
  <c r="O106" i="4"/>
  <c r="P106" i="4"/>
  <c r="Q106" i="4"/>
  <c r="R106" i="4"/>
  <c r="U106" i="4"/>
  <c r="V106" i="4"/>
  <c r="W106" i="4"/>
  <c r="X106" i="4"/>
  <c r="Y106" i="4"/>
  <c r="Z106" i="4"/>
  <c r="AA106" i="4"/>
  <c r="AC106" i="4"/>
  <c r="AD106" i="4"/>
  <c r="AE106" i="4"/>
  <c r="AF106" i="4"/>
  <c r="AG106" i="4"/>
  <c r="AI106" i="4"/>
  <c r="AJ106" i="4"/>
  <c r="AK106" i="4" a="1"/>
  <c r="AK106" i="4" s="1"/>
  <c r="AL106" i="4"/>
  <c r="AM106" i="4"/>
  <c r="AN106" i="4" a="1"/>
  <c r="AN106" i="4" s="1"/>
  <c r="AO106" i="4"/>
  <c r="AP106" i="4"/>
  <c r="AQ106" i="4" a="1"/>
  <c r="AQ106" i="4" s="1"/>
  <c r="AR106" i="4"/>
  <c r="AS106" i="4"/>
  <c r="AT106" i="4"/>
  <c r="AU106" i="4"/>
  <c r="AV106" i="4" a="1"/>
  <c r="AV106" i="4" s="1"/>
  <c r="AW106" i="4"/>
  <c r="AX106" i="4"/>
  <c r="BD106" i="4"/>
  <c r="BE106" i="4"/>
  <c r="BF106" i="4"/>
  <c r="BG106" i="4"/>
  <c r="BH106" i="4"/>
  <c r="BI106" i="4" a="1"/>
  <c r="BI106" i="4" s="1"/>
  <c r="BJ106" i="4"/>
  <c r="BK106" i="4"/>
  <c r="BL106" i="4" a="1"/>
  <c r="BL106" i="4" s="1"/>
  <c r="BM106" i="4" a="1"/>
  <c r="BM106" i="4" s="1"/>
  <c r="BN106" i="4" a="1"/>
  <c r="BN106" i="4" s="1"/>
  <c r="BO106" i="4" a="1"/>
  <c r="BO106" i="4" s="1"/>
  <c r="BP106" i="4" a="1"/>
  <c r="BP106" i="4" s="1"/>
  <c r="BQ106" i="4" a="1"/>
  <c r="BQ106" i="4" s="1"/>
  <c r="BR106" i="4" a="1"/>
  <c r="BR106" i="4" s="1"/>
  <c r="BS106" i="4"/>
  <c r="BT106" i="4" a="1"/>
  <c r="BT106" i="4" s="1"/>
  <c r="BU106" i="4" a="1"/>
  <c r="BU106" i="4" s="1"/>
  <c r="BV106" i="4"/>
  <c r="BW106" i="4" a="1"/>
  <c r="BW106" i="4" s="1"/>
  <c r="BX106" i="4"/>
  <c r="BY106" i="4" a="1"/>
  <c r="BY106" i="4" s="1"/>
  <c r="BZ106" i="4" a="1"/>
  <c r="BZ106" i="4" s="1"/>
  <c r="CA106" i="4" a="1"/>
  <c r="CA106" i="4" s="1"/>
  <c r="CB106" i="4" a="1"/>
  <c r="CB106" i="4" s="1"/>
  <c r="CC106" i="4" a="1"/>
  <c r="CC106" i="4" s="1"/>
  <c r="CD106" i="4" a="1"/>
  <c r="CD106" i="4" s="1"/>
  <c r="CE106" i="4"/>
  <c r="J107" i="4"/>
  <c r="L107" i="4" s="1"/>
  <c r="K107" i="4"/>
  <c r="M107" i="4"/>
  <c r="N107" i="4"/>
  <c r="O107" i="4"/>
  <c r="P107" i="4"/>
  <c r="Q107" i="4"/>
  <c r="R107" i="4"/>
  <c r="U107" i="4"/>
  <c r="V107" i="4"/>
  <c r="W107" i="4"/>
  <c r="X107" i="4"/>
  <c r="Y107" i="4"/>
  <c r="Z107" i="4"/>
  <c r="AA107" i="4"/>
  <c r="AC107" i="4"/>
  <c r="AD107" i="4"/>
  <c r="AE107" i="4"/>
  <c r="AF107" i="4"/>
  <c r="AG107" i="4"/>
  <c r="AI107" i="4"/>
  <c r="AJ107" i="4"/>
  <c r="AK107" i="4" a="1"/>
  <c r="AK107" i="4" s="1"/>
  <c r="AL107" i="4"/>
  <c r="AM107" i="4"/>
  <c r="AN107" i="4" a="1"/>
  <c r="AN107" i="4" s="1"/>
  <c r="AO107" i="4"/>
  <c r="AP107" i="4"/>
  <c r="AQ107" i="4" a="1"/>
  <c r="AQ107" i="4" s="1"/>
  <c r="AR107" i="4"/>
  <c r="AS107" i="4"/>
  <c r="AT107" i="4"/>
  <c r="AU107" i="4"/>
  <c r="AV107" i="4" a="1"/>
  <c r="AV107" i="4" s="1"/>
  <c r="AW107" i="4"/>
  <c r="AX107" i="4"/>
  <c r="BD107" i="4"/>
  <c r="BE107" i="4"/>
  <c r="BF107" i="4"/>
  <c r="BG107" i="4"/>
  <c r="BH107" i="4"/>
  <c r="BI107" i="4" a="1"/>
  <c r="BI107" i="4" s="1"/>
  <c r="BJ107" i="4"/>
  <c r="BK107" i="4"/>
  <c r="BL107" i="4" a="1"/>
  <c r="BL107" i="4" s="1"/>
  <c r="BM107" i="4" a="1"/>
  <c r="BM107" i="4" s="1"/>
  <c r="BN107" i="4" a="1"/>
  <c r="BN107" i="4" s="1"/>
  <c r="BO107" i="4" a="1"/>
  <c r="BO107" i="4" s="1"/>
  <c r="BP107" i="4" a="1"/>
  <c r="BP107" i="4" s="1"/>
  <c r="BQ107" i="4" a="1"/>
  <c r="BQ107" i="4" s="1"/>
  <c r="BR107" i="4" a="1"/>
  <c r="BR107" i="4" s="1"/>
  <c r="BS107" i="4"/>
  <c r="BT107" i="4" a="1"/>
  <c r="BT107" i="4" s="1"/>
  <c r="BU107" i="4" a="1"/>
  <c r="BU107" i="4" s="1"/>
  <c r="BV107" i="4"/>
  <c r="BW107" i="4" a="1"/>
  <c r="BW107" i="4" s="1"/>
  <c r="BX107" i="4"/>
  <c r="BY107" i="4" a="1"/>
  <c r="BY107" i="4" s="1"/>
  <c r="BZ107" i="4" a="1"/>
  <c r="BZ107" i="4" s="1"/>
  <c r="CA107" i="4" a="1"/>
  <c r="CA107" i="4" s="1"/>
  <c r="CB107" i="4" a="1"/>
  <c r="CB107" i="4" s="1"/>
  <c r="CC107" i="4" a="1"/>
  <c r="CC107" i="4" s="1"/>
  <c r="CD107" i="4" a="1"/>
  <c r="CD107" i="4" s="1"/>
  <c r="CE107" i="4"/>
  <c r="J108" i="4"/>
  <c r="L108" i="4" s="1"/>
  <c r="K108" i="4"/>
  <c r="M108" i="4"/>
  <c r="N108" i="4"/>
  <c r="O108" i="4"/>
  <c r="P108" i="4"/>
  <c r="Q108" i="4"/>
  <c r="R108" i="4"/>
  <c r="U108" i="4"/>
  <c r="V108" i="4"/>
  <c r="W108" i="4"/>
  <c r="X108" i="4"/>
  <c r="Y108" i="4"/>
  <c r="Z108" i="4"/>
  <c r="AA108" i="4"/>
  <c r="AC108" i="4"/>
  <c r="AD108" i="4"/>
  <c r="AE108" i="4"/>
  <c r="AF108" i="4"/>
  <c r="AG108" i="4"/>
  <c r="AI108" i="4"/>
  <c r="AJ108" i="4"/>
  <c r="AK108" i="4" a="1"/>
  <c r="AK108" i="4" s="1"/>
  <c r="AL108" i="4"/>
  <c r="AM108" i="4"/>
  <c r="AN108" i="4" a="1"/>
  <c r="AN108" i="4" s="1"/>
  <c r="AO108" i="4"/>
  <c r="AP108" i="4"/>
  <c r="AQ108" i="4" a="1"/>
  <c r="AQ108" i="4" s="1"/>
  <c r="AR108" i="4"/>
  <c r="AS108" i="4"/>
  <c r="AT108" i="4"/>
  <c r="AU108" i="4"/>
  <c r="AV108" i="4" a="1"/>
  <c r="AV108" i="4" s="1"/>
  <c r="AW108" i="4"/>
  <c r="AX108" i="4"/>
  <c r="BD108" i="4"/>
  <c r="BE108" i="4"/>
  <c r="BF108" i="4"/>
  <c r="BG108" i="4"/>
  <c r="BH108" i="4"/>
  <c r="BI108" i="4" a="1"/>
  <c r="BI108" i="4" s="1"/>
  <c r="BJ108" i="4"/>
  <c r="BK108" i="4"/>
  <c r="BL108" i="4" a="1"/>
  <c r="BL108" i="4" s="1"/>
  <c r="BM108" i="4" a="1"/>
  <c r="BM108" i="4" s="1"/>
  <c r="BN108" i="4" a="1"/>
  <c r="BN108" i="4" s="1"/>
  <c r="BO108" i="4" a="1"/>
  <c r="BO108" i="4" s="1"/>
  <c r="BP108" i="4" a="1"/>
  <c r="BP108" i="4" s="1"/>
  <c r="BQ108" i="4" a="1"/>
  <c r="BQ108" i="4" s="1"/>
  <c r="BR108" i="4" a="1"/>
  <c r="BR108" i="4" s="1"/>
  <c r="BS108" i="4"/>
  <c r="BT108" i="4" a="1"/>
  <c r="BT108" i="4" s="1"/>
  <c r="BU108" i="4" a="1"/>
  <c r="BU108" i="4" s="1"/>
  <c r="BV108" i="4"/>
  <c r="BW108" i="4" a="1"/>
  <c r="BW108" i="4" s="1"/>
  <c r="BX108" i="4"/>
  <c r="BY108" i="4" a="1"/>
  <c r="BY108" i="4" s="1"/>
  <c r="BZ108" i="4" a="1"/>
  <c r="BZ108" i="4" s="1"/>
  <c r="CA108" i="4" a="1"/>
  <c r="CA108" i="4" s="1"/>
  <c r="CB108" i="4" a="1"/>
  <c r="CB108" i="4" s="1"/>
  <c r="CC108" i="4" a="1"/>
  <c r="CC108" i="4" s="1"/>
  <c r="CD108" i="4" a="1"/>
  <c r="CD108" i="4" s="1"/>
  <c r="CE108" i="4"/>
  <c r="J109" i="4"/>
  <c r="L109" i="4" s="1"/>
  <c r="K109" i="4"/>
  <c r="M109" i="4"/>
  <c r="N109" i="4"/>
  <c r="O109" i="4"/>
  <c r="P109" i="4"/>
  <c r="Q109" i="4"/>
  <c r="R109" i="4"/>
  <c r="U109" i="4"/>
  <c r="V109" i="4"/>
  <c r="W109" i="4"/>
  <c r="X109" i="4"/>
  <c r="Y109" i="4"/>
  <c r="Z109" i="4"/>
  <c r="AA109" i="4"/>
  <c r="AC109" i="4"/>
  <c r="AD109" i="4"/>
  <c r="AE109" i="4"/>
  <c r="AF109" i="4"/>
  <c r="AG109" i="4"/>
  <c r="AI109" i="4"/>
  <c r="AJ109" i="4"/>
  <c r="AK109" i="4" a="1"/>
  <c r="AK109" i="4" s="1"/>
  <c r="AL109" i="4"/>
  <c r="AM109" i="4"/>
  <c r="AN109" i="4" a="1"/>
  <c r="AN109" i="4" s="1"/>
  <c r="AO109" i="4"/>
  <c r="AP109" i="4"/>
  <c r="AQ109" i="4" a="1"/>
  <c r="AQ109" i="4" s="1"/>
  <c r="AR109" i="4"/>
  <c r="AS109" i="4"/>
  <c r="AT109" i="4"/>
  <c r="AU109" i="4"/>
  <c r="AV109" i="4" a="1"/>
  <c r="AV109" i="4" s="1"/>
  <c r="AW109" i="4"/>
  <c r="AX109" i="4"/>
  <c r="BD109" i="4"/>
  <c r="BE109" i="4"/>
  <c r="BF109" i="4"/>
  <c r="BG109" i="4"/>
  <c r="BH109" i="4"/>
  <c r="BI109" i="4" a="1"/>
  <c r="BI109" i="4" s="1"/>
  <c r="BJ109" i="4"/>
  <c r="BK109" i="4"/>
  <c r="BL109" i="4" a="1"/>
  <c r="BL109" i="4" s="1"/>
  <c r="BM109" i="4" a="1"/>
  <c r="BM109" i="4" s="1"/>
  <c r="BN109" i="4" a="1"/>
  <c r="BN109" i="4" s="1"/>
  <c r="BO109" i="4" a="1"/>
  <c r="BO109" i="4" s="1"/>
  <c r="BP109" i="4" a="1"/>
  <c r="BP109" i="4" s="1"/>
  <c r="BQ109" i="4" a="1"/>
  <c r="BQ109" i="4" s="1"/>
  <c r="BR109" i="4" a="1"/>
  <c r="BR109" i="4" s="1"/>
  <c r="BS109" i="4"/>
  <c r="BT109" i="4" a="1"/>
  <c r="BT109" i="4" s="1"/>
  <c r="BU109" i="4" a="1"/>
  <c r="BU109" i="4" s="1"/>
  <c r="BV109" i="4"/>
  <c r="BW109" i="4" a="1"/>
  <c r="BW109" i="4" s="1"/>
  <c r="BX109" i="4"/>
  <c r="BY109" i="4" a="1"/>
  <c r="BY109" i="4" s="1"/>
  <c r="BZ109" i="4" a="1"/>
  <c r="BZ109" i="4" s="1"/>
  <c r="CA109" i="4" a="1"/>
  <c r="CA109" i="4" s="1"/>
  <c r="CB109" i="4" a="1"/>
  <c r="CB109" i="4" s="1"/>
  <c r="CC109" i="4" a="1"/>
  <c r="CC109" i="4" s="1"/>
  <c r="CD109" i="4" a="1"/>
  <c r="CD109" i="4" s="1"/>
  <c r="CE109" i="4"/>
  <c r="J110" i="4"/>
  <c r="L110" i="4" s="1"/>
  <c r="K110" i="4"/>
  <c r="M110" i="4"/>
  <c r="N110" i="4"/>
  <c r="O110" i="4"/>
  <c r="P110" i="4"/>
  <c r="Q110" i="4"/>
  <c r="R110" i="4"/>
  <c r="U110" i="4"/>
  <c r="V110" i="4"/>
  <c r="W110" i="4"/>
  <c r="X110" i="4"/>
  <c r="Y110" i="4"/>
  <c r="Z110" i="4"/>
  <c r="AA110" i="4"/>
  <c r="AC110" i="4"/>
  <c r="AD110" i="4"/>
  <c r="AE110" i="4"/>
  <c r="AF110" i="4"/>
  <c r="AG110" i="4"/>
  <c r="AI110" i="4"/>
  <c r="AJ110" i="4"/>
  <c r="AK110" i="4" a="1"/>
  <c r="AK110" i="4" s="1"/>
  <c r="AL110" i="4"/>
  <c r="AM110" i="4"/>
  <c r="AN110" i="4" a="1"/>
  <c r="AN110" i="4" s="1"/>
  <c r="AO110" i="4"/>
  <c r="AP110" i="4"/>
  <c r="AQ110" i="4" a="1"/>
  <c r="AQ110" i="4" s="1"/>
  <c r="AR110" i="4"/>
  <c r="AS110" i="4"/>
  <c r="AT110" i="4"/>
  <c r="AU110" i="4"/>
  <c r="AV110" i="4" a="1"/>
  <c r="AV110" i="4" s="1"/>
  <c r="AW110" i="4"/>
  <c r="AX110" i="4"/>
  <c r="BD110" i="4"/>
  <c r="BE110" i="4"/>
  <c r="BF110" i="4"/>
  <c r="BG110" i="4"/>
  <c r="BH110" i="4"/>
  <c r="BI110" i="4" a="1"/>
  <c r="BI110" i="4" s="1"/>
  <c r="BJ110" i="4"/>
  <c r="BK110" i="4"/>
  <c r="BL110" i="4" a="1"/>
  <c r="BL110" i="4" s="1"/>
  <c r="BM110" i="4" a="1"/>
  <c r="BM110" i="4" s="1"/>
  <c r="BN110" i="4" a="1"/>
  <c r="BN110" i="4" s="1"/>
  <c r="BO110" i="4" a="1"/>
  <c r="BO110" i="4" s="1"/>
  <c r="BP110" i="4" a="1"/>
  <c r="BP110" i="4" s="1"/>
  <c r="BQ110" i="4" a="1"/>
  <c r="BQ110" i="4" s="1"/>
  <c r="BR110" i="4" a="1"/>
  <c r="BR110" i="4" s="1"/>
  <c r="BS110" i="4"/>
  <c r="BT110" i="4" a="1"/>
  <c r="BT110" i="4" s="1"/>
  <c r="BU110" i="4" a="1"/>
  <c r="BU110" i="4" s="1"/>
  <c r="BV110" i="4"/>
  <c r="BW110" i="4" a="1"/>
  <c r="BW110" i="4" s="1"/>
  <c r="BX110" i="4"/>
  <c r="BY110" i="4" a="1"/>
  <c r="BY110" i="4" s="1"/>
  <c r="BZ110" i="4" a="1"/>
  <c r="BZ110" i="4" s="1"/>
  <c r="CA110" i="4" a="1"/>
  <c r="CA110" i="4" s="1"/>
  <c r="CB110" i="4" a="1"/>
  <c r="CB110" i="4" s="1"/>
  <c r="CC110" i="4" a="1"/>
  <c r="CC110" i="4" s="1"/>
  <c r="CD110" i="4" a="1"/>
  <c r="CD110" i="4" s="1"/>
  <c r="CE110" i="4"/>
  <c r="J111" i="4"/>
  <c r="L111" i="4" s="1"/>
  <c r="K111" i="4"/>
  <c r="M111" i="4"/>
  <c r="N111" i="4"/>
  <c r="O111" i="4"/>
  <c r="P111" i="4"/>
  <c r="Q111" i="4"/>
  <c r="R111" i="4"/>
  <c r="U111" i="4"/>
  <c r="V111" i="4"/>
  <c r="W111" i="4"/>
  <c r="X111" i="4"/>
  <c r="Y111" i="4"/>
  <c r="Z111" i="4"/>
  <c r="AA111" i="4"/>
  <c r="AC111" i="4"/>
  <c r="AD111" i="4"/>
  <c r="AE111" i="4"/>
  <c r="AF111" i="4"/>
  <c r="AG111" i="4"/>
  <c r="AI111" i="4"/>
  <c r="AJ111" i="4"/>
  <c r="AK111" i="4" a="1"/>
  <c r="AK111" i="4" s="1"/>
  <c r="AL111" i="4"/>
  <c r="AM111" i="4"/>
  <c r="AN111" i="4" a="1"/>
  <c r="AN111" i="4" s="1"/>
  <c r="AO111" i="4"/>
  <c r="AP111" i="4"/>
  <c r="AQ111" i="4" a="1"/>
  <c r="AQ111" i="4" s="1"/>
  <c r="AR111" i="4"/>
  <c r="AS111" i="4"/>
  <c r="AT111" i="4"/>
  <c r="AU111" i="4"/>
  <c r="AV111" i="4" a="1"/>
  <c r="AV111" i="4" s="1"/>
  <c r="AW111" i="4"/>
  <c r="AX111" i="4"/>
  <c r="BD111" i="4"/>
  <c r="BE111" i="4"/>
  <c r="BF111" i="4"/>
  <c r="BG111" i="4"/>
  <c r="BH111" i="4"/>
  <c r="BI111" i="4" a="1"/>
  <c r="BI111" i="4" s="1"/>
  <c r="BJ111" i="4"/>
  <c r="BK111" i="4"/>
  <c r="BL111" i="4" a="1"/>
  <c r="BL111" i="4" s="1"/>
  <c r="BM111" i="4" a="1"/>
  <c r="BM111" i="4" s="1"/>
  <c r="BN111" i="4" a="1"/>
  <c r="BN111" i="4" s="1"/>
  <c r="BO111" i="4" a="1"/>
  <c r="BO111" i="4" s="1"/>
  <c r="BP111" i="4" a="1"/>
  <c r="BP111" i="4" s="1"/>
  <c r="BQ111" i="4" a="1"/>
  <c r="BQ111" i="4" s="1"/>
  <c r="BR111" i="4" a="1"/>
  <c r="BR111" i="4" s="1"/>
  <c r="BS111" i="4"/>
  <c r="BT111" i="4" a="1"/>
  <c r="BT111" i="4" s="1"/>
  <c r="BU111" i="4" a="1"/>
  <c r="BU111" i="4" s="1"/>
  <c r="BV111" i="4"/>
  <c r="BW111" i="4" a="1"/>
  <c r="BW111" i="4" s="1"/>
  <c r="BX111" i="4"/>
  <c r="BY111" i="4" a="1"/>
  <c r="BY111" i="4" s="1"/>
  <c r="BZ111" i="4" a="1"/>
  <c r="BZ111" i="4" s="1"/>
  <c r="CA111" i="4" a="1"/>
  <c r="CA111" i="4" s="1"/>
  <c r="CB111" i="4" a="1"/>
  <c r="CB111" i="4" s="1"/>
  <c r="CC111" i="4" a="1"/>
  <c r="CC111" i="4" s="1"/>
  <c r="CD111" i="4" a="1"/>
  <c r="CD111" i="4" s="1"/>
  <c r="CE111" i="4"/>
  <c r="J112" i="4"/>
  <c r="L112" i="4" s="1"/>
  <c r="K112" i="4"/>
  <c r="M112" i="4"/>
  <c r="N112" i="4"/>
  <c r="O112" i="4"/>
  <c r="P112" i="4"/>
  <c r="Q112" i="4"/>
  <c r="R112" i="4"/>
  <c r="U112" i="4"/>
  <c r="V112" i="4"/>
  <c r="W112" i="4"/>
  <c r="X112" i="4"/>
  <c r="Y112" i="4"/>
  <c r="Z112" i="4"/>
  <c r="AA112" i="4"/>
  <c r="AC112" i="4"/>
  <c r="AD112" i="4"/>
  <c r="AE112" i="4"/>
  <c r="AF112" i="4"/>
  <c r="AG112" i="4"/>
  <c r="AI112" i="4"/>
  <c r="AJ112" i="4"/>
  <c r="AK112" i="4" a="1"/>
  <c r="AK112" i="4" s="1"/>
  <c r="AL112" i="4"/>
  <c r="AM112" i="4"/>
  <c r="AN112" i="4" a="1"/>
  <c r="AN112" i="4" s="1"/>
  <c r="AO112" i="4"/>
  <c r="AP112" i="4"/>
  <c r="AQ112" i="4" a="1"/>
  <c r="AQ112" i="4" s="1"/>
  <c r="AR112" i="4"/>
  <c r="AS112" i="4"/>
  <c r="AT112" i="4"/>
  <c r="AU112" i="4"/>
  <c r="AV112" i="4" a="1"/>
  <c r="AV112" i="4" s="1"/>
  <c r="AW112" i="4"/>
  <c r="AX112" i="4"/>
  <c r="BD112" i="4"/>
  <c r="BE112" i="4"/>
  <c r="BF112" i="4"/>
  <c r="BG112" i="4"/>
  <c r="BH112" i="4"/>
  <c r="BI112" i="4" a="1"/>
  <c r="BI112" i="4" s="1"/>
  <c r="BJ112" i="4"/>
  <c r="BK112" i="4"/>
  <c r="BL112" i="4" a="1"/>
  <c r="BL112" i="4" s="1"/>
  <c r="BM112" i="4" a="1"/>
  <c r="BM112" i="4" s="1"/>
  <c r="BN112" i="4" a="1"/>
  <c r="BN112" i="4" s="1"/>
  <c r="BO112" i="4" a="1"/>
  <c r="BO112" i="4" s="1"/>
  <c r="BP112" i="4" a="1"/>
  <c r="BP112" i="4" s="1"/>
  <c r="BQ112" i="4" a="1"/>
  <c r="BQ112" i="4" s="1"/>
  <c r="BR112" i="4" a="1"/>
  <c r="BR112" i="4" s="1"/>
  <c r="BS112" i="4"/>
  <c r="BT112" i="4" a="1"/>
  <c r="BT112" i="4" s="1"/>
  <c r="BU112" i="4" a="1"/>
  <c r="BU112" i="4" s="1"/>
  <c r="BV112" i="4"/>
  <c r="BW112" i="4" a="1"/>
  <c r="BW112" i="4" s="1"/>
  <c r="BX112" i="4"/>
  <c r="BY112" i="4" a="1"/>
  <c r="BY112" i="4" s="1"/>
  <c r="BZ112" i="4" a="1"/>
  <c r="BZ112" i="4" s="1"/>
  <c r="CA112" i="4" a="1"/>
  <c r="CA112" i="4" s="1"/>
  <c r="CB112" i="4" a="1"/>
  <c r="CB112" i="4" s="1"/>
  <c r="CC112" i="4" a="1"/>
  <c r="CC112" i="4" s="1"/>
  <c r="CD112" i="4" a="1"/>
  <c r="CD112" i="4" s="1"/>
  <c r="CE112" i="4"/>
  <c r="J113" i="4"/>
  <c r="L113" i="4" s="1"/>
  <c r="K113" i="4"/>
  <c r="M113" i="4"/>
  <c r="N113" i="4"/>
  <c r="O113" i="4"/>
  <c r="P113" i="4"/>
  <c r="Q113" i="4"/>
  <c r="R113" i="4"/>
  <c r="U113" i="4"/>
  <c r="V113" i="4"/>
  <c r="W113" i="4"/>
  <c r="X113" i="4"/>
  <c r="Y113" i="4"/>
  <c r="Z113" i="4"/>
  <c r="AA113" i="4"/>
  <c r="AC113" i="4"/>
  <c r="AD113" i="4"/>
  <c r="AE113" i="4"/>
  <c r="AF113" i="4"/>
  <c r="AG113" i="4"/>
  <c r="AI113" i="4"/>
  <c r="AJ113" i="4"/>
  <c r="AK113" i="4" a="1"/>
  <c r="AK113" i="4" s="1"/>
  <c r="AL113" i="4"/>
  <c r="AM113" i="4"/>
  <c r="AN113" i="4" a="1"/>
  <c r="AN113" i="4" s="1"/>
  <c r="AO113" i="4"/>
  <c r="AP113" i="4"/>
  <c r="AQ113" i="4" a="1"/>
  <c r="AQ113" i="4" s="1"/>
  <c r="AR113" i="4"/>
  <c r="AS113" i="4"/>
  <c r="AT113" i="4"/>
  <c r="AU113" i="4"/>
  <c r="AV113" i="4" a="1"/>
  <c r="AV113" i="4" s="1"/>
  <c r="AW113" i="4"/>
  <c r="AX113" i="4"/>
  <c r="BD113" i="4"/>
  <c r="BE113" i="4"/>
  <c r="BF113" i="4"/>
  <c r="BG113" i="4"/>
  <c r="BH113" i="4"/>
  <c r="BI113" i="4" a="1"/>
  <c r="BI113" i="4" s="1"/>
  <c r="BJ113" i="4"/>
  <c r="BK113" i="4"/>
  <c r="BL113" i="4" a="1"/>
  <c r="BL113" i="4" s="1"/>
  <c r="BM113" i="4" a="1"/>
  <c r="BM113" i="4" s="1"/>
  <c r="BN113" i="4" a="1"/>
  <c r="BN113" i="4" s="1"/>
  <c r="BO113" i="4" a="1"/>
  <c r="BO113" i="4" s="1"/>
  <c r="BP113" i="4" a="1"/>
  <c r="BP113" i="4" s="1"/>
  <c r="BQ113" i="4" a="1"/>
  <c r="BQ113" i="4" s="1"/>
  <c r="BR113" i="4" a="1"/>
  <c r="BR113" i="4" s="1"/>
  <c r="BS113" i="4"/>
  <c r="BT113" i="4" a="1"/>
  <c r="BT113" i="4" s="1"/>
  <c r="BU113" i="4" a="1"/>
  <c r="BU113" i="4" s="1"/>
  <c r="BV113" i="4"/>
  <c r="BW113" i="4" a="1"/>
  <c r="BW113" i="4" s="1"/>
  <c r="BX113" i="4"/>
  <c r="BY113" i="4" a="1"/>
  <c r="BY113" i="4" s="1"/>
  <c r="BZ113" i="4" a="1"/>
  <c r="BZ113" i="4" s="1"/>
  <c r="CA113" i="4" a="1"/>
  <c r="CA113" i="4" s="1"/>
  <c r="CB113" i="4" a="1"/>
  <c r="CB113" i="4" s="1"/>
  <c r="CC113" i="4" a="1"/>
  <c r="CC113" i="4" s="1"/>
  <c r="CD113" i="4" a="1"/>
  <c r="CD113" i="4" s="1"/>
  <c r="CE113" i="4"/>
  <c r="J114" i="4"/>
  <c r="L114" i="4" s="1"/>
  <c r="K114" i="4"/>
  <c r="M114" i="4"/>
  <c r="N114" i="4"/>
  <c r="O114" i="4"/>
  <c r="P114" i="4"/>
  <c r="Q114" i="4"/>
  <c r="R114" i="4"/>
  <c r="U114" i="4"/>
  <c r="V114" i="4"/>
  <c r="W114" i="4"/>
  <c r="X114" i="4"/>
  <c r="Y114" i="4"/>
  <c r="Z114" i="4"/>
  <c r="AA114" i="4"/>
  <c r="AC114" i="4"/>
  <c r="AD114" i="4"/>
  <c r="AE114" i="4"/>
  <c r="AF114" i="4"/>
  <c r="AG114" i="4"/>
  <c r="AI114" i="4"/>
  <c r="AJ114" i="4"/>
  <c r="AK114" i="4" a="1"/>
  <c r="AK114" i="4" s="1"/>
  <c r="AL114" i="4"/>
  <c r="AM114" i="4"/>
  <c r="AN114" i="4" a="1"/>
  <c r="AN114" i="4" s="1"/>
  <c r="AO114" i="4"/>
  <c r="AP114" i="4"/>
  <c r="AQ114" i="4" a="1"/>
  <c r="AQ114" i="4" s="1"/>
  <c r="AR114" i="4"/>
  <c r="AS114" i="4"/>
  <c r="AT114" i="4"/>
  <c r="AU114" i="4"/>
  <c r="AV114" i="4" a="1"/>
  <c r="AV114" i="4" s="1"/>
  <c r="AW114" i="4"/>
  <c r="AX114" i="4"/>
  <c r="BD114" i="4"/>
  <c r="BE114" i="4"/>
  <c r="BF114" i="4"/>
  <c r="BG114" i="4"/>
  <c r="BH114" i="4"/>
  <c r="BI114" i="4" a="1"/>
  <c r="BI114" i="4" s="1"/>
  <c r="BJ114" i="4"/>
  <c r="BK114" i="4"/>
  <c r="BL114" i="4" a="1"/>
  <c r="BL114" i="4" s="1"/>
  <c r="BM114" i="4" a="1"/>
  <c r="BM114" i="4" s="1"/>
  <c r="BN114" i="4" a="1"/>
  <c r="BN114" i="4" s="1"/>
  <c r="BO114" i="4" a="1"/>
  <c r="BO114" i="4" s="1"/>
  <c r="BP114" i="4" a="1"/>
  <c r="BP114" i="4" s="1"/>
  <c r="BQ114" i="4" a="1"/>
  <c r="BQ114" i="4" s="1"/>
  <c r="BR114" i="4" a="1"/>
  <c r="BR114" i="4" s="1"/>
  <c r="BS114" i="4"/>
  <c r="BT114" i="4" a="1"/>
  <c r="BT114" i="4" s="1"/>
  <c r="BU114" i="4" a="1"/>
  <c r="BU114" i="4" s="1"/>
  <c r="BV114" i="4"/>
  <c r="BW114" i="4" a="1"/>
  <c r="BW114" i="4" s="1"/>
  <c r="BX114" i="4"/>
  <c r="BY114" i="4" a="1"/>
  <c r="BY114" i="4" s="1"/>
  <c r="BZ114" i="4" a="1"/>
  <c r="BZ114" i="4" s="1"/>
  <c r="CA114" i="4" a="1"/>
  <c r="CA114" i="4" s="1"/>
  <c r="CB114" i="4" a="1"/>
  <c r="CB114" i="4" s="1"/>
  <c r="CC114" i="4" a="1"/>
  <c r="CC114" i="4" s="1"/>
  <c r="CD114" i="4" a="1"/>
  <c r="CD114" i="4" s="1"/>
  <c r="CE114" i="4"/>
  <c r="J115" i="4"/>
  <c r="L115" i="4" s="1"/>
  <c r="K115" i="4"/>
  <c r="M115" i="4"/>
  <c r="N115" i="4"/>
  <c r="O115" i="4"/>
  <c r="P115" i="4"/>
  <c r="Q115" i="4"/>
  <c r="R115" i="4"/>
  <c r="U115" i="4"/>
  <c r="V115" i="4"/>
  <c r="W115" i="4"/>
  <c r="X115" i="4"/>
  <c r="Y115" i="4"/>
  <c r="Z115" i="4"/>
  <c r="AA115" i="4"/>
  <c r="AC115" i="4"/>
  <c r="AD115" i="4"/>
  <c r="AE115" i="4"/>
  <c r="AF115" i="4"/>
  <c r="AG115" i="4"/>
  <c r="AI115" i="4"/>
  <c r="AJ115" i="4"/>
  <c r="AK115" i="4" a="1"/>
  <c r="AK115" i="4" s="1"/>
  <c r="AL115" i="4"/>
  <c r="AM115" i="4"/>
  <c r="AN115" i="4" a="1"/>
  <c r="AN115" i="4" s="1"/>
  <c r="AO115" i="4"/>
  <c r="AP115" i="4"/>
  <c r="AQ115" i="4" a="1"/>
  <c r="AQ115" i="4" s="1"/>
  <c r="AR115" i="4"/>
  <c r="AS115" i="4"/>
  <c r="AT115" i="4"/>
  <c r="AU115" i="4"/>
  <c r="AV115" i="4" a="1"/>
  <c r="AV115" i="4" s="1"/>
  <c r="AW115" i="4"/>
  <c r="AX115" i="4"/>
  <c r="BD115" i="4"/>
  <c r="BE115" i="4"/>
  <c r="BF115" i="4"/>
  <c r="BG115" i="4"/>
  <c r="BH115" i="4"/>
  <c r="BI115" i="4" a="1"/>
  <c r="BI115" i="4" s="1"/>
  <c r="BJ115" i="4"/>
  <c r="BK115" i="4"/>
  <c r="BL115" i="4" a="1"/>
  <c r="BL115" i="4" s="1"/>
  <c r="BM115" i="4" a="1"/>
  <c r="BM115" i="4" s="1"/>
  <c r="BN115" i="4" a="1"/>
  <c r="BN115" i="4" s="1"/>
  <c r="BO115" i="4" a="1"/>
  <c r="BO115" i="4" s="1"/>
  <c r="BP115" i="4" a="1"/>
  <c r="BP115" i="4" s="1"/>
  <c r="BQ115" i="4" a="1"/>
  <c r="BQ115" i="4" s="1"/>
  <c r="BR115" i="4" a="1"/>
  <c r="BR115" i="4" s="1"/>
  <c r="BS115" i="4"/>
  <c r="BT115" i="4" a="1"/>
  <c r="BT115" i="4" s="1"/>
  <c r="BU115" i="4" a="1"/>
  <c r="BU115" i="4" s="1"/>
  <c r="BV115" i="4"/>
  <c r="BW115" i="4" a="1"/>
  <c r="BW115" i="4" s="1"/>
  <c r="BX115" i="4"/>
  <c r="BY115" i="4" a="1"/>
  <c r="BY115" i="4" s="1"/>
  <c r="BZ115" i="4" a="1"/>
  <c r="BZ115" i="4" s="1"/>
  <c r="CA115" i="4" a="1"/>
  <c r="CA115" i="4" s="1"/>
  <c r="CB115" i="4" a="1"/>
  <c r="CB115" i="4" s="1"/>
  <c r="CC115" i="4" a="1"/>
  <c r="CC115" i="4" s="1"/>
  <c r="CD115" i="4" a="1"/>
  <c r="CD115" i="4" s="1"/>
  <c r="CE115" i="4"/>
  <c r="J116" i="4"/>
  <c r="L116" i="4" s="1"/>
  <c r="K116" i="4"/>
  <c r="M116" i="4"/>
  <c r="N116" i="4"/>
  <c r="O116" i="4"/>
  <c r="P116" i="4"/>
  <c r="Q116" i="4"/>
  <c r="R116" i="4"/>
  <c r="U116" i="4"/>
  <c r="V116" i="4"/>
  <c r="W116" i="4"/>
  <c r="X116" i="4"/>
  <c r="Y116" i="4"/>
  <c r="Z116" i="4"/>
  <c r="AA116" i="4"/>
  <c r="AC116" i="4"/>
  <c r="AD116" i="4"/>
  <c r="AE116" i="4"/>
  <c r="AF116" i="4"/>
  <c r="AG116" i="4"/>
  <c r="AI116" i="4"/>
  <c r="AJ116" i="4"/>
  <c r="AK116" i="4" a="1"/>
  <c r="AK116" i="4" s="1"/>
  <c r="AL116" i="4"/>
  <c r="AM116" i="4"/>
  <c r="AN116" i="4" a="1"/>
  <c r="AN116" i="4" s="1"/>
  <c r="AO116" i="4"/>
  <c r="AP116" i="4"/>
  <c r="AQ116" i="4" a="1"/>
  <c r="AQ116" i="4" s="1"/>
  <c r="AR116" i="4"/>
  <c r="AS116" i="4"/>
  <c r="AT116" i="4"/>
  <c r="AU116" i="4"/>
  <c r="AV116" i="4" a="1"/>
  <c r="AV116" i="4" s="1"/>
  <c r="AW116" i="4"/>
  <c r="AX116" i="4"/>
  <c r="BD116" i="4"/>
  <c r="BE116" i="4"/>
  <c r="BF116" i="4"/>
  <c r="BG116" i="4"/>
  <c r="BH116" i="4"/>
  <c r="BI116" i="4" a="1"/>
  <c r="BI116" i="4" s="1"/>
  <c r="BJ116" i="4"/>
  <c r="BK116" i="4"/>
  <c r="BL116" i="4" a="1"/>
  <c r="BL116" i="4" s="1"/>
  <c r="BM116" i="4" a="1"/>
  <c r="BM116" i="4" s="1"/>
  <c r="BN116" i="4" a="1"/>
  <c r="BN116" i="4" s="1"/>
  <c r="BO116" i="4" a="1"/>
  <c r="BO116" i="4" s="1"/>
  <c r="BP116" i="4" a="1"/>
  <c r="BP116" i="4" s="1"/>
  <c r="BQ116" i="4" a="1"/>
  <c r="BQ116" i="4" s="1"/>
  <c r="BR116" i="4" a="1"/>
  <c r="BR116" i="4" s="1"/>
  <c r="BS116" i="4"/>
  <c r="BT116" i="4" a="1"/>
  <c r="BT116" i="4" s="1"/>
  <c r="BU116" i="4" a="1"/>
  <c r="BU116" i="4" s="1"/>
  <c r="BV116" i="4"/>
  <c r="BW116" i="4" a="1"/>
  <c r="BW116" i="4" s="1"/>
  <c r="BX116" i="4"/>
  <c r="BY116" i="4" a="1"/>
  <c r="BY116" i="4" s="1"/>
  <c r="BZ116" i="4" a="1"/>
  <c r="BZ116" i="4" s="1"/>
  <c r="CA116" i="4" a="1"/>
  <c r="CA116" i="4" s="1"/>
  <c r="CB116" i="4" a="1"/>
  <c r="CB116" i="4" s="1"/>
  <c r="CC116" i="4" a="1"/>
  <c r="CC116" i="4" s="1"/>
  <c r="CD116" i="4" a="1"/>
  <c r="CD116" i="4" s="1"/>
  <c r="CE116" i="4"/>
  <c r="J117" i="4"/>
  <c r="L117" i="4" s="1"/>
  <c r="K117" i="4"/>
  <c r="M117" i="4"/>
  <c r="N117" i="4"/>
  <c r="O117" i="4"/>
  <c r="P117" i="4"/>
  <c r="Q117" i="4"/>
  <c r="R117" i="4"/>
  <c r="U117" i="4"/>
  <c r="V117" i="4"/>
  <c r="W117" i="4"/>
  <c r="X117" i="4"/>
  <c r="Y117" i="4"/>
  <c r="Z117" i="4"/>
  <c r="AA117" i="4"/>
  <c r="AC117" i="4"/>
  <c r="AD117" i="4"/>
  <c r="AE117" i="4"/>
  <c r="AF117" i="4"/>
  <c r="AG117" i="4"/>
  <c r="AI117" i="4"/>
  <c r="AJ117" i="4"/>
  <c r="AK117" i="4" a="1"/>
  <c r="AK117" i="4" s="1"/>
  <c r="AL117" i="4"/>
  <c r="AM117" i="4"/>
  <c r="AN117" i="4" a="1"/>
  <c r="AN117" i="4" s="1"/>
  <c r="AO117" i="4"/>
  <c r="AP117" i="4"/>
  <c r="AQ117" i="4" a="1"/>
  <c r="AQ117" i="4" s="1"/>
  <c r="AR117" i="4"/>
  <c r="AS117" i="4"/>
  <c r="AT117" i="4"/>
  <c r="AU117" i="4"/>
  <c r="AV117" i="4" a="1"/>
  <c r="AV117" i="4" s="1"/>
  <c r="AW117" i="4"/>
  <c r="AX117" i="4"/>
  <c r="BD117" i="4"/>
  <c r="BE117" i="4"/>
  <c r="BF117" i="4"/>
  <c r="BG117" i="4"/>
  <c r="BH117" i="4"/>
  <c r="BI117" i="4" a="1"/>
  <c r="BI117" i="4" s="1"/>
  <c r="BJ117" i="4"/>
  <c r="BK117" i="4"/>
  <c r="BL117" i="4" a="1"/>
  <c r="BL117" i="4" s="1"/>
  <c r="BM117" i="4" a="1"/>
  <c r="BM117" i="4" s="1"/>
  <c r="BN117" i="4" a="1"/>
  <c r="BN117" i="4" s="1"/>
  <c r="BO117" i="4" a="1"/>
  <c r="BO117" i="4" s="1"/>
  <c r="BP117" i="4" a="1"/>
  <c r="BP117" i="4" s="1"/>
  <c r="BQ117" i="4" a="1"/>
  <c r="BQ117" i="4" s="1"/>
  <c r="BR117" i="4" a="1"/>
  <c r="BR117" i="4" s="1"/>
  <c r="BS117" i="4"/>
  <c r="BT117" i="4" a="1"/>
  <c r="BT117" i="4" s="1"/>
  <c r="BU117" i="4" a="1"/>
  <c r="BU117" i="4" s="1"/>
  <c r="BV117" i="4"/>
  <c r="BW117" i="4" a="1"/>
  <c r="BW117" i="4" s="1"/>
  <c r="BX117" i="4"/>
  <c r="BY117" i="4" a="1"/>
  <c r="BY117" i="4" s="1"/>
  <c r="BZ117" i="4" a="1"/>
  <c r="BZ117" i="4" s="1"/>
  <c r="CA117" i="4" a="1"/>
  <c r="CA117" i="4" s="1"/>
  <c r="CB117" i="4" a="1"/>
  <c r="CB117" i="4" s="1"/>
  <c r="CC117" i="4" a="1"/>
  <c r="CC117" i="4" s="1"/>
  <c r="CD117" i="4" a="1"/>
  <c r="CD117" i="4" s="1"/>
  <c r="CE117" i="4"/>
  <c r="J118" i="4"/>
  <c r="L118" i="4" s="1"/>
  <c r="K118" i="4"/>
  <c r="M118" i="4"/>
  <c r="N118" i="4"/>
  <c r="O118" i="4"/>
  <c r="P118" i="4"/>
  <c r="Q118" i="4"/>
  <c r="R118" i="4"/>
  <c r="U118" i="4"/>
  <c r="V118" i="4"/>
  <c r="W118" i="4"/>
  <c r="X118" i="4"/>
  <c r="Y118" i="4"/>
  <c r="Z118" i="4"/>
  <c r="AA118" i="4"/>
  <c r="AC118" i="4"/>
  <c r="AD118" i="4"/>
  <c r="AE118" i="4"/>
  <c r="AF118" i="4"/>
  <c r="AG118" i="4"/>
  <c r="AI118" i="4"/>
  <c r="AJ118" i="4"/>
  <c r="AK118" i="4" a="1"/>
  <c r="AK118" i="4" s="1"/>
  <c r="AL118" i="4"/>
  <c r="AM118" i="4"/>
  <c r="AN118" i="4" a="1"/>
  <c r="AN118" i="4" s="1"/>
  <c r="AO118" i="4"/>
  <c r="AP118" i="4"/>
  <c r="AQ118" i="4" a="1"/>
  <c r="AQ118" i="4" s="1"/>
  <c r="AR118" i="4"/>
  <c r="AS118" i="4"/>
  <c r="AT118" i="4"/>
  <c r="AU118" i="4"/>
  <c r="AV118" i="4" a="1"/>
  <c r="AV118" i="4" s="1"/>
  <c r="AW118" i="4"/>
  <c r="AX118" i="4"/>
  <c r="BD118" i="4"/>
  <c r="BE118" i="4"/>
  <c r="BF118" i="4"/>
  <c r="BG118" i="4"/>
  <c r="BH118" i="4"/>
  <c r="BI118" i="4" a="1"/>
  <c r="BI118" i="4" s="1"/>
  <c r="BJ118" i="4"/>
  <c r="BK118" i="4"/>
  <c r="BL118" i="4" a="1"/>
  <c r="BL118" i="4" s="1"/>
  <c r="BM118" i="4" a="1"/>
  <c r="BM118" i="4" s="1"/>
  <c r="BN118" i="4" a="1"/>
  <c r="BN118" i="4" s="1"/>
  <c r="BO118" i="4" a="1"/>
  <c r="BO118" i="4" s="1"/>
  <c r="BP118" i="4" a="1"/>
  <c r="BP118" i="4" s="1"/>
  <c r="BQ118" i="4" a="1"/>
  <c r="BQ118" i="4" s="1"/>
  <c r="BR118" i="4" a="1"/>
  <c r="BR118" i="4" s="1"/>
  <c r="BS118" i="4"/>
  <c r="BT118" i="4" a="1"/>
  <c r="BT118" i="4" s="1"/>
  <c r="BU118" i="4" a="1"/>
  <c r="BU118" i="4" s="1"/>
  <c r="BV118" i="4"/>
  <c r="BW118" i="4" a="1"/>
  <c r="BW118" i="4" s="1"/>
  <c r="BX118" i="4"/>
  <c r="BY118" i="4" a="1"/>
  <c r="BY118" i="4" s="1"/>
  <c r="BZ118" i="4" a="1"/>
  <c r="BZ118" i="4" s="1"/>
  <c r="CA118" i="4" a="1"/>
  <c r="CA118" i="4" s="1"/>
  <c r="CB118" i="4" a="1"/>
  <c r="CB118" i="4" s="1"/>
  <c r="CC118" i="4" a="1"/>
  <c r="CC118" i="4" s="1"/>
  <c r="CD118" i="4" a="1"/>
  <c r="CD118" i="4" s="1"/>
  <c r="CE118" i="4"/>
  <c r="J119" i="4"/>
  <c r="L119" i="4" s="1"/>
  <c r="K119" i="4"/>
  <c r="M119" i="4"/>
  <c r="N119" i="4"/>
  <c r="O119" i="4"/>
  <c r="P119" i="4"/>
  <c r="Q119" i="4"/>
  <c r="R119" i="4"/>
  <c r="U119" i="4"/>
  <c r="V119" i="4"/>
  <c r="W119" i="4"/>
  <c r="X119" i="4"/>
  <c r="Y119" i="4"/>
  <c r="Z119" i="4"/>
  <c r="AA119" i="4"/>
  <c r="AC119" i="4"/>
  <c r="AD119" i="4"/>
  <c r="AE119" i="4"/>
  <c r="AF119" i="4"/>
  <c r="AG119" i="4"/>
  <c r="AI119" i="4"/>
  <c r="AJ119" i="4"/>
  <c r="AK119" i="4" a="1"/>
  <c r="AK119" i="4" s="1"/>
  <c r="AL119" i="4"/>
  <c r="AM119" i="4"/>
  <c r="AN119" i="4" a="1"/>
  <c r="AN119" i="4" s="1"/>
  <c r="AO119" i="4"/>
  <c r="AP119" i="4"/>
  <c r="AQ119" i="4" a="1"/>
  <c r="AQ119" i="4" s="1"/>
  <c r="AR119" i="4"/>
  <c r="AS119" i="4"/>
  <c r="AT119" i="4"/>
  <c r="AU119" i="4"/>
  <c r="AV119" i="4" a="1"/>
  <c r="AV119" i="4" s="1"/>
  <c r="AW119" i="4"/>
  <c r="AX119" i="4"/>
  <c r="BD119" i="4"/>
  <c r="BE119" i="4"/>
  <c r="BF119" i="4"/>
  <c r="BG119" i="4"/>
  <c r="BH119" i="4"/>
  <c r="BI119" i="4" a="1"/>
  <c r="BI119" i="4" s="1"/>
  <c r="BJ119" i="4"/>
  <c r="BK119" i="4"/>
  <c r="BL119" i="4" a="1"/>
  <c r="BL119" i="4" s="1"/>
  <c r="BM119" i="4" a="1"/>
  <c r="BM119" i="4" s="1"/>
  <c r="BN119" i="4" a="1"/>
  <c r="BN119" i="4" s="1"/>
  <c r="BO119" i="4" a="1"/>
  <c r="BO119" i="4" s="1"/>
  <c r="BP119" i="4" a="1"/>
  <c r="BP119" i="4" s="1"/>
  <c r="BQ119" i="4" a="1"/>
  <c r="BQ119" i="4" s="1"/>
  <c r="BR119" i="4" a="1"/>
  <c r="BR119" i="4" s="1"/>
  <c r="BS119" i="4"/>
  <c r="BT119" i="4" a="1"/>
  <c r="BT119" i="4" s="1"/>
  <c r="BU119" i="4" a="1"/>
  <c r="BU119" i="4" s="1"/>
  <c r="BV119" i="4"/>
  <c r="BW119" i="4" a="1"/>
  <c r="BW119" i="4" s="1"/>
  <c r="BX119" i="4"/>
  <c r="BY119" i="4" a="1"/>
  <c r="BY119" i="4" s="1"/>
  <c r="BZ119" i="4" a="1"/>
  <c r="BZ119" i="4" s="1"/>
  <c r="CA119" i="4" a="1"/>
  <c r="CA119" i="4" s="1"/>
  <c r="CB119" i="4" a="1"/>
  <c r="CB119" i="4" s="1"/>
  <c r="CC119" i="4" a="1"/>
  <c r="CC119" i="4" s="1"/>
  <c r="CD119" i="4" a="1"/>
  <c r="CD119" i="4" s="1"/>
  <c r="CE119" i="4"/>
  <c r="J120" i="4"/>
  <c r="L120" i="4" s="1"/>
  <c r="K120" i="4"/>
  <c r="M120" i="4"/>
  <c r="N120" i="4"/>
  <c r="O120" i="4"/>
  <c r="P120" i="4"/>
  <c r="Q120" i="4"/>
  <c r="R120" i="4"/>
  <c r="U120" i="4"/>
  <c r="V120" i="4"/>
  <c r="W120" i="4"/>
  <c r="X120" i="4"/>
  <c r="Y120" i="4"/>
  <c r="Z120" i="4"/>
  <c r="AA120" i="4"/>
  <c r="AC120" i="4"/>
  <c r="AD120" i="4"/>
  <c r="AE120" i="4"/>
  <c r="AF120" i="4"/>
  <c r="AG120" i="4"/>
  <c r="AI120" i="4"/>
  <c r="AJ120" i="4"/>
  <c r="AK120" i="4" a="1"/>
  <c r="AK120" i="4" s="1"/>
  <c r="AL120" i="4"/>
  <c r="AM120" i="4"/>
  <c r="AN120" i="4" a="1"/>
  <c r="AN120" i="4" s="1"/>
  <c r="AO120" i="4"/>
  <c r="AP120" i="4"/>
  <c r="AQ120" i="4" a="1"/>
  <c r="AQ120" i="4" s="1"/>
  <c r="AR120" i="4"/>
  <c r="AS120" i="4"/>
  <c r="AT120" i="4"/>
  <c r="AU120" i="4"/>
  <c r="AV120" i="4" a="1"/>
  <c r="AV120" i="4" s="1"/>
  <c r="AW120" i="4"/>
  <c r="AX120" i="4"/>
  <c r="BD120" i="4"/>
  <c r="BE120" i="4"/>
  <c r="BF120" i="4"/>
  <c r="BG120" i="4"/>
  <c r="BH120" i="4"/>
  <c r="BI120" i="4" a="1"/>
  <c r="BI120" i="4" s="1"/>
  <c r="BJ120" i="4"/>
  <c r="BK120" i="4"/>
  <c r="BL120" i="4" a="1"/>
  <c r="BL120" i="4" s="1"/>
  <c r="BM120" i="4" a="1"/>
  <c r="BM120" i="4" s="1"/>
  <c r="BN120" i="4" a="1"/>
  <c r="BN120" i="4" s="1"/>
  <c r="BO120" i="4" a="1"/>
  <c r="BO120" i="4" s="1"/>
  <c r="BP120" i="4" a="1"/>
  <c r="BP120" i="4" s="1"/>
  <c r="BQ120" i="4" a="1"/>
  <c r="BQ120" i="4" s="1"/>
  <c r="BR120" i="4" a="1"/>
  <c r="BR120" i="4" s="1"/>
  <c r="BS120" i="4"/>
  <c r="BT120" i="4" a="1"/>
  <c r="BT120" i="4" s="1"/>
  <c r="BU120" i="4" a="1"/>
  <c r="BU120" i="4" s="1"/>
  <c r="BV120" i="4"/>
  <c r="BW120" i="4" a="1"/>
  <c r="BW120" i="4" s="1"/>
  <c r="BX120" i="4"/>
  <c r="BY120" i="4" a="1"/>
  <c r="BY120" i="4" s="1"/>
  <c r="BZ120" i="4" a="1"/>
  <c r="BZ120" i="4" s="1"/>
  <c r="CA120" i="4" a="1"/>
  <c r="CA120" i="4" s="1"/>
  <c r="CB120" i="4" a="1"/>
  <c r="CB120" i="4" s="1"/>
  <c r="CC120" i="4" a="1"/>
  <c r="CC120" i="4" s="1"/>
  <c r="CD120" i="4" a="1"/>
  <c r="CD120" i="4" s="1"/>
  <c r="CE120" i="4"/>
  <c r="J121" i="4"/>
  <c r="L121" i="4" s="1"/>
  <c r="K121" i="4"/>
  <c r="M121" i="4"/>
  <c r="N121" i="4"/>
  <c r="O121" i="4"/>
  <c r="P121" i="4"/>
  <c r="Q121" i="4"/>
  <c r="R121" i="4"/>
  <c r="U121" i="4"/>
  <c r="V121" i="4"/>
  <c r="W121" i="4"/>
  <c r="X121" i="4"/>
  <c r="Y121" i="4"/>
  <c r="Z121" i="4"/>
  <c r="AA121" i="4"/>
  <c r="AC121" i="4"/>
  <c r="AD121" i="4"/>
  <c r="AE121" i="4"/>
  <c r="AF121" i="4"/>
  <c r="AG121" i="4"/>
  <c r="AI121" i="4"/>
  <c r="AJ121" i="4"/>
  <c r="AK121" i="4" a="1"/>
  <c r="AK121" i="4" s="1"/>
  <c r="AL121" i="4"/>
  <c r="AM121" i="4"/>
  <c r="AN121" i="4" a="1"/>
  <c r="AN121" i="4" s="1"/>
  <c r="AO121" i="4"/>
  <c r="AP121" i="4"/>
  <c r="AQ121" i="4" a="1"/>
  <c r="AQ121" i="4" s="1"/>
  <c r="AR121" i="4"/>
  <c r="AS121" i="4"/>
  <c r="AT121" i="4"/>
  <c r="AU121" i="4"/>
  <c r="AV121" i="4" a="1"/>
  <c r="AV121" i="4" s="1"/>
  <c r="AW121" i="4"/>
  <c r="AX121" i="4"/>
  <c r="BD121" i="4"/>
  <c r="BE121" i="4"/>
  <c r="BF121" i="4"/>
  <c r="BG121" i="4"/>
  <c r="BH121" i="4"/>
  <c r="BI121" i="4" a="1"/>
  <c r="BI121" i="4" s="1"/>
  <c r="BJ121" i="4"/>
  <c r="BK121" i="4"/>
  <c r="BL121" i="4" a="1"/>
  <c r="BL121" i="4" s="1"/>
  <c r="BM121" i="4" a="1"/>
  <c r="BM121" i="4" s="1"/>
  <c r="BN121" i="4" a="1"/>
  <c r="BN121" i="4" s="1"/>
  <c r="BO121" i="4" a="1"/>
  <c r="BO121" i="4" s="1"/>
  <c r="BP121" i="4" a="1"/>
  <c r="BP121" i="4" s="1"/>
  <c r="BQ121" i="4" a="1"/>
  <c r="BQ121" i="4" s="1"/>
  <c r="BR121" i="4" a="1"/>
  <c r="BR121" i="4" s="1"/>
  <c r="BS121" i="4"/>
  <c r="BT121" i="4" a="1"/>
  <c r="BT121" i="4" s="1"/>
  <c r="BU121" i="4" a="1"/>
  <c r="BU121" i="4" s="1"/>
  <c r="BV121" i="4"/>
  <c r="BW121" i="4" a="1"/>
  <c r="BW121" i="4" s="1"/>
  <c r="BX121" i="4"/>
  <c r="BY121" i="4" a="1"/>
  <c r="BY121" i="4" s="1"/>
  <c r="BZ121" i="4" a="1"/>
  <c r="BZ121" i="4" s="1"/>
  <c r="CA121" i="4" a="1"/>
  <c r="CA121" i="4" s="1"/>
  <c r="CB121" i="4" a="1"/>
  <c r="CB121" i="4" s="1"/>
  <c r="CC121" i="4" a="1"/>
  <c r="CC121" i="4" s="1"/>
  <c r="CD121" i="4" a="1"/>
  <c r="CD121" i="4" s="1"/>
  <c r="CE121" i="4"/>
  <c r="J122" i="4"/>
  <c r="L122" i="4" s="1"/>
  <c r="K122" i="4"/>
  <c r="M122" i="4"/>
  <c r="N122" i="4"/>
  <c r="O122" i="4"/>
  <c r="P122" i="4"/>
  <c r="Q122" i="4"/>
  <c r="R122" i="4"/>
  <c r="U122" i="4"/>
  <c r="V122" i="4"/>
  <c r="W122" i="4"/>
  <c r="X122" i="4"/>
  <c r="Y122" i="4"/>
  <c r="Z122" i="4"/>
  <c r="AA122" i="4"/>
  <c r="AC122" i="4"/>
  <c r="AD122" i="4"/>
  <c r="AE122" i="4"/>
  <c r="AF122" i="4"/>
  <c r="AG122" i="4"/>
  <c r="AI122" i="4"/>
  <c r="AJ122" i="4"/>
  <c r="AK122" i="4" a="1"/>
  <c r="AK122" i="4" s="1"/>
  <c r="AL122" i="4"/>
  <c r="AM122" i="4"/>
  <c r="AN122" i="4" a="1"/>
  <c r="AN122" i="4" s="1"/>
  <c r="AO122" i="4"/>
  <c r="AP122" i="4"/>
  <c r="AQ122" i="4" a="1"/>
  <c r="AQ122" i="4" s="1"/>
  <c r="AR122" i="4"/>
  <c r="AS122" i="4"/>
  <c r="AT122" i="4"/>
  <c r="AU122" i="4"/>
  <c r="AV122" i="4" a="1"/>
  <c r="AV122" i="4" s="1"/>
  <c r="AW122" i="4"/>
  <c r="AX122" i="4"/>
  <c r="BD122" i="4"/>
  <c r="BE122" i="4"/>
  <c r="BF122" i="4"/>
  <c r="BG122" i="4"/>
  <c r="BH122" i="4"/>
  <c r="BI122" i="4" a="1"/>
  <c r="BI122" i="4" s="1"/>
  <c r="BJ122" i="4"/>
  <c r="BK122" i="4"/>
  <c r="BL122" i="4" a="1"/>
  <c r="BL122" i="4" s="1"/>
  <c r="BM122" i="4" a="1"/>
  <c r="BM122" i="4" s="1"/>
  <c r="BN122" i="4" a="1"/>
  <c r="BN122" i="4" s="1"/>
  <c r="BO122" i="4" a="1"/>
  <c r="BO122" i="4" s="1"/>
  <c r="BP122" i="4" a="1"/>
  <c r="BP122" i="4" s="1"/>
  <c r="BQ122" i="4" a="1"/>
  <c r="BQ122" i="4" s="1"/>
  <c r="BR122" i="4" a="1"/>
  <c r="BR122" i="4" s="1"/>
  <c r="BS122" i="4"/>
  <c r="BT122" i="4" a="1"/>
  <c r="BT122" i="4" s="1"/>
  <c r="BU122" i="4" a="1"/>
  <c r="BU122" i="4" s="1"/>
  <c r="BV122" i="4"/>
  <c r="BW122" i="4" a="1"/>
  <c r="BW122" i="4" s="1"/>
  <c r="BX122" i="4"/>
  <c r="BY122" i="4" a="1"/>
  <c r="BY122" i="4" s="1"/>
  <c r="BZ122" i="4" a="1"/>
  <c r="BZ122" i="4" s="1"/>
  <c r="CA122" i="4" a="1"/>
  <c r="CA122" i="4" s="1"/>
  <c r="CB122" i="4" a="1"/>
  <c r="CB122" i="4" s="1"/>
  <c r="CC122" i="4" a="1"/>
  <c r="CC122" i="4" s="1"/>
  <c r="CD122" i="4" a="1"/>
  <c r="CD122" i="4" s="1"/>
  <c r="CE122" i="4"/>
  <c r="J123" i="4"/>
  <c r="L123" i="4" s="1"/>
  <c r="K123" i="4"/>
  <c r="M123" i="4"/>
  <c r="N123" i="4"/>
  <c r="O123" i="4"/>
  <c r="P123" i="4"/>
  <c r="Q123" i="4"/>
  <c r="R123" i="4"/>
  <c r="U123" i="4"/>
  <c r="V123" i="4"/>
  <c r="W123" i="4"/>
  <c r="X123" i="4"/>
  <c r="Y123" i="4"/>
  <c r="Z123" i="4"/>
  <c r="AA123" i="4"/>
  <c r="AC123" i="4"/>
  <c r="AD123" i="4"/>
  <c r="AE123" i="4"/>
  <c r="AF123" i="4"/>
  <c r="AG123" i="4"/>
  <c r="AI123" i="4"/>
  <c r="AJ123" i="4"/>
  <c r="AK123" i="4" a="1"/>
  <c r="AK123" i="4" s="1"/>
  <c r="AL123" i="4"/>
  <c r="AM123" i="4"/>
  <c r="AN123" i="4" a="1"/>
  <c r="AN123" i="4" s="1"/>
  <c r="AO123" i="4"/>
  <c r="AP123" i="4"/>
  <c r="AQ123" i="4" a="1"/>
  <c r="AQ123" i="4" s="1"/>
  <c r="AR123" i="4"/>
  <c r="AS123" i="4"/>
  <c r="AT123" i="4"/>
  <c r="AU123" i="4"/>
  <c r="AV123" i="4" a="1"/>
  <c r="AV123" i="4" s="1"/>
  <c r="AW123" i="4"/>
  <c r="AX123" i="4"/>
  <c r="BD123" i="4"/>
  <c r="BE123" i="4"/>
  <c r="BF123" i="4"/>
  <c r="BG123" i="4"/>
  <c r="BH123" i="4"/>
  <c r="BI123" i="4" a="1"/>
  <c r="BI123" i="4" s="1"/>
  <c r="BJ123" i="4"/>
  <c r="BK123" i="4"/>
  <c r="BL123" i="4" a="1"/>
  <c r="BL123" i="4" s="1"/>
  <c r="BM123" i="4" a="1"/>
  <c r="BM123" i="4" s="1"/>
  <c r="BN123" i="4" a="1"/>
  <c r="BN123" i="4" s="1"/>
  <c r="BO123" i="4" a="1"/>
  <c r="BO123" i="4" s="1"/>
  <c r="BP123" i="4" a="1"/>
  <c r="BP123" i="4" s="1"/>
  <c r="BQ123" i="4" a="1"/>
  <c r="BQ123" i="4" s="1"/>
  <c r="BR123" i="4" a="1"/>
  <c r="BR123" i="4" s="1"/>
  <c r="BS123" i="4"/>
  <c r="BT123" i="4" a="1"/>
  <c r="BT123" i="4" s="1"/>
  <c r="BU123" i="4" a="1"/>
  <c r="BU123" i="4" s="1"/>
  <c r="BV123" i="4"/>
  <c r="BW123" i="4" a="1"/>
  <c r="BW123" i="4" s="1"/>
  <c r="BX123" i="4"/>
  <c r="BY123" i="4" a="1"/>
  <c r="BY123" i="4" s="1"/>
  <c r="BZ123" i="4" a="1"/>
  <c r="BZ123" i="4" s="1"/>
  <c r="CA123" i="4" a="1"/>
  <c r="CA123" i="4" s="1"/>
  <c r="CB123" i="4" a="1"/>
  <c r="CB123" i="4" s="1"/>
  <c r="CC123" i="4" a="1"/>
  <c r="CC123" i="4" s="1"/>
  <c r="CD123" i="4" a="1"/>
  <c r="CD123" i="4" s="1"/>
  <c r="CE123" i="4"/>
  <c r="J124" i="4"/>
  <c r="L124" i="4" s="1"/>
  <c r="K124" i="4"/>
  <c r="M124" i="4"/>
  <c r="N124" i="4"/>
  <c r="O124" i="4"/>
  <c r="P124" i="4"/>
  <c r="Q124" i="4"/>
  <c r="R124" i="4"/>
  <c r="U124" i="4"/>
  <c r="V124" i="4"/>
  <c r="W124" i="4"/>
  <c r="X124" i="4"/>
  <c r="Y124" i="4"/>
  <c r="Z124" i="4"/>
  <c r="AA124" i="4"/>
  <c r="AC124" i="4"/>
  <c r="AD124" i="4"/>
  <c r="AE124" i="4"/>
  <c r="AF124" i="4"/>
  <c r="AG124" i="4"/>
  <c r="AI124" i="4"/>
  <c r="AJ124" i="4"/>
  <c r="AK124" i="4" a="1"/>
  <c r="AK124" i="4" s="1"/>
  <c r="AL124" i="4"/>
  <c r="AM124" i="4"/>
  <c r="AN124" i="4" a="1"/>
  <c r="AN124" i="4" s="1"/>
  <c r="AO124" i="4"/>
  <c r="AP124" i="4"/>
  <c r="AQ124" i="4" a="1"/>
  <c r="AQ124" i="4" s="1"/>
  <c r="AR124" i="4"/>
  <c r="AS124" i="4"/>
  <c r="AT124" i="4"/>
  <c r="AU124" i="4"/>
  <c r="AV124" i="4" a="1"/>
  <c r="AV124" i="4" s="1"/>
  <c r="AW124" i="4"/>
  <c r="AX124" i="4"/>
  <c r="BD124" i="4"/>
  <c r="BE124" i="4"/>
  <c r="BF124" i="4"/>
  <c r="BG124" i="4"/>
  <c r="BH124" i="4"/>
  <c r="BI124" i="4" a="1"/>
  <c r="BI124" i="4" s="1"/>
  <c r="BJ124" i="4"/>
  <c r="BK124" i="4"/>
  <c r="BL124" i="4" a="1"/>
  <c r="BL124" i="4" s="1"/>
  <c r="BM124" i="4" a="1"/>
  <c r="BM124" i="4" s="1"/>
  <c r="BN124" i="4" a="1"/>
  <c r="BN124" i="4" s="1"/>
  <c r="BO124" i="4" a="1"/>
  <c r="BO124" i="4" s="1"/>
  <c r="BP124" i="4" a="1"/>
  <c r="BP124" i="4" s="1"/>
  <c r="BQ124" i="4" a="1"/>
  <c r="BQ124" i="4" s="1"/>
  <c r="BR124" i="4" a="1"/>
  <c r="BR124" i="4" s="1"/>
  <c r="BS124" i="4"/>
  <c r="BT124" i="4" a="1"/>
  <c r="BT124" i="4" s="1"/>
  <c r="BU124" i="4" a="1"/>
  <c r="BU124" i="4" s="1"/>
  <c r="BV124" i="4"/>
  <c r="BW124" i="4" a="1"/>
  <c r="BW124" i="4" s="1"/>
  <c r="BX124" i="4"/>
  <c r="BY124" i="4" a="1"/>
  <c r="BY124" i="4" s="1"/>
  <c r="BZ124" i="4" a="1"/>
  <c r="BZ124" i="4" s="1"/>
  <c r="CA124" i="4" a="1"/>
  <c r="CA124" i="4" s="1"/>
  <c r="CB124" i="4" a="1"/>
  <c r="CB124" i="4" s="1"/>
  <c r="CC124" i="4" a="1"/>
  <c r="CC124" i="4" s="1"/>
  <c r="CD124" i="4" a="1"/>
  <c r="CD124" i="4" s="1"/>
  <c r="CE124" i="4"/>
  <c r="J125" i="4"/>
  <c r="L125" i="4" s="1"/>
  <c r="K125" i="4"/>
  <c r="M125" i="4"/>
  <c r="N125" i="4"/>
  <c r="O125" i="4"/>
  <c r="P125" i="4"/>
  <c r="Q125" i="4"/>
  <c r="R125" i="4"/>
  <c r="U125" i="4"/>
  <c r="V125" i="4"/>
  <c r="W125" i="4"/>
  <c r="X125" i="4"/>
  <c r="Y125" i="4"/>
  <c r="Z125" i="4"/>
  <c r="AA125" i="4"/>
  <c r="AC125" i="4"/>
  <c r="AD125" i="4"/>
  <c r="AE125" i="4"/>
  <c r="AF125" i="4"/>
  <c r="AG125" i="4"/>
  <c r="AI125" i="4"/>
  <c r="AJ125" i="4"/>
  <c r="AK125" i="4" a="1"/>
  <c r="AK125" i="4" s="1"/>
  <c r="AL125" i="4"/>
  <c r="AM125" i="4"/>
  <c r="AN125" i="4" a="1"/>
  <c r="AN125" i="4" s="1"/>
  <c r="AO125" i="4"/>
  <c r="AP125" i="4"/>
  <c r="AQ125" i="4" a="1"/>
  <c r="AQ125" i="4" s="1"/>
  <c r="AR125" i="4"/>
  <c r="AS125" i="4"/>
  <c r="AT125" i="4"/>
  <c r="AU125" i="4"/>
  <c r="AV125" i="4" a="1"/>
  <c r="AV125" i="4" s="1"/>
  <c r="AW125" i="4"/>
  <c r="AX125" i="4"/>
  <c r="BD125" i="4"/>
  <c r="BE125" i="4"/>
  <c r="BF125" i="4"/>
  <c r="BG125" i="4"/>
  <c r="BH125" i="4"/>
  <c r="BI125" i="4" a="1"/>
  <c r="BI125" i="4" s="1"/>
  <c r="BJ125" i="4"/>
  <c r="BK125" i="4"/>
  <c r="BL125" i="4" a="1"/>
  <c r="BL125" i="4" s="1"/>
  <c r="BM125" i="4" a="1"/>
  <c r="BM125" i="4" s="1"/>
  <c r="BN125" i="4" a="1"/>
  <c r="BN125" i="4" s="1"/>
  <c r="BO125" i="4" a="1"/>
  <c r="BO125" i="4" s="1"/>
  <c r="BP125" i="4" a="1"/>
  <c r="BP125" i="4" s="1"/>
  <c r="BQ125" i="4" a="1"/>
  <c r="BQ125" i="4" s="1"/>
  <c r="BR125" i="4" a="1"/>
  <c r="BR125" i="4" s="1"/>
  <c r="BS125" i="4"/>
  <c r="BT125" i="4" a="1"/>
  <c r="BT125" i="4" s="1"/>
  <c r="BU125" i="4" a="1"/>
  <c r="BU125" i="4" s="1"/>
  <c r="BV125" i="4"/>
  <c r="BW125" i="4" a="1"/>
  <c r="BW125" i="4" s="1"/>
  <c r="BX125" i="4"/>
  <c r="BY125" i="4" a="1"/>
  <c r="BY125" i="4" s="1"/>
  <c r="BZ125" i="4" a="1"/>
  <c r="BZ125" i="4" s="1"/>
  <c r="CA125" i="4" a="1"/>
  <c r="CA125" i="4" s="1"/>
  <c r="CB125" i="4" a="1"/>
  <c r="CB125" i="4" s="1"/>
  <c r="CC125" i="4" a="1"/>
  <c r="CC125" i="4" s="1"/>
  <c r="CD125" i="4" a="1"/>
  <c r="CD125" i="4" s="1"/>
  <c r="CE125" i="4"/>
  <c r="J126" i="4"/>
  <c r="L126" i="4" s="1"/>
  <c r="K126" i="4"/>
  <c r="M126" i="4"/>
  <c r="N126" i="4"/>
  <c r="O126" i="4"/>
  <c r="P126" i="4"/>
  <c r="Q126" i="4"/>
  <c r="R126" i="4"/>
  <c r="U126" i="4"/>
  <c r="V126" i="4"/>
  <c r="W126" i="4"/>
  <c r="X126" i="4"/>
  <c r="Y126" i="4"/>
  <c r="Z126" i="4"/>
  <c r="AA126" i="4"/>
  <c r="AC126" i="4"/>
  <c r="AD126" i="4"/>
  <c r="AE126" i="4"/>
  <c r="AF126" i="4"/>
  <c r="AG126" i="4"/>
  <c r="AI126" i="4"/>
  <c r="AJ126" i="4"/>
  <c r="AK126" i="4" a="1"/>
  <c r="AK126" i="4" s="1"/>
  <c r="AL126" i="4"/>
  <c r="AM126" i="4"/>
  <c r="AN126" i="4" a="1"/>
  <c r="AN126" i="4" s="1"/>
  <c r="AO126" i="4"/>
  <c r="AP126" i="4"/>
  <c r="AQ126" i="4" a="1"/>
  <c r="AQ126" i="4" s="1"/>
  <c r="AR126" i="4"/>
  <c r="AS126" i="4"/>
  <c r="AT126" i="4"/>
  <c r="AU126" i="4"/>
  <c r="AV126" i="4" a="1"/>
  <c r="AV126" i="4" s="1"/>
  <c r="AW126" i="4"/>
  <c r="AX126" i="4"/>
  <c r="BD126" i="4"/>
  <c r="BE126" i="4"/>
  <c r="BF126" i="4"/>
  <c r="BG126" i="4"/>
  <c r="BH126" i="4"/>
  <c r="BI126" i="4" a="1"/>
  <c r="BI126" i="4" s="1"/>
  <c r="BJ126" i="4"/>
  <c r="BK126" i="4"/>
  <c r="BL126" i="4" a="1"/>
  <c r="BL126" i="4" s="1"/>
  <c r="BM126" i="4" a="1"/>
  <c r="BM126" i="4" s="1"/>
  <c r="BN126" i="4" a="1"/>
  <c r="BN126" i="4" s="1"/>
  <c r="BO126" i="4" a="1"/>
  <c r="BO126" i="4" s="1"/>
  <c r="BP126" i="4" a="1"/>
  <c r="BP126" i="4" s="1"/>
  <c r="BQ126" i="4" a="1"/>
  <c r="BQ126" i="4" s="1"/>
  <c r="BR126" i="4" a="1"/>
  <c r="BR126" i="4" s="1"/>
  <c r="BS126" i="4"/>
  <c r="BT126" i="4" a="1"/>
  <c r="BT126" i="4" s="1"/>
  <c r="BU126" i="4" a="1"/>
  <c r="BU126" i="4" s="1"/>
  <c r="BV126" i="4"/>
  <c r="BW126" i="4" a="1"/>
  <c r="BW126" i="4" s="1"/>
  <c r="BX126" i="4"/>
  <c r="BY126" i="4" a="1"/>
  <c r="BY126" i="4" s="1"/>
  <c r="BZ126" i="4" a="1"/>
  <c r="BZ126" i="4" s="1"/>
  <c r="CA126" i="4" a="1"/>
  <c r="CA126" i="4" s="1"/>
  <c r="CB126" i="4" a="1"/>
  <c r="CB126" i="4" s="1"/>
  <c r="CC126" i="4" a="1"/>
  <c r="CC126" i="4" s="1"/>
  <c r="CD126" i="4" a="1"/>
  <c r="CD126" i="4" s="1"/>
  <c r="CE126" i="4"/>
  <c r="J127" i="4"/>
  <c r="L127" i="4" s="1"/>
  <c r="K127" i="4"/>
  <c r="M127" i="4"/>
  <c r="N127" i="4"/>
  <c r="O127" i="4"/>
  <c r="P127" i="4"/>
  <c r="Q127" i="4"/>
  <c r="R127" i="4"/>
  <c r="U127" i="4"/>
  <c r="V127" i="4"/>
  <c r="W127" i="4"/>
  <c r="X127" i="4"/>
  <c r="Y127" i="4"/>
  <c r="Z127" i="4"/>
  <c r="AA127" i="4"/>
  <c r="AC127" i="4"/>
  <c r="AD127" i="4"/>
  <c r="AE127" i="4"/>
  <c r="AF127" i="4"/>
  <c r="AG127" i="4"/>
  <c r="AI127" i="4"/>
  <c r="AJ127" i="4"/>
  <c r="AK127" i="4" a="1"/>
  <c r="AK127" i="4" s="1"/>
  <c r="AL127" i="4"/>
  <c r="AM127" i="4"/>
  <c r="AN127" i="4" a="1"/>
  <c r="AN127" i="4" s="1"/>
  <c r="AO127" i="4"/>
  <c r="AP127" i="4"/>
  <c r="AQ127" i="4" a="1"/>
  <c r="AQ127" i="4" s="1"/>
  <c r="AR127" i="4"/>
  <c r="AS127" i="4"/>
  <c r="AT127" i="4"/>
  <c r="AU127" i="4"/>
  <c r="AV127" i="4" a="1"/>
  <c r="AV127" i="4" s="1"/>
  <c r="AW127" i="4"/>
  <c r="AX127" i="4"/>
  <c r="BD127" i="4"/>
  <c r="BE127" i="4"/>
  <c r="BF127" i="4"/>
  <c r="BG127" i="4"/>
  <c r="BH127" i="4"/>
  <c r="BI127" i="4" a="1"/>
  <c r="BI127" i="4" s="1"/>
  <c r="BJ127" i="4"/>
  <c r="BK127" i="4"/>
  <c r="BL127" i="4" a="1"/>
  <c r="BL127" i="4" s="1"/>
  <c r="BM127" i="4" a="1"/>
  <c r="BM127" i="4" s="1"/>
  <c r="BN127" i="4" a="1"/>
  <c r="BN127" i="4" s="1"/>
  <c r="BO127" i="4" a="1"/>
  <c r="BO127" i="4" s="1"/>
  <c r="BP127" i="4" a="1"/>
  <c r="BP127" i="4" s="1"/>
  <c r="BQ127" i="4" a="1"/>
  <c r="BQ127" i="4" s="1"/>
  <c r="BR127" i="4" a="1"/>
  <c r="BR127" i="4" s="1"/>
  <c r="BS127" i="4"/>
  <c r="BT127" i="4" a="1"/>
  <c r="BT127" i="4" s="1"/>
  <c r="BU127" i="4" a="1"/>
  <c r="BU127" i="4" s="1"/>
  <c r="BV127" i="4"/>
  <c r="BW127" i="4" a="1"/>
  <c r="BW127" i="4" s="1"/>
  <c r="BX127" i="4"/>
  <c r="BY127" i="4" a="1"/>
  <c r="BY127" i="4" s="1"/>
  <c r="BZ127" i="4" a="1"/>
  <c r="BZ127" i="4" s="1"/>
  <c r="CA127" i="4" a="1"/>
  <c r="CA127" i="4" s="1"/>
  <c r="CB127" i="4" a="1"/>
  <c r="CB127" i="4" s="1"/>
  <c r="CC127" i="4" a="1"/>
  <c r="CC127" i="4" s="1"/>
  <c r="CD127" i="4" a="1"/>
  <c r="CD127" i="4" s="1"/>
  <c r="CE127" i="4"/>
  <c r="J128" i="4"/>
  <c r="L128" i="4" s="1"/>
  <c r="K128" i="4"/>
  <c r="M128" i="4"/>
  <c r="N128" i="4"/>
  <c r="O128" i="4"/>
  <c r="P128" i="4"/>
  <c r="Q128" i="4"/>
  <c r="R128" i="4"/>
  <c r="U128" i="4"/>
  <c r="V128" i="4"/>
  <c r="W128" i="4"/>
  <c r="X128" i="4"/>
  <c r="Y128" i="4"/>
  <c r="Z128" i="4"/>
  <c r="AA128" i="4"/>
  <c r="AC128" i="4"/>
  <c r="AD128" i="4"/>
  <c r="AE128" i="4"/>
  <c r="AF128" i="4"/>
  <c r="AG128" i="4"/>
  <c r="AI128" i="4"/>
  <c r="AJ128" i="4"/>
  <c r="AK128" i="4" a="1"/>
  <c r="AK128" i="4" s="1"/>
  <c r="AL128" i="4"/>
  <c r="AM128" i="4"/>
  <c r="AN128" i="4" a="1"/>
  <c r="AN128" i="4" s="1"/>
  <c r="AO128" i="4"/>
  <c r="AP128" i="4"/>
  <c r="AQ128" i="4" a="1"/>
  <c r="AQ128" i="4" s="1"/>
  <c r="AR128" i="4"/>
  <c r="AS128" i="4"/>
  <c r="AT128" i="4"/>
  <c r="AU128" i="4"/>
  <c r="AV128" i="4" a="1"/>
  <c r="AV128" i="4" s="1"/>
  <c r="AW128" i="4"/>
  <c r="AX128" i="4"/>
  <c r="BD128" i="4"/>
  <c r="BE128" i="4"/>
  <c r="BF128" i="4"/>
  <c r="BG128" i="4"/>
  <c r="BH128" i="4"/>
  <c r="BI128" i="4" a="1"/>
  <c r="BI128" i="4" s="1"/>
  <c r="BJ128" i="4"/>
  <c r="BK128" i="4"/>
  <c r="BL128" i="4" a="1"/>
  <c r="BL128" i="4" s="1"/>
  <c r="BM128" i="4" a="1"/>
  <c r="BM128" i="4" s="1"/>
  <c r="BN128" i="4" a="1"/>
  <c r="BN128" i="4" s="1"/>
  <c r="BO128" i="4" a="1"/>
  <c r="BO128" i="4" s="1"/>
  <c r="BP128" i="4" a="1"/>
  <c r="BP128" i="4" s="1"/>
  <c r="BQ128" i="4" a="1"/>
  <c r="BQ128" i="4" s="1"/>
  <c r="BR128" i="4" a="1"/>
  <c r="BR128" i="4" s="1"/>
  <c r="BS128" i="4"/>
  <c r="BT128" i="4" a="1"/>
  <c r="BT128" i="4" s="1"/>
  <c r="BU128" i="4" a="1"/>
  <c r="BU128" i="4" s="1"/>
  <c r="BV128" i="4"/>
  <c r="BW128" i="4" a="1"/>
  <c r="BW128" i="4" s="1"/>
  <c r="BX128" i="4"/>
  <c r="BY128" i="4" a="1"/>
  <c r="BY128" i="4" s="1"/>
  <c r="BZ128" i="4" a="1"/>
  <c r="BZ128" i="4" s="1"/>
  <c r="CA128" i="4" a="1"/>
  <c r="CA128" i="4" s="1"/>
  <c r="CB128" i="4" a="1"/>
  <c r="CB128" i="4" s="1"/>
  <c r="CC128" i="4" a="1"/>
  <c r="CC128" i="4" s="1"/>
  <c r="CD128" i="4" a="1"/>
  <c r="CD128" i="4" s="1"/>
  <c r="CE128" i="4"/>
  <c r="J129" i="4"/>
  <c r="L129" i="4" s="1"/>
  <c r="K129" i="4"/>
  <c r="M129" i="4"/>
  <c r="N129" i="4"/>
  <c r="O129" i="4"/>
  <c r="P129" i="4"/>
  <c r="Q129" i="4"/>
  <c r="R129" i="4"/>
  <c r="U129" i="4"/>
  <c r="V129" i="4"/>
  <c r="W129" i="4"/>
  <c r="X129" i="4"/>
  <c r="Y129" i="4"/>
  <c r="Z129" i="4"/>
  <c r="AA129" i="4"/>
  <c r="AC129" i="4"/>
  <c r="AD129" i="4"/>
  <c r="AE129" i="4"/>
  <c r="AF129" i="4"/>
  <c r="AG129" i="4"/>
  <c r="AI129" i="4"/>
  <c r="AJ129" i="4"/>
  <c r="AK129" i="4" a="1"/>
  <c r="AK129" i="4" s="1"/>
  <c r="AL129" i="4"/>
  <c r="AM129" i="4"/>
  <c r="AN129" i="4" a="1"/>
  <c r="AN129" i="4" s="1"/>
  <c r="AO129" i="4"/>
  <c r="AP129" i="4"/>
  <c r="AQ129" i="4" a="1"/>
  <c r="AQ129" i="4" s="1"/>
  <c r="AR129" i="4"/>
  <c r="AS129" i="4"/>
  <c r="AT129" i="4"/>
  <c r="AU129" i="4"/>
  <c r="AV129" i="4" a="1"/>
  <c r="AV129" i="4" s="1"/>
  <c r="AW129" i="4"/>
  <c r="AX129" i="4"/>
  <c r="BD129" i="4"/>
  <c r="BE129" i="4"/>
  <c r="BF129" i="4"/>
  <c r="BG129" i="4"/>
  <c r="BH129" i="4"/>
  <c r="BI129" i="4" a="1"/>
  <c r="BI129" i="4" s="1"/>
  <c r="BJ129" i="4"/>
  <c r="BK129" i="4"/>
  <c r="BL129" i="4" a="1"/>
  <c r="BL129" i="4" s="1"/>
  <c r="BM129" i="4" a="1"/>
  <c r="BM129" i="4" s="1"/>
  <c r="BN129" i="4" a="1"/>
  <c r="BN129" i="4" s="1"/>
  <c r="BO129" i="4" a="1"/>
  <c r="BO129" i="4" s="1"/>
  <c r="BP129" i="4" a="1"/>
  <c r="BP129" i="4" s="1"/>
  <c r="BQ129" i="4" a="1"/>
  <c r="BQ129" i="4" s="1"/>
  <c r="BR129" i="4" a="1"/>
  <c r="BR129" i="4" s="1"/>
  <c r="BS129" i="4"/>
  <c r="BT129" i="4" a="1"/>
  <c r="BT129" i="4" s="1"/>
  <c r="BU129" i="4" a="1"/>
  <c r="BU129" i="4" s="1"/>
  <c r="BV129" i="4"/>
  <c r="BW129" i="4" a="1"/>
  <c r="BW129" i="4" s="1"/>
  <c r="BX129" i="4"/>
  <c r="BY129" i="4" a="1"/>
  <c r="BY129" i="4" s="1"/>
  <c r="BZ129" i="4" a="1"/>
  <c r="BZ129" i="4" s="1"/>
  <c r="CA129" i="4" a="1"/>
  <c r="CA129" i="4" s="1"/>
  <c r="CB129" i="4" a="1"/>
  <c r="CB129" i="4" s="1"/>
  <c r="CC129" i="4" a="1"/>
  <c r="CC129" i="4" s="1"/>
  <c r="CD129" i="4" a="1"/>
  <c r="CD129" i="4" s="1"/>
  <c r="CE129" i="4"/>
  <c r="J130" i="4"/>
  <c r="L130" i="4" s="1"/>
  <c r="K130" i="4"/>
  <c r="M130" i="4"/>
  <c r="N130" i="4"/>
  <c r="O130" i="4"/>
  <c r="P130" i="4"/>
  <c r="Q130" i="4"/>
  <c r="R130" i="4"/>
  <c r="U130" i="4"/>
  <c r="V130" i="4"/>
  <c r="W130" i="4"/>
  <c r="X130" i="4"/>
  <c r="Y130" i="4"/>
  <c r="Z130" i="4"/>
  <c r="AA130" i="4"/>
  <c r="AC130" i="4"/>
  <c r="AD130" i="4"/>
  <c r="AE130" i="4"/>
  <c r="AF130" i="4"/>
  <c r="AG130" i="4"/>
  <c r="AI130" i="4"/>
  <c r="AJ130" i="4"/>
  <c r="AK130" i="4" a="1"/>
  <c r="AK130" i="4" s="1"/>
  <c r="AL130" i="4"/>
  <c r="AM130" i="4"/>
  <c r="AN130" i="4" a="1"/>
  <c r="AN130" i="4" s="1"/>
  <c r="AO130" i="4"/>
  <c r="AP130" i="4"/>
  <c r="AQ130" i="4" a="1"/>
  <c r="AQ130" i="4" s="1"/>
  <c r="AR130" i="4"/>
  <c r="AS130" i="4"/>
  <c r="AT130" i="4"/>
  <c r="AU130" i="4"/>
  <c r="AV130" i="4" a="1"/>
  <c r="AV130" i="4" s="1"/>
  <c r="AW130" i="4"/>
  <c r="AX130" i="4"/>
  <c r="BD130" i="4"/>
  <c r="BE130" i="4"/>
  <c r="BF130" i="4"/>
  <c r="BG130" i="4"/>
  <c r="BH130" i="4"/>
  <c r="BI130" i="4" a="1"/>
  <c r="BI130" i="4" s="1"/>
  <c r="BJ130" i="4"/>
  <c r="BK130" i="4"/>
  <c r="BL130" i="4" a="1"/>
  <c r="BL130" i="4" s="1"/>
  <c r="BM130" i="4" a="1"/>
  <c r="BM130" i="4" s="1"/>
  <c r="BN130" i="4" a="1"/>
  <c r="BN130" i="4" s="1"/>
  <c r="BO130" i="4" a="1"/>
  <c r="BO130" i="4" s="1"/>
  <c r="BP130" i="4" a="1"/>
  <c r="BP130" i="4" s="1"/>
  <c r="BQ130" i="4" a="1"/>
  <c r="BQ130" i="4" s="1"/>
  <c r="BR130" i="4" a="1"/>
  <c r="BR130" i="4" s="1"/>
  <c r="BS130" i="4"/>
  <c r="BT130" i="4" a="1"/>
  <c r="BT130" i="4" s="1"/>
  <c r="BU130" i="4" a="1"/>
  <c r="BU130" i="4" s="1"/>
  <c r="BV130" i="4"/>
  <c r="BW130" i="4" a="1"/>
  <c r="BW130" i="4" s="1"/>
  <c r="BX130" i="4"/>
  <c r="BY130" i="4" a="1"/>
  <c r="BY130" i="4" s="1"/>
  <c r="BZ130" i="4" a="1"/>
  <c r="BZ130" i="4" s="1"/>
  <c r="CA130" i="4" a="1"/>
  <c r="CA130" i="4" s="1"/>
  <c r="CB130" i="4" a="1"/>
  <c r="CB130" i="4" s="1"/>
  <c r="CC130" i="4" a="1"/>
  <c r="CC130" i="4" s="1"/>
  <c r="CD130" i="4" a="1"/>
  <c r="CD130" i="4" s="1"/>
  <c r="CE130" i="4"/>
  <c r="J131" i="4"/>
  <c r="L131" i="4" s="1"/>
  <c r="K131" i="4"/>
  <c r="M131" i="4"/>
  <c r="N131" i="4"/>
  <c r="O131" i="4"/>
  <c r="P131" i="4"/>
  <c r="Q131" i="4"/>
  <c r="R131" i="4"/>
  <c r="U131" i="4"/>
  <c r="V131" i="4"/>
  <c r="W131" i="4"/>
  <c r="X131" i="4"/>
  <c r="Y131" i="4"/>
  <c r="Z131" i="4"/>
  <c r="AA131" i="4"/>
  <c r="AC131" i="4"/>
  <c r="AD131" i="4"/>
  <c r="AE131" i="4"/>
  <c r="AF131" i="4"/>
  <c r="AG131" i="4"/>
  <c r="AI131" i="4"/>
  <c r="AJ131" i="4"/>
  <c r="AK131" i="4" a="1"/>
  <c r="AK131" i="4" s="1"/>
  <c r="AL131" i="4"/>
  <c r="AM131" i="4"/>
  <c r="AN131" i="4" a="1"/>
  <c r="AN131" i="4" s="1"/>
  <c r="AO131" i="4"/>
  <c r="AP131" i="4"/>
  <c r="AQ131" i="4" a="1"/>
  <c r="AQ131" i="4" s="1"/>
  <c r="AR131" i="4"/>
  <c r="AS131" i="4"/>
  <c r="AT131" i="4"/>
  <c r="AU131" i="4"/>
  <c r="AV131" i="4" a="1"/>
  <c r="AV131" i="4" s="1"/>
  <c r="AW131" i="4"/>
  <c r="AX131" i="4"/>
  <c r="BD131" i="4"/>
  <c r="BE131" i="4"/>
  <c r="BF131" i="4"/>
  <c r="BG131" i="4"/>
  <c r="BH131" i="4"/>
  <c r="BI131" i="4" a="1"/>
  <c r="BI131" i="4" s="1"/>
  <c r="BJ131" i="4"/>
  <c r="BK131" i="4"/>
  <c r="BL131" i="4" a="1"/>
  <c r="BL131" i="4" s="1"/>
  <c r="BM131" i="4" a="1"/>
  <c r="BM131" i="4" s="1"/>
  <c r="BN131" i="4" a="1"/>
  <c r="BN131" i="4" s="1"/>
  <c r="BO131" i="4" a="1"/>
  <c r="BO131" i="4" s="1"/>
  <c r="BP131" i="4" a="1"/>
  <c r="BP131" i="4" s="1"/>
  <c r="BQ131" i="4" a="1"/>
  <c r="BQ131" i="4" s="1"/>
  <c r="BR131" i="4" a="1"/>
  <c r="BR131" i="4" s="1"/>
  <c r="BS131" i="4"/>
  <c r="BT131" i="4" a="1"/>
  <c r="BT131" i="4" s="1"/>
  <c r="BU131" i="4" a="1"/>
  <c r="BU131" i="4" s="1"/>
  <c r="BV131" i="4"/>
  <c r="BW131" i="4" a="1"/>
  <c r="BW131" i="4" s="1"/>
  <c r="BX131" i="4"/>
  <c r="BY131" i="4" a="1"/>
  <c r="BY131" i="4" s="1"/>
  <c r="BZ131" i="4" a="1"/>
  <c r="BZ131" i="4" s="1"/>
  <c r="CA131" i="4" a="1"/>
  <c r="CA131" i="4" s="1"/>
  <c r="CB131" i="4" a="1"/>
  <c r="CB131" i="4" s="1"/>
  <c r="CC131" i="4" a="1"/>
  <c r="CC131" i="4" s="1"/>
  <c r="CD131" i="4" a="1"/>
  <c r="CD131" i="4" s="1"/>
  <c r="CE131" i="4"/>
  <c r="J132" i="4"/>
  <c r="L132" i="4" s="1"/>
  <c r="K132" i="4"/>
  <c r="M132" i="4"/>
  <c r="N132" i="4"/>
  <c r="O132" i="4"/>
  <c r="P132" i="4"/>
  <c r="Q132" i="4"/>
  <c r="R132" i="4"/>
  <c r="U132" i="4"/>
  <c r="V132" i="4"/>
  <c r="W132" i="4"/>
  <c r="X132" i="4"/>
  <c r="Y132" i="4"/>
  <c r="Z132" i="4"/>
  <c r="AA132" i="4"/>
  <c r="AC132" i="4"/>
  <c r="AD132" i="4"/>
  <c r="AE132" i="4"/>
  <c r="AF132" i="4"/>
  <c r="AG132" i="4"/>
  <c r="AI132" i="4"/>
  <c r="AJ132" i="4"/>
  <c r="AK132" i="4" a="1"/>
  <c r="AK132" i="4" s="1"/>
  <c r="AL132" i="4"/>
  <c r="AM132" i="4"/>
  <c r="AN132" i="4" a="1"/>
  <c r="AN132" i="4" s="1"/>
  <c r="AO132" i="4"/>
  <c r="AP132" i="4"/>
  <c r="AQ132" i="4" a="1"/>
  <c r="AQ132" i="4" s="1"/>
  <c r="AR132" i="4"/>
  <c r="AS132" i="4"/>
  <c r="AT132" i="4"/>
  <c r="AU132" i="4"/>
  <c r="AV132" i="4" a="1"/>
  <c r="AV132" i="4" s="1"/>
  <c r="AW132" i="4"/>
  <c r="AX132" i="4"/>
  <c r="BD132" i="4"/>
  <c r="BE132" i="4"/>
  <c r="BF132" i="4"/>
  <c r="BG132" i="4"/>
  <c r="BH132" i="4"/>
  <c r="BI132" i="4" a="1"/>
  <c r="BI132" i="4" s="1"/>
  <c r="BJ132" i="4"/>
  <c r="BK132" i="4"/>
  <c r="BL132" i="4" a="1"/>
  <c r="BL132" i="4" s="1"/>
  <c r="BM132" i="4" a="1"/>
  <c r="BM132" i="4" s="1"/>
  <c r="BN132" i="4" a="1"/>
  <c r="BN132" i="4" s="1"/>
  <c r="BO132" i="4" a="1"/>
  <c r="BO132" i="4" s="1"/>
  <c r="BP132" i="4" a="1"/>
  <c r="BP132" i="4" s="1"/>
  <c r="BQ132" i="4" a="1"/>
  <c r="BQ132" i="4" s="1"/>
  <c r="BR132" i="4" a="1"/>
  <c r="BR132" i="4" s="1"/>
  <c r="BS132" i="4"/>
  <c r="BT132" i="4" a="1"/>
  <c r="BT132" i="4" s="1"/>
  <c r="BU132" i="4" a="1"/>
  <c r="BU132" i="4" s="1"/>
  <c r="BV132" i="4"/>
  <c r="BW132" i="4" a="1"/>
  <c r="BW132" i="4" s="1"/>
  <c r="BX132" i="4"/>
  <c r="BY132" i="4" a="1"/>
  <c r="BY132" i="4" s="1"/>
  <c r="BZ132" i="4" a="1"/>
  <c r="BZ132" i="4" s="1"/>
  <c r="CA132" i="4" a="1"/>
  <c r="CA132" i="4" s="1"/>
  <c r="CB132" i="4" a="1"/>
  <c r="CB132" i="4" s="1"/>
  <c r="CC132" i="4" a="1"/>
  <c r="CC132" i="4" s="1"/>
  <c r="CD132" i="4" a="1"/>
  <c r="CD132" i="4" s="1"/>
  <c r="CE132" i="4"/>
  <c r="J133" i="4"/>
  <c r="L133" i="4" s="1"/>
  <c r="K133" i="4"/>
  <c r="M133" i="4"/>
  <c r="N133" i="4"/>
  <c r="O133" i="4"/>
  <c r="P133" i="4"/>
  <c r="Q133" i="4"/>
  <c r="R133" i="4"/>
  <c r="U133" i="4"/>
  <c r="V133" i="4"/>
  <c r="W133" i="4"/>
  <c r="X133" i="4"/>
  <c r="Y133" i="4"/>
  <c r="Z133" i="4"/>
  <c r="AA133" i="4"/>
  <c r="AC133" i="4"/>
  <c r="AD133" i="4"/>
  <c r="AE133" i="4"/>
  <c r="AF133" i="4"/>
  <c r="AG133" i="4"/>
  <c r="AI133" i="4"/>
  <c r="AJ133" i="4"/>
  <c r="AK133" i="4" a="1"/>
  <c r="AK133" i="4" s="1"/>
  <c r="AL133" i="4"/>
  <c r="AM133" i="4"/>
  <c r="AN133" i="4" a="1"/>
  <c r="AN133" i="4" s="1"/>
  <c r="AO133" i="4"/>
  <c r="AP133" i="4"/>
  <c r="AQ133" i="4" a="1"/>
  <c r="AQ133" i="4" s="1"/>
  <c r="AR133" i="4"/>
  <c r="AS133" i="4"/>
  <c r="AT133" i="4"/>
  <c r="AU133" i="4"/>
  <c r="AV133" i="4" a="1"/>
  <c r="AV133" i="4" s="1"/>
  <c r="AW133" i="4"/>
  <c r="AX133" i="4"/>
  <c r="BD133" i="4"/>
  <c r="BE133" i="4"/>
  <c r="BF133" i="4"/>
  <c r="BG133" i="4"/>
  <c r="BH133" i="4"/>
  <c r="BI133" i="4" a="1"/>
  <c r="BI133" i="4" s="1"/>
  <c r="BJ133" i="4"/>
  <c r="BK133" i="4"/>
  <c r="BL133" i="4" a="1"/>
  <c r="BL133" i="4" s="1"/>
  <c r="BM133" i="4" a="1"/>
  <c r="BM133" i="4" s="1"/>
  <c r="BN133" i="4" a="1"/>
  <c r="BN133" i="4" s="1"/>
  <c r="BO133" i="4" a="1"/>
  <c r="BO133" i="4" s="1"/>
  <c r="BP133" i="4" a="1"/>
  <c r="BP133" i="4" s="1"/>
  <c r="BQ133" i="4" a="1"/>
  <c r="BQ133" i="4" s="1"/>
  <c r="BR133" i="4" a="1"/>
  <c r="BR133" i="4" s="1"/>
  <c r="BS133" i="4"/>
  <c r="BT133" i="4" a="1"/>
  <c r="BT133" i="4" s="1"/>
  <c r="BU133" i="4" a="1"/>
  <c r="BU133" i="4" s="1"/>
  <c r="BV133" i="4"/>
  <c r="BW133" i="4" a="1"/>
  <c r="BW133" i="4" s="1"/>
  <c r="BX133" i="4"/>
  <c r="BY133" i="4" a="1"/>
  <c r="BY133" i="4" s="1"/>
  <c r="BZ133" i="4" a="1"/>
  <c r="BZ133" i="4" s="1"/>
  <c r="CA133" i="4" a="1"/>
  <c r="CA133" i="4" s="1"/>
  <c r="CB133" i="4" a="1"/>
  <c r="CB133" i="4" s="1"/>
  <c r="CC133" i="4" a="1"/>
  <c r="CC133" i="4" s="1"/>
  <c r="CD133" i="4" a="1"/>
  <c r="CD133" i="4" s="1"/>
  <c r="CE133" i="4"/>
  <c r="J134" i="4"/>
  <c r="L134" i="4" s="1"/>
  <c r="K134" i="4"/>
  <c r="M134" i="4"/>
  <c r="N134" i="4"/>
  <c r="O134" i="4"/>
  <c r="P134" i="4"/>
  <c r="Q134" i="4"/>
  <c r="R134" i="4"/>
  <c r="U134" i="4"/>
  <c r="V134" i="4"/>
  <c r="W134" i="4"/>
  <c r="X134" i="4"/>
  <c r="Y134" i="4"/>
  <c r="Z134" i="4"/>
  <c r="AA134" i="4"/>
  <c r="AC134" i="4"/>
  <c r="AD134" i="4"/>
  <c r="AE134" i="4"/>
  <c r="AF134" i="4"/>
  <c r="AG134" i="4"/>
  <c r="AI134" i="4"/>
  <c r="AJ134" i="4"/>
  <c r="AK134" i="4" a="1"/>
  <c r="AK134" i="4" s="1"/>
  <c r="AL134" i="4"/>
  <c r="AM134" i="4"/>
  <c r="AN134" i="4" a="1"/>
  <c r="AN134" i="4" s="1"/>
  <c r="AO134" i="4"/>
  <c r="AP134" i="4"/>
  <c r="AQ134" i="4" a="1"/>
  <c r="AQ134" i="4" s="1"/>
  <c r="AR134" i="4"/>
  <c r="AS134" i="4"/>
  <c r="AT134" i="4"/>
  <c r="AU134" i="4"/>
  <c r="AV134" i="4" a="1"/>
  <c r="AV134" i="4" s="1"/>
  <c r="AW134" i="4"/>
  <c r="AX134" i="4"/>
  <c r="BD134" i="4"/>
  <c r="BE134" i="4"/>
  <c r="BF134" i="4"/>
  <c r="BG134" i="4"/>
  <c r="BH134" i="4"/>
  <c r="BI134" i="4" a="1"/>
  <c r="BI134" i="4" s="1"/>
  <c r="BJ134" i="4"/>
  <c r="BK134" i="4"/>
  <c r="BL134" i="4" a="1"/>
  <c r="BL134" i="4" s="1"/>
  <c r="BM134" i="4" a="1"/>
  <c r="BM134" i="4" s="1"/>
  <c r="BN134" i="4" a="1"/>
  <c r="BN134" i="4" s="1"/>
  <c r="BO134" i="4" a="1"/>
  <c r="BO134" i="4" s="1"/>
  <c r="BP134" i="4" a="1"/>
  <c r="BP134" i="4" s="1"/>
  <c r="BQ134" i="4" a="1"/>
  <c r="BQ134" i="4" s="1"/>
  <c r="BR134" i="4" a="1"/>
  <c r="BR134" i="4" s="1"/>
  <c r="BS134" i="4"/>
  <c r="BT134" i="4" a="1"/>
  <c r="BT134" i="4" s="1"/>
  <c r="BU134" i="4" a="1"/>
  <c r="BU134" i="4" s="1"/>
  <c r="BV134" i="4"/>
  <c r="BW134" i="4" a="1"/>
  <c r="BW134" i="4" s="1"/>
  <c r="BX134" i="4"/>
  <c r="BY134" i="4" a="1"/>
  <c r="BY134" i="4" s="1"/>
  <c r="BZ134" i="4" a="1"/>
  <c r="BZ134" i="4" s="1"/>
  <c r="CA134" i="4" a="1"/>
  <c r="CA134" i="4" s="1"/>
  <c r="CB134" i="4" a="1"/>
  <c r="CB134" i="4" s="1"/>
  <c r="CC134" i="4" a="1"/>
  <c r="CC134" i="4" s="1"/>
  <c r="CD134" i="4" a="1"/>
  <c r="CD134" i="4" s="1"/>
  <c r="CE134" i="4"/>
  <c r="J135" i="4"/>
  <c r="L135" i="4" s="1"/>
  <c r="K135" i="4"/>
  <c r="M135" i="4"/>
  <c r="N135" i="4"/>
  <c r="O135" i="4"/>
  <c r="P135" i="4"/>
  <c r="Q135" i="4"/>
  <c r="R135" i="4"/>
  <c r="U135" i="4"/>
  <c r="V135" i="4"/>
  <c r="W135" i="4"/>
  <c r="X135" i="4"/>
  <c r="Y135" i="4"/>
  <c r="Z135" i="4"/>
  <c r="AA135" i="4"/>
  <c r="AC135" i="4"/>
  <c r="AD135" i="4"/>
  <c r="AE135" i="4"/>
  <c r="AF135" i="4"/>
  <c r="AG135" i="4"/>
  <c r="AI135" i="4"/>
  <c r="AJ135" i="4"/>
  <c r="AK135" i="4" a="1"/>
  <c r="AK135" i="4" s="1"/>
  <c r="AL135" i="4"/>
  <c r="AM135" i="4"/>
  <c r="AN135" i="4" a="1"/>
  <c r="AN135" i="4" s="1"/>
  <c r="AO135" i="4"/>
  <c r="AP135" i="4"/>
  <c r="AQ135" i="4" a="1"/>
  <c r="AQ135" i="4" s="1"/>
  <c r="AR135" i="4"/>
  <c r="AS135" i="4"/>
  <c r="AT135" i="4"/>
  <c r="AU135" i="4"/>
  <c r="AV135" i="4" a="1"/>
  <c r="AV135" i="4" s="1"/>
  <c r="AW135" i="4"/>
  <c r="AX135" i="4"/>
  <c r="BD135" i="4"/>
  <c r="BE135" i="4"/>
  <c r="BF135" i="4"/>
  <c r="BG135" i="4"/>
  <c r="BH135" i="4"/>
  <c r="BI135" i="4" a="1"/>
  <c r="BI135" i="4" s="1"/>
  <c r="BJ135" i="4"/>
  <c r="BK135" i="4"/>
  <c r="BL135" i="4" a="1"/>
  <c r="BL135" i="4" s="1"/>
  <c r="BM135" i="4" a="1"/>
  <c r="BM135" i="4" s="1"/>
  <c r="BN135" i="4" a="1"/>
  <c r="BN135" i="4" s="1"/>
  <c r="BO135" i="4" a="1"/>
  <c r="BO135" i="4" s="1"/>
  <c r="BP135" i="4" a="1"/>
  <c r="BP135" i="4" s="1"/>
  <c r="BQ135" i="4" a="1"/>
  <c r="BQ135" i="4" s="1"/>
  <c r="BR135" i="4" a="1"/>
  <c r="BR135" i="4" s="1"/>
  <c r="BS135" i="4"/>
  <c r="BT135" i="4" a="1"/>
  <c r="BT135" i="4" s="1"/>
  <c r="BU135" i="4" a="1"/>
  <c r="BU135" i="4" s="1"/>
  <c r="BV135" i="4"/>
  <c r="BW135" i="4" a="1"/>
  <c r="BW135" i="4" s="1"/>
  <c r="BX135" i="4"/>
  <c r="BY135" i="4" a="1"/>
  <c r="BY135" i="4" s="1"/>
  <c r="BZ135" i="4" a="1"/>
  <c r="BZ135" i="4" s="1"/>
  <c r="CA135" i="4" a="1"/>
  <c r="CA135" i="4" s="1"/>
  <c r="CB135" i="4" a="1"/>
  <c r="CB135" i="4" s="1"/>
  <c r="CC135" i="4" a="1"/>
  <c r="CC135" i="4" s="1"/>
  <c r="CD135" i="4" a="1"/>
  <c r="CD135" i="4" s="1"/>
  <c r="CE135" i="4"/>
  <c r="J136" i="4"/>
  <c r="L136" i="4" s="1"/>
  <c r="K136" i="4"/>
  <c r="M136" i="4"/>
  <c r="N136" i="4"/>
  <c r="O136" i="4"/>
  <c r="P136" i="4"/>
  <c r="Q136" i="4"/>
  <c r="R136" i="4"/>
  <c r="U136" i="4"/>
  <c r="V136" i="4"/>
  <c r="W136" i="4"/>
  <c r="X136" i="4"/>
  <c r="Y136" i="4"/>
  <c r="Z136" i="4"/>
  <c r="AA136" i="4"/>
  <c r="AC136" i="4"/>
  <c r="AD136" i="4"/>
  <c r="AE136" i="4"/>
  <c r="AF136" i="4"/>
  <c r="AG136" i="4"/>
  <c r="AI136" i="4"/>
  <c r="AJ136" i="4"/>
  <c r="AK136" i="4" a="1"/>
  <c r="AK136" i="4" s="1"/>
  <c r="AL136" i="4"/>
  <c r="AM136" i="4"/>
  <c r="AN136" i="4" a="1"/>
  <c r="AN136" i="4" s="1"/>
  <c r="AO136" i="4"/>
  <c r="AP136" i="4"/>
  <c r="AQ136" i="4" a="1"/>
  <c r="AQ136" i="4" s="1"/>
  <c r="AR136" i="4"/>
  <c r="AS136" i="4"/>
  <c r="AT136" i="4"/>
  <c r="AU136" i="4"/>
  <c r="AV136" i="4" a="1"/>
  <c r="AV136" i="4" s="1"/>
  <c r="AW136" i="4"/>
  <c r="AX136" i="4"/>
  <c r="BD136" i="4"/>
  <c r="BE136" i="4"/>
  <c r="BF136" i="4"/>
  <c r="BG136" i="4"/>
  <c r="BH136" i="4"/>
  <c r="BI136" i="4" a="1"/>
  <c r="BI136" i="4" s="1"/>
  <c r="BJ136" i="4"/>
  <c r="BK136" i="4"/>
  <c r="BL136" i="4" a="1"/>
  <c r="BL136" i="4" s="1"/>
  <c r="BM136" i="4" a="1"/>
  <c r="BM136" i="4" s="1"/>
  <c r="BN136" i="4" a="1"/>
  <c r="BN136" i="4" s="1"/>
  <c r="BO136" i="4" a="1"/>
  <c r="BO136" i="4" s="1"/>
  <c r="BP136" i="4" a="1"/>
  <c r="BP136" i="4" s="1"/>
  <c r="BQ136" i="4" a="1"/>
  <c r="BQ136" i="4" s="1"/>
  <c r="BR136" i="4" a="1"/>
  <c r="BR136" i="4" s="1"/>
  <c r="BS136" i="4"/>
  <c r="BT136" i="4" a="1"/>
  <c r="BT136" i="4" s="1"/>
  <c r="BU136" i="4" a="1"/>
  <c r="BU136" i="4" s="1"/>
  <c r="BV136" i="4"/>
  <c r="BW136" i="4" a="1"/>
  <c r="BW136" i="4" s="1"/>
  <c r="BX136" i="4"/>
  <c r="BY136" i="4" a="1"/>
  <c r="BY136" i="4" s="1"/>
  <c r="BZ136" i="4" a="1"/>
  <c r="BZ136" i="4" s="1"/>
  <c r="CA136" i="4" a="1"/>
  <c r="CA136" i="4" s="1"/>
  <c r="CB136" i="4" a="1"/>
  <c r="CB136" i="4" s="1"/>
  <c r="CC136" i="4" a="1"/>
  <c r="CC136" i="4" s="1"/>
  <c r="CD136" i="4" a="1"/>
  <c r="CD136" i="4" s="1"/>
  <c r="CE136" i="4"/>
  <c r="J137" i="4"/>
  <c r="L137" i="4" s="1"/>
  <c r="K137" i="4"/>
  <c r="M137" i="4"/>
  <c r="N137" i="4"/>
  <c r="O137" i="4"/>
  <c r="P137" i="4"/>
  <c r="Q137" i="4"/>
  <c r="R137" i="4"/>
  <c r="U137" i="4"/>
  <c r="V137" i="4"/>
  <c r="W137" i="4"/>
  <c r="X137" i="4"/>
  <c r="Y137" i="4"/>
  <c r="Z137" i="4"/>
  <c r="AA137" i="4"/>
  <c r="AC137" i="4"/>
  <c r="AD137" i="4"/>
  <c r="AE137" i="4"/>
  <c r="AF137" i="4"/>
  <c r="AG137" i="4"/>
  <c r="AI137" i="4"/>
  <c r="AJ137" i="4"/>
  <c r="AK137" i="4" a="1"/>
  <c r="AK137" i="4" s="1"/>
  <c r="AL137" i="4"/>
  <c r="AM137" i="4"/>
  <c r="AN137" i="4" a="1"/>
  <c r="AN137" i="4" s="1"/>
  <c r="AO137" i="4"/>
  <c r="AP137" i="4"/>
  <c r="AQ137" i="4" a="1"/>
  <c r="AQ137" i="4" s="1"/>
  <c r="AR137" i="4"/>
  <c r="AS137" i="4"/>
  <c r="AT137" i="4"/>
  <c r="AU137" i="4"/>
  <c r="AV137" i="4" a="1"/>
  <c r="AV137" i="4" s="1"/>
  <c r="AW137" i="4"/>
  <c r="AX137" i="4"/>
  <c r="BD137" i="4"/>
  <c r="BE137" i="4"/>
  <c r="BF137" i="4"/>
  <c r="BG137" i="4"/>
  <c r="BH137" i="4"/>
  <c r="BI137" i="4" a="1"/>
  <c r="BI137" i="4" s="1"/>
  <c r="BJ137" i="4"/>
  <c r="BK137" i="4"/>
  <c r="BL137" i="4" a="1"/>
  <c r="BL137" i="4" s="1"/>
  <c r="BM137" i="4" a="1"/>
  <c r="BM137" i="4" s="1"/>
  <c r="BN137" i="4" a="1"/>
  <c r="BN137" i="4" s="1"/>
  <c r="BO137" i="4" a="1"/>
  <c r="BO137" i="4" s="1"/>
  <c r="BP137" i="4" a="1"/>
  <c r="BP137" i="4" s="1"/>
  <c r="BQ137" i="4" a="1"/>
  <c r="BQ137" i="4" s="1"/>
  <c r="BR137" i="4" a="1"/>
  <c r="BR137" i="4" s="1"/>
  <c r="BS137" i="4"/>
  <c r="BT137" i="4" a="1"/>
  <c r="BT137" i="4" s="1"/>
  <c r="BU137" i="4" a="1"/>
  <c r="BU137" i="4" s="1"/>
  <c r="BV137" i="4"/>
  <c r="BW137" i="4" a="1"/>
  <c r="BW137" i="4" s="1"/>
  <c r="BX137" i="4"/>
  <c r="BY137" i="4" a="1"/>
  <c r="BY137" i="4" s="1"/>
  <c r="BZ137" i="4" a="1"/>
  <c r="BZ137" i="4" s="1"/>
  <c r="CA137" i="4" a="1"/>
  <c r="CA137" i="4" s="1"/>
  <c r="CB137" i="4" a="1"/>
  <c r="CB137" i="4" s="1"/>
  <c r="CC137" i="4" a="1"/>
  <c r="CC137" i="4" s="1"/>
  <c r="CD137" i="4" a="1"/>
  <c r="CD137" i="4" s="1"/>
  <c r="CE137" i="4"/>
  <c r="J138" i="4"/>
  <c r="L138" i="4" s="1"/>
  <c r="K138" i="4"/>
  <c r="M138" i="4"/>
  <c r="N138" i="4"/>
  <c r="O138" i="4"/>
  <c r="P138" i="4"/>
  <c r="Q138" i="4"/>
  <c r="R138" i="4"/>
  <c r="U138" i="4"/>
  <c r="V138" i="4"/>
  <c r="W138" i="4"/>
  <c r="X138" i="4"/>
  <c r="Y138" i="4"/>
  <c r="Z138" i="4"/>
  <c r="AA138" i="4"/>
  <c r="AC138" i="4"/>
  <c r="AD138" i="4"/>
  <c r="AE138" i="4"/>
  <c r="AF138" i="4"/>
  <c r="AG138" i="4"/>
  <c r="AI138" i="4"/>
  <c r="AJ138" i="4"/>
  <c r="AK138" i="4" a="1"/>
  <c r="AK138" i="4" s="1"/>
  <c r="AL138" i="4"/>
  <c r="AM138" i="4"/>
  <c r="AN138" i="4" a="1"/>
  <c r="AN138" i="4" s="1"/>
  <c r="AO138" i="4"/>
  <c r="AP138" i="4"/>
  <c r="AQ138" i="4" a="1"/>
  <c r="AQ138" i="4" s="1"/>
  <c r="AR138" i="4"/>
  <c r="AS138" i="4"/>
  <c r="AT138" i="4"/>
  <c r="AU138" i="4"/>
  <c r="AV138" i="4" a="1"/>
  <c r="AV138" i="4" s="1"/>
  <c r="AW138" i="4"/>
  <c r="AX138" i="4"/>
  <c r="BD138" i="4"/>
  <c r="BE138" i="4"/>
  <c r="BF138" i="4"/>
  <c r="BG138" i="4"/>
  <c r="BH138" i="4"/>
  <c r="BI138" i="4" a="1"/>
  <c r="BI138" i="4" s="1"/>
  <c r="BJ138" i="4"/>
  <c r="BK138" i="4"/>
  <c r="BL138" i="4" a="1"/>
  <c r="BL138" i="4" s="1"/>
  <c r="BM138" i="4" a="1"/>
  <c r="BM138" i="4" s="1"/>
  <c r="BN138" i="4" a="1"/>
  <c r="BN138" i="4" s="1"/>
  <c r="BO138" i="4" a="1"/>
  <c r="BO138" i="4" s="1"/>
  <c r="BP138" i="4" a="1"/>
  <c r="BP138" i="4" s="1"/>
  <c r="BQ138" i="4" a="1"/>
  <c r="BQ138" i="4" s="1"/>
  <c r="BR138" i="4" a="1"/>
  <c r="BR138" i="4" s="1"/>
  <c r="BS138" i="4"/>
  <c r="BT138" i="4" a="1"/>
  <c r="BT138" i="4" s="1"/>
  <c r="BU138" i="4" a="1"/>
  <c r="BU138" i="4" s="1"/>
  <c r="BV138" i="4"/>
  <c r="BW138" i="4" a="1"/>
  <c r="BW138" i="4" s="1"/>
  <c r="BX138" i="4"/>
  <c r="BY138" i="4" a="1"/>
  <c r="BY138" i="4" s="1"/>
  <c r="BZ138" i="4" a="1"/>
  <c r="BZ138" i="4" s="1"/>
  <c r="CA138" i="4" a="1"/>
  <c r="CA138" i="4" s="1"/>
  <c r="CB138" i="4" a="1"/>
  <c r="CB138" i="4" s="1"/>
  <c r="CC138" i="4" a="1"/>
  <c r="CC138" i="4" s="1"/>
  <c r="CD138" i="4" a="1"/>
  <c r="CD138" i="4" s="1"/>
  <c r="CE138" i="4"/>
  <c r="J139" i="4"/>
  <c r="L139" i="4" s="1"/>
  <c r="K139" i="4"/>
  <c r="M139" i="4"/>
  <c r="N139" i="4"/>
  <c r="O139" i="4"/>
  <c r="P139" i="4"/>
  <c r="Q139" i="4"/>
  <c r="R139" i="4"/>
  <c r="U139" i="4"/>
  <c r="V139" i="4"/>
  <c r="W139" i="4"/>
  <c r="X139" i="4"/>
  <c r="Y139" i="4"/>
  <c r="Z139" i="4"/>
  <c r="AA139" i="4"/>
  <c r="AC139" i="4"/>
  <c r="AD139" i="4"/>
  <c r="AE139" i="4"/>
  <c r="AF139" i="4"/>
  <c r="AG139" i="4"/>
  <c r="AI139" i="4"/>
  <c r="AJ139" i="4"/>
  <c r="AK139" i="4" a="1"/>
  <c r="AK139" i="4" s="1"/>
  <c r="AL139" i="4"/>
  <c r="AM139" i="4"/>
  <c r="AN139" i="4" a="1"/>
  <c r="AN139" i="4" s="1"/>
  <c r="AO139" i="4"/>
  <c r="AP139" i="4"/>
  <c r="AQ139" i="4" a="1"/>
  <c r="AQ139" i="4" s="1"/>
  <c r="AR139" i="4"/>
  <c r="AS139" i="4"/>
  <c r="AT139" i="4"/>
  <c r="AU139" i="4"/>
  <c r="AV139" i="4" a="1"/>
  <c r="AV139" i="4" s="1"/>
  <c r="AW139" i="4"/>
  <c r="AX139" i="4"/>
  <c r="BD139" i="4"/>
  <c r="BE139" i="4"/>
  <c r="BF139" i="4"/>
  <c r="BG139" i="4"/>
  <c r="BH139" i="4"/>
  <c r="BI139" i="4" a="1"/>
  <c r="BI139" i="4" s="1"/>
  <c r="BJ139" i="4"/>
  <c r="BK139" i="4"/>
  <c r="BL139" i="4" a="1"/>
  <c r="BL139" i="4" s="1"/>
  <c r="BM139" i="4" a="1"/>
  <c r="BM139" i="4" s="1"/>
  <c r="BN139" i="4" a="1"/>
  <c r="BN139" i="4" s="1"/>
  <c r="BO139" i="4" a="1"/>
  <c r="BO139" i="4" s="1"/>
  <c r="BP139" i="4" a="1"/>
  <c r="BP139" i="4" s="1"/>
  <c r="BQ139" i="4" a="1"/>
  <c r="BQ139" i="4" s="1"/>
  <c r="BR139" i="4" a="1"/>
  <c r="BR139" i="4" s="1"/>
  <c r="BS139" i="4"/>
  <c r="BT139" i="4" a="1"/>
  <c r="BT139" i="4" s="1"/>
  <c r="BU139" i="4" a="1"/>
  <c r="BU139" i="4" s="1"/>
  <c r="BV139" i="4"/>
  <c r="BW139" i="4" a="1"/>
  <c r="BW139" i="4" s="1"/>
  <c r="BX139" i="4"/>
  <c r="BY139" i="4" a="1"/>
  <c r="BY139" i="4" s="1"/>
  <c r="BZ139" i="4" a="1"/>
  <c r="BZ139" i="4" s="1"/>
  <c r="CA139" i="4" a="1"/>
  <c r="CA139" i="4" s="1"/>
  <c r="CB139" i="4" a="1"/>
  <c r="CB139" i="4" s="1"/>
  <c r="CC139" i="4" a="1"/>
  <c r="CC139" i="4" s="1"/>
  <c r="CD139" i="4" a="1"/>
  <c r="CD139" i="4" s="1"/>
  <c r="CE139" i="4"/>
  <c r="J140" i="4"/>
  <c r="L140" i="4" s="1"/>
  <c r="K140" i="4"/>
  <c r="M140" i="4"/>
  <c r="N140" i="4"/>
  <c r="O140" i="4"/>
  <c r="P140" i="4"/>
  <c r="Q140" i="4"/>
  <c r="R140" i="4"/>
  <c r="U140" i="4"/>
  <c r="V140" i="4"/>
  <c r="W140" i="4"/>
  <c r="X140" i="4"/>
  <c r="Y140" i="4"/>
  <c r="Z140" i="4"/>
  <c r="AA140" i="4"/>
  <c r="AC140" i="4"/>
  <c r="AD140" i="4"/>
  <c r="AE140" i="4"/>
  <c r="AF140" i="4"/>
  <c r="AG140" i="4"/>
  <c r="AI140" i="4"/>
  <c r="AJ140" i="4"/>
  <c r="AK140" i="4" a="1"/>
  <c r="AK140" i="4" s="1"/>
  <c r="AL140" i="4"/>
  <c r="AM140" i="4"/>
  <c r="AN140" i="4" a="1"/>
  <c r="AN140" i="4" s="1"/>
  <c r="AO140" i="4"/>
  <c r="AP140" i="4"/>
  <c r="AQ140" i="4" a="1"/>
  <c r="AQ140" i="4" s="1"/>
  <c r="AR140" i="4"/>
  <c r="AS140" i="4"/>
  <c r="AT140" i="4"/>
  <c r="AU140" i="4"/>
  <c r="AV140" i="4" a="1"/>
  <c r="AV140" i="4" s="1"/>
  <c r="AW140" i="4"/>
  <c r="AX140" i="4"/>
  <c r="BD140" i="4"/>
  <c r="BE140" i="4"/>
  <c r="BF140" i="4"/>
  <c r="BG140" i="4"/>
  <c r="BH140" i="4"/>
  <c r="BI140" i="4" a="1"/>
  <c r="BI140" i="4" s="1"/>
  <c r="BJ140" i="4"/>
  <c r="BK140" i="4"/>
  <c r="BL140" i="4" a="1"/>
  <c r="BL140" i="4" s="1"/>
  <c r="BM140" i="4" a="1"/>
  <c r="BM140" i="4" s="1"/>
  <c r="BN140" i="4" a="1"/>
  <c r="BN140" i="4" s="1"/>
  <c r="BO140" i="4" a="1"/>
  <c r="BO140" i="4" s="1"/>
  <c r="BP140" i="4" a="1"/>
  <c r="BP140" i="4" s="1"/>
  <c r="BQ140" i="4" a="1"/>
  <c r="BQ140" i="4" s="1"/>
  <c r="BR140" i="4" a="1"/>
  <c r="BR140" i="4" s="1"/>
  <c r="BS140" i="4"/>
  <c r="BT140" i="4" a="1"/>
  <c r="BT140" i="4" s="1"/>
  <c r="BU140" i="4" a="1"/>
  <c r="BU140" i="4" s="1"/>
  <c r="BV140" i="4"/>
  <c r="BW140" i="4" a="1"/>
  <c r="BW140" i="4" s="1"/>
  <c r="BX140" i="4"/>
  <c r="BY140" i="4" a="1"/>
  <c r="BY140" i="4" s="1"/>
  <c r="BZ140" i="4" a="1"/>
  <c r="BZ140" i="4" s="1"/>
  <c r="CA140" i="4" a="1"/>
  <c r="CA140" i="4" s="1"/>
  <c r="CB140" i="4" a="1"/>
  <c r="CB140" i="4" s="1"/>
  <c r="CC140" i="4" a="1"/>
  <c r="CC140" i="4" s="1"/>
  <c r="CD140" i="4" a="1"/>
  <c r="CD140" i="4" s="1"/>
  <c r="CE140" i="4"/>
  <c r="J141" i="4"/>
  <c r="L141" i="4" s="1"/>
  <c r="K141" i="4"/>
  <c r="M141" i="4"/>
  <c r="N141" i="4"/>
  <c r="O141" i="4"/>
  <c r="P141" i="4"/>
  <c r="Q141" i="4"/>
  <c r="R141" i="4"/>
  <c r="U141" i="4"/>
  <c r="V141" i="4"/>
  <c r="W141" i="4"/>
  <c r="X141" i="4"/>
  <c r="Y141" i="4"/>
  <c r="Z141" i="4"/>
  <c r="AA141" i="4"/>
  <c r="AC141" i="4"/>
  <c r="AD141" i="4"/>
  <c r="AE141" i="4"/>
  <c r="AF141" i="4"/>
  <c r="AG141" i="4"/>
  <c r="AI141" i="4"/>
  <c r="AJ141" i="4"/>
  <c r="AK141" i="4" a="1"/>
  <c r="AK141" i="4" s="1"/>
  <c r="AL141" i="4"/>
  <c r="AM141" i="4"/>
  <c r="AN141" i="4" a="1"/>
  <c r="AN141" i="4" s="1"/>
  <c r="AO141" i="4"/>
  <c r="AP141" i="4"/>
  <c r="AQ141" i="4" a="1"/>
  <c r="AQ141" i="4" s="1"/>
  <c r="AR141" i="4"/>
  <c r="AS141" i="4"/>
  <c r="AT141" i="4"/>
  <c r="AU141" i="4"/>
  <c r="AV141" i="4" a="1"/>
  <c r="AV141" i="4" s="1"/>
  <c r="AW141" i="4"/>
  <c r="AX141" i="4"/>
  <c r="BD141" i="4"/>
  <c r="BE141" i="4"/>
  <c r="BF141" i="4"/>
  <c r="BG141" i="4"/>
  <c r="BH141" i="4"/>
  <c r="BI141" i="4" a="1"/>
  <c r="BI141" i="4" s="1"/>
  <c r="BJ141" i="4"/>
  <c r="BK141" i="4"/>
  <c r="BL141" i="4" a="1"/>
  <c r="BL141" i="4" s="1"/>
  <c r="BM141" i="4" a="1"/>
  <c r="BM141" i="4" s="1"/>
  <c r="BN141" i="4" a="1"/>
  <c r="BN141" i="4" s="1"/>
  <c r="BO141" i="4" a="1"/>
  <c r="BO141" i="4" s="1"/>
  <c r="BP141" i="4" a="1"/>
  <c r="BP141" i="4" s="1"/>
  <c r="BQ141" i="4" a="1"/>
  <c r="BQ141" i="4" s="1"/>
  <c r="BR141" i="4" a="1"/>
  <c r="BR141" i="4" s="1"/>
  <c r="BS141" i="4"/>
  <c r="BT141" i="4" a="1"/>
  <c r="BT141" i="4" s="1"/>
  <c r="BU141" i="4" a="1"/>
  <c r="BU141" i="4" s="1"/>
  <c r="BV141" i="4"/>
  <c r="BW141" i="4" a="1"/>
  <c r="BW141" i="4" s="1"/>
  <c r="BX141" i="4"/>
  <c r="BY141" i="4" a="1"/>
  <c r="BY141" i="4" s="1"/>
  <c r="BZ141" i="4" a="1"/>
  <c r="BZ141" i="4" s="1"/>
  <c r="CA141" i="4" a="1"/>
  <c r="CA141" i="4" s="1"/>
  <c r="CB141" i="4" a="1"/>
  <c r="CB141" i="4" s="1"/>
  <c r="CC141" i="4" a="1"/>
  <c r="CC141" i="4" s="1"/>
  <c r="CD141" i="4" a="1"/>
  <c r="CD141" i="4" s="1"/>
  <c r="CE141" i="4"/>
  <c r="J142" i="4"/>
  <c r="L142" i="4" s="1"/>
  <c r="K142" i="4"/>
  <c r="M142" i="4"/>
  <c r="N142" i="4"/>
  <c r="O142" i="4"/>
  <c r="P142" i="4"/>
  <c r="Q142" i="4"/>
  <c r="R142" i="4"/>
  <c r="U142" i="4"/>
  <c r="V142" i="4"/>
  <c r="W142" i="4"/>
  <c r="X142" i="4"/>
  <c r="Y142" i="4"/>
  <c r="Z142" i="4"/>
  <c r="AA142" i="4"/>
  <c r="AC142" i="4"/>
  <c r="AD142" i="4"/>
  <c r="AE142" i="4"/>
  <c r="AF142" i="4"/>
  <c r="AG142" i="4"/>
  <c r="AI142" i="4"/>
  <c r="AJ142" i="4"/>
  <c r="AK142" i="4" a="1"/>
  <c r="AK142" i="4" s="1"/>
  <c r="AL142" i="4"/>
  <c r="AM142" i="4"/>
  <c r="AN142" i="4" a="1"/>
  <c r="AN142" i="4" s="1"/>
  <c r="AO142" i="4"/>
  <c r="AP142" i="4"/>
  <c r="AQ142" i="4" a="1"/>
  <c r="AQ142" i="4" s="1"/>
  <c r="AR142" i="4"/>
  <c r="AS142" i="4"/>
  <c r="AT142" i="4"/>
  <c r="AU142" i="4"/>
  <c r="AV142" i="4" a="1"/>
  <c r="AV142" i="4" s="1"/>
  <c r="AW142" i="4"/>
  <c r="AX142" i="4"/>
  <c r="BD142" i="4"/>
  <c r="BE142" i="4"/>
  <c r="BF142" i="4"/>
  <c r="BG142" i="4"/>
  <c r="BH142" i="4"/>
  <c r="BI142" i="4" a="1"/>
  <c r="BI142" i="4" s="1"/>
  <c r="BJ142" i="4"/>
  <c r="BK142" i="4"/>
  <c r="BL142" i="4" a="1"/>
  <c r="BL142" i="4" s="1"/>
  <c r="BM142" i="4" a="1"/>
  <c r="BM142" i="4" s="1"/>
  <c r="BN142" i="4" a="1"/>
  <c r="BN142" i="4" s="1"/>
  <c r="BO142" i="4" a="1"/>
  <c r="BO142" i="4" s="1"/>
  <c r="BP142" i="4" a="1"/>
  <c r="BP142" i="4" s="1"/>
  <c r="BQ142" i="4" a="1"/>
  <c r="BQ142" i="4" s="1"/>
  <c r="BR142" i="4" a="1"/>
  <c r="BR142" i="4" s="1"/>
  <c r="BS142" i="4"/>
  <c r="BT142" i="4" a="1"/>
  <c r="BT142" i="4" s="1"/>
  <c r="BU142" i="4" a="1"/>
  <c r="BU142" i="4" s="1"/>
  <c r="BV142" i="4"/>
  <c r="BW142" i="4" a="1"/>
  <c r="BW142" i="4" s="1"/>
  <c r="BX142" i="4"/>
  <c r="BY142" i="4" a="1"/>
  <c r="BY142" i="4" s="1"/>
  <c r="BZ142" i="4" a="1"/>
  <c r="BZ142" i="4" s="1"/>
  <c r="CA142" i="4" a="1"/>
  <c r="CA142" i="4" s="1"/>
  <c r="CB142" i="4" a="1"/>
  <c r="CB142" i="4" s="1"/>
  <c r="CC142" i="4" a="1"/>
  <c r="CC142" i="4" s="1"/>
  <c r="CD142" i="4" a="1"/>
  <c r="CD142" i="4" s="1"/>
  <c r="CE142" i="4"/>
  <c r="J143" i="4"/>
  <c r="L143" i="4" s="1"/>
  <c r="K143" i="4"/>
  <c r="M143" i="4"/>
  <c r="N143" i="4"/>
  <c r="O143" i="4"/>
  <c r="P143" i="4"/>
  <c r="Q143" i="4"/>
  <c r="R143" i="4"/>
  <c r="U143" i="4"/>
  <c r="V143" i="4"/>
  <c r="W143" i="4"/>
  <c r="X143" i="4"/>
  <c r="Y143" i="4"/>
  <c r="Z143" i="4"/>
  <c r="AA143" i="4"/>
  <c r="AC143" i="4"/>
  <c r="AD143" i="4"/>
  <c r="AE143" i="4"/>
  <c r="AF143" i="4"/>
  <c r="AG143" i="4"/>
  <c r="AI143" i="4"/>
  <c r="AJ143" i="4"/>
  <c r="AK143" i="4" a="1"/>
  <c r="AK143" i="4" s="1"/>
  <c r="AL143" i="4"/>
  <c r="AM143" i="4"/>
  <c r="AN143" i="4" a="1"/>
  <c r="AN143" i="4" s="1"/>
  <c r="AO143" i="4"/>
  <c r="AP143" i="4"/>
  <c r="AQ143" i="4" a="1"/>
  <c r="AQ143" i="4" s="1"/>
  <c r="AR143" i="4"/>
  <c r="AS143" i="4"/>
  <c r="AT143" i="4"/>
  <c r="AU143" i="4"/>
  <c r="AV143" i="4" a="1"/>
  <c r="AV143" i="4" s="1"/>
  <c r="AW143" i="4"/>
  <c r="AX143" i="4"/>
  <c r="BD143" i="4"/>
  <c r="BE143" i="4"/>
  <c r="BF143" i="4"/>
  <c r="BG143" i="4"/>
  <c r="BH143" i="4"/>
  <c r="BI143" i="4" a="1"/>
  <c r="BI143" i="4" s="1"/>
  <c r="BJ143" i="4"/>
  <c r="BK143" i="4"/>
  <c r="BL143" i="4" a="1"/>
  <c r="BL143" i="4" s="1"/>
  <c r="BM143" i="4" a="1"/>
  <c r="BM143" i="4" s="1"/>
  <c r="BN143" i="4" a="1"/>
  <c r="BN143" i="4" s="1"/>
  <c r="BO143" i="4" a="1"/>
  <c r="BO143" i="4" s="1"/>
  <c r="BP143" i="4" a="1"/>
  <c r="BP143" i="4" s="1"/>
  <c r="BQ143" i="4" a="1"/>
  <c r="BQ143" i="4" s="1"/>
  <c r="BR143" i="4" a="1"/>
  <c r="BR143" i="4" s="1"/>
  <c r="BS143" i="4"/>
  <c r="BT143" i="4" a="1"/>
  <c r="BT143" i="4" s="1"/>
  <c r="BU143" i="4" a="1"/>
  <c r="BU143" i="4" s="1"/>
  <c r="BV143" i="4"/>
  <c r="BW143" i="4" a="1"/>
  <c r="BW143" i="4" s="1"/>
  <c r="BX143" i="4"/>
  <c r="BY143" i="4" a="1"/>
  <c r="BY143" i="4" s="1"/>
  <c r="BZ143" i="4" a="1"/>
  <c r="BZ143" i="4" s="1"/>
  <c r="CA143" i="4" a="1"/>
  <c r="CA143" i="4" s="1"/>
  <c r="CB143" i="4" a="1"/>
  <c r="CB143" i="4" s="1"/>
  <c r="CC143" i="4" a="1"/>
  <c r="CC143" i="4" s="1"/>
  <c r="CD143" i="4" a="1"/>
  <c r="CD143" i="4" s="1"/>
  <c r="CE143" i="4"/>
  <c r="J144" i="4"/>
  <c r="L144" i="4" s="1"/>
  <c r="K144" i="4"/>
  <c r="M144" i="4"/>
  <c r="N144" i="4"/>
  <c r="O144" i="4"/>
  <c r="P144" i="4"/>
  <c r="Q144" i="4"/>
  <c r="R144" i="4"/>
  <c r="U144" i="4"/>
  <c r="V144" i="4"/>
  <c r="W144" i="4"/>
  <c r="X144" i="4"/>
  <c r="Y144" i="4"/>
  <c r="Z144" i="4"/>
  <c r="AA144" i="4"/>
  <c r="AC144" i="4"/>
  <c r="AD144" i="4"/>
  <c r="AE144" i="4"/>
  <c r="AF144" i="4"/>
  <c r="AG144" i="4"/>
  <c r="AI144" i="4"/>
  <c r="AJ144" i="4"/>
  <c r="AK144" i="4" a="1"/>
  <c r="AK144" i="4" s="1"/>
  <c r="AL144" i="4"/>
  <c r="AM144" i="4"/>
  <c r="AN144" i="4" a="1"/>
  <c r="AN144" i="4" s="1"/>
  <c r="AO144" i="4"/>
  <c r="AP144" i="4"/>
  <c r="AQ144" i="4" a="1"/>
  <c r="AQ144" i="4" s="1"/>
  <c r="AR144" i="4"/>
  <c r="AS144" i="4"/>
  <c r="AT144" i="4"/>
  <c r="AU144" i="4"/>
  <c r="AV144" i="4" a="1"/>
  <c r="AV144" i="4" s="1"/>
  <c r="AW144" i="4"/>
  <c r="AX144" i="4"/>
  <c r="BD144" i="4"/>
  <c r="BE144" i="4"/>
  <c r="BF144" i="4"/>
  <c r="BG144" i="4"/>
  <c r="BH144" i="4"/>
  <c r="BI144" i="4" a="1"/>
  <c r="BI144" i="4" s="1"/>
  <c r="BJ144" i="4"/>
  <c r="BK144" i="4"/>
  <c r="BL144" i="4" a="1"/>
  <c r="BL144" i="4" s="1"/>
  <c r="BM144" i="4" a="1"/>
  <c r="BM144" i="4" s="1"/>
  <c r="BN144" i="4" a="1"/>
  <c r="BN144" i="4" s="1"/>
  <c r="BO144" i="4" a="1"/>
  <c r="BO144" i="4" s="1"/>
  <c r="BP144" i="4" a="1"/>
  <c r="BP144" i="4" s="1"/>
  <c r="BQ144" i="4" a="1"/>
  <c r="BQ144" i="4" s="1"/>
  <c r="BR144" i="4" a="1"/>
  <c r="BR144" i="4" s="1"/>
  <c r="BS144" i="4"/>
  <c r="BT144" i="4" a="1"/>
  <c r="BT144" i="4" s="1"/>
  <c r="BU144" i="4" a="1"/>
  <c r="BU144" i="4" s="1"/>
  <c r="BV144" i="4"/>
  <c r="BW144" i="4" a="1"/>
  <c r="BW144" i="4" s="1"/>
  <c r="BX144" i="4"/>
  <c r="BY144" i="4" a="1"/>
  <c r="BY144" i="4" s="1"/>
  <c r="BZ144" i="4" a="1"/>
  <c r="BZ144" i="4" s="1"/>
  <c r="CA144" i="4" a="1"/>
  <c r="CA144" i="4" s="1"/>
  <c r="CB144" i="4" a="1"/>
  <c r="CB144" i="4" s="1"/>
  <c r="CC144" i="4" a="1"/>
  <c r="CC144" i="4" s="1"/>
  <c r="CD144" i="4" a="1"/>
  <c r="CD144" i="4" s="1"/>
  <c r="CE144" i="4"/>
  <c r="J145" i="4"/>
  <c r="L145" i="4" s="1"/>
  <c r="K145" i="4"/>
  <c r="M145" i="4"/>
  <c r="N145" i="4"/>
  <c r="O145" i="4"/>
  <c r="P145" i="4"/>
  <c r="Q145" i="4"/>
  <c r="R145" i="4"/>
  <c r="U145" i="4"/>
  <c r="V145" i="4"/>
  <c r="W145" i="4"/>
  <c r="X145" i="4"/>
  <c r="Y145" i="4"/>
  <c r="Z145" i="4"/>
  <c r="AA145" i="4"/>
  <c r="AC145" i="4"/>
  <c r="AD145" i="4"/>
  <c r="AE145" i="4"/>
  <c r="AF145" i="4"/>
  <c r="AG145" i="4"/>
  <c r="AI145" i="4"/>
  <c r="AJ145" i="4"/>
  <c r="AK145" i="4" a="1"/>
  <c r="AK145" i="4" s="1"/>
  <c r="AL145" i="4"/>
  <c r="AM145" i="4"/>
  <c r="AN145" i="4" a="1"/>
  <c r="AN145" i="4" s="1"/>
  <c r="AO145" i="4"/>
  <c r="AP145" i="4"/>
  <c r="AQ145" i="4" a="1"/>
  <c r="AQ145" i="4" s="1"/>
  <c r="AR145" i="4"/>
  <c r="AS145" i="4"/>
  <c r="AT145" i="4"/>
  <c r="AU145" i="4"/>
  <c r="AV145" i="4" a="1"/>
  <c r="AV145" i="4" s="1"/>
  <c r="AW145" i="4"/>
  <c r="AX145" i="4"/>
  <c r="BD145" i="4"/>
  <c r="BE145" i="4"/>
  <c r="BF145" i="4"/>
  <c r="BG145" i="4"/>
  <c r="BH145" i="4"/>
  <c r="BI145" i="4" a="1"/>
  <c r="BI145" i="4" s="1"/>
  <c r="BJ145" i="4"/>
  <c r="BK145" i="4"/>
  <c r="BL145" i="4" a="1"/>
  <c r="BL145" i="4" s="1"/>
  <c r="BM145" i="4" a="1"/>
  <c r="BM145" i="4" s="1"/>
  <c r="BN145" i="4" a="1"/>
  <c r="BN145" i="4" s="1"/>
  <c r="BO145" i="4" a="1"/>
  <c r="BO145" i="4" s="1"/>
  <c r="BP145" i="4" a="1"/>
  <c r="BP145" i="4" s="1"/>
  <c r="BQ145" i="4" a="1"/>
  <c r="BQ145" i="4" s="1"/>
  <c r="BR145" i="4" a="1"/>
  <c r="BR145" i="4" s="1"/>
  <c r="BS145" i="4"/>
  <c r="BT145" i="4" a="1"/>
  <c r="BT145" i="4" s="1"/>
  <c r="BU145" i="4" a="1"/>
  <c r="BU145" i="4" s="1"/>
  <c r="BV145" i="4"/>
  <c r="BW145" i="4" a="1"/>
  <c r="BW145" i="4" s="1"/>
  <c r="BX145" i="4"/>
  <c r="BY145" i="4" a="1"/>
  <c r="BY145" i="4" s="1"/>
  <c r="BZ145" i="4" a="1"/>
  <c r="BZ145" i="4" s="1"/>
  <c r="CA145" i="4" a="1"/>
  <c r="CA145" i="4" s="1"/>
  <c r="CB145" i="4" a="1"/>
  <c r="CB145" i="4" s="1"/>
  <c r="CC145" i="4" a="1"/>
  <c r="CC145" i="4" s="1"/>
  <c r="CD145" i="4" a="1"/>
  <c r="CD145" i="4" s="1"/>
  <c r="CE145" i="4"/>
  <c r="J146" i="4"/>
  <c r="L146" i="4" s="1"/>
  <c r="K146" i="4"/>
  <c r="M146" i="4"/>
  <c r="N146" i="4"/>
  <c r="O146" i="4"/>
  <c r="P146" i="4"/>
  <c r="Q146" i="4"/>
  <c r="R146" i="4"/>
  <c r="U146" i="4"/>
  <c r="V146" i="4"/>
  <c r="W146" i="4"/>
  <c r="X146" i="4"/>
  <c r="Y146" i="4"/>
  <c r="Z146" i="4"/>
  <c r="AA146" i="4"/>
  <c r="AC146" i="4"/>
  <c r="AD146" i="4"/>
  <c r="AE146" i="4"/>
  <c r="AF146" i="4"/>
  <c r="AG146" i="4"/>
  <c r="AI146" i="4"/>
  <c r="AJ146" i="4"/>
  <c r="AK146" i="4" a="1"/>
  <c r="AK146" i="4" s="1"/>
  <c r="AL146" i="4"/>
  <c r="AM146" i="4"/>
  <c r="AN146" i="4" a="1"/>
  <c r="AN146" i="4" s="1"/>
  <c r="AO146" i="4"/>
  <c r="AP146" i="4"/>
  <c r="AQ146" i="4" a="1"/>
  <c r="AQ146" i="4" s="1"/>
  <c r="AR146" i="4"/>
  <c r="AS146" i="4"/>
  <c r="AT146" i="4"/>
  <c r="AU146" i="4"/>
  <c r="AV146" i="4" a="1"/>
  <c r="AV146" i="4" s="1"/>
  <c r="AW146" i="4"/>
  <c r="AX146" i="4"/>
  <c r="BD146" i="4"/>
  <c r="BE146" i="4"/>
  <c r="BF146" i="4"/>
  <c r="BG146" i="4"/>
  <c r="BH146" i="4"/>
  <c r="BI146" i="4" a="1"/>
  <c r="BI146" i="4" s="1"/>
  <c r="BJ146" i="4"/>
  <c r="BK146" i="4"/>
  <c r="BL146" i="4" a="1"/>
  <c r="BL146" i="4" s="1"/>
  <c r="BM146" i="4" a="1"/>
  <c r="BM146" i="4" s="1"/>
  <c r="BN146" i="4" a="1"/>
  <c r="BN146" i="4" s="1"/>
  <c r="BO146" i="4" a="1"/>
  <c r="BO146" i="4" s="1"/>
  <c r="BP146" i="4" a="1"/>
  <c r="BP146" i="4" s="1"/>
  <c r="BQ146" i="4" a="1"/>
  <c r="BQ146" i="4" s="1"/>
  <c r="BR146" i="4" a="1"/>
  <c r="BR146" i="4" s="1"/>
  <c r="BS146" i="4"/>
  <c r="BT146" i="4" a="1"/>
  <c r="BT146" i="4" s="1"/>
  <c r="BU146" i="4" a="1"/>
  <c r="BU146" i="4" s="1"/>
  <c r="BV146" i="4"/>
  <c r="BW146" i="4" a="1"/>
  <c r="BW146" i="4" s="1"/>
  <c r="BX146" i="4"/>
  <c r="BY146" i="4" a="1"/>
  <c r="BY146" i="4" s="1"/>
  <c r="BZ146" i="4" a="1"/>
  <c r="BZ146" i="4" s="1"/>
  <c r="CA146" i="4" a="1"/>
  <c r="CA146" i="4" s="1"/>
  <c r="CB146" i="4" a="1"/>
  <c r="CB146" i="4" s="1"/>
  <c r="CC146" i="4" a="1"/>
  <c r="CC146" i="4" s="1"/>
  <c r="CD146" i="4" a="1"/>
  <c r="CD146" i="4" s="1"/>
  <c r="CE146" i="4"/>
  <c r="J147" i="4"/>
  <c r="L147" i="4" s="1"/>
  <c r="K147" i="4"/>
  <c r="M147" i="4"/>
  <c r="N147" i="4"/>
  <c r="O147" i="4"/>
  <c r="P147" i="4"/>
  <c r="Q147" i="4"/>
  <c r="R147" i="4"/>
  <c r="U147" i="4"/>
  <c r="V147" i="4"/>
  <c r="W147" i="4"/>
  <c r="X147" i="4"/>
  <c r="Y147" i="4"/>
  <c r="Z147" i="4"/>
  <c r="AA147" i="4"/>
  <c r="AC147" i="4"/>
  <c r="AD147" i="4"/>
  <c r="AE147" i="4"/>
  <c r="AF147" i="4"/>
  <c r="AG147" i="4"/>
  <c r="AI147" i="4"/>
  <c r="AJ147" i="4"/>
  <c r="AK147" i="4" a="1"/>
  <c r="AK147" i="4" s="1"/>
  <c r="AL147" i="4"/>
  <c r="AM147" i="4"/>
  <c r="AN147" i="4" a="1"/>
  <c r="AN147" i="4" s="1"/>
  <c r="AO147" i="4"/>
  <c r="AP147" i="4"/>
  <c r="AQ147" i="4" a="1"/>
  <c r="AQ147" i="4" s="1"/>
  <c r="AR147" i="4"/>
  <c r="AS147" i="4"/>
  <c r="AT147" i="4"/>
  <c r="AU147" i="4"/>
  <c r="AV147" i="4" a="1"/>
  <c r="AV147" i="4" s="1"/>
  <c r="AW147" i="4"/>
  <c r="AX147" i="4"/>
  <c r="BD147" i="4"/>
  <c r="BE147" i="4"/>
  <c r="BF147" i="4"/>
  <c r="BG147" i="4"/>
  <c r="BH147" i="4"/>
  <c r="BI147" i="4" a="1"/>
  <c r="BI147" i="4" s="1"/>
  <c r="BJ147" i="4"/>
  <c r="BK147" i="4"/>
  <c r="BL147" i="4" a="1"/>
  <c r="BL147" i="4" s="1"/>
  <c r="BM147" i="4" a="1"/>
  <c r="BM147" i="4" s="1"/>
  <c r="BN147" i="4" a="1"/>
  <c r="BN147" i="4" s="1"/>
  <c r="BO147" i="4" a="1"/>
  <c r="BO147" i="4" s="1"/>
  <c r="BP147" i="4" a="1"/>
  <c r="BP147" i="4" s="1"/>
  <c r="BQ147" i="4" a="1"/>
  <c r="BQ147" i="4" s="1"/>
  <c r="BR147" i="4" a="1"/>
  <c r="BR147" i="4" s="1"/>
  <c r="BS147" i="4"/>
  <c r="BT147" i="4" a="1"/>
  <c r="BT147" i="4" s="1"/>
  <c r="BU147" i="4" a="1"/>
  <c r="BU147" i="4" s="1"/>
  <c r="BV147" i="4"/>
  <c r="BW147" i="4" a="1"/>
  <c r="BW147" i="4" s="1"/>
  <c r="BX147" i="4"/>
  <c r="BY147" i="4" a="1"/>
  <c r="BY147" i="4" s="1"/>
  <c r="BZ147" i="4" a="1"/>
  <c r="BZ147" i="4" s="1"/>
  <c r="CA147" i="4" a="1"/>
  <c r="CA147" i="4" s="1"/>
  <c r="CB147" i="4" a="1"/>
  <c r="CB147" i="4" s="1"/>
  <c r="CC147" i="4" a="1"/>
  <c r="CC147" i="4" s="1"/>
  <c r="CD147" i="4" a="1"/>
  <c r="CD147" i="4" s="1"/>
  <c r="CE147" i="4"/>
  <c r="J148" i="4"/>
  <c r="L148" i="4" s="1"/>
  <c r="K148" i="4"/>
  <c r="M148" i="4"/>
  <c r="N148" i="4"/>
  <c r="O148" i="4"/>
  <c r="P148" i="4"/>
  <c r="Q148" i="4"/>
  <c r="R148" i="4"/>
  <c r="U148" i="4"/>
  <c r="V148" i="4"/>
  <c r="W148" i="4"/>
  <c r="X148" i="4"/>
  <c r="Y148" i="4"/>
  <c r="Z148" i="4"/>
  <c r="AA148" i="4"/>
  <c r="AC148" i="4"/>
  <c r="AD148" i="4"/>
  <c r="AE148" i="4"/>
  <c r="AF148" i="4"/>
  <c r="AG148" i="4"/>
  <c r="AI148" i="4"/>
  <c r="AJ148" i="4"/>
  <c r="AK148" i="4" a="1"/>
  <c r="AK148" i="4" s="1"/>
  <c r="AL148" i="4"/>
  <c r="AM148" i="4"/>
  <c r="AN148" i="4" a="1"/>
  <c r="AN148" i="4" s="1"/>
  <c r="AO148" i="4"/>
  <c r="AP148" i="4"/>
  <c r="AQ148" i="4" a="1"/>
  <c r="AQ148" i="4" s="1"/>
  <c r="AR148" i="4"/>
  <c r="AS148" i="4"/>
  <c r="AT148" i="4"/>
  <c r="AU148" i="4"/>
  <c r="AV148" i="4" a="1"/>
  <c r="AV148" i="4" s="1"/>
  <c r="AW148" i="4"/>
  <c r="AX148" i="4"/>
  <c r="BD148" i="4"/>
  <c r="BE148" i="4"/>
  <c r="BF148" i="4"/>
  <c r="BG148" i="4"/>
  <c r="BH148" i="4"/>
  <c r="BI148" i="4" a="1"/>
  <c r="BI148" i="4" s="1"/>
  <c r="BJ148" i="4"/>
  <c r="BK148" i="4"/>
  <c r="BL148" i="4" a="1"/>
  <c r="BL148" i="4" s="1"/>
  <c r="BM148" i="4" a="1"/>
  <c r="BM148" i="4" s="1"/>
  <c r="BN148" i="4" a="1"/>
  <c r="BN148" i="4" s="1"/>
  <c r="BO148" i="4" a="1"/>
  <c r="BO148" i="4" s="1"/>
  <c r="BP148" i="4" a="1"/>
  <c r="BP148" i="4" s="1"/>
  <c r="BQ148" i="4" a="1"/>
  <c r="BQ148" i="4" s="1"/>
  <c r="BR148" i="4" a="1"/>
  <c r="BR148" i="4" s="1"/>
  <c r="BS148" i="4"/>
  <c r="BT148" i="4" a="1"/>
  <c r="BT148" i="4" s="1"/>
  <c r="BU148" i="4" a="1"/>
  <c r="BU148" i="4" s="1"/>
  <c r="BV148" i="4"/>
  <c r="BW148" i="4" a="1"/>
  <c r="BW148" i="4" s="1"/>
  <c r="BX148" i="4"/>
  <c r="BY148" i="4" a="1"/>
  <c r="BY148" i="4" s="1"/>
  <c r="BZ148" i="4" a="1"/>
  <c r="BZ148" i="4" s="1"/>
  <c r="CA148" i="4" a="1"/>
  <c r="CA148" i="4" s="1"/>
  <c r="CB148" i="4" a="1"/>
  <c r="CB148" i="4" s="1"/>
  <c r="CC148" i="4" a="1"/>
  <c r="CC148" i="4" s="1"/>
  <c r="CD148" i="4" a="1"/>
  <c r="CD148" i="4" s="1"/>
  <c r="CE148" i="4"/>
  <c r="J149" i="4"/>
  <c r="L149" i="4" s="1"/>
  <c r="K149" i="4"/>
  <c r="M149" i="4"/>
  <c r="N149" i="4"/>
  <c r="O149" i="4"/>
  <c r="P149" i="4"/>
  <c r="Q149" i="4"/>
  <c r="R149" i="4"/>
  <c r="U149" i="4"/>
  <c r="V149" i="4"/>
  <c r="W149" i="4"/>
  <c r="X149" i="4"/>
  <c r="Y149" i="4"/>
  <c r="Z149" i="4"/>
  <c r="AA149" i="4"/>
  <c r="AC149" i="4"/>
  <c r="AD149" i="4"/>
  <c r="AE149" i="4"/>
  <c r="AF149" i="4"/>
  <c r="AG149" i="4"/>
  <c r="AI149" i="4"/>
  <c r="AJ149" i="4"/>
  <c r="AK149" i="4" a="1"/>
  <c r="AK149" i="4" s="1"/>
  <c r="AL149" i="4"/>
  <c r="AM149" i="4"/>
  <c r="AN149" i="4" a="1"/>
  <c r="AN149" i="4" s="1"/>
  <c r="AO149" i="4"/>
  <c r="AP149" i="4"/>
  <c r="AQ149" i="4" a="1"/>
  <c r="AQ149" i="4" s="1"/>
  <c r="AR149" i="4"/>
  <c r="AS149" i="4"/>
  <c r="AT149" i="4"/>
  <c r="AU149" i="4"/>
  <c r="AV149" i="4" a="1"/>
  <c r="AV149" i="4" s="1"/>
  <c r="AW149" i="4"/>
  <c r="AX149" i="4"/>
  <c r="BD149" i="4"/>
  <c r="BE149" i="4"/>
  <c r="BF149" i="4"/>
  <c r="BG149" i="4"/>
  <c r="BH149" i="4"/>
  <c r="BI149" i="4" a="1"/>
  <c r="BI149" i="4" s="1"/>
  <c r="BJ149" i="4"/>
  <c r="BK149" i="4"/>
  <c r="BL149" i="4" a="1"/>
  <c r="BL149" i="4" s="1"/>
  <c r="BM149" i="4" a="1"/>
  <c r="BM149" i="4" s="1"/>
  <c r="BN149" i="4" a="1"/>
  <c r="BN149" i="4" s="1"/>
  <c r="BO149" i="4" a="1"/>
  <c r="BO149" i="4" s="1"/>
  <c r="BP149" i="4" a="1"/>
  <c r="BP149" i="4" s="1"/>
  <c r="BQ149" i="4" a="1"/>
  <c r="BQ149" i="4" s="1"/>
  <c r="BR149" i="4" a="1"/>
  <c r="BR149" i="4" s="1"/>
  <c r="BS149" i="4"/>
  <c r="BT149" i="4" a="1"/>
  <c r="BT149" i="4" s="1"/>
  <c r="BU149" i="4" a="1"/>
  <c r="BU149" i="4" s="1"/>
  <c r="BV149" i="4"/>
  <c r="BW149" i="4" a="1"/>
  <c r="BW149" i="4" s="1"/>
  <c r="BX149" i="4"/>
  <c r="BY149" i="4" a="1"/>
  <c r="BY149" i="4" s="1"/>
  <c r="BZ149" i="4" a="1"/>
  <c r="BZ149" i="4" s="1"/>
  <c r="CA149" i="4" a="1"/>
  <c r="CA149" i="4" s="1"/>
  <c r="CB149" i="4" a="1"/>
  <c r="CB149" i="4" s="1"/>
  <c r="CC149" i="4" a="1"/>
  <c r="CC149" i="4" s="1"/>
  <c r="CD149" i="4" a="1"/>
  <c r="CD149" i="4" s="1"/>
  <c r="CE149" i="4"/>
  <c r="J150" i="4"/>
  <c r="L150" i="4" s="1"/>
  <c r="K150" i="4"/>
  <c r="M150" i="4"/>
  <c r="N150" i="4"/>
  <c r="O150" i="4"/>
  <c r="P150" i="4"/>
  <c r="Q150" i="4"/>
  <c r="R150" i="4"/>
  <c r="U150" i="4"/>
  <c r="V150" i="4"/>
  <c r="W150" i="4"/>
  <c r="X150" i="4"/>
  <c r="Y150" i="4"/>
  <c r="Z150" i="4"/>
  <c r="AA150" i="4"/>
  <c r="AC150" i="4"/>
  <c r="AD150" i="4"/>
  <c r="AE150" i="4"/>
  <c r="AF150" i="4"/>
  <c r="AG150" i="4"/>
  <c r="AI150" i="4"/>
  <c r="AJ150" i="4"/>
  <c r="AK150" i="4" a="1"/>
  <c r="AK150" i="4" s="1"/>
  <c r="AL150" i="4"/>
  <c r="AM150" i="4"/>
  <c r="AN150" i="4" a="1"/>
  <c r="AN150" i="4" s="1"/>
  <c r="AO150" i="4"/>
  <c r="AP150" i="4"/>
  <c r="AQ150" i="4" a="1"/>
  <c r="AQ150" i="4" s="1"/>
  <c r="AR150" i="4"/>
  <c r="AS150" i="4"/>
  <c r="AT150" i="4"/>
  <c r="AU150" i="4"/>
  <c r="AV150" i="4" a="1"/>
  <c r="AV150" i="4" s="1"/>
  <c r="AW150" i="4"/>
  <c r="AX150" i="4"/>
  <c r="BD150" i="4"/>
  <c r="BE150" i="4"/>
  <c r="BF150" i="4"/>
  <c r="BG150" i="4"/>
  <c r="BH150" i="4"/>
  <c r="BI150" i="4" a="1"/>
  <c r="BI150" i="4" s="1"/>
  <c r="BJ150" i="4"/>
  <c r="BK150" i="4"/>
  <c r="BL150" i="4" a="1"/>
  <c r="BL150" i="4" s="1"/>
  <c r="BM150" i="4" a="1"/>
  <c r="BM150" i="4" s="1"/>
  <c r="BN150" i="4" a="1"/>
  <c r="BN150" i="4" s="1"/>
  <c r="BO150" i="4" a="1"/>
  <c r="BO150" i="4" s="1"/>
  <c r="BP150" i="4" a="1"/>
  <c r="BP150" i="4" s="1"/>
  <c r="BQ150" i="4" a="1"/>
  <c r="BQ150" i="4" s="1"/>
  <c r="BR150" i="4" a="1"/>
  <c r="BR150" i="4" s="1"/>
  <c r="BS150" i="4"/>
  <c r="BT150" i="4" a="1"/>
  <c r="BT150" i="4" s="1"/>
  <c r="BU150" i="4" a="1"/>
  <c r="BU150" i="4" s="1"/>
  <c r="BV150" i="4"/>
  <c r="BW150" i="4" a="1"/>
  <c r="BW150" i="4" s="1"/>
  <c r="BX150" i="4"/>
  <c r="BY150" i="4" a="1"/>
  <c r="BY150" i="4" s="1"/>
  <c r="BZ150" i="4" a="1"/>
  <c r="BZ150" i="4" s="1"/>
  <c r="CA150" i="4" a="1"/>
  <c r="CA150" i="4" s="1"/>
  <c r="CB150" i="4" a="1"/>
  <c r="CB150" i="4" s="1"/>
  <c r="CC150" i="4" a="1"/>
  <c r="CC150" i="4" s="1"/>
  <c r="CD150" i="4" a="1"/>
  <c r="CD150" i="4" s="1"/>
  <c r="CE150" i="4"/>
  <c r="J151" i="4"/>
  <c r="L151" i="4" s="1"/>
  <c r="K151" i="4"/>
  <c r="M151" i="4"/>
  <c r="N151" i="4"/>
  <c r="O151" i="4"/>
  <c r="P151" i="4"/>
  <c r="Q151" i="4"/>
  <c r="R151" i="4"/>
  <c r="U151" i="4"/>
  <c r="V151" i="4"/>
  <c r="W151" i="4"/>
  <c r="X151" i="4"/>
  <c r="Y151" i="4"/>
  <c r="Z151" i="4"/>
  <c r="AA151" i="4"/>
  <c r="AC151" i="4"/>
  <c r="AD151" i="4"/>
  <c r="AE151" i="4"/>
  <c r="AF151" i="4"/>
  <c r="AG151" i="4"/>
  <c r="AI151" i="4"/>
  <c r="AJ151" i="4"/>
  <c r="AK151" i="4" a="1"/>
  <c r="AK151" i="4" s="1"/>
  <c r="AL151" i="4"/>
  <c r="AM151" i="4"/>
  <c r="AN151" i="4" a="1"/>
  <c r="AN151" i="4" s="1"/>
  <c r="AO151" i="4"/>
  <c r="AP151" i="4"/>
  <c r="AQ151" i="4" a="1"/>
  <c r="AQ151" i="4" s="1"/>
  <c r="AR151" i="4"/>
  <c r="AS151" i="4"/>
  <c r="AT151" i="4"/>
  <c r="AU151" i="4"/>
  <c r="AV151" i="4" a="1"/>
  <c r="AV151" i="4" s="1"/>
  <c r="AW151" i="4"/>
  <c r="AX151" i="4"/>
  <c r="BD151" i="4"/>
  <c r="BE151" i="4"/>
  <c r="BF151" i="4"/>
  <c r="BG151" i="4"/>
  <c r="BH151" i="4"/>
  <c r="BI151" i="4" a="1"/>
  <c r="BI151" i="4" s="1"/>
  <c r="BJ151" i="4"/>
  <c r="BK151" i="4"/>
  <c r="BL151" i="4" a="1"/>
  <c r="BL151" i="4" s="1"/>
  <c r="BM151" i="4" a="1"/>
  <c r="BM151" i="4" s="1"/>
  <c r="BN151" i="4" a="1"/>
  <c r="BN151" i="4" s="1"/>
  <c r="BO151" i="4" a="1"/>
  <c r="BO151" i="4" s="1"/>
  <c r="BP151" i="4" a="1"/>
  <c r="BP151" i="4" s="1"/>
  <c r="BQ151" i="4" a="1"/>
  <c r="BQ151" i="4" s="1"/>
  <c r="BR151" i="4" a="1"/>
  <c r="BR151" i="4" s="1"/>
  <c r="BS151" i="4"/>
  <c r="BT151" i="4" a="1"/>
  <c r="BT151" i="4" s="1"/>
  <c r="BU151" i="4" a="1"/>
  <c r="BU151" i="4" s="1"/>
  <c r="BV151" i="4"/>
  <c r="BW151" i="4" a="1"/>
  <c r="BW151" i="4" s="1"/>
  <c r="BX151" i="4"/>
  <c r="BY151" i="4" a="1"/>
  <c r="BY151" i="4" s="1"/>
  <c r="BZ151" i="4" a="1"/>
  <c r="BZ151" i="4" s="1"/>
  <c r="CA151" i="4" a="1"/>
  <c r="CA151" i="4" s="1"/>
  <c r="CB151" i="4" a="1"/>
  <c r="CB151" i="4" s="1"/>
  <c r="CC151" i="4" a="1"/>
  <c r="CC151" i="4" s="1"/>
  <c r="CD151" i="4" a="1"/>
  <c r="CD151" i="4" s="1"/>
  <c r="CE151" i="4"/>
  <c r="J152" i="4"/>
  <c r="L152" i="4" s="1"/>
  <c r="K152" i="4"/>
  <c r="M152" i="4"/>
  <c r="N152" i="4"/>
  <c r="O152" i="4"/>
  <c r="P152" i="4"/>
  <c r="Q152" i="4"/>
  <c r="R152" i="4"/>
  <c r="U152" i="4"/>
  <c r="V152" i="4"/>
  <c r="W152" i="4"/>
  <c r="X152" i="4"/>
  <c r="Y152" i="4"/>
  <c r="Z152" i="4"/>
  <c r="AA152" i="4"/>
  <c r="AC152" i="4"/>
  <c r="AD152" i="4"/>
  <c r="AE152" i="4"/>
  <c r="AF152" i="4"/>
  <c r="AG152" i="4"/>
  <c r="AI152" i="4"/>
  <c r="AJ152" i="4"/>
  <c r="AK152" i="4" a="1"/>
  <c r="AK152" i="4" s="1"/>
  <c r="AL152" i="4"/>
  <c r="AM152" i="4"/>
  <c r="AN152" i="4" a="1"/>
  <c r="AN152" i="4" s="1"/>
  <c r="AO152" i="4"/>
  <c r="AP152" i="4"/>
  <c r="AQ152" i="4" a="1"/>
  <c r="AQ152" i="4" s="1"/>
  <c r="AR152" i="4"/>
  <c r="AS152" i="4"/>
  <c r="AT152" i="4"/>
  <c r="AU152" i="4"/>
  <c r="AV152" i="4" a="1"/>
  <c r="AV152" i="4" s="1"/>
  <c r="AW152" i="4"/>
  <c r="AX152" i="4"/>
  <c r="BD152" i="4"/>
  <c r="BE152" i="4"/>
  <c r="BF152" i="4"/>
  <c r="BG152" i="4"/>
  <c r="BH152" i="4"/>
  <c r="BI152" i="4" a="1"/>
  <c r="BI152" i="4" s="1"/>
  <c r="BJ152" i="4"/>
  <c r="BK152" i="4"/>
  <c r="BL152" i="4" a="1"/>
  <c r="BL152" i="4" s="1"/>
  <c r="BM152" i="4" a="1"/>
  <c r="BM152" i="4" s="1"/>
  <c r="BN152" i="4" a="1"/>
  <c r="BN152" i="4" s="1"/>
  <c r="BO152" i="4" a="1"/>
  <c r="BO152" i="4" s="1"/>
  <c r="BP152" i="4" a="1"/>
  <c r="BP152" i="4" s="1"/>
  <c r="BQ152" i="4" a="1"/>
  <c r="BQ152" i="4" s="1"/>
  <c r="BR152" i="4" a="1"/>
  <c r="BR152" i="4" s="1"/>
  <c r="BS152" i="4"/>
  <c r="BT152" i="4" a="1"/>
  <c r="BT152" i="4" s="1"/>
  <c r="BU152" i="4" a="1"/>
  <c r="BU152" i="4" s="1"/>
  <c r="BV152" i="4"/>
  <c r="BW152" i="4" a="1"/>
  <c r="BW152" i="4" s="1"/>
  <c r="BX152" i="4"/>
  <c r="BY152" i="4" a="1"/>
  <c r="BY152" i="4" s="1"/>
  <c r="BZ152" i="4" a="1"/>
  <c r="BZ152" i="4" s="1"/>
  <c r="CA152" i="4" a="1"/>
  <c r="CA152" i="4" s="1"/>
  <c r="CB152" i="4" a="1"/>
  <c r="CB152" i="4" s="1"/>
  <c r="CC152" i="4" a="1"/>
  <c r="CC152" i="4" s="1"/>
  <c r="CD152" i="4" a="1"/>
  <c r="CD152" i="4" s="1"/>
  <c r="CE152" i="4"/>
  <c r="J153" i="4"/>
  <c r="L153" i="4" s="1"/>
  <c r="K153" i="4"/>
  <c r="M153" i="4"/>
  <c r="N153" i="4"/>
  <c r="O153" i="4"/>
  <c r="P153" i="4"/>
  <c r="Q153" i="4"/>
  <c r="R153" i="4"/>
  <c r="U153" i="4"/>
  <c r="V153" i="4"/>
  <c r="W153" i="4"/>
  <c r="X153" i="4"/>
  <c r="Y153" i="4"/>
  <c r="Z153" i="4"/>
  <c r="AA153" i="4"/>
  <c r="AC153" i="4"/>
  <c r="AD153" i="4"/>
  <c r="AE153" i="4"/>
  <c r="AF153" i="4"/>
  <c r="AG153" i="4"/>
  <c r="AI153" i="4"/>
  <c r="AJ153" i="4"/>
  <c r="AK153" i="4" a="1"/>
  <c r="AK153" i="4" s="1"/>
  <c r="AL153" i="4"/>
  <c r="AM153" i="4"/>
  <c r="AN153" i="4" a="1"/>
  <c r="AN153" i="4" s="1"/>
  <c r="AO153" i="4"/>
  <c r="AP153" i="4"/>
  <c r="AQ153" i="4" a="1"/>
  <c r="AQ153" i="4" s="1"/>
  <c r="AR153" i="4"/>
  <c r="AS153" i="4"/>
  <c r="AT153" i="4"/>
  <c r="AU153" i="4"/>
  <c r="AV153" i="4" a="1"/>
  <c r="AV153" i="4" s="1"/>
  <c r="AW153" i="4"/>
  <c r="AX153" i="4"/>
  <c r="BD153" i="4"/>
  <c r="BE153" i="4"/>
  <c r="BF153" i="4"/>
  <c r="BG153" i="4"/>
  <c r="BH153" i="4"/>
  <c r="BI153" i="4" a="1"/>
  <c r="BI153" i="4" s="1"/>
  <c r="BJ153" i="4"/>
  <c r="BK153" i="4"/>
  <c r="BL153" i="4" a="1"/>
  <c r="BL153" i="4" s="1"/>
  <c r="BM153" i="4" a="1"/>
  <c r="BM153" i="4" s="1"/>
  <c r="BN153" i="4" a="1"/>
  <c r="BN153" i="4" s="1"/>
  <c r="BO153" i="4" a="1"/>
  <c r="BO153" i="4" s="1"/>
  <c r="BP153" i="4" a="1"/>
  <c r="BP153" i="4" s="1"/>
  <c r="BQ153" i="4" a="1"/>
  <c r="BQ153" i="4" s="1"/>
  <c r="BR153" i="4" a="1"/>
  <c r="BR153" i="4" s="1"/>
  <c r="BS153" i="4"/>
  <c r="BT153" i="4" a="1"/>
  <c r="BT153" i="4" s="1"/>
  <c r="BU153" i="4" a="1"/>
  <c r="BU153" i="4" s="1"/>
  <c r="BV153" i="4"/>
  <c r="BW153" i="4" a="1"/>
  <c r="BW153" i="4" s="1"/>
  <c r="BX153" i="4"/>
  <c r="BY153" i="4" a="1"/>
  <c r="BY153" i="4" s="1"/>
  <c r="BZ153" i="4" a="1"/>
  <c r="BZ153" i="4" s="1"/>
  <c r="CA153" i="4" a="1"/>
  <c r="CA153" i="4" s="1"/>
  <c r="CB153" i="4" a="1"/>
  <c r="CB153" i="4" s="1"/>
  <c r="CC153" i="4" a="1"/>
  <c r="CC153" i="4" s="1"/>
  <c r="CD153" i="4" a="1"/>
  <c r="CD153" i="4" s="1"/>
  <c r="CE153" i="4"/>
  <c r="J154" i="4"/>
  <c r="L154" i="4" s="1"/>
  <c r="K154" i="4"/>
  <c r="M154" i="4"/>
  <c r="N154" i="4"/>
  <c r="O154" i="4"/>
  <c r="P154" i="4"/>
  <c r="Q154" i="4"/>
  <c r="R154" i="4"/>
  <c r="U154" i="4"/>
  <c r="V154" i="4"/>
  <c r="W154" i="4"/>
  <c r="X154" i="4"/>
  <c r="Y154" i="4"/>
  <c r="Z154" i="4"/>
  <c r="AA154" i="4"/>
  <c r="AC154" i="4"/>
  <c r="AD154" i="4"/>
  <c r="AE154" i="4"/>
  <c r="AF154" i="4"/>
  <c r="AG154" i="4"/>
  <c r="AI154" i="4"/>
  <c r="AJ154" i="4"/>
  <c r="AK154" i="4" a="1"/>
  <c r="AK154" i="4" s="1"/>
  <c r="AL154" i="4"/>
  <c r="AM154" i="4"/>
  <c r="AN154" i="4" a="1"/>
  <c r="AN154" i="4" s="1"/>
  <c r="AO154" i="4"/>
  <c r="AP154" i="4"/>
  <c r="AQ154" i="4" a="1"/>
  <c r="AQ154" i="4" s="1"/>
  <c r="AR154" i="4"/>
  <c r="AS154" i="4"/>
  <c r="AT154" i="4"/>
  <c r="AU154" i="4"/>
  <c r="AV154" i="4" a="1"/>
  <c r="AV154" i="4" s="1"/>
  <c r="AW154" i="4"/>
  <c r="AX154" i="4"/>
  <c r="BD154" i="4"/>
  <c r="BE154" i="4"/>
  <c r="BF154" i="4"/>
  <c r="BG154" i="4"/>
  <c r="BH154" i="4"/>
  <c r="BI154" i="4" a="1"/>
  <c r="BI154" i="4" s="1"/>
  <c r="BJ154" i="4"/>
  <c r="BK154" i="4"/>
  <c r="BL154" i="4" a="1"/>
  <c r="BL154" i="4" s="1"/>
  <c r="BM154" i="4" a="1"/>
  <c r="BM154" i="4" s="1"/>
  <c r="BN154" i="4" a="1"/>
  <c r="BN154" i="4" s="1"/>
  <c r="BO154" i="4" a="1"/>
  <c r="BO154" i="4" s="1"/>
  <c r="BP154" i="4" a="1"/>
  <c r="BP154" i="4" s="1"/>
  <c r="BQ154" i="4" a="1"/>
  <c r="BQ154" i="4" s="1"/>
  <c r="BR154" i="4" a="1"/>
  <c r="BR154" i="4" s="1"/>
  <c r="BS154" i="4"/>
  <c r="BT154" i="4" a="1"/>
  <c r="BT154" i="4" s="1"/>
  <c r="BU154" i="4" a="1"/>
  <c r="BU154" i="4" s="1"/>
  <c r="BV154" i="4"/>
  <c r="BW154" i="4" a="1"/>
  <c r="BW154" i="4" s="1"/>
  <c r="BX154" i="4"/>
  <c r="BY154" i="4" a="1"/>
  <c r="BY154" i="4" s="1"/>
  <c r="BZ154" i="4" a="1"/>
  <c r="BZ154" i="4" s="1"/>
  <c r="CA154" i="4" a="1"/>
  <c r="CA154" i="4" s="1"/>
  <c r="CB154" i="4" a="1"/>
  <c r="CB154" i="4" s="1"/>
  <c r="CC154" i="4" a="1"/>
  <c r="CC154" i="4" s="1"/>
  <c r="CD154" i="4" a="1"/>
  <c r="CD154" i="4" s="1"/>
  <c r="CE154" i="4"/>
  <c r="J155" i="4"/>
  <c r="L155" i="4" s="1"/>
  <c r="K155" i="4"/>
  <c r="M155" i="4"/>
  <c r="N155" i="4"/>
  <c r="O155" i="4"/>
  <c r="P155" i="4"/>
  <c r="Q155" i="4"/>
  <c r="R155" i="4"/>
  <c r="U155" i="4"/>
  <c r="V155" i="4"/>
  <c r="W155" i="4"/>
  <c r="X155" i="4"/>
  <c r="Y155" i="4"/>
  <c r="Z155" i="4"/>
  <c r="AA155" i="4"/>
  <c r="AC155" i="4"/>
  <c r="AD155" i="4"/>
  <c r="AE155" i="4"/>
  <c r="AF155" i="4"/>
  <c r="AG155" i="4"/>
  <c r="AI155" i="4"/>
  <c r="AJ155" i="4"/>
  <c r="AK155" i="4" a="1"/>
  <c r="AK155" i="4" s="1"/>
  <c r="AL155" i="4"/>
  <c r="AM155" i="4"/>
  <c r="AN155" i="4" a="1"/>
  <c r="AN155" i="4" s="1"/>
  <c r="AO155" i="4"/>
  <c r="AP155" i="4"/>
  <c r="AQ155" i="4" a="1"/>
  <c r="AQ155" i="4" s="1"/>
  <c r="AR155" i="4"/>
  <c r="AS155" i="4"/>
  <c r="AT155" i="4"/>
  <c r="AU155" i="4"/>
  <c r="AV155" i="4" a="1"/>
  <c r="AV155" i="4" s="1"/>
  <c r="AW155" i="4"/>
  <c r="AX155" i="4"/>
  <c r="BD155" i="4"/>
  <c r="BE155" i="4"/>
  <c r="BF155" i="4"/>
  <c r="BG155" i="4"/>
  <c r="BH155" i="4"/>
  <c r="BI155" i="4" a="1"/>
  <c r="BI155" i="4" s="1"/>
  <c r="BJ155" i="4"/>
  <c r="BK155" i="4"/>
  <c r="BL155" i="4" a="1"/>
  <c r="BL155" i="4" s="1"/>
  <c r="BM155" i="4" a="1"/>
  <c r="BM155" i="4" s="1"/>
  <c r="BN155" i="4" a="1"/>
  <c r="BN155" i="4" s="1"/>
  <c r="BO155" i="4" a="1"/>
  <c r="BO155" i="4" s="1"/>
  <c r="BP155" i="4" a="1"/>
  <c r="BP155" i="4" s="1"/>
  <c r="BQ155" i="4" a="1"/>
  <c r="BQ155" i="4" s="1"/>
  <c r="BR155" i="4" a="1"/>
  <c r="BR155" i="4" s="1"/>
  <c r="BS155" i="4"/>
  <c r="BT155" i="4" a="1"/>
  <c r="BT155" i="4" s="1"/>
  <c r="BU155" i="4" a="1"/>
  <c r="BU155" i="4" s="1"/>
  <c r="BV155" i="4"/>
  <c r="BW155" i="4" a="1"/>
  <c r="BW155" i="4" s="1"/>
  <c r="BX155" i="4"/>
  <c r="BY155" i="4" a="1"/>
  <c r="BY155" i="4" s="1"/>
  <c r="BZ155" i="4" a="1"/>
  <c r="BZ155" i="4" s="1"/>
  <c r="CA155" i="4" a="1"/>
  <c r="CA155" i="4" s="1"/>
  <c r="CB155" i="4" a="1"/>
  <c r="CB155" i="4" s="1"/>
  <c r="CC155" i="4" a="1"/>
  <c r="CC155" i="4" s="1"/>
  <c r="CD155" i="4" a="1"/>
  <c r="CD155" i="4" s="1"/>
  <c r="CE155" i="4"/>
  <c r="J156" i="4"/>
  <c r="L156" i="4" s="1"/>
  <c r="K156" i="4"/>
  <c r="M156" i="4"/>
  <c r="N156" i="4"/>
  <c r="O156" i="4"/>
  <c r="P156" i="4"/>
  <c r="Q156" i="4"/>
  <c r="R156" i="4"/>
  <c r="U156" i="4"/>
  <c r="V156" i="4"/>
  <c r="W156" i="4"/>
  <c r="X156" i="4"/>
  <c r="Y156" i="4"/>
  <c r="Z156" i="4"/>
  <c r="AA156" i="4"/>
  <c r="AC156" i="4"/>
  <c r="AD156" i="4"/>
  <c r="AE156" i="4"/>
  <c r="AF156" i="4"/>
  <c r="AG156" i="4"/>
  <c r="AI156" i="4"/>
  <c r="AJ156" i="4"/>
  <c r="AK156" i="4" a="1"/>
  <c r="AK156" i="4" s="1"/>
  <c r="AL156" i="4"/>
  <c r="AM156" i="4"/>
  <c r="AN156" i="4" a="1"/>
  <c r="AN156" i="4" s="1"/>
  <c r="AO156" i="4"/>
  <c r="AP156" i="4"/>
  <c r="AQ156" i="4" a="1"/>
  <c r="AQ156" i="4" s="1"/>
  <c r="AR156" i="4"/>
  <c r="AS156" i="4"/>
  <c r="AT156" i="4"/>
  <c r="AU156" i="4"/>
  <c r="AV156" i="4" a="1"/>
  <c r="AV156" i="4" s="1"/>
  <c r="AW156" i="4"/>
  <c r="AX156" i="4"/>
  <c r="BD156" i="4"/>
  <c r="BE156" i="4"/>
  <c r="BF156" i="4"/>
  <c r="BG156" i="4"/>
  <c r="BH156" i="4"/>
  <c r="BI156" i="4" a="1"/>
  <c r="BI156" i="4" s="1"/>
  <c r="BJ156" i="4"/>
  <c r="BK156" i="4"/>
  <c r="BL156" i="4" a="1"/>
  <c r="BL156" i="4" s="1"/>
  <c r="BM156" i="4" a="1"/>
  <c r="BM156" i="4" s="1"/>
  <c r="BN156" i="4" a="1"/>
  <c r="BN156" i="4" s="1"/>
  <c r="BO156" i="4" a="1"/>
  <c r="BO156" i="4" s="1"/>
  <c r="BP156" i="4" a="1"/>
  <c r="BP156" i="4" s="1"/>
  <c r="BQ156" i="4" a="1"/>
  <c r="BQ156" i="4" s="1"/>
  <c r="BR156" i="4" a="1"/>
  <c r="BR156" i="4" s="1"/>
  <c r="BS156" i="4"/>
  <c r="BT156" i="4" a="1"/>
  <c r="BT156" i="4" s="1"/>
  <c r="BU156" i="4" a="1"/>
  <c r="BU156" i="4" s="1"/>
  <c r="BV156" i="4"/>
  <c r="BW156" i="4" a="1"/>
  <c r="BW156" i="4" s="1"/>
  <c r="BX156" i="4"/>
  <c r="BY156" i="4" a="1"/>
  <c r="BY156" i="4" s="1"/>
  <c r="BZ156" i="4" a="1"/>
  <c r="BZ156" i="4" s="1"/>
  <c r="CA156" i="4" a="1"/>
  <c r="CA156" i="4" s="1"/>
  <c r="CB156" i="4" a="1"/>
  <c r="CB156" i="4" s="1"/>
  <c r="CC156" i="4" a="1"/>
  <c r="CC156" i="4" s="1"/>
  <c r="CD156" i="4" a="1"/>
  <c r="CD156" i="4" s="1"/>
  <c r="CE156" i="4"/>
  <c r="J157" i="4"/>
  <c r="L157" i="4" s="1"/>
  <c r="K157" i="4"/>
  <c r="M157" i="4"/>
  <c r="N157" i="4"/>
  <c r="O157" i="4"/>
  <c r="P157" i="4"/>
  <c r="Q157" i="4"/>
  <c r="R157" i="4"/>
  <c r="U157" i="4"/>
  <c r="V157" i="4"/>
  <c r="W157" i="4"/>
  <c r="X157" i="4"/>
  <c r="Y157" i="4"/>
  <c r="Z157" i="4"/>
  <c r="AA157" i="4"/>
  <c r="AC157" i="4"/>
  <c r="AD157" i="4"/>
  <c r="AE157" i="4"/>
  <c r="AF157" i="4"/>
  <c r="AG157" i="4"/>
  <c r="AI157" i="4"/>
  <c r="AJ157" i="4"/>
  <c r="AK157" i="4" a="1"/>
  <c r="AK157" i="4" s="1"/>
  <c r="AL157" i="4"/>
  <c r="AM157" i="4"/>
  <c r="AN157" i="4" a="1"/>
  <c r="AN157" i="4" s="1"/>
  <c r="AO157" i="4"/>
  <c r="AP157" i="4"/>
  <c r="AQ157" i="4" a="1"/>
  <c r="AQ157" i="4" s="1"/>
  <c r="AR157" i="4"/>
  <c r="AS157" i="4"/>
  <c r="AT157" i="4"/>
  <c r="AU157" i="4"/>
  <c r="AV157" i="4" a="1"/>
  <c r="AV157" i="4" s="1"/>
  <c r="AW157" i="4"/>
  <c r="AX157" i="4"/>
  <c r="BD157" i="4"/>
  <c r="BE157" i="4"/>
  <c r="BF157" i="4"/>
  <c r="BG157" i="4"/>
  <c r="BH157" i="4"/>
  <c r="BI157" i="4" a="1"/>
  <c r="BI157" i="4" s="1"/>
  <c r="BJ157" i="4"/>
  <c r="BK157" i="4"/>
  <c r="BL157" i="4" a="1"/>
  <c r="BL157" i="4" s="1"/>
  <c r="BM157" i="4" a="1"/>
  <c r="BM157" i="4" s="1"/>
  <c r="BN157" i="4" a="1"/>
  <c r="BN157" i="4" s="1"/>
  <c r="BO157" i="4" a="1"/>
  <c r="BO157" i="4" s="1"/>
  <c r="BP157" i="4" a="1"/>
  <c r="BP157" i="4" s="1"/>
  <c r="BQ157" i="4" a="1"/>
  <c r="BQ157" i="4" s="1"/>
  <c r="BR157" i="4" a="1"/>
  <c r="BR157" i="4" s="1"/>
  <c r="BS157" i="4"/>
  <c r="BT157" i="4" a="1"/>
  <c r="BT157" i="4" s="1"/>
  <c r="BU157" i="4" a="1"/>
  <c r="BU157" i="4" s="1"/>
  <c r="BV157" i="4"/>
  <c r="BW157" i="4" a="1"/>
  <c r="BW157" i="4" s="1"/>
  <c r="BX157" i="4"/>
  <c r="BY157" i="4" a="1"/>
  <c r="BY157" i="4" s="1"/>
  <c r="BZ157" i="4" a="1"/>
  <c r="BZ157" i="4" s="1"/>
  <c r="CA157" i="4" a="1"/>
  <c r="CA157" i="4" s="1"/>
  <c r="CB157" i="4" a="1"/>
  <c r="CB157" i="4" s="1"/>
  <c r="CC157" i="4" a="1"/>
  <c r="CC157" i="4" s="1"/>
  <c r="CD157" i="4" a="1"/>
  <c r="CD157" i="4" s="1"/>
  <c r="CE157" i="4"/>
  <c r="J158" i="4"/>
  <c r="L158" i="4" s="1"/>
  <c r="K158" i="4"/>
  <c r="M158" i="4"/>
  <c r="N158" i="4"/>
  <c r="O158" i="4"/>
  <c r="P158" i="4"/>
  <c r="Q158" i="4"/>
  <c r="R158" i="4"/>
  <c r="U158" i="4"/>
  <c r="V158" i="4"/>
  <c r="W158" i="4"/>
  <c r="X158" i="4"/>
  <c r="Y158" i="4"/>
  <c r="Z158" i="4"/>
  <c r="AA158" i="4"/>
  <c r="AC158" i="4"/>
  <c r="AD158" i="4"/>
  <c r="AE158" i="4"/>
  <c r="AF158" i="4"/>
  <c r="AG158" i="4"/>
  <c r="AI158" i="4"/>
  <c r="AJ158" i="4"/>
  <c r="AK158" i="4" a="1"/>
  <c r="AK158" i="4" s="1"/>
  <c r="AL158" i="4"/>
  <c r="AM158" i="4"/>
  <c r="AN158" i="4" a="1"/>
  <c r="AN158" i="4" s="1"/>
  <c r="AO158" i="4"/>
  <c r="AP158" i="4"/>
  <c r="AQ158" i="4" a="1"/>
  <c r="AQ158" i="4" s="1"/>
  <c r="AR158" i="4"/>
  <c r="AS158" i="4"/>
  <c r="AT158" i="4"/>
  <c r="AU158" i="4"/>
  <c r="AV158" i="4" a="1"/>
  <c r="AV158" i="4" s="1"/>
  <c r="AW158" i="4"/>
  <c r="AX158" i="4"/>
  <c r="BD158" i="4"/>
  <c r="BE158" i="4"/>
  <c r="BF158" i="4"/>
  <c r="BG158" i="4"/>
  <c r="BH158" i="4"/>
  <c r="BI158" i="4" a="1"/>
  <c r="BI158" i="4" s="1"/>
  <c r="BJ158" i="4"/>
  <c r="BK158" i="4"/>
  <c r="BL158" i="4" a="1"/>
  <c r="BL158" i="4" s="1"/>
  <c r="BM158" i="4" a="1"/>
  <c r="BM158" i="4" s="1"/>
  <c r="BN158" i="4" a="1"/>
  <c r="BN158" i="4" s="1"/>
  <c r="BO158" i="4" a="1"/>
  <c r="BO158" i="4" s="1"/>
  <c r="BP158" i="4" a="1"/>
  <c r="BP158" i="4" s="1"/>
  <c r="BQ158" i="4" a="1"/>
  <c r="BQ158" i="4" s="1"/>
  <c r="BR158" i="4" a="1"/>
  <c r="BR158" i="4" s="1"/>
  <c r="BS158" i="4"/>
  <c r="BT158" i="4" a="1"/>
  <c r="BT158" i="4" s="1"/>
  <c r="BU158" i="4" a="1"/>
  <c r="BU158" i="4" s="1"/>
  <c r="BV158" i="4"/>
  <c r="BW158" i="4" a="1"/>
  <c r="BW158" i="4" s="1"/>
  <c r="BX158" i="4"/>
  <c r="BY158" i="4" a="1"/>
  <c r="BY158" i="4" s="1"/>
  <c r="BZ158" i="4" a="1"/>
  <c r="BZ158" i="4" s="1"/>
  <c r="CA158" i="4" a="1"/>
  <c r="CA158" i="4" s="1"/>
  <c r="CB158" i="4" a="1"/>
  <c r="CB158" i="4" s="1"/>
  <c r="CC158" i="4" a="1"/>
  <c r="CC158" i="4" s="1"/>
  <c r="CD158" i="4" a="1"/>
  <c r="CD158" i="4" s="1"/>
  <c r="CE158" i="4"/>
  <c r="J159" i="4"/>
  <c r="L159" i="4" s="1"/>
  <c r="K159" i="4"/>
  <c r="M159" i="4"/>
  <c r="N159" i="4"/>
  <c r="O159" i="4"/>
  <c r="P159" i="4"/>
  <c r="Q159" i="4"/>
  <c r="R159" i="4"/>
  <c r="U159" i="4"/>
  <c r="V159" i="4"/>
  <c r="W159" i="4"/>
  <c r="X159" i="4"/>
  <c r="Y159" i="4"/>
  <c r="Z159" i="4"/>
  <c r="AA159" i="4"/>
  <c r="AC159" i="4"/>
  <c r="AD159" i="4"/>
  <c r="AE159" i="4"/>
  <c r="AF159" i="4"/>
  <c r="AG159" i="4"/>
  <c r="AI159" i="4"/>
  <c r="AJ159" i="4"/>
  <c r="AK159" i="4" a="1"/>
  <c r="AK159" i="4" s="1"/>
  <c r="AL159" i="4"/>
  <c r="AM159" i="4"/>
  <c r="AN159" i="4" a="1"/>
  <c r="AN159" i="4" s="1"/>
  <c r="AO159" i="4"/>
  <c r="AP159" i="4"/>
  <c r="AQ159" i="4" a="1"/>
  <c r="AQ159" i="4" s="1"/>
  <c r="AR159" i="4"/>
  <c r="AS159" i="4"/>
  <c r="AT159" i="4"/>
  <c r="AU159" i="4"/>
  <c r="AV159" i="4" a="1"/>
  <c r="AV159" i="4" s="1"/>
  <c r="AW159" i="4"/>
  <c r="AX159" i="4"/>
  <c r="BD159" i="4"/>
  <c r="BE159" i="4"/>
  <c r="BF159" i="4"/>
  <c r="BG159" i="4"/>
  <c r="BH159" i="4"/>
  <c r="BI159" i="4" a="1"/>
  <c r="BI159" i="4" s="1"/>
  <c r="BJ159" i="4"/>
  <c r="BK159" i="4"/>
  <c r="BL159" i="4" a="1"/>
  <c r="BL159" i="4" s="1"/>
  <c r="BM159" i="4" a="1"/>
  <c r="BM159" i="4" s="1"/>
  <c r="BN159" i="4" a="1"/>
  <c r="BN159" i="4" s="1"/>
  <c r="BO159" i="4" a="1"/>
  <c r="BO159" i="4" s="1"/>
  <c r="BP159" i="4" a="1"/>
  <c r="BP159" i="4" s="1"/>
  <c r="BQ159" i="4" a="1"/>
  <c r="BQ159" i="4" s="1"/>
  <c r="BR159" i="4" a="1"/>
  <c r="BR159" i="4" s="1"/>
  <c r="BS159" i="4"/>
  <c r="BT159" i="4" a="1"/>
  <c r="BT159" i="4" s="1"/>
  <c r="BU159" i="4" a="1"/>
  <c r="BU159" i="4" s="1"/>
  <c r="BV159" i="4"/>
  <c r="BW159" i="4" a="1"/>
  <c r="BW159" i="4" s="1"/>
  <c r="BX159" i="4"/>
  <c r="BY159" i="4" a="1"/>
  <c r="BY159" i="4" s="1"/>
  <c r="BZ159" i="4" a="1"/>
  <c r="BZ159" i="4" s="1"/>
  <c r="CA159" i="4" a="1"/>
  <c r="CA159" i="4" s="1"/>
  <c r="CB159" i="4" a="1"/>
  <c r="CB159" i="4" s="1"/>
  <c r="CC159" i="4" a="1"/>
  <c r="CC159" i="4" s="1"/>
  <c r="CD159" i="4" a="1"/>
  <c r="CD159" i="4" s="1"/>
  <c r="CE159" i="4"/>
  <c r="J160" i="4"/>
  <c r="L160" i="4" s="1"/>
  <c r="K160" i="4"/>
  <c r="M160" i="4"/>
  <c r="N160" i="4"/>
  <c r="O160" i="4"/>
  <c r="P160" i="4"/>
  <c r="Q160" i="4"/>
  <c r="R160" i="4"/>
  <c r="U160" i="4"/>
  <c r="V160" i="4"/>
  <c r="W160" i="4"/>
  <c r="X160" i="4"/>
  <c r="Y160" i="4"/>
  <c r="Z160" i="4"/>
  <c r="AA160" i="4"/>
  <c r="AC160" i="4"/>
  <c r="AD160" i="4"/>
  <c r="AE160" i="4"/>
  <c r="AF160" i="4"/>
  <c r="AG160" i="4"/>
  <c r="AI160" i="4"/>
  <c r="AJ160" i="4"/>
  <c r="AK160" i="4" a="1"/>
  <c r="AK160" i="4" s="1"/>
  <c r="AL160" i="4"/>
  <c r="AM160" i="4"/>
  <c r="AN160" i="4" a="1"/>
  <c r="AN160" i="4" s="1"/>
  <c r="AO160" i="4"/>
  <c r="AP160" i="4"/>
  <c r="AQ160" i="4" a="1"/>
  <c r="AQ160" i="4" s="1"/>
  <c r="AR160" i="4"/>
  <c r="AS160" i="4"/>
  <c r="AT160" i="4"/>
  <c r="AU160" i="4"/>
  <c r="AV160" i="4" a="1"/>
  <c r="AV160" i="4" s="1"/>
  <c r="AW160" i="4"/>
  <c r="AX160" i="4"/>
  <c r="BD160" i="4"/>
  <c r="BE160" i="4"/>
  <c r="BF160" i="4"/>
  <c r="BG160" i="4"/>
  <c r="BH160" i="4"/>
  <c r="BI160" i="4" a="1"/>
  <c r="BI160" i="4" s="1"/>
  <c r="BJ160" i="4"/>
  <c r="BK160" i="4"/>
  <c r="BL160" i="4" a="1"/>
  <c r="BL160" i="4" s="1"/>
  <c r="BM160" i="4" a="1"/>
  <c r="BM160" i="4" s="1"/>
  <c r="BN160" i="4" a="1"/>
  <c r="BN160" i="4" s="1"/>
  <c r="BO160" i="4" a="1"/>
  <c r="BO160" i="4" s="1"/>
  <c r="BP160" i="4" a="1"/>
  <c r="BP160" i="4" s="1"/>
  <c r="BQ160" i="4" a="1"/>
  <c r="BQ160" i="4" s="1"/>
  <c r="BR160" i="4" a="1"/>
  <c r="BR160" i="4" s="1"/>
  <c r="BS160" i="4"/>
  <c r="BT160" i="4" a="1"/>
  <c r="BT160" i="4" s="1"/>
  <c r="BU160" i="4" a="1"/>
  <c r="BU160" i="4" s="1"/>
  <c r="BV160" i="4"/>
  <c r="BW160" i="4" a="1"/>
  <c r="BW160" i="4" s="1"/>
  <c r="BX160" i="4"/>
  <c r="BY160" i="4" a="1"/>
  <c r="BY160" i="4" s="1"/>
  <c r="BZ160" i="4" a="1"/>
  <c r="BZ160" i="4" s="1"/>
  <c r="CA160" i="4" a="1"/>
  <c r="CA160" i="4" s="1"/>
  <c r="CB160" i="4" a="1"/>
  <c r="CB160" i="4" s="1"/>
  <c r="CC160" i="4" a="1"/>
  <c r="CC160" i="4" s="1"/>
  <c r="CD160" i="4" a="1"/>
  <c r="CD160" i="4" s="1"/>
  <c r="CE160" i="4"/>
  <c r="J161" i="4"/>
  <c r="L161" i="4" s="1"/>
  <c r="K161" i="4"/>
  <c r="M161" i="4"/>
  <c r="N161" i="4"/>
  <c r="O161" i="4"/>
  <c r="P161" i="4"/>
  <c r="Q161" i="4"/>
  <c r="R161" i="4"/>
  <c r="U161" i="4"/>
  <c r="V161" i="4"/>
  <c r="W161" i="4"/>
  <c r="X161" i="4"/>
  <c r="Y161" i="4"/>
  <c r="Z161" i="4"/>
  <c r="AA161" i="4"/>
  <c r="AC161" i="4"/>
  <c r="AD161" i="4"/>
  <c r="AE161" i="4"/>
  <c r="AF161" i="4"/>
  <c r="AG161" i="4"/>
  <c r="AI161" i="4"/>
  <c r="AJ161" i="4"/>
  <c r="AK161" i="4" a="1"/>
  <c r="AK161" i="4" s="1"/>
  <c r="AL161" i="4"/>
  <c r="AM161" i="4"/>
  <c r="AN161" i="4" a="1"/>
  <c r="AN161" i="4" s="1"/>
  <c r="AO161" i="4"/>
  <c r="AP161" i="4"/>
  <c r="AQ161" i="4" a="1"/>
  <c r="AQ161" i="4" s="1"/>
  <c r="AR161" i="4"/>
  <c r="AS161" i="4"/>
  <c r="AT161" i="4"/>
  <c r="AU161" i="4"/>
  <c r="AV161" i="4" a="1"/>
  <c r="AV161" i="4" s="1"/>
  <c r="AW161" i="4"/>
  <c r="AX161" i="4"/>
  <c r="BD161" i="4"/>
  <c r="BE161" i="4"/>
  <c r="BF161" i="4"/>
  <c r="BG161" i="4"/>
  <c r="BH161" i="4"/>
  <c r="BI161" i="4" a="1"/>
  <c r="BI161" i="4" s="1"/>
  <c r="BJ161" i="4"/>
  <c r="BK161" i="4"/>
  <c r="BL161" i="4" a="1"/>
  <c r="BL161" i="4" s="1"/>
  <c r="BM161" i="4" a="1"/>
  <c r="BM161" i="4" s="1"/>
  <c r="BN161" i="4" a="1"/>
  <c r="BN161" i="4" s="1"/>
  <c r="BO161" i="4" a="1"/>
  <c r="BO161" i="4" s="1"/>
  <c r="BP161" i="4" a="1"/>
  <c r="BP161" i="4" s="1"/>
  <c r="BQ161" i="4" a="1"/>
  <c r="BQ161" i="4" s="1"/>
  <c r="BR161" i="4" a="1"/>
  <c r="BR161" i="4" s="1"/>
  <c r="BS161" i="4"/>
  <c r="BT161" i="4" a="1"/>
  <c r="BT161" i="4" s="1"/>
  <c r="BU161" i="4" a="1"/>
  <c r="BU161" i="4" s="1"/>
  <c r="BV161" i="4"/>
  <c r="BW161" i="4" a="1"/>
  <c r="BW161" i="4" s="1"/>
  <c r="BX161" i="4"/>
  <c r="BY161" i="4" a="1"/>
  <c r="BY161" i="4" s="1"/>
  <c r="BZ161" i="4" a="1"/>
  <c r="BZ161" i="4" s="1"/>
  <c r="CA161" i="4" a="1"/>
  <c r="CA161" i="4" s="1"/>
  <c r="CB161" i="4" a="1"/>
  <c r="CB161" i="4" s="1"/>
  <c r="CC161" i="4" a="1"/>
  <c r="CC161" i="4" s="1"/>
  <c r="CD161" i="4" a="1"/>
  <c r="CD161" i="4" s="1"/>
  <c r="CE161" i="4"/>
  <c r="J162" i="4"/>
  <c r="L162" i="4" s="1"/>
  <c r="K162" i="4"/>
  <c r="M162" i="4"/>
  <c r="N162" i="4"/>
  <c r="O162" i="4"/>
  <c r="P162" i="4"/>
  <c r="Q162" i="4"/>
  <c r="R162" i="4"/>
  <c r="U162" i="4"/>
  <c r="V162" i="4"/>
  <c r="W162" i="4"/>
  <c r="X162" i="4"/>
  <c r="Y162" i="4"/>
  <c r="Z162" i="4"/>
  <c r="AA162" i="4"/>
  <c r="AC162" i="4"/>
  <c r="AD162" i="4"/>
  <c r="AE162" i="4"/>
  <c r="AF162" i="4"/>
  <c r="AG162" i="4"/>
  <c r="AI162" i="4"/>
  <c r="AJ162" i="4"/>
  <c r="AK162" i="4" a="1"/>
  <c r="AK162" i="4" s="1"/>
  <c r="AL162" i="4"/>
  <c r="AM162" i="4"/>
  <c r="AN162" i="4" a="1"/>
  <c r="AN162" i="4" s="1"/>
  <c r="AO162" i="4"/>
  <c r="AP162" i="4"/>
  <c r="AQ162" i="4" a="1"/>
  <c r="AQ162" i="4" s="1"/>
  <c r="AR162" i="4"/>
  <c r="AS162" i="4"/>
  <c r="AT162" i="4"/>
  <c r="AU162" i="4"/>
  <c r="AV162" i="4" a="1"/>
  <c r="AV162" i="4" s="1"/>
  <c r="AW162" i="4"/>
  <c r="AX162" i="4"/>
  <c r="BD162" i="4"/>
  <c r="BE162" i="4"/>
  <c r="BF162" i="4"/>
  <c r="BG162" i="4"/>
  <c r="BH162" i="4"/>
  <c r="BI162" i="4" a="1"/>
  <c r="BI162" i="4" s="1"/>
  <c r="BJ162" i="4"/>
  <c r="BK162" i="4"/>
  <c r="BL162" i="4" a="1"/>
  <c r="BL162" i="4" s="1"/>
  <c r="BM162" i="4" a="1"/>
  <c r="BM162" i="4" s="1"/>
  <c r="BN162" i="4" a="1"/>
  <c r="BN162" i="4" s="1"/>
  <c r="BO162" i="4" a="1"/>
  <c r="BO162" i="4" s="1"/>
  <c r="BP162" i="4" a="1"/>
  <c r="BP162" i="4" s="1"/>
  <c r="BQ162" i="4" a="1"/>
  <c r="BQ162" i="4" s="1"/>
  <c r="BR162" i="4" a="1"/>
  <c r="BR162" i="4" s="1"/>
  <c r="BS162" i="4"/>
  <c r="BT162" i="4" a="1"/>
  <c r="BT162" i="4" s="1"/>
  <c r="BU162" i="4" a="1"/>
  <c r="BU162" i="4" s="1"/>
  <c r="BV162" i="4"/>
  <c r="BW162" i="4" a="1"/>
  <c r="BW162" i="4" s="1"/>
  <c r="BX162" i="4"/>
  <c r="BY162" i="4" a="1"/>
  <c r="BY162" i="4" s="1"/>
  <c r="BZ162" i="4" a="1"/>
  <c r="BZ162" i="4" s="1"/>
  <c r="CA162" i="4" a="1"/>
  <c r="CA162" i="4" s="1"/>
  <c r="CB162" i="4" a="1"/>
  <c r="CB162" i="4" s="1"/>
  <c r="CC162" i="4" a="1"/>
  <c r="CC162" i="4" s="1"/>
  <c r="CD162" i="4" a="1"/>
  <c r="CD162" i="4" s="1"/>
  <c r="CE162" i="4"/>
  <c r="J163" i="4"/>
  <c r="L163" i="4" s="1"/>
  <c r="K163" i="4"/>
  <c r="M163" i="4"/>
  <c r="N163" i="4"/>
  <c r="O163" i="4"/>
  <c r="P163" i="4"/>
  <c r="Q163" i="4"/>
  <c r="R163" i="4"/>
  <c r="U163" i="4"/>
  <c r="V163" i="4"/>
  <c r="W163" i="4"/>
  <c r="X163" i="4"/>
  <c r="Y163" i="4"/>
  <c r="Z163" i="4"/>
  <c r="AA163" i="4"/>
  <c r="AC163" i="4"/>
  <c r="AD163" i="4"/>
  <c r="AE163" i="4"/>
  <c r="AF163" i="4"/>
  <c r="AG163" i="4"/>
  <c r="AI163" i="4"/>
  <c r="AJ163" i="4"/>
  <c r="AK163" i="4" a="1"/>
  <c r="AK163" i="4" s="1"/>
  <c r="AL163" i="4"/>
  <c r="AM163" i="4"/>
  <c r="AN163" i="4" a="1"/>
  <c r="AN163" i="4" s="1"/>
  <c r="AO163" i="4"/>
  <c r="AP163" i="4"/>
  <c r="AQ163" i="4" a="1"/>
  <c r="AQ163" i="4" s="1"/>
  <c r="AR163" i="4"/>
  <c r="AS163" i="4"/>
  <c r="AT163" i="4"/>
  <c r="AU163" i="4"/>
  <c r="AV163" i="4" a="1"/>
  <c r="AV163" i="4" s="1"/>
  <c r="AW163" i="4"/>
  <c r="AX163" i="4"/>
  <c r="BD163" i="4"/>
  <c r="BE163" i="4"/>
  <c r="BF163" i="4"/>
  <c r="BG163" i="4"/>
  <c r="BH163" i="4"/>
  <c r="BI163" i="4" a="1"/>
  <c r="BI163" i="4" s="1"/>
  <c r="BJ163" i="4"/>
  <c r="BK163" i="4"/>
  <c r="BL163" i="4" a="1"/>
  <c r="BL163" i="4" s="1"/>
  <c r="BM163" i="4" a="1"/>
  <c r="BM163" i="4" s="1"/>
  <c r="BN163" i="4" a="1"/>
  <c r="BN163" i="4" s="1"/>
  <c r="BO163" i="4" a="1"/>
  <c r="BO163" i="4" s="1"/>
  <c r="BP163" i="4" a="1"/>
  <c r="BP163" i="4" s="1"/>
  <c r="BQ163" i="4" a="1"/>
  <c r="BQ163" i="4" s="1"/>
  <c r="BR163" i="4" a="1"/>
  <c r="BR163" i="4" s="1"/>
  <c r="BS163" i="4"/>
  <c r="BT163" i="4" a="1"/>
  <c r="BT163" i="4" s="1"/>
  <c r="BU163" i="4" a="1"/>
  <c r="BU163" i="4" s="1"/>
  <c r="BV163" i="4"/>
  <c r="BW163" i="4" a="1"/>
  <c r="BW163" i="4" s="1"/>
  <c r="BX163" i="4"/>
  <c r="BY163" i="4" a="1"/>
  <c r="BY163" i="4" s="1"/>
  <c r="BZ163" i="4" a="1"/>
  <c r="BZ163" i="4" s="1"/>
  <c r="CA163" i="4" a="1"/>
  <c r="CA163" i="4" s="1"/>
  <c r="CB163" i="4" a="1"/>
  <c r="CB163" i="4" s="1"/>
  <c r="CC163" i="4" a="1"/>
  <c r="CC163" i="4" s="1"/>
  <c r="CD163" i="4" a="1"/>
  <c r="CD163" i="4" s="1"/>
  <c r="CE163" i="4"/>
  <c r="J164" i="4"/>
  <c r="L164" i="4" s="1"/>
  <c r="K164" i="4"/>
  <c r="M164" i="4"/>
  <c r="N164" i="4"/>
  <c r="O164" i="4"/>
  <c r="P164" i="4"/>
  <c r="Q164" i="4"/>
  <c r="R164" i="4"/>
  <c r="U164" i="4"/>
  <c r="V164" i="4"/>
  <c r="W164" i="4"/>
  <c r="X164" i="4"/>
  <c r="Y164" i="4"/>
  <c r="Z164" i="4"/>
  <c r="AA164" i="4"/>
  <c r="AC164" i="4"/>
  <c r="AD164" i="4"/>
  <c r="AE164" i="4"/>
  <c r="AF164" i="4"/>
  <c r="AG164" i="4"/>
  <c r="AI164" i="4"/>
  <c r="AJ164" i="4"/>
  <c r="AK164" i="4" a="1"/>
  <c r="AK164" i="4" s="1"/>
  <c r="AL164" i="4"/>
  <c r="AM164" i="4"/>
  <c r="AN164" i="4" a="1"/>
  <c r="AN164" i="4" s="1"/>
  <c r="AO164" i="4"/>
  <c r="AP164" i="4"/>
  <c r="AQ164" i="4" a="1"/>
  <c r="AQ164" i="4" s="1"/>
  <c r="AR164" i="4"/>
  <c r="AS164" i="4"/>
  <c r="AT164" i="4"/>
  <c r="AU164" i="4"/>
  <c r="AV164" i="4" a="1"/>
  <c r="AV164" i="4" s="1"/>
  <c r="AW164" i="4"/>
  <c r="AX164" i="4"/>
  <c r="BD164" i="4"/>
  <c r="BE164" i="4"/>
  <c r="BF164" i="4"/>
  <c r="BG164" i="4"/>
  <c r="BH164" i="4"/>
  <c r="BI164" i="4" a="1"/>
  <c r="BI164" i="4" s="1"/>
  <c r="BJ164" i="4"/>
  <c r="BK164" i="4"/>
  <c r="BL164" i="4" a="1"/>
  <c r="BL164" i="4" s="1"/>
  <c r="BM164" i="4" a="1"/>
  <c r="BM164" i="4" s="1"/>
  <c r="BN164" i="4" a="1"/>
  <c r="BN164" i="4" s="1"/>
  <c r="BO164" i="4" a="1"/>
  <c r="BO164" i="4" s="1"/>
  <c r="BP164" i="4" a="1"/>
  <c r="BP164" i="4" s="1"/>
  <c r="BQ164" i="4" a="1"/>
  <c r="BQ164" i="4" s="1"/>
  <c r="BR164" i="4" a="1"/>
  <c r="BR164" i="4" s="1"/>
  <c r="BS164" i="4"/>
  <c r="BT164" i="4" a="1"/>
  <c r="BT164" i="4" s="1"/>
  <c r="BU164" i="4" a="1"/>
  <c r="BU164" i="4" s="1"/>
  <c r="BV164" i="4"/>
  <c r="BW164" i="4" a="1"/>
  <c r="BW164" i="4" s="1"/>
  <c r="BX164" i="4"/>
  <c r="BY164" i="4" a="1"/>
  <c r="BY164" i="4" s="1"/>
  <c r="BZ164" i="4" a="1"/>
  <c r="BZ164" i="4" s="1"/>
  <c r="CA164" i="4" a="1"/>
  <c r="CA164" i="4" s="1"/>
  <c r="CB164" i="4" a="1"/>
  <c r="CB164" i="4" s="1"/>
  <c r="CC164" i="4" a="1"/>
  <c r="CC164" i="4" s="1"/>
  <c r="CD164" i="4" a="1"/>
  <c r="CD164" i="4" s="1"/>
  <c r="CE164" i="4"/>
  <c r="J165" i="4"/>
  <c r="L165" i="4" s="1"/>
  <c r="K165" i="4"/>
  <c r="M165" i="4"/>
  <c r="N165" i="4"/>
  <c r="O165" i="4"/>
  <c r="P165" i="4"/>
  <c r="Q165" i="4"/>
  <c r="R165" i="4"/>
  <c r="U165" i="4"/>
  <c r="V165" i="4"/>
  <c r="W165" i="4"/>
  <c r="X165" i="4"/>
  <c r="Y165" i="4"/>
  <c r="Z165" i="4"/>
  <c r="AA165" i="4"/>
  <c r="AC165" i="4"/>
  <c r="AD165" i="4"/>
  <c r="AE165" i="4"/>
  <c r="AF165" i="4"/>
  <c r="AG165" i="4"/>
  <c r="AI165" i="4"/>
  <c r="AJ165" i="4"/>
  <c r="AK165" i="4" a="1"/>
  <c r="AK165" i="4" s="1"/>
  <c r="AL165" i="4"/>
  <c r="AM165" i="4"/>
  <c r="AN165" i="4" a="1"/>
  <c r="AN165" i="4" s="1"/>
  <c r="AO165" i="4"/>
  <c r="AP165" i="4"/>
  <c r="AQ165" i="4" a="1"/>
  <c r="AQ165" i="4" s="1"/>
  <c r="AR165" i="4"/>
  <c r="AS165" i="4"/>
  <c r="AT165" i="4"/>
  <c r="AU165" i="4"/>
  <c r="AV165" i="4" a="1"/>
  <c r="AV165" i="4" s="1"/>
  <c r="AW165" i="4"/>
  <c r="AX165" i="4"/>
  <c r="BD165" i="4"/>
  <c r="BE165" i="4"/>
  <c r="BF165" i="4"/>
  <c r="BG165" i="4"/>
  <c r="BH165" i="4"/>
  <c r="BI165" i="4" a="1"/>
  <c r="BI165" i="4" s="1"/>
  <c r="BJ165" i="4"/>
  <c r="BK165" i="4"/>
  <c r="BL165" i="4" a="1"/>
  <c r="BL165" i="4" s="1"/>
  <c r="BM165" i="4" a="1"/>
  <c r="BM165" i="4" s="1"/>
  <c r="BN165" i="4" a="1"/>
  <c r="BN165" i="4" s="1"/>
  <c r="BO165" i="4" a="1"/>
  <c r="BO165" i="4" s="1"/>
  <c r="BP165" i="4" a="1"/>
  <c r="BP165" i="4" s="1"/>
  <c r="BQ165" i="4" a="1"/>
  <c r="BQ165" i="4" s="1"/>
  <c r="BR165" i="4" a="1"/>
  <c r="BR165" i="4" s="1"/>
  <c r="BS165" i="4"/>
  <c r="BT165" i="4" a="1"/>
  <c r="BT165" i="4" s="1"/>
  <c r="BU165" i="4" a="1"/>
  <c r="BU165" i="4" s="1"/>
  <c r="BV165" i="4"/>
  <c r="BW165" i="4" a="1"/>
  <c r="BW165" i="4" s="1"/>
  <c r="BX165" i="4"/>
  <c r="BY165" i="4" a="1"/>
  <c r="BY165" i="4" s="1"/>
  <c r="BZ165" i="4" a="1"/>
  <c r="BZ165" i="4" s="1"/>
  <c r="CA165" i="4" a="1"/>
  <c r="CA165" i="4" s="1"/>
  <c r="CB165" i="4" a="1"/>
  <c r="CB165" i="4" s="1"/>
  <c r="CC165" i="4" a="1"/>
  <c r="CC165" i="4" s="1"/>
  <c r="CD165" i="4" a="1"/>
  <c r="CD165" i="4" s="1"/>
  <c r="CE165" i="4"/>
  <c r="J166" i="4"/>
  <c r="L166" i="4" s="1"/>
  <c r="K166" i="4"/>
  <c r="M166" i="4"/>
  <c r="N166" i="4"/>
  <c r="O166" i="4"/>
  <c r="P166" i="4"/>
  <c r="Q166" i="4"/>
  <c r="R166" i="4"/>
  <c r="U166" i="4"/>
  <c r="V166" i="4"/>
  <c r="W166" i="4"/>
  <c r="X166" i="4"/>
  <c r="Y166" i="4"/>
  <c r="Z166" i="4"/>
  <c r="AA166" i="4"/>
  <c r="AC166" i="4"/>
  <c r="AD166" i="4"/>
  <c r="AE166" i="4"/>
  <c r="AF166" i="4"/>
  <c r="AG166" i="4"/>
  <c r="AI166" i="4"/>
  <c r="AJ166" i="4"/>
  <c r="AK166" i="4" a="1"/>
  <c r="AK166" i="4" s="1"/>
  <c r="AL166" i="4"/>
  <c r="AM166" i="4"/>
  <c r="AN166" i="4" a="1"/>
  <c r="AN166" i="4" s="1"/>
  <c r="AO166" i="4"/>
  <c r="AP166" i="4"/>
  <c r="AQ166" i="4" a="1"/>
  <c r="AQ166" i="4" s="1"/>
  <c r="AR166" i="4"/>
  <c r="AS166" i="4"/>
  <c r="AT166" i="4"/>
  <c r="AU166" i="4"/>
  <c r="AV166" i="4" a="1"/>
  <c r="AV166" i="4" s="1"/>
  <c r="AW166" i="4"/>
  <c r="AX166" i="4"/>
  <c r="BD166" i="4"/>
  <c r="BE166" i="4"/>
  <c r="BF166" i="4"/>
  <c r="BG166" i="4"/>
  <c r="BH166" i="4"/>
  <c r="BI166" i="4" a="1"/>
  <c r="BI166" i="4" s="1"/>
  <c r="BJ166" i="4"/>
  <c r="BK166" i="4"/>
  <c r="BL166" i="4" a="1"/>
  <c r="BL166" i="4" s="1"/>
  <c r="BM166" i="4" a="1"/>
  <c r="BM166" i="4" s="1"/>
  <c r="BN166" i="4" a="1"/>
  <c r="BN166" i="4" s="1"/>
  <c r="BO166" i="4" a="1"/>
  <c r="BO166" i="4" s="1"/>
  <c r="BP166" i="4" a="1"/>
  <c r="BP166" i="4" s="1"/>
  <c r="BQ166" i="4" a="1"/>
  <c r="BQ166" i="4" s="1"/>
  <c r="BR166" i="4" a="1"/>
  <c r="BR166" i="4" s="1"/>
  <c r="BS166" i="4"/>
  <c r="BT166" i="4" a="1"/>
  <c r="BT166" i="4" s="1"/>
  <c r="BU166" i="4" a="1"/>
  <c r="BU166" i="4" s="1"/>
  <c r="BV166" i="4"/>
  <c r="BW166" i="4" a="1"/>
  <c r="BW166" i="4" s="1"/>
  <c r="BX166" i="4"/>
  <c r="BY166" i="4" a="1"/>
  <c r="BY166" i="4" s="1"/>
  <c r="BZ166" i="4" a="1"/>
  <c r="BZ166" i="4" s="1"/>
  <c r="CA166" i="4" a="1"/>
  <c r="CA166" i="4" s="1"/>
  <c r="CB166" i="4" a="1"/>
  <c r="CB166" i="4" s="1"/>
  <c r="CC166" i="4" a="1"/>
  <c r="CC166" i="4" s="1"/>
  <c r="CD166" i="4" a="1"/>
  <c r="CD166" i="4" s="1"/>
  <c r="CE166" i="4"/>
  <c r="J167" i="4"/>
  <c r="L167" i="4" s="1"/>
  <c r="K167" i="4"/>
  <c r="M167" i="4"/>
  <c r="N167" i="4"/>
  <c r="O167" i="4"/>
  <c r="P167" i="4"/>
  <c r="Q167" i="4"/>
  <c r="R167" i="4"/>
  <c r="U167" i="4"/>
  <c r="V167" i="4"/>
  <c r="W167" i="4"/>
  <c r="X167" i="4"/>
  <c r="Y167" i="4"/>
  <c r="Z167" i="4"/>
  <c r="AA167" i="4"/>
  <c r="AC167" i="4"/>
  <c r="AD167" i="4"/>
  <c r="AE167" i="4"/>
  <c r="AF167" i="4"/>
  <c r="AG167" i="4"/>
  <c r="AI167" i="4"/>
  <c r="AJ167" i="4"/>
  <c r="AK167" i="4" a="1"/>
  <c r="AK167" i="4" s="1"/>
  <c r="AL167" i="4"/>
  <c r="AM167" i="4"/>
  <c r="AN167" i="4" a="1"/>
  <c r="AN167" i="4" s="1"/>
  <c r="AO167" i="4"/>
  <c r="AP167" i="4"/>
  <c r="AQ167" i="4" a="1"/>
  <c r="AQ167" i="4" s="1"/>
  <c r="AR167" i="4"/>
  <c r="AS167" i="4"/>
  <c r="AT167" i="4"/>
  <c r="AU167" i="4"/>
  <c r="AV167" i="4" a="1"/>
  <c r="AV167" i="4" s="1"/>
  <c r="AW167" i="4"/>
  <c r="AX167" i="4"/>
  <c r="BD167" i="4"/>
  <c r="BE167" i="4"/>
  <c r="BF167" i="4"/>
  <c r="BG167" i="4"/>
  <c r="BH167" i="4"/>
  <c r="BI167" i="4" a="1"/>
  <c r="BI167" i="4" s="1"/>
  <c r="BJ167" i="4"/>
  <c r="BK167" i="4"/>
  <c r="BL167" i="4" a="1"/>
  <c r="BL167" i="4" s="1"/>
  <c r="BM167" i="4" a="1"/>
  <c r="BM167" i="4" s="1"/>
  <c r="BN167" i="4" a="1"/>
  <c r="BN167" i="4" s="1"/>
  <c r="BO167" i="4" a="1"/>
  <c r="BO167" i="4" s="1"/>
  <c r="BP167" i="4" a="1"/>
  <c r="BP167" i="4" s="1"/>
  <c r="BQ167" i="4" a="1"/>
  <c r="BQ167" i="4" s="1"/>
  <c r="BR167" i="4" a="1"/>
  <c r="BR167" i="4" s="1"/>
  <c r="BS167" i="4"/>
  <c r="BT167" i="4" a="1"/>
  <c r="BT167" i="4" s="1"/>
  <c r="BU167" i="4" a="1"/>
  <c r="BU167" i="4" s="1"/>
  <c r="BV167" i="4"/>
  <c r="BW167" i="4" a="1"/>
  <c r="BW167" i="4" s="1"/>
  <c r="BX167" i="4"/>
  <c r="BY167" i="4" a="1"/>
  <c r="BY167" i="4" s="1"/>
  <c r="BZ167" i="4" a="1"/>
  <c r="BZ167" i="4" s="1"/>
  <c r="CA167" i="4" a="1"/>
  <c r="CA167" i="4" s="1"/>
  <c r="CB167" i="4" a="1"/>
  <c r="CB167" i="4" s="1"/>
  <c r="CC167" i="4" a="1"/>
  <c r="CC167" i="4" s="1"/>
  <c r="CD167" i="4" a="1"/>
  <c r="CD167" i="4" s="1"/>
  <c r="CE167" i="4"/>
  <c r="J168" i="4"/>
  <c r="L168" i="4" s="1"/>
  <c r="K168" i="4"/>
  <c r="M168" i="4"/>
  <c r="N168" i="4"/>
  <c r="O168" i="4"/>
  <c r="P168" i="4"/>
  <c r="Q168" i="4"/>
  <c r="R168" i="4"/>
  <c r="U168" i="4"/>
  <c r="V168" i="4"/>
  <c r="W168" i="4"/>
  <c r="X168" i="4"/>
  <c r="Y168" i="4"/>
  <c r="Z168" i="4"/>
  <c r="AA168" i="4"/>
  <c r="AC168" i="4"/>
  <c r="AD168" i="4"/>
  <c r="AE168" i="4"/>
  <c r="AF168" i="4"/>
  <c r="AG168" i="4"/>
  <c r="AI168" i="4"/>
  <c r="AJ168" i="4"/>
  <c r="AK168" i="4" a="1"/>
  <c r="AK168" i="4" s="1"/>
  <c r="AL168" i="4"/>
  <c r="AM168" i="4"/>
  <c r="AN168" i="4" a="1"/>
  <c r="AN168" i="4" s="1"/>
  <c r="AO168" i="4"/>
  <c r="AP168" i="4"/>
  <c r="AQ168" i="4" a="1"/>
  <c r="AQ168" i="4" s="1"/>
  <c r="AR168" i="4"/>
  <c r="AS168" i="4"/>
  <c r="AT168" i="4"/>
  <c r="AU168" i="4"/>
  <c r="AV168" i="4" a="1"/>
  <c r="AV168" i="4" s="1"/>
  <c r="AW168" i="4"/>
  <c r="AX168" i="4"/>
  <c r="BD168" i="4"/>
  <c r="BE168" i="4"/>
  <c r="BF168" i="4"/>
  <c r="BG168" i="4"/>
  <c r="BH168" i="4"/>
  <c r="BI168" i="4" a="1"/>
  <c r="BI168" i="4" s="1"/>
  <c r="BJ168" i="4"/>
  <c r="BK168" i="4"/>
  <c r="BL168" i="4" a="1"/>
  <c r="BL168" i="4" s="1"/>
  <c r="BM168" i="4" a="1"/>
  <c r="BM168" i="4" s="1"/>
  <c r="BN168" i="4" a="1"/>
  <c r="BN168" i="4" s="1"/>
  <c r="BO168" i="4" a="1"/>
  <c r="BO168" i="4" s="1"/>
  <c r="BP168" i="4" a="1"/>
  <c r="BP168" i="4" s="1"/>
  <c r="BQ168" i="4" a="1"/>
  <c r="BQ168" i="4" s="1"/>
  <c r="BR168" i="4" a="1"/>
  <c r="BR168" i="4" s="1"/>
  <c r="BS168" i="4"/>
  <c r="BT168" i="4" a="1"/>
  <c r="BT168" i="4" s="1"/>
  <c r="BU168" i="4" a="1"/>
  <c r="BU168" i="4" s="1"/>
  <c r="BV168" i="4"/>
  <c r="BW168" i="4" a="1"/>
  <c r="BW168" i="4" s="1"/>
  <c r="BX168" i="4"/>
  <c r="BY168" i="4" a="1"/>
  <c r="BY168" i="4" s="1"/>
  <c r="BZ168" i="4" a="1"/>
  <c r="BZ168" i="4" s="1"/>
  <c r="CA168" i="4" a="1"/>
  <c r="CA168" i="4" s="1"/>
  <c r="CB168" i="4" a="1"/>
  <c r="CB168" i="4" s="1"/>
  <c r="CC168" i="4" a="1"/>
  <c r="CC168" i="4" s="1"/>
  <c r="CD168" i="4" a="1"/>
  <c r="CD168" i="4" s="1"/>
  <c r="CE168" i="4"/>
  <c r="J169" i="4"/>
  <c r="L169" i="4" s="1"/>
  <c r="K169" i="4"/>
  <c r="M169" i="4"/>
  <c r="N169" i="4"/>
  <c r="O169" i="4"/>
  <c r="P169" i="4"/>
  <c r="Q169" i="4"/>
  <c r="R169" i="4"/>
  <c r="U169" i="4"/>
  <c r="V169" i="4"/>
  <c r="W169" i="4"/>
  <c r="X169" i="4"/>
  <c r="Y169" i="4"/>
  <c r="Z169" i="4"/>
  <c r="AA169" i="4"/>
  <c r="AC169" i="4"/>
  <c r="AD169" i="4"/>
  <c r="AE169" i="4"/>
  <c r="AF169" i="4"/>
  <c r="AG169" i="4"/>
  <c r="AI169" i="4"/>
  <c r="AJ169" i="4"/>
  <c r="AK169" i="4" a="1"/>
  <c r="AK169" i="4" s="1"/>
  <c r="AL169" i="4"/>
  <c r="AM169" i="4"/>
  <c r="AN169" i="4" a="1"/>
  <c r="AN169" i="4" s="1"/>
  <c r="AO169" i="4"/>
  <c r="AP169" i="4"/>
  <c r="AQ169" i="4" a="1"/>
  <c r="AQ169" i="4" s="1"/>
  <c r="AR169" i="4"/>
  <c r="AS169" i="4"/>
  <c r="AT169" i="4"/>
  <c r="AU169" i="4"/>
  <c r="AV169" i="4" a="1"/>
  <c r="AV169" i="4" s="1"/>
  <c r="AW169" i="4"/>
  <c r="AX169" i="4"/>
  <c r="BD169" i="4"/>
  <c r="BE169" i="4"/>
  <c r="BF169" i="4"/>
  <c r="BG169" i="4"/>
  <c r="BH169" i="4"/>
  <c r="BI169" i="4" a="1"/>
  <c r="BI169" i="4" s="1"/>
  <c r="BJ169" i="4"/>
  <c r="BK169" i="4"/>
  <c r="BL169" i="4" a="1"/>
  <c r="BL169" i="4" s="1"/>
  <c r="BM169" i="4" a="1"/>
  <c r="BM169" i="4" s="1"/>
  <c r="BN169" i="4" a="1"/>
  <c r="BN169" i="4" s="1"/>
  <c r="BO169" i="4" a="1"/>
  <c r="BO169" i="4" s="1"/>
  <c r="BP169" i="4" a="1"/>
  <c r="BP169" i="4" s="1"/>
  <c r="BQ169" i="4" a="1"/>
  <c r="BQ169" i="4" s="1"/>
  <c r="BR169" i="4" a="1"/>
  <c r="BR169" i="4" s="1"/>
  <c r="BS169" i="4"/>
  <c r="BT169" i="4" a="1"/>
  <c r="BT169" i="4" s="1"/>
  <c r="BU169" i="4" a="1"/>
  <c r="BU169" i="4" s="1"/>
  <c r="BV169" i="4"/>
  <c r="BW169" i="4" a="1"/>
  <c r="BW169" i="4" s="1"/>
  <c r="BX169" i="4"/>
  <c r="BY169" i="4" a="1"/>
  <c r="BY169" i="4" s="1"/>
  <c r="BZ169" i="4" a="1"/>
  <c r="BZ169" i="4" s="1"/>
  <c r="CA169" i="4" a="1"/>
  <c r="CA169" i="4" s="1"/>
  <c r="CB169" i="4" a="1"/>
  <c r="CB169" i="4" s="1"/>
  <c r="CC169" i="4" a="1"/>
  <c r="CC169" i="4" s="1"/>
  <c r="CD169" i="4" a="1"/>
  <c r="CD169" i="4" s="1"/>
  <c r="CE169" i="4"/>
  <c r="J170" i="4"/>
  <c r="L170" i="4" s="1"/>
  <c r="K170" i="4"/>
  <c r="M170" i="4"/>
  <c r="N170" i="4"/>
  <c r="O170" i="4"/>
  <c r="P170" i="4"/>
  <c r="Q170" i="4"/>
  <c r="R170" i="4"/>
  <c r="U170" i="4"/>
  <c r="V170" i="4"/>
  <c r="W170" i="4"/>
  <c r="X170" i="4"/>
  <c r="Y170" i="4"/>
  <c r="Z170" i="4"/>
  <c r="AA170" i="4"/>
  <c r="AC170" i="4"/>
  <c r="AD170" i="4"/>
  <c r="AE170" i="4"/>
  <c r="AF170" i="4"/>
  <c r="AG170" i="4"/>
  <c r="AI170" i="4"/>
  <c r="AJ170" i="4"/>
  <c r="AK170" i="4" a="1"/>
  <c r="AK170" i="4" s="1"/>
  <c r="AL170" i="4"/>
  <c r="AM170" i="4"/>
  <c r="AN170" i="4" a="1"/>
  <c r="AN170" i="4" s="1"/>
  <c r="AO170" i="4"/>
  <c r="AP170" i="4"/>
  <c r="AQ170" i="4" a="1"/>
  <c r="AQ170" i="4" s="1"/>
  <c r="AR170" i="4"/>
  <c r="AS170" i="4"/>
  <c r="AT170" i="4"/>
  <c r="AU170" i="4"/>
  <c r="AV170" i="4" a="1"/>
  <c r="AV170" i="4" s="1"/>
  <c r="AW170" i="4"/>
  <c r="AX170" i="4"/>
  <c r="BD170" i="4"/>
  <c r="BE170" i="4"/>
  <c r="BF170" i="4"/>
  <c r="BG170" i="4"/>
  <c r="BH170" i="4"/>
  <c r="BI170" i="4" a="1"/>
  <c r="BI170" i="4" s="1"/>
  <c r="BJ170" i="4"/>
  <c r="BK170" i="4"/>
  <c r="BL170" i="4" a="1"/>
  <c r="BL170" i="4" s="1"/>
  <c r="BM170" i="4" a="1"/>
  <c r="BM170" i="4" s="1"/>
  <c r="BN170" i="4" a="1"/>
  <c r="BN170" i="4" s="1"/>
  <c r="BO170" i="4" a="1"/>
  <c r="BO170" i="4" s="1"/>
  <c r="BP170" i="4" a="1"/>
  <c r="BP170" i="4" s="1"/>
  <c r="BQ170" i="4" a="1"/>
  <c r="BQ170" i="4" s="1"/>
  <c r="BR170" i="4" a="1"/>
  <c r="BR170" i="4" s="1"/>
  <c r="BS170" i="4"/>
  <c r="BT170" i="4" a="1"/>
  <c r="BT170" i="4" s="1"/>
  <c r="BU170" i="4" a="1"/>
  <c r="BU170" i="4" s="1"/>
  <c r="BV170" i="4"/>
  <c r="BW170" i="4" a="1"/>
  <c r="BW170" i="4" s="1"/>
  <c r="BX170" i="4"/>
  <c r="BY170" i="4" a="1"/>
  <c r="BY170" i="4" s="1"/>
  <c r="BZ170" i="4" a="1"/>
  <c r="BZ170" i="4" s="1"/>
  <c r="CA170" i="4" a="1"/>
  <c r="CA170" i="4" s="1"/>
  <c r="CB170" i="4" a="1"/>
  <c r="CB170" i="4" s="1"/>
  <c r="CC170" i="4" a="1"/>
  <c r="CC170" i="4" s="1"/>
  <c r="CD170" i="4" a="1"/>
  <c r="CD170" i="4" s="1"/>
  <c r="CE170" i="4"/>
  <c r="J171" i="4"/>
  <c r="L171" i="4" s="1"/>
  <c r="K171" i="4"/>
  <c r="M171" i="4"/>
  <c r="N171" i="4"/>
  <c r="O171" i="4"/>
  <c r="P171" i="4"/>
  <c r="Q171" i="4"/>
  <c r="R171" i="4"/>
  <c r="U171" i="4"/>
  <c r="V171" i="4"/>
  <c r="W171" i="4"/>
  <c r="X171" i="4"/>
  <c r="Y171" i="4"/>
  <c r="Z171" i="4"/>
  <c r="AA171" i="4"/>
  <c r="AC171" i="4"/>
  <c r="AD171" i="4"/>
  <c r="AE171" i="4"/>
  <c r="AF171" i="4"/>
  <c r="AG171" i="4"/>
  <c r="AI171" i="4"/>
  <c r="AJ171" i="4"/>
  <c r="AK171" i="4" a="1"/>
  <c r="AK171" i="4" s="1"/>
  <c r="AL171" i="4"/>
  <c r="AM171" i="4"/>
  <c r="AN171" i="4" a="1"/>
  <c r="AN171" i="4" s="1"/>
  <c r="AO171" i="4"/>
  <c r="AP171" i="4"/>
  <c r="AQ171" i="4" a="1"/>
  <c r="AQ171" i="4" s="1"/>
  <c r="AR171" i="4"/>
  <c r="AS171" i="4"/>
  <c r="AT171" i="4"/>
  <c r="AU171" i="4"/>
  <c r="AV171" i="4" a="1"/>
  <c r="AV171" i="4" s="1"/>
  <c r="AW171" i="4"/>
  <c r="AX171" i="4"/>
  <c r="BD171" i="4"/>
  <c r="BE171" i="4"/>
  <c r="BF171" i="4"/>
  <c r="BG171" i="4"/>
  <c r="BH171" i="4"/>
  <c r="BI171" i="4" a="1"/>
  <c r="BI171" i="4" s="1"/>
  <c r="BJ171" i="4"/>
  <c r="BK171" i="4"/>
  <c r="BL171" i="4" a="1"/>
  <c r="BL171" i="4" s="1"/>
  <c r="BM171" i="4" a="1"/>
  <c r="BM171" i="4" s="1"/>
  <c r="BN171" i="4" a="1"/>
  <c r="BN171" i="4" s="1"/>
  <c r="BO171" i="4" a="1"/>
  <c r="BO171" i="4" s="1"/>
  <c r="BP171" i="4" a="1"/>
  <c r="BP171" i="4" s="1"/>
  <c r="BQ171" i="4" a="1"/>
  <c r="BQ171" i="4" s="1"/>
  <c r="BR171" i="4" a="1"/>
  <c r="BR171" i="4" s="1"/>
  <c r="BS171" i="4"/>
  <c r="BT171" i="4" a="1"/>
  <c r="BT171" i="4" s="1"/>
  <c r="BU171" i="4" a="1"/>
  <c r="BU171" i="4" s="1"/>
  <c r="BV171" i="4"/>
  <c r="BW171" i="4" a="1"/>
  <c r="BW171" i="4" s="1"/>
  <c r="BX171" i="4"/>
  <c r="BY171" i="4" a="1"/>
  <c r="BY171" i="4" s="1"/>
  <c r="BZ171" i="4" a="1"/>
  <c r="BZ171" i="4" s="1"/>
  <c r="CA171" i="4" a="1"/>
  <c r="CA171" i="4" s="1"/>
  <c r="CB171" i="4" a="1"/>
  <c r="CB171" i="4" s="1"/>
  <c r="CC171" i="4" a="1"/>
  <c r="CC171" i="4" s="1"/>
  <c r="CD171" i="4" a="1"/>
  <c r="CD171" i="4" s="1"/>
  <c r="CE171" i="4"/>
  <c r="J172" i="4"/>
  <c r="L172" i="4" s="1"/>
  <c r="K172" i="4"/>
  <c r="M172" i="4"/>
  <c r="N172" i="4"/>
  <c r="O172" i="4"/>
  <c r="P172" i="4"/>
  <c r="Q172" i="4"/>
  <c r="R172" i="4"/>
  <c r="U172" i="4"/>
  <c r="V172" i="4"/>
  <c r="W172" i="4"/>
  <c r="X172" i="4"/>
  <c r="Y172" i="4"/>
  <c r="Z172" i="4"/>
  <c r="AA172" i="4"/>
  <c r="AC172" i="4"/>
  <c r="AD172" i="4"/>
  <c r="AE172" i="4"/>
  <c r="AF172" i="4"/>
  <c r="AG172" i="4"/>
  <c r="AI172" i="4"/>
  <c r="AJ172" i="4"/>
  <c r="AK172" i="4" a="1"/>
  <c r="AK172" i="4" s="1"/>
  <c r="AL172" i="4"/>
  <c r="AM172" i="4"/>
  <c r="AN172" i="4" a="1"/>
  <c r="AN172" i="4" s="1"/>
  <c r="AO172" i="4"/>
  <c r="AP172" i="4"/>
  <c r="AQ172" i="4" a="1"/>
  <c r="AQ172" i="4" s="1"/>
  <c r="AR172" i="4"/>
  <c r="AS172" i="4"/>
  <c r="AT172" i="4"/>
  <c r="AU172" i="4"/>
  <c r="AV172" i="4" a="1"/>
  <c r="AV172" i="4" s="1"/>
  <c r="AW172" i="4"/>
  <c r="AX172" i="4"/>
  <c r="BD172" i="4"/>
  <c r="BE172" i="4"/>
  <c r="BF172" i="4"/>
  <c r="BG172" i="4"/>
  <c r="BH172" i="4"/>
  <c r="BI172" i="4" a="1"/>
  <c r="BI172" i="4" s="1"/>
  <c r="BJ172" i="4"/>
  <c r="BK172" i="4"/>
  <c r="BL172" i="4" a="1"/>
  <c r="BL172" i="4" s="1"/>
  <c r="BM172" i="4" a="1"/>
  <c r="BM172" i="4" s="1"/>
  <c r="BN172" i="4" a="1"/>
  <c r="BN172" i="4" s="1"/>
  <c r="BO172" i="4" a="1"/>
  <c r="BO172" i="4" s="1"/>
  <c r="BP172" i="4" a="1"/>
  <c r="BP172" i="4" s="1"/>
  <c r="BQ172" i="4" a="1"/>
  <c r="BQ172" i="4" s="1"/>
  <c r="BR172" i="4" a="1"/>
  <c r="BR172" i="4" s="1"/>
  <c r="BS172" i="4"/>
  <c r="BT172" i="4" a="1"/>
  <c r="BT172" i="4" s="1"/>
  <c r="BU172" i="4" a="1"/>
  <c r="BU172" i="4" s="1"/>
  <c r="BV172" i="4"/>
  <c r="BW172" i="4" a="1"/>
  <c r="BW172" i="4" s="1"/>
  <c r="BX172" i="4"/>
  <c r="BY172" i="4" a="1"/>
  <c r="BY172" i="4" s="1"/>
  <c r="BZ172" i="4" a="1"/>
  <c r="BZ172" i="4" s="1"/>
  <c r="CA172" i="4" a="1"/>
  <c r="CA172" i="4" s="1"/>
  <c r="CB172" i="4" a="1"/>
  <c r="CB172" i="4" s="1"/>
  <c r="CC172" i="4" a="1"/>
  <c r="CC172" i="4" s="1"/>
  <c r="CD172" i="4" a="1"/>
  <c r="CD172" i="4" s="1"/>
  <c r="CE172" i="4"/>
  <c r="J173" i="4"/>
  <c r="L173" i="4" s="1"/>
  <c r="K173" i="4"/>
  <c r="M173" i="4"/>
  <c r="N173" i="4"/>
  <c r="O173" i="4"/>
  <c r="P173" i="4"/>
  <c r="Q173" i="4"/>
  <c r="R173" i="4"/>
  <c r="U173" i="4"/>
  <c r="V173" i="4"/>
  <c r="W173" i="4"/>
  <c r="X173" i="4"/>
  <c r="Y173" i="4"/>
  <c r="Z173" i="4"/>
  <c r="AA173" i="4"/>
  <c r="AC173" i="4"/>
  <c r="AD173" i="4"/>
  <c r="AE173" i="4"/>
  <c r="AF173" i="4"/>
  <c r="AG173" i="4"/>
  <c r="AI173" i="4"/>
  <c r="AJ173" i="4"/>
  <c r="AK173" i="4" a="1"/>
  <c r="AK173" i="4" s="1"/>
  <c r="AL173" i="4"/>
  <c r="AM173" i="4"/>
  <c r="AN173" i="4" a="1"/>
  <c r="AN173" i="4" s="1"/>
  <c r="AO173" i="4"/>
  <c r="AP173" i="4"/>
  <c r="AQ173" i="4" a="1"/>
  <c r="AQ173" i="4" s="1"/>
  <c r="AR173" i="4"/>
  <c r="AS173" i="4"/>
  <c r="AT173" i="4"/>
  <c r="AU173" i="4"/>
  <c r="AV173" i="4" a="1"/>
  <c r="AV173" i="4" s="1"/>
  <c r="AW173" i="4"/>
  <c r="AX173" i="4"/>
  <c r="BD173" i="4"/>
  <c r="BE173" i="4"/>
  <c r="BF173" i="4"/>
  <c r="BG173" i="4"/>
  <c r="BH173" i="4"/>
  <c r="BI173" i="4" a="1"/>
  <c r="BI173" i="4" s="1"/>
  <c r="BJ173" i="4"/>
  <c r="BK173" i="4"/>
  <c r="BL173" i="4" a="1"/>
  <c r="BL173" i="4" s="1"/>
  <c r="BM173" i="4" a="1"/>
  <c r="BM173" i="4" s="1"/>
  <c r="BN173" i="4" a="1"/>
  <c r="BN173" i="4" s="1"/>
  <c r="BO173" i="4" a="1"/>
  <c r="BO173" i="4" s="1"/>
  <c r="BP173" i="4" a="1"/>
  <c r="BP173" i="4" s="1"/>
  <c r="BQ173" i="4" a="1"/>
  <c r="BQ173" i="4" s="1"/>
  <c r="BR173" i="4" a="1"/>
  <c r="BR173" i="4" s="1"/>
  <c r="BS173" i="4"/>
  <c r="BT173" i="4" a="1"/>
  <c r="BT173" i="4" s="1"/>
  <c r="BU173" i="4" a="1"/>
  <c r="BU173" i="4" s="1"/>
  <c r="BV173" i="4"/>
  <c r="BW173" i="4" a="1"/>
  <c r="BW173" i="4" s="1"/>
  <c r="BX173" i="4"/>
  <c r="BY173" i="4" a="1"/>
  <c r="BY173" i="4" s="1"/>
  <c r="BZ173" i="4" a="1"/>
  <c r="BZ173" i="4" s="1"/>
  <c r="CA173" i="4" a="1"/>
  <c r="CA173" i="4" s="1"/>
  <c r="CB173" i="4" a="1"/>
  <c r="CB173" i="4" s="1"/>
  <c r="CC173" i="4" a="1"/>
  <c r="CC173" i="4" s="1"/>
  <c r="CD173" i="4" a="1"/>
  <c r="CD173" i="4" s="1"/>
  <c r="CE173" i="4"/>
  <c r="J174" i="4"/>
  <c r="L174" i="4" s="1"/>
  <c r="K174" i="4"/>
  <c r="M174" i="4"/>
  <c r="N174" i="4"/>
  <c r="O174" i="4"/>
  <c r="P174" i="4"/>
  <c r="Q174" i="4"/>
  <c r="R174" i="4"/>
  <c r="U174" i="4"/>
  <c r="V174" i="4"/>
  <c r="W174" i="4"/>
  <c r="X174" i="4"/>
  <c r="Y174" i="4"/>
  <c r="Z174" i="4"/>
  <c r="AA174" i="4"/>
  <c r="AC174" i="4"/>
  <c r="AD174" i="4"/>
  <c r="AE174" i="4"/>
  <c r="AF174" i="4"/>
  <c r="AG174" i="4"/>
  <c r="AI174" i="4"/>
  <c r="AJ174" i="4"/>
  <c r="AK174" i="4" a="1"/>
  <c r="AK174" i="4" s="1"/>
  <c r="AL174" i="4"/>
  <c r="AM174" i="4"/>
  <c r="AN174" i="4" a="1"/>
  <c r="AN174" i="4" s="1"/>
  <c r="AO174" i="4"/>
  <c r="AP174" i="4"/>
  <c r="AQ174" i="4" a="1"/>
  <c r="AQ174" i="4" s="1"/>
  <c r="AR174" i="4"/>
  <c r="AS174" i="4"/>
  <c r="AT174" i="4"/>
  <c r="AU174" i="4"/>
  <c r="AV174" i="4" a="1"/>
  <c r="AV174" i="4" s="1"/>
  <c r="AW174" i="4"/>
  <c r="AX174" i="4"/>
  <c r="BD174" i="4"/>
  <c r="BE174" i="4"/>
  <c r="BF174" i="4"/>
  <c r="BG174" i="4"/>
  <c r="BH174" i="4"/>
  <c r="BI174" i="4" a="1"/>
  <c r="BI174" i="4" s="1"/>
  <c r="BJ174" i="4"/>
  <c r="BK174" i="4"/>
  <c r="BL174" i="4" a="1"/>
  <c r="BL174" i="4" s="1"/>
  <c r="BM174" i="4" a="1"/>
  <c r="BM174" i="4" s="1"/>
  <c r="BN174" i="4" a="1"/>
  <c r="BN174" i="4" s="1"/>
  <c r="BO174" i="4" a="1"/>
  <c r="BO174" i="4" s="1"/>
  <c r="BP174" i="4" a="1"/>
  <c r="BP174" i="4" s="1"/>
  <c r="BQ174" i="4" a="1"/>
  <c r="BQ174" i="4" s="1"/>
  <c r="BR174" i="4" a="1"/>
  <c r="BR174" i="4" s="1"/>
  <c r="BS174" i="4"/>
  <c r="BT174" i="4" a="1"/>
  <c r="BT174" i="4" s="1"/>
  <c r="BU174" i="4" a="1"/>
  <c r="BU174" i="4" s="1"/>
  <c r="BV174" i="4"/>
  <c r="BW174" i="4" a="1"/>
  <c r="BW174" i="4" s="1"/>
  <c r="BX174" i="4"/>
  <c r="BY174" i="4" a="1"/>
  <c r="BY174" i="4" s="1"/>
  <c r="BZ174" i="4" a="1"/>
  <c r="BZ174" i="4" s="1"/>
  <c r="CA174" i="4" a="1"/>
  <c r="CA174" i="4" s="1"/>
  <c r="CB174" i="4" a="1"/>
  <c r="CB174" i="4" s="1"/>
  <c r="CC174" i="4" a="1"/>
  <c r="CC174" i="4" s="1"/>
  <c r="CD174" i="4" a="1"/>
  <c r="CD174" i="4" s="1"/>
  <c r="CE174" i="4"/>
  <c r="J175" i="4"/>
  <c r="L175" i="4" s="1"/>
  <c r="K175" i="4"/>
  <c r="M175" i="4"/>
  <c r="N175" i="4"/>
  <c r="O175" i="4"/>
  <c r="P175" i="4"/>
  <c r="Q175" i="4"/>
  <c r="R175" i="4"/>
  <c r="U175" i="4"/>
  <c r="V175" i="4"/>
  <c r="W175" i="4"/>
  <c r="X175" i="4"/>
  <c r="Y175" i="4"/>
  <c r="Z175" i="4"/>
  <c r="AA175" i="4"/>
  <c r="AC175" i="4"/>
  <c r="AD175" i="4"/>
  <c r="AE175" i="4"/>
  <c r="AF175" i="4"/>
  <c r="AG175" i="4"/>
  <c r="AI175" i="4"/>
  <c r="AJ175" i="4"/>
  <c r="AK175" i="4" a="1"/>
  <c r="AK175" i="4" s="1"/>
  <c r="AL175" i="4"/>
  <c r="AM175" i="4"/>
  <c r="AN175" i="4" a="1"/>
  <c r="AN175" i="4" s="1"/>
  <c r="AO175" i="4"/>
  <c r="AP175" i="4"/>
  <c r="AQ175" i="4" a="1"/>
  <c r="AQ175" i="4" s="1"/>
  <c r="AR175" i="4"/>
  <c r="AS175" i="4"/>
  <c r="AT175" i="4"/>
  <c r="AU175" i="4"/>
  <c r="AV175" i="4" a="1"/>
  <c r="AV175" i="4" s="1"/>
  <c r="AW175" i="4"/>
  <c r="AX175" i="4"/>
  <c r="BD175" i="4"/>
  <c r="BE175" i="4"/>
  <c r="BF175" i="4"/>
  <c r="BG175" i="4"/>
  <c r="BH175" i="4"/>
  <c r="BI175" i="4" a="1"/>
  <c r="BI175" i="4" s="1"/>
  <c r="BJ175" i="4"/>
  <c r="BK175" i="4"/>
  <c r="BL175" i="4" a="1"/>
  <c r="BL175" i="4" s="1"/>
  <c r="BM175" i="4" a="1"/>
  <c r="BM175" i="4" s="1"/>
  <c r="BN175" i="4" a="1"/>
  <c r="BN175" i="4" s="1"/>
  <c r="BO175" i="4" a="1"/>
  <c r="BO175" i="4" s="1"/>
  <c r="BP175" i="4" a="1"/>
  <c r="BP175" i="4" s="1"/>
  <c r="BQ175" i="4" a="1"/>
  <c r="BQ175" i="4" s="1"/>
  <c r="BR175" i="4" a="1"/>
  <c r="BR175" i="4" s="1"/>
  <c r="BS175" i="4"/>
  <c r="BT175" i="4" a="1"/>
  <c r="BT175" i="4" s="1"/>
  <c r="BU175" i="4" a="1"/>
  <c r="BU175" i="4" s="1"/>
  <c r="BV175" i="4"/>
  <c r="BW175" i="4" a="1"/>
  <c r="BW175" i="4" s="1"/>
  <c r="BX175" i="4"/>
  <c r="BY175" i="4" a="1"/>
  <c r="BY175" i="4" s="1"/>
  <c r="BZ175" i="4" a="1"/>
  <c r="BZ175" i="4" s="1"/>
  <c r="CA175" i="4" a="1"/>
  <c r="CA175" i="4" s="1"/>
  <c r="CB175" i="4" a="1"/>
  <c r="CB175" i="4" s="1"/>
  <c r="CC175" i="4" a="1"/>
  <c r="CC175" i="4" s="1"/>
  <c r="CD175" i="4" a="1"/>
  <c r="CD175" i="4" s="1"/>
  <c r="CE175" i="4"/>
  <c r="J176" i="4"/>
  <c r="L176" i="4" s="1"/>
  <c r="K176" i="4"/>
  <c r="M176" i="4"/>
  <c r="N176" i="4"/>
  <c r="O176" i="4"/>
  <c r="P176" i="4"/>
  <c r="Q176" i="4"/>
  <c r="R176" i="4"/>
  <c r="U176" i="4"/>
  <c r="V176" i="4"/>
  <c r="W176" i="4"/>
  <c r="X176" i="4"/>
  <c r="Y176" i="4"/>
  <c r="Z176" i="4"/>
  <c r="AA176" i="4"/>
  <c r="AC176" i="4"/>
  <c r="AD176" i="4"/>
  <c r="AE176" i="4"/>
  <c r="AF176" i="4"/>
  <c r="AG176" i="4"/>
  <c r="AI176" i="4"/>
  <c r="AJ176" i="4"/>
  <c r="AK176" i="4" a="1"/>
  <c r="AK176" i="4" s="1"/>
  <c r="AL176" i="4"/>
  <c r="AM176" i="4"/>
  <c r="AN176" i="4" a="1"/>
  <c r="AN176" i="4" s="1"/>
  <c r="AO176" i="4"/>
  <c r="AP176" i="4"/>
  <c r="AQ176" i="4" a="1"/>
  <c r="AQ176" i="4" s="1"/>
  <c r="AR176" i="4"/>
  <c r="AS176" i="4"/>
  <c r="AT176" i="4"/>
  <c r="AU176" i="4"/>
  <c r="AV176" i="4" a="1"/>
  <c r="AV176" i="4" s="1"/>
  <c r="AW176" i="4"/>
  <c r="AX176" i="4"/>
  <c r="BD176" i="4"/>
  <c r="BE176" i="4"/>
  <c r="BF176" i="4"/>
  <c r="BG176" i="4"/>
  <c r="BH176" i="4"/>
  <c r="BI176" i="4" a="1"/>
  <c r="BI176" i="4" s="1"/>
  <c r="BJ176" i="4"/>
  <c r="BK176" i="4"/>
  <c r="BL176" i="4" a="1"/>
  <c r="BL176" i="4" s="1"/>
  <c r="BM176" i="4" a="1"/>
  <c r="BM176" i="4" s="1"/>
  <c r="BN176" i="4" a="1"/>
  <c r="BN176" i="4" s="1"/>
  <c r="BO176" i="4" a="1"/>
  <c r="BO176" i="4" s="1"/>
  <c r="BP176" i="4" a="1"/>
  <c r="BP176" i="4" s="1"/>
  <c r="BQ176" i="4" a="1"/>
  <c r="BQ176" i="4" s="1"/>
  <c r="BR176" i="4" a="1"/>
  <c r="BR176" i="4" s="1"/>
  <c r="BS176" i="4"/>
  <c r="BT176" i="4" a="1"/>
  <c r="BT176" i="4" s="1"/>
  <c r="BU176" i="4" a="1"/>
  <c r="BU176" i="4" s="1"/>
  <c r="BV176" i="4"/>
  <c r="BW176" i="4" a="1"/>
  <c r="BW176" i="4" s="1"/>
  <c r="BX176" i="4"/>
  <c r="BY176" i="4" a="1"/>
  <c r="BY176" i="4" s="1"/>
  <c r="BZ176" i="4" a="1"/>
  <c r="BZ176" i="4" s="1"/>
  <c r="CA176" i="4" a="1"/>
  <c r="CA176" i="4" s="1"/>
  <c r="CB176" i="4" a="1"/>
  <c r="CB176" i="4" s="1"/>
  <c r="CC176" i="4" a="1"/>
  <c r="CC176" i="4" s="1"/>
  <c r="CD176" i="4" a="1"/>
  <c r="CD176" i="4" s="1"/>
  <c r="CE176" i="4"/>
  <c r="J177" i="4"/>
  <c r="L177" i="4" s="1"/>
  <c r="K177" i="4"/>
  <c r="M177" i="4"/>
  <c r="N177" i="4"/>
  <c r="O177" i="4"/>
  <c r="P177" i="4"/>
  <c r="Q177" i="4"/>
  <c r="R177" i="4"/>
  <c r="U177" i="4"/>
  <c r="V177" i="4"/>
  <c r="W177" i="4"/>
  <c r="X177" i="4"/>
  <c r="Y177" i="4"/>
  <c r="Z177" i="4"/>
  <c r="AA177" i="4"/>
  <c r="AC177" i="4"/>
  <c r="AD177" i="4"/>
  <c r="AE177" i="4"/>
  <c r="AF177" i="4"/>
  <c r="AG177" i="4"/>
  <c r="AI177" i="4"/>
  <c r="AJ177" i="4"/>
  <c r="AK177" i="4" a="1"/>
  <c r="AK177" i="4" s="1"/>
  <c r="AL177" i="4"/>
  <c r="AM177" i="4"/>
  <c r="AN177" i="4" a="1"/>
  <c r="AN177" i="4" s="1"/>
  <c r="AO177" i="4"/>
  <c r="AP177" i="4"/>
  <c r="AQ177" i="4" a="1"/>
  <c r="AQ177" i="4" s="1"/>
  <c r="AR177" i="4"/>
  <c r="AS177" i="4"/>
  <c r="AT177" i="4"/>
  <c r="AU177" i="4"/>
  <c r="AV177" i="4" a="1"/>
  <c r="AV177" i="4" s="1"/>
  <c r="AW177" i="4"/>
  <c r="AX177" i="4"/>
  <c r="BD177" i="4"/>
  <c r="BE177" i="4"/>
  <c r="BF177" i="4"/>
  <c r="BG177" i="4"/>
  <c r="BH177" i="4"/>
  <c r="BI177" i="4" a="1"/>
  <c r="BI177" i="4" s="1"/>
  <c r="BJ177" i="4"/>
  <c r="BK177" i="4"/>
  <c r="BL177" i="4" a="1"/>
  <c r="BL177" i="4" s="1"/>
  <c r="BM177" i="4" a="1"/>
  <c r="BM177" i="4" s="1"/>
  <c r="BN177" i="4" a="1"/>
  <c r="BN177" i="4" s="1"/>
  <c r="BO177" i="4" a="1"/>
  <c r="BO177" i="4" s="1"/>
  <c r="BP177" i="4" a="1"/>
  <c r="BP177" i="4" s="1"/>
  <c r="BQ177" i="4" a="1"/>
  <c r="BQ177" i="4" s="1"/>
  <c r="BR177" i="4" a="1"/>
  <c r="BR177" i="4" s="1"/>
  <c r="BS177" i="4"/>
  <c r="BT177" i="4" a="1"/>
  <c r="BT177" i="4" s="1"/>
  <c r="BU177" i="4" a="1"/>
  <c r="BU177" i="4" s="1"/>
  <c r="BV177" i="4"/>
  <c r="BW177" i="4" a="1"/>
  <c r="BW177" i="4" s="1"/>
  <c r="BX177" i="4"/>
  <c r="BY177" i="4" a="1"/>
  <c r="BY177" i="4" s="1"/>
  <c r="BZ177" i="4" a="1"/>
  <c r="BZ177" i="4" s="1"/>
  <c r="CA177" i="4" a="1"/>
  <c r="CA177" i="4" s="1"/>
  <c r="CB177" i="4" a="1"/>
  <c r="CB177" i="4" s="1"/>
  <c r="CC177" i="4" a="1"/>
  <c r="CC177" i="4" s="1"/>
  <c r="CD177" i="4" a="1"/>
  <c r="CD177" i="4" s="1"/>
  <c r="CE177" i="4"/>
  <c r="J178" i="4"/>
  <c r="L178" i="4" s="1"/>
  <c r="K178" i="4"/>
  <c r="M178" i="4"/>
  <c r="N178" i="4"/>
  <c r="O178" i="4"/>
  <c r="P178" i="4"/>
  <c r="Q178" i="4"/>
  <c r="R178" i="4"/>
  <c r="U178" i="4"/>
  <c r="V178" i="4"/>
  <c r="W178" i="4"/>
  <c r="X178" i="4"/>
  <c r="Y178" i="4"/>
  <c r="Z178" i="4"/>
  <c r="AA178" i="4"/>
  <c r="AC178" i="4"/>
  <c r="AD178" i="4"/>
  <c r="AE178" i="4"/>
  <c r="AF178" i="4"/>
  <c r="AG178" i="4"/>
  <c r="AI178" i="4"/>
  <c r="AJ178" i="4"/>
  <c r="AK178" i="4" a="1"/>
  <c r="AK178" i="4" s="1"/>
  <c r="AL178" i="4"/>
  <c r="AM178" i="4"/>
  <c r="AN178" i="4" a="1"/>
  <c r="AN178" i="4" s="1"/>
  <c r="AO178" i="4"/>
  <c r="AP178" i="4"/>
  <c r="AQ178" i="4" a="1"/>
  <c r="AQ178" i="4" s="1"/>
  <c r="AR178" i="4"/>
  <c r="AS178" i="4"/>
  <c r="AT178" i="4"/>
  <c r="AU178" i="4"/>
  <c r="AV178" i="4" a="1"/>
  <c r="AV178" i="4" s="1"/>
  <c r="AW178" i="4"/>
  <c r="AX178" i="4"/>
  <c r="BD178" i="4"/>
  <c r="BE178" i="4"/>
  <c r="BF178" i="4"/>
  <c r="BG178" i="4"/>
  <c r="BH178" i="4"/>
  <c r="BI178" i="4" a="1"/>
  <c r="BI178" i="4" s="1"/>
  <c r="BJ178" i="4"/>
  <c r="BK178" i="4"/>
  <c r="BL178" i="4" a="1"/>
  <c r="BL178" i="4" s="1"/>
  <c r="BM178" i="4" a="1"/>
  <c r="BM178" i="4" s="1"/>
  <c r="BN178" i="4" a="1"/>
  <c r="BN178" i="4" s="1"/>
  <c r="BO178" i="4" a="1"/>
  <c r="BO178" i="4" s="1"/>
  <c r="BP178" i="4" a="1"/>
  <c r="BP178" i="4" s="1"/>
  <c r="BQ178" i="4" a="1"/>
  <c r="BQ178" i="4" s="1"/>
  <c r="BR178" i="4" a="1"/>
  <c r="BR178" i="4" s="1"/>
  <c r="BS178" i="4"/>
  <c r="BT178" i="4" a="1"/>
  <c r="BT178" i="4" s="1"/>
  <c r="BU178" i="4" a="1"/>
  <c r="BU178" i="4" s="1"/>
  <c r="BV178" i="4"/>
  <c r="BW178" i="4" a="1"/>
  <c r="BW178" i="4" s="1"/>
  <c r="BX178" i="4"/>
  <c r="BY178" i="4" a="1"/>
  <c r="BY178" i="4" s="1"/>
  <c r="BZ178" i="4" a="1"/>
  <c r="BZ178" i="4" s="1"/>
  <c r="CA178" i="4" a="1"/>
  <c r="CA178" i="4" s="1"/>
  <c r="CB178" i="4" a="1"/>
  <c r="CB178" i="4" s="1"/>
  <c r="CC178" i="4" a="1"/>
  <c r="CC178" i="4" s="1"/>
  <c r="CD178" i="4" a="1"/>
  <c r="CD178" i="4" s="1"/>
  <c r="CE178" i="4"/>
  <c r="J179" i="4"/>
  <c r="L179" i="4" s="1"/>
  <c r="K179" i="4"/>
  <c r="M179" i="4"/>
  <c r="N179" i="4"/>
  <c r="O179" i="4"/>
  <c r="P179" i="4"/>
  <c r="Q179" i="4"/>
  <c r="R179" i="4"/>
  <c r="U179" i="4"/>
  <c r="V179" i="4"/>
  <c r="W179" i="4"/>
  <c r="X179" i="4"/>
  <c r="Y179" i="4"/>
  <c r="Z179" i="4"/>
  <c r="AA179" i="4"/>
  <c r="AC179" i="4"/>
  <c r="AD179" i="4"/>
  <c r="AE179" i="4"/>
  <c r="AF179" i="4"/>
  <c r="AG179" i="4"/>
  <c r="AI179" i="4"/>
  <c r="AJ179" i="4"/>
  <c r="AK179" i="4" a="1"/>
  <c r="AK179" i="4" s="1"/>
  <c r="AL179" i="4"/>
  <c r="AM179" i="4"/>
  <c r="AN179" i="4" a="1"/>
  <c r="AN179" i="4" s="1"/>
  <c r="AO179" i="4"/>
  <c r="AP179" i="4"/>
  <c r="AQ179" i="4" a="1"/>
  <c r="AQ179" i="4" s="1"/>
  <c r="AR179" i="4"/>
  <c r="AS179" i="4"/>
  <c r="AT179" i="4"/>
  <c r="AU179" i="4"/>
  <c r="AV179" i="4" a="1"/>
  <c r="AV179" i="4" s="1"/>
  <c r="AW179" i="4"/>
  <c r="AX179" i="4"/>
  <c r="BD179" i="4"/>
  <c r="BE179" i="4"/>
  <c r="BF179" i="4"/>
  <c r="BG179" i="4"/>
  <c r="BH179" i="4"/>
  <c r="BI179" i="4" a="1"/>
  <c r="BI179" i="4" s="1"/>
  <c r="BJ179" i="4"/>
  <c r="BK179" i="4"/>
  <c r="BL179" i="4" a="1"/>
  <c r="BL179" i="4" s="1"/>
  <c r="BM179" i="4" a="1"/>
  <c r="BM179" i="4" s="1"/>
  <c r="BN179" i="4" a="1"/>
  <c r="BN179" i="4" s="1"/>
  <c r="BO179" i="4" a="1"/>
  <c r="BO179" i="4" s="1"/>
  <c r="BP179" i="4" a="1"/>
  <c r="BP179" i="4" s="1"/>
  <c r="BQ179" i="4" a="1"/>
  <c r="BQ179" i="4" s="1"/>
  <c r="BR179" i="4" a="1"/>
  <c r="BR179" i="4" s="1"/>
  <c r="BS179" i="4"/>
  <c r="BT179" i="4" a="1"/>
  <c r="BT179" i="4" s="1"/>
  <c r="BU179" i="4" a="1"/>
  <c r="BU179" i="4" s="1"/>
  <c r="BV179" i="4"/>
  <c r="BW179" i="4" a="1"/>
  <c r="BW179" i="4" s="1"/>
  <c r="BX179" i="4"/>
  <c r="BY179" i="4" a="1"/>
  <c r="BY179" i="4" s="1"/>
  <c r="BZ179" i="4" a="1"/>
  <c r="BZ179" i="4" s="1"/>
  <c r="CA179" i="4" a="1"/>
  <c r="CA179" i="4" s="1"/>
  <c r="CB179" i="4" a="1"/>
  <c r="CB179" i="4" s="1"/>
  <c r="CC179" i="4" a="1"/>
  <c r="CC179" i="4" s="1"/>
  <c r="CD179" i="4" a="1"/>
  <c r="CD179" i="4" s="1"/>
  <c r="CE179" i="4"/>
  <c r="J180" i="4"/>
  <c r="L180" i="4" s="1"/>
  <c r="K180" i="4"/>
  <c r="M180" i="4"/>
  <c r="N180" i="4"/>
  <c r="O180" i="4"/>
  <c r="P180" i="4"/>
  <c r="Q180" i="4"/>
  <c r="R180" i="4"/>
  <c r="U180" i="4"/>
  <c r="V180" i="4"/>
  <c r="W180" i="4"/>
  <c r="X180" i="4"/>
  <c r="Y180" i="4"/>
  <c r="Z180" i="4"/>
  <c r="AA180" i="4"/>
  <c r="AC180" i="4"/>
  <c r="AD180" i="4"/>
  <c r="AE180" i="4"/>
  <c r="AF180" i="4"/>
  <c r="AG180" i="4"/>
  <c r="AI180" i="4"/>
  <c r="AJ180" i="4"/>
  <c r="AK180" i="4" a="1"/>
  <c r="AK180" i="4" s="1"/>
  <c r="AL180" i="4"/>
  <c r="AM180" i="4"/>
  <c r="AN180" i="4" a="1"/>
  <c r="AN180" i="4" s="1"/>
  <c r="AO180" i="4"/>
  <c r="AP180" i="4"/>
  <c r="AQ180" i="4" a="1"/>
  <c r="AQ180" i="4" s="1"/>
  <c r="AR180" i="4"/>
  <c r="AS180" i="4"/>
  <c r="AT180" i="4"/>
  <c r="AU180" i="4"/>
  <c r="AV180" i="4" a="1"/>
  <c r="AV180" i="4" s="1"/>
  <c r="AW180" i="4"/>
  <c r="AX180" i="4"/>
  <c r="BD180" i="4"/>
  <c r="BE180" i="4"/>
  <c r="BF180" i="4"/>
  <c r="BG180" i="4"/>
  <c r="BH180" i="4"/>
  <c r="BI180" i="4" a="1"/>
  <c r="BI180" i="4" s="1"/>
  <c r="BJ180" i="4"/>
  <c r="BK180" i="4"/>
  <c r="BL180" i="4" a="1"/>
  <c r="BL180" i="4" s="1"/>
  <c r="BM180" i="4" a="1"/>
  <c r="BM180" i="4" s="1"/>
  <c r="BN180" i="4" a="1"/>
  <c r="BN180" i="4" s="1"/>
  <c r="BO180" i="4" a="1"/>
  <c r="BO180" i="4" s="1"/>
  <c r="BP180" i="4" a="1"/>
  <c r="BP180" i="4" s="1"/>
  <c r="BQ180" i="4" a="1"/>
  <c r="BQ180" i="4" s="1"/>
  <c r="BR180" i="4" a="1"/>
  <c r="BR180" i="4" s="1"/>
  <c r="BS180" i="4"/>
  <c r="BT180" i="4" a="1"/>
  <c r="BT180" i="4" s="1"/>
  <c r="BU180" i="4" a="1"/>
  <c r="BU180" i="4" s="1"/>
  <c r="BV180" i="4"/>
  <c r="BW180" i="4" a="1"/>
  <c r="BW180" i="4" s="1"/>
  <c r="BX180" i="4"/>
  <c r="BY180" i="4" a="1"/>
  <c r="BY180" i="4" s="1"/>
  <c r="BZ180" i="4" a="1"/>
  <c r="BZ180" i="4" s="1"/>
  <c r="CA180" i="4" a="1"/>
  <c r="CA180" i="4" s="1"/>
  <c r="CB180" i="4" a="1"/>
  <c r="CB180" i="4" s="1"/>
  <c r="CC180" i="4" a="1"/>
  <c r="CC180" i="4" s="1"/>
  <c r="CD180" i="4" a="1"/>
  <c r="CD180" i="4" s="1"/>
  <c r="CE180" i="4"/>
  <c r="J181" i="4"/>
  <c r="L181" i="4" s="1"/>
  <c r="K181" i="4"/>
  <c r="M181" i="4"/>
  <c r="N181" i="4"/>
  <c r="O181" i="4"/>
  <c r="P181" i="4"/>
  <c r="Q181" i="4"/>
  <c r="R181" i="4"/>
  <c r="U181" i="4"/>
  <c r="V181" i="4"/>
  <c r="W181" i="4"/>
  <c r="X181" i="4"/>
  <c r="Y181" i="4"/>
  <c r="Z181" i="4"/>
  <c r="AA181" i="4"/>
  <c r="AC181" i="4"/>
  <c r="AD181" i="4"/>
  <c r="AE181" i="4"/>
  <c r="AF181" i="4"/>
  <c r="AG181" i="4"/>
  <c r="AI181" i="4"/>
  <c r="AJ181" i="4"/>
  <c r="AK181" i="4" a="1"/>
  <c r="AK181" i="4" s="1"/>
  <c r="AL181" i="4"/>
  <c r="AM181" i="4"/>
  <c r="AN181" i="4" a="1"/>
  <c r="AN181" i="4" s="1"/>
  <c r="AO181" i="4"/>
  <c r="AP181" i="4"/>
  <c r="AQ181" i="4" a="1"/>
  <c r="AQ181" i="4" s="1"/>
  <c r="AR181" i="4"/>
  <c r="AS181" i="4"/>
  <c r="AT181" i="4"/>
  <c r="AU181" i="4"/>
  <c r="AV181" i="4" a="1"/>
  <c r="AV181" i="4" s="1"/>
  <c r="AW181" i="4"/>
  <c r="AX181" i="4"/>
  <c r="BD181" i="4"/>
  <c r="BE181" i="4"/>
  <c r="BF181" i="4"/>
  <c r="BG181" i="4"/>
  <c r="BH181" i="4"/>
  <c r="BI181" i="4" a="1"/>
  <c r="BI181" i="4" s="1"/>
  <c r="BJ181" i="4"/>
  <c r="BK181" i="4"/>
  <c r="BL181" i="4" a="1"/>
  <c r="BL181" i="4" s="1"/>
  <c r="BM181" i="4" a="1"/>
  <c r="BM181" i="4" s="1"/>
  <c r="BN181" i="4" a="1"/>
  <c r="BN181" i="4" s="1"/>
  <c r="BO181" i="4" a="1"/>
  <c r="BO181" i="4" s="1"/>
  <c r="BP181" i="4" a="1"/>
  <c r="BP181" i="4" s="1"/>
  <c r="BQ181" i="4" a="1"/>
  <c r="BQ181" i="4" s="1"/>
  <c r="BR181" i="4" a="1"/>
  <c r="BR181" i="4" s="1"/>
  <c r="BS181" i="4"/>
  <c r="BT181" i="4" a="1"/>
  <c r="BT181" i="4" s="1"/>
  <c r="BU181" i="4" a="1"/>
  <c r="BU181" i="4" s="1"/>
  <c r="BV181" i="4"/>
  <c r="BW181" i="4" a="1"/>
  <c r="BW181" i="4" s="1"/>
  <c r="BX181" i="4"/>
  <c r="BY181" i="4" a="1"/>
  <c r="BY181" i="4" s="1"/>
  <c r="BZ181" i="4" a="1"/>
  <c r="BZ181" i="4" s="1"/>
  <c r="CA181" i="4" a="1"/>
  <c r="CA181" i="4" s="1"/>
  <c r="CB181" i="4" a="1"/>
  <c r="CB181" i="4" s="1"/>
  <c r="CC181" i="4" a="1"/>
  <c r="CC181" i="4" s="1"/>
  <c r="CD181" i="4" a="1"/>
  <c r="CD181" i="4" s="1"/>
  <c r="CE181" i="4"/>
  <c r="J182" i="4"/>
  <c r="L182" i="4" s="1"/>
  <c r="K182" i="4"/>
  <c r="M182" i="4"/>
  <c r="N182" i="4"/>
  <c r="O182" i="4"/>
  <c r="P182" i="4"/>
  <c r="Q182" i="4"/>
  <c r="R182" i="4"/>
  <c r="U182" i="4"/>
  <c r="V182" i="4"/>
  <c r="W182" i="4"/>
  <c r="X182" i="4"/>
  <c r="Y182" i="4"/>
  <c r="Z182" i="4"/>
  <c r="AA182" i="4"/>
  <c r="AC182" i="4"/>
  <c r="AD182" i="4"/>
  <c r="AE182" i="4"/>
  <c r="AF182" i="4"/>
  <c r="AG182" i="4"/>
  <c r="AI182" i="4"/>
  <c r="AJ182" i="4"/>
  <c r="AK182" i="4" a="1"/>
  <c r="AK182" i="4" s="1"/>
  <c r="AL182" i="4"/>
  <c r="AM182" i="4"/>
  <c r="AN182" i="4" a="1"/>
  <c r="AN182" i="4" s="1"/>
  <c r="AO182" i="4"/>
  <c r="AP182" i="4"/>
  <c r="AQ182" i="4" a="1"/>
  <c r="AQ182" i="4" s="1"/>
  <c r="AR182" i="4"/>
  <c r="AS182" i="4"/>
  <c r="AT182" i="4"/>
  <c r="AU182" i="4"/>
  <c r="AV182" i="4" a="1"/>
  <c r="AV182" i="4" s="1"/>
  <c r="AW182" i="4"/>
  <c r="AX182" i="4"/>
  <c r="BD182" i="4"/>
  <c r="BE182" i="4"/>
  <c r="BF182" i="4"/>
  <c r="BG182" i="4"/>
  <c r="BH182" i="4"/>
  <c r="BI182" i="4" a="1"/>
  <c r="BI182" i="4" s="1"/>
  <c r="BJ182" i="4"/>
  <c r="BK182" i="4"/>
  <c r="BL182" i="4" a="1"/>
  <c r="BL182" i="4" s="1"/>
  <c r="BM182" i="4" a="1"/>
  <c r="BM182" i="4" s="1"/>
  <c r="BN182" i="4" a="1"/>
  <c r="BN182" i="4" s="1"/>
  <c r="BO182" i="4" a="1"/>
  <c r="BO182" i="4" s="1"/>
  <c r="BP182" i="4" a="1"/>
  <c r="BP182" i="4" s="1"/>
  <c r="BQ182" i="4" a="1"/>
  <c r="BQ182" i="4" s="1"/>
  <c r="BR182" i="4" a="1"/>
  <c r="BR182" i="4" s="1"/>
  <c r="BS182" i="4"/>
  <c r="BT182" i="4" a="1"/>
  <c r="BT182" i="4" s="1"/>
  <c r="BU182" i="4" a="1"/>
  <c r="BU182" i="4" s="1"/>
  <c r="BV182" i="4"/>
  <c r="BW182" i="4" a="1"/>
  <c r="BW182" i="4" s="1"/>
  <c r="BX182" i="4"/>
  <c r="BY182" i="4" a="1"/>
  <c r="BY182" i="4" s="1"/>
  <c r="BZ182" i="4" a="1"/>
  <c r="BZ182" i="4" s="1"/>
  <c r="CA182" i="4" a="1"/>
  <c r="CA182" i="4" s="1"/>
  <c r="CB182" i="4" a="1"/>
  <c r="CB182" i="4" s="1"/>
  <c r="CC182" i="4" a="1"/>
  <c r="CC182" i="4" s="1"/>
  <c r="CD182" i="4" a="1"/>
  <c r="CD182" i="4" s="1"/>
  <c r="CE182" i="4"/>
  <c r="J183" i="4"/>
  <c r="L183" i="4" s="1"/>
  <c r="K183" i="4"/>
  <c r="M183" i="4"/>
  <c r="N183" i="4"/>
  <c r="O183" i="4"/>
  <c r="P183" i="4"/>
  <c r="Q183" i="4"/>
  <c r="R183" i="4"/>
  <c r="U183" i="4"/>
  <c r="V183" i="4"/>
  <c r="W183" i="4"/>
  <c r="X183" i="4"/>
  <c r="Y183" i="4"/>
  <c r="Z183" i="4"/>
  <c r="AA183" i="4"/>
  <c r="AC183" i="4"/>
  <c r="AD183" i="4"/>
  <c r="AE183" i="4"/>
  <c r="AF183" i="4"/>
  <c r="AG183" i="4"/>
  <c r="AI183" i="4"/>
  <c r="AJ183" i="4"/>
  <c r="AK183" i="4" a="1"/>
  <c r="AK183" i="4" s="1"/>
  <c r="AL183" i="4"/>
  <c r="AM183" i="4"/>
  <c r="AN183" i="4" a="1"/>
  <c r="AN183" i="4" s="1"/>
  <c r="AO183" i="4"/>
  <c r="AP183" i="4"/>
  <c r="AQ183" i="4" a="1"/>
  <c r="AQ183" i="4" s="1"/>
  <c r="AR183" i="4"/>
  <c r="AS183" i="4"/>
  <c r="AT183" i="4"/>
  <c r="AU183" i="4"/>
  <c r="AV183" i="4" a="1"/>
  <c r="AV183" i="4" s="1"/>
  <c r="AW183" i="4"/>
  <c r="AX183" i="4"/>
  <c r="BD183" i="4"/>
  <c r="BE183" i="4"/>
  <c r="BF183" i="4"/>
  <c r="BG183" i="4"/>
  <c r="BH183" i="4"/>
  <c r="BI183" i="4" a="1"/>
  <c r="BI183" i="4" s="1"/>
  <c r="BJ183" i="4"/>
  <c r="BK183" i="4"/>
  <c r="BL183" i="4" a="1"/>
  <c r="BL183" i="4" s="1"/>
  <c r="BM183" i="4" a="1"/>
  <c r="BM183" i="4" s="1"/>
  <c r="BN183" i="4" a="1"/>
  <c r="BN183" i="4" s="1"/>
  <c r="BO183" i="4" a="1"/>
  <c r="BO183" i="4" s="1"/>
  <c r="BP183" i="4" a="1"/>
  <c r="BP183" i="4" s="1"/>
  <c r="BQ183" i="4" a="1"/>
  <c r="BQ183" i="4" s="1"/>
  <c r="BR183" i="4" a="1"/>
  <c r="BR183" i="4" s="1"/>
  <c r="BS183" i="4"/>
  <c r="BT183" i="4" a="1"/>
  <c r="BT183" i="4" s="1"/>
  <c r="BU183" i="4" a="1"/>
  <c r="BU183" i="4" s="1"/>
  <c r="BV183" i="4"/>
  <c r="BW183" i="4" a="1"/>
  <c r="BW183" i="4" s="1"/>
  <c r="BX183" i="4"/>
  <c r="BY183" i="4" a="1"/>
  <c r="BY183" i="4" s="1"/>
  <c r="BZ183" i="4" a="1"/>
  <c r="BZ183" i="4" s="1"/>
  <c r="CA183" i="4" a="1"/>
  <c r="CA183" i="4" s="1"/>
  <c r="CB183" i="4" a="1"/>
  <c r="CB183" i="4" s="1"/>
  <c r="CC183" i="4" a="1"/>
  <c r="CC183" i="4" s="1"/>
  <c r="CD183" i="4" a="1"/>
  <c r="CD183" i="4" s="1"/>
  <c r="CE183" i="4"/>
  <c r="J184" i="4"/>
  <c r="L184" i="4" s="1"/>
  <c r="K184" i="4"/>
  <c r="M184" i="4"/>
  <c r="N184" i="4"/>
  <c r="O184" i="4"/>
  <c r="P184" i="4"/>
  <c r="Q184" i="4"/>
  <c r="R184" i="4"/>
  <c r="U184" i="4"/>
  <c r="V184" i="4"/>
  <c r="W184" i="4"/>
  <c r="X184" i="4"/>
  <c r="Y184" i="4"/>
  <c r="Z184" i="4"/>
  <c r="AA184" i="4"/>
  <c r="AC184" i="4"/>
  <c r="AD184" i="4"/>
  <c r="AE184" i="4"/>
  <c r="AF184" i="4"/>
  <c r="AG184" i="4"/>
  <c r="AI184" i="4"/>
  <c r="AJ184" i="4"/>
  <c r="AK184" i="4" a="1"/>
  <c r="AK184" i="4" s="1"/>
  <c r="AL184" i="4"/>
  <c r="AM184" i="4"/>
  <c r="AN184" i="4" a="1"/>
  <c r="AN184" i="4" s="1"/>
  <c r="AO184" i="4"/>
  <c r="AP184" i="4"/>
  <c r="AQ184" i="4" a="1"/>
  <c r="AQ184" i="4" s="1"/>
  <c r="AR184" i="4"/>
  <c r="AS184" i="4"/>
  <c r="AT184" i="4"/>
  <c r="AU184" i="4"/>
  <c r="AV184" i="4" a="1"/>
  <c r="AV184" i="4" s="1"/>
  <c r="AW184" i="4"/>
  <c r="AX184" i="4"/>
  <c r="BD184" i="4"/>
  <c r="BE184" i="4"/>
  <c r="BF184" i="4"/>
  <c r="BG184" i="4"/>
  <c r="BH184" i="4"/>
  <c r="BI184" i="4" a="1"/>
  <c r="BI184" i="4" s="1"/>
  <c r="BJ184" i="4"/>
  <c r="BK184" i="4"/>
  <c r="BL184" i="4" a="1"/>
  <c r="BL184" i="4" s="1"/>
  <c r="BM184" i="4" a="1"/>
  <c r="BM184" i="4" s="1"/>
  <c r="BN184" i="4" a="1"/>
  <c r="BN184" i="4" s="1"/>
  <c r="BO184" i="4" a="1"/>
  <c r="BO184" i="4" s="1"/>
  <c r="BP184" i="4" a="1"/>
  <c r="BP184" i="4" s="1"/>
  <c r="BQ184" i="4" a="1"/>
  <c r="BQ184" i="4" s="1"/>
  <c r="BR184" i="4" a="1"/>
  <c r="BR184" i="4" s="1"/>
  <c r="BS184" i="4"/>
  <c r="BT184" i="4" a="1"/>
  <c r="BT184" i="4" s="1"/>
  <c r="BU184" i="4" a="1"/>
  <c r="BU184" i="4" s="1"/>
  <c r="BV184" i="4"/>
  <c r="BW184" i="4" a="1"/>
  <c r="BW184" i="4" s="1"/>
  <c r="BX184" i="4"/>
  <c r="BY184" i="4" a="1"/>
  <c r="BY184" i="4" s="1"/>
  <c r="BZ184" i="4" a="1"/>
  <c r="BZ184" i="4" s="1"/>
  <c r="CA184" i="4" a="1"/>
  <c r="CA184" i="4" s="1"/>
  <c r="CB184" i="4" a="1"/>
  <c r="CB184" i="4" s="1"/>
  <c r="CC184" i="4" a="1"/>
  <c r="CC184" i="4" s="1"/>
  <c r="CD184" i="4" a="1"/>
  <c r="CD184" i="4" s="1"/>
  <c r="CE184" i="4"/>
  <c r="J185" i="4"/>
  <c r="L185" i="4" s="1"/>
  <c r="K185" i="4"/>
  <c r="M185" i="4"/>
  <c r="N185" i="4"/>
  <c r="O185" i="4"/>
  <c r="P185" i="4"/>
  <c r="Q185" i="4"/>
  <c r="R185" i="4"/>
  <c r="U185" i="4"/>
  <c r="V185" i="4"/>
  <c r="W185" i="4"/>
  <c r="X185" i="4"/>
  <c r="Y185" i="4"/>
  <c r="Z185" i="4"/>
  <c r="AA185" i="4"/>
  <c r="AC185" i="4"/>
  <c r="AD185" i="4"/>
  <c r="AE185" i="4"/>
  <c r="AF185" i="4"/>
  <c r="AG185" i="4"/>
  <c r="AI185" i="4"/>
  <c r="AJ185" i="4"/>
  <c r="AK185" i="4" a="1"/>
  <c r="AK185" i="4" s="1"/>
  <c r="AL185" i="4"/>
  <c r="AM185" i="4"/>
  <c r="AN185" i="4" a="1"/>
  <c r="AN185" i="4" s="1"/>
  <c r="AO185" i="4"/>
  <c r="AP185" i="4"/>
  <c r="AQ185" i="4" a="1"/>
  <c r="AQ185" i="4" s="1"/>
  <c r="AR185" i="4"/>
  <c r="AS185" i="4"/>
  <c r="AT185" i="4"/>
  <c r="AU185" i="4"/>
  <c r="AV185" i="4" a="1"/>
  <c r="AV185" i="4" s="1"/>
  <c r="AW185" i="4"/>
  <c r="AX185" i="4"/>
  <c r="BD185" i="4"/>
  <c r="BE185" i="4"/>
  <c r="BF185" i="4"/>
  <c r="BG185" i="4"/>
  <c r="BH185" i="4"/>
  <c r="BI185" i="4" a="1"/>
  <c r="BI185" i="4" s="1"/>
  <c r="BJ185" i="4"/>
  <c r="BK185" i="4"/>
  <c r="BL185" i="4" a="1"/>
  <c r="BL185" i="4" s="1"/>
  <c r="BM185" i="4" a="1"/>
  <c r="BM185" i="4" s="1"/>
  <c r="BN185" i="4" a="1"/>
  <c r="BN185" i="4" s="1"/>
  <c r="BO185" i="4" a="1"/>
  <c r="BO185" i="4" s="1"/>
  <c r="BP185" i="4" a="1"/>
  <c r="BP185" i="4" s="1"/>
  <c r="BQ185" i="4" a="1"/>
  <c r="BQ185" i="4" s="1"/>
  <c r="BR185" i="4" a="1"/>
  <c r="BR185" i="4" s="1"/>
  <c r="BS185" i="4"/>
  <c r="BT185" i="4" a="1"/>
  <c r="BT185" i="4" s="1"/>
  <c r="BU185" i="4" a="1"/>
  <c r="BU185" i="4" s="1"/>
  <c r="BV185" i="4"/>
  <c r="BW185" i="4" a="1"/>
  <c r="BW185" i="4" s="1"/>
  <c r="BX185" i="4"/>
  <c r="BY185" i="4" a="1"/>
  <c r="BY185" i="4" s="1"/>
  <c r="BZ185" i="4" a="1"/>
  <c r="BZ185" i="4" s="1"/>
  <c r="CA185" i="4" a="1"/>
  <c r="CA185" i="4" s="1"/>
  <c r="CB185" i="4" a="1"/>
  <c r="CB185" i="4" s="1"/>
  <c r="CC185" i="4" a="1"/>
  <c r="CC185" i="4" s="1"/>
  <c r="CD185" i="4" a="1"/>
  <c r="CD185" i="4" s="1"/>
  <c r="CE185" i="4"/>
  <c r="J186" i="4"/>
  <c r="L186" i="4" s="1"/>
  <c r="K186" i="4"/>
  <c r="M186" i="4"/>
  <c r="N186" i="4"/>
  <c r="O186" i="4"/>
  <c r="P186" i="4"/>
  <c r="Q186" i="4"/>
  <c r="R186" i="4"/>
  <c r="U186" i="4"/>
  <c r="V186" i="4"/>
  <c r="W186" i="4"/>
  <c r="X186" i="4"/>
  <c r="Y186" i="4"/>
  <c r="Z186" i="4"/>
  <c r="AA186" i="4"/>
  <c r="AC186" i="4"/>
  <c r="AD186" i="4"/>
  <c r="AE186" i="4"/>
  <c r="AF186" i="4"/>
  <c r="AG186" i="4"/>
  <c r="AI186" i="4"/>
  <c r="AJ186" i="4"/>
  <c r="AK186" i="4" a="1"/>
  <c r="AK186" i="4" s="1"/>
  <c r="AL186" i="4"/>
  <c r="AM186" i="4"/>
  <c r="AN186" i="4" a="1"/>
  <c r="AN186" i="4" s="1"/>
  <c r="AO186" i="4"/>
  <c r="AP186" i="4"/>
  <c r="AQ186" i="4" a="1"/>
  <c r="AQ186" i="4" s="1"/>
  <c r="AR186" i="4"/>
  <c r="AS186" i="4"/>
  <c r="AT186" i="4"/>
  <c r="AU186" i="4"/>
  <c r="AV186" i="4" a="1"/>
  <c r="AV186" i="4" s="1"/>
  <c r="AW186" i="4"/>
  <c r="AX186" i="4"/>
  <c r="BD186" i="4"/>
  <c r="BE186" i="4"/>
  <c r="BF186" i="4"/>
  <c r="BG186" i="4"/>
  <c r="BH186" i="4"/>
  <c r="BI186" i="4" a="1"/>
  <c r="BI186" i="4" s="1"/>
  <c r="BJ186" i="4"/>
  <c r="BK186" i="4"/>
  <c r="BL186" i="4" a="1"/>
  <c r="BL186" i="4" s="1"/>
  <c r="BM186" i="4" a="1"/>
  <c r="BM186" i="4" s="1"/>
  <c r="BN186" i="4" a="1"/>
  <c r="BN186" i="4" s="1"/>
  <c r="BO186" i="4" a="1"/>
  <c r="BO186" i="4" s="1"/>
  <c r="BP186" i="4" a="1"/>
  <c r="BP186" i="4" s="1"/>
  <c r="BQ186" i="4" a="1"/>
  <c r="BQ186" i="4" s="1"/>
  <c r="BR186" i="4" a="1"/>
  <c r="BR186" i="4" s="1"/>
  <c r="BS186" i="4"/>
  <c r="BT186" i="4" a="1"/>
  <c r="BT186" i="4" s="1"/>
  <c r="BU186" i="4" a="1"/>
  <c r="BU186" i="4" s="1"/>
  <c r="BV186" i="4"/>
  <c r="BW186" i="4" a="1"/>
  <c r="BW186" i="4" s="1"/>
  <c r="BX186" i="4"/>
  <c r="BY186" i="4" a="1"/>
  <c r="BY186" i="4" s="1"/>
  <c r="BZ186" i="4" a="1"/>
  <c r="BZ186" i="4" s="1"/>
  <c r="CA186" i="4" a="1"/>
  <c r="CA186" i="4" s="1"/>
  <c r="CB186" i="4" a="1"/>
  <c r="CB186" i="4" s="1"/>
  <c r="CC186" i="4" a="1"/>
  <c r="CC186" i="4" s="1"/>
  <c r="CD186" i="4" a="1"/>
  <c r="CD186" i="4" s="1"/>
  <c r="CE186" i="4"/>
  <c r="J187" i="4"/>
  <c r="L187" i="4" s="1"/>
  <c r="K187" i="4"/>
  <c r="M187" i="4"/>
  <c r="N187" i="4"/>
  <c r="O187" i="4"/>
  <c r="P187" i="4"/>
  <c r="Q187" i="4"/>
  <c r="R187" i="4"/>
  <c r="U187" i="4"/>
  <c r="V187" i="4"/>
  <c r="W187" i="4"/>
  <c r="X187" i="4"/>
  <c r="Y187" i="4"/>
  <c r="Z187" i="4"/>
  <c r="AA187" i="4"/>
  <c r="AC187" i="4"/>
  <c r="AD187" i="4"/>
  <c r="AE187" i="4"/>
  <c r="AF187" i="4"/>
  <c r="AG187" i="4"/>
  <c r="AI187" i="4"/>
  <c r="AJ187" i="4"/>
  <c r="AK187" i="4" a="1"/>
  <c r="AK187" i="4" s="1"/>
  <c r="AL187" i="4"/>
  <c r="AM187" i="4"/>
  <c r="AN187" i="4" a="1"/>
  <c r="AN187" i="4" s="1"/>
  <c r="AO187" i="4"/>
  <c r="AP187" i="4"/>
  <c r="AQ187" i="4" a="1"/>
  <c r="AQ187" i="4" s="1"/>
  <c r="AR187" i="4"/>
  <c r="AS187" i="4"/>
  <c r="AT187" i="4"/>
  <c r="AU187" i="4"/>
  <c r="AV187" i="4" a="1"/>
  <c r="AV187" i="4" s="1"/>
  <c r="AW187" i="4"/>
  <c r="AX187" i="4"/>
  <c r="BD187" i="4"/>
  <c r="BE187" i="4"/>
  <c r="BF187" i="4"/>
  <c r="BG187" i="4"/>
  <c r="BH187" i="4"/>
  <c r="BI187" i="4" a="1"/>
  <c r="BI187" i="4" s="1"/>
  <c r="BJ187" i="4"/>
  <c r="BK187" i="4"/>
  <c r="BL187" i="4" a="1"/>
  <c r="BL187" i="4" s="1"/>
  <c r="BM187" i="4" a="1"/>
  <c r="BM187" i="4" s="1"/>
  <c r="BN187" i="4" a="1"/>
  <c r="BN187" i="4" s="1"/>
  <c r="BO187" i="4" a="1"/>
  <c r="BO187" i="4" s="1"/>
  <c r="BP187" i="4" a="1"/>
  <c r="BP187" i="4" s="1"/>
  <c r="BQ187" i="4" a="1"/>
  <c r="BQ187" i="4" s="1"/>
  <c r="BR187" i="4" a="1"/>
  <c r="BR187" i="4" s="1"/>
  <c r="BS187" i="4"/>
  <c r="BT187" i="4" a="1"/>
  <c r="BT187" i="4" s="1"/>
  <c r="BU187" i="4" a="1"/>
  <c r="BU187" i="4" s="1"/>
  <c r="BV187" i="4"/>
  <c r="BW187" i="4" a="1"/>
  <c r="BW187" i="4" s="1"/>
  <c r="BX187" i="4"/>
  <c r="BY187" i="4" a="1"/>
  <c r="BY187" i="4" s="1"/>
  <c r="BZ187" i="4" a="1"/>
  <c r="BZ187" i="4" s="1"/>
  <c r="CA187" i="4" a="1"/>
  <c r="CA187" i="4" s="1"/>
  <c r="CB187" i="4" a="1"/>
  <c r="CB187" i="4" s="1"/>
  <c r="CC187" i="4" a="1"/>
  <c r="CC187" i="4" s="1"/>
  <c r="CD187" i="4" a="1"/>
  <c r="CD187" i="4" s="1"/>
  <c r="CE187" i="4"/>
  <c r="J188" i="4"/>
  <c r="L188" i="4" s="1"/>
  <c r="K188" i="4"/>
  <c r="M188" i="4"/>
  <c r="N188" i="4"/>
  <c r="O188" i="4"/>
  <c r="P188" i="4"/>
  <c r="Q188" i="4"/>
  <c r="R188" i="4"/>
  <c r="U188" i="4"/>
  <c r="V188" i="4"/>
  <c r="W188" i="4"/>
  <c r="X188" i="4"/>
  <c r="Y188" i="4"/>
  <c r="Z188" i="4"/>
  <c r="AA188" i="4"/>
  <c r="AC188" i="4"/>
  <c r="AD188" i="4"/>
  <c r="AE188" i="4"/>
  <c r="AF188" i="4"/>
  <c r="AG188" i="4"/>
  <c r="AI188" i="4"/>
  <c r="AJ188" i="4"/>
  <c r="AK188" i="4" a="1"/>
  <c r="AK188" i="4" s="1"/>
  <c r="AL188" i="4"/>
  <c r="AM188" i="4"/>
  <c r="AN188" i="4" a="1"/>
  <c r="AN188" i="4" s="1"/>
  <c r="AO188" i="4"/>
  <c r="AP188" i="4"/>
  <c r="AQ188" i="4" a="1"/>
  <c r="AQ188" i="4" s="1"/>
  <c r="AR188" i="4"/>
  <c r="AS188" i="4"/>
  <c r="AT188" i="4"/>
  <c r="AU188" i="4"/>
  <c r="AV188" i="4" a="1"/>
  <c r="AV188" i="4" s="1"/>
  <c r="AW188" i="4"/>
  <c r="AX188" i="4"/>
  <c r="BD188" i="4"/>
  <c r="BE188" i="4"/>
  <c r="BF188" i="4"/>
  <c r="BG188" i="4"/>
  <c r="BH188" i="4"/>
  <c r="BI188" i="4" a="1"/>
  <c r="BI188" i="4" s="1"/>
  <c r="BJ188" i="4"/>
  <c r="BK188" i="4"/>
  <c r="BL188" i="4" a="1"/>
  <c r="BL188" i="4" s="1"/>
  <c r="BM188" i="4" a="1"/>
  <c r="BM188" i="4" s="1"/>
  <c r="BN188" i="4" a="1"/>
  <c r="BN188" i="4" s="1"/>
  <c r="BO188" i="4" a="1"/>
  <c r="BO188" i="4" s="1"/>
  <c r="BP188" i="4" a="1"/>
  <c r="BP188" i="4" s="1"/>
  <c r="BQ188" i="4" a="1"/>
  <c r="BQ188" i="4" s="1"/>
  <c r="BR188" i="4" a="1"/>
  <c r="BR188" i="4" s="1"/>
  <c r="BS188" i="4"/>
  <c r="BT188" i="4" a="1"/>
  <c r="BT188" i="4" s="1"/>
  <c r="BU188" i="4" a="1"/>
  <c r="BU188" i="4" s="1"/>
  <c r="BV188" i="4"/>
  <c r="BW188" i="4" a="1"/>
  <c r="BW188" i="4" s="1"/>
  <c r="BX188" i="4"/>
  <c r="BY188" i="4" a="1"/>
  <c r="BY188" i="4" s="1"/>
  <c r="BZ188" i="4" a="1"/>
  <c r="BZ188" i="4" s="1"/>
  <c r="CA188" i="4" a="1"/>
  <c r="CA188" i="4" s="1"/>
  <c r="CB188" i="4" a="1"/>
  <c r="CB188" i="4" s="1"/>
  <c r="CC188" i="4" a="1"/>
  <c r="CC188" i="4" s="1"/>
  <c r="CD188" i="4" a="1"/>
  <c r="CD188" i="4" s="1"/>
  <c r="CE188" i="4"/>
  <c r="J189" i="4"/>
  <c r="L189" i="4" s="1"/>
  <c r="K189" i="4"/>
  <c r="M189" i="4"/>
  <c r="N189" i="4"/>
  <c r="O189" i="4"/>
  <c r="P189" i="4"/>
  <c r="Q189" i="4"/>
  <c r="R189" i="4"/>
  <c r="U189" i="4"/>
  <c r="V189" i="4"/>
  <c r="W189" i="4"/>
  <c r="X189" i="4"/>
  <c r="Y189" i="4"/>
  <c r="Z189" i="4"/>
  <c r="AA189" i="4"/>
  <c r="AC189" i="4"/>
  <c r="AD189" i="4"/>
  <c r="AE189" i="4"/>
  <c r="AF189" i="4"/>
  <c r="AG189" i="4"/>
  <c r="AI189" i="4"/>
  <c r="AJ189" i="4"/>
  <c r="AK189" i="4" a="1"/>
  <c r="AK189" i="4" s="1"/>
  <c r="AL189" i="4"/>
  <c r="AM189" i="4"/>
  <c r="AN189" i="4" a="1"/>
  <c r="AN189" i="4" s="1"/>
  <c r="AO189" i="4"/>
  <c r="AP189" i="4"/>
  <c r="AQ189" i="4" a="1"/>
  <c r="AQ189" i="4" s="1"/>
  <c r="AR189" i="4"/>
  <c r="AS189" i="4"/>
  <c r="AT189" i="4"/>
  <c r="AU189" i="4"/>
  <c r="AV189" i="4" a="1"/>
  <c r="AV189" i="4" s="1"/>
  <c r="AW189" i="4"/>
  <c r="AX189" i="4"/>
  <c r="BD189" i="4"/>
  <c r="BE189" i="4"/>
  <c r="BF189" i="4"/>
  <c r="BG189" i="4"/>
  <c r="BH189" i="4"/>
  <c r="BI189" i="4" a="1"/>
  <c r="BI189" i="4" s="1"/>
  <c r="BJ189" i="4"/>
  <c r="BK189" i="4"/>
  <c r="BL189" i="4" a="1"/>
  <c r="BL189" i="4" s="1"/>
  <c r="BM189" i="4" a="1"/>
  <c r="BM189" i="4" s="1"/>
  <c r="BN189" i="4" a="1"/>
  <c r="BN189" i="4" s="1"/>
  <c r="BO189" i="4" a="1"/>
  <c r="BO189" i="4" s="1"/>
  <c r="BP189" i="4" a="1"/>
  <c r="BP189" i="4" s="1"/>
  <c r="BQ189" i="4" a="1"/>
  <c r="BQ189" i="4" s="1"/>
  <c r="BR189" i="4" a="1"/>
  <c r="BR189" i="4" s="1"/>
  <c r="BS189" i="4"/>
  <c r="BT189" i="4" a="1"/>
  <c r="BT189" i="4" s="1"/>
  <c r="BU189" i="4" a="1"/>
  <c r="BU189" i="4" s="1"/>
  <c r="BV189" i="4"/>
  <c r="BW189" i="4" a="1"/>
  <c r="BW189" i="4" s="1"/>
  <c r="BX189" i="4"/>
  <c r="BY189" i="4" a="1"/>
  <c r="BY189" i="4" s="1"/>
  <c r="BZ189" i="4" a="1"/>
  <c r="BZ189" i="4" s="1"/>
  <c r="CA189" i="4" a="1"/>
  <c r="CA189" i="4" s="1"/>
  <c r="CB189" i="4" a="1"/>
  <c r="CB189" i="4" s="1"/>
  <c r="CC189" i="4" a="1"/>
  <c r="CC189" i="4" s="1"/>
  <c r="CD189" i="4" a="1"/>
  <c r="CD189" i="4" s="1"/>
  <c r="CE189" i="4"/>
  <c r="J190" i="4"/>
  <c r="L190" i="4" s="1"/>
  <c r="K190" i="4"/>
  <c r="M190" i="4"/>
  <c r="N190" i="4"/>
  <c r="O190" i="4"/>
  <c r="P190" i="4"/>
  <c r="Q190" i="4"/>
  <c r="R190" i="4"/>
  <c r="U190" i="4"/>
  <c r="V190" i="4"/>
  <c r="W190" i="4"/>
  <c r="X190" i="4"/>
  <c r="Y190" i="4"/>
  <c r="Z190" i="4"/>
  <c r="AA190" i="4"/>
  <c r="AC190" i="4"/>
  <c r="AD190" i="4"/>
  <c r="AE190" i="4"/>
  <c r="AF190" i="4"/>
  <c r="AG190" i="4"/>
  <c r="AI190" i="4"/>
  <c r="AJ190" i="4"/>
  <c r="AK190" i="4" a="1"/>
  <c r="AK190" i="4" s="1"/>
  <c r="AL190" i="4"/>
  <c r="AM190" i="4"/>
  <c r="AN190" i="4" a="1"/>
  <c r="AN190" i="4" s="1"/>
  <c r="AO190" i="4"/>
  <c r="AP190" i="4"/>
  <c r="AQ190" i="4" a="1"/>
  <c r="AQ190" i="4" s="1"/>
  <c r="AR190" i="4"/>
  <c r="AS190" i="4"/>
  <c r="AT190" i="4"/>
  <c r="AU190" i="4"/>
  <c r="AV190" i="4" a="1"/>
  <c r="AV190" i="4" s="1"/>
  <c r="AW190" i="4"/>
  <c r="AX190" i="4"/>
  <c r="BD190" i="4"/>
  <c r="BE190" i="4"/>
  <c r="BF190" i="4"/>
  <c r="BG190" i="4"/>
  <c r="BH190" i="4"/>
  <c r="BI190" i="4" a="1"/>
  <c r="BI190" i="4" s="1"/>
  <c r="BJ190" i="4"/>
  <c r="BK190" i="4"/>
  <c r="BL190" i="4" a="1"/>
  <c r="BL190" i="4" s="1"/>
  <c r="BM190" i="4" a="1"/>
  <c r="BM190" i="4" s="1"/>
  <c r="BN190" i="4" a="1"/>
  <c r="BN190" i="4" s="1"/>
  <c r="BO190" i="4" a="1"/>
  <c r="BO190" i="4" s="1"/>
  <c r="BP190" i="4" a="1"/>
  <c r="BP190" i="4" s="1"/>
  <c r="BQ190" i="4" a="1"/>
  <c r="BQ190" i="4" s="1"/>
  <c r="BR190" i="4" a="1"/>
  <c r="BR190" i="4" s="1"/>
  <c r="BS190" i="4"/>
  <c r="BT190" i="4" a="1"/>
  <c r="BT190" i="4" s="1"/>
  <c r="BU190" i="4" a="1"/>
  <c r="BU190" i="4" s="1"/>
  <c r="BV190" i="4"/>
  <c r="BW190" i="4" a="1"/>
  <c r="BW190" i="4" s="1"/>
  <c r="BX190" i="4"/>
  <c r="BY190" i="4" a="1"/>
  <c r="BY190" i="4" s="1"/>
  <c r="BZ190" i="4" a="1"/>
  <c r="BZ190" i="4" s="1"/>
  <c r="CA190" i="4" a="1"/>
  <c r="CA190" i="4" s="1"/>
  <c r="CB190" i="4" a="1"/>
  <c r="CB190" i="4" s="1"/>
  <c r="CC190" i="4" a="1"/>
  <c r="CC190" i="4" s="1"/>
  <c r="CD190" i="4" a="1"/>
  <c r="CD190" i="4" s="1"/>
  <c r="CE190" i="4"/>
  <c r="J191" i="4"/>
  <c r="L191" i="4" s="1"/>
  <c r="K191" i="4"/>
  <c r="M191" i="4"/>
  <c r="N191" i="4"/>
  <c r="O191" i="4"/>
  <c r="P191" i="4"/>
  <c r="Q191" i="4"/>
  <c r="R191" i="4"/>
  <c r="U191" i="4"/>
  <c r="V191" i="4"/>
  <c r="W191" i="4"/>
  <c r="X191" i="4"/>
  <c r="Y191" i="4"/>
  <c r="Z191" i="4"/>
  <c r="AA191" i="4"/>
  <c r="AC191" i="4"/>
  <c r="AD191" i="4"/>
  <c r="AE191" i="4"/>
  <c r="AF191" i="4"/>
  <c r="AG191" i="4"/>
  <c r="AI191" i="4"/>
  <c r="AJ191" i="4"/>
  <c r="AK191" i="4" a="1"/>
  <c r="AK191" i="4" s="1"/>
  <c r="AL191" i="4"/>
  <c r="AM191" i="4"/>
  <c r="AN191" i="4" a="1"/>
  <c r="AN191" i="4" s="1"/>
  <c r="AO191" i="4"/>
  <c r="AP191" i="4"/>
  <c r="AQ191" i="4" a="1"/>
  <c r="AQ191" i="4" s="1"/>
  <c r="AR191" i="4"/>
  <c r="AS191" i="4"/>
  <c r="AT191" i="4"/>
  <c r="AU191" i="4"/>
  <c r="AV191" i="4" a="1"/>
  <c r="AV191" i="4" s="1"/>
  <c r="AW191" i="4"/>
  <c r="AX191" i="4"/>
  <c r="BD191" i="4"/>
  <c r="BE191" i="4"/>
  <c r="BF191" i="4"/>
  <c r="BG191" i="4"/>
  <c r="BH191" i="4"/>
  <c r="BI191" i="4" a="1"/>
  <c r="BI191" i="4" s="1"/>
  <c r="BJ191" i="4"/>
  <c r="BK191" i="4"/>
  <c r="BL191" i="4" a="1"/>
  <c r="BL191" i="4" s="1"/>
  <c r="BM191" i="4" a="1"/>
  <c r="BM191" i="4" s="1"/>
  <c r="BN191" i="4" a="1"/>
  <c r="BN191" i="4" s="1"/>
  <c r="BO191" i="4" a="1"/>
  <c r="BO191" i="4" s="1"/>
  <c r="BP191" i="4" a="1"/>
  <c r="BP191" i="4" s="1"/>
  <c r="BQ191" i="4" a="1"/>
  <c r="BQ191" i="4" s="1"/>
  <c r="BR191" i="4" a="1"/>
  <c r="BR191" i="4" s="1"/>
  <c r="BS191" i="4"/>
  <c r="BT191" i="4" a="1"/>
  <c r="BT191" i="4" s="1"/>
  <c r="BU191" i="4" a="1"/>
  <c r="BU191" i="4" s="1"/>
  <c r="BV191" i="4"/>
  <c r="BW191" i="4" a="1"/>
  <c r="BW191" i="4" s="1"/>
  <c r="BX191" i="4"/>
  <c r="BY191" i="4" a="1"/>
  <c r="BY191" i="4" s="1"/>
  <c r="BZ191" i="4" a="1"/>
  <c r="BZ191" i="4" s="1"/>
  <c r="CA191" i="4" a="1"/>
  <c r="CA191" i="4" s="1"/>
  <c r="CB191" i="4" a="1"/>
  <c r="CB191" i="4" s="1"/>
  <c r="CC191" i="4" a="1"/>
  <c r="CC191" i="4" s="1"/>
  <c r="CD191" i="4" a="1"/>
  <c r="CD191" i="4" s="1"/>
  <c r="CE191" i="4"/>
  <c r="J192" i="4"/>
  <c r="L192" i="4" s="1"/>
  <c r="K192" i="4"/>
  <c r="M192" i="4"/>
  <c r="N192" i="4"/>
  <c r="O192" i="4"/>
  <c r="P192" i="4"/>
  <c r="Q192" i="4"/>
  <c r="R192" i="4"/>
  <c r="U192" i="4"/>
  <c r="V192" i="4"/>
  <c r="W192" i="4"/>
  <c r="X192" i="4"/>
  <c r="Y192" i="4"/>
  <c r="Z192" i="4"/>
  <c r="AA192" i="4"/>
  <c r="AC192" i="4"/>
  <c r="AD192" i="4"/>
  <c r="AE192" i="4"/>
  <c r="AF192" i="4"/>
  <c r="AG192" i="4"/>
  <c r="AI192" i="4"/>
  <c r="AJ192" i="4"/>
  <c r="AK192" i="4" a="1"/>
  <c r="AK192" i="4" s="1"/>
  <c r="AL192" i="4"/>
  <c r="AM192" i="4"/>
  <c r="AN192" i="4" a="1"/>
  <c r="AN192" i="4" s="1"/>
  <c r="AO192" i="4"/>
  <c r="AP192" i="4"/>
  <c r="AQ192" i="4" a="1"/>
  <c r="AQ192" i="4" s="1"/>
  <c r="AR192" i="4"/>
  <c r="AS192" i="4"/>
  <c r="AT192" i="4"/>
  <c r="AU192" i="4"/>
  <c r="AV192" i="4" a="1"/>
  <c r="AV192" i="4" s="1"/>
  <c r="AW192" i="4"/>
  <c r="AX192" i="4"/>
  <c r="BD192" i="4"/>
  <c r="BE192" i="4"/>
  <c r="BF192" i="4"/>
  <c r="BG192" i="4"/>
  <c r="BH192" i="4"/>
  <c r="BI192" i="4" a="1"/>
  <c r="BI192" i="4" s="1"/>
  <c r="BJ192" i="4"/>
  <c r="BK192" i="4"/>
  <c r="BL192" i="4" a="1"/>
  <c r="BL192" i="4" s="1"/>
  <c r="BM192" i="4" a="1"/>
  <c r="BM192" i="4" s="1"/>
  <c r="BN192" i="4" a="1"/>
  <c r="BN192" i="4" s="1"/>
  <c r="BO192" i="4" a="1"/>
  <c r="BO192" i="4" s="1"/>
  <c r="BP192" i="4" a="1"/>
  <c r="BP192" i="4" s="1"/>
  <c r="BQ192" i="4" a="1"/>
  <c r="BQ192" i="4" s="1"/>
  <c r="BR192" i="4" a="1"/>
  <c r="BR192" i="4" s="1"/>
  <c r="BS192" i="4"/>
  <c r="BT192" i="4" a="1"/>
  <c r="BT192" i="4" s="1"/>
  <c r="BU192" i="4" a="1"/>
  <c r="BU192" i="4" s="1"/>
  <c r="BV192" i="4"/>
  <c r="BW192" i="4" a="1"/>
  <c r="BW192" i="4" s="1"/>
  <c r="BX192" i="4"/>
  <c r="BY192" i="4" a="1"/>
  <c r="BY192" i="4" s="1"/>
  <c r="BZ192" i="4" a="1"/>
  <c r="BZ192" i="4" s="1"/>
  <c r="CA192" i="4" a="1"/>
  <c r="CA192" i="4" s="1"/>
  <c r="CB192" i="4" a="1"/>
  <c r="CB192" i="4" s="1"/>
  <c r="CC192" i="4" a="1"/>
  <c r="CC192" i="4" s="1"/>
  <c r="CD192" i="4" a="1"/>
  <c r="CD192" i="4" s="1"/>
  <c r="CE192" i="4"/>
  <c r="J193" i="4"/>
  <c r="L193" i="4" s="1"/>
  <c r="K193" i="4"/>
  <c r="M193" i="4"/>
  <c r="N193" i="4"/>
  <c r="O193" i="4"/>
  <c r="P193" i="4"/>
  <c r="Q193" i="4"/>
  <c r="R193" i="4"/>
  <c r="U193" i="4"/>
  <c r="V193" i="4"/>
  <c r="W193" i="4"/>
  <c r="X193" i="4"/>
  <c r="Y193" i="4"/>
  <c r="Z193" i="4"/>
  <c r="AA193" i="4"/>
  <c r="AC193" i="4"/>
  <c r="AD193" i="4"/>
  <c r="AE193" i="4"/>
  <c r="AF193" i="4"/>
  <c r="AG193" i="4"/>
  <c r="AI193" i="4"/>
  <c r="AJ193" i="4"/>
  <c r="AK193" i="4" a="1"/>
  <c r="AK193" i="4" s="1"/>
  <c r="AL193" i="4"/>
  <c r="AM193" i="4"/>
  <c r="AN193" i="4" a="1"/>
  <c r="AN193" i="4" s="1"/>
  <c r="AO193" i="4"/>
  <c r="AP193" i="4"/>
  <c r="AQ193" i="4" a="1"/>
  <c r="AQ193" i="4" s="1"/>
  <c r="AR193" i="4"/>
  <c r="AS193" i="4"/>
  <c r="AT193" i="4"/>
  <c r="AU193" i="4"/>
  <c r="AV193" i="4" a="1"/>
  <c r="AV193" i="4" s="1"/>
  <c r="AW193" i="4"/>
  <c r="AX193" i="4"/>
  <c r="BD193" i="4"/>
  <c r="BE193" i="4"/>
  <c r="BF193" i="4"/>
  <c r="BG193" i="4"/>
  <c r="BH193" i="4"/>
  <c r="BI193" i="4" a="1"/>
  <c r="BI193" i="4" s="1"/>
  <c r="BJ193" i="4"/>
  <c r="BK193" i="4"/>
  <c r="BL193" i="4" a="1"/>
  <c r="BL193" i="4" s="1"/>
  <c r="BM193" i="4" a="1"/>
  <c r="BM193" i="4" s="1"/>
  <c r="BN193" i="4" a="1"/>
  <c r="BN193" i="4" s="1"/>
  <c r="BO193" i="4" a="1"/>
  <c r="BO193" i="4" s="1"/>
  <c r="BP193" i="4" a="1"/>
  <c r="BP193" i="4" s="1"/>
  <c r="BQ193" i="4" a="1"/>
  <c r="BQ193" i="4" s="1"/>
  <c r="BR193" i="4" a="1"/>
  <c r="BR193" i="4" s="1"/>
  <c r="BS193" i="4"/>
  <c r="BT193" i="4" a="1"/>
  <c r="BT193" i="4" s="1"/>
  <c r="BU193" i="4" a="1"/>
  <c r="BU193" i="4" s="1"/>
  <c r="BV193" i="4"/>
  <c r="BW193" i="4" a="1"/>
  <c r="BW193" i="4" s="1"/>
  <c r="BX193" i="4"/>
  <c r="BY193" i="4" a="1"/>
  <c r="BY193" i="4" s="1"/>
  <c r="BZ193" i="4" a="1"/>
  <c r="BZ193" i="4" s="1"/>
  <c r="CA193" i="4" a="1"/>
  <c r="CA193" i="4" s="1"/>
  <c r="CB193" i="4" a="1"/>
  <c r="CB193" i="4" s="1"/>
  <c r="CC193" i="4" a="1"/>
  <c r="CC193" i="4" s="1"/>
  <c r="CD193" i="4" a="1"/>
  <c r="CD193" i="4" s="1"/>
  <c r="CE193" i="4"/>
  <c r="J194" i="4"/>
  <c r="L194" i="4" s="1"/>
  <c r="K194" i="4"/>
  <c r="M194" i="4"/>
  <c r="N194" i="4"/>
  <c r="O194" i="4"/>
  <c r="P194" i="4"/>
  <c r="Q194" i="4"/>
  <c r="R194" i="4"/>
  <c r="U194" i="4"/>
  <c r="V194" i="4"/>
  <c r="W194" i="4"/>
  <c r="X194" i="4"/>
  <c r="Y194" i="4"/>
  <c r="Z194" i="4"/>
  <c r="AA194" i="4"/>
  <c r="AC194" i="4"/>
  <c r="AD194" i="4"/>
  <c r="AE194" i="4"/>
  <c r="AF194" i="4"/>
  <c r="AG194" i="4"/>
  <c r="AI194" i="4"/>
  <c r="AJ194" i="4"/>
  <c r="AK194" i="4" a="1"/>
  <c r="AK194" i="4" s="1"/>
  <c r="AL194" i="4"/>
  <c r="AM194" i="4"/>
  <c r="AN194" i="4" a="1"/>
  <c r="AN194" i="4" s="1"/>
  <c r="AO194" i="4"/>
  <c r="AP194" i="4"/>
  <c r="AQ194" i="4" a="1"/>
  <c r="AQ194" i="4" s="1"/>
  <c r="AR194" i="4"/>
  <c r="AS194" i="4"/>
  <c r="AT194" i="4"/>
  <c r="AU194" i="4"/>
  <c r="AV194" i="4" a="1"/>
  <c r="AV194" i="4" s="1"/>
  <c r="AW194" i="4"/>
  <c r="AX194" i="4"/>
  <c r="BD194" i="4"/>
  <c r="BE194" i="4"/>
  <c r="BF194" i="4"/>
  <c r="BG194" i="4"/>
  <c r="BH194" i="4"/>
  <c r="BI194" i="4" a="1"/>
  <c r="BI194" i="4" s="1"/>
  <c r="BJ194" i="4"/>
  <c r="BK194" i="4"/>
  <c r="BL194" i="4" a="1"/>
  <c r="BL194" i="4" s="1"/>
  <c r="BM194" i="4" a="1"/>
  <c r="BM194" i="4" s="1"/>
  <c r="BN194" i="4" a="1"/>
  <c r="BN194" i="4" s="1"/>
  <c r="BO194" i="4" a="1"/>
  <c r="BO194" i="4" s="1"/>
  <c r="BP194" i="4" a="1"/>
  <c r="BP194" i="4" s="1"/>
  <c r="BQ194" i="4" a="1"/>
  <c r="BQ194" i="4" s="1"/>
  <c r="BR194" i="4" a="1"/>
  <c r="BR194" i="4" s="1"/>
  <c r="BS194" i="4"/>
  <c r="BT194" i="4" a="1"/>
  <c r="BT194" i="4" s="1"/>
  <c r="BU194" i="4" a="1"/>
  <c r="BU194" i="4" s="1"/>
  <c r="BV194" i="4"/>
  <c r="BW194" i="4" a="1"/>
  <c r="BW194" i="4" s="1"/>
  <c r="BX194" i="4"/>
  <c r="BY194" i="4" a="1"/>
  <c r="BY194" i="4" s="1"/>
  <c r="BZ194" i="4" a="1"/>
  <c r="BZ194" i="4" s="1"/>
  <c r="CA194" i="4" a="1"/>
  <c r="CA194" i="4" s="1"/>
  <c r="CB194" i="4" a="1"/>
  <c r="CB194" i="4" s="1"/>
  <c r="CC194" i="4" a="1"/>
  <c r="CC194" i="4" s="1"/>
  <c r="CD194" i="4" a="1"/>
  <c r="CD194" i="4" s="1"/>
  <c r="CE194" i="4"/>
  <c r="J195" i="4"/>
  <c r="L195" i="4" s="1"/>
  <c r="K195" i="4"/>
  <c r="M195" i="4"/>
  <c r="N195" i="4"/>
  <c r="O195" i="4"/>
  <c r="P195" i="4"/>
  <c r="Q195" i="4"/>
  <c r="R195" i="4"/>
  <c r="U195" i="4"/>
  <c r="V195" i="4"/>
  <c r="W195" i="4"/>
  <c r="X195" i="4"/>
  <c r="Y195" i="4"/>
  <c r="Z195" i="4"/>
  <c r="AA195" i="4"/>
  <c r="AC195" i="4"/>
  <c r="AD195" i="4"/>
  <c r="AE195" i="4"/>
  <c r="AF195" i="4"/>
  <c r="AG195" i="4"/>
  <c r="AI195" i="4"/>
  <c r="AJ195" i="4"/>
  <c r="AK195" i="4" a="1"/>
  <c r="AK195" i="4" s="1"/>
  <c r="AL195" i="4"/>
  <c r="AM195" i="4"/>
  <c r="AN195" i="4" a="1"/>
  <c r="AN195" i="4" s="1"/>
  <c r="AO195" i="4"/>
  <c r="AP195" i="4"/>
  <c r="AQ195" i="4" a="1"/>
  <c r="AQ195" i="4" s="1"/>
  <c r="AR195" i="4"/>
  <c r="AS195" i="4"/>
  <c r="AT195" i="4"/>
  <c r="AU195" i="4"/>
  <c r="AV195" i="4" a="1"/>
  <c r="AV195" i="4" s="1"/>
  <c r="AW195" i="4"/>
  <c r="AX195" i="4"/>
  <c r="BD195" i="4"/>
  <c r="BE195" i="4"/>
  <c r="BF195" i="4"/>
  <c r="BG195" i="4"/>
  <c r="BH195" i="4"/>
  <c r="BI195" i="4" a="1"/>
  <c r="BI195" i="4" s="1"/>
  <c r="BJ195" i="4"/>
  <c r="BK195" i="4"/>
  <c r="BL195" i="4" a="1"/>
  <c r="BL195" i="4" s="1"/>
  <c r="BM195" i="4" a="1"/>
  <c r="BM195" i="4" s="1"/>
  <c r="BN195" i="4" a="1"/>
  <c r="BN195" i="4" s="1"/>
  <c r="BO195" i="4" a="1"/>
  <c r="BO195" i="4" s="1"/>
  <c r="BP195" i="4" a="1"/>
  <c r="BP195" i="4" s="1"/>
  <c r="BQ195" i="4" a="1"/>
  <c r="BQ195" i="4" s="1"/>
  <c r="BR195" i="4" a="1"/>
  <c r="BR195" i="4" s="1"/>
  <c r="BS195" i="4"/>
  <c r="BT195" i="4" a="1"/>
  <c r="BT195" i="4" s="1"/>
  <c r="BU195" i="4" a="1"/>
  <c r="BU195" i="4" s="1"/>
  <c r="BV195" i="4"/>
  <c r="BW195" i="4" a="1"/>
  <c r="BW195" i="4" s="1"/>
  <c r="BX195" i="4"/>
  <c r="BY195" i="4" a="1"/>
  <c r="BY195" i="4" s="1"/>
  <c r="BZ195" i="4" a="1"/>
  <c r="BZ195" i="4" s="1"/>
  <c r="CA195" i="4" a="1"/>
  <c r="CA195" i="4" s="1"/>
  <c r="CB195" i="4" a="1"/>
  <c r="CB195" i="4" s="1"/>
  <c r="CC195" i="4" a="1"/>
  <c r="CC195" i="4" s="1"/>
  <c r="CD195" i="4" a="1"/>
  <c r="CD195" i="4" s="1"/>
  <c r="CE195" i="4"/>
  <c r="J196" i="4"/>
  <c r="L196" i="4" s="1"/>
  <c r="K196" i="4"/>
  <c r="M196" i="4"/>
  <c r="N196" i="4"/>
  <c r="O196" i="4"/>
  <c r="P196" i="4"/>
  <c r="Q196" i="4"/>
  <c r="R196" i="4"/>
  <c r="U196" i="4"/>
  <c r="V196" i="4"/>
  <c r="W196" i="4"/>
  <c r="X196" i="4"/>
  <c r="Y196" i="4"/>
  <c r="Z196" i="4"/>
  <c r="AA196" i="4"/>
  <c r="AC196" i="4"/>
  <c r="AD196" i="4"/>
  <c r="AE196" i="4"/>
  <c r="AF196" i="4"/>
  <c r="AG196" i="4"/>
  <c r="AI196" i="4"/>
  <c r="AJ196" i="4"/>
  <c r="AK196" i="4" a="1"/>
  <c r="AK196" i="4" s="1"/>
  <c r="AL196" i="4"/>
  <c r="AM196" i="4"/>
  <c r="AN196" i="4" a="1"/>
  <c r="AN196" i="4" s="1"/>
  <c r="AO196" i="4"/>
  <c r="AP196" i="4"/>
  <c r="AQ196" i="4" a="1"/>
  <c r="AQ196" i="4" s="1"/>
  <c r="AR196" i="4"/>
  <c r="AS196" i="4"/>
  <c r="AT196" i="4"/>
  <c r="AU196" i="4"/>
  <c r="AV196" i="4" a="1"/>
  <c r="AV196" i="4" s="1"/>
  <c r="AW196" i="4"/>
  <c r="AX196" i="4"/>
  <c r="BD196" i="4"/>
  <c r="BE196" i="4"/>
  <c r="BF196" i="4"/>
  <c r="BG196" i="4"/>
  <c r="BH196" i="4"/>
  <c r="BI196" i="4" a="1"/>
  <c r="BI196" i="4" s="1"/>
  <c r="BJ196" i="4"/>
  <c r="BK196" i="4"/>
  <c r="BL196" i="4" a="1"/>
  <c r="BL196" i="4" s="1"/>
  <c r="BM196" i="4" a="1"/>
  <c r="BM196" i="4" s="1"/>
  <c r="BN196" i="4" a="1"/>
  <c r="BN196" i="4" s="1"/>
  <c r="BO196" i="4" a="1"/>
  <c r="BO196" i="4" s="1"/>
  <c r="BP196" i="4" a="1"/>
  <c r="BP196" i="4" s="1"/>
  <c r="BQ196" i="4" a="1"/>
  <c r="BQ196" i="4" s="1"/>
  <c r="BR196" i="4" a="1"/>
  <c r="BR196" i="4" s="1"/>
  <c r="BS196" i="4"/>
  <c r="BT196" i="4" a="1"/>
  <c r="BT196" i="4" s="1"/>
  <c r="BU196" i="4" a="1"/>
  <c r="BU196" i="4" s="1"/>
  <c r="BV196" i="4"/>
  <c r="BW196" i="4" a="1"/>
  <c r="BW196" i="4" s="1"/>
  <c r="BX196" i="4"/>
  <c r="BY196" i="4" a="1"/>
  <c r="BY196" i="4" s="1"/>
  <c r="BZ196" i="4" a="1"/>
  <c r="BZ196" i="4" s="1"/>
  <c r="CA196" i="4" a="1"/>
  <c r="CA196" i="4" s="1"/>
  <c r="CB196" i="4" a="1"/>
  <c r="CB196" i="4" s="1"/>
  <c r="CC196" i="4" a="1"/>
  <c r="CC196" i="4" s="1"/>
  <c r="CD196" i="4" a="1"/>
  <c r="CD196" i="4" s="1"/>
  <c r="CE196" i="4"/>
  <c r="J197" i="4"/>
  <c r="L197" i="4" s="1"/>
  <c r="K197" i="4"/>
  <c r="M197" i="4"/>
  <c r="N197" i="4"/>
  <c r="O197" i="4"/>
  <c r="P197" i="4"/>
  <c r="Q197" i="4"/>
  <c r="R197" i="4"/>
  <c r="U197" i="4"/>
  <c r="V197" i="4"/>
  <c r="W197" i="4"/>
  <c r="X197" i="4"/>
  <c r="Y197" i="4"/>
  <c r="Z197" i="4"/>
  <c r="AA197" i="4"/>
  <c r="AC197" i="4"/>
  <c r="AD197" i="4"/>
  <c r="AE197" i="4"/>
  <c r="AF197" i="4"/>
  <c r="AG197" i="4"/>
  <c r="AI197" i="4"/>
  <c r="AJ197" i="4"/>
  <c r="AK197" i="4" a="1"/>
  <c r="AK197" i="4" s="1"/>
  <c r="AL197" i="4"/>
  <c r="AM197" i="4"/>
  <c r="AN197" i="4" a="1"/>
  <c r="AN197" i="4" s="1"/>
  <c r="AO197" i="4"/>
  <c r="AP197" i="4"/>
  <c r="AQ197" i="4" a="1"/>
  <c r="AQ197" i="4" s="1"/>
  <c r="AR197" i="4"/>
  <c r="AS197" i="4"/>
  <c r="AT197" i="4"/>
  <c r="AU197" i="4"/>
  <c r="AV197" i="4" a="1"/>
  <c r="AV197" i="4" s="1"/>
  <c r="AW197" i="4"/>
  <c r="AX197" i="4"/>
  <c r="BD197" i="4"/>
  <c r="BE197" i="4"/>
  <c r="BF197" i="4"/>
  <c r="BG197" i="4"/>
  <c r="BH197" i="4"/>
  <c r="BI197" i="4" a="1"/>
  <c r="BI197" i="4" s="1"/>
  <c r="BJ197" i="4"/>
  <c r="BK197" i="4"/>
  <c r="BL197" i="4" a="1"/>
  <c r="BL197" i="4" s="1"/>
  <c r="BM197" i="4" a="1"/>
  <c r="BM197" i="4" s="1"/>
  <c r="BN197" i="4" a="1"/>
  <c r="BN197" i="4" s="1"/>
  <c r="BO197" i="4" a="1"/>
  <c r="BO197" i="4" s="1"/>
  <c r="BP197" i="4" a="1"/>
  <c r="BP197" i="4" s="1"/>
  <c r="BQ197" i="4" a="1"/>
  <c r="BQ197" i="4" s="1"/>
  <c r="BR197" i="4" a="1"/>
  <c r="BR197" i="4" s="1"/>
  <c r="BS197" i="4"/>
  <c r="BT197" i="4" a="1"/>
  <c r="BT197" i="4" s="1"/>
  <c r="BU197" i="4" a="1"/>
  <c r="BU197" i="4" s="1"/>
  <c r="BV197" i="4"/>
  <c r="BW197" i="4" a="1"/>
  <c r="BW197" i="4" s="1"/>
  <c r="BX197" i="4"/>
  <c r="BY197" i="4" a="1"/>
  <c r="BY197" i="4" s="1"/>
  <c r="BZ197" i="4" a="1"/>
  <c r="BZ197" i="4" s="1"/>
  <c r="CA197" i="4" a="1"/>
  <c r="CA197" i="4" s="1"/>
  <c r="CB197" i="4" a="1"/>
  <c r="CB197" i="4" s="1"/>
  <c r="CC197" i="4" a="1"/>
  <c r="CC197" i="4" s="1"/>
  <c r="CD197" i="4" a="1"/>
  <c r="CD197" i="4" s="1"/>
  <c r="CE197" i="4"/>
  <c r="J198" i="4"/>
  <c r="L198" i="4" s="1"/>
  <c r="K198" i="4"/>
  <c r="M198" i="4"/>
  <c r="N198" i="4"/>
  <c r="O198" i="4"/>
  <c r="P198" i="4"/>
  <c r="Q198" i="4"/>
  <c r="R198" i="4"/>
  <c r="U198" i="4"/>
  <c r="V198" i="4"/>
  <c r="W198" i="4"/>
  <c r="X198" i="4"/>
  <c r="Y198" i="4"/>
  <c r="Z198" i="4"/>
  <c r="AA198" i="4"/>
  <c r="AC198" i="4"/>
  <c r="AD198" i="4"/>
  <c r="AE198" i="4"/>
  <c r="AF198" i="4"/>
  <c r="AG198" i="4"/>
  <c r="AI198" i="4"/>
  <c r="AJ198" i="4"/>
  <c r="AK198" i="4" a="1"/>
  <c r="AK198" i="4" s="1"/>
  <c r="AL198" i="4"/>
  <c r="AM198" i="4"/>
  <c r="AN198" i="4" a="1"/>
  <c r="AN198" i="4" s="1"/>
  <c r="AO198" i="4"/>
  <c r="AP198" i="4"/>
  <c r="AQ198" i="4" a="1"/>
  <c r="AQ198" i="4" s="1"/>
  <c r="AR198" i="4"/>
  <c r="AS198" i="4"/>
  <c r="AT198" i="4"/>
  <c r="AU198" i="4"/>
  <c r="AV198" i="4" a="1"/>
  <c r="AV198" i="4" s="1"/>
  <c r="AW198" i="4"/>
  <c r="AX198" i="4"/>
  <c r="BD198" i="4"/>
  <c r="BE198" i="4"/>
  <c r="BF198" i="4"/>
  <c r="BG198" i="4"/>
  <c r="BH198" i="4"/>
  <c r="BI198" i="4" a="1"/>
  <c r="BI198" i="4" s="1"/>
  <c r="BJ198" i="4"/>
  <c r="BK198" i="4"/>
  <c r="BL198" i="4" a="1"/>
  <c r="BL198" i="4" s="1"/>
  <c r="BM198" i="4" a="1"/>
  <c r="BM198" i="4" s="1"/>
  <c r="BN198" i="4" a="1"/>
  <c r="BN198" i="4" s="1"/>
  <c r="BO198" i="4" a="1"/>
  <c r="BO198" i="4" s="1"/>
  <c r="BP198" i="4" a="1"/>
  <c r="BP198" i="4" s="1"/>
  <c r="BQ198" i="4" a="1"/>
  <c r="BQ198" i="4" s="1"/>
  <c r="BR198" i="4" a="1"/>
  <c r="BR198" i="4" s="1"/>
  <c r="BS198" i="4"/>
  <c r="BT198" i="4" a="1"/>
  <c r="BT198" i="4" s="1"/>
  <c r="BU198" i="4" a="1"/>
  <c r="BU198" i="4" s="1"/>
  <c r="BV198" i="4"/>
  <c r="BW198" i="4" a="1"/>
  <c r="BW198" i="4" s="1"/>
  <c r="BX198" i="4"/>
  <c r="BY198" i="4" a="1"/>
  <c r="BY198" i="4" s="1"/>
  <c r="BZ198" i="4" a="1"/>
  <c r="BZ198" i="4" s="1"/>
  <c r="CA198" i="4" a="1"/>
  <c r="CA198" i="4" s="1"/>
  <c r="CB198" i="4" a="1"/>
  <c r="CB198" i="4" s="1"/>
  <c r="CC198" i="4" a="1"/>
  <c r="CC198" i="4" s="1"/>
  <c r="CD198" i="4" a="1"/>
  <c r="CD198" i="4" s="1"/>
  <c r="CE198" i="4"/>
  <c r="J199" i="4"/>
  <c r="L199" i="4" s="1"/>
  <c r="K199" i="4"/>
  <c r="M199" i="4"/>
  <c r="N199" i="4"/>
  <c r="O199" i="4"/>
  <c r="P199" i="4"/>
  <c r="Q199" i="4"/>
  <c r="R199" i="4"/>
  <c r="U199" i="4"/>
  <c r="V199" i="4"/>
  <c r="W199" i="4"/>
  <c r="X199" i="4"/>
  <c r="Y199" i="4"/>
  <c r="Z199" i="4"/>
  <c r="AA199" i="4"/>
  <c r="AC199" i="4"/>
  <c r="AD199" i="4"/>
  <c r="AE199" i="4"/>
  <c r="AF199" i="4"/>
  <c r="AG199" i="4"/>
  <c r="AI199" i="4"/>
  <c r="AJ199" i="4"/>
  <c r="AK199" i="4" a="1"/>
  <c r="AK199" i="4" s="1"/>
  <c r="AL199" i="4"/>
  <c r="AM199" i="4"/>
  <c r="AN199" i="4" a="1"/>
  <c r="AN199" i="4" s="1"/>
  <c r="AO199" i="4"/>
  <c r="AP199" i="4"/>
  <c r="AQ199" i="4" a="1"/>
  <c r="AQ199" i="4" s="1"/>
  <c r="AR199" i="4"/>
  <c r="AS199" i="4"/>
  <c r="AT199" i="4"/>
  <c r="AU199" i="4"/>
  <c r="AV199" i="4" a="1"/>
  <c r="AV199" i="4" s="1"/>
  <c r="AW199" i="4"/>
  <c r="AX199" i="4"/>
  <c r="BD199" i="4"/>
  <c r="BE199" i="4"/>
  <c r="BF199" i="4"/>
  <c r="BG199" i="4"/>
  <c r="BH199" i="4"/>
  <c r="BI199" i="4" a="1"/>
  <c r="BI199" i="4" s="1"/>
  <c r="BJ199" i="4"/>
  <c r="BK199" i="4"/>
  <c r="BL199" i="4" a="1"/>
  <c r="BL199" i="4" s="1"/>
  <c r="BM199" i="4" a="1"/>
  <c r="BM199" i="4" s="1"/>
  <c r="BN199" i="4" a="1"/>
  <c r="BN199" i="4" s="1"/>
  <c r="BO199" i="4" a="1"/>
  <c r="BO199" i="4" s="1"/>
  <c r="BP199" i="4" a="1"/>
  <c r="BP199" i="4" s="1"/>
  <c r="BQ199" i="4" a="1"/>
  <c r="BQ199" i="4" s="1"/>
  <c r="BR199" i="4" a="1"/>
  <c r="BR199" i="4" s="1"/>
  <c r="BS199" i="4"/>
  <c r="BT199" i="4" a="1"/>
  <c r="BT199" i="4" s="1"/>
  <c r="BU199" i="4" a="1"/>
  <c r="BU199" i="4" s="1"/>
  <c r="BV199" i="4"/>
  <c r="BW199" i="4" a="1"/>
  <c r="BW199" i="4" s="1"/>
  <c r="BX199" i="4"/>
  <c r="BY199" i="4" a="1"/>
  <c r="BY199" i="4" s="1"/>
  <c r="BZ199" i="4" a="1"/>
  <c r="BZ199" i="4" s="1"/>
  <c r="CA199" i="4" a="1"/>
  <c r="CA199" i="4" s="1"/>
  <c r="CB199" i="4" a="1"/>
  <c r="CB199" i="4" s="1"/>
  <c r="CC199" i="4" a="1"/>
  <c r="CC199" i="4" s="1"/>
  <c r="CD199" i="4" a="1"/>
  <c r="CD199" i="4" s="1"/>
  <c r="CE199" i="4"/>
  <c r="J200" i="4"/>
  <c r="L200" i="4" s="1"/>
  <c r="K200" i="4"/>
  <c r="M200" i="4"/>
  <c r="N200" i="4"/>
  <c r="O200" i="4"/>
  <c r="P200" i="4"/>
  <c r="Q200" i="4"/>
  <c r="R200" i="4"/>
  <c r="U200" i="4"/>
  <c r="V200" i="4"/>
  <c r="W200" i="4"/>
  <c r="X200" i="4"/>
  <c r="Y200" i="4"/>
  <c r="Z200" i="4"/>
  <c r="AA200" i="4"/>
  <c r="AC200" i="4"/>
  <c r="AD200" i="4"/>
  <c r="AE200" i="4"/>
  <c r="AF200" i="4"/>
  <c r="AG200" i="4"/>
  <c r="AI200" i="4"/>
  <c r="AJ200" i="4"/>
  <c r="AK200" i="4" a="1"/>
  <c r="AK200" i="4" s="1"/>
  <c r="AL200" i="4"/>
  <c r="AM200" i="4"/>
  <c r="AN200" i="4" a="1"/>
  <c r="AN200" i="4" s="1"/>
  <c r="AO200" i="4"/>
  <c r="AP200" i="4"/>
  <c r="AQ200" i="4" a="1"/>
  <c r="AQ200" i="4" s="1"/>
  <c r="AR200" i="4"/>
  <c r="AS200" i="4"/>
  <c r="AT200" i="4"/>
  <c r="AU200" i="4"/>
  <c r="AV200" i="4" a="1"/>
  <c r="AV200" i="4" s="1"/>
  <c r="AW200" i="4"/>
  <c r="AX200" i="4"/>
  <c r="BD200" i="4"/>
  <c r="BE200" i="4"/>
  <c r="BF200" i="4"/>
  <c r="BG200" i="4"/>
  <c r="BH200" i="4"/>
  <c r="BI200" i="4" a="1"/>
  <c r="BI200" i="4" s="1"/>
  <c r="BJ200" i="4"/>
  <c r="BK200" i="4"/>
  <c r="BL200" i="4" a="1"/>
  <c r="BL200" i="4" s="1"/>
  <c r="BM200" i="4" a="1"/>
  <c r="BM200" i="4" s="1"/>
  <c r="BN200" i="4" a="1"/>
  <c r="BN200" i="4" s="1"/>
  <c r="BO200" i="4" a="1"/>
  <c r="BO200" i="4" s="1"/>
  <c r="BP200" i="4" a="1"/>
  <c r="BP200" i="4" s="1"/>
  <c r="BQ200" i="4" a="1"/>
  <c r="BQ200" i="4" s="1"/>
  <c r="BR200" i="4" a="1"/>
  <c r="BR200" i="4" s="1"/>
  <c r="BS200" i="4"/>
  <c r="BT200" i="4" a="1"/>
  <c r="BT200" i="4" s="1"/>
  <c r="BU200" i="4" a="1"/>
  <c r="BU200" i="4" s="1"/>
  <c r="BV200" i="4"/>
  <c r="BW200" i="4" a="1"/>
  <c r="BW200" i="4" s="1"/>
  <c r="BX200" i="4"/>
  <c r="BY200" i="4" a="1"/>
  <c r="BY200" i="4" s="1"/>
  <c r="BZ200" i="4" a="1"/>
  <c r="BZ200" i="4" s="1"/>
  <c r="CA200" i="4" a="1"/>
  <c r="CA200" i="4" s="1"/>
  <c r="CB200" i="4" a="1"/>
  <c r="CB200" i="4" s="1"/>
  <c r="CC200" i="4" a="1"/>
  <c r="CC200" i="4" s="1"/>
  <c r="CD200" i="4" a="1"/>
  <c r="CD200" i="4" s="1"/>
  <c r="CE200" i="4"/>
  <c r="J201" i="4"/>
  <c r="L201" i="4" s="1"/>
  <c r="K201" i="4"/>
  <c r="M201" i="4"/>
  <c r="N201" i="4"/>
  <c r="O201" i="4"/>
  <c r="P201" i="4"/>
  <c r="Q201" i="4"/>
  <c r="R201" i="4"/>
  <c r="U201" i="4"/>
  <c r="V201" i="4"/>
  <c r="W201" i="4"/>
  <c r="X201" i="4"/>
  <c r="Y201" i="4"/>
  <c r="Z201" i="4"/>
  <c r="AA201" i="4"/>
  <c r="AC201" i="4"/>
  <c r="AD201" i="4"/>
  <c r="AE201" i="4"/>
  <c r="AF201" i="4"/>
  <c r="AG201" i="4"/>
  <c r="AI201" i="4"/>
  <c r="AJ201" i="4"/>
  <c r="AK201" i="4" a="1"/>
  <c r="AK201" i="4" s="1"/>
  <c r="AL201" i="4"/>
  <c r="AM201" i="4"/>
  <c r="AN201" i="4" a="1"/>
  <c r="AN201" i="4" s="1"/>
  <c r="AO201" i="4"/>
  <c r="AP201" i="4"/>
  <c r="AQ201" i="4" a="1"/>
  <c r="AQ201" i="4" s="1"/>
  <c r="AR201" i="4"/>
  <c r="AS201" i="4"/>
  <c r="AT201" i="4"/>
  <c r="AU201" i="4"/>
  <c r="AV201" i="4" a="1"/>
  <c r="AV201" i="4" s="1"/>
  <c r="AW201" i="4"/>
  <c r="AX201" i="4"/>
  <c r="BD201" i="4"/>
  <c r="BE201" i="4"/>
  <c r="BF201" i="4"/>
  <c r="BG201" i="4"/>
  <c r="BH201" i="4"/>
  <c r="BI201" i="4" a="1"/>
  <c r="BI201" i="4" s="1"/>
  <c r="BJ201" i="4"/>
  <c r="BK201" i="4"/>
  <c r="BL201" i="4" a="1"/>
  <c r="BL201" i="4" s="1"/>
  <c r="BM201" i="4" a="1"/>
  <c r="BM201" i="4" s="1"/>
  <c r="BN201" i="4" a="1"/>
  <c r="BN201" i="4" s="1"/>
  <c r="BO201" i="4" a="1"/>
  <c r="BO201" i="4" s="1"/>
  <c r="BP201" i="4" a="1"/>
  <c r="BP201" i="4" s="1"/>
  <c r="BQ201" i="4" a="1"/>
  <c r="BQ201" i="4" s="1"/>
  <c r="BR201" i="4" a="1"/>
  <c r="BR201" i="4" s="1"/>
  <c r="BS201" i="4"/>
  <c r="BT201" i="4" a="1"/>
  <c r="BT201" i="4" s="1"/>
  <c r="BU201" i="4" a="1"/>
  <c r="BU201" i="4" s="1"/>
  <c r="BV201" i="4"/>
  <c r="BW201" i="4" a="1"/>
  <c r="BW201" i="4" s="1"/>
  <c r="BX201" i="4"/>
  <c r="BY201" i="4" a="1"/>
  <c r="BY201" i="4" s="1"/>
  <c r="BZ201" i="4" a="1"/>
  <c r="BZ201" i="4" s="1"/>
  <c r="CA201" i="4" a="1"/>
  <c r="CA201" i="4" s="1"/>
  <c r="CB201" i="4" a="1"/>
  <c r="CB201" i="4" s="1"/>
  <c r="CC201" i="4" a="1"/>
  <c r="CC201" i="4" s="1"/>
  <c r="CD201" i="4" a="1"/>
  <c r="CD201" i="4" s="1"/>
  <c r="CE201" i="4"/>
  <c r="J202" i="4"/>
  <c r="L202" i="4" s="1"/>
  <c r="K202" i="4"/>
  <c r="M202" i="4"/>
  <c r="N202" i="4"/>
  <c r="O202" i="4"/>
  <c r="P202" i="4"/>
  <c r="Q202" i="4"/>
  <c r="R202" i="4"/>
  <c r="U202" i="4"/>
  <c r="V202" i="4"/>
  <c r="W202" i="4"/>
  <c r="X202" i="4"/>
  <c r="Y202" i="4"/>
  <c r="Z202" i="4"/>
  <c r="AA202" i="4"/>
  <c r="AC202" i="4"/>
  <c r="AD202" i="4"/>
  <c r="AE202" i="4"/>
  <c r="AF202" i="4"/>
  <c r="AG202" i="4"/>
  <c r="AI202" i="4"/>
  <c r="AJ202" i="4"/>
  <c r="AK202" i="4" a="1"/>
  <c r="AK202" i="4" s="1"/>
  <c r="AL202" i="4"/>
  <c r="AM202" i="4"/>
  <c r="AN202" i="4" a="1"/>
  <c r="AN202" i="4" s="1"/>
  <c r="AO202" i="4"/>
  <c r="AP202" i="4"/>
  <c r="AQ202" i="4" a="1"/>
  <c r="AQ202" i="4" s="1"/>
  <c r="AR202" i="4"/>
  <c r="AS202" i="4"/>
  <c r="AT202" i="4"/>
  <c r="AU202" i="4"/>
  <c r="AV202" i="4" a="1"/>
  <c r="AV202" i="4" s="1"/>
  <c r="AW202" i="4"/>
  <c r="AX202" i="4"/>
  <c r="BD202" i="4"/>
  <c r="BE202" i="4"/>
  <c r="BF202" i="4"/>
  <c r="BG202" i="4"/>
  <c r="BH202" i="4"/>
  <c r="BI202" i="4" a="1"/>
  <c r="BI202" i="4" s="1"/>
  <c r="BJ202" i="4"/>
  <c r="BK202" i="4"/>
  <c r="BL202" i="4" a="1"/>
  <c r="BL202" i="4" s="1"/>
  <c r="BM202" i="4" a="1"/>
  <c r="BM202" i="4" s="1"/>
  <c r="BN202" i="4" a="1"/>
  <c r="BN202" i="4" s="1"/>
  <c r="BO202" i="4" a="1"/>
  <c r="BO202" i="4" s="1"/>
  <c r="BP202" i="4" a="1"/>
  <c r="BP202" i="4" s="1"/>
  <c r="BQ202" i="4" a="1"/>
  <c r="BQ202" i="4" s="1"/>
  <c r="BR202" i="4" a="1"/>
  <c r="BR202" i="4" s="1"/>
  <c r="BS202" i="4"/>
  <c r="BT202" i="4" a="1"/>
  <c r="BT202" i="4" s="1"/>
  <c r="BU202" i="4" a="1"/>
  <c r="BU202" i="4" s="1"/>
  <c r="BV202" i="4"/>
  <c r="BW202" i="4" a="1"/>
  <c r="BW202" i="4" s="1"/>
  <c r="BX202" i="4"/>
  <c r="BY202" i="4" a="1"/>
  <c r="BY202" i="4" s="1"/>
  <c r="BZ202" i="4" a="1"/>
  <c r="BZ202" i="4" s="1"/>
  <c r="CA202" i="4" a="1"/>
  <c r="CA202" i="4" s="1"/>
  <c r="CB202" i="4" a="1"/>
  <c r="CB202" i="4" s="1"/>
  <c r="CC202" i="4" a="1"/>
  <c r="CC202" i="4" s="1"/>
  <c r="CD202" i="4" a="1"/>
  <c r="CD202" i="4" s="1"/>
  <c r="CE202" i="4"/>
  <c r="J203" i="4"/>
  <c r="L203" i="4" s="1"/>
  <c r="K203" i="4"/>
  <c r="M203" i="4"/>
  <c r="N203" i="4"/>
  <c r="O203" i="4"/>
  <c r="P203" i="4"/>
  <c r="Q203" i="4"/>
  <c r="R203" i="4"/>
  <c r="U203" i="4"/>
  <c r="V203" i="4"/>
  <c r="W203" i="4"/>
  <c r="X203" i="4"/>
  <c r="Y203" i="4"/>
  <c r="Z203" i="4"/>
  <c r="AA203" i="4"/>
  <c r="AC203" i="4"/>
  <c r="AD203" i="4"/>
  <c r="AE203" i="4"/>
  <c r="AF203" i="4"/>
  <c r="AG203" i="4"/>
  <c r="AI203" i="4"/>
  <c r="AJ203" i="4"/>
  <c r="AK203" i="4" a="1"/>
  <c r="AK203" i="4" s="1"/>
  <c r="AL203" i="4"/>
  <c r="AM203" i="4"/>
  <c r="AN203" i="4" a="1"/>
  <c r="AN203" i="4" s="1"/>
  <c r="AO203" i="4"/>
  <c r="AP203" i="4"/>
  <c r="AQ203" i="4" a="1"/>
  <c r="AQ203" i="4" s="1"/>
  <c r="AR203" i="4"/>
  <c r="AS203" i="4"/>
  <c r="AT203" i="4"/>
  <c r="AU203" i="4"/>
  <c r="AV203" i="4" a="1"/>
  <c r="AV203" i="4" s="1"/>
  <c r="AW203" i="4"/>
  <c r="AX203" i="4"/>
  <c r="BD203" i="4"/>
  <c r="BE203" i="4"/>
  <c r="BF203" i="4"/>
  <c r="BG203" i="4"/>
  <c r="BH203" i="4"/>
  <c r="BI203" i="4" a="1"/>
  <c r="BI203" i="4" s="1"/>
  <c r="BJ203" i="4"/>
  <c r="BK203" i="4"/>
  <c r="BL203" i="4" a="1"/>
  <c r="BL203" i="4" s="1"/>
  <c r="BM203" i="4" a="1"/>
  <c r="BM203" i="4" s="1"/>
  <c r="BN203" i="4" a="1"/>
  <c r="BN203" i="4" s="1"/>
  <c r="BO203" i="4" a="1"/>
  <c r="BO203" i="4" s="1"/>
  <c r="BP203" i="4" a="1"/>
  <c r="BP203" i="4" s="1"/>
  <c r="BQ203" i="4" a="1"/>
  <c r="BQ203" i="4" s="1"/>
  <c r="BR203" i="4" a="1"/>
  <c r="BR203" i="4" s="1"/>
  <c r="BS203" i="4"/>
  <c r="BT203" i="4" a="1"/>
  <c r="BT203" i="4" s="1"/>
  <c r="BU203" i="4" a="1"/>
  <c r="BU203" i="4" s="1"/>
  <c r="BV203" i="4"/>
  <c r="BW203" i="4" a="1"/>
  <c r="BW203" i="4" s="1"/>
  <c r="BX203" i="4"/>
  <c r="BY203" i="4" a="1"/>
  <c r="BY203" i="4" s="1"/>
  <c r="BZ203" i="4" a="1"/>
  <c r="BZ203" i="4" s="1"/>
  <c r="CA203" i="4" a="1"/>
  <c r="CA203" i="4" s="1"/>
  <c r="CB203" i="4" a="1"/>
  <c r="CB203" i="4" s="1"/>
  <c r="CC203" i="4" a="1"/>
  <c r="CC203" i="4" s="1"/>
  <c r="CD203" i="4" a="1"/>
  <c r="CD203" i="4" s="1"/>
  <c r="CE203" i="4"/>
  <c r="J204" i="4"/>
  <c r="L204" i="4" s="1"/>
  <c r="K204" i="4"/>
  <c r="M204" i="4"/>
  <c r="N204" i="4"/>
  <c r="O204" i="4"/>
  <c r="P204" i="4"/>
  <c r="Q204" i="4"/>
  <c r="R204" i="4"/>
  <c r="U204" i="4"/>
  <c r="V204" i="4"/>
  <c r="W204" i="4"/>
  <c r="X204" i="4"/>
  <c r="Y204" i="4"/>
  <c r="Z204" i="4"/>
  <c r="AA204" i="4"/>
  <c r="AC204" i="4"/>
  <c r="AD204" i="4"/>
  <c r="AE204" i="4"/>
  <c r="AF204" i="4"/>
  <c r="AG204" i="4"/>
  <c r="AI204" i="4"/>
  <c r="AJ204" i="4"/>
  <c r="AK204" i="4" a="1"/>
  <c r="AK204" i="4" s="1"/>
  <c r="AL204" i="4"/>
  <c r="AM204" i="4"/>
  <c r="AN204" i="4" a="1"/>
  <c r="AN204" i="4" s="1"/>
  <c r="AO204" i="4"/>
  <c r="AP204" i="4"/>
  <c r="AQ204" i="4" a="1"/>
  <c r="AQ204" i="4" s="1"/>
  <c r="AR204" i="4"/>
  <c r="AS204" i="4"/>
  <c r="AT204" i="4"/>
  <c r="AU204" i="4"/>
  <c r="AV204" i="4" a="1"/>
  <c r="AV204" i="4" s="1"/>
  <c r="AW204" i="4"/>
  <c r="AX204" i="4"/>
  <c r="BD204" i="4"/>
  <c r="BE204" i="4"/>
  <c r="BF204" i="4"/>
  <c r="BG204" i="4"/>
  <c r="BH204" i="4"/>
  <c r="BI204" i="4" a="1"/>
  <c r="BI204" i="4" s="1"/>
  <c r="BJ204" i="4"/>
  <c r="BK204" i="4"/>
  <c r="BL204" i="4" a="1"/>
  <c r="BL204" i="4" s="1"/>
  <c r="BM204" i="4" a="1"/>
  <c r="BM204" i="4" s="1"/>
  <c r="BN204" i="4" a="1"/>
  <c r="BN204" i="4" s="1"/>
  <c r="BO204" i="4" a="1"/>
  <c r="BO204" i="4" s="1"/>
  <c r="BP204" i="4" a="1"/>
  <c r="BP204" i="4" s="1"/>
  <c r="BQ204" i="4" a="1"/>
  <c r="BQ204" i="4" s="1"/>
  <c r="BR204" i="4" a="1"/>
  <c r="BR204" i="4" s="1"/>
  <c r="BS204" i="4"/>
  <c r="BT204" i="4" a="1"/>
  <c r="BT204" i="4" s="1"/>
  <c r="BU204" i="4" a="1"/>
  <c r="BU204" i="4" s="1"/>
  <c r="BV204" i="4"/>
  <c r="BW204" i="4" a="1"/>
  <c r="BW204" i="4" s="1"/>
  <c r="BX204" i="4"/>
  <c r="BY204" i="4" a="1"/>
  <c r="BY204" i="4" s="1"/>
  <c r="BZ204" i="4" a="1"/>
  <c r="BZ204" i="4" s="1"/>
  <c r="CA204" i="4" a="1"/>
  <c r="CA204" i="4" s="1"/>
  <c r="CB204" i="4" a="1"/>
  <c r="CB204" i="4" s="1"/>
  <c r="CC204" i="4" a="1"/>
  <c r="CC204" i="4" s="1"/>
  <c r="CD204" i="4" a="1"/>
  <c r="CD204" i="4" s="1"/>
  <c r="CE204" i="4"/>
  <c r="J205" i="4"/>
  <c r="L205" i="4" s="1"/>
  <c r="K205" i="4"/>
  <c r="M205" i="4"/>
  <c r="N205" i="4"/>
  <c r="O205" i="4"/>
  <c r="P205" i="4"/>
  <c r="Q205" i="4"/>
  <c r="R205" i="4"/>
  <c r="U205" i="4"/>
  <c r="V205" i="4"/>
  <c r="W205" i="4"/>
  <c r="X205" i="4"/>
  <c r="Y205" i="4"/>
  <c r="Z205" i="4"/>
  <c r="AA205" i="4"/>
  <c r="AC205" i="4"/>
  <c r="AD205" i="4"/>
  <c r="AE205" i="4"/>
  <c r="AF205" i="4"/>
  <c r="AG205" i="4"/>
  <c r="AI205" i="4"/>
  <c r="AJ205" i="4"/>
  <c r="AK205" i="4" a="1"/>
  <c r="AK205" i="4" s="1"/>
  <c r="AL205" i="4"/>
  <c r="AM205" i="4"/>
  <c r="AN205" i="4" a="1"/>
  <c r="AN205" i="4" s="1"/>
  <c r="AO205" i="4"/>
  <c r="AP205" i="4"/>
  <c r="AQ205" i="4" a="1"/>
  <c r="AQ205" i="4" s="1"/>
  <c r="AR205" i="4"/>
  <c r="AS205" i="4"/>
  <c r="AT205" i="4"/>
  <c r="AU205" i="4"/>
  <c r="AV205" i="4" a="1"/>
  <c r="AV205" i="4" s="1"/>
  <c r="AW205" i="4"/>
  <c r="AX205" i="4"/>
  <c r="BD205" i="4"/>
  <c r="BE205" i="4"/>
  <c r="BF205" i="4"/>
  <c r="BG205" i="4"/>
  <c r="BH205" i="4"/>
  <c r="BI205" i="4" a="1"/>
  <c r="BI205" i="4" s="1"/>
  <c r="BJ205" i="4"/>
  <c r="BK205" i="4"/>
  <c r="BL205" i="4" a="1"/>
  <c r="BL205" i="4" s="1"/>
  <c r="BM205" i="4" a="1"/>
  <c r="BM205" i="4" s="1"/>
  <c r="BN205" i="4" a="1"/>
  <c r="BN205" i="4" s="1"/>
  <c r="BO205" i="4" a="1"/>
  <c r="BO205" i="4" s="1"/>
  <c r="BP205" i="4" a="1"/>
  <c r="BP205" i="4" s="1"/>
  <c r="BQ205" i="4" a="1"/>
  <c r="BQ205" i="4" s="1"/>
  <c r="BR205" i="4" a="1"/>
  <c r="BR205" i="4" s="1"/>
  <c r="BS205" i="4"/>
  <c r="BT205" i="4" a="1"/>
  <c r="BT205" i="4" s="1"/>
  <c r="BU205" i="4" a="1"/>
  <c r="BU205" i="4" s="1"/>
  <c r="BV205" i="4"/>
  <c r="BW205" i="4" a="1"/>
  <c r="BW205" i="4" s="1"/>
  <c r="BX205" i="4"/>
  <c r="BY205" i="4" a="1"/>
  <c r="BY205" i="4" s="1"/>
  <c r="BZ205" i="4" a="1"/>
  <c r="BZ205" i="4" s="1"/>
  <c r="CA205" i="4" a="1"/>
  <c r="CA205" i="4" s="1"/>
  <c r="CB205" i="4" a="1"/>
  <c r="CB205" i="4" s="1"/>
  <c r="CC205" i="4" a="1"/>
  <c r="CC205" i="4" s="1"/>
  <c r="CD205" i="4" a="1"/>
  <c r="CD205" i="4" s="1"/>
  <c r="CE205" i="4"/>
  <c r="J206" i="4"/>
  <c r="L206" i="4" s="1"/>
  <c r="K206" i="4"/>
  <c r="M206" i="4"/>
  <c r="N206" i="4"/>
  <c r="O206" i="4"/>
  <c r="P206" i="4"/>
  <c r="Q206" i="4"/>
  <c r="R206" i="4"/>
  <c r="U206" i="4"/>
  <c r="V206" i="4"/>
  <c r="W206" i="4"/>
  <c r="X206" i="4"/>
  <c r="Y206" i="4"/>
  <c r="Z206" i="4"/>
  <c r="AA206" i="4"/>
  <c r="AC206" i="4"/>
  <c r="AD206" i="4"/>
  <c r="AE206" i="4"/>
  <c r="AF206" i="4"/>
  <c r="AG206" i="4"/>
  <c r="AI206" i="4"/>
  <c r="AJ206" i="4"/>
  <c r="AK206" i="4" a="1"/>
  <c r="AK206" i="4" s="1"/>
  <c r="AL206" i="4"/>
  <c r="AM206" i="4"/>
  <c r="AN206" i="4" a="1"/>
  <c r="AN206" i="4" s="1"/>
  <c r="AO206" i="4"/>
  <c r="AP206" i="4"/>
  <c r="AQ206" i="4" a="1"/>
  <c r="AQ206" i="4" s="1"/>
  <c r="AR206" i="4"/>
  <c r="AS206" i="4"/>
  <c r="AT206" i="4"/>
  <c r="AU206" i="4"/>
  <c r="AV206" i="4" a="1"/>
  <c r="AV206" i="4" s="1"/>
  <c r="AW206" i="4"/>
  <c r="AX206" i="4"/>
  <c r="BD206" i="4"/>
  <c r="BE206" i="4"/>
  <c r="BF206" i="4"/>
  <c r="BG206" i="4"/>
  <c r="BH206" i="4"/>
  <c r="BI206" i="4" a="1"/>
  <c r="BI206" i="4" s="1"/>
  <c r="BJ206" i="4"/>
  <c r="BK206" i="4"/>
  <c r="BL206" i="4" a="1"/>
  <c r="BL206" i="4" s="1"/>
  <c r="BM206" i="4" a="1"/>
  <c r="BM206" i="4" s="1"/>
  <c r="BN206" i="4" a="1"/>
  <c r="BN206" i="4" s="1"/>
  <c r="BO206" i="4" a="1"/>
  <c r="BO206" i="4" s="1"/>
  <c r="BP206" i="4" a="1"/>
  <c r="BP206" i="4" s="1"/>
  <c r="BQ206" i="4" a="1"/>
  <c r="BQ206" i="4" s="1"/>
  <c r="BR206" i="4" a="1"/>
  <c r="BR206" i="4" s="1"/>
  <c r="BS206" i="4"/>
  <c r="BT206" i="4" a="1"/>
  <c r="BT206" i="4" s="1"/>
  <c r="BU206" i="4" a="1"/>
  <c r="BU206" i="4" s="1"/>
  <c r="BV206" i="4"/>
  <c r="BW206" i="4" a="1"/>
  <c r="BW206" i="4" s="1"/>
  <c r="BX206" i="4"/>
  <c r="BY206" i="4" a="1"/>
  <c r="BY206" i="4" s="1"/>
  <c r="BZ206" i="4" a="1"/>
  <c r="BZ206" i="4" s="1"/>
  <c r="CA206" i="4" a="1"/>
  <c r="CA206" i="4" s="1"/>
  <c r="CB206" i="4" a="1"/>
  <c r="CB206" i="4" s="1"/>
  <c r="CC206" i="4" a="1"/>
  <c r="CC206" i="4" s="1"/>
  <c r="CD206" i="4" a="1"/>
  <c r="CD206" i="4" s="1"/>
  <c r="CE206" i="4"/>
  <c r="J207" i="4"/>
  <c r="L207" i="4" s="1"/>
  <c r="K207" i="4"/>
  <c r="M207" i="4"/>
  <c r="N207" i="4"/>
  <c r="O207" i="4"/>
  <c r="P207" i="4"/>
  <c r="Q207" i="4"/>
  <c r="R207" i="4"/>
  <c r="U207" i="4"/>
  <c r="V207" i="4"/>
  <c r="W207" i="4"/>
  <c r="X207" i="4"/>
  <c r="Y207" i="4"/>
  <c r="Z207" i="4"/>
  <c r="AA207" i="4"/>
  <c r="AC207" i="4"/>
  <c r="AD207" i="4"/>
  <c r="AE207" i="4"/>
  <c r="AF207" i="4"/>
  <c r="AG207" i="4"/>
  <c r="AI207" i="4"/>
  <c r="AJ207" i="4"/>
  <c r="AK207" i="4" a="1"/>
  <c r="AK207" i="4" s="1"/>
  <c r="AL207" i="4"/>
  <c r="AM207" i="4"/>
  <c r="AN207" i="4" a="1"/>
  <c r="AN207" i="4" s="1"/>
  <c r="AO207" i="4"/>
  <c r="AP207" i="4"/>
  <c r="AQ207" i="4" a="1"/>
  <c r="AQ207" i="4" s="1"/>
  <c r="AR207" i="4"/>
  <c r="AS207" i="4"/>
  <c r="AT207" i="4"/>
  <c r="AU207" i="4"/>
  <c r="AV207" i="4" a="1"/>
  <c r="AV207" i="4" s="1"/>
  <c r="AW207" i="4"/>
  <c r="AX207" i="4"/>
  <c r="BD207" i="4"/>
  <c r="BE207" i="4"/>
  <c r="BF207" i="4"/>
  <c r="BG207" i="4"/>
  <c r="BH207" i="4"/>
  <c r="BI207" i="4" a="1"/>
  <c r="BI207" i="4" s="1"/>
  <c r="BJ207" i="4"/>
  <c r="BK207" i="4"/>
  <c r="BL207" i="4" a="1"/>
  <c r="BL207" i="4" s="1"/>
  <c r="BM207" i="4" a="1"/>
  <c r="BM207" i="4" s="1"/>
  <c r="BN207" i="4" a="1"/>
  <c r="BN207" i="4" s="1"/>
  <c r="BO207" i="4" a="1"/>
  <c r="BO207" i="4" s="1"/>
  <c r="BP207" i="4" a="1"/>
  <c r="BP207" i="4" s="1"/>
  <c r="BQ207" i="4" a="1"/>
  <c r="BQ207" i="4" s="1"/>
  <c r="BR207" i="4" a="1"/>
  <c r="BR207" i="4" s="1"/>
  <c r="BS207" i="4"/>
  <c r="BT207" i="4" a="1"/>
  <c r="BT207" i="4" s="1"/>
  <c r="BU207" i="4" a="1"/>
  <c r="BU207" i="4" s="1"/>
  <c r="BV207" i="4"/>
  <c r="BW207" i="4" a="1"/>
  <c r="BW207" i="4" s="1"/>
  <c r="BX207" i="4"/>
  <c r="BY207" i="4" a="1"/>
  <c r="BY207" i="4" s="1"/>
  <c r="BZ207" i="4" a="1"/>
  <c r="BZ207" i="4" s="1"/>
  <c r="CA207" i="4" a="1"/>
  <c r="CA207" i="4" s="1"/>
  <c r="CB207" i="4" a="1"/>
  <c r="CB207" i="4" s="1"/>
  <c r="CC207" i="4" a="1"/>
  <c r="CC207" i="4" s="1"/>
  <c r="CD207" i="4" a="1"/>
  <c r="CD207" i="4" s="1"/>
  <c r="CE207" i="4"/>
  <c r="J208" i="4"/>
  <c r="L208" i="4" s="1"/>
  <c r="K208" i="4"/>
  <c r="M208" i="4"/>
  <c r="N208" i="4"/>
  <c r="O208" i="4"/>
  <c r="P208" i="4"/>
  <c r="Q208" i="4"/>
  <c r="R208" i="4"/>
  <c r="U208" i="4"/>
  <c r="V208" i="4"/>
  <c r="W208" i="4"/>
  <c r="X208" i="4"/>
  <c r="Y208" i="4"/>
  <c r="Z208" i="4"/>
  <c r="AA208" i="4"/>
  <c r="AC208" i="4"/>
  <c r="AD208" i="4"/>
  <c r="AE208" i="4"/>
  <c r="AF208" i="4"/>
  <c r="AG208" i="4"/>
  <c r="AI208" i="4"/>
  <c r="AJ208" i="4"/>
  <c r="AK208" i="4" a="1"/>
  <c r="AK208" i="4" s="1"/>
  <c r="AL208" i="4"/>
  <c r="AM208" i="4"/>
  <c r="AN208" i="4" a="1"/>
  <c r="AN208" i="4" s="1"/>
  <c r="AO208" i="4"/>
  <c r="AP208" i="4"/>
  <c r="AQ208" i="4" a="1"/>
  <c r="AQ208" i="4" s="1"/>
  <c r="AR208" i="4"/>
  <c r="AS208" i="4"/>
  <c r="AT208" i="4"/>
  <c r="AU208" i="4"/>
  <c r="AV208" i="4" a="1"/>
  <c r="AV208" i="4" s="1"/>
  <c r="AW208" i="4"/>
  <c r="AX208" i="4"/>
  <c r="BD208" i="4"/>
  <c r="BE208" i="4"/>
  <c r="BF208" i="4"/>
  <c r="BG208" i="4"/>
  <c r="BH208" i="4"/>
  <c r="BI208" i="4" a="1"/>
  <c r="BI208" i="4" s="1"/>
  <c r="BJ208" i="4"/>
  <c r="BK208" i="4"/>
  <c r="BL208" i="4" a="1"/>
  <c r="BL208" i="4" s="1"/>
  <c r="BM208" i="4" a="1"/>
  <c r="BM208" i="4" s="1"/>
  <c r="BN208" i="4" a="1"/>
  <c r="BN208" i="4" s="1"/>
  <c r="BO208" i="4" a="1"/>
  <c r="BO208" i="4" s="1"/>
  <c r="BP208" i="4" a="1"/>
  <c r="BP208" i="4" s="1"/>
  <c r="BQ208" i="4" a="1"/>
  <c r="BQ208" i="4" s="1"/>
  <c r="BR208" i="4" a="1"/>
  <c r="BR208" i="4" s="1"/>
  <c r="BS208" i="4"/>
  <c r="BT208" i="4" a="1"/>
  <c r="BT208" i="4" s="1"/>
  <c r="BU208" i="4" a="1"/>
  <c r="BU208" i="4" s="1"/>
  <c r="BV208" i="4"/>
  <c r="BW208" i="4" a="1"/>
  <c r="BW208" i="4" s="1"/>
  <c r="BX208" i="4"/>
  <c r="BY208" i="4" a="1"/>
  <c r="BY208" i="4" s="1"/>
  <c r="BZ208" i="4" a="1"/>
  <c r="BZ208" i="4" s="1"/>
  <c r="CA208" i="4" a="1"/>
  <c r="CA208" i="4" s="1"/>
  <c r="CB208" i="4" a="1"/>
  <c r="CB208" i="4" s="1"/>
  <c r="CC208" i="4" a="1"/>
  <c r="CC208" i="4" s="1"/>
  <c r="CD208" i="4" a="1"/>
  <c r="CD208" i="4" s="1"/>
  <c r="CE208" i="4"/>
  <c r="J209" i="4"/>
  <c r="L209" i="4" s="1"/>
  <c r="K209" i="4"/>
  <c r="M209" i="4"/>
  <c r="N209" i="4"/>
  <c r="O209" i="4"/>
  <c r="P209" i="4"/>
  <c r="Q209" i="4"/>
  <c r="R209" i="4"/>
  <c r="U209" i="4"/>
  <c r="V209" i="4"/>
  <c r="W209" i="4"/>
  <c r="X209" i="4"/>
  <c r="Y209" i="4"/>
  <c r="Z209" i="4"/>
  <c r="AA209" i="4"/>
  <c r="AC209" i="4"/>
  <c r="AD209" i="4"/>
  <c r="AE209" i="4"/>
  <c r="AF209" i="4"/>
  <c r="AG209" i="4"/>
  <c r="AI209" i="4"/>
  <c r="AJ209" i="4"/>
  <c r="AK209" i="4" a="1"/>
  <c r="AK209" i="4" s="1"/>
  <c r="AL209" i="4"/>
  <c r="AM209" i="4"/>
  <c r="AN209" i="4" a="1"/>
  <c r="AN209" i="4" s="1"/>
  <c r="AO209" i="4"/>
  <c r="AP209" i="4"/>
  <c r="AQ209" i="4" a="1"/>
  <c r="AQ209" i="4" s="1"/>
  <c r="AR209" i="4"/>
  <c r="AS209" i="4"/>
  <c r="AT209" i="4"/>
  <c r="AU209" i="4"/>
  <c r="AV209" i="4" a="1"/>
  <c r="AV209" i="4" s="1"/>
  <c r="AW209" i="4"/>
  <c r="AX209" i="4"/>
  <c r="BD209" i="4"/>
  <c r="BE209" i="4"/>
  <c r="BF209" i="4"/>
  <c r="BG209" i="4"/>
  <c r="BH209" i="4"/>
  <c r="BI209" i="4" a="1"/>
  <c r="BI209" i="4" s="1"/>
  <c r="BJ209" i="4"/>
  <c r="BK209" i="4"/>
  <c r="BL209" i="4" a="1"/>
  <c r="BL209" i="4" s="1"/>
  <c r="BM209" i="4" a="1"/>
  <c r="BM209" i="4" s="1"/>
  <c r="BN209" i="4" a="1"/>
  <c r="BN209" i="4" s="1"/>
  <c r="BO209" i="4" a="1"/>
  <c r="BO209" i="4" s="1"/>
  <c r="BP209" i="4" a="1"/>
  <c r="BP209" i="4" s="1"/>
  <c r="BQ209" i="4" a="1"/>
  <c r="BQ209" i="4" s="1"/>
  <c r="BR209" i="4" a="1"/>
  <c r="BR209" i="4" s="1"/>
  <c r="BS209" i="4"/>
  <c r="BT209" i="4" a="1"/>
  <c r="BT209" i="4" s="1"/>
  <c r="BU209" i="4" a="1"/>
  <c r="BU209" i="4" s="1"/>
  <c r="BV209" i="4"/>
  <c r="BW209" i="4" a="1"/>
  <c r="BW209" i="4" s="1"/>
  <c r="BX209" i="4"/>
  <c r="BY209" i="4" a="1"/>
  <c r="BY209" i="4" s="1"/>
  <c r="BZ209" i="4" a="1"/>
  <c r="BZ209" i="4" s="1"/>
  <c r="CA209" i="4" a="1"/>
  <c r="CA209" i="4" s="1"/>
  <c r="CB209" i="4" a="1"/>
  <c r="CB209" i="4" s="1"/>
  <c r="CC209" i="4" a="1"/>
  <c r="CC209" i="4" s="1"/>
  <c r="CD209" i="4" a="1"/>
  <c r="CD209" i="4" s="1"/>
  <c r="CE209" i="4"/>
  <c r="J210" i="4"/>
  <c r="L210" i="4" s="1"/>
  <c r="K210" i="4"/>
  <c r="M210" i="4"/>
  <c r="N210" i="4"/>
  <c r="O210" i="4"/>
  <c r="P210" i="4"/>
  <c r="Q210" i="4"/>
  <c r="R210" i="4"/>
  <c r="U210" i="4"/>
  <c r="V210" i="4"/>
  <c r="W210" i="4"/>
  <c r="X210" i="4"/>
  <c r="Y210" i="4"/>
  <c r="Z210" i="4"/>
  <c r="AA210" i="4"/>
  <c r="AC210" i="4"/>
  <c r="AD210" i="4"/>
  <c r="AE210" i="4"/>
  <c r="AF210" i="4"/>
  <c r="AG210" i="4"/>
  <c r="AI210" i="4"/>
  <c r="AJ210" i="4"/>
  <c r="AK210" i="4" a="1"/>
  <c r="AK210" i="4" s="1"/>
  <c r="AL210" i="4"/>
  <c r="AM210" i="4"/>
  <c r="AN210" i="4" a="1"/>
  <c r="AN210" i="4" s="1"/>
  <c r="AO210" i="4"/>
  <c r="AP210" i="4"/>
  <c r="AQ210" i="4" a="1"/>
  <c r="AQ210" i="4" s="1"/>
  <c r="AR210" i="4"/>
  <c r="AS210" i="4"/>
  <c r="AT210" i="4"/>
  <c r="AU210" i="4"/>
  <c r="AV210" i="4" a="1"/>
  <c r="AV210" i="4" s="1"/>
  <c r="AW210" i="4"/>
  <c r="AX210" i="4"/>
  <c r="BD210" i="4"/>
  <c r="BE210" i="4"/>
  <c r="BF210" i="4"/>
  <c r="BG210" i="4"/>
  <c r="BH210" i="4"/>
  <c r="BI210" i="4" a="1"/>
  <c r="BI210" i="4" s="1"/>
  <c r="BJ210" i="4"/>
  <c r="BK210" i="4"/>
  <c r="BL210" i="4" a="1"/>
  <c r="BL210" i="4" s="1"/>
  <c r="BM210" i="4" a="1"/>
  <c r="BM210" i="4" s="1"/>
  <c r="BN210" i="4" a="1"/>
  <c r="BN210" i="4" s="1"/>
  <c r="BO210" i="4" a="1"/>
  <c r="BO210" i="4" s="1"/>
  <c r="BP210" i="4" a="1"/>
  <c r="BP210" i="4" s="1"/>
  <c r="BQ210" i="4" a="1"/>
  <c r="BQ210" i="4" s="1"/>
  <c r="BR210" i="4" a="1"/>
  <c r="BR210" i="4" s="1"/>
  <c r="BS210" i="4"/>
  <c r="BT210" i="4" a="1"/>
  <c r="BT210" i="4" s="1"/>
  <c r="BU210" i="4" a="1"/>
  <c r="BU210" i="4" s="1"/>
  <c r="BV210" i="4"/>
  <c r="BW210" i="4" a="1"/>
  <c r="BW210" i="4" s="1"/>
  <c r="BX210" i="4"/>
  <c r="BY210" i="4" a="1"/>
  <c r="BY210" i="4" s="1"/>
  <c r="BZ210" i="4" a="1"/>
  <c r="BZ210" i="4" s="1"/>
  <c r="CA210" i="4" a="1"/>
  <c r="CA210" i="4" s="1"/>
  <c r="CB210" i="4" a="1"/>
  <c r="CB210" i="4" s="1"/>
  <c r="CC210" i="4" a="1"/>
  <c r="CC210" i="4" s="1"/>
  <c r="CD210" i="4" a="1"/>
  <c r="CD210" i="4" s="1"/>
  <c r="CE210" i="4"/>
  <c r="J211" i="4"/>
  <c r="L211" i="4" s="1"/>
  <c r="K211" i="4"/>
  <c r="M211" i="4"/>
  <c r="N211" i="4"/>
  <c r="O211" i="4"/>
  <c r="P211" i="4"/>
  <c r="Q211" i="4"/>
  <c r="R211" i="4"/>
  <c r="U211" i="4"/>
  <c r="V211" i="4"/>
  <c r="W211" i="4"/>
  <c r="X211" i="4"/>
  <c r="Y211" i="4"/>
  <c r="Z211" i="4"/>
  <c r="AA211" i="4"/>
  <c r="AC211" i="4"/>
  <c r="AD211" i="4"/>
  <c r="AE211" i="4"/>
  <c r="AF211" i="4"/>
  <c r="AG211" i="4"/>
  <c r="AI211" i="4"/>
  <c r="AJ211" i="4"/>
  <c r="AK211" i="4" a="1"/>
  <c r="AK211" i="4" s="1"/>
  <c r="AL211" i="4"/>
  <c r="AM211" i="4"/>
  <c r="AN211" i="4" a="1"/>
  <c r="AN211" i="4" s="1"/>
  <c r="AO211" i="4"/>
  <c r="AP211" i="4"/>
  <c r="AQ211" i="4" a="1"/>
  <c r="AQ211" i="4" s="1"/>
  <c r="AR211" i="4"/>
  <c r="AS211" i="4"/>
  <c r="AT211" i="4"/>
  <c r="AU211" i="4"/>
  <c r="AV211" i="4" a="1"/>
  <c r="AV211" i="4" s="1"/>
  <c r="AW211" i="4"/>
  <c r="AX211" i="4"/>
  <c r="BD211" i="4"/>
  <c r="BE211" i="4"/>
  <c r="BF211" i="4"/>
  <c r="BG211" i="4"/>
  <c r="BH211" i="4"/>
  <c r="BI211" i="4" a="1"/>
  <c r="BI211" i="4" s="1"/>
  <c r="BJ211" i="4"/>
  <c r="BK211" i="4"/>
  <c r="BL211" i="4" a="1"/>
  <c r="BL211" i="4" s="1"/>
  <c r="BM211" i="4" a="1"/>
  <c r="BM211" i="4" s="1"/>
  <c r="BN211" i="4" a="1"/>
  <c r="BN211" i="4" s="1"/>
  <c r="BO211" i="4" a="1"/>
  <c r="BO211" i="4" s="1"/>
  <c r="BP211" i="4" a="1"/>
  <c r="BP211" i="4" s="1"/>
  <c r="BQ211" i="4" a="1"/>
  <c r="BQ211" i="4" s="1"/>
  <c r="BR211" i="4" a="1"/>
  <c r="BR211" i="4" s="1"/>
  <c r="BS211" i="4"/>
  <c r="BT211" i="4" a="1"/>
  <c r="BT211" i="4" s="1"/>
  <c r="BU211" i="4" a="1"/>
  <c r="BU211" i="4" s="1"/>
  <c r="BV211" i="4"/>
  <c r="BW211" i="4" a="1"/>
  <c r="BW211" i="4" s="1"/>
  <c r="BX211" i="4"/>
  <c r="BY211" i="4" a="1"/>
  <c r="BY211" i="4" s="1"/>
  <c r="BZ211" i="4" a="1"/>
  <c r="BZ211" i="4" s="1"/>
  <c r="CA211" i="4" a="1"/>
  <c r="CA211" i="4" s="1"/>
  <c r="CB211" i="4" a="1"/>
  <c r="CB211" i="4" s="1"/>
  <c r="CC211" i="4" a="1"/>
  <c r="CC211" i="4" s="1"/>
  <c r="CD211" i="4" a="1"/>
  <c r="CD211" i="4" s="1"/>
  <c r="CE211" i="4"/>
  <c r="J212" i="4"/>
  <c r="L212" i="4" s="1"/>
  <c r="K212" i="4"/>
  <c r="M212" i="4"/>
  <c r="N212" i="4"/>
  <c r="O212" i="4"/>
  <c r="P212" i="4"/>
  <c r="Q212" i="4"/>
  <c r="R212" i="4"/>
  <c r="U212" i="4"/>
  <c r="V212" i="4"/>
  <c r="W212" i="4"/>
  <c r="X212" i="4"/>
  <c r="Y212" i="4"/>
  <c r="Z212" i="4"/>
  <c r="AA212" i="4"/>
  <c r="AC212" i="4"/>
  <c r="AD212" i="4"/>
  <c r="AE212" i="4"/>
  <c r="AF212" i="4"/>
  <c r="AG212" i="4"/>
  <c r="AI212" i="4"/>
  <c r="AJ212" i="4"/>
  <c r="AK212" i="4" a="1"/>
  <c r="AK212" i="4" s="1"/>
  <c r="AL212" i="4"/>
  <c r="AM212" i="4"/>
  <c r="AN212" i="4" a="1"/>
  <c r="AN212" i="4" s="1"/>
  <c r="AO212" i="4"/>
  <c r="AP212" i="4"/>
  <c r="AQ212" i="4" a="1"/>
  <c r="AQ212" i="4" s="1"/>
  <c r="AR212" i="4"/>
  <c r="AS212" i="4"/>
  <c r="AT212" i="4"/>
  <c r="AU212" i="4"/>
  <c r="AV212" i="4" a="1"/>
  <c r="AV212" i="4" s="1"/>
  <c r="AW212" i="4"/>
  <c r="AX212" i="4"/>
  <c r="BD212" i="4"/>
  <c r="BE212" i="4"/>
  <c r="BF212" i="4"/>
  <c r="BG212" i="4"/>
  <c r="BH212" i="4"/>
  <c r="BI212" i="4" a="1"/>
  <c r="BI212" i="4" s="1"/>
  <c r="BJ212" i="4"/>
  <c r="BK212" i="4"/>
  <c r="BL212" i="4" a="1"/>
  <c r="BL212" i="4" s="1"/>
  <c r="BM212" i="4" a="1"/>
  <c r="BM212" i="4" s="1"/>
  <c r="BN212" i="4" a="1"/>
  <c r="BN212" i="4" s="1"/>
  <c r="BO212" i="4" a="1"/>
  <c r="BO212" i="4" s="1"/>
  <c r="BP212" i="4" a="1"/>
  <c r="BP212" i="4" s="1"/>
  <c r="BQ212" i="4" a="1"/>
  <c r="BQ212" i="4" s="1"/>
  <c r="BR212" i="4" a="1"/>
  <c r="BR212" i="4" s="1"/>
  <c r="BS212" i="4"/>
  <c r="BT212" i="4" a="1"/>
  <c r="BT212" i="4" s="1"/>
  <c r="BU212" i="4" a="1"/>
  <c r="BU212" i="4" s="1"/>
  <c r="BV212" i="4"/>
  <c r="BW212" i="4" a="1"/>
  <c r="BW212" i="4" s="1"/>
  <c r="BX212" i="4"/>
  <c r="BY212" i="4" a="1"/>
  <c r="BY212" i="4" s="1"/>
  <c r="BZ212" i="4" a="1"/>
  <c r="BZ212" i="4" s="1"/>
  <c r="CA212" i="4" a="1"/>
  <c r="CA212" i="4" s="1"/>
  <c r="CB212" i="4" a="1"/>
  <c r="CB212" i="4" s="1"/>
  <c r="CC212" i="4" a="1"/>
  <c r="CC212" i="4" s="1"/>
  <c r="CD212" i="4" a="1"/>
  <c r="CD212" i="4" s="1"/>
  <c r="CE212" i="4"/>
  <c r="J213" i="4"/>
  <c r="L213" i="4" s="1"/>
  <c r="K213" i="4"/>
  <c r="M213" i="4"/>
  <c r="N213" i="4"/>
  <c r="O213" i="4"/>
  <c r="P213" i="4"/>
  <c r="Q213" i="4"/>
  <c r="R213" i="4"/>
  <c r="U213" i="4"/>
  <c r="V213" i="4"/>
  <c r="W213" i="4"/>
  <c r="X213" i="4"/>
  <c r="Y213" i="4"/>
  <c r="Z213" i="4"/>
  <c r="AA213" i="4"/>
  <c r="AC213" i="4"/>
  <c r="AD213" i="4"/>
  <c r="AE213" i="4"/>
  <c r="AF213" i="4"/>
  <c r="AG213" i="4"/>
  <c r="AI213" i="4"/>
  <c r="AJ213" i="4"/>
  <c r="AK213" i="4" a="1"/>
  <c r="AK213" i="4" s="1"/>
  <c r="AL213" i="4"/>
  <c r="AM213" i="4"/>
  <c r="AN213" i="4" a="1"/>
  <c r="AN213" i="4" s="1"/>
  <c r="AO213" i="4"/>
  <c r="AP213" i="4"/>
  <c r="AQ213" i="4" a="1"/>
  <c r="AQ213" i="4" s="1"/>
  <c r="AR213" i="4"/>
  <c r="AS213" i="4"/>
  <c r="AT213" i="4"/>
  <c r="AU213" i="4"/>
  <c r="AV213" i="4" a="1"/>
  <c r="AV213" i="4" s="1"/>
  <c r="AW213" i="4"/>
  <c r="AX213" i="4"/>
  <c r="BD213" i="4"/>
  <c r="BE213" i="4"/>
  <c r="BF213" i="4"/>
  <c r="BG213" i="4"/>
  <c r="BH213" i="4"/>
  <c r="BI213" i="4" a="1"/>
  <c r="BI213" i="4" s="1"/>
  <c r="BJ213" i="4"/>
  <c r="BK213" i="4"/>
  <c r="BL213" i="4" a="1"/>
  <c r="BL213" i="4" s="1"/>
  <c r="BM213" i="4" a="1"/>
  <c r="BM213" i="4" s="1"/>
  <c r="BN213" i="4" a="1"/>
  <c r="BN213" i="4" s="1"/>
  <c r="BO213" i="4" a="1"/>
  <c r="BO213" i="4" s="1"/>
  <c r="BP213" i="4" a="1"/>
  <c r="BP213" i="4" s="1"/>
  <c r="BQ213" i="4" a="1"/>
  <c r="BQ213" i="4" s="1"/>
  <c r="BR213" i="4" a="1"/>
  <c r="BR213" i="4" s="1"/>
  <c r="BS213" i="4"/>
  <c r="BT213" i="4" a="1"/>
  <c r="BT213" i="4" s="1"/>
  <c r="BU213" i="4" a="1"/>
  <c r="BU213" i="4" s="1"/>
  <c r="BV213" i="4"/>
  <c r="BW213" i="4" a="1"/>
  <c r="BW213" i="4" s="1"/>
  <c r="BX213" i="4"/>
  <c r="BY213" i="4" a="1"/>
  <c r="BY213" i="4" s="1"/>
  <c r="BZ213" i="4" a="1"/>
  <c r="BZ213" i="4" s="1"/>
  <c r="CA213" i="4" a="1"/>
  <c r="CA213" i="4" s="1"/>
  <c r="CB213" i="4" a="1"/>
  <c r="CB213" i="4" s="1"/>
  <c r="CC213" i="4" a="1"/>
  <c r="CC213" i="4" s="1"/>
  <c r="CD213" i="4" a="1"/>
  <c r="CD213" i="4" s="1"/>
  <c r="CE213" i="4"/>
  <c r="J214" i="4"/>
  <c r="L214" i="4" s="1"/>
  <c r="K214" i="4"/>
  <c r="M214" i="4"/>
  <c r="N214" i="4"/>
  <c r="O214" i="4"/>
  <c r="P214" i="4"/>
  <c r="Q214" i="4"/>
  <c r="R214" i="4"/>
  <c r="U214" i="4"/>
  <c r="V214" i="4"/>
  <c r="W214" i="4"/>
  <c r="X214" i="4"/>
  <c r="Y214" i="4"/>
  <c r="Z214" i="4"/>
  <c r="AA214" i="4"/>
  <c r="AC214" i="4"/>
  <c r="AD214" i="4"/>
  <c r="AE214" i="4"/>
  <c r="AF214" i="4"/>
  <c r="AG214" i="4"/>
  <c r="AI214" i="4"/>
  <c r="AJ214" i="4"/>
  <c r="AK214" i="4" a="1"/>
  <c r="AK214" i="4" s="1"/>
  <c r="AL214" i="4"/>
  <c r="AM214" i="4"/>
  <c r="AN214" i="4" a="1"/>
  <c r="AN214" i="4" s="1"/>
  <c r="AO214" i="4"/>
  <c r="AP214" i="4"/>
  <c r="AQ214" i="4" a="1"/>
  <c r="AQ214" i="4" s="1"/>
  <c r="AR214" i="4"/>
  <c r="AS214" i="4"/>
  <c r="AT214" i="4"/>
  <c r="AU214" i="4"/>
  <c r="AV214" i="4" a="1"/>
  <c r="AV214" i="4" s="1"/>
  <c r="AW214" i="4"/>
  <c r="AX214" i="4"/>
  <c r="BD214" i="4"/>
  <c r="BE214" i="4"/>
  <c r="BF214" i="4"/>
  <c r="BG214" i="4"/>
  <c r="BH214" i="4"/>
  <c r="BI214" i="4" a="1"/>
  <c r="BI214" i="4" s="1"/>
  <c r="BJ214" i="4"/>
  <c r="BK214" i="4"/>
  <c r="BL214" i="4" a="1"/>
  <c r="BL214" i="4" s="1"/>
  <c r="BM214" i="4" a="1"/>
  <c r="BM214" i="4" s="1"/>
  <c r="BN214" i="4" a="1"/>
  <c r="BN214" i="4" s="1"/>
  <c r="BO214" i="4" a="1"/>
  <c r="BO214" i="4" s="1"/>
  <c r="BP214" i="4" a="1"/>
  <c r="BP214" i="4" s="1"/>
  <c r="BQ214" i="4" a="1"/>
  <c r="BQ214" i="4" s="1"/>
  <c r="BR214" i="4" a="1"/>
  <c r="BR214" i="4" s="1"/>
  <c r="BS214" i="4"/>
  <c r="BT214" i="4" a="1"/>
  <c r="BT214" i="4" s="1"/>
  <c r="BU214" i="4" a="1"/>
  <c r="BU214" i="4" s="1"/>
  <c r="BV214" i="4"/>
  <c r="BW214" i="4" a="1"/>
  <c r="BW214" i="4" s="1"/>
  <c r="BX214" i="4"/>
  <c r="BY214" i="4" a="1"/>
  <c r="BY214" i="4" s="1"/>
  <c r="BZ214" i="4" a="1"/>
  <c r="BZ214" i="4" s="1"/>
  <c r="CA214" i="4" a="1"/>
  <c r="CA214" i="4" s="1"/>
  <c r="CB214" i="4" a="1"/>
  <c r="CB214" i="4" s="1"/>
  <c r="CC214" i="4" a="1"/>
  <c r="CC214" i="4" s="1"/>
  <c r="CD214" i="4" a="1"/>
  <c r="CD214" i="4" s="1"/>
  <c r="CE214" i="4"/>
  <c r="J215" i="4"/>
  <c r="L215" i="4" s="1"/>
  <c r="K215" i="4"/>
  <c r="M215" i="4"/>
  <c r="N215" i="4"/>
  <c r="O215" i="4"/>
  <c r="P215" i="4"/>
  <c r="Q215" i="4"/>
  <c r="R215" i="4"/>
  <c r="U215" i="4"/>
  <c r="V215" i="4"/>
  <c r="W215" i="4"/>
  <c r="X215" i="4"/>
  <c r="Y215" i="4"/>
  <c r="Z215" i="4"/>
  <c r="AA215" i="4"/>
  <c r="AC215" i="4"/>
  <c r="AD215" i="4"/>
  <c r="AE215" i="4"/>
  <c r="AF215" i="4"/>
  <c r="AG215" i="4"/>
  <c r="AI215" i="4"/>
  <c r="AJ215" i="4"/>
  <c r="AK215" i="4" a="1"/>
  <c r="AK215" i="4" s="1"/>
  <c r="AL215" i="4"/>
  <c r="AM215" i="4"/>
  <c r="AN215" i="4" a="1"/>
  <c r="AN215" i="4" s="1"/>
  <c r="AO215" i="4"/>
  <c r="AP215" i="4"/>
  <c r="AQ215" i="4" a="1"/>
  <c r="AQ215" i="4" s="1"/>
  <c r="AR215" i="4"/>
  <c r="AS215" i="4"/>
  <c r="AT215" i="4"/>
  <c r="AU215" i="4"/>
  <c r="AV215" i="4" a="1"/>
  <c r="AV215" i="4" s="1"/>
  <c r="AW215" i="4"/>
  <c r="AX215" i="4"/>
  <c r="BD215" i="4"/>
  <c r="BE215" i="4"/>
  <c r="BF215" i="4"/>
  <c r="BG215" i="4"/>
  <c r="BH215" i="4"/>
  <c r="BI215" i="4" a="1"/>
  <c r="BI215" i="4" s="1"/>
  <c r="BJ215" i="4"/>
  <c r="BK215" i="4"/>
  <c r="BL215" i="4" a="1"/>
  <c r="BL215" i="4" s="1"/>
  <c r="BM215" i="4" a="1"/>
  <c r="BM215" i="4" s="1"/>
  <c r="BN215" i="4" a="1"/>
  <c r="BN215" i="4" s="1"/>
  <c r="BO215" i="4" a="1"/>
  <c r="BO215" i="4" s="1"/>
  <c r="BP215" i="4" a="1"/>
  <c r="BP215" i="4" s="1"/>
  <c r="BQ215" i="4" a="1"/>
  <c r="BQ215" i="4" s="1"/>
  <c r="BR215" i="4" a="1"/>
  <c r="BR215" i="4" s="1"/>
  <c r="BS215" i="4"/>
  <c r="BT215" i="4" a="1"/>
  <c r="BT215" i="4" s="1"/>
  <c r="BU215" i="4" a="1"/>
  <c r="BU215" i="4" s="1"/>
  <c r="BV215" i="4"/>
  <c r="BW215" i="4" a="1"/>
  <c r="BW215" i="4" s="1"/>
  <c r="BX215" i="4"/>
  <c r="BY215" i="4" a="1"/>
  <c r="BY215" i="4" s="1"/>
  <c r="BZ215" i="4" a="1"/>
  <c r="BZ215" i="4" s="1"/>
  <c r="CA215" i="4" a="1"/>
  <c r="CA215" i="4" s="1"/>
  <c r="CB215" i="4" a="1"/>
  <c r="CB215" i="4" s="1"/>
  <c r="CC215" i="4" a="1"/>
  <c r="CC215" i="4" s="1"/>
  <c r="CD215" i="4" a="1"/>
  <c r="CD215" i="4" s="1"/>
  <c r="CE215" i="4"/>
  <c r="J216" i="4"/>
  <c r="L216" i="4" s="1"/>
  <c r="K216" i="4"/>
  <c r="M216" i="4"/>
  <c r="N216" i="4"/>
  <c r="O216" i="4"/>
  <c r="P216" i="4"/>
  <c r="Q216" i="4"/>
  <c r="R216" i="4"/>
  <c r="U216" i="4"/>
  <c r="V216" i="4"/>
  <c r="W216" i="4"/>
  <c r="X216" i="4"/>
  <c r="Y216" i="4"/>
  <c r="Z216" i="4"/>
  <c r="AA216" i="4"/>
  <c r="AC216" i="4"/>
  <c r="AD216" i="4"/>
  <c r="AE216" i="4"/>
  <c r="AF216" i="4"/>
  <c r="AG216" i="4"/>
  <c r="AI216" i="4"/>
  <c r="AJ216" i="4"/>
  <c r="AK216" i="4" a="1"/>
  <c r="AK216" i="4" s="1"/>
  <c r="AL216" i="4"/>
  <c r="AM216" i="4"/>
  <c r="AN216" i="4" a="1"/>
  <c r="AN216" i="4" s="1"/>
  <c r="AO216" i="4"/>
  <c r="AP216" i="4"/>
  <c r="AQ216" i="4" a="1"/>
  <c r="AQ216" i="4" s="1"/>
  <c r="AR216" i="4"/>
  <c r="AS216" i="4"/>
  <c r="AT216" i="4"/>
  <c r="AU216" i="4"/>
  <c r="AV216" i="4" a="1"/>
  <c r="AV216" i="4" s="1"/>
  <c r="AW216" i="4"/>
  <c r="AX216" i="4"/>
  <c r="BD216" i="4"/>
  <c r="BE216" i="4"/>
  <c r="BF216" i="4"/>
  <c r="BG216" i="4"/>
  <c r="BH216" i="4"/>
  <c r="BI216" i="4" a="1"/>
  <c r="BI216" i="4" s="1"/>
  <c r="BJ216" i="4"/>
  <c r="BK216" i="4"/>
  <c r="BL216" i="4" a="1"/>
  <c r="BL216" i="4" s="1"/>
  <c r="BM216" i="4" a="1"/>
  <c r="BM216" i="4" s="1"/>
  <c r="BN216" i="4" a="1"/>
  <c r="BN216" i="4" s="1"/>
  <c r="BO216" i="4" a="1"/>
  <c r="BO216" i="4" s="1"/>
  <c r="BP216" i="4" a="1"/>
  <c r="BP216" i="4" s="1"/>
  <c r="BQ216" i="4" a="1"/>
  <c r="BQ216" i="4" s="1"/>
  <c r="BR216" i="4" a="1"/>
  <c r="BR216" i="4" s="1"/>
  <c r="BS216" i="4"/>
  <c r="BT216" i="4" a="1"/>
  <c r="BT216" i="4" s="1"/>
  <c r="BU216" i="4" a="1"/>
  <c r="BU216" i="4" s="1"/>
  <c r="BV216" i="4"/>
  <c r="BW216" i="4" a="1"/>
  <c r="BW216" i="4" s="1"/>
  <c r="BX216" i="4"/>
  <c r="BY216" i="4" a="1"/>
  <c r="BY216" i="4" s="1"/>
  <c r="BZ216" i="4" a="1"/>
  <c r="BZ216" i="4" s="1"/>
  <c r="CA216" i="4" a="1"/>
  <c r="CA216" i="4" s="1"/>
  <c r="CB216" i="4" a="1"/>
  <c r="CB216" i="4" s="1"/>
  <c r="CC216" i="4" a="1"/>
  <c r="CC216" i="4" s="1"/>
  <c r="CD216" i="4" a="1"/>
  <c r="CD216" i="4" s="1"/>
  <c r="CE216" i="4"/>
  <c r="J217" i="4"/>
  <c r="L217" i="4" s="1"/>
  <c r="K217" i="4"/>
  <c r="M217" i="4"/>
  <c r="N217" i="4"/>
  <c r="O217" i="4"/>
  <c r="P217" i="4"/>
  <c r="Q217" i="4"/>
  <c r="R217" i="4"/>
  <c r="U217" i="4"/>
  <c r="V217" i="4"/>
  <c r="W217" i="4"/>
  <c r="X217" i="4"/>
  <c r="Y217" i="4"/>
  <c r="Z217" i="4"/>
  <c r="AA217" i="4"/>
  <c r="AC217" i="4"/>
  <c r="AD217" i="4"/>
  <c r="AE217" i="4"/>
  <c r="AF217" i="4"/>
  <c r="AG217" i="4"/>
  <c r="AI217" i="4"/>
  <c r="AJ217" i="4"/>
  <c r="AK217" i="4" a="1"/>
  <c r="AK217" i="4" s="1"/>
  <c r="AL217" i="4"/>
  <c r="AM217" i="4"/>
  <c r="AN217" i="4" a="1"/>
  <c r="AN217" i="4" s="1"/>
  <c r="AO217" i="4"/>
  <c r="AP217" i="4"/>
  <c r="AQ217" i="4" a="1"/>
  <c r="AQ217" i="4" s="1"/>
  <c r="AR217" i="4"/>
  <c r="AS217" i="4"/>
  <c r="AT217" i="4"/>
  <c r="AU217" i="4"/>
  <c r="AV217" i="4" a="1"/>
  <c r="AV217" i="4" s="1"/>
  <c r="AW217" i="4"/>
  <c r="AX217" i="4"/>
  <c r="BD217" i="4"/>
  <c r="BE217" i="4"/>
  <c r="BF217" i="4"/>
  <c r="BG217" i="4"/>
  <c r="BH217" i="4"/>
  <c r="BI217" i="4" a="1"/>
  <c r="BI217" i="4" s="1"/>
  <c r="BJ217" i="4"/>
  <c r="BK217" i="4"/>
  <c r="BL217" i="4" a="1"/>
  <c r="BL217" i="4" s="1"/>
  <c r="BM217" i="4" a="1"/>
  <c r="BM217" i="4" s="1"/>
  <c r="BN217" i="4" a="1"/>
  <c r="BN217" i="4" s="1"/>
  <c r="BO217" i="4" a="1"/>
  <c r="BO217" i="4" s="1"/>
  <c r="BP217" i="4" a="1"/>
  <c r="BP217" i="4" s="1"/>
  <c r="BQ217" i="4" a="1"/>
  <c r="BQ217" i="4" s="1"/>
  <c r="BR217" i="4" a="1"/>
  <c r="BR217" i="4" s="1"/>
  <c r="BS217" i="4"/>
  <c r="BT217" i="4" a="1"/>
  <c r="BT217" i="4" s="1"/>
  <c r="BU217" i="4" a="1"/>
  <c r="BU217" i="4" s="1"/>
  <c r="BV217" i="4"/>
  <c r="BW217" i="4" a="1"/>
  <c r="BW217" i="4" s="1"/>
  <c r="BX217" i="4"/>
  <c r="BY217" i="4" a="1"/>
  <c r="BY217" i="4" s="1"/>
  <c r="BZ217" i="4" a="1"/>
  <c r="BZ217" i="4" s="1"/>
  <c r="CA217" i="4" a="1"/>
  <c r="CA217" i="4" s="1"/>
  <c r="CB217" i="4" a="1"/>
  <c r="CB217" i="4" s="1"/>
  <c r="CC217" i="4" a="1"/>
  <c r="CC217" i="4" s="1"/>
  <c r="CD217" i="4" a="1"/>
  <c r="CD217" i="4" s="1"/>
  <c r="CE217" i="4"/>
  <c r="J218" i="4"/>
  <c r="L218" i="4" s="1"/>
  <c r="K218" i="4"/>
  <c r="M218" i="4"/>
  <c r="N218" i="4"/>
  <c r="O218" i="4"/>
  <c r="P218" i="4"/>
  <c r="Q218" i="4"/>
  <c r="R218" i="4"/>
  <c r="U218" i="4"/>
  <c r="V218" i="4"/>
  <c r="W218" i="4"/>
  <c r="X218" i="4"/>
  <c r="Y218" i="4"/>
  <c r="Z218" i="4"/>
  <c r="AA218" i="4"/>
  <c r="AC218" i="4"/>
  <c r="AD218" i="4"/>
  <c r="AE218" i="4"/>
  <c r="AF218" i="4"/>
  <c r="AG218" i="4"/>
  <c r="AI218" i="4"/>
  <c r="AJ218" i="4"/>
  <c r="AK218" i="4" a="1"/>
  <c r="AK218" i="4" s="1"/>
  <c r="AL218" i="4"/>
  <c r="AM218" i="4"/>
  <c r="AN218" i="4" a="1"/>
  <c r="AN218" i="4" s="1"/>
  <c r="AO218" i="4"/>
  <c r="AP218" i="4"/>
  <c r="AQ218" i="4" a="1"/>
  <c r="AQ218" i="4" s="1"/>
  <c r="AR218" i="4"/>
  <c r="AS218" i="4"/>
  <c r="AT218" i="4"/>
  <c r="AU218" i="4"/>
  <c r="AV218" i="4" a="1"/>
  <c r="AV218" i="4" s="1"/>
  <c r="AW218" i="4"/>
  <c r="AX218" i="4"/>
  <c r="BD218" i="4"/>
  <c r="BE218" i="4"/>
  <c r="BF218" i="4"/>
  <c r="BG218" i="4"/>
  <c r="BH218" i="4"/>
  <c r="BI218" i="4" a="1"/>
  <c r="BI218" i="4" s="1"/>
  <c r="BJ218" i="4"/>
  <c r="BK218" i="4"/>
  <c r="BL218" i="4" a="1"/>
  <c r="BL218" i="4" s="1"/>
  <c r="BM218" i="4" a="1"/>
  <c r="BM218" i="4" s="1"/>
  <c r="BN218" i="4" a="1"/>
  <c r="BN218" i="4" s="1"/>
  <c r="BO218" i="4" a="1"/>
  <c r="BO218" i="4" s="1"/>
  <c r="BP218" i="4" a="1"/>
  <c r="BP218" i="4" s="1"/>
  <c r="BQ218" i="4" a="1"/>
  <c r="BQ218" i="4" s="1"/>
  <c r="BR218" i="4" a="1"/>
  <c r="BR218" i="4" s="1"/>
  <c r="BS218" i="4"/>
  <c r="BT218" i="4" a="1"/>
  <c r="BT218" i="4" s="1"/>
  <c r="BU218" i="4" a="1"/>
  <c r="BU218" i="4" s="1"/>
  <c r="BV218" i="4"/>
  <c r="BW218" i="4" a="1"/>
  <c r="BW218" i="4" s="1"/>
  <c r="BX218" i="4"/>
  <c r="BY218" i="4" a="1"/>
  <c r="BY218" i="4" s="1"/>
  <c r="BZ218" i="4" a="1"/>
  <c r="BZ218" i="4" s="1"/>
  <c r="CA218" i="4" a="1"/>
  <c r="CA218" i="4" s="1"/>
  <c r="CB218" i="4" a="1"/>
  <c r="CB218" i="4" s="1"/>
  <c r="CC218" i="4" a="1"/>
  <c r="CC218" i="4" s="1"/>
  <c r="CD218" i="4" a="1"/>
  <c r="CD218" i="4" s="1"/>
  <c r="CE218" i="4"/>
  <c r="J219" i="4"/>
  <c r="L219" i="4" s="1"/>
  <c r="K219" i="4"/>
  <c r="M219" i="4"/>
  <c r="N219" i="4"/>
  <c r="O219" i="4"/>
  <c r="P219" i="4"/>
  <c r="Q219" i="4"/>
  <c r="R219" i="4"/>
  <c r="U219" i="4"/>
  <c r="V219" i="4"/>
  <c r="W219" i="4"/>
  <c r="X219" i="4"/>
  <c r="Y219" i="4"/>
  <c r="Z219" i="4"/>
  <c r="AA219" i="4"/>
  <c r="AC219" i="4"/>
  <c r="AD219" i="4"/>
  <c r="AE219" i="4"/>
  <c r="AF219" i="4"/>
  <c r="AG219" i="4"/>
  <c r="AI219" i="4"/>
  <c r="AJ219" i="4"/>
  <c r="AK219" i="4" a="1"/>
  <c r="AK219" i="4" s="1"/>
  <c r="AL219" i="4"/>
  <c r="AM219" i="4"/>
  <c r="AN219" i="4" a="1"/>
  <c r="AN219" i="4" s="1"/>
  <c r="AO219" i="4"/>
  <c r="AP219" i="4"/>
  <c r="AQ219" i="4" a="1"/>
  <c r="AQ219" i="4" s="1"/>
  <c r="AR219" i="4"/>
  <c r="AS219" i="4"/>
  <c r="AT219" i="4"/>
  <c r="AU219" i="4"/>
  <c r="AV219" i="4" a="1"/>
  <c r="AV219" i="4" s="1"/>
  <c r="AW219" i="4"/>
  <c r="AX219" i="4"/>
  <c r="BD219" i="4"/>
  <c r="BE219" i="4"/>
  <c r="BF219" i="4"/>
  <c r="BG219" i="4"/>
  <c r="BH219" i="4"/>
  <c r="BI219" i="4" a="1"/>
  <c r="BI219" i="4" s="1"/>
  <c r="BJ219" i="4"/>
  <c r="BK219" i="4"/>
  <c r="BL219" i="4" a="1"/>
  <c r="BL219" i="4" s="1"/>
  <c r="BM219" i="4" a="1"/>
  <c r="BM219" i="4" s="1"/>
  <c r="BN219" i="4" a="1"/>
  <c r="BN219" i="4" s="1"/>
  <c r="BO219" i="4" a="1"/>
  <c r="BO219" i="4" s="1"/>
  <c r="BP219" i="4" a="1"/>
  <c r="BP219" i="4" s="1"/>
  <c r="BQ219" i="4" a="1"/>
  <c r="BQ219" i="4" s="1"/>
  <c r="BR219" i="4" a="1"/>
  <c r="BR219" i="4" s="1"/>
  <c r="BS219" i="4"/>
  <c r="BT219" i="4" a="1"/>
  <c r="BT219" i="4" s="1"/>
  <c r="BU219" i="4" a="1"/>
  <c r="BU219" i="4" s="1"/>
  <c r="BV219" i="4"/>
  <c r="BW219" i="4" a="1"/>
  <c r="BW219" i="4" s="1"/>
  <c r="BX219" i="4"/>
  <c r="BY219" i="4" a="1"/>
  <c r="BY219" i="4" s="1"/>
  <c r="BZ219" i="4" a="1"/>
  <c r="BZ219" i="4" s="1"/>
  <c r="CA219" i="4" a="1"/>
  <c r="CA219" i="4" s="1"/>
  <c r="CB219" i="4" a="1"/>
  <c r="CB219" i="4" s="1"/>
  <c r="CC219" i="4" a="1"/>
  <c r="CC219" i="4" s="1"/>
  <c r="CD219" i="4" a="1"/>
  <c r="CD219" i="4" s="1"/>
  <c r="CE219" i="4"/>
  <c r="J220" i="4"/>
  <c r="L220" i="4" s="1"/>
  <c r="K220" i="4"/>
  <c r="M220" i="4"/>
  <c r="N220" i="4"/>
  <c r="O220" i="4"/>
  <c r="P220" i="4"/>
  <c r="Q220" i="4"/>
  <c r="R220" i="4"/>
  <c r="U220" i="4"/>
  <c r="V220" i="4"/>
  <c r="W220" i="4"/>
  <c r="X220" i="4"/>
  <c r="Y220" i="4"/>
  <c r="Z220" i="4"/>
  <c r="AA220" i="4"/>
  <c r="AC220" i="4"/>
  <c r="AD220" i="4"/>
  <c r="AE220" i="4"/>
  <c r="AF220" i="4"/>
  <c r="AG220" i="4"/>
  <c r="AI220" i="4"/>
  <c r="AJ220" i="4"/>
  <c r="AK220" i="4" a="1"/>
  <c r="AK220" i="4" s="1"/>
  <c r="AL220" i="4"/>
  <c r="AM220" i="4"/>
  <c r="AN220" i="4" a="1"/>
  <c r="AN220" i="4" s="1"/>
  <c r="AO220" i="4"/>
  <c r="AP220" i="4"/>
  <c r="AQ220" i="4" a="1"/>
  <c r="AQ220" i="4" s="1"/>
  <c r="AR220" i="4"/>
  <c r="AS220" i="4"/>
  <c r="AT220" i="4"/>
  <c r="AU220" i="4"/>
  <c r="AV220" i="4" a="1"/>
  <c r="AV220" i="4" s="1"/>
  <c r="AW220" i="4"/>
  <c r="AX220" i="4"/>
  <c r="BD220" i="4"/>
  <c r="BE220" i="4"/>
  <c r="BF220" i="4"/>
  <c r="BG220" i="4"/>
  <c r="BH220" i="4"/>
  <c r="BI220" i="4" a="1"/>
  <c r="BI220" i="4" s="1"/>
  <c r="BJ220" i="4"/>
  <c r="BK220" i="4"/>
  <c r="BL220" i="4" a="1"/>
  <c r="BL220" i="4" s="1"/>
  <c r="BM220" i="4" a="1"/>
  <c r="BM220" i="4" s="1"/>
  <c r="BN220" i="4" a="1"/>
  <c r="BN220" i="4" s="1"/>
  <c r="BO220" i="4" a="1"/>
  <c r="BO220" i="4" s="1"/>
  <c r="BP220" i="4" a="1"/>
  <c r="BP220" i="4" s="1"/>
  <c r="BQ220" i="4" a="1"/>
  <c r="BQ220" i="4" s="1"/>
  <c r="BR220" i="4" a="1"/>
  <c r="BR220" i="4" s="1"/>
  <c r="BS220" i="4"/>
  <c r="BT220" i="4" a="1"/>
  <c r="BT220" i="4" s="1"/>
  <c r="BU220" i="4" a="1"/>
  <c r="BU220" i="4" s="1"/>
  <c r="BV220" i="4"/>
  <c r="BW220" i="4" a="1"/>
  <c r="BW220" i="4" s="1"/>
  <c r="BX220" i="4"/>
  <c r="BY220" i="4" a="1"/>
  <c r="BY220" i="4" s="1"/>
  <c r="BZ220" i="4" a="1"/>
  <c r="BZ220" i="4" s="1"/>
  <c r="CA220" i="4" a="1"/>
  <c r="CA220" i="4" s="1"/>
  <c r="CB220" i="4" a="1"/>
  <c r="CB220" i="4" s="1"/>
  <c r="CC220" i="4" a="1"/>
  <c r="CC220" i="4" s="1"/>
  <c r="CD220" i="4" a="1"/>
  <c r="CD220" i="4" s="1"/>
  <c r="CE220" i="4"/>
  <c r="J221" i="4"/>
  <c r="L221" i="4" s="1"/>
  <c r="K221" i="4"/>
  <c r="M221" i="4"/>
  <c r="N221" i="4"/>
  <c r="O221" i="4"/>
  <c r="P221" i="4"/>
  <c r="Q221" i="4"/>
  <c r="R221" i="4"/>
  <c r="U221" i="4"/>
  <c r="V221" i="4"/>
  <c r="W221" i="4"/>
  <c r="X221" i="4"/>
  <c r="Y221" i="4"/>
  <c r="Z221" i="4"/>
  <c r="AA221" i="4"/>
  <c r="AC221" i="4"/>
  <c r="AD221" i="4"/>
  <c r="AE221" i="4"/>
  <c r="AF221" i="4"/>
  <c r="AG221" i="4"/>
  <c r="AI221" i="4"/>
  <c r="AJ221" i="4"/>
  <c r="AK221" i="4" a="1"/>
  <c r="AK221" i="4" s="1"/>
  <c r="AL221" i="4"/>
  <c r="AM221" i="4"/>
  <c r="AN221" i="4" a="1"/>
  <c r="AN221" i="4" s="1"/>
  <c r="AO221" i="4"/>
  <c r="AP221" i="4"/>
  <c r="AQ221" i="4" a="1"/>
  <c r="AQ221" i="4" s="1"/>
  <c r="AR221" i="4"/>
  <c r="AS221" i="4"/>
  <c r="AT221" i="4"/>
  <c r="AU221" i="4"/>
  <c r="AV221" i="4" a="1"/>
  <c r="AV221" i="4" s="1"/>
  <c r="AW221" i="4"/>
  <c r="AX221" i="4"/>
  <c r="BD221" i="4"/>
  <c r="BE221" i="4"/>
  <c r="BF221" i="4"/>
  <c r="BG221" i="4"/>
  <c r="BH221" i="4"/>
  <c r="BI221" i="4" a="1"/>
  <c r="BI221" i="4" s="1"/>
  <c r="BJ221" i="4"/>
  <c r="BK221" i="4"/>
  <c r="BL221" i="4" a="1"/>
  <c r="BL221" i="4" s="1"/>
  <c r="BM221" i="4" a="1"/>
  <c r="BM221" i="4" s="1"/>
  <c r="BN221" i="4" a="1"/>
  <c r="BN221" i="4" s="1"/>
  <c r="BO221" i="4" a="1"/>
  <c r="BO221" i="4" s="1"/>
  <c r="BP221" i="4" a="1"/>
  <c r="BP221" i="4" s="1"/>
  <c r="BQ221" i="4" a="1"/>
  <c r="BQ221" i="4" s="1"/>
  <c r="BR221" i="4" a="1"/>
  <c r="BR221" i="4" s="1"/>
  <c r="BS221" i="4"/>
  <c r="BT221" i="4" a="1"/>
  <c r="BT221" i="4" s="1"/>
  <c r="BU221" i="4" a="1"/>
  <c r="BU221" i="4" s="1"/>
  <c r="BV221" i="4"/>
  <c r="BW221" i="4" a="1"/>
  <c r="BW221" i="4" s="1"/>
  <c r="BX221" i="4"/>
  <c r="BY221" i="4" a="1"/>
  <c r="BY221" i="4" s="1"/>
  <c r="BZ221" i="4" a="1"/>
  <c r="BZ221" i="4" s="1"/>
  <c r="CA221" i="4" a="1"/>
  <c r="CA221" i="4" s="1"/>
  <c r="CB221" i="4" a="1"/>
  <c r="CB221" i="4" s="1"/>
  <c r="CC221" i="4" a="1"/>
  <c r="CC221" i="4" s="1"/>
  <c r="CD221" i="4" a="1"/>
  <c r="CD221" i="4" s="1"/>
  <c r="CE221" i="4"/>
  <c r="J222" i="4"/>
  <c r="L222" i="4" s="1"/>
  <c r="K222" i="4"/>
  <c r="M222" i="4"/>
  <c r="N222" i="4"/>
  <c r="O222" i="4"/>
  <c r="P222" i="4"/>
  <c r="Q222" i="4"/>
  <c r="R222" i="4"/>
  <c r="U222" i="4"/>
  <c r="V222" i="4"/>
  <c r="W222" i="4"/>
  <c r="X222" i="4"/>
  <c r="Y222" i="4"/>
  <c r="Z222" i="4"/>
  <c r="AA222" i="4"/>
  <c r="AC222" i="4"/>
  <c r="AD222" i="4"/>
  <c r="AE222" i="4"/>
  <c r="AF222" i="4"/>
  <c r="AG222" i="4"/>
  <c r="AI222" i="4"/>
  <c r="AJ222" i="4"/>
  <c r="AK222" i="4" a="1"/>
  <c r="AK222" i="4" s="1"/>
  <c r="AL222" i="4"/>
  <c r="AM222" i="4"/>
  <c r="AN222" i="4" a="1"/>
  <c r="AN222" i="4" s="1"/>
  <c r="AO222" i="4"/>
  <c r="AP222" i="4"/>
  <c r="AQ222" i="4" a="1"/>
  <c r="AQ222" i="4" s="1"/>
  <c r="AR222" i="4"/>
  <c r="AS222" i="4"/>
  <c r="AT222" i="4"/>
  <c r="AU222" i="4"/>
  <c r="AV222" i="4" a="1"/>
  <c r="AV222" i="4" s="1"/>
  <c r="AW222" i="4"/>
  <c r="AX222" i="4"/>
  <c r="BD222" i="4"/>
  <c r="BE222" i="4"/>
  <c r="BF222" i="4"/>
  <c r="BG222" i="4"/>
  <c r="BH222" i="4"/>
  <c r="BI222" i="4" a="1"/>
  <c r="BI222" i="4" s="1"/>
  <c r="BJ222" i="4"/>
  <c r="BK222" i="4"/>
  <c r="BL222" i="4" a="1"/>
  <c r="BL222" i="4" s="1"/>
  <c r="BM222" i="4" a="1"/>
  <c r="BM222" i="4" s="1"/>
  <c r="BN222" i="4" a="1"/>
  <c r="BN222" i="4" s="1"/>
  <c r="BO222" i="4" a="1"/>
  <c r="BO222" i="4" s="1"/>
  <c r="BP222" i="4" a="1"/>
  <c r="BP222" i="4" s="1"/>
  <c r="BQ222" i="4" a="1"/>
  <c r="BQ222" i="4" s="1"/>
  <c r="BR222" i="4" a="1"/>
  <c r="BR222" i="4" s="1"/>
  <c r="BS222" i="4"/>
  <c r="BT222" i="4" a="1"/>
  <c r="BT222" i="4" s="1"/>
  <c r="BU222" i="4" a="1"/>
  <c r="BU222" i="4" s="1"/>
  <c r="BV222" i="4"/>
  <c r="BW222" i="4" a="1"/>
  <c r="BW222" i="4" s="1"/>
  <c r="BX222" i="4"/>
  <c r="BY222" i="4" a="1"/>
  <c r="BY222" i="4" s="1"/>
  <c r="BZ222" i="4" a="1"/>
  <c r="BZ222" i="4" s="1"/>
  <c r="CA222" i="4" a="1"/>
  <c r="CA222" i="4" s="1"/>
  <c r="CB222" i="4" a="1"/>
  <c r="CB222" i="4" s="1"/>
  <c r="CC222" i="4" a="1"/>
  <c r="CC222" i="4" s="1"/>
  <c r="CD222" i="4" a="1"/>
  <c r="CD222" i="4" s="1"/>
  <c r="CE222" i="4"/>
  <c r="J223" i="4"/>
  <c r="L223" i="4" s="1"/>
  <c r="K223" i="4"/>
  <c r="M223" i="4"/>
  <c r="N223" i="4"/>
  <c r="O223" i="4"/>
  <c r="P223" i="4"/>
  <c r="Q223" i="4"/>
  <c r="R223" i="4"/>
  <c r="U223" i="4"/>
  <c r="V223" i="4"/>
  <c r="W223" i="4"/>
  <c r="X223" i="4"/>
  <c r="Y223" i="4"/>
  <c r="Z223" i="4"/>
  <c r="AA223" i="4"/>
  <c r="AC223" i="4"/>
  <c r="AD223" i="4"/>
  <c r="AE223" i="4"/>
  <c r="AF223" i="4"/>
  <c r="AG223" i="4"/>
  <c r="AI223" i="4"/>
  <c r="AJ223" i="4"/>
  <c r="AK223" i="4" a="1"/>
  <c r="AK223" i="4" s="1"/>
  <c r="AL223" i="4"/>
  <c r="AM223" i="4"/>
  <c r="AN223" i="4" a="1"/>
  <c r="AN223" i="4" s="1"/>
  <c r="AO223" i="4"/>
  <c r="AP223" i="4"/>
  <c r="AQ223" i="4" a="1"/>
  <c r="AQ223" i="4" s="1"/>
  <c r="AR223" i="4"/>
  <c r="AS223" i="4"/>
  <c r="AT223" i="4"/>
  <c r="AU223" i="4"/>
  <c r="AV223" i="4" a="1"/>
  <c r="AV223" i="4" s="1"/>
  <c r="AW223" i="4"/>
  <c r="AX223" i="4"/>
  <c r="BD223" i="4"/>
  <c r="BE223" i="4"/>
  <c r="BF223" i="4"/>
  <c r="BG223" i="4"/>
  <c r="BH223" i="4"/>
  <c r="BI223" i="4" a="1"/>
  <c r="BI223" i="4" s="1"/>
  <c r="BJ223" i="4"/>
  <c r="BK223" i="4"/>
  <c r="BL223" i="4" a="1"/>
  <c r="BL223" i="4" s="1"/>
  <c r="BM223" i="4" a="1"/>
  <c r="BM223" i="4" s="1"/>
  <c r="BN223" i="4" a="1"/>
  <c r="BN223" i="4" s="1"/>
  <c r="BO223" i="4" a="1"/>
  <c r="BO223" i="4" s="1"/>
  <c r="BP223" i="4" a="1"/>
  <c r="BP223" i="4" s="1"/>
  <c r="BQ223" i="4" a="1"/>
  <c r="BQ223" i="4" s="1"/>
  <c r="BR223" i="4" a="1"/>
  <c r="BR223" i="4" s="1"/>
  <c r="BS223" i="4"/>
  <c r="BT223" i="4" a="1"/>
  <c r="BT223" i="4" s="1"/>
  <c r="BU223" i="4" a="1"/>
  <c r="BU223" i="4" s="1"/>
  <c r="BV223" i="4"/>
  <c r="BW223" i="4" a="1"/>
  <c r="BW223" i="4" s="1"/>
  <c r="BX223" i="4"/>
  <c r="BY223" i="4" a="1"/>
  <c r="BY223" i="4" s="1"/>
  <c r="BZ223" i="4" a="1"/>
  <c r="BZ223" i="4" s="1"/>
  <c r="CA223" i="4" a="1"/>
  <c r="CA223" i="4" s="1"/>
  <c r="CB223" i="4" a="1"/>
  <c r="CB223" i="4" s="1"/>
  <c r="CC223" i="4" a="1"/>
  <c r="CC223" i="4" s="1"/>
  <c r="CD223" i="4" a="1"/>
  <c r="CD223" i="4" s="1"/>
  <c r="CE223" i="4"/>
  <c r="J224" i="4"/>
  <c r="L224" i="4" s="1"/>
  <c r="K224" i="4"/>
  <c r="M224" i="4"/>
  <c r="N224" i="4"/>
  <c r="O224" i="4"/>
  <c r="P224" i="4"/>
  <c r="Q224" i="4"/>
  <c r="R224" i="4"/>
  <c r="U224" i="4"/>
  <c r="V224" i="4"/>
  <c r="W224" i="4"/>
  <c r="X224" i="4"/>
  <c r="Y224" i="4"/>
  <c r="Z224" i="4"/>
  <c r="AA224" i="4"/>
  <c r="AC224" i="4"/>
  <c r="AD224" i="4"/>
  <c r="AE224" i="4"/>
  <c r="AF224" i="4"/>
  <c r="AG224" i="4"/>
  <c r="AI224" i="4"/>
  <c r="AJ224" i="4"/>
  <c r="AK224" i="4" a="1"/>
  <c r="AK224" i="4" s="1"/>
  <c r="AL224" i="4"/>
  <c r="AM224" i="4"/>
  <c r="AN224" i="4" a="1"/>
  <c r="AN224" i="4" s="1"/>
  <c r="AO224" i="4"/>
  <c r="AP224" i="4"/>
  <c r="AQ224" i="4" a="1"/>
  <c r="AQ224" i="4" s="1"/>
  <c r="AR224" i="4"/>
  <c r="AS224" i="4"/>
  <c r="AT224" i="4"/>
  <c r="AU224" i="4"/>
  <c r="AV224" i="4" a="1"/>
  <c r="AV224" i="4" s="1"/>
  <c r="AW224" i="4"/>
  <c r="AX224" i="4"/>
  <c r="BD224" i="4"/>
  <c r="BE224" i="4"/>
  <c r="BF224" i="4"/>
  <c r="BG224" i="4"/>
  <c r="BH224" i="4"/>
  <c r="BI224" i="4" a="1"/>
  <c r="BI224" i="4" s="1"/>
  <c r="BJ224" i="4"/>
  <c r="BK224" i="4"/>
  <c r="BL224" i="4" a="1"/>
  <c r="BL224" i="4" s="1"/>
  <c r="BM224" i="4" a="1"/>
  <c r="BM224" i="4" s="1"/>
  <c r="BN224" i="4" a="1"/>
  <c r="BN224" i="4" s="1"/>
  <c r="BO224" i="4" a="1"/>
  <c r="BO224" i="4" s="1"/>
  <c r="BP224" i="4" a="1"/>
  <c r="BP224" i="4" s="1"/>
  <c r="BQ224" i="4" a="1"/>
  <c r="BQ224" i="4" s="1"/>
  <c r="BR224" i="4" a="1"/>
  <c r="BR224" i="4" s="1"/>
  <c r="BS224" i="4"/>
  <c r="BT224" i="4" a="1"/>
  <c r="BT224" i="4" s="1"/>
  <c r="BU224" i="4" a="1"/>
  <c r="BU224" i="4" s="1"/>
  <c r="BV224" i="4"/>
  <c r="BW224" i="4" a="1"/>
  <c r="BW224" i="4" s="1"/>
  <c r="BX224" i="4"/>
  <c r="BY224" i="4" a="1"/>
  <c r="BY224" i="4" s="1"/>
  <c r="BZ224" i="4" a="1"/>
  <c r="BZ224" i="4" s="1"/>
  <c r="CA224" i="4" a="1"/>
  <c r="CA224" i="4" s="1"/>
  <c r="CB224" i="4" a="1"/>
  <c r="CB224" i="4" s="1"/>
  <c r="CC224" i="4" a="1"/>
  <c r="CC224" i="4" s="1"/>
  <c r="CD224" i="4" a="1"/>
  <c r="CD224" i="4" s="1"/>
  <c r="CE224" i="4"/>
  <c r="J225" i="4"/>
  <c r="L225" i="4" s="1"/>
  <c r="K225" i="4"/>
  <c r="M225" i="4"/>
  <c r="N225" i="4"/>
  <c r="O225" i="4"/>
  <c r="P225" i="4"/>
  <c r="Q225" i="4"/>
  <c r="R225" i="4"/>
  <c r="U225" i="4"/>
  <c r="V225" i="4"/>
  <c r="W225" i="4"/>
  <c r="X225" i="4"/>
  <c r="Y225" i="4"/>
  <c r="Z225" i="4"/>
  <c r="AA225" i="4"/>
  <c r="AC225" i="4"/>
  <c r="AD225" i="4"/>
  <c r="AE225" i="4"/>
  <c r="AF225" i="4"/>
  <c r="AG225" i="4"/>
  <c r="AI225" i="4"/>
  <c r="AJ225" i="4"/>
  <c r="AK225" i="4" a="1"/>
  <c r="AK225" i="4" s="1"/>
  <c r="AL225" i="4"/>
  <c r="AM225" i="4"/>
  <c r="AN225" i="4" a="1"/>
  <c r="AN225" i="4" s="1"/>
  <c r="AO225" i="4"/>
  <c r="AP225" i="4"/>
  <c r="AQ225" i="4" a="1"/>
  <c r="AQ225" i="4" s="1"/>
  <c r="AR225" i="4"/>
  <c r="AS225" i="4"/>
  <c r="AT225" i="4"/>
  <c r="AU225" i="4"/>
  <c r="AV225" i="4" a="1"/>
  <c r="AV225" i="4" s="1"/>
  <c r="AW225" i="4"/>
  <c r="AX225" i="4"/>
  <c r="BD225" i="4"/>
  <c r="BE225" i="4"/>
  <c r="BF225" i="4"/>
  <c r="BG225" i="4"/>
  <c r="BH225" i="4"/>
  <c r="BI225" i="4" a="1"/>
  <c r="BI225" i="4" s="1"/>
  <c r="BJ225" i="4"/>
  <c r="BK225" i="4"/>
  <c r="BL225" i="4" a="1"/>
  <c r="BL225" i="4" s="1"/>
  <c r="BM225" i="4" a="1"/>
  <c r="BM225" i="4" s="1"/>
  <c r="BN225" i="4" a="1"/>
  <c r="BN225" i="4" s="1"/>
  <c r="BO225" i="4" a="1"/>
  <c r="BO225" i="4" s="1"/>
  <c r="BP225" i="4" a="1"/>
  <c r="BP225" i="4" s="1"/>
  <c r="BQ225" i="4" a="1"/>
  <c r="BQ225" i="4" s="1"/>
  <c r="BR225" i="4" a="1"/>
  <c r="BR225" i="4" s="1"/>
  <c r="BS225" i="4"/>
  <c r="BT225" i="4" a="1"/>
  <c r="BT225" i="4" s="1"/>
  <c r="BU225" i="4" a="1"/>
  <c r="BU225" i="4" s="1"/>
  <c r="BV225" i="4"/>
  <c r="BW225" i="4" a="1"/>
  <c r="BW225" i="4" s="1"/>
  <c r="BX225" i="4"/>
  <c r="BY225" i="4" a="1"/>
  <c r="BY225" i="4" s="1"/>
  <c r="BZ225" i="4" a="1"/>
  <c r="BZ225" i="4" s="1"/>
  <c r="CA225" i="4" a="1"/>
  <c r="CA225" i="4" s="1"/>
  <c r="CB225" i="4" a="1"/>
  <c r="CB225" i="4" s="1"/>
  <c r="CC225" i="4" a="1"/>
  <c r="CC225" i="4" s="1"/>
  <c r="CD225" i="4" a="1"/>
  <c r="CD225" i="4" s="1"/>
  <c r="CE225" i="4"/>
  <c r="J226" i="4"/>
  <c r="L226" i="4" s="1"/>
  <c r="K226" i="4"/>
  <c r="M226" i="4"/>
  <c r="N226" i="4"/>
  <c r="O226" i="4"/>
  <c r="P226" i="4"/>
  <c r="Q226" i="4"/>
  <c r="R226" i="4"/>
  <c r="U226" i="4"/>
  <c r="V226" i="4"/>
  <c r="W226" i="4"/>
  <c r="X226" i="4"/>
  <c r="Y226" i="4"/>
  <c r="Z226" i="4"/>
  <c r="AA226" i="4"/>
  <c r="AC226" i="4"/>
  <c r="AD226" i="4"/>
  <c r="AE226" i="4"/>
  <c r="AF226" i="4"/>
  <c r="AG226" i="4"/>
  <c r="AI226" i="4"/>
  <c r="AJ226" i="4"/>
  <c r="AK226" i="4" a="1"/>
  <c r="AK226" i="4" s="1"/>
  <c r="AL226" i="4"/>
  <c r="AM226" i="4"/>
  <c r="AN226" i="4" a="1"/>
  <c r="AN226" i="4" s="1"/>
  <c r="AO226" i="4"/>
  <c r="AP226" i="4"/>
  <c r="AQ226" i="4" a="1"/>
  <c r="AQ226" i="4" s="1"/>
  <c r="AR226" i="4"/>
  <c r="AS226" i="4"/>
  <c r="AT226" i="4"/>
  <c r="AU226" i="4"/>
  <c r="AV226" i="4" a="1"/>
  <c r="AV226" i="4" s="1"/>
  <c r="AW226" i="4"/>
  <c r="AX226" i="4"/>
  <c r="BD226" i="4"/>
  <c r="BE226" i="4"/>
  <c r="BF226" i="4"/>
  <c r="BG226" i="4"/>
  <c r="BH226" i="4"/>
  <c r="BI226" i="4" a="1"/>
  <c r="BI226" i="4" s="1"/>
  <c r="BJ226" i="4"/>
  <c r="BK226" i="4"/>
  <c r="BL226" i="4" a="1"/>
  <c r="BL226" i="4" s="1"/>
  <c r="BM226" i="4" a="1"/>
  <c r="BM226" i="4" s="1"/>
  <c r="BN226" i="4" a="1"/>
  <c r="BN226" i="4" s="1"/>
  <c r="BO226" i="4" a="1"/>
  <c r="BO226" i="4" s="1"/>
  <c r="BP226" i="4" a="1"/>
  <c r="BP226" i="4" s="1"/>
  <c r="BQ226" i="4" a="1"/>
  <c r="BQ226" i="4" s="1"/>
  <c r="BR226" i="4" a="1"/>
  <c r="BR226" i="4" s="1"/>
  <c r="BS226" i="4"/>
  <c r="BT226" i="4" a="1"/>
  <c r="BT226" i="4" s="1"/>
  <c r="BU226" i="4" a="1"/>
  <c r="BU226" i="4" s="1"/>
  <c r="BV226" i="4"/>
  <c r="BW226" i="4" a="1"/>
  <c r="BW226" i="4" s="1"/>
  <c r="BX226" i="4"/>
  <c r="BY226" i="4" a="1"/>
  <c r="BY226" i="4" s="1"/>
  <c r="BZ226" i="4" a="1"/>
  <c r="BZ226" i="4" s="1"/>
  <c r="CA226" i="4" a="1"/>
  <c r="CA226" i="4" s="1"/>
  <c r="CB226" i="4" a="1"/>
  <c r="CB226" i="4" s="1"/>
  <c r="CC226" i="4" a="1"/>
  <c r="CC226" i="4" s="1"/>
  <c r="CD226" i="4" a="1"/>
  <c r="CD226" i="4" s="1"/>
  <c r="CE226" i="4"/>
  <c r="J227" i="4"/>
  <c r="L227" i="4" s="1"/>
  <c r="K227" i="4"/>
  <c r="M227" i="4"/>
  <c r="N227" i="4"/>
  <c r="O227" i="4"/>
  <c r="P227" i="4"/>
  <c r="Q227" i="4"/>
  <c r="R227" i="4"/>
  <c r="U227" i="4"/>
  <c r="V227" i="4"/>
  <c r="W227" i="4"/>
  <c r="X227" i="4"/>
  <c r="Y227" i="4"/>
  <c r="Z227" i="4"/>
  <c r="AA227" i="4"/>
  <c r="AC227" i="4"/>
  <c r="AD227" i="4"/>
  <c r="AE227" i="4"/>
  <c r="AF227" i="4"/>
  <c r="AG227" i="4"/>
  <c r="AI227" i="4"/>
  <c r="AJ227" i="4"/>
  <c r="AK227" i="4" a="1"/>
  <c r="AK227" i="4" s="1"/>
  <c r="AL227" i="4"/>
  <c r="AM227" i="4"/>
  <c r="AN227" i="4" a="1"/>
  <c r="AN227" i="4" s="1"/>
  <c r="AO227" i="4"/>
  <c r="AP227" i="4"/>
  <c r="AQ227" i="4" a="1"/>
  <c r="AQ227" i="4" s="1"/>
  <c r="AR227" i="4"/>
  <c r="AS227" i="4"/>
  <c r="AT227" i="4"/>
  <c r="AU227" i="4"/>
  <c r="AV227" i="4" a="1"/>
  <c r="AV227" i="4" s="1"/>
  <c r="AW227" i="4"/>
  <c r="AX227" i="4"/>
  <c r="BD227" i="4"/>
  <c r="BE227" i="4"/>
  <c r="BF227" i="4"/>
  <c r="BG227" i="4"/>
  <c r="BH227" i="4"/>
  <c r="BI227" i="4" a="1"/>
  <c r="BI227" i="4" s="1"/>
  <c r="BJ227" i="4"/>
  <c r="BK227" i="4"/>
  <c r="BL227" i="4" a="1"/>
  <c r="BL227" i="4" s="1"/>
  <c r="BM227" i="4" a="1"/>
  <c r="BM227" i="4" s="1"/>
  <c r="BN227" i="4" a="1"/>
  <c r="BN227" i="4" s="1"/>
  <c r="BO227" i="4" a="1"/>
  <c r="BO227" i="4" s="1"/>
  <c r="BP227" i="4" a="1"/>
  <c r="BP227" i="4" s="1"/>
  <c r="BQ227" i="4" a="1"/>
  <c r="BQ227" i="4" s="1"/>
  <c r="BR227" i="4" a="1"/>
  <c r="BR227" i="4" s="1"/>
  <c r="BS227" i="4"/>
  <c r="BT227" i="4" a="1"/>
  <c r="BT227" i="4" s="1"/>
  <c r="BU227" i="4" a="1"/>
  <c r="BU227" i="4" s="1"/>
  <c r="BV227" i="4"/>
  <c r="BW227" i="4" a="1"/>
  <c r="BW227" i="4" s="1"/>
  <c r="BX227" i="4"/>
  <c r="BY227" i="4" a="1"/>
  <c r="BY227" i="4" s="1"/>
  <c r="BZ227" i="4" a="1"/>
  <c r="BZ227" i="4" s="1"/>
  <c r="CA227" i="4" a="1"/>
  <c r="CA227" i="4" s="1"/>
  <c r="CB227" i="4" a="1"/>
  <c r="CB227" i="4" s="1"/>
  <c r="CC227" i="4" a="1"/>
  <c r="CC227" i="4" s="1"/>
  <c r="CD227" i="4" a="1"/>
  <c r="CD227" i="4" s="1"/>
  <c r="CE227" i="4"/>
  <c r="J228" i="4"/>
  <c r="L228" i="4" s="1"/>
  <c r="K228" i="4"/>
  <c r="M228" i="4"/>
  <c r="N228" i="4"/>
  <c r="O228" i="4"/>
  <c r="P228" i="4"/>
  <c r="Q228" i="4"/>
  <c r="R228" i="4"/>
  <c r="U228" i="4"/>
  <c r="V228" i="4"/>
  <c r="W228" i="4"/>
  <c r="X228" i="4"/>
  <c r="Y228" i="4"/>
  <c r="Z228" i="4"/>
  <c r="AA228" i="4"/>
  <c r="AC228" i="4"/>
  <c r="AD228" i="4"/>
  <c r="AE228" i="4"/>
  <c r="AF228" i="4"/>
  <c r="AG228" i="4"/>
  <c r="AI228" i="4"/>
  <c r="AJ228" i="4"/>
  <c r="AK228" i="4" a="1"/>
  <c r="AK228" i="4" s="1"/>
  <c r="AL228" i="4"/>
  <c r="AM228" i="4"/>
  <c r="AN228" i="4" a="1"/>
  <c r="AN228" i="4" s="1"/>
  <c r="AO228" i="4"/>
  <c r="AP228" i="4"/>
  <c r="AQ228" i="4" a="1"/>
  <c r="AQ228" i="4" s="1"/>
  <c r="AR228" i="4"/>
  <c r="AS228" i="4"/>
  <c r="AT228" i="4"/>
  <c r="AU228" i="4"/>
  <c r="AV228" i="4" a="1"/>
  <c r="AV228" i="4" s="1"/>
  <c r="AW228" i="4"/>
  <c r="AX228" i="4"/>
  <c r="BD228" i="4"/>
  <c r="BE228" i="4"/>
  <c r="BF228" i="4"/>
  <c r="BG228" i="4"/>
  <c r="BH228" i="4"/>
  <c r="BI228" i="4" a="1"/>
  <c r="BI228" i="4" s="1"/>
  <c r="BJ228" i="4"/>
  <c r="BK228" i="4"/>
  <c r="BL228" i="4" a="1"/>
  <c r="BL228" i="4" s="1"/>
  <c r="BM228" i="4" a="1"/>
  <c r="BM228" i="4" s="1"/>
  <c r="BN228" i="4" a="1"/>
  <c r="BN228" i="4" s="1"/>
  <c r="BO228" i="4" a="1"/>
  <c r="BO228" i="4" s="1"/>
  <c r="BP228" i="4" a="1"/>
  <c r="BP228" i="4" s="1"/>
  <c r="BQ228" i="4" a="1"/>
  <c r="BQ228" i="4" s="1"/>
  <c r="BR228" i="4" a="1"/>
  <c r="BR228" i="4" s="1"/>
  <c r="BS228" i="4"/>
  <c r="BT228" i="4" a="1"/>
  <c r="BT228" i="4" s="1"/>
  <c r="BU228" i="4" a="1"/>
  <c r="BU228" i="4" s="1"/>
  <c r="BV228" i="4"/>
  <c r="BW228" i="4" a="1"/>
  <c r="BW228" i="4" s="1"/>
  <c r="BX228" i="4"/>
  <c r="BY228" i="4" a="1"/>
  <c r="BY228" i="4" s="1"/>
  <c r="BZ228" i="4" a="1"/>
  <c r="BZ228" i="4" s="1"/>
  <c r="CA228" i="4" a="1"/>
  <c r="CA228" i="4" s="1"/>
  <c r="CB228" i="4" a="1"/>
  <c r="CB228" i="4" s="1"/>
  <c r="CC228" i="4" a="1"/>
  <c r="CC228" i="4" s="1"/>
  <c r="CD228" i="4" a="1"/>
  <c r="CD228" i="4" s="1"/>
  <c r="CE228" i="4"/>
  <c r="J229" i="4"/>
  <c r="L229" i="4" s="1"/>
  <c r="K229" i="4"/>
  <c r="M229" i="4"/>
  <c r="N229" i="4"/>
  <c r="O229" i="4"/>
  <c r="P229" i="4"/>
  <c r="Q229" i="4"/>
  <c r="R229" i="4"/>
  <c r="U229" i="4"/>
  <c r="V229" i="4"/>
  <c r="W229" i="4"/>
  <c r="X229" i="4"/>
  <c r="Y229" i="4"/>
  <c r="Z229" i="4"/>
  <c r="AA229" i="4"/>
  <c r="AC229" i="4"/>
  <c r="AD229" i="4"/>
  <c r="AE229" i="4"/>
  <c r="AF229" i="4"/>
  <c r="AG229" i="4"/>
  <c r="AI229" i="4"/>
  <c r="AJ229" i="4"/>
  <c r="AK229" i="4" a="1"/>
  <c r="AK229" i="4" s="1"/>
  <c r="AL229" i="4"/>
  <c r="AM229" i="4"/>
  <c r="AN229" i="4" a="1"/>
  <c r="AN229" i="4" s="1"/>
  <c r="AO229" i="4"/>
  <c r="AP229" i="4"/>
  <c r="AQ229" i="4" a="1"/>
  <c r="AQ229" i="4" s="1"/>
  <c r="AR229" i="4"/>
  <c r="AS229" i="4"/>
  <c r="AT229" i="4"/>
  <c r="AU229" i="4"/>
  <c r="AV229" i="4" a="1"/>
  <c r="AV229" i="4" s="1"/>
  <c r="AW229" i="4"/>
  <c r="AX229" i="4"/>
  <c r="BD229" i="4"/>
  <c r="BE229" i="4"/>
  <c r="BF229" i="4"/>
  <c r="BG229" i="4"/>
  <c r="BH229" i="4"/>
  <c r="BI229" i="4" a="1"/>
  <c r="BI229" i="4" s="1"/>
  <c r="BJ229" i="4"/>
  <c r="BK229" i="4"/>
  <c r="BL229" i="4" a="1"/>
  <c r="BL229" i="4" s="1"/>
  <c r="BM229" i="4" a="1"/>
  <c r="BM229" i="4" s="1"/>
  <c r="BN229" i="4" a="1"/>
  <c r="BN229" i="4" s="1"/>
  <c r="BO229" i="4" a="1"/>
  <c r="BO229" i="4" s="1"/>
  <c r="BP229" i="4" a="1"/>
  <c r="BP229" i="4" s="1"/>
  <c r="BQ229" i="4" a="1"/>
  <c r="BQ229" i="4" s="1"/>
  <c r="BR229" i="4" a="1"/>
  <c r="BR229" i="4" s="1"/>
  <c r="BS229" i="4"/>
  <c r="BT229" i="4" a="1"/>
  <c r="BT229" i="4" s="1"/>
  <c r="BU229" i="4" a="1"/>
  <c r="BU229" i="4" s="1"/>
  <c r="BV229" i="4"/>
  <c r="BW229" i="4" a="1"/>
  <c r="BW229" i="4" s="1"/>
  <c r="BX229" i="4"/>
  <c r="BY229" i="4" a="1"/>
  <c r="BY229" i="4" s="1"/>
  <c r="BZ229" i="4" a="1"/>
  <c r="BZ229" i="4" s="1"/>
  <c r="CA229" i="4" a="1"/>
  <c r="CA229" i="4" s="1"/>
  <c r="CB229" i="4" a="1"/>
  <c r="CB229" i="4" s="1"/>
  <c r="CC229" i="4" a="1"/>
  <c r="CC229" i="4" s="1"/>
  <c r="CD229" i="4" a="1"/>
  <c r="CD229" i="4" s="1"/>
  <c r="CE229" i="4"/>
  <c r="J230" i="4"/>
  <c r="L230" i="4" s="1"/>
  <c r="K230" i="4"/>
  <c r="M230" i="4"/>
  <c r="N230" i="4"/>
  <c r="O230" i="4"/>
  <c r="P230" i="4"/>
  <c r="Q230" i="4"/>
  <c r="R230" i="4"/>
  <c r="U230" i="4"/>
  <c r="V230" i="4"/>
  <c r="W230" i="4"/>
  <c r="X230" i="4"/>
  <c r="Y230" i="4"/>
  <c r="Z230" i="4"/>
  <c r="AA230" i="4"/>
  <c r="AC230" i="4"/>
  <c r="AD230" i="4"/>
  <c r="AE230" i="4"/>
  <c r="AF230" i="4"/>
  <c r="AG230" i="4"/>
  <c r="AI230" i="4"/>
  <c r="AJ230" i="4"/>
  <c r="AK230" i="4" a="1"/>
  <c r="AK230" i="4" s="1"/>
  <c r="AL230" i="4"/>
  <c r="AM230" i="4"/>
  <c r="AN230" i="4" a="1"/>
  <c r="AN230" i="4" s="1"/>
  <c r="AO230" i="4"/>
  <c r="AP230" i="4"/>
  <c r="AQ230" i="4" a="1"/>
  <c r="AQ230" i="4" s="1"/>
  <c r="AR230" i="4"/>
  <c r="AS230" i="4"/>
  <c r="AT230" i="4"/>
  <c r="AU230" i="4"/>
  <c r="AV230" i="4" a="1"/>
  <c r="AV230" i="4" s="1"/>
  <c r="AW230" i="4"/>
  <c r="AX230" i="4"/>
  <c r="BD230" i="4"/>
  <c r="BE230" i="4"/>
  <c r="BF230" i="4"/>
  <c r="BG230" i="4"/>
  <c r="BH230" i="4"/>
  <c r="BI230" i="4" a="1"/>
  <c r="BI230" i="4" s="1"/>
  <c r="BJ230" i="4"/>
  <c r="BK230" i="4"/>
  <c r="BL230" i="4" a="1"/>
  <c r="BL230" i="4" s="1"/>
  <c r="BM230" i="4" a="1"/>
  <c r="BM230" i="4" s="1"/>
  <c r="BN230" i="4" a="1"/>
  <c r="BN230" i="4" s="1"/>
  <c r="BO230" i="4" a="1"/>
  <c r="BO230" i="4" s="1"/>
  <c r="BP230" i="4" a="1"/>
  <c r="BP230" i="4" s="1"/>
  <c r="BQ230" i="4" a="1"/>
  <c r="BQ230" i="4" s="1"/>
  <c r="BR230" i="4" a="1"/>
  <c r="BR230" i="4" s="1"/>
  <c r="BS230" i="4"/>
  <c r="BT230" i="4" a="1"/>
  <c r="BT230" i="4" s="1"/>
  <c r="BU230" i="4" a="1"/>
  <c r="BU230" i="4" s="1"/>
  <c r="BV230" i="4"/>
  <c r="BW230" i="4" a="1"/>
  <c r="BW230" i="4" s="1"/>
  <c r="BX230" i="4"/>
  <c r="BY230" i="4" a="1"/>
  <c r="BY230" i="4" s="1"/>
  <c r="BZ230" i="4" a="1"/>
  <c r="BZ230" i="4" s="1"/>
  <c r="CA230" i="4" a="1"/>
  <c r="CA230" i="4" s="1"/>
  <c r="CB230" i="4" a="1"/>
  <c r="CB230" i="4" s="1"/>
  <c r="CC230" i="4" a="1"/>
  <c r="CC230" i="4" s="1"/>
  <c r="CD230" i="4" a="1"/>
  <c r="CD230" i="4" s="1"/>
  <c r="CE230" i="4"/>
  <c r="J231" i="4"/>
  <c r="L231" i="4" s="1"/>
  <c r="K231" i="4"/>
  <c r="M231" i="4"/>
  <c r="N231" i="4"/>
  <c r="O231" i="4"/>
  <c r="P231" i="4"/>
  <c r="Q231" i="4"/>
  <c r="R231" i="4"/>
  <c r="U231" i="4"/>
  <c r="V231" i="4"/>
  <c r="W231" i="4"/>
  <c r="X231" i="4"/>
  <c r="Y231" i="4"/>
  <c r="Z231" i="4"/>
  <c r="AA231" i="4"/>
  <c r="AC231" i="4"/>
  <c r="AD231" i="4"/>
  <c r="AE231" i="4"/>
  <c r="AF231" i="4"/>
  <c r="AG231" i="4"/>
  <c r="AI231" i="4"/>
  <c r="AJ231" i="4"/>
  <c r="AK231" i="4" a="1"/>
  <c r="AK231" i="4" s="1"/>
  <c r="AL231" i="4"/>
  <c r="AM231" i="4"/>
  <c r="AN231" i="4" a="1"/>
  <c r="AN231" i="4" s="1"/>
  <c r="AO231" i="4"/>
  <c r="AP231" i="4"/>
  <c r="AQ231" i="4" a="1"/>
  <c r="AQ231" i="4" s="1"/>
  <c r="AR231" i="4"/>
  <c r="AS231" i="4"/>
  <c r="AT231" i="4"/>
  <c r="AU231" i="4"/>
  <c r="AV231" i="4" a="1"/>
  <c r="AV231" i="4" s="1"/>
  <c r="AW231" i="4"/>
  <c r="AX231" i="4"/>
  <c r="BD231" i="4"/>
  <c r="BE231" i="4"/>
  <c r="BF231" i="4"/>
  <c r="BG231" i="4"/>
  <c r="BH231" i="4"/>
  <c r="BI231" i="4" a="1"/>
  <c r="BI231" i="4" s="1"/>
  <c r="BJ231" i="4"/>
  <c r="BK231" i="4"/>
  <c r="BL231" i="4" a="1"/>
  <c r="BL231" i="4" s="1"/>
  <c r="BM231" i="4" a="1"/>
  <c r="BM231" i="4" s="1"/>
  <c r="BN231" i="4" a="1"/>
  <c r="BN231" i="4" s="1"/>
  <c r="BO231" i="4" a="1"/>
  <c r="BO231" i="4" s="1"/>
  <c r="BP231" i="4" a="1"/>
  <c r="BP231" i="4" s="1"/>
  <c r="BQ231" i="4" a="1"/>
  <c r="BQ231" i="4" s="1"/>
  <c r="BR231" i="4" a="1"/>
  <c r="BR231" i="4" s="1"/>
  <c r="BS231" i="4"/>
  <c r="BT231" i="4" a="1"/>
  <c r="BT231" i="4" s="1"/>
  <c r="BU231" i="4" a="1"/>
  <c r="BU231" i="4" s="1"/>
  <c r="BV231" i="4"/>
  <c r="BW231" i="4" a="1"/>
  <c r="BW231" i="4" s="1"/>
  <c r="BX231" i="4"/>
  <c r="BY231" i="4" a="1"/>
  <c r="BY231" i="4" s="1"/>
  <c r="BZ231" i="4" a="1"/>
  <c r="BZ231" i="4" s="1"/>
  <c r="CA231" i="4" a="1"/>
  <c r="CA231" i="4" s="1"/>
  <c r="CB231" i="4" a="1"/>
  <c r="CB231" i="4" s="1"/>
  <c r="CC231" i="4" a="1"/>
  <c r="CC231" i="4" s="1"/>
  <c r="CD231" i="4" a="1"/>
  <c r="CD231" i="4" s="1"/>
  <c r="CE231" i="4"/>
  <c r="J232" i="4"/>
  <c r="L232" i="4" s="1"/>
  <c r="K232" i="4"/>
  <c r="M232" i="4"/>
  <c r="N232" i="4"/>
  <c r="O232" i="4"/>
  <c r="P232" i="4"/>
  <c r="Q232" i="4"/>
  <c r="R232" i="4"/>
  <c r="U232" i="4"/>
  <c r="V232" i="4"/>
  <c r="W232" i="4"/>
  <c r="X232" i="4"/>
  <c r="Y232" i="4"/>
  <c r="Z232" i="4"/>
  <c r="AA232" i="4"/>
  <c r="AC232" i="4"/>
  <c r="AD232" i="4"/>
  <c r="AE232" i="4"/>
  <c r="AF232" i="4"/>
  <c r="AG232" i="4"/>
  <c r="AI232" i="4"/>
  <c r="AJ232" i="4"/>
  <c r="AK232" i="4" a="1"/>
  <c r="AK232" i="4" s="1"/>
  <c r="AL232" i="4"/>
  <c r="AM232" i="4"/>
  <c r="AN232" i="4" a="1"/>
  <c r="AN232" i="4" s="1"/>
  <c r="AO232" i="4"/>
  <c r="AP232" i="4"/>
  <c r="AQ232" i="4" a="1"/>
  <c r="AQ232" i="4" s="1"/>
  <c r="AR232" i="4"/>
  <c r="AS232" i="4"/>
  <c r="AT232" i="4"/>
  <c r="AU232" i="4"/>
  <c r="AV232" i="4" a="1"/>
  <c r="AV232" i="4" s="1"/>
  <c r="AW232" i="4"/>
  <c r="AX232" i="4"/>
  <c r="BD232" i="4"/>
  <c r="BE232" i="4"/>
  <c r="BF232" i="4"/>
  <c r="BG232" i="4"/>
  <c r="BH232" i="4"/>
  <c r="BI232" i="4" a="1"/>
  <c r="BI232" i="4" s="1"/>
  <c r="BJ232" i="4"/>
  <c r="BK232" i="4"/>
  <c r="BL232" i="4" a="1"/>
  <c r="BL232" i="4" s="1"/>
  <c r="BM232" i="4" a="1"/>
  <c r="BM232" i="4" s="1"/>
  <c r="BN232" i="4" a="1"/>
  <c r="BN232" i="4" s="1"/>
  <c r="BO232" i="4" a="1"/>
  <c r="BO232" i="4" s="1"/>
  <c r="BP232" i="4" a="1"/>
  <c r="BP232" i="4" s="1"/>
  <c r="BQ232" i="4" a="1"/>
  <c r="BQ232" i="4" s="1"/>
  <c r="BR232" i="4" a="1"/>
  <c r="BR232" i="4" s="1"/>
  <c r="BS232" i="4"/>
  <c r="BT232" i="4" a="1"/>
  <c r="BT232" i="4" s="1"/>
  <c r="BU232" i="4" a="1"/>
  <c r="BU232" i="4" s="1"/>
  <c r="BV232" i="4"/>
  <c r="BW232" i="4" a="1"/>
  <c r="BW232" i="4" s="1"/>
  <c r="BX232" i="4"/>
  <c r="BY232" i="4" a="1"/>
  <c r="BY232" i="4" s="1"/>
  <c r="BZ232" i="4" a="1"/>
  <c r="BZ232" i="4" s="1"/>
  <c r="CA232" i="4" a="1"/>
  <c r="CA232" i="4" s="1"/>
  <c r="CB232" i="4" a="1"/>
  <c r="CB232" i="4" s="1"/>
  <c r="CC232" i="4" a="1"/>
  <c r="CC232" i="4" s="1"/>
  <c r="CD232" i="4" a="1"/>
  <c r="CD232" i="4" s="1"/>
  <c r="CE232" i="4"/>
  <c r="J233" i="4"/>
  <c r="L233" i="4" s="1"/>
  <c r="K233" i="4"/>
  <c r="M233" i="4"/>
  <c r="N233" i="4"/>
  <c r="O233" i="4"/>
  <c r="P233" i="4"/>
  <c r="Q233" i="4"/>
  <c r="R233" i="4"/>
  <c r="U233" i="4"/>
  <c r="V233" i="4"/>
  <c r="W233" i="4"/>
  <c r="X233" i="4"/>
  <c r="Y233" i="4"/>
  <c r="Z233" i="4"/>
  <c r="AA233" i="4"/>
  <c r="AC233" i="4"/>
  <c r="AD233" i="4"/>
  <c r="AE233" i="4"/>
  <c r="AF233" i="4"/>
  <c r="AG233" i="4"/>
  <c r="AI233" i="4"/>
  <c r="AJ233" i="4"/>
  <c r="AK233" i="4" a="1"/>
  <c r="AK233" i="4" s="1"/>
  <c r="AL233" i="4"/>
  <c r="AM233" i="4"/>
  <c r="AN233" i="4" a="1"/>
  <c r="AN233" i="4" s="1"/>
  <c r="AO233" i="4"/>
  <c r="AP233" i="4"/>
  <c r="AQ233" i="4" a="1"/>
  <c r="AQ233" i="4" s="1"/>
  <c r="AR233" i="4"/>
  <c r="AS233" i="4"/>
  <c r="AT233" i="4"/>
  <c r="AU233" i="4"/>
  <c r="AV233" i="4" a="1"/>
  <c r="AV233" i="4" s="1"/>
  <c r="AW233" i="4"/>
  <c r="AX233" i="4"/>
  <c r="BD233" i="4"/>
  <c r="BE233" i="4"/>
  <c r="BF233" i="4"/>
  <c r="BG233" i="4"/>
  <c r="BH233" i="4"/>
  <c r="BI233" i="4" a="1"/>
  <c r="BI233" i="4" s="1"/>
  <c r="BJ233" i="4"/>
  <c r="BK233" i="4"/>
  <c r="BL233" i="4" a="1"/>
  <c r="BL233" i="4" s="1"/>
  <c r="BM233" i="4" a="1"/>
  <c r="BM233" i="4" s="1"/>
  <c r="BN233" i="4" a="1"/>
  <c r="BN233" i="4" s="1"/>
  <c r="BO233" i="4" a="1"/>
  <c r="BO233" i="4" s="1"/>
  <c r="BP233" i="4" a="1"/>
  <c r="BP233" i="4" s="1"/>
  <c r="BQ233" i="4" a="1"/>
  <c r="BQ233" i="4" s="1"/>
  <c r="BR233" i="4" a="1"/>
  <c r="BR233" i="4" s="1"/>
  <c r="BS233" i="4"/>
  <c r="BT233" i="4" a="1"/>
  <c r="BT233" i="4" s="1"/>
  <c r="BU233" i="4" a="1"/>
  <c r="BU233" i="4" s="1"/>
  <c r="BV233" i="4"/>
  <c r="BW233" i="4" a="1"/>
  <c r="BW233" i="4" s="1"/>
  <c r="BX233" i="4"/>
  <c r="BY233" i="4" a="1"/>
  <c r="BY233" i="4" s="1"/>
  <c r="BZ233" i="4" a="1"/>
  <c r="BZ233" i="4" s="1"/>
  <c r="CA233" i="4" a="1"/>
  <c r="CA233" i="4" s="1"/>
  <c r="CB233" i="4" a="1"/>
  <c r="CB233" i="4" s="1"/>
  <c r="CC233" i="4" a="1"/>
  <c r="CC233" i="4" s="1"/>
  <c r="CD233" i="4" a="1"/>
  <c r="CD233" i="4" s="1"/>
  <c r="CE233" i="4"/>
  <c r="J234" i="4"/>
  <c r="L234" i="4" s="1"/>
  <c r="K234" i="4"/>
  <c r="M234" i="4"/>
  <c r="N234" i="4"/>
  <c r="O234" i="4"/>
  <c r="P234" i="4"/>
  <c r="Q234" i="4"/>
  <c r="R234" i="4"/>
  <c r="U234" i="4"/>
  <c r="V234" i="4"/>
  <c r="W234" i="4"/>
  <c r="X234" i="4"/>
  <c r="Y234" i="4"/>
  <c r="Z234" i="4"/>
  <c r="AA234" i="4"/>
  <c r="AC234" i="4"/>
  <c r="AD234" i="4"/>
  <c r="AE234" i="4"/>
  <c r="AF234" i="4"/>
  <c r="AG234" i="4"/>
  <c r="AI234" i="4"/>
  <c r="AJ234" i="4"/>
  <c r="AK234" i="4" a="1"/>
  <c r="AK234" i="4" s="1"/>
  <c r="AL234" i="4"/>
  <c r="AM234" i="4"/>
  <c r="AN234" i="4" a="1"/>
  <c r="AN234" i="4" s="1"/>
  <c r="AO234" i="4"/>
  <c r="AP234" i="4"/>
  <c r="AQ234" i="4" a="1"/>
  <c r="AQ234" i="4" s="1"/>
  <c r="AR234" i="4"/>
  <c r="AS234" i="4"/>
  <c r="AT234" i="4"/>
  <c r="AU234" i="4"/>
  <c r="AV234" i="4" a="1"/>
  <c r="AV234" i="4" s="1"/>
  <c r="AW234" i="4"/>
  <c r="AX234" i="4"/>
  <c r="BD234" i="4"/>
  <c r="BE234" i="4"/>
  <c r="BF234" i="4"/>
  <c r="BG234" i="4"/>
  <c r="BH234" i="4"/>
  <c r="BI234" i="4" a="1"/>
  <c r="BI234" i="4" s="1"/>
  <c r="BJ234" i="4"/>
  <c r="BK234" i="4"/>
  <c r="BL234" i="4" a="1"/>
  <c r="BL234" i="4" s="1"/>
  <c r="BM234" i="4" a="1"/>
  <c r="BM234" i="4" s="1"/>
  <c r="BN234" i="4" a="1"/>
  <c r="BN234" i="4" s="1"/>
  <c r="BO234" i="4" a="1"/>
  <c r="BO234" i="4" s="1"/>
  <c r="BP234" i="4" a="1"/>
  <c r="BP234" i="4" s="1"/>
  <c r="BQ234" i="4" a="1"/>
  <c r="BQ234" i="4" s="1"/>
  <c r="BR234" i="4" a="1"/>
  <c r="BR234" i="4" s="1"/>
  <c r="BS234" i="4"/>
  <c r="BT234" i="4" a="1"/>
  <c r="BT234" i="4" s="1"/>
  <c r="BU234" i="4" a="1"/>
  <c r="BU234" i="4" s="1"/>
  <c r="BV234" i="4"/>
  <c r="BW234" i="4" a="1"/>
  <c r="BW234" i="4" s="1"/>
  <c r="BX234" i="4"/>
  <c r="BY234" i="4" a="1"/>
  <c r="BY234" i="4" s="1"/>
  <c r="BZ234" i="4" a="1"/>
  <c r="BZ234" i="4" s="1"/>
  <c r="CA234" i="4" a="1"/>
  <c r="CA234" i="4" s="1"/>
  <c r="CB234" i="4" a="1"/>
  <c r="CB234" i="4" s="1"/>
  <c r="CC234" i="4" a="1"/>
  <c r="CC234" i="4" s="1"/>
  <c r="CD234" i="4" a="1"/>
  <c r="CD234" i="4" s="1"/>
  <c r="CE234" i="4"/>
  <c r="J235" i="4"/>
  <c r="L235" i="4" s="1"/>
  <c r="K235" i="4"/>
  <c r="M235" i="4"/>
  <c r="N235" i="4"/>
  <c r="O235" i="4"/>
  <c r="P235" i="4"/>
  <c r="Q235" i="4"/>
  <c r="R235" i="4"/>
  <c r="U235" i="4"/>
  <c r="V235" i="4"/>
  <c r="W235" i="4"/>
  <c r="X235" i="4"/>
  <c r="Y235" i="4"/>
  <c r="Z235" i="4"/>
  <c r="AA235" i="4"/>
  <c r="AC235" i="4"/>
  <c r="AD235" i="4"/>
  <c r="AE235" i="4"/>
  <c r="AF235" i="4"/>
  <c r="AG235" i="4"/>
  <c r="AI235" i="4"/>
  <c r="AJ235" i="4"/>
  <c r="AK235" i="4" a="1"/>
  <c r="AK235" i="4" s="1"/>
  <c r="AL235" i="4"/>
  <c r="AM235" i="4"/>
  <c r="AN235" i="4" a="1"/>
  <c r="AN235" i="4" s="1"/>
  <c r="AO235" i="4"/>
  <c r="AP235" i="4"/>
  <c r="AQ235" i="4" a="1"/>
  <c r="AQ235" i="4" s="1"/>
  <c r="AR235" i="4"/>
  <c r="AS235" i="4"/>
  <c r="AT235" i="4"/>
  <c r="AU235" i="4"/>
  <c r="AV235" i="4" a="1"/>
  <c r="AV235" i="4" s="1"/>
  <c r="AW235" i="4"/>
  <c r="AX235" i="4"/>
  <c r="BD235" i="4"/>
  <c r="BE235" i="4"/>
  <c r="BF235" i="4"/>
  <c r="BG235" i="4"/>
  <c r="BH235" i="4"/>
  <c r="BI235" i="4" a="1"/>
  <c r="BI235" i="4" s="1"/>
  <c r="BJ235" i="4"/>
  <c r="BK235" i="4"/>
  <c r="BL235" i="4" a="1"/>
  <c r="BL235" i="4" s="1"/>
  <c r="BM235" i="4" a="1"/>
  <c r="BM235" i="4" s="1"/>
  <c r="BN235" i="4" a="1"/>
  <c r="BN235" i="4" s="1"/>
  <c r="BO235" i="4" a="1"/>
  <c r="BO235" i="4" s="1"/>
  <c r="BP235" i="4" a="1"/>
  <c r="BP235" i="4" s="1"/>
  <c r="BQ235" i="4" a="1"/>
  <c r="BQ235" i="4" s="1"/>
  <c r="BR235" i="4" a="1"/>
  <c r="BR235" i="4" s="1"/>
  <c r="BS235" i="4"/>
  <c r="BT235" i="4" a="1"/>
  <c r="BT235" i="4" s="1"/>
  <c r="BU235" i="4" a="1"/>
  <c r="BU235" i="4" s="1"/>
  <c r="BV235" i="4"/>
  <c r="BW235" i="4" a="1"/>
  <c r="BW235" i="4" s="1"/>
  <c r="BX235" i="4"/>
  <c r="BY235" i="4" a="1"/>
  <c r="BY235" i="4" s="1"/>
  <c r="BZ235" i="4" a="1"/>
  <c r="BZ235" i="4" s="1"/>
  <c r="CA235" i="4" a="1"/>
  <c r="CA235" i="4" s="1"/>
  <c r="CB235" i="4" a="1"/>
  <c r="CB235" i="4" s="1"/>
  <c r="CC235" i="4" a="1"/>
  <c r="CC235" i="4" s="1"/>
  <c r="CD235" i="4" a="1"/>
  <c r="CD235" i="4" s="1"/>
  <c r="CE235" i="4"/>
  <c r="J236" i="4"/>
  <c r="L236" i="4" s="1"/>
  <c r="K236" i="4"/>
  <c r="M236" i="4"/>
  <c r="N236" i="4"/>
  <c r="O236" i="4"/>
  <c r="P236" i="4"/>
  <c r="Q236" i="4"/>
  <c r="R236" i="4"/>
  <c r="U236" i="4"/>
  <c r="V236" i="4"/>
  <c r="W236" i="4"/>
  <c r="X236" i="4"/>
  <c r="Y236" i="4"/>
  <c r="Z236" i="4"/>
  <c r="AA236" i="4"/>
  <c r="AC236" i="4"/>
  <c r="AD236" i="4"/>
  <c r="AE236" i="4"/>
  <c r="AF236" i="4"/>
  <c r="AG236" i="4"/>
  <c r="AI236" i="4"/>
  <c r="AJ236" i="4"/>
  <c r="AK236" i="4" a="1"/>
  <c r="AK236" i="4" s="1"/>
  <c r="AL236" i="4"/>
  <c r="AM236" i="4"/>
  <c r="AN236" i="4" a="1"/>
  <c r="AN236" i="4" s="1"/>
  <c r="AO236" i="4"/>
  <c r="AP236" i="4"/>
  <c r="AQ236" i="4" a="1"/>
  <c r="AQ236" i="4" s="1"/>
  <c r="AR236" i="4"/>
  <c r="AS236" i="4"/>
  <c r="AT236" i="4"/>
  <c r="AU236" i="4"/>
  <c r="AV236" i="4" a="1"/>
  <c r="AV236" i="4" s="1"/>
  <c r="AW236" i="4"/>
  <c r="AX236" i="4"/>
  <c r="BD236" i="4"/>
  <c r="BE236" i="4"/>
  <c r="BF236" i="4"/>
  <c r="BG236" i="4"/>
  <c r="BH236" i="4"/>
  <c r="BI236" i="4" a="1"/>
  <c r="BI236" i="4" s="1"/>
  <c r="BJ236" i="4"/>
  <c r="BK236" i="4"/>
  <c r="BL236" i="4" a="1"/>
  <c r="BL236" i="4" s="1"/>
  <c r="BM236" i="4" a="1"/>
  <c r="BM236" i="4" s="1"/>
  <c r="BN236" i="4" a="1"/>
  <c r="BN236" i="4" s="1"/>
  <c r="BO236" i="4" a="1"/>
  <c r="BO236" i="4" s="1"/>
  <c r="BP236" i="4" a="1"/>
  <c r="BP236" i="4" s="1"/>
  <c r="BQ236" i="4" a="1"/>
  <c r="BQ236" i="4" s="1"/>
  <c r="BR236" i="4" a="1"/>
  <c r="BR236" i="4" s="1"/>
  <c r="BS236" i="4"/>
  <c r="BT236" i="4" a="1"/>
  <c r="BT236" i="4" s="1"/>
  <c r="BU236" i="4" a="1"/>
  <c r="BU236" i="4" s="1"/>
  <c r="BV236" i="4"/>
  <c r="BW236" i="4" a="1"/>
  <c r="BW236" i="4" s="1"/>
  <c r="BX236" i="4"/>
  <c r="BY236" i="4" a="1"/>
  <c r="BY236" i="4" s="1"/>
  <c r="BZ236" i="4" a="1"/>
  <c r="BZ236" i="4" s="1"/>
  <c r="CA236" i="4" a="1"/>
  <c r="CA236" i="4" s="1"/>
  <c r="CB236" i="4" a="1"/>
  <c r="CB236" i="4" s="1"/>
  <c r="CC236" i="4" a="1"/>
  <c r="CC236" i="4" s="1"/>
  <c r="CD236" i="4" a="1"/>
  <c r="CD236" i="4" s="1"/>
  <c r="CE236" i="4"/>
  <c r="J237" i="4"/>
  <c r="L237" i="4" s="1"/>
  <c r="K237" i="4"/>
  <c r="M237" i="4"/>
  <c r="N237" i="4"/>
  <c r="O237" i="4"/>
  <c r="P237" i="4"/>
  <c r="Q237" i="4"/>
  <c r="R237" i="4"/>
  <c r="U237" i="4"/>
  <c r="V237" i="4"/>
  <c r="W237" i="4"/>
  <c r="X237" i="4"/>
  <c r="Y237" i="4"/>
  <c r="Z237" i="4"/>
  <c r="AA237" i="4"/>
  <c r="AC237" i="4"/>
  <c r="AD237" i="4"/>
  <c r="AE237" i="4"/>
  <c r="AF237" i="4"/>
  <c r="AG237" i="4"/>
  <c r="AI237" i="4"/>
  <c r="AJ237" i="4"/>
  <c r="AK237" i="4" a="1"/>
  <c r="AK237" i="4" s="1"/>
  <c r="AL237" i="4"/>
  <c r="AM237" i="4"/>
  <c r="AN237" i="4" a="1"/>
  <c r="AN237" i="4" s="1"/>
  <c r="AO237" i="4"/>
  <c r="AP237" i="4"/>
  <c r="AQ237" i="4" a="1"/>
  <c r="AQ237" i="4" s="1"/>
  <c r="AR237" i="4"/>
  <c r="AS237" i="4"/>
  <c r="AT237" i="4"/>
  <c r="AU237" i="4"/>
  <c r="AV237" i="4" a="1"/>
  <c r="AV237" i="4" s="1"/>
  <c r="AW237" i="4"/>
  <c r="AX237" i="4"/>
  <c r="BD237" i="4"/>
  <c r="BE237" i="4"/>
  <c r="BF237" i="4"/>
  <c r="BG237" i="4"/>
  <c r="BH237" i="4"/>
  <c r="BI237" i="4" a="1"/>
  <c r="BI237" i="4" s="1"/>
  <c r="BJ237" i="4"/>
  <c r="BK237" i="4"/>
  <c r="BL237" i="4" a="1"/>
  <c r="BL237" i="4" s="1"/>
  <c r="BM237" i="4" a="1"/>
  <c r="BM237" i="4" s="1"/>
  <c r="BN237" i="4" a="1"/>
  <c r="BN237" i="4" s="1"/>
  <c r="BO237" i="4" a="1"/>
  <c r="BO237" i="4" s="1"/>
  <c r="BP237" i="4" a="1"/>
  <c r="BP237" i="4" s="1"/>
  <c r="BQ237" i="4" a="1"/>
  <c r="BQ237" i="4" s="1"/>
  <c r="BR237" i="4" a="1"/>
  <c r="BR237" i="4" s="1"/>
  <c r="BS237" i="4"/>
  <c r="BT237" i="4" a="1"/>
  <c r="BT237" i="4" s="1"/>
  <c r="BU237" i="4" a="1"/>
  <c r="BU237" i="4" s="1"/>
  <c r="BV237" i="4"/>
  <c r="BW237" i="4" a="1"/>
  <c r="BW237" i="4" s="1"/>
  <c r="BX237" i="4"/>
  <c r="BY237" i="4" a="1"/>
  <c r="BY237" i="4" s="1"/>
  <c r="BZ237" i="4" a="1"/>
  <c r="BZ237" i="4" s="1"/>
  <c r="CA237" i="4" a="1"/>
  <c r="CA237" i="4" s="1"/>
  <c r="CB237" i="4" a="1"/>
  <c r="CB237" i="4" s="1"/>
  <c r="CC237" i="4" a="1"/>
  <c r="CC237" i="4" s="1"/>
  <c r="CD237" i="4" a="1"/>
  <c r="CD237" i="4" s="1"/>
  <c r="CE237" i="4"/>
  <c r="J238" i="4"/>
  <c r="L238" i="4" s="1"/>
  <c r="K238" i="4"/>
  <c r="M238" i="4"/>
  <c r="N238" i="4"/>
  <c r="O238" i="4"/>
  <c r="P238" i="4"/>
  <c r="Q238" i="4"/>
  <c r="R238" i="4"/>
  <c r="U238" i="4"/>
  <c r="V238" i="4"/>
  <c r="W238" i="4"/>
  <c r="X238" i="4"/>
  <c r="Y238" i="4"/>
  <c r="Z238" i="4"/>
  <c r="AA238" i="4"/>
  <c r="AC238" i="4"/>
  <c r="AD238" i="4"/>
  <c r="AE238" i="4"/>
  <c r="AF238" i="4"/>
  <c r="AG238" i="4"/>
  <c r="AI238" i="4"/>
  <c r="AJ238" i="4"/>
  <c r="AK238" i="4" a="1"/>
  <c r="AK238" i="4" s="1"/>
  <c r="AL238" i="4"/>
  <c r="AM238" i="4"/>
  <c r="AN238" i="4" a="1"/>
  <c r="AN238" i="4" s="1"/>
  <c r="AO238" i="4"/>
  <c r="AP238" i="4"/>
  <c r="AQ238" i="4" a="1"/>
  <c r="AQ238" i="4" s="1"/>
  <c r="AR238" i="4"/>
  <c r="AS238" i="4"/>
  <c r="AT238" i="4"/>
  <c r="AU238" i="4"/>
  <c r="AV238" i="4" a="1"/>
  <c r="AV238" i="4" s="1"/>
  <c r="AW238" i="4"/>
  <c r="AX238" i="4"/>
  <c r="BD238" i="4"/>
  <c r="BE238" i="4"/>
  <c r="BF238" i="4"/>
  <c r="BG238" i="4"/>
  <c r="BH238" i="4"/>
  <c r="BI238" i="4" a="1"/>
  <c r="BI238" i="4" s="1"/>
  <c r="BJ238" i="4"/>
  <c r="BK238" i="4"/>
  <c r="BL238" i="4" a="1"/>
  <c r="BL238" i="4" s="1"/>
  <c r="BM238" i="4" a="1"/>
  <c r="BM238" i="4" s="1"/>
  <c r="BN238" i="4" a="1"/>
  <c r="BN238" i="4" s="1"/>
  <c r="BO238" i="4" a="1"/>
  <c r="BO238" i="4" s="1"/>
  <c r="BP238" i="4" a="1"/>
  <c r="BP238" i="4" s="1"/>
  <c r="BQ238" i="4" a="1"/>
  <c r="BQ238" i="4" s="1"/>
  <c r="BR238" i="4" a="1"/>
  <c r="BR238" i="4" s="1"/>
  <c r="BS238" i="4"/>
  <c r="BT238" i="4" a="1"/>
  <c r="BT238" i="4" s="1"/>
  <c r="BU238" i="4" a="1"/>
  <c r="BU238" i="4" s="1"/>
  <c r="BV238" i="4"/>
  <c r="BW238" i="4" a="1"/>
  <c r="BW238" i="4" s="1"/>
  <c r="BX238" i="4"/>
  <c r="BY238" i="4" a="1"/>
  <c r="BY238" i="4" s="1"/>
  <c r="BZ238" i="4" a="1"/>
  <c r="BZ238" i="4" s="1"/>
  <c r="CA238" i="4" a="1"/>
  <c r="CA238" i="4" s="1"/>
  <c r="CB238" i="4" a="1"/>
  <c r="CB238" i="4" s="1"/>
  <c r="CC238" i="4" a="1"/>
  <c r="CC238" i="4" s="1"/>
  <c r="CD238" i="4" a="1"/>
  <c r="CD238" i="4" s="1"/>
  <c r="CE238" i="4"/>
  <c r="J239" i="4"/>
  <c r="L239" i="4" s="1"/>
  <c r="K239" i="4"/>
  <c r="M239" i="4"/>
  <c r="N239" i="4"/>
  <c r="O239" i="4"/>
  <c r="P239" i="4"/>
  <c r="Q239" i="4"/>
  <c r="R239" i="4"/>
  <c r="U239" i="4"/>
  <c r="V239" i="4"/>
  <c r="W239" i="4"/>
  <c r="X239" i="4"/>
  <c r="Y239" i="4"/>
  <c r="Z239" i="4"/>
  <c r="AA239" i="4"/>
  <c r="AC239" i="4"/>
  <c r="AD239" i="4"/>
  <c r="AE239" i="4"/>
  <c r="AF239" i="4"/>
  <c r="AG239" i="4"/>
  <c r="AI239" i="4"/>
  <c r="AJ239" i="4"/>
  <c r="AK239" i="4" a="1"/>
  <c r="AK239" i="4" s="1"/>
  <c r="AL239" i="4"/>
  <c r="AM239" i="4"/>
  <c r="AN239" i="4" a="1"/>
  <c r="AN239" i="4" s="1"/>
  <c r="AO239" i="4"/>
  <c r="AP239" i="4"/>
  <c r="AQ239" i="4" a="1"/>
  <c r="AQ239" i="4" s="1"/>
  <c r="AR239" i="4"/>
  <c r="AS239" i="4"/>
  <c r="AT239" i="4"/>
  <c r="AU239" i="4"/>
  <c r="AV239" i="4" a="1"/>
  <c r="AV239" i="4" s="1"/>
  <c r="AW239" i="4"/>
  <c r="AX239" i="4"/>
  <c r="BD239" i="4"/>
  <c r="BE239" i="4"/>
  <c r="BF239" i="4"/>
  <c r="BG239" i="4"/>
  <c r="BH239" i="4"/>
  <c r="BI239" i="4" a="1"/>
  <c r="BI239" i="4" s="1"/>
  <c r="BJ239" i="4"/>
  <c r="BK239" i="4"/>
  <c r="BL239" i="4" a="1"/>
  <c r="BL239" i="4" s="1"/>
  <c r="BM239" i="4" a="1"/>
  <c r="BM239" i="4" s="1"/>
  <c r="BN239" i="4" a="1"/>
  <c r="BN239" i="4" s="1"/>
  <c r="BO239" i="4" a="1"/>
  <c r="BO239" i="4" s="1"/>
  <c r="BP239" i="4" a="1"/>
  <c r="BP239" i="4" s="1"/>
  <c r="BQ239" i="4" a="1"/>
  <c r="BQ239" i="4" s="1"/>
  <c r="BR239" i="4" a="1"/>
  <c r="BR239" i="4" s="1"/>
  <c r="BS239" i="4"/>
  <c r="BT239" i="4" a="1"/>
  <c r="BT239" i="4" s="1"/>
  <c r="BU239" i="4" a="1"/>
  <c r="BU239" i="4" s="1"/>
  <c r="BV239" i="4"/>
  <c r="BW239" i="4" a="1"/>
  <c r="BW239" i="4" s="1"/>
  <c r="BX239" i="4"/>
  <c r="BY239" i="4" a="1"/>
  <c r="BY239" i="4" s="1"/>
  <c r="BZ239" i="4" a="1"/>
  <c r="BZ239" i="4" s="1"/>
  <c r="CA239" i="4" a="1"/>
  <c r="CA239" i="4" s="1"/>
  <c r="CB239" i="4" a="1"/>
  <c r="CB239" i="4" s="1"/>
  <c r="CC239" i="4" a="1"/>
  <c r="CC239" i="4" s="1"/>
  <c r="CD239" i="4" a="1"/>
  <c r="CD239" i="4" s="1"/>
  <c r="CE239" i="4"/>
  <c r="J240" i="4"/>
  <c r="L240" i="4" s="1"/>
  <c r="K240" i="4"/>
  <c r="M240" i="4"/>
  <c r="N240" i="4"/>
  <c r="O240" i="4"/>
  <c r="P240" i="4"/>
  <c r="Q240" i="4"/>
  <c r="R240" i="4"/>
  <c r="U240" i="4"/>
  <c r="V240" i="4"/>
  <c r="W240" i="4"/>
  <c r="X240" i="4"/>
  <c r="Y240" i="4"/>
  <c r="Z240" i="4"/>
  <c r="AA240" i="4"/>
  <c r="AC240" i="4"/>
  <c r="AD240" i="4"/>
  <c r="AE240" i="4"/>
  <c r="AF240" i="4"/>
  <c r="AG240" i="4"/>
  <c r="AI240" i="4"/>
  <c r="AJ240" i="4"/>
  <c r="AK240" i="4" a="1"/>
  <c r="AK240" i="4" s="1"/>
  <c r="AL240" i="4"/>
  <c r="AM240" i="4"/>
  <c r="AN240" i="4" a="1"/>
  <c r="AN240" i="4" s="1"/>
  <c r="AO240" i="4"/>
  <c r="AP240" i="4"/>
  <c r="AQ240" i="4" a="1"/>
  <c r="AQ240" i="4" s="1"/>
  <c r="AR240" i="4"/>
  <c r="AS240" i="4"/>
  <c r="AT240" i="4"/>
  <c r="AU240" i="4"/>
  <c r="AV240" i="4" a="1"/>
  <c r="AV240" i="4" s="1"/>
  <c r="AW240" i="4"/>
  <c r="AX240" i="4"/>
  <c r="BD240" i="4"/>
  <c r="BE240" i="4"/>
  <c r="BF240" i="4"/>
  <c r="BG240" i="4"/>
  <c r="BH240" i="4"/>
  <c r="BI240" i="4" a="1"/>
  <c r="BI240" i="4" s="1"/>
  <c r="BJ240" i="4"/>
  <c r="BK240" i="4"/>
  <c r="BL240" i="4" a="1"/>
  <c r="BL240" i="4" s="1"/>
  <c r="BM240" i="4" a="1"/>
  <c r="BM240" i="4" s="1"/>
  <c r="BN240" i="4" a="1"/>
  <c r="BN240" i="4" s="1"/>
  <c r="BO240" i="4" a="1"/>
  <c r="BO240" i="4" s="1"/>
  <c r="BP240" i="4" a="1"/>
  <c r="BP240" i="4" s="1"/>
  <c r="BQ240" i="4" a="1"/>
  <c r="BQ240" i="4" s="1"/>
  <c r="BR240" i="4" a="1"/>
  <c r="BR240" i="4" s="1"/>
  <c r="BS240" i="4"/>
  <c r="BT240" i="4" a="1"/>
  <c r="BT240" i="4" s="1"/>
  <c r="BU240" i="4" a="1"/>
  <c r="BU240" i="4" s="1"/>
  <c r="BV240" i="4"/>
  <c r="BW240" i="4" a="1"/>
  <c r="BW240" i="4" s="1"/>
  <c r="BX240" i="4"/>
  <c r="BY240" i="4" a="1"/>
  <c r="BY240" i="4" s="1"/>
  <c r="BZ240" i="4" a="1"/>
  <c r="BZ240" i="4" s="1"/>
  <c r="CA240" i="4" a="1"/>
  <c r="CA240" i="4" s="1"/>
  <c r="CB240" i="4" a="1"/>
  <c r="CB240" i="4" s="1"/>
  <c r="CC240" i="4" a="1"/>
  <c r="CC240" i="4" s="1"/>
  <c r="CD240" i="4" a="1"/>
  <c r="CD240" i="4" s="1"/>
  <c r="CE240" i="4"/>
  <c r="J241" i="4"/>
  <c r="L241" i="4" s="1"/>
  <c r="K241" i="4"/>
  <c r="M241" i="4"/>
  <c r="N241" i="4"/>
  <c r="O241" i="4"/>
  <c r="P241" i="4"/>
  <c r="Q241" i="4"/>
  <c r="R241" i="4"/>
  <c r="U241" i="4"/>
  <c r="V241" i="4"/>
  <c r="W241" i="4"/>
  <c r="X241" i="4"/>
  <c r="Y241" i="4"/>
  <c r="Z241" i="4"/>
  <c r="AA241" i="4"/>
  <c r="AC241" i="4"/>
  <c r="AD241" i="4"/>
  <c r="AE241" i="4"/>
  <c r="AF241" i="4"/>
  <c r="AG241" i="4"/>
  <c r="AI241" i="4"/>
  <c r="AJ241" i="4"/>
  <c r="AK241" i="4" a="1"/>
  <c r="AK241" i="4" s="1"/>
  <c r="AL241" i="4"/>
  <c r="AM241" i="4"/>
  <c r="AN241" i="4" a="1"/>
  <c r="AN241" i="4" s="1"/>
  <c r="AO241" i="4"/>
  <c r="AP241" i="4"/>
  <c r="AQ241" i="4" a="1"/>
  <c r="AQ241" i="4" s="1"/>
  <c r="AR241" i="4"/>
  <c r="AS241" i="4"/>
  <c r="AT241" i="4"/>
  <c r="AU241" i="4"/>
  <c r="AV241" i="4" a="1"/>
  <c r="AV241" i="4" s="1"/>
  <c r="AW241" i="4"/>
  <c r="AX241" i="4"/>
  <c r="BD241" i="4"/>
  <c r="BE241" i="4"/>
  <c r="BF241" i="4"/>
  <c r="BG241" i="4"/>
  <c r="BH241" i="4"/>
  <c r="BI241" i="4" a="1"/>
  <c r="BI241" i="4" s="1"/>
  <c r="BJ241" i="4"/>
  <c r="BK241" i="4"/>
  <c r="BL241" i="4" a="1"/>
  <c r="BL241" i="4" s="1"/>
  <c r="BM241" i="4" a="1"/>
  <c r="BM241" i="4" s="1"/>
  <c r="BN241" i="4" a="1"/>
  <c r="BN241" i="4" s="1"/>
  <c r="BO241" i="4" a="1"/>
  <c r="BO241" i="4" s="1"/>
  <c r="BP241" i="4" a="1"/>
  <c r="BP241" i="4" s="1"/>
  <c r="BQ241" i="4" a="1"/>
  <c r="BQ241" i="4" s="1"/>
  <c r="BR241" i="4" a="1"/>
  <c r="BR241" i="4" s="1"/>
  <c r="BS241" i="4"/>
  <c r="BT241" i="4" a="1"/>
  <c r="BT241" i="4" s="1"/>
  <c r="BU241" i="4" a="1"/>
  <c r="BU241" i="4" s="1"/>
  <c r="BV241" i="4"/>
  <c r="BW241" i="4" a="1"/>
  <c r="BW241" i="4" s="1"/>
  <c r="BX241" i="4"/>
  <c r="BY241" i="4" a="1"/>
  <c r="BY241" i="4" s="1"/>
  <c r="BZ241" i="4" a="1"/>
  <c r="BZ241" i="4" s="1"/>
  <c r="CA241" i="4" a="1"/>
  <c r="CA241" i="4" s="1"/>
  <c r="CB241" i="4" a="1"/>
  <c r="CB241" i="4" s="1"/>
  <c r="CC241" i="4" a="1"/>
  <c r="CC241" i="4" s="1"/>
  <c r="CD241" i="4" a="1"/>
  <c r="CD241" i="4" s="1"/>
  <c r="CE241" i="4"/>
  <c r="J242" i="4"/>
  <c r="L242" i="4" s="1"/>
  <c r="K242" i="4"/>
  <c r="M242" i="4"/>
  <c r="N242" i="4"/>
  <c r="O242" i="4"/>
  <c r="P242" i="4"/>
  <c r="Q242" i="4"/>
  <c r="R242" i="4"/>
  <c r="U242" i="4"/>
  <c r="V242" i="4"/>
  <c r="W242" i="4"/>
  <c r="X242" i="4"/>
  <c r="Y242" i="4"/>
  <c r="Z242" i="4"/>
  <c r="AA242" i="4"/>
  <c r="AC242" i="4"/>
  <c r="AD242" i="4"/>
  <c r="AE242" i="4"/>
  <c r="AF242" i="4"/>
  <c r="AG242" i="4"/>
  <c r="AI242" i="4"/>
  <c r="AJ242" i="4"/>
  <c r="AK242" i="4" a="1"/>
  <c r="AK242" i="4" s="1"/>
  <c r="AL242" i="4"/>
  <c r="AM242" i="4"/>
  <c r="AN242" i="4" a="1"/>
  <c r="AN242" i="4" s="1"/>
  <c r="AO242" i="4"/>
  <c r="AP242" i="4"/>
  <c r="AQ242" i="4" a="1"/>
  <c r="AQ242" i="4" s="1"/>
  <c r="AR242" i="4"/>
  <c r="AS242" i="4"/>
  <c r="AT242" i="4"/>
  <c r="AU242" i="4"/>
  <c r="AV242" i="4" a="1"/>
  <c r="AV242" i="4" s="1"/>
  <c r="AW242" i="4"/>
  <c r="AX242" i="4"/>
  <c r="BD242" i="4"/>
  <c r="BE242" i="4"/>
  <c r="BF242" i="4"/>
  <c r="BG242" i="4"/>
  <c r="BH242" i="4"/>
  <c r="BI242" i="4" a="1"/>
  <c r="BI242" i="4" s="1"/>
  <c r="BJ242" i="4"/>
  <c r="BK242" i="4"/>
  <c r="BL242" i="4" a="1"/>
  <c r="BL242" i="4" s="1"/>
  <c r="BM242" i="4" a="1"/>
  <c r="BM242" i="4" s="1"/>
  <c r="BN242" i="4" a="1"/>
  <c r="BN242" i="4" s="1"/>
  <c r="BO242" i="4" a="1"/>
  <c r="BO242" i="4" s="1"/>
  <c r="BP242" i="4" a="1"/>
  <c r="BP242" i="4" s="1"/>
  <c r="BQ242" i="4" a="1"/>
  <c r="BQ242" i="4" s="1"/>
  <c r="BR242" i="4" a="1"/>
  <c r="BR242" i="4" s="1"/>
  <c r="BS242" i="4"/>
  <c r="BT242" i="4" a="1"/>
  <c r="BT242" i="4" s="1"/>
  <c r="BU242" i="4" a="1"/>
  <c r="BU242" i="4" s="1"/>
  <c r="BV242" i="4"/>
  <c r="BW242" i="4" a="1"/>
  <c r="BW242" i="4" s="1"/>
  <c r="BX242" i="4"/>
  <c r="BY242" i="4" a="1"/>
  <c r="BY242" i="4" s="1"/>
  <c r="BZ242" i="4" a="1"/>
  <c r="BZ242" i="4" s="1"/>
  <c r="CA242" i="4" a="1"/>
  <c r="CA242" i="4" s="1"/>
  <c r="CB242" i="4" a="1"/>
  <c r="CB242" i="4" s="1"/>
  <c r="CC242" i="4" a="1"/>
  <c r="CC242" i="4" s="1"/>
  <c r="CD242" i="4" a="1"/>
  <c r="CD242" i="4" s="1"/>
  <c r="CE242" i="4"/>
  <c r="J243" i="4"/>
  <c r="L243" i="4" s="1"/>
  <c r="K243" i="4"/>
  <c r="M243" i="4"/>
  <c r="N243" i="4"/>
  <c r="O243" i="4"/>
  <c r="P243" i="4"/>
  <c r="Q243" i="4"/>
  <c r="R243" i="4"/>
  <c r="U243" i="4"/>
  <c r="V243" i="4"/>
  <c r="W243" i="4"/>
  <c r="X243" i="4"/>
  <c r="Y243" i="4"/>
  <c r="Z243" i="4"/>
  <c r="AA243" i="4"/>
  <c r="AC243" i="4"/>
  <c r="AD243" i="4"/>
  <c r="AE243" i="4"/>
  <c r="AF243" i="4"/>
  <c r="AG243" i="4"/>
  <c r="AI243" i="4"/>
  <c r="AJ243" i="4"/>
  <c r="AK243" i="4" a="1"/>
  <c r="AK243" i="4" s="1"/>
  <c r="AL243" i="4"/>
  <c r="AM243" i="4"/>
  <c r="AN243" i="4" a="1"/>
  <c r="AN243" i="4" s="1"/>
  <c r="AO243" i="4"/>
  <c r="AP243" i="4"/>
  <c r="AQ243" i="4" a="1"/>
  <c r="AQ243" i="4" s="1"/>
  <c r="AR243" i="4"/>
  <c r="AS243" i="4"/>
  <c r="AT243" i="4"/>
  <c r="AU243" i="4"/>
  <c r="AV243" i="4" a="1"/>
  <c r="AV243" i="4" s="1"/>
  <c r="AW243" i="4"/>
  <c r="AX243" i="4"/>
  <c r="BD243" i="4"/>
  <c r="BE243" i="4"/>
  <c r="BF243" i="4"/>
  <c r="BG243" i="4"/>
  <c r="BH243" i="4"/>
  <c r="BI243" i="4" a="1"/>
  <c r="BI243" i="4" s="1"/>
  <c r="BJ243" i="4"/>
  <c r="BK243" i="4"/>
  <c r="BL243" i="4" a="1"/>
  <c r="BL243" i="4" s="1"/>
  <c r="BM243" i="4" a="1"/>
  <c r="BM243" i="4" s="1"/>
  <c r="BN243" i="4" a="1"/>
  <c r="BN243" i="4" s="1"/>
  <c r="BO243" i="4" a="1"/>
  <c r="BO243" i="4" s="1"/>
  <c r="BP243" i="4" a="1"/>
  <c r="BP243" i="4" s="1"/>
  <c r="BQ243" i="4" a="1"/>
  <c r="BQ243" i="4" s="1"/>
  <c r="BR243" i="4" a="1"/>
  <c r="BR243" i="4" s="1"/>
  <c r="BS243" i="4"/>
  <c r="BT243" i="4" a="1"/>
  <c r="BT243" i="4" s="1"/>
  <c r="BU243" i="4" a="1"/>
  <c r="BU243" i="4" s="1"/>
  <c r="BV243" i="4"/>
  <c r="BW243" i="4" a="1"/>
  <c r="BW243" i="4" s="1"/>
  <c r="BX243" i="4"/>
  <c r="BY243" i="4" a="1"/>
  <c r="BY243" i="4" s="1"/>
  <c r="BZ243" i="4" a="1"/>
  <c r="BZ243" i="4" s="1"/>
  <c r="CA243" i="4" a="1"/>
  <c r="CA243" i="4" s="1"/>
  <c r="CB243" i="4" a="1"/>
  <c r="CB243" i="4" s="1"/>
  <c r="CC243" i="4" a="1"/>
  <c r="CC243" i="4" s="1"/>
  <c r="CD243" i="4" a="1"/>
  <c r="CD243" i="4" s="1"/>
  <c r="CE243" i="4"/>
  <c r="J244" i="4"/>
  <c r="L244" i="4" s="1"/>
  <c r="K244" i="4"/>
  <c r="M244" i="4"/>
  <c r="N244" i="4"/>
  <c r="O244" i="4"/>
  <c r="P244" i="4"/>
  <c r="Q244" i="4"/>
  <c r="R244" i="4"/>
  <c r="U244" i="4"/>
  <c r="V244" i="4"/>
  <c r="W244" i="4"/>
  <c r="X244" i="4"/>
  <c r="Y244" i="4"/>
  <c r="Z244" i="4"/>
  <c r="AA244" i="4"/>
  <c r="AC244" i="4"/>
  <c r="AD244" i="4"/>
  <c r="AE244" i="4"/>
  <c r="AF244" i="4"/>
  <c r="AG244" i="4"/>
  <c r="AI244" i="4"/>
  <c r="AJ244" i="4"/>
  <c r="AK244" i="4" a="1"/>
  <c r="AK244" i="4" s="1"/>
  <c r="AL244" i="4"/>
  <c r="AM244" i="4"/>
  <c r="AN244" i="4" a="1"/>
  <c r="AN244" i="4" s="1"/>
  <c r="AO244" i="4"/>
  <c r="AP244" i="4"/>
  <c r="AQ244" i="4" a="1"/>
  <c r="AQ244" i="4" s="1"/>
  <c r="AR244" i="4"/>
  <c r="AS244" i="4"/>
  <c r="AT244" i="4"/>
  <c r="AU244" i="4"/>
  <c r="AV244" i="4" a="1"/>
  <c r="AV244" i="4" s="1"/>
  <c r="AW244" i="4"/>
  <c r="AX244" i="4"/>
  <c r="BD244" i="4"/>
  <c r="BE244" i="4"/>
  <c r="BF244" i="4"/>
  <c r="BG244" i="4"/>
  <c r="BH244" i="4"/>
  <c r="BI244" i="4" a="1"/>
  <c r="BI244" i="4" s="1"/>
  <c r="BJ244" i="4"/>
  <c r="BK244" i="4"/>
  <c r="BL244" i="4" a="1"/>
  <c r="BL244" i="4" s="1"/>
  <c r="BM244" i="4" a="1"/>
  <c r="BM244" i="4" s="1"/>
  <c r="BN244" i="4" a="1"/>
  <c r="BN244" i="4" s="1"/>
  <c r="BO244" i="4" a="1"/>
  <c r="BO244" i="4" s="1"/>
  <c r="BP244" i="4" a="1"/>
  <c r="BP244" i="4" s="1"/>
  <c r="BQ244" i="4" a="1"/>
  <c r="BQ244" i="4" s="1"/>
  <c r="BR244" i="4" a="1"/>
  <c r="BR244" i="4" s="1"/>
  <c r="BS244" i="4"/>
  <c r="BT244" i="4" a="1"/>
  <c r="BT244" i="4" s="1"/>
  <c r="BU244" i="4" a="1"/>
  <c r="BU244" i="4" s="1"/>
  <c r="BV244" i="4"/>
  <c r="BW244" i="4" a="1"/>
  <c r="BW244" i="4" s="1"/>
  <c r="BX244" i="4"/>
  <c r="BY244" i="4" a="1"/>
  <c r="BY244" i="4" s="1"/>
  <c r="BZ244" i="4" a="1"/>
  <c r="BZ244" i="4" s="1"/>
  <c r="CA244" i="4" a="1"/>
  <c r="CA244" i="4" s="1"/>
  <c r="CB244" i="4" a="1"/>
  <c r="CB244" i="4" s="1"/>
  <c r="CC244" i="4" a="1"/>
  <c r="CC244" i="4" s="1"/>
  <c r="CD244" i="4" a="1"/>
  <c r="CD244" i="4" s="1"/>
  <c r="CE244" i="4"/>
  <c r="J245" i="4"/>
  <c r="L245" i="4" s="1"/>
  <c r="K245" i="4"/>
  <c r="M245" i="4"/>
  <c r="N245" i="4"/>
  <c r="O245" i="4"/>
  <c r="P245" i="4"/>
  <c r="Q245" i="4"/>
  <c r="R245" i="4"/>
  <c r="U245" i="4"/>
  <c r="V245" i="4"/>
  <c r="W245" i="4"/>
  <c r="X245" i="4"/>
  <c r="Y245" i="4"/>
  <c r="Z245" i="4"/>
  <c r="AA245" i="4"/>
  <c r="AC245" i="4"/>
  <c r="AD245" i="4"/>
  <c r="AE245" i="4"/>
  <c r="AF245" i="4"/>
  <c r="AG245" i="4"/>
  <c r="AI245" i="4"/>
  <c r="AJ245" i="4"/>
  <c r="AK245" i="4" a="1"/>
  <c r="AK245" i="4" s="1"/>
  <c r="AL245" i="4"/>
  <c r="AM245" i="4"/>
  <c r="AN245" i="4" a="1"/>
  <c r="AN245" i="4" s="1"/>
  <c r="AO245" i="4"/>
  <c r="AP245" i="4"/>
  <c r="AQ245" i="4" a="1"/>
  <c r="AQ245" i="4" s="1"/>
  <c r="AR245" i="4"/>
  <c r="AS245" i="4"/>
  <c r="AT245" i="4"/>
  <c r="AU245" i="4"/>
  <c r="AV245" i="4" a="1"/>
  <c r="AV245" i="4" s="1"/>
  <c r="AW245" i="4"/>
  <c r="AX245" i="4"/>
  <c r="BD245" i="4"/>
  <c r="BE245" i="4"/>
  <c r="BF245" i="4"/>
  <c r="BG245" i="4"/>
  <c r="BH245" i="4"/>
  <c r="BI245" i="4" a="1"/>
  <c r="BI245" i="4" s="1"/>
  <c r="BJ245" i="4"/>
  <c r="BK245" i="4"/>
  <c r="BL245" i="4" a="1"/>
  <c r="BL245" i="4" s="1"/>
  <c r="BM245" i="4" a="1"/>
  <c r="BM245" i="4" s="1"/>
  <c r="BN245" i="4" a="1"/>
  <c r="BN245" i="4" s="1"/>
  <c r="BO245" i="4" a="1"/>
  <c r="BO245" i="4" s="1"/>
  <c r="BP245" i="4" a="1"/>
  <c r="BP245" i="4" s="1"/>
  <c r="BQ245" i="4" a="1"/>
  <c r="BQ245" i="4" s="1"/>
  <c r="BR245" i="4" a="1"/>
  <c r="BR245" i="4" s="1"/>
  <c r="BS245" i="4"/>
  <c r="BT245" i="4" a="1"/>
  <c r="BT245" i="4" s="1"/>
  <c r="BU245" i="4" a="1"/>
  <c r="BU245" i="4" s="1"/>
  <c r="BV245" i="4"/>
  <c r="BW245" i="4" a="1"/>
  <c r="BW245" i="4" s="1"/>
  <c r="BX245" i="4"/>
  <c r="BY245" i="4" a="1"/>
  <c r="BY245" i="4" s="1"/>
  <c r="BZ245" i="4" a="1"/>
  <c r="BZ245" i="4" s="1"/>
  <c r="CA245" i="4" a="1"/>
  <c r="CA245" i="4" s="1"/>
  <c r="CB245" i="4" a="1"/>
  <c r="CB245" i="4" s="1"/>
  <c r="CC245" i="4" a="1"/>
  <c r="CC245" i="4" s="1"/>
  <c r="CD245" i="4" a="1"/>
  <c r="CD245" i="4" s="1"/>
  <c r="CE245" i="4"/>
  <c r="J246" i="4"/>
  <c r="L246" i="4" s="1"/>
  <c r="K246" i="4"/>
  <c r="M246" i="4"/>
  <c r="N246" i="4"/>
  <c r="O246" i="4"/>
  <c r="P246" i="4"/>
  <c r="Q246" i="4"/>
  <c r="R246" i="4"/>
  <c r="U246" i="4"/>
  <c r="V246" i="4"/>
  <c r="W246" i="4"/>
  <c r="X246" i="4"/>
  <c r="Y246" i="4"/>
  <c r="Z246" i="4"/>
  <c r="AA246" i="4"/>
  <c r="AC246" i="4"/>
  <c r="AD246" i="4"/>
  <c r="AE246" i="4"/>
  <c r="AF246" i="4"/>
  <c r="AG246" i="4"/>
  <c r="AI246" i="4"/>
  <c r="AJ246" i="4"/>
  <c r="AK246" i="4" a="1"/>
  <c r="AK246" i="4" s="1"/>
  <c r="AL246" i="4"/>
  <c r="AM246" i="4"/>
  <c r="AN246" i="4" a="1"/>
  <c r="AN246" i="4" s="1"/>
  <c r="AO246" i="4"/>
  <c r="AP246" i="4"/>
  <c r="AQ246" i="4" a="1"/>
  <c r="AQ246" i="4" s="1"/>
  <c r="AR246" i="4"/>
  <c r="AS246" i="4"/>
  <c r="AT246" i="4"/>
  <c r="AU246" i="4"/>
  <c r="AV246" i="4" a="1"/>
  <c r="AV246" i="4" s="1"/>
  <c r="AW246" i="4"/>
  <c r="AX246" i="4"/>
  <c r="BD246" i="4"/>
  <c r="BE246" i="4"/>
  <c r="BF246" i="4"/>
  <c r="BG246" i="4"/>
  <c r="BH246" i="4"/>
  <c r="BI246" i="4" a="1"/>
  <c r="BI246" i="4" s="1"/>
  <c r="BJ246" i="4"/>
  <c r="BK246" i="4"/>
  <c r="BL246" i="4" a="1"/>
  <c r="BL246" i="4" s="1"/>
  <c r="BM246" i="4" a="1"/>
  <c r="BM246" i="4" s="1"/>
  <c r="BN246" i="4" a="1"/>
  <c r="BN246" i="4" s="1"/>
  <c r="BO246" i="4" a="1"/>
  <c r="BO246" i="4" s="1"/>
  <c r="BP246" i="4" a="1"/>
  <c r="BP246" i="4" s="1"/>
  <c r="BQ246" i="4" a="1"/>
  <c r="BQ246" i="4" s="1"/>
  <c r="BR246" i="4" a="1"/>
  <c r="BR246" i="4" s="1"/>
  <c r="BS246" i="4"/>
  <c r="BT246" i="4" a="1"/>
  <c r="BT246" i="4" s="1"/>
  <c r="BU246" i="4" a="1"/>
  <c r="BU246" i="4" s="1"/>
  <c r="BV246" i="4"/>
  <c r="BW246" i="4" a="1"/>
  <c r="BW246" i="4" s="1"/>
  <c r="BX246" i="4"/>
  <c r="BY246" i="4" a="1"/>
  <c r="BY246" i="4" s="1"/>
  <c r="BZ246" i="4" a="1"/>
  <c r="BZ246" i="4" s="1"/>
  <c r="CA246" i="4" a="1"/>
  <c r="CA246" i="4" s="1"/>
  <c r="CB246" i="4" a="1"/>
  <c r="CB246" i="4" s="1"/>
  <c r="CC246" i="4" a="1"/>
  <c r="CC246" i="4" s="1"/>
  <c r="CD246" i="4" a="1"/>
  <c r="CD246" i="4" s="1"/>
  <c r="CE246" i="4"/>
  <c r="J247" i="4"/>
  <c r="L247" i="4" s="1"/>
  <c r="K247" i="4"/>
  <c r="M247" i="4"/>
  <c r="N247" i="4"/>
  <c r="O247" i="4"/>
  <c r="P247" i="4"/>
  <c r="Q247" i="4"/>
  <c r="R247" i="4"/>
  <c r="U247" i="4"/>
  <c r="V247" i="4"/>
  <c r="W247" i="4"/>
  <c r="X247" i="4"/>
  <c r="Y247" i="4"/>
  <c r="Z247" i="4"/>
  <c r="AA247" i="4"/>
  <c r="AC247" i="4"/>
  <c r="AD247" i="4"/>
  <c r="AE247" i="4"/>
  <c r="AF247" i="4"/>
  <c r="AG247" i="4"/>
  <c r="AI247" i="4"/>
  <c r="AJ247" i="4"/>
  <c r="AK247" i="4" a="1"/>
  <c r="AK247" i="4" s="1"/>
  <c r="AL247" i="4"/>
  <c r="AM247" i="4"/>
  <c r="AN247" i="4" a="1"/>
  <c r="AN247" i="4" s="1"/>
  <c r="AO247" i="4"/>
  <c r="AP247" i="4"/>
  <c r="AQ247" i="4" a="1"/>
  <c r="AQ247" i="4" s="1"/>
  <c r="AR247" i="4"/>
  <c r="AS247" i="4"/>
  <c r="AT247" i="4"/>
  <c r="AU247" i="4"/>
  <c r="AV247" i="4" a="1"/>
  <c r="AV247" i="4" s="1"/>
  <c r="AW247" i="4"/>
  <c r="AX247" i="4"/>
  <c r="BD247" i="4"/>
  <c r="BE247" i="4"/>
  <c r="BF247" i="4"/>
  <c r="BG247" i="4"/>
  <c r="BH247" i="4"/>
  <c r="BI247" i="4" a="1"/>
  <c r="BI247" i="4" s="1"/>
  <c r="BJ247" i="4"/>
  <c r="BK247" i="4"/>
  <c r="BL247" i="4" a="1"/>
  <c r="BL247" i="4" s="1"/>
  <c r="BM247" i="4" a="1"/>
  <c r="BM247" i="4" s="1"/>
  <c r="BN247" i="4" a="1"/>
  <c r="BN247" i="4" s="1"/>
  <c r="BO247" i="4" a="1"/>
  <c r="BO247" i="4" s="1"/>
  <c r="BP247" i="4" a="1"/>
  <c r="BP247" i="4" s="1"/>
  <c r="BQ247" i="4" a="1"/>
  <c r="BQ247" i="4" s="1"/>
  <c r="BR247" i="4" a="1"/>
  <c r="BR247" i="4" s="1"/>
  <c r="BS247" i="4"/>
  <c r="BT247" i="4" a="1"/>
  <c r="BT247" i="4" s="1"/>
  <c r="BU247" i="4" a="1"/>
  <c r="BU247" i="4" s="1"/>
  <c r="BV247" i="4"/>
  <c r="BW247" i="4" a="1"/>
  <c r="BW247" i="4" s="1"/>
  <c r="BX247" i="4"/>
  <c r="BY247" i="4" a="1"/>
  <c r="BY247" i="4" s="1"/>
  <c r="BZ247" i="4" a="1"/>
  <c r="BZ247" i="4" s="1"/>
  <c r="CA247" i="4" a="1"/>
  <c r="CA247" i="4" s="1"/>
  <c r="CB247" i="4" a="1"/>
  <c r="CB247" i="4" s="1"/>
  <c r="CC247" i="4" a="1"/>
  <c r="CC247" i="4" s="1"/>
  <c r="CD247" i="4" a="1"/>
  <c r="CD247" i="4" s="1"/>
  <c r="CE247" i="4"/>
  <c r="J248" i="4"/>
  <c r="L248" i="4" s="1"/>
  <c r="K248" i="4"/>
  <c r="M248" i="4"/>
  <c r="N248" i="4"/>
  <c r="O248" i="4"/>
  <c r="P248" i="4"/>
  <c r="Q248" i="4"/>
  <c r="R248" i="4"/>
  <c r="U248" i="4"/>
  <c r="V248" i="4"/>
  <c r="W248" i="4"/>
  <c r="X248" i="4"/>
  <c r="Y248" i="4"/>
  <c r="Z248" i="4"/>
  <c r="AA248" i="4"/>
  <c r="AC248" i="4"/>
  <c r="AD248" i="4"/>
  <c r="AE248" i="4"/>
  <c r="AF248" i="4"/>
  <c r="AG248" i="4"/>
  <c r="AI248" i="4"/>
  <c r="AJ248" i="4"/>
  <c r="AK248" i="4" a="1"/>
  <c r="AK248" i="4" s="1"/>
  <c r="AL248" i="4"/>
  <c r="AM248" i="4"/>
  <c r="AN248" i="4" a="1"/>
  <c r="AN248" i="4" s="1"/>
  <c r="AO248" i="4"/>
  <c r="AP248" i="4"/>
  <c r="AQ248" i="4" a="1"/>
  <c r="AQ248" i="4" s="1"/>
  <c r="AR248" i="4"/>
  <c r="AS248" i="4"/>
  <c r="AT248" i="4"/>
  <c r="AU248" i="4"/>
  <c r="AV248" i="4" a="1"/>
  <c r="AV248" i="4" s="1"/>
  <c r="AW248" i="4"/>
  <c r="AX248" i="4"/>
  <c r="BD248" i="4"/>
  <c r="BE248" i="4"/>
  <c r="BF248" i="4"/>
  <c r="BG248" i="4"/>
  <c r="BH248" i="4"/>
  <c r="BI248" i="4" a="1"/>
  <c r="BI248" i="4" s="1"/>
  <c r="BJ248" i="4"/>
  <c r="BK248" i="4"/>
  <c r="BL248" i="4" a="1"/>
  <c r="BL248" i="4" s="1"/>
  <c r="BM248" i="4" a="1"/>
  <c r="BM248" i="4" s="1"/>
  <c r="BN248" i="4" a="1"/>
  <c r="BN248" i="4" s="1"/>
  <c r="BO248" i="4" a="1"/>
  <c r="BO248" i="4" s="1"/>
  <c r="BP248" i="4" a="1"/>
  <c r="BP248" i="4" s="1"/>
  <c r="BQ248" i="4" a="1"/>
  <c r="BQ248" i="4" s="1"/>
  <c r="BR248" i="4" a="1"/>
  <c r="BR248" i="4" s="1"/>
  <c r="BS248" i="4"/>
  <c r="BT248" i="4" a="1"/>
  <c r="BT248" i="4" s="1"/>
  <c r="BU248" i="4" a="1"/>
  <c r="BU248" i="4" s="1"/>
  <c r="BV248" i="4"/>
  <c r="BW248" i="4" a="1"/>
  <c r="BW248" i="4" s="1"/>
  <c r="BX248" i="4"/>
  <c r="BY248" i="4" a="1"/>
  <c r="BY248" i="4" s="1"/>
  <c r="BZ248" i="4" a="1"/>
  <c r="BZ248" i="4" s="1"/>
  <c r="CA248" i="4" a="1"/>
  <c r="CA248" i="4" s="1"/>
  <c r="CB248" i="4" a="1"/>
  <c r="CB248" i="4" s="1"/>
  <c r="CC248" i="4" a="1"/>
  <c r="CC248" i="4" s="1"/>
  <c r="CD248" i="4" a="1"/>
  <c r="CD248" i="4" s="1"/>
  <c r="CE248" i="4"/>
  <c r="J249" i="4"/>
  <c r="L249" i="4" s="1"/>
  <c r="K249" i="4"/>
  <c r="M249" i="4"/>
  <c r="N249" i="4"/>
  <c r="O249" i="4"/>
  <c r="P249" i="4"/>
  <c r="Q249" i="4"/>
  <c r="R249" i="4"/>
  <c r="U249" i="4"/>
  <c r="V249" i="4"/>
  <c r="W249" i="4"/>
  <c r="X249" i="4"/>
  <c r="Y249" i="4"/>
  <c r="Z249" i="4"/>
  <c r="AA249" i="4"/>
  <c r="AC249" i="4"/>
  <c r="AD249" i="4"/>
  <c r="AE249" i="4"/>
  <c r="AF249" i="4"/>
  <c r="AG249" i="4"/>
  <c r="AI249" i="4"/>
  <c r="AJ249" i="4"/>
  <c r="AK249" i="4" a="1"/>
  <c r="AK249" i="4" s="1"/>
  <c r="AL249" i="4"/>
  <c r="AM249" i="4"/>
  <c r="AN249" i="4" a="1"/>
  <c r="AN249" i="4" s="1"/>
  <c r="AO249" i="4"/>
  <c r="AP249" i="4"/>
  <c r="AQ249" i="4" a="1"/>
  <c r="AQ249" i="4" s="1"/>
  <c r="AR249" i="4"/>
  <c r="AS249" i="4"/>
  <c r="AT249" i="4"/>
  <c r="AU249" i="4"/>
  <c r="AV249" i="4" a="1"/>
  <c r="AV249" i="4" s="1"/>
  <c r="AW249" i="4"/>
  <c r="AX249" i="4"/>
  <c r="BD249" i="4"/>
  <c r="BE249" i="4"/>
  <c r="BF249" i="4"/>
  <c r="BG249" i="4"/>
  <c r="BH249" i="4"/>
  <c r="BI249" i="4" a="1"/>
  <c r="BI249" i="4" s="1"/>
  <c r="BJ249" i="4"/>
  <c r="BK249" i="4"/>
  <c r="BL249" i="4" a="1"/>
  <c r="BL249" i="4" s="1"/>
  <c r="BM249" i="4" a="1"/>
  <c r="BM249" i="4" s="1"/>
  <c r="BN249" i="4" a="1"/>
  <c r="BN249" i="4" s="1"/>
  <c r="BO249" i="4" a="1"/>
  <c r="BO249" i="4" s="1"/>
  <c r="BP249" i="4" a="1"/>
  <c r="BP249" i="4" s="1"/>
  <c r="BQ249" i="4" a="1"/>
  <c r="BQ249" i="4" s="1"/>
  <c r="BR249" i="4" a="1"/>
  <c r="BR249" i="4" s="1"/>
  <c r="BS249" i="4"/>
  <c r="BT249" i="4" a="1"/>
  <c r="BT249" i="4" s="1"/>
  <c r="BU249" i="4" a="1"/>
  <c r="BU249" i="4" s="1"/>
  <c r="BV249" i="4"/>
  <c r="BW249" i="4" a="1"/>
  <c r="BW249" i="4" s="1"/>
  <c r="BX249" i="4"/>
  <c r="BY249" i="4" a="1"/>
  <c r="BY249" i="4" s="1"/>
  <c r="BZ249" i="4" a="1"/>
  <c r="BZ249" i="4" s="1"/>
  <c r="CA249" i="4" a="1"/>
  <c r="CA249" i="4" s="1"/>
  <c r="CB249" i="4" a="1"/>
  <c r="CB249" i="4" s="1"/>
  <c r="CC249" i="4" a="1"/>
  <c r="CC249" i="4" s="1"/>
  <c r="CD249" i="4" a="1"/>
  <c r="CD249" i="4" s="1"/>
  <c r="CE249" i="4"/>
  <c r="J250" i="4"/>
  <c r="L250" i="4" s="1"/>
  <c r="K250" i="4"/>
  <c r="M250" i="4"/>
  <c r="N250" i="4"/>
  <c r="O250" i="4"/>
  <c r="P250" i="4"/>
  <c r="Q250" i="4"/>
  <c r="R250" i="4"/>
  <c r="U250" i="4"/>
  <c r="V250" i="4"/>
  <c r="W250" i="4"/>
  <c r="X250" i="4"/>
  <c r="Y250" i="4"/>
  <c r="Z250" i="4"/>
  <c r="AA250" i="4"/>
  <c r="AC250" i="4"/>
  <c r="AD250" i="4"/>
  <c r="AE250" i="4"/>
  <c r="AF250" i="4"/>
  <c r="AG250" i="4"/>
  <c r="AI250" i="4"/>
  <c r="AJ250" i="4"/>
  <c r="AK250" i="4" a="1"/>
  <c r="AK250" i="4" s="1"/>
  <c r="AL250" i="4"/>
  <c r="AM250" i="4"/>
  <c r="AN250" i="4" a="1"/>
  <c r="AN250" i="4" s="1"/>
  <c r="AO250" i="4"/>
  <c r="AP250" i="4"/>
  <c r="AQ250" i="4" a="1"/>
  <c r="AQ250" i="4" s="1"/>
  <c r="AR250" i="4"/>
  <c r="AS250" i="4"/>
  <c r="AT250" i="4"/>
  <c r="AU250" i="4"/>
  <c r="AV250" i="4" a="1"/>
  <c r="AV250" i="4" s="1"/>
  <c r="AW250" i="4"/>
  <c r="AX250" i="4"/>
  <c r="BD250" i="4"/>
  <c r="BE250" i="4"/>
  <c r="BF250" i="4"/>
  <c r="BG250" i="4"/>
  <c r="BH250" i="4"/>
  <c r="BI250" i="4" a="1"/>
  <c r="BI250" i="4" s="1"/>
  <c r="BJ250" i="4"/>
  <c r="BK250" i="4"/>
  <c r="BL250" i="4" a="1"/>
  <c r="BL250" i="4" s="1"/>
  <c r="BM250" i="4" a="1"/>
  <c r="BM250" i="4" s="1"/>
  <c r="BN250" i="4" a="1"/>
  <c r="BN250" i="4" s="1"/>
  <c r="BO250" i="4" a="1"/>
  <c r="BO250" i="4" s="1"/>
  <c r="BP250" i="4" a="1"/>
  <c r="BP250" i="4" s="1"/>
  <c r="BQ250" i="4" a="1"/>
  <c r="BQ250" i="4" s="1"/>
  <c r="BR250" i="4" a="1"/>
  <c r="BR250" i="4" s="1"/>
  <c r="BS250" i="4"/>
  <c r="BT250" i="4" a="1"/>
  <c r="BT250" i="4" s="1"/>
  <c r="BU250" i="4" a="1"/>
  <c r="BU250" i="4" s="1"/>
  <c r="BV250" i="4"/>
  <c r="BW250" i="4" a="1"/>
  <c r="BW250" i="4" s="1"/>
  <c r="BX250" i="4"/>
  <c r="BY250" i="4" a="1"/>
  <c r="BY250" i="4" s="1"/>
  <c r="BZ250" i="4" a="1"/>
  <c r="BZ250" i="4" s="1"/>
  <c r="CA250" i="4" a="1"/>
  <c r="CA250" i="4" s="1"/>
  <c r="CB250" i="4" a="1"/>
  <c r="CB250" i="4" s="1"/>
  <c r="CC250" i="4" a="1"/>
  <c r="CC250" i="4" s="1"/>
  <c r="CD250" i="4" a="1"/>
  <c r="CD250" i="4" s="1"/>
  <c r="CE250" i="4"/>
  <c r="J251" i="4"/>
  <c r="L251" i="4" s="1"/>
  <c r="K251" i="4"/>
  <c r="M251" i="4"/>
  <c r="N251" i="4"/>
  <c r="O251" i="4"/>
  <c r="P251" i="4"/>
  <c r="Q251" i="4"/>
  <c r="R251" i="4"/>
  <c r="U251" i="4"/>
  <c r="V251" i="4"/>
  <c r="W251" i="4"/>
  <c r="X251" i="4"/>
  <c r="Y251" i="4"/>
  <c r="Z251" i="4"/>
  <c r="AA251" i="4"/>
  <c r="AC251" i="4"/>
  <c r="AD251" i="4"/>
  <c r="AE251" i="4"/>
  <c r="AF251" i="4"/>
  <c r="AG251" i="4"/>
  <c r="AI251" i="4"/>
  <c r="AJ251" i="4"/>
  <c r="AK251" i="4" a="1"/>
  <c r="AK251" i="4" s="1"/>
  <c r="AL251" i="4"/>
  <c r="AM251" i="4"/>
  <c r="AN251" i="4" a="1"/>
  <c r="AN251" i="4" s="1"/>
  <c r="AO251" i="4"/>
  <c r="AP251" i="4"/>
  <c r="AQ251" i="4" a="1"/>
  <c r="AQ251" i="4" s="1"/>
  <c r="AR251" i="4"/>
  <c r="AS251" i="4"/>
  <c r="AT251" i="4"/>
  <c r="AU251" i="4"/>
  <c r="AV251" i="4" a="1"/>
  <c r="AV251" i="4" s="1"/>
  <c r="AW251" i="4"/>
  <c r="AX251" i="4"/>
  <c r="BD251" i="4"/>
  <c r="BE251" i="4"/>
  <c r="BF251" i="4"/>
  <c r="BG251" i="4"/>
  <c r="BH251" i="4"/>
  <c r="BI251" i="4" a="1"/>
  <c r="BI251" i="4" s="1"/>
  <c r="BJ251" i="4"/>
  <c r="BK251" i="4"/>
  <c r="BL251" i="4" a="1"/>
  <c r="BL251" i="4" s="1"/>
  <c r="BM251" i="4" a="1"/>
  <c r="BM251" i="4" s="1"/>
  <c r="BN251" i="4" a="1"/>
  <c r="BN251" i="4" s="1"/>
  <c r="BO251" i="4" a="1"/>
  <c r="BO251" i="4" s="1"/>
  <c r="BP251" i="4" a="1"/>
  <c r="BP251" i="4" s="1"/>
  <c r="BQ251" i="4" a="1"/>
  <c r="BQ251" i="4" s="1"/>
  <c r="BR251" i="4" a="1"/>
  <c r="BR251" i="4" s="1"/>
  <c r="BS251" i="4"/>
  <c r="BT251" i="4" a="1"/>
  <c r="BT251" i="4" s="1"/>
  <c r="BU251" i="4" a="1"/>
  <c r="BU251" i="4" s="1"/>
  <c r="BV251" i="4"/>
  <c r="BW251" i="4" a="1"/>
  <c r="BW251" i="4" s="1"/>
  <c r="BX251" i="4"/>
  <c r="BY251" i="4" a="1"/>
  <c r="BY251" i="4" s="1"/>
  <c r="BZ251" i="4" a="1"/>
  <c r="BZ251" i="4" s="1"/>
  <c r="CA251" i="4" a="1"/>
  <c r="CA251" i="4" s="1"/>
  <c r="CB251" i="4" a="1"/>
  <c r="CB251" i="4" s="1"/>
  <c r="CC251" i="4" a="1"/>
  <c r="CC251" i="4" s="1"/>
  <c r="CD251" i="4" a="1"/>
  <c r="CD251" i="4" s="1"/>
  <c r="CE251" i="4"/>
  <c r="J252" i="4"/>
  <c r="L252" i="4" s="1"/>
  <c r="K252" i="4"/>
  <c r="M252" i="4"/>
  <c r="N252" i="4"/>
  <c r="O252" i="4"/>
  <c r="P252" i="4"/>
  <c r="Q252" i="4"/>
  <c r="R252" i="4"/>
  <c r="U252" i="4"/>
  <c r="V252" i="4"/>
  <c r="W252" i="4"/>
  <c r="X252" i="4"/>
  <c r="Y252" i="4"/>
  <c r="Z252" i="4"/>
  <c r="AA252" i="4"/>
  <c r="AC252" i="4"/>
  <c r="AD252" i="4"/>
  <c r="AE252" i="4"/>
  <c r="AF252" i="4"/>
  <c r="AG252" i="4"/>
  <c r="AI252" i="4"/>
  <c r="AJ252" i="4"/>
  <c r="AK252" i="4" a="1"/>
  <c r="AK252" i="4" s="1"/>
  <c r="AL252" i="4"/>
  <c r="AM252" i="4"/>
  <c r="AN252" i="4" a="1"/>
  <c r="AN252" i="4" s="1"/>
  <c r="AO252" i="4"/>
  <c r="AP252" i="4"/>
  <c r="AQ252" i="4" a="1"/>
  <c r="AQ252" i="4" s="1"/>
  <c r="AR252" i="4"/>
  <c r="AS252" i="4"/>
  <c r="AT252" i="4"/>
  <c r="AU252" i="4"/>
  <c r="AV252" i="4" a="1"/>
  <c r="AV252" i="4" s="1"/>
  <c r="AW252" i="4"/>
  <c r="AX252" i="4"/>
  <c r="BD252" i="4"/>
  <c r="BE252" i="4"/>
  <c r="BF252" i="4"/>
  <c r="BG252" i="4"/>
  <c r="BH252" i="4"/>
  <c r="BI252" i="4" a="1"/>
  <c r="BI252" i="4" s="1"/>
  <c r="BJ252" i="4"/>
  <c r="BK252" i="4"/>
  <c r="BL252" i="4" a="1"/>
  <c r="BL252" i="4" s="1"/>
  <c r="BM252" i="4" a="1"/>
  <c r="BM252" i="4" s="1"/>
  <c r="BN252" i="4" a="1"/>
  <c r="BN252" i="4" s="1"/>
  <c r="BO252" i="4" a="1"/>
  <c r="BO252" i="4" s="1"/>
  <c r="BP252" i="4" a="1"/>
  <c r="BP252" i="4" s="1"/>
  <c r="BQ252" i="4" a="1"/>
  <c r="BQ252" i="4" s="1"/>
  <c r="BR252" i="4" a="1"/>
  <c r="BR252" i="4" s="1"/>
  <c r="BS252" i="4"/>
  <c r="BT252" i="4" a="1"/>
  <c r="BT252" i="4" s="1"/>
  <c r="BU252" i="4" a="1"/>
  <c r="BU252" i="4" s="1"/>
  <c r="BV252" i="4"/>
  <c r="BW252" i="4" a="1"/>
  <c r="BW252" i="4" s="1"/>
  <c r="BX252" i="4"/>
  <c r="BY252" i="4" a="1"/>
  <c r="BY252" i="4" s="1"/>
  <c r="BZ252" i="4" a="1"/>
  <c r="BZ252" i="4" s="1"/>
  <c r="CA252" i="4" a="1"/>
  <c r="CA252" i="4" s="1"/>
  <c r="CB252" i="4" a="1"/>
  <c r="CB252" i="4" s="1"/>
  <c r="CC252" i="4" a="1"/>
  <c r="CC252" i="4" s="1"/>
  <c r="CD252" i="4" a="1"/>
  <c r="CD252" i="4" s="1"/>
  <c r="CE252" i="4"/>
  <c r="J253" i="4"/>
  <c r="L253" i="4" s="1"/>
  <c r="K253" i="4"/>
  <c r="M253" i="4"/>
  <c r="N253" i="4"/>
  <c r="O253" i="4"/>
  <c r="P253" i="4"/>
  <c r="Q253" i="4"/>
  <c r="R253" i="4"/>
  <c r="U253" i="4"/>
  <c r="V253" i="4"/>
  <c r="W253" i="4"/>
  <c r="X253" i="4"/>
  <c r="Y253" i="4"/>
  <c r="Z253" i="4"/>
  <c r="AA253" i="4"/>
  <c r="AC253" i="4"/>
  <c r="AD253" i="4"/>
  <c r="AE253" i="4"/>
  <c r="AF253" i="4"/>
  <c r="AG253" i="4"/>
  <c r="AI253" i="4"/>
  <c r="AJ253" i="4"/>
  <c r="AK253" i="4" a="1"/>
  <c r="AK253" i="4" s="1"/>
  <c r="AL253" i="4"/>
  <c r="AM253" i="4"/>
  <c r="AN253" i="4" a="1"/>
  <c r="AN253" i="4" s="1"/>
  <c r="AO253" i="4"/>
  <c r="AP253" i="4"/>
  <c r="AQ253" i="4" a="1"/>
  <c r="AQ253" i="4" s="1"/>
  <c r="AR253" i="4"/>
  <c r="AS253" i="4"/>
  <c r="AT253" i="4"/>
  <c r="AU253" i="4"/>
  <c r="AV253" i="4" a="1"/>
  <c r="AV253" i="4" s="1"/>
  <c r="AW253" i="4"/>
  <c r="AX253" i="4"/>
  <c r="BD253" i="4"/>
  <c r="BE253" i="4"/>
  <c r="BF253" i="4"/>
  <c r="BG253" i="4"/>
  <c r="BH253" i="4"/>
  <c r="BI253" i="4" a="1"/>
  <c r="BI253" i="4" s="1"/>
  <c r="BJ253" i="4"/>
  <c r="BK253" i="4"/>
  <c r="BL253" i="4" a="1"/>
  <c r="BL253" i="4" s="1"/>
  <c r="BM253" i="4" a="1"/>
  <c r="BM253" i="4" s="1"/>
  <c r="BN253" i="4" a="1"/>
  <c r="BN253" i="4" s="1"/>
  <c r="BO253" i="4" a="1"/>
  <c r="BO253" i="4" s="1"/>
  <c r="BP253" i="4" a="1"/>
  <c r="BP253" i="4" s="1"/>
  <c r="BQ253" i="4" a="1"/>
  <c r="BQ253" i="4" s="1"/>
  <c r="BR253" i="4" a="1"/>
  <c r="BR253" i="4" s="1"/>
  <c r="BS253" i="4"/>
  <c r="BT253" i="4" a="1"/>
  <c r="BT253" i="4" s="1"/>
  <c r="BU253" i="4" a="1"/>
  <c r="BU253" i="4" s="1"/>
  <c r="BV253" i="4"/>
  <c r="BW253" i="4" a="1"/>
  <c r="BW253" i="4" s="1"/>
  <c r="BX253" i="4"/>
  <c r="BY253" i="4" a="1"/>
  <c r="BY253" i="4" s="1"/>
  <c r="BZ253" i="4" a="1"/>
  <c r="BZ253" i="4" s="1"/>
  <c r="CA253" i="4" a="1"/>
  <c r="CA253" i="4" s="1"/>
  <c r="CB253" i="4" a="1"/>
  <c r="CB253" i="4" s="1"/>
  <c r="CC253" i="4" a="1"/>
  <c r="CC253" i="4" s="1"/>
  <c r="CD253" i="4" a="1"/>
  <c r="CD253" i="4" s="1"/>
  <c r="CE253" i="4"/>
  <c r="J254" i="4"/>
  <c r="L254" i="4" s="1"/>
  <c r="K254" i="4"/>
  <c r="M254" i="4"/>
  <c r="N254" i="4"/>
  <c r="O254" i="4"/>
  <c r="P254" i="4"/>
  <c r="Q254" i="4"/>
  <c r="R254" i="4"/>
  <c r="U254" i="4"/>
  <c r="V254" i="4"/>
  <c r="W254" i="4"/>
  <c r="X254" i="4"/>
  <c r="Y254" i="4"/>
  <c r="Z254" i="4"/>
  <c r="AA254" i="4"/>
  <c r="AC254" i="4"/>
  <c r="AD254" i="4"/>
  <c r="AE254" i="4"/>
  <c r="AF254" i="4"/>
  <c r="AG254" i="4"/>
  <c r="AI254" i="4"/>
  <c r="AJ254" i="4"/>
  <c r="AK254" i="4" a="1"/>
  <c r="AK254" i="4" s="1"/>
  <c r="AL254" i="4"/>
  <c r="AM254" i="4"/>
  <c r="AN254" i="4" a="1"/>
  <c r="AN254" i="4" s="1"/>
  <c r="AO254" i="4"/>
  <c r="AP254" i="4"/>
  <c r="AQ254" i="4" a="1"/>
  <c r="AQ254" i="4" s="1"/>
  <c r="AR254" i="4"/>
  <c r="AS254" i="4"/>
  <c r="AT254" i="4"/>
  <c r="AU254" i="4"/>
  <c r="AV254" i="4" a="1"/>
  <c r="AV254" i="4" s="1"/>
  <c r="AW254" i="4"/>
  <c r="AX254" i="4"/>
  <c r="BD254" i="4"/>
  <c r="BE254" i="4"/>
  <c r="BF254" i="4"/>
  <c r="BG254" i="4"/>
  <c r="BH254" i="4"/>
  <c r="BI254" i="4" a="1"/>
  <c r="BI254" i="4" s="1"/>
  <c r="BJ254" i="4"/>
  <c r="BK254" i="4"/>
  <c r="BL254" i="4" a="1"/>
  <c r="BL254" i="4" s="1"/>
  <c r="BM254" i="4" a="1"/>
  <c r="BM254" i="4" s="1"/>
  <c r="BN254" i="4" a="1"/>
  <c r="BN254" i="4" s="1"/>
  <c r="BO254" i="4" a="1"/>
  <c r="BO254" i="4" s="1"/>
  <c r="BP254" i="4" a="1"/>
  <c r="BP254" i="4" s="1"/>
  <c r="BQ254" i="4" a="1"/>
  <c r="BQ254" i="4" s="1"/>
  <c r="BR254" i="4" a="1"/>
  <c r="BR254" i="4" s="1"/>
  <c r="BS254" i="4"/>
  <c r="BT254" i="4" a="1"/>
  <c r="BT254" i="4" s="1"/>
  <c r="BU254" i="4" a="1"/>
  <c r="BU254" i="4" s="1"/>
  <c r="BV254" i="4"/>
  <c r="BW254" i="4" a="1"/>
  <c r="BW254" i="4" s="1"/>
  <c r="BX254" i="4"/>
  <c r="BY254" i="4" a="1"/>
  <c r="BY254" i="4" s="1"/>
  <c r="BZ254" i="4" a="1"/>
  <c r="BZ254" i="4" s="1"/>
  <c r="CA254" i="4" a="1"/>
  <c r="CA254" i="4" s="1"/>
  <c r="CB254" i="4" a="1"/>
  <c r="CB254" i="4" s="1"/>
  <c r="CC254" i="4" a="1"/>
  <c r="CC254" i="4" s="1"/>
  <c r="CD254" i="4" a="1"/>
  <c r="CD254" i="4" s="1"/>
  <c r="CE254" i="4"/>
  <c r="J255" i="4"/>
  <c r="L255" i="4" s="1"/>
  <c r="K255" i="4"/>
  <c r="M255" i="4"/>
  <c r="N255" i="4"/>
  <c r="O255" i="4"/>
  <c r="P255" i="4"/>
  <c r="Q255" i="4"/>
  <c r="R255" i="4"/>
  <c r="U255" i="4"/>
  <c r="V255" i="4"/>
  <c r="W255" i="4"/>
  <c r="X255" i="4"/>
  <c r="Y255" i="4"/>
  <c r="Z255" i="4"/>
  <c r="AA255" i="4"/>
  <c r="AC255" i="4"/>
  <c r="AD255" i="4"/>
  <c r="AE255" i="4"/>
  <c r="AF255" i="4"/>
  <c r="AG255" i="4"/>
  <c r="AI255" i="4"/>
  <c r="AJ255" i="4"/>
  <c r="AK255" i="4" a="1"/>
  <c r="AK255" i="4" s="1"/>
  <c r="AL255" i="4"/>
  <c r="AM255" i="4"/>
  <c r="AN255" i="4" a="1"/>
  <c r="AN255" i="4" s="1"/>
  <c r="AO255" i="4"/>
  <c r="AP255" i="4"/>
  <c r="AQ255" i="4" a="1"/>
  <c r="AQ255" i="4" s="1"/>
  <c r="AR255" i="4"/>
  <c r="AS255" i="4"/>
  <c r="AT255" i="4"/>
  <c r="AU255" i="4"/>
  <c r="AV255" i="4" a="1"/>
  <c r="AV255" i="4" s="1"/>
  <c r="AW255" i="4"/>
  <c r="AX255" i="4"/>
  <c r="BD255" i="4"/>
  <c r="BE255" i="4"/>
  <c r="BF255" i="4"/>
  <c r="BG255" i="4"/>
  <c r="BH255" i="4"/>
  <c r="BI255" i="4" a="1"/>
  <c r="BI255" i="4" s="1"/>
  <c r="BJ255" i="4"/>
  <c r="BK255" i="4"/>
  <c r="BL255" i="4" a="1"/>
  <c r="BL255" i="4" s="1"/>
  <c r="BM255" i="4" a="1"/>
  <c r="BM255" i="4" s="1"/>
  <c r="BN255" i="4" a="1"/>
  <c r="BN255" i="4" s="1"/>
  <c r="BO255" i="4" a="1"/>
  <c r="BO255" i="4" s="1"/>
  <c r="BP255" i="4" a="1"/>
  <c r="BP255" i="4" s="1"/>
  <c r="BQ255" i="4" a="1"/>
  <c r="BQ255" i="4" s="1"/>
  <c r="BR255" i="4" a="1"/>
  <c r="BR255" i="4" s="1"/>
  <c r="BS255" i="4"/>
  <c r="BT255" i="4" a="1"/>
  <c r="BT255" i="4" s="1"/>
  <c r="BU255" i="4" a="1"/>
  <c r="BU255" i="4" s="1"/>
  <c r="BV255" i="4"/>
  <c r="BW255" i="4" a="1"/>
  <c r="BW255" i="4" s="1"/>
  <c r="BX255" i="4"/>
  <c r="BY255" i="4" a="1"/>
  <c r="BY255" i="4" s="1"/>
  <c r="BZ255" i="4" a="1"/>
  <c r="BZ255" i="4" s="1"/>
  <c r="CA255" i="4" a="1"/>
  <c r="CA255" i="4" s="1"/>
  <c r="CB255" i="4" a="1"/>
  <c r="CB255" i="4" s="1"/>
  <c r="CC255" i="4" a="1"/>
  <c r="CC255" i="4" s="1"/>
  <c r="CD255" i="4" a="1"/>
  <c r="CD255" i="4" s="1"/>
  <c r="CE255" i="4"/>
  <c r="J256" i="4"/>
  <c r="L256" i="4" s="1"/>
  <c r="K256" i="4"/>
  <c r="M256" i="4"/>
  <c r="N256" i="4"/>
  <c r="O256" i="4"/>
  <c r="P256" i="4"/>
  <c r="Q256" i="4"/>
  <c r="R256" i="4"/>
  <c r="U256" i="4"/>
  <c r="V256" i="4"/>
  <c r="W256" i="4"/>
  <c r="X256" i="4"/>
  <c r="Y256" i="4"/>
  <c r="Z256" i="4"/>
  <c r="AA256" i="4"/>
  <c r="AC256" i="4"/>
  <c r="AD256" i="4"/>
  <c r="AE256" i="4"/>
  <c r="AF256" i="4"/>
  <c r="AG256" i="4"/>
  <c r="AI256" i="4"/>
  <c r="AJ256" i="4"/>
  <c r="AK256" i="4" a="1"/>
  <c r="AK256" i="4" s="1"/>
  <c r="AL256" i="4"/>
  <c r="AM256" i="4"/>
  <c r="AN256" i="4" a="1"/>
  <c r="AN256" i="4" s="1"/>
  <c r="AO256" i="4"/>
  <c r="AP256" i="4"/>
  <c r="AQ256" i="4" a="1"/>
  <c r="AQ256" i="4" s="1"/>
  <c r="AR256" i="4"/>
  <c r="AS256" i="4"/>
  <c r="AT256" i="4"/>
  <c r="AU256" i="4"/>
  <c r="AV256" i="4" a="1"/>
  <c r="AV256" i="4" s="1"/>
  <c r="AW256" i="4"/>
  <c r="AX256" i="4"/>
  <c r="BD256" i="4"/>
  <c r="BE256" i="4"/>
  <c r="BF256" i="4"/>
  <c r="BG256" i="4"/>
  <c r="BH256" i="4"/>
  <c r="BI256" i="4" a="1"/>
  <c r="BI256" i="4" s="1"/>
  <c r="BJ256" i="4"/>
  <c r="BK256" i="4"/>
  <c r="BL256" i="4" a="1"/>
  <c r="BL256" i="4" s="1"/>
  <c r="BM256" i="4" a="1"/>
  <c r="BM256" i="4" s="1"/>
  <c r="BN256" i="4" a="1"/>
  <c r="BN256" i="4" s="1"/>
  <c r="BO256" i="4" a="1"/>
  <c r="BO256" i="4" s="1"/>
  <c r="BP256" i="4" a="1"/>
  <c r="BP256" i="4" s="1"/>
  <c r="BQ256" i="4" a="1"/>
  <c r="BQ256" i="4" s="1"/>
  <c r="BR256" i="4" a="1"/>
  <c r="BR256" i="4" s="1"/>
  <c r="BS256" i="4"/>
  <c r="BT256" i="4" a="1"/>
  <c r="BT256" i="4" s="1"/>
  <c r="BU256" i="4" a="1"/>
  <c r="BU256" i="4" s="1"/>
  <c r="BV256" i="4"/>
  <c r="BW256" i="4" a="1"/>
  <c r="BW256" i="4" s="1"/>
  <c r="BX256" i="4"/>
  <c r="BY256" i="4" a="1"/>
  <c r="BY256" i="4" s="1"/>
  <c r="BZ256" i="4" a="1"/>
  <c r="BZ256" i="4" s="1"/>
  <c r="CA256" i="4" a="1"/>
  <c r="CA256" i="4" s="1"/>
  <c r="CB256" i="4" a="1"/>
  <c r="CB256" i="4" s="1"/>
  <c r="CC256" i="4" a="1"/>
  <c r="CC256" i="4" s="1"/>
  <c r="CD256" i="4" a="1"/>
  <c r="CD256" i="4" s="1"/>
  <c r="CE256" i="4"/>
  <c r="J257" i="4"/>
  <c r="L257" i="4" s="1"/>
  <c r="K257" i="4"/>
  <c r="M257" i="4"/>
  <c r="N257" i="4"/>
  <c r="O257" i="4"/>
  <c r="P257" i="4"/>
  <c r="Q257" i="4"/>
  <c r="R257" i="4"/>
  <c r="U257" i="4"/>
  <c r="V257" i="4"/>
  <c r="W257" i="4"/>
  <c r="X257" i="4"/>
  <c r="Y257" i="4"/>
  <c r="Z257" i="4"/>
  <c r="AA257" i="4"/>
  <c r="AC257" i="4"/>
  <c r="AD257" i="4"/>
  <c r="AE257" i="4"/>
  <c r="AF257" i="4"/>
  <c r="AG257" i="4"/>
  <c r="AI257" i="4"/>
  <c r="AJ257" i="4"/>
  <c r="AK257" i="4" a="1"/>
  <c r="AK257" i="4" s="1"/>
  <c r="AL257" i="4"/>
  <c r="AM257" i="4"/>
  <c r="AN257" i="4" a="1"/>
  <c r="AN257" i="4" s="1"/>
  <c r="AO257" i="4"/>
  <c r="AP257" i="4"/>
  <c r="AQ257" i="4" a="1"/>
  <c r="AQ257" i="4" s="1"/>
  <c r="AR257" i="4"/>
  <c r="AS257" i="4"/>
  <c r="AT257" i="4"/>
  <c r="AU257" i="4"/>
  <c r="AV257" i="4" a="1"/>
  <c r="AV257" i="4" s="1"/>
  <c r="AW257" i="4"/>
  <c r="AX257" i="4"/>
  <c r="BD257" i="4"/>
  <c r="BE257" i="4"/>
  <c r="BF257" i="4"/>
  <c r="BG257" i="4"/>
  <c r="BH257" i="4"/>
  <c r="BI257" i="4" a="1"/>
  <c r="BI257" i="4" s="1"/>
  <c r="BJ257" i="4"/>
  <c r="BK257" i="4"/>
  <c r="BL257" i="4" a="1"/>
  <c r="BL257" i="4" s="1"/>
  <c r="BM257" i="4" a="1"/>
  <c r="BM257" i="4" s="1"/>
  <c r="BN257" i="4" a="1"/>
  <c r="BN257" i="4" s="1"/>
  <c r="BO257" i="4" a="1"/>
  <c r="BO257" i="4" s="1"/>
  <c r="BP257" i="4" a="1"/>
  <c r="BP257" i="4" s="1"/>
  <c r="BQ257" i="4" a="1"/>
  <c r="BQ257" i="4" s="1"/>
  <c r="BR257" i="4" a="1"/>
  <c r="BR257" i="4" s="1"/>
  <c r="BS257" i="4"/>
  <c r="BT257" i="4" a="1"/>
  <c r="BT257" i="4" s="1"/>
  <c r="BU257" i="4" a="1"/>
  <c r="BU257" i="4" s="1"/>
  <c r="BV257" i="4"/>
  <c r="BW257" i="4" a="1"/>
  <c r="BW257" i="4" s="1"/>
  <c r="BX257" i="4"/>
  <c r="BY257" i="4" a="1"/>
  <c r="BY257" i="4" s="1"/>
  <c r="BZ257" i="4" a="1"/>
  <c r="BZ257" i="4" s="1"/>
  <c r="CA257" i="4" a="1"/>
  <c r="CA257" i="4" s="1"/>
  <c r="CB257" i="4" a="1"/>
  <c r="CB257" i="4" s="1"/>
  <c r="CC257" i="4" a="1"/>
  <c r="CC257" i="4" s="1"/>
  <c r="CD257" i="4" a="1"/>
  <c r="CD257" i="4" s="1"/>
  <c r="CE257" i="4"/>
  <c r="J258" i="4"/>
  <c r="L258" i="4" s="1"/>
  <c r="K258" i="4"/>
  <c r="M258" i="4"/>
  <c r="N258" i="4"/>
  <c r="O258" i="4"/>
  <c r="P258" i="4"/>
  <c r="Q258" i="4"/>
  <c r="R258" i="4"/>
  <c r="U258" i="4"/>
  <c r="V258" i="4"/>
  <c r="W258" i="4"/>
  <c r="X258" i="4"/>
  <c r="Y258" i="4"/>
  <c r="Z258" i="4"/>
  <c r="AA258" i="4"/>
  <c r="AC258" i="4"/>
  <c r="AD258" i="4"/>
  <c r="AE258" i="4"/>
  <c r="AF258" i="4"/>
  <c r="AG258" i="4"/>
  <c r="AI258" i="4"/>
  <c r="AJ258" i="4"/>
  <c r="AK258" i="4" a="1"/>
  <c r="AK258" i="4" s="1"/>
  <c r="AL258" i="4"/>
  <c r="AM258" i="4"/>
  <c r="AN258" i="4" a="1"/>
  <c r="AN258" i="4" s="1"/>
  <c r="AO258" i="4"/>
  <c r="AP258" i="4"/>
  <c r="AQ258" i="4" a="1"/>
  <c r="AQ258" i="4" s="1"/>
  <c r="AR258" i="4"/>
  <c r="AS258" i="4"/>
  <c r="AT258" i="4"/>
  <c r="AU258" i="4"/>
  <c r="AV258" i="4" a="1"/>
  <c r="AV258" i="4" s="1"/>
  <c r="AW258" i="4"/>
  <c r="AX258" i="4"/>
  <c r="BD258" i="4"/>
  <c r="BE258" i="4"/>
  <c r="BF258" i="4"/>
  <c r="BG258" i="4"/>
  <c r="BH258" i="4"/>
  <c r="BI258" i="4" a="1"/>
  <c r="BI258" i="4" s="1"/>
  <c r="BJ258" i="4"/>
  <c r="BK258" i="4"/>
  <c r="BL258" i="4" a="1"/>
  <c r="BL258" i="4" s="1"/>
  <c r="BM258" i="4" a="1"/>
  <c r="BM258" i="4" s="1"/>
  <c r="BN258" i="4" a="1"/>
  <c r="BN258" i="4" s="1"/>
  <c r="BO258" i="4" a="1"/>
  <c r="BO258" i="4" s="1"/>
  <c r="BP258" i="4" a="1"/>
  <c r="BP258" i="4" s="1"/>
  <c r="BQ258" i="4" a="1"/>
  <c r="BQ258" i="4" s="1"/>
  <c r="BR258" i="4" a="1"/>
  <c r="BR258" i="4" s="1"/>
  <c r="BS258" i="4"/>
  <c r="BT258" i="4" a="1"/>
  <c r="BT258" i="4" s="1"/>
  <c r="BU258" i="4" a="1"/>
  <c r="BU258" i="4" s="1"/>
  <c r="BV258" i="4"/>
  <c r="BW258" i="4" a="1"/>
  <c r="BW258" i="4" s="1"/>
  <c r="BX258" i="4"/>
  <c r="BY258" i="4" a="1"/>
  <c r="BY258" i="4" s="1"/>
  <c r="BZ258" i="4" a="1"/>
  <c r="BZ258" i="4" s="1"/>
  <c r="CA258" i="4" a="1"/>
  <c r="CA258" i="4" s="1"/>
  <c r="CB258" i="4" a="1"/>
  <c r="CB258" i="4" s="1"/>
  <c r="CC258" i="4" a="1"/>
  <c r="CC258" i="4" s="1"/>
  <c r="CD258" i="4" a="1"/>
  <c r="CD258" i="4" s="1"/>
  <c r="CE258" i="4"/>
  <c r="J259" i="4"/>
  <c r="L259" i="4" s="1"/>
  <c r="K259" i="4"/>
  <c r="M259" i="4"/>
  <c r="N259" i="4"/>
  <c r="O259" i="4"/>
  <c r="P259" i="4"/>
  <c r="Q259" i="4"/>
  <c r="R259" i="4"/>
  <c r="U259" i="4"/>
  <c r="V259" i="4"/>
  <c r="W259" i="4"/>
  <c r="X259" i="4"/>
  <c r="Y259" i="4"/>
  <c r="Z259" i="4"/>
  <c r="AA259" i="4"/>
  <c r="AC259" i="4"/>
  <c r="AD259" i="4"/>
  <c r="AE259" i="4"/>
  <c r="AF259" i="4"/>
  <c r="AG259" i="4"/>
  <c r="AI259" i="4"/>
  <c r="AJ259" i="4"/>
  <c r="AK259" i="4" a="1"/>
  <c r="AK259" i="4" s="1"/>
  <c r="AL259" i="4"/>
  <c r="AM259" i="4"/>
  <c r="AN259" i="4" a="1"/>
  <c r="AN259" i="4" s="1"/>
  <c r="AO259" i="4"/>
  <c r="AP259" i="4"/>
  <c r="AQ259" i="4" a="1"/>
  <c r="AQ259" i="4" s="1"/>
  <c r="AR259" i="4"/>
  <c r="AS259" i="4"/>
  <c r="AT259" i="4"/>
  <c r="AU259" i="4"/>
  <c r="AV259" i="4" a="1"/>
  <c r="AV259" i="4" s="1"/>
  <c r="AW259" i="4"/>
  <c r="AX259" i="4"/>
  <c r="BD259" i="4"/>
  <c r="BE259" i="4"/>
  <c r="BF259" i="4"/>
  <c r="BG259" i="4"/>
  <c r="BH259" i="4"/>
  <c r="BI259" i="4" a="1"/>
  <c r="BI259" i="4" s="1"/>
  <c r="BJ259" i="4"/>
  <c r="BK259" i="4"/>
  <c r="BL259" i="4" a="1"/>
  <c r="BL259" i="4" s="1"/>
  <c r="BM259" i="4" a="1"/>
  <c r="BM259" i="4" s="1"/>
  <c r="BN259" i="4" a="1"/>
  <c r="BN259" i="4" s="1"/>
  <c r="BO259" i="4" a="1"/>
  <c r="BO259" i="4" s="1"/>
  <c r="BP259" i="4" a="1"/>
  <c r="BP259" i="4" s="1"/>
  <c r="BQ259" i="4" a="1"/>
  <c r="BQ259" i="4" s="1"/>
  <c r="BR259" i="4" a="1"/>
  <c r="BR259" i="4" s="1"/>
  <c r="BS259" i="4"/>
  <c r="BT259" i="4" a="1"/>
  <c r="BT259" i="4" s="1"/>
  <c r="BU259" i="4" a="1"/>
  <c r="BU259" i="4" s="1"/>
  <c r="BV259" i="4"/>
  <c r="BW259" i="4" a="1"/>
  <c r="BW259" i="4" s="1"/>
  <c r="BX259" i="4"/>
  <c r="BY259" i="4" a="1"/>
  <c r="BY259" i="4" s="1"/>
  <c r="BZ259" i="4" a="1"/>
  <c r="BZ259" i="4" s="1"/>
  <c r="CA259" i="4" a="1"/>
  <c r="CA259" i="4" s="1"/>
  <c r="CB259" i="4" a="1"/>
  <c r="CB259" i="4" s="1"/>
  <c r="CC259" i="4" a="1"/>
  <c r="CC259" i="4" s="1"/>
  <c r="CD259" i="4" a="1"/>
  <c r="CD259" i="4" s="1"/>
  <c r="CE259" i="4"/>
  <c r="J260" i="4"/>
  <c r="L260" i="4" s="1"/>
  <c r="K260" i="4"/>
  <c r="M260" i="4"/>
  <c r="N260" i="4"/>
  <c r="O260" i="4"/>
  <c r="P260" i="4"/>
  <c r="Q260" i="4"/>
  <c r="R260" i="4"/>
  <c r="U260" i="4"/>
  <c r="V260" i="4"/>
  <c r="W260" i="4"/>
  <c r="X260" i="4"/>
  <c r="Y260" i="4"/>
  <c r="Z260" i="4"/>
  <c r="AA260" i="4"/>
  <c r="AC260" i="4"/>
  <c r="AD260" i="4"/>
  <c r="AE260" i="4"/>
  <c r="AF260" i="4"/>
  <c r="AG260" i="4"/>
  <c r="AI260" i="4"/>
  <c r="AJ260" i="4"/>
  <c r="AK260" i="4" a="1"/>
  <c r="AK260" i="4" s="1"/>
  <c r="AL260" i="4"/>
  <c r="AM260" i="4"/>
  <c r="AN260" i="4" a="1"/>
  <c r="AN260" i="4" s="1"/>
  <c r="AO260" i="4"/>
  <c r="AP260" i="4"/>
  <c r="AQ260" i="4" a="1"/>
  <c r="AQ260" i="4" s="1"/>
  <c r="AR260" i="4"/>
  <c r="AS260" i="4"/>
  <c r="AT260" i="4"/>
  <c r="AU260" i="4"/>
  <c r="AV260" i="4" a="1"/>
  <c r="AV260" i="4" s="1"/>
  <c r="AW260" i="4"/>
  <c r="AX260" i="4"/>
  <c r="BD260" i="4"/>
  <c r="BE260" i="4"/>
  <c r="BF260" i="4"/>
  <c r="BG260" i="4"/>
  <c r="BH260" i="4"/>
  <c r="BI260" i="4" a="1"/>
  <c r="BI260" i="4" s="1"/>
  <c r="BJ260" i="4"/>
  <c r="BK260" i="4"/>
  <c r="BL260" i="4" a="1"/>
  <c r="BL260" i="4" s="1"/>
  <c r="BM260" i="4" a="1"/>
  <c r="BM260" i="4" s="1"/>
  <c r="BN260" i="4" a="1"/>
  <c r="BN260" i="4" s="1"/>
  <c r="BO260" i="4" a="1"/>
  <c r="BO260" i="4" s="1"/>
  <c r="BP260" i="4" a="1"/>
  <c r="BP260" i="4" s="1"/>
  <c r="BQ260" i="4" a="1"/>
  <c r="BQ260" i="4" s="1"/>
  <c r="BR260" i="4" a="1"/>
  <c r="BR260" i="4" s="1"/>
  <c r="BS260" i="4"/>
  <c r="BT260" i="4" a="1"/>
  <c r="BT260" i="4" s="1"/>
  <c r="BU260" i="4" a="1"/>
  <c r="BU260" i="4" s="1"/>
  <c r="BV260" i="4"/>
  <c r="BW260" i="4" a="1"/>
  <c r="BW260" i="4" s="1"/>
  <c r="BX260" i="4"/>
  <c r="BY260" i="4" a="1"/>
  <c r="BY260" i="4" s="1"/>
  <c r="BZ260" i="4" a="1"/>
  <c r="BZ260" i="4" s="1"/>
  <c r="CA260" i="4" a="1"/>
  <c r="CA260" i="4" s="1"/>
  <c r="CB260" i="4" a="1"/>
  <c r="CB260" i="4" s="1"/>
  <c r="CC260" i="4" a="1"/>
  <c r="CC260" i="4" s="1"/>
  <c r="CD260" i="4" a="1"/>
  <c r="CD260" i="4" s="1"/>
  <c r="CE260" i="4"/>
  <c r="J261" i="4"/>
  <c r="L261" i="4" s="1"/>
  <c r="K261" i="4"/>
  <c r="M261" i="4"/>
  <c r="N261" i="4"/>
  <c r="O261" i="4"/>
  <c r="P261" i="4"/>
  <c r="Q261" i="4"/>
  <c r="R261" i="4"/>
  <c r="U261" i="4"/>
  <c r="V261" i="4"/>
  <c r="W261" i="4"/>
  <c r="X261" i="4"/>
  <c r="Y261" i="4"/>
  <c r="Z261" i="4"/>
  <c r="AA261" i="4"/>
  <c r="AC261" i="4"/>
  <c r="AD261" i="4"/>
  <c r="AE261" i="4"/>
  <c r="AF261" i="4"/>
  <c r="AG261" i="4"/>
  <c r="AI261" i="4"/>
  <c r="AJ261" i="4"/>
  <c r="AK261" i="4" a="1"/>
  <c r="AK261" i="4" s="1"/>
  <c r="AL261" i="4"/>
  <c r="AM261" i="4"/>
  <c r="AN261" i="4" a="1"/>
  <c r="AN261" i="4" s="1"/>
  <c r="AO261" i="4"/>
  <c r="AP261" i="4"/>
  <c r="AQ261" i="4" a="1"/>
  <c r="AQ261" i="4" s="1"/>
  <c r="AR261" i="4"/>
  <c r="AS261" i="4"/>
  <c r="AT261" i="4"/>
  <c r="AU261" i="4"/>
  <c r="AV261" i="4" a="1"/>
  <c r="AV261" i="4" s="1"/>
  <c r="AW261" i="4"/>
  <c r="AX261" i="4"/>
  <c r="BD261" i="4"/>
  <c r="BE261" i="4"/>
  <c r="BF261" i="4"/>
  <c r="BG261" i="4"/>
  <c r="BH261" i="4"/>
  <c r="BI261" i="4" a="1"/>
  <c r="BI261" i="4" s="1"/>
  <c r="BJ261" i="4"/>
  <c r="BK261" i="4"/>
  <c r="BL261" i="4" a="1"/>
  <c r="BL261" i="4" s="1"/>
  <c r="BM261" i="4" a="1"/>
  <c r="BM261" i="4" s="1"/>
  <c r="BN261" i="4" a="1"/>
  <c r="BN261" i="4" s="1"/>
  <c r="BO261" i="4" a="1"/>
  <c r="BO261" i="4" s="1"/>
  <c r="BP261" i="4" a="1"/>
  <c r="BP261" i="4" s="1"/>
  <c r="BQ261" i="4" a="1"/>
  <c r="BQ261" i="4" s="1"/>
  <c r="BR261" i="4" a="1"/>
  <c r="BR261" i="4" s="1"/>
  <c r="BS261" i="4"/>
  <c r="BT261" i="4" a="1"/>
  <c r="BT261" i="4" s="1"/>
  <c r="BU261" i="4" a="1"/>
  <c r="BU261" i="4" s="1"/>
  <c r="BV261" i="4"/>
  <c r="BW261" i="4" a="1"/>
  <c r="BW261" i="4" s="1"/>
  <c r="BX261" i="4"/>
  <c r="BY261" i="4" a="1"/>
  <c r="BY261" i="4" s="1"/>
  <c r="BZ261" i="4" a="1"/>
  <c r="BZ261" i="4" s="1"/>
  <c r="CA261" i="4" a="1"/>
  <c r="CA261" i="4" s="1"/>
  <c r="CB261" i="4" a="1"/>
  <c r="CB261" i="4" s="1"/>
  <c r="CC261" i="4" a="1"/>
  <c r="CC261" i="4" s="1"/>
  <c r="CD261" i="4" a="1"/>
  <c r="CD261" i="4" s="1"/>
  <c r="CE261" i="4"/>
  <c r="J262" i="4"/>
  <c r="L262" i="4" s="1"/>
  <c r="K262" i="4"/>
  <c r="M262" i="4"/>
  <c r="N262" i="4"/>
  <c r="O262" i="4"/>
  <c r="P262" i="4"/>
  <c r="Q262" i="4"/>
  <c r="R262" i="4"/>
  <c r="U262" i="4"/>
  <c r="V262" i="4"/>
  <c r="W262" i="4"/>
  <c r="X262" i="4"/>
  <c r="Y262" i="4"/>
  <c r="Z262" i="4"/>
  <c r="AA262" i="4"/>
  <c r="AC262" i="4"/>
  <c r="AD262" i="4"/>
  <c r="AE262" i="4"/>
  <c r="AF262" i="4"/>
  <c r="AG262" i="4"/>
  <c r="AI262" i="4"/>
  <c r="AJ262" i="4"/>
  <c r="AK262" i="4" a="1"/>
  <c r="AK262" i="4" s="1"/>
  <c r="AL262" i="4"/>
  <c r="AM262" i="4"/>
  <c r="AN262" i="4" a="1"/>
  <c r="AN262" i="4" s="1"/>
  <c r="AO262" i="4"/>
  <c r="AP262" i="4"/>
  <c r="AQ262" i="4" a="1"/>
  <c r="AQ262" i="4" s="1"/>
  <c r="AR262" i="4"/>
  <c r="AS262" i="4"/>
  <c r="AT262" i="4"/>
  <c r="AU262" i="4"/>
  <c r="AV262" i="4" a="1"/>
  <c r="AV262" i="4" s="1"/>
  <c r="AW262" i="4"/>
  <c r="AX262" i="4"/>
  <c r="BD262" i="4"/>
  <c r="BE262" i="4"/>
  <c r="BF262" i="4"/>
  <c r="BG262" i="4"/>
  <c r="BH262" i="4"/>
  <c r="BI262" i="4" a="1"/>
  <c r="BI262" i="4" s="1"/>
  <c r="BJ262" i="4"/>
  <c r="BK262" i="4"/>
  <c r="BL262" i="4" a="1"/>
  <c r="BL262" i="4" s="1"/>
  <c r="BM262" i="4" a="1"/>
  <c r="BM262" i="4" s="1"/>
  <c r="BN262" i="4" a="1"/>
  <c r="BN262" i="4" s="1"/>
  <c r="BO262" i="4" a="1"/>
  <c r="BO262" i="4" s="1"/>
  <c r="BP262" i="4" a="1"/>
  <c r="BP262" i="4" s="1"/>
  <c r="BQ262" i="4" a="1"/>
  <c r="BQ262" i="4" s="1"/>
  <c r="BR262" i="4" a="1"/>
  <c r="BR262" i="4" s="1"/>
  <c r="BS262" i="4"/>
  <c r="BT262" i="4" a="1"/>
  <c r="BT262" i="4" s="1"/>
  <c r="BU262" i="4" a="1"/>
  <c r="BU262" i="4" s="1"/>
  <c r="BV262" i="4"/>
  <c r="BW262" i="4" a="1"/>
  <c r="BW262" i="4" s="1"/>
  <c r="BX262" i="4"/>
  <c r="BY262" i="4" a="1"/>
  <c r="BY262" i="4" s="1"/>
  <c r="BZ262" i="4" a="1"/>
  <c r="BZ262" i="4" s="1"/>
  <c r="CA262" i="4" a="1"/>
  <c r="CA262" i="4" s="1"/>
  <c r="CB262" i="4" a="1"/>
  <c r="CB262" i="4" s="1"/>
  <c r="CC262" i="4" a="1"/>
  <c r="CC262" i="4" s="1"/>
  <c r="CD262" i="4" a="1"/>
  <c r="CD262" i="4" s="1"/>
  <c r="CE262" i="4"/>
  <c r="J263" i="4"/>
  <c r="L263" i="4" s="1"/>
  <c r="K263" i="4"/>
  <c r="M263" i="4"/>
  <c r="N263" i="4"/>
  <c r="O263" i="4"/>
  <c r="P263" i="4"/>
  <c r="Q263" i="4"/>
  <c r="R263" i="4"/>
  <c r="U263" i="4"/>
  <c r="V263" i="4"/>
  <c r="W263" i="4"/>
  <c r="X263" i="4"/>
  <c r="Y263" i="4"/>
  <c r="Z263" i="4"/>
  <c r="AA263" i="4"/>
  <c r="AC263" i="4"/>
  <c r="AD263" i="4"/>
  <c r="AE263" i="4"/>
  <c r="AF263" i="4"/>
  <c r="AG263" i="4"/>
  <c r="AI263" i="4"/>
  <c r="AJ263" i="4"/>
  <c r="AK263" i="4" a="1"/>
  <c r="AK263" i="4" s="1"/>
  <c r="AL263" i="4"/>
  <c r="AM263" i="4"/>
  <c r="AN263" i="4" a="1"/>
  <c r="AN263" i="4" s="1"/>
  <c r="AO263" i="4"/>
  <c r="AP263" i="4"/>
  <c r="AQ263" i="4" a="1"/>
  <c r="AQ263" i="4" s="1"/>
  <c r="AR263" i="4"/>
  <c r="AS263" i="4"/>
  <c r="AT263" i="4"/>
  <c r="AU263" i="4"/>
  <c r="AV263" i="4" a="1"/>
  <c r="AV263" i="4" s="1"/>
  <c r="AW263" i="4"/>
  <c r="AX263" i="4"/>
  <c r="BD263" i="4"/>
  <c r="BE263" i="4"/>
  <c r="BF263" i="4"/>
  <c r="BG263" i="4"/>
  <c r="BH263" i="4"/>
  <c r="BI263" i="4" a="1"/>
  <c r="BI263" i="4" s="1"/>
  <c r="BJ263" i="4"/>
  <c r="BK263" i="4"/>
  <c r="BL263" i="4" a="1"/>
  <c r="BL263" i="4" s="1"/>
  <c r="BM263" i="4" a="1"/>
  <c r="BM263" i="4" s="1"/>
  <c r="BN263" i="4" a="1"/>
  <c r="BN263" i="4" s="1"/>
  <c r="BO263" i="4" a="1"/>
  <c r="BO263" i="4" s="1"/>
  <c r="BP263" i="4" a="1"/>
  <c r="BP263" i="4" s="1"/>
  <c r="BQ263" i="4" a="1"/>
  <c r="BQ263" i="4" s="1"/>
  <c r="BR263" i="4" a="1"/>
  <c r="BR263" i="4" s="1"/>
  <c r="BS263" i="4"/>
  <c r="BT263" i="4" a="1"/>
  <c r="BT263" i="4" s="1"/>
  <c r="BU263" i="4" a="1"/>
  <c r="BU263" i="4" s="1"/>
  <c r="BV263" i="4"/>
  <c r="BW263" i="4" a="1"/>
  <c r="BW263" i="4" s="1"/>
  <c r="BX263" i="4"/>
  <c r="BY263" i="4" a="1"/>
  <c r="BY263" i="4" s="1"/>
  <c r="BZ263" i="4" a="1"/>
  <c r="BZ263" i="4" s="1"/>
  <c r="CA263" i="4" a="1"/>
  <c r="CA263" i="4" s="1"/>
  <c r="CB263" i="4" a="1"/>
  <c r="CB263" i="4" s="1"/>
  <c r="CC263" i="4" a="1"/>
  <c r="CC263" i="4" s="1"/>
  <c r="CD263" i="4" a="1"/>
  <c r="CD263" i="4" s="1"/>
  <c r="CE263" i="4"/>
  <c r="J264" i="4"/>
  <c r="L264" i="4" s="1"/>
  <c r="K264" i="4"/>
  <c r="M264" i="4"/>
  <c r="N264" i="4"/>
  <c r="O264" i="4"/>
  <c r="P264" i="4"/>
  <c r="Q264" i="4"/>
  <c r="R264" i="4"/>
  <c r="U264" i="4"/>
  <c r="V264" i="4"/>
  <c r="W264" i="4"/>
  <c r="X264" i="4"/>
  <c r="Y264" i="4"/>
  <c r="Z264" i="4"/>
  <c r="AA264" i="4"/>
  <c r="AC264" i="4"/>
  <c r="AD264" i="4"/>
  <c r="AE264" i="4"/>
  <c r="AF264" i="4"/>
  <c r="AG264" i="4"/>
  <c r="AI264" i="4"/>
  <c r="AJ264" i="4"/>
  <c r="AK264" i="4" a="1"/>
  <c r="AK264" i="4" s="1"/>
  <c r="AL264" i="4"/>
  <c r="AM264" i="4"/>
  <c r="AN264" i="4" a="1"/>
  <c r="AN264" i="4" s="1"/>
  <c r="AO264" i="4"/>
  <c r="AP264" i="4"/>
  <c r="AQ264" i="4" a="1"/>
  <c r="AQ264" i="4" s="1"/>
  <c r="AR264" i="4"/>
  <c r="AS264" i="4"/>
  <c r="AT264" i="4"/>
  <c r="AU264" i="4"/>
  <c r="AV264" i="4" a="1"/>
  <c r="AV264" i="4" s="1"/>
  <c r="AW264" i="4"/>
  <c r="AX264" i="4"/>
  <c r="BD264" i="4"/>
  <c r="BE264" i="4"/>
  <c r="BF264" i="4"/>
  <c r="BG264" i="4"/>
  <c r="BH264" i="4"/>
  <c r="BI264" i="4" a="1"/>
  <c r="BI264" i="4" s="1"/>
  <c r="BJ264" i="4"/>
  <c r="BK264" i="4"/>
  <c r="BL264" i="4" a="1"/>
  <c r="BL264" i="4" s="1"/>
  <c r="BM264" i="4" a="1"/>
  <c r="BM264" i="4" s="1"/>
  <c r="BN264" i="4" a="1"/>
  <c r="BN264" i="4" s="1"/>
  <c r="BO264" i="4" a="1"/>
  <c r="BO264" i="4" s="1"/>
  <c r="BP264" i="4" a="1"/>
  <c r="BP264" i="4" s="1"/>
  <c r="BQ264" i="4" a="1"/>
  <c r="BQ264" i="4" s="1"/>
  <c r="BR264" i="4" a="1"/>
  <c r="BR264" i="4" s="1"/>
  <c r="BS264" i="4"/>
  <c r="BT264" i="4" a="1"/>
  <c r="BT264" i="4" s="1"/>
  <c r="BU264" i="4" a="1"/>
  <c r="BU264" i="4" s="1"/>
  <c r="BV264" i="4"/>
  <c r="BW264" i="4" a="1"/>
  <c r="BW264" i="4" s="1"/>
  <c r="BX264" i="4"/>
  <c r="BY264" i="4" a="1"/>
  <c r="BY264" i="4" s="1"/>
  <c r="BZ264" i="4" a="1"/>
  <c r="BZ264" i="4" s="1"/>
  <c r="CA264" i="4" a="1"/>
  <c r="CA264" i="4" s="1"/>
  <c r="CB264" i="4" a="1"/>
  <c r="CB264" i="4" s="1"/>
  <c r="CC264" i="4" a="1"/>
  <c r="CC264" i="4" s="1"/>
  <c r="CD264" i="4" a="1"/>
  <c r="CD264" i="4" s="1"/>
  <c r="CE264" i="4"/>
  <c r="J265" i="4"/>
  <c r="L265" i="4" s="1"/>
  <c r="K265" i="4"/>
  <c r="M265" i="4"/>
  <c r="N265" i="4"/>
  <c r="O265" i="4"/>
  <c r="P265" i="4"/>
  <c r="Q265" i="4"/>
  <c r="R265" i="4"/>
  <c r="U265" i="4"/>
  <c r="V265" i="4"/>
  <c r="W265" i="4"/>
  <c r="X265" i="4"/>
  <c r="Y265" i="4"/>
  <c r="Z265" i="4"/>
  <c r="AA265" i="4"/>
  <c r="AC265" i="4"/>
  <c r="AD265" i="4"/>
  <c r="AE265" i="4"/>
  <c r="AF265" i="4"/>
  <c r="AG265" i="4"/>
  <c r="AI265" i="4"/>
  <c r="AJ265" i="4"/>
  <c r="AK265" i="4" a="1"/>
  <c r="AK265" i="4" s="1"/>
  <c r="AL265" i="4"/>
  <c r="AM265" i="4"/>
  <c r="AN265" i="4" a="1"/>
  <c r="AN265" i="4" s="1"/>
  <c r="AO265" i="4"/>
  <c r="AP265" i="4"/>
  <c r="AQ265" i="4" a="1"/>
  <c r="AQ265" i="4" s="1"/>
  <c r="AR265" i="4"/>
  <c r="AS265" i="4"/>
  <c r="AT265" i="4"/>
  <c r="AU265" i="4"/>
  <c r="AV265" i="4" a="1"/>
  <c r="AV265" i="4" s="1"/>
  <c r="AW265" i="4"/>
  <c r="AX265" i="4"/>
  <c r="BD265" i="4"/>
  <c r="BE265" i="4"/>
  <c r="BF265" i="4"/>
  <c r="BG265" i="4"/>
  <c r="BH265" i="4"/>
  <c r="BI265" i="4" a="1"/>
  <c r="BI265" i="4" s="1"/>
  <c r="BJ265" i="4"/>
  <c r="BK265" i="4"/>
  <c r="BL265" i="4" a="1"/>
  <c r="BL265" i="4" s="1"/>
  <c r="BM265" i="4" a="1"/>
  <c r="BM265" i="4" s="1"/>
  <c r="BN265" i="4" a="1"/>
  <c r="BN265" i="4" s="1"/>
  <c r="BO265" i="4" a="1"/>
  <c r="BO265" i="4" s="1"/>
  <c r="BP265" i="4" a="1"/>
  <c r="BP265" i="4" s="1"/>
  <c r="BQ265" i="4" a="1"/>
  <c r="BQ265" i="4" s="1"/>
  <c r="BR265" i="4" a="1"/>
  <c r="BR265" i="4" s="1"/>
  <c r="BS265" i="4"/>
  <c r="BT265" i="4" a="1"/>
  <c r="BT265" i="4" s="1"/>
  <c r="BU265" i="4" a="1"/>
  <c r="BU265" i="4" s="1"/>
  <c r="BV265" i="4"/>
  <c r="BW265" i="4" a="1"/>
  <c r="BW265" i="4" s="1"/>
  <c r="BX265" i="4"/>
  <c r="BY265" i="4" a="1"/>
  <c r="BY265" i="4" s="1"/>
  <c r="BZ265" i="4" a="1"/>
  <c r="BZ265" i="4" s="1"/>
  <c r="CA265" i="4" a="1"/>
  <c r="CA265" i="4" s="1"/>
  <c r="CB265" i="4" a="1"/>
  <c r="CB265" i="4" s="1"/>
  <c r="CC265" i="4" a="1"/>
  <c r="CC265" i="4" s="1"/>
  <c r="CD265" i="4" a="1"/>
  <c r="CD265" i="4" s="1"/>
  <c r="CE265" i="4"/>
  <c r="J266" i="4"/>
  <c r="L266" i="4" s="1"/>
  <c r="K266" i="4"/>
  <c r="M266" i="4"/>
  <c r="N266" i="4"/>
  <c r="O266" i="4"/>
  <c r="P266" i="4"/>
  <c r="Q266" i="4"/>
  <c r="R266" i="4"/>
  <c r="U266" i="4"/>
  <c r="V266" i="4"/>
  <c r="W266" i="4"/>
  <c r="X266" i="4"/>
  <c r="Y266" i="4"/>
  <c r="Z266" i="4"/>
  <c r="AA266" i="4"/>
  <c r="AC266" i="4"/>
  <c r="AD266" i="4"/>
  <c r="AE266" i="4"/>
  <c r="AF266" i="4"/>
  <c r="AG266" i="4"/>
  <c r="AI266" i="4"/>
  <c r="AJ266" i="4"/>
  <c r="AK266" i="4" a="1"/>
  <c r="AK266" i="4" s="1"/>
  <c r="AL266" i="4"/>
  <c r="AM266" i="4"/>
  <c r="AN266" i="4" a="1"/>
  <c r="AN266" i="4" s="1"/>
  <c r="AO266" i="4"/>
  <c r="AP266" i="4"/>
  <c r="AQ266" i="4" a="1"/>
  <c r="AQ266" i="4" s="1"/>
  <c r="AR266" i="4"/>
  <c r="AS266" i="4"/>
  <c r="AT266" i="4"/>
  <c r="AU266" i="4"/>
  <c r="AV266" i="4" a="1"/>
  <c r="AV266" i="4" s="1"/>
  <c r="AW266" i="4"/>
  <c r="AX266" i="4"/>
  <c r="BD266" i="4"/>
  <c r="BE266" i="4"/>
  <c r="BF266" i="4"/>
  <c r="BG266" i="4"/>
  <c r="BH266" i="4"/>
  <c r="BI266" i="4" a="1"/>
  <c r="BI266" i="4" s="1"/>
  <c r="BJ266" i="4"/>
  <c r="BK266" i="4"/>
  <c r="BL266" i="4" a="1"/>
  <c r="BL266" i="4" s="1"/>
  <c r="BM266" i="4" a="1"/>
  <c r="BM266" i="4" s="1"/>
  <c r="BN266" i="4" a="1"/>
  <c r="BN266" i="4" s="1"/>
  <c r="BO266" i="4" a="1"/>
  <c r="BO266" i="4" s="1"/>
  <c r="BP266" i="4" a="1"/>
  <c r="BP266" i="4" s="1"/>
  <c r="BQ266" i="4" a="1"/>
  <c r="BQ266" i="4" s="1"/>
  <c r="BR266" i="4" a="1"/>
  <c r="BR266" i="4" s="1"/>
  <c r="BS266" i="4"/>
  <c r="BT266" i="4" a="1"/>
  <c r="BT266" i="4" s="1"/>
  <c r="BU266" i="4" a="1"/>
  <c r="BU266" i="4" s="1"/>
  <c r="BV266" i="4"/>
  <c r="BW266" i="4" a="1"/>
  <c r="BW266" i="4" s="1"/>
  <c r="BX266" i="4"/>
  <c r="BY266" i="4" a="1"/>
  <c r="BY266" i="4" s="1"/>
  <c r="BZ266" i="4" a="1"/>
  <c r="BZ266" i="4" s="1"/>
  <c r="CA266" i="4" a="1"/>
  <c r="CA266" i="4" s="1"/>
  <c r="CB266" i="4" a="1"/>
  <c r="CB266" i="4" s="1"/>
  <c r="CC266" i="4" a="1"/>
  <c r="CC266" i="4" s="1"/>
  <c r="CD266" i="4" a="1"/>
  <c r="CD266" i="4" s="1"/>
  <c r="CE266" i="4"/>
  <c r="J267" i="4"/>
  <c r="L267" i="4" s="1"/>
  <c r="K267" i="4"/>
  <c r="M267" i="4"/>
  <c r="N267" i="4"/>
  <c r="O267" i="4"/>
  <c r="P267" i="4"/>
  <c r="Q267" i="4"/>
  <c r="R267" i="4"/>
  <c r="U267" i="4"/>
  <c r="V267" i="4"/>
  <c r="W267" i="4"/>
  <c r="X267" i="4"/>
  <c r="Y267" i="4"/>
  <c r="Z267" i="4"/>
  <c r="AA267" i="4"/>
  <c r="AC267" i="4"/>
  <c r="AD267" i="4"/>
  <c r="AE267" i="4"/>
  <c r="AF267" i="4"/>
  <c r="AG267" i="4"/>
  <c r="AI267" i="4"/>
  <c r="AJ267" i="4"/>
  <c r="AK267" i="4" a="1"/>
  <c r="AK267" i="4" s="1"/>
  <c r="AL267" i="4"/>
  <c r="AM267" i="4"/>
  <c r="AN267" i="4" a="1"/>
  <c r="AN267" i="4" s="1"/>
  <c r="AO267" i="4"/>
  <c r="AP267" i="4"/>
  <c r="AQ267" i="4" a="1"/>
  <c r="AQ267" i="4" s="1"/>
  <c r="AR267" i="4"/>
  <c r="AS267" i="4"/>
  <c r="AT267" i="4"/>
  <c r="AU267" i="4"/>
  <c r="AV267" i="4" a="1"/>
  <c r="AV267" i="4" s="1"/>
  <c r="AW267" i="4"/>
  <c r="AX267" i="4"/>
  <c r="BD267" i="4"/>
  <c r="BE267" i="4"/>
  <c r="BF267" i="4"/>
  <c r="BG267" i="4"/>
  <c r="BH267" i="4"/>
  <c r="BI267" i="4" a="1"/>
  <c r="BI267" i="4" s="1"/>
  <c r="BJ267" i="4"/>
  <c r="BK267" i="4"/>
  <c r="BL267" i="4" a="1"/>
  <c r="BL267" i="4" s="1"/>
  <c r="BM267" i="4" a="1"/>
  <c r="BM267" i="4" s="1"/>
  <c r="BN267" i="4" a="1"/>
  <c r="BN267" i="4" s="1"/>
  <c r="BO267" i="4" a="1"/>
  <c r="BO267" i="4" s="1"/>
  <c r="BP267" i="4" a="1"/>
  <c r="BP267" i="4" s="1"/>
  <c r="BQ267" i="4" a="1"/>
  <c r="BQ267" i="4" s="1"/>
  <c r="BR267" i="4" a="1"/>
  <c r="BR267" i="4" s="1"/>
  <c r="BS267" i="4"/>
  <c r="BT267" i="4" a="1"/>
  <c r="BT267" i="4" s="1"/>
  <c r="BU267" i="4" a="1"/>
  <c r="BU267" i="4" s="1"/>
  <c r="BV267" i="4"/>
  <c r="BW267" i="4" a="1"/>
  <c r="BW267" i="4" s="1"/>
  <c r="BX267" i="4"/>
  <c r="BY267" i="4" a="1"/>
  <c r="BY267" i="4" s="1"/>
  <c r="BZ267" i="4" a="1"/>
  <c r="BZ267" i="4" s="1"/>
  <c r="CA267" i="4" a="1"/>
  <c r="CA267" i="4" s="1"/>
  <c r="CB267" i="4" a="1"/>
  <c r="CB267" i="4" s="1"/>
  <c r="CC267" i="4" a="1"/>
  <c r="CC267" i="4" s="1"/>
  <c r="CD267" i="4" a="1"/>
  <c r="CD267" i="4" s="1"/>
  <c r="CE267" i="4"/>
  <c r="J268" i="4"/>
  <c r="L268" i="4" s="1"/>
  <c r="K268" i="4"/>
  <c r="M268" i="4"/>
  <c r="N268" i="4"/>
  <c r="O268" i="4"/>
  <c r="P268" i="4"/>
  <c r="Q268" i="4"/>
  <c r="R268" i="4"/>
  <c r="U268" i="4"/>
  <c r="V268" i="4"/>
  <c r="W268" i="4"/>
  <c r="X268" i="4"/>
  <c r="Y268" i="4"/>
  <c r="Z268" i="4"/>
  <c r="AA268" i="4"/>
  <c r="AC268" i="4"/>
  <c r="AD268" i="4"/>
  <c r="AE268" i="4"/>
  <c r="AF268" i="4"/>
  <c r="AG268" i="4"/>
  <c r="AI268" i="4"/>
  <c r="AJ268" i="4"/>
  <c r="AK268" i="4" a="1"/>
  <c r="AK268" i="4" s="1"/>
  <c r="AL268" i="4"/>
  <c r="AM268" i="4"/>
  <c r="AN268" i="4" a="1"/>
  <c r="AN268" i="4" s="1"/>
  <c r="AO268" i="4"/>
  <c r="AP268" i="4"/>
  <c r="AQ268" i="4" a="1"/>
  <c r="AQ268" i="4" s="1"/>
  <c r="AR268" i="4"/>
  <c r="AS268" i="4"/>
  <c r="AT268" i="4"/>
  <c r="AU268" i="4"/>
  <c r="AV268" i="4" a="1"/>
  <c r="AV268" i="4" s="1"/>
  <c r="AW268" i="4"/>
  <c r="AX268" i="4"/>
  <c r="BD268" i="4"/>
  <c r="BE268" i="4"/>
  <c r="BF268" i="4"/>
  <c r="BG268" i="4"/>
  <c r="BH268" i="4"/>
  <c r="BI268" i="4" a="1"/>
  <c r="BI268" i="4" s="1"/>
  <c r="BJ268" i="4"/>
  <c r="BK268" i="4"/>
  <c r="BL268" i="4" a="1"/>
  <c r="BL268" i="4" s="1"/>
  <c r="BM268" i="4" a="1"/>
  <c r="BM268" i="4" s="1"/>
  <c r="BN268" i="4" a="1"/>
  <c r="BN268" i="4" s="1"/>
  <c r="BO268" i="4" a="1"/>
  <c r="BO268" i="4" s="1"/>
  <c r="BP268" i="4" a="1"/>
  <c r="BP268" i="4" s="1"/>
  <c r="BQ268" i="4" a="1"/>
  <c r="BQ268" i="4" s="1"/>
  <c r="BR268" i="4" a="1"/>
  <c r="BR268" i="4" s="1"/>
  <c r="BS268" i="4"/>
  <c r="BT268" i="4" a="1"/>
  <c r="BT268" i="4" s="1"/>
  <c r="BU268" i="4" a="1"/>
  <c r="BU268" i="4" s="1"/>
  <c r="BV268" i="4"/>
  <c r="BW268" i="4" a="1"/>
  <c r="BW268" i="4" s="1"/>
  <c r="BX268" i="4"/>
  <c r="BY268" i="4" a="1"/>
  <c r="BY268" i="4" s="1"/>
  <c r="BZ268" i="4" a="1"/>
  <c r="BZ268" i="4" s="1"/>
  <c r="CA268" i="4" a="1"/>
  <c r="CA268" i="4" s="1"/>
  <c r="CB268" i="4" a="1"/>
  <c r="CB268" i="4" s="1"/>
  <c r="CC268" i="4" a="1"/>
  <c r="CC268" i="4" s="1"/>
  <c r="CD268" i="4" a="1"/>
  <c r="CD268" i="4" s="1"/>
  <c r="CE268" i="4"/>
  <c r="J269" i="4"/>
  <c r="L269" i="4" s="1"/>
  <c r="K269" i="4"/>
  <c r="M269" i="4"/>
  <c r="N269" i="4"/>
  <c r="O269" i="4"/>
  <c r="P269" i="4"/>
  <c r="Q269" i="4"/>
  <c r="R269" i="4"/>
  <c r="U269" i="4"/>
  <c r="V269" i="4"/>
  <c r="W269" i="4"/>
  <c r="X269" i="4"/>
  <c r="Y269" i="4"/>
  <c r="Z269" i="4"/>
  <c r="AA269" i="4"/>
  <c r="AC269" i="4"/>
  <c r="AD269" i="4"/>
  <c r="AE269" i="4"/>
  <c r="AF269" i="4"/>
  <c r="AG269" i="4"/>
  <c r="AI269" i="4"/>
  <c r="AJ269" i="4"/>
  <c r="AK269" i="4" a="1"/>
  <c r="AK269" i="4" s="1"/>
  <c r="AL269" i="4"/>
  <c r="AM269" i="4"/>
  <c r="AN269" i="4" a="1"/>
  <c r="AN269" i="4" s="1"/>
  <c r="AO269" i="4"/>
  <c r="AP269" i="4"/>
  <c r="AQ269" i="4" a="1"/>
  <c r="AQ269" i="4" s="1"/>
  <c r="AR269" i="4"/>
  <c r="AS269" i="4"/>
  <c r="AT269" i="4"/>
  <c r="AU269" i="4"/>
  <c r="AV269" i="4" a="1"/>
  <c r="AV269" i="4" s="1"/>
  <c r="AW269" i="4"/>
  <c r="AX269" i="4"/>
  <c r="BD269" i="4"/>
  <c r="BE269" i="4"/>
  <c r="BF269" i="4"/>
  <c r="BG269" i="4"/>
  <c r="BH269" i="4"/>
  <c r="BI269" i="4" a="1"/>
  <c r="BI269" i="4" s="1"/>
  <c r="BJ269" i="4"/>
  <c r="BK269" i="4"/>
  <c r="BL269" i="4" a="1"/>
  <c r="BL269" i="4" s="1"/>
  <c r="BM269" i="4" a="1"/>
  <c r="BM269" i="4" s="1"/>
  <c r="BN269" i="4" a="1"/>
  <c r="BN269" i="4" s="1"/>
  <c r="BO269" i="4" a="1"/>
  <c r="BO269" i="4" s="1"/>
  <c r="BP269" i="4" a="1"/>
  <c r="BP269" i="4" s="1"/>
  <c r="BQ269" i="4" a="1"/>
  <c r="BQ269" i="4" s="1"/>
  <c r="BR269" i="4" a="1"/>
  <c r="BR269" i="4" s="1"/>
  <c r="BS269" i="4"/>
  <c r="BT269" i="4" a="1"/>
  <c r="BT269" i="4" s="1"/>
  <c r="BU269" i="4" a="1"/>
  <c r="BU269" i="4" s="1"/>
  <c r="BV269" i="4"/>
  <c r="BW269" i="4" a="1"/>
  <c r="BW269" i="4" s="1"/>
  <c r="BX269" i="4"/>
  <c r="BY269" i="4" a="1"/>
  <c r="BY269" i="4" s="1"/>
  <c r="BZ269" i="4" a="1"/>
  <c r="BZ269" i="4" s="1"/>
  <c r="CA269" i="4" a="1"/>
  <c r="CA269" i="4" s="1"/>
  <c r="CB269" i="4" a="1"/>
  <c r="CB269" i="4" s="1"/>
  <c r="CC269" i="4" a="1"/>
  <c r="CC269" i="4" s="1"/>
  <c r="CD269" i="4" a="1"/>
  <c r="CD269" i="4" s="1"/>
  <c r="CE269" i="4"/>
  <c r="J270" i="4"/>
  <c r="L270" i="4" s="1"/>
  <c r="K270" i="4"/>
  <c r="M270" i="4"/>
  <c r="N270" i="4"/>
  <c r="O270" i="4"/>
  <c r="P270" i="4"/>
  <c r="Q270" i="4"/>
  <c r="R270" i="4"/>
  <c r="U270" i="4"/>
  <c r="V270" i="4"/>
  <c r="W270" i="4"/>
  <c r="X270" i="4"/>
  <c r="Y270" i="4"/>
  <c r="Z270" i="4"/>
  <c r="AA270" i="4"/>
  <c r="AC270" i="4"/>
  <c r="AD270" i="4"/>
  <c r="AE270" i="4"/>
  <c r="AF270" i="4"/>
  <c r="AG270" i="4"/>
  <c r="AI270" i="4"/>
  <c r="AJ270" i="4"/>
  <c r="AK270" i="4" a="1"/>
  <c r="AK270" i="4" s="1"/>
  <c r="AL270" i="4"/>
  <c r="AM270" i="4"/>
  <c r="AN270" i="4" a="1"/>
  <c r="AN270" i="4" s="1"/>
  <c r="AO270" i="4"/>
  <c r="AP270" i="4"/>
  <c r="AQ270" i="4" a="1"/>
  <c r="AQ270" i="4" s="1"/>
  <c r="AR270" i="4"/>
  <c r="AS270" i="4"/>
  <c r="AT270" i="4"/>
  <c r="AU270" i="4"/>
  <c r="AV270" i="4" a="1"/>
  <c r="AV270" i="4" s="1"/>
  <c r="AW270" i="4"/>
  <c r="AX270" i="4"/>
  <c r="BD270" i="4"/>
  <c r="BE270" i="4"/>
  <c r="BF270" i="4"/>
  <c r="BG270" i="4"/>
  <c r="BH270" i="4"/>
  <c r="BI270" i="4" a="1"/>
  <c r="BI270" i="4" s="1"/>
  <c r="BJ270" i="4"/>
  <c r="BK270" i="4"/>
  <c r="BL270" i="4" a="1"/>
  <c r="BL270" i="4" s="1"/>
  <c r="BM270" i="4" a="1"/>
  <c r="BM270" i="4" s="1"/>
  <c r="BN270" i="4" a="1"/>
  <c r="BN270" i="4" s="1"/>
  <c r="BO270" i="4" a="1"/>
  <c r="BO270" i="4" s="1"/>
  <c r="BP270" i="4" a="1"/>
  <c r="BP270" i="4" s="1"/>
  <c r="BQ270" i="4" a="1"/>
  <c r="BQ270" i="4" s="1"/>
  <c r="BR270" i="4" a="1"/>
  <c r="BR270" i="4" s="1"/>
  <c r="BS270" i="4"/>
  <c r="BT270" i="4" a="1"/>
  <c r="BT270" i="4" s="1"/>
  <c r="BU270" i="4" a="1"/>
  <c r="BU270" i="4" s="1"/>
  <c r="BV270" i="4"/>
  <c r="BW270" i="4" a="1"/>
  <c r="BW270" i="4" s="1"/>
  <c r="BX270" i="4"/>
  <c r="BY270" i="4" a="1"/>
  <c r="BY270" i="4" s="1"/>
  <c r="BZ270" i="4" a="1"/>
  <c r="BZ270" i="4" s="1"/>
  <c r="CA270" i="4" a="1"/>
  <c r="CA270" i="4" s="1"/>
  <c r="CB270" i="4" a="1"/>
  <c r="CB270" i="4" s="1"/>
  <c r="CC270" i="4" a="1"/>
  <c r="CC270" i="4" s="1"/>
  <c r="CD270" i="4" a="1"/>
  <c r="CD270" i="4" s="1"/>
  <c r="CE270" i="4"/>
  <c r="J271" i="4"/>
  <c r="L271" i="4" s="1"/>
  <c r="K271" i="4"/>
  <c r="M271" i="4"/>
  <c r="N271" i="4"/>
  <c r="O271" i="4"/>
  <c r="P271" i="4"/>
  <c r="Q271" i="4"/>
  <c r="R271" i="4"/>
  <c r="U271" i="4"/>
  <c r="V271" i="4"/>
  <c r="W271" i="4"/>
  <c r="X271" i="4"/>
  <c r="Y271" i="4"/>
  <c r="Z271" i="4"/>
  <c r="AA271" i="4"/>
  <c r="AC271" i="4"/>
  <c r="AD271" i="4"/>
  <c r="AE271" i="4"/>
  <c r="AF271" i="4"/>
  <c r="AG271" i="4"/>
  <c r="AI271" i="4"/>
  <c r="AJ271" i="4"/>
  <c r="AK271" i="4" a="1"/>
  <c r="AK271" i="4" s="1"/>
  <c r="AL271" i="4"/>
  <c r="AM271" i="4"/>
  <c r="AN271" i="4" a="1"/>
  <c r="AN271" i="4" s="1"/>
  <c r="AO271" i="4"/>
  <c r="AP271" i="4"/>
  <c r="AQ271" i="4" a="1"/>
  <c r="AQ271" i="4" s="1"/>
  <c r="AR271" i="4"/>
  <c r="AS271" i="4"/>
  <c r="AT271" i="4"/>
  <c r="AU271" i="4"/>
  <c r="AV271" i="4" a="1"/>
  <c r="AV271" i="4" s="1"/>
  <c r="AW271" i="4"/>
  <c r="AX271" i="4"/>
  <c r="BD271" i="4"/>
  <c r="BE271" i="4"/>
  <c r="BF271" i="4"/>
  <c r="BG271" i="4"/>
  <c r="BH271" i="4"/>
  <c r="BI271" i="4" a="1"/>
  <c r="BI271" i="4" s="1"/>
  <c r="BJ271" i="4"/>
  <c r="BK271" i="4"/>
  <c r="BL271" i="4" a="1"/>
  <c r="BL271" i="4" s="1"/>
  <c r="BM271" i="4" a="1"/>
  <c r="BM271" i="4" s="1"/>
  <c r="BN271" i="4" a="1"/>
  <c r="BN271" i="4" s="1"/>
  <c r="BO271" i="4" a="1"/>
  <c r="BO271" i="4" s="1"/>
  <c r="BP271" i="4" a="1"/>
  <c r="BP271" i="4" s="1"/>
  <c r="BQ271" i="4" a="1"/>
  <c r="BQ271" i="4" s="1"/>
  <c r="BR271" i="4" a="1"/>
  <c r="BR271" i="4" s="1"/>
  <c r="BS271" i="4"/>
  <c r="BT271" i="4" a="1"/>
  <c r="BT271" i="4" s="1"/>
  <c r="BU271" i="4" a="1"/>
  <c r="BU271" i="4" s="1"/>
  <c r="BV271" i="4"/>
  <c r="BW271" i="4" a="1"/>
  <c r="BW271" i="4" s="1"/>
  <c r="BX271" i="4"/>
  <c r="BY271" i="4" a="1"/>
  <c r="BY271" i="4" s="1"/>
  <c r="BZ271" i="4" a="1"/>
  <c r="BZ271" i="4" s="1"/>
  <c r="CA271" i="4" a="1"/>
  <c r="CA271" i="4" s="1"/>
  <c r="CB271" i="4" a="1"/>
  <c r="CB271" i="4" s="1"/>
  <c r="CC271" i="4" a="1"/>
  <c r="CC271" i="4" s="1"/>
  <c r="CD271" i="4" a="1"/>
  <c r="CD271" i="4" s="1"/>
  <c r="CE271" i="4"/>
  <c r="J272" i="4"/>
  <c r="L272" i="4" s="1"/>
  <c r="K272" i="4"/>
  <c r="M272" i="4"/>
  <c r="N272" i="4"/>
  <c r="O272" i="4"/>
  <c r="P272" i="4"/>
  <c r="Q272" i="4"/>
  <c r="R272" i="4"/>
  <c r="U272" i="4"/>
  <c r="V272" i="4"/>
  <c r="W272" i="4"/>
  <c r="X272" i="4"/>
  <c r="Y272" i="4"/>
  <c r="Z272" i="4"/>
  <c r="AA272" i="4"/>
  <c r="AC272" i="4"/>
  <c r="AD272" i="4"/>
  <c r="AE272" i="4"/>
  <c r="AF272" i="4"/>
  <c r="AG272" i="4"/>
  <c r="AI272" i="4"/>
  <c r="AJ272" i="4"/>
  <c r="AK272" i="4" a="1"/>
  <c r="AK272" i="4" s="1"/>
  <c r="AL272" i="4"/>
  <c r="AM272" i="4"/>
  <c r="AN272" i="4" a="1"/>
  <c r="AN272" i="4" s="1"/>
  <c r="AO272" i="4"/>
  <c r="AP272" i="4"/>
  <c r="AQ272" i="4" a="1"/>
  <c r="AQ272" i="4" s="1"/>
  <c r="AR272" i="4"/>
  <c r="AS272" i="4"/>
  <c r="AT272" i="4"/>
  <c r="AU272" i="4"/>
  <c r="AV272" i="4" a="1"/>
  <c r="AV272" i="4" s="1"/>
  <c r="AW272" i="4"/>
  <c r="AX272" i="4"/>
  <c r="BD272" i="4"/>
  <c r="BE272" i="4"/>
  <c r="BF272" i="4"/>
  <c r="BG272" i="4"/>
  <c r="BH272" i="4"/>
  <c r="BI272" i="4" a="1"/>
  <c r="BI272" i="4" s="1"/>
  <c r="BJ272" i="4"/>
  <c r="BK272" i="4"/>
  <c r="BL272" i="4" a="1"/>
  <c r="BL272" i="4" s="1"/>
  <c r="BM272" i="4" a="1"/>
  <c r="BM272" i="4" s="1"/>
  <c r="BN272" i="4" a="1"/>
  <c r="BN272" i="4" s="1"/>
  <c r="BO272" i="4" a="1"/>
  <c r="BO272" i="4" s="1"/>
  <c r="BP272" i="4" a="1"/>
  <c r="BP272" i="4" s="1"/>
  <c r="BQ272" i="4" a="1"/>
  <c r="BQ272" i="4" s="1"/>
  <c r="BR272" i="4" a="1"/>
  <c r="BR272" i="4" s="1"/>
  <c r="BS272" i="4"/>
  <c r="BT272" i="4" a="1"/>
  <c r="BT272" i="4" s="1"/>
  <c r="BU272" i="4" a="1"/>
  <c r="BU272" i="4" s="1"/>
  <c r="BV272" i="4"/>
  <c r="BW272" i="4" a="1"/>
  <c r="BW272" i="4" s="1"/>
  <c r="BX272" i="4"/>
  <c r="BY272" i="4" a="1"/>
  <c r="BY272" i="4" s="1"/>
  <c r="BZ272" i="4" a="1"/>
  <c r="BZ272" i="4" s="1"/>
  <c r="CA272" i="4" a="1"/>
  <c r="CA272" i="4" s="1"/>
  <c r="CB272" i="4" a="1"/>
  <c r="CB272" i="4" s="1"/>
  <c r="CC272" i="4" a="1"/>
  <c r="CC272" i="4" s="1"/>
  <c r="CD272" i="4" a="1"/>
  <c r="CD272" i="4" s="1"/>
  <c r="CE272" i="4"/>
  <c r="J273" i="4"/>
  <c r="L273" i="4" s="1"/>
  <c r="K273" i="4"/>
  <c r="M273" i="4"/>
  <c r="N273" i="4"/>
  <c r="O273" i="4"/>
  <c r="P273" i="4"/>
  <c r="Q273" i="4"/>
  <c r="R273" i="4"/>
  <c r="U273" i="4"/>
  <c r="V273" i="4"/>
  <c r="W273" i="4"/>
  <c r="X273" i="4"/>
  <c r="Y273" i="4"/>
  <c r="Z273" i="4"/>
  <c r="AA273" i="4"/>
  <c r="AC273" i="4"/>
  <c r="AD273" i="4"/>
  <c r="AE273" i="4"/>
  <c r="AF273" i="4"/>
  <c r="AG273" i="4"/>
  <c r="AI273" i="4"/>
  <c r="AJ273" i="4"/>
  <c r="AK273" i="4" a="1"/>
  <c r="AK273" i="4" s="1"/>
  <c r="AL273" i="4"/>
  <c r="AM273" i="4"/>
  <c r="AN273" i="4" a="1"/>
  <c r="AN273" i="4" s="1"/>
  <c r="AO273" i="4"/>
  <c r="AP273" i="4"/>
  <c r="AQ273" i="4" a="1"/>
  <c r="AQ273" i="4" s="1"/>
  <c r="AR273" i="4"/>
  <c r="AS273" i="4"/>
  <c r="AT273" i="4"/>
  <c r="AU273" i="4"/>
  <c r="AV273" i="4" a="1"/>
  <c r="AV273" i="4" s="1"/>
  <c r="AW273" i="4"/>
  <c r="AX273" i="4"/>
  <c r="BD273" i="4"/>
  <c r="BE273" i="4"/>
  <c r="BF273" i="4"/>
  <c r="BG273" i="4"/>
  <c r="BH273" i="4"/>
  <c r="BI273" i="4" a="1"/>
  <c r="BI273" i="4" s="1"/>
  <c r="BJ273" i="4"/>
  <c r="BK273" i="4"/>
  <c r="BL273" i="4" a="1"/>
  <c r="BL273" i="4" s="1"/>
  <c r="BM273" i="4" a="1"/>
  <c r="BM273" i="4" s="1"/>
  <c r="BN273" i="4" a="1"/>
  <c r="BN273" i="4" s="1"/>
  <c r="BO273" i="4" a="1"/>
  <c r="BO273" i="4" s="1"/>
  <c r="BP273" i="4" a="1"/>
  <c r="BP273" i="4" s="1"/>
  <c r="BQ273" i="4" a="1"/>
  <c r="BQ273" i="4" s="1"/>
  <c r="BR273" i="4" a="1"/>
  <c r="BR273" i="4" s="1"/>
  <c r="BS273" i="4"/>
  <c r="BT273" i="4" a="1"/>
  <c r="BT273" i="4" s="1"/>
  <c r="BU273" i="4" a="1"/>
  <c r="BU273" i="4" s="1"/>
  <c r="BV273" i="4"/>
  <c r="BW273" i="4" a="1"/>
  <c r="BW273" i="4" s="1"/>
  <c r="BX273" i="4"/>
  <c r="BY273" i="4" a="1"/>
  <c r="BY273" i="4" s="1"/>
  <c r="BZ273" i="4" a="1"/>
  <c r="BZ273" i="4" s="1"/>
  <c r="CA273" i="4" a="1"/>
  <c r="CA273" i="4" s="1"/>
  <c r="CB273" i="4" a="1"/>
  <c r="CB273" i="4" s="1"/>
  <c r="CC273" i="4" a="1"/>
  <c r="CC273" i="4" s="1"/>
  <c r="CD273" i="4" a="1"/>
  <c r="CD273" i="4" s="1"/>
  <c r="CE273" i="4"/>
  <c r="J274" i="4"/>
  <c r="L274" i="4" s="1"/>
  <c r="K274" i="4"/>
  <c r="M274" i="4"/>
  <c r="N274" i="4"/>
  <c r="O274" i="4"/>
  <c r="P274" i="4"/>
  <c r="Q274" i="4"/>
  <c r="R274" i="4"/>
  <c r="U274" i="4"/>
  <c r="V274" i="4"/>
  <c r="W274" i="4"/>
  <c r="X274" i="4"/>
  <c r="Y274" i="4"/>
  <c r="Z274" i="4"/>
  <c r="AA274" i="4"/>
  <c r="AC274" i="4"/>
  <c r="AD274" i="4"/>
  <c r="AE274" i="4"/>
  <c r="AF274" i="4"/>
  <c r="AG274" i="4"/>
  <c r="AI274" i="4"/>
  <c r="AJ274" i="4"/>
  <c r="AK274" i="4" a="1"/>
  <c r="AK274" i="4" s="1"/>
  <c r="AL274" i="4"/>
  <c r="AM274" i="4"/>
  <c r="AN274" i="4" a="1"/>
  <c r="AN274" i="4" s="1"/>
  <c r="AO274" i="4"/>
  <c r="AP274" i="4"/>
  <c r="AQ274" i="4" a="1"/>
  <c r="AQ274" i="4" s="1"/>
  <c r="AR274" i="4"/>
  <c r="AS274" i="4"/>
  <c r="AT274" i="4"/>
  <c r="AU274" i="4"/>
  <c r="AV274" i="4" a="1"/>
  <c r="AV274" i="4" s="1"/>
  <c r="AW274" i="4"/>
  <c r="AX274" i="4"/>
  <c r="BD274" i="4"/>
  <c r="BE274" i="4"/>
  <c r="BF274" i="4"/>
  <c r="BG274" i="4"/>
  <c r="BH274" i="4"/>
  <c r="BI274" i="4" a="1"/>
  <c r="BI274" i="4" s="1"/>
  <c r="BJ274" i="4"/>
  <c r="BK274" i="4"/>
  <c r="BL274" i="4" a="1"/>
  <c r="BL274" i="4" s="1"/>
  <c r="BM274" i="4" a="1"/>
  <c r="BM274" i="4" s="1"/>
  <c r="BN274" i="4" a="1"/>
  <c r="BN274" i="4" s="1"/>
  <c r="BO274" i="4" a="1"/>
  <c r="BO274" i="4" s="1"/>
  <c r="BP274" i="4" a="1"/>
  <c r="BP274" i="4" s="1"/>
  <c r="BQ274" i="4" a="1"/>
  <c r="BQ274" i="4" s="1"/>
  <c r="BR274" i="4" a="1"/>
  <c r="BR274" i="4" s="1"/>
  <c r="BS274" i="4"/>
  <c r="BT274" i="4" a="1"/>
  <c r="BT274" i="4" s="1"/>
  <c r="BU274" i="4" a="1"/>
  <c r="BU274" i="4" s="1"/>
  <c r="BV274" i="4"/>
  <c r="BW274" i="4" a="1"/>
  <c r="BW274" i="4" s="1"/>
  <c r="BX274" i="4"/>
  <c r="BY274" i="4" a="1"/>
  <c r="BY274" i="4" s="1"/>
  <c r="BZ274" i="4" a="1"/>
  <c r="BZ274" i="4" s="1"/>
  <c r="CA274" i="4" a="1"/>
  <c r="CA274" i="4" s="1"/>
  <c r="CB274" i="4" a="1"/>
  <c r="CB274" i="4" s="1"/>
  <c r="CC274" i="4" a="1"/>
  <c r="CC274" i="4" s="1"/>
  <c r="CD274" i="4" a="1"/>
  <c r="CD274" i="4" s="1"/>
  <c r="CE274" i="4"/>
  <c r="J275" i="4"/>
  <c r="L275" i="4" s="1"/>
  <c r="K275" i="4"/>
  <c r="M275" i="4"/>
  <c r="N275" i="4"/>
  <c r="O275" i="4"/>
  <c r="P275" i="4"/>
  <c r="Q275" i="4"/>
  <c r="R275" i="4"/>
  <c r="U275" i="4"/>
  <c r="V275" i="4"/>
  <c r="W275" i="4"/>
  <c r="X275" i="4"/>
  <c r="Y275" i="4"/>
  <c r="Z275" i="4"/>
  <c r="AA275" i="4"/>
  <c r="AC275" i="4"/>
  <c r="AD275" i="4"/>
  <c r="AE275" i="4"/>
  <c r="AF275" i="4"/>
  <c r="AG275" i="4"/>
  <c r="AI275" i="4"/>
  <c r="AJ275" i="4"/>
  <c r="AK275" i="4" a="1"/>
  <c r="AK275" i="4" s="1"/>
  <c r="AL275" i="4"/>
  <c r="AM275" i="4"/>
  <c r="AN275" i="4" a="1"/>
  <c r="AN275" i="4" s="1"/>
  <c r="AO275" i="4"/>
  <c r="AP275" i="4"/>
  <c r="AQ275" i="4" a="1"/>
  <c r="AQ275" i="4" s="1"/>
  <c r="AR275" i="4"/>
  <c r="AS275" i="4"/>
  <c r="AT275" i="4"/>
  <c r="AU275" i="4"/>
  <c r="AV275" i="4" a="1"/>
  <c r="AV275" i="4" s="1"/>
  <c r="AW275" i="4"/>
  <c r="AX275" i="4"/>
  <c r="BD275" i="4"/>
  <c r="BE275" i="4"/>
  <c r="BF275" i="4"/>
  <c r="BG275" i="4"/>
  <c r="BH275" i="4"/>
  <c r="BI275" i="4" a="1"/>
  <c r="BI275" i="4" s="1"/>
  <c r="BJ275" i="4"/>
  <c r="BK275" i="4"/>
  <c r="BL275" i="4" a="1"/>
  <c r="BL275" i="4" s="1"/>
  <c r="BM275" i="4" a="1"/>
  <c r="BM275" i="4" s="1"/>
  <c r="BN275" i="4" a="1"/>
  <c r="BN275" i="4" s="1"/>
  <c r="BO275" i="4" a="1"/>
  <c r="BO275" i="4" s="1"/>
  <c r="BP275" i="4" a="1"/>
  <c r="BP275" i="4" s="1"/>
  <c r="BQ275" i="4" a="1"/>
  <c r="BQ275" i="4" s="1"/>
  <c r="BR275" i="4" a="1"/>
  <c r="BR275" i="4" s="1"/>
  <c r="BS275" i="4"/>
  <c r="BT275" i="4" a="1"/>
  <c r="BT275" i="4" s="1"/>
  <c r="BU275" i="4" a="1"/>
  <c r="BU275" i="4" s="1"/>
  <c r="BV275" i="4"/>
  <c r="BW275" i="4" a="1"/>
  <c r="BW275" i="4" s="1"/>
  <c r="BX275" i="4"/>
  <c r="BY275" i="4" a="1"/>
  <c r="BY275" i="4" s="1"/>
  <c r="BZ275" i="4" a="1"/>
  <c r="BZ275" i="4" s="1"/>
  <c r="CA275" i="4" a="1"/>
  <c r="CA275" i="4" s="1"/>
  <c r="CB275" i="4" a="1"/>
  <c r="CB275" i="4" s="1"/>
  <c r="CC275" i="4" a="1"/>
  <c r="CC275" i="4" s="1"/>
  <c r="CD275" i="4" a="1"/>
  <c r="CD275" i="4" s="1"/>
  <c r="CE275" i="4"/>
  <c r="J276" i="4"/>
  <c r="L276" i="4" s="1"/>
  <c r="K276" i="4"/>
  <c r="M276" i="4"/>
  <c r="N276" i="4"/>
  <c r="O276" i="4"/>
  <c r="P276" i="4"/>
  <c r="Q276" i="4"/>
  <c r="R276" i="4"/>
  <c r="U276" i="4"/>
  <c r="V276" i="4"/>
  <c r="W276" i="4"/>
  <c r="X276" i="4"/>
  <c r="Y276" i="4"/>
  <c r="Z276" i="4"/>
  <c r="AA276" i="4"/>
  <c r="AC276" i="4"/>
  <c r="AD276" i="4"/>
  <c r="AE276" i="4"/>
  <c r="AF276" i="4"/>
  <c r="AG276" i="4"/>
  <c r="AI276" i="4"/>
  <c r="AJ276" i="4"/>
  <c r="AK276" i="4" a="1"/>
  <c r="AK276" i="4" s="1"/>
  <c r="AL276" i="4"/>
  <c r="AM276" i="4"/>
  <c r="AN276" i="4" a="1"/>
  <c r="AN276" i="4" s="1"/>
  <c r="AO276" i="4"/>
  <c r="AP276" i="4"/>
  <c r="AQ276" i="4" a="1"/>
  <c r="AQ276" i="4" s="1"/>
  <c r="AR276" i="4"/>
  <c r="AS276" i="4"/>
  <c r="AT276" i="4"/>
  <c r="AU276" i="4"/>
  <c r="AV276" i="4" a="1"/>
  <c r="AV276" i="4" s="1"/>
  <c r="AW276" i="4"/>
  <c r="AX276" i="4"/>
  <c r="BD276" i="4"/>
  <c r="BE276" i="4"/>
  <c r="BF276" i="4"/>
  <c r="BG276" i="4"/>
  <c r="BH276" i="4"/>
  <c r="BI276" i="4" a="1"/>
  <c r="BI276" i="4" s="1"/>
  <c r="BJ276" i="4"/>
  <c r="BK276" i="4"/>
  <c r="BL276" i="4" a="1"/>
  <c r="BL276" i="4" s="1"/>
  <c r="BM276" i="4" a="1"/>
  <c r="BM276" i="4" s="1"/>
  <c r="BN276" i="4" a="1"/>
  <c r="BN276" i="4" s="1"/>
  <c r="BO276" i="4" a="1"/>
  <c r="BO276" i="4" s="1"/>
  <c r="BP276" i="4" a="1"/>
  <c r="BP276" i="4" s="1"/>
  <c r="BQ276" i="4" a="1"/>
  <c r="BQ276" i="4" s="1"/>
  <c r="BR276" i="4" a="1"/>
  <c r="BR276" i="4" s="1"/>
  <c r="BS276" i="4"/>
  <c r="BT276" i="4" a="1"/>
  <c r="BT276" i="4" s="1"/>
  <c r="BU276" i="4" a="1"/>
  <c r="BU276" i="4" s="1"/>
  <c r="BV276" i="4"/>
  <c r="BW276" i="4" a="1"/>
  <c r="BW276" i="4" s="1"/>
  <c r="BX276" i="4"/>
  <c r="BY276" i="4" a="1"/>
  <c r="BY276" i="4" s="1"/>
  <c r="BZ276" i="4" a="1"/>
  <c r="BZ276" i="4" s="1"/>
  <c r="CA276" i="4" a="1"/>
  <c r="CA276" i="4" s="1"/>
  <c r="CB276" i="4" a="1"/>
  <c r="CB276" i="4" s="1"/>
  <c r="CC276" i="4" a="1"/>
  <c r="CC276" i="4" s="1"/>
  <c r="CD276" i="4" a="1"/>
  <c r="CD276" i="4" s="1"/>
  <c r="CE276" i="4"/>
  <c r="J277" i="4"/>
  <c r="L277" i="4" s="1"/>
  <c r="K277" i="4"/>
  <c r="M277" i="4"/>
  <c r="N277" i="4"/>
  <c r="O277" i="4"/>
  <c r="P277" i="4"/>
  <c r="Q277" i="4"/>
  <c r="R277" i="4"/>
  <c r="U277" i="4"/>
  <c r="V277" i="4"/>
  <c r="W277" i="4"/>
  <c r="X277" i="4"/>
  <c r="Y277" i="4"/>
  <c r="Z277" i="4"/>
  <c r="AA277" i="4"/>
  <c r="AC277" i="4"/>
  <c r="AD277" i="4"/>
  <c r="AE277" i="4"/>
  <c r="AF277" i="4"/>
  <c r="AG277" i="4"/>
  <c r="AI277" i="4"/>
  <c r="AJ277" i="4"/>
  <c r="AK277" i="4" a="1"/>
  <c r="AK277" i="4" s="1"/>
  <c r="AL277" i="4"/>
  <c r="AM277" i="4"/>
  <c r="AN277" i="4" a="1"/>
  <c r="AN277" i="4" s="1"/>
  <c r="AO277" i="4"/>
  <c r="AP277" i="4"/>
  <c r="AQ277" i="4" a="1"/>
  <c r="AQ277" i="4" s="1"/>
  <c r="AR277" i="4"/>
  <c r="AS277" i="4"/>
  <c r="AT277" i="4"/>
  <c r="AU277" i="4"/>
  <c r="AV277" i="4" a="1"/>
  <c r="AV277" i="4" s="1"/>
  <c r="AW277" i="4"/>
  <c r="AX277" i="4"/>
  <c r="BD277" i="4"/>
  <c r="BE277" i="4"/>
  <c r="BF277" i="4"/>
  <c r="BG277" i="4"/>
  <c r="BH277" i="4"/>
  <c r="BI277" i="4" a="1"/>
  <c r="BI277" i="4" s="1"/>
  <c r="BJ277" i="4"/>
  <c r="BK277" i="4"/>
  <c r="BL277" i="4" a="1"/>
  <c r="BL277" i="4" s="1"/>
  <c r="BM277" i="4" a="1"/>
  <c r="BM277" i="4" s="1"/>
  <c r="BN277" i="4" a="1"/>
  <c r="BN277" i="4" s="1"/>
  <c r="BO277" i="4" a="1"/>
  <c r="BO277" i="4" s="1"/>
  <c r="BP277" i="4" a="1"/>
  <c r="BP277" i="4" s="1"/>
  <c r="BQ277" i="4" a="1"/>
  <c r="BQ277" i="4" s="1"/>
  <c r="BR277" i="4" a="1"/>
  <c r="BR277" i="4" s="1"/>
  <c r="BS277" i="4"/>
  <c r="BT277" i="4" a="1"/>
  <c r="BT277" i="4" s="1"/>
  <c r="BU277" i="4" a="1"/>
  <c r="BU277" i="4" s="1"/>
  <c r="BV277" i="4"/>
  <c r="BW277" i="4" a="1"/>
  <c r="BW277" i="4" s="1"/>
  <c r="BX277" i="4"/>
  <c r="BY277" i="4" a="1"/>
  <c r="BY277" i="4" s="1"/>
  <c r="BZ277" i="4" a="1"/>
  <c r="BZ277" i="4" s="1"/>
  <c r="CA277" i="4" a="1"/>
  <c r="CA277" i="4" s="1"/>
  <c r="CB277" i="4" a="1"/>
  <c r="CB277" i="4" s="1"/>
  <c r="CC277" i="4" a="1"/>
  <c r="CC277" i="4" s="1"/>
  <c r="CD277" i="4" a="1"/>
  <c r="CD277" i="4" s="1"/>
  <c r="CE277" i="4"/>
  <c r="J278" i="4"/>
  <c r="L278" i="4" s="1"/>
  <c r="K278" i="4"/>
  <c r="M278" i="4"/>
  <c r="N278" i="4"/>
  <c r="O278" i="4"/>
  <c r="P278" i="4"/>
  <c r="Q278" i="4"/>
  <c r="R278" i="4"/>
  <c r="U278" i="4"/>
  <c r="V278" i="4"/>
  <c r="W278" i="4"/>
  <c r="X278" i="4"/>
  <c r="Y278" i="4"/>
  <c r="Z278" i="4"/>
  <c r="AA278" i="4"/>
  <c r="AC278" i="4"/>
  <c r="AD278" i="4"/>
  <c r="AE278" i="4"/>
  <c r="AF278" i="4"/>
  <c r="AG278" i="4"/>
  <c r="AI278" i="4"/>
  <c r="AJ278" i="4"/>
  <c r="AK278" i="4" a="1"/>
  <c r="AK278" i="4" s="1"/>
  <c r="AL278" i="4"/>
  <c r="AM278" i="4"/>
  <c r="AN278" i="4" a="1"/>
  <c r="AN278" i="4" s="1"/>
  <c r="AO278" i="4"/>
  <c r="AP278" i="4"/>
  <c r="AQ278" i="4" a="1"/>
  <c r="AQ278" i="4" s="1"/>
  <c r="AR278" i="4"/>
  <c r="AS278" i="4"/>
  <c r="AT278" i="4"/>
  <c r="AU278" i="4"/>
  <c r="AV278" i="4" a="1"/>
  <c r="AV278" i="4" s="1"/>
  <c r="AW278" i="4"/>
  <c r="AX278" i="4"/>
  <c r="BD278" i="4"/>
  <c r="BE278" i="4"/>
  <c r="BF278" i="4"/>
  <c r="BG278" i="4"/>
  <c r="BH278" i="4"/>
  <c r="BI278" i="4" a="1"/>
  <c r="BI278" i="4" s="1"/>
  <c r="BJ278" i="4"/>
  <c r="BK278" i="4"/>
  <c r="BL278" i="4" a="1"/>
  <c r="BL278" i="4" s="1"/>
  <c r="BM278" i="4" a="1"/>
  <c r="BM278" i="4" s="1"/>
  <c r="BN278" i="4" a="1"/>
  <c r="BN278" i="4" s="1"/>
  <c r="BO278" i="4" a="1"/>
  <c r="BO278" i="4" s="1"/>
  <c r="BP278" i="4" a="1"/>
  <c r="BP278" i="4" s="1"/>
  <c r="BQ278" i="4" a="1"/>
  <c r="BQ278" i="4" s="1"/>
  <c r="BR278" i="4" a="1"/>
  <c r="BR278" i="4" s="1"/>
  <c r="BS278" i="4"/>
  <c r="BT278" i="4" a="1"/>
  <c r="BT278" i="4" s="1"/>
  <c r="BU278" i="4" a="1"/>
  <c r="BU278" i="4" s="1"/>
  <c r="BV278" i="4"/>
  <c r="BW278" i="4" a="1"/>
  <c r="BW278" i="4" s="1"/>
  <c r="BX278" i="4"/>
  <c r="BY278" i="4" a="1"/>
  <c r="BY278" i="4" s="1"/>
  <c r="BZ278" i="4" a="1"/>
  <c r="BZ278" i="4" s="1"/>
  <c r="CA278" i="4" a="1"/>
  <c r="CA278" i="4" s="1"/>
  <c r="CB278" i="4" a="1"/>
  <c r="CB278" i="4" s="1"/>
  <c r="CC278" i="4" a="1"/>
  <c r="CC278" i="4" s="1"/>
  <c r="CD278" i="4" a="1"/>
  <c r="CD278" i="4" s="1"/>
  <c r="CE278" i="4"/>
  <c r="J279" i="4"/>
  <c r="L279" i="4" s="1"/>
  <c r="K279" i="4"/>
  <c r="M279" i="4"/>
  <c r="N279" i="4"/>
  <c r="O279" i="4"/>
  <c r="P279" i="4"/>
  <c r="Q279" i="4"/>
  <c r="R279" i="4"/>
  <c r="U279" i="4"/>
  <c r="V279" i="4"/>
  <c r="W279" i="4"/>
  <c r="X279" i="4"/>
  <c r="Y279" i="4"/>
  <c r="Z279" i="4"/>
  <c r="AA279" i="4"/>
  <c r="AC279" i="4"/>
  <c r="AD279" i="4"/>
  <c r="AE279" i="4"/>
  <c r="AF279" i="4"/>
  <c r="AG279" i="4"/>
  <c r="AI279" i="4"/>
  <c r="AJ279" i="4"/>
  <c r="AK279" i="4" a="1"/>
  <c r="AK279" i="4" s="1"/>
  <c r="AL279" i="4"/>
  <c r="AM279" i="4"/>
  <c r="AN279" i="4" a="1"/>
  <c r="AN279" i="4" s="1"/>
  <c r="AO279" i="4"/>
  <c r="AP279" i="4"/>
  <c r="AQ279" i="4" a="1"/>
  <c r="AQ279" i="4" s="1"/>
  <c r="AR279" i="4"/>
  <c r="AS279" i="4"/>
  <c r="AT279" i="4"/>
  <c r="AU279" i="4"/>
  <c r="AV279" i="4" a="1"/>
  <c r="AV279" i="4" s="1"/>
  <c r="AW279" i="4"/>
  <c r="AX279" i="4"/>
  <c r="BD279" i="4"/>
  <c r="BE279" i="4"/>
  <c r="BF279" i="4"/>
  <c r="BG279" i="4"/>
  <c r="BH279" i="4"/>
  <c r="BI279" i="4" a="1"/>
  <c r="BI279" i="4" s="1"/>
  <c r="BJ279" i="4"/>
  <c r="BK279" i="4"/>
  <c r="BL279" i="4" a="1"/>
  <c r="BL279" i="4" s="1"/>
  <c r="BM279" i="4" a="1"/>
  <c r="BM279" i="4" s="1"/>
  <c r="BN279" i="4" a="1"/>
  <c r="BN279" i="4" s="1"/>
  <c r="BO279" i="4" a="1"/>
  <c r="BO279" i="4" s="1"/>
  <c r="BP279" i="4" a="1"/>
  <c r="BP279" i="4" s="1"/>
  <c r="BQ279" i="4" a="1"/>
  <c r="BQ279" i="4" s="1"/>
  <c r="BR279" i="4" a="1"/>
  <c r="BR279" i="4" s="1"/>
  <c r="BS279" i="4"/>
  <c r="BT279" i="4" a="1"/>
  <c r="BT279" i="4" s="1"/>
  <c r="BU279" i="4" a="1"/>
  <c r="BU279" i="4" s="1"/>
  <c r="BV279" i="4"/>
  <c r="BW279" i="4" a="1"/>
  <c r="BW279" i="4" s="1"/>
  <c r="BX279" i="4"/>
  <c r="BY279" i="4" a="1"/>
  <c r="BY279" i="4" s="1"/>
  <c r="BZ279" i="4" a="1"/>
  <c r="BZ279" i="4" s="1"/>
  <c r="CA279" i="4" a="1"/>
  <c r="CA279" i="4" s="1"/>
  <c r="CB279" i="4" a="1"/>
  <c r="CB279" i="4" s="1"/>
  <c r="CC279" i="4" a="1"/>
  <c r="CC279" i="4" s="1"/>
  <c r="CD279" i="4" a="1"/>
  <c r="CD279" i="4" s="1"/>
  <c r="CE279" i="4"/>
  <c r="J280" i="4"/>
  <c r="L280" i="4" s="1"/>
  <c r="K280" i="4"/>
  <c r="M280" i="4"/>
  <c r="N280" i="4"/>
  <c r="O280" i="4"/>
  <c r="P280" i="4"/>
  <c r="Q280" i="4"/>
  <c r="R280" i="4"/>
  <c r="U280" i="4"/>
  <c r="V280" i="4"/>
  <c r="W280" i="4"/>
  <c r="X280" i="4"/>
  <c r="Y280" i="4"/>
  <c r="Z280" i="4"/>
  <c r="AA280" i="4"/>
  <c r="AC280" i="4"/>
  <c r="AD280" i="4"/>
  <c r="AE280" i="4"/>
  <c r="AF280" i="4"/>
  <c r="AG280" i="4"/>
  <c r="AI280" i="4"/>
  <c r="AJ280" i="4"/>
  <c r="AK280" i="4" a="1"/>
  <c r="AK280" i="4" s="1"/>
  <c r="AL280" i="4"/>
  <c r="AM280" i="4"/>
  <c r="AN280" i="4" a="1"/>
  <c r="AN280" i="4" s="1"/>
  <c r="AO280" i="4"/>
  <c r="AP280" i="4"/>
  <c r="AQ280" i="4" a="1"/>
  <c r="AQ280" i="4" s="1"/>
  <c r="AR280" i="4"/>
  <c r="AS280" i="4"/>
  <c r="AT280" i="4"/>
  <c r="AU280" i="4"/>
  <c r="AV280" i="4" a="1"/>
  <c r="AV280" i="4" s="1"/>
  <c r="AW280" i="4"/>
  <c r="AX280" i="4"/>
  <c r="BD280" i="4"/>
  <c r="BE280" i="4"/>
  <c r="BF280" i="4"/>
  <c r="BG280" i="4"/>
  <c r="BH280" i="4"/>
  <c r="BI280" i="4" a="1"/>
  <c r="BI280" i="4" s="1"/>
  <c r="BJ280" i="4"/>
  <c r="BK280" i="4"/>
  <c r="BL280" i="4" a="1"/>
  <c r="BL280" i="4" s="1"/>
  <c r="BM280" i="4" a="1"/>
  <c r="BM280" i="4" s="1"/>
  <c r="BN280" i="4" a="1"/>
  <c r="BN280" i="4" s="1"/>
  <c r="BO280" i="4" a="1"/>
  <c r="BO280" i="4" s="1"/>
  <c r="BP280" i="4" a="1"/>
  <c r="BP280" i="4" s="1"/>
  <c r="BQ280" i="4" a="1"/>
  <c r="BQ280" i="4" s="1"/>
  <c r="BR280" i="4" a="1"/>
  <c r="BR280" i="4" s="1"/>
  <c r="BS280" i="4"/>
  <c r="BT280" i="4" a="1"/>
  <c r="BT280" i="4" s="1"/>
  <c r="BU280" i="4" a="1"/>
  <c r="BU280" i="4" s="1"/>
  <c r="BV280" i="4"/>
  <c r="BW280" i="4" a="1"/>
  <c r="BW280" i="4" s="1"/>
  <c r="BX280" i="4"/>
  <c r="BY280" i="4" a="1"/>
  <c r="BY280" i="4" s="1"/>
  <c r="BZ280" i="4" a="1"/>
  <c r="BZ280" i="4" s="1"/>
  <c r="CA280" i="4" a="1"/>
  <c r="CA280" i="4" s="1"/>
  <c r="CB280" i="4" a="1"/>
  <c r="CB280" i="4" s="1"/>
  <c r="CC280" i="4" a="1"/>
  <c r="CC280" i="4" s="1"/>
  <c r="CD280" i="4" a="1"/>
  <c r="CD280" i="4" s="1"/>
  <c r="CE280" i="4"/>
  <c r="J281" i="4"/>
  <c r="L281" i="4" s="1"/>
  <c r="K281" i="4"/>
  <c r="M281" i="4"/>
  <c r="N281" i="4"/>
  <c r="O281" i="4"/>
  <c r="P281" i="4"/>
  <c r="Q281" i="4"/>
  <c r="R281" i="4"/>
  <c r="U281" i="4"/>
  <c r="V281" i="4"/>
  <c r="W281" i="4"/>
  <c r="X281" i="4"/>
  <c r="Y281" i="4"/>
  <c r="Z281" i="4"/>
  <c r="AA281" i="4"/>
  <c r="AC281" i="4"/>
  <c r="AD281" i="4"/>
  <c r="AE281" i="4"/>
  <c r="AF281" i="4"/>
  <c r="AG281" i="4"/>
  <c r="AI281" i="4"/>
  <c r="AJ281" i="4"/>
  <c r="AK281" i="4" a="1"/>
  <c r="AK281" i="4" s="1"/>
  <c r="AL281" i="4"/>
  <c r="AM281" i="4"/>
  <c r="AN281" i="4" a="1"/>
  <c r="AN281" i="4" s="1"/>
  <c r="AO281" i="4"/>
  <c r="AP281" i="4"/>
  <c r="AQ281" i="4" a="1"/>
  <c r="AQ281" i="4" s="1"/>
  <c r="AR281" i="4"/>
  <c r="AS281" i="4"/>
  <c r="AT281" i="4"/>
  <c r="AU281" i="4"/>
  <c r="AV281" i="4" a="1"/>
  <c r="AV281" i="4" s="1"/>
  <c r="AW281" i="4"/>
  <c r="AX281" i="4"/>
  <c r="BD281" i="4"/>
  <c r="BE281" i="4"/>
  <c r="BF281" i="4"/>
  <c r="BG281" i="4"/>
  <c r="BH281" i="4"/>
  <c r="BI281" i="4" a="1"/>
  <c r="BI281" i="4" s="1"/>
  <c r="BJ281" i="4"/>
  <c r="BK281" i="4"/>
  <c r="BL281" i="4" a="1"/>
  <c r="BL281" i="4" s="1"/>
  <c r="BM281" i="4" a="1"/>
  <c r="BM281" i="4" s="1"/>
  <c r="BN281" i="4" a="1"/>
  <c r="BN281" i="4" s="1"/>
  <c r="BO281" i="4" a="1"/>
  <c r="BO281" i="4" s="1"/>
  <c r="BP281" i="4" a="1"/>
  <c r="BP281" i="4" s="1"/>
  <c r="BQ281" i="4" a="1"/>
  <c r="BQ281" i="4" s="1"/>
  <c r="BR281" i="4" a="1"/>
  <c r="BR281" i="4" s="1"/>
  <c r="BS281" i="4"/>
  <c r="BT281" i="4" a="1"/>
  <c r="BT281" i="4" s="1"/>
  <c r="BU281" i="4" a="1"/>
  <c r="BU281" i="4" s="1"/>
  <c r="BV281" i="4"/>
  <c r="BW281" i="4" a="1"/>
  <c r="BW281" i="4" s="1"/>
  <c r="BX281" i="4"/>
  <c r="BY281" i="4" a="1"/>
  <c r="BY281" i="4" s="1"/>
  <c r="BZ281" i="4" a="1"/>
  <c r="BZ281" i="4" s="1"/>
  <c r="CA281" i="4" a="1"/>
  <c r="CA281" i="4" s="1"/>
  <c r="CB281" i="4" a="1"/>
  <c r="CB281" i="4" s="1"/>
  <c r="CC281" i="4" a="1"/>
  <c r="CC281" i="4" s="1"/>
  <c r="CD281" i="4" a="1"/>
  <c r="CD281" i="4" s="1"/>
  <c r="CE281" i="4"/>
  <c r="J282" i="4"/>
  <c r="L282" i="4" s="1"/>
  <c r="K282" i="4"/>
  <c r="M282" i="4"/>
  <c r="N282" i="4"/>
  <c r="O282" i="4"/>
  <c r="P282" i="4"/>
  <c r="Q282" i="4"/>
  <c r="R282" i="4"/>
  <c r="U282" i="4"/>
  <c r="V282" i="4"/>
  <c r="W282" i="4"/>
  <c r="X282" i="4"/>
  <c r="Y282" i="4"/>
  <c r="Z282" i="4"/>
  <c r="AA282" i="4"/>
  <c r="AC282" i="4"/>
  <c r="AD282" i="4"/>
  <c r="AE282" i="4"/>
  <c r="AF282" i="4"/>
  <c r="AG282" i="4"/>
  <c r="AI282" i="4"/>
  <c r="AJ282" i="4"/>
  <c r="AK282" i="4" a="1"/>
  <c r="AK282" i="4" s="1"/>
  <c r="AL282" i="4"/>
  <c r="AM282" i="4"/>
  <c r="AN282" i="4" a="1"/>
  <c r="AN282" i="4" s="1"/>
  <c r="AO282" i="4"/>
  <c r="AP282" i="4"/>
  <c r="AQ282" i="4" a="1"/>
  <c r="AQ282" i="4" s="1"/>
  <c r="AR282" i="4"/>
  <c r="AS282" i="4"/>
  <c r="AT282" i="4"/>
  <c r="AU282" i="4"/>
  <c r="AV282" i="4" a="1"/>
  <c r="AV282" i="4" s="1"/>
  <c r="AW282" i="4"/>
  <c r="AX282" i="4"/>
  <c r="BD282" i="4"/>
  <c r="BE282" i="4"/>
  <c r="BF282" i="4"/>
  <c r="BG282" i="4"/>
  <c r="BH282" i="4"/>
  <c r="BI282" i="4" a="1"/>
  <c r="BI282" i="4" s="1"/>
  <c r="BJ282" i="4"/>
  <c r="BK282" i="4"/>
  <c r="BL282" i="4" a="1"/>
  <c r="BL282" i="4" s="1"/>
  <c r="BM282" i="4" a="1"/>
  <c r="BM282" i="4" s="1"/>
  <c r="BN282" i="4" a="1"/>
  <c r="BN282" i="4" s="1"/>
  <c r="BO282" i="4" a="1"/>
  <c r="BO282" i="4" s="1"/>
  <c r="BP282" i="4" a="1"/>
  <c r="BP282" i="4" s="1"/>
  <c r="BQ282" i="4" a="1"/>
  <c r="BQ282" i="4" s="1"/>
  <c r="BR282" i="4" a="1"/>
  <c r="BR282" i="4" s="1"/>
  <c r="BS282" i="4"/>
  <c r="BT282" i="4" a="1"/>
  <c r="BT282" i="4" s="1"/>
  <c r="BU282" i="4" a="1"/>
  <c r="BU282" i="4" s="1"/>
  <c r="BV282" i="4"/>
  <c r="BW282" i="4" a="1"/>
  <c r="BW282" i="4" s="1"/>
  <c r="BX282" i="4"/>
  <c r="BY282" i="4" a="1"/>
  <c r="BY282" i="4" s="1"/>
  <c r="BZ282" i="4" a="1"/>
  <c r="BZ282" i="4" s="1"/>
  <c r="CA282" i="4" a="1"/>
  <c r="CA282" i="4" s="1"/>
  <c r="CB282" i="4" a="1"/>
  <c r="CB282" i="4" s="1"/>
  <c r="CC282" i="4" a="1"/>
  <c r="CC282" i="4" s="1"/>
  <c r="CD282" i="4" a="1"/>
  <c r="CD282" i="4" s="1"/>
  <c r="CE282" i="4"/>
  <c r="J283" i="4"/>
  <c r="L283" i="4" s="1"/>
  <c r="K283" i="4"/>
  <c r="M283" i="4"/>
  <c r="N283" i="4"/>
  <c r="O283" i="4"/>
  <c r="P283" i="4"/>
  <c r="Q283" i="4"/>
  <c r="R283" i="4"/>
  <c r="U283" i="4"/>
  <c r="V283" i="4"/>
  <c r="W283" i="4"/>
  <c r="X283" i="4"/>
  <c r="Y283" i="4"/>
  <c r="Z283" i="4"/>
  <c r="AA283" i="4"/>
  <c r="AC283" i="4"/>
  <c r="AD283" i="4"/>
  <c r="AE283" i="4"/>
  <c r="AF283" i="4"/>
  <c r="AG283" i="4"/>
  <c r="AI283" i="4"/>
  <c r="AJ283" i="4"/>
  <c r="AK283" i="4" a="1"/>
  <c r="AK283" i="4" s="1"/>
  <c r="AL283" i="4"/>
  <c r="AM283" i="4"/>
  <c r="AN283" i="4" a="1"/>
  <c r="AN283" i="4" s="1"/>
  <c r="AO283" i="4"/>
  <c r="AP283" i="4"/>
  <c r="AQ283" i="4" a="1"/>
  <c r="AQ283" i="4" s="1"/>
  <c r="AR283" i="4"/>
  <c r="AS283" i="4"/>
  <c r="AT283" i="4"/>
  <c r="AU283" i="4"/>
  <c r="AV283" i="4" a="1"/>
  <c r="AV283" i="4" s="1"/>
  <c r="AW283" i="4"/>
  <c r="AX283" i="4"/>
  <c r="BD283" i="4"/>
  <c r="BE283" i="4"/>
  <c r="BF283" i="4"/>
  <c r="BG283" i="4"/>
  <c r="BH283" i="4"/>
  <c r="BI283" i="4" a="1"/>
  <c r="BI283" i="4" s="1"/>
  <c r="BJ283" i="4"/>
  <c r="BK283" i="4"/>
  <c r="BL283" i="4" a="1"/>
  <c r="BL283" i="4" s="1"/>
  <c r="BM283" i="4" a="1"/>
  <c r="BM283" i="4" s="1"/>
  <c r="BN283" i="4" a="1"/>
  <c r="BN283" i="4" s="1"/>
  <c r="BO283" i="4" a="1"/>
  <c r="BO283" i="4" s="1"/>
  <c r="BP283" i="4" a="1"/>
  <c r="BP283" i="4" s="1"/>
  <c r="BQ283" i="4" a="1"/>
  <c r="BQ283" i="4" s="1"/>
  <c r="BR283" i="4" a="1"/>
  <c r="BR283" i="4" s="1"/>
  <c r="BS283" i="4"/>
  <c r="BT283" i="4" a="1"/>
  <c r="BT283" i="4" s="1"/>
  <c r="BU283" i="4" a="1"/>
  <c r="BU283" i="4" s="1"/>
  <c r="BV283" i="4"/>
  <c r="BW283" i="4" a="1"/>
  <c r="BW283" i="4" s="1"/>
  <c r="BX283" i="4"/>
  <c r="BY283" i="4" a="1"/>
  <c r="BY283" i="4" s="1"/>
  <c r="BZ283" i="4" a="1"/>
  <c r="BZ283" i="4" s="1"/>
  <c r="CA283" i="4" a="1"/>
  <c r="CA283" i="4" s="1"/>
  <c r="CB283" i="4" a="1"/>
  <c r="CB283" i="4" s="1"/>
  <c r="CC283" i="4" a="1"/>
  <c r="CC283" i="4" s="1"/>
  <c r="CD283" i="4" a="1"/>
  <c r="CD283" i="4" s="1"/>
  <c r="CE283" i="4"/>
  <c r="J284" i="4"/>
  <c r="L284" i="4" s="1"/>
  <c r="K284" i="4"/>
  <c r="M284" i="4"/>
  <c r="N284" i="4"/>
  <c r="O284" i="4"/>
  <c r="P284" i="4"/>
  <c r="Q284" i="4"/>
  <c r="R284" i="4"/>
  <c r="U284" i="4"/>
  <c r="V284" i="4"/>
  <c r="W284" i="4"/>
  <c r="X284" i="4"/>
  <c r="Y284" i="4"/>
  <c r="Z284" i="4"/>
  <c r="AA284" i="4"/>
  <c r="AC284" i="4"/>
  <c r="AD284" i="4"/>
  <c r="AE284" i="4"/>
  <c r="AF284" i="4"/>
  <c r="AG284" i="4"/>
  <c r="AI284" i="4"/>
  <c r="AJ284" i="4"/>
  <c r="AK284" i="4" a="1"/>
  <c r="AK284" i="4" s="1"/>
  <c r="AL284" i="4"/>
  <c r="AM284" i="4"/>
  <c r="AN284" i="4" a="1"/>
  <c r="AN284" i="4" s="1"/>
  <c r="AO284" i="4"/>
  <c r="AP284" i="4"/>
  <c r="AQ284" i="4" a="1"/>
  <c r="AQ284" i="4" s="1"/>
  <c r="AR284" i="4"/>
  <c r="AS284" i="4"/>
  <c r="AT284" i="4"/>
  <c r="AU284" i="4"/>
  <c r="AV284" i="4" a="1"/>
  <c r="AV284" i="4" s="1"/>
  <c r="AW284" i="4"/>
  <c r="AX284" i="4"/>
  <c r="BD284" i="4"/>
  <c r="BE284" i="4"/>
  <c r="BF284" i="4"/>
  <c r="BG284" i="4"/>
  <c r="BH284" i="4"/>
  <c r="BI284" i="4" a="1"/>
  <c r="BI284" i="4" s="1"/>
  <c r="BJ284" i="4"/>
  <c r="BK284" i="4"/>
  <c r="BL284" i="4" a="1"/>
  <c r="BL284" i="4" s="1"/>
  <c r="BM284" i="4" a="1"/>
  <c r="BM284" i="4" s="1"/>
  <c r="BN284" i="4" a="1"/>
  <c r="BN284" i="4" s="1"/>
  <c r="BO284" i="4" a="1"/>
  <c r="BO284" i="4" s="1"/>
  <c r="BP284" i="4" a="1"/>
  <c r="BP284" i="4" s="1"/>
  <c r="BQ284" i="4" a="1"/>
  <c r="BQ284" i="4" s="1"/>
  <c r="BR284" i="4" a="1"/>
  <c r="BR284" i="4" s="1"/>
  <c r="BS284" i="4"/>
  <c r="BT284" i="4" a="1"/>
  <c r="BT284" i="4" s="1"/>
  <c r="BU284" i="4" a="1"/>
  <c r="BU284" i="4" s="1"/>
  <c r="BV284" i="4"/>
  <c r="BW284" i="4" a="1"/>
  <c r="BW284" i="4" s="1"/>
  <c r="BX284" i="4"/>
  <c r="BY284" i="4" a="1"/>
  <c r="BY284" i="4" s="1"/>
  <c r="BZ284" i="4" a="1"/>
  <c r="BZ284" i="4" s="1"/>
  <c r="CA284" i="4" a="1"/>
  <c r="CA284" i="4" s="1"/>
  <c r="CB284" i="4" a="1"/>
  <c r="CB284" i="4" s="1"/>
  <c r="CC284" i="4" a="1"/>
  <c r="CC284" i="4" s="1"/>
  <c r="CD284" i="4" a="1"/>
  <c r="CD284" i="4" s="1"/>
  <c r="CE284" i="4"/>
  <c r="J285" i="4"/>
  <c r="L285" i="4" s="1"/>
  <c r="K285" i="4"/>
  <c r="M285" i="4"/>
  <c r="N285" i="4"/>
  <c r="O285" i="4"/>
  <c r="P285" i="4"/>
  <c r="Q285" i="4"/>
  <c r="R285" i="4"/>
  <c r="U285" i="4"/>
  <c r="V285" i="4"/>
  <c r="W285" i="4"/>
  <c r="X285" i="4"/>
  <c r="Y285" i="4"/>
  <c r="Z285" i="4"/>
  <c r="AA285" i="4"/>
  <c r="AC285" i="4"/>
  <c r="AD285" i="4"/>
  <c r="AE285" i="4"/>
  <c r="AF285" i="4"/>
  <c r="AG285" i="4"/>
  <c r="AI285" i="4"/>
  <c r="AJ285" i="4"/>
  <c r="AK285" i="4" a="1"/>
  <c r="AK285" i="4" s="1"/>
  <c r="AL285" i="4"/>
  <c r="AM285" i="4"/>
  <c r="AN285" i="4" a="1"/>
  <c r="AN285" i="4" s="1"/>
  <c r="AO285" i="4"/>
  <c r="AP285" i="4"/>
  <c r="AQ285" i="4" a="1"/>
  <c r="AQ285" i="4" s="1"/>
  <c r="AR285" i="4"/>
  <c r="AS285" i="4"/>
  <c r="AT285" i="4"/>
  <c r="AU285" i="4"/>
  <c r="AV285" i="4" a="1"/>
  <c r="AV285" i="4" s="1"/>
  <c r="AW285" i="4"/>
  <c r="AX285" i="4"/>
  <c r="BD285" i="4"/>
  <c r="BE285" i="4"/>
  <c r="BF285" i="4"/>
  <c r="BG285" i="4"/>
  <c r="BH285" i="4"/>
  <c r="BI285" i="4" a="1"/>
  <c r="BI285" i="4" s="1"/>
  <c r="BJ285" i="4"/>
  <c r="BK285" i="4"/>
  <c r="BL285" i="4" a="1"/>
  <c r="BL285" i="4" s="1"/>
  <c r="BM285" i="4" a="1"/>
  <c r="BM285" i="4" s="1"/>
  <c r="BN285" i="4" a="1"/>
  <c r="BN285" i="4" s="1"/>
  <c r="BO285" i="4" a="1"/>
  <c r="BO285" i="4" s="1"/>
  <c r="BP285" i="4" a="1"/>
  <c r="BP285" i="4" s="1"/>
  <c r="BQ285" i="4" a="1"/>
  <c r="BQ285" i="4" s="1"/>
  <c r="BR285" i="4" a="1"/>
  <c r="BR285" i="4" s="1"/>
  <c r="BS285" i="4"/>
  <c r="BT285" i="4" a="1"/>
  <c r="BT285" i="4" s="1"/>
  <c r="BU285" i="4" a="1"/>
  <c r="BU285" i="4" s="1"/>
  <c r="BV285" i="4"/>
  <c r="BW285" i="4" a="1"/>
  <c r="BW285" i="4" s="1"/>
  <c r="BX285" i="4"/>
  <c r="BY285" i="4" a="1"/>
  <c r="BY285" i="4" s="1"/>
  <c r="BZ285" i="4" a="1"/>
  <c r="BZ285" i="4" s="1"/>
  <c r="CA285" i="4" a="1"/>
  <c r="CA285" i="4" s="1"/>
  <c r="CB285" i="4" a="1"/>
  <c r="CB285" i="4" s="1"/>
  <c r="CC285" i="4" a="1"/>
  <c r="CC285" i="4" s="1"/>
  <c r="CD285" i="4" a="1"/>
  <c r="CD285" i="4" s="1"/>
  <c r="CE285" i="4"/>
  <c r="J286" i="4"/>
  <c r="L286" i="4" s="1"/>
  <c r="K286" i="4"/>
  <c r="M286" i="4"/>
  <c r="N286" i="4"/>
  <c r="O286" i="4"/>
  <c r="P286" i="4"/>
  <c r="Q286" i="4"/>
  <c r="R286" i="4"/>
  <c r="U286" i="4"/>
  <c r="V286" i="4"/>
  <c r="W286" i="4"/>
  <c r="X286" i="4"/>
  <c r="Y286" i="4"/>
  <c r="Z286" i="4"/>
  <c r="AA286" i="4"/>
  <c r="AC286" i="4"/>
  <c r="AD286" i="4"/>
  <c r="AE286" i="4"/>
  <c r="AF286" i="4"/>
  <c r="AG286" i="4"/>
  <c r="AI286" i="4"/>
  <c r="AJ286" i="4"/>
  <c r="AK286" i="4" a="1"/>
  <c r="AK286" i="4" s="1"/>
  <c r="AL286" i="4"/>
  <c r="AM286" i="4"/>
  <c r="AN286" i="4" a="1"/>
  <c r="AN286" i="4" s="1"/>
  <c r="AO286" i="4"/>
  <c r="AP286" i="4"/>
  <c r="AQ286" i="4" a="1"/>
  <c r="AQ286" i="4" s="1"/>
  <c r="AR286" i="4"/>
  <c r="AS286" i="4"/>
  <c r="AT286" i="4"/>
  <c r="AU286" i="4"/>
  <c r="AV286" i="4" a="1"/>
  <c r="AV286" i="4" s="1"/>
  <c r="AW286" i="4"/>
  <c r="AX286" i="4"/>
  <c r="BD286" i="4"/>
  <c r="BE286" i="4"/>
  <c r="BF286" i="4"/>
  <c r="BG286" i="4"/>
  <c r="BH286" i="4"/>
  <c r="BI286" i="4" a="1"/>
  <c r="BI286" i="4" s="1"/>
  <c r="BJ286" i="4"/>
  <c r="BK286" i="4"/>
  <c r="BL286" i="4" a="1"/>
  <c r="BL286" i="4" s="1"/>
  <c r="BM286" i="4" a="1"/>
  <c r="BM286" i="4" s="1"/>
  <c r="BN286" i="4" a="1"/>
  <c r="BN286" i="4" s="1"/>
  <c r="BO286" i="4" a="1"/>
  <c r="BO286" i="4" s="1"/>
  <c r="BP286" i="4" a="1"/>
  <c r="BP286" i="4" s="1"/>
  <c r="BQ286" i="4" a="1"/>
  <c r="BQ286" i="4" s="1"/>
  <c r="BR286" i="4" a="1"/>
  <c r="BR286" i="4" s="1"/>
  <c r="BS286" i="4"/>
  <c r="BT286" i="4" a="1"/>
  <c r="BT286" i="4" s="1"/>
  <c r="BU286" i="4" a="1"/>
  <c r="BU286" i="4" s="1"/>
  <c r="BV286" i="4"/>
  <c r="BW286" i="4" a="1"/>
  <c r="BW286" i="4" s="1"/>
  <c r="BX286" i="4"/>
  <c r="BY286" i="4" a="1"/>
  <c r="BY286" i="4" s="1"/>
  <c r="BZ286" i="4" a="1"/>
  <c r="BZ286" i="4" s="1"/>
  <c r="CA286" i="4" a="1"/>
  <c r="CA286" i="4" s="1"/>
  <c r="CB286" i="4" a="1"/>
  <c r="CB286" i="4" s="1"/>
  <c r="CC286" i="4" a="1"/>
  <c r="CC286" i="4" s="1"/>
  <c r="CD286" i="4" a="1"/>
  <c r="CD286" i="4" s="1"/>
  <c r="CE286" i="4"/>
  <c r="J287" i="4"/>
  <c r="L287" i="4" s="1"/>
  <c r="K287" i="4"/>
  <c r="M287" i="4"/>
  <c r="N287" i="4"/>
  <c r="O287" i="4"/>
  <c r="P287" i="4"/>
  <c r="Q287" i="4"/>
  <c r="R287" i="4"/>
  <c r="U287" i="4"/>
  <c r="V287" i="4"/>
  <c r="W287" i="4"/>
  <c r="X287" i="4"/>
  <c r="Y287" i="4"/>
  <c r="Z287" i="4"/>
  <c r="AA287" i="4"/>
  <c r="AC287" i="4"/>
  <c r="AD287" i="4"/>
  <c r="AE287" i="4"/>
  <c r="AF287" i="4"/>
  <c r="AG287" i="4"/>
  <c r="AI287" i="4"/>
  <c r="AJ287" i="4"/>
  <c r="AK287" i="4" a="1"/>
  <c r="AK287" i="4" s="1"/>
  <c r="AL287" i="4"/>
  <c r="AM287" i="4"/>
  <c r="AN287" i="4" a="1"/>
  <c r="AN287" i="4" s="1"/>
  <c r="AO287" i="4"/>
  <c r="AP287" i="4"/>
  <c r="AQ287" i="4" a="1"/>
  <c r="AQ287" i="4" s="1"/>
  <c r="AR287" i="4"/>
  <c r="AS287" i="4"/>
  <c r="AT287" i="4"/>
  <c r="AU287" i="4"/>
  <c r="AV287" i="4" a="1"/>
  <c r="AV287" i="4" s="1"/>
  <c r="AW287" i="4"/>
  <c r="AX287" i="4"/>
  <c r="BD287" i="4"/>
  <c r="BE287" i="4"/>
  <c r="BF287" i="4"/>
  <c r="BG287" i="4"/>
  <c r="BH287" i="4"/>
  <c r="BI287" i="4" a="1"/>
  <c r="BI287" i="4" s="1"/>
  <c r="BJ287" i="4"/>
  <c r="BK287" i="4"/>
  <c r="BL287" i="4" a="1"/>
  <c r="BL287" i="4" s="1"/>
  <c r="BM287" i="4" a="1"/>
  <c r="BM287" i="4" s="1"/>
  <c r="BN287" i="4" a="1"/>
  <c r="BN287" i="4" s="1"/>
  <c r="BO287" i="4" a="1"/>
  <c r="BO287" i="4" s="1"/>
  <c r="BP287" i="4" a="1"/>
  <c r="BP287" i="4" s="1"/>
  <c r="BQ287" i="4" a="1"/>
  <c r="BQ287" i="4" s="1"/>
  <c r="BR287" i="4" a="1"/>
  <c r="BR287" i="4" s="1"/>
  <c r="BS287" i="4"/>
  <c r="BT287" i="4" a="1"/>
  <c r="BT287" i="4" s="1"/>
  <c r="BU287" i="4" a="1"/>
  <c r="BU287" i="4" s="1"/>
  <c r="BV287" i="4"/>
  <c r="BW287" i="4" a="1"/>
  <c r="BW287" i="4" s="1"/>
  <c r="BX287" i="4"/>
  <c r="BY287" i="4" a="1"/>
  <c r="BY287" i="4" s="1"/>
  <c r="BZ287" i="4" a="1"/>
  <c r="BZ287" i="4" s="1"/>
  <c r="CA287" i="4" a="1"/>
  <c r="CA287" i="4" s="1"/>
  <c r="CB287" i="4" a="1"/>
  <c r="CB287" i="4" s="1"/>
  <c r="CC287" i="4" a="1"/>
  <c r="CC287" i="4" s="1"/>
  <c r="CD287" i="4" a="1"/>
  <c r="CD287" i="4" s="1"/>
  <c r="CE287" i="4"/>
  <c r="J288" i="4"/>
  <c r="L288" i="4" s="1"/>
  <c r="K288" i="4"/>
  <c r="M288" i="4"/>
  <c r="N288" i="4"/>
  <c r="O288" i="4"/>
  <c r="P288" i="4"/>
  <c r="Q288" i="4"/>
  <c r="R288" i="4"/>
  <c r="U288" i="4"/>
  <c r="V288" i="4"/>
  <c r="W288" i="4"/>
  <c r="X288" i="4"/>
  <c r="Y288" i="4"/>
  <c r="Z288" i="4"/>
  <c r="AA288" i="4"/>
  <c r="AC288" i="4"/>
  <c r="AD288" i="4"/>
  <c r="AE288" i="4"/>
  <c r="AF288" i="4"/>
  <c r="AG288" i="4"/>
  <c r="AI288" i="4"/>
  <c r="AJ288" i="4"/>
  <c r="AK288" i="4" a="1"/>
  <c r="AK288" i="4" s="1"/>
  <c r="AL288" i="4"/>
  <c r="AM288" i="4"/>
  <c r="AN288" i="4" a="1"/>
  <c r="AN288" i="4" s="1"/>
  <c r="AO288" i="4"/>
  <c r="AP288" i="4"/>
  <c r="AQ288" i="4" a="1"/>
  <c r="AQ288" i="4" s="1"/>
  <c r="AR288" i="4"/>
  <c r="AS288" i="4"/>
  <c r="AT288" i="4"/>
  <c r="AU288" i="4"/>
  <c r="AV288" i="4" a="1"/>
  <c r="AV288" i="4" s="1"/>
  <c r="AW288" i="4"/>
  <c r="AX288" i="4"/>
  <c r="BD288" i="4"/>
  <c r="BE288" i="4"/>
  <c r="BF288" i="4"/>
  <c r="BG288" i="4"/>
  <c r="BH288" i="4"/>
  <c r="BI288" i="4" a="1"/>
  <c r="BI288" i="4" s="1"/>
  <c r="BJ288" i="4"/>
  <c r="BK288" i="4"/>
  <c r="BL288" i="4" a="1"/>
  <c r="BL288" i="4" s="1"/>
  <c r="BM288" i="4" a="1"/>
  <c r="BM288" i="4" s="1"/>
  <c r="BN288" i="4" a="1"/>
  <c r="BN288" i="4" s="1"/>
  <c r="BO288" i="4" a="1"/>
  <c r="BO288" i="4" s="1"/>
  <c r="BP288" i="4" a="1"/>
  <c r="BP288" i="4" s="1"/>
  <c r="BQ288" i="4" a="1"/>
  <c r="BQ288" i="4" s="1"/>
  <c r="BR288" i="4" a="1"/>
  <c r="BR288" i="4" s="1"/>
  <c r="BS288" i="4"/>
  <c r="BT288" i="4" a="1"/>
  <c r="BT288" i="4" s="1"/>
  <c r="BU288" i="4" a="1"/>
  <c r="BU288" i="4" s="1"/>
  <c r="BV288" i="4"/>
  <c r="BW288" i="4" a="1"/>
  <c r="BW288" i="4" s="1"/>
  <c r="BX288" i="4"/>
  <c r="BY288" i="4" a="1"/>
  <c r="BY288" i="4" s="1"/>
  <c r="BZ288" i="4" a="1"/>
  <c r="BZ288" i="4" s="1"/>
  <c r="CA288" i="4" a="1"/>
  <c r="CA288" i="4" s="1"/>
  <c r="CB288" i="4" a="1"/>
  <c r="CB288" i="4" s="1"/>
  <c r="CC288" i="4" a="1"/>
  <c r="CC288" i="4" s="1"/>
  <c r="CD288" i="4" a="1"/>
  <c r="CD288" i="4" s="1"/>
  <c r="CE288" i="4"/>
  <c r="J289" i="4"/>
  <c r="L289" i="4" s="1"/>
  <c r="K289" i="4"/>
  <c r="M289" i="4"/>
  <c r="N289" i="4"/>
  <c r="O289" i="4"/>
  <c r="P289" i="4"/>
  <c r="Q289" i="4"/>
  <c r="R289" i="4"/>
  <c r="U289" i="4"/>
  <c r="V289" i="4"/>
  <c r="W289" i="4"/>
  <c r="X289" i="4"/>
  <c r="Y289" i="4"/>
  <c r="Z289" i="4"/>
  <c r="AA289" i="4"/>
  <c r="AC289" i="4"/>
  <c r="AD289" i="4"/>
  <c r="AE289" i="4"/>
  <c r="AF289" i="4"/>
  <c r="AG289" i="4"/>
  <c r="AI289" i="4"/>
  <c r="AJ289" i="4"/>
  <c r="AK289" i="4" a="1"/>
  <c r="AK289" i="4" s="1"/>
  <c r="AL289" i="4"/>
  <c r="AM289" i="4"/>
  <c r="AN289" i="4" a="1"/>
  <c r="AN289" i="4" s="1"/>
  <c r="AO289" i="4"/>
  <c r="AP289" i="4"/>
  <c r="AQ289" i="4" a="1"/>
  <c r="AQ289" i="4" s="1"/>
  <c r="AR289" i="4"/>
  <c r="AS289" i="4"/>
  <c r="AT289" i="4"/>
  <c r="AU289" i="4"/>
  <c r="AV289" i="4" a="1"/>
  <c r="AV289" i="4" s="1"/>
  <c r="AW289" i="4"/>
  <c r="AX289" i="4"/>
  <c r="BD289" i="4"/>
  <c r="BE289" i="4"/>
  <c r="BF289" i="4"/>
  <c r="BG289" i="4"/>
  <c r="BH289" i="4"/>
  <c r="BI289" i="4" a="1"/>
  <c r="BI289" i="4" s="1"/>
  <c r="BJ289" i="4"/>
  <c r="BK289" i="4"/>
  <c r="BL289" i="4" a="1"/>
  <c r="BL289" i="4" s="1"/>
  <c r="BM289" i="4" a="1"/>
  <c r="BM289" i="4" s="1"/>
  <c r="BN289" i="4" a="1"/>
  <c r="BN289" i="4" s="1"/>
  <c r="BO289" i="4" a="1"/>
  <c r="BO289" i="4" s="1"/>
  <c r="BP289" i="4" a="1"/>
  <c r="BP289" i="4" s="1"/>
  <c r="BQ289" i="4" a="1"/>
  <c r="BQ289" i="4" s="1"/>
  <c r="BR289" i="4" a="1"/>
  <c r="BR289" i="4" s="1"/>
  <c r="BS289" i="4"/>
  <c r="BT289" i="4" a="1"/>
  <c r="BT289" i="4" s="1"/>
  <c r="BU289" i="4" a="1"/>
  <c r="BU289" i="4" s="1"/>
  <c r="BV289" i="4"/>
  <c r="BW289" i="4" a="1"/>
  <c r="BW289" i="4" s="1"/>
  <c r="BX289" i="4"/>
  <c r="BY289" i="4" a="1"/>
  <c r="BY289" i="4" s="1"/>
  <c r="BZ289" i="4" a="1"/>
  <c r="BZ289" i="4" s="1"/>
  <c r="CA289" i="4" a="1"/>
  <c r="CA289" i="4" s="1"/>
  <c r="CB289" i="4" a="1"/>
  <c r="CB289" i="4" s="1"/>
  <c r="CC289" i="4" a="1"/>
  <c r="CC289" i="4" s="1"/>
  <c r="CD289" i="4" a="1"/>
  <c r="CD289" i="4" s="1"/>
  <c r="CE289" i="4"/>
  <c r="J290" i="4"/>
  <c r="L290" i="4" s="1"/>
  <c r="K290" i="4"/>
  <c r="M290" i="4"/>
  <c r="N290" i="4"/>
  <c r="O290" i="4"/>
  <c r="P290" i="4"/>
  <c r="Q290" i="4"/>
  <c r="R290" i="4"/>
  <c r="U290" i="4"/>
  <c r="V290" i="4"/>
  <c r="W290" i="4"/>
  <c r="X290" i="4"/>
  <c r="Y290" i="4"/>
  <c r="Z290" i="4"/>
  <c r="AA290" i="4"/>
  <c r="AC290" i="4"/>
  <c r="AD290" i="4"/>
  <c r="AE290" i="4"/>
  <c r="AF290" i="4"/>
  <c r="AG290" i="4"/>
  <c r="AI290" i="4"/>
  <c r="AJ290" i="4"/>
  <c r="AK290" i="4" a="1"/>
  <c r="AK290" i="4" s="1"/>
  <c r="AL290" i="4"/>
  <c r="AM290" i="4"/>
  <c r="AN290" i="4" a="1"/>
  <c r="AN290" i="4" s="1"/>
  <c r="AO290" i="4"/>
  <c r="AP290" i="4"/>
  <c r="AQ290" i="4" a="1"/>
  <c r="AQ290" i="4" s="1"/>
  <c r="AR290" i="4"/>
  <c r="AS290" i="4"/>
  <c r="AT290" i="4"/>
  <c r="AU290" i="4"/>
  <c r="AV290" i="4" a="1"/>
  <c r="AV290" i="4" s="1"/>
  <c r="AW290" i="4"/>
  <c r="AX290" i="4"/>
  <c r="BD290" i="4"/>
  <c r="BE290" i="4"/>
  <c r="BF290" i="4"/>
  <c r="BG290" i="4"/>
  <c r="BH290" i="4"/>
  <c r="BI290" i="4" a="1"/>
  <c r="BI290" i="4" s="1"/>
  <c r="BJ290" i="4"/>
  <c r="BK290" i="4"/>
  <c r="BL290" i="4" a="1"/>
  <c r="BL290" i="4" s="1"/>
  <c r="BM290" i="4" a="1"/>
  <c r="BM290" i="4" s="1"/>
  <c r="BN290" i="4" a="1"/>
  <c r="BN290" i="4" s="1"/>
  <c r="BO290" i="4" a="1"/>
  <c r="BO290" i="4" s="1"/>
  <c r="BP290" i="4" a="1"/>
  <c r="BP290" i="4" s="1"/>
  <c r="BQ290" i="4" a="1"/>
  <c r="BQ290" i="4" s="1"/>
  <c r="BR290" i="4" a="1"/>
  <c r="BR290" i="4" s="1"/>
  <c r="BS290" i="4"/>
  <c r="BT290" i="4" a="1"/>
  <c r="BT290" i="4" s="1"/>
  <c r="BU290" i="4" a="1"/>
  <c r="BU290" i="4" s="1"/>
  <c r="BV290" i="4"/>
  <c r="BW290" i="4" a="1"/>
  <c r="BW290" i="4" s="1"/>
  <c r="BX290" i="4"/>
  <c r="BY290" i="4" a="1"/>
  <c r="BY290" i="4" s="1"/>
  <c r="BZ290" i="4" a="1"/>
  <c r="BZ290" i="4" s="1"/>
  <c r="CA290" i="4" a="1"/>
  <c r="CA290" i="4" s="1"/>
  <c r="CB290" i="4" a="1"/>
  <c r="CB290" i="4" s="1"/>
  <c r="CC290" i="4" a="1"/>
  <c r="CC290" i="4" s="1"/>
  <c r="CD290" i="4" a="1"/>
  <c r="CD290" i="4" s="1"/>
  <c r="CE290" i="4"/>
  <c r="J291" i="4"/>
  <c r="L291" i="4" s="1"/>
  <c r="K291" i="4"/>
  <c r="M291" i="4"/>
  <c r="N291" i="4"/>
  <c r="O291" i="4"/>
  <c r="P291" i="4"/>
  <c r="Q291" i="4"/>
  <c r="R291" i="4"/>
  <c r="U291" i="4"/>
  <c r="V291" i="4"/>
  <c r="W291" i="4"/>
  <c r="X291" i="4"/>
  <c r="Y291" i="4"/>
  <c r="Z291" i="4"/>
  <c r="AA291" i="4"/>
  <c r="AC291" i="4"/>
  <c r="AD291" i="4"/>
  <c r="AE291" i="4"/>
  <c r="AF291" i="4"/>
  <c r="AG291" i="4"/>
  <c r="AI291" i="4"/>
  <c r="AJ291" i="4"/>
  <c r="AK291" i="4" a="1"/>
  <c r="AK291" i="4" s="1"/>
  <c r="AL291" i="4"/>
  <c r="AM291" i="4"/>
  <c r="AN291" i="4" a="1"/>
  <c r="AN291" i="4" s="1"/>
  <c r="AO291" i="4"/>
  <c r="AP291" i="4"/>
  <c r="AQ291" i="4" a="1"/>
  <c r="AQ291" i="4" s="1"/>
  <c r="AR291" i="4"/>
  <c r="AS291" i="4"/>
  <c r="AT291" i="4"/>
  <c r="AU291" i="4"/>
  <c r="AV291" i="4" a="1"/>
  <c r="AV291" i="4" s="1"/>
  <c r="AW291" i="4"/>
  <c r="AX291" i="4"/>
  <c r="BD291" i="4"/>
  <c r="BE291" i="4"/>
  <c r="BF291" i="4"/>
  <c r="BG291" i="4"/>
  <c r="BH291" i="4"/>
  <c r="BI291" i="4" a="1"/>
  <c r="BI291" i="4" s="1"/>
  <c r="BJ291" i="4"/>
  <c r="BK291" i="4"/>
  <c r="BL291" i="4" a="1"/>
  <c r="BL291" i="4" s="1"/>
  <c r="BM291" i="4" a="1"/>
  <c r="BM291" i="4" s="1"/>
  <c r="BN291" i="4" a="1"/>
  <c r="BN291" i="4" s="1"/>
  <c r="BO291" i="4" a="1"/>
  <c r="BO291" i="4" s="1"/>
  <c r="BP291" i="4" a="1"/>
  <c r="BP291" i="4" s="1"/>
  <c r="BQ291" i="4" a="1"/>
  <c r="BQ291" i="4" s="1"/>
  <c r="BR291" i="4" a="1"/>
  <c r="BR291" i="4" s="1"/>
  <c r="BS291" i="4"/>
  <c r="BT291" i="4" a="1"/>
  <c r="BT291" i="4" s="1"/>
  <c r="BU291" i="4" a="1"/>
  <c r="BU291" i="4" s="1"/>
  <c r="BV291" i="4"/>
  <c r="BW291" i="4" a="1"/>
  <c r="BW291" i="4" s="1"/>
  <c r="BX291" i="4"/>
  <c r="BY291" i="4" a="1"/>
  <c r="BY291" i="4" s="1"/>
  <c r="BZ291" i="4" a="1"/>
  <c r="BZ291" i="4" s="1"/>
  <c r="CA291" i="4" a="1"/>
  <c r="CA291" i="4" s="1"/>
  <c r="CB291" i="4" a="1"/>
  <c r="CB291" i="4" s="1"/>
  <c r="CC291" i="4" a="1"/>
  <c r="CC291" i="4" s="1"/>
  <c r="CD291" i="4" a="1"/>
  <c r="CD291" i="4" s="1"/>
  <c r="CE291" i="4"/>
  <c r="J292" i="4"/>
  <c r="L292" i="4" s="1"/>
  <c r="K292" i="4"/>
  <c r="M292" i="4"/>
  <c r="N292" i="4"/>
  <c r="O292" i="4"/>
  <c r="P292" i="4"/>
  <c r="Q292" i="4"/>
  <c r="R292" i="4"/>
  <c r="U292" i="4"/>
  <c r="V292" i="4"/>
  <c r="W292" i="4"/>
  <c r="X292" i="4"/>
  <c r="Y292" i="4"/>
  <c r="Z292" i="4"/>
  <c r="AA292" i="4"/>
  <c r="AC292" i="4"/>
  <c r="AD292" i="4"/>
  <c r="AE292" i="4"/>
  <c r="AF292" i="4"/>
  <c r="AG292" i="4"/>
  <c r="AI292" i="4"/>
  <c r="AJ292" i="4"/>
  <c r="AK292" i="4" a="1"/>
  <c r="AK292" i="4" s="1"/>
  <c r="AL292" i="4"/>
  <c r="AM292" i="4"/>
  <c r="AN292" i="4" a="1"/>
  <c r="AN292" i="4" s="1"/>
  <c r="AO292" i="4"/>
  <c r="AP292" i="4"/>
  <c r="AQ292" i="4" a="1"/>
  <c r="AQ292" i="4" s="1"/>
  <c r="AR292" i="4"/>
  <c r="AS292" i="4"/>
  <c r="AT292" i="4"/>
  <c r="AU292" i="4"/>
  <c r="AV292" i="4" a="1"/>
  <c r="AV292" i="4" s="1"/>
  <c r="AW292" i="4"/>
  <c r="AX292" i="4"/>
  <c r="BD292" i="4"/>
  <c r="BE292" i="4"/>
  <c r="BF292" i="4"/>
  <c r="BG292" i="4"/>
  <c r="BH292" i="4"/>
  <c r="BI292" i="4" a="1"/>
  <c r="BI292" i="4" s="1"/>
  <c r="BJ292" i="4"/>
  <c r="BK292" i="4"/>
  <c r="BL292" i="4" a="1"/>
  <c r="BL292" i="4" s="1"/>
  <c r="BM292" i="4" a="1"/>
  <c r="BM292" i="4" s="1"/>
  <c r="BN292" i="4" a="1"/>
  <c r="BN292" i="4" s="1"/>
  <c r="BO292" i="4" a="1"/>
  <c r="BO292" i="4" s="1"/>
  <c r="BP292" i="4" a="1"/>
  <c r="BP292" i="4" s="1"/>
  <c r="BQ292" i="4" a="1"/>
  <c r="BQ292" i="4" s="1"/>
  <c r="BR292" i="4" a="1"/>
  <c r="BR292" i="4" s="1"/>
  <c r="BS292" i="4"/>
  <c r="BT292" i="4" a="1"/>
  <c r="BT292" i="4" s="1"/>
  <c r="BU292" i="4" a="1"/>
  <c r="BU292" i="4" s="1"/>
  <c r="BV292" i="4"/>
  <c r="BW292" i="4" a="1"/>
  <c r="BW292" i="4" s="1"/>
  <c r="BX292" i="4"/>
  <c r="BY292" i="4" a="1"/>
  <c r="BY292" i="4" s="1"/>
  <c r="BZ292" i="4" a="1"/>
  <c r="BZ292" i="4" s="1"/>
  <c r="CA292" i="4" a="1"/>
  <c r="CA292" i="4" s="1"/>
  <c r="CB292" i="4" a="1"/>
  <c r="CB292" i="4" s="1"/>
  <c r="CC292" i="4" a="1"/>
  <c r="CC292" i="4" s="1"/>
  <c r="CD292" i="4" a="1"/>
  <c r="CD292" i="4" s="1"/>
  <c r="CE292" i="4"/>
  <c r="J293" i="4"/>
  <c r="L293" i="4" s="1"/>
  <c r="K293" i="4"/>
  <c r="M293" i="4"/>
  <c r="N293" i="4"/>
  <c r="O293" i="4"/>
  <c r="P293" i="4"/>
  <c r="Q293" i="4"/>
  <c r="R293" i="4"/>
  <c r="U293" i="4"/>
  <c r="V293" i="4"/>
  <c r="W293" i="4"/>
  <c r="X293" i="4"/>
  <c r="Y293" i="4"/>
  <c r="Z293" i="4"/>
  <c r="AA293" i="4"/>
  <c r="AC293" i="4"/>
  <c r="AD293" i="4"/>
  <c r="AE293" i="4"/>
  <c r="AF293" i="4"/>
  <c r="AG293" i="4"/>
  <c r="AI293" i="4"/>
  <c r="AJ293" i="4"/>
  <c r="AK293" i="4" a="1"/>
  <c r="AK293" i="4" s="1"/>
  <c r="AL293" i="4"/>
  <c r="AM293" i="4"/>
  <c r="AN293" i="4" a="1"/>
  <c r="AN293" i="4" s="1"/>
  <c r="AO293" i="4"/>
  <c r="AP293" i="4"/>
  <c r="AQ293" i="4" a="1"/>
  <c r="AQ293" i="4" s="1"/>
  <c r="AR293" i="4"/>
  <c r="AS293" i="4"/>
  <c r="AT293" i="4"/>
  <c r="AU293" i="4"/>
  <c r="AV293" i="4" a="1"/>
  <c r="AV293" i="4" s="1"/>
  <c r="AW293" i="4"/>
  <c r="AX293" i="4"/>
  <c r="BD293" i="4"/>
  <c r="BE293" i="4"/>
  <c r="BF293" i="4"/>
  <c r="BG293" i="4"/>
  <c r="BH293" i="4"/>
  <c r="BI293" i="4" a="1"/>
  <c r="BI293" i="4" s="1"/>
  <c r="BJ293" i="4"/>
  <c r="BK293" i="4"/>
  <c r="BL293" i="4" a="1"/>
  <c r="BL293" i="4" s="1"/>
  <c r="BM293" i="4" a="1"/>
  <c r="BM293" i="4" s="1"/>
  <c r="BN293" i="4" a="1"/>
  <c r="BN293" i="4" s="1"/>
  <c r="BO293" i="4" a="1"/>
  <c r="BO293" i="4" s="1"/>
  <c r="BP293" i="4" a="1"/>
  <c r="BP293" i="4" s="1"/>
  <c r="BQ293" i="4" a="1"/>
  <c r="BQ293" i="4" s="1"/>
  <c r="BR293" i="4" a="1"/>
  <c r="BR293" i="4" s="1"/>
  <c r="BS293" i="4"/>
  <c r="BT293" i="4" a="1"/>
  <c r="BT293" i="4" s="1"/>
  <c r="BU293" i="4" a="1"/>
  <c r="BU293" i="4" s="1"/>
  <c r="BV293" i="4"/>
  <c r="BW293" i="4" a="1"/>
  <c r="BW293" i="4" s="1"/>
  <c r="BX293" i="4"/>
  <c r="BY293" i="4" a="1"/>
  <c r="BY293" i="4" s="1"/>
  <c r="BZ293" i="4" a="1"/>
  <c r="BZ293" i="4" s="1"/>
  <c r="CA293" i="4" a="1"/>
  <c r="CA293" i="4" s="1"/>
  <c r="CB293" i="4" a="1"/>
  <c r="CB293" i="4" s="1"/>
  <c r="CC293" i="4" a="1"/>
  <c r="CC293" i="4" s="1"/>
  <c r="CD293" i="4" a="1"/>
  <c r="CD293" i="4" s="1"/>
  <c r="CE293" i="4"/>
  <c r="J294" i="4"/>
  <c r="L294" i="4" s="1"/>
  <c r="K294" i="4"/>
  <c r="M294" i="4"/>
  <c r="N294" i="4"/>
  <c r="O294" i="4"/>
  <c r="P294" i="4"/>
  <c r="Q294" i="4"/>
  <c r="R294" i="4"/>
  <c r="U294" i="4"/>
  <c r="V294" i="4"/>
  <c r="W294" i="4"/>
  <c r="X294" i="4"/>
  <c r="Y294" i="4"/>
  <c r="Z294" i="4"/>
  <c r="AA294" i="4"/>
  <c r="AC294" i="4"/>
  <c r="AD294" i="4"/>
  <c r="AE294" i="4"/>
  <c r="AF294" i="4"/>
  <c r="AG294" i="4"/>
  <c r="AI294" i="4"/>
  <c r="AJ294" i="4"/>
  <c r="AK294" i="4" a="1"/>
  <c r="AK294" i="4" s="1"/>
  <c r="AL294" i="4"/>
  <c r="AM294" i="4"/>
  <c r="AN294" i="4" a="1"/>
  <c r="AN294" i="4" s="1"/>
  <c r="AO294" i="4"/>
  <c r="AP294" i="4"/>
  <c r="AQ294" i="4" a="1"/>
  <c r="AQ294" i="4" s="1"/>
  <c r="AR294" i="4"/>
  <c r="AS294" i="4"/>
  <c r="AT294" i="4"/>
  <c r="AU294" i="4"/>
  <c r="AV294" i="4" a="1"/>
  <c r="AV294" i="4" s="1"/>
  <c r="AW294" i="4"/>
  <c r="AX294" i="4"/>
  <c r="BD294" i="4"/>
  <c r="BE294" i="4"/>
  <c r="BF294" i="4"/>
  <c r="BG294" i="4"/>
  <c r="BH294" i="4"/>
  <c r="BI294" i="4" a="1"/>
  <c r="BI294" i="4" s="1"/>
  <c r="BJ294" i="4"/>
  <c r="BK294" i="4"/>
  <c r="BL294" i="4" a="1"/>
  <c r="BL294" i="4" s="1"/>
  <c r="BM294" i="4" a="1"/>
  <c r="BM294" i="4" s="1"/>
  <c r="BN294" i="4" a="1"/>
  <c r="BN294" i="4" s="1"/>
  <c r="BO294" i="4" a="1"/>
  <c r="BO294" i="4" s="1"/>
  <c r="BP294" i="4" a="1"/>
  <c r="BP294" i="4" s="1"/>
  <c r="BQ294" i="4" a="1"/>
  <c r="BQ294" i="4" s="1"/>
  <c r="BR294" i="4" a="1"/>
  <c r="BR294" i="4" s="1"/>
  <c r="BS294" i="4"/>
  <c r="BT294" i="4" a="1"/>
  <c r="BT294" i="4" s="1"/>
  <c r="BU294" i="4" a="1"/>
  <c r="BU294" i="4" s="1"/>
  <c r="BV294" i="4"/>
  <c r="BW294" i="4" a="1"/>
  <c r="BW294" i="4" s="1"/>
  <c r="BX294" i="4"/>
  <c r="BY294" i="4" a="1"/>
  <c r="BY294" i="4" s="1"/>
  <c r="BZ294" i="4" a="1"/>
  <c r="BZ294" i="4" s="1"/>
  <c r="CA294" i="4" a="1"/>
  <c r="CA294" i="4" s="1"/>
  <c r="CB294" i="4" a="1"/>
  <c r="CB294" i="4" s="1"/>
  <c r="CC294" i="4" a="1"/>
  <c r="CC294" i="4" s="1"/>
  <c r="CD294" i="4" a="1"/>
  <c r="CD294" i="4" s="1"/>
  <c r="CE294" i="4"/>
  <c r="J295" i="4"/>
  <c r="L295" i="4" s="1"/>
  <c r="K295" i="4"/>
  <c r="M295" i="4"/>
  <c r="N295" i="4"/>
  <c r="O295" i="4"/>
  <c r="P295" i="4"/>
  <c r="Q295" i="4"/>
  <c r="R295" i="4"/>
  <c r="U295" i="4"/>
  <c r="V295" i="4"/>
  <c r="W295" i="4"/>
  <c r="X295" i="4"/>
  <c r="Y295" i="4"/>
  <c r="Z295" i="4"/>
  <c r="AA295" i="4"/>
  <c r="AC295" i="4"/>
  <c r="AD295" i="4"/>
  <c r="AE295" i="4"/>
  <c r="AF295" i="4"/>
  <c r="AG295" i="4"/>
  <c r="AI295" i="4"/>
  <c r="AJ295" i="4"/>
  <c r="AK295" i="4" a="1"/>
  <c r="AK295" i="4" s="1"/>
  <c r="AL295" i="4"/>
  <c r="AM295" i="4"/>
  <c r="AN295" i="4" a="1"/>
  <c r="AN295" i="4" s="1"/>
  <c r="AO295" i="4"/>
  <c r="AP295" i="4"/>
  <c r="AQ295" i="4" a="1"/>
  <c r="AQ295" i="4" s="1"/>
  <c r="AR295" i="4"/>
  <c r="AS295" i="4"/>
  <c r="AT295" i="4"/>
  <c r="AU295" i="4"/>
  <c r="AV295" i="4" a="1"/>
  <c r="AV295" i="4" s="1"/>
  <c r="AW295" i="4"/>
  <c r="AX295" i="4"/>
  <c r="BD295" i="4"/>
  <c r="BE295" i="4"/>
  <c r="BF295" i="4"/>
  <c r="BG295" i="4"/>
  <c r="BH295" i="4"/>
  <c r="BI295" i="4" a="1"/>
  <c r="BI295" i="4" s="1"/>
  <c r="BJ295" i="4"/>
  <c r="BK295" i="4"/>
  <c r="BL295" i="4" a="1"/>
  <c r="BL295" i="4" s="1"/>
  <c r="BM295" i="4" a="1"/>
  <c r="BM295" i="4" s="1"/>
  <c r="BN295" i="4" a="1"/>
  <c r="BN295" i="4" s="1"/>
  <c r="BO295" i="4" a="1"/>
  <c r="BO295" i="4" s="1"/>
  <c r="BP295" i="4" a="1"/>
  <c r="BP295" i="4" s="1"/>
  <c r="BQ295" i="4" a="1"/>
  <c r="BQ295" i="4" s="1"/>
  <c r="BR295" i="4" a="1"/>
  <c r="BR295" i="4" s="1"/>
  <c r="BS295" i="4"/>
  <c r="BT295" i="4" a="1"/>
  <c r="BT295" i="4" s="1"/>
  <c r="BU295" i="4" a="1"/>
  <c r="BU295" i="4" s="1"/>
  <c r="BV295" i="4"/>
  <c r="BW295" i="4" a="1"/>
  <c r="BW295" i="4" s="1"/>
  <c r="BX295" i="4"/>
  <c r="BY295" i="4" a="1"/>
  <c r="BY295" i="4" s="1"/>
  <c r="BZ295" i="4" a="1"/>
  <c r="BZ295" i="4" s="1"/>
  <c r="CA295" i="4" a="1"/>
  <c r="CA295" i="4" s="1"/>
  <c r="CB295" i="4" a="1"/>
  <c r="CB295" i="4" s="1"/>
  <c r="CC295" i="4" a="1"/>
  <c r="CC295" i="4" s="1"/>
  <c r="CD295" i="4" a="1"/>
  <c r="CD295" i="4" s="1"/>
  <c r="CE295" i="4"/>
  <c r="J296" i="4"/>
  <c r="L296" i="4" s="1"/>
  <c r="K296" i="4"/>
  <c r="M296" i="4"/>
  <c r="N296" i="4"/>
  <c r="O296" i="4"/>
  <c r="P296" i="4"/>
  <c r="Q296" i="4"/>
  <c r="R296" i="4"/>
  <c r="U296" i="4"/>
  <c r="V296" i="4"/>
  <c r="W296" i="4"/>
  <c r="X296" i="4"/>
  <c r="Y296" i="4"/>
  <c r="Z296" i="4"/>
  <c r="AA296" i="4"/>
  <c r="AC296" i="4"/>
  <c r="AD296" i="4"/>
  <c r="AE296" i="4"/>
  <c r="AF296" i="4"/>
  <c r="AG296" i="4"/>
  <c r="AI296" i="4"/>
  <c r="AJ296" i="4"/>
  <c r="AK296" i="4" a="1"/>
  <c r="AK296" i="4" s="1"/>
  <c r="AL296" i="4"/>
  <c r="AM296" i="4"/>
  <c r="AN296" i="4" a="1"/>
  <c r="AN296" i="4" s="1"/>
  <c r="AO296" i="4"/>
  <c r="AP296" i="4"/>
  <c r="AQ296" i="4" a="1"/>
  <c r="AQ296" i="4" s="1"/>
  <c r="AR296" i="4"/>
  <c r="AS296" i="4"/>
  <c r="AT296" i="4"/>
  <c r="AU296" i="4"/>
  <c r="AV296" i="4" a="1"/>
  <c r="AV296" i="4" s="1"/>
  <c r="AW296" i="4"/>
  <c r="AX296" i="4"/>
  <c r="BD296" i="4"/>
  <c r="BE296" i="4"/>
  <c r="BF296" i="4"/>
  <c r="BG296" i="4"/>
  <c r="BH296" i="4"/>
  <c r="BI296" i="4" a="1"/>
  <c r="BI296" i="4" s="1"/>
  <c r="BJ296" i="4"/>
  <c r="BK296" i="4"/>
  <c r="BL296" i="4" a="1"/>
  <c r="BL296" i="4" s="1"/>
  <c r="BM296" i="4" a="1"/>
  <c r="BM296" i="4" s="1"/>
  <c r="BN296" i="4" a="1"/>
  <c r="BN296" i="4" s="1"/>
  <c r="BO296" i="4" a="1"/>
  <c r="BO296" i="4" s="1"/>
  <c r="BP296" i="4" a="1"/>
  <c r="BP296" i="4" s="1"/>
  <c r="BQ296" i="4" a="1"/>
  <c r="BQ296" i="4" s="1"/>
  <c r="BR296" i="4" a="1"/>
  <c r="BR296" i="4" s="1"/>
  <c r="BS296" i="4"/>
  <c r="BT296" i="4" a="1"/>
  <c r="BT296" i="4" s="1"/>
  <c r="BU296" i="4" a="1"/>
  <c r="BU296" i="4" s="1"/>
  <c r="BV296" i="4"/>
  <c r="BW296" i="4" a="1"/>
  <c r="BW296" i="4" s="1"/>
  <c r="BX296" i="4"/>
  <c r="BY296" i="4" a="1"/>
  <c r="BY296" i="4" s="1"/>
  <c r="BZ296" i="4" a="1"/>
  <c r="BZ296" i="4" s="1"/>
  <c r="CA296" i="4" a="1"/>
  <c r="CA296" i="4" s="1"/>
  <c r="CB296" i="4" a="1"/>
  <c r="CB296" i="4" s="1"/>
  <c r="CC296" i="4" a="1"/>
  <c r="CC296" i="4" s="1"/>
  <c r="CD296" i="4" a="1"/>
  <c r="CD296" i="4" s="1"/>
  <c r="CE296" i="4"/>
  <c r="J297" i="4"/>
  <c r="L297" i="4" s="1"/>
  <c r="K297" i="4"/>
  <c r="M297" i="4"/>
  <c r="N297" i="4"/>
  <c r="O297" i="4"/>
  <c r="P297" i="4"/>
  <c r="Q297" i="4"/>
  <c r="R297" i="4"/>
  <c r="U297" i="4"/>
  <c r="V297" i="4"/>
  <c r="W297" i="4"/>
  <c r="X297" i="4"/>
  <c r="Y297" i="4"/>
  <c r="Z297" i="4"/>
  <c r="AA297" i="4"/>
  <c r="AC297" i="4"/>
  <c r="AD297" i="4"/>
  <c r="AE297" i="4"/>
  <c r="AF297" i="4"/>
  <c r="AG297" i="4"/>
  <c r="AI297" i="4"/>
  <c r="AJ297" i="4"/>
  <c r="AK297" i="4" a="1"/>
  <c r="AK297" i="4" s="1"/>
  <c r="AL297" i="4"/>
  <c r="AM297" i="4"/>
  <c r="AN297" i="4" a="1"/>
  <c r="AN297" i="4" s="1"/>
  <c r="AO297" i="4"/>
  <c r="AP297" i="4"/>
  <c r="AQ297" i="4" a="1"/>
  <c r="AQ297" i="4" s="1"/>
  <c r="AR297" i="4"/>
  <c r="AS297" i="4"/>
  <c r="AT297" i="4"/>
  <c r="AU297" i="4"/>
  <c r="AV297" i="4" a="1"/>
  <c r="AV297" i="4" s="1"/>
  <c r="AW297" i="4"/>
  <c r="AX297" i="4"/>
  <c r="BD297" i="4"/>
  <c r="BE297" i="4"/>
  <c r="BF297" i="4"/>
  <c r="BG297" i="4"/>
  <c r="BH297" i="4"/>
  <c r="BI297" i="4" a="1"/>
  <c r="BI297" i="4" s="1"/>
  <c r="BJ297" i="4"/>
  <c r="BK297" i="4"/>
  <c r="BL297" i="4" a="1"/>
  <c r="BL297" i="4" s="1"/>
  <c r="BM297" i="4" a="1"/>
  <c r="BM297" i="4" s="1"/>
  <c r="BN297" i="4" a="1"/>
  <c r="BN297" i="4" s="1"/>
  <c r="BO297" i="4" a="1"/>
  <c r="BO297" i="4" s="1"/>
  <c r="BP297" i="4" a="1"/>
  <c r="BP297" i="4" s="1"/>
  <c r="BQ297" i="4" a="1"/>
  <c r="BQ297" i="4" s="1"/>
  <c r="BR297" i="4" a="1"/>
  <c r="BR297" i="4" s="1"/>
  <c r="BS297" i="4"/>
  <c r="BT297" i="4" a="1"/>
  <c r="BT297" i="4" s="1"/>
  <c r="BU297" i="4" a="1"/>
  <c r="BU297" i="4" s="1"/>
  <c r="BV297" i="4"/>
  <c r="BW297" i="4" a="1"/>
  <c r="BW297" i="4" s="1"/>
  <c r="BX297" i="4"/>
  <c r="BY297" i="4" a="1"/>
  <c r="BY297" i="4" s="1"/>
  <c r="BZ297" i="4" a="1"/>
  <c r="BZ297" i="4" s="1"/>
  <c r="CA297" i="4" a="1"/>
  <c r="CA297" i="4" s="1"/>
  <c r="CB297" i="4" a="1"/>
  <c r="CB297" i="4" s="1"/>
  <c r="CC297" i="4" a="1"/>
  <c r="CC297" i="4" s="1"/>
  <c r="CD297" i="4" a="1"/>
  <c r="CD297" i="4" s="1"/>
  <c r="CE297" i="4"/>
  <c r="J298" i="4"/>
  <c r="L298" i="4" s="1"/>
  <c r="K298" i="4"/>
  <c r="M298" i="4"/>
  <c r="N298" i="4"/>
  <c r="O298" i="4"/>
  <c r="P298" i="4"/>
  <c r="Q298" i="4"/>
  <c r="R298" i="4"/>
  <c r="U298" i="4"/>
  <c r="V298" i="4"/>
  <c r="W298" i="4"/>
  <c r="X298" i="4"/>
  <c r="Y298" i="4"/>
  <c r="Z298" i="4"/>
  <c r="AA298" i="4"/>
  <c r="AC298" i="4"/>
  <c r="AD298" i="4"/>
  <c r="AE298" i="4"/>
  <c r="AF298" i="4"/>
  <c r="AG298" i="4"/>
  <c r="AI298" i="4"/>
  <c r="AJ298" i="4"/>
  <c r="AK298" i="4" a="1"/>
  <c r="AK298" i="4" s="1"/>
  <c r="AL298" i="4"/>
  <c r="AM298" i="4"/>
  <c r="AN298" i="4" a="1"/>
  <c r="AN298" i="4" s="1"/>
  <c r="AO298" i="4"/>
  <c r="AP298" i="4"/>
  <c r="AQ298" i="4" a="1"/>
  <c r="AQ298" i="4" s="1"/>
  <c r="AR298" i="4"/>
  <c r="AS298" i="4"/>
  <c r="AT298" i="4"/>
  <c r="AU298" i="4"/>
  <c r="AV298" i="4" a="1"/>
  <c r="AV298" i="4" s="1"/>
  <c r="AW298" i="4"/>
  <c r="AX298" i="4"/>
  <c r="BD298" i="4"/>
  <c r="BE298" i="4"/>
  <c r="BF298" i="4"/>
  <c r="BG298" i="4"/>
  <c r="BH298" i="4"/>
  <c r="BI298" i="4" a="1"/>
  <c r="BI298" i="4" s="1"/>
  <c r="BJ298" i="4"/>
  <c r="BK298" i="4"/>
  <c r="BL298" i="4" a="1"/>
  <c r="BL298" i="4" s="1"/>
  <c r="BM298" i="4" a="1"/>
  <c r="BM298" i="4" s="1"/>
  <c r="BN298" i="4" a="1"/>
  <c r="BN298" i="4" s="1"/>
  <c r="BO298" i="4" a="1"/>
  <c r="BO298" i="4" s="1"/>
  <c r="BP298" i="4" a="1"/>
  <c r="BP298" i="4" s="1"/>
  <c r="BQ298" i="4" a="1"/>
  <c r="BQ298" i="4" s="1"/>
  <c r="BR298" i="4" a="1"/>
  <c r="BR298" i="4" s="1"/>
  <c r="BS298" i="4"/>
  <c r="BT298" i="4" a="1"/>
  <c r="BT298" i="4" s="1"/>
  <c r="BU298" i="4" a="1"/>
  <c r="BU298" i="4" s="1"/>
  <c r="BV298" i="4"/>
  <c r="BW298" i="4" a="1"/>
  <c r="BW298" i="4" s="1"/>
  <c r="BX298" i="4"/>
  <c r="BY298" i="4" a="1"/>
  <c r="BY298" i="4" s="1"/>
  <c r="BZ298" i="4" a="1"/>
  <c r="BZ298" i="4" s="1"/>
  <c r="CA298" i="4" a="1"/>
  <c r="CA298" i="4" s="1"/>
  <c r="CB298" i="4" a="1"/>
  <c r="CB298" i="4" s="1"/>
  <c r="CC298" i="4" a="1"/>
  <c r="CC298" i="4" s="1"/>
  <c r="CD298" i="4" a="1"/>
  <c r="CD298" i="4" s="1"/>
  <c r="CE298" i="4"/>
  <c r="J299" i="4"/>
  <c r="L299" i="4" s="1"/>
  <c r="K299" i="4"/>
  <c r="M299" i="4"/>
  <c r="N299" i="4"/>
  <c r="O299" i="4"/>
  <c r="P299" i="4"/>
  <c r="Q299" i="4"/>
  <c r="R299" i="4"/>
  <c r="U299" i="4"/>
  <c r="V299" i="4"/>
  <c r="W299" i="4"/>
  <c r="X299" i="4"/>
  <c r="Y299" i="4"/>
  <c r="Z299" i="4"/>
  <c r="AA299" i="4"/>
  <c r="AC299" i="4"/>
  <c r="AD299" i="4"/>
  <c r="AE299" i="4"/>
  <c r="AF299" i="4"/>
  <c r="AG299" i="4"/>
  <c r="AI299" i="4"/>
  <c r="AJ299" i="4"/>
  <c r="AK299" i="4" a="1"/>
  <c r="AK299" i="4" s="1"/>
  <c r="AL299" i="4"/>
  <c r="AM299" i="4"/>
  <c r="AN299" i="4" a="1"/>
  <c r="AN299" i="4" s="1"/>
  <c r="AO299" i="4"/>
  <c r="AP299" i="4"/>
  <c r="AQ299" i="4" a="1"/>
  <c r="AQ299" i="4" s="1"/>
  <c r="AR299" i="4"/>
  <c r="AS299" i="4"/>
  <c r="AT299" i="4"/>
  <c r="AU299" i="4"/>
  <c r="AV299" i="4" a="1"/>
  <c r="AV299" i="4" s="1"/>
  <c r="AW299" i="4"/>
  <c r="AX299" i="4"/>
  <c r="BD299" i="4"/>
  <c r="BE299" i="4"/>
  <c r="BF299" i="4"/>
  <c r="BG299" i="4"/>
  <c r="BH299" i="4"/>
  <c r="BI299" i="4" a="1"/>
  <c r="BI299" i="4" s="1"/>
  <c r="BJ299" i="4"/>
  <c r="BK299" i="4"/>
  <c r="BL299" i="4" a="1"/>
  <c r="BL299" i="4" s="1"/>
  <c r="BM299" i="4" a="1"/>
  <c r="BM299" i="4" s="1"/>
  <c r="BN299" i="4" a="1"/>
  <c r="BN299" i="4" s="1"/>
  <c r="BO299" i="4" a="1"/>
  <c r="BO299" i="4" s="1"/>
  <c r="BP299" i="4" a="1"/>
  <c r="BP299" i="4" s="1"/>
  <c r="BQ299" i="4" a="1"/>
  <c r="BQ299" i="4" s="1"/>
  <c r="BR299" i="4" a="1"/>
  <c r="BR299" i="4" s="1"/>
  <c r="BS299" i="4"/>
  <c r="BT299" i="4" a="1"/>
  <c r="BT299" i="4" s="1"/>
  <c r="BU299" i="4" a="1"/>
  <c r="BU299" i="4" s="1"/>
  <c r="BV299" i="4"/>
  <c r="BW299" i="4" a="1"/>
  <c r="BW299" i="4" s="1"/>
  <c r="BX299" i="4"/>
  <c r="BY299" i="4" a="1"/>
  <c r="BY299" i="4" s="1"/>
  <c r="BZ299" i="4" a="1"/>
  <c r="BZ299" i="4" s="1"/>
  <c r="CA299" i="4" a="1"/>
  <c r="CA299" i="4" s="1"/>
  <c r="CB299" i="4" a="1"/>
  <c r="CB299" i="4" s="1"/>
  <c r="CC299" i="4" a="1"/>
  <c r="CC299" i="4" s="1"/>
  <c r="CD299" i="4" a="1"/>
  <c r="CD299" i="4" s="1"/>
  <c r="CE299" i="4"/>
  <c r="J300" i="4"/>
  <c r="L300" i="4" s="1"/>
  <c r="K300" i="4"/>
  <c r="M300" i="4"/>
  <c r="N300" i="4"/>
  <c r="O300" i="4"/>
  <c r="P300" i="4"/>
  <c r="Q300" i="4"/>
  <c r="R300" i="4"/>
  <c r="U300" i="4"/>
  <c r="V300" i="4"/>
  <c r="W300" i="4"/>
  <c r="X300" i="4"/>
  <c r="Y300" i="4"/>
  <c r="Z300" i="4"/>
  <c r="AA300" i="4"/>
  <c r="AC300" i="4"/>
  <c r="AD300" i="4"/>
  <c r="AE300" i="4"/>
  <c r="AF300" i="4"/>
  <c r="AG300" i="4"/>
  <c r="AI300" i="4"/>
  <c r="AJ300" i="4"/>
  <c r="AK300" i="4" a="1"/>
  <c r="AK300" i="4" s="1"/>
  <c r="AL300" i="4"/>
  <c r="AM300" i="4"/>
  <c r="AN300" i="4" a="1"/>
  <c r="AN300" i="4" s="1"/>
  <c r="AO300" i="4"/>
  <c r="AP300" i="4"/>
  <c r="AQ300" i="4" a="1"/>
  <c r="AQ300" i="4" s="1"/>
  <c r="AR300" i="4"/>
  <c r="AS300" i="4"/>
  <c r="AT300" i="4"/>
  <c r="AU300" i="4"/>
  <c r="AV300" i="4" a="1"/>
  <c r="AV300" i="4" s="1"/>
  <c r="AW300" i="4"/>
  <c r="AX300" i="4"/>
  <c r="BD300" i="4"/>
  <c r="BE300" i="4"/>
  <c r="BF300" i="4"/>
  <c r="BG300" i="4"/>
  <c r="BH300" i="4"/>
  <c r="BI300" i="4" a="1"/>
  <c r="BI300" i="4" s="1"/>
  <c r="BJ300" i="4"/>
  <c r="BK300" i="4"/>
  <c r="BL300" i="4" a="1"/>
  <c r="BL300" i="4" s="1"/>
  <c r="BM300" i="4" a="1"/>
  <c r="BM300" i="4" s="1"/>
  <c r="BN300" i="4" a="1"/>
  <c r="BN300" i="4" s="1"/>
  <c r="BO300" i="4" a="1"/>
  <c r="BO300" i="4" s="1"/>
  <c r="BP300" i="4" a="1"/>
  <c r="BP300" i="4" s="1"/>
  <c r="BQ300" i="4" a="1"/>
  <c r="BQ300" i="4" s="1"/>
  <c r="BR300" i="4" a="1"/>
  <c r="BR300" i="4" s="1"/>
  <c r="BS300" i="4"/>
  <c r="BT300" i="4" a="1"/>
  <c r="BT300" i="4" s="1"/>
  <c r="BU300" i="4" a="1"/>
  <c r="BU300" i="4" s="1"/>
  <c r="BV300" i="4"/>
  <c r="BW300" i="4" a="1"/>
  <c r="BW300" i="4" s="1"/>
  <c r="BX300" i="4"/>
  <c r="BY300" i="4" a="1"/>
  <c r="BY300" i="4" s="1"/>
  <c r="BZ300" i="4" a="1"/>
  <c r="BZ300" i="4" s="1"/>
  <c r="CA300" i="4" a="1"/>
  <c r="CA300" i="4" s="1"/>
  <c r="CB300" i="4" a="1"/>
  <c r="CB300" i="4" s="1"/>
  <c r="CC300" i="4" a="1"/>
  <c r="CC300" i="4" s="1"/>
  <c r="CD300" i="4" a="1"/>
  <c r="CD300" i="4" s="1"/>
  <c r="CE300" i="4"/>
  <c r="J301" i="4"/>
  <c r="L301" i="4" s="1"/>
  <c r="K301" i="4"/>
  <c r="M301" i="4"/>
  <c r="N301" i="4"/>
  <c r="O301" i="4"/>
  <c r="P301" i="4"/>
  <c r="Q301" i="4"/>
  <c r="R301" i="4"/>
  <c r="U301" i="4"/>
  <c r="V301" i="4"/>
  <c r="W301" i="4"/>
  <c r="X301" i="4"/>
  <c r="Y301" i="4"/>
  <c r="Z301" i="4"/>
  <c r="AA301" i="4"/>
  <c r="AC301" i="4"/>
  <c r="AD301" i="4"/>
  <c r="AE301" i="4"/>
  <c r="AF301" i="4"/>
  <c r="AG301" i="4"/>
  <c r="AI301" i="4"/>
  <c r="AJ301" i="4"/>
  <c r="AK301" i="4" a="1"/>
  <c r="AK301" i="4" s="1"/>
  <c r="AL301" i="4"/>
  <c r="AM301" i="4"/>
  <c r="AN301" i="4" a="1"/>
  <c r="AN301" i="4" s="1"/>
  <c r="AO301" i="4"/>
  <c r="AP301" i="4"/>
  <c r="AQ301" i="4" a="1"/>
  <c r="AQ301" i="4" s="1"/>
  <c r="AR301" i="4"/>
  <c r="AS301" i="4"/>
  <c r="AT301" i="4"/>
  <c r="AU301" i="4"/>
  <c r="AV301" i="4" a="1"/>
  <c r="AV301" i="4" s="1"/>
  <c r="AW301" i="4"/>
  <c r="AX301" i="4"/>
  <c r="BD301" i="4"/>
  <c r="BE301" i="4"/>
  <c r="BF301" i="4"/>
  <c r="BG301" i="4"/>
  <c r="BH301" i="4"/>
  <c r="BI301" i="4" a="1"/>
  <c r="BI301" i="4" s="1"/>
  <c r="BJ301" i="4"/>
  <c r="BK301" i="4"/>
  <c r="BL301" i="4" a="1"/>
  <c r="BL301" i="4" s="1"/>
  <c r="BM301" i="4" a="1"/>
  <c r="BM301" i="4" s="1"/>
  <c r="BN301" i="4" a="1"/>
  <c r="BN301" i="4" s="1"/>
  <c r="BO301" i="4" a="1"/>
  <c r="BO301" i="4" s="1"/>
  <c r="BP301" i="4" a="1"/>
  <c r="BP301" i="4" s="1"/>
  <c r="BQ301" i="4" a="1"/>
  <c r="BQ301" i="4" s="1"/>
  <c r="BR301" i="4" a="1"/>
  <c r="BR301" i="4" s="1"/>
  <c r="BS301" i="4"/>
  <c r="BT301" i="4" a="1"/>
  <c r="BT301" i="4" s="1"/>
  <c r="BU301" i="4" a="1"/>
  <c r="BU301" i="4" s="1"/>
  <c r="BV301" i="4"/>
  <c r="BW301" i="4" a="1"/>
  <c r="BW301" i="4" s="1"/>
  <c r="BX301" i="4"/>
  <c r="BY301" i="4" a="1"/>
  <c r="BY301" i="4" s="1"/>
  <c r="BZ301" i="4" a="1"/>
  <c r="BZ301" i="4" s="1"/>
  <c r="CA301" i="4" a="1"/>
  <c r="CA301" i="4" s="1"/>
  <c r="CB301" i="4" a="1"/>
  <c r="CB301" i="4" s="1"/>
  <c r="CC301" i="4" a="1"/>
  <c r="CC301" i="4" s="1"/>
  <c r="CD301" i="4" a="1"/>
  <c r="CD301" i="4" s="1"/>
  <c r="CE301" i="4"/>
  <c r="J302" i="4"/>
  <c r="L302" i="4" s="1"/>
  <c r="K302" i="4"/>
  <c r="M302" i="4"/>
  <c r="N302" i="4"/>
  <c r="O302" i="4"/>
  <c r="P302" i="4"/>
  <c r="Q302" i="4"/>
  <c r="R302" i="4"/>
  <c r="U302" i="4"/>
  <c r="V302" i="4"/>
  <c r="W302" i="4"/>
  <c r="X302" i="4"/>
  <c r="Y302" i="4"/>
  <c r="Z302" i="4"/>
  <c r="AA302" i="4"/>
  <c r="AC302" i="4"/>
  <c r="AD302" i="4"/>
  <c r="AE302" i="4"/>
  <c r="AF302" i="4"/>
  <c r="AG302" i="4"/>
  <c r="AI302" i="4"/>
  <c r="AJ302" i="4"/>
  <c r="AK302" i="4" a="1"/>
  <c r="AK302" i="4" s="1"/>
  <c r="AL302" i="4"/>
  <c r="AM302" i="4"/>
  <c r="AN302" i="4" a="1"/>
  <c r="AN302" i="4" s="1"/>
  <c r="AO302" i="4"/>
  <c r="AP302" i="4"/>
  <c r="AQ302" i="4" a="1"/>
  <c r="AQ302" i="4" s="1"/>
  <c r="AR302" i="4"/>
  <c r="AS302" i="4"/>
  <c r="AT302" i="4"/>
  <c r="AU302" i="4"/>
  <c r="AV302" i="4" a="1"/>
  <c r="AV302" i="4" s="1"/>
  <c r="AW302" i="4"/>
  <c r="AX302" i="4"/>
  <c r="BD302" i="4"/>
  <c r="BE302" i="4"/>
  <c r="BF302" i="4"/>
  <c r="BG302" i="4"/>
  <c r="BH302" i="4"/>
  <c r="BI302" i="4" a="1"/>
  <c r="BI302" i="4" s="1"/>
  <c r="BJ302" i="4"/>
  <c r="BK302" i="4"/>
  <c r="BL302" i="4" a="1"/>
  <c r="BL302" i="4" s="1"/>
  <c r="BM302" i="4" a="1"/>
  <c r="BM302" i="4" s="1"/>
  <c r="BN302" i="4" a="1"/>
  <c r="BN302" i="4" s="1"/>
  <c r="BO302" i="4" a="1"/>
  <c r="BO302" i="4" s="1"/>
  <c r="BP302" i="4" a="1"/>
  <c r="BP302" i="4" s="1"/>
  <c r="BQ302" i="4" a="1"/>
  <c r="BQ302" i="4" s="1"/>
  <c r="BR302" i="4" a="1"/>
  <c r="BR302" i="4" s="1"/>
  <c r="BS302" i="4"/>
  <c r="BT302" i="4" a="1"/>
  <c r="BT302" i="4" s="1"/>
  <c r="BU302" i="4" a="1"/>
  <c r="BU302" i="4" s="1"/>
  <c r="BV302" i="4"/>
  <c r="BW302" i="4" a="1"/>
  <c r="BW302" i="4" s="1"/>
  <c r="BX302" i="4"/>
  <c r="BY302" i="4" a="1"/>
  <c r="BY302" i="4" s="1"/>
  <c r="BZ302" i="4" a="1"/>
  <c r="BZ302" i="4" s="1"/>
  <c r="CA302" i="4" a="1"/>
  <c r="CA302" i="4" s="1"/>
  <c r="CB302" i="4" a="1"/>
  <c r="CB302" i="4" s="1"/>
  <c r="CC302" i="4" a="1"/>
  <c r="CC302" i="4" s="1"/>
  <c r="CD302" i="4" a="1"/>
  <c r="CD302" i="4" s="1"/>
  <c r="CE302" i="4"/>
  <c r="J303" i="4"/>
  <c r="L303" i="4" s="1"/>
  <c r="K303" i="4"/>
  <c r="M303" i="4"/>
  <c r="N303" i="4"/>
  <c r="O303" i="4"/>
  <c r="P303" i="4"/>
  <c r="Q303" i="4"/>
  <c r="R303" i="4"/>
  <c r="U303" i="4"/>
  <c r="V303" i="4"/>
  <c r="W303" i="4"/>
  <c r="X303" i="4"/>
  <c r="Y303" i="4"/>
  <c r="Z303" i="4"/>
  <c r="AA303" i="4"/>
  <c r="AC303" i="4"/>
  <c r="AD303" i="4"/>
  <c r="AE303" i="4"/>
  <c r="AF303" i="4"/>
  <c r="AG303" i="4"/>
  <c r="AI303" i="4"/>
  <c r="AJ303" i="4"/>
  <c r="AK303" i="4" a="1"/>
  <c r="AK303" i="4" s="1"/>
  <c r="AL303" i="4"/>
  <c r="AM303" i="4"/>
  <c r="AN303" i="4" a="1"/>
  <c r="AN303" i="4" s="1"/>
  <c r="AO303" i="4"/>
  <c r="AP303" i="4"/>
  <c r="AQ303" i="4" a="1"/>
  <c r="AQ303" i="4" s="1"/>
  <c r="AR303" i="4"/>
  <c r="AS303" i="4"/>
  <c r="AT303" i="4"/>
  <c r="AU303" i="4"/>
  <c r="AV303" i="4" a="1"/>
  <c r="AV303" i="4" s="1"/>
  <c r="AW303" i="4"/>
  <c r="AX303" i="4"/>
  <c r="BD303" i="4"/>
  <c r="BE303" i="4"/>
  <c r="BF303" i="4"/>
  <c r="BG303" i="4"/>
  <c r="BH303" i="4"/>
  <c r="BI303" i="4" a="1"/>
  <c r="BI303" i="4" s="1"/>
  <c r="BJ303" i="4"/>
  <c r="BK303" i="4"/>
  <c r="BL303" i="4" a="1"/>
  <c r="BL303" i="4" s="1"/>
  <c r="BM303" i="4" a="1"/>
  <c r="BM303" i="4" s="1"/>
  <c r="BN303" i="4" a="1"/>
  <c r="BN303" i="4" s="1"/>
  <c r="BO303" i="4" a="1"/>
  <c r="BO303" i="4" s="1"/>
  <c r="BP303" i="4" a="1"/>
  <c r="BP303" i="4" s="1"/>
  <c r="BQ303" i="4" a="1"/>
  <c r="BQ303" i="4" s="1"/>
  <c r="BR303" i="4" a="1"/>
  <c r="BR303" i="4" s="1"/>
  <c r="BS303" i="4"/>
  <c r="BT303" i="4" a="1"/>
  <c r="BT303" i="4" s="1"/>
  <c r="BU303" i="4" a="1"/>
  <c r="BU303" i="4" s="1"/>
  <c r="BV303" i="4"/>
  <c r="BW303" i="4" a="1"/>
  <c r="BW303" i="4" s="1"/>
  <c r="BX303" i="4"/>
  <c r="BY303" i="4" a="1"/>
  <c r="BY303" i="4" s="1"/>
  <c r="BZ303" i="4" a="1"/>
  <c r="BZ303" i="4" s="1"/>
  <c r="CA303" i="4" a="1"/>
  <c r="CA303" i="4" s="1"/>
  <c r="CB303" i="4" a="1"/>
  <c r="CB303" i="4" s="1"/>
  <c r="CC303" i="4" a="1"/>
  <c r="CC303" i="4" s="1"/>
  <c r="CD303" i="4" a="1"/>
  <c r="CD303" i="4" s="1"/>
  <c r="CE303" i="4"/>
  <c r="J304" i="4"/>
  <c r="L304" i="4" s="1"/>
  <c r="K304" i="4"/>
  <c r="M304" i="4"/>
  <c r="N304" i="4"/>
  <c r="O304" i="4"/>
  <c r="P304" i="4"/>
  <c r="Q304" i="4"/>
  <c r="R304" i="4"/>
  <c r="U304" i="4"/>
  <c r="V304" i="4"/>
  <c r="W304" i="4"/>
  <c r="X304" i="4"/>
  <c r="Y304" i="4"/>
  <c r="Z304" i="4"/>
  <c r="AA304" i="4"/>
  <c r="AC304" i="4"/>
  <c r="AD304" i="4"/>
  <c r="AE304" i="4"/>
  <c r="AF304" i="4"/>
  <c r="AG304" i="4"/>
  <c r="AI304" i="4"/>
  <c r="AJ304" i="4"/>
  <c r="AK304" i="4" a="1"/>
  <c r="AK304" i="4" s="1"/>
  <c r="AL304" i="4"/>
  <c r="AM304" i="4"/>
  <c r="AN304" i="4" a="1"/>
  <c r="AN304" i="4" s="1"/>
  <c r="AO304" i="4"/>
  <c r="AP304" i="4"/>
  <c r="AQ304" i="4" a="1"/>
  <c r="AQ304" i="4" s="1"/>
  <c r="AR304" i="4"/>
  <c r="AS304" i="4"/>
  <c r="AT304" i="4"/>
  <c r="AU304" i="4"/>
  <c r="AV304" i="4" a="1"/>
  <c r="AV304" i="4" s="1"/>
  <c r="AW304" i="4"/>
  <c r="AX304" i="4"/>
  <c r="BD304" i="4"/>
  <c r="BE304" i="4"/>
  <c r="BF304" i="4"/>
  <c r="BG304" i="4"/>
  <c r="BH304" i="4"/>
  <c r="BI304" i="4" a="1"/>
  <c r="BI304" i="4" s="1"/>
  <c r="BJ304" i="4"/>
  <c r="BK304" i="4"/>
  <c r="BL304" i="4" a="1"/>
  <c r="BL304" i="4" s="1"/>
  <c r="BM304" i="4" a="1"/>
  <c r="BM304" i="4" s="1"/>
  <c r="BN304" i="4" a="1"/>
  <c r="BN304" i="4" s="1"/>
  <c r="BO304" i="4" a="1"/>
  <c r="BO304" i="4" s="1"/>
  <c r="BP304" i="4" a="1"/>
  <c r="BP304" i="4" s="1"/>
  <c r="BQ304" i="4" a="1"/>
  <c r="BQ304" i="4" s="1"/>
  <c r="BR304" i="4" a="1"/>
  <c r="BR304" i="4" s="1"/>
  <c r="BS304" i="4"/>
  <c r="BT304" i="4" a="1"/>
  <c r="BT304" i="4" s="1"/>
  <c r="BU304" i="4" a="1"/>
  <c r="BU304" i="4" s="1"/>
  <c r="BV304" i="4"/>
  <c r="BW304" i="4" a="1"/>
  <c r="BW304" i="4" s="1"/>
  <c r="BX304" i="4"/>
  <c r="BY304" i="4" a="1"/>
  <c r="BY304" i="4" s="1"/>
  <c r="BZ304" i="4" a="1"/>
  <c r="BZ304" i="4" s="1"/>
  <c r="CA304" i="4" a="1"/>
  <c r="CA304" i="4" s="1"/>
  <c r="CB304" i="4" a="1"/>
  <c r="CB304" i="4" s="1"/>
  <c r="CC304" i="4" a="1"/>
  <c r="CC304" i="4" s="1"/>
  <c r="CD304" i="4" a="1"/>
  <c r="CD304" i="4" s="1"/>
  <c r="CE304" i="4"/>
  <c r="J305" i="4"/>
  <c r="L305" i="4" s="1"/>
  <c r="K305" i="4"/>
  <c r="M305" i="4"/>
  <c r="N305" i="4"/>
  <c r="O305" i="4"/>
  <c r="P305" i="4"/>
  <c r="Q305" i="4"/>
  <c r="R305" i="4"/>
  <c r="U305" i="4"/>
  <c r="V305" i="4"/>
  <c r="W305" i="4"/>
  <c r="X305" i="4"/>
  <c r="Y305" i="4"/>
  <c r="Z305" i="4"/>
  <c r="AA305" i="4"/>
  <c r="AC305" i="4"/>
  <c r="AD305" i="4"/>
  <c r="AE305" i="4"/>
  <c r="AF305" i="4"/>
  <c r="AG305" i="4"/>
  <c r="AI305" i="4"/>
  <c r="AJ305" i="4"/>
  <c r="AK305" i="4" a="1"/>
  <c r="AK305" i="4" s="1"/>
  <c r="AL305" i="4"/>
  <c r="AM305" i="4"/>
  <c r="AN305" i="4" a="1"/>
  <c r="AN305" i="4" s="1"/>
  <c r="AO305" i="4"/>
  <c r="AP305" i="4"/>
  <c r="AQ305" i="4" a="1"/>
  <c r="AQ305" i="4" s="1"/>
  <c r="AR305" i="4"/>
  <c r="AS305" i="4"/>
  <c r="AT305" i="4"/>
  <c r="AU305" i="4"/>
  <c r="AV305" i="4" a="1"/>
  <c r="AV305" i="4" s="1"/>
  <c r="AW305" i="4"/>
  <c r="AX305" i="4"/>
  <c r="BD305" i="4"/>
  <c r="BE305" i="4"/>
  <c r="BF305" i="4"/>
  <c r="BG305" i="4"/>
  <c r="BH305" i="4"/>
  <c r="BI305" i="4" a="1"/>
  <c r="BI305" i="4" s="1"/>
  <c r="BJ305" i="4"/>
  <c r="BK305" i="4"/>
  <c r="BL305" i="4" a="1"/>
  <c r="BL305" i="4" s="1"/>
  <c r="BM305" i="4" a="1"/>
  <c r="BM305" i="4" s="1"/>
  <c r="BN305" i="4" a="1"/>
  <c r="BN305" i="4" s="1"/>
  <c r="BO305" i="4" a="1"/>
  <c r="BO305" i="4" s="1"/>
  <c r="BP305" i="4" a="1"/>
  <c r="BP305" i="4" s="1"/>
  <c r="BQ305" i="4" a="1"/>
  <c r="BQ305" i="4" s="1"/>
  <c r="BR305" i="4" a="1"/>
  <c r="BR305" i="4" s="1"/>
  <c r="BS305" i="4"/>
  <c r="BT305" i="4" a="1"/>
  <c r="BT305" i="4" s="1"/>
  <c r="BU305" i="4" a="1"/>
  <c r="BU305" i="4" s="1"/>
  <c r="BV305" i="4"/>
  <c r="BW305" i="4" a="1"/>
  <c r="BW305" i="4" s="1"/>
  <c r="BX305" i="4"/>
  <c r="BY305" i="4" a="1"/>
  <c r="BY305" i="4" s="1"/>
  <c r="BZ305" i="4" a="1"/>
  <c r="BZ305" i="4" s="1"/>
  <c r="CA305" i="4" a="1"/>
  <c r="CA305" i="4" s="1"/>
  <c r="CB305" i="4" a="1"/>
  <c r="CB305" i="4" s="1"/>
  <c r="CC305" i="4" a="1"/>
  <c r="CC305" i="4" s="1"/>
  <c r="CD305" i="4" a="1"/>
  <c r="CD305" i="4" s="1"/>
  <c r="CE305" i="4"/>
  <c r="J306" i="4"/>
  <c r="L306" i="4" s="1"/>
  <c r="K306" i="4"/>
  <c r="M306" i="4"/>
  <c r="N306" i="4"/>
  <c r="O306" i="4"/>
  <c r="P306" i="4"/>
  <c r="Q306" i="4"/>
  <c r="R306" i="4"/>
  <c r="U306" i="4"/>
  <c r="V306" i="4"/>
  <c r="W306" i="4"/>
  <c r="X306" i="4"/>
  <c r="Y306" i="4"/>
  <c r="Z306" i="4"/>
  <c r="AA306" i="4"/>
  <c r="AC306" i="4"/>
  <c r="AD306" i="4"/>
  <c r="AE306" i="4"/>
  <c r="AF306" i="4"/>
  <c r="AG306" i="4"/>
  <c r="AI306" i="4"/>
  <c r="AJ306" i="4"/>
  <c r="AK306" i="4" a="1"/>
  <c r="AK306" i="4" s="1"/>
  <c r="AL306" i="4"/>
  <c r="AM306" i="4"/>
  <c r="AN306" i="4" a="1"/>
  <c r="AN306" i="4" s="1"/>
  <c r="AO306" i="4"/>
  <c r="AP306" i="4"/>
  <c r="AQ306" i="4" a="1"/>
  <c r="AQ306" i="4" s="1"/>
  <c r="AR306" i="4"/>
  <c r="AS306" i="4"/>
  <c r="AT306" i="4"/>
  <c r="AU306" i="4"/>
  <c r="AV306" i="4" a="1"/>
  <c r="AV306" i="4" s="1"/>
  <c r="AW306" i="4"/>
  <c r="AX306" i="4"/>
  <c r="BD306" i="4"/>
  <c r="BE306" i="4"/>
  <c r="BF306" i="4"/>
  <c r="BG306" i="4"/>
  <c r="BH306" i="4"/>
  <c r="BI306" i="4" a="1"/>
  <c r="BI306" i="4" s="1"/>
  <c r="BJ306" i="4"/>
  <c r="BK306" i="4"/>
  <c r="BL306" i="4" a="1"/>
  <c r="BL306" i="4" s="1"/>
  <c r="BM306" i="4" a="1"/>
  <c r="BM306" i="4" s="1"/>
  <c r="BN306" i="4" a="1"/>
  <c r="BN306" i="4" s="1"/>
  <c r="BO306" i="4" a="1"/>
  <c r="BO306" i="4" s="1"/>
  <c r="BP306" i="4" a="1"/>
  <c r="BP306" i="4" s="1"/>
  <c r="BQ306" i="4" a="1"/>
  <c r="BQ306" i="4" s="1"/>
  <c r="BR306" i="4" a="1"/>
  <c r="BR306" i="4" s="1"/>
  <c r="BS306" i="4"/>
  <c r="BT306" i="4" a="1"/>
  <c r="BT306" i="4" s="1"/>
  <c r="BU306" i="4" a="1"/>
  <c r="BU306" i="4" s="1"/>
  <c r="BV306" i="4"/>
  <c r="BW306" i="4" a="1"/>
  <c r="BW306" i="4" s="1"/>
  <c r="BX306" i="4"/>
  <c r="BY306" i="4" a="1"/>
  <c r="BY306" i="4" s="1"/>
  <c r="BZ306" i="4" a="1"/>
  <c r="BZ306" i="4" s="1"/>
  <c r="CA306" i="4" a="1"/>
  <c r="CA306" i="4" s="1"/>
  <c r="CB306" i="4" a="1"/>
  <c r="CB306" i="4" s="1"/>
  <c r="CC306" i="4" a="1"/>
  <c r="CC306" i="4" s="1"/>
  <c r="CD306" i="4" a="1"/>
  <c r="CD306" i="4" s="1"/>
  <c r="CE306" i="4"/>
  <c r="J307" i="4"/>
  <c r="L307" i="4" s="1"/>
  <c r="K307" i="4"/>
  <c r="M307" i="4"/>
  <c r="N307" i="4"/>
  <c r="O307" i="4"/>
  <c r="P307" i="4"/>
  <c r="Q307" i="4"/>
  <c r="R307" i="4"/>
  <c r="U307" i="4"/>
  <c r="V307" i="4"/>
  <c r="W307" i="4"/>
  <c r="X307" i="4"/>
  <c r="Y307" i="4"/>
  <c r="Z307" i="4"/>
  <c r="AA307" i="4"/>
  <c r="AC307" i="4"/>
  <c r="AD307" i="4"/>
  <c r="AE307" i="4"/>
  <c r="AF307" i="4"/>
  <c r="AG307" i="4"/>
  <c r="AI307" i="4"/>
  <c r="AJ307" i="4"/>
  <c r="AK307" i="4" a="1"/>
  <c r="AK307" i="4" s="1"/>
  <c r="AL307" i="4"/>
  <c r="AM307" i="4"/>
  <c r="AN307" i="4" a="1"/>
  <c r="AN307" i="4" s="1"/>
  <c r="AO307" i="4"/>
  <c r="AP307" i="4"/>
  <c r="AQ307" i="4" a="1"/>
  <c r="AQ307" i="4" s="1"/>
  <c r="AR307" i="4"/>
  <c r="AS307" i="4"/>
  <c r="AT307" i="4"/>
  <c r="AU307" i="4"/>
  <c r="AV307" i="4" a="1"/>
  <c r="AV307" i="4" s="1"/>
  <c r="AW307" i="4"/>
  <c r="AX307" i="4"/>
  <c r="BD307" i="4"/>
  <c r="BE307" i="4"/>
  <c r="BF307" i="4"/>
  <c r="BG307" i="4"/>
  <c r="BH307" i="4"/>
  <c r="BI307" i="4" a="1"/>
  <c r="BI307" i="4" s="1"/>
  <c r="BJ307" i="4"/>
  <c r="BK307" i="4"/>
  <c r="BL307" i="4" a="1"/>
  <c r="BL307" i="4" s="1"/>
  <c r="BM307" i="4" a="1"/>
  <c r="BM307" i="4" s="1"/>
  <c r="BN307" i="4" a="1"/>
  <c r="BN307" i="4" s="1"/>
  <c r="BO307" i="4" a="1"/>
  <c r="BO307" i="4" s="1"/>
  <c r="BP307" i="4" a="1"/>
  <c r="BP307" i="4" s="1"/>
  <c r="BQ307" i="4" a="1"/>
  <c r="BQ307" i="4" s="1"/>
  <c r="BR307" i="4" a="1"/>
  <c r="BR307" i="4" s="1"/>
  <c r="BS307" i="4"/>
  <c r="BT307" i="4" a="1"/>
  <c r="BT307" i="4" s="1"/>
  <c r="BU307" i="4" a="1"/>
  <c r="BU307" i="4" s="1"/>
  <c r="BV307" i="4"/>
  <c r="BW307" i="4" a="1"/>
  <c r="BW307" i="4" s="1"/>
  <c r="BX307" i="4"/>
  <c r="BY307" i="4" a="1"/>
  <c r="BY307" i="4" s="1"/>
  <c r="BZ307" i="4" a="1"/>
  <c r="BZ307" i="4" s="1"/>
  <c r="CA307" i="4" a="1"/>
  <c r="CA307" i="4" s="1"/>
  <c r="CB307" i="4" a="1"/>
  <c r="CB307" i="4" s="1"/>
  <c r="CC307" i="4" a="1"/>
  <c r="CC307" i="4" s="1"/>
  <c r="CD307" i="4" a="1"/>
  <c r="CD307" i="4" s="1"/>
  <c r="CE307" i="4"/>
  <c r="J308" i="4"/>
  <c r="L308" i="4" s="1"/>
  <c r="K308" i="4"/>
  <c r="M308" i="4"/>
  <c r="N308" i="4"/>
  <c r="O308" i="4"/>
  <c r="P308" i="4"/>
  <c r="Q308" i="4"/>
  <c r="R308" i="4"/>
  <c r="U308" i="4"/>
  <c r="V308" i="4"/>
  <c r="W308" i="4"/>
  <c r="X308" i="4"/>
  <c r="Y308" i="4"/>
  <c r="Z308" i="4"/>
  <c r="AA308" i="4"/>
  <c r="AC308" i="4"/>
  <c r="AD308" i="4"/>
  <c r="AE308" i="4"/>
  <c r="AF308" i="4"/>
  <c r="AG308" i="4"/>
  <c r="AI308" i="4"/>
  <c r="AJ308" i="4"/>
  <c r="AK308" i="4" a="1"/>
  <c r="AK308" i="4" s="1"/>
  <c r="AL308" i="4"/>
  <c r="AM308" i="4"/>
  <c r="AN308" i="4" a="1"/>
  <c r="AN308" i="4" s="1"/>
  <c r="AO308" i="4"/>
  <c r="AP308" i="4"/>
  <c r="AQ308" i="4" a="1"/>
  <c r="AQ308" i="4" s="1"/>
  <c r="AR308" i="4"/>
  <c r="AS308" i="4"/>
  <c r="AT308" i="4"/>
  <c r="AU308" i="4"/>
  <c r="AV308" i="4" a="1"/>
  <c r="AV308" i="4" s="1"/>
  <c r="AW308" i="4"/>
  <c r="AX308" i="4"/>
  <c r="BD308" i="4"/>
  <c r="BE308" i="4"/>
  <c r="BF308" i="4"/>
  <c r="BG308" i="4"/>
  <c r="BH308" i="4"/>
  <c r="BI308" i="4" a="1"/>
  <c r="BI308" i="4" s="1"/>
  <c r="BJ308" i="4"/>
  <c r="BK308" i="4"/>
  <c r="BL308" i="4" a="1"/>
  <c r="BL308" i="4" s="1"/>
  <c r="BM308" i="4" a="1"/>
  <c r="BM308" i="4" s="1"/>
  <c r="BN308" i="4" a="1"/>
  <c r="BN308" i="4" s="1"/>
  <c r="BO308" i="4" a="1"/>
  <c r="BO308" i="4" s="1"/>
  <c r="BP308" i="4" a="1"/>
  <c r="BP308" i="4" s="1"/>
  <c r="BQ308" i="4" a="1"/>
  <c r="BQ308" i="4" s="1"/>
  <c r="BR308" i="4" a="1"/>
  <c r="BR308" i="4" s="1"/>
  <c r="BS308" i="4"/>
  <c r="BT308" i="4" a="1"/>
  <c r="BT308" i="4" s="1"/>
  <c r="BU308" i="4" a="1"/>
  <c r="BU308" i="4" s="1"/>
  <c r="BV308" i="4"/>
  <c r="BW308" i="4" a="1"/>
  <c r="BW308" i="4" s="1"/>
  <c r="BX308" i="4"/>
  <c r="BY308" i="4" a="1"/>
  <c r="BY308" i="4" s="1"/>
  <c r="BZ308" i="4" a="1"/>
  <c r="BZ308" i="4" s="1"/>
  <c r="CA308" i="4" a="1"/>
  <c r="CA308" i="4" s="1"/>
  <c r="CB308" i="4" a="1"/>
  <c r="CB308" i="4" s="1"/>
  <c r="CC308" i="4" a="1"/>
  <c r="CC308" i="4" s="1"/>
  <c r="CD308" i="4" a="1"/>
  <c r="CD308" i="4" s="1"/>
  <c r="CE308" i="4"/>
  <c r="J309" i="4"/>
  <c r="L309" i="4" s="1"/>
  <c r="K309" i="4"/>
  <c r="M309" i="4"/>
  <c r="N309" i="4"/>
  <c r="O309" i="4"/>
  <c r="P309" i="4"/>
  <c r="Q309" i="4"/>
  <c r="R309" i="4"/>
  <c r="U309" i="4"/>
  <c r="V309" i="4"/>
  <c r="W309" i="4"/>
  <c r="X309" i="4"/>
  <c r="Y309" i="4"/>
  <c r="Z309" i="4"/>
  <c r="AA309" i="4"/>
  <c r="AC309" i="4"/>
  <c r="AD309" i="4"/>
  <c r="AE309" i="4"/>
  <c r="AF309" i="4"/>
  <c r="AG309" i="4"/>
  <c r="AI309" i="4"/>
  <c r="AJ309" i="4"/>
  <c r="AK309" i="4" a="1"/>
  <c r="AK309" i="4" s="1"/>
  <c r="AL309" i="4"/>
  <c r="AM309" i="4"/>
  <c r="AN309" i="4" a="1"/>
  <c r="AN309" i="4" s="1"/>
  <c r="AO309" i="4"/>
  <c r="AP309" i="4"/>
  <c r="AQ309" i="4" a="1"/>
  <c r="AQ309" i="4" s="1"/>
  <c r="AR309" i="4"/>
  <c r="AS309" i="4"/>
  <c r="AT309" i="4"/>
  <c r="AU309" i="4"/>
  <c r="AV309" i="4" a="1"/>
  <c r="AV309" i="4" s="1"/>
  <c r="AW309" i="4"/>
  <c r="AX309" i="4"/>
  <c r="BD309" i="4"/>
  <c r="BE309" i="4"/>
  <c r="BF309" i="4"/>
  <c r="BG309" i="4"/>
  <c r="BH309" i="4"/>
  <c r="BI309" i="4" a="1"/>
  <c r="BI309" i="4" s="1"/>
  <c r="BJ309" i="4"/>
  <c r="BK309" i="4"/>
  <c r="BL309" i="4" a="1"/>
  <c r="BL309" i="4" s="1"/>
  <c r="BM309" i="4" a="1"/>
  <c r="BM309" i="4" s="1"/>
  <c r="BN309" i="4" a="1"/>
  <c r="BN309" i="4" s="1"/>
  <c r="BO309" i="4" a="1"/>
  <c r="BO309" i="4" s="1"/>
  <c r="BP309" i="4" a="1"/>
  <c r="BP309" i="4" s="1"/>
  <c r="BQ309" i="4" a="1"/>
  <c r="BQ309" i="4" s="1"/>
  <c r="BR309" i="4" a="1"/>
  <c r="BR309" i="4" s="1"/>
  <c r="BS309" i="4"/>
  <c r="BT309" i="4" a="1"/>
  <c r="BT309" i="4" s="1"/>
  <c r="BU309" i="4" a="1"/>
  <c r="BU309" i="4" s="1"/>
  <c r="BV309" i="4"/>
  <c r="BW309" i="4" a="1"/>
  <c r="BW309" i="4" s="1"/>
  <c r="BX309" i="4"/>
  <c r="BY309" i="4" a="1"/>
  <c r="BY309" i="4" s="1"/>
  <c r="BZ309" i="4" a="1"/>
  <c r="BZ309" i="4" s="1"/>
  <c r="CA309" i="4" a="1"/>
  <c r="CA309" i="4" s="1"/>
  <c r="CB309" i="4" a="1"/>
  <c r="CB309" i="4" s="1"/>
  <c r="CC309" i="4" a="1"/>
  <c r="CC309" i="4" s="1"/>
  <c r="CD309" i="4" a="1"/>
  <c r="CD309" i="4" s="1"/>
  <c r="CE309" i="4"/>
  <c r="J310" i="4"/>
  <c r="L310" i="4" s="1"/>
  <c r="K310" i="4"/>
  <c r="M310" i="4"/>
  <c r="N310" i="4"/>
  <c r="O310" i="4"/>
  <c r="P310" i="4"/>
  <c r="Q310" i="4"/>
  <c r="R310" i="4"/>
  <c r="U310" i="4"/>
  <c r="V310" i="4"/>
  <c r="W310" i="4"/>
  <c r="X310" i="4"/>
  <c r="Y310" i="4"/>
  <c r="Z310" i="4"/>
  <c r="AA310" i="4"/>
  <c r="AC310" i="4"/>
  <c r="AD310" i="4"/>
  <c r="AE310" i="4"/>
  <c r="AF310" i="4"/>
  <c r="AG310" i="4"/>
  <c r="AI310" i="4"/>
  <c r="AJ310" i="4"/>
  <c r="AK310" i="4" a="1"/>
  <c r="AK310" i="4" s="1"/>
  <c r="AL310" i="4"/>
  <c r="AM310" i="4"/>
  <c r="AN310" i="4" a="1"/>
  <c r="AN310" i="4" s="1"/>
  <c r="AO310" i="4"/>
  <c r="AP310" i="4"/>
  <c r="AQ310" i="4" a="1"/>
  <c r="AQ310" i="4" s="1"/>
  <c r="AR310" i="4"/>
  <c r="AS310" i="4"/>
  <c r="AT310" i="4"/>
  <c r="AU310" i="4"/>
  <c r="AV310" i="4" a="1"/>
  <c r="AV310" i="4" s="1"/>
  <c r="AW310" i="4"/>
  <c r="AX310" i="4"/>
  <c r="BD310" i="4"/>
  <c r="BE310" i="4"/>
  <c r="BF310" i="4"/>
  <c r="BG310" i="4"/>
  <c r="BH310" i="4"/>
  <c r="BI310" i="4" a="1"/>
  <c r="BI310" i="4" s="1"/>
  <c r="BJ310" i="4"/>
  <c r="BK310" i="4"/>
  <c r="BL310" i="4" a="1"/>
  <c r="BL310" i="4" s="1"/>
  <c r="BM310" i="4" a="1"/>
  <c r="BM310" i="4" s="1"/>
  <c r="BN310" i="4" a="1"/>
  <c r="BN310" i="4" s="1"/>
  <c r="BO310" i="4" a="1"/>
  <c r="BO310" i="4" s="1"/>
  <c r="BP310" i="4" a="1"/>
  <c r="BP310" i="4" s="1"/>
  <c r="BQ310" i="4" a="1"/>
  <c r="BQ310" i="4" s="1"/>
  <c r="BR310" i="4" a="1"/>
  <c r="BR310" i="4" s="1"/>
  <c r="BS310" i="4"/>
  <c r="BT310" i="4" a="1"/>
  <c r="BT310" i="4" s="1"/>
  <c r="BU310" i="4" a="1"/>
  <c r="BU310" i="4" s="1"/>
  <c r="BV310" i="4"/>
  <c r="BW310" i="4" a="1"/>
  <c r="BW310" i="4" s="1"/>
  <c r="BX310" i="4"/>
  <c r="BY310" i="4" a="1"/>
  <c r="BY310" i="4" s="1"/>
  <c r="BZ310" i="4" a="1"/>
  <c r="BZ310" i="4" s="1"/>
  <c r="CA310" i="4" a="1"/>
  <c r="CA310" i="4" s="1"/>
  <c r="CB310" i="4" a="1"/>
  <c r="CB310" i="4" s="1"/>
  <c r="CC310" i="4" a="1"/>
  <c r="CC310" i="4" s="1"/>
  <c r="CD310" i="4" a="1"/>
  <c r="CD310" i="4" s="1"/>
  <c r="CE310" i="4"/>
  <c r="J311" i="4"/>
  <c r="L311" i="4" s="1"/>
  <c r="K311" i="4"/>
  <c r="M311" i="4"/>
  <c r="N311" i="4"/>
  <c r="O311" i="4"/>
  <c r="P311" i="4"/>
  <c r="Q311" i="4"/>
  <c r="R311" i="4"/>
  <c r="U311" i="4"/>
  <c r="V311" i="4"/>
  <c r="W311" i="4"/>
  <c r="X311" i="4"/>
  <c r="Y311" i="4"/>
  <c r="Z311" i="4"/>
  <c r="AA311" i="4"/>
  <c r="AC311" i="4"/>
  <c r="AD311" i="4"/>
  <c r="AE311" i="4"/>
  <c r="AF311" i="4"/>
  <c r="AG311" i="4"/>
  <c r="AI311" i="4"/>
  <c r="AJ311" i="4"/>
  <c r="AK311" i="4" a="1"/>
  <c r="AK311" i="4" s="1"/>
  <c r="AL311" i="4"/>
  <c r="AM311" i="4"/>
  <c r="AN311" i="4" a="1"/>
  <c r="AN311" i="4" s="1"/>
  <c r="AO311" i="4"/>
  <c r="AP311" i="4"/>
  <c r="AQ311" i="4" a="1"/>
  <c r="AQ311" i="4" s="1"/>
  <c r="AR311" i="4"/>
  <c r="AS311" i="4"/>
  <c r="AT311" i="4"/>
  <c r="AU311" i="4"/>
  <c r="AV311" i="4" a="1"/>
  <c r="AV311" i="4" s="1"/>
  <c r="AW311" i="4"/>
  <c r="AX311" i="4"/>
  <c r="BD311" i="4"/>
  <c r="BE311" i="4"/>
  <c r="BF311" i="4"/>
  <c r="BG311" i="4"/>
  <c r="BH311" i="4"/>
  <c r="BI311" i="4" a="1"/>
  <c r="BI311" i="4" s="1"/>
  <c r="BJ311" i="4"/>
  <c r="BK311" i="4"/>
  <c r="BL311" i="4" a="1"/>
  <c r="BL311" i="4" s="1"/>
  <c r="BM311" i="4" a="1"/>
  <c r="BM311" i="4" s="1"/>
  <c r="BN311" i="4" a="1"/>
  <c r="BN311" i="4" s="1"/>
  <c r="BO311" i="4" a="1"/>
  <c r="BO311" i="4" s="1"/>
  <c r="BP311" i="4" a="1"/>
  <c r="BP311" i="4" s="1"/>
  <c r="BQ311" i="4" a="1"/>
  <c r="BQ311" i="4" s="1"/>
  <c r="BR311" i="4" a="1"/>
  <c r="BR311" i="4" s="1"/>
  <c r="BS311" i="4"/>
  <c r="BT311" i="4" a="1"/>
  <c r="BT311" i="4" s="1"/>
  <c r="BU311" i="4" a="1"/>
  <c r="BU311" i="4" s="1"/>
  <c r="BV311" i="4"/>
  <c r="BW311" i="4" a="1"/>
  <c r="BW311" i="4" s="1"/>
  <c r="BX311" i="4"/>
  <c r="BY311" i="4" a="1"/>
  <c r="BY311" i="4" s="1"/>
  <c r="BZ311" i="4" a="1"/>
  <c r="BZ311" i="4" s="1"/>
  <c r="CA311" i="4" a="1"/>
  <c r="CA311" i="4" s="1"/>
  <c r="CB311" i="4" a="1"/>
  <c r="CB311" i="4" s="1"/>
  <c r="CC311" i="4" a="1"/>
  <c r="CC311" i="4" s="1"/>
  <c r="CD311" i="4" a="1"/>
  <c r="CD311" i="4" s="1"/>
  <c r="CE311" i="4"/>
  <c r="J312" i="4"/>
  <c r="L312" i="4" s="1"/>
  <c r="K312" i="4"/>
  <c r="M312" i="4"/>
  <c r="N312" i="4"/>
  <c r="O312" i="4"/>
  <c r="P312" i="4"/>
  <c r="Q312" i="4"/>
  <c r="R312" i="4"/>
  <c r="U312" i="4"/>
  <c r="V312" i="4"/>
  <c r="W312" i="4"/>
  <c r="X312" i="4"/>
  <c r="Y312" i="4"/>
  <c r="Z312" i="4"/>
  <c r="AA312" i="4"/>
  <c r="AC312" i="4"/>
  <c r="AD312" i="4"/>
  <c r="AE312" i="4"/>
  <c r="AF312" i="4"/>
  <c r="AG312" i="4"/>
  <c r="AI312" i="4"/>
  <c r="AJ312" i="4"/>
  <c r="AK312" i="4" a="1"/>
  <c r="AK312" i="4" s="1"/>
  <c r="AL312" i="4"/>
  <c r="AM312" i="4"/>
  <c r="AN312" i="4" a="1"/>
  <c r="AN312" i="4" s="1"/>
  <c r="AO312" i="4"/>
  <c r="AP312" i="4"/>
  <c r="AQ312" i="4" a="1"/>
  <c r="AQ312" i="4" s="1"/>
  <c r="AR312" i="4"/>
  <c r="AS312" i="4"/>
  <c r="AT312" i="4"/>
  <c r="AU312" i="4"/>
  <c r="AV312" i="4" a="1"/>
  <c r="AV312" i="4" s="1"/>
  <c r="AW312" i="4"/>
  <c r="AX312" i="4"/>
  <c r="BD312" i="4"/>
  <c r="BE312" i="4"/>
  <c r="BF312" i="4"/>
  <c r="BG312" i="4"/>
  <c r="BH312" i="4"/>
  <c r="BI312" i="4" a="1"/>
  <c r="BI312" i="4" s="1"/>
  <c r="BJ312" i="4"/>
  <c r="BK312" i="4"/>
  <c r="BL312" i="4" a="1"/>
  <c r="BL312" i="4" s="1"/>
  <c r="BM312" i="4" a="1"/>
  <c r="BM312" i="4" s="1"/>
  <c r="BN312" i="4" a="1"/>
  <c r="BN312" i="4" s="1"/>
  <c r="BO312" i="4" a="1"/>
  <c r="BO312" i="4" s="1"/>
  <c r="BP312" i="4" a="1"/>
  <c r="BP312" i="4" s="1"/>
  <c r="BQ312" i="4" a="1"/>
  <c r="BQ312" i="4" s="1"/>
  <c r="BR312" i="4" a="1"/>
  <c r="BR312" i="4" s="1"/>
  <c r="BS312" i="4"/>
  <c r="BT312" i="4" a="1"/>
  <c r="BT312" i="4" s="1"/>
  <c r="BU312" i="4" a="1"/>
  <c r="BU312" i="4" s="1"/>
  <c r="BV312" i="4"/>
  <c r="BW312" i="4" a="1"/>
  <c r="BW312" i="4" s="1"/>
  <c r="BX312" i="4"/>
  <c r="BY312" i="4" a="1"/>
  <c r="BY312" i="4" s="1"/>
  <c r="BZ312" i="4" a="1"/>
  <c r="BZ312" i="4" s="1"/>
  <c r="CA312" i="4" a="1"/>
  <c r="CA312" i="4" s="1"/>
  <c r="CB312" i="4" a="1"/>
  <c r="CB312" i="4" s="1"/>
  <c r="CC312" i="4" a="1"/>
  <c r="CC312" i="4" s="1"/>
  <c r="CD312" i="4" a="1"/>
  <c r="CD312" i="4" s="1"/>
  <c r="CE312" i="4"/>
  <c r="J313" i="4"/>
  <c r="L313" i="4" s="1"/>
  <c r="K313" i="4"/>
  <c r="M313" i="4"/>
  <c r="N313" i="4"/>
  <c r="O313" i="4"/>
  <c r="P313" i="4"/>
  <c r="Q313" i="4"/>
  <c r="R313" i="4"/>
  <c r="U313" i="4"/>
  <c r="V313" i="4"/>
  <c r="W313" i="4"/>
  <c r="X313" i="4"/>
  <c r="Y313" i="4"/>
  <c r="Z313" i="4"/>
  <c r="AA313" i="4"/>
  <c r="AC313" i="4"/>
  <c r="AD313" i="4"/>
  <c r="AE313" i="4"/>
  <c r="AF313" i="4"/>
  <c r="AG313" i="4"/>
  <c r="AI313" i="4"/>
  <c r="AJ313" i="4"/>
  <c r="AK313" i="4" a="1"/>
  <c r="AK313" i="4" s="1"/>
  <c r="AL313" i="4"/>
  <c r="AM313" i="4"/>
  <c r="AN313" i="4" a="1"/>
  <c r="AN313" i="4" s="1"/>
  <c r="AO313" i="4"/>
  <c r="AP313" i="4"/>
  <c r="AQ313" i="4" a="1"/>
  <c r="AQ313" i="4" s="1"/>
  <c r="AR313" i="4"/>
  <c r="AS313" i="4"/>
  <c r="AT313" i="4"/>
  <c r="AU313" i="4"/>
  <c r="AV313" i="4" a="1"/>
  <c r="AV313" i="4" s="1"/>
  <c r="AW313" i="4"/>
  <c r="AX313" i="4"/>
  <c r="BD313" i="4"/>
  <c r="BE313" i="4"/>
  <c r="BF313" i="4"/>
  <c r="BG313" i="4"/>
  <c r="BH313" i="4"/>
  <c r="BI313" i="4" a="1"/>
  <c r="BI313" i="4" s="1"/>
  <c r="BJ313" i="4"/>
  <c r="BK313" i="4"/>
  <c r="BL313" i="4" a="1"/>
  <c r="BL313" i="4" s="1"/>
  <c r="BM313" i="4" a="1"/>
  <c r="BM313" i="4" s="1"/>
  <c r="BN313" i="4" a="1"/>
  <c r="BN313" i="4" s="1"/>
  <c r="BO313" i="4" a="1"/>
  <c r="BO313" i="4" s="1"/>
  <c r="BP313" i="4" a="1"/>
  <c r="BP313" i="4" s="1"/>
  <c r="BQ313" i="4" a="1"/>
  <c r="BQ313" i="4" s="1"/>
  <c r="BR313" i="4" a="1"/>
  <c r="BR313" i="4" s="1"/>
  <c r="BS313" i="4"/>
  <c r="BT313" i="4" a="1"/>
  <c r="BT313" i="4" s="1"/>
  <c r="BU313" i="4" a="1"/>
  <c r="BU313" i="4" s="1"/>
  <c r="BV313" i="4"/>
  <c r="BW313" i="4" a="1"/>
  <c r="BW313" i="4" s="1"/>
  <c r="BX313" i="4"/>
  <c r="BY313" i="4" a="1"/>
  <c r="BY313" i="4" s="1"/>
  <c r="BZ313" i="4" a="1"/>
  <c r="BZ313" i="4" s="1"/>
  <c r="CA313" i="4" a="1"/>
  <c r="CA313" i="4" s="1"/>
  <c r="CB313" i="4" a="1"/>
  <c r="CB313" i="4" s="1"/>
  <c r="CC313" i="4" a="1"/>
  <c r="CC313" i="4" s="1"/>
  <c r="CD313" i="4" a="1"/>
  <c r="CD313" i="4" s="1"/>
  <c r="CE313" i="4"/>
  <c r="J314" i="4"/>
  <c r="L314" i="4" s="1"/>
  <c r="K314" i="4"/>
  <c r="M314" i="4"/>
  <c r="N314" i="4"/>
  <c r="O314" i="4"/>
  <c r="P314" i="4"/>
  <c r="Q314" i="4"/>
  <c r="R314" i="4"/>
  <c r="U314" i="4"/>
  <c r="V314" i="4"/>
  <c r="W314" i="4"/>
  <c r="X314" i="4"/>
  <c r="Y314" i="4"/>
  <c r="Z314" i="4"/>
  <c r="AA314" i="4"/>
  <c r="AC314" i="4"/>
  <c r="AD314" i="4"/>
  <c r="AE314" i="4"/>
  <c r="AF314" i="4"/>
  <c r="AG314" i="4"/>
  <c r="AI314" i="4"/>
  <c r="AJ314" i="4"/>
  <c r="AK314" i="4" a="1"/>
  <c r="AK314" i="4" s="1"/>
  <c r="AL314" i="4"/>
  <c r="AM314" i="4"/>
  <c r="AN314" i="4" a="1"/>
  <c r="AN314" i="4" s="1"/>
  <c r="AO314" i="4"/>
  <c r="AP314" i="4"/>
  <c r="AQ314" i="4" a="1"/>
  <c r="AQ314" i="4" s="1"/>
  <c r="AR314" i="4"/>
  <c r="AS314" i="4"/>
  <c r="AT314" i="4"/>
  <c r="AU314" i="4"/>
  <c r="AV314" i="4" a="1"/>
  <c r="AV314" i="4" s="1"/>
  <c r="AW314" i="4"/>
  <c r="AX314" i="4"/>
  <c r="BD314" i="4"/>
  <c r="BE314" i="4"/>
  <c r="BF314" i="4"/>
  <c r="BG314" i="4"/>
  <c r="BH314" i="4"/>
  <c r="BI314" i="4" a="1"/>
  <c r="BI314" i="4" s="1"/>
  <c r="BJ314" i="4"/>
  <c r="BK314" i="4"/>
  <c r="BL314" i="4" a="1"/>
  <c r="BL314" i="4" s="1"/>
  <c r="BM314" i="4" a="1"/>
  <c r="BM314" i="4" s="1"/>
  <c r="BN314" i="4" a="1"/>
  <c r="BN314" i="4" s="1"/>
  <c r="BO314" i="4" a="1"/>
  <c r="BO314" i="4" s="1"/>
  <c r="BP314" i="4" a="1"/>
  <c r="BP314" i="4" s="1"/>
  <c r="BQ314" i="4" a="1"/>
  <c r="BQ314" i="4" s="1"/>
  <c r="BR314" i="4" a="1"/>
  <c r="BR314" i="4" s="1"/>
  <c r="BS314" i="4"/>
  <c r="BT314" i="4" a="1"/>
  <c r="BT314" i="4" s="1"/>
  <c r="BU314" i="4" a="1"/>
  <c r="BU314" i="4" s="1"/>
  <c r="BV314" i="4"/>
  <c r="BW314" i="4" a="1"/>
  <c r="BW314" i="4" s="1"/>
  <c r="BX314" i="4"/>
  <c r="BY314" i="4" a="1"/>
  <c r="BY314" i="4" s="1"/>
  <c r="BZ314" i="4" a="1"/>
  <c r="BZ314" i="4" s="1"/>
  <c r="CA314" i="4" a="1"/>
  <c r="CA314" i="4" s="1"/>
  <c r="CB314" i="4" a="1"/>
  <c r="CB314" i="4" s="1"/>
  <c r="CC314" i="4" a="1"/>
  <c r="CC314" i="4" s="1"/>
  <c r="CD314" i="4" a="1"/>
  <c r="CD314" i="4" s="1"/>
  <c r="CE314" i="4"/>
  <c r="J315" i="4"/>
  <c r="L315" i="4" s="1"/>
  <c r="K315" i="4"/>
  <c r="M315" i="4"/>
  <c r="N315" i="4"/>
  <c r="O315" i="4"/>
  <c r="P315" i="4"/>
  <c r="Q315" i="4"/>
  <c r="R315" i="4"/>
  <c r="U315" i="4"/>
  <c r="V315" i="4"/>
  <c r="W315" i="4"/>
  <c r="X315" i="4"/>
  <c r="Y315" i="4"/>
  <c r="Z315" i="4"/>
  <c r="AA315" i="4"/>
  <c r="AC315" i="4"/>
  <c r="AD315" i="4"/>
  <c r="AE315" i="4"/>
  <c r="AF315" i="4"/>
  <c r="AG315" i="4"/>
  <c r="AI315" i="4"/>
  <c r="AJ315" i="4"/>
  <c r="AK315" i="4" a="1"/>
  <c r="AK315" i="4" s="1"/>
  <c r="AL315" i="4"/>
  <c r="AM315" i="4"/>
  <c r="AN315" i="4" a="1"/>
  <c r="AN315" i="4" s="1"/>
  <c r="AO315" i="4"/>
  <c r="AP315" i="4"/>
  <c r="AQ315" i="4" a="1"/>
  <c r="AQ315" i="4" s="1"/>
  <c r="AR315" i="4"/>
  <c r="AS315" i="4"/>
  <c r="AT315" i="4"/>
  <c r="AU315" i="4"/>
  <c r="AV315" i="4" a="1"/>
  <c r="AV315" i="4" s="1"/>
  <c r="AW315" i="4"/>
  <c r="AX315" i="4"/>
  <c r="BD315" i="4"/>
  <c r="BE315" i="4"/>
  <c r="BF315" i="4"/>
  <c r="BG315" i="4"/>
  <c r="BH315" i="4"/>
  <c r="BI315" i="4" a="1"/>
  <c r="BI315" i="4" s="1"/>
  <c r="BJ315" i="4"/>
  <c r="BK315" i="4"/>
  <c r="BL315" i="4" a="1"/>
  <c r="BL315" i="4" s="1"/>
  <c r="BM315" i="4" a="1"/>
  <c r="BM315" i="4" s="1"/>
  <c r="BN315" i="4" a="1"/>
  <c r="BN315" i="4" s="1"/>
  <c r="BO315" i="4" a="1"/>
  <c r="BO315" i="4" s="1"/>
  <c r="BP315" i="4" a="1"/>
  <c r="BP315" i="4" s="1"/>
  <c r="BQ315" i="4" a="1"/>
  <c r="BQ315" i="4" s="1"/>
  <c r="BR315" i="4" a="1"/>
  <c r="BR315" i="4" s="1"/>
  <c r="BS315" i="4"/>
  <c r="BT315" i="4" a="1"/>
  <c r="BT315" i="4" s="1"/>
  <c r="BU315" i="4" a="1"/>
  <c r="BU315" i="4" s="1"/>
  <c r="BV315" i="4"/>
  <c r="BW315" i="4" a="1"/>
  <c r="BW315" i="4" s="1"/>
  <c r="BX315" i="4"/>
  <c r="BY315" i="4" a="1"/>
  <c r="BY315" i="4" s="1"/>
  <c r="BZ315" i="4" a="1"/>
  <c r="BZ315" i="4" s="1"/>
  <c r="CA315" i="4" a="1"/>
  <c r="CA315" i="4" s="1"/>
  <c r="CB315" i="4" a="1"/>
  <c r="CB315" i="4" s="1"/>
  <c r="CC315" i="4" a="1"/>
  <c r="CC315" i="4" s="1"/>
  <c r="CD315" i="4" a="1"/>
  <c r="CD315" i="4" s="1"/>
  <c r="CE315" i="4"/>
  <c r="J316" i="4"/>
  <c r="L316" i="4" s="1"/>
  <c r="K316" i="4"/>
  <c r="M316" i="4"/>
  <c r="N316" i="4"/>
  <c r="O316" i="4"/>
  <c r="P316" i="4"/>
  <c r="Q316" i="4"/>
  <c r="R316" i="4"/>
  <c r="U316" i="4"/>
  <c r="V316" i="4"/>
  <c r="W316" i="4"/>
  <c r="X316" i="4"/>
  <c r="Y316" i="4"/>
  <c r="Z316" i="4"/>
  <c r="AA316" i="4"/>
  <c r="AC316" i="4"/>
  <c r="AD316" i="4"/>
  <c r="AE316" i="4"/>
  <c r="AF316" i="4"/>
  <c r="AG316" i="4"/>
  <c r="AI316" i="4"/>
  <c r="AJ316" i="4"/>
  <c r="AK316" i="4" a="1"/>
  <c r="AK316" i="4" s="1"/>
  <c r="AL316" i="4"/>
  <c r="AM316" i="4"/>
  <c r="AN316" i="4" a="1"/>
  <c r="AN316" i="4" s="1"/>
  <c r="AO316" i="4"/>
  <c r="AP316" i="4"/>
  <c r="AQ316" i="4" a="1"/>
  <c r="AQ316" i="4" s="1"/>
  <c r="AR316" i="4"/>
  <c r="AS316" i="4"/>
  <c r="AT316" i="4"/>
  <c r="AU316" i="4"/>
  <c r="AV316" i="4" a="1"/>
  <c r="AV316" i="4" s="1"/>
  <c r="AW316" i="4"/>
  <c r="AX316" i="4"/>
  <c r="BD316" i="4"/>
  <c r="BE316" i="4"/>
  <c r="BF316" i="4"/>
  <c r="BG316" i="4"/>
  <c r="BH316" i="4"/>
  <c r="BI316" i="4" a="1"/>
  <c r="BI316" i="4" s="1"/>
  <c r="BJ316" i="4"/>
  <c r="BK316" i="4"/>
  <c r="BL316" i="4" a="1"/>
  <c r="BL316" i="4" s="1"/>
  <c r="BM316" i="4" a="1"/>
  <c r="BM316" i="4" s="1"/>
  <c r="BN316" i="4" a="1"/>
  <c r="BN316" i="4" s="1"/>
  <c r="BO316" i="4" a="1"/>
  <c r="BO316" i="4" s="1"/>
  <c r="BP316" i="4" a="1"/>
  <c r="BP316" i="4" s="1"/>
  <c r="BQ316" i="4" a="1"/>
  <c r="BQ316" i="4" s="1"/>
  <c r="BR316" i="4" a="1"/>
  <c r="BR316" i="4" s="1"/>
  <c r="BS316" i="4"/>
  <c r="BT316" i="4" a="1"/>
  <c r="BT316" i="4" s="1"/>
  <c r="BU316" i="4" a="1"/>
  <c r="BU316" i="4" s="1"/>
  <c r="BV316" i="4"/>
  <c r="BW316" i="4" a="1"/>
  <c r="BW316" i="4" s="1"/>
  <c r="BX316" i="4"/>
  <c r="BY316" i="4" a="1"/>
  <c r="BY316" i="4" s="1"/>
  <c r="BZ316" i="4" a="1"/>
  <c r="BZ316" i="4" s="1"/>
  <c r="CA316" i="4" a="1"/>
  <c r="CA316" i="4" s="1"/>
  <c r="CB316" i="4" a="1"/>
  <c r="CB316" i="4" s="1"/>
  <c r="CC316" i="4" a="1"/>
  <c r="CC316" i="4" s="1"/>
  <c r="CD316" i="4" a="1"/>
  <c r="CD316" i="4" s="1"/>
  <c r="CE316" i="4"/>
  <c r="J317" i="4"/>
  <c r="L317" i="4" s="1"/>
  <c r="K317" i="4"/>
  <c r="M317" i="4"/>
  <c r="N317" i="4"/>
  <c r="O317" i="4"/>
  <c r="P317" i="4"/>
  <c r="Q317" i="4"/>
  <c r="R317" i="4"/>
  <c r="U317" i="4"/>
  <c r="V317" i="4"/>
  <c r="W317" i="4"/>
  <c r="X317" i="4"/>
  <c r="Y317" i="4"/>
  <c r="Z317" i="4"/>
  <c r="AA317" i="4"/>
  <c r="AC317" i="4"/>
  <c r="AD317" i="4"/>
  <c r="AE317" i="4"/>
  <c r="AF317" i="4"/>
  <c r="AG317" i="4"/>
  <c r="AI317" i="4"/>
  <c r="AJ317" i="4"/>
  <c r="AK317" i="4" a="1"/>
  <c r="AK317" i="4" s="1"/>
  <c r="AL317" i="4"/>
  <c r="AM317" i="4"/>
  <c r="AN317" i="4" a="1"/>
  <c r="AN317" i="4" s="1"/>
  <c r="AO317" i="4"/>
  <c r="AP317" i="4"/>
  <c r="AQ317" i="4" a="1"/>
  <c r="AQ317" i="4" s="1"/>
  <c r="AR317" i="4"/>
  <c r="AS317" i="4"/>
  <c r="AT317" i="4"/>
  <c r="AU317" i="4"/>
  <c r="AV317" i="4" a="1"/>
  <c r="AV317" i="4" s="1"/>
  <c r="AW317" i="4"/>
  <c r="AX317" i="4"/>
  <c r="BD317" i="4"/>
  <c r="BE317" i="4"/>
  <c r="BF317" i="4"/>
  <c r="BG317" i="4"/>
  <c r="BH317" i="4"/>
  <c r="BI317" i="4" a="1"/>
  <c r="BI317" i="4" s="1"/>
  <c r="BJ317" i="4"/>
  <c r="BK317" i="4"/>
  <c r="BL317" i="4" a="1"/>
  <c r="BL317" i="4" s="1"/>
  <c r="BM317" i="4" a="1"/>
  <c r="BM317" i="4" s="1"/>
  <c r="BN317" i="4" a="1"/>
  <c r="BN317" i="4" s="1"/>
  <c r="BO317" i="4" a="1"/>
  <c r="BO317" i="4" s="1"/>
  <c r="BP317" i="4" a="1"/>
  <c r="BP317" i="4" s="1"/>
  <c r="BQ317" i="4" a="1"/>
  <c r="BQ317" i="4" s="1"/>
  <c r="BR317" i="4" a="1"/>
  <c r="BR317" i="4" s="1"/>
  <c r="BS317" i="4"/>
  <c r="BT317" i="4" a="1"/>
  <c r="BT317" i="4" s="1"/>
  <c r="BU317" i="4" a="1"/>
  <c r="BU317" i="4" s="1"/>
  <c r="BV317" i="4"/>
  <c r="BW317" i="4" a="1"/>
  <c r="BW317" i="4" s="1"/>
  <c r="BX317" i="4"/>
  <c r="BY317" i="4" a="1"/>
  <c r="BY317" i="4" s="1"/>
  <c r="BZ317" i="4" a="1"/>
  <c r="BZ317" i="4" s="1"/>
  <c r="CA317" i="4" a="1"/>
  <c r="CA317" i="4" s="1"/>
  <c r="CB317" i="4" a="1"/>
  <c r="CB317" i="4" s="1"/>
  <c r="CC317" i="4" a="1"/>
  <c r="CC317" i="4" s="1"/>
  <c r="CD317" i="4" a="1"/>
  <c r="CD317" i="4" s="1"/>
  <c r="CE317" i="4"/>
  <c r="J318" i="4"/>
  <c r="L318" i="4" s="1"/>
  <c r="K318" i="4"/>
  <c r="M318" i="4"/>
  <c r="N318" i="4"/>
  <c r="O318" i="4"/>
  <c r="P318" i="4"/>
  <c r="Q318" i="4"/>
  <c r="R318" i="4"/>
  <c r="U318" i="4"/>
  <c r="V318" i="4"/>
  <c r="W318" i="4"/>
  <c r="X318" i="4"/>
  <c r="Y318" i="4"/>
  <c r="Z318" i="4"/>
  <c r="AA318" i="4"/>
  <c r="AC318" i="4"/>
  <c r="AD318" i="4"/>
  <c r="AE318" i="4"/>
  <c r="AF318" i="4"/>
  <c r="AG318" i="4"/>
  <c r="AI318" i="4"/>
  <c r="AJ318" i="4"/>
  <c r="AK318" i="4" a="1"/>
  <c r="AK318" i="4" s="1"/>
  <c r="AL318" i="4"/>
  <c r="AM318" i="4"/>
  <c r="AN318" i="4" a="1"/>
  <c r="AN318" i="4" s="1"/>
  <c r="AO318" i="4"/>
  <c r="AP318" i="4"/>
  <c r="AQ318" i="4" a="1"/>
  <c r="AQ318" i="4" s="1"/>
  <c r="AR318" i="4"/>
  <c r="AS318" i="4"/>
  <c r="AT318" i="4"/>
  <c r="AU318" i="4"/>
  <c r="AV318" i="4" a="1"/>
  <c r="AV318" i="4" s="1"/>
  <c r="AW318" i="4"/>
  <c r="AX318" i="4"/>
  <c r="BD318" i="4"/>
  <c r="BE318" i="4"/>
  <c r="BF318" i="4"/>
  <c r="BG318" i="4"/>
  <c r="BH318" i="4"/>
  <c r="BI318" i="4" a="1"/>
  <c r="BI318" i="4" s="1"/>
  <c r="BJ318" i="4"/>
  <c r="BK318" i="4"/>
  <c r="BL318" i="4" a="1"/>
  <c r="BL318" i="4" s="1"/>
  <c r="BM318" i="4" a="1"/>
  <c r="BM318" i="4" s="1"/>
  <c r="BN318" i="4" a="1"/>
  <c r="BN318" i="4" s="1"/>
  <c r="BO318" i="4" a="1"/>
  <c r="BO318" i="4" s="1"/>
  <c r="BP318" i="4" a="1"/>
  <c r="BP318" i="4" s="1"/>
  <c r="BQ318" i="4" a="1"/>
  <c r="BQ318" i="4" s="1"/>
  <c r="BR318" i="4" a="1"/>
  <c r="BR318" i="4" s="1"/>
  <c r="BS318" i="4"/>
  <c r="BT318" i="4" a="1"/>
  <c r="BT318" i="4" s="1"/>
  <c r="BU318" i="4" a="1"/>
  <c r="BU318" i="4" s="1"/>
  <c r="BV318" i="4"/>
  <c r="BW318" i="4" a="1"/>
  <c r="BW318" i="4" s="1"/>
  <c r="BX318" i="4"/>
  <c r="BY318" i="4" a="1"/>
  <c r="BY318" i="4" s="1"/>
  <c r="BZ318" i="4" a="1"/>
  <c r="BZ318" i="4" s="1"/>
  <c r="CA318" i="4" a="1"/>
  <c r="CA318" i="4" s="1"/>
  <c r="CB318" i="4" a="1"/>
  <c r="CB318" i="4" s="1"/>
  <c r="CC318" i="4" a="1"/>
  <c r="CC318" i="4" s="1"/>
  <c r="CD318" i="4" a="1"/>
  <c r="CD318" i="4" s="1"/>
  <c r="CE318" i="4"/>
  <c r="J319" i="4"/>
  <c r="L319" i="4" s="1"/>
  <c r="K319" i="4"/>
  <c r="M319" i="4"/>
  <c r="N319" i="4"/>
  <c r="O319" i="4"/>
  <c r="P319" i="4"/>
  <c r="Q319" i="4"/>
  <c r="R319" i="4"/>
  <c r="U319" i="4"/>
  <c r="V319" i="4"/>
  <c r="W319" i="4"/>
  <c r="X319" i="4"/>
  <c r="Y319" i="4"/>
  <c r="Z319" i="4"/>
  <c r="AA319" i="4"/>
  <c r="AC319" i="4"/>
  <c r="AD319" i="4"/>
  <c r="AE319" i="4"/>
  <c r="AF319" i="4"/>
  <c r="AG319" i="4"/>
  <c r="AI319" i="4"/>
  <c r="AJ319" i="4"/>
  <c r="AK319" i="4" a="1"/>
  <c r="AK319" i="4" s="1"/>
  <c r="AL319" i="4"/>
  <c r="AM319" i="4"/>
  <c r="AN319" i="4" a="1"/>
  <c r="AN319" i="4" s="1"/>
  <c r="AO319" i="4"/>
  <c r="AP319" i="4"/>
  <c r="AQ319" i="4" a="1"/>
  <c r="AQ319" i="4" s="1"/>
  <c r="AR319" i="4"/>
  <c r="AS319" i="4"/>
  <c r="AT319" i="4"/>
  <c r="AU319" i="4"/>
  <c r="AV319" i="4" a="1"/>
  <c r="AV319" i="4" s="1"/>
  <c r="AW319" i="4"/>
  <c r="AX319" i="4"/>
  <c r="BD319" i="4"/>
  <c r="BE319" i="4"/>
  <c r="BF319" i="4"/>
  <c r="BG319" i="4"/>
  <c r="BH319" i="4"/>
  <c r="BI319" i="4" a="1"/>
  <c r="BI319" i="4" s="1"/>
  <c r="BJ319" i="4"/>
  <c r="BK319" i="4"/>
  <c r="BL319" i="4" a="1"/>
  <c r="BL319" i="4" s="1"/>
  <c r="BM319" i="4" a="1"/>
  <c r="BM319" i="4" s="1"/>
  <c r="BN319" i="4" a="1"/>
  <c r="BN319" i="4" s="1"/>
  <c r="BO319" i="4" a="1"/>
  <c r="BO319" i="4" s="1"/>
  <c r="BP319" i="4" a="1"/>
  <c r="BP319" i="4" s="1"/>
  <c r="BQ319" i="4" a="1"/>
  <c r="BQ319" i="4" s="1"/>
  <c r="BR319" i="4" a="1"/>
  <c r="BR319" i="4" s="1"/>
  <c r="BS319" i="4"/>
  <c r="BT319" i="4" a="1"/>
  <c r="BT319" i="4" s="1"/>
  <c r="BU319" i="4" a="1"/>
  <c r="BU319" i="4" s="1"/>
  <c r="BV319" i="4"/>
  <c r="BW319" i="4" a="1"/>
  <c r="BW319" i="4" s="1"/>
  <c r="BX319" i="4"/>
  <c r="BY319" i="4" a="1"/>
  <c r="BY319" i="4" s="1"/>
  <c r="BZ319" i="4" a="1"/>
  <c r="BZ319" i="4" s="1"/>
  <c r="CA319" i="4" a="1"/>
  <c r="CA319" i="4" s="1"/>
  <c r="CB319" i="4" a="1"/>
  <c r="CB319" i="4" s="1"/>
  <c r="CC319" i="4" a="1"/>
  <c r="CC319" i="4" s="1"/>
  <c r="CD319" i="4" a="1"/>
  <c r="CD319" i="4" s="1"/>
  <c r="CE319" i="4"/>
  <c r="J320" i="4"/>
  <c r="L320" i="4" s="1"/>
  <c r="K320" i="4"/>
  <c r="M320" i="4"/>
  <c r="N320" i="4"/>
  <c r="O320" i="4"/>
  <c r="P320" i="4"/>
  <c r="Q320" i="4"/>
  <c r="R320" i="4"/>
  <c r="U320" i="4"/>
  <c r="V320" i="4"/>
  <c r="W320" i="4"/>
  <c r="X320" i="4"/>
  <c r="Y320" i="4"/>
  <c r="Z320" i="4"/>
  <c r="AA320" i="4"/>
  <c r="AC320" i="4"/>
  <c r="AD320" i="4"/>
  <c r="AE320" i="4"/>
  <c r="AF320" i="4"/>
  <c r="AG320" i="4"/>
  <c r="AI320" i="4"/>
  <c r="AJ320" i="4"/>
  <c r="AK320" i="4" a="1"/>
  <c r="AK320" i="4" s="1"/>
  <c r="AL320" i="4"/>
  <c r="AM320" i="4"/>
  <c r="AN320" i="4" a="1"/>
  <c r="AN320" i="4" s="1"/>
  <c r="AO320" i="4"/>
  <c r="AP320" i="4"/>
  <c r="AQ320" i="4" a="1"/>
  <c r="AQ320" i="4" s="1"/>
  <c r="AR320" i="4"/>
  <c r="AS320" i="4"/>
  <c r="AT320" i="4"/>
  <c r="AU320" i="4"/>
  <c r="AV320" i="4" a="1"/>
  <c r="AV320" i="4" s="1"/>
  <c r="AW320" i="4"/>
  <c r="AX320" i="4"/>
  <c r="BD320" i="4"/>
  <c r="BE320" i="4"/>
  <c r="BF320" i="4"/>
  <c r="BG320" i="4"/>
  <c r="BH320" i="4"/>
  <c r="BI320" i="4" a="1"/>
  <c r="BI320" i="4" s="1"/>
  <c r="BJ320" i="4"/>
  <c r="BK320" i="4"/>
  <c r="BL320" i="4" a="1"/>
  <c r="BL320" i="4" s="1"/>
  <c r="BM320" i="4" a="1"/>
  <c r="BM320" i="4" s="1"/>
  <c r="BN320" i="4" a="1"/>
  <c r="BN320" i="4" s="1"/>
  <c r="BO320" i="4" a="1"/>
  <c r="BO320" i="4" s="1"/>
  <c r="BP320" i="4" a="1"/>
  <c r="BP320" i="4" s="1"/>
  <c r="BQ320" i="4" a="1"/>
  <c r="BQ320" i="4" s="1"/>
  <c r="BR320" i="4" a="1"/>
  <c r="BR320" i="4" s="1"/>
  <c r="BS320" i="4"/>
  <c r="BT320" i="4" a="1"/>
  <c r="BT320" i="4" s="1"/>
  <c r="BU320" i="4" a="1"/>
  <c r="BU320" i="4" s="1"/>
  <c r="BV320" i="4"/>
  <c r="BW320" i="4" a="1"/>
  <c r="BW320" i="4" s="1"/>
  <c r="BX320" i="4"/>
  <c r="BY320" i="4" a="1"/>
  <c r="BY320" i="4" s="1"/>
  <c r="BZ320" i="4" a="1"/>
  <c r="BZ320" i="4" s="1"/>
  <c r="CA320" i="4" a="1"/>
  <c r="CA320" i="4" s="1"/>
  <c r="CB320" i="4" a="1"/>
  <c r="CB320" i="4" s="1"/>
  <c r="CC320" i="4" a="1"/>
  <c r="CC320" i="4" s="1"/>
  <c r="CD320" i="4" a="1"/>
  <c r="CD320" i="4" s="1"/>
  <c r="CE320" i="4"/>
  <c r="J321" i="4"/>
  <c r="L321" i="4" s="1"/>
  <c r="K321" i="4"/>
  <c r="M321" i="4"/>
  <c r="N321" i="4"/>
  <c r="O321" i="4"/>
  <c r="P321" i="4"/>
  <c r="Q321" i="4"/>
  <c r="R321" i="4"/>
  <c r="U321" i="4"/>
  <c r="V321" i="4"/>
  <c r="W321" i="4"/>
  <c r="X321" i="4"/>
  <c r="Y321" i="4"/>
  <c r="Z321" i="4"/>
  <c r="AA321" i="4"/>
  <c r="AC321" i="4"/>
  <c r="AD321" i="4"/>
  <c r="AE321" i="4"/>
  <c r="AF321" i="4"/>
  <c r="AG321" i="4"/>
  <c r="AI321" i="4"/>
  <c r="AJ321" i="4"/>
  <c r="AK321" i="4" a="1"/>
  <c r="AK321" i="4" s="1"/>
  <c r="AL321" i="4"/>
  <c r="AM321" i="4"/>
  <c r="AN321" i="4" a="1"/>
  <c r="AN321" i="4" s="1"/>
  <c r="AO321" i="4"/>
  <c r="AP321" i="4"/>
  <c r="AQ321" i="4" a="1"/>
  <c r="AQ321" i="4" s="1"/>
  <c r="AR321" i="4"/>
  <c r="AS321" i="4"/>
  <c r="AT321" i="4"/>
  <c r="AU321" i="4"/>
  <c r="AV321" i="4" a="1"/>
  <c r="AV321" i="4" s="1"/>
  <c r="AW321" i="4"/>
  <c r="AX321" i="4"/>
  <c r="BD321" i="4"/>
  <c r="BE321" i="4"/>
  <c r="BF321" i="4"/>
  <c r="BG321" i="4"/>
  <c r="BH321" i="4"/>
  <c r="BI321" i="4" a="1"/>
  <c r="BI321" i="4" s="1"/>
  <c r="BJ321" i="4"/>
  <c r="BK321" i="4"/>
  <c r="BL321" i="4" a="1"/>
  <c r="BL321" i="4" s="1"/>
  <c r="BM321" i="4" a="1"/>
  <c r="BM321" i="4" s="1"/>
  <c r="BN321" i="4" a="1"/>
  <c r="BN321" i="4" s="1"/>
  <c r="BO321" i="4" a="1"/>
  <c r="BO321" i="4" s="1"/>
  <c r="BP321" i="4" a="1"/>
  <c r="BP321" i="4" s="1"/>
  <c r="BQ321" i="4" a="1"/>
  <c r="BQ321" i="4" s="1"/>
  <c r="BR321" i="4" a="1"/>
  <c r="BR321" i="4" s="1"/>
  <c r="BS321" i="4"/>
  <c r="BT321" i="4" a="1"/>
  <c r="BT321" i="4" s="1"/>
  <c r="BU321" i="4" a="1"/>
  <c r="BU321" i="4" s="1"/>
  <c r="BV321" i="4"/>
  <c r="BW321" i="4" a="1"/>
  <c r="BW321" i="4" s="1"/>
  <c r="BX321" i="4"/>
  <c r="BY321" i="4" a="1"/>
  <c r="BY321" i="4" s="1"/>
  <c r="BZ321" i="4" a="1"/>
  <c r="BZ321" i="4" s="1"/>
  <c r="CA321" i="4" a="1"/>
  <c r="CA321" i="4" s="1"/>
  <c r="CB321" i="4" a="1"/>
  <c r="CB321" i="4" s="1"/>
  <c r="CC321" i="4" a="1"/>
  <c r="CC321" i="4" s="1"/>
  <c r="CD321" i="4" a="1"/>
  <c r="CD321" i="4" s="1"/>
  <c r="CE321" i="4"/>
  <c r="J322" i="4"/>
  <c r="L322" i="4" s="1"/>
  <c r="K322" i="4"/>
  <c r="M322" i="4"/>
  <c r="N322" i="4"/>
  <c r="O322" i="4"/>
  <c r="P322" i="4"/>
  <c r="Q322" i="4"/>
  <c r="R322" i="4"/>
  <c r="U322" i="4"/>
  <c r="V322" i="4"/>
  <c r="W322" i="4"/>
  <c r="X322" i="4"/>
  <c r="Y322" i="4"/>
  <c r="Z322" i="4"/>
  <c r="AA322" i="4"/>
  <c r="AC322" i="4"/>
  <c r="AD322" i="4"/>
  <c r="AE322" i="4"/>
  <c r="AF322" i="4"/>
  <c r="AG322" i="4"/>
  <c r="AI322" i="4"/>
  <c r="AJ322" i="4"/>
  <c r="AK322" i="4" a="1"/>
  <c r="AK322" i="4" s="1"/>
  <c r="AL322" i="4"/>
  <c r="AM322" i="4"/>
  <c r="AN322" i="4" a="1"/>
  <c r="AN322" i="4" s="1"/>
  <c r="AO322" i="4"/>
  <c r="AP322" i="4"/>
  <c r="AQ322" i="4" a="1"/>
  <c r="AQ322" i="4" s="1"/>
  <c r="AR322" i="4"/>
  <c r="AS322" i="4"/>
  <c r="AT322" i="4"/>
  <c r="AU322" i="4"/>
  <c r="AV322" i="4" a="1"/>
  <c r="AV322" i="4" s="1"/>
  <c r="AW322" i="4"/>
  <c r="AX322" i="4"/>
  <c r="BD322" i="4"/>
  <c r="BE322" i="4"/>
  <c r="BF322" i="4"/>
  <c r="BG322" i="4"/>
  <c r="BH322" i="4"/>
  <c r="BI322" i="4" a="1"/>
  <c r="BI322" i="4" s="1"/>
  <c r="BJ322" i="4"/>
  <c r="BK322" i="4"/>
  <c r="BL322" i="4" a="1"/>
  <c r="BL322" i="4" s="1"/>
  <c r="BM322" i="4" a="1"/>
  <c r="BM322" i="4" s="1"/>
  <c r="BN322" i="4" a="1"/>
  <c r="BN322" i="4" s="1"/>
  <c r="BO322" i="4" a="1"/>
  <c r="BO322" i="4" s="1"/>
  <c r="BP322" i="4" a="1"/>
  <c r="BP322" i="4" s="1"/>
  <c r="BQ322" i="4" a="1"/>
  <c r="BQ322" i="4" s="1"/>
  <c r="BR322" i="4" a="1"/>
  <c r="BR322" i="4" s="1"/>
  <c r="BS322" i="4"/>
  <c r="BT322" i="4" a="1"/>
  <c r="BT322" i="4" s="1"/>
  <c r="BU322" i="4" a="1"/>
  <c r="BU322" i="4" s="1"/>
  <c r="BV322" i="4"/>
  <c r="BW322" i="4" a="1"/>
  <c r="BW322" i="4" s="1"/>
  <c r="BX322" i="4"/>
  <c r="BY322" i="4" a="1"/>
  <c r="BY322" i="4" s="1"/>
  <c r="BZ322" i="4" a="1"/>
  <c r="BZ322" i="4" s="1"/>
  <c r="CA322" i="4" a="1"/>
  <c r="CA322" i="4" s="1"/>
  <c r="CB322" i="4" a="1"/>
  <c r="CB322" i="4" s="1"/>
  <c r="CC322" i="4" a="1"/>
  <c r="CC322" i="4" s="1"/>
  <c r="CD322" i="4" a="1"/>
  <c r="CD322" i="4" s="1"/>
  <c r="CE322" i="4"/>
  <c r="J323" i="4"/>
  <c r="L323" i="4" s="1"/>
  <c r="K323" i="4"/>
  <c r="M323" i="4"/>
  <c r="N323" i="4"/>
  <c r="O323" i="4"/>
  <c r="P323" i="4"/>
  <c r="Q323" i="4"/>
  <c r="R323" i="4"/>
  <c r="U323" i="4"/>
  <c r="V323" i="4"/>
  <c r="W323" i="4"/>
  <c r="X323" i="4"/>
  <c r="Y323" i="4"/>
  <c r="Z323" i="4"/>
  <c r="AA323" i="4"/>
  <c r="AC323" i="4"/>
  <c r="AD323" i="4"/>
  <c r="AE323" i="4"/>
  <c r="AF323" i="4"/>
  <c r="AG323" i="4"/>
  <c r="AI323" i="4"/>
  <c r="AJ323" i="4"/>
  <c r="AK323" i="4" a="1"/>
  <c r="AK323" i="4" s="1"/>
  <c r="AL323" i="4"/>
  <c r="AM323" i="4"/>
  <c r="AN323" i="4" a="1"/>
  <c r="AN323" i="4" s="1"/>
  <c r="AO323" i="4"/>
  <c r="AP323" i="4"/>
  <c r="AQ323" i="4" a="1"/>
  <c r="AQ323" i="4" s="1"/>
  <c r="AR323" i="4"/>
  <c r="AS323" i="4"/>
  <c r="AT323" i="4"/>
  <c r="AU323" i="4"/>
  <c r="AV323" i="4" a="1"/>
  <c r="AV323" i="4" s="1"/>
  <c r="AW323" i="4"/>
  <c r="AX323" i="4"/>
  <c r="BD323" i="4"/>
  <c r="BE323" i="4"/>
  <c r="BF323" i="4"/>
  <c r="BG323" i="4"/>
  <c r="BH323" i="4"/>
  <c r="BI323" i="4" a="1"/>
  <c r="BI323" i="4" s="1"/>
  <c r="BJ323" i="4"/>
  <c r="BK323" i="4"/>
  <c r="BL323" i="4" a="1"/>
  <c r="BL323" i="4" s="1"/>
  <c r="BM323" i="4" a="1"/>
  <c r="BM323" i="4" s="1"/>
  <c r="BN323" i="4" a="1"/>
  <c r="BN323" i="4" s="1"/>
  <c r="BO323" i="4" a="1"/>
  <c r="BO323" i="4" s="1"/>
  <c r="BP323" i="4" a="1"/>
  <c r="BP323" i="4" s="1"/>
  <c r="BQ323" i="4" a="1"/>
  <c r="BQ323" i="4" s="1"/>
  <c r="BR323" i="4" a="1"/>
  <c r="BR323" i="4" s="1"/>
  <c r="BS323" i="4"/>
  <c r="BT323" i="4" a="1"/>
  <c r="BT323" i="4" s="1"/>
  <c r="BU323" i="4" a="1"/>
  <c r="BU323" i="4" s="1"/>
  <c r="BV323" i="4"/>
  <c r="BW323" i="4" a="1"/>
  <c r="BW323" i="4" s="1"/>
  <c r="BX323" i="4"/>
  <c r="BY323" i="4" a="1"/>
  <c r="BY323" i="4" s="1"/>
  <c r="BZ323" i="4" a="1"/>
  <c r="BZ323" i="4" s="1"/>
  <c r="CA323" i="4" a="1"/>
  <c r="CA323" i="4" s="1"/>
  <c r="CB323" i="4" a="1"/>
  <c r="CB323" i="4" s="1"/>
  <c r="CC323" i="4" a="1"/>
  <c r="CC323" i="4" s="1"/>
  <c r="CD323" i="4" a="1"/>
  <c r="CD323" i="4" s="1"/>
  <c r="CE323" i="4"/>
  <c r="J324" i="4"/>
  <c r="L324" i="4" s="1"/>
  <c r="K324" i="4"/>
  <c r="M324" i="4"/>
  <c r="N324" i="4"/>
  <c r="O324" i="4"/>
  <c r="P324" i="4"/>
  <c r="Q324" i="4"/>
  <c r="R324" i="4"/>
  <c r="U324" i="4"/>
  <c r="V324" i="4"/>
  <c r="W324" i="4"/>
  <c r="X324" i="4"/>
  <c r="Y324" i="4"/>
  <c r="Z324" i="4"/>
  <c r="AA324" i="4"/>
  <c r="AC324" i="4"/>
  <c r="AD324" i="4"/>
  <c r="AE324" i="4"/>
  <c r="AF324" i="4"/>
  <c r="AG324" i="4"/>
  <c r="AI324" i="4"/>
  <c r="AJ324" i="4"/>
  <c r="AK324" i="4" a="1"/>
  <c r="AK324" i="4" s="1"/>
  <c r="AL324" i="4"/>
  <c r="AM324" i="4"/>
  <c r="AN324" i="4" a="1"/>
  <c r="AN324" i="4" s="1"/>
  <c r="AO324" i="4"/>
  <c r="AP324" i="4"/>
  <c r="AQ324" i="4" a="1"/>
  <c r="AQ324" i="4" s="1"/>
  <c r="AR324" i="4"/>
  <c r="AS324" i="4"/>
  <c r="AT324" i="4"/>
  <c r="AU324" i="4"/>
  <c r="AV324" i="4" a="1"/>
  <c r="AV324" i="4" s="1"/>
  <c r="AW324" i="4"/>
  <c r="AX324" i="4"/>
  <c r="BD324" i="4"/>
  <c r="BE324" i="4"/>
  <c r="BF324" i="4"/>
  <c r="BG324" i="4"/>
  <c r="BH324" i="4"/>
  <c r="BI324" i="4" a="1"/>
  <c r="BI324" i="4" s="1"/>
  <c r="BJ324" i="4"/>
  <c r="BK324" i="4"/>
  <c r="BL324" i="4" a="1"/>
  <c r="BL324" i="4" s="1"/>
  <c r="BM324" i="4" a="1"/>
  <c r="BM324" i="4" s="1"/>
  <c r="BN324" i="4" a="1"/>
  <c r="BN324" i="4" s="1"/>
  <c r="BO324" i="4" a="1"/>
  <c r="BO324" i="4" s="1"/>
  <c r="BP324" i="4" a="1"/>
  <c r="BP324" i="4" s="1"/>
  <c r="BQ324" i="4" a="1"/>
  <c r="BQ324" i="4" s="1"/>
  <c r="BR324" i="4" a="1"/>
  <c r="BR324" i="4" s="1"/>
  <c r="BS324" i="4"/>
  <c r="BT324" i="4" a="1"/>
  <c r="BT324" i="4" s="1"/>
  <c r="BU324" i="4" a="1"/>
  <c r="BU324" i="4" s="1"/>
  <c r="BV324" i="4"/>
  <c r="BW324" i="4" a="1"/>
  <c r="BW324" i="4" s="1"/>
  <c r="BX324" i="4"/>
  <c r="BY324" i="4" a="1"/>
  <c r="BY324" i="4" s="1"/>
  <c r="BZ324" i="4" a="1"/>
  <c r="BZ324" i="4" s="1"/>
  <c r="CA324" i="4" a="1"/>
  <c r="CA324" i="4" s="1"/>
  <c r="CB324" i="4" a="1"/>
  <c r="CB324" i="4" s="1"/>
  <c r="CC324" i="4" a="1"/>
  <c r="CC324" i="4" s="1"/>
  <c r="CD324" i="4" a="1"/>
  <c r="CD324" i="4" s="1"/>
  <c r="CE324" i="4"/>
  <c r="J325" i="4"/>
  <c r="L325" i="4" s="1"/>
  <c r="K325" i="4"/>
  <c r="M325" i="4"/>
  <c r="N325" i="4"/>
  <c r="O325" i="4"/>
  <c r="P325" i="4"/>
  <c r="Q325" i="4"/>
  <c r="R325" i="4"/>
  <c r="U325" i="4"/>
  <c r="V325" i="4"/>
  <c r="W325" i="4"/>
  <c r="X325" i="4"/>
  <c r="Y325" i="4"/>
  <c r="Z325" i="4"/>
  <c r="AA325" i="4"/>
  <c r="AC325" i="4"/>
  <c r="AD325" i="4"/>
  <c r="AE325" i="4"/>
  <c r="AF325" i="4"/>
  <c r="AG325" i="4"/>
  <c r="AI325" i="4"/>
  <c r="AJ325" i="4"/>
  <c r="AK325" i="4" a="1"/>
  <c r="AK325" i="4" s="1"/>
  <c r="AL325" i="4"/>
  <c r="AM325" i="4"/>
  <c r="AN325" i="4" a="1"/>
  <c r="AN325" i="4" s="1"/>
  <c r="AO325" i="4"/>
  <c r="AP325" i="4"/>
  <c r="AQ325" i="4" a="1"/>
  <c r="AQ325" i="4" s="1"/>
  <c r="AR325" i="4"/>
  <c r="AS325" i="4"/>
  <c r="AT325" i="4"/>
  <c r="AU325" i="4"/>
  <c r="AV325" i="4" a="1"/>
  <c r="AV325" i="4" s="1"/>
  <c r="AW325" i="4"/>
  <c r="AX325" i="4"/>
  <c r="BD325" i="4"/>
  <c r="BE325" i="4"/>
  <c r="BF325" i="4"/>
  <c r="BG325" i="4"/>
  <c r="BH325" i="4"/>
  <c r="BI325" i="4" a="1"/>
  <c r="BI325" i="4" s="1"/>
  <c r="BJ325" i="4"/>
  <c r="BK325" i="4"/>
  <c r="BL325" i="4" a="1"/>
  <c r="BL325" i="4" s="1"/>
  <c r="BM325" i="4" a="1"/>
  <c r="BM325" i="4" s="1"/>
  <c r="BN325" i="4" a="1"/>
  <c r="BN325" i="4" s="1"/>
  <c r="BO325" i="4" a="1"/>
  <c r="BO325" i="4" s="1"/>
  <c r="BP325" i="4" a="1"/>
  <c r="BP325" i="4" s="1"/>
  <c r="BQ325" i="4" a="1"/>
  <c r="BQ325" i="4" s="1"/>
  <c r="BR325" i="4" a="1"/>
  <c r="BR325" i="4" s="1"/>
  <c r="BS325" i="4"/>
  <c r="BT325" i="4" a="1"/>
  <c r="BT325" i="4" s="1"/>
  <c r="BU325" i="4" a="1"/>
  <c r="BU325" i="4" s="1"/>
  <c r="BV325" i="4"/>
  <c r="BW325" i="4" a="1"/>
  <c r="BW325" i="4" s="1"/>
  <c r="BX325" i="4"/>
  <c r="BY325" i="4" a="1"/>
  <c r="BY325" i="4" s="1"/>
  <c r="BZ325" i="4" a="1"/>
  <c r="BZ325" i="4" s="1"/>
  <c r="CA325" i="4" a="1"/>
  <c r="CA325" i="4" s="1"/>
  <c r="CB325" i="4" a="1"/>
  <c r="CB325" i="4" s="1"/>
  <c r="CC325" i="4" a="1"/>
  <c r="CC325" i="4" s="1"/>
  <c r="CD325" i="4" a="1"/>
  <c r="CD325" i="4" s="1"/>
  <c r="CE325" i="4"/>
  <c r="J326" i="4"/>
  <c r="L326" i="4" s="1"/>
  <c r="K326" i="4"/>
  <c r="M326" i="4"/>
  <c r="N326" i="4"/>
  <c r="O326" i="4"/>
  <c r="P326" i="4"/>
  <c r="Q326" i="4"/>
  <c r="R326" i="4"/>
  <c r="U326" i="4"/>
  <c r="V326" i="4"/>
  <c r="W326" i="4"/>
  <c r="X326" i="4"/>
  <c r="Y326" i="4"/>
  <c r="Z326" i="4"/>
  <c r="AA326" i="4"/>
  <c r="AC326" i="4"/>
  <c r="AD326" i="4"/>
  <c r="AE326" i="4"/>
  <c r="AF326" i="4"/>
  <c r="AG326" i="4"/>
  <c r="AI326" i="4"/>
  <c r="AJ326" i="4"/>
  <c r="AK326" i="4" a="1"/>
  <c r="AK326" i="4" s="1"/>
  <c r="AL326" i="4"/>
  <c r="AM326" i="4"/>
  <c r="AN326" i="4" a="1"/>
  <c r="AN326" i="4" s="1"/>
  <c r="AO326" i="4"/>
  <c r="AP326" i="4"/>
  <c r="AQ326" i="4" a="1"/>
  <c r="AQ326" i="4" s="1"/>
  <c r="AR326" i="4"/>
  <c r="AS326" i="4"/>
  <c r="AT326" i="4"/>
  <c r="AU326" i="4"/>
  <c r="AV326" i="4" a="1"/>
  <c r="AV326" i="4" s="1"/>
  <c r="AW326" i="4"/>
  <c r="AX326" i="4"/>
  <c r="BD326" i="4"/>
  <c r="BE326" i="4"/>
  <c r="BF326" i="4"/>
  <c r="BG326" i="4"/>
  <c r="BH326" i="4"/>
  <c r="BI326" i="4" a="1"/>
  <c r="BI326" i="4" s="1"/>
  <c r="BJ326" i="4"/>
  <c r="BK326" i="4"/>
  <c r="BL326" i="4" a="1"/>
  <c r="BL326" i="4" s="1"/>
  <c r="BM326" i="4" a="1"/>
  <c r="BM326" i="4" s="1"/>
  <c r="BN326" i="4" a="1"/>
  <c r="BN326" i="4" s="1"/>
  <c r="BO326" i="4" a="1"/>
  <c r="BO326" i="4" s="1"/>
  <c r="BP326" i="4" a="1"/>
  <c r="BP326" i="4" s="1"/>
  <c r="BQ326" i="4" a="1"/>
  <c r="BQ326" i="4" s="1"/>
  <c r="BR326" i="4" a="1"/>
  <c r="BR326" i="4" s="1"/>
  <c r="BS326" i="4"/>
  <c r="BT326" i="4" a="1"/>
  <c r="BT326" i="4" s="1"/>
  <c r="BU326" i="4" a="1"/>
  <c r="BU326" i="4" s="1"/>
  <c r="BV326" i="4"/>
  <c r="BW326" i="4" a="1"/>
  <c r="BW326" i="4" s="1"/>
  <c r="BX326" i="4"/>
  <c r="BY326" i="4" a="1"/>
  <c r="BY326" i="4" s="1"/>
  <c r="BZ326" i="4" a="1"/>
  <c r="BZ326" i="4" s="1"/>
  <c r="CA326" i="4" a="1"/>
  <c r="CA326" i="4" s="1"/>
  <c r="CB326" i="4" a="1"/>
  <c r="CB326" i="4" s="1"/>
  <c r="CC326" i="4" a="1"/>
  <c r="CC326" i="4" s="1"/>
  <c r="CD326" i="4" a="1"/>
  <c r="CD326" i="4" s="1"/>
  <c r="CE326" i="4"/>
  <c r="J327" i="4"/>
  <c r="L327" i="4" s="1"/>
  <c r="K327" i="4"/>
  <c r="M327" i="4"/>
  <c r="N327" i="4"/>
  <c r="O327" i="4"/>
  <c r="P327" i="4"/>
  <c r="Q327" i="4"/>
  <c r="R327" i="4"/>
  <c r="U327" i="4"/>
  <c r="V327" i="4"/>
  <c r="W327" i="4"/>
  <c r="X327" i="4"/>
  <c r="Y327" i="4"/>
  <c r="Z327" i="4"/>
  <c r="AA327" i="4"/>
  <c r="AC327" i="4"/>
  <c r="AD327" i="4"/>
  <c r="AE327" i="4"/>
  <c r="AF327" i="4"/>
  <c r="AG327" i="4"/>
  <c r="AI327" i="4"/>
  <c r="AJ327" i="4"/>
  <c r="AK327" i="4" a="1"/>
  <c r="AK327" i="4" s="1"/>
  <c r="AL327" i="4"/>
  <c r="AM327" i="4"/>
  <c r="AN327" i="4" a="1"/>
  <c r="AN327" i="4" s="1"/>
  <c r="AO327" i="4"/>
  <c r="AP327" i="4"/>
  <c r="AQ327" i="4" a="1"/>
  <c r="AQ327" i="4" s="1"/>
  <c r="AR327" i="4"/>
  <c r="AS327" i="4"/>
  <c r="AT327" i="4"/>
  <c r="AU327" i="4"/>
  <c r="AV327" i="4" a="1"/>
  <c r="AV327" i="4" s="1"/>
  <c r="AW327" i="4"/>
  <c r="AX327" i="4"/>
  <c r="BD327" i="4"/>
  <c r="BE327" i="4"/>
  <c r="BF327" i="4"/>
  <c r="BG327" i="4"/>
  <c r="BH327" i="4"/>
  <c r="BI327" i="4" a="1"/>
  <c r="BI327" i="4" s="1"/>
  <c r="BJ327" i="4"/>
  <c r="BK327" i="4"/>
  <c r="BL327" i="4" a="1"/>
  <c r="BL327" i="4" s="1"/>
  <c r="BM327" i="4" a="1"/>
  <c r="BM327" i="4" s="1"/>
  <c r="BN327" i="4" a="1"/>
  <c r="BN327" i="4" s="1"/>
  <c r="BO327" i="4" a="1"/>
  <c r="BO327" i="4" s="1"/>
  <c r="BP327" i="4" a="1"/>
  <c r="BP327" i="4" s="1"/>
  <c r="BQ327" i="4" a="1"/>
  <c r="BQ327" i="4" s="1"/>
  <c r="BR327" i="4" a="1"/>
  <c r="BR327" i="4" s="1"/>
  <c r="BS327" i="4"/>
  <c r="BT327" i="4" a="1"/>
  <c r="BT327" i="4" s="1"/>
  <c r="BU327" i="4" a="1"/>
  <c r="BU327" i="4" s="1"/>
  <c r="BV327" i="4"/>
  <c r="BW327" i="4" a="1"/>
  <c r="BW327" i="4" s="1"/>
  <c r="BX327" i="4"/>
  <c r="BY327" i="4" a="1"/>
  <c r="BY327" i="4" s="1"/>
  <c r="BZ327" i="4" a="1"/>
  <c r="BZ327" i="4" s="1"/>
  <c r="CA327" i="4" a="1"/>
  <c r="CA327" i="4" s="1"/>
  <c r="CB327" i="4" a="1"/>
  <c r="CB327" i="4" s="1"/>
  <c r="CC327" i="4" a="1"/>
  <c r="CC327" i="4" s="1"/>
  <c r="CD327" i="4" a="1"/>
  <c r="CD327" i="4" s="1"/>
  <c r="CE327" i="4"/>
  <c r="J328" i="4"/>
  <c r="L328" i="4" s="1"/>
  <c r="K328" i="4"/>
  <c r="M328" i="4"/>
  <c r="N328" i="4"/>
  <c r="O328" i="4"/>
  <c r="P328" i="4"/>
  <c r="Q328" i="4"/>
  <c r="R328" i="4"/>
  <c r="U328" i="4"/>
  <c r="V328" i="4"/>
  <c r="W328" i="4"/>
  <c r="X328" i="4"/>
  <c r="Y328" i="4"/>
  <c r="Z328" i="4"/>
  <c r="AA328" i="4"/>
  <c r="AC328" i="4"/>
  <c r="AD328" i="4"/>
  <c r="AE328" i="4"/>
  <c r="AF328" i="4"/>
  <c r="AG328" i="4"/>
  <c r="AI328" i="4"/>
  <c r="AJ328" i="4"/>
  <c r="AK328" i="4" a="1"/>
  <c r="AK328" i="4" s="1"/>
  <c r="AL328" i="4"/>
  <c r="AM328" i="4"/>
  <c r="AN328" i="4" a="1"/>
  <c r="AN328" i="4" s="1"/>
  <c r="AO328" i="4"/>
  <c r="AP328" i="4"/>
  <c r="AQ328" i="4" a="1"/>
  <c r="AQ328" i="4" s="1"/>
  <c r="AR328" i="4"/>
  <c r="AS328" i="4"/>
  <c r="AT328" i="4"/>
  <c r="AU328" i="4"/>
  <c r="AV328" i="4" a="1"/>
  <c r="AV328" i="4" s="1"/>
  <c r="AW328" i="4"/>
  <c r="AX328" i="4"/>
  <c r="BD328" i="4"/>
  <c r="BE328" i="4"/>
  <c r="BF328" i="4"/>
  <c r="BG328" i="4"/>
  <c r="BH328" i="4"/>
  <c r="BI328" i="4" a="1"/>
  <c r="BI328" i="4" s="1"/>
  <c r="BJ328" i="4"/>
  <c r="BK328" i="4"/>
  <c r="BL328" i="4" a="1"/>
  <c r="BL328" i="4" s="1"/>
  <c r="BM328" i="4" a="1"/>
  <c r="BM328" i="4" s="1"/>
  <c r="BN328" i="4" a="1"/>
  <c r="BN328" i="4" s="1"/>
  <c r="BO328" i="4" a="1"/>
  <c r="BO328" i="4" s="1"/>
  <c r="BP328" i="4" a="1"/>
  <c r="BP328" i="4" s="1"/>
  <c r="BQ328" i="4" a="1"/>
  <c r="BQ328" i="4" s="1"/>
  <c r="BR328" i="4" a="1"/>
  <c r="BR328" i="4" s="1"/>
  <c r="BS328" i="4"/>
  <c r="BT328" i="4" a="1"/>
  <c r="BT328" i="4" s="1"/>
  <c r="BU328" i="4" a="1"/>
  <c r="BU328" i="4" s="1"/>
  <c r="BV328" i="4"/>
  <c r="BW328" i="4" a="1"/>
  <c r="BW328" i="4" s="1"/>
  <c r="BX328" i="4"/>
  <c r="BY328" i="4" a="1"/>
  <c r="BY328" i="4" s="1"/>
  <c r="BZ328" i="4" a="1"/>
  <c r="BZ328" i="4" s="1"/>
  <c r="CA328" i="4" a="1"/>
  <c r="CA328" i="4" s="1"/>
  <c r="CB328" i="4" a="1"/>
  <c r="CB328" i="4" s="1"/>
  <c r="CC328" i="4" a="1"/>
  <c r="CC328" i="4" s="1"/>
  <c r="CD328" i="4" a="1"/>
  <c r="CD328" i="4" s="1"/>
  <c r="CE328" i="4"/>
  <c r="J329" i="4"/>
  <c r="L329" i="4" s="1"/>
  <c r="K329" i="4"/>
  <c r="M329" i="4"/>
  <c r="N329" i="4"/>
  <c r="O329" i="4"/>
  <c r="P329" i="4"/>
  <c r="Q329" i="4"/>
  <c r="R329" i="4"/>
  <c r="U329" i="4"/>
  <c r="V329" i="4"/>
  <c r="W329" i="4"/>
  <c r="X329" i="4"/>
  <c r="Y329" i="4"/>
  <c r="Z329" i="4"/>
  <c r="AA329" i="4"/>
  <c r="AC329" i="4"/>
  <c r="AD329" i="4"/>
  <c r="AE329" i="4"/>
  <c r="AF329" i="4"/>
  <c r="AG329" i="4"/>
  <c r="AI329" i="4"/>
  <c r="AJ329" i="4"/>
  <c r="AK329" i="4" a="1"/>
  <c r="AK329" i="4" s="1"/>
  <c r="AL329" i="4"/>
  <c r="AM329" i="4"/>
  <c r="AN329" i="4" a="1"/>
  <c r="AN329" i="4" s="1"/>
  <c r="AO329" i="4"/>
  <c r="AP329" i="4"/>
  <c r="AQ329" i="4" a="1"/>
  <c r="AQ329" i="4" s="1"/>
  <c r="AR329" i="4"/>
  <c r="AS329" i="4"/>
  <c r="AT329" i="4"/>
  <c r="AU329" i="4"/>
  <c r="AV329" i="4" a="1"/>
  <c r="AV329" i="4" s="1"/>
  <c r="AW329" i="4"/>
  <c r="AX329" i="4"/>
  <c r="BD329" i="4"/>
  <c r="BE329" i="4"/>
  <c r="BF329" i="4"/>
  <c r="BG329" i="4"/>
  <c r="BH329" i="4"/>
  <c r="BI329" i="4" a="1"/>
  <c r="BI329" i="4" s="1"/>
  <c r="BJ329" i="4"/>
  <c r="BK329" i="4"/>
  <c r="BL329" i="4" a="1"/>
  <c r="BL329" i="4" s="1"/>
  <c r="BM329" i="4" a="1"/>
  <c r="BM329" i="4" s="1"/>
  <c r="BN329" i="4" a="1"/>
  <c r="BN329" i="4" s="1"/>
  <c r="BO329" i="4" a="1"/>
  <c r="BO329" i="4" s="1"/>
  <c r="BP329" i="4" a="1"/>
  <c r="BP329" i="4" s="1"/>
  <c r="BQ329" i="4" a="1"/>
  <c r="BQ329" i="4" s="1"/>
  <c r="BR329" i="4" a="1"/>
  <c r="BR329" i="4" s="1"/>
  <c r="BS329" i="4"/>
  <c r="BT329" i="4" a="1"/>
  <c r="BT329" i="4" s="1"/>
  <c r="BU329" i="4" a="1"/>
  <c r="BU329" i="4" s="1"/>
  <c r="BV329" i="4"/>
  <c r="BW329" i="4" a="1"/>
  <c r="BW329" i="4" s="1"/>
  <c r="BX329" i="4"/>
  <c r="BY329" i="4" a="1"/>
  <c r="BY329" i="4" s="1"/>
  <c r="BZ329" i="4" a="1"/>
  <c r="BZ329" i="4" s="1"/>
  <c r="CA329" i="4" a="1"/>
  <c r="CA329" i="4" s="1"/>
  <c r="CB329" i="4" a="1"/>
  <c r="CB329" i="4" s="1"/>
  <c r="CC329" i="4" a="1"/>
  <c r="CC329" i="4" s="1"/>
  <c r="CD329" i="4" a="1"/>
  <c r="CD329" i="4" s="1"/>
  <c r="CE329" i="4"/>
  <c r="J330" i="4"/>
  <c r="L330" i="4" s="1"/>
  <c r="K330" i="4"/>
  <c r="M330" i="4"/>
  <c r="N330" i="4"/>
  <c r="O330" i="4"/>
  <c r="P330" i="4"/>
  <c r="Q330" i="4"/>
  <c r="R330" i="4"/>
  <c r="U330" i="4"/>
  <c r="V330" i="4"/>
  <c r="W330" i="4"/>
  <c r="X330" i="4"/>
  <c r="Y330" i="4"/>
  <c r="Z330" i="4"/>
  <c r="AA330" i="4"/>
  <c r="AC330" i="4"/>
  <c r="AD330" i="4"/>
  <c r="AE330" i="4"/>
  <c r="AF330" i="4"/>
  <c r="AG330" i="4"/>
  <c r="AI330" i="4"/>
  <c r="AJ330" i="4"/>
  <c r="AK330" i="4" a="1"/>
  <c r="AK330" i="4" s="1"/>
  <c r="AL330" i="4"/>
  <c r="AM330" i="4"/>
  <c r="AN330" i="4" a="1"/>
  <c r="AN330" i="4" s="1"/>
  <c r="AO330" i="4"/>
  <c r="AP330" i="4"/>
  <c r="AQ330" i="4" a="1"/>
  <c r="AQ330" i="4" s="1"/>
  <c r="AR330" i="4"/>
  <c r="AS330" i="4"/>
  <c r="AT330" i="4"/>
  <c r="AU330" i="4"/>
  <c r="AV330" i="4" a="1"/>
  <c r="AV330" i="4" s="1"/>
  <c r="AW330" i="4"/>
  <c r="AX330" i="4"/>
  <c r="BD330" i="4"/>
  <c r="BE330" i="4"/>
  <c r="BF330" i="4"/>
  <c r="BG330" i="4"/>
  <c r="BH330" i="4"/>
  <c r="BI330" i="4" a="1"/>
  <c r="BI330" i="4" s="1"/>
  <c r="BJ330" i="4"/>
  <c r="BK330" i="4"/>
  <c r="BL330" i="4" a="1"/>
  <c r="BL330" i="4" s="1"/>
  <c r="BM330" i="4" a="1"/>
  <c r="BM330" i="4" s="1"/>
  <c r="BN330" i="4" a="1"/>
  <c r="BN330" i="4" s="1"/>
  <c r="BO330" i="4" a="1"/>
  <c r="BO330" i="4" s="1"/>
  <c r="BP330" i="4" a="1"/>
  <c r="BP330" i="4" s="1"/>
  <c r="BQ330" i="4" a="1"/>
  <c r="BQ330" i="4" s="1"/>
  <c r="BR330" i="4" a="1"/>
  <c r="BR330" i="4" s="1"/>
  <c r="BS330" i="4"/>
  <c r="BT330" i="4" a="1"/>
  <c r="BT330" i="4" s="1"/>
  <c r="BU330" i="4" a="1"/>
  <c r="BU330" i="4" s="1"/>
  <c r="BV330" i="4"/>
  <c r="BW330" i="4" a="1"/>
  <c r="BW330" i="4" s="1"/>
  <c r="BX330" i="4"/>
  <c r="BY330" i="4" a="1"/>
  <c r="BY330" i="4" s="1"/>
  <c r="BZ330" i="4" a="1"/>
  <c r="BZ330" i="4" s="1"/>
  <c r="CA330" i="4" a="1"/>
  <c r="CA330" i="4" s="1"/>
  <c r="CB330" i="4" a="1"/>
  <c r="CB330" i="4" s="1"/>
  <c r="CC330" i="4" a="1"/>
  <c r="CC330" i="4" s="1"/>
  <c r="CD330" i="4" a="1"/>
  <c r="CD330" i="4" s="1"/>
  <c r="CE330" i="4"/>
  <c r="J331" i="4"/>
  <c r="L331" i="4" s="1"/>
  <c r="K331" i="4"/>
  <c r="M331" i="4"/>
  <c r="N331" i="4"/>
  <c r="O331" i="4"/>
  <c r="P331" i="4"/>
  <c r="Q331" i="4"/>
  <c r="R331" i="4"/>
  <c r="U331" i="4"/>
  <c r="V331" i="4"/>
  <c r="W331" i="4"/>
  <c r="X331" i="4"/>
  <c r="Y331" i="4"/>
  <c r="Z331" i="4"/>
  <c r="AA331" i="4"/>
  <c r="AC331" i="4"/>
  <c r="AD331" i="4"/>
  <c r="AE331" i="4"/>
  <c r="AF331" i="4"/>
  <c r="AG331" i="4"/>
  <c r="AI331" i="4"/>
  <c r="AJ331" i="4"/>
  <c r="AK331" i="4" a="1"/>
  <c r="AK331" i="4" s="1"/>
  <c r="AL331" i="4"/>
  <c r="AM331" i="4"/>
  <c r="AN331" i="4" a="1"/>
  <c r="AN331" i="4" s="1"/>
  <c r="AO331" i="4"/>
  <c r="AP331" i="4"/>
  <c r="AQ331" i="4" a="1"/>
  <c r="AQ331" i="4" s="1"/>
  <c r="AR331" i="4"/>
  <c r="AS331" i="4"/>
  <c r="AT331" i="4"/>
  <c r="AU331" i="4"/>
  <c r="AV331" i="4" a="1"/>
  <c r="AV331" i="4" s="1"/>
  <c r="AW331" i="4"/>
  <c r="AX331" i="4"/>
  <c r="BD331" i="4"/>
  <c r="BE331" i="4"/>
  <c r="BF331" i="4"/>
  <c r="BG331" i="4"/>
  <c r="BH331" i="4"/>
  <c r="BI331" i="4" a="1"/>
  <c r="BI331" i="4" s="1"/>
  <c r="BJ331" i="4"/>
  <c r="BK331" i="4"/>
  <c r="BL331" i="4" a="1"/>
  <c r="BL331" i="4" s="1"/>
  <c r="BM331" i="4" a="1"/>
  <c r="BM331" i="4" s="1"/>
  <c r="BN331" i="4" a="1"/>
  <c r="BN331" i="4" s="1"/>
  <c r="BO331" i="4" a="1"/>
  <c r="BO331" i="4" s="1"/>
  <c r="BP331" i="4" a="1"/>
  <c r="BP331" i="4" s="1"/>
  <c r="BQ331" i="4" a="1"/>
  <c r="BQ331" i="4" s="1"/>
  <c r="BR331" i="4" a="1"/>
  <c r="BR331" i="4" s="1"/>
  <c r="BS331" i="4"/>
  <c r="BT331" i="4" a="1"/>
  <c r="BT331" i="4" s="1"/>
  <c r="BU331" i="4" a="1"/>
  <c r="BU331" i="4" s="1"/>
  <c r="BV331" i="4"/>
  <c r="BW331" i="4" a="1"/>
  <c r="BW331" i="4" s="1"/>
  <c r="BX331" i="4"/>
  <c r="BY331" i="4" a="1"/>
  <c r="BY331" i="4" s="1"/>
  <c r="BZ331" i="4" a="1"/>
  <c r="BZ331" i="4" s="1"/>
  <c r="CA331" i="4" a="1"/>
  <c r="CA331" i="4" s="1"/>
  <c r="CB331" i="4" a="1"/>
  <c r="CB331" i="4" s="1"/>
  <c r="CC331" i="4" a="1"/>
  <c r="CC331" i="4" s="1"/>
  <c r="CD331" i="4" a="1"/>
  <c r="CD331" i="4" s="1"/>
  <c r="CE331" i="4"/>
  <c r="J332" i="4"/>
  <c r="L332" i="4" s="1"/>
  <c r="K332" i="4"/>
  <c r="M332" i="4"/>
  <c r="N332" i="4"/>
  <c r="O332" i="4"/>
  <c r="P332" i="4"/>
  <c r="Q332" i="4"/>
  <c r="R332" i="4"/>
  <c r="U332" i="4"/>
  <c r="V332" i="4"/>
  <c r="W332" i="4"/>
  <c r="X332" i="4"/>
  <c r="Y332" i="4"/>
  <c r="Z332" i="4"/>
  <c r="AA332" i="4"/>
  <c r="AC332" i="4"/>
  <c r="AD332" i="4"/>
  <c r="AE332" i="4"/>
  <c r="AF332" i="4"/>
  <c r="AG332" i="4"/>
  <c r="AI332" i="4"/>
  <c r="AJ332" i="4"/>
  <c r="AK332" i="4" a="1"/>
  <c r="AK332" i="4" s="1"/>
  <c r="AL332" i="4"/>
  <c r="AM332" i="4"/>
  <c r="AN332" i="4" a="1"/>
  <c r="AN332" i="4" s="1"/>
  <c r="AO332" i="4"/>
  <c r="AP332" i="4"/>
  <c r="AQ332" i="4" a="1"/>
  <c r="AQ332" i="4" s="1"/>
  <c r="AR332" i="4"/>
  <c r="AS332" i="4"/>
  <c r="AT332" i="4"/>
  <c r="AU332" i="4"/>
  <c r="AV332" i="4" a="1"/>
  <c r="AV332" i="4" s="1"/>
  <c r="AW332" i="4"/>
  <c r="AX332" i="4"/>
  <c r="BD332" i="4"/>
  <c r="BE332" i="4"/>
  <c r="BF332" i="4"/>
  <c r="BG332" i="4"/>
  <c r="BH332" i="4"/>
  <c r="BI332" i="4" a="1"/>
  <c r="BI332" i="4" s="1"/>
  <c r="BJ332" i="4"/>
  <c r="BK332" i="4"/>
  <c r="BL332" i="4" a="1"/>
  <c r="BL332" i="4" s="1"/>
  <c r="BM332" i="4" a="1"/>
  <c r="BM332" i="4" s="1"/>
  <c r="BN332" i="4" a="1"/>
  <c r="BN332" i="4" s="1"/>
  <c r="BO332" i="4" a="1"/>
  <c r="BO332" i="4" s="1"/>
  <c r="BP332" i="4" a="1"/>
  <c r="BP332" i="4" s="1"/>
  <c r="BQ332" i="4" a="1"/>
  <c r="BQ332" i="4" s="1"/>
  <c r="BR332" i="4" a="1"/>
  <c r="BR332" i="4" s="1"/>
  <c r="BS332" i="4"/>
  <c r="BT332" i="4" a="1"/>
  <c r="BT332" i="4" s="1"/>
  <c r="BU332" i="4" a="1"/>
  <c r="BU332" i="4" s="1"/>
  <c r="BV332" i="4"/>
  <c r="BW332" i="4" a="1"/>
  <c r="BW332" i="4" s="1"/>
  <c r="BX332" i="4"/>
  <c r="BY332" i="4" a="1"/>
  <c r="BY332" i="4" s="1"/>
  <c r="BZ332" i="4" a="1"/>
  <c r="BZ332" i="4" s="1"/>
  <c r="CA332" i="4" a="1"/>
  <c r="CA332" i="4" s="1"/>
  <c r="CB332" i="4" a="1"/>
  <c r="CB332" i="4" s="1"/>
  <c r="CC332" i="4" a="1"/>
  <c r="CC332" i="4" s="1"/>
  <c r="CD332" i="4" a="1"/>
  <c r="CD332" i="4" s="1"/>
  <c r="CE332" i="4"/>
  <c r="J333" i="4"/>
  <c r="L333" i="4" s="1"/>
  <c r="K333" i="4"/>
  <c r="M333" i="4"/>
  <c r="N333" i="4"/>
  <c r="O333" i="4"/>
  <c r="P333" i="4"/>
  <c r="Q333" i="4"/>
  <c r="R333" i="4"/>
  <c r="U333" i="4"/>
  <c r="V333" i="4"/>
  <c r="W333" i="4"/>
  <c r="X333" i="4"/>
  <c r="Y333" i="4"/>
  <c r="Z333" i="4"/>
  <c r="AA333" i="4"/>
  <c r="AC333" i="4"/>
  <c r="AD333" i="4"/>
  <c r="AE333" i="4"/>
  <c r="AF333" i="4"/>
  <c r="AG333" i="4"/>
  <c r="AI333" i="4"/>
  <c r="AJ333" i="4"/>
  <c r="AK333" i="4" a="1"/>
  <c r="AK333" i="4" s="1"/>
  <c r="AL333" i="4"/>
  <c r="AM333" i="4"/>
  <c r="AN333" i="4" a="1"/>
  <c r="AN333" i="4" s="1"/>
  <c r="AO333" i="4"/>
  <c r="AP333" i="4"/>
  <c r="AQ333" i="4" a="1"/>
  <c r="AQ333" i="4" s="1"/>
  <c r="AR333" i="4"/>
  <c r="AS333" i="4"/>
  <c r="AT333" i="4"/>
  <c r="AU333" i="4"/>
  <c r="AV333" i="4" a="1"/>
  <c r="AV333" i="4" s="1"/>
  <c r="AW333" i="4"/>
  <c r="AX333" i="4"/>
  <c r="BD333" i="4"/>
  <c r="BE333" i="4"/>
  <c r="BF333" i="4"/>
  <c r="BG333" i="4"/>
  <c r="BH333" i="4"/>
  <c r="BI333" i="4" a="1"/>
  <c r="BI333" i="4" s="1"/>
  <c r="BJ333" i="4"/>
  <c r="BK333" i="4"/>
  <c r="BL333" i="4" a="1"/>
  <c r="BL333" i="4" s="1"/>
  <c r="BM333" i="4" a="1"/>
  <c r="BM333" i="4" s="1"/>
  <c r="BN333" i="4" a="1"/>
  <c r="BN333" i="4" s="1"/>
  <c r="BO333" i="4" a="1"/>
  <c r="BO333" i="4" s="1"/>
  <c r="BP333" i="4" a="1"/>
  <c r="BP333" i="4" s="1"/>
  <c r="BQ333" i="4" a="1"/>
  <c r="BQ333" i="4" s="1"/>
  <c r="BR333" i="4" a="1"/>
  <c r="BR333" i="4" s="1"/>
  <c r="BS333" i="4"/>
  <c r="BT333" i="4" a="1"/>
  <c r="BT333" i="4" s="1"/>
  <c r="BU333" i="4" a="1"/>
  <c r="BU333" i="4" s="1"/>
  <c r="BV333" i="4"/>
  <c r="BW333" i="4" a="1"/>
  <c r="BW333" i="4" s="1"/>
  <c r="BX333" i="4"/>
  <c r="BY333" i="4" a="1"/>
  <c r="BY333" i="4" s="1"/>
  <c r="BZ333" i="4" a="1"/>
  <c r="BZ333" i="4" s="1"/>
  <c r="CA333" i="4" a="1"/>
  <c r="CA333" i="4" s="1"/>
  <c r="CB333" i="4" a="1"/>
  <c r="CB333" i="4" s="1"/>
  <c r="CC333" i="4" a="1"/>
  <c r="CC333" i="4" s="1"/>
  <c r="CD333" i="4" a="1"/>
  <c r="CD333" i="4" s="1"/>
  <c r="CE333" i="4"/>
  <c r="J334" i="4"/>
  <c r="L334" i="4" s="1"/>
  <c r="K334" i="4"/>
  <c r="M334" i="4"/>
  <c r="N334" i="4"/>
  <c r="O334" i="4"/>
  <c r="P334" i="4"/>
  <c r="Q334" i="4"/>
  <c r="R334" i="4"/>
  <c r="U334" i="4"/>
  <c r="V334" i="4"/>
  <c r="W334" i="4"/>
  <c r="X334" i="4"/>
  <c r="Y334" i="4"/>
  <c r="Z334" i="4"/>
  <c r="AA334" i="4"/>
  <c r="AC334" i="4"/>
  <c r="AD334" i="4"/>
  <c r="AE334" i="4"/>
  <c r="AF334" i="4"/>
  <c r="AG334" i="4"/>
  <c r="AI334" i="4"/>
  <c r="AJ334" i="4"/>
  <c r="AK334" i="4" a="1"/>
  <c r="AK334" i="4" s="1"/>
  <c r="AL334" i="4"/>
  <c r="AM334" i="4"/>
  <c r="AN334" i="4" a="1"/>
  <c r="AN334" i="4" s="1"/>
  <c r="AO334" i="4"/>
  <c r="AP334" i="4"/>
  <c r="AQ334" i="4" a="1"/>
  <c r="AQ334" i="4" s="1"/>
  <c r="AR334" i="4"/>
  <c r="AS334" i="4"/>
  <c r="AT334" i="4"/>
  <c r="AU334" i="4"/>
  <c r="AV334" i="4" a="1"/>
  <c r="AV334" i="4" s="1"/>
  <c r="AW334" i="4"/>
  <c r="AX334" i="4"/>
  <c r="BD334" i="4"/>
  <c r="BE334" i="4"/>
  <c r="BF334" i="4"/>
  <c r="BG334" i="4"/>
  <c r="BH334" i="4"/>
  <c r="BI334" i="4" a="1"/>
  <c r="BI334" i="4" s="1"/>
  <c r="BJ334" i="4"/>
  <c r="BK334" i="4"/>
  <c r="BL334" i="4" a="1"/>
  <c r="BL334" i="4" s="1"/>
  <c r="BM334" i="4" a="1"/>
  <c r="BM334" i="4" s="1"/>
  <c r="BN334" i="4" a="1"/>
  <c r="BN334" i="4" s="1"/>
  <c r="BO334" i="4" a="1"/>
  <c r="BO334" i="4" s="1"/>
  <c r="BP334" i="4" a="1"/>
  <c r="BP334" i="4" s="1"/>
  <c r="BQ334" i="4" a="1"/>
  <c r="BQ334" i="4" s="1"/>
  <c r="BR334" i="4" a="1"/>
  <c r="BR334" i="4" s="1"/>
  <c r="BS334" i="4"/>
  <c r="BT334" i="4" a="1"/>
  <c r="BT334" i="4" s="1"/>
  <c r="BU334" i="4" a="1"/>
  <c r="BU334" i="4" s="1"/>
  <c r="BV334" i="4"/>
  <c r="BW334" i="4" a="1"/>
  <c r="BW334" i="4" s="1"/>
  <c r="BX334" i="4"/>
  <c r="BY334" i="4" a="1"/>
  <c r="BY334" i="4" s="1"/>
  <c r="BZ334" i="4" a="1"/>
  <c r="BZ334" i="4" s="1"/>
  <c r="CA334" i="4" a="1"/>
  <c r="CA334" i="4" s="1"/>
  <c r="CB334" i="4" a="1"/>
  <c r="CB334" i="4" s="1"/>
  <c r="CC334" i="4" a="1"/>
  <c r="CC334" i="4" s="1"/>
  <c r="CD334" i="4" a="1"/>
  <c r="CD334" i="4" s="1"/>
  <c r="CE334" i="4"/>
  <c r="J335" i="4"/>
  <c r="L335" i="4" s="1"/>
  <c r="K335" i="4"/>
  <c r="M335" i="4"/>
  <c r="N335" i="4"/>
  <c r="O335" i="4"/>
  <c r="P335" i="4"/>
  <c r="Q335" i="4"/>
  <c r="R335" i="4"/>
  <c r="U335" i="4"/>
  <c r="V335" i="4"/>
  <c r="W335" i="4"/>
  <c r="X335" i="4"/>
  <c r="Y335" i="4"/>
  <c r="Z335" i="4"/>
  <c r="AA335" i="4"/>
  <c r="AC335" i="4"/>
  <c r="AD335" i="4"/>
  <c r="AE335" i="4"/>
  <c r="AF335" i="4"/>
  <c r="AG335" i="4"/>
  <c r="AI335" i="4"/>
  <c r="AJ335" i="4"/>
  <c r="AK335" i="4" a="1"/>
  <c r="AK335" i="4" s="1"/>
  <c r="AL335" i="4"/>
  <c r="AM335" i="4"/>
  <c r="AN335" i="4" a="1"/>
  <c r="AN335" i="4" s="1"/>
  <c r="AO335" i="4"/>
  <c r="AP335" i="4"/>
  <c r="AQ335" i="4" a="1"/>
  <c r="AQ335" i="4" s="1"/>
  <c r="AR335" i="4"/>
  <c r="AS335" i="4"/>
  <c r="AT335" i="4"/>
  <c r="AU335" i="4"/>
  <c r="AV335" i="4" a="1"/>
  <c r="AV335" i="4" s="1"/>
  <c r="AW335" i="4"/>
  <c r="AX335" i="4"/>
  <c r="BD335" i="4"/>
  <c r="BE335" i="4"/>
  <c r="BF335" i="4"/>
  <c r="BG335" i="4"/>
  <c r="BH335" i="4"/>
  <c r="BI335" i="4" a="1"/>
  <c r="BI335" i="4" s="1"/>
  <c r="BJ335" i="4"/>
  <c r="BK335" i="4"/>
  <c r="BL335" i="4" a="1"/>
  <c r="BL335" i="4" s="1"/>
  <c r="BM335" i="4" a="1"/>
  <c r="BM335" i="4" s="1"/>
  <c r="BN335" i="4" a="1"/>
  <c r="BN335" i="4" s="1"/>
  <c r="BO335" i="4" a="1"/>
  <c r="BO335" i="4" s="1"/>
  <c r="BP335" i="4" a="1"/>
  <c r="BP335" i="4" s="1"/>
  <c r="BQ335" i="4" a="1"/>
  <c r="BQ335" i="4" s="1"/>
  <c r="BR335" i="4" a="1"/>
  <c r="BR335" i="4" s="1"/>
  <c r="BS335" i="4"/>
  <c r="BT335" i="4" a="1"/>
  <c r="BT335" i="4" s="1"/>
  <c r="BU335" i="4" a="1"/>
  <c r="BU335" i="4" s="1"/>
  <c r="BV335" i="4"/>
  <c r="BW335" i="4" a="1"/>
  <c r="BW335" i="4" s="1"/>
  <c r="BX335" i="4"/>
  <c r="BY335" i="4" a="1"/>
  <c r="BY335" i="4" s="1"/>
  <c r="BZ335" i="4" a="1"/>
  <c r="BZ335" i="4" s="1"/>
  <c r="CA335" i="4" a="1"/>
  <c r="CA335" i="4" s="1"/>
  <c r="CB335" i="4" a="1"/>
  <c r="CB335" i="4" s="1"/>
  <c r="CC335" i="4" a="1"/>
  <c r="CC335" i="4" s="1"/>
  <c r="CD335" i="4" a="1"/>
  <c r="CD335" i="4" s="1"/>
  <c r="CE335" i="4"/>
  <c r="J336" i="4"/>
  <c r="L336" i="4" s="1"/>
  <c r="K336" i="4"/>
  <c r="M336" i="4"/>
  <c r="N336" i="4"/>
  <c r="O336" i="4"/>
  <c r="P336" i="4"/>
  <c r="Q336" i="4"/>
  <c r="R336" i="4"/>
  <c r="U336" i="4"/>
  <c r="V336" i="4"/>
  <c r="W336" i="4"/>
  <c r="X336" i="4"/>
  <c r="Y336" i="4"/>
  <c r="Z336" i="4"/>
  <c r="AA336" i="4"/>
  <c r="AC336" i="4"/>
  <c r="AD336" i="4"/>
  <c r="AE336" i="4"/>
  <c r="AF336" i="4"/>
  <c r="AG336" i="4"/>
  <c r="AI336" i="4"/>
  <c r="AJ336" i="4"/>
  <c r="AK336" i="4" a="1"/>
  <c r="AK336" i="4" s="1"/>
  <c r="AL336" i="4"/>
  <c r="AM336" i="4"/>
  <c r="AN336" i="4" a="1"/>
  <c r="AN336" i="4" s="1"/>
  <c r="AO336" i="4"/>
  <c r="AP336" i="4"/>
  <c r="AQ336" i="4" a="1"/>
  <c r="AQ336" i="4" s="1"/>
  <c r="AR336" i="4"/>
  <c r="AS336" i="4"/>
  <c r="AT336" i="4"/>
  <c r="AU336" i="4"/>
  <c r="AV336" i="4" a="1"/>
  <c r="AV336" i="4" s="1"/>
  <c r="AW336" i="4"/>
  <c r="AX336" i="4"/>
  <c r="BD336" i="4"/>
  <c r="BE336" i="4"/>
  <c r="BF336" i="4"/>
  <c r="BG336" i="4"/>
  <c r="BH336" i="4"/>
  <c r="BI336" i="4" a="1"/>
  <c r="BI336" i="4" s="1"/>
  <c r="BJ336" i="4"/>
  <c r="BK336" i="4"/>
  <c r="BL336" i="4" a="1"/>
  <c r="BL336" i="4" s="1"/>
  <c r="BM336" i="4" a="1"/>
  <c r="BM336" i="4" s="1"/>
  <c r="BN336" i="4" a="1"/>
  <c r="BN336" i="4" s="1"/>
  <c r="BO336" i="4" a="1"/>
  <c r="BO336" i="4" s="1"/>
  <c r="BP336" i="4" a="1"/>
  <c r="BP336" i="4" s="1"/>
  <c r="BQ336" i="4" a="1"/>
  <c r="BQ336" i="4" s="1"/>
  <c r="BR336" i="4" a="1"/>
  <c r="BR336" i="4" s="1"/>
  <c r="BS336" i="4"/>
  <c r="BT336" i="4" a="1"/>
  <c r="BT336" i="4" s="1"/>
  <c r="BU336" i="4" a="1"/>
  <c r="BU336" i="4" s="1"/>
  <c r="BV336" i="4"/>
  <c r="BW336" i="4" a="1"/>
  <c r="BW336" i="4" s="1"/>
  <c r="BX336" i="4"/>
  <c r="BY336" i="4" a="1"/>
  <c r="BY336" i="4" s="1"/>
  <c r="BZ336" i="4" a="1"/>
  <c r="BZ336" i="4" s="1"/>
  <c r="CA336" i="4" a="1"/>
  <c r="CA336" i="4" s="1"/>
  <c r="CB336" i="4" a="1"/>
  <c r="CB336" i="4" s="1"/>
  <c r="CC336" i="4" a="1"/>
  <c r="CC336" i="4" s="1"/>
  <c r="CD336" i="4" a="1"/>
  <c r="CD336" i="4" s="1"/>
  <c r="CE336" i="4"/>
  <c r="J337" i="4"/>
  <c r="L337" i="4" s="1"/>
  <c r="K337" i="4"/>
  <c r="M337" i="4"/>
  <c r="N337" i="4"/>
  <c r="O337" i="4"/>
  <c r="P337" i="4"/>
  <c r="Q337" i="4"/>
  <c r="R337" i="4"/>
  <c r="U337" i="4"/>
  <c r="V337" i="4"/>
  <c r="W337" i="4"/>
  <c r="X337" i="4"/>
  <c r="Y337" i="4"/>
  <c r="Z337" i="4"/>
  <c r="AA337" i="4"/>
  <c r="AC337" i="4"/>
  <c r="AD337" i="4"/>
  <c r="AE337" i="4"/>
  <c r="AF337" i="4"/>
  <c r="AG337" i="4"/>
  <c r="AI337" i="4"/>
  <c r="AJ337" i="4"/>
  <c r="AK337" i="4" a="1"/>
  <c r="AK337" i="4" s="1"/>
  <c r="AL337" i="4"/>
  <c r="AM337" i="4"/>
  <c r="AN337" i="4" a="1"/>
  <c r="AN337" i="4" s="1"/>
  <c r="AO337" i="4"/>
  <c r="AP337" i="4"/>
  <c r="AQ337" i="4" a="1"/>
  <c r="AQ337" i="4" s="1"/>
  <c r="AR337" i="4"/>
  <c r="AS337" i="4"/>
  <c r="AT337" i="4"/>
  <c r="AU337" i="4"/>
  <c r="AV337" i="4" a="1"/>
  <c r="AV337" i="4" s="1"/>
  <c r="AW337" i="4"/>
  <c r="AX337" i="4"/>
  <c r="BD337" i="4"/>
  <c r="BE337" i="4"/>
  <c r="BF337" i="4"/>
  <c r="BG337" i="4"/>
  <c r="BH337" i="4"/>
  <c r="BI337" i="4" a="1"/>
  <c r="BI337" i="4" s="1"/>
  <c r="BJ337" i="4"/>
  <c r="BK337" i="4"/>
  <c r="BL337" i="4" a="1"/>
  <c r="BL337" i="4" s="1"/>
  <c r="BM337" i="4" a="1"/>
  <c r="BM337" i="4" s="1"/>
  <c r="BN337" i="4" a="1"/>
  <c r="BN337" i="4" s="1"/>
  <c r="BO337" i="4" a="1"/>
  <c r="BO337" i="4" s="1"/>
  <c r="BP337" i="4" a="1"/>
  <c r="BP337" i="4" s="1"/>
  <c r="BQ337" i="4" a="1"/>
  <c r="BQ337" i="4" s="1"/>
  <c r="BR337" i="4" a="1"/>
  <c r="BR337" i="4" s="1"/>
  <c r="BS337" i="4"/>
  <c r="BT337" i="4" a="1"/>
  <c r="BT337" i="4" s="1"/>
  <c r="BU337" i="4" a="1"/>
  <c r="BU337" i="4" s="1"/>
  <c r="BV337" i="4"/>
  <c r="BW337" i="4" a="1"/>
  <c r="BW337" i="4" s="1"/>
  <c r="BX337" i="4"/>
  <c r="BY337" i="4" a="1"/>
  <c r="BY337" i="4" s="1"/>
  <c r="BZ337" i="4" a="1"/>
  <c r="BZ337" i="4" s="1"/>
  <c r="CA337" i="4" a="1"/>
  <c r="CA337" i="4" s="1"/>
  <c r="CB337" i="4" a="1"/>
  <c r="CB337" i="4" s="1"/>
  <c r="CC337" i="4" a="1"/>
  <c r="CC337" i="4" s="1"/>
  <c r="CD337" i="4" a="1"/>
  <c r="CD337" i="4" s="1"/>
  <c r="CE337" i="4"/>
  <c r="J338" i="4"/>
  <c r="L338" i="4" s="1"/>
  <c r="K338" i="4"/>
  <c r="M338" i="4"/>
  <c r="N338" i="4"/>
  <c r="O338" i="4"/>
  <c r="P338" i="4"/>
  <c r="Q338" i="4"/>
  <c r="R338" i="4"/>
  <c r="U338" i="4"/>
  <c r="V338" i="4"/>
  <c r="W338" i="4"/>
  <c r="X338" i="4"/>
  <c r="Y338" i="4"/>
  <c r="Z338" i="4"/>
  <c r="AA338" i="4"/>
  <c r="AC338" i="4"/>
  <c r="AD338" i="4"/>
  <c r="AE338" i="4"/>
  <c r="AF338" i="4"/>
  <c r="AG338" i="4"/>
  <c r="AI338" i="4"/>
  <c r="AJ338" i="4"/>
  <c r="AK338" i="4" a="1"/>
  <c r="AK338" i="4" s="1"/>
  <c r="AL338" i="4"/>
  <c r="AM338" i="4"/>
  <c r="AN338" i="4" a="1"/>
  <c r="AN338" i="4" s="1"/>
  <c r="AO338" i="4"/>
  <c r="AP338" i="4"/>
  <c r="AQ338" i="4" a="1"/>
  <c r="AQ338" i="4" s="1"/>
  <c r="AR338" i="4"/>
  <c r="AS338" i="4"/>
  <c r="AT338" i="4"/>
  <c r="AU338" i="4"/>
  <c r="AV338" i="4" a="1"/>
  <c r="AV338" i="4" s="1"/>
  <c r="AW338" i="4"/>
  <c r="AX338" i="4"/>
  <c r="BD338" i="4"/>
  <c r="BE338" i="4"/>
  <c r="BF338" i="4"/>
  <c r="BG338" i="4"/>
  <c r="BH338" i="4"/>
  <c r="BI338" i="4" a="1"/>
  <c r="BI338" i="4" s="1"/>
  <c r="BJ338" i="4"/>
  <c r="BK338" i="4"/>
  <c r="BL338" i="4" a="1"/>
  <c r="BL338" i="4" s="1"/>
  <c r="BM338" i="4" a="1"/>
  <c r="BM338" i="4" s="1"/>
  <c r="BN338" i="4" a="1"/>
  <c r="BN338" i="4" s="1"/>
  <c r="BO338" i="4" a="1"/>
  <c r="BO338" i="4" s="1"/>
  <c r="BP338" i="4" a="1"/>
  <c r="BP338" i="4" s="1"/>
  <c r="BQ338" i="4" a="1"/>
  <c r="BQ338" i="4" s="1"/>
  <c r="BR338" i="4" a="1"/>
  <c r="BR338" i="4" s="1"/>
  <c r="BS338" i="4"/>
  <c r="BT338" i="4" a="1"/>
  <c r="BT338" i="4" s="1"/>
  <c r="BU338" i="4" a="1"/>
  <c r="BU338" i="4" s="1"/>
  <c r="BV338" i="4"/>
  <c r="BW338" i="4" a="1"/>
  <c r="BW338" i="4" s="1"/>
  <c r="BX338" i="4"/>
  <c r="BY338" i="4" a="1"/>
  <c r="BY338" i="4" s="1"/>
  <c r="BZ338" i="4" a="1"/>
  <c r="BZ338" i="4" s="1"/>
  <c r="CA338" i="4" a="1"/>
  <c r="CA338" i="4" s="1"/>
  <c r="CB338" i="4" a="1"/>
  <c r="CB338" i="4" s="1"/>
  <c r="CC338" i="4" a="1"/>
  <c r="CC338" i="4" s="1"/>
  <c r="CD338" i="4" a="1"/>
  <c r="CD338" i="4" s="1"/>
  <c r="CE338" i="4"/>
  <c r="J339" i="4"/>
  <c r="L339" i="4" s="1"/>
  <c r="K339" i="4"/>
  <c r="M339" i="4"/>
  <c r="N339" i="4"/>
  <c r="O339" i="4"/>
  <c r="P339" i="4"/>
  <c r="Q339" i="4"/>
  <c r="R339" i="4"/>
  <c r="U339" i="4"/>
  <c r="V339" i="4"/>
  <c r="W339" i="4"/>
  <c r="X339" i="4"/>
  <c r="Y339" i="4"/>
  <c r="Z339" i="4"/>
  <c r="AA339" i="4"/>
  <c r="AC339" i="4"/>
  <c r="AD339" i="4"/>
  <c r="AE339" i="4"/>
  <c r="AF339" i="4"/>
  <c r="AG339" i="4"/>
  <c r="AI339" i="4"/>
  <c r="AJ339" i="4"/>
  <c r="AK339" i="4" a="1"/>
  <c r="AK339" i="4" s="1"/>
  <c r="AL339" i="4"/>
  <c r="AM339" i="4"/>
  <c r="AN339" i="4" a="1"/>
  <c r="AN339" i="4" s="1"/>
  <c r="AO339" i="4"/>
  <c r="AP339" i="4"/>
  <c r="AQ339" i="4" a="1"/>
  <c r="AQ339" i="4" s="1"/>
  <c r="AR339" i="4"/>
  <c r="AS339" i="4"/>
  <c r="AT339" i="4"/>
  <c r="AU339" i="4"/>
  <c r="AV339" i="4" a="1"/>
  <c r="AV339" i="4" s="1"/>
  <c r="AW339" i="4"/>
  <c r="AX339" i="4"/>
  <c r="BD339" i="4"/>
  <c r="BE339" i="4"/>
  <c r="BF339" i="4"/>
  <c r="BG339" i="4"/>
  <c r="BH339" i="4"/>
  <c r="BI339" i="4" a="1"/>
  <c r="BI339" i="4" s="1"/>
  <c r="BJ339" i="4"/>
  <c r="BK339" i="4"/>
  <c r="BL339" i="4" a="1"/>
  <c r="BL339" i="4" s="1"/>
  <c r="BM339" i="4" a="1"/>
  <c r="BM339" i="4" s="1"/>
  <c r="BN339" i="4" a="1"/>
  <c r="BN339" i="4" s="1"/>
  <c r="BO339" i="4" a="1"/>
  <c r="BO339" i="4" s="1"/>
  <c r="BP339" i="4" a="1"/>
  <c r="BP339" i="4" s="1"/>
  <c r="BQ339" i="4" a="1"/>
  <c r="BQ339" i="4" s="1"/>
  <c r="BR339" i="4" a="1"/>
  <c r="BR339" i="4" s="1"/>
  <c r="BS339" i="4"/>
  <c r="BT339" i="4" a="1"/>
  <c r="BT339" i="4" s="1"/>
  <c r="BU339" i="4" a="1"/>
  <c r="BU339" i="4" s="1"/>
  <c r="BV339" i="4"/>
  <c r="BW339" i="4" a="1"/>
  <c r="BW339" i="4" s="1"/>
  <c r="BX339" i="4"/>
  <c r="BY339" i="4" a="1"/>
  <c r="BY339" i="4" s="1"/>
  <c r="BZ339" i="4" a="1"/>
  <c r="BZ339" i="4" s="1"/>
  <c r="CA339" i="4" a="1"/>
  <c r="CA339" i="4" s="1"/>
  <c r="CB339" i="4" a="1"/>
  <c r="CB339" i="4" s="1"/>
  <c r="CC339" i="4" a="1"/>
  <c r="CC339" i="4" s="1"/>
  <c r="CD339" i="4" a="1"/>
  <c r="CD339" i="4" s="1"/>
  <c r="CE339" i="4"/>
  <c r="J340" i="4"/>
  <c r="L340" i="4" s="1"/>
  <c r="K340" i="4"/>
  <c r="M340" i="4"/>
  <c r="N340" i="4"/>
  <c r="O340" i="4"/>
  <c r="P340" i="4"/>
  <c r="Q340" i="4"/>
  <c r="R340" i="4"/>
  <c r="U340" i="4"/>
  <c r="V340" i="4"/>
  <c r="W340" i="4"/>
  <c r="X340" i="4"/>
  <c r="Y340" i="4"/>
  <c r="Z340" i="4"/>
  <c r="AA340" i="4"/>
  <c r="AC340" i="4"/>
  <c r="AD340" i="4"/>
  <c r="AE340" i="4"/>
  <c r="AF340" i="4"/>
  <c r="AG340" i="4"/>
  <c r="AI340" i="4"/>
  <c r="AJ340" i="4"/>
  <c r="AK340" i="4" a="1"/>
  <c r="AK340" i="4" s="1"/>
  <c r="AL340" i="4"/>
  <c r="AM340" i="4"/>
  <c r="AN340" i="4" a="1"/>
  <c r="AN340" i="4" s="1"/>
  <c r="AO340" i="4"/>
  <c r="AP340" i="4"/>
  <c r="AQ340" i="4" a="1"/>
  <c r="AQ340" i="4" s="1"/>
  <c r="AR340" i="4"/>
  <c r="AS340" i="4"/>
  <c r="AT340" i="4"/>
  <c r="AU340" i="4"/>
  <c r="AV340" i="4" a="1"/>
  <c r="AV340" i="4" s="1"/>
  <c r="AW340" i="4"/>
  <c r="AX340" i="4"/>
  <c r="BD340" i="4"/>
  <c r="BE340" i="4"/>
  <c r="BF340" i="4"/>
  <c r="BG340" i="4"/>
  <c r="BH340" i="4"/>
  <c r="BI340" i="4" a="1"/>
  <c r="BI340" i="4" s="1"/>
  <c r="BJ340" i="4"/>
  <c r="BK340" i="4"/>
  <c r="BL340" i="4" a="1"/>
  <c r="BL340" i="4" s="1"/>
  <c r="BM340" i="4" a="1"/>
  <c r="BM340" i="4" s="1"/>
  <c r="BN340" i="4" a="1"/>
  <c r="BN340" i="4" s="1"/>
  <c r="BO340" i="4" a="1"/>
  <c r="BO340" i="4" s="1"/>
  <c r="BP340" i="4" a="1"/>
  <c r="BP340" i="4" s="1"/>
  <c r="BQ340" i="4" a="1"/>
  <c r="BQ340" i="4" s="1"/>
  <c r="BR340" i="4" a="1"/>
  <c r="BR340" i="4" s="1"/>
  <c r="BS340" i="4"/>
  <c r="BT340" i="4" a="1"/>
  <c r="BT340" i="4" s="1"/>
  <c r="BU340" i="4" a="1"/>
  <c r="BU340" i="4" s="1"/>
  <c r="BV340" i="4"/>
  <c r="BW340" i="4" a="1"/>
  <c r="BW340" i="4" s="1"/>
  <c r="BX340" i="4"/>
  <c r="BY340" i="4" a="1"/>
  <c r="BY340" i="4" s="1"/>
  <c r="BZ340" i="4" a="1"/>
  <c r="BZ340" i="4" s="1"/>
  <c r="CA340" i="4" a="1"/>
  <c r="CA340" i="4" s="1"/>
  <c r="CB340" i="4" a="1"/>
  <c r="CB340" i="4" s="1"/>
  <c r="CC340" i="4" a="1"/>
  <c r="CC340" i="4" s="1"/>
  <c r="CD340" i="4" a="1"/>
  <c r="CD340" i="4" s="1"/>
  <c r="CE340" i="4"/>
  <c r="J341" i="4"/>
  <c r="L341" i="4" s="1"/>
  <c r="K341" i="4"/>
  <c r="M341" i="4"/>
  <c r="N341" i="4"/>
  <c r="O341" i="4"/>
  <c r="P341" i="4"/>
  <c r="Q341" i="4"/>
  <c r="R341" i="4"/>
  <c r="U341" i="4"/>
  <c r="V341" i="4"/>
  <c r="W341" i="4"/>
  <c r="X341" i="4"/>
  <c r="Y341" i="4"/>
  <c r="Z341" i="4"/>
  <c r="AA341" i="4"/>
  <c r="AC341" i="4"/>
  <c r="AD341" i="4"/>
  <c r="AE341" i="4"/>
  <c r="AF341" i="4"/>
  <c r="AG341" i="4"/>
  <c r="AI341" i="4"/>
  <c r="AJ341" i="4"/>
  <c r="AK341" i="4" a="1"/>
  <c r="AK341" i="4" s="1"/>
  <c r="AL341" i="4"/>
  <c r="AM341" i="4"/>
  <c r="AN341" i="4" a="1"/>
  <c r="AN341" i="4" s="1"/>
  <c r="AO341" i="4"/>
  <c r="AP341" i="4"/>
  <c r="AQ341" i="4" a="1"/>
  <c r="AQ341" i="4" s="1"/>
  <c r="AR341" i="4"/>
  <c r="AS341" i="4"/>
  <c r="AT341" i="4"/>
  <c r="AU341" i="4"/>
  <c r="AV341" i="4" a="1"/>
  <c r="AV341" i="4" s="1"/>
  <c r="AW341" i="4"/>
  <c r="AX341" i="4"/>
  <c r="BD341" i="4"/>
  <c r="BE341" i="4"/>
  <c r="BF341" i="4"/>
  <c r="BG341" i="4"/>
  <c r="BH341" i="4"/>
  <c r="BI341" i="4" a="1"/>
  <c r="BI341" i="4" s="1"/>
  <c r="BJ341" i="4"/>
  <c r="BK341" i="4"/>
  <c r="BL341" i="4" a="1"/>
  <c r="BL341" i="4" s="1"/>
  <c r="BM341" i="4" a="1"/>
  <c r="BM341" i="4" s="1"/>
  <c r="BN341" i="4" a="1"/>
  <c r="BN341" i="4" s="1"/>
  <c r="BO341" i="4" a="1"/>
  <c r="BO341" i="4" s="1"/>
  <c r="BP341" i="4" a="1"/>
  <c r="BP341" i="4" s="1"/>
  <c r="BQ341" i="4" a="1"/>
  <c r="BQ341" i="4" s="1"/>
  <c r="BR341" i="4" a="1"/>
  <c r="BR341" i="4" s="1"/>
  <c r="BS341" i="4"/>
  <c r="BT341" i="4" a="1"/>
  <c r="BT341" i="4" s="1"/>
  <c r="BU341" i="4" a="1"/>
  <c r="BU341" i="4" s="1"/>
  <c r="BV341" i="4"/>
  <c r="BW341" i="4" a="1"/>
  <c r="BW341" i="4" s="1"/>
  <c r="BX341" i="4"/>
  <c r="BY341" i="4" a="1"/>
  <c r="BY341" i="4" s="1"/>
  <c r="BZ341" i="4" a="1"/>
  <c r="BZ341" i="4" s="1"/>
  <c r="CA341" i="4" a="1"/>
  <c r="CA341" i="4" s="1"/>
  <c r="CB341" i="4" a="1"/>
  <c r="CB341" i="4" s="1"/>
  <c r="CC341" i="4" a="1"/>
  <c r="CC341" i="4" s="1"/>
  <c r="CD341" i="4" a="1"/>
  <c r="CD341" i="4" s="1"/>
  <c r="CE341" i="4"/>
  <c r="J342" i="4"/>
  <c r="L342" i="4" s="1"/>
  <c r="K342" i="4"/>
  <c r="M342" i="4"/>
  <c r="N342" i="4"/>
  <c r="O342" i="4"/>
  <c r="P342" i="4"/>
  <c r="Q342" i="4"/>
  <c r="R342" i="4"/>
  <c r="U342" i="4"/>
  <c r="V342" i="4"/>
  <c r="W342" i="4"/>
  <c r="X342" i="4"/>
  <c r="Y342" i="4"/>
  <c r="Z342" i="4"/>
  <c r="AA342" i="4"/>
  <c r="AC342" i="4"/>
  <c r="AD342" i="4"/>
  <c r="AE342" i="4"/>
  <c r="AF342" i="4"/>
  <c r="AG342" i="4"/>
  <c r="AI342" i="4"/>
  <c r="AJ342" i="4"/>
  <c r="AK342" i="4" a="1"/>
  <c r="AK342" i="4" s="1"/>
  <c r="AL342" i="4"/>
  <c r="AM342" i="4"/>
  <c r="AN342" i="4" a="1"/>
  <c r="AN342" i="4" s="1"/>
  <c r="AO342" i="4"/>
  <c r="AP342" i="4"/>
  <c r="AQ342" i="4" a="1"/>
  <c r="AQ342" i="4" s="1"/>
  <c r="AR342" i="4"/>
  <c r="AS342" i="4"/>
  <c r="AT342" i="4"/>
  <c r="AU342" i="4"/>
  <c r="AV342" i="4" a="1"/>
  <c r="AV342" i="4" s="1"/>
  <c r="AW342" i="4"/>
  <c r="AX342" i="4"/>
  <c r="BD342" i="4"/>
  <c r="BE342" i="4"/>
  <c r="BF342" i="4"/>
  <c r="BG342" i="4"/>
  <c r="BH342" i="4"/>
  <c r="BI342" i="4" a="1"/>
  <c r="BI342" i="4" s="1"/>
  <c r="BJ342" i="4"/>
  <c r="BK342" i="4"/>
  <c r="BL342" i="4" a="1"/>
  <c r="BL342" i="4" s="1"/>
  <c r="BM342" i="4" a="1"/>
  <c r="BM342" i="4" s="1"/>
  <c r="BN342" i="4" a="1"/>
  <c r="BN342" i="4" s="1"/>
  <c r="BO342" i="4" a="1"/>
  <c r="BO342" i="4" s="1"/>
  <c r="BP342" i="4" a="1"/>
  <c r="BP342" i="4" s="1"/>
  <c r="BQ342" i="4" a="1"/>
  <c r="BQ342" i="4" s="1"/>
  <c r="BR342" i="4" a="1"/>
  <c r="BR342" i="4" s="1"/>
  <c r="BS342" i="4"/>
  <c r="BT342" i="4" a="1"/>
  <c r="BT342" i="4" s="1"/>
  <c r="BU342" i="4" a="1"/>
  <c r="BU342" i="4" s="1"/>
  <c r="BV342" i="4"/>
  <c r="BW342" i="4" a="1"/>
  <c r="BW342" i="4" s="1"/>
  <c r="BX342" i="4"/>
  <c r="BY342" i="4" a="1"/>
  <c r="BY342" i="4" s="1"/>
  <c r="BZ342" i="4" a="1"/>
  <c r="BZ342" i="4" s="1"/>
  <c r="CA342" i="4" a="1"/>
  <c r="CA342" i="4" s="1"/>
  <c r="CB342" i="4" a="1"/>
  <c r="CB342" i="4" s="1"/>
  <c r="CC342" i="4" a="1"/>
  <c r="CC342" i="4" s="1"/>
  <c r="CD342" i="4" a="1"/>
  <c r="CD342" i="4" s="1"/>
  <c r="CE342" i="4"/>
  <c r="J343" i="4"/>
  <c r="L343" i="4" s="1"/>
  <c r="K343" i="4"/>
  <c r="M343" i="4"/>
  <c r="N343" i="4"/>
  <c r="O343" i="4"/>
  <c r="P343" i="4"/>
  <c r="Q343" i="4"/>
  <c r="R343" i="4"/>
  <c r="U343" i="4"/>
  <c r="V343" i="4"/>
  <c r="W343" i="4"/>
  <c r="X343" i="4"/>
  <c r="Y343" i="4"/>
  <c r="Z343" i="4"/>
  <c r="AA343" i="4"/>
  <c r="AC343" i="4"/>
  <c r="AD343" i="4"/>
  <c r="AE343" i="4"/>
  <c r="AF343" i="4"/>
  <c r="AG343" i="4"/>
  <c r="AI343" i="4"/>
  <c r="AJ343" i="4"/>
  <c r="AK343" i="4" a="1"/>
  <c r="AK343" i="4" s="1"/>
  <c r="AL343" i="4"/>
  <c r="AM343" i="4"/>
  <c r="AN343" i="4" a="1"/>
  <c r="AN343" i="4" s="1"/>
  <c r="AO343" i="4"/>
  <c r="AP343" i="4"/>
  <c r="AQ343" i="4" a="1"/>
  <c r="AQ343" i="4" s="1"/>
  <c r="AR343" i="4"/>
  <c r="AS343" i="4"/>
  <c r="AT343" i="4"/>
  <c r="AU343" i="4"/>
  <c r="AV343" i="4" a="1"/>
  <c r="AV343" i="4" s="1"/>
  <c r="AW343" i="4"/>
  <c r="AX343" i="4"/>
  <c r="BD343" i="4"/>
  <c r="BE343" i="4"/>
  <c r="BF343" i="4"/>
  <c r="BG343" i="4"/>
  <c r="BH343" i="4"/>
  <c r="BI343" i="4" a="1"/>
  <c r="BI343" i="4" s="1"/>
  <c r="BJ343" i="4"/>
  <c r="BK343" i="4"/>
  <c r="BL343" i="4" a="1"/>
  <c r="BL343" i="4" s="1"/>
  <c r="BM343" i="4" a="1"/>
  <c r="BM343" i="4" s="1"/>
  <c r="BN343" i="4" a="1"/>
  <c r="BN343" i="4" s="1"/>
  <c r="BO343" i="4" a="1"/>
  <c r="BO343" i="4" s="1"/>
  <c r="BP343" i="4" a="1"/>
  <c r="BP343" i="4" s="1"/>
  <c r="BQ343" i="4" a="1"/>
  <c r="BQ343" i="4" s="1"/>
  <c r="BR343" i="4" a="1"/>
  <c r="BR343" i="4" s="1"/>
  <c r="BS343" i="4"/>
  <c r="BT343" i="4" a="1"/>
  <c r="BT343" i="4" s="1"/>
  <c r="BU343" i="4" a="1"/>
  <c r="BU343" i="4" s="1"/>
  <c r="BV343" i="4"/>
  <c r="BW343" i="4" a="1"/>
  <c r="BW343" i="4" s="1"/>
  <c r="BX343" i="4"/>
  <c r="BY343" i="4" a="1"/>
  <c r="BY343" i="4" s="1"/>
  <c r="BZ343" i="4" a="1"/>
  <c r="BZ343" i="4" s="1"/>
  <c r="CA343" i="4" a="1"/>
  <c r="CA343" i="4" s="1"/>
  <c r="CB343" i="4" a="1"/>
  <c r="CB343" i="4" s="1"/>
  <c r="CC343" i="4" a="1"/>
  <c r="CC343" i="4" s="1"/>
  <c r="CD343" i="4" a="1"/>
  <c r="CD343" i="4" s="1"/>
  <c r="CE343" i="4"/>
  <c r="J344" i="4"/>
  <c r="L344" i="4" s="1"/>
  <c r="K344" i="4"/>
  <c r="M344" i="4"/>
  <c r="N344" i="4"/>
  <c r="O344" i="4"/>
  <c r="P344" i="4"/>
  <c r="Q344" i="4"/>
  <c r="R344" i="4"/>
  <c r="U344" i="4"/>
  <c r="V344" i="4"/>
  <c r="W344" i="4"/>
  <c r="X344" i="4"/>
  <c r="Y344" i="4"/>
  <c r="Z344" i="4"/>
  <c r="AA344" i="4"/>
  <c r="AC344" i="4"/>
  <c r="AD344" i="4"/>
  <c r="AE344" i="4"/>
  <c r="AF344" i="4"/>
  <c r="AG344" i="4"/>
  <c r="AI344" i="4"/>
  <c r="AJ344" i="4"/>
  <c r="AK344" i="4" a="1"/>
  <c r="AK344" i="4" s="1"/>
  <c r="AL344" i="4"/>
  <c r="AM344" i="4"/>
  <c r="AN344" i="4" a="1"/>
  <c r="AN344" i="4" s="1"/>
  <c r="AO344" i="4"/>
  <c r="AP344" i="4"/>
  <c r="AQ344" i="4" a="1"/>
  <c r="AQ344" i="4" s="1"/>
  <c r="AR344" i="4"/>
  <c r="AS344" i="4"/>
  <c r="AT344" i="4"/>
  <c r="AU344" i="4"/>
  <c r="AV344" i="4" a="1"/>
  <c r="AV344" i="4" s="1"/>
  <c r="AW344" i="4"/>
  <c r="AX344" i="4"/>
  <c r="BD344" i="4"/>
  <c r="BE344" i="4"/>
  <c r="BF344" i="4"/>
  <c r="BG344" i="4"/>
  <c r="BH344" i="4"/>
  <c r="BI344" i="4" a="1"/>
  <c r="BI344" i="4" s="1"/>
  <c r="BJ344" i="4"/>
  <c r="BK344" i="4"/>
  <c r="BL344" i="4" a="1"/>
  <c r="BL344" i="4" s="1"/>
  <c r="BM344" i="4" a="1"/>
  <c r="BM344" i="4" s="1"/>
  <c r="BN344" i="4" a="1"/>
  <c r="BN344" i="4" s="1"/>
  <c r="BO344" i="4" a="1"/>
  <c r="BO344" i="4" s="1"/>
  <c r="BP344" i="4" a="1"/>
  <c r="BP344" i="4" s="1"/>
  <c r="BQ344" i="4" a="1"/>
  <c r="BQ344" i="4" s="1"/>
  <c r="BR344" i="4" a="1"/>
  <c r="BR344" i="4" s="1"/>
  <c r="BS344" i="4"/>
  <c r="BT344" i="4" a="1"/>
  <c r="BT344" i="4" s="1"/>
  <c r="BU344" i="4" a="1"/>
  <c r="BU344" i="4" s="1"/>
  <c r="BV344" i="4"/>
  <c r="BW344" i="4" a="1"/>
  <c r="BW344" i="4" s="1"/>
  <c r="BX344" i="4"/>
  <c r="BY344" i="4" a="1"/>
  <c r="BY344" i="4" s="1"/>
  <c r="BZ344" i="4" a="1"/>
  <c r="BZ344" i="4" s="1"/>
  <c r="CA344" i="4" a="1"/>
  <c r="CA344" i="4" s="1"/>
  <c r="CB344" i="4" a="1"/>
  <c r="CB344" i="4" s="1"/>
  <c r="CC344" i="4" a="1"/>
  <c r="CC344" i="4" s="1"/>
  <c r="CD344" i="4" a="1"/>
  <c r="CD344" i="4" s="1"/>
  <c r="CE344" i="4"/>
  <c r="J345" i="4"/>
  <c r="L345" i="4" s="1"/>
  <c r="K345" i="4"/>
  <c r="M345" i="4"/>
  <c r="N345" i="4"/>
  <c r="O345" i="4"/>
  <c r="P345" i="4"/>
  <c r="Q345" i="4"/>
  <c r="R345" i="4"/>
  <c r="U345" i="4"/>
  <c r="V345" i="4"/>
  <c r="W345" i="4"/>
  <c r="X345" i="4"/>
  <c r="Y345" i="4"/>
  <c r="Z345" i="4"/>
  <c r="AA345" i="4"/>
  <c r="AC345" i="4"/>
  <c r="AD345" i="4"/>
  <c r="AE345" i="4"/>
  <c r="AF345" i="4"/>
  <c r="AG345" i="4"/>
  <c r="AI345" i="4"/>
  <c r="AJ345" i="4"/>
  <c r="AK345" i="4" a="1"/>
  <c r="AK345" i="4" s="1"/>
  <c r="AL345" i="4"/>
  <c r="AM345" i="4"/>
  <c r="AN345" i="4" a="1"/>
  <c r="AN345" i="4" s="1"/>
  <c r="AO345" i="4"/>
  <c r="AP345" i="4"/>
  <c r="AQ345" i="4" a="1"/>
  <c r="AQ345" i="4" s="1"/>
  <c r="AR345" i="4"/>
  <c r="AS345" i="4"/>
  <c r="AT345" i="4"/>
  <c r="AU345" i="4"/>
  <c r="AV345" i="4" a="1"/>
  <c r="AV345" i="4" s="1"/>
  <c r="AW345" i="4"/>
  <c r="AX345" i="4"/>
  <c r="BD345" i="4"/>
  <c r="BE345" i="4"/>
  <c r="BF345" i="4"/>
  <c r="BG345" i="4"/>
  <c r="BH345" i="4"/>
  <c r="BI345" i="4" a="1"/>
  <c r="BI345" i="4" s="1"/>
  <c r="BJ345" i="4"/>
  <c r="BK345" i="4"/>
  <c r="BL345" i="4" a="1"/>
  <c r="BL345" i="4" s="1"/>
  <c r="BM345" i="4" a="1"/>
  <c r="BM345" i="4" s="1"/>
  <c r="BN345" i="4" a="1"/>
  <c r="BN345" i="4" s="1"/>
  <c r="BO345" i="4" a="1"/>
  <c r="BO345" i="4" s="1"/>
  <c r="BP345" i="4" a="1"/>
  <c r="BP345" i="4" s="1"/>
  <c r="BQ345" i="4" a="1"/>
  <c r="BQ345" i="4" s="1"/>
  <c r="BR345" i="4" a="1"/>
  <c r="BR345" i="4" s="1"/>
  <c r="BS345" i="4"/>
  <c r="BT345" i="4" a="1"/>
  <c r="BT345" i="4" s="1"/>
  <c r="BU345" i="4" a="1"/>
  <c r="BU345" i="4" s="1"/>
  <c r="BV345" i="4"/>
  <c r="BW345" i="4" a="1"/>
  <c r="BW345" i="4" s="1"/>
  <c r="BX345" i="4"/>
  <c r="BY345" i="4" a="1"/>
  <c r="BY345" i="4" s="1"/>
  <c r="BZ345" i="4" a="1"/>
  <c r="BZ345" i="4" s="1"/>
  <c r="CA345" i="4" a="1"/>
  <c r="CA345" i="4" s="1"/>
  <c r="CB345" i="4" a="1"/>
  <c r="CB345" i="4" s="1"/>
  <c r="CC345" i="4" a="1"/>
  <c r="CC345" i="4" s="1"/>
  <c r="CD345" i="4" a="1"/>
  <c r="CD345" i="4" s="1"/>
  <c r="CE345" i="4"/>
  <c r="J346" i="4"/>
  <c r="L346" i="4" s="1"/>
  <c r="K346" i="4"/>
  <c r="M346" i="4"/>
  <c r="N346" i="4"/>
  <c r="O346" i="4"/>
  <c r="P346" i="4"/>
  <c r="Q346" i="4"/>
  <c r="R346" i="4"/>
  <c r="U346" i="4"/>
  <c r="V346" i="4"/>
  <c r="W346" i="4"/>
  <c r="X346" i="4"/>
  <c r="Y346" i="4"/>
  <c r="Z346" i="4"/>
  <c r="AA346" i="4"/>
  <c r="AC346" i="4"/>
  <c r="AD346" i="4"/>
  <c r="AE346" i="4"/>
  <c r="AF346" i="4"/>
  <c r="AG346" i="4"/>
  <c r="AI346" i="4"/>
  <c r="AJ346" i="4"/>
  <c r="AK346" i="4" a="1"/>
  <c r="AK346" i="4" s="1"/>
  <c r="AL346" i="4"/>
  <c r="AM346" i="4"/>
  <c r="AN346" i="4" a="1"/>
  <c r="AN346" i="4" s="1"/>
  <c r="AO346" i="4"/>
  <c r="AP346" i="4"/>
  <c r="AQ346" i="4" a="1"/>
  <c r="AQ346" i="4" s="1"/>
  <c r="AR346" i="4"/>
  <c r="AS346" i="4"/>
  <c r="AT346" i="4"/>
  <c r="AU346" i="4"/>
  <c r="AV346" i="4" a="1"/>
  <c r="AV346" i="4" s="1"/>
  <c r="AW346" i="4"/>
  <c r="AX346" i="4"/>
  <c r="BD346" i="4"/>
  <c r="BE346" i="4"/>
  <c r="BF346" i="4"/>
  <c r="BG346" i="4"/>
  <c r="BH346" i="4"/>
  <c r="BI346" i="4" a="1"/>
  <c r="BI346" i="4" s="1"/>
  <c r="BJ346" i="4"/>
  <c r="BK346" i="4"/>
  <c r="BL346" i="4" a="1"/>
  <c r="BL346" i="4" s="1"/>
  <c r="BM346" i="4" a="1"/>
  <c r="BM346" i="4" s="1"/>
  <c r="BN346" i="4" a="1"/>
  <c r="BN346" i="4" s="1"/>
  <c r="BO346" i="4" a="1"/>
  <c r="BO346" i="4" s="1"/>
  <c r="BP346" i="4" a="1"/>
  <c r="BP346" i="4" s="1"/>
  <c r="BQ346" i="4" a="1"/>
  <c r="BQ346" i="4" s="1"/>
  <c r="BR346" i="4" a="1"/>
  <c r="BR346" i="4" s="1"/>
  <c r="BS346" i="4"/>
  <c r="BT346" i="4" a="1"/>
  <c r="BT346" i="4" s="1"/>
  <c r="BU346" i="4" a="1"/>
  <c r="BU346" i="4" s="1"/>
  <c r="BV346" i="4"/>
  <c r="BW346" i="4" a="1"/>
  <c r="BW346" i="4" s="1"/>
  <c r="BX346" i="4"/>
  <c r="BY346" i="4" a="1"/>
  <c r="BY346" i="4" s="1"/>
  <c r="BZ346" i="4" a="1"/>
  <c r="BZ346" i="4" s="1"/>
  <c r="CA346" i="4" a="1"/>
  <c r="CA346" i="4" s="1"/>
  <c r="CB346" i="4" a="1"/>
  <c r="CB346" i="4" s="1"/>
  <c r="CC346" i="4" a="1"/>
  <c r="CC346" i="4" s="1"/>
  <c r="CD346" i="4" a="1"/>
  <c r="CD346" i="4" s="1"/>
  <c r="CE346" i="4"/>
  <c r="J347" i="4"/>
  <c r="L347" i="4" s="1"/>
  <c r="K347" i="4"/>
  <c r="M347" i="4"/>
  <c r="N347" i="4"/>
  <c r="O347" i="4"/>
  <c r="P347" i="4"/>
  <c r="Q347" i="4"/>
  <c r="R347" i="4"/>
  <c r="U347" i="4"/>
  <c r="V347" i="4"/>
  <c r="W347" i="4"/>
  <c r="X347" i="4"/>
  <c r="Y347" i="4"/>
  <c r="Z347" i="4"/>
  <c r="AA347" i="4"/>
  <c r="AC347" i="4"/>
  <c r="AD347" i="4"/>
  <c r="AE347" i="4"/>
  <c r="AF347" i="4"/>
  <c r="AG347" i="4"/>
  <c r="AI347" i="4"/>
  <c r="AJ347" i="4"/>
  <c r="AK347" i="4" a="1"/>
  <c r="AK347" i="4" s="1"/>
  <c r="AL347" i="4"/>
  <c r="AM347" i="4"/>
  <c r="AN347" i="4" a="1"/>
  <c r="AN347" i="4" s="1"/>
  <c r="AO347" i="4"/>
  <c r="AP347" i="4"/>
  <c r="AQ347" i="4" a="1"/>
  <c r="AQ347" i="4" s="1"/>
  <c r="AR347" i="4"/>
  <c r="AS347" i="4"/>
  <c r="AT347" i="4"/>
  <c r="AU347" i="4"/>
  <c r="AV347" i="4" a="1"/>
  <c r="AV347" i="4" s="1"/>
  <c r="AW347" i="4"/>
  <c r="AX347" i="4"/>
  <c r="BD347" i="4"/>
  <c r="BE347" i="4"/>
  <c r="BF347" i="4"/>
  <c r="BG347" i="4"/>
  <c r="BH347" i="4"/>
  <c r="BI347" i="4" a="1"/>
  <c r="BI347" i="4" s="1"/>
  <c r="BJ347" i="4"/>
  <c r="BK347" i="4"/>
  <c r="BL347" i="4" a="1"/>
  <c r="BL347" i="4" s="1"/>
  <c r="BM347" i="4" a="1"/>
  <c r="BM347" i="4" s="1"/>
  <c r="BN347" i="4" a="1"/>
  <c r="BN347" i="4" s="1"/>
  <c r="BO347" i="4" a="1"/>
  <c r="BO347" i="4" s="1"/>
  <c r="BP347" i="4" a="1"/>
  <c r="BP347" i="4" s="1"/>
  <c r="BQ347" i="4" a="1"/>
  <c r="BQ347" i="4" s="1"/>
  <c r="BR347" i="4" a="1"/>
  <c r="BR347" i="4" s="1"/>
  <c r="BS347" i="4"/>
  <c r="BT347" i="4" a="1"/>
  <c r="BT347" i="4" s="1"/>
  <c r="BU347" i="4" a="1"/>
  <c r="BU347" i="4" s="1"/>
  <c r="BV347" i="4"/>
  <c r="BW347" i="4" a="1"/>
  <c r="BW347" i="4" s="1"/>
  <c r="BX347" i="4"/>
  <c r="BY347" i="4" a="1"/>
  <c r="BY347" i="4" s="1"/>
  <c r="BZ347" i="4" a="1"/>
  <c r="BZ347" i="4" s="1"/>
  <c r="CA347" i="4" a="1"/>
  <c r="CA347" i="4" s="1"/>
  <c r="CB347" i="4" a="1"/>
  <c r="CB347" i="4" s="1"/>
  <c r="CC347" i="4" a="1"/>
  <c r="CC347" i="4" s="1"/>
  <c r="CD347" i="4" a="1"/>
  <c r="CD347" i="4" s="1"/>
  <c r="CE347" i="4"/>
  <c r="J348" i="4"/>
  <c r="L348" i="4" s="1"/>
  <c r="K348" i="4"/>
  <c r="M348" i="4"/>
  <c r="N348" i="4"/>
  <c r="O348" i="4"/>
  <c r="P348" i="4"/>
  <c r="Q348" i="4"/>
  <c r="R348" i="4"/>
  <c r="U348" i="4"/>
  <c r="V348" i="4"/>
  <c r="W348" i="4"/>
  <c r="X348" i="4"/>
  <c r="Y348" i="4"/>
  <c r="Z348" i="4"/>
  <c r="AA348" i="4"/>
  <c r="AC348" i="4"/>
  <c r="AD348" i="4"/>
  <c r="AE348" i="4"/>
  <c r="AF348" i="4"/>
  <c r="AG348" i="4"/>
  <c r="AI348" i="4"/>
  <c r="AJ348" i="4"/>
  <c r="AK348" i="4" a="1"/>
  <c r="AK348" i="4" s="1"/>
  <c r="AL348" i="4"/>
  <c r="AM348" i="4"/>
  <c r="AN348" i="4" a="1"/>
  <c r="AN348" i="4" s="1"/>
  <c r="AO348" i="4"/>
  <c r="AP348" i="4"/>
  <c r="AQ348" i="4" a="1"/>
  <c r="AQ348" i="4" s="1"/>
  <c r="AR348" i="4"/>
  <c r="AS348" i="4"/>
  <c r="AT348" i="4"/>
  <c r="AU348" i="4"/>
  <c r="AV348" i="4" a="1"/>
  <c r="AV348" i="4" s="1"/>
  <c r="AW348" i="4"/>
  <c r="AX348" i="4"/>
  <c r="BD348" i="4"/>
  <c r="BE348" i="4"/>
  <c r="BF348" i="4"/>
  <c r="BG348" i="4"/>
  <c r="BH348" i="4"/>
  <c r="BI348" i="4" a="1"/>
  <c r="BI348" i="4" s="1"/>
  <c r="BJ348" i="4"/>
  <c r="BK348" i="4"/>
  <c r="BL348" i="4" a="1"/>
  <c r="BL348" i="4" s="1"/>
  <c r="BM348" i="4" a="1"/>
  <c r="BM348" i="4" s="1"/>
  <c r="BN348" i="4" a="1"/>
  <c r="BN348" i="4" s="1"/>
  <c r="BO348" i="4" a="1"/>
  <c r="BO348" i="4" s="1"/>
  <c r="BP348" i="4" a="1"/>
  <c r="BP348" i="4" s="1"/>
  <c r="BQ348" i="4" a="1"/>
  <c r="BQ348" i="4" s="1"/>
  <c r="BR348" i="4" a="1"/>
  <c r="BR348" i="4" s="1"/>
  <c r="BS348" i="4"/>
  <c r="BT348" i="4" a="1"/>
  <c r="BT348" i="4" s="1"/>
  <c r="BU348" i="4" a="1"/>
  <c r="BU348" i="4" s="1"/>
  <c r="BV348" i="4"/>
  <c r="BW348" i="4" a="1"/>
  <c r="BW348" i="4" s="1"/>
  <c r="BX348" i="4"/>
  <c r="BY348" i="4" a="1"/>
  <c r="BY348" i="4" s="1"/>
  <c r="BZ348" i="4" a="1"/>
  <c r="BZ348" i="4" s="1"/>
  <c r="CA348" i="4" a="1"/>
  <c r="CA348" i="4" s="1"/>
  <c r="CB348" i="4" a="1"/>
  <c r="CB348" i="4" s="1"/>
  <c r="CC348" i="4" a="1"/>
  <c r="CC348" i="4" s="1"/>
  <c r="CD348" i="4" a="1"/>
  <c r="CD348" i="4" s="1"/>
  <c r="CE348" i="4"/>
  <c r="J349" i="4"/>
  <c r="L349" i="4" s="1"/>
  <c r="K349" i="4"/>
  <c r="M349" i="4"/>
  <c r="N349" i="4"/>
  <c r="O349" i="4"/>
  <c r="P349" i="4"/>
  <c r="Q349" i="4"/>
  <c r="R349" i="4"/>
  <c r="U349" i="4"/>
  <c r="V349" i="4"/>
  <c r="W349" i="4"/>
  <c r="X349" i="4"/>
  <c r="Y349" i="4"/>
  <c r="Z349" i="4"/>
  <c r="AA349" i="4"/>
  <c r="AC349" i="4"/>
  <c r="AD349" i="4"/>
  <c r="AE349" i="4"/>
  <c r="AF349" i="4"/>
  <c r="AG349" i="4"/>
  <c r="AI349" i="4"/>
  <c r="AJ349" i="4"/>
  <c r="AK349" i="4" a="1"/>
  <c r="AK349" i="4" s="1"/>
  <c r="AL349" i="4"/>
  <c r="AM349" i="4"/>
  <c r="AN349" i="4" a="1"/>
  <c r="AN349" i="4" s="1"/>
  <c r="AO349" i="4"/>
  <c r="AP349" i="4"/>
  <c r="AQ349" i="4" a="1"/>
  <c r="AQ349" i="4" s="1"/>
  <c r="AR349" i="4"/>
  <c r="AS349" i="4"/>
  <c r="AT349" i="4"/>
  <c r="AU349" i="4"/>
  <c r="AV349" i="4" a="1"/>
  <c r="AV349" i="4" s="1"/>
  <c r="AW349" i="4"/>
  <c r="AX349" i="4"/>
  <c r="BD349" i="4"/>
  <c r="BE349" i="4"/>
  <c r="BF349" i="4"/>
  <c r="BG349" i="4"/>
  <c r="BH349" i="4"/>
  <c r="BI349" i="4" a="1"/>
  <c r="BI349" i="4" s="1"/>
  <c r="BJ349" i="4"/>
  <c r="BK349" i="4"/>
  <c r="BL349" i="4" a="1"/>
  <c r="BL349" i="4" s="1"/>
  <c r="BM349" i="4" a="1"/>
  <c r="BM349" i="4" s="1"/>
  <c r="BN349" i="4" a="1"/>
  <c r="BN349" i="4" s="1"/>
  <c r="BO349" i="4" a="1"/>
  <c r="BO349" i="4" s="1"/>
  <c r="BP349" i="4" a="1"/>
  <c r="BP349" i="4" s="1"/>
  <c r="BQ349" i="4" a="1"/>
  <c r="BQ349" i="4" s="1"/>
  <c r="BR349" i="4" a="1"/>
  <c r="BR349" i="4" s="1"/>
  <c r="BS349" i="4"/>
  <c r="BT349" i="4" a="1"/>
  <c r="BT349" i="4" s="1"/>
  <c r="BU349" i="4" a="1"/>
  <c r="BU349" i="4" s="1"/>
  <c r="BV349" i="4"/>
  <c r="BW349" i="4" a="1"/>
  <c r="BW349" i="4" s="1"/>
  <c r="BX349" i="4"/>
  <c r="BY349" i="4" a="1"/>
  <c r="BY349" i="4" s="1"/>
  <c r="BZ349" i="4" a="1"/>
  <c r="BZ349" i="4" s="1"/>
  <c r="CA349" i="4" a="1"/>
  <c r="CA349" i="4" s="1"/>
  <c r="CB349" i="4" a="1"/>
  <c r="CB349" i="4" s="1"/>
  <c r="CC349" i="4" a="1"/>
  <c r="CC349" i="4" s="1"/>
  <c r="CD349" i="4" a="1"/>
  <c r="CD349" i="4" s="1"/>
  <c r="CE349" i="4"/>
  <c r="J350" i="4"/>
  <c r="L350" i="4" s="1"/>
  <c r="K350" i="4"/>
  <c r="M350" i="4"/>
  <c r="N350" i="4"/>
  <c r="O350" i="4"/>
  <c r="P350" i="4"/>
  <c r="Q350" i="4"/>
  <c r="R350" i="4"/>
  <c r="U350" i="4"/>
  <c r="V350" i="4"/>
  <c r="W350" i="4"/>
  <c r="X350" i="4"/>
  <c r="Y350" i="4"/>
  <c r="Z350" i="4"/>
  <c r="AA350" i="4"/>
  <c r="AC350" i="4"/>
  <c r="AD350" i="4"/>
  <c r="AE350" i="4"/>
  <c r="AF350" i="4"/>
  <c r="AG350" i="4"/>
  <c r="AI350" i="4"/>
  <c r="AJ350" i="4"/>
  <c r="AK350" i="4" a="1"/>
  <c r="AK350" i="4" s="1"/>
  <c r="AL350" i="4"/>
  <c r="AM350" i="4"/>
  <c r="AN350" i="4" a="1"/>
  <c r="AN350" i="4" s="1"/>
  <c r="AO350" i="4"/>
  <c r="AP350" i="4"/>
  <c r="AQ350" i="4" a="1"/>
  <c r="AQ350" i="4" s="1"/>
  <c r="AR350" i="4"/>
  <c r="AS350" i="4"/>
  <c r="AT350" i="4"/>
  <c r="AU350" i="4"/>
  <c r="AV350" i="4" a="1"/>
  <c r="AV350" i="4" s="1"/>
  <c r="AW350" i="4"/>
  <c r="AX350" i="4"/>
  <c r="BD350" i="4"/>
  <c r="BE350" i="4"/>
  <c r="BF350" i="4"/>
  <c r="BG350" i="4"/>
  <c r="BH350" i="4"/>
  <c r="BI350" i="4" a="1"/>
  <c r="BI350" i="4" s="1"/>
  <c r="BJ350" i="4"/>
  <c r="BK350" i="4"/>
  <c r="BL350" i="4" a="1"/>
  <c r="BL350" i="4" s="1"/>
  <c r="BM350" i="4" a="1"/>
  <c r="BM350" i="4" s="1"/>
  <c r="BN350" i="4" a="1"/>
  <c r="BN350" i="4" s="1"/>
  <c r="BO350" i="4" a="1"/>
  <c r="BO350" i="4" s="1"/>
  <c r="BP350" i="4" a="1"/>
  <c r="BP350" i="4" s="1"/>
  <c r="BQ350" i="4" a="1"/>
  <c r="BQ350" i="4" s="1"/>
  <c r="BR350" i="4" a="1"/>
  <c r="BR350" i="4" s="1"/>
  <c r="BS350" i="4"/>
  <c r="BT350" i="4" a="1"/>
  <c r="BT350" i="4" s="1"/>
  <c r="BU350" i="4" a="1"/>
  <c r="BU350" i="4" s="1"/>
  <c r="BV350" i="4"/>
  <c r="BW350" i="4" a="1"/>
  <c r="BW350" i="4" s="1"/>
  <c r="BX350" i="4"/>
  <c r="BY350" i="4" a="1"/>
  <c r="BY350" i="4" s="1"/>
  <c r="BZ350" i="4" a="1"/>
  <c r="BZ350" i="4" s="1"/>
  <c r="CA350" i="4" a="1"/>
  <c r="CA350" i="4" s="1"/>
  <c r="CB350" i="4" a="1"/>
  <c r="CB350" i="4" s="1"/>
  <c r="CC350" i="4" a="1"/>
  <c r="CC350" i="4" s="1"/>
  <c r="CD350" i="4" a="1"/>
  <c r="CD350" i="4" s="1"/>
  <c r="CE350" i="4"/>
  <c r="J351" i="4"/>
  <c r="L351" i="4" s="1"/>
  <c r="K351" i="4"/>
  <c r="M351" i="4"/>
  <c r="N351" i="4"/>
  <c r="O351" i="4"/>
  <c r="P351" i="4"/>
  <c r="Q351" i="4"/>
  <c r="R351" i="4"/>
  <c r="U351" i="4"/>
  <c r="V351" i="4"/>
  <c r="W351" i="4"/>
  <c r="X351" i="4"/>
  <c r="Y351" i="4"/>
  <c r="Z351" i="4"/>
  <c r="AA351" i="4"/>
  <c r="AC351" i="4"/>
  <c r="AD351" i="4"/>
  <c r="AE351" i="4"/>
  <c r="AF351" i="4"/>
  <c r="AG351" i="4"/>
  <c r="AI351" i="4"/>
  <c r="AJ351" i="4"/>
  <c r="AK351" i="4" a="1"/>
  <c r="AK351" i="4" s="1"/>
  <c r="AL351" i="4"/>
  <c r="AM351" i="4"/>
  <c r="AN351" i="4" a="1"/>
  <c r="AN351" i="4" s="1"/>
  <c r="AO351" i="4"/>
  <c r="AP351" i="4"/>
  <c r="AQ351" i="4" a="1"/>
  <c r="AQ351" i="4" s="1"/>
  <c r="AR351" i="4"/>
  <c r="AS351" i="4"/>
  <c r="AT351" i="4"/>
  <c r="AU351" i="4"/>
  <c r="AV351" i="4" a="1"/>
  <c r="AV351" i="4" s="1"/>
  <c r="AW351" i="4"/>
  <c r="AX351" i="4"/>
  <c r="BD351" i="4"/>
  <c r="BE351" i="4"/>
  <c r="BF351" i="4"/>
  <c r="BG351" i="4"/>
  <c r="BH351" i="4"/>
  <c r="BI351" i="4" a="1"/>
  <c r="BI351" i="4" s="1"/>
  <c r="BJ351" i="4"/>
  <c r="BK351" i="4"/>
  <c r="BL351" i="4" a="1"/>
  <c r="BL351" i="4" s="1"/>
  <c r="BM351" i="4" a="1"/>
  <c r="BM351" i="4" s="1"/>
  <c r="BN351" i="4" a="1"/>
  <c r="BN351" i="4" s="1"/>
  <c r="BO351" i="4" a="1"/>
  <c r="BO351" i="4" s="1"/>
  <c r="BP351" i="4" a="1"/>
  <c r="BP351" i="4" s="1"/>
  <c r="BQ351" i="4" a="1"/>
  <c r="BQ351" i="4" s="1"/>
  <c r="BR351" i="4" a="1"/>
  <c r="BR351" i="4" s="1"/>
  <c r="BS351" i="4"/>
  <c r="BT351" i="4" a="1"/>
  <c r="BT351" i="4" s="1"/>
  <c r="BU351" i="4" a="1"/>
  <c r="BU351" i="4" s="1"/>
  <c r="BV351" i="4"/>
  <c r="BW351" i="4" a="1"/>
  <c r="BW351" i="4" s="1"/>
  <c r="BX351" i="4"/>
  <c r="BY351" i="4" a="1"/>
  <c r="BY351" i="4" s="1"/>
  <c r="BZ351" i="4" a="1"/>
  <c r="BZ351" i="4" s="1"/>
  <c r="CA351" i="4" a="1"/>
  <c r="CA351" i="4" s="1"/>
  <c r="CB351" i="4" a="1"/>
  <c r="CB351" i="4" s="1"/>
  <c r="CC351" i="4" a="1"/>
  <c r="CC351" i="4" s="1"/>
  <c r="CD351" i="4" a="1"/>
  <c r="CD351" i="4" s="1"/>
  <c r="CE351" i="4"/>
  <c r="J352" i="4"/>
  <c r="L352" i="4" s="1"/>
  <c r="K352" i="4"/>
  <c r="M352" i="4"/>
  <c r="N352" i="4"/>
  <c r="O352" i="4"/>
  <c r="P352" i="4"/>
  <c r="Q352" i="4"/>
  <c r="R352" i="4"/>
  <c r="U352" i="4"/>
  <c r="V352" i="4"/>
  <c r="W352" i="4"/>
  <c r="X352" i="4"/>
  <c r="Y352" i="4"/>
  <c r="Z352" i="4"/>
  <c r="AA352" i="4"/>
  <c r="AC352" i="4"/>
  <c r="AD352" i="4"/>
  <c r="AE352" i="4"/>
  <c r="AF352" i="4"/>
  <c r="AG352" i="4"/>
  <c r="AI352" i="4"/>
  <c r="AJ352" i="4"/>
  <c r="AK352" i="4" a="1"/>
  <c r="AK352" i="4" s="1"/>
  <c r="AL352" i="4"/>
  <c r="AM352" i="4"/>
  <c r="AN352" i="4" a="1"/>
  <c r="AN352" i="4" s="1"/>
  <c r="AO352" i="4"/>
  <c r="AP352" i="4"/>
  <c r="AQ352" i="4" a="1"/>
  <c r="AQ352" i="4" s="1"/>
  <c r="AR352" i="4"/>
  <c r="AS352" i="4"/>
  <c r="AT352" i="4"/>
  <c r="AU352" i="4"/>
  <c r="AV352" i="4" a="1"/>
  <c r="AV352" i="4" s="1"/>
  <c r="AW352" i="4"/>
  <c r="AX352" i="4"/>
  <c r="BD352" i="4"/>
  <c r="BE352" i="4"/>
  <c r="BF352" i="4"/>
  <c r="BG352" i="4"/>
  <c r="BH352" i="4"/>
  <c r="BI352" i="4" a="1"/>
  <c r="BI352" i="4" s="1"/>
  <c r="BJ352" i="4"/>
  <c r="BK352" i="4"/>
  <c r="BL352" i="4" a="1"/>
  <c r="BL352" i="4" s="1"/>
  <c r="BM352" i="4" a="1"/>
  <c r="BM352" i="4" s="1"/>
  <c r="BN352" i="4" a="1"/>
  <c r="BN352" i="4" s="1"/>
  <c r="BO352" i="4" a="1"/>
  <c r="BO352" i="4" s="1"/>
  <c r="BP352" i="4" a="1"/>
  <c r="BP352" i="4" s="1"/>
  <c r="BQ352" i="4" a="1"/>
  <c r="BQ352" i="4" s="1"/>
  <c r="BR352" i="4" a="1"/>
  <c r="BR352" i="4" s="1"/>
  <c r="BS352" i="4"/>
  <c r="BT352" i="4" a="1"/>
  <c r="BT352" i="4" s="1"/>
  <c r="BU352" i="4" a="1"/>
  <c r="BU352" i="4" s="1"/>
  <c r="BV352" i="4"/>
  <c r="BW352" i="4" a="1"/>
  <c r="BW352" i="4" s="1"/>
  <c r="BX352" i="4"/>
  <c r="BY352" i="4" a="1"/>
  <c r="BY352" i="4" s="1"/>
  <c r="BZ352" i="4" a="1"/>
  <c r="BZ352" i="4" s="1"/>
  <c r="CA352" i="4" a="1"/>
  <c r="CA352" i="4" s="1"/>
  <c r="CB352" i="4" a="1"/>
  <c r="CB352" i="4" s="1"/>
  <c r="CC352" i="4" a="1"/>
  <c r="CC352" i="4" s="1"/>
  <c r="CD352" i="4" a="1"/>
  <c r="CD352" i="4" s="1"/>
  <c r="CE352" i="4"/>
  <c r="J353" i="4"/>
  <c r="L353" i="4" s="1"/>
  <c r="K353" i="4"/>
  <c r="M353" i="4"/>
  <c r="N353" i="4"/>
  <c r="O353" i="4"/>
  <c r="P353" i="4"/>
  <c r="Q353" i="4"/>
  <c r="R353" i="4"/>
  <c r="U353" i="4"/>
  <c r="V353" i="4"/>
  <c r="W353" i="4"/>
  <c r="X353" i="4"/>
  <c r="Y353" i="4"/>
  <c r="Z353" i="4"/>
  <c r="AA353" i="4"/>
  <c r="AC353" i="4"/>
  <c r="AD353" i="4"/>
  <c r="AE353" i="4"/>
  <c r="AF353" i="4"/>
  <c r="AG353" i="4"/>
  <c r="AI353" i="4"/>
  <c r="AJ353" i="4"/>
  <c r="AK353" i="4" a="1"/>
  <c r="AK353" i="4" s="1"/>
  <c r="AL353" i="4"/>
  <c r="AM353" i="4"/>
  <c r="AN353" i="4" a="1"/>
  <c r="AN353" i="4" s="1"/>
  <c r="AO353" i="4"/>
  <c r="AP353" i="4"/>
  <c r="AQ353" i="4" a="1"/>
  <c r="AQ353" i="4" s="1"/>
  <c r="AR353" i="4"/>
  <c r="AS353" i="4"/>
  <c r="AT353" i="4"/>
  <c r="AU353" i="4"/>
  <c r="AV353" i="4" a="1"/>
  <c r="AV353" i="4" s="1"/>
  <c r="AW353" i="4"/>
  <c r="AX353" i="4"/>
  <c r="BD353" i="4"/>
  <c r="BE353" i="4"/>
  <c r="BF353" i="4"/>
  <c r="BG353" i="4"/>
  <c r="BH353" i="4"/>
  <c r="BI353" i="4" a="1"/>
  <c r="BI353" i="4" s="1"/>
  <c r="BJ353" i="4"/>
  <c r="BK353" i="4"/>
  <c r="BL353" i="4" a="1"/>
  <c r="BL353" i="4" s="1"/>
  <c r="BM353" i="4" a="1"/>
  <c r="BM353" i="4" s="1"/>
  <c r="BN353" i="4" a="1"/>
  <c r="BN353" i="4" s="1"/>
  <c r="BO353" i="4" a="1"/>
  <c r="BO353" i="4" s="1"/>
  <c r="BP353" i="4" a="1"/>
  <c r="BP353" i="4" s="1"/>
  <c r="BQ353" i="4" a="1"/>
  <c r="BQ353" i="4" s="1"/>
  <c r="BR353" i="4" a="1"/>
  <c r="BR353" i="4" s="1"/>
  <c r="BS353" i="4"/>
  <c r="BT353" i="4" a="1"/>
  <c r="BT353" i="4" s="1"/>
  <c r="BU353" i="4" a="1"/>
  <c r="BU353" i="4" s="1"/>
  <c r="BV353" i="4"/>
  <c r="BW353" i="4" a="1"/>
  <c r="BW353" i="4" s="1"/>
  <c r="BX353" i="4"/>
  <c r="BY353" i="4" a="1"/>
  <c r="BY353" i="4" s="1"/>
  <c r="BZ353" i="4" a="1"/>
  <c r="BZ353" i="4" s="1"/>
  <c r="CA353" i="4" a="1"/>
  <c r="CA353" i="4" s="1"/>
  <c r="CB353" i="4" a="1"/>
  <c r="CB353" i="4" s="1"/>
  <c r="CC353" i="4" a="1"/>
  <c r="CC353" i="4" s="1"/>
  <c r="CD353" i="4" a="1"/>
  <c r="CD353" i="4" s="1"/>
  <c r="CE353" i="4"/>
  <c r="J354" i="4"/>
  <c r="L354" i="4" s="1"/>
  <c r="K354" i="4"/>
  <c r="M354" i="4"/>
  <c r="N354" i="4"/>
  <c r="O354" i="4"/>
  <c r="P354" i="4"/>
  <c r="Q354" i="4"/>
  <c r="R354" i="4"/>
  <c r="U354" i="4"/>
  <c r="V354" i="4"/>
  <c r="W354" i="4"/>
  <c r="X354" i="4"/>
  <c r="Y354" i="4"/>
  <c r="Z354" i="4"/>
  <c r="AA354" i="4"/>
  <c r="AC354" i="4"/>
  <c r="AD354" i="4"/>
  <c r="AE354" i="4"/>
  <c r="AF354" i="4"/>
  <c r="AG354" i="4"/>
  <c r="AI354" i="4"/>
  <c r="AJ354" i="4"/>
  <c r="AK354" i="4" a="1"/>
  <c r="AK354" i="4" s="1"/>
  <c r="AL354" i="4"/>
  <c r="AM354" i="4"/>
  <c r="AN354" i="4" a="1"/>
  <c r="AN354" i="4" s="1"/>
  <c r="AO354" i="4"/>
  <c r="AP354" i="4"/>
  <c r="AQ354" i="4" a="1"/>
  <c r="AQ354" i="4" s="1"/>
  <c r="AR354" i="4"/>
  <c r="AS354" i="4"/>
  <c r="AT354" i="4"/>
  <c r="AU354" i="4"/>
  <c r="AV354" i="4" a="1"/>
  <c r="AV354" i="4" s="1"/>
  <c r="AW354" i="4"/>
  <c r="AX354" i="4"/>
  <c r="BD354" i="4"/>
  <c r="BE354" i="4"/>
  <c r="BF354" i="4"/>
  <c r="BG354" i="4"/>
  <c r="BH354" i="4"/>
  <c r="BI354" i="4" a="1"/>
  <c r="BI354" i="4" s="1"/>
  <c r="BJ354" i="4"/>
  <c r="BK354" i="4"/>
  <c r="BL354" i="4" a="1"/>
  <c r="BL354" i="4" s="1"/>
  <c r="BM354" i="4" a="1"/>
  <c r="BM354" i="4" s="1"/>
  <c r="BN354" i="4" a="1"/>
  <c r="BN354" i="4" s="1"/>
  <c r="BO354" i="4" a="1"/>
  <c r="BO354" i="4" s="1"/>
  <c r="BP354" i="4" a="1"/>
  <c r="BP354" i="4" s="1"/>
  <c r="BQ354" i="4" a="1"/>
  <c r="BQ354" i="4" s="1"/>
  <c r="BR354" i="4" a="1"/>
  <c r="BR354" i="4" s="1"/>
  <c r="BS354" i="4"/>
  <c r="BT354" i="4" a="1"/>
  <c r="BT354" i="4" s="1"/>
  <c r="BU354" i="4" a="1"/>
  <c r="BU354" i="4" s="1"/>
  <c r="BV354" i="4"/>
  <c r="BW354" i="4" a="1"/>
  <c r="BW354" i="4" s="1"/>
  <c r="BX354" i="4"/>
  <c r="BY354" i="4" a="1"/>
  <c r="BY354" i="4" s="1"/>
  <c r="BZ354" i="4" a="1"/>
  <c r="BZ354" i="4" s="1"/>
  <c r="CA354" i="4" a="1"/>
  <c r="CA354" i="4" s="1"/>
  <c r="CB354" i="4" a="1"/>
  <c r="CB354" i="4" s="1"/>
  <c r="CC354" i="4" a="1"/>
  <c r="CC354" i="4" s="1"/>
  <c r="CD354" i="4" a="1"/>
  <c r="CD354" i="4" s="1"/>
  <c r="CE354" i="4"/>
  <c r="J355" i="4"/>
  <c r="L355" i="4" s="1"/>
  <c r="K355" i="4"/>
  <c r="M355" i="4"/>
  <c r="N355" i="4"/>
  <c r="O355" i="4"/>
  <c r="P355" i="4"/>
  <c r="Q355" i="4"/>
  <c r="R355" i="4"/>
  <c r="U355" i="4"/>
  <c r="V355" i="4"/>
  <c r="W355" i="4"/>
  <c r="X355" i="4"/>
  <c r="Y355" i="4"/>
  <c r="Z355" i="4"/>
  <c r="AA355" i="4"/>
  <c r="AC355" i="4"/>
  <c r="AD355" i="4"/>
  <c r="AE355" i="4"/>
  <c r="AF355" i="4"/>
  <c r="AG355" i="4"/>
  <c r="AI355" i="4"/>
  <c r="AJ355" i="4"/>
  <c r="AK355" i="4" a="1"/>
  <c r="AK355" i="4" s="1"/>
  <c r="AL355" i="4"/>
  <c r="AM355" i="4"/>
  <c r="AN355" i="4" a="1"/>
  <c r="AN355" i="4" s="1"/>
  <c r="AO355" i="4"/>
  <c r="AP355" i="4"/>
  <c r="AQ355" i="4" a="1"/>
  <c r="AQ355" i="4" s="1"/>
  <c r="AR355" i="4"/>
  <c r="AS355" i="4"/>
  <c r="AT355" i="4"/>
  <c r="AU355" i="4"/>
  <c r="AV355" i="4" a="1"/>
  <c r="AV355" i="4" s="1"/>
  <c r="AW355" i="4"/>
  <c r="AX355" i="4"/>
  <c r="BD355" i="4"/>
  <c r="BE355" i="4"/>
  <c r="BF355" i="4"/>
  <c r="BG355" i="4"/>
  <c r="BH355" i="4"/>
  <c r="BI355" i="4" a="1"/>
  <c r="BI355" i="4" s="1"/>
  <c r="BJ355" i="4"/>
  <c r="BK355" i="4"/>
  <c r="BL355" i="4" a="1"/>
  <c r="BL355" i="4" s="1"/>
  <c r="BM355" i="4" a="1"/>
  <c r="BM355" i="4" s="1"/>
  <c r="BN355" i="4" a="1"/>
  <c r="BN355" i="4" s="1"/>
  <c r="BO355" i="4" a="1"/>
  <c r="BO355" i="4" s="1"/>
  <c r="BP355" i="4" a="1"/>
  <c r="BP355" i="4" s="1"/>
  <c r="BQ355" i="4" a="1"/>
  <c r="BQ355" i="4" s="1"/>
  <c r="BR355" i="4" a="1"/>
  <c r="BR355" i="4" s="1"/>
  <c r="BS355" i="4"/>
  <c r="BT355" i="4" a="1"/>
  <c r="BT355" i="4" s="1"/>
  <c r="BU355" i="4" a="1"/>
  <c r="BU355" i="4" s="1"/>
  <c r="BV355" i="4"/>
  <c r="BW355" i="4" a="1"/>
  <c r="BW355" i="4" s="1"/>
  <c r="BX355" i="4"/>
  <c r="BY355" i="4" a="1"/>
  <c r="BY355" i="4" s="1"/>
  <c r="BZ355" i="4" a="1"/>
  <c r="BZ355" i="4" s="1"/>
  <c r="CA355" i="4" a="1"/>
  <c r="CA355" i="4" s="1"/>
  <c r="CB355" i="4" a="1"/>
  <c r="CB355" i="4" s="1"/>
  <c r="CC355" i="4" a="1"/>
  <c r="CC355" i="4" s="1"/>
  <c r="CD355" i="4" a="1"/>
  <c r="CD355" i="4" s="1"/>
  <c r="CE355" i="4"/>
  <c r="J356" i="4"/>
  <c r="L356" i="4" s="1"/>
  <c r="K356" i="4"/>
  <c r="M356" i="4"/>
  <c r="N356" i="4"/>
  <c r="O356" i="4"/>
  <c r="P356" i="4"/>
  <c r="Q356" i="4"/>
  <c r="R356" i="4"/>
  <c r="U356" i="4"/>
  <c r="V356" i="4"/>
  <c r="W356" i="4"/>
  <c r="X356" i="4"/>
  <c r="Y356" i="4"/>
  <c r="Z356" i="4"/>
  <c r="AA356" i="4"/>
  <c r="AC356" i="4"/>
  <c r="AD356" i="4"/>
  <c r="AE356" i="4"/>
  <c r="AF356" i="4"/>
  <c r="AG356" i="4"/>
  <c r="AI356" i="4"/>
  <c r="AJ356" i="4"/>
  <c r="AK356" i="4" a="1"/>
  <c r="AK356" i="4" s="1"/>
  <c r="AL356" i="4"/>
  <c r="AM356" i="4"/>
  <c r="AN356" i="4" a="1"/>
  <c r="AN356" i="4" s="1"/>
  <c r="AO356" i="4"/>
  <c r="AP356" i="4"/>
  <c r="AQ356" i="4" a="1"/>
  <c r="AQ356" i="4" s="1"/>
  <c r="AR356" i="4"/>
  <c r="AS356" i="4"/>
  <c r="AT356" i="4"/>
  <c r="AU356" i="4"/>
  <c r="AV356" i="4" a="1"/>
  <c r="AV356" i="4" s="1"/>
  <c r="AW356" i="4"/>
  <c r="AX356" i="4"/>
  <c r="BD356" i="4"/>
  <c r="BE356" i="4"/>
  <c r="BF356" i="4"/>
  <c r="BG356" i="4"/>
  <c r="BH356" i="4"/>
  <c r="BI356" i="4" a="1"/>
  <c r="BI356" i="4" s="1"/>
  <c r="BJ356" i="4"/>
  <c r="BK356" i="4"/>
  <c r="BL356" i="4" a="1"/>
  <c r="BL356" i="4" s="1"/>
  <c r="BM356" i="4" a="1"/>
  <c r="BM356" i="4" s="1"/>
  <c r="BN356" i="4" a="1"/>
  <c r="BN356" i="4" s="1"/>
  <c r="BO356" i="4" a="1"/>
  <c r="BO356" i="4" s="1"/>
  <c r="BP356" i="4" a="1"/>
  <c r="BP356" i="4" s="1"/>
  <c r="BQ356" i="4" a="1"/>
  <c r="BQ356" i="4" s="1"/>
  <c r="BR356" i="4" a="1"/>
  <c r="BR356" i="4" s="1"/>
  <c r="BS356" i="4"/>
  <c r="BT356" i="4" a="1"/>
  <c r="BT356" i="4" s="1"/>
  <c r="BU356" i="4" a="1"/>
  <c r="BU356" i="4" s="1"/>
  <c r="BV356" i="4"/>
  <c r="BW356" i="4" a="1"/>
  <c r="BW356" i="4" s="1"/>
  <c r="BX356" i="4"/>
  <c r="BY356" i="4" a="1"/>
  <c r="BY356" i="4" s="1"/>
  <c r="BZ356" i="4" a="1"/>
  <c r="BZ356" i="4" s="1"/>
  <c r="CA356" i="4" a="1"/>
  <c r="CA356" i="4" s="1"/>
  <c r="CB356" i="4" a="1"/>
  <c r="CB356" i="4" s="1"/>
  <c r="CC356" i="4" a="1"/>
  <c r="CC356" i="4" s="1"/>
  <c r="CD356" i="4" a="1"/>
  <c r="CD356" i="4" s="1"/>
  <c r="CE356" i="4"/>
  <c r="J357" i="4"/>
  <c r="L357" i="4" s="1"/>
  <c r="K357" i="4"/>
  <c r="M357" i="4"/>
  <c r="N357" i="4"/>
  <c r="O357" i="4"/>
  <c r="P357" i="4"/>
  <c r="Q357" i="4"/>
  <c r="R357" i="4"/>
  <c r="U357" i="4"/>
  <c r="V357" i="4"/>
  <c r="W357" i="4"/>
  <c r="X357" i="4"/>
  <c r="Y357" i="4"/>
  <c r="Z357" i="4"/>
  <c r="AA357" i="4"/>
  <c r="AC357" i="4"/>
  <c r="AD357" i="4"/>
  <c r="AE357" i="4"/>
  <c r="AF357" i="4"/>
  <c r="AG357" i="4"/>
  <c r="AI357" i="4"/>
  <c r="AJ357" i="4"/>
  <c r="AK357" i="4" a="1"/>
  <c r="AK357" i="4" s="1"/>
  <c r="AL357" i="4"/>
  <c r="AM357" i="4"/>
  <c r="AN357" i="4" a="1"/>
  <c r="AN357" i="4" s="1"/>
  <c r="AO357" i="4"/>
  <c r="AP357" i="4"/>
  <c r="AQ357" i="4" a="1"/>
  <c r="AQ357" i="4" s="1"/>
  <c r="AR357" i="4"/>
  <c r="AS357" i="4"/>
  <c r="AT357" i="4"/>
  <c r="AU357" i="4"/>
  <c r="AV357" i="4" a="1"/>
  <c r="AV357" i="4" s="1"/>
  <c r="AW357" i="4"/>
  <c r="AX357" i="4"/>
  <c r="BD357" i="4"/>
  <c r="BE357" i="4"/>
  <c r="BF357" i="4"/>
  <c r="BG357" i="4"/>
  <c r="BH357" i="4"/>
  <c r="BI357" i="4" a="1"/>
  <c r="BI357" i="4" s="1"/>
  <c r="BJ357" i="4"/>
  <c r="BK357" i="4"/>
  <c r="BL357" i="4" a="1"/>
  <c r="BL357" i="4" s="1"/>
  <c r="BM357" i="4" a="1"/>
  <c r="BM357" i="4" s="1"/>
  <c r="BN357" i="4" a="1"/>
  <c r="BN357" i="4" s="1"/>
  <c r="BO357" i="4" a="1"/>
  <c r="BO357" i="4" s="1"/>
  <c r="BP357" i="4" a="1"/>
  <c r="BP357" i="4" s="1"/>
  <c r="BQ357" i="4" a="1"/>
  <c r="BQ357" i="4" s="1"/>
  <c r="BR357" i="4" a="1"/>
  <c r="BR357" i="4" s="1"/>
  <c r="BS357" i="4"/>
  <c r="BT357" i="4" a="1"/>
  <c r="BT357" i="4" s="1"/>
  <c r="BU357" i="4" a="1"/>
  <c r="BU357" i="4" s="1"/>
  <c r="BV357" i="4"/>
  <c r="BW357" i="4" a="1"/>
  <c r="BW357" i="4" s="1"/>
  <c r="BX357" i="4"/>
  <c r="BY357" i="4" a="1"/>
  <c r="BY357" i="4" s="1"/>
  <c r="BZ357" i="4" a="1"/>
  <c r="BZ357" i="4" s="1"/>
  <c r="CA357" i="4" a="1"/>
  <c r="CA357" i="4" s="1"/>
  <c r="CB357" i="4" a="1"/>
  <c r="CB357" i="4" s="1"/>
  <c r="CC357" i="4" a="1"/>
  <c r="CC357" i="4" s="1"/>
  <c r="CD357" i="4" a="1"/>
  <c r="CD357" i="4" s="1"/>
  <c r="CE357" i="4"/>
  <c r="J358" i="4"/>
  <c r="L358" i="4" s="1"/>
  <c r="K358" i="4"/>
  <c r="M358" i="4"/>
  <c r="N358" i="4"/>
  <c r="O358" i="4"/>
  <c r="P358" i="4"/>
  <c r="Q358" i="4"/>
  <c r="R358" i="4"/>
  <c r="U358" i="4"/>
  <c r="V358" i="4"/>
  <c r="W358" i="4"/>
  <c r="X358" i="4"/>
  <c r="Y358" i="4"/>
  <c r="Z358" i="4"/>
  <c r="AA358" i="4"/>
  <c r="AC358" i="4"/>
  <c r="AD358" i="4"/>
  <c r="AE358" i="4"/>
  <c r="AF358" i="4"/>
  <c r="AG358" i="4"/>
  <c r="AI358" i="4"/>
  <c r="AJ358" i="4"/>
  <c r="AK358" i="4" a="1"/>
  <c r="AK358" i="4" s="1"/>
  <c r="AL358" i="4"/>
  <c r="AM358" i="4"/>
  <c r="AN358" i="4" a="1"/>
  <c r="AN358" i="4" s="1"/>
  <c r="AO358" i="4"/>
  <c r="AP358" i="4"/>
  <c r="AQ358" i="4" a="1"/>
  <c r="AQ358" i="4" s="1"/>
  <c r="AR358" i="4"/>
  <c r="AS358" i="4"/>
  <c r="AT358" i="4"/>
  <c r="AU358" i="4"/>
  <c r="AV358" i="4" a="1"/>
  <c r="AV358" i="4" s="1"/>
  <c r="AW358" i="4"/>
  <c r="AX358" i="4"/>
  <c r="BD358" i="4"/>
  <c r="BE358" i="4"/>
  <c r="BF358" i="4"/>
  <c r="BG358" i="4"/>
  <c r="BH358" i="4"/>
  <c r="BI358" i="4" a="1"/>
  <c r="BI358" i="4" s="1"/>
  <c r="BJ358" i="4"/>
  <c r="BK358" i="4"/>
  <c r="BL358" i="4" a="1"/>
  <c r="BL358" i="4" s="1"/>
  <c r="BM358" i="4" a="1"/>
  <c r="BM358" i="4" s="1"/>
  <c r="BN358" i="4" a="1"/>
  <c r="BN358" i="4" s="1"/>
  <c r="BO358" i="4" a="1"/>
  <c r="BO358" i="4" s="1"/>
  <c r="BP358" i="4" a="1"/>
  <c r="BP358" i="4" s="1"/>
  <c r="BQ358" i="4" a="1"/>
  <c r="BQ358" i="4" s="1"/>
  <c r="BR358" i="4" a="1"/>
  <c r="BR358" i="4" s="1"/>
  <c r="BS358" i="4"/>
  <c r="BT358" i="4" a="1"/>
  <c r="BT358" i="4" s="1"/>
  <c r="BU358" i="4" a="1"/>
  <c r="BU358" i="4" s="1"/>
  <c r="BV358" i="4"/>
  <c r="BW358" i="4" a="1"/>
  <c r="BW358" i="4" s="1"/>
  <c r="BX358" i="4"/>
  <c r="BY358" i="4" a="1"/>
  <c r="BY358" i="4" s="1"/>
  <c r="BZ358" i="4" a="1"/>
  <c r="BZ358" i="4" s="1"/>
  <c r="CA358" i="4" a="1"/>
  <c r="CA358" i="4" s="1"/>
  <c r="CB358" i="4" a="1"/>
  <c r="CB358" i="4" s="1"/>
  <c r="CC358" i="4" a="1"/>
  <c r="CC358" i="4" s="1"/>
  <c r="CD358" i="4" a="1"/>
  <c r="CD358" i="4" s="1"/>
  <c r="CE358" i="4"/>
  <c r="J359" i="4"/>
  <c r="L359" i="4" s="1"/>
  <c r="K359" i="4"/>
  <c r="M359" i="4"/>
  <c r="N359" i="4"/>
  <c r="O359" i="4"/>
  <c r="P359" i="4"/>
  <c r="Q359" i="4"/>
  <c r="R359" i="4"/>
  <c r="U359" i="4"/>
  <c r="V359" i="4"/>
  <c r="W359" i="4"/>
  <c r="X359" i="4"/>
  <c r="Y359" i="4"/>
  <c r="Z359" i="4"/>
  <c r="AA359" i="4"/>
  <c r="AC359" i="4"/>
  <c r="AD359" i="4"/>
  <c r="AE359" i="4"/>
  <c r="AF359" i="4"/>
  <c r="AG359" i="4"/>
  <c r="AI359" i="4"/>
  <c r="AJ359" i="4"/>
  <c r="AK359" i="4" a="1"/>
  <c r="AK359" i="4" s="1"/>
  <c r="AL359" i="4"/>
  <c r="AM359" i="4"/>
  <c r="AN359" i="4" a="1"/>
  <c r="AN359" i="4" s="1"/>
  <c r="AO359" i="4"/>
  <c r="AP359" i="4"/>
  <c r="AQ359" i="4" a="1"/>
  <c r="AQ359" i="4" s="1"/>
  <c r="AR359" i="4"/>
  <c r="AS359" i="4"/>
  <c r="AT359" i="4"/>
  <c r="AU359" i="4"/>
  <c r="AV359" i="4" a="1"/>
  <c r="AV359" i="4" s="1"/>
  <c r="AW359" i="4"/>
  <c r="AX359" i="4"/>
  <c r="BD359" i="4"/>
  <c r="BE359" i="4"/>
  <c r="BF359" i="4"/>
  <c r="BG359" i="4"/>
  <c r="BH359" i="4"/>
  <c r="BI359" i="4" a="1"/>
  <c r="BI359" i="4" s="1"/>
  <c r="BJ359" i="4"/>
  <c r="BK359" i="4"/>
  <c r="BL359" i="4" a="1"/>
  <c r="BL359" i="4" s="1"/>
  <c r="BM359" i="4" a="1"/>
  <c r="BM359" i="4" s="1"/>
  <c r="BN359" i="4" a="1"/>
  <c r="BN359" i="4" s="1"/>
  <c r="BO359" i="4" a="1"/>
  <c r="BO359" i="4" s="1"/>
  <c r="BP359" i="4" a="1"/>
  <c r="BP359" i="4" s="1"/>
  <c r="BQ359" i="4" a="1"/>
  <c r="BQ359" i="4" s="1"/>
  <c r="BR359" i="4" a="1"/>
  <c r="BR359" i="4" s="1"/>
  <c r="BS359" i="4"/>
  <c r="BT359" i="4" a="1"/>
  <c r="BT359" i="4" s="1"/>
  <c r="BU359" i="4" a="1"/>
  <c r="BU359" i="4" s="1"/>
  <c r="BV359" i="4"/>
  <c r="BW359" i="4" a="1"/>
  <c r="BW359" i="4" s="1"/>
  <c r="BX359" i="4"/>
  <c r="BY359" i="4" a="1"/>
  <c r="BY359" i="4" s="1"/>
  <c r="BZ359" i="4" a="1"/>
  <c r="BZ359" i="4" s="1"/>
  <c r="CA359" i="4" a="1"/>
  <c r="CA359" i="4" s="1"/>
  <c r="CB359" i="4" a="1"/>
  <c r="CB359" i="4" s="1"/>
  <c r="CC359" i="4" a="1"/>
  <c r="CC359" i="4" s="1"/>
  <c r="CD359" i="4" a="1"/>
  <c r="CD359" i="4" s="1"/>
  <c r="CE359" i="4"/>
  <c r="J360" i="4"/>
  <c r="L360" i="4" s="1"/>
  <c r="K360" i="4"/>
  <c r="M360" i="4"/>
  <c r="N360" i="4"/>
  <c r="O360" i="4"/>
  <c r="P360" i="4"/>
  <c r="Q360" i="4"/>
  <c r="R360" i="4"/>
  <c r="U360" i="4"/>
  <c r="V360" i="4"/>
  <c r="W360" i="4"/>
  <c r="X360" i="4"/>
  <c r="Y360" i="4"/>
  <c r="Z360" i="4"/>
  <c r="AA360" i="4"/>
  <c r="AC360" i="4"/>
  <c r="AD360" i="4"/>
  <c r="AE360" i="4"/>
  <c r="AF360" i="4"/>
  <c r="AG360" i="4"/>
  <c r="AI360" i="4"/>
  <c r="AJ360" i="4"/>
  <c r="AK360" i="4" a="1"/>
  <c r="AK360" i="4" s="1"/>
  <c r="AL360" i="4"/>
  <c r="AM360" i="4"/>
  <c r="AN360" i="4" a="1"/>
  <c r="AN360" i="4" s="1"/>
  <c r="AO360" i="4"/>
  <c r="AP360" i="4"/>
  <c r="AQ360" i="4" a="1"/>
  <c r="AQ360" i="4" s="1"/>
  <c r="AR360" i="4"/>
  <c r="AS360" i="4"/>
  <c r="AT360" i="4"/>
  <c r="AU360" i="4"/>
  <c r="AV360" i="4" a="1"/>
  <c r="AV360" i="4" s="1"/>
  <c r="AW360" i="4"/>
  <c r="AX360" i="4"/>
  <c r="BD360" i="4"/>
  <c r="BE360" i="4"/>
  <c r="BF360" i="4"/>
  <c r="BG360" i="4"/>
  <c r="BH360" i="4"/>
  <c r="BI360" i="4" a="1"/>
  <c r="BI360" i="4" s="1"/>
  <c r="BJ360" i="4"/>
  <c r="BK360" i="4"/>
  <c r="BL360" i="4" a="1"/>
  <c r="BL360" i="4" s="1"/>
  <c r="BM360" i="4" a="1"/>
  <c r="BM360" i="4" s="1"/>
  <c r="BN360" i="4" a="1"/>
  <c r="BN360" i="4" s="1"/>
  <c r="BO360" i="4" a="1"/>
  <c r="BO360" i="4" s="1"/>
  <c r="BP360" i="4" a="1"/>
  <c r="BP360" i="4" s="1"/>
  <c r="BQ360" i="4" a="1"/>
  <c r="BQ360" i="4" s="1"/>
  <c r="BR360" i="4" a="1"/>
  <c r="BR360" i="4" s="1"/>
  <c r="BS360" i="4"/>
  <c r="BT360" i="4" a="1"/>
  <c r="BT360" i="4" s="1"/>
  <c r="BU360" i="4" a="1"/>
  <c r="BU360" i="4" s="1"/>
  <c r="BV360" i="4"/>
  <c r="BW360" i="4" a="1"/>
  <c r="BW360" i="4" s="1"/>
  <c r="BX360" i="4"/>
  <c r="BY360" i="4" a="1"/>
  <c r="BY360" i="4" s="1"/>
  <c r="BZ360" i="4" a="1"/>
  <c r="BZ360" i="4" s="1"/>
  <c r="CA360" i="4" a="1"/>
  <c r="CA360" i="4" s="1"/>
  <c r="CB360" i="4" a="1"/>
  <c r="CB360" i="4" s="1"/>
  <c r="CC360" i="4" a="1"/>
  <c r="CC360" i="4" s="1"/>
  <c r="CD360" i="4" a="1"/>
  <c r="CD360" i="4" s="1"/>
  <c r="CE360" i="4"/>
  <c r="J361" i="4"/>
  <c r="L361" i="4" s="1"/>
  <c r="K361" i="4"/>
  <c r="M361" i="4"/>
  <c r="N361" i="4"/>
  <c r="O361" i="4"/>
  <c r="P361" i="4"/>
  <c r="Q361" i="4"/>
  <c r="R361" i="4"/>
  <c r="U361" i="4"/>
  <c r="V361" i="4"/>
  <c r="W361" i="4"/>
  <c r="X361" i="4"/>
  <c r="Y361" i="4"/>
  <c r="Z361" i="4"/>
  <c r="AA361" i="4"/>
  <c r="AC361" i="4"/>
  <c r="AD361" i="4"/>
  <c r="AE361" i="4"/>
  <c r="AF361" i="4"/>
  <c r="AG361" i="4"/>
  <c r="AI361" i="4"/>
  <c r="AJ361" i="4"/>
  <c r="AK361" i="4" a="1"/>
  <c r="AK361" i="4" s="1"/>
  <c r="AL361" i="4"/>
  <c r="AM361" i="4"/>
  <c r="AN361" i="4" a="1"/>
  <c r="AN361" i="4" s="1"/>
  <c r="AO361" i="4"/>
  <c r="AP361" i="4"/>
  <c r="AQ361" i="4" a="1"/>
  <c r="AQ361" i="4" s="1"/>
  <c r="AR361" i="4"/>
  <c r="AS361" i="4"/>
  <c r="AT361" i="4"/>
  <c r="AU361" i="4"/>
  <c r="AV361" i="4" a="1"/>
  <c r="AV361" i="4" s="1"/>
  <c r="AW361" i="4"/>
  <c r="AX361" i="4"/>
  <c r="BD361" i="4"/>
  <c r="BE361" i="4"/>
  <c r="BF361" i="4"/>
  <c r="BG361" i="4"/>
  <c r="BH361" i="4"/>
  <c r="BI361" i="4" a="1"/>
  <c r="BI361" i="4" s="1"/>
  <c r="BJ361" i="4"/>
  <c r="BK361" i="4"/>
  <c r="BL361" i="4" a="1"/>
  <c r="BL361" i="4" s="1"/>
  <c r="BM361" i="4" a="1"/>
  <c r="BM361" i="4" s="1"/>
  <c r="BN361" i="4" a="1"/>
  <c r="BN361" i="4" s="1"/>
  <c r="BO361" i="4" a="1"/>
  <c r="BO361" i="4" s="1"/>
  <c r="BP361" i="4" a="1"/>
  <c r="BP361" i="4" s="1"/>
  <c r="BQ361" i="4" a="1"/>
  <c r="BQ361" i="4" s="1"/>
  <c r="BR361" i="4" a="1"/>
  <c r="BR361" i="4" s="1"/>
  <c r="BS361" i="4"/>
  <c r="BT361" i="4" a="1"/>
  <c r="BT361" i="4" s="1"/>
  <c r="BU361" i="4" a="1"/>
  <c r="BU361" i="4" s="1"/>
  <c r="BV361" i="4"/>
  <c r="BW361" i="4" a="1"/>
  <c r="BW361" i="4" s="1"/>
  <c r="BX361" i="4"/>
  <c r="BY361" i="4" a="1"/>
  <c r="BY361" i="4" s="1"/>
  <c r="BZ361" i="4" a="1"/>
  <c r="BZ361" i="4" s="1"/>
  <c r="CA361" i="4" a="1"/>
  <c r="CA361" i="4" s="1"/>
  <c r="CB361" i="4" a="1"/>
  <c r="CB361" i="4" s="1"/>
  <c r="CC361" i="4" a="1"/>
  <c r="CC361" i="4" s="1"/>
  <c r="CD361" i="4" a="1"/>
  <c r="CD361" i="4" s="1"/>
  <c r="CE361" i="4"/>
  <c r="J362" i="4"/>
  <c r="L362" i="4" s="1"/>
  <c r="K362" i="4"/>
  <c r="M362" i="4"/>
  <c r="N362" i="4"/>
  <c r="O362" i="4"/>
  <c r="P362" i="4"/>
  <c r="Q362" i="4"/>
  <c r="R362" i="4"/>
  <c r="U362" i="4"/>
  <c r="V362" i="4"/>
  <c r="W362" i="4"/>
  <c r="X362" i="4"/>
  <c r="Y362" i="4"/>
  <c r="Z362" i="4"/>
  <c r="AA362" i="4"/>
  <c r="AC362" i="4"/>
  <c r="AD362" i="4"/>
  <c r="AE362" i="4"/>
  <c r="AF362" i="4"/>
  <c r="AG362" i="4"/>
  <c r="AI362" i="4"/>
  <c r="AJ362" i="4"/>
  <c r="AK362" i="4" a="1"/>
  <c r="AK362" i="4" s="1"/>
  <c r="AL362" i="4"/>
  <c r="AM362" i="4"/>
  <c r="AN362" i="4" a="1"/>
  <c r="AN362" i="4" s="1"/>
  <c r="AO362" i="4"/>
  <c r="AP362" i="4"/>
  <c r="AQ362" i="4" a="1"/>
  <c r="AQ362" i="4" s="1"/>
  <c r="AR362" i="4"/>
  <c r="AS362" i="4"/>
  <c r="AT362" i="4"/>
  <c r="AU362" i="4"/>
  <c r="AV362" i="4" a="1"/>
  <c r="AV362" i="4" s="1"/>
  <c r="AW362" i="4"/>
  <c r="AX362" i="4"/>
  <c r="BD362" i="4"/>
  <c r="BE362" i="4"/>
  <c r="BF362" i="4"/>
  <c r="BG362" i="4"/>
  <c r="BH362" i="4"/>
  <c r="BI362" i="4" a="1"/>
  <c r="BI362" i="4" s="1"/>
  <c r="BJ362" i="4"/>
  <c r="BK362" i="4"/>
  <c r="BL362" i="4" a="1"/>
  <c r="BL362" i="4" s="1"/>
  <c r="BM362" i="4" a="1"/>
  <c r="BM362" i="4" s="1"/>
  <c r="BN362" i="4" a="1"/>
  <c r="BN362" i="4" s="1"/>
  <c r="BO362" i="4" a="1"/>
  <c r="BO362" i="4" s="1"/>
  <c r="BP362" i="4" a="1"/>
  <c r="BP362" i="4" s="1"/>
  <c r="BQ362" i="4" a="1"/>
  <c r="BQ362" i="4" s="1"/>
  <c r="BR362" i="4" a="1"/>
  <c r="BR362" i="4" s="1"/>
  <c r="BS362" i="4"/>
  <c r="BT362" i="4" a="1"/>
  <c r="BT362" i="4" s="1"/>
  <c r="BU362" i="4" a="1"/>
  <c r="BU362" i="4" s="1"/>
  <c r="BV362" i="4"/>
  <c r="BW362" i="4" a="1"/>
  <c r="BW362" i="4" s="1"/>
  <c r="BX362" i="4"/>
  <c r="BY362" i="4" a="1"/>
  <c r="BY362" i="4" s="1"/>
  <c r="BZ362" i="4" a="1"/>
  <c r="BZ362" i="4" s="1"/>
  <c r="CA362" i="4" a="1"/>
  <c r="CA362" i="4" s="1"/>
  <c r="CB362" i="4" a="1"/>
  <c r="CB362" i="4" s="1"/>
  <c r="CC362" i="4" a="1"/>
  <c r="CC362" i="4" s="1"/>
  <c r="CD362" i="4" a="1"/>
  <c r="CD362" i="4" s="1"/>
  <c r="CE362" i="4"/>
  <c r="J363" i="4"/>
  <c r="L363" i="4" s="1"/>
  <c r="K363" i="4"/>
  <c r="M363" i="4"/>
  <c r="N363" i="4"/>
  <c r="O363" i="4"/>
  <c r="P363" i="4"/>
  <c r="Q363" i="4"/>
  <c r="R363" i="4"/>
  <c r="U363" i="4"/>
  <c r="V363" i="4"/>
  <c r="W363" i="4"/>
  <c r="X363" i="4"/>
  <c r="Y363" i="4"/>
  <c r="Z363" i="4"/>
  <c r="AA363" i="4"/>
  <c r="AC363" i="4"/>
  <c r="AD363" i="4"/>
  <c r="AE363" i="4"/>
  <c r="AF363" i="4"/>
  <c r="AG363" i="4"/>
  <c r="AI363" i="4"/>
  <c r="AJ363" i="4"/>
  <c r="AK363" i="4" a="1"/>
  <c r="AK363" i="4" s="1"/>
  <c r="AL363" i="4"/>
  <c r="AM363" i="4"/>
  <c r="AN363" i="4" a="1"/>
  <c r="AN363" i="4" s="1"/>
  <c r="AO363" i="4"/>
  <c r="AP363" i="4"/>
  <c r="AQ363" i="4" a="1"/>
  <c r="AQ363" i="4" s="1"/>
  <c r="AR363" i="4"/>
  <c r="AS363" i="4"/>
  <c r="AT363" i="4"/>
  <c r="AU363" i="4"/>
  <c r="AV363" i="4" a="1"/>
  <c r="AV363" i="4" s="1"/>
  <c r="AW363" i="4"/>
  <c r="AX363" i="4"/>
  <c r="BD363" i="4"/>
  <c r="BE363" i="4"/>
  <c r="BF363" i="4"/>
  <c r="BG363" i="4"/>
  <c r="BH363" i="4"/>
  <c r="BI363" i="4" a="1"/>
  <c r="BI363" i="4" s="1"/>
  <c r="BJ363" i="4"/>
  <c r="BK363" i="4"/>
  <c r="BL363" i="4" a="1"/>
  <c r="BL363" i="4" s="1"/>
  <c r="BM363" i="4" a="1"/>
  <c r="BM363" i="4" s="1"/>
  <c r="BN363" i="4" a="1"/>
  <c r="BN363" i="4" s="1"/>
  <c r="BO363" i="4" a="1"/>
  <c r="BO363" i="4" s="1"/>
  <c r="BP363" i="4" a="1"/>
  <c r="BP363" i="4" s="1"/>
  <c r="BQ363" i="4" a="1"/>
  <c r="BQ363" i="4" s="1"/>
  <c r="BR363" i="4" a="1"/>
  <c r="BR363" i="4" s="1"/>
  <c r="BS363" i="4"/>
  <c r="BT363" i="4" a="1"/>
  <c r="BT363" i="4" s="1"/>
  <c r="BU363" i="4" a="1"/>
  <c r="BU363" i="4" s="1"/>
  <c r="BV363" i="4"/>
  <c r="BW363" i="4" a="1"/>
  <c r="BW363" i="4" s="1"/>
  <c r="BX363" i="4"/>
  <c r="BY363" i="4" a="1"/>
  <c r="BY363" i="4" s="1"/>
  <c r="BZ363" i="4" a="1"/>
  <c r="BZ363" i="4" s="1"/>
  <c r="CA363" i="4" a="1"/>
  <c r="CA363" i="4" s="1"/>
  <c r="CB363" i="4" a="1"/>
  <c r="CB363" i="4" s="1"/>
  <c r="CC363" i="4" a="1"/>
  <c r="CC363" i="4" s="1"/>
  <c r="CD363" i="4" a="1"/>
  <c r="CD363" i="4" s="1"/>
  <c r="CE363" i="4"/>
  <c r="J364" i="4"/>
  <c r="L364" i="4" s="1"/>
  <c r="K364" i="4"/>
  <c r="M364" i="4"/>
  <c r="N364" i="4"/>
  <c r="O364" i="4"/>
  <c r="P364" i="4"/>
  <c r="Q364" i="4"/>
  <c r="R364" i="4"/>
  <c r="U364" i="4"/>
  <c r="V364" i="4"/>
  <c r="W364" i="4"/>
  <c r="X364" i="4"/>
  <c r="Y364" i="4"/>
  <c r="Z364" i="4"/>
  <c r="AA364" i="4"/>
  <c r="AC364" i="4"/>
  <c r="AD364" i="4"/>
  <c r="AE364" i="4"/>
  <c r="AF364" i="4"/>
  <c r="AG364" i="4"/>
  <c r="AI364" i="4"/>
  <c r="AJ364" i="4"/>
  <c r="AK364" i="4" a="1"/>
  <c r="AK364" i="4" s="1"/>
  <c r="AL364" i="4"/>
  <c r="AM364" i="4"/>
  <c r="AN364" i="4" a="1"/>
  <c r="AN364" i="4" s="1"/>
  <c r="AO364" i="4"/>
  <c r="AP364" i="4"/>
  <c r="AQ364" i="4" a="1"/>
  <c r="AQ364" i="4" s="1"/>
  <c r="AR364" i="4"/>
  <c r="AS364" i="4"/>
  <c r="AT364" i="4"/>
  <c r="AU364" i="4"/>
  <c r="AV364" i="4" a="1"/>
  <c r="AV364" i="4" s="1"/>
  <c r="AW364" i="4"/>
  <c r="AX364" i="4"/>
  <c r="BD364" i="4"/>
  <c r="BE364" i="4"/>
  <c r="BF364" i="4"/>
  <c r="BG364" i="4"/>
  <c r="BH364" i="4"/>
  <c r="BI364" i="4" a="1"/>
  <c r="BI364" i="4" s="1"/>
  <c r="BJ364" i="4"/>
  <c r="BK364" i="4"/>
  <c r="BL364" i="4" a="1"/>
  <c r="BL364" i="4" s="1"/>
  <c r="BM364" i="4" a="1"/>
  <c r="BM364" i="4" s="1"/>
  <c r="BN364" i="4" a="1"/>
  <c r="BN364" i="4" s="1"/>
  <c r="BO364" i="4" a="1"/>
  <c r="BO364" i="4" s="1"/>
  <c r="BP364" i="4" a="1"/>
  <c r="BP364" i="4" s="1"/>
  <c r="BQ364" i="4" a="1"/>
  <c r="BQ364" i="4" s="1"/>
  <c r="BR364" i="4" a="1"/>
  <c r="BR364" i="4" s="1"/>
  <c r="BS364" i="4"/>
  <c r="BT364" i="4" a="1"/>
  <c r="BT364" i="4" s="1"/>
  <c r="BU364" i="4" a="1"/>
  <c r="BU364" i="4" s="1"/>
  <c r="BV364" i="4"/>
  <c r="BW364" i="4" a="1"/>
  <c r="BW364" i="4" s="1"/>
  <c r="BX364" i="4"/>
  <c r="BY364" i="4" a="1"/>
  <c r="BY364" i="4" s="1"/>
  <c r="BZ364" i="4" a="1"/>
  <c r="BZ364" i="4" s="1"/>
  <c r="CA364" i="4" a="1"/>
  <c r="CA364" i="4" s="1"/>
  <c r="CB364" i="4" a="1"/>
  <c r="CB364" i="4" s="1"/>
  <c r="CC364" i="4" a="1"/>
  <c r="CC364" i="4" s="1"/>
  <c r="CD364" i="4" a="1"/>
  <c r="CD364" i="4" s="1"/>
  <c r="CE364" i="4"/>
  <c r="J365" i="4"/>
  <c r="L365" i="4" s="1"/>
  <c r="K365" i="4"/>
  <c r="M365" i="4"/>
  <c r="N365" i="4"/>
  <c r="O365" i="4"/>
  <c r="P365" i="4"/>
  <c r="Q365" i="4"/>
  <c r="R365" i="4"/>
  <c r="U365" i="4"/>
  <c r="V365" i="4"/>
  <c r="W365" i="4"/>
  <c r="X365" i="4"/>
  <c r="Y365" i="4"/>
  <c r="Z365" i="4"/>
  <c r="AA365" i="4"/>
  <c r="AC365" i="4"/>
  <c r="AD365" i="4"/>
  <c r="AE365" i="4"/>
  <c r="AF365" i="4"/>
  <c r="AG365" i="4"/>
  <c r="AI365" i="4"/>
  <c r="AJ365" i="4"/>
  <c r="AK365" i="4" a="1"/>
  <c r="AK365" i="4" s="1"/>
  <c r="AL365" i="4"/>
  <c r="AM365" i="4"/>
  <c r="AN365" i="4" a="1"/>
  <c r="AN365" i="4" s="1"/>
  <c r="AO365" i="4"/>
  <c r="AP365" i="4"/>
  <c r="AQ365" i="4" a="1"/>
  <c r="AQ365" i="4" s="1"/>
  <c r="AR365" i="4"/>
  <c r="AS365" i="4"/>
  <c r="AT365" i="4"/>
  <c r="AU365" i="4"/>
  <c r="AV365" i="4" a="1"/>
  <c r="AV365" i="4" s="1"/>
  <c r="AW365" i="4"/>
  <c r="AX365" i="4"/>
  <c r="BD365" i="4"/>
  <c r="BE365" i="4"/>
  <c r="BF365" i="4"/>
  <c r="BG365" i="4"/>
  <c r="BH365" i="4"/>
  <c r="BI365" i="4" a="1"/>
  <c r="BI365" i="4" s="1"/>
  <c r="BJ365" i="4"/>
  <c r="BK365" i="4"/>
  <c r="BL365" i="4" a="1"/>
  <c r="BL365" i="4" s="1"/>
  <c r="BM365" i="4" a="1"/>
  <c r="BM365" i="4" s="1"/>
  <c r="BN365" i="4" a="1"/>
  <c r="BN365" i="4" s="1"/>
  <c r="BO365" i="4" a="1"/>
  <c r="BO365" i="4" s="1"/>
  <c r="BP365" i="4" a="1"/>
  <c r="BP365" i="4" s="1"/>
  <c r="BQ365" i="4" a="1"/>
  <c r="BQ365" i="4" s="1"/>
  <c r="BR365" i="4" a="1"/>
  <c r="BR365" i="4" s="1"/>
  <c r="BS365" i="4"/>
  <c r="BT365" i="4" a="1"/>
  <c r="BT365" i="4" s="1"/>
  <c r="BU365" i="4" a="1"/>
  <c r="BU365" i="4" s="1"/>
  <c r="BV365" i="4"/>
  <c r="BW365" i="4" a="1"/>
  <c r="BW365" i="4" s="1"/>
  <c r="BX365" i="4"/>
  <c r="BY365" i="4" a="1"/>
  <c r="BY365" i="4" s="1"/>
  <c r="BZ365" i="4" a="1"/>
  <c r="BZ365" i="4" s="1"/>
  <c r="CA365" i="4" a="1"/>
  <c r="CA365" i="4" s="1"/>
  <c r="CB365" i="4" a="1"/>
  <c r="CB365" i="4" s="1"/>
  <c r="CC365" i="4" a="1"/>
  <c r="CC365" i="4" s="1"/>
  <c r="CD365" i="4" a="1"/>
  <c r="CD365" i="4" s="1"/>
  <c r="CE365" i="4"/>
  <c r="J366" i="4"/>
  <c r="L366" i="4" s="1"/>
  <c r="K366" i="4"/>
  <c r="M366" i="4"/>
  <c r="N366" i="4"/>
  <c r="O366" i="4"/>
  <c r="P366" i="4"/>
  <c r="Q366" i="4"/>
  <c r="R366" i="4"/>
  <c r="U366" i="4"/>
  <c r="V366" i="4"/>
  <c r="W366" i="4"/>
  <c r="X366" i="4"/>
  <c r="Y366" i="4"/>
  <c r="Z366" i="4"/>
  <c r="AA366" i="4"/>
  <c r="AC366" i="4"/>
  <c r="AD366" i="4"/>
  <c r="AE366" i="4"/>
  <c r="AF366" i="4"/>
  <c r="AG366" i="4"/>
  <c r="AI366" i="4"/>
  <c r="AJ366" i="4"/>
  <c r="AK366" i="4" a="1"/>
  <c r="AK366" i="4" s="1"/>
  <c r="AL366" i="4"/>
  <c r="AM366" i="4"/>
  <c r="AN366" i="4" a="1"/>
  <c r="AN366" i="4" s="1"/>
  <c r="AO366" i="4"/>
  <c r="AP366" i="4"/>
  <c r="AQ366" i="4" a="1"/>
  <c r="AQ366" i="4" s="1"/>
  <c r="AR366" i="4"/>
  <c r="AS366" i="4"/>
  <c r="AT366" i="4"/>
  <c r="AU366" i="4"/>
  <c r="AV366" i="4" a="1"/>
  <c r="AV366" i="4" s="1"/>
  <c r="AW366" i="4"/>
  <c r="AX366" i="4"/>
  <c r="BD366" i="4"/>
  <c r="BE366" i="4"/>
  <c r="BF366" i="4"/>
  <c r="BG366" i="4"/>
  <c r="BH366" i="4"/>
  <c r="BI366" i="4" a="1"/>
  <c r="BI366" i="4" s="1"/>
  <c r="BJ366" i="4"/>
  <c r="BK366" i="4"/>
  <c r="BL366" i="4" a="1"/>
  <c r="BL366" i="4" s="1"/>
  <c r="BM366" i="4" a="1"/>
  <c r="BM366" i="4" s="1"/>
  <c r="BN366" i="4" a="1"/>
  <c r="BN366" i="4" s="1"/>
  <c r="BO366" i="4" a="1"/>
  <c r="BO366" i="4" s="1"/>
  <c r="BP366" i="4" a="1"/>
  <c r="BP366" i="4" s="1"/>
  <c r="BQ366" i="4" a="1"/>
  <c r="BQ366" i="4" s="1"/>
  <c r="BR366" i="4" a="1"/>
  <c r="BR366" i="4" s="1"/>
  <c r="BS366" i="4"/>
  <c r="BT366" i="4" a="1"/>
  <c r="BT366" i="4" s="1"/>
  <c r="BU366" i="4" a="1"/>
  <c r="BU366" i="4" s="1"/>
  <c r="BV366" i="4"/>
  <c r="BW366" i="4" a="1"/>
  <c r="BW366" i="4" s="1"/>
  <c r="BX366" i="4"/>
  <c r="BY366" i="4" a="1"/>
  <c r="BY366" i="4" s="1"/>
  <c r="BZ366" i="4" a="1"/>
  <c r="BZ366" i="4" s="1"/>
  <c r="CA366" i="4" a="1"/>
  <c r="CA366" i="4" s="1"/>
  <c r="CB366" i="4" a="1"/>
  <c r="CB366" i="4" s="1"/>
  <c r="CC366" i="4" a="1"/>
  <c r="CC366" i="4" s="1"/>
  <c r="CD366" i="4" a="1"/>
  <c r="CD366" i="4" s="1"/>
  <c r="CE366" i="4"/>
  <c r="J367" i="4"/>
  <c r="L367" i="4" s="1"/>
  <c r="K367" i="4"/>
  <c r="M367" i="4"/>
  <c r="N367" i="4"/>
  <c r="O367" i="4"/>
  <c r="P367" i="4"/>
  <c r="Q367" i="4"/>
  <c r="R367" i="4"/>
  <c r="U367" i="4"/>
  <c r="V367" i="4"/>
  <c r="W367" i="4"/>
  <c r="X367" i="4"/>
  <c r="Y367" i="4"/>
  <c r="Z367" i="4"/>
  <c r="AA367" i="4"/>
  <c r="AC367" i="4"/>
  <c r="AD367" i="4"/>
  <c r="AE367" i="4"/>
  <c r="AF367" i="4"/>
  <c r="AG367" i="4"/>
  <c r="AI367" i="4"/>
  <c r="AJ367" i="4"/>
  <c r="AK367" i="4" a="1"/>
  <c r="AK367" i="4" s="1"/>
  <c r="AL367" i="4"/>
  <c r="AM367" i="4"/>
  <c r="AN367" i="4" a="1"/>
  <c r="AN367" i="4" s="1"/>
  <c r="AO367" i="4"/>
  <c r="AP367" i="4"/>
  <c r="AQ367" i="4" a="1"/>
  <c r="AQ367" i="4" s="1"/>
  <c r="AR367" i="4"/>
  <c r="AS367" i="4"/>
  <c r="AT367" i="4"/>
  <c r="AU367" i="4"/>
  <c r="AV367" i="4" a="1"/>
  <c r="AV367" i="4" s="1"/>
  <c r="AW367" i="4"/>
  <c r="AX367" i="4"/>
  <c r="BD367" i="4"/>
  <c r="BE367" i="4"/>
  <c r="BF367" i="4"/>
  <c r="BG367" i="4"/>
  <c r="BH367" i="4"/>
  <c r="BI367" i="4" a="1"/>
  <c r="BI367" i="4" s="1"/>
  <c r="BJ367" i="4"/>
  <c r="BK367" i="4"/>
  <c r="BL367" i="4" a="1"/>
  <c r="BL367" i="4" s="1"/>
  <c r="BM367" i="4" a="1"/>
  <c r="BM367" i="4" s="1"/>
  <c r="BN367" i="4" a="1"/>
  <c r="BN367" i="4" s="1"/>
  <c r="BO367" i="4" a="1"/>
  <c r="BO367" i="4" s="1"/>
  <c r="BP367" i="4" a="1"/>
  <c r="BP367" i="4" s="1"/>
  <c r="BQ367" i="4" a="1"/>
  <c r="BQ367" i="4" s="1"/>
  <c r="BR367" i="4" a="1"/>
  <c r="BR367" i="4" s="1"/>
  <c r="BS367" i="4"/>
  <c r="BT367" i="4" a="1"/>
  <c r="BT367" i="4" s="1"/>
  <c r="BU367" i="4" a="1"/>
  <c r="BU367" i="4" s="1"/>
  <c r="BV367" i="4"/>
  <c r="BW367" i="4" a="1"/>
  <c r="BW367" i="4" s="1"/>
  <c r="BX367" i="4"/>
  <c r="BY367" i="4" a="1"/>
  <c r="BY367" i="4" s="1"/>
  <c r="BZ367" i="4" a="1"/>
  <c r="BZ367" i="4" s="1"/>
  <c r="CA367" i="4" a="1"/>
  <c r="CA367" i="4" s="1"/>
  <c r="CB367" i="4" a="1"/>
  <c r="CB367" i="4" s="1"/>
  <c r="CC367" i="4" a="1"/>
  <c r="CC367" i="4" s="1"/>
  <c r="CD367" i="4" a="1"/>
  <c r="CD367" i="4" s="1"/>
  <c r="CE367" i="4"/>
  <c r="J368" i="4"/>
  <c r="L368" i="4" s="1"/>
  <c r="K368" i="4"/>
  <c r="M368" i="4"/>
  <c r="N368" i="4"/>
  <c r="O368" i="4"/>
  <c r="P368" i="4"/>
  <c r="Q368" i="4"/>
  <c r="R368" i="4"/>
  <c r="U368" i="4"/>
  <c r="V368" i="4"/>
  <c r="W368" i="4"/>
  <c r="X368" i="4"/>
  <c r="Y368" i="4"/>
  <c r="Z368" i="4"/>
  <c r="AA368" i="4"/>
  <c r="AC368" i="4"/>
  <c r="AD368" i="4"/>
  <c r="AE368" i="4"/>
  <c r="AF368" i="4"/>
  <c r="AG368" i="4"/>
  <c r="AI368" i="4"/>
  <c r="AJ368" i="4"/>
  <c r="AK368" i="4" a="1"/>
  <c r="AK368" i="4" s="1"/>
  <c r="AL368" i="4"/>
  <c r="AM368" i="4"/>
  <c r="AN368" i="4" a="1"/>
  <c r="AN368" i="4" s="1"/>
  <c r="AO368" i="4"/>
  <c r="AP368" i="4"/>
  <c r="AQ368" i="4" a="1"/>
  <c r="AQ368" i="4" s="1"/>
  <c r="AR368" i="4"/>
  <c r="AS368" i="4"/>
  <c r="AT368" i="4"/>
  <c r="AU368" i="4"/>
  <c r="AV368" i="4" a="1"/>
  <c r="AV368" i="4" s="1"/>
  <c r="AW368" i="4"/>
  <c r="AX368" i="4"/>
  <c r="BD368" i="4"/>
  <c r="BE368" i="4"/>
  <c r="BF368" i="4"/>
  <c r="BG368" i="4"/>
  <c r="BH368" i="4"/>
  <c r="BI368" i="4" a="1"/>
  <c r="BI368" i="4" s="1"/>
  <c r="BJ368" i="4"/>
  <c r="BK368" i="4"/>
  <c r="BL368" i="4" a="1"/>
  <c r="BL368" i="4" s="1"/>
  <c r="BM368" i="4" a="1"/>
  <c r="BM368" i="4" s="1"/>
  <c r="BN368" i="4" a="1"/>
  <c r="BN368" i="4" s="1"/>
  <c r="BO368" i="4" a="1"/>
  <c r="BO368" i="4" s="1"/>
  <c r="BP368" i="4" a="1"/>
  <c r="BP368" i="4" s="1"/>
  <c r="BQ368" i="4" a="1"/>
  <c r="BQ368" i="4" s="1"/>
  <c r="BR368" i="4" a="1"/>
  <c r="BR368" i="4" s="1"/>
  <c r="BS368" i="4"/>
  <c r="BT368" i="4" a="1"/>
  <c r="BT368" i="4" s="1"/>
  <c r="BU368" i="4" a="1"/>
  <c r="BU368" i="4" s="1"/>
  <c r="BV368" i="4"/>
  <c r="BW368" i="4" a="1"/>
  <c r="BW368" i="4" s="1"/>
  <c r="BX368" i="4"/>
  <c r="BY368" i="4" a="1"/>
  <c r="BY368" i="4" s="1"/>
  <c r="BZ368" i="4" a="1"/>
  <c r="BZ368" i="4" s="1"/>
  <c r="CA368" i="4" a="1"/>
  <c r="CA368" i="4" s="1"/>
  <c r="CB368" i="4" a="1"/>
  <c r="CB368" i="4" s="1"/>
  <c r="CC368" i="4" a="1"/>
  <c r="CC368" i="4" s="1"/>
  <c r="CD368" i="4" a="1"/>
  <c r="CD368" i="4" s="1"/>
  <c r="CE368" i="4"/>
  <c r="J369" i="4"/>
  <c r="L369" i="4" s="1"/>
  <c r="K369" i="4"/>
  <c r="M369" i="4"/>
  <c r="N369" i="4"/>
  <c r="O369" i="4"/>
  <c r="P369" i="4"/>
  <c r="Q369" i="4"/>
  <c r="R369" i="4"/>
  <c r="U369" i="4"/>
  <c r="V369" i="4"/>
  <c r="W369" i="4"/>
  <c r="X369" i="4"/>
  <c r="Y369" i="4"/>
  <c r="Z369" i="4"/>
  <c r="AA369" i="4"/>
  <c r="AC369" i="4"/>
  <c r="AD369" i="4"/>
  <c r="AE369" i="4"/>
  <c r="AF369" i="4"/>
  <c r="AG369" i="4"/>
  <c r="AI369" i="4"/>
  <c r="AJ369" i="4"/>
  <c r="AK369" i="4" a="1"/>
  <c r="AK369" i="4" s="1"/>
  <c r="AL369" i="4"/>
  <c r="AM369" i="4"/>
  <c r="AN369" i="4" a="1"/>
  <c r="AN369" i="4" s="1"/>
  <c r="AO369" i="4"/>
  <c r="AP369" i="4"/>
  <c r="AQ369" i="4" a="1"/>
  <c r="AQ369" i="4" s="1"/>
  <c r="AR369" i="4"/>
  <c r="AS369" i="4"/>
  <c r="AT369" i="4"/>
  <c r="AU369" i="4"/>
  <c r="AV369" i="4" a="1"/>
  <c r="AV369" i="4" s="1"/>
  <c r="AW369" i="4"/>
  <c r="AX369" i="4"/>
  <c r="BD369" i="4"/>
  <c r="BE369" i="4"/>
  <c r="BF369" i="4"/>
  <c r="BG369" i="4"/>
  <c r="BH369" i="4"/>
  <c r="BI369" i="4" a="1"/>
  <c r="BI369" i="4" s="1"/>
  <c r="BJ369" i="4"/>
  <c r="BK369" i="4"/>
  <c r="BL369" i="4" a="1"/>
  <c r="BL369" i="4" s="1"/>
  <c r="BM369" i="4" a="1"/>
  <c r="BM369" i="4" s="1"/>
  <c r="BN369" i="4" a="1"/>
  <c r="BN369" i="4" s="1"/>
  <c r="BO369" i="4" a="1"/>
  <c r="BO369" i="4" s="1"/>
  <c r="BP369" i="4" a="1"/>
  <c r="BP369" i="4" s="1"/>
  <c r="BQ369" i="4" a="1"/>
  <c r="BQ369" i="4" s="1"/>
  <c r="BR369" i="4" a="1"/>
  <c r="BR369" i="4" s="1"/>
  <c r="BS369" i="4"/>
  <c r="BT369" i="4" a="1"/>
  <c r="BT369" i="4" s="1"/>
  <c r="BU369" i="4" a="1"/>
  <c r="BU369" i="4" s="1"/>
  <c r="BV369" i="4"/>
  <c r="BW369" i="4" a="1"/>
  <c r="BW369" i="4" s="1"/>
  <c r="BX369" i="4"/>
  <c r="BY369" i="4" a="1"/>
  <c r="BY369" i="4" s="1"/>
  <c r="BZ369" i="4" a="1"/>
  <c r="BZ369" i="4" s="1"/>
  <c r="CA369" i="4" a="1"/>
  <c r="CA369" i="4" s="1"/>
  <c r="CB369" i="4" a="1"/>
  <c r="CB369" i="4" s="1"/>
  <c r="CC369" i="4" a="1"/>
  <c r="CC369" i="4" s="1"/>
  <c r="CD369" i="4" a="1"/>
  <c r="CD369" i="4" s="1"/>
  <c r="CE369" i="4"/>
  <c r="J370" i="4"/>
  <c r="L370" i="4" s="1"/>
  <c r="K370" i="4"/>
  <c r="M370" i="4"/>
  <c r="N370" i="4"/>
  <c r="O370" i="4"/>
  <c r="P370" i="4"/>
  <c r="Q370" i="4"/>
  <c r="R370" i="4"/>
  <c r="U370" i="4"/>
  <c r="V370" i="4"/>
  <c r="W370" i="4"/>
  <c r="X370" i="4"/>
  <c r="Y370" i="4"/>
  <c r="Z370" i="4"/>
  <c r="AA370" i="4"/>
  <c r="AC370" i="4"/>
  <c r="AD370" i="4"/>
  <c r="AE370" i="4"/>
  <c r="AF370" i="4"/>
  <c r="AG370" i="4"/>
  <c r="AI370" i="4"/>
  <c r="AJ370" i="4"/>
  <c r="AK370" i="4" a="1"/>
  <c r="AK370" i="4" s="1"/>
  <c r="AL370" i="4"/>
  <c r="AM370" i="4"/>
  <c r="AN370" i="4" a="1"/>
  <c r="AN370" i="4" s="1"/>
  <c r="AO370" i="4"/>
  <c r="AP370" i="4"/>
  <c r="AQ370" i="4" a="1"/>
  <c r="AQ370" i="4" s="1"/>
  <c r="AR370" i="4"/>
  <c r="AS370" i="4"/>
  <c r="AT370" i="4"/>
  <c r="AU370" i="4"/>
  <c r="AV370" i="4" a="1"/>
  <c r="AV370" i="4" s="1"/>
  <c r="AW370" i="4"/>
  <c r="AX370" i="4"/>
  <c r="BD370" i="4"/>
  <c r="BE370" i="4"/>
  <c r="BF370" i="4"/>
  <c r="BG370" i="4"/>
  <c r="BH370" i="4"/>
  <c r="BI370" i="4" a="1"/>
  <c r="BI370" i="4" s="1"/>
  <c r="BJ370" i="4"/>
  <c r="BK370" i="4"/>
  <c r="BL370" i="4" a="1"/>
  <c r="BL370" i="4" s="1"/>
  <c r="BM370" i="4" a="1"/>
  <c r="BM370" i="4" s="1"/>
  <c r="BN370" i="4" a="1"/>
  <c r="BN370" i="4" s="1"/>
  <c r="BO370" i="4" a="1"/>
  <c r="BO370" i="4" s="1"/>
  <c r="BP370" i="4" a="1"/>
  <c r="BP370" i="4" s="1"/>
  <c r="BQ370" i="4" a="1"/>
  <c r="BQ370" i="4" s="1"/>
  <c r="BR370" i="4" a="1"/>
  <c r="BR370" i="4" s="1"/>
  <c r="BS370" i="4"/>
  <c r="BT370" i="4" a="1"/>
  <c r="BT370" i="4" s="1"/>
  <c r="BU370" i="4" a="1"/>
  <c r="BU370" i="4" s="1"/>
  <c r="BV370" i="4"/>
  <c r="BW370" i="4" a="1"/>
  <c r="BW370" i="4" s="1"/>
  <c r="BX370" i="4"/>
  <c r="BY370" i="4" a="1"/>
  <c r="BY370" i="4" s="1"/>
  <c r="BZ370" i="4" a="1"/>
  <c r="BZ370" i="4" s="1"/>
  <c r="CA370" i="4" a="1"/>
  <c r="CA370" i="4" s="1"/>
  <c r="CB370" i="4" a="1"/>
  <c r="CB370" i="4" s="1"/>
  <c r="CC370" i="4" a="1"/>
  <c r="CC370" i="4" s="1"/>
  <c r="CD370" i="4" a="1"/>
  <c r="CD370" i="4" s="1"/>
  <c r="CE370" i="4"/>
  <c r="J371" i="4"/>
  <c r="L371" i="4" s="1"/>
  <c r="K371" i="4"/>
  <c r="M371" i="4"/>
  <c r="N371" i="4"/>
  <c r="O371" i="4"/>
  <c r="P371" i="4"/>
  <c r="Q371" i="4"/>
  <c r="R371" i="4"/>
  <c r="U371" i="4"/>
  <c r="V371" i="4"/>
  <c r="W371" i="4"/>
  <c r="X371" i="4"/>
  <c r="Y371" i="4"/>
  <c r="Z371" i="4"/>
  <c r="AA371" i="4"/>
  <c r="AC371" i="4"/>
  <c r="AD371" i="4"/>
  <c r="AE371" i="4"/>
  <c r="AF371" i="4"/>
  <c r="AG371" i="4"/>
  <c r="AI371" i="4"/>
  <c r="AJ371" i="4"/>
  <c r="AK371" i="4" a="1"/>
  <c r="AK371" i="4" s="1"/>
  <c r="AL371" i="4"/>
  <c r="AM371" i="4"/>
  <c r="AN371" i="4" a="1"/>
  <c r="AN371" i="4" s="1"/>
  <c r="AO371" i="4"/>
  <c r="AP371" i="4"/>
  <c r="AQ371" i="4" a="1"/>
  <c r="AQ371" i="4" s="1"/>
  <c r="AR371" i="4"/>
  <c r="AS371" i="4"/>
  <c r="AT371" i="4"/>
  <c r="AU371" i="4"/>
  <c r="AV371" i="4" a="1"/>
  <c r="AV371" i="4" s="1"/>
  <c r="AW371" i="4"/>
  <c r="AX371" i="4"/>
  <c r="BD371" i="4"/>
  <c r="BE371" i="4"/>
  <c r="BF371" i="4"/>
  <c r="BG371" i="4"/>
  <c r="BH371" i="4"/>
  <c r="BI371" i="4" a="1"/>
  <c r="BI371" i="4" s="1"/>
  <c r="BJ371" i="4"/>
  <c r="BK371" i="4"/>
  <c r="BL371" i="4" a="1"/>
  <c r="BL371" i="4" s="1"/>
  <c r="BM371" i="4" a="1"/>
  <c r="BM371" i="4" s="1"/>
  <c r="BN371" i="4" a="1"/>
  <c r="BN371" i="4" s="1"/>
  <c r="BO371" i="4" a="1"/>
  <c r="BO371" i="4" s="1"/>
  <c r="BP371" i="4" a="1"/>
  <c r="BP371" i="4" s="1"/>
  <c r="BQ371" i="4" a="1"/>
  <c r="BQ371" i="4" s="1"/>
  <c r="BR371" i="4" a="1"/>
  <c r="BR371" i="4" s="1"/>
  <c r="BS371" i="4"/>
  <c r="BT371" i="4" a="1"/>
  <c r="BT371" i="4" s="1"/>
  <c r="BU371" i="4" a="1"/>
  <c r="BU371" i="4" s="1"/>
  <c r="BV371" i="4"/>
  <c r="BW371" i="4" a="1"/>
  <c r="BW371" i="4" s="1"/>
  <c r="BX371" i="4"/>
  <c r="BY371" i="4" a="1"/>
  <c r="BY371" i="4" s="1"/>
  <c r="BZ371" i="4" a="1"/>
  <c r="BZ371" i="4" s="1"/>
  <c r="CA371" i="4" a="1"/>
  <c r="CA371" i="4" s="1"/>
  <c r="CB371" i="4" a="1"/>
  <c r="CB371" i="4" s="1"/>
  <c r="CC371" i="4" a="1"/>
  <c r="CC371" i="4" s="1"/>
  <c r="CD371" i="4" a="1"/>
  <c r="CD371" i="4" s="1"/>
  <c r="CE371" i="4"/>
  <c r="J372" i="4"/>
  <c r="L372" i="4" s="1"/>
  <c r="K372" i="4"/>
  <c r="M372" i="4"/>
  <c r="N372" i="4"/>
  <c r="O372" i="4"/>
  <c r="P372" i="4"/>
  <c r="Q372" i="4"/>
  <c r="R372" i="4"/>
  <c r="U372" i="4"/>
  <c r="V372" i="4"/>
  <c r="W372" i="4"/>
  <c r="X372" i="4"/>
  <c r="Y372" i="4"/>
  <c r="Z372" i="4"/>
  <c r="AA372" i="4"/>
  <c r="AC372" i="4"/>
  <c r="AD372" i="4"/>
  <c r="AE372" i="4"/>
  <c r="AF372" i="4"/>
  <c r="AG372" i="4"/>
  <c r="AI372" i="4"/>
  <c r="AJ372" i="4"/>
  <c r="AK372" i="4" a="1"/>
  <c r="AK372" i="4" s="1"/>
  <c r="AL372" i="4"/>
  <c r="AM372" i="4"/>
  <c r="AN372" i="4" a="1"/>
  <c r="AN372" i="4" s="1"/>
  <c r="AO372" i="4"/>
  <c r="AP372" i="4"/>
  <c r="AQ372" i="4" a="1"/>
  <c r="AQ372" i="4" s="1"/>
  <c r="AR372" i="4"/>
  <c r="AS372" i="4"/>
  <c r="AT372" i="4"/>
  <c r="AU372" i="4"/>
  <c r="AV372" i="4" a="1"/>
  <c r="AV372" i="4" s="1"/>
  <c r="AW372" i="4"/>
  <c r="AX372" i="4"/>
  <c r="BD372" i="4"/>
  <c r="BE372" i="4"/>
  <c r="BF372" i="4"/>
  <c r="BG372" i="4"/>
  <c r="BH372" i="4"/>
  <c r="BI372" i="4" a="1"/>
  <c r="BI372" i="4" s="1"/>
  <c r="BJ372" i="4"/>
  <c r="BK372" i="4"/>
  <c r="BL372" i="4" a="1"/>
  <c r="BL372" i="4" s="1"/>
  <c r="BM372" i="4" a="1"/>
  <c r="BM372" i="4" s="1"/>
  <c r="BN372" i="4" a="1"/>
  <c r="BN372" i="4" s="1"/>
  <c r="BO372" i="4" a="1"/>
  <c r="BO372" i="4" s="1"/>
  <c r="BP372" i="4" a="1"/>
  <c r="BP372" i="4" s="1"/>
  <c r="BQ372" i="4" a="1"/>
  <c r="BQ372" i="4" s="1"/>
  <c r="BR372" i="4" a="1"/>
  <c r="BR372" i="4" s="1"/>
  <c r="BS372" i="4"/>
  <c r="BT372" i="4" a="1"/>
  <c r="BT372" i="4" s="1"/>
  <c r="BU372" i="4" a="1"/>
  <c r="BU372" i="4" s="1"/>
  <c r="BV372" i="4"/>
  <c r="BW372" i="4" a="1"/>
  <c r="BW372" i="4" s="1"/>
  <c r="BX372" i="4"/>
  <c r="BY372" i="4" a="1"/>
  <c r="BY372" i="4" s="1"/>
  <c r="BZ372" i="4" a="1"/>
  <c r="BZ372" i="4" s="1"/>
  <c r="CA372" i="4" a="1"/>
  <c r="CA372" i="4" s="1"/>
  <c r="CB372" i="4" a="1"/>
  <c r="CB372" i="4" s="1"/>
  <c r="CC372" i="4" a="1"/>
  <c r="CC372" i="4" s="1"/>
  <c r="CD372" i="4" a="1"/>
  <c r="CD372" i="4" s="1"/>
  <c r="CE372" i="4"/>
  <c r="J373" i="4"/>
  <c r="L373" i="4" s="1"/>
  <c r="K373" i="4"/>
  <c r="M373" i="4"/>
  <c r="N373" i="4"/>
  <c r="O373" i="4"/>
  <c r="P373" i="4"/>
  <c r="Q373" i="4"/>
  <c r="R373" i="4"/>
  <c r="U373" i="4"/>
  <c r="V373" i="4"/>
  <c r="W373" i="4"/>
  <c r="X373" i="4"/>
  <c r="Y373" i="4"/>
  <c r="Z373" i="4"/>
  <c r="AA373" i="4"/>
  <c r="AC373" i="4"/>
  <c r="AD373" i="4"/>
  <c r="AE373" i="4"/>
  <c r="AF373" i="4"/>
  <c r="AG373" i="4"/>
  <c r="AI373" i="4"/>
  <c r="AJ373" i="4"/>
  <c r="AK373" i="4" a="1"/>
  <c r="AK373" i="4" s="1"/>
  <c r="AL373" i="4"/>
  <c r="AM373" i="4"/>
  <c r="AN373" i="4" a="1"/>
  <c r="AN373" i="4" s="1"/>
  <c r="AO373" i="4"/>
  <c r="AP373" i="4"/>
  <c r="AQ373" i="4" a="1"/>
  <c r="AQ373" i="4" s="1"/>
  <c r="AR373" i="4"/>
  <c r="AS373" i="4"/>
  <c r="AT373" i="4"/>
  <c r="AU373" i="4"/>
  <c r="AV373" i="4" a="1"/>
  <c r="AV373" i="4" s="1"/>
  <c r="AW373" i="4"/>
  <c r="AX373" i="4"/>
  <c r="BD373" i="4"/>
  <c r="BE373" i="4"/>
  <c r="BF373" i="4"/>
  <c r="BG373" i="4"/>
  <c r="BH373" i="4"/>
  <c r="BI373" i="4" a="1"/>
  <c r="BI373" i="4" s="1"/>
  <c r="BJ373" i="4"/>
  <c r="BK373" i="4"/>
  <c r="BL373" i="4" a="1"/>
  <c r="BL373" i="4" s="1"/>
  <c r="BM373" i="4" a="1"/>
  <c r="BM373" i="4" s="1"/>
  <c r="BN373" i="4" a="1"/>
  <c r="BN373" i="4" s="1"/>
  <c r="BO373" i="4" a="1"/>
  <c r="BO373" i="4" s="1"/>
  <c r="BP373" i="4" a="1"/>
  <c r="BP373" i="4" s="1"/>
  <c r="BQ373" i="4" a="1"/>
  <c r="BQ373" i="4" s="1"/>
  <c r="BR373" i="4" a="1"/>
  <c r="BR373" i="4" s="1"/>
  <c r="BS373" i="4"/>
  <c r="BT373" i="4" a="1"/>
  <c r="BT373" i="4" s="1"/>
  <c r="BU373" i="4" a="1"/>
  <c r="BU373" i="4" s="1"/>
  <c r="BV373" i="4"/>
  <c r="BW373" i="4" a="1"/>
  <c r="BW373" i="4" s="1"/>
  <c r="BX373" i="4"/>
  <c r="BY373" i="4" a="1"/>
  <c r="BY373" i="4" s="1"/>
  <c r="BZ373" i="4" a="1"/>
  <c r="BZ373" i="4" s="1"/>
  <c r="CA373" i="4" a="1"/>
  <c r="CA373" i="4" s="1"/>
  <c r="CB373" i="4" a="1"/>
  <c r="CB373" i="4" s="1"/>
  <c r="CC373" i="4" a="1"/>
  <c r="CC373" i="4" s="1"/>
  <c r="CD373" i="4" a="1"/>
  <c r="CD373" i="4" s="1"/>
  <c r="CE373" i="4"/>
  <c r="J374" i="4"/>
  <c r="L374" i="4" s="1"/>
  <c r="K374" i="4"/>
  <c r="M374" i="4"/>
  <c r="N374" i="4"/>
  <c r="O374" i="4"/>
  <c r="P374" i="4"/>
  <c r="Q374" i="4"/>
  <c r="R374" i="4"/>
  <c r="U374" i="4"/>
  <c r="V374" i="4"/>
  <c r="W374" i="4"/>
  <c r="X374" i="4"/>
  <c r="Y374" i="4"/>
  <c r="Z374" i="4"/>
  <c r="AA374" i="4"/>
  <c r="AC374" i="4"/>
  <c r="AD374" i="4"/>
  <c r="AE374" i="4"/>
  <c r="AF374" i="4"/>
  <c r="AG374" i="4"/>
  <c r="AI374" i="4"/>
  <c r="AJ374" i="4"/>
  <c r="AK374" i="4" a="1"/>
  <c r="AK374" i="4" s="1"/>
  <c r="AL374" i="4"/>
  <c r="AM374" i="4"/>
  <c r="AN374" i="4" a="1"/>
  <c r="AN374" i="4" s="1"/>
  <c r="AO374" i="4"/>
  <c r="AP374" i="4"/>
  <c r="AQ374" i="4" a="1"/>
  <c r="AQ374" i="4" s="1"/>
  <c r="AR374" i="4"/>
  <c r="AS374" i="4"/>
  <c r="AT374" i="4"/>
  <c r="AU374" i="4"/>
  <c r="AV374" i="4" a="1"/>
  <c r="AV374" i="4" s="1"/>
  <c r="AW374" i="4"/>
  <c r="AX374" i="4"/>
  <c r="BD374" i="4"/>
  <c r="BE374" i="4"/>
  <c r="BF374" i="4"/>
  <c r="BG374" i="4"/>
  <c r="BH374" i="4"/>
  <c r="BI374" i="4" a="1"/>
  <c r="BI374" i="4" s="1"/>
  <c r="BJ374" i="4"/>
  <c r="BK374" i="4"/>
  <c r="BL374" i="4" a="1"/>
  <c r="BL374" i="4" s="1"/>
  <c r="BM374" i="4" a="1"/>
  <c r="BM374" i="4" s="1"/>
  <c r="BN374" i="4" a="1"/>
  <c r="BN374" i="4" s="1"/>
  <c r="BO374" i="4" a="1"/>
  <c r="BO374" i="4" s="1"/>
  <c r="BP374" i="4" a="1"/>
  <c r="BP374" i="4" s="1"/>
  <c r="BQ374" i="4" a="1"/>
  <c r="BQ374" i="4" s="1"/>
  <c r="BR374" i="4" a="1"/>
  <c r="BR374" i="4" s="1"/>
  <c r="BS374" i="4"/>
  <c r="BT374" i="4" a="1"/>
  <c r="BT374" i="4" s="1"/>
  <c r="BU374" i="4" a="1"/>
  <c r="BU374" i="4" s="1"/>
  <c r="BV374" i="4"/>
  <c r="BW374" i="4" a="1"/>
  <c r="BW374" i="4" s="1"/>
  <c r="BX374" i="4"/>
  <c r="BY374" i="4" a="1"/>
  <c r="BY374" i="4" s="1"/>
  <c r="BZ374" i="4" a="1"/>
  <c r="BZ374" i="4" s="1"/>
  <c r="CA374" i="4" a="1"/>
  <c r="CA374" i="4" s="1"/>
  <c r="CB374" i="4" a="1"/>
  <c r="CB374" i="4" s="1"/>
  <c r="CC374" i="4" a="1"/>
  <c r="CC374" i="4" s="1"/>
  <c r="CD374" i="4" a="1"/>
  <c r="CD374" i="4" s="1"/>
  <c r="CE374" i="4"/>
  <c r="J375" i="4"/>
  <c r="L375" i="4" s="1"/>
  <c r="K375" i="4"/>
  <c r="M375" i="4"/>
  <c r="N375" i="4"/>
  <c r="O375" i="4"/>
  <c r="P375" i="4"/>
  <c r="Q375" i="4"/>
  <c r="R375" i="4"/>
  <c r="U375" i="4"/>
  <c r="V375" i="4"/>
  <c r="W375" i="4"/>
  <c r="X375" i="4"/>
  <c r="Y375" i="4"/>
  <c r="Z375" i="4"/>
  <c r="AA375" i="4"/>
  <c r="AC375" i="4"/>
  <c r="AD375" i="4"/>
  <c r="AE375" i="4"/>
  <c r="AF375" i="4"/>
  <c r="AG375" i="4"/>
  <c r="AI375" i="4"/>
  <c r="AJ375" i="4"/>
  <c r="AK375" i="4" a="1"/>
  <c r="AK375" i="4" s="1"/>
  <c r="AL375" i="4"/>
  <c r="AM375" i="4"/>
  <c r="AN375" i="4" a="1"/>
  <c r="AN375" i="4" s="1"/>
  <c r="AO375" i="4"/>
  <c r="AP375" i="4"/>
  <c r="AQ375" i="4" a="1"/>
  <c r="AQ375" i="4" s="1"/>
  <c r="AR375" i="4"/>
  <c r="AS375" i="4"/>
  <c r="AT375" i="4"/>
  <c r="AU375" i="4"/>
  <c r="AV375" i="4" a="1"/>
  <c r="AV375" i="4" s="1"/>
  <c r="AW375" i="4"/>
  <c r="AX375" i="4"/>
  <c r="BD375" i="4"/>
  <c r="BE375" i="4"/>
  <c r="BF375" i="4"/>
  <c r="BG375" i="4"/>
  <c r="BH375" i="4"/>
  <c r="BI375" i="4" a="1"/>
  <c r="BI375" i="4" s="1"/>
  <c r="BJ375" i="4"/>
  <c r="BK375" i="4"/>
  <c r="BL375" i="4" a="1"/>
  <c r="BL375" i="4" s="1"/>
  <c r="BM375" i="4" a="1"/>
  <c r="BM375" i="4" s="1"/>
  <c r="BN375" i="4" a="1"/>
  <c r="BN375" i="4" s="1"/>
  <c r="BO375" i="4" a="1"/>
  <c r="BO375" i="4" s="1"/>
  <c r="BP375" i="4" a="1"/>
  <c r="BP375" i="4" s="1"/>
  <c r="BQ375" i="4" a="1"/>
  <c r="BQ375" i="4" s="1"/>
  <c r="BR375" i="4" a="1"/>
  <c r="BR375" i="4" s="1"/>
  <c r="BS375" i="4"/>
  <c r="BT375" i="4" a="1"/>
  <c r="BT375" i="4" s="1"/>
  <c r="BU375" i="4" a="1"/>
  <c r="BU375" i="4" s="1"/>
  <c r="BV375" i="4"/>
  <c r="BW375" i="4" a="1"/>
  <c r="BW375" i="4" s="1"/>
  <c r="BX375" i="4"/>
  <c r="BY375" i="4" a="1"/>
  <c r="BY375" i="4" s="1"/>
  <c r="BZ375" i="4" a="1"/>
  <c r="BZ375" i="4" s="1"/>
  <c r="CA375" i="4" a="1"/>
  <c r="CA375" i="4" s="1"/>
  <c r="CB375" i="4" a="1"/>
  <c r="CB375" i="4" s="1"/>
  <c r="CC375" i="4" a="1"/>
  <c r="CC375" i="4" s="1"/>
  <c r="CD375" i="4" a="1"/>
  <c r="CD375" i="4" s="1"/>
  <c r="CE375" i="4"/>
  <c r="J376" i="4"/>
  <c r="L376" i="4" s="1"/>
  <c r="K376" i="4"/>
  <c r="M376" i="4"/>
  <c r="N376" i="4"/>
  <c r="O376" i="4"/>
  <c r="P376" i="4"/>
  <c r="Q376" i="4"/>
  <c r="R376" i="4"/>
  <c r="U376" i="4"/>
  <c r="V376" i="4"/>
  <c r="W376" i="4"/>
  <c r="X376" i="4"/>
  <c r="Y376" i="4"/>
  <c r="Z376" i="4"/>
  <c r="AA376" i="4"/>
  <c r="AC376" i="4"/>
  <c r="AD376" i="4"/>
  <c r="AE376" i="4"/>
  <c r="AF376" i="4"/>
  <c r="AG376" i="4"/>
  <c r="AI376" i="4"/>
  <c r="AJ376" i="4"/>
  <c r="AK376" i="4" a="1"/>
  <c r="AK376" i="4" s="1"/>
  <c r="AL376" i="4"/>
  <c r="AM376" i="4"/>
  <c r="AN376" i="4" a="1"/>
  <c r="AN376" i="4" s="1"/>
  <c r="AO376" i="4"/>
  <c r="AP376" i="4"/>
  <c r="AQ376" i="4" a="1"/>
  <c r="AQ376" i="4" s="1"/>
  <c r="AR376" i="4"/>
  <c r="AS376" i="4"/>
  <c r="AT376" i="4"/>
  <c r="AU376" i="4"/>
  <c r="AV376" i="4" a="1"/>
  <c r="AV376" i="4" s="1"/>
  <c r="AW376" i="4"/>
  <c r="AX376" i="4"/>
  <c r="BD376" i="4"/>
  <c r="BE376" i="4"/>
  <c r="BF376" i="4"/>
  <c r="BG376" i="4"/>
  <c r="BH376" i="4"/>
  <c r="BI376" i="4" a="1"/>
  <c r="BI376" i="4" s="1"/>
  <c r="BJ376" i="4"/>
  <c r="BK376" i="4"/>
  <c r="BL376" i="4" a="1"/>
  <c r="BL376" i="4" s="1"/>
  <c r="BM376" i="4" a="1"/>
  <c r="BM376" i="4" s="1"/>
  <c r="BN376" i="4" a="1"/>
  <c r="BN376" i="4" s="1"/>
  <c r="BO376" i="4" a="1"/>
  <c r="BO376" i="4" s="1"/>
  <c r="BP376" i="4" a="1"/>
  <c r="BP376" i="4" s="1"/>
  <c r="BQ376" i="4" a="1"/>
  <c r="BQ376" i="4" s="1"/>
  <c r="BR376" i="4" a="1"/>
  <c r="BR376" i="4" s="1"/>
  <c r="BS376" i="4"/>
  <c r="BT376" i="4" a="1"/>
  <c r="BT376" i="4" s="1"/>
  <c r="BU376" i="4" a="1"/>
  <c r="BU376" i="4" s="1"/>
  <c r="BV376" i="4"/>
  <c r="BW376" i="4" a="1"/>
  <c r="BW376" i="4" s="1"/>
  <c r="BX376" i="4"/>
  <c r="BY376" i="4" a="1"/>
  <c r="BY376" i="4" s="1"/>
  <c r="BZ376" i="4" a="1"/>
  <c r="BZ376" i="4" s="1"/>
  <c r="CA376" i="4" a="1"/>
  <c r="CA376" i="4" s="1"/>
  <c r="CB376" i="4" a="1"/>
  <c r="CB376" i="4" s="1"/>
  <c r="CC376" i="4" a="1"/>
  <c r="CC376" i="4" s="1"/>
  <c r="CD376" i="4" a="1"/>
  <c r="CD376" i="4" s="1"/>
  <c r="CE376" i="4"/>
  <c r="J377" i="4"/>
  <c r="L377" i="4" s="1"/>
  <c r="K377" i="4"/>
  <c r="M377" i="4"/>
  <c r="N377" i="4"/>
  <c r="O377" i="4"/>
  <c r="P377" i="4"/>
  <c r="Q377" i="4"/>
  <c r="R377" i="4"/>
  <c r="U377" i="4"/>
  <c r="V377" i="4"/>
  <c r="W377" i="4"/>
  <c r="X377" i="4"/>
  <c r="Y377" i="4"/>
  <c r="Z377" i="4"/>
  <c r="AA377" i="4"/>
  <c r="AC377" i="4"/>
  <c r="AD377" i="4"/>
  <c r="AE377" i="4"/>
  <c r="AF377" i="4"/>
  <c r="AG377" i="4"/>
  <c r="AI377" i="4"/>
  <c r="AJ377" i="4"/>
  <c r="AK377" i="4" a="1"/>
  <c r="AK377" i="4" s="1"/>
  <c r="AL377" i="4"/>
  <c r="AM377" i="4"/>
  <c r="AN377" i="4" a="1"/>
  <c r="AN377" i="4" s="1"/>
  <c r="AO377" i="4"/>
  <c r="AP377" i="4"/>
  <c r="AQ377" i="4" a="1"/>
  <c r="AQ377" i="4" s="1"/>
  <c r="AR377" i="4"/>
  <c r="AS377" i="4"/>
  <c r="AT377" i="4"/>
  <c r="AU377" i="4"/>
  <c r="AV377" i="4" a="1"/>
  <c r="AV377" i="4" s="1"/>
  <c r="AW377" i="4"/>
  <c r="AX377" i="4"/>
  <c r="BD377" i="4"/>
  <c r="BE377" i="4"/>
  <c r="BF377" i="4"/>
  <c r="BG377" i="4"/>
  <c r="BH377" i="4"/>
  <c r="BI377" i="4" a="1"/>
  <c r="BI377" i="4" s="1"/>
  <c r="BJ377" i="4"/>
  <c r="BK377" i="4"/>
  <c r="BL377" i="4" a="1"/>
  <c r="BL377" i="4" s="1"/>
  <c r="BM377" i="4" a="1"/>
  <c r="BM377" i="4" s="1"/>
  <c r="BN377" i="4" a="1"/>
  <c r="BN377" i="4" s="1"/>
  <c r="BO377" i="4" a="1"/>
  <c r="BO377" i="4" s="1"/>
  <c r="BP377" i="4" a="1"/>
  <c r="BP377" i="4" s="1"/>
  <c r="BQ377" i="4" a="1"/>
  <c r="BQ377" i="4" s="1"/>
  <c r="BR377" i="4" a="1"/>
  <c r="BR377" i="4" s="1"/>
  <c r="BS377" i="4"/>
  <c r="BT377" i="4" a="1"/>
  <c r="BT377" i="4" s="1"/>
  <c r="BU377" i="4" a="1"/>
  <c r="BU377" i="4" s="1"/>
  <c r="BV377" i="4"/>
  <c r="BW377" i="4" a="1"/>
  <c r="BW377" i="4" s="1"/>
  <c r="BX377" i="4"/>
  <c r="BY377" i="4" a="1"/>
  <c r="BY377" i="4" s="1"/>
  <c r="BZ377" i="4" a="1"/>
  <c r="BZ377" i="4" s="1"/>
  <c r="CA377" i="4" a="1"/>
  <c r="CA377" i="4" s="1"/>
  <c r="CB377" i="4" a="1"/>
  <c r="CB377" i="4" s="1"/>
  <c r="CC377" i="4" a="1"/>
  <c r="CC377" i="4" s="1"/>
  <c r="CD377" i="4" a="1"/>
  <c r="CD377" i="4" s="1"/>
  <c r="CE377" i="4"/>
  <c r="J378" i="4"/>
  <c r="L378" i="4" s="1"/>
  <c r="K378" i="4"/>
  <c r="M378" i="4"/>
  <c r="N378" i="4"/>
  <c r="O378" i="4"/>
  <c r="P378" i="4"/>
  <c r="Q378" i="4"/>
  <c r="R378" i="4"/>
  <c r="U378" i="4"/>
  <c r="V378" i="4"/>
  <c r="W378" i="4"/>
  <c r="X378" i="4"/>
  <c r="Y378" i="4"/>
  <c r="Z378" i="4"/>
  <c r="AA378" i="4"/>
  <c r="AC378" i="4"/>
  <c r="AD378" i="4"/>
  <c r="AE378" i="4"/>
  <c r="AF378" i="4"/>
  <c r="AG378" i="4"/>
  <c r="AI378" i="4"/>
  <c r="AJ378" i="4"/>
  <c r="AK378" i="4" a="1"/>
  <c r="AK378" i="4" s="1"/>
  <c r="AL378" i="4"/>
  <c r="AM378" i="4"/>
  <c r="AN378" i="4" a="1"/>
  <c r="AN378" i="4" s="1"/>
  <c r="AO378" i="4"/>
  <c r="AP378" i="4"/>
  <c r="AQ378" i="4" a="1"/>
  <c r="AQ378" i="4" s="1"/>
  <c r="AR378" i="4"/>
  <c r="AS378" i="4"/>
  <c r="AT378" i="4"/>
  <c r="AU378" i="4"/>
  <c r="AV378" i="4" a="1"/>
  <c r="AV378" i="4" s="1"/>
  <c r="AW378" i="4"/>
  <c r="AX378" i="4"/>
  <c r="BD378" i="4"/>
  <c r="BE378" i="4"/>
  <c r="BF378" i="4"/>
  <c r="BG378" i="4"/>
  <c r="BH378" i="4"/>
  <c r="BI378" i="4" a="1"/>
  <c r="BI378" i="4" s="1"/>
  <c r="BJ378" i="4"/>
  <c r="BK378" i="4"/>
  <c r="BL378" i="4" a="1"/>
  <c r="BL378" i="4" s="1"/>
  <c r="BM378" i="4" a="1"/>
  <c r="BM378" i="4" s="1"/>
  <c r="BN378" i="4" a="1"/>
  <c r="BN378" i="4" s="1"/>
  <c r="BO378" i="4" a="1"/>
  <c r="BO378" i="4" s="1"/>
  <c r="BP378" i="4" a="1"/>
  <c r="BP378" i="4" s="1"/>
  <c r="BQ378" i="4" a="1"/>
  <c r="BQ378" i="4" s="1"/>
  <c r="BR378" i="4" a="1"/>
  <c r="BR378" i="4" s="1"/>
  <c r="BS378" i="4"/>
  <c r="BT378" i="4" a="1"/>
  <c r="BT378" i="4" s="1"/>
  <c r="BU378" i="4" a="1"/>
  <c r="BU378" i="4" s="1"/>
  <c r="BV378" i="4"/>
  <c r="BW378" i="4" a="1"/>
  <c r="BW378" i="4" s="1"/>
  <c r="BX378" i="4"/>
  <c r="BY378" i="4" a="1"/>
  <c r="BY378" i="4" s="1"/>
  <c r="BZ378" i="4" a="1"/>
  <c r="BZ378" i="4" s="1"/>
  <c r="CA378" i="4" a="1"/>
  <c r="CA378" i="4" s="1"/>
  <c r="CB378" i="4" a="1"/>
  <c r="CB378" i="4" s="1"/>
  <c r="CC378" i="4" a="1"/>
  <c r="CC378" i="4" s="1"/>
  <c r="CD378" i="4" a="1"/>
  <c r="CD378" i="4" s="1"/>
  <c r="CE378" i="4"/>
  <c r="T814" i="4" l="1"/>
  <c r="I814" i="4" s="1"/>
  <c r="BF814" i="1" s="1"/>
  <c r="T853" i="4"/>
  <c r="T851" i="4"/>
  <c r="H851" i="4" s="1"/>
  <c r="BE851" i="1" s="1"/>
  <c r="T295" i="4"/>
  <c r="T936" i="4"/>
  <c r="H936" i="4" s="1"/>
  <c r="BE936" i="1" s="1"/>
  <c r="T299" i="4"/>
  <c r="S975" i="4"/>
  <c r="T941" i="4"/>
  <c r="I941" i="4" s="1"/>
  <c r="BF941" i="1" s="1"/>
  <c r="T836" i="4"/>
  <c r="H836" i="4" s="1"/>
  <c r="BE836" i="1" s="1"/>
  <c r="T266" i="4"/>
  <c r="S935" i="4"/>
  <c r="T313" i="4"/>
  <c r="T223" i="4"/>
  <c r="T845" i="4"/>
  <c r="H845" i="4" s="1"/>
  <c r="BE845" i="1" s="1"/>
  <c r="T257" i="4"/>
  <c r="T968" i="4"/>
  <c r="H968" i="4" s="1"/>
  <c r="BE968" i="1" s="1"/>
  <c r="T881" i="4"/>
  <c r="H881" i="4" s="1"/>
  <c r="BE881" i="1" s="1"/>
  <c r="T855" i="4"/>
  <c r="H855" i="4" s="1"/>
  <c r="BE855" i="1" s="1"/>
  <c r="T849" i="4"/>
  <c r="H849" i="4" s="1"/>
  <c r="BE849" i="1" s="1"/>
  <c r="T846" i="4"/>
  <c r="I846" i="4" s="1"/>
  <c r="BF846" i="1" s="1"/>
  <c r="T905" i="4"/>
  <c r="I905" i="4" s="1"/>
  <c r="BF905" i="1" s="1"/>
  <c r="T857" i="4"/>
  <c r="I857" i="4" s="1"/>
  <c r="BF857" i="1" s="1"/>
  <c r="T904" i="4"/>
  <c r="I904" i="4" s="1"/>
  <c r="BF904" i="1" s="1"/>
  <c r="T865" i="4"/>
  <c r="H865" i="4" s="1"/>
  <c r="BE865" i="1" s="1"/>
  <c r="S308" i="4"/>
  <c r="S343" i="4"/>
  <c r="T323" i="4"/>
  <c r="T271" i="4"/>
  <c r="T984" i="4"/>
  <c r="I984" i="4" s="1"/>
  <c r="BF984" i="1" s="1"/>
  <c r="T946" i="4"/>
  <c r="H946" i="4" s="1"/>
  <c r="BE946" i="1" s="1"/>
  <c r="S369" i="4"/>
  <c r="S151" i="4"/>
  <c r="T255" i="4"/>
  <c r="S370" i="4"/>
  <c r="S372" i="4"/>
  <c r="S366" i="4"/>
  <c r="S363" i="4"/>
  <c r="T304" i="4"/>
  <c r="T987" i="4"/>
  <c r="I987" i="4" s="1"/>
  <c r="BF987" i="1" s="1"/>
  <c r="T960" i="4"/>
  <c r="I960" i="4" s="1"/>
  <c r="BF960" i="1" s="1"/>
  <c r="T958" i="4"/>
  <c r="H958" i="4" s="1"/>
  <c r="BE958" i="1" s="1"/>
  <c r="T378" i="4"/>
  <c r="T377" i="4"/>
  <c r="T305" i="4"/>
  <c r="T268" i="4"/>
  <c r="S371" i="4"/>
  <c r="S360" i="4"/>
  <c r="T111" i="4"/>
  <c r="T36" i="4"/>
  <c r="T966" i="4"/>
  <c r="I966" i="4" s="1"/>
  <c r="BF966" i="1" s="1"/>
  <c r="S972" i="4"/>
  <c r="T957" i="4"/>
  <c r="I957" i="4" s="1"/>
  <c r="BF957" i="1" s="1"/>
  <c r="S931" i="4"/>
  <c r="S930" i="4"/>
  <c r="T895" i="4"/>
  <c r="I895" i="4" s="1"/>
  <c r="BF895" i="1" s="1"/>
  <c r="T104" i="4"/>
  <c r="T962" i="4"/>
  <c r="I962" i="4" s="1"/>
  <c r="BF962" i="1" s="1"/>
  <c r="T933" i="4"/>
  <c r="H933" i="4" s="1"/>
  <c r="BE933" i="1" s="1"/>
  <c r="S967" i="4"/>
  <c r="T914" i="4"/>
  <c r="H914" i="4" s="1"/>
  <c r="BE914" i="1" s="1"/>
  <c r="T900" i="4"/>
  <c r="I900" i="4" s="1"/>
  <c r="BF900" i="1" s="1"/>
  <c r="S923" i="4"/>
  <c r="S970" i="4"/>
  <c r="T956" i="4"/>
  <c r="I956" i="4" s="1"/>
  <c r="BF956" i="1" s="1"/>
  <c r="S927" i="4"/>
  <c r="T876" i="4"/>
  <c r="H876" i="4" s="1"/>
  <c r="BE876" i="1" s="1"/>
  <c r="T874" i="4"/>
  <c r="I874" i="4" s="1"/>
  <c r="BF874" i="1" s="1"/>
  <c r="S920" i="4"/>
  <c r="S919" i="4"/>
  <c r="S918" i="4"/>
  <c r="T917" i="4"/>
  <c r="I917" i="4" s="1"/>
  <c r="BF917" i="1" s="1"/>
  <c r="T837" i="4"/>
  <c r="I837" i="4" s="1"/>
  <c r="BF837" i="1" s="1"/>
  <c r="T832" i="4"/>
  <c r="H832" i="4" s="1"/>
  <c r="BE832" i="1" s="1"/>
  <c r="T915" i="4"/>
  <c r="I915" i="4" s="1"/>
  <c r="BF915" i="1" s="1"/>
  <c r="T847" i="4"/>
  <c r="I847" i="4" s="1"/>
  <c r="BF847" i="1" s="1"/>
  <c r="T812" i="4"/>
  <c r="H812" i="4" s="1"/>
  <c r="BE812" i="1" s="1"/>
  <c r="T860" i="4"/>
  <c r="H860" i="4" s="1"/>
  <c r="BE860" i="1" s="1"/>
  <c r="S828" i="4"/>
  <c r="S799" i="4"/>
  <c r="T796" i="4"/>
  <c r="I796" i="4" s="1"/>
  <c r="BF796" i="1" s="1"/>
  <c r="S817" i="4"/>
  <c r="S365" i="4"/>
  <c r="S359" i="4"/>
  <c r="S356" i="4"/>
  <c r="S355" i="4"/>
  <c r="S352" i="4"/>
  <c r="S351" i="4"/>
  <c r="S346" i="4"/>
  <c r="S345" i="4"/>
  <c r="S342" i="4"/>
  <c r="S332" i="4"/>
  <c r="T316" i="4"/>
  <c r="T272" i="4"/>
  <c r="S373" i="4"/>
  <c r="S367" i="4"/>
  <c r="S354" i="4"/>
  <c r="S350" i="4"/>
  <c r="S349" i="4"/>
  <c r="T324" i="4"/>
  <c r="S376" i="4"/>
  <c r="S375" i="4"/>
  <c r="S368" i="4"/>
  <c r="S364" i="4"/>
  <c r="S361" i="4"/>
  <c r="S357" i="4"/>
  <c r="S347" i="4"/>
  <c r="S333" i="4"/>
  <c r="S330" i="4"/>
  <c r="S329" i="4"/>
  <c r="S327" i="4"/>
  <c r="S325" i="4"/>
  <c r="T320" i="4"/>
  <c r="S315" i="4"/>
  <c r="S314" i="4"/>
  <c r="T310" i="4"/>
  <c r="S309" i="4"/>
  <c r="T234" i="4"/>
  <c r="T193" i="4"/>
  <c r="S318" i="4"/>
  <c r="S270" i="4"/>
  <c r="T258" i="4"/>
  <c r="T256" i="4"/>
  <c r="T219" i="4"/>
  <c r="T156" i="4"/>
  <c r="S328" i="4"/>
  <c r="S326" i="4"/>
  <c r="T322" i="4"/>
  <c r="T321" i="4"/>
  <c r="S320" i="4"/>
  <c r="S311" i="4"/>
  <c r="S306" i="4"/>
  <c r="T275" i="4"/>
  <c r="T249" i="4"/>
  <c r="T246" i="4"/>
  <c r="T239" i="4"/>
  <c r="T217" i="4"/>
  <c r="T153" i="4"/>
  <c r="S147" i="4"/>
  <c r="T115" i="4"/>
  <c r="S322" i="4"/>
  <c r="S321" i="4"/>
  <c r="S319" i="4"/>
  <c r="S317" i="4"/>
  <c r="S312" i="4"/>
  <c r="S303" i="4"/>
  <c r="T267" i="4"/>
  <c r="T252" i="4"/>
  <c r="T230" i="4"/>
  <c r="T221" i="4"/>
  <c r="S158" i="4"/>
  <c r="T240" i="4"/>
  <c r="T235" i="4"/>
  <c r="S159" i="4"/>
  <c r="T154" i="4"/>
  <c r="S153" i="4"/>
  <c r="S148" i="4"/>
  <c r="S146" i="4"/>
  <c r="S123" i="4"/>
  <c r="T122" i="4"/>
  <c r="T112" i="4"/>
  <c r="S152" i="4"/>
  <c r="S150" i="4"/>
  <c r="T119" i="4"/>
  <c r="T87" i="4"/>
  <c r="T25" i="4"/>
  <c r="T163" i="4"/>
  <c r="T159" i="4"/>
  <c r="S157" i="4"/>
  <c r="S155" i="4"/>
  <c r="S122" i="4"/>
  <c r="T116" i="4"/>
  <c r="T109" i="4"/>
  <c r="T90" i="4"/>
  <c r="T56" i="4"/>
  <c r="T29" i="4"/>
  <c r="T27" i="4"/>
  <c r="T218" i="4"/>
  <c r="T161" i="4"/>
  <c r="T160" i="4"/>
  <c r="S156" i="4"/>
  <c r="T155" i="4"/>
  <c r="S154" i="4"/>
  <c r="T99" i="4"/>
  <c r="S69" i="4"/>
  <c r="T64" i="4"/>
  <c r="S37" i="4"/>
  <c r="T30" i="4"/>
  <c r="T107" i="4"/>
  <c r="T82" i="4"/>
  <c r="S70" i="4"/>
  <c r="T17" i="4"/>
  <c r="S990" i="4"/>
  <c r="T986" i="4"/>
  <c r="H986" i="4" s="1"/>
  <c r="BE986" i="1" s="1"/>
  <c r="T983" i="4"/>
  <c r="H983" i="4" s="1"/>
  <c r="BE983" i="1" s="1"/>
  <c r="T949" i="4"/>
  <c r="H949" i="4" s="1"/>
  <c r="BE949" i="1" s="1"/>
  <c r="T916" i="4"/>
  <c r="H916" i="4" s="1"/>
  <c r="BE916" i="1" s="1"/>
  <c r="T913" i="4"/>
  <c r="H913" i="4" s="1"/>
  <c r="BE913" i="1" s="1"/>
  <c r="T903" i="4"/>
  <c r="I903" i="4" s="1"/>
  <c r="BF903" i="1" s="1"/>
  <c r="T108" i="4"/>
  <c r="T85" i="4"/>
  <c r="T68" i="4"/>
  <c r="S66" i="4"/>
  <c r="T44" i="4"/>
  <c r="S28" i="4"/>
  <c r="T13" i="4"/>
  <c r="T11" i="4"/>
  <c r="T9" i="4"/>
  <c r="S996" i="4"/>
  <c r="S994" i="4"/>
  <c r="T978" i="4"/>
  <c r="H978" i="4" s="1"/>
  <c r="BE978" i="1" s="1"/>
  <c r="S976" i="4"/>
  <c r="T964" i="4"/>
  <c r="H964" i="4" s="1"/>
  <c r="BE964" i="1" s="1"/>
  <c r="S961" i="4"/>
  <c r="T953" i="4"/>
  <c r="H953" i="4" s="1"/>
  <c r="BE953" i="1" s="1"/>
  <c r="T950" i="4"/>
  <c r="H950" i="4" s="1"/>
  <c r="BE950" i="1" s="1"/>
  <c r="T928" i="4"/>
  <c r="H928" i="4" s="1"/>
  <c r="BE928" i="1" s="1"/>
  <c r="T924" i="4"/>
  <c r="H924" i="4" s="1"/>
  <c r="BE924" i="1" s="1"/>
  <c r="S902" i="4"/>
  <c r="S897" i="4"/>
  <c r="T873" i="4"/>
  <c r="H873" i="4" s="1"/>
  <c r="BE873" i="1" s="1"/>
  <c r="T871" i="4"/>
  <c r="H871" i="4" s="1"/>
  <c r="BE871" i="1" s="1"/>
  <c r="T863" i="4"/>
  <c r="H863" i="4" s="1"/>
  <c r="BE863" i="1" s="1"/>
  <c r="T861" i="4"/>
  <c r="I861" i="4" s="1"/>
  <c r="BF861" i="1" s="1"/>
  <c r="T88" i="4"/>
  <c r="S68" i="4"/>
  <c r="S65" i="4"/>
  <c r="S974" i="4"/>
  <c r="S971" i="4"/>
  <c r="S901" i="4"/>
  <c r="T899" i="4"/>
  <c r="I899" i="4" s="1"/>
  <c r="BF899" i="1" s="1"/>
  <c r="T896" i="4"/>
  <c r="H896" i="4" s="1"/>
  <c r="BE896" i="1" s="1"/>
  <c r="T868" i="4"/>
  <c r="I868" i="4" s="1"/>
  <c r="BF868" i="1" s="1"/>
  <c r="T866" i="4"/>
  <c r="H866" i="4" s="1"/>
  <c r="BE866" i="1" s="1"/>
  <c r="T862" i="4"/>
  <c r="H862" i="4" s="1"/>
  <c r="BE862" i="1" s="1"/>
  <c r="T831" i="4"/>
  <c r="I831" i="4" s="1"/>
  <c r="BF831" i="1" s="1"/>
  <c r="S815" i="4"/>
  <c r="S803" i="4"/>
  <c r="S802" i="4"/>
  <c r="S800" i="4"/>
  <c r="S790" i="4"/>
  <c r="S804" i="4"/>
  <c r="S791" i="4"/>
  <c r="H874" i="4"/>
  <c r="BE874" i="1" s="1"/>
  <c r="T325" i="4"/>
  <c r="T319" i="4"/>
  <c r="T317" i="4"/>
  <c r="T309" i="4"/>
  <c r="T326" i="4"/>
  <c r="T318" i="4"/>
  <c r="T315" i="4"/>
  <c r="T314" i="4"/>
  <c r="T311" i="4"/>
  <c r="S305" i="4"/>
  <c r="S287" i="4"/>
  <c r="S271" i="4"/>
  <c r="T269" i="4"/>
  <c r="T264" i="4"/>
  <c r="T261" i="4"/>
  <c r="T241" i="4"/>
  <c r="T231" i="4"/>
  <c r="S227" i="4"/>
  <c r="T227" i="4"/>
  <c r="S377" i="4"/>
  <c r="T327" i="4"/>
  <c r="S310" i="4"/>
  <c r="T307" i="4"/>
  <c r="T274" i="4"/>
  <c r="S269" i="4"/>
  <c r="T263" i="4"/>
  <c r="S246" i="4"/>
  <c r="S243" i="4"/>
  <c r="T243" i="4"/>
  <c r="T238" i="4"/>
  <c r="T203" i="4"/>
  <c r="T200" i="4"/>
  <c r="T197" i="4"/>
  <c r="T306" i="4"/>
  <c r="T303" i="4"/>
  <c r="S286" i="4"/>
  <c r="S275" i="4"/>
  <c r="T273" i="4"/>
  <c r="S258" i="4"/>
  <c r="T253" i="4"/>
  <c r="T244" i="4"/>
  <c r="T237" i="4"/>
  <c r="T236" i="4"/>
  <c r="S230" i="4"/>
  <c r="T225" i="4"/>
  <c r="T192" i="4"/>
  <c r="S378" i="4"/>
  <c r="T376" i="4"/>
  <c r="S374" i="4"/>
  <c r="S362" i="4"/>
  <c r="S358" i="4"/>
  <c r="S353" i="4"/>
  <c r="S348" i="4"/>
  <c r="S344" i="4"/>
  <c r="S341" i="4"/>
  <c r="S340" i="4"/>
  <c r="S339" i="4"/>
  <c r="S338" i="4"/>
  <c r="S337" i="4"/>
  <c r="S336" i="4"/>
  <c r="S335" i="4"/>
  <c r="S334" i="4"/>
  <c r="S331" i="4"/>
  <c r="S324" i="4"/>
  <c r="S323" i="4"/>
  <c r="S316" i="4"/>
  <c r="S313" i="4"/>
  <c r="T312" i="4"/>
  <c r="T308" i="4"/>
  <c r="S307" i="4"/>
  <c r="S304" i="4"/>
  <c r="T296" i="4"/>
  <c r="S288" i="4"/>
  <c r="S282" i="4"/>
  <c r="T277" i="4"/>
  <c r="S274" i="4"/>
  <c r="S273" i="4"/>
  <c r="S272" i="4"/>
  <c r="T270" i="4"/>
  <c r="S266" i="4"/>
  <c r="T265" i="4"/>
  <c r="T259" i="4"/>
  <c r="T254" i="4"/>
  <c r="T251" i="4"/>
  <c r="T250" i="4"/>
  <c r="T247" i="4"/>
  <c r="T233" i="4"/>
  <c r="T228" i="4"/>
  <c r="T224" i="4"/>
  <c r="T222" i="4"/>
  <c r="T220" i="4"/>
  <c r="S191" i="4"/>
  <c r="T191" i="4"/>
  <c r="T178" i="4"/>
  <c r="T302" i="4"/>
  <c r="T300" i="4"/>
  <c r="S268" i="4"/>
  <c r="S267" i="4"/>
  <c r="T262" i="4"/>
  <c r="S255" i="4"/>
  <c r="S242" i="4"/>
  <c r="S239" i="4"/>
  <c r="S226" i="4"/>
  <c r="S223" i="4"/>
  <c r="S217" i="4"/>
  <c r="T215" i="4"/>
  <c r="T211" i="4"/>
  <c r="T209" i="4"/>
  <c r="T207" i="4"/>
  <c r="T205" i="4"/>
  <c r="T201" i="4"/>
  <c r="T196" i="4"/>
  <c r="T158" i="4"/>
  <c r="T152" i="4"/>
  <c r="S149" i="4"/>
  <c r="S283" i="4"/>
  <c r="S254" i="4"/>
  <c r="S251" i="4"/>
  <c r="S238" i="4"/>
  <c r="S235" i="4"/>
  <c r="S222" i="4"/>
  <c r="S219" i="4"/>
  <c r="T216" i="4"/>
  <c r="T213" i="4"/>
  <c r="T208" i="4"/>
  <c r="T204" i="4"/>
  <c r="S190" i="4"/>
  <c r="T190" i="4"/>
  <c r="T157" i="4"/>
  <c r="S145" i="4"/>
  <c r="S250" i="4"/>
  <c r="T248" i="4"/>
  <c r="S247" i="4"/>
  <c r="T245" i="4"/>
  <c r="T242" i="4"/>
  <c r="S234" i="4"/>
  <c r="T232" i="4"/>
  <c r="S231" i="4"/>
  <c r="T229" i="4"/>
  <c r="T226" i="4"/>
  <c r="S218" i="4"/>
  <c r="T212" i="4"/>
  <c r="T210" i="4"/>
  <c r="T199" i="4"/>
  <c r="T195" i="4"/>
  <c r="S194" i="4"/>
  <c r="T194" i="4"/>
  <c r="S193" i="4"/>
  <c r="T186" i="4"/>
  <c r="T182" i="4"/>
  <c r="T181" i="4"/>
  <c r="T183" i="4"/>
  <c r="T179" i="4"/>
  <c r="T175" i="4"/>
  <c r="T174" i="4"/>
  <c r="T173" i="4"/>
  <c r="T172" i="4"/>
  <c r="T171" i="4"/>
  <c r="T170" i="4"/>
  <c r="T169" i="4"/>
  <c r="T168" i="4"/>
  <c r="T167" i="4"/>
  <c r="T166" i="4"/>
  <c r="T165" i="4"/>
  <c r="S161" i="4"/>
  <c r="S160" i="4"/>
  <c r="T147" i="4"/>
  <c r="S144" i="4"/>
  <c r="T202" i="4"/>
  <c r="S192" i="4"/>
  <c r="T184" i="4"/>
  <c r="T180" i="4"/>
  <c r="T176" i="4"/>
  <c r="T148" i="4"/>
  <c r="S143" i="4"/>
  <c r="T177" i="4"/>
  <c r="T149" i="4"/>
  <c r="T145" i="4"/>
  <c r="T142" i="4"/>
  <c r="S120" i="4"/>
  <c r="T150" i="4"/>
  <c r="T146" i="4"/>
  <c r="T144" i="4"/>
  <c r="S141" i="4"/>
  <c r="T124" i="4"/>
  <c r="T123" i="4"/>
  <c r="S114" i="4"/>
  <c r="S113" i="4"/>
  <c r="S110" i="4"/>
  <c r="S106" i="4"/>
  <c r="T86" i="4"/>
  <c r="S85" i="4"/>
  <c r="S83" i="4"/>
  <c r="T83" i="4"/>
  <c r="S81" i="4"/>
  <c r="T81" i="4"/>
  <c r="T66" i="4"/>
  <c r="T113" i="4"/>
  <c r="S109" i="4"/>
  <c r="S105" i="4"/>
  <c r="T96" i="4"/>
  <c r="T95" i="4"/>
  <c r="T91" i="4"/>
  <c r="T89" i="4"/>
  <c r="S142" i="4"/>
  <c r="S125" i="4"/>
  <c r="S124" i="4"/>
  <c r="T120" i="4"/>
  <c r="T118" i="4"/>
  <c r="T117" i="4"/>
  <c r="T114" i="4"/>
  <c r="T110" i="4"/>
  <c r="T106" i="4"/>
  <c r="T84" i="4"/>
  <c r="S128" i="4"/>
  <c r="S127" i="4"/>
  <c r="S121" i="4"/>
  <c r="T105" i="4"/>
  <c r="S104" i="4"/>
  <c r="S103" i="4"/>
  <c r="T103" i="4"/>
  <c r="T100" i="4"/>
  <c r="T70" i="4"/>
  <c r="T60" i="4"/>
  <c r="T55" i="4"/>
  <c r="S43" i="4"/>
  <c r="S41" i="4"/>
  <c r="T32" i="4"/>
  <c r="T21" i="4"/>
  <c r="T970" i="4"/>
  <c r="I970" i="4" s="1"/>
  <c r="BF970" i="1" s="1"/>
  <c r="S963" i="4"/>
  <c r="T93" i="4"/>
  <c r="S90" i="4"/>
  <c r="S40" i="4"/>
  <c r="T37" i="4"/>
  <c r="S36" i="4"/>
  <c r="S33" i="4"/>
  <c r="T31" i="4"/>
  <c r="T23" i="4"/>
  <c r="T972" i="4"/>
  <c r="I972" i="4" s="1"/>
  <c r="BF972" i="1" s="1"/>
  <c r="S959" i="4"/>
  <c r="S89" i="4"/>
  <c r="S84" i="4"/>
  <c r="S82" i="4"/>
  <c r="T63" i="4"/>
  <c r="T59" i="4"/>
  <c r="T43" i="4"/>
  <c r="T33" i="4"/>
  <c r="T28" i="4"/>
  <c r="T19" i="4"/>
  <c r="S995" i="4"/>
  <c r="S993" i="4"/>
  <c r="S992" i="4"/>
  <c r="S991" i="4"/>
  <c r="T976" i="4"/>
  <c r="I976" i="4" s="1"/>
  <c r="BF976" i="1" s="1"/>
  <c r="T974" i="4"/>
  <c r="I974" i="4" s="1"/>
  <c r="BF974" i="1" s="1"/>
  <c r="T92" i="4"/>
  <c r="S86" i="4"/>
  <c r="T69" i="4"/>
  <c r="S67" i="4"/>
  <c r="T65" i="4"/>
  <c r="T47" i="4"/>
  <c r="S44" i="4"/>
  <c r="S34" i="4"/>
  <c r="T34" i="4"/>
  <c r="S32" i="4"/>
  <c r="S985" i="4"/>
  <c r="S978" i="4"/>
  <c r="T975" i="4"/>
  <c r="H975" i="4" s="1"/>
  <c r="BE975" i="1" s="1"/>
  <c r="S969" i="4"/>
  <c r="S964" i="4"/>
  <c r="S962" i="4"/>
  <c r="S938" i="4"/>
  <c r="S30" i="4"/>
  <c r="T8" i="4"/>
  <c r="T985" i="4"/>
  <c r="H985" i="4" s="1"/>
  <c r="BE985" i="1" s="1"/>
  <c r="S983" i="4"/>
  <c r="T971" i="4"/>
  <c r="I971" i="4" s="1"/>
  <c r="BF971" i="1" s="1"/>
  <c r="S965" i="4"/>
  <c r="T961" i="4"/>
  <c r="H961" i="4" s="1"/>
  <c r="BE961" i="1" s="1"/>
  <c r="T938" i="4"/>
  <c r="I938" i="4" s="1"/>
  <c r="BF938" i="1" s="1"/>
  <c r="S937" i="4"/>
  <c r="T932" i="4"/>
  <c r="I932" i="4" s="1"/>
  <c r="BF932" i="1" s="1"/>
  <c r="T930" i="4"/>
  <c r="I930" i="4" s="1"/>
  <c r="BF930" i="1" s="1"/>
  <c r="S922" i="4"/>
  <c r="T922" i="4"/>
  <c r="H922" i="4" s="1"/>
  <c r="BE922" i="1" s="1"/>
  <c r="S29" i="4"/>
  <c r="T996" i="4"/>
  <c r="I996" i="4" s="1"/>
  <c r="BF996" i="1" s="1"/>
  <c r="T995" i="4"/>
  <c r="I995" i="4" s="1"/>
  <c r="BF995" i="1" s="1"/>
  <c r="T994" i="4"/>
  <c r="H994" i="4" s="1"/>
  <c r="BE994" i="1" s="1"/>
  <c r="T993" i="4"/>
  <c r="H993" i="4" s="1"/>
  <c r="BE993" i="1" s="1"/>
  <c r="T992" i="4"/>
  <c r="H992" i="4" s="1"/>
  <c r="BE992" i="1" s="1"/>
  <c r="T991" i="4"/>
  <c r="I991" i="4" s="1"/>
  <c r="BF991" i="1" s="1"/>
  <c r="S984" i="4"/>
  <c r="S982" i="4"/>
  <c r="S977" i="4"/>
  <c r="T967" i="4"/>
  <c r="H967" i="4" s="1"/>
  <c r="BE967" i="1" s="1"/>
  <c r="T959" i="4"/>
  <c r="I959" i="4" s="1"/>
  <c r="BF959" i="1" s="1"/>
  <c r="T954" i="4"/>
  <c r="H954" i="4" s="1"/>
  <c r="BE954" i="1" s="1"/>
  <c r="T935" i="4"/>
  <c r="I935" i="4" s="1"/>
  <c r="BF935" i="1" s="1"/>
  <c r="S934" i="4"/>
  <c r="S932" i="4"/>
  <c r="T931" i="4"/>
  <c r="I931" i="4" s="1"/>
  <c r="BF931" i="1" s="1"/>
  <c r="S926" i="4"/>
  <c r="T926" i="4"/>
  <c r="I926" i="4" s="1"/>
  <c r="BF926" i="1" s="1"/>
  <c r="T923" i="4"/>
  <c r="H923" i="4" s="1"/>
  <c r="BE923" i="1" s="1"/>
  <c r="T14" i="4"/>
  <c r="T990" i="4"/>
  <c r="H990" i="4" s="1"/>
  <c r="BE990" i="1" s="1"/>
  <c r="T989" i="4"/>
  <c r="H989" i="4" s="1"/>
  <c r="BE989" i="1" s="1"/>
  <c r="S986" i="4"/>
  <c r="S981" i="4"/>
  <c r="S980" i="4"/>
  <c r="S973" i="4"/>
  <c r="S968" i="4"/>
  <c r="S966" i="4"/>
  <c r="T963" i="4"/>
  <c r="H963" i="4" s="1"/>
  <c r="BE963" i="1" s="1"/>
  <c r="S960" i="4"/>
  <c r="S958" i="4"/>
  <c r="T945" i="4"/>
  <c r="H945" i="4" s="1"/>
  <c r="BE945" i="1" s="1"/>
  <c r="T942" i="4"/>
  <c r="H942" i="4" s="1"/>
  <c r="BE942" i="1" s="1"/>
  <c r="T937" i="4"/>
  <c r="I937" i="4" s="1"/>
  <c r="BF937" i="1" s="1"/>
  <c r="S936" i="4"/>
  <c r="T934" i="4"/>
  <c r="I934" i="4" s="1"/>
  <c r="BF934" i="1" s="1"/>
  <c r="S933" i="4"/>
  <c r="T927" i="4"/>
  <c r="H927" i="4" s="1"/>
  <c r="BE927" i="1" s="1"/>
  <c r="T909" i="4"/>
  <c r="H909" i="4" s="1"/>
  <c r="BE909" i="1" s="1"/>
  <c r="S929" i="4"/>
  <c r="S925" i="4"/>
  <c r="S921" i="4"/>
  <c r="T911" i="4"/>
  <c r="H911" i="4" s="1"/>
  <c r="BE911" i="1" s="1"/>
  <c r="T901" i="4"/>
  <c r="I901" i="4" s="1"/>
  <c r="BF901" i="1" s="1"/>
  <c r="T929" i="4"/>
  <c r="I929" i="4" s="1"/>
  <c r="BF929" i="1" s="1"/>
  <c r="S928" i="4"/>
  <c r="T925" i="4"/>
  <c r="H925" i="4" s="1"/>
  <c r="BE925" i="1" s="1"/>
  <c r="S924" i="4"/>
  <c r="T921" i="4"/>
  <c r="I921" i="4" s="1"/>
  <c r="BF921" i="1" s="1"/>
  <c r="T920" i="4"/>
  <c r="H920" i="4" s="1"/>
  <c r="BE920" i="1" s="1"/>
  <c r="T919" i="4"/>
  <c r="H919" i="4" s="1"/>
  <c r="BE919" i="1" s="1"/>
  <c r="T918" i="4"/>
  <c r="H918" i="4" s="1"/>
  <c r="BE918" i="1" s="1"/>
  <c r="T907" i="4"/>
  <c r="H907" i="4" s="1"/>
  <c r="BE907" i="1" s="1"/>
  <c r="T902" i="4"/>
  <c r="I902" i="4" s="1"/>
  <c r="BF902" i="1" s="1"/>
  <c r="T898" i="4"/>
  <c r="I898" i="4" s="1"/>
  <c r="BF898" i="1" s="1"/>
  <c r="T897" i="4"/>
  <c r="I897" i="4" s="1"/>
  <c r="BF897" i="1" s="1"/>
  <c r="S893" i="4"/>
  <c r="S891" i="4"/>
  <c r="T878" i="4"/>
  <c r="H878" i="4" s="1"/>
  <c r="BE878" i="1" s="1"/>
  <c r="S904" i="4"/>
  <c r="S900" i="4"/>
  <c r="S898" i="4"/>
  <c r="S896" i="4"/>
  <c r="S895" i="4"/>
  <c r="T869" i="4"/>
  <c r="H869" i="4" s="1"/>
  <c r="BE869" i="1" s="1"/>
  <c r="S903" i="4"/>
  <c r="S899" i="4"/>
  <c r="T894" i="4"/>
  <c r="H894" i="4" s="1"/>
  <c r="BE894" i="1" s="1"/>
  <c r="T893" i="4"/>
  <c r="H893" i="4" s="1"/>
  <c r="BE893" i="1" s="1"/>
  <c r="S892" i="4"/>
  <c r="S890" i="4"/>
  <c r="S889" i="4"/>
  <c r="S888" i="4"/>
  <c r="S887" i="4"/>
  <c r="S886" i="4"/>
  <c r="S885" i="4"/>
  <c r="S884" i="4"/>
  <c r="T883" i="4"/>
  <c r="I883" i="4" s="1"/>
  <c r="BF883" i="1" s="1"/>
  <c r="S894" i="4"/>
  <c r="S883" i="4"/>
  <c r="T879" i="4"/>
  <c r="H879" i="4" s="1"/>
  <c r="BE879" i="1" s="1"/>
  <c r="T877" i="4"/>
  <c r="H877" i="4" s="1"/>
  <c r="BE877" i="1" s="1"/>
  <c r="S880" i="4"/>
  <c r="T875" i="4"/>
  <c r="H875" i="4" s="1"/>
  <c r="BE875" i="1" s="1"/>
  <c r="S872" i="4"/>
  <c r="T867" i="4"/>
  <c r="H867" i="4" s="1"/>
  <c r="BE867" i="1" s="1"/>
  <c r="S864" i="4"/>
  <c r="S861" i="4"/>
  <c r="T859" i="4"/>
  <c r="H859" i="4" s="1"/>
  <c r="BE859" i="1" s="1"/>
  <c r="S879" i="4"/>
  <c r="S871" i="4"/>
  <c r="S863" i="4"/>
  <c r="S844" i="4"/>
  <c r="T844" i="4"/>
  <c r="I844" i="4" s="1"/>
  <c r="BF844" i="1" s="1"/>
  <c r="S834" i="4"/>
  <c r="T834" i="4"/>
  <c r="H834" i="4" s="1"/>
  <c r="BE834" i="1" s="1"/>
  <c r="T892" i="4"/>
  <c r="H892" i="4" s="1"/>
  <c r="BE892" i="1" s="1"/>
  <c r="T891" i="4"/>
  <c r="I891" i="4" s="1"/>
  <c r="BF891" i="1" s="1"/>
  <c r="T890" i="4"/>
  <c r="H890" i="4" s="1"/>
  <c r="BE890" i="1" s="1"/>
  <c r="T889" i="4"/>
  <c r="H889" i="4" s="1"/>
  <c r="BE889" i="1" s="1"/>
  <c r="T888" i="4"/>
  <c r="H888" i="4" s="1"/>
  <c r="BE888" i="1" s="1"/>
  <c r="T887" i="4"/>
  <c r="H887" i="4" s="1"/>
  <c r="BE887" i="1" s="1"/>
  <c r="T886" i="4"/>
  <c r="I886" i="4" s="1"/>
  <c r="BF886" i="1" s="1"/>
  <c r="T885" i="4"/>
  <c r="H885" i="4" s="1"/>
  <c r="BE885" i="1" s="1"/>
  <c r="T884" i="4"/>
  <c r="I884" i="4" s="1"/>
  <c r="BF884" i="1" s="1"/>
  <c r="S882" i="4"/>
  <c r="T880" i="4"/>
  <c r="H880" i="4" s="1"/>
  <c r="BE880" i="1" s="1"/>
  <c r="S876" i="4"/>
  <c r="T872" i="4"/>
  <c r="I872" i="4" s="1"/>
  <c r="BF872" i="1" s="1"/>
  <c r="S868" i="4"/>
  <c r="T864" i="4"/>
  <c r="I864" i="4" s="1"/>
  <c r="BF864" i="1" s="1"/>
  <c r="S860" i="4"/>
  <c r="S858" i="4"/>
  <c r="T858" i="4"/>
  <c r="I858" i="4" s="1"/>
  <c r="BF858" i="1" s="1"/>
  <c r="S856" i="4"/>
  <c r="T856" i="4"/>
  <c r="H856" i="4" s="1"/>
  <c r="BE856" i="1" s="1"/>
  <c r="S854" i="4"/>
  <c r="T854" i="4"/>
  <c r="H854" i="4" s="1"/>
  <c r="BE854" i="1" s="1"/>
  <c r="S852" i="4"/>
  <c r="T852" i="4"/>
  <c r="H852" i="4" s="1"/>
  <c r="BE852" i="1" s="1"/>
  <c r="S850" i="4"/>
  <c r="T850" i="4"/>
  <c r="I850" i="4" s="1"/>
  <c r="BF850" i="1" s="1"/>
  <c r="S875" i="4"/>
  <c r="T870" i="4"/>
  <c r="H870" i="4" s="1"/>
  <c r="BE870" i="1" s="1"/>
  <c r="S867" i="4"/>
  <c r="S862" i="4"/>
  <c r="S848" i="4"/>
  <c r="T848" i="4"/>
  <c r="H848" i="4" s="1"/>
  <c r="BE848" i="1" s="1"/>
  <c r="S827" i="4"/>
  <c r="T842" i="4"/>
  <c r="H842" i="4" s="1"/>
  <c r="BE842" i="1" s="1"/>
  <c r="S842" i="4"/>
  <c r="S826" i="4"/>
  <c r="T826" i="4"/>
  <c r="H826" i="4" s="1"/>
  <c r="BE826" i="1" s="1"/>
  <c r="S857" i="4"/>
  <c r="S855" i="4"/>
  <c r="S853" i="4"/>
  <c r="S851" i="4"/>
  <c r="S849" i="4"/>
  <c r="S847" i="4"/>
  <c r="S845" i="4"/>
  <c r="S841" i="4"/>
  <c r="S835" i="4"/>
  <c r="T817" i="4"/>
  <c r="H817" i="4" s="1"/>
  <c r="BE817" i="1" s="1"/>
  <c r="T815" i="4"/>
  <c r="I815" i="4" s="1"/>
  <c r="BF815" i="1" s="1"/>
  <c r="T804" i="4"/>
  <c r="I804" i="4" s="1"/>
  <c r="BF804" i="1" s="1"/>
  <c r="T803" i="4"/>
  <c r="H803" i="4" s="1"/>
  <c r="BE803" i="1" s="1"/>
  <c r="T799" i="4"/>
  <c r="I799" i="4" s="1"/>
  <c r="BF799" i="1" s="1"/>
  <c r="S798" i="4"/>
  <c r="S846" i="4"/>
  <c r="S843" i="4"/>
  <c r="T843" i="4"/>
  <c r="I843" i="4" s="1"/>
  <c r="BF843" i="1" s="1"/>
  <c r="T835" i="4"/>
  <c r="H835" i="4" s="1"/>
  <c r="BE835" i="1" s="1"/>
  <c r="S833" i="4"/>
  <c r="T833" i="4"/>
  <c r="I833" i="4" s="1"/>
  <c r="BF833" i="1" s="1"/>
  <c r="S830" i="4"/>
  <c r="T830" i="4"/>
  <c r="H830" i="4" s="1"/>
  <c r="BE830" i="1" s="1"/>
  <c r="T828" i="4"/>
  <c r="I828" i="4" s="1"/>
  <c r="BF828" i="1" s="1"/>
  <c r="T824" i="4"/>
  <c r="I824" i="4" s="1"/>
  <c r="BF824" i="1" s="1"/>
  <c r="T820" i="4"/>
  <c r="I820" i="4" s="1"/>
  <c r="BF820" i="1" s="1"/>
  <c r="S795" i="4"/>
  <c r="T795" i="4"/>
  <c r="I795" i="4" s="1"/>
  <c r="BF795" i="1" s="1"/>
  <c r="S816" i="4"/>
  <c r="T802" i="4"/>
  <c r="H802" i="4" s="1"/>
  <c r="BE802" i="1" s="1"/>
  <c r="S801" i="4"/>
  <c r="S794" i="4"/>
  <c r="T816" i="4"/>
  <c r="I816" i="4" s="1"/>
  <c r="BF816" i="1" s="1"/>
  <c r="S813" i="4"/>
  <c r="S809" i="4"/>
  <c r="T801" i="4"/>
  <c r="H801" i="4" s="1"/>
  <c r="BE801" i="1" s="1"/>
  <c r="T800" i="4"/>
  <c r="H800" i="4" s="1"/>
  <c r="BE800" i="1" s="1"/>
  <c r="S793" i="4"/>
  <c r="S831" i="4"/>
  <c r="T827" i="4"/>
  <c r="I827" i="4" s="1"/>
  <c r="BF827" i="1" s="1"/>
  <c r="H824" i="4"/>
  <c r="BE824" i="1" s="1"/>
  <c r="S810" i="4"/>
  <c r="S807" i="4"/>
  <c r="S806" i="4"/>
  <c r="S789" i="4"/>
  <c r="S787" i="4"/>
  <c r="S836" i="4"/>
  <c r="S832" i="4"/>
  <c r="S829" i="4"/>
  <c r="H820" i="4"/>
  <c r="BE820" i="1" s="1"/>
  <c r="S814" i="4"/>
  <c r="T813" i="4"/>
  <c r="H813" i="4" s="1"/>
  <c r="BE813" i="1" s="1"/>
  <c r="S812" i="4"/>
  <c r="S811" i="4"/>
  <c r="T798" i="4"/>
  <c r="H798" i="4" s="1"/>
  <c r="BE798" i="1" s="1"/>
  <c r="S792" i="4"/>
  <c r="S788" i="4"/>
  <c r="S786" i="4"/>
  <c r="T787" i="4"/>
  <c r="I787" i="4" s="1"/>
  <c r="BF787" i="1" s="1"/>
  <c r="S987" i="4"/>
  <c r="S979" i="4"/>
  <c r="S988" i="4"/>
  <c r="S989" i="4"/>
  <c r="T988" i="4"/>
  <c r="H988" i="4" s="1"/>
  <c r="BE988" i="1" s="1"/>
  <c r="T982" i="4"/>
  <c r="H982" i="4" s="1"/>
  <c r="BE982" i="1" s="1"/>
  <c r="T981" i="4"/>
  <c r="H981" i="4" s="1"/>
  <c r="BE981" i="1" s="1"/>
  <c r="T980" i="4"/>
  <c r="H980" i="4" s="1"/>
  <c r="BE980" i="1" s="1"/>
  <c r="T979" i="4"/>
  <c r="H979" i="4" s="1"/>
  <c r="BE979" i="1" s="1"/>
  <c r="T977" i="4"/>
  <c r="H977" i="4" s="1"/>
  <c r="BE977" i="1" s="1"/>
  <c r="T973" i="4"/>
  <c r="H973" i="4" s="1"/>
  <c r="BE973" i="1" s="1"/>
  <c r="T969" i="4"/>
  <c r="H969" i="4" s="1"/>
  <c r="BE969" i="1" s="1"/>
  <c r="T965" i="4"/>
  <c r="H965" i="4" s="1"/>
  <c r="BE965" i="1" s="1"/>
  <c r="S954" i="4"/>
  <c r="S950" i="4"/>
  <c r="S946" i="4"/>
  <c r="S942" i="4"/>
  <c r="S955" i="4"/>
  <c r="S951" i="4"/>
  <c r="S947" i="4"/>
  <c r="S943" i="4"/>
  <c r="S939" i="4"/>
  <c r="S956" i="4"/>
  <c r="T955" i="4"/>
  <c r="H955" i="4" s="1"/>
  <c r="BE955" i="1" s="1"/>
  <c r="S952" i="4"/>
  <c r="T951" i="4"/>
  <c r="H951" i="4" s="1"/>
  <c r="BE951" i="1" s="1"/>
  <c r="S948" i="4"/>
  <c r="T947" i="4"/>
  <c r="H947" i="4" s="1"/>
  <c r="BE947" i="1" s="1"/>
  <c r="S944" i="4"/>
  <c r="T943" i="4"/>
  <c r="H943" i="4" s="1"/>
  <c r="BE943" i="1" s="1"/>
  <c r="S940" i="4"/>
  <c r="T939" i="4"/>
  <c r="H939" i="4" s="1"/>
  <c r="BE939" i="1" s="1"/>
  <c r="S957" i="4"/>
  <c r="S953" i="4"/>
  <c r="T952" i="4"/>
  <c r="H952" i="4" s="1"/>
  <c r="BE952" i="1" s="1"/>
  <c r="S949" i="4"/>
  <c r="T948" i="4"/>
  <c r="H948" i="4" s="1"/>
  <c r="BE948" i="1" s="1"/>
  <c r="S945" i="4"/>
  <c r="T944" i="4"/>
  <c r="H944" i="4" s="1"/>
  <c r="BE944" i="1" s="1"/>
  <c r="S941" i="4"/>
  <c r="T940" i="4"/>
  <c r="H940" i="4" s="1"/>
  <c r="BE940" i="1" s="1"/>
  <c r="S916" i="4"/>
  <c r="S914" i="4"/>
  <c r="S912" i="4"/>
  <c r="S910" i="4"/>
  <c r="S908" i="4"/>
  <c r="S906" i="4"/>
  <c r="T912" i="4"/>
  <c r="H912" i="4" s="1"/>
  <c r="BE912" i="1" s="1"/>
  <c r="T910" i="4"/>
  <c r="H910" i="4" s="1"/>
  <c r="BE910" i="1" s="1"/>
  <c r="T908" i="4"/>
  <c r="H908" i="4" s="1"/>
  <c r="BE908" i="1" s="1"/>
  <c r="T906" i="4"/>
  <c r="H906" i="4" s="1"/>
  <c r="BE906" i="1" s="1"/>
  <c r="S917" i="4"/>
  <c r="S915" i="4"/>
  <c r="S913" i="4"/>
  <c r="S911" i="4"/>
  <c r="S909" i="4"/>
  <c r="S907" i="4"/>
  <c r="S905" i="4"/>
  <c r="S881" i="4"/>
  <c r="S878" i="4"/>
  <c r="S874" i="4"/>
  <c r="S870" i="4"/>
  <c r="S866" i="4"/>
  <c r="H853" i="4"/>
  <c r="BE853" i="1" s="1"/>
  <c r="I862" i="4"/>
  <c r="BF862" i="1" s="1"/>
  <c r="S859" i="4"/>
  <c r="S840" i="4"/>
  <c r="T882" i="4"/>
  <c r="H882" i="4" s="1"/>
  <c r="BE882" i="1" s="1"/>
  <c r="S877" i="4"/>
  <c r="S873" i="4"/>
  <c r="S869" i="4"/>
  <c r="S865" i="4"/>
  <c r="I855" i="4"/>
  <c r="BF855" i="1" s="1"/>
  <c r="I853" i="4"/>
  <c r="BF853" i="1" s="1"/>
  <c r="S838" i="4"/>
  <c r="T841" i="4"/>
  <c r="H841" i="4" s="1"/>
  <c r="BE841" i="1" s="1"/>
  <c r="T840" i="4"/>
  <c r="H840" i="4" s="1"/>
  <c r="BE840" i="1" s="1"/>
  <c r="S839" i="4"/>
  <c r="T838" i="4"/>
  <c r="H838" i="4" s="1"/>
  <c r="BE838" i="1" s="1"/>
  <c r="T839" i="4"/>
  <c r="H839" i="4" s="1"/>
  <c r="BE839" i="1" s="1"/>
  <c r="S837" i="4"/>
  <c r="S825" i="4"/>
  <c r="S821" i="4"/>
  <c r="T829" i="4"/>
  <c r="H829" i="4" s="1"/>
  <c r="BE829" i="1" s="1"/>
  <c r="T825" i="4"/>
  <c r="H825" i="4" s="1"/>
  <c r="BE825" i="1" s="1"/>
  <c r="S822" i="4"/>
  <c r="T821" i="4"/>
  <c r="H821" i="4" s="1"/>
  <c r="BE821" i="1" s="1"/>
  <c r="S818" i="4"/>
  <c r="S823" i="4"/>
  <c r="T822" i="4"/>
  <c r="H822" i="4" s="1"/>
  <c r="BE822" i="1" s="1"/>
  <c r="S819" i="4"/>
  <c r="T818" i="4"/>
  <c r="H818" i="4" s="1"/>
  <c r="BE818" i="1" s="1"/>
  <c r="S808" i="4"/>
  <c r="S805" i="4"/>
  <c r="S824" i="4"/>
  <c r="T823" i="4"/>
  <c r="H823" i="4" s="1"/>
  <c r="BE823" i="1" s="1"/>
  <c r="S820" i="4"/>
  <c r="T819" i="4"/>
  <c r="H819" i="4" s="1"/>
  <c r="BE819" i="1" s="1"/>
  <c r="T806" i="4"/>
  <c r="H806" i="4" s="1"/>
  <c r="BE806" i="1" s="1"/>
  <c r="T811" i="4"/>
  <c r="H811" i="4" s="1"/>
  <c r="BE811" i="1" s="1"/>
  <c r="T810" i="4"/>
  <c r="H810" i="4" s="1"/>
  <c r="BE810" i="1" s="1"/>
  <c r="T809" i="4"/>
  <c r="H809" i="4" s="1"/>
  <c r="BE809" i="1" s="1"/>
  <c r="T808" i="4"/>
  <c r="H808" i="4" s="1"/>
  <c r="BE808" i="1" s="1"/>
  <c r="T807" i="4"/>
  <c r="H807" i="4" s="1"/>
  <c r="BE807" i="1" s="1"/>
  <c r="S797" i="4"/>
  <c r="T805" i="4"/>
  <c r="H805" i="4" s="1"/>
  <c r="BE805" i="1" s="1"/>
  <c r="T797" i="4"/>
  <c r="H797" i="4" s="1"/>
  <c r="BE797" i="1" s="1"/>
  <c r="S796" i="4"/>
  <c r="T793" i="4"/>
  <c r="H793" i="4" s="1"/>
  <c r="BE793" i="1" s="1"/>
  <c r="T792" i="4"/>
  <c r="H792" i="4" s="1"/>
  <c r="BE792" i="1" s="1"/>
  <c r="T789" i="4"/>
  <c r="H789" i="4" s="1"/>
  <c r="BE789" i="1" s="1"/>
  <c r="T791" i="4"/>
  <c r="H791" i="4" s="1"/>
  <c r="BE791" i="1" s="1"/>
  <c r="T786" i="4"/>
  <c r="H786" i="4" s="1"/>
  <c r="BE786" i="1" s="1"/>
  <c r="T794" i="4"/>
  <c r="H794" i="4" s="1"/>
  <c r="BE794" i="1" s="1"/>
  <c r="T790" i="4"/>
  <c r="H790" i="4" s="1"/>
  <c r="BE790" i="1" s="1"/>
  <c r="T788" i="4"/>
  <c r="H788" i="4" s="1"/>
  <c r="BE788" i="1" s="1"/>
  <c r="T297" i="4"/>
  <c r="T301" i="4"/>
  <c r="T298" i="4"/>
  <c r="T294" i="4"/>
  <c r="T293" i="4"/>
  <c r="T373" i="4"/>
  <c r="T361" i="4"/>
  <c r="T354" i="4"/>
  <c r="T341" i="4"/>
  <c r="T340" i="4"/>
  <c r="T338" i="4"/>
  <c r="T331" i="4"/>
  <c r="T330" i="4"/>
  <c r="S302" i="4"/>
  <c r="S298" i="4"/>
  <c r="S294" i="4"/>
  <c r="T292" i="4"/>
  <c r="T291" i="4"/>
  <c r="T290" i="4"/>
  <c r="T289" i="4"/>
  <c r="T288" i="4"/>
  <c r="S276" i="4"/>
  <c r="T374" i="4"/>
  <c r="T370" i="4"/>
  <c r="T362" i="4"/>
  <c r="T360" i="4"/>
  <c r="T356" i="4"/>
  <c r="T352" i="4"/>
  <c r="T347" i="4"/>
  <c r="T346" i="4"/>
  <c r="T345" i="4"/>
  <c r="T344" i="4"/>
  <c r="T342" i="4"/>
  <c r="T337" i="4"/>
  <c r="T336" i="4"/>
  <c r="S299" i="4"/>
  <c r="S295" i="4"/>
  <c r="S292" i="4"/>
  <c r="S291" i="4"/>
  <c r="S290" i="4"/>
  <c r="S289" i="4"/>
  <c r="S279" i="4"/>
  <c r="T276" i="4"/>
  <c r="T369" i="4"/>
  <c r="T368" i="4"/>
  <c r="T367" i="4"/>
  <c r="T366" i="4"/>
  <c r="T363" i="4"/>
  <c r="T359" i="4"/>
  <c r="T358" i="4"/>
  <c r="T357" i="4"/>
  <c r="T353" i="4"/>
  <c r="T349" i="4"/>
  <c r="T348" i="4"/>
  <c r="T333" i="4"/>
  <c r="S300" i="4"/>
  <c r="S296" i="4"/>
  <c r="S284" i="4"/>
  <c r="S280" i="4"/>
  <c r="T279" i="4"/>
  <c r="S278" i="4"/>
  <c r="T375" i="4"/>
  <c r="T372" i="4"/>
  <c r="T371" i="4"/>
  <c r="T365" i="4"/>
  <c r="T364" i="4"/>
  <c r="T355" i="4"/>
  <c r="T351" i="4"/>
  <c r="T350" i="4"/>
  <c r="T343" i="4"/>
  <c r="T339" i="4"/>
  <c r="T335" i="4"/>
  <c r="T334" i="4"/>
  <c r="T332" i="4"/>
  <c r="T329" i="4"/>
  <c r="T328" i="4"/>
  <c r="S301" i="4"/>
  <c r="S297" i="4"/>
  <c r="S293" i="4"/>
  <c r="S285" i="4"/>
  <c r="S281" i="4"/>
  <c r="T278" i="4"/>
  <c r="S277" i="4"/>
  <c r="S264" i="4"/>
  <c r="S262" i="4"/>
  <c r="S260" i="4"/>
  <c r="S257" i="4"/>
  <c r="S256" i="4"/>
  <c r="S252" i="4"/>
  <c r="S248" i="4"/>
  <c r="S244" i="4"/>
  <c r="S240" i="4"/>
  <c r="S236" i="4"/>
  <c r="S232" i="4"/>
  <c r="S228" i="4"/>
  <c r="S224" i="4"/>
  <c r="S220" i="4"/>
  <c r="T287" i="4"/>
  <c r="T286" i="4"/>
  <c r="T285" i="4"/>
  <c r="T284" i="4"/>
  <c r="T283" i="4"/>
  <c r="T282" i="4"/>
  <c r="T281" i="4"/>
  <c r="T280" i="4"/>
  <c r="T260" i="4"/>
  <c r="S253" i="4"/>
  <c r="S249" i="4"/>
  <c r="S245" i="4"/>
  <c r="S241" i="4"/>
  <c r="S237" i="4"/>
  <c r="S233" i="4"/>
  <c r="S229" i="4"/>
  <c r="S225" i="4"/>
  <c r="S221" i="4"/>
  <c r="T214" i="4"/>
  <c r="T206" i="4"/>
  <c r="T198" i="4"/>
  <c r="S265" i="4"/>
  <c r="S263" i="4"/>
  <c r="S261" i="4"/>
  <c r="S259" i="4"/>
  <c r="S215" i="4"/>
  <c r="S211" i="4"/>
  <c r="S207" i="4"/>
  <c r="S203" i="4"/>
  <c r="S199" i="4"/>
  <c r="S216" i="4"/>
  <c r="S212" i="4"/>
  <c r="S208" i="4"/>
  <c r="S204" i="4"/>
  <c r="S200" i="4"/>
  <c r="S196" i="4"/>
  <c r="S195" i="4"/>
  <c r="T188" i="4"/>
  <c r="T185" i="4"/>
  <c r="S213" i="4"/>
  <c r="S209" i="4"/>
  <c r="S205" i="4"/>
  <c r="S201" i="4"/>
  <c r="S197" i="4"/>
  <c r="S214" i="4"/>
  <c r="S210" i="4"/>
  <c r="S206" i="4"/>
  <c r="S202" i="4"/>
  <c r="S198" i="4"/>
  <c r="T189" i="4"/>
  <c r="S186" i="4"/>
  <c r="S164" i="4"/>
  <c r="S187" i="4"/>
  <c r="S184" i="4"/>
  <c r="S183" i="4"/>
  <c r="S182" i="4"/>
  <c r="S181" i="4"/>
  <c r="S180" i="4"/>
  <c r="S179" i="4"/>
  <c r="S178" i="4"/>
  <c r="S177" i="4"/>
  <c r="S176" i="4"/>
  <c r="S175" i="4"/>
  <c r="S174" i="4"/>
  <c r="S173" i="4"/>
  <c r="S172" i="4"/>
  <c r="S171" i="4"/>
  <c r="S170" i="4"/>
  <c r="S169" i="4"/>
  <c r="S168" i="4"/>
  <c r="S167" i="4"/>
  <c r="S166" i="4"/>
  <c r="S165" i="4"/>
  <c r="T164" i="4"/>
  <c r="S188" i="4"/>
  <c r="S162" i="4"/>
  <c r="S189" i="4"/>
  <c r="T187" i="4"/>
  <c r="S185" i="4"/>
  <c r="S163" i="4"/>
  <c r="T162" i="4"/>
  <c r="T151" i="4"/>
  <c r="T143" i="4"/>
  <c r="T141" i="4"/>
  <c r="S140" i="4"/>
  <c r="S139" i="4"/>
  <c r="S138" i="4"/>
  <c r="S137" i="4"/>
  <c r="S136" i="4"/>
  <c r="S135" i="4"/>
  <c r="S134" i="4"/>
  <c r="S133" i="4"/>
  <c r="S132" i="4"/>
  <c r="S131" i="4"/>
  <c r="S130" i="4"/>
  <c r="S129" i="4"/>
  <c r="T128" i="4"/>
  <c r="T127" i="4"/>
  <c r="S126" i="4"/>
  <c r="T121" i="4"/>
  <c r="S119" i="4"/>
  <c r="S102" i="4"/>
  <c r="T98" i="4"/>
  <c r="T97" i="4"/>
  <c r="T140" i="4"/>
  <c r="T139" i="4"/>
  <c r="T138" i="4"/>
  <c r="T137" i="4"/>
  <c r="T136" i="4"/>
  <c r="T135" i="4"/>
  <c r="T134" i="4"/>
  <c r="T133" i="4"/>
  <c r="T132" i="4"/>
  <c r="T131" i="4"/>
  <c r="T130" i="4"/>
  <c r="T129" i="4"/>
  <c r="T126" i="4"/>
  <c r="T125" i="4"/>
  <c r="S115" i="4"/>
  <c r="S111" i="4"/>
  <c r="S107" i="4"/>
  <c r="T101" i="4"/>
  <c r="S117" i="4"/>
  <c r="S116" i="4"/>
  <c r="S112" i="4"/>
  <c r="S108" i="4"/>
  <c r="T102" i="4"/>
  <c r="S118" i="4"/>
  <c r="T94" i="4"/>
  <c r="S100" i="4"/>
  <c r="S96" i="4"/>
  <c r="S92" i="4"/>
  <c r="S88" i="4"/>
  <c r="S101" i="4"/>
  <c r="S97" i="4"/>
  <c r="S93" i="4"/>
  <c r="S98" i="4"/>
  <c r="S94" i="4"/>
  <c r="S99" i="4"/>
  <c r="S95" i="4"/>
  <c r="S91" i="4"/>
  <c r="S87" i="4"/>
  <c r="T80" i="4"/>
  <c r="T79" i="4"/>
  <c r="T78" i="4"/>
  <c r="T77" i="4"/>
  <c r="T76" i="4"/>
  <c r="T75" i="4"/>
  <c r="T74" i="4"/>
  <c r="T73" i="4"/>
  <c r="T72" i="4"/>
  <c r="T71" i="4"/>
  <c r="S80" i="4"/>
  <c r="S79" i="4"/>
  <c r="S78" i="4"/>
  <c r="S77" i="4"/>
  <c r="S76" i="4"/>
  <c r="S75" i="4"/>
  <c r="S74" i="4"/>
  <c r="S73" i="4"/>
  <c r="S72" i="4"/>
  <c r="S71" i="4"/>
  <c r="S61" i="4"/>
  <c r="S57" i="4"/>
  <c r="S54" i="4"/>
  <c r="T54" i="4"/>
  <c r="S51" i="4"/>
  <c r="T51" i="4"/>
  <c r="S49" i="4"/>
  <c r="T49" i="4"/>
  <c r="S47" i="4"/>
  <c r="S62" i="4"/>
  <c r="S58" i="4"/>
  <c r="S53" i="4"/>
  <c r="T53" i="4"/>
  <c r="T67" i="4"/>
  <c r="S63" i="4"/>
  <c r="T61" i="4"/>
  <c r="S59" i="4"/>
  <c r="T57" i="4"/>
  <c r="S55" i="4"/>
  <c r="S52" i="4"/>
  <c r="T52" i="4"/>
  <c r="S50" i="4"/>
  <c r="T50" i="4"/>
  <c r="S48" i="4"/>
  <c r="T48" i="4"/>
  <c r="S45" i="4"/>
  <c r="T45" i="4"/>
  <c r="S64" i="4"/>
  <c r="T62" i="4"/>
  <c r="S60" i="4"/>
  <c r="T58" i="4"/>
  <c r="S56" i="4"/>
  <c r="S39" i="4"/>
  <c r="S46" i="4"/>
  <c r="T46" i="4"/>
  <c r="S42" i="4"/>
  <c r="S38" i="4"/>
  <c r="S35" i="4"/>
  <c r="S31" i="4"/>
  <c r="T42" i="4"/>
  <c r="T41" i="4"/>
  <c r="T40" i="4"/>
  <c r="T39" i="4"/>
  <c r="T38" i="4"/>
  <c r="T35" i="4"/>
  <c r="S15" i="4"/>
  <c r="S8" i="4"/>
  <c r="S26" i="4"/>
  <c r="S24" i="4"/>
  <c r="S22" i="4"/>
  <c r="S20" i="4"/>
  <c r="S18" i="4"/>
  <c r="S16" i="4"/>
  <c r="T15" i="4"/>
  <c r="S12" i="4"/>
  <c r="S10" i="4"/>
  <c r="T26" i="4"/>
  <c r="T24" i="4"/>
  <c r="T22" i="4"/>
  <c r="T20" i="4"/>
  <c r="T18" i="4"/>
  <c r="T16" i="4"/>
  <c r="T12" i="4"/>
  <c r="T10" i="4"/>
  <c r="S27" i="4"/>
  <c r="S25" i="4"/>
  <c r="S23" i="4"/>
  <c r="S21" i="4"/>
  <c r="S19" i="4"/>
  <c r="S17" i="4"/>
  <c r="S14" i="4"/>
  <c r="S13" i="4"/>
  <c r="S11" i="4"/>
  <c r="S9" i="4"/>
  <c r="AO5" i="1"/>
  <c r="AO90" i="21"/>
  <c r="AO68" i="21"/>
  <c r="AO46" i="21"/>
  <c r="AO24" i="21"/>
  <c r="AO9" i="21"/>
  <c r="AO7" i="19"/>
  <c r="I876" i="4" l="1"/>
  <c r="BF876" i="1" s="1"/>
  <c r="I946" i="4"/>
  <c r="BF946" i="1" s="1"/>
  <c r="H966" i="4"/>
  <c r="BE966" i="1" s="1"/>
  <c r="I845" i="4"/>
  <c r="BF845" i="1" s="1"/>
  <c r="I958" i="4"/>
  <c r="BF958" i="1" s="1"/>
  <c r="I916" i="4"/>
  <c r="BF916" i="1" s="1"/>
  <c r="I836" i="4"/>
  <c r="BF836" i="1" s="1"/>
  <c r="I832" i="4"/>
  <c r="BF832" i="1" s="1"/>
  <c r="H899" i="4"/>
  <c r="BE899" i="1" s="1"/>
  <c r="H903" i="4"/>
  <c r="BE903" i="1" s="1"/>
  <c r="H934" i="4"/>
  <c r="BE934" i="1" s="1"/>
  <c r="I919" i="4"/>
  <c r="BF919" i="1" s="1"/>
  <c r="H905" i="4"/>
  <c r="BE905" i="1" s="1"/>
  <c r="I911" i="4"/>
  <c r="BF911" i="1" s="1"/>
  <c r="I830" i="4"/>
  <c r="BF830" i="1" s="1"/>
  <c r="I878" i="4"/>
  <c r="BF878" i="1" s="1"/>
  <c r="H898" i="4"/>
  <c r="BE898" i="1" s="1"/>
  <c r="I863" i="4"/>
  <c r="BF863" i="1" s="1"/>
  <c r="H857" i="4"/>
  <c r="BE857" i="1" s="1"/>
  <c r="I953" i="4"/>
  <c r="BF953" i="1" s="1"/>
  <c r="I993" i="4"/>
  <c r="BF993" i="1" s="1"/>
  <c r="I990" i="4"/>
  <c r="BF990" i="1" s="1"/>
  <c r="H935" i="4"/>
  <c r="BE935" i="1" s="1"/>
  <c r="I992" i="4"/>
  <c r="BF992" i="1" s="1"/>
  <c r="H932" i="4"/>
  <c r="BE932" i="1" s="1"/>
  <c r="I798" i="4"/>
  <c r="BF798" i="1" s="1"/>
  <c r="H844" i="4"/>
  <c r="BE844" i="1" s="1"/>
  <c r="I870" i="4"/>
  <c r="BF870" i="1" s="1"/>
  <c r="I881" i="4"/>
  <c r="BF881" i="1" s="1"/>
  <c r="I913" i="4"/>
  <c r="BF913" i="1" s="1"/>
  <c r="H900" i="4"/>
  <c r="BE900" i="1" s="1"/>
  <c r="H901" i="4"/>
  <c r="BE901" i="1" s="1"/>
  <c r="I887" i="4"/>
  <c r="BF887" i="1" s="1"/>
  <c r="I924" i="4"/>
  <c r="BF924" i="1" s="1"/>
  <c r="H930" i="4"/>
  <c r="BE930" i="1" s="1"/>
  <c r="H962" i="4"/>
  <c r="BE962" i="1" s="1"/>
  <c r="I826" i="4"/>
  <c r="BF826" i="1" s="1"/>
  <c r="I975" i="4"/>
  <c r="BF975" i="1" s="1"/>
  <c r="H872" i="4"/>
  <c r="BE872" i="1" s="1"/>
  <c r="H814" i="4"/>
  <c r="BE814" i="1" s="1"/>
  <c r="I851" i="4"/>
  <c r="BF851" i="1" s="1"/>
  <c r="I860" i="4"/>
  <c r="BF860" i="1" s="1"/>
  <c r="I871" i="4"/>
  <c r="BF871" i="1" s="1"/>
  <c r="I949" i="4"/>
  <c r="BF949" i="1" s="1"/>
  <c r="I963" i="4"/>
  <c r="BF963" i="1" s="1"/>
  <c r="I936" i="4"/>
  <c r="BF936" i="1" s="1"/>
  <c r="I942" i="4"/>
  <c r="BF942" i="1" s="1"/>
  <c r="H984" i="4"/>
  <c r="BE984" i="1" s="1"/>
  <c r="H827" i="4"/>
  <c r="BE827" i="1" s="1"/>
  <c r="I879" i="4"/>
  <c r="BF879" i="1" s="1"/>
  <c r="H904" i="4"/>
  <c r="BE904" i="1" s="1"/>
  <c r="I869" i="4"/>
  <c r="BF869" i="1" s="1"/>
  <c r="I925" i="4"/>
  <c r="BF925" i="1" s="1"/>
  <c r="I849" i="4"/>
  <c r="BF849" i="1" s="1"/>
  <c r="I866" i="4"/>
  <c r="BF866" i="1" s="1"/>
  <c r="I945" i="4"/>
  <c r="BF945" i="1" s="1"/>
  <c r="I954" i="4"/>
  <c r="BF954" i="1" s="1"/>
  <c r="I985" i="4"/>
  <c r="BF985" i="1" s="1"/>
  <c r="H970" i="4"/>
  <c r="BE970" i="1" s="1"/>
  <c r="I986" i="4"/>
  <c r="BF986" i="1" s="1"/>
  <c r="H991" i="4"/>
  <c r="BE991" i="1" s="1"/>
  <c r="H831" i="4"/>
  <c r="BE831" i="1" s="1"/>
  <c r="I877" i="4"/>
  <c r="BF877" i="1" s="1"/>
  <c r="I889" i="4"/>
  <c r="BF889" i="1" s="1"/>
  <c r="H972" i="4"/>
  <c r="BE972" i="1" s="1"/>
  <c r="H976" i="4"/>
  <c r="BE976" i="1" s="1"/>
  <c r="H799" i="4"/>
  <c r="BE799" i="1" s="1"/>
  <c r="H929" i="4"/>
  <c r="BE929" i="1" s="1"/>
  <c r="I989" i="4"/>
  <c r="BF989" i="1" s="1"/>
  <c r="H843" i="4"/>
  <c r="BE843" i="1" s="1"/>
  <c r="I907" i="4"/>
  <c r="BF907" i="1" s="1"/>
  <c r="I852" i="4"/>
  <c r="BF852" i="1" s="1"/>
  <c r="I888" i="4"/>
  <c r="BF888" i="1" s="1"/>
  <c r="I918" i="4"/>
  <c r="BF918" i="1" s="1"/>
  <c r="H926" i="4"/>
  <c r="BE926" i="1" s="1"/>
  <c r="I967" i="4"/>
  <c r="BF967" i="1" s="1"/>
  <c r="I812" i="4"/>
  <c r="BF812" i="1" s="1"/>
  <c r="I817" i="4"/>
  <c r="BF817" i="1" s="1"/>
  <c r="I894" i="4"/>
  <c r="BF894" i="1" s="1"/>
  <c r="H937" i="4"/>
  <c r="BE937" i="1" s="1"/>
  <c r="H957" i="4"/>
  <c r="BE957" i="1" s="1"/>
  <c r="H847" i="4"/>
  <c r="BE847" i="1" s="1"/>
  <c r="I873" i="4"/>
  <c r="BF873" i="1" s="1"/>
  <c r="I909" i="4"/>
  <c r="BF909" i="1" s="1"/>
  <c r="I914" i="4"/>
  <c r="BF914" i="1" s="1"/>
  <c r="I885" i="4"/>
  <c r="BF885" i="1" s="1"/>
  <c r="I892" i="4"/>
  <c r="BF892" i="1" s="1"/>
  <c r="H902" i="4"/>
  <c r="BE902" i="1" s="1"/>
  <c r="I923" i="4"/>
  <c r="BF923" i="1" s="1"/>
  <c r="H971" i="4"/>
  <c r="BE971" i="1" s="1"/>
  <c r="H846" i="4"/>
  <c r="BE846" i="1" s="1"/>
  <c r="I867" i="4"/>
  <c r="BF867" i="1" s="1"/>
  <c r="I856" i="4"/>
  <c r="BF856" i="1" s="1"/>
  <c r="H884" i="4"/>
  <c r="BE884" i="1" s="1"/>
  <c r="I922" i="4"/>
  <c r="BF922" i="1" s="1"/>
  <c r="I800" i="4"/>
  <c r="BF800" i="1" s="1"/>
  <c r="I803" i="4"/>
  <c r="BF803" i="1" s="1"/>
  <c r="H833" i="4"/>
  <c r="BE833" i="1" s="1"/>
  <c r="I964" i="4"/>
  <c r="BF964" i="1" s="1"/>
  <c r="H987" i="4"/>
  <c r="BE987" i="1" s="1"/>
  <c r="H974" i="4"/>
  <c r="BE974" i="1" s="1"/>
  <c r="I994" i="4"/>
  <c r="BF994" i="1" s="1"/>
  <c r="I842" i="4"/>
  <c r="BF842" i="1" s="1"/>
  <c r="H959" i="4"/>
  <c r="BE959" i="1" s="1"/>
  <c r="H816" i="4"/>
  <c r="BE816" i="1" s="1"/>
  <c r="I859" i="4"/>
  <c r="BF859" i="1" s="1"/>
  <c r="H941" i="4"/>
  <c r="BE941" i="1" s="1"/>
  <c r="H804" i="4"/>
  <c r="BE804" i="1" s="1"/>
  <c r="H917" i="4"/>
  <c r="BE917" i="1" s="1"/>
  <c r="I801" i="4"/>
  <c r="BF801" i="1" s="1"/>
  <c r="I890" i="4"/>
  <c r="BF890" i="1" s="1"/>
  <c r="H795" i="4"/>
  <c r="BE795" i="1" s="1"/>
  <c r="H895" i="4"/>
  <c r="BE895" i="1" s="1"/>
  <c r="H861" i="4"/>
  <c r="CG861" i="4" s="1"/>
  <c r="I813" i="4"/>
  <c r="BF813" i="1" s="1"/>
  <c r="I896" i="4"/>
  <c r="BF896" i="1" s="1"/>
  <c r="I950" i="4"/>
  <c r="BF950" i="1" s="1"/>
  <c r="H891" i="4"/>
  <c r="BE891" i="1" s="1"/>
  <c r="H996" i="4"/>
  <c r="BE996" i="1" s="1"/>
  <c r="I848" i="4"/>
  <c r="BF848" i="1" s="1"/>
  <c r="I920" i="4"/>
  <c r="BF920" i="1" s="1"/>
  <c r="H956" i="4"/>
  <c r="BE956" i="1" s="1"/>
  <c r="H815" i="4"/>
  <c r="BE815" i="1" s="1"/>
  <c r="I875" i="4"/>
  <c r="BF875" i="1" s="1"/>
  <c r="I865" i="4"/>
  <c r="BF865" i="1" s="1"/>
  <c r="H883" i="4"/>
  <c r="BE883" i="1" s="1"/>
  <c r="I968" i="4"/>
  <c r="BF968" i="1" s="1"/>
  <c r="I835" i="4"/>
  <c r="BF835" i="1" s="1"/>
  <c r="I786" i="4"/>
  <c r="BF786" i="1" s="1"/>
  <c r="I834" i="4"/>
  <c r="BF834" i="1" s="1"/>
  <c r="H897" i="4"/>
  <c r="BE897" i="1" s="1"/>
  <c r="I933" i="4"/>
  <c r="BF933" i="1" s="1"/>
  <c r="H938" i="4"/>
  <c r="BE938" i="1" s="1"/>
  <c r="I983" i="4"/>
  <c r="BF983" i="1" s="1"/>
  <c r="H864" i="4"/>
  <c r="BE864" i="1" s="1"/>
  <c r="H915" i="4"/>
  <c r="BE915" i="1" s="1"/>
  <c r="H886" i="4"/>
  <c r="BE886" i="1" s="1"/>
  <c r="H995" i="4"/>
  <c r="BE995" i="1" s="1"/>
  <c r="H921" i="4"/>
  <c r="BE921" i="1" s="1"/>
  <c r="I802" i="4"/>
  <c r="BF802" i="1" s="1"/>
  <c r="I978" i="4"/>
  <c r="BF978" i="1" s="1"/>
  <c r="I854" i="4"/>
  <c r="BF854" i="1" s="1"/>
  <c r="I910" i="4"/>
  <c r="BF910" i="1" s="1"/>
  <c r="I893" i="4"/>
  <c r="BF893" i="1" s="1"/>
  <c r="CG874" i="4"/>
  <c r="H828" i="4"/>
  <c r="BE828" i="1" s="1"/>
  <c r="I880" i="4"/>
  <c r="BF880" i="1" s="1"/>
  <c r="H858" i="4"/>
  <c r="BE858" i="1" s="1"/>
  <c r="H960" i="4"/>
  <c r="BE960" i="1" s="1"/>
  <c r="H796" i="4"/>
  <c r="BE796" i="1" s="1"/>
  <c r="H868" i="4"/>
  <c r="BE868" i="1" s="1"/>
  <c r="I927" i="4"/>
  <c r="BF927" i="1" s="1"/>
  <c r="I928" i="4"/>
  <c r="BF928" i="1" s="1"/>
  <c r="H931" i="4"/>
  <c r="BE931" i="1" s="1"/>
  <c r="H837" i="4"/>
  <c r="BE837" i="1" s="1"/>
  <c r="I961" i="4"/>
  <c r="BF961" i="1" s="1"/>
  <c r="I825" i="4"/>
  <c r="BF825" i="1" s="1"/>
  <c r="H850" i="4"/>
  <c r="BE850" i="1" s="1"/>
  <c r="CG950" i="4"/>
  <c r="CG863" i="4"/>
  <c r="I951" i="4"/>
  <c r="BF951" i="1" s="1"/>
  <c r="I979" i="4"/>
  <c r="BF979" i="1" s="1"/>
  <c r="I908" i="4"/>
  <c r="BF908" i="1" s="1"/>
  <c r="CG907" i="4"/>
  <c r="CG909" i="4"/>
  <c r="CG994" i="4"/>
  <c r="CG880" i="4"/>
  <c r="CG788" i="4"/>
  <c r="CG791" i="4"/>
  <c r="CG793" i="4"/>
  <c r="CG801" i="4"/>
  <c r="CG800" i="4"/>
  <c r="CG810" i="4"/>
  <c r="CG806" i="4"/>
  <c r="CG823" i="4"/>
  <c r="CG802" i="4"/>
  <c r="CG822" i="4"/>
  <c r="CG832" i="4"/>
  <c r="CG839" i="4"/>
  <c r="CG838" i="4"/>
  <c r="CG834" i="4"/>
  <c r="CG848" i="4"/>
  <c r="CG856" i="4"/>
  <c r="CG882" i="4"/>
  <c r="CG849" i="4"/>
  <c r="CG881" i="4"/>
  <c r="CG906" i="4"/>
  <c r="CG888" i="4"/>
  <c r="CG893" i="4"/>
  <c r="CG927" i="4"/>
  <c r="CG940" i="4"/>
  <c r="CG928" i="4"/>
  <c r="CG939" i="4"/>
  <c r="CG925" i="4"/>
  <c r="CG936" i="4"/>
  <c r="CG977" i="4"/>
  <c r="CG982" i="4"/>
  <c r="CG968" i="4"/>
  <c r="CG983" i="4"/>
  <c r="CG993" i="4"/>
  <c r="CG798" i="4"/>
  <c r="CG835" i="4"/>
  <c r="CG870" i="4"/>
  <c r="CG836" i="4"/>
  <c r="CG867" i="4"/>
  <c r="CG866" i="4"/>
  <c r="CG865" i="4"/>
  <c r="CG913" i="4"/>
  <c r="CG942" i="4"/>
  <c r="CG986" i="4"/>
  <c r="CG946" i="4"/>
  <c r="CG790" i="4"/>
  <c r="I797" i="4"/>
  <c r="BF797" i="1" s="1"/>
  <c r="I806" i="4"/>
  <c r="BF806" i="1" s="1"/>
  <c r="CG789" i="4"/>
  <c r="CG803" i="4"/>
  <c r="CG807" i="4"/>
  <c r="CG811" i="4"/>
  <c r="I811" i="4"/>
  <c r="BF811" i="1" s="1"/>
  <c r="CG819" i="4"/>
  <c r="CG817" i="4"/>
  <c r="I822" i="4"/>
  <c r="BF822" i="1" s="1"/>
  <c r="CG851" i="4"/>
  <c r="CG908" i="4"/>
  <c r="CG885" i="4"/>
  <c r="CG889" i="4"/>
  <c r="I906" i="4"/>
  <c r="BF906" i="1" s="1"/>
  <c r="CG952" i="4"/>
  <c r="CG947" i="4"/>
  <c r="CG955" i="4"/>
  <c r="I943" i="4"/>
  <c r="BF943" i="1" s="1"/>
  <c r="CG922" i="4"/>
  <c r="CG965" i="4"/>
  <c r="CG979" i="4"/>
  <c r="CG961" i="4"/>
  <c r="CG978" i="4"/>
  <c r="CG958" i="4"/>
  <c r="CG975" i="4"/>
  <c r="CG820" i="4"/>
  <c r="CG862" i="4"/>
  <c r="CG892" i="4"/>
  <c r="CG859" i="4"/>
  <c r="CG877" i="4"/>
  <c r="CG869" i="4"/>
  <c r="CG878" i="4"/>
  <c r="CG914" i="4"/>
  <c r="CG916" i="4"/>
  <c r="CG794" i="4"/>
  <c r="CG786" i="4"/>
  <c r="CG792" i="4"/>
  <c r="CG805" i="4"/>
  <c r="CG808" i="4"/>
  <c r="CG812" i="4"/>
  <c r="CG818" i="4"/>
  <c r="I809" i="4"/>
  <c r="BF809" i="1" s="1"/>
  <c r="CG825" i="4"/>
  <c r="CG826" i="4"/>
  <c r="CG830" i="4"/>
  <c r="CG840" i="4"/>
  <c r="CG852" i="4"/>
  <c r="CG845" i="4"/>
  <c r="CG853" i="4"/>
  <c r="CG910" i="4"/>
  <c r="CG890" i="4"/>
  <c r="CG894" i="4"/>
  <c r="CG948" i="4"/>
  <c r="I940" i="4"/>
  <c r="BF940" i="1" s="1"/>
  <c r="CG920" i="4"/>
  <c r="CG933" i="4"/>
  <c r="I955" i="4"/>
  <c r="BF955" i="1" s="1"/>
  <c r="CG969" i="4"/>
  <c r="CG980" i="4"/>
  <c r="I973" i="4"/>
  <c r="BF973" i="1" s="1"/>
  <c r="CG963" i="4"/>
  <c r="CG967" i="4"/>
  <c r="CG989" i="4"/>
  <c r="CG824" i="4"/>
  <c r="CG860" i="4"/>
  <c r="CG876" i="4"/>
  <c r="CG875" i="4"/>
  <c r="CG879" i="4"/>
  <c r="CG911" i="4"/>
  <c r="CG871" i="4"/>
  <c r="CG918" i="4"/>
  <c r="CG945" i="4"/>
  <c r="CG949" i="4"/>
  <c r="CG953" i="4"/>
  <c r="I788" i="4"/>
  <c r="BF788" i="1" s="1"/>
  <c r="CG787" i="4"/>
  <c r="CG797" i="4"/>
  <c r="CG809" i="4"/>
  <c r="CG813" i="4"/>
  <c r="CG821" i="4"/>
  <c r="CG829" i="4"/>
  <c r="CG841" i="4"/>
  <c r="CG842" i="4"/>
  <c r="CG854" i="4"/>
  <c r="CG855" i="4"/>
  <c r="CG896" i="4"/>
  <c r="CG912" i="4"/>
  <c r="CG887" i="4"/>
  <c r="CG923" i="4"/>
  <c r="CG944" i="4"/>
  <c r="CG924" i="4"/>
  <c r="CG943" i="4"/>
  <c r="CG951" i="4"/>
  <c r="CG934" i="4"/>
  <c r="I939" i="4"/>
  <c r="BF939" i="1" s="1"/>
  <c r="CG973" i="4"/>
  <c r="CG981" i="4"/>
  <c r="CG964" i="4"/>
  <c r="CG988" i="4"/>
  <c r="CG966" i="4"/>
  <c r="CG990" i="4"/>
  <c r="CG992" i="4"/>
  <c r="CG873" i="4"/>
  <c r="CG919" i="4"/>
  <c r="CG954" i="4"/>
  <c r="CG985" i="4"/>
  <c r="I794" i="4"/>
  <c r="BF794" i="1" s="1"/>
  <c r="I807" i="4"/>
  <c r="BF807" i="1" s="1"/>
  <c r="I823" i="4"/>
  <c r="BF823" i="1" s="1"/>
  <c r="I808" i="4"/>
  <c r="BF808" i="1" s="1"/>
  <c r="I840" i="4"/>
  <c r="BF840" i="1" s="1"/>
  <c r="I882" i="4"/>
  <c r="BF882" i="1" s="1"/>
  <c r="I952" i="4"/>
  <c r="BF952" i="1" s="1"/>
  <c r="I981" i="4"/>
  <c r="BF981" i="1" s="1"/>
  <c r="I982" i="4"/>
  <c r="BF982" i="1" s="1"/>
  <c r="I965" i="4"/>
  <c r="BF965" i="1" s="1"/>
  <c r="I789" i="4"/>
  <c r="BF789" i="1" s="1"/>
  <c r="I819" i="4"/>
  <c r="BF819" i="1" s="1"/>
  <c r="I821" i="4"/>
  <c r="BF821" i="1" s="1"/>
  <c r="I839" i="4"/>
  <c r="BF839" i="1" s="1"/>
  <c r="I948" i="4"/>
  <c r="BF948" i="1" s="1"/>
  <c r="I977" i="4"/>
  <c r="BF977" i="1" s="1"/>
  <c r="I969" i="4"/>
  <c r="BF969" i="1" s="1"/>
  <c r="I988" i="4"/>
  <c r="BF988" i="1" s="1"/>
  <c r="I793" i="4"/>
  <c r="BF793" i="1" s="1"/>
  <c r="I805" i="4"/>
  <c r="BF805" i="1" s="1"/>
  <c r="I790" i="4"/>
  <c r="BF790" i="1" s="1"/>
  <c r="I791" i="4"/>
  <c r="BF791" i="1" s="1"/>
  <c r="I792" i="4"/>
  <c r="BF792" i="1" s="1"/>
  <c r="I818" i="4"/>
  <c r="BF818" i="1" s="1"/>
  <c r="I829" i="4"/>
  <c r="BF829" i="1" s="1"/>
  <c r="I944" i="4"/>
  <c r="BF944" i="1" s="1"/>
  <c r="I810" i="4"/>
  <c r="BF810" i="1" s="1"/>
  <c r="I838" i="4"/>
  <c r="BF838" i="1" s="1"/>
  <c r="I841" i="4"/>
  <c r="BF841" i="1" s="1"/>
  <c r="I912" i="4"/>
  <c r="BF912" i="1" s="1"/>
  <c r="I947" i="4"/>
  <c r="BF947" i="1" s="1"/>
  <c r="I980" i="4"/>
  <c r="BF980" i="1" s="1"/>
  <c r="AY8" i="4"/>
  <c r="AZ8" i="4"/>
  <c r="BA8" i="4"/>
  <c r="BB8" i="4" a="1"/>
  <c r="BB8" i="4" s="1"/>
  <c r="BC8" i="4"/>
  <c r="AH8" i="4"/>
  <c r="CG899" i="4" l="1"/>
  <c r="CG903" i="4"/>
  <c r="CG905" i="4"/>
  <c r="CG844" i="4"/>
  <c r="CG857" i="4"/>
  <c r="CG935" i="4"/>
  <c r="CG898" i="4"/>
  <c r="CG932" i="4"/>
  <c r="CG930" i="4"/>
  <c r="CG827" i="4"/>
  <c r="CG900" i="4"/>
  <c r="CG984" i="4"/>
  <c r="CG962" i="4"/>
  <c r="CG901" i="4"/>
  <c r="CG814" i="4"/>
  <c r="CG976" i="4"/>
  <c r="CG904" i="4"/>
  <c r="CG872" i="4"/>
  <c r="CG902" i="4"/>
  <c r="CG991" i="4"/>
  <c r="CG970" i="4"/>
  <c r="CG799" i="4"/>
  <c r="CG843" i="4"/>
  <c r="CG937" i="4"/>
  <c r="CG831" i="4"/>
  <c r="CG917" i="4"/>
  <c r="CG957" i="4"/>
  <c r="CG895" i="4"/>
  <c r="CG972" i="4"/>
  <c r="CG974" i="4"/>
  <c r="CG833" i="4"/>
  <c r="CG929" i="4"/>
  <c r="CG971" i="4"/>
  <c r="CG847" i="4"/>
  <c r="CG884" i="4"/>
  <c r="CG816" i="4"/>
  <c r="CG941" i="4"/>
  <c r="CG926" i="4"/>
  <c r="CG846" i="4"/>
  <c r="CG987" i="4"/>
  <c r="CG804" i="4"/>
  <c r="CG959" i="4"/>
  <c r="BE861" i="1"/>
  <c r="CG795" i="4"/>
  <c r="CG891" i="4"/>
  <c r="CG956" i="4"/>
  <c r="CG996" i="4"/>
  <c r="CG883" i="4"/>
  <c r="CG815" i="4"/>
  <c r="CG864" i="4"/>
  <c r="CG938" i="4"/>
  <c r="CG897" i="4"/>
  <c r="CG995" i="4"/>
  <c r="CG921" i="4"/>
  <c r="CG886" i="4"/>
  <c r="CG915" i="4"/>
  <c r="CG796" i="4"/>
  <c r="CG858" i="4"/>
  <c r="CG850" i="4"/>
  <c r="CG828" i="4"/>
  <c r="CG837" i="4"/>
  <c r="CG931" i="4"/>
  <c r="CG960" i="4"/>
  <c r="CG868" i="4"/>
  <c r="I8" i="4"/>
  <c r="BF8" i="1" s="1"/>
  <c r="H8" i="4"/>
  <c r="AD7" i="1"/>
  <c r="AH16" i="4"/>
  <c r="AH17" i="4"/>
  <c r="AH18" i="4"/>
  <c r="AH19" i="4"/>
  <c r="AH20" i="4"/>
  <c r="CG8" i="4" l="1"/>
  <c r="BE8" i="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2" i="4"/>
  <c r="I18" i="22" l="1"/>
  <c r="H18" i="22"/>
  <c r="I17" i="22"/>
  <c r="H17" i="22"/>
  <c r="I16" i="22"/>
  <c r="H16" i="22"/>
  <c r="I15" i="22"/>
  <c r="H15" i="22"/>
  <c r="I14" i="22"/>
  <c r="H14" i="22"/>
  <c r="I13" i="22"/>
  <c r="H13" i="22"/>
  <c r="I12" i="22"/>
  <c r="I9" i="22"/>
  <c r="H9" i="22"/>
  <c r="H11" i="22"/>
  <c r="H12" i="22"/>
  <c r="I11" i="22"/>
  <c r="H10" i="22"/>
  <c r="I10" i="22"/>
  <c r="E4" i="1" l="1"/>
  <c r="AY12" i="4" l="1"/>
  <c r="AZ12" i="4"/>
  <c r="BA12" i="4"/>
  <c r="BB12" i="4" a="1"/>
  <c r="BB12" i="4" s="1"/>
  <c r="BC12" i="4"/>
  <c r="AH12" i="4"/>
  <c r="AY14" i="4"/>
  <c r="AZ14" i="4"/>
  <c r="BA14" i="4"/>
  <c r="BB14" i="4" a="1"/>
  <c r="BB14" i="4" s="1"/>
  <c r="BC14" i="4"/>
  <c r="AH14" i="4"/>
  <c r="AY11" i="4"/>
  <c r="AZ11" i="4"/>
  <c r="BA11" i="4"/>
  <c r="BB11" i="4" a="1"/>
  <c r="BB11" i="4" s="1"/>
  <c r="BC11" i="4"/>
  <c r="AH11" i="4"/>
  <c r="AY18" i="4"/>
  <c r="AZ18" i="4"/>
  <c r="BA18" i="4"/>
  <c r="BB18" i="4" a="1"/>
  <c r="BB18" i="4" s="1"/>
  <c r="BC18" i="4"/>
  <c r="I4" i="1"/>
  <c r="AY21" i="4"/>
  <c r="AZ21" i="4"/>
  <c r="BA21" i="4"/>
  <c r="BB21" i="4" a="1"/>
  <c r="BB21" i="4" s="1"/>
  <c r="BC21" i="4"/>
  <c r="AH21" i="4"/>
  <c r="AY20" i="4"/>
  <c r="AZ20" i="4"/>
  <c r="BA20" i="4"/>
  <c r="BB20" i="4" a="1"/>
  <c r="BB20" i="4" s="1"/>
  <c r="BC20" i="4"/>
  <c r="CG4" i="4"/>
  <c r="CG3" i="4"/>
  <c r="M4" i="1"/>
  <c r="BC4" i="1"/>
  <c r="AY4" i="1"/>
  <c r="AU4" i="1"/>
  <c r="AQ4" i="1"/>
  <c r="AM4" i="1"/>
  <c r="AI4" i="1"/>
  <c r="AE4" i="1"/>
  <c r="Y4" i="1"/>
  <c r="U4" i="1"/>
  <c r="Q4" i="1"/>
  <c r="AY15" i="4"/>
  <c r="AZ15" i="4"/>
  <c r="BA15" i="4"/>
  <c r="BB15" i="4" a="1"/>
  <c r="BB15" i="4" s="1"/>
  <c r="BC15" i="4"/>
  <c r="AH15" i="4"/>
  <c r="AY10" i="4"/>
  <c r="AZ10" i="4"/>
  <c r="BA10" i="4"/>
  <c r="BB10" i="4" a="1"/>
  <c r="BB10" i="4" s="1"/>
  <c r="BC10" i="4"/>
  <c r="AH10" i="4"/>
  <c r="H10" i="4" l="1"/>
  <c r="I10" i="4"/>
  <c r="BF10" i="1" s="1"/>
  <c r="H14" i="4"/>
  <c r="I14" i="4"/>
  <c r="BF14" i="1" s="1"/>
  <c r="H20" i="4"/>
  <c r="I20" i="4"/>
  <c r="BF20" i="1" s="1"/>
  <c r="I18" i="4"/>
  <c r="BF18" i="1" s="1"/>
  <c r="H18" i="4"/>
  <c r="H15" i="4"/>
  <c r="I15" i="4"/>
  <c r="BF15" i="1" s="1"/>
  <c r="H21" i="4"/>
  <c r="I21" i="4"/>
  <c r="BF21" i="1" s="1"/>
  <c r="H11" i="4"/>
  <c r="I11" i="4"/>
  <c r="BF11" i="1" s="1"/>
  <c r="I12" i="4"/>
  <c r="BF12" i="1" s="1"/>
  <c r="H12" i="4"/>
  <c r="BM7" i="1" a="1"/>
  <c r="BM19" i="1" s="1"/>
  <c r="CG12" i="4" l="1"/>
  <c r="BE12" i="1"/>
  <c r="CG18" i="4"/>
  <c r="BE18" i="1"/>
  <c r="CG21" i="4"/>
  <c r="BE21" i="1"/>
  <c r="CG14" i="4"/>
  <c r="BE14" i="1"/>
  <c r="CG11" i="4"/>
  <c r="BE11" i="1"/>
  <c r="CG15" i="4"/>
  <c r="BE15" i="1"/>
  <c r="CG20" i="4"/>
  <c r="BE20" i="1"/>
  <c r="CG10" i="4"/>
  <c r="BE10" i="1"/>
  <c r="BM784" i="1"/>
  <c r="BM756" i="1"/>
  <c r="BM728" i="1"/>
  <c r="BM699" i="1"/>
  <c r="BM656" i="1"/>
  <c r="BM604" i="1"/>
  <c r="BM519" i="1"/>
  <c r="BM350" i="1"/>
  <c r="BM771" i="1"/>
  <c r="BM742" i="1"/>
  <c r="BM714" i="1"/>
  <c r="BM686" i="1"/>
  <c r="BM671" i="1"/>
  <c r="BM635" i="1"/>
  <c r="BM576" i="1"/>
  <c r="BM550" i="1"/>
  <c r="BM491" i="1"/>
  <c r="BM464" i="1"/>
  <c r="BM434" i="1"/>
  <c r="BM398" i="1"/>
  <c r="BM275" i="1"/>
  <c r="BM198" i="1"/>
  <c r="BM120" i="1"/>
  <c r="BM779" i="1"/>
  <c r="BM766" i="1"/>
  <c r="BM751" i="1"/>
  <c r="BM736" i="1"/>
  <c r="BM723" i="1"/>
  <c r="BM708" i="1"/>
  <c r="BM694" i="1"/>
  <c r="BM680" i="1"/>
  <c r="BM666" i="1"/>
  <c r="BM651" i="1"/>
  <c r="BM624" i="1"/>
  <c r="BM594" i="1"/>
  <c r="BM566" i="1"/>
  <c r="BM539" i="1"/>
  <c r="BM508" i="1"/>
  <c r="BM480" i="1"/>
  <c r="BM454" i="1"/>
  <c r="BM421" i="1"/>
  <c r="BM383" i="1"/>
  <c r="BM319" i="1"/>
  <c r="BM244" i="1"/>
  <c r="BM168" i="1"/>
  <c r="BM75" i="1"/>
  <c r="BM778" i="1"/>
  <c r="BM763" i="1"/>
  <c r="BM750" i="1"/>
  <c r="BM735" i="1"/>
  <c r="BM720" i="1"/>
  <c r="BM707" i="1"/>
  <c r="BM692" i="1"/>
  <c r="BM678" i="1"/>
  <c r="BM664" i="1"/>
  <c r="BM647" i="1"/>
  <c r="BM619" i="1"/>
  <c r="BM592" i="1"/>
  <c r="BM562" i="1"/>
  <c r="BM534" i="1"/>
  <c r="BM507" i="1"/>
  <c r="BM476" i="1"/>
  <c r="BM448" i="1"/>
  <c r="BM419" i="1"/>
  <c r="BM378" i="1"/>
  <c r="BM312" i="1"/>
  <c r="BM238" i="1"/>
  <c r="BM160" i="1"/>
  <c r="BM63" i="1"/>
  <c r="BM772" i="1"/>
  <c r="BM758" i="1"/>
  <c r="BM744" i="1"/>
  <c r="BM730" i="1"/>
  <c r="BM715" i="1"/>
  <c r="BM702" i="1"/>
  <c r="BM687" i="1"/>
  <c r="BM672" i="1"/>
  <c r="BM659" i="1"/>
  <c r="BM636" i="1"/>
  <c r="BM608" i="1"/>
  <c r="BM582" i="1"/>
  <c r="BM551" i="1"/>
  <c r="BM523" i="1"/>
  <c r="BM496" i="1"/>
  <c r="BM466" i="1"/>
  <c r="BM438" i="1"/>
  <c r="BM405" i="1"/>
  <c r="BM355" i="1"/>
  <c r="BM282" i="1"/>
  <c r="BM206" i="1"/>
  <c r="BM131" i="1"/>
  <c r="BM8" i="1"/>
  <c r="BM20" i="1"/>
  <c r="BM48" i="1"/>
  <c r="BM78" i="1"/>
  <c r="BM106" i="1"/>
  <c r="BM132" i="1"/>
  <c r="BM152" i="1"/>
  <c r="BM170" i="1"/>
  <c r="BM190" i="1"/>
  <c r="BM208" i="1"/>
  <c r="BM227" i="1"/>
  <c r="BM246" i="1"/>
  <c r="BM266" i="1"/>
  <c r="BM283" i="1"/>
  <c r="BM303" i="1"/>
  <c r="BM323" i="1"/>
  <c r="BM340" i="1"/>
  <c r="BM357" i="1"/>
  <c r="BM371" i="1"/>
  <c r="BM385" i="1"/>
  <c r="BM399" i="1"/>
  <c r="BM414" i="1"/>
  <c r="BM427" i="1"/>
  <c r="BM439" i="1"/>
  <c r="BM450" i="1"/>
  <c r="BM460" i="1"/>
  <c r="BM471" i="1"/>
  <c r="BM482" i="1"/>
  <c r="BM492" i="1"/>
  <c r="BM503" i="1"/>
  <c r="BM514" i="1"/>
  <c r="BM524" i="1"/>
  <c r="BM535" i="1"/>
  <c r="BM546" i="1"/>
  <c r="BM556" i="1"/>
  <c r="BM567" i="1"/>
  <c r="BM578" i="1"/>
  <c r="BM588" i="1"/>
  <c r="BM599" i="1"/>
  <c r="BM610" i="1"/>
  <c r="BM620" i="1"/>
  <c r="BM631" i="1"/>
  <c r="BM642" i="1"/>
  <c r="BM652" i="1"/>
  <c r="BM658" i="1"/>
  <c r="BM663" i="1"/>
  <c r="BM668" i="1"/>
  <c r="BM674" i="1"/>
  <c r="BM679" i="1"/>
  <c r="BM684" i="1"/>
  <c r="BM690" i="1"/>
  <c r="BM695" i="1"/>
  <c r="BM700" i="1"/>
  <c r="BM706" i="1"/>
  <c r="BM711" i="1"/>
  <c r="BM716" i="1"/>
  <c r="BM722" i="1"/>
  <c r="BM727" i="1"/>
  <c r="BM732" i="1"/>
  <c r="BM738" i="1"/>
  <c r="BM743" i="1"/>
  <c r="BM748" i="1"/>
  <c r="BM754" i="1"/>
  <c r="BM759" i="1"/>
  <c r="BM764" i="1"/>
  <c r="BM770" i="1"/>
  <c r="BM775" i="1"/>
  <c r="BM780" i="1"/>
  <c r="BM32" i="1"/>
  <c r="BM62" i="1"/>
  <c r="BM90" i="1"/>
  <c r="BM118" i="1"/>
  <c r="BM139" i="1"/>
  <c r="BM159" i="1"/>
  <c r="BM176" i="1"/>
  <c r="BM196" i="1"/>
  <c r="BM216" i="1"/>
  <c r="BM234" i="1"/>
  <c r="BM254" i="1"/>
  <c r="BM272" i="1"/>
  <c r="BM291" i="1"/>
  <c r="BM310" i="1"/>
  <c r="BM330" i="1"/>
  <c r="BM347" i="1"/>
  <c r="BM362" i="1"/>
  <c r="BM377" i="1"/>
  <c r="BM783" i="1"/>
  <c r="BM776" i="1"/>
  <c r="BM768" i="1"/>
  <c r="BM762" i="1"/>
  <c r="BM755" i="1"/>
  <c r="BM747" i="1"/>
  <c r="BM740" i="1"/>
  <c r="BM734" i="1"/>
  <c r="BM726" i="1"/>
  <c r="BM719" i="1"/>
  <c r="BM712" i="1"/>
  <c r="BM704" i="1"/>
  <c r="BM698" i="1"/>
  <c r="BM691" i="1"/>
  <c r="BM683" i="1"/>
  <c r="BM676" i="1"/>
  <c r="BM670" i="1"/>
  <c r="BM662" i="1"/>
  <c r="BM655" i="1"/>
  <c r="BM646" i="1"/>
  <c r="BM630" i="1"/>
  <c r="BM615" i="1"/>
  <c r="BM603" i="1"/>
  <c r="BM587" i="1"/>
  <c r="BM572" i="1"/>
  <c r="BM560" i="1"/>
  <c r="BM544" i="1"/>
  <c r="BM530" i="1"/>
  <c r="BM518" i="1"/>
  <c r="BM502" i="1"/>
  <c r="BM487" i="1"/>
  <c r="BM475" i="1"/>
  <c r="BM459" i="1"/>
  <c r="BM444" i="1"/>
  <c r="BM432" i="1"/>
  <c r="BM411" i="1"/>
  <c r="BM393" i="1"/>
  <c r="BM369" i="1"/>
  <c r="BM339" i="1"/>
  <c r="BM302" i="1"/>
  <c r="BM262" i="1"/>
  <c r="BM224" i="1"/>
  <c r="BM187" i="1"/>
  <c r="BM148" i="1"/>
  <c r="BM104" i="1"/>
  <c r="BM47" i="1"/>
  <c r="BM782" i="1"/>
  <c r="BM774" i="1"/>
  <c r="BM767" i="1"/>
  <c r="BM760" i="1"/>
  <c r="BM752" i="1"/>
  <c r="BM746" i="1"/>
  <c r="BM739" i="1"/>
  <c r="BM731" i="1"/>
  <c r="BM724" i="1"/>
  <c r="BM718" i="1"/>
  <c r="BM710" i="1"/>
  <c r="BM703" i="1"/>
  <c r="BM696" i="1"/>
  <c r="BM688" i="1"/>
  <c r="BM682" i="1"/>
  <c r="BM675" i="1"/>
  <c r="BM667" i="1"/>
  <c r="BM660" i="1"/>
  <c r="BM654" i="1"/>
  <c r="BM640" i="1"/>
  <c r="BM626" i="1"/>
  <c r="BM614" i="1"/>
  <c r="BM598" i="1"/>
  <c r="BM583" i="1"/>
  <c r="BM571" i="1"/>
  <c r="BM555" i="1"/>
  <c r="BM540" i="1"/>
  <c r="BM528" i="1"/>
  <c r="BM512" i="1"/>
  <c r="BM498" i="1"/>
  <c r="BM486" i="1"/>
  <c r="BM470" i="1"/>
  <c r="BM455" i="1"/>
  <c r="BM443" i="1"/>
  <c r="BM426" i="1"/>
  <c r="BM406" i="1"/>
  <c r="BM390" i="1"/>
  <c r="BM363" i="1"/>
  <c r="BM331" i="1"/>
  <c r="BM294" i="1"/>
  <c r="BM255" i="1"/>
  <c r="BM218" i="1"/>
  <c r="BM180" i="1"/>
  <c r="BM142" i="1"/>
  <c r="BM91" i="1"/>
  <c r="BM35" i="1"/>
  <c r="BM650" i="1"/>
  <c r="BM644" i="1"/>
  <c r="BM639" i="1"/>
  <c r="BM634" i="1"/>
  <c r="BM628" i="1"/>
  <c r="BM623" i="1"/>
  <c r="BM618" i="1"/>
  <c r="BM612" i="1"/>
  <c r="BM607" i="1"/>
  <c r="BM602" i="1"/>
  <c r="BM596" i="1"/>
  <c r="BM591" i="1"/>
  <c r="BM586" i="1"/>
  <c r="BM580" i="1"/>
  <c r="BM575" i="1"/>
  <c r="BM570" i="1"/>
  <c r="BM564" i="1"/>
  <c r="BM559" i="1"/>
  <c r="BM554" i="1"/>
  <c r="BM548" i="1"/>
  <c r="BM543" i="1"/>
  <c r="BM538" i="1"/>
  <c r="BM532" i="1"/>
  <c r="BM527" i="1"/>
  <c r="BM522" i="1"/>
  <c r="BM516" i="1"/>
  <c r="BM511" i="1"/>
  <c r="BM506" i="1"/>
  <c r="BM500" i="1"/>
  <c r="BM495" i="1"/>
  <c r="BM490" i="1"/>
  <c r="BM484" i="1"/>
  <c r="BM479" i="1"/>
  <c r="BM474" i="1"/>
  <c r="BM468" i="1"/>
  <c r="BM463" i="1"/>
  <c r="BM458" i="1"/>
  <c r="BM452" i="1"/>
  <c r="BM447" i="1"/>
  <c r="BM442" i="1"/>
  <c r="BM436" i="1"/>
  <c r="BM431" i="1"/>
  <c r="BM425" i="1"/>
  <c r="BM417" i="1"/>
  <c r="BM410" i="1"/>
  <c r="BM403" i="1"/>
  <c r="BM395" i="1"/>
  <c r="BM389" i="1"/>
  <c r="BM382" i="1"/>
  <c r="BM374" i="1"/>
  <c r="BM367" i="1"/>
  <c r="BM361" i="1"/>
  <c r="BM353" i="1"/>
  <c r="BM346" i="1"/>
  <c r="BM336" i="1"/>
  <c r="BM326" i="1"/>
  <c r="BM318" i="1"/>
  <c r="BM308" i="1"/>
  <c r="BM298" i="1"/>
  <c r="BM288" i="1"/>
  <c r="BM280" i="1"/>
  <c r="BM270" i="1"/>
  <c r="BM260" i="1"/>
  <c r="BM251" i="1"/>
  <c r="BM240" i="1"/>
  <c r="BM232" i="1"/>
  <c r="BM223" i="1"/>
  <c r="BM212" i="1"/>
  <c r="BM203" i="1"/>
  <c r="BM195" i="1"/>
  <c r="BM184" i="1"/>
  <c r="BM175" i="1"/>
  <c r="BM166" i="1"/>
  <c r="BM155" i="1"/>
  <c r="BM147" i="1"/>
  <c r="BM138" i="1"/>
  <c r="BM127" i="1"/>
  <c r="BM112" i="1"/>
  <c r="BM99" i="1"/>
  <c r="BM84" i="1"/>
  <c r="BM70" i="1"/>
  <c r="BM56" i="1"/>
  <c r="BM42" i="1"/>
  <c r="BM27" i="1"/>
  <c r="BM14" i="1"/>
  <c r="BM648" i="1"/>
  <c r="BM643" i="1"/>
  <c r="BM638" i="1"/>
  <c r="BM632" i="1"/>
  <c r="BM627" i="1"/>
  <c r="BM622" i="1"/>
  <c r="BM616" i="1"/>
  <c r="BM611" i="1"/>
  <c r="BM606" i="1"/>
  <c r="BM600" i="1"/>
  <c r="BM595" i="1"/>
  <c r="BM590" i="1"/>
  <c r="BM584" i="1"/>
  <c r="BM579" i="1"/>
  <c r="BM574" i="1"/>
  <c r="BM568" i="1"/>
  <c r="BM563" i="1"/>
  <c r="BM558" i="1"/>
  <c r="BM552" i="1"/>
  <c r="BM547" i="1"/>
  <c r="BM542" i="1"/>
  <c r="BM536" i="1"/>
  <c r="BM531" i="1"/>
  <c r="BM526" i="1"/>
  <c r="BM520" i="1"/>
  <c r="BM515" i="1"/>
  <c r="BM510" i="1"/>
  <c r="BM504" i="1"/>
  <c r="BM499" i="1"/>
  <c r="BM494" i="1"/>
  <c r="BM488" i="1"/>
  <c r="BM483" i="1"/>
  <c r="BM478" i="1"/>
  <c r="BM472" i="1"/>
  <c r="BM467" i="1"/>
  <c r="BM462" i="1"/>
  <c r="BM456" i="1"/>
  <c r="BM451" i="1"/>
  <c r="BM446" i="1"/>
  <c r="BM440" i="1"/>
  <c r="BM435" i="1"/>
  <c r="BM430" i="1"/>
  <c r="BM422" i="1"/>
  <c r="BM415" i="1"/>
  <c r="BM409" i="1"/>
  <c r="BM401" i="1"/>
  <c r="BM394" i="1"/>
  <c r="BM387" i="1"/>
  <c r="BM379" i="1"/>
  <c r="BM373" i="1"/>
  <c r="BM366" i="1"/>
  <c r="BM358" i="1"/>
  <c r="BM351" i="1"/>
  <c r="BM344" i="1"/>
  <c r="BM334" i="1"/>
  <c r="BM324" i="1"/>
  <c r="BM315" i="1"/>
  <c r="BM304" i="1"/>
  <c r="BM296" i="1"/>
  <c r="BM287" i="1"/>
  <c r="BM276" i="1"/>
  <c r="BM267" i="1"/>
  <c r="BM259" i="1"/>
  <c r="BM248" i="1"/>
  <c r="BM239" i="1"/>
  <c r="BM230" i="1"/>
  <c r="BM219" i="1"/>
  <c r="BM211" i="1"/>
  <c r="BM202" i="1"/>
  <c r="BM191" i="1"/>
  <c r="BM182" i="1"/>
  <c r="BM174" i="1"/>
  <c r="BM163" i="1"/>
  <c r="BM154" i="1"/>
  <c r="BM144" i="1"/>
  <c r="BM134" i="1"/>
  <c r="BM126" i="1"/>
  <c r="BM111" i="1"/>
  <c r="BM96" i="1"/>
  <c r="BM83" i="1"/>
  <c r="BM68" i="1"/>
  <c r="BM54" i="1"/>
  <c r="BM40" i="1"/>
  <c r="BM26" i="1"/>
  <c r="BM11" i="1"/>
  <c r="BM123" i="1"/>
  <c r="BM116" i="1"/>
  <c r="BM110" i="1"/>
  <c r="BM102" i="1"/>
  <c r="BM95" i="1"/>
  <c r="BM88" i="1"/>
  <c r="BM80" i="1"/>
  <c r="BM74" i="1"/>
  <c r="BM67" i="1"/>
  <c r="BM59" i="1"/>
  <c r="BM52" i="1"/>
  <c r="BM46" i="1"/>
  <c r="BM38" i="1"/>
  <c r="BM31" i="1"/>
  <c r="BM24" i="1"/>
  <c r="BM16" i="1"/>
  <c r="BM10" i="1"/>
  <c r="BM785" i="1"/>
  <c r="BM781" i="1"/>
  <c r="BM777" i="1"/>
  <c r="BM773" i="1"/>
  <c r="BM769" i="1"/>
  <c r="BM765" i="1"/>
  <c r="BM761" i="1"/>
  <c r="BM757" i="1"/>
  <c r="BM753" i="1"/>
  <c r="BM749" i="1"/>
  <c r="BM745" i="1"/>
  <c r="BM741" i="1"/>
  <c r="BM737" i="1"/>
  <c r="BM733" i="1"/>
  <c r="BM729" i="1"/>
  <c r="BM725" i="1"/>
  <c r="BM721" i="1"/>
  <c r="BM717" i="1"/>
  <c r="BM713" i="1"/>
  <c r="BM709" i="1"/>
  <c r="BM705" i="1"/>
  <c r="BM701" i="1"/>
  <c r="BM697" i="1"/>
  <c r="BM693" i="1"/>
  <c r="BM689" i="1"/>
  <c r="BM685" i="1"/>
  <c r="BM681" i="1"/>
  <c r="BM677" i="1"/>
  <c r="BM673" i="1"/>
  <c r="BM669" i="1"/>
  <c r="BM665" i="1"/>
  <c r="BM661" i="1"/>
  <c r="BM657" i="1"/>
  <c r="BM653" i="1"/>
  <c r="BM649" i="1"/>
  <c r="BM645" i="1"/>
  <c r="BM641" i="1"/>
  <c r="BM637" i="1"/>
  <c r="BM633" i="1"/>
  <c r="BM629" i="1"/>
  <c r="BM625" i="1"/>
  <c r="BM621" i="1"/>
  <c r="BM617" i="1"/>
  <c r="BM613" i="1"/>
  <c r="BM609" i="1"/>
  <c r="BM605" i="1"/>
  <c r="BM601" i="1"/>
  <c r="BM597" i="1"/>
  <c r="BM593" i="1"/>
  <c r="BM589" i="1"/>
  <c r="BM585" i="1"/>
  <c r="BM581" i="1"/>
  <c r="BM577" i="1"/>
  <c r="BM573" i="1"/>
  <c r="BM569" i="1"/>
  <c r="BM565" i="1"/>
  <c r="BM561" i="1"/>
  <c r="BM557" i="1"/>
  <c r="BM553" i="1"/>
  <c r="BM549" i="1"/>
  <c r="BM545" i="1"/>
  <c r="BM541" i="1"/>
  <c r="BM537" i="1"/>
  <c r="BM533" i="1"/>
  <c r="BM529" i="1"/>
  <c r="BM525" i="1"/>
  <c r="BM521" i="1"/>
  <c r="BM517" i="1"/>
  <c r="BM513" i="1"/>
  <c r="BM509" i="1"/>
  <c r="BM505" i="1"/>
  <c r="BM501" i="1"/>
  <c r="BM497" i="1"/>
  <c r="BM493" i="1"/>
  <c r="BM489" i="1"/>
  <c r="BM485" i="1"/>
  <c r="BM481" i="1"/>
  <c r="BM477" i="1"/>
  <c r="BM473" i="1"/>
  <c r="BM469" i="1"/>
  <c r="BM465" i="1"/>
  <c r="BM461" i="1"/>
  <c r="BM457" i="1"/>
  <c r="BM453" i="1"/>
  <c r="BM449" i="1"/>
  <c r="BM445" i="1"/>
  <c r="BM441" i="1"/>
  <c r="BM437" i="1"/>
  <c r="BM433" i="1"/>
  <c r="BM429" i="1"/>
  <c r="BM423" i="1"/>
  <c r="BM418" i="1"/>
  <c r="BM413" i="1"/>
  <c r="BM407" i="1"/>
  <c r="BM402" i="1"/>
  <c r="BM397" i="1"/>
  <c r="BM391" i="1"/>
  <c r="BM386" i="1"/>
  <c r="BM381" i="1"/>
  <c r="BM375" i="1"/>
  <c r="BM370" i="1"/>
  <c r="BM365" i="1"/>
  <c r="BM359" i="1"/>
  <c r="BM354" i="1"/>
  <c r="BM349" i="1"/>
  <c r="BM342" i="1"/>
  <c r="BM335" i="1"/>
  <c r="BM328" i="1"/>
  <c r="BM320" i="1"/>
  <c r="BM314" i="1"/>
  <c r="BM307" i="1"/>
  <c r="BM299" i="1"/>
  <c r="BM292" i="1"/>
  <c r="BM286" i="1"/>
  <c r="BM278" i="1"/>
  <c r="BM271" i="1"/>
  <c r="BM264" i="1"/>
  <c r="BM256" i="1"/>
  <c r="BM250" i="1"/>
  <c r="BM243" i="1"/>
  <c r="BM235" i="1"/>
  <c r="BM228" i="1"/>
  <c r="BM222" i="1"/>
  <c r="BM214" i="1"/>
  <c r="BM207" i="1"/>
  <c r="BM200" i="1"/>
  <c r="BM192" i="1"/>
  <c r="BM186" i="1"/>
  <c r="BM179" i="1"/>
  <c r="BM171" i="1"/>
  <c r="BM164" i="1"/>
  <c r="BM158" i="1"/>
  <c r="BM150" i="1"/>
  <c r="BM143" i="1"/>
  <c r="BM136" i="1"/>
  <c r="BM128" i="1"/>
  <c r="BM122" i="1"/>
  <c r="BM115" i="1"/>
  <c r="BM107" i="1"/>
  <c r="BM100" i="1"/>
  <c r="BM94" i="1"/>
  <c r="BM86" i="1"/>
  <c r="BM79" i="1"/>
  <c r="BM72" i="1"/>
  <c r="BM64" i="1"/>
  <c r="BM58" i="1"/>
  <c r="BM51" i="1"/>
  <c r="BM43" i="1"/>
  <c r="BM36" i="1"/>
  <c r="BM30" i="1"/>
  <c r="BM22" i="1"/>
  <c r="BM15" i="1"/>
  <c r="BM9" i="1"/>
  <c r="BM13" i="1"/>
  <c r="BM17" i="1"/>
  <c r="BM21" i="1"/>
  <c r="BM25" i="1"/>
  <c r="BM29" i="1"/>
  <c r="BM33" i="1"/>
  <c r="BM37" i="1"/>
  <c r="BM41" i="1"/>
  <c r="BM45" i="1"/>
  <c r="BM49" i="1"/>
  <c r="BM53" i="1"/>
  <c r="BM57" i="1"/>
  <c r="BM61" i="1"/>
  <c r="BM65" i="1"/>
  <c r="BM69" i="1"/>
  <c r="BM73" i="1"/>
  <c r="BM77" i="1"/>
  <c r="BM81" i="1"/>
  <c r="BM85" i="1"/>
  <c r="BM89" i="1"/>
  <c r="BM93" i="1"/>
  <c r="BM97" i="1"/>
  <c r="BM101" i="1"/>
  <c r="BM105" i="1"/>
  <c r="BM109" i="1"/>
  <c r="BM113" i="1"/>
  <c r="BM117" i="1"/>
  <c r="BM121" i="1"/>
  <c r="BM125" i="1"/>
  <c r="BM129" i="1"/>
  <c r="BM133" i="1"/>
  <c r="BM137" i="1"/>
  <c r="BM141" i="1"/>
  <c r="BM145" i="1"/>
  <c r="BM149" i="1"/>
  <c r="BM153" i="1"/>
  <c r="BM157" i="1"/>
  <c r="BM161" i="1"/>
  <c r="BM165" i="1"/>
  <c r="BM169" i="1"/>
  <c r="BM173" i="1"/>
  <c r="BM177" i="1"/>
  <c r="BM181" i="1"/>
  <c r="BM185" i="1"/>
  <c r="BM189" i="1"/>
  <c r="BM193" i="1"/>
  <c r="BM197" i="1"/>
  <c r="BM201" i="1"/>
  <c r="BM205" i="1"/>
  <c r="BM209" i="1"/>
  <c r="BM213" i="1"/>
  <c r="BM217" i="1"/>
  <c r="BM221" i="1"/>
  <c r="BM225" i="1"/>
  <c r="BM229" i="1"/>
  <c r="BM233" i="1"/>
  <c r="BM237" i="1"/>
  <c r="BM241" i="1"/>
  <c r="BM245" i="1"/>
  <c r="BM249" i="1"/>
  <c r="BM253" i="1"/>
  <c r="BM257" i="1"/>
  <c r="BM261" i="1"/>
  <c r="BM265" i="1"/>
  <c r="BM269" i="1"/>
  <c r="BM273" i="1"/>
  <c r="BM277" i="1"/>
  <c r="BM281" i="1"/>
  <c r="BM285" i="1"/>
  <c r="BM289" i="1"/>
  <c r="BM293" i="1"/>
  <c r="BM297" i="1"/>
  <c r="BM301" i="1"/>
  <c r="BM305" i="1"/>
  <c r="BM309" i="1"/>
  <c r="BM313" i="1"/>
  <c r="BM317" i="1"/>
  <c r="BM321" i="1"/>
  <c r="BM325" i="1"/>
  <c r="BM329" i="1"/>
  <c r="BM333" i="1"/>
  <c r="BM337" i="1"/>
  <c r="BM341" i="1"/>
  <c r="BM345" i="1"/>
  <c r="BM7" i="1"/>
  <c r="BM12" i="1"/>
  <c r="BM18" i="1"/>
  <c r="BM23" i="1"/>
  <c r="BM28" i="1"/>
  <c r="BM34" i="1"/>
  <c r="BM39" i="1"/>
  <c r="BM44" i="1"/>
  <c r="BM50" i="1"/>
  <c r="BM55" i="1"/>
  <c r="BM60" i="1"/>
  <c r="BM66" i="1"/>
  <c r="BM71" i="1"/>
  <c r="BM76" i="1"/>
  <c r="BM82" i="1"/>
  <c r="BM87" i="1"/>
  <c r="BM92" i="1"/>
  <c r="BM98" i="1"/>
  <c r="BM103" i="1"/>
  <c r="BM108" i="1"/>
  <c r="BM114" i="1"/>
  <c r="BM119" i="1"/>
  <c r="BM124" i="1"/>
  <c r="BM130" i="1"/>
  <c r="BM135" i="1"/>
  <c r="BM140" i="1"/>
  <c r="BM146" i="1"/>
  <c r="BM151" i="1"/>
  <c r="BM156" i="1"/>
  <c r="BM162" i="1"/>
  <c r="BM167" i="1"/>
  <c r="BM172" i="1"/>
  <c r="BM178" i="1"/>
  <c r="BM183" i="1"/>
  <c r="BM188" i="1"/>
  <c r="BM194" i="1"/>
  <c r="BM199" i="1"/>
  <c r="BM204" i="1"/>
  <c r="BM210" i="1"/>
  <c r="BM215" i="1"/>
  <c r="BM220" i="1"/>
  <c r="BM226" i="1"/>
  <c r="BM231" i="1"/>
  <c r="BM236" i="1"/>
  <c r="BM242" i="1"/>
  <c r="BM247" i="1"/>
  <c r="BM252" i="1"/>
  <c r="BM258" i="1"/>
  <c r="BM263" i="1"/>
  <c r="BM268" i="1"/>
  <c r="BM274" i="1"/>
  <c r="BM279" i="1"/>
  <c r="BM284" i="1"/>
  <c r="BM290" i="1"/>
  <c r="BM295" i="1"/>
  <c r="BM300" i="1"/>
  <c r="BM306" i="1"/>
  <c r="BM311" i="1"/>
  <c r="BM316" i="1"/>
  <c r="BM322" i="1"/>
  <c r="BM327" i="1"/>
  <c r="BM332" i="1"/>
  <c r="BM338" i="1"/>
  <c r="BM343" i="1"/>
  <c r="BM348" i="1"/>
  <c r="BM352" i="1"/>
  <c r="BM356" i="1"/>
  <c r="BM360" i="1"/>
  <c r="BM364" i="1"/>
  <c r="BM368" i="1"/>
  <c r="BM372" i="1"/>
  <c r="BM376" i="1"/>
  <c r="BM380" i="1"/>
  <c r="BM384" i="1"/>
  <c r="BM388" i="1"/>
  <c r="BM392" i="1"/>
  <c r="BM396" i="1"/>
  <c r="BM400" i="1"/>
  <c r="BM404" i="1"/>
  <c r="BM408" i="1"/>
  <c r="BM412" i="1"/>
  <c r="BM416" i="1"/>
  <c r="BM420" i="1"/>
  <c r="BM424" i="1"/>
  <c r="BM428" i="1"/>
  <c r="AY17" i="4"/>
  <c r="AZ17" i="4"/>
  <c r="BA17" i="4"/>
  <c r="BB17" i="4" a="1"/>
  <c r="BB17" i="4" s="1"/>
  <c r="BC17" i="4"/>
  <c r="BJ10" i="1"/>
  <c r="BK10" i="1"/>
  <c r="BL10" i="1"/>
  <c r="BJ11" i="1"/>
  <c r="BK11" i="1"/>
  <c r="BL11" i="1"/>
  <c r="BJ12" i="1"/>
  <c r="BK12" i="1"/>
  <c r="BL12" i="1"/>
  <c r="AY13" i="4"/>
  <c r="AZ13" i="4"/>
  <c r="BA13" i="4"/>
  <c r="BB13" i="4" a="1"/>
  <c r="BB13" i="4" s="1"/>
  <c r="BC13" i="4"/>
  <c r="AH13" i="4"/>
  <c r="BJ13" i="1"/>
  <c r="BK13" i="1"/>
  <c r="BL13" i="1"/>
  <c r="BJ14" i="1"/>
  <c r="BK14" i="1"/>
  <c r="BL14" i="1"/>
  <c r="BJ15" i="1"/>
  <c r="BK15" i="1"/>
  <c r="BL15" i="1"/>
  <c r="AY16" i="4"/>
  <c r="AZ16" i="4"/>
  <c r="BA16" i="4"/>
  <c r="BB16" i="4" a="1"/>
  <c r="BB16" i="4" s="1"/>
  <c r="BC16" i="4"/>
  <c r="H16" i="4" l="1"/>
  <c r="I16" i="4"/>
  <c r="BF16" i="1" s="1"/>
  <c r="H17" i="4"/>
  <c r="I17" i="4"/>
  <c r="BF17" i="1" s="1"/>
  <c r="H13" i="4"/>
  <c r="I13" i="4"/>
  <c r="BF13" i="1" s="1"/>
  <c r="AP785" i="4"/>
  <c r="AP784" i="4"/>
  <c r="AP783" i="4"/>
  <c r="AP782" i="4"/>
  <c r="AP781" i="4"/>
  <c r="AP780" i="4"/>
  <c r="AP779" i="4"/>
  <c r="AP778" i="4"/>
  <c r="AP777" i="4"/>
  <c r="AP776" i="4"/>
  <c r="AP775" i="4"/>
  <c r="AP774" i="4"/>
  <c r="AP773" i="4"/>
  <c r="AP772" i="4"/>
  <c r="AP771" i="4"/>
  <c r="AP770" i="4"/>
  <c r="AP769" i="4"/>
  <c r="AP768" i="4"/>
  <c r="AP767" i="4"/>
  <c r="AP766" i="4"/>
  <c r="AP765" i="4"/>
  <c r="AP764" i="4"/>
  <c r="AP763" i="4"/>
  <c r="AP762" i="4"/>
  <c r="AP761" i="4"/>
  <c r="AP760" i="4"/>
  <c r="AP759" i="4"/>
  <c r="AP758" i="4"/>
  <c r="AP757" i="4"/>
  <c r="AP756" i="4"/>
  <c r="AP755" i="4"/>
  <c r="AP754" i="4"/>
  <c r="AP753" i="4"/>
  <c r="AP752" i="4"/>
  <c r="AP751" i="4"/>
  <c r="AP750" i="4"/>
  <c r="AP749" i="4"/>
  <c r="AP748" i="4"/>
  <c r="AP747" i="4"/>
  <c r="AP746" i="4"/>
  <c r="AP745" i="4"/>
  <c r="AP744" i="4"/>
  <c r="AP743" i="4"/>
  <c r="AP742" i="4"/>
  <c r="AP741" i="4"/>
  <c r="AP740" i="4"/>
  <c r="AP739" i="4"/>
  <c r="AP738" i="4"/>
  <c r="AP737" i="4"/>
  <c r="AP736" i="4"/>
  <c r="AP735" i="4"/>
  <c r="AP734" i="4"/>
  <c r="AP733" i="4"/>
  <c r="AP732" i="4"/>
  <c r="AP731" i="4"/>
  <c r="AP730" i="4"/>
  <c r="AP729" i="4"/>
  <c r="AP728" i="4"/>
  <c r="AP727" i="4"/>
  <c r="AP726" i="4"/>
  <c r="AP725" i="4"/>
  <c r="AP724" i="4"/>
  <c r="AP723" i="4"/>
  <c r="AP722" i="4"/>
  <c r="AP721" i="4"/>
  <c r="AP720" i="4"/>
  <c r="AP719" i="4"/>
  <c r="AP718" i="4"/>
  <c r="AP717" i="4"/>
  <c r="AP716" i="4"/>
  <c r="AP715" i="4"/>
  <c r="AP714" i="4"/>
  <c r="AP713" i="4"/>
  <c r="AP712" i="4"/>
  <c r="AP711" i="4"/>
  <c r="AP710" i="4"/>
  <c r="AP709" i="4"/>
  <c r="AP708" i="4"/>
  <c r="AP707" i="4"/>
  <c r="AP706" i="4"/>
  <c r="AP705" i="4"/>
  <c r="AP704" i="4"/>
  <c r="AP703" i="4"/>
  <c r="AP702" i="4"/>
  <c r="AP701" i="4"/>
  <c r="AP700" i="4"/>
  <c r="AP699" i="4"/>
  <c r="AP698" i="4"/>
  <c r="AP697" i="4"/>
  <c r="AP696" i="4"/>
  <c r="AP695" i="4"/>
  <c r="AP694" i="4"/>
  <c r="AP693" i="4"/>
  <c r="AP692" i="4"/>
  <c r="AP691" i="4"/>
  <c r="AP690" i="4"/>
  <c r="AP689" i="4"/>
  <c r="AP688" i="4"/>
  <c r="AP687" i="4"/>
  <c r="AP686" i="4"/>
  <c r="AP685" i="4"/>
  <c r="AP684" i="4"/>
  <c r="AP683" i="4"/>
  <c r="AP682" i="4"/>
  <c r="AP681" i="4"/>
  <c r="AP680" i="4"/>
  <c r="AP679" i="4"/>
  <c r="AP678" i="4"/>
  <c r="AP677" i="4"/>
  <c r="AP676" i="4"/>
  <c r="AP675" i="4"/>
  <c r="AP674" i="4"/>
  <c r="AP673" i="4"/>
  <c r="AP672" i="4"/>
  <c r="AP671" i="4"/>
  <c r="AP670" i="4"/>
  <c r="AP669" i="4"/>
  <c r="AP668" i="4"/>
  <c r="AP667" i="4"/>
  <c r="AP666" i="4"/>
  <c r="AP665" i="4"/>
  <c r="AP664" i="4"/>
  <c r="AP663" i="4"/>
  <c r="AP662" i="4"/>
  <c r="AP661" i="4"/>
  <c r="AP660" i="4"/>
  <c r="AP659" i="4"/>
  <c r="AP658" i="4"/>
  <c r="AP657" i="4"/>
  <c r="AP656" i="4"/>
  <c r="AP655" i="4"/>
  <c r="AP654" i="4"/>
  <c r="AP653" i="4"/>
  <c r="AP652" i="4"/>
  <c r="AP651" i="4"/>
  <c r="AP650" i="4"/>
  <c r="AP649" i="4"/>
  <c r="AP648" i="4"/>
  <c r="AP647" i="4"/>
  <c r="AP646" i="4"/>
  <c r="AP645" i="4"/>
  <c r="AP644" i="4"/>
  <c r="AP643" i="4"/>
  <c r="AP642" i="4"/>
  <c r="AP641" i="4"/>
  <c r="AP640" i="4"/>
  <c r="AP639" i="4"/>
  <c r="AP638" i="4"/>
  <c r="AP637" i="4"/>
  <c r="AP636" i="4"/>
  <c r="AP635" i="4"/>
  <c r="AP634" i="4"/>
  <c r="AP633" i="4"/>
  <c r="AP632" i="4"/>
  <c r="AP631" i="4"/>
  <c r="AP630" i="4"/>
  <c r="AP629" i="4"/>
  <c r="AP628" i="4"/>
  <c r="AP627" i="4"/>
  <c r="AP626" i="4"/>
  <c r="AP625" i="4"/>
  <c r="AP624" i="4"/>
  <c r="AP623" i="4"/>
  <c r="AP622" i="4"/>
  <c r="AP621" i="4"/>
  <c r="AP620" i="4"/>
  <c r="AP619" i="4"/>
  <c r="AP618" i="4"/>
  <c r="AP617" i="4"/>
  <c r="AP616" i="4"/>
  <c r="AP615" i="4"/>
  <c r="AP614" i="4"/>
  <c r="AP613" i="4"/>
  <c r="AP612" i="4"/>
  <c r="AP611" i="4"/>
  <c r="AP610" i="4"/>
  <c r="AP609" i="4"/>
  <c r="AP608" i="4"/>
  <c r="AP607" i="4"/>
  <c r="AP606" i="4"/>
  <c r="AP605" i="4"/>
  <c r="AP604" i="4"/>
  <c r="AP603" i="4"/>
  <c r="AP602" i="4"/>
  <c r="AP601" i="4"/>
  <c r="AP600" i="4"/>
  <c r="AP599" i="4"/>
  <c r="AP598" i="4"/>
  <c r="AP597" i="4"/>
  <c r="AP596" i="4"/>
  <c r="AP595" i="4"/>
  <c r="AP594" i="4"/>
  <c r="AP593" i="4"/>
  <c r="AP592" i="4"/>
  <c r="AP591" i="4"/>
  <c r="AP590" i="4"/>
  <c r="AP589" i="4"/>
  <c r="AP588" i="4"/>
  <c r="AP587" i="4"/>
  <c r="AP586" i="4"/>
  <c r="AP585" i="4"/>
  <c r="AP584" i="4"/>
  <c r="AP583" i="4"/>
  <c r="AP582" i="4"/>
  <c r="AP581" i="4"/>
  <c r="AP580" i="4"/>
  <c r="AP579" i="4"/>
  <c r="AP578" i="4"/>
  <c r="AP577" i="4"/>
  <c r="AP576" i="4"/>
  <c r="AP575" i="4"/>
  <c r="AP574" i="4"/>
  <c r="AP573" i="4"/>
  <c r="AP572" i="4"/>
  <c r="AP571" i="4"/>
  <c r="AP570" i="4"/>
  <c r="AP569" i="4"/>
  <c r="AP568" i="4"/>
  <c r="AP567" i="4"/>
  <c r="AP566" i="4"/>
  <c r="AP565" i="4"/>
  <c r="AP564" i="4"/>
  <c r="AP563" i="4"/>
  <c r="AP562" i="4"/>
  <c r="AP561" i="4"/>
  <c r="AP560" i="4"/>
  <c r="AP559" i="4"/>
  <c r="AP558" i="4"/>
  <c r="AP557" i="4"/>
  <c r="AP556" i="4"/>
  <c r="AP555" i="4"/>
  <c r="AP554" i="4"/>
  <c r="AP553" i="4"/>
  <c r="AP552" i="4"/>
  <c r="AP551" i="4"/>
  <c r="AP550" i="4"/>
  <c r="AP549" i="4"/>
  <c r="AP548" i="4"/>
  <c r="AP547" i="4"/>
  <c r="AP546" i="4"/>
  <c r="AP545" i="4"/>
  <c r="AP544" i="4"/>
  <c r="AP543" i="4"/>
  <c r="AP542" i="4"/>
  <c r="AP541" i="4"/>
  <c r="AP540" i="4"/>
  <c r="AP539" i="4"/>
  <c r="AP538" i="4"/>
  <c r="AP537" i="4"/>
  <c r="AP536" i="4"/>
  <c r="AP535" i="4"/>
  <c r="AP534" i="4"/>
  <c r="AP533" i="4"/>
  <c r="AP532" i="4"/>
  <c r="AP531" i="4"/>
  <c r="AP530" i="4"/>
  <c r="AP529" i="4"/>
  <c r="AP528" i="4"/>
  <c r="AP527" i="4"/>
  <c r="AP526" i="4"/>
  <c r="AP525" i="4"/>
  <c r="AP524" i="4"/>
  <c r="AP523" i="4"/>
  <c r="AP522" i="4"/>
  <c r="AP521" i="4"/>
  <c r="AP520" i="4"/>
  <c r="AP519" i="4"/>
  <c r="AP518" i="4"/>
  <c r="AP517" i="4"/>
  <c r="AP516" i="4"/>
  <c r="AP515" i="4"/>
  <c r="AP514" i="4"/>
  <c r="AP513" i="4"/>
  <c r="AP512" i="4"/>
  <c r="AP511" i="4"/>
  <c r="AP510" i="4"/>
  <c r="AP509" i="4"/>
  <c r="AP508" i="4"/>
  <c r="AP507" i="4"/>
  <c r="AP506" i="4"/>
  <c r="AP505" i="4"/>
  <c r="AP504" i="4"/>
  <c r="AP503" i="4"/>
  <c r="AP502" i="4"/>
  <c r="AP501" i="4"/>
  <c r="AP500" i="4"/>
  <c r="AP499" i="4"/>
  <c r="AP498" i="4"/>
  <c r="AP497" i="4"/>
  <c r="AP496" i="4"/>
  <c r="AP495" i="4"/>
  <c r="AP494" i="4"/>
  <c r="AP493" i="4"/>
  <c r="AP492" i="4"/>
  <c r="AP491" i="4"/>
  <c r="AP490" i="4"/>
  <c r="AP489" i="4"/>
  <c r="AP488" i="4"/>
  <c r="AP487" i="4"/>
  <c r="AP486" i="4"/>
  <c r="AP485" i="4"/>
  <c r="AP484" i="4"/>
  <c r="AP483" i="4"/>
  <c r="AP482" i="4"/>
  <c r="AP481" i="4"/>
  <c r="AP480" i="4"/>
  <c r="AP479" i="4"/>
  <c r="AP478" i="4"/>
  <c r="AP477" i="4"/>
  <c r="AP476" i="4"/>
  <c r="AP475" i="4"/>
  <c r="AP474" i="4"/>
  <c r="AP473" i="4"/>
  <c r="AP472" i="4"/>
  <c r="AP471" i="4"/>
  <c r="AP470" i="4"/>
  <c r="AP469" i="4"/>
  <c r="AP468" i="4"/>
  <c r="AP467" i="4"/>
  <c r="AP466" i="4"/>
  <c r="AP465" i="4"/>
  <c r="AP464" i="4"/>
  <c r="AP463" i="4"/>
  <c r="AP462" i="4"/>
  <c r="AP461" i="4"/>
  <c r="AP460" i="4"/>
  <c r="AP459" i="4"/>
  <c r="AP458" i="4"/>
  <c r="AP457" i="4"/>
  <c r="AP456" i="4"/>
  <c r="AP455" i="4"/>
  <c r="AP454" i="4"/>
  <c r="AP453" i="4"/>
  <c r="AP452" i="4"/>
  <c r="AP451" i="4"/>
  <c r="AP450" i="4"/>
  <c r="AP449" i="4"/>
  <c r="AP448" i="4"/>
  <c r="AP447" i="4"/>
  <c r="AP446" i="4"/>
  <c r="AP445" i="4"/>
  <c r="AP444" i="4"/>
  <c r="AP443" i="4"/>
  <c r="AP442" i="4"/>
  <c r="AP441" i="4"/>
  <c r="AP440" i="4"/>
  <c r="AP439" i="4"/>
  <c r="AP438" i="4"/>
  <c r="AP437" i="4"/>
  <c r="AP436" i="4"/>
  <c r="AP435" i="4"/>
  <c r="AP434" i="4"/>
  <c r="AP433" i="4"/>
  <c r="AP432" i="4"/>
  <c r="AP431" i="4"/>
  <c r="AP430" i="4"/>
  <c r="AP429" i="4"/>
  <c r="AP428" i="4"/>
  <c r="AP427" i="4"/>
  <c r="AP426" i="4"/>
  <c r="AP425" i="4"/>
  <c r="AP424" i="4"/>
  <c r="AP423" i="4"/>
  <c r="AP422" i="4"/>
  <c r="AP421" i="4"/>
  <c r="AP420" i="4"/>
  <c r="AP419" i="4"/>
  <c r="AP418" i="4"/>
  <c r="AP417" i="4"/>
  <c r="AP416" i="4"/>
  <c r="AP415" i="4"/>
  <c r="AP414" i="4"/>
  <c r="AP413" i="4"/>
  <c r="AP412" i="4"/>
  <c r="AP411" i="4"/>
  <c r="AP410" i="4"/>
  <c r="AP409" i="4"/>
  <c r="AP408" i="4"/>
  <c r="AP407" i="4"/>
  <c r="AP406" i="4"/>
  <c r="AP405" i="4"/>
  <c r="AP404" i="4"/>
  <c r="AP403" i="4"/>
  <c r="AP402" i="4"/>
  <c r="AP401" i="4"/>
  <c r="AP400" i="4"/>
  <c r="AP399" i="4"/>
  <c r="AP398" i="4"/>
  <c r="AP397" i="4"/>
  <c r="AP396" i="4"/>
  <c r="AP395" i="4"/>
  <c r="AP394" i="4"/>
  <c r="AP393" i="4"/>
  <c r="AP392" i="4"/>
  <c r="AP391" i="4"/>
  <c r="AP390" i="4"/>
  <c r="AP389" i="4"/>
  <c r="AP388" i="4"/>
  <c r="AP387" i="4"/>
  <c r="AP386" i="4"/>
  <c r="AP385" i="4"/>
  <c r="AP384" i="4"/>
  <c r="AP383" i="4"/>
  <c r="AP382" i="4"/>
  <c r="AP381" i="4"/>
  <c r="AP380" i="4"/>
  <c r="AP379" i="4"/>
  <c r="AP7" i="4"/>
  <c r="CG17" i="4" l="1"/>
  <c r="BE17" i="1"/>
  <c r="CG13" i="4"/>
  <c r="BE13" i="1"/>
  <c r="CG16" i="4"/>
  <c r="BE16" i="1"/>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Z7" i="4"/>
  <c r="X7" i="4"/>
  <c r="CE785" i="4"/>
  <c r="CD785" i="4" a="1"/>
  <c r="CD785" i="4" s="1"/>
  <c r="CC785" i="4" a="1"/>
  <c r="CC785" i="4" s="1"/>
  <c r="CB785" i="4" a="1"/>
  <c r="CB785" i="4" s="1"/>
  <c r="CA785" i="4" a="1"/>
  <c r="CA785" i="4" s="1"/>
  <c r="BZ785" i="4" a="1"/>
  <c r="BZ785" i="4" s="1"/>
  <c r="BY785" i="4" a="1"/>
  <c r="BY785" i="4" s="1"/>
  <c r="BX785" i="4"/>
  <c r="BW785" i="4" a="1"/>
  <c r="BW785" i="4" s="1"/>
  <c r="BV785" i="4"/>
  <c r="BU785" i="4" a="1"/>
  <c r="BU785" i="4" s="1"/>
  <c r="BT785" i="4" a="1"/>
  <c r="BT785" i="4" s="1"/>
  <c r="BS785" i="4"/>
  <c r="BR785" i="4" a="1"/>
  <c r="BR785" i="4" s="1"/>
  <c r="BQ785" i="4" a="1"/>
  <c r="BQ785" i="4" s="1"/>
  <c r="BP785" i="4" a="1"/>
  <c r="BP785" i="4" s="1"/>
  <c r="BO785" i="4" a="1"/>
  <c r="BO785" i="4" s="1"/>
  <c r="BN785" i="4" a="1"/>
  <c r="BN785" i="4" s="1"/>
  <c r="BM785" i="4" a="1"/>
  <c r="BM785" i="4" s="1"/>
  <c r="BL785" i="4" a="1"/>
  <c r="BL785" i="4" s="1"/>
  <c r="BK785" i="4"/>
  <c r="BJ785" i="4"/>
  <c r="BI785" i="4" a="1"/>
  <c r="BI785" i="4" s="1"/>
  <c r="BH785" i="4"/>
  <c r="BG785" i="4"/>
  <c r="BF785" i="4"/>
  <c r="BE785" i="4"/>
  <c r="BD785" i="4"/>
  <c r="AX785" i="4"/>
  <c r="AW785" i="4"/>
  <c r="AV785" i="4" a="1"/>
  <c r="AV785" i="4" s="1"/>
  <c r="AU785" i="4"/>
  <c r="AT785" i="4"/>
  <c r="AS785" i="4"/>
  <c r="AR785" i="4"/>
  <c r="AQ785" i="4" a="1"/>
  <c r="AQ785" i="4" s="1"/>
  <c r="AO785" i="4"/>
  <c r="AN785" i="4" a="1"/>
  <c r="AN785" i="4" s="1"/>
  <c r="AM785" i="4"/>
  <c r="AL785" i="4"/>
  <c r="AK785" i="4" a="1"/>
  <c r="AK785" i="4" s="1"/>
  <c r="AJ785" i="4"/>
  <c r="AI785" i="4"/>
  <c r="AG785" i="4"/>
  <c r="AF785" i="4"/>
  <c r="AE785" i="4"/>
  <c r="AD785" i="4"/>
  <c r="AC785" i="4"/>
  <c r="AA785" i="4"/>
  <c r="Y785" i="4"/>
  <c r="W785" i="4"/>
  <c r="V785" i="4"/>
  <c r="U785" i="4"/>
  <c r="R785" i="4"/>
  <c r="Q785" i="4"/>
  <c r="P785" i="4"/>
  <c r="O785" i="4"/>
  <c r="N785" i="4"/>
  <c r="M785" i="4"/>
  <c r="K785" i="4"/>
  <c r="J785" i="4"/>
  <c r="L785" i="4" s="1"/>
  <c r="CE784" i="4"/>
  <c r="CD784" i="4" a="1"/>
  <c r="CD784" i="4" s="1"/>
  <c r="CC784" i="4" a="1"/>
  <c r="CC784" i="4" s="1"/>
  <c r="CB784" i="4" a="1"/>
  <c r="CB784" i="4" s="1"/>
  <c r="CA784" i="4" a="1"/>
  <c r="CA784" i="4" s="1"/>
  <c r="BZ784" i="4" a="1"/>
  <c r="BZ784" i="4" s="1"/>
  <c r="BY784" i="4" a="1"/>
  <c r="BY784" i="4" s="1"/>
  <c r="BX784" i="4"/>
  <c r="BW784" i="4" a="1"/>
  <c r="BW784" i="4" s="1"/>
  <c r="BV784" i="4"/>
  <c r="BU784" i="4" a="1"/>
  <c r="BU784" i="4" s="1"/>
  <c r="BT784" i="4" a="1"/>
  <c r="BT784" i="4" s="1"/>
  <c r="BS784" i="4"/>
  <c r="BR784" i="4" a="1"/>
  <c r="BR784" i="4" s="1"/>
  <c r="BQ784" i="4" a="1"/>
  <c r="BQ784" i="4" s="1"/>
  <c r="BP784" i="4" a="1"/>
  <c r="BP784" i="4" s="1"/>
  <c r="BO784" i="4" a="1"/>
  <c r="BO784" i="4" s="1"/>
  <c r="BN784" i="4" a="1"/>
  <c r="BN784" i="4" s="1"/>
  <c r="BM784" i="4" a="1"/>
  <c r="BM784" i="4" s="1"/>
  <c r="BL784" i="4" a="1"/>
  <c r="BL784" i="4" s="1"/>
  <c r="BK784" i="4"/>
  <c r="BJ784" i="4"/>
  <c r="BI784" i="4" a="1"/>
  <c r="BI784" i="4" s="1"/>
  <c r="BH784" i="4"/>
  <c r="BG784" i="4"/>
  <c r="BF784" i="4"/>
  <c r="BE784" i="4"/>
  <c r="BD784" i="4"/>
  <c r="AX784" i="4"/>
  <c r="AW784" i="4"/>
  <c r="AV784" i="4" a="1"/>
  <c r="AV784" i="4" s="1"/>
  <c r="AU784" i="4"/>
  <c r="AT784" i="4"/>
  <c r="AS784" i="4"/>
  <c r="AR784" i="4"/>
  <c r="AQ784" i="4" a="1"/>
  <c r="AQ784" i="4" s="1"/>
  <c r="AO784" i="4"/>
  <c r="AN784" i="4" a="1"/>
  <c r="AN784" i="4" s="1"/>
  <c r="AM784" i="4"/>
  <c r="AL784" i="4"/>
  <c r="AK784" i="4" a="1"/>
  <c r="AK784" i="4" s="1"/>
  <c r="AJ784" i="4"/>
  <c r="AI784" i="4"/>
  <c r="AG784" i="4"/>
  <c r="AF784" i="4"/>
  <c r="AE784" i="4"/>
  <c r="AD784" i="4"/>
  <c r="AC784" i="4"/>
  <c r="AA784" i="4"/>
  <c r="Y784" i="4"/>
  <c r="W784" i="4"/>
  <c r="V784" i="4"/>
  <c r="U784" i="4"/>
  <c r="R784" i="4"/>
  <c r="Q784" i="4"/>
  <c r="P784" i="4"/>
  <c r="O784" i="4"/>
  <c r="N784" i="4"/>
  <c r="M784" i="4"/>
  <c r="K784" i="4"/>
  <c r="J784" i="4"/>
  <c r="L784" i="4" s="1"/>
  <c r="CE783" i="4"/>
  <c r="CD783" i="4" a="1"/>
  <c r="CD783" i="4" s="1"/>
  <c r="CC783" i="4" a="1"/>
  <c r="CC783" i="4" s="1"/>
  <c r="CB783" i="4" a="1"/>
  <c r="CB783" i="4" s="1"/>
  <c r="CA783" i="4" a="1"/>
  <c r="CA783" i="4" s="1"/>
  <c r="BZ783" i="4" a="1"/>
  <c r="BZ783" i="4" s="1"/>
  <c r="BY783" i="4" a="1"/>
  <c r="BY783" i="4" s="1"/>
  <c r="BX783" i="4"/>
  <c r="BW783" i="4" a="1"/>
  <c r="BW783" i="4" s="1"/>
  <c r="BV783" i="4"/>
  <c r="BU783" i="4" a="1"/>
  <c r="BU783" i="4" s="1"/>
  <c r="BT783" i="4" a="1"/>
  <c r="BT783" i="4" s="1"/>
  <c r="BS783" i="4"/>
  <c r="BR783" i="4" a="1"/>
  <c r="BR783" i="4" s="1"/>
  <c r="BQ783" i="4" a="1"/>
  <c r="BQ783" i="4" s="1"/>
  <c r="BP783" i="4" a="1"/>
  <c r="BP783" i="4" s="1"/>
  <c r="BO783" i="4" a="1"/>
  <c r="BO783" i="4" s="1"/>
  <c r="BN783" i="4" a="1"/>
  <c r="BN783" i="4" s="1"/>
  <c r="BM783" i="4" a="1"/>
  <c r="BM783" i="4" s="1"/>
  <c r="BL783" i="4" a="1"/>
  <c r="BL783" i="4" s="1"/>
  <c r="BK783" i="4"/>
  <c r="BJ783" i="4"/>
  <c r="BI783" i="4" a="1"/>
  <c r="BI783" i="4" s="1"/>
  <c r="BH783" i="4"/>
  <c r="BG783" i="4"/>
  <c r="BF783" i="4"/>
  <c r="BE783" i="4"/>
  <c r="BD783" i="4"/>
  <c r="AX783" i="4"/>
  <c r="AW783" i="4"/>
  <c r="AV783" i="4" a="1"/>
  <c r="AV783" i="4" s="1"/>
  <c r="AU783" i="4"/>
  <c r="AT783" i="4"/>
  <c r="AS783" i="4"/>
  <c r="AR783" i="4"/>
  <c r="AQ783" i="4" a="1"/>
  <c r="AQ783" i="4" s="1"/>
  <c r="AO783" i="4"/>
  <c r="AN783" i="4" a="1"/>
  <c r="AN783" i="4" s="1"/>
  <c r="AM783" i="4"/>
  <c r="AL783" i="4"/>
  <c r="AK783" i="4" a="1"/>
  <c r="AK783" i="4" s="1"/>
  <c r="AJ783" i="4"/>
  <c r="AI783" i="4"/>
  <c r="AG783" i="4"/>
  <c r="AF783" i="4"/>
  <c r="AE783" i="4"/>
  <c r="AD783" i="4"/>
  <c r="AC783" i="4"/>
  <c r="AA783" i="4"/>
  <c r="Y783" i="4"/>
  <c r="W783" i="4"/>
  <c r="V783" i="4"/>
  <c r="U783" i="4"/>
  <c r="R783" i="4"/>
  <c r="Q783" i="4"/>
  <c r="P783" i="4"/>
  <c r="O783" i="4"/>
  <c r="N783" i="4"/>
  <c r="M783" i="4"/>
  <c r="K783" i="4"/>
  <c r="J783" i="4"/>
  <c r="L783" i="4" s="1"/>
  <c r="CE782" i="4"/>
  <c r="CD782" i="4" a="1"/>
  <c r="CD782" i="4" s="1"/>
  <c r="CC782" i="4" a="1"/>
  <c r="CC782" i="4" s="1"/>
  <c r="CB782" i="4" a="1"/>
  <c r="CB782" i="4" s="1"/>
  <c r="CA782" i="4" a="1"/>
  <c r="CA782" i="4" s="1"/>
  <c r="BZ782" i="4" a="1"/>
  <c r="BZ782" i="4" s="1"/>
  <c r="BY782" i="4" a="1"/>
  <c r="BY782" i="4" s="1"/>
  <c r="BX782" i="4"/>
  <c r="BW782" i="4" a="1"/>
  <c r="BW782" i="4" s="1"/>
  <c r="BV782" i="4"/>
  <c r="BU782" i="4" a="1"/>
  <c r="BU782" i="4" s="1"/>
  <c r="BT782" i="4" a="1"/>
  <c r="BT782" i="4" s="1"/>
  <c r="BS782" i="4"/>
  <c r="BR782" i="4" a="1"/>
  <c r="BR782" i="4" s="1"/>
  <c r="BQ782" i="4" a="1"/>
  <c r="BQ782" i="4" s="1"/>
  <c r="BP782" i="4" a="1"/>
  <c r="BP782" i="4" s="1"/>
  <c r="BO782" i="4" a="1"/>
  <c r="BO782" i="4" s="1"/>
  <c r="BN782" i="4" a="1"/>
  <c r="BN782" i="4" s="1"/>
  <c r="BM782" i="4" a="1"/>
  <c r="BM782" i="4" s="1"/>
  <c r="BL782" i="4" a="1"/>
  <c r="BL782" i="4" s="1"/>
  <c r="BK782" i="4"/>
  <c r="BJ782" i="4"/>
  <c r="BI782" i="4" a="1"/>
  <c r="BI782" i="4" s="1"/>
  <c r="BH782" i="4"/>
  <c r="BG782" i="4"/>
  <c r="BF782" i="4"/>
  <c r="BE782" i="4"/>
  <c r="BD782" i="4"/>
  <c r="AX782" i="4"/>
  <c r="AW782" i="4"/>
  <c r="AV782" i="4" a="1"/>
  <c r="AV782" i="4" s="1"/>
  <c r="AU782" i="4"/>
  <c r="AT782" i="4"/>
  <c r="AS782" i="4"/>
  <c r="AR782" i="4"/>
  <c r="AQ782" i="4" a="1"/>
  <c r="AQ782" i="4" s="1"/>
  <c r="AO782" i="4"/>
  <c r="AN782" i="4" a="1"/>
  <c r="AN782" i="4" s="1"/>
  <c r="AM782" i="4"/>
  <c r="AL782" i="4"/>
  <c r="AK782" i="4" a="1"/>
  <c r="AK782" i="4" s="1"/>
  <c r="AJ782" i="4"/>
  <c r="AI782" i="4"/>
  <c r="AG782" i="4"/>
  <c r="AF782" i="4"/>
  <c r="AE782" i="4"/>
  <c r="AD782" i="4"/>
  <c r="AC782" i="4"/>
  <c r="AA782" i="4"/>
  <c r="Y782" i="4"/>
  <c r="W782" i="4"/>
  <c r="V782" i="4"/>
  <c r="U782" i="4"/>
  <c r="R782" i="4"/>
  <c r="Q782" i="4"/>
  <c r="P782" i="4"/>
  <c r="O782" i="4"/>
  <c r="N782" i="4"/>
  <c r="M782" i="4"/>
  <c r="K782" i="4"/>
  <c r="J782" i="4"/>
  <c r="L782" i="4" s="1"/>
  <c r="CE781" i="4"/>
  <c r="CD781" i="4" a="1"/>
  <c r="CD781" i="4" s="1"/>
  <c r="CC781" i="4" a="1"/>
  <c r="CC781" i="4" s="1"/>
  <c r="CB781" i="4" a="1"/>
  <c r="CB781" i="4" s="1"/>
  <c r="CA781" i="4" a="1"/>
  <c r="CA781" i="4" s="1"/>
  <c r="BZ781" i="4" a="1"/>
  <c r="BZ781" i="4" s="1"/>
  <c r="BY781" i="4" a="1"/>
  <c r="BY781" i="4" s="1"/>
  <c r="BX781" i="4"/>
  <c r="BW781" i="4" a="1"/>
  <c r="BW781" i="4" s="1"/>
  <c r="BV781" i="4"/>
  <c r="BU781" i="4" a="1"/>
  <c r="BU781" i="4" s="1"/>
  <c r="BT781" i="4" a="1"/>
  <c r="BT781" i="4" s="1"/>
  <c r="BS781" i="4"/>
  <c r="BR781" i="4" a="1"/>
  <c r="BR781" i="4" s="1"/>
  <c r="BQ781" i="4" a="1"/>
  <c r="BQ781" i="4" s="1"/>
  <c r="BP781" i="4" a="1"/>
  <c r="BP781" i="4" s="1"/>
  <c r="BO781" i="4" a="1"/>
  <c r="BO781" i="4" s="1"/>
  <c r="BN781" i="4" a="1"/>
  <c r="BN781" i="4" s="1"/>
  <c r="BM781" i="4" a="1"/>
  <c r="BM781" i="4" s="1"/>
  <c r="BL781" i="4" a="1"/>
  <c r="BL781" i="4" s="1"/>
  <c r="BK781" i="4"/>
  <c r="BJ781" i="4"/>
  <c r="BI781" i="4" a="1"/>
  <c r="BI781" i="4" s="1"/>
  <c r="BH781" i="4"/>
  <c r="BG781" i="4"/>
  <c r="BF781" i="4"/>
  <c r="BE781" i="4"/>
  <c r="BD781" i="4"/>
  <c r="AX781" i="4"/>
  <c r="AW781" i="4"/>
  <c r="AV781" i="4" a="1"/>
  <c r="AV781" i="4" s="1"/>
  <c r="AU781" i="4"/>
  <c r="AT781" i="4"/>
  <c r="AS781" i="4"/>
  <c r="AR781" i="4"/>
  <c r="AQ781" i="4" a="1"/>
  <c r="AQ781" i="4" s="1"/>
  <c r="AO781" i="4"/>
  <c r="AN781" i="4" a="1"/>
  <c r="AN781" i="4" s="1"/>
  <c r="AM781" i="4"/>
  <c r="AL781" i="4"/>
  <c r="AK781" i="4" a="1"/>
  <c r="AK781" i="4" s="1"/>
  <c r="AJ781" i="4"/>
  <c r="AI781" i="4"/>
  <c r="AG781" i="4"/>
  <c r="AF781" i="4"/>
  <c r="AE781" i="4"/>
  <c r="AD781" i="4"/>
  <c r="AC781" i="4"/>
  <c r="AA781" i="4"/>
  <c r="Y781" i="4"/>
  <c r="W781" i="4"/>
  <c r="V781" i="4"/>
  <c r="U781" i="4"/>
  <c r="R781" i="4"/>
  <c r="Q781" i="4"/>
  <c r="P781" i="4"/>
  <c r="O781" i="4"/>
  <c r="N781" i="4"/>
  <c r="M781" i="4"/>
  <c r="K781" i="4"/>
  <c r="J781" i="4"/>
  <c r="L781" i="4" s="1"/>
  <c r="CE780" i="4"/>
  <c r="CD780" i="4" a="1"/>
  <c r="CD780" i="4" s="1"/>
  <c r="CC780" i="4" a="1"/>
  <c r="CC780" i="4" s="1"/>
  <c r="CB780" i="4" a="1"/>
  <c r="CB780" i="4" s="1"/>
  <c r="CA780" i="4" a="1"/>
  <c r="CA780" i="4" s="1"/>
  <c r="BZ780" i="4" a="1"/>
  <c r="BZ780" i="4" s="1"/>
  <c r="BY780" i="4" a="1"/>
  <c r="BY780" i="4" s="1"/>
  <c r="BX780" i="4"/>
  <c r="BW780" i="4" a="1"/>
  <c r="BW780" i="4" s="1"/>
  <c r="BV780" i="4"/>
  <c r="BU780" i="4" a="1"/>
  <c r="BU780" i="4" s="1"/>
  <c r="BT780" i="4" a="1"/>
  <c r="BT780" i="4" s="1"/>
  <c r="BS780" i="4"/>
  <c r="BR780" i="4" a="1"/>
  <c r="BR780" i="4" s="1"/>
  <c r="BQ780" i="4" a="1"/>
  <c r="BQ780" i="4" s="1"/>
  <c r="BP780" i="4" a="1"/>
  <c r="BP780" i="4" s="1"/>
  <c r="BO780" i="4" a="1"/>
  <c r="BO780" i="4" s="1"/>
  <c r="BN780" i="4" a="1"/>
  <c r="BN780" i="4" s="1"/>
  <c r="BM780" i="4" a="1"/>
  <c r="BM780" i="4" s="1"/>
  <c r="BL780" i="4" a="1"/>
  <c r="BL780" i="4" s="1"/>
  <c r="BK780" i="4"/>
  <c r="BJ780" i="4"/>
  <c r="BI780" i="4" a="1"/>
  <c r="BI780" i="4" s="1"/>
  <c r="BH780" i="4"/>
  <c r="BG780" i="4"/>
  <c r="BF780" i="4"/>
  <c r="BE780" i="4"/>
  <c r="BD780" i="4"/>
  <c r="AX780" i="4"/>
  <c r="AW780" i="4"/>
  <c r="AV780" i="4" a="1"/>
  <c r="AV780" i="4" s="1"/>
  <c r="AU780" i="4"/>
  <c r="AT780" i="4"/>
  <c r="AS780" i="4"/>
  <c r="AR780" i="4"/>
  <c r="AQ780" i="4" a="1"/>
  <c r="AQ780" i="4" s="1"/>
  <c r="AO780" i="4"/>
  <c r="AN780" i="4" a="1"/>
  <c r="AN780" i="4" s="1"/>
  <c r="AM780" i="4"/>
  <c r="AL780" i="4"/>
  <c r="AK780" i="4" a="1"/>
  <c r="AK780" i="4" s="1"/>
  <c r="AJ780" i="4"/>
  <c r="AI780" i="4"/>
  <c r="AG780" i="4"/>
  <c r="AF780" i="4"/>
  <c r="AE780" i="4"/>
  <c r="AD780" i="4"/>
  <c r="AC780" i="4"/>
  <c r="AA780" i="4"/>
  <c r="Y780" i="4"/>
  <c r="W780" i="4"/>
  <c r="V780" i="4"/>
  <c r="U780" i="4"/>
  <c r="R780" i="4"/>
  <c r="Q780" i="4"/>
  <c r="P780" i="4"/>
  <c r="O780" i="4"/>
  <c r="N780" i="4"/>
  <c r="M780" i="4"/>
  <c r="K780" i="4"/>
  <c r="J780" i="4"/>
  <c r="L780" i="4" s="1"/>
  <c r="CE779" i="4"/>
  <c r="CD779" i="4" a="1"/>
  <c r="CD779" i="4" s="1"/>
  <c r="CC779" i="4" a="1"/>
  <c r="CC779" i="4" s="1"/>
  <c r="CB779" i="4" a="1"/>
  <c r="CB779" i="4" s="1"/>
  <c r="CA779" i="4" a="1"/>
  <c r="CA779" i="4" s="1"/>
  <c r="BZ779" i="4" a="1"/>
  <c r="BZ779" i="4" s="1"/>
  <c r="BY779" i="4" a="1"/>
  <c r="BY779" i="4" s="1"/>
  <c r="BX779" i="4"/>
  <c r="BW779" i="4" a="1"/>
  <c r="BW779" i="4" s="1"/>
  <c r="BV779" i="4"/>
  <c r="BU779" i="4" a="1"/>
  <c r="BU779" i="4" s="1"/>
  <c r="BT779" i="4" a="1"/>
  <c r="BT779" i="4" s="1"/>
  <c r="BS779" i="4"/>
  <c r="BR779" i="4" a="1"/>
  <c r="BR779" i="4" s="1"/>
  <c r="BQ779" i="4" a="1"/>
  <c r="BQ779" i="4" s="1"/>
  <c r="BP779" i="4" a="1"/>
  <c r="BP779" i="4" s="1"/>
  <c r="BO779" i="4" a="1"/>
  <c r="BO779" i="4" s="1"/>
  <c r="BN779" i="4" a="1"/>
  <c r="BN779" i="4" s="1"/>
  <c r="BM779" i="4" a="1"/>
  <c r="BM779" i="4" s="1"/>
  <c r="BL779" i="4" a="1"/>
  <c r="BL779" i="4" s="1"/>
  <c r="BK779" i="4"/>
  <c r="BJ779" i="4"/>
  <c r="BI779" i="4" a="1"/>
  <c r="BI779" i="4" s="1"/>
  <c r="BH779" i="4"/>
  <c r="BG779" i="4"/>
  <c r="BF779" i="4"/>
  <c r="BE779" i="4"/>
  <c r="BD779" i="4"/>
  <c r="AX779" i="4"/>
  <c r="AW779" i="4"/>
  <c r="AV779" i="4" a="1"/>
  <c r="AV779" i="4" s="1"/>
  <c r="AU779" i="4"/>
  <c r="AT779" i="4"/>
  <c r="AS779" i="4"/>
  <c r="AR779" i="4"/>
  <c r="AQ779" i="4" a="1"/>
  <c r="AQ779" i="4" s="1"/>
  <c r="AO779" i="4"/>
  <c r="AN779" i="4" a="1"/>
  <c r="AN779" i="4" s="1"/>
  <c r="AM779" i="4"/>
  <c r="AL779" i="4"/>
  <c r="AK779" i="4" a="1"/>
  <c r="AK779" i="4" s="1"/>
  <c r="AJ779" i="4"/>
  <c r="AI779" i="4"/>
  <c r="AG779" i="4"/>
  <c r="AF779" i="4"/>
  <c r="AE779" i="4"/>
  <c r="AD779" i="4"/>
  <c r="AC779" i="4"/>
  <c r="AA779" i="4"/>
  <c r="Y779" i="4"/>
  <c r="W779" i="4"/>
  <c r="V779" i="4"/>
  <c r="U779" i="4"/>
  <c r="R779" i="4"/>
  <c r="Q779" i="4"/>
  <c r="P779" i="4"/>
  <c r="O779" i="4"/>
  <c r="N779" i="4"/>
  <c r="M779" i="4"/>
  <c r="K779" i="4"/>
  <c r="J779" i="4"/>
  <c r="L779" i="4" s="1"/>
  <c r="CE778" i="4"/>
  <c r="CD778" i="4" a="1"/>
  <c r="CD778" i="4" s="1"/>
  <c r="CC778" i="4" a="1"/>
  <c r="CC778" i="4" s="1"/>
  <c r="CB778" i="4" a="1"/>
  <c r="CB778" i="4" s="1"/>
  <c r="CA778" i="4" a="1"/>
  <c r="CA778" i="4" s="1"/>
  <c r="BZ778" i="4" a="1"/>
  <c r="BZ778" i="4" s="1"/>
  <c r="BY778" i="4" a="1"/>
  <c r="BY778" i="4" s="1"/>
  <c r="BX778" i="4"/>
  <c r="BW778" i="4" a="1"/>
  <c r="BW778" i="4" s="1"/>
  <c r="BV778" i="4"/>
  <c r="BU778" i="4" a="1"/>
  <c r="BU778" i="4" s="1"/>
  <c r="BT778" i="4" a="1"/>
  <c r="BT778" i="4" s="1"/>
  <c r="BS778" i="4"/>
  <c r="BR778" i="4" a="1"/>
  <c r="BR778" i="4" s="1"/>
  <c r="BQ778" i="4" a="1"/>
  <c r="BQ778" i="4" s="1"/>
  <c r="BP778" i="4" a="1"/>
  <c r="BP778" i="4" s="1"/>
  <c r="BO778" i="4" a="1"/>
  <c r="BO778" i="4" s="1"/>
  <c r="BN778" i="4" a="1"/>
  <c r="BN778" i="4" s="1"/>
  <c r="BM778" i="4" a="1"/>
  <c r="BM778" i="4" s="1"/>
  <c r="BL778" i="4" a="1"/>
  <c r="BL778" i="4" s="1"/>
  <c r="BK778" i="4"/>
  <c r="BJ778" i="4"/>
  <c r="BI778" i="4" a="1"/>
  <c r="BI778" i="4" s="1"/>
  <c r="BH778" i="4"/>
  <c r="BG778" i="4"/>
  <c r="BF778" i="4"/>
  <c r="BE778" i="4"/>
  <c r="BD778" i="4"/>
  <c r="AX778" i="4"/>
  <c r="AW778" i="4"/>
  <c r="AV778" i="4" a="1"/>
  <c r="AV778" i="4" s="1"/>
  <c r="AU778" i="4"/>
  <c r="AT778" i="4"/>
  <c r="AS778" i="4"/>
  <c r="AR778" i="4"/>
  <c r="AQ778" i="4" a="1"/>
  <c r="AQ778" i="4" s="1"/>
  <c r="AO778" i="4"/>
  <c r="AN778" i="4" a="1"/>
  <c r="AN778" i="4" s="1"/>
  <c r="AM778" i="4"/>
  <c r="AL778" i="4"/>
  <c r="AK778" i="4" a="1"/>
  <c r="AK778" i="4" s="1"/>
  <c r="AJ778" i="4"/>
  <c r="AI778" i="4"/>
  <c r="AG778" i="4"/>
  <c r="AF778" i="4"/>
  <c r="AE778" i="4"/>
  <c r="AD778" i="4"/>
  <c r="AC778" i="4"/>
  <c r="AA778" i="4"/>
  <c r="Y778" i="4"/>
  <c r="W778" i="4"/>
  <c r="V778" i="4"/>
  <c r="U778" i="4"/>
  <c r="R778" i="4"/>
  <c r="Q778" i="4"/>
  <c r="P778" i="4"/>
  <c r="O778" i="4"/>
  <c r="N778" i="4"/>
  <c r="M778" i="4"/>
  <c r="K778" i="4"/>
  <c r="J778" i="4"/>
  <c r="L778" i="4" s="1"/>
  <c r="CE777" i="4"/>
  <c r="CD777" i="4" a="1"/>
  <c r="CD777" i="4" s="1"/>
  <c r="CC777" i="4" a="1"/>
  <c r="CC777" i="4" s="1"/>
  <c r="CB777" i="4" a="1"/>
  <c r="CB777" i="4" s="1"/>
  <c r="CA777" i="4" a="1"/>
  <c r="CA777" i="4" s="1"/>
  <c r="BZ777" i="4" a="1"/>
  <c r="BZ777" i="4" s="1"/>
  <c r="BY777" i="4" a="1"/>
  <c r="BY777" i="4" s="1"/>
  <c r="BX777" i="4"/>
  <c r="BW777" i="4" a="1"/>
  <c r="BW777" i="4" s="1"/>
  <c r="BV777" i="4"/>
  <c r="BU777" i="4" a="1"/>
  <c r="BU777" i="4" s="1"/>
  <c r="BT777" i="4" a="1"/>
  <c r="BT777" i="4" s="1"/>
  <c r="BS777" i="4"/>
  <c r="BR777" i="4" a="1"/>
  <c r="BR777" i="4" s="1"/>
  <c r="BQ777" i="4" a="1"/>
  <c r="BQ777" i="4" s="1"/>
  <c r="BP777" i="4" a="1"/>
  <c r="BP777" i="4" s="1"/>
  <c r="BO777" i="4" a="1"/>
  <c r="BO777" i="4" s="1"/>
  <c r="BN777" i="4" a="1"/>
  <c r="BN777" i="4" s="1"/>
  <c r="BM777" i="4" a="1"/>
  <c r="BM777" i="4" s="1"/>
  <c r="BL777" i="4" a="1"/>
  <c r="BL777" i="4" s="1"/>
  <c r="BK777" i="4"/>
  <c r="BJ777" i="4"/>
  <c r="BI777" i="4" a="1"/>
  <c r="BI777" i="4" s="1"/>
  <c r="BH777" i="4"/>
  <c r="BG777" i="4"/>
  <c r="BF777" i="4"/>
  <c r="BE777" i="4"/>
  <c r="BD777" i="4"/>
  <c r="AX777" i="4"/>
  <c r="AW777" i="4"/>
  <c r="AV777" i="4" a="1"/>
  <c r="AV777" i="4" s="1"/>
  <c r="AU777" i="4"/>
  <c r="AT777" i="4"/>
  <c r="AS777" i="4"/>
  <c r="AR777" i="4"/>
  <c r="AQ777" i="4" a="1"/>
  <c r="AQ777" i="4" s="1"/>
  <c r="AO777" i="4"/>
  <c r="AN777" i="4" a="1"/>
  <c r="AN777" i="4" s="1"/>
  <c r="AM777" i="4"/>
  <c r="AL777" i="4"/>
  <c r="AK777" i="4" a="1"/>
  <c r="AK777" i="4" s="1"/>
  <c r="AJ777" i="4"/>
  <c r="AI777" i="4"/>
  <c r="AG777" i="4"/>
  <c r="AF777" i="4"/>
  <c r="AE777" i="4"/>
  <c r="AD777" i="4"/>
  <c r="AC777" i="4"/>
  <c r="AA777" i="4"/>
  <c r="Y777" i="4"/>
  <c r="W777" i="4"/>
  <c r="V777" i="4"/>
  <c r="U777" i="4"/>
  <c r="R777" i="4"/>
  <c r="Q777" i="4"/>
  <c r="P777" i="4"/>
  <c r="O777" i="4"/>
  <c r="N777" i="4"/>
  <c r="M777" i="4"/>
  <c r="K777" i="4"/>
  <c r="J777" i="4"/>
  <c r="L777" i="4" s="1"/>
  <c r="CE776" i="4"/>
  <c r="CD776" i="4" a="1"/>
  <c r="CD776" i="4" s="1"/>
  <c r="CC776" i="4" a="1"/>
  <c r="CC776" i="4" s="1"/>
  <c r="CB776" i="4" a="1"/>
  <c r="CB776" i="4" s="1"/>
  <c r="CA776" i="4" a="1"/>
  <c r="CA776" i="4" s="1"/>
  <c r="BZ776" i="4" a="1"/>
  <c r="BZ776" i="4" s="1"/>
  <c r="BY776" i="4" a="1"/>
  <c r="BY776" i="4" s="1"/>
  <c r="BX776" i="4"/>
  <c r="BW776" i="4" a="1"/>
  <c r="BW776" i="4" s="1"/>
  <c r="BV776" i="4"/>
  <c r="BU776" i="4" a="1"/>
  <c r="BU776" i="4" s="1"/>
  <c r="BT776" i="4" a="1"/>
  <c r="BT776" i="4" s="1"/>
  <c r="BS776" i="4"/>
  <c r="BR776" i="4" a="1"/>
  <c r="BR776" i="4" s="1"/>
  <c r="BQ776" i="4" a="1"/>
  <c r="BQ776" i="4" s="1"/>
  <c r="BP776" i="4" a="1"/>
  <c r="BP776" i="4" s="1"/>
  <c r="BO776" i="4" a="1"/>
  <c r="BO776" i="4" s="1"/>
  <c r="BN776" i="4" a="1"/>
  <c r="BN776" i="4" s="1"/>
  <c r="BM776" i="4" a="1"/>
  <c r="BM776" i="4" s="1"/>
  <c r="BL776" i="4" a="1"/>
  <c r="BL776" i="4" s="1"/>
  <c r="BK776" i="4"/>
  <c r="BJ776" i="4"/>
  <c r="BI776" i="4" a="1"/>
  <c r="BI776" i="4" s="1"/>
  <c r="BH776" i="4"/>
  <c r="BG776" i="4"/>
  <c r="BF776" i="4"/>
  <c r="BE776" i="4"/>
  <c r="BD776" i="4"/>
  <c r="AX776" i="4"/>
  <c r="AW776" i="4"/>
  <c r="AV776" i="4" a="1"/>
  <c r="AV776" i="4" s="1"/>
  <c r="AU776" i="4"/>
  <c r="AT776" i="4"/>
  <c r="AS776" i="4"/>
  <c r="AR776" i="4"/>
  <c r="AQ776" i="4" a="1"/>
  <c r="AQ776" i="4" s="1"/>
  <c r="AO776" i="4"/>
  <c r="AN776" i="4" a="1"/>
  <c r="AN776" i="4" s="1"/>
  <c r="AM776" i="4"/>
  <c r="AL776" i="4"/>
  <c r="AK776" i="4" a="1"/>
  <c r="AK776" i="4" s="1"/>
  <c r="AJ776" i="4"/>
  <c r="AI776" i="4"/>
  <c r="AG776" i="4"/>
  <c r="AF776" i="4"/>
  <c r="AE776" i="4"/>
  <c r="AD776" i="4"/>
  <c r="AC776" i="4"/>
  <c r="AA776" i="4"/>
  <c r="Y776" i="4"/>
  <c r="W776" i="4"/>
  <c r="V776" i="4"/>
  <c r="U776" i="4"/>
  <c r="R776" i="4"/>
  <c r="Q776" i="4"/>
  <c r="P776" i="4"/>
  <c r="O776" i="4"/>
  <c r="N776" i="4"/>
  <c r="M776" i="4"/>
  <c r="K776" i="4"/>
  <c r="J776" i="4"/>
  <c r="L776" i="4" s="1"/>
  <c r="CE775" i="4"/>
  <c r="CD775" i="4" a="1"/>
  <c r="CD775" i="4" s="1"/>
  <c r="CC775" i="4" a="1"/>
  <c r="CC775" i="4" s="1"/>
  <c r="CB775" i="4" a="1"/>
  <c r="CB775" i="4" s="1"/>
  <c r="CA775" i="4" a="1"/>
  <c r="CA775" i="4" s="1"/>
  <c r="BZ775" i="4" a="1"/>
  <c r="BZ775" i="4" s="1"/>
  <c r="BY775" i="4" a="1"/>
  <c r="BY775" i="4" s="1"/>
  <c r="BX775" i="4"/>
  <c r="BW775" i="4" a="1"/>
  <c r="BW775" i="4" s="1"/>
  <c r="BV775" i="4"/>
  <c r="BU775" i="4" a="1"/>
  <c r="BU775" i="4" s="1"/>
  <c r="BT775" i="4" a="1"/>
  <c r="BT775" i="4" s="1"/>
  <c r="BS775" i="4"/>
  <c r="BR775" i="4" a="1"/>
  <c r="BR775" i="4" s="1"/>
  <c r="BQ775" i="4" a="1"/>
  <c r="BQ775" i="4" s="1"/>
  <c r="BP775" i="4" a="1"/>
  <c r="BP775" i="4" s="1"/>
  <c r="BO775" i="4" a="1"/>
  <c r="BO775" i="4" s="1"/>
  <c r="BN775" i="4" a="1"/>
  <c r="BN775" i="4" s="1"/>
  <c r="BM775" i="4" a="1"/>
  <c r="BM775" i="4" s="1"/>
  <c r="BL775" i="4" a="1"/>
  <c r="BL775" i="4" s="1"/>
  <c r="BK775" i="4"/>
  <c r="BJ775" i="4"/>
  <c r="BI775" i="4" a="1"/>
  <c r="BI775" i="4" s="1"/>
  <c r="BH775" i="4"/>
  <c r="BG775" i="4"/>
  <c r="BF775" i="4"/>
  <c r="BE775" i="4"/>
  <c r="BD775" i="4"/>
  <c r="AX775" i="4"/>
  <c r="AW775" i="4"/>
  <c r="AV775" i="4" a="1"/>
  <c r="AV775" i="4" s="1"/>
  <c r="AU775" i="4"/>
  <c r="AT775" i="4"/>
  <c r="AS775" i="4"/>
  <c r="AR775" i="4"/>
  <c r="AQ775" i="4" a="1"/>
  <c r="AQ775" i="4" s="1"/>
  <c r="AO775" i="4"/>
  <c r="AN775" i="4" a="1"/>
  <c r="AN775" i="4" s="1"/>
  <c r="AM775" i="4"/>
  <c r="AL775" i="4"/>
  <c r="AK775" i="4" a="1"/>
  <c r="AK775" i="4" s="1"/>
  <c r="AJ775" i="4"/>
  <c r="AI775" i="4"/>
  <c r="AG775" i="4"/>
  <c r="AF775" i="4"/>
  <c r="AE775" i="4"/>
  <c r="AD775" i="4"/>
  <c r="AC775" i="4"/>
  <c r="AA775" i="4"/>
  <c r="Y775" i="4"/>
  <c r="W775" i="4"/>
  <c r="V775" i="4"/>
  <c r="U775" i="4"/>
  <c r="R775" i="4"/>
  <c r="Q775" i="4"/>
  <c r="P775" i="4"/>
  <c r="O775" i="4"/>
  <c r="N775" i="4"/>
  <c r="M775" i="4"/>
  <c r="K775" i="4"/>
  <c r="J775" i="4"/>
  <c r="L775" i="4" s="1"/>
  <c r="CE774" i="4"/>
  <c r="CD774" i="4" a="1"/>
  <c r="CD774" i="4" s="1"/>
  <c r="CC774" i="4" a="1"/>
  <c r="CC774" i="4" s="1"/>
  <c r="CB774" i="4" a="1"/>
  <c r="CB774" i="4" s="1"/>
  <c r="CA774" i="4" a="1"/>
  <c r="CA774" i="4" s="1"/>
  <c r="BZ774" i="4" a="1"/>
  <c r="BZ774" i="4" s="1"/>
  <c r="BY774" i="4" a="1"/>
  <c r="BY774" i="4" s="1"/>
  <c r="BX774" i="4"/>
  <c r="BW774" i="4" a="1"/>
  <c r="BW774" i="4" s="1"/>
  <c r="BV774" i="4"/>
  <c r="BU774" i="4" a="1"/>
  <c r="BU774" i="4" s="1"/>
  <c r="BT774" i="4" a="1"/>
  <c r="BT774" i="4" s="1"/>
  <c r="BS774" i="4"/>
  <c r="BR774" i="4" a="1"/>
  <c r="BR774" i="4" s="1"/>
  <c r="BQ774" i="4" a="1"/>
  <c r="BQ774" i="4" s="1"/>
  <c r="BP774" i="4" a="1"/>
  <c r="BP774" i="4" s="1"/>
  <c r="BO774" i="4" a="1"/>
  <c r="BO774" i="4" s="1"/>
  <c r="BN774" i="4" a="1"/>
  <c r="BN774" i="4" s="1"/>
  <c r="BM774" i="4" a="1"/>
  <c r="BM774" i="4" s="1"/>
  <c r="BL774" i="4" a="1"/>
  <c r="BL774" i="4" s="1"/>
  <c r="BK774" i="4"/>
  <c r="BJ774" i="4"/>
  <c r="BI774" i="4" a="1"/>
  <c r="BI774" i="4" s="1"/>
  <c r="BH774" i="4"/>
  <c r="BG774" i="4"/>
  <c r="BF774" i="4"/>
  <c r="BE774" i="4"/>
  <c r="BD774" i="4"/>
  <c r="AX774" i="4"/>
  <c r="AW774" i="4"/>
  <c r="AV774" i="4" a="1"/>
  <c r="AV774" i="4" s="1"/>
  <c r="AU774" i="4"/>
  <c r="AT774" i="4"/>
  <c r="AS774" i="4"/>
  <c r="AR774" i="4"/>
  <c r="AQ774" i="4" a="1"/>
  <c r="AQ774" i="4" s="1"/>
  <c r="AO774" i="4"/>
  <c r="AN774" i="4" a="1"/>
  <c r="AN774" i="4" s="1"/>
  <c r="AM774" i="4"/>
  <c r="AL774" i="4"/>
  <c r="AK774" i="4" a="1"/>
  <c r="AK774" i="4" s="1"/>
  <c r="AJ774" i="4"/>
  <c r="AI774" i="4"/>
  <c r="AG774" i="4"/>
  <c r="AF774" i="4"/>
  <c r="AE774" i="4"/>
  <c r="AD774" i="4"/>
  <c r="AC774" i="4"/>
  <c r="AA774" i="4"/>
  <c r="Y774" i="4"/>
  <c r="W774" i="4"/>
  <c r="V774" i="4"/>
  <c r="U774" i="4"/>
  <c r="R774" i="4"/>
  <c r="Q774" i="4"/>
  <c r="P774" i="4"/>
  <c r="O774" i="4"/>
  <c r="N774" i="4"/>
  <c r="M774" i="4"/>
  <c r="K774" i="4"/>
  <c r="J774" i="4"/>
  <c r="L774" i="4" s="1"/>
  <c r="CE773" i="4"/>
  <c r="CD773" i="4" a="1"/>
  <c r="CD773" i="4" s="1"/>
  <c r="CC773" i="4" a="1"/>
  <c r="CC773" i="4" s="1"/>
  <c r="CB773" i="4" a="1"/>
  <c r="CB773" i="4" s="1"/>
  <c r="CA773" i="4" a="1"/>
  <c r="CA773" i="4" s="1"/>
  <c r="BZ773" i="4" a="1"/>
  <c r="BZ773" i="4" s="1"/>
  <c r="BY773" i="4" a="1"/>
  <c r="BY773" i="4" s="1"/>
  <c r="BX773" i="4"/>
  <c r="BW773" i="4" a="1"/>
  <c r="BW773" i="4" s="1"/>
  <c r="BV773" i="4"/>
  <c r="BU773" i="4" a="1"/>
  <c r="BU773" i="4" s="1"/>
  <c r="BT773" i="4" a="1"/>
  <c r="BT773" i="4" s="1"/>
  <c r="BS773" i="4"/>
  <c r="BR773" i="4" a="1"/>
  <c r="BR773" i="4" s="1"/>
  <c r="BQ773" i="4" a="1"/>
  <c r="BQ773" i="4" s="1"/>
  <c r="BP773" i="4" a="1"/>
  <c r="BP773" i="4" s="1"/>
  <c r="BO773" i="4" a="1"/>
  <c r="BO773" i="4" s="1"/>
  <c r="BN773" i="4" a="1"/>
  <c r="BN773" i="4" s="1"/>
  <c r="BM773" i="4" a="1"/>
  <c r="BM773" i="4" s="1"/>
  <c r="BL773" i="4" a="1"/>
  <c r="BL773" i="4" s="1"/>
  <c r="BK773" i="4"/>
  <c r="BJ773" i="4"/>
  <c r="BI773" i="4" a="1"/>
  <c r="BI773" i="4" s="1"/>
  <c r="BH773" i="4"/>
  <c r="BG773" i="4"/>
  <c r="BF773" i="4"/>
  <c r="BE773" i="4"/>
  <c r="BD773" i="4"/>
  <c r="AX773" i="4"/>
  <c r="AW773" i="4"/>
  <c r="AV773" i="4" a="1"/>
  <c r="AV773" i="4" s="1"/>
  <c r="AU773" i="4"/>
  <c r="AT773" i="4"/>
  <c r="AS773" i="4"/>
  <c r="AR773" i="4"/>
  <c r="AQ773" i="4" a="1"/>
  <c r="AQ773" i="4" s="1"/>
  <c r="AO773" i="4"/>
  <c r="AN773" i="4" a="1"/>
  <c r="AN773" i="4" s="1"/>
  <c r="AM773" i="4"/>
  <c r="AL773" i="4"/>
  <c r="AK773" i="4" a="1"/>
  <c r="AK773" i="4" s="1"/>
  <c r="AJ773" i="4"/>
  <c r="AI773" i="4"/>
  <c r="AG773" i="4"/>
  <c r="AF773" i="4"/>
  <c r="AE773" i="4"/>
  <c r="AD773" i="4"/>
  <c r="AC773" i="4"/>
  <c r="AA773" i="4"/>
  <c r="Y773" i="4"/>
  <c r="W773" i="4"/>
  <c r="V773" i="4"/>
  <c r="U773" i="4"/>
  <c r="R773" i="4"/>
  <c r="Q773" i="4"/>
  <c r="P773" i="4"/>
  <c r="O773" i="4"/>
  <c r="N773" i="4"/>
  <c r="M773" i="4"/>
  <c r="K773" i="4"/>
  <c r="J773" i="4"/>
  <c r="L773" i="4" s="1"/>
  <c r="CE772" i="4"/>
  <c r="CD772" i="4" a="1"/>
  <c r="CD772" i="4" s="1"/>
  <c r="CC772" i="4" a="1"/>
  <c r="CC772" i="4" s="1"/>
  <c r="CB772" i="4" a="1"/>
  <c r="CB772" i="4" s="1"/>
  <c r="CA772" i="4" a="1"/>
  <c r="CA772" i="4" s="1"/>
  <c r="BZ772" i="4" a="1"/>
  <c r="BZ772" i="4" s="1"/>
  <c r="BY772" i="4" a="1"/>
  <c r="BY772" i="4" s="1"/>
  <c r="BX772" i="4"/>
  <c r="BW772" i="4" a="1"/>
  <c r="BW772" i="4" s="1"/>
  <c r="BV772" i="4"/>
  <c r="BU772" i="4" a="1"/>
  <c r="BU772" i="4" s="1"/>
  <c r="BT772" i="4" a="1"/>
  <c r="BT772" i="4" s="1"/>
  <c r="BS772" i="4"/>
  <c r="BR772" i="4" a="1"/>
  <c r="BR772" i="4" s="1"/>
  <c r="BQ772" i="4" a="1"/>
  <c r="BQ772" i="4" s="1"/>
  <c r="BP772" i="4" a="1"/>
  <c r="BP772" i="4" s="1"/>
  <c r="BO772" i="4" a="1"/>
  <c r="BO772" i="4" s="1"/>
  <c r="BN772" i="4" a="1"/>
  <c r="BN772" i="4" s="1"/>
  <c r="BM772" i="4" a="1"/>
  <c r="BM772" i="4" s="1"/>
  <c r="BL772" i="4" a="1"/>
  <c r="BL772" i="4" s="1"/>
  <c r="BK772" i="4"/>
  <c r="BJ772" i="4"/>
  <c r="BI772" i="4" a="1"/>
  <c r="BI772" i="4" s="1"/>
  <c r="BH772" i="4"/>
  <c r="BG772" i="4"/>
  <c r="BF772" i="4"/>
  <c r="BE772" i="4"/>
  <c r="BD772" i="4"/>
  <c r="AX772" i="4"/>
  <c r="AW772" i="4"/>
  <c r="AV772" i="4" a="1"/>
  <c r="AV772" i="4" s="1"/>
  <c r="AU772" i="4"/>
  <c r="AT772" i="4"/>
  <c r="AS772" i="4"/>
  <c r="AR772" i="4"/>
  <c r="AQ772" i="4" a="1"/>
  <c r="AQ772" i="4" s="1"/>
  <c r="AO772" i="4"/>
  <c r="AN772" i="4" a="1"/>
  <c r="AN772" i="4" s="1"/>
  <c r="AM772" i="4"/>
  <c r="AL772" i="4"/>
  <c r="AK772" i="4" a="1"/>
  <c r="AK772" i="4" s="1"/>
  <c r="AJ772" i="4"/>
  <c r="AI772" i="4"/>
  <c r="AG772" i="4"/>
  <c r="AF772" i="4"/>
  <c r="AE772" i="4"/>
  <c r="AD772" i="4"/>
  <c r="AC772" i="4"/>
  <c r="AA772" i="4"/>
  <c r="Y772" i="4"/>
  <c r="W772" i="4"/>
  <c r="V772" i="4"/>
  <c r="U772" i="4"/>
  <c r="R772" i="4"/>
  <c r="Q772" i="4"/>
  <c r="P772" i="4"/>
  <c r="O772" i="4"/>
  <c r="N772" i="4"/>
  <c r="M772" i="4"/>
  <c r="K772" i="4"/>
  <c r="J772" i="4"/>
  <c r="L772" i="4" s="1"/>
  <c r="CE771" i="4"/>
  <c r="CD771" i="4" a="1"/>
  <c r="CD771" i="4" s="1"/>
  <c r="CC771" i="4" a="1"/>
  <c r="CC771" i="4" s="1"/>
  <c r="CB771" i="4" a="1"/>
  <c r="CB771" i="4" s="1"/>
  <c r="CA771" i="4" a="1"/>
  <c r="CA771" i="4" s="1"/>
  <c r="BZ771" i="4" a="1"/>
  <c r="BZ771" i="4" s="1"/>
  <c r="BY771" i="4" a="1"/>
  <c r="BY771" i="4" s="1"/>
  <c r="BX771" i="4"/>
  <c r="BW771" i="4" a="1"/>
  <c r="BW771" i="4" s="1"/>
  <c r="BV771" i="4"/>
  <c r="BU771" i="4" a="1"/>
  <c r="BU771" i="4" s="1"/>
  <c r="BT771" i="4" a="1"/>
  <c r="BT771" i="4" s="1"/>
  <c r="BS771" i="4"/>
  <c r="BR771" i="4" a="1"/>
  <c r="BR771" i="4" s="1"/>
  <c r="BQ771" i="4" a="1"/>
  <c r="BQ771" i="4" s="1"/>
  <c r="BP771" i="4" a="1"/>
  <c r="BP771" i="4" s="1"/>
  <c r="BO771" i="4" a="1"/>
  <c r="BO771" i="4" s="1"/>
  <c r="BN771" i="4" a="1"/>
  <c r="BN771" i="4" s="1"/>
  <c r="BM771" i="4" a="1"/>
  <c r="BM771" i="4" s="1"/>
  <c r="BL771" i="4" a="1"/>
  <c r="BL771" i="4" s="1"/>
  <c r="BK771" i="4"/>
  <c r="BJ771" i="4"/>
  <c r="BI771" i="4" a="1"/>
  <c r="BI771" i="4" s="1"/>
  <c r="BH771" i="4"/>
  <c r="BG771" i="4"/>
  <c r="BF771" i="4"/>
  <c r="BE771" i="4"/>
  <c r="BD771" i="4"/>
  <c r="AX771" i="4"/>
  <c r="AW771" i="4"/>
  <c r="AV771" i="4" a="1"/>
  <c r="AV771" i="4" s="1"/>
  <c r="AU771" i="4"/>
  <c r="AT771" i="4"/>
  <c r="AS771" i="4"/>
  <c r="AR771" i="4"/>
  <c r="AQ771" i="4" a="1"/>
  <c r="AQ771" i="4" s="1"/>
  <c r="AO771" i="4"/>
  <c r="AN771" i="4" a="1"/>
  <c r="AN771" i="4" s="1"/>
  <c r="AM771" i="4"/>
  <c r="AL771" i="4"/>
  <c r="AK771" i="4" a="1"/>
  <c r="AK771" i="4" s="1"/>
  <c r="AJ771" i="4"/>
  <c r="AI771" i="4"/>
  <c r="AG771" i="4"/>
  <c r="AF771" i="4"/>
  <c r="AE771" i="4"/>
  <c r="AD771" i="4"/>
  <c r="AC771" i="4"/>
  <c r="AA771" i="4"/>
  <c r="Y771" i="4"/>
  <c r="W771" i="4"/>
  <c r="V771" i="4"/>
  <c r="U771" i="4"/>
  <c r="R771" i="4"/>
  <c r="Q771" i="4"/>
  <c r="P771" i="4"/>
  <c r="O771" i="4"/>
  <c r="N771" i="4"/>
  <c r="M771" i="4"/>
  <c r="K771" i="4"/>
  <c r="J771" i="4"/>
  <c r="L771" i="4" s="1"/>
  <c r="CE770" i="4"/>
  <c r="CD770" i="4" a="1"/>
  <c r="CD770" i="4" s="1"/>
  <c r="CC770" i="4" a="1"/>
  <c r="CC770" i="4" s="1"/>
  <c r="CB770" i="4" a="1"/>
  <c r="CB770" i="4" s="1"/>
  <c r="CA770" i="4" a="1"/>
  <c r="CA770" i="4" s="1"/>
  <c r="BZ770" i="4" a="1"/>
  <c r="BZ770" i="4" s="1"/>
  <c r="BY770" i="4" a="1"/>
  <c r="BY770" i="4" s="1"/>
  <c r="BX770" i="4"/>
  <c r="BW770" i="4" a="1"/>
  <c r="BW770" i="4" s="1"/>
  <c r="BV770" i="4"/>
  <c r="BU770" i="4" a="1"/>
  <c r="BU770" i="4" s="1"/>
  <c r="BT770" i="4" a="1"/>
  <c r="BT770" i="4" s="1"/>
  <c r="BS770" i="4"/>
  <c r="BR770" i="4" a="1"/>
  <c r="BR770" i="4" s="1"/>
  <c r="BQ770" i="4" a="1"/>
  <c r="BQ770" i="4" s="1"/>
  <c r="BP770" i="4" a="1"/>
  <c r="BP770" i="4" s="1"/>
  <c r="BO770" i="4" a="1"/>
  <c r="BO770" i="4" s="1"/>
  <c r="BN770" i="4" a="1"/>
  <c r="BN770" i="4" s="1"/>
  <c r="BM770" i="4" a="1"/>
  <c r="BM770" i="4" s="1"/>
  <c r="BL770" i="4" a="1"/>
  <c r="BL770" i="4" s="1"/>
  <c r="BK770" i="4"/>
  <c r="BJ770" i="4"/>
  <c r="BI770" i="4" a="1"/>
  <c r="BI770" i="4" s="1"/>
  <c r="BH770" i="4"/>
  <c r="BG770" i="4"/>
  <c r="BF770" i="4"/>
  <c r="BE770" i="4"/>
  <c r="BD770" i="4"/>
  <c r="AX770" i="4"/>
  <c r="AW770" i="4"/>
  <c r="AV770" i="4" a="1"/>
  <c r="AV770" i="4" s="1"/>
  <c r="AU770" i="4"/>
  <c r="AT770" i="4"/>
  <c r="AS770" i="4"/>
  <c r="AR770" i="4"/>
  <c r="AQ770" i="4" a="1"/>
  <c r="AQ770" i="4" s="1"/>
  <c r="AO770" i="4"/>
  <c r="AN770" i="4" a="1"/>
  <c r="AN770" i="4" s="1"/>
  <c r="AM770" i="4"/>
  <c r="AL770" i="4"/>
  <c r="AK770" i="4" a="1"/>
  <c r="AK770" i="4" s="1"/>
  <c r="AJ770" i="4"/>
  <c r="AI770" i="4"/>
  <c r="AG770" i="4"/>
  <c r="AF770" i="4"/>
  <c r="AE770" i="4"/>
  <c r="AD770" i="4"/>
  <c r="AC770" i="4"/>
  <c r="AA770" i="4"/>
  <c r="Y770" i="4"/>
  <c r="W770" i="4"/>
  <c r="V770" i="4"/>
  <c r="U770" i="4"/>
  <c r="R770" i="4"/>
  <c r="Q770" i="4"/>
  <c r="P770" i="4"/>
  <c r="O770" i="4"/>
  <c r="N770" i="4"/>
  <c r="M770" i="4"/>
  <c r="K770" i="4"/>
  <c r="J770" i="4"/>
  <c r="L770" i="4" s="1"/>
  <c r="CE769" i="4"/>
  <c r="CD769" i="4" a="1"/>
  <c r="CD769" i="4" s="1"/>
  <c r="CC769" i="4" a="1"/>
  <c r="CC769" i="4" s="1"/>
  <c r="CB769" i="4" a="1"/>
  <c r="CB769" i="4" s="1"/>
  <c r="CA769" i="4" a="1"/>
  <c r="CA769" i="4" s="1"/>
  <c r="BZ769" i="4" a="1"/>
  <c r="BZ769" i="4" s="1"/>
  <c r="BY769" i="4" a="1"/>
  <c r="BY769" i="4" s="1"/>
  <c r="BX769" i="4"/>
  <c r="BW769" i="4" a="1"/>
  <c r="BW769" i="4" s="1"/>
  <c r="BV769" i="4"/>
  <c r="BU769" i="4" a="1"/>
  <c r="BU769" i="4" s="1"/>
  <c r="BT769" i="4" a="1"/>
  <c r="BT769" i="4" s="1"/>
  <c r="BS769" i="4"/>
  <c r="BR769" i="4" a="1"/>
  <c r="BR769" i="4" s="1"/>
  <c r="BQ769" i="4" a="1"/>
  <c r="BQ769" i="4" s="1"/>
  <c r="BP769" i="4" a="1"/>
  <c r="BP769" i="4" s="1"/>
  <c r="BO769" i="4" a="1"/>
  <c r="BO769" i="4" s="1"/>
  <c r="BN769" i="4" a="1"/>
  <c r="BN769" i="4" s="1"/>
  <c r="BM769" i="4" a="1"/>
  <c r="BM769" i="4" s="1"/>
  <c r="BL769" i="4" a="1"/>
  <c r="BL769" i="4" s="1"/>
  <c r="BK769" i="4"/>
  <c r="BJ769" i="4"/>
  <c r="BI769" i="4" a="1"/>
  <c r="BI769" i="4" s="1"/>
  <c r="BH769" i="4"/>
  <c r="BG769" i="4"/>
  <c r="BF769" i="4"/>
  <c r="BE769" i="4"/>
  <c r="BD769" i="4"/>
  <c r="AX769" i="4"/>
  <c r="AW769" i="4"/>
  <c r="AV769" i="4" a="1"/>
  <c r="AV769" i="4" s="1"/>
  <c r="AU769" i="4"/>
  <c r="AT769" i="4"/>
  <c r="AS769" i="4"/>
  <c r="AR769" i="4"/>
  <c r="AQ769" i="4" a="1"/>
  <c r="AQ769" i="4" s="1"/>
  <c r="AO769" i="4"/>
  <c r="AN769" i="4" a="1"/>
  <c r="AN769" i="4" s="1"/>
  <c r="AM769" i="4"/>
  <c r="AL769" i="4"/>
  <c r="AK769" i="4" a="1"/>
  <c r="AK769" i="4" s="1"/>
  <c r="AJ769" i="4"/>
  <c r="AI769" i="4"/>
  <c r="AG769" i="4"/>
  <c r="AF769" i="4"/>
  <c r="AE769" i="4"/>
  <c r="AD769" i="4"/>
  <c r="AC769" i="4"/>
  <c r="AA769" i="4"/>
  <c r="Y769" i="4"/>
  <c r="W769" i="4"/>
  <c r="V769" i="4"/>
  <c r="U769" i="4"/>
  <c r="R769" i="4"/>
  <c r="Q769" i="4"/>
  <c r="P769" i="4"/>
  <c r="O769" i="4"/>
  <c r="N769" i="4"/>
  <c r="M769" i="4"/>
  <c r="K769" i="4"/>
  <c r="J769" i="4"/>
  <c r="L769" i="4" s="1"/>
  <c r="CE768" i="4"/>
  <c r="CD768" i="4" a="1"/>
  <c r="CD768" i="4" s="1"/>
  <c r="CC768" i="4" a="1"/>
  <c r="CC768" i="4" s="1"/>
  <c r="CB768" i="4" a="1"/>
  <c r="CB768" i="4" s="1"/>
  <c r="CA768" i="4" a="1"/>
  <c r="CA768" i="4" s="1"/>
  <c r="BZ768" i="4" a="1"/>
  <c r="BZ768" i="4" s="1"/>
  <c r="BY768" i="4" a="1"/>
  <c r="BY768" i="4" s="1"/>
  <c r="BX768" i="4"/>
  <c r="BW768" i="4" a="1"/>
  <c r="BW768" i="4" s="1"/>
  <c r="BV768" i="4"/>
  <c r="BU768" i="4" a="1"/>
  <c r="BU768" i="4" s="1"/>
  <c r="BT768" i="4" a="1"/>
  <c r="BT768" i="4" s="1"/>
  <c r="BS768" i="4"/>
  <c r="BR768" i="4" a="1"/>
  <c r="BR768" i="4" s="1"/>
  <c r="BQ768" i="4" a="1"/>
  <c r="BQ768" i="4" s="1"/>
  <c r="BP768" i="4" a="1"/>
  <c r="BP768" i="4" s="1"/>
  <c r="BO768" i="4" a="1"/>
  <c r="BO768" i="4" s="1"/>
  <c r="BN768" i="4" a="1"/>
  <c r="BN768" i="4" s="1"/>
  <c r="BM768" i="4" a="1"/>
  <c r="BM768" i="4" s="1"/>
  <c r="BL768" i="4" a="1"/>
  <c r="BL768" i="4" s="1"/>
  <c r="BK768" i="4"/>
  <c r="BJ768" i="4"/>
  <c r="BI768" i="4" a="1"/>
  <c r="BI768" i="4" s="1"/>
  <c r="BH768" i="4"/>
  <c r="BG768" i="4"/>
  <c r="BF768" i="4"/>
  <c r="BE768" i="4"/>
  <c r="BD768" i="4"/>
  <c r="AX768" i="4"/>
  <c r="AW768" i="4"/>
  <c r="AV768" i="4" a="1"/>
  <c r="AV768" i="4" s="1"/>
  <c r="AU768" i="4"/>
  <c r="AT768" i="4"/>
  <c r="AS768" i="4"/>
  <c r="AR768" i="4"/>
  <c r="AQ768" i="4" a="1"/>
  <c r="AQ768" i="4" s="1"/>
  <c r="AO768" i="4"/>
  <c r="AN768" i="4" a="1"/>
  <c r="AN768" i="4" s="1"/>
  <c r="AM768" i="4"/>
  <c r="AL768" i="4"/>
  <c r="AK768" i="4" a="1"/>
  <c r="AK768" i="4" s="1"/>
  <c r="AJ768" i="4"/>
  <c r="AI768" i="4"/>
  <c r="AG768" i="4"/>
  <c r="AF768" i="4"/>
  <c r="AE768" i="4"/>
  <c r="AD768" i="4"/>
  <c r="AC768" i="4"/>
  <c r="AA768" i="4"/>
  <c r="Y768" i="4"/>
  <c r="W768" i="4"/>
  <c r="V768" i="4"/>
  <c r="U768" i="4"/>
  <c r="R768" i="4"/>
  <c r="Q768" i="4"/>
  <c r="P768" i="4"/>
  <c r="O768" i="4"/>
  <c r="N768" i="4"/>
  <c r="M768" i="4"/>
  <c r="K768" i="4"/>
  <c r="J768" i="4"/>
  <c r="L768" i="4" s="1"/>
  <c r="CE767" i="4"/>
  <c r="CD767" i="4" a="1"/>
  <c r="CD767" i="4" s="1"/>
  <c r="CC767" i="4" a="1"/>
  <c r="CC767" i="4" s="1"/>
  <c r="CB767" i="4" a="1"/>
  <c r="CB767" i="4" s="1"/>
  <c r="CA767" i="4" a="1"/>
  <c r="CA767" i="4" s="1"/>
  <c r="BZ767" i="4" a="1"/>
  <c r="BZ767" i="4" s="1"/>
  <c r="BY767" i="4" a="1"/>
  <c r="BY767" i="4" s="1"/>
  <c r="BX767" i="4"/>
  <c r="BW767" i="4" a="1"/>
  <c r="BW767" i="4" s="1"/>
  <c r="BV767" i="4"/>
  <c r="BU767" i="4" a="1"/>
  <c r="BU767" i="4" s="1"/>
  <c r="BT767" i="4" a="1"/>
  <c r="BT767" i="4" s="1"/>
  <c r="BS767" i="4"/>
  <c r="BR767" i="4" a="1"/>
  <c r="BR767" i="4" s="1"/>
  <c r="BQ767" i="4" a="1"/>
  <c r="BQ767" i="4" s="1"/>
  <c r="BP767" i="4" a="1"/>
  <c r="BP767" i="4" s="1"/>
  <c r="BO767" i="4" a="1"/>
  <c r="BO767" i="4" s="1"/>
  <c r="BN767" i="4" a="1"/>
  <c r="BN767" i="4" s="1"/>
  <c r="BM767" i="4" a="1"/>
  <c r="BM767" i="4" s="1"/>
  <c r="BL767" i="4" a="1"/>
  <c r="BL767" i="4" s="1"/>
  <c r="BK767" i="4"/>
  <c r="BJ767" i="4"/>
  <c r="BI767" i="4" a="1"/>
  <c r="BI767" i="4" s="1"/>
  <c r="BH767" i="4"/>
  <c r="BG767" i="4"/>
  <c r="BF767" i="4"/>
  <c r="BE767" i="4"/>
  <c r="BD767" i="4"/>
  <c r="AX767" i="4"/>
  <c r="AW767" i="4"/>
  <c r="AV767" i="4" a="1"/>
  <c r="AV767" i="4" s="1"/>
  <c r="AU767" i="4"/>
  <c r="AT767" i="4"/>
  <c r="AS767" i="4"/>
  <c r="AR767" i="4"/>
  <c r="AQ767" i="4" a="1"/>
  <c r="AQ767" i="4" s="1"/>
  <c r="AO767" i="4"/>
  <c r="AN767" i="4" a="1"/>
  <c r="AN767" i="4" s="1"/>
  <c r="AM767" i="4"/>
  <c r="AL767" i="4"/>
  <c r="AK767" i="4" a="1"/>
  <c r="AK767" i="4" s="1"/>
  <c r="AJ767" i="4"/>
  <c r="AI767" i="4"/>
  <c r="AG767" i="4"/>
  <c r="AF767" i="4"/>
  <c r="AE767" i="4"/>
  <c r="AD767" i="4"/>
  <c r="AC767" i="4"/>
  <c r="AA767" i="4"/>
  <c r="Y767" i="4"/>
  <c r="W767" i="4"/>
  <c r="V767" i="4"/>
  <c r="U767" i="4"/>
  <c r="R767" i="4"/>
  <c r="Q767" i="4"/>
  <c r="P767" i="4"/>
  <c r="O767" i="4"/>
  <c r="N767" i="4"/>
  <c r="M767" i="4"/>
  <c r="K767" i="4"/>
  <c r="J767" i="4"/>
  <c r="L767" i="4" s="1"/>
  <c r="CE766" i="4"/>
  <c r="CD766" i="4" a="1"/>
  <c r="CD766" i="4" s="1"/>
  <c r="CC766" i="4" a="1"/>
  <c r="CC766" i="4" s="1"/>
  <c r="CB766" i="4" a="1"/>
  <c r="CB766" i="4" s="1"/>
  <c r="CA766" i="4" a="1"/>
  <c r="CA766" i="4" s="1"/>
  <c r="BZ766" i="4" a="1"/>
  <c r="BZ766" i="4" s="1"/>
  <c r="BY766" i="4" a="1"/>
  <c r="BY766" i="4" s="1"/>
  <c r="BX766" i="4"/>
  <c r="BW766" i="4" a="1"/>
  <c r="BW766" i="4" s="1"/>
  <c r="BV766" i="4"/>
  <c r="BU766" i="4" a="1"/>
  <c r="BU766" i="4" s="1"/>
  <c r="BT766" i="4" a="1"/>
  <c r="BT766" i="4" s="1"/>
  <c r="BS766" i="4"/>
  <c r="BR766" i="4" a="1"/>
  <c r="BR766" i="4" s="1"/>
  <c r="BQ766" i="4" a="1"/>
  <c r="BQ766" i="4" s="1"/>
  <c r="BP766" i="4" a="1"/>
  <c r="BP766" i="4" s="1"/>
  <c r="BO766" i="4" a="1"/>
  <c r="BO766" i="4" s="1"/>
  <c r="BN766" i="4" a="1"/>
  <c r="BN766" i="4" s="1"/>
  <c r="BM766" i="4" a="1"/>
  <c r="BM766" i="4" s="1"/>
  <c r="BL766" i="4" a="1"/>
  <c r="BL766" i="4" s="1"/>
  <c r="BK766" i="4"/>
  <c r="BJ766" i="4"/>
  <c r="BI766" i="4" a="1"/>
  <c r="BI766" i="4" s="1"/>
  <c r="BH766" i="4"/>
  <c r="BG766" i="4"/>
  <c r="BF766" i="4"/>
  <c r="BE766" i="4"/>
  <c r="BD766" i="4"/>
  <c r="AX766" i="4"/>
  <c r="AW766" i="4"/>
  <c r="AV766" i="4" a="1"/>
  <c r="AV766" i="4" s="1"/>
  <c r="AU766" i="4"/>
  <c r="AT766" i="4"/>
  <c r="AS766" i="4"/>
  <c r="AR766" i="4"/>
  <c r="AQ766" i="4" a="1"/>
  <c r="AQ766" i="4" s="1"/>
  <c r="AO766" i="4"/>
  <c r="AN766" i="4" a="1"/>
  <c r="AN766" i="4" s="1"/>
  <c r="AM766" i="4"/>
  <c r="AL766" i="4"/>
  <c r="AK766" i="4" a="1"/>
  <c r="AK766" i="4" s="1"/>
  <c r="AJ766" i="4"/>
  <c r="AI766" i="4"/>
  <c r="AG766" i="4"/>
  <c r="AF766" i="4"/>
  <c r="AE766" i="4"/>
  <c r="AD766" i="4"/>
  <c r="AC766" i="4"/>
  <c r="AA766" i="4"/>
  <c r="Y766" i="4"/>
  <c r="W766" i="4"/>
  <c r="V766" i="4"/>
  <c r="U766" i="4"/>
  <c r="R766" i="4"/>
  <c r="Q766" i="4"/>
  <c r="P766" i="4"/>
  <c r="O766" i="4"/>
  <c r="N766" i="4"/>
  <c r="M766" i="4"/>
  <c r="K766" i="4"/>
  <c r="J766" i="4"/>
  <c r="L766" i="4" s="1"/>
  <c r="CE765" i="4"/>
  <c r="CD765" i="4" a="1"/>
  <c r="CD765" i="4" s="1"/>
  <c r="CC765" i="4" a="1"/>
  <c r="CC765" i="4" s="1"/>
  <c r="CB765" i="4" a="1"/>
  <c r="CB765" i="4" s="1"/>
  <c r="CA765" i="4" a="1"/>
  <c r="CA765" i="4" s="1"/>
  <c r="BZ765" i="4" a="1"/>
  <c r="BZ765" i="4" s="1"/>
  <c r="BY765" i="4" a="1"/>
  <c r="BY765" i="4" s="1"/>
  <c r="BX765" i="4"/>
  <c r="BW765" i="4" a="1"/>
  <c r="BW765" i="4" s="1"/>
  <c r="BV765" i="4"/>
  <c r="BU765" i="4" a="1"/>
  <c r="BU765" i="4" s="1"/>
  <c r="BT765" i="4" a="1"/>
  <c r="BT765" i="4" s="1"/>
  <c r="BS765" i="4"/>
  <c r="BR765" i="4" a="1"/>
  <c r="BR765" i="4" s="1"/>
  <c r="BQ765" i="4" a="1"/>
  <c r="BQ765" i="4" s="1"/>
  <c r="BP765" i="4" a="1"/>
  <c r="BP765" i="4" s="1"/>
  <c r="BO765" i="4" a="1"/>
  <c r="BO765" i="4" s="1"/>
  <c r="BN765" i="4" a="1"/>
  <c r="BN765" i="4" s="1"/>
  <c r="BM765" i="4" a="1"/>
  <c r="BM765" i="4" s="1"/>
  <c r="BL765" i="4" a="1"/>
  <c r="BL765" i="4" s="1"/>
  <c r="BK765" i="4"/>
  <c r="BJ765" i="4"/>
  <c r="BI765" i="4" a="1"/>
  <c r="BI765" i="4" s="1"/>
  <c r="BH765" i="4"/>
  <c r="BG765" i="4"/>
  <c r="BF765" i="4"/>
  <c r="BE765" i="4"/>
  <c r="BD765" i="4"/>
  <c r="AX765" i="4"/>
  <c r="AW765" i="4"/>
  <c r="AV765" i="4" a="1"/>
  <c r="AV765" i="4" s="1"/>
  <c r="AU765" i="4"/>
  <c r="AT765" i="4"/>
  <c r="AS765" i="4"/>
  <c r="AR765" i="4"/>
  <c r="AQ765" i="4" a="1"/>
  <c r="AQ765" i="4" s="1"/>
  <c r="AO765" i="4"/>
  <c r="AN765" i="4" a="1"/>
  <c r="AN765" i="4" s="1"/>
  <c r="AM765" i="4"/>
  <c r="AL765" i="4"/>
  <c r="AK765" i="4" a="1"/>
  <c r="AK765" i="4" s="1"/>
  <c r="AJ765" i="4"/>
  <c r="AI765" i="4"/>
  <c r="AG765" i="4"/>
  <c r="AF765" i="4"/>
  <c r="AE765" i="4"/>
  <c r="AD765" i="4"/>
  <c r="AC765" i="4"/>
  <c r="AA765" i="4"/>
  <c r="Y765" i="4"/>
  <c r="W765" i="4"/>
  <c r="V765" i="4"/>
  <c r="U765" i="4"/>
  <c r="R765" i="4"/>
  <c r="Q765" i="4"/>
  <c r="P765" i="4"/>
  <c r="O765" i="4"/>
  <c r="N765" i="4"/>
  <c r="M765" i="4"/>
  <c r="K765" i="4"/>
  <c r="J765" i="4"/>
  <c r="L765" i="4" s="1"/>
  <c r="CE764" i="4"/>
  <c r="CD764" i="4" a="1"/>
  <c r="CD764" i="4" s="1"/>
  <c r="CC764" i="4" a="1"/>
  <c r="CC764" i="4" s="1"/>
  <c r="CB764" i="4" a="1"/>
  <c r="CB764" i="4" s="1"/>
  <c r="CA764" i="4" a="1"/>
  <c r="CA764" i="4" s="1"/>
  <c r="BZ764" i="4" a="1"/>
  <c r="BZ764" i="4" s="1"/>
  <c r="BY764" i="4" a="1"/>
  <c r="BY764" i="4" s="1"/>
  <c r="BX764" i="4"/>
  <c r="BW764" i="4" a="1"/>
  <c r="BW764" i="4" s="1"/>
  <c r="BV764" i="4"/>
  <c r="BU764" i="4" a="1"/>
  <c r="BU764" i="4" s="1"/>
  <c r="BT764" i="4" a="1"/>
  <c r="BT764" i="4" s="1"/>
  <c r="BS764" i="4"/>
  <c r="BR764" i="4" a="1"/>
  <c r="BR764" i="4" s="1"/>
  <c r="BQ764" i="4" a="1"/>
  <c r="BQ764" i="4" s="1"/>
  <c r="BP764" i="4" a="1"/>
  <c r="BP764" i="4" s="1"/>
  <c r="BO764" i="4" a="1"/>
  <c r="BO764" i="4" s="1"/>
  <c r="BN764" i="4" a="1"/>
  <c r="BN764" i="4" s="1"/>
  <c r="BM764" i="4" a="1"/>
  <c r="BM764" i="4" s="1"/>
  <c r="BL764" i="4" a="1"/>
  <c r="BL764" i="4" s="1"/>
  <c r="BK764" i="4"/>
  <c r="BJ764" i="4"/>
  <c r="BI764" i="4" a="1"/>
  <c r="BI764" i="4" s="1"/>
  <c r="BH764" i="4"/>
  <c r="BG764" i="4"/>
  <c r="BF764" i="4"/>
  <c r="BE764" i="4"/>
  <c r="BD764" i="4"/>
  <c r="AX764" i="4"/>
  <c r="AW764" i="4"/>
  <c r="AV764" i="4" a="1"/>
  <c r="AV764" i="4" s="1"/>
  <c r="AU764" i="4"/>
  <c r="AT764" i="4"/>
  <c r="AS764" i="4"/>
  <c r="AR764" i="4"/>
  <c r="AQ764" i="4" a="1"/>
  <c r="AQ764" i="4" s="1"/>
  <c r="AO764" i="4"/>
  <c r="AN764" i="4" a="1"/>
  <c r="AN764" i="4" s="1"/>
  <c r="AM764" i="4"/>
  <c r="AL764" i="4"/>
  <c r="AK764" i="4" a="1"/>
  <c r="AK764" i="4" s="1"/>
  <c r="AJ764" i="4"/>
  <c r="AI764" i="4"/>
  <c r="AG764" i="4"/>
  <c r="AF764" i="4"/>
  <c r="AE764" i="4"/>
  <c r="AD764" i="4"/>
  <c r="AC764" i="4"/>
  <c r="AA764" i="4"/>
  <c r="Y764" i="4"/>
  <c r="W764" i="4"/>
  <c r="V764" i="4"/>
  <c r="U764" i="4"/>
  <c r="R764" i="4"/>
  <c r="Q764" i="4"/>
  <c r="P764" i="4"/>
  <c r="O764" i="4"/>
  <c r="N764" i="4"/>
  <c r="M764" i="4"/>
  <c r="K764" i="4"/>
  <c r="J764" i="4"/>
  <c r="L764" i="4" s="1"/>
  <c r="CE763" i="4"/>
  <c r="CD763" i="4" a="1"/>
  <c r="CD763" i="4" s="1"/>
  <c r="CC763" i="4" a="1"/>
  <c r="CC763" i="4" s="1"/>
  <c r="CB763" i="4" a="1"/>
  <c r="CB763" i="4" s="1"/>
  <c r="CA763" i="4" a="1"/>
  <c r="CA763" i="4" s="1"/>
  <c r="BZ763" i="4" a="1"/>
  <c r="BZ763" i="4" s="1"/>
  <c r="BY763" i="4" a="1"/>
  <c r="BY763" i="4" s="1"/>
  <c r="BX763" i="4"/>
  <c r="BW763" i="4" a="1"/>
  <c r="BW763" i="4" s="1"/>
  <c r="BV763" i="4"/>
  <c r="BU763" i="4" a="1"/>
  <c r="BU763" i="4" s="1"/>
  <c r="BT763" i="4" a="1"/>
  <c r="BT763" i="4" s="1"/>
  <c r="BS763" i="4"/>
  <c r="BR763" i="4" a="1"/>
  <c r="BR763" i="4" s="1"/>
  <c r="BQ763" i="4" a="1"/>
  <c r="BQ763" i="4" s="1"/>
  <c r="BP763" i="4" a="1"/>
  <c r="BP763" i="4" s="1"/>
  <c r="BO763" i="4" a="1"/>
  <c r="BO763" i="4" s="1"/>
  <c r="BN763" i="4" a="1"/>
  <c r="BN763" i="4" s="1"/>
  <c r="BM763" i="4" a="1"/>
  <c r="BM763" i="4" s="1"/>
  <c r="BL763" i="4" a="1"/>
  <c r="BL763" i="4" s="1"/>
  <c r="BK763" i="4"/>
  <c r="BJ763" i="4"/>
  <c r="BI763" i="4" a="1"/>
  <c r="BI763" i="4" s="1"/>
  <c r="BH763" i="4"/>
  <c r="BG763" i="4"/>
  <c r="BF763" i="4"/>
  <c r="BE763" i="4"/>
  <c r="BD763" i="4"/>
  <c r="AX763" i="4"/>
  <c r="AW763" i="4"/>
  <c r="AV763" i="4" a="1"/>
  <c r="AV763" i="4" s="1"/>
  <c r="AU763" i="4"/>
  <c r="AT763" i="4"/>
  <c r="AS763" i="4"/>
  <c r="AR763" i="4"/>
  <c r="AQ763" i="4" a="1"/>
  <c r="AQ763" i="4" s="1"/>
  <c r="AO763" i="4"/>
  <c r="AN763" i="4" a="1"/>
  <c r="AN763" i="4" s="1"/>
  <c r="AM763" i="4"/>
  <c r="AL763" i="4"/>
  <c r="AK763" i="4" a="1"/>
  <c r="AK763" i="4" s="1"/>
  <c r="AJ763" i="4"/>
  <c r="AI763" i="4"/>
  <c r="AG763" i="4"/>
  <c r="AF763" i="4"/>
  <c r="AE763" i="4"/>
  <c r="AD763" i="4"/>
  <c r="AC763" i="4"/>
  <c r="AA763" i="4"/>
  <c r="Y763" i="4"/>
  <c r="W763" i="4"/>
  <c r="V763" i="4"/>
  <c r="U763" i="4"/>
  <c r="R763" i="4"/>
  <c r="Q763" i="4"/>
  <c r="P763" i="4"/>
  <c r="O763" i="4"/>
  <c r="N763" i="4"/>
  <c r="M763" i="4"/>
  <c r="K763" i="4"/>
  <c r="J763" i="4"/>
  <c r="L763" i="4" s="1"/>
  <c r="CE762" i="4"/>
  <c r="CD762" i="4" a="1"/>
  <c r="CD762" i="4" s="1"/>
  <c r="CC762" i="4" a="1"/>
  <c r="CC762" i="4" s="1"/>
  <c r="CB762" i="4" a="1"/>
  <c r="CB762" i="4" s="1"/>
  <c r="CA762" i="4" a="1"/>
  <c r="CA762" i="4" s="1"/>
  <c r="BZ762" i="4" a="1"/>
  <c r="BZ762" i="4" s="1"/>
  <c r="BY762" i="4" a="1"/>
  <c r="BY762" i="4" s="1"/>
  <c r="BX762" i="4"/>
  <c r="BW762" i="4" a="1"/>
  <c r="BW762" i="4" s="1"/>
  <c r="BV762" i="4"/>
  <c r="BU762" i="4" a="1"/>
  <c r="BU762" i="4" s="1"/>
  <c r="BT762" i="4" a="1"/>
  <c r="BT762" i="4" s="1"/>
  <c r="BS762" i="4"/>
  <c r="BR762" i="4" a="1"/>
  <c r="BR762" i="4" s="1"/>
  <c r="BQ762" i="4" a="1"/>
  <c r="BQ762" i="4" s="1"/>
  <c r="BP762" i="4" a="1"/>
  <c r="BP762" i="4" s="1"/>
  <c r="BO762" i="4" a="1"/>
  <c r="BO762" i="4" s="1"/>
  <c r="BN762" i="4" a="1"/>
  <c r="BN762" i="4" s="1"/>
  <c r="BM762" i="4" a="1"/>
  <c r="BM762" i="4" s="1"/>
  <c r="BL762" i="4" a="1"/>
  <c r="BL762" i="4" s="1"/>
  <c r="BK762" i="4"/>
  <c r="BJ762" i="4"/>
  <c r="BI762" i="4" a="1"/>
  <c r="BI762" i="4" s="1"/>
  <c r="BH762" i="4"/>
  <c r="BG762" i="4"/>
  <c r="BF762" i="4"/>
  <c r="BE762" i="4"/>
  <c r="BD762" i="4"/>
  <c r="AX762" i="4"/>
  <c r="AW762" i="4"/>
  <c r="AV762" i="4" a="1"/>
  <c r="AV762" i="4" s="1"/>
  <c r="AU762" i="4"/>
  <c r="AT762" i="4"/>
  <c r="AS762" i="4"/>
  <c r="AR762" i="4"/>
  <c r="AQ762" i="4" a="1"/>
  <c r="AQ762" i="4" s="1"/>
  <c r="AO762" i="4"/>
  <c r="AN762" i="4" a="1"/>
  <c r="AN762" i="4" s="1"/>
  <c r="AM762" i="4"/>
  <c r="AL762" i="4"/>
  <c r="AK762" i="4" a="1"/>
  <c r="AK762" i="4" s="1"/>
  <c r="AJ762" i="4"/>
  <c r="AI762" i="4"/>
  <c r="AG762" i="4"/>
  <c r="AF762" i="4"/>
  <c r="AE762" i="4"/>
  <c r="AD762" i="4"/>
  <c r="AC762" i="4"/>
  <c r="AA762" i="4"/>
  <c r="Y762" i="4"/>
  <c r="W762" i="4"/>
  <c r="V762" i="4"/>
  <c r="U762" i="4"/>
  <c r="R762" i="4"/>
  <c r="Q762" i="4"/>
  <c r="P762" i="4"/>
  <c r="O762" i="4"/>
  <c r="N762" i="4"/>
  <c r="M762" i="4"/>
  <c r="K762" i="4"/>
  <c r="J762" i="4"/>
  <c r="L762" i="4" s="1"/>
  <c r="CE761" i="4"/>
  <c r="CD761" i="4" a="1"/>
  <c r="CD761" i="4" s="1"/>
  <c r="CC761" i="4" a="1"/>
  <c r="CC761" i="4" s="1"/>
  <c r="CB761" i="4" a="1"/>
  <c r="CB761" i="4" s="1"/>
  <c r="CA761" i="4" a="1"/>
  <c r="CA761" i="4" s="1"/>
  <c r="BZ761" i="4" a="1"/>
  <c r="BZ761" i="4" s="1"/>
  <c r="BY761" i="4" a="1"/>
  <c r="BY761" i="4" s="1"/>
  <c r="BX761" i="4"/>
  <c r="BW761" i="4" a="1"/>
  <c r="BW761" i="4" s="1"/>
  <c r="BV761" i="4"/>
  <c r="BU761" i="4" a="1"/>
  <c r="BU761" i="4" s="1"/>
  <c r="BT761" i="4" a="1"/>
  <c r="BT761" i="4" s="1"/>
  <c r="BS761" i="4"/>
  <c r="BR761" i="4" a="1"/>
  <c r="BR761" i="4" s="1"/>
  <c r="BQ761" i="4" a="1"/>
  <c r="BQ761" i="4" s="1"/>
  <c r="BP761" i="4" a="1"/>
  <c r="BP761" i="4" s="1"/>
  <c r="BO761" i="4" a="1"/>
  <c r="BO761" i="4" s="1"/>
  <c r="BN761" i="4" a="1"/>
  <c r="BN761" i="4" s="1"/>
  <c r="BM761" i="4" a="1"/>
  <c r="BM761" i="4" s="1"/>
  <c r="BL761" i="4" a="1"/>
  <c r="BL761" i="4" s="1"/>
  <c r="BK761" i="4"/>
  <c r="BJ761" i="4"/>
  <c r="BI761" i="4" a="1"/>
  <c r="BI761" i="4" s="1"/>
  <c r="BH761" i="4"/>
  <c r="BG761" i="4"/>
  <c r="BF761" i="4"/>
  <c r="BE761" i="4"/>
  <c r="BD761" i="4"/>
  <c r="AX761" i="4"/>
  <c r="AW761" i="4"/>
  <c r="AV761" i="4" a="1"/>
  <c r="AV761" i="4" s="1"/>
  <c r="AU761" i="4"/>
  <c r="AT761" i="4"/>
  <c r="AS761" i="4"/>
  <c r="AR761" i="4"/>
  <c r="AQ761" i="4" a="1"/>
  <c r="AQ761" i="4" s="1"/>
  <c r="AO761" i="4"/>
  <c r="AN761" i="4" a="1"/>
  <c r="AN761" i="4" s="1"/>
  <c r="AM761" i="4"/>
  <c r="AL761" i="4"/>
  <c r="AK761" i="4" a="1"/>
  <c r="AK761" i="4" s="1"/>
  <c r="AJ761" i="4"/>
  <c r="AI761" i="4"/>
  <c r="AG761" i="4"/>
  <c r="AF761" i="4"/>
  <c r="AE761" i="4"/>
  <c r="AD761" i="4"/>
  <c r="AC761" i="4"/>
  <c r="AA761" i="4"/>
  <c r="Y761" i="4"/>
  <c r="W761" i="4"/>
  <c r="V761" i="4"/>
  <c r="U761" i="4"/>
  <c r="R761" i="4"/>
  <c r="Q761" i="4"/>
  <c r="P761" i="4"/>
  <c r="O761" i="4"/>
  <c r="N761" i="4"/>
  <c r="M761" i="4"/>
  <c r="K761" i="4"/>
  <c r="J761" i="4"/>
  <c r="L761" i="4" s="1"/>
  <c r="CE760" i="4"/>
  <c r="CD760" i="4" a="1"/>
  <c r="CD760" i="4" s="1"/>
  <c r="CC760" i="4" a="1"/>
  <c r="CC760" i="4" s="1"/>
  <c r="CB760" i="4" a="1"/>
  <c r="CB760" i="4" s="1"/>
  <c r="CA760" i="4" a="1"/>
  <c r="CA760" i="4" s="1"/>
  <c r="BZ760" i="4" a="1"/>
  <c r="BZ760" i="4" s="1"/>
  <c r="BY760" i="4" a="1"/>
  <c r="BY760" i="4" s="1"/>
  <c r="BX760" i="4"/>
  <c r="BW760" i="4" a="1"/>
  <c r="BW760" i="4" s="1"/>
  <c r="BV760" i="4"/>
  <c r="BU760" i="4" a="1"/>
  <c r="BU760" i="4" s="1"/>
  <c r="BT760" i="4" a="1"/>
  <c r="BT760" i="4" s="1"/>
  <c r="BS760" i="4"/>
  <c r="BR760" i="4" a="1"/>
  <c r="BR760" i="4" s="1"/>
  <c r="BQ760" i="4" a="1"/>
  <c r="BQ760" i="4" s="1"/>
  <c r="BP760" i="4" a="1"/>
  <c r="BP760" i="4" s="1"/>
  <c r="BO760" i="4" a="1"/>
  <c r="BO760" i="4" s="1"/>
  <c r="BN760" i="4" a="1"/>
  <c r="BN760" i="4" s="1"/>
  <c r="BM760" i="4" a="1"/>
  <c r="BM760" i="4" s="1"/>
  <c r="BL760" i="4" a="1"/>
  <c r="BL760" i="4" s="1"/>
  <c r="BK760" i="4"/>
  <c r="BJ760" i="4"/>
  <c r="BI760" i="4" a="1"/>
  <c r="BI760" i="4" s="1"/>
  <c r="BH760" i="4"/>
  <c r="BG760" i="4"/>
  <c r="BF760" i="4"/>
  <c r="BE760" i="4"/>
  <c r="BD760" i="4"/>
  <c r="AX760" i="4"/>
  <c r="AW760" i="4"/>
  <c r="AV760" i="4" a="1"/>
  <c r="AV760" i="4" s="1"/>
  <c r="AU760" i="4"/>
  <c r="AT760" i="4"/>
  <c r="AS760" i="4"/>
  <c r="AR760" i="4"/>
  <c r="AQ760" i="4" a="1"/>
  <c r="AQ760" i="4" s="1"/>
  <c r="AO760" i="4"/>
  <c r="AN760" i="4" a="1"/>
  <c r="AN760" i="4" s="1"/>
  <c r="AM760" i="4"/>
  <c r="AL760" i="4"/>
  <c r="AK760" i="4" a="1"/>
  <c r="AK760" i="4" s="1"/>
  <c r="AJ760" i="4"/>
  <c r="AI760" i="4"/>
  <c r="AG760" i="4"/>
  <c r="AF760" i="4"/>
  <c r="AE760" i="4"/>
  <c r="AD760" i="4"/>
  <c r="AC760" i="4"/>
  <c r="AA760" i="4"/>
  <c r="Y760" i="4"/>
  <c r="W760" i="4"/>
  <c r="V760" i="4"/>
  <c r="U760" i="4"/>
  <c r="R760" i="4"/>
  <c r="Q760" i="4"/>
  <c r="P760" i="4"/>
  <c r="O760" i="4"/>
  <c r="N760" i="4"/>
  <c r="M760" i="4"/>
  <c r="K760" i="4"/>
  <c r="J760" i="4"/>
  <c r="L760" i="4" s="1"/>
  <c r="CE759" i="4"/>
  <c r="CD759" i="4" a="1"/>
  <c r="CD759" i="4" s="1"/>
  <c r="CC759" i="4" a="1"/>
  <c r="CC759" i="4" s="1"/>
  <c r="CB759" i="4" a="1"/>
  <c r="CB759" i="4" s="1"/>
  <c r="CA759" i="4" a="1"/>
  <c r="CA759" i="4" s="1"/>
  <c r="BZ759" i="4" a="1"/>
  <c r="BZ759" i="4" s="1"/>
  <c r="BY759" i="4" a="1"/>
  <c r="BY759" i="4" s="1"/>
  <c r="BX759" i="4"/>
  <c r="BW759" i="4" a="1"/>
  <c r="BW759" i="4" s="1"/>
  <c r="BV759" i="4"/>
  <c r="BU759" i="4" a="1"/>
  <c r="BU759" i="4" s="1"/>
  <c r="BT759" i="4" a="1"/>
  <c r="BT759" i="4" s="1"/>
  <c r="BS759" i="4"/>
  <c r="BR759" i="4" a="1"/>
  <c r="BR759" i="4" s="1"/>
  <c r="BQ759" i="4" a="1"/>
  <c r="BQ759" i="4" s="1"/>
  <c r="BP759" i="4" a="1"/>
  <c r="BP759" i="4" s="1"/>
  <c r="BO759" i="4" a="1"/>
  <c r="BO759" i="4" s="1"/>
  <c r="BN759" i="4" a="1"/>
  <c r="BN759" i="4" s="1"/>
  <c r="BM759" i="4" a="1"/>
  <c r="BM759" i="4" s="1"/>
  <c r="BL759" i="4" a="1"/>
  <c r="BL759" i="4" s="1"/>
  <c r="BK759" i="4"/>
  <c r="BJ759" i="4"/>
  <c r="BI759" i="4" a="1"/>
  <c r="BI759" i="4" s="1"/>
  <c r="BH759" i="4"/>
  <c r="BG759" i="4"/>
  <c r="BF759" i="4"/>
  <c r="BE759" i="4"/>
  <c r="BD759" i="4"/>
  <c r="AX759" i="4"/>
  <c r="AW759" i="4"/>
  <c r="AV759" i="4" a="1"/>
  <c r="AV759" i="4" s="1"/>
  <c r="AU759" i="4"/>
  <c r="AT759" i="4"/>
  <c r="AS759" i="4"/>
  <c r="AR759" i="4"/>
  <c r="AQ759" i="4" a="1"/>
  <c r="AQ759" i="4" s="1"/>
  <c r="AO759" i="4"/>
  <c r="AN759" i="4" a="1"/>
  <c r="AN759" i="4" s="1"/>
  <c r="AM759" i="4"/>
  <c r="AL759" i="4"/>
  <c r="AK759" i="4" a="1"/>
  <c r="AK759" i="4" s="1"/>
  <c r="AJ759" i="4"/>
  <c r="AI759" i="4"/>
  <c r="AG759" i="4"/>
  <c r="AF759" i="4"/>
  <c r="AE759" i="4"/>
  <c r="AD759" i="4"/>
  <c r="AC759" i="4"/>
  <c r="AA759" i="4"/>
  <c r="Y759" i="4"/>
  <c r="W759" i="4"/>
  <c r="V759" i="4"/>
  <c r="U759" i="4"/>
  <c r="R759" i="4"/>
  <c r="Q759" i="4"/>
  <c r="P759" i="4"/>
  <c r="O759" i="4"/>
  <c r="N759" i="4"/>
  <c r="M759" i="4"/>
  <c r="K759" i="4"/>
  <c r="J759" i="4"/>
  <c r="L759" i="4" s="1"/>
  <c r="CE758" i="4"/>
  <c r="CD758" i="4" a="1"/>
  <c r="CD758" i="4" s="1"/>
  <c r="CC758" i="4" a="1"/>
  <c r="CC758" i="4" s="1"/>
  <c r="CB758" i="4" a="1"/>
  <c r="CB758" i="4" s="1"/>
  <c r="CA758" i="4" a="1"/>
  <c r="CA758" i="4" s="1"/>
  <c r="BZ758" i="4" a="1"/>
  <c r="BZ758" i="4" s="1"/>
  <c r="BY758" i="4" a="1"/>
  <c r="BY758" i="4" s="1"/>
  <c r="BX758" i="4"/>
  <c r="BW758" i="4" a="1"/>
  <c r="BW758" i="4" s="1"/>
  <c r="BV758" i="4"/>
  <c r="BU758" i="4" a="1"/>
  <c r="BU758" i="4" s="1"/>
  <c r="BT758" i="4" a="1"/>
  <c r="BT758" i="4" s="1"/>
  <c r="BS758" i="4"/>
  <c r="BR758" i="4" a="1"/>
  <c r="BR758" i="4" s="1"/>
  <c r="BQ758" i="4" a="1"/>
  <c r="BQ758" i="4" s="1"/>
  <c r="BP758" i="4" a="1"/>
  <c r="BP758" i="4" s="1"/>
  <c r="BO758" i="4" a="1"/>
  <c r="BO758" i="4" s="1"/>
  <c r="BN758" i="4" a="1"/>
  <c r="BN758" i="4" s="1"/>
  <c r="BM758" i="4" a="1"/>
  <c r="BM758" i="4" s="1"/>
  <c r="BL758" i="4" a="1"/>
  <c r="BL758" i="4" s="1"/>
  <c r="BK758" i="4"/>
  <c r="BJ758" i="4"/>
  <c r="BI758" i="4" a="1"/>
  <c r="BI758" i="4" s="1"/>
  <c r="BH758" i="4"/>
  <c r="BG758" i="4"/>
  <c r="BF758" i="4"/>
  <c r="BE758" i="4"/>
  <c r="BD758" i="4"/>
  <c r="AX758" i="4"/>
  <c r="AW758" i="4"/>
  <c r="AV758" i="4" a="1"/>
  <c r="AV758" i="4" s="1"/>
  <c r="AU758" i="4"/>
  <c r="AT758" i="4"/>
  <c r="AS758" i="4"/>
  <c r="AR758" i="4"/>
  <c r="AQ758" i="4" a="1"/>
  <c r="AQ758" i="4" s="1"/>
  <c r="AO758" i="4"/>
  <c r="AN758" i="4" a="1"/>
  <c r="AN758" i="4" s="1"/>
  <c r="AM758" i="4"/>
  <c r="AL758" i="4"/>
  <c r="AK758" i="4" a="1"/>
  <c r="AK758" i="4" s="1"/>
  <c r="AJ758" i="4"/>
  <c r="AI758" i="4"/>
  <c r="AG758" i="4"/>
  <c r="AF758" i="4"/>
  <c r="AE758" i="4"/>
  <c r="AD758" i="4"/>
  <c r="AC758" i="4"/>
  <c r="AA758" i="4"/>
  <c r="Y758" i="4"/>
  <c r="W758" i="4"/>
  <c r="V758" i="4"/>
  <c r="U758" i="4"/>
  <c r="R758" i="4"/>
  <c r="Q758" i="4"/>
  <c r="P758" i="4"/>
  <c r="O758" i="4"/>
  <c r="N758" i="4"/>
  <c r="M758" i="4"/>
  <c r="K758" i="4"/>
  <c r="J758" i="4"/>
  <c r="L758" i="4" s="1"/>
  <c r="CE757" i="4"/>
  <c r="CD757" i="4" a="1"/>
  <c r="CD757" i="4" s="1"/>
  <c r="CC757" i="4" a="1"/>
  <c r="CC757" i="4" s="1"/>
  <c r="CB757" i="4" a="1"/>
  <c r="CB757" i="4" s="1"/>
  <c r="CA757" i="4" a="1"/>
  <c r="CA757" i="4" s="1"/>
  <c r="BZ757" i="4" a="1"/>
  <c r="BZ757" i="4" s="1"/>
  <c r="BY757" i="4" a="1"/>
  <c r="BY757" i="4" s="1"/>
  <c r="BX757" i="4"/>
  <c r="BW757" i="4" a="1"/>
  <c r="BW757" i="4" s="1"/>
  <c r="BV757" i="4"/>
  <c r="BU757" i="4" a="1"/>
  <c r="BU757" i="4" s="1"/>
  <c r="BT757" i="4" a="1"/>
  <c r="BT757" i="4" s="1"/>
  <c r="BS757" i="4"/>
  <c r="BR757" i="4" a="1"/>
  <c r="BR757" i="4" s="1"/>
  <c r="BQ757" i="4" a="1"/>
  <c r="BQ757" i="4" s="1"/>
  <c r="BP757" i="4" a="1"/>
  <c r="BP757" i="4" s="1"/>
  <c r="BO757" i="4" a="1"/>
  <c r="BO757" i="4" s="1"/>
  <c r="BN757" i="4" a="1"/>
  <c r="BN757" i="4" s="1"/>
  <c r="BM757" i="4" a="1"/>
  <c r="BM757" i="4" s="1"/>
  <c r="BL757" i="4" a="1"/>
  <c r="BL757" i="4" s="1"/>
  <c r="BK757" i="4"/>
  <c r="BJ757" i="4"/>
  <c r="BI757" i="4" a="1"/>
  <c r="BI757" i="4" s="1"/>
  <c r="BH757" i="4"/>
  <c r="BG757" i="4"/>
  <c r="BF757" i="4"/>
  <c r="BE757" i="4"/>
  <c r="BD757" i="4"/>
  <c r="AX757" i="4"/>
  <c r="AW757" i="4"/>
  <c r="AV757" i="4" a="1"/>
  <c r="AV757" i="4" s="1"/>
  <c r="AU757" i="4"/>
  <c r="AT757" i="4"/>
  <c r="AS757" i="4"/>
  <c r="AR757" i="4"/>
  <c r="AQ757" i="4" a="1"/>
  <c r="AQ757" i="4" s="1"/>
  <c r="AO757" i="4"/>
  <c r="AN757" i="4" a="1"/>
  <c r="AN757" i="4" s="1"/>
  <c r="AM757" i="4"/>
  <c r="AL757" i="4"/>
  <c r="AK757" i="4" a="1"/>
  <c r="AK757" i="4" s="1"/>
  <c r="AJ757" i="4"/>
  <c r="AI757" i="4"/>
  <c r="AG757" i="4"/>
  <c r="AF757" i="4"/>
  <c r="AE757" i="4"/>
  <c r="AD757" i="4"/>
  <c r="AC757" i="4"/>
  <c r="AA757" i="4"/>
  <c r="Y757" i="4"/>
  <c r="W757" i="4"/>
  <c r="V757" i="4"/>
  <c r="U757" i="4"/>
  <c r="R757" i="4"/>
  <c r="Q757" i="4"/>
  <c r="P757" i="4"/>
  <c r="O757" i="4"/>
  <c r="N757" i="4"/>
  <c r="M757" i="4"/>
  <c r="K757" i="4"/>
  <c r="J757" i="4"/>
  <c r="L757" i="4" s="1"/>
  <c r="CE756" i="4"/>
  <c r="CD756" i="4" a="1"/>
  <c r="CD756" i="4" s="1"/>
  <c r="CC756" i="4" a="1"/>
  <c r="CC756" i="4" s="1"/>
  <c r="CB756" i="4" a="1"/>
  <c r="CB756" i="4" s="1"/>
  <c r="CA756" i="4" a="1"/>
  <c r="CA756" i="4" s="1"/>
  <c r="BZ756" i="4" a="1"/>
  <c r="BZ756" i="4" s="1"/>
  <c r="BY756" i="4" a="1"/>
  <c r="BY756" i="4" s="1"/>
  <c r="BX756" i="4"/>
  <c r="BW756" i="4" a="1"/>
  <c r="BW756" i="4" s="1"/>
  <c r="BV756" i="4"/>
  <c r="BU756" i="4" a="1"/>
  <c r="BU756" i="4" s="1"/>
  <c r="BT756" i="4" a="1"/>
  <c r="BT756" i="4" s="1"/>
  <c r="BS756" i="4"/>
  <c r="BR756" i="4" a="1"/>
  <c r="BR756" i="4" s="1"/>
  <c r="BQ756" i="4" a="1"/>
  <c r="BQ756" i="4" s="1"/>
  <c r="BP756" i="4" a="1"/>
  <c r="BP756" i="4" s="1"/>
  <c r="BO756" i="4" a="1"/>
  <c r="BO756" i="4" s="1"/>
  <c r="BN756" i="4" a="1"/>
  <c r="BN756" i="4" s="1"/>
  <c r="BM756" i="4" a="1"/>
  <c r="BM756" i="4" s="1"/>
  <c r="BL756" i="4" a="1"/>
  <c r="BL756" i="4" s="1"/>
  <c r="BK756" i="4"/>
  <c r="BJ756" i="4"/>
  <c r="BI756" i="4" a="1"/>
  <c r="BI756" i="4" s="1"/>
  <c r="BH756" i="4"/>
  <c r="BG756" i="4"/>
  <c r="BF756" i="4"/>
  <c r="BE756" i="4"/>
  <c r="BD756" i="4"/>
  <c r="AX756" i="4"/>
  <c r="AW756" i="4"/>
  <c r="AV756" i="4" a="1"/>
  <c r="AV756" i="4" s="1"/>
  <c r="AU756" i="4"/>
  <c r="AT756" i="4"/>
  <c r="AS756" i="4"/>
  <c r="AR756" i="4"/>
  <c r="AQ756" i="4" a="1"/>
  <c r="AQ756" i="4" s="1"/>
  <c r="AO756" i="4"/>
  <c r="AN756" i="4" a="1"/>
  <c r="AN756" i="4" s="1"/>
  <c r="AM756" i="4"/>
  <c r="AL756" i="4"/>
  <c r="AK756" i="4" a="1"/>
  <c r="AK756" i="4" s="1"/>
  <c r="AJ756" i="4"/>
  <c r="AI756" i="4"/>
  <c r="AG756" i="4"/>
  <c r="AF756" i="4"/>
  <c r="AE756" i="4"/>
  <c r="AD756" i="4"/>
  <c r="AC756" i="4"/>
  <c r="AA756" i="4"/>
  <c r="Y756" i="4"/>
  <c r="W756" i="4"/>
  <c r="V756" i="4"/>
  <c r="U756" i="4"/>
  <c r="R756" i="4"/>
  <c r="Q756" i="4"/>
  <c r="P756" i="4"/>
  <c r="O756" i="4"/>
  <c r="N756" i="4"/>
  <c r="M756" i="4"/>
  <c r="K756" i="4"/>
  <c r="J756" i="4"/>
  <c r="L756" i="4" s="1"/>
  <c r="CE755" i="4"/>
  <c r="CD755" i="4" a="1"/>
  <c r="CD755" i="4" s="1"/>
  <c r="CC755" i="4" a="1"/>
  <c r="CC755" i="4" s="1"/>
  <c r="CB755" i="4" a="1"/>
  <c r="CB755" i="4" s="1"/>
  <c r="CA755" i="4" a="1"/>
  <c r="CA755" i="4" s="1"/>
  <c r="BZ755" i="4" a="1"/>
  <c r="BZ755" i="4" s="1"/>
  <c r="BY755" i="4" a="1"/>
  <c r="BY755" i="4" s="1"/>
  <c r="BX755" i="4"/>
  <c r="BW755" i="4" a="1"/>
  <c r="BW755" i="4" s="1"/>
  <c r="BV755" i="4"/>
  <c r="BU755" i="4" a="1"/>
  <c r="BU755" i="4" s="1"/>
  <c r="BT755" i="4" a="1"/>
  <c r="BT755" i="4" s="1"/>
  <c r="BS755" i="4"/>
  <c r="BR755" i="4" a="1"/>
  <c r="BR755" i="4" s="1"/>
  <c r="BQ755" i="4" a="1"/>
  <c r="BQ755" i="4" s="1"/>
  <c r="BP755" i="4" a="1"/>
  <c r="BP755" i="4" s="1"/>
  <c r="BO755" i="4" a="1"/>
  <c r="BO755" i="4" s="1"/>
  <c r="BN755" i="4" a="1"/>
  <c r="BN755" i="4" s="1"/>
  <c r="BM755" i="4" a="1"/>
  <c r="BM755" i="4" s="1"/>
  <c r="BL755" i="4" a="1"/>
  <c r="BL755" i="4" s="1"/>
  <c r="BK755" i="4"/>
  <c r="BJ755" i="4"/>
  <c r="BI755" i="4" a="1"/>
  <c r="BI755" i="4" s="1"/>
  <c r="BH755" i="4"/>
  <c r="BG755" i="4"/>
  <c r="BF755" i="4"/>
  <c r="BE755" i="4"/>
  <c r="BD755" i="4"/>
  <c r="AX755" i="4"/>
  <c r="AW755" i="4"/>
  <c r="AV755" i="4" a="1"/>
  <c r="AV755" i="4" s="1"/>
  <c r="AU755" i="4"/>
  <c r="AT755" i="4"/>
  <c r="AS755" i="4"/>
  <c r="AR755" i="4"/>
  <c r="AQ755" i="4" a="1"/>
  <c r="AQ755" i="4" s="1"/>
  <c r="AO755" i="4"/>
  <c r="AN755" i="4" a="1"/>
  <c r="AN755" i="4" s="1"/>
  <c r="AM755" i="4"/>
  <c r="AL755" i="4"/>
  <c r="AK755" i="4" a="1"/>
  <c r="AK755" i="4" s="1"/>
  <c r="AJ755" i="4"/>
  <c r="AI755" i="4"/>
  <c r="AG755" i="4"/>
  <c r="AF755" i="4"/>
  <c r="AE755" i="4"/>
  <c r="AD755" i="4"/>
  <c r="AC755" i="4"/>
  <c r="AA755" i="4"/>
  <c r="Y755" i="4"/>
  <c r="W755" i="4"/>
  <c r="V755" i="4"/>
  <c r="U755" i="4"/>
  <c r="R755" i="4"/>
  <c r="Q755" i="4"/>
  <c r="P755" i="4"/>
  <c r="O755" i="4"/>
  <c r="N755" i="4"/>
  <c r="M755" i="4"/>
  <c r="K755" i="4"/>
  <c r="J755" i="4"/>
  <c r="L755" i="4" s="1"/>
  <c r="CE754" i="4"/>
  <c r="CD754" i="4" a="1"/>
  <c r="CD754" i="4" s="1"/>
  <c r="CC754" i="4" a="1"/>
  <c r="CC754" i="4" s="1"/>
  <c r="CB754" i="4" a="1"/>
  <c r="CB754" i="4" s="1"/>
  <c r="CA754" i="4" a="1"/>
  <c r="CA754" i="4" s="1"/>
  <c r="BZ754" i="4" a="1"/>
  <c r="BZ754" i="4" s="1"/>
  <c r="BY754" i="4" a="1"/>
  <c r="BY754" i="4" s="1"/>
  <c r="BX754" i="4"/>
  <c r="BW754" i="4" a="1"/>
  <c r="BW754" i="4" s="1"/>
  <c r="BV754" i="4"/>
  <c r="BU754" i="4" a="1"/>
  <c r="BU754" i="4" s="1"/>
  <c r="BT754" i="4" a="1"/>
  <c r="BT754" i="4" s="1"/>
  <c r="BS754" i="4"/>
  <c r="BR754" i="4" a="1"/>
  <c r="BR754" i="4" s="1"/>
  <c r="BQ754" i="4" a="1"/>
  <c r="BQ754" i="4" s="1"/>
  <c r="BP754" i="4" a="1"/>
  <c r="BP754" i="4" s="1"/>
  <c r="BO754" i="4" a="1"/>
  <c r="BO754" i="4" s="1"/>
  <c r="BN754" i="4" a="1"/>
  <c r="BN754" i="4" s="1"/>
  <c r="BM754" i="4" a="1"/>
  <c r="BM754" i="4" s="1"/>
  <c r="BL754" i="4" a="1"/>
  <c r="BL754" i="4" s="1"/>
  <c r="BK754" i="4"/>
  <c r="BJ754" i="4"/>
  <c r="BI754" i="4" a="1"/>
  <c r="BI754" i="4" s="1"/>
  <c r="BH754" i="4"/>
  <c r="BG754" i="4"/>
  <c r="BF754" i="4"/>
  <c r="BE754" i="4"/>
  <c r="BD754" i="4"/>
  <c r="AX754" i="4"/>
  <c r="AW754" i="4"/>
  <c r="AV754" i="4" a="1"/>
  <c r="AV754" i="4" s="1"/>
  <c r="AU754" i="4"/>
  <c r="AT754" i="4"/>
  <c r="AS754" i="4"/>
  <c r="AR754" i="4"/>
  <c r="AQ754" i="4" a="1"/>
  <c r="AQ754" i="4" s="1"/>
  <c r="AO754" i="4"/>
  <c r="AN754" i="4" a="1"/>
  <c r="AN754" i="4" s="1"/>
  <c r="AM754" i="4"/>
  <c r="AL754" i="4"/>
  <c r="AK754" i="4" a="1"/>
  <c r="AK754" i="4" s="1"/>
  <c r="AJ754" i="4"/>
  <c r="AI754" i="4"/>
  <c r="AG754" i="4"/>
  <c r="AF754" i="4"/>
  <c r="AE754" i="4"/>
  <c r="AD754" i="4"/>
  <c r="AC754" i="4"/>
  <c r="AA754" i="4"/>
  <c r="Y754" i="4"/>
  <c r="W754" i="4"/>
  <c r="V754" i="4"/>
  <c r="U754" i="4"/>
  <c r="R754" i="4"/>
  <c r="Q754" i="4"/>
  <c r="P754" i="4"/>
  <c r="O754" i="4"/>
  <c r="N754" i="4"/>
  <c r="M754" i="4"/>
  <c r="K754" i="4"/>
  <c r="J754" i="4"/>
  <c r="L754" i="4" s="1"/>
  <c r="CE753" i="4"/>
  <c r="CD753" i="4" a="1"/>
  <c r="CD753" i="4" s="1"/>
  <c r="CC753" i="4" a="1"/>
  <c r="CC753" i="4" s="1"/>
  <c r="CB753" i="4" a="1"/>
  <c r="CB753" i="4" s="1"/>
  <c r="CA753" i="4" a="1"/>
  <c r="CA753" i="4" s="1"/>
  <c r="BZ753" i="4" a="1"/>
  <c r="BZ753" i="4" s="1"/>
  <c r="BY753" i="4" a="1"/>
  <c r="BY753" i="4" s="1"/>
  <c r="BX753" i="4"/>
  <c r="BW753" i="4" a="1"/>
  <c r="BW753" i="4" s="1"/>
  <c r="BV753" i="4"/>
  <c r="BU753" i="4" a="1"/>
  <c r="BU753" i="4" s="1"/>
  <c r="BT753" i="4" a="1"/>
  <c r="BT753" i="4" s="1"/>
  <c r="BS753" i="4"/>
  <c r="BR753" i="4" a="1"/>
  <c r="BR753" i="4" s="1"/>
  <c r="BQ753" i="4" a="1"/>
  <c r="BQ753" i="4" s="1"/>
  <c r="BP753" i="4" a="1"/>
  <c r="BP753" i="4" s="1"/>
  <c r="BO753" i="4" a="1"/>
  <c r="BO753" i="4" s="1"/>
  <c r="BN753" i="4" a="1"/>
  <c r="BN753" i="4" s="1"/>
  <c r="BM753" i="4" a="1"/>
  <c r="BM753" i="4" s="1"/>
  <c r="BL753" i="4" a="1"/>
  <c r="BL753" i="4" s="1"/>
  <c r="BK753" i="4"/>
  <c r="BJ753" i="4"/>
  <c r="BI753" i="4" a="1"/>
  <c r="BI753" i="4" s="1"/>
  <c r="BH753" i="4"/>
  <c r="BG753" i="4"/>
  <c r="BF753" i="4"/>
  <c r="BE753" i="4"/>
  <c r="BD753" i="4"/>
  <c r="AX753" i="4"/>
  <c r="AW753" i="4"/>
  <c r="AV753" i="4" a="1"/>
  <c r="AV753" i="4" s="1"/>
  <c r="AU753" i="4"/>
  <c r="AT753" i="4"/>
  <c r="AS753" i="4"/>
  <c r="AR753" i="4"/>
  <c r="AQ753" i="4" a="1"/>
  <c r="AQ753" i="4" s="1"/>
  <c r="AO753" i="4"/>
  <c r="AN753" i="4" a="1"/>
  <c r="AN753" i="4" s="1"/>
  <c r="AM753" i="4"/>
  <c r="AL753" i="4"/>
  <c r="AK753" i="4" a="1"/>
  <c r="AK753" i="4" s="1"/>
  <c r="AJ753" i="4"/>
  <c r="AI753" i="4"/>
  <c r="AG753" i="4"/>
  <c r="AF753" i="4"/>
  <c r="AE753" i="4"/>
  <c r="AD753" i="4"/>
  <c r="AC753" i="4"/>
  <c r="AA753" i="4"/>
  <c r="Y753" i="4"/>
  <c r="W753" i="4"/>
  <c r="V753" i="4"/>
  <c r="U753" i="4"/>
  <c r="R753" i="4"/>
  <c r="Q753" i="4"/>
  <c r="P753" i="4"/>
  <c r="O753" i="4"/>
  <c r="N753" i="4"/>
  <c r="M753" i="4"/>
  <c r="K753" i="4"/>
  <c r="J753" i="4"/>
  <c r="L753" i="4" s="1"/>
  <c r="CE752" i="4"/>
  <c r="CD752" i="4" a="1"/>
  <c r="CD752" i="4" s="1"/>
  <c r="CC752" i="4" a="1"/>
  <c r="CC752" i="4" s="1"/>
  <c r="CB752" i="4" a="1"/>
  <c r="CB752" i="4" s="1"/>
  <c r="CA752" i="4" a="1"/>
  <c r="CA752" i="4" s="1"/>
  <c r="BZ752" i="4" a="1"/>
  <c r="BZ752" i="4" s="1"/>
  <c r="BY752" i="4" a="1"/>
  <c r="BY752" i="4" s="1"/>
  <c r="BX752" i="4"/>
  <c r="BW752" i="4" a="1"/>
  <c r="BW752" i="4" s="1"/>
  <c r="BV752" i="4"/>
  <c r="BU752" i="4" a="1"/>
  <c r="BU752" i="4" s="1"/>
  <c r="BT752" i="4" a="1"/>
  <c r="BT752" i="4" s="1"/>
  <c r="BS752" i="4"/>
  <c r="BR752" i="4" a="1"/>
  <c r="BR752" i="4" s="1"/>
  <c r="BQ752" i="4" a="1"/>
  <c r="BQ752" i="4" s="1"/>
  <c r="BP752" i="4" a="1"/>
  <c r="BP752" i="4" s="1"/>
  <c r="BO752" i="4" a="1"/>
  <c r="BO752" i="4" s="1"/>
  <c r="BN752" i="4" a="1"/>
  <c r="BN752" i="4" s="1"/>
  <c r="BM752" i="4" a="1"/>
  <c r="BM752" i="4" s="1"/>
  <c r="BL752" i="4" a="1"/>
  <c r="BL752" i="4" s="1"/>
  <c r="BK752" i="4"/>
  <c r="BJ752" i="4"/>
  <c r="BI752" i="4" a="1"/>
  <c r="BI752" i="4" s="1"/>
  <c r="BH752" i="4"/>
  <c r="BG752" i="4"/>
  <c r="BF752" i="4"/>
  <c r="BE752" i="4"/>
  <c r="BD752" i="4"/>
  <c r="AX752" i="4"/>
  <c r="AW752" i="4"/>
  <c r="AV752" i="4" a="1"/>
  <c r="AV752" i="4" s="1"/>
  <c r="AU752" i="4"/>
  <c r="AT752" i="4"/>
  <c r="AS752" i="4"/>
  <c r="AR752" i="4"/>
  <c r="AQ752" i="4" a="1"/>
  <c r="AQ752" i="4" s="1"/>
  <c r="AO752" i="4"/>
  <c r="AN752" i="4" a="1"/>
  <c r="AN752" i="4" s="1"/>
  <c r="AM752" i="4"/>
  <c r="AL752" i="4"/>
  <c r="AK752" i="4" a="1"/>
  <c r="AK752" i="4" s="1"/>
  <c r="AJ752" i="4"/>
  <c r="AI752" i="4"/>
  <c r="AG752" i="4"/>
  <c r="AF752" i="4"/>
  <c r="AE752" i="4"/>
  <c r="AD752" i="4"/>
  <c r="AC752" i="4"/>
  <c r="AA752" i="4"/>
  <c r="Y752" i="4"/>
  <c r="W752" i="4"/>
  <c r="V752" i="4"/>
  <c r="U752" i="4"/>
  <c r="R752" i="4"/>
  <c r="Q752" i="4"/>
  <c r="P752" i="4"/>
  <c r="O752" i="4"/>
  <c r="N752" i="4"/>
  <c r="M752" i="4"/>
  <c r="K752" i="4"/>
  <c r="J752" i="4"/>
  <c r="L752" i="4" s="1"/>
  <c r="CE751" i="4"/>
  <c r="CD751" i="4" a="1"/>
  <c r="CD751" i="4" s="1"/>
  <c r="CC751" i="4" a="1"/>
  <c r="CC751" i="4" s="1"/>
  <c r="CB751" i="4" a="1"/>
  <c r="CB751" i="4" s="1"/>
  <c r="CA751" i="4" a="1"/>
  <c r="CA751" i="4" s="1"/>
  <c r="BZ751" i="4" a="1"/>
  <c r="BZ751" i="4" s="1"/>
  <c r="BY751" i="4" a="1"/>
  <c r="BY751" i="4" s="1"/>
  <c r="BX751" i="4"/>
  <c r="BW751" i="4" a="1"/>
  <c r="BW751" i="4" s="1"/>
  <c r="BV751" i="4"/>
  <c r="BU751" i="4" a="1"/>
  <c r="BU751" i="4" s="1"/>
  <c r="BT751" i="4" a="1"/>
  <c r="BT751" i="4" s="1"/>
  <c r="BS751" i="4"/>
  <c r="BR751" i="4" a="1"/>
  <c r="BR751" i="4" s="1"/>
  <c r="BQ751" i="4" a="1"/>
  <c r="BQ751" i="4" s="1"/>
  <c r="BP751" i="4" a="1"/>
  <c r="BP751" i="4" s="1"/>
  <c r="BO751" i="4" a="1"/>
  <c r="BO751" i="4" s="1"/>
  <c r="BN751" i="4" a="1"/>
  <c r="BN751" i="4" s="1"/>
  <c r="BM751" i="4" a="1"/>
  <c r="BM751" i="4" s="1"/>
  <c r="BL751" i="4" a="1"/>
  <c r="BL751" i="4" s="1"/>
  <c r="BK751" i="4"/>
  <c r="BJ751" i="4"/>
  <c r="BI751" i="4" a="1"/>
  <c r="BI751" i="4" s="1"/>
  <c r="BH751" i="4"/>
  <c r="BG751" i="4"/>
  <c r="BF751" i="4"/>
  <c r="BE751" i="4"/>
  <c r="BD751" i="4"/>
  <c r="AX751" i="4"/>
  <c r="AW751" i="4"/>
  <c r="AV751" i="4" a="1"/>
  <c r="AV751" i="4" s="1"/>
  <c r="AU751" i="4"/>
  <c r="AT751" i="4"/>
  <c r="AS751" i="4"/>
  <c r="AR751" i="4"/>
  <c r="AQ751" i="4" a="1"/>
  <c r="AQ751" i="4" s="1"/>
  <c r="AO751" i="4"/>
  <c r="AN751" i="4" a="1"/>
  <c r="AN751" i="4" s="1"/>
  <c r="AM751" i="4"/>
  <c r="AL751" i="4"/>
  <c r="AK751" i="4" a="1"/>
  <c r="AK751" i="4" s="1"/>
  <c r="AJ751" i="4"/>
  <c r="AI751" i="4"/>
  <c r="AG751" i="4"/>
  <c r="AF751" i="4"/>
  <c r="AE751" i="4"/>
  <c r="AD751" i="4"/>
  <c r="AC751" i="4"/>
  <c r="AA751" i="4"/>
  <c r="Y751" i="4"/>
  <c r="W751" i="4"/>
  <c r="V751" i="4"/>
  <c r="U751" i="4"/>
  <c r="R751" i="4"/>
  <c r="Q751" i="4"/>
  <c r="P751" i="4"/>
  <c r="O751" i="4"/>
  <c r="N751" i="4"/>
  <c r="M751" i="4"/>
  <c r="K751" i="4"/>
  <c r="J751" i="4"/>
  <c r="L751" i="4" s="1"/>
  <c r="CE750" i="4"/>
  <c r="CD750" i="4" a="1"/>
  <c r="CD750" i="4" s="1"/>
  <c r="CC750" i="4" a="1"/>
  <c r="CC750" i="4" s="1"/>
  <c r="CB750" i="4" a="1"/>
  <c r="CB750" i="4" s="1"/>
  <c r="CA750" i="4" a="1"/>
  <c r="CA750" i="4" s="1"/>
  <c r="BZ750" i="4" a="1"/>
  <c r="BZ750" i="4" s="1"/>
  <c r="BY750" i="4" a="1"/>
  <c r="BY750" i="4" s="1"/>
  <c r="BX750" i="4"/>
  <c r="BW750" i="4" a="1"/>
  <c r="BW750" i="4" s="1"/>
  <c r="BV750" i="4"/>
  <c r="BU750" i="4" a="1"/>
  <c r="BU750" i="4" s="1"/>
  <c r="BT750" i="4" a="1"/>
  <c r="BT750" i="4" s="1"/>
  <c r="BS750" i="4"/>
  <c r="BR750" i="4" a="1"/>
  <c r="BR750" i="4" s="1"/>
  <c r="BQ750" i="4" a="1"/>
  <c r="BQ750" i="4" s="1"/>
  <c r="BP750" i="4" a="1"/>
  <c r="BP750" i="4" s="1"/>
  <c r="BO750" i="4" a="1"/>
  <c r="BO750" i="4" s="1"/>
  <c r="BN750" i="4" a="1"/>
  <c r="BN750" i="4" s="1"/>
  <c r="BM750" i="4" a="1"/>
  <c r="BM750" i="4" s="1"/>
  <c r="BL750" i="4" a="1"/>
  <c r="BL750" i="4" s="1"/>
  <c r="BK750" i="4"/>
  <c r="BJ750" i="4"/>
  <c r="BI750" i="4" a="1"/>
  <c r="BI750" i="4" s="1"/>
  <c r="BH750" i="4"/>
  <c r="BG750" i="4"/>
  <c r="BF750" i="4"/>
  <c r="BE750" i="4"/>
  <c r="BD750" i="4"/>
  <c r="AX750" i="4"/>
  <c r="AW750" i="4"/>
  <c r="AV750" i="4" a="1"/>
  <c r="AV750" i="4" s="1"/>
  <c r="AU750" i="4"/>
  <c r="AT750" i="4"/>
  <c r="AS750" i="4"/>
  <c r="AR750" i="4"/>
  <c r="AQ750" i="4" a="1"/>
  <c r="AQ750" i="4" s="1"/>
  <c r="AO750" i="4"/>
  <c r="AN750" i="4" a="1"/>
  <c r="AN750" i="4" s="1"/>
  <c r="AM750" i="4"/>
  <c r="AL750" i="4"/>
  <c r="AK750" i="4" a="1"/>
  <c r="AK750" i="4" s="1"/>
  <c r="AJ750" i="4"/>
  <c r="AI750" i="4"/>
  <c r="AG750" i="4"/>
  <c r="AF750" i="4"/>
  <c r="AE750" i="4"/>
  <c r="AD750" i="4"/>
  <c r="AC750" i="4"/>
  <c r="AA750" i="4"/>
  <c r="Y750" i="4"/>
  <c r="W750" i="4"/>
  <c r="V750" i="4"/>
  <c r="U750" i="4"/>
  <c r="R750" i="4"/>
  <c r="Q750" i="4"/>
  <c r="P750" i="4"/>
  <c r="O750" i="4"/>
  <c r="N750" i="4"/>
  <c r="M750" i="4"/>
  <c r="K750" i="4"/>
  <c r="J750" i="4"/>
  <c r="L750" i="4" s="1"/>
  <c r="CE749" i="4"/>
  <c r="CD749" i="4" a="1"/>
  <c r="CD749" i="4" s="1"/>
  <c r="CC749" i="4" a="1"/>
  <c r="CC749" i="4" s="1"/>
  <c r="CB749" i="4" a="1"/>
  <c r="CB749" i="4" s="1"/>
  <c r="CA749" i="4" a="1"/>
  <c r="CA749" i="4" s="1"/>
  <c r="BZ749" i="4" a="1"/>
  <c r="BZ749" i="4" s="1"/>
  <c r="BY749" i="4" a="1"/>
  <c r="BY749" i="4" s="1"/>
  <c r="BX749" i="4"/>
  <c r="BW749" i="4" a="1"/>
  <c r="BW749" i="4" s="1"/>
  <c r="BV749" i="4"/>
  <c r="BU749" i="4" a="1"/>
  <c r="BU749" i="4" s="1"/>
  <c r="BT749" i="4" a="1"/>
  <c r="BT749" i="4" s="1"/>
  <c r="BS749" i="4"/>
  <c r="BR749" i="4" a="1"/>
  <c r="BR749" i="4" s="1"/>
  <c r="BQ749" i="4" a="1"/>
  <c r="BQ749" i="4" s="1"/>
  <c r="BP749" i="4" a="1"/>
  <c r="BP749" i="4" s="1"/>
  <c r="BO749" i="4" a="1"/>
  <c r="BO749" i="4" s="1"/>
  <c r="BN749" i="4" a="1"/>
  <c r="BN749" i="4" s="1"/>
  <c r="BM749" i="4" a="1"/>
  <c r="BM749" i="4" s="1"/>
  <c r="BL749" i="4" a="1"/>
  <c r="BL749" i="4" s="1"/>
  <c r="BK749" i="4"/>
  <c r="BJ749" i="4"/>
  <c r="BI749" i="4" a="1"/>
  <c r="BI749" i="4" s="1"/>
  <c r="BH749" i="4"/>
  <c r="BG749" i="4"/>
  <c r="BF749" i="4"/>
  <c r="BE749" i="4"/>
  <c r="BD749" i="4"/>
  <c r="AX749" i="4"/>
  <c r="AW749" i="4"/>
  <c r="AV749" i="4" a="1"/>
  <c r="AV749" i="4" s="1"/>
  <c r="AU749" i="4"/>
  <c r="AT749" i="4"/>
  <c r="AS749" i="4"/>
  <c r="AR749" i="4"/>
  <c r="AQ749" i="4" a="1"/>
  <c r="AQ749" i="4" s="1"/>
  <c r="AO749" i="4"/>
  <c r="AN749" i="4" a="1"/>
  <c r="AN749" i="4" s="1"/>
  <c r="AM749" i="4"/>
  <c r="AL749" i="4"/>
  <c r="AK749" i="4" a="1"/>
  <c r="AK749" i="4" s="1"/>
  <c r="AJ749" i="4"/>
  <c r="AI749" i="4"/>
  <c r="AG749" i="4"/>
  <c r="AF749" i="4"/>
  <c r="AE749" i="4"/>
  <c r="AD749" i="4"/>
  <c r="AC749" i="4"/>
  <c r="AA749" i="4"/>
  <c r="Y749" i="4"/>
  <c r="W749" i="4"/>
  <c r="V749" i="4"/>
  <c r="U749" i="4"/>
  <c r="R749" i="4"/>
  <c r="Q749" i="4"/>
  <c r="P749" i="4"/>
  <c r="O749" i="4"/>
  <c r="N749" i="4"/>
  <c r="M749" i="4"/>
  <c r="K749" i="4"/>
  <c r="J749" i="4"/>
  <c r="L749" i="4" s="1"/>
  <c r="CE748" i="4"/>
  <c r="CD748" i="4" a="1"/>
  <c r="CD748" i="4" s="1"/>
  <c r="CC748" i="4" a="1"/>
  <c r="CC748" i="4" s="1"/>
  <c r="CB748" i="4" a="1"/>
  <c r="CB748" i="4" s="1"/>
  <c r="CA748" i="4" a="1"/>
  <c r="CA748" i="4" s="1"/>
  <c r="BZ748" i="4" a="1"/>
  <c r="BZ748" i="4" s="1"/>
  <c r="BY748" i="4" a="1"/>
  <c r="BY748" i="4" s="1"/>
  <c r="BX748" i="4"/>
  <c r="BW748" i="4" a="1"/>
  <c r="BW748" i="4" s="1"/>
  <c r="BV748" i="4"/>
  <c r="BU748" i="4" a="1"/>
  <c r="BU748" i="4" s="1"/>
  <c r="BT748" i="4" a="1"/>
  <c r="BT748" i="4" s="1"/>
  <c r="BS748" i="4"/>
  <c r="BR748" i="4" a="1"/>
  <c r="BR748" i="4" s="1"/>
  <c r="BQ748" i="4" a="1"/>
  <c r="BQ748" i="4" s="1"/>
  <c r="BP748" i="4" a="1"/>
  <c r="BP748" i="4" s="1"/>
  <c r="BO748" i="4" a="1"/>
  <c r="BO748" i="4" s="1"/>
  <c r="BN748" i="4" a="1"/>
  <c r="BN748" i="4" s="1"/>
  <c r="BM748" i="4" a="1"/>
  <c r="BM748" i="4" s="1"/>
  <c r="BL748" i="4" a="1"/>
  <c r="BL748" i="4" s="1"/>
  <c r="BK748" i="4"/>
  <c r="BJ748" i="4"/>
  <c r="BI748" i="4" a="1"/>
  <c r="BI748" i="4" s="1"/>
  <c r="BH748" i="4"/>
  <c r="BG748" i="4"/>
  <c r="BF748" i="4"/>
  <c r="BE748" i="4"/>
  <c r="BD748" i="4"/>
  <c r="AX748" i="4"/>
  <c r="AW748" i="4"/>
  <c r="AV748" i="4" a="1"/>
  <c r="AV748" i="4" s="1"/>
  <c r="AU748" i="4"/>
  <c r="AT748" i="4"/>
  <c r="AS748" i="4"/>
  <c r="AR748" i="4"/>
  <c r="AQ748" i="4" a="1"/>
  <c r="AQ748" i="4" s="1"/>
  <c r="AO748" i="4"/>
  <c r="AN748" i="4" a="1"/>
  <c r="AN748" i="4" s="1"/>
  <c r="AM748" i="4"/>
  <c r="AL748" i="4"/>
  <c r="AK748" i="4" a="1"/>
  <c r="AK748" i="4" s="1"/>
  <c r="AJ748" i="4"/>
  <c r="AI748" i="4"/>
  <c r="AG748" i="4"/>
  <c r="AF748" i="4"/>
  <c r="AE748" i="4"/>
  <c r="AD748" i="4"/>
  <c r="AC748" i="4"/>
  <c r="AA748" i="4"/>
  <c r="Y748" i="4"/>
  <c r="W748" i="4"/>
  <c r="V748" i="4"/>
  <c r="U748" i="4"/>
  <c r="R748" i="4"/>
  <c r="Q748" i="4"/>
  <c r="P748" i="4"/>
  <c r="O748" i="4"/>
  <c r="N748" i="4"/>
  <c r="M748" i="4"/>
  <c r="K748" i="4"/>
  <c r="J748" i="4"/>
  <c r="L748" i="4" s="1"/>
  <c r="CE747" i="4"/>
  <c r="CD747" i="4" a="1"/>
  <c r="CD747" i="4" s="1"/>
  <c r="CC747" i="4" a="1"/>
  <c r="CC747" i="4" s="1"/>
  <c r="CB747" i="4" a="1"/>
  <c r="CB747" i="4" s="1"/>
  <c r="CA747" i="4" a="1"/>
  <c r="CA747" i="4" s="1"/>
  <c r="BZ747" i="4" a="1"/>
  <c r="BZ747" i="4" s="1"/>
  <c r="BY747" i="4" a="1"/>
  <c r="BY747" i="4" s="1"/>
  <c r="BX747" i="4"/>
  <c r="BW747" i="4" a="1"/>
  <c r="BW747" i="4" s="1"/>
  <c r="BV747" i="4"/>
  <c r="BU747" i="4" a="1"/>
  <c r="BU747" i="4" s="1"/>
  <c r="BT747" i="4" a="1"/>
  <c r="BT747" i="4" s="1"/>
  <c r="BS747" i="4"/>
  <c r="BR747" i="4" a="1"/>
  <c r="BR747" i="4" s="1"/>
  <c r="BQ747" i="4" a="1"/>
  <c r="BQ747" i="4" s="1"/>
  <c r="BP747" i="4" a="1"/>
  <c r="BP747" i="4" s="1"/>
  <c r="BO747" i="4" a="1"/>
  <c r="BO747" i="4" s="1"/>
  <c r="BN747" i="4" a="1"/>
  <c r="BN747" i="4" s="1"/>
  <c r="BM747" i="4" a="1"/>
  <c r="BM747" i="4" s="1"/>
  <c r="BL747" i="4" a="1"/>
  <c r="BL747" i="4" s="1"/>
  <c r="BK747" i="4"/>
  <c r="BJ747" i="4"/>
  <c r="BI747" i="4" a="1"/>
  <c r="BI747" i="4" s="1"/>
  <c r="BH747" i="4"/>
  <c r="BG747" i="4"/>
  <c r="BF747" i="4"/>
  <c r="BE747" i="4"/>
  <c r="BD747" i="4"/>
  <c r="AX747" i="4"/>
  <c r="AW747" i="4"/>
  <c r="AV747" i="4" a="1"/>
  <c r="AV747" i="4" s="1"/>
  <c r="AU747" i="4"/>
  <c r="AT747" i="4"/>
  <c r="AS747" i="4"/>
  <c r="AR747" i="4"/>
  <c r="AQ747" i="4" a="1"/>
  <c r="AQ747" i="4" s="1"/>
  <c r="AO747" i="4"/>
  <c r="AN747" i="4" a="1"/>
  <c r="AN747" i="4" s="1"/>
  <c r="AM747" i="4"/>
  <c r="AL747" i="4"/>
  <c r="AK747" i="4" a="1"/>
  <c r="AK747" i="4" s="1"/>
  <c r="AJ747" i="4"/>
  <c r="AI747" i="4"/>
  <c r="AG747" i="4"/>
  <c r="AF747" i="4"/>
  <c r="AE747" i="4"/>
  <c r="AD747" i="4"/>
  <c r="AC747" i="4"/>
  <c r="AA747" i="4"/>
  <c r="Y747" i="4"/>
  <c r="W747" i="4"/>
  <c r="V747" i="4"/>
  <c r="U747" i="4"/>
  <c r="R747" i="4"/>
  <c r="Q747" i="4"/>
  <c r="P747" i="4"/>
  <c r="O747" i="4"/>
  <c r="N747" i="4"/>
  <c r="M747" i="4"/>
  <c r="K747" i="4"/>
  <c r="J747" i="4"/>
  <c r="L747" i="4" s="1"/>
  <c r="CE746" i="4"/>
  <c r="CD746" i="4" a="1"/>
  <c r="CD746" i="4" s="1"/>
  <c r="CC746" i="4" a="1"/>
  <c r="CC746" i="4" s="1"/>
  <c r="CB746" i="4" a="1"/>
  <c r="CB746" i="4" s="1"/>
  <c r="CA746" i="4" a="1"/>
  <c r="CA746" i="4" s="1"/>
  <c r="BZ746" i="4" a="1"/>
  <c r="BZ746" i="4" s="1"/>
  <c r="BY746" i="4" a="1"/>
  <c r="BY746" i="4" s="1"/>
  <c r="BX746" i="4"/>
  <c r="BW746" i="4" a="1"/>
  <c r="BW746" i="4" s="1"/>
  <c r="BV746" i="4"/>
  <c r="BU746" i="4" a="1"/>
  <c r="BU746" i="4" s="1"/>
  <c r="BT746" i="4" a="1"/>
  <c r="BT746" i="4" s="1"/>
  <c r="BS746" i="4"/>
  <c r="BR746" i="4" a="1"/>
  <c r="BR746" i="4" s="1"/>
  <c r="BQ746" i="4" a="1"/>
  <c r="BQ746" i="4" s="1"/>
  <c r="BP746" i="4" a="1"/>
  <c r="BP746" i="4" s="1"/>
  <c r="BO746" i="4" a="1"/>
  <c r="BO746" i="4" s="1"/>
  <c r="BN746" i="4" a="1"/>
  <c r="BN746" i="4" s="1"/>
  <c r="BM746" i="4" a="1"/>
  <c r="BM746" i="4" s="1"/>
  <c r="BL746" i="4" a="1"/>
  <c r="BL746" i="4" s="1"/>
  <c r="BK746" i="4"/>
  <c r="BJ746" i="4"/>
  <c r="BI746" i="4" a="1"/>
  <c r="BI746" i="4" s="1"/>
  <c r="BH746" i="4"/>
  <c r="BG746" i="4"/>
  <c r="BF746" i="4"/>
  <c r="BE746" i="4"/>
  <c r="BD746" i="4"/>
  <c r="AX746" i="4"/>
  <c r="AW746" i="4"/>
  <c r="AV746" i="4" a="1"/>
  <c r="AV746" i="4" s="1"/>
  <c r="AU746" i="4"/>
  <c r="AT746" i="4"/>
  <c r="AS746" i="4"/>
  <c r="AR746" i="4"/>
  <c r="AQ746" i="4" a="1"/>
  <c r="AQ746" i="4" s="1"/>
  <c r="AO746" i="4"/>
  <c r="AN746" i="4" a="1"/>
  <c r="AN746" i="4" s="1"/>
  <c r="AM746" i="4"/>
  <c r="AL746" i="4"/>
  <c r="AK746" i="4" a="1"/>
  <c r="AK746" i="4" s="1"/>
  <c r="AJ746" i="4"/>
  <c r="AI746" i="4"/>
  <c r="AG746" i="4"/>
  <c r="AF746" i="4"/>
  <c r="AE746" i="4"/>
  <c r="AD746" i="4"/>
  <c r="AC746" i="4"/>
  <c r="AA746" i="4"/>
  <c r="Y746" i="4"/>
  <c r="W746" i="4"/>
  <c r="V746" i="4"/>
  <c r="U746" i="4"/>
  <c r="R746" i="4"/>
  <c r="Q746" i="4"/>
  <c r="P746" i="4"/>
  <c r="O746" i="4"/>
  <c r="N746" i="4"/>
  <c r="M746" i="4"/>
  <c r="K746" i="4"/>
  <c r="J746" i="4"/>
  <c r="L746" i="4" s="1"/>
  <c r="CE745" i="4"/>
  <c r="CD745" i="4" a="1"/>
  <c r="CD745" i="4" s="1"/>
  <c r="CC745" i="4" a="1"/>
  <c r="CC745" i="4" s="1"/>
  <c r="CB745" i="4" a="1"/>
  <c r="CB745" i="4" s="1"/>
  <c r="CA745" i="4" a="1"/>
  <c r="CA745" i="4" s="1"/>
  <c r="BZ745" i="4" a="1"/>
  <c r="BZ745" i="4" s="1"/>
  <c r="BY745" i="4" a="1"/>
  <c r="BY745" i="4" s="1"/>
  <c r="BX745" i="4"/>
  <c r="BW745" i="4" a="1"/>
  <c r="BW745" i="4" s="1"/>
  <c r="BV745" i="4"/>
  <c r="BU745" i="4" a="1"/>
  <c r="BU745" i="4" s="1"/>
  <c r="BT745" i="4" a="1"/>
  <c r="BT745" i="4" s="1"/>
  <c r="BS745" i="4"/>
  <c r="BR745" i="4" a="1"/>
  <c r="BR745" i="4" s="1"/>
  <c r="BQ745" i="4" a="1"/>
  <c r="BQ745" i="4" s="1"/>
  <c r="BP745" i="4" a="1"/>
  <c r="BP745" i="4" s="1"/>
  <c r="BO745" i="4" a="1"/>
  <c r="BO745" i="4" s="1"/>
  <c r="BN745" i="4" a="1"/>
  <c r="BN745" i="4" s="1"/>
  <c r="BM745" i="4" a="1"/>
  <c r="BM745" i="4" s="1"/>
  <c r="BL745" i="4" a="1"/>
  <c r="BL745" i="4" s="1"/>
  <c r="BK745" i="4"/>
  <c r="BJ745" i="4"/>
  <c r="BI745" i="4" a="1"/>
  <c r="BI745" i="4" s="1"/>
  <c r="BH745" i="4"/>
  <c r="BG745" i="4"/>
  <c r="BF745" i="4"/>
  <c r="BE745" i="4"/>
  <c r="BD745" i="4"/>
  <c r="AX745" i="4"/>
  <c r="AW745" i="4"/>
  <c r="AV745" i="4" a="1"/>
  <c r="AV745" i="4" s="1"/>
  <c r="AU745" i="4"/>
  <c r="AT745" i="4"/>
  <c r="AS745" i="4"/>
  <c r="AR745" i="4"/>
  <c r="AQ745" i="4" a="1"/>
  <c r="AQ745" i="4" s="1"/>
  <c r="AO745" i="4"/>
  <c r="AN745" i="4" a="1"/>
  <c r="AN745" i="4" s="1"/>
  <c r="AM745" i="4"/>
  <c r="AL745" i="4"/>
  <c r="AK745" i="4" a="1"/>
  <c r="AK745" i="4" s="1"/>
  <c r="AJ745" i="4"/>
  <c r="AI745" i="4"/>
  <c r="AG745" i="4"/>
  <c r="AF745" i="4"/>
  <c r="AE745" i="4"/>
  <c r="AD745" i="4"/>
  <c r="AC745" i="4"/>
  <c r="AA745" i="4"/>
  <c r="Y745" i="4"/>
  <c r="W745" i="4"/>
  <c r="V745" i="4"/>
  <c r="U745" i="4"/>
  <c r="R745" i="4"/>
  <c r="Q745" i="4"/>
  <c r="P745" i="4"/>
  <c r="O745" i="4"/>
  <c r="N745" i="4"/>
  <c r="M745" i="4"/>
  <c r="K745" i="4"/>
  <c r="J745" i="4"/>
  <c r="L745" i="4" s="1"/>
  <c r="CE744" i="4"/>
  <c r="CD744" i="4" a="1"/>
  <c r="CD744" i="4" s="1"/>
  <c r="CC744" i="4" a="1"/>
  <c r="CC744" i="4" s="1"/>
  <c r="CB744" i="4" a="1"/>
  <c r="CB744" i="4" s="1"/>
  <c r="CA744" i="4" a="1"/>
  <c r="CA744" i="4" s="1"/>
  <c r="BZ744" i="4" a="1"/>
  <c r="BZ744" i="4" s="1"/>
  <c r="BY744" i="4" a="1"/>
  <c r="BY744" i="4" s="1"/>
  <c r="BX744" i="4"/>
  <c r="BW744" i="4" a="1"/>
  <c r="BW744" i="4" s="1"/>
  <c r="BV744" i="4"/>
  <c r="BU744" i="4" a="1"/>
  <c r="BU744" i="4" s="1"/>
  <c r="BT744" i="4" a="1"/>
  <c r="BT744" i="4" s="1"/>
  <c r="BS744" i="4"/>
  <c r="BR744" i="4" a="1"/>
  <c r="BR744" i="4" s="1"/>
  <c r="BQ744" i="4" a="1"/>
  <c r="BQ744" i="4" s="1"/>
  <c r="BP744" i="4" a="1"/>
  <c r="BP744" i="4" s="1"/>
  <c r="BO744" i="4" a="1"/>
  <c r="BO744" i="4" s="1"/>
  <c r="BN744" i="4" a="1"/>
  <c r="BN744" i="4" s="1"/>
  <c r="BM744" i="4" a="1"/>
  <c r="BM744" i="4" s="1"/>
  <c r="BL744" i="4" a="1"/>
  <c r="BL744" i="4" s="1"/>
  <c r="BK744" i="4"/>
  <c r="BJ744" i="4"/>
  <c r="BI744" i="4" a="1"/>
  <c r="BI744" i="4" s="1"/>
  <c r="BH744" i="4"/>
  <c r="BG744" i="4"/>
  <c r="BF744" i="4"/>
  <c r="BE744" i="4"/>
  <c r="BD744" i="4"/>
  <c r="AX744" i="4"/>
  <c r="AW744" i="4"/>
  <c r="AV744" i="4" a="1"/>
  <c r="AV744" i="4" s="1"/>
  <c r="AU744" i="4"/>
  <c r="AT744" i="4"/>
  <c r="AS744" i="4"/>
  <c r="AR744" i="4"/>
  <c r="AQ744" i="4" a="1"/>
  <c r="AQ744" i="4" s="1"/>
  <c r="AO744" i="4"/>
  <c r="AN744" i="4" a="1"/>
  <c r="AN744" i="4" s="1"/>
  <c r="AM744" i="4"/>
  <c r="AL744" i="4"/>
  <c r="AK744" i="4" a="1"/>
  <c r="AK744" i="4" s="1"/>
  <c r="AJ744" i="4"/>
  <c r="AI744" i="4"/>
  <c r="AG744" i="4"/>
  <c r="AF744" i="4"/>
  <c r="AE744" i="4"/>
  <c r="AD744" i="4"/>
  <c r="AC744" i="4"/>
  <c r="AA744" i="4"/>
  <c r="Y744" i="4"/>
  <c r="W744" i="4"/>
  <c r="V744" i="4"/>
  <c r="U744" i="4"/>
  <c r="R744" i="4"/>
  <c r="Q744" i="4"/>
  <c r="P744" i="4"/>
  <c r="O744" i="4"/>
  <c r="N744" i="4"/>
  <c r="M744" i="4"/>
  <c r="K744" i="4"/>
  <c r="J744" i="4"/>
  <c r="L744" i="4" s="1"/>
  <c r="CE743" i="4"/>
  <c r="CD743" i="4" a="1"/>
  <c r="CD743" i="4" s="1"/>
  <c r="CC743" i="4" a="1"/>
  <c r="CC743" i="4" s="1"/>
  <c r="CB743" i="4" a="1"/>
  <c r="CB743" i="4" s="1"/>
  <c r="CA743" i="4" a="1"/>
  <c r="CA743" i="4" s="1"/>
  <c r="BZ743" i="4" a="1"/>
  <c r="BZ743" i="4" s="1"/>
  <c r="BY743" i="4" a="1"/>
  <c r="BY743" i="4" s="1"/>
  <c r="BX743" i="4"/>
  <c r="BW743" i="4" a="1"/>
  <c r="BW743" i="4" s="1"/>
  <c r="BV743" i="4"/>
  <c r="BU743" i="4" a="1"/>
  <c r="BU743" i="4" s="1"/>
  <c r="BT743" i="4" a="1"/>
  <c r="BT743" i="4" s="1"/>
  <c r="BS743" i="4"/>
  <c r="BR743" i="4" a="1"/>
  <c r="BR743" i="4" s="1"/>
  <c r="BQ743" i="4" a="1"/>
  <c r="BQ743" i="4" s="1"/>
  <c r="BP743" i="4" a="1"/>
  <c r="BP743" i="4" s="1"/>
  <c r="BO743" i="4" a="1"/>
  <c r="BO743" i="4" s="1"/>
  <c r="BN743" i="4" a="1"/>
  <c r="BN743" i="4" s="1"/>
  <c r="BM743" i="4" a="1"/>
  <c r="BM743" i="4" s="1"/>
  <c r="BL743" i="4" a="1"/>
  <c r="BL743" i="4" s="1"/>
  <c r="BK743" i="4"/>
  <c r="BJ743" i="4"/>
  <c r="BI743" i="4" a="1"/>
  <c r="BI743" i="4" s="1"/>
  <c r="BH743" i="4"/>
  <c r="BG743" i="4"/>
  <c r="BF743" i="4"/>
  <c r="BE743" i="4"/>
  <c r="BD743" i="4"/>
  <c r="AX743" i="4"/>
  <c r="AW743" i="4"/>
  <c r="AV743" i="4" a="1"/>
  <c r="AV743" i="4" s="1"/>
  <c r="AU743" i="4"/>
  <c r="AT743" i="4"/>
  <c r="AS743" i="4"/>
  <c r="AR743" i="4"/>
  <c r="AQ743" i="4" a="1"/>
  <c r="AQ743" i="4" s="1"/>
  <c r="AO743" i="4"/>
  <c r="AN743" i="4" a="1"/>
  <c r="AN743" i="4" s="1"/>
  <c r="AM743" i="4"/>
  <c r="AL743" i="4"/>
  <c r="AK743" i="4" a="1"/>
  <c r="AK743" i="4" s="1"/>
  <c r="AJ743" i="4"/>
  <c r="AI743" i="4"/>
  <c r="AG743" i="4"/>
  <c r="AF743" i="4"/>
  <c r="AE743" i="4"/>
  <c r="AD743" i="4"/>
  <c r="AC743" i="4"/>
  <c r="AA743" i="4"/>
  <c r="Y743" i="4"/>
  <c r="W743" i="4"/>
  <c r="V743" i="4"/>
  <c r="U743" i="4"/>
  <c r="R743" i="4"/>
  <c r="Q743" i="4"/>
  <c r="P743" i="4"/>
  <c r="O743" i="4"/>
  <c r="N743" i="4"/>
  <c r="M743" i="4"/>
  <c r="K743" i="4"/>
  <c r="J743" i="4"/>
  <c r="L743" i="4" s="1"/>
  <c r="CE742" i="4"/>
  <c r="CD742" i="4" a="1"/>
  <c r="CD742" i="4" s="1"/>
  <c r="CC742" i="4" a="1"/>
  <c r="CC742" i="4" s="1"/>
  <c r="CB742" i="4" a="1"/>
  <c r="CB742" i="4" s="1"/>
  <c r="CA742" i="4" a="1"/>
  <c r="CA742" i="4" s="1"/>
  <c r="BZ742" i="4" a="1"/>
  <c r="BZ742" i="4" s="1"/>
  <c r="BY742" i="4" a="1"/>
  <c r="BY742" i="4" s="1"/>
  <c r="BX742" i="4"/>
  <c r="BW742" i="4" a="1"/>
  <c r="BW742" i="4" s="1"/>
  <c r="BV742" i="4"/>
  <c r="BU742" i="4" a="1"/>
  <c r="BU742" i="4" s="1"/>
  <c r="BT742" i="4" a="1"/>
  <c r="BT742" i="4" s="1"/>
  <c r="BS742" i="4"/>
  <c r="BR742" i="4" a="1"/>
  <c r="BR742" i="4" s="1"/>
  <c r="BQ742" i="4" a="1"/>
  <c r="BQ742" i="4" s="1"/>
  <c r="BP742" i="4" a="1"/>
  <c r="BP742" i="4" s="1"/>
  <c r="BO742" i="4" a="1"/>
  <c r="BO742" i="4" s="1"/>
  <c r="BN742" i="4" a="1"/>
  <c r="BN742" i="4" s="1"/>
  <c r="BM742" i="4" a="1"/>
  <c r="BM742" i="4" s="1"/>
  <c r="BL742" i="4" a="1"/>
  <c r="BL742" i="4" s="1"/>
  <c r="BK742" i="4"/>
  <c r="BJ742" i="4"/>
  <c r="BI742" i="4" a="1"/>
  <c r="BI742" i="4" s="1"/>
  <c r="BH742" i="4"/>
  <c r="BG742" i="4"/>
  <c r="BF742" i="4"/>
  <c r="BE742" i="4"/>
  <c r="BD742" i="4"/>
  <c r="AX742" i="4"/>
  <c r="AW742" i="4"/>
  <c r="AV742" i="4" a="1"/>
  <c r="AV742" i="4" s="1"/>
  <c r="AU742" i="4"/>
  <c r="AT742" i="4"/>
  <c r="AS742" i="4"/>
  <c r="AR742" i="4"/>
  <c r="AQ742" i="4" a="1"/>
  <c r="AQ742" i="4" s="1"/>
  <c r="AO742" i="4"/>
  <c r="AN742" i="4" a="1"/>
  <c r="AN742" i="4" s="1"/>
  <c r="AM742" i="4"/>
  <c r="AL742" i="4"/>
  <c r="AK742" i="4" a="1"/>
  <c r="AK742" i="4" s="1"/>
  <c r="AJ742" i="4"/>
  <c r="AI742" i="4"/>
  <c r="AG742" i="4"/>
  <c r="AF742" i="4"/>
  <c r="AE742" i="4"/>
  <c r="AD742" i="4"/>
  <c r="AC742" i="4"/>
  <c r="AA742" i="4"/>
  <c r="Y742" i="4"/>
  <c r="W742" i="4"/>
  <c r="V742" i="4"/>
  <c r="U742" i="4"/>
  <c r="R742" i="4"/>
  <c r="Q742" i="4"/>
  <c r="P742" i="4"/>
  <c r="O742" i="4"/>
  <c r="N742" i="4"/>
  <c r="M742" i="4"/>
  <c r="K742" i="4"/>
  <c r="J742" i="4"/>
  <c r="L742" i="4" s="1"/>
  <c r="CE741" i="4"/>
  <c r="CD741" i="4" a="1"/>
  <c r="CD741" i="4" s="1"/>
  <c r="CC741" i="4" a="1"/>
  <c r="CC741" i="4" s="1"/>
  <c r="CB741" i="4" a="1"/>
  <c r="CB741" i="4" s="1"/>
  <c r="CA741" i="4" a="1"/>
  <c r="CA741" i="4" s="1"/>
  <c r="BZ741" i="4" a="1"/>
  <c r="BZ741" i="4" s="1"/>
  <c r="BY741" i="4" a="1"/>
  <c r="BY741" i="4" s="1"/>
  <c r="BX741" i="4"/>
  <c r="BW741" i="4" a="1"/>
  <c r="BW741" i="4" s="1"/>
  <c r="BV741" i="4"/>
  <c r="BU741" i="4" a="1"/>
  <c r="BU741" i="4" s="1"/>
  <c r="BT741" i="4" a="1"/>
  <c r="BT741" i="4" s="1"/>
  <c r="BS741" i="4"/>
  <c r="BR741" i="4" a="1"/>
  <c r="BR741" i="4" s="1"/>
  <c r="BQ741" i="4" a="1"/>
  <c r="BQ741" i="4" s="1"/>
  <c r="BP741" i="4" a="1"/>
  <c r="BP741" i="4" s="1"/>
  <c r="BO741" i="4" a="1"/>
  <c r="BO741" i="4" s="1"/>
  <c r="BN741" i="4" a="1"/>
  <c r="BN741" i="4" s="1"/>
  <c r="BM741" i="4" a="1"/>
  <c r="BM741" i="4" s="1"/>
  <c r="BL741" i="4" a="1"/>
  <c r="BL741" i="4" s="1"/>
  <c r="BK741" i="4"/>
  <c r="BJ741" i="4"/>
  <c r="BI741" i="4" a="1"/>
  <c r="BI741" i="4" s="1"/>
  <c r="BH741" i="4"/>
  <c r="BG741" i="4"/>
  <c r="BF741" i="4"/>
  <c r="BE741" i="4"/>
  <c r="BD741" i="4"/>
  <c r="AX741" i="4"/>
  <c r="AW741" i="4"/>
  <c r="AV741" i="4" a="1"/>
  <c r="AV741" i="4" s="1"/>
  <c r="AU741" i="4"/>
  <c r="AT741" i="4"/>
  <c r="AS741" i="4"/>
  <c r="AR741" i="4"/>
  <c r="AQ741" i="4" a="1"/>
  <c r="AQ741" i="4" s="1"/>
  <c r="AO741" i="4"/>
  <c r="AN741" i="4" a="1"/>
  <c r="AN741" i="4" s="1"/>
  <c r="AM741" i="4"/>
  <c r="AL741" i="4"/>
  <c r="AK741" i="4" a="1"/>
  <c r="AK741" i="4" s="1"/>
  <c r="AJ741" i="4"/>
  <c r="AI741" i="4"/>
  <c r="AG741" i="4"/>
  <c r="AF741" i="4"/>
  <c r="AE741" i="4"/>
  <c r="AD741" i="4"/>
  <c r="AC741" i="4"/>
  <c r="AA741" i="4"/>
  <c r="Y741" i="4"/>
  <c r="W741" i="4"/>
  <c r="V741" i="4"/>
  <c r="U741" i="4"/>
  <c r="R741" i="4"/>
  <c r="Q741" i="4"/>
  <c r="P741" i="4"/>
  <c r="O741" i="4"/>
  <c r="N741" i="4"/>
  <c r="M741" i="4"/>
  <c r="K741" i="4"/>
  <c r="J741" i="4"/>
  <c r="L741" i="4" s="1"/>
  <c r="CE740" i="4"/>
  <c r="CD740" i="4" a="1"/>
  <c r="CD740" i="4" s="1"/>
  <c r="CC740" i="4" a="1"/>
  <c r="CC740" i="4" s="1"/>
  <c r="CB740" i="4" a="1"/>
  <c r="CB740" i="4" s="1"/>
  <c r="CA740" i="4" a="1"/>
  <c r="CA740" i="4" s="1"/>
  <c r="BZ740" i="4" a="1"/>
  <c r="BZ740" i="4" s="1"/>
  <c r="BY740" i="4" a="1"/>
  <c r="BY740" i="4" s="1"/>
  <c r="BX740" i="4"/>
  <c r="BW740" i="4" a="1"/>
  <c r="BW740" i="4" s="1"/>
  <c r="BV740" i="4"/>
  <c r="BU740" i="4" a="1"/>
  <c r="BU740" i="4" s="1"/>
  <c r="BT740" i="4" a="1"/>
  <c r="BT740" i="4" s="1"/>
  <c r="BS740" i="4"/>
  <c r="BR740" i="4" a="1"/>
  <c r="BR740" i="4" s="1"/>
  <c r="BQ740" i="4" a="1"/>
  <c r="BQ740" i="4" s="1"/>
  <c r="BP740" i="4" a="1"/>
  <c r="BP740" i="4" s="1"/>
  <c r="BO740" i="4" a="1"/>
  <c r="BO740" i="4" s="1"/>
  <c r="BN740" i="4" a="1"/>
  <c r="BN740" i="4" s="1"/>
  <c r="BM740" i="4" a="1"/>
  <c r="BM740" i="4" s="1"/>
  <c r="BL740" i="4" a="1"/>
  <c r="BL740" i="4" s="1"/>
  <c r="BK740" i="4"/>
  <c r="BJ740" i="4"/>
  <c r="BI740" i="4" a="1"/>
  <c r="BI740" i="4" s="1"/>
  <c r="BH740" i="4"/>
  <c r="BG740" i="4"/>
  <c r="BF740" i="4"/>
  <c r="BE740" i="4"/>
  <c r="BD740" i="4"/>
  <c r="AX740" i="4"/>
  <c r="AW740" i="4"/>
  <c r="AV740" i="4" a="1"/>
  <c r="AV740" i="4" s="1"/>
  <c r="AU740" i="4"/>
  <c r="AT740" i="4"/>
  <c r="AS740" i="4"/>
  <c r="AR740" i="4"/>
  <c r="AQ740" i="4" a="1"/>
  <c r="AQ740" i="4" s="1"/>
  <c r="AO740" i="4"/>
  <c r="AN740" i="4" a="1"/>
  <c r="AN740" i="4" s="1"/>
  <c r="AM740" i="4"/>
  <c r="AL740" i="4"/>
  <c r="AK740" i="4" a="1"/>
  <c r="AK740" i="4" s="1"/>
  <c r="AJ740" i="4"/>
  <c r="AI740" i="4"/>
  <c r="AG740" i="4"/>
  <c r="AF740" i="4"/>
  <c r="AE740" i="4"/>
  <c r="AD740" i="4"/>
  <c r="AC740" i="4"/>
  <c r="AA740" i="4"/>
  <c r="Y740" i="4"/>
  <c r="W740" i="4"/>
  <c r="V740" i="4"/>
  <c r="U740" i="4"/>
  <c r="R740" i="4"/>
  <c r="Q740" i="4"/>
  <c r="P740" i="4"/>
  <c r="O740" i="4"/>
  <c r="N740" i="4"/>
  <c r="M740" i="4"/>
  <c r="K740" i="4"/>
  <c r="J740" i="4"/>
  <c r="L740" i="4" s="1"/>
  <c r="CE739" i="4"/>
  <c r="CD739" i="4" a="1"/>
  <c r="CD739" i="4" s="1"/>
  <c r="CC739" i="4" a="1"/>
  <c r="CC739" i="4" s="1"/>
  <c r="CB739" i="4" a="1"/>
  <c r="CB739" i="4" s="1"/>
  <c r="CA739" i="4" a="1"/>
  <c r="CA739" i="4" s="1"/>
  <c r="BZ739" i="4" a="1"/>
  <c r="BZ739" i="4" s="1"/>
  <c r="BY739" i="4" a="1"/>
  <c r="BY739" i="4" s="1"/>
  <c r="BX739" i="4"/>
  <c r="BW739" i="4" a="1"/>
  <c r="BW739" i="4" s="1"/>
  <c r="BV739" i="4"/>
  <c r="BU739" i="4" a="1"/>
  <c r="BU739" i="4" s="1"/>
  <c r="BT739" i="4" a="1"/>
  <c r="BT739" i="4" s="1"/>
  <c r="BS739" i="4"/>
  <c r="BR739" i="4" a="1"/>
  <c r="BR739" i="4" s="1"/>
  <c r="BQ739" i="4" a="1"/>
  <c r="BQ739" i="4" s="1"/>
  <c r="BP739" i="4" a="1"/>
  <c r="BP739" i="4" s="1"/>
  <c r="BO739" i="4" a="1"/>
  <c r="BO739" i="4" s="1"/>
  <c r="BN739" i="4" a="1"/>
  <c r="BN739" i="4" s="1"/>
  <c r="BM739" i="4" a="1"/>
  <c r="BM739" i="4" s="1"/>
  <c r="BL739" i="4" a="1"/>
  <c r="BL739" i="4" s="1"/>
  <c r="BK739" i="4"/>
  <c r="BJ739" i="4"/>
  <c r="BI739" i="4" a="1"/>
  <c r="BI739" i="4" s="1"/>
  <c r="BH739" i="4"/>
  <c r="BG739" i="4"/>
  <c r="BF739" i="4"/>
  <c r="BE739" i="4"/>
  <c r="BD739" i="4"/>
  <c r="AX739" i="4"/>
  <c r="AW739" i="4"/>
  <c r="AV739" i="4" a="1"/>
  <c r="AV739" i="4" s="1"/>
  <c r="AU739" i="4"/>
  <c r="AT739" i="4"/>
  <c r="AS739" i="4"/>
  <c r="AR739" i="4"/>
  <c r="AQ739" i="4" a="1"/>
  <c r="AQ739" i="4" s="1"/>
  <c r="AO739" i="4"/>
  <c r="AN739" i="4" a="1"/>
  <c r="AN739" i="4" s="1"/>
  <c r="AM739" i="4"/>
  <c r="AL739" i="4"/>
  <c r="AK739" i="4" a="1"/>
  <c r="AK739" i="4" s="1"/>
  <c r="AJ739" i="4"/>
  <c r="AI739" i="4"/>
  <c r="AG739" i="4"/>
  <c r="AF739" i="4"/>
  <c r="AE739" i="4"/>
  <c r="AD739" i="4"/>
  <c r="AC739" i="4"/>
  <c r="AA739" i="4"/>
  <c r="Y739" i="4"/>
  <c r="W739" i="4"/>
  <c r="V739" i="4"/>
  <c r="U739" i="4"/>
  <c r="R739" i="4"/>
  <c r="Q739" i="4"/>
  <c r="P739" i="4"/>
  <c r="O739" i="4"/>
  <c r="N739" i="4"/>
  <c r="M739" i="4"/>
  <c r="K739" i="4"/>
  <c r="J739" i="4"/>
  <c r="L739" i="4" s="1"/>
  <c r="CE738" i="4"/>
  <c r="CD738" i="4" a="1"/>
  <c r="CD738" i="4" s="1"/>
  <c r="CC738" i="4" a="1"/>
  <c r="CC738" i="4" s="1"/>
  <c r="CB738" i="4" a="1"/>
  <c r="CB738" i="4" s="1"/>
  <c r="CA738" i="4" a="1"/>
  <c r="CA738" i="4" s="1"/>
  <c r="BZ738" i="4" a="1"/>
  <c r="BZ738" i="4" s="1"/>
  <c r="BY738" i="4" a="1"/>
  <c r="BY738" i="4" s="1"/>
  <c r="BX738" i="4"/>
  <c r="BW738" i="4" a="1"/>
  <c r="BW738" i="4" s="1"/>
  <c r="BV738" i="4"/>
  <c r="BU738" i="4" a="1"/>
  <c r="BU738" i="4" s="1"/>
  <c r="BT738" i="4" a="1"/>
  <c r="BT738" i="4" s="1"/>
  <c r="BS738" i="4"/>
  <c r="BR738" i="4" a="1"/>
  <c r="BR738" i="4" s="1"/>
  <c r="BQ738" i="4" a="1"/>
  <c r="BQ738" i="4" s="1"/>
  <c r="BP738" i="4" a="1"/>
  <c r="BP738" i="4" s="1"/>
  <c r="BO738" i="4" a="1"/>
  <c r="BO738" i="4" s="1"/>
  <c r="BN738" i="4" a="1"/>
  <c r="BN738" i="4" s="1"/>
  <c r="BM738" i="4" a="1"/>
  <c r="BM738" i="4" s="1"/>
  <c r="BL738" i="4" a="1"/>
  <c r="BL738" i="4" s="1"/>
  <c r="BK738" i="4"/>
  <c r="BJ738" i="4"/>
  <c r="BI738" i="4" a="1"/>
  <c r="BI738" i="4" s="1"/>
  <c r="BH738" i="4"/>
  <c r="BG738" i="4"/>
  <c r="BF738" i="4"/>
  <c r="BE738" i="4"/>
  <c r="BD738" i="4"/>
  <c r="AX738" i="4"/>
  <c r="AW738" i="4"/>
  <c r="AV738" i="4" a="1"/>
  <c r="AV738" i="4" s="1"/>
  <c r="AU738" i="4"/>
  <c r="AT738" i="4"/>
  <c r="AS738" i="4"/>
  <c r="AR738" i="4"/>
  <c r="AQ738" i="4" a="1"/>
  <c r="AQ738" i="4" s="1"/>
  <c r="AO738" i="4"/>
  <c r="AN738" i="4" a="1"/>
  <c r="AN738" i="4" s="1"/>
  <c r="AM738" i="4"/>
  <c r="AL738" i="4"/>
  <c r="AK738" i="4" a="1"/>
  <c r="AK738" i="4" s="1"/>
  <c r="AJ738" i="4"/>
  <c r="AI738" i="4"/>
  <c r="AG738" i="4"/>
  <c r="AF738" i="4"/>
  <c r="AE738" i="4"/>
  <c r="AD738" i="4"/>
  <c r="AC738" i="4"/>
  <c r="AA738" i="4"/>
  <c r="Y738" i="4"/>
  <c r="W738" i="4"/>
  <c r="V738" i="4"/>
  <c r="U738" i="4"/>
  <c r="R738" i="4"/>
  <c r="Q738" i="4"/>
  <c r="P738" i="4"/>
  <c r="O738" i="4"/>
  <c r="N738" i="4"/>
  <c r="M738" i="4"/>
  <c r="K738" i="4"/>
  <c r="J738" i="4"/>
  <c r="L738" i="4" s="1"/>
  <c r="CE737" i="4"/>
  <c r="CD737" i="4" a="1"/>
  <c r="CD737" i="4" s="1"/>
  <c r="CC737" i="4" a="1"/>
  <c r="CC737" i="4" s="1"/>
  <c r="CB737" i="4" a="1"/>
  <c r="CB737" i="4" s="1"/>
  <c r="CA737" i="4" a="1"/>
  <c r="CA737" i="4" s="1"/>
  <c r="BZ737" i="4" a="1"/>
  <c r="BZ737" i="4" s="1"/>
  <c r="BY737" i="4" a="1"/>
  <c r="BY737" i="4" s="1"/>
  <c r="BX737" i="4"/>
  <c r="BW737" i="4" a="1"/>
  <c r="BW737" i="4" s="1"/>
  <c r="BV737" i="4"/>
  <c r="BU737" i="4" a="1"/>
  <c r="BU737" i="4" s="1"/>
  <c r="BT737" i="4" a="1"/>
  <c r="BT737" i="4" s="1"/>
  <c r="BS737" i="4"/>
  <c r="BR737" i="4" a="1"/>
  <c r="BR737" i="4" s="1"/>
  <c r="BQ737" i="4" a="1"/>
  <c r="BQ737" i="4" s="1"/>
  <c r="BP737" i="4" a="1"/>
  <c r="BP737" i="4" s="1"/>
  <c r="BO737" i="4" a="1"/>
  <c r="BO737" i="4" s="1"/>
  <c r="BN737" i="4" a="1"/>
  <c r="BN737" i="4" s="1"/>
  <c r="BM737" i="4" a="1"/>
  <c r="BM737" i="4" s="1"/>
  <c r="BL737" i="4" a="1"/>
  <c r="BL737" i="4" s="1"/>
  <c r="BK737" i="4"/>
  <c r="BJ737" i="4"/>
  <c r="BI737" i="4" a="1"/>
  <c r="BI737" i="4" s="1"/>
  <c r="BH737" i="4"/>
  <c r="BG737" i="4"/>
  <c r="BF737" i="4"/>
  <c r="BE737" i="4"/>
  <c r="BD737" i="4"/>
  <c r="AX737" i="4"/>
  <c r="AW737" i="4"/>
  <c r="AV737" i="4" a="1"/>
  <c r="AV737" i="4" s="1"/>
  <c r="AU737" i="4"/>
  <c r="AT737" i="4"/>
  <c r="AS737" i="4"/>
  <c r="AR737" i="4"/>
  <c r="AQ737" i="4" a="1"/>
  <c r="AQ737" i="4" s="1"/>
  <c r="AO737" i="4"/>
  <c r="AN737" i="4" a="1"/>
  <c r="AN737" i="4" s="1"/>
  <c r="AM737" i="4"/>
  <c r="AL737" i="4"/>
  <c r="AK737" i="4" a="1"/>
  <c r="AK737" i="4" s="1"/>
  <c r="AJ737" i="4"/>
  <c r="AI737" i="4"/>
  <c r="AG737" i="4"/>
  <c r="AF737" i="4"/>
  <c r="AE737" i="4"/>
  <c r="AD737" i="4"/>
  <c r="AC737" i="4"/>
  <c r="AA737" i="4"/>
  <c r="Y737" i="4"/>
  <c r="W737" i="4"/>
  <c r="V737" i="4"/>
  <c r="U737" i="4"/>
  <c r="R737" i="4"/>
  <c r="Q737" i="4"/>
  <c r="P737" i="4"/>
  <c r="O737" i="4"/>
  <c r="N737" i="4"/>
  <c r="M737" i="4"/>
  <c r="K737" i="4"/>
  <c r="J737" i="4"/>
  <c r="L737" i="4" s="1"/>
  <c r="CE736" i="4"/>
  <c r="CD736" i="4" a="1"/>
  <c r="CD736" i="4" s="1"/>
  <c r="CC736" i="4" a="1"/>
  <c r="CC736" i="4" s="1"/>
  <c r="CB736" i="4" a="1"/>
  <c r="CB736" i="4" s="1"/>
  <c r="CA736" i="4" a="1"/>
  <c r="CA736" i="4" s="1"/>
  <c r="BZ736" i="4" a="1"/>
  <c r="BZ736" i="4" s="1"/>
  <c r="BY736" i="4" a="1"/>
  <c r="BY736" i="4" s="1"/>
  <c r="BX736" i="4"/>
  <c r="BW736" i="4" a="1"/>
  <c r="BW736" i="4" s="1"/>
  <c r="BV736" i="4"/>
  <c r="BU736" i="4" a="1"/>
  <c r="BU736" i="4" s="1"/>
  <c r="BT736" i="4" a="1"/>
  <c r="BT736" i="4" s="1"/>
  <c r="BS736" i="4"/>
  <c r="BR736" i="4" a="1"/>
  <c r="BR736" i="4" s="1"/>
  <c r="BQ736" i="4" a="1"/>
  <c r="BQ736" i="4" s="1"/>
  <c r="BP736" i="4" a="1"/>
  <c r="BP736" i="4" s="1"/>
  <c r="BO736" i="4" a="1"/>
  <c r="BO736" i="4" s="1"/>
  <c r="BN736" i="4" a="1"/>
  <c r="BN736" i="4" s="1"/>
  <c r="BM736" i="4" a="1"/>
  <c r="BM736" i="4" s="1"/>
  <c r="BL736" i="4" a="1"/>
  <c r="BL736" i="4" s="1"/>
  <c r="BK736" i="4"/>
  <c r="BJ736" i="4"/>
  <c r="BI736" i="4" a="1"/>
  <c r="BI736" i="4" s="1"/>
  <c r="BH736" i="4"/>
  <c r="BG736" i="4"/>
  <c r="BF736" i="4"/>
  <c r="BE736" i="4"/>
  <c r="BD736" i="4"/>
  <c r="AX736" i="4"/>
  <c r="AW736" i="4"/>
  <c r="AV736" i="4" a="1"/>
  <c r="AV736" i="4" s="1"/>
  <c r="AU736" i="4"/>
  <c r="AT736" i="4"/>
  <c r="AS736" i="4"/>
  <c r="AR736" i="4"/>
  <c r="AQ736" i="4" a="1"/>
  <c r="AQ736" i="4" s="1"/>
  <c r="AO736" i="4"/>
  <c r="AN736" i="4" a="1"/>
  <c r="AN736" i="4" s="1"/>
  <c r="AM736" i="4"/>
  <c r="AL736" i="4"/>
  <c r="AK736" i="4" a="1"/>
  <c r="AK736" i="4" s="1"/>
  <c r="AJ736" i="4"/>
  <c r="AI736" i="4"/>
  <c r="AG736" i="4"/>
  <c r="AF736" i="4"/>
  <c r="AE736" i="4"/>
  <c r="AD736" i="4"/>
  <c r="AC736" i="4"/>
  <c r="AA736" i="4"/>
  <c r="Y736" i="4"/>
  <c r="W736" i="4"/>
  <c r="V736" i="4"/>
  <c r="U736" i="4"/>
  <c r="R736" i="4"/>
  <c r="Q736" i="4"/>
  <c r="P736" i="4"/>
  <c r="O736" i="4"/>
  <c r="N736" i="4"/>
  <c r="M736" i="4"/>
  <c r="K736" i="4"/>
  <c r="J736" i="4"/>
  <c r="L736" i="4" s="1"/>
  <c r="CE735" i="4"/>
  <c r="CD735" i="4" a="1"/>
  <c r="CD735" i="4" s="1"/>
  <c r="CC735" i="4" a="1"/>
  <c r="CC735" i="4" s="1"/>
  <c r="CB735" i="4" a="1"/>
  <c r="CB735" i="4" s="1"/>
  <c r="CA735" i="4" a="1"/>
  <c r="CA735" i="4" s="1"/>
  <c r="BZ735" i="4" a="1"/>
  <c r="BZ735" i="4" s="1"/>
  <c r="BY735" i="4" a="1"/>
  <c r="BY735" i="4" s="1"/>
  <c r="BX735" i="4"/>
  <c r="BW735" i="4" a="1"/>
  <c r="BW735" i="4" s="1"/>
  <c r="BV735" i="4"/>
  <c r="BU735" i="4" a="1"/>
  <c r="BU735" i="4" s="1"/>
  <c r="BT735" i="4" a="1"/>
  <c r="BT735" i="4" s="1"/>
  <c r="BS735" i="4"/>
  <c r="BR735" i="4" a="1"/>
  <c r="BR735" i="4" s="1"/>
  <c r="BQ735" i="4" a="1"/>
  <c r="BQ735" i="4" s="1"/>
  <c r="BP735" i="4" a="1"/>
  <c r="BP735" i="4" s="1"/>
  <c r="BO735" i="4" a="1"/>
  <c r="BO735" i="4" s="1"/>
  <c r="BN735" i="4" a="1"/>
  <c r="BN735" i="4" s="1"/>
  <c r="BM735" i="4" a="1"/>
  <c r="BM735" i="4" s="1"/>
  <c r="BL735" i="4" a="1"/>
  <c r="BL735" i="4" s="1"/>
  <c r="BK735" i="4"/>
  <c r="BJ735" i="4"/>
  <c r="BI735" i="4" a="1"/>
  <c r="BI735" i="4" s="1"/>
  <c r="BH735" i="4"/>
  <c r="BG735" i="4"/>
  <c r="BF735" i="4"/>
  <c r="BE735" i="4"/>
  <c r="BD735" i="4"/>
  <c r="AX735" i="4"/>
  <c r="AW735" i="4"/>
  <c r="AV735" i="4" a="1"/>
  <c r="AV735" i="4" s="1"/>
  <c r="AU735" i="4"/>
  <c r="AT735" i="4"/>
  <c r="AS735" i="4"/>
  <c r="AR735" i="4"/>
  <c r="AQ735" i="4" a="1"/>
  <c r="AQ735" i="4" s="1"/>
  <c r="AO735" i="4"/>
  <c r="AN735" i="4" a="1"/>
  <c r="AN735" i="4" s="1"/>
  <c r="AM735" i="4"/>
  <c r="AL735" i="4"/>
  <c r="AK735" i="4" a="1"/>
  <c r="AK735" i="4" s="1"/>
  <c r="AJ735" i="4"/>
  <c r="AI735" i="4"/>
  <c r="AG735" i="4"/>
  <c r="AF735" i="4"/>
  <c r="AE735" i="4"/>
  <c r="AD735" i="4"/>
  <c r="AC735" i="4"/>
  <c r="AA735" i="4"/>
  <c r="Y735" i="4"/>
  <c r="W735" i="4"/>
  <c r="V735" i="4"/>
  <c r="U735" i="4"/>
  <c r="R735" i="4"/>
  <c r="Q735" i="4"/>
  <c r="P735" i="4"/>
  <c r="O735" i="4"/>
  <c r="N735" i="4"/>
  <c r="M735" i="4"/>
  <c r="K735" i="4"/>
  <c r="J735" i="4"/>
  <c r="L735" i="4" s="1"/>
  <c r="CE734" i="4"/>
  <c r="CD734" i="4" a="1"/>
  <c r="CD734" i="4" s="1"/>
  <c r="CC734" i="4" a="1"/>
  <c r="CC734" i="4" s="1"/>
  <c r="CB734" i="4" a="1"/>
  <c r="CB734" i="4" s="1"/>
  <c r="CA734" i="4" a="1"/>
  <c r="CA734" i="4" s="1"/>
  <c r="BZ734" i="4" a="1"/>
  <c r="BZ734" i="4" s="1"/>
  <c r="BY734" i="4" a="1"/>
  <c r="BY734" i="4" s="1"/>
  <c r="BX734" i="4"/>
  <c r="BW734" i="4" a="1"/>
  <c r="BW734" i="4" s="1"/>
  <c r="BV734" i="4"/>
  <c r="BU734" i="4" a="1"/>
  <c r="BU734" i="4" s="1"/>
  <c r="BT734" i="4" a="1"/>
  <c r="BT734" i="4" s="1"/>
  <c r="BS734" i="4"/>
  <c r="BR734" i="4" a="1"/>
  <c r="BR734" i="4" s="1"/>
  <c r="BQ734" i="4" a="1"/>
  <c r="BQ734" i="4" s="1"/>
  <c r="BP734" i="4" a="1"/>
  <c r="BP734" i="4" s="1"/>
  <c r="BO734" i="4" a="1"/>
  <c r="BO734" i="4" s="1"/>
  <c r="BN734" i="4" a="1"/>
  <c r="BN734" i="4" s="1"/>
  <c r="BM734" i="4" a="1"/>
  <c r="BM734" i="4" s="1"/>
  <c r="BL734" i="4" a="1"/>
  <c r="BL734" i="4" s="1"/>
  <c r="BK734" i="4"/>
  <c r="BJ734" i="4"/>
  <c r="BI734" i="4" a="1"/>
  <c r="BI734" i="4" s="1"/>
  <c r="BH734" i="4"/>
  <c r="BG734" i="4"/>
  <c r="BF734" i="4"/>
  <c r="BE734" i="4"/>
  <c r="BD734" i="4"/>
  <c r="AX734" i="4"/>
  <c r="AW734" i="4"/>
  <c r="AV734" i="4" a="1"/>
  <c r="AV734" i="4" s="1"/>
  <c r="AU734" i="4"/>
  <c r="AT734" i="4"/>
  <c r="AS734" i="4"/>
  <c r="AR734" i="4"/>
  <c r="AQ734" i="4" a="1"/>
  <c r="AQ734" i="4" s="1"/>
  <c r="AO734" i="4"/>
  <c r="AN734" i="4" a="1"/>
  <c r="AN734" i="4" s="1"/>
  <c r="AM734" i="4"/>
  <c r="AL734" i="4"/>
  <c r="AK734" i="4" a="1"/>
  <c r="AK734" i="4" s="1"/>
  <c r="AJ734" i="4"/>
  <c r="AI734" i="4"/>
  <c r="AG734" i="4"/>
  <c r="AF734" i="4"/>
  <c r="AE734" i="4"/>
  <c r="AD734" i="4"/>
  <c r="AC734" i="4"/>
  <c r="AA734" i="4"/>
  <c r="Y734" i="4"/>
  <c r="W734" i="4"/>
  <c r="V734" i="4"/>
  <c r="U734" i="4"/>
  <c r="R734" i="4"/>
  <c r="Q734" i="4"/>
  <c r="P734" i="4"/>
  <c r="O734" i="4"/>
  <c r="N734" i="4"/>
  <c r="M734" i="4"/>
  <c r="K734" i="4"/>
  <c r="J734" i="4"/>
  <c r="L734" i="4" s="1"/>
  <c r="CE733" i="4"/>
  <c r="CD733" i="4" a="1"/>
  <c r="CD733" i="4" s="1"/>
  <c r="CC733" i="4" a="1"/>
  <c r="CC733" i="4" s="1"/>
  <c r="CB733" i="4" a="1"/>
  <c r="CB733" i="4" s="1"/>
  <c r="CA733" i="4" a="1"/>
  <c r="CA733" i="4" s="1"/>
  <c r="BZ733" i="4" a="1"/>
  <c r="BZ733" i="4" s="1"/>
  <c r="BY733" i="4" a="1"/>
  <c r="BY733" i="4" s="1"/>
  <c r="BX733" i="4"/>
  <c r="BW733" i="4" a="1"/>
  <c r="BW733" i="4" s="1"/>
  <c r="BV733" i="4"/>
  <c r="BU733" i="4" a="1"/>
  <c r="BU733" i="4" s="1"/>
  <c r="BT733" i="4" a="1"/>
  <c r="BT733" i="4" s="1"/>
  <c r="BS733" i="4"/>
  <c r="BR733" i="4" a="1"/>
  <c r="BR733" i="4" s="1"/>
  <c r="BQ733" i="4" a="1"/>
  <c r="BQ733" i="4" s="1"/>
  <c r="BP733" i="4" a="1"/>
  <c r="BP733" i="4" s="1"/>
  <c r="BO733" i="4" a="1"/>
  <c r="BO733" i="4" s="1"/>
  <c r="BN733" i="4" a="1"/>
  <c r="BN733" i="4" s="1"/>
  <c r="BM733" i="4" a="1"/>
  <c r="BM733" i="4" s="1"/>
  <c r="BL733" i="4" a="1"/>
  <c r="BL733" i="4" s="1"/>
  <c r="BK733" i="4"/>
  <c r="BJ733" i="4"/>
  <c r="BI733" i="4" a="1"/>
  <c r="BI733" i="4" s="1"/>
  <c r="BH733" i="4"/>
  <c r="BG733" i="4"/>
  <c r="BF733" i="4"/>
  <c r="BE733" i="4"/>
  <c r="BD733" i="4"/>
  <c r="AX733" i="4"/>
  <c r="AW733" i="4"/>
  <c r="AV733" i="4" a="1"/>
  <c r="AV733" i="4" s="1"/>
  <c r="AU733" i="4"/>
  <c r="AT733" i="4"/>
  <c r="AS733" i="4"/>
  <c r="AR733" i="4"/>
  <c r="AQ733" i="4" a="1"/>
  <c r="AQ733" i="4" s="1"/>
  <c r="AO733" i="4"/>
  <c r="AN733" i="4" a="1"/>
  <c r="AN733" i="4" s="1"/>
  <c r="AM733" i="4"/>
  <c r="AL733" i="4"/>
  <c r="AK733" i="4" a="1"/>
  <c r="AK733" i="4" s="1"/>
  <c r="AJ733" i="4"/>
  <c r="AI733" i="4"/>
  <c r="AG733" i="4"/>
  <c r="AF733" i="4"/>
  <c r="AE733" i="4"/>
  <c r="AD733" i="4"/>
  <c r="AC733" i="4"/>
  <c r="AA733" i="4"/>
  <c r="Y733" i="4"/>
  <c r="W733" i="4"/>
  <c r="V733" i="4"/>
  <c r="U733" i="4"/>
  <c r="R733" i="4"/>
  <c r="Q733" i="4"/>
  <c r="P733" i="4"/>
  <c r="O733" i="4"/>
  <c r="N733" i="4"/>
  <c r="M733" i="4"/>
  <c r="K733" i="4"/>
  <c r="J733" i="4"/>
  <c r="L733" i="4" s="1"/>
  <c r="CE732" i="4"/>
  <c r="CD732" i="4" a="1"/>
  <c r="CD732" i="4" s="1"/>
  <c r="CC732" i="4" a="1"/>
  <c r="CC732" i="4" s="1"/>
  <c r="CB732" i="4" a="1"/>
  <c r="CB732" i="4" s="1"/>
  <c r="CA732" i="4" a="1"/>
  <c r="CA732" i="4" s="1"/>
  <c r="BZ732" i="4" a="1"/>
  <c r="BZ732" i="4" s="1"/>
  <c r="BY732" i="4" a="1"/>
  <c r="BY732" i="4" s="1"/>
  <c r="BX732" i="4"/>
  <c r="BW732" i="4" a="1"/>
  <c r="BW732" i="4" s="1"/>
  <c r="BV732" i="4"/>
  <c r="BU732" i="4" a="1"/>
  <c r="BU732" i="4" s="1"/>
  <c r="BT732" i="4" a="1"/>
  <c r="BT732" i="4" s="1"/>
  <c r="BS732" i="4"/>
  <c r="BR732" i="4" a="1"/>
  <c r="BR732" i="4" s="1"/>
  <c r="BQ732" i="4" a="1"/>
  <c r="BQ732" i="4" s="1"/>
  <c r="BP732" i="4" a="1"/>
  <c r="BP732" i="4" s="1"/>
  <c r="BO732" i="4" a="1"/>
  <c r="BO732" i="4" s="1"/>
  <c r="BN732" i="4" a="1"/>
  <c r="BN732" i="4" s="1"/>
  <c r="BM732" i="4" a="1"/>
  <c r="BM732" i="4" s="1"/>
  <c r="BL732" i="4" a="1"/>
  <c r="BL732" i="4" s="1"/>
  <c r="BK732" i="4"/>
  <c r="BJ732" i="4"/>
  <c r="BI732" i="4" a="1"/>
  <c r="BI732" i="4" s="1"/>
  <c r="BH732" i="4"/>
  <c r="BG732" i="4"/>
  <c r="BF732" i="4"/>
  <c r="BE732" i="4"/>
  <c r="BD732" i="4"/>
  <c r="AX732" i="4"/>
  <c r="AW732" i="4"/>
  <c r="AV732" i="4" a="1"/>
  <c r="AV732" i="4" s="1"/>
  <c r="AU732" i="4"/>
  <c r="AT732" i="4"/>
  <c r="AS732" i="4"/>
  <c r="AR732" i="4"/>
  <c r="AQ732" i="4" a="1"/>
  <c r="AQ732" i="4" s="1"/>
  <c r="AO732" i="4"/>
  <c r="AN732" i="4" a="1"/>
  <c r="AN732" i="4" s="1"/>
  <c r="AM732" i="4"/>
  <c r="AL732" i="4"/>
  <c r="AK732" i="4" a="1"/>
  <c r="AK732" i="4" s="1"/>
  <c r="AJ732" i="4"/>
  <c r="AI732" i="4"/>
  <c r="AG732" i="4"/>
  <c r="AF732" i="4"/>
  <c r="AE732" i="4"/>
  <c r="AD732" i="4"/>
  <c r="AC732" i="4"/>
  <c r="AA732" i="4"/>
  <c r="Y732" i="4"/>
  <c r="W732" i="4"/>
  <c r="V732" i="4"/>
  <c r="U732" i="4"/>
  <c r="R732" i="4"/>
  <c r="Q732" i="4"/>
  <c r="P732" i="4"/>
  <c r="O732" i="4"/>
  <c r="N732" i="4"/>
  <c r="M732" i="4"/>
  <c r="K732" i="4"/>
  <c r="J732" i="4"/>
  <c r="L732" i="4" s="1"/>
  <c r="CE731" i="4"/>
  <c r="CD731" i="4" a="1"/>
  <c r="CD731" i="4" s="1"/>
  <c r="CC731" i="4" a="1"/>
  <c r="CC731" i="4" s="1"/>
  <c r="CB731" i="4" a="1"/>
  <c r="CB731" i="4" s="1"/>
  <c r="CA731" i="4" a="1"/>
  <c r="CA731" i="4" s="1"/>
  <c r="BZ731" i="4" a="1"/>
  <c r="BZ731" i="4" s="1"/>
  <c r="BY731" i="4" a="1"/>
  <c r="BY731" i="4" s="1"/>
  <c r="BX731" i="4"/>
  <c r="BW731" i="4" a="1"/>
  <c r="BW731" i="4" s="1"/>
  <c r="BV731" i="4"/>
  <c r="BU731" i="4" a="1"/>
  <c r="BU731" i="4" s="1"/>
  <c r="BT731" i="4" a="1"/>
  <c r="BT731" i="4" s="1"/>
  <c r="BS731" i="4"/>
  <c r="BR731" i="4" a="1"/>
  <c r="BR731" i="4" s="1"/>
  <c r="BQ731" i="4" a="1"/>
  <c r="BQ731" i="4" s="1"/>
  <c r="BP731" i="4" a="1"/>
  <c r="BP731" i="4" s="1"/>
  <c r="BO731" i="4" a="1"/>
  <c r="BO731" i="4" s="1"/>
  <c r="BN731" i="4" a="1"/>
  <c r="BN731" i="4" s="1"/>
  <c r="BM731" i="4" a="1"/>
  <c r="BM731" i="4" s="1"/>
  <c r="BL731" i="4" a="1"/>
  <c r="BL731" i="4" s="1"/>
  <c r="BK731" i="4"/>
  <c r="BJ731" i="4"/>
  <c r="BI731" i="4" a="1"/>
  <c r="BI731" i="4" s="1"/>
  <c r="BH731" i="4"/>
  <c r="BG731" i="4"/>
  <c r="BF731" i="4"/>
  <c r="BE731" i="4"/>
  <c r="BD731" i="4"/>
  <c r="AX731" i="4"/>
  <c r="AW731" i="4"/>
  <c r="AV731" i="4" a="1"/>
  <c r="AV731" i="4" s="1"/>
  <c r="AU731" i="4"/>
  <c r="AT731" i="4"/>
  <c r="AS731" i="4"/>
  <c r="AR731" i="4"/>
  <c r="AQ731" i="4" a="1"/>
  <c r="AQ731" i="4" s="1"/>
  <c r="AO731" i="4"/>
  <c r="AN731" i="4" a="1"/>
  <c r="AN731" i="4" s="1"/>
  <c r="AM731" i="4"/>
  <c r="AL731" i="4"/>
  <c r="AK731" i="4" a="1"/>
  <c r="AK731" i="4" s="1"/>
  <c r="AJ731" i="4"/>
  <c r="AI731" i="4"/>
  <c r="AG731" i="4"/>
  <c r="AF731" i="4"/>
  <c r="AE731" i="4"/>
  <c r="AD731" i="4"/>
  <c r="AC731" i="4"/>
  <c r="AA731" i="4"/>
  <c r="Y731" i="4"/>
  <c r="W731" i="4"/>
  <c r="V731" i="4"/>
  <c r="U731" i="4"/>
  <c r="R731" i="4"/>
  <c r="Q731" i="4"/>
  <c r="P731" i="4"/>
  <c r="O731" i="4"/>
  <c r="N731" i="4"/>
  <c r="M731" i="4"/>
  <c r="K731" i="4"/>
  <c r="J731" i="4"/>
  <c r="L731" i="4" s="1"/>
  <c r="CE730" i="4"/>
  <c r="CD730" i="4" a="1"/>
  <c r="CD730" i="4" s="1"/>
  <c r="CC730" i="4" a="1"/>
  <c r="CC730" i="4" s="1"/>
  <c r="CB730" i="4" a="1"/>
  <c r="CB730" i="4" s="1"/>
  <c r="CA730" i="4" a="1"/>
  <c r="CA730" i="4" s="1"/>
  <c r="BZ730" i="4" a="1"/>
  <c r="BZ730" i="4" s="1"/>
  <c r="BY730" i="4" a="1"/>
  <c r="BY730" i="4" s="1"/>
  <c r="BX730" i="4"/>
  <c r="BW730" i="4" a="1"/>
  <c r="BW730" i="4" s="1"/>
  <c r="BV730" i="4"/>
  <c r="BU730" i="4" a="1"/>
  <c r="BU730" i="4" s="1"/>
  <c r="BT730" i="4" a="1"/>
  <c r="BT730" i="4" s="1"/>
  <c r="BS730" i="4"/>
  <c r="BR730" i="4" a="1"/>
  <c r="BR730" i="4" s="1"/>
  <c r="BQ730" i="4" a="1"/>
  <c r="BQ730" i="4" s="1"/>
  <c r="BP730" i="4" a="1"/>
  <c r="BP730" i="4" s="1"/>
  <c r="BO730" i="4" a="1"/>
  <c r="BO730" i="4" s="1"/>
  <c r="BN730" i="4" a="1"/>
  <c r="BN730" i="4" s="1"/>
  <c r="BM730" i="4" a="1"/>
  <c r="BM730" i="4" s="1"/>
  <c r="BL730" i="4" a="1"/>
  <c r="BL730" i="4" s="1"/>
  <c r="BK730" i="4"/>
  <c r="BJ730" i="4"/>
  <c r="BI730" i="4" a="1"/>
  <c r="BI730" i="4" s="1"/>
  <c r="BH730" i="4"/>
  <c r="BG730" i="4"/>
  <c r="BF730" i="4"/>
  <c r="BE730" i="4"/>
  <c r="BD730" i="4"/>
  <c r="AX730" i="4"/>
  <c r="AW730" i="4"/>
  <c r="AV730" i="4" a="1"/>
  <c r="AV730" i="4" s="1"/>
  <c r="AU730" i="4"/>
  <c r="AT730" i="4"/>
  <c r="AS730" i="4"/>
  <c r="AR730" i="4"/>
  <c r="AQ730" i="4" a="1"/>
  <c r="AQ730" i="4" s="1"/>
  <c r="AO730" i="4"/>
  <c r="AN730" i="4" a="1"/>
  <c r="AN730" i="4" s="1"/>
  <c r="AM730" i="4"/>
  <c r="AL730" i="4"/>
  <c r="AK730" i="4" a="1"/>
  <c r="AK730" i="4" s="1"/>
  <c r="AJ730" i="4"/>
  <c r="AI730" i="4"/>
  <c r="AG730" i="4"/>
  <c r="AF730" i="4"/>
  <c r="AE730" i="4"/>
  <c r="AD730" i="4"/>
  <c r="AC730" i="4"/>
  <c r="AA730" i="4"/>
  <c r="Y730" i="4"/>
  <c r="W730" i="4"/>
  <c r="V730" i="4"/>
  <c r="U730" i="4"/>
  <c r="R730" i="4"/>
  <c r="Q730" i="4"/>
  <c r="P730" i="4"/>
  <c r="O730" i="4"/>
  <c r="N730" i="4"/>
  <c r="M730" i="4"/>
  <c r="K730" i="4"/>
  <c r="J730" i="4"/>
  <c r="L730" i="4" s="1"/>
  <c r="CE729" i="4"/>
  <c r="CD729" i="4" a="1"/>
  <c r="CD729" i="4" s="1"/>
  <c r="CC729" i="4" a="1"/>
  <c r="CC729" i="4" s="1"/>
  <c r="CB729" i="4" a="1"/>
  <c r="CB729" i="4" s="1"/>
  <c r="CA729" i="4" a="1"/>
  <c r="CA729" i="4" s="1"/>
  <c r="BZ729" i="4" a="1"/>
  <c r="BZ729" i="4" s="1"/>
  <c r="BY729" i="4" a="1"/>
  <c r="BY729" i="4" s="1"/>
  <c r="BX729" i="4"/>
  <c r="BW729" i="4" a="1"/>
  <c r="BW729" i="4" s="1"/>
  <c r="BV729" i="4"/>
  <c r="BU729" i="4" a="1"/>
  <c r="BU729" i="4" s="1"/>
  <c r="BT729" i="4" a="1"/>
  <c r="BT729" i="4" s="1"/>
  <c r="BS729" i="4"/>
  <c r="BR729" i="4" a="1"/>
  <c r="BR729" i="4" s="1"/>
  <c r="BQ729" i="4" a="1"/>
  <c r="BQ729" i="4" s="1"/>
  <c r="BP729" i="4" a="1"/>
  <c r="BP729" i="4" s="1"/>
  <c r="BO729" i="4" a="1"/>
  <c r="BO729" i="4" s="1"/>
  <c r="BN729" i="4" a="1"/>
  <c r="BN729" i="4" s="1"/>
  <c r="BM729" i="4" a="1"/>
  <c r="BM729" i="4" s="1"/>
  <c r="BL729" i="4" a="1"/>
  <c r="BL729" i="4" s="1"/>
  <c r="BK729" i="4"/>
  <c r="BJ729" i="4"/>
  <c r="BI729" i="4" a="1"/>
  <c r="BI729" i="4" s="1"/>
  <c r="BH729" i="4"/>
  <c r="BG729" i="4"/>
  <c r="BF729" i="4"/>
  <c r="BE729" i="4"/>
  <c r="BD729" i="4"/>
  <c r="AX729" i="4"/>
  <c r="AW729" i="4"/>
  <c r="AV729" i="4" a="1"/>
  <c r="AV729" i="4" s="1"/>
  <c r="AU729" i="4"/>
  <c r="AT729" i="4"/>
  <c r="AS729" i="4"/>
  <c r="AR729" i="4"/>
  <c r="AQ729" i="4" a="1"/>
  <c r="AQ729" i="4" s="1"/>
  <c r="AO729" i="4"/>
  <c r="AN729" i="4" a="1"/>
  <c r="AN729" i="4" s="1"/>
  <c r="AM729" i="4"/>
  <c r="AL729" i="4"/>
  <c r="AK729" i="4" a="1"/>
  <c r="AK729" i="4" s="1"/>
  <c r="AJ729" i="4"/>
  <c r="AI729" i="4"/>
  <c r="AG729" i="4"/>
  <c r="AF729" i="4"/>
  <c r="AE729" i="4"/>
  <c r="AD729" i="4"/>
  <c r="AC729" i="4"/>
  <c r="AA729" i="4"/>
  <c r="Y729" i="4"/>
  <c r="W729" i="4"/>
  <c r="V729" i="4"/>
  <c r="U729" i="4"/>
  <c r="R729" i="4"/>
  <c r="Q729" i="4"/>
  <c r="P729" i="4"/>
  <c r="O729" i="4"/>
  <c r="N729" i="4"/>
  <c r="M729" i="4"/>
  <c r="K729" i="4"/>
  <c r="J729" i="4"/>
  <c r="L729" i="4" s="1"/>
  <c r="CE728" i="4"/>
  <c r="CD728" i="4" a="1"/>
  <c r="CD728" i="4" s="1"/>
  <c r="CC728" i="4" a="1"/>
  <c r="CC728" i="4" s="1"/>
  <c r="CB728" i="4" a="1"/>
  <c r="CB728" i="4" s="1"/>
  <c r="CA728" i="4" a="1"/>
  <c r="CA728" i="4" s="1"/>
  <c r="BZ728" i="4" a="1"/>
  <c r="BZ728" i="4" s="1"/>
  <c r="BY728" i="4" a="1"/>
  <c r="BY728" i="4" s="1"/>
  <c r="BX728" i="4"/>
  <c r="BW728" i="4" a="1"/>
  <c r="BW728" i="4" s="1"/>
  <c r="BV728" i="4"/>
  <c r="BU728" i="4" a="1"/>
  <c r="BU728" i="4" s="1"/>
  <c r="BT728" i="4" a="1"/>
  <c r="BT728" i="4" s="1"/>
  <c r="BS728" i="4"/>
  <c r="BR728" i="4" a="1"/>
  <c r="BR728" i="4" s="1"/>
  <c r="BQ728" i="4" a="1"/>
  <c r="BQ728" i="4" s="1"/>
  <c r="BP728" i="4" a="1"/>
  <c r="BP728" i="4" s="1"/>
  <c r="BO728" i="4" a="1"/>
  <c r="BO728" i="4" s="1"/>
  <c r="BN728" i="4" a="1"/>
  <c r="BN728" i="4" s="1"/>
  <c r="BM728" i="4" a="1"/>
  <c r="BM728" i="4" s="1"/>
  <c r="BL728" i="4" a="1"/>
  <c r="BL728" i="4" s="1"/>
  <c r="BK728" i="4"/>
  <c r="BJ728" i="4"/>
  <c r="BI728" i="4" a="1"/>
  <c r="BI728" i="4" s="1"/>
  <c r="BH728" i="4"/>
  <c r="BG728" i="4"/>
  <c r="BF728" i="4"/>
  <c r="BE728" i="4"/>
  <c r="BD728" i="4"/>
  <c r="AX728" i="4"/>
  <c r="AW728" i="4"/>
  <c r="AV728" i="4" a="1"/>
  <c r="AV728" i="4" s="1"/>
  <c r="AU728" i="4"/>
  <c r="AT728" i="4"/>
  <c r="AS728" i="4"/>
  <c r="AR728" i="4"/>
  <c r="AQ728" i="4" a="1"/>
  <c r="AQ728" i="4" s="1"/>
  <c r="AO728" i="4"/>
  <c r="AN728" i="4" a="1"/>
  <c r="AN728" i="4" s="1"/>
  <c r="AM728" i="4"/>
  <c r="AL728" i="4"/>
  <c r="AK728" i="4" a="1"/>
  <c r="AK728" i="4" s="1"/>
  <c r="AJ728" i="4"/>
  <c r="AI728" i="4"/>
  <c r="AG728" i="4"/>
  <c r="AF728" i="4"/>
  <c r="AE728" i="4"/>
  <c r="AD728" i="4"/>
  <c r="AC728" i="4"/>
  <c r="AA728" i="4"/>
  <c r="Y728" i="4"/>
  <c r="W728" i="4"/>
  <c r="V728" i="4"/>
  <c r="U728" i="4"/>
  <c r="R728" i="4"/>
  <c r="Q728" i="4"/>
  <c r="P728" i="4"/>
  <c r="O728" i="4"/>
  <c r="N728" i="4"/>
  <c r="M728" i="4"/>
  <c r="K728" i="4"/>
  <c r="J728" i="4"/>
  <c r="L728" i="4" s="1"/>
  <c r="CE727" i="4"/>
  <c r="CD727" i="4" a="1"/>
  <c r="CD727" i="4" s="1"/>
  <c r="CC727" i="4" a="1"/>
  <c r="CC727" i="4" s="1"/>
  <c r="CB727" i="4" a="1"/>
  <c r="CB727" i="4" s="1"/>
  <c r="CA727" i="4" a="1"/>
  <c r="CA727" i="4" s="1"/>
  <c r="BZ727" i="4" a="1"/>
  <c r="BZ727" i="4" s="1"/>
  <c r="BY727" i="4" a="1"/>
  <c r="BY727" i="4" s="1"/>
  <c r="BX727" i="4"/>
  <c r="BW727" i="4" a="1"/>
  <c r="BW727" i="4" s="1"/>
  <c r="BV727" i="4"/>
  <c r="BU727" i="4" a="1"/>
  <c r="BU727" i="4" s="1"/>
  <c r="BT727" i="4" a="1"/>
  <c r="BT727" i="4" s="1"/>
  <c r="BS727" i="4"/>
  <c r="BR727" i="4" a="1"/>
  <c r="BR727" i="4" s="1"/>
  <c r="BQ727" i="4" a="1"/>
  <c r="BQ727" i="4" s="1"/>
  <c r="BP727" i="4" a="1"/>
  <c r="BP727" i="4" s="1"/>
  <c r="BO727" i="4" a="1"/>
  <c r="BO727" i="4" s="1"/>
  <c r="BN727" i="4" a="1"/>
  <c r="BN727" i="4" s="1"/>
  <c r="BM727" i="4" a="1"/>
  <c r="BM727" i="4" s="1"/>
  <c r="BL727" i="4" a="1"/>
  <c r="BL727" i="4" s="1"/>
  <c r="BK727" i="4"/>
  <c r="BJ727" i="4"/>
  <c r="BI727" i="4" a="1"/>
  <c r="BI727" i="4" s="1"/>
  <c r="BH727" i="4"/>
  <c r="BG727" i="4"/>
  <c r="BF727" i="4"/>
  <c r="BE727" i="4"/>
  <c r="BD727" i="4"/>
  <c r="AX727" i="4"/>
  <c r="AW727" i="4"/>
  <c r="AV727" i="4" a="1"/>
  <c r="AV727" i="4" s="1"/>
  <c r="AU727" i="4"/>
  <c r="AT727" i="4"/>
  <c r="AS727" i="4"/>
  <c r="AR727" i="4"/>
  <c r="AQ727" i="4" a="1"/>
  <c r="AQ727" i="4" s="1"/>
  <c r="AO727" i="4"/>
  <c r="AN727" i="4" a="1"/>
  <c r="AN727" i="4" s="1"/>
  <c r="AM727" i="4"/>
  <c r="AL727" i="4"/>
  <c r="AK727" i="4" a="1"/>
  <c r="AK727" i="4" s="1"/>
  <c r="AJ727" i="4"/>
  <c r="AI727" i="4"/>
  <c r="AG727" i="4"/>
  <c r="AF727" i="4"/>
  <c r="AE727" i="4"/>
  <c r="AD727" i="4"/>
  <c r="AC727" i="4"/>
  <c r="AA727" i="4"/>
  <c r="Y727" i="4"/>
  <c r="W727" i="4"/>
  <c r="V727" i="4"/>
  <c r="U727" i="4"/>
  <c r="R727" i="4"/>
  <c r="Q727" i="4"/>
  <c r="P727" i="4"/>
  <c r="O727" i="4"/>
  <c r="N727" i="4"/>
  <c r="M727" i="4"/>
  <c r="K727" i="4"/>
  <c r="J727" i="4"/>
  <c r="L727" i="4" s="1"/>
  <c r="CE726" i="4"/>
  <c r="CD726" i="4" a="1"/>
  <c r="CD726" i="4" s="1"/>
  <c r="CC726" i="4" a="1"/>
  <c r="CC726" i="4" s="1"/>
  <c r="CB726" i="4" a="1"/>
  <c r="CB726" i="4" s="1"/>
  <c r="CA726" i="4" a="1"/>
  <c r="CA726" i="4" s="1"/>
  <c r="BZ726" i="4" a="1"/>
  <c r="BZ726" i="4" s="1"/>
  <c r="BY726" i="4" a="1"/>
  <c r="BY726" i="4" s="1"/>
  <c r="BX726" i="4"/>
  <c r="BW726" i="4" a="1"/>
  <c r="BW726" i="4" s="1"/>
  <c r="BV726" i="4"/>
  <c r="BU726" i="4" a="1"/>
  <c r="BU726" i="4" s="1"/>
  <c r="BT726" i="4" a="1"/>
  <c r="BT726" i="4" s="1"/>
  <c r="BS726" i="4"/>
  <c r="BR726" i="4" a="1"/>
  <c r="BR726" i="4" s="1"/>
  <c r="BQ726" i="4" a="1"/>
  <c r="BQ726" i="4" s="1"/>
  <c r="BP726" i="4" a="1"/>
  <c r="BP726" i="4" s="1"/>
  <c r="BO726" i="4" a="1"/>
  <c r="BO726" i="4" s="1"/>
  <c r="BN726" i="4" a="1"/>
  <c r="BN726" i="4" s="1"/>
  <c r="BM726" i="4" a="1"/>
  <c r="BM726" i="4" s="1"/>
  <c r="BL726" i="4" a="1"/>
  <c r="BL726" i="4" s="1"/>
  <c r="BK726" i="4"/>
  <c r="BJ726" i="4"/>
  <c r="BI726" i="4" a="1"/>
  <c r="BI726" i="4" s="1"/>
  <c r="BH726" i="4"/>
  <c r="BG726" i="4"/>
  <c r="BF726" i="4"/>
  <c r="BE726" i="4"/>
  <c r="BD726" i="4"/>
  <c r="AX726" i="4"/>
  <c r="AW726" i="4"/>
  <c r="AV726" i="4" a="1"/>
  <c r="AV726" i="4" s="1"/>
  <c r="AU726" i="4"/>
  <c r="AT726" i="4"/>
  <c r="AS726" i="4"/>
  <c r="AR726" i="4"/>
  <c r="AQ726" i="4" a="1"/>
  <c r="AQ726" i="4" s="1"/>
  <c r="AO726" i="4"/>
  <c r="AN726" i="4" a="1"/>
  <c r="AN726" i="4" s="1"/>
  <c r="AM726" i="4"/>
  <c r="AL726" i="4"/>
  <c r="AK726" i="4" a="1"/>
  <c r="AK726" i="4" s="1"/>
  <c r="AJ726" i="4"/>
  <c r="AI726" i="4"/>
  <c r="AG726" i="4"/>
  <c r="AF726" i="4"/>
  <c r="AE726" i="4"/>
  <c r="AD726" i="4"/>
  <c r="AC726" i="4"/>
  <c r="AA726" i="4"/>
  <c r="Y726" i="4"/>
  <c r="W726" i="4"/>
  <c r="V726" i="4"/>
  <c r="U726" i="4"/>
  <c r="R726" i="4"/>
  <c r="Q726" i="4"/>
  <c r="P726" i="4"/>
  <c r="O726" i="4"/>
  <c r="N726" i="4"/>
  <c r="M726" i="4"/>
  <c r="K726" i="4"/>
  <c r="J726" i="4"/>
  <c r="L726" i="4" s="1"/>
  <c r="CE725" i="4"/>
  <c r="CD725" i="4" a="1"/>
  <c r="CD725" i="4" s="1"/>
  <c r="CC725" i="4" a="1"/>
  <c r="CC725" i="4" s="1"/>
  <c r="CB725" i="4" a="1"/>
  <c r="CB725" i="4" s="1"/>
  <c r="CA725" i="4" a="1"/>
  <c r="CA725" i="4" s="1"/>
  <c r="BZ725" i="4" a="1"/>
  <c r="BZ725" i="4" s="1"/>
  <c r="BY725" i="4" a="1"/>
  <c r="BY725" i="4" s="1"/>
  <c r="BX725" i="4"/>
  <c r="BW725" i="4" a="1"/>
  <c r="BW725" i="4" s="1"/>
  <c r="BV725" i="4"/>
  <c r="BU725" i="4" a="1"/>
  <c r="BU725" i="4" s="1"/>
  <c r="BT725" i="4" a="1"/>
  <c r="BT725" i="4" s="1"/>
  <c r="BS725" i="4"/>
  <c r="BR725" i="4" a="1"/>
  <c r="BR725" i="4" s="1"/>
  <c r="BQ725" i="4" a="1"/>
  <c r="BQ725" i="4" s="1"/>
  <c r="BP725" i="4" a="1"/>
  <c r="BP725" i="4" s="1"/>
  <c r="BO725" i="4" a="1"/>
  <c r="BO725" i="4" s="1"/>
  <c r="BN725" i="4" a="1"/>
  <c r="BN725" i="4" s="1"/>
  <c r="BM725" i="4" a="1"/>
  <c r="BM725" i="4" s="1"/>
  <c r="BL725" i="4" a="1"/>
  <c r="BL725" i="4" s="1"/>
  <c r="BK725" i="4"/>
  <c r="BJ725" i="4"/>
  <c r="BI725" i="4" a="1"/>
  <c r="BI725" i="4" s="1"/>
  <c r="BH725" i="4"/>
  <c r="BG725" i="4"/>
  <c r="BF725" i="4"/>
  <c r="BE725" i="4"/>
  <c r="BD725" i="4"/>
  <c r="AX725" i="4"/>
  <c r="AW725" i="4"/>
  <c r="AV725" i="4" a="1"/>
  <c r="AV725" i="4" s="1"/>
  <c r="AU725" i="4"/>
  <c r="AT725" i="4"/>
  <c r="AS725" i="4"/>
  <c r="AR725" i="4"/>
  <c r="AQ725" i="4" a="1"/>
  <c r="AQ725" i="4" s="1"/>
  <c r="AO725" i="4"/>
  <c r="AN725" i="4" a="1"/>
  <c r="AN725" i="4" s="1"/>
  <c r="AM725" i="4"/>
  <c r="AL725" i="4"/>
  <c r="AK725" i="4" a="1"/>
  <c r="AK725" i="4" s="1"/>
  <c r="AJ725" i="4"/>
  <c r="AI725" i="4"/>
  <c r="AG725" i="4"/>
  <c r="AF725" i="4"/>
  <c r="AE725" i="4"/>
  <c r="AD725" i="4"/>
  <c r="AC725" i="4"/>
  <c r="AA725" i="4"/>
  <c r="Y725" i="4"/>
  <c r="W725" i="4"/>
  <c r="V725" i="4"/>
  <c r="U725" i="4"/>
  <c r="R725" i="4"/>
  <c r="Q725" i="4"/>
  <c r="P725" i="4"/>
  <c r="O725" i="4"/>
  <c r="N725" i="4"/>
  <c r="M725" i="4"/>
  <c r="K725" i="4"/>
  <c r="J725" i="4"/>
  <c r="L725" i="4" s="1"/>
  <c r="CE724" i="4"/>
  <c r="CD724" i="4" a="1"/>
  <c r="CD724" i="4" s="1"/>
  <c r="CC724" i="4" a="1"/>
  <c r="CC724" i="4" s="1"/>
  <c r="CB724" i="4" a="1"/>
  <c r="CB724" i="4" s="1"/>
  <c r="CA724" i="4" a="1"/>
  <c r="CA724" i="4" s="1"/>
  <c r="BZ724" i="4" a="1"/>
  <c r="BZ724" i="4" s="1"/>
  <c r="BY724" i="4" a="1"/>
  <c r="BY724" i="4" s="1"/>
  <c r="BX724" i="4"/>
  <c r="BW724" i="4" a="1"/>
  <c r="BW724" i="4" s="1"/>
  <c r="BV724" i="4"/>
  <c r="BU724" i="4" a="1"/>
  <c r="BU724" i="4" s="1"/>
  <c r="BT724" i="4" a="1"/>
  <c r="BT724" i="4" s="1"/>
  <c r="BS724" i="4"/>
  <c r="BR724" i="4" a="1"/>
  <c r="BR724" i="4" s="1"/>
  <c r="BQ724" i="4" a="1"/>
  <c r="BQ724" i="4" s="1"/>
  <c r="BP724" i="4" a="1"/>
  <c r="BP724" i="4" s="1"/>
  <c r="BO724" i="4" a="1"/>
  <c r="BO724" i="4" s="1"/>
  <c r="BN724" i="4" a="1"/>
  <c r="BN724" i="4" s="1"/>
  <c r="BM724" i="4" a="1"/>
  <c r="BM724" i="4" s="1"/>
  <c r="BL724" i="4" a="1"/>
  <c r="BL724" i="4" s="1"/>
  <c r="BK724" i="4"/>
  <c r="BJ724" i="4"/>
  <c r="BI724" i="4" a="1"/>
  <c r="BI724" i="4" s="1"/>
  <c r="BH724" i="4"/>
  <c r="BG724" i="4"/>
  <c r="BF724" i="4"/>
  <c r="BE724" i="4"/>
  <c r="BD724" i="4"/>
  <c r="AX724" i="4"/>
  <c r="AW724" i="4"/>
  <c r="AV724" i="4" a="1"/>
  <c r="AV724" i="4" s="1"/>
  <c r="AU724" i="4"/>
  <c r="AT724" i="4"/>
  <c r="AS724" i="4"/>
  <c r="AR724" i="4"/>
  <c r="AQ724" i="4" a="1"/>
  <c r="AQ724" i="4" s="1"/>
  <c r="AO724" i="4"/>
  <c r="AN724" i="4" a="1"/>
  <c r="AN724" i="4" s="1"/>
  <c r="AM724" i="4"/>
  <c r="AL724" i="4"/>
  <c r="AK724" i="4" a="1"/>
  <c r="AK724" i="4" s="1"/>
  <c r="AJ724" i="4"/>
  <c r="AI724" i="4"/>
  <c r="AG724" i="4"/>
  <c r="AF724" i="4"/>
  <c r="AE724" i="4"/>
  <c r="AD724" i="4"/>
  <c r="AC724" i="4"/>
  <c r="AA724" i="4"/>
  <c r="Y724" i="4"/>
  <c r="W724" i="4"/>
  <c r="V724" i="4"/>
  <c r="U724" i="4"/>
  <c r="R724" i="4"/>
  <c r="Q724" i="4"/>
  <c r="P724" i="4"/>
  <c r="O724" i="4"/>
  <c r="N724" i="4"/>
  <c r="M724" i="4"/>
  <c r="K724" i="4"/>
  <c r="J724" i="4"/>
  <c r="L724" i="4" s="1"/>
  <c r="CE723" i="4"/>
  <c r="CD723" i="4" a="1"/>
  <c r="CD723" i="4" s="1"/>
  <c r="CC723" i="4" a="1"/>
  <c r="CC723" i="4" s="1"/>
  <c r="CB723" i="4" a="1"/>
  <c r="CB723" i="4" s="1"/>
  <c r="CA723" i="4" a="1"/>
  <c r="CA723" i="4" s="1"/>
  <c r="BZ723" i="4" a="1"/>
  <c r="BZ723" i="4" s="1"/>
  <c r="BY723" i="4" a="1"/>
  <c r="BY723" i="4" s="1"/>
  <c r="BX723" i="4"/>
  <c r="BW723" i="4" a="1"/>
  <c r="BW723" i="4" s="1"/>
  <c r="BV723" i="4"/>
  <c r="BU723" i="4" a="1"/>
  <c r="BU723" i="4" s="1"/>
  <c r="BT723" i="4" a="1"/>
  <c r="BT723" i="4" s="1"/>
  <c r="BS723" i="4"/>
  <c r="BR723" i="4" a="1"/>
  <c r="BR723" i="4" s="1"/>
  <c r="BQ723" i="4" a="1"/>
  <c r="BQ723" i="4" s="1"/>
  <c r="BP723" i="4" a="1"/>
  <c r="BP723" i="4" s="1"/>
  <c r="BO723" i="4" a="1"/>
  <c r="BO723" i="4" s="1"/>
  <c r="BN723" i="4" a="1"/>
  <c r="BN723" i="4" s="1"/>
  <c r="BM723" i="4" a="1"/>
  <c r="BM723" i="4" s="1"/>
  <c r="BL723" i="4" a="1"/>
  <c r="BL723" i="4" s="1"/>
  <c r="BK723" i="4"/>
  <c r="BJ723" i="4"/>
  <c r="BI723" i="4" a="1"/>
  <c r="BI723" i="4" s="1"/>
  <c r="BH723" i="4"/>
  <c r="BG723" i="4"/>
  <c r="BF723" i="4"/>
  <c r="BE723" i="4"/>
  <c r="BD723" i="4"/>
  <c r="AX723" i="4"/>
  <c r="AW723" i="4"/>
  <c r="AV723" i="4" a="1"/>
  <c r="AV723" i="4" s="1"/>
  <c r="AU723" i="4"/>
  <c r="AT723" i="4"/>
  <c r="AS723" i="4"/>
  <c r="AR723" i="4"/>
  <c r="AQ723" i="4" a="1"/>
  <c r="AQ723" i="4" s="1"/>
  <c r="AO723" i="4"/>
  <c r="AN723" i="4" a="1"/>
  <c r="AN723" i="4" s="1"/>
  <c r="AM723" i="4"/>
  <c r="AL723" i="4"/>
  <c r="AK723" i="4" a="1"/>
  <c r="AK723" i="4" s="1"/>
  <c r="AJ723" i="4"/>
  <c r="AI723" i="4"/>
  <c r="AG723" i="4"/>
  <c r="AF723" i="4"/>
  <c r="AE723" i="4"/>
  <c r="AD723" i="4"/>
  <c r="AC723" i="4"/>
  <c r="AA723" i="4"/>
  <c r="Y723" i="4"/>
  <c r="W723" i="4"/>
  <c r="V723" i="4"/>
  <c r="U723" i="4"/>
  <c r="R723" i="4"/>
  <c r="Q723" i="4"/>
  <c r="P723" i="4"/>
  <c r="O723" i="4"/>
  <c r="N723" i="4"/>
  <c r="M723" i="4"/>
  <c r="K723" i="4"/>
  <c r="J723" i="4"/>
  <c r="L723" i="4" s="1"/>
  <c r="CE722" i="4"/>
  <c r="CD722" i="4" a="1"/>
  <c r="CD722" i="4" s="1"/>
  <c r="CC722" i="4" a="1"/>
  <c r="CC722" i="4" s="1"/>
  <c r="CB722" i="4" a="1"/>
  <c r="CB722" i="4" s="1"/>
  <c r="CA722" i="4" a="1"/>
  <c r="CA722" i="4" s="1"/>
  <c r="BZ722" i="4" a="1"/>
  <c r="BZ722" i="4" s="1"/>
  <c r="BY722" i="4" a="1"/>
  <c r="BY722" i="4" s="1"/>
  <c r="BX722" i="4"/>
  <c r="BW722" i="4" a="1"/>
  <c r="BW722" i="4" s="1"/>
  <c r="BV722" i="4"/>
  <c r="BU722" i="4" a="1"/>
  <c r="BU722" i="4" s="1"/>
  <c r="BT722" i="4" a="1"/>
  <c r="BT722" i="4" s="1"/>
  <c r="BS722" i="4"/>
  <c r="BR722" i="4" a="1"/>
  <c r="BR722" i="4" s="1"/>
  <c r="BQ722" i="4" a="1"/>
  <c r="BQ722" i="4" s="1"/>
  <c r="BP722" i="4" a="1"/>
  <c r="BP722" i="4" s="1"/>
  <c r="BO722" i="4" a="1"/>
  <c r="BO722" i="4" s="1"/>
  <c r="BN722" i="4" a="1"/>
  <c r="BN722" i="4" s="1"/>
  <c r="BM722" i="4" a="1"/>
  <c r="BM722" i="4" s="1"/>
  <c r="BL722" i="4" a="1"/>
  <c r="BL722" i="4" s="1"/>
  <c r="BK722" i="4"/>
  <c r="BJ722" i="4"/>
  <c r="BI722" i="4" a="1"/>
  <c r="BI722" i="4" s="1"/>
  <c r="BH722" i="4"/>
  <c r="BG722" i="4"/>
  <c r="BF722" i="4"/>
  <c r="BE722" i="4"/>
  <c r="BD722" i="4"/>
  <c r="AX722" i="4"/>
  <c r="AW722" i="4"/>
  <c r="AV722" i="4" a="1"/>
  <c r="AV722" i="4" s="1"/>
  <c r="AU722" i="4"/>
  <c r="AT722" i="4"/>
  <c r="AS722" i="4"/>
  <c r="AR722" i="4"/>
  <c r="AQ722" i="4" a="1"/>
  <c r="AQ722" i="4" s="1"/>
  <c r="AO722" i="4"/>
  <c r="AN722" i="4" a="1"/>
  <c r="AN722" i="4" s="1"/>
  <c r="AM722" i="4"/>
  <c r="AL722" i="4"/>
  <c r="AK722" i="4" a="1"/>
  <c r="AK722" i="4" s="1"/>
  <c r="AJ722" i="4"/>
  <c r="AI722" i="4"/>
  <c r="AG722" i="4"/>
  <c r="AF722" i="4"/>
  <c r="AE722" i="4"/>
  <c r="AD722" i="4"/>
  <c r="AC722" i="4"/>
  <c r="AA722" i="4"/>
  <c r="Y722" i="4"/>
  <c r="W722" i="4"/>
  <c r="V722" i="4"/>
  <c r="U722" i="4"/>
  <c r="R722" i="4"/>
  <c r="Q722" i="4"/>
  <c r="P722" i="4"/>
  <c r="O722" i="4"/>
  <c r="N722" i="4"/>
  <c r="M722" i="4"/>
  <c r="K722" i="4"/>
  <c r="J722" i="4"/>
  <c r="L722" i="4" s="1"/>
  <c r="CE721" i="4"/>
  <c r="CD721" i="4" a="1"/>
  <c r="CD721" i="4" s="1"/>
  <c r="CC721" i="4" a="1"/>
  <c r="CC721" i="4" s="1"/>
  <c r="CB721" i="4" a="1"/>
  <c r="CB721" i="4" s="1"/>
  <c r="CA721" i="4" a="1"/>
  <c r="CA721" i="4" s="1"/>
  <c r="BZ721" i="4" a="1"/>
  <c r="BZ721" i="4" s="1"/>
  <c r="BY721" i="4" a="1"/>
  <c r="BY721" i="4" s="1"/>
  <c r="BX721" i="4"/>
  <c r="BW721" i="4" a="1"/>
  <c r="BW721" i="4" s="1"/>
  <c r="BV721" i="4"/>
  <c r="BU721" i="4" a="1"/>
  <c r="BU721" i="4" s="1"/>
  <c r="BT721" i="4" a="1"/>
  <c r="BT721" i="4" s="1"/>
  <c r="BS721" i="4"/>
  <c r="BR721" i="4" a="1"/>
  <c r="BR721" i="4" s="1"/>
  <c r="BQ721" i="4" a="1"/>
  <c r="BQ721" i="4" s="1"/>
  <c r="BP721" i="4" a="1"/>
  <c r="BP721" i="4" s="1"/>
  <c r="BO721" i="4" a="1"/>
  <c r="BO721" i="4" s="1"/>
  <c r="BN721" i="4" a="1"/>
  <c r="BN721" i="4" s="1"/>
  <c r="BM721" i="4" a="1"/>
  <c r="BM721" i="4" s="1"/>
  <c r="BL721" i="4" a="1"/>
  <c r="BL721" i="4" s="1"/>
  <c r="BK721" i="4"/>
  <c r="BJ721" i="4"/>
  <c r="BI721" i="4" a="1"/>
  <c r="BI721" i="4" s="1"/>
  <c r="BH721" i="4"/>
  <c r="BG721" i="4"/>
  <c r="BF721" i="4"/>
  <c r="BE721" i="4"/>
  <c r="BD721" i="4"/>
  <c r="AX721" i="4"/>
  <c r="AW721" i="4"/>
  <c r="AV721" i="4" a="1"/>
  <c r="AV721" i="4" s="1"/>
  <c r="AU721" i="4"/>
  <c r="AT721" i="4"/>
  <c r="AS721" i="4"/>
  <c r="AR721" i="4"/>
  <c r="AQ721" i="4" a="1"/>
  <c r="AQ721" i="4" s="1"/>
  <c r="AO721" i="4"/>
  <c r="AN721" i="4" a="1"/>
  <c r="AN721" i="4" s="1"/>
  <c r="AM721" i="4"/>
  <c r="AL721" i="4"/>
  <c r="AK721" i="4" a="1"/>
  <c r="AK721" i="4" s="1"/>
  <c r="AJ721" i="4"/>
  <c r="AI721" i="4"/>
  <c r="AG721" i="4"/>
  <c r="AF721" i="4"/>
  <c r="AE721" i="4"/>
  <c r="AD721" i="4"/>
  <c r="AC721" i="4"/>
  <c r="AA721" i="4"/>
  <c r="Y721" i="4"/>
  <c r="W721" i="4"/>
  <c r="V721" i="4"/>
  <c r="U721" i="4"/>
  <c r="R721" i="4"/>
  <c r="Q721" i="4"/>
  <c r="P721" i="4"/>
  <c r="O721" i="4"/>
  <c r="N721" i="4"/>
  <c r="M721" i="4"/>
  <c r="K721" i="4"/>
  <c r="J721" i="4"/>
  <c r="L721" i="4" s="1"/>
  <c r="CE720" i="4"/>
  <c r="CD720" i="4" a="1"/>
  <c r="CD720" i="4" s="1"/>
  <c r="CC720" i="4" a="1"/>
  <c r="CC720" i="4" s="1"/>
  <c r="CB720" i="4" a="1"/>
  <c r="CB720" i="4" s="1"/>
  <c r="CA720" i="4" a="1"/>
  <c r="CA720" i="4" s="1"/>
  <c r="BZ720" i="4" a="1"/>
  <c r="BZ720" i="4" s="1"/>
  <c r="BY720" i="4" a="1"/>
  <c r="BY720" i="4" s="1"/>
  <c r="BX720" i="4"/>
  <c r="BW720" i="4" a="1"/>
  <c r="BW720" i="4" s="1"/>
  <c r="BV720" i="4"/>
  <c r="BU720" i="4" a="1"/>
  <c r="BU720" i="4" s="1"/>
  <c r="BT720" i="4" a="1"/>
  <c r="BT720" i="4" s="1"/>
  <c r="BS720" i="4"/>
  <c r="BR720" i="4" a="1"/>
  <c r="BR720" i="4" s="1"/>
  <c r="BQ720" i="4" a="1"/>
  <c r="BQ720" i="4" s="1"/>
  <c r="BP720" i="4" a="1"/>
  <c r="BP720" i="4" s="1"/>
  <c r="BO720" i="4" a="1"/>
  <c r="BO720" i="4" s="1"/>
  <c r="BN720" i="4" a="1"/>
  <c r="BN720" i="4" s="1"/>
  <c r="BM720" i="4" a="1"/>
  <c r="BM720" i="4" s="1"/>
  <c r="BL720" i="4" a="1"/>
  <c r="BL720" i="4" s="1"/>
  <c r="BK720" i="4"/>
  <c r="BJ720" i="4"/>
  <c r="BI720" i="4" a="1"/>
  <c r="BI720" i="4" s="1"/>
  <c r="BH720" i="4"/>
  <c r="BG720" i="4"/>
  <c r="BF720" i="4"/>
  <c r="BE720" i="4"/>
  <c r="BD720" i="4"/>
  <c r="AX720" i="4"/>
  <c r="AW720" i="4"/>
  <c r="AV720" i="4" a="1"/>
  <c r="AV720" i="4" s="1"/>
  <c r="AU720" i="4"/>
  <c r="AT720" i="4"/>
  <c r="AS720" i="4"/>
  <c r="AR720" i="4"/>
  <c r="AQ720" i="4" a="1"/>
  <c r="AQ720" i="4" s="1"/>
  <c r="AO720" i="4"/>
  <c r="AN720" i="4" a="1"/>
  <c r="AN720" i="4" s="1"/>
  <c r="AM720" i="4"/>
  <c r="AL720" i="4"/>
  <c r="AK720" i="4" a="1"/>
  <c r="AK720" i="4" s="1"/>
  <c r="AJ720" i="4"/>
  <c r="AI720" i="4"/>
  <c r="AG720" i="4"/>
  <c r="AF720" i="4"/>
  <c r="AE720" i="4"/>
  <c r="AD720" i="4"/>
  <c r="AC720" i="4"/>
  <c r="AA720" i="4"/>
  <c r="Y720" i="4"/>
  <c r="W720" i="4"/>
  <c r="V720" i="4"/>
  <c r="U720" i="4"/>
  <c r="R720" i="4"/>
  <c r="Q720" i="4"/>
  <c r="P720" i="4"/>
  <c r="O720" i="4"/>
  <c r="N720" i="4"/>
  <c r="M720" i="4"/>
  <c r="K720" i="4"/>
  <c r="J720" i="4"/>
  <c r="L720" i="4" s="1"/>
  <c r="CE719" i="4"/>
  <c r="CD719" i="4" a="1"/>
  <c r="CD719" i="4" s="1"/>
  <c r="CC719" i="4" a="1"/>
  <c r="CC719" i="4" s="1"/>
  <c r="CB719" i="4" a="1"/>
  <c r="CB719" i="4" s="1"/>
  <c r="CA719" i="4" a="1"/>
  <c r="CA719" i="4" s="1"/>
  <c r="BZ719" i="4" a="1"/>
  <c r="BZ719" i="4" s="1"/>
  <c r="BY719" i="4" a="1"/>
  <c r="BY719" i="4" s="1"/>
  <c r="BX719" i="4"/>
  <c r="BW719" i="4" a="1"/>
  <c r="BW719" i="4" s="1"/>
  <c r="BV719" i="4"/>
  <c r="BU719" i="4" a="1"/>
  <c r="BU719" i="4" s="1"/>
  <c r="BT719" i="4" a="1"/>
  <c r="BT719" i="4" s="1"/>
  <c r="BS719" i="4"/>
  <c r="BR719" i="4" a="1"/>
  <c r="BR719" i="4" s="1"/>
  <c r="BQ719" i="4" a="1"/>
  <c r="BQ719" i="4" s="1"/>
  <c r="BP719" i="4" a="1"/>
  <c r="BP719" i="4" s="1"/>
  <c r="BO719" i="4" a="1"/>
  <c r="BO719" i="4" s="1"/>
  <c r="BN719" i="4" a="1"/>
  <c r="BN719" i="4" s="1"/>
  <c r="BM719" i="4" a="1"/>
  <c r="BM719" i="4" s="1"/>
  <c r="BL719" i="4" a="1"/>
  <c r="BL719" i="4" s="1"/>
  <c r="BK719" i="4"/>
  <c r="BJ719" i="4"/>
  <c r="BI719" i="4" a="1"/>
  <c r="BI719" i="4" s="1"/>
  <c r="BH719" i="4"/>
  <c r="BG719" i="4"/>
  <c r="BF719" i="4"/>
  <c r="BE719" i="4"/>
  <c r="BD719" i="4"/>
  <c r="AX719" i="4"/>
  <c r="AW719" i="4"/>
  <c r="AV719" i="4" a="1"/>
  <c r="AV719" i="4" s="1"/>
  <c r="AU719" i="4"/>
  <c r="AT719" i="4"/>
  <c r="AS719" i="4"/>
  <c r="AR719" i="4"/>
  <c r="AQ719" i="4" a="1"/>
  <c r="AQ719" i="4" s="1"/>
  <c r="AO719" i="4"/>
  <c r="AN719" i="4" a="1"/>
  <c r="AN719" i="4" s="1"/>
  <c r="AM719" i="4"/>
  <c r="AL719" i="4"/>
  <c r="AK719" i="4" a="1"/>
  <c r="AK719" i="4" s="1"/>
  <c r="AJ719" i="4"/>
  <c r="AI719" i="4"/>
  <c r="AG719" i="4"/>
  <c r="AF719" i="4"/>
  <c r="AE719" i="4"/>
  <c r="AD719" i="4"/>
  <c r="AC719" i="4"/>
  <c r="AA719" i="4"/>
  <c r="Y719" i="4"/>
  <c r="W719" i="4"/>
  <c r="V719" i="4"/>
  <c r="U719" i="4"/>
  <c r="R719" i="4"/>
  <c r="Q719" i="4"/>
  <c r="P719" i="4"/>
  <c r="O719" i="4"/>
  <c r="N719" i="4"/>
  <c r="M719" i="4"/>
  <c r="K719" i="4"/>
  <c r="J719" i="4"/>
  <c r="L719" i="4" s="1"/>
  <c r="CE718" i="4"/>
  <c r="CD718" i="4" a="1"/>
  <c r="CD718" i="4" s="1"/>
  <c r="CC718" i="4" a="1"/>
  <c r="CC718" i="4" s="1"/>
  <c r="CB718" i="4" a="1"/>
  <c r="CB718" i="4" s="1"/>
  <c r="CA718" i="4" a="1"/>
  <c r="CA718" i="4" s="1"/>
  <c r="BZ718" i="4" a="1"/>
  <c r="BZ718" i="4" s="1"/>
  <c r="BY718" i="4" a="1"/>
  <c r="BY718" i="4" s="1"/>
  <c r="BX718" i="4"/>
  <c r="BW718" i="4" a="1"/>
  <c r="BW718" i="4" s="1"/>
  <c r="BV718" i="4"/>
  <c r="BU718" i="4" a="1"/>
  <c r="BU718" i="4" s="1"/>
  <c r="BT718" i="4" a="1"/>
  <c r="BT718" i="4" s="1"/>
  <c r="BS718" i="4"/>
  <c r="BR718" i="4" a="1"/>
  <c r="BR718" i="4" s="1"/>
  <c r="BQ718" i="4" a="1"/>
  <c r="BQ718" i="4" s="1"/>
  <c r="BP718" i="4" a="1"/>
  <c r="BP718" i="4" s="1"/>
  <c r="BO718" i="4" a="1"/>
  <c r="BO718" i="4" s="1"/>
  <c r="BN718" i="4" a="1"/>
  <c r="BN718" i="4" s="1"/>
  <c r="BM718" i="4" a="1"/>
  <c r="BM718" i="4" s="1"/>
  <c r="BL718" i="4" a="1"/>
  <c r="BL718" i="4" s="1"/>
  <c r="BK718" i="4"/>
  <c r="BJ718" i="4"/>
  <c r="BI718" i="4" a="1"/>
  <c r="BI718" i="4" s="1"/>
  <c r="BH718" i="4"/>
  <c r="BG718" i="4"/>
  <c r="BF718" i="4"/>
  <c r="BE718" i="4"/>
  <c r="BD718" i="4"/>
  <c r="AX718" i="4"/>
  <c r="AW718" i="4"/>
  <c r="AV718" i="4" a="1"/>
  <c r="AV718" i="4" s="1"/>
  <c r="AU718" i="4"/>
  <c r="AT718" i="4"/>
  <c r="AS718" i="4"/>
  <c r="AR718" i="4"/>
  <c r="AQ718" i="4" a="1"/>
  <c r="AQ718" i="4" s="1"/>
  <c r="AO718" i="4"/>
  <c r="AN718" i="4" a="1"/>
  <c r="AN718" i="4" s="1"/>
  <c r="AM718" i="4"/>
  <c r="AL718" i="4"/>
  <c r="AK718" i="4" a="1"/>
  <c r="AK718" i="4" s="1"/>
  <c r="AJ718" i="4"/>
  <c r="AI718" i="4"/>
  <c r="AG718" i="4"/>
  <c r="AF718" i="4"/>
  <c r="AE718" i="4"/>
  <c r="AD718" i="4"/>
  <c r="AC718" i="4"/>
  <c r="AA718" i="4"/>
  <c r="Y718" i="4"/>
  <c r="W718" i="4"/>
  <c r="V718" i="4"/>
  <c r="U718" i="4"/>
  <c r="R718" i="4"/>
  <c r="Q718" i="4"/>
  <c r="P718" i="4"/>
  <c r="O718" i="4"/>
  <c r="N718" i="4"/>
  <c r="M718" i="4"/>
  <c r="K718" i="4"/>
  <c r="J718" i="4"/>
  <c r="L718" i="4" s="1"/>
  <c r="CE717" i="4"/>
  <c r="CD717" i="4" a="1"/>
  <c r="CD717" i="4" s="1"/>
  <c r="CC717" i="4" a="1"/>
  <c r="CC717" i="4" s="1"/>
  <c r="CB717" i="4" a="1"/>
  <c r="CB717" i="4" s="1"/>
  <c r="CA717" i="4" a="1"/>
  <c r="CA717" i="4" s="1"/>
  <c r="BZ717" i="4" a="1"/>
  <c r="BZ717" i="4" s="1"/>
  <c r="BY717" i="4" a="1"/>
  <c r="BY717" i="4" s="1"/>
  <c r="BX717" i="4"/>
  <c r="BW717" i="4" a="1"/>
  <c r="BW717" i="4" s="1"/>
  <c r="BV717" i="4"/>
  <c r="BU717" i="4" a="1"/>
  <c r="BU717" i="4" s="1"/>
  <c r="BT717" i="4" a="1"/>
  <c r="BT717" i="4" s="1"/>
  <c r="BS717" i="4"/>
  <c r="BR717" i="4" a="1"/>
  <c r="BR717" i="4" s="1"/>
  <c r="BQ717" i="4" a="1"/>
  <c r="BQ717" i="4" s="1"/>
  <c r="BP717" i="4" a="1"/>
  <c r="BP717" i="4" s="1"/>
  <c r="BO717" i="4" a="1"/>
  <c r="BO717" i="4" s="1"/>
  <c r="BN717" i="4" a="1"/>
  <c r="BN717" i="4" s="1"/>
  <c r="BM717" i="4" a="1"/>
  <c r="BM717" i="4" s="1"/>
  <c r="BL717" i="4" a="1"/>
  <c r="BL717" i="4" s="1"/>
  <c r="BK717" i="4"/>
  <c r="BJ717" i="4"/>
  <c r="BI717" i="4" a="1"/>
  <c r="BI717" i="4" s="1"/>
  <c r="BH717" i="4"/>
  <c r="BG717" i="4"/>
  <c r="BF717" i="4"/>
  <c r="BE717" i="4"/>
  <c r="BD717" i="4"/>
  <c r="AX717" i="4"/>
  <c r="AW717" i="4"/>
  <c r="AV717" i="4" a="1"/>
  <c r="AV717" i="4" s="1"/>
  <c r="AU717" i="4"/>
  <c r="AT717" i="4"/>
  <c r="AS717" i="4"/>
  <c r="AR717" i="4"/>
  <c r="AQ717" i="4" a="1"/>
  <c r="AQ717" i="4" s="1"/>
  <c r="AO717" i="4"/>
  <c r="AN717" i="4" a="1"/>
  <c r="AN717" i="4" s="1"/>
  <c r="AM717" i="4"/>
  <c r="AL717" i="4"/>
  <c r="AK717" i="4" a="1"/>
  <c r="AK717" i="4" s="1"/>
  <c r="AJ717" i="4"/>
  <c r="AI717" i="4"/>
  <c r="AG717" i="4"/>
  <c r="AF717" i="4"/>
  <c r="AE717" i="4"/>
  <c r="AD717" i="4"/>
  <c r="AC717" i="4"/>
  <c r="AA717" i="4"/>
  <c r="Y717" i="4"/>
  <c r="W717" i="4"/>
  <c r="V717" i="4"/>
  <c r="U717" i="4"/>
  <c r="R717" i="4"/>
  <c r="Q717" i="4"/>
  <c r="P717" i="4"/>
  <c r="O717" i="4"/>
  <c r="N717" i="4"/>
  <c r="M717" i="4"/>
  <c r="K717" i="4"/>
  <c r="J717" i="4"/>
  <c r="L717" i="4" s="1"/>
  <c r="CE716" i="4"/>
  <c r="CD716" i="4" a="1"/>
  <c r="CD716" i="4" s="1"/>
  <c r="CC716" i="4" a="1"/>
  <c r="CC716" i="4" s="1"/>
  <c r="CB716" i="4" a="1"/>
  <c r="CB716" i="4" s="1"/>
  <c r="CA716" i="4" a="1"/>
  <c r="CA716" i="4" s="1"/>
  <c r="BZ716" i="4" a="1"/>
  <c r="BZ716" i="4" s="1"/>
  <c r="BY716" i="4" a="1"/>
  <c r="BY716" i="4" s="1"/>
  <c r="BX716" i="4"/>
  <c r="BW716" i="4" a="1"/>
  <c r="BW716" i="4" s="1"/>
  <c r="BV716" i="4"/>
  <c r="BU716" i="4" a="1"/>
  <c r="BU716" i="4" s="1"/>
  <c r="BT716" i="4" a="1"/>
  <c r="BT716" i="4" s="1"/>
  <c r="BS716" i="4"/>
  <c r="BR716" i="4" a="1"/>
  <c r="BR716" i="4" s="1"/>
  <c r="BQ716" i="4" a="1"/>
  <c r="BQ716" i="4" s="1"/>
  <c r="BP716" i="4" a="1"/>
  <c r="BP716" i="4" s="1"/>
  <c r="BO716" i="4" a="1"/>
  <c r="BO716" i="4" s="1"/>
  <c r="BN716" i="4" a="1"/>
  <c r="BN716" i="4" s="1"/>
  <c r="BM716" i="4" a="1"/>
  <c r="BM716" i="4" s="1"/>
  <c r="BL716" i="4" a="1"/>
  <c r="BL716" i="4" s="1"/>
  <c r="BK716" i="4"/>
  <c r="BJ716" i="4"/>
  <c r="BI716" i="4" a="1"/>
  <c r="BI716" i="4" s="1"/>
  <c r="BH716" i="4"/>
  <c r="BG716" i="4"/>
  <c r="BF716" i="4"/>
  <c r="BE716" i="4"/>
  <c r="BD716" i="4"/>
  <c r="AX716" i="4"/>
  <c r="AW716" i="4"/>
  <c r="AV716" i="4" a="1"/>
  <c r="AV716" i="4" s="1"/>
  <c r="AU716" i="4"/>
  <c r="AT716" i="4"/>
  <c r="AS716" i="4"/>
  <c r="AR716" i="4"/>
  <c r="AQ716" i="4" a="1"/>
  <c r="AQ716" i="4" s="1"/>
  <c r="AO716" i="4"/>
  <c r="AN716" i="4" a="1"/>
  <c r="AN716" i="4" s="1"/>
  <c r="AM716" i="4"/>
  <c r="AL716" i="4"/>
  <c r="AK716" i="4" a="1"/>
  <c r="AK716" i="4" s="1"/>
  <c r="AJ716" i="4"/>
  <c r="AI716" i="4"/>
  <c r="AG716" i="4"/>
  <c r="AF716" i="4"/>
  <c r="AE716" i="4"/>
  <c r="AD716" i="4"/>
  <c r="AC716" i="4"/>
  <c r="AA716" i="4"/>
  <c r="Y716" i="4"/>
  <c r="W716" i="4"/>
  <c r="V716" i="4"/>
  <c r="U716" i="4"/>
  <c r="R716" i="4"/>
  <c r="Q716" i="4"/>
  <c r="P716" i="4"/>
  <c r="O716" i="4"/>
  <c r="N716" i="4"/>
  <c r="M716" i="4"/>
  <c r="K716" i="4"/>
  <c r="J716" i="4"/>
  <c r="L716" i="4" s="1"/>
  <c r="CE715" i="4"/>
  <c r="CD715" i="4" a="1"/>
  <c r="CD715" i="4" s="1"/>
  <c r="CC715" i="4" a="1"/>
  <c r="CC715" i="4" s="1"/>
  <c r="CB715" i="4" a="1"/>
  <c r="CB715" i="4" s="1"/>
  <c r="CA715" i="4" a="1"/>
  <c r="CA715" i="4" s="1"/>
  <c r="BZ715" i="4" a="1"/>
  <c r="BZ715" i="4" s="1"/>
  <c r="BY715" i="4" a="1"/>
  <c r="BY715" i="4" s="1"/>
  <c r="BX715" i="4"/>
  <c r="BW715" i="4" a="1"/>
  <c r="BW715" i="4" s="1"/>
  <c r="BV715" i="4"/>
  <c r="BU715" i="4" a="1"/>
  <c r="BU715" i="4" s="1"/>
  <c r="BT715" i="4" a="1"/>
  <c r="BT715" i="4" s="1"/>
  <c r="BS715" i="4"/>
  <c r="BR715" i="4" a="1"/>
  <c r="BR715" i="4" s="1"/>
  <c r="BQ715" i="4" a="1"/>
  <c r="BQ715" i="4" s="1"/>
  <c r="BP715" i="4" a="1"/>
  <c r="BP715" i="4" s="1"/>
  <c r="BO715" i="4" a="1"/>
  <c r="BO715" i="4" s="1"/>
  <c r="BN715" i="4" a="1"/>
  <c r="BN715" i="4" s="1"/>
  <c r="BM715" i="4" a="1"/>
  <c r="BM715" i="4" s="1"/>
  <c r="BL715" i="4" a="1"/>
  <c r="BL715" i="4" s="1"/>
  <c r="BK715" i="4"/>
  <c r="BJ715" i="4"/>
  <c r="BI715" i="4" a="1"/>
  <c r="BI715" i="4" s="1"/>
  <c r="BH715" i="4"/>
  <c r="BG715" i="4"/>
  <c r="BF715" i="4"/>
  <c r="BE715" i="4"/>
  <c r="BD715" i="4"/>
  <c r="AX715" i="4"/>
  <c r="AW715" i="4"/>
  <c r="AV715" i="4" a="1"/>
  <c r="AV715" i="4" s="1"/>
  <c r="AU715" i="4"/>
  <c r="AT715" i="4"/>
  <c r="AS715" i="4"/>
  <c r="AR715" i="4"/>
  <c r="AQ715" i="4" a="1"/>
  <c r="AQ715" i="4" s="1"/>
  <c r="AO715" i="4"/>
  <c r="AN715" i="4" a="1"/>
  <c r="AN715" i="4" s="1"/>
  <c r="AM715" i="4"/>
  <c r="AL715" i="4"/>
  <c r="AK715" i="4" a="1"/>
  <c r="AK715" i="4" s="1"/>
  <c r="AJ715" i="4"/>
  <c r="AI715" i="4"/>
  <c r="AG715" i="4"/>
  <c r="AF715" i="4"/>
  <c r="AE715" i="4"/>
  <c r="AD715" i="4"/>
  <c r="AC715" i="4"/>
  <c r="AA715" i="4"/>
  <c r="Y715" i="4"/>
  <c r="W715" i="4"/>
  <c r="V715" i="4"/>
  <c r="U715" i="4"/>
  <c r="R715" i="4"/>
  <c r="Q715" i="4"/>
  <c r="P715" i="4"/>
  <c r="O715" i="4"/>
  <c r="N715" i="4"/>
  <c r="M715" i="4"/>
  <c r="K715" i="4"/>
  <c r="J715" i="4"/>
  <c r="L715" i="4" s="1"/>
  <c r="CE714" i="4"/>
  <c r="CD714" i="4" a="1"/>
  <c r="CD714" i="4" s="1"/>
  <c r="CC714" i="4" a="1"/>
  <c r="CC714" i="4" s="1"/>
  <c r="CB714" i="4" a="1"/>
  <c r="CB714" i="4" s="1"/>
  <c r="CA714" i="4" a="1"/>
  <c r="CA714" i="4" s="1"/>
  <c r="BZ714" i="4" a="1"/>
  <c r="BZ714" i="4" s="1"/>
  <c r="BY714" i="4" a="1"/>
  <c r="BY714" i="4" s="1"/>
  <c r="BX714" i="4"/>
  <c r="BW714" i="4" a="1"/>
  <c r="BW714" i="4" s="1"/>
  <c r="BV714" i="4"/>
  <c r="BU714" i="4" a="1"/>
  <c r="BU714" i="4" s="1"/>
  <c r="BT714" i="4" a="1"/>
  <c r="BT714" i="4" s="1"/>
  <c r="BS714" i="4"/>
  <c r="BR714" i="4" a="1"/>
  <c r="BR714" i="4" s="1"/>
  <c r="BQ714" i="4" a="1"/>
  <c r="BQ714" i="4" s="1"/>
  <c r="BP714" i="4" a="1"/>
  <c r="BP714" i="4" s="1"/>
  <c r="BO714" i="4" a="1"/>
  <c r="BO714" i="4" s="1"/>
  <c r="BN714" i="4" a="1"/>
  <c r="BN714" i="4" s="1"/>
  <c r="BM714" i="4" a="1"/>
  <c r="BM714" i="4" s="1"/>
  <c r="BL714" i="4" a="1"/>
  <c r="BL714" i="4" s="1"/>
  <c r="BK714" i="4"/>
  <c r="BJ714" i="4"/>
  <c r="BI714" i="4" a="1"/>
  <c r="BI714" i="4" s="1"/>
  <c r="BH714" i="4"/>
  <c r="BG714" i="4"/>
  <c r="BF714" i="4"/>
  <c r="BE714" i="4"/>
  <c r="BD714" i="4"/>
  <c r="AX714" i="4"/>
  <c r="AW714" i="4"/>
  <c r="AV714" i="4" a="1"/>
  <c r="AV714" i="4" s="1"/>
  <c r="AU714" i="4"/>
  <c r="AT714" i="4"/>
  <c r="AS714" i="4"/>
  <c r="AR714" i="4"/>
  <c r="AQ714" i="4" a="1"/>
  <c r="AQ714" i="4" s="1"/>
  <c r="AO714" i="4"/>
  <c r="AN714" i="4" a="1"/>
  <c r="AN714" i="4" s="1"/>
  <c r="AM714" i="4"/>
  <c r="AL714" i="4"/>
  <c r="AK714" i="4" a="1"/>
  <c r="AK714" i="4" s="1"/>
  <c r="AJ714" i="4"/>
  <c r="AI714" i="4"/>
  <c r="AG714" i="4"/>
  <c r="AF714" i="4"/>
  <c r="AE714" i="4"/>
  <c r="AD714" i="4"/>
  <c r="AC714" i="4"/>
  <c r="AA714" i="4"/>
  <c r="Y714" i="4"/>
  <c r="W714" i="4"/>
  <c r="V714" i="4"/>
  <c r="U714" i="4"/>
  <c r="R714" i="4"/>
  <c r="Q714" i="4"/>
  <c r="P714" i="4"/>
  <c r="O714" i="4"/>
  <c r="N714" i="4"/>
  <c r="M714" i="4"/>
  <c r="K714" i="4"/>
  <c r="J714" i="4"/>
  <c r="L714" i="4" s="1"/>
  <c r="CE713" i="4"/>
  <c r="CD713" i="4" a="1"/>
  <c r="CD713" i="4" s="1"/>
  <c r="CC713" i="4" a="1"/>
  <c r="CC713" i="4" s="1"/>
  <c r="CB713" i="4" a="1"/>
  <c r="CB713" i="4" s="1"/>
  <c r="CA713" i="4" a="1"/>
  <c r="CA713" i="4" s="1"/>
  <c r="BZ713" i="4" a="1"/>
  <c r="BZ713" i="4" s="1"/>
  <c r="BY713" i="4" a="1"/>
  <c r="BY713" i="4" s="1"/>
  <c r="BX713" i="4"/>
  <c r="BW713" i="4" a="1"/>
  <c r="BW713" i="4" s="1"/>
  <c r="BV713" i="4"/>
  <c r="BU713" i="4" a="1"/>
  <c r="BU713" i="4" s="1"/>
  <c r="BT713" i="4" a="1"/>
  <c r="BT713" i="4" s="1"/>
  <c r="BS713" i="4"/>
  <c r="BR713" i="4" a="1"/>
  <c r="BR713" i="4" s="1"/>
  <c r="BQ713" i="4" a="1"/>
  <c r="BQ713" i="4" s="1"/>
  <c r="BP713" i="4" a="1"/>
  <c r="BP713" i="4" s="1"/>
  <c r="BO713" i="4" a="1"/>
  <c r="BO713" i="4" s="1"/>
  <c r="BN713" i="4" a="1"/>
  <c r="BN713" i="4" s="1"/>
  <c r="BM713" i="4" a="1"/>
  <c r="BM713" i="4" s="1"/>
  <c r="BL713" i="4" a="1"/>
  <c r="BL713" i="4" s="1"/>
  <c r="BK713" i="4"/>
  <c r="BJ713" i="4"/>
  <c r="BI713" i="4" a="1"/>
  <c r="BI713" i="4" s="1"/>
  <c r="BH713" i="4"/>
  <c r="BG713" i="4"/>
  <c r="BF713" i="4"/>
  <c r="BE713" i="4"/>
  <c r="BD713" i="4"/>
  <c r="AX713" i="4"/>
  <c r="AW713" i="4"/>
  <c r="AV713" i="4" a="1"/>
  <c r="AV713" i="4" s="1"/>
  <c r="AU713" i="4"/>
  <c r="AT713" i="4"/>
  <c r="AS713" i="4"/>
  <c r="AR713" i="4"/>
  <c r="AQ713" i="4" a="1"/>
  <c r="AQ713" i="4" s="1"/>
  <c r="AO713" i="4"/>
  <c r="AN713" i="4" a="1"/>
  <c r="AN713" i="4" s="1"/>
  <c r="AM713" i="4"/>
  <c r="AL713" i="4"/>
  <c r="AK713" i="4" a="1"/>
  <c r="AK713" i="4" s="1"/>
  <c r="AJ713" i="4"/>
  <c r="AI713" i="4"/>
  <c r="AG713" i="4"/>
  <c r="AF713" i="4"/>
  <c r="AE713" i="4"/>
  <c r="AD713" i="4"/>
  <c r="AC713" i="4"/>
  <c r="AA713" i="4"/>
  <c r="Y713" i="4"/>
  <c r="W713" i="4"/>
  <c r="V713" i="4"/>
  <c r="U713" i="4"/>
  <c r="R713" i="4"/>
  <c r="Q713" i="4"/>
  <c r="P713" i="4"/>
  <c r="O713" i="4"/>
  <c r="N713" i="4"/>
  <c r="M713" i="4"/>
  <c r="K713" i="4"/>
  <c r="J713" i="4"/>
  <c r="L713" i="4" s="1"/>
  <c r="CE712" i="4"/>
  <c r="CD712" i="4" a="1"/>
  <c r="CD712" i="4" s="1"/>
  <c r="CC712" i="4" a="1"/>
  <c r="CC712" i="4" s="1"/>
  <c r="CB712" i="4" a="1"/>
  <c r="CB712" i="4" s="1"/>
  <c r="CA712" i="4" a="1"/>
  <c r="CA712" i="4" s="1"/>
  <c r="BZ712" i="4" a="1"/>
  <c r="BZ712" i="4" s="1"/>
  <c r="BY712" i="4" a="1"/>
  <c r="BY712" i="4" s="1"/>
  <c r="BX712" i="4"/>
  <c r="BW712" i="4" a="1"/>
  <c r="BW712" i="4" s="1"/>
  <c r="BV712" i="4"/>
  <c r="BU712" i="4" a="1"/>
  <c r="BU712" i="4" s="1"/>
  <c r="BT712" i="4" a="1"/>
  <c r="BT712" i="4" s="1"/>
  <c r="BS712" i="4"/>
  <c r="BR712" i="4" a="1"/>
  <c r="BR712" i="4" s="1"/>
  <c r="BQ712" i="4" a="1"/>
  <c r="BQ712" i="4" s="1"/>
  <c r="BP712" i="4" a="1"/>
  <c r="BP712" i="4" s="1"/>
  <c r="BO712" i="4" a="1"/>
  <c r="BO712" i="4" s="1"/>
  <c r="BN712" i="4" a="1"/>
  <c r="BN712" i="4" s="1"/>
  <c r="BM712" i="4" a="1"/>
  <c r="BM712" i="4" s="1"/>
  <c r="BL712" i="4" a="1"/>
  <c r="BL712" i="4" s="1"/>
  <c r="BK712" i="4"/>
  <c r="BJ712" i="4"/>
  <c r="BI712" i="4" a="1"/>
  <c r="BI712" i="4" s="1"/>
  <c r="BH712" i="4"/>
  <c r="BG712" i="4"/>
  <c r="BF712" i="4"/>
  <c r="BE712" i="4"/>
  <c r="BD712" i="4"/>
  <c r="AX712" i="4"/>
  <c r="AW712" i="4"/>
  <c r="AV712" i="4" a="1"/>
  <c r="AV712" i="4" s="1"/>
  <c r="AU712" i="4"/>
  <c r="AT712" i="4"/>
  <c r="AS712" i="4"/>
  <c r="AR712" i="4"/>
  <c r="AQ712" i="4" a="1"/>
  <c r="AQ712" i="4" s="1"/>
  <c r="AO712" i="4"/>
  <c r="AN712" i="4" a="1"/>
  <c r="AN712" i="4" s="1"/>
  <c r="AM712" i="4"/>
  <c r="AL712" i="4"/>
  <c r="AK712" i="4" a="1"/>
  <c r="AK712" i="4" s="1"/>
  <c r="AJ712" i="4"/>
  <c r="AI712" i="4"/>
  <c r="AG712" i="4"/>
  <c r="AF712" i="4"/>
  <c r="AE712" i="4"/>
  <c r="AD712" i="4"/>
  <c r="AC712" i="4"/>
  <c r="AA712" i="4"/>
  <c r="Y712" i="4"/>
  <c r="W712" i="4"/>
  <c r="V712" i="4"/>
  <c r="U712" i="4"/>
  <c r="R712" i="4"/>
  <c r="Q712" i="4"/>
  <c r="P712" i="4"/>
  <c r="O712" i="4"/>
  <c r="N712" i="4"/>
  <c r="M712" i="4"/>
  <c r="K712" i="4"/>
  <c r="J712" i="4"/>
  <c r="L712" i="4" s="1"/>
  <c r="CE711" i="4"/>
  <c r="CD711" i="4" a="1"/>
  <c r="CD711" i="4" s="1"/>
  <c r="CC711" i="4" a="1"/>
  <c r="CC711" i="4" s="1"/>
  <c r="CB711" i="4" a="1"/>
  <c r="CB711" i="4" s="1"/>
  <c r="CA711" i="4" a="1"/>
  <c r="CA711" i="4" s="1"/>
  <c r="BZ711" i="4" a="1"/>
  <c r="BZ711" i="4" s="1"/>
  <c r="BY711" i="4" a="1"/>
  <c r="BY711" i="4" s="1"/>
  <c r="BX711" i="4"/>
  <c r="BW711" i="4" a="1"/>
  <c r="BW711" i="4" s="1"/>
  <c r="BV711" i="4"/>
  <c r="BU711" i="4" a="1"/>
  <c r="BU711" i="4" s="1"/>
  <c r="BT711" i="4" a="1"/>
  <c r="BT711" i="4" s="1"/>
  <c r="BS711" i="4"/>
  <c r="BR711" i="4" a="1"/>
  <c r="BR711" i="4" s="1"/>
  <c r="BQ711" i="4" a="1"/>
  <c r="BQ711" i="4" s="1"/>
  <c r="BP711" i="4" a="1"/>
  <c r="BP711" i="4" s="1"/>
  <c r="BO711" i="4" a="1"/>
  <c r="BO711" i="4" s="1"/>
  <c r="BN711" i="4" a="1"/>
  <c r="BN711" i="4" s="1"/>
  <c r="BM711" i="4" a="1"/>
  <c r="BM711" i="4" s="1"/>
  <c r="BL711" i="4" a="1"/>
  <c r="BL711" i="4" s="1"/>
  <c r="BK711" i="4"/>
  <c r="BJ711" i="4"/>
  <c r="BI711" i="4" a="1"/>
  <c r="BI711" i="4" s="1"/>
  <c r="BH711" i="4"/>
  <c r="BG711" i="4"/>
  <c r="BF711" i="4"/>
  <c r="BE711" i="4"/>
  <c r="BD711" i="4"/>
  <c r="AX711" i="4"/>
  <c r="AW711" i="4"/>
  <c r="AV711" i="4" a="1"/>
  <c r="AV711" i="4" s="1"/>
  <c r="AU711" i="4"/>
  <c r="AT711" i="4"/>
  <c r="AS711" i="4"/>
  <c r="AR711" i="4"/>
  <c r="AQ711" i="4" a="1"/>
  <c r="AQ711" i="4" s="1"/>
  <c r="AO711" i="4"/>
  <c r="AN711" i="4" a="1"/>
  <c r="AN711" i="4" s="1"/>
  <c r="AM711" i="4"/>
  <c r="AL711" i="4"/>
  <c r="AK711" i="4" a="1"/>
  <c r="AK711" i="4" s="1"/>
  <c r="AJ711" i="4"/>
  <c r="AI711" i="4"/>
  <c r="AG711" i="4"/>
  <c r="AF711" i="4"/>
  <c r="AE711" i="4"/>
  <c r="AD711" i="4"/>
  <c r="AC711" i="4"/>
  <c r="AA711" i="4"/>
  <c r="Y711" i="4"/>
  <c r="W711" i="4"/>
  <c r="V711" i="4"/>
  <c r="U711" i="4"/>
  <c r="R711" i="4"/>
  <c r="Q711" i="4"/>
  <c r="P711" i="4"/>
  <c r="O711" i="4"/>
  <c r="N711" i="4"/>
  <c r="M711" i="4"/>
  <c r="K711" i="4"/>
  <c r="J711" i="4"/>
  <c r="L711" i="4" s="1"/>
  <c r="CE710" i="4"/>
  <c r="CD710" i="4" a="1"/>
  <c r="CD710" i="4" s="1"/>
  <c r="CC710" i="4" a="1"/>
  <c r="CC710" i="4" s="1"/>
  <c r="CB710" i="4" a="1"/>
  <c r="CB710" i="4" s="1"/>
  <c r="CA710" i="4" a="1"/>
  <c r="CA710" i="4" s="1"/>
  <c r="BZ710" i="4" a="1"/>
  <c r="BZ710" i="4" s="1"/>
  <c r="BY710" i="4" a="1"/>
  <c r="BY710" i="4" s="1"/>
  <c r="BX710" i="4"/>
  <c r="BW710" i="4" a="1"/>
  <c r="BW710" i="4" s="1"/>
  <c r="BV710" i="4"/>
  <c r="BU710" i="4" a="1"/>
  <c r="BU710" i="4" s="1"/>
  <c r="BT710" i="4" a="1"/>
  <c r="BT710" i="4" s="1"/>
  <c r="BS710" i="4"/>
  <c r="BR710" i="4" a="1"/>
  <c r="BR710" i="4" s="1"/>
  <c r="BQ710" i="4" a="1"/>
  <c r="BQ710" i="4" s="1"/>
  <c r="BP710" i="4" a="1"/>
  <c r="BP710" i="4" s="1"/>
  <c r="BO710" i="4" a="1"/>
  <c r="BO710" i="4" s="1"/>
  <c r="BN710" i="4" a="1"/>
  <c r="BN710" i="4" s="1"/>
  <c r="BM710" i="4" a="1"/>
  <c r="BM710" i="4" s="1"/>
  <c r="BL710" i="4" a="1"/>
  <c r="BL710" i="4" s="1"/>
  <c r="BK710" i="4"/>
  <c r="BJ710" i="4"/>
  <c r="BI710" i="4" a="1"/>
  <c r="BI710" i="4" s="1"/>
  <c r="BH710" i="4"/>
  <c r="BG710" i="4"/>
  <c r="BF710" i="4"/>
  <c r="BE710" i="4"/>
  <c r="BD710" i="4"/>
  <c r="AX710" i="4"/>
  <c r="AW710" i="4"/>
  <c r="AV710" i="4" a="1"/>
  <c r="AV710" i="4" s="1"/>
  <c r="AU710" i="4"/>
  <c r="AT710" i="4"/>
  <c r="AS710" i="4"/>
  <c r="AR710" i="4"/>
  <c r="AQ710" i="4" a="1"/>
  <c r="AQ710" i="4" s="1"/>
  <c r="AO710" i="4"/>
  <c r="AN710" i="4" a="1"/>
  <c r="AN710" i="4" s="1"/>
  <c r="AM710" i="4"/>
  <c r="AL710" i="4"/>
  <c r="AK710" i="4" a="1"/>
  <c r="AK710" i="4" s="1"/>
  <c r="AJ710" i="4"/>
  <c r="AI710" i="4"/>
  <c r="AG710" i="4"/>
  <c r="AF710" i="4"/>
  <c r="AE710" i="4"/>
  <c r="AD710" i="4"/>
  <c r="AC710" i="4"/>
  <c r="AA710" i="4"/>
  <c r="Y710" i="4"/>
  <c r="W710" i="4"/>
  <c r="V710" i="4"/>
  <c r="U710" i="4"/>
  <c r="R710" i="4"/>
  <c r="Q710" i="4"/>
  <c r="P710" i="4"/>
  <c r="O710" i="4"/>
  <c r="N710" i="4"/>
  <c r="M710" i="4"/>
  <c r="K710" i="4"/>
  <c r="J710" i="4"/>
  <c r="L710" i="4" s="1"/>
  <c r="CE709" i="4"/>
  <c r="CD709" i="4" a="1"/>
  <c r="CD709" i="4" s="1"/>
  <c r="CC709" i="4" a="1"/>
  <c r="CC709" i="4" s="1"/>
  <c r="CB709" i="4" a="1"/>
  <c r="CB709" i="4" s="1"/>
  <c r="CA709" i="4" a="1"/>
  <c r="CA709" i="4" s="1"/>
  <c r="BZ709" i="4" a="1"/>
  <c r="BZ709" i="4" s="1"/>
  <c r="BY709" i="4" a="1"/>
  <c r="BY709" i="4" s="1"/>
  <c r="BX709" i="4"/>
  <c r="BW709" i="4" a="1"/>
  <c r="BW709" i="4" s="1"/>
  <c r="BV709" i="4"/>
  <c r="BU709" i="4" a="1"/>
  <c r="BU709" i="4" s="1"/>
  <c r="BT709" i="4" a="1"/>
  <c r="BT709" i="4" s="1"/>
  <c r="BS709" i="4"/>
  <c r="BR709" i="4" a="1"/>
  <c r="BR709" i="4" s="1"/>
  <c r="BQ709" i="4" a="1"/>
  <c r="BQ709" i="4" s="1"/>
  <c r="BP709" i="4" a="1"/>
  <c r="BP709" i="4" s="1"/>
  <c r="BO709" i="4" a="1"/>
  <c r="BO709" i="4" s="1"/>
  <c r="BN709" i="4" a="1"/>
  <c r="BN709" i="4" s="1"/>
  <c r="BM709" i="4" a="1"/>
  <c r="BM709" i="4" s="1"/>
  <c r="BL709" i="4" a="1"/>
  <c r="BL709" i="4" s="1"/>
  <c r="BK709" i="4"/>
  <c r="BJ709" i="4"/>
  <c r="BI709" i="4" a="1"/>
  <c r="BI709" i="4" s="1"/>
  <c r="BH709" i="4"/>
  <c r="BG709" i="4"/>
  <c r="BF709" i="4"/>
  <c r="BE709" i="4"/>
  <c r="BD709" i="4"/>
  <c r="AX709" i="4"/>
  <c r="AW709" i="4"/>
  <c r="AV709" i="4" a="1"/>
  <c r="AV709" i="4" s="1"/>
  <c r="AU709" i="4"/>
  <c r="AT709" i="4"/>
  <c r="AS709" i="4"/>
  <c r="AR709" i="4"/>
  <c r="AQ709" i="4" a="1"/>
  <c r="AQ709" i="4" s="1"/>
  <c r="AO709" i="4"/>
  <c r="AN709" i="4" a="1"/>
  <c r="AN709" i="4" s="1"/>
  <c r="AM709" i="4"/>
  <c r="AL709" i="4"/>
  <c r="AK709" i="4" a="1"/>
  <c r="AK709" i="4" s="1"/>
  <c r="AJ709" i="4"/>
  <c r="AI709" i="4"/>
  <c r="AG709" i="4"/>
  <c r="AF709" i="4"/>
  <c r="AE709" i="4"/>
  <c r="AD709" i="4"/>
  <c r="AC709" i="4"/>
  <c r="AA709" i="4"/>
  <c r="Y709" i="4"/>
  <c r="W709" i="4"/>
  <c r="V709" i="4"/>
  <c r="U709" i="4"/>
  <c r="R709" i="4"/>
  <c r="Q709" i="4"/>
  <c r="P709" i="4"/>
  <c r="O709" i="4"/>
  <c r="N709" i="4"/>
  <c r="M709" i="4"/>
  <c r="K709" i="4"/>
  <c r="J709" i="4"/>
  <c r="L709" i="4" s="1"/>
  <c r="CE708" i="4"/>
  <c r="CD708" i="4" a="1"/>
  <c r="CD708" i="4" s="1"/>
  <c r="CC708" i="4" a="1"/>
  <c r="CC708" i="4" s="1"/>
  <c r="CB708" i="4" a="1"/>
  <c r="CB708" i="4" s="1"/>
  <c r="CA708" i="4" a="1"/>
  <c r="CA708" i="4" s="1"/>
  <c r="BZ708" i="4" a="1"/>
  <c r="BZ708" i="4" s="1"/>
  <c r="BY708" i="4" a="1"/>
  <c r="BY708" i="4" s="1"/>
  <c r="BX708" i="4"/>
  <c r="BW708" i="4" a="1"/>
  <c r="BW708" i="4" s="1"/>
  <c r="BV708" i="4"/>
  <c r="BU708" i="4" a="1"/>
  <c r="BU708" i="4" s="1"/>
  <c r="BT708" i="4" a="1"/>
  <c r="BT708" i="4" s="1"/>
  <c r="BS708" i="4"/>
  <c r="BR708" i="4" a="1"/>
  <c r="BR708" i="4" s="1"/>
  <c r="BQ708" i="4" a="1"/>
  <c r="BQ708" i="4" s="1"/>
  <c r="BP708" i="4" a="1"/>
  <c r="BP708" i="4" s="1"/>
  <c r="BO708" i="4" a="1"/>
  <c r="BO708" i="4" s="1"/>
  <c r="BN708" i="4" a="1"/>
  <c r="BN708" i="4" s="1"/>
  <c r="BM708" i="4" a="1"/>
  <c r="BM708" i="4" s="1"/>
  <c r="BL708" i="4" a="1"/>
  <c r="BL708" i="4" s="1"/>
  <c r="BK708" i="4"/>
  <c r="BJ708" i="4"/>
  <c r="BI708" i="4" a="1"/>
  <c r="BI708" i="4" s="1"/>
  <c r="BH708" i="4"/>
  <c r="BG708" i="4"/>
  <c r="BF708" i="4"/>
  <c r="BE708" i="4"/>
  <c r="BD708" i="4"/>
  <c r="AX708" i="4"/>
  <c r="AW708" i="4"/>
  <c r="AV708" i="4" a="1"/>
  <c r="AV708" i="4" s="1"/>
  <c r="AU708" i="4"/>
  <c r="AT708" i="4"/>
  <c r="AS708" i="4"/>
  <c r="AR708" i="4"/>
  <c r="AQ708" i="4" a="1"/>
  <c r="AQ708" i="4" s="1"/>
  <c r="AO708" i="4"/>
  <c r="AN708" i="4" a="1"/>
  <c r="AN708" i="4" s="1"/>
  <c r="AM708" i="4"/>
  <c r="AL708" i="4"/>
  <c r="AK708" i="4" a="1"/>
  <c r="AK708" i="4" s="1"/>
  <c r="AJ708" i="4"/>
  <c r="AI708" i="4"/>
  <c r="AG708" i="4"/>
  <c r="AF708" i="4"/>
  <c r="AE708" i="4"/>
  <c r="AD708" i="4"/>
  <c r="AC708" i="4"/>
  <c r="AA708" i="4"/>
  <c r="Y708" i="4"/>
  <c r="W708" i="4"/>
  <c r="V708" i="4"/>
  <c r="U708" i="4"/>
  <c r="R708" i="4"/>
  <c r="Q708" i="4"/>
  <c r="P708" i="4"/>
  <c r="O708" i="4"/>
  <c r="N708" i="4"/>
  <c r="M708" i="4"/>
  <c r="K708" i="4"/>
  <c r="J708" i="4"/>
  <c r="L708" i="4" s="1"/>
  <c r="CE707" i="4"/>
  <c r="CD707" i="4" a="1"/>
  <c r="CD707" i="4" s="1"/>
  <c r="CC707" i="4" a="1"/>
  <c r="CC707" i="4" s="1"/>
  <c r="CB707" i="4" a="1"/>
  <c r="CB707" i="4" s="1"/>
  <c r="CA707" i="4" a="1"/>
  <c r="CA707" i="4" s="1"/>
  <c r="BZ707" i="4" a="1"/>
  <c r="BZ707" i="4" s="1"/>
  <c r="BY707" i="4" a="1"/>
  <c r="BY707" i="4" s="1"/>
  <c r="BX707" i="4"/>
  <c r="BW707" i="4" a="1"/>
  <c r="BW707" i="4" s="1"/>
  <c r="BV707" i="4"/>
  <c r="BU707" i="4" a="1"/>
  <c r="BU707" i="4" s="1"/>
  <c r="BT707" i="4" a="1"/>
  <c r="BT707" i="4" s="1"/>
  <c r="BS707" i="4"/>
  <c r="BR707" i="4" a="1"/>
  <c r="BR707" i="4" s="1"/>
  <c r="BQ707" i="4" a="1"/>
  <c r="BQ707" i="4" s="1"/>
  <c r="BP707" i="4" a="1"/>
  <c r="BP707" i="4" s="1"/>
  <c r="BO707" i="4" a="1"/>
  <c r="BO707" i="4" s="1"/>
  <c r="BN707" i="4" a="1"/>
  <c r="BN707" i="4" s="1"/>
  <c r="BM707" i="4" a="1"/>
  <c r="BM707" i="4" s="1"/>
  <c r="BL707" i="4" a="1"/>
  <c r="BL707" i="4" s="1"/>
  <c r="BK707" i="4"/>
  <c r="BJ707" i="4"/>
  <c r="BI707" i="4" a="1"/>
  <c r="BI707" i="4" s="1"/>
  <c r="BH707" i="4"/>
  <c r="BG707" i="4"/>
  <c r="BF707" i="4"/>
  <c r="BE707" i="4"/>
  <c r="BD707" i="4"/>
  <c r="AX707" i="4"/>
  <c r="AW707" i="4"/>
  <c r="AV707" i="4" a="1"/>
  <c r="AV707" i="4" s="1"/>
  <c r="AU707" i="4"/>
  <c r="AT707" i="4"/>
  <c r="AS707" i="4"/>
  <c r="AR707" i="4"/>
  <c r="AQ707" i="4" a="1"/>
  <c r="AQ707" i="4" s="1"/>
  <c r="AO707" i="4"/>
  <c r="AN707" i="4" a="1"/>
  <c r="AN707" i="4" s="1"/>
  <c r="AM707" i="4"/>
  <c r="AL707" i="4"/>
  <c r="AK707" i="4" a="1"/>
  <c r="AK707" i="4" s="1"/>
  <c r="AJ707" i="4"/>
  <c r="AI707" i="4"/>
  <c r="AG707" i="4"/>
  <c r="AF707" i="4"/>
  <c r="AE707" i="4"/>
  <c r="AD707" i="4"/>
  <c r="AC707" i="4"/>
  <c r="AA707" i="4"/>
  <c r="Y707" i="4"/>
  <c r="W707" i="4"/>
  <c r="V707" i="4"/>
  <c r="U707" i="4"/>
  <c r="R707" i="4"/>
  <c r="Q707" i="4"/>
  <c r="P707" i="4"/>
  <c r="O707" i="4"/>
  <c r="N707" i="4"/>
  <c r="M707" i="4"/>
  <c r="K707" i="4"/>
  <c r="J707" i="4"/>
  <c r="L707" i="4" s="1"/>
  <c r="CE706" i="4"/>
  <c r="CD706" i="4" a="1"/>
  <c r="CD706" i="4" s="1"/>
  <c r="CC706" i="4" a="1"/>
  <c r="CC706" i="4" s="1"/>
  <c r="CB706" i="4" a="1"/>
  <c r="CB706" i="4" s="1"/>
  <c r="CA706" i="4" a="1"/>
  <c r="CA706" i="4" s="1"/>
  <c r="BZ706" i="4" a="1"/>
  <c r="BZ706" i="4" s="1"/>
  <c r="BY706" i="4" a="1"/>
  <c r="BY706" i="4" s="1"/>
  <c r="BX706" i="4"/>
  <c r="BW706" i="4" a="1"/>
  <c r="BW706" i="4" s="1"/>
  <c r="BV706" i="4"/>
  <c r="BU706" i="4" a="1"/>
  <c r="BU706" i="4" s="1"/>
  <c r="BT706" i="4" a="1"/>
  <c r="BT706" i="4" s="1"/>
  <c r="BS706" i="4"/>
  <c r="BR706" i="4" a="1"/>
  <c r="BR706" i="4" s="1"/>
  <c r="BQ706" i="4" a="1"/>
  <c r="BQ706" i="4" s="1"/>
  <c r="BP706" i="4" a="1"/>
  <c r="BP706" i="4" s="1"/>
  <c r="BO706" i="4" a="1"/>
  <c r="BO706" i="4" s="1"/>
  <c r="BN706" i="4" a="1"/>
  <c r="BN706" i="4" s="1"/>
  <c r="BM706" i="4" a="1"/>
  <c r="BM706" i="4" s="1"/>
  <c r="BL706" i="4" a="1"/>
  <c r="BL706" i="4" s="1"/>
  <c r="BK706" i="4"/>
  <c r="BJ706" i="4"/>
  <c r="BI706" i="4" a="1"/>
  <c r="BI706" i="4" s="1"/>
  <c r="BH706" i="4"/>
  <c r="BG706" i="4"/>
  <c r="BF706" i="4"/>
  <c r="BE706" i="4"/>
  <c r="BD706" i="4"/>
  <c r="AX706" i="4"/>
  <c r="AW706" i="4"/>
  <c r="AV706" i="4" a="1"/>
  <c r="AV706" i="4" s="1"/>
  <c r="AU706" i="4"/>
  <c r="AT706" i="4"/>
  <c r="AS706" i="4"/>
  <c r="AR706" i="4"/>
  <c r="AQ706" i="4" a="1"/>
  <c r="AQ706" i="4" s="1"/>
  <c r="AO706" i="4"/>
  <c r="AN706" i="4" a="1"/>
  <c r="AN706" i="4" s="1"/>
  <c r="AM706" i="4"/>
  <c r="AL706" i="4"/>
  <c r="AK706" i="4" a="1"/>
  <c r="AK706" i="4" s="1"/>
  <c r="AJ706" i="4"/>
  <c r="AI706" i="4"/>
  <c r="AG706" i="4"/>
  <c r="AF706" i="4"/>
  <c r="AE706" i="4"/>
  <c r="AD706" i="4"/>
  <c r="AC706" i="4"/>
  <c r="AA706" i="4"/>
  <c r="Y706" i="4"/>
  <c r="W706" i="4"/>
  <c r="V706" i="4"/>
  <c r="U706" i="4"/>
  <c r="R706" i="4"/>
  <c r="Q706" i="4"/>
  <c r="P706" i="4"/>
  <c r="O706" i="4"/>
  <c r="N706" i="4"/>
  <c r="M706" i="4"/>
  <c r="K706" i="4"/>
  <c r="J706" i="4"/>
  <c r="L706" i="4" s="1"/>
  <c r="CE705" i="4"/>
  <c r="CD705" i="4" a="1"/>
  <c r="CD705" i="4" s="1"/>
  <c r="CC705" i="4" a="1"/>
  <c r="CC705" i="4" s="1"/>
  <c r="CB705" i="4" a="1"/>
  <c r="CB705" i="4" s="1"/>
  <c r="CA705" i="4" a="1"/>
  <c r="CA705" i="4" s="1"/>
  <c r="BZ705" i="4" a="1"/>
  <c r="BZ705" i="4" s="1"/>
  <c r="BY705" i="4" a="1"/>
  <c r="BY705" i="4" s="1"/>
  <c r="BX705" i="4"/>
  <c r="BW705" i="4" a="1"/>
  <c r="BW705" i="4" s="1"/>
  <c r="BV705" i="4"/>
  <c r="BU705" i="4" a="1"/>
  <c r="BU705" i="4" s="1"/>
  <c r="BT705" i="4" a="1"/>
  <c r="BT705" i="4" s="1"/>
  <c r="BS705" i="4"/>
  <c r="BR705" i="4" a="1"/>
  <c r="BR705" i="4" s="1"/>
  <c r="BQ705" i="4" a="1"/>
  <c r="BQ705" i="4" s="1"/>
  <c r="BP705" i="4" a="1"/>
  <c r="BP705" i="4" s="1"/>
  <c r="BO705" i="4" a="1"/>
  <c r="BO705" i="4" s="1"/>
  <c r="BN705" i="4" a="1"/>
  <c r="BN705" i="4" s="1"/>
  <c r="BM705" i="4" a="1"/>
  <c r="BM705" i="4" s="1"/>
  <c r="BL705" i="4" a="1"/>
  <c r="BL705" i="4" s="1"/>
  <c r="BK705" i="4"/>
  <c r="BJ705" i="4"/>
  <c r="BI705" i="4" a="1"/>
  <c r="BI705" i="4" s="1"/>
  <c r="BH705" i="4"/>
  <c r="BG705" i="4"/>
  <c r="BF705" i="4"/>
  <c r="BE705" i="4"/>
  <c r="BD705" i="4"/>
  <c r="AX705" i="4"/>
  <c r="AW705" i="4"/>
  <c r="AV705" i="4" a="1"/>
  <c r="AV705" i="4" s="1"/>
  <c r="AU705" i="4"/>
  <c r="AT705" i="4"/>
  <c r="AS705" i="4"/>
  <c r="AR705" i="4"/>
  <c r="AQ705" i="4" a="1"/>
  <c r="AQ705" i="4" s="1"/>
  <c r="AO705" i="4"/>
  <c r="AN705" i="4" a="1"/>
  <c r="AN705" i="4" s="1"/>
  <c r="AM705" i="4"/>
  <c r="AL705" i="4"/>
  <c r="AK705" i="4" a="1"/>
  <c r="AK705" i="4" s="1"/>
  <c r="AJ705" i="4"/>
  <c r="AI705" i="4"/>
  <c r="AG705" i="4"/>
  <c r="AF705" i="4"/>
  <c r="AE705" i="4"/>
  <c r="AD705" i="4"/>
  <c r="AC705" i="4"/>
  <c r="AA705" i="4"/>
  <c r="Y705" i="4"/>
  <c r="W705" i="4"/>
  <c r="V705" i="4"/>
  <c r="U705" i="4"/>
  <c r="R705" i="4"/>
  <c r="Q705" i="4"/>
  <c r="P705" i="4"/>
  <c r="O705" i="4"/>
  <c r="N705" i="4"/>
  <c r="M705" i="4"/>
  <c r="K705" i="4"/>
  <c r="J705" i="4"/>
  <c r="L705" i="4" s="1"/>
  <c r="CE704" i="4"/>
  <c r="CD704" i="4" a="1"/>
  <c r="CD704" i="4" s="1"/>
  <c r="CC704" i="4" a="1"/>
  <c r="CC704" i="4" s="1"/>
  <c r="CB704" i="4" a="1"/>
  <c r="CB704" i="4" s="1"/>
  <c r="CA704" i="4" a="1"/>
  <c r="CA704" i="4" s="1"/>
  <c r="BZ704" i="4" a="1"/>
  <c r="BZ704" i="4" s="1"/>
  <c r="BY704" i="4" a="1"/>
  <c r="BY704" i="4" s="1"/>
  <c r="BX704" i="4"/>
  <c r="BW704" i="4" a="1"/>
  <c r="BW704" i="4" s="1"/>
  <c r="BV704" i="4"/>
  <c r="BU704" i="4" a="1"/>
  <c r="BU704" i="4" s="1"/>
  <c r="BT704" i="4" a="1"/>
  <c r="BT704" i="4" s="1"/>
  <c r="BS704" i="4"/>
  <c r="BR704" i="4" a="1"/>
  <c r="BR704" i="4" s="1"/>
  <c r="BQ704" i="4" a="1"/>
  <c r="BQ704" i="4" s="1"/>
  <c r="BP704" i="4" a="1"/>
  <c r="BP704" i="4" s="1"/>
  <c r="BO704" i="4" a="1"/>
  <c r="BO704" i="4" s="1"/>
  <c r="BN704" i="4" a="1"/>
  <c r="BN704" i="4" s="1"/>
  <c r="BM704" i="4" a="1"/>
  <c r="BM704" i="4" s="1"/>
  <c r="BL704" i="4" a="1"/>
  <c r="BL704" i="4" s="1"/>
  <c r="BK704" i="4"/>
  <c r="BJ704" i="4"/>
  <c r="BI704" i="4" a="1"/>
  <c r="BI704" i="4" s="1"/>
  <c r="BH704" i="4"/>
  <c r="BG704" i="4"/>
  <c r="BF704" i="4"/>
  <c r="BE704" i="4"/>
  <c r="BD704" i="4"/>
  <c r="AX704" i="4"/>
  <c r="AW704" i="4"/>
  <c r="AV704" i="4" a="1"/>
  <c r="AV704" i="4" s="1"/>
  <c r="AU704" i="4"/>
  <c r="AT704" i="4"/>
  <c r="AS704" i="4"/>
  <c r="AR704" i="4"/>
  <c r="AQ704" i="4" a="1"/>
  <c r="AQ704" i="4" s="1"/>
  <c r="AO704" i="4"/>
  <c r="AN704" i="4" a="1"/>
  <c r="AN704" i="4" s="1"/>
  <c r="AM704" i="4"/>
  <c r="AL704" i="4"/>
  <c r="AK704" i="4" a="1"/>
  <c r="AK704" i="4" s="1"/>
  <c r="AJ704" i="4"/>
  <c r="AI704" i="4"/>
  <c r="AG704" i="4"/>
  <c r="AF704" i="4"/>
  <c r="AE704" i="4"/>
  <c r="AD704" i="4"/>
  <c r="AC704" i="4"/>
  <c r="AA704" i="4"/>
  <c r="Y704" i="4"/>
  <c r="W704" i="4"/>
  <c r="V704" i="4"/>
  <c r="U704" i="4"/>
  <c r="R704" i="4"/>
  <c r="Q704" i="4"/>
  <c r="P704" i="4"/>
  <c r="O704" i="4"/>
  <c r="N704" i="4"/>
  <c r="M704" i="4"/>
  <c r="K704" i="4"/>
  <c r="J704" i="4"/>
  <c r="L704" i="4" s="1"/>
  <c r="CE703" i="4"/>
  <c r="CD703" i="4" a="1"/>
  <c r="CD703" i="4" s="1"/>
  <c r="CC703" i="4" a="1"/>
  <c r="CC703" i="4" s="1"/>
  <c r="CB703" i="4" a="1"/>
  <c r="CB703" i="4" s="1"/>
  <c r="CA703" i="4" a="1"/>
  <c r="CA703" i="4" s="1"/>
  <c r="BZ703" i="4" a="1"/>
  <c r="BZ703" i="4" s="1"/>
  <c r="BY703" i="4" a="1"/>
  <c r="BY703" i="4" s="1"/>
  <c r="BX703" i="4"/>
  <c r="BW703" i="4" a="1"/>
  <c r="BW703" i="4" s="1"/>
  <c r="BV703" i="4"/>
  <c r="BU703" i="4" a="1"/>
  <c r="BU703" i="4" s="1"/>
  <c r="BT703" i="4" a="1"/>
  <c r="BT703" i="4" s="1"/>
  <c r="BS703" i="4"/>
  <c r="BR703" i="4" a="1"/>
  <c r="BR703" i="4" s="1"/>
  <c r="BQ703" i="4" a="1"/>
  <c r="BQ703" i="4" s="1"/>
  <c r="BP703" i="4" a="1"/>
  <c r="BP703" i="4" s="1"/>
  <c r="BO703" i="4" a="1"/>
  <c r="BO703" i="4" s="1"/>
  <c r="BN703" i="4" a="1"/>
  <c r="BN703" i="4" s="1"/>
  <c r="BM703" i="4" a="1"/>
  <c r="BM703" i="4" s="1"/>
  <c r="BL703" i="4" a="1"/>
  <c r="BL703" i="4" s="1"/>
  <c r="BK703" i="4"/>
  <c r="BJ703" i="4"/>
  <c r="BI703" i="4" a="1"/>
  <c r="BI703" i="4" s="1"/>
  <c r="BH703" i="4"/>
  <c r="BG703" i="4"/>
  <c r="BF703" i="4"/>
  <c r="BE703" i="4"/>
  <c r="BD703" i="4"/>
  <c r="AX703" i="4"/>
  <c r="AW703" i="4"/>
  <c r="AV703" i="4" a="1"/>
  <c r="AV703" i="4" s="1"/>
  <c r="AU703" i="4"/>
  <c r="AT703" i="4"/>
  <c r="AS703" i="4"/>
  <c r="AR703" i="4"/>
  <c r="AQ703" i="4" a="1"/>
  <c r="AQ703" i="4" s="1"/>
  <c r="AO703" i="4"/>
  <c r="AN703" i="4" a="1"/>
  <c r="AN703" i="4" s="1"/>
  <c r="AM703" i="4"/>
  <c r="AL703" i="4"/>
  <c r="AK703" i="4" a="1"/>
  <c r="AK703" i="4" s="1"/>
  <c r="AJ703" i="4"/>
  <c r="AI703" i="4"/>
  <c r="AG703" i="4"/>
  <c r="AF703" i="4"/>
  <c r="AE703" i="4"/>
  <c r="AD703" i="4"/>
  <c r="AC703" i="4"/>
  <c r="AA703" i="4"/>
  <c r="Y703" i="4"/>
  <c r="W703" i="4"/>
  <c r="V703" i="4"/>
  <c r="U703" i="4"/>
  <c r="R703" i="4"/>
  <c r="Q703" i="4"/>
  <c r="P703" i="4"/>
  <c r="O703" i="4"/>
  <c r="N703" i="4"/>
  <c r="M703" i="4"/>
  <c r="K703" i="4"/>
  <c r="J703" i="4"/>
  <c r="L703" i="4" s="1"/>
  <c r="CE702" i="4"/>
  <c r="CD702" i="4" a="1"/>
  <c r="CD702" i="4" s="1"/>
  <c r="CC702" i="4" a="1"/>
  <c r="CC702" i="4" s="1"/>
  <c r="CB702" i="4" a="1"/>
  <c r="CB702" i="4" s="1"/>
  <c r="CA702" i="4" a="1"/>
  <c r="CA702" i="4" s="1"/>
  <c r="BZ702" i="4" a="1"/>
  <c r="BZ702" i="4" s="1"/>
  <c r="BY702" i="4" a="1"/>
  <c r="BY702" i="4" s="1"/>
  <c r="BX702" i="4"/>
  <c r="BW702" i="4" a="1"/>
  <c r="BW702" i="4" s="1"/>
  <c r="BV702" i="4"/>
  <c r="BU702" i="4" a="1"/>
  <c r="BU702" i="4" s="1"/>
  <c r="BT702" i="4" a="1"/>
  <c r="BT702" i="4" s="1"/>
  <c r="BS702" i="4"/>
  <c r="BR702" i="4" a="1"/>
  <c r="BR702" i="4" s="1"/>
  <c r="BQ702" i="4" a="1"/>
  <c r="BQ702" i="4" s="1"/>
  <c r="BP702" i="4" a="1"/>
  <c r="BP702" i="4" s="1"/>
  <c r="BO702" i="4" a="1"/>
  <c r="BO702" i="4" s="1"/>
  <c r="BN702" i="4" a="1"/>
  <c r="BN702" i="4" s="1"/>
  <c r="BM702" i="4" a="1"/>
  <c r="BM702" i="4" s="1"/>
  <c r="BL702" i="4" a="1"/>
  <c r="BL702" i="4" s="1"/>
  <c r="BK702" i="4"/>
  <c r="BJ702" i="4"/>
  <c r="BI702" i="4" a="1"/>
  <c r="BI702" i="4" s="1"/>
  <c r="BH702" i="4"/>
  <c r="BG702" i="4"/>
  <c r="BF702" i="4"/>
  <c r="BE702" i="4"/>
  <c r="BD702" i="4"/>
  <c r="AX702" i="4"/>
  <c r="AW702" i="4"/>
  <c r="AV702" i="4" a="1"/>
  <c r="AV702" i="4" s="1"/>
  <c r="AU702" i="4"/>
  <c r="AT702" i="4"/>
  <c r="AS702" i="4"/>
  <c r="AR702" i="4"/>
  <c r="AQ702" i="4" a="1"/>
  <c r="AQ702" i="4" s="1"/>
  <c r="AO702" i="4"/>
  <c r="AN702" i="4" a="1"/>
  <c r="AN702" i="4" s="1"/>
  <c r="AM702" i="4"/>
  <c r="AL702" i="4"/>
  <c r="AK702" i="4" a="1"/>
  <c r="AK702" i="4" s="1"/>
  <c r="AJ702" i="4"/>
  <c r="AI702" i="4"/>
  <c r="AG702" i="4"/>
  <c r="AF702" i="4"/>
  <c r="AE702" i="4"/>
  <c r="AD702" i="4"/>
  <c r="AC702" i="4"/>
  <c r="AA702" i="4"/>
  <c r="Y702" i="4"/>
  <c r="W702" i="4"/>
  <c r="V702" i="4"/>
  <c r="U702" i="4"/>
  <c r="R702" i="4"/>
  <c r="Q702" i="4"/>
  <c r="P702" i="4"/>
  <c r="O702" i="4"/>
  <c r="N702" i="4"/>
  <c r="M702" i="4"/>
  <c r="K702" i="4"/>
  <c r="J702" i="4"/>
  <c r="L702" i="4" s="1"/>
  <c r="CE701" i="4"/>
  <c r="CD701" i="4" a="1"/>
  <c r="CD701" i="4" s="1"/>
  <c r="CC701" i="4" a="1"/>
  <c r="CC701" i="4" s="1"/>
  <c r="CB701" i="4" a="1"/>
  <c r="CB701" i="4" s="1"/>
  <c r="CA701" i="4" a="1"/>
  <c r="CA701" i="4" s="1"/>
  <c r="BZ701" i="4" a="1"/>
  <c r="BZ701" i="4" s="1"/>
  <c r="BY701" i="4" a="1"/>
  <c r="BY701" i="4" s="1"/>
  <c r="BX701" i="4"/>
  <c r="BW701" i="4" a="1"/>
  <c r="BW701" i="4" s="1"/>
  <c r="BV701" i="4"/>
  <c r="BU701" i="4" a="1"/>
  <c r="BU701" i="4" s="1"/>
  <c r="BT701" i="4" a="1"/>
  <c r="BT701" i="4" s="1"/>
  <c r="BS701" i="4"/>
  <c r="BR701" i="4" a="1"/>
  <c r="BR701" i="4" s="1"/>
  <c r="BQ701" i="4" a="1"/>
  <c r="BQ701" i="4" s="1"/>
  <c r="BP701" i="4" a="1"/>
  <c r="BP701" i="4" s="1"/>
  <c r="BO701" i="4" a="1"/>
  <c r="BO701" i="4" s="1"/>
  <c r="BN701" i="4" a="1"/>
  <c r="BN701" i="4" s="1"/>
  <c r="BM701" i="4" a="1"/>
  <c r="BM701" i="4" s="1"/>
  <c r="BL701" i="4" a="1"/>
  <c r="BL701" i="4" s="1"/>
  <c r="BK701" i="4"/>
  <c r="BJ701" i="4"/>
  <c r="BI701" i="4" a="1"/>
  <c r="BI701" i="4" s="1"/>
  <c r="BH701" i="4"/>
  <c r="BG701" i="4"/>
  <c r="BF701" i="4"/>
  <c r="BE701" i="4"/>
  <c r="BD701" i="4"/>
  <c r="AX701" i="4"/>
  <c r="AW701" i="4"/>
  <c r="AV701" i="4" a="1"/>
  <c r="AV701" i="4" s="1"/>
  <c r="AU701" i="4"/>
  <c r="AT701" i="4"/>
  <c r="AS701" i="4"/>
  <c r="AR701" i="4"/>
  <c r="AQ701" i="4" a="1"/>
  <c r="AQ701" i="4" s="1"/>
  <c r="AO701" i="4"/>
  <c r="AN701" i="4" a="1"/>
  <c r="AN701" i="4" s="1"/>
  <c r="AM701" i="4"/>
  <c r="AL701" i="4"/>
  <c r="AK701" i="4" a="1"/>
  <c r="AK701" i="4" s="1"/>
  <c r="AJ701" i="4"/>
  <c r="AI701" i="4"/>
  <c r="AG701" i="4"/>
  <c r="AF701" i="4"/>
  <c r="AE701" i="4"/>
  <c r="AD701" i="4"/>
  <c r="AC701" i="4"/>
  <c r="AA701" i="4"/>
  <c r="Y701" i="4"/>
  <c r="W701" i="4"/>
  <c r="V701" i="4"/>
  <c r="U701" i="4"/>
  <c r="R701" i="4"/>
  <c r="Q701" i="4"/>
  <c r="P701" i="4"/>
  <c r="O701" i="4"/>
  <c r="N701" i="4"/>
  <c r="M701" i="4"/>
  <c r="K701" i="4"/>
  <c r="J701" i="4"/>
  <c r="L701" i="4" s="1"/>
  <c r="CE700" i="4"/>
  <c r="CD700" i="4" a="1"/>
  <c r="CD700" i="4" s="1"/>
  <c r="CC700" i="4" a="1"/>
  <c r="CC700" i="4" s="1"/>
  <c r="CB700" i="4" a="1"/>
  <c r="CB700" i="4" s="1"/>
  <c r="CA700" i="4" a="1"/>
  <c r="CA700" i="4" s="1"/>
  <c r="BZ700" i="4" a="1"/>
  <c r="BZ700" i="4" s="1"/>
  <c r="BY700" i="4" a="1"/>
  <c r="BY700" i="4" s="1"/>
  <c r="BX700" i="4"/>
  <c r="BW700" i="4" a="1"/>
  <c r="BW700" i="4" s="1"/>
  <c r="BV700" i="4"/>
  <c r="BU700" i="4" a="1"/>
  <c r="BU700" i="4" s="1"/>
  <c r="BT700" i="4" a="1"/>
  <c r="BT700" i="4" s="1"/>
  <c r="BS700" i="4"/>
  <c r="BR700" i="4" a="1"/>
  <c r="BR700" i="4" s="1"/>
  <c r="BQ700" i="4" a="1"/>
  <c r="BQ700" i="4" s="1"/>
  <c r="BP700" i="4" a="1"/>
  <c r="BP700" i="4" s="1"/>
  <c r="BO700" i="4" a="1"/>
  <c r="BO700" i="4" s="1"/>
  <c r="BN700" i="4" a="1"/>
  <c r="BN700" i="4" s="1"/>
  <c r="BM700" i="4" a="1"/>
  <c r="BM700" i="4" s="1"/>
  <c r="BL700" i="4" a="1"/>
  <c r="BL700" i="4" s="1"/>
  <c r="BK700" i="4"/>
  <c r="BJ700" i="4"/>
  <c r="BI700" i="4" a="1"/>
  <c r="BI700" i="4" s="1"/>
  <c r="BH700" i="4"/>
  <c r="BG700" i="4"/>
  <c r="BF700" i="4"/>
  <c r="BE700" i="4"/>
  <c r="BD700" i="4"/>
  <c r="AX700" i="4"/>
  <c r="AW700" i="4"/>
  <c r="AV700" i="4" a="1"/>
  <c r="AV700" i="4" s="1"/>
  <c r="AU700" i="4"/>
  <c r="AT700" i="4"/>
  <c r="AS700" i="4"/>
  <c r="AR700" i="4"/>
  <c r="AQ700" i="4" a="1"/>
  <c r="AQ700" i="4" s="1"/>
  <c r="AO700" i="4"/>
  <c r="AN700" i="4" a="1"/>
  <c r="AN700" i="4" s="1"/>
  <c r="AM700" i="4"/>
  <c r="AL700" i="4"/>
  <c r="AK700" i="4" a="1"/>
  <c r="AK700" i="4" s="1"/>
  <c r="AJ700" i="4"/>
  <c r="AI700" i="4"/>
  <c r="AG700" i="4"/>
  <c r="AF700" i="4"/>
  <c r="AE700" i="4"/>
  <c r="AD700" i="4"/>
  <c r="AC700" i="4"/>
  <c r="AA700" i="4"/>
  <c r="Y700" i="4"/>
  <c r="W700" i="4"/>
  <c r="V700" i="4"/>
  <c r="U700" i="4"/>
  <c r="R700" i="4"/>
  <c r="Q700" i="4"/>
  <c r="P700" i="4"/>
  <c r="O700" i="4"/>
  <c r="N700" i="4"/>
  <c r="M700" i="4"/>
  <c r="K700" i="4"/>
  <c r="J700" i="4"/>
  <c r="L700" i="4" s="1"/>
  <c r="CE699" i="4"/>
  <c r="CD699" i="4" a="1"/>
  <c r="CD699" i="4" s="1"/>
  <c r="CC699" i="4" a="1"/>
  <c r="CC699" i="4" s="1"/>
  <c r="CB699" i="4" a="1"/>
  <c r="CB699" i="4" s="1"/>
  <c r="CA699" i="4" a="1"/>
  <c r="CA699" i="4" s="1"/>
  <c r="BZ699" i="4" a="1"/>
  <c r="BZ699" i="4" s="1"/>
  <c r="BY699" i="4" a="1"/>
  <c r="BY699" i="4" s="1"/>
  <c r="BX699" i="4"/>
  <c r="BW699" i="4" a="1"/>
  <c r="BW699" i="4" s="1"/>
  <c r="BV699" i="4"/>
  <c r="BU699" i="4" a="1"/>
  <c r="BU699" i="4" s="1"/>
  <c r="BT699" i="4" a="1"/>
  <c r="BT699" i="4" s="1"/>
  <c r="BS699" i="4"/>
  <c r="BR699" i="4" a="1"/>
  <c r="BR699" i="4" s="1"/>
  <c r="BQ699" i="4" a="1"/>
  <c r="BQ699" i="4" s="1"/>
  <c r="BP699" i="4" a="1"/>
  <c r="BP699" i="4" s="1"/>
  <c r="BO699" i="4" a="1"/>
  <c r="BO699" i="4" s="1"/>
  <c r="BN699" i="4" a="1"/>
  <c r="BN699" i="4" s="1"/>
  <c r="BM699" i="4" a="1"/>
  <c r="BM699" i="4" s="1"/>
  <c r="BL699" i="4" a="1"/>
  <c r="BL699" i="4" s="1"/>
  <c r="BK699" i="4"/>
  <c r="BJ699" i="4"/>
  <c r="BI699" i="4" a="1"/>
  <c r="BI699" i="4" s="1"/>
  <c r="BH699" i="4"/>
  <c r="BG699" i="4"/>
  <c r="BF699" i="4"/>
  <c r="BE699" i="4"/>
  <c r="BD699" i="4"/>
  <c r="AX699" i="4"/>
  <c r="AW699" i="4"/>
  <c r="AV699" i="4" a="1"/>
  <c r="AV699" i="4" s="1"/>
  <c r="AU699" i="4"/>
  <c r="AT699" i="4"/>
  <c r="AS699" i="4"/>
  <c r="AR699" i="4"/>
  <c r="AQ699" i="4" a="1"/>
  <c r="AQ699" i="4" s="1"/>
  <c r="AO699" i="4"/>
  <c r="AN699" i="4" a="1"/>
  <c r="AN699" i="4" s="1"/>
  <c r="AM699" i="4"/>
  <c r="AL699" i="4"/>
  <c r="AK699" i="4" a="1"/>
  <c r="AK699" i="4" s="1"/>
  <c r="AJ699" i="4"/>
  <c r="AI699" i="4"/>
  <c r="AG699" i="4"/>
  <c r="AF699" i="4"/>
  <c r="AE699" i="4"/>
  <c r="AD699" i="4"/>
  <c r="AC699" i="4"/>
  <c r="AA699" i="4"/>
  <c r="Y699" i="4"/>
  <c r="W699" i="4"/>
  <c r="V699" i="4"/>
  <c r="U699" i="4"/>
  <c r="R699" i="4"/>
  <c r="Q699" i="4"/>
  <c r="P699" i="4"/>
  <c r="O699" i="4"/>
  <c r="N699" i="4"/>
  <c r="M699" i="4"/>
  <c r="K699" i="4"/>
  <c r="J699" i="4"/>
  <c r="L699" i="4" s="1"/>
  <c r="CE698" i="4"/>
  <c r="CD698" i="4" a="1"/>
  <c r="CD698" i="4" s="1"/>
  <c r="CC698" i="4" a="1"/>
  <c r="CC698" i="4" s="1"/>
  <c r="CB698" i="4" a="1"/>
  <c r="CB698" i="4" s="1"/>
  <c r="CA698" i="4" a="1"/>
  <c r="CA698" i="4" s="1"/>
  <c r="BZ698" i="4" a="1"/>
  <c r="BZ698" i="4" s="1"/>
  <c r="BY698" i="4" a="1"/>
  <c r="BY698" i="4" s="1"/>
  <c r="BX698" i="4"/>
  <c r="BW698" i="4" a="1"/>
  <c r="BW698" i="4" s="1"/>
  <c r="BV698" i="4"/>
  <c r="BU698" i="4" a="1"/>
  <c r="BU698" i="4" s="1"/>
  <c r="BT698" i="4" a="1"/>
  <c r="BT698" i="4" s="1"/>
  <c r="BS698" i="4"/>
  <c r="BR698" i="4" a="1"/>
  <c r="BR698" i="4" s="1"/>
  <c r="BQ698" i="4" a="1"/>
  <c r="BQ698" i="4" s="1"/>
  <c r="BP698" i="4" a="1"/>
  <c r="BP698" i="4" s="1"/>
  <c r="BO698" i="4" a="1"/>
  <c r="BO698" i="4" s="1"/>
  <c r="BN698" i="4" a="1"/>
  <c r="BN698" i="4" s="1"/>
  <c r="BM698" i="4" a="1"/>
  <c r="BM698" i="4" s="1"/>
  <c r="BL698" i="4" a="1"/>
  <c r="BL698" i="4" s="1"/>
  <c r="BK698" i="4"/>
  <c r="BJ698" i="4"/>
  <c r="BI698" i="4" a="1"/>
  <c r="BI698" i="4" s="1"/>
  <c r="BH698" i="4"/>
  <c r="BG698" i="4"/>
  <c r="BF698" i="4"/>
  <c r="BE698" i="4"/>
  <c r="BD698" i="4"/>
  <c r="AX698" i="4"/>
  <c r="AW698" i="4"/>
  <c r="AV698" i="4" a="1"/>
  <c r="AV698" i="4" s="1"/>
  <c r="AU698" i="4"/>
  <c r="AT698" i="4"/>
  <c r="AS698" i="4"/>
  <c r="AR698" i="4"/>
  <c r="AQ698" i="4" a="1"/>
  <c r="AQ698" i="4" s="1"/>
  <c r="AO698" i="4"/>
  <c r="AN698" i="4" a="1"/>
  <c r="AN698" i="4" s="1"/>
  <c r="AM698" i="4"/>
  <c r="AL698" i="4"/>
  <c r="AK698" i="4" a="1"/>
  <c r="AK698" i="4" s="1"/>
  <c r="AJ698" i="4"/>
  <c r="AI698" i="4"/>
  <c r="AG698" i="4"/>
  <c r="AF698" i="4"/>
  <c r="AE698" i="4"/>
  <c r="AD698" i="4"/>
  <c r="AC698" i="4"/>
  <c r="AA698" i="4"/>
  <c r="Y698" i="4"/>
  <c r="W698" i="4"/>
  <c r="V698" i="4"/>
  <c r="U698" i="4"/>
  <c r="R698" i="4"/>
  <c r="Q698" i="4"/>
  <c r="P698" i="4"/>
  <c r="O698" i="4"/>
  <c r="N698" i="4"/>
  <c r="M698" i="4"/>
  <c r="K698" i="4"/>
  <c r="J698" i="4"/>
  <c r="L698" i="4" s="1"/>
  <c r="CE697" i="4"/>
  <c r="CD697" i="4" a="1"/>
  <c r="CD697" i="4" s="1"/>
  <c r="CC697" i="4" a="1"/>
  <c r="CC697" i="4" s="1"/>
  <c r="CB697" i="4" a="1"/>
  <c r="CB697" i="4" s="1"/>
  <c r="CA697" i="4" a="1"/>
  <c r="CA697" i="4" s="1"/>
  <c r="BZ697" i="4" a="1"/>
  <c r="BZ697" i="4" s="1"/>
  <c r="BY697" i="4" a="1"/>
  <c r="BY697" i="4" s="1"/>
  <c r="BX697" i="4"/>
  <c r="BW697" i="4" a="1"/>
  <c r="BW697" i="4" s="1"/>
  <c r="BV697" i="4"/>
  <c r="BU697" i="4" a="1"/>
  <c r="BU697" i="4" s="1"/>
  <c r="BT697" i="4" a="1"/>
  <c r="BT697" i="4" s="1"/>
  <c r="BS697" i="4"/>
  <c r="BR697" i="4" a="1"/>
  <c r="BR697" i="4" s="1"/>
  <c r="BQ697" i="4" a="1"/>
  <c r="BQ697" i="4" s="1"/>
  <c r="BP697" i="4" a="1"/>
  <c r="BP697" i="4" s="1"/>
  <c r="BO697" i="4" a="1"/>
  <c r="BO697" i="4" s="1"/>
  <c r="BN697" i="4" a="1"/>
  <c r="BN697" i="4" s="1"/>
  <c r="BM697" i="4" a="1"/>
  <c r="BM697" i="4" s="1"/>
  <c r="BL697" i="4" a="1"/>
  <c r="BL697" i="4" s="1"/>
  <c r="BK697" i="4"/>
  <c r="BJ697" i="4"/>
  <c r="BI697" i="4" a="1"/>
  <c r="BI697" i="4" s="1"/>
  <c r="BH697" i="4"/>
  <c r="BG697" i="4"/>
  <c r="BF697" i="4"/>
  <c r="BE697" i="4"/>
  <c r="BD697" i="4"/>
  <c r="AX697" i="4"/>
  <c r="AW697" i="4"/>
  <c r="AV697" i="4" a="1"/>
  <c r="AV697" i="4" s="1"/>
  <c r="AU697" i="4"/>
  <c r="AT697" i="4"/>
  <c r="AS697" i="4"/>
  <c r="AR697" i="4"/>
  <c r="AQ697" i="4" a="1"/>
  <c r="AQ697" i="4" s="1"/>
  <c r="AO697" i="4"/>
  <c r="AN697" i="4" a="1"/>
  <c r="AN697" i="4" s="1"/>
  <c r="AM697" i="4"/>
  <c r="AL697" i="4"/>
  <c r="AK697" i="4" a="1"/>
  <c r="AK697" i="4" s="1"/>
  <c r="AJ697" i="4"/>
  <c r="AI697" i="4"/>
  <c r="AG697" i="4"/>
  <c r="AF697" i="4"/>
  <c r="AE697" i="4"/>
  <c r="AD697" i="4"/>
  <c r="AC697" i="4"/>
  <c r="AA697" i="4"/>
  <c r="Y697" i="4"/>
  <c r="W697" i="4"/>
  <c r="V697" i="4"/>
  <c r="U697" i="4"/>
  <c r="R697" i="4"/>
  <c r="Q697" i="4"/>
  <c r="P697" i="4"/>
  <c r="O697" i="4"/>
  <c r="N697" i="4"/>
  <c r="M697" i="4"/>
  <c r="K697" i="4"/>
  <c r="J697" i="4"/>
  <c r="L697" i="4" s="1"/>
  <c r="CE696" i="4"/>
  <c r="CD696" i="4" a="1"/>
  <c r="CD696" i="4" s="1"/>
  <c r="CC696" i="4" a="1"/>
  <c r="CC696" i="4" s="1"/>
  <c r="CB696" i="4" a="1"/>
  <c r="CB696" i="4" s="1"/>
  <c r="CA696" i="4" a="1"/>
  <c r="CA696" i="4" s="1"/>
  <c r="BZ696" i="4" a="1"/>
  <c r="BZ696" i="4" s="1"/>
  <c r="BY696" i="4" a="1"/>
  <c r="BY696" i="4" s="1"/>
  <c r="BX696" i="4"/>
  <c r="BW696" i="4" a="1"/>
  <c r="BW696" i="4" s="1"/>
  <c r="BV696" i="4"/>
  <c r="BU696" i="4" a="1"/>
  <c r="BU696" i="4" s="1"/>
  <c r="BT696" i="4" a="1"/>
  <c r="BT696" i="4" s="1"/>
  <c r="BS696" i="4"/>
  <c r="BR696" i="4" a="1"/>
  <c r="BR696" i="4" s="1"/>
  <c r="BQ696" i="4" a="1"/>
  <c r="BQ696" i="4" s="1"/>
  <c r="BP696" i="4" a="1"/>
  <c r="BP696" i="4" s="1"/>
  <c r="BO696" i="4" a="1"/>
  <c r="BO696" i="4" s="1"/>
  <c r="BN696" i="4" a="1"/>
  <c r="BN696" i="4" s="1"/>
  <c r="BM696" i="4" a="1"/>
  <c r="BM696" i="4" s="1"/>
  <c r="BL696" i="4" a="1"/>
  <c r="BL696" i="4" s="1"/>
  <c r="BK696" i="4"/>
  <c r="BJ696" i="4"/>
  <c r="BI696" i="4" a="1"/>
  <c r="BI696" i="4" s="1"/>
  <c r="BH696" i="4"/>
  <c r="BG696" i="4"/>
  <c r="BF696" i="4"/>
  <c r="BE696" i="4"/>
  <c r="BD696" i="4"/>
  <c r="AX696" i="4"/>
  <c r="AW696" i="4"/>
  <c r="AV696" i="4" a="1"/>
  <c r="AV696" i="4" s="1"/>
  <c r="AU696" i="4"/>
  <c r="AT696" i="4"/>
  <c r="AS696" i="4"/>
  <c r="AR696" i="4"/>
  <c r="AQ696" i="4" a="1"/>
  <c r="AQ696" i="4" s="1"/>
  <c r="AO696" i="4"/>
  <c r="AN696" i="4" a="1"/>
  <c r="AN696" i="4" s="1"/>
  <c r="AM696" i="4"/>
  <c r="AL696" i="4"/>
  <c r="AK696" i="4" a="1"/>
  <c r="AK696" i="4" s="1"/>
  <c r="AJ696" i="4"/>
  <c r="AI696" i="4"/>
  <c r="AG696" i="4"/>
  <c r="AF696" i="4"/>
  <c r="AE696" i="4"/>
  <c r="AD696" i="4"/>
  <c r="AC696" i="4"/>
  <c r="AA696" i="4"/>
  <c r="Y696" i="4"/>
  <c r="W696" i="4"/>
  <c r="V696" i="4"/>
  <c r="U696" i="4"/>
  <c r="R696" i="4"/>
  <c r="Q696" i="4"/>
  <c r="P696" i="4"/>
  <c r="O696" i="4"/>
  <c r="N696" i="4"/>
  <c r="M696" i="4"/>
  <c r="K696" i="4"/>
  <c r="J696" i="4"/>
  <c r="L696" i="4" s="1"/>
  <c r="CE695" i="4"/>
  <c r="CD695" i="4" a="1"/>
  <c r="CD695" i="4" s="1"/>
  <c r="CC695" i="4" a="1"/>
  <c r="CC695" i="4" s="1"/>
  <c r="CB695" i="4" a="1"/>
  <c r="CB695" i="4" s="1"/>
  <c r="CA695" i="4" a="1"/>
  <c r="CA695" i="4" s="1"/>
  <c r="BZ695" i="4" a="1"/>
  <c r="BZ695" i="4" s="1"/>
  <c r="BY695" i="4" a="1"/>
  <c r="BY695" i="4" s="1"/>
  <c r="BX695" i="4"/>
  <c r="BW695" i="4" a="1"/>
  <c r="BW695" i="4" s="1"/>
  <c r="BV695" i="4"/>
  <c r="BU695" i="4" a="1"/>
  <c r="BU695" i="4" s="1"/>
  <c r="BT695" i="4" a="1"/>
  <c r="BT695" i="4" s="1"/>
  <c r="BS695" i="4"/>
  <c r="BR695" i="4" a="1"/>
  <c r="BR695" i="4" s="1"/>
  <c r="BQ695" i="4" a="1"/>
  <c r="BQ695" i="4" s="1"/>
  <c r="BP695" i="4" a="1"/>
  <c r="BP695" i="4" s="1"/>
  <c r="BO695" i="4" a="1"/>
  <c r="BO695" i="4" s="1"/>
  <c r="BN695" i="4" a="1"/>
  <c r="BN695" i="4" s="1"/>
  <c r="BM695" i="4" a="1"/>
  <c r="BM695" i="4" s="1"/>
  <c r="BL695" i="4" a="1"/>
  <c r="BL695" i="4" s="1"/>
  <c r="BK695" i="4"/>
  <c r="BJ695" i="4"/>
  <c r="BI695" i="4" a="1"/>
  <c r="BI695" i="4" s="1"/>
  <c r="BH695" i="4"/>
  <c r="BG695" i="4"/>
  <c r="BF695" i="4"/>
  <c r="BE695" i="4"/>
  <c r="BD695" i="4"/>
  <c r="AX695" i="4"/>
  <c r="AW695" i="4"/>
  <c r="AV695" i="4" a="1"/>
  <c r="AV695" i="4" s="1"/>
  <c r="AU695" i="4"/>
  <c r="AT695" i="4"/>
  <c r="AS695" i="4"/>
  <c r="AR695" i="4"/>
  <c r="AQ695" i="4" a="1"/>
  <c r="AQ695" i="4" s="1"/>
  <c r="AO695" i="4"/>
  <c r="AN695" i="4" a="1"/>
  <c r="AN695" i="4" s="1"/>
  <c r="AM695" i="4"/>
  <c r="AL695" i="4"/>
  <c r="AK695" i="4" a="1"/>
  <c r="AK695" i="4" s="1"/>
  <c r="AJ695" i="4"/>
  <c r="AI695" i="4"/>
  <c r="AG695" i="4"/>
  <c r="AF695" i="4"/>
  <c r="AE695" i="4"/>
  <c r="AD695" i="4"/>
  <c r="AC695" i="4"/>
  <c r="AA695" i="4"/>
  <c r="Y695" i="4"/>
  <c r="W695" i="4"/>
  <c r="V695" i="4"/>
  <c r="U695" i="4"/>
  <c r="R695" i="4"/>
  <c r="Q695" i="4"/>
  <c r="P695" i="4"/>
  <c r="O695" i="4"/>
  <c r="N695" i="4"/>
  <c r="M695" i="4"/>
  <c r="K695" i="4"/>
  <c r="J695" i="4"/>
  <c r="L695" i="4" s="1"/>
  <c r="CE694" i="4"/>
  <c r="CD694" i="4" a="1"/>
  <c r="CD694" i="4" s="1"/>
  <c r="CC694" i="4" a="1"/>
  <c r="CC694" i="4" s="1"/>
  <c r="CB694" i="4" a="1"/>
  <c r="CB694" i="4" s="1"/>
  <c r="CA694" i="4" a="1"/>
  <c r="CA694" i="4" s="1"/>
  <c r="BZ694" i="4" a="1"/>
  <c r="BZ694" i="4" s="1"/>
  <c r="BY694" i="4" a="1"/>
  <c r="BY694" i="4" s="1"/>
  <c r="BX694" i="4"/>
  <c r="BW694" i="4" a="1"/>
  <c r="BW694" i="4" s="1"/>
  <c r="BV694" i="4"/>
  <c r="BU694" i="4" a="1"/>
  <c r="BU694" i="4" s="1"/>
  <c r="BT694" i="4" a="1"/>
  <c r="BT694" i="4" s="1"/>
  <c r="BS694" i="4"/>
  <c r="BR694" i="4" a="1"/>
  <c r="BR694" i="4" s="1"/>
  <c r="BQ694" i="4" a="1"/>
  <c r="BQ694" i="4" s="1"/>
  <c r="BP694" i="4" a="1"/>
  <c r="BP694" i="4" s="1"/>
  <c r="BO694" i="4" a="1"/>
  <c r="BO694" i="4" s="1"/>
  <c r="BN694" i="4" a="1"/>
  <c r="BN694" i="4" s="1"/>
  <c r="BM694" i="4" a="1"/>
  <c r="BM694" i="4" s="1"/>
  <c r="BL694" i="4" a="1"/>
  <c r="BL694" i="4" s="1"/>
  <c r="BK694" i="4"/>
  <c r="BJ694" i="4"/>
  <c r="BI694" i="4" a="1"/>
  <c r="BI694" i="4" s="1"/>
  <c r="BH694" i="4"/>
  <c r="BG694" i="4"/>
  <c r="BF694" i="4"/>
  <c r="BE694" i="4"/>
  <c r="BD694" i="4"/>
  <c r="AX694" i="4"/>
  <c r="AW694" i="4"/>
  <c r="AV694" i="4" a="1"/>
  <c r="AV694" i="4" s="1"/>
  <c r="AU694" i="4"/>
  <c r="AT694" i="4"/>
  <c r="AS694" i="4"/>
  <c r="AR694" i="4"/>
  <c r="AQ694" i="4" a="1"/>
  <c r="AQ694" i="4" s="1"/>
  <c r="AO694" i="4"/>
  <c r="AN694" i="4" a="1"/>
  <c r="AN694" i="4" s="1"/>
  <c r="AM694" i="4"/>
  <c r="AL694" i="4"/>
  <c r="AK694" i="4" a="1"/>
  <c r="AK694" i="4" s="1"/>
  <c r="AJ694" i="4"/>
  <c r="AI694" i="4"/>
  <c r="AG694" i="4"/>
  <c r="AF694" i="4"/>
  <c r="AE694" i="4"/>
  <c r="AD694" i="4"/>
  <c r="AC694" i="4"/>
  <c r="AA694" i="4"/>
  <c r="Y694" i="4"/>
  <c r="W694" i="4"/>
  <c r="V694" i="4"/>
  <c r="U694" i="4"/>
  <c r="R694" i="4"/>
  <c r="Q694" i="4"/>
  <c r="P694" i="4"/>
  <c r="O694" i="4"/>
  <c r="N694" i="4"/>
  <c r="M694" i="4"/>
  <c r="K694" i="4"/>
  <c r="J694" i="4"/>
  <c r="L694" i="4" s="1"/>
  <c r="CE693" i="4"/>
  <c r="CD693" i="4" a="1"/>
  <c r="CD693" i="4" s="1"/>
  <c r="CC693" i="4" a="1"/>
  <c r="CC693" i="4" s="1"/>
  <c r="CB693" i="4" a="1"/>
  <c r="CB693" i="4" s="1"/>
  <c r="CA693" i="4" a="1"/>
  <c r="CA693" i="4" s="1"/>
  <c r="BZ693" i="4" a="1"/>
  <c r="BZ693" i="4" s="1"/>
  <c r="BY693" i="4" a="1"/>
  <c r="BY693" i="4" s="1"/>
  <c r="BX693" i="4"/>
  <c r="BW693" i="4" a="1"/>
  <c r="BW693" i="4" s="1"/>
  <c r="BV693" i="4"/>
  <c r="BU693" i="4" a="1"/>
  <c r="BU693" i="4" s="1"/>
  <c r="BT693" i="4" a="1"/>
  <c r="BT693" i="4" s="1"/>
  <c r="BS693" i="4"/>
  <c r="BR693" i="4" a="1"/>
  <c r="BR693" i="4" s="1"/>
  <c r="BQ693" i="4" a="1"/>
  <c r="BQ693" i="4" s="1"/>
  <c r="BP693" i="4" a="1"/>
  <c r="BP693" i="4" s="1"/>
  <c r="BO693" i="4" a="1"/>
  <c r="BO693" i="4" s="1"/>
  <c r="BN693" i="4" a="1"/>
  <c r="BN693" i="4" s="1"/>
  <c r="BM693" i="4" a="1"/>
  <c r="BM693" i="4" s="1"/>
  <c r="BL693" i="4" a="1"/>
  <c r="BL693" i="4" s="1"/>
  <c r="BK693" i="4"/>
  <c r="BJ693" i="4"/>
  <c r="BI693" i="4" a="1"/>
  <c r="BI693" i="4" s="1"/>
  <c r="BH693" i="4"/>
  <c r="BG693" i="4"/>
  <c r="BF693" i="4"/>
  <c r="BE693" i="4"/>
  <c r="BD693" i="4"/>
  <c r="AX693" i="4"/>
  <c r="AW693" i="4"/>
  <c r="AV693" i="4" a="1"/>
  <c r="AV693" i="4" s="1"/>
  <c r="AU693" i="4"/>
  <c r="AT693" i="4"/>
  <c r="AS693" i="4"/>
  <c r="AR693" i="4"/>
  <c r="AQ693" i="4" a="1"/>
  <c r="AQ693" i="4" s="1"/>
  <c r="AO693" i="4"/>
  <c r="AN693" i="4" a="1"/>
  <c r="AN693" i="4" s="1"/>
  <c r="AM693" i="4"/>
  <c r="AL693" i="4"/>
  <c r="AK693" i="4" a="1"/>
  <c r="AK693" i="4" s="1"/>
  <c r="AJ693" i="4"/>
  <c r="AI693" i="4"/>
  <c r="AG693" i="4"/>
  <c r="AF693" i="4"/>
  <c r="AE693" i="4"/>
  <c r="AD693" i="4"/>
  <c r="AC693" i="4"/>
  <c r="AA693" i="4"/>
  <c r="Y693" i="4"/>
  <c r="W693" i="4"/>
  <c r="V693" i="4"/>
  <c r="U693" i="4"/>
  <c r="R693" i="4"/>
  <c r="Q693" i="4"/>
  <c r="P693" i="4"/>
  <c r="O693" i="4"/>
  <c r="N693" i="4"/>
  <c r="M693" i="4"/>
  <c r="K693" i="4"/>
  <c r="J693" i="4"/>
  <c r="L693" i="4" s="1"/>
  <c r="CE692" i="4"/>
  <c r="CD692" i="4" a="1"/>
  <c r="CD692" i="4" s="1"/>
  <c r="CC692" i="4" a="1"/>
  <c r="CC692" i="4" s="1"/>
  <c r="CB692" i="4" a="1"/>
  <c r="CB692" i="4" s="1"/>
  <c r="CA692" i="4" a="1"/>
  <c r="CA692" i="4" s="1"/>
  <c r="BZ692" i="4" a="1"/>
  <c r="BZ692" i="4" s="1"/>
  <c r="BY692" i="4" a="1"/>
  <c r="BY692" i="4" s="1"/>
  <c r="BX692" i="4"/>
  <c r="BW692" i="4" a="1"/>
  <c r="BW692" i="4" s="1"/>
  <c r="BV692" i="4"/>
  <c r="BU692" i="4" a="1"/>
  <c r="BU692" i="4" s="1"/>
  <c r="BT692" i="4" a="1"/>
  <c r="BT692" i="4" s="1"/>
  <c r="BS692" i="4"/>
  <c r="BR692" i="4" a="1"/>
  <c r="BR692" i="4" s="1"/>
  <c r="BQ692" i="4" a="1"/>
  <c r="BQ692" i="4" s="1"/>
  <c r="BP692" i="4" a="1"/>
  <c r="BP692" i="4" s="1"/>
  <c r="BO692" i="4" a="1"/>
  <c r="BO692" i="4" s="1"/>
  <c r="BN692" i="4" a="1"/>
  <c r="BN692" i="4" s="1"/>
  <c r="BM692" i="4" a="1"/>
  <c r="BM692" i="4" s="1"/>
  <c r="BL692" i="4" a="1"/>
  <c r="BL692" i="4" s="1"/>
  <c r="BK692" i="4"/>
  <c r="BJ692" i="4"/>
  <c r="BI692" i="4" a="1"/>
  <c r="BI692" i="4" s="1"/>
  <c r="BH692" i="4"/>
  <c r="BG692" i="4"/>
  <c r="BF692" i="4"/>
  <c r="BE692" i="4"/>
  <c r="BD692" i="4"/>
  <c r="AX692" i="4"/>
  <c r="AW692" i="4"/>
  <c r="AV692" i="4" a="1"/>
  <c r="AV692" i="4" s="1"/>
  <c r="AU692" i="4"/>
  <c r="AT692" i="4"/>
  <c r="AS692" i="4"/>
  <c r="AR692" i="4"/>
  <c r="AQ692" i="4" a="1"/>
  <c r="AQ692" i="4" s="1"/>
  <c r="AO692" i="4"/>
  <c r="AN692" i="4" a="1"/>
  <c r="AN692" i="4" s="1"/>
  <c r="AM692" i="4"/>
  <c r="AL692" i="4"/>
  <c r="AK692" i="4" a="1"/>
  <c r="AK692" i="4" s="1"/>
  <c r="AJ692" i="4"/>
  <c r="AI692" i="4"/>
  <c r="AG692" i="4"/>
  <c r="AF692" i="4"/>
  <c r="AE692" i="4"/>
  <c r="AD692" i="4"/>
  <c r="AC692" i="4"/>
  <c r="AA692" i="4"/>
  <c r="Y692" i="4"/>
  <c r="W692" i="4"/>
  <c r="V692" i="4"/>
  <c r="U692" i="4"/>
  <c r="R692" i="4"/>
  <c r="Q692" i="4"/>
  <c r="P692" i="4"/>
  <c r="O692" i="4"/>
  <c r="N692" i="4"/>
  <c r="M692" i="4"/>
  <c r="K692" i="4"/>
  <c r="J692" i="4"/>
  <c r="L692" i="4" s="1"/>
  <c r="CE691" i="4"/>
  <c r="CD691" i="4" a="1"/>
  <c r="CD691" i="4" s="1"/>
  <c r="CC691" i="4" a="1"/>
  <c r="CC691" i="4" s="1"/>
  <c r="CB691" i="4" a="1"/>
  <c r="CB691" i="4" s="1"/>
  <c r="CA691" i="4" a="1"/>
  <c r="CA691" i="4" s="1"/>
  <c r="BZ691" i="4" a="1"/>
  <c r="BZ691" i="4" s="1"/>
  <c r="BY691" i="4" a="1"/>
  <c r="BY691" i="4" s="1"/>
  <c r="BX691" i="4"/>
  <c r="BW691" i="4" a="1"/>
  <c r="BW691" i="4" s="1"/>
  <c r="BV691" i="4"/>
  <c r="BU691" i="4" a="1"/>
  <c r="BU691" i="4" s="1"/>
  <c r="BT691" i="4" a="1"/>
  <c r="BT691" i="4" s="1"/>
  <c r="BS691" i="4"/>
  <c r="BR691" i="4" a="1"/>
  <c r="BR691" i="4" s="1"/>
  <c r="BQ691" i="4" a="1"/>
  <c r="BQ691" i="4" s="1"/>
  <c r="BP691" i="4" a="1"/>
  <c r="BP691" i="4" s="1"/>
  <c r="BO691" i="4" a="1"/>
  <c r="BO691" i="4" s="1"/>
  <c r="BN691" i="4" a="1"/>
  <c r="BN691" i="4" s="1"/>
  <c r="BM691" i="4" a="1"/>
  <c r="BM691" i="4" s="1"/>
  <c r="BL691" i="4" a="1"/>
  <c r="BL691" i="4" s="1"/>
  <c r="BK691" i="4"/>
  <c r="BJ691" i="4"/>
  <c r="BI691" i="4" a="1"/>
  <c r="BI691" i="4" s="1"/>
  <c r="BH691" i="4"/>
  <c r="BG691" i="4"/>
  <c r="BF691" i="4"/>
  <c r="BE691" i="4"/>
  <c r="BD691" i="4"/>
  <c r="AX691" i="4"/>
  <c r="AW691" i="4"/>
  <c r="AV691" i="4" a="1"/>
  <c r="AV691" i="4" s="1"/>
  <c r="AU691" i="4"/>
  <c r="AT691" i="4"/>
  <c r="AS691" i="4"/>
  <c r="AR691" i="4"/>
  <c r="AQ691" i="4" a="1"/>
  <c r="AQ691" i="4" s="1"/>
  <c r="AO691" i="4"/>
  <c r="AN691" i="4" a="1"/>
  <c r="AN691" i="4" s="1"/>
  <c r="AM691" i="4"/>
  <c r="AL691" i="4"/>
  <c r="AK691" i="4" a="1"/>
  <c r="AK691" i="4" s="1"/>
  <c r="AJ691" i="4"/>
  <c r="AI691" i="4"/>
  <c r="AG691" i="4"/>
  <c r="AF691" i="4"/>
  <c r="AE691" i="4"/>
  <c r="AD691" i="4"/>
  <c r="AC691" i="4"/>
  <c r="AA691" i="4"/>
  <c r="Y691" i="4"/>
  <c r="W691" i="4"/>
  <c r="V691" i="4"/>
  <c r="U691" i="4"/>
  <c r="R691" i="4"/>
  <c r="Q691" i="4"/>
  <c r="P691" i="4"/>
  <c r="O691" i="4"/>
  <c r="N691" i="4"/>
  <c r="M691" i="4"/>
  <c r="K691" i="4"/>
  <c r="J691" i="4"/>
  <c r="L691" i="4" s="1"/>
  <c r="CE690" i="4"/>
  <c r="CD690" i="4" a="1"/>
  <c r="CD690" i="4" s="1"/>
  <c r="CC690" i="4" a="1"/>
  <c r="CC690" i="4" s="1"/>
  <c r="CB690" i="4" a="1"/>
  <c r="CB690" i="4" s="1"/>
  <c r="CA690" i="4" a="1"/>
  <c r="CA690" i="4" s="1"/>
  <c r="BZ690" i="4" a="1"/>
  <c r="BZ690" i="4" s="1"/>
  <c r="BY690" i="4" a="1"/>
  <c r="BY690" i="4" s="1"/>
  <c r="BX690" i="4"/>
  <c r="BW690" i="4" a="1"/>
  <c r="BW690" i="4" s="1"/>
  <c r="BV690" i="4"/>
  <c r="BU690" i="4" a="1"/>
  <c r="BU690" i="4" s="1"/>
  <c r="BT690" i="4" a="1"/>
  <c r="BT690" i="4" s="1"/>
  <c r="BS690" i="4"/>
  <c r="BR690" i="4" a="1"/>
  <c r="BR690" i="4" s="1"/>
  <c r="BQ690" i="4" a="1"/>
  <c r="BQ690" i="4" s="1"/>
  <c r="BP690" i="4" a="1"/>
  <c r="BP690" i="4" s="1"/>
  <c r="BO690" i="4" a="1"/>
  <c r="BO690" i="4" s="1"/>
  <c r="BN690" i="4" a="1"/>
  <c r="BN690" i="4" s="1"/>
  <c r="BM690" i="4" a="1"/>
  <c r="BM690" i="4" s="1"/>
  <c r="BL690" i="4" a="1"/>
  <c r="BL690" i="4" s="1"/>
  <c r="BK690" i="4"/>
  <c r="BJ690" i="4"/>
  <c r="BI690" i="4" a="1"/>
  <c r="BI690" i="4" s="1"/>
  <c r="BH690" i="4"/>
  <c r="BG690" i="4"/>
  <c r="BF690" i="4"/>
  <c r="BE690" i="4"/>
  <c r="BD690" i="4"/>
  <c r="AX690" i="4"/>
  <c r="AW690" i="4"/>
  <c r="AV690" i="4" a="1"/>
  <c r="AV690" i="4" s="1"/>
  <c r="AU690" i="4"/>
  <c r="AT690" i="4"/>
  <c r="AS690" i="4"/>
  <c r="AR690" i="4"/>
  <c r="AQ690" i="4" a="1"/>
  <c r="AQ690" i="4" s="1"/>
  <c r="AO690" i="4"/>
  <c r="AN690" i="4" a="1"/>
  <c r="AN690" i="4" s="1"/>
  <c r="AM690" i="4"/>
  <c r="AL690" i="4"/>
  <c r="AK690" i="4" a="1"/>
  <c r="AK690" i="4" s="1"/>
  <c r="AJ690" i="4"/>
  <c r="AI690" i="4"/>
  <c r="AG690" i="4"/>
  <c r="AF690" i="4"/>
  <c r="AE690" i="4"/>
  <c r="AD690" i="4"/>
  <c r="AC690" i="4"/>
  <c r="AA690" i="4"/>
  <c r="Y690" i="4"/>
  <c r="W690" i="4"/>
  <c r="V690" i="4"/>
  <c r="U690" i="4"/>
  <c r="R690" i="4"/>
  <c r="Q690" i="4"/>
  <c r="P690" i="4"/>
  <c r="O690" i="4"/>
  <c r="N690" i="4"/>
  <c r="M690" i="4"/>
  <c r="K690" i="4"/>
  <c r="J690" i="4"/>
  <c r="L690" i="4" s="1"/>
  <c r="CE689" i="4"/>
  <c r="CD689" i="4" a="1"/>
  <c r="CD689" i="4" s="1"/>
  <c r="CC689" i="4" a="1"/>
  <c r="CC689" i="4" s="1"/>
  <c r="CB689" i="4" a="1"/>
  <c r="CB689" i="4" s="1"/>
  <c r="CA689" i="4" a="1"/>
  <c r="CA689" i="4" s="1"/>
  <c r="BZ689" i="4" a="1"/>
  <c r="BZ689" i="4" s="1"/>
  <c r="BY689" i="4" a="1"/>
  <c r="BY689" i="4" s="1"/>
  <c r="BX689" i="4"/>
  <c r="BW689" i="4" a="1"/>
  <c r="BW689" i="4" s="1"/>
  <c r="BV689" i="4"/>
  <c r="BU689" i="4" a="1"/>
  <c r="BU689" i="4" s="1"/>
  <c r="BT689" i="4" a="1"/>
  <c r="BT689" i="4" s="1"/>
  <c r="BS689" i="4"/>
  <c r="BR689" i="4" a="1"/>
  <c r="BR689" i="4" s="1"/>
  <c r="BQ689" i="4" a="1"/>
  <c r="BQ689" i="4" s="1"/>
  <c r="BP689" i="4" a="1"/>
  <c r="BP689" i="4" s="1"/>
  <c r="BO689" i="4" a="1"/>
  <c r="BO689" i="4" s="1"/>
  <c r="BN689" i="4" a="1"/>
  <c r="BN689" i="4" s="1"/>
  <c r="BM689" i="4" a="1"/>
  <c r="BM689" i="4" s="1"/>
  <c r="BL689" i="4" a="1"/>
  <c r="BL689" i="4" s="1"/>
  <c r="BK689" i="4"/>
  <c r="BJ689" i="4"/>
  <c r="BI689" i="4" a="1"/>
  <c r="BI689" i="4" s="1"/>
  <c r="BH689" i="4"/>
  <c r="BG689" i="4"/>
  <c r="BF689" i="4"/>
  <c r="BE689" i="4"/>
  <c r="BD689" i="4"/>
  <c r="AX689" i="4"/>
  <c r="AW689" i="4"/>
  <c r="AV689" i="4" a="1"/>
  <c r="AV689" i="4" s="1"/>
  <c r="AU689" i="4"/>
  <c r="AT689" i="4"/>
  <c r="AS689" i="4"/>
  <c r="AR689" i="4"/>
  <c r="AQ689" i="4" a="1"/>
  <c r="AQ689" i="4" s="1"/>
  <c r="AO689" i="4"/>
  <c r="AN689" i="4" a="1"/>
  <c r="AN689" i="4" s="1"/>
  <c r="AM689" i="4"/>
  <c r="AL689" i="4"/>
  <c r="AK689" i="4" a="1"/>
  <c r="AK689" i="4" s="1"/>
  <c r="AJ689" i="4"/>
  <c r="AI689" i="4"/>
  <c r="AG689" i="4"/>
  <c r="AF689" i="4"/>
  <c r="AE689" i="4"/>
  <c r="AD689" i="4"/>
  <c r="AC689" i="4"/>
  <c r="AA689" i="4"/>
  <c r="Y689" i="4"/>
  <c r="W689" i="4"/>
  <c r="V689" i="4"/>
  <c r="U689" i="4"/>
  <c r="R689" i="4"/>
  <c r="Q689" i="4"/>
  <c r="P689" i="4"/>
  <c r="O689" i="4"/>
  <c r="N689" i="4"/>
  <c r="M689" i="4"/>
  <c r="K689" i="4"/>
  <c r="J689" i="4"/>
  <c r="L689" i="4" s="1"/>
  <c r="CE688" i="4"/>
  <c r="CD688" i="4" a="1"/>
  <c r="CD688" i="4" s="1"/>
  <c r="CC688" i="4" a="1"/>
  <c r="CC688" i="4" s="1"/>
  <c r="CB688" i="4" a="1"/>
  <c r="CB688" i="4" s="1"/>
  <c r="CA688" i="4" a="1"/>
  <c r="CA688" i="4" s="1"/>
  <c r="BZ688" i="4" a="1"/>
  <c r="BZ688" i="4" s="1"/>
  <c r="BY688" i="4" a="1"/>
  <c r="BY688" i="4" s="1"/>
  <c r="BX688" i="4"/>
  <c r="BW688" i="4" a="1"/>
  <c r="BW688" i="4" s="1"/>
  <c r="BV688" i="4"/>
  <c r="BU688" i="4" a="1"/>
  <c r="BU688" i="4" s="1"/>
  <c r="BT688" i="4" a="1"/>
  <c r="BT688" i="4" s="1"/>
  <c r="BS688" i="4"/>
  <c r="BR688" i="4" a="1"/>
  <c r="BR688" i="4" s="1"/>
  <c r="BQ688" i="4" a="1"/>
  <c r="BQ688" i="4" s="1"/>
  <c r="BP688" i="4" a="1"/>
  <c r="BP688" i="4" s="1"/>
  <c r="BO688" i="4" a="1"/>
  <c r="BO688" i="4" s="1"/>
  <c r="BN688" i="4" a="1"/>
  <c r="BN688" i="4" s="1"/>
  <c r="BM688" i="4" a="1"/>
  <c r="BM688" i="4" s="1"/>
  <c r="BL688" i="4" a="1"/>
  <c r="BL688" i="4" s="1"/>
  <c r="BK688" i="4"/>
  <c r="BJ688" i="4"/>
  <c r="BI688" i="4" a="1"/>
  <c r="BI688" i="4" s="1"/>
  <c r="BH688" i="4"/>
  <c r="BG688" i="4"/>
  <c r="BF688" i="4"/>
  <c r="BE688" i="4"/>
  <c r="BD688" i="4"/>
  <c r="AX688" i="4"/>
  <c r="AW688" i="4"/>
  <c r="AV688" i="4" a="1"/>
  <c r="AV688" i="4" s="1"/>
  <c r="AU688" i="4"/>
  <c r="AT688" i="4"/>
  <c r="AS688" i="4"/>
  <c r="AR688" i="4"/>
  <c r="AQ688" i="4" a="1"/>
  <c r="AQ688" i="4" s="1"/>
  <c r="AO688" i="4"/>
  <c r="AN688" i="4" a="1"/>
  <c r="AN688" i="4" s="1"/>
  <c r="AM688" i="4"/>
  <c r="AL688" i="4"/>
  <c r="AK688" i="4" a="1"/>
  <c r="AK688" i="4" s="1"/>
  <c r="AJ688" i="4"/>
  <c r="AI688" i="4"/>
  <c r="AG688" i="4"/>
  <c r="AF688" i="4"/>
  <c r="AE688" i="4"/>
  <c r="AD688" i="4"/>
  <c r="AC688" i="4"/>
  <c r="AA688" i="4"/>
  <c r="Y688" i="4"/>
  <c r="W688" i="4"/>
  <c r="V688" i="4"/>
  <c r="U688" i="4"/>
  <c r="R688" i="4"/>
  <c r="Q688" i="4"/>
  <c r="P688" i="4"/>
  <c r="O688" i="4"/>
  <c r="N688" i="4"/>
  <c r="M688" i="4"/>
  <c r="K688" i="4"/>
  <c r="J688" i="4"/>
  <c r="L688" i="4" s="1"/>
  <c r="CE687" i="4"/>
  <c r="CD687" i="4" a="1"/>
  <c r="CD687" i="4" s="1"/>
  <c r="CC687" i="4" a="1"/>
  <c r="CC687" i="4" s="1"/>
  <c r="CB687" i="4" a="1"/>
  <c r="CB687" i="4" s="1"/>
  <c r="CA687" i="4" a="1"/>
  <c r="CA687" i="4" s="1"/>
  <c r="BZ687" i="4" a="1"/>
  <c r="BZ687" i="4" s="1"/>
  <c r="BY687" i="4" a="1"/>
  <c r="BY687" i="4" s="1"/>
  <c r="BX687" i="4"/>
  <c r="BW687" i="4" a="1"/>
  <c r="BW687" i="4" s="1"/>
  <c r="BV687" i="4"/>
  <c r="BU687" i="4" a="1"/>
  <c r="BU687" i="4" s="1"/>
  <c r="BT687" i="4" a="1"/>
  <c r="BT687" i="4" s="1"/>
  <c r="BS687" i="4"/>
  <c r="BR687" i="4" a="1"/>
  <c r="BR687" i="4" s="1"/>
  <c r="BQ687" i="4" a="1"/>
  <c r="BQ687" i="4" s="1"/>
  <c r="BP687" i="4" a="1"/>
  <c r="BP687" i="4" s="1"/>
  <c r="BO687" i="4" a="1"/>
  <c r="BO687" i="4" s="1"/>
  <c r="BN687" i="4" a="1"/>
  <c r="BN687" i="4" s="1"/>
  <c r="BM687" i="4" a="1"/>
  <c r="BM687" i="4" s="1"/>
  <c r="BL687" i="4" a="1"/>
  <c r="BL687" i="4" s="1"/>
  <c r="BK687" i="4"/>
  <c r="BJ687" i="4"/>
  <c r="BI687" i="4" a="1"/>
  <c r="BI687" i="4" s="1"/>
  <c r="BH687" i="4"/>
  <c r="BG687" i="4"/>
  <c r="BF687" i="4"/>
  <c r="BE687" i="4"/>
  <c r="BD687" i="4"/>
  <c r="AX687" i="4"/>
  <c r="AW687" i="4"/>
  <c r="AV687" i="4" a="1"/>
  <c r="AV687" i="4" s="1"/>
  <c r="AU687" i="4"/>
  <c r="AT687" i="4"/>
  <c r="AS687" i="4"/>
  <c r="AR687" i="4"/>
  <c r="AQ687" i="4" a="1"/>
  <c r="AQ687" i="4" s="1"/>
  <c r="AO687" i="4"/>
  <c r="AN687" i="4" a="1"/>
  <c r="AN687" i="4" s="1"/>
  <c r="AM687" i="4"/>
  <c r="AL687" i="4"/>
  <c r="AK687" i="4" a="1"/>
  <c r="AK687" i="4" s="1"/>
  <c r="AJ687" i="4"/>
  <c r="AI687" i="4"/>
  <c r="AG687" i="4"/>
  <c r="AF687" i="4"/>
  <c r="AE687" i="4"/>
  <c r="AD687" i="4"/>
  <c r="AC687" i="4"/>
  <c r="AA687" i="4"/>
  <c r="Y687" i="4"/>
  <c r="W687" i="4"/>
  <c r="V687" i="4"/>
  <c r="U687" i="4"/>
  <c r="R687" i="4"/>
  <c r="Q687" i="4"/>
  <c r="P687" i="4"/>
  <c r="O687" i="4"/>
  <c r="N687" i="4"/>
  <c r="M687" i="4"/>
  <c r="K687" i="4"/>
  <c r="J687" i="4"/>
  <c r="L687" i="4" s="1"/>
  <c r="CE686" i="4"/>
  <c r="CD686" i="4" a="1"/>
  <c r="CD686" i="4" s="1"/>
  <c r="CC686" i="4" a="1"/>
  <c r="CC686" i="4" s="1"/>
  <c r="CB686" i="4" a="1"/>
  <c r="CB686" i="4" s="1"/>
  <c r="CA686" i="4" a="1"/>
  <c r="CA686" i="4" s="1"/>
  <c r="BZ686" i="4" a="1"/>
  <c r="BZ686" i="4" s="1"/>
  <c r="BY686" i="4" a="1"/>
  <c r="BY686" i="4" s="1"/>
  <c r="BX686" i="4"/>
  <c r="BW686" i="4" a="1"/>
  <c r="BW686" i="4" s="1"/>
  <c r="BV686" i="4"/>
  <c r="BU686" i="4" a="1"/>
  <c r="BU686" i="4" s="1"/>
  <c r="BT686" i="4" a="1"/>
  <c r="BT686" i="4" s="1"/>
  <c r="BS686" i="4"/>
  <c r="BR686" i="4" a="1"/>
  <c r="BR686" i="4" s="1"/>
  <c r="BQ686" i="4" a="1"/>
  <c r="BQ686" i="4" s="1"/>
  <c r="BP686" i="4" a="1"/>
  <c r="BP686" i="4" s="1"/>
  <c r="BO686" i="4" a="1"/>
  <c r="BO686" i="4" s="1"/>
  <c r="BN686" i="4" a="1"/>
  <c r="BN686" i="4" s="1"/>
  <c r="BM686" i="4" a="1"/>
  <c r="BM686" i="4" s="1"/>
  <c r="BL686" i="4" a="1"/>
  <c r="BL686" i="4" s="1"/>
  <c r="BK686" i="4"/>
  <c r="BJ686" i="4"/>
  <c r="BI686" i="4" a="1"/>
  <c r="BI686" i="4" s="1"/>
  <c r="BH686" i="4"/>
  <c r="BG686" i="4"/>
  <c r="BF686" i="4"/>
  <c r="BE686" i="4"/>
  <c r="BD686" i="4"/>
  <c r="AX686" i="4"/>
  <c r="AW686" i="4"/>
  <c r="AV686" i="4" a="1"/>
  <c r="AV686" i="4" s="1"/>
  <c r="AU686" i="4"/>
  <c r="AT686" i="4"/>
  <c r="AS686" i="4"/>
  <c r="AR686" i="4"/>
  <c r="AQ686" i="4" a="1"/>
  <c r="AQ686" i="4" s="1"/>
  <c r="AO686" i="4"/>
  <c r="AN686" i="4" a="1"/>
  <c r="AN686" i="4" s="1"/>
  <c r="AM686" i="4"/>
  <c r="AL686" i="4"/>
  <c r="AK686" i="4" a="1"/>
  <c r="AK686" i="4" s="1"/>
  <c r="AJ686" i="4"/>
  <c r="AI686" i="4"/>
  <c r="AG686" i="4"/>
  <c r="AF686" i="4"/>
  <c r="AE686" i="4"/>
  <c r="AD686" i="4"/>
  <c r="AC686" i="4"/>
  <c r="AA686" i="4"/>
  <c r="Y686" i="4"/>
  <c r="W686" i="4"/>
  <c r="V686" i="4"/>
  <c r="U686" i="4"/>
  <c r="R686" i="4"/>
  <c r="Q686" i="4"/>
  <c r="P686" i="4"/>
  <c r="O686" i="4"/>
  <c r="N686" i="4"/>
  <c r="M686" i="4"/>
  <c r="K686" i="4"/>
  <c r="J686" i="4"/>
  <c r="L686" i="4" s="1"/>
  <c r="CE685" i="4"/>
  <c r="CD685" i="4" a="1"/>
  <c r="CD685" i="4" s="1"/>
  <c r="CC685" i="4" a="1"/>
  <c r="CC685" i="4" s="1"/>
  <c r="CB685" i="4" a="1"/>
  <c r="CB685" i="4" s="1"/>
  <c r="CA685" i="4" a="1"/>
  <c r="CA685" i="4" s="1"/>
  <c r="BZ685" i="4" a="1"/>
  <c r="BZ685" i="4" s="1"/>
  <c r="BY685" i="4" a="1"/>
  <c r="BY685" i="4" s="1"/>
  <c r="BX685" i="4"/>
  <c r="BW685" i="4" a="1"/>
  <c r="BW685" i="4" s="1"/>
  <c r="BV685" i="4"/>
  <c r="BU685" i="4" a="1"/>
  <c r="BU685" i="4" s="1"/>
  <c r="BT685" i="4" a="1"/>
  <c r="BT685" i="4" s="1"/>
  <c r="BS685" i="4"/>
  <c r="BR685" i="4" a="1"/>
  <c r="BR685" i="4" s="1"/>
  <c r="BQ685" i="4" a="1"/>
  <c r="BQ685" i="4" s="1"/>
  <c r="BP685" i="4" a="1"/>
  <c r="BP685" i="4" s="1"/>
  <c r="BO685" i="4" a="1"/>
  <c r="BO685" i="4" s="1"/>
  <c r="BN685" i="4" a="1"/>
  <c r="BN685" i="4" s="1"/>
  <c r="BM685" i="4" a="1"/>
  <c r="BM685" i="4" s="1"/>
  <c r="BL685" i="4" a="1"/>
  <c r="BL685" i="4" s="1"/>
  <c r="BK685" i="4"/>
  <c r="BJ685" i="4"/>
  <c r="BI685" i="4" a="1"/>
  <c r="BI685" i="4" s="1"/>
  <c r="BH685" i="4"/>
  <c r="BG685" i="4"/>
  <c r="BF685" i="4"/>
  <c r="BE685" i="4"/>
  <c r="BD685" i="4"/>
  <c r="AX685" i="4"/>
  <c r="AW685" i="4"/>
  <c r="AV685" i="4" a="1"/>
  <c r="AV685" i="4" s="1"/>
  <c r="AU685" i="4"/>
  <c r="AT685" i="4"/>
  <c r="AS685" i="4"/>
  <c r="AR685" i="4"/>
  <c r="AQ685" i="4" a="1"/>
  <c r="AQ685" i="4" s="1"/>
  <c r="AO685" i="4"/>
  <c r="AN685" i="4" a="1"/>
  <c r="AN685" i="4" s="1"/>
  <c r="AM685" i="4"/>
  <c r="AL685" i="4"/>
  <c r="AK685" i="4" a="1"/>
  <c r="AK685" i="4" s="1"/>
  <c r="AJ685" i="4"/>
  <c r="AI685" i="4"/>
  <c r="AG685" i="4"/>
  <c r="AF685" i="4"/>
  <c r="AE685" i="4"/>
  <c r="AD685" i="4"/>
  <c r="AC685" i="4"/>
  <c r="AA685" i="4"/>
  <c r="Y685" i="4"/>
  <c r="W685" i="4"/>
  <c r="V685" i="4"/>
  <c r="U685" i="4"/>
  <c r="R685" i="4"/>
  <c r="Q685" i="4"/>
  <c r="P685" i="4"/>
  <c r="O685" i="4"/>
  <c r="N685" i="4"/>
  <c r="M685" i="4"/>
  <c r="K685" i="4"/>
  <c r="J685" i="4"/>
  <c r="L685" i="4" s="1"/>
  <c r="CE684" i="4"/>
  <c r="CD684" i="4" a="1"/>
  <c r="CD684" i="4" s="1"/>
  <c r="CC684" i="4" a="1"/>
  <c r="CC684" i="4" s="1"/>
  <c r="CB684" i="4" a="1"/>
  <c r="CB684" i="4" s="1"/>
  <c r="CA684" i="4" a="1"/>
  <c r="CA684" i="4" s="1"/>
  <c r="BZ684" i="4" a="1"/>
  <c r="BZ684" i="4" s="1"/>
  <c r="BY684" i="4" a="1"/>
  <c r="BY684" i="4" s="1"/>
  <c r="BX684" i="4"/>
  <c r="BW684" i="4" a="1"/>
  <c r="BW684" i="4" s="1"/>
  <c r="BV684" i="4"/>
  <c r="BU684" i="4" a="1"/>
  <c r="BU684" i="4" s="1"/>
  <c r="BT684" i="4" a="1"/>
  <c r="BT684" i="4" s="1"/>
  <c r="BS684" i="4"/>
  <c r="BR684" i="4" a="1"/>
  <c r="BR684" i="4" s="1"/>
  <c r="BQ684" i="4" a="1"/>
  <c r="BQ684" i="4" s="1"/>
  <c r="BP684" i="4" a="1"/>
  <c r="BP684" i="4" s="1"/>
  <c r="BO684" i="4" a="1"/>
  <c r="BO684" i="4" s="1"/>
  <c r="BN684" i="4" a="1"/>
  <c r="BN684" i="4" s="1"/>
  <c r="BM684" i="4" a="1"/>
  <c r="BM684" i="4" s="1"/>
  <c r="BL684" i="4" a="1"/>
  <c r="BL684" i="4" s="1"/>
  <c r="BK684" i="4"/>
  <c r="BJ684" i="4"/>
  <c r="BI684" i="4" a="1"/>
  <c r="BI684" i="4" s="1"/>
  <c r="BH684" i="4"/>
  <c r="BG684" i="4"/>
  <c r="BF684" i="4"/>
  <c r="BE684" i="4"/>
  <c r="BD684" i="4"/>
  <c r="AX684" i="4"/>
  <c r="AW684" i="4"/>
  <c r="AV684" i="4" a="1"/>
  <c r="AV684" i="4" s="1"/>
  <c r="AU684" i="4"/>
  <c r="AT684" i="4"/>
  <c r="AS684" i="4"/>
  <c r="AR684" i="4"/>
  <c r="AQ684" i="4" a="1"/>
  <c r="AQ684" i="4" s="1"/>
  <c r="AO684" i="4"/>
  <c r="AN684" i="4" a="1"/>
  <c r="AN684" i="4" s="1"/>
  <c r="AM684" i="4"/>
  <c r="AL684" i="4"/>
  <c r="AK684" i="4" a="1"/>
  <c r="AK684" i="4" s="1"/>
  <c r="AJ684" i="4"/>
  <c r="AI684" i="4"/>
  <c r="AG684" i="4"/>
  <c r="AF684" i="4"/>
  <c r="AE684" i="4"/>
  <c r="AD684" i="4"/>
  <c r="AC684" i="4"/>
  <c r="AA684" i="4"/>
  <c r="Y684" i="4"/>
  <c r="W684" i="4"/>
  <c r="V684" i="4"/>
  <c r="U684" i="4"/>
  <c r="R684" i="4"/>
  <c r="Q684" i="4"/>
  <c r="P684" i="4"/>
  <c r="O684" i="4"/>
  <c r="N684" i="4"/>
  <c r="M684" i="4"/>
  <c r="K684" i="4"/>
  <c r="J684" i="4"/>
  <c r="L684" i="4" s="1"/>
  <c r="CE683" i="4"/>
  <c r="CD683" i="4" a="1"/>
  <c r="CD683" i="4" s="1"/>
  <c r="CC683" i="4" a="1"/>
  <c r="CC683" i="4" s="1"/>
  <c r="CB683" i="4" a="1"/>
  <c r="CB683" i="4" s="1"/>
  <c r="CA683" i="4" a="1"/>
  <c r="CA683" i="4" s="1"/>
  <c r="BZ683" i="4" a="1"/>
  <c r="BZ683" i="4" s="1"/>
  <c r="BY683" i="4" a="1"/>
  <c r="BY683" i="4" s="1"/>
  <c r="BX683" i="4"/>
  <c r="BW683" i="4" a="1"/>
  <c r="BW683" i="4" s="1"/>
  <c r="BV683" i="4"/>
  <c r="BU683" i="4" a="1"/>
  <c r="BU683" i="4" s="1"/>
  <c r="BT683" i="4" a="1"/>
  <c r="BT683" i="4" s="1"/>
  <c r="BS683" i="4"/>
  <c r="BR683" i="4" a="1"/>
  <c r="BR683" i="4" s="1"/>
  <c r="BQ683" i="4" a="1"/>
  <c r="BQ683" i="4" s="1"/>
  <c r="BP683" i="4" a="1"/>
  <c r="BP683" i="4" s="1"/>
  <c r="BO683" i="4" a="1"/>
  <c r="BO683" i="4" s="1"/>
  <c r="BN683" i="4" a="1"/>
  <c r="BN683" i="4" s="1"/>
  <c r="BM683" i="4" a="1"/>
  <c r="BM683" i="4" s="1"/>
  <c r="BL683" i="4" a="1"/>
  <c r="BL683" i="4" s="1"/>
  <c r="BK683" i="4"/>
  <c r="BJ683" i="4"/>
  <c r="BI683" i="4" a="1"/>
  <c r="BI683" i="4" s="1"/>
  <c r="BH683" i="4"/>
  <c r="BG683" i="4"/>
  <c r="BF683" i="4"/>
  <c r="BE683" i="4"/>
  <c r="BD683" i="4"/>
  <c r="AX683" i="4"/>
  <c r="AW683" i="4"/>
  <c r="AV683" i="4" a="1"/>
  <c r="AV683" i="4" s="1"/>
  <c r="AU683" i="4"/>
  <c r="AT683" i="4"/>
  <c r="AS683" i="4"/>
  <c r="AR683" i="4"/>
  <c r="AQ683" i="4" a="1"/>
  <c r="AQ683" i="4" s="1"/>
  <c r="AO683" i="4"/>
  <c r="AN683" i="4" a="1"/>
  <c r="AN683" i="4" s="1"/>
  <c r="AM683" i="4"/>
  <c r="AL683" i="4"/>
  <c r="AK683" i="4" a="1"/>
  <c r="AK683" i="4" s="1"/>
  <c r="AJ683" i="4"/>
  <c r="AI683" i="4"/>
  <c r="AG683" i="4"/>
  <c r="AF683" i="4"/>
  <c r="AE683" i="4"/>
  <c r="AD683" i="4"/>
  <c r="AC683" i="4"/>
  <c r="AA683" i="4"/>
  <c r="Y683" i="4"/>
  <c r="W683" i="4"/>
  <c r="V683" i="4"/>
  <c r="U683" i="4"/>
  <c r="R683" i="4"/>
  <c r="Q683" i="4"/>
  <c r="P683" i="4"/>
  <c r="O683" i="4"/>
  <c r="N683" i="4"/>
  <c r="M683" i="4"/>
  <c r="K683" i="4"/>
  <c r="J683" i="4"/>
  <c r="L683" i="4" s="1"/>
  <c r="CE682" i="4"/>
  <c r="CD682" i="4" a="1"/>
  <c r="CD682" i="4" s="1"/>
  <c r="CC682" i="4" a="1"/>
  <c r="CC682" i="4" s="1"/>
  <c r="CB682" i="4" a="1"/>
  <c r="CB682" i="4" s="1"/>
  <c r="CA682" i="4" a="1"/>
  <c r="CA682" i="4" s="1"/>
  <c r="BZ682" i="4" a="1"/>
  <c r="BZ682" i="4" s="1"/>
  <c r="BY682" i="4" a="1"/>
  <c r="BY682" i="4" s="1"/>
  <c r="BX682" i="4"/>
  <c r="BW682" i="4" a="1"/>
  <c r="BW682" i="4" s="1"/>
  <c r="BV682" i="4"/>
  <c r="BU682" i="4" a="1"/>
  <c r="BU682" i="4" s="1"/>
  <c r="BT682" i="4" a="1"/>
  <c r="BT682" i="4" s="1"/>
  <c r="BS682" i="4"/>
  <c r="BR682" i="4" a="1"/>
  <c r="BR682" i="4" s="1"/>
  <c r="BQ682" i="4" a="1"/>
  <c r="BQ682" i="4" s="1"/>
  <c r="BP682" i="4" a="1"/>
  <c r="BP682" i="4" s="1"/>
  <c r="BO682" i="4" a="1"/>
  <c r="BO682" i="4" s="1"/>
  <c r="BN682" i="4" a="1"/>
  <c r="BN682" i="4" s="1"/>
  <c r="BM682" i="4" a="1"/>
  <c r="BM682" i="4" s="1"/>
  <c r="BL682" i="4" a="1"/>
  <c r="BL682" i="4" s="1"/>
  <c r="BK682" i="4"/>
  <c r="BJ682" i="4"/>
  <c r="BI682" i="4" a="1"/>
  <c r="BI682" i="4" s="1"/>
  <c r="BH682" i="4"/>
  <c r="BG682" i="4"/>
  <c r="BF682" i="4"/>
  <c r="BE682" i="4"/>
  <c r="BD682" i="4"/>
  <c r="AX682" i="4"/>
  <c r="AW682" i="4"/>
  <c r="AV682" i="4" a="1"/>
  <c r="AV682" i="4" s="1"/>
  <c r="AU682" i="4"/>
  <c r="AT682" i="4"/>
  <c r="AS682" i="4"/>
  <c r="AR682" i="4"/>
  <c r="AQ682" i="4" a="1"/>
  <c r="AQ682" i="4" s="1"/>
  <c r="AO682" i="4"/>
  <c r="AN682" i="4" a="1"/>
  <c r="AN682" i="4" s="1"/>
  <c r="AM682" i="4"/>
  <c r="AL682" i="4"/>
  <c r="AK682" i="4" a="1"/>
  <c r="AK682" i="4" s="1"/>
  <c r="AJ682" i="4"/>
  <c r="AI682" i="4"/>
  <c r="AG682" i="4"/>
  <c r="AF682" i="4"/>
  <c r="AE682" i="4"/>
  <c r="AD682" i="4"/>
  <c r="AC682" i="4"/>
  <c r="AA682" i="4"/>
  <c r="Y682" i="4"/>
  <c r="W682" i="4"/>
  <c r="V682" i="4"/>
  <c r="U682" i="4"/>
  <c r="R682" i="4"/>
  <c r="Q682" i="4"/>
  <c r="P682" i="4"/>
  <c r="O682" i="4"/>
  <c r="N682" i="4"/>
  <c r="M682" i="4"/>
  <c r="K682" i="4"/>
  <c r="J682" i="4"/>
  <c r="L682" i="4" s="1"/>
  <c r="CE681" i="4"/>
  <c r="CD681" i="4" a="1"/>
  <c r="CD681" i="4" s="1"/>
  <c r="CC681" i="4" a="1"/>
  <c r="CC681" i="4" s="1"/>
  <c r="CB681" i="4" a="1"/>
  <c r="CB681" i="4" s="1"/>
  <c r="CA681" i="4" a="1"/>
  <c r="CA681" i="4" s="1"/>
  <c r="BZ681" i="4" a="1"/>
  <c r="BZ681" i="4" s="1"/>
  <c r="BY681" i="4" a="1"/>
  <c r="BY681" i="4" s="1"/>
  <c r="BX681" i="4"/>
  <c r="BW681" i="4" a="1"/>
  <c r="BW681" i="4" s="1"/>
  <c r="BV681" i="4"/>
  <c r="BU681" i="4" a="1"/>
  <c r="BU681" i="4" s="1"/>
  <c r="BT681" i="4" a="1"/>
  <c r="BT681" i="4" s="1"/>
  <c r="BS681" i="4"/>
  <c r="BR681" i="4" a="1"/>
  <c r="BR681" i="4" s="1"/>
  <c r="BQ681" i="4" a="1"/>
  <c r="BQ681" i="4" s="1"/>
  <c r="BP681" i="4" a="1"/>
  <c r="BP681" i="4" s="1"/>
  <c r="BO681" i="4" a="1"/>
  <c r="BO681" i="4" s="1"/>
  <c r="BN681" i="4" a="1"/>
  <c r="BN681" i="4" s="1"/>
  <c r="BM681" i="4" a="1"/>
  <c r="BM681" i="4" s="1"/>
  <c r="BL681" i="4" a="1"/>
  <c r="BL681" i="4" s="1"/>
  <c r="BK681" i="4"/>
  <c r="BJ681" i="4"/>
  <c r="BI681" i="4" a="1"/>
  <c r="BI681" i="4" s="1"/>
  <c r="BH681" i="4"/>
  <c r="BG681" i="4"/>
  <c r="BF681" i="4"/>
  <c r="BE681" i="4"/>
  <c r="BD681" i="4"/>
  <c r="AX681" i="4"/>
  <c r="AW681" i="4"/>
  <c r="AV681" i="4" a="1"/>
  <c r="AV681" i="4" s="1"/>
  <c r="AU681" i="4"/>
  <c r="AT681" i="4"/>
  <c r="AS681" i="4"/>
  <c r="AR681" i="4"/>
  <c r="AQ681" i="4" a="1"/>
  <c r="AQ681" i="4" s="1"/>
  <c r="AO681" i="4"/>
  <c r="AN681" i="4" a="1"/>
  <c r="AN681" i="4" s="1"/>
  <c r="AM681" i="4"/>
  <c r="AL681" i="4"/>
  <c r="AK681" i="4" a="1"/>
  <c r="AK681" i="4" s="1"/>
  <c r="AJ681" i="4"/>
  <c r="AI681" i="4"/>
  <c r="AG681" i="4"/>
  <c r="AF681" i="4"/>
  <c r="AE681" i="4"/>
  <c r="AD681" i="4"/>
  <c r="AC681" i="4"/>
  <c r="AA681" i="4"/>
  <c r="Y681" i="4"/>
  <c r="W681" i="4"/>
  <c r="V681" i="4"/>
  <c r="U681" i="4"/>
  <c r="R681" i="4"/>
  <c r="Q681" i="4"/>
  <c r="P681" i="4"/>
  <c r="O681" i="4"/>
  <c r="N681" i="4"/>
  <c r="M681" i="4"/>
  <c r="K681" i="4"/>
  <c r="J681" i="4"/>
  <c r="L681" i="4" s="1"/>
  <c r="CE680" i="4"/>
  <c r="CD680" i="4" a="1"/>
  <c r="CD680" i="4" s="1"/>
  <c r="CC680" i="4" a="1"/>
  <c r="CC680" i="4" s="1"/>
  <c r="CB680" i="4" a="1"/>
  <c r="CB680" i="4" s="1"/>
  <c r="CA680" i="4" a="1"/>
  <c r="CA680" i="4" s="1"/>
  <c r="BZ680" i="4" a="1"/>
  <c r="BZ680" i="4" s="1"/>
  <c r="BY680" i="4" a="1"/>
  <c r="BY680" i="4" s="1"/>
  <c r="BX680" i="4"/>
  <c r="BW680" i="4" a="1"/>
  <c r="BW680" i="4" s="1"/>
  <c r="BV680" i="4"/>
  <c r="BU680" i="4" a="1"/>
  <c r="BU680" i="4" s="1"/>
  <c r="BT680" i="4" a="1"/>
  <c r="BT680" i="4" s="1"/>
  <c r="BS680" i="4"/>
  <c r="BR680" i="4" a="1"/>
  <c r="BR680" i="4" s="1"/>
  <c r="BQ680" i="4" a="1"/>
  <c r="BQ680" i="4" s="1"/>
  <c r="BP680" i="4" a="1"/>
  <c r="BP680" i="4" s="1"/>
  <c r="BO680" i="4" a="1"/>
  <c r="BO680" i="4" s="1"/>
  <c r="BN680" i="4" a="1"/>
  <c r="BN680" i="4" s="1"/>
  <c r="BM680" i="4" a="1"/>
  <c r="BM680" i="4" s="1"/>
  <c r="BL680" i="4" a="1"/>
  <c r="BL680" i="4" s="1"/>
  <c r="BK680" i="4"/>
  <c r="BJ680" i="4"/>
  <c r="BI680" i="4" a="1"/>
  <c r="BI680" i="4" s="1"/>
  <c r="BH680" i="4"/>
  <c r="BG680" i="4"/>
  <c r="BF680" i="4"/>
  <c r="BE680" i="4"/>
  <c r="BD680" i="4"/>
  <c r="AX680" i="4"/>
  <c r="AW680" i="4"/>
  <c r="AV680" i="4" a="1"/>
  <c r="AV680" i="4" s="1"/>
  <c r="AU680" i="4"/>
  <c r="AT680" i="4"/>
  <c r="AS680" i="4"/>
  <c r="AR680" i="4"/>
  <c r="AQ680" i="4" a="1"/>
  <c r="AQ680" i="4" s="1"/>
  <c r="AO680" i="4"/>
  <c r="AN680" i="4" a="1"/>
  <c r="AN680" i="4" s="1"/>
  <c r="AM680" i="4"/>
  <c r="AL680" i="4"/>
  <c r="AK680" i="4" a="1"/>
  <c r="AK680" i="4" s="1"/>
  <c r="AJ680" i="4"/>
  <c r="AI680" i="4"/>
  <c r="AG680" i="4"/>
  <c r="AF680" i="4"/>
  <c r="AE680" i="4"/>
  <c r="AD680" i="4"/>
  <c r="AC680" i="4"/>
  <c r="AA680" i="4"/>
  <c r="Y680" i="4"/>
  <c r="W680" i="4"/>
  <c r="V680" i="4"/>
  <c r="U680" i="4"/>
  <c r="R680" i="4"/>
  <c r="Q680" i="4"/>
  <c r="P680" i="4"/>
  <c r="O680" i="4"/>
  <c r="N680" i="4"/>
  <c r="M680" i="4"/>
  <c r="K680" i="4"/>
  <c r="J680" i="4"/>
  <c r="L680" i="4" s="1"/>
  <c r="CE679" i="4"/>
  <c r="CD679" i="4" a="1"/>
  <c r="CD679" i="4" s="1"/>
  <c r="CC679" i="4" a="1"/>
  <c r="CC679" i="4" s="1"/>
  <c r="CB679" i="4" a="1"/>
  <c r="CB679" i="4" s="1"/>
  <c r="CA679" i="4" a="1"/>
  <c r="CA679" i="4" s="1"/>
  <c r="BZ679" i="4" a="1"/>
  <c r="BZ679" i="4" s="1"/>
  <c r="BY679" i="4" a="1"/>
  <c r="BY679" i="4" s="1"/>
  <c r="BX679" i="4"/>
  <c r="BW679" i="4" a="1"/>
  <c r="BW679" i="4" s="1"/>
  <c r="BV679" i="4"/>
  <c r="BU679" i="4" a="1"/>
  <c r="BU679" i="4" s="1"/>
  <c r="BT679" i="4" a="1"/>
  <c r="BT679" i="4" s="1"/>
  <c r="BS679" i="4"/>
  <c r="BR679" i="4" a="1"/>
  <c r="BR679" i="4" s="1"/>
  <c r="BQ679" i="4" a="1"/>
  <c r="BQ679" i="4" s="1"/>
  <c r="BP679" i="4" a="1"/>
  <c r="BP679" i="4" s="1"/>
  <c r="BO679" i="4" a="1"/>
  <c r="BO679" i="4" s="1"/>
  <c r="BN679" i="4" a="1"/>
  <c r="BN679" i="4" s="1"/>
  <c r="BM679" i="4" a="1"/>
  <c r="BM679" i="4" s="1"/>
  <c r="BL679" i="4" a="1"/>
  <c r="BL679" i="4" s="1"/>
  <c r="BK679" i="4"/>
  <c r="BJ679" i="4"/>
  <c r="BI679" i="4" a="1"/>
  <c r="BI679" i="4" s="1"/>
  <c r="BH679" i="4"/>
  <c r="BG679" i="4"/>
  <c r="BF679" i="4"/>
  <c r="BE679" i="4"/>
  <c r="BD679" i="4"/>
  <c r="AX679" i="4"/>
  <c r="AW679" i="4"/>
  <c r="AV679" i="4" a="1"/>
  <c r="AV679" i="4" s="1"/>
  <c r="AU679" i="4"/>
  <c r="AT679" i="4"/>
  <c r="AS679" i="4"/>
  <c r="AR679" i="4"/>
  <c r="AQ679" i="4" a="1"/>
  <c r="AQ679" i="4" s="1"/>
  <c r="AO679" i="4"/>
  <c r="AN679" i="4" a="1"/>
  <c r="AN679" i="4" s="1"/>
  <c r="AM679" i="4"/>
  <c r="AL679" i="4"/>
  <c r="AK679" i="4" a="1"/>
  <c r="AK679" i="4" s="1"/>
  <c r="AJ679" i="4"/>
  <c r="AI679" i="4"/>
  <c r="AG679" i="4"/>
  <c r="AF679" i="4"/>
  <c r="AE679" i="4"/>
  <c r="AD679" i="4"/>
  <c r="AC679" i="4"/>
  <c r="AA679" i="4"/>
  <c r="Y679" i="4"/>
  <c r="W679" i="4"/>
  <c r="V679" i="4"/>
  <c r="U679" i="4"/>
  <c r="R679" i="4"/>
  <c r="Q679" i="4"/>
  <c r="P679" i="4"/>
  <c r="O679" i="4"/>
  <c r="N679" i="4"/>
  <c r="M679" i="4"/>
  <c r="K679" i="4"/>
  <c r="J679" i="4"/>
  <c r="L679" i="4" s="1"/>
  <c r="CE678" i="4"/>
  <c r="CD678" i="4" a="1"/>
  <c r="CD678" i="4" s="1"/>
  <c r="CC678" i="4" a="1"/>
  <c r="CC678" i="4" s="1"/>
  <c r="CB678" i="4" a="1"/>
  <c r="CB678" i="4" s="1"/>
  <c r="CA678" i="4" a="1"/>
  <c r="CA678" i="4" s="1"/>
  <c r="BZ678" i="4" a="1"/>
  <c r="BZ678" i="4" s="1"/>
  <c r="BY678" i="4" a="1"/>
  <c r="BY678" i="4" s="1"/>
  <c r="BX678" i="4"/>
  <c r="BW678" i="4" a="1"/>
  <c r="BW678" i="4" s="1"/>
  <c r="BV678" i="4"/>
  <c r="BU678" i="4" a="1"/>
  <c r="BU678" i="4" s="1"/>
  <c r="BT678" i="4" a="1"/>
  <c r="BT678" i="4" s="1"/>
  <c r="BS678" i="4"/>
  <c r="BR678" i="4" a="1"/>
  <c r="BR678" i="4" s="1"/>
  <c r="BQ678" i="4" a="1"/>
  <c r="BQ678" i="4" s="1"/>
  <c r="BP678" i="4" a="1"/>
  <c r="BP678" i="4" s="1"/>
  <c r="BO678" i="4" a="1"/>
  <c r="BO678" i="4" s="1"/>
  <c r="BN678" i="4" a="1"/>
  <c r="BN678" i="4" s="1"/>
  <c r="BM678" i="4" a="1"/>
  <c r="BM678" i="4" s="1"/>
  <c r="BL678" i="4" a="1"/>
  <c r="BL678" i="4" s="1"/>
  <c r="BK678" i="4"/>
  <c r="BJ678" i="4"/>
  <c r="BI678" i="4" a="1"/>
  <c r="BI678" i="4" s="1"/>
  <c r="BH678" i="4"/>
  <c r="BG678" i="4"/>
  <c r="BF678" i="4"/>
  <c r="BE678" i="4"/>
  <c r="BD678" i="4"/>
  <c r="AX678" i="4"/>
  <c r="AW678" i="4"/>
  <c r="AV678" i="4" a="1"/>
  <c r="AV678" i="4" s="1"/>
  <c r="AU678" i="4"/>
  <c r="AT678" i="4"/>
  <c r="AS678" i="4"/>
  <c r="AR678" i="4"/>
  <c r="AQ678" i="4" a="1"/>
  <c r="AQ678" i="4" s="1"/>
  <c r="AO678" i="4"/>
  <c r="AN678" i="4" a="1"/>
  <c r="AN678" i="4" s="1"/>
  <c r="AM678" i="4"/>
  <c r="AL678" i="4"/>
  <c r="AK678" i="4" a="1"/>
  <c r="AK678" i="4" s="1"/>
  <c r="AJ678" i="4"/>
  <c r="AI678" i="4"/>
  <c r="AG678" i="4"/>
  <c r="AF678" i="4"/>
  <c r="AE678" i="4"/>
  <c r="AD678" i="4"/>
  <c r="AC678" i="4"/>
  <c r="AA678" i="4"/>
  <c r="Y678" i="4"/>
  <c r="W678" i="4"/>
  <c r="V678" i="4"/>
  <c r="U678" i="4"/>
  <c r="R678" i="4"/>
  <c r="Q678" i="4"/>
  <c r="P678" i="4"/>
  <c r="O678" i="4"/>
  <c r="N678" i="4"/>
  <c r="M678" i="4"/>
  <c r="K678" i="4"/>
  <c r="J678" i="4"/>
  <c r="L678" i="4" s="1"/>
  <c r="CE677" i="4"/>
  <c r="CD677" i="4" a="1"/>
  <c r="CD677" i="4" s="1"/>
  <c r="CC677" i="4" a="1"/>
  <c r="CC677" i="4" s="1"/>
  <c r="CB677" i="4" a="1"/>
  <c r="CB677" i="4" s="1"/>
  <c r="CA677" i="4" a="1"/>
  <c r="CA677" i="4" s="1"/>
  <c r="BZ677" i="4" a="1"/>
  <c r="BZ677" i="4" s="1"/>
  <c r="BY677" i="4" a="1"/>
  <c r="BY677" i="4" s="1"/>
  <c r="BX677" i="4"/>
  <c r="BW677" i="4" a="1"/>
  <c r="BW677" i="4" s="1"/>
  <c r="BV677" i="4"/>
  <c r="BU677" i="4" a="1"/>
  <c r="BU677" i="4" s="1"/>
  <c r="BT677" i="4" a="1"/>
  <c r="BT677" i="4" s="1"/>
  <c r="BS677" i="4"/>
  <c r="BR677" i="4" a="1"/>
  <c r="BR677" i="4" s="1"/>
  <c r="BQ677" i="4" a="1"/>
  <c r="BQ677" i="4" s="1"/>
  <c r="BP677" i="4" a="1"/>
  <c r="BP677" i="4" s="1"/>
  <c r="BO677" i="4" a="1"/>
  <c r="BO677" i="4" s="1"/>
  <c r="BN677" i="4" a="1"/>
  <c r="BN677" i="4" s="1"/>
  <c r="BM677" i="4" a="1"/>
  <c r="BM677" i="4" s="1"/>
  <c r="BL677" i="4" a="1"/>
  <c r="BL677" i="4" s="1"/>
  <c r="BK677" i="4"/>
  <c r="BJ677" i="4"/>
  <c r="BI677" i="4" a="1"/>
  <c r="BI677" i="4" s="1"/>
  <c r="BH677" i="4"/>
  <c r="BG677" i="4"/>
  <c r="BF677" i="4"/>
  <c r="BE677" i="4"/>
  <c r="BD677" i="4"/>
  <c r="AX677" i="4"/>
  <c r="AW677" i="4"/>
  <c r="AV677" i="4" a="1"/>
  <c r="AV677" i="4" s="1"/>
  <c r="AU677" i="4"/>
  <c r="AT677" i="4"/>
  <c r="AS677" i="4"/>
  <c r="AR677" i="4"/>
  <c r="AQ677" i="4" a="1"/>
  <c r="AQ677" i="4" s="1"/>
  <c r="AO677" i="4"/>
  <c r="AN677" i="4" a="1"/>
  <c r="AN677" i="4" s="1"/>
  <c r="AM677" i="4"/>
  <c r="AL677" i="4"/>
  <c r="AK677" i="4" a="1"/>
  <c r="AK677" i="4" s="1"/>
  <c r="AJ677" i="4"/>
  <c r="AI677" i="4"/>
  <c r="AG677" i="4"/>
  <c r="AF677" i="4"/>
  <c r="AE677" i="4"/>
  <c r="AD677" i="4"/>
  <c r="AC677" i="4"/>
  <c r="AA677" i="4"/>
  <c r="Y677" i="4"/>
  <c r="W677" i="4"/>
  <c r="V677" i="4"/>
  <c r="U677" i="4"/>
  <c r="R677" i="4"/>
  <c r="Q677" i="4"/>
  <c r="P677" i="4"/>
  <c r="O677" i="4"/>
  <c r="N677" i="4"/>
  <c r="M677" i="4"/>
  <c r="K677" i="4"/>
  <c r="J677" i="4"/>
  <c r="L677" i="4" s="1"/>
  <c r="CE676" i="4"/>
  <c r="CD676" i="4" a="1"/>
  <c r="CD676" i="4" s="1"/>
  <c r="CC676" i="4" a="1"/>
  <c r="CC676" i="4" s="1"/>
  <c r="CB676" i="4" a="1"/>
  <c r="CB676" i="4" s="1"/>
  <c r="CA676" i="4" a="1"/>
  <c r="CA676" i="4" s="1"/>
  <c r="BZ676" i="4" a="1"/>
  <c r="BZ676" i="4" s="1"/>
  <c r="BY676" i="4" a="1"/>
  <c r="BY676" i="4" s="1"/>
  <c r="BX676" i="4"/>
  <c r="BW676" i="4" a="1"/>
  <c r="BW676" i="4" s="1"/>
  <c r="BV676" i="4"/>
  <c r="BU676" i="4" a="1"/>
  <c r="BU676" i="4" s="1"/>
  <c r="BT676" i="4" a="1"/>
  <c r="BT676" i="4" s="1"/>
  <c r="BS676" i="4"/>
  <c r="BR676" i="4" a="1"/>
  <c r="BR676" i="4" s="1"/>
  <c r="BQ676" i="4" a="1"/>
  <c r="BQ676" i="4" s="1"/>
  <c r="BP676" i="4" a="1"/>
  <c r="BP676" i="4" s="1"/>
  <c r="BO676" i="4" a="1"/>
  <c r="BO676" i="4" s="1"/>
  <c r="BN676" i="4" a="1"/>
  <c r="BN676" i="4" s="1"/>
  <c r="BM676" i="4" a="1"/>
  <c r="BM676" i="4" s="1"/>
  <c r="BL676" i="4" a="1"/>
  <c r="BL676" i="4" s="1"/>
  <c r="BK676" i="4"/>
  <c r="BJ676" i="4"/>
  <c r="BI676" i="4" a="1"/>
  <c r="BI676" i="4" s="1"/>
  <c r="BH676" i="4"/>
  <c r="BG676" i="4"/>
  <c r="BF676" i="4"/>
  <c r="BE676" i="4"/>
  <c r="BD676" i="4"/>
  <c r="AX676" i="4"/>
  <c r="AW676" i="4"/>
  <c r="AV676" i="4" a="1"/>
  <c r="AV676" i="4" s="1"/>
  <c r="AU676" i="4"/>
  <c r="AT676" i="4"/>
  <c r="AS676" i="4"/>
  <c r="AR676" i="4"/>
  <c r="AQ676" i="4" a="1"/>
  <c r="AQ676" i="4" s="1"/>
  <c r="AO676" i="4"/>
  <c r="AN676" i="4" a="1"/>
  <c r="AN676" i="4" s="1"/>
  <c r="AM676" i="4"/>
  <c r="AL676" i="4"/>
  <c r="AK676" i="4" a="1"/>
  <c r="AK676" i="4" s="1"/>
  <c r="AJ676" i="4"/>
  <c r="AI676" i="4"/>
  <c r="AG676" i="4"/>
  <c r="AF676" i="4"/>
  <c r="AE676" i="4"/>
  <c r="AD676" i="4"/>
  <c r="AC676" i="4"/>
  <c r="AA676" i="4"/>
  <c r="Y676" i="4"/>
  <c r="W676" i="4"/>
  <c r="V676" i="4"/>
  <c r="U676" i="4"/>
  <c r="R676" i="4"/>
  <c r="Q676" i="4"/>
  <c r="P676" i="4"/>
  <c r="O676" i="4"/>
  <c r="N676" i="4"/>
  <c r="M676" i="4"/>
  <c r="K676" i="4"/>
  <c r="J676" i="4"/>
  <c r="L676" i="4" s="1"/>
  <c r="CE675" i="4"/>
  <c r="CD675" i="4" a="1"/>
  <c r="CD675" i="4" s="1"/>
  <c r="CC675" i="4" a="1"/>
  <c r="CC675" i="4" s="1"/>
  <c r="CB675" i="4" a="1"/>
  <c r="CB675" i="4" s="1"/>
  <c r="CA675" i="4" a="1"/>
  <c r="CA675" i="4" s="1"/>
  <c r="BZ675" i="4" a="1"/>
  <c r="BZ675" i="4" s="1"/>
  <c r="BY675" i="4" a="1"/>
  <c r="BY675" i="4" s="1"/>
  <c r="BX675" i="4"/>
  <c r="BW675" i="4" a="1"/>
  <c r="BW675" i="4" s="1"/>
  <c r="BV675" i="4"/>
  <c r="BU675" i="4" a="1"/>
  <c r="BU675" i="4" s="1"/>
  <c r="BT675" i="4" a="1"/>
  <c r="BT675" i="4" s="1"/>
  <c r="BS675" i="4"/>
  <c r="BR675" i="4" a="1"/>
  <c r="BR675" i="4" s="1"/>
  <c r="BQ675" i="4" a="1"/>
  <c r="BQ675" i="4" s="1"/>
  <c r="BP675" i="4" a="1"/>
  <c r="BP675" i="4" s="1"/>
  <c r="BO675" i="4" a="1"/>
  <c r="BO675" i="4" s="1"/>
  <c r="BN675" i="4" a="1"/>
  <c r="BN675" i="4" s="1"/>
  <c r="BM675" i="4" a="1"/>
  <c r="BM675" i="4" s="1"/>
  <c r="BL675" i="4" a="1"/>
  <c r="BL675" i="4" s="1"/>
  <c r="BK675" i="4"/>
  <c r="BJ675" i="4"/>
  <c r="BI675" i="4" a="1"/>
  <c r="BI675" i="4" s="1"/>
  <c r="BH675" i="4"/>
  <c r="BG675" i="4"/>
  <c r="BF675" i="4"/>
  <c r="BE675" i="4"/>
  <c r="BD675" i="4"/>
  <c r="AX675" i="4"/>
  <c r="AW675" i="4"/>
  <c r="AV675" i="4" a="1"/>
  <c r="AV675" i="4" s="1"/>
  <c r="AU675" i="4"/>
  <c r="AT675" i="4"/>
  <c r="AS675" i="4"/>
  <c r="AR675" i="4"/>
  <c r="AQ675" i="4" a="1"/>
  <c r="AQ675" i="4" s="1"/>
  <c r="AO675" i="4"/>
  <c r="AN675" i="4" a="1"/>
  <c r="AN675" i="4" s="1"/>
  <c r="AM675" i="4"/>
  <c r="AL675" i="4"/>
  <c r="AK675" i="4" a="1"/>
  <c r="AK675" i="4" s="1"/>
  <c r="AJ675" i="4"/>
  <c r="AI675" i="4"/>
  <c r="AG675" i="4"/>
  <c r="AF675" i="4"/>
  <c r="AE675" i="4"/>
  <c r="AD675" i="4"/>
  <c r="AC675" i="4"/>
  <c r="AA675" i="4"/>
  <c r="Y675" i="4"/>
  <c r="W675" i="4"/>
  <c r="V675" i="4"/>
  <c r="U675" i="4"/>
  <c r="R675" i="4"/>
  <c r="Q675" i="4"/>
  <c r="P675" i="4"/>
  <c r="O675" i="4"/>
  <c r="N675" i="4"/>
  <c r="M675" i="4"/>
  <c r="K675" i="4"/>
  <c r="J675" i="4"/>
  <c r="L675" i="4" s="1"/>
  <c r="CE674" i="4"/>
  <c r="CD674" i="4" a="1"/>
  <c r="CD674" i="4" s="1"/>
  <c r="CC674" i="4" a="1"/>
  <c r="CC674" i="4" s="1"/>
  <c r="CB674" i="4" a="1"/>
  <c r="CB674" i="4" s="1"/>
  <c r="CA674" i="4" a="1"/>
  <c r="CA674" i="4" s="1"/>
  <c r="BZ674" i="4" a="1"/>
  <c r="BZ674" i="4" s="1"/>
  <c r="BY674" i="4" a="1"/>
  <c r="BY674" i="4" s="1"/>
  <c r="BX674" i="4"/>
  <c r="BW674" i="4" a="1"/>
  <c r="BW674" i="4" s="1"/>
  <c r="BV674" i="4"/>
  <c r="BU674" i="4" a="1"/>
  <c r="BU674" i="4" s="1"/>
  <c r="BT674" i="4" a="1"/>
  <c r="BT674" i="4" s="1"/>
  <c r="BS674" i="4"/>
  <c r="BR674" i="4" a="1"/>
  <c r="BR674" i="4" s="1"/>
  <c r="BQ674" i="4" a="1"/>
  <c r="BQ674" i="4" s="1"/>
  <c r="BP674" i="4" a="1"/>
  <c r="BP674" i="4" s="1"/>
  <c r="BO674" i="4" a="1"/>
  <c r="BO674" i="4" s="1"/>
  <c r="BN674" i="4" a="1"/>
  <c r="BN674" i="4" s="1"/>
  <c r="BM674" i="4" a="1"/>
  <c r="BM674" i="4" s="1"/>
  <c r="BL674" i="4" a="1"/>
  <c r="BL674" i="4" s="1"/>
  <c r="BK674" i="4"/>
  <c r="BJ674" i="4"/>
  <c r="BI674" i="4" a="1"/>
  <c r="BI674" i="4" s="1"/>
  <c r="BH674" i="4"/>
  <c r="BG674" i="4"/>
  <c r="BF674" i="4"/>
  <c r="BE674" i="4"/>
  <c r="BD674" i="4"/>
  <c r="AX674" i="4"/>
  <c r="AW674" i="4"/>
  <c r="AV674" i="4" a="1"/>
  <c r="AV674" i="4" s="1"/>
  <c r="AU674" i="4"/>
  <c r="AT674" i="4"/>
  <c r="AS674" i="4"/>
  <c r="AR674" i="4"/>
  <c r="AQ674" i="4" a="1"/>
  <c r="AQ674" i="4" s="1"/>
  <c r="AO674" i="4"/>
  <c r="AN674" i="4" a="1"/>
  <c r="AN674" i="4" s="1"/>
  <c r="AM674" i="4"/>
  <c r="AL674" i="4"/>
  <c r="AK674" i="4" a="1"/>
  <c r="AK674" i="4" s="1"/>
  <c r="AJ674" i="4"/>
  <c r="AI674" i="4"/>
  <c r="AG674" i="4"/>
  <c r="AF674" i="4"/>
  <c r="AE674" i="4"/>
  <c r="AD674" i="4"/>
  <c r="AC674" i="4"/>
  <c r="AA674" i="4"/>
  <c r="Y674" i="4"/>
  <c r="W674" i="4"/>
  <c r="V674" i="4"/>
  <c r="U674" i="4"/>
  <c r="R674" i="4"/>
  <c r="Q674" i="4"/>
  <c r="P674" i="4"/>
  <c r="O674" i="4"/>
  <c r="N674" i="4"/>
  <c r="M674" i="4"/>
  <c r="K674" i="4"/>
  <c r="J674" i="4"/>
  <c r="L674" i="4" s="1"/>
  <c r="CE673" i="4"/>
  <c r="CD673" i="4" a="1"/>
  <c r="CD673" i="4" s="1"/>
  <c r="CC673" i="4" a="1"/>
  <c r="CC673" i="4" s="1"/>
  <c r="CB673" i="4" a="1"/>
  <c r="CB673" i="4" s="1"/>
  <c r="CA673" i="4" a="1"/>
  <c r="CA673" i="4" s="1"/>
  <c r="BZ673" i="4" a="1"/>
  <c r="BZ673" i="4" s="1"/>
  <c r="BY673" i="4" a="1"/>
  <c r="BY673" i="4" s="1"/>
  <c r="BX673" i="4"/>
  <c r="BW673" i="4" a="1"/>
  <c r="BW673" i="4" s="1"/>
  <c r="BV673" i="4"/>
  <c r="BU673" i="4" a="1"/>
  <c r="BU673" i="4" s="1"/>
  <c r="BT673" i="4" a="1"/>
  <c r="BT673" i="4" s="1"/>
  <c r="BS673" i="4"/>
  <c r="BR673" i="4" a="1"/>
  <c r="BR673" i="4" s="1"/>
  <c r="BQ673" i="4" a="1"/>
  <c r="BQ673" i="4" s="1"/>
  <c r="BP673" i="4" a="1"/>
  <c r="BP673" i="4" s="1"/>
  <c r="BO673" i="4" a="1"/>
  <c r="BO673" i="4" s="1"/>
  <c r="BN673" i="4" a="1"/>
  <c r="BN673" i="4" s="1"/>
  <c r="BM673" i="4" a="1"/>
  <c r="BM673" i="4" s="1"/>
  <c r="BL673" i="4" a="1"/>
  <c r="BL673" i="4" s="1"/>
  <c r="BK673" i="4"/>
  <c r="BJ673" i="4"/>
  <c r="BI673" i="4" a="1"/>
  <c r="BI673" i="4" s="1"/>
  <c r="BH673" i="4"/>
  <c r="BG673" i="4"/>
  <c r="BF673" i="4"/>
  <c r="BE673" i="4"/>
  <c r="BD673" i="4"/>
  <c r="AX673" i="4"/>
  <c r="AW673" i="4"/>
  <c r="AV673" i="4" a="1"/>
  <c r="AV673" i="4" s="1"/>
  <c r="AU673" i="4"/>
  <c r="AT673" i="4"/>
  <c r="AS673" i="4"/>
  <c r="AR673" i="4"/>
  <c r="AQ673" i="4" a="1"/>
  <c r="AQ673" i="4" s="1"/>
  <c r="AO673" i="4"/>
  <c r="AN673" i="4" a="1"/>
  <c r="AN673" i="4" s="1"/>
  <c r="AM673" i="4"/>
  <c r="AL673" i="4"/>
  <c r="AK673" i="4" a="1"/>
  <c r="AK673" i="4" s="1"/>
  <c r="AJ673" i="4"/>
  <c r="AI673" i="4"/>
  <c r="AG673" i="4"/>
  <c r="AF673" i="4"/>
  <c r="AE673" i="4"/>
  <c r="AD673" i="4"/>
  <c r="AC673" i="4"/>
  <c r="AA673" i="4"/>
  <c r="Y673" i="4"/>
  <c r="W673" i="4"/>
  <c r="V673" i="4"/>
  <c r="U673" i="4"/>
  <c r="R673" i="4"/>
  <c r="Q673" i="4"/>
  <c r="P673" i="4"/>
  <c r="O673" i="4"/>
  <c r="N673" i="4"/>
  <c r="M673" i="4"/>
  <c r="K673" i="4"/>
  <c r="J673" i="4"/>
  <c r="L673" i="4" s="1"/>
  <c r="CE672" i="4"/>
  <c r="CD672" i="4" a="1"/>
  <c r="CD672" i="4" s="1"/>
  <c r="CC672" i="4" a="1"/>
  <c r="CC672" i="4" s="1"/>
  <c r="CB672" i="4" a="1"/>
  <c r="CB672" i="4" s="1"/>
  <c r="CA672" i="4" a="1"/>
  <c r="CA672" i="4" s="1"/>
  <c r="BZ672" i="4" a="1"/>
  <c r="BZ672" i="4" s="1"/>
  <c r="BY672" i="4" a="1"/>
  <c r="BY672" i="4" s="1"/>
  <c r="BX672" i="4"/>
  <c r="BW672" i="4" a="1"/>
  <c r="BW672" i="4" s="1"/>
  <c r="BV672" i="4"/>
  <c r="BU672" i="4" a="1"/>
  <c r="BU672" i="4" s="1"/>
  <c r="BT672" i="4" a="1"/>
  <c r="BT672" i="4" s="1"/>
  <c r="BS672" i="4"/>
  <c r="BR672" i="4" a="1"/>
  <c r="BR672" i="4" s="1"/>
  <c r="BQ672" i="4" a="1"/>
  <c r="BQ672" i="4" s="1"/>
  <c r="BP672" i="4" a="1"/>
  <c r="BP672" i="4" s="1"/>
  <c r="BO672" i="4" a="1"/>
  <c r="BO672" i="4" s="1"/>
  <c r="BN672" i="4" a="1"/>
  <c r="BN672" i="4" s="1"/>
  <c r="BM672" i="4" a="1"/>
  <c r="BM672" i="4" s="1"/>
  <c r="BL672" i="4" a="1"/>
  <c r="BL672" i="4" s="1"/>
  <c r="BK672" i="4"/>
  <c r="BJ672" i="4"/>
  <c r="BI672" i="4" a="1"/>
  <c r="BI672" i="4" s="1"/>
  <c r="BH672" i="4"/>
  <c r="BG672" i="4"/>
  <c r="BF672" i="4"/>
  <c r="BE672" i="4"/>
  <c r="BD672" i="4"/>
  <c r="AX672" i="4"/>
  <c r="AW672" i="4"/>
  <c r="AV672" i="4" a="1"/>
  <c r="AV672" i="4" s="1"/>
  <c r="AU672" i="4"/>
  <c r="AT672" i="4"/>
  <c r="AS672" i="4"/>
  <c r="AR672" i="4"/>
  <c r="AQ672" i="4" a="1"/>
  <c r="AQ672" i="4" s="1"/>
  <c r="AO672" i="4"/>
  <c r="AN672" i="4" a="1"/>
  <c r="AN672" i="4" s="1"/>
  <c r="AM672" i="4"/>
  <c r="AL672" i="4"/>
  <c r="AK672" i="4" a="1"/>
  <c r="AK672" i="4" s="1"/>
  <c r="AJ672" i="4"/>
  <c r="AI672" i="4"/>
  <c r="AG672" i="4"/>
  <c r="AF672" i="4"/>
  <c r="AE672" i="4"/>
  <c r="AD672" i="4"/>
  <c r="AC672" i="4"/>
  <c r="AA672" i="4"/>
  <c r="Y672" i="4"/>
  <c r="W672" i="4"/>
  <c r="V672" i="4"/>
  <c r="U672" i="4"/>
  <c r="R672" i="4"/>
  <c r="Q672" i="4"/>
  <c r="P672" i="4"/>
  <c r="O672" i="4"/>
  <c r="N672" i="4"/>
  <c r="M672" i="4"/>
  <c r="K672" i="4"/>
  <c r="J672" i="4"/>
  <c r="L672" i="4" s="1"/>
  <c r="CE671" i="4"/>
  <c r="CD671" i="4" a="1"/>
  <c r="CD671" i="4" s="1"/>
  <c r="CC671" i="4" a="1"/>
  <c r="CC671" i="4" s="1"/>
  <c r="CB671" i="4" a="1"/>
  <c r="CB671" i="4" s="1"/>
  <c r="CA671" i="4" a="1"/>
  <c r="CA671" i="4" s="1"/>
  <c r="BZ671" i="4" a="1"/>
  <c r="BZ671" i="4" s="1"/>
  <c r="BY671" i="4" a="1"/>
  <c r="BY671" i="4" s="1"/>
  <c r="BX671" i="4"/>
  <c r="BW671" i="4" a="1"/>
  <c r="BW671" i="4" s="1"/>
  <c r="BV671" i="4"/>
  <c r="BU671" i="4" a="1"/>
  <c r="BU671" i="4" s="1"/>
  <c r="BT671" i="4" a="1"/>
  <c r="BT671" i="4" s="1"/>
  <c r="BS671" i="4"/>
  <c r="BR671" i="4" a="1"/>
  <c r="BR671" i="4" s="1"/>
  <c r="BQ671" i="4" a="1"/>
  <c r="BQ671" i="4" s="1"/>
  <c r="BP671" i="4" a="1"/>
  <c r="BP671" i="4" s="1"/>
  <c r="BO671" i="4" a="1"/>
  <c r="BO671" i="4" s="1"/>
  <c r="BN671" i="4" a="1"/>
  <c r="BN671" i="4" s="1"/>
  <c r="BM671" i="4" a="1"/>
  <c r="BM671" i="4" s="1"/>
  <c r="BL671" i="4" a="1"/>
  <c r="BL671" i="4" s="1"/>
  <c r="BK671" i="4"/>
  <c r="BJ671" i="4"/>
  <c r="BI671" i="4" a="1"/>
  <c r="BI671" i="4" s="1"/>
  <c r="BH671" i="4"/>
  <c r="BG671" i="4"/>
  <c r="BF671" i="4"/>
  <c r="BE671" i="4"/>
  <c r="BD671" i="4"/>
  <c r="AX671" i="4"/>
  <c r="AW671" i="4"/>
  <c r="AV671" i="4" a="1"/>
  <c r="AV671" i="4" s="1"/>
  <c r="AU671" i="4"/>
  <c r="AT671" i="4"/>
  <c r="AS671" i="4"/>
  <c r="AR671" i="4"/>
  <c r="AQ671" i="4" a="1"/>
  <c r="AQ671" i="4" s="1"/>
  <c r="AO671" i="4"/>
  <c r="AN671" i="4" a="1"/>
  <c r="AN671" i="4" s="1"/>
  <c r="AM671" i="4"/>
  <c r="AL671" i="4"/>
  <c r="AK671" i="4" a="1"/>
  <c r="AK671" i="4" s="1"/>
  <c r="AJ671" i="4"/>
  <c r="AI671" i="4"/>
  <c r="AG671" i="4"/>
  <c r="AF671" i="4"/>
  <c r="AE671" i="4"/>
  <c r="AD671" i="4"/>
  <c r="AC671" i="4"/>
  <c r="AA671" i="4"/>
  <c r="Y671" i="4"/>
  <c r="W671" i="4"/>
  <c r="V671" i="4"/>
  <c r="U671" i="4"/>
  <c r="R671" i="4"/>
  <c r="Q671" i="4"/>
  <c r="P671" i="4"/>
  <c r="O671" i="4"/>
  <c r="N671" i="4"/>
  <c r="M671" i="4"/>
  <c r="K671" i="4"/>
  <c r="J671" i="4"/>
  <c r="L671" i="4" s="1"/>
  <c r="CE670" i="4"/>
  <c r="CD670" i="4" a="1"/>
  <c r="CD670" i="4" s="1"/>
  <c r="CC670" i="4" a="1"/>
  <c r="CC670" i="4" s="1"/>
  <c r="CB670" i="4" a="1"/>
  <c r="CB670" i="4" s="1"/>
  <c r="CA670" i="4" a="1"/>
  <c r="CA670" i="4" s="1"/>
  <c r="BZ670" i="4" a="1"/>
  <c r="BZ670" i="4" s="1"/>
  <c r="BY670" i="4" a="1"/>
  <c r="BY670" i="4" s="1"/>
  <c r="BX670" i="4"/>
  <c r="BW670" i="4" a="1"/>
  <c r="BW670" i="4" s="1"/>
  <c r="BV670" i="4"/>
  <c r="BU670" i="4" a="1"/>
  <c r="BU670" i="4" s="1"/>
  <c r="BT670" i="4" a="1"/>
  <c r="BT670" i="4" s="1"/>
  <c r="BS670" i="4"/>
  <c r="BR670" i="4" a="1"/>
  <c r="BR670" i="4" s="1"/>
  <c r="BQ670" i="4" a="1"/>
  <c r="BQ670" i="4" s="1"/>
  <c r="BP670" i="4" a="1"/>
  <c r="BP670" i="4" s="1"/>
  <c r="BO670" i="4" a="1"/>
  <c r="BO670" i="4" s="1"/>
  <c r="BN670" i="4" a="1"/>
  <c r="BN670" i="4" s="1"/>
  <c r="BM670" i="4" a="1"/>
  <c r="BM670" i="4" s="1"/>
  <c r="BL670" i="4" a="1"/>
  <c r="BL670" i="4" s="1"/>
  <c r="BK670" i="4"/>
  <c r="BJ670" i="4"/>
  <c r="BI670" i="4" a="1"/>
  <c r="BI670" i="4" s="1"/>
  <c r="BH670" i="4"/>
  <c r="BG670" i="4"/>
  <c r="BF670" i="4"/>
  <c r="BE670" i="4"/>
  <c r="BD670" i="4"/>
  <c r="AX670" i="4"/>
  <c r="AW670" i="4"/>
  <c r="AV670" i="4" a="1"/>
  <c r="AV670" i="4" s="1"/>
  <c r="AU670" i="4"/>
  <c r="AT670" i="4"/>
  <c r="AS670" i="4"/>
  <c r="AR670" i="4"/>
  <c r="AQ670" i="4" a="1"/>
  <c r="AQ670" i="4" s="1"/>
  <c r="AO670" i="4"/>
  <c r="AN670" i="4" a="1"/>
  <c r="AN670" i="4" s="1"/>
  <c r="AM670" i="4"/>
  <c r="AL670" i="4"/>
  <c r="AK670" i="4" a="1"/>
  <c r="AK670" i="4" s="1"/>
  <c r="AJ670" i="4"/>
  <c r="AI670" i="4"/>
  <c r="AG670" i="4"/>
  <c r="AF670" i="4"/>
  <c r="AE670" i="4"/>
  <c r="AD670" i="4"/>
  <c r="AC670" i="4"/>
  <c r="AA670" i="4"/>
  <c r="Y670" i="4"/>
  <c r="W670" i="4"/>
  <c r="V670" i="4"/>
  <c r="U670" i="4"/>
  <c r="R670" i="4"/>
  <c r="Q670" i="4"/>
  <c r="P670" i="4"/>
  <c r="O670" i="4"/>
  <c r="N670" i="4"/>
  <c r="M670" i="4"/>
  <c r="K670" i="4"/>
  <c r="J670" i="4"/>
  <c r="L670" i="4" s="1"/>
  <c r="CE669" i="4"/>
  <c r="CD669" i="4" a="1"/>
  <c r="CD669" i="4" s="1"/>
  <c r="CC669" i="4" a="1"/>
  <c r="CC669" i="4" s="1"/>
  <c r="CB669" i="4" a="1"/>
  <c r="CB669" i="4" s="1"/>
  <c r="CA669" i="4" a="1"/>
  <c r="CA669" i="4" s="1"/>
  <c r="BZ669" i="4" a="1"/>
  <c r="BZ669" i="4" s="1"/>
  <c r="BY669" i="4" a="1"/>
  <c r="BY669" i="4" s="1"/>
  <c r="BX669" i="4"/>
  <c r="BW669" i="4" a="1"/>
  <c r="BW669" i="4" s="1"/>
  <c r="BV669" i="4"/>
  <c r="BU669" i="4" a="1"/>
  <c r="BU669" i="4" s="1"/>
  <c r="BT669" i="4" a="1"/>
  <c r="BT669" i="4" s="1"/>
  <c r="BS669" i="4"/>
  <c r="BR669" i="4" a="1"/>
  <c r="BR669" i="4" s="1"/>
  <c r="BQ669" i="4" a="1"/>
  <c r="BQ669" i="4" s="1"/>
  <c r="BP669" i="4" a="1"/>
  <c r="BP669" i="4" s="1"/>
  <c r="BO669" i="4" a="1"/>
  <c r="BO669" i="4" s="1"/>
  <c r="BN669" i="4" a="1"/>
  <c r="BN669" i="4" s="1"/>
  <c r="BM669" i="4" a="1"/>
  <c r="BM669" i="4" s="1"/>
  <c r="BL669" i="4" a="1"/>
  <c r="BL669" i="4" s="1"/>
  <c r="BK669" i="4"/>
  <c r="BJ669" i="4"/>
  <c r="BI669" i="4" a="1"/>
  <c r="BI669" i="4" s="1"/>
  <c r="BH669" i="4"/>
  <c r="BG669" i="4"/>
  <c r="BF669" i="4"/>
  <c r="BE669" i="4"/>
  <c r="BD669" i="4"/>
  <c r="AX669" i="4"/>
  <c r="AW669" i="4"/>
  <c r="AV669" i="4" a="1"/>
  <c r="AV669" i="4" s="1"/>
  <c r="AU669" i="4"/>
  <c r="AT669" i="4"/>
  <c r="AS669" i="4"/>
  <c r="AR669" i="4"/>
  <c r="AQ669" i="4" a="1"/>
  <c r="AQ669" i="4" s="1"/>
  <c r="AO669" i="4"/>
  <c r="AN669" i="4" a="1"/>
  <c r="AN669" i="4" s="1"/>
  <c r="AM669" i="4"/>
  <c r="AL669" i="4"/>
  <c r="AK669" i="4" a="1"/>
  <c r="AK669" i="4" s="1"/>
  <c r="AJ669" i="4"/>
  <c r="AI669" i="4"/>
  <c r="AG669" i="4"/>
  <c r="AF669" i="4"/>
  <c r="AE669" i="4"/>
  <c r="AD669" i="4"/>
  <c r="AC669" i="4"/>
  <c r="AA669" i="4"/>
  <c r="Y669" i="4"/>
  <c r="W669" i="4"/>
  <c r="V669" i="4"/>
  <c r="U669" i="4"/>
  <c r="R669" i="4"/>
  <c r="Q669" i="4"/>
  <c r="P669" i="4"/>
  <c r="O669" i="4"/>
  <c r="N669" i="4"/>
  <c r="M669" i="4"/>
  <c r="K669" i="4"/>
  <c r="J669" i="4"/>
  <c r="L669" i="4" s="1"/>
  <c r="CE668" i="4"/>
  <c r="CD668" i="4" a="1"/>
  <c r="CD668" i="4" s="1"/>
  <c r="CC668" i="4" a="1"/>
  <c r="CC668" i="4" s="1"/>
  <c r="CB668" i="4" a="1"/>
  <c r="CB668" i="4" s="1"/>
  <c r="CA668" i="4" a="1"/>
  <c r="CA668" i="4" s="1"/>
  <c r="BZ668" i="4" a="1"/>
  <c r="BZ668" i="4" s="1"/>
  <c r="BY668" i="4" a="1"/>
  <c r="BY668" i="4" s="1"/>
  <c r="BX668" i="4"/>
  <c r="BW668" i="4" a="1"/>
  <c r="BW668" i="4" s="1"/>
  <c r="BV668" i="4"/>
  <c r="BU668" i="4" a="1"/>
  <c r="BU668" i="4" s="1"/>
  <c r="BT668" i="4" a="1"/>
  <c r="BT668" i="4" s="1"/>
  <c r="BS668" i="4"/>
  <c r="BR668" i="4" a="1"/>
  <c r="BR668" i="4" s="1"/>
  <c r="BQ668" i="4" a="1"/>
  <c r="BQ668" i="4" s="1"/>
  <c r="BP668" i="4" a="1"/>
  <c r="BP668" i="4" s="1"/>
  <c r="BO668" i="4" a="1"/>
  <c r="BO668" i="4" s="1"/>
  <c r="BN668" i="4" a="1"/>
  <c r="BN668" i="4" s="1"/>
  <c r="BM668" i="4" a="1"/>
  <c r="BM668" i="4" s="1"/>
  <c r="BL668" i="4" a="1"/>
  <c r="BL668" i="4" s="1"/>
  <c r="BK668" i="4"/>
  <c r="BJ668" i="4"/>
  <c r="BI668" i="4" a="1"/>
  <c r="BI668" i="4" s="1"/>
  <c r="BH668" i="4"/>
  <c r="BG668" i="4"/>
  <c r="BF668" i="4"/>
  <c r="BE668" i="4"/>
  <c r="BD668" i="4"/>
  <c r="AX668" i="4"/>
  <c r="AW668" i="4"/>
  <c r="AV668" i="4" a="1"/>
  <c r="AV668" i="4" s="1"/>
  <c r="AU668" i="4"/>
  <c r="AT668" i="4"/>
  <c r="AS668" i="4"/>
  <c r="AR668" i="4"/>
  <c r="AQ668" i="4" a="1"/>
  <c r="AQ668" i="4" s="1"/>
  <c r="AO668" i="4"/>
  <c r="AN668" i="4" a="1"/>
  <c r="AN668" i="4" s="1"/>
  <c r="AM668" i="4"/>
  <c r="AL668" i="4"/>
  <c r="AK668" i="4" a="1"/>
  <c r="AK668" i="4" s="1"/>
  <c r="AJ668" i="4"/>
  <c r="AI668" i="4"/>
  <c r="AG668" i="4"/>
  <c r="AF668" i="4"/>
  <c r="AE668" i="4"/>
  <c r="AD668" i="4"/>
  <c r="AC668" i="4"/>
  <c r="AA668" i="4"/>
  <c r="Y668" i="4"/>
  <c r="W668" i="4"/>
  <c r="V668" i="4"/>
  <c r="U668" i="4"/>
  <c r="R668" i="4"/>
  <c r="Q668" i="4"/>
  <c r="P668" i="4"/>
  <c r="O668" i="4"/>
  <c r="N668" i="4"/>
  <c r="M668" i="4"/>
  <c r="K668" i="4"/>
  <c r="J668" i="4"/>
  <c r="L668" i="4" s="1"/>
  <c r="CE667" i="4"/>
  <c r="CD667" i="4" a="1"/>
  <c r="CD667" i="4" s="1"/>
  <c r="CC667" i="4" a="1"/>
  <c r="CC667" i="4" s="1"/>
  <c r="CB667" i="4" a="1"/>
  <c r="CB667" i="4" s="1"/>
  <c r="CA667" i="4" a="1"/>
  <c r="CA667" i="4" s="1"/>
  <c r="BZ667" i="4" a="1"/>
  <c r="BZ667" i="4" s="1"/>
  <c r="BY667" i="4" a="1"/>
  <c r="BY667" i="4" s="1"/>
  <c r="BX667" i="4"/>
  <c r="BW667" i="4" a="1"/>
  <c r="BW667" i="4" s="1"/>
  <c r="BV667" i="4"/>
  <c r="BU667" i="4" a="1"/>
  <c r="BU667" i="4" s="1"/>
  <c r="BT667" i="4" a="1"/>
  <c r="BT667" i="4" s="1"/>
  <c r="BS667" i="4"/>
  <c r="BR667" i="4" a="1"/>
  <c r="BR667" i="4" s="1"/>
  <c r="BQ667" i="4" a="1"/>
  <c r="BQ667" i="4" s="1"/>
  <c r="BP667" i="4" a="1"/>
  <c r="BP667" i="4" s="1"/>
  <c r="BO667" i="4" a="1"/>
  <c r="BO667" i="4" s="1"/>
  <c r="BN667" i="4" a="1"/>
  <c r="BN667" i="4" s="1"/>
  <c r="BM667" i="4" a="1"/>
  <c r="BM667" i="4" s="1"/>
  <c r="BL667" i="4" a="1"/>
  <c r="BL667" i="4" s="1"/>
  <c r="BK667" i="4"/>
  <c r="BJ667" i="4"/>
  <c r="BI667" i="4" a="1"/>
  <c r="BI667" i="4" s="1"/>
  <c r="BH667" i="4"/>
  <c r="BG667" i="4"/>
  <c r="BF667" i="4"/>
  <c r="BE667" i="4"/>
  <c r="BD667" i="4"/>
  <c r="AX667" i="4"/>
  <c r="AW667" i="4"/>
  <c r="AV667" i="4" a="1"/>
  <c r="AV667" i="4" s="1"/>
  <c r="AU667" i="4"/>
  <c r="AT667" i="4"/>
  <c r="AS667" i="4"/>
  <c r="AR667" i="4"/>
  <c r="AQ667" i="4" a="1"/>
  <c r="AQ667" i="4" s="1"/>
  <c r="AO667" i="4"/>
  <c r="AN667" i="4" a="1"/>
  <c r="AN667" i="4" s="1"/>
  <c r="AM667" i="4"/>
  <c r="AL667" i="4"/>
  <c r="AK667" i="4" a="1"/>
  <c r="AK667" i="4" s="1"/>
  <c r="AJ667" i="4"/>
  <c r="AI667" i="4"/>
  <c r="AG667" i="4"/>
  <c r="AF667" i="4"/>
  <c r="AE667" i="4"/>
  <c r="AD667" i="4"/>
  <c r="AC667" i="4"/>
  <c r="AA667" i="4"/>
  <c r="Y667" i="4"/>
  <c r="W667" i="4"/>
  <c r="V667" i="4"/>
  <c r="U667" i="4"/>
  <c r="R667" i="4"/>
  <c r="Q667" i="4"/>
  <c r="P667" i="4"/>
  <c r="O667" i="4"/>
  <c r="N667" i="4"/>
  <c r="M667" i="4"/>
  <c r="K667" i="4"/>
  <c r="J667" i="4"/>
  <c r="L667" i="4" s="1"/>
  <c r="CE666" i="4"/>
  <c r="CD666" i="4" a="1"/>
  <c r="CD666" i="4" s="1"/>
  <c r="CC666" i="4" a="1"/>
  <c r="CC666" i="4" s="1"/>
  <c r="CB666" i="4" a="1"/>
  <c r="CB666" i="4" s="1"/>
  <c r="CA666" i="4" a="1"/>
  <c r="CA666" i="4" s="1"/>
  <c r="BZ666" i="4" a="1"/>
  <c r="BZ666" i="4" s="1"/>
  <c r="BY666" i="4" a="1"/>
  <c r="BY666" i="4" s="1"/>
  <c r="BX666" i="4"/>
  <c r="BW666" i="4" a="1"/>
  <c r="BW666" i="4" s="1"/>
  <c r="BV666" i="4"/>
  <c r="BU666" i="4" a="1"/>
  <c r="BU666" i="4" s="1"/>
  <c r="BT666" i="4" a="1"/>
  <c r="BT666" i="4" s="1"/>
  <c r="BS666" i="4"/>
  <c r="BR666" i="4" a="1"/>
  <c r="BR666" i="4" s="1"/>
  <c r="BQ666" i="4" a="1"/>
  <c r="BQ666" i="4" s="1"/>
  <c r="BP666" i="4" a="1"/>
  <c r="BP666" i="4" s="1"/>
  <c r="BO666" i="4" a="1"/>
  <c r="BO666" i="4" s="1"/>
  <c r="BN666" i="4" a="1"/>
  <c r="BN666" i="4" s="1"/>
  <c r="BM666" i="4" a="1"/>
  <c r="BM666" i="4" s="1"/>
  <c r="BL666" i="4" a="1"/>
  <c r="BL666" i="4" s="1"/>
  <c r="BK666" i="4"/>
  <c r="BJ666" i="4"/>
  <c r="BI666" i="4" a="1"/>
  <c r="BI666" i="4" s="1"/>
  <c r="BH666" i="4"/>
  <c r="BG666" i="4"/>
  <c r="BF666" i="4"/>
  <c r="BE666" i="4"/>
  <c r="BD666" i="4"/>
  <c r="AX666" i="4"/>
  <c r="AW666" i="4"/>
  <c r="AV666" i="4" a="1"/>
  <c r="AV666" i="4" s="1"/>
  <c r="AU666" i="4"/>
  <c r="AT666" i="4"/>
  <c r="AS666" i="4"/>
  <c r="AR666" i="4"/>
  <c r="AQ666" i="4" a="1"/>
  <c r="AQ666" i="4" s="1"/>
  <c r="AO666" i="4"/>
  <c r="AN666" i="4" a="1"/>
  <c r="AN666" i="4" s="1"/>
  <c r="AM666" i="4"/>
  <c r="AL666" i="4"/>
  <c r="AK666" i="4" a="1"/>
  <c r="AK666" i="4" s="1"/>
  <c r="AJ666" i="4"/>
  <c r="AI666" i="4"/>
  <c r="AG666" i="4"/>
  <c r="AF666" i="4"/>
  <c r="AE666" i="4"/>
  <c r="AD666" i="4"/>
  <c r="AC666" i="4"/>
  <c r="AA666" i="4"/>
  <c r="Y666" i="4"/>
  <c r="W666" i="4"/>
  <c r="V666" i="4"/>
  <c r="U666" i="4"/>
  <c r="R666" i="4"/>
  <c r="Q666" i="4"/>
  <c r="P666" i="4"/>
  <c r="O666" i="4"/>
  <c r="N666" i="4"/>
  <c r="M666" i="4"/>
  <c r="K666" i="4"/>
  <c r="J666" i="4"/>
  <c r="L666" i="4" s="1"/>
  <c r="CE665" i="4"/>
  <c r="CD665" i="4" a="1"/>
  <c r="CD665" i="4" s="1"/>
  <c r="CC665" i="4" a="1"/>
  <c r="CC665" i="4" s="1"/>
  <c r="CB665" i="4" a="1"/>
  <c r="CB665" i="4" s="1"/>
  <c r="CA665" i="4" a="1"/>
  <c r="CA665" i="4" s="1"/>
  <c r="BZ665" i="4" a="1"/>
  <c r="BZ665" i="4" s="1"/>
  <c r="BY665" i="4" a="1"/>
  <c r="BY665" i="4" s="1"/>
  <c r="BX665" i="4"/>
  <c r="BW665" i="4" a="1"/>
  <c r="BW665" i="4" s="1"/>
  <c r="BV665" i="4"/>
  <c r="BU665" i="4" a="1"/>
  <c r="BU665" i="4" s="1"/>
  <c r="BT665" i="4" a="1"/>
  <c r="BT665" i="4" s="1"/>
  <c r="BS665" i="4"/>
  <c r="BR665" i="4" a="1"/>
  <c r="BR665" i="4" s="1"/>
  <c r="BQ665" i="4" a="1"/>
  <c r="BQ665" i="4" s="1"/>
  <c r="BP665" i="4" a="1"/>
  <c r="BP665" i="4" s="1"/>
  <c r="BO665" i="4" a="1"/>
  <c r="BO665" i="4" s="1"/>
  <c r="BN665" i="4" a="1"/>
  <c r="BN665" i="4" s="1"/>
  <c r="BM665" i="4" a="1"/>
  <c r="BM665" i="4" s="1"/>
  <c r="BL665" i="4" a="1"/>
  <c r="BL665" i="4" s="1"/>
  <c r="BK665" i="4"/>
  <c r="BJ665" i="4"/>
  <c r="BI665" i="4" a="1"/>
  <c r="BI665" i="4" s="1"/>
  <c r="BH665" i="4"/>
  <c r="BG665" i="4"/>
  <c r="BF665" i="4"/>
  <c r="BE665" i="4"/>
  <c r="BD665" i="4"/>
  <c r="AX665" i="4"/>
  <c r="AW665" i="4"/>
  <c r="AV665" i="4" a="1"/>
  <c r="AV665" i="4" s="1"/>
  <c r="AU665" i="4"/>
  <c r="AT665" i="4"/>
  <c r="AS665" i="4"/>
  <c r="AR665" i="4"/>
  <c r="AQ665" i="4" a="1"/>
  <c r="AQ665" i="4" s="1"/>
  <c r="AO665" i="4"/>
  <c r="AN665" i="4" a="1"/>
  <c r="AN665" i="4" s="1"/>
  <c r="AM665" i="4"/>
  <c r="AL665" i="4"/>
  <c r="AK665" i="4" a="1"/>
  <c r="AK665" i="4" s="1"/>
  <c r="AJ665" i="4"/>
  <c r="AI665" i="4"/>
  <c r="AG665" i="4"/>
  <c r="AF665" i="4"/>
  <c r="AE665" i="4"/>
  <c r="AD665" i="4"/>
  <c r="AC665" i="4"/>
  <c r="AA665" i="4"/>
  <c r="Y665" i="4"/>
  <c r="W665" i="4"/>
  <c r="V665" i="4"/>
  <c r="U665" i="4"/>
  <c r="R665" i="4"/>
  <c r="Q665" i="4"/>
  <c r="P665" i="4"/>
  <c r="O665" i="4"/>
  <c r="N665" i="4"/>
  <c r="M665" i="4"/>
  <c r="K665" i="4"/>
  <c r="J665" i="4"/>
  <c r="L665" i="4" s="1"/>
  <c r="CE664" i="4"/>
  <c r="CD664" i="4" a="1"/>
  <c r="CD664" i="4" s="1"/>
  <c r="CC664" i="4" a="1"/>
  <c r="CC664" i="4" s="1"/>
  <c r="CB664" i="4" a="1"/>
  <c r="CB664" i="4" s="1"/>
  <c r="CA664" i="4" a="1"/>
  <c r="CA664" i="4" s="1"/>
  <c r="BZ664" i="4" a="1"/>
  <c r="BZ664" i="4" s="1"/>
  <c r="BY664" i="4" a="1"/>
  <c r="BY664" i="4" s="1"/>
  <c r="BX664" i="4"/>
  <c r="BW664" i="4" a="1"/>
  <c r="BW664" i="4" s="1"/>
  <c r="BV664" i="4"/>
  <c r="BU664" i="4" a="1"/>
  <c r="BU664" i="4" s="1"/>
  <c r="BT664" i="4" a="1"/>
  <c r="BT664" i="4" s="1"/>
  <c r="BS664" i="4"/>
  <c r="BR664" i="4" a="1"/>
  <c r="BR664" i="4" s="1"/>
  <c r="BQ664" i="4" a="1"/>
  <c r="BQ664" i="4" s="1"/>
  <c r="BP664" i="4" a="1"/>
  <c r="BP664" i="4" s="1"/>
  <c r="BO664" i="4" a="1"/>
  <c r="BO664" i="4" s="1"/>
  <c r="BN664" i="4" a="1"/>
  <c r="BN664" i="4" s="1"/>
  <c r="BM664" i="4" a="1"/>
  <c r="BM664" i="4" s="1"/>
  <c r="BL664" i="4" a="1"/>
  <c r="BL664" i="4" s="1"/>
  <c r="BK664" i="4"/>
  <c r="BJ664" i="4"/>
  <c r="BI664" i="4" a="1"/>
  <c r="BI664" i="4" s="1"/>
  <c r="BH664" i="4"/>
  <c r="BG664" i="4"/>
  <c r="BF664" i="4"/>
  <c r="BE664" i="4"/>
  <c r="BD664" i="4"/>
  <c r="AX664" i="4"/>
  <c r="AW664" i="4"/>
  <c r="AV664" i="4" a="1"/>
  <c r="AV664" i="4" s="1"/>
  <c r="AU664" i="4"/>
  <c r="AT664" i="4"/>
  <c r="AS664" i="4"/>
  <c r="AR664" i="4"/>
  <c r="AQ664" i="4" a="1"/>
  <c r="AQ664" i="4" s="1"/>
  <c r="AO664" i="4"/>
  <c r="AN664" i="4" a="1"/>
  <c r="AN664" i="4" s="1"/>
  <c r="AM664" i="4"/>
  <c r="AL664" i="4"/>
  <c r="AK664" i="4" a="1"/>
  <c r="AK664" i="4" s="1"/>
  <c r="AJ664" i="4"/>
  <c r="AI664" i="4"/>
  <c r="AG664" i="4"/>
  <c r="AF664" i="4"/>
  <c r="AE664" i="4"/>
  <c r="AD664" i="4"/>
  <c r="AC664" i="4"/>
  <c r="AA664" i="4"/>
  <c r="Y664" i="4"/>
  <c r="W664" i="4"/>
  <c r="V664" i="4"/>
  <c r="U664" i="4"/>
  <c r="R664" i="4"/>
  <c r="Q664" i="4"/>
  <c r="P664" i="4"/>
  <c r="O664" i="4"/>
  <c r="N664" i="4"/>
  <c r="M664" i="4"/>
  <c r="K664" i="4"/>
  <c r="J664" i="4"/>
  <c r="L664" i="4" s="1"/>
  <c r="CE663" i="4"/>
  <c r="CD663" i="4" a="1"/>
  <c r="CD663" i="4" s="1"/>
  <c r="CC663" i="4" a="1"/>
  <c r="CC663" i="4" s="1"/>
  <c r="CB663" i="4" a="1"/>
  <c r="CB663" i="4" s="1"/>
  <c r="CA663" i="4" a="1"/>
  <c r="CA663" i="4" s="1"/>
  <c r="BZ663" i="4" a="1"/>
  <c r="BZ663" i="4" s="1"/>
  <c r="BY663" i="4" a="1"/>
  <c r="BY663" i="4" s="1"/>
  <c r="BX663" i="4"/>
  <c r="BW663" i="4" a="1"/>
  <c r="BW663" i="4" s="1"/>
  <c r="BV663" i="4"/>
  <c r="BU663" i="4" a="1"/>
  <c r="BU663" i="4" s="1"/>
  <c r="BT663" i="4" a="1"/>
  <c r="BT663" i="4" s="1"/>
  <c r="BS663" i="4"/>
  <c r="BR663" i="4" a="1"/>
  <c r="BR663" i="4" s="1"/>
  <c r="BQ663" i="4" a="1"/>
  <c r="BQ663" i="4" s="1"/>
  <c r="BP663" i="4" a="1"/>
  <c r="BP663" i="4" s="1"/>
  <c r="BO663" i="4" a="1"/>
  <c r="BO663" i="4" s="1"/>
  <c r="BN663" i="4" a="1"/>
  <c r="BN663" i="4" s="1"/>
  <c r="BM663" i="4" a="1"/>
  <c r="BM663" i="4" s="1"/>
  <c r="BL663" i="4" a="1"/>
  <c r="BL663" i="4" s="1"/>
  <c r="BK663" i="4"/>
  <c r="BJ663" i="4"/>
  <c r="BI663" i="4" a="1"/>
  <c r="BI663" i="4" s="1"/>
  <c r="BH663" i="4"/>
  <c r="BG663" i="4"/>
  <c r="BF663" i="4"/>
  <c r="BE663" i="4"/>
  <c r="BD663" i="4"/>
  <c r="AX663" i="4"/>
  <c r="AW663" i="4"/>
  <c r="AV663" i="4" a="1"/>
  <c r="AV663" i="4" s="1"/>
  <c r="AU663" i="4"/>
  <c r="AT663" i="4"/>
  <c r="AS663" i="4"/>
  <c r="AR663" i="4"/>
  <c r="AQ663" i="4" a="1"/>
  <c r="AQ663" i="4" s="1"/>
  <c r="AO663" i="4"/>
  <c r="AN663" i="4" a="1"/>
  <c r="AN663" i="4" s="1"/>
  <c r="AM663" i="4"/>
  <c r="AL663" i="4"/>
  <c r="AK663" i="4" a="1"/>
  <c r="AK663" i="4" s="1"/>
  <c r="AJ663" i="4"/>
  <c r="AI663" i="4"/>
  <c r="AG663" i="4"/>
  <c r="AF663" i="4"/>
  <c r="AE663" i="4"/>
  <c r="AD663" i="4"/>
  <c r="AC663" i="4"/>
  <c r="AA663" i="4"/>
  <c r="Y663" i="4"/>
  <c r="W663" i="4"/>
  <c r="V663" i="4"/>
  <c r="U663" i="4"/>
  <c r="R663" i="4"/>
  <c r="Q663" i="4"/>
  <c r="P663" i="4"/>
  <c r="O663" i="4"/>
  <c r="N663" i="4"/>
  <c r="M663" i="4"/>
  <c r="K663" i="4"/>
  <c r="J663" i="4"/>
  <c r="L663" i="4" s="1"/>
  <c r="CE662" i="4"/>
  <c r="CD662" i="4" a="1"/>
  <c r="CD662" i="4" s="1"/>
  <c r="CC662" i="4" a="1"/>
  <c r="CC662" i="4" s="1"/>
  <c r="CB662" i="4" a="1"/>
  <c r="CB662" i="4" s="1"/>
  <c r="CA662" i="4" a="1"/>
  <c r="CA662" i="4" s="1"/>
  <c r="BZ662" i="4" a="1"/>
  <c r="BZ662" i="4" s="1"/>
  <c r="BY662" i="4" a="1"/>
  <c r="BY662" i="4" s="1"/>
  <c r="BX662" i="4"/>
  <c r="BW662" i="4" a="1"/>
  <c r="BW662" i="4" s="1"/>
  <c r="BV662" i="4"/>
  <c r="BU662" i="4" a="1"/>
  <c r="BU662" i="4" s="1"/>
  <c r="BT662" i="4" a="1"/>
  <c r="BT662" i="4" s="1"/>
  <c r="BS662" i="4"/>
  <c r="BR662" i="4" a="1"/>
  <c r="BR662" i="4" s="1"/>
  <c r="BQ662" i="4" a="1"/>
  <c r="BQ662" i="4" s="1"/>
  <c r="BP662" i="4" a="1"/>
  <c r="BP662" i="4" s="1"/>
  <c r="BO662" i="4" a="1"/>
  <c r="BO662" i="4" s="1"/>
  <c r="BN662" i="4" a="1"/>
  <c r="BN662" i="4" s="1"/>
  <c r="BM662" i="4" a="1"/>
  <c r="BM662" i="4" s="1"/>
  <c r="BL662" i="4" a="1"/>
  <c r="BL662" i="4" s="1"/>
  <c r="BK662" i="4"/>
  <c r="BJ662" i="4"/>
  <c r="BI662" i="4" a="1"/>
  <c r="BI662" i="4" s="1"/>
  <c r="BH662" i="4"/>
  <c r="BG662" i="4"/>
  <c r="BF662" i="4"/>
  <c r="BE662" i="4"/>
  <c r="BD662" i="4"/>
  <c r="AX662" i="4"/>
  <c r="AW662" i="4"/>
  <c r="AV662" i="4" a="1"/>
  <c r="AV662" i="4" s="1"/>
  <c r="AU662" i="4"/>
  <c r="AT662" i="4"/>
  <c r="AS662" i="4"/>
  <c r="AR662" i="4"/>
  <c r="AQ662" i="4" a="1"/>
  <c r="AQ662" i="4" s="1"/>
  <c r="AO662" i="4"/>
  <c r="AN662" i="4" a="1"/>
  <c r="AN662" i="4" s="1"/>
  <c r="AM662" i="4"/>
  <c r="AL662" i="4"/>
  <c r="AK662" i="4" a="1"/>
  <c r="AK662" i="4" s="1"/>
  <c r="AJ662" i="4"/>
  <c r="AI662" i="4"/>
  <c r="AG662" i="4"/>
  <c r="AF662" i="4"/>
  <c r="AE662" i="4"/>
  <c r="AD662" i="4"/>
  <c r="AC662" i="4"/>
  <c r="AA662" i="4"/>
  <c r="Y662" i="4"/>
  <c r="W662" i="4"/>
  <c r="V662" i="4"/>
  <c r="U662" i="4"/>
  <c r="R662" i="4"/>
  <c r="Q662" i="4"/>
  <c r="P662" i="4"/>
  <c r="O662" i="4"/>
  <c r="N662" i="4"/>
  <c r="M662" i="4"/>
  <c r="K662" i="4"/>
  <c r="J662" i="4"/>
  <c r="L662" i="4" s="1"/>
  <c r="CE661" i="4"/>
  <c r="CD661" i="4" a="1"/>
  <c r="CD661" i="4" s="1"/>
  <c r="CC661" i="4" a="1"/>
  <c r="CC661" i="4" s="1"/>
  <c r="CB661" i="4" a="1"/>
  <c r="CB661" i="4" s="1"/>
  <c r="CA661" i="4" a="1"/>
  <c r="CA661" i="4" s="1"/>
  <c r="BZ661" i="4" a="1"/>
  <c r="BZ661" i="4" s="1"/>
  <c r="BY661" i="4" a="1"/>
  <c r="BY661" i="4" s="1"/>
  <c r="BX661" i="4"/>
  <c r="BW661" i="4" a="1"/>
  <c r="BW661" i="4" s="1"/>
  <c r="BV661" i="4"/>
  <c r="BU661" i="4" a="1"/>
  <c r="BU661" i="4" s="1"/>
  <c r="BT661" i="4" a="1"/>
  <c r="BT661" i="4" s="1"/>
  <c r="BS661" i="4"/>
  <c r="BR661" i="4" a="1"/>
  <c r="BR661" i="4" s="1"/>
  <c r="BQ661" i="4" a="1"/>
  <c r="BQ661" i="4" s="1"/>
  <c r="BP661" i="4" a="1"/>
  <c r="BP661" i="4" s="1"/>
  <c r="BO661" i="4" a="1"/>
  <c r="BO661" i="4" s="1"/>
  <c r="BN661" i="4" a="1"/>
  <c r="BN661" i="4" s="1"/>
  <c r="BM661" i="4" a="1"/>
  <c r="BM661" i="4" s="1"/>
  <c r="BL661" i="4" a="1"/>
  <c r="BL661" i="4" s="1"/>
  <c r="BK661" i="4"/>
  <c r="BJ661" i="4"/>
  <c r="BI661" i="4" a="1"/>
  <c r="BI661" i="4" s="1"/>
  <c r="BH661" i="4"/>
  <c r="BG661" i="4"/>
  <c r="BF661" i="4"/>
  <c r="BE661" i="4"/>
  <c r="BD661" i="4"/>
  <c r="AX661" i="4"/>
  <c r="AW661" i="4"/>
  <c r="AV661" i="4" a="1"/>
  <c r="AV661" i="4" s="1"/>
  <c r="AU661" i="4"/>
  <c r="AT661" i="4"/>
  <c r="AS661" i="4"/>
  <c r="AR661" i="4"/>
  <c r="AQ661" i="4" a="1"/>
  <c r="AQ661" i="4" s="1"/>
  <c r="AO661" i="4"/>
  <c r="AN661" i="4" a="1"/>
  <c r="AN661" i="4" s="1"/>
  <c r="AM661" i="4"/>
  <c r="AL661" i="4"/>
  <c r="AK661" i="4" a="1"/>
  <c r="AK661" i="4" s="1"/>
  <c r="AJ661" i="4"/>
  <c r="AI661" i="4"/>
  <c r="AG661" i="4"/>
  <c r="AF661" i="4"/>
  <c r="AE661" i="4"/>
  <c r="AD661" i="4"/>
  <c r="AC661" i="4"/>
  <c r="AA661" i="4"/>
  <c r="Y661" i="4"/>
  <c r="W661" i="4"/>
  <c r="V661" i="4"/>
  <c r="U661" i="4"/>
  <c r="R661" i="4"/>
  <c r="Q661" i="4"/>
  <c r="P661" i="4"/>
  <c r="O661" i="4"/>
  <c r="N661" i="4"/>
  <c r="M661" i="4"/>
  <c r="K661" i="4"/>
  <c r="J661" i="4"/>
  <c r="L661" i="4" s="1"/>
  <c r="CE660" i="4"/>
  <c r="CD660" i="4" a="1"/>
  <c r="CD660" i="4" s="1"/>
  <c r="CC660" i="4" a="1"/>
  <c r="CC660" i="4" s="1"/>
  <c r="CB660" i="4" a="1"/>
  <c r="CB660" i="4" s="1"/>
  <c r="CA660" i="4" a="1"/>
  <c r="CA660" i="4" s="1"/>
  <c r="BZ660" i="4" a="1"/>
  <c r="BZ660" i="4" s="1"/>
  <c r="BY660" i="4" a="1"/>
  <c r="BY660" i="4" s="1"/>
  <c r="BX660" i="4"/>
  <c r="BW660" i="4" a="1"/>
  <c r="BW660" i="4" s="1"/>
  <c r="BV660" i="4"/>
  <c r="BU660" i="4" a="1"/>
  <c r="BU660" i="4" s="1"/>
  <c r="BT660" i="4" a="1"/>
  <c r="BT660" i="4" s="1"/>
  <c r="BS660" i="4"/>
  <c r="BR660" i="4" a="1"/>
  <c r="BR660" i="4" s="1"/>
  <c r="BQ660" i="4" a="1"/>
  <c r="BQ660" i="4" s="1"/>
  <c r="BP660" i="4" a="1"/>
  <c r="BP660" i="4" s="1"/>
  <c r="BO660" i="4" a="1"/>
  <c r="BO660" i="4" s="1"/>
  <c r="BN660" i="4" a="1"/>
  <c r="BN660" i="4" s="1"/>
  <c r="BM660" i="4" a="1"/>
  <c r="BM660" i="4" s="1"/>
  <c r="BL660" i="4" a="1"/>
  <c r="BL660" i="4" s="1"/>
  <c r="BK660" i="4"/>
  <c r="BJ660" i="4"/>
  <c r="BI660" i="4" a="1"/>
  <c r="BI660" i="4" s="1"/>
  <c r="BH660" i="4"/>
  <c r="BG660" i="4"/>
  <c r="BF660" i="4"/>
  <c r="BE660" i="4"/>
  <c r="BD660" i="4"/>
  <c r="AX660" i="4"/>
  <c r="AW660" i="4"/>
  <c r="AV660" i="4" a="1"/>
  <c r="AV660" i="4" s="1"/>
  <c r="AU660" i="4"/>
  <c r="AT660" i="4"/>
  <c r="AS660" i="4"/>
  <c r="AR660" i="4"/>
  <c r="AQ660" i="4" a="1"/>
  <c r="AQ660" i="4" s="1"/>
  <c r="AO660" i="4"/>
  <c r="AN660" i="4" a="1"/>
  <c r="AN660" i="4" s="1"/>
  <c r="AM660" i="4"/>
  <c r="AL660" i="4"/>
  <c r="AK660" i="4" a="1"/>
  <c r="AK660" i="4" s="1"/>
  <c r="AJ660" i="4"/>
  <c r="AI660" i="4"/>
  <c r="AG660" i="4"/>
  <c r="AF660" i="4"/>
  <c r="AE660" i="4"/>
  <c r="AD660" i="4"/>
  <c r="AC660" i="4"/>
  <c r="AA660" i="4"/>
  <c r="Y660" i="4"/>
  <c r="W660" i="4"/>
  <c r="V660" i="4"/>
  <c r="U660" i="4"/>
  <c r="R660" i="4"/>
  <c r="Q660" i="4"/>
  <c r="P660" i="4"/>
  <c r="O660" i="4"/>
  <c r="N660" i="4"/>
  <c r="M660" i="4"/>
  <c r="K660" i="4"/>
  <c r="J660" i="4"/>
  <c r="L660" i="4" s="1"/>
  <c r="CE659" i="4"/>
  <c r="CD659" i="4" a="1"/>
  <c r="CD659" i="4" s="1"/>
  <c r="CC659" i="4" a="1"/>
  <c r="CC659" i="4" s="1"/>
  <c r="CB659" i="4" a="1"/>
  <c r="CB659" i="4" s="1"/>
  <c r="CA659" i="4" a="1"/>
  <c r="CA659" i="4" s="1"/>
  <c r="BZ659" i="4" a="1"/>
  <c r="BZ659" i="4" s="1"/>
  <c r="BY659" i="4" a="1"/>
  <c r="BY659" i="4" s="1"/>
  <c r="BX659" i="4"/>
  <c r="BW659" i="4" a="1"/>
  <c r="BW659" i="4" s="1"/>
  <c r="BV659" i="4"/>
  <c r="BU659" i="4" a="1"/>
  <c r="BU659" i="4" s="1"/>
  <c r="BT659" i="4" a="1"/>
  <c r="BT659" i="4" s="1"/>
  <c r="BS659" i="4"/>
  <c r="BR659" i="4" a="1"/>
  <c r="BR659" i="4" s="1"/>
  <c r="BQ659" i="4" a="1"/>
  <c r="BQ659" i="4" s="1"/>
  <c r="BP659" i="4" a="1"/>
  <c r="BP659" i="4" s="1"/>
  <c r="BO659" i="4" a="1"/>
  <c r="BO659" i="4" s="1"/>
  <c r="BN659" i="4" a="1"/>
  <c r="BN659" i="4" s="1"/>
  <c r="BM659" i="4" a="1"/>
  <c r="BM659" i="4" s="1"/>
  <c r="BL659" i="4" a="1"/>
  <c r="BL659" i="4" s="1"/>
  <c r="BK659" i="4"/>
  <c r="BJ659" i="4"/>
  <c r="BI659" i="4" a="1"/>
  <c r="BI659" i="4" s="1"/>
  <c r="BH659" i="4"/>
  <c r="BG659" i="4"/>
  <c r="BF659" i="4"/>
  <c r="BE659" i="4"/>
  <c r="BD659" i="4"/>
  <c r="AX659" i="4"/>
  <c r="AW659" i="4"/>
  <c r="AV659" i="4" a="1"/>
  <c r="AV659" i="4" s="1"/>
  <c r="AU659" i="4"/>
  <c r="AT659" i="4"/>
  <c r="AS659" i="4"/>
  <c r="AR659" i="4"/>
  <c r="AQ659" i="4" a="1"/>
  <c r="AQ659" i="4" s="1"/>
  <c r="AO659" i="4"/>
  <c r="AN659" i="4" a="1"/>
  <c r="AN659" i="4" s="1"/>
  <c r="AM659" i="4"/>
  <c r="AL659" i="4"/>
  <c r="AK659" i="4" a="1"/>
  <c r="AK659" i="4" s="1"/>
  <c r="AJ659" i="4"/>
  <c r="AI659" i="4"/>
  <c r="AG659" i="4"/>
  <c r="AF659" i="4"/>
  <c r="AE659" i="4"/>
  <c r="AD659" i="4"/>
  <c r="AC659" i="4"/>
  <c r="AA659" i="4"/>
  <c r="Y659" i="4"/>
  <c r="W659" i="4"/>
  <c r="V659" i="4"/>
  <c r="U659" i="4"/>
  <c r="R659" i="4"/>
  <c r="Q659" i="4"/>
  <c r="P659" i="4"/>
  <c r="O659" i="4"/>
  <c r="N659" i="4"/>
  <c r="M659" i="4"/>
  <c r="K659" i="4"/>
  <c r="J659" i="4"/>
  <c r="L659" i="4" s="1"/>
  <c r="CE658" i="4"/>
  <c r="CD658" i="4" a="1"/>
  <c r="CD658" i="4" s="1"/>
  <c r="CC658" i="4" a="1"/>
  <c r="CC658" i="4" s="1"/>
  <c r="CB658" i="4" a="1"/>
  <c r="CB658" i="4" s="1"/>
  <c r="CA658" i="4" a="1"/>
  <c r="CA658" i="4" s="1"/>
  <c r="BZ658" i="4" a="1"/>
  <c r="BZ658" i="4" s="1"/>
  <c r="BY658" i="4" a="1"/>
  <c r="BY658" i="4" s="1"/>
  <c r="BX658" i="4"/>
  <c r="BW658" i="4" a="1"/>
  <c r="BW658" i="4" s="1"/>
  <c r="BV658" i="4"/>
  <c r="BU658" i="4" a="1"/>
  <c r="BU658" i="4" s="1"/>
  <c r="BT658" i="4" a="1"/>
  <c r="BT658" i="4" s="1"/>
  <c r="BS658" i="4"/>
  <c r="BR658" i="4" a="1"/>
  <c r="BR658" i="4" s="1"/>
  <c r="BQ658" i="4" a="1"/>
  <c r="BQ658" i="4" s="1"/>
  <c r="BP658" i="4" a="1"/>
  <c r="BP658" i="4" s="1"/>
  <c r="BO658" i="4" a="1"/>
  <c r="BO658" i="4" s="1"/>
  <c r="BN658" i="4" a="1"/>
  <c r="BN658" i="4" s="1"/>
  <c r="BM658" i="4" a="1"/>
  <c r="BM658" i="4" s="1"/>
  <c r="BL658" i="4" a="1"/>
  <c r="BL658" i="4" s="1"/>
  <c r="BK658" i="4"/>
  <c r="BJ658" i="4"/>
  <c r="BI658" i="4" a="1"/>
  <c r="BI658" i="4" s="1"/>
  <c r="BH658" i="4"/>
  <c r="BG658" i="4"/>
  <c r="BF658" i="4"/>
  <c r="BE658" i="4"/>
  <c r="BD658" i="4"/>
  <c r="AX658" i="4"/>
  <c r="AW658" i="4"/>
  <c r="AV658" i="4" a="1"/>
  <c r="AV658" i="4" s="1"/>
  <c r="AU658" i="4"/>
  <c r="AT658" i="4"/>
  <c r="AS658" i="4"/>
  <c r="AR658" i="4"/>
  <c r="AQ658" i="4" a="1"/>
  <c r="AQ658" i="4" s="1"/>
  <c r="AO658" i="4"/>
  <c r="AN658" i="4" a="1"/>
  <c r="AN658" i="4" s="1"/>
  <c r="AM658" i="4"/>
  <c r="AL658" i="4"/>
  <c r="AK658" i="4" a="1"/>
  <c r="AK658" i="4" s="1"/>
  <c r="AJ658" i="4"/>
  <c r="AI658" i="4"/>
  <c r="AG658" i="4"/>
  <c r="AF658" i="4"/>
  <c r="AE658" i="4"/>
  <c r="AD658" i="4"/>
  <c r="AC658" i="4"/>
  <c r="AA658" i="4"/>
  <c r="Y658" i="4"/>
  <c r="W658" i="4"/>
  <c r="V658" i="4"/>
  <c r="U658" i="4"/>
  <c r="R658" i="4"/>
  <c r="Q658" i="4"/>
  <c r="P658" i="4"/>
  <c r="O658" i="4"/>
  <c r="N658" i="4"/>
  <c r="M658" i="4"/>
  <c r="K658" i="4"/>
  <c r="J658" i="4"/>
  <c r="L658" i="4" s="1"/>
  <c r="CE657" i="4"/>
  <c r="CD657" i="4" a="1"/>
  <c r="CD657" i="4" s="1"/>
  <c r="CC657" i="4" a="1"/>
  <c r="CC657" i="4" s="1"/>
  <c r="CB657" i="4" a="1"/>
  <c r="CB657" i="4" s="1"/>
  <c r="CA657" i="4" a="1"/>
  <c r="CA657" i="4" s="1"/>
  <c r="BZ657" i="4" a="1"/>
  <c r="BZ657" i="4" s="1"/>
  <c r="BY657" i="4" a="1"/>
  <c r="BY657" i="4" s="1"/>
  <c r="BX657" i="4"/>
  <c r="BW657" i="4" a="1"/>
  <c r="BW657" i="4" s="1"/>
  <c r="BV657" i="4"/>
  <c r="BU657" i="4" a="1"/>
  <c r="BU657" i="4" s="1"/>
  <c r="BT657" i="4" a="1"/>
  <c r="BT657" i="4" s="1"/>
  <c r="BS657" i="4"/>
  <c r="BR657" i="4" a="1"/>
  <c r="BR657" i="4" s="1"/>
  <c r="BQ657" i="4" a="1"/>
  <c r="BQ657" i="4" s="1"/>
  <c r="BP657" i="4" a="1"/>
  <c r="BP657" i="4" s="1"/>
  <c r="BO657" i="4" a="1"/>
  <c r="BO657" i="4" s="1"/>
  <c r="BN657" i="4" a="1"/>
  <c r="BN657" i="4" s="1"/>
  <c r="BM657" i="4" a="1"/>
  <c r="BM657" i="4" s="1"/>
  <c r="BL657" i="4" a="1"/>
  <c r="BL657" i="4" s="1"/>
  <c r="BK657" i="4"/>
  <c r="BJ657" i="4"/>
  <c r="BI657" i="4" a="1"/>
  <c r="BI657" i="4" s="1"/>
  <c r="BH657" i="4"/>
  <c r="BG657" i="4"/>
  <c r="BF657" i="4"/>
  <c r="BE657" i="4"/>
  <c r="BD657" i="4"/>
  <c r="AX657" i="4"/>
  <c r="AW657" i="4"/>
  <c r="AV657" i="4" a="1"/>
  <c r="AV657" i="4" s="1"/>
  <c r="AU657" i="4"/>
  <c r="AT657" i="4"/>
  <c r="AS657" i="4"/>
  <c r="AR657" i="4"/>
  <c r="AQ657" i="4" a="1"/>
  <c r="AQ657" i="4" s="1"/>
  <c r="AO657" i="4"/>
  <c r="AN657" i="4" a="1"/>
  <c r="AN657" i="4" s="1"/>
  <c r="AM657" i="4"/>
  <c r="AL657" i="4"/>
  <c r="AK657" i="4" a="1"/>
  <c r="AK657" i="4" s="1"/>
  <c r="AJ657" i="4"/>
  <c r="AI657" i="4"/>
  <c r="AG657" i="4"/>
  <c r="AF657" i="4"/>
  <c r="AE657" i="4"/>
  <c r="AD657" i="4"/>
  <c r="AC657" i="4"/>
  <c r="AA657" i="4"/>
  <c r="Y657" i="4"/>
  <c r="W657" i="4"/>
  <c r="V657" i="4"/>
  <c r="U657" i="4"/>
  <c r="R657" i="4"/>
  <c r="Q657" i="4"/>
  <c r="P657" i="4"/>
  <c r="O657" i="4"/>
  <c r="N657" i="4"/>
  <c r="M657" i="4"/>
  <c r="K657" i="4"/>
  <c r="J657" i="4"/>
  <c r="L657" i="4" s="1"/>
  <c r="CE656" i="4"/>
  <c r="CD656" i="4" a="1"/>
  <c r="CD656" i="4" s="1"/>
  <c r="CC656" i="4" a="1"/>
  <c r="CC656" i="4" s="1"/>
  <c r="CB656" i="4" a="1"/>
  <c r="CB656" i="4" s="1"/>
  <c r="CA656" i="4" a="1"/>
  <c r="CA656" i="4" s="1"/>
  <c r="BZ656" i="4" a="1"/>
  <c r="BZ656" i="4" s="1"/>
  <c r="BY656" i="4" a="1"/>
  <c r="BY656" i="4" s="1"/>
  <c r="BX656" i="4"/>
  <c r="BW656" i="4" a="1"/>
  <c r="BW656" i="4" s="1"/>
  <c r="BV656" i="4"/>
  <c r="BU656" i="4" a="1"/>
  <c r="BU656" i="4" s="1"/>
  <c r="BT656" i="4" a="1"/>
  <c r="BT656" i="4" s="1"/>
  <c r="BS656" i="4"/>
  <c r="BR656" i="4" a="1"/>
  <c r="BR656" i="4" s="1"/>
  <c r="BQ656" i="4" a="1"/>
  <c r="BQ656" i="4" s="1"/>
  <c r="BP656" i="4" a="1"/>
  <c r="BP656" i="4" s="1"/>
  <c r="BO656" i="4" a="1"/>
  <c r="BO656" i="4" s="1"/>
  <c r="BN656" i="4" a="1"/>
  <c r="BN656" i="4" s="1"/>
  <c r="BM656" i="4" a="1"/>
  <c r="BM656" i="4" s="1"/>
  <c r="BL656" i="4" a="1"/>
  <c r="BL656" i="4" s="1"/>
  <c r="BK656" i="4"/>
  <c r="BJ656" i="4"/>
  <c r="BI656" i="4" a="1"/>
  <c r="BI656" i="4" s="1"/>
  <c r="BH656" i="4"/>
  <c r="BG656" i="4"/>
  <c r="BF656" i="4"/>
  <c r="BE656" i="4"/>
  <c r="BD656" i="4"/>
  <c r="AX656" i="4"/>
  <c r="AW656" i="4"/>
  <c r="AV656" i="4" a="1"/>
  <c r="AV656" i="4" s="1"/>
  <c r="AU656" i="4"/>
  <c r="AT656" i="4"/>
  <c r="AS656" i="4"/>
  <c r="AR656" i="4"/>
  <c r="AQ656" i="4" a="1"/>
  <c r="AQ656" i="4" s="1"/>
  <c r="AO656" i="4"/>
  <c r="AN656" i="4" a="1"/>
  <c r="AN656" i="4" s="1"/>
  <c r="AM656" i="4"/>
  <c r="AL656" i="4"/>
  <c r="AK656" i="4" a="1"/>
  <c r="AK656" i="4" s="1"/>
  <c r="AJ656" i="4"/>
  <c r="AI656" i="4"/>
  <c r="AG656" i="4"/>
  <c r="AF656" i="4"/>
  <c r="AE656" i="4"/>
  <c r="AD656" i="4"/>
  <c r="AC656" i="4"/>
  <c r="AA656" i="4"/>
  <c r="Y656" i="4"/>
  <c r="W656" i="4"/>
  <c r="V656" i="4"/>
  <c r="U656" i="4"/>
  <c r="R656" i="4"/>
  <c r="Q656" i="4"/>
  <c r="P656" i="4"/>
  <c r="O656" i="4"/>
  <c r="N656" i="4"/>
  <c r="M656" i="4"/>
  <c r="K656" i="4"/>
  <c r="J656" i="4"/>
  <c r="L656" i="4" s="1"/>
  <c r="CE655" i="4"/>
  <c r="CD655" i="4" a="1"/>
  <c r="CD655" i="4" s="1"/>
  <c r="CC655" i="4" a="1"/>
  <c r="CC655" i="4" s="1"/>
  <c r="CB655" i="4" a="1"/>
  <c r="CB655" i="4" s="1"/>
  <c r="CA655" i="4" a="1"/>
  <c r="CA655" i="4" s="1"/>
  <c r="BZ655" i="4" a="1"/>
  <c r="BZ655" i="4" s="1"/>
  <c r="BY655" i="4" a="1"/>
  <c r="BY655" i="4" s="1"/>
  <c r="BX655" i="4"/>
  <c r="BW655" i="4" a="1"/>
  <c r="BW655" i="4" s="1"/>
  <c r="BV655" i="4"/>
  <c r="BU655" i="4" a="1"/>
  <c r="BU655" i="4" s="1"/>
  <c r="BT655" i="4" a="1"/>
  <c r="BT655" i="4" s="1"/>
  <c r="BS655" i="4"/>
  <c r="BR655" i="4" a="1"/>
  <c r="BR655" i="4" s="1"/>
  <c r="BQ655" i="4" a="1"/>
  <c r="BQ655" i="4" s="1"/>
  <c r="BP655" i="4" a="1"/>
  <c r="BP655" i="4" s="1"/>
  <c r="BO655" i="4" a="1"/>
  <c r="BO655" i="4" s="1"/>
  <c r="BN655" i="4" a="1"/>
  <c r="BN655" i="4" s="1"/>
  <c r="BM655" i="4" a="1"/>
  <c r="BM655" i="4" s="1"/>
  <c r="BL655" i="4" a="1"/>
  <c r="BL655" i="4" s="1"/>
  <c r="BK655" i="4"/>
  <c r="BJ655" i="4"/>
  <c r="BI655" i="4" a="1"/>
  <c r="BI655" i="4" s="1"/>
  <c r="BH655" i="4"/>
  <c r="BG655" i="4"/>
  <c r="BF655" i="4"/>
  <c r="BE655" i="4"/>
  <c r="BD655" i="4"/>
  <c r="AX655" i="4"/>
  <c r="AW655" i="4"/>
  <c r="AV655" i="4" a="1"/>
  <c r="AV655" i="4" s="1"/>
  <c r="AU655" i="4"/>
  <c r="AT655" i="4"/>
  <c r="AS655" i="4"/>
  <c r="AR655" i="4"/>
  <c r="AQ655" i="4" a="1"/>
  <c r="AQ655" i="4" s="1"/>
  <c r="AO655" i="4"/>
  <c r="AN655" i="4" a="1"/>
  <c r="AN655" i="4" s="1"/>
  <c r="AM655" i="4"/>
  <c r="AL655" i="4"/>
  <c r="AK655" i="4" a="1"/>
  <c r="AK655" i="4" s="1"/>
  <c r="AJ655" i="4"/>
  <c r="AI655" i="4"/>
  <c r="AG655" i="4"/>
  <c r="AF655" i="4"/>
  <c r="AE655" i="4"/>
  <c r="AD655" i="4"/>
  <c r="AC655" i="4"/>
  <c r="AA655" i="4"/>
  <c r="Y655" i="4"/>
  <c r="W655" i="4"/>
  <c r="V655" i="4"/>
  <c r="U655" i="4"/>
  <c r="R655" i="4"/>
  <c r="Q655" i="4"/>
  <c r="P655" i="4"/>
  <c r="O655" i="4"/>
  <c r="N655" i="4"/>
  <c r="M655" i="4"/>
  <c r="K655" i="4"/>
  <c r="J655" i="4"/>
  <c r="L655" i="4" s="1"/>
  <c r="CE654" i="4"/>
  <c r="CD654" i="4" a="1"/>
  <c r="CD654" i="4" s="1"/>
  <c r="CC654" i="4" a="1"/>
  <c r="CC654" i="4" s="1"/>
  <c r="CB654" i="4" a="1"/>
  <c r="CB654" i="4" s="1"/>
  <c r="CA654" i="4" a="1"/>
  <c r="CA654" i="4" s="1"/>
  <c r="BZ654" i="4" a="1"/>
  <c r="BZ654" i="4" s="1"/>
  <c r="BY654" i="4" a="1"/>
  <c r="BY654" i="4" s="1"/>
  <c r="BX654" i="4"/>
  <c r="BW654" i="4" a="1"/>
  <c r="BW654" i="4" s="1"/>
  <c r="BV654" i="4"/>
  <c r="BU654" i="4" a="1"/>
  <c r="BU654" i="4" s="1"/>
  <c r="BT654" i="4" a="1"/>
  <c r="BT654" i="4" s="1"/>
  <c r="BS654" i="4"/>
  <c r="BR654" i="4" a="1"/>
  <c r="BR654" i="4" s="1"/>
  <c r="BQ654" i="4" a="1"/>
  <c r="BQ654" i="4" s="1"/>
  <c r="BP654" i="4" a="1"/>
  <c r="BP654" i="4" s="1"/>
  <c r="BO654" i="4" a="1"/>
  <c r="BO654" i="4" s="1"/>
  <c r="BN654" i="4" a="1"/>
  <c r="BN654" i="4" s="1"/>
  <c r="BM654" i="4" a="1"/>
  <c r="BM654" i="4" s="1"/>
  <c r="BL654" i="4" a="1"/>
  <c r="BL654" i="4" s="1"/>
  <c r="BK654" i="4"/>
  <c r="BJ654" i="4"/>
  <c r="BI654" i="4" a="1"/>
  <c r="BI654" i="4" s="1"/>
  <c r="BH654" i="4"/>
  <c r="BG654" i="4"/>
  <c r="BF654" i="4"/>
  <c r="BE654" i="4"/>
  <c r="BD654" i="4"/>
  <c r="AX654" i="4"/>
  <c r="AW654" i="4"/>
  <c r="AV654" i="4" a="1"/>
  <c r="AV654" i="4" s="1"/>
  <c r="AU654" i="4"/>
  <c r="AT654" i="4"/>
  <c r="AS654" i="4"/>
  <c r="AR654" i="4"/>
  <c r="AQ654" i="4" a="1"/>
  <c r="AQ654" i="4" s="1"/>
  <c r="AO654" i="4"/>
  <c r="AN654" i="4" a="1"/>
  <c r="AN654" i="4" s="1"/>
  <c r="AM654" i="4"/>
  <c r="AL654" i="4"/>
  <c r="AK654" i="4" a="1"/>
  <c r="AK654" i="4" s="1"/>
  <c r="AJ654" i="4"/>
  <c r="AI654" i="4"/>
  <c r="AG654" i="4"/>
  <c r="AF654" i="4"/>
  <c r="AE654" i="4"/>
  <c r="AD654" i="4"/>
  <c r="AC654" i="4"/>
  <c r="AA654" i="4"/>
  <c r="Y654" i="4"/>
  <c r="W654" i="4"/>
  <c r="V654" i="4"/>
  <c r="U654" i="4"/>
  <c r="R654" i="4"/>
  <c r="Q654" i="4"/>
  <c r="P654" i="4"/>
  <c r="O654" i="4"/>
  <c r="N654" i="4"/>
  <c r="M654" i="4"/>
  <c r="K654" i="4"/>
  <c r="J654" i="4"/>
  <c r="L654" i="4" s="1"/>
  <c r="CE653" i="4"/>
  <c r="CD653" i="4" a="1"/>
  <c r="CD653" i="4" s="1"/>
  <c r="CC653" i="4" a="1"/>
  <c r="CC653" i="4" s="1"/>
  <c r="CB653" i="4" a="1"/>
  <c r="CB653" i="4" s="1"/>
  <c r="CA653" i="4" a="1"/>
  <c r="CA653" i="4" s="1"/>
  <c r="BZ653" i="4" a="1"/>
  <c r="BZ653" i="4" s="1"/>
  <c r="BY653" i="4" a="1"/>
  <c r="BY653" i="4" s="1"/>
  <c r="BX653" i="4"/>
  <c r="BW653" i="4" a="1"/>
  <c r="BW653" i="4" s="1"/>
  <c r="BV653" i="4"/>
  <c r="BU653" i="4" a="1"/>
  <c r="BU653" i="4" s="1"/>
  <c r="BT653" i="4" a="1"/>
  <c r="BT653" i="4" s="1"/>
  <c r="BS653" i="4"/>
  <c r="BR653" i="4" a="1"/>
  <c r="BR653" i="4" s="1"/>
  <c r="BQ653" i="4" a="1"/>
  <c r="BQ653" i="4" s="1"/>
  <c r="BP653" i="4" a="1"/>
  <c r="BP653" i="4" s="1"/>
  <c r="BO653" i="4" a="1"/>
  <c r="BO653" i="4" s="1"/>
  <c r="BN653" i="4" a="1"/>
  <c r="BN653" i="4" s="1"/>
  <c r="BM653" i="4" a="1"/>
  <c r="BM653" i="4" s="1"/>
  <c r="BL653" i="4" a="1"/>
  <c r="BL653" i="4" s="1"/>
  <c r="BK653" i="4"/>
  <c r="BJ653" i="4"/>
  <c r="BI653" i="4" a="1"/>
  <c r="BI653" i="4" s="1"/>
  <c r="BH653" i="4"/>
  <c r="BG653" i="4"/>
  <c r="BF653" i="4"/>
  <c r="BE653" i="4"/>
  <c r="BD653" i="4"/>
  <c r="AX653" i="4"/>
  <c r="AW653" i="4"/>
  <c r="AV653" i="4" a="1"/>
  <c r="AV653" i="4" s="1"/>
  <c r="AU653" i="4"/>
  <c r="AT653" i="4"/>
  <c r="AS653" i="4"/>
  <c r="AR653" i="4"/>
  <c r="AQ653" i="4" a="1"/>
  <c r="AQ653" i="4" s="1"/>
  <c r="AO653" i="4"/>
  <c r="AN653" i="4" a="1"/>
  <c r="AN653" i="4" s="1"/>
  <c r="AM653" i="4"/>
  <c r="AL653" i="4"/>
  <c r="AK653" i="4" a="1"/>
  <c r="AK653" i="4" s="1"/>
  <c r="AJ653" i="4"/>
  <c r="AI653" i="4"/>
  <c r="AG653" i="4"/>
  <c r="AF653" i="4"/>
  <c r="AE653" i="4"/>
  <c r="AD653" i="4"/>
  <c r="AC653" i="4"/>
  <c r="AA653" i="4"/>
  <c r="Y653" i="4"/>
  <c r="W653" i="4"/>
  <c r="V653" i="4"/>
  <c r="U653" i="4"/>
  <c r="R653" i="4"/>
  <c r="Q653" i="4"/>
  <c r="P653" i="4"/>
  <c r="O653" i="4"/>
  <c r="N653" i="4"/>
  <c r="M653" i="4"/>
  <c r="K653" i="4"/>
  <c r="J653" i="4"/>
  <c r="L653" i="4" s="1"/>
  <c r="CE652" i="4"/>
  <c r="CD652" i="4" a="1"/>
  <c r="CD652" i="4" s="1"/>
  <c r="CC652" i="4" a="1"/>
  <c r="CC652" i="4" s="1"/>
  <c r="CB652" i="4" a="1"/>
  <c r="CB652" i="4" s="1"/>
  <c r="CA652" i="4" a="1"/>
  <c r="CA652" i="4" s="1"/>
  <c r="BZ652" i="4" a="1"/>
  <c r="BZ652" i="4" s="1"/>
  <c r="BY652" i="4" a="1"/>
  <c r="BY652" i="4" s="1"/>
  <c r="BX652" i="4"/>
  <c r="BW652" i="4" a="1"/>
  <c r="BW652" i="4" s="1"/>
  <c r="BV652" i="4"/>
  <c r="BU652" i="4" a="1"/>
  <c r="BU652" i="4" s="1"/>
  <c r="BT652" i="4" a="1"/>
  <c r="BT652" i="4" s="1"/>
  <c r="BS652" i="4"/>
  <c r="BR652" i="4" a="1"/>
  <c r="BR652" i="4" s="1"/>
  <c r="BQ652" i="4" a="1"/>
  <c r="BQ652" i="4" s="1"/>
  <c r="BP652" i="4" a="1"/>
  <c r="BP652" i="4" s="1"/>
  <c r="BO652" i="4" a="1"/>
  <c r="BO652" i="4" s="1"/>
  <c r="BN652" i="4" a="1"/>
  <c r="BN652" i="4" s="1"/>
  <c r="BM652" i="4" a="1"/>
  <c r="BM652" i="4" s="1"/>
  <c r="BL652" i="4" a="1"/>
  <c r="BL652" i="4" s="1"/>
  <c r="BK652" i="4"/>
  <c r="BJ652" i="4"/>
  <c r="BI652" i="4" a="1"/>
  <c r="BI652" i="4" s="1"/>
  <c r="BH652" i="4"/>
  <c r="BG652" i="4"/>
  <c r="BF652" i="4"/>
  <c r="BE652" i="4"/>
  <c r="BD652" i="4"/>
  <c r="AX652" i="4"/>
  <c r="AW652" i="4"/>
  <c r="AV652" i="4" a="1"/>
  <c r="AV652" i="4" s="1"/>
  <c r="AU652" i="4"/>
  <c r="AT652" i="4"/>
  <c r="AS652" i="4"/>
  <c r="AR652" i="4"/>
  <c r="AQ652" i="4" a="1"/>
  <c r="AQ652" i="4" s="1"/>
  <c r="AO652" i="4"/>
  <c r="AN652" i="4" a="1"/>
  <c r="AN652" i="4" s="1"/>
  <c r="AM652" i="4"/>
  <c r="AL652" i="4"/>
  <c r="AK652" i="4" a="1"/>
  <c r="AK652" i="4" s="1"/>
  <c r="AJ652" i="4"/>
  <c r="AI652" i="4"/>
  <c r="AG652" i="4"/>
  <c r="AF652" i="4"/>
  <c r="AE652" i="4"/>
  <c r="AD652" i="4"/>
  <c r="AC652" i="4"/>
  <c r="AA652" i="4"/>
  <c r="Y652" i="4"/>
  <c r="W652" i="4"/>
  <c r="V652" i="4"/>
  <c r="U652" i="4"/>
  <c r="R652" i="4"/>
  <c r="Q652" i="4"/>
  <c r="P652" i="4"/>
  <c r="O652" i="4"/>
  <c r="N652" i="4"/>
  <c r="M652" i="4"/>
  <c r="K652" i="4"/>
  <c r="J652" i="4"/>
  <c r="L652" i="4" s="1"/>
  <c r="CE651" i="4"/>
  <c r="CD651" i="4" a="1"/>
  <c r="CD651" i="4" s="1"/>
  <c r="CC651" i="4" a="1"/>
  <c r="CC651" i="4" s="1"/>
  <c r="CB651" i="4" a="1"/>
  <c r="CB651" i="4" s="1"/>
  <c r="CA651" i="4" a="1"/>
  <c r="CA651" i="4" s="1"/>
  <c r="BZ651" i="4" a="1"/>
  <c r="BZ651" i="4" s="1"/>
  <c r="BY651" i="4" a="1"/>
  <c r="BY651" i="4" s="1"/>
  <c r="BX651" i="4"/>
  <c r="BW651" i="4" a="1"/>
  <c r="BW651" i="4" s="1"/>
  <c r="BV651" i="4"/>
  <c r="BU651" i="4" a="1"/>
  <c r="BU651" i="4" s="1"/>
  <c r="BT651" i="4" a="1"/>
  <c r="BT651" i="4" s="1"/>
  <c r="BS651" i="4"/>
  <c r="BR651" i="4" a="1"/>
  <c r="BR651" i="4" s="1"/>
  <c r="BQ651" i="4" a="1"/>
  <c r="BQ651" i="4" s="1"/>
  <c r="BP651" i="4" a="1"/>
  <c r="BP651" i="4" s="1"/>
  <c r="BO651" i="4" a="1"/>
  <c r="BO651" i="4" s="1"/>
  <c r="BN651" i="4" a="1"/>
  <c r="BN651" i="4" s="1"/>
  <c r="BM651" i="4" a="1"/>
  <c r="BM651" i="4" s="1"/>
  <c r="BL651" i="4" a="1"/>
  <c r="BL651" i="4" s="1"/>
  <c r="BK651" i="4"/>
  <c r="BJ651" i="4"/>
  <c r="BI651" i="4" a="1"/>
  <c r="BI651" i="4" s="1"/>
  <c r="BH651" i="4"/>
  <c r="BG651" i="4"/>
  <c r="BF651" i="4"/>
  <c r="BE651" i="4"/>
  <c r="BD651" i="4"/>
  <c r="AX651" i="4"/>
  <c r="AW651" i="4"/>
  <c r="AV651" i="4" a="1"/>
  <c r="AV651" i="4" s="1"/>
  <c r="AU651" i="4"/>
  <c r="AT651" i="4"/>
  <c r="AS651" i="4"/>
  <c r="AR651" i="4"/>
  <c r="AQ651" i="4" a="1"/>
  <c r="AQ651" i="4" s="1"/>
  <c r="AO651" i="4"/>
  <c r="AN651" i="4" a="1"/>
  <c r="AN651" i="4" s="1"/>
  <c r="AM651" i="4"/>
  <c r="AL651" i="4"/>
  <c r="AK651" i="4" a="1"/>
  <c r="AK651" i="4" s="1"/>
  <c r="AJ651" i="4"/>
  <c r="AI651" i="4"/>
  <c r="AG651" i="4"/>
  <c r="AF651" i="4"/>
  <c r="AE651" i="4"/>
  <c r="AD651" i="4"/>
  <c r="AC651" i="4"/>
  <c r="AA651" i="4"/>
  <c r="Y651" i="4"/>
  <c r="W651" i="4"/>
  <c r="V651" i="4"/>
  <c r="U651" i="4"/>
  <c r="R651" i="4"/>
  <c r="Q651" i="4"/>
  <c r="P651" i="4"/>
  <c r="O651" i="4"/>
  <c r="N651" i="4"/>
  <c r="M651" i="4"/>
  <c r="K651" i="4"/>
  <c r="J651" i="4"/>
  <c r="L651" i="4" s="1"/>
  <c r="CE650" i="4"/>
  <c r="CD650" i="4" a="1"/>
  <c r="CD650" i="4" s="1"/>
  <c r="CC650" i="4" a="1"/>
  <c r="CC650" i="4" s="1"/>
  <c r="CB650" i="4" a="1"/>
  <c r="CB650" i="4" s="1"/>
  <c r="CA650" i="4" a="1"/>
  <c r="CA650" i="4" s="1"/>
  <c r="BZ650" i="4" a="1"/>
  <c r="BZ650" i="4" s="1"/>
  <c r="BY650" i="4" a="1"/>
  <c r="BY650" i="4" s="1"/>
  <c r="BX650" i="4"/>
  <c r="BW650" i="4" a="1"/>
  <c r="BW650" i="4" s="1"/>
  <c r="BV650" i="4"/>
  <c r="BU650" i="4" a="1"/>
  <c r="BU650" i="4" s="1"/>
  <c r="BT650" i="4" a="1"/>
  <c r="BT650" i="4" s="1"/>
  <c r="BS650" i="4"/>
  <c r="BR650" i="4" a="1"/>
  <c r="BR650" i="4" s="1"/>
  <c r="BQ650" i="4" a="1"/>
  <c r="BQ650" i="4" s="1"/>
  <c r="BP650" i="4" a="1"/>
  <c r="BP650" i="4" s="1"/>
  <c r="BO650" i="4" a="1"/>
  <c r="BO650" i="4" s="1"/>
  <c r="BN650" i="4" a="1"/>
  <c r="BN650" i="4" s="1"/>
  <c r="BM650" i="4" a="1"/>
  <c r="BM650" i="4" s="1"/>
  <c r="BL650" i="4" a="1"/>
  <c r="BL650" i="4" s="1"/>
  <c r="BK650" i="4"/>
  <c r="BJ650" i="4"/>
  <c r="BI650" i="4" a="1"/>
  <c r="BI650" i="4" s="1"/>
  <c r="BH650" i="4"/>
  <c r="BG650" i="4"/>
  <c r="BF650" i="4"/>
  <c r="BE650" i="4"/>
  <c r="BD650" i="4"/>
  <c r="AX650" i="4"/>
  <c r="AW650" i="4"/>
  <c r="AV650" i="4" a="1"/>
  <c r="AV650" i="4" s="1"/>
  <c r="AU650" i="4"/>
  <c r="AT650" i="4"/>
  <c r="AS650" i="4"/>
  <c r="AR650" i="4"/>
  <c r="AQ650" i="4" a="1"/>
  <c r="AQ650" i="4" s="1"/>
  <c r="AO650" i="4"/>
  <c r="AN650" i="4" a="1"/>
  <c r="AN650" i="4" s="1"/>
  <c r="AM650" i="4"/>
  <c r="AL650" i="4"/>
  <c r="AK650" i="4" a="1"/>
  <c r="AK650" i="4" s="1"/>
  <c r="AJ650" i="4"/>
  <c r="AI650" i="4"/>
  <c r="AG650" i="4"/>
  <c r="AF650" i="4"/>
  <c r="AE650" i="4"/>
  <c r="AD650" i="4"/>
  <c r="AC650" i="4"/>
  <c r="AA650" i="4"/>
  <c r="Y650" i="4"/>
  <c r="W650" i="4"/>
  <c r="V650" i="4"/>
  <c r="U650" i="4"/>
  <c r="R650" i="4"/>
  <c r="Q650" i="4"/>
  <c r="P650" i="4"/>
  <c r="O650" i="4"/>
  <c r="N650" i="4"/>
  <c r="M650" i="4"/>
  <c r="K650" i="4"/>
  <c r="J650" i="4"/>
  <c r="L650" i="4" s="1"/>
  <c r="CE649" i="4"/>
  <c r="CD649" i="4" a="1"/>
  <c r="CD649" i="4" s="1"/>
  <c r="CC649" i="4" a="1"/>
  <c r="CC649" i="4" s="1"/>
  <c r="CB649" i="4" a="1"/>
  <c r="CB649" i="4" s="1"/>
  <c r="CA649" i="4" a="1"/>
  <c r="CA649" i="4" s="1"/>
  <c r="BZ649" i="4" a="1"/>
  <c r="BZ649" i="4" s="1"/>
  <c r="BY649" i="4" a="1"/>
  <c r="BY649" i="4" s="1"/>
  <c r="BX649" i="4"/>
  <c r="BW649" i="4" a="1"/>
  <c r="BW649" i="4" s="1"/>
  <c r="BV649" i="4"/>
  <c r="BU649" i="4" a="1"/>
  <c r="BU649" i="4" s="1"/>
  <c r="BT649" i="4" a="1"/>
  <c r="BT649" i="4" s="1"/>
  <c r="BS649" i="4"/>
  <c r="BR649" i="4" a="1"/>
  <c r="BR649" i="4" s="1"/>
  <c r="BQ649" i="4" a="1"/>
  <c r="BQ649" i="4" s="1"/>
  <c r="BP649" i="4" a="1"/>
  <c r="BP649" i="4" s="1"/>
  <c r="BO649" i="4" a="1"/>
  <c r="BO649" i="4" s="1"/>
  <c r="BN649" i="4" a="1"/>
  <c r="BN649" i="4" s="1"/>
  <c r="BM649" i="4" a="1"/>
  <c r="BM649" i="4" s="1"/>
  <c r="BL649" i="4" a="1"/>
  <c r="BL649" i="4" s="1"/>
  <c r="BK649" i="4"/>
  <c r="BJ649" i="4"/>
  <c r="BI649" i="4" a="1"/>
  <c r="BI649" i="4" s="1"/>
  <c r="BH649" i="4"/>
  <c r="BG649" i="4"/>
  <c r="BF649" i="4"/>
  <c r="BE649" i="4"/>
  <c r="BD649" i="4"/>
  <c r="AX649" i="4"/>
  <c r="AW649" i="4"/>
  <c r="AV649" i="4" a="1"/>
  <c r="AV649" i="4" s="1"/>
  <c r="AU649" i="4"/>
  <c r="AT649" i="4"/>
  <c r="AS649" i="4"/>
  <c r="AR649" i="4"/>
  <c r="AQ649" i="4" a="1"/>
  <c r="AQ649" i="4" s="1"/>
  <c r="AO649" i="4"/>
  <c r="AN649" i="4" a="1"/>
  <c r="AN649" i="4" s="1"/>
  <c r="AM649" i="4"/>
  <c r="AL649" i="4"/>
  <c r="AK649" i="4" a="1"/>
  <c r="AK649" i="4" s="1"/>
  <c r="AJ649" i="4"/>
  <c r="AI649" i="4"/>
  <c r="AG649" i="4"/>
  <c r="AF649" i="4"/>
  <c r="AE649" i="4"/>
  <c r="AD649" i="4"/>
  <c r="AC649" i="4"/>
  <c r="AA649" i="4"/>
  <c r="Y649" i="4"/>
  <c r="W649" i="4"/>
  <c r="V649" i="4"/>
  <c r="U649" i="4"/>
  <c r="R649" i="4"/>
  <c r="Q649" i="4"/>
  <c r="P649" i="4"/>
  <c r="O649" i="4"/>
  <c r="N649" i="4"/>
  <c r="M649" i="4"/>
  <c r="K649" i="4"/>
  <c r="J649" i="4"/>
  <c r="L649" i="4" s="1"/>
  <c r="CE648" i="4"/>
  <c r="CD648" i="4" a="1"/>
  <c r="CD648" i="4" s="1"/>
  <c r="CC648" i="4" a="1"/>
  <c r="CC648" i="4" s="1"/>
  <c r="CB648" i="4" a="1"/>
  <c r="CB648" i="4" s="1"/>
  <c r="CA648" i="4" a="1"/>
  <c r="CA648" i="4" s="1"/>
  <c r="BZ648" i="4" a="1"/>
  <c r="BZ648" i="4" s="1"/>
  <c r="BY648" i="4" a="1"/>
  <c r="BY648" i="4" s="1"/>
  <c r="BX648" i="4"/>
  <c r="BW648" i="4" a="1"/>
  <c r="BW648" i="4" s="1"/>
  <c r="BV648" i="4"/>
  <c r="BU648" i="4" a="1"/>
  <c r="BU648" i="4" s="1"/>
  <c r="BT648" i="4" a="1"/>
  <c r="BT648" i="4" s="1"/>
  <c r="BS648" i="4"/>
  <c r="BR648" i="4" a="1"/>
  <c r="BR648" i="4" s="1"/>
  <c r="BQ648" i="4" a="1"/>
  <c r="BQ648" i="4" s="1"/>
  <c r="BP648" i="4" a="1"/>
  <c r="BP648" i="4" s="1"/>
  <c r="BO648" i="4" a="1"/>
  <c r="BO648" i="4" s="1"/>
  <c r="BN648" i="4" a="1"/>
  <c r="BN648" i="4" s="1"/>
  <c r="BM648" i="4" a="1"/>
  <c r="BM648" i="4" s="1"/>
  <c r="BL648" i="4" a="1"/>
  <c r="BL648" i="4" s="1"/>
  <c r="BK648" i="4"/>
  <c r="BJ648" i="4"/>
  <c r="BI648" i="4" a="1"/>
  <c r="BI648" i="4" s="1"/>
  <c r="BH648" i="4"/>
  <c r="BG648" i="4"/>
  <c r="BF648" i="4"/>
  <c r="BE648" i="4"/>
  <c r="BD648" i="4"/>
  <c r="AX648" i="4"/>
  <c r="AW648" i="4"/>
  <c r="AV648" i="4" a="1"/>
  <c r="AV648" i="4" s="1"/>
  <c r="AU648" i="4"/>
  <c r="AT648" i="4"/>
  <c r="AS648" i="4"/>
  <c r="AR648" i="4"/>
  <c r="AQ648" i="4" a="1"/>
  <c r="AQ648" i="4" s="1"/>
  <c r="AO648" i="4"/>
  <c r="AN648" i="4" a="1"/>
  <c r="AN648" i="4" s="1"/>
  <c r="AM648" i="4"/>
  <c r="AL648" i="4"/>
  <c r="AK648" i="4" a="1"/>
  <c r="AK648" i="4" s="1"/>
  <c r="AJ648" i="4"/>
  <c r="AI648" i="4"/>
  <c r="AG648" i="4"/>
  <c r="AF648" i="4"/>
  <c r="AE648" i="4"/>
  <c r="AD648" i="4"/>
  <c r="AC648" i="4"/>
  <c r="AA648" i="4"/>
  <c r="Y648" i="4"/>
  <c r="W648" i="4"/>
  <c r="V648" i="4"/>
  <c r="U648" i="4"/>
  <c r="R648" i="4"/>
  <c r="Q648" i="4"/>
  <c r="P648" i="4"/>
  <c r="O648" i="4"/>
  <c r="N648" i="4"/>
  <c r="M648" i="4"/>
  <c r="K648" i="4"/>
  <c r="J648" i="4"/>
  <c r="L648" i="4" s="1"/>
  <c r="CE647" i="4"/>
  <c r="CD647" i="4" a="1"/>
  <c r="CD647" i="4" s="1"/>
  <c r="CC647" i="4" a="1"/>
  <c r="CC647" i="4" s="1"/>
  <c r="CB647" i="4" a="1"/>
  <c r="CB647" i="4" s="1"/>
  <c r="CA647" i="4" a="1"/>
  <c r="CA647" i="4" s="1"/>
  <c r="BZ647" i="4" a="1"/>
  <c r="BZ647" i="4" s="1"/>
  <c r="BY647" i="4" a="1"/>
  <c r="BY647" i="4" s="1"/>
  <c r="BX647" i="4"/>
  <c r="BW647" i="4" a="1"/>
  <c r="BW647" i="4" s="1"/>
  <c r="BV647" i="4"/>
  <c r="BU647" i="4" a="1"/>
  <c r="BU647" i="4" s="1"/>
  <c r="BT647" i="4" a="1"/>
  <c r="BT647" i="4" s="1"/>
  <c r="BS647" i="4"/>
  <c r="BR647" i="4" a="1"/>
  <c r="BR647" i="4" s="1"/>
  <c r="BQ647" i="4" a="1"/>
  <c r="BQ647" i="4" s="1"/>
  <c r="BP647" i="4" a="1"/>
  <c r="BP647" i="4" s="1"/>
  <c r="BO647" i="4" a="1"/>
  <c r="BO647" i="4" s="1"/>
  <c r="BN647" i="4" a="1"/>
  <c r="BN647" i="4" s="1"/>
  <c r="BM647" i="4" a="1"/>
  <c r="BM647" i="4" s="1"/>
  <c r="BL647" i="4" a="1"/>
  <c r="BL647" i="4" s="1"/>
  <c r="BK647" i="4"/>
  <c r="BJ647" i="4"/>
  <c r="BI647" i="4" a="1"/>
  <c r="BI647" i="4" s="1"/>
  <c r="BH647" i="4"/>
  <c r="BG647" i="4"/>
  <c r="BF647" i="4"/>
  <c r="BE647" i="4"/>
  <c r="BD647" i="4"/>
  <c r="AX647" i="4"/>
  <c r="AW647" i="4"/>
  <c r="AV647" i="4" a="1"/>
  <c r="AV647" i="4" s="1"/>
  <c r="AU647" i="4"/>
  <c r="AT647" i="4"/>
  <c r="AS647" i="4"/>
  <c r="AR647" i="4"/>
  <c r="AQ647" i="4" a="1"/>
  <c r="AQ647" i="4" s="1"/>
  <c r="AO647" i="4"/>
  <c r="AN647" i="4" a="1"/>
  <c r="AN647" i="4" s="1"/>
  <c r="AM647" i="4"/>
  <c r="AL647" i="4"/>
  <c r="AK647" i="4" a="1"/>
  <c r="AK647" i="4" s="1"/>
  <c r="AJ647" i="4"/>
  <c r="AI647" i="4"/>
  <c r="AG647" i="4"/>
  <c r="AF647" i="4"/>
  <c r="AE647" i="4"/>
  <c r="AD647" i="4"/>
  <c r="AC647" i="4"/>
  <c r="AA647" i="4"/>
  <c r="Y647" i="4"/>
  <c r="W647" i="4"/>
  <c r="V647" i="4"/>
  <c r="U647" i="4"/>
  <c r="R647" i="4"/>
  <c r="Q647" i="4"/>
  <c r="P647" i="4"/>
  <c r="O647" i="4"/>
  <c r="N647" i="4"/>
  <c r="M647" i="4"/>
  <c r="K647" i="4"/>
  <c r="J647" i="4"/>
  <c r="L647" i="4" s="1"/>
  <c r="CE646" i="4"/>
  <c r="CD646" i="4" a="1"/>
  <c r="CD646" i="4" s="1"/>
  <c r="CC646" i="4" a="1"/>
  <c r="CC646" i="4" s="1"/>
  <c r="CB646" i="4" a="1"/>
  <c r="CB646" i="4" s="1"/>
  <c r="CA646" i="4" a="1"/>
  <c r="CA646" i="4" s="1"/>
  <c r="BZ646" i="4" a="1"/>
  <c r="BZ646" i="4" s="1"/>
  <c r="BY646" i="4" a="1"/>
  <c r="BY646" i="4" s="1"/>
  <c r="BX646" i="4"/>
  <c r="BW646" i="4" a="1"/>
  <c r="BW646" i="4" s="1"/>
  <c r="BV646" i="4"/>
  <c r="BU646" i="4" a="1"/>
  <c r="BU646" i="4" s="1"/>
  <c r="BT646" i="4" a="1"/>
  <c r="BT646" i="4" s="1"/>
  <c r="BS646" i="4"/>
  <c r="BR646" i="4" a="1"/>
  <c r="BR646" i="4" s="1"/>
  <c r="BQ646" i="4" a="1"/>
  <c r="BQ646" i="4" s="1"/>
  <c r="BP646" i="4" a="1"/>
  <c r="BP646" i="4" s="1"/>
  <c r="BO646" i="4" a="1"/>
  <c r="BO646" i="4" s="1"/>
  <c r="BN646" i="4" a="1"/>
  <c r="BN646" i="4" s="1"/>
  <c r="BM646" i="4" a="1"/>
  <c r="BM646" i="4" s="1"/>
  <c r="BL646" i="4" a="1"/>
  <c r="BL646" i="4" s="1"/>
  <c r="BK646" i="4"/>
  <c r="BJ646" i="4"/>
  <c r="BI646" i="4" a="1"/>
  <c r="BI646" i="4" s="1"/>
  <c r="BH646" i="4"/>
  <c r="BG646" i="4"/>
  <c r="BF646" i="4"/>
  <c r="BE646" i="4"/>
  <c r="BD646" i="4"/>
  <c r="AX646" i="4"/>
  <c r="AW646" i="4"/>
  <c r="AV646" i="4" a="1"/>
  <c r="AV646" i="4" s="1"/>
  <c r="AU646" i="4"/>
  <c r="AT646" i="4"/>
  <c r="AS646" i="4"/>
  <c r="AR646" i="4"/>
  <c r="AQ646" i="4" a="1"/>
  <c r="AQ646" i="4" s="1"/>
  <c r="AO646" i="4"/>
  <c r="AN646" i="4" a="1"/>
  <c r="AN646" i="4" s="1"/>
  <c r="AM646" i="4"/>
  <c r="AL646" i="4"/>
  <c r="AK646" i="4" a="1"/>
  <c r="AK646" i="4" s="1"/>
  <c r="AJ646" i="4"/>
  <c r="AI646" i="4"/>
  <c r="AG646" i="4"/>
  <c r="AF646" i="4"/>
  <c r="AE646" i="4"/>
  <c r="AD646" i="4"/>
  <c r="AC646" i="4"/>
  <c r="AA646" i="4"/>
  <c r="Y646" i="4"/>
  <c r="W646" i="4"/>
  <c r="V646" i="4"/>
  <c r="U646" i="4"/>
  <c r="R646" i="4"/>
  <c r="Q646" i="4"/>
  <c r="P646" i="4"/>
  <c r="O646" i="4"/>
  <c r="N646" i="4"/>
  <c r="M646" i="4"/>
  <c r="K646" i="4"/>
  <c r="J646" i="4"/>
  <c r="L646" i="4" s="1"/>
  <c r="CE645" i="4"/>
  <c r="CD645" i="4" a="1"/>
  <c r="CD645" i="4" s="1"/>
  <c r="CC645" i="4" a="1"/>
  <c r="CC645" i="4" s="1"/>
  <c r="CB645" i="4" a="1"/>
  <c r="CB645" i="4" s="1"/>
  <c r="CA645" i="4" a="1"/>
  <c r="CA645" i="4" s="1"/>
  <c r="BZ645" i="4" a="1"/>
  <c r="BZ645" i="4" s="1"/>
  <c r="BY645" i="4" a="1"/>
  <c r="BY645" i="4" s="1"/>
  <c r="BX645" i="4"/>
  <c r="BW645" i="4" a="1"/>
  <c r="BW645" i="4" s="1"/>
  <c r="BV645" i="4"/>
  <c r="BU645" i="4" a="1"/>
  <c r="BU645" i="4" s="1"/>
  <c r="BT645" i="4" a="1"/>
  <c r="BT645" i="4" s="1"/>
  <c r="BS645" i="4"/>
  <c r="BR645" i="4" a="1"/>
  <c r="BR645" i="4" s="1"/>
  <c r="BQ645" i="4" a="1"/>
  <c r="BQ645" i="4" s="1"/>
  <c r="BP645" i="4" a="1"/>
  <c r="BP645" i="4" s="1"/>
  <c r="BO645" i="4" a="1"/>
  <c r="BO645" i="4" s="1"/>
  <c r="BN645" i="4" a="1"/>
  <c r="BN645" i="4" s="1"/>
  <c r="BM645" i="4" a="1"/>
  <c r="BM645" i="4" s="1"/>
  <c r="BL645" i="4" a="1"/>
  <c r="BL645" i="4" s="1"/>
  <c r="BK645" i="4"/>
  <c r="BJ645" i="4"/>
  <c r="BI645" i="4" a="1"/>
  <c r="BI645" i="4" s="1"/>
  <c r="BH645" i="4"/>
  <c r="BG645" i="4"/>
  <c r="BF645" i="4"/>
  <c r="BE645" i="4"/>
  <c r="BD645" i="4"/>
  <c r="AX645" i="4"/>
  <c r="AW645" i="4"/>
  <c r="AV645" i="4" a="1"/>
  <c r="AV645" i="4" s="1"/>
  <c r="AU645" i="4"/>
  <c r="AT645" i="4"/>
  <c r="AS645" i="4"/>
  <c r="AR645" i="4"/>
  <c r="AQ645" i="4" a="1"/>
  <c r="AQ645" i="4" s="1"/>
  <c r="AO645" i="4"/>
  <c r="AN645" i="4" a="1"/>
  <c r="AN645" i="4" s="1"/>
  <c r="AM645" i="4"/>
  <c r="AL645" i="4"/>
  <c r="AK645" i="4" a="1"/>
  <c r="AK645" i="4" s="1"/>
  <c r="AJ645" i="4"/>
  <c r="AI645" i="4"/>
  <c r="AG645" i="4"/>
  <c r="AF645" i="4"/>
  <c r="AE645" i="4"/>
  <c r="AD645" i="4"/>
  <c r="AC645" i="4"/>
  <c r="AA645" i="4"/>
  <c r="Y645" i="4"/>
  <c r="W645" i="4"/>
  <c r="V645" i="4"/>
  <c r="U645" i="4"/>
  <c r="R645" i="4"/>
  <c r="Q645" i="4"/>
  <c r="P645" i="4"/>
  <c r="O645" i="4"/>
  <c r="N645" i="4"/>
  <c r="M645" i="4"/>
  <c r="K645" i="4"/>
  <c r="J645" i="4"/>
  <c r="L645" i="4" s="1"/>
  <c r="CE644" i="4"/>
  <c r="CD644" i="4" a="1"/>
  <c r="CD644" i="4" s="1"/>
  <c r="CC644" i="4" a="1"/>
  <c r="CC644" i="4" s="1"/>
  <c r="CB644" i="4" a="1"/>
  <c r="CB644" i="4" s="1"/>
  <c r="CA644" i="4" a="1"/>
  <c r="CA644" i="4" s="1"/>
  <c r="BZ644" i="4" a="1"/>
  <c r="BZ644" i="4" s="1"/>
  <c r="BY644" i="4" a="1"/>
  <c r="BY644" i="4" s="1"/>
  <c r="BX644" i="4"/>
  <c r="BW644" i="4" a="1"/>
  <c r="BW644" i="4" s="1"/>
  <c r="BV644" i="4"/>
  <c r="BU644" i="4" a="1"/>
  <c r="BU644" i="4" s="1"/>
  <c r="BT644" i="4" a="1"/>
  <c r="BT644" i="4" s="1"/>
  <c r="BS644" i="4"/>
  <c r="BR644" i="4" a="1"/>
  <c r="BR644" i="4" s="1"/>
  <c r="BQ644" i="4" a="1"/>
  <c r="BQ644" i="4" s="1"/>
  <c r="BP644" i="4" a="1"/>
  <c r="BP644" i="4" s="1"/>
  <c r="BO644" i="4" a="1"/>
  <c r="BO644" i="4" s="1"/>
  <c r="BN644" i="4" a="1"/>
  <c r="BN644" i="4" s="1"/>
  <c r="BM644" i="4" a="1"/>
  <c r="BM644" i="4" s="1"/>
  <c r="BL644" i="4" a="1"/>
  <c r="BL644" i="4" s="1"/>
  <c r="BK644" i="4"/>
  <c r="BJ644" i="4"/>
  <c r="BI644" i="4" a="1"/>
  <c r="BI644" i="4" s="1"/>
  <c r="BH644" i="4"/>
  <c r="BG644" i="4"/>
  <c r="BF644" i="4"/>
  <c r="BE644" i="4"/>
  <c r="BD644" i="4"/>
  <c r="AX644" i="4"/>
  <c r="AW644" i="4"/>
  <c r="AV644" i="4" a="1"/>
  <c r="AV644" i="4" s="1"/>
  <c r="AU644" i="4"/>
  <c r="AT644" i="4"/>
  <c r="AS644" i="4"/>
  <c r="AR644" i="4"/>
  <c r="AQ644" i="4" a="1"/>
  <c r="AQ644" i="4" s="1"/>
  <c r="AO644" i="4"/>
  <c r="AN644" i="4" a="1"/>
  <c r="AN644" i="4" s="1"/>
  <c r="AM644" i="4"/>
  <c r="AL644" i="4"/>
  <c r="AK644" i="4" a="1"/>
  <c r="AK644" i="4" s="1"/>
  <c r="AJ644" i="4"/>
  <c r="AI644" i="4"/>
  <c r="AG644" i="4"/>
  <c r="AF644" i="4"/>
  <c r="AE644" i="4"/>
  <c r="AD644" i="4"/>
  <c r="AC644" i="4"/>
  <c r="AA644" i="4"/>
  <c r="Y644" i="4"/>
  <c r="W644" i="4"/>
  <c r="V644" i="4"/>
  <c r="U644" i="4"/>
  <c r="R644" i="4"/>
  <c r="Q644" i="4"/>
  <c r="P644" i="4"/>
  <c r="O644" i="4"/>
  <c r="N644" i="4"/>
  <c r="M644" i="4"/>
  <c r="K644" i="4"/>
  <c r="J644" i="4"/>
  <c r="L644" i="4" s="1"/>
  <c r="CE643" i="4"/>
  <c r="CD643" i="4" a="1"/>
  <c r="CD643" i="4" s="1"/>
  <c r="CC643" i="4" a="1"/>
  <c r="CC643" i="4" s="1"/>
  <c r="CB643" i="4" a="1"/>
  <c r="CB643" i="4" s="1"/>
  <c r="CA643" i="4" a="1"/>
  <c r="CA643" i="4" s="1"/>
  <c r="BZ643" i="4" a="1"/>
  <c r="BZ643" i="4" s="1"/>
  <c r="BY643" i="4" a="1"/>
  <c r="BY643" i="4" s="1"/>
  <c r="BX643" i="4"/>
  <c r="BW643" i="4" a="1"/>
  <c r="BW643" i="4" s="1"/>
  <c r="BV643" i="4"/>
  <c r="BU643" i="4" a="1"/>
  <c r="BU643" i="4" s="1"/>
  <c r="BT643" i="4" a="1"/>
  <c r="BT643" i="4" s="1"/>
  <c r="BS643" i="4"/>
  <c r="BR643" i="4" a="1"/>
  <c r="BR643" i="4" s="1"/>
  <c r="BQ643" i="4" a="1"/>
  <c r="BQ643" i="4" s="1"/>
  <c r="BP643" i="4" a="1"/>
  <c r="BP643" i="4" s="1"/>
  <c r="BO643" i="4" a="1"/>
  <c r="BO643" i="4" s="1"/>
  <c r="BN643" i="4" a="1"/>
  <c r="BN643" i="4" s="1"/>
  <c r="BM643" i="4" a="1"/>
  <c r="BM643" i="4" s="1"/>
  <c r="BL643" i="4" a="1"/>
  <c r="BL643" i="4" s="1"/>
  <c r="BK643" i="4"/>
  <c r="BJ643" i="4"/>
  <c r="BI643" i="4" a="1"/>
  <c r="BI643" i="4" s="1"/>
  <c r="BH643" i="4"/>
  <c r="BG643" i="4"/>
  <c r="BF643" i="4"/>
  <c r="BE643" i="4"/>
  <c r="BD643" i="4"/>
  <c r="AX643" i="4"/>
  <c r="AW643" i="4"/>
  <c r="AV643" i="4" a="1"/>
  <c r="AV643" i="4" s="1"/>
  <c r="AU643" i="4"/>
  <c r="AT643" i="4"/>
  <c r="AS643" i="4"/>
  <c r="AR643" i="4"/>
  <c r="AQ643" i="4" a="1"/>
  <c r="AQ643" i="4" s="1"/>
  <c r="AO643" i="4"/>
  <c r="AN643" i="4" a="1"/>
  <c r="AN643" i="4" s="1"/>
  <c r="AM643" i="4"/>
  <c r="AL643" i="4"/>
  <c r="AK643" i="4" a="1"/>
  <c r="AK643" i="4" s="1"/>
  <c r="AJ643" i="4"/>
  <c r="AI643" i="4"/>
  <c r="AG643" i="4"/>
  <c r="AF643" i="4"/>
  <c r="AE643" i="4"/>
  <c r="AD643" i="4"/>
  <c r="AC643" i="4"/>
  <c r="AA643" i="4"/>
  <c r="Y643" i="4"/>
  <c r="W643" i="4"/>
  <c r="V643" i="4"/>
  <c r="U643" i="4"/>
  <c r="R643" i="4"/>
  <c r="Q643" i="4"/>
  <c r="P643" i="4"/>
  <c r="O643" i="4"/>
  <c r="N643" i="4"/>
  <c r="M643" i="4"/>
  <c r="K643" i="4"/>
  <c r="J643" i="4"/>
  <c r="L643" i="4" s="1"/>
  <c r="CE642" i="4"/>
  <c r="CD642" i="4" a="1"/>
  <c r="CD642" i="4" s="1"/>
  <c r="CC642" i="4" a="1"/>
  <c r="CC642" i="4" s="1"/>
  <c r="CB642" i="4" a="1"/>
  <c r="CB642" i="4" s="1"/>
  <c r="CA642" i="4" a="1"/>
  <c r="CA642" i="4" s="1"/>
  <c r="BZ642" i="4" a="1"/>
  <c r="BZ642" i="4" s="1"/>
  <c r="BY642" i="4" a="1"/>
  <c r="BY642" i="4" s="1"/>
  <c r="BX642" i="4"/>
  <c r="BW642" i="4" a="1"/>
  <c r="BW642" i="4" s="1"/>
  <c r="BV642" i="4"/>
  <c r="BU642" i="4" a="1"/>
  <c r="BU642" i="4" s="1"/>
  <c r="BT642" i="4" a="1"/>
  <c r="BT642" i="4" s="1"/>
  <c r="BS642" i="4"/>
  <c r="BR642" i="4" a="1"/>
  <c r="BR642" i="4" s="1"/>
  <c r="BQ642" i="4" a="1"/>
  <c r="BQ642" i="4" s="1"/>
  <c r="BP642" i="4" a="1"/>
  <c r="BP642" i="4" s="1"/>
  <c r="BO642" i="4" a="1"/>
  <c r="BO642" i="4" s="1"/>
  <c r="BN642" i="4" a="1"/>
  <c r="BN642" i="4" s="1"/>
  <c r="BM642" i="4" a="1"/>
  <c r="BM642" i="4" s="1"/>
  <c r="BL642" i="4" a="1"/>
  <c r="BL642" i="4" s="1"/>
  <c r="BK642" i="4"/>
  <c r="BJ642" i="4"/>
  <c r="BI642" i="4" a="1"/>
  <c r="BI642" i="4" s="1"/>
  <c r="BH642" i="4"/>
  <c r="BG642" i="4"/>
  <c r="BF642" i="4"/>
  <c r="BE642" i="4"/>
  <c r="BD642" i="4"/>
  <c r="AX642" i="4"/>
  <c r="AW642" i="4"/>
  <c r="AV642" i="4" a="1"/>
  <c r="AV642" i="4" s="1"/>
  <c r="AU642" i="4"/>
  <c r="AT642" i="4"/>
  <c r="AS642" i="4"/>
  <c r="AR642" i="4"/>
  <c r="AQ642" i="4" a="1"/>
  <c r="AQ642" i="4" s="1"/>
  <c r="AO642" i="4"/>
  <c r="AN642" i="4" a="1"/>
  <c r="AN642" i="4" s="1"/>
  <c r="AM642" i="4"/>
  <c r="AL642" i="4"/>
  <c r="AK642" i="4" a="1"/>
  <c r="AK642" i="4" s="1"/>
  <c r="AJ642" i="4"/>
  <c r="AI642" i="4"/>
  <c r="AG642" i="4"/>
  <c r="AF642" i="4"/>
  <c r="AE642" i="4"/>
  <c r="AD642" i="4"/>
  <c r="AC642" i="4"/>
  <c r="AA642" i="4"/>
  <c r="Y642" i="4"/>
  <c r="W642" i="4"/>
  <c r="V642" i="4"/>
  <c r="U642" i="4"/>
  <c r="R642" i="4"/>
  <c r="Q642" i="4"/>
  <c r="P642" i="4"/>
  <c r="O642" i="4"/>
  <c r="N642" i="4"/>
  <c r="M642" i="4"/>
  <c r="K642" i="4"/>
  <c r="J642" i="4"/>
  <c r="L642" i="4" s="1"/>
  <c r="CE641" i="4"/>
  <c r="CD641" i="4" a="1"/>
  <c r="CD641" i="4" s="1"/>
  <c r="CC641" i="4" a="1"/>
  <c r="CC641" i="4" s="1"/>
  <c r="CB641" i="4" a="1"/>
  <c r="CB641" i="4" s="1"/>
  <c r="CA641" i="4" a="1"/>
  <c r="CA641" i="4" s="1"/>
  <c r="BZ641" i="4" a="1"/>
  <c r="BZ641" i="4" s="1"/>
  <c r="BY641" i="4" a="1"/>
  <c r="BY641" i="4" s="1"/>
  <c r="BX641" i="4"/>
  <c r="BW641" i="4" a="1"/>
  <c r="BW641" i="4" s="1"/>
  <c r="BV641" i="4"/>
  <c r="BU641" i="4" a="1"/>
  <c r="BU641" i="4" s="1"/>
  <c r="BT641" i="4" a="1"/>
  <c r="BT641" i="4" s="1"/>
  <c r="BS641" i="4"/>
  <c r="BR641" i="4" a="1"/>
  <c r="BR641" i="4" s="1"/>
  <c r="BQ641" i="4" a="1"/>
  <c r="BQ641" i="4" s="1"/>
  <c r="BP641" i="4" a="1"/>
  <c r="BP641" i="4" s="1"/>
  <c r="BO641" i="4" a="1"/>
  <c r="BO641" i="4" s="1"/>
  <c r="BN641" i="4" a="1"/>
  <c r="BN641" i="4" s="1"/>
  <c r="BM641" i="4" a="1"/>
  <c r="BM641" i="4" s="1"/>
  <c r="BL641" i="4" a="1"/>
  <c r="BL641" i="4" s="1"/>
  <c r="BK641" i="4"/>
  <c r="BJ641" i="4"/>
  <c r="BI641" i="4" a="1"/>
  <c r="BI641" i="4" s="1"/>
  <c r="BH641" i="4"/>
  <c r="BG641" i="4"/>
  <c r="BF641" i="4"/>
  <c r="BE641" i="4"/>
  <c r="BD641" i="4"/>
  <c r="AX641" i="4"/>
  <c r="AW641" i="4"/>
  <c r="AV641" i="4" a="1"/>
  <c r="AV641" i="4" s="1"/>
  <c r="AU641" i="4"/>
  <c r="AT641" i="4"/>
  <c r="AS641" i="4"/>
  <c r="AR641" i="4"/>
  <c r="AQ641" i="4" a="1"/>
  <c r="AQ641" i="4" s="1"/>
  <c r="AO641" i="4"/>
  <c r="AN641" i="4" a="1"/>
  <c r="AN641" i="4" s="1"/>
  <c r="AM641" i="4"/>
  <c r="AL641" i="4"/>
  <c r="AK641" i="4" a="1"/>
  <c r="AK641" i="4" s="1"/>
  <c r="AJ641" i="4"/>
  <c r="AI641" i="4"/>
  <c r="AG641" i="4"/>
  <c r="AF641" i="4"/>
  <c r="AE641" i="4"/>
  <c r="AD641" i="4"/>
  <c r="AC641" i="4"/>
  <c r="AA641" i="4"/>
  <c r="Y641" i="4"/>
  <c r="W641" i="4"/>
  <c r="V641" i="4"/>
  <c r="U641" i="4"/>
  <c r="R641" i="4"/>
  <c r="Q641" i="4"/>
  <c r="P641" i="4"/>
  <c r="O641" i="4"/>
  <c r="N641" i="4"/>
  <c r="M641" i="4"/>
  <c r="K641" i="4"/>
  <c r="J641" i="4"/>
  <c r="L641" i="4" s="1"/>
  <c r="CE640" i="4"/>
  <c r="CD640" i="4" a="1"/>
  <c r="CD640" i="4" s="1"/>
  <c r="CC640" i="4" a="1"/>
  <c r="CC640" i="4" s="1"/>
  <c r="CB640" i="4" a="1"/>
  <c r="CB640" i="4" s="1"/>
  <c r="CA640" i="4" a="1"/>
  <c r="CA640" i="4" s="1"/>
  <c r="BZ640" i="4" a="1"/>
  <c r="BZ640" i="4" s="1"/>
  <c r="BY640" i="4" a="1"/>
  <c r="BY640" i="4" s="1"/>
  <c r="BX640" i="4"/>
  <c r="BW640" i="4" a="1"/>
  <c r="BW640" i="4" s="1"/>
  <c r="BV640" i="4"/>
  <c r="BU640" i="4" a="1"/>
  <c r="BU640" i="4" s="1"/>
  <c r="BT640" i="4" a="1"/>
  <c r="BT640" i="4" s="1"/>
  <c r="BS640" i="4"/>
  <c r="BR640" i="4" a="1"/>
  <c r="BR640" i="4" s="1"/>
  <c r="BQ640" i="4" a="1"/>
  <c r="BQ640" i="4" s="1"/>
  <c r="BP640" i="4" a="1"/>
  <c r="BP640" i="4" s="1"/>
  <c r="BO640" i="4" a="1"/>
  <c r="BO640" i="4" s="1"/>
  <c r="BN640" i="4" a="1"/>
  <c r="BN640" i="4" s="1"/>
  <c r="BM640" i="4" a="1"/>
  <c r="BM640" i="4" s="1"/>
  <c r="BL640" i="4" a="1"/>
  <c r="BL640" i="4" s="1"/>
  <c r="BK640" i="4"/>
  <c r="BJ640" i="4"/>
  <c r="BI640" i="4" a="1"/>
  <c r="BI640" i="4" s="1"/>
  <c r="BH640" i="4"/>
  <c r="BG640" i="4"/>
  <c r="BF640" i="4"/>
  <c r="BE640" i="4"/>
  <c r="BD640" i="4"/>
  <c r="AX640" i="4"/>
  <c r="AW640" i="4"/>
  <c r="AV640" i="4" a="1"/>
  <c r="AV640" i="4" s="1"/>
  <c r="AU640" i="4"/>
  <c r="AT640" i="4"/>
  <c r="AS640" i="4"/>
  <c r="AR640" i="4"/>
  <c r="AQ640" i="4" a="1"/>
  <c r="AQ640" i="4" s="1"/>
  <c r="AO640" i="4"/>
  <c r="AN640" i="4" a="1"/>
  <c r="AN640" i="4" s="1"/>
  <c r="AM640" i="4"/>
  <c r="AL640" i="4"/>
  <c r="AK640" i="4" a="1"/>
  <c r="AK640" i="4" s="1"/>
  <c r="AJ640" i="4"/>
  <c r="AI640" i="4"/>
  <c r="AG640" i="4"/>
  <c r="AF640" i="4"/>
  <c r="AE640" i="4"/>
  <c r="AD640" i="4"/>
  <c r="AC640" i="4"/>
  <c r="AA640" i="4"/>
  <c r="Y640" i="4"/>
  <c r="W640" i="4"/>
  <c r="V640" i="4"/>
  <c r="U640" i="4"/>
  <c r="R640" i="4"/>
  <c r="Q640" i="4"/>
  <c r="P640" i="4"/>
  <c r="O640" i="4"/>
  <c r="N640" i="4"/>
  <c r="M640" i="4"/>
  <c r="K640" i="4"/>
  <c r="J640" i="4"/>
  <c r="L640" i="4" s="1"/>
  <c r="CE639" i="4"/>
  <c r="CD639" i="4" a="1"/>
  <c r="CD639" i="4" s="1"/>
  <c r="CC639" i="4" a="1"/>
  <c r="CC639" i="4" s="1"/>
  <c r="CB639" i="4" a="1"/>
  <c r="CB639" i="4" s="1"/>
  <c r="CA639" i="4" a="1"/>
  <c r="CA639" i="4" s="1"/>
  <c r="BZ639" i="4" a="1"/>
  <c r="BZ639" i="4" s="1"/>
  <c r="BY639" i="4" a="1"/>
  <c r="BY639" i="4" s="1"/>
  <c r="BX639" i="4"/>
  <c r="BW639" i="4" a="1"/>
  <c r="BW639" i="4" s="1"/>
  <c r="BV639" i="4"/>
  <c r="BU639" i="4" a="1"/>
  <c r="BU639" i="4" s="1"/>
  <c r="BT639" i="4" a="1"/>
  <c r="BT639" i="4" s="1"/>
  <c r="BS639" i="4"/>
  <c r="BR639" i="4" a="1"/>
  <c r="BR639" i="4" s="1"/>
  <c r="BQ639" i="4" a="1"/>
  <c r="BQ639" i="4" s="1"/>
  <c r="BP639" i="4" a="1"/>
  <c r="BP639" i="4" s="1"/>
  <c r="BO639" i="4" a="1"/>
  <c r="BO639" i="4" s="1"/>
  <c r="BN639" i="4" a="1"/>
  <c r="BN639" i="4" s="1"/>
  <c r="BM639" i="4" a="1"/>
  <c r="BM639" i="4" s="1"/>
  <c r="BL639" i="4" a="1"/>
  <c r="BL639" i="4" s="1"/>
  <c r="BK639" i="4"/>
  <c r="BJ639" i="4"/>
  <c r="BI639" i="4" a="1"/>
  <c r="BI639" i="4" s="1"/>
  <c r="BH639" i="4"/>
  <c r="BG639" i="4"/>
  <c r="BF639" i="4"/>
  <c r="BE639" i="4"/>
  <c r="BD639" i="4"/>
  <c r="AX639" i="4"/>
  <c r="AW639" i="4"/>
  <c r="AV639" i="4" a="1"/>
  <c r="AV639" i="4" s="1"/>
  <c r="AU639" i="4"/>
  <c r="AT639" i="4"/>
  <c r="AS639" i="4"/>
  <c r="AR639" i="4"/>
  <c r="AQ639" i="4" a="1"/>
  <c r="AQ639" i="4" s="1"/>
  <c r="AO639" i="4"/>
  <c r="AN639" i="4" a="1"/>
  <c r="AN639" i="4" s="1"/>
  <c r="AM639" i="4"/>
  <c r="AL639" i="4"/>
  <c r="AK639" i="4" a="1"/>
  <c r="AK639" i="4" s="1"/>
  <c r="AJ639" i="4"/>
  <c r="AI639" i="4"/>
  <c r="AG639" i="4"/>
  <c r="AF639" i="4"/>
  <c r="AE639" i="4"/>
  <c r="AD639" i="4"/>
  <c r="AC639" i="4"/>
  <c r="AA639" i="4"/>
  <c r="Y639" i="4"/>
  <c r="W639" i="4"/>
  <c r="V639" i="4"/>
  <c r="U639" i="4"/>
  <c r="R639" i="4"/>
  <c r="Q639" i="4"/>
  <c r="P639" i="4"/>
  <c r="O639" i="4"/>
  <c r="N639" i="4"/>
  <c r="M639" i="4"/>
  <c r="K639" i="4"/>
  <c r="J639" i="4"/>
  <c r="L639" i="4" s="1"/>
  <c r="CE638" i="4"/>
  <c r="CD638" i="4" a="1"/>
  <c r="CD638" i="4" s="1"/>
  <c r="CC638" i="4" a="1"/>
  <c r="CC638" i="4" s="1"/>
  <c r="CB638" i="4" a="1"/>
  <c r="CB638" i="4" s="1"/>
  <c r="CA638" i="4" a="1"/>
  <c r="CA638" i="4" s="1"/>
  <c r="BZ638" i="4" a="1"/>
  <c r="BZ638" i="4" s="1"/>
  <c r="BY638" i="4" a="1"/>
  <c r="BY638" i="4" s="1"/>
  <c r="BX638" i="4"/>
  <c r="BW638" i="4" a="1"/>
  <c r="BW638" i="4" s="1"/>
  <c r="BV638" i="4"/>
  <c r="BU638" i="4" a="1"/>
  <c r="BU638" i="4" s="1"/>
  <c r="BT638" i="4" a="1"/>
  <c r="BT638" i="4" s="1"/>
  <c r="BS638" i="4"/>
  <c r="BR638" i="4" a="1"/>
  <c r="BR638" i="4" s="1"/>
  <c r="BQ638" i="4" a="1"/>
  <c r="BQ638" i="4" s="1"/>
  <c r="BP638" i="4" a="1"/>
  <c r="BP638" i="4" s="1"/>
  <c r="BO638" i="4" a="1"/>
  <c r="BO638" i="4" s="1"/>
  <c r="BN638" i="4" a="1"/>
  <c r="BN638" i="4" s="1"/>
  <c r="BM638" i="4" a="1"/>
  <c r="BM638" i="4" s="1"/>
  <c r="BL638" i="4" a="1"/>
  <c r="BL638" i="4" s="1"/>
  <c r="BK638" i="4"/>
  <c r="BJ638" i="4"/>
  <c r="BI638" i="4" a="1"/>
  <c r="BI638" i="4" s="1"/>
  <c r="BH638" i="4"/>
  <c r="BG638" i="4"/>
  <c r="BF638" i="4"/>
  <c r="BE638" i="4"/>
  <c r="BD638" i="4"/>
  <c r="AX638" i="4"/>
  <c r="AW638" i="4"/>
  <c r="AV638" i="4" a="1"/>
  <c r="AV638" i="4" s="1"/>
  <c r="AU638" i="4"/>
  <c r="AT638" i="4"/>
  <c r="AS638" i="4"/>
  <c r="AR638" i="4"/>
  <c r="AQ638" i="4" a="1"/>
  <c r="AQ638" i="4" s="1"/>
  <c r="AO638" i="4"/>
  <c r="AN638" i="4" a="1"/>
  <c r="AN638" i="4" s="1"/>
  <c r="AM638" i="4"/>
  <c r="AL638" i="4"/>
  <c r="AK638" i="4" a="1"/>
  <c r="AK638" i="4" s="1"/>
  <c r="AJ638" i="4"/>
  <c r="AI638" i="4"/>
  <c r="AG638" i="4"/>
  <c r="AF638" i="4"/>
  <c r="AE638" i="4"/>
  <c r="AD638" i="4"/>
  <c r="AC638" i="4"/>
  <c r="AA638" i="4"/>
  <c r="Y638" i="4"/>
  <c r="W638" i="4"/>
  <c r="V638" i="4"/>
  <c r="U638" i="4"/>
  <c r="R638" i="4"/>
  <c r="Q638" i="4"/>
  <c r="P638" i="4"/>
  <c r="O638" i="4"/>
  <c r="N638" i="4"/>
  <c r="M638" i="4"/>
  <c r="K638" i="4"/>
  <c r="J638" i="4"/>
  <c r="L638" i="4" s="1"/>
  <c r="CE637" i="4"/>
  <c r="CD637" i="4" a="1"/>
  <c r="CD637" i="4" s="1"/>
  <c r="CC637" i="4" a="1"/>
  <c r="CC637" i="4" s="1"/>
  <c r="CB637" i="4" a="1"/>
  <c r="CB637" i="4" s="1"/>
  <c r="CA637" i="4" a="1"/>
  <c r="CA637" i="4" s="1"/>
  <c r="BZ637" i="4" a="1"/>
  <c r="BZ637" i="4" s="1"/>
  <c r="BY637" i="4" a="1"/>
  <c r="BY637" i="4" s="1"/>
  <c r="BX637" i="4"/>
  <c r="BW637" i="4" a="1"/>
  <c r="BW637" i="4" s="1"/>
  <c r="BV637" i="4"/>
  <c r="BU637" i="4" a="1"/>
  <c r="BU637" i="4" s="1"/>
  <c r="BT637" i="4" a="1"/>
  <c r="BT637" i="4" s="1"/>
  <c r="BS637" i="4"/>
  <c r="BR637" i="4" a="1"/>
  <c r="BR637" i="4" s="1"/>
  <c r="BQ637" i="4" a="1"/>
  <c r="BQ637" i="4" s="1"/>
  <c r="BP637" i="4" a="1"/>
  <c r="BP637" i="4" s="1"/>
  <c r="BO637" i="4" a="1"/>
  <c r="BO637" i="4" s="1"/>
  <c r="BN637" i="4" a="1"/>
  <c r="BN637" i="4" s="1"/>
  <c r="BM637" i="4" a="1"/>
  <c r="BM637" i="4" s="1"/>
  <c r="BL637" i="4" a="1"/>
  <c r="BL637" i="4" s="1"/>
  <c r="BK637" i="4"/>
  <c r="BJ637" i="4"/>
  <c r="BI637" i="4" a="1"/>
  <c r="BI637" i="4" s="1"/>
  <c r="BH637" i="4"/>
  <c r="BG637" i="4"/>
  <c r="BF637" i="4"/>
  <c r="BE637" i="4"/>
  <c r="BD637" i="4"/>
  <c r="AX637" i="4"/>
  <c r="AW637" i="4"/>
  <c r="AV637" i="4" a="1"/>
  <c r="AV637" i="4" s="1"/>
  <c r="AU637" i="4"/>
  <c r="AT637" i="4"/>
  <c r="AS637" i="4"/>
  <c r="AR637" i="4"/>
  <c r="AQ637" i="4" a="1"/>
  <c r="AQ637" i="4" s="1"/>
  <c r="AO637" i="4"/>
  <c r="AN637" i="4" a="1"/>
  <c r="AN637" i="4" s="1"/>
  <c r="AM637" i="4"/>
  <c r="AL637" i="4"/>
  <c r="AK637" i="4" a="1"/>
  <c r="AK637" i="4" s="1"/>
  <c r="AJ637" i="4"/>
  <c r="AI637" i="4"/>
  <c r="AG637" i="4"/>
  <c r="AF637" i="4"/>
  <c r="AE637" i="4"/>
  <c r="AD637" i="4"/>
  <c r="AC637" i="4"/>
  <c r="AA637" i="4"/>
  <c r="Y637" i="4"/>
  <c r="W637" i="4"/>
  <c r="V637" i="4"/>
  <c r="U637" i="4"/>
  <c r="R637" i="4"/>
  <c r="Q637" i="4"/>
  <c r="P637" i="4"/>
  <c r="O637" i="4"/>
  <c r="N637" i="4"/>
  <c r="M637" i="4"/>
  <c r="K637" i="4"/>
  <c r="J637" i="4"/>
  <c r="L637" i="4" s="1"/>
  <c r="CE636" i="4"/>
  <c r="CD636" i="4" a="1"/>
  <c r="CD636" i="4" s="1"/>
  <c r="CC636" i="4" a="1"/>
  <c r="CC636" i="4" s="1"/>
  <c r="CB636" i="4" a="1"/>
  <c r="CB636" i="4" s="1"/>
  <c r="CA636" i="4" a="1"/>
  <c r="CA636" i="4" s="1"/>
  <c r="BZ636" i="4" a="1"/>
  <c r="BZ636" i="4" s="1"/>
  <c r="BY636" i="4" a="1"/>
  <c r="BY636" i="4" s="1"/>
  <c r="BX636" i="4"/>
  <c r="BW636" i="4" a="1"/>
  <c r="BW636" i="4" s="1"/>
  <c r="BV636" i="4"/>
  <c r="BU636" i="4" a="1"/>
  <c r="BU636" i="4" s="1"/>
  <c r="BT636" i="4" a="1"/>
  <c r="BT636" i="4" s="1"/>
  <c r="BS636" i="4"/>
  <c r="BR636" i="4" a="1"/>
  <c r="BR636" i="4" s="1"/>
  <c r="BQ636" i="4" a="1"/>
  <c r="BQ636" i="4" s="1"/>
  <c r="BP636" i="4" a="1"/>
  <c r="BP636" i="4" s="1"/>
  <c r="BO636" i="4" a="1"/>
  <c r="BO636" i="4" s="1"/>
  <c r="BN636" i="4" a="1"/>
  <c r="BN636" i="4" s="1"/>
  <c r="BM636" i="4" a="1"/>
  <c r="BM636" i="4" s="1"/>
  <c r="BL636" i="4" a="1"/>
  <c r="BL636" i="4" s="1"/>
  <c r="BK636" i="4"/>
  <c r="BJ636" i="4"/>
  <c r="BI636" i="4" a="1"/>
  <c r="BI636" i="4" s="1"/>
  <c r="BH636" i="4"/>
  <c r="BG636" i="4"/>
  <c r="BF636" i="4"/>
  <c r="BE636" i="4"/>
  <c r="BD636" i="4"/>
  <c r="AX636" i="4"/>
  <c r="AW636" i="4"/>
  <c r="AV636" i="4" a="1"/>
  <c r="AV636" i="4" s="1"/>
  <c r="AU636" i="4"/>
  <c r="AT636" i="4"/>
  <c r="AS636" i="4"/>
  <c r="AR636" i="4"/>
  <c r="AQ636" i="4" a="1"/>
  <c r="AQ636" i="4" s="1"/>
  <c r="AO636" i="4"/>
  <c r="AN636" i="4" a="1"/>
  <c r="AN636" i="4" s="1"/>
  <c r="AM636" i="4"/>
  <c r="AL636" i="4"/>
  <c r="AK636" i="4" a="1"/>
  <c r="AK636" i="4" s="1"/>
  <c r="AJ636" i="4"/>
  <c r="AI636" i="4"/>
  <c r="AG636" i="4"/>
  <c r="AF636" i="4"/>
  <c r="AE636" i="4"/>
  <c r="AD636" i="4"/>
  <c r="AC636" i="4"/>
  <c r="AA636" i="4"/>
  <c r="Y636" i="4"/>
  <c r="W636" i="4"/>
  <c r="V636" i="4"/>
  <c r="U636" i="4"/>
  <c r="R636" i="4"/>
  <c r="Q636" i="4"/>
  <c r="P636" i="4"/>
  <c r="O636" i="4"/>
  <c r="N636" i="4"/>
  <c r="M636" i="4"/>
  <c r="K636" i="4"/>
  <c r="J636" i="4"/>
  <c r="L636" i="4" s="1"/>
  <c r="CE635" i="4"/>
  <c r="CD635" i="4" a="1"/>
  <c r="CD635" i="4" s="1"/>
  <c r="CC635" i="4" a="1"/>
  <c r="CC635" i="4" s="1"/>
  <c r="CB635" i="4" a="1"/>
  <c r="CB635" i="4" s="1"/>
  <c r="CA635" i="4" a="1"/>
  <c r="CA635" i="4" s="1"/>
  <c r="BZ635" i="4" a="1"/>
  <c r="BZ635" i="4" s="1"/>
  <c r="BY635" i="4" a="1"/>
  <c r="BY635" i="4" s="1"/>
  <c r="BX635" i="4"/>
  <c r="BW635" i="4" a="1"/>
  <c r="BW635" i="4" s="1"/>
  <c r="BV635" i="4"/>
  <c r="BU635" i="4" a="1"/>
  <c r="BU635" i="4" s="1"/>
  <c r="BT635" i="4" a="1"/>
  <c r="BT635" i="4" s="1"/>
  <c r="BS635" i="4"/>
  <c r="BR635" i="4" a="1"/>
  <c r="BR635" i="4" s="1"/>
  <c r="BQ635" i="4" a="1"/>
  <c r="BQ635" i="4" s="1"/>
  <c r="BP635" i="4" a="1"/>
  <c r="BP635" i="4" s="1"/>
  <c r="BO635" i="4" a="1"/>
  <c r="BO635" i="4" s="1"/>
  <c r="BN635" i="4" a="1"/>
  <c r="BN635" i="4" s="1"/>
  <c r="BM635" i="4" a="1"/>
  <c r="BM635" i="4" s="1"/>
  <c r="BL635" i="4" a="1"/>
  <c r="BL635" i="4" s="1"/>
  <c r="BK635" i="4"/>
  <c r="BJ635" i="4"/>
  <c r="BI635" i="4" a="1"/>
  <c r="BI635" i="4" s="1"/>
  <c r="BH635" i="4"/>
  <c r="BG635" i="4"/>
  <c r="BF635" i="4"/>
  <c r="BE635" i="4"/>
  <c r="BD635" i="4"/>
  <c r="AX635" i="4"/>
  <c r="AW635" i="4"/>
  <c r="AV635" i="4" a="1"/>
  <c r="AV635" i="4" s="1"/>
  <c r="AU635" i="4"/>
  <c r="AT635" i="4"/>
  <c r="AS635" i="4"/>
  <c r="AR635" i="4"/>
  <c r="AQ635" i="4" a="1"/>
  <c r="AQ635" i="4" s="1"/>
  <c r="AO635" i="4"/>
  <c r="AN635" i="4" a="1"/>
  <c r="AN635" i="4" s="1"/>
  <c r="AM635" i="4"/>
  <c r="AL635" i="4"/>
  <c r="AK635" i="4" a="1"/>
  <c r="AK635" i="4" s="1"/>
  <c r="AJ635" i="4"/>
  <c r="AI635" i="4"/>
  <c r="AG635" i="4"/>
  <c r="AF635" i="4"/>
  <c r="AE635" i="4"/>
  <c r="AD635" i="4"/>
  <c r="AC635" i="4"/>
  <c r="AA635" i="4"/>
  <c r="Y635" i="4"/>
  <c r="W635" i="4"/>
  <c r="V635" i="4"/>
  <c r="U635" i="4"/>
  <c r="R635" i="4"/>
  <c r="Q635" i="4"/>
  <c r="P635" i="4"/>
  <c r="O635" i="4"/>
  <c r="N635" i="4"/>
  <c r="M635" i="4"/>
  <c r="K635" i="4"/>
  <c r="J635" i="4"/>
  <c r="L635" i="4" s="1"/>
  <c r="CE634" i="4"/>
  <c r="CD634" i="4" a="1"/>
  <c r="CD634" i="4" s="1"/>
  <c r="CC634" i="4" a="1"/>
  <c r="CC634" i="4" s="1"/>
  <c r="CB634" i="4" a="1"/>
  <c r="CB634" i="4" s="1"/>
  <c r="CA634" i="4" a="1"/>
  <c r="CA634" i="4" s="1"/>
  <c r="BZ634" i="4" a="1"/>
  <c r="BZ634" i="4" s="1"/>
  <c r="BY634" i="4" a="1"/>
  <c r="BY634" i="4" s="1"/>
  <c r="BX634" i="4"/>
  <c r="BW634" i="4" a="1"/>
  <c r="BW634" i="4" s="1"/>
  <c r="BV634" i="4"/>
  <c r="BU634" i="4" a="1"/>
  <c r="BU634" i="4" s="1"/>
  <c r="BT634" i="4" a="1"/>
  <c r="BT634" i="4" s="1"/>
  <c r="BS634" i="4"/>
  <c r="BR634" i="4" a="1"/>
  <c r="BR634" i="4" s="1"/>
  <c r="BQ634" i="4" a="1"/>
  <c r="BQ634" i="4" s="1"/>
  <c r="BP634" i="4" a="1"/>
  <c r="BP634" i="4" s="1"/>
  <c r="BO634" i="4" a="1"/>
  <c r="BO634" i="4" s="1"/>
  <c r="BN634" i="4" a="1"/>
  <c r="BN634" i="4" s="1"/>
  <c r="BM634" i="4" a="1"/>
  <c r="BM634" i="4" s="1"/>
  <c r="BL634" i="4" a="1"/>
  <c r="BL634" i="4" s="1"/>
  <c r="BK634" i="4"/>
  <c r="BJ634" i="4"/>
  <c r="BI634" i="4" a="1"/>
  <c r="BI634" i="4" s="1"/>
  <c r="BH634" i="4"/>
  <c r="BG634" i="4"/>
  <c r="BF634" i="4"/>
  <c r="BE634" i="4"/>
  <c r="BD634" i="4"/>
  <c r="AX634" i="4"/>
  <c r="AW634" i="4"/>
  <c r="AV634" i="4" a="1"/>
  <c r="AV634" i="4" s="1"/>
  <c r="AU634" i="4"/>
  <c r="AT634" i="4"/>
  <c r="AS634" i="4"/>
  <c r="AR634" i="4"/>
  <c r="AQ634" i="4" a="1"/>
  <c r="AQ634" i="4" s="1"/>
  <c r="AO634" i="4"/>
  <c r="AN634" i="4" a="1"/>
  <c r="AN634" i="4" s="1"/>
  <c r="AM634" i="4"/>
  <c r="AL634" i="4"/>
  <c r="AK634" i="4" a="1"/>
  <c r="AK634" i="4" s="1"/>
  <c r="AJ634" i="4"/>
  <c r="AI634" i="4"/>
  <c r="AG634" i="4"/>
  <c r="AF634" i="4"/>
  <c r="AE634" i="4"/>
  <c r="AD634" i="4"/>
  <c r="AC634" i="4"/>
  <c r="AA634" i="4"/>
  <c r="Y634" i="4"/>
  <c r="W634" i="4"/>
  <c r="V634" i="4"/>
  <c r="U634" i="4"/>
  <c r="R634" i="4"/>
  <c r="Q634" i="4"/>
  <c r="P634" i="4"/>
  <c r="O634" i="4"/>
  <c r="N634" i="4"/>
  <c r="M634" i="4"/>
  <c r="K634" i="4"/>
  <c r="J634" i="4"/>
  <c r="L634" i="4" s="1"/>
  <c r="CE633" i="4"/>
  <c r="CD633" i="4" a="1"/>
  <c r="CD633" i="4" s="1"/>
  <c r="CC633" i="4" a="1"/>
  <c r="CC633" i="4" s="1"/>
  <c r="CB633" i="4" a="1"/>
  <c r="CB633" i="4" s="1"/>
  <c r="CA633" i="4" a="1"/>
  <c r="CA633" i="4" s="1"/>
  <c r="BZ633" i="4" a="1"/>
  <c r="BZ633" i="4" s="1"/>
  <c r="BY633" i="4" a="1"/>
  <c r="BY633" i="4" s="1"/>
  <c r="BX633" i="4"/>
  <c r="BW633" i="4" a="1"/>
  <c r="BW633" i="4" s="1"/>
  <c r="BV633" i="4"/>
  <c r="BU633" i="4" a="1"/>
  <c r="BU633" i="4" s="1"/>
  <c r="BT633" i="4" a="1"/>
  <c r="BT633" i="4" s="1"/>
  <c r="BS633" i="4"/>
  <c r="BR633" i="4" a="1"/>
  <c r="BR633" i="4" s="1"/>
  <c r="BQ633" i="4" a="1"/>
  <c r="BQ633" i="4" s="1"/>
  <c r="BP633" i="4" a="1"/>
  <c r="BP633" i="4" s="1"/>
  <c r="BO633" i="4" a="1"/>
  <c r="BO633" i="4" s="1"/>
  <c r="BN633" i="4" a="1"/>
  <c r="BN633" i="4" s="1"/>
  <c r="BM633" i="4" a="1"/>
  <c r="BM633" i="4" s="1"/>
  <c r="BL633" i="4" a="1"/>
  <c r="BL633" i="4" s="1"/>
  <c r="BK633" i="4"/>
  <c r="BJ633" i="4"/>
  <c r="BI633" i="4" a="1"/>
  <c r="BI633" i="4" s="1"/>
  <c r="BH633" i="4"/>
  <c r="BG633" i="4"/>
  <c r="BF633" i="4"/>
  <c r="BE633" i="4"/>
  <c r="BD633" i="4"/>
  <c r="AX633" i="4"/>
  <c r="AW633" i="4"/>
  <c r="AV633" i="4" a="1"/>
  <c r="AV633" i="4" s="1"/>
  <c r="AU633" i="4"/>
  <c r="AT633" i="4"/>
  <c r="AS633" i="4"/>
  <c r="AR633" i="4"/>
  <c r="AQ633" i="4" a="1"/>
  <c r="AQ633" i="4" s="1"/>
  <c r="AO633" i="4"/>
  <c r="AN633" i="4" a="1"/>
  <c r="AN633" i="4" s="1"/>
  <c r="AM633" i="4"/>
  <c r="AL633" i="4"/>
  <c r="AK633" i="4" a="1"/>
  <c r="AK633" i="4" s="1"/>
  <c r="AJ633" i="4"/>
  <c r="AI633" i="4"/>
  <c r="AG633" i="4"/>
  <c r="AF633" i="4"/>
  <c r="AE633" i="4"/>
  <c r="AD633" i="4"/>
  <c r="AC633" i="4"/>
  <c r="AA633" i="4"/>
  <c r="Y633" i="4"/>
  <c r="W633" i="4"/>
  <c r="V633" i="4"/>
  <c r="U633" i="4"/>
  <c r="R633" i="4"/>
  <c r="Q633" i="4"/>
  <c r="P633" i="4"/>
  <c r="O633" i="4"/>
  <c r="N633" i="4"/>
  <c r="M633" i="4"/>
  <c r="K633" i="4"/>
  <c r="J633" i="4"/>
  <c r="L633" i="4" s="1"/>
  <c r="CE632" i="4"/>
  <c r="CD632" i="4" a="1"/>
  <c r="CD632" i="4" s="1"/>
  <c r="CC632" i="4" a="1"/>
  <c r="CC632" i="4" s="1"/>
  <c r="CB632" i="4" a="1"/>
  <c r="CB632" i="4" s="1"/>
  <c r="CA632" i="4" a="1"/>
  <c r="CA632" i="4" s="1"/>
  <c r="BZ632" i="4" a="1"/>
  <c r="BZ632" i="4" s="1"/>
  <c r="BY632" i="4" a="1"/>
  <c r="BY632" i="4" s="1"/>
  <c r="BX632" i="4"/>
  <c r="BW632" i="4" a="1"/>
  <c r="BW632" i="4" s="1"/>
  <c r="BV632" i="4"/>
  <c r="BU632" i="4" a="1"/>
  <c r="BU632" i="4" s="1"/>
  <c r="BT632" i="4" a="1"/>
  <c r="BT632" i="4" s="1"/>
  <c r="BS632" i="4"/>
  <c r="BR632" i="4" a="1"/>
  <c r="BR632" i="4" s="1"/>
  <c r="BQ632" i="4" a="1"/>
  <c r="BQ632" i="4" s="1"/>
  <c r="BP632" i="4" a="1"/>
  <c r="BP632" i="4" s="1"/>
  <c r="BO632" i="4" a="1"/>
  <c r="BO632" i="4" s="1"/>
  <c r="BN632" i="4" a="1"/>
  <c r="BN632" i="4" s="1"/>
  <c r="BM632" i="4" a="1"/>
  <c r="BM632" i="4" s="1"/>
  <c r="BL632" i="4" a="1"/>
  <c r="BL632" i="4" s="1"/>
  <c r="BK632" i="4"/>
  <c r="BJ632" i="4"/>
  <c r="BI632" i="4" a="1"/>
  <c r="BI632" i="4" s="1"/>
  <c r="BH632" i="4"/>
  <c r="BG632" i="4"/>
  <c r="BF632" i="4"/>
  <c r="BE632" i="4"/>
  <c r="BD632" i="4"/>
  <c r="AX632" i="4"/>
  <c r="AW632" i="4"/>
  <c r="AV632" i="4" a="1"/>
  <c r="AV632" i="4" s="1"/>
  <c r="AU632" i="4"/>
  <c r="AT632" i="4"/>
  <c r="AS632" i="4"/>
  <c r="AR632" i="4"/>
  <c r="AQ632" i="4" a="1"/>
  <c r="AQ632" i="4" s="1"/>
  <c r="AO632" i="4"/>
  <c r="AN632" i="4" a="1"/>
  <c r="AN632" i="4" s="1"/>
  <c r="AM632" i="4"/>
  <c r="AL632" i="4"/>
  <c r="AK632" i="4" a="1"/>
  <c r="AK632" i="4" s="1"/>
  <c r="AJ632" i="4"/>
  <c r="AI632" i="4"/>
  <c r="AG632" i="4"/>
  <c r="AF632" i="4"/>
  <c r="AE632" i="4"/>
  <c r="AD632" i="4"/>
  <c r="AC632" i="4"/>
  <c r="AA632" i="4"/>
  <c r="Y632" i="4"/>
  <c r="W632" i="4"/>
  <c r="V632" i="4"/>
  <c r="U632" i="4"/>
  <c r="R632" i="4"/>
  <c r="Q632" i="4"/>
  <c r="P632" i="4"/>
  <c r="O632" i="4"/>
  <c r="N632" i="4"/>
  <c r="M632" i="4"/>
  <c r="K632" i="4"/>
  <c r="J632" i="4"/>
  <c r="L632" i="4" s="1"/>
  <c r="CE631" i="4"/>
  <c r="CD631" i="4" a="1"/>
  <c r="CD631" i="4" s="1"/>
  <c r="CC631" i="4" a="1"/>
  <c r="CC631" i="4" s="1"/>
  <c r="CB631" i="4" a="1"/>
  <c r="CB631" i="4" s="1"/>
  <c r="CA631" i="4" a="1"/>
  <c r="CA631" i="4" s="1"/>
  <c r="BZ631" i="4" a="1"/>
  <c r="BZ631" i="4" s="1"/>
  <c r="BY631" i="4" a="1"/>
  <c r="BY631" i="4" s="1"/>
  <c r="BX631" i="4"/>
  <c r="BW631" i="4" a="1"/>
  <c r="BW631" i="4" s="1"/>
  <c r="BV631" i="4"/>
  <c r="BU631" i="4" a="1"/>
  <c r="BU631" i="4" s="1"/>
  <c r="BT631" i="4" a="1"/>
  <c r="BT631" i="4" s="1"/>
  <c r="BS631" i="4"/>
  <c r="BR631" i="4" a="1"/>
  <c r="BR631" i="4" s="1"/>
  <c r="BQ631" i="4" a="1"/>
  <c r="BQ631" i="4" s="1"/>
  <c r="BP631" i="4" a="1"/>
  <c r="BP631" i="4" s="1"/>
  <c r="BO631" i="4" a="1"/>
  <c r="BO631" i="4" s="1"/>
  <c r="BN631" i="4" a="1"/>
  <c r="BN631" i="4" s="1"/>
  <c r="BM631" i="4" a="1"/>
  <c r="BM631" i="4" s="1"/>
  <c r="BL631" i="4" a="1"/>
  <c r="BL631" i="4" s="1"/>
  <c r="BK631" i="4"/>
  <c r="BJ631" i="4"/>
  <c r="BI631" i="4" a="1"/>
  <c r="BI631" i="4" s="1"/>
  <c r="BH631" i="4"/>
  <c r="BG631" i="4"/>
  <c r="BF631" i="4"/>
  <c r="BE631" i="4"/>
  <c r="BD631" i="4"/>
  <c r="AX631" i="4"/>
  <c r="AW631" i="4"/>
  <c r="AV631" i="4" a="1"/>
  <c r="AV631" i="4" s="1"/>
  <c r="AU631" i="4"/>
  <c r="AT631" i="4"/>
  <c r="AS631" i="4"/>
  <c r="AR631" i="4"/>
  <c r="AQ631" i="4" a="1"/>
  <c r="AQ631" i="4" s="1"/>
  <c r="AO631" i="4"/>
  <c r="AN631" i="4" a="1"/>
  <c r="AN631" i="4" s="1"/>
  <c r="AM631" i="4"/>
  <c r="AL631" i="4"/>
  <c r="AK631" i="4" a="1"/>
  <c r="AK631" i="4" s="1"/>
  <c r="AJ631" i="4"/>
  <c r="AI631" i="4"/>
  <c r="AG631" i="4"/>
  <c r="AF631" i="4"/>
  <c r="AE631" i="4"/>
  <c r="AD631" i="4"/>
  <c r="AC631" i="4"/>
  <c r="AA631" i="4"/>
  <c r="Y631" i="4"/>
  <c r="W631" i="4"/>
  <c r="V631" i="4"/>
  <c r="U631" i="4"/>
  <c r="R631" i="4"/>
  <c r="Q631" i="4"/>
  <c r="P631" i="4"/>
  <c r="O631" i="4"/>
  <c r="N631" i="4"/>
  <c r="M631" i="4"/>
  <c r="K631" i="4"/>
  <c r="J631" i="4"/>
  <c r="L631" i="4" s="1"/>
  <c r="CE630" i="4"/>
  <c r="CD630" i="4" a="1"/>
  <c r="CD630" i="4" s="1"/>
  <c r="CC630" i="4" a="1"/>
  <c r="CC630" i="4" s="1"/>
  <c r="CB630" i="4" a="1"/>
  <c r="CB630" i="4" s="1"/>
  <c r="CA630" i="4" a="1"/>
  <c r="CA630" i="4" s="1"/>
  <c r="BZ630" i="4" a="1"/>
  <c r="BZ630" i="4" s="1"/>
  <c r="BY630" i="4" a="1"/>
  <c r="BY630" i="4" s="1"/>
  <c r="BX630" i="4"/>
  <c r="BW630" i="4" a="1"/>
  <c r="BW630" i="4" s="1"/>
  <c r="BV630" i="4"/>
  <c r="BU630" i="4" a="1"/>
  <c r="BU630" i="4" s="1"/>
  <c r="BT630" i="4" a="1"/>
  <c r="BT630" i="4" s="1"/>
  <c r="BS630" i="4"/>
  <c r="BR630" i="4" a="1"/>
  <c r="BR630" i="4" s="1"/>
  <c r="BQ630" i="4" a="1"/>
  <c r="BQ630" i="4" s="1"/>
  <c r="BP630" i="4" a="1"/>
  <c r="BP630" i="4" s="1"/>
  <c r="BO630" i="4" a="1"/>
  <c r="BO630" i="4" s="1"/>
  <c r="BN630" i="4" a="1"/>
  <c r="BN630" i="4" s="1"/>
  <c r="BM630" i="4" a="1"/>
  <c r="BM630" i="4" s="1"/>
  <c r="BL630" i="4" a="1"/>
  <c r="BL630" i="4" s="1"/>
  <c r="BK630" i="4"/>
  <c r="BJ630" i="4"/>
  <c r="BI630" i="4" a="1"/>
  <c r="BI630" i="4" s="1"/>
  <c r="BH630" i="4"/>
  <c r="BG630" i="4"/>
  <c r="BF630" i="4"/>
  <c r="BE630" i="4"/>
  <c r="BD630" i="4"/>
  <c r="AX630" i="4"/>
  <c r="AW630" i="4"/>
  <c r="AV630" i="4" a="1"/>
  <c r="AV630" i="4" s="1"/>
  <c r="AU630" i="4"/>
  <c r="AT630" i="4"/>
  <c r="AS630" i="4"/>
  <c r="AR630" i="4"/>
  <c r="AQ630" i="4" a="1"/>
  <c r="AQ630" i="4" s="1"/>
  <c r="AO630" i="4"/>
  <c r="AN630" i="4" a="1"/>
  <c r="AN630" i="4" s="1"/>
  <c r="AM630" i="4"/>
  <c r="AL630" i="4"/>
  <c r="AK630" i="4" a="1"/>
  <c r="AK630" i="4" s="1"/>
  <c r="AJ630" i="4"/>
  <c r="AI630" i="4"/>
  <c r="AG630" i="4"/>
  <c r="AF630" i="4"/>
  <c r="AE630" i="4"/>
  <c r="AD630" i="4"/>
  <c r="AC630" i="4"/>
  <c r="AA630" i="4"/>
  <c r="Y630" i="4"/>
  <c r="W630" i="4"/>
  <c r="V630" i="4"/>
  <c r="U630" i="4"/>
  <c r="R630" i="4"/>
  <c r="Q630" i="4"/>
  <c r="P630" i="4"/>
  <c r="O630" i="4"/>
  <c r="N630" i="4"/>
  <c r="M630" i="4"/>
  <c r="K630" i="4"/>
  <c r="J630" i="4"/>
  <c r="L630" i="4" s="1"/>
  <c r="CE629" i="4"/>
  <c r="CD629" i="4" a="1"/>
  <c r="CD629" i="4" s="1"/>
  <c r="CC629" i="4" a="1"/>
  <c r="CC629" i="4" s="1"/>
  <c r="CB629" i="4" a="1"/>
  <c r="CB629" i="4" s="1"/>
  <c r="CA629" i="4" a="1"/>
  <c r="CA629" i="4" s="1"/>
  <c r="BZ629" i="4" a="1"/>
  <c r="BZ629" i="4" s="1"/>
  <c r="BY629" i="4" a="1"/>
  <c r="BY629" i="4" s="1"/>
  <c r="BX629" i="4"/>
  <c r="BW629" i="4" a="1"/>
  <c r="BW629" i="4" s="1"/>
  <c r="BV629" i="4"/>
  <c r="BU629" i="4" a="1"/>
  <c r="BU629" i="4" s="1"/>
  <c r="BT629" i="4" a="1"/>
  <c r="BT629" i="4" s="1"/>
  <c r="BS629" i="4"/>
  <c r="BR629" i="4" a="1"/>
  <c r="BR629" i="4" s="1"/>
  <c r="BQ629" i="4" a="1"/>
  <c r="BQ629" i="4" s="1"/>
  <c r="BP629" i="4" a="1"/>
  <c r="BP629" i="4" s="1"/>
  <c r="BO629" i="4" a="1"/>
  <c r="BO629" i="4" s="1"/>
  <c r="BN629" i="4" a="1"/>
  <c r="BN629" i="4" s="1"/>
  <c r="BM629" i="4" a="1"/>
  <c r="BM629" i="4" s="1"/>
  <c r="BL629" i="4" a="1"/>
  <c r="BL629" i="4" s="1"/>
  <c r="BK629" i="4"/>
  <c r="BJ629" i="4"/>
  <c r="BI629" i="4" a="1"/>
  <c r="BI629" i="4" s="1"/>
  <c r="BH629" i="4"/>
  <c r="BG629" i="4"/>
  <c r="BF629" i="4"/>
  <c r="BE629" i="4"/>
  <c r="BD629" i="4"/>
  <c r="AX629" i="4"/>
  <c r="AW629" i="4"/>
  <c r="AV629" i="4" a="1"/>
  <c r="AV629" i="4" s="1"/>
  <c r="AU629" i="4"/>
  <c r="AT629" i="4"/>
  <c r="AS629" i="4"/>
  <c r="AR629" i="4"/>
  <c r="AQ629" i="4" a="1"/>
  <c r="AQ629" i="4" s="1"/>
  <c r="AO629" i="4"/>
  <c r="AN629" i="4" a="1"/>
  <c r="AN629" i="4" s="1"/>
  <c r="AM629" i="4"/>
  <c r="AL629" i="4"/>
  <c r="AK629" i="4" a="1"/>
  <c r="AK629" i="4" s="1"/>
  <c r="AJ629" i="4"/>
  <c r="AI629" i="4"/>
  <c r="AG629" i="4"/>
  <c r="AF629" i="4"/>
  <c r="AE629" i="4"/>
  <c r="AD629" i="4"/>
  <c r="AC629" i="4"/>
  <c r="AA629" i="4"/>
  <c r="Y629" i="4"/>
  <c r="W629" i="4"/>
  <c r="V629" i="4"/>
  <c r="U629" i="4"/>
  <c r="R629" i="4"/>
  <c r="Q629" i="4"/>
  <c r="P629" i="4"/>
  <c r="O629" i="4"/>
  <c r="N629" i="4"/>
  <c r="M629" i="4"/>
  <c r="K629" i="4"/>
  <c r="J629" i="4"/>
  <c r="L629" i="4" s="1"/>
  <c r="CE628" i="4"/>
  <c r="CD628" i="4" a="1"/>
  <c r="CD628" i="4" s="1"/>
  <c r="CC628" i="4" a="1"/>
  <c r="CC628" i="4" s="1"/>
  <c r="CB628" i="4" a="1"/>
  <c r="CB628" i="4" s="1"/>
  <c r="CA628" i="4" a="1"/>
  <c r="CA628" i="4" s="1"/>
  <c r="BZ628" i="4" a="1"/>
  <c r="BZ628" i="4" s="1"/>
  <c r="BY628" i="4" a="1"/>
  <c r="BY628" i="4" s="1"/>
  <c r="BX628" i="4"/>
  <c r="BW628" i="4" a="1"/>
  <c r="BW628" i="4" s="1"/>
  <c r="BV628" i="4"/>
  <c r="BU628" i="4" a="1"/>
  <c r="BU628" i="4" s="1"/>
  <c r="BT628" i="4" a="1"/>
  <c r="BT628" i="4" s="1"/>
  <c r="BS628" i="4"/>
  <c r="BR628" i="4" a="1"/>
  <c r="BR628" i="4" s="1"/>
  <c r="BQ628" i="4" a="1"/>
  <c r="BQ628" i="4" s="1"/>
  <c r="BP628" i="4" a="1"/>
  <c r="BP628" i="4" s="1"/>
  <c r="BO628" i="4" a="1"/>
  <c r="BO628" i="4" s="1"/>
  <c r="BN628" i="4" a="1"/>
  <c r="BN628" i="4" s="1"/>
  <c r="BM628" i="4" a="1"/>
  <c r="BM628" i="4" s="1"/>
  <c r="BL628" i="4" a="1"/>
  <c r="BL628" i="4" s="1"/>
  <c r="BK628" i="4"/>
  <c r="BJ628" i="4"/>
  <c r="BI628" i="4" a="1"/>
  <c r="BI628" i="4" s="1"/>
  <c r="BH628" i="4"/>
  <c r="BG628" i="4"/>
  <c r="BF628" i="4"/>
  <c r="BE628" i="4"/>
  <c r="BD628" i="4"/>
  <c r="AX628" i="4"/>
  <c r="AW628" i="4"/>
  <c r="AV628" i="4" a="1"/>
  <c r="AV628" i="4" s="1"/>
  <c r="AU628" i="4"/>
  <c r="AT628" i="4"/>
  <c r="AS628" i="4"/>
  <c r="AR628" i="4"/>
  <c r="AQ628" i="4" a="1"/>
  <c r="AQ628" i="4" s="1"/>
  <c r="AO628" i="4"/>
  <c r="AN628" i="4" a="1"/>
  <c r="AN628" i="4" s="1"/>
  <c r="AM628" i="4"/>
  <c r="AL628" i="4"/>
  <c r="AK628" i="4" a="1"/>
  <c r="AK628" i="4" s="1"/>
  <c r="AJ628" i="4"/>
  <c r="AI628" i="4"/>
  <c r="AG628" i="4"/>
  <c r="AF628" i="4"/>
  <c r="AE628" i="4"/>
  <c r="AD628" i="4"/>
  <c r="AC628" i="4"/>
  <c r="AA628" i="4"/>
  <c r="Y628" i="4"/>
  <c r="W628" i="4"/>
  <c r="V628" i="4"/>
  <c r="U628" i="4"/>
  <c r="R628" i="4"/>
  <c r="Q628" i="4"/>
  <c r="P628" i="4"/>
  <c r="O628" i="4"/>
  <c r="N628" i="4"/>
  <c r="M628" i="4"/>
  <c r="K628" i="4"/>
  <c r="J628" i="4"/>
  <c r="L628" i="4" s="1"/>
  <c r="CE627" i="4"/>
  <c r="CD627" i="4" a="1"/>
  <c r="CD627" i="4" s="1"/>
  <c r="CC627" i="4" a="1"/>
  <c r="CC627" i="4" s="1"/>
  <c r="CB627" i="4" a="1"/>
  <c r="CB627" i="4" s="1"/>
  <c r="CA627" i="4" a="1"/>
  <c r="CA627" i="4" s="1"/>
  <c r="BZ627" i="4" a="1"/>
  <c r="BZ627" i="4" s="1"/>
  <c r="BY627" i="4" a="1"/>
  <c r="BY627" i="4" s="1"/>
  <c r="BX627" i="4"/>
  <c r="BW627" i="4" a="1"/>
  <c r="BW627" i="4" s="1"/>
  <c r="BV627" i="4"/>
  <c r="BU627" i="4" a="1"/>
  <c r="BU627" i="4" s="1"/>
  <c r="BT627" i="4" a="1"/>
  <c r="BT627" i="4" s="1"/>
  <c r="BS627" i="4"/>
  <c r="BR627" i="4" a="1"/>
  <c r="BR627" i="4" s="1"/>
  <c r="BQ627" i="4" a="1"/>
  <c r="BQ627" i="4" s="1"/>
  <c r="BP627" i="4" a="1"/>
  <c r="BP627" i="4" s="1"/>
  <c r="BO627" i="4" a="1"/>
  <c r="BO627" i="4" s="1"/>
  <c r="BN627" i="4" a="1"/>
  <c r="BN627" i="4" s="1"/>
  <c r="BM627" i="4" a="1"/>
  <c r="BM627" i="4" s="1"/>
  <c r="BL627" i="4" a="1"/>
  <c r="BL627" i="4" s="1"/>
  <c r="BK627" i="4"/>
  <c r="BJ627" i="4"/>
  <c r="BI627" i="4" a="1"/>
  <c r="BI627" i="4" s="1"/>
  <c r="BH627" i="4"/>
  <c r="BG627" i="4"/>
  <c r="BF627" i="4"/>
  <c r="BE627" i="4"/>
  <c r="BD627" i="4"/>
  <c r="AX627" i="4"/>
  <c r="AW627" i="4"/>
  <c r="AV627" i="4" a="1"/>
  <c r="AV627" i="4" s="1"/>
  <c r="AU627" i="4"/>
  <c r="AT627" i="4"/>
  <c r="AS627" i="4"/>
  <c r="AR627" i="4"/>
  <c r="AQ627" i="4" a="1"/>
  <c r="AQ627" i="4" s="1"/>
  <c r="AO627" i="4"/>
  <c r="AN627" i="4" a="1"/>
  <c r="AN627" i="4" s="1"/>
  <c r="AM627" i="4"/>
  <c r="AL627" i="4"/>
  <c r="AK627" i="4" a="1"/>
  <c r="AK627" i="4" s="1"/>
  <c r="AJ627" i="4"/>
  <c r="AI627" i="4"/>
  <c r="AG627" i="4"/>
  <c r="AF627" i="4"/>
  <c r="AE627" i="4"/>
  <c r="AD627" i="4"/>
  <c r="AC627" i="4"/>
  <c r="AA627" i="4"/>
  <c r="Y627" i="4"/>
  <c r="W627" i="4"/>
  <c r="V627" i="4"/>
  <c r="U627" i="4"/>
  <c r="R627" i="4"/>
  <c r="Q627" i="4"/>
  <c r="P627" i="4"/>
  <c r="O627" i="4"/>
  <c r="N627" i="4"/>
  <c r="M627" i="4"/>
  <c r="K627" i="4"/>
  <c r="J627" i="4"/>
  <c r="L627" i="4" s="1"/>
  <c r="CE626" i="4"/>
  <c r="CD626" i="4" a="1"/>
  <c r="CD626" i="4" s="1"/>
  <c r="CC626" i="4" a="1"/>
  <c r="CC626" i="4" s="1"/>
  <c r="CB626" i="4" a="1"/>
  <c r="CB626" i="4" s="1"/>
  <c r="CA626" i="4" a="1"/>
  <c r="CA626" i="4" s="1"/>
  <c r="BZ626" i="4" a="1"/>
  <c r="BZ626" i="4" s="1"/>
  <c r="BY626" i="4" a="1"/>
  <c r="BY626" i="4" s="1"/>
  <c r="BX626" i="4"/>
  <c r="BW626" i="4" a="1"/>
  <c r="BW626" i="4" s="1"/>
  <c r="BV626" i="4"/>
  <c r="BU626" i="4" a="1"/>
  <c r="BU626" i="4" s="1"/>
  <c r="BT626" i="4" a="1"/>
  <c r="BT626" i="4" s="1"/>
  <c r="BS626" i="4"/>
  <c r="BR626" i="4" a="1"/>
  <c r="BR626" i="4" s="1"/>
  <c r="BQ626" i="4" a="1"/>
  <c r="BQ626" i="4" s="1"/>
  <c r="BP626" i="4" a="1"/>
  <c r="BP626" i="4" s="1"/>
  <c r="BO626" i="4" a="1"/>
  <c r="BO626" i="4" s="1"/>
  <c r="BN626" i="4" a="1"/>
  <c r="BN626" i="4" s="1"/>
  <c r="BM626" i="4" a="1"/>
  <c r="BM626" i="4" s="1"/>
  <c r="BL626" i="4" a="1"/>
  <c r="BL626" i="4" s="1"/>
  <c r="BK626" i="4"/>
  <c r="BJ626" i="4"/>
  <c r="BI626" i="4" a="1"/>
  <c r="BI626" i="4" s="1"/>
  <c r="BH626" i="4"/>
  <c r="BG626" i="4"/>
  <c r="BF626" i="4"/>
  <c r="BE626" i="4"/>
  <c r="BD626" i="4"/>
  <c r="AX626" i="4"/>
  <c r="AW626" i="4"/>
  <c r="AV626" i="4" a="1"/>
  <c r="AV626" i="4" s="1"/>
  <c r="AU626" i="4"/>
  <c r="AT626" i="4"/>
  <c r="AS626" i="4"/>
  <c r="AR626" i="4"/>
  <c r="AQ626" i="4" a="1"/>
  <c r="AQ626" i="4" s="1"/>
  <c r="AO626" i="4"/>
  <c r="AN626" i="4" a="1"/>
  <c r="AN626" i="4" s="1"/>
  <c r="AM626" i="4"/>
  <c r="AL626" i="4"/>
  <c r="AK626" i="4" a="1"/>
  <c r="AK626" i="4" s="1"/>
  <c r="AJ626" i="4"/>
  <c r="AI626" i="4"/>
  <c r="AG626" i="4"/>
  <c r="AF626" i="4"/>
  <c r="AE626" i="4"/>
  <c r="AD626" i="4"/>
  <c r="AC626" i="4"/>
  <c r="AA626" i="4"/>
  <c r="Y626" i="4"/>
  <c r="W626" i="4"/>
  <c r="V626" i="4"/>
  <c r="U626" i="4"/>
  <c r="R626" i="4"/>
  <c r="Q626" i="4"/>
  <c r="P626" i="4"/>
  <c r="O626" i="4"/>
  <c r="N626" i="4"/>
  <c r="M626" i="4"/>
  <c r="K626" i="4"/>
  <c r="J626" i="4"/>
  <c r="L626" i="4" s="1"/>
  <c r="CE625" i="4"/>
  <c r="CD625" i="4" a="1"/>
  <c r="CD625" i="4" s="1"/>
  <c r="CC625" i="4" a="1"/>
  <c r="CC625" i="4" s="1"/>
  <c r="CB625" i="4" a="1"/>
  <c r="CB625" i="4" s="1"/>
  <c r="CA625" i="4" a="1"/>
  <c r="CA625" i="4" s="1"/>
  <c r="BZ625" i="4" a="1"/>
  <c r="BZ625" i="4" s="1"/>
  <c r="BY625" i="4" a="1"/>
  <c r="BY625" i="4" s="1"/>
  <c r="BX625" i="4"/>
  <c r="BW625" i="4" a="1"/>
  <c r="BW625" i="4" s="1"/>
  <c r="BV625" i="4"/>
  <c r="BU625" i="4" a="1"/>
  <c r="BU625" i="4" s="1"/>
  <c r="BT625" i="4" a="1"/>
  <c r="BT625" i="4" s="1"/>
  <c r="BS625" i="4"/>
  <c r="BR625" i="4" a="1"/>
  <c r="BR625" i="4" s="1"/>
  <c r="BQ625" i="4" a="1"/>
  <c r="BQ625" i="4" s="1"/>
  <c r="BP625" i="4" a="1"/>
  <c r="BP625" i="4" s="1"/>
  <c r="BO625" i="4" a="1"/>
  <c r="BO625" i="4" s="1"/>
  <c r="BN625" i="4" a="1"/>
  <c r="BN625" i="4" s="1"/>
  <c r="BM625" i="4" a="1"/>
  <c r="BM625" i="4" s="1"/>
  <c r="BL625" i="4" a="1"/>
  <c r="BL625" i="4" s="1"/>
  <c r="BK625" i="4"/>
  <c r="BJ625" i="4"/>
  <c r="BI625" i="4" a="1"/>
  <c r="BI625" i="4" s="1"/>
  <c r="BH625" i="4"/>
  <c r="BG625" i="4"/>
  <c r="BF625" i="4"/>
  <c r="BE625" i="4"/>
  <c r="BD625" i="4"/>
  <c r="AX625" i="4"/>
  <c r="AW625" i="4"/>
  <c r="AV625" i="4" a="1"/>
  <c r="AV625" i="4" s="1"/>
  <c r="AU625" i="4"/>
  <c r="AT625" i="4"/>
  <c r="AS625" i="4"/>
  <c r="AR625" i="4"/>
  <c r="AQ625" i="4" a="1"/>
  <c r="AQ625" i="4" s="1"/>
  <c r="AO625" i="4"/>
  <c r="AN625" i="4" a="1"/>
  <c r="AN625" i="4" s="1"/>
  <c r="AM625" i="4"/>
  <c r="AL625" i="4"/>
  <c r="AK625" i="4" a="1"/>
  <c r="AK625" i="4" s="1"/>
  <c r="AJ625" i="4"/>
  <c r="AI625" i="4"/>
  <c r="AG625" i="4"/>
  <c r="AF625" i="4"/>
  <c r="AE625" i="4"/>
  <c r="AD625" i="4"/>
  <c r="AC625" i="4"/>
  <c r="AA625" i="4"/>
  <c r="Y625" i="4"/>
  <c r="W625" i="4"/>
  <c r="V625" i="4"/>
  <c r="U625" i="4"/>
  <c r="R625" i="4"/>
  <c r="Q625" i="4"/>
  <c r="P625" i="4"/>
  <c r="O625" i="4"/>
  <c r="N625" i="4"/>
  <c r="M625" i="4"/>
  <c r="K625" i="4"/>
  <c r="J625" i="4"/>
  <c r="L625" i="4" s="1"/>
  <c r="CE624" i="4"/>
  <c r="CD624" i="4" a="1"/>
  <c r="CD624" i="4" s="1"/>
  <c r="CC624" i="4" a="1"/>
  <c r="CC624" i="4" s="1"/>
  <c r="CB624" i="4" a="1"/>
  <c r="CB624" i="4" s="1"/>
  <c r="CA624" i="4" a="1"/>
  <c r="CA624" i="4" s="1"/>
  <c r="BZ624" i="4" a="1"/>
  <c r="BZ624" i="4" s="1"/>
  <c r="BY624" i="4" a="1"/>
  <c r="BY624" i="4" s="1"/>
  <c r="BX624" i="4"/>
  <c r="BW624" i="4" a="1"/>
  <c r="BW624" i="4" s="1"/>
  <c r="BV624" i="4"/>
  <c r="BU624" i="4" a="1"/>
  <c r="BU624" i="4" s="1"/>
  <c r="BT624" i="4" a="1"/>
  <c r="BT624" i="4" s="1"/>
  <c r="BS624" i="4"/>
  <c r="BR624" i="4" a="1"/>
  <c r="BR624" i="4" s="1"/>
  <c r="BQ624" i="4" a="1"/>
  <c r="BQ624" i="4" s="1"/>
  <c r="BP624" i="4" a="1"/>
  <c r="BP624" i="4" s="1"/>
  <c r="BO624" i="4" a="1"/>
  <c r="BO624" i="4" s="1"/>
  <c r="BN624" i="4" a="1"/>
  <c r="BN624" i="4" s="1"/>
  <c r="BM624" i="4" a="1"/>
  <c r="BM624" i="4" s="1"/>
  <c r="BL624" i="4" a="1"/>
  <c r="BL624" i="4" s="1"/>
  <c r="BK624" i="4"/>
  <c r="BJ624" i="4"/>
  <c r="BI624" i="4" a="1"/>
  <c r="BI624" i="4" s="1"/>
  <c r="BH624" i="4"/>
  <c r="BG624" i="4"/>
  <c r="BF624" i="4"/>
  <c r="BE624" i="4"/>
  <c r="BD624" i="4"/>
  <c r="AX624" i="4"/>
  <c r="AW624" i="4"/>
  <c r="AV624" i="4" a="1"/>
  <c r="AV624" i="4" s="1"/>
  <c r="AU624" i="4"/>
  <c r="AT624" i="4"/>
  <c r="AS624" i="4"/>
  <c r="AR624" i="4"/>
  <c r="AQ624" i="4" a="1"/>
  <c r="AQ624" i="4" s="1"/>
  <c r="AO624" i="4"/>
  <c r="AN624" i="4" a="1"/>
  <c r="AN624" i="4" s="1"/>
  <c r="AM624" i="4"/>
  <c r="AL624" i="4"/>
  <c r="AK624" i="4" a="1"/>
  <c r="AK624" i="4" s="1"/>
  <c r="AJ624" i="4"/>
  <c r="AI624" i="4"/>
  <c r="AG624" i="4"/>
  <c r="AF624" i="4"/>
  <c r="AE624" i="4"/>
  <c r="AD624" i="4"/>
  <c r="AC624" i="4"/>
  <c r="AA624" i="4"/>
  <c r="Y624" i="4"/>
  <c r="W624" i="4"/>
  <c r="V624" i="4"/>
  <c r="U624" i="4"/>
  <c r="R624" i="4"/>
  <c r="Q624" i="4"/>
  <c r="P624" i="4"/>
  <c r="O624" i="4"/>
  <c r="N624" i="4"/>
  <c r="M624" i="4"/>
  <c r="K624" i="4"/>
  <c r="J624" i="4"/>
  <c r="L624" i="4" s="1"/>
  <c r="CE623" i="4"/>
  <c r="CD623" i="4" a="1"/>
  <c r="CD623" i="4" s="1"/>
  <c r="CC623" i="4" a="1"/>
  <c r="CC623" i="4" s="1"/>
  <c r="CB623" i="4" a="1"/>
  <c r="CB623" i="4" s="1"/>
  <c r="CA623" i="4" a="1"/>
  <c r="CA623" i="4" s="1"/>
  <c r="BZ623" i="4" a="1"/>
  <c r="BZ623" i="4" s="1"/>
  <c r="BY623" i="4" a="1"/>
  <c r="BY623" i="4" s="1"/>
  <c r="BX623" i="4"/>
  <c r="BW623" i="4" a="1"/>
  <c r="BW623" i="4" s="1"/>
  <c r="BV623" i="4"/>
  <c r="BU623" i="4" a="1"/>
  <c r="BU623" i="4" s="1"/>
  <c r="BT623" i="4" a="1"/>
  <c r="BT623" i="4" s="1"/>
  <c r="BS623" i="4"/>
  <c r="BR623" i="4" a="1"/>
  <c r="BR623" i="4" s="1"/>
  <c r="BQ623" i="4" a="1"/>
  <c r="BQ623" i="4" s="1"/>
  <c r="BP623" i="4" a="1"/>
  <c r="BP623" i="4" s="1"/>
  <c r="BO623" i="4" a="1"/>
  <c r="BO623" i="4" s="1"/>
  <c r="BN623" i="4" a="1"/>
  <c r="BN623" i="4" s="1"/>
  <c r="BM623" i="4" a="1"/>
  <c r="BM623" i="4" s="1"/>
  <c r="BL623" i="4" a="1"/>
  <c r="BL623" i="4" s="1"/>
  <c r="BK623" i="4"/>
  <c r="BJ623" i="4"/>
  <c r="BI623" i="4" a="1"/>
  <c r="BI623" i="4" s="1"/>
  <c r="BH623" i="4"/>
  <c r="BG623" i="4"/>
  <c r="BF623" i="4"/>
  <c r="BE623" i="4"/>
  <c r="BD623" i="4"/>
  <c r="AX623" i="4"/>
  <c r="AW623" i="4"/>
  <c r="AV623" i="4" a="1"/>
  <c r="AV623" i="4" s="1"/>
  <c r="AU623" i="4"/>
  <c r="AT623" i="4"/>
  <c r="AS623" i="4"/>
  <c r="AR623" i="4"/>
  <c r="AQ623" i="4" a="1"/>
  <c r="AQ623" i="4" s="1"/>
  <c r="AO623" i="4"/>
  <c r="AN623" i="4" a="1"/>
  <c r="AN623" i="4" s="1"/>
  <c r="AM623" i="4"/>
  <c r="AL623" i="4"/>
  <c r="AK623" i="4" a="1"/>
  <c r="AK623" i="4" s="1"/>
  <c r="AJ623" i="4"/>
  <c r="AI623" i="4"/>
  <c r="AG623" i="4"/>
  <c r="AF623" i="4"/>
  <c r="AE623" i="4"/>
  <c r="AD623" i="4"/>
  <c r="AC623" i="4"/>
  <c r="AA623" i="4"/>
  <c r="Y623" i="4"/>
  <c r="W623" i="4"/>
  <c r="V623" i="4"/>
  <c r="U623" i="4"/>
  <c r="R623" i="4"/>
  <c r="Q623" i="4"/>
  <c r="P623" i="4"/>
  <c r="O623" i="4"/>
  <c r="N623" i="4"/>
  <c r="M623" i="4"/>
  <c r="K623" i="4"/>
  <c r="J623" i="4"/>
  <c r="L623" i="4" s="1"/>
  <c r="CE622" i="4"/>
  <c r="CD622" i="4" a="1"/>
  <c r="CD622" i="4" s="1"/>
  <c r="CC622" i="4" a="1"/>
  <c r="CC622" i="4" s="1"/>
  <c r="CB622" i="4" a="1"/>
  <c r="CB622" i="4" s="1"/>
  <c r="CA622" i="4" a="1"/>
  <c r="CA622" i="4" s="1"/>
  <c r="BZ622" i="4" a="1"/>
  <c r="BZ622" i="4" s="1"/>
  <c r="BY622" i="4" a="1"/>
  <c r="BY622" i="4" s="1"/>
  <c r="BX622" i="4"/>
  <c r="BW622" i="4" a="1"/>
  <c r="BW622" i="4" s="1"/>
  <c r="BV622" i="4"/>
  <c r="BU622" i="4" a="1"/>
  <c r="BU622" i="4" s="1"/>
  <c r="BT622" i="4" a="1"/>
  <c r="BT622" i="4" s="1"/>
  <c r="BS622" i="4"/>
  <c r="BR622" i="4" a="1"/>
  <c r="BR622" i="4" s="1"/>
  <c r="BQ622" i="4" a="1"/>
  <c r="BQ622" i="4" s="1"/>
  <c r="BP622" i="4" a="1"/>
  <c r="BP622" i="4" s="1"/>
  <c r="BO622" i="4" a="1"/>
  <c r="BO622" i="4" s="1"/>
  <c r="BN622" i="4" a="1"/>
  <c r="BN622" i="4" s="1"/>
  <c r="BM622" i="4" a="1"/>
  <c r="BM622" i="4" s="1"/>
  <c r="BL622" i="4" a="1"/>
  <c r="BL622" i="4" s="1"/>
  <c r="BK622" i="4"/>
  <c r="BJ622" i="4"/>
  <c r="BI622" i="4" a="1"/>
  <c r="BI622" i="4" s="1"/>
  <c r="BH622" i="4"/>
  <c r="BG622" i="4"/>
  <c r="BF622" i="4"/>
  <c r="BE622" i="4"/>
  <c r="BD622" i="4"/>
  <c r="AX622" i="4"/>
  <c r="AW622" i="4"/>
  <c r="AV622" i="4" a="1"/>
  <c r="AV622" i="4" s="1"/>
  <c r="AU622" i="4"/>
  <c r="AT622" i="4"/>
  <c r="AS622" i="4"/>
  <c r="AR622" i="4"/>
  <c r="AQ622" i="4" a="1"/>
  <c r="AQ622" i="4" s="1"/>
  <c r="AO622" i="4"/>
  <c r="AN622" i="4" a="1"/>
  <c r="AN622" i="4" s="1"/>
  <c r="AM622" i="4"/>
  <c r="AL622" i="4"/>
  <c r="AK622" i="4" a="1"/>
  <c r="AK622" i="4" s="1"/>
  <c r="AJ622" i="4"/>
  <c r="AI622" i="4"/>
  <c r="AG622" i="4"/>
  <c r="AF622" i="4"/>
  <c r="AE622" i="4"/>
  <c r="AD622" i="4"/>
  <c r="AC622" i="4"/>
  <c r="AA622" i="4"/>
  <c r="Y622" i="4"/>
  <c r="W622" i="4"/>
  <c r="V622" i="4"/>
  <c r="U622" i="4"/>
  <c r="R622" i="4"/>
  <c r="Q622" i="4"/>
  <c r="P622" i="4"/>
  <c r="O622" i="4"/>
  <c r="N622" i="4"/>
  <c r="M622" i="4"/>
  <c r="K622" i="4"/>
  <c r="J622" i="4"/>
  <c r="L622" i="4" s="1"/>
  <c r="CE621" i="4"/>
  <c r="CD621" i="4" a="1"/>
  <c r="CD621" i="4" s="1"/>
  <c r="CC621" i="4" a="1"/>
  <c r="CC621" i="4" s="1"/>
  <c r="CB621" i="4" a="1"/>
  <c r="CB621" i="4" s="1"/>
  <c r="CA621" i="4" a="1"/>
  <c r="CA621" i="4" s="1"/>
  <c r="BZ621" i="4" a="1"/>
  <c r="BZ621" i="4" s="1"/>
  <c r="BY621" i="4" a="1"/>
  <c r="BY621" i="4" s="1"/>
  <c r="BX621" i="4"/>
  <c r="BW621" i="4" a="1"/>
  <c r="BW621" i="4" s="1"/>
  <c r="BV621" i="4"/>
  <c r="BU621" i="4" a="1"/>
  <c r="BU621" i="4" s="1"/>
  <c r="BT621" i="4" a="1"/>
  <c r="BT621" i="4" s="1"/>
  <c r="BS621" i="4"/>
  <c r="BR621" i="4" a="1"/>
  <c r="BR621" i="4" s="1"/>
  <c r="BQ621" i="4" a="1"/>
  <c r="BQ621" i="4" s="1"/>
  <c r="BP621" i="4" a="1"/>
  <c r="BP621" i="4" s="1"/>
  <c r="BO621" i="4" a="1"/>
  <c r="BO621" i="4" s="1"/>
  <c r="BN621" i="4" a="1"/>
  <c r="BN621" i="4" s="1"/>
  <c r="BM621" i="4" a="1"/>
  <c r="BM621" i="4" s="1"/>
  <c r="BL621" i="4" a="1"/>
  <c r="BL621" i="4" s="1"/>
  <c r="BK621" i="4"/>
  <c r="BJ621" i="4"/>
  <c r="BI621" i="4" a="1"/>
  <c r="BI621" i="4" s="1"/>
  <c r="BH621" i="4"/>
  <c r="BG621" i="4"/>
  <c r="BF621" i="4"/>
  <c r="BE621" i="4"/>
  <c r="BD621" i="4"/>
  <c r="AX621" i="4"/>
  <c r="AW621" i="4"/>
  <c r="AV621" i="4" a="1"/>
  <c r="AV621" i="4" s="1"/>
  <c r="AU621" i="4"/>
  <c r="AT621" i="4"/>
  <c r="AS621" i="4"/>
  <c r="AR621" i="4"/>
  <c r="AQ621" i="4" a="1"/>
  <c r="AQ621" i="4" s="1"/>
  <c r="AO621" i="4"/>
  <c r="AN621" i="4" a="1"/>
  <c r="AN621" i="4" s="1"/>
  <c r="AM621" i="4"/>
  <c r="AL621" i="4"/>
  <c r="AK621" i="4" a="1"/>
  <c r="AK621" i="4" s="1"/>
  <c r="AJ621" i="4"/>
  <c r="AI621" i="4"/>
  <c r="AG621" i="4"/>
  <c r="AF621" i="4"/>
  <c r="AE621" i="4"/>
  <c r="AD621" i="4"/>
  <c r="AC621" i="4"/>
  <c r="AA621" i="4"/>
  <c r="Y621" i="4"/>
  <c r="W621" i="4"/>
  <c r="V621" i="4"/>
  <c r="U621" i="4"/>
  <c r="R621" i="4"/>
  <c r="Q621" i="4"/>
  <c r="P621" i="4"/>
  <c r="O621" i="4"/>
  <c r="N621" i="4"/>
  <c r="M621" i="4"/>
  <c r="K621" i="4"/>
  <c r="J621" i="4"/>
  <c r="L621" i="4" s="1"/>
  <c r="CE620" i="4"/>
  <c r="CD620" i="4" a="1"/>
  <c r="CD620" i="4" s="1"/>
  <c r="CC620" i="4" a="1"/>
  <c r="CC620" i="4" s="1"/>
  <c r="CB620" i="4" a="1"/>
  <c r="CB620" i="4" s="1"/>
  <c r="CA620" i="4" a="1"/>
  <c r="CA620" i="4" s="1"/>
  <c r="BZ620" i="4" a="1"/>
  <c r="BZ620" i="4" s="1"/>
  <c r="BY620" i="4" a="1"/>
  <c r="BY620" i="4" s="1"/>
  <c r="BX620" i="4"/>
  <c r="BW620" i="4" a="1"/>
  <c r="BW620" i="4" s="1"/>
  <c r="BV620" i="4"/>
  <c r="BU620" i="4" a="1"/>
  <c r="BU620" i="4" s="1"/>
  <c r="BT620" i="4" a="1"/>
  <c r="BT620" i="4" s="1"/>
  <c r="BS620" i="4"/>
  <c r="BR620" i="4" a="1"/>
  <c r="BR620" i="4" s="1"/>
  <c r="BQ620" i="4" a="1"/>
  <c r="BQ620" i="4" s="1"/>
  <c r="BP620" i="4" a="1"/>
  <c r="BP620" i="4" s="1"/>
  <c r="BO620" i="4" a="1"/>
  <c r="BO620" i="4" s="1"/>
  <c r="BN620" i="4" a="1"/>
  <c r="BN620" i="4" s="1"/>
  <c r="BM620" i="4" a="1"/>
  <c r="BM620" i="4" s="1"/>
  <c r="BL620" i="4" a="1"/>
  <c r="BL620" i="4" s="1"/>
  <c r="BK620" i="4"/>
  <c r="BJ620" i="4"/>
  <c r="BI620" i="4" a="1"/>
  <c r="BI620" i="4" s="1"/>
  <c r="BH620" i="4"/>
  <c r="BG620" i="4"/>
  <c r="BF620" i="4"/>
  <c r="BE620" i="4"/>
  <c r="BD620" i="4"/>
  <c r="AX620" i="4"/>
  <c r="AW620" i="4"/>
  <c r="AV620" i="4" a="1"/>
  <c r="AV620" i="4" s="1"/>
  <c r="AU620" i="4"/>
  <c r="AT620" i="4"/>
  <c r="AS620" i="4"/>
  <c r="AR620" i="4"/>
  <c r="AQ620" i="4" a="1"/>
  <c r="AQ620" i="4" s="1"/>
  <c r="AO620" i="4"/>
  <c r="AN620" i="4" a="1"/>
  <c r="AN620" i="4" s="1"/>
  <c r="AM620" i="4"/>
  <c r="AL620" i="4"/>
  <c r="AK620" i="4" a="1"/>
  <c r="AK620" i="4" s="1"/>
  <c r="AJ620" i="4"/>
  <c r="AI620" i="4"/>
  <c r="AG620" i="4"/>
  <c r="AF620" i="4"/>
  <c r="AE620" i="4"/>
  <c r="AD620" i="4"/>
  <c r="AC620" i="4"/>
  <c r="AA620" i="4"/>
  <c r="Y620" i="4"/>
  <c r="W620" i="4"/>
  <c r="V620" i="4"/>
  <c r="U620" i="4"/>
  <c r="R620" i="4"/>
  <c r="Q620" i="4"/>
  <c r="P620" i="4"/>
  <c r="O620" i="4"/>
  <c r="N620" i="4"/>
  <c r="M620" i="4"/>
  <c r="K620" i="4"/>
  <c r="J620" i="4"/>
  <c r="L620" i="4" s="1"/>
  <c r="CE619" i="4"/>
  <c r="CD619" i="4" a="1"/>
  <c r="CD619" i="4" s="1"/>
  <c r="CC619" i="4" a="1"/>
  <c r="CC619" i="4" s="1"/>
  <c r="CB619" i="4" a="1"/>
  <c r="CB619" i="4" s="1"/>
  <c r="CA619" i="4" a="1"/>
  <c r="CA619" i="4" s="1"/>
  <c r="BZ619" i="4" a="1"/>
  <c r="BZ619" i="4" s="1"/>
  <c r="BY619" i="4" a="1"/>
  <c r="BY619" i="4" s="1"/>
  <c r="BX619" i="4"/>
  <c r="BW619" i="4" a="1"/>
  <c r="BW619" i="4" s="1"/>
  <c r="BV619" i="4"/>
  <c r="BU619" i="4" a="1"/>
  <c r="BU619" i="4" s="1"/>
  <c r="BT619" i="4" a="1"/>
  <c r="BT619" i="4" s="1"/>
  <c r="BS619" i="4"/>
  <c r="BR619" i="4" a="1"/>
  <c r="BR619" i="4" s="1"/>
  <c r="BQ619" i="4" a="1"/>
  <c r="BQ619" i="4" s="1"/>
  <c r="BP619" i="4" a="1"/>
  <c r="BP619" i="4" s="1"/>
  <c r="BO619" i="4" a="1"/>
  <c r="BO619" i="4" s="1"/>
  <c r="BN619" i="4" a="1"/>
  <c r="BN619" i="4" s="1"/>
  <c r="BM619" i="4" a="1"/>
  <c r="BM619" i="4" s="1"/>
  <c r="BL619" i="4" a="1"/>
  <c r="BL619" i="4" s="1"/>
  <c r="BK619" i="4"/>
  <c r="BJ619" i="4"/>
  <c r="BI619" i="4" a="1"/>
  <c r="BI619" i="4" s="1"/>
  <c r="BH619" i="4"/>
  <c r="BG619" i="4"/>
  <c r="BF619" i="4"/>
  <c r="BE619" i="4"/>
  <c r="BD619" i="4"/>
  <c r="AX619" i="4"/>
  <c r="AW619" i="4"/>
  <c r="AV619" i="4" a="1"/>
  <c r="AV619" i="4" s="1"/>
  <c r="AU619" i="4"/>
  <c r="AT619" i="4"/>
  <c r="AS619" i="4"/>
  <c r="AR619" i="4"/>
  <c r="AQ619" i="4" a="1"/>
  <c r="AQ619" i="4" s="1"/>
  <c r="AO619" i="4"/>
  <c r="AN619" i="4" a="1"/>
  <c r="AN619" i="4" s="1"/>
  <c r="AM619" i="4"/>
  <c r="AL619" i="4"/>
  <c r="AK619" i="4" a="1"/>
  <c r="AK619" i="4" s="1"/>
  <c r="AJ619" i="4"/>
  <c r="AI619" i="4"/>
  <c r="AG619" i="4"/>
  <c r="AF619" i="4"/>
  <c r="AE619" i="4"/>
  <c r="AD619" i="4"/>
  <c r="AC619" i="4"/>
  <c r="AA619" i="4"/>
  <c r="Y619" i="4"/>
  <c r="W619" i="4"/>
  <c r="V619" i="4"/>
  <c r="U619" i="4"/>
  <c r="R619" i="4"/>
  <c r="Q619" i="4"/>
  <c r="P619" i="4"/>
  <c r="O619" i="4"/>
  <c r="N619" i="4"/>
  <c r="M619" i="4"/>
  <c r="K619" i="4"/>
  <c r="J619" i="4"/>
  <c r="L619" i="4" s="1"/>
  <c r="CE618" i="4"/>
  <c r="CD618" i="4" a="1"/>
  <c r="CD618" i="4" s="1"/>
  <c r="CC618" i="4" a="1"/>
  <c r="CC618" i="4" s="1"/>
  <c r="CB618" i="4" a="1"/>
  <c r="CB618" i="4" s="1"/>
  <c r="CA618" i="4" a="1"/>
  <c r="CA618" i="4" s="1"/>
  <c r="BZ618" i="4" a="1"/>
  <c r="BZ618" i="4" s="1"/>
  <c r="BY618" i="4" a="1"/>
  <c r="BY618" i="4" s="1"/>
  <c r="BX618" i="4"/>
  <c r="BW618" i="4" a="1"/>
  <c r="BW618" i="4" s="1"/>
  <c r="BV618" i="4"/>
  <c r="BU618" i="4" a="1"/>
  <c r="BU618" i="4" s="1"/>
  <c r="BT618" i="4" a="1"/>
  <c r="BT618" i="4" s="1"/>
  <c r="BS618" i="4"/>
  <c r="BR618" i="4" a="1"/>
  <c r="BR618" i="4" s="1"/>
  <c r="BQ618" i="4" a="1"/>
  <c r="BQ618" i="4" s="1"/>
  <c r="BP618" i="4" a="1"/>
  <c r="BP618" i="4" s="1"/>
  <c r="BO618" i="4" a="1"/>
  <c r="BO618" i="4" s="1"/>
  <c r="BN618" i="4" a="1"/>
  <c r="BN618" i="4" s="1"/>
  <c r="BM618" i="4" a="1"/>
  <c r="BM618" i="4" s="1"/>
  <c r="BL618" i="4" a="1"/>
  <c r="BL618" i="4" s="1"/>
  <c r="BK618" i="4"/>
  <c r="BJ618" i="4"/>
  <c r="BI618" i="4" a="1"/>
  <c r="BI618" i="4" s="1"/>
  <c r="BH618" i="4"/>
  <c r="BG618" i="4"/>
  <c r="BF618" i="4"/>
  <c r="BE618" i="4"/>
  <c r="BD618" i="4"/>
  <c r="AX618" i="4"/>
  <c r="AW618" i="4"/>
  <c r="AV618" i="4" a="1"/>
  <c r="AV618" i="4" s="1"/>
  <c r="AU618" i="4"/>
  <c r="AT618" i="4"/>
  <c r="AS618" i="4"/>
  <c r="AR618" i="4"/>
  <c r="AQ618" i="4" a="1"/>
  <c r="AQ618" i="4" s="1"/>
  <c r="AO618" i="4"/>
  <c r="AN618" i="4" a="1"/>
  <c r="AN618" i="4" s="1"/>
  <c r="AM618" i="4"/>
  <c r="AL618" i="4"/>
  <c r="AK618" i="4" a="1"/>
  <c r="AK618" i="4" s="1"/>
  <c r="AJ618" i="4"/>
  <c r="AI618" i="4"/>
  <c r="AG618" i="4"/>
  <c r="AF618" i="4"/>
  <c r="AE618" i="4"/>
  <c r="AD618" i="4"/>
  <c r="AC618" i="4"/>
  <c r="AA618" i="4"/>
  <c r="Y618" i="4"/>
  <c r="W618" i="4"/>
  <c r="V618" i="4"/>
  <c r="U618" i="4"/>
  <c r="R618" i="4"/>
  <c r="Q618" i="4"/>
  <c r="P618" i="4"/>
  <c r="O618" i="4"/>
  <c r="N618" i="4"/>
  <c r="M618" i="4"/>
  <c r="K618" i="4"/>
  <c r="J618" i="4"/>
  <c r="L618" i="4" s="1"/>
  <c r="CE617" i="4"/>
  <c r="CD617" i="4" a="1"/>
  <c r="CD617" i="4" s="1"/>
  <c r="CC617" i="4" a="1"/>
  <c r="CC617" i="4" s="1"/>
  <c r="CB617" i="4" a="1"/>
  <c r="CB617" i="4" s="1"/>
  <c r="CA617" i="4" a="1"/>
  <c r="CA617" i="4" s="1"/>
  <c r="BZ617" i="4" a="1"/>
  <c r="BZ617" i="4" s="1"/>
  <c r="BY617" i="4" a="1"/>
  <c r="BY617" i="4" s="1"/>
  <c r="BX617" i="4"/>
  <c r="BW617" i="4" a="1"/>
  <c r="BW617" i="4" s="1"/>
  <c r="BV617" i="4"/>
  <c r="BU617" i="4" a="1"/>
  <c r="BU617" i="4" s="1"/>
  <c r="BT617" i="4" a="1"/>
  <c r="BT617" i="4" s="1"/>
  <c r="BS617" i="4"/>
  <c r="BR617" i="4" a="1"/>
  <c r="BR617" i="4" s="1"/>
  <c r="BQ617" i="4" a="1"/>
  <c r="BQ617" i="4" s="1"/>
  <c r="BP617" i="4" a="1"/>
  <c r="BP617" i="4" s="1"/>
  <c r="BO617" i="4" a="1"/>
  <c r="BO617" i="4" s="1"/>
  <c r="BN617" i="4" a="1"/>
  <c r="BN617" i="4" s="1"/>
  <c r="BM617" i="4" a="1"/>
  <c r="BM617" i="4" s="1"/>
  <c r="BL617" i="4" a="1"/>
  <c r="BL617" i="4" s="1"/>
  <c r="BK617" i="4"/>
  <c r="BJ617" i="4"/>
  <c r="BI617" i="4" a="1"/>
  <c r="BI617" i="4" s="1"/>
  <c r="BH617" i="4"/>
  <c r="BG617" i="4"/>
  <c r="BF617" i="4"/>
  <c r="BE617" i="4"/>
  <c r="BD617" i="4"/>
  <c r="AX617" i="4"/>
  <c r="AW617" i="4"/>
  <c r="AV617" i="4" a="1"/>
  <c r="AV617" i="4" s="1"/>
  <c r="AU617" i="4"/>
  <c r="AT617" i="4"/>
  <c r="AS617" i="4"/>
  <c r="AR617" i="4"/>
  <c r="AQ617" i="4" a="1"/>
  <c r="AQ617" i="4" s="1"/>
  <c r="AO617" i="4"/>
  <c r="AN617" i="4" a="1"/>
  <c r="AN617" i="4" s="1"/>
  <c r="AM617" i="4"/>
  <c r="AL617" i="4"/>
  <c r="AK617" i="4" a="1"/>
  <c r="AK617" i="4" s="1"/>
  <c r="AJ617" i="4"/>
  <c r="AI617" i="4"/>
  <c r="AG617" i="4"/>
  <c r="AF617" i="4"/>
  <c r="AE617" i="4"/>
  <c r="AD617" i="4"/>
  <c r="AC617" i="4"/>
  <c r="AA617" i="4"/>
  <c r="Y617" i="4"/>
  <c r="W617" i="4"/>
  <c r="V617" i="4"/>
  <c r="U617" i="4"/>
  <c r="R617" i="4"/>
  <c r="Q617" i="4"/>
  <c r="P617" i="4"/>
  <c r="O617" i="4"/>
  <c r="N617" i="4"/>
  <c r="M617" i="4"/>
  <c r="K617" i="4"/>
  <c r="J617" i="4"/>
  <c r="L617" i="4" s="1"/>
  <c r="CE616" i="4"/>
  <c r="CD616" i="4" a="1"/>
  <c r="CD616" i="4" s="1"/>
  <c r="CC616" i="4" a="1"/>
  <c r="CC616" i="4" s="1"/>
  <c r="CB616" i="4" a="1"/>
  <c r="CB616" i="4" s="1"/>
  <c r="CA616" i="4" a="1"/>
  <c r="CA616" i="4" s="1"/>
  <c r="BZ616" i="4" a="1"/>
  <c r="BZ616" i="4" s="1"/>
  <c r="BY616" i="4" a="1"/>
  <c r="BY616" i="4" s="1"/>
  <c r="BX616" i="4"/>
  <c r="BW616" i="4" a="1"/>
  <c r="BW616" i="4" s="1"/>
  <c r="BV616" i="4"/>
  <c r="BU616" i="4" a="1"/>
  <c r="BU616" i="4" s="1"/>
  <c r="BT616" i="4" a="1"/>
  <c r="BT616" i="4" s="1"/>
  <c r="BS616" i="4"/>
  <c r="BR616" i="4" a="1"/>
  <c r="BR616" i="4" s="1"/>
  <c r="BQ616" i="4" a="1"/>
  <c r="BQ616" i="4" s="1"/>
  <c r="BP616" i="4" a="1"/>
  <c r="BP616" i="4" s="1"/>
  <c r="BO616" i="4" a="1"/>
  <c r="BO616" i="4" s="1"/>
  <c r="BN616" i="4" a="1"/>
  <c r="BN616" i="4" s="1"/>
  <c r="BM616" i="4" a="1"/>
  <c r="BM616" i="4" s="1"/>
  <c r="BL616" i="4" a="1"/>
  <c r="BL616" i="4" s="1"/>
  <c r="BK616" i="4"/>
  <c r="BJ616" i="4"/>
  <c r="BI616" i="4" a="1"/>
  <c r="BI616" i="4" s="1"/>
  <c r="BH616" i="4"/>
  <c r="BG616" i="4"/>
  <c r="BF616" i="4"/>
  <c r="BE616" i="4"/>
  <c r="BD616" i="4"/>
  <c r="AX616" i="4"/>
  <c r="AW616" i="4"/>
  <c r="AV616" i="4" a="1"/>
  <c r="AV616" i="4" s="1"/>
  <c r="AU616" i="4"/>
  <c r="AT616" i="4"/>
  <c r="AS616" i="4"/>
  <c r="AR616" i="4"/>
  <c r="AQ616" i="4" a="1"/>
  <c r="AQ616" i="4" s="1"/>
  <c r="AO616" i="4"/>
  <c r="AN616" i="4" a="1"/>
  <c r="AN616" i="4" s="1"/>
  <c r="AM616" i="4"/>
  <c r="AL616" i="4"/>
  <c r="AK616" i="4" a="1"/>
  <c r="AK616" i="4" s="1"/>
  <c r="AJ616" i="4"/>
  <c r="AI616" i="4"/>
  <c r="AG616" i="4"/>
  <c r="AF616" i="4"/>
  <c r="AE616" i="4"/>
  <c r="AD616" i="4"/>
  <c r="AC616" i="4"/>
  <c r="AA616" i="4"/>
  <c r="Y616" i="4"/>
  <c r="W616" i="4"/>
  <c r="V616" i="4"/>
  <c r="U616" i="4"/>
  <c r="R616" i="4"/>
  <c r="Q616" i="4"/>
  <c r="P616" i="4"/>
  <c r="O616" i="4"/>
  <c r="N616" i="4"/>
  <c r="M616" i="4"/>
  <c r="K616" i="4"/>
  <c r="J616" i="4"/>
  <c r="L616" i="4" s="1"/>
  <c r="CE615" i="4"/>
  <c r="CD615" i="4" a="1"/>
  <c r="CD615" i="4" s="1"/>
  <c r="CC615" i="4" a="1"/>
  <c r="CC615" i="4" s="1"/>
  <c r="CB615" i="4" a="1"/>
  <c r="CB615" i="4" s="1"/>
  <c r="CA615" i="4" a="1"/>
  <c r="CA615" i="4" s="1"/>
  <c r="BZ615" i="4" a="1"/>
  <c r="BZ615" i="4" s="1"/>
  <c r="BY615" i="4" a="1"/>
  <c r="BY615" i="4" s="1"/>
  <c r="BX615" i="4"/>
  <c r="BW615" i="4" a="1"/>
  <c r="BW615" i="4" s="1"/>
  <c r="BV615" i="4"/>
  <c r="BU615" i="4" a="1"/>
  <c r="BU615" i="4" s="1"/>
  <c r="BT615" i="4" a="1"/>
  <c r="BT615" i="4" s="1"/>
  <c r="BS615" i="4"/>
  <c r="BR615" i="4" a="1"/>
  <c r="BR615" i="4" s="1"/>
  <c r="BQ615" i="4" a="1"/>
  <c r="BQ615" i="4" s="1"/>
  <c r="BP615" i="4" a="1"/>
  <c r="BP615" i="4" s="1"/>
  <c r="BO615" i="4" a="1"/>
  <c r="BO615" i="4" s="1"/>
  <c r="BN615" i="4" a="1"/>
  <c r="BN615" i="4" s="1"/>
  <c r="BM615" i="4" a="1"/>
  <c r="BM615" i="4" s="1"/>
  <c r="BL615" i="4" a="1"/>
  <c r="BL615" i="4" s="1"/>
  <c r="BK615" i="4"/>
  <c r="BJ615" i="4"/>
  <c r="BI615" i="4" a="1"/>
  <c r="BI615" i="4" s="1"/>
  <c r="BH615" i="4"/>
  <c r="BG615" i="4"/>
  <c r="BF615" i="4"/>
  <c r="BE615" i="4"/>
  <c r="BD615" i="4"/>
  <c r="AX615" i="4"/>
  <c r="AW615" i="4"/>
  <c r="AV615" i="4" a="1"/>
  <c r="AV615" i="4" s="1"/>
  <c r="AU615" i="4"/>
  <c r="AT615" i="4"/>
  <c r="AS615" i="4"/>
  <c r="AR615" i="4"/>
  <c r="AQ615" i="4" a="1"/>
  <c r="AQ615" i="4" s="1"/>
  <c r="AO615" i="4"/>
  <c r="AN615" i="4" a="1"/>
  <c r="AN615" i="4" s="1"/>
  <c r="AM615" i="4"/>
  <c r="AL615" i="4"/>
  <c r="AK615" i="4" a="1"/>
  <c r="AK615" i="4" s="1"/>
  <c r="AJ615" i="4"/>
  <c r="AI615" i="4"/>
  <c r="AG615" i="4"/>
  <c r="AF615" i="4"/>
  <c r="AE615" i="4"/>
  <c r="AD615" i="4"/>
  <c r="AC615" i="4"/>
  <c r="AA615" i="4"/>
  <c r="Y615" i="4"/>
  <c r="W615" i="4"/>
  <c r="V615" i="4"/>
  <c r="U615" i="4"/>
  <c r="R615" i="4"/>
  <c r="Q615" i="4"/>
  <c r="P615" i="4"/>
  <c r="O615" i="4"/>
  <c r="N615" i="4"/>
  <c r="M615" i="4"/>
  <c r="K615" i="4"/>
  <c r="J615" i="4"/>
  <c r="L615" i="4" s="1"/>
  <c r="CE614" i="4"/>
  <c r="CD614" i="4" a="1"/>
  <c r="CD614" i="4" s="1"/>
  <c r="CC614" i="4" a="1"/>
  <c r="CC614" i="4" s="1"/>
  <c r="CB614" i="4" a="1"/>
  <c r="CB614" i="4" s="1"/>
  <c r="CA614" i="4" a="1"/>
  <c r="CA614" i="4" s="1"/>
  <c r="BZ614" i="4" a="1"/>
  <c r="BZ614" i="4" s="1"/>
  <c r="BY614" i="4" a="1"/>
  <c r="BY614" i="4" s="1"/>
  <c r="BX614" i="4"/>
  <c r="BW614" i="4" a="1"/>
  <c r="BW614" i="4" s="1"/>
  <c r="BV614" i="4"/>
  <c r="BU614" i="4" a="1"/>
  <c r="BU614" i="4" s="1"/>
  <c r="BT614" i="4" a="1"/>
  <c r="BT614" i="4" s="1"/>
  <c r="BS614" i="4"/>
  <c r="BR614" i="4" a="1"/>
  <c r="BR614" i="4" s="1"/>
  <c r="BQ614" i="4" a="1"/>
  <c r="BQ614" i="4" s="1"/>
  <c r="BP614" i="4" a="1"/>
  <c r="BP614" i="4" s="1"/>
  <c r="BO614" i="4" a="1"/>
  <c r="BO614" i="4" s="1"/>
  <c r="BN614" i="4" a="1"/>
  <c r="BN614" i="4" s="1"/>
  <c r="BM614" i="4" a="1"/>
  <c r="BM614" i="4" s="1"/>
  <c r="BL614" i="4" a="1"/>
  <c r="BL614" i="4" s="1"/>
  <c r="BK614" i="4"/>
  <c r="BJ614" i="4"/>
  <c r="BI614" i="4" a="1"/>
  <c r="BI614" i="4" s="1"/>
  <c r="BH614" i="4"/>
  <c r="BG614" i="4"/>
  <c r="BF614" i="4"/>
  <c r="BE614" i="4"/>
  <c r="BD614" i="4"/>
  <c r="AX614" i="4"/>
  <c r="AW614" i="4"/>
  <c r="AV614" i="4" a="1"/>
  <c r="AV614" i="4" s="1"/>
  <c r="AU614" i="4"/>
  <c r="AT614" i="4"/>
  <c r="AS614" i="4"/>
  <c r="AR614" i="4"/>
  <c r="AQ614" i="4" a="1"/>
  <c r="AQ614" i="4" s="1"/>
  <c r="AO614" i="4"/>
  <c r="AN614" i="4" a="1"/>
  <c r="AN614" i="4" s="1"/>
  <c r="AM614" i="4"/>
  <c r="AL614" i="4"/>
  <c r="AK614" i="4" a="1"/>
  <c r="AK614" i="4" s="1"/>
  <c r="AJ614" i="4"/>
  <c r="AI614" i="4"/>
  <c r="AG614" i="4"/>
  <c r="AF614" i="4"/>
  <c r="AE614" i="4"/>
  <c r="AD614" i="4"/>
  <c r="AC614" i="4"/>
  <c r="AA614" i="4"/>
  <c r="Y614" i="4"/>
  <c r="W614" i="4"/>
  <c r="V614" i="4"/>
  <c r="U614" i="4"/>
  <c r="R614" i="4"/>
  <c r="Q614" i="4"/>
  <c r="P614" i="4"/>
  <c r="O614" i="4"/>
  <c r="N614" i="4"/>
  <c r="M614" i="4"/>
  <c r="K614" i="4"/>
  <c r="J614" i="4"/>
  <c r="L614" i="4" s="1"/>
  <c r="CE613" i="4"/>
  <c r="CD613" i="4" a="1"/>
  <c r="CD613" i="4" s="1"/>
  <c r="CC613" i="4" a="1"/>
  <c r="CC613" i="4" s="1"/>
  <c r="CB613" i="4" a="1"/>
  <c r="CB613" i="4" s="1"/>
  <c r="CA613" i="4" a="1"/>
  <c r="CA613" i="4" s="1"/>
  <c r="BZ613" i="4" a="1"/>
  <c r="BZ613" i="4" s="1"/>
  <c r="BY613" i="4" a="1"/>
  <c r="BY613" i="4" s="1"/>
  <c r="BX613" i="4"/>
  <c r="BW613" i="4" a="1"/>
  <c r="BW613" i="4" s="1"/>
  <c r="BV613" i="4"/>
  <c r="BU613" i="4" a="1"/>
  <c r="BU613" i="4" s="1"/>
  <c r="BT613" i="4" a="1"/>
  <c r="BT613" i="4" s="1"/>
  <c r="BS613" i="4"/>
  <c r="BR613" i="4" a="1"/>
  <c r="BR613" i="4" s="1"/>
  <c r="BQ613" i="4" a="1"/>
  <c r="BQ613" i="4" s="1"/>
  <c r="BP613" i="4" a="1"/>
  <c r="BP613" i="4" s="1"/>
  <c r="BO613" i="4" a="1"/>
  <c r="BO613" i="4" s="1"/>
  <c r="BN613" i="4" a="1"/>
  <c r="BN613" i="4" s="1"/>
  <c r="BM613" i="4" a="1"/>
  <c r="BM613" i="4" s="1"/>
  <c r="BL613" i="4" a="1"/>
  <c r="BL613" i="4" s="1"/>
  <c r="BK613" i="4"/>
  <c r="BJ613" i="4"/>
  <c r="BI613" i="4" a="1"/>
  <c r="BI613" i="4" s="1"/>
  <c r="BH613" i="4"/>
  <c r="BG613" i="4"/>
  <c r="BF613" i="4"/>
  <c r="BE613" i="4"/>
  <c r="BD613" i="4"/>
  <c r="AX613" i="4"/>
  <c r="AW613" i="4"/>
  <c r="AV613" i="4" a="1"/>
  <c r="AV613" i="4" s="1"/>
  <c r="AU613" i="4"/>
  <c r="AT613" i="4"/>
  <c r="AS613" i="4"/>
  <c r="AR613" i="4"/>
  <c r="AQ613" i="4" a="1"/>
  <c r="AQ613" i="4" s="1"/>
  <c r="AO613" i="4"/>
  <c r="AN613" i="4" a="1"/>
  <c r="AN613" i="4" s="1"/>
  <c r="AM613" i="4"/>
  <c r="AL613" i="4"/>
  <c r="AK613" i="4" a="1"/>
  <c r="AK613" i="4" s="1"/>
  <c r="AJ613" i="4"/>
  <c r="AI613" i="4"/>
  <c r="AG613" i="4"/>
  <c r="AF613" i="4"/>
  <c r="AE613" i="4"/>
  <c r="AD613" i="4"/>
  <c r="AC613" i="4"/>
  <c r="AA613" i="4"/>
  <c r="Y613" i="4"/>
  <c r="W613" i="4"/>
  <c r="V613" i="4"/>
  <c r="U613" i="4"/>
  <c r="R613" i="4"/>
  <c r="Q613" i="4"/>
  <c r="P613" i="4"/>
  <c r="O613" i="4"/>
  <c r="N613" i="4"/>
  <c r="M613" i="4"/>
  <c r="K613" i="4"/>
  <c r="J613" i="4"/>
  <c r="L613" i="4" s="1"/>
  <c r="CE612" i="4"/>
  <c r="CD612" i="4" a="1"/>
  <c r="CD612" i="4" s="1"/>
  <c r="CC612" i="4" a="1"/>
  <c r="CC612" i="4" s="1"/>
  <c r="CB612" i="4" a="1"/>
  <c r="CB612" i="4" s="1"/>
  <c r="CA612" i="4" a="1"/>
  <c r="CA612" i="4" s="1"/>
  <c r="BZ612" i="4" a="1"/>
  <c r="BZ612" i="4" s="1"/>
  <c r="BY612" i="4" a="1"/>
  <c r="BY612" i="4" s="1"/>
  <c r="BX612" i="4"/>
  <c r="BW612" i="4" a="1"/>
  <c r="BW612" i="4" s="1"/>
  <c r="BV612" i="4"/>
  <c r="BU612" i="4" a="1"/>
  <c r="BU612" i="4" s="1"/>
  <c r="BT612" i="4" a="1"/>
  <c r="BT612" i="4" s="1"/>
  <c r="BS612" i="4"/>
  <c r="BR612" i="4" a="1"/>
  <c r="BR612" i="4" s="1"/>
  <c r="BQ612" i="4" a="1"/>
  <c r="BQ612" i="4" s="1"/>
  <c r="BP612" i="4" a="1"/>
  <c r="BP612" i="4" s="1"/>
  <c r="BO612" i="4" a="1"/>
  <c r="BO612" i="4" s="1"/>
  <c r="BN612" i="4" a="1"/>
  <c r="BN612" i="4" s="1"/>
  <c r="BM612" i="4" a="1"/>
  <c r="BM612" i="4" s="1"/>
  <c r="BL612" i="4" a="1"/>
  <c r="BL612" i="4" s="1"/>
  <c r="BK612" i="4"/>
  <c r="BJ612" i="4"/>
  <c r="BI612" i="4" a="1"/>
  <c r="BI612" i="4" s="1"/>
  <c r="BH612" i="4"/>
  <c r="BG612" i="4"/>
  <c r="BF612" i="4"/>
  <c r="BE612" i="4"/>
  <c r="BD612" i="4"/>
  <c r="AX612" i="4"/>
  <c r="AW612" i="4"/>
  <c r="AV612" i="4" a="1"/>
  <c r="AV612" i="4" s="1"/>
  <c r="AU612" i="4"/>
  <c r="AT612" i="4"/>
  <c r="AS612" i="4"/>
  <c r="AR612" i="4"/>
  <c r="AQ612" i="4" a="1"/>
  <c r="AQ612" i="4" s="1"/>
  <c r="AO612" i="4"/>
  <c r="AN612" i="4" a="1"/>
  <c r="AN612" i="4" s="1"/>
  <c r="AM612" i="4"/>
  <c r="AL612" i="4"/>
  <c r="AK612" i="4" a="1"/>
  <c r="AK612" i="4" s="1"/>
  <c r="AJ612" i="4"/>
  <c r="AI612" i="4"/>
  <c r="AG612" i="4"/>
  <c r="AF612" i="4"/>
  <c r="AE612" i="4"/>
  <c r="AD612" i="4"/>
  <c r="AC612" i="4"/>
  <c r="AA612" i="4"/>
  <c r="Y612" i="4"/>
  <c r="W612" i="4"/>
  <c r="V612" i="4"/>
  <c r="U612" i="4"/>
  <c r="R612" i="4"/>
  <c r="Q612" i="4"/>
  <c r="P612" i="4"/>
  <c r="O612" i="4"/>
  <c r="N612" i="4"/>
  <c r="M612" i="4"/>
  <c r="K612" i="4"/>
  <c r="J612" i="4"/>
  <c r="L612" i="4" s="1"/>
  <c r="CE611" i="4"/>
  <c r="CD611" i="4" a="1"/>
  <c r="CD611" i="4" s="1"/>
  <c r="CC611" i="4" a="1"/>
  <c r="CC611" i="4" s="1"/>
  <c r="CB611" i="4" a="1"/>
  <c r="CB611" i="4" s="1"/>
  <c r="CA611" i="4" a="1"/>
  <c r="CA611" i="4" s="1"/>
  <c r="BZ611" i="4" a="1"/>
  <c r="BZ611" i="4" s="1"/>
  <c r="BY611" i="4" a="1"/>
  <c r="BY611" i="4" s="1"/>
  <c r="BX611" i="4"/>
  <c r="BW611" i="4" a="1"/>
  <c r="BW611" i="4" s="1"/>
  <c r="BV611" i="4"/>
  <c r="BU611" i="4" a="1"/>
  <c r="BU611" i="4" s="1"/>
  <c r="BT611" i="4" a="1"/>
  <c r="BT611" i="4" s="1"/>
  <c r="BS611" i="4"/>
  <c r="BR611" i="4" a="1"/>
  <c r="BR611" i="4" s="1"/>
  <c r="BQ611" i="4" a="1"/>
  <c r="BQ611" i="4" s="1"/>
  <c r="BP611" i="4" a="1"/>
  <c r="BP611" i="4" s="1"/>
  <c r="BO611" i="4" a="1"/>
  <c r="BO611" i="4" s="1"/>
  <c r="BN611" i="4" a="1"/>
  <c r="BN611" i="4" s="1"/>
  <c r="BM611" i="4" a="1"/>
  <c r="BM611" i="4" s="1"/>
  <c r="BL611" i="4" a="1"/>
  <c r="BL611" i="4" s="1"/>
  <c r="BK611" i="4"/>
  <c r="BJ611" i="4"/>
  <c r="BI611" i="4" a="1"/>
  <c r="BI611" i="4" s="1"/>
  <c r="BH611" i="4"/>
  <c r="BG611" i="4"/>
  <c r="BF611" i="4"/>
  <c r="BE611" i="4"/>
  <c r="BD611" i="4"/>
  <c r="AX611" i="4"/>
  <c r="AW611" i="4"/>
  <c r="AV611" i="4" a="1"/>
  <c r="AV611" i="4" s="1"/>
  <c r="AU611" i="4"/>
  <c r="AT611" i="4"/>
  <c r="AS611" i="4"/>
  <c r="AR611" i="4"/>
  <c r="AQ611" i="4" a="1"/>
  <c r="AQ611" i="4" s="1"/>
  <c r="AO611" i="4"/>
  <c r="AN611" i="4" a="1"/>
  <c r="AN611" i="4" s="1"/>
  <c r="AM611" i="4"/>
  <c r="AL611" i="4"/>
  <c r="AK611" i="4" a="1"/>
  <c r="AK611" i="4" s="1"/>
  <c r="AJ611" i="4"/>
  <c r="AI611" i="4"/>
  <c r="AG611" i="4"/>
  <c r="AF611" i="4"/>
  <c r="AE611" i="4"/>
  <c r="AD611" i="4"/>
  <c r="AC611" i="4"/>
  <c r="AA611" i="4"/>
  <c r="Y611" i="4"/>
  <c r="W611" i="4"/>
  <c r="V611" i="4"/>
  <c r="U611" i="4"/>
  <c r="R611" i="4"/>
  <c r="Q611" i="4"/>
  <c r="P611" i="4"/>
  <c r="O611" i="4"/>
  <c r="N611" i="4"/>
  <c r="M611" i="4"/>
  <c r="K611" i="4"/>
  <c r="J611" i="4"/>
  <c r="L611" i="4" s="1"/>
  <c r="CE610" i="4"/>
  <c r="CD610" i="4" a="1"/>
  <c r="CD610" i="4" s="1"/>
  <c r="CC610" i="4" a="1"/>
  <c r="CC610" i="4" s="1"/>
  <c r="CB610" i="4" a="1"/>
  <c r="CB610" i="4" s="1"/>
  <c r="CA610" i="4" a="1"/>
  <c r="CA610" i="4" s="1"/>
  <c r="BZ610" i="4" a="1"/>
  <c r="BZ610" i="4" s="1"/>
  <c r="BY610" i="4" a="1"/>
  <c r="BY610" i="4" s="1"/>
  <c r="BX610" i="4"/>
  <c r="BW610" i="4" a="1"/>
  <c r="BW610" i="4" s="1"/>
  <c r="BV610" i="4"/>
  <c r="BU610" i="4" a="1"/>
  <c r="BU610" i="4" s="1"/>
  <c r="BT610" i="4" a="1"/>
  <c r="BT610" i="4" s="1"/>
  <c r="BS610" i="4"/>
  <c r="BR610" i="4" a="1"/>
  <c r="BR610" i="4" s="1"/>
  <c r="BQ610" i="4" a="1"/>
  <c r="BQ610" i="4" s="1"/>
  <c r="BP610" i="4" a="1"/>
  <c r="BP610" i="4" s="1"/>
  <c r="BO610" i="4" a="1"/>
  <c r="BO610" i="4" s="1"/>
  <c r="BN610" i="4" a="1"/>
  <c r="BN610" i="4" s="1"/>
  <c r="BM610" i="4" a="1"/>
  <c r="BM610" i="4" s="1"/>
  <c r="BL610" i="4" a="1"/>
  <c r="BL610" i="4" s="1"/>
  <c r="BK610" i="4"/>
  <c r="BJ610" i="4"/>
  <c r="BI610" i="4" a="1"/>
  <c r="BI610" i="4" s="1"/>
  <c r="BH610" i="4"/>
  <c r="BG610" i="4"/>
  <c r="BF610" i="4"/>
  <c r="BE610" i="4"/>
  <c r="BD610" i="4"/>
  <c r="AX610" i="4"/>
  <c r="AW610" i="4"/>
  <c r="AV610" i="4" a="1"/>
  <c r="AV610" i="4" s="1"/>
  <c r="AU610" i="4"/>
  <c r="AT610" i="4"/>
  <c r="AS610" i="4"/>
  <c r="AR610" i="4"/>
  <c r="AQ610" i="4" a="1"/>
  <c r="AQ610" i="4" s="1"/>
  <c r="AO610" i="4"/>
  <c r="AN610" i="4" a="1"/>
  <c r="AN610" i="4" s="1"/>
  <c r="AM610" i="4"/>
  <c r="AL610" i="4"/>
  <c r="AK610" i="4" a="1"/>
  <c r="AK610" i="4" s="1"/>
  <c r="AJ610" i="4"/>
  <c r="AI610" i="4"/>
  <c r="AG610" i="4"/>
  <c r="AF610" i="4"/>
  <c r="AE610" i="4"/>
  <c r="AD610" i="4"/>
  <c r="AC610" i="4"/>
  <c r="AA610" i="4"/>
  <c r="Y610" i="4"/>
  <c r="W610" i="4"/>
  <c r="V610" i="4"/>
  <c r="U610" i="4"/>
  <c r="R610" i="4"/>
  <c r="Q610" i="4"/>
  <c r="P610" i="4"/>
  <c r="O610" i="4"/>
  <c r="N610" i="4"/>
  <c r="M610" i="4"/>
  <c r="K610" i="4"/>
  <c r="J610" i="4"/>
  <c r="L610" i="4" s="1"/>
  <c r="CE609" i="4"/>
  <c r="CD609" i="4" a="1"/>
  <c r="CD609" i="4" s="1"/>
  <c r="CC609" i="4" a="1"/>
  <c r="CC609" i="4" s="1"/>
  <c r="CB609" i="4" a="1"/>
  <c r="CB609" i="4" s="1"/>
  <c r="CA609" i="4" a="1"/>
  <c r="CA609" i="4" s="1"/>
  <c r="BZ609" i="4" a="1"/>
  <c r="BZ609" i="4" s="1"/>
  <c r="BY609" i="4" a="1"/>
  <c r="BY609" i="4" s="1"/>
  <c r="BX609" i="4"/>
  <c r="BW609" i="4" a="1"/>
  <c r="BW609" i="4" s="1"/>
  <c r="BV609" i="4"/>
  <c r="BU609" i="4" a="1"/>
  <c r="BU609" i="4" s="1"/>
  <c r="BT609" i="4" a="1"/>
  <c r="BT609" i="4" s="1"/>
  <c r="BS609" i="4"/>
  <c r="BR609" i="4" a="1"/>
  <c r="BR609" i="4" s="1"/>
  <c r="BQ609" i="4" a="1"/>
  <c r="BQ609" i="4" s="1"/>
  <c r="BP609" i="4" a="1"/>
  <c r="BP609" i="4" s="1"/>
  <c r="BO609" i="4" a="1"/>
  <c r="BO609" i="4" s="1"/>
  <c r="BN609" i="4" a="1"/>
  <c r="BN609" i="4" s="1"/>
  <c r="BM609" i="4" a="1"/>
  <c r="BM609" i="4" s="1"/>
  <c r="BL609" i="4" a="1"/>
  <c r="BL609" i="4" s="1"/>
  <c r="BK609" i="4"/>
  <c r="BJ609" i="4"/>
  <c r="BI609" i="4" a="1"/>
  <c r="BI609" i="4" s="1"/>
  <c r="BH609" i="4"/>
  <c r="BG609" i="4"/>
  <c r="BF609" i="4"/>
  <c r="BE609" i="4"/>
  <c r="BD609" i="4"/>
  <c r="AX609" i="4"/>
  <c r="AW609" i="4"/>
  <c r="AV609" i="4" a="1"/>
  <c r="AV609" i="4" s="1"/>
  <c r="AU609" i="4"/>
  <c r="AT609" i="4"/>
  <c r="AS609" i="4"/>
  <c r="AR609" i="4"/>
  <c r="AQ609" i="4" a="1"/>
  <c r="AQ609" i="4" s="1"/>
  <c r="AO609" i="4"/>
  <c r="AN609" i="4" a="1"/>
  <c r="AN609" i="4" s="1"/>
  <c r="AM609" i="4"/>
  <c r="AL609" i="4"/>
  <c r="AK609" i="4" a="1"/>
  <c r="AK609" i="4" s="1"/>
  <c r="AJ609" i="4"/>
  <c r="AI609" i="4"/>
  <c r="AG609" i="4"/>
  <c r="AF609" i="4"/>
  <c r="AE609" i="4"/>
  <c r="AD609" i="4"/>
  <c r="AC609" i="4"/>
  <c r="AA609" i="4"/>
  <c r="Y609" i="4"/>
  <c r="W609" i="4"/>
  <c r="V609" i="4"/>
  <c r="U609" i="4"/>
  <c r="R609" i="4"/>
  <c r="Q609" i="4"/>
  <c r="P609" i="4"/>
  <c r="O609" i="4"/>
  <c r="N609" i="4"/>
  <c r="M609" i="4"/>
  <c r="K609" i="4"/>
  <c r="J609" i="4"/>
  <c r="L609" i="4" s="1"/>
  <c r="CE608" i="4"/>
  <c r="CD608" i="4" a="1"/>
  <c r="CD608" i="4" s="1"/>
  <c r="CC608" i="4" a="1"/>
  <c r="CC608" i="4" s="1"/>
  <c r="CB608" i="4" a="1"/>
  <c r="CB608" i="4" s="1"/>
  <c r="CA608" i="4" a="1"/>
  <c r="CA608" i="4" s="1"/>
  <c r="BZ608" i="4" a="1"/>
  <c r="BZ608" i="4" s="1"/>
  <c r="BY608" i="4" a="1"/>
  <c r="BY608" i="4" s="1"/>
  <c r="BX608" i="4"/>
  <c r="BW608" i="4" a="1"/>
  <c r="BW608" i="4" s="1"/>
  <c r="BV608" i="4"/>
  <c r="BU608" i="4" a="1"/>
  <c r="BU608" i="4" s="1"/>
  <c r="BT608" i="4" a="1"/>
  <c r="BT608" i="4" s="1"/>
  <c r="BS608" i="4"/>
  <c r="BR608" i="4" a="1"/>
  <c r="BR608" i="4" s="1"/>
  <c r="BQ608" i="4" a="1"/>
  <c r="BQ608" i="4" s="1"/>
  <c r="BP608" i="4" a="1"/>
  <c r="BP608" i="4" s="1"/>
  <c r="BO608" i="4" a="1"/>
  <c r="BO608" i="4" s="1"/>
  <c r="BN608" i="4" a="1"/>
  <c r="BN608" i="4" s="1"/>
  <c r="BM608" i="4" a="1"/>
  <c r="BM608" i="4" s="1"/>
  <c r="BL608" i="4" a="1"/>
  <c r="BL608" i="4" s="1"/>
  <c r="BK608" i="4"/>
  <c r="BJ608" i="4"/>
  <c r="BI608" i="4" a="1"/>
  <c r="BI608" i="4" s="1"/>
  <c r="BH608" i="4"/>
  <c r="BG608" i="4"/>
  <c r="BF608" i="4"/>
  <c r="BE608" i="4"/>
  <c r="BD608" i="4"/>
  <c r="AX608" i="4"/>
  <c r="AW608" i="4"/>
  <c r="AV608" i="4" a="1"/>
  <c r="AV608" i="4" s="1"/>
  <c r="AU608" i="4"/>
  <c r="AT608" i="4"/>
  <c r="AS608" i="4"/>
  <c r="AR608" i="4"/>
  <c r="AQ608" i="4" a="1"/>
  <c r="AQ608" i="4" s="1"/>
  <c r="AO608" i="4"/>
  <c r="AN608" i="4" a="1"/>
  <c r="AN608" i="4" s="1"/>
  <c r="AM608" i="4"/>
  <c r="AL608" i="4"/>
  <c r="AK608" i="4" a="1"/>
  <c r="AK608" i="4" s="1"/>
  <c r="AJ608" i="4"/>
  <c r="AI608" i="4"/>
  <c r="AG608" i="4"/>
  <c r="AF608" i="4"/>
  <c r="AE608" i="4"/>
  <c r="AD608" i="4"/>
  <c r="AC608" i="4"/>
  <c r="AA608" i="4"/>
  <c r="Y608" i="4"/>
  <c r="W608" i="4"/>
  <c r="V608" i="4"/>
  <c r="U608" i="4"/>
  <c r="R608" i="4"/>
  <c r="Q608" i="4"/>
  <c r="P608" i="4"/>
  <c r="O608" i="4"/>
  <c r="N608" i="4"/>
  <c r="M608" i="4"/>
  <c r="K608" i="4"/>
  <c r="J608" i="4"/>
  <c r="L608" i="4" s="1"/>
  <c r="CE607" i="4"/>
  <c r="CD607" i="4" a="1"/>
  <c r="CD607" i="4" s="1"/>
  <c r="CC607" i="4" a="1"/>
  <c r="CC607" i="4" s="1"/>
  <c r="CB607" i="4" a="1"/>
  <c r="CB607" i="4" s="1"/>
  <c r="CA607" i="4" a="1"/>
  <c r="CA607" i="4" s="1"/>
  <c r="BZ607" i="4" a="1"/>
  <c r="BZ607" i="4" s="1"/>
  <c r="BY607" i="4" a="1"/>
  <c r="BY607" i="4" s="1"/>
  <c r="BX607" i="4"/>
  <c r="BW607" i="4" a="1"/>
  <c r="BW607" i="4" s="1"/>
  <c r="BV607" i="4"/>
  <c r="BU607" i="4" a="1"/>
  <c r="BU607" i="4" s="1"/>
  <c r="BT607" i="4" a="1"/>
  <c r="BT607" i="4" s="1"/>
  <c r="BS607" i="4"/>
  <c r="BR607" i="4" a="1"/>
  <c r="BR607" i="4" s="1"/>
  <c r="BQ607" i="4" a="1"/>
  <c r="BQ607" i="4" s="1"/>
  <c r="BP607" i="4" a="1"/>
  <c r="BP607" i="4" s="1"/>
  <c r="BO607" i="4" a="1"/>
  <c r="BO607" i="4" s="1"/>
  <c r="BN607" i="4" a="1"/>
  <c r="BN607" i="4" s="1"/>
  <c r="BM607" i="4" a="1"/>
  <c r="BM607" i="4" s="1"/>
  <c r="BL607" i="4" a="1"/>
  <c r="BL607" i="4" s="1"/>
  <c r="BK607" i="4"/>
  <c r="BJ607" i="4"/>
  <c r="BI607" i="4" a="1"/>
  <c r="BI607" i="4" s="1"/>
  <c r="BH607" i="4"/>
  <c r="BG607" i="4"/>
  <c r="BF607" i="4"/>
  <c r="BE607" i="4"/>
  <c r="BD607" i="4"/>
  <c r="AX607" i="4"/>
  <c r="AW607" i="4"/>
  <c r="AV607" i="4" a="1"/>
  <c r="AV607" i="4" s="1"/>
  <c r="AU607" i="4"/>
  <c r="AT607" i="4"/>
  <c r="AS607" i="4"/>
  <c r="AR607" i="4"/>
  <c r="AQ607" i="4" a="1"/>
  <c r="AQ607" i="4" s="1"/>
  <c r="AO607" i="4"/>
  <c r="AN607" i="4" a="1"/>
  <c r="AN607" i="4" s="1"/>
  <c r="AM607" i="4"/>
  <c r="AL607" i="4"/>
  <c r="AK607" i="4" a="1"/>
  <c r="AK607" i="4" s="1"/>
  <c r="AJ607" i="4"/>
  <c r="AI607" i="4"/>
  <c r="AG607" i="4"/>
  <c r="AF607" i="4"/>
  <c r="AE607" i="4"/>
  <c r="AD607" i="4"/>
  <c r="AC607" i="4"/>
  <c r="AA607" i="4"/>
  <c r="Y607" i="4"/>
  <c r="W607" i="4"/>
  <c r="V607" i="4"/>
  <c r="U607" i="4"/>
  <c r="R607" i="4"/>
  <c r="Q607" i="4"/>
  <c r="P607" i="4"/>
  <c r="O607" i="4"/>
  <c r="N607" i="4"/>
  <c r="M607" i="4"/>
  <c r="K607" i="4"/>
  <c r="J607" i="4"/>
  <c r="L607" i="4" s="1"/>
  <c r="CE606" i="4"/>
  <c r="CD606" i="4" a="1"/>
  <c r="CD606" i="4" s="1"/>
  <c r="CC606" i="4" a="1"/>
  <c r="CC606" i="4" s="1"/>
  <c r="CB606" i="4" a="1"/>
  <c r="CB606" i="4" s="1"/>
  <c r="CA606" i="4" a="1"/>
  <c r="CA606" i="4" s="1"/>
  <c r="BZ606" i="4" a="1"/>
  <c r="BZ606" i="4" s="1"/>
  <c r="BY606" i="4" a="1"/>
  <c r="BY606" i="4" s="1"/>
  <c r="BX606" i="4"/>
  <c r="BW606" i="4" a="1"/>
  <c r="BW606" i="4" s="1"/>
  <c r="BV606" i="4"/>
  <c r="BU606" i="4" a="1"/>
  <c r="BU606" i="4" s="1"/>
  <c r="BT606" i="4" a="1"/>
  <c r="BT606" i="4" s="1"/>
  <c r="BS606" i="4"/>
  <c r="BR606" i="4" a="1"/>
  <c r="BR606" i="4" s="1"/>
  <c r="BQ606" i="4" a="1"/>
  <c r="BQ606" i="4" s="1"/>
  <c r="BP606" i="4" a="1"/>
  <c r="BP606" i="4" s="1"/>
  <c r="BO606" i="4" a="1"/>
  <c r="BO606" i="4" s="1"/>
  <c r="BN606" i="4" a="1"/>
  <c r="BN606" i="4" s="1"/>
  <c r="BM606" i="4" a="1"/>
  <c r="BM606" i="4" s="1"/>
  <c r="BL606" i="4" a="1"/>
  <c r="BL606" i="4" s="1"/>
  <c r="BK606" i="4"/>
  <c r="BJ606" i="4"/>
  <c r="BI606" i="4" a="1"/>
  <c r="BI606" i="4" s="1"/>
  <c r="BH606" i="4"/>
  <c r="BG606" i="4"/>
  <c r="BF606" i="4"/>
  <c r="BE606" i="4"/>
  <c r="BD606" i="4"/>
  <c r="AX606" i="4"/>
  <c r="AW606" i="4"/>
  <c r="AV606" i="4" a="1"/>
  <c r="AV606" i="4" s="1"/>
  <c r="AU606" i="4"/>
  <c r="AT606" i="4"/>
  <c r="AS606" i="4"/>
  <c r="AR606" i="4"/>
  <c r="AQ606" i="4" a="1"/>
  <c r="AQ606" i="4" s="1"/>
  <c r="AO606" i="4"/>
  <c r="AN606" i="4" a="1"/>
  <c r="AN606" i="4" s="1"/>
  <c r="AM606" i="4"/>
  <c r="AL606" i="4"/>
  <c r="AK606" i="4" a="1"/>
  <c r="AK606" i="4" s="1"/>
  <c r="AJ606" i="4"/>
  <c r="AI606" i="4"/>
  <c r="AG606" i="4"/>
  <c r="AF606" i="4"/>
  <c r="AE606" i="4"/>
  <c r="AD606" i="4"/>
  <c r="AC606" i="4"/>
  <c r="AA606" i="4"/>
  <c r="Y606" i="4"/>
  <c r="W606" i="4"/>
  <c r="V606" i="4"/>
  <c r="U606" i="4"/>
  <c r="R606" i="4"/>
  <c r="Q606" i="4"/>
  <c r="P606" i="4"/>
  <c r="O606" i="4"/>
  <c r="N606" i="4"/>
  <c r="M606" i="4"/>
  <c r="K606" i="4"/>
  <c r="J606" i="4"/>
  <c r="L606" i="4" s="1"/>
  <c r="CE605" i="4"/>
  <c r="CD605" i="4" a="1"/>
  <c r="CD605" i="4" s="1"/>
  <c r="CC605" i="4" a="1"/>
  <c r="CC605" i="4" s="1"/>
  <c r="CB605" i="4" a="1"/>
  <c r="CB605" i="4" s="1"/>
  <c r="CA605" i="4" a="1"/>
  <c r="CA605" i="4" s="1"/>
  <c r="BZ605" i="4" a="1"/>
  <c r="BZ605" i="4" s="1"/>
  <c r="BY605" i="4" a="1"/>
  <c r="BY605" i="4" s="1"/>
  <c r="BX605" i="4"/>
  <c r="BW605" i="4" a="1"/>
  <c r="BW605" i="4" s="1"/>
  <c r="BV605" i="4"/>
  <c r="BU605" i="4" a="1"/>
  <c r="BU605" i="4" s="1"/>
  <c r="BT605" i="4" a="1"/>
  <c r="BT605" i="4" s="1"/>
  <c r="BS605" i="4"/>
  <c r="BR605" i="4" a="1"/>
  <c r="BR605" i="4" s="1"/>
  <c r="BQ605" i="4" a="1"/>
  <c r="BQ605" i="4" s="1"/>
  <c r="BP605" i="4" a="1"/>
  <c r="BP605" i="4" s="1"/>
  <c r="BO605" i="4" a="1"/>
  <c r="BO605" i="4" s="1"/>
  <c r="BN605" i="4" a="1"/>
  <c r="BN605" i="4" s="1"/>
  <c r="BM605" i="4" a="1"/>
  <c r="BM605" i="4" s="1"/>
  <c r="BL605" i="4" a="1"/>
  <c r="BL605" i="4" s="1"/>
  <c r="BK605" i="4"/>
  <c r="BJ605" i="4"/>
  <c r="BI605" i="4" a="1"/>
  <c r="BI605" i="4" s="1"/>
  <c r="BH605" i="4"/>
  <c r="BG605" i="4"/>
  <c r="BF605" i="4"/>
  <c r="BE605" i="4"/>
  <c r="BD605" i="4"/>
  <c r="AX605" i="4"/>
  <c r="AW605" i="4"/>
  <c r="AV605" i="4" a="1"/>
  <c r="AV605" i="4" s="1"/>
  <c r="AU605" i="4"/>
  <c r="AT605" i="4"/>
  <c r="AS605" i="4"/>
  <c r="AR605" i="4"/>
  <c r="AQ605" i="4" a="1"/>
  <c r="AQ605" i="4" s="1"/>
  <c r="AO605" i="4"/>
  <c r="AN605" i="4" a="1"/>
  <c r="AN605" i="4" s="1"/>
  <c r="AM605" i="4"/>
  <c r="AL605" i="4"/>
  <c r="AK605" i="4" a="1"/>
  <c r="AK605" i="4" s="1"/>
  <c r="AJ605" i="4"/>
  <c r="AI605" i="4"/>
  <c r="AG605" i="4"/>
  <c r="AF605" i="4"/>
  <c r="AE605" i="4"/>
  <c r="AD605" i="4"/>
  <c r="AC605" i="4"/>
  <c r="AA605" i="4"/>
  <c r="Y605" i="4"/>
  <c r="W605" i="4"/>
  <c r="V605" i="4"/>
  <c r="U605" i="4"/>
  <c r="R605" i="4"/>
  <c r="Q605" i="4"/>
  <c r="P605" i="4"/>
  <c r="O605" i="4"/>
  <c r="N605" i="4"/>
  <c r="M605" i="4"/>
  <c r="K605" i="4"/>
  <c r="J605" i="4"/>
  <c r="L605" i="4" s="1"/>
  <c r="CE604" i="4"/>
  <c r="CD604" i="4" a="1"/>
  <c r="CD604" i="4" s="1"/>
  <c r="CC604" i="4" a="1"/>
  <c r="CC604" i="4" s="1"/>
  <c r="CB604" i="4" a="1"/>
  <c r="CB604" i="4" s="1"/>
  <c r="CA604" i="4" a="1"/>
  <c r="CA604" i="4" s="1"/>
  <c r="BZ604" i="4" a="1"/>
  <c r="BZ604" i="4" s="1"/>
  <c r="BY604" i="4" a="1"/>
  <c r="BY604" i="4" s="1"/>
  <c r="BX604" i="4"/>
  <c r="BW604" i="4" a="1"/>
  <c r="BW604" i="4" s="1"/>
  <c r="BV604" i="4"/>
  <c r="BU604" i="4" a="1"/>
  <c r="BU604" i="4" s="1"/>
  <c r="BT604" i="4" a="1"/>
  <c r="BT604" i="4" s="1"/>
  <c r="BS604" i="4"/>
  <c r="BR604" i="4" a="1"/>
  <c r="BR604" i="4" s="1"/>
  <c r="BQ604" i="4" a="1"/>
  <c r="BQ604" i="4" s="1"/>
  <c r="BP604" i="4" a="1"/>
  <c r="BP604" i="4" s="1"/>
  <c r="BO604" i="4" a="1"/>
  <c r="BO604" i="4" s="1"/>
  <c r="BN604" i="4" a="1"/>
  <c r="BN604" i="4" s="1"/>
  <c r="BM604" i="4" a="1"/>
  <c r="BM604" i="4" s="1"/>
  <c r="BL604" i="4" a="1"/>
  <c r="BL604" i="4" s="1"/>
  <c r="BK604" i="4"/>
  <c r="BJ604" i="4"/>
  <c r="BI604" i="4" a="1"/>
  <c r="BI604" i="4" s="1"/>
  <c r="BH604" i="4"/>
  <c r="BG604" i="4"/>
  <c r="BF604" i="4"/>
  <c r="BE604" i="4"/>
  <c r="BD604" i="4"/>
  <c r="AX604" i="4"/>
  <c r="AW604" i="4"/>
  <c r="AV604" i="4" a="1"/>
  <c r="AV604" i="4" s="1"/>
  <c r="AU604" i="4"/>
  <c r="AT604" i="4"/>
  <c r="AS604" i="4"/>
  <c r="AR604" i="4"/>
  <c r="AQ604" i="4" a="1"/>
  <c r="AQ604" i="4" s="1"/>
  <c r="AO604" i="4"/>
  <c r="AN604" i="4" a="1"/>
  <c r="AN604" i="4" s="1"/>
  <c r="AM604" i="4"/>
  <c r="AL604" i="4"/>
  <c r="AK604" i="4" a="1"/>
  <c r="AK604" i="4" s="1"/>
  <c r="AJ604" i="4"/>
  <c r="AI604" i="4"/>
  <c r="AG604" i="4"/>
  <c r="AF604" i="4"/>
  <c r="AE604" i="4"/>
  <c r="AD604" i="4"/>
  <c r="AC604" i="4"/>
  <c r="AA604" i="4"/>
  <c r="Y604" i="4"/>
  <c r="W604" i="4"/>
  <c r="V604" i="4"/>
  <c r="U604" i="4"/>
  <c r="R604" i="4"/>
  <c r="Q604" i="4"/>
  <c r="P604" i="4"/>
  <c r="O604" i="4"/>
  <c r="N604" i="4"/>
  <c r="M604" i="4"/>
  <c r="K604" i="4"/>
  <c r="J604" i="4"/>
  <c r="L604" i="4" s="1"/>
  <c r="CE603" i="4"/>
  <c r="CD603" i="4" a="1"/>
  <c r="CD603" i="4" s="1"/>
  <c r="CC603" i="4" a="1"/>
  <c r="CC603" i="4" s="1"/>
  <c r="CB603" i="4" a="1"/>
  <c r="CB603" i="4" s="1"/>
  <c r="CA603" i="4" a="1"/>
  <c r="CA603" i="4" s="1"/>
  <c r="BZ603" i="4" a="1"/>
  <c r="BZ603" i="4" s="1"/>
  <c r="BY603" i="4" a="1"/>
  <c r="BY603" i="4" s="1"/>
  <c r="BX603" i="4"/>
  <c r="BW603" i="4" a="1"/>
  <c r="BW603" i="4" s="1"/>
  <c r="BV603" i="4"/>
  <c r="BU603" i="4" a="1"/>
  <c r="BU603" i="4" s="1"/>
  <c r="BT603" i="4" a="1"/>
  <c r="BT603" i="4" s="1"/>
  <c r="BS603" i="4"/>
  <c r="BR603" i="4" a="1"/>
  <c r="BR603" i="4" s="1"/>
  <c r="BQ603" i="4" a="1"/>
  <c r="BQ603" i="4" s="1"/>
  <c r="BP603" i="4" a="1"/>
  <c r="BP603" i="4" s="1"/>
  <c r="BO603" i="4" a="1"/>
  <c r="BO603" i="4" s="1"/>
  <c r="BN603" i="4" a="1"/>
  <c r="BN603" i="4" s="1"/>
  <c r="BM603" i="4" a="1"/>
  <c r="BM603" i="4" s="1"/>
  <c r="BL603" i="4" a="1"/>
  <c r="BL603" i="4" s="1"/>
  <c r="BK603" i="4"/>
  <c r="BJ603" i="4"/>
  <c r="BI603" i="4" a="1"/>
  <c r="BI603" i="4" s="1"/>
  <c r="BH603" i="4"/>
  <c r="BG603" i="4"/>
  <c r="BF603" i="4"/>
  <c r="BE603" i="4"/>
  <c r="BD603" i="4"/>
  <c r="AX603" i="4"/>
  <c r="AW603" i="4"/>
  <c r="AV603" i="4" a="1"/>
  <c r="AV603" i="4" s="1"/>
  <c r="AU603" i="4"/>
  <c r="AT603" i="4"/>
  <c r="AS603" i="4"/>
  <c r="AR603" i="4"/>
  <c r="AQ603" i="4" a="1"/>
  <c r="AQ603" i="4" s="1"/>
  <c r="AO603" i="4"/>
  <c r="AN603" i="4" a="1"/>
  <c r="AN603" i="4" s="1"/>
  <c r="AM603" i="4"/>
  <c r="AL603" i="4"/>
  <c r="AK603" i="4" a="1"/>
  <c r="AK603" i="4" s="1"/>
  <c r="AJ603" i="4"/>
  <c r="AI603" i="4"/>
  <c r="AG603" i="4"/>
  <c r="AF603" i="4"/>
  <c r="AE603" i="4"/>
  <c r="AD603" i="4"/>
  <c r="AC603" i="4"/>
  <c r="AA603" i="4"/>
  <c r="Y603" i="4"/>
  <c r="W603" i="4"/>
  <c r="V603" i="4"/>
  <c r="U603" i="4"/>
  <c r="R603" i="4"/>
  <c r="Q603" i="4"/>
  <c r="P603" i="4"/>
  <c r="O603" i="4"/>
  <c r="N603" i="4"/>
  <c r="M603" i="4"/>
  <c r="K603" i="4"/>
  <c r="J603" i="4"/>
  <c r="L603" i="4" s="1"/>
  <c r="CE602" i="4"/>
  <c r="CD602" i="4" a="1"/>
  <c r="CD602" i="4" s="1"/>
  <c r="CC602" i="4" a="1"/>
  <c r="CC602" i="4" s="1"/>
  <c r="CB602" i="4" a="1"/>
  <c r="CB602" i="4" s="1"/>
  <c r="CA602" i="4" a="1"/>
  <c r="CA602" i="4" s="1"/>
  <c r="BZ602" i="4" a="1"/>
  <c r="BZ602" i="4" s="1"/>
  <c r="BY602" i="4" a="1"/>
  <c r="BY602" i="4" s="1"/>
  <c r="BX602" i="4"/>
  <c r="BW602" i="4" a="1"/>
  <c r="BW602" i="4" s="1"/>
  <c r="BV602" i="4"/>
  <c r="BU602" i="4" a="1"/>
  <c r="BU602" i="4" s="1"/>
  <c r="BT602" i="4" a="1"/>
  <c r="BT602" i="4" s="1"/>
  <c r="BS602" i="4"/>
  <c r="BR602" i="4" a="1"/>
  <c r="BR602" i="4" s="1"/>
  <c r="BQ602" i="4" a="1"/>
  <c r="BQ602" i="4" s="1"/>
  <c r="BP602" i="4" a="1"/>
  <c r="BP602" i="4" s="1"/>
  <c r="BO602" i="4" a="1"/>
  <c r="BO602" i="4" s="1"/>
  <c r="BN602" i="4" a="1"/>
  <c r="BN602" i="4" s="1"/>
  <c r="BM602" i="4" a="1"/>
  <c r="BM602" i="4" s="1"/>
  <c r="BL602" i="4" a="1"/>
  <c r="BL602" i="4" s="1"/>
  <c r="BK602" i="4"/>
  <c r="BJ602" i="4"/>
  <c r="BI602" i="4" a="1"/>
  <c r="BI602" i="4" s="1"/>
  <c r="BH602" i="4"/>
  <c r="BG602" i="4"/>
  <c r="BF602" i="4"/>
  <c r="BE602" i="4"/>
  <c r="BD602" i="4"/>
  <c r="AX602" i="4"/>
  <c r="AW602" i="4"/>
  <c r="AV602" i="4" a="1"/>
  <c r="AV602" i="4" s="1"/>
  <c r="AU602" i="4"/>
  <c r="AT602" i="4"/>
  <c r="AS602" i="4"/>
  <c r="AR602" i="4"/>
  <c r="AQ602" i="4" a="1"/>
  <c r="AQ602" i="4" s="1"/>
  <c r="AO602" i="4"/>
  <c r="AN602" i="4" a="1"/>
  <c r="AN602" i="4" s="1"/>
  <c r="AM602" i="4"/>
  <c r="AL602" i="4"/>
  <c r="AK602" i="4" a="1"/>
  <c r="AK602" i="4" s="1"/>
  <c r="AJ602" i="4"/>
  <c r="AI602" i="4"/>
  <c r="AG602" i="4"/>
  <c r="AF602" i="4"/>
  <c r="AE602" i="4"/>
  <c r="AD602" i="4"/>
  <c r="AC602" i="4"/>
  <c r="AA602" i="4"/>
  <c r="Y602" i="4"/>
  <c r="W602" i="4"/>
  <c r="V602" i="4"/>
  <c r="U602" i="4"/>
  <c r="R602" i="4"/>
  <c r="Q602" i="4"/>
  <c r="P602" i="4"/>
  <c r="O602" i="4"/>
  <c r="N602" i="4"/>
  <c r="M602" i="4"/>
  <c r="K602" i="4"/>
  <c r="J602" i="4"/>
  <c r="L602" i="4" s="1"/>
  <c r="CE601" i="4"/>
  <c r="CD601" i="4" a="1"/>
  <c r="CD601" i="4" s="1"/>
  <c r="CC601" i="4" a="1"/>
  <c r="CC601" i="4" s="1"/>
  <c r="CB601" i="4" a="1"/>
  <c r="CB601" i="4" s="1"/>
  <c r="CA601" i="4" a="1"/>
  <c r="CA601" i="4" s="1"/>
  <c r="BZ601" i="4" a="1"/>
  <c r="BZ601" i="4" s="1"/>
  <c r="BY601" i="4" a="1"/>
  <c r="BY601" i="4" s="1"/>
  <c r="BX601" i="4"/>
  <c r="BW601" i="4" a="1"/>
  <c r="BW601" i="4" s="1"/>
  <c r="BV601" i="4"/>
  <c r="BU601" i="4" a="1"/>
  <c r="BU601" i="4" s="1"/>
  <c r="BT601" i="4" a="1"/>
  <c r="BT601" i="4" s="1"/>
  <c r="BS601" i="4"/>
  <c r="BR601" i="4" a="1"/>
  <c r="BR601" i="4" s="1"/>
  <c r="BQ601" i="4" a="1"/>
  <c r="BQ601" i="4" s="1"/>
  <c r="BP601" i="4" a="1"/>
  <c r="BP601" i="4" s="1"/>
  <c r="BO601" i="4" a="1"/>
  <c r="BO601" i="4" s="1"/>
  <c r="BN601" i="4" a="1"/>
  <c r="BN601" i="4" s="1"/>
  <c r="BM601" i="4" a="1"/>
  <c r="BM601" i="4" s="1"/>
  <c r="BL601" i="4" a="1"/>
  <c r="BL601" i="4" s="1"/>
  <c r="BK601" i="4"/>
  <c r="BJ601" i="4"/>
  <c r="BI601" i="4" a="1"/>
  <c r="BI601" i="4" s="1"/>
  <c r="BH601" i="4"/>
  <c r="BG601" i="4"/>
  <c r="BF601" i="4"/>
  <c r="BE601" i="4"/>
  <c r="BD601" i="4"/>
  <c r="AX601" i="4"/>
  <c r="AW601" i="4"/>
  <c r="AV601" i="4" a="1"/>
  <c r="AV601" i="4" s="1"/>
  <c r="AU601" i="4"/>
  <c r="AT601" i="4"/>
  <c r="AS601" i="4"/>
  <c r="AR601" i="4"/>
  <c r="AQ601" i="4" a="1"/>
  <c r="AQ601" i="4" s="1"/>
  <c r="AO601" i="4"/>
  <c r="AN601" i="4" a="1"/>
  <c r="AN601" i="4" s="1"/>
  <c r="AM601" i="4"/>
  <c r="AL601" i="4"/>
  <c r="AK601" i="4" a="1"/>
  <c r="AK601" i="4" s="1"/>
  <c r="AJ601" i="4"/>
  <c r="AI601" i="4"/>
  <c r="AG601" i="4"/>
  <c r="AF601" i="4"/>
  <c r="AE601" i="4"/>
  <c r="AD601" i="4"/>
  <c r="AC601" i="4"/>
  <c r="AA601" i="4"/>
  <c r="Y601" i="4"/>
  <c r="W601" i="4"/>
  <c r="V601" i="4"/>
  <c r="U601" i="4"/>
  <c r="R601" i="4"/>
  <c r="Q601" i="4"/>
  <c r="P601" i="4"/>
  <c r="O601" i="4"/>
  <c r="N601" i="4"/>
  <c r="M601" i="4"/>
  <c r="K601" i="4"/>
  <c r="J601" i="4"/>
  <c r="L601" i="4" s="1"/>
  <c r="CE600" i="4"/>
  <c r="CD600" i="4" a="1"/>
  <c r="CD600" i="4" s="1"/>
  <c r="CC600" i="4" a="1"/>
  <c r="CC600" i="4" s="1"/>
  <c r="CB600" i="4" a="1"/>
  <c r="CB600" i="4" s="1"/>
  <c r="CA600" i="4" a="1"/>
  <c r="CA600" i="4" s="1"/>
  <c r="BZ600" i="4" a="1"/>
  <c r="BZ600" i="4" s="1"/>
  <c r="BY600" i="4" a="1"/>
  <c r="BY600" i="4" s="1"/>
  <c r="BX600" i="4"/>
  <c r="BW600" i="4" a="1"/>
  <c r="BW600" i="4" s="1"/>
  <c r="BV600" i="4"/>
  <c r="BU600" i="4" a="1"/>
  <c r="BU600" i="4" s="1"/>
  <c r="BT600" i="4" a="1"/>
  <c r="BT600" i="4" s="1"/>
  <c r="BS600" i="4"/>
  <c r="BR600" i="4" a="1"/>
  <c r="BR600" i="4" s="1"/>
  <c r="BQ600" i="4" a="1"/>
  <c r="BQ600" i="4" s="1"/>
  <c r="BP600" i="4" a="1"/>
  <c r="BP600" i="4" s="1"/>
  <c r="BO600" i="4" a="1"/>
  <c r="BO600" i="4" s="1"/>
  <c r="BN600" i="4" a="1"/>
  <c r="BN600" i="4" s="1"/>
  <c r="BM600" i="4" a="1"/>
  <c r="BM600" i="4" s="1"/>
  <c r="BL600" i="4" a="1"/>
  <c r="BL600" i="4" s="1"/>
  <c r="BK600" i="4"/>
  <c r="BJ600" i="4"/>
  <c r="BI600" i="4" a="1"/>
  <c r="BI600" i="4" s="1"/>
  <c r="BH600" i="4"/>
  <c r="BG600" i="4"/>
  <c r="BF600" i="4"/>
  <c r="BE600" i="4"/>
  <c r="BD600" i="4"/>
  <c r="AX600" i="4"/>
  <c r="AW600" i="4"/>
  <c r="AV600" i="4" a="1"/>
  <c r="AV600" i="4" s="1"/>
  <c r="AU600" i="4"/>
  <c r="AT600" i="4"/>
  <c r="AS600" i="4"/>
  <c r="AR600" i="4"/>
  <c r="AQ600" i="4" a="1"/>
  <c r="AQ600" i="4" s="1"/>
  <c r="AO600" i="4"/>
  <c r="AN600" i="4" a="1"/>
  <c r="AN600" i="4" s="1"/>
  <c r="AM600" i="4"/>
  <c r="AL600" i="4"/>
  <c r="AK600" i="4" a="1"/>
  <c r="AK600" i="4" s="1"/>
  <c r="AJ600" i="4"/>
  <c r="AI600" i="4"/>
  <c r="AG600" i="4"/>
  <c r="AF600" i="4"/>
  <c r="AE600" i="4"/>
  <c r="AD600" i="4"/>
  <c r="AC600" i="4"/>
  <c r="AA600" i="4"/>
  <c r="Y600" i="4"/>
  <c r="W600" i="4"/>
  <c r="V600" i="4"/>
  <c r="U600" i="4"/>
  <c r="R600" i="4"/>
  <c r="Q600" i="4"/>
  <c r="P600" i="4"/>
  <c r="O600" i="4"/>
  <c r="N600" i="4"/>
  <c r="M600" i="4"/>
  <c r="K600" i="4"/>
  <c r="J600" i="4"/>
  <c r="L600" i="4" s="1"/>
  <c r="CE599" i="4"/>
  <c r="CD599" i="4" a="1"/>
  <c r="CD599" i="4" s="1"/>
  <c r="CC599" i="4" a="1"/>
  <c r="CC599" i="4" s="1"/>
  <c r="CB599" i="4" a="1"/>
  <c r="CB599" i="4" s="1"/>
  <c r="CA599" i="4" a="1"/>
  <c r="CA599" i="4" s="1"/>
  <c r="BZ599" i="4" a="1"/>
  <c r="BZ599" i="4" s="1"/>
  <c r="BY599" i="4" a="1"/>
  <c r="BY599" i="4" s="1"/>
  <c r="BX599" i="4"/>
  <c r="BW599" i="4" a="1"/>
  <c r="BW599" i="4" s="1"/>
  <c r="BV599" i="4"/>
  <c r="BU599" i="4" a="1"/>
  <c r="BU599" i="4" s="1"/>
  <c r="BT599" i="4" a="1"/>
  <c r="BT599" i="4" s="1"/>
  <c r="BS599" i="4"/>
  <c r="BR599" i="4" a="1"/>
  <c r="BR599" i="4" s="1"/>
  <c r="BQ599" i="4" a="1"/>
  <c r="BQ599" i="4" s="1"/>
  <c r="BP599" i="4" a="1"/>
  <c r="BP599" i="4" s="1"/>
  <c r="BO599" i="4" a="1"/>
  <c r="BO599" i="4" s="1"/>
  <c r="BN599" i="4" a="1"/>
  <c r="BN599" i="4" s="1"/>
  <c r="BM599" i="4" a="1"/>
  <c r="BM599" i="4" s="1"/>
  <c r="BL599" i="4" a="1"/>
  <c r="BL599" i="4" s="1"/>
  <c r="BK599" i="4"/>
  <c r="BJ599" i="4"/>
  <c r="BI599" i="4" a="1"/>
  <c r="BI599" i="4" s="1"/>
  <c r="BH599" i="4"/>
  <c r="BG599" i="4"/>
  <c r="BF599" i="4"/>
  <c r="BE599" i="4"/>
  <c r="BD599" i="4"/>
  <c r="AX599" i="4"/>
  <c r="AW599" i="4"/>
  <c r="AV599" i="4" a="1"/>
  <c r="AV599" i="4" s="1"/>
  <c r="AU599" i="4"/>
  <c r="AT599" i="4"/>
  <c r="AS599" i="4"/>
  <c r="AR599" i="4"/>
  <c r="AQ599" i="4" a="1"/>
  <c r="AQ599" i="4" s="1"/>
  <c r="AO599" i="4"/>
  <c r="AN599" i="4" a="1"/>
  <c r="AN599" i="4" s="1"/>
  <c r="AM599" i="4"/>
  <c r="AL599" i="4"/>
  <c r="AK599" i="4" a="1"/>
  <c r="AK599" i="4" s="1"/>
  <c r="AJ599" i="4"/>
  <c r="AI599" i="4"/>
  <c r="AG599" i="4"/>
  <c r="AF599" i="4"/>
  <c r="AE599" i="4"/>
  <c r="AD599" i="4"/>
  <c r="AC599" i="4"/>
  <c r="AA599" i="4"/>
  <c r="Y599" i="4"/>
  <c r="W599" i="4"/>
  <c r="V599" i="4"/>
  <c r="U599" i="4"/>
  <c r="R599" i="4"/>
  <c r="Q599" i="4"/>
  <c r="P599" i="4"/>
  <c r="O599" i="4"/>
  <c r="N599" i="4"/>
  <c r="M599" i="4"/>
  <c r="K599" i="4"/>
  <c r="J599" i="4"/>
  <c r="L599" i="4" s="1"/>
  <c r="CE598" i="4"/>
  <c r="CD598" i="4" a="1"/>
  <c r="CD598" i="4" s="1"/>
  <c r="CC598" i="4" a="1"/>
  <c r="CC598" i="4" s="1"/>
  <c r="CB598" i="4" a="1"/>
  <c r="CB598" i="4" s="1"/>
  <c r="CA598" i="4" a="1"/>
  <c r="CA598" i="4" s="1"/>
  <c r="BZ598" i="4" a="1"/>
  <c r="BZ598" i="4" s="1"/>
  <c r="BY598" i="4" a="1"/>
  <c r="BY598" i="4" s="1"/>
  <c r="BX598" i="4"/>
  <c r="BW598" i="4" a="1"/>
  <c r="BW598" i="4" s="1"/>
  <c r="BV598" i="4"/>
  <c r="BU598" i="4" a="1"/>
  <c r="BU598" i="4" s="1"/>
  <c r="BT598" i="4" a="1"/>
  <c r="BT598" i="4" s="1"/>
  <c r="BS598" i="4"/>
  <c r="BR598" i="4" a="1"/>
  <c r="BR598" i="4" s="1"/>
  <c r="BQ598" i="4" a="1"/>
  <c r="BQ598" i="4" s="1"/>
  <c r="BP598" i="4" a="1"/>
  <c r="BP598" i="4" s="1"/>
  <c r="BO598" i="4" a="1"/>
  <c r="BO598" i="4" s="1"/>
  <c r="BN598" i="4" a="1"/>
  <c r="BN598" i="4" s="1"/>
  <c r="BM598" i="4" a="1"/>
  <c r="BM598" i="4" s="1"/>
  <c r="BL598" i="4" a="1"/>
  <c r="BL598" i="4" s="1"/>
  <c r="BK598" i="4"/>
  <c r="BJ598" i="4"/>
  <c r="BI598" i="4" a="1"/>
  <c r="BI598" i="4" s="1"/>
  <c r="BH598" i="4"/>
  <c r="BG598" i="4"/>
  <c r="BF598" i="4"/>
  <c r="BE598" i="4"/>
  <c r="BD598" i="4"/>
  <c r="AX598" i="4"/>
  <c r="AW598" i="4"/>
  <c r="AV598" i="4" a="1"/>
  <c r="AV598" i="4" s="1"/>
  <c r="AU598" i="4"/>
  <c r="AT598" i="4"/>
  <c r="AS598" i="4"/>
  <c r="AR598" i="4"/>
  <c r="AQ598" i="4" a="1"/>
  <c r="AQ598" i="4" s="1"/>
  <c r="AO598" i="4"/>
  <c r="AN598" i="4" a="1"/>
  <c r="AN598" i="4" s="1"/>
  <c r="AM598" i="4"/>
  <c r="AL598" i="4"/>
  <c r="AK598" i="4" a="1"/>
  <c r="AK598" i="4" s="1"/>
  <c r="AJ598" i="4"/>
  <c r="AI598" i="4"/>
  <c r="AG598" i="4"/>
  <c r="AF598" i="4"/>
  <c r="AE598" i="4"/>
  <c r="AD598" i="4"/>
  <c r="AC598" i="4"/>
  <c r="AA598" i="4"/>
  <c r="Y598" i="4"/>
  <c r="W598" i="4"/>
  <c r="V598" i="4"/>
  <c r="U598" i="4"/>
  <c r="R598" i="4"/>
  <c r="Q598" i="4"/>
  <c r="P598" i="4"/>
  <c r="O598" i="4"/>
  <c r="N598" i="4"/>
  <c r="M598" i="4"/>
  <c r="K598" i="4"/>
  <c r="J598" i="4"/>
  <c r="L598" i="4" s="1"/>
  <c r="CE597" i="4"/>
  <c r="CD597" i="4" a="1"/>
  <c r="CD597" i="4" s="1"/>
  <c r="CC597" i="4" a="1"/>
  <c r="CC597" i="4" s="1"/>
  <c r="CB597" i="4" a="1"/>
  <c r="CB597" i="4" s="1"/>
  <c r="CA597" i="4" a="1"/>
  <c r="CA597" i="4" s="1"/>
  <c r="BZ597" i="4" a="1"/>
  <c r="BZ597" i="4" s="1"/>
  <c r="BY597" i="4" a="1"/>
  <c r="BY597" i="4" s="1"/>
  <c r="BX597" i="4"/>
  <c r="BW597" i="4" a="1"/>
  <c r="BW597" i="4" s="1"/>
  <c r="BV597" i="4"/>
  <c r="BU597" i="4" a="1"/>
  <c r="BU597" i="4" s="1"/>
  <c r="BT597" i="4" a="1"/>
  <c r="BT597" i="4" s="1"/>
  <c r="BS597" i="4"/>
  <c r="BR597" i="4" a="1"/>
  <c r="BR597" i="4" s="1"/>
  <c r="BQ597" i="4" a="1"/>
  <c r="BQ597" i="4" s="1"/>
  <c r="BP597" i="4" a="1"/>
  <c r="BP597" i="4" s="1"/>
  <c r="BO597" i="4" a="1"/>
  <c r="BO597" i="4" s="1"/>
  <c r="BN597" i="4" a="1"/>
  <c r="BN597" i="4" s="1"/>
  <c r="BM597" i="4" a="1"/>
  <c r="BM597" i="4" s="1"/>
  <c r="BL597" i="4" a="1"/>
  <c r="BL597" i="4" s="1"/>
  <c r="BK597" i="4"/>
  <c r="BJ597" i="4"/>
  <c r="BI597" i="4" a="1"/>
  <c r="BI597" i="4" s="1"/>
  <c r="BH597" i="4"/>
  <c r="BG597" i="4"/>
  <c r="BF597" i="4"/>
  <c r="BE597" i="4"/>
  <c r="BD597" i="4"/>
  <c r="AX597" i="4"/>
  <c r="AW597" i="4"/>
  <c r="AV597" i="4" a="1"/>
  <c r="AV597" i="4" s="1"/>
  <c r="AU597" i="4"/>
  <c r="AT597" i="4"/>
  <c r="AS597" i="4"/>
  <c r="AR597" i="4"/>
  <c r="AQ597" i="4" a="1"/>
  <c r="AQ597" i="4" s="1"/>
  <c r="AO597" i="4"/>
  <c r="AN597" i="4" a="1"/>
  <c r="AN597" i="4" s="1"/>
  <c r="AM597" i="4"/>
  <c r="AL597" i="4"/>
  <c r="AK597" i="4" a="1"/>
  <c r="AK597" i="4" s="1"/>
  <c r="AJ597" i="4"/>
  <c r="AI597" i="4"/>
  <c r="AG597" i="4"/>
  <c r="AF597" i="4"/>
  <c r="AE597" i="4"/>
  <c r="AD597" i="4"/>
  <c r="AC597" i="4"/>
  <c r="AA597" i="4"/>
  <c r="Y597" i="4"/>
  <c r="W597" i="4"/>
  <c r="V597" i="4"/>
  <c r="U597" i="4"/>
  <c r="R597" i="4"/>
  <c r="Q597" i="4"/>
  <c r="P597" i="4"/>
  <c r="O597" i="4"/>
  <c r="N597" i="4"/>
  <c r="M597" i="4"/>
  <c r="K597" i="4"/>
  <c r="J597" i="4"/>
  <c r="L597" i="4" s="1"/>
  <c r="CE596" i="4"/>
  <c r="CD596" i="4" a="1"/>
  <c r="CD596" i="4" s="1"/>
  <c r="CC596" i="4" a="1"/>
  <c r="CC596" i="4" s="1"/>
  <c r="CB596" i="4" a="1"/>
  <c r="CB596" i="4" s="1"/>
  <c r="CA596" i="4" a="1"/>
  <c r="CA596" i="4" s="1"/>
  <c r="BZ596" i="4" a="1"/>
  <c r="BZ596" i="4" s="1"/>
  <c r="BY596" i="4" a="1"/>
  <c r="BY596" i="4" s="1"/>
  <c r="BX596" i="4"/>
  <c r="BW596" i="4" a="1"/>
  <c r="BW596" i="4" s="1"/>
  <c r="BV596" i="4"/>
  <c r="BU596" i="4" a="1"/>
  <c r="BU596" i="4" s="1"/>
  <c r="BT596" i="4" a="1"/>
  <c r="BT596" i="4" s="1"/>
  <c r="BS596" i="4"/>
  <c r="BR596" i="4" a="1"/>
  <c r="BR596" i="4" s="1"/>
  <c r="BQ596" i="4" a="1"/>
  <c r="BQ596" i="4" s="1"/>
  <c r="BP596" i="4" a="1"/>
  <c r="BP596" i="4" s="1"/>
  <c r="BO596" i="4" a="1"/>
  <c r="BO596" i="4" s="1"/>
  <c r="BN596" i="4" a="1"/>
  <c r="BN596" i="4" s="1"/>
  <c r="BM596" i="4" a="1"/>
  <c r="BM596" i="4" s="1"/>
  <c r="BL596" i="4" a="1"/>
  <c r="BL596" i="4" s="1"/>
  <c r="BK596" i="4"/>
  <c r="BJ596" i="4"/>
  <c r="BI596" i="4" a="1"/>
  <c r="BI596" i="4" s="1"/>
  <c r="BH596" i="4"/>
  <c r="BG596" i="4"/>
  <c r="BF596" i="4"/>
  <c r="BE596" i="4"/>
  <c r="BD596" i="4"/>
  <c r="AX596" i="4"/>
  <c r="AW596" i="4"/>
  <c r="AV596" i="4" a="1"/>
  <c r="AV596" i="4" s="1"/>
  <c r="AU596" i="4"/>
  <c r="AT596" i="4"/>
  <c r="AS596" i="4"/>
  <c r="AR596" i="4"/>
  <c r="AQ596" i="4" a="1"/>
  <c r="AQ596" i="4" s="1"/>
  <c r="AO596" i="4"/>
  <c r="AN596" i="4" a="1"/>
  <c r="AN596" i="4" s="1"/>
  <c r="AM596" i="4"/>
  <c r="AL596" i="4"/>
  <c r="AK596" i="4" a="1"/>
  <c r="AK596" i="4" s="1"/>
  <c r="AJ596" i="4"/>
  <c r="AI596" i="4"/>
  <c r="AG596" i="4"/>
  <c r="AF596" i="4"/>
  <c r="AE596" i="4"/>
  <c r="AD596" i="4"/>
  <c r="AC596" i="4"/>
  <c r="AA596" i="4"/>
  <c r="Y596" i="4"/>
  <c r="W596" i="4"/>
  <c r="V596" i="4"/>
  <c r="U596" i="4"/>
  <c r="R596" i="4"/>
  <c r="Q596" i="4"/>
  <c r="P596" i="4"/>
  <c r="O596" i="4"/>
  <c r="N596" i="4"/>
  <c r="M596" i="4"/>
  <c r="K596" i="4"/>
  <c r="J596" i="4"/>
  <c r="L596" i="4" s="1"/>
  <c r="CE595" i="4"/>
  <c r="CD595" i="4" a="1"/>
  <c r="CD595" i="4" s="1"/>
  <c r="CC595" i="4" a="1"/>
  <c r="CC595" i="4" s="1"/>
  <c r="CB595" i="4" a="1"/>
  <c r="CB595" i="4" s="1"/>
  <c r="CA595" i="4" a="1"/>
  <c r="CA595" i="4" s="1"/>
  <c r="BZ595" i="4" a="1"/>
  <c r="BZ595" i="4" s="1"/>
  <c r="BY595" i="4" a="1"/>
  <c r="BY595" i="4" s="1"/>
  <c r="BX595" i="4"/>
  <c r="BW595" i="4" a="1"/>
  <c r="BW595" i="4" s="1"/>
  <c r="BV595" i="4"/>
  <c r="BU595" i="4" a="1"/>
  <c r="BU595" i="4" s="1"/>
  <c r="BT595" i="4" a="1"/>
  <c r="BT595" i="4" s="1"/>
  <c r="BS595" i="4"/>
  <c r="BR595" i="4" a="1"/>
  <c r="BR595" i="4" s="1"/>
  <c r="BQ595" i="4" a="1"/>
  <c r="BQ595" i="4" s="1"/>
  <c r="BP595" i="4" a="1"/>
  <c r="BP595" i="4" s="1"/>
  <c r="BO595" i="4" a="1"/>
  <c r="BO595" i="4" s="1"/>
  <c r="BN595" i="4" a="1"/>
  <c r="BN595" i="4" s="1"/>
  <c r="BM595" i="4" a="1"/>
  <c r="BM595" i="4" s="1"/>
  <c r="BL595" i="4" a="1"/>
  <c r="BL595" i="4" s="1"/>
  <c r="BK595" i="4"/>
  <c r="BJ595" i="4"/>
  <c r="BI595" i="4" a="1"/>
  <c r="BI595" i="4" s="1"/>
  <c r="BH595" i="4"/>
  <c r="BG595" i="4"/>
  <c r="BF595" i="4"/>
  <c r="BE595" i="4"/>
  <c r="BD595" i="4"/>
  <c r="AX595" i="4"/>
  <c r="AW595" i="4"/>
  <c r="AV595" i="4" a="1"/>
  <c r="AV595" i="4" s="1"/>
  <c r="AU595" i="4"/>
  <c r="AT595" i="4"/>
  <c r="AS595" i="4"/>
  <c r="AR595" i="4"/>
  <c r="AQ595" i="4" a="1"/>
  <c r="AQ595" i="4" s="1"/>
  <c r="AO595" i="4"/>
  <c r="AN595" i="4" a="1"/>
  <c r="AN595" i="4" s="1"/>
  <c r="AM595" i="4"/>
  <c r="AL595" i="4"/>
  <c r="AK595" i="4" a="1"/>
  <c r="AK595" i="4" s="1"/>
  <c r="AJ595" i="4"/>
  <c r="AI595" i="4"/>
  <c r="AG595" i="4"/>
  <c r="AF595" i="4"/>
  <c r="AE595" i="4"/>
  <c r="AD595" i="4"/>
  <c r="AC595" i="4"/>
  <c r="AA595" i="4"/>
  <c r="Y595" i="4"/>
  <c r="W595" i="4"/>
  <c r="V595" i="4"/>
  <c r="U595" i="4"/>
  <c r="R595" i="4"/>
  <c r="Q595" i="4"/>
  <c r="P595" i="4"/>
  <c r="O595" i="4"/>
  <c r="N595" i="4"/>
  <c r="M595" i="4"/>
  <c r="K595" i="4"/>
  <c r="J595" i="4"/>
  <c r="L595" i="4" s="1"/>
  <c r="CE594" i="4"/>
  <c r="CD594" i="4" a="1"/>
  <c r="CD594" i="4" s="1"/>
  <c r="CC594" i="4" a="1"/>
  <c r="CC594" i="4" s="1"/>
  <c r="CB594" i="4" a="1"/>
  <c r="CB594" i="4" s="1"/>
  <c r="CA594" i="4" a="1"/>
  <c r="CA594" i="4" s="1"/>
  <c r="BZ594" i="4" a="1"/>
  <c r="BZ594" i="4" s="1"/>
  <c r="BY594" i="4" a="1"/>
  <c r="BY594" i="4" s="1"/>
  <c r="BX594" i="4"/>
  <c r="BW594" i="4" a="1"/>
  <c r="BW594" i="4" s="1"/>
  <c r="BV594" i="4"/>
  <c r="BU594" i="4" a="1"/>
  <c r="BU594" i="4" s="1"/>
  <c r="BT594" i="4" a="1"/>
  <c r="BT594" i="4" s="1"/>
  <c r="BS594" i="4"/>
  <c r="BR594" i="4" a="1"/>
  <c r="BR594" i="4" s="1"/>
  <c r="BQ594" i="4" a="1"/>
  <c r="BQ594" i="4" s="1"/>
  <c r="BP594" i="4" a="1"/>
  <c r="BP594" i="4" s="1"/>
  <c r="BO594" i="4" a="1"/>
  <c r="BO594" i="4" s="1"/>
  <c r="BN594" i="4" a="1"/>
  <c r="BN594" i="4" s="1"/>
  <c r="BM594" i="4" a="1"/>
  <c r="BM594" i="4" s="1"/>
  <c r="BL594" i="4" a="1"/>
  <c r="BL594" i="4" s="1"/>
  <c r="BK594" i="4"/>
  <c r="BJ594" i="4"/>
  <c r="BI594" i="4" a="1"/>
  <c r="BI594" i="4" s="1"/>
  <c r="BH594" i="4"/>
  <c r="BG594" i="4"/>
  <c r="BF594" i="4"/>
  <c r="BE594" i="4"/>
  <c r="BD594" i="4"/>
  <c r="AX594" i="4"/>
  <c r="AW594" i="4"/>
  <c r="AV594" i="4" a="1"/>
  <c r="AV594" i="4" s="1"/>
  <c r="AU594" i="4"/>
  <c r="AT594" i="4"/>
  <c r="AS594" i="4"/>
  <c r="AR594" i="4"/>
  <c r="AQ594" i="4" a="1"/>
  <c r="AQ594" i="4" s="1"/>
  <c r="AO594" i="4"/>
  <c r="AN594" i="4" a="1"/>
  <c r="AN594" i="4" s="1"/>
  <c r="AM594" i="4"/>
  <c r="AL594" i="4"/>
  <c r="AK594" i="4" a="1"/>
  <c r="AK594" i="4" s="1"/>
  <c r="AJ594" i="4"/>
  <c r="AI594" i="4"/>
  <c r="AG594" i="4"/>
  <c r="AF594" i="4"/>
  <c r="AE594" i="4"/>
  <c r="AD594" i="4"/>
  <c r="AC594" i="4"/>
  <c r="AA594" i="4"/>
  <c r="Y594" i="4"/>
  <c r="W594" i="4"/>
  <c r="V594" i="4"/>
  <c r="U594" i="4"/>
  <c r="R594" i="4"/>
  <c r="Q594" i="4"/>
  <c r="P594" i="4"/>
  <c r="O594" i="4"/>
  <c r="N594" i="4"/>
  <c r="M594" i="4"/>
  <c r="K594" i="4"/>
  <c r="J594" i="4"/>
  <c r="L594" i="4" s="1"/>
  <c r="CE593" i="4"/>
  <c r="CD593" i="4" a="1"/>
  <c r="CD593" i="4" s="1"/>
  <c r="CC593" i="4" a="1"/>
  <c r="CC593" i="4" s="1"/>
  <c r="CB593" i="4" a="1"/>
  <c r="CB593" i="4" s="1"/>
  <c r="CA593" i="4" a="1"/>
  <c r="CA593" i="4" s="1"/>
  <c r="BZ593" i="4" a="1"/>
  <c r="BZ593" i="4" s="1"/>
  <c r="BY593" i="4" a="1"/>
  <c r="BY593" i="4" s="1"/>
  <c r="BX593" i="4"/>
  <c r="BW593" i="4" a="1"/>
  <c r="BW593" i="4" s="1"/>
  <c r="BV593" i="4"/>
  <c r="BU593" i="4" a="1"/>
  <c r="BU593" i="4" s="1"/>
  <c r="BT593" i="4" a="1"/>
  <c r="BT593" i="4" s="1"/>
  <c r="BS593" i="4"/>
  <c r="BR593" i="4" a="1"/>
  <c r="BR593" i="4" s="1"/>
  <c r="BQ593" i="4" a="1"/>
  <c r="BQ593" i="4" s="1"/>
  <c r="BP593" i="4" a="1"/>
  <c r="BP593" i="4" s="1"/>
  <c r="BO593" i="4" a="1"/>
  <c r="BO593" i="4" s="1"/>
  <c r="BN593" i="4" a="1"/>
  <c r="BN593" i="4" s="1"/>
  <c r="BM593" i="4" a="1"/>
  <c r="BM593" i="4" s="1"/>
  <c r="BL593" i="4" a="1"/>
  <c r="BL593" i="4" s="1"/>
  <c r="BK593" i="4"/>
  <c r="BJ593" i="4"/>
  <c r="BI593" i="4" a="1"/>
  <c r="BI593" i="4" s="1"/>
  <c r="BH593" i="4"/>
  <c r="BG593" i="4"/>
  <c r="BF593" i="4"/>
  <c r="BE593" i="4"/>
  <c r="BD593" i="4"/>
  <c r="AX593" i="4"/>
  <c r="AW593" i="4"/>
  <c r="AV593" i="4" a="1"/>
  <c r="AV593" i="4" s="1"/>
  <c r="AU593" i="4"/>
  <c r="AT593" i="4"/>
  <c r="AS593" i="4"/>
  <c r="AR593" i="4"/>
  <c r="AQ593" i="4" a="1"/>
  <c r="AQ593" i="4" s="1"/>
  <c r="AO593" i="4"/>
  <c r="AN593" i="4" a="1"/>
  <c r="AN593" i="4" s="1"/>
  <c r="AM593" i="4"/>
  <c r="AL593" i="4"/>
  <c r="AK593" i="4" a="1"/>
  <c r="AK593" i="4" s="1"/>
  <c r="AJ593" i="4"/>
  <c r="AI593" i="4"/>
  <c r="AG593" i="4"/>
  <c r="AF593" i="4"/>
  <c r="AE593" i="4"/>
  <c r="AD593" i="4"/>
  <c r="AC593" i="4"/>
  <c r="AA593" i="4"/>
  <c r="Y593" i="4"/>
  <c r="W593" i="4"/>
  <c r="V593" i="4"/>
  <c r="U593" i="4"/>
  <c r="R593" i="4"/>
  <c r="Q593" i="4"/>
  <c r="P593" i="4"/>
  <c r="O593" i="4"/>
  <c r="N593" i="4"/>
  <c r="M593" i="4"/>
  <c r="K593" i="4"/>
  <c r="J593" i="4"/>
  <c r="L593" i="4" s="1"/>
  <c r="CE592" i="4"/>
  <c r="CD592" i="4" a="1"/>
  <c r="CD592" i="4" s="1"/>
  <c r="CC592" i="4" a="1"/>
  <c r="CC592" i="4" s="1"/>
  <c r="CB592" i="4" a="1"/>
  <c r="CB592" i="4" s="1"/>
  <c r="CA592" i="4" a="1"/>
  <c r="CA592" i="4" s="1"/>
  <c r="BZ592" i="4" a="1"/>
  <c r="BZ592" i="4" s="1"/>
  <c r="BY592" i="4" a="1"/>
  <c r="BY592" i="4" s="1"/>
  <c r="BX592" i="4"/>
  <c r="BW592" i="4" a="1"/>
  <c r="BW592" i="4" s="1"/>
  <c r="BV592" i="4"/>
  <c r="BU592" i="4" a="1"/>
  <c r="BU592" i="4" s="1"/>
  <c r="BT592" i="4" a="1"/>
  <c r="BT592" i="4" s="1"/>
  <c r="BS592" i="4"/>
  <c r="BR592" i="4" a="1"/>
  <c r="BR592" i="4" s="1"/>
  <c r="BQ592" i="4" a="1"/>
  <c r="BQ592" i="4" s="1"/>
  <c r="BP592" i="4" a="1"/>
  <c r="BP592" i="4" s="1"/>
  <c r="BO592" i="4" a="1"/>
  <c r="BO592" i="4" s="1"/>
  <c r="BN592" i="4" a="1"/>
  <c r="BN592" i="4" s="1"/>
  <c r="BM592" i="4" a="1"/>
  <c r="BM592" i="4" s="1"/>
  <c r="BL592" i="4" a="1"/>
  <c r="BL592" i="4" s="1"/>
  <c r="BK592" i="4"/>
  <c r="BJ592" i="4"/>
  <c r="BI592" i="4" a="1"/>
  <c r="BI592" i="4" s="1"/>
  <c r="BH592" i="4"/>
  <c r="BG592" i="4"/>
  <c r="BF592" i="4"/>
  <c r="BE592" i="4"/>
  <c r="BD592" i="4"/>
  <c r="AX592" i="4"/>
  <c r="AW592" i="4"/>
  <c r="AV592" i="4" a="1"/>
  <c r="AV592" i="4" s="1"/>
  <c r="AU592" i="4"/>
  <c r="AT592" i="4"/>
  <c r="AS592" i="4"/>
  <c r="AR592" i="4"/>
  <c r="AQ592" i="4" a="1"/>
  <c r="AQ592" i="4" s="1"/>
  <c r="AO592" i="4"/>
  <c r="AN592" i="4" a="1"/>
  <c r="AN592" i="4" s="1"/>
  <c r="AM592" i="4"/>
  <c r="AL592" i="4"/>
  <c r="AK592" i="4" a="1"/>
  <c r="AK592" i="4" s="1"/>
  <c r="AJ592" i="4"/>
  <c r="AI592" i="4"/>
  <c r="AG592" i="4"/>
  <c r="AF592" i="4"/>
  <c r="AE592" i="4"/>
  <c r="AD592" i="4"/>
  <c r="AC592" i="4"/>
  <c r="AA592" i="4"/>
  <c r="Y592" i="4"/>
  <c r="W592" i="4"/>
  <c r="V592" i="4"/>
  <c r="U592" i="4"/>
  <c r="R592" i="4"/>
  <c r="Q592" i="4"/>
  <c r="P592" i="4"/>
  <c r="O592" i="4"/>
  <c r="N592" i="4"/>
  <c r="M592" i="4"/>
  <c r="K592" i="4"/>
  <c r="J592" i="4"/>
  <c r="L592" i="4" s="1"/>
  <c r="CE591" i="4"/>
  <c r="CD591" i="4" a="1"/>
  <c r="CD591" i="4" s="1"/>
  <c r="CC591" i="4" a="1"/>
  <c r="CC591" i="4" s="1"/>
  <c r="CB591" i="4" a="1"/>
  <c r="CB591" i="4" s="1"/>
  <c r="CA591" i="4" a="1"/>
  <c r="CA591" i="4" s="1"/>
  <c r="BZ591" i="4" a="1"/>
  <c r="BZ591" i="4" s="1"/>
  <c r="BY591" i="4" a="1"/>
  <c r="BY591" i="4" s="1"/>
  <c r="BX591" i="4"/>
  <c r="BW591" i="4" a="1"/>
  <c r="BW591" i="4" s="1"/>
  <c r="BV591" i="4"/>
  <c r="BU591" i="4" a="1"/>
  <c r="BU591" i="4" s="1"/>
  <c r="BT591" i="4" a="1"/>
  <c r="BT591" i="4" s="1"/>
  <c r="BS591" i="4"/>
  <c r="BR591" i="4" a="1"/>
  <c r="BR591" i="4" s="1"/>
  <c r="BQ591" i="4" a="1"/>
  <c r="BQ591" i="4" s="1"/>
  <c r="BP591" i="4" a="1"/>
  <c r="BP591" i="4" s="1"/>
  <c r="BO591" i="4" a="1"/>
  <c r="BO591" i="4" s="1"/>
  <c r="BN591" i="4" a="1"/>
  <c r="BN591" i="4" s="1"/>
  <c r="BM591" i="4" a="1"/>
  <c r="BM591" i="4" s="1"/>
  <c r="BL591" i="4" a="1"/>
  <c r="BL591" i="4" s="1"/>
  <c r="BK591" i="4"/>
  <c r="BJ591" i="4"/>
  <c r="BI591" i="4" a="1"/>
  <c r="BI591" i="4" s="1"/>
  <c r="BH591" i="4"/>
  <c r="BG591" i="4"/>
  <c r="BF591" i="4"/>
  <c r="BE591" i="4"/>
  <c r="BD591" i="4"/>
  <c r="AX591" i="4"/>
  <c r="AW591" i="4"/>
  <c r="AV591" i="4" a="1"/>
  <c r="AV591" i="4" s="1"/>
  <c r="AU591" i="4"/>
  <c r="AT591" i="4"/>
  <c r="AS591" i="4"/>
  <c r="AR591" i="4"/>
  <c r="AQ591" i="4" a="1"/>
  <c r="AQ591" i="4" s="1"/>
  <c r="AO591" i="4"/>
  <c r="AN591" i="4" a="1"/>
  <c r="AN591" i="4" s="1"/>
  <c r="AM591" i="4"/>
  <c r="AL591" i="4"/>
  <c r="AK591" i="4" a="1"/>
  <c r="AK591" i="4" s="1"/>
  <c r="AJ591" i="4"/>
  <c r="AI591" i="4"/>
  <c r="AG591" i="4"/>
  <c r="AF591" i="4"/>
  <c r="AE591" i="4"/>
  <c r="AD591" i="4"/>
  <c r="AC591" i="4"/>
  <c r="AA591" i="4"/>
  <c r="Y591" i="4"/>
  <c r="W591" i="4"/>
  <c r="V591" i="4"/>
  <c r="U591" i="4"/>
  <c r="R591" i="4"/>
  <c r="Q591" i="4"/>
  <c r="P591" i="4"/>
  <c r="O591" i="4"/>
  <c r="N591" i="4"/>
  <c r="M591" i="4"/>
  <c r="K591" i="4"/>
  <c r="J591" i="4"/>
  <c r="L591" i="4" s="1"/>
  <c r="CE590" i="4"/>
  <c r="CD590" i="4" a="1"/>
  <c r="CD590" i="4" s="1"/>
  <c r="CC590" i="4" a="1"/>
  <c r="CC590" i="4" s="1"/>
  <c r="CB590" i="4" a="1"/>
  <c r="CB590" i="4" s="1"/>
  <c r="CA590" i="4" a="1"/>
  <c r="CA590" i="4" s="1"/>
  <c r="BZ590" i="4" a="1"/>
  <c r="BZ590" i="4" s="1"/>
  <c r="BY590" i="4" a="1"/>
  <c r="BY590" i="4" s="1"/>
  <c r="BX590" i="4"/>
  <c r="BW590" i="4" a="1"/>
  <c r="BW590" i="4" s="1"/>
  <c r="BV590" i="4"/>
  <c r="BU590" i="4" a="1"/>
  <c r="BU590" i="4" s="1"/>
  <c r="BT590" i="4" a="1"/>
  <c r="BT590" i="4" s="1"/>
  <c r="BS590" i="4"/>
  <c r="BR590" i="4" a="1"/>
  <c r="BR590" i="4" s="1"/>
  <c r="BQ590" i="4" a="1"/>
  <c r="BQ590" i="4" s="1"/>
  <c r="BP590" i="4" a="1"/>
  <c r="BP590" i="4" s="1"/>
  <c r="BO590" i="4" a="1"/>
  <c r="BO590" i="4" s="1"/>
  <c r="BN590" i="4" a="1"/>
  <c r="BN590" i="4" s="1"/>
  <c r="BM590" i="4" a="1"/>
  <c r="BM590" i="4" s="1"/>
  <c r="BL590" i="4" a="1"/>
  <c r="BL590" i="4" s="1"/>
  <c r="BK590" i="4"/>
  <c r="BJ590" i="4"/>
  <c r="BI590" i="4" a="1"/>
  <c r="BI590" i="4" s="1"/>
  <c r="BH590" i="4"/>
  <c r="BG590" i="4"/>
  <c r="BF590" i="4"/>
  <c r="BE590" i="4"/>
  <c r="BD590" i="4"/>
  <c r="AX590" i="4"/>
  <c r="AW590" i="4"/>
  <c r="AV590" i="4" a="1"/>
  <c r="AV590" i="4" s="1"/>
  <c r="AU590" i="4"/>
  <c r="AT590" i="4"/>
  <c r="AS590" i="4"/>
  <c r="AR590" i="4"/>
  <c r="AQ590" i="4" a="1"/>
  <c r="AQ590" i="4" s="1"/>
  <c r="AO590" i="4"/>
  <c r="AN590" i="4" a="1"/>
  <c r="AN590" i="4" s="1"/>
  <c r="AM590" i="4"/>
  <c r="AL590" i="4"/>
  <c r="AK590" i="4" a="1"/>
  <c r="AK590" i="4" s="1"/>
  <c r="AJ590" i="4"/>
  <c r="AI590" i="4"/>
  <c r="AG590" i="4"/>
  <c r="AF590" i="4"/>
  <c r="AE590" i="4"/>
  <c r="AD590" i="4"/>
  <c r="AC590" i="4"/>
  <c r="AA590" i="4"/>
  <c r="Y590" i="4"/>
  <c r="W590" i="4"/>
  <c r="V590" i="4"/>
  <c r="U590" i="4"/>
  <c r="R590" i="4"/>
  <c r="Q590" i="4"/>
  <c r="P590" i="4"/>
  <c r="O590" i="4"/>
  <c r="N590" i="4"/>
  <c r="M590" i="4"/>
  <c r="K590" i="4"/>
  <c r="J590" i="4"/>
  <c r="L590" i="4" s="1"/>
  <c r="CE589" i="4"/>
  <c r="CD589" i="4" a="1"/>
  <c r="CD589" i="4" s="1"/>
  <c r="CC589" i="4" a="1"/>
  <c r="CC589" i="4" s="1"/>
  <c r="CB589" i="4" a="1"/>
  <c r="CB589" i="4" s="1"/>
  <c r="CA589" i="4" a="1"/>
  <c r="CA589" i="4" s="1"/>
  <c r="BZ589" i="4" a="1"/>
  <c r="BZ589" i="4" s="1"/>
  <c r="BY589" i="4" a="1"/>
  <c r="BY589" i="4" s="1"/>
  <c r="BX589" i="4"/>
  <c r="BW589" i="4" a="1"/>
  <c r="BW589" i="4" s="1"/>
  <c r="BV589" i="4"/>
  <c r="BU589" i="4" a="1"/>
  <c r="BU589" i="4" s="1"/>
  <c r="BT589" i="4" a="1"/>
  <c r="BT589" i="4" s="1"/>
  <c r="BS589" i="4"/>
  <c r="BR589" i="4" a="1"/>
  <c r="BR589" i="4" s="1"/>
  <c r="BQ589" i="4" a="1"/>
  <c r="BQ589" i="4" s="1"/>
  <c r="BP589" i="4" a="1"/>
  <c r="BP589" i="4" s="1"/>
  <c r="BO589" i="4" a="1"/>
  <c r="BO589" i="4" s="1"/>
  <c r="BN589" i="4" a="1"/>
  <c r="BN589" i="4" s="1"/>
  <c r="BM589" i="4" a="1"/>
  <c r="BM589" i="4" s="1"/>
  <c r="BL589" i="4" a="1"/>
  <c r="BL589" i="4" s="1"/>
  <c r="BK589" i="4"/>
  <c r="BJ589" i="4"/>
  <c r="BI589" i="4" a="1"/>
  <c r="BI589" i="4" s="1"/>
  <c r="BH589" i="4"/>
  <c r="BG589" i="4"/>
  <c r="BF589" i="4"/>
  <c r="BE589" i="4"/>
  <c r="BD589" i="4"/>
  <c r="AX589" i="4"/>
  <c r="AW589" i="4"/>
  <c r="AV589" i="4" a="1"/>
  <c r="AV589" i="4" s="1"/>
  <c r="AU589" i="4"/>
  <c r="AT589" i="4"/>
  <c r="AS589" i="4"/>
  <c r="AR589" i="4"/>
  <c r="AQ589" i="4" a="1"/>
  <c r="AQ589" i="4" s="1"/>
  <c r="AO589" i="4"/>
  <c r="AN589" i="4" a="1"/>
  <c r="AN589" i="4" s="1"/>
  <c r="AM589" i="4"/>
  <c r="AL589" i="4"/>
  <c r="AK589" i="4" a="1"/>
  <c r="AK589" i="4" s="1"/>
  <c r="AJ589" i="4"/>
  <c r="AI589" i="4"/>
  <c r="AG589" i="4"/>
  <c r="AF589" i="4"/>
  <c r="AE589" i="4"/>
  <c r="AD589" i="4"/>
  <c r="AC589" i="4"/>
  <c r="AA589" i="4"/>
  <c r="Y589" i="4"/>
  <c r="W589" i="4"/>
  <c r="V589" i="4"/>
  <c r="U589" i="4"/>
  <c r="R589" i="4"/>
  <c r="Q589" i="4"/>
  <c r="P589" i="4"/>
  <c r="O589" i="4"/>
  <c r="N589" i="4"/>
  <c r="M589" i="4"/>
  <c r="K589" i="4"/>
  <c r="J589" i="4"/>
  <c r="L589" i="4" s="1"/>
  <c r="CE588" i="4"/>
  <c r="CD588" i="4" a="1"/>
  <c r="CD588" i="4" s="1"/>
  <c r="CC588" i="4" a="1"/>
  <c r="CC588" i="4" s="1"/>
  <c r="CB588" i="4" a="1"/>
  <c r="CB588" i="4" s="1"/>
  <c r="CA588" i="4" a="1"/>
  <c r="CA588" i="4" s="1"/>
  <c r="BZ588" i="4" a="1"/>
  <c r="BZ588" i="4" s="1"/>
  <c r="BY588" i="4" a="1"/>
  <c r="BY588" i="4" s="1"/>
  <c r="BX588" i="4"/>
  <c r="BW588" i="4" a="1"/>
  <c r="BW588" i="4" s="1"/>
  <c r="BV588" i="4"/>
  <c r="BU588" i="4" a="1"/>
  <c r="BU588" i="4" s="1"/>
  <c r="BT588" i="4" a="1"/>
  <c r="BT588" i="4" s="1"/>
  <c r="BS588" i="4"/>
  <c r="BR588" i="4" a="1"/>
  <c r="BR588" i="4" s="1"/>
  <c r="BQ588" i="4" a="1"/>
  <c r="BQ588" i="4" s="1"/>
  <c r="BP588" i="4" a="1"/>
  <c r="BP588" i="4" s="1"/>
  <c r="BO588" i="4" a="1"/>
  <c r="BO588" i="4" s="1"/>
  <c r="BN588" i="4" a="1"/>
  <c r="BN588" i="4" s="1"/>
  <c r="BM588" i="4" a="1"/>
  <c r="BM588" i="4" s="1"/>
  <c r="BL588" i="4" a="1"/>
  <c r="BL588" i="4" s="1"/>
  <c r="BK588" i="4"/>
  <c r="BJ588" i="4"/>
  <c r="BI588" i="4" a="1"/>
  <c r="BI588" i="4" s="1"/>
  <c r="BH588" i="4"/>
  <c r="BG588" i="4"/>
  <c r="BF588" i="4"/>
  <c r="BE588" i="4"/>
  <c r="BD588" i="4"/>
  <c r="AX588" i="4"/>
  <c r="AW588" i="4"/>
  <c r="AV588" i="4" a="1"/>
  <c r="AV588" i="4" s="1"/>
  <c r="AU588" i="4"/>
  <c r="AT588" i="4"/>
  <c r="AS588" i="4"/>
  <c r="AR588" i="4"/>
  <c r="AQ588" i="4" a="1"/>
  <c r="AQ588" i="4" s="1"/>
  <c r="AO588" i="4"/>
  <c r="AN588" i="4" a="1"/>
  <c r="AN588" i="4" s="1"/>
  <c r="AM588" i="4"/>
  <c r="AL588" i="4"/>
  <c r="AK588" i="4" a="1"/>
  <c r="AK588" i="4" s="1"/>
  <c r="AJ588" i="4"/>
  <c r="AI588" i="4"/>
  <c r="AG588" i="4"/>
  <c r="AF588" i="4"/>
  <c r="AE588" i="4"/>
  <c r="AD588" i="4"/>
  <c r="AC588" i="4"/>
  <c r="AA588" i="4"/>
  <c r="Y588" i="4"/>
  <c r="W588" i="4"/>
  <c r="V588" i="4"/>
  <c r="U588" i="4"/>
  <c r="R588" i="4"/>
  <c r="Q588" i="4"/>
  <c r="P588" i="4"/>
  <c r="O588" i="4"/>
  <c r="N588" i="4"/>
  <c r="M588" i="4"/>
  <c r="K588" i="4"/>
  <c r="J588" i="4"/>
  <c r="L588" i="4" s="1"/>
  <c r="CE587" i="4"/>
  <c r="CD587" i="4" a="1"/>
  <c r="CD587" i="4" s="1"/>
  <c r="CC587" i="4" a="1"/>
  <c r="CC587" i="4" s="1"/>
  <c r="CB587" i="4" a="1"/>
  <c r="CB587" i="4" s="1"/>
  <c r="CA587" i="4" a="1"/>
  <c r="CA587" i="4" s="1"/>
  <c r="BZ587" i="4" a="1"/>
  <c r="BZ587" i="4" s="1"/>
  <c r="BY587" i="4" a="1"/>
  <c r="BY587" i="4" s="1"/>
  <c r="BX587" i="4"/>
  <c r="BW587" i="4" a="1"/>
  <c r="BW587" i="4" s="1"/>
  <c r="BV587" i="4"/>
  <c r="BU587" i="4" a="1"/>
  <c r="BU587" i="4" s="1"/>
  <c r="BT587" i="4" a="1"/>
  <c r="BT587" i="4" s="1"/>
  <c r="BS587" i="4"/>
  <c r="BR587" i="4" a="1"/>
  <c r="BR587" i="4" s="1"/>
  <c r="BQ587" i="4" a="1"/>
  <c r="BQ587" i="4" s="1"/>
  <c r="BP587" i="4" a="1"/>
  <c r="BP587" i="4" s="1"/>
  <c r="BO587" i="4" a="1"/>
  <c r="BO587" i="4" s="1"/>
  <c r="BN587" i="4" a="1"/>
  <c r="BN587" i="4" s="1"/>
  <c r="BM587" i="4" a="1"/>
  <c r="BM587" i="4" s="1"/>
  <c r="BL587" i="4" a="1"/>
  <c r="BL587" i="4" s="1"/>
  <c r="BK587" i="4"/>
  <c r="BJ587" i="4"/>
  <c r="BI587" i="4" a="1"/>
  <c r="BI587" i="4" s="1"/>
  <c r="BH587" i="4"/>
  <c r="BG587" i="4"/>
  <c r="BF587" i="4"/>
  <c r="BE587" i="4"/>
  <c r="BD587" i="4"/>
  <c r="AX587" i="4"/>
  <c r="AW587" i="4"/>
  <c r="AV587" i="4" a="1"/>
  <c r="AV587" i="4" s="1"/>
  <c r="AU587" i="4"/>
  <c r="AT587" i="4"/>
  <c r="AS587" i="4"/>
  <c r="AR587" i="4"/>
  <c r="AQ587" i="4" a="1"/>
  <c r="AQ587" i="4" s="1"/>
  <c r="AO587" i="4"/>
  <c r="AN587" i="4" a="1"/>
  <c r="AN587" i="4" s="1"/>
  <c r="AM587" i="4"/>
  <c r="AL587" i="4"/>
  <c r="AK587" i="4" a="1"/>
  <c r="AK587" i="4" s="1"/>
  <c r="AJ587" i="4"/>
  <c r="AI587" i="4"/>
  <c r="AG587" i="4"/>
  <c r="AF587" i="4"/>
  <c r="AE587" i="4"/>
  <c r="AD587" i="4"/>
  <c r="AC587" i="4"/>
  <c r="AA587" i="4"/>
  <c r="Y587" i="4"/>
  <c r="W587" i="4"/>
  <c r="V587" i="4"/>
  <c r="U587" i="4"/>
  <c r="R587" i="4"/>
  <c r="Q587" i="4"/>
  <c r="P587" i="4"/>
  <c r="O587" i="4"/>
  <c r="N587" i="4"/>
  <c r="M587" i="4"/>
  <c r="K587" i="4"/>
  <c r="J587" i="4"/>
  <c r="L587" i="4" s="1"/>
  <c r="CE586" i="4"/>
  <c r="CD586" i="4" a="1"/>
  <c r="CD586" i="4" s="1"/>
  <c r="CC586" i="4" a="1"/>
  <c r="CC586" i="4" s="1"/>
  <c r="CB586" i="4" a="1"/>
  <c r="CB586" i="4" s="1"/>
  <c r="CA586" i="4" a="1"/>
  <c r="CA586" i="4" s="1"/>
  <c r="BZ586" i="4" a="1"/>
  <c r="BZ586" i="4" s="1"/>
  <c r="BY586" i="4" a="1"/>
  <c r="BY586" i="4" s="1"/>
  <c r="BX586" i="4"/>
  <c r="BW586" i="4" a="1"/>
  <c r="BW586" i="4" s="1"/>
  <c r="BV586" i="4"/>
  <c r="BU586" i="4" a="1"/>
  <c r="BU586" i="4" s="1"/>
  <c r="BT586" i="4" a="1"/>
  <c r="BT586" i="4" s="1"/>
  <c r="BS586" i="4"/>
  <c r="BR586" i="4" a="1"/>
  <c r="BR586" i="4" s="1"/>
  <c r="BQ586" i="4" a="1"/>
  <c r="BQ586" i="4" s="1"/>
  <c r="BP586" i="4" a="1"/>
  <c r="BP586" i="4" s="1"/>
  <c r="BO586" i="4" a="1"/>
  <c r="BO586" i="4" s="1"/>
  <c r="BN586" i="4" a="1"/>
  <c r="BN586" i="4" s="1"/>
  <c r="BM586" i="4" a="1"/>
  <c r="BM586" i="4" s="1"/>
  <c r="BL586" i="4" a="1"/>
  <c r="BL586" i="4" s="1"/>
  <c r="BK586" i="4"/>
  <c r="BJ586" i="4"/>
  <c r="BI586" i="4" a="1"/>
  <c r="BI586" i="4" s="1"/>
  <c r="BH586" i="4"/>
  <c r="BG586" i="4"/>
  <c r="BF586" i="4"/>
  <c r="BE586" i="4"/>
  <c r="BD586" i="4"/>
  <c r="AX586" i="4"/>
  <c r="AW586" i="4"/>
  <c r="AV586" i="4" a="1"/>
  <c r="AV586" i="4" s="1"/>
  <c r="AU586" i="4"/>
  <c r="AT586" i="4"/>
  <c r="AS586" i="4"/>
  <c r="AR586" i="4"/>
  <c r="AQ586" i="4" a="1"/>
  <c r="AQ586" i="4" s="1"/>
  <c r="AO586" i="4"/>
  <c r="AN586" i="4" a="1"/>
  <c r="AN586" i="4" s="1"/>
  <c r="AM586" i="4"/>
  <c r="AL586" i="4"/>
  <c r="AK586" i="4" a="1"/>
  <c r="AK586" i="4" s="1"/>
  <c r="AJ586" i="4"/>
  <c r="AI586" i="4"/>
  <c r="AG586" i="4"/>
  <c r="AF586" i="4"/>
  <c r="AE586" i="4"/>
  <c r="AD586" i="4"/>
  <c r="AC586" i="4"/>
  <c r="AA586" i="4"/>
  <c r="Y586" i="4"/>
  <c r="W586" i="4"/>
  <c r="V586" i="4"/>
  <c r="U586" i="4"/>
  <c r="R586" i="4"/>
  <c r="Q586" i="4"/>
  <c r="P586" i="4"/>
  <c r="O586" i="4"/>
  <c r="N586" i="4"/>
  <c r="M586" i="4"/>
  <c r="K586" i="4"/>
  <c r="J586" i="4"/>
  <c r="L586" i="4" s="1"/>
  <c r="CE585" i="4"/>
  <c r="CD585" i="4" a="1"/>
  <c r="CD585" i="4" s="1"/>
  <c r="CC585" i="4" a="1"/>
  <c r="CC585" i="4" s="1"/>
  <c r="CB585" i="4" a="1"/>
  <c r="CB585" i="4" s="1"/>
  <c r="CA585" i="4" a="1"/>
  <c r="CA585" i="4" s="1"/>
  <c r="BZ585" i="4" a="1"/>
  <c r="BZ585" i="4" s="1"/>
  <c r="BY585" i="4" a="1"/>
  <c r="BY585" i="4" s="1"/>
  <c r="BX585" i="4"/>
  <c r="BW585" i="4" a="1"/>
  <c r="BW585" i="4" s="1"/>
  <c r="BV585" i="4"/>
  <c r="BU585" i="4" a="1"/>
  <c r="BU585" i="4" s="1"/>
  <c r="BT585" i="4" a="1"/>
  <c r="BT585" i="4" s="1"/>
  <c r="BS585" i="4"/>
  <c r="BR585" i="4" a="1"/>
  <c r="BR585" i="4" s="1"/>
  <c r="BQ585" i="4" a="1"/>
  <c r="BQ585" i="4" s="1"/>
  <c r="BP585" i="4" a="1"/>
  <c r="BP585" i="4" s="1"/>
  <c r="BO585" i="4" a="1"/>
  <c r="BO585" i="4" s="1"/>
  <c r="BN585" i="4" a="1"/>
  <c r="BN585" i="4" s="1"/>
  <c r="BM585" i="4" a="1"/>
  <c r="BM585" i="4" s="1"/>
  <c r="BL585" i="4" a="1"/>
  <c r="BL585" i="4" s="1"/>
  <c r="BK585" i="4"/>
  <c r="BJ585" i="4"/>
  <c r="BI585" i="4" a="1"/>
  <c r="BI585" i="4" s="1"/>
  <c r="BH585" i="4"/>
  <c r="BG585" i="4"/>
  <c r="BF585" i="4"/>
  <c r="BE585" i="4"/>
  <c r="BD585" i="4"/>
  <c r="AX585" i="4"/>
  <c r="AW585" i="4"/>
  <c r="AV585" i="4" a="1"/>
  <c r="AV585" i="4" s="1"/>
  <c r="AU585" i="4"/>
  <c r="AT585" i="4"/>
  <c r="AS585" i="4"/>
  <c r="AR585" i="4"/>
  <c r="AQ585" i="4" a="1"/>
  <c r="AQ585" i="4" s="1"/>
  <c r="AO585" i="4"/>
  <c r="AN585" i="4" a="1"/>
  <c r="AN585" i="4" s="1"/>
  <c r="AM585" i="4"/>
  <c r="AL585" i="4"/>
  <c r="AK585" i="4" a="1"/>
  <c r="AK585" i="4" s="1"/>
  <c r="AJ585" i="4"/>
  <c r="AI585" i="4"/>
  <c r="AG585" i="4"/>
  <c r="AF585" i="4"/>
  <c r="AE585" i="4"/>
  <c r="AD585" i="4"/>
  <c r="AC585" i="4"/>
  <c r="AA585" i="4"/>
  <c r="Y585" i="4"/>
  <c r="W585" i="4"/>
  <c r="V585" i="4"/>
  <c r="U585" i="4"/>
  <c r="R585" i="4"/>
  <c r="Q585" i="4"/>
  <c r="P585" i="4"/>
  <c r="O585" i="4"/>
  <c r="N585" i="4"/>
  <c r="M585" i="4"/>
  <c r="K585" i="4"/>
  <c r="J585" i="4"/>
  <c r="L585" i="4" s="1"/>
  <c r="CE584" i="4"/>
  <c r="CD584" i="4" a="1"/>
  <c r="CD584" i="4" s="1"/>
  <c r="CC584" i="4" a="1"/>
  <c r="CC584" i="4" s="1"/>
  <c r="CB584" i="4" a="1"/>
  <c r="CB584" i="4" s="1"/>
  <c r="CA584" i="4" a="1"/>
  <c r="CA584" i="4" s="1"/>
  <c r="BZ584" i="4" a="1"/>
  <c r="BZ584" i="4" s="1"/>
  <c r="BY584" i="4" a="1"/>
  <c r="BY584" i="4" s="1"/>
  <c r="BX584" i="4"/>
  <c r="BW584" i="4" a="1"/>
  <c r="BW584" i="4" s="1"/>
  <c r="BV584" i="4"/>
  <c r="BU584" i="4" a="1"/>
  <c r="BU584" i="4" s="1"/>
  <c r="BT584" i="4" a="1"/>
  <c r="BT584" i="4" s="1"/>
  <c r="BS584" i="4"/>
  <c r="BR584" i="4" a="1"/>
  <c r="BR584" i="4" s="1"/>
  <c r="BQ584" i="4" a="1"/>
  <c r="BQ584" i="4" s="1"/>
  <c r="BP584" i="4" a="1"/>
  <c r="BP584" i="4" s="1"/>
  <c r="BO584" i="4" a="1"/>
  <c r="BO584" i="4" s="1"/>
  <c r="BN584" i="4" a="1"/>
  <c r="BN584" i="4" s="1"/>
  <c r="BM584" i="4" a="1"/>
  <c r="BM584" i="4" s="1"/>
  <c r="BL584" i="4" a="1"/>
  <c r="BL584" i="4" s="1"/>
  <c r="BK584" i="4"/>
  <c r="BJ584" i="4"/>
  <c r="BI584" i="4" a="1"/>
  <c r="BI584" i="4" s="1"/>
  <c r="BH584" i="4"/>
  <c r="BG584" i="4"/>
  <c r="BF584" i="4"/>
  <c r="BE584" i="4"/>
  <c r="BD584" i="4"/>
  <c r="AX584" i="4"/>
  <c r="AW584" i="4"/>
  <c r="AV584" i="4" a="1"/>
  <c r="AV584" i="4" s="1"/>
  <c r="AU584" i="4"/>
  <c r="AT584" i="4"/>
  <c r="AS584" i="4"/>
  <c r="AR584" i="4"/>
  <c r="AQ584" i="4" a="1"/>
  <c r="AQ584" i="4" s="1"/>
  <c r="AO584" i="4"/>
  <c r="AN584" i="4" a="1"/>
  <c r="AN584" i="4" s="1"/>
  <c r="AM584" i="4"/>
  <c r="AL584" i="4"/>
  <c r="AK584" i="4" a="1"/>
  <c r="AK584" i="4" s="1"/>
  <c r="AJ584" i="4"/>
  <c r="AI584" i="4"/>
  <c r="AG584" i="4"/>
  <c r="AF584" i="4"/>
  <c r="AE584" i="4"/>
  <c r="AD584" i="4"/>
  <c r="AC584" i="4"/>
  <c r="AA584" i="4"/>
  <c r="Y584" i="4"/>
  <c r="W584" i="4"/>
  <c r="V584" i="4"/>
  <c r="U584" i="4"/>
  <c r="R584" i="4"/>
  <c r="Q584" i="4"/>
  <c r="P584" i="4"/>
  <c r="O584" i="4"/>
  <c r="N584" i="4"/>
  <c r="M584" i="4"/>
  <c r="K584" i="4"/>
  <c r="J584" i="4"/>
  <c r="L584" i="4" s="1"/>
  <c r="CE583" i="4"/>
  <c r="CD583" i="4" a="1"/>
  <c r="CD583" i="4" s="1"/>
  <c r="CC583" i="4" a="1"/>
  <c r="CC583" i="4" s="1"/>
  <c r="CB583" i="4" a="1"/>
  <c r="CB583" i="4" s="1"/>
  <c r="CA583" i="4" a="1"/>
  <c r="CA583" i="4" s="1"/>
  <c r="BZ583" i="4" a="1"/>
  <c r="BZ583" i="4" s="1"/>
  <c r="BY583" i="4" a="1"/>
  <c r="BY583" i="4" s="1"/>
  <c r="BX583" i="4"/>
  <c r="BW583" i="4" a="1"/>
  <c r="BW583" i="4" s="1"/>
  <c r="BV583" i="4"/>
  <c r="BU583" i="4" a="1"/>
  <c r="BU583" i="4" s="1"/>
  <c r="BT583" i="4" a="1"/>
  <c r="BT583" i="4" s="1"/>
  <c r="BS583" i="4"/>
  <c r="BR583" i="4" a="1"/>
  <c r="BR583" i="4" s="1"/>
  <c r="BQ583" i="4" a="1"/>
  <c r="BQ583" i="4" s="1"/>
  <c r="BP583" i="4" a="1"/>
  <c r="BP583" i="4" s="1"/>
  <c r="BO583" i="4" a="1"/>
  <c r="BO583" i="4" s="1"/>
  <c r="BN583" i="4" a="1"/>
  <c r="BN583" i="4" s="1"/>
  <c r="BM583" i="4" a="1"/>
  <c r="BM583" i="4" s="1"/>
  <c r="BL583" i="4" a="1"/>
  <c r="BL583" i="4" s="1"/>
  <c r="BK583" i="4"/>
  <c r="BJ583" i="4"/>
  <c r="BI583" i="4" a="1"/>
  <c r="BI583" i="4" s="1"/>
  <c r="BH583" i="4"/>
  <c r="BG583" i="4"/>
  <c r="BF583" i="4"/>
  <c r="BE583" i="4"/>
  <c r="BD583" i="4"/>
  <c r="AX583" i="4"/>
  <c r="AW583" i="4"/>
  <c r="AV583" i="4" a="1"/>
  <c r="AV583" i="4" s="1"/>
  <c r="AU583" i="4"/>
  <c r="AT583" i="4"/>
  <c r="AS583" i="4"/>
  <c r="AR583" i="4"/>
  <c r="AQ583" i="4" a="1"/>
  <c r="AQ583" i="4" s="1"/>
  <c r="AO583" i="4"/>
  <c r="AN583" i="4" a="1"/>
  <c r="AN583" i="4" s="1"/>
  <c r="AM583" i="4"/>
  <c r="AL583" i="4"/>
  <c r="AK583" i="4" a="1"/>
  <c r="AK583" i="4" s="1"/>
  <c r="AJ583" i="4"/>
  <c r="AI583" i="4"/>
  <c r="AG583" i="4"/>
  <c r="AF583" i="4"/>
  <c r="AE583" i="4"/>
  <c r="AD583" i="4"/>
  <c r="AC583" i="4"/>
  <c r="AA583" i="4"/>
  <c r="Y583" i="4"/>
  <c r="W583" i="4"/>
  <c r="V583" i="4"/>
  <c r="U583" i="4"/>
  <c r="R583" i="4"/>
  <c r="Q583" i="4"/>
  <c r="P583" i="4"/>
  <c r="O583" i="4"/>
  <c r="N583" i="4"/>
  <c r="M583" i="4"/>
  <c r="K583" i="4"/>
  <c r="J583" i="4"/>
  <c r="L583" i="4" s="1"/>
  <c r="CE582" i="4"/>
  <c r="CD582" i="4" a="1"/>
  <c r="CD582" i="4" s="1"/>
  <c r="CC582" i="4" a="1"/>
  <c r="CC582" i="4" s="1"/>
  <c r="CB582" i="4" a="1"/>
  <c r="CB582" i="4" s="1"/>
  <c r="CA582" i="4" a="1"/>
  <c r="CA582" i="4" s="1"/>
  <c r="BZ582" i="4" a="1"/>
  <c r="BZ582" i="4" s="1"/>
  <c r="BY582" i="4" a="1"/>
  <c r="BY582" i="4" s="1"/>
  <c r="BX582" i="4"/>
  <c r="BW582" i="4" a="1"/>
  <c r="BW582" i="4" s="1"/>
  <c r="BV582" i="4"/>
  <c r="BU582" i="4" a="1"/>
  <c r="BU582" i="4" s="1"/>
  <c r="BT582" i="4" a="1"/>
  <c r="BT582" i="4" s="1"/>
  <c r="BS582" i="4"/>
  <c r="BR582" i="4" a="1"/>
  <c r="BR582" i="4" s="1"/>
  <c r="BQ582" i="4" a="1"/>
  <c r="BQ582" i="4" s="1"/>
  <c r="BP582" i="4" a="1"/>
  <c r="BP582" i="4" s="1"/>
  <c r="BO582" i="4" a="1"/>
  <c r="BO582" i="4" s="1"/>
  <c r="BN582" i="4" a="1"/>
  <c r="BN582" i="4" s="1"/>
  <c r="BM582" i="4" a="1"/>
  <c r="BM582" i="4" s="1"/>
  <c r="BL582" i="4" a="1"/>
  <c r="BL582" i="4" s="1"/>
  <c r="BK582" i="4"/>
  <c r="BJ582" i="4"/>
  <c r="BI582" i="4" a="1"/>
  <c r="BI582" i="4" s="1"/>
  <c r="BH582" i="4"/>
  <c r="BG582" i="4"/>
  <c r="BF582" i="4"/>
  <c r="BE582" i="4"/>
  <c r="BD582" i="4"/>
  <c r="AX582" i="4"/>
  <c r="AW582" i="4"/>
  <c r="AV582" i="4" a="1"/>
  <c r="AV582" i="4" s="1"/>
  <c r="AU582" i="4"/>
  <c r="AT582" i="4"/>
  <c r="AS582" i="4"/>
  <c r="AR582" i="4"/>
  <c r="AQ582" i="4" a="1"/>
  <c r="AQ582" i="4" s="1"/>
  <c r="AO582" i="4"/>
  <c r="AN582" i="4" a="1"/>
  <c r="AN582" i="4" s="1"/>
  <c r="AM582" i="4"/>
  <c r="AL582" i="4"/>
  <c r="AK582" i="4" a="1"/>
  <c r="AK582" i="4" s="1"/>
  <c r="AJ582" i="4"/>
  <c r="AI582" i="4"/>
  <c r="AG582" i="4"/>
  <c r="AF582" i="4"/>
  <c r="AE582" i="4"/>
  <c r="AD582" i="4"/>
  <c r="AC582" i="4"/>
  <c r="AA582" i="4"/>
  <c r="Y582" i="4"/>
  <c r="W582" i="4"/>
  <c r="V582" i="4"/>
  <c r="U582" i="4"/>
  <c r="R582" i="4"/>
  <c r="Q582" i="4"/>
  <c r="P582" i="4"/>
  <c r="O582" i="4"/>
  <c r="N582" i="4"/>
  <c r="M582" i="4"/>
  <c r="K582" i="4"/>
  <c r="J582" i="4"/>
  <c r="L582" i="4" s="1"/>
  <c r="CE581" i="4"/>
  <c r="CD581" i="4" a="1"/>
  <c r="CD581" i="4" s="1"/>
  <c r="CC581" i="4" a="1"/>
  <c r="CC581" i="4" s="1"/>
  <c r="CB581" i="4" a="1"/>
  <c r="CB581" i="4" s="1"/>
  <c r="CA581" i="4" a="1"/>
  <c r="CA581" i="4" s="1"/>
  <c r="BZ581" i="4" a="1"/>
  <c r="BZ581" i="4" s="1"/>
  <c r="BY581" i="4" a="1"/>
  <c r="BY581" i="4" s="1"/>
  <c r="BX581" i="4"/>
  <c r="BW581" i="4" a="1"/>
  <c r="BW581" i="4" s="1"/>
  <c r="BV581" i="4"/>
  <c r="BU581" i="4" a="1"/>
  <c r="BU581" i="4" s="1"/>
  <c r="BT581" i="4" a="1"/>
  <c r="BT581" i="4" s="1"/>
  <c r="BS581" i="4"/>
  <c r="BR581" i="4" a="1"/>
  <c r="BR581" i="4" s="1"/>
  <c r="BQ581" i="4" a="1"/>
  <c r="BQ581" i="4" s="1"/>
  <c r="BP581" i="4" a="1"/>
  <c r="BP581" i="4" s="1"/>
  <c r="BO581" i="4" a="1"/>
  <c r="BO581" i="4" s="1"/>
  <c r="BN581" i="4" a="1"/>
  <c r="BN581" i="4" s="1"/>
  <c r="BM581" i="4" a="1"/>
  <c r="BM581" i="4" s="1"/>
  <c r="BL581" i="4" a="1"/>
  <c r="BL581" i="4" s="1"/>
  <c r="BK581" i="4"/>
  <c r="BJ581" i="4"/>
  <c r="BI581" i="4" a="1"/>
  <c r="BI581" i="4" s="1"/>
  <c r="BH581" i="4"/>
  <c r="BG581" i="4"/>
  <c r="BF581" i="4"/>
  <c r="BE581" i="4"/>
  <c r="BD581" i="4"/>
  <c r="AX581" i="4"/>
  <c r="AW581" i="4"/>
  <c r="AV581" i="4" a="1"/>
  <c r="AV581" i="4" s="1"/>
  <c r="AU581" i="4"/>
  <c r="AT581" i="4"/>
  <c r="AS581" i="4"/>
  <c r="AR581" i="4"/>
  <c r="AQ581" i="4" a="1"/>
  <c r="AQ581" i="4" s="1"/>
  <c r="AO581" i="4"/>
  <c r="AN581" i="4" a="1"/>
  <c r="AN581" i="4" s="1"/>
  <c r="AM581" i="4"/>
  <c r="AL581" i="4"/>
  <c r="AK581" i="4" a="1"/>
  <c r="AK581" i="4" s="1"/>
  <c r="AJ581" i="4"/>
  <c r="AI581" i="4"/>
  <c r="AG581" i="4"/>
  <c r="AF581" i="4"/>
  <c r="AE581" i="4"/>
  <c r="AD581" i="4"/>
  <c r="AC581" i="4"/>
  <c r="AA581" i="4"/>
  <c r="Y581" i="4"/>
  <c r="W581" i="4"/>
  <c r="V581" i="4"/>
  <c r="U581" i="4"/>
  <c r="R581" i="4"/>
  <c r="Q581" i="4"/>
  <c r="P581" i="4"/>
  <c r="O581" i="4"/>
  <c r="N581" i="4"/>
  <c r="M581" i="4"/>
  <c r="K581" i="4"/>
  <c r="J581" i="4"/>
  <c r="L581" i="4" s="1"/>
  <c r="CE580" i="4"/>
  <c r="CD580" i="4" a="1"/>
  <c r="CD580" i="4" s="1"/>
  <c r="CC580" i="4" a="1"/>
  <c r="CC580" i="4" s="1"/>
  <c r="CB580" i="4" a="1"/>
  <c r="CB580" i="4" s="1"/>
  <c r="CA580" i="4" a="1"/>
  <c r="CA580" i="4" s="1"/>
  <c r="BZ580" i="4" a="1"/>
  <c r="BZ580" i="4" s="1"/>
  <c r="BY580" i="4" a="1"/>
  <c r="BY580" i="4" s="1"/>
  <c r="BX580" i="4"/>
  <c r="BW580" i="4" a="1"/>
  <c r="BW580" i="4" s="1"/>
  <c r="BV580" i="4"/>
  <c r="BU580" i="4" a="1"/>
  <c r="BU580" i="4" s="1"/>
  <c r="BT580" i="4" a="1"/>
  <c r="BT580" i="4" s="1"/>
  <c r="BS580" i="4"/>
  <c r="BR580" i="4" a="1"/>
  <c r="BR580" i="4" s="1"/>
  <c r="BQ580" i="4" a="1"/>
  <c r="BQ580" i="4" s="1"/>
  <c r="BP580" i="4" a="1"/>
  <c r="BP580" i="4" s="1"/>
  <c r="BO580" i="4" a="1"/>
  <c r="BO580" i="4" s="1"/>
  <c r="BN580" i="4" a="1"/>
  <c r="BN580" i="4" s="1"/>
  <c r="BM580" i="4" a="1"/>
  <c r="BM580" i="4" s="1"/>
  <c r="BL580" i="4" a="1"/>
  <c r="BL580" i="4" s="1"/>
  <c r="BK580" i="4"/>
  <c r="BJ580" i="4"/>
  <c r="BI580" i="4" a="1"/>
  <c r="BI580" i="4" s="1"/>
  <c r="BH580" i="4"/>
  <c r="BG580" i="4"/>
  <c r="BF580" i="4"/>
  <c r="BE580" i="4"/>
  <c r="BD580" i="4"/>
  <c r="AX580" i="4"/>
  <c r="AW580" i="4"/>
  <c r="AV580" i="4" a="1"/>
  <c r="AV580" i="4" s="1"/>
  <c r="AU580" i="4"/>
  <c r="AT580" i="4"/>
  <c r="AS580" i="4"/>
  <c r="AR580" i="4"/>
  <c r="AQ580" i="4" a="1"/>
  <c r="AQ580" i="4" s="1"/>
  <c r="AO580" i="4"/>
  <c r="AN580" i="4" a="1"/>
  <c r="AN580" i="4" s="1"/>
  <c r="AM580" i="4"/>
  <c r="AL580" i="4"/>
  <c r="AK580" i="4" a="1"/>
  <c r="AK580" i="4" s="1"/>
  <c r="AJ580" i="4"/>
  <c r="AI580" i="4"/>
  <c r="AG580" i="4"/>
  <c r="AF580" i="4"/>
  <c r="AE580" i="4"/>
  <c r="AD580" i="4"/>
  <c r="AC580" i="4"/>
  <c r="AA580" i="4"/>
  <c r="Y580" i="4"/>
  <c r="W580" i="4"/>
  <c r="V580" i="4"/>
  <c r="U580" i="4"/>
  <c r="R580" i="4"/>
  <c r="Q580" i="4"/>
  <c r="P580" i="4"/>
  <c r="O580" i="4"/>
  <c r="N580" i="4"/>
  <c r="M580" i="4"/>
  <c r="K580" i="4"/>
  <c r="J580" i="4"/>
  <c r="L580" i="4" s="1"/>
  <c r="CE579" i="4"/>
  <c r="CD579" i="4" a="1"/>
  <c r="CD579" i="4" s="1"/>
  <c r="CC579" i="4" a="1"/>
  <c r="CC579" i="4" s="1"/>
  <c r="CB579" i="4" a="1"/>
  <c r="CB579" i="4" s="1"/>
  <c r="CA579" i="4" a="1"/>
  <c r="CA579" i="4" s="1"/>
  <c r="BZ579" i="4" a="1"/>
  <c r="BZ579" i="4" s="1"/>
  <c r="BY579" i="4" a="1"/>
  <c r="BY579" i="4" s="1"/>
  <c r="BX579" i="4"/>
  <c r="BW579" i="4" a="1"/>
  <c r="BW579" i="4" s="1"/>
  <c r="BV579" i="4"/>
  <c r="BU579" i="4" a="1"/>
  <c r="BU579" i="4" s="1"/>
  <c r="BT579" i="4" a="1"/>
  <c r="BT579" i="4" s="1"/>
  <c r="BS579" i="4"/>
  <c r="BR579" i="4" a="1"/>
  <c r="BR579" i="4" s="1"/>
  <c r="BQ579" i="4" a="1"/>
  <c r="BQ579" i="4" s="1"/>
  <c r="BP579" i="4" a="1"/>
  <c r="BP579" i="4" s="1"/>
  <c r="BO579" i="4" a="1"/>
  <c r="BO579" i="4" s="1"/>
  <c r="BN579" i="4" a="1"/>
  <c r="BN579" i="4" s="1"/>
  <c r="BM579" i="4" a="1"/>
  <c r="BM579" i="4" s="1"/>
  <c r="BL579" i="4" a="1"/>
  <c r="BL579" i="4" s="1"/>
  <c r="BK579" i="4"/>
  <c r="BJ579" i="4"/>
  <c r="BI579" i="4" a="1"/>
  <c r="BI579" i="4" s="1"/>
  <c r="BH579" i="4"/>
  <c r="BG579" i="4"/>
  <c r="BF579" i="4"/>
  <c r="BE579" i="4"/>
  <c r="BD579" i="4"/>
  <c r="AX579" i="4"/>
  <c r="AW579" i="4"/>
  <c r="AV579" i="4" a="1"/>
  <c r="AV579" i="4" s="1"/>
  <c r="AU579" i="4"/>
  <c r="AT579" i="4"/>
  <c r="AS579" i="4"/>
  <c r="AR579" i="4"/>
  <c r="AQ579" i="4" a="1"/>
  <c r="AQ579" i="4" s="1"/>
  <c r="AO579" i="4"/>
  <c r="AN579" i="4" a="1"/>
  <c r="AN579" i="4" s="1"/>
  <c r="AM579" i="4"/>
  <c r="AL579" i="4"/>
  <c r="AK579" i="4" a="1"/>
  <c r="AK579" i="4" s="1"/>
  <c r="AJ579" i="4"/>
  <c r="AI579" i="4"/>
  <c r="AG579" i="4"/>
  <c r="AF579" i="4"/>
  <c r="AE579" i="4"/>
  <c r="AD579" i="4"/>
  <c r="AC579" i="4"/>
  <c r="AA579" i="4"/>
  <c r="Y579" i="4"/>
  <c r="W579" i="4"/>
  <c r="V579" i="4"/>
  <c r="U579" i="4"/>
  <c r="R579" i="4"/>
  <c r="Q579" i="4"/>
  <c r="P579" i="4"/>
  <c r="O579" i="4"/>
  <c r="N579" i="4"/>
  <c r="M579" i="4"/>
  <c r="K579" i="4"/>
  <c r="J579" i="4"/>
  <c r="L579" i="4" s="1"/>
  <c r="CE578" i="4"/>
  <c r="CD578" i="4" a="1"/>
  <c r="CD578" i="4" s="1"/>
  <c r="CC578" i="4" a="1"/>
  <c r="CC578" i="4" s="1"/>
  <c r="CB578" i="4" a="1"/>
  <c r="CB578" i="4" s="1"/>
  <c r="CA578" i="4" a="1"/>
  <c r="CA578" i="4" s="1"/>
  <c r="BZ578" i="4" a="1"/>
  <c r="BZ578" i="4" s="1"/>
  <c r="BY578" i="4" a="1"/>
  <c r="BY578" i="4" s="1"/>
  <c r="BX578" i="4"/>
  <c r="BW578" i="4" a="1"/>
  <c r="BW578" i="4" s="1"/>
  <c r="BV578" i="4"/>
  <c r="BU578" i="4" a="1"/>
  <c r="BU578" i="4" s="1"/>
  <c r="BT578" i="4" a="1"/>
  <c r="BT578" i="4" s="1"/>
  <c r="BS578" i="4"/>
  <c r="BR578" i="4" a="1"/>
  <c r="BR578" i="4" s="1"/>
  <c r="BQ578" i="4" a="1"/>
  <c r="BQ578" i="4" s="1"/>
  <c r="BP578" i="4" a="1"/>
  <c r="BP578" i="4" s="1"/>
  <c r="BO578" i="4" a="1"/>
  <c r="BO578" i="4" s="1"/>
  <c r="BN578" i="4" a="1"/>
  <c r="BN578" i="4" s="1"/>
  <c r="BM578" i="4" a="1"/>
  <c r="BM578" i="4" s="1"/>
  <c r="BL578" i="4" a="1"/>
  <c r="BL578" i="4" s="1"/>
  <c r="BK578" i="4"/>
  <c r="BJ578" i="4"/>
  <c r="BI578" i="4" a="1"/>
  <c r="BI578" i="4" s="1"/>
  <c r="BH578" i="4"/>
  <c r="BG578" i="4"/>
  <c r="BF578" i="4"/>
  <c r="BE578" i="4"/>
  <c r="BD578" i="4"/>
  <c r="AX578" i="4"/>
  <c r="AW578" i="4"/>
  <c r="AV578" i="4" a="1"/>
  <c r="AV578" i="4" s="1"/>
  <c r="AU578" i="4"/>
  <c r="AT578" i="4"/>
  <c r="AS578" i="4"/>
  <c r="AR578" i="4"/>
  <c r="AQ578" i="4" a="1"/>
  <c r="AQ578" i="4" s="1"/>
  <c r="AO578" i="4"/>
  <c r="AN578" i="4" a="1"/>
  <c r="AN578" i="4" s="1"/>
  <c r="AM578" i="4"/>
  <c r="AL578" i="4"/>
  <c r="AK578" i="4" a="1"/>
  <c r="AK578" i="4" s="1"/>
  <c r="AJ578" i="4"/>
  <c r="AI578" i="4"/>
  <c r="AG578" i="4"/>
  <c r="AF578" i="4"/>
  <c r="AE578" i="4"/>
  <c r="AD578" i="4"/>
  <c r="AC578" i="4"/>
  <c r="AA578" i="4"/>
  <c r="Y578" i="4"/>
  <c r="W578" i="4"/>
  <c r="V578" i="4"/>
  <c r="U578" i="4"/>
  <c r="R578" i="4"/>
  <c r="Q578" i="4"/>
  <c r="P578" i="4"/>
  <c r="O578" i="4"/>
  <c r="N578" i="4"/>
  <c r="M578" i="4"/>
  <c r="K578" i="4"/>
  <c r="J578" i="4"/>
  <c r="L578" i="4" s="1"/>
  <c r="CE577" i="4"/>
  <c r="CD577" i="4" a="1"/>
  <c r="CD577" i="4" s="1"/>
  <c r="CC577" i="4" a="1"/>
  <c r="CC577" i="4" s="1"/>
  <c r="CB577" i="4" a="1"/>
  <c r="CB577" i="4" s="1"/>
  <c r="CA577" i="4" a="1"/>
  <c r="CA577" i="4" s="1"/>
  <c r="BZ577" i="4" a="1"/>
  <c r="BZ577" i="4" s="1"/>
  <c r="BY577" i="4" a="1"/>
  <c r="BY577" i="4" s="1"/>
  <c r="BX577" i="4"/>
  <c r="BW577" i="4" a="1"/>
  <c r="BW577" i="4" s="1"/>
  <c r="BV577" i="4"/>
  <c r="BU577" i="4" a="1"/>
  <c r="BU577" i="4" s="1"/>
  <c r="BT577" i="4" a="1"/>
  <c r="BT577" i="4" s="1"/>
  <c r="BS577" i="4"/>
  <c r="BR577" i="4" a="1"/>
  <c r="BR577" i="4" s="1"/>
  <c r="BQ577" i="4" a="1"/>
  <c r="BQ577" i="4" s="1"/>
  <c r="BP577" i="4" a="1"/>
  <c r="BP577" i="4" s="1"/>
  <c r="BO577" i="4" a="1"/>
  <c r="BO577" i="4" s="1"/>
  <c r="BN577" i="4" a="1"/>
  <c r="BN577" i="4" s="1"/>
  <c r="BM577" i="4" a="1"/>
  <c r="BM577" i="4" s="1"/>
  <c r="BL577" i="4" a="1"/>
  <c r="BL577" i="4" s="1"/>
  <c r="BK577" i="4"/>
  <c r="BJ577" i="4"/>
  <c r="BI577" i="4" a="1"/>
  <c r="BI577" i="4" s="1"/>
  <c r="BH577" i="4"/>
  <c r="BG577" i="4"/>
  <c r="BF577" i="4"/>
  <c r="BE577" i="4"/>
  <c r="BD577" i="4"/>
  <c r="AX577" i="4"/>
  <c r="AW577" i="4"/>
  <c r="AV577" i="4" a="1"/>
  <c r="AV577" i="4" s="1"/>
  <c r="AU577" i="4"/>
  <c r="AT577" i="4"/>
  <c r="AS577" i="4"/>
  <c r="AR577" i="4"/>
  <c r="AQ577" i="4" a="1"/>
  <c r="AQ577" i="4" s="1"/>
  <c r="AO577" i="4"/>
  <c r="AN577" i="4" a="1"/>
  <c r="AN577" i="4" s="1"/>
  <c r="AM577" i="4"/>
  <c r="AL577" i="4"/>
  <c r="AK577" i="4" a="1"/>
  <c r="AK577" i="4" s="1"/>
  <c r="AJ577" i="4"/>
  <c r="AI577" i="4"/>
  <c r="AG577" i="4"/>
  <c r="AF577" i="4"/>
  <c r="AE577" i="4"/>
  <c r="AD577" i="4"/>
  <c r="AC577" i="4"/>
  <c r="AA577" i="4"/>
  <c r="Y577" i="4"/>
  <c r="W577" i="4"/>
  <c r="V577" i="4"/>
  <c r="U577" i="4"/>
  <c r="R577" i="4"/>
  <c r="Q577" i="4"/>
  <c r="P577" i="4"/>
  <c r="O577" i="4"/>
  <c r="N577" i="4"/>
  <c r="M577" i="4"/>
  <c r="K577" i="4"/>
  <c r="J577" i="4"/>
  <c r="L577" i="4" s="1"/>
  <c r="CE576" i="4"/>
  <c r="CD576" i="4" a="1"/>
  <c r="CD576" i="4" s="1"/>
  <c r="CC576" i="4" a="1"/>
  <c r="CC576" i="4" s="1"/>
  <c r="CB576" i="4" a="1"/>
  <c r="CB576" i="4" s="1"/>
  <c r="CA576" i="4" a="1"/>
  <c r="CA576" i="4" s="1"/>
  <c r="BZ576" i="4" a="1"/>
  <c r="BZ576" i="4" s="1"/>
  <c r="BY576" i="4" a="1"/>
  <c r="BY576" i="4" s="1"/>
  <c r="BX576" i="4"/>
  <c r="BW576" i="4" a="1"/>
  <c r="BW576" i="4" s="1"/>
  <c r="BV576" i="4"/>
  <c r="BU576" i="4" a="1"/>
  <c r="BU576" i="4" s="1"/>
  <c r="BT576" i="4" a="1"/>
  <c r="BT576" i="4" s="1"/>
  <c r="BS576" i="4"/>
  <c r="BR576" i="4" a="1"/>
  <c r="BR576" i="4" s="1"/>
  <c r="BQ576" i="4" a="1"/>
  <c r="BQ576" i="4" s="1"/>
  <c r="BP576" i="4" a="1"/>
  <c r="BP576" i="4" s="1"/>
  <c r="BO576" i="4" a="1"/>
  <c r="BO576" i="4" s="1"/>
  <c r="BN576" i="4" a="1"/>
  <c r="BN576" i="4" s="1"/>
  <c r="BM576" i="4" a="1"/>
  <c r="BM576" i="4" s="1"/>
  <c r="BL576" i="4" a="1"/>
  <c r="BL576" i="4" s="1"/>
  <c r="BK576" i="4"/>
  <c r="BJ576" i="4"/>
  <c r="BI576" i="4" a="1"/>
  <c r="BI576" i="4" s="1"/>
  <c r="BH576" i="4"/>
  <c r="BG576" i="4"/>
  <c r="BF576" i="4"/>
  <c r="BE576" i="4"/>
  <c r="BD576" i="4"/>
  <c r="AX576" i="4"/>
  <c r="AW576" i="4"/>
  <c r="AV576" i="4" a="1"/>
  <c r="AV576" i="4" s="1"/>
  <c r="AU576" i="4"/>
  <c r="AT576" i="4"/>
  <c r="AS576" i="4"/>
  <c r="AR576" i="4"/>
  <c r="AQ576" i="4" a="1"/>
  <c r="AQ576" i="4" s="1"/>
  <c r="AO576" i="4"/>
  <c r="AN576" i="4" a="1"/>
  <c r="AN576" i="4" s="1"/>
  <c r="AM576" i="4"/>
  <c r="AL576" i="4"/>
  <c r="AK576" i="4" a="1"/>
  <c r="AK576" i="4" s="1"/>
  <c r="AJ576" i="4"/>
  <c r="AI576" i="4"/>
  <c r="AG576" i="4"/>
  <c r="AF576" i="4"/>
  <c r="AE576" i="4"/>
  <c r="AD576" i="4"/>
  <c r="AC576" i="4"/>
  <c r="AA576" i="4"/>
  <c r="Y576" i="4"/>
  <c r="W576" i="4"/>
  <c r="V576" i="4"/>
  <c r="U576" i="4"/>
  <c r="R576" i="4"/>
  <c r="Q576" i="4"/>
  <c r="P576" i="4"/>
  <c r="O576" i="4"/>
  <c r="N576" i="4"/>
  <c r="M576" i="4"/>
  <c r="K576" i="4"/>
  <c r="J576" i="4"/>
  <c r="L576" i="4" s="1"/>
  <c r="CE575" i="4"/>
  <c r="CD575" i="4" a="1"/>
  <c r="CD575" i="4" s="1"/>
  <c r="CC575" i="4" a="1"/>
  <c r="CC575" i="4" s="1"/>
  <c r="CB575" i="4" a="1"/>
  <c r="CB575" i="4" s="1"/>
  <c r="CA575" i="4" a="1"/>
  <c r="CA575" i="4" s="1"/>
  <c r="BZ575" i="4" a="1"/>
  <c r="BZ575" i="4" s="1"/>
  <c r="BY575" i="4" a="1"/>
  <c r="BY575" i="4" s="1"/>
  <c r="BX575" i="4"/>
  <c r="BW575" i="4" a="1"/>
  <c r="BW575" i="4" s="1"/>
  <c r="BV575" i="4"/>
  <c r="BU575" i="4" a="1"/>
  <c r="BU575" i="4" s="1"/>
  <c r="BT575" i="4" a="1"/>
  <c r="BT575" i="4" s="1"/>
  <c r="BS575" i="4"/>
  <c r="BR575" i="4" a="1"/>
  <c r="BR575" i="4" s="1"/>
  <c r="BQ575" i="4" a="1"/>
  <c r="BQ575" i="4" s="1"/>
  <c r="BP575" i="4" a="1"/>
  <c r="BP575" i="4" s="1"/>
  <c r="BO575" i="4" a="1"/>
  <c r="BO575" i="4" s="1"/>
  <c r="BN575" i="4" a="1"/>
  <c r="BN575" i="4" s="1"/>
  <c r="BM575" i="4" a="1"/>
  <c r="BM575" i="4" s="1"/>
  <c r="BL575" i="4" a="1"/>
  <c r="BL575" i="4" s="1"/>
  <c r="BK575" i="4"/>
  <c r="BJ575" i="4"/>
  <c r="BI575" i="4" a="1"/>
  <c r="BI575" i="4" s="1"/>
  <c r="BH575" i="4"/>
  <c r="BG575" i="4"/>
  <c r="BF575" i="4"/>
  <c r="BE575" i="4"/>
  <c r="BD575" i="4"/>
  <c r="AX575" i="4"/>
  <c r="AW575" i="4"/>
  <c r="AV575" i="4" a="1"/>
  <c r="AV575" i="4" s="1"/>
  <c r="AU575" i="4"/>
  <c r="AT575" i="4"/>
  <c r="AS575" i="4"/>
  <c r="AR575" i="4"/>
  <c r="AQ575" i="4" a="1"/>
  <c r="AQ575" i="4" s="1"/>
  <c r="AO575" i="4"/>
  <c r="AN575" i="4" a="1"/>
  <c r="AN575" i="4" s="1"/>
  <c r="AM575" i="4"/>
  <c r="AL575" i="4"/>
  <c r="AK575" i="4" a="1"/>
  <c r="AK575" i="4" s="1"/>
  <c r="AJ575" i="4"/>
  <c r="AI575" i="4"/>
  <c r="AG575" i="4"/>
  <c r="AF575" i="4"/>
  <c r="AE575" i="4"/>
  <c r="AD575" i="4"/>
  <c r="AC575" i="4"/>
  <c r="AA575" i="4"/>
  <c r="Y575" i="4"/>
  <c r="W575" i="4"/>
  <c r="V575" i="4"/>
  <c r="U575" i="4"/>
  <c r="R575" i="4"/>
  <c r="Q575" i="4"/>
  <c r="P575" i="4"/>
  <c r="O575" i="4"/>
  <c r="N575" i="4"/>
  <c r="M575" i="4"/>
  <c r="K575" i="4"/>
  <c r="J575" i="4"/>
  <c r="L575" i="4" s="1"/>
  <c r="CE574" i="4"/>
  <c r="CD574" i="4" a="1"/>
  <c r="CD574" i="4" s="1"/>
  <c r="CC574" i="4" a="1"/>
  <c r="CC574" i="4" s="1"/>
  <c r="CB574" i="4" a="1"/>
  <c r="CB574" i="4" s="1"/>
  <c r="CA574" i="4" a="1"/>
  <c r="CA574" i="4" s="1"/>
  <c r="BZ574" i="4" a="1"/>
  <c r="BZ574" i="4" s="1"/>
  <c r="BY574" i="4" a="1"/>
  <c r="BY574" i="4" s="1"/>
  <c r="BX574" i="4"/>
  <c r="BW574" i="4" a="1"/>
  <c r="BW574" i="4" s="1"/>
  <c r="BV574" i="4"/>
  <c r="BU574" i="4" a="1"/>
  <c r="BU574" i="4" s="1"/>
  <c r="BT574" i="4" a="1"/>
  <c r="BT574" i="4" s="1"/>
  <c r="BS574" i="4"/>
  <c r="BR574" i="4" a="1"/>
  <c r="BR574" i="4" s="1"/>
  <c r="BQ574" i="4" a="1"/>
  <c r="BQ574" i="4" s="1"/>
  <c r="BP574" i="4" a="1"/>
  <c r="BP574" i="4" s="1"/>
  <c r="BO574" i="4" a="1"/>
  <c r="BO574" i="4" s="1"/>
  <c r="BN574" i="4" a="1"/>
  <c r="BN574" i="4" s="1"/>
  <c r="BM574" i="4" a="1"/>
  <c r="BM574" i="4" s="1"/>
  <c r="BL574" i="4" a="1"/>
  <c r="BL574" i="4" s="1"/>
  <c r="BK574" i="4"/>
  <c r="BJ574" i="4"/>
  <c r="BI574" i="4" a="1"/>
  <c r="BI574" i="4" s="1"/>
  <c r="BH574" i="4"/>
  <c r="BG574" i="4"/>
  <c r="BF574" i="4"/>
  <c r="BE574" i="4"/>
  <c r="BD574" i="4"/>
  <c r="AX574" i="4"/>
  <c r="AW574" i="4"/>
  <c r="AV574" i="4" a="1"/>
  <c r="AV574" i="4" s="1"/>
  <c r="AU574" i="4"/>
  <c r="AT574" i="4"/>
  <c r="AS574" i="4"/>
  <c r="AR574" i="4"/>
  <c r="AQ574" i="4" a="1"/>
  <c r="AQ574" i="4" s="1"/>
  <c r="AO574" i="4"/>
  <c r="AN574" i="4" a="1"/>
  <c r="AN574" i="4" s="1"/>
  <c r="AM574" i="4"/>
  <c r="AL574" i="4"/>
  <c r="AK574" i="4" a="1"/>
  <c r="AK574" i="4" s="1"/>
  <c r="AJ574" i="4"/>
  <c r="AI574" i="4"/>
  <c r="AG574" i="4"/>
  <c r="AF574" i="4"/>
  <c r="AE574" i="4"/>
  <c r="AD574" i="4"/>
  <c r="AC574" i="4"/>
  <c r="AA574" i="4"/>
  <c r="Y574" i="4"/>
  <c r="W574" i="4"/>
  <c r="V574" i="4"/>
  <c r="U574" i="4"/>
  <c r="R574" i="4"/>
  <c r="Q574" i="4"/>
  <c r="P574" i="4"/>
  <c r="O574" i="4"/>
  <c r="N574" i="4"/>
  <c r="M574" i="4"/>
  <c r="K574" i="4"/>
  <c r="J574" i="4"/>
  <c r="L574" i="4" s="1"/>
  <c r="CE573" i="4"/>
  <c r="CD573" i="4" a="1"/>
  <c r="CD573" i="4" s="1"/>
  <c r="CC573" i="4" a="1"/>
  <c r="CC573" i="4" s="1"/>
  <c r="CB573" i="4" a="1"/>
  <c r="CB573" i="4" s="1"/>
  <c r="CA573" i="4" a="1"/>
  <c r="CA573" i="4" s="1"/>
  <c r="BZ573" i="4" a="1"/>
  <c r="BZ573" i="4" s="1"/>
  <c r="BY573" i="4" a="1"/>
  <c r="BY573" i="4" s="1"/>
  <c r="BX573" i="4"/>
  <c r="BW573" i="4" a="1"/>
  <c r="BW573" i="4" s="1"/>
  <c r="BV573" i="4"/>
  <c r="BU573" i="4" a="1"/>
  <c r="BU573" i="4" s="1"/>
  <c r="BT573" i="4" a="1"/>
  <c r="BT573" i="4" s="1"/>
  <c r="BS573" i="4"/>
  <c r="BR573" i="4" a="1"/>
  <c r="BR573" i="4" s="1"/>
  <c r="BQ573" i="4" a="1"/>
  <c r="BQ573" i="4" s="1"/>
  <c r="BP573" i="4" a="1"/>
  <c r="BP573" i="4" s="1"/>
  <c r="BO573" i="4" a="1"/>
  <c r="BO573" i="4" s="1"/>
  <c r="BN573" i="4" a="1"/>
  <c r="BN573" i="4" s="1"/>
  <c r="BM573" i="4" a="1"/>
  <c r="BM573" i="4" s="1"/>
  <c r="BL573" i="4" a="1"/>
  <c r="BL573" i="4" s="1"/>
  <c r="BK573" i="4"/>
  <c r="BJ573" i="4"/>
  <c r="BI573" i="4" a="1"/>
  <c r="BI573" i="4" s="1"/>
  <c r="BH573" i="4"/>
  <c r="BG573" i="4"/>
  <c r="BF573" i="4"/>
  <c r="BE573" i="4"/>
  <c r="BD573" i="4"/>
  <c r="AX573" i="4"/>
  <c r="AW573" i="4"/>
  <c r="AV573" i="4" a="1"/>
  <c r="AV573" i="4" s="1"/>
  <c r="AU573" i="4"/>
  <c r="AT573" i="4"/>
  <c r="AS573" i="4"/>
  <c r="AR573" i="4"/>
  <c r="AQ573" i="4" a="1"/>
  <c r="AQ573" i="4" s="1"/>
  <c r="AO573" i="4"/>
  <c r="AN573" i="4" a="1"/>
  <c r="AN573" i="4" s="1"/>
  <c r="AM573" i="4"/>
  <c r="AL573" i="4"/>
  <c r="AK573" i="4" a="1"/>
  <c r="AK573" i="4" s="1"/>
  <c r="AJ573" i="4"/>
  <c r="AI573" i="4"/>
  <c r="AG573" i="4"/>
  <c r="AF573" i="4"/>
  <c r="AE573" i="4"/>
  <c r="AD573" i="4"/>
  <c r="AC573" i="4"/>
  <c r="AA573" i="4"/>
  <c r="Y573" i="4"/>
  <c r="W573" i="4"/>
  <c r="V573" i="4"/>
  <c r="U573" i="4"/>
  <c r="R573" i="4"/>
  <c r="Q573" i="4"/>
  <c r="P573" i="4"/>
  <c r="O573" i="4"/>
  <c r="N573" i="4"/>
  <c r="M573" i="4"/>
  <c r="K573" i="4"/>
  <c r="J573" i="4"/>
  <c r="L573" i="4" s="1"/>
  <c r="CE572" i="4"/>
  <c r="CD572" i="4" a="1"/>
  <c r="CD572" i="4" s="1"/>
  <c r="CC572" i="4" a="1"/>
  <c r="CC572" i="4" s="1"/>
  <c r="CB572" i="4" a="1"/>
  <c r="CB572" i="4" s="1"/>
  <c r="CA572" i="4" a="1"/>
  <c r="CA572" i="4" s="1"/>
  <c r="BZ572" i="4" a="1"/>
  <c r="BZ572" i="4" s="1"/>
  <c r="BY572" i="4" a="1"/>
  <c r="BY572" i="4" s="1"/>
  <c r="BX572" i="4"/>
  <c r="BW572" i="4" a="1"/>
  <c r="BW572" i="4" s="1"/>
  <c r="BV572" i="4"/>
  <c r="BU572" i="4" a="1"/>
  <c r="BU572" i="4" s="1"/>
  <c r="BT572" i="4" a="1"/>
  <c r="BT572" i="4" s="1"/>
  <c r="BS572" i="4"/>
  <c r="BR572" i="4" a="1"/>
  <c r="BR572" i="4" s="1"/>
  <c r="BQ572" i="4" a="1"/>
  <c r="BQ572" i="4" s="1"/>
  <c r="BP572" i="4" a="1"/>
  <c r="BP572" i="4" s="1"/>
  <c r="BO572" i="4" a="1"/>
  <c r="BO572" i="4" s="1"/>
  <c r="BN572" i="4" a="1"/>
  <c r="BN572" i="4" s="1"/>
  <c r="BM572" i="4" a="1"/>
  <c r="BM572" i="4" s="1"/>
  <c r="BL572" i="4" a="1"/>
  <c r="BL572" i="4" s="1"/>
  <c r="BK572" i="4"/>
  <c r="BJ572" i="4"/>
  <c r="BI572" i="4" a="1"/>
  <c r="BI572" i="4" s="1"/>
  <c r="BH572" i="4"/>
  <c r="BG572" i="4"/>
  <c r="BF572" i="4"/>
  <c r="BE572" i="4"/>
  <c r="BD572" i="4"/>
  <c r="AX572" i="4"/>
  <c r="AW572" i="4"/>
  <c r="AV572" i="4" a="1"/>
  <c r="AV572" i="4" s="1"/>
  <c r="AU572" i="4"/>
  <c r="AT572" i="4"/>
  <c r="AS572" i="4"/>
  <c r="AR572" i="4"/>
  <c r="AQ572" i="4" a="1"/>
  <c r="AQ572" i="4" s="1"/>
  <c r="AO572" i="4"/>
  <c r="AN572" i="4" a="1"/>
  <c r="AN572" i="4" s="1"/>
  <c r="AM572" i="4"/>
  <c r="AL572" i="4"/>
  <c r="AK572" i="4" a="1"/>
  <c r="AK572" i="4" s="1"/>
  <c r="AJ572" i="4"/>
  <c r="AI572" i="4"/>
  <c r="AG572" i="4"/>
  <c r="AF572" i="4"/>
  <c r="AE572" i="4"/>
  <c r="AD572" i="4"/>
  <c r="AC572" i="4"/>
  <c r="AA572" i="4"/>
  <c r="Y572" i="4"/>
  <c r="W572" i="4"/>
  <c r="V572" i="4"/>
  <c r="U572" i="4"/>
  <c r="R572" i="4"/>
  <c r="Q572" i="4"/>
  <c r="P572" i="4"/>
  <c r="O572" i="4"/>
  <c r="N572" i="4"/>
  <c r="M572" i="4"/>
  <c r="K572" i="4"/>
  <c r="J572" i="4"/>
  <c r="L572" i="4" s="1"/>
  <c r="CE571" i="4"/>
  <c r="CD571" i="4" a="1"/>
  <c r="CD571" i="4" s="1"/>
  <c r="CC571" i="4" a="1"/>
  <c r="CC571" i="4" s="1"/>
  <c r="CB571" i="4" a="1"/>
  <c r="CB571" i="4" s="1"/>
  <c r="CA571" i="4" a="1"/>
  <c r="CA571" i="4" s="1"/>
  <c r="BZ571" i="4" a="1"/>
  <c r="BZ571" i="4" s="1"/>
  <c r="BY571" i="4" a="1"/>
  <c r="BY571" i="4" s="1"/>
  <c r="BX571" i="4"/>
  <c r="BW571" i="4" a="1"/>
  <c r="BW571" i="4" s="1"/>
  <c r="BV571" i="4"/>
  <c r="BU571" i="4" a="1"/>
  <c r="BU571" i="4" s="1"/>
  <c r="BT571" i="4" a="1"/>
  <c r="BT571" i="4" s="1"/>
  <c r="BS571" i="4"/>
  <c r="BR571" i="4" a="1"/>
  <c r="BR571" i="4" s="1"/>
  <c r="BQ571" i="4" a="1"/>
  <c r="BQ571" i="4" s="1"/>
  <c r="BP571" i="4" a="1"/>
  <c r="BP571" i="4" s="1"/>
  <c r="BO571" i="4" a="1"/>
  <c r="BO571" i="4" s="1"/>
  <c r="BN571" i="4" a="1"/>
  <c r="BN571" i="4" s="1"/>
  <c r="BM571" i="4" a="1"/>
  <c r="BM571" i="4" s="1"/>
  <c r="BL571" i="4" a="1"/>
  <c r="BL571" i="4" s="1"/>
  <c r="BK571" i="4"/>
  <c r="BJ571" i="4"/>
  <c r="BI571" i="4" a="1"/>
  <c r="BI571" i="4" s="1"/>
  <c r="BH571" i="4"/>
  <c r="BG571" i="4"/>
  <c r="BF571" i="4"/>
  <c r="BE571" i="4"/>
  <c r="BD571" i="4"/>
  <c r="AX571" i="4"/>
  <c r="AW571" i="4"/>
  <c r="AV571" i="4" a="1"/>
  <c r="AV571" i="4" s="1"/>
  <c r="AU571" i="4"/>
  <c r="AT571" i="4"/>
  <c r="AS571" i="4"/>
  <c r="AR571" i="4"/>
  <c r="AQ571" i="4" a="1"/>
  <c r="AQ571" i="4" s="1"/>
  <c r="AO571" i="4"/>
  <c r="AN571" i="4" a="1"/>
  <c r="AN571" i="4" s="1"/>
  <c r="AM571" i="4"/>
  <c r="AL571" i="4"/>
  <c r="AK571" i="4" a="1"/>
  <c r="AK571" i="4" s="1"/>
  <c r="AJ571" i="4"/>
  <c r="AI571" i="4"/>
  <c r="AG571" i="4"/>
  <c r="AF571" i="4"/>
  <c r="AE571" i="4"/>
  <c r="AD571" i="4"/>
  <c r="AC571" i="4"/>
  <c r="AA571" i="4"/>
  <c r="Y571" i="4"/>
  <c r="W571" i="4"/>
  <c r="V571" i="4"/>
  <c r="U571" i="4"/>
  <c r="R571" i="4"/>
  <c r="Q571" i="4"/>
  <c r="P571" i="4"/>
  <c r="O571" i="4"/>
  <c r="N571" i="4"/>
  <c r="M571" i="4"/>
  <c r="K571" i="4"/>
  <c r="J571" i="4"/>
  <c r="L571" i="4" s="1"/>
  <c r="CE570" i="4"/>
  <c r="CD570" i="4" a="1"/>
  <c r="CD570" i="4" s="1"/>
  <c r="CC570" i="4" a="1"/>
  <c r="CC570" i="4" s="1"/>
  <c r="CB570" i="4" a="1"/>
  <c r="CB570" i="4" s="1"/>
  <c r="CA570" i="4" a="1"/>
  <c r="CA570" i="4" s="1"/>
  <c r="BZ570" i="4" a="1"/>
  <c r="BZ570" i="4" s="1"/>
  <c r="BY570" i="4" a="1"/>
  <c r="BY570" i="4" s="1"/>
  <c r="BX570" i="4"/>
  <c r="BW570" i="4" a="1"/>
  <c r="BW570" i="4" s="1"/>
  <c r="BV570" i="4"/>
  <c r="BU570" i="4" a="1"/>
  <c r="BU570" i="4" s="1"/>
  <c r="BT570" i="4" a="1"/>
  <c r="BT570" i="4" s="1"/>
  <c r="BS570" i="4"/>
  <c r="BR570" i="4" a="1"/>
  <c r="BR570" i="4" s="1"/>
  <c r="BQ570" i="4" a="1"/>
  <c r="BQ570" i="4" s="1"/>
  <c r="BP570" i="4" a="1"/>
  <c r="BP570" i="4" s="1"/>
  <c r="BO570" i="4" a="1"/>
  <c r="BO570" i="4" s="1"/>
  <c r="BN570" i="4" a="1"/>
  <c r="BN570" i="4" s="1"/>
  <c r="BM570" i="4" a="1"/>
  <c r="BM570" i="4" s="1"/>
  <c r="BL570" i="4" a="1"/>
  <c r="BL570" i="4" s="1"/>
  <c r="BK570" i="4"/>
  <c r="BJ570" i="4"/>
  <c r="BI570" i="4" a="1"/>
  <c r="BI570" i="4" s="1"/>
  <c r="BH570" i="4"/>
  <c r="BG570" i="4"/>
  <c r="BF570" i="4"/>
  <c r="BE570" i="4"/>
  <c r="BD570" i="4"/>
  <c r="AX570" i="4"/>
  <c r="AW570" i="4"/>
  <c r="AV570" i="4" a="1"/>
  <c r="AV570" i="4" s="1"/>
  <c r="AU570" i="4"/>
  <c r="AT570" i="4"/>
  <c r="AS570" i="4"/>
  <c r="AR570" i="4"/>
  <c r="AQ570" i="4" a="1"/>
  <c r="AQ570" i="4" s="1"/>
  <c r="AO570" i="4"/>
  <c r="AN570" i="4" a="1"/>
  <c r="AN570" i="4" s="1"/>
  <c r="AM570" i="4"/>
  <c r="AL570" i="4"/>
  <c r="AK570" i="4" a="1"/>
  <c r="AK570" i="4" s="1"/>
  <c r="AJ570" i="4"/>
  <c r="AI570" i="4"/>
  <c r="AG570" i="4"/>
  <c r="AF570" i="4"/>
  <c r="AE570" i="4"/>
  <c r="AD570" i="4"/>
  <c r="AC570" i="4"/>
  <c r="AA570" i="4"/>
  <c r="Y570" i="4"/>
  <c r="W570" i="4"/>
  <c r="V570" i="4"/>
  <c r="U570" i="4"/>
  <c r="R570" i="4"/>
  <c r="Q570" i="4"/>
  <c r="P570" i="4"/>
  <c r="O570" i="4"/>
  <c r="N570" i="4"/>
  <c r="M570" i="4"/>
  <c r="K570" i="4"/>
  <c r="J570" i="4"/>
  <c r="L570" i="4" s="1"/>
  <c r="CE569" i="4"/>
  <c r="CD569" i="4" a="1"/>
  <c r="CD569" i="4" s="1"/>
  <c r="CC569" i="4" a="1"/>
  <c r="CC569" i="4" s="1"/>
  <c r="CB569" i="4" a="1"/>
  <c r="CB569" i="4" s="1"/>
  <c r="CA569" i="4" a="1"/>
  <c r="CA569" i="4" s="1"/>
  <c r="BZ569" i="4" a="1"/>
  <c r="BZ569" i="4" s="1"/>
  <c r="BY569" i="4" a="1"/>
  <c r="BY569" i="4" s="1"/>
  <c r="BX569" i="4"/>
  <c r="BW569" i="4" a="1"/>
  <c r="BW569" i="4" s="1"/>
  <c r="BV569" i="4"/>
  <c r="BU569" i="4" a="1"/>
  <c r="BU569" i="4" s="1"/>
  <c r="BT569" i="4" a="1"/>
  <c r="BT569" i="4" s="1"/>
  <c r="BS569" i="4"/>
  <c r="BR569" i="4" a="1"/>
  <c r="BR569" i="4" s="1"/>
  <c r="BQ569" i="4" a="1"/>
  <c r="BQ569" i="4" s="1"/>
  <c r="BP569" i="4" a="1"/>
  <c r="BP569" i="4" s="1"/>
  <c r="BO569" i="4" a="1"/>
  <c r="BO569" i="4" s="1"/>
  <c r="BN569" i="4" a="1"/>
  <c r="BN569" i="4" s="1"/>
  <c r="BM569" i="4" a="1"/>
  <c r="BM569" i="4" s="1"/>
  <c r="BL569" i="4" a="1"/>
  <c r="BL569" i="4" s="1"/>
  <c r="BK569" i="4"/>
  <c r="BJ569" i="4"/>
  <c r="BI569" i="4" a="1"/>
  <c r="BI569" i="4" s="1"/>
  <c r="BH569" i="4"/>
  <c r="BG569" i="4"/>
  <c r="BF569" i="4"/>
  <c r="BE569" i="4"/>
  <c r="BD569" i="4"/>
  <c r="AX569" i="4"/>
  <c r="AW569" i="4"/>
  <c r="AV569" i="4" a="1"/>
  <c r="AV569" i="4" s="1"/>
  <c r="AU569" i="4"/>
  <c r="AT569" i="4"/>
  <c r="AS569" i="4"/>
  <c r="AR569" i="4"/>
  <c r="AQ569" i="4" a="1"/>
  <c r="AQ569" i="4" s="1"/>
  <c r="AO569" i="4"/>
  <c r="AN569" i="4" a="1"/>
  <c r="AN569" i="4" s="1"/>
  <c r="AM569" i="4"/>
  <c r="AL569" i="4"/>
  <c r="AK569" i="4" a="1"/>
  <c r="AK569" i="4" s="1"/>
  <c r="AJ569" i="4"/>
  <c r="AI569" i="4"/>
  <c r="AG569" i="4"/>
  <c r="AF569" i="4"/>
  <c r="AE569" i="4"/>
  <c r="AD569" i="4"/>
  <c r="AC569" i="4"/>
  <c r="AA569" i="4"/>
  <c r="Y569" i="4"/>
  <c r="W569" i="4"/>
  <c r="V569" i="4"/>
  <c r="U569" i="4"/>
  <c r="R569" i="4"/>
  <c r="Q569" i="4"/>
  <c r="P569" i="4"/>
  <c r="O569" i="4"/>
  <c r="N569" i="4"/>
  <c r="M569" i="4"/>
  <c r="K569" i="4"/>
  <c r="J569" i="4"/>
  <c r="L569" i="4" s="1"/>
  <c r="CE568" i="4"/>
  <c r="CD568" i="4" a="1"/>
  <c r="CD568" i="4" s="1"/>
  <c r="CC568" i="4" a="1"/>
  <c r="CC568" i="4" s="1"/>
  <c r="CB568" i="4" a="1"/>
  <c r="CB568" i="4" s="1"/>
  <c r="CA568" i="4" a="1"/>
  <c r="CA568" i="4" s="1"/>
  <c r="BZ568" i="4" a="1"/>
  <c r="BZ568" i="4" s="1"/>
  <c r="BY568" i="4" a="1"/>
  <c r="BY568" i="4" s="1"/>
  <c r="BX568" i="4"/>
  <c r="BW568" i="4" a="1"/>
  <c r="BW568" i="4" s="1"/>
  <c r="BV568" i="4"/>
  <c r="BU568" i="4" a="1"/>
  <c r="BU568" i="4" s="1"/>
  <c r="BT568" i="4" a="1"/>
  <c r="BT568" i="4" s="1"/>
  <c r="BS568" i="4"/>
  <c r="BR568" i="4" a="1"/>
  <c r="BR568" i="4" s="1"/>
  <c r="BQ568" i="4" a="1"/>
  <c r="BQ568" i="4" s="1"/>
  <c r="BP568" i="4" a="1"/>
  <c r="BP568" i="4" s="1"/>
  <c r="BO568" i="4" a="1"/>
  <c r="BO568" i="4" s="1"/>
  <c r="BN568" i="4" a="1"/>
  <c r="BN568" i="4" s="1"/>
  <c r="BM568" i="4" a="1"/>
  <c r="BM568" i="4" s="1"/>
  <c r="BL568" i="4" a="1"/>
  <c r="BL568" i="4" s="1"/>
  <c r="BK568" i="4"/>
  <c r="BJ568" i="4"/>
  <c r="BI568" i="4" a="1"/>
  <c r="BI568" i="4" s="1"/>
  <c r="BH568" i="4"/>
  <c r="BG568" i="4"/>
  <c r="BF568" i="4"/>
  <c r="BE568" i="4"/>
  <c r="BD568" i="4"/>
  <c r="AX568" i="4"/>
  <c r="AW568" i="4"/>
  <c r="AV568" i="4" a="1"/>
  <c r="AV568" i="4" s="1"/>
  <c r="AU568" i="4"/>
  <c r="AT568" i="4"/>
  <c r="AS568" i="4"/>
  <c r="AR568" i="4"/>
  <c r="AQ568" i="4" a="1"/>
  <c r="AQ568" i="4" s="1"/>
  <c r="AO568" i="4"/>
  <c r="AN568" i="4" a="1"/>
  <c r="AN568" i="4" s="1"/>
  <c r="AM568" i="4"/>
  <c r="AL568" i="4"/>
  <c r="AK568" i="4" a="1"/>
  <c r="AK568" i="4" s="1"/>
  <c r="AJ568" i="4"/>
  <c r="AI568" i="4"/>
  <c r="AG568" i="4"/>
  <c r="AF568" i="4"/>
  <c r="AE568" i="4"/>
  <c r="AD568" i="4"/>
  <c r="AC568" i="4"/>
  <c r="AA568" i="4"/>
  <c r="Y568" i="4"/>
  <c r="W568" i="4"/>
  <c r="V568" i="4"/>
  <c r="U568" i="4"/>
  <c r="R568" i="4"/>
  <c r="Q568" i="4"/>
  <c r="P568" i="4"/>
  <c r="O568" i="4"/>
  <c r="N568" i="4"/>
  <c r="M568" i="4"/>
  <c r="K568" i="4"/>
  <c r="J568" i="4"/>
  <c r="L568" i="4" s="1"/>
  <c r="CE567" i="4"/>
  <c r="CD567" i="4" a="1"/>
  <c r="CD567" i="4" s="1"/>
  <c r="CC567" i="4" a="1"/>
  <c r="CC567" i="4" s="1"/>
  <c r="CB567" i="4" a="1"/>
  <c r="CB567" i="4" s="1"/>
  <c r="CA567" i="4" a="1"/>
  <c r="CA567" i="4" s="1"/>
  <c r="BZ567" i="4" a="1"/>
  <c r="BZ567" i="4" s="1"/>
  <c r="BY567" i="4" a="1"/>
  <c r="BY567" i="4" s="1"/>
  <c r="BX567" i="4"/>
  <c r="BW567" i="4" a="1"/>
  <c r="BW567" i="4" s="1"/>
  <c r="BV567" i="4"/>
  <c r="BU567" i="4" a="1"/>
  <c r="BU567" i="4" s="1"/>
  <c r="BT567" i="4" a="1"/>
  <c r="BT567" i="4" s="1"/>
  <c r="BS567" i="4"/>
  <c r="BR567" i="4" a="1"/>
  <c r="BR567" i="4" s="1"/>
  <c r="BQ567" i="4" a="1"/>
  <c r="BQ567" i="4" s="1"/>
  <c r="BP567" i="4" a="1"/>
  <c r="BP567" i="4" s="1"/>
  <c r="BO567" i="4" a="1"/>
  <c r="BO567" i="4" s="1"/>
  <c r="BN567" i="4" a="1"/>
  <c r="BN567" i="4" s="1"/>
  <c r="BM567" i="4" a="1"/>
  <c r="BM567" i="4" s="1"/>
  <c r="BL567" i="4" a="1"/>
  <c r="BL567" i="4" s="1"/>
  <c r="BK567" i="4"/>
  <c r="BJ567" i="4"/>
  <c r="BI567" i="4" a="1"/>
  <c r="BI567" i="4" s="1"/>
  <c r="BH567" i="4"/>
  <c r="BG567" i="4"/>
  <c r="BF567" i="4"/>
  <c r="BE567" i="4"/>
  <c r="BD567" i="4"/>
  <c r="AX567" i="4"/>
  <c r="AW567" i="4"/>
  <c r="AV567" i="4" a="1"/>
  <c r="AV567" i="4" s="1"/>
  <c r="AU567" i="4"/>
  <c r="AT567" i="4"/>
  <c r="AS567" i="4"/>
  <c r="AR567" i="4"/>
  <c r="AQ567" i="4" a="1"/>
  <c r="AQ567" i="4" s="1"/>
  <c r="AO567" i="4"/>
  <c r="AN567" i="4" a="1"/>
  <c r="AN567" i="4" s="1"/>
  <c r="AM567" i="4"/>
  <c r="AL567" i="4"/>
  <c r="AK567" i="4" a="1"/>
  <c r="AK567" i="4" s="1"/>
  <c r="AJ567" i="4"/>
  <c r="AI567" i="4"/>
  <c r="AG567" i="4"/>
  <c r="AF567" i="4"/>
  <c r="AE567" i="4"/>
  <c r="AD567" i="4"/>
  <c r="AC567" i="4"/>
  <c r="AA567" i="4"/>
  <c r="Y567" i="4"/>
  <c r="W567" i="4"/>
  <c r="V567" i="4"/>
  <c r="U567" i="4"/>
  <c r="R567" i="4"/>
  <c r="Q567" i="4"/>
  <c r="P567" i="4"/>
  <c r="O567" i="4"/>
  <c r="N567" i="4"/>
  <c r="M567" i="4"/>
  <c r="K567" i="4"/>
  <c r="J567" i="4"/>
  <c r="L567" i="4" s="1"/>
  <c r="CE566" i="4"/>
  <c r="CD566" i="4" a="1"/>
  <c r="CD566" i="4" s="1"/>
  <c r="CC566" i="4" a="1"/>
  <c r="CC566" i="4" s="1"/>
  <c r="CB566" i="4" a="1"/>
  <c r="CB566" i="4" s="1"/>
  <c r="CA566" i="4" a="1"/>
  <c r="CA566" i="4" s="1"/>
  <c r="BZ566" i="4" a="1"/>
  <c r="BZ566" i="4" s="1"/>
  <c r="BY566" i="4" a="1"/>
  <c r="BY566" i="4" s="1"/>
  <c r="BX566" i="4"/>
  <c r="BW566" i="4" a="1"/>
  <c r="BW566" i="4" s="1"/>
  <c r="BV566" i="4"/>
  <c r="BU566" i="4" a="1"/>
  <c r="BU566" i="4" s="1"/>
  <c r="BT566" i="4" a="1"/>
  <c r="BT566" i="4" s="1"/>
  <c r="BS566" i="4"/>
  <c r="BR566" i="4" a="1"/>
  <c r="BR566" i="4" s="1"/>
  <c r="BQ566" i="4" a="1"/>
  <c r="BQ566" i="4" s="1"/>
  <c r="BP566" i="4" a="1"/>
  <c r="BP566" i="4" s="1"/>
  <c r="BO566" i="4" a="1"/>
  <c r="BO566" i="4" s="1"/>
  <c r="BN566" i="4" a="1"/>
  <c r="BN566" i="4" s="1"/>
  <c r="BM566" i="4" a="1"/>
  <c r="BM566" i="4" s="1"/>
  <c r="BL566" i="4" a="1"/>
  <c r="BL566" i="4" s="1"/>
  <c r="BK566" i="4"/>
  <c r="BJ566" i="4"/>
  <c r="BI566" i="4" a="1"/>
  <c r="BI566" i="4" s="1"/>
  <c r="BH566" i="4"/>
  <c r="BG566" i="4"/>
  <c r="BF566" i="4"/>
  <c r="BE566" i="4"/>
  <c r="BD566" i="4"/>
  <c r="AX566" i="4"/>
  <c r="AW566" i="4"/>
  <c r="AV566" i="4" a="1"/>
  <c r="AV566" i="4" s="1"/>
  <c r="AU566" i="4"/>
  <c r="AT566" i="4"/>
  <c r="AS566" i="4"/>
  <c r="AR566" i="4"/>
  <c r="AQ566" i="4" a="1"/>
  <c r="AQ566" i="4" s="1"/>
  <c r="AO566" i="4"/>
  <c r="AN566" i="4" a="1"/>
  <c r="AN566" i="4" s="1"/>
  <c r="AM566" i="4"/>
  <c r="AL566" i="4"/>
  <c r="AK566" i="4" a="1"/>
  <c r="AK566" i="4" s="1"/>
  <c r="AJ566" i="4"/>
  <c r="AI566" i="4"/>
  <c r="AG566" i="4"/>
  <c r="AF566" i="4"/>
  <c r="AE566" i="4"/>
  <c r="AD566" i="4"/>
  <c r="AC566" i="4"/>
  <c r="AA566" i="4"/>
  <c r="Y566" i="4"/>
  <c r="W566" i="4"/>
  <c r="V566" i="4"/>
  <c r="U566" i="4"/>
  <c r="R566" i="4"/>
  <c r="Q566" i="4"/>
  <c r="P566" i="4"/>
  <c r="O566" i="4"/>
  <c r="N566" i="4"/>
  <c r="M566" i="4"/>
  <c r="K566" i="4"/>
  <c r="J566" i="4"/>
  <c r="L566" i="4" s="1"/>
  <c r="CE565" i="4"/>
  <c r="CD565" i="4" a="1"/>
  <c r="CD565" i="4" s="1"/>
  <c r="CC565" i="4" a="1"/>
  <c r="CC565" i="4" s="1"/>
  <c r="CB565" i="4" a="1"/>
  <c r="CB565" i="4" s="1"/>
  <c r="CA565" i="4" a="1"/>
  <c r="CA565" i="4" s="1"/>
  <c r="BZ565" i="4" a="1"/>
  <c r="BZ565" i="4" s="1"/>
  <c r="BY565" i="4" a="1"/>
  <c r="BY565" i="4" s="1"/>
  <c r="BX565" i="4"/>
  <c r="BW565" i="4" a="1"/>
  <c r="BW565" i="4" s="1"/>
  <c r="BV565" i="4"/>
  <c r="BU565" i="4" a="1"/>
  <c r="BU565" i="4" s="1"/>
  <c r="BT565" i="4" a="1"/>
  <c r="BT565" i="4" s="1"/>
  <c r="BS565" i="4"/>
  <c r="BR565" i="4" a="1"/>
  <c r="BR565" i="4" s="1"/>
  <c r="BQ565" i="4" a="1"/>
  <c r="BQ565" i="4" s="1"/>
  <c r="BP565" i="4" a="1"/>
  <c r="BP565" i="4" s="1"/>
  <c r="BO565" i="4" a="1"/>
  <c r="BO565" i="4" s="1"/>
  <c r="BN565" i="4" a="1"/>
  <c r="BN565" i="4" s="1"/>
  <c r="BM565" i="4" a="1"/>
  <c r="BM565" i="4" s="1"/>
  <c r="BL565" i="4" a="1"/>
  <c r="BL565" i="4" s="1"/>
  <c r="BK565" i="4"/>
  <c r="BJ565" i="4"/>
  <c r="BI565" i="4" a="1"/>
  <c r="BI565" i="4" s="1"/>
  <c r="BH565" i="4"/>
  <c r="BG565" i="4"/>
  <c r="BF565" i="4"/>
  <c r="BE565" i="4"/>
  <c r="BD565" i="4"/>
  <c r="AX565" i="4"/>
  <c r="AW565" i="4"/>
  <c r="AV565" i="4" a="1"/>
  <c r="AV565" i="4" s="1"/>
  <c r="AU565" i="4"/>
  <c r="AT565" i="4"/>
  <c r="AS565" i="4"/>
  <c r="AR565" i="4"/>
  <c r="AQ565" i="4" a="1"/>
  <c r="AQ565" i="4" s="1"/>
  <c r="AO565" i="4"/>
  <c r="AN565" i="4" a="1"/>
  <c r="AN565" i="4" s="1"/>
  <c r="AM565" i="4"/>
  <c r="AL565" i="4"/>
  <c r="AK565" i="4" a="1"/>
  <c r="AK565" i="4" s="1"/>
  <c r="AJ565" i="4"/>
  <c r="AI565" i="4"/>
  <c r="AG565" i="4"/>
  <c r="AF565" i="4"/>
  <c r="AE565" i="4"/>
  <c r="AD565" i="4"/>
  <c r="AC565" i="4"/>
  <c r="AA565" i="4"/>
  <c r="Y565" i="4"/>
  <c r="W565" i="4"/>
  <c r="V565" i="4"/>
  <c r="U565" i="4"/>
  <c r="R565" i="4"/>
  <c r="Q565" i="4"/>
  <c r="P565" i="4"/>
  <c r="O565" i="4"/>
  <c r="N565" i="4"/>
  <c r="M565" i="4"/>
  <c r="K565" i="4"/>
  <c r="J565" i="4"/>
  <c r="L565" i="4" s="1"/>
  <c r="CE564" i="4"/>
  <c r="CD564" i="4" a="1"/>
  <c r="CD564" i="4" s="1"/>
  <c r="CC564" i="4" a="1"/>
  <c r="CC564" i="4" s="1"/>
  <c r="CB564" i="4" a="1"/>
  <c r="CB564" i="4" s="1"/>
  <c r="CA564" i="4" a="1"/>
  <c r="CA564" i="4" s="1"/>
  <c r="BZ564" i="4" a="1"/>
  <c r="BZ564" i="4" s="1"/>
  <c r="BY564" i="4" a="1"/>
  <c r="BY564" i="4" s="1"/>
  <c r="BX564" i="4"/>
  <c r="BW564" i="4" a="1"/>
  <c r="BW564" i="4" s="1"/>
  <c r="BV564" i="4"/>
  <c r="BU564" i="4" a="1"/>
  <c r="BU564" i="4" s="1"/>
  <c r="BT564" i="4" a="1"/>
  <c r="BT564" i="4" s="1"/>
  <c r="BS564" i="4"/>
  <c r="BR564" i="4" a="1"/>
  <c r="BR564" i="4" s="1"/>
  <c r="BQ564" i="4" a="1"/>
  <c r="BQ564" i="4" s="1"/>
  <c r="BP564" i="4" a="1"/>
  <c r="BP564" i="4" s="1"/>
  <c r="BO564" i="4" a="1"/>
  <c r="BO564" i="4" s="1"/>
  <c r="BN564" i="4" a="1"/>
  <c r="BN564" i="4" s="1"/>
  <c r="BM564" i="4" a="1"/>
  <c r="BM564" i="4" s="1"/>
  <c r="BL564" i="4" a="1"/>
  <c r="BL564" i="4" s="1"/>
  <c r="BK564" i="4"/>
  <c r="BJ564" i="4"/>
  <c r="BI564" i="4" a="1"/>
  <c r="BI564" i="4" s="1"/>
  <c r="BH564" i="4"/>
  <c r="BG564" i="4"/>
  <c r="BF564" i="4"/>
  <c r="BE564" i="4"/>
  <c r="BD564" i="4"/>
  <c r="AX564" i="4"/>
  <c r="AW564" i="4"/>
  <c r="AV564" i="4" a="1"/>
  <c r="AV564" i="4" s="1"/>
  <c r="AU564" i="4"/>
  <c r="AT564" i="4"/>
  <c r="AS564" i="4"/>
  <c r="AR564" i="4"/>
  <c r="AQ564" i="4" a="1"/>
  <c r="AQ564" i="4" s="1"/>
  <c r="AO564" i="4"/>
  <c r="AN564" i="4" a="1"/>
  <c r="AN564" i="4" s="1"/>
  <c r="AM564" i="4"/>
  <c r="AL564" i="4"/>
  <c r="AK564" i="4" a="1"/>
  <c r="AK564" i="4" s="1"/>
  <c r="AJ564" i="4"/>
  <c r="AI564" i="4"/>
  <c r="AG564" i="4"/>
  <c r="AF564" i="4"/>
  <c r="AE564" i="4"/>
  <c r="AD564" i="4"/>
  <c r="AC564" i="4"/>
  <c r="AA564" i="4"/>
  <c r="Y564" i="4"/>
  <c r="W564" i="4"/>
  <c r="V564" i="4"/>
  <c r="U564" i="4"/>
  <c r="R564" i="4"/>
  <c r="Q564" i="4"/>
  <c r="P564" i="4"/>
  <c r="O564" i="4"/>
  <c r="N564" i="4"/>
  <c r="M564" i="4"/>
  <c r="K564" i="4"/>
  <c r="J564" i="4"/>
  <c r="L564" i="4" s="1"/>
  <c r="CE563" i="4"/>
  <c r="CD563" i="4" a="1"/>
  <c r="CD563" i="4" s="1"/>
  <c r="CC563" i="4" a="1"/>
  <c r="CC563" i="4" s="1"/>
  <c r="CB563" i="4" a="1"/>
  <c r="CB563" i="4" s="1"/>
  <c r="CA563" i="4" a="1"/>
  <c r="CA563" i="4" s="1"/>
  <c r="BZ563" i="4" a="1"/>
  <c r="BZ563" i="4" s="1"/>
  <c r="BY563" i="4" a="1"/>
  <c r="BY563" i="4" s="1"/>
  <c r="BX563" i="4"/>
  <c r="BW563" i="4" a="1"/>
  <c r="BW563" i="4" s="1"/>
  <c r="BV563" i="4"/>
  <c r="BU563" i="4" a="1"/>
  <c r="BU563" i="4" s="1"/>
  <c r="BT563" i="4" a="1"/>
  <c r="BT563" i="4" s="1"/>
  <c r="BS563" i="4"/>
  <c r="BR563" i="4" a="1"/>
  <c r="BR563" i="4" s="1"/>
  <c r="BQ563" i="4" a="1"/>
  <c r="BQ563" i="4" s="1"/>
  <c r="BP563" i="4" a="1"/>
  <c r="BP563" i="4" s="1"/>
  <c r="BO563" i="4" a="1"/>
  <c r="BO563" i="4" s="1"/>
  <c r="BN563" i="4" a="1"/>
  <c r="BN563" i="4" s="1"/>
  <c r="BM563" i="4" a="1"/>
  <c r="BM563" i="4" s="1"/>
  <c r="BL563" i="4" a="1"/>
  <c r="BL563" i="4" s="1"/>
  <c r="BK563" i="4"/>
  <c r="BJ563" i="4"/>
  <c r="BI563" i="4" a="1"/>
  <c r="BI563" i="4" s="1"/>
  <c r="BH563" i="4"/>
  <c r="BG563" i="4"/>
  <c r="BF563" i="4"/>
  <c r="BE563" i="4"/>
  <c r="BD563" i="4"/>
  <c r="AX563" i="4"/>
  <c r="AW563" i="4"/>
  <c r="AV563" i="4" a="1"/>
  <c r="AV563" i="4" s="1"/>
  <c r="AU563" i="4"/>
  <c r="AT563" i="4"/>
  <c r="AS563" i="4"/>
  <c r="AR563" i="4"/>
  <c r="AQ563" i="4" a="1"/>
  <c r="AQ563" i="4" s="1"/>
  <c r="AO563" i="4"/>
  <c r="AN563" i="4" a="1"/>
  <c r="AN563" i="4" s="1"/>
  <c r="AM563" i="4"/>
  <c r="AL563" i="4"/>
  <c r="AK563" i="4" a="1"/>
  <c r="AK563" i="4" s="1"/>
  <c r="AJ563" i="4"/>
  <c r="AI563" i="4"/>
  <c r="AG563" i="4"/>
  <c r="AF563" i="4"/>
  <c r="AE563" i="4"/>
  <c r="AD563" i="4"/>
  <c r="AC563" i="4"/>
  <c r="AA563" i="4"/>
  <c r="Y563" i="4"/>
  <c r="W563" i="4"/>
  <c r="V563" i="4"/>
  <c r="U563" i="4"/>
  <c r="R563" i="4"/>
  <c r="Q563" i="4"/>
  <c r="P563" i="4"/>
  <c r="O563" i="4"/>
  <c r="N563" i="4"/>
  <c r="M563" i="4"/>
  <c r="K563" i="4"/>
  <c r="J563" i="4"/>
  <c r="L563" i="4" s="1"/>
  <c r="CE562" i="4"/>
  <c r="CD562" i="4" a="1"/>
  <c r="CD562" i="4" s="1"/>
  <c r="CC562" i="4" a="1"/>
  <c r="CC562" i="4" s="1"/>
  <c r="CB562" i="4" a="1"/>
  <c r="CB562" i="4" s="1"/>
  <c r="CA562" i="4" a="1"/>
  <c r="CA562" i="4" s="1"/>
  <c r="BZ562" i="4" a="1"/>
  <c r="BZ562" i="4" s="1"/>
  <c r="BY562" i="4" a="1"/>
  <c r="BY562" i="4" s="1"/>
  <c r="BX562" i="4"/>
  <c r="BW562" i="4" a="1"/>
  <c r="BW562" i="4" s="1"/>
  <c r="BV562" i="4"/>
  <c r="BU562" i="4" a="1"/>
  <c r="BU562" i="4" s="1"/>
  <c r="BT562" i="4" a="1"/>
  <c r="BT562" i="4" s="1"/>
  <c r="BS562" i="4"/>
  <c r="BR562" i="4" a="1"/>
  <c r="BR562" i="4" s="1"/>
  <c r="BQ562" i="4" a="1"/>
  <c r="BQ562" i="4" s="1"/>
  <c r="BP562" i="4" a="1"/>
  <c r="BP562" i="4" s="1"/>
  <c r="BO562" i="4" a="1"/>
  <c r="BO562" i="4" s="1"/>
  <c r="BN562" i="4" a="1"/>
  <c r="BN562" i="4" s="1"/>
  <c r="BM562" i="4" a="1"/>
  <c r="BM562" i="4" s="1"/>
  <c r="BL562" i="4" a="1"/>
  <c r="BL562" i="4" s="1"/>
  <c r="BK562" i="4"/>
  <c r="BJ562" i="4"/>
  <c r="BI562" i="4" a="1"/>
  <c r="BI562" i="4" s="1"/>
  <c r="BH562" i="4"/>
  <c r="BG562" i="4"/>
  <c r="BF562" i="4"/>
  <c r="BE562" i="4"/>
  <c r="BD562" i="4"/>
  <c r="AX562" i="4"/>
  <c r="AW562" i="4"/>
  <c r="AV562" i="4" a="1"/>
  <c r="AV562" i="4" s="1"/>
  <c r="AU562" i="4"/>
  <c r="AT562" i="4"/>
  <c r="AS562" i="4"/>
  <c r="AR562" i="4"/>
  <c r="AQ562" i="4" a="1"/>
  <c r="AQ562" i="4" s="1"/>
  <c r="AO562" i="4"/>
  <c r="AN562" i="4" a="1"/>
  <c r="AN562" i="4" s="1"/>
  <c r="AM562" i="4"/>
  <c r="AL562" i="4"/>
  <c r="AK562" i="4" a="1"/>
  <c r="AK562" i="4" s="1"/>
  <c r="AJ562" i="4"/>
  <c r="AI562" i="4"/>
  <c r="AG562" i="4"/>
  <c r="AF562" i="4"/>
  <c r="AE562" i="4"/>
  <c r="AD562" i="4"/>
  <c r="AC562" i="4"/>
  <c r="AA562" i="4"/>
  <c r="Y562" i="4"/>
  <c r="W562" i="4"/>
  <c r="V562" i="4"/>
  <c r="U562" i="4"/>
  <c r="R562" i="4"/>
  <c r="Q562" i="4"/>
  <c r="P562" i="4"/>
  <c r="O562" i="4"/>
  <c r="N562" i="4"/>
  <c r="M562" i="4"/>
  <c r="K562" i="4"/>
  <c r="J562" i="4"/>
  <c r="L562" i="4" s="1"/>
  <c r="CE561" i="4"/>
  <c r="CD561" i="4" a="1"/>
  <c r="CD561" i="4" s="1"/>
  <c r="CC561" i="4" a="1"/>
  <c r="CC561" i="4" s="1"/>
  <c r="CB561" i="4" a="1"/>
  <c r="CB561" i="4" s="1"/>
  <c r="CA561" i="4" a="1"/>
  <c r="CA561" i="4" s="1"/>
  <c r="BZ561" i="4" a="1"/>
  <c r="BZ561" i="4" s="1"/>
  <c r="BY561" i="4" a="1"/>
  <c r="BY561" i="4" s="1"/>
  <c r="BX561" i="4"/>
  <c r="BW561" i="4" a="1"/>
  <c r="BW561" i="4" s="1"/>
  <c r="BV561" i="4"/>
  <c r="BU561" i="4" a="1"/>
  <c r="BU561" i="4" s="1"/>
  <c r="BT561" i="4" a="1"/>
  <c r="BT561" i="4" s="1"/>
  <c r="BS561" i="4"/>
  <c r="BR561" i="4" a="1"/>
  <c r="BR561" i="4" s="1"/>
  <c r="BQ561" i="4" a="1"/>
  <c r="BQ561" i="4" s="1"/>
  <c r="BP561" i="4" a="1"/>
  <c r="BP561" i="4" s="1"/>
  <c r="BO561" i="4" a="1"/>
  <c r="BO561" i="4" s="1"/>
  <c r="BN561" i="4" a="1"/>
  <c r="BN561" i="4" s="1"/>
  <c r="BM561" i="4" a="1"/>
  <c r="BM561" i="4" s="1"/>
  <c r="BL561" i="4" a="1"/>
  <c r="BL561" i="4" s="1"/>
  <c r="BK561" i="4"/>
  <c r="BJ561" i="4"/>
  <c r="BI561" i="4" a="1"/>
  <c r="BI561" i="4" s="1"/>
  <c r="BH561" i="4"/>
  <c r="BG561" i="4"/>
  <c r="BF561" i="4"/>
  <c r="BE561" i="4"/>
  <c r="BD561" i="4"/>
  <c r="AX561" i="4"/>
  <c r="AW561" i="4"/>
  <c r="AV561" i="4" a="1"/>
  <c r="AV561" i="4" s="1"/>
  <c r="AU561" i="4"/>
  <c r="AT561" i="4"/>
  <c r="AS561" i="4"/>
  <c r="AR561" i="4"/>
  <c r="AQ561" i="4" a="1"/>
  <c r="AQ561" i="4" s="1"/>
  <c r="AO561" i="4"/>
  <c r="AN561" i="4" a="1"/>
  <c r="AN561" i="4" s="1"/>
  <c r="AM561" i="4"/>
  <c r="AL561" i="4"/>
  <c r="AK561" i="4" a="1"/>
  <c r="AK561" i="4" s="1"/>
  <c r="AJ561" i="4"/>
  <c r="AI561" i="4"/>
  <c r="AG561" i="4"/>
  <c r="AF561" i="4"/>
  <c r="AE561" i="4"/>
  <c r="AD561" i="4"/>
  <c r="AC561" i="4"/>
  <c r="AA561" i="4"/>
  <c r="Y561" i="4"/>
  <c r="W561" i="4"/>
  <c r="V561" i="4"/>
  <c r="U561" i="4"/>
  <c r="R561" i="4"/>
  <c r="Q561" i="4"/>
  <c r="P561" i="4"/>
  <c r="O561" i="4"/>
  <c r="N561" i="4"/>
  <c r="M561" i="4"/>
  <c r="K561" i="4"/>
  <c r="J561" i="4"/>
  <c r="L561" i="4" s="1"/>
  <c r="CE560" i="4"/>
  <c r="CD560" i="4" a="1"/>
  <c r="CD560" i="4" s="1"/>
  <c r="CC560" i="4" a="1"/>
  <c r="CC560" i="4" s="1"/>
  <c r="CB560" i="4" a="1"/>
  <c r="CB560" i="4" s="1"/>
  <c r="CA560" i="4" a="1"/>
  <c r="CA560" i="4" s="1"/>
  <c r="BZ560" i="4" a="1"/>
  <c r="BZ560" i="4" s="1"/>
  <c r="BY560" i="4" a="1"/>
  <c r="BY560" i="4" s="1"/>
  <c r="BX560" i="4"/>
  <c r="BW560" i="4" a="1"/>
  <c r="BW560" i="4" s="1"/>
  <c r="BV560" i="4"/>
  <c r="BU560" i="4" a="1"/>
  <c r="BU560" i="4" s="1"/>
  <c r="BT560" i="4" a="1"/>
  <c r="BT560" i="4" s="1"/>
  <c r="BS560" i="4"/>
  <c r="BR560" i="4" a="1"/>
  <c r="BR560" i="4" s="1"/>
  <c r="BQ560" i="4" a="1"/>
  <c r="BQ560" i="4" s="1"/>
  <c r="BP560" i="4" a="1"/>
  <c r="BP560" i="4" s="1"/>
  <c r="BO560" i="4" a="1"/>
  <c r="BO560" i="4" s="1"/>
  <c r="BN560" i="4" a="1"/>
  <c r="BN560" i="4" s="1"/>
  <c r="BM560" i="4" a="1"/>
  <c r="BM560" i="4" s="1"/>
  <c r="BL560" i="4" a="1"/>
  <c r="BL560" i="4" s="1"/>
  <c r="BK560" i="4"/>
  <c r="BJ560" i="4"/>
  <c r="BI560" i="4" a="1"/>
  <c r="BI560" i="4" s="1"/>
  <c r="BH560" i="4"/>
  <c r="BG560" i="4"/>
  <c r="BF560" i="4"/>
  <c r="BE560" i="4"/>
  <c r="BD560" i="4"/>
  <c r="AX560" i="4"/>
  <c r="AW560" i="4"/>
  <c r="AV560" i="4" a="1"/>
  <c r="AV560" i="4" s="1"/>
  <c r="AU560" i="4"/>
  <c r="AT560" i="4"/>
  <c r="AS560" i="4"/>
  <c r="AR560" i="4"/>
  <c r="AQ560" i="4" a="1"/>
  <c r="AQ560" i="4" s="1"/>
  <c r="AO560" i="4"/>
  <c r="AN560" i="4" a="1"/>
  <c r="AN560" i="4" s="1"/>
  <c r="AM560" i="4"/>
  <c r="AL560" i="4"/>
  <c r="AK560" i="4" a="1"/>
  <c r="AK560" i="4" s="1"/>
  <c r="AJ560" i="4"/>
  <c r="AI560" i="4"/>
  <c r="AG560" i="4"/>
  <c r="AF560" i="4"/>
  <c r="AE560" i="4"/>
  <c r="AD560" i="4"/>
  <c r="AC560" i="4"/>
  <c r="AA560" i="4"/>
  <c r="Y560" i="4"/>
  <c r="W560" i="4"/>
  <c r="V560" i="4"/>
  <c r="U560" i="4"/>
  <c r="R560" i="4"/>
  <c r="Q560" i="4"/>
  <c r="P560" i="4"/>
  <c r="O560" i="4"/>
  <c r="N560" i="4"/>
  <c r="M560" i="4"/>
  <c r="K560" i="4"/>
  <c r="J560" i="4"/>
  <c r="L560" i="4" s="1"/>
  <c r="CE559" i="4"/>
  <c r="CD559" i="4" a="1"/>
  <c r="CD559" i="4" s="1"/>
  <c r="CC559" i="4" a="1"/>
  <c r="CC559" i="4" s="1"/>
  <c r="CB559" i="4" a="1"/>
  <c r="CB559" i="4" s="1"/>
  <c r="CA559" i="4" a="1"/>
  <c r="CA559" i="4" s="1"/>
  <c r="BZ559" i="4" a="1"/>
  <c r="BZ559" i="4" s="1"/>
  <c r="BY559" i="4" a="1"/>
  <c r="BY559" i="4" s="1"/>
  <c r="BX559" i="4"/>
  <c r="BW559" i="4" a="1"/>
  <c r="BW559" i="4" s="1"/>
  <c r="BV559" i="4"/>
  <c r="BU559" i="4" a="1"/>
  <c r="BU559" i="4" s="1"/>
  <c r="BT559" i="4" a="1"/>
  <c r="BT559" i="4" s="1"/>
  <c r="BS559" i="4"/>
  <c r="BR559" i="4" a="1"/>
  <c r="BR559" i="4" s="1"/>
  <c r="BQ559" i="4" a="1"/>
  <c r="BQ559" i="4" s="1"/>
  <c r="BP559" i="4" a="1"/>
  <c r="BP559" i="4" s="1"/>
  <c r="BO559" i="4" a="1"/>
  <c r="BO559" i="4" s="1"/>
  <c r="BN559" i="4" a="1"/>
  <c r="BN559" i="4" s="1"/>
  <c r="BM559" i="4" a="1"/>
  <c r="BM559" i="4" s="1"/>
  <c r="BL559" i="4" a="1"/>
  <c r="BL559" i="4" s="1"/>
  <c r="BK559" i="4"/>
  <c r="BJ559" i="4"/>
  <c r="BI559" i="4" a="1"/>
  <c r="BI559" i="4" s="1"/>
  <c r="BH559" i="4"/>
  <c r="BG559" i="4"/>
  <c r="BF559" i="4"/>
  <c r="BE559" i="4"/>
  <c r="BD559" i="4"/>
  <c r="AX559" i="4"/>
  <c r="AW559" i="4"/>
  <c r="AV559" i="4" a="1"/>
  <c r="AV559" i="4" s="1"/>
  <c r="AU559" i="4"/>
  <c r="AT559" i="4"/>
  <c r="AS559" i="4"/>
  <c r="AR559" i="4"/>
  <c r="AQ559" i="4" a="1"/>
  <c r="AQ559" i="4" s="1"/>
  <c r="AO559" i="4"/>
  <c r="AN559" i="4" a="1"/>
  <c r="AN559" i="4" s="1"/>
  <c r="AM559" i="4"/>
  <c r="AL559" i="4"/>
  <c r="AK559" i="4" a="1"/>
  <c r="AK559" i="4" s="1"/>
  <c r="AJ559" i="4"/>
  <c r="AI559" i="4"/>
  <c r="AG559" i="4"/>
  <c r="AF559" i="4"/>
  <c r="AE559" i="4"/>
  <c r="AD559" i="4"/>
  <c r="AC559" i="4"/>
  <c r="AA559" i="4"/>
  <c r="Y559" i="4"/>
  <c r="W559" i="4"/>
  <c r="V559" i="4"/>
  <c r="U559" i="4"/>
  <c r="R559" i="4"/>
  <c r="Q559" i="4"/>
  <c r="P559" i="4"/>
  <c r="O559" i="4"/>
  <c r="N559" i="4"/>
  <c r="M559" i="4"/>
  <c r="K559" i="4"/>
  <c r="J559" i="4"/>
  <c r="L559" i="4" s="1"/>
  <c r="CE558" i="4"/>
  <c r="CD558" i="4" a="1"/>
  <c r="CD558" i="4" s="1"/>
  <c r="CC558" i="4" a="1"/>
  <c r="CC558" i="4" s="1"/>
  <c r="CB558" i="4" a="1"/>
  <c r="CB558" i="4" s="1"/>
  <c r="CA558" i="4" a="1"/>
  <c r="CA558" i="4" s="1"/>
  <c r="BZ558" i="4" a="1"/>
  <c r="BZ558" i="4" s="1"/>
  <c r="BY558" i="4" a="1"/>
  <c r="BY558" i="4" s="1"/>
  <c r="BX558" i="4"/>
  <c r="BW558" i="4" a="1"/>
  <c r="BW558" i="4" s="1"/>
  <c r="BV558" i="4"/>
  <c r="BU558" i="4" a="1"/>
  <c r="BU558" i="4" s="1"/>
  <c r="BT558" i="4" a="1"/>
  <c r="BT558" i="4" s="1"/>
  <c r="BS558" i="4"/>
  <c r="BR558" i="4" a="1"/>
  <c r="BR558" i="4" s="1"/>
  <c r="BQ558" i="4" a="1"/>
  <c r="BQ558" i="4" s="1"/>
  <c r="BP558" i="4" a="1"/>
  <c r="BP558" i="4" s="1"/>
  <c r="BO558" i="4" a="1"/>
  <c r="BO558" i="4" s="1"/>
  <c r="BN558" i="4" a="1"/>
  <c r="BN558" i="4" s="1"/>
  <c r="BM558" i="4" a="1"/>
  <c r="BM558" i="4" s="1"/>
  <c r="BL558" i="4" a="1"/>
  <c r="BL558" i="4" s="1"/>
  <c r="BK558" i="4"/>
  <c r="BJ558" i="4"/>
  <c r="BI558" i="4" a="1"/>
  <c r="BI558" i="4" s="1"/>
  <c r="BH558" i="4"/>
  <c r="BG558" i="4"/>
  <c r="BF558" i="4"/>
  <c r="BE558" i="4"/>
  <c r="BD558" i="4"/>
  <c r="AX558" i="4"/>
  <c r="AW558" i="4"/>
  <c r="AV558" i="4" a="1"/>
  <c r="AV558" i="4" s="1"/>
  <c r="AU558" i="4"/>
  <c r="AT558" i="4"/>
  <c r="AS558" i="4"/>
  <c r="AR558" i="4"/>
  <c r="AQ558" i="4" a="1"/>
  <c r="AQ558" i="4" s="1"/>
  <c r="AO558" i="4"/>
  <c r="AN558" i="4" a="1"/>
  <c r="AN558" i="4" s="1"/>
  <c r="AM558" i="4"/>
  <c r="AL558" i="4"/>
  <c r="AK558" i="4" a="1"/>
  <c r="AK558" i="4" s="1"/>
  <c r="AJ558" i="4"/>
  <c r="AI558" i="4"/>
  <c r="AG558" i="4"/>
  <c r="AF558" i="4"/>
  <c r="AE558" i="4"/>
  <c r="AD558" i="4"/>
  <c r="AC558" i="4"/>
  <c r="AA558" i="4"/>
  <c r="Y558" i="4"/>
  <c r="W558" i="4"/>
  <c r="V558" i="4"/>
  <c r="U558" i="4"/>
  <c r="R558" i="4"/>
  <c r="Q558" i="4"/>
  <c r="P558" i="4"/>
  <c r="O558" i="4"/>
  <c r="N558" i="4"/>
  <c r="M558" i="4"/>
  <c r="K558" i="4"/>
  <c r="J558" i="4"/>
  <c r="L558" i="4" s="1"/>
  <c r="CE557" i="4"/>
  <c r="CD557" i="4" a="1"/>
  <c r="CD557" i="4" s="1"/>
  <c r="CC557" i="4" a="1"/>
  <c r="CC557" i="4" s="1"/>
  <c r="CB557" i="4" a="1"/>
  <c r="CB557" i="4" s="1"/>
  <c r="CA557" i="4" a="1"/>
  <c r="CA557" i="4" s="1"/>
  <c r="BZ557" i="4" a="1"/>
  <c r="BZ557" i="4" s="1"/>
  <c r="BY557" i="4" a="1"/>
  <c r="BY557" i="4" s="1"/>
  <c r="BX557" i="4"/>
  <c r="BW557" i="4" a="1"/>
  <c r="BW557" i="4" s="1"/>
  <c r="BV557" i="4"/>
  <c r="BU557" i="4" a="1"/>
  <c r="BU557" i="4" s="1"/>
  <c r="BT557" i="4" a="1"/>
  <c r="BT557" i="4" s="1"/>
  <c r="BS557" i="4"/>
  <c r="BR557" i="4" a="1"/>
  <c r="BR557" i="4" s="1"/>
  <c r="BQ557" i="4" a="1"/>
  <c r="BQ557" i="4" s="1"/>
  <c r="BP557" i="4" a="1"/>
  <c r="BP557" i="4" s="1"/>
  <c r="BO557" i="4" a="1"/>
  <c r="BO557" i="4" s="1"/>
  <c r="BN557" i="4" a="1"/>
  <c r="BN557" i="4" s="1"/>
  <c r="BM557" i="4" a="1"/>
  <c r="BM557" i="4" s="1"/>
  <c r="BL557" i="4" a="1"/>
  <c r="BL557" i="4" s="1"/>
  <c r="BK557" i="4"/>
  <c r="BJ557" i="4"/>
  <c r="BI557" i="4" a="1"/>
  <c r="BI557" i="4" s="1"/>
  <c r="BH557" i="4"/>
  <c r="BG557" i="4"/>
  <c r="BF557" i="4"/>
  <c r="BE557" i="4"/>
  <c r="BD557" i="4"/>
  <c r="AX557" i="4"/>
  <c r="AW557" i="4"/>
  <c r="AV557" i="4" a="1"/>
  <c r="AV557" i="4" s="1"/>
  <c r="AU557" i="4"/>
  <c r="AT557" i="4"/>
  <c r="AS557" i="4"/>
  <c r="AR557" i="4"/>
  <c r="AQ557" i="4" a="1"/>
  <c r="AQ557" i="4" s="1"/>
  <c r="AO557" i="4"/>
  <c r="AN557" i="4" a="1"/>
  <c r="AN557" i="4" s="1"/>
  <c r="AM557" i="4"/>
  <c r="AL557" i="4"/>
  <c r="AK557" i="4" a="1"/>
  <c r="AK557" i="4" s="1"/>
  <c r="AJ557" i="4"/>
  <c r="AI557" i="4"/>
  <c r="AG557" i="4"/>
  <c r="AF557" i="4"/>
  <c r="AE557" i="4"/>
  <c r="AD557" i="4"/>
  <c r="AC557" i="4"/>
  <c r="AA557" i="4"/>
  <c r="Y557" i="4"/>
  <c r="W557" i="4"/>
  <c r="V557" i="4"/>
  <c r="U557" i="4"/>
  <c r="R557" i="4"/>
  <c r="Q557" i="4"/>
  <c r="P557" i="4"/>
  <c r="O557" i="4"/>
  <c r="N557" i="4"/>
  <c r="M557" i="4"/>
  <c r="K557" i="4"/>
  <c r="J557" i="4"/>
  <c r="L557" i="4" s="1"/>
  <c r="CE556" i="4"/>
  <c r="CD556" i="4" a="1"/>
  <c r="CD556" i="4" s="1"/>
  <c r="CC556" i="4" a="1"/>
  <c r="CC556" i="4" s="1"/>
  <c r="CB556" i="4" a="1"/>
  <c r="CB556" i="4" s="1"/>
  <c r="CA556" i="4" a="1"/>
  <c r="CA556" i="4" s="1"/>
  <c r="BZ556" i="4" a="1"/>
  <c r="BZ556" i="4" s="1"/>
  <c r="BY556" i="4" a="1"/>
  <c r="BY556" i="4" s="1"/>
  <c r="BX556" i="4"/>
  <c r="BW556" i="4" a="1"/>
  <c r="BW556" i="4" s="1"/>
  <c r="BV556" i="4"/>
  <c r="BU556" i="4" a="1"/>
  <c r="BU556" i="4" s="1"/>
  <c r="BT556" i="4" a="1"/>
  <c r="BT556" i="4" s="1"/>
  <c r="BS556" i="4"/>
  <c r="BR556" i="4" a="1"/>
  <c r="BR556" i="4" s="1"/>
  <c r="BQ556" i="4" a="1"/>
  <c r="BQ556" i="4" s="1"/>
  <c r="BP556" i="4" a="1"/>
  <c r="BP556" i="4" s="1"/>
  <c r="BO556" i="4" a="1"/>
  <c r="BO556" i="4" s="1"/>
  <c r="BN556" i="4" a="1"/>
  <c r="BN556" i="4" s="1"/>
  <c r="BM556" i="4" a="1"/>
  <c r="BM556" i="4" s="1"/>
  <c r="BL556" i="4" a="1"/>
  <c r="BL556" i="4" s="1"/>
  <c r="BK556" i="4"/>
  <c r="BJ556" i="4"/>
  <c r="BI556" i="4" a="1"/>
  <c r="BI556" i="4" s="1"/>
  <c r="BH556" i="4"/>
  <c r="BG556" i="4"/>
  <c r="BF556" i="4"/>
  <c r="BE556" i="4"/>
  <c r="BD556" i="4"/>
  <c r="AX556" i="4"/>
  <c r="AW556" i="4"/>
  <c r="AV556" i="4" a="1"/>
  <c r="AV556" i="4" s="1"/>
  <c r="AU556" i="4"/>
  <c r="AT556" i="4"/>
  <c r="AS556" i="4"/>
  <c r="AR556" i="4"/>
  <c r="AQ556" i="4" a="1"/>
  <c r="AQ556" i="4" s="1"/>
  <c r="AO556" i="4"/>
  <c r="AN556" i="4" a="1"/>
  <c r="AN556" i="4" s="1"/>
  <c r="AM556" i="4"/>
  <c r="AL556" i="4"/>
  <c r="AK556" i="4" a="1"/>
  <c r="AK556" i="4" s="1"/>
  <c r="AJ556" i="4"/>
  <c r="AI556" i="4"/>
  <c r="AG556" i="4"/>
  <c r="AF556" i="4"/>
  <c r="AE556" i="4"/>
  <c r="AD556" i="4"/>
  <c r="AC556" i="4"/>
  <c r="AA556" i="4"/>
  <c r="Y556" i="4"/>
  <c r="W556" i="4"/>
  <c r="V556" i="4"/>
  <c r="U556" i="4"/>
  <c r="R556" i="4"/>
  <c r="Q556" i="4"/>
  <c r="P556" i="4"/>
  <c r="O556" i="4"/>
  <c r="N556" i="4"/>
  <c r="M556" i="4"/>
  <c r="K556" i="4"/>
  <c r="J556" i="4"/>
  <c r="L556" i="4" s="1"/>
  <c r="CE555" i="4"/>
  <c r="CD555" i="4" a="1"/>
  <c r="CD555" i="4" s="1"/>
  <c r="CC555" i="4" a="1"/>
  <c r="CC555" i="4" s="1"/>
  <c r="CB555" i="4" a="1"/>
  <c r="CB555" i="4" s="1"/>
  <c r="CA555" i="4" a="1"/>
  <c r="CA555" i="4" s="1"/>
  <c r="BZ555" i="4" a="1"/>
  <c r="BZ555" i="4" s="1"/>
  <c r="BY555" i="4" a="1"/>
  <c r="BY555" i="4" s="1"/>
  <c r="BX555" i="4"/>
  <c r="BW555" i="4" a="1"/>
  <c r="BW555" i="4" s="1"/>
  <c r="BV555" i="4"/>
  <c r="BU555" i="4" a="1"/>
  <c r="BU555" i="4" s="1"/>
  <c r="BT555" i="4" a="1"/>
  <c r="BT555" i="4" s="1"/>
  <c r="BS555" i="4"/>
  <c r="BR555" i="4" a="1"/>
  <c r="BR555" i="4" s="1"/>
  <c r="BQ555" i="4" a="1"/>
  <c r="BQ555" i="4" s="1"/>
  <c r="BP555" i="4" a="1"/>
  <c r="BP555" i="4" s="1"/>
  <c r="BO555" i="4" a="1"/>
  <c r="BO555" i="4" s="1"/>
  <c r="BN555" i="4" a="1"/>
  <c r="BN555" i="4" s="1"/>
  <c r="BM555" i="4" a="1"/>
  <c r="BM555" i="4" s="1"/>
  <c r="BL555" i="4" a="1"/>
  <c r="BL555" i="4" s="1"/>
  <c r="BK555" i="4"/>
  <c r="BJ555" i="4"/>
  <c r="BI555" i="4" a="1"/>
  <c r="BI555" i="4" s="1"/>
  <c r="BH555" i="4"/>
  <c r="BG555" i="4"/>
  <c r="BF555" i="4"/>
  <c r="BE555" i="4"/>
  <c r="BD555" i="4"/>
  <c r="AX555" i="4"/>
  <c r="AW555" i="4"/>
  <c r="AV555" i="4" a="1"/>
  <c r="AV555" i="4" s="1"/>
  <c r="AU555" i="4"/>
  <c r="AT555" i="4"/>
  <c r="AS555" i="4"/>
  <c r="AR555" i="4"/>
  <c r="AQ555" i="4" a="1"/>
  <c r="AQ555" i="4" s="1"/>
  <c r="AO555" i="4"/>
  <c r="AN555" i="4" a="1"/>
  <c r="AN555" i="4" s="1"/>
  <c r="AM555" i="4"/>
  <c r="AL555" i="4"/>
  <c r="AK555" i="4" a="1"/>
  <c r="AK555" i="4" s="1"/>
  <c r="AJ555" i="4"/>
  <c r="AI555" i="4"/>
  <c r="AG555" i="4"/>
  <c r="AF555" i="4"/>
  <c r="AE555" i="4"/>
  <c r="AD555" i="4"/>
  <c r="AC555" i="4"/>
  <c r="AA555" i="4"/>
  <c r="Y555" i="4"/>
  <c r="W555" i="4"/>
  <c r="V555" i="4"/>
  <c r="U555" i="4"/>
  <c r="R555" i="4"/>
  <c r="Q555" i="4"/>
  <c r="P555" i="4"/>
  <c r="O555" i="4"/>
  <c r="N555" i="4"/>
  <c r="M555" i="4"/>
  <c r="K555" i="4"/>
  <c r="J555" i="4"/>
  <c r="L555" i="4" s="1"/>
  <c r="CE554" i="4"/>
  <c r="CD554" i="4" a="1"/>
  <c r="CD554" i="4" s="1"/>
  <c r="CC554" i="4" a="1"/>
  <c r="CC554" i="4" s="1"/>
  <c r="CB554" i="4" a="1"/>
  <c r="CB554" i="4" s="1"/>
  <c r="CA554" i="4" a="1"/>
  <c r="CA554" i="4" s="1"/>
  <c r="BZ554" i="4" a="1"/>
  <c r="BZ554" i="4" s="1"/>
  <c r="BY554" i="4" a="1"/>
  <c r="BY554" i="4" s="1"/>
  <c r="BX554" i="4"/>
  <c r="BW554" i="4" a="1"/>
  <c r="BW554" i="4" s="1"/>
  <c r="BV554" i="4"/>
  <c r="BU554" i="4" a="1"/>
  <c r="BU554" i="4" s="1"/>
  <c r="BT554" i="4" a="1"/>
  <c r="BT554" i="4" s="1"/>
  <c r="BS554" i="4"/>
  <c r="BR554" i="4" a="1"/>
  <c r="BR554" i="4" s="1"/>
  <c r="BQ554" i="4" a="1"/>
  <c r="BQ554" i="4" s="1"/>
  <c r="BP554" i="4" a="1"/>
  <c r="BP554" i="4" s="1"/>
  <c r="BO554" i="4" a="1"/>
  <c r="BO554" i="4" s="1"/>
  <c r="BN554" i="4" a="1"/>
  <c r="BN554" i="4" s="1"/>
  <c r="BM554" i="4" a="1"/>
  <c r="BM554" i="4" s="1"/>
  <c r="BL554" i="4" a="1"/>
  <c r="BL554" i="4" s="1"/>
  <c r="BK554" i="4"/>
  <c r="BJ554" i="4"/>
  <c r="BI554" i="4" a="1"/>
  <c r="BI554" i="4" s="1"/>
  <c r="BH554" i="4"/>
  <c r="BG554" i="4"/>
  <c r="BF554" i="4"/>
  <c r="BE554" i="4"/>
  <c r="BD554" i="4"/>
  <c r="AX554" i="4"/>
  <c r="AW554" i="4"/>
  <c r="AV554" i="4" a="1"/>
  <c r="AV554" i="4" s="1"/>
  <c r="AU554" i="4"/>
  <c r="AT554" i="4"/>
  <c r="AS554" i="4"/>
  <c r="AR554" i="4"/>
  <c r="AQ554" i="4" a="1"/>
  <c r="AQ554" i="4" s="1"/>
  <c r="AO554" i="4"/>
  <c r="AN554" i="4" a="1"/>
  <c r="AN554" i="4" s="1"/>
  <c r="AM554" i="4"/>
  <c r="AL554" i="4"/>
  <c r="AK554" i="4" a="1"/>
  <c r="AK554" i="4" s="1"/>
  <c r="AJ554" i="4"/>
  <c r="AI554" i="4"/>
  <c r="AG554" i="4"/>
  <c r="AF554" i="4"/>
  <c r="AE554" i="4"/>
  <c r="AD554" i="4"/>
  <c r="AC554" i="4"/>
  <c r="AA554" i="4"/>
  <c r="Y554" i="4"/>
  <c r="W554" i="4"/>
  <c r="V554" i="4"/>
  <c r="U554" i="4"/>
  <c r="R554" i="4"/>
  <c r="Q554" i="4"/>
  <c r="P554" i="4"/>
  <c r="O554" i="4"/>
  <c r="N554" i="4"/>
  <c r="M554" i="4"/>
  <c r="K554" i="4"/>
  <c r="J554" i="4"/>
  <c r="L554" i="4" s="1"/>
  <c r="CE553" i="4"/>
  <c r="CD553" i="4" a="1"/>
  <c r="CD553" i="4" s="1"/>
  <c r="CC553" i="4" a="1"/>
  <c r="CC553" i="4" s="1"/>
  <c r="CB553" i="4" a="1"/>
  <c r="CB553" i="4" s="1"/>
  <c r="CA553" i="4" a="1"/>
  <c r="CA553" i="4" s="1"/>
  <c r="BZ553" i="4" a="1"/>
  <c r="BZ553" i="4" s="1"/>
  <c r="BY553" i="4" a="1"/>
  <c r="BY553" i="4" s="1"/>
  <c r="BX553" i="4"/>
  <c r="BW553" i="4" a="1"/>
  <c r="BW553" i="4" s="1"/>
  <c r="BV553" i="4"/>
  <c r="BU553" i="4" a="1"/>
  <c r="BU553" i="4" s="1"/>
  <c r="BT553" i="4" a="1"/>
  <c r="BT553" i="4" s="1"/>
  <c r="BS553" i="4"/>
  <c r="BR553" i="4" a="1"/>
  <c r="BR553" i="4" s="1"/>
  <c r="BQ553" i="4" a="1"/>
  <c r="BQ553" i="4" s="1"/>
  <c r="BP553" i="4" a="1"/>
  <c r="BP553" i="4" s="1"/>
  <c r="BO553" i="4" a="1"/>
  <c r="BO553" i="4" s="1"/>
  <c r="BN553" i="4" a="1"/>
  <c r="BN553" i="4" s="1"/>
  <c r="BM553" i="4" a="1"/>
  <c r="BM553" i="4" s="1"/>
  <c r="BL553" i="4" a="1"/>
  <c r="BL553" i="4" s="1"/>
  <c r="BK553" i="4"/>
  <c r="BJ553" i="4"/>
  <c r="BI553" i="4" a="1"/>
  <c r="BI553" i="4" s="1"/>
  <c r="BH553" i="4"/>
  <c r="BG553" i="4"/>
  <c r="BF553" i="4"/>
  <c r="BE553" i="4"/>
  <c r="BD553" i="4"/>
  <c r="AX553" i="4"/>
  <c r="AW553" i="4"/>
  <c r="AV553" i="4" a="1"/>
  <c r="AV553" i="4" s="1"/>
  <c r="AU553" i="4"/>
  <c r="AT553" i="4"/>
  <c r="AS553" i="4"/>
  <c r="AR553" i="4"/>
  <c r="AQ553" i="4" a="1"/>
  <c r="AQ553" i="4" s="1"/>
  <c r="AO553" i="4"/>
  <c r="AN553" i="4" a="1"/>
  <c r="AN553" i="4" s="1"/>
  <c r="AM553" i="4"/>
  <c r="AL553" i="4"/>
  <c r="AK553" i="4" a="1"/>
  <c r="AK553" i="4" s="1"/>
  <c r="AJ553" i="4"/>
  <c r="AI553" i="4"/>
  <c r="AG553" i="4"/>
  <c r="AF553" i="4"/>
  <c r="AE553" i="4"/>
  <c r="AD553" i="4"/>
  <c r="AC553" i="4"/>
  <c r="AA553" i="4"/>
  <c r="Y553" i="4"/>
  <c r="W553" i="4"/>
  <c r="V553" i="4"/>
  <c r="U553" i="4"/>
  <c r="R553" i="4"/>
  <c r="Q553" i="4"/>
  <c r="P553" i="4"/>
  <c r="O553" i="4"/>
  <c r="N553" i="4"/>
  <c r="M553" i="4"/>
  <c r="K553" i="4"/>
  <c r="J553" i="4"/>
  <c r="L553" i="4" s="1"/>
  <c r="CE552" i="4"/>
  <c r="CD552" i="4" a="1"/>
  <c r="CD552" i="4" s="1"/>
  <c r="CC552" i="4" a="1"/>
  <c r="CC552" i="4" s="1"/>
  <c r="CB552" i="4" a="1"/>
  <c r="CB552" i="4" s="1"/>
  <c r="CA552" i="4" a="1"/>
  <c r="CA552" i="4" s="1"/>
  <c r="BZ552" i="4" a="1"/>
  <c r="BZ552" i="4" s="1"/>
  <c r="BY552" i="4" a="1"/>
  <c r="BY552" i="4" s="1"/>
  <c r="BX552" i="4"/>
  <c r="BW552" i="4" a="1"/>
  <c r="BW552" i="4" s="1"/>
  <c r="BV552" i="4"/>
  <c r="BU552" i="4" a="1"/>
  <c r="BU552" i="4" s="1"/>
  <c r="BT552" i="4" a="1"/>
  <c r="BT552" i="4" s="1"/>
  <c r="BS552" i="4"/>
  <c r="BR552" i="4" a="1"/>
  <c r="BR552" i="4" s="1"/>
  <c r="BQ552" i="4" a="1"/>
  <c r="BQ552" i="4" s="1"/>
  <c r="BP552" i="4" a="1"/>
  <c r="BP552" i="4" s="1"/>
  <c r="BO552" i="4" a="1"/>
  <c r="BO552" i="4" s="1"/>
  <c r="BN552" i="4" a="1"/>
  <c r="BN552" i="4" s="1"/>
  <c r="BM552" i="4" a="1"/>
  <c r="BM552" i="4" s="1"/>
  <c r="BL552" i="4" a="1"/>
  <c r="BL552" i="4" s="1"/>
  <c r="BK552" i="4"/>
  <c r="BJ552" i="4"/>
  <c r="BI552" i="4" a="1"/>
  <c r="BI552" i="4" s="1"/>
  <c r="BH552" i="4"/>
  <c r="BG552" i="4"/>
  <c r="BF552" i="4"/>
  <c r="BE552" i="4"/>
  <c r="BD552" i="4"/>
  <c r="AX552" i="4"/>
  <c r="AW552" i="4"/>
  <c r="AV552" i="4" a="1"/>
  <c r="AV552" i="4" s="1"/>
  <c r="AU552" i="4"/>
  <c r="AT552" i="4"/>
  <c r="AS552" i="4"/>
  <c r="AR552" i="4"/>
  <c r="AQ552" i="4" a="1"/>
  <c r="AQ552" i="4" s="1"/>
  <c r="AO552" i="4"/>
  <c r="AN552" i="4" a="1"/>
  <c r="AN552" i="4" s="1"/>
  <c r="AM552" i="4"/>
  <c r="AL552" i="4"/>
  <c r="AK552" i="4" a="1"/>
  <c r="AK552" i="4" s="1"/>
  <c r="AJ552" i="4"/>
  <c r="AI552" i="4"/>
  <c r="AG552" i="4"/>
  <c r="AF552" i="4"/>
  <c r="AE552" i="4"/>
  <c r="AD552" i="4"/>
  <c r="AC552" i="4"/>
  <c r="AA552" i="4"/>
  <c r="Y552" i="4"/>
  <c r="W552" i="4"/>
  <c r="V552" i="4"/>
  <c r="U552" i="4"/>
  <c r="R552" i="4"/>
  <c r="Q552" i="4"/>
  <c r="P552" i="4"/>
  <c r="O552" i="4"/>
  <c r="N552" i="4"/>
  <c r="M552" i="4"/>
  <c r="K552" i="4"/>
  <c r="J552" i="4"/>
  <c r="L552" i="4" s="1"/>
  <c r="CE551" i="4"/>
  <c r="CD551" i="4" a="1"/>
  <c r="CD551" i="4" s="1"/>
  <c r="CC551" i="4" a="1"/>
  <c r="CC551" i="4" s="1"/>
  <c r="CB551" i="4" a="1"/>
  <c r="CB551" i="4" s="1"/>
  <c r="CA551" i="4" a="1"/>
  <c r="CA551" i="4" s="1"/>
  <c r="BZ551" i="4" a="1"/>
  <c r="BZ551" i="4" s="1"/>
  <c r="BY551" i="4" a="1"/>
  <c r="BY551" i="4" s="1"/>
  <c r="BX551" i="4"/>
  <c r="BW551" i="4" a="1"/>
  <c r="BW551" i="4" s="1"/>
  <c r="BV551" i="4"/>
  <c r="BU551" i="4" a="1"/>
  <c r="BU551" i="4" s="1"/>
  <c r="BT551" i="4" a="1"/>
  <c r="BT551" i="4" s="1"/>
  <c r="BS551" i="4"/>
  <c r="BR551" i="4" a="1"/>
  <c r="BR551" i="4" s="1"/>
  <c r="BQ551" i="4" a="1"/>
  <c r="BQ551" i="4" s="1"/>
  <c r="BP551" i="4" a="1"/>
  <c r="BP551" i="4" s="1"/>
  <c r="BO551" i="4" a="1"/>
  <c r="BO551" i="4" s="1"/>
  <c r="BN551" i="4" a="1"/>
  <c r="BN551" i="4" s="1"/>
  <c r="BM551" i="4" a="1"/>
  <c r="BM551" i="4" s="1"/>
  <c r="BL551" i="4" a="1"/>
  <c r="BL551" i="4" s="1"/>
  <c r="BK551" i="4"/>
  <c r="BJ551" i="4"/>
  <c r="BI551" i="4" a="1"/>
  <c r="BI551" i="4" s="1"/>
  <c r="BH551" i="4"/>
  <c r="BG551" i="4"/>
  <c r="BF551" i="4"/>
  <c r="BE551" i="4"/>
  <c r="BD551" i="4"/>
  <c r="AX551" i="4"/>
  <c r="AW551" i="4"/>
  <c r="AV551" i="4" a="1"/>
  <c r="AV551" i="4" s="1"/>
  <c r="AU551" i="4"/>
  <c r="AT551" i="4"/>
  <c r="AS551" i="4"/>
  <c r="AR551" i="4"/>
  <c r="AQ551" i="4" a="1"/>
  <c r="AQ551" i="4" s="1"/>
  <c r="AO551" i="4"/>
  <c r="AN551" i="4" a="1"/>
  <c r="AN551" i="4" s="1"/>
  <c r="AM551" i="4"/>
  <c r="AL551" i="4"/>
  <c r="AK551" i="4" a="1"/>
  <c r="AK551" i="4" s="1"/>
  <c r="AJ551" i="4"/>
  <c r="AI551" i="4"/>
  <c r="AG551" i="4"/>
  <c r="AF551" i="4"/>
  <c r="AE551" i="4"/>
  <c r="AD551" i="4"/>
  <c r="AC551" i="4"/>
  <c r="AA551" i="4"/>
  <c r="Y551" i="4"/>
  <c r="W551" i="4"/>
  <c r="V551" i="4"/>
  <c r="U551" i="4"/>
  <c r="R551" i="4"/>
  <c r="Q551" i="4"/>
  <c r="P551" i="4"/>
  <c r="O551" i="4"/>
  <c r="N551" i="4"/>
  <c r="M551" i="4"/>
  <c r="K551" i="4"/>
  <c r="J551" i="4"/>
  <c r="L551" i="4" s="1"/>
  <c r="CE550" i="4"/>
  <c r="CD550" i="4" a="1"/>
  <c r="CD550" i="4" s="1"/>
  <c r="CC550" i="4" a="1"/>
  <c r="CC550" i="4" s="1"/>
  <c r="CB550" i="4" a="1"/>
  <c r="CB550" i="4" s="1"/>
  <c r="CA550" i="4" a="1"/>
  <c r="CA550" i="4" s="1"/>
  <c r="BZ550" i="4" a="1"/>
  <c r="BZ550" i="4" s="1"/>
  <c r="BY550" i="4" a="1"/>
  <c r="BY550" i="4" s="1"/>
  <c r="BX550" i="4"/>
  <c r="BW550" i="4" a="1"/>
  <c r="BW550" i="4" s="1"/>
  <c r="BV550" i="4"/>
  <c r="BU550" i="4" a="1"/>
  <c r="BU550" i="4" s="1"/>
  <c r="BT550" i="4" a="1"/>
  <c r="BT550" i="4" s="1"/>
  <c r="BS550" i="4"/>
  <c r="BR550" i="4" a="1"/>
  <c r="BR550" i="4" s="1"/>
  <c r="BQ550" i="4" a="1"/>
  <c r="BQ550" i="4" s="1"/>
  <c r="BP550" i="4" a="1"/>
  <c r="BP550" i="4" s="1"/>
  <c r="BO550" i="4" a="1"/>
  <c r="BO550" i="4" s="1"/>
  <c r="BN550" i="4" a="1"/>
  <c r="BN550" i="4" s="1"/>
  <c r="BM550" i="4" a="1"/>
  <c r="BM550" i="4" s="1"/>
  <c r="BL550" i="4" a="1"/>
  <c r="BL550" i="4" s="1"/>
  <c r="BK550" i="4"/>
  <c r="BJ550" i="4"/>
  <c r="BI550" i="4" a="1"/>
  <c r="BI550" i="4" s="1"/>
  <c r="BH550" i="4"/>
  <c r="BG550" i="4"/>
  <c r="BF550" i="4"/>
  <c r="BE550" i="4"/>
  <c r="BD550" i="4"/>
  <c r="AX550" i="4"/>
  <c r="AW550" i="4"/>
  <c r="AV550" i="4" a="1"/>
  <c r="AV550" i="4" s="1"/>
  <c r="AU550" i="4"/>
  <c r="AT550" i="4"/>
  <c r="AS550" i="4"/>
  <c r="AR550" i="4"/>
  <c r="AQ550" i="4" a="1"/>
  <c r="AQ550" i="4" s="1"/>
  <c r="AO550" i="4"/>
  <c r="AN550" i="4" a="1"/>
  <c r="AN550" i="4" s="1"/>
  <c r="AM550" i="4"/>
  <c r="AL550" i="4"/>
  <c r="AK550" i="4" a="1"/>
  <c r="AK550" i="4" s="1"/>
  <c r="AJ550" i="4"/>
  <c r="AI550" i="4"/>
  <c r="AG550" i="4"/>
  <c r="AF550" i="4"/>
  <c r="AE550" i="4"/>
  <c r="AD550" i="4"/>
  <c r="AC550" i="4"/>
  <c r="AA550" i="4"/>
  <c r="Y550" i="4"/>
  <c r="W550" i="4"/>
  <c r="V550" i="4"/>
  <c r="U550" i="4"/>
  <c r="R550" i="4"/>
  <c r="Q550" i="4"/>
  <c r="P550" i="4"/>
  <c r="O550" i="4"/>
  <c r="N550" i="4"/>
  <c r="M550" i="4"/>
  <c r="K550" i="4"/>
  <c r="J550" i="4"/>
  <c r="L550" i="4" s="1"/>
  <c r="CE549" i="4"/>
  <c r="CD549" i="4" a="1"/>
  <c r="CD549" i="4" s="1"/>
  <c r="CC549" i="4" a="1"/>
  <c r="CC549" i="4" s="1"/>
  <c r="CB549" i="4" a="1"/>
  <c r="CB549" i="4" s="1"/>
  <c r="CA549" i="4" a="1"/>
  <c r="CA549" i="4" s="1"/>
  <c r="BZ549" i="4" a="1"/>
  <c r="BZ549" i="4" s="1"/>
  <c r="BY549" i="4" a="1"/>
  <c r="BY549" i="4" s="1"/>
  <c r="BX549" i="4"/>
  <c r="BW549" i="4" a="1"/>
  <c r="BW549" i="4" s="1"/>
  <c r="BV549" i="4"/>
  <c r="BU549" i="4" a="1"/>
  <c r="BU549" i="4" s="1"/>
  <c r="BT549" i="4" a="1"/>
  <c r="BT549" i="4" s="1"/>
  <c r="BS549" i="4"/>
  <c r="BR549" i="4" a="1"/>
  <c r="BR549" i="4" s="1"/>
  <c r="BQ549" i="4" a="1"/>
  <c r="BQ549" i="4" s="1"/>
  <c r="BP549" i="4" a="1"/>
  <c r="BP549" i="4" s="1"/>
  <c r="BO549" i="4" a="1"/>
  <c r="BO549" i="4" s="1"/>
  <c r="BN549" i="4" a="1"/>
  <c r="BN549" i="4" s="1"/>
  <c r="BM549" i="4" a="1"/>
  <c r="BM549" i="4" s="1"/>
  <c r="BL549" i="4" a="1"/>
  <c r="BL549" i="4" s="1"/>
  <c r="BK549" i="4"/>
  <c r="BJ549" i="4"/>
  <c r="BI549" i="4" a="1"/>
  <c r="BI549" i="4" s="1"/>
  <c r="BH549" i="4"/>
  <c r="BG549" i="4"/>
  <c r="BF549" i="4"/>
  <c r="BE549" i="4"/>
  <c r="BD549" i="4"/>
  <c r="AX549" i="4"/>
  <c r="AW549" i="4"/>
  <c r="AV549" i="4" a="1"/>
  <c r="AV549" i="4" s="1"/>
  <c r="AU549" i="4"/>
  <c r="AT549" i="4"/>
  <c r="AS549" i="4"/>
  <c r="AR549" i="4"/>
  <c r="AQ549" i="4" a="1"/>
  <c r="AQ549" i="4" s="1"/>
  <c r="AO549" i="4"/>
  <c r="AN549" i="4" a="1"/>
  <c r="AN549" i="4" s="1"/>
  <c r="AM549" i="4"/>
  <c r="AL549" i="4"/>
  <c r="AK549" i="4" a="1"/>
  <c r="AK549" i="4" s="1"/>
  <c r="AJ549" i="4"/>
  <c r="AI549" i="4"/>
  <c r="AG549" i="4"/>
  <c r="AF549" i="4"/>
  <c r="AE549" i="4"/>
  <c r="AD549" i="4"/>
  <c r="AC549" i="4"/>
  <c r="AA549" i="4"/>
  <c r="Y549" i="4"/>
  <c r="W549" i="4"/>
  <c r="V549" i="4"/>
  <c r="U549" i="4"/>
  <c r="R549" i="4"/>
  <c r="Q549" i="4"/>
  <c r="P549" i="4"/>
  <c r="O549" i="4"/>
  <c r="N549" i="4"/>
  <c r="M549" i="4"/>
  <c r="K549" i="4"/>
  <c r="J549" i="4"/>
  <c r="L549" i="4" s="1"/>
  <c r="CE548" i="4"/>
  <c r="CD548" i="4" a="1"/>
  <c r="CD548" i="4" s="1"/>
  <c r="CC548" i="4" a="1"/>
  <c r="CC548" i="4" s="1"/>
  <c r="CB548" i="4" a="1"/>
  <c r="CB548" i="4" s="1"/>
  <c r="CA548" i="4" a="1"/>
  <c r="CA548" i="4" s="1"/>
  <c r="BZ548" i="4" a="1"/>
  <c r="BZ548" i="4" s="1"/>
  <c r="BY548" i="4" a="1"/>
  <c r="BY548" i="4" s="1"/>
  <c r="BX548" i="4"/>
  <c r="BW548" i="4" a="1"/>
  <c r="BW548" i="4" s="1"/>
  <c r="BV548" i="4"/>
  <c r="BU548" i="4" a="1"/>
  <c r="BU548" i="4" s="1"/>
  <c r="BT548" i="4" a="1"/>
  <c r="BT548" i="4" s="1"/>
  <c r="BS548" i="4"/>
  <c r="BR548" i="4" a="1"/>
  <c r="BR548" i="4" s="1"/>
  <c r="BQ548" i="4" a="1"/>
  <c r="BQ548" i="4" s="1"/>
  <c r="BP548" i="4" a="1"/>
  <c r="BP548" i="4" s="1"/>
  <c r="BO548" i="4" a="1"/>
  <c r="BO548" i="4" s="1"/>
  <c r="BN548" i="4" a="1"/>
  <c r="BN548" i="4" s="1"/>
  <c r="BM548" i="4" a="1"/>
  <c r="BM548" i="4" s="1"/>
  <c r="BL548" i="4" a="1"/>
  <c r="BL548" i="4" s="1"/>
  <c r="BK548" i="4"/>
  <c r="BJ548" i="4"/>
  <c r="BI548" i="4" a="1"/>
  <c r="BI548" i="4" s="1"/>
  <c r="BH548" i="4"/>
  <c r="BG548" i="4"/>
  <c r="BF548" i="4"/>
  <c r="BE548" i="4"/>
  <c r="BD548" i="4"/>
  <c r="AX548" i="4"/>
  <c r="AW548" i="4"/>
  <c r="AV548" i="4" a="1"/>
  <c r="AV548" i="4" s="1"/>
  <c r="AU548" i="4"/>
  <c r="AT548" i="4"/>
  <c r="AS548" i="4"/>
  <c r="AR548" i="4"/>
  <c r="AQ548" i="4" a="1"/>
  <c r="AQ548" i="4" s="1"/>
  <c r="AO548" i="4"/>
  <c r="AN548" i="4" a="1"/>
  <c r="AN548" i="4" s="1"/>
  <c r="AM548" i="4"/>
  <c r="AL548" i="4"/>
  <c r="AK548" i="4" a="1"/>
  <c r="AK548" i="4" s="1"/>
  <c r="AJ548" i="4"/>
  <c r="AI548" i="4"/>
  <c r="AG548" i="4"/>
  <c r="AF548" i="4"/>
  <c r="AE548" i="4"/>
  <c r="AD548" i="4"/>
  <c r="AC548" i="4"/>
  <c r="AA548" i="4"/>
  <c r="Y548" i="4"/>
  <c r="W548" i="4"/>
  <c r="V548" i="4"/>
  <c r="U548" i="4"/>
  <c r="R548" i="4"/>
  <c r="Q548" i="4"/>
  <c r="P548" i="4"/>
  <c r="O548" i="4"/>
  <c r="N548" i="4"/>
  <c r="M548" i="4"/>
  <c r="K548" i="4"/>
  <c r="J548" i="4"/>
  <c r="L548" i="4" s="1"/>
  <c r="CE547" i="4"/>
  <c r="CD547" i="4" a="1"/>
  <c r="CD547" i="4" s="1"/>
  <c r="CC547" i="4" a="1"/>
  <c r="CC547" i="4" s="1"/>
  <c r="CB547" i="4" a="1"/>
  <c r="CB547" i="4" s="1"/>
  <c r="CA547" i="4" a="1"/>
  <c r="CA547" i="4" s="1"/>
  <c r="BZ547" i="4" a="1"/>
  <c r="BZ547" i="4" s="1"/>
  <c r="BY547" i="4" a="1"/>
  <c r="BY547" i="4" s="1"/>
  <c r="BX547" i="4"/>
  <c r="BW547" i="4" a="1"/>
  <c r="BW547" i="4" s="1"/>
  <c r="BV547" i="4"/>
  <c r="BU547" i="4" a="1"/>
  <c r="BU547" i="4" s="1"/>
  <c r="BT547" i="4" a="1"/>
  <c r="BT547" i="4" s="1"/>
  <c r="BS547" i="4"/>
  <c r="BR547" i="4" a="1"/>
  <c r="BR547" i="4" s="1"/>
  <c r="BQ547" i="4" a="1"/>
  <c r="BQ547" i="4" s="1"/>
  <c r="BP547" i="4" a="1"/>
  <c r="BP547" i="4" s="1"/>
  <c r="BO547" i="4" a="1"/>
  <c r="BO547" i="4" s="1"/>
  <c r="BN547" i="4" a="1"/>
  <c r="BN547" i="4" s="1"/>
  <c r="BM547" i="4" a="1"/>
  <c r="BM547" i="4" s="1"/>
  <c r="BL547" i="4" a="1"/>
  <c r="BL547" i="4" s="1"/>
  <c r="BK547" i="4"/>
  <c r="BJ547" i="4"/>
  <c r="BI547" i="4" a="1"/>
  <c r="BI547" i="4" s="1"/>
  <c r="BH547" i="4"/>
  <c r="BG547" i="4"/>
  <c r="BF547" i="4"/>
  <c r="BE547" i="4"/>
  <c r="BD547" i="4"/>
  <c r="AX547" i="4"/>
  <c r="AW547" i="4"/>
  <c r="AV547" i="4" a="1"/>
  <c r="AV547" i="4" s="1"/>
  <c r="AU547" i="4"/>
  <c r="AT547" i="4"/>
  <c r="AS547" i="4"/>
  <c r="AR547" i="4"/>
  <c r="AQ547" i="4" a="1"/>
  <c r="AQ547" i="4" s="1"/>
  <c r="AO547" i="4"/>
  <c r="AN547" i="4" a="1"/>
  <c r="AN547" i="4" s="1"/>
  <c r="AM547" i="4"/>
  <c r="AL547" i="4"/>
  <c r="AK547" i="4" a="1"/>
  <c r="AK547" i="4" s="1"/>
  <c r="AJ547" i="4"/>
  <c r="AI547" i="4"/>
  <c r="AG547" i="4"/>
  <c r="AF547" i="4"/>
  <c r="AE547" i="4"/>
  <c r="AD547" i="4"/>
  <c r="AC547" i="4"/>
  <c r="AA547" i="4"/>
  <c r="Y547" i="4"/>
  <c r="W547" i="4"/>
  <c r="V547" i="4"/>
  <c r="U547" i="4"/>
  <c r="R547" i="4"/>
  <c r="Q547" i="4"/>
  <c r="P547" i="4"/>
  <c r="O547" i="4"/>
  <c r="N547" i="4"/>
  <c r="M547" i="4"/>
  <c r="K547" i="4"/>
  <c r="J547" i="4"/>
  <c r="L547" i="4" s="1"/>
  <c r="CE546" i="4"/>
  <c r="CD546" i="4" a="1"/>
  <c r="CD546" i="4" s="1"/>
  <c r="CC546" i="4" a="1"/>
  <c r="CC546" i="4" s="1"/>
  <c r="CB546" i="4" a="1"/>
  <c r="CB546" i="4" s="1"/>
  <c r="CA546" i="4" a="1"/>
  <c r="CA546" i="4" s="1"/>
  <c r="BZ546" i="4" a="1"/>
  <c r="BZ546" i="4" s="1"/>
  <c r="BY546" i="4" a="1"/>
  <c r="BY546" i="4" s="1"/>
  <c r="BX546" i="4"/>
  <c r="BW546" i="4" a="1"/>
  <c r="BW546" i="4" s="1"/>
  <c r="BV546" i="4"/>
  <c r="BU546" i="4" a="1"/>
  <c r="BU546" i="4" s="1"/>
  <c r="BT546" i="4" a="1"/>
  <c r="BT546" i="4" s="1"/>
  <c r="BS546" i="4"/>
  <c r="BR546" i="4" a="1"/>
  <c r="BR546" i="4" s="1"/>
  <c r="BQ546" i="4" a="1"/>
  <c r="BQ546" i="4" s="1"/>
  <c r="BP546" i="4" a="1"/>
  <c r="BP546" i="4" s="1"/>
  <c r="BO546" i="4" a="1"/>
  <c r="BO546" i="4" s="1"/>
  <c r="BN546" i="4" a="1"/>
  <c r="BN546" i="4" s="1"/>
  <c r="BM546" i="4" a="1"/>
  <c r="BM546" i="4" s="1"/>
  <c r="BL546" i="4" a="1"/>
  <c r="BL546" i="4" s="1"/>
  <c r="BK546" i="4"/>
  <c r="BJ546" i="4"/>
  <c r="BI546" i="4" a="1"/>
  <c r="BI546" i="4" s="1"/>
  <c r="BH546" i="4"/>
  <c r="BG546" i="4"/>
  <c r="BF546" i="4"/>
  <c r="BE546" i="4"/>
  <c r="BD546" i="4"/>
  <c r="AX546" i="4"/>
  <c r="AW546" i="4"/>
  <c r="AV546" i="4" a="1"/>
  <c r="AV546" i="4" s="1"/>
  <c r="AU546" i="4"/>
  <c r="AT546" i="4"/>
  <c r="AS546" i="4"/>
  <c r="AR546" i="4"/>
  <c r="AQ546" i="4" a="1"/>
  <c r="AQ546" i="4" s="1"/>
  <c r="AO546" i="4"/>
  <c r="AN546" i="4" a="1"/>
  <c r="AN546" i="4" s="1"/>
  <c r="AM546" i="4"/>
  <c r="AL546" i="4"/>
  <c r="AK546" i="4" a="1"/>
  <c r="AK546" i="4" s="1"/>
  <c r="AJ546" i="4"/>
  <c r="AI546" i="4"/>
  <c r="AG546" i="4"/>
  <c r="AF546" i="4"/>
  <c r="AE546" i="4"/>
  <c r="AD546" i="4"/>
  <c r="AC546" i="4"/>
  <c r="AA546" i="4"/>
  <c r="Y546" i="4"/>
  <c r="W546" i="4"/>
  <c r="V546" i="4"/>
  <c r="U546" i="4"/>
  <c r="R546" i="4"/>
  <c r="Q546" i="4"/>
  <c r="P546" i="4"/>
  <c r="O546" i="4"/>
  <c r="N546" i="4"/>
  <c r="M546" i="4"/>
  <c r="K546" i="4"/>
  <c r="J546" i="4"/>
  <c r="L546" i="4" s="1"/>
  <c r="CE545" i="4"/>
  <c r="CD545" i="4" a="1"/>
  <c r="CD545" i="4" s="1"/>
  <c r="CC545" i="4" a="1"/>
  <c r="CC545" i="4" s="1"/>
  <c r="CB545" i="4" a="1"/>
  <c r="CB545" i="4" s="1"/>
  <c r="CA545" i="4" a="1"/>
  <c r="CA545" i="4" s="1"/>
  <c r="BZ545" i="4" a="1"/>
  <c r="BZ545" i="4" s="1"/>
  <c r="BY545" i="4" a="1"/>
  <c r="BY545" i="4" s="1"/>
  <c r="BX545" i="4"/>
  <c r="BW545" i="4" a="1"/>
  <c r="BW545" i="4" s="1"/>
  <c r="BV545" i="4"/>
  <c r="BU545" i="4" a="1"/>
  <c r="BU545" i="4" s="1"/>
  <c r="BT545" i="4" a="1"/>
  <c r="BT545" i="4" s="1"/>
  <c r="BS545" i="4"/>
  <c r="BR545" i="4" a="1"/>
  <c r="BR545" i="4" s="1"/>
  <c r="BQ545" i="4" a="1"/>
  <c r="BQ545" i="4" s="1"/>
  <c r="BP545" i="4" a="1"/>
  <c r="BP545" i="4" s="1"/>
  <c r="BO545" i="4" a="1"/>
  <c r="BO545" i="4" s="1"/>
  <c r="BN545" i="4" a="1"/>
  <c r="BN545" i="4" s="1"/>
  <c r="BM545" i="4" a="1"/>
  <c r="BM545" i="4" s="1"/>
  <c r="BL545" i="4" a="1"/>
  <c r="BL545" i="4" s="1"/>
  <c r="BK545" i="4"/>
  <c r="BJ545" i="4"/>
  <c r="BI545" i="4" a="1"/>
  <c r="BI545" i="4" s="1"/>
  <c r="BH545" i="4"/>
  <c r="BG545" i="4"/>
  <c r="BF545" i="4"/>
  <c r="BE545" i="4"/>
  <c r="BD545" i="4"/>
  <c r="AX545" i="4"/>
  <c r="AW545" i="4"/>
  <c r="AV545" i="4" a="1"/>
  <c r="AV545" i="4" s="1"/>
  <c r="AU545" i="4"/>
  <c r="AT545" i="4"/>
  <c r="AS545" i="4"/>
  <c r="AR545" i="4"/>
  <c r="AQ545" i="4" a="1"/>
  <c r="AQ545" i="4" s="1"/>
  <c r="AO545" i="4"/>
  <c r="AN545" i="4" a="1"/>
  <c r="AN545" i="4" s="1"/>
  <c r="AM545" i="4"/>
  <c r="AL545" i="4"/>
  <c r="AK545" i="4" a="1"/>
  <c r="AK545" i="4" s="1"/>
  <c r="AJ545" i="4"/>
  <c r="AI545" i="4"/>
  <c r="AG545" i="4"/>
  <c r="AF545" i="4"/>
  <c r="AE545" i="4"/>
  <c r="AD545" i="4"/>
  <c r="AC545" i="4"/>
  <c r="AA545" i="4"/>
  <c r="Y545" i="4"/>
  <c r="W545" i="4"/>
  <c r="V545" i="4"/>
  <c r="U545" i="4"/>
  <c r="R545" i="4"/>
  <c r="Q545" i="4"/>
  <c r="P545" i="4"/>
  <c r="O545" i="4"/>
  <c r="N545" i="4"/>
  <c r="M545" i="4"/>
  <c r="K545" i="4"/>
  <c r="J545" i="4"/>
  <c r="L545" i="4" s="1"/>
  <c r="CE544" i="4"/>
  <c r="CD544" i="4" a="1"/>
  <c r="CD544" i="4" s="1"/>
  <c r="CC544" i="4" a="1"/>
  <c r="CC544" i="4" s="1"/>
  <c r="CB544" i="4" a="1"/>
  <c r="CB544" i="4" s="1"/>
  <c r="CA544" i="4" a="1"/>
  <c r="CA544" i="4" s="1"/>
  <c r="BZ544" i="4" a="1"/>
  <c r="BZ544" i="4" s="1"/>
  <c r="BY544" i="4" a="1"/>
  <c r="BY544" i="4" s="1"/>
  <c r="BX544" i="4"/>
  <c r="BW544" i="4" a="1"/>
  <c r="BW544" i="4" s="1"/>
  <c r="BV544" i="4"/>
  <c r="BU544" i="4" a="1"/>
  <c r="BU544" i="4" s="1"/>
  <c r="BT544" i="4" a="1"/>
  <c r="BT544" i="4" s="1"/>
  <c r="BS544" i="4"/>
  <c r="BR544" i="4" a="1"/>
  <c r="BR544" i="4" s="1"/>
  <c r="BQ544" i="4" a="1"/>
  <c r="BQ544" i="4" s="1"/>
  <c r="BP544" i="4" a="1"/>
  <c r="BP544" i="4" s="1"/>
  <c r="BO544" i="4" a="1"/>
  <c r="BO544" i="4" s="1"/>
  <c r="BN544" i="4" a="1"/>
  <c r="BN544" i="4" s="1"/>
  <c r="BM544" i="4" a="1"/>
  <c r="BM544" i="4" s="1"/>
  <c r="BL544" i="4" a="1"/>
  <c r="BL544" i="4" s="1"/>
  <c r="BK544" i="4"/>
  <c r="BJ544" i="4"/>
  <c r="BI544" i="4" a="1"/>
  <c r="BI544" i="4" s="1"/>
  <c r="BH544" i="4"/>
  <c r="BG544" i="4"/>
  <c r="BF544" i="4"/>
  <c r="BE544" i="4"/>
  <c r="BD544" i="4"/>
  <c r="AX544" i="4"/>
  <c r="AW544" i="4"/>
  <c r="AV544" i="4" a="1"/>
  <c r="AV544" i="4" s="1"/>
  <c r="AU544" i="4"/>
  <c r="AT544" i="4"/>
  <c r="AS544" i="4"/>
  <c r="AR544" i="4"/>
  <c r="AQ544" i="4" a="1"/>
  <c r="AQ544" i="4" s="1"/>
  <c r="AO544" i="4"/>
  <c r="AN544" i="4" a="1"/>
  <c r="AN544" i="4" s="1"/>
  <c r="AM544" i="4"/>
  <c r="AL544" i="4"/>
  <c r="AK544" i="4" a="1"/>
  <c r="AK544" i="4" s="1"/>
  <c r="AJ544" i="4"/>
  <c r="AI544" i="4"/>
  <c r="AG544" i="4"/>
  <c r="AF544" i="4"/>
  <c r="AE544" i="4"/>
  <c r="AD544" i="4"/>
  <c r="AC544" i="4"/>
  <c r="AA544" i="4"/>
  <c r="Y544" i="4"/>
  <c r="W544" i="4"/>
  <c r="V544" i="4"/>
  <c r="U544" i="4"/>
  <c r="R544" i="4"/>
  <c r="Q544" i="4"/>
  <c r="P544" i="4"/>
  <c r="O544" i="4"/>
  <c r="N544" i="4"/>
  <c r="M544" i="4"/>
  <c r="K544" i="4"/>
  <c r="J544" i="4"/>
  <c r="L544" i="4" s="1"/>
  <c r="CE543" i="4"/>
  <c r="CD543" i="4" a="1"/>
  <c r="CD543" i="4" s="1"/>
  <c r="CC543" i="4" a="1"/>
  <c r="CC543" i="4" s="1"/>
  <c r="CB543" i="4" a="1"/>
  <c r="CB543" i="4" s="1"/>
  <c r="CA543" i="4" a="1"/>
  <c r="CA543" i="4" s="1"/>
  <c r="BZ543" i="4" a="1"/>
  <c r="BZ543" i="4" s="1"/>
  <c r="BY543" i="4" a="1"/>
  <c r="BY543" i="4" s="1"/>
  <c r="BX543" i="4"/>
  <c r="BW543" i="4" a="1"/>
  <c r="BW543" i="4" s="1"/>
  <c r="BV543" i="4"/>
  <c r="BU543" i="4" a="1"/>
  <c r="BU543" i="4" s="1"/>
  <c r="BT543" i="4" a="1"/>
  <c r="BT543" i="4" s="1"/>
  <c r="BS543" i="4"/>
  <c r="BR543" i="4" a="1"/>
  <c r="BR543" i="4" s="1"/>
  <c r="BQ543" i="4" a="1"/>
  <c r="BQ543" i="4" s="1"/>
  <c r="BP543" i="4" a="1"/>
  <c r="BP543" i="4" s="1"/>
  <c r="BO543" i="4" a="1"/>
  <c r="BO543" i="4" s="1"/>
  <c r="BN543" i="4" a="1"/>
  <c r="BN543" i="4" s="1"/>
  <c r="BM543" i="4" a="1"/>
  <c r="BM543" i="4" s="1"/>
  <c r="BL543" i="4" a="1"/>
  <c r="BL543" i="4" s="1"/>
  <c r="BK543" i="4"/>
  <c r="BJ543" i="4"/>
  <c r="BI543" i="4" a="1"/>
  <c r="BI543" i="4" s="1"/>
  <c r="BH543" i="4"/>
  <c r="BG543" i="4"/>
  <c r="BF543" i="4"/>
  <c r="BE543" i="4"/>
  <c r="BD543" i="4"/>
  <c r="AX543" i="4"/>
  <c r="AW543" i="4"/>
  <c r="AV543" i="4" a="1"/>
  <c r="AV543" i="4" s="1"/>
  <c r="AU543" i="4"/>
  <c r="AT543" i="4"/>
  <c r="AS543" i="4"/>
  <c r="AR543" i="4"/>
  <c r="AQ543" i="4" a="1"/>
  <c r="AQ543" i="4" s="1"/>
  <c r="AO543" i="4"/>
  <c r="AN543" i="4" a="1"/>
  <c r="AN543" i="4" s="1"/>
  <c r="AM543" i="4"/>
  <c r="AL543" i="4"/>
  <c r="AK543" i="4" a="1"/>
  <c r="AK543" i="4" s="1"/>
  <c r="AJ543" i="4"/>
  <c r="AI543" i="4"/>
  <c r="AG543" i="4"/>
  <c r="AF543" i="4"/>
  <c r="AE543" i="4"/>
  <c r="AD543" i="4"/>
  <c r="AC543" i="4"/>
  <c r="AA543" i="4"/>
  <c r="Y543" i="4"/>
  <c r="W543" i="4"/>
  <c r="V543" i="4"/>
  <c r="U543" i="4"/>
  <c r="R543" i="4"/>
  <c r="Q543" i="4"/>
  <c r="P543" i="4"/>
  <c r="O543" i="4"/>
  <c r="N543" i="4"/>
  <c r="M543" i="4"/>
  <c r="K543" i="4"/>
  <c r="J543" i="4"/>
  <c r="L543" i="4" s="1"/>
  <c r="CE542" i="4"/>
  <c r="CD542" i="4" a="1"/>
  <c r="CD542" i="4" s="1"/>
  <c r="CC542" i="4" a="1"/>
  <c r="CC542" i="4" s="1"/>
  <c r="CB542" i="4" a="1"/>
  <c r="CB542" i="4" s="1"/>
  <c r="CA542" i="4" a="1"/>
  <c r="CA542" i="4" s="1"/>
  <c r="BZ542" i="4" a="1"/>
  <c r="BZ542" i="4" s="1"/>
  <c r="BY542" i="4" a="1"/>
  <c r="BY542" i="4" s="1"/>
  <c r="BX542" i="4"/>
  <c r="BW542" i="4" a="1"/>
  <c r="BW542" i="4" s="1"/>
  <c r="BV542" i="4"/>
  <c r="BU542" i="4" a="1"/>
  <c r="BU542" i="4" s="1"/>
  <c r="BT542" i="4" a="1"/>
  <c r="BT542" i="4" s="1"/>
  <c r="BS542" i="4"/>
  <c r="BR542" i="4" a="1"/>
  <c r="BR542" i="4" s="1"/>
  <c r="BQ542" i="4" a="1"/>
  <c r="BQ542" i="4" s="1"/>
  <c r="BP542" i="4" a="1"/>
  <c r="BP542" i="4" s="1"/>
  <c r="BO542" i="4" a="1"/>
  <c r="BO542" i="4" s="1"/>
  <c r="BN542" i="4" a="1"/>
  <c r="BN542" i="4" s="1"/>
  <c r="BM542" i="4" a="1"/>
  <c r="BM542" i="4" s="1"/>
  <c r="BL542" i="4" a="1"/>
  <c r="BL542" i="4" s="1"/>
  <c r="BK542" i="4"/>
  <c r="BJ542" i="4"/>
  <c r="BI542" i="4" a="1"/>
  <c r="BI542" i="4" s="1"/>
  <c r="BH542" i="4"/>
  <c r="BG542" i="4"/>
  <c r="BF542" i="4"/>
  <c r="BE542" i="4"/>
  <c r="BD542" i="4"/>
  <c r="AX542" i="4"/>
  <c r="AW542" i="4"/>
  <c r="AV542" i="4" a="1"/>
  <c r="AV542" i="4" s="1"/>
  <c r="AU542" i="4"/>
  <c r="AT542" i="4"/>
  <c r="AS542" i="4"/>
  <c r="AR542" i="4"/>
  <c r="AQ542" i="4" a="1"/>
  <c r="AQ542" i="4" s="1"/>
  <c r="AO542" i="4"/>
  <c r="AN542" i="4" a="1"/>
  <c r="AN542" i="4" s="1"/>
  <c r="AM542" i="4"/>
  <c r="AL542" i="4"/>
  <c r="AK542" i="4" a="1"/>
  <c r="AK542" i="4" s="1"/>
  <c r="AJ542" i="4"/>
  <c r="AI542" i="4"/>
  <c r="AG542" i="4"/>
  <c r="AF542" i="4"/>
  <c r="AE542" i="4"/>
  <c r="AD542" i="4"/>
  <c r="AC542" i="4"/>
  <c r="AA542" i="4"/>
  <c r="Y542" i="4"/>
  <c r="W542" i="4"/>
  <c r="V542" i="4"/>
  <c r="U542" i="4"/>
  <c r="R542" i="4"/>
  <c r="Q542" i="4"/>
  <c r="P542" i="4"/>
  <c r="O542" i="4"/>
  <c r="N542" i="4"/>
  <c r="M542" i="4"/>
  <c r="K542" i="4"/>
  <c r="J542" i="4"/>
  <c r="L542" i="4" s="1"/>
  <c r="CE541" i="4"/>
  <c r="CD541" i="4" a="1"/>
  <c r="CD541" i="4" s="1"/>
  <c r="CC541" i="4" a="1"/>
  <c r="CC541" i="4" s="1"/>
  <c r="CB541" i="4" a="1"/>
  <c r="CB541" i="4" s="1"/>
  <c r="CA541" i="4" a="1"/>
  <c r="CA541" i="4" s="1"/>
  <c r="BZ541" i="4" a="1"/>
  <c r="BZ541" i="4" s="1"/>
  <c r="BY541" i="4" a="1"/>
  <c r="BY541" i="4" s="1"/>
  <c r="BX541" i="4"/>
  <c r="BW541" i="4" a="1"/>
  <c r="BW541" i="4" s="1"/>
  <c r="BV541" i="4"/>
  <c r="BU541" i="4" a="1"/>
  <c r="BU541" i="4" s="1"/>
  <c r="BT541" i="4" a="1"/>
  <c r="BT541" i="4" s="1"/>
  <c r="BS541" i="4"/>
  <c r="BR541" i="4" a="1"/>
  <c r="BR541" i="4" s="1"/>
  <c r="BQ541" i="4" a="1"/>
  <c r="BQ541" i="4" s="1"/>
  <c r="BP541" i="4" a="1"/>
  <c r="BP541" i="4" s="1"/>
  <c r="BO541" i="4" a="1"/>
  <c r="BO541" i="4" s="1"/>
  <c r="BN541" i="4" a="1"/>
  <c r="BN541" i="4" s="1"/>
  <c r="BM541" i="4" a="1"/>
  <c r="BM541" i="4" s="1"/>
  <c r="BL541" i="4" a="1"/>
  <c r="BL541" i="4" s="1"/>
  <c r="BK541" i="4"/>
  <c r="BJ541" i="4"/>
  <c r="BI541" i="4" a="1"/>
  <c r="BI541" i="4" s="1"/>
  <c r="BH541" i="4"/>
  <c r="BG541" i="4"/>
  <c r="BF541" i="4"/>
  <c r="BE541" i="4"/>
  <c r="BD541" i="4"/>
  <c r="AX541" i="4"/>
  <c r="AW541" i="4"/>
  <c r="AV541" i="4" a="1"/>
  <c r="AV541" i="4" s="1"/>
  <c r="AU541" i="4"/>
  <c r="AT541" i="4"/>
  <c r="AS541" i="4"/>
  <c r="AR541" i="4"/>
  <c r="AQ541" i="4" a="1"/>
  <c r="AQ541" i="4" s="1"/>
  <c r="AO541" i="4"/>
  <c r="AN541" i="4" a="1"/>
  <c r="AN541" i="4" s="1"/>
  <c r="AM541" i="4"/>
  <c r="AL541" i="4"/>
  <c r="AK541" i="4" a="1"/>
  <c r="AK541" i="4" s="1"/>
  <c r="AJ541" i="4"/>
  <c r="AI541" i="4"/>
  <c r="AG541" i="4"/>
  <c r="AF541" i="4"/>
  <c r="AE541" i="4"/>
  <c r="AD541" i="4"/>
  <c r="AC541" i="4"/>
  <c r="AA541" i="4"/>
  <c r="Y541" i="4"/>
  <c r="W541" i="4"/>
  <c r="V541" i="4"/>
  <c r="U541" i="4"/>
  <c r="R541" i="4"/>
  <c r="Q541" i="4"/>
  <c r="P541" i="4"/>
  <c r="O541" i="4"/>
  <c r="N541" i="4"/>
  <c r="M541" i="4"/>
  <c r="K541" i="4"/>
  <c r="J541" i="4"/>
  <c r="L541" i="4" s="1"/>
  <c r="CE540" i="4"/>
  <c r="CD540" i="4" a="1"/>
  <c r="CD540" i="4" s="1"/>
  <c r="CC540" i="4" a="1"/>
  <c r="CC540" i="4" s="1"/>
  <c r="CB540" i="4" a="1"/>
  <c r="CB540" i="4" s="1"/>
  <c r="CA540" i="4" a="1"/>
  <c r="CA540" i="4" s="1"/>
  <c r="BZ540" i="4" a="1"/>
  <c r="BZ540" i="4" s="1"/>
  <c r="BY540" i="4" a="1"/>
  <c r="BY540" i="4" s="1"/>
  <c r="BX540" i="4"/>
  <c r="BW540" i="4" a="1"/>
  <c r="BW540" i="4" s="1"/>
  <c r="BV540" i="4"/>
  <c r="BU540" i="4" a="1"/>
  <c r="BU540" i="4" s="1"/>
  <c r="BT540" i="4" a="1"/>
  <c r="BT540" i="4" s="1"/>
  <c r="BS540" i="4"/>
  <c r="BR540" i="4" a="1"/>
  <c r="BR540" i="4" s="1"/>
  <c r="BQ540" i="4" a="1"/>
  <c r="BQ540" i="4" s="1"/>
  <c r="BP540" i="4" a="1"/>
  <c r="BP540" i="4" s="1"/>
  <c r="BO540" i="4" a="1"/>
  <c r="BO540" i="4" s="1"/>
  <c r="BN540" i="4" a="1"/>
  <c r="BN540" i="4" s="1"/>
  <c r="BM540" i="4" a="1"/>
  <c r="BM540" i="4" s="1"/>
  <c r="BL540" i="4" a="1"/>
  <c r="BL540" i="4" s="1"/>
  <c r="BK540" i="4"/>
  <c r="BJ540" i="4"/>
  <c r="BI540" i="4" a="1"/>
  <c r="BI540" i="4" s="1"/>
  <c r="BH540" i="4"/>
  <c r="BG540" i="4"/>
  <c r="BF540" i="4"/>
  <c r="BE540" i="4"/>
  <c r="BD540" i="4"/>
  <c r="AX540" i="4"/>
  <c r="AW540" i="4"/>
  <c r="AV540" i="4" a="1"/>
  <c r="AV540" i="4" s="1"/>
  <c r="AU540" i="4"/>
  <c r="AT540" i="4"/>
  <c r="AS540" i="4"/>
  <c r="AR540" i="4"/>
  <c r="AQ540" i="4" a="1"/>
  <c r="AQ540" i="4" s="1"/>
  <c r="AO540" i="4"/>
  <c r="AN540" i="4" a="1"/>
  <c r="AN540" i="4" s="1"/>
  <c r="AM540" i="4"/>
  <c r="AL540" i="4"/>
  <c r="AK540" i="4" a="1"/>
  <c r="AK540" i="4" s="1"/>
  <c r="AJ540" i="4"/>
  <c r="AI540" i="4"/>
  <c r="AG540" i="4"/>
  <c r="AF540" i="4"/>
  <c r="AE540" i="4"/>
  <c r="AD540" i="4"/>
  <c r="AC540" i="4"/>
  <c r="AA540" i="4"/>
  <c r="Y540" i="4"/>
  <c r="W540" i="4"/>
  <c r="V540" i="4"/>
  <c r="U540" i="4"/>
  <c r="R540" i="4"/>
  <c r="Q540" i="4"/>
  <c r="P540" i="4"/>
  <c r="O540" i="4"/>
  <c r="N540" i="4"/>
  <c r="M540" i="4"/>
  <c r="K540" i="4"/>
  <c r="J540" i="4"/>
  <c r="L540" i="4" s="1"/>
  <c r="CE539" i="4"/>
  <c r="CD539" i="4" a="1"/>
  <c r="CD539" i="4" s="1"/>
  <c r="CC539" i="4" a="1"/>
  <c r="CC539" i="4" s="1"/>
  <c r="CB539" i="4" a="1"/>
  <c r="CB539" i="4" s="1"/>
  <c r="CA539" i="4" a="1"/>
  <c r="CA539" i="4" s="1"/>
  <c r="BZ539" i="4" a="1"/>
  <c r="BZ539" i="4" s="1"/>
  <c r="BY539" i="4" a="1"/>
  <c r="BY539" i="4" s="1"/>
  <c r="BX539" i="4"/>
  <c r="BW539" i="4" a="1"/>
  <c r="BW539" i="4" s="1"/>
  <c r="BV539" i="4"/>
  <c r="BU539" i="4" a="1"/>
  <c r="BU539" i="4" s="1"/>
  <c r="BT539" i="4" a="1"/>
  <c r="BT539" i="4" s="1"/>
  <c r="BS539" i="4"/>
  <c r="BR539" i="4" a="1"/>
  <c r="BR539" i="4" s="1"/>
  <c r="BQ539" i="4" a="1"/>
  <c r="BQ539" i="4" s="1"/>
  <c r="BP539" i="4" a="1"/>
  <c r="BP539" i="4" s="1"/>
  <c r="BO539" i="4" a="1"/>
  <c r="BO539" i="4" s="1"/>
  <c r="BN539" i="4" a="1"/>
  <c r="BN539" i="4" s="1"/>
  <c r="BM539" i="4" a="1"/>
  <c r="BM539" i="4" s="1"/>
  <c r="BL539" i="4" a="1"/>
  <c r="BL539" i="4" s="1"/>
  <c r="BK539" i="4"/>
  <c r="BJ539" i="4"/>
  <c r="BI539" i="4" a="1"/>
  <c r="BI539" i="4" s="1"/>
  <c r="BH539" i="4"/>
  <c r="BG539" i="4"/>
  <c r="BF539" i="4"/>
  <c r="BE539" i="4"/>
  <c r="BD539" i="4"/>
  <c r="AX539" i="4"/>
  <c r="AW539" i="4"/>
  <c r="AV539" i="4" a="1"/>
  <c r="AV539" i="4" s="1"/>
  <c r="AU539" i="4"/>
  <c r="AT539" i="4"/>
  <c r="AS539" i="4"/>
  <c r="AR539" i="4"/>
  <c r="AQ539" i="4" a="1"/>
  <c r="AQ539" i="4" s="1"/>
  <c r="AO539" i="4"/>
  <c r="AN539" i="4" a="1"/>
  <c r="AN539" i="4" s="1"/>
  <c r="AM539" i="4"/>
  <c r="AL539" i="4"/>
  <c r="AK539" i="4" a="1"/>
  <c r="AK539" i="4" s="1"/>
  <c r="AJ539" i="4"/>
  <c r="AI539" i="4"/>
  <c r="AG539" i="4"/>
  <c r="AF539" i="4"/>
  <c r="AE539" i="4"/>
  <c r="AD539" i="4"/>
  <c r="AC539" i="4"/>
  <c r="AA539" i="4"/>
  <c r="Y539" i="4"/>
  <c r="W539" i="4"/>
  <c r="V539" i="4"/>
  <c r="U539" i="4"/>
  <c r="R539" i="4"/>
  <c r="Q539" i="4"/>
  <c r="P539" i="4"/>
  <c r="O539" i="4"/>
  <c r="N539" i="4"/>
  <c r="M539" i="4"/>
  <c r="K539" i="4"/>
  <c r="J539" i="4"/>
  <c r="L539" i="4" s="1"/>
  <c r="CE538" i="4"/>
  <c r="CD538" i="4" a="1"/>
  <c r="CD538" i="4" s="1"/>
  <c r="CC538" i="4" a="1"/>
  <c r="CC538" i="4" s="1"/>
  <c r="CB538" i="4" a="1"/>
  <c r="CB538" i="4" s="1"/>
  <c r="CA538" i="4" a="1"/>
  <c r="CA538" i="4" s="1"/>
  <c r="BZ538" i="4" a="1"/>
  <c r="BZ538" i="4" s="1"/>
  <c r="BY538" i="4" a="1"/>
  <c r="BY538" i="4" s="1"/>
  <c r="BX538" i="4"/>
  <c r="BW538" i="4" a="1"/>
  <c r="BW538" i="4" s="1"/>
  <c r="BV538" i="4"/>
  <c r="BU538" i="4" a="1"/>
  <c r="BU538" i="4" s="1"/>
  <c r="BT538" i="4" a="1"/>
  <c r="BT538" i="4" s="1"/>
  <c r="BS538" i="4"/>
  <c r="BR538" i="4" a="1"/>
  <c r="BR538" i="4" s="1"/>
  <c r="BQ538" i="4" a="1"/>
  <c r="BQ538" i="4" s="1"/>
  <c r="BP538" i="4" a="1"/>
  <c r="BP538" i="4" s="1"/>
  <c r="BO538" i="4" a="1"/>
  <c r="BO538" i="4" s="1"/>
  <c r="BN538" i="4" a="1"/>
  <c r="BN538" i="4" s="1"/>
  <c r="BM538" i="4" a="1"/>
  <c r="BM538" i="4" s="1"/>
  <c r="BL538" i="4" a="1"/>
  <c r="BL538" i="4" s="1"/>
  <c r="BK538" i="4"/>
  <c r="BJ538" i="4"/>
  <c r="BI538" i="4" a="1"/>
  <c r="BI538" i="4" s="1"/>
  <c r="BH538" i="4"/>
  <c r="BG538" i="4"/>
  <c r="BF538" i="4"/>
  <c r="BE538" i="4"/>
  <c r="BD538" i="4"/>
  <c r="AX538" i="4"/>
  <c r="AW538" i="4"/>
  <c r="AV538" i="4" a="1"/>
  <c r="AV538" i="4" s="1"/>
  <c r="AU538" i="4"/>
  <c r="AT538" i="4"/>
  <c r="AS538" i="4"/>
  <c r="AR538" i="4"/>
  <c r="AQ538" i="4" a="1"/>
  <c r="AQ538" i="4" s="1"/>
  <c r="AO538" i="4"/>
  <c r="AN538" i="4" a="1"/>
  <c r="AN538" i="4" s="1"/>
  <c r="AM538" i="4"/>
  <c r="AL538" i="4"/>
  <c r="AK538" i="4" a="1"/>
  <c r="AK538" i="4" s="1"/>
  <c r="AJ538" i="4"/>
  <c r="AI538" i="4"/>
  <c r="AG538" i="4"/>
  <c r="AF538" i="4"/>
  <c r="AE538" i="4"/>
  <c r="AD538" i="4"/>
  <c r="AC538" i="4"/>
  <c r="AA538" i="4"/>
  <c r="Y538" i="4"/>
  <c r="W538" i="4"/>
  <c r="V538" i="4"/>
  <c r="U538" i="4"/>
  <c r="R538" i="4"/>
  <c r="Q538" i="4"/>
  <c r="P538" i="4"/>
  <c r="O538" i="4"/>
  <c r="N538" i="4"/>
  <c r="M538" i="4"/>
  <c r="K538" i="4"/>
  <c r="J538" i="4"/>
  <c r="L538" i="4" s="1"/>
  <c r="CE537" i="4"/>
  <c r="CD537" i="4" a="1"/>
  <c r="CD537" i="4" s="1"/>
  <c r="CC537" i="4" a="1"/>
  <c r="CC537" i="4" s="1"/>
  <c r="CB537" i="4" a="1"/>
  <c r="CB537" i="4" s="1"/>
  <c r="CA537" i="4" a="1"/>
  <c r="CA537" i="4" s="1"/>
  <c r="BZ537" i="4" a="1"/>
  <c r="BZ537" i="4" s="1"/>
  <c r="BY537" i="4" a="1"/>
  <c r="BY537" i="4" s="1"/>
  <c r="BX537" i="4"/>
  <c r="BW537" i="4" a="1"/>
  <c r="BW537" i="4" s="1"/>
  <c r="BV537" i="4"/>
  <c r="BU537" i="4" a="1"/>
  <c r="BU537" i="4" s="1"/>
  <c r="BT537" i="4" a="1"/>
  <c r="BT537" i="4" s="1"/>
  <c r="BS537" i="4"/>
  <c r="BR537" i="4" a="1"/>
  <c r="BR537" i="4" s="1"/>
  <c r="BQ537" i="4" a="1"/>
  <c r="BQ537" i="4" s="1"/>
  <c r="BP537" i="4" a="1"/>
  <c r="BP537" i="4" s="1"/>
  <c r="BO537" i="4" a="1"/>
  <c r="BO537" i="4" s="1"/>
  <c r="BN537" i="4" a="1"/>
  <c r="BN537" i="4" s="1"/>
  <c r="BM537" i="4" a="1"/>
  <c r="BM537" i="4" s="1"/>
  <c r="BL537" i="4" a="1"/>
  <c r="BL537" i="4" s="1"/>
  <c r="BK537" i="4"/>
  <c r="BJ537" i="4"/>
  <c r="BI537" i="4" a="1"/>
  <c r="BI537" i="4" s="1"/>
  <c r="BH537" i="4"/>
  <c r="BG537" i="4"/>
  <c r="BF537" i="4"/>
  <c r="BE537" i="4"/>
  <c r="BD537" i="4"/>
  <c r="AX537" i="4"/>
  <c r="AW537" i="4"/>
  <c r="AV537" i="4" a="1"/>
  <c r="AV537" i="4" s="1"/>
  <c r="AU537" i="4"/>
  <c r="AT537" i="4"/>
  <c r="AS537" i="4"/>
  <c r="AR537" i="4"/>
  <c r="AQ537" i="4" a="1"/>
  <c r="AQ537" i="4" s="1"/>
  <c r="AO537" i="4"/>
  <c r="AN537" i="4" a="1"/>
  <c r="AN537" i="4" s="1"/>
  <c r="AM537" i="4"/>
  <c r="AL537" i="4"/>
  <c r="AK537" i="4" a="1"/>
  <c r="AK537" i="4" s="1"/>
  <c r="AJ537" i="4"/>
  <c r="AI537" i="4"/>
  <c r="AG537" i="4"/>
  <c r="AF537" i="4"/>
  <c r="AE537" i="4"/>
  <c r="AD537" i="4"/>
  <c r="AC537" i="4"/>
  <c r="AA537" i="4"/>
  <c r="Y537" i="4"/>
  <c r="W537" i="4"/>
  <c r="V537" i="4"/>
  <c r="U537" i="4"/>
  <c r="R537" i="4"/>
  <c r="Q537" i="4"/>
  <c r="P537" i="4"/>
  <c r="O537" i="4"/>
  <c r="N537" i="4"/>
  <c r="M537" i="4"/>
  <c r="K537" i="4"/>
  <c r="J537" i="4"/>
  <c r="L537" i="4" s="1"/>
  <c r="CE536" i="4"/>
  <c r="CD536" i="4" a="1"/>
  <c r="CD536" i="4" s="1"/>
  <c r="CC536" i="4" a="1"/>
  <c r="CC536" i="4" s="1"/>
  <c r="CB536" i="4" a="1"/>
  <c r="CB536" i="4" s="1"/>
  <c r="CA536" i="4" a="1"/>
  <c r="CA536" i="4" s="1"/>
  <c r="BZ536" i="4" a="1"/>
  <c r="BZ536" i="4" s="1"/>
  <c r="BY536" i="4" a="1"/>
  <c r="BY536" i="4" s="1"/>
  <c r="BX536" i="4"/>
  <c r="BW536" i="4" a="1"/>
  <c r="BW536" i="4" s="1"/>
  <c r="BV536" i="4"/>
  <c r="BU536" i="4" a="1"/>
  <c r="BU536" i="4" s="1"/>
  <c r="BT536" i="4" a="1"/>
  <c r="BT536" i="4" s="1"/>
  <c r="BS536" i="4"/>
  <c r="BR536" i="4" a="1"/>
  <c r="BR536" i="4" s="1"/>
  <c r="BQ536" i="4" a="1"/>
  <c r="BQ536" i="4" s="1"/>
  <c r="BP536" i="4" a="1"/>
  <c r="BP536" i="4" s="1"/>
  <c r="BO536" i="4" a="1"/>
  <c r="BO536" i="4" s="1"/>
  <c r="BN536" i="4" a="1"/>
  <c r="BN536" i="4" s="1"/>
  <c r="BM536" i="4" a="1"/>
  <c r="BM536" i="4" s="1"/>
  <c r="BL536" i="4" a="1"/>
  <c r="BL536" i="4" s="1"/>
  <c r="BK536" i="4"/>
  <c r="BJ536" i="4"/>
  <c r="BI536" i="4" a="1"/>
  <c r="BI536" i="4" s="1"/>
  <c r="BH536" i="4"/>
  <c r="BG536" i="4"/>
  <c r="BF536" i="4"/>
  <c r="BE536" i="4"/>
  <c r="BD536" i="4"/>
  <c r="AX536" i="4"/>
  <c r="AW536" i="4"/>
  <c r="AV536" i="4" a="1"/>
  <c r="AV536" i="4" s="1"/>
  <c r="AU536" i="4"/>
  <c r="AT536" i="4"/>
  <c r="AS536" i="4"/>
  <c r="AR536" i="4"/>
  <c r="AQ536" i="4" a="1"/>
  <c r="AQ536" i="4" s="1"/>
  <c r="AO536" i="4"/>
  <c r="AN536" i="4" a="1"/>
  <c r="AN536" i="4" s="1"/>
  <c r="AM536" i="4"/>
  <c r="AL536" i="4"/>
  <c r="AK536" i="4" a="1"/>
  <c r="AK536" i="4" s="1"/>
  <c r="AJ536" i="4"/>
  <c r="AI536" i="4"/>
  <c r="AG536" i="4"/>
  <c r="AF536" i="4"/>
  <c r="AE536" i="4"/>
  <c r="AD536" i="4"/>
  <c r="AC536" i="4"/>
  <c r="AA536" i="4"/>
  <c r="Y536" i="4"/>
  <c r="W536" i="4"/>
  <c r="V536" i="4"/>
  <c r="U536" i="4"/>
  <c r="R536" i="4"/>
  <c r="Q536" i="4"/>
  <c r="P536" i="4"/>
  <c r="O536" i="4"/>
  <c r="N536" i="4"/>
  <c r="M536" i="4"/>
  <c r="K536" i="4"/>
  <c r="J536" i="4"/>
  <c r="L536" i="4" s="1"/>
  <c r="CE535" i="4"/>
  <c r="CD535" i="4" a="1"/>
  <c r="CD535" i="4" s="1"/>
  <c r="CC535" i="4" a="1"/>
  <c r="CC535" i="4" s="1"/>
  <c r="CB535" i="4" a="1"/>
  <c r="CB535" i="4" s="1"/>
  <c r="CA535" i="4" a="1"/>
  <c r="CA535" i="4" s="1"/>
  <c r="BZ535" i="4" a="1"/>
  <c r="BZ535" i="4" s="1"/>
  <c r="BY535" i="4" a="1"/>
  <c r="BY535" i="4" s="1"/>
  <c r="BX535" i="4"/>
  <c r="BW535" i="4" a="1"/>
  <c r="BW535" i="4" s="1"/>
  <c r="BV535" i="4"/>
  <c r="BU535" i="4" a="1"/>
  <c r="BU535" i="4" s="1"/>
  <c r="BT535" i="4" a="1"/>
  <c r="BT535" i="4" s="1"/>
  <c r="BS535" i="4"/>
  <c r="BR535" i="4" a="1"/>
  <c r="BR535" i="4" s="1"/>
  <c r="BQ535" i="4" a="1"/>
  <c r="BQ535" i="4" s="1"/>
  <c r="BP535" i="4" a="1"/>
  <c r="BP535" i="4" s="1"/>
  <c r="BO535" i="4" a="1"/>
  <c r="BO535" i="4" s="1"/>
  <c r="BN535" i="4" a="1"/>
  <c r="BN535" i="4" s="1"/>
  <c r="BM535" i="4" a="1"/>
  <c r="BM535" i="4" s="1"/>
  <c r="BL535" i="4" a="1"/>
  <c r="BL535" i="4" s="1"/>
  <c r="BK535" i="4"/>
  <c r="BJ535" i="4"/>
  <c r="BI535" i="4" a="1"/>
  <c r="BI535" i="4" s="1"/>
  <c r="BH535" i="4"/>
  <c r="BG535" i="4"/>
  <c r="BF535" i="4"/>
  <c r="BE535" i="4"/>
  <c r="BD535" i="4"/>
  <c r="AX535" i="4"/>
  <c r="AW535" i="4"/>
  <c r="AV535" i="4" a="1"/>
  <c r="AV535" i="4" s="1"/>
  <c r="AU535" i="4"/>
  <c r="AT535" i="4"/>
  <c r="AS535" i="4"/>
  <c r="AR535" i="4"/>
  <c r="AQ535" i="4" a="1"/>
  <c r="AQ535" i="4" s="1"/>
  <c r="AO535" i="4"/>
  <c r="AN535" i="4" a="1"/>
  <c r="AN535" i="4" s="1"/>
  <c r="AM535" i="4"/>
  <c r="AL535" i="4"/>
  <c r="AK535" i="4" a="1"/>
  <c r="AK535" i="4" s="1"/>
  <c r="AJ535" i="4"/>
  <c r="AI535" i="4"/>
  <c r="AG535" i="4"/>
  <c r="AF535" i="4"/>
  <c r="AE535" i="4"/>
  <c r="AD535" i="4"/>
  <c r="AC535" i="4"/>
  <c r="AA535" i="4"/>
  <c r="Y535" i="4"/>
  <c r="W535" i="4"/>
  <c r="V535" i="4"/>
  <c r="U535" i="4"/>
  <c r="R535" i="4"/>
  <c r="Q535" i="4"/>
  <c r="P535" i="4"/>
  <c r="O535" i="4"/>
  <c r="N535" i="4"/>
  <c r="M535" i="4"/>
  <c r="K535" i="4"/>
  <c r="J535" i="4"/>
  <c r="L535" i="4" s="1"/>
  <c r="CE534" i="4"/>
  <c r="CD534" i="4" a="1"/>
  <c r="CD534" i="4" s="1"/>
  <c r="CC534" i="4" a="1"/>
  <c r="CC534" i="4" s="1"/>
  <c r="CB534" i="4" a="1"/>
  <c r="CB534" i="4" s="1"/>
  <c r="CA534" i="4" a="1"/>
  <c r="CA534" i="4" s="1"/>
  <c r="BZ534" i="4" a="1"/>
  <c r="BZ534" i="4" s="1"/>
  <c r="BY534" i="4" a="1"/>
  <c r="BY534" i="4" s="1"/>
  <c r="BX534" i="4"/>
  <c r="BW534" i="4" a="1"/>
  <c r="BW534" i="4" s="1"/>
  <c r="BV534" i="4"/>
  <c r="BU534" i="4" a="1"/>
  <c r="BU534" i="4" s="1"/>
  <c r="BT534" i="4" a="1"/>
  <c r="BT534" i="4" s="1"/>
  <c r="BS534" i="4"/>
  <c r="BR534" i="4" a="1"/>
  <c r="BR534" i="4" s="1"/>
  <c r="BQ534" i="4" a="1"/>
  <c r="BQ534" i="4" s="1"/>
  <c r="BP534" i="4" a="1"/>
  <c r="BP534" i="4" s="1"/>
  <c r="BO534" i="4" a="1"/>
  <c r="BO534" i="4" s="1"/>
  <c r="BN534" i="4" a="1"/>
  <c r="BN534" i="4" s="1"/>
  <c r="BM534" i="4" a="1"/>
  <c r="BM534" i="4" s="1"/>
  <c r="BL534" i="4" a="1"/>
  <c r="BL534" i="4" s="1"/>
  <c r="BK534" i="4"/>
  <c r="BJ534" i="4"/>
  <c r="BI534" i="4" a="1"/>
  <c r="BI534" i="4" s="1"/>
  <c r="BH534" i="4"/>
  <c r="BG534" i="4"/>
  <c r="BF534" i="4"/>
  <c r="BE534" i="4"/>
  <c r="BD534" i="4"/>
  <c r="AX534" i="4"/>
  <c r="AW534" i="4"/>
  <c r="AV534" i="4" a="1"/>
  <c r="AV534" i="4" s="1"/>
  <c r="AU534" i="4"/>
  <c r="AT534" i="4"/>
  <c r="AS534" i="4"/>
  <c r="AR534" i="4"/>
  <c r="AQ534" i="4" a="1"/>
  <c r="AQ534" i="4" s="1"/>
  <c r="AO534" i="4"/>
  <c r="AN534" i="4" a="1"/>
  <c r="AN534" i="4" s="1"/>
  <c r="AM534" i="4"/>
  <c r="AL534" i="4"/>
  <c r="AK534" i="4" a="1"/>
  <c r="AK534" i="4" s="1"/>
  <c r="AJ534" i="4"/>
  <c r="AI534" i="4"/>
  <c r="AG534" i="4"/>
  <c r="AF534" i="4"/>
  <c r="AE534" i="4"/>
  <c r="AD534" i="4"/>
  <c r="AC534" i="4"/>
  <c r="AA534" i="4"/>
  <c r="Y534" i="4"/>
  <c r="W534" i="4"/>
  <c r="V534" i="4"/>
  <c r="U534" i="4"/>
  <c r="R534" i="4"/>
  <c r="Q534" i="4"/>
  <c r="P534" i="4"/>
  <c r="O534" i="4"/>
  <c r="N534" i="4"/>
  <c r="M534" i="4"/>
  <c r="K534" i="4"/>
  <c r="J534" i="4"/>
  <c r="L534" i="4" s="1"/>
  <c r="CE533" i="4"/>
  <c r="CD533" i="4" a="1"/>
  <c r="CD533" i="4" s="1"/>
  <c r="CC533" i="4" a="1"/>
  <c r="CC533" i="4" s="1"/>
  <c r="CB533" i="4" a="1"/>
  <c r="CB533" i="4" s="1"/>
  <c r="CA533" i="4" a="1"/>
  <c r="CA533" i="4" s="1"/>
  <c r="BZ533" i="4" a="1"/>
  <c r="BZ533" i="4" s="1"/>
  <c r="BY533" i="4" a="1"/>
  <c r="BY533" i="4" s="1"/>
  <c r="BX533" i="4"/>
  <c r="BW533" i="4" a="1"/>
  <c r="BW533" i="4" s="1"/>
  <c r="BV533" i="4"/>
  <c r="BU533" i="4" a="1"/>
  <c r="BU533" i="4" s="1"/>
  <c r="BT533" i="4" a="1"/>
  <c r="BT533" i="4" s="1"/>
  <c r="BS533" i="4"/>
  <c r="BR533" i="4" a="1"/>
  <c r="BR533" i="4" s="1"/>
  <c r="BQ533" i="4" a="1"/>
  <c r="BQ533" i="4" s="1"/>
  <c r="BP533" i="4" a="1"/>
  <c r="BP533" i="4" s="1"/>
  <c r="BO533" i="4" a="1"/>
  <c r="BO533" i="4" s="1"/>
  <c r="BN533" i="4" a="1"/>
  <c r="BN533" i="4" s="1"/>
  <c r="BM533" i="4" a="1"/>
  <c r="BM533" i="4" s="1"/>
  <c r="BL533" i="4" a="1"/>
  <c r="BL533" i="4" s="1"/>
  <c r="BK533" i="4"/>
  <c r="BJ533" i="4"/>
  <c r="BI533" i="4" a="1"/>
  <c r="BI533" i="4" s="1"/>
  <c r="BH533" i="4"/>
  <c r="BG533" i="4"/>
  <c r="BF533" i="4"/>
  <c r="BE533" i="4"/>
  <c r="BD533" i="4"/>
  <c r="AX533" i="4"/>
  <c r="AW533" i="4"/>
  <c r="AV533" i="4" a="1"/>
  <c r="AV533" i="4" s="1"/>
  <c r="AU533" i="4"/>
  <c r="AT533" i="4"/>
  <c r="AS533" i="4"/>
  <c r="AR533" i="4"/>
  <c r="AQ533" i="4" a="1"/>
  <c r="AQ533" i="4" s="1"/>
  <c r="AO533" i="4"/>
  <c r="AN533" i="4" a="1"/>
  <c r="AN533" i="4" s="1"/>
  <c r="AM533" i="4"/>
  <c r="AL533" i="4"/>
  <c r="AK533" i="4" a="1"/>
  <c r="AK533" i="4" s="1"/>
  <c r="AJ533" i="4"/>
  <c r="AI533" i="4"/>
  <c r="AG533" i="4"/>
  <c r="AF533" i="4"/>
  <c r="AE533" i="4"/>
  <c r="AD533" i="4"/>
  <c r="AC533" i="4"/>
  <c r="AA533" i="4"/>
  <c r="Y533" i="4"/>
  <c r="W533" i="4"/>
  <c r="V533" i="4"/>
  <c r="U533" i="4"/>
  <c r="R533" i="4"/>
  <c r="Q533" i="4"/>
  <c r="P533" i="4"/>
  <c r="O533" i="4"/>
  <c r="N533" i="4"/>
  <c r="M533" i="4"/>
  <c r="K533" i="4"/>
  <c r="J533" i="4"/>
  <c r="L533" i="4" s="1"/>
  <c r="CE532" i="4"/>
  <c r="CD532" i="4" a="1"/>
  <c r="CD532" i="4" s="1"/>
  <c r="CC532" i="4" a="1"/>
  <c r="CC532" i="4" s="1"/>
  <c r="CB532" i="4" a="1"/>
  <c r="CB532" i="4" s="1"/>
  <c r="CA532" i="4" a="1"/>
  <c r="CA532" i="4" s="1"/>
  <c r="BZ532" i="4" a="1"/>
  <c r="BZ532" i="4" s="1"/>
  <c r="BY532" i="4" a="1"/>
  <c r="BY532" i="4" s="1"/>
  <c r="BX532" i="4"/>
  <c r="BW532" i="4" a="1"/>
  <c r="BW532" i="4" s="1"/>
  <c r="BV532" i="4"/>
  <c r="BU532" i="4" a="1"/>
  <c r="BU532" i="4" s="1"/>
  <c r="BT532" i="4" a="1"/>
  <c r="BT532" i="4" s="1"/>
  <c r="BS532" i="4"/>
  <c r="BR532" i="4" a="1"/>
  <c r="BR532" i="4" s="1"/>
  <c r="BQ532" i="4" a="1"/>
  <c r="BQ532" i="4" s="1"/>
  <c r="BP532" i="4" a="1"/>
  <c r="BP532" i="4" s="1"/>
  <c r="BO532" i="4" a="1"/>
  <c r="BO532" i="4" s="1"/>
  <c r="BN532" i="4" a="1"/>
  <c r="BN532" i="4" s="1"/>
  <c r="BM532" i="4" a="1"/>
  <c r="BM532" i="4" s="1"/>
  <c r="BL532" i="4" a="1"/>
  <c r="BL532" i="4" s="1"/>
  <c r="BK532" i="4"/>
  <c r="BJ532" i="4"/>
  <c r="BI532" i="4" a="1"/>
  <c r="BI532" i="4" s="1"/>
  <c r="BH532" i="4"/>
  <c r="BG532" i="4"/>
  <c r="BF532" i="4"/>
  <c r="BE532" i="4"/>
  <c r="BD532" i="4"/>
  <c r="AX532" i="4"/>
  <c r="AW532" i="4"/>
  <c r="AV532" i="4" a="1"/>
  <c r="AV532" i="4" s="1"/>
  <c r="AU532" i="4"/>
  <c r="AT532" i="4"/>
  <c r="AS532" i="4"/>
  <c r="AR532" i="4"/>
  <c r="AQ532" i="4" a="1"/>
  <c r="AQ532" i="4" s="1"/>
  <c r="AO532" i="4"/>
  <c r="AN532" i="4" a="1"/>
  <c r="AN532" i="4" s="1"/>
  <c r="AM532" i="4"/>
  <c r="AL532" i="4"/>
  <c r="AK532" i="4" a="1"/>
  <c r="AK532" i="4" s="1"/>
  <c r="AJ532" i="4"/>
  <c r="AI532" i="4"/>
  <c r="AG532" i="4"/>
  <c r="AF532" i="4"/>
  <c r="AE532" i="4"/>
  <c r="AD532" i="4"/>
  <c r="AC532" i="4"/>
  <c r="AA532" i="4"/>
  <c r="Y532" i="4"/>
  <c r="W532" i="4"/>
  <c r="V532" i="4"/>
  <c r="U532" i="4"/>
  <c r="R532" i="4"/>
  <c r="Q532" i="4"/>
  <c r="P532" i="4"/>
  <c r="O532" i="4"/>
  <c r="N532" i="4"/>
  <c r="M532" i="4"/>
  <c r="K532" i="4"/>
  <c r="J532" i="4"/>
  <c r="L532" i="4" s="1"/>
  <c r="CE531" i="4"/>
  <c r="CD531" i="4" a="1"/>
  <c r="CD531" i="4" s="1"/>
  <c r="CC531" i="4" a="1"/>
  <c r="CC531" i="4" s="1"/>
  <c r="CB531" i="4" a="1"/>
  <c r="CB531" i="4" s="1"/>
  <c r="CA531" i="4" a="1"/>
  <c r="CA531" i="4" s="1"/>
  <c r="BZ531" i="4" a="1"/>
  <c r="BZ531" i="4" s="1"/>
  <c r="BY531" i="4" a="1"/>
  <c r="BY531" i="4" s="1"/>
  <c r="BX531" i="4"/>
  <c r="BW531" i="4" a="1"/>
  <c r="BW531" i="4" s="1"/>
  <c r="BV531" i="4"/>
  <c r="BU531" i="4" a="1"/>
  <c r="BU531" i="4" s="1"/>
  <c r="BT531" i="4" a="1"/>
  <c r="BT531" i="4" s="1"/>
  <c r="BS531" i="4"/>
  <c r="BR531" i="4" a="1"/>
  <c r="BR531" i="4" s="1"/>
  <c r="BQ531" i="4" a="1"/>
  <c r="BQ531" i="4" s="1"/>
  <c r="BP531" i="4" a="1"/>
  <c r="BP531" i="4" s="1"/>
  <c r="BO531" i="4" a="1"/>
  <c r="BO531" i="4" s="1"/>
  <c r="BN531" i="4" a="1"/>
  <c r="BN531" i="4" s="1"/>
  <c r="BM531" i="4" a="1"/>
  <c r="BM531" i="4" s="1"/>
  <c r="BL531" i="4" a="1"/>
  <c r="BL531" i="4" s="1"/>
  <c r="BK531" i="4"/>
  <c r="BJ531" i="4"/>
  <c r="BI531" i="4" a="1"/>
  <c r="BI531" i="4" s="1"/>
  <c r="BH531" i="4"/>
  <c r="BG531" i="4"/>
  <c r="BF531" i="4"/>
  <c r="BE531" i="4"/>
  <c r="BD531" i="4"/>
  <c r="AX531" i="4"/>
  <c r="AW531" i="4"/>
  <c r="AV531" i="4" a="1"/>
  <c r="AV531" i="4" s="1"/>
  <c r="AU531" i="4"/>
  <c r="AT531" i="4"/>
  <c r="AS531" i="4"/>
  <c r="AR531" i="4"/>
  <c r="AQ531" i="4" a="1"/>
  <c r="AQ531" i="4" s="1"/>
  <c r="AO531" i="4"/>
  <c r="AN531" i="4" a="1"/>
  <c r="AN531" i="4" s="1"/>
  <c r="AM531" i="4"/>
  <c r="AL531" i="4"/>
  <c r="AK531" i="4" a="1"/>
  <c r="AK531" i="4" s="1"/>
  <c r="AJ531" i="4"/>
  <c r="AI531" i="4"/>
  <c r="AG531" i="4"/>
  <c r="AF531" i="4"/>
  <c r="AE531" i="4"/>
  <c r="AD531" i="4"/>
  <c r="AC531" i="4"/>
  <c r="AA531" i="4"/>
  <c r="Y531" i="4"/>
  <c r="W531" i="4"/>
  <c r="V531" i="4"/>
  <c r="U531" i="4"/>
  <c r="R531" i="4"/>
  <c r="Q531" i="4"/>
  <c r="P531" i="4"/>
  <c r="O531" i="4"/>
  <c r="N531" i="4"/>
  <c r="M531" i="4"/>
  <c r="K531" i="4"/>
  <c r="J531" i="4"/>
  <c r="L531" i="4" s="1"/>
  <c r="CE530" i="4"/>
  <c r="CD530" i="4" a="1"/>
  <c r="CD530" i="4" s="1"/>
  <c r="CC530" i="4" a="1"/>
  <c r="CC530" i="4" s="1"/>
  <c r="CB530" i="4" a="1"/>
  <c r="CB530" i="4" s="1"/>
  <c r="CA530" i="4" a="1"/>
  <c r="CA530" i="4" s="1"/>
  <c r="BZ530" i="4" a="1"/>
  <c r="BZ530" i="4" s="1"/>
  <c r="BY530" i="4" a="1"/>
  <c r="BY530" i="4" s="1"/>
  <c r="BX530" i="4"/>
  <c r="BW530" i="4" a="1"/>
  <c r="BW530" i="4" s="1"/>
  <c r="BV530" i="4"/>
  <c r="BU530" i="4" a="1"/>
  <c r="BU530" i="4" s="1"/>
  <c r="BT530" i="4" a="1"/>
  <c r="BT530" i="4" s="1"/>
  <c r="BS530" i="4"/>
  <c r="BR530" i="4" a="1"/>
  <c r="BR530" i="4" s="1"/>
  <c r="BQ530" i="4" a="1"/>
  <c r="BQ530" i="4" s="1"/>
  <c r="BP530" i="4" a="1"/>
  <c r="BP530" i="4" s="1"/>
  <c r="BO530" i="4" a="1"/>
  <c r="BO530" i="4" s="1"/>
  <c r="BN530" i="4" a="1"/>
  <c r="BN530" i="4" s="1"/>
  <c r="BM530" i="4" a="1"/>
  <c r="BM530" i="4" s="1"/>
  <c r="BL530" i="4" a="1"/>
  <c r="BL530" i="4" s="1"/>
  <c r="BK530" i="4"/>
  <c r="BJ530" i="4"/>
  <c r="BI530" i="4" a="1"/>
  <c r="BI530" i="4" s="1"/>
  <c r="BH530" i="4"/>
  <c r="BG530" i="4"/>
  <c r="BF530" i="4"/>
  <c r="BE530" i="4"/>
  <c r="BD530" i="4"/>
  <c r="AX530" i="4"/>
  <c r="AW530" i="4"/>
  <c r="AV530" i="4" a="1"/>
  <c r="AV530" i="4" s="1"/>
  <c r="AU530" i="4"/>
  <c r="AT530" i="4"/>
  <c r="AS530" i="4"/>
  <c r="AR530" i="4"/>
  <c r="AQ530" i="4" a="1"/>
  <c r="AQ530" i="4" s="1"/>
  <c r="AO530" i="4"/>
  <c r="AN530" i="4" a="1"/>
  <c r="AN530" i="4" s="1"/>
  <c r="AM530" i="4"/>
  <c r="AL530" i="4"/>
  <c r="AK530" i="4" a="1"/>
  <c r="AK530" i="4" s="1"/>
  <c r="AJ530" i="4"/>
  <c r="AI530" i="4"/>
  <c r="AG530" i="4"/>
  <c r="AF530" i="4"/>
  <c r="AE530" i="4"/>
  <c r="AD530" i="4"/>
  <c r="AC530" i="4"/>
  <c r="AA530" i="4"/>
  <c r="Y530" i="4"/>
  <c r="W530" i="4"/>
  <c r="V530" i="4"/>
  <c r="U530" i="4"/>
  <c r="R530" i="4"/>
  <c r="Q530" i="4"/>
  <c r="P530" i="4"/>
  <c r="O530" i="4"/>
  <c r="N530" i="4"/>
  <c r="M530" i="4"/>
  <c r="K530" i="4"/>
  <c r="J530" i="4"/>
  <c r="L530" i="4" s="1"/>
  <c r="CE529" i="4"/>
  <c r="CD529" i="4" a="1"/>
  <c r="CD529" i="4" s="1"/>
  <c r="CC529" i="4" a="1"/>
  <c r="CC529" i="4" s="1"/>
  <c r="CB529" i="4" a="1"/>
  <c r="CB529" i="4" s="1"/>
  <c r="CA529" i="4" a="1"/>
  <c r="CA529" i="4" s="1"/>
  <c r="BZ529" i="4" a="1"/>
  <c r="BZ529" i="4" s="1"/>
  <c r="BY529" i="4" a="1"/>
  <c r="BY529" i="4" s="1"/>
  <c r="BX529" i="4"/>
  <c r="BW529" i="4" a="1"/>
  <c r="BW529" i="4" s="1"/>
  <c r="BV529" i="4"/>
  <c r="BU529" i="4" a="1"/>
  <c r="BU529" i="4" s="1"/>
  <c r="BT529" i="4" a="1"/>
  <c r="BT529" i="4" s="1"/>
  <c r="BS529" i="4"/>
  <c r="BR529" i="4" a="1"/>
  <c r="BR529" i="4" s="1"/>
  <c r="BQ529" i="4" a="1"/>
  <c r="BQ529" i="4" s="1"/>
  <c r="BP529" i="4" a="1"/>
  <c r="BP529" i="4" s="1"/>
  <c r="BO529" i="4" a="1"/>
  <c r="BO529" i="4" s="1"/>
  <c r="BN529" i="4" a="1"/>
  <c r="BN529" i="4" s="1"/>
  <c r="BM529" i="4" a="1"/>
  <c r="BM529" i="4" s="1"/>
  <c r="BL529" i="4" a="1"/>
  <c r="BL529" i="4" s="1"/>
  <c r="BK529" i="4"/>
  <c r="BJ529" i="4"/>
  <c r="BI529" i="4" a="1"/>
  <c r="BI529" i="4" s="1"/>
  <c r="BH529" i="4"/>
  <c r="BG529" i="4"/>
  <c r="BF529" i="4"/>
  <c r="BE529" i="4"/>
  <c r="BD529" i="4"/>
  <c r="AX529" i="4"/>
  <c r="AW529" i="4"/>
  <c r="AV529" i="4" a="1"/>
  <c r="AV529" i="4" s="1"/>
  <c r="AU529" i="4"/>
  <c r="AT529" i="4"/>
  <c r="AS529" i="4"/>
  <c r="AR529" i="4"/>
  <c r="AQ529" i="4" a="1"/>
  <c r="AQ529" i="4" s="1"/>
  <c r="AO529" i="4"/>
  <c r="AN529" i="4" a="1"/>
  <c r="AN529" i="4" s="1"/>
  <c r="AM529" i="4"/>
  <c r="AL529" i="4"/>
  <c r="AK529" i="4" a="1"/>
  <c r="AK529" i="4" s="1"/>
  <c r="AJ529" i="4"/>
  <c r="AI529" i="4"/>
  <c r="AG529" i="4"/>
  <c r="AF529" i="4"/>
  <c r="AE529" i="4"/>
  <c r="AD529" i="4"/>
  <c r="AC529" i="4"/>
  <c r="AA529" i="4"/>
  <c r="Y529" i="4"/>
  <c r="W529" i="4"/>
  <c r="V529" i="4"/>
  <c r="U529" i="4"/>
  <c r="R529" i="4"/>
  <c r="Q529" i="4"/>
  <c r="P529" i="4"/>
  <c r="O529" i="4"/>
  <c r="N529" i="4"/>
  <c r="M529" i="4"/>
  <c r="K529" i="4"/>
  <c r="J529" i="4"/>
  <c r="L529" i="4" s="1"/>
  <c r="CE528" i="4"/>
  <c r="CD528" i="4" a="1"/>
  <c r="CD528" i="4" s="1"/>
  <c r="CC528" i="4" a="1"/>
  <c r="CC528" i="4" s="1"/>
  <c r="CB528" i="4" a="1"/>
  <c r="CB528" i="4" s="1"/>
  <c r="CA528" i="4" a="1"/>
  <c r="CA528" i="4" s="1"/>
  <c r="BZ528" i="4" a="1"/>
  <c r="BZ528" i="4" s="1"/>
  <c r="BY528" i="4" a="1"/>
  <c r="BY528" i="4" s="1"/>
  <c r="BX528" i="4"/>
  <c r="BW528" i="4" a="1"/>
  <c r="BW528" i="4" s="1"/>
  <c r="BV528" i="4"/>
  <c r="BU528" i="4" a="1"/>
  <c r="BU528" i="4" s="1"/>
  <c r="BT528" i="4" a="1"/>
  <c r="BT528" i="4" s="1"/>
  <c r="BS528" i="4"/>
  <c r="BR528" i="4" a="1"/>
  <c r="BR528" i="4" s="1"/>
  <c r="BQ528" i="4" a="1"/>
  <c r="BQ528" i="4" s="1"/>
  <c r="BP528" i="4" a="1"/>
  <c r="BP528" i="4" s="1"/>
  <c r="BO528" i="4" a="1"/>
  <c r="BO528" i="4" s="1"/>
  <c r="BN528" i="4" a="1"/>
  <c r="BN528" i="4" s="1"/>
  <c r="BM528" i="4" a="1"/>
  <c r="BM528" i="4" s="1"/>
  <c r="BL528" i="4" a="1"/>
  <c r="BL528" i="4" s="1"/>
  <c r="BK528" i="4"/>
  <c r="BJ528" i="4"/>
  <c r="BI528" i="4" a="1"/>
  <c r="BI528" i="4" s="1"/>
  <c r="BH528" i="4"/>
  <c r="BG528" i="4"/>
  <c r="BF528" i="4"/>
  <c r="BE528" i="4"/>
  <c r="BD528" i="4"/>
  <c r="AX528" i="4"/>
  <c r="AW528" i="4"/>
  <c r="AV528" i="4" a="1"/>
  <c r="AV528" i="4" s="1"/>
  <c r="AU528" i="4"/>
  <c r="AT528" i="4"/>
  <c r="AS528" i="4"/>
  <c r="AR528" i="4"/>
  <c r="AQ528" i="4" a="1"/>
  <c r="AQ528" i="4" s="1"/>
  <c r="AO528" i="4"/>
  <c r="AN528" i="4" a="1"/>
  <c r="AN528" i="4" s="1"/>
  <c r="AM528" i="4"/>
  <c r="AL528" i="4"/>
  <c r="AK528" i="4" a="1"/>
  <c r="AK528" i="4" s="1"/>
  <c r="AJ528" i="4"/>
  <c r="AI528" i="4"/>
  <c r="AG528" i="4"/>
  <c r="AF528" i="4"/>
  <c r="AE528" i="4"/>
  <c r="AD528" i="4"/>
  <c r="AC528" i="4"/>
  <c r="AA528" i="4"/>
  <c r="Y528" i="4"/>
  <c r="W528" i="4"/>
  <c r="V528" i="4"/>
  <c r="U528" i="4"/>
  <c r="R528" i="4"/>
  <c r="Q528" i="4"/>
  <c r="P528" i="4"/>
  <c r="O528" i="4"/>
  <c r="N528" i="4"/>
  <c r="M528" i="4"/>
  <c r="K528" i="4"/>
  <c r="J528" i="4"/>
  <c r="L528" i="4" s="1"/>
  <c r="CE527" i="4"/>
  <c r="CD527" i="4" a="1"/>
  <c r="CD527" i="4" s="1"/>
  <c r="CC527" i="4" a="1"/>
  <c r="CC527" i="4" s="1"/>
  <c r="CB527" i="4" a="1"/>
  <c r="CB527" i="4" s="1"/>
  <c r="CA527" i="4" a="1"/>
  <c r="CA527" i="4" s="1"/>
  <c r="BZ527" i="4" a="1"/>
  <c r="BZ527" i="4" s="1"/>
  <c r="BY527" i="4" a="1"/>
  <c r="BY527" i="4" s="1"/>
  <c r="BX527" i="4"/>
  <c r="BW527" i="4" a="1"/>
  <c r="BW527" i="4" s="1"/>
  <c r="BV527" i="4"/>
  <c r="BU527" i="4" a="1"/>
  <c r="BU527" i="4" s="1"/>
  <c r="BT527" i="4" a="1"/>
  <c r="BT527" i="4" s="1"/>
  <c r="BS527" i="4"/>
  <c r="BR527" i="4" a="1"/>
  <c r="BR527" i="4" s="1"/>
  <c r="BQ527" i="4" a="1"/>
  <c r="BQ527" i="4" s="1"/>
  <c r="BP527" i="4" a="1"/>
  <c r="BP527" i="4" s="1"/>
  <c r="BO527" i="4" a="1"/>
  <c r="BO527" i="4" s="1"/>
  <c r="BN527" i="4" a="1"/>
  <c r="BN527" i="4" s="1"/>
  <c r="BM527" i="4" a="1"/>
  <c r="BM527" i="4" s="1"/>
  <c r="BL527" i="4" a="1"/>
  <c r="BL527" i="4" s="1"/>
  <c r="BK527" i="4"/>
  <c r="BJ527" i="4"/>
  <c r="BI527" i="4" a="1"/>
  <c r="BI527" i="4" s="1"/>
  <c r="BH527" i="4"/>
  <c r="BG527" i="4"/>
  <c r="BF527" i="4"/>
  <c r="BE527" i="4"/>
  <c r="BD527" i="4"/>
  <c r="AX527" i="4"/>
  <c r="AW527" i="4"/>
  <c r="AV527" i="4" a="1"/>
  <c r="AV527" i="4" s="1"/>
  <c r="AU527" i="4"/>
  <c r="AT527" i="4"/>
  <c r="AS527" i="4"/>
  <c r="AR527" i="4"/>
  <c r="AQ527" i="4" a="1"/>
  <c r="AQ527" i="4" s="1"/>
  <c r="AO527" i="4"/>
  <c r="AN527" i="4" a="1"/>
  <c r="AN527" i="4" s="1"/>
  <c r="AM527" i="4"/>
  <c r="AL527" i="4"/>
  <c r="AK527" i="4" a="1"/>
  <c r="AK527" i="4" s="1"/>
  <c r="AJ527" i="4"/>
  <c r="AI527" i="4"/>
  <c r="AG527" i="4"/>
  <c r="AF527" i="4"/>
  <c r="AE527" i="4"/>
  <c r="AD527" i="4"/>
  <c r="AC527" i="4"/>
  <c r="AA527" i="4"/>
  <c r="Y527" i="4"/>
  <c r="W527" i="4"/>
  <c r="V527" i="4"/>
  <c r="U527" i="4"/>
  <c r="R527" i="4"/>
  <c r="Q527" i="4"/>
  <c r="P527" i="4"/>
  <c r="O527" i="4"/>
  <c r="N527" i="4"/>
  <c r="M527" i="4"/>
  <c r="K527" i="4"/>
  <c r="J527" i="4"/>
  <c r="L527" i="4" s="1"/>
  <c r="CE526" i="4"/>
  <c r="CD526" i="4" a="1"/>
  <c r="CD526" i="4" s="1"/>
  <c r="CC526" i="4" a="1"/>
  <c r="CC526" i="4" s="1"/>
  <c r="CB526" i="4" a="1"/>
  <c r="CB526" i="4" s="1"/>
  <c r="CA526" i="4" a="1"/>
  <c r="CA526" i="4" s="1"/>
  <c r="BZ526" i="4" a="1"/>
  <c r="BZ526" i="4" s="1"/>
  <c r="BY526" i="4" a="1"/>
  <c r="BY526" i="4" s="1"/>
  <c r="BX526" i="4"/>
  <c r="BW526" i="4" a="1"/>
  <c r="BW526" i="4" s="1"/>
  <c r="BV526" i="4"/>
  <c r="BU526" i="4" a="1"/>
  <c r="BU526" i="4" s="1"/>
  <c r="BT526" i="4" a="1"/>
  <c r="BT526" i="4" s="1"/>
  <c r="BS526" i="4"/>
  <c r="BR526" i="4" a="1"/>
  <c r="BR526" i="4" s="1"/>
  <c r="BQ526" i="4" a="1"/>
  <c r="BQ526" i="4" s="1"/>
  <c r="BP526" i="4" a="1"/>
  <c r="BP526" i="4" s="1"/>
  <c r="BO526" i="4" a="1"/>
  <c r="BO526" i="4" s="1"/>
  <c r="BN526" i="4" a="1"/>
  <c r="BN526" i="4" s="1"/>
  <c r="BM526" i="4" a="1"/>
  <c r="BM526" i="4" s="1"/>
  <c r="BL526" i="4" a="1"/>
  <c r="BL526" i="4" s="1"/>
  <c r="BK526" i="4"/>
  <c r="BJ526" i="4"/>
  <c r="BI526" i="4" a="1"/>
  <c r="BI526" i="4" s="1"/>
  <c r="BH526" i="4"/>
  <c r="BG526" i="4"/>
  <c r="BF526" i="4"/>
  <c r="BE526" i="4"/>
  <c r="BD526" i="4"/>
  <c r="AX526" i="4"/>
  <c r="AW526" i="4"/>
  <c r="AV526" i="4" a="1"/>
  <c r="AV526" i="4" s="1"/>
  <c r="AU526" i="4"/>
  <c r="AT526" i="4"/>
  <c r="AS526" i="4"/>
  <c r="AR526" i="4"/>
  <c r="AQ526" i="4" a="1"/>
  <c r="AQ526" i="4" s="1"/>
  <c r="AO526" i="4"/>
  <c r="AN526" i="4" a="1"/>
  <c r="AN526" i="4" s="1"/>
  <c r="AM526" i="4"/>
  <c r="AL526" i="4"/>
  <c r="AK526" i="4" a="1"/>
  <c r="AK526" i="4" s="1"/>
  <c r="AJ526" i="4"/>
  <c r="AI526" i="4"/>
  <c r="AG526" i="4"/>
  <c r="AF526" i="4"/>
  <c r="AE526" i="4"/>
  <c r="AD526" i="4"/>
  <c r="AC526" i="4"/>
  <c r="AA526" i="4"/>
  <c r="Y526" i="4"/>
  <c r="W526" i="4"/>
  <c r="V526" i="4"/>
  <c r="U526" i="4"/>
  <c r="R526" i="4"/>
  <c r="Q526" i="4"/>
  <c r="P526" i="4"/>
  <c r="O526" i="4"/>
  <c r="N526" i="4"/>
  <c r="M526" i="4"/>
  <c r="K526" i="4"/>
  <c r="J526" i="4"/>
  <c r="L526" i="4" s="1"/>
  <c r="CE525" i="4"/>
  <c r="CD525" i="4" a="1"/>
  <c r="CD525" i="4" s="1"/>
  <c r="CC525" i="4" a="1"/>
  <c r="CC525" i="4" s="1"/>
  <c r="CB525" i="4" a="1"/>
  <c r="CB525" i="4" s="1"/>
  <c r="CA525" i="4" a="1"/>
  <c r="CA525" i="4" s="1"/>
  <c r="BZ525" i="4" a="1"/>
  <c r="BZ525" i="4" s="1"/>
  <c r="BY525" i="4" a="1"/>
  <c r="BY525" i="4" s="1"/>
  <c r="BX525" i="4"/>
  <c r="BW525" i="4" a="1"/>
  <c r="BW525" i="4" s="1"/>
  <c r="BV525" i="4"/>
  <c r="BU525" i="4" a="1"/>
  <c r="BU525" i="4" s="1"/>
  <c r="BT525" i="4" a="1"/>
  <c r="BT525" i="4" s="1"/>
  <c r="BS525" i="4"/>
  <c r="BR525" i="4" a="1"/>
  <c r="BR525" i="4" s="1"/>
  <c r="BQ525" i="4" a="1"/>
  <c r="BQ525" i="4" s="1"/>
  <c r="BP525" i="4" a="1"/>
  <c r="BP525" i="4" s="1"/>
  <c r="BO525" i="4" a="1"/>
  <c r="BO525" i="4" s="1"/>
  <c r="BN525" i="4" a="1"/>
  <c r="BN525" i="4" s="1"/>
  <c r="BM525" i="4" a="1"/>
  <c r="BM525" i="4" s="1"/>
  <c r="BL525" i="4" a="1"/>
  <c r="BL525" i="4" s="1"/>
  <c r="BK525" i="4"/>
  <c r="BJ525" i="4"/>
  <c r="BI525" i="4" a="1"/>
  <c r="BI525" i="4" s="1"/>
  <c r="BH525" i="4"/>
  <c r="BG525" i="4"/>
  <c r="BF525" i="4"/>
  <c r="BE525" i="4"/>
  <c r="BD525" i="4"/>
  <c r="AX525" i="4"/>
  <c r="AW525" i="4"/>
  <c r="AV525" i="4" a="1"/>
  <c r="AV525" i="4" s="1"/>
  <c r="AU525" i="4"/>
  <c r="AT525" i="4"/>
  <c r="AS525" i="4"/>
  <c r="AR525" i="4"/>
  <c r="AQ525" i="4" a="1"/>
  <c r="AQ525" i="4" s="1"/>
  <c r="AO525" i="4"/>
  <c r="AN525" i="4" a="1"/>
  <c r="AN525" i="4" s="1"/>
  <c r="AM525" i="4"/>
  <c r="AL525" i="4"/>
  <c r="AK525" i="4" a="1"/>
  <c r="AK525" i="4" s="1"/>
  <c r="AJ525" i="4"/>
  <c r="AI525" i="4"/>
  <c r="AG525" i="4"/>
  <c r="AF525" i="4"/>
  <c r="AE525" i="4"/>
  <c r="AD525" i="4"/>
  <c r="AC525" i="4"/>
  <c r="AA525" i="4"/>
  <c r="Y525" i="4"/>
  <c r="W525" i="4"/>
  <c r="V525" i="4"/>
  <c r="U525" i="4"/>
  <c r="R525" i="4"/>
  <c r="Q525" i="4"/>
  <c r="P525" i="4"/>
  <c r="O525" i="4"/>
  <c r="N525" i="4"/>
  <c r="M525" i="4"/>
  <c r="K525" i="4"/>
  <c r="J525" i="4"/>
  <c r="L525" i="4" s="1"/>
  <c r="CE524" i="4"/>
  <c r="CD524" i="4" a="1"/>
  <c r="CD524" i="4" s="1"/>
  <c r="CC524" i="4" a="1"/>
  <c r="CC524" i="4" s="1"/>
  <c r="CB524" i="4" a="1"/>
  <c r="CB524" i="4" s="1"/>
  <c r="CA524" i="4" a="1"/>
  <c r="CA524" i="4" s="1"/>
  <c r="BZ524" i="4" a="1"/>
  <c r="BZ524" i="4" s="1"/>
  <c r="BY524" i="4" a="1"/>
  <c r="BY524" i="4" s="1"/>
  <c r="BX524" i="4"/>
  <c r="BW524" i="4" a="1"/>
  <c r="BW524" i="4" s="1"/>
  <c r="BV524" i="4"/>
  <c r="BU524" i="4" a="1"/>
  <c r="BU524" i="4" s="1"/>
  <c r="BT524" i="4" a="1"/>
  <c r="BT524" i="4" s="1"/>
  <c r="BS524" i="4"/>
  <c r="BR524" i="4" a="1"/>
  <c r="BR524" i="4" s="1"/>
  <c r="BQ524" i="4" a="1"/>
  <c r="BQ524" i="4" s="1"/>
  <c r="BP524" i="4" a="1"/>
  <c r="BP524" i="4" s="1"/>
  <c r="BO524" i="4" a="1"/>
  <c r="BO524" i="4" s="1"/>
  <c r="BN524" i="4" a="1"/>
  <c r="BN524" i="4" s="1"/>
  <c r="BM524" i="4" a="1"/>
  <c r="BM524" i="4" s="1"/>
  <c r="BL524" i="4" a="1"/>
  <c r="BL524" i="4" s="1"/>
  <c r="BK524" i="4"/>
  <c r="BJ524" i="4"/>
  <c r="BI524" i="4" a="1"/>
  <c r="BI524" i="4" s="1"/>
  <c r="BH524" i="4"/>
  <c r="BG524" i="4"/>
  <c r="BF524" i="4"/>
  <c r="BE524" i="4"/>
  <c r="BD524" i="4"/>
  <c r="AX524" i="4"/>
  <c r="AW524" i="4"/>
  <c r="AV524" i="4" a="1"/>
  <c r="AV524" i="4" s="1"/>
  <c r="AU524" i="4"/>
  <c r="AT524" i="4"/>
  <c r="AS524" i="4"/>
  <c r="AR524" i="4"/>
  <c r="AQ524" i="4" a="1"/>
  <c r="AQ524" i="4" s="1"/>
  <c r="AO524" i="4"/>
  <c r="AN524" i="4" a="1"/>
  <c r="AN524" i="4" s="1"/>
  <c r="AM524" i="4"/>
  <c r="AL524" i="4"/>
  <c r="AK524" i="4" a="1"/>
  <c r="AK524" i="4" s="1"/>
  <c r="AJ524" i="4"/>
  <c r="AI524" i="4"/>
  <c r="AG524" i="4"/>
  <c r="AF524" i="4"/>
  <c r="AE524" i="4"/>
  <c r="AD524" i="4"/>
  <c r="AC524" i="4"/>
  <c r="AA524" i="4"/>
  <c r="Y524" i="4"/>
  <c r="W524" i="4"/>
  <c r="V524" i="4"/>
  <c r="U524" i="4"/>
  <c r="R524" i="4"/>
  <c r="Q524" i="4"/>
  <c r="P524" i="4"/>
  <c r="O524" i="4"/>
  <c r="N524" i="4"/>
  <c r="M524" i="4"/>
  <c r="K524" i="4"/>
  <c r="J524" i="4"/>
  <c r="L524" i="4" s="1"/>
  <c r="CE523" i="4"/>
  <c r="CD523" i="4" a="1"/>
  <c r="CD523" i="4" s="1"/>
  <c r="CC523" i="4" a="1"/>
  <c r="CC523" i="4" s="1"/>
  <c r="CB523" i="4" a="1"/>
  <c r="CB523" i="4" s="1"/>
  <c r="CA523" i="4" a="1"/>
  <c r="CA523" i="4" s="1"/>
  <c r="BZ523" i="4" a="1"/>
  <c r="BZ523" i="4" s="1"/>
  <c r="BY523" i="4" a="1"/>
  <c r="BY523" i="4" s="1"/>
  <c r="BX523" i="4"/>
  <c r="BW523" i="4" a="1"/>
  <c r="BW523" i="4" s="1"/>
  <c r="BV523" i="4"/>
  <c r="BU523" i="4" a="1"/>
  <c r="BU523" i="4" s="1"/>
  <c r="BT523" i="4" a="1"/>
  <c r="BT523" i="4" s="1"/>
  <c r="BS523" i="4"/>
  <c r="BR523" i="4" a="1"/>
  <c r="BR523" i="4" s="1"/>
  <c r="BQ523" i="4" a="1"/>
  <c r="BQ523" i="4" s="1"/>
  <c r="BP523" i="4" a="1"/>
  <c r="BP523" i="4" s="1"/>
  <c r="BO523" i="4" a="1"/>
  <c r="BO523" i="4" s="1"/>
  <c r="BN523" i="4" a="1"/>
  <c r="BN523" i="4" s="1"/>
  <c r="BM523" i="4" a="1"/>
  <c r="BM523" i="4" s="1"/>
  <c r="BL523" i="4" a="1"/>
  <c r="BL523" i="4" s="1"/>
  <c r="BK523" i="4"/>
  <c r="BJ523" i="4"/>
  <c r="BI523" i="4" a="1"/>
  <c r="BI523" i="4" s="1"/>
  <c r="BH523" i="4"/>
  <c r="BG523" i="4"/>
  <c r="BF523" i="4"/>
  <c r="BE523" i="4"/>
  <c r="BD523" i="4"/>
  <c r="AX523" i="4"/>
  <c r="AW523" i="4"/>
  <c r="AV523" i="4" a="1"/>
  <c r="AV523" i="4" s="1"/>
  <c r="AU523" i="4"/>
  <c r="AT523" i="4"/>
  <c r="AS523" i="4"/>
  <c r="AR523" i="4"/>
  <c r="AQ523" i="4" a="1"/>
  <c r="AQ523" i="4" s="1"/>
  <c r="AO523" i="4"/>
  <c r="AN523" i="4" a="1"/>
  <c r="AN523" i="4" s="1"/>
  <c r="AM523" i="4"/>
  <c r="AL523" i="4"/>
  <c r="AK523" i="4" a="1"/>
  <c r="AK523" i="4" s="1"/>
  <c r="AJ523" i="4"/>
  <c r="AI523" i="4"/>
  <c r="AG523" i="4"/>
  <c r="AF523" i="4"/>
  <c r="AE523" i="4"/>
  <c r="AD523" i="4"/>
  <c r="AC523" i="4"/>
  <c r="AA523" i="4"/>
  <c r="Y523" i="4"/>
  <c r="W523" i="4"/>
  <c r="V523" i="4"/>
  <c r="U523" i="4"/>
  <c r="R523" i="4"/>
  <c r="Q523" i="4"/>
  <c r="P523" i="4"/>
  <c r="O523" i="4"/>
  <c r="N523" i="4"/>
  <c r="M523" i="4"/>
  <c r="K523" i="4"/>
  <c r="J523" i="4"/>
  <c r="L523" i="4" s="1"/>
  <c r="CE522" i="4"/>
  <c r="CD522" i="4" a="1"/>
  <c r="CD522" i="4" s="1"/>
  <c r="CC522" i="4" a="1"/>
  <c r="CC522" i="4" s="1"/>
  <c r="CB522" i="4" a="1"/>
  <c r="CB522" i="4" s="1"/>
  <c r="CA522" i="4" a="1"/>
  <c r="CA522" i="4" s="1"/>
  <c r="BZ522" i="4" a="1"/>
  <c r="BZ522" i="4" s="1"/>
  <c r="BY522" i="4" a="1"/>
  <c r="BY522" i="4" s="1"/>
  <c r="BX522" i="4"/>
  <c r="BW522" i="4" a="1"/>
  <c r="BW522" i="4" s="1"/>
  <c r="BV522" i="4"/>
  <c r="BU522" i="4" a="1"/>
  <c r="BU522" i="4" s="1"/>
  <c r="BT522" i="4" a="1"/>
  <c r="BT522" i="4" s="1"/>
  <c r="BS522" i="4"/>
  <c r="BR522" i="4" a="1"/>
  <c r="BR522" i="4" s="1"/>
  <c r="BQ522" i="4" a="1"/>
  <c r="BQ522" i="4" s="1"/>
  <c r="BP522" i="4" a="1"/>
  <c r="BP522" i="4" s="1"/>
  <c r="BO522" i="4" a="1"/>
  <c r="BO522" i="4" s="1"/>
  <c r="BN522" i="4" a="1"/>
  <c r="BN522" i="4" s="1"/>
  <c r="BM522" i="4" a="1"/>
  <c r="BM522" i="4" s="1"/>
  <c r="BL522" i="4" a="1"/>
  <c r="BL522" i="4" s="1"/>
  <c r="BK522" i="4"/>
  <c r="BJ522" i="4"/>
  <c r="BI522" i="4" a="1"/>
  <c r="BI522" i="4" s="1"/>
  <c r="BH522" i="4"/>
  <c r="BG522" i="4"/>
  <c r="BF522" i="4"/>
  <c r="BE522" i="4"/>
  <c r="BD522" i="4"/>
  <c r="AX522" i="4"/>
  <c r="AW522" i="4"/>
  <c r="AV522" i="4" a="1"/>
  <c r="AV522" i="4" s="1"/>
  <c r="AU522" i="4"/>
  <c r="AT522" i="4"/>
  <c r="AS522" i="4"/>
  <c r="AR522" i="4"/>
  <c r="AQ522" i="4" a="1"/>
  <c r="AQ522" i="4" s="1"/>
  <c r="AO522" i="4"/>
  <c r="AN522" i="4" a="1"/>
  <c r="AN522" i="4" s="1"/>
  <c r="AM522" i="4"/>
  <c r="AL522" i="4"/>
  <c r="AK522" i="4" a="1"/>
  <c r="AK522" i="4" s="1"/>
  <c r="AJ522" i="4"/>
  <c r="AI522" i="4"/>
  <c r="AG522" i="4"/>
  <c r="AF522" i="4"/>
  <c r="AE522" i="4"/>
  <c r="AD522" i="4"/>
  <c r="AC522" i="4"/>
  <c r="AA522" i="4"/>
  <c r="Y522" i="4"/>
  <c r="W522" i="4"/>
  <c r="V522" i="4"/>
  <c r="U522" i="4"/>
  <c r="R522" i="4"/>
  <c r="Q522" i="4"/>
  <c r="P522" i="4"/>
  <c r="O522" i="4"/>
  <c r="N522" i="4"/>
  <c r="M522" i="4"/>
  <c r="K522" i="4"/>
  <c r="J522" i="4"/>
  <c r="L522" i="4" s="1"/>
  <c r="CE521" i="4"/>
  <c r="CD521" i="4" a="1"/>
  <c r="CD521" i="4" s="1"/>
  <c r="CC521" i="4" a="1"/>
  <c r="CC521" i="4" s="1"/>
  <c r="CB521" i="4" a="1"/>
  <c r="CB521" i="4" s="1"/>
  <c r="CA521" i="4" a="1"/>
  <c r="CA521" i="4" s="1"/>
  <c r="BZ521" i="4" a="1"/>
  <c r="BZ521" i="4" s="1"/>
  <c r="BY521" i="4" a="1"/>
  <c r="BY521" i="4" s="1"/>
  <c r="BX521" i="4"/>
  <c r="BW521" i="4" a="1"/>
  <c r="BW521" i="4" s="1"/>
  <c r="BV521" i="4"/>
  <c r="BU521" i="4" a="1"/>
  <c r="BU521" i="4" s="1"/>
  <c r="BT521" i="4" a="1"/>
  <c r="BT521" i="4" s="1"/>
  <c r="BS521" i="4"/>
  <c r="BR521" i="4" a="1"/>
  <c r="BR521" i="4" s="1"/>
  <c r="BQ521" i="4" a="1"/>
  <c r="BQ521" i="4" s="1"/>
  <c r="BP521" i="4" a="1"/>
  <c r="BP521" i="4" s="1"/>
  <c r="BO521" i="4" a="1"/>
  <c r="BO521" i="4" s="1"/>
  <c r="BN521" i="4" a="1"/>
  <c r="BN521" i="4" s="1"/>
  <c r="BM521" i="4" a="1"/>
  <c r="BM521" i="4" s="1"/>
  <c r="BL521" i="4" a="1"/>
  <c r="BL521" i="4" s="1"/>
  <c r="BK521" i="4"/>
  <c r="BJ521" i="4"/>
  <c r="BI521" i="4" a="1"/>
  <c r="BI521" i="4" s="1"/>
  <c r="BH521" i="4"/>
  <c r="BG521" i="4"/>
  <c r="BF521" i="4"/>
  <c r="BE521" i="4"/>
  <c r="BD521" i="4"/>
  <c r="AX521" i="4"/>
  <c r="AW521" i="4"/>
  <c r="AV521" i="4" a="1"/>
  <c r="AV521" i="4" s="1"/>
  <c r="AU521" i="4"/>
  <c r="AT521" i="4"/>
  <c r="AS521" i="4"/>
  <c r="AR521" i="4"/>
  <c r="AQ521" i="4" a="1"/>
  <c r="AQ521" i="4" s="1"/>
  <c r="AO521" i="4"/>
  <c r="AN521" i="4" a="1"/>
  <c r="AN521" i="4" s="1"/>
  <c r="AM521" i="4"/>
  <c r="AL521" i="4"/>
  <c r="AK521" i="4" a="1"/>
  <c r="AK521" i="4" s="1"/>
  <c r="AJ521" i="4"/>
  <c r="AI521" i="4"/>
  <c r="AG521" i="4"/>
  <c r="AF521" i="4"/>
  <c r="AE521" i="4"/>
  <c r="AD521" i="4"/>
  <c r="AC521" i="4"/>
  <c r="AA521" i="4"/>
  <c r="Y521" i="4"/>
  <c r="W521" i="4"/>
  <c r="V521" i="4"/>
  <c r="U521" i="4"/>
  <c r="R521" i="4"/>
  <c r="Q521" i="4"/>
  <c r="P521" i="4"/>
  <c r="O521" i="4"/>
  <c r="N521" i="4"/>
  <c r="M521" i="4"/>
  <c r="K521" i="4"/>
  <c r="J521" i="4"/>
  <c r="L521" i="4" s="1"/>
  <c r="CE520" i="4"/>
  <c r="CD520" i="4" a="1"/>
  <c r="CD520" i="4" s="1"/>
  <c r="CC520" i="4" a="1"/>
  <c r="CC520" i="4" s="1"/>
  <c r="CB520" i="4" a="1"/>
  <c r="CB520" i="4" s="1"/>
  <c r="CA520" i="4" a="1"/>
  <c r="CA520" i="4" s="1"/>
  <c r="BZ520" i="4" a="1"/>
  <c r="BZ520" i="4" s="1"/>
  <c r="BY520" i="4" a="1"/>
  <c r="BY520" i="4" s="1"/>
  <c r="BX520" i="4"/>
  <c r="BW520" i="4" a="1"/>
  <c r="BW520" i="4" s="1"/>
  <c r="BV520" i="4"/>
  <c r="BU520" i="4" a="1"/>
  <c r="BU520" i="4" s="1"/>
  <c r="BT520" i="4" a="1"/>
  <c r="BT520" i="4" s="1"/>
  <c r="BS520" i="4"/>
  <c r="BR520" i="4" a="1"/>
  <c r="BR520" i="4" s="1"/>
  <c r="BQ520" i="4" a="1"/>
  <c r="BQ520" i="4" s="1"/>
  <c r="BP520" i="4" a="1"/>
  <c r="BP520" i="4" s="1"/>
  <c r="BO520" i="4" a="1"/>
  <c r="BO520" i="4" s="1"/>
  <c r="BN520" i="4" a="1"/>
  <c r="BN520" i="4" s="1"/>
  <c r="BM520" i="4" a="1"/>
  <c r="BM520" i="4" s="1"/>
  <c r="BL520" i="4" a="1"/>
  <c r="BL520" i="4" s="1"/>
  <c r="BK520" i="4"/>
  <c r="BJ520" i="4"/>
  <c r="BI520" i="4" a="1"/>
  <c r="BI520" i="4" s="1"/>
  <c r="BH520" i="4"/>
  <c r="BG520" i="4"/>
  <c r="BF520" i="4"/>
  <c r="BE520" i="4"/>
  <c r="BD520" i="4"/>
  <c r="AX520" i="4"/>
  <c r="AW520" i="4"/>
  <c r="AV520" i="4" a="1"/>
  <c r="AV520" i="4" s="1"/>
  <c r="AU520" i="4"/>
  <c r="AT520" i="4"/>
  <c r="AS520" i="4"/>
  <c r="AR520" i="4"/>
  <c r="AQ520" i="4" a="1"/>
  <c r="AQ520" i="4" s="1"/>
  <c r="AO520" i="4"/>
  <c r="AN520" i="4" a="1"/>
  <c r="AN520" i="4" s="1"/>
  <c r="AM520" i="4"/>
  <c r="AL520" i="4"/>
  <c r="AK520" i="4" a="1"/>
  <c r="AK520" i="4" s="1"/>
  <c r="AJ520" i="4"/>
  <c r="AI520" i="4"/>
  <c r="AG520" i="4"/>
  <c r="AF520" i="4"/>
  <c r="AE520" i="4"/>
  <c r="AD520" i="4"/>
  <c r="AC520" i="4"/>
  <c r="AA520" i="4"/>
  <c r="Y520" i="4"/>
  <c r="W520" i="4"/>
  <c r="V520" i="4"/>
  <c r="U520" i="4"/>
  <c r="R520" i="4"/>
  <c r="Q520" i="4"/>
  <c r="P520" i="4"/>
  <c r="O520" i="4"/>
  <c r="N520" i="4"/>
  <c r="M520" i="4"/>
  <c r="K520" i="4"/>
  <c r="J520" i="4"/>
  <c r="L520" i="4" s="1"/>
  <c r="CE519" i="4"/>
  <c r="CD519" i="4" a="1"/>
  <c r="CD519" i="4" s="1"/>
  <c r="CC519" i="4" a="1"/>
  <c r="CC519" i="4" s="1"/>
  <c r="CB519" i="4" a="1"/>
  <c r="CB519" i="4" s="1"/>
  <c r="CA519" i="4" a="1"/>
  <c r="CA519" i="4" s="1"/>
  <c r="BZ519" i="4" a="1"/>
  <c r="BZ519" i="4" s="1"/>
  <c r="BY519" i="4" a="1"/>
  <c r="BY519" i="4" s="1"/>
  <c r="BX519" i="4"/>
  <c r="BW519" i="4" a="1"/>
  <c r="BW519" i="4" s="1"/>
  <c r="BV519" i="4"/>
  <c r="BU519" i="4" a="1"/>
  <c r="BU519" i="4" s="1"/>
  <c r="BT519" i="4" a="1"/>
  <c r="BT519" i="4" s="1"/>
  <c r="BS519" i="4"/>
  <c r="BR519" i="4" a="1"/>
  <c r="BR519" i="4" s="1"/>
  <c r="BQ519" i="4" a="1"/>
  <c r="BQ519" i="4" s="1"/>
  <c r="BP519" i="4" a="1"/>
  <c r="BP519" i="4" s="1"/>
  <c r="BO519" i="4" a="1"/>
  <c r="BO519" i="4" s="1"/>
  <c r="BN519" i="4" a="1"/>
  <c r="BN519" i="4" s="1"/>
  <c r="BM519" i="4" a="1"/>
  <c r="BM519" i="4" s="1"/>
  <c r="BL519" i="4" a="1"/>
  <c r="BL519" i="4" s="1"/>
  <c r="BK519" i="4"/>
  <c r="BJ519" i="4"/>
  <c r="BI519" i="4" a="1"/>
  <c r="BI519" i="4" s="1"/>
  <c r="BH519" i="4"/>
  <c r="BG519" i="4"/>
  <c r="BF519" i="4"/>
  <c r="BE519" i="4"/>
  <c r="BD519" i="4"/>
  <c r="AX519" i="4"/>
  <c r="AW519" i="4"/>
  <c r="AV519" i="4" a="1"/>
  <c r="AV519" i="4" s="1"/>
  <c r="AU519" i="4"/>
  <c r="AT519" i="4"/>
  <c r="AS519" i="4"/>
  <c r="AR519" i="4"/>
  <c r="AQ519" i="4" a="1"/>
  <c r="AQ519" i="4" s="1"/>
  <c r="AO519" i="4"/>
  <c r="AN519" i="4" a="1"/>
  <c r="AN519" i="4" s="1"/>
  <c r="AM519" i="4"/>
  <c r="AL519" i="4"/>
  <c r="AK519" i="4" a="1"/>
  <c r="AK519" i="4" s="1"/>
  <c r="AJ519" i="4"/>
  <c r="AI519" i="4"/>
  <c r="AG519" i="4"/>
  <c r="AF519" i="4"/>
  <c r="AE519" i="4"/>
  <c r="AD519" i="4"/>
  <c r="AC519" i="4"/>
  <c r="AA519" i="4"/>
  <c r="Y519" i="4"/>
  <c r="W519" i="4"/>
  <c r="V519" i="4"/>
  <c r="U519" i="4"/>
  <c r="R519" i="4"/>
  <c r="Q519" i="4"/>
  <c r="P519" i="4"/>
  <c r="O519" i="4"/>
  <c r="N519" i="4"/>
  <c r="M519" i="4"/>
  <c r="K519" i="4"/>
  <c r="J519" i="4"/>
  <c r="L519" i="4" s="1"/>
  <c r="CE518" i="4"/>
  <c r="CD518" i="4" a="1"/>
  <c r="CD518" i="4" s="1"/>
  <c r="CC518" i="4" a="1"/>
  <c r="CC518" i="4" s="1"/>
  <c r="CB518" i="4" a="1"/>
  <c r="CB518" i="4" s="1"/>
  <c r="CA518" i="4" a="1"/>
  <c r="CA518" i="4" s="1"/>
  <c r="BZ518" i="4" a="1"/>
  <c r="BZ518" i="4" s="1"/>
  <c r="BY518" i="4" a="1"/>
  <c r="BY518" i="4" s="1"/>
  <c r="BX518" i="4"/>
  <c r="BW518" i="4" a="1"/>
  <c r="BW518" i="4" s="1"/>
  <c r="BV518" i="4"/>
  <c r="BU518" i="4" a="1"/>
  <c r="BU518" i="4" s="1"/>
  <c r="BT518" i="4" a="1"/>
  <c r="BT518" i="4" s="1"/>
  <c r="BS518" i="4"/>
  <c r="BR518" i="4" a="1"/>
  <c r="BR518" i="4" s="1"/>
  <c r="BQ518" i="4" a="1"/>
  <c r="BQ518" i="4" s="1"/>
  <c r="BP518" i="4" a="1"/>
  <c r="BP518" i="4" s="1"/>
  <c r="BO518" i="4" a="1"/>
  <c r="BO518" i="4" s="1"/>
  <c r="BN518" i="4" a="1"/>
  <c r="BN518" i="4" s="1"/>
  <c r="BM518" i="4" a="1"/>
  <c r="BM518" i="4" s="1"/>
  <c r="BL518" i="4" a="1"/>
  <c r="BL518" i="4" s="1"/>
  <c r="BK518" i="4"/>
  <c r="BJ518" i="4"/>
  <c r="BI518" i="4" a="1"/>
  <c r="BI518" i="4" s="1"/>
  <c r="BH518" i="4"/>
  <c r="BG518" i="4"/>
  <c r="BF518" i="4"/>
  <c r="BE518" i="4"/>
  <c r="BD518" i="4"/>
  <c r="AX518" i="4"/>
  <c r="AW518" i="4"/>
  <c r="AV518" i="4" a="1"/>
  <c r="AV518" i="4" s="1"/>
  <c r="AU518" i="4"/>
  <c r="AT518" i="4"/>
  <c r="AS518" i="4"/>
  <c r="AR518" i="4"/>
  <c r="AQ518" i="4" a="1"/>
  <c r="AQ518" i="4" s="1"/>
  <c r="AO518" i="4"/>
  <c r="AN518" i="4" a="1"/>
  <c r="AN518" i="4" s="1"/>
  <c r="AM518" i="4"/>
  <c r="AL518" i="4"/>
  <c r="AK518" i="4" a="1"/>
  <c r="AK518" i="4" s="1"/>
  <c r="AJ518" i="4"/>
  <c r="AI518" i="4"/>
  <c r="AG518" i="4"/>
  <c r="AF518" i="4"/>
  <c r="AE518" i="4"/>
  <c r="AD518" i="4"/>
  <c r="AC518" i="4"/>
  <c r="AA518" i="4"/>
  <c r="Y518" i="4"/>
  <c r="W518" i="4"/>
  <c r="V518" i="4"/>
  <c r="U518" i="4"/>
  <c r="R518" i="4"/>
  <c r="Q518" i="4"/>
  <c r="P518" i="4"/>
  <c r="O518" i="4"/>
  <c r="N518" i="4"/>
  <c r="M518" i="4"/>
  <c r="K518" i="4"/>
  <c r="J518" i="4"/>
  <c r="L518" i="4" s="1"/>
  <c r="CE517" i="4"/>
  <c r="CD517" i="4" a="1"/>
  <c r="CD517" i="4" s="1"/>
  <c r="CC517" i="4" a="1"/>
  <c r="CC517" i="4" s="1"/>
  <c r="CB517" i="4" a="1"/>
  <c r="CB517" i="4" s="1"/>
  <c r="CA517" i="4" a="1"/>
  <c r="CA517" i="4" s="1"/>
  <c r="BZ517" i="4" a="1"/>
  <c r="BZ517" i="4" s="1"/>
  <c r="BY517" i="4" a="1"/>
  <c r="BY517" i="4" s="1"/>
  <c r="BX517" i="4"/>
  <c r="BW517" i="4" a="1"/>
  <c r="BW517" i="4" s="1"/>
  <c r="BV517" i="4"/>
  <c r="BU517" i="4" a="1"/>
  <c r="BU517" i="4" s="1"/>
  <c r="BT517" i="4" a="1"/>
  <c r="BT517" i="4" s="1"/>
  <c r="BS517" i="4"/>
  <c r="BR517" i="4" a="1"/>
  <c r="BR517" i="4" s="1"/>
  <c r="BQ517" i="4" a="1"/>
  <c r="BQ517" i="4" s="1"/>
  <c r="BP517" i="4" a="1"/>
  <c r="BP517" i="4" s="1"/>
  <c r="BO517" i="4" a="1"/>
  <c r="BO517" i="4" s="1"/>
  <c r="BN517" i="4" a="1"/>
  <c r="BN517" i="4" s="1"/>
  <c r="BM517" i="4" a="1"/>
  <c r="BM517" i="4" s="1"/>
  <c r="BL517" i="4" a="1"/>
  <c r="BL517" i="4" s="1"/>
  <c r="BK517" i="4"/>
  <c r="BJ517" i="4"/>
  <c r="BI517" i="4" a="1"/>
  <c r="BI517" i="4" s="1"/>
  <c r="BH517" i="4"/>
  <c r="BG517" i="4"/>
  <c r="BF517" i="4"/>
  <c r="BE517" i="4"/>
  <c r="BD517" i="4"/>
  <c r="AX517" i="4"/>
  <c r="AW517" i="4"/>
  <c r="AV517" i="4" a="1"/>
  <c r="AV517" i="4" s="1"/>
  <c r="AU517" i="4"/>
  <c r="AT517" i="4"/>
  <c r="AS517" i="4"/>
  <c r="AR517" i="4"/>
  <c r="AQ517" i="4" a="1"/>
  <c r="AQ517" i="4" s="1"/>
  <c r="AO517" i="4"/>
  <c r="AN517" i="4" a="1"/>
  <c r="AN517" i="4" s="1"/>
  <c r="AM517" i="4"/>
  <c r="AL517" i="4"/>
  <c r="AK517" i="4" a="1"/>
  <c r="AK517" i="4" s="1"/>
  <c r="AJ517" i="4"/>
  <c r="AI517" i="4"/>
  <c r="AG517" i="4"/>
  <c r="AF517" i="4"/>
  <c r="AE517" i="4"/>
  <c r="AD517" i="4"/>
  <c r="AC517" i="4"/>
  <c r="AA517" i="4"/>
  <c r="Y517" i="4"/>
  <c r="W517" i="4"/>
  <c r="V517" i="4"/>
  <c r="U517" i="4"/>
  <c r="R517" i="4"/>
  <c r="Q517" i="4"/>
  <c r="P517" i="4"/>
  <c r="O517" i="4"/>
  <c r="N517" i="4"/>
  <c r="M517" i="4"/>
  <c r="K517" i="4"/>
  <c r="J517" i="4"/>
  <c r="L517" i="4" s="1"/>
  <c r="CE516" i="4"/>
  <c r="CD516" i="4" a="1"/>
  <c r="CD516" i="4" s="1"/>
  <c r="CC516" i="4" a="1"/>
  <c r="CC516" i="4" s="1"/>
  <c r="CB516" i="4" a="1"/>
  <c r="CB516" i="4" s="1"/>
  <c r="CA516" i="4" a="1"/>
  <c r="CA516" i="4" s="1"/>
  <c r="BZ516" i="4" a="1"/>
  <c r="BZ516" i="4" s="1"/>
  <c r="BY516" i="4" a="1"/>
  <c r="BY516" i="4" s="1"/>
  <c r="BX516" i="4"/>
  <c r="BW516" i="4" a="1"/>
  <c r="BW516" i="4" s="1"/>
  <c r="BV516" i="4"/>
  <c r="BU516" i="4" a="1"/>
  <c r="BU516" i="4" s="1"/>
  <c r="BT516" i="4" a="1"/>
  <c r="BT516" i="4" s="1"/>
  <c r="BS516" i="4"/>
  <c r="BR516" i="4" a="1"/>
  <c r="BR516" i="4" s="1"/>
  <c r="BQ516" i="4" a="1"/>
  <c r="BQ516" i="4" s="1"/>
  <c r="BP516" i="4" a="1"/>
  <c r="BP516" i="4" s="1"/>
  <c r="BO516" i="4" a="1"/>
  <c r="BO516" i="4" s="1"/>
  <c r="BN516" i="4" a="1"/>
  <c r="BN516" i="4" s="1"/>
  <c r="BM516" i="4" a="1"/>
  <c r="BM516" i="4" s="1"/>
  <c r="BL516" i="4" a="1"/>
  <c r="BL516" i="4" s="1"/>
  <c r="BK516" i="4"/>
  <c r="BJ516" i="4"/>
  <c r="BI516" i="4" a="1"/>
  <c r="BI516" i="4" s="1"/>
  <c r="BH516" i="4"/>
  <c r="BG516" i="4"/>
  <c r="BF516" i="4"/>
  <c r="BE516" i="4"/>
  <c r="BD516" i="4"/>
  <c r="AX516" i="4"/>
  <c r="AW516" i="4"/>
  <c r="AV516" i="4" a="1"/>
  <c r="AV516" i="4" s="1"/>
  <c r="AU516" i="4"/>
  <c r="AT516" i="4"/>
  <c r="AS516" i="4"/>
  <c r="AR516" i="4"/>
  <c r="AQ516" i="4" a="1"/>
  <c r="AQ516" i="4" s="1"/>
  <c r="AO516" i="4"/>
  <c r="AN516" i="4" a="1"/>
  <c r="AN516" i="4" s="1"/>
  <c r="AM516" i="4"/>
  <c r="AL516" i="4"/>
  <c r="AK516" i="4" a="1"/>
  <c r="AK516" i="4" s="1"/>
  <c r="AJ516" i="4"/>
  <c r="AI516" i="4"/>
  <c r="AG516" i="4"/>
  <c r="AF516" i="4"/>
  <c r="AE516" i="4"/>
  <c r="AD516" i="4"/>
  <c r="AC516" i="4"/>
  <c r="AA516" i="4"/>
  <c r="Y516" i="4"/>
  <c r="W516" i="4"/>
  <c r="V516" i="4"/>
  <c r="U516" i="4"/>
  <c r="R516" i="4"/>
  <c r="Q516" i="4"/>
  <c r="P516" i="4"/>
  <c r="O516" i="4"/>
  <c r="N516" i="4"/>
  <c r="M516" i="4"/>
  <c r="K516" i="4"/>
  <c r="J516" i="4"/>
  <c r="L516" i="4" s="1"/>
  <c r="CE515" i="4"/>
  <c r="CD515" i="4" a="1"/>
  <c r="CD515" i="4" s="1"/>
  <c r="CC515" i="4" a="1"/>
  <c r="CC515" i="4" s="1"/>
  <c r="CB515" i="4" a="1"/>
  <c r="CB515" i="4" s="1"/>
  <c r="CA515" i="4" a="1"/>
  <c r="CA515" i="4" s="1"/>
  <c r="BZ515" i="4" a="1"/>
  <c r="BZ515" i="4" s="1"/>
  <c r="BY515" i="4" a="1"/>
  <c r="BY515" i="4" s="1"/>
  <c r="BX515" i="4"/>
  <c r="BW515" i="4" a="1"/>
  <c r="BW515" i="4" s="1"/>
  <c r="BV515" i="4"/>
  <c r="BU515" i="4" a="1"/>
  <c r="BU515" i="4" s="1"/>
  <c r="BT515" i="4" a="1"/>
  <c r="BT515" i="4" s="1"/>
  <c r="BS515" i="4"/>
  <c r="BR515" i="4" a="1"/>
  <c r="BR515" i="4" s="1"/>
  <c r="BQ515" i="4" a="1"/>
  <c r="BQ515" i="4" s="1"/>
  <c r="BP515" i="4" a="1"/>
  <c r="BP515" i="4" s="1"/>
  <c r="BO515" i="4" a="1"/>
  <c r="BO515" i="4" s="1"/>
  <c r="BN515" i="4" a="1"/>
  <c r="BN515" i="4" s="1"/>
  <c r="BM515" i="4" a="1"/>
  <c r="BM515" i="4" s="1"/>
  <c r="BL515" i="4" a="1"/>
  <c r="BL515" i="4" s="1"/>
  <c r="BK515" i="4"/>
  <c r="BJ515" i="4"/>
  <c r="BI515" i="4" a="1"/>
  <c r="BI515" i="4" s="1"/>
  <c r="BH515" i="4"/>
  <c r="BG515" i="4"/>
  <c r="BF515" i="4"/>
  <c r="BE515" i="4"/>
  <c r="BD515" i="4"/>
  <c r="AX515" i="4"/>
  <c r="AW515" i="4"/>
  <c r="AV515" i="4" a="1"/>
  <c r="AV515" i="4" s="1"/>
  <c r="AU515" i="4"/>
  <c r="AT515" i="4"/>
  <c r="AS515" i="4"/>
  <c r="AR515" i="4"/>
  <c r="AQ515" i="4" a="1"/>
  <c r="AQ515" i="4" s="1"/>
  <c r="AO515" i="4"/>
  <c r="AN515" i="4" a="1"/>
  <c r="AN515" i="4" s="1"/>
  <c r="AM515" i="4"/>
  <c r="AL515" i="4"/>
  <c r="AK515" i="4" a="1"/>
  <c r="AK515" i="4" s="1"/>
  <c r="AJ515" i="4"/>
  <c r="AI515" i="4"/>
  <c r="AG515" i="4"/>
  <c r="AF515" i="4"/>
  <c r="AE515" i="4"/>
  <c r="AD515" i="4"/>
  <c r="AC515" i="4"/>
  <c r="AA515" i="4"/>
  <c r="Y515" i="4"/>
  <c r="W515" i="4"/>
  <c r="V515" i="4"/>
  <c r="U515" i="4"/>
  <c r="R515" i="4"/>
  <c r="Q515" i="4"/>
  <c r="P515" i="4"/>
  <c r="O515" i="4"/>
  <c r="N515" i="4"/>
  <c r="M515" i="4"/>
  <c r="K515" i="4"/>
  <c r="J515" i="4"/>
  <c r="L515" i="4" s="1"/>
  <c r="CE514" i="4"/>
  <c r="CD514" i="4" a="1"/>
  <c r="CD514" i="4" s="1"/>
  <c r="CC514" i="4" a="1"/>
  <c r="CC514" i="4" s="1"/>
  <c r="CB514" i="4" a="1"/>
  <c r="CB514" i="4" s="1"/>
  <c r="CA514" i="4" a="1"/>
  <c r="CA514" i="4" s="1"/>
  <c r="BZ514" i="4" a="1"/>
  <c r="BZ514" i="4" s="1"/>
  <c r="BY514" i="4" a="1"/>
  <c r="BY514" i="4" s="1"/>
  <c r="BX514" i="4"/>
  <c r="BW514" i="4" a="1"/>
  <c r="BW514" i="4" s="1"/>
  <c r="BV514" i="4"/>
  <c r="BU514" i="4" a="1"/>
  <c r="BU514" i="4" s="1"/>
  <c r="BT514" i="4" a="1"/>
  <c r="BT514" i="4" s="1"/>
  <c r="BS514" i="4"/>
  <c r="BR514" i="4" a="1"/>
  <c r="BR514" i="4" s="1"/>
  <c r="BQ514" i="4" a="1"/>
  <c r="BQ514" i="4" s="1"/>
  <c r="BP514" i="4" a="1"/>
  <c r="BP514" i="4" s="1"/>
  <c r="BO514" i="4" a="1"/>
  <c r="BO514" i="4" s="1"/>
  <c r="BN514" i="4" a="1"/>
  <c r="BN514" i="4" s="1"/>
  <c r="BM514" i="4" a="1"/>
  <c r="BM514" i="4" s="1"/>
  <c r="BL514" i="4" a="1"/>
  <c r="BL514" i="4" s="1"/>
  <c r="BK514" i="4"/>
  <c r="BJ514" i="4"/>
  <c r="BI514" i="4" a="1"/>
  <c r="BI514" i="4" s="1"/>
  <c r="BH514" i="4"/>
  <c r="BG514" i="4"/>
  <c r="BF514" i="4"/>
  <c r="BE514" i="4"/>
  <c r="BD514" i="4"/>
  <c r="AX514" i="4"/>
  <c r="AW514" i="4"/>
  <c r="AV514" i="4" a="1"/>
  <c r="AV514" i="4" s="1"/>
  <c r="AU514" i="4"/>
  <c r="AT514" i="4"/>
  <c r="AS514" i="4"/>
  <c r="AR514" i="4"/>
  <c r="AQ514" i="4" a="1"/>
  <c r="AQ514" i="4" s="1"/>
  <c r="AO514" i="4"/>
  <c r="AN514" i="4" a="1"/>
  <c r="AN514" i="4" s="1"/>
  <c r="AM514" i="4"/>
  <c r="AL514" i="4"/>
  <c r="AK514" i="4" a="1"/>
  <c r="AK514" i="4" s="1"/>
  <c r="AJ514" i="4"/>
  <c r="AI514" i="4"/>
  <c r="AG514" i="4"/>
  <c r="AF514" i="4"/>
  <c r="AE514" i="4"/>
  <c r="AD514" i="4"/>
  <c r="AC514" i="4"/>
  <c r="AA514" i="4"/>
  <c r="Y514" i="4"/>
  <c r="W514" i="4"/>
  <c r="V514" i="4"/>
  <c r="U514" i="4"/>
  <c r="R514" i="4"/>
  <c r="Q514" i="4"/>
  <c r="P514" i="4"/>
  <c r="O514" i="4"/>
  <c r="N514" i="4"/>
  <c r="M514" i="4"/>
  <c r="K514" i="4"/>
  <c r="J514" i="4"/>
  <c r="L514" i="4" s="1"/>
  <c r="CE513" i="4"/>
  <c r="CD513" i="4" a="1"/>
  <c r="CD513" i="4" s="1"/>
  <c r="CC513" i="4" a="1"/>
  <c r="CC513" i="4" s="1"/>
  <c r="CB513" i="4" a="1"/>
  <c r="CB513" i="4" s="1"/>
  <c r="CA513" i="4" a="1"/>
  <c r="CA513" i="4" s="1"/>
  <c r="BZ513" i="4" a="1"/>
  <c r="BZ513" i="4" s="1"/>
  <c r="BY513" i="4" a="1"/>
  <c r="BY513" i="4" s="1"/>
  <c r="BX513" i="4"/>
  <c r="BW513" i="4" a="1"/>
  <c r="BW513" i="4" s="1"/>
  <c r="BV513" i="4"/>
  <c r="BU513" i="4" a="1"/>
  <c r="BU513" i="4" s="1"/>
  <c r="BT513" i="4" a="1"/>
  <c r="BT513" i="4" s="1"/>
  <c r="BS513" i="4"/>
  <c r="BR513" i="4" a="1"/>
  <c r="BR513" i="4" s="1"/>
  <c r="BQ513" i="4" a="1"/>
  <c r="BQ513" i="4" s="1"/>
  <c r="BP513" i="4" a="1"/>
  <c r="BP513" i="4" s="1"/>
  <c r="BO513" i="4" a="1"/>
  <c r="BO513" i="4" s="1"/>
  <c r="BN513" i="4" a="1"/>
  <c r="BN513" i="4" s="1"/>
  <c r="BM513" i="4" a="1"/>
  <c r="BM513" i="4" s="1"/>
  <c r="BL513" i="4" a="1"/>
  <c r="BL513" i="4" s="1"/>
  <c r="BK513" i="4"/>
  <c r="BJ513" i="4"/>
  <c r="BI513" i="4" a="1"/>
  <c r="BI513" i="4" s="1"/>
  <c r="BH513" i="4"/>
  <c r="BG513" i="4"/>
  <c r="BF513" i="4"/>
  <c r="BE513" i="4"/>
  <c r="BD513" i="4"/>
  <c r="AX513" i="4"/>
  <c r="AW513" i="4"/>
  <c r="AV513" i="4" a="1"/>
  <c r="AV513" i="4" s="1"/>
  <c r="AU513" i="4"/>
  <c r="AT513" i="4"/>
  <c r="AS513" i="4"/>
  <c r="AR513" i="4"/>
  <c r="AQ513" i="4" a="1"/>
  <c r="AQ513" i="4" s="1"/>
  <c r="AO513" i="4"/>
  <c r="AN513" i="4" a="1"/>
  <c r="AN513" i="4" s="1"/>
  <c r="AM513" i="4"/>
  <c r="AL513" i="4"/>
  <c r="AK513" i="4" a="1"/>
  <c r="AK513" i="4" s="1"/>
  <c r="AJ513" i="4"/>
  <c r="AI513" i="4"/>
  <c r="AG513" i="4"/>
  <c r="AF513" i="4"/>
  <c r="AE513" i="4"/>
  <c r="AD513" i="4"/>
  <c r="AC513" i="4"/>
  <c r="AA513" i="4"/>
  <c r="Y513" i="4"/>
  <c r="W513" i="4"/>
  <c r="V513" i="4"/>
  <c r="U513" i="4"/>
  <c r="R513" i="4"/>
  <c r="Q513" i="4"/>
  <c r="P513" i="4"/>
  <c r="O513" i="4"/>
  <c r="N513" i="4"/>
  <c r="M513" i="4"/>
  <c r="K513" i="4"/>
  <c r="J513" i="4"/>
  <c r="L513" i="4" s="1"/>
  <c r="CE512" i="4"/>
  <c r="CD512" i="4" a="1"/>
  <c r="CD512" i="4" s="1"/>
  <c r="CC512" i="4" a="1"/>
  <c r="CC512" i="4" s="1"/>
  <c r="CB512" i="4" a="1"/>
  <c r="CB512" i="4" s="1"/>
  <c r="CA512" i="4" a="1"/>
  <c r="CA512" i="4" s="1"/>
  <c r="BZ512" i="4" a="1"/>
  <c r="BZ512" i="4" s="1"/>
  <c r="BY512" i="4" a="1"/>
  <c r="BY512" i="4" s="1"/>
  <c r="BX512" i="4"/>
  <c r="BW512" i="4" a="1"/>
  <c r="BW512" i="4" s="1"/>
  <c r="BV512" i="4"/>
  <c r="BU512" i="4" a="1"/>
  <c r="BU512" i="4" s="1"/>
  <c r="BT512" i="4" a="1"/>
  <c r="BT512" i="4" s="1"/>
  <c r="BS512" i="4"/>
  <c r="BR512" i="4" a="1"/>
  <c r="BR512" i="4" s="1"/>
  <c r="BQ512" i="4" a="1"/>
  <c r="BQ512" i="4" s="1"/>
  <c r="BP512" i="4" a="1"/>
  <c r="BP512" i="4" s="1"/>
  <c r="BO512" i="4" a="1"/>
  <c r="BO512" i="4" s="1"/>
  <c r="BN512" i="4" a="1"/>
  <c r="BN512" i="4" s="1"/>
  <c r="BM512" i="4" a="1"/>
  <c r="BM512" i="4" s="1"/>
  <c r="BL512" i="4" a="1"/>
  <c r="BL512" i="4" s="1"/>
  <c r="BK512" i="4"/>
  <c r="BJ512" i="4"/>
  <c r="BI512" i="4" a="1"/>
  <c r="BI512" i="4" s="1"/>
  <c r="BH512" i="4"/>
  <c r="BG512" i="4"/>
  <c r="BF512" i="4"/>
  <c r="BE512" i="4"/>
  <c r="BD512" i="4"/>
  <c r="AX512" i="4"/>
  <c r="AW512" i="4"/>
  <c r="AV512" i="4" a="1"/>
  <c r="AV512" i="4" s="1"/>
  <c r="AU512" i="4"/>
  <c r="AT512" i="4"/>
  <c r="AS512" i="4"/>
  <c r="AR512" i="4"/>
  <c r="AQ512" i="4" a="1"/>
  <c r="AQ512" i="4" s="1"/>
  <c r="AO512" i="4"/>
  <c r="AN512" i="4" a="1"/>
  <c r="AN512" i="4" s="1"/>
  <c r="AM512" i="4"/>
  <c r="AL512" i="4"/>
  <c r="AK512" i="4" a="1"/>
  <c r="AK512" i="4" s="1"/>
  <c r="AJ512" i="4"/>
  <c r="AI512" i="4"/>
  <c r="AG512" i="4"/>
  <c r="AF512" i="4"/>
  <c r="AE512" i="4"/>
  <c r="AD512" i="4"/>
  <c r="AC512" i="4"/>
  <c r="AA512" i="4"/>
  <c r="Y512" i="4"/>
  <c r="W512" i="4"/>
  <c r="V512" i="4"/>
  <c r="U512" i="4"/>
  <c r="R512" i="4"/>
  <c r="Q512" i="4"/>
  <c r="P512" i="4"/>
  <c r="O512" i="4"/>
  <c r="N512" i="4"/>
  <c r="M512" i="4"/>
  <c r="K512" i="4"/>
  <c r="J512" i="4"/>
  <c r="L512" i="4" s="1"/>
  <c r="CE511" i="4"/>
  <c r="CD511" i="4" a="1"/>
  <c r="CD511" i="4" s="1"/>
  <c r="CC511" i="4" a="1"/>
  <c r="CC511" i="4" s="1"/>
  <c r="CB511" i="4" a="1"/>
  <c r="CB511" i="4" s="1"/>
  <c r="CA511" i="4" a="1"/>
  <c r="CA511" i="4" s="1"/>
  <c r="BZ511" i="4" a="1"/>
  <c r="BZ511" i="4" s="1"/>
  <c r="BY511" i="4" a="1"/>
  <c r="BY511" i="4" s="1"/>
  <c r="BX511" i="4"/>
  <c r="BW511" i="4" a="1"/>
  <c r="BW511" i="4" s="1"/>
  <c r="BV511" i="4"/>
  <c r="BU511" i="4" a="1"/>
  <c r="BU511" i="4" s="1"/>
  <c r="BT511" i="4" a="1"/>
  <c r="BT511" i="4" s="1"/>
  <c r="BS511" i="4"/>
  <c r="BR511" i="4" a="1"/>
  <c r="BR511" i="4" s="1"/>
  <c r="BQ511" i="4" a="1"/>
  <c r="BQ511" i="4" s="1"/>
  <c r="BP511" i="4" a="1"/>
  <c r="BP511" i="4" s="1"/>
  <c r="BO511" i="4" a="1"/>
  <c r="BO511" i="4" s="1"/>
  <c r="BN511" i="4" a="1"/>
  <c r="BN511" i="4" s="1"/>
  <c r="BM511" i="4" a="1"/>
  <c r="BM511" i="4" s="1"/>
  <c r="BL511" i="4" a="1"/>
  <c r="BL511" i="4" s="1"/>
  <c r="BK511" i="4"/>
  <c r="BJ511" i="4"/>
  <c r="BI511" i="4" a="1"/>
  <c r="BI511" i="4" s="1"/>
  <c r="BH511" i="4"/>
  <c r="BG511" i="4"/>
  <c r="BF511" i="4"/>
  <c r="BE511" i="4"/>
  <c r="BD511" i="4"/>
  <c r="AX511" i="4"/>
  <c r="AW511" i="4"/>
  <c r="AV511" i="4" a="1"/>
  <c r="AV511" i="4" s="1"/>
  <c r="AU511" i="4"/>
  <c r="AT511" i="4"/>
  <c r="AS511" i="4"/>
  <c r="AR511" i="4"/>
  <c r="AQ511" i="4" a="1"/>
  <c r="AQ511" i="4" s="1"/>
  <c r="AO511" i="4"/>
  <c r="AN511" i="4" a="1"/>
  <c r="AN511" i="4" s="1"/>
  <c r="AM511" i="4"/>
  <c r="AL511" i="4"/>
  <c r="AK511" i="4" a="1"/>
  <c r="AK511" i="4" s="1"/>
  <c r="AJ511" i="4"/>
  <c r="AI511" i="4"/>
  <c r="AG511" i="4"/>
  <c r="AF511" i="4"/>
  <c r="AE511" i="4"/>
  <c r="AD511" i="4"/>
  <c r="AC511" i="4"/>
  <c r="AA511" i="4"/>
  <c r="Y511" i="4"/>
  <c r="W511" i="4"/>
  <c r="V511" i="4"/>
  <c r="U511" i="4"/>
  <c r="R511" i="4"/>
  <c r="Q511" i="4"/>
  <c r="P511" i="4"/>
  <c r="O511" i="4"/>
  <c r="N511" i="4"/>
  <c r="M511" i="4"/>
  <c r="K511" i="4"/>
  <c r="J511" i="4"/>
  <c r="L511" i="4" s="1"/>
  <c r="CE510" i="4"/>
  <c r="CD510" i="4" a="1"/>
  <c r="CD510" i="4" s="1"/>
  <c r="CC510" i="4" a="1"/>
  <c r="CC510" i="4" s="1"/>
  <c r="CB510" i="4" a="1"/>
  <c r="CB510" i="4" s="1"/>
  <c r="CA510" i="4" a="1"/>
  <c r="CA510" i="4" s="1"/>
  <c r="BZ510" i="4" a="1"/>
  <c r="BZ510" i="4" s="1"/>
  <c r="BY510" i="4" a="1"/>
  <c r="BY510" i="4" s="1"/>
  <c r="BX510" i="4"/>
  <c r="BW510" i="4" a="1"/>
  <c r="BW510" i="4" s="1"/>
  <c r="BV510" i="4"/>
  <c r="BU510" i="4" a="1"/>
  <c r="BU510" i="4" s="1"/>
  <c r="BT510" i="4" a="1"/>
  <c r="BT510" i="4" s="1"/>
  <c r="BS510" i="4"/>
  <c r="BR510" i="4" a="1"/>
  <c r="BR510" i="4" s="1"/>
  <c r="BQ510" i="4" a="1"/>
  <c r="BQ510" i="4" s="1"/>
  <c r="BP510" i="4" a="1"/>
  <c r="BP510" i="4" s="1"/>
  <c r="BO510" i="4" a="1"/>
  <c r="BO510" i="4" s="1"/>
  <c r="BN510" i="4" a="1"/>
  <c r="BN510" i="4" s="1"/>
  <c r="BM510" i="4" a="1"/>
  <c r="BM510" i="4" s="1"/>
  <c r="BL510" i="4" a="1"/>
  <c r="BL510" i="4" s="1"/>
  <c r="BK510" i="4"/>
  <c r="BJ510" i="4"/>
  <c r="BI510" i="4" a="1"/>
  <c r="BI510" i="4" s="1"/>
  <c r="BH510" i="4"/>
  <c r="BG510" i="4"/>
  <c r="BF510" i="4"/>
  <c r="BE510" i="4"/>
  <c r="BD510" i="4"/>
  <c r="AX510" i="4"/>
  <c r="AW510" i="4"/>
  <c r="AV510" i="4" a="1"/>
  <c r="AV510" i="4" s="1"/>
  <c r="AU510" i="4"/>
  <c r="AT510" i="4"/>
  <c r="AS510" i="4"/>
  <c r="AR510" i="4"/>
  <c r="AQ510" i="4" a="1"/>
  <c r="AQ510" i="4" s="1"/>
  <c r="AO510" i="4"/>
  <c r="AN510" i="4" a="1"/>
  <c r="AN510" i="4" s="1"/>
  <c r="AM510" i="4"/>
  <c r="AL510" i="4"/>
  <c r="AK510" i="4" a="1"/>
  <c r="AK510" i="4" s="1"/>
  <c r="AJ510" i="4"/>
  <c r="AI510" i="4"/>
  <c r="AG510" i="4"/>
  <c r="AF510" i="4"/>
  <c r="AE510" i="4"/>
  <c r="AD510" i="4"/>
  <c r="AC510" i="4"/>
  <c r="AA510" i="4"/>
  <c r="Y510" i="4"/>
  <c r="W510" i="4"/>
  <c r="V510" i="4"/>
  <c r="U510" i="4"/>
  <c r="R510" i="4"/>
  <c r="Q510" i="4"/>
  <c r="P510" i="4"/>
  <c r="O510" i="4"/>
  <c r="N510" i="4"/>
  <c r="M510" i="4"/>
  <c r="K510" i="4"/>
  <c r="J510" i="4"/>
  <c r="L510" i="4" s="1"/>
  <c r="CE509" i="4"/>
  <c r="CD509" i="4" a="1"/>
  <c r="CD509" i="4" s="1"/>
  <c r="CC509" i="4" a="1"/>
  <c r="CC509" i="4" s="1"/>
  <c r="CB509" i="4" a="1"/>
  <c r="CB509" i="4" s="1"/>
  <c r="CA509" i="4" a="1"/>
  <c r="CA509" i="4" s="1"/>
  <c r="BZ509" i="4" a="1"/>
  <c r="BZ509" i="4" s="1"/>
  <c r="BY509" i="4" a="1"/>
  <c r="BY509" i="4" s="1"/>
  <c r="BX509" i="4"/>
  <c r="BW509" i="4" a="1"/>
  <c r="BW509" i="4" s="1"/>
  <c r="BV509" i="4"/>
  <c r="BU509" i="4" a="1"/>
  <c r="BU509" i="4" s="1"/>
  <c r="BT509" i="4" a="1"/>
  <c r="BT509" i="4" s="1"/>
  <c r="BS509" i="4"/>
  <c r="BR509" i="4" a="1"/>
  <c r="BR509" i="4" s="1"/>
  <c r="BQ509" i="4" a="1"/>
  <c r="BQ509" i="4" s="1"/>
  <c r="BP509" i="4" a="1"/>
  <c r="BP509" i="4" s="1"/>
  <c r="BO509" i="4" a="1"/>
  <c r="BO509" i="4" s="1"/>
  <c r="BN509" i="4" a="1"/>
  <c r="BN509" i="4" s="1"/>
  <c r="BM509" i="4" a="1"/>
  <c r="BM509" i="4" s="1"/>
  <c r="BL509" i="4" a="1"/>
  <c r="BL509" i="4" s="1"/>
  <c r="BK509" i="4"/>
  <c r="BJ509" i="4"/>
  <c r="BI509" i="4" a="1"/>
  <c r="BI509" i="4" s="1"/>
  <c r="BH509" i="4"/>
  <c r="BG509" i="4"/>
  <c r="BF509" i="4"/>
  <c r="BE509" i="4"/>
  <c r="BD509" i="4"/>
  <c r="AX509" i="4"/>
  <c r="AW509" i="4"/>
  <c r="AV509" i="4" a="1"/>
  <c r="AV509" i="4" s="1"/>
  <c r="AU509" i="4"/>
  <c r="AT509" i="4"/>
  <c r="AS509" i="4"/>
  <c r="AR509" i="4"/>
  <c r="AQ509" i="4" a="1"/>
  <c r="AQ509" i="4" s="1"/>
  <c r="AO509" i="4"/>
  <c r="AN509" i="4" a="1"/>
  <c r="AN509" i="4" s="1"/>
  <c r="AM509" i="4"/>
  <c r="AL509" i="4"/>
  <c r="AK509" i="4" a="1"/>
  <c r="AK509" i="4" s="1"/>
  <c r="AJ509" i="4"/>
  <c r="AI509" i="4"/>
  <c r="AG509" i="4"/>
  <c r="AF509" i="4"/>
  <c r="AE509" i="4"/>
  <c r="AD509" i="4"/>
  <c r="AC509" i="4"/>
  <c r="AA509" i="4"/>
  <c r="Y509" i="4"/>
  <c r="W509" i="4"/>
  <c r="V509" i="4"/>
  <c r="U509" i="4"/>
  <c r="R509" i="4"/>
  <c r="Q509" i="4"/>
  <c r="P509" i="4"/>
  <c r="O509" i="4"/>
  <c r="N509" i="4"/>
  <c r="M509" i="4"/>
  <c r="K509" i="4"/>
  <c r="J509" i="4"/>
  <c r="L509" i="4" s="1"/>
  <c r="CE508" i="4"/>
  <c r="CD508" i="4" a="1"/>
  <c r="CD508" i="4" s="1"/>
  <c r="CC508" i="4" a="1"/>
  <c r="CC508" i="4" s="1"/>
  <c r="CB508" i="4" a="1"/>
  <c r="CB508" i="4" s="1"/>
  <c r="CA508" i="4" a="1"/>
  <c r="CA508" i="4" s="1"/>
  <c r="BZ508" i="4" a="1"/>
  <c r="BZ508" i="4" s="1"/>
  <c r="BY508" i="4" a="1"/>
  <c r="BY508" i="4" s="1"/>
  <c r="BX508" i="4"/>
  <c r="BW508" i="4" a="1"/>
  <c r="BW508" i="4" s="1"/>
  <c r="BV508" i="4"/>
  <c r="BU508" i="4" a="1"/>
  <c r="BU508" i="4" s="1"/>
  <c r="BT508" i="4" a="1"/>
  <c r="BT508" i="4" s="1"/>
  <c r="BS508" i="4"/>
  <c r="BR508" i="4" a="1"/>
  <c r="BR508" i="4" s="1"/>
  <c r="BQ508" i="4" a="1"/>
  <c r="BQ508" i="4" s="1"/>
  <c r="BP508" i="4" a="1"/>
  <c r="BP508" i="4" s="1"/>
  <c r="BO508" i="4" a="1"/>
  <c r="BO508" i="4" s="1"/>
  <c r="BN508" i="4" a="1"/>
  <c r="BN508" i="4" s="1"/>
  <c r="BM508" i="4" a="1"/>
  <c r="BM508" i="4" s="1"/>
  <c r="BL508" i="4" a="1"/>
  <c r="BL508" i="4" s="1"/>
  <c r="BK508" i="4"/>
  <c r="BJ508" i="4"/>
  <c r="BI508" i="4" a="1"/>
  <c r="BI508" i="4" s="1"/>
  <c r="BH508" i="4"/>
  <c r="BG508" i="4"/>
  <c r="BF508" i="4"/>
  <c r="BE508" i="4"/>
  <c r="BD508" i="4"/>
  <c r="AX508" i="4"/>
  <c r="AW508" i="4"/>
  <c r="AV508" i="4" a="1"/>
  <c r="AV508" i="4" s="1"/>
  <c r="AU508" i="4"/>
  <c r="AT508" i="4"/>
  <c r="AS508" i="4"/>
  <c r="AR508" i="4"/>
  <c r="AQ508" i="4" a="1"/>
  <c r="AQ508" i="4" s="1"/>
  <c r="AO508" i="4"/>
  <c r="AN508" i="4" a="1"/>
  <c r="AN508" i="4" s="1"/>
  <c r="AM508" i="4"/>
  <c r="AL508" i="4"/>
  <c r="AK508" i="4" a="1"/>
  <c r="AK508" i="4" s="1"/>
  <c r="AJ508" i="4"/>
  <c r="AI508" i="4"/>
  <c r="AG508" i="4"/>
  <c r="AF508" i="4"/>
  <c r="AE508" i="4"/>
  <c r="AD508" i="4"/>
  <c r="AC508" i="4"/>
  <c r="AA508" i="4"/>
  <c r="Y508" i="4"/>
  <c r="W508" i="4"/>
  <c r="V508" i="4"/>
  <c r="U508" i="4"/>
  <c r="R508" i="4"/>
  <c r="Q508" i="4"/>
  <c r="P508" i="4"/>
  <c r="O508" i="4"/>
  <c r="N508" i="4"/>
  <c r="M508" i="4"/>
  <c r="K508" i="4"/>
  <c r="J508" i="4"/>
  <c r="L508" i="4" s="1"/>
  <c r="CE507" i="4"/>
  <c r="CD507" i="4" a="1"/>
  <c r="CD507" i="4" s="1"/>
  <c r="CC507" i="4" a="1"/>
  <c r="CC507" i="4" s="1"/>
  <c r="CB507" i="4" a="1"/>
  <c r="CB507" i="4" s="1"/>
  <c r="CA507" i="4" a="1"/>
  <c r="CA507" i="4" s="1"/>
  <c r="BZ507" i="4" a="1"/>
  <c r="BZ507" i="4" s="1"/>
  <c r="BY507" i="4" a="1"/>
  <c r="BY507" i="4" s="1"/>
  <c r="BX507" i="4"/>
  <c r="BW507" i="4" a="1"/>
  <c r="BW507" i="4" s="1"/>
  <c r="BV507" i="4"/>
  <c r="BU507" i="4" a="1"/>
  <c r="BU507" i="4" s="1"/>
  <c r="BT507" i="4" a="1"/>
  <c r="BT507" i="4" s="1"/>
  <c r="BS507" i="4"/>
  <c r="BR507" i="4" a="1"/>
  <c r="BR507" i="4" s="1"/>
  <c r="BQ507" i="4" a="1"/>
  <c r="BQ507" i="4" s="1"/>
  <c r="BP507" i="4" a="1"/>
  <c r="BP507" i="4" s="1"/>
  <c r="BO507" i="4" a="1"/>
  <c r="BO507" i="4" s="1"/>
  <c r="BN507" i="4" a="1"/>
  <c r="BN507" i="4" s="1"/>
  <c r="BM507" i="4" a="1"/>
  <c r="BM507" i="4" s="1"/>
  <c r="BL507" i="4" a="1"/>
  <c r="BL507" i="4" s="1"/>
  <c r="BK507" i="4"/>
  <c r="BJ507" i="4"/>
  <c r="BI507" i="4" a="1"/>
  <c r="BI507" i="4" s="1"/>
  <c r="BH507" i="4"/>
  <c r="BG507" i="4"/>
  <c r="BF507" i="4"/>
  <c r="BE507" i="4"/>
  <c r="BD507" i="4"/>
  <c r="AX507" i="4"/>
  <c r="AW507" i="4"/>
  <c r="AV507" i="4" a="1"/>
  <c r="AV507" i="4" s="1"/>
  <c r="AU507" i="4"/>
  <c r="AT507" i="4"/>
  <c r="AS507" i="4"/>
  <c r="AR507" i="4"/>
  <c r="AQ507" i="4" a="1"/>
  <c r="AQ507" i="4" s="1"/>
  <c r="AO507" i="4"/>
  <c r="AN507" i="4" a="1"/>
  <c r="AN507" i="4" s="1"/>
  <c r="AM507" i="4"/>
  <c r="AL507" i="4"/>
  <c r="AK507" i="4" a="1"/>
  <c r="AK507" i="4" s="1"/>
  <c r="AJ507" i="4"/>
  <c r="AI507" i="4"/>
  <c r="AG507" i="4"/>
  <c r="AF507" i="4"/>
  <c r="AE507" i="4"/>
  <c r="AD507" i="4"/>
  <c r="AC507" i="4"/>
  <c r="AA507" i="4"/>
  <c r="Y507" i="4"/>
  <c r="W507" i="4"/>
  <c r="V507" i="4"/>
  <c r="U507" i="4"/>
  <c r="R507" i="4"/>
  <c r="Q507" i="4"/>
  <c r="P507" i="4"/>
  <c r="O507" i="4"/>
  <c r="N507" i="4"/>
  <c r="M507" i="4"/>
  <c r="K507" i="4"/>
  <c r="J507" i="4"/>
  <c r="L507" i="4" s="1"/>
  <c r="CE506" i="4"/>
  <c r="CD506" i="4" a="1"/>
  <c r="CD506" i="4" s="1"/>
  <c r="CC506" i="4" a="1"/>
  <c r="CC506" i="4" s="1"/>
  <c r="CB506" i="4" a="1"/>
  <c r="CB506" i="4" s="1"/>
  <c r="CA506" i="4" a="1"/>
  <c r="CA506" i="4" s="1"/>
  <c r="BZ506" i="4" a="1"/>
  <c r="BZ506" i="4" s="1"/>
  <c r="BY506" i="4" a="1"/>
  <c r="BY506" i="4" s="1"/>
  <c r="BX506" i="4"/>
  <c r="BW506" i="4" a="1"/>
  <c r="BW506" i="4" s="1"/>
  <c r="BV506" i="4"/>
  <c r="BU506" i="4" a="1"/>
  <c r="BU506" i="4" s="1"/>
  <c r="BT506" i="4" a="1"/>
  <c r="BT506" i="4" s="1"/>
  <c r="BS506" i="4"/>
  <c r="BR506" i="4" a="1"/>
  <c r="BR506" i="4" s="1"/>
  <c r="BQ506" i="4" a="1"/>
  <c r="BQ506" i="4" s="1"/>
  <c r="BP506" i="4" a="1"/>
  <c r="BP506" i="4" s="1"/>
  <c r="BO506" i="4" a="1"/>
  <c r="BO506" i="4" s="1"/>
  <c r="BN506" i="4" a="1"/>
  <c r="BN506" i="4" s="1"/>
  <c r="BM506" i="4" a="1"/>
  <c r="BM506" i="4" s="1"/>
  <c r="BL506" i="4" a="1"/>
  <c r="BL506" i="4" s="1"/>
  <c r="BK506" i="4"/>
  <c r="BJ506" i="4"/>
  <c r="BI506" i="4" a="1"/>
  <c r="BI506" i="4" s="1"/>
  <c r="BH506" i="4"/>
  <c r="BG506" i="4"/>
  <c r="BF506" i="4"/>
  <c r="BE506" i="4"/>
  <c r="BD506" i="4"/>
  <c r="AX506" i="4"/>
  <c r="AW506" i="4"/>
  <c r="AV506" i="4" a="1"/>
  <c r="AV506" i="4" s="1"/>
  <c r="AU506" i="4"/>
  <c r="AT506" i="4"/>
  <c r="AS506" i="4"/>
  <c r="AR506" i="4"/>
  <c r="AQ506" i="4" a="1"/>
  <c r="AQ506" i="4" s="1"/>
  <c r="AO506" i="4"/>
  <c r="AN506" i="4" a="1"/>
  <c r="AN506" i="4" s="1"/>
  <c r="AM506" i="4"/>
  <c r="AL506" i="4"/>
  <c r="AK506" i="4" a="1"/>
  <c r="AK506" i="4" s="1"/>
  <c r="AJ506" i="4"/>
  <c r="AI506" i="4"/>
  <c r="AG506" i="4"/>
  <c r="AF506" i="4"/>
  <c r="AE506" i="4"/>
  <c r="AD506" i="4"/>
  <c r="AC506" i="4"/>
  <c r="AA506" i="4"/>
  <c r="Y506" i="4"/>
  <c r="W506" i="4"/>
  <c r="V506" i="4"/>
  <c r="U506" i="4"/>
  <c r="R506" i="4"/>
  <c r="Q506" i="4"/>
  <c r="P506" i="4"/>
  <c r="O506" i="4"/>
  <c r="N506" i="4"/>
  <c r="M506" i="4"/>
  <c r="K506" i="4"/>
  <c r="J506" i="4"/>
  <c r="L506" i="4" s="1"/>
  <c r="CE505" i="4"/>
  <c r="CD505" i="4" a="1"/>
  <c r="CD505" i="4" s="1"/>
  <c r="CC505" i="4" a="1"/>
  <c r="CC505" i="4" s="1"/>
  <c r="CB505" i="4" a="1"/>
  <c r="CB505" i="4" s="1"/>
  <c r="CA505" i="4" a="1"/>
  <c r="CA505" i="4" s="1"/>
  <c r="BZ505" i="4" a="1"/>
  <c r="BZ505" i="4" s="1"/>
  <c r="BY505" i="4" a="1"/>
  <c r="BY505" i="4" s="1"/>
  <c r="BX505" i="4"/>
  <c r="BW505" i="4" a="1"/>
  <c r="BW505" i="4" s="1"/>
  <c r="BV505" i="4"/>
  <c r="BU505" i="4" a="1"/>
  <c r="BU505" i="4" s="1"/>
  <c r="BT505" i="4" a="1"/>
  <c r="BT505" i="4" s="1"/>
  <c r="BS505" i="4"/>
  <c r="BR505" i="4" a="1"/>
  <c r="BR505" i="4" s="1"/>
  <c r="BQ505" i="4" a="1"/>
  <c r="BQ505" i="4" s="1"/>
  <c r="BP505" i="4" a="1"/>
  <c r="BP505" i="4" s="1"/>
  <c r="BO505" i="4" a="1"/>
  <c r="BO505" i="4" s="1"/>
  <c r="BN505" i="4" a="1"/>
  <c r="BN505" i="4" s="1"/>
  <c r="BM505" i="4" a="1"/>
  <c r="BM505" i="4" s="1"/>
  <c r="BL505" i="4" a="1"/>
  <c r="BL505" i="4" s="1"/>
  <c r="BK505" i="4"/>
  <c r="BJ505" i="4"/>
  <c r="BI505" i="4" a="1"/>
  <c r="BI505" i="4" s="1"/>
  <c r="BH505" i="4"/>
  <c r="BG505" i="4"/>
  <c r="BF505" i="4"/>
  <c r="BE505" i="4"/>
  <c r="BD505" i="4"/>
  <c r="AX505" i="4"/>
  <c r="AW505" i="4"/>
  <c r="AV505" i="4" a="1"/>
  <c r="AV505" i="4" s="1"/>
  <c r="AU505" i="4"/>
  <c r="AT505" i="4"/>
  <c r="AS505" i="4"/>
  <c r="AR505" i="4"/>
  <c r="AQ505" i="4" a="1"/>
  <c r="AQ505" i="4" s="1"/>
  <c r="AO505" i="4"/>
  <c r="AN505" i="4" a="1"/>
  <c r="AN505" i="4" s="1"/>
  <c r="AM505" i="4"/>
  <c r="AL505" i="4"/>
  <c r="AK505" i="4" a="1"/>
  <c r="AK505" i="4" s="1"/>
  <c r="AJ505" i="4"/>
  <c r="AI505" i="4"/>
  <c r="AG505" i="4"/>
  <c r="AF505" i="4"/>
  <c r="AE505" i="4"/>
  <c r="AD505" i="4"/>
  <c r="AC505" i="4"/>
  <c r="AA505" i="4"/>
  <c r="Y505" i="4"/>
  <c r="W505" i="4"/>
  <c r="V505" i="4"/>
  <c r="U505" i="4"/>
  <c r="R505" i="4"/>
  <c r="Q505" i="4"/>
  <c r="P505" i="4"/>
  <c r="O505" i="4"/>
  <c r="N505" i="4"/>
  <c r="M505" i="4"/>
  <c r="K505" i="4"/>
  <c r="J505" i="4"/>
  <c r="L505" i="4" s="1"/>
  <c r="CE504" i="4"/>
  <c r="CD504" i="4" a="1"/>
  <c r="CD504" i="4" s="1"/>
  <c r="CC504" i="4" a="1"/>
  <c r="CC504" i="4" s="1"/>
  <c r="CB504" i="4" a="1"/>
  <c r="CB504" i="4" s="1"/>
  <c r="CA504" i="4" a="1"/>
  <c r="CA504" i="4" s="1"/>
  <c r="BZ504" i="4" a="1"/>
  <c r="BZ504" i="4" s="1"/>
  <c r="BY504" i="4" a="1"/>
  <c r="BY504" i="4" s="1"/>
  <c r="BX504" i="4"/>
  <c r="BW504" i="4" a="1"/>
  <c r="BW504" i="4" s="1"/>
  <c r="BV504" i="4"/>
  <c r="BU504" i="4" a="1"/>
  <c r="BU504" i="4" s="1"/>
  <c r="BT504" i="4" a="1"/>
  <c r="BT504" i="4" s="1"/>
  <c r="BS504" i="4"/>
  <c r="BR504" i="4" a="1"/>
  <c r="BR504" i="4" s="1"/>
  <c r="BQ504" i="4" a="1"/>
  <c r="BQ504" i="4" s="1"/>
  <c r="BP504" i="4" a="1"/>
  <c r="BP504" i="4" s="1"/>
  <c r="BO504" i="4" a="1"/>
  <c r="BO504" i="4" s="1"/>
  <c r="BN504" i="4" a="1"/>
  <c r="BN504" i="4" s="1"/>
  <c r="BM504" i="4" a="1"/>
  <c r="BM504" i="4" s="1"/>
  <c r="BL504" i="4" a="1"/>
  <c r="BL504" i="4" s="1"/>
  <c r="BK504" i="4"/>
  <c r="BJ504" i="4"/>
  <c r="BI504" i="4" a="1"/>
  <c r="BI504" i="4" s="1"/>
  <c r="BH504" i="4"/>
  <c r="BG504" i="4"/>
  <c r="BF504" i="4"/>
  <c r="BE504" i="4"/>
  <c r="BD504" i="4"/>
  <c r="AX504" i="4"/>
  <c r="AW504" i="4"/>
  <c r="AV504" i="4" a="1"/>
  <c r="AV504" i="4" s="1"/>
  <c r="AU504" i="4"/>
  <c r="AT504" i="4"/>
  <c r="AS504" i="4"/>
  <c r="AR504" i="4"/>
  <c r="AQ504" i="4" a="1"/>
  <c r="AQ504" i="4" s="1"/>
  <c r="AO504" i="4"/>
  <c r="AN504" i="4" a="1"/>
  <c r="AN504" i="4" s="1"/>
  <c r="AM504" i="4"/>
  <c r="AL504" i="4"/>
  <c r="AK504" i="4" a="1"/>
  <c r="AK504" i="4" s="1"/>
  <c r="AJ504" i="4"/>
  <c r="AI504" i="4"/>
  <c r="AG504" i="4"/>
  <c r="AF504" i="4"/>
  <c r="AE504" i="4"/>
  <c r="AD504" i="4"/>
  <c r="AC504" i="4"/>
  <c r="AA504" i="4"/>
  <c r="Y504" i="4"/>
  <c r="W504" i="4"/>
  <c r="V504" i="4"/>
  <c r="U504" i="4"/>
  <c r="R504" i="4"/>
  <c r="Q504" i="4"/>
  <c r="P504" i="4"/>
  <c r="O504" i="4"/>
  <c r="N504" i="4"/>
  <c r="M504" i="4"/>
  <c r="K504" i="4"/>
  <c r="J504" i="4"/>
  <c r="L504" i="4" s="1"/>
  <c r="CE503" i="4"/>
  <c r="CD503" i="4" a="1"/>
  <c r="CD503" i="4" s="1"/>
  <c r="CC503" i="4" a="1"/>
  <c r="CC503" i="4" s="1"/>
  <c r="CB503" i="4" a="1"/>
  <c r="CB503" i="4" s="1"/>
  <c r="CA503" i="4" a="1"/>
  <c r="CA503" i="4" s="1"/>
  <c r="BZ503" i="4" a="1"/>
  <c r="BZ503" i="4" s="1"/>
  <c r="BY503" i="4" a="1"/>
  <c r="BY503" i="4" s="1"/>
  <c r="BX503" i="4"/>
  <c r="BW503" i="4" a="1"/>
  <c r="BW503" i="4" s="1"/>
  <c r="BV503" i="4"/>
  <c r="BU503" i="4" a="1"/>
  <c r="BU503" i="4" s="1"/>
  <c r="BT503" i="4" a="1"/>
  <c r="BT503" i="4" s="1"/>
  <c r="BS503" i="4"/>
  <c r="BR503" i="4" a="1"/>
  <c r="BR503" i="4" s="1"/>
  <c r="BQ503" i="4" a="1"/>
  <c r="BQ503" i="4" s="1"/>
  <c r="BP503" i="4" a="1"/>
  <c r="BP503" i="4" s="1"/>
  <c r="BO503" i="4" a="1"/>
  <c r="BO503" i="4" s="1"/>
  <c r="BN503" i="4" a="1"/>
  <c r="BN503" i="4" s="1"/>
  <c r="BM503" i="4" a="1"/>
  <c r="BM503" i="4" s="1"/>
  <c r="BL503" i="4" a="1"/>
  <c r="BL503" i="4" s="1"/>
  <c r="BK503" i="4"/>
  <c r="BJ503" i="4"/>
  <c r="BI503" i="4" a="1"/>
  <c r="BI503" i="4" s="1"/>
  <c r="BH503" i="4"/>
  <c r="BG503" i="4"/>
  <c r="BF503" i="4"/>
  <c r="BE503" i="4"/>
  <c r="BD503" i="4"/>
  <c r="AX503" i="4"/>
  <c r="AW503" i="4"/>
  <c r="AV503" i="4" a="1"/>
  <c r="AV503" i="4" s="1"/>
  <c r="AU503" i="4"/>
  <c r="AT503" i="4"/>
  <c r="AS503" i="4"/>
  <c r="AR503" i="4"/>
  <c r="AQ503" i="4" a="1"/>
  <c r="AQ503" i="4" s="1"/>
  <c r="AO503" i="4"/>
  <c r="AN503" i="4" a="1"/>
  <c r="AN503" i="4" s="1"/>
  <c r="AM503" i="4"/>
  <c r="AL503" i="4"/>
  <c r="AK503" i="4" a="1"/>
  <c r="AK503" i="4" s="1"/>
  <c r="AJ503" i="4"/>
  <c r="AI503" i="4"/>
  <c r="AG503" i="4"/>
  <c r="AF503" i="4"/>
  <c r="AE503" i="4"/>
  <c r="AD503" i="4"/>
  <c r="AC503" i="4"/>
  <c r="AA503" i="4"/>
  <c r="Y503" i="4"/>
  <c r="W503" i="4"/>
  <c r="V503" i="4"/>
  <c r="U503" i="4"/>
  <c r="R503" i="4"/>
  <c r="Q503" i="4"/>
  <c r="P503" i="4"/>
  <c r="O503" i="4"/>
  <c r="N503" i="4"/>
  <c r="M503" i="4"/>
  <c r="K503" i="4"/>
  <c r="J503" i="4"/>
  <c r="L503" i="4" s="1"/>
  <c r="CE502" i="4"/>
  <c r="CD502" i="4" a="1"/>
  <c r="CD502" i="4" s="1"/>
  <c r="CC502" i="4" a="1"/>
  <c r="CC502" i="4" s="1"/>
  <c r="CB502" i="4" a="1"/>
  <c r="CB502" i="4" s="1"/>
  <c r="CA502" i="4" a="1"/>
  <c r="CA502" i="4" s="1"/>
  <c r="BZ502" i="4" a="1"/>
  <c r="BZ502" i="4" s="1"/>
  <c r="BY502" i="4" a="1"/>
  <c r="BY502" i="4" s="1"/>
  <c r="BX502" i="4"/>
  <c r="BW502" i="4" a="1"/>
  <c r="BW502" i="4" s="1"/>
  <c r="BV502" i="4"/>
  <c r="BU502" i="4" a="1"/>
  <c r="BU502" i="4" s="1"/>
  <c r="BT502" i="4" a="1"/>
  <c r="BT502" i="4" s="1"/>
  <c r="BS502" i="4"/>
  <c r="BR502" i="4" a="1"/>
  <c r="BR502" i="4" s="1"/>
  <c r="BQ502" i="4" a="1"/>
  <c r="BQ502" i="4" s="1"/>
  <c r="BP502" i="4" a="1"/>
  <c r="BP502" i="4" s="1"/>
  <c r="BO502" i="4" a="1"/>
  <c r="BO502" i="4" s="1"/>
  <c r="BN502" i="4" a="1"/>
  <c r="BN502" i="4" s="1"/>
  <c r="BM502" i="4" a="1"/>
  <c r="BM502" i="4" s="1"/>
  <c r="BL502" i="4" a="1"/>
  <c r="BL502" i="4" s="1"/>
  <c r="BK502" i="4"/>
  <c r="BJ502" i="4"/>
  <c r="BI502" i="4" a="1"/>
  <c r="BI502" i="4" s="1"/>
  <c r="BH502" i="4"/>
  <c r="BG502" i="4"/>
  <c r="BF502" i="4"/>
  <c r="BE502" i="4"/>
  <c r="BD502" i="4"/>
  <c r="AX502" i="4"/>
  <c r="AW502" i="4"/>
  <c r="AV502" i="4" a="1"/>
  <c r="AV502" i="4" s="1"/>
  <c r="AU502" i="4"/>
  <c r="AT502" i="4"/>
  <c r="AS502" i="4"/>
  <c r="AR502" i="4"/>
  <c r="AQ502" i="4" a="1"/>
  <c r="AQ502" i="4" s="1"/>
  <c r="AO502" i="4"/>
  <c r="AN502" i="4" a="1"/>
  <c r="AN502" i="4" s="1"/>
  <c r="AM502" i="4"/>
  <c r="AL502" i="4"/>
  <c r="AK502" i="4" a="1"/>
  <c r="AK502" i="4" s="1"/>
  <c r="AJ502" i="4"/>
  <c r="AI502" i="4"/>
  <c r="AG502" i="4"/>
  <c r="AF502" i="4"/>
  <c r="AE502" i="4"/>
  <c r="AD502" i="4"/>
  <c r="AC502" i="4"/>
  <c r="AA502" i="4"/>
  <c r="Y502" i="4"/>
  <c r="W502" i="4"/>
  <c r="V502" i="4"/>
  <c r="U502" i="4"/>
  <c r="R502" i="4"/>
  <c r="Q502" i="4"/>
  <c r="P502" i="4"/>
  <c r="O502" i="4"/>
  <c r="N502" i="4"/>
  <c r="M502" i="4"/>
  <c r="K502" i="4"/>
  <c r="J502" i="4"/>
  <c r="L502" i="4" s="1"/>
  <c r="CE501" i="4"/>
  <c r="CD501" i="4" a="1"/>
  <c r="CD501" i="4" s="1"/>
  <c r="CC501" i="4" a="1"/>
  <c r="CC501" i="4" s="1"/>
  <c r="CB501" i="4" a="1"/>
  <c r="CB501" i="4" s="1"/>
  <c r="CA501" i="4" a="1"/>
  <c r="CA501" i="4" s="1"/>
  <c r="BZ501" i="4" a="1"/>
  <c r="BZ501" i="4" s="1"/>
  <c r="BY501" i="4" a="1"/>
  <c r="BY501" i="4" s="1"/>
  <c r="BX501" i="4"/>
  <c r="BW501" i="4" a="1"/>
  <c r="BW501" i="4" s="1"/>
  <c r="BV501" i="4"/>
  <c r="BU501" i="4" a="1"/>
  <c r="BU501" i="4" s="1"/>
  <c r="BT501" i="4" a="1"/>
  <c r="BT501" i="4" s="1"/>
  <c r="BS501" i="4"/>
  <c r="BR501" i="4" a="1"/>
  <c r="BR501" i="4" s="1"/>
  <c r="BQ501" i="4" a="1"/>
  <c r="BQ501" i="4" s="1"/>
  <c r="BP501" i="4" a="1"/>
  <c r="BP501" i="4" s="1"/>
  <c r="BO501" i="4" a="1"/>
  <c r="BO501" i="4" s="1"/>
  <c r="BN501" i="4" a="1"/>
  <c r="BN501" i="4" s="1"/>
  <c r="BM501" i="4" a="1"/>
  <c r="BM501" i="4" s="1"/>
  <c r="BL501" i="4" a="1"/>
  <c r="BL501" i="4" s="1"/>
  <c r="BK501" i="4"/>
  <c r="BJ501" i="4"/>
  <c r="BI501" i="4" a="1"/>
  <c r="BI501" i="4" s="1"/>
  <c r="BH501" i="4"/>
  <c r="BG501" i="4"/>
  <c r="BF501" i="4"/>
  <c r="BE501" i="4"/>
  <c r="BD501" i="4"/>
  <c r="AX501" i="4"/>
  <c r="AW501" i="4"/>
  <c r="AV501" i="4" a="1"/>
  <c r="AV501" i="4" s="1"/>
  <c r="AU501" i="4"/>
  <c r="AT501" i="4"/>
  <c r="AS501" i="4"/>
  <c r="AR501" i="4"/>
  <c r="AQ501" i="4" a="1"/>
  <c r="AQ501" i="4" s="1"/>
  <c r="AO501" i="4"/>
  <c r="AN501" i="4" a="1"/>
  <c r="AN501" i="4" s="1"/>
  <c r="AM501" i="4"/>
  <c r="AL501" i="4"/>
  <c r="AK501" i="4" a="1"/>
  <c r="AK501" i="4" s="1"/>
  <c r="AJ501" i="4"/>
  <c r="AI501" i="4"/>
  <c r="AG501" i="4"/>
  <c r="AF501" i="4"/>
  <c r="AE501" i="4"/>
  <c r="AD501" i="4"/>
  <c r="AC501" i="4"/>
  <c r="AA501" i="4"/>
  <c r="Y501" i="4"/>
  <c r="W501" i="4"/>
  <c r="V501" i="4"/>
  <c r="U501" i="4"/>
  <c r="R501" i="4"/>
  <c r="Q501" i="4"/>
  <c r="P501" i="4"/>
  <c r="O501" i="4"/>
  <c r="N501" i="4"/>
  <c r="M501" i="4"/>
  <c r="K501" i="4"/>
  <c r="J501" i="4"/>
  <c r="L501" i="4" s="1"/>
  <c r="CE500" i="4"/>
  <c r="CD500" i="4" a="1"/>
  <c r="CD500" i="4" s="1"/>
  <c r="CC500" i="4" a="1"/>
  <c r="CC500" i="4" s="1"/>
  <c r="CB500" i="4" a="1"/>
  <c r="CB500" i="4" s="1"/>
  <c r="CA500" i="4" a="1"/>
  <c r="CA500" i="4" s="1"/>
  <c r="BZ500" i="4" a="1"/>
  <c r="BZ500" i="4" s="1"/>
  <c r="BY500" i="4" a="1"/>
  <c r="BY500" i="4" s="1"/>
  <c r="BX500" i="4"/>
  <c r="BW500" i="4" a="1"/>
  <c r="BW500" i="4" s="1"/>
  <c r="BV500" i="4"/>
  <c r="BU500" i="4" a="1"/>
  <c r="BU500" i="4" s="1"/>
  <c r="BT500" i="4" a="1"/>
  <c r="BT500" i="4" s="1"/>
  <c r="BS500" i="4"/>
  <c r="BR500" i="4" a="1"/>
  <c r="BR500" i="4" s="1"/>
  <c r="BQ500" i="4" a="1"/>
  <c r="BQ500" i="4" s="1"/>
  <c r="BP500" i="4" a="1"/>
  <c r="BP500" i="4" s="1"/>
  <c r="BO500" i="4" a="1"/>
  <c r="BO500" i="4" s="1"/>
  <c r="BN500" i="4" a="1"/>
  <c r="BN500" i="4" s="1"/>
  <c r="BM500" i="4" a="1"/>
  <c r="BM500" i="4" s="1"/>
  <c r="BL500" i="4" a="1"/>
  <c r="BL500" i="4" s="1"/>
  <c r="BK500" i="4"/>
  <c r="BJ500" i="4"/>
  <c r="BI500" i="4" a="1"/>
  <c r="BI500" i="4" s="1"/>
  <c r="BH500" i="4"/>
  <c r="BG500" i="4"/>
  <c r="BF500" i="4"/>
  <c r="BE500" i="4"/>
  <c r="BD500" i="4"/>
  <c r="AX500" i="4"/>
  <c r="AW500" i="4"/>
  <c r="AV500" i="4" a="1"/>
  <c r="AV500" i="4" s="1"/>
  <c r="AU500" i="4"/>
  <c r="AT500" i="4"/>
  <c r="AS500" i="4"/>
  <c r="AR500" i="4"/>
  <c r="AQ500" i="4" a="1"/>
  <c r="AQ500" i="4" s="1"/>
  <c r="AO500" i="4"/>
  <c r="AN500" i="4" a="1"/>
  <c r="AN500" i="4" s="1"/>
  <c r="AM500" i="4"/>
  <c r="AL500" i="4"/>
  <c r="AK500" i="4" a="1"/>
  <c r="AK500" i="4" s="1"/>
  <c r="AJ500" i="4"/>
  <c r="AI500" i="4"/>
  <c r="AG500" i="4"/>
  <c r="AF500" i="4"/>
  <c r="AE500" i="4"/>
  <c r="AD500" i="4"/>
  <c r="AC500" i="4"/>
  <c r="AA500" i="4"/>
  <c r="Y500" i="4"/>
  <c r="W500" i="4"/>
  <c r="V500" i="4"/>
  <c r="U500" i="4"/>
  <c r="R500" i="4"/>
  <c r="Q500" i="4"/>
  <c r="P500" i="4"/>
  <c r="O500" i="4"/>
  <c r="N500" i="4"/>
  <c r="M500" i="4"/>
  <c r="K500" i="4"/>
  <c r="J500" i="4"/>
  <c r="L500" i="4" s="1"/>
  <c r="CE499" i="4"/>
  <c r="CD499" i="4" a="1"/>
  <c r="CD499" i="4" s="1"/>
  <c r="CC499" i="4" a="1"/>
  <c r="CC499" i="4" s="1"/>
  <c r="CB499" i="4" a="1"/>
  <c r="CB499" i="4" s="1"/>
  <c r="CA499" i="4" a="1"/>
  <c r="CA499" i="4" s="1"/>
  <c r="BZ499" i="4" a="1"/>
  <c r="BZ499" i="4" s="1"/>
  <c r="BY499" i="4" a="1"/>
  <c r="BY499" i="4" s="1"/>
  <c r="BX499" i="4"/>
  <c r="BW499" i="4" a="1"/>
  <c r="BW499" i="4" s="1"/>
  <c r="BV499" i="4"/>
  <c r="BU499" i="4" a="1"/>
  <c r="BU499" i="4" s="1"/>
  <c r="BT499" i="4" a="1"/>
  <c r="BT499" i="4" s="1"/>
  <c r="BS499" i="4"/>
  <c r="BR499" i="4" a="1"/>
  <c r="BR499" i="4" s="1"/>
  <c r="BQ499" i="4" a="1"/>
  <c r="BQ499" i="4" s="1"/>
  <c r="BP499" i="4" a="1"/>
  <c r="BP499" i="4" s="1"/>
  <c r="BO499" i="4" a="1"/>
  <c r="BO499" i="4" s="1"/>
  <c r="BN499" i="4" a="1"/>
  <c r="BN499" i="4" s="1"/>
  <c r="BM499" i="4" a="1"/>
  <c r="BM499" i="4" s="1"/>
  <c r="BL499" i="4" a="1"/>
  <c r="BL499" i="4" s="1"/>
  <c r="BK499" i="4"/>
  <c r="BJ499" i="4"/>
  <c r="BI499" i="4" a="1"/>
  <c r="BI499" i="4" s="1"/>
  <c r="BH499" i="4"/>
  <c r="BG499" i="4"/>
  <c r="BF499" i="4"/>
  <c r="BE499" i="4"/>
  <c r="BD499" i="4"/>
  <c r="AX499" i="4"/>
  <c r="AW499" i="4"/>
  <c r="AV499" i="4" a="1"/>
  <c r="AV499" i="4" s="1"/>
  <c r="AU499" i="4"/>
  <c r="AT499" i="4"/>
  <c r="AS499" i="4"/>
  <c r="AR499" i="4"/>
  <c r="AQ499" i="4" a="1"/>
  <c r="AQ499" i="4" s="1"/>
  <c r="AO499" i="4"/>
  <c r="AN499" i="4" a="1"/>
  <c r="AN499" i="4" s="1"/>
  <c r="AM499" i="4"/>
  <c r="AL499" i="4"/>
  <c r="AK499" i="4" a="1"/>
  <c r="AK499" i="4" s="1"/>
  <c r="AJ499" i="4"/>
  <c r="AI499" i="4"/>
  <c r="AG499" i="4"/>
  <c r="AF499" i="4"/>
  <c r="AE499" i="4"/>
  <c r="AD499" i="4"/>
  <c r="AC499" i="4"/>
  <c r="AA499" i="4"/>
  <c r="Y499" i="4"/>
  <c r="W499" i="4"/>
  <c r="V499" i="4"/>
  <c r="U499" i="4"/>
  <c r="R499" i="4"/>
  <c r="Q499" i="4"/>
  <c r="P499" i="4"/>
  <c r="O499" i="4"/>
  <c r="N499" i="4"/>
  <c r="M499" i="4"/>
  <c r="K499" i="4"/>
  <c r="J499" i="4"/>
  <c r="L499" i="4" s="1"/>
  <c r="CE498" i="4"/>
  <c r="CD498" i="4" a="1"/>
  <c r="CD498" i="4" s="1"/>
  <c r="CC498" i="4" a="1"/>
  <c r="CC498" i="4" s="1"/>
  <c r="CB498" i="4" a="1"/>
  <c r="CB498" i="4" s="1"/>
  <c r="CA498" i="4" a="1"/>
  <c r="CA498" i="4" s="1"/>
  <c r="BZ498" i="4" a="1"/>
  <c r="BZ498" i="4" s="1"/>
  <c r="BY498" i="4" a="1"/>
  <c r="BY498" i="4" s="1"/>
  <c r="BX498" i="4"/>
  <c r="BW498" i="4" a="1"/>
  <c r="BW498" i="4" s="1"/>
  <c r="BV498" i="4"/>
  <c r="BU498" i="4" a="1"/>
  <c r="BU498" i="4" s="1"/>
  <c r="BT498" i="4" a="1"/>
  <c r="BT498" i="4" s="1"/>
  <c r="BS498" i="4"/>
  <c r="BR498" i="4" a="1"/>
  <c r="BR498" i="4" s="1"/>
  <c r="BQ498" i="4" a="1"/>
  <c r="BQ498" i="4" s="1"/>
  <c r="BP498" i="4" a="1"/>
  <c r="BP498" i="4" s="1"/>
  <c r="BO498" i="4" a="1"/>
  <c r="BO498" i="4" s="1"/>
  <c r="BN498" i="4" a="1"/>
  <c r="BN498" i="4" s="1"/>
  <c r="BM498" i="4" a="1"/>
  <c r="BM498" i="4" s="1"/>
  <c r="BL498" i="4" a="1"/>
  <c r="BL498" i="4" s="1"/>
  <c r="BK498" i="4"/>
  <c r="BJ498" i="4"/>
  <c r="BI498" i="4" a="1"/>
  <c r="BI498" i="4" s="1"/>
  <c r="BH498" i="4"/>
  <c r="BG498" i="4"/>
  <c r="BF498" i="4"/>
  <c r="BE498" i="4"/>
  <c r="BD498" i="4"/>
  <c r="AX498" i="4"/>
  <c r="AW498" i="4"/>
  <c r="AV498" i="4" a="1"/>
  <c r="AV498" i="4" s="1"/>
  <c r="AU498" i="4"/>
  <c r="AT498" i="4"/>
  <c r="AS498" i="4"/>
  <c r="AR498" i="4"/>
  <c r="AQ498" i="4" a="1"/>
  <c r="AQ498" i="4" s="1"/>
  <c r="AO498" i="4"/>
  <c r="AN498" i="4" a="1"/>
  <c r="AN498" i="4" s="1"/>
  <c r="AM498" i="4"/>
  <c r="AL498" i="4"/>
  <c r="AK498" i="4" a="1"/>
  <c r="AK498" i="4" s="1"/>
  <c r="AJ498" i="4"/>
  <c r="AI498" i="4"/>
  <c r="AG498" i="4"/>
  <c r="AF498" i="4"/>
  <c r="AE498" i="4"/>
  <c r="AD498" i="4"/>
  <c r="AC498" i="4"/>
  <c r="AA498" i="4"/>
  <c r="Y498" i="4"/>
  <c r="W498" i="4"/>
  <c r="V498" i="4"/>
  <c r="U498" i="4"/>
  <c r="R498" i="4"/>
  <c r="Q498" i="4"/>
  <c r="P498" i="4"/>
  <c r="O498" i="4"/>
  <c r="N498" i="4"/>
  <c r="M498" i="4"/>
  <c r="K498" i="4"/>
  <c r="J498" i="4"/>
  <c r="L498" i="4" s="1"/>
  <c r="CE497" i="4"/>
  <c r="CD497" i="4" a="1"/>
  <c r="CD497" i="4" s="1"/>
  <c r="CC497" i="4" a="1"/>
  <c r="CC497" i="4" s="1"/>
  <c r="CB497" i="4" a="1"/>
  <c r="CB497" i="4" s="1"/>
  <c r="CA497" i="4" a="1"/>
  <c r="CA497" i="4" s="1"/>
  <c r="BZ497" i="4" a="1"/>
  <c r="BZ497" i="4" s="1"/>
  <c r="BY497" i="4" a="1"/>
  <c r="BY497" i="4" s="1"/>
  <c r="BX497" i="4"/>
  <c r="BW497" i="4" a="1"/>
  <c r="BW497" i="4" s="1"/>
  <c r="BV497" i="4"/>
  <c r="BU497" i="4" a="1"/>
  <c r="BU497" i="4" s="1"/>
  <c r="BT497" i="4" a="1"/>
  <c r="BT497" i="4" s="1"/>
  <c r="BS497" i="4"/>
  <c r="BR497" i="4" a="1"/>
  <c r="BR497" i="4" s="1"/>
  <c r="BQ497" i="4" a="1"/>
  <c r="BQ497" i="4" s="1"/>
  <c r="BP497" i="4" a="1"/>
  <c r="BP497" i="4" s="1"/>
  <c r="BO497" i="4" a="1"/>
  <c r="BO497" i="4" s="1"/>
  <c r="BN497" i="4" a="1"/>
  <c r="BN497" i="4" s="1"/>
  <c r="BM497" i="4" a="1"/>
  <c r="BM497" i="4" s="1"/>
  <c r="BL497" i="4" a="1"/>
  <c r="BL497" i="4" s="1"/>
  <c r="BK497" i="4"/>
  <c r="BJ497" i="4"/>
  <c r="BI497" i="4" a="1"/>
  <c r="BI497" i="4" s="1"/>
  <c r="BH497" i="4"/>
  <c r="BG497" i="4"/>
  <c r="BF497" i="4"/>
  <c r="BE497" i="4"/>
  <c r="BD497" i="4"/>
  <c r="AX497" i="4"/>
  <c r="AW497" i="4"/>
  <c r="AV497" i="4" a="1"/>
  <c r="AV497" i="4" s="1"/>
  <c r="AU497" i="4"/>
  <c r="AT497" i="4"/>
  <c r="AS497" i="4"/>
  <c r="AR497" i="4"/>
  <c r="AQ497" i="4" a="1"/>
  <c r="AQ497" i="4" s="1"/>
  <c r="AO497" i="4"/>
  <c r="AN497" i="4" a="1"/>
  <c r="AN497" i="4" s="1"/>
  <c r="AM497" i="4"/>
  <c r="AL497" i="4"/>
  <c r="AK497" i="4" a="1"/>
  <c r="AK497" i="4" s="1"/>
  <c r="AJ497" i="4"/>
  <c r="AI497" i="4"/>
  <c r="AG497" i="4"/>
  <c r="AF497" i="4"/>
  <c r="AE497" i="4"/>
  <c r="AD497" i="4"/>
  <c r="AC497" i="4"/>
  <c r="AA497" i="4"/>
  <c r="Y497" i="4"/>
  <c r="W497" i="4"/>
  <c r="V497" i="4"/>
  <c r="U497" i="4"/>
  <c r="R497" i="4"/>
  <c r="Q497" i="4"/>
  <c r="P497" i="4"/>
  <c r="O497" i="4"/>
  <c r="N497" i="4"/>
  <c r="M497" i="4"/>
  <c r="K497" i="4"/>
  <c r="J497" i="4"/>
  <c r="L497" i="4" s="1"/>
  <c r="CE496" i="4"/>
  <c r="CD496" i="4" a="1"/>
  <c r="CD496" i="4" s="1"/>
  <c r="CC496" i="4" a="1"/>
  <c r="CC496" i="4" s="1"/>
  <c r="CB496" i="4" a="1"/>
  <c r="CB496" i="4" s="1"/>
  <c r="CA496" i="4" a="1"/>
  <c r="CA496" i="4" s="1"/>
  <c r="BZ496" i="4" a="1"/>
  <c r="BZ496" i="4" s="1"/>
  <c r="BY496" i="4" a="1"/>
  <c r="BY496" i="4" s="1"/>
  <c r="BX496" i="4"/>
  <c r="BW496" i="4" a="1"/>
  <c r="BW496" i="4" s="1"/>
  <c r="BV496" i="4"/>
  <c r="BU496" i="4" a="1"/>
  <c r="BU496" i="4" s="1"/>
  <c r="BT496" i="4" a="1"/>
  <c r="BT496" i="4" s="1"/>
  <c r="BS496" i="4"/>
  <c r="BR496" i="4" a="1"/>
  <c r="BR496" i="4" s="1"/>
  <c r="BQ496" i="4" a="1"/>
  <c r="BQ496" i="4" s="1"/>
  <c r="BP496" i="4" a="1"/>
  <c r="BP496" i="4" s="1"/>
  <c r="BO496" i="4" a="1"/>
  <c r="BO496" i="4" s="1"/>
  <c r="BN496" i="4" a="1"/>
  <c r="BN496" i="4" s="1"/>
  <c r="BM496" i="4" a="1"/>
  <c r="BM496" i="4" s="1"/>
  <c r="BL496" i="4" a="1"/>
  <c r="BL496" i="4" s="1"/>
  <c r="BK496" i="4"/>
  <c r="BJ496" i="4"/>
  <c r="BI496" i="4" a="1"/>
  <c r="BI496" i="4" s="1"/>
  <c r="BH496" i="4"/>
  <c r="BG496" i="4"/>
  <c r="BF496" i="4"/>
  <c r="BE496" i="4"/>
  <c r="BD496" i="4"/>
  <c r="AX496" i="4"/>
  <c r="AW496" i="4"/>
  <c r="AV496" i="4" a="1"/>
  <c r="AV496" i="4" s="1"/>
  <c r="AU496" i="4"/>
  <c r="AT496" i="4"/>
  <c r="AS496" i="4"/>
  <c r="AR496" i="4"/>
  <c r="AQ496" i="4" a="1"/>
  <c r="AQ496" i="4" s="1"/>
  <c r="AO496" i="4"/>
  <c r="AN496" i="4" a="1"/>
  <c r="AN496" i="4" s="1"/>
  <c r="AM496" i="4"/>
  <c r="AL496" i="4"/>
  <c r="AK496" i="4" a="1"/>
  <c r="AK496" i="4" s="1"/>
  <c r="AJ496" i="4"/>
  <c r="AI496" i="4"/>
  <c r="AG496" i="4"/>
  <c r="AF496" i="4"/>
  <c r="AE496" i="4"/>
  <c r="AD496" i="4"/>
  <c r="AC496" i="4"/>
  <c r="AA496" i="4"/>
  <c r="Y496" i="4"/>
  <c r="W496" i="4"/>
  <c r="V496" i="4"/>
  <c r="U496" i="4"/>
  <c r="R496" i="4"/>
  <c r="Q496" i="4"/>
  <c r="P496" i="4"/>
  <c r="O496" i="4"/>
  <c r="N496" i="4"/>
  <c r="M496" i="4"/>
  <c r="K496" i="4"/>
  <c r="J496" i="4"/>
  <c r="L496" i="4" s="1"/>
  <c r="CE495" i="4"/>
  <c r="CD495" i="4" a="1"/>
  <c r="CD495" i="4" s="1"/>
  <c r="CC495" i="4" a="1"/>
  <c r="CC495" i="4" s="1"/>
  <c r="CB495" i="4" a="1"/>
  <c r="CB495" i="4" s="1"/>
  <c r="CA495" i="4" a="1"/>
  <c r="CA495" i="4" s="1"/>
  <c r="BZ495" i="4" a="1"/>
  <c r="BZ495" i="4" s="1"/>
  <c r="BY495" i="4" a="1"/>
  <c r="BY495" i="4" s="1"/>
  <c r="BX495" i="4"/>
  <c r="BW495" i="4" a="1"/>
  <c r="BW495" i="4" s="1"/>
  <c r="BV495" i="4"/>
  <c r="BU495" i="4" a="1"/>
  <c r="BU495" i="4" s="1"/>
  <c r="BT495" i="4" a="1"/>
  <c r="BT495" i="4" s="1"/>
  <c r="BS495" i="4"/>
  <c r="BR495" i="4" a="1"/>
  <c r="BR495" i="4" s="1"/>
  <c r="BQ495" i="4" a="1"/>
  <c r="BQ495" i="4" s="1"/>
  <c r="BP495" i="4" a="1"/>
  <c r="BP495" i="4" s="1"/>
  <c r="BO495" i="4" a="1"/>
  <c r="BO495" i="4" s="1"/>
  <c r="BN495" i="4" a="1"/>
  <c r="BN495" i="4" s="1"/>
  <c r="BM495" i="4" a="1"/>
  <c r="BM495" i="4" s="1"/>
  <c r="BL495" i="4" a="1"/>
  <c r="BL495" i="4" s="1"/>
  <c r="BK495" i="4"/>
  <c r="BJ495" i="4"/>
  <c r="BI495" i="4" a="1"/>
  <c r="BI495" i="4" s="1"/>
  <c r="BH495" i="4"/>
  <c r="BG495" i="4"/>
  <c r="BF495" i="4"/>
  <c r="BE495" i="4"/>
  <c r="BD495" i="4"/>
  <c r="AX495" i="4"/>
  <c r="AW495" i="4"/>
  <c r="AV495" i="4" a="1"/>
  <c r="AV495" i="4" s="1"/>
  <c r="AU495" i="4"/>
  <c r="AT495" i="4"/>
  <c r="AS495" i="4"/>
  <c r="AR495" i="4"/>
  <c r="AQ495" i="4" a="1"/>
  <c r="AQ495" i="4" s="1"/>
  <c r="AO495" i="4"/>
  <c r="AN495" i="4" a="1"/>
  <c r="AN495" i="4" s="1"/>
  <c r="AM495" i="4"/>
  <c r="AL495" i="4"/>
  <c r="AK495" i="4" a="1"/>
  <c r="AK495" i="4" s="1"/>
  <c r="AJ495" i="4"/>
  <c r="AI495" i="4"/>
  <c r="AG495" i="4"/>
  <c r="AF495" i="4"/>
  <c r="AE495" i="4"/>
  <c r="AD495" i="4"/>
  <c r="AC495" i="4"/>
  <c r="AA495" i="4"/>
  <c r="Y495" i="4"/>
  <c r="W495" i="4"/>
  <c r="V495" i="4"/>
  <c r="U495" i="4"/>
  <c r="R495" i="4"/>
  <c r="Q495" i="4"/>
  <c r="P495" i="4"/>
  <c r="O495" i="4"/>
  <c r="N495" i="4"/>
  <c r="M495" i="4"/>
  <c r="K495" i="4"/>
  <c r="J495" i="4"/>
  <c r="L495" i="4" s="1"/>
  <c r="CE494" i="4"/>
  <c r="CD494" i="4" a="1"/>
  <c r="CD494" i="4" s="1"/>
  <c r="CC494" i="4" a="1"/>
  <c r="CC494" i="4" s="1"/>
  <c r="CB494" i="4" a="1"/>
  <c r="CB494" i="4" s="1"/>
  <c r="CA494" i="4" a="1"/>
  <c r="CA494" i="4" s="1"/>
  <c r="BZ494" i="4" a="1"/>
  <c r="BZ494" i="4" s="1"/>
  <c r="BY494" i="4" a="1"/>
  <c r="BY494" i="4" s="1"/>
  <c r="BX494" i="4"/>
  <c r="BW494" i="4" a="1"/>
  <c r="BW494" i="4" s="1"/>
  <c r="BV494" i="4"/>
  <c r="BU494" i="4" a="1"/>
  <c r="BU494" i="4" s="1"/>
  <c r="BT494" i="4" a="1"/>
  <c r="BT494" i="4" s="1"/>
  <c r="BS494" i="4"/>
  <c r="BR494" i="4" a="1"/>
  <c r="BR494" i="4" s="1"/>
  <c r="BQ494" i="4" a="1"/>
  <c r="BQ494" i="4" s="1"/>
  <c r="BP494" i="4" a="1"/>
  <c r="BP494" i="4" s="1"/>
  <c r="BO494" i="4" a="1"/>
  <c r="BO494" i="4" s="1"/>
  <c r="BN494" i="4" a="1"/>
  <c r="BN494" i="4" s="1"/>
  <c r="BM494" i="4" a="1"/>
  <c r="BM494" i="4" s="1"/>
  <c r="BL494" i="4" a="1"/>
  <c r="BL494" i="4" s="1"/>
  <c r="BK494" i="4"/>
  <c r="BJ494" i="4"/>
  <c r="BI494" i="4" a="1"/>
  <c r="BI494" i="4" s="1"/>
  <c r="BH494" i="4"/>
  <c r="BG494" i="4"/>
  <c r="BF494" i="4"/>
  <c r="BE494" i="4"/>
  <c r="BD494" i="4"/>
  <c r="AX494" i="4"/>
  <c r="AW494" i="4"/>
  <c r="AV494" i="4" a="1"/>
  <c r="AV494" i="4" s="1"/>
  <c r="AU494" i="4"/>
  <c r="AT494" i="4"/>
  <c r="AS494" i="4"/>
  <c r="AR494" i="4"/>
  <c r="AQ494" i="4" a="1"/>
  <c r="AQ494" i="4" s="1"/>
  <c r="AO494" i="4"/>
  <c r="AN494" i="4" a="1"/>
  <c r="AN494" i="4" s="1"/>
  <c r="AM494" i="4"/>
  <c r="AL494" i="4"/>
  <c r="AK494" i="4" a="1"/>
  <c r="AK494" i="4" s="1"/>
  <c r="AJ494" i="4"/>
  <c r="AI494" i="4"/>
  <c r="AG494" i="4"/>
  <c r="AF494" i="4"/>
  <c r="AE494" i="4"/>
  <c r="AD494" i="4"/>
  <c r="AC494" i="4"/>
  <c r="AA494" i="4"/>
  <c r="Y494" i="4"/>
  <c r="W494" i="4"/>
  <c r="V494" i="4"/>
  <c r="U494" i="4"/>
  <c r="R494" i="4"/>
  <c r="Q494" i="4"/>
  <c r="P494" i="4"/>
  <c r="O494" i="4"/>
  <c r="N494" i="4"/>
  <c r="M494" i="4"/>
  <c r="K494" i="4"/>
  <c r="J494" i="4"/>
  <c r="L494" i="4" s="1"/>
  <c r="CE493" i="4"/>
  <c r="CD493" i="4" a="1"/>
  <c r="CD493" i="4" s="1"/>
  <c r="CC493" i="4" a="1"/>
  <c r="CC493" i="4" s="1"/>
  <c r="CB493" i="4" a="1"/>
  <c r="CB493" i="4" s="1"/>
  <c r="CA493" i="4" a="1"/>
  <c r="CA493" i="4" s="1"/>
  <c r="BZ493" i="4" a="1"/>
  <c r="BZ493" i="4" s="1"/>
  <c r="BY493" i="4" a="1"/>
  <c r="BY493" i="4" s="1"/>
  <c r="BX493" i="4"/>
  <c r="BW493" i="4" a="1"/>
  <c r="BW493" i="4" s="1"/>
  <c r="BV493" i="4"/>
  <c r="BU493" i="4" a="1"/>
  <c r="BU493" i="4" s="1"/>
  <c r="BT493" i="4" a="1"/>
  <c r="BT493" i="4" s="1"/>
  <c r="BS493" i="4"/>
  <c r="BR493" i="4" a="1"/>
  <c r="BR493" i="4" s="1"/>
  <c r="BQ493" i="4" a="1"/>
  <c r="BQ493" i="4" s="1"/>
  <c r="BP493" i="4" a="1"/>
  <c r="BP493" i="4" s="1"/>
  <c r="BO493" i="4" a="1"/>
  <c r="BO493" i="4" s="1"/>
  <c r="BN493" i="4" a="1"/>
  <c r="BN493" i="4" s="1"/>
  <c r="BM493" i="4" a="1"/>
  <c r="BM493" i="4" s="1"/>
  <c r="BL493" i="4" a="1"/>
  <c r="BL493" i="4" s="1"/>
  <c r="BK493" i="4"/>
  <c r="BJ493" i="4"/>
  <c r="BI493" i="4" a="1"/>
  <c r="BI493" i="4" s="1"/>
  <c r="BH493" i="4"/>
  <c r="BG493" i="4"/>
  <c r="BF493" i="4"/>
  <c r="BE493" i="4"/>
  <c r="BD493" i="4"/>
  <c r="AX493" i="4"/>
  <c r="AW493" i="4"/>
  <c r="AV493" i="4" a="1"/>
  <c r="AV493" i="4" s="1"/>
  <c r="AU493" i="4"/>
  <c r="AT493" i="4"/>
  <c r="AS493" i="4"/>
  <c r="AR493" i="4"/>
  <c r="AQ493" i="4" a="1"/>
  <c r="AQ493" i="4" s="1"/>
  <c r="AO493" i="4"/>
  <c r="AN493" i="4" a="1"/>
  <c r="AN493" i="4" s="1"/>
  <c r="AM493" i="4"/>
  <c r="AL493" i="4"/>
  <c r="AK493" i="4" a="1"/>
  <c r="AK493" i="4" s="1"/>
  <c r="AJ493" i="4"/>
  <c r="AI493" i="4"/>
  <c r="AG493" i="4"/>
  <c r="AF493" i="4"/>
  <c r="AE493" i="4"/>
  <c r="AD493" i="4"/>
  <c r="AC493" i="4"/>
  <c r="AA493" i="4"/>
  <c r="Y493" i="4"/>
  <c r="W493" i="4"/>
  <c r="V493" i="4"/>
  <c r="U493" i="4"/>
  <c r="R493" i="4"/>
  <c r="Q493" i="4"/>
  <c r="P493" i="4"/>
  <c r="O493" i="4"/>
  <c r="N493" i="4"/>
  <c r="M493" i="4"/>
  <c r="K493" i="4"/>
  <c r="J493" i="4"/>
  <c r="L493" i="4" s="1"/>
  <c r="CE492" i="4"/>
  <c r="CD492" i="4" a="1"/>
  <c r="CD492" i="4" s="1"/>
  <c r="CC492" i="4" a="1"/>
  <c r="CC492" i="4" s="1"/>
  <c r="CB492" i="4" a="1"/>
  <c r="CB492" i="4" s="1"/>
  <c r="CA492" i="4" a="1"/>
  <c r="CA492" i="4" s="1"/>
  <c r="BZ492" i="4" a="1"/>
  <c r="BZ492" i="4" s="1"/>
  <c r="BY492" i="4" a="1"/>
  <c r="BY492" i="4" s="1"/>
  <c r="BX492" i="4"/>
  <c r="BW492" i="4" a="1"/>
  <c r="BW492" i="4" s="1"/>
  <c r="BV492" i="4"/>
  <c r="BU492" i="4" a="1"/>
  <c r="BU492" i="4" s="1"/>
  <c r="BT492" i="4" a="1"/>
  <c r="BT492" i="4" s="1"/>
  <c r="BS492" i="4"/>
  <c r="BR492" i="4" a="1"/>
  <c r="BR492" i="4" s="1"/>
  <c r="BQ492" i="4" a="1"/>
  <c r="BQ492" i="4" s="1"/>
  <c r="BP492" i="4" a="1"/>
  <c r="BP492" i="4" s="1"/>
  <c r="BO492" i="4" a="1"/>
  <c r="BO492" i="4" s="1"/>
  <c r="BN492" i="4" a="1"/>
  <c r="BN492" i="4" s="1"/>
  <c r="BM492" i="4" a="1"/>
  <c r="BM492" i="4" s="1"/>
  <c r="BL492" i="4" a="1"/>
  <c r="BL492" i="4" s="1"/>
  <c r="BK492" i="4"/>
  <c r="BJ492" i="4"/>
  <c r="BI492" i="4" a="1"/>
  <c r="BI492" i="4" s="1"/>
  <c r="BH492" i="4"/>
  <c r="BG492" i="4"/>
  <c r="BF492" i="4"/>
  <c r="BE492" i="4"/>
  <c r="BD492" i="4"/>
  <c r="AX492" i="4"/>
  <c r="AW492" i="4"/>
  <c r="AV492" i="4" a="1"/>
  <c r="AV492" i="4" s="1"/>
  <c r="AU492" i="4"/>
  <c r="AT492" i="4"/>
  <c r="AS492" i="4"/>
  <c r="AR492" i="4"/>
  <c r="AQ492" i="4" a="1"/>
  <c r="AQ492" i="4" s="1"/>
  <c r="AO492" i="4"/>
  <c r="AN492" i="4" a="1"/>
  <c r="AN492" i="4" s="1"/>
  <c r="AM492" i="4"/>
  <c r="AL492" i="4"/>
  <c r="AK492" i="4" a="1"/>
  <c r="AK492" i="4" s="1"/>
  <c r="AJ492" i="4"/>
  <c r="AI492" i="4"/>
  <c r="AG492" i="4"/>
  <c r="AF492" i="4"/>
  <c r="AE492" i="4"/>
  <c r="AD492" i="4"/>
  <c r="AC492" i="4"/>
  <c r="AA492" i="4"/>
  <c r="Y492" i="4"/>
  <c r="W492" i="4"/>
  <c r="V492" i="4"/>
  <c r="U492" i="4"/>
  <c r="R492" i="4"/>
  <c r="Q492" i="4"/>
  <c r="P492" i="4"/>
  <c r="O492" i="4"/>
  <c r="N492" i="4"/>
  <c r="M492" i="4"/>
  <c r="K492" i="4"/>
  <c r="J492" i="4"/>
  <c r="L492" i="4" s="1"/>
  <c r="CE491" i="4"/>
  <c r="CD491" i="4" a="1"/>
  <c r="CD491" i="4" s="1"/>
  <c r="CC491" i="4" a="1"/>
  <c r="CC491" i="4" s="1"/>
  <c r="CB491" i="4" a="1"/>
  <c r="CB491" i="4" s="1"/>
  <c r="CA491" i="4" a="1"/>
  <c r="CA491" i="4" s="1"/>
  <c r="BZ491" i="4" a="1"/>
  <c r="BZ491" i="4" s="1"/>
  <c r="BY491" i="4" a="1"/>
  <c r="BY491" i="4" s="1"/>
  <c r="BX491" i="4"/>
  <c r="BW491" i="4" a="1"/>
  <c r="BW491" i="4" s="1"/>
  <c r="BV491" i="4"/>
  <c r="BU491" i="4" a="1"/>
  <c r="BU491" i="4" s="1"/>
  <c r="BT491" i="4" a="1"/>
  <c r="BT491" i="4" s="1"/>
  <c r="BS491" i="4"/>
  <c r="BR491" i="4" a="1"/>
  <c r="BR491" i="4" s="1"/>
  <c r="BQ491" i="4" a="1"/>
  <c r="BQ491" i="4" s="1"/>
  <c r="BP491" i="4" a="1"/>
  <c r="BP491" i="4" s="1"/>
  <c r="BO491" i="4" a="1"/>
  <c r="BO491" i="4" s="1"/>
  <c r="BN491" i="4" a="1"/>
  <c r="BN491" i="4" s="1"/>
  <c r="BM491" i="4" a="1"/>
  <c r="BM491" i="4" s="1"/>
  <c r="BL491" i="4" a="1"/>
  <c r="BL491" i="4" s="1"/>
  <c r="BK491" i="4"/>
  <c r="BJ491" i="4"/>
  <c r="BI491" i="4" a="1"/>
  <c r="BI491" i="4" s="1"/>
  <c r="BH491" i="4"/>
  <c r="BG491" i="4"/>
  <c r="BF491" i="4"/>
  <c r="BE491" i="4"/>
  <c r="BD491" i="4"/>
  <c r="AX491" i="4"/>
  <c r="AW491" i="4"/>
  <c r="AV491" i="4" a="1"/>
  <c r="AV491" i="4" s="1"/>
  <c r="AU491" i="4"/>
  <c r="AT491" i="4"/>
  <c r="AS491" i="4"/>
  <c r="AR491" i="4"/>
  <c r="AQ491" i="4" a="1"/>
  <c r="AQ491" i="4" s="1"/>
  <c r="AO491" i="4"/>
  <c r="AN491" i="4" a="1"/>
  <c r="AN491" i="4" s="1"/>
  <c r="AM491" i="4"/>
  <c r="AL491" i="4"/>
  <c r="AK491" i="4" a="1"/>
  <c r="AK491" i="4" s="1"/>
  <c r="AJ491" i="4"/>
  <c r="AI491" i="4"/>
  <c r="AG491" i="4"/>
  <c r="AF491" i="4"/>
  <c r="AE491" i="4"/>
  <c r="AD491" i="4"/>
  <c r="AC491" i="4"/>
  <c r="AA491" i="4"/>
  <c r="Y491" i="4"/>
  <c r="W491" i="4"/>
  <c r="V491" i="4"/>
  <c r="U491" i="4"/>
  <c r="R491" i="4"/>
  <c r="Q491" i="4"/>
  <c r="P491" i="4"/>
  <c r="O491" i="4"/>
  <c r="N491" i="4"/>
  <c r="M491" i="4"/>
  <c r="K491" i="4"/>
  <c r="J491" i="4"/>
  <c r="L491" i="4" s="1"/>
  <c r="CE490" i="4"/>
  <c r="CD490" i="4" a="1"/>
  <c r="CD490" i="4" s="1"/>
  <c r="CC490" i="4" a="1"/>
  <c r="CC490" i="4" s="1"/>
  <c r="CB490" i="4" a="1"/>
  <c r="CB490" i="4" s="1"/>
  <c r="CA490" i="4" a="1"/>
  <c r="CA490" i="4" s="1"/>
  <c r="BZ490" i="4" a="1"/>
  <c r="BZ490" i="4" s="1"/>
  <c r="BY490" i="4" a="1"/>
  <c r="BY490" i="4" s="1"/>
  <c r="BX490" i="4"/>
  <c r="BW490" i="4" a="1"/>
  <c r="BW490" i="4" s="1"/>
  <c r="BV490" i="4"/>
  <c r="BU490" i="4" a="1"/>
  <c r="BU490" i="4" s="1"/>
  <c r="BT490" i="4" a="1"/>
  <c r="BT490" i="4" s="1"/>
  <c r="BS490" i="4"/>
  <c r="BR490" i="4" a="1"/>
  <c r="BR490" i="4" s="1"/>
  <c r="BQ490" i="4" a="1"/>
  <c r="BQ490" i="4" s="1"/>
  <c r="BP490" i="4" a="1"/>
  <c r="BP490" i="4" s="1"/>
  <c r="BO490" i="4" a="1"/>
  <c r="BO490" i="4" s="1"/>
  <c r="BN490" i="4" a="1"/>
  <c r="BN490" i="4" s="1"/>
  <c r="BM490" i="4" a="1"/>
  <c r="BM490" i="4" s="1"/>
  <c r="BL490" i="4" a="1"/>
  <c r="BL490" i="4" s="1"/>
  <c r="BK490" i="4"/>
  <c r="BJ490" i="4"/>
  <c r="BI490" i="4" a="1"/>
  <c r="BI490" i="4" s="1"/>
  <c r="BH490" i="4"/>
  <c r="BG490" i="4"/>
  <c r="BF490" i="4"/>
  <c r="BE490" i="4"/>
  <c r="BD490" i="4"/>
  <c r="AX490" i="4"/>
  <c r="AW490" i="4"/>
  <c r="AV490" i="4" a="1"/>
  <c r="AV490" i="4" s="1"/>
  <c r="AU490" i="4"/>
  <c r="AT490" i="4"/>
  <c r="AS490" i="4"/>
  <c r="AR490" i="4"/>
  <c r="AQ490" i="4" a="1"/>
  <c r="AQ490" i="4" s="1"/>
  <c r="AO490" i="4"/>
  <c r="AN490" i="4" a="1"/>
  <c r="AN490" i="4" s="1"/>
  <c r="AM490" i="4"/>
  <c r="AL490" i="4"/>
  <c r="AK490" i="4" a="1"/>
  <c r="AK490" i="4" s="1"/>
  <c r="AJ490" i="4"/>
  <c r="AI490" i="4"/>
  <c r="AG490" i="4"/>
  <c r="AF490" i="4"/>
  <c r="AE490" i="4"/>
  <c r="AD490" i="4"/>
  <c r="AC490" i="4"/>
  <c r="AA490" i="4"/>
  <c r="Y490" i="4"/>
  <c r="W490" i="4"/>
  <c r="V490" i="4"/>
  <c r="U490" i="4"/>
  <c r="R490" i="4"/>
  <c r="Q490" i="4"/>
  <c r="P490" i="4"/>
  <c r="O490" i="4"/>
  <c r="N490" i="4"/>
  <c r="M490" i="4"/>
  <c r="K490" i="4"/>
  <c r="J490" i="4"/>
  <c r="L490" i="4" s="1"/>
  <c r="CE489" i="4"/>
  <c r="CD489" i="4" a="1"/>
  <c r="CD489" i="4" s="1"/>
  <c r="CC489" i="4" a="1"/>
  <c r="CC489" i="4" s="1"/>
  <c r="CB489" i="4" a="1"/>
  <c r="CB489" i="4" s="1"/>
  <c r="CA489" i="4" a="1"/>
  <c r="CA489" i="4" s="1"/>
  <c r="BZ489" i="4" a="1"/>
  <c r="BZ489" i="4" s="1"/>
  <c r="BY489" i="4" a="1"/>
  <c r="BY489" i="4" s="1"/>
  <c r="BX489" i="4"/>
  <c r="BW489" i="4" a="1"/>
  <c r="BW489" i="4" s="1"/>
  <c r="BV489" i="4"/>
  <c r="BU489" i="4" a="1"/>
  <c r="BU489" i="4" s="1"/>
  <c r="BT489" i="4" a="1"/>
  <c r="BT489" i="4" s="1"/>
  <c r="BS489" i="4"/>
  <c r="BR489" i="4" a="1"/>
  <c r="BR489" i="4" s="1"/>
  <c r="BQ489" i="4" a="1"/>
  <c r="BQ489" i="4" s="1"/>
  <c r="BP489" i="4" a="1"/>
  <c r="BP489" i="4" s="1"/>
  <c r="BO489" i="4" a="1"/>
  <c r="BO489" i="4" s="1"/>
  <c r="BN489" i="4" a="1"/>
  <c r="BN489" i="4" s="1"/>
  <c r="BM489" i="4" a="1"/>
  <c r="BM489" i="4" s="1"/>
  <c r="BL489" i="4" a="1"/>
  <c r="BL489" i="4" s="1"/>
  <c r="BK489" i="4"/>
  <c r="BJ489" i="4"/>
  <c r="BI489" i="4" a="1"/>
  <c r="BI489" i="4" s="1"/>
  <c r="BH489" i="4"/>
  <c r="BG489" i="4"/>
  <c r="BF489" i="4"/>
  <c r="BE489" i="4"/>
  <c r="BD489" i="4"/>
  <c r="AX489" i="4"/>
  <c r="AW489" i="4"/>
  <c r="AV489" i="4" a="1"/>
  <c r="AV489" i="4" s="1"/>
  <c r="AU489" i="4"/>
  <c r="AT489" i="4"/>
  <c r="AS489" i="4"/>
  <c r="AR489" i="4"/>
  <c r="AQ489" i="4" a="1"/>
  <c r="AQ489" i="4" s="1"/>
  <c r="AO489" i="4"/>
  <c r="AN489" i="4" a="1"/>
  <c r="AN489" i="4" s="1"/>
  <c r="AM489" i="4"/>
  <c r="AL489" i="4"/>
  <c r="AK489" i="4" a="1"/>
  <c r="AK489" i="4" s="1"/>
  <c r="AJ489" i="4"/>
  <c r="AI489" i="4"/>
  <c r="AG489" i="4"/>
  <c r="AF489" i="4"/>
  <c r="AE489" i="4"/>
  <c r="AD489" i="4"/>
  <c r="AC489" i="4"/>
  <c r="AA489" i="4"/>
  <c r="Y489" i="4"/>
  <c r="W489" i="4"/>
  <c r="V489" i="4"/>
  <c r="U489" i="4"/>
  <c r="R489" i="4"/>
  <c r="Q489" i="4"/>
  <c r="P489" i="4"/>
  <c r="O489" i="4"/>
  <c r="N489" i="4"/>
  <c r="M489" i="4"/>
  <c r="K489" i="4"/>
  <c r="J489" i="4"/>
  <c r="L489" i="4" s="1"/>
  <c r="CE488" i="4"/>
  <c r="CD488" i="4" a="1"/>
  <c r="CD488" i="4" s="1"/>
  <c r="CC488" i="4" a="1"/>
  <c r="CC488" i="4" s="1"/>
  <c r="CB488" i="4" a="1"/>
  <c r="CB488" i="4" s="1"/>
  <c r="CA488" i="4" a="1"/>
  <c r="CA488" i="4" s="1"/>
  <c r="BZ488" i="4" a="1"/>
  <c r="BZ488" i="4" s="1"/>
  <c r="BY488" i="4" a="1"/>
  <c r="BY488" i="4" s="1"/>
  <c r="BX488" i="4"/>
  <c r="BW488" i="4" a="1"/>
  <c r="BW488" i="4" s="1"/>
  <c r="BV488" i="4"/>
  <c r="BU488" i="4" a="1"/>
  <c r="BU488" i="4" s="1"/>
  <c r="BT488" i="4" a="1"/>
  <c r="BT488" i="4" s="1"/>
  <c r="BS488" i="4"/>
  <c r="BR488" i="4" a="1"/>
  <c r="BR488" i="4" s="1"/>
  <c r="BQ488" i="4" a="1"/>
  <c r="BQ488" i="4" s="1"/>
  <c r="BP488" i="4" a="1"/>
  <c r="BP488" i="4" s="1"/>
  <c r="BO488" i="4" a="1"/>
  <c r="BO488" i="4" s="1"/>
  <c r="BN488" i="4" a="1"/>
  <c r="BN488" i="4" s="1"/>
  <c r="BM488" i="4" a="1"/>
  <c r="BM488" i="4" s="1"/>
  <c r="BL488" i="4" a="1"/>
  <c r="BL488" i="4" s="1"/>
  <c r="BK488" i="4"/>
  <c r="BJ488" i="4"/>
  <c r="BI488" i="4" a="1"/>
  <c r="BI488" i="4" s="1"/>
  <c r="BH488" i="4"/>
  <c r="BG488" i="4"/>
  <c r="BF488" i="4"/>
  <c r="BE488" i="4"/>
  <c r="BD488" i="4"/>
  <c r="AX488" i="4"/>
  <c r="AW488" i="4"/>
  <c r="AV488" i="4" a="1"/>
  <c r="AV488" i="4" s="1"/>
  <c r="AU488" i="4"/>
  <c r="AT488" i="4"/>
  <c r="AS488" i="4"/>
  <c r="AR488" i="4"/>
  <c r="AQ488" i="4" a="1"/>
  <c r="AQ488" i="4" s="1"/>
  <c r="AO488" i="4"/>
  <c r="AN488" i="4" a="1"/>
  <c r="AN488" i="4" s="1"/>
  <c r="AM488" i="4"/>
  <c r="AL488" i="4"/>
  <c r="AK488" i="4" a="1"/>
  <c r="AK488" i="4" s="1"/>
  <c r="AJ488" i="4"/>
  <c r="AI488" i="4"/>
  <c r="AG488" i="4"/>
  <c r="AF488" i="4"/>
  <c r="AE488" i="4"/>
  <c r="AD488" i="4"/>
  <c r="AC488" i="4"/>
  <c r="AA488" i="4"/>
  <c r="Y488" i="4"/>
  <c r="W488" i="4"/>
  <c r="V488" i="4"/>
  <c r="U488" i="4"/>
  <c r="R488" i="4"/>
  <c r="Q488" i="4"/>
  <c r="P488" i="4"/>
  <c r="O488" i="4"/>
  <c r="N488" i="4"/>
  <c r="M488" i="4"/>
  <c r="K488" i="4"/>
  <c r="J488" i="4"/>
  <c r="L488" i="4" s="1"/>
  <c r="CE487" i="4"/>
  <c r="CD487" i="4" a="1"/>
  <c r="CD487" i="4" s="1"/>
  <c r="CC487" i="4" a="1"/>
  <c r="CC487" i="4" s="1"/>
  <c r="CB487" i="4" a="1"/>
  <c r="CB487" i="4" s="1"/>
  <c r="CA487" i="4" a="1"/>
  <c r="CA487" i="4" s="1"/>
  <c r="BZ487" i="4" a="1"/>
  <c r="BZ487" i="4" s="1"/>
  <c r="BY487" i="4" a="1"/>
  <c r="BY487" i="4" s="1"/>
  <c r="BX487" i="4"/>
  <c r="BW487" i="4" a="1"/>
  <c r="BW487" i="4" s="1"/>
  <c r="BV487" i="4"/>
  <c r="BU487" i="4" a="1"/>
  <c r="BU487" i="4" s="1"/>
  <c r="BT487" i="4" a="1"/>
  <c r="BT487" i="4" s="1"/>
  <c r="BS487" i="4"/>
  <c r="BR487" i="4" a="1"/>
  <c r="BR487" i="4" s="1"/>
  <c r="BQ487" i="4" a="1"/>
  <c r="BQ487" i="4" s="1"/>
  <c r="BP487" i="4" a="1"/>
  <c r="BP487" i="4" s="1"/>
  <c r="BO487" i="4" a="1"/>
  <c r="BO487" i="4" s="1"/>
  <c r="BN487" i="4" a="1"/>
  <c r="BN487" i="4" s="1"/>
  <c r="BM487" i="4" a="1"/>
  <c r="BM487" i="4" s="1"/>
  <c r="BL487" i="4" a="1"/>
  <c r="BL487" i="4" s="1"/>
  <c r="BK487" i="4"/>
  <c r="BJ487" i="4"/>
  <c r="BI487" i="4" a="1"/>
  <c r="BI487" i="4" s="1"/>
  <c r="BH487" i="4"/>
  <c r="BG487" i="4"/>
  <c r="BF487" i="4"/>
  <c r="BE487" i="4"/>
  <c r="BD487" i="4"/>
  <c r="AX487" i="4"/>
  <c r="AW487" i="4"/>
  <c r="AV487" i="4" a="1"/>
  <c r="AV487" i="4" s="1"/>
  <c r="AU487" i="4"/>
  <c r="AT487" i="4"/>
  <c r="AS487" i="4"/>
  <c r="AR487" i="4"/>
  <c r="AQ487" i="4" a="1"/>
  <c r="AQ487" i="4" s="1"/>
  <c r="AO487" i="4"/>
  <c r="AN487" i="4" a="1"/>
  <c r="AN487" i="4" s="1"/>
  <c r="AM487" i="4"/>
  <c r="AL487" i="4"/>
  <c r="AK487" i="4" a="1"/>
  <c r="AK487" i="4" s="1"/>
  <c r="AJ487" i="4"/>
  <c r="AI487" i="4"/>
  <c r="AG487" i="4"/>
  <c r="AF487" i="4"/>
  <c r="AE487" i="4"/>
  <c r="AD487" i="4"/>
  <c r="AC487" i="4"/>
  <c r="AA487" i="4"/>
  <c r="Y487" i="4"/>
  <c r="W487" i="4"/>
  <c r="V487" i="4"/>
  <c r="U487" i="4"/>
  <c r="R487" i="4"/>
  <c r="Q487" i="4"/>
  <c r="P487" i="4"/>
  <c r="O487" i="4"/>
  <c r="N487" i="4"/>
  <c r="M487" i="4"/>
  <c r="K487" i="4"/>
  <c r="J487" i="4"/>
  <c r="L487" i="4" s="1"/>
  <c r="CE486" i="4"/>
  <c r="CD486" i="4" a="1"/>
  <c r="CD486" i="4" s="1"/>
  <c r="CC486" i="4" a="1"/>
  <c r="CC486" i="4" s="1"/>
  <c r="CB486" i="4" a="1"/>
  <c r="CB486" i="4" s="1"/>
  <c r="CA486" i="4" a="1"/>
  <c r="CA486" i="4" s="1"/>
  <c r="BZ486" i="4" a="1"/>
  <c r="BZ486" i="4" s="1"/>
  <c r="BY486" i="4" a="1"/>
  <c r="BY486" i="4" s="1"/>
  <c r="BX486" i="4"/>
  <c r="BW486" i="4" a="1"/>
  <c r="BW486" i="4" s="1"/>
  <c r="BV486" i="4"/>
  <c r="BU486" i="4" a="1"/>
  <c r="BU486" i="4" s="1"/>
  <c r="BT486" i="4" a="1"/>
  <c r="BT486" i="4" s="1"/>
  <c r="BS486" i="4"/>
  <c r="BR486" i="4" a="1"/>
  <c r="BR486" i="4" s="1"/>
  <c r="BQ486" i="4" a="1"/>
  <c r="BQ486" i="4" s="1"/>
  <c r="BP486" i="4" a="1"/>
  <c r="BP486" i="4" s="1"/>
  <c r="BO486" i="4" a="1"/>
  <c r="BO486" i="4" s="1"/>
  <c r="BN486" i="4" a="1"/>
  <c r="BN486" i="4" s="1"/>
  <c r="BM486" i="4" a="1"/>
  <c r="BM486" i="4" s="1"/>
  <c r="BL486" i="4" a="1"/>
  <c r="BL486" i="4" s="1"/>
  <c r="BK486" i="4"/>
  <c r="BJ486" i="4"/>
  <c r="BI486" i="4" a="1"/>
  <c r="BI486" i="4" s="1"/>
  <c r="BH486" i="4"/>
  <c r="BG486" i="4"/>
  <c r="BF486" i="4"/>
  <c r="BE486" i="4"/>
  <c r="BD486" i="4"/>
  <c r="AX486" i="4"/>
  <c r="AW486" i="4"/>
  <c r="AV486" i="4" a="1"/>
  <c r="AV486" i="4" s="1"/>
  <c r="AU486" i="4"/>
  <c r="AT486" i="4"/>
  <c r="AS486" i="4"/>
  <c r="AR486" i="4"/>
  <c r="AQ486" i="4" a="1"/>
  <c r="AQ486" i="4" s="1"/>
  <c r="AO486" i="4"/>
  <c r="AN486" i="4" a="1"/>
  <c r="AN486" i="4" s="1"/>
  <c r="AM486" i="4"/>
  <c r="AL486" i="4"/>
  <c r="AK486" i="4" a="1"/>
  <c r="AK486" i="4" s="1"/>
  <c r="AJ486" i="4"/>
  <c r="AI486" i="4"/>
  <c r="AG486" i="4"/>
  <c r="AF486" i="4"/>
  <c r="AE486" i="4"/>
  <c r="AD486" i="4"/>
  <c r="AC486" i="4"/>
  <c r="AA486" i="4"/>
  <c r="Y486" i="4"/>
  <c r="W486" i="4"/>
  <c r="V486" i="4"/>
  <c r="U486" i="4"/>
  <c r="R486" i="4"/>
  <c r="Q486" i="4"/>
  <c r="P486" i="4"/>
  <c r="O486" i="4"/>
  <c r="N486" i="4"/>
  <c r="M486" i="4"/>
  <c r="K486" i="4"/>
  <c r="J486" i="4"/>
  <c r="L486" i="4" s="1"/>
  <c r="CE485" i="4"/>
  <c r="CD485" i="4" a="1"/>
  <c r="CD485" i="4" s="1"/>
  <c r="CC485" i="4" a="1"/>
  <c r="CC485" i="4" s="1"/>
  <c r="CB485" i="4" a="1"/>
  <c r="CB485" i="4" s="1"/>
  <c r="CA485" i="4" a="1"/>
  <c r="CA485" i="4" s="1"/>
  <c r="BZ485" i="4" a="1"/>
  <c r="BZ485" i="4" s="1"/>
  <c r="BY485" i="4" a="1"/>
  <c r="BY485" i="4" s="1"/>
  <c r="BX485" i="4"/>
  <c r="BW485" i="4" a="1"/>
  <c r="BW485" i="4" s="1"/>
  <c r="BV485" i="4"/>
  <c r="BU485" i="4" a="1"/>
  <c r="BU485" i="4" s="1"/>
  <c r="BT485" i="4" a="1"/>
  <c r="BT485" i="4" s="1"/>
  <c r="BS485" i="4"/>
  <c r="BR485" i="4" a="1"/>
  <c r="BR485" i="4" s="1"/>
  <c r="BQ485" i="4" a="1"/>
  <c r="BQ485" i="4" s="1"/>
  <c r="BP485" i="4" a="1"/>
  <c r="BP485" i="4" s="1"/>
  <c r="BO485" i="4" a="1"/>
  <c r="BO485" i="4" s="1"/>
  <c r="BN485" i="4" a="1"/>
  <c r="BN485" i="4" s="1"/>
  <c r="BM485" i="4" a="1"/>
  <c r="BM485" i="4" s="1"/>
  <c r="BL485" i="4" a="1"/>
  <c r="BL485" i="4" s="1"/>
  <c r="BK485" i="4"/>
  <c r="BJ485" i="4"/>
  <c r="BI485" i="4" a="1"/>
  <c r="BI485" i="4" s="1"/>
  <c r="BH485" i="4"/>
  <c r="BG485" i="4"/>
  <c r="BF485" i="4"/>
  <c r="BE485" i="4"/>
  <c r="BD485" i="4"/>
  <c r="AX485" i="4"/>
  <c r="AW485" i="4"/>
  <c r="AV485" i="4" a="1"/>
  <c r="AV485" i="4" s="1"/>
  <c r="AU485" i="4"/>
  <c r="AT485" i="4"/>
  <c r="AS485" i="4"/>
  <c r="AR485" i="4"/>
  <c r="AQ485" i="4" a="1"/>
  <c r="AQ485" i="4" s="1"/>
  <c r="AO485" i="4"/>
  <c r="AN485" i="4" a="1"/>
  <c r="AN485" i="4" s="1"/>
  <c r="AM485" i="4"/>
  <c r="AL485" i="4"/>
  <c r="AK485" i="4" a="1"/>
  <c r="AK485" i="4" s="1"/>
  <c r="AJ485" i="4"/>
  <c r="AI485" i="4"/>
  <c r="AG485" i="4"/>
  <c r="AF485" i="4"/>
  <c r="AE485" i="4"/>
  <c r="AD485" i="4"/>
  <c r="AC485" i="4"/>
  <c r="AA485" i="4"/>
  <c r="Y485" i="4"/>
  <c r="W485" i="4"/>
  <c r="V485" i="4"/>
  <c r="U485" i="4"/>
  <c r="R485" i="4"/>
  <c r="Q485" i="4"/>
  <c r="P485" i="4"/>
  <c r="O485" i="4"/>
  <c r="N485" i="4"/>
  <c r="M485" i="4"/>
  <c r="K485" i="4"/>
  <c r="J485" i="4"/>
  <c r="L485" i="4" s="1"/>
  <c r="CE484" i="4"/>
  <c r="CD484" i="4" a="1"/>
  <c r="CD484" i="4" s="1"/>
  <c r="CC484" i="4" a="1"/>
  <c r="CC484" i="4" s="1"/>
  <c r="CB484" i="4" a="1"/>
  <c r="CB484" i="4" s="1"/>
  <c r="CA484" i="4" a="1"/>
  <c r="CA484" i="4" s="1"/>
  <c r="BZ484" i="4" a="1"/>
  <c r="BZ484" i="4" s="1"/>
  <c r="BY484" i="4" a="1"/>
  <c r="BY484" i="4" s="1"/>
  <c r="BX484" i="4"/>
  <c r="BW484" i="4" a="1"/>
  <c r="BW484" i="4" s="1"/>
  <c r="BV484" i="4"/>
  <c r="BU484" i="4" a="1"/>
  <c r="BU484" i="4" s="1"/>
  <c r="BT484" i="4" a="1"/>
  <c r="BT484" i="4" s="1"/>
  <c r="BS484" i="4"/>
  <c r="BR484" i="4" a="1"/>
  <c r="BR484" i="4" s="1"/>
  <c r="BQ484" i="4" a="1"/>
  <c r="BQ484" i="4" s="1"/>
  <c r="BP484" i="4" a="1"/>
  <c r="BP484" i="4" s="1"/>
  <c r="BO484" i="4" a="1"/>
  <c r="BO484" i="4" s="1"/>
  <c r="BN484" i="4" a="1"/>
  <c r="BN484" i="4" s="1"/>
  <c r="BM484" i="4" a="1"/>
  <c r="BM484" i="4" s="1"/>
  <c r="BL484" i="4" a="1"/>
  <c r="BL484" i="4" s="1"/>
  <c r="BK484" i="4"/>
  <c r="BJ484" i="4"/>
  <c r="BI484" i="4" a="1"/>
  <c r="BI484" i="4" s="1"/>
  <c r="BH484" i="4"/>
  <c r="BG484" i="4"/>
  <c r="BF484" i="4"/>
  <c r="BE484" i="4"/>
  <c r="BD484" i="4"/>
  <c r="AX484" i="4"/>
  <c r="AW484" i="4"/>
  <c r="AV484" i="4" a="1"/>
  <c r="AV484" i="4" s="1"/>
  <c r="AU484" i="4"/>
  <c r="AT484" i="4"/>
  <c r="AS484" i="4"/>
  <c r="AR484" i="4"/>
  <c r="AQ484" i="4" a="1"/>
  <c r="AQ484" i="4" s="1"/>
  <c r="AO484" i="4"/>
  <c r="AN484" i="4" a="1"/>
  <c r="AN484" i="4" s="1"/>
  <c r="AM484" i="4"/>
  <c r="AL484" i="4"/>
  <c r="AK484" i="4" a="1"/>
  <c r="AK484" i="4" s="1"/>
  <c r="AJ484" i="4"/>
  <c r="AI484" i="4"/>
  <c r="AG484" i="4"/>
  <c r="AF484" i="4"/>
  <c r="AE484" i="4"/>
  <c r="AD484" i="4"/>
  <c r="AC484" i="4"/>
  <c r="AA484" i="4"/>
  <c r="Y484" i="4"/>
  <c r="W484" i="4"/>
  <c r="V484" i="4"/>
  <c r="U484" i="4"/>
  <c r="R484" i="4"/>
  <c r="Q484" i="4"/>
  <c r="P484" i="4"/>
  <c r="O484" i="4"/>
  <c r="N484" i="4"/>
  <c r="M484" i="4"/>
  <c r="K484" i="4"/>
  <c r="J484" i="4"/>
  <c r="L484" i="4" s="1"/>
  <c r="CE483" i="4"/>
  <c r="CD483" i="4" a="1"/>
  <c r="CD483" i="4" s="1"/>
  <c r="CC483" i="4" a="1"/>
  <c r="CC483" i="4" s="1"/>
  <c r="CB483" i="4" a="1"/>
  <c r="CB483" i="4" s="1"/>
  <c r="CA483" i="4" a="1"/>
  <c r="CA483" i="4" s="1"/>
  <c r="BZ483" i="4" a="1"/>
  <c r="BZ483" i="4" s="1"/>
  <c r="BY483" i="4" a="1"/>
  <c r="BY483" i="4" s="1"/>
  <c r="BX483" i="4"/>
  <c r="BW483" i="4" a="1"/>
  <c r="BW483" i="4" s="1"/>
  <c r="BV483" i="4"/>
  <c r="BU483" i="4" a="1"/>
  <c r="BU483" i="4" s="1"/>
  <c r="BT483" i="4" a="1"/>
  <c r="BT483" i="4" s="1"/>
  <c r="BS483" i="4"/>
  <c r="BR483" i="4" a="1"/>
  <c r="BR483" i="4" s="1"/>
  <c r="BQ483" i="4" a="1"/>
  <c r="BQ483" i="4" s="1"/>
  <c r="BP483" i="4" a="1"/>
  <c r="BP483" i="4" s="1"/>
  <c r="BO483" i="4" a="1"/>
  <c r="BO483" i="4" s="1"/>
  <c r="BN483" i="4" a="1"/>
  <c r="BN483" i="4" s="1"/>
  <c r="BM483" i="4" a="1"/>
  <c r="BM483" i="4" s="1"/>
  <c r="BL483" i="4" a="1"/>
  <c r="BL483" i="4" s="1"/>
  <c r="BK483" i="4"/>
  <c r="BJ483" i="4"/>
  <c r="BI483" i="4" a="1"/>
  <c r="BI483" i="4" s="1"/>
  <c r="BH483" i="4"/>
  <c r="BG483" i="4"/>
  <c r="BF483" i="4"/>
  <c r="BE483" i="4"/>
  <c r="BD483" i="4"/>
  <c r="AX483" i="4"/>
  <c r="AW483" i="4"/>
  <c r="AV483" i="4" a="1"/>
  <c r="AV483" i="4" s="1"/>
  <c r="AU483" i="4"/>
  <c r="AT483" i="4"/>
  <c r="AS483" i="4"/>
  <c r="AR483" i="4"/>
  <c r="AQ483" i="4" a="1"/>
  <c r="AQ483" i="4" s="1"/>
  <c r="AO483" i="4"/>
  <c r="AN483" i="4" a="1"/>
  <c r="AN483" i="4" s="1"/>
  <c r="AM483" i="4"/>
  <c r="AL483" i="4"/>
  <c r="AK483" i="4" a="1"/>
  <c r="AK483" i="4" s="1"/>
  <c r="AJ483" i="4"/>
  <c r="AI483" i="4"/>
  <c r="AG483" i="4"/>
  <c r="AF483" i="4"/>
  <c r="AE483" i="4"/>
  <c r="AD483" i="4"/>
  <c r="AC483" i="4"/>
  <c r="AA483" i="4"/>
  <c r="Y483" i="4"/>
  <c r="W483" i="4"/>
  <c r="V483" i="4"/>
  <c r="U483" i="4"/>
  <c r="R483" i="4"/>
  <c r="Q483" i="4"/>
  <c r="P483" i="4"/>
  <c r="O483" i="4"/>
  <c r="N483" i="4"/>
  <c r="M483" i="4"/>
  <c r="K483" i="4"/>
  <c r="J483" i="4"/>
  <c r="L483" i="4" s="1"/>
  <c r="CE482" i="4"/>
  <c r="CD482" i="4" a="1"/>
  <c r="CD482" i="4" s="1"/>
  <c r="CC482" i="4" a="1"/>
  <c r="CC482" i="4" s="1"/>
  <c r="CB482" i="4" a="1"/>
  <c r="CB482" i="4" s="1"/>
  <c r="CA482" i="4" a="1"/>
  <c r="CA482" i="4" s="1"/>
  <c r="BZ482" i="4" a="1"/>
  <c r="BZ482" i="4" s="1"/>
  <c r="BY482" i="4" a="1"/>
  <c r="BY482" i="4" s="1"/>
  <c r="BX482" i="4"/>
  <c r="BW482" i="4" a="1"/>
  <c r="BW482" i="4" s="1"/>
  <c r="BV482" i="4"/>
  <c r="BU482" i="4" a="1"/>
  <c r="BU482" i="4" s="1"/>
  <c r="BT482" i="4" a="1"/>
  <c r="BT482" i="4" s="1"/>
  <c r="BS482" i="4"/>
  <c r="BR482" i="4" a="1"/>
  <c r="BR482" i="4" s="1"/>
  <c r="BQ482" i="4" a="1"/>
  <c r="BQ482" i="4" s="1"/>
  <c r="BP482" i="4" a="1"/>
  <c r="BP482" i="4" s="1"/>
  <c r="BO482" i="4" a="1"/>
  <c r="BO482" i="4" s="1"/>
  <c r="BN482" i="4" a="1"/>
  <c r="BN482" i="4" s="1"/>
  <c r="BM482" i="4" a="1"/>
  <c r="BM482" i="4" s="1"/>
  <c r="BL482" i="4" a="1"/>
  <c r="BL482" i="4" s="1"/>
  <c r="BK482" i="4"/>
  <c r="BJ482" i="4"/>
  <c r="BI482" i="4" a="1"/>
  <c r="BI482" i="4" s="1"/>
  <c r="BH482" i="4"/>
  <c r="BG482" i="4"/>
  <c r="BF482" i="4"/>
  <c r="BE482" i="4"/>
  <c r="BD482" i="4"/>
  <c r="AX482" i="4"/>
  <c r="AW482" i="4"/>
  <c r="AV482" i="4" a="1"/>
  <c r="AV482" i="4" s="1"/>
  <c r="AU482" i="4"/>
  <c r="AT482" i="4"/>
  <c r="AS482" i="4"/>
  <c r="AR482" i="4"/>
  <c r="AQ482" i="4" a="1"/>
  <c r="AQ482" i="4" s="1"/>
  <c r="AO482" i="4"/>
  <c r="AN482" i="4" a="1"/>
  <c r="AN482" i="4" s="1"/>
  <c r="AM482" i="4"/>
  <c r="AL482" i="4"/>
  <c r="AK482" i="4" a="1"/>
  <c r="AK482" i="4" s="1"/>
  <c r="AJ482" i="4"/>
  <c r="AI482" i="4"/>
  <c r="AG482" i="4"/>
  <c r="AF482" i="4"/>
  <c r="AE482" i="4"/>
  <c r="AD482" i="4"/>
  <c r="AC482" i="4"/>
  <c r="AA482" i="4"/>
  <c r="Y482" i="4"/>
  <c r="W482" i="4"/>
  <c r="V482" i="4"/>
  <c r="U482" i="4"/>
  <c r="R482" i="4"/>
  <c r="Q482" i="4"/>
  <c r="P482" i="4"/>
  <c r="O482" i="4"/>
  <c r="N482" i="4"/>
  <c r="M482" i="4"/>
  <c r="K482" i="4"/>
  <c r="J482" i="4"/>
  <c r="L482" i="4" s="1"/>
  <c r="CE481" i="4"/>
  <c r="CD481" i="4" a="1"/>
  <c r="CD481" i="4" s="1"/>
  <c r="CC481" i="4" a="1"/>
  <c r="CC481" i="4" s="1"/>
  <c r="CB481" i="4" a="1"/>
  <c r="CB481" i="4" s="1"/>
  <c r="CA481" i="4" a="1"/>
  <c r="CA481" i="4" s="1"/>
  <c r="BZ481" i="4" a="1"/>
  <c r="BZ481" i="4" s="1"/>
  <c r="BY481" i="4" a="1"/>
  <c r="BY481" i="4" s="1"/>
  <c r="BX481" i="4"/>
  <c r="BW481" i="4" a="1"/>
  <c r="BW481" i="4" s="1"/>
  <c r="BV481" i="4"/>
  <c r="BU481" i="4" a="1"/>
  <c r="BU481" i="4" s="1"/>
  <c r="BT481" i="4" a="1"/>
  <c r="BT481" i="4" s="1"/>
  <c r="BS481" i="4"/>
  <c r="BR481" i="4" a="1"/>
  <c r="BR481" i="4" s="1"/>
  <c r="BQ481" i="4" a="1"/>
  <c r="BQ481" i="4" s="1"/>
  <c r="BP481" i="4" a="1"/>
  <c r="BP481" i="4" s="1"/>
  <c r="BO481" i="4" a="1"/>
  <c r="BO481" i="4" s="1"/>
  <c r="BN481" i="4" a="1"/>
  <c r="BN481" i="4" s="1"/>
  <c r="BM481" i="4" a="1"/>
  <c r="BM481" i="4" s="1"/>
  <c r="BL481" i="4" a="1"/>
  <c r="BL481" i="4" s="1"/>
  <c r="BK481" i="4"/>
  <c r="BJ481" i="4"/>
  <c r="BI481" i="4" a="1"/>
  <c r="BI481" i="4" s="1"/>
  <c r="BH481" i="4"/>
  <c r="BG481" i="4"/>
  <c r="BF481" i="4"/>
  <c r="BE481" i="4"/>
  <c r="BD481" i="4"/>
  <c r="AX481" i="4"/>
  <c r="AW481" i="4"/>
  <c r="AV481" i="4" a="1"/>
  <c r="AV481" i="4" s="1"/>
  <c r="AU481" i="4"/>
  <c r="AT481" i="4"/>
  <c r="AS481" i="4"/>
  <c r="AR481" i="4"/>
  <c r="AQ481" i="4" a="1"/>
  <c r="AQ481" i="4" s="1"/>
  <c r="AO481" i="4"/>
  <c r="AN481" i="4" a="1"/>
  <c r="AN481" i="4" s="1"/>
  <c r="AM481" i="4"/>
  <c r="AL481" i="4"/>
  <c r="AK481" i="4" a="1"/>
  <c r="AK481" i="4" s="1"/>
  <c r="AJ481" i="4"/>
  <c r="AI481" i="4"/>
  <c r="AG481" i="4"/>
  <c r="AF481" i="4"/>
  <c r="AE481" i="4"/>
  <c r="AD481" i="4"/>
  <c r="AC481" i="4"/>
  <c r="AA481" i="4"/>
  <c r="Y481" i="4"/>
  <c r="W481" i="4"/>
  <c r="V481" i="4"/>
  <c r="U481" i="4"/>
  <c r="R481" i="4"/>
  <c r="Q481" i="4"/>
  <c r="P481" i="4"/>
  <c r="O481" i="4"/>
  <c r="N481" i="4"/>
  <c r="M481" i="4"/>
  <c r="K481" i="4"/>
  <c r="J481" i="4"/>
  <c r="L481" i="4" s="1"/>
  <c r="CE480" i="4"/>
  <c r="CD480" i="4" a="1"/>
  <c r="CD480" i="4" s="1"/>
  <c r="CC480" i="4" a="1"/>
  <c r="CC480" i="4" s="1"/>
  <c r="CB480" i="4" a="1"/>
  <c r="CB480" i="4" s="1"/>
  <c r="CA480" i="4" a="1"/>
  <c r="CA480" i="4" s="1"/>
  <c r="BZ480" i="4" a="1"/>
  <c r="BZ480" i="4" s="1"/>
  <c r="BY480" i="4" a="1"/>
  <c r="BY480" i="4" s="1"/>
  <c r="BX480" i="4"/>
  <c r="BW480" i="4" a="1"/>
  <c r="BW480" i="4" s="1"/>
  <c r="BV480" i="4"/>
  <c r="BU480" i="4" a="1"/>
  <c r="BU480" i="4" s="1"/>
  <c r="BT480" i="4" a="1"/>
  <c r="BT480" i="4" s="1"/>
  <c r="BS480" i="4"/>
  <c r="BR480" i="4" a="1"/>
  <c r="BR480" i="4" s="1"/>
  <c r="BQ480" i="4" a="1"/>
  <c r="BQ480" i="4" s="1"/>
  <c r="BP480" i="4" a="1"/>
  <c r="BP480" i="4" s="1"/>
  <c r="BO480" i="4" a="1"/>
  <c r="BO480" i="4" s="1"/>
  <c r="BN480" i="4" a="1"/>
  <c r="BN480" i="4" s="1"/>
  <c r="BM480" i="4" a="1"/>
  <c r="BM480" i="4" s="1"/>
  <c r="BL480" i="4" a="1"/>
  <c r="BL480" i="4" s="1"/>
  <c r="BK480" i="4"/>
  <c r="BJ480" i="4"/>
  <c r="BI480" i="4" a="1"/>
  <c r="BI480" i="4" s="1"/>
  <c r="BH480" i="4"/>
  <c r="BG480" i="4"/>
  <c r="BF480" i="4"/>
  <c r="BE480" i="4"/>
  <c r="BD480" i="4"/>
  <c r="AX480" i="4"/>
  <c r="AW480" i="4"/>
  <c r="AV480" i="4" a="1"/>
  <c r="AV480" i="4" s="1"/>
  <c r="AU480" i="4"/>
  <c r="AT480" i="4"/>
  <c r="AS480" i="4"/>
  <c r="AR480" i="4"/>
  <c r="AQ480" i="4" a="1"/>
  <c r="AQ480" i="4" s="1"/>
  <c r="AO480" i="4"/>
  <c r="AN480" i="4" a="1"/>
  <c r="AN480" i="4" s="1"/>
  <c r="AM480" i="4"/>
  <c r="AL480" i="4"/>
  <c r="AK480" i="4" a="1"/>
  <c r="AK480" i="4" s="1"/>
  <c r="AJ480" i="4"/>
  <c r="AI480" i="4"/>
  <c r="AG480" i="4"/>
  <c r="AF480" i="4"/>
  <c r="AE480" i="4"/>
  <c r="AD480" i="4"/>
  <c r="AC480" i="4"/>
  <c r="AA480" i="4"/>
  <c r="Y480" i="4"/>
  <c r="W480" i="4"/>
  <c r="V480" i="4"/>
  <c r="U480" i="4"/>
  <c r="R480" i="4"/>
  <c r="Q480" i="4"/>
  <c r="P480" i="4"/>
  <c r="O480" i="4"/>
  <c r="N480" i="4"/>
  <c r="M480" i="4"/>
  <c r="K480" i="4"/>
  <c r="J480" i="4"/>
  <c r="L480" i="4" s="1"/>
  <c r="CE479" i="4"/>
  <c r="CD479" i="4" a="1"/>
  <c r="CD479" i="4" s="1"/>
  <c r="CC479" i="4" a="1"/>
  <c r="CC479" i="4" s="1"/>
  <c r="CB479" i="4" a="1"/>
  <c r="CB479" i="4" s="1"/>
  <c r="CA479" i="4" a="1"/>
  <c r="CA479" i="4" s="1"/>
  <c r="BZ479" i="4" a="1"/>
  <c r="BZ479" i="4" s="1"/>
  <c r="BY479" i="4" a="1"/>
  <c r="BY479" i="4" s="1"/>
  <c r="BX479" i="4"/>
  <c r="BW479" i="4" a="1"/>
  <c r="BW479" i="4" s="1"/>
  <c r="BV479" i="4"/>
  <c r="BU479" i="4" a="1"/>
  <c r="BU479" i="4" s="1"/>
  <c r="BT479" i="4" a="1"/>
  <c r="BT479" i="4" s="1"/>
  <c r="BS479" i="4"/>
  <c r="BR479" i="4" a="1"/>
  <c r="BR479" i="4" s="1"/>
  <c r="BQ479" i="4" a="1"/>
  <c r="BQ479" i="4" s="1"/>
  <c r="BP479" i="4" a="1"/>
  <c r="BP479" i="4" s="1"/>
  <c r="BO479" i="4" a="1"/>
  <c r="BO479" i="4" s="1"/>
  <c r="BN479" i="4" a="1"/>
  <c r="BN479" i="4" s="1"/>
  <c r="BM479" i="4" a="1"/>
  <c r="BM479" i="4" s="1"/>
  <c r="BL479" i="4" a="1"/>
  <c r="BL479" i="4" s="1"/>
  <c r="BK479" i="4"/>
  <c r="BJ479" i="4"/>
  <c r="BI479" i="4" a="1"/>
  <c r="BI479" i="4" s="1"/>
  <c r="BH479" i="4"/>
  <c r="BG479" i="4"/>
  <c r="BF479" i="4"/>
  <c r="BE479" i="4"/>
  <c r="BD479" i="4"/>
  <c r="AX479" i="4"/>
  <c r="AW479" i="4"/>
  <c r="AV479" i="4" a="1"/>
  <c r="AV479" i="4" s="1"/>
  <c r="AU479" i="4"/>
  <c r="AT479" i="4"/>
  <c r="AS479" i="4"/>
  <c r="AR479" i="4"/>
  <c r="AQ479" i="4" a="1"/>
  <c r="AQ479" i="4" s="1"/>
  <c r="AO479" i="4"/>
  <c r="AN479" i="4" a="1"/>
  <c r="AN479" i="4" s="1"/>
  <c r="AM479" i="4"/>
  <c r="AL479" i="4"/>
  <c r="AK479" i="4" a="1"/>
  <c r="AK479" i="4" s="1"/>
  <c r="AJ479" i="4"/>
  <c r="AI479" i="4"/>
  <c r="AG479" i="4"/>
  <c r="AF479" i="4"/>
  <c r="AE479" i="4"/>
  <c r="AD479" i="4"/>
  <c r="AC479" i="4"/>
  <c r="AA479" i="4"/>
  <c r="Y479" i="4"/>
  <c r="W479" i="4"/>
  <c r="V479" i="4"/>
  <c r="U479" i="4"/>
  <c r="R479" i="4"/>
  <c r="Q479" i="4"/>
  <c r="P479" i="4"/>
  <c r="O479" i="4"/>
  <c r="N479" i="4"/>
  <c r="M479" i="4"/>
  <c r="K479" i="4"/>
  <c r="J479" i="4"/>
  <c r="L479" i="4" s="1"/>
  <c r="CE478" i="4"/>
  <c r="CD478" i="4" a="1"/>
  <c r="CD478" i="4" s="1"/>
  <c r="CC478" i="4" a="1"/>
  <c r="CC478" i="4" s="1"/>
  <c r="CB478" i="4" a="1"/>
  <c r="CB478" i="4" s="1"/>
  <c r="CA478" i="4" a="1"/>
  <c r="CA478" i="4" s="1"/>
  <c r="BZ478" i="4" a="1"/>
  <c r="BZ478" i="4" s="1"/>
  <c r="BY478" i="4" a="1"/>
  <c r="BY478" i="4" s="1"/>
  <c r="BX478" i="4"/>
  <c r="BW478" i="4" a="1"/>
  <c r="BW478" i="4" s="1"/>
  <c r="BV478" i="4"/>
  <c r="BU478" i="4" a="1"/>
  <c r="BU478" i="4" s="1"/>
  <c r="BT478" i="4" a="1"/>
  <c r="BT478" i="4" s="1"/>
  <c r="BS478" i="4"/>
  <c r="BR478" i="4" a="1"/>
  <c r="BR478" i="4" s="1"/>
  <c r="BQ478" i="4" a="1"/>
  <c r="BQ478" i="4" s="1"/>
  <c r="BP478" i="4" a="1"/>
  <c r="BP478" i="4" s="1"/>
  <c r="BO478" i="4" a="1"/>
  <c r="BO478" i="4" s="1"/>
  <c r="BN478" i="4" a="1"/>
  <c r="BN478" i="4" s="1"/>
  <c r="BM478" i="4" a="1"/>
  <c r="BM478" i="4" s="1"/>
  <c r="BL478" i="4" a="1"/>
  <c r="BL478" i="4" s="1"/>
  <c r="BK478" i="4"/>
  <c r="BJ478" i="4"/>
  <c r="BI478" i="4" a="1"/>
  <c r="BI478" i="4" s="1"/>
  <c r="BH478" i="4"/>
  <c r="BG478" i="4"/>
  <c r="BF478" i="4"/>
  <c r="BE478" i="4"/>
  <c r="BD478" i="4"/>
  <c r="AX478" i="4"/>
  <c r="AW478" i="4"/>
  <c r="AV478" i="4" a="1"/>
  <c r="AV478" i="4" s="1"/>
  <c r="AU478" i="4"/>
  <c r="AT478" i="4"/>
  <c r="AS478" i="4"/>
  <c r="AR478" i="4"/>
  <c r="AQ478" i="4" a="1"/>
  <c r="AQ478" i="4" s="1"/>
  <c r="AO478" i="4"/>
  <c r="AN478" i="4" a="1"/>
  <c r="AN478" i="4" s="1"/>
  <c r="AM478" i="4"/>
  <c r="AL478" i="4"/>
  <c r="AK478" i="4" a="1"/>
  <c r="AK478" i="4" s="1"/>
  <c r="AJ478" i="4"/>
  <c r="AI478" i="4"/>
  <c r="AG478" i="4"/>
  <c r="AF478" i="4"/>
  <c r="AE478" i="4"/>
  <c r="AD478" i="4"/>
  <c r="AC478" i="4"/>
  <c r="AA478" i="4"/>
  <c r="Y478" i="4"/>
  <c r="W478" i="4"/>
  <c r="V478" i="4"/>
  <c r="U478" i="4"/>
  <c r="R478" i="4"/>
  <c r="Q478" i="4"/>
  <c r="P478" i="4"/>
  <c r="O478" i="4"/>
  <c r="N478" i="4"/>
  <c r="M478" i="4"/>
  <c r="K478" i="4"/>
  <c r="J478" i="4"/>
  <c r="L478" i="4" s="1"/>
  <c r="CE477" i="4"/>
  <c r="CD477" i="4" a="1"/>
  <c r="CD477" i="4" s="1"/>
  <c r="CC477" i="4" a="1"/>
  <c r="CC477" i="4" s="1"/>
  <c r="CB477" i="4" a="1"/>
  <c r="CB477" i="4" s="1"/>
  <c r="CA477" i="4" a="1"/>
  <c r="CA477" i="4" s="1"/>
  <c r="BZ477" i="4" a="1"/>
  <c r="BZ477" i="4" s="1"/>
  <c r="BY477" i="4" a="1"/>
  <c r="BY477" i="4" s="1"/>
  <c r="BX477" i="4"/>
  <c r="BW477" i="4" a="1"/>
  <c r="BW477" i="4" s="1"/>
  <c r="BV477" i="4"/>
  <c r="BU477" i="4" a="1"/>
  <c r="BU477" i="4" s="1"/>
  <c r="BT477" i="4" a="1"/>
  <c r="BT477" i="4" s="1"/>
  <c r="BS477" i="4"/>
  <c r="BR477" i="4" a="1"/>
  <c r="BR477" i="4" s="1"/>
  <c r="BQ477" i="4" a="1"/>
  <c r="BQ477" i="4" s="1"/>
  <c r="BP477" i="4" a="1"/>
  <c r="BP477" i="4" s="1"/>
  <c r="BO477" i="4" a="1"/>
  <c r="BO477" i="4" s="1"/>
  <c r="BN477" i="4" a="1"/>
  <c r="BN477" i="4" s="1"/>
  <c r="BM477" i="4" a="1"/>
  <c r="BM477" i="4" s="1"/>
  <c r="BL477" i="4" a="1"/>
  <c r="BL477" i="4" s="1"/>
  <c r="BK477" i="4"/>
  <c r="BJ477" i="4"/>
  <c r="BI477" i="4" a="1"/>
  <c r="BI477" i="4" s="1"/>
  <c r="BH477" i="4"/>
  <c r="BG477" i="4"/>
  <c r="BF477" i="4"/>
  <c r="BE477" i="4"/>
  <c r="BD477" i="4"/>
  <c r="AX477" i="4"/>
  <c r="AW477" i="4"/>
  <c r="AV477" i="4" a="1"/>
  <c r="AV477" i="4" s="1"/>
  <c r="AU477" i="4"/>
  <c r="AT477" i="4"/>
  <c r="AS477" i="4"/>
  <c r="AR477" i="4"/>
  <c r="AQ477" i="4" a="1"/>
  <c r="AQ477" i="4" s="1"/>
  <c r="AO477" i="4"/>
  <c r="AN477" i="4" a="1"/>
  <c r="AN477" i="4" s="1"/>
  <c r="AM477" i="4"/>
  <c r="AL477" i="4"/>
  <c r="AK477" i="4" a="1"/>
  <c r="AK477" i="4" s="1"/>
  <c r="AJ477" i="4"/>
  <c r="AI477" i="4"/>
  <c r="AG477" i="4"/>
  <c r="AF477" i="4"/>
  <c r="AE477" i="4"/>
  <c r="AD477" i="4"/>
  <c r="AC477" i="4"/>
  <c r="AA477" i="4"/>
  <c r="Y477" i="4"/>
  <c r="W477" i="4"/>
  <c r="V477" i="4"/>
  <c r="U477" i="4"/>
  <c r="R477" i="4"/>
  <c r="Q477" i="4"/>
  <c r="P477" i="4"/>
  <c r="O477" i="4"/>
  <c r="N477" i="4"/>
  <c r="M477" i="4"/>
  <c r="K477" i="4"/>
  <c r="J477" i="4"/>
  <c r="L477" i="4" s="1"/>
  <c r="CE476" i="4"/>
  <c r="CD476" i="4" a="1"/>
  <c r="CD476" i="4" s="1"/>
  <c r="CC476" i="4" a="1"/>
  <c r="CC476" i="4" s="1"/>
  <c r="CB476" i="4" a="1"/>
  <c r="CB476" i="4" s="1"/>
  <c r="CA476" i="4" a="1"/>
  <c r="CA476" i="4" s="1"/>
  <c r="BZ476" i="4" a="1"/>
  <c r="BZ476" i="4" s="1"/>
  <c r="BY476" i="4" a="1"/>
  <c r="BY476" i="4" s="1"/>
  <c r="BX476" i="4"/>
  <c r="BW476" i="4" a="1"/>
  <c r="BW476" i="4" s="1"/>
  <c r="BV476" i="4"/>
  <c r="BU476" i="4" a="1"/>
  <c r="BU476" i="4" s="1"/>
  <c r="BT476" i="4" a="1"/>
  <c r="BT476" i="4" s="1"/>
  <c r="BS476" i="4"/>
  <c r="BR476" i="4" a="1"/>
  <c r="BR476" i="4" s="1"/>
  <c r="BQ476" i="4" a="1"/>
  <c r="BQ476" i="4" s="1"/>
  <c r="BP476" i="4" a="1"/>
  <c r="BP476" i="4" s="1"/>
  <c r="BO476" i="4" a="1"/>
  <c r="BO476" i="4" s="1"/>
  <c r="BN476" i="4" a="1"/>
  <c r="BN476" i="4" s="1"/>
  <c r="BM476" i="4" a="1"/>
  <c r="BM476" i="4" s="1"/>
  <c r="BL476" i="4" a="1"/>
  <c r="BL476" i="4" s="1"/>
  <c r="BK476" i="4"/>
  <c r="BJ476" i="4"/>
  <c r="BI476" i="4" a="1"/>
  <c r="BI476" i="4" s="1"/>
  <c r="BH476" i="4"/>
  <c r="BG476" i="4"/>
  <c r="BF476" i="4"/>
  <c r="BE476" i="4"/>
  <c r="BD476" i="4"/>
  <c r="AX476" i="4"/>
  <c r="AW476" i="4"/>
  <c r="AV476" i="4" a="1"/>
  <c r="AV476" i="4" s="1"/>
  <c r="AU476" i="4"/>
  <c r="AT476" i="4"/>
  <c r="AS476" i="4"/>
  <c r="AR476" i="4"/>
  <c r="AQ476" i="4" a="1"/>
  <c r="AQ476" i="4" s="1"/>
  <c r="AO476" i="4"/>
  <c r="AN476" i="4" a="1"/>
  <c r="AN476" i="4" s="1"/>
  <c r="AM476" i="4"/>
  <c r="AL476" i="4"/>
  <c r="AK476" i="4" a="1"/>
  <c r="AK476" i="4" s="1"/>
  <c r="AJ476" i="4"/>
  <c r="AI476" i="4"/>
  <c r="AG476" i="4"/>
  <c r="AF476" i="4"/>
  <c r="AE476" i="4"/>
  <c r="AD476" i="4"/>
  <c r="AC476" i="4"/>
  <c r="AA476" i="4"/>
  <c r="Y476" i="4"/>
  <c r="W476" i="4"/>
  <c r="V476" i="4"/>
  <c r="U476" i="4"/>
  <c r="R476" i="4"/>
  <c r="Q476" i="4"/>
  <c r="P476" i="4"/>
  <c r="O476" i="4"/>
  <c r="N476" i="4"/>
  <c r="M476" i="4"/>
  <c r="K476" i="4"/>
  <c r="J476" i="4"/>
  <c r="L476" i="4" s="1"/>
  <c r="CE475" i="4"/>
  <c r="CD475" i="4" a="1"/>
  <c r="CD475" i="4" s="1"/>
  <c r="CC475" i="4" a="1"/>
  <c r="CC475" i="4" s="1"/>
  <c r="CB475" i="4" a="1"/>
  <c r="CB475" i="4" s="1"/>
  <c r="CA475" i="4" a="1"/>
  <c r="CA475" i="4" s="1"/>
  <c r="BZ475" i="4" a="1"/>
  <c r="BZ475" i="4" s="1"/>
  <c r="BY475" i="4" a="1"/>
  <c r="BY475" i="4" s="1"/>
  <c r="BX475" i="4"/>
  <c r="BW475" i="4" a="1"/>
  <c r="BW475" i="4" s="1"/>
  <c r="BV475" i="4"/>
  <c r="BU475" i="4" a="1"/>
  <c r="BU475" i="4" s="1"/>
  <c r="BT475" i="4" a="1"/>
  <c r="BT475" i="4" s="1"/>
  <c r="BS475" i="4"/>
  <c r="BR475" i="4" a="1"/>
  <c r="BR475" i="4" s="1"/>
  <c r="BQ475" i="4" a="1"/>
  <c r="BQ475" i="4" s="1"/>
  <c r="BP475" i="4" a="1"/>
  <c r="BP475" i="4" s="1"/>
  <c r="BO475" i="4" a="1"/>
  <c r="BO475" i="4" s="1"/>
  <c r="BN475" i="4" a="1"/>
  <c r="BN475" i="4" s="1"/>
  <c r="BM475" i="4" a="1"/>
  <c r="BM475" i="4" s="1"/>
  <c r="BL475" i="4" a="1"/>
  <c r="BL475" i="4" s="1"/>
  <c r="BK475" i="4"/>
  <c r="BJ475" i="4"/>
  <c r="BI475" i="4" a="1"/>
  <c r="BI475" i="4" s="1"/>
  <c r="BH475" i="4"/>
  <c r="BG475" i="4"/>
  <c r="BF475" i="4"/>
  <c r="BE475" i="4"/>
  <c r="BD475" i="4"/>
  <c r="AX475" i="4"/>
  <c r="AW475" i="4"/>
  <c r="AV475" i="4" a="1"/>
  <c r="AV475" i="4" s="1"/>
  <c r="AU475" i="4"/>
  <c r="AT475" i="4"/>
  <c r="AS475" i="4"/>
  <c r="AR475" i="4"/>
  <c r="AQ475" i="4" a="1"/>
  <c r="AQ475" i="4" s="1"/>
  <c r="AO475" i="4"/>
  <c r="AN475" i="4" a="1"/>
  <c r="AN475" i="4" s="1"/>
  <c r="AM475" i="4"/>
  <c r="AL475" i="4"/>
  <c r="AK475" i="4" a="1"/>
  <c r="AK475" i="4" s="1"/>
  <c r="AJ475" i="4"/>
  <c r="AI475" i="4"/>
  <c r="AG475" i="4"/>
  <c r="AF475" i="4"/>
  <c r="AE475" i="4"/>
  <c r="AD475" i="4"/>
  <c r="AC475" i="4"/>
  <c r="AA475" i="4"/>
  <c r="Y475" i="4"/>
  <c r="W475" i="4"/>
  <c r="V475" i="4"/>
  <c r="U475" i="4"/>
  <c r="R475" i="4"/>
  <c r="Q475" i="4"/>
  <c r="P475" i="4"/>
  <c r="O475" i="4"/>
  <c r="N475" i="4"/>
  <c r="M475" i="4"/>
  <c r="K475" i="4"/>
  <c r="J475" i="4"/>
  <c r="L475" i="4" s="1"/>
  <c r="CE474" i="4"/>
  <c r="CD474" i="4" a="1"/>
  <c r="CD474" i="4" s="1"/>
  <c r="CC474" i="4" a="1"/>
  <c r="CC474" i="4" s="1"/>
  <c r="CB474" i="4" a="1"/>
  <c r="CB474" i="4" s="1"/>
  <c r="CA474" i="4" a="1"/>
  <c r="CA474" i="4" s="1"/>
  <c r="BZ474" i="4" a="1"/>
  <c r="BZ474" i="4" s="1"/>
  <c r="BY474" i="4" a="1"/>
  <c r="BY474" i="4" s="1"/>
  <c r="BX474" i="4"/>
  <c r="BW474" i="4" a="1"/>
  <c r="BW474" i="4" s="1"/>
  <c r="BV474" i="4"/>
  <c r="BU474" i="4" a="1"/>
  <c r="BU474" i="4" s="1"/>
  <c r="BT474" i="4" a="1"/>
  <c r="BT474" i="4" s="1"/>
  <c r="BS474" i="4"/>
  <c r="BR474" i="4" a="1"/>
  <c r="BR474" i="4" s="1"/>
  <c r="BQ474" i="4" a="1"/>
  <c r="BQ474" i="4" s="1"/>
  <c r="BP474" i="4" a="1"/>
  <c r="BP474" i="4" s="1"/>
  <c r="BO474" i="4" a="1"/>
  <c r="BO474" i="4" s="1"/>
  <c r="BN474" i="4" a="1"/>
  <c r="BN474" i="4" s="1"/>
  <c r="BM474" i="4" a="1"/>
  <c r="BM474" i="4" s="1"/>
  <c r="BL474" i="4" a="1"/>
  <c r="BL474" i="4" s="1"/>
  <c r="BK474" i="4"/>
  <c r="BJ474" i="4"/>
  <c r="BI474" i="4" a="1"/>
  <c r="BI474" i="4" s="1"/>
  <c r="BH474" i="4"/>
  <c r="BG474" i="4"/>
  <c r="BF474" i="4"/>
  <c r="BE474" i="4"/>
  <c r="BD474" i="4"/>
  <c r="AX474" i="4"/>
  <c r="AW474" i="4"/>
  <c r="AV474" i="4" a="1"/>
  <c r="AV474" i="4" s="1"/>
  <c r="AU474" i="4"/>
  <c r="AT474" i="4"/>
  <c r="AS474" i="4"/>
  <c r="AR474" i="4"/>
  <c r="AQ474" i="4" a="1"/>
  <c r="AQ474" i="4" s="1"/>
  <c r="AO474" i="4"/>
  <c r="AN474" i="4" a="1"/>
  <c r="AN474" i="4" s="1"/>
  <c r="AM474" i="4"/>
  <c r="AL474" i="4"/>
  <c r="AK474" i="4" a="1"/>
  <c r="AK474" i="4" s="1"/>
  <c r="AJ474" i="4"/>
  <c r="AI474" i="4"/>
  <c r="AG474" i="4"/>
  <c r="AF474" i="4"/>
  <c r="AE474" i="4"/>
  <c r="AD474" i="4"/>
  <c r="AC474" i="4"/>
  <c r="AA474" i="4"/>
  <c r="Y474" i="4"/>
  <c r="W474" i="4"/>
  <c r="V474" i="4"/>
  <c r="U474" i="4"/>
  <c r="R474" i="4"/>
  <c r="Q474" i="4"/>
  <c r="P474" i="4"/>
  <c r="O474" i="4"/>
  <c r="N474" i="4"/>
  <c r="M474" i="4"/>
  <c r="K474" i="4"/>
  <c r="J474" i="4"/>
  <c r="L474" i="4" s="1"/>
  <c r="CE473" i="4"/>
  <c r="CD473" i="4" a="1"/>
  <c r="CD473" i="4" s="1"/>
  <c r="CC473" i="4" a="1"/>
  <c r="CC473" i="4" s="1"/>
  <c r="CB473" i="4" a="1"/>
  <c r="CB473" i="4" s="1"/>
  <c r="CA473" i="4" a="1"/>
  <c r="CA473" i="4" s="1"/>
  <c r="BZ473" i="4" a="1"/>
  <c r="BZ473" i="4" s="1"/>
  <c r="BY473" i="4" a="1"/>
  <c r="BY473" i="4" s="1"/>
  <c r="BX473" i="4"/>
  <c r="BW473" i="4" a="1"/>
  <c r="BW473" i="4" s="1"/>
  <c r="BV473" i="4"/>
  <c r="BU473" i="4" a="1"/>
  <c r="BU473" i="4" s="1"/>
  <c r="BT473" i="4" a="1"/>
  <c r="BT473" i="4" s="1"/>
  <c r="BS473" i="4"/>
  <c r="BR473" i="4" a="1"/>
  <c r="BR473" i="4" s="1"/>
  <c r="BQ473" i="4" a="1"/>
  <c r="BQ473" i="4" s="1"/>
  <c r="BP473" i="4" a="1"/>
  <c r="BP473" i="4" s="1"/>
  <c r="BO473" i="4" a="1"/>
  <c r="BO473" i="4" s="1"/>
  <c r="BN473" i="4" a="1"/>
  <c r="BN473" i="4" s="1"/>
  <c r="BM473" i="4" a="1"/>
  <c r="BM473" i="4" s="1"/>
  <c r="BL473" i="4" a="1"/>
  <c r="BL473" i="4" s="1"/>
  <c r="BK473" i="4"/>
  <c r="BJ473" i="4"/>
  <c r="BI473" i="4" a="1"/>
  <c r="BI473" i="4" s="1"/>
  <c r="BH473" i="4"/>
  <c r="BG473" i="4"/>
  <c r="BF473" i="4"/>
  <c r="BE473" i="4"/>
  <c r="BD473" i="4"/>
  <c r="AX473" i="4"/>
  <c r="AW473" i="4"/>
  <c r="AV473" i="4" a="1"/>
  <c r="AV473" i="4" s="1"/>
  <c r="AU473" i="4"/>
  <c r="AT473" i="4"/>
  <c r="AS473" i="4"/>
  <c r="AR473" i="4"/>
  <c r="AQ473" i="4" a="1"/>
  <c r="AQ473" i="4" s="1"/>
  <c r="AO473" i="4"/>
  <c r="AN473" i="4" a="1"/>
  <c r="AN473" i="4" s="1"/>
  <c r="AM473" i="4"/>
  <c r="AL473" i="4"/>
  <c r="AK473" i="4" a="1"/>
  <c r="AK473" i="4" s="1"/>
  <c r="AJ473" i="4"/>
  <c r="AI473" i="4"/>
  <c r="AG473" i="4"/>
  <c r="AF473" i="4"/>
  <c r="AE473" i="4"/>
  <c r="AD473" i="4"/>
  <c r="AC473" i="4"/>
  <c r="AA473" i="4"/>
  <c r="Y473" i="4"/>
  <c r="W473" i="4"/>
  <c r="V473" i="4"/>
  <c r="U473" i="4"/>
  <c r="R473" i="4"/>
  <c r="Q473" i="4"/>
  <c r="P473" i="4"/>
  <c r="O473" i="4"/>
  <c r="N473" i="4"/>
  <c r="M473" i="4"/>
  <c r="K473" i="4"/>
  <c r="J473" i="4"/>
  <c r="L473" i="4" s="1"/>
  <c r="CE472" i="4"/>
  <c r="CD472" i="4" a="1"/>
  <c r="CD472" i="4" s="1"/>
  <c r="CC472" i="4" a="1"/>
  <c r="CC472" i="4" s="1"/>
  <c r="CB472" i="4" a="1"/>
  <c r="CB472" i="4" s="1"/>
  <c r="CA472" i="4" a="1"/>
  <c r="CA472" i="4" s="1"/>
  <c r="BZ472" i="4" a="1"/>
  <c r="BZ472" i="4" s="1"/>
  <c r="BY472" i="4" a="1"/>
  <c r="BY472" i="4" s="1"/>
  <c r="BX472" i="4"/>
  <c r="BW472" i="4" a="1"/>
  <c r="BW472" i="4" s="1"/>
  <c r="BV472" i="4"/>
  <c r="BU472" i="4" a="1"/>
  <c r="BU472" i="4" s="1"/>
  <c r="BT472" i="4" a="1"/>
  <c r="BT472" i="4" s="1"/>
  <c r="BS472" i="4"/>
  <c r="BR472" i="4" a="1"/>
  <c r="BR472" i="4" s="1"/>
  <c r="BQ472" i="4" a="1"/>
  <c r="BQ472" i="4" s="1"/>
  <c r="BP472" i="4" a="1"/>
  <c r="BP472" i="4" s="1"/>
  <c r="BO472" i="4" a="1"/>
  <c r="BO472" i="4" s="1"/>
  <c r="BN472" i="4" a="1"/>
  <c r="BN472" i="4" s="1"/>
  <c r="BM472" i="4" a="1"/>
  <c r="BM472" i="4" s="1"/>
  <c r="BL472" i="4" a="1"/>
  <c r="BL472" i="4" s="1"/>
  <c r="BK472" i="4"/>
  <c r="BJ472" i="4"/>
  <c r="BI472" i="4" a="1"/>
  <c r="BI472" i="4" s="1"/>
  <c r="BH472" i="4"/>
  <c r="BG472" i="4"/>
  <c r="BF472" i="4"/>
  <c r="BE472" i="4"/>
  <c r="BD472" i="4"/>
  <c r="AX472" i="4"/>
  <c r="AW472" i="4"/>
  <c r="AV472" i="4" a="1"/>
  <c r="AV472" i="4" s="1"/>
  <c r="AU472" i="4"/>
  <c r="AT472" i="4"/>
  <c r="AS472" i="4"/>
  <c r="AR472" i="4"/>
  <c r="AQ472" i="4" a="1"/>
  <c r="AQ472" i="4" s="1"/>
  <c r="AO472" i="4"/>
  <c r="AN472" i="4" a="1"/>
  <c r="AN472" i="4" s="1"/>
  <c r="AM472" i="4"/>
  <c r="AL472" i="4"/>
  <c r="AK472" i="4" a="1"/>
  <c r="AK472" i="4" s="1"/>
  <c r="AJ472" i="4"/>
  <c r="AI472" i="4"/>
  <c r="AG472" i="4"/>
  <c r="AF472" i="4"/>
  <c r="AE472" i="4"/>
  <c r="AD472" i="4"/>
  <c r="AC472" i="4"/>
  <c r="AA472" i="4"/>
  <c r="Y472" i="4"/>
  <c r="W472" i="4"/>
  <c r="V472" i="4"/>
  <c r="U472" i="4"/>
  <c r="R472" i="4"/>
  <c r="Q472" i="4"/>
  <c r="P472" i="4"/>
  <c r="O472" i="4"/>
  <c r="N472" i="4"/>
  <c r="M472" i="4"/>
  <c r="K472" i="4"/>
  <c r="J472" i="4"/>
  <c r="L472" i="4" s="1"/>
  <c r="CE471" i="4"/>
  <c r="CD471" i="4" a="1"/>
  <c r="CD471" i="4" s="1"/>
  <c r="CC471" i="4" a="1"/>
  <c r="CC471" i="4" s="1"/>
  <c r="CB471" i="4" a="1"/>
  <c r="CB471" i="4" s="1"/>
  <c r="CA471" i="4" a="1"/>
  <c r="CA471" i="4" s="1"/>
  <c r="BZ471" i="4" a="1"/>
  <c r="BZ471" i="4" s="1"/>
  <c r="BY471" i="4" a="1"/>
  <c r="BY471" i="4" s="1"/>
  <c r="BX471" i="4"/>
  <c r="BW471" i="4" a="1"/>
  <c r="BW471" i="4" s="1"/>
  <c r="BV471" i="4"/>
  <c r="BU471" i="4" a="1"/>
  <c r="BU471" i="4" s="1"/>
  <c r="BT471" i="4" a="1"/>
  <c r="BT471" i="4" s="1"/>
  <c r="BS471" i="4"/>
  <c r="BR471" i="4" a="1"/>
  <c r="BR471" i="4" s="1"/>
  <c r="BQ471" i="4" a="1"/>
  <c r="BQ471" i="4" s="1"/>
  <c r="BP471" i="4" a="1"/>
  <c r="BP471" i="4" s="1"/>
  <c r="BO471" i="4" a="1"/>
  <c r="BO471" i="4" s="1"/>
  <c r="BN471" i="4" a="1"/>
  <c r="BN471" i="4" s="1"/>
  <c r="BM471" i="4" a="1"/>
  <c r="BM471" i="4" s="1"/>
  <c r="BL471" i="4" a="1"/>
  <c r="BL471" i="4" s="1"/>
  <c r="BK471" i="4"/>
  <c r="BJ471" i="4"/>
  <c r="BI471" i="4" a="1"/>
  <c r="BI471" i="4" s="1"/>
  <c r="BH471" i="4"/>
  <c r="BG471" i="4"/>
  <c r="BF471" i="4"/>
  <c r="BE471" i="4"/>
  <c r="BD471" i="4"/>
  <c r="AX471" i="4"/>
  <c r="AW471" i="4"/>
  <c r="AV471" i="4" a="1"/>
  <c r="AV471" i="4" s="1"/>
  <c r="AU471" i="4"/>
  <c r="AT471" i="4"/>
  <c r="AS471" i="4"/>
  <c r="AR471" i="4"/>
  <c r="AQ471" i="4" a="1"/>
  <c r="AQ471" i="4" s="1"/>
  <c r="AO471" i="4"/>
  <c r="AN471" i="4" a="1"/>
  <c r="AN471" i="4" s="1"/>
  <c r="AM471" i="4"/>
  <c r="AL471" i="4"/>
  <c r="AK471" i="4" a="1"/>
  <c r="AK471" i="4" s="1"/>
  <c r="AJ471" i="4"/>
  <c r="AI471" i="4"/>
  <c r="AG471" i="4"/>
  <c r="AF471" i="4"/>
  <c r="AE471" i="4"/>
  <c r="AD471" i="4"/>
  <c r="AC471" i="4"/>
  <c r="AA471" i="4"/>
  <c r="Y471" i="4"/>
  <c r="W471" i="4"/>
  <c r="V471" i="4"/>
  <c r="U471" i="4"/>
  <c r="R471" i="4"/>
  <c r="Q471" i="4"/>
  <c r="P471" i="4"/>
  <c r="O471" i="4"/>
  <c r="N471" i="4"/>
  <c r="M471" i="4"/>
  <c r="K471" i="4"/>
  <c r="J471" i="4"/>
  <c r="L471" i="4" s="1"/>
  <c r="CE470" i="4"/>
  <c r="CD470" i="4" a="1"/>
  <c r="CD470" i="4" s="1"/>
  <c r="CC470" i="4" a="1"/>
  <c r="CC470" i="4" s="1"/>
  <c r="CB470" i="4" a="1"/>
  <c r="CB470" i="4" s="1"/>
  <c r="CA470" i="4" a="1"/>
  <c r="CA470" i="4" s="1"/>
  <c r="BZ470" i="4" a="1"/>
  <c r="BZ470" i="4" s="1"/>
  <c r="BY470" i="4" a="1"/>
  <c r="BY470" i="4" s="1"/>
  <c r="BX470" i="4"/>
  <c r="BW470" i="4" a="1"/>
  <c r="BW470" i="4" s="1"/>
  <c r="BV470" i="4"/>
  <c r="BU470" i="4" a="1"/>
  <c r="BU470" i="4" s="1"/>
  <c r="BT470" i="4" a="1"/>
  <c r="BT470" i="4" s="1"/>
  <c r="BS470" i="4"/>
  <c r="BR470" i="4" a="1"/>
  <c r="BR470" i="4" s="1"/>
  <c r="BQ470" i="4" a="1"/>
  <c r="BQ470" i="4" s="1"/>
  <c r="BP470" i="4" a="1"/>
  <c r="BP470" i="4" s="1"/>
  <c r="BO470" i="4" a="1"/>
  <c r="BO470" i="4" s="1"/>
  <c r="BN470" i="4" a="1"/>
  <c r="BN470" i="4" s="1"/>
  <c r="BM470" i="4" a="1"/>
  <c r="BM470" i="4" s="1"/>
  <c r="BL470" i="4" a="1"/>
  <c r="BL470" i="4" s="1"/>
  <c r="BK470" i="4"/>
  <c r="BJ470" i="4"/>
  <c r="BI470" i="4" a="1"/>
  <c r="BI470" i="4" s="1"/>
  <c r="BH470" i="4"/>
  <c r="BG470" i="4"/>
  <c r="BF470" i="4"/>
  <c r="BE470" i="4"/>
  <c r="BD470" i="4"/>
  <c r="AX470" i="4"/>
  <c r="AW470" i="4"/>
  <c r="AV470" i="4" a="1"/>
  <c r="AV470" i="4" s="1"/>
  <c r="AU470" i="4"/>
  <c r="AT470" i="4"/>
  <c r="AS470" i="4"/>
  <c r="AR470" i="4"/>
  <c r="AQ470" i="4" a="1"/>
  <c r="AQ470" i="4" s="1"/>
  <c r="AO470" i="4"/>
  <c r="AN470" i="4" a="1"/>
  <c r="AN470" i="4" s="1"/>
  <c r="AM470" i="4"/>
  <c r="AL470" i="4"/>
  <c r="AK470" i="4" a="1"/>
  <c r="AK470" i="4" s="1"/>
  <c r="AJ470" i="4"/>
  <c r="AI470" i="4"/>
  <c r="AG470" i="4"/>
  <c r="AF470" i="4"/>
  <c r="AE470" i="4"/>
  <c r="AD470" i="4"/>
  <c r="AC470" i="4"/>
  <c r="AA470" i="4"/>
  <c r="Y470" i="4"/>
  <c r="W470" i="4"/>
  <c r="V470" i="4"/>
  <c r="U470" i="4"/>
  <c r="R470" i="4"/>
  <c r="Q470" i="4"/>
  <c r="P470" i="4"/>
  <c r="O470" i="4"/>
  <c r="N470" i="4"/>
  <c r="M470" i="4"/>
  <c r="K470" i="4"/>
  <c r="J470" i="4"/>
  <c r="L470" i="4" s="1"/>
  <c r="CE469" i="4"/>
  <c r="CD469" i="4" a="1"/>
  <c r="CD469" i="4" s="1"/>
  <c r="CC469" i="4" a="1"/>
  <c r="CC469" i="4" s="1"/>
  <c r="CB469" i="4" a="1"/>
  <c r="CB469" i="4" s="1"/>
  <c r="CA469" i="4" a="1"/>
  <c r="CA469" i="4" s="1"/>
  <c r="BZ469" i="4" a="1"/>
  <c r="BZ469" i="4" s="1"/>
  <c r="BY469" i="4" a="1"/>
  <c r="BY469" i="4" s="1"/>
  <c r="BX469" i="4"/>
  <c r="BW469" i="4" a="1"/>
  <c r="BW469" i="4" s="1"/>
  <c r="BV469" i="4"/>
  <c r="BU469" i="4" a="1"/>
  <c r="BU469" i="4" s="1"/>
  <c r="BT469" i="4" a="1"/>
  <c r="BT469" i="4" s="1"/>
  <c r="BS469" i="4"/>
  <c r="BR469" i="4" a="1"/>
  <c r="BR469" i="4" s="1"/>
  <c r="BQ469" i="4" a="1"/>
  <c r="BQ469" i="4" s="1"/>
  <c r="BP469" i="4" a="1"/>
  <c r="BP469" i="4" s="1"/>
  <c r="BO469" i="4" a="1"/>
  <c r="BO469" i="4" s="1"/>
  <c r="BN469" i="4" a="1"/>
  <c r="BN469" i="4" s="1"/>
  <c r="BM469" i="4" a="1"/>
  <c r="BM469" i="4" s="1"/>
  <c r="BL469" i="4" a="1"/>
  <c r="BL469" i="4" s="1"/>
  <c r="BK469" i="4"/>
  <c r="BJ469" i="4"/>
  <c r="BI469" i="4" a="1"/>
  <c r="BI469" i="4" s="1"/>
  <c r="BH469" i="4"/>
  <c r="BG469" i="4"/>
  <c r="BF469" i="4"/>
  <c r="BE469" i="4"/>
  <c r="BD469" i="4"/>
  <c r="AX469" i="4"/>
  <c r="AW469" i="4"/>
  <c r="AV469" i="4" a="1"/>
  <c r="AV469" i="4" s="1"/>
  <c r="AU469" i="4"/>
  <c r="AT469" i="4"/>
  <c r="AS469" i="4"/>
  <c r="AR469" i="4"/>
  <c r="AQ469" i="4" a="1"/>
  <c r="AQ469" i="4" s="1"/>
  <c r="AO469" i="4"/>
  <c r="AN469" i="4" a="1"/>
  <c r="AN469" i="4" s="1"/>
  <c r="AM469" i="4"/>
  <c r="AL469" i="4"/>
  <c r="AK469" i="4" a="1"/>
  <c r="AK469" i="4" s="1"/>
  <c r="AJ469" i="4"/>
  <c r="AI469" i="4"/>
  <c r="AG469" i="4"/>
  <c r="AF469" i="4"/>
  <c r="AE469" i="4"/>
  <c r="AD469" i="4"/>
  <c r="AC469" i="4"/>
  <c r="AA469" i="4"/>
  <c r="Y469" i="4"/>
  <c r="W469" i="4"/>
  <c r="V469" i="4"/>
  <c r="U469" i="4"/>
  <c r="R469" i="4"/>
  <c r="Q469" i="4"/>
  <c r="P469" i="4"/>
  <c r="O469" i="4"/>
  <c r="N469" i="4"/>
  <c r="M469" i="4"/>
  <c r="K469" i="4"/>
  <c r="J469" i="4"/>
  <c r="L469" i="4" s="1"/>
  <c r="CE468" i="4"/>
  <c r="CD468" i="4" a="1"/>
  <c r="CD468" i="4" s="1"/>
  <c r="CC468" i="4" a="1"/>
  <c r="CC468" i="4" s="1"/>
  <c r="CB468" i="4" a="1"/>
  <c r="CB468" i="4" s="1"/>
  <c r="CA468" i="4" a="1"/>
  <c r="CA468" i="4" s="1"/>
  <c r="BZ468" i="4" a="1"/>
  <c r="BZ468" i="4" s="1"/>
  <c r="BY468" i="4" a="1"/>
  <c r="BY468" i="4" s="1"/>
  <c r="BX468" i="4"/>
  <c r="BW468" i="4" a="1"/>
  <c r="BW468" i="4" s="1"/>
  <c r="BV468" i="4"/>
  <c r="BU468" i="4" a="1"/>
  <c r="BU468" i="4" s="1"/>
  <c r="BT468" i="4" a="1"/>
  <c r="BT468" i="4" s="1"/>
  <c r="BS468" i="4"/>
  <c r="BR468" i="4" a="1"/>
  <c r="BR468" i="4" s="1"/>
  <c r="BQ468" i="4" a="1"/>
  <c r="BQ468" i="4" s="1"/>
  <c r="BP468" i="4" a="1"/>
  <c r="BP468" i="4" s="1"/>
  <c r="BO468" i="4" a="1"/>
  <c r="BO468" i="4" s="1"/>
  <c r="BN468" i="4" a="1"/>
  <c r="BN468" i="4" s="1"/>
  <c r="BM468" i="4" a="1"/>
  <c r="BM468" i="4" s="1"/>
  <c r="BL468" i="4" a="1"/>
  <c r="BL468" i="4" s="1"/>
  <c r="BK468" i="4"/>
  <c r="BJ468" i="4"/>
  <c r="BI468" i="4" a="1"/>
  <c r="BI468" i="4" s="1"/>
  <c r="BH468" i="4"/>
  <c r="BG468" i="4"/>
  <c r="BF468" i="4"/>
  <c r="BE468" i="4"/>
  <c r="BD468" i="4"/>
  <c r="AX468" i="4"/>
  <c r="AW468" i="4"/>
  <c r="AV468" i="4" a="1"/>
  <c r="AV468" i="4" s="1"/>
  <c r="AU468" i="4"/>
  <c r="AT468" i="4"/>
  <c r="AS468" i="4"/>
  <c r="AR468" i="4"/>
  <c r="AQ468" i="4" a="1"/>
  <c r="AQ468" i="4" s="1"/>
  <c r="AO468" i="4"/>
  <c r="AN468" i="4" a="1"/>
  <c r="AN468" i="4" s="1"/>
  <c r="AM468" i="4"/>
  <c r="AL468" i="4"/>
  <c r="AK468" i="4" a="1"/>
  <c r="AK468" i="4" s="1"/>
  <c r="AJ468" i="4"/>
  <c r="AI468" i="4"/>
  <c r="AG468" i="4"/>
  <c r="AF468" i="4"/>
  <c r="AE468" i="4"/>
  <c r="AD468" i="4"/>
  <c r="AC468" i="4"/>
  <c r="AA468" i="4"/>
  <c r="Y468" i="4"/>
  <c r="W468" i="4"/>
  <c r="V468" i="4"/>
  <c r="U468" i="4"/>
  <c r="R468" i="4"/>
  <c r="Q468" i="4"/>
  <c r="P468" i="4"/>
  <c r="O468" i="4"/>
  <c r="N468" i="4"/>
  <c r="M468" i="4"/>
  <c r="K468" i="4"/>
  <c r="J468" i="4"/>
  <c r="L468" i="4" s="1"/>
  <c r="CE467" i="4"/>
  <c r="CD467" i="4" a="1"/>
  <c r="CD467" i="4" s="1"/>
  <c r="CC467" i="4" a="1"/>
  <c r="CC467" i="4" s="1"/>
  <c r="CB467" i="4" a="1"/>
  <c r="CB467" i="4" s="1"/>
  <c r="CA467" i="4" a="1"/>
  <c r="CA467" i="4" s="1"/>
  <c r="BZ467" i="4" a="1"/>
  <c r="BZ467" i="4" s="1"/>
  <c r="BY467" i="4" a="1"/>
  <c r="BY467" i="4" s="1"/>
  <c r="BX467" i="4"/>
  <c r="BW467" i="4" a="1"/>
  <c r="BW467" i="4" s="1"/>
  <c r="BV467" i="4"/>
  <c r="BU467" i="4" a="1"/>
  <c r="BU467" i="4" s="1"/>
  <c r="BT467" i="4" a="1"/>
  <c r="BT467" i="4" s="1"/>
  <c r="BS467" i="4"/>
  <c r="BR467" i="4" a="1"/>
  <c r="BR467" i="4" s="1"/>
  <c r="BQ467" i="4" a="1"/>
  <c r="BQ467" i="4" s="1"/>
  <c r="BP467" i="4" a="1"/>
  <c r="BP467" i="4" s="1"/>
  <c r="BO467" i="4" a="1"/>
  <c r="BO467" i="4" s="1"/>
  <c r="BN467" i="4" a="1"/>
  <c r="BN467" i="4" s="1"/>
  <c r="BM467" i="4" a="1"/>
  <c r="BM467" i="4" s="1"/>
  <c r="BL467" i="4" a="1"/>
  <c r="BL467" i="4" s="1"/>
  <c r="BK467" i="4"/>
  <c r="BJ467" i="4"/>
  <c r="BI467" i="4" a="1"/>
  <c r="BI467" i="4" s="1"/>
  <c r="BH467" i="4"/>
  <c r="BG467" i="4"/>
  <c r="BF467" i="4"/>
  <c r="BE467" i="4"/>
  <c r="BD467" i="4"/>
  <c r="AX467" i="4"/>
  <c r="AW467" i="4"/>
  <c r="AV467" i="4" a="1"/>
  <c r="AV467" i="4" s="1"/>
  <c r="AU467" i="4"/>
  <c r="AT467" i="4"/>
  <c r="AS467" i="4"/>
  <c r="AR467" i="4"/>
  <c r="AQ467" i="4" a="1"/>
  <c r="AQ467" i="4" s="1"/>
  <c r="AO467" i="4"/>
  <c r="AN467" i="4" a="1"/>
  <c r="AN467" i="4" s="1"/>
  <c r="AM467" i="4"/>
  <c r="AL467" i="4"/>
  <c r="AK467" i="4" a="1"/>
  <c r="AK467" i="4" s="1"/>
  <c r="AJ467" i="4"/>
  <c r="AI467" i="4"/>
  <c r="AG467" i="4"/>
  <c r="AF467" i="4"/>
  <c r="AE467" i="4"/>
  <c r="AD467" i="4"/>
  <c r="AC467" i="4"/>
  <c r="AA467" i="4"/>
  <c r="Y467" i="4"/>
  <c r="W467" i="4"/>
  <c r="V467" i="4"/>
  <c r="U467" i="4"/>
  <c r="R467" i="4"/>
  <c r="Q467" i="4"/>
  <c r="P467" i="4"/>
  <c r="O467" i="4"/>
  <c r="N467" i="4"/>
  <c r="M467" i="4"/>
  <c r="K467" i="4"/>
  <c r="J467" i="4"/>
  <c r="L467" i="4" s="1"/>
  <c r="CE466" i="4"/>
  <c r="CD466" i="4" a="1"/>
  <c r="CD466" i="4" s="1"/>
  <c r="CC466" i="4" a="1"/>
  <c r="CC466" i="4" s="1"/>
  <c r="CB466" i="4" a="1"/>
  <c r="CB466" i="4" s="1"/>
  <c r="CA466" i="4" a="1"/>
  <c r="CA466" i="4" s="1"/>
  <c r="BZ466" i="4" a="1"/>
  <c r="BZ466" i="4" s="1"/>
  <c r="BY466" i="4" a="1"/>
  <c r="BY466" i="4" s="1"/>
  <c r="BX466" i="4"/>
  <c r="BW466" i="4" a="1"/>
  <c r="BW466" i="4" s="1"/>
  <c r="BV466" i="4"/>
  <c r="BU466" i="4" a="1"/>
  <c r="BU466" i="4" s="1"/>
  <c r="BT466" i="4" a="1"/>
  <c r="BT466" i="4" s="1"/>
  <c r="BS466" i="4"/>
  <c r="BR466" i="4" a="1"/>
  <c r="BR466" i="4" s="1"/>
  <c r="BQ466" i="4" a="1"/>
  <c r="BQ466" i="4" s="1"/>
  <c r="BP466" i="4" a="1"/>
  <c r="BP466" i="4" s="1"/>
  <c r="BO466" i="4" a="1"/>
  <c r="BO466" i="4" s="1"/>
  <c r="BN466" i="4" a="1"/>
  <c r="BN466" i="4" s="1"/>
  <c r="BM466" i="4" a="1"/>
  <c r="BM466" i="4" s="1"/>
  <c r="BL466" i="4" a="1"/>
  <c r="BL466" i="4" s="1"/>
  <c r="BK466" i="4"/>
  <c r="BJ466" i="4"/>
  <c r="BI466" i="4" a="1"/>
  <c r="BI466" i="4" s="1"/>
  <c r="BH466" i="4"/>
  <c r="BG466" i="4"/>
  <c r="BF466" i="4"/>
  <c r="BE466" i="4"/>
  <c r="BD466" i="4"/>
  <c r="AX466" i="4"/>
  <c r="AW466" i="4"/>
  <c r="AV466" i="4" a="1"/>
  <c r="AV466" i="4" s="1"/>
  <c r="AU466" i="4"/>
  <c r="AT466" i="4"/>
  <c r="AS466" i="4"/>
  <c r="AR466" i="4"/>
  <c r="AQ466" i="4" a="1"/>
  <c r="AQ466" i="4" s="1"/>
  <c r="AO466" i="4"/>
  <c r="AN466" i="4" a="1"/>
  <c r="AN466" i="4" s="1"/>
  <c r="AM466" i="4"/>
  <c r="AL466" i="4"/>
  <c r="AK466" i="4" a="1"/>
  <c r="AK466" i="4" s="1"/>
  <c r="AJ466" i="4"/>
  <c r="AI466" i="4"/>
  <c r="AG466" i="4"/>
  <c r="AF466" i="4"/>
  <c r="AE466" i="4"/>
  <c r="AD466" i="4"/>
  <c r="AC466" i="4"/>
  <c r="AA466" i="4"/>
  <c r="Y466" i="4"/>
  <c r="W466" i="4"/>
  <c r="V466" i="4"/>
  <c r="U466" i="4"/>
  <c r="R466" i="4"/>
  <c r="Q466" i="4"/>
  <c r="P466" i="4"/>
  <c r="O466" i="4"/>
  <c r="N466" i="4"/>
  <c r="M466" i="4"/>
  <c r="K466" i="4"/>
  <c r="J466" i="4"/>
  <c r="L466" i="4" s="1"/>
  <c r="CE465" i="4"/>
  <c r="CD465" i="4" a="1"/>
  <c r="CD465" i="4" s="1"/>
  <c r="CC465" i="4" a="1"/>
  <c r="CC465" i="4" s="1"/>
  <c r="CB465" i="4" a="1"/>
  <c r="CB465" i="4" s="1"/>
  <c r="CA465" i="4" a="1"/>
  <c r="CA465" i="4" s="1"/>
  <c r="BZ465" i="4" a="1"/>
  <c r="BZ465" i="4" s="1"/>
  <c r="BY465" i="4" a="1"/>
  <c r="BY465" i="4" s="1"/>
  <c r="BX465" i="4"/>
  <c r="BW465" i="4" a="1"/>
  <c r="BW465" i="4" s="1"/>
  <c r="BV465" i="4"/>
  <c r="BU465" i="4" a="1"/>
  <c r="BU465" i="4" s="1"/>
  <c r="BT465" i="4" a="1"/>
  <c r="BT465" i="4" s="1"/>
  <c r="BS465" i="4"/>
  <c r="BR465" i="4" a="1"/>
  <c r="BR465" i="4" s="1"/>
  <c r="BQ465" i="4" a="1"/>
  <c r="BQ465" i="4" s="1"/>
  <c r="BP465" i="4" a="1"/>
  <c r="BP465" i="4" s="1"/>
  <c r="BO465" i="4" a="1"/>
  <c r="BO465" i="4" s="1"/>
  <c r="BN465" i="4" a="1"/>
  <c r="BN465" i="4" s="1"/>
  <c r="BM465" i="4" a="1"/>
  <c r="BM465" i="4" s="1"/>
  <c r="BL465" i="4" a="1"/>
  <c r="BL465" i="4" s="1"/>
  <c r="BK465" i="4"/>
  <c r="BJ465" i="4"/>
  <c r="BI465" i="4" a="1"/>
  <c r="BI465" i="4" s="1"/>
  <c r="BH465" i="4"/>
  <c r="BG465" i="4"/>
  <c r="BF465" i="4"/>
  <c r="BE465" i="4"/>
  <c r="BD465" i="4"/>
  <c r="AX465" i="4"/>
  <c r="AW465" i="4"/>
  <c r="AV465" i="4" a="1"/>
  <c r="AV465" i="4" s="1"/>
  <c r="AU465" i="4"/>
  <c r="AT465" i="4"/>
  <c r="AS465" i="4"/>
  <c r="AR465" i="4"/>
  <c r="AQ465" i="4" a="1"/>
  <c r="AQ465" i="4" s="1"/>
  <c r="AO465" i="4"/>
  <c r="AN465" i="4" a="1"/>
  <c r="AN465" i="4" s="1"/>
  <c r="AM465" i="4"/>
  <c r="AL465" i="4"/>
  <c r="AK465" i="4" a="1"/>
  <c r="AK465" i="4" s="1"/>
  <c r="AJ465" i="4"/>
  <c r="AI465" i="4"/>
  <c r="AG465" i="4"/>
  <c r="AF465" i="4"/>
  <c r="AE465" i="4"/>
  <c r="AD465" i="4"/>
  <c r="AC465" i="4"/>
  <c r="AA465" i="4"/>
  <c r="Y465" i="4"/>
  <c r="W465" i="4"/>
  <c r="V465" i="4"/>
  <c r="U465" i="4"/>
  <c r="R465" i="4"/>
  <c r="Q465" i="4"/>
  <c r="P465" i="4"/>
  <c r="O465" i="4"/>
  <c r="N465" i="4"/>
  <c r="M465" i="4"/>
  <c r="K465" i="4"/>
  <c r="J465" i="4"/>
  <c r="L465" i="4" s="1"/>
  <c r="CE464" i="4"/>
  <c r="CD464" i="4" a="1"/>
  <c r="CD464" i="4" s="1"/>
  <c r="CC464" i="4" a="1"/>
  <c r="CC464" i="4" s="1"/>
  <c r="CB464" i="4" a="1"/>
  <c r="CB464" i="4" s="1"/>
  <c r="CA464" i="4" a="1"/>
  <c r="CA464" i="4" s="1"/>
  <c r="BZ464" i="4" a="1"/>
  <c r="BZ464" i="4" s="1"/>
  <c r="BY464" i="4" a="1"/>
  <c r="BY464" i="4" s="1"/>
  <c r="BX464" i="4"/>
  <c r="BW464" i="4" a="1"/>
  <c r="BW464" i="4" s="1"/>
  <c r="BV464" i="4"/>
  <c r="BU464" i="4" a="1"/>
  <c r="BU464" i="4" s="1"/>
  <c r="BT464" i="4" a="1"/>
  <c r="BT464" i="4" s="1"/>
  <c r="BS464" i="4"/>
  <c r="BR464" i="4" a="1"/>
  <c r="BR464" i="4" s="1"/>
  <c r="BQ464" i="4" a="1"/>
  <c r="BQ464" i="4" s="1"/>
  <c r="BP464" i="4" a="1"/>
  <c r="BP464" i="4" s="1"/>
  <c r="BO464" i="4" a="1"/>
  <c r="BO464" i="4" s="1"/>
  <c r="BN464" i="4" a="1"/>
  <c r="BN464" i="4" s="1"/>
  <c r="BM464" i="4" a="1"/>
  <c r="BM464" i="4" s="1"/>
  <c r="BL464" i="4" a="1"/>
  <c r="BL464" i="4" s="1"/>
  <c r="BK464" i="4"/>
  <c r="BJ464" i="4"/>
  <c r="BI464" i="4" a="1"/>
  <c r="BI464" i="4" s="1"/>
  <c r="BH464" i="4"/>
  <c r="BG464" i="4"/>
  <c r="BF464" i="4"/>
  <c r="BE464" i="4"/>
  <c r="BD464" i="4"/>
  <c r="AX464" i="4"/>
  <c r="AW464" i="4"/>
  <c r="AV464" i="4" a="1"/>
  <c r="AV464" i="4" s="1"/>
  <c r="AU464" i="4"/>
  <c r="AT464" i="4"/>
  <c r="AS464" i="4"/>
  <c r="AR464" i="4"/>
  <c r="AQ464" i="4" a="1"/>
  <c r="AQ464" i="4" s="1"/>
  <c r="AO464" i="4"/>
  <c r="AN464" i="4" a="1"/>
  <c r="AN464" i="4" s="1"/>
  <c r="AM464" i="4"/>
  <c r="AL464" i="4"/>
  <c r="AK464" i="4" a="1"/>
  <c r="AK464" i="4" s="1"/>
  <c r="AJ464" i="4"/>
  <c r="AI464" i="4"/>
  <c r="AG464" i="4"/>
  <c r="AF464" i="4"/>
  <c r="AE464" i="4"/>
  <c r="AD464" i="4"/>
  <c r="AC464" i="4"/>
  <c r="AA464" i="4"/>
  <c r="Y464" i="4"/>
  <c r="W464" i="4"/>
  <c r="V464" i="4"/>
  <c r="U464" i="4"/>
  <c r="R464" i="4"/>
  <c r="Q464" i="4"/>
  <c r="P464" i="4"/>
  <c r="O464" i="4"/>
  <c r="N464" i="4"/>
  <c r="M464" i="4"/>
  <c r="K464" i="4"/>
  <c r="J464" i="4"/>
  <c r="L464" i="4" s="1"/>
  <c r="CE463" i="4"/>
  <c r="CD463" i="4" a="1"/>
  <c r="CD463" i="4" s="1"/>
  <c r="CC463" i="4" a="1"/>
  <c r="CC463" i="4" s="1"/>
  <c r="CB463" i="4" a="1"/>
  <c r="CB463" i="4" s="1"/>
  <c r="CA463" i="4" a="1"/>
  <c r="CA463" i="4" s="1"/>
  <c r="BZ463" i="4" a="1"/>
  <c r="BZ463" i="4" s="1"/>
  <c r="BY463" i="4" a="1"/>
  <c r="BY463" i="4" s="1"/>
  <c r="BX463" i="4"/>
  <c r="BW463" i="4" a="1"/>
  <c r="BW463" i="4" s="1"/>
  <c r="BV463" i="4"/>
  <c r="BU463" i="4" a="1"/>
  <c r="BU463" i="4" s="1"/>
  <c r="BT463" i="4" a="1"/>
  <c r="BT463" i="4" s="1"/>
  <c r="BS463" i="4"/>
  <c r="BR463" i="4" a="1"/>
  <c r="BR463" i="4" s="1"/>
  <c r="BQ463" i="4" a="1"/>
  <c r="BQ463" i="4" s="1"/>
  <c r="BP463" i="4" a="1"/>
  <c r="BP463" i="4" s="1"/>
  <c r="BO463" i="4" a="1"/>
  <c r="BO463" i="4" s="1"/>
  <c r="BN463" i="4" a="1"/>
  <c r="BN463" i="4" s="1"/>
  <c r="BM463" i="4" a="1"/>
  <c r="BM463" i="4" s="1"/>
  <c r="BL463" i="4" a="1"/>
  <c r="BL463" i="4" s="1"/>
  <c r="BK463" i="4"/>
  <c r="BJ463" i="4"/>
  <c r="BI463" i="4" a="1"/>
  <c r="BI463" i="4" s="1"/>
  <c r="BH463" i="4"/>
  <c r="BG463" i="4"/>
  <c r="BF463" i="4"/>
  <c r="BE463" i="4"/>
  <c r="BD463" i="4"/>
  <c r="AX463" i="4"/>
  <c r="AW463" i="4"/>
  <c r="AV463" i="4" a="1"/>
  <c r="AV463" i="4" s="1"/>
  <c r="AU463" i="4"/>
  <c r="AT463" i="4"/>
  <c r="AS463" i="4"/>
  <c r="AR463" i="4"/>
  <c r="AQ463" i="4" a="1"/>
  <c r="AQ463" i="4" s="1"/>
  <c r="AO463" i="4"/>
  <c r="AN463" i="4" a="1"/>
  <c r="AN463" i="4" s="1"/>
  <c r="AM463" i="4"/>
  <c r="AL463" i="4"/>
  <c r="AK463" i="4" a="1"/>
  <c r="AK463" i="4" s="1"/>
  <c r="AJ463" i="4"/>
  <c r="AI463" i="4"/>
  <c r="AG463" i="4"/>
  <c r="AF463" i="4"/>
  <c r="AE463" i="4"/>
  <c r="AD463" i="4"/>
  <c r="AC463" i="4"/>
  <c r="AA463" i="4"/>
  <c r="Y463" i="4"/>
  <c r="W463" i="4"/>
  <c r="V463" i="4"/>
  <c r="U463" i="4"/>
  <c r="R463" i="4"/>
  <c r="Q463" i="4"/>
  <c r="P463" i="4"/>
  <c r="O463" i="4"/>
  <c r="N463" i="4"/>
  <c r="M463" i="4"/>
  <c r="K463" i="4"/>
  <c r="J463" i="4"/>
  <c r="L463" i="4" s="1"/>
  <c r="CE462" i="4"/>
  <c r="CD462" i="4" a="1"/>
  <c r="CD462" i="4" s="1"/>
  <c r="CC462" i="4" a="1"/>
  <c r="CC462" i="4" s="1"/>
  <c r="CB462" i="4" a="1"/>
  <c r="CB462" i="4" s="1"/>
  <c r="CA462" i="4" a="1"/>
  <c r="CA462" i="4" s="1"/>
  <c r="BZ462" i="4" a="1"/>
  <c r="BZ462" i="4" s="1"/>
  <c r="BY462" i="4" a="1"/>
  <c r="BY462" i="4" s="1"/>
  <c r="BX462" i="4"/>
  <c r="BW462" i="4" a="1"/>
  <c r="BW462" i="4" s="1"/>
  <c r="BV462" i="4"/>
  <c r="BU462" i="4" a="1"/>
  <c r="BU462" i="4" s="1"/>
  <c r="BT462" i="4" a="1"/>
  <c r="BT462" i="4" s="1"/>
  <c r="BS462" i="4"/>
  <c r="BR462" i="4" a="1"/>
  <c r="BR462" i="4" s="1"/>
  <c r="BQ462" i="4" a="1"/>
  <c r="BQ462" i="4" s="1"/>
  <c r="BP462" i="4" a="1"/>
  <c r="BP462" i="4" s="1"/>
  <c r="BO462" i="4" a="1"/>
  <c r="BO462" i="4" s="1"/>
  <c r="BN462" i="4" a="1"/>
  <c r="BN462" i="4" s="1"/>
  <c r="BM462" i="4" a="1"/>
  <c r="BM462" i="4" s="1"/>
  <c r="BL462" i="4" a="1"/>
  <c r="BL462" i="4" s="1"/>
  <c r="BK462" i="4"/>
  <c r="BJ462" i="4"/>
  <c r="BI462" i="4" a="1"/>
  <c r="BI462" i="4" s="1"/>
  <c r="BH462" i="4"/>
  <c r="BG462" i="4"/>
  <c r="BF462" i="4"/>
  <c r="BE462" i="4"/>
  <c r="BD462" i="4"/>
  <c r="AX462" i="4"/>
  <c r="AW462" i="4"/>
  <c r="AV462" i="4" a="1"/>
  <c r="AV462" i="4" s="1"/>
  <c r="AU462" i="4"/>
  <c r="AT462" i="4"/>
  <c r="AS462" i="4"/>
  <c r="AR462" i="4"/>
  <c r="AQ462" i="4" a="1"/>
  <c r="AQ462" i="4" s="1"/>
  <c r="AO462" i="4"/>
  <c r="AN462" i="4" a="1"/>
  <c r="AN462" i="4" s="1"/>
  <c r="AM462" i="4"/>
  <c r="AL462" i="4"/>
  <c r="AK462" i="4" a="1"/>
  <c r="AK462" i="4" s="1"/>
  <c r="AJ462" i="4"/>
  <c r="AI462" i="4"/>
  <c r="AG462" i="4"/>
  <c r="AF462" i="4"/>
  <c r="AE462" i="4"/>
  <c r="AD462" i="4"/>
  <c r="AC462" i="4"/>
  <c r="AA462" i="4"/>
  <c r="Y462" i="4"/>
  <c r="W462" i="4"/>
  <c r="V462" i="4"/>
  <c r="U462" i="4"/>
  <c r="R462" i="4"/>
  <c r="Q462" i="4"/>
  <c r="P462" i="4"/>
  <c r="O462" i="4"/>
  <c r="N462" i="4"/>
  <c r="M462" i="4"/>
  <c r="K462" i="4"/>
  <c r="J462" i="4"/>
  <c r="L462" i="4" s="1"/>
  <c r="CE461" i="4"/>
  <c r="CD461" i="4" a="1"/>
  <c r="CD461" i="4" s="1"/>
  <c r="CC461" i="4" a="1"/>
  <c r="CC461" i="4" s="1"/>
  <c r="CB461" i="4" a="1"/>
  <c r="CB461" i="4" s="1"/>
  <c r="CA461" i="4" a="1"/>
  <c r="CA461" i="4" s="1"/>
  <c r="BZ461" i="4" a="1"/>
  <c r="BZ461" i="4" s="1"/>
  <c r="BY461" i="4" a="1"/>
  <c r="BY461" i="4" s="1"/>
  <c r="BX461" i="4"/>
  <c r="BW461" i="4" a="1"/>
  <c r="BW461" i="4" s="1"/>
  <c r="BV461" i="4"/>
  <c r="BU461" i="4" a="1"/>
  <c r="BU461" i="4" s="1"/>
  <c r="BT461" i="4" a="1"/>
  <c r="BT461" i="4" s="1"/>
  <c r="BS461" i="4"/>
  <c r="BR461" i="4" a="1"/>
  <c r="BR461" i="4" s="1"/>
  <c r="BQ461" i="4" a="1"/>
  <c r="BQ461" i="4" s="1"/>
  <c r="BP461" i="4" a="1"/>
  <c r="BP461" i="4" s="1"/>
  <c r="BO461" i="4" a="1"/>
  <c r="BO461" i="4" s="1"/>
  <c r="BN461" i="4" a="1"/>
  <c r="BN461" i="4" s="1"/>
  <c r="BM461" i="4" a="1"/>
  <c r="BM461" i="4" s="1"/>
  <c r="BL461" i="4" a="1"/>
  <c r="BL461" i="4" s="1"/>
  <c r="BK461" i="4"/>
  <c r="BJ461" i="4"/>
  <c r="BI461" i="4" a="1"/>
  <c r="BI461" i="4" s="1"/>
  <c r="BH461" i="4"/>
  <c r="BG461" i="4"/>
  <c r="BF461" i="4"/>
  <c r="BE461" i="4"/>
  <c r="BD461" i="4"/>
  <c r="AX461" i="4"/>
  <c r="AW461" i="4"/>
  <c r="AV461" i="4" a="1"/>
  <c r="AV461" i="4" s="1"/>
  <c r="AU461" i="4"/>
  <c r="AT461" i="4"/>
  <c r="AS461" i="4"/>
  <c r="AR461" i="4"/>
  <c r="AQ461" i="4" a="1"/>
  <c r="AQ461" i="4" s="1"/>
  <c r="AO461" i="4"/>
  <c r="AN461" i="4" a="1"/>
  <c r="AN461" i="4" s="1"/>
  <c r="AM461" i="4"/>
  <c r="AL461" i="4"/>
  <c r="AK461" i="4" a="1"/>
  <c r="AK461" i="4" s="1"/>
  <c r="AJ461" i="4"/>
  <c r="AI461" i="4"/>
  <c r="AG461" i="4"/>
  <c r="AF461" i="4"/>
  <c r="AE461" i="4"/>
  <c r="AD461" i="4"/>
  <c r="AC461" i="4"/>
  <c r="AA461" i="4"/>
  <c r="Y461" i="4"/>
  <c r="W461" i="4"/>
  <c r="V461" i="4"/>
  <c r="U461" i="4"/>
  <c r="R461" i="4"/>
  <c r="Q461" i="4"/>
  <c r="P461" i="4"/>
  <c r="O461" i="4"/>
  <c r="N461" i="4"/>
  <c r="M461" i="4"/>
  <c r="K461" i="4"/>
  <c r="J461" i="4"/>
  <c r="L461" i="4" s="1"/>
  <c r="CE460" i="4"/>
  <c r="CD460" i="4" a="1"/>
  <c r="CD460" i="4" s="1"/>
  <c r="CC460" i="4" a="1"/>
  <c r="CC460" i="4" s="1"/>
  <c r="CB460" i="4" a="1"/>
  <c r="CB460" i="4" s="1"/>
  <c r="CA460" i="4" a="1"/>
  <c r="CA460" i="4" s="1"/>
  <c r="BZ460" i="4" a="1"/>
  <c r="BZ460" i="4" s="1"/>
  <c r="BY460" i="4" a="1"/>
  <c r="BY460" i="4" s="1"/>
  <c r="BX460" i="4"/>
  <c r="BW460" i="4" a="1"/>
  <c r="BW460" i="4" s="1"/>
  <c r="BV460" i="4"/>
  <c r="BU460" i="4" a="1"/>
  <c r="BU460" i="4" s="1"/>
  <c r="BT460" i="4" a="1"/>
  <c r="BT460" i="4" s="1"/>
  <c r="BS460" i="4"/>
  <c r="BR460" i="4" a="1"/>
  <c r="BR460" i="4" s="1"/>
  <c r="BQ460" i="4" a="1"/>
  <c r="BQ460" i="4" s="1"/>
  <c r="BP460" i="4" a="1"/>
  <c r="BP460" i="4" s="1"/>
  <c r="BO460" i="4" a="1"/>
  <c r="BO460" i="4" s="1"/>
  <c r="BN460" i="4" a="1"/>
  <c r="BN460" i="4" s="1"/>
  <c r="BM460" i="4" a="1"/>
  <c r="BM460" i="4" s="1"/>
  <c r="BL460" i="4" a="1"/>
  <c r="BL460" i="4" s="1"/>
  <c r="BK460" i="4"/>
  <c r="BJ460" i="4"/>
  <c r="BI460" i="4" a="1"/>
  <c r="BI460" i="4" s="1"/>
  <c r="BH460" i="4"/>
  <c r="BG460" i="4"/>
  <c r="BF460" i="4"/>
  <c r="BE460" i="4"/>
  <c r="BD460" i="4"/>
  <c r="AX460" i="4"/>
  <c r="AW460" i="4"/>
  <c r="AV460" i="4" a="1"/>
  <c r="AV460" i="4" s="1"/>
  <c r="AU460" i="4"/>
  <c r="AT460" i="4"/>
  <c r="AS460" i="4"/>
  <c r="AR460" i="4"/>
  <c r="AQ460" i="4" a="1"/>
  <c r="AQ460" i="4" s="1"/>
  <c r="AO460" i="4"/>
  <c r="AN460" i="4" a="1"/>
  <c r="AN460" i="4" s="1"/>
  <c r="AM460" i="4"/>
  <c r="AL460" i="4"/>
  <c r="AK460" i="4" a="1"/>
  <c r="AK460" i="4" s="1"/>
  <c r="AJ460" i="4"/>
  <c r="AI460" i="4"/>
  <c r="AG460" i="4"/>
  <c r="AF460" i="4"/>
  <c r="AE460" i="4"/>
  <c r="AD460" i="4"/>
  <c r="AC460" i="4"/>
  <c r="AA460" i="4"/>
  <c r="Y460" i="4"/>
  <c r="W460" i="4"/>
  <c r="V460" i="4"/>
  <c r="U460" i="4"/>
  <c r="R460" i="4"/>
  <c r="Q460" i="4"/>
  <c r="P460" i="4"/>
  <c r="O460" i="4"/>
  <c r="N460" i="4"/>
  <c r="M460" i="4"/>
  <c r="K460" i="4"/>
  <c r="J460" i="4"/>
  <c r="L460" i="4" s="1"/>
  <c r="CE459" i="4"/>
  <c r="CD459" i="4" a="1"/>
  <c r="CD459" i="4" s="1"/>
  <c r="CC459" i="4" a="1"/>
  <c r="CC459" i="4" s="1"/>
  <c r="CB459" i="4" a="1"/>
  <c r="CB459" i="4" s="1"/>
  <c r="CA459" i="4" a="1"/>
  <c r="CA459" i="4" s="1"/>
  <c r="BZ459" i="4" a="1"/>
  <c r="BZ459" i="4" s="1"/>
  <c r="BY459" i="4" a="1"/>
  <c r="BY459" i="4" s="1"/>
  <c r="BX459" i="4"/>
  <c r="BW459" i="4" a="1"/>
  <c r="BW459" i="4" s="1"/>
  <c r="BV459" i="4"/>
  <c r="BU459" i="4" a="1"/>
  <c r="BU459" i="4" s="1"/>
  <c r="BT459" i="4" a="1"/>
  <c r="BT459" i="4" s="1"/>
  <c r="BS459" i="4"/>
  <c r="BR459" i="4" a="1"/>
  <c r="BR459" i="4" s="1"/>
  <c r="BQ459" i="4" a="1"/>
  <c r="BQ459" i="4" s="1"/>
  <c r="BP459" i="4" a="1"/>
  <c r="BP459" i="4" s="1"/>
  <c r="BO459" i="4" a="1"/>
  <c r="BO459" i="4" s="1"/>
  <c r="BN459" i="4" a="1"/>
  <c r="BN459" i="4" s="1"/>
  <c r="BM459" i="4" a="1"/>
  <c r="BM459" i="4" s="1"/>
  <c r="BL459" i="4" a="1"/>
  <c r="BL459" i="4" s="1"/>
  <c r="BK459" i="4"/>
  <c r="BJ459" i="4"/>
  <c r="BI459" i="4" a="1"/>
  <c r="BI459" i="4" s="1"/>
  <c r="BH459" i="4"/>
  <c r="BG459" i="4"/>
  <c r="BF459" i="4"/>
  <c r="BE459" i="4"/>
  <c r="BD459" i="4"/>
  <c r="AX459" i="4"/>
  <c r="AW459" i="4"/>
  <c r="AV459" i="4" a="1"/>
  <c r="AV459" i="4" s="1"/>
  <c r="AU459" i="4"/>
  <c r="AT459" i="4"/>
  <c r="AS459" i="4"/>
  <c r="AR459" i="4"/>
  <c r="AQ459" i="4" a="1"/>
  <c r="AQ459" i="4" s="1"/>
  <c r="AO459" i="4"/>
  <c r="AN459" i="4" a="1"/>
  <c r="AN459" i="4" s="1"/>
  <c r="AM459" i="4"/>
  <c r="AL459" i="4"/>
  <c r="AK459" i="4" a="1"/>
  <c r="AK459" i="4" s="1"/>
  <c r="AJ459" i="4"/>
  <c r="AI459" i="4"/>
  <c r="AG459" i="4"/>
  <c r="AF459" i="4"/>
  <c r="AE459" i="4"/>
  <c r="AD459" i="4"/>
  <c r="AC459" i="4"/>
  <c r="AA459" i="4"/>
  <c r="Y459" i="4"/>
  <c r="W459" i="4"/>
  <c r="V459" i="4"/>
  <c r="U459" i="4"/>
  <c r="R459" i="4"/>
  <c r="Q459" i="4"/>
  <c r="P459" i="4"/>
  <c r="O459" i="4"/>
  <c r="N459" i="4"/>
  <c r="M459" i="4"/>
  <c r="K459" i="4"/>
  <c r="J459" i="4"/>
  <c r="L459" i="4" s="1"/>
  <c r="CE458" i="4"/>
  <c r="CD458" i="4" a="1"/>
  <c r="CD458" i="4" s="1"/>
  <c r="CC458" i="4" a="1"/>
  <c r="CC458" i="4" s="1"/>
  <c r="CB458" i="4" a="1"/>
  <c r="CB458" i="4" s="1"/>
  <c r="CA458" i="4" a="1"/>
  <c r="CA458" i="4" s="1"/>
  <c r="BZ458" i="4" a="1"/>
  <c r="BZ458" i="4" s="1"/>
  <c r="BY458" i="4" a="1"/>
  <c r="BY458" i="4" s="1"/>
  <c r="BX458" i="4"/>
  <c r="BW458" i="4" a="1"/>
  <c r="BW458" i="4" s="1"/>
  <c r="BV458" i="4"/>
  <c r="BU458" i="4" a="1"/>
  <c r="BU458" i="4" s="1"/>
  <c r="BT458" i="4" a="1"/>
  <c r="BT458" i="4" s="1"/>
  <c r="BS458" i="4"/>
  <c r="BR458" i="4" a="1"/>
  <c r="BR458" i="4" s="1"/>
  <c r="BQ458" i="4" a="1"/>
  <c r="BQ458" i="4" s="1"/>
  <c r="BP458" i="4" a="1"/>
  <c r="BP458" i="4" s="1"/>
  <c r="BO458" i="4" a="1"/>
  <c r="BO458" i="4" s="1"/>
  <c r="BN458" i="4" a="1"/>
  <c r="BN458" i="4" s="1"/>
  <c r="BM458" i="4" a="1"/>
  <c r="BM458" i="4" s="1"/>
  <c r="BL458" i="4" a="1"/>
  <c r="BL458" i="4" s="1"/>
  <c r="BK458" i="4"/>
  <c r="BJ458" i="4"/>
  <c r="BI458" i="4" a="1"/>
  <c r="BI458" i="4" s="1"/>
  <c r="BH458" i="4"/>
  <c r="BG458" i="4"/>
  <c r="BF458" i="4"/>
  <c r="BE458" i="4"/>
  <c r="BD458" i="4"/>
  <c r="AX458" i="4"/>
  <c r="AW458" i="4"/>
  <c r="AV458" i="4" a="1"/>
  <c r="AV458" i="4" s="1"/>
  <c r="AU458" i="4"/>
  <c r="AT458" i="4"/>
  <c r="AS458" i="4"/>
  <c r="AR458" i="4"/>
  <c r="AQ458" i="4" a="1"/>
  <c r="AQ458" i="4" s="1"/>
  <c r="AO458" i="4"/>
  <c r="AN458" i="4" a="1"/>
  <c r="AN458" i="4" s="1"/>
  <c r="AM458" i="4"/>
  <c r="AL458" i="4"/>
  <c r="AK458" i="4" a="1"/>
  <c r="AK458" i="4" s="1"/>
  <c r="AJ458" i="4"/>
  <c r="AI458" i="4"/>
  <c r="AG458" i="4"/>
  <c r="AF458" i="4"/>
  <c r="AE458" i="4"/>
  <c r="AD458" i="4"/>
  <c r="AC458" i="4"/>
  <c r="AA458" i="4"/>
  <c r="Y458" i="4"/>
  <c r="W458" i="4"/>
  <c r="V458" i="4"/>
  <c r="U458" i="4"/>
  <c r="R458" i="4"/>
  <c r="Q458" i="4"/>
  <c r="P458" i="4"/>
  <c r="O458" i="4"/>
  <c r="N458" i="4"/>
  <c r="M458" i="4"/>
  <c r="K458" i="4"/>
  <c r="J458" i="4"/>
  <c r="L458" i="4" s="1"/>
  <c r="CE457" i="4"/>
  <c r="CD457" i="4" a="1"/>
  <c r="CD457" i="4" s="1"/>
  <c r="CC457" i="4" a="1"/>
  <c r="CC457" i="4" s="1"/>
  <c r="CB457" i="4" a="1"/>
  <c r="CB457" i="4" s="1"/>
  <c r="CA457" i="4" a="1"/>
  <c r="CA457" i="4" s="1"/>
  <c r="BZ457" i="4" a="1"/>
  <c r="BZ457" i="4" s="1"/>
  <c r="BY457" i="4" a="1"/>
  <c r="BY457" i="4" s="1"/>
  <c r="BX457" i="4"/>
  <c r="BW457" i="4" a="1"/>
  <c r="BW457" i="4" s="1"/>
  <c r="BV457" i="4"/>
  <c r="BU457" i="4" a="1"/>
  <c r="BU457" i="4" s="1"/>
  <c r="BT457" i="4" a="1"/>
  <c r="BT457" i="4" s="1"/>
  <c r="BS457" i="4"/>
  <c r="BR457" i="4" a="1"/>
  <c r="BR457" i="4" s="1"/>
  <c r="BQ457" i="4" a="1"/>
  <c r="BQ457" i="4" s="1"/>
  <c r="BP457" i="4" a="1"/>
  <c r="BP457" i="4" s="1"/>
  <c r="BO457" i="4" a="1"/>
  <c r="BO457" i="4" s="1"/>
  <c r="BN457" i="4" a="1"/>
  <c r="BN457" i="4" s="1"/>
  <c r="BM457" i="4" a="1"/>
  <c r="BM457" i="4" s="1"/>
  <c r="BL457" i="4" a="1"/>
  <c r="BL457" i="4" s="1"/>
  <c r="BK457" i="4"/>
  <c r="BJ457" i="4"/>
  <c r="BI457" i="4" a="1"/>
  <c r="BI457" i="4" s="1"/>
  <c r="BH457" i="4"/>
  <c r="BG457" i="4"/>
  <c r="BF457" i="4"/>
  <c r="BE457" i="4"/>
  <c r="BD457" i="4"/>
  <c r="AX457" i="4"/>
  <c r="AW457" i="4"/>
  <c r="AV457" i="4" a="1"/>
  <c r="AV457" i="4" s="1"/>
  <c r="AU457" i="4"/>
  <c r="AT457" i="4"/>
  <c r="AS457" i="4"/>
  <c r="AR457" i="4"/>
  <c r="AQ457" i="4" a="1"/>
  <c r="AQ457" i="4" s="1"/>
  <c r="AO457" i="4"/>
  <c r="AN457" i="4" a="1"/>
  <c r="AN457" i="4" s="1"/>
  <c r="AM457" i="4"/>
  <c r="AL457" i="4"/>
  <c r="AK457" i="4" a="1"/>
  <c r="AK457" i="4" s="1"/>
  <c r="AJ457" i="4"/>
  <c r="AI457" i="4"/>
  <c r="AG457" i="4"/>
  <c r="AF457" i="4"/>
  <c r="AE457" i="4"/>
  <c r="AD457" i="4"/>
  <c r="AC457" i="4"/>
  <c r="AA457" i="4"/>
  <c r="Y457" i="4"/>
  <c r="W457" i="4"/>
  <c r="V457" i="4"/>
  <c r="U457" i="4"/>
  <c r="R457" i="4"/>
  <c r="Q457" i="4"/>
  <c r="P457" i="4"/>
  <c r="O457" i="4"/>
  <c r="N457" i="4"/>
  <c r="M457" i="4"/>
  <c r="K457" i="4"/>
  <c r="J457" i="4"/>
  <c r="L457" i="4" s="1"/>
  <c r="CE456" i="4"/>
  <c r="CD456" i="4" a="1"/>
  <c r="CD456" i="4" s="1"/>
  <c r="CC456" i="4" a="1"/>
  <c r="CC456" i="4" s="1"/>
  <c r="CB456" i="4" a="1"/>
  <c r="CB456" i="4" s="1"/>
  <c r="CA456" i="4" a="1"/>
  <c r="CA456" i="4" s="1"/>
  <c r="BZ456" i="4" a="1"/>
  <c r="BZ456" i="4" s="1"/>
  <c r="BY456" i="4" a="1"/>
  <c r="BY456" i="4" s="1"/>
  <c r="BX456" i="4"/>
  <c r="BW456" i="4" a="1"/>
  <c r="BW456" i="4" s="1"/>
  <c r="BV456" i="4"/>
  <c r="BU456" i="4" a="1"/>
  <c r="BU456" i="4" s="1"/>
  <c r="BT456" i="4" a="1"/>
  <c r="BT456" i="4" s="1"/>
  <c r="BS456" i="4"/>
  <c r="BR456" i="4" a="1"/>
  <c r="BR456" i="4" s="1"/>
  <c r="BQ456" i="4" a="1"/>
  <c r="BQ456" i="4" s="1"/>
  <c r="BP456" i="4" a="1"/>
  <c r="BP456" i="4" s="1"/>
  <c r="BO456" i="4" a="1"/>
  <c r="BO456" i="4" s="1"/>
  <c r="BN456" i="4" a="1"/>
  <c r="BN456" i="4" s="1"/>
  <c r="BM456" i="4" a="1"/>
  <c r="BM456" i="4" s="1"/>
  <c r="BL456" i="4" a="1"/>
  <c r="BL456" i="4" s="1"/>
  <c r="BK456" i="4"/>
  <c r="BJ456" i="4"/>
  <c r="BI456" i="4" a="1"/>
  <c r="BI456" i="4" s="1"/>
  <c r="BH456" i="4"/>
  <c r="BG456" i="4"/>
  <c r="BF456" i="4"/>
  <c r="BE456" i="4"/>
  <c r="BD456" i="4"/>
  <c r="AX456" i="4"/>
  <c r="AW456" i="4"/>
  <c r="AV456" i="4" a="1"/>
  <c r="AV456" i="4" s="1"/>
  <c r="AU456" i="4"/>
  <c r="AT456" i="4"/>
  <c r="AS456" i="4"/>
  <c r="AR456" i="4"/>
  <c r="AQ456" i="4" a="1"/>
  <c r="AQ456" i="4" s="1"/>
  <c r="AO456" i="4"/>
  <c r="AN456" i="4" a="1"/>
  <c r="AN456" i="4" s="1"/>
  <c r="AM456" i="4"/>
  <c r="AL456" i="4"/>
  <c r="AK456" i="4" a="1"/>
  <c r="AK456" i="4" s="1"/>
  <c r="AJ456" i="4"/>
  <c r="AI456" i="4"/>
  <c r="AG456" i="4"/>
  <c r="AF456" i="4"/>
  <c r="AE456" i="4"/>
  <c r="AD456" i="4"/>
  <c r="AC456" i="4"/>
  <c r="AA456" i="4"/>
  <c r="Y456" i="4"/>
  <c r="W456" i="4"/>
  <c r="V456" i="4"/>
  <c r="U456" i="4"/>
  <c r="R456" i="4"/>
  <c r="Q456" i="4"/>
  <c r="P456" i="4"/>
  <c r="O456" i="4"/>
  <c r="N456" i="4"/>
  <c r="M456" i="4"/>
  <c r="K456" i="4"/>
  <c r="J456" i="4"/>
  <c r="L456" i="4" s="1"/>
  <c r="CE455" i="4"/>
  <c r="CD455" i="4" a="1"/>
  <c r="CD455" i="4" s="1"/>
  <c r="CC455" i="4" a="1"/>
  <c r="CC455" i="4" s="1"/>
  <c r="CB455" i="4" a="1"/>
  <c r="CB455" i="4" s="1"/>
  <c r="CA455" i="4" a="1"/>
  <c r="CA455" i="4" s="1"/>
  <c r="BZ455" i="4" a="1"/>
  <c r="BZ455" i="4" s="1"/>
  <c r="BY455" i="4" a="1"/>
  <c r="BY455" i="4" s="1"/>
  <c r="BX455" i="4"/>
  <c r="BW455" i="4" a="1"/>
  <c r="BW455" i="4" s="1"/>
  <c r="BV455" i="4"/>
  <c r="BU455" i="4" a="1"/>
  <c r="BU455" i="4" s="1"/>
  <c r="BT455" i="4" a="1"/>
  <c r="BT455" i="4" s="1"/>
  <c r="BS455" i="4"/>
  <c r="BR455" i="4" a="1"/>
  <c r="BR455" i="4" s="1"/>
  <c r="BQ455" i="4" a="1"/>
  <c r="BQ455" i="4" s="1"/>
  <c r="BP455" i="4" a="1"/>
  <c r="BP455" i="4" s="1"/>
  <c r="BO455" i="4" a="1"/>
  <c r="BO455" i="4" s="1"/>
  <c r="BN455" i="4" a="1"/>
  <c r="BN455" i="4" s="1"/>
  <c r="BM455" i="4" a="1"/>
  <c r="BM455" i="4" s="1"/>
  <c r="BL455" i="4" a="1"/>
  <c r="BL455" i="4" s="1"/>
  <c r="BK455" i="4"/>
  <c r="BJ455" i="4"/>
  <c r="BI455" i="4" a="1"/>
  <c r="BI455" i="4" s="1"/>
  <c r="BH455" i="4"/>
  <c r="BG455" i="4"/>
  <c r="BF455" i="4"/>
  <c r="BE455" i="4"/>
  <c r="BD455" i="4"/>
  <c r="AX455" i="4"/>
  <c r="AW455" i="4"/>
  <c r="AV455" i="4" a="1"/>
  <c r="AV455" i="4" s="1"/>
  <c r="AU455" i="4"/>
  <c r="AT455" i="4"/>
  <c r="AS455" i="4"/>
  <c r="AR455" i="4"/>
  <c r="AQ455" i="4" a="1"/>
  <c r="AQ455" i="4" s="1"/>
  <c r="AO455" i="4"/>
  <c r="AN455" i="4" a="1"/>
  <c r="AN455" i="4" s="1"/>
  <c r="AM455" i="4"/>
  <c r="AL455" i="4"/>
  <c r="AK455" i="4" a="1"/>
  <c r="AK455" i="4" s="1"/>
  <c r="AJ455" i="4"/>
  <c r="AI455" i="4"/>
  <c r="AG455" i="4"/>
  <c r="AF455" i="4"/>
  <c r="AE455" i="4"/>
  <c r="AD455" i="4"/>
  <c r="AC455" i="4"/>
  <c r="AA455" i="4"/>
  <c r="Y455" i="4"/>
  <c r="W455" i="4"/>
  <c r="V455" i="4"/>
  <c r="U455" i="4"/>
  <c r="R455" i="4"/>
  <c r="Q455" i="4"/>
  <c r="P455" i="4"/>
  <c r="O455" i="4"/>
  <c r="N455" i="4"/>
  <c r="M455" i="4"/>
  <c r="K455" i="4"/>
  <c r="J455" i="4"/>
  <c r="L455" i="4" s="1"/>
  <c r="CE454" i="4"/>
  <c r="CD454" i="4" a="1"/>
  <c r="CD454" i="4" s="1"/>
  <c r="CC454" i="4" a="1"/>
  <c r="CC454" i="4" s="1"/>
  <c r="CB454" i="4" a="1"/>
  <c r="CB454" i="4" s="1"/>
  <c r="CA454" i="4" a="1"/>
  <c r="CA454" i="4" s="1"/>
  <c r="BZ454" i="4" a="1"/>
  <c r="BZ454" i="4" s="1"/>
  <c r="BY454" i="4" a="1"/>
  <c r="BY454" i="4" s="1"/>
  <c r="BX454" i="4"/>
  <c r="BW454" i="4" a="1"/>
  <c r="BW454" i="4" s="1"/>
  <c r="BV454" i="4"/>
  <c r="BU454" i="4" a="1"/>
  <c r="BU454" i="4" s="1"/>
  <c r="BT454" i="4" a="1"/>
  <c r="BT454" i="4" s="1"/>
  <c r="BS454" i="4"/>
  <c r="BR454" i="4" a="1"/>
  <c r="BR454" i="4" s="1"/>
  <c r="BQ454" i="4" a="1"/>
  <c r="BQ454" i="4" s="1"/>
  <c r="BP454" i="4" a="1"/>
  <c r="BP454" i="4" s="1"/>
  <c r="BO454" i="4" a="1"/>
  <c r="BO454" i="4" s="1"/>
  <c r="BN454" i="4" a="1"/>
  <c r="BN454" i="4" s="1"/>
  <c r="BM454" i="4" a="1"/>
  <c r="BM454" i="4" s="1"/>
  <c r="BL454" i="4" a="1"/>
  <c r="BL454" i="4" s="1"/>
  <c r="BK454" i="4"/>
  <c r="BJ454" i="4"/>
  <c r="BI454" i="4" a="1"/>
  <c r="BI454" i="4" s="1"/>
  <c r="BH454" i="4"/>
  <c r="BG454" i="4"/>
  <c r="BF454" i="4"/>
  <c r="BE454" i="4"/>
  <c r="BD454" i="4"/>
  <c r="AX454" i="4"/>
  <c r="AW454" i="4"/>
  <c r="AV454" i="4" a="1"/>
  <c r="AV454" i="4" s="1"/>
  <c r="AU454" i="4"/>
  <c r="AT454" i="4"/>
  <c r="AS454" i="4"/>
  <c r="AR454" i="4"/>
  <c r="AQ454" i="4" a="1"/>
  <c r="AQ454" i="4" s="1"/>
  <c r="AO454" i="4"/>
  <c r="AN454" i="4" a="1"/>
  <c r="AN454" i="4" s="1"/>
  <c r="AM454" i="4"/>
  <c r="AL454" i="4"/>
  <c r="AK454" i="4" a="1"/>
  <c r="AK454" i="4" s="1"/>
  <c r="AJ454" i="4"/>
  <c r="AI454" i="4"/>
  <c r="AG454" i="4"/>
  <c r="AF454" i="4"/>
  <c r="AE454" i="4"/>
  <c r="AD454" i="4"/>
  <c r="AC454" i="4"/>
  <c r="AA454" i="4"/>
  <c r="Y454" i="4"/>
  <c r="W454" i="4"/>
  <c r="V454" i="4"/>
  <c r="U454" i="4"/>
  <c r="R454" i="4"/>
  <c r="Q454" i="4"/>
  <c r="P454" i="4"/>
  <c r="O454" i="4"/>
  <c r="N454" i="4"/>
  <c r="M454" i="4"/>
  <c r="K454" i="4"/>
  <c r="J454" i="4"/>
  <c r="L454" i="4" s="1"/>
  <c r="CE453" i="4"/>
  <c r="CD453" i="4" a="1"/>
  <c r="CD453" i="4" s="1"/>
  <c r="CC453" i="4" a="1"/>
  <c r="CC453" i="4" s="1"/>
  <c r="CB453" i="4" a="1"/>
  <c r="CB453" i="4" s="1"/>
  <c r="CA453" i="4" a="1"/>
  <c r="CA453" i="4" s="1"/>
  <c r="BZ453" i="4" a="1"/>
  <c r="BZ453" i="4" s="1"/>
  <c r="BY453" i="4" a="1"/>
  <c r="BY453" i="4" s="1"/>
  <c r="BX453" i="4"/>
  <c r="BW453" i="4" a="1"/>
  <c r="BW453" i="4" s="1"/>
  <c r="BV453" i="4"/>
  <c r="BU453" i="4" a="1"/>
  <c r="BU453" i="4" s="1"/>
  <c r="BT453" i="4" a="1"/>
  <c r="BT453" i="4" s="1"/>
  <c r="BS453" i="4"/>
  <c r="BR453" i="4" a="1"/>
  <c r="BR453" i="4" s="1"/>
  <c r="BQ453" i="4" a="1"/>
  <c r="BQ453" i="4" s="1"/>
  <c r="BP453" i="4" a="1"/>
  <c r="BP453" i="4" s="1"/>
  <c r="BO453" i="4" a="1"/>
  <c r="BO453" i="4" s="1"/>
  <c r="BN453" i="4" a="1"/>
  <c r="BN453" i="4" s="1"/>
  <c r="BM453" i="4" a="1"/>
  <c r="BM453" i="4" s="1"/>
  <c r="BL453" i="4" a="1"/>
  <c r="BL453" i="4" s="1"/>
  <c r="BK453" i="4"/>
  <c r="BJ453" i="4"/>
  <c r="BI453" i="4" a="1"/>
  <c r="BI453" i="4" s="1"/>
  <c r="BH453" i="4"/>
  <c r="BG453" i="4"/>
  <c r="BF453" i="4"/>
  <c r="BE453" i="4"/>
  <c r="BD453" i="4"/>
  <c r="AX453" i="4"/>
  <c r="AW453" i="4"/>
  <c r="AV453" i="4" a="1"/>
  <c r="AV453" i="4" s="1"/>
  <c r="AU453" i="4"/>
  <c r="AT453" i="4"/>
  <c r="AS453" i="4"/>
  <c r="AR453" i="4"/>
  <c r="AQ453" i="4" a="1"/>
  <c r="AQ453" i="4" s="1"/>
  <c r="AO453" i="4"/>
  <c r="AN453" i="4" a="1"/>
  <c r="AN453" i="4" s="1"/>
  <c r="AM453" i="4"/>
  <c r="AL453" i="4"/>
  <c r="AK453" i="4" a="1"/>
  <c r="AK453" i="4" s="1"/>
  <c r="AJ453" i="4"/>
  <c r="AI453" i="4"/>
  <c r="AG453" i="4"/>
  <c r="AF453" i="4"/>
  <c r="AE453" i="4"/>
  <c r="AD453" i="4"/>
  <c r="AC453" i="4"/>
  <c r="AA453" i="4"/>
  <c r="Y453" i="4"/>
  <c r="W453" i="4"/>
  <c r="V453" i="4"/>
  <c r="U453" i="4"/>
  <c r="R453" i="4"/>
  <c r="Q453" i="4"/>
  <c r="P453" i="4"/>
  <c r="O453" i="4"/>
  <c r="N453" i="4"/>
  <c r="M453" i="4"/>
  <c r="K453" i="4"/>
  <c r="J453" i="4"/>
  <c r="L453" i="4" s="1"/>
  <c r="CE452" i="4"/>
  <c r="CD452" i="4" a="1"/>
  <c r="CD452" i="4" s="1"/>
  <c r="CC452" i="4" a="1"/>
  <c r="CC452" i="4" s="1"/>
  <c r="CB452" i="4" a="1"/>
  <c r="CB452" i="4" s="1"/>
  <c r="CA452" i="4" a="1"/>
  <c r="CA452" i="4" s="1"/>
  <c r="BZ452" i="4" a="1"/>
  <c r="BZ452" i="4" s="1"/>
  <c r="BY452" i="4" a="1"/>
  <c r="BY452" i="4" s="1"/>
  <c r="BX452" i="4"/>
  <c r="BW452" i="4" a="1"/>
  <c r="BW452" i="4" s="1"/>
  <c r="BV452" i="4"/>
  <c r="BU452" i="4" a="1"/>
  <c r="BU452" i="4" s="1"/>
  <c r="BT452" i="4" a="1"/>
  <c r="BT452" i="4" s="1"/>
  <c r="BS452" i="4"/>
  <c r="BR452" i="4" a="1"/>
  <c r="BR452" i="4" s="1"/>
  <c r="BQ452" i="4" a="1"/>
  <c r="BQ452" i="4" s="1"/>
  <c r="BP452" i="4" a="1"/>
  <c r="BP452" i="4" s="1"/>
  <c r="BO452" i="4" a="1"/>
  <c r="BO452" i="4" s="1"/>
  <c r="BN452" i="4" a="1"/>
  <c r="BN452" i="4" s="1"/>
  <c r="BM452" i="4" a="1"/>
  <c r="BM452" i="4" s="1"/>
  <c r="BL452" i="4" a="1"/>
  <c r="BL452" i="4" s="1"/>
  <c r="BK452" i="4"/>
  <c r="BJ452" i="4"/>
  <c r="BI452" i="4" a="1"/>
  <c r="BI452" i="4" s="1"/>
  <c r="BH452" i="4"/>
  <c r="BG452" i="4"/>
  <c r="BF452" i="4"/>
  <c r="BE452" i="4"/>
  <c r="BD452" i="4"/>
  <c r="AX452" i="4"/>
  <c r="AW452" i="4"/>
  <c r="AV452" i="4" a="1"/>
  <c r="AV452" i="4" s="1"/>
  <c r="AU452" i="4"/>
  <c r="AT452" i="4"/>
  <c r="AS452" i="4"/>
  <c r="AR452" i="4"/>
  <c r="AQ452" i="4" a="1"/>
  <c r="AQ452" i="4" s="1"/>
  <c r="AO452" i="4"/>
  <c r="AN452" i="4" a="1"/>
  <c r="AN452" i="4" s="1"/>
  <c r="AM452" i="4"/>
  <c r="AL452" i="4"/>
  <c r="AK452" i="4" a="1"/>
  <c r="AK452" i="4" s="1"/>
  <c r="AJ452" i="4"/>
  <c r="AI452" i="4"/>
  <c r="AG452" i="4"/>
  <c r="AF452" i="4"/>
  <c r="AE452" i="4"/>
  <c r="AD452" i="4"/>
  <c r="AC452" i="4"/>
  <c r="AA452" i="4"/>
  <c r="Y452" i="4"/>
  <c r="W452" i="4"/>
  <c r="V452" i="4"/>
  <c r="U452" i="4"/>
  <c r="R452" i="4"/>
  <c r="Q452" i="4"/>
  <c r="P452" i="4"/>
  <c r="O452" i="4"/>
  <c r="N452" i="4"/>
  <c r="M452" i="4"/>
  <c r="K452" i="4"/>
  <c r="J452" i="4"/>
  <c r="L452" i="4" s="1"/>
  <c r="CE451" i="4"/>
  <c r="CD451" i="4" a="1"/>
  <c r="CD451" i="4" s="1"/>
  <c r="CC451" i="4" a="1"/>
  <c r="CC451" i="4" s="1"/>
  <c r="CB451" i="4" a="1"/>
  <c r="CB451" i="4" s="1"/>
  <c r="CA451" i="4" a="1"/>
  <c r="CA451" i="4" s="1"/>
  <c r="BZ451" i="4" a="1"/>
  <c r="BZ451" i="4" s="1"/>
  <c r="BY451" i="4" a="1"/>
  <c r="BY451" i="4" s="1"/>
  <c r="BX451" i="4"/>
  <c r="BW451" i="4" a="1"/>
  <c r="BW451" i="4" s="1"/>
  <c r="BV451" i="4"/>
  <c r="BU451" i="4" a="1"/>
  <c r="BU451" i="4" s="1"/>
  <c r="BT451" i="4" a="1"/>
  <c r="BT451" i="4" s="1"/>
  <c r="BS451" i="4"/>
  <c r="BR451" i="4" a="1"/>
  <c r="BR451" i="4" s="1"/>
  <c r="BQ451" i="4" a="1"/>
  <c r="BQ451" i="4" s="1"/>
  <c r="BP451" i="4" a="1"/>
  <c r="BP451" i="4" s="1"/>
  <c r="BO451" i="4" a="1"/>
  <c r="BO451" i="4" s="1"/>
  <c r="BN451" i="4" a="1"/>
  <c r="BN451" i="4" s="1"/>
  <c r="BM451" i="4" a="1"/>
  <c r="BM451" i="4" s="1"/>
  <c r="BL451" i="4" a="1"/>
  <c r="BL451" i="4" s="1"/>
  <c r="BK451" i="4"/>
  <c r="BJ451" i="4"/>
  <c r="BI451" i="4" a="1"/>
  <c r="BI451" i="4" s="1"/>
  <c r="BH451" i="4"/>
  <c r="BG451" i="4"/>
  <c r="BF451" i="4"/>
  <c r="BE451" i="4"/>
  <c r="BD451" i="4"/>
  <c r="AX451" i="4"/>
  <c r="AW451" i="4"/>
  <c r="AV451" i="4" a="1"/>
  <c r="AV451" i="4" s="1"/>
  <c r="AU451" i="4"/>
  <c r="AT451" i="4"/>
  <c r="AS451" i="4"/>
  <c r="AR451" i="4"/>
  <c r="AQ451" i="4" a="1"/>
  <c r="AQ451" i="4" s="1"/>
  <c r="AO451" i="4"/>
  <c r="AN451" i="4" a="1"/>
  <c r="AN451" i="4" s="1"/>
  <c r="AM451" i="4"/>
  <c r="AL451" i="4"/>
  <c r="AK451" i="4" a="1"/>
  <c r="AK451" i="4" s="1"/>
  <c r="AJ451" i="4"/>
  <c r="AI451" i="4"/>
  <c r="AG451" i="4"/>
  <c r="AF451" i="4"/>
  <c r="AE451" i="4"/>
  <c r="AD451" i="4"/>
  <c r="AC451" i="4"/>
  <c r="AA451" i="4"/>
  <c r="Y451" i="4"/>
  <c r="W451" i="4"/>
  <c r="V451" i="4"/>
  <c r="U451" i="4"/>
  <c r="R451" i="4"/>
  <c r="Q451" i="4"/>
  <c r="P451" i="4"/>
  <c r="O451" i="4"/>
  <c r="N451" i="4"/>
  <c r="M451" i="4"/>
  <c r="K451" i="4"/>
  <c r="J451" i="4"/>
  <c r="L451" i="4" s="1"/>
  <c r="CE450" i="4"/>
  <c r="CD450" i="4" a="1"/>
  <c r="CD450" i="4" s="1"/>
  <c r="CC450" i="4" a="1"/>
  <c r="CC450" i="4" s="1"/>
  <c r="CB450" i="4" a="1"/>
  <c r="CB450" i="4" s="1"/>
  <c r="CA450" i="4" a="1"/>
  <c r="CA450" i="4" s="1"/>
  <c r="BZ450" i="4" a="1"/>
  <c r="BZ450" i="4" s="1"/>
  <c r="BY450" i="4" a="1"/>
  <c r="BY450" i="4" s="1"/>
  <c r="BX450" i="4"/>
  <c r="BW450" i="4" a="1"/>
  <c r="BW450" i="4" s="1"/>
  <c r="BV450" i="4"/>
  <c r="BU450" i="4" a="1"/>
  <c r="BU450" i="4" s="1"/>
  <c r="BT450" i="4" a="1"/>
  <c r="BT450" i="4" s="1"/>
  <c r="BS450" i="4"/>
  <c r="BR450" i="4" a="1"/>
  <c r="BR450" i="4" s="1"/>
  <c r="BQ450" i="4" a="1"/>
  <c r="BQ450" i="4" s="1"/>
  <c r="BP450" i="4" a="1"/>
  <c r="BP450" i="4" s="1"/>
  <c r="BO450" i="4" a="1"/>
  <c r="BO450" i="4" s="1"/>
  <c r="BN450" i="4" a="1"/>
  <c r="BN450" i="4" s="1"/>
  <c r="BM450" i="4" a="1"/>
  <c r="BM450" i="4" s="1"/>
  <c r="BL450" i="4" a="1"/>
  <c r="BL450" i="4" s="1"/>
  <c r="BK450" i="4"/>
  <c r="BJ450" i="4"/>
  <c r="BI450" i="4" a="1"/>
  <c r="BI450" i="4" s="1"/>
  <c r="BH450" i="4"/>
  <c r="BG450" i="4"/>
  <c r="BF450" i="4"/>
  <c r="BE450" i="4"/>
  <c r="BD450" i="4"/>
  <c r="AX450" i="4"/>
  <c r="AW450" i="4"/>
  <c r="AV450" i="4" a="1"/>
  <c r="AV450" i="4" s="1"/>
  <c r="AU450" i="4"/>
  <c r="AT450" i="4"/>
  <c r="AS450" i="4"/>
  <c r="AR450" i="4"/>
  <c r="AQ450" i="4" a="1"/>
  <c r="AQ450" i="4" s="1"/>
  <c r="AO450" i="4"/>
  <c r="AN450" i="4" a="1"/>
  <c r="AN450" i="4" s="1"/>
  <c r="AM450" i="4"/>
  <c r="AL450" i="4"/>
  <c r="AK450" i="4" a="1"/>
  <c r="AK450" i="4" s="1"/>
  <c r="AJ450" i="4"/>
  <c r="AI450" i="4"/>
  <c r="AG450" i="4"/>
  <c r="AF450" i="4"/>
  <c r="AE450" i="4"/>
  <c r="AD450" i="4"/>
  <c r="AC450" i="4"/>
  <c r="AA450" i="4"/>
  <c r="Y450" i="4"/>
  <c r="W450" i="4"/>
  <c r="V450" i="4"/>
  <c r="U450" i="4"/>
  <c r="R450" i="4"/>
  <c r="Q450" i="4"/>
  <c r="P450" i="4"/>
  <c r="O450" i="4"/>
  <c r="N450" i="4"/>
  <c r="M450" i="4"/>
  <c r="K450" i="4"/>
  <c r="J450" i="4"/>
  <c r="L450" i="4" s="1"/>
  <c r="CE449" i="4"/>
  <c r="CD449" i="4" a="1"/>
  <c r="CD449" i="4" s="1"/>
  <c r="CC449" i="4" a="1"/>
  <c r="CC449" i="4" s="1"/>
  <c r="CB449" i="4" a="1"/>
  <c r="CB449" i="4" s="1"/>
  <c r="CA449" i="4" a="1"/>
  <c r="CA449" i="4" s="1"/>
  <c r="BZ449" i="4" a="1"/>
  <c r="BZ449" i="4" s="1"/>
  <c r="BY449" i="4" a="1"/>
  <c r="BY449" i="4" s="1"/>
  <c r="BX449" i="4"/>
  <c r="BW449" i="4" a="1"/>
  <c r="BW449" i="4" s="1"/>
  <c r="BV449" i="4"/>
  <c r="BU449" i="4" a="1"/>
  <c r="BU449" i="4" s="1"/>
  <c r="BT449" i="4" a="1"/>
  <c r="BT449" i="4" s="1"/>
  <c r="BS449" i="4"/>
  <c r="BR449" i="4" a="1"/>
  <c r="BR449" i="4" s="1"/>
  <c r="BQ449" i="4" a="1"/>
  <c r="BQ449" i="4" s="1"/>
  <c r="BP449" i="4" a="1"/>
  <c r="BP449" i="4" s="1"/>
  <c r="BO449" i="4" a="1"/>
  <c r="BO449" i="4" s="1"/>
  <c r="BN449" i="4" a="1"/>
  <c r="BN449" i="4" s="1"/>
  <c r="BM449" i="4" a="1"/>
  <c r="BM449" i="4" s="1"/>
  <c r="BL449" i="4" a="1"/>
  <c r="BL449" i="4" s="1"/>
  <c r="BK449" i="4"/>
  <c r="BJ449" i="4"/>
  <c r="BI449" i="4" a="1"/>
  <c r="BI449" i="4" s="1"/>
  <c r="BH449" i="4"/>
  <c r="BG449" i="4"/>
  <c r="BF449" i="4"/>
  <c r="BE449" i="4"/>
  <c r="BD449" i="4"/>
  <c r="AX449" i="4"/>
  <c r="AW449" i="4"/>
  <c r="AV449" i="4" a="1"/>
  <c r="AV449" i="4" s="1"/>
  <c r="AU449" i="4"/>
  <c r="AT449" i="4"/>
  <c r="AS449" i="4"/>
  <c r="AR449" i="4"/>
  <c r="AQ449" i="4" a="1"/>
  <c r="AQ449" i="4" s="1"/>
  <c r="AO449" i="4"/>
  <c r="AN449" i="4" a="1"/>
  <c r="AN449" i="4" s="1"/>
  <c r="AM449" i="4"/>
  <c r="AL449" i="4"/>
  <c r="AK449" i="4" a="1"/>
  <c r="AK449" i="4" s="1"/>
  <c r="AJ449" i="4"/>
  <c r="AI449" i="4"/>
  <c r="AG449" i="4"/>
  <c r="AF449" i="4"/>
  <c r="AE449" i="4"/>
  <c r="AD449" i="4"/>
  <c r="AC449" i="4"/>
  <c r="AA449" i="4"/>
  <c r="Y449" i="4"/>
  <c r="W449" i="4"/>
  <c r="V449" i="4"/>
  <c r="U449" i="4"/>
  <c r="R449" i="4"/>
  <c r="Q449" i="4"/>
  <c r="P449" i="4"/>
  <c r="O449" i="4"/>
  <c r="N449" i="4"/>
  <c r="M449" i="4"/>
  <c r="K449" i="4"/>
  <c r="J449" i="4"/>
  <c r="L449" i="4" s="1"/>
  <c r="CE448" i="4"/>
  <c r="CD448" i="4" a="1"/>
  <c r="CD448" i="4" s="1"/>
  <c r="CC448" i="4" a="1"/>
  <c r="CC448" i="4" s="1"/>
  <c r="CB448" i="4" a="1"/>
  <c r="CB448" i="4" s="1"/>
  <c r="CA448" i="4" a="1"/>
  <c r="CA448" i="4" s="1"/>
  <c r="BZ448" i="4" a="1"/>
  <c r="BZ448" i="4" s="1"/>
  <c r="BY448" i="4" a="1"/>
  <c r="BY448" i="4" s="1"/>
  <c r="BX448" i="4"/>
  <c r="BW448" i="4" a="1"/>
  <c r="BW448" i="4" s="1"/>
  <c r="BV448" i="4"/>
  <c r="BU448" i="4" a="1"/>
  <c r="BU448" i="4" s="1"/>
  <c r="BT448" i="4" a="1"/>
  <c r="BT448" i="4" s="1"/>
  <c r="BS448" i="4"/>
  <c r="BR448" i="4" a="1"/>
  <c r="BR448" i="4" s="1"/>
  <c r="BQ448" i="4" a="1"/>
  <c r="BQ448" i="4" s="1"/>
  <c r="BP448" i="4" a="1"/>
  <c r="BP448" i="4" s="1"/>
  <c r="BO448" i="4" a="1"/>
  <c r="BO448" i="4" s="1"/>
  <c r="BN448" i="4" a="1"/>
  <c r="BN448" i="4" s="1"/>
  <c r="BM448" i="4" a="1"/>
  <c r="BM448" i="4" s="1"/>
  <c r="BL448" i="4" a="1"/>
  <c r="BL448" i="4" s="1"/>
  <c r="BK448" i="4"/>
  <c r="BJ448" i="4"/>
  <c r="BI448" i="4" a="1"/>
  <c r="BI448" i="4" s="1"/>
  <c r="BH448" i="4"/>
  <c r="BG448" i="4"/>
  <c r="BF448" i="4"/>
  <c r="BE448" i="4"/>
  <c r="BD448" i="4"/>
  <c r="AX448" i="4"/>
  <c r="AW448" i="4"/>
  <c r="AV448" i="4" a="1"/>
  <c r="AV448" i="4" s="1"/>
  <c r="AU448" i="4"/>
  <c r="AT448" i="4"/>
  <c r="AS448" i="4"/>
  <c r="AR448" i="4"/>
  <c r="AQ448" i="4" a="1"/>
  <c r="AQ448" i="4" s="1"/>
  <c r="AO448" i="4"/>
  <c r="AN448" i="4" a="1"/>
  <c r="AN448" i="4" s="1"/>
  <c r="AM448" i="4"/>
  <c r="AL448" i="4"/>
  <c r="AK448" i="4" a="1"/>
  <c r="AK448" i="4" s="1"/>
  <c r="AJ448" i="4"/>
  <c r="AI448" i="4"/>
  <c r="AG448" i="4"/>
  <c r="AF448" i="4"/>
  <c r="AE448" i="4"/>
  <c r="AD448" i="4"/>
  <c r="AC448" i="4"/>
  <c r="AA448" i="4"/>
  <c r="Y448" i="4"/>
  <c r="W448" i="4"/>
  <c r="V448" i="4"/>
  <c r="U448" i="4"/>
  <c r="R448" i="4"/>
  <c r="Q448" i="4"/>
  <c r="P448" i="4"/>
  <c r="O448" i="4"/>
  <c r="N448" i="4"/>
  <c r="M448" i="4"/>
  <c r="K448" i="4"/>
  <c r="J448" i="4"/>
  <c r="L448" i="4" s="1"/>
  <c r="CE447" i="4"/>
  <c r="CD447" i="4" a="1"/>
  <c r="CD447" i="4" s="1"/>
  <c r="CC447" i="4" a="1"/>
  <c r="CC447" i="4" s="1"/>
  <c r="CB447" i="4" a="1"/>
  <c r="CB447" i="4" s="1"/>
  <c r="CA447" i="4" a="1"/>
  <c r="CA447" i="4" s="1"/>
  <c r="BZ447" i="4" a="1"/>
  <c r="BZ447" i="4" s="1"/>
  <c r="BY447" i="4" a="1"/>
  <c r="BY447" i="4" s="1"/>
  <c r="BX447" i="4"/>
  <c r="BW447" i="4" a="1"/>
  <c r="BW447" i="4" s="1"/>
  <c r="BV447" i="4"/>
  <c r="BU447" i="4" a="1"/>
  <c r="BU447" i="4" s="1"/>
  <c r="BT447" i="4" a="1"/>
  <c r="BT447" i="4" s="1"/>
  <c r="BS447" i="4"/>
  <c r="BR447" i="4" a="1"/>
  <c r="BR447" i="4" s="1"/>
  <c r="BQ447" i="4" a="1"/>
  <c r="BQ447" i="4" s="1"/>
  <c r="BP447" i="4" a="1"/>
  <c r="BP447" i="4" s="1"/>
  <c r="BO447" i="4" a="1"/>
  <c r="BO447" i="4" s="1"/>
  <c r="BN447" i="4" a="1"/>
  <c r="BN447" i="4" s="1"/>
  <c r="BM447" i="4" a="1"/>
  <c r="BM447" i="4" s="1"/>
  <c r="BL447" i="4" a="1"/>
  <c r="BL447" i="4" s="1"/>
  <c r="BK447" i="4"/>
  <c r="BJ447" i="4"/>
  <c r="BI447" i="4" a="1"/>
  <c r="BI447" i="4" s="1"/>
  <c r="BH447" i="4"/>
  <c r="BG447" i="4"/>
  <c r="BF447" i="4"/>
  <c r="BE447" i="4"/>
  <c r="BD447" i="4"/>
  <c r="AX447" i="4"/>
  <c r="AW447" i="4"/>
  <c r="AV447" i="4" a="1"/>
  <c r="AV447" i="4" s="1"/>
  <c r="AU447" i="4"/>
  <c r="AT447" i="4"/>
  <c r="AS447" i="4"/>
  <c r="AR447" i="4"/>
  <c r="AQ447" i="4" a="1"/>
  <c r="AQ447" i="4" s="1"/>
  <c r="AO447" i="4"/>
  <c r="AN447" i="4" a="1"/>
  <c r="AN447" i="4" s="1"/>
  <c r="AM447" i="4"/>
  <c r="AL447" i="4"/>
  <c r="AK447" i="4" a="1"/>
  <c r="AK447" i="4" s="1"/>
  <c r="AJ447" i="4"/>
  <c r="AI447" i="4"/>
  <c r="AG447" i="4"/>
  <c r="AF447" i="4"/>
  <c r="AE447" i="4"/>
  <c r="AD447" i="4"/>
  <c r="AC447" i="4"/>
  <c r="AA447" i="4"/>
  <c r="Y447" i="4"/>
  <c r="W447" i="4"/>
  <c r="V447" i="4"/>
  <c r="U447" i="4"/>
  <c r="R447" i="4"/>
  <c r="Q447" i="4"/>
  <c r="P447" i="4"/>
  <c r="O447" i="4"/>
  <c r="N447" i="4"/>
  <c r="M447" i="4"/>
  <c r="K447" i="4"/>
  <c r="J447" i="4"/>
  <c r="L447" i="4" s="1"/>
  <c r="CE446" i="4"/>
  <c r="CD446" i="4" a="1"/>
  <c r="CD446" i="4" s="1"/>
  <c r="CC446" i="4" a="1"/>
  <c r="CC446" i="4" s="1"/>
  <c r="CB446" i="4" a="1"/>
  <c r="CB446" i="4" s="1"/>
  <c r="CA446" i="4" a="1"/>
  <c r="CA446" i="4" s="1"/>
  <c r="BZ446" i="4" a="1"/>
  <c r="BZ446" i="4" s="1"/>
  <c r="BY446" i="4" a="1"/>
  <c r="BY446" i="4" s="1"/>
  <c r="BX446" i="4"/>
  <c r="BW446" i="4" a="1"/>
  <c r="BW446" i="4" s="1"/>
  <c r="BV446" i="4"/>
  <c r="BU446" i="4" a="1"/>
  <c r="BU446" i="4" s="1"/>
  <c r="BT446" i="4" a="1"/>
  <c r="BT446" i="4" s="1"/>
  <c r="BS446" i="4"/>
  <c r="BR446" i="4" a="1"/>
  <c r="BR446" i="4" s="1"/>
  <c r="BQ446" i="4" a="1"/>
  <c r="BQ446" i="4" s="1"/>
  <c r="BP446" i="4" a="1"/>
  <c r="BP446" i="4" s="1"/>
  <c r="BO446" i="4" a="1"/>
  <c r="BO446" i="4" s="1"/>
  <c r="BN446" i="4" a="1"/>
  <c r="BN446" i="4" s="1"/>
  <c r="BM446" i="4" a="1"/>
  <c r="BM446" i="4" s="1"/>
  <c r="BL446" i="4" a="1"/>
  <c r="BL446" i="4" s="1"/>
  <c r="BK446" i="4"/>
  <c r="BJ446" i="4"/>
  <c r="BI446" i="4" a="1"/>
  <c r="BI446" i="4" s="1"/>
  <c r="BH446" i="4"/>
  <c r="BG446" i="4"/>
  <c r="BF446" i="4"/>
  <c r="BE446" i="4"/>
  <c r="BD446" i="4"/>
  <c r="AX446" i="4"/>
  <c r="AW446" i="4"/>
  <c r="AV446" i="4" a="1"/>
  <c r="AV446" i="4" s="1"/>
  <c r="AU446" i="4"/>
  <c r="AT446" i="4"/>
  <c r="AS446" i="4"/>
  <c r="AR446" i="4"/>
  <c r="AQ446" i="4" a="1"/>
  <c r="AQ446" i="4" s="1"/>
  <c r="AO446" i="4"/>
  <c r="AN446" i="4" a="1"/>
  <c r="AN446" i="4" s="1"/>
  <c r="AM446" i="4"/>
  <c r="AL446" i="4"/>
  <c r="AK446" i="4" a="1"/>
  <c r="AK446" i="4" s="1"/>
  <c r="AJ446" i="4"/>
  <c r="AI446" i="4"/>
  <c r="AG446" i="4"/>
  <c r="AF446" i="4"/>
  <c r="AE446" i="4"/>
  <c r="AD446" i="4"/>
  <c r="AC446" i="4"/>
  <c r="AA446" i="4"/>
  <c r="Y446" i="4"/>
  <c r="W446" i="4"/>
  <c r="V446" i="4"/>
  <c r="U446" i="4"/>
  <c r="R446" i="4"/>
  <c r="Q446" i="4"/>
  <c r="P446" i="4"/>
  <c r="O446" i="4"/>
  <c r="N446" i="4"/>
  <c r="M446" i="4"/>
  <c r="K446" i="4"/>
  <c r="J446" i="4"/>
  <c r="L446" i="4" s="1"/>
  <c r="CE445" i="4"/>
  <c r="CD445" i="4" a="1"/>
  <c r="CD445" i="4" s="1"/>
  <c r="CC445" i="4" a="1"/>
  <c r="CC445" i="4" s="1"/>
  <c r="CB445" i="4" a="1"/>
  <c r="CB445" i="4" s="1"/>
  <c r="CA445" i="4" a="1"/>
  <c r="CA445" i="4" s="1"/>
  <c r="BZ445" i="4" a="1"/>
  <c r="BZ445" i="4" s="1"/>
  <c r="BY445" i="4" a="1"/>
  <c r="BY445" i="4" s="1"/>
  <c r="BX445" i="4"/>
  <c r="BW445" i="4" a="1"/>
  <c r="BW445" i="4" s="1"/>
  <c r="BV445" i="4"/>
  <c r="BU445" i="4" a="1"/>
  <c r="BU445" i="4" s="1"/>
  <c r="BT445" i="4" a="1"/>
  <c r="BT445" i="4" s="1"/>
  <c r="BS445" i="4"/>
  <c r="BR445" i="4" a="1"/>
  <c r="BR445" i="4" s="1"/>
  <c r="BQ445" i="4" a="1"/>
  <c r="BQ445" i="4" s="1"/>
  <c r="BP445" i="4" a="1"/>
  <c r="BP445" i="4" s="1"/>
  <c r="BO445" i="4" a="1"/>
  <c r="BO445" i="4" s="1"/>
  <c r="BN445" i="4" a="1"/>
  <c r="BN445" i="4" s="1"/>
  <c r="BM445" i="4" a="1"/>
  <c r="BM445" i="4" s="1"/>
  <c r="BL445" i="4" a="1"/>
  <c r="BL445" i="4" s="1"/>
  <c r="BK445" i="4"/>
  <c r="BJ445" i="4"/>
  <c r="BI445" i="4" a="1"/>
  <c r="BI445" i="4" s="1"/>
  <c r="BH445" i="4"/>
  <c r="BG445" i="4"/>
  <c r="BF445" i="4"/>
  <c r="BE445" i="4"/>
  <c r="BD445" i="4"/>
  <c r="AX445" i="4"/>
  <c r="AW445" i="4"/>
  <c r="AV445" i="4" a="1"/>
  <c r="AV445" i="4" s="1"/>
  <c r="AU445" i="4"/>
  <c r="AT445" i="4"/>
  <c r="AS445" i="4"/>
  <c r="AR445" i="4"/>
  <c r="AQ445" i="4" a="1"/>
  <c r="AQ445" i="4" s="1"/>
  <c r="AO445" i="4"/>
  <c r="AN445" i="4" a="1"/>
  <c r="AN445" i="4" s="1"/>
  <c r="AM445" i="4"/>
  <c r="AL445" i="4"/>
  <c r="AK445" i="4" a="1"/>
  <c r="AK445" i="4" s="1"/>
  <c r="AJ445" i="4"/>
  <c r="AI445" i="4"/>
  <c r="AG445" i="4"/>
  <c r="AF445" i="4"/>
  <c r="AE445" i="4"/>
  <c r="AD445" i="4"/>
  <c r="AC445" i="4"/>
  <c r="AA445" i="4"/>
  <c r="Y445" i="4"/>
  <c r="W445" i="4"/>
  <c r="V445" i="4"/>
  <c r="U445" i="4"/>
  <c r="R445" i="4"/>
  <c r="Q445" i="4"/>
  <c r="P445" i="4"/>
  <c r="O445" i="4"/>
  <c r="N445" i="4"/>
  <c r="M445" i="4"/>
  <c r="K445" i="4"/>
  <c r="J445" i="4"/>
  <c r="L445" i="4" s="1"/>
  <c r="CE444" i="4"/>
  <c r="CD444" i="4" a="1"/>
  <c r="CD444" i="4" s="1"/>
  <c r="CC444" i="4" a="1"/>
  <c r="CC444" i="4" s="1"/>
  <c r="CB444" i="4" a="1"/>
  <c r="CB444" i="4" s="1"/>
  <c r="CA444" i="4" a="1"/>
  <c r="CA444" i="4" s="1"/>
  <c r="BZ444" i="4" a="1"/>
  <c r="BZ444" i="4" s="1"/>
  <c r="BY444" i="4" a="1"/>
  <c r="BY444" i="4" s="1"/>
  <c r="BX444" i="4"/>
  <c r="BW444" i="4" a="1"/>
  <c r="BW444" i="4" s="1"/>
  <c r="BV444" i="4"/>
  <c r="BU444" i="4" a="1"/>
  <c r="BU444" i="4" s="1"/>
  <c r="BT444" i="4" a="1"/>
  <c r="BT444" i="4" s="1"/>
  <c r="BS444" i="4"/>
  <c r="BR444" i="4" a="1"/>
  <c r="BR444" i="4" s="1"/>
  <c r="BQ444" i="4" a="1"/>
  <c r="BQ444" i="4" s="1"/>
  <c r="BP444" i="4" a="1"/>
  <c r="BP444" i="4" s="1"/>
  <c r="BO444" i="4" a="1"/>
  <c r="BO444" i="4" s="1"/>
  <c r="BN444" i="4" a="1"/>
  <c r="BN444" i="4" s="1"/>
  <c r="BM444" i="4" a="1"/>
  <c r="BM444" i="4" s="1"/>
  <c r="BL444" i="4" a="1"/>
  <c r="BL444" i="4" s="1"/>
  <c r="BK444" i="4"/>
  <c r="BJ444" i="4"/>
  <c r="BI444" i="4" a="1"/>
  <c r="BI444" i="4" s="1"/>
  <c r="BH444" i="4"/>
  <c r="BG444" i="4"/>
  <c r="BF444" i="4"/>
  <c r="BE444" i="4"/>
  <c r="BD444" i="4"/>
  <c r="AX444" i="4"/>
  <c r="AW444" i="4"/>
  <c r="AV444" i="4" a="1"/>
  <c r="AV444" i="4" s="1"/>
  <c r="AU444" i="4"/>
  <c r="AT444" i="4"/>
  <c r="AS444" i="4"/>
  <c r="AR444" i="4"/>
  <c r="AQ444" i="4" a="1"/>
  <c r="AQ444" i="4" s="1"/>
  <c r="AO444" i="4"/>
  <c r="AN444" i="4" a="1"/>
  <c r="AN444" i="4" s="1"/>
  <c r="AM444" i="4"/>
  <c r="AL444" i="4"/>
  <c r="AK444" i="4" a="1"/>
  <c r="AK444" i="4" s="1"/>
  <c r="AJ444" i="4"/>
  <c r="AI444" i="4"/>
  <c r="AG444" i="4"/>
  <c r="AF444" i="4"/>
  <c r="AE444" i="4"/>
  <c r="AD444" i="4"/>
  <c r="AC444" i="4"/>
  <c r="AA444" i="4"/>
  <c r="Y444" i="4"/>
  <c r="W444" i="4"/>
  <c r="V444" i="4"/>
  <c r="U444" i="4"/>
  <c r="R444" i="4"/>
  <c r="Q444" i="4"/>
  <c r="P444" i="4"/>
  <c r="O444" i="4"/>
  <c r="N444" i="4"/>
  <c r="M444" i="4"/>
  <c r="K444" i="4"/>
  <c r="J444" i="4"/>
  <c r="L444" i="4" s="1"/>
  <c r="CE443" i="4"/>
  <c r="CD443" i="4" a="1"/>
  <c r="CD443" i="4" s="1"/>
  <c r="CC443" i="4" a="1"/>
  <c r="CC443" i="4" s="1"/>
  <c r="CB443" i="4" a="1"/>
  <c r="CB443" i="4" s="1"/>
  <c r="CA443" i="4" a="1"/>
  <c r="CA443" i="4" s="1"/>
  <c r="BZ443" i="4" a="1"/>
  <c r="BZ443" i="4" s="1"/>
  <c r="BY443" i="4" a="1"/>
  <c r="BY443" i="4" s="1"/>
  <c r="BX443" i="4"/>
  <c r="BW443" i="4" a="1"/>
  <c r="BW443" i="4" s="1"/>
  <c r="BV443" i="4"/>
  <c r="BU443" i="4" a="1"/>
  <c r="BU443" i="4" s="1"/>
  <c r="BT443" i="4" a="1"/>
  <c r="BT443" i="4" s="1"/>
  <c r="BS443" i="4"/>
  <c r="BR443" i="4" a="1"/>
  <c r="BR443" i="4" s="1"/>
  <c r="BQ443" i="4" a="1"/>
  <c r="BQ443" i="4" s="1"/>
  <c r="BP443" i="4" a="1"/>
  <c r="BP443" i="4" s="1"/>
  <c r="BO443" i="4" a="1"/>
  <c r="BO443" i="4" s="1"/>
  <c r="BN443" i="4" a="1"/>
  <c r="BN443" i="4" s="1"/>
  <c r="BM443" i="4" a="1"/>
  <c r="BM443" i="4" s="1"/>
  <c r="BL443" i="4" a="1"/>
  <c r="BL443" i="4" s="1"/>
  <c r="BK443" i="4"/>
  <c r="BJ443" i="4"/>
  <c r="BI443" i="4" a="1"/>
  <c r="BI443" i="4" s="1"/>
  <c r="BH443" i="4"/>
  <c r="BG443" i="4"/>
  <c r="BF443" i="4"/>
  <c r="BE443" i="4"/>
  <c r="BD443" i="4"/>
  <c r="AX443" i="4"/>
  <c r="AW443" i="4"/>
  <c r="AV443" i="4" a="1"/>
  <c r="AV443" i="4" s="1"/>
  <c r="AU443" i="4"/>
  <c r="AT443" i="4"/>
  <c r="AS443" i="4"/>
  <c r="AR443" i="4"/>
  <c r="AQ443" i="4" a="1"/>
  <c r="AQ443" i="4" s="1"/>
  <c r="AO443" i="4"/>
  <c r="AN443" i="4" a="1"/>
  <c r="AN443" i="4" s="1"/>
  <c r="AM443" i="4"/>
  <c r="AL443" i="4"/>
  <c r="AK443" i="4" a="1"/>
  <c r="AK443" i="4" s="1"/>
  <c r="AJ443" i="4"/>
  <c r="AI443" i="4"/>
  <c r="AG443" i="4"/>
  <c r="AF443" i="4"/>
  <c r="AE443" i="4"/>
  <c r="AD443" i="4"/>
  <c r="AC443" i="4"/>
  <c r="AA443" i="4"/>
  <c r="Y443" i="4"/>
  <c r="W443" i="4"/>
  <c r="V443" i="4"/>
  <c r="U443" i="4"/>
  <c r="R443" i="4"/>
  <c r="Q443" i="4"/>
  <c r="P443" i="4"/>
  <c r="O443" i="4"/>
  <c r="N443" i="4"/>
  <c r="M443" i="4"/>
  <c r="K443" i="4"/>
  <c r="J443" i="4"/>
  <c r="L443" i="4" s="1"/>
  <c r="CE442" i="4"/>
  <c r="CD442" i="4" a="1"/>
  <c r="CD442" i="4" s="1"/>
  <c r="CC442" i="4" a="1"/>
  <c r="CC442" i="4" s="1"/>
  <c r="CB442" i="4" a="1"/>
  <c r="CB442" i="4" s="1"/>
  <c r="CA442" i="4" a="1"/>
  <c r="CA442" i="4" s="1"/>
  <c r="BZ442" i="4" a="1"/>
  <c r="BZ442" i="4" s="1"/>
  <c r="BY442" i="4" a="1"/>
  <c r="BY442" i="4" s="1"/>
  <c r="BX442" i="4"/>
  <c r="BW442" i="4" a="1"/>
  <c r="BW442" i="4" s="1"/>
  <c r="BV442" i="4"/>
  <c r="BU442" i="4" a="1"/>
  <c r="BU442" i="4" s="1"/>
  <c r="BT442" i="4" a="1"/>
  <c r="BT442" i="4" s="1"/>
  <c r="BS442" i="4"/>
  <c r="BR442" i="4" a="1"/>
  <c r="BR442" i="4" s="1"/>
  <c r="BQ442" i="4" a="1"/>
  <c r="BQ442" i="4" s="1"/>
  <c r="BP442" i="4" a="1"/>
  <c r="BP442" i="4" s="1"/>
  <c r="BO442" i="4" a="1"/>
  <c r="BO442" i="4" s="1"/>
  <c r="BN442" i="4" a="1"/>
  <c r="BN442" i="4" s="1"/>
  <c r="BM442" i="4" a="1"/>
  <c r="BM442" i="4" s="1"/>
  <c r="BL442" i="4" a="1"/>
  <c r="BL442" i="4" s="1"/>
  <c r="BK442" i="4"/>
  <c r="BJ442" i="4"/>
  <c r="BI442" i="4" a="1"/>
  <c r="BI442" i="4" s="1"/>
  <c r="BH442" i="4"/>
  <c r="BG442" i="4"/>
  <c r="BF442" i="4"/>
  <c r="BE442" i="4"/>
  <c r="BD442" i="4"/>
  <c r="AX442" i="4"/>
  <c r="AW442" i="4"/>
  <c r="AV442" i="4" a="1"/>
  <c r="AV442" i="4" s="1"/>
  <c r="AU442" i="4"/>
  <c r="AT442" i="4"/>
  <c r="AS442" i="4"/>
  <c r="AR442" i="4"/>
  <c r="AQ442" i="4" a="1"/>
  <c r="AQ442" i="4" s="1"/>
  <c r="AO442" i="4"/>
  <c r="AN442" i="4" a="1"/>
  <c r="AN442" i="4" s="1"/>
  <c r="AM442" i="4"/>
  <c r="AL442" i="4"/>
  <c r="AK442" i="4" a="1"/>
  <c r="AK442" i="4" s="1"/>
  <c r="AJ442" i="4"/>
  <c r="AI442" i="4"/>
  <c r="AG442" i="4"/>
  <c r="AF442" i="4"/>
  <c r="AE442" i="4"/>
  <c r="AD442" i="4"/>
  <c r="AC442" i="4"/>
  <c r="AA442" i="4"/>
  <c r="Y442" i="4"/>
  <c r="W442" i="4"/>
  <c r="V442" i="4"/>
  <c r="U442" i="4"/>
  <c r="R442" i="4"/>
  <c r="Q442" i="4"/>
  <c r="P442" i="4"/>
  <c r="O442" i="4"/>
  <c r="N442" i="4"/>
  <c r="M442" i="4"/>
  <c r="K442" i="4"/>
  <c r="J442" i="4"/>
  <c r="L442" i="4" s="1"/>
  <c r="CE441" i="4"/>
  <c r="CD441" i="4" a="1"/>
  <c r="CD441" i="4" s="1"/>
  <c r="CC441" i="4" a="1"/>
  <c r="CC441" i="4" s="1"/>
  <c r="CB441" i="4" a="1"/>
  <c r="CB441" i="4" s="1"/>
  <c r="CA441" i="4" a="1"/>
  <c r="CA441" i="4" s="1"/>
  <c r="BZ441" i="4" a="1"/>
  <c r="BZ441" i="4" s="1"/>
  <c r="BY441" i="4" a="1"/>
  <c r="BY441" i="4" s="1"/>
  <c r="BX441" i="4"/>
  <c r="BW441" i="4" a="1"/>
  <c r="BW441" i="4" s="1"/>
  <c r="BV441" i="4"/>
  <c r="BU441" i="4" a="1"/>
  <c r="BU441" i="4" s="1"/>
  <c r="BT441" i="4" a="1"/>
  <c r="BT441" i="4" s="1"/>
  <c r="BS441" i="4"/>
  <c r="BR441" i="4" a="1"/>
  <c r="BR441" i="4" s="1"/>
  <c r="BQ441" i="4" a="1"/>
  <c r="BQ441" i="4" s="1"/>
  <c r="BP441" i="4" a="1"/>
  <c r="BP441" i="4" s="1"/>
  <c r="BO441" i="4" a="1"/>
  <c r="BO441" i="4" s="1"/>
  <c r="BN441" i="4" a="1"/>
  <c r="BN441" i="4" s="1"/>
  <c r="BM441" i="4" a="1"/>
  <c r="BM441" i="4" s="1"/>
  <c r="BL441" i="4" a="1"/>
  <c r="BL441" i="4" s="1"/>
  <c r="BK441" i="4"/>
  <c r="BJ441" i="4"/>
  <c r="BI441" i="4" a="1"/>
  <c r="BI441" i="4" s="1"/>
  <c r="BH441" i="4"/>
  <c r="BG441" i="4"/>
  <c r="BF441" i="4"/>
  <c r="BE441" i="4"/>
  <c r="BD441" i="4"/>
  <c r="AX441" i="4"/>
  <c r="AW441" i="4"/>
  <c r="AV441" i="4" a="1"/>
  <c r="AV441" i="4" s="1"/>
  <c r="AU441" i="4"/>
  <c r="AT441" i="4"/>
  <c r="AS441" i="4"/>
  <c r="AR441" i="4"/>
  <c r="AQ441" i="4" a="1"/>
  <c r="AQ441" i="4" s="1"/>
  <c r="AO441" i="4"/>
  <c r="AN441" i="4" a="1"/>
  <c r="AN441" i="4" s="1"/>
  <c r="AM441" i="4"/>
  <c r="AL441" i="4"/>
  <c r="AK441" i="4" a="1"/>
  <c r="AK441" i="4" s="1"/>
  <c r="AJ441" i="4"/>
  <c r="AI441" i="4"/>
  <c r="AG441" i="4"/>
  <c r="AF441" i="4"/>
  <c r="AE441" i="4"/>
  <c r="AD441" i="4"/>
  <c r="AC441" i="4"/>
  <c r="AA441" i="4"/>
  <c r="Y441" i="4"/>
  <c r="W441" i="4"/>
  <c r="V441" i="4"/>
  <c r="U441" i="4"/>
  <c r="R441" i="4"/>
  <c r="Q441" i="4"/>
  <c r="P441" i="4"/>
  <c r="O441" i="4"/>
  <c r="N441" i="4"/>
  <c r="M441" i="4"/>
  <c r="K441" i="4"/>
  <c r="J441" i="4"/>
  <c r="L441" i="4" s="1"/>
  <c r="CE440" i="4"/>
  <c r="CD440" i="4" a="1"/>
  <c r="CD440" i="4" s="1"/>
  <c r="CC440" i="4" a="1"/>
  <c r="CC440" i="4" s="1"/>
  <c r="CB440" i="4" a="1"/>
  <c r="CB440" i="4" s="1"/>
  <c r="CA440" i="4" a="1"/>
  <c r="CA440" i="4" s="1"/>
  <c r="BZ440" i="4" a="1"/>
  <c r="BZ440" i="4" s="1"/>
  <c r="BY440" i="4" a="1"/>
  <c r="BY440" i="4" s="1"/>
  <c r="BX440" i="4"/>
  <c r="BW440" i="4" a="1"/>
  <c r="BW440" i="4" s="1"/>
  <c r="BV440" i="4"/>
  <c r="BU440" i="4" a="1"/>
  <c r="BU440" i="4" s="1"/>
  <c r="BT440" i="4" a="1"/>
  <c r="BT440" i="4" s="1"/>
  <c r="BS440" i="4"/>
  <c r="BR440" i="4" a="1"/>
  <c r="BR440" i="4" s="1"/>
  <c r="BQ440" i="4" a="1"/>
  <c r="BQ440" i="4" s="1"/>
  <c r="BP440" i="4" a="1"/>
  <c r="BP440" i="4" s="1"/>
  <c r="BO440" i="4" a="1"/>
  <c r="BO440" i="4" s="1"/>
  <c r="BN440" i="4" a="1"/>
  <c r="BN440" i="4" s="1"/>
  <c r="BM440" i="4" a="1"/>
  <c r="BM440" i="4" s="1"/>
  <c r="BL440" i="4" a="1"/>
  <c r="BL440" i="4" s="1"/>
  <c r="BK440" i="4"/>
  <c r="BJ440" i="4"/>
  <c r="BI440" i="4" a="1"/>
  <c r="BI440" i="4" s="1"/>
  <c r="BH440" i="4"/>
  <c r="BG440" i="4"/>
  <c r="BF440" i="4"/>
  <c r="BE440" i="4"/>
  <c r="BD440" i="4"/>
  <c r="AX440" i="4"/>
  <c r="AW440" i="4"/>
  <c r="AV440" i="4" a="1"/>
  <c r="AV440" i="4" s="1"/>
  <c r="AU440" i="4"/>
  <c r="AT440" i="4"/>
  <c r="AS440" i="4"/>
  <c r="AR440" i="4"/>
  <c r="AQ440" i="4" a="1"/>
  <c r="AQ440" i="4" s="1"/>
  <c r="AO440" i="4"/>
  <c r="AN440" i="4" a="1"/>
  <c r="AN440" i="4" s="1"/>
  <c r="AM440" i="4"/>
  <c r="AL440" i="4"/>
  <c r="AK440" i="4" a="1"/>
  <c r="AK440" i="4" s="1"/>
  <c r="AJ440" i="4"/>
  <c r="AI440" i="4"/>
  <c r="AG440" i="4"/>
  <c r="AF440" i="4"/>
  <c r="AE440" i="4"/>
  <c r="AD440" i="4"/>
  <c r="AC440" i="4"/>
  <c r="AA440" i="4"/>
  <c r="Y440" i="4"/>
  <c r="W440" i="4"/>
  <c r="V440" i="4"/>
  <c r="U440" i="4"/>
  <c r="R440" i="4"/>
  <c r="Q440" i="4"/>
  <c r="P440" i="4"/>
  <c r="O440" i="4"/>
  <c r="N440" i="4"/>
  <c r="M440" i="4"/>
  <c r="K440" i="4"/>
  <c r="J440" i="4"/>
  <c r="L440" i="4" s="1"/>
  <c r="CE439" i="4"/>
  <c r="CD439" i="4" a="1"/>
  <c r="CD439" i="4" s="1"/>
  <c r="CC439" i="4" a="1"/>
  <c r="CC439" i="4" s="1"/>
  <c r="CB439" i="4" a="1"/>
  <c r="CB439" i="4" s="1"/>
  <c r="CA439" i="4" a="1"/>
  <c r="CA439" i="4" s="1"/>
  <c r="BZ439" i="4" a="1"/>
  <c r="BZ439" i="4" s="1"/>
  <c r="BY439" i="4" a="1"/>
  <c r="BY439" i="4" s="1"/>
  <c r="BX439" i="4"/>
  <c r="BW439" i="4" a="1"/>
  <c r="BW439" i="4" s="1"/>
  <c r="BV439" i="4"/>
  <c r="BU439" i="4" a="1"/>
  <c r="BU439" i="4" s="1"/>
  <c r="BT439" i="4" a="1"/>
  <c r="BT439" i="4" s="1"/>
  <c r="BS439" i="4"/>
  <c r="BR439" i="4" a="1"/>
  <c r="BR439" i="4" s="1"/>
  <c r="BQ439" i="4" a="1"/>
  <c r="BQ439" i="4" s="1"/>
  <c r="BP439" i="4" a="1"/>
  <c r="BP439" i="4" s="1"/>
  <c r="BO439" i="4" a="1"/>
  <c r="BO439" i="4" s="1"/>
  <c r="BN439" i="4" a="1"/>
  <c r="BN439" i="4" s="1"/>
  <c r="BM439" i="4" a="1"/>
  <c r="BM439" i="4" s="1"/>
  <c r="BL439" i="4" a="1"/>
  <c r="BL439" i="4" s="1"/>
  <c r="BK439" i="4"/>
  <c r="BJ439" i="4"/>
  <c r="BI439" i="4" a="1"/>
  <c r="BI439" i="4" s="1"/>
  <c r="BH439" i="4"/>
  <c r="BG439" i="4"/>
  <c r="BF439" i="4"/>
  <c r="BE439" i="4"/>
  <c r="BD439" i="4"/>
  <c r="AX439" i="4"/>
  <c r="AW439" i="4"/>
  <c r="AV439" i="4" a="1"/>
  <c r="AV439" i="4" s="1"/>
  <c r="AU439" i="4"/>
  <c r="AT439" i="4"/>
  <c r="AS439" i="4"/>
  <c r="AR439" i="4"/>
  <c r="AQ439" i="4" a="1"/>
  <c r="AQ439" i="4" s="1"/>
  <c r="AO439" i="4"/>
  <c r="AN439" i="4" a="1"/>
  <c r="AN439" i="4" s="1"/>
  <c r="AM439" i="4"/>
  <c r="AL439" i="4"/>
  <c r="AK439" i="4" a="1"/>
  <c r="AK439" i="4" s="1"/>
  <c r="AJ439" i="4"/>
  <c r="AI439" i="4"/>
  <c r="AG439" i="4"/>
  <c r="AF439" i="4"/>
  <c r="AE439" i="4"/>
  <c r="AD439" i="4"/>
  <c r="AC439" i="4"/>
  <c r="AA439" i="4"/>
  <c r="Y439" i="4"/>
  <c r="W439" i="4"/>
  <c r="V439" i="4"/>
  <c r="U439" i="4"/>
  <c r="R439" i="4"/>
  <c r="Q439" i="4"/>
  <c r="P439" i="4"/>
  <c r="O439" i="4"/>
  <c r="N439" i="4"/>
  <c r="M439" i="4"/>
  <c r="K439" i="4"/>
  <c r="J439" i="4"/>
  <c r="L439" i="4" s="1"/>
  <c r="CE438" i="4"/>
  <c r="CD438" i="4" a="1"/>
  <c r="CD438" i="4" s="1"/>
  <c r="CC438" i="4" a="1"/>
  <c r="CC438" i="4" s="1"/>
  <c r="CB438" i="4" a="1"/>
  <c r="CB438" i="4" s="1"/>
  <c r="CA438" i="4" a="1"/>
  <c r="CA438" i="4" s="1"/>
  <c r="BZ438" i="4" a="1"/>
  <c r="BZ438" i="4" s="1"/>
  <c r="BY438" i="4" a="1"/>
  <c r="BY438" i="4" s="1"/>
  <c r="BX438" i="4"/>
  <c r="BW438" i="4" a="1"/>
  <c r="BW438" i="4" s="1"/>
  <c r="BV438" i="4"/>
  <c r="BU438" i="4" a="1"/>
  <c r="BU438" i="4" s="1"/>
  <c r="BT438" i="4" a="1"/>
  <c r="BT438" i="4" s="1"/>
  <c r="BS438" i="4"/>
  <c r="BR438" i="4" a="1"/>
  <c r="BR438" i="4" s="1"/>
  <c r="BQ438" i="4" a="1"/>
  <c r="BQ438" i="4" s="1"/>
  <c r="BP438" i="4" a="1"/>
  <c r="BP438" i="4" s="1"/>
  <c r="BO438" i="4" a="1"/>
  <c r="BO438" i="4" s="1"/>
  <c r="BN438" i="4" a="1"/>
  <c r="BN438" i="4" s="1"/>
  <c r="BM438" i="4" a="1"/>
  <c r="BM438" i="4" s="1"/>
  <c r="BL438" i="4" a="1"/>
  <c r="BL438" i="4" s="1"/>
  <c r="BK438" i="4"/>
  <c r="BJ438" i="4"/>
  <c r="BI438" i="4" a="1"/>
  <c r="BI438" i="4" s="1"/>
  <c r="BH438" i="4"/>
  <c r="BG438" i="4"/>
  <c r="BF438" i="4"/>
  <c r="BE438" i="4"/>
  <c r="BD438" i="4"/>
  <c r="AX438" i="4"/>
  <c r="AW438" i="4"/>
  <c r="AV438" i="4" a="1"/>
  <c r="AV438" i="4" s="1"/>
  <c r="AU438" i="4"/>
  <c r="AT438" i="4"/>
  <c r="AS438" i="4"/>
  <c r="AR438" i="4"/>
  <c r="AQ438" i="4" a="1"/>
  <c r="AQ438" i="4" s="1"/>
  <c r="AO438" i="4"/>
  <c r="AN438" i="4" a="1"/>
  <c r="AN438" i="4" s="1"/>
  <c r="AM438" i="4"/>
  <c r="AL438" i="4"/>
  <c r="AK438" i="4" a="1"/>
  <c r="AK438" i="4" s="1"/>
  <c r="AJ438" i="4"/>
  <c r="AI438" i="4"/>
  <c r="AG438" i="4"/>
  <c r="AF438" i="4"/>
  <c r="AE438" i="4"/>
  <c r="AD438" i="4"/>
  <c r="AC438" i="4"/>
  <c r="AA438" i="4"/>
  <c r="Y438" i="4"/>
  <c r="W438" i="4"/>
  <c r="V438" i="4"/>
  <c r="U438" i="4"/>
  <c r="R438" i="4"/>
  <c r="Q438" i="4"/>
  <c r="P438" i="4"/>
  <c r="O438" i="4"/>
  <c r="N438" i="4"/>
  <c r="M438" i="4"/>
  <c r="K438" i="4"/>
  <c r="J438" i="4"/>
  <c r="L438" i="4" s="1"/>
  <c r="CE437" i="4"/>
  <c r="CD437" i="4" a="1"/>
  <c r="CD437" i="4" s="1"/>
  <c r="CC437" i="4" a="1"/>
  <c r="CC437" i="4" s="1"/>
  <c r="CB437" i="4" a="1"/>
  <c r="CB437" i="4" s="1"/>
  <c r="CA437" i="4" a="1"/>
  <c r="CA437" i="4" s="1"/>
  <c r="BZ437" i="4" a="1"/>
  <c r="BZ437" i="4" s="1"/>
  <c r="BY437" i="4" a="1"/>
  <c r="BY437" i="4" s="1"/>
  <c r="BX437" i="4"/>
  <c r="BW437" i="4" a="1"/>
  <c r="BW437" i="4" s="1"/>
  <c r="BV437" i="4"/>
  <c r="BU437" i="4" a="1"/>
  <c r="BU437" i="4" s="1"/>
  <c r="BT437" i="4" a="1"/>
  <c r="BT437" i="4" s="1"/>
  <c r="BS437" i="4"/>
  <c r="BR437" i="4" a="1"/>
  <c r="BR437" i="4" s="1"/>
  <c r="BQ437" i="4" a="1"/>
  <c r="BQ437" i="4" s="1"/>
  <c r="BP437" i="4" a="1"/>
  <c r="BP437" i="4" s="1"/>
  <c r="BO437" i="4" a="1"/>
  <c r="BO437" i="4" s="1"/>
  <c r="BN437" i="4" a="1"/>
  <c r="BN437" i="4" s="1"/>
  <c r="BM437" i="4" a="1"/>
  <c r="BM437" i="4" s="1"/>
  <c r="BL437" i="4" a="1"/>
  <c r="BL437" i="4" s="1"/>
  <c r="BK437" i="4"/>
  <c r="BJ437" i="4"/>
  <c r="BI437" i="4" a="1"/>
  <c r="BI437" i="4" s="1"/>
  <c r="BH437" i="4"/>
  <c r="BG437" i="4"/>
  <c r="BF437" i="4"/>
  <c r="BE437" i="4"/>
  <c r="BD437" i="4"/>
  <c r="AX437" i="4"/>
  <c r="AW437" i="4"/>
  <c r="AV437" i="4" a="1"/>
  <c r="AV437" i="4" s="1"/>
  <c r="AU437" i="4"/>
  <c r="AT437" i="4"/>
  <c r="AS437" i="4"/>
  <c r="AR437" i="4"/>
  <c r="AQ437" i="4" a="1"/>
  <c r="AQ437" i="4" s="1"/>
  <c r="AO437" i="4"/>
  <c r="AN437" i="4" a="1"/>
  <c r="AN437" i="4" s="1"/>
  <c r="AM437" i="4"/>
  <c r="AL437" i="4"/>
  <c r="AK437" i="4" a="1"/>
  <c r="AK437" i="4" s="1"/>
  <c r="AJ437" i="4"/>
  <c r="AI437" i="4"/>
  <c r="AG437" i="4"/>
  <c r="AF437" i="4"/>
  <c r="AE437" i="4"/>
  <c r="AD437" i="4"/>
  <c r="AC437" i="4"/>
  <c r="AA437" i="4"/>
  <c r="Y437" i="4"/>
  <c r="W437" i="4"/>
  <c r="V437" i="4"/>
  <c r="U437" i="4"/>
  <c r="R437" i="4"/>
  <c r="Q437" i="4"/>
  <c r="P437" i="4"/>
  <c r="O437" i="4"/>
  <c r="N437" i="4"/>
  <c r="M437" i="4"/>
  <c r="K437" i="4"/>
  <c r="J437" i="4"/>
  <c r="L437" i="4" s="1"/>
  <c r="CE436" i="4"/>
  <c r="CD436" i="4" a="1"/>
  <c r="CD436" i="4" s="1"/>
  <c r="CC436" i="4" a="1"/>
  <c r="CC436" i="4" s="1"/>
  <c r="CB436" i="4" a="1"/>
  <c r="CB436" i="4" s="1"/>
  <c r="CA436" i="4" a="1"/>
  <c r="CA436" i="4" s="1"/>
  <c r="BZ436" i="4" a="1"/>
  <c r="BZ436" i="4" s="1"/>
  <c r="BY436" i="4" a="1"/>
  <c r="BY436" i="4" s="1"/>
  <c r="BX436" i="4"/>
  <c r="BW436" i="4" a="1"/>
  <c r="BW436" i="4" s="1"/>
  <c r="BV436" i="4"/>
  <c r="BU436" i="4" a="1"/>
  <c r="BU436" i="4" s="1"/>
  <c r="BT436" i="4" a="1"/>
  <c r="BT436" i="4" s="1"/>
  <c r="BS436" i="4"/>
  <c r="BR436" i="4" a="1"/>
  <c r="BR436" i="4" s="1"/>
  <c r="BQ436" i="4" a="1"/>
  <c r="BQ436" i="4" s="1"/>
  <c r="BP436" i="4" a="1"/>
  <c r="BP436" i="4" s="1"/>
  <c r="BO436" i="4" a="1"/>
  <c r="BO436" i="4" s="1"/>
  <c r="BN436" i="4" a="1"/>
  <c r="BN436" i="4" s="1"/>
  <c r="BM436" i="4" a="1"/>
  <c r="BM436" i="4" s="1"/>
  <c r="BL436" i="4" a="1"/>
  <c r="BL436" i="4" s="1"/>
  <c r="BK436" i="4"/>
  <c r="BJ436" i="4"/>
  <c r="BI436" i="4" a="1"/>
  <c r="BI436" i="4" s="1"/>
  <c r="BH436" i="4"/>
  <c r="BG436" i="4"/>
  <c r="BF436" i="4"/>
  <c r="BE436" i="4"/>
  <c r="BD436" i="4"/>
  <c r="AX436" i="4"/>
  <c r="AW436" i="4"/>
  <c r="AV436" i="4" a="1"/>
  <c r="AV436" i="4" s="1"/>
  <c r="AU436" i="4"/>
  <c r="AT436" i="4"/>
  <c r="AS436" i="4"/>
  <c r="AR436" i="4"/>
  <c r="AQ436" i="4" a="1"/>
  <c r="AQ436" i="4" s="1"/>
  <c r="AO436" i="4"/>
  <c r="AN436" i="4" a="1"/>
  <c r="AN436" i="4" s="1"/>
  <c r="AM436" i="4"/>
  <c r="AL436" i="4"/>
  <c r="AK436" i="4" a="1"/>
  <c r="AK436" i="4" s="1"/>
  <c r="AJ436" i="4"/>
  <c r="AI436" i="4"/>
  <c r="AG436" i="4"/>
  <c r="AF436" i="4"/>
  <c r="AE436" i="4"/>
  <c r="AD436" i="4"/>
  <c r="AC436" i="4"/>
  <c r="AA436" i="4"/>
  <c r="Y436" i="4"/>
  <c r="W436" i="4"/>
  <c r="V436" i="4"/>
  <c r="U436" i="4"/>
  <c r="R436" i="4"/>
  <c r="Q436" i="4"/>
  <c r="P436" i="4"/>
  <c r="O436" i="4"/>
  <c r="N436" i="4"/>
  <c r="M436" i="4"/>
  <c r="K436" i="4"/>
  <c r="J436" i="4"/>
  <c r="L436" i="4" s="1"/>
  <c r="CE435" i="4"/>
  <c r="CD435" i="4" a="1"/>
  <c r="CD435" i="4" s="1"/>
  <c r="CC435" i="4" a="1"/>
  <c r="CC435" i="4" s="1"/>
  <c r="CB435" i="4" a="1"/>
  <c r="CB435" i="4" s="1"/>
  <c r="CA435" i="4" a="1"/>
  <c r="CA435" i="4" s="1"/>
  <c r="BZ435" i="4" a="1"/>
  <c r="BZ435" i="4" s="1"/>
  <c r="BY435" i="4" a="1"/>
  <c r="BY435" i="4" s="1"/>
  <c r="BX435" i="4"/>
  <c r="BW435" i="4" a="1"/>
  <c r="BW435" i="4" s="1"/>
  <c r="BV435" i="4"/>
  <c r="BU435" i="4" a="1"/>
  <c r="BU435" i="4" s="1"/>
  <c r="BT435" i="4" a="1"/>
  <c r="BT435" i="4" s="1"/>
  <c r="BS435" i="4"/>
  <c r="BR435" i="4" a="1"/>
  <c r="BR435" i="4" s="1"/>
  <c r="BQ435" i="4" a="1"/>
  <c r="BQ435" i="4" s="1"/>
  <c r="BP435" i="4" a="1"/>
  <c r="BP435" i="4" s="1"/>
  <c r="BO435" i="4" a="1"/>
  <c r="BO435" i="4" s="1"/>
  <c r="BN435" i="4" a="1"/>
  <c r="BN435" i="4" s="1"/>
  <c r="BM435" i="4" a="1"/>
  <c r="BM435" i="4" s="1"/>
  <c r="BL435" i="4" a="1"/>
  <c r="BL435" i="4" s="1"/>
  <c r="BK435" i="4"/>
  <c r="BJ435" i="4"/>
  <c r="BI435" i="4" a="1"/>
  <c r="BI435" i="4" s="1"/>
  <c r="BH435" i="4"/>
  <c r="BG435" i="4"/>
  <c r="BF435" i="4"/>
  <c r="BE435" i="4"/>
  <c r="BD435" i="4"/>
  <c r="AX435" i="4"/>
  <c r="AW435" i="4"/>
  <c r="AV435" i="4" a="1"/>
  <c r="AV435" i="4" s="1"/>
  <c r="AU435" i="4"/>
  <c r="AT435" i="4"/>
  <c r="AS435" i="4"/>
  <c r="AR435" i="4"/>
  <c r="AQ435" i="4" a="1"/>
  <c r="AQ435" i="4" s="1"/>
  <c r="AO435" i="4"/>
  <c r="AN435" i="4" a="1"/>
  <c r="AN435" i="4" s="1"/>
  <c r="AM435" i="4"/>
  <c r="AL435" i="4"/>
  <c r="AK435" i="4" a="1"/>
  <c r="AK435" i="4" s="1"/>
  <c r="AJ435" i="4"/>
  <c r="AI435" i="4"/>
  <c r="AG435" i="4"/>
  <c r="AF435" i="4"/>
  <c r="AE435" i="4"/>
  <c r="AD435" i="4"/>
  <c r="AC435" i="4"/>
  <c r="AA435" i="4"/>
  <c r="Y435" i="4"/>
  <c r="W435" i="4"/>
  <c r="V435" i="4"/>
  <c r="U435" i="4"/>
  <c r="R435" i="4"/>
  <c r="Q435" i="4"/>
  <c r="P435" i="4"/>
  <c r="O435" i="4"/>
  <c r="N435" i="4"/>
  <c r="M435" i="4"/>
  <c r="K435" i="4"/>
  <c r="J435" i="4"/>
  <c r="L435" i="4" s="1"/>
  <c r="CE434" i="4"/>
  <c r="CD434" i="4" a="1"/>
  <c r="CD434" i="4" s="1"/>
  <c r="CC434" i="4" a="1"/>
  <c r="CC434" i="4" s="1"/>
  <c r="CB434" i="4" a="1"/>
  <c r="CB434" i="4" s="1"/>
  <c r="CA434" i="4" a="1"/>
  <c r="CA434" i="4" s="1"/>
  <c r="BZ434" i="4" a="1"/>
  <c r="BZ434" i="4" s="1"/>
  <c r="BY434" i="4" a="1"/>
  <c r="BY434" i="4" s="1"/>
  <c r="BX434" i="4"/>
  <c r="BW434" i="4" a="1"/>
  <c r="BW434" i="4" s="1"/>
  <c r="BV434" i="4"/>
  <c r="BU434" i="4" a="1"/>
  <c r="BU434" i="4" s="1"/>
  <c r="BT434" i="4" a="1"/>
  <c r="BT434" i="4" s="1"/>
  <c r="BS434" i="4"/>
  <c r="BR434" i="4" a="1"/>
  <c r="BR434" i="4" s="1"/>
  <c r="BQ434" i="4" a="1"/>
  <c r="BQ434" i="4" s="1"/>
  <c r="BP434" i="4" a="1"/>
  <c r="BP434" i="4" s="1"/>
  <c r="BO434" i="4" a="1"/>
  <c r="BO434" i="4" s="1"/>
  <c r="BN434" i="4" a="1"/>
  <c r="BN434" i="4" s="1"/>
  <c r="BM434" i="4" a="1"/>
  <c r="BM434" i="4" s="1"/>
  <c r="BL434" i="4" a="1"/>
  <c r="BL434" i="4" s="1"/>
  <c r="BK434" i="4"/>
  <c r="BJ434" i="4"/>
  <c r="BI434" i="4" a="1"/>
  <c r="BI434" i="4" s="1"/>
  <c r="BH434" i="4"/>
  <c r="BG434" i="4"/>
  <c r="BF434" i="4"/>
  <c r="BE434" i="4"/>
  <c r="BD434" i="4"/>
  <c r="AX434" i="4"/>
  <c r="AW434" i="4"/>
  <c r="AV434" i="4" a="1"/>
  <c r="AV434" i="4" s="1"/>
  <c r="AU434" i="4"/>
  <c r="AT434" i="4"/>
  <c r="AS434" i="4"/>
  <c r="AR434" i="4"/>
  <c r="AQ434" i="4" a="1"/>
  <c r="AQ434" i="4" s="1"/>
  <c r="AO434" i="4"/>
  <c r="AN434" i="4" a="1"/>
  <c r="AN434" i="4" s="1"/>
  <c r="AM434" i="4"/>
  <c r="AL434" i="4"/>
  <c r="AK434" i="4" a="1"/>
  <c r="AK434" i="4" s="1"/>
  <c r="AJ434" i="4"/>
  <c r="AI434" i="4"/>
  <c r="AG434" i="4"/>
  <c r="AF434" i="4"/>
  <c r="AE434" i="4"/>
  <c r="AD434" i="4"/>
  <c r="AC434" i="4"/>
  <c r="AA434" i="4"/>
  <c r="Y434" i="4"/>
  <c r="W434" i="4"/>
  <c r="V434" i="4"/>
  <c r="U434" i="4"/>
  <c r="R434" i="4"/>
  <c r="Q434" i="4"/>
  <c r="P434" i="4"/>
  <c r="O434" i="4"/>
  <c r="N434" i="4"/>
  <c r="M434" i="4"/>
  <c r="K434" i="4"/>
  <c r="J434" i="4"/>
  <c r="L434" i="4" s="1"/>
  <c r="CE433" i="4"/>
  <c r="CD433" i="4" a="1"/>
  <c r="CD433" i="4" s="1"/>
  <c r="CC433" i="4" a="1"/>
  <c r="CC433" i="4" s="1"/>
  <c r="CB433" i="4" a="1"/>
  <c r="CB433" i="4" s="1"/>
  <c r="CA433" i="4" a="1"/>
  <c r="CA433" i="4" s="1"/>
  <c r="BZ433" i="4" a="1"/>
  <c r="BZ433" i="4" s="1"/>
  <c r="BY433" i="4" a="1"/>
  <c r="BY433" i="4" s="1"/>
  <c r="BX433" i="4"/>
  <c r="BW433" i="4" a="1"/>
  <c r="BW433" i="4" s="1"/>
  <c r="BV433" i="4"/>
  <c r="BU433" i="4" a="1"/>
  <c r="BU433" i="4" s="1"/>
  <c r="BT433" i="4" a="1"/>
  <c r="BT433" i="4" s="1"/>
  <c r="BS433" i="4"/>
  <c r="BR433" i="4" a="1"/>
  <c r="BR433" i="4" s="1"/>
  <c r="BQ433" i="4" a="1"/>
  <c r="BQ433" i="4" s="1"/>
  <c r="BP433" i="4" a="1"/>
  <c r="BP433" i="4" s="1"/>
  <c r="BO433" i="4" a="1"/>
  <c r="BO433" i="4" s="1"/>
  <c r="BN433" i="4" a="1"/>
  <c r="BN433" i="4" s="1"/>
  <c r="BM433" i="4" a="1"/>
  <c r="BM433" i="4" s="1"/>
  <c r="BL433" i="4" a="1"/>
  <c r="BL433" i="4" s="1"/>
  <c r="BK433" i="4"/>
  <c r="BJ433" i="4"/>
  <c r="BI433" i="4" a="1"/>
  <c r="BI433" i="4" s="1"/>
  <c r="BH433" i="4"/>
  <c r="BG433" i="4"/>
  <c r="BF433" i="4"/>
  <c r="BE433" i="4"/>
  <c r="BD433" i="4"/>
  <c r="AX433" i="4"/>
  <c r="AW433" i="4"/>
  <c r="AV433" i="4" a="1"/>
  <c r="AV433" i="4" s="1"/>
  <c r="AU433" i="4"/>
  <c r="AT433" i="4"/>
  <c r="AS433" i="4"/>
  <c r="AR433" i="4"/>
  <c r="AQ433" i="4" a="1"/>
  <c r="AQ433" i="4" s="1"/>
  <c r="AO433" i="4"/>
  <c r="AN433" i="4" a="1"/>
  <c r="AN433" i="4" s="1"/>
  <c r="AM433" i="4"/>
  <c r="AL433" i="4"/>
  <c r="AK433" i="4" a="1"/>
  <c r="AK433" i="4" s="1"/>
  <c r="AJ433" i="4"/>
  <c r="AI433" i="4"/>
  <c r="AG433" i="4"/>
  <c r="AF433" i="4"/>
  <c r="AE433" i="4"/>
  <c r="AD433" i="4"/>
  <c r="AC433" i="4"/>
  <c r="AA433" i="4"/>
  <c r="Y433" i="4"/>
  <c r="W433" i="4"/>
  <c r="V433" i="4"/>
  <c r="U433" i="4"/>
  <c r="R433" i="4"/>
  <c r="Q433" i="4"/>
  <c r="P433" i="4"/>
  <c r="O433" i="4"/>
  <c r="N433" i="4"/>
  <c r="M433" i="4"/>
  <c r="K433" i="4"/>
  <c r="J433" i="4"/>
  <c r="L433" i="4" s="1"/>
  <c r="CE432" i="4"/>
  <c r="CD432" i="4" a="1"/>
  <c r="CD432" i="4" s="1"/>
  <c r="CC432" i="4" a="1"/>
  <c r="CC432" i="4" s="1"/>
  <c r="CB432" i="4" a="1"/>
  <c r="CB432" i="4" s="1"/>
  <c r="CA432" i="4" a="1"/>
  <c r="CA432" i="4" s="1"/>
  <c r="BZ432" i="4" a="1"/>
  <c r="BZ432" i="4" s="1"/>
  <c r="BY432" i="4" a="1"/>
  <c r="BY432" i="4" s="1"/>
  <c r="BX432" i="4"/>
  <c r="BW432" i="4" a="1"/>
  <c r="BW432" i="4" s="1"/>
  <c r="BV432" i="4"/>
  <c r="BU432" i="4" a="1"/>
  <c r="BU432" i="4" s="1"/>
  <c r="BT432" i="4" a="1"/>
  <c r="BT432" i="4" s="1"/>
  <c r="BS432" i="4"/>
  <c r="BR432" i="4" a="1"/>
  <c r="BR432" i="4" s="1"/>
  <c r="BQ432" i="4" a="1"/>
  <c r="BQ432" i="4" s="1"/>
  <c r="BP432" i="4" a="1"/>
  <c r="BP432" i="4" s="1"/>
  <c r="BO432" i="4" a="1"/>
  <c r="BO432" i="4" s="1"/>
  <c r="BN432" i="4" a="1"/>
  <c r="BN432" i="4" s="1"/>
  <c r="BM432" i="4" a="1"/>
  <c r="BM432" i="4" s="1"/>
  <c r="BL432" i="4" a="1"/>
  <c r="BL432" i="4" s="1"/>
  <c r="BK432" i="4"/>
  <c r="BJ432" i="4"/>
  <c r="BI432" i="4" a="1"/>
  <c r="BI432" i="4" s="1"/>
  <c r="BH432" i="4"/>
  <c r="BG432" i="4"/>
  <c r="BF432" i="4"/>
  <c r="BE432" i="4"/>
  <c r="BD432" i="4"/>
  <c r="AX432" i="4"/>
  <c r="AW432" i="4"/>
  <c r="AV432" i="4" a="1"/>
  <c r="AV432" i="4" s="1"/>
  <c r="AU432" i="4"/>
  <c r="AT432" i="4"/>
  <c r="AS432" i="4"/>
  <c r="AR432" i="4"/>
  <c r="AQ432" i="4" a="1"/>
  <c r="AQ432" i="4" s="1"/>
  <c r="AO432" i="4"/>
  <c r="AN432" i="4" a="1"/>
  <c r="AN432" i="4" s="1"/>
  <c r="AM432" i="4"/>
  <c r="AL432" i="4"/>
  <c r="AK432" i="4" a="1"/>
  <c r="AK432" i="4" s="1"/>
  <c r="AJ432" i="4"/>
  <c r="AI432" i="4"/>
  <c r="AG432" i="4"/>
  <c r="AF432" i="4"/>
  <c r="AE432" i="4"/>
  <c r="AD432" i="4"/>
  <c r="AC432" i="4"/>
  <c r="AA432" i="4"/>
  <c r="Y432" i="4"/>
  <c r="W432" i="4"/>
  <c r="V432" i="4"/>
  <c r="U432" i="4"/>
  <c r="R432" i="4"/>
  <c r="Q432" i="4"/>
  <c r="P432" i="4"/>
  <c r="O432" i="4"/>
  <c r="N432" i="4"/>
  <c r="M432" i="4"/>
  <c r="K432" i="4"/>
  <c r="J432" i="4"/>
  <c r="L432" i="4" s="1"/>
  <c r="CE431" i="4"/>
  <c r="CD431" i="4" a="1"/>
  <c r="CD431" i="4" s="1"/>
  <c r="CC431" i="4" a="1"/>
  <c r="CC431" i="4" s="1"/>
  <c r="CB431" i="4" a="1"/>
  <c r="CB431" i="4" s="1"/>
  <c r="CA431" i="4" a="1"/>
  <c r="CA431" i="4" s="1"/>
  <c r="BZ431" i="4" a="1"/>
  <c r="BZ431" i="4" s="1"/>
  <c r="BY431" i="4" a="1"/>
  <c r="BY431" i="4" s="1"/>
  <c r="BX431" i="4"/>
  <c r="BW431" i="4" a="1"/>
  <c r="BW431" i="4" s="1"/>
  <c r="BV431" i="4"/>
  <c r="BU431" i="4" a="1"/>
  <c r="BU431" i="4" s="1"/>
  <c r="BT431" i="4" a="1"/>
  <c r="BT431" i="4" s="1"/>
  <c r="BS431" i="4"/>
  <c r="BR431" i="4" a="1"/>
  <c r="BR431" i="4" s="1"/>
  <c r="BQ431" i="4" a="1"/>
  <c r="BQ431" i="4" s="1"/>
  <c r="BP431" i="4" a="1"/>
  <c r="BP431" i="4" s="1"/>
  <c r="BO431" i="4" a="1"/>
  <c r="BO431" i="4" s="1"/>
  <c r="BN431" i="4" a="1"/>
  <c r="BN431" i="4" s="1"/>
  <c r="BM431" i="4" a="1"/>
  <c r="BM431" i="4" s="1"/>
  <c r="BL431" i="4" a="1"/>
  <c r="BL431" i="4" s="1"/>
  <c r="BK431" i="4"/>
  <c r="BJ431" i="4"/>
  <c r="BI431" i="4" a="1"/>
  <c r="BI431" i="4" s="1"/>
  <c r="BH431" i="4"/>
  <c r="BG431" i="4"/>
  <c r="BF431" i="4"/>
  <c r="BE431" i="4"/>
  <c r="BD431" i="4"/>
  <c r="AX431" i="4"/>
  <c r="AW431" i="4"/>
  <c r="AV431" i="4" a="1"/>
  <c r="AV431" i="4" s="1"/>
  <c r="AU431" i="4"/>
  <c r="AT431" i="4"/>
  <c r="AS431" i="4"/>
  <c r="AR431" i="4"/>
  <c r="AQ431" i="4" a="1"/>
  <c r="AQ431" i="4" s="1"/>
  <c r="AO431" i="4"/>
  <c r="AN431" i="4" a="1"/>
  <c r="AN431" i="4" s="1"/>
  <c r="AM431" i="4"/>
  <c r="AL431" i="4"/>
  <c r="AK431" i="4" a="1"/>
  <c r="AK431" i="4" s="1"/>
  <c r="AJ431" i="4"/>
  <c r="AI431" i="4"/>
  <c r="AG431" i="4"/>
  <c r="AF431" i="4"/>
  <c r="AE431" i="4"/>
  <c r="AD431" i="4"/>
  <c r="AC431" i="4"/>
  <c r="AA431" i="4"/>
  <c r="Y431" i="4"/>
  <c r="W431" i="4"/>
  <c r="V431" i="4"/>
  <c r="U431" i="4"/>
  <c r="R431" i="4"/>
  <c r="Q431" i="4"/>
  <c r="P431" i="4"/>
  <c r="O431" i="4"/>
  <c r="N431" i="4"/>
  <c r="M431" i="4"/>
  <c r="K431" i="4"/>
  <c r="J431" i="4"/>
  <c r="L431" i="4" s="1"/>
  <c r="CE430" i="4"/>
  <c r="CD430" i="4" a="1"/>
  <c r="CD430" i="4" s="1"/>
  <c r="CC430" i="4" a="1"/>
  <c r="CC430" i="4" s="1"/>
  <c r="CB430" i="4" a="1"/>
  <c r="CB430" i="4" s="1"/>
  <c r="CA430" i="4" a="1"/>
  <c r="CA430" i="4" s="1"/>
  <c r="BZ430" i="4" a="1"/>
  <c r="BZ430" i="4" s="1"/>
  <c r="BY430" i="4" a="1"/>
  <c r="BY430" i="4" s="1"/>
  <c r="BX430" i="4"/>
  <c r="BW430" i="4" a="1"/>
  <c r="BW430" i="4" s="1"/>
  <c r="BV430" i="4"/>
  <c r="BU430" i="4" a="1"/>
  <c r="BU430" i="4" s="1"/>
  <c r="BT430" i="4" a="1"/>
  <c r="BT430" i="4" s="1"/>
  <c r="BS430" i="4"/>
  <c r="BR430" i="4" a="1"/>
  <c r="BR430" i="4" s="1"/>
  <c r="BQ430" i="4" a="1"/>
  <c r="BQ430" i="4" s="1"/>
  <c r="BP430" i="4" a="1"/>
  <c r="BP430" i="4" s="1"/>
  <c r="BO430" i="4" a="1"/>
  <c r="BO430" i="4" s="1"/>
  <c r="BN430" i="4" a="1"/>
  <c r="BN430" i="4" s="1"/>
  <c r="BM430" i="4" a="1"/>
  <c r="BM430" i="4" s="1"/>
  <c r="BL430" i="4" a="1"/>
  <c r="BL430" i="4" s="1"/>
  <c r="BK430" i="4"/>
  <c r="BJ430" i="4"/>
  <c r="BI430" i="4" a="1"/>
  <c r="BI430" i="4" s="1"/>
  <c r="BH430" i="4"/>
  <c r="BG430" i="4"/>
  <c r="BF430" i="4"/>
  <c r="BE430" i="4"/>
  <c r="BD430" i="4"/>
  <c r="AX430" i="4"/>
  <c r="AW430" i="4"/>
  <c r="AV430" i="4" a="1"/>
  <c r="AV430" i="4" s="1"/>
  <c r="AU430" i="4"/>
  <c r="AT430" i="4"/>
  <c r="AS430" i="4"/>
  <c r="AR430" i="4"/>
  <c r="AQ430" i="4" a="1"/>
  <c r="AQ430" i="4" s="1"/>
  <c r="AO430" i="4"/>
  <c r="AN430" i="4" a="1"/>
  <c r="AN430" i="4" s="1"/>
  <c r="AM430" i="4"/>
  <c r="AL430" i="4"/>
  <c r="AK430" i="4" a="1"/>
  <c r="AK430" i="4" s="1"/>
  <c r="AJ430" i="4"/>
  <c r="AI430" i="4"/>
  <c r="AG430" i="4"/>
  <c r="AF430" i="4"/>
  <c r="AE430" i="4"/>
  <c r="AD430" i="4"/>
  <c r="AC430" i="4"/>
  <c r="AA430" i="4"/>
  <c r="Y430" i="4"/>
  <c r="W430" i="4"/>
  <c r="V430" i="4"/>
  <c r="U430" i="4"/>
  <c r="R430" i="4"/>
  <c r="Q430" i="4"/>
  <c r="P430" i="4"/>
  <c r="O430" i="4"/>
  <c r="N430" i="4"/>
  <c r="M430" i="4"/>
  <c r="K430" i="4"/>
  <c r="J430" i="4"/>
  <c r="L430" i="4" s="1"/>
  <c r="CE429" i="4"/>
  <c r="CD429" i="4" a="1"/>
  <c r="CD429" i="4" s="1"/>
  <c r="CC429" i="4" a="1"/>
  <c r="CC429" i="4" s="1"/>
  <c r="CB429" i="4" a="1"/>
  <c r="CB429" i="4" s="1"/>
  <c r="CA429" i="4" a="1"/>
  <c r="CA429" i="4" s="1"/>
  <c r="BZ429" i="4" a="1"/>
  <c r="BZ429" i="4" s="1"/>
  <c r="BY429" i="4" a="1"/>
  <c r="BY429" i="4" s="1"/>
  <c r="BX429" i="4"/>
  <c r="BW429" i="4" a="1"/>
  <c r="BW429" i="4" s="1"/>
  <c r="BV429" i="4"/>
  <c r="BU429" i="4" a="1"/>
  <c r="BU429" i="4" s="1"/>
  <c r="BT429" i="4" a="1"/>
  <c r="BT429" i="4" s="1"/>
  <c r="BS429" i="4"/>
  <c r="BR429" i="4" a="1"/>
  <c r="BR429" i="4" s="1"/>
  <c r="BQ429" i="4" a="1"/>
  <c r="BQ429" i="4" s="1"/>
  <c r="BP429" i="4" a="1"/>
  <c r="BP429" i="4" s="1"/>
  <c r="BO429" i="4" a="1"/>
  <c r="BO429" i="4" s="1"/>
  <c r="BN429" i="4" a="1"/>
  <c r="BN429" i="4" s="1"/>
  <c r="BM429" i="4" a="1"/>
  <c r="BM429" i="4" s="1"/>
  <c r="BL429" i="4" a="1"/>
  <c r="BL429" i="4" s="1"/>
  <c r="BK429" i="4"/>
  <c r="BJ429" i="4"/>
  <c r="BI429" i="4" a="1"/>
  <c r="BI429" i="4" s="1"/>
  <c r="BH429" i="4"/>
  <c r="BG429" i="4"/>
  <c r="BF429" i="4"/>
  <c r="BE429" i="4"/>
  <c r="BD429" i="4"/>
  <c r="AX429" i="4"/>
  <c r="AW429" i="4"/>
  <c r="AV429" i="4" a="1"/>
  <c r="AV429" i="4" s="1"/>
  <c r="AU429" i="4"/>
  <c r="AT429" i="4"/>
  <c r="AS429" i="4"/>
  <c r="AR429" i="4"/>
  <c r="AQ429" i="4" a="1"/>
  <c r="AQ429" i="4" s="1"/>
  <c r="AO429" i="4"/>
  <c r="AN429" i="4" a="1"/>
  <c r="AN429" i="4" s="1"/>
  <c r="AM429" i="4"/>
  <c r="AL429" i="4"/>
  <c r="AK429" i="4" a="1"/>
  <c r="AK429" i="4" s="1"/>
  <c r="AJ429" i="4"/>
  <c r="AI429" i="4"/>
  <c r="AG429" i="4"/>
  <c r="AF429" i="4"/>
  <c r="AE429" i="4"/>
  <c r="AD429" i="4"/>
  <c r="AC429" i="4"/>
  <c r="AA429" i="4"/>
  <c r="Y429" i="4"/>
  <c r="W429" i="4"/>
  <c r="V429" i="4"/>
  <c r="U429" i="4"/>
  <c r="R429" i="4"/>
  <c r="Q429" i="4"/>
  <c r="P429" i="4"/>
  <c r="O429" i="4"/>
  <c r="N429" i="4"/>
  <c r="M429" i="4"/>
  <c r="K429" i="4"/>
  <c r="J429" i="4"/>
  <c r="L429" i="4" s="1"/>
  <c r="CE428" i="4"/>
  <c r="CD428" i="4" a="1"/>
  <c r="CD428" i="4" s="1"/>
  <c r="CC428" i="4" a="1"/>
  <c r="CC428" i="4" s="1"/>
  <c r="CB428" i="4" a="1"/>
  <c r="CB428" i="4" s="1"/>
  <c r="CA428" i="4" a="1"/>
  <c r="CA428" i="4" s="1"/>
  <c r="BZ428" i="4" a="1"/>
  <c r="BZ428" i="4" s="1"/>
  <c r="BY428" i="4" a="1"/>
  <c r="BY428" i="4" s="1"/>
  <c r="BX428" i="4"/>
  <c r="BW428" i="4" a="1"/>
  <c r="BW428" i="4" s="1"/>
  <c r="BV428" i="4"/>
  <c r="BU428" i="4" a="1"/>
  <c r="BU428" i="4" s="1"/>
  <c r="BT428" i="4" a="1"/>
  <c r="BT428" i="4" s="1"/>
  <c r="BS428" i="4"/>
  <c r="BR428" i="4" a="1"/>
  <c r="BR428" i="4" s="1"/>
  <c r="BQ428" i="4" a="1"/>
  <c r="BQ428" i="4" s="1"/>
  <c r="BP428" i="4" a="1"/>
  <c r="BP428" i="4" s="1"/>
  <c r="BO428" i="4" a="1"/>
  <c r="BO428" i="4" s="1"/>
  <c r="BN428" i="4" a="1"/>
  <c r="BN428" i="4" s="1"/>
  <c r="BM428" i="4" a="1"/>
  <c r="BM428" i="4" s="1"/>
  <c r="BL428" i="4" a="1"/>
  <c r="BL428" i="4" s="1"/>
  <c r="BK428" i="4"/>
  <c r="BJ428" i="4"/>
  <c r="BI428" i="4" a="1"/>
  <c r="BI428" i="4" s="1"/>
  <c r="BH428" i="4"/>
  <c r="BG428" i="4"/>
  <c r="BF428" i="4"/>
  <c r="BE428" i="4"/>
  <c r="BD428" i="4"/>
  <c r="AX428" i="4"/>
  <c r="AW428" i="4"/>
  <c r="AV428" i="4" a="1"/>
  <c r="AV428" i="4" s="1"/>
  <c r="AU428" i="4"/>
  <c r="AT428" i="4"/>
  <c r="AS428" i="4"/>
  <c r="AR428" i="4"/>
  <c r="AQ428" i="4" a="1"/>
  <c r="AQ428" i="4" s="1"/>
  <c r="AO428" i="4"/>
  <c r="AN428" i="4" a="1"/>
  <c r="AN428" i="4" s="1"/>
  <c r="AM428" i="4"/>
  <c r="AL428" i="4"/>
  <c r="AK428" i="4" a="1"/>
  <c r="AK428" i="4" s="1"/>
  <c r="AJ428" i="4"/>
  <c r="AI428" i="4"/>
  <c r="AG428" i="4"/>
  <c r="AF428" i="4"/>
  <c r="AE428" i="4"/>
  <c r="AD428" i="4"/>
  <c r="AC428" i="4"/>
  <c r="AA428" i="4"/>
  <c r="Y428" i="4"/>
  <c r="W428" i="4"/>
  <c r="V428" i="4"/>
  <c r="U428" i="4"/>
  <c r="R428" i="4"/>
  <c r="Q428" i="4"/>
  <c r="P428" i="4"/>
  <c r="O428" i="4"/>
  <c r="N428" i="4"/>
  <c r="M428" i="4"/>
  <c r="K428" i="4"/>
  <c r="J428" i="4"/>
  <c r="L428" i="4" s="1"/>
  <c r="CE427" i="4"/>
  <c r="CD427" i="4" a="1"/>
  <c r="CD427" i="4" s="1"/>
  <c r="CC427" i="4" a="1"/>
  <c r="CC427" i="4" s="1"/>
  <c r="CB427" i="4" a="1"/>
  <c r="CB427" i="4" s="1"/>
  <c r="CA427" i="4" a="1"/>
  <c r="CA427" i="4" s="1"/>
  <c r="BZ427" i="4" a="1"/>
  <c r="BZ427" i="4" s="1"/>
  <c r="BY427" i="4" a="1"/>
  <c r="BY427" i="4" s="1"/>
  <c r="BX427" i="4"/>
  <c r="BW427" i="4" a="1"/>
  <c r="BW427" i="4" s="1"/>
  <c r="BV427" i="4"/>
  <c r="BU427" i="4" a="1"/>
  <c r="BU427" i="4" s="1"/>
  <c r="BT427" i="4" a="1"/>
  <c r="BT427" i="4" s="1"/>
  <c r="BS427" i="4"/>
  <c r="BR427" i="4" a="1"/>
  <c r="BR427" i="4" s="1"/>
  <c r="BQ427" i="4" a="1"/>
  <c r="BQ427" i="4" s="1"/>
  <c r="BP427" i="4" a="1"/>
  <c r="BP427" i="4" s="1"/>
  <c r="BO427" i="4" a="1"/>
  <c r="BO427" i="4" s="1"/>
  <c r="BN427" i="4" a="1"/>
  <c r="BN427" i="4" s="1"/>
  <c r="BM427" i="4" a="1"/>
  <c r="BM427" i="4" s="1"/>
  <c r="BL427" i="4" a="1"/>
  <c r="BL427" i="4" s="1"/>
  <c r="BK427" i="4"/>
  <c r="BJ427" i="4"/>
  <c r="BI427" i="4" a="1"/>
  <c r="BI427" i="4" s="1"/>
  <c r="BH427" i="4"/>
  <c r="BG427" i="4"/>
  <c r="BF427" i="4"/>
  <c r="BE427" i="4"/>
  <c r="BD427" i="4"/>
  <c r="AX427" i="4"/>
  <c r="AW427" i="4"/>
  <c r="AV427" i="4" a="1"/>
  <c r="AV427" i="4" s="1"/>
  <c r="AU427" i="4"/>
  <c r="AT427" i="4"/>
  <c r="AS427" i="4"/>
  <c r="AR427" i="4"/>
  <c r="AQ427" i="4" a="1"/>
  <c r="AQ427" i="4" s="1"/>
  <c r="AO427" i="4"/>
  <c r="AN427" i="4" a="1"/>
  <c r="AN427" i="4" s="1"/>
  <c r="AM427" i="4"/>
  <c r="AL427" i="4"/>
  <c r="AK427" i="4" a="1"/>
  <c r="AK427" i="4" s="1"/>
  <c r="AJ427" i="4"/>
  <c r="AI427" i="4"/>
  <c r="AG427" i="4"/>
  <c r="AF427" i="4"/>
  <c r="AE427" i="4"/>
  <c r="AD427" i="4"/>
  <c r="AC427" i="4"/>
  <c r="AA427" i="4"/>
  <c r="Y427" i="4"/>
  <c r="W427" i="4"/>
  <c r="V427" i="4"/>
  <c r="U427" i="4"/>
  <c r="R427" i="4"/>
  <c r="Q427" i="4"/>
  <c r="P427" i="4"/>
  <c r="O427" i="4"/>
  <c r="N427" i="4"/>
  <c r="M427" i="4"/>
  <c r="K427" i="4"/>
  <c r="J427" i="4"/>
  <c r="L427" i="4" s="1"/>
  <c r="CE426" i="4"/>
  <c r="CD426" i="4" a="1"/>
  <c r="CD426" i="4" s="1"/>
  <c r="CC426" i="4" a="1"/>
  <c r="CC426" i="4" s="1"/>
  <c r="CB426" i="4" a="1"/>
  <c r="CB426" i="4" s="1"/>
  <c r="CA426" i="4" a="1"/>
  <c r="CA426" i="4" s="1"/>
  <c r="BZ426" i="4" a="1"/>
  <c r="BZ426" i="4" s="1"/>
  <c r="BY426" i="4" a="1"/>
  <c r="BY426" i="4" s="1"/>
  <c r="BX426" i="4"/>
  <c r="BW426" i="4" a="1"/>
  <c r="BW426" i="4" s="1"/>
  <c r="BV426" i="4"/>
  <c r="BU426" i="4" a="1"/>
  <c r="BU426" i="4" s="1"/>
  <c r="BT426" i="4" a="1"/>
  <c r="BT426" i="4" s="1"/>
  <c r="BS426" i="4"/>
  <c r="BR426" i="4" a="1"/>
  <c r="BR426" i="4" s="1"/>
  <c r="BQ426" i="4" a="1"/>
  <c r="BQ426" i="4" s="1"/>
  <c r="BP426" i="4" a="1"/>
  <c r="BP426" i="4" s="1"/>
  <c r="BO426" i="4" a="1"/>
  <c r="BO426" i="4" s="1"/>
  <c r="BN426" i="4" a="1"/>
  <c r="BN426" i="4" s="1"/>
  <c r="BM426" i="4" a="1"/>
  <c r="BM426" i="4" s="1"/>
  <c r="BL426" i="4" a="1"/>
  <c r="BL426" i="4" s="1"/>
  <c r="BK426" i="4"/>
  <c r="BJ426" i="4"/>
  <c r="BI426" i="4" a="1"/>
  <c r="BI426" i="4" s="1"/>
  <c r="BH426" i="4"/>
  <c r="BG426" i="4"/>
  <c r="BF426" i="4"/>
  <c r="BE426" i="4"/>
  <c r="BD426" i="4"/>
  <c r="AX426" i="4"/>
  <c r="AW426" i="4"/>
  <c r="AV426" i="4" a="1"/>
  <c r="AV426" i="4" s="1"/>
  <c r="AU426" i="4"/>
  <c r="AT426" i="4"/>
  <c r="AS426" i="4"/>
  <c r="AR426" i="4"/>
  <c r="AQ426" i="4" a="1"/>
  <c r="AQ426" i="4" s="1"/>
  <c r="AO426" i="4"/>
  <c r="AN426" i="4" a="1"/>
  <c r="AN426" i="4" s="1"/>
  <c r="AM426" i="4"/>
  <c r="AL426" i="4"/>
  <c r="AK426" i="4" a="1"/>
  <c r="AK426" i="4" s="1"/>
  <c r="AJ426" i="4"/>
  <c r="AI426" i="4"/>
  <c r="AG426" i="4"/>
  <c r="AF426" i="4"/>
  <c r="AE426" i="4"/>
  <c r="AD426" i="4"/>
  <c r="AC426" i="4"/>
  <c r="AA426" i="4"/>
  <c r="Y426" i="4"/>
  <c r="W426" i="4"/>
  <c r="V426" i="4"/>
  <c r="U426" i="4"/>
  <c r="R426" i="4"/>
  <c r="Q426" i="4"/>
  <c r="P426" i="4"/>
  <c r="O426" i="4"/>
  <c r="N426" i="4"/>
  <c r="M426" i="4"/>
  <c r="K426" i="4"/>
  <c r="J426" i="4"/>
  <c r="L426" i="4" s="1"/>
  <c r="CE425" i="4"/>
  <c r="CD425" i="4" a="1"/>
  <c r="CD425" i="4" s="1"/>
  <c r="CC425" i="4" a="1"/>
  <c r="CC425" i="4" s="1"/>
  <c r="CB425" i="4" a="1"/>
  <c r="CB425" i="4" s="1"/>
  <c r="CA425" i="4" a="1"/>
  <c r="CA425" i="4" s="1"/>
  <c r="BZ425" i="4" a="1"/>
  <c r="BZ425" i="4" s="1"/>
  <c r="BY425" i="4" a="1"/>
  <c r="BY425" i="4" s="1"/>
  <c r="BX425" i="4"/>
  <c r="BW425" i="4" a="1"/>
  <c r="BW425" i="4" s="1"/>
  <c r="BV425" i="4"/>
  <c r="BU425" i="4" a="1"/>
  <c r="BU425" i="4" s="1"/>
  <c r="BT425" i="4" a="1"/>
  <c r="BT425" i="4" s="1"/>
  <c r="BS425" i="4"/>
  <c r="BR425" i="4" a="1"/>
  <c r="BR425" i="4" s="1"/>
  <c r="BQ425" i="4" a="1"/>
  <c r="BQ425" i="4" s="1"/>
  <c r="BP425" i="4" a="1"/>
  <c r="BP425" i="4" s="1"/>
  <c r="BO425" i="4" a="1"/>
  <c r="BO425" i="4" s="1"/>
  <c r="BN425" i="4" a="1"/>
  <c r="BN425" i="4" s="1"/>
  <c r="BM425" i="4" a="1"/>
  <c r="BM425" i="4" s="1"/>
  <c r="BL425" i="4" a="1"/>
  <c r="BL425" i="4" s="1"/>
  <c r="BK425" i="4"/>
  <c r="BJ425" i="4"/>
  <c r="BI425" i="4" a="1"/>
  <c r="BI425" i="4" s="1"/>
  <c r="BH425" i="4"/>
  <c r="BG425" i="4"/>
  <c r="BF425" i="4"/>
  <c r="BE425" i="4"/>
  <c r="BD425" i="4"/>
  <c r="AX425" i="4"/>
  <c r="AW425" i="4"/>
  <c r="AV425" i="4" a="1"/>
  <c r="AV425" i="4" s="1"/>
  <c r="AU425" i="4"/>
  <c r="AT425" i="4"/>
  <c r="AS425" i="4"/>
  <c r="AR425" i="4"/>
  <c r="AQ425" i="4" a="1"/>
  <c r="AQ425" i="4" s="1"/>
  <c r="AO425" i="4"/>
  <c r="AN425" i="4" a="1"/>
  <c r="AN425" i="4" s="1"/>
  <c r="AM425" i="4"/>
  <c r="AL425" i="4"/>
  <c r="AK425" i="4" a="1"/>
  <c r="AK425" i="4" s="1"/>
  <c r="AJ425" i="4"/>
  <c r="AI425" i="4"/>
  <c r="AG425" i="4"/>
  <c r="AF425" i="4"/>
  <c r="AE425" i="4"/>
  <c r="AD425" i="4"/>
  <c r="AC425" i="4"/>
  <c r="AA425" i="4"/>
  <c r="Y425" i="4"/>
  <c r="W425" i="4"/>
  <c r="V425" i="4"/>
  <c r="U425" i="4"/>
  <c r="R425" i="4"/>
  <c r="Q425" i="4"/>
  <c r="P425" i="4"/>
  <c r="O425" i="4"/>
  <c r="N425" i="4"/>
  <c r="M425" i="4"/>
  <c r="K425" i="4"/>
  <c r="J425" i="4"/>
  <c r="L425" i="4" s="1"/>
  <c r="CE424" i="4"/>
  <c r="CD424" i="4" a="1"/>
  <c r="CD424" i="4" s="1"/>
  <c r="CC424" i="4" a="1"/>
  <c r="CC424" i="4" s="1"/>
  <c r="CB424" i="4" a="1"/>
  <c r="CB424" i="4" s="1"/>
  <c r="CA424" i="4" a="1"/>
  <c r="CA424" i="4" s="1"/>
  <c r="BZ424" i="4" a="1"/>
  <c r="BZ424" i="4" s="1"/>
  <c r="BY424" i="4" a="1"/>
  <c r="BY424" i="4" s="1"/>
  <c r="BX424" i="4"/>
  <c r="BW424" i="4" a="1"/>
  <c r="BW424" i="4" s="1"/>
  <c r="BV424" i="4"/>
  <c r="BU424" i="4" a="1"/>
  <c r="BU424" i="4" s="1"/>
  <c r="BT424" i="4" a="1"/>
  <c r="BT424" i="4" s="1"/>
  <c r="BS424" i="4"/>
  <c r="BR424" i="4" a="1"/>
  <c r="BR424" i="4" s="1"/>
  <c r="BQ424" i="4" a="1"/>
  <c r="BQ424" i="4" s="1"/>
  <c r="BP424" i="4" a="1"/>
  <c r="BP424" i="4" s="1"/>
  <c r="BO424" i="4" a="1"/>
  <c r="BO424" i="4" s="1"/>
  <c r="BN424" i="4" a="1"/>
  <c r="BN424" i="4" s="1"/>
  <c r="BM424" i="4" a="1"/>
  <c r="BM424" i="4" s="1"/>
  <c r="BL424" i="4" a="1"/>
  <c r="BL424" i="4" s="1"/>
  <c r="BK424" i="4"/>
  <c r="BJ424" i="4"/>
  <c r="BI424" i="4" a="1"/>
  <c r="BI424" i="4" s="1"/>
  <c r="BH424" i="4"/>
  <c r="BG424" i="4"/>
  <c r="BF424" i="4"/>
  <c r="BE424" i="4"/>
  <c r="BD424" i="4"/>
  <c r="AX424" i="4"/>
  <c r="AW424" i="4"/>
  <c r="AV424" i="4" a="1"/>
  <c r="AV424" i="4" s="1"/>
  <c r="AU424" i="4"/>
  <c r="AT424" i="4"/>
  <c r="AS424" i="4"/>
  <c r="AR424" i="4"/>
  <c r="AQ424" i="4" a="1"/>
  <c r="AQ424" i="4" s="1"/>
  <c r="AO424" i="4"/>
  <c r="AN424" i="4" a="1"/>
  <c r="AN424" i="4" s="1"/>
  <c r="AM424" i="4"/>
  <c r="AL424" i="4"/>
  <c r="AK424" i="4" a="1"/>
  <c r="AK424" i="4" s="1"/>
  <c r="AJ424" i="4"/>
  <c r="AI424" i="4"/>
  <c r="AG424" i="4"/>
  <c r="AF424" i="4"/>
  <c r="AE424" i="4"/>
  <c r="AD424" i="4"/>
  <c r="AC424" i="4"/>
  <c r="AA424" i="4"/>
  <c r="Y424" i="4"/>
  <c r="W424" i="4"/>
  <c r="V424" i="4"/>
  <c r="U424" i="4"/>
  <c r="R424" i="4"/>
  <c r="Q424" i="4"/>
  <c r="P424" i="4"/>
  <c r="O424" i="4"/>
  <c r="N424" i="4"/>
  <c r="M424" i="4"/>
  <c r="K424" i="4"/>
  <c r="J424" i="4"/>
  <c r="L424" i="4" s="1"/>
  <c r="CE423" i="4"/>
  <c r="CD423" i="4" a="1"/>
  <c r="CD423" i="4" s="1"/>
  <c r="CC423" i="4" a="1"/>
  <c r="CC423" i="4" s="1"/>
  <c r="CB423" i="4" a="1"/>
  <c r="CB423" i="4" s="1"/>
  <c r="CA423" i="4" a="1"/>
  <c r="CA423" i="4" s="1"/>
  <c r="BZ423" i="4" a="1"/>
  <c r="BZ423" i="4" s="1"/>
  <c r="BY423" i="4" a="1"/>
  <c r="BY423" i="4" s="1"/>
  <c r="BX423" i="4"/>
  <c r="BW423" i="4" a="1"/>
  <c r="BW423" i="4" s="1"/>
  <c r="BV423" i="4"/>
  <c r="BU423" i="4" a="1"/>
  <c r="BU423" i="4" s="1"/>
  <c r="BT423" i="4" a="1"/>
  <c r="BT423" i="4" s="1"/>
  <c r="BS423" i="4"/>
  <c r="BR423" i="4" a="1"/>
  <c r="BR423" i="4" s="1"/>
  <c r="BQ423" i="4" a="1"/>
  <c r="BQ423" i="4" s="1"/>
  <c r="BP423" i="4" a="1"/>
  <c r="BP423" i="4" s="1"/>
  <c r="BO423" i="4" a="1"/>
  <c r="BO423" i="4" s="1"/>
  <c r="BN423" i="4" a="1"/>
  <c r="BN423" i="4" s="1"/>
  <c r="BM423" i="4" a="1"/>
  <c r="BM423" i="4" s="1"/>
  <c r="BL423" i="4" a="1"/>
  <c r="BL423" i="4" s="1"/>
  <c r="BK423" i="4"/>
  <c r="BJ423" i="4"/>
  <c r="BI423" i="4" a="1"/>
  <c r="BI423" i="4" s="1"/>
  <c r="BH423" i="4"/>
  <c r="BG423" i="4"/>
  <c r="BF423" i="4"/>
  <c r="BE423" i="4"/>
  <c r="BD423" i="4"/>
  <c r="AX423" i="4"/>
  <c r="AW423" i="4"/>
  <c r="AV423" i="4" a="1"/>
  <c r="AV423" i="4" s="1"/>
  <c r="AU423" i="4"/>
  <c r="AT423" i="4"/>
  <c r="AS423" i="4"/>
  <c r="AR423" i="4"/>
  <c r="AQ423" i="4" a="1"/>
  <c r="AQ423" i="4" s="1"/>
  <c r="AO423" i="4"/>
  <c r="AN423" i="4" a="1"/>
  <c r="AN423" i="4" s="1"/>
  <c r="AM423" i="4"/>
  <c r="AL423" i="4"/>
  <c r="AK423" i="4" a="1"/>
  <c r="AK423" i="4" s="1"/>
  <c r="AJ423" i="4"/>
  <c r="AI423" i="4"/>
  <c r="AG423" i="4"/>
  <c r="AF423" i="4"/>
  <c r="AE423" i="4"/>
  <c r="AD423" i="4"/>
  <c r="AC423" i="4"/>
  <c r="AA423" i="4"/>
  <c r="Y423" i="4"/>
  <c r="W423" i="4"/>
  <c r="V423" i="4"/>
  <c r="U423" i="4"/>
  <c r="R423" i="4"/>
  <c r="Q423" i="4"/>
  <c r="P423" i="4"/>
  <c r="O423" i="4"/>
  <c r="N423" i="4"/>
  <c r="M423" i="4"/>
  <c r="K423" i="4"/>
  <c r="J423" i="4"/>
  <c r="L423" i="4" s="1"/>
  <c r="CE422" i="4"/>
  <c r="CD422" i="4" a="1"/>
  <c r="CD422" i="4" s="1"/>
  <c r="CC422" i="4" a="1"/>
  <c r="CC422" i="4" s="1"/>
  <c r="CB422" i="4" a="1"/>
  <c r="CB422" i="4" s="1"/>
  <c r="CA422" i="4" a="1"/>
  <c r="CA422" i="4" s="1"/>
  <c r="BZ422" i="4" a="1"/>
  <c r="BZ422" i="4" s="1"/>
  <c r="BY422" i="4" a="1"/>
  <c r="BY422" i="4" s="1"/>
  <c r="BX422" i="4"/>
  <c r="BW422" i="4" a="1"/>
  <c r="BW422" i="4" s="1"/>
  <c r="BV422" i="4"/>
  <c r="BU422" i="4" a="1"/>
  <c r="BU422" i="4" s="1"/>
  <c r="BT422" i="4" a="1"/>
  <c r="BT422" i="4" s="1"/>
  <c r="BS422" i="4"/>
  <c r="BR422" i="4" a="1"/>
  <c r="BR422" i="4" s="1"/>
  <c r="BQ422" i="4" a="1"/>
  <c r="BQ422" i="4" s="1"/>
  <c r="BP422" i="4" a="1"/>
  <c r="BP422" i="4" s="1"/>
  <c r="BO422" i="4" a="1"/>
  <c r="BO422" i="4" s="1"/>
  <c r="BN422" i="4" a="1"/>
  <c r="BN422" i="4" s="1"/>
  <c r="BM422" i="4" a="1"/>
  <c r="BM422" i="4" s="1"/>
  <c r="BL422" i="4" a="1"/>
  <c r="BL422" i="4" s="1"/>
  <c r="BK422" i="4"/>
  <c r="BJ422" i="4"/>
  <c r="BI422" i="4" a="1"/>
  <c r="BI422" i="4" s="1"/>
  <c r="BH422" i="4"/>
  <c r="BG422" i="4"/>
  <c r="BF422" i="4"/>
  <c r="BE422" i="4"/>
  <c r="BD422" i="4"/>
  <c r="AX422" i="4"/>
  <c r="AW422" i="4"/>
  <c r="AV422" i="4" a="1"/>
  <c r="AV422" i="4" s="1"/>
  <c r="AU422" i="4"/>
  <c r="AT422" i="4"/>
  <c r="AS422" i="4"/>
  <c r="AR422" i="4"/>
  <c r="AQ422" i="4" a="1"/>
  <c r="AQ422" i="4" s="1"/>
  <c r="AO422" i="4"/>
  <c r="AN422" i="4" a="1"/>
  <c r="AN422" i="4" s="1"/>
  <c r="AM422" i="4"/>
  <c r="AL422" i="4"/>
  <c r="AK422" i="4" a="1"/>
  <c r="AK422" i="4" s="1"/>
  <c r="AJ422" i="4"/>
  <c r="AI422" i="4"/>
  <c r="AG422" i="4"/>
  <c r="AF422" i="4"/>
  <c r="AE422" i="4"/>
  <c r="AD422" i="4"/>
  <c r="AC422" i="4"/>
  <c r="AA422" i="4"/>
  <c r="Y422" i="4"/>
  <c r="W422" i="4"/>
  <c r="V422" i="4"/>
  <c r="U422" i="4"/>
  <c r="R422" i="4"/>
  <c r="Q422" i="4"/>
  <c r="P422" i="4"/>
  <c r="O422" i="4"/>
  <c r="N422" i="4"/>
  <c r="M422" i="4"/>
  <c r="K422" i="4"/>
  <c r="J422" i="4"/>
  <c r="L422" i="4" s="1"/>
  <c r="CE421" i="4"/>
  <c r="CD421" i="4" a="1"/>
  <c r="CD421" i="4" s="1"/>
  <c r="CC421" i="4" a="1"/>
  <c r="CC421" i="4" s="1"/>
  <c r="CB421" i="4" a="1"/>
  <c r="CB421" i="4" s="1"/>
  <c r="CA421" i="4" a="1"/>
  <c r="CA421" i="4" s="1"/>
  <c r="BZ421" i="4" a="1"/>
  <c r="BZ421" i="4" s="1"/>
  <c r="BY421" i="4" a="1"/>
  <c r="BY421" i="4" s="1"/>
  <c r="BX421" i="4"/>
  <c r="BW421" i="4" a="1"/>
  <c r="BW421" i="4" s="1"/>
  <c r="BV421" i="4"/>
  <c r="BU421" i="4" a="1"/>
  <c r="BU421" i="4" s="1"/>
  <c r="BT421" i="4" a="1"/>
  <c r="BT421" i="4" s="1"/>
  <c r="BS421" i="4"/>
  <c r="BR421" i="4" a="1"/>
  <c r="BR421" i="4" s="1"/>
  <c r="BQ421" i="4" a="1"/>
  <c r="BQ421" i="4" s="1"/>
  <c r="BP421" i="4" a="1"/>
  <c r="BP421" i="4" s="1"/>
  <c r="BO421" i="4" a="1"/>
  <c r="BO421" i="4" s="1"/>
  <c r="BN421" i="4" a="1"/>
  <c r="BN421" i="4" s="1"/>
  <c r="BM421" i="4" a="1"/>
  <c r="BM421" i="4" s="1"/>
  <c r="BL421" i="4" a="1"/>
  <c r="BL421" i="4" s="1"/>
  <c r="BK421" i="4"/>
  <c r="BJ421" i="4"/>
  <c r="BI421" i="4" a="1"/>
  <c r="BI421" i="4" s="1"/>
  <c r="BH421" i="4"/>
  <c r="BG421" i="4"/>
  <c r="BF421" i="4"/>
  <c r="BE421" i="4"/>
  <c r="BD421" i="4"/>
  <c r="AX421" i="4"/>
  <c r="AW421" i="4"/>
  <c r="AV421" i="4" a="1"/>
  <c r="AV421" i="4" s="1"/>
  <c r="AU421" i="4"/>
  <c r="AT421" i="4"/>
  <c r="AS421" i="4"/>
  <c r="AR421" i="4"/>
  <c r="AQ421" i="4" a="1"/>
  <c r="AQ421" i="4" s="1"/>
  <c r="AO421" i="4"/>
  <c r="AN421" i="4" a="1"/>
  <c r="AN421" i="4" s="1"/>
  <c r="AM421" i="4"/>
  <c r="AL421" i="4"/>
  <c r="AK421" i="4" a="1"/>
  <c r="AK421" i="4" s="1"/>
  <c r="AJ421" i="4"/>
  <c r="AI421" i="4"/>
  <c r="AG421" i="4"/>
  <c r="AF421" i="4"/>
  <c r="AE421" i="4"/>
  <c r="AD421" i="4"/>
  <c r="AC421" i="4"/>
  <c r="AA421" i="4"/>
  <c r="Y421" i="4"/>
  <c r="W421" i="4"/>
  <c r="V421" i="4"/>
  <c r="U421" i="4"/>
  <c r="R421" i="4"/>
  <c r="Q421" i="4"/>
  <c r="P421" i="4"/>
  <c r="O421" i="4"/>
  <c r="N421" i="4"/>
  <c r="M421" i="4"/>
  <c r="K421" i="4"/>
  <c r="J421" i="4"/>
  <c r="L421" i="4" s="1"/>
  <c r="CE420" i="4"/>
  <c r="CD420" i="4" a="1"/>
  <c r="CD420" i="4" s="1"/>
  <c r="CC420" i="4" a="1"/>
  <c r="CC420" i="4" s="1"/>
  <c r="CB420" i="4" a="1"/>
  <c r="CB420" i="4" s="1"/>
  <c r="CA420" i="4" a="1"/>
  <c r="CA420" i="4" s="1"/>
  <c r="BZ420" i="4" a="1"/>
  <c r="BZ420" i="4" s="1"/>
  <c r="BY420" i="4" a="1"/>
  <c r="BY420" i="4" s="1"/>
  <c r="BX420" i="4"/>
  <c r="BW420" i="4" a="1"/>
  <c r="BW420" i="4" s="1"/>
  <c r="BV420" i="4"/>
  <c r="BU420" i="4" a="1"/>
  <c r="BU420" i="4" s="1"/>
  <c r="BT420" i="4" a="1"/>
  <c r="BT420" i="4" s="1"/>
  <c r="BS420" i="4"/>
  <c r="BR420" i="4" a="1"/>
  <c r="BR420" i="4" s="1"/>
  <c r="BQ420" i="4" a="1"/>
  <c r="BQ420" i="4" s="1"/>
  <c r="BP420" i="4" a="1"/>
  <c r="BP420" i="4" s="1"/>
  <c r="BO420" i="4" a="1"/>
  <c r="BO420" i="4" s="1"/>
  <c r="BN420" i="4" a="1"/>
  <c r="BN420" i="4" s="1"/>
  <c r="BM420" i="4" a="1"/>
  <c r="BM420" i="4" s="1"/>
  <c r="BL420" i="4" a="1"/>
  <c r="BL420" i="4" s="1"/>
  <c r="BK420" i="4"/>
  <c r="BJ420" i="4"/>
  <c r="BI420" i="4" a="1"/>
  <c r="BI420" i="4" s="1"/>
  <c r="BH420" i="4"/>
  <c r="BG420" i="4"/>
  <c r="BF420" i="4"/>
  <c r="BE420" i="4"/>
  <c r="BD420" i="4"/>
  <c r="AX420" i="4"/>
  <c r="AW420" i="4"/>
  <c r="AV420" i="4" a="1"/>
  <c r="AV420" i="4" s="1"/>
  <c r="AU420" i="4"/>
  <c r="AT420" i="4"/>
  <c r="AS420" i="4"/>
  <c r="AR420" i="4"/>
  <c r="AQ420" i="4" a="1"/>
  <c r="AQ420" i="4" s="1"/>
  <c r="AO420" i="4"/>
  <c r="AN420" i="4" a="1"/>
  <c r="AN420" i="4" s="1"/>
  <c r="AM420" i="4"/>
  <c r="AL420" i="4"/>
  <c r="AK420" i="4" a="1"/>
  <c r="AK420" i="4" s="1"/>
  <c r="AJ420" i="4"/>
  <c r="AI420" i="4"/>
  <c r="AG420" i="4"/>
  <c r="AF420" i="4"/>
  <c r="AE420" i="4"/>
  <c r="AD420" i="4"/>
  <c r="AC420" i="4"/>
  <c r="AA420" i="4"/>
  <c r="Y420" i="4"/>
  <c r="W420" i="4"/>
  <c r="V420" i="4"/>
  <c r="U420" i="4"/>
  <c r="R420" i="4"/>
  <c r="Q420" i="4"/>
  <c r="P420" i="4"/>
  <c r="O420" i="4"/>
  <c r="N420" i="4"/>
  <c r="M420" i="4"/>
  <c r="K420" i="4"/>
  <c r="J420" i="4"/>
  <c r="L420" i="4" s="1"/>
  <c r="CE419" i="4"/>
  <c r="CD419" i="4" a="1"/>
  <c r="CD419" i="4" s="1"/>
  <c r="CC419" i="4" a="1"/>
  <c r="CC419" i="4" s="1"/>
  <c r="CB419" i="4" a="1"/>
  <c r="CB419" i="4" s="1"/>
  <c r="CA419" i="4" a="1"/>
  <c r="CA419" i="4" s="1"/>
  <c r="BZ419" i="4" a="1"/>
  <c r="BZ419" i="4" s="1"/>
  <c r="BY419" i="4" a="1"/>
  <c r="BY419" i="4" s="1"/>
  <c r="BX419" i="4"/>
  <c r="BW419" i="4" a="1"/>
  <c r="BW419" i="4" s="1"/>
  <c r="BV419" i="4"/>
  <c r="BU419" i="4" a="1"/>
  <c r="BU419" i="4" s="1"/>
  <c r="BT419" i="4" a="1"/>
  <c r="BT419" i="4" s="1"/>
  <c r="BS419" i="4"/>
  <c r="BR419" i="4" a="1"/>
  <c r="BR419" i="4" s="1"/>
  <c r="BQ419" i="4" a="1"/>
  <c r="BQ419" i="4" s="1"/>
  <c r="BP419" i="4" a="1"/>
  <c r="BP419" i="4" s="1"/>
  <c r="BO419" i="4" a="1"/>
  <c r="BO419" i="4" s="1"/>
  <c r="BN419" i="4" a="1"/>
  <c r="BN419" i="4" s="1"/>
  <c r="BM419" i="4" a="1"/>
  <c r="BM419" i="4" s="1"/>
  <c r="BL419" i="4" a="1"/>
  <c r="BL419" i="4" s="1"/>
  <c r="BK419" i="4"/>
  <c r="BJ419" i="4"/>
  <c r="BI419" i="4" a="1"/>
  <c r="BI419" i="4" s="1"/>
  <c r="BH419" i="4"/>
  <c r="BG419" i="4"/>
  <c r="BF419" i="4"/>
  <c r="BE419" i="4"/>
  <c r="BD419" i="4"/>
  <c r="AX419" i="4"/>
  <c r="AW419" i="4"/>
  <c r="AV419" i="4" a="1"/>
  <c r="AV419" i="4" s="1"/>
  <c r="AU419" i="4"/>
  <c r="AT419" i="4"/>
  <c r="AS419" i="4"/>
  <c r="AR419" i="4"/>
  <c r="AQ419" i="4" a="1"/>
  <c r="AQ419" i="4" s="1"/>
  <c r="AO419" i="4"/>
  <c r="AN419" i="4" a="1"/>
  <c r="AN419" i="4" s="1"/>
  <c r="AM419" i="4"/>
  <c r="AL419" i="4"/>
  <c r="AK419" i="4" a="1"/>
  <c r="AK419" i="4" s="1"/>
  <c r="AJ419" i="4"/>
  <c r="AI419" i="4"/>
  <c r="AG419" i="4"/>
  <c r="AF419" i="4"/>
  <c r="AE419" i="4"/>
  <c r="AD419" i="4"/>
  <c r="AC419" i="4"/>
  <c r="AA419" i="4"/>
  <c r="Y419" i="4"/>
  <c r="W419" i="4"/>
  <c r="V419" i="4"/>
  <c r="U419" i="4"/>
  <c r="R419" i="4"/>
  <c r="Q419" i="4"/>
  <c r="P419" i="4"/>
  <c r="O419" i="4"/>
  <c r="N419" i="4"/>
  <c r="M419" i="4"/>
  <c r="K419" i="4"/>
  <c r="J419" i="4"/>
  <c r="L419" i="4" s="1"/>
  <c r="CE418" i="4"/>
  <c r="CD418" i="4" a="1"/>
  <c r="CD418" i="4" s="1"/>
  <c r="CC418" i="4" a="1"/>
  <c r="CC418" i="4" s="1"/>
  <c r="CB418" i="4" a="1"/>
  <c r="CB418" i="4" s="1"/>
  <c r="CA418" i="4" a="1"/>
  <c r="CA418" i="4" s="1"/>
  <c r="BZ418" i="4" a="1"/>
  <c r="BZ418" i="4" s="1"/>
  <c r="BY418" i="4" a="1"/>
  <c r="BY418" i="4" s="1"/>
  <c r="BX418" i="4"/>
  <c r="BW418" i="4" a="1"/>
  <c r="BW418" i="4" s="1"/>
  <c r="BV418" i="4"/>
  <c r="BU418" i="4" a="1"/>
  <c r="BU418" i="4" s="1"/>
  <c r="BT418" i="4" a="1"/>
  <c r="BT418" i="4" s="1"/>
  <c r="BS418" i="4"/>
  <c r="BR418" i="4" a="1"/>
  <c r="BR418" i="4" s="1"/>
  <c r="BQ418" i="4" a="1"/>
  <c r="BQ418" i="4" s="1"/>
  <c r="BP418" i="4" a="1"/>
  <c r="BP418" i="4" s="1"/>
  <c r="BO418" i="4" a="1"/>
  <c r="BO418" i="4" s="1"/>
  <c r="BN418" i="4" a="1"/>
  <c r="BN418" i="4" s="1"/>
  <c r="BM418" i="4" a="1"/>
  <c r="BM418" i="4" s="1"/>
  <c r="BL418" i="4" a="1"/>
  <c r="BL418" i="4" s="1"/>
  <c r="BK418" i="4"/>
  <c r="BJ418" i="4"/>
  <c r="BI418" i="4" a="1"/>
  <c r="BI418" i="4" s="1"/>
  <c r="BH418" i="4"/>
  <c r="BG418" i="4"/>
  <c r="BF418" i="4"/>
  <c r="BE418" i="4"/>
  <c r="BD418" i="4"/>
  <c r="AX418" i="4"/>
  <c r="AW418" i="4"/>
  <c r="AV418" i="4" a="1"/>
  <c r="AV418" i="4" s="1"/>
  <c r="AU418" i="4"/>
  <c r="AT418" i="4"/>
  <c r="AS418" i="4"/>
  <c r="AR418" i="4"/>
  <c r="AQ418" i="4" a="1"/>
  <c r="AQ418" i="4" s="1"/>
  <c r="AO418" i="4"/>
  <c r="AN418" i="4" a="1"/>
  <c r="AN418" i="4" s="1"/>
  <c r="AM418" i="4"/>
  <c r="AL418" i="4"/>
  <c r="AK418" i="4" a="1"/>
  <c r="AK418" i="4" s="1"/>
  <c r="AJ418" i="4"/>
  <c r="AI418" i="4"/>
  <c r="AG418" i="4"/>
  <c r="AF418" i="4"/>
  <c r="AE418" i="4"/>
  <c r="AD418" i="4"/>
  <c r="AC418" i="4"/>
  <c r="AA418" i="4"/>
  <c r="Y418" i="4"/>
  <c r="W418" i="4"/>
  <c r="V418" i="4"/>
  <c r="U418" i="4"/>
  <c r="R418" i="4"/>
  <c r="Q418" i="4"/>
  <c r="P418" i="4"/>
  <c r="O418" i="4"/>
  <c r="N418" i="4"/>
  <c r="M418" i="4"/>
  <c r="K418" i="4"/>
  <c r="J418" i="4"/>
  <c r="L418" i="4" s="1"/>
  <c r="CE417" i="4"/>
  <c r="CD417" i="4" a="1"/>
  <c r="CD417" i="4" s="1"/>
  <c r="CC417" i="4" a="1"/>
  <c r="CC417" i="4" s="1"/>
  <c r="CB417" i="4" a="1"/>
  <c r="CB417" i="4" s="1"/>
  <c r="CA417" i="4" a="1"/>
  <c r="CA417" i="4" s="1"/>
  <c r="BZ417" i="4" a="1"/>
  <c r="BZ417" i="4" s="1"/>
  <c r="BY417" i="4" a="1"/>
  <c r="BY417" i="4" s="1"/>
  <c r="BX417" i="4"/>
  <c r="BW417" i="4" a="1"/>
  <c r="BW417" i="4" s="1"/>
  <c r="BV417" i="4"/>
  <c r="BU417" i="4" a="1"/>
  <c r="BU417" i="4" s="1"/>
  <c r="BT417" i="4" a="1"/>
  <c r="BT417" i="4" s="1"/>
  <c r="BS417" i="4"/>
  <c r="BR417" i="4" a="1"/>
  <c r="BR417" i="4" s="1"/>
  <c r="BQ417" i="4" a="1"/>
  <c r="BQ417" i="4" s="1"/>
  <c r="BP417" i="4" a="1"/>
  <c r="BP417" i="4" s="1"/>
  <c r="BO417" i="4" a="1"/>
  <c r="BO417" i="4" s="1"/>
  <c r="BN417" i="4" a="1"/>
  <c r="BN417" i="4" s="1"/>
  <c r="BM417" i="4" a="1"/>
  <c r="BM417" i="4" s="1"/>
  <c r="BL417" i="4" a="1"/>
  <c r="BL417" i="4" s="1"/>
  <c r="BK417" i="4"/>
  <c r="BJ417" i="4"/>
  <c r="BI417" i="4" a="1"/>
  <c r="BI417" i="4" s="1"/>
  <c r="BH417" i="4"/>
  <c r="BG417" i="4"/>
  <c r="BF417" i="4"/>
  <c r="BE417" i="4"/>
  <c r="BD417" i="4"/>
  <c r="AX417" i="4"/>
  <c r="AW417" i="4"/>
  <c r="AV417" i="4" a="1"/>
  <c r="AV417" i="4" s="1"/>
  <c r="AU417" i="4"/>
  <c r="AT417" i="4"/>
  <c r="AS417" i="4"/>
  <c r="AR417" i="4"/>
  <c r="AQ417" i="4" a="1"/>
  <c r="AQ417" i="4" s="1"/>
  <c r="AO417" i="4"/>
  <c r="AN417" i="4" a="1"/>
  <c r="AN417" i="4" s="1"/>
  <c r="AM417" i="4"/>
  <c r="AL417" i="4"/>
  <c r="AK417" i="4" a="1"/>
  <c r="AK417" i="4" s="1"/>
  <c r="AJ417" i="4"/>
  <c r="AI417" i="4"/>
  <c r="AG417" i="4"/>
  <c r="AF417" i="4"/>
  <c r="AE417" i="4"/>
  <c r="AD417" i="4"/>
  <c r="AC417" i="4"/>
  <c r="AA417" i="4"/>
  <c r="Y417" i="4"/>
  <c r="W417" i="4"/>
  <c r="V417" i="4"/>
  <c r="U417" i="4"/>
  <c r="R417" i="4"/>
  <c r="Q417" i="4"/>
  <c r="P417" i="4"/>
  <c r="O417" i="4"/>
  <c r="N417" i="4"/>
  <c r="M417" i="4"/>
  <c r="K417" i="4"/>
  <c r="J417" i="4"/>
  <c r="L417" i="4" s="1"/>
  <c r="CE416" i="4"/>
  <c r="CD416" i="4" a="1"/>
  <c r="CD416" i="4" s="1"/>
  <c r="CC416" i="4" a="1"/>
  <c r="CC416" i="4" s="1"/>
  <c r="CB416" i="4" a="1"/>
  <c r="CB416" i="4" s="1"/>
  <c r="CA416" i="4" a="1"/>
  <c r="CA416" i="4" s="1"/>
  <c r="BZ416" i="4" a="1"/>
  <c r="BZ416" i="4" s="1"/>
  <c r="BY416" i="4" a="1"/>
  <c r="BY416" i="4" s="1"/>
  <c r="BX416" i="4"/>
  <c r="BW416" i="4" a="1"/>
  <c r="BW416" i="4" s="1"/>
  <c r="BV416" i="4"/>
  <c r="BU416" i="4" a="1"/>
  <c r="BU416" i="4" s="1"/>
  <c r="BT416" i="4" a="1"/>
  <c r="BT416" i="4" s="1"/>
  <c r="BS416" i="4"/>
  <c r="BR416" i="4" a="1"/>
  <c r="BR416" i="4" s="1"/>
  <c r="BQ416" i="4" a="1"/>
  <c r="BQ416" i="4" s="1"/>
  <c r="BP416" i="4" a="1"/>
  <c r="BP416" i="4" s="1"/>
  <c r="BO416" i="4" a="1"/>
  <c r="BO416" i="4" s="1"/>
  <c r="BN416" i="4" a="1"/>
  <c r="BN416" i="4" s="1"/>
  <c r="BM416" i="4" a="1"/>
  <c r="BM416" i="4" s="1"/>
  <c r="BL416" i="4" a="1"/>
  <c r="BL416" i="4" s="1"/>
  <c r="BK416" i="4"/>
  <c r="BJ416" i="4"/>
  <c r="BI416" i="4" a="1"/>
  <c r="BI416" i="4" s="1"/>
  <c r="BH416" i="4"/>
  <c r="BG416" i="4"/>
  <c r="BF416" i="4"/>
  <c r="BE416" i="4"/>
  <c r="BD416" i="4"/>
  <c r="AX416" i="4"/>
  <c r="AW416" i="4"/>
  <c r="AV416" i="4" a="1"/>
  <c r="AV416" i="4" s="1"/>
  <c r="AU416" i="4"/>
  <c r="AT416" i="4"/>
  <c r="AS416" i="4"/>
  <c r="AR416" i="4"/>
  <c r="AQ416" i="4" a="1"/>
  <c r="AQ416" i="4" s="1"/>
  <c r="AO416" i="4"/>
  <c r="AN416" i="4" a="1"/>
  <c r="AN416" i="4" s="1"/>
  <c r="AM416" i="4"/>
  <c r="AL416" i="4"/>
  <c r="AK416" i="4" a="1"/>
  <c r="AK416" i="4" s="1"/>
  <c r="AJ416" i="4"/>
  <c r="AI416" i="4"/>
  <c r="AG416" i="4"/>
  <c r="AF416" i="4"/>
  <c r="AE416" i="4"/>
  <c r="AD416" i="4"/>
  <c r="AC416" i="4"/>
  <c r="AA416" i="4"/>
  <c r="Y416" i="4"/>
  <c r="W416" i="4"/>
  <c r="V416" i="4"/>
  <c r="U416" i="4"/>
  <c r="R416" i="4"/>
  <c r="Q416" i="4"/>
  <c r="P416" i="4"/>
  <c r="O416" i="4"/>
  <c r="N416" i="4"/>
  <c r="M416" i="4"/>
  <c r="K416" i="4"/>
  <c r="J416" i="4"/>
  <c r="L416" i="4" s="1"/>
  <c r="CE415" i="4"/>
  <c r="CD415" i="4" a="1"/>
  <c r="CD415" i="4" s="1"/>
  <c r="CC415" i="4" a="1"/>
  <c r="CC415" i="4" s="1"/>
  <c r="CB415" i="4" a="1"/>
  <c r="CB415" i="4" s="1"/>
  <c r="CA415" i="4" a="1"/>
  <c r="CA415" i="4" s="1"/>
  <c r="BZ415" i="4" a="1"/>
  <c r="BZ415" i="4" s="1"/>
  <c r="BY415" i="4" a="1"/>
  <c r="BY415" i="4" s="1"/>
  <c r="BX415" i="4"/>
  <c r="BW415" i="4" a="1"/>
  <c r="BW415" i="4" s="1"/>
  <c r="BV415" i="4"/>
  <c r="BU415" i="4" a="1"/>
  <c r="BU415" i="4" s="1"/>
  <c r="BT415" i="4" a="1"/>
  <c r="BT415" i="4" s="1"/>
  <c r="BS415" i="4"/>
  <c r="BR415" i="4" a="1"/>
  <c r="BR415" i="4" s="1"/>
  <c r="BQ415" i="4" a="1"/>
  <c r="BQ415" i="4" s="1"/>
  <c r="BP415" i="4" a="1"/>
  <c r="BP415" i="4" s="1"/>
  <c r="BO415" i="4" a="1"/>
  <c r="BO415" i="4" s="1"/>
  <c r="BN415" i="4" a="1"/>
  <c r="BN415" i="4" s="1"/>
  <c r="BM415" i="4" a="1"/>
  <c r="BM415" i="4" s="1"/>
  <c r="BL415" i="4" a="1"/>
  <c r="BL415" i="4" s="1"/>
  <c r="BK415" i="4"/>
  <c r="BJ415" i="4"/>
  <c r="BI415" i="4" a="1"/>
  <c r="BI415" i="4" s="1"/>
  <c r="BH415" i="4"/>
  <c r="BG415" i="4"/>
  <c r="BF415" i="4"/>
  <c r="BE415" i="4"/>
  <c r="BD415" i="4"/>
  <c r="AX415" i="4"/>
  <c r="AW415" i="4"/>
  <c r="AV415" i="4" a="1"/>
  <c r="AV415" i="4" s="1"/>
  <c r="AU415" i="4"/>
  <c r="AT415" i="4"/>
  <c r="AS415" i="4"/>
  <c r="AR415" i="4"/>
  <c r="AQ415" i="4" a="1"/>
  <c r="AQ415" i="4" s="1"/>
  <c r="AO415" i="4"/>
  <c r="AN415" i="4" a="1"/>
  <c r="AN415" i="4" s="1"/>
  <c r="AM415" i="4"/>
  <c r="AL415" i="4"/>
  <c r="AK415" i="4" a="1"/>
  <c r="AK415" i="4" s="1"/>
  <c r="AJ415" i="4"/>
  <c r="AI415" i="4"/>
  <c r="AG415" i="4"/>
  <c r="AF415" i="4"/>
  <c r="AE415" i="4"/>
  <c r="AD415" i="4"/>
  <c r="AC415" i="4"/>
  <c r="AA415" i="4"/>
  <c r="Y415" i="4"/>
  <c r="W415" i="4"/>
  <c r="V415" i="4"/>
  <c r="U415" i="4"/>
  <c r="R415" i="4"/>
  <c r="Q415" i="4"/>
  <c r="P415" i="4"/>
  <c r="O415" i="4"/>
  <c r="N415" i="4"/>
  <c r="M415" i="4"/>
  <c r="K415" i="4"/>
  <c r="J415" i="4"/>
  <c r="L415" i="4" s="1"/>
  <c r="CE414" i="4"/>
  <c r="CD414" i="4" a="1"/>
  <c r="CD414" i="4" s="1"/>
  <c r="CC414" i="4" a="1"/>
  <c r="CC414" i="4" s="1"/>
  <c r="CB414" i="4" a="1"/>
  <c r="CB414" i="4" s="1"/>
  <c r="CA414" i="4" a="1"/>
  <c r="CA414" i="4" s="1"/>
  <c r="BZ414" i="4" a="1"/>
  <c r="BZ414" i="4" s="1"/>
  <c r="BY414" i="4" a="1"/>
  <c r="BY414" i="4" s="1"/>
  <c r="BX414" i="4"/>
  <c r="BW414" i="4" a="1"/>
  <c r="BW414" i="4" s="1"/>
  <c r="BV414" i="4"/>
  <c r="BU414" i="4" a="1"/>
  <c r="BU414" i="4" s="1"/>
  <c r="BT414" i="4" a="1"/>
  <c r="BT414" i="4" s="1"/>
  <c r="BS414" i="4"/>
  <c r="BR414" i="4" a="1"/>
  <c r="BR414" i="4" s="1"/>
  <c r="BQ414" i="4" a="1"/>
  <c r="BQ414" i="4" s="1"/>
  <c r="BP414" i="4" a="1"/>
  <c r="BP414" i="4" s="1"/>
  <c r="BO414" i="4" a="1"/>
  <c r="BO414" i="4" s="1"/>
  <c r="BN414" i="4" a="1"/>
  <c r="BN414" i="4" s="1"/>
  <c r="BM414" i="4" a="1"/>
  <c r="BM414" i="4" s="1"/>
  <c r="BL414" i="4" a="1"/>
  <c r="BL414" i="4" s="1"/>
  <c r="BK414" i="4"/>
  <c r="BJ414" i="4"/>
  <c r="BI414" i="4" a="1"/>
  <c r="BI414" i="4" s="1"/>
  <c r="BH414" i="4"/>
  <c r="BG414" i="4"/>
  <c r="BF414" i="4"/>
  <c r="BE414" i="4"/>
  <c r="BD414" i="4"/>
  <c r="AX414" i="4"/>
  <c r="AW414" i="4"/>
  <c r="AV414" i="4" a="1"/>
  <c r="AV414" i="4" s="1"/>
  <c r="AU414" i="4"/>
  <c r="AT414" i="4"/>
  <c r="AS414" i="4"/>
  <c r="AR414" i="4"/>
  <c r="AQ414" i="4" a="1"/>
  <c r="AQ414" i="4" s="1"/>
  <c r="AO414" i="4"/>
  <c r="AN414" i="4" a="1"/>
  <c r="AN414" i="4" s="1"/>
  <c r="AM414" i="4"/>
  <c r="AL414" i="4"/>
  <c r="AK414" i="4" a="1"/>
  <c r="AK414" i="4" s="1"/>
  <c r="AJ414" i="4"/>
  <c r="AI414" i="4"/>
  <c r="AG414" i="4"/>
  <c r="AF414" i="4"/>
  <c r="AE414" i="4"/>
  <c r="AD414" i="4"/>
  <c r="AC414" i="4"/>
  <c r="AA414" i="4"/>
  <c r="Y414" i="4"/>
  <c r="W414" i="4"/>
  <c r="V414" i="4"/>
  <c r="U414" i="4"/>
  <c r="R414" i="4"/>
  <c r="Q414" i="4"/>
  <c r="P414" i="4"/>
  <c r="O414" i="4"/>
  <c r="N414" i="4"/>
  <c r="M414" i="4"/>
  <c r="K414" i="4"/>
  <c r="J414" i="4"/>
  <c r="L414" i="4" s="1"/>
  <c r="CE413" i="4"/>
  <c r="CD413" i="4" a="1"/>
  <c r="CD413" i="4" s="1"/>
  <c r="CC413" i="4" a="1"/>
  <c r="CC413" i="4" s="1"/>
  <c r="CB413" i="4" a="1"/>
  <c r="CB413" i="4" s="1"/>
  <c r="CA413" i="4" a="1"/>
  <c r="CA413" i="4" s="1"/>
  <c r="BZ413" i="4" a="1"/>
  <c r="BZ413" i="4" s="1"/>
  <c r="BY413" i="4" a="1"/>
  <c r="BY413" i="4" s="1"/>
  <c r="BX413" i="4"/>
  <c r="BW413" i="4" a="1"/>
  <c r="BW413" i="4" s="1"/>
  <c r="BV413" i="4"/>
  <c r="BU413" i="4" a="1"/>
  <c r="BU413" i="4" s="1"/>
  <c r="BT413" i="4" a="1"/>
  <c r="BT413" i="4" s="1"/>
  <c r="BS413" i="4"/>
  <c r="BR413" i="4" a="1"/>
  <c r="BR413" i="4" s="1"/>
  <c r="BQ413" i="4" a="1"/>
  <c r="BQ413" i="4" s="1"/>
  <c r="BP413" i="4" a="1"/>
  <c r="BP413" i="4" s="1"/>
  <c r="BO413" i="4" a="1"/>
  <c r="BO413" i="4" s="1"/>
  <c r="BN413" i="4" a="1"/>
  <c r="BN413" i="4" s="1"/>
  <c r="BM413" i="4" a="1"/>
  <c r="BM413" i="4" s="1"/>
  <c r="BL413" i="4" a="1"/>
  <c r="BL413" i="4" s="1"/>
  <c r="BK413" i="4"/>
  <c r="BJ413" i="4"/>
  <c r="BI413" i="4" a="1"/>
  <c r="BI413" i="4" s="1"/>
  <c r="BH413" i="4"/>
  <c r="BG413" i="4"/>
  <c r="BF413" i="4"/>
  <c r="BE413" i="4"/>
  <c r="BD413" i="4"/>
  <c r="AX413" i="4"/>
  <c r="AW413" i="4"/>
  <c r="AV413" i="4" a="1"/>
  <c r="AV413" i="4" s="1"/>
  <c r="AU413" i="4"/>
  <c r="AT413" i="4"/>
  <c r="AS413" i="4"/>
  <c r="AR413" i="4"/>
  <c r="AQ413" i="4" a="1"/>
  <c r="AQ413" i="4" s="1"/>
  <c r="AO413" i="4"/>
  <c r="AN413" i="4" a="1"/>
  <c r="AN413" i="4" s="1"/>
  <c r="AM413" i="4"/>
  <c r="AL413" i="4"/>
  <c r="AK413" i="4" a="1"/>
  <c r="AK413" i="4" s="1"/>
  <c r="AJ413" i="4"/>
  <c r="AI413" i="4"/>
  <c r="AG413" i="4"/>
  <c r="AF413" i="4"/>
  <c r="AE413" i="4"/>
  <c r="AD413" i="4"/>
  <c r="AC413" i="4"/>
  <c r="AA413" i="4"/>
  <c r="Y413" i="4"/>
  <c r="W413" i="4"/>
  <c r="V413" i="4"/>
  <c r="U413" i="4"/>
  <c r="R413" i="4"/>
  <c r="Q413" i="4"/>
  <c r="P413" i="4"/>
  <c r="O413" i="4"/>
  <c r="N413" i="4"/>
  <c r="M413" i="4"/>
  <c r="K413" i="4"/>
  <c r="J413" i="4"/>
  <c r="L413" i="4" s="1"/>
  <c r="CE412" i="4"/>
  <c r="CD412" i="4" a="1"/>
  <c r="CD412" i="4" s="1"/>
  <c r="CC412" i="4" a="1"/>
  <c r="CC412" i="4" s="1"/>
  <c r="CB412" i="4" a="1"/>
  <c r="CB412" i="4" s="1"/>
  <c r="CA412" i="4" a="1"/>
  <c r="CA412" i="4" s="1"/>
  <c r="BZ412" i="4" a="1"/>
  <c r="BZ412" i="4" s="1"/>
  <c r="BY412" i="4" a="1"/>
  <c r="BY412" i="4" s="1"/>
  <c r="BX412" i="4"/>
  <c r="BW412" i="4" a="1"/>
  <c r="BW412" i="4" s="1"/>
  <c r="BV412" i="4"/>
  <c r="BU412" i="4" a="1"/>
  <c r="BU412" i="4" s="1"/>
  <c r="BT412" i="4" a="1"/>
  <c r="BT412" i="4" s="1"/>
  <c r="BS412" i="4"/>
  <c r="BR412" i="4" a="1"/>
  <c r="BR412" i="4" s="1"/>
  <c r="BQ412" i="4" a="1"/>
  <c r="BQ412" i="4" s="1"/>
  <c r="BP412" i="4" a="1"/>
  <c r="BP412" i="4" s="1"/>
  <c r="BO412" i="4" a="1"/>
  <c r="BO412" i="4" s="1"/>
  <c r="BN412" i="4" a="1"/>
  <c r="BN412" i="4" s="1"/>
  <c r="BM412" i="4" a="1"/>
  <c r="BM412" i="4" s="1"/>
  <c r="BL412" i="4" a="1"/>
  <c r="BL412" i="4" s="1"/>
  <c r="BK412" i="4"/>
  <c r="BJ412" i="4"/>
  <c r="BI412" i="4" a="1"/>
  <c r="BI412" i="4" s="1"/>
  <c r="BH412" i="4"/>
  <c r="BG412" i="4"/>
  <c r="BF412" i="4"/>
  <c r="BE412" i="4"/>
  <c r="BD412" i="4"/>
  <c r="AX412" i="4"/>
  <c r="AW412" i="4"/>
  <c r="AV412" i="4" a="1"/>
  <c r="AV412" i="4" s="1"/>
  <c r="AU412" i="4"/>
  <c r="AT412" i="4"/>
  <c r="AS412" i="4"/>
  <c r="AR412" i="4"/>
  <c r="AQ412" i="4" a="1"/>
  <c r="AQ412" i="4" s="1"/>
  <c r="AO412" i="4"/>
  <c r="AN412" i="4" a="1"/>
  <c r="AN412" i="4" s="1"/>
  <c r="AM412" i="4"/>
  <c r="AL412" i="4"/>
  <c r="AK412" i="4" a="1"/>
  <c r="AK412" i="4" s="1"/>
  <c r="AJ412" i="4"/>
  <c r="AI412" i="4"/>
  <c r="AG412" i="4"/>
  <c r="AF412" i="4"/>
  <c r="AE412" i="4"/>
  <c r="AD412" i="4"/>
  <c r="AC412" i="4"/>
  <c r="AA412" i="4"/>
  <c r="Y412" i="4"/>
  <c r="W412" i="4"/>
  <c r="V412" i="4"/>
  <c r="U412" i="4"/>
  <c r="R412" i="4"/>
  <c r="Q412" i="4"/>
  <c r="P412" i="4"/>
  <c r="O412" i="4"/>
  <c r="N412" i="4"/>
  <c r="M412" i="4"/>
  <c r="K412" i="4"/>
  <c r="J412" i="4"/>
  <c r="L412" i="4" s="1"/>
  <c r="CE411" i="4"/>
  <c r="CD411" i="4" a="1"/>
  <c r="CD411" i="4" s="1"/>
  <c r="CC411" i="4" a="1"/>
  <c r="CC411" i="4" s="1"/>
  <c r="CB411" i="4" a="1"/>
  <c r="CB411" i="4" s="1"/>
  <c r="CA411" i="4" a="1"/>
  <c r="CA411" i="4" s="1"/>
  <c r="BZ411" i="4" a="1"/>
  <c r="BZ411" i="4" s="1"/>
  <c r="BY411" i="4" a="1"/>
  <c r="BY411" i="4" s="1"/>
  <c r="BX411" i="4"/>
  <c r="BW411" i="4" a="1"/>
  <c r="BW411" i="4" s="1"/>
  <c r="BV411" i="4"/>
  <c r="BU411" i="4" a="1"/>
  <c r="BU411" i="4" s="1"/>
  <c r="BT411" i="4" a="1"/>
  <c r="BT411" i="4" s="1"/>
  <c r="BS411" i="4"/>
  <c r="BR411" i="4" a="1"/>
  <c r="BR411" i="4" s="1"/>
  <c r="BQ411" i="4" a="1"/>
  <c r="BQ411" i="4" s="1"/>
  <c r="BP411" i="4" a="1"/>
  <c r="BP411" i="4" s="1"/>
  <c r="BO411" i="4" a="1"/>
  <c r="BO411" i="4" s="1"/>
  <c r="BN411" i="4" a="1"/>
  <c r="BN411" i="4" s="1"/>
  <c r="BM411" i="4" a="1"/>
  <c r="BM411" i="4" s="1"/>
  <c r="BL411" i="4" a="1"/>
  <c r="BL411" i="4" s="1"/>
  <c r="BK411" i="4"/>
  <c r="BJ411" i="4"/>
  <c r="BI411" i="4" a="1"/>
  <c r="BI411" i="4" s="1"/>
  <c r="BH411" i="4"/>
  <c r="BG411" i="4"/>
  <c r="BF411" i="4"/>
  <c r="BE411" i="4"/>
  <c r="BD411" i="4"/>
  <c r="AX411" i="4"/>
  <c r="AW411" i="4"/>
  <c r="AV411" i="4" a="1"/>
  <c r="AV411" i="4" s="1"/>
  <c r="AU411" i="4"/>
  <c r="AT411" i="4"/>
  <c r="AS411" i="4"/>
  <c r="AR411" i="4"/>
  <c r="AQ411" i="4" a="1"/>
  <c r="AQ411" i="4" s="1"/>
  <c r="AO411" i="4"/>
  <c r="AN411" i="4" a="1"/>
  <c r="AN411" i="4" s="1"/>
  <c r="AM411" i="4"/>
  <c r="AL411" i="4"/>
  <c r="AK411" i="4" a="1"/>
  <c r="AK411" i="4" s="1"/>
  <c r="AJ411" i="4"/>
  <c r="AI411" i="4"/>
  <c r="AG411" i="4"/>
  <c r="AF411" i="4"/>
  <c r="AE411" i="4"/>
  <c r="AD411" i="4"/>
  <c r="AC411" i="4"/>
  <c r="AA411" i="4"/>
  <c r="Y411" i="4"/>
  <c r="W411" i="4"/>
  <c r="V411" i="4"/>
  <c r="U411" i="4"/>
  <c r="R411" i="4"/>
  <c r="Q411" i="4"/>
  <c r="P411" i="4"/>
  <c r="O411" i="4"/>
  <c r="N411" i="4"/>
  <c r="M411" i="4"/>
  <c r="K411" i="4"/>
  <c r="J411" i="4"/>
  <c r="L411" i="4" s="1"/>
  <c r="CE410" i="4"/>
  <c r="CD410" i="4" a="1"/>
  <c r="CD410" i="4" s="1"/>
  <c r="CC410" i="4" a="1"/>
  <c r="CC410" i="4" s="1"/>
  <c r="CB410" i="4" a="1"/>
  <c r="CB410" i="4" s="1"/>
  <c r="CA410" i="4" a="1"/>
  <c r="CA410" i="4" s="1"/>
  <c r="BZ410" i="4" a="1"/>
  <c r="BZ410" i="4" s="1"/>
  <c r="BY410" i="4" a="1"/>
  <c r="BY410" i="4" s="1"/>
  <c r="BX410" i="4"/>
  <c r="BW410" i="4" a="1"/>
  <c r="BW410" i="4" s="1"/>
  <c r="BV410" i="4"/>
  <c r="BU410" i="4" a="1"/>
  <c r="BU410" i="4" s="1"/>
  <c r="BT410" i="4" a="1"/>
  <c r="BT410" i="4" s="1"/>
  <c r="BS410" i="4"/>
  <c r="BR410" i="4" a="1"/>
  <c r="BR410" i="4" s="1"/>
  <c r="BQ410" i="4" a="1"/>
  <c r="BQ410" i="4" s="1"/>
  <c r="BP410" i="4" a="1"/>
  <c r="BP410" i="4" s="1"/>
  <c r="BO410" i="4" a="1"/>
  <c r="BO410" i="4" s="1"/>
  <c r="BN410" i="4" a="1"/>
  <c r="BN410" i="4" s="1"/>
  <c r="BM410" i="4" a="1"/>
  <c r="BM410" i="4" s="1"/>
  <c r="BL410" i="4" a="1"/>
  <c r="BL410" i="4" s="1"/>
  <c r="BK410" i="4"/>
  <c r="BJ410" i="4"/>
  <c r="BI410" i="4" a="1"/>
  <c r="BI410" i="4" s="1"/>
  <c r="BH410" i="4"/>
  <c r="BG410" i="4"/>
  <c r="BF410" i="4"/>
  <c r="BE410" i="4"/>
  <c r="BD410" i="4"/>
  <c r="AX410" i="4"/>
  <c r="AW410" i="4"/>
  <c r="AV410" i="4" a="1"/>
  <c r="AV410" i="4" s="1"/>
  <c r="AU410" i="4"/>
  <c r="AT410" i="4"/>
  <c r="AS410" i="4"/>
  <c r="AR410" i="4"/>
  <c r="AQ410" i="4" a="1"/>
  <c r="AQ410" i="4" s="1"/>
  <c r="AO410" i="4"/>
  <c r="AN410" i="4" a="1"/>
  <c r="AN410" i="4" s="1"/>
  <c r="AM410" i="4"/>
  <c r="AL410" i="4"/>
  <c r="AK410" i="4" a="1"/>
  <c r="AK410" i="4" s="1"/>
  <c r="AJ410" i="4"/>
  <c r="AI410" i="4"/>
  <c r="AG410" i="4"/>
  <c r="AF410" i="4"/>
  <c r="AE410" i="4"/>
  <c r="AD410" i="4"/>
  <c r="AC410" i="4"/>
  <c r="AA410" i="4"/>
  <c r="Y410" i="4"/>
  <c r="W410" i="4"/>
  <c r="V410" i="4"/>
  <c r="U410" i="4"/>
  <c r="R410" i="4"/>
  <c r="Q410" i="4"/>
  <c r="P410" i="4"/>
  <c r="O410" i="4"/>
  <c r="N410" i="4"/>
  <c r="M410" i="4"/>
  <c r="K410" i="4"/>
  <c r="J410" i="4"/>
  <c r="L410" i="4" s="1"/>
  <c r="CE409" i="4"/>
  <c r="CD409" i="4" a="1"/>
  <c r="CD409" i="4" s="1"/>
  <c r="CC409" i="4" a="1"/>
  <c r="CC409" i="4" s="1"/>
  <c r="CB409" i="4" a="1"/>
  <c r="CB409" i="4" s="1"/>
  <c r="CA409" i="4" a="1"/>
  <c r="CA409" i="4" s="1"/>
  <c r="BZ409" i="4" a="1"/>
  <c r="BZ409" i="4" s="1"/>
  <c r="BY409" i="4" a="1"/>
  <c r="BY409" i="4" s="1"/>
  <c r="BX409" i="4"/>
  <c r="BW409" i="4" a="1"/>
  <c r="BW409" i="4" s="1"/>
  <c r="BV409" i="4"/>
  <c r="BU409" i="4" a="1"/>
  <c r="BU409" i="4" s="1"/>
  <c r="BT409" i="4" a="1"/>
  <c r="BT409" i="4" s="1"/>
  <c r="BS409" i="4"/>
  <c r="BR409" i="4" a="1"/>
  <c r="BR409" i="4" s="1"/>
  <c r="BQ409" i="4" a="1"/>
  <c r="BQ409" i="4" s="1"/>
  <c r="BP409" i="4" a="1"/>
  <c r="BP409" i="4" s="1"/>
  <c r="BO409" i="4" a="1"/>
  <c r="BO409" i="4" s="1"/>
  <c r="BN409" i="4" a="1"/>
  <c r="BN409" i="4" s="1"/>
  <c r="BM409" i="4" a="1"/>
  <c r="BM409" i="4" s="1"/>
  <c r="BL409" i="4" a="1"/>
  <c r="BL409" i="4" s="1"/>
  <c r="BK409" i="4"/>
  <c r="BJ409" i="4"/>
  <c r="BI409" i="4" a="1"/>
  <c r="BI409" i="4" s="1"/>
  <c r="BH409" i="4"/>
  <c r="BG409" i="4"/>
  <c r="BF409" i="4"/>
  <c r="BE409" i="4"/>
  <c r="BD409" i="4"/>
  <c r="AX409" i="4"/>
  <c r="AW409" i="4"/>
  <c r="AV409" i="4" a="1"/>
  <c r="AV409" i="4" s="1"/>
  <c r="AU409" i="4"/>
  <c r="AT409" i="4"/>
  <c r="AS409" i="4"/>
  <c r="AR409" i="4"/>
  <c r="AQ409" i="4" a="1"/>
  <c r="AQ409" i="4" s="1"/>
  <c r="AO409" i="4"/>
  <c r="AN409" i="4" a="1"/>
  <c r="AN409" i="4" s="1"/>
  <c r="AM409" i="4"/>
  <c r="AL409" i="4"/>
  <c r="AK409" i="4" a="1"/>
  <c r="AK409" i="4" s="1"/>
  <c r="AJ409" i="4"/>
  <c r="AI409" i="4"/>
  <c r="AG409" i="4"/>
  <c r="AF409" i="4"/>
  <c r="AE409" i="4"/>
  <c r="AD409" i="4"/>
  <c r="AC409" i="4"/>
  <c r="AA409" i="4"/>
  <c r="Y409" i="4"/>
  <c r="W409" i="4"/>
  <c r="V409" i="4"/>
  <c r="U409" i="4"/>
  <c r="R409" i="4"/>
  <c r="Q409" i="4"/>
  <c r="P409" i="4"/>
  <c r="O409" i="4"/>
  <c r="N409" i="4"/>
  <c r="M409" i="4"/>
  <c r="K409" i="4"/>
  <c r="J409" i="4"/>
  <c r="L409" i="4" s="1"/>
  <c r="CE408" i="4"/>
  <c r="CD408" i="4" a="1"/>
  <c r="CD408" i="4" s="1"/>
  <c r="CC408" i="4" a="1"/>
  <c r="CC408" i="4" s="1"/>
  <c r="CB408" i="4" a="1"/>
  <c r="CB408" i="4" s="1"/>
  <c r="CA408" i="4" a="1"/>
  <c r="CA408" i="4" s="1"/>
  <c r="BZ408" i="4" a="1"/>
  <c r="BZ408" i="4" s="1"/>
  <c r="BY408" i="4" a="1"/>
  <c r="BY408" i="4" s="1"/>
  <c r="BX408" i="4"/>
  <c r="BW408" i="4" a="1"/>
  <c r="BW408" i="4" s="1"/>
  <c r="BV408" i="4"/>
  <c r="BU408" i="4" a="1"/>
  <c r="BU408" i="4" s="1"/>
  <c r="BT408" i="4" a="1"/>
  <c r="BT408" i="4" s="1"/>
  <c r="BS408" i="4"/>
  <c r="BR408" i="4" a="1"/>
  <c r="BR408" i="4" s="1"/>
  <c r="BQ408" i="4" a="1"/>
  <c r="BQ408" i="4" s="1"/>
  <c r="BP408" i="4" a="1"/>
  <c r="BP408" i="4" s="1"/>
  <c r="BO408" i="4" a="1"/>
  <c r="BO408" i="4" s="1"/>
  <c r="BN408" i="4" a="1"/>
  <c r="BN408" i="4" s="1"/>
  <c r="BM408" i="4" a="1"/>
  <c r="BM408" i="4" s="1"/>
  <c r="BL408" i="4" a="1"/>
  <c r="BL408" i="4" s="1"/>
  <c r="BK408" i="4"/>
  <c r="BJ408" i="4"/>
  <c r="BI408" i="4" a="1"/>
  <c r="BI408" i="4" s="1"/>
  <c r="BH408" i="4"/>
  <c r="BG408" i="4"/>
  <c r="BF408" i="4"/>
  <c r="BE408" i="4"/>
  <c r="BD408" i="4"/>
  <c r="AX408" i="4"/>
  <c r="AW408" i="4"/>
  <c r="AV408" i="4" a="1"/>
  <c r="AV408" i="4" s="1"/>
  <c r="AU408" i="4"/>
  <c r="AT408" i="4"/>
  <c r="AS408" i="4"/>
  <c r="AR408" i="4"/>
  <c r="AQ408" i="4" a="1"/>
  <c r="AQ408" i="4" s="1"/>
  <c r="AO408" i="4"/>
  <c r="AN408" i="4" a="1"/>
  <c r="AN408" i="4" s="1"/>
  <c r="AM408" i="4"/>
  <c r="AL408" i="4"/>
  <c r="AK408" i="4" a="1"/>
  <c r="AK408" i="4" s="1"/>
  <c r="AJ408" i="4"/>
  <c r="AI408" i="4"/>
  <c r="AG408" i="4"/>
  <c r="AF408" i="4"/>
  <c r="AE408" i="4"/>
  <c r="AD408" i="4"/>
  <c r="AC408" i="4"/>
  <c r="AA408" i="4"/>
  <c r="Y408" i="4"/>
  <c r="W408" i="4"/>
  <c r="V408" i="4"/>
  <c r="U408" i="4"/>
  <c r="R408" i="4"/>
  <c r="Q408" i="4"/>
  <c r="P408" i="4"/>
  <c r="O408" i="4"/>
  <c r="N408" i="4"/>
  <c r="M408" i="4"/>
  <c r="K408" i="4"/>
  <c r="J408" i="4"/>
  <c r="L408" i="4" s="1"/>
  <c r="CE407" i="4"/>
  <c r="CD407" i="4" a="1"/>
  <c r="CD407" i="4" s="1"/>
  <c r="CC407" i="4" a="1"/>
  <c r="CC407" i="4" s="1"/>
  <c r="CB407" i="4" a="1"/>
  <c r="CB407" i="4" s="1"/>
  <c r="CA407" i="4" a="1"/>
  <c r="CA407" i="4" s="1"/>
  <c r="BZ407" i="4" a="1"/>
  <c r="BZ407" i="4" s="1"/>
  <c r="BY407" i="4" a="1"/>
  <c r="BY407" i="4" s="1"/>
  <c r="BX407" i="4"/>
  <c r="BW407" i="4" a="1"/>
  <c r="BW407" i="4" s="1"/>
  <c r="BV407" i="4"/>
  <c r="BU407" i="4" a="1"/>
  <c r="BU407" i="4" s="1"/>
  <c r="BT407" i="4" a="1"/>
  <c r="BT407" i="4" s="1"/>
  <c r="BS407" i="4"/>
  <c r="BR407" i="4" a="1"/>
  <c r="BR407" i="4" s="1"/>
  <c r="BQ407" i="4" a="1"/>
  <c r="BQ407" i="4" s="1"/>
  <c r="BP407" i="4" a="1"/>
  <c r="BP407" i="4" s="1"/>
  <c r="BO407" i="4" a="1"/>
  <c r="BO407" i="4" s="1"/>
  <c r="BN407" i="4" a="1"/>
  <c r="BN407" i="4" s="1"/>
  <c r="BM407" i="4" a="1"/>
  <c r="BM407" i="4" s="1"/>
  <c r="BL407" i="4" a="1"/>
  <c r="BL407" i="4" s="1"/>
  <c r="BK407" i="4"/>
  <c r="BJ407" i="4"/>
  <c r="BI407" i="4" a="1"/>
  <c r="BI407" i="4" s="1"/>
  <c r="BH407" i="4"/>
  <c r="BG407" i="4"/>
  <c r="BF407" i="4"/>
  <c r="BE407" i="4"/>
  <c r="BD407" i="4"/>
  <c r="AX407" i="4"/>
  <c r="AW407" i="4"/>
  <c r="AV407" i="4" a="1"/>
  <c r="AV407" i="4" s="1"/>
  <c r="AU407" i="4"/>
  <c r="AT407" i="4"/>
  <c r="AS407" i="4"/>
  <c r="AR407" i="4"/>
  <c r="AQ407" i="4" a="1"/>
  <c r="AQ407" i="4" s="1"/>
  <c r="AO407" i="4"/>
  <c r="AN407" i="4" a="1"/>
  <c r="AN407" i="4" s="1"/>
  <c r="AM407" i="4"/>
  <c r="AL407" i="4"/>
  <c r="AK407" i="4" a="1"/>
  <c r="AK407" i="4" s="1"/>
  <c r="AJ407" i="4"/>
  <c r="AI407" i="4"/>
  <c r="AG407" i="4"/>
  <c r="AF407" i="4"/>
  <c r="AE407" i="4"/>
  <c r="AD407" i="4"/>
  <c r="AC407" i="4"/>
  <c r="AA407" i="4"/>
  <c r="Y407" i="4"/>
  <c r="W407" i="4"/>
  <c r="V407" i="4"/>
  <c r="U407" i="4"/>
  <c r="R407" i="4"/>
  <c r="Q407" i="4"/>
  <c r="P407" i="4"/>
  <c r="O407" i="4"/>
  <c r="N407" i="4"/>
  <c r="M407" i="4"/>
  <c r="K407" i="4"/>
  <c r="J407" i="4"/>
  <c r="L407" i="4" s="1"/>
  <c r="CE406" i="4"/>
  <c r="CD406" i="4" a="1"/>
  <c r="CD406" i="4" s="1"/>
  <c r="CC406" i="4" a="1"/>
  <c r="CC406" i="4" s="1"/>
  <c r="CB406" i="4" a="1"/>
  <c r="CB406" i="4" s="1"/>
  <c r="CA406" i="4" a="1"/>
  <c r="CA406" i="4" s="1"/>
  <c r="BZ406" i="4" a="1"/>
  <c r="BZ406" i="4" s="1"/>
  <c r="BY406" i="4" a="1"/>
  <c r="BY406" i="4" s="1"/>
  <c r="BX406" i="4"/>
  <c r="BW406" i="4" a="1"/>
  <c r="BW406" i="4" s="1"/>
  <c r="BV406" i="4"/>
  <c r="BU406" i="4" a="1"/>
  <c r="BU406" i="4" s="1"/>
  <c r="BT406" i="4" a="1"/>
  <c r="BT406" i="4" s="1"/>
  <c r="BS406" i="4"/>
  <c r="BR406" i="4" a="1"/>
  <c r="BR406" i="4" s="1"/>
  <c r="BQ406" i="4" a="1"/>
  <c r="BQ406" i="4" s="1"/>
  <c r="BP406" i="4" a="1"/>
  <c r="BP406" i="4" s="1"/>
  <c r="BO406" i="4" a="1"/>
  <c r="BO406" i="4" s="1"/>
  <c r="BN406" i="4" a="1"/>
  <c r="BN406" i="4" s="1"/>
  <c r="BM406" i="4" a="1"/>
  <c r="BM406" i="4" s="1"/>
  <c r="BL406" i="4" a="1"/>
  <c r="BL406" i="4" s="1"/>
  <c r="BK406" i="4"/>
  <c r="BJ406" i="4"/>
  <c r="BI406" i="4" a="1"/>
  <c r="BI406" i="4" s="1"/>
  <c r="BH406" i="4"/>
  <c r="BG406" i="4"/>
  <c r="BF406" i="4"/>
  <c r="BE406" i="4"/>
  <c r="BD406" i="4"/>
  <c r="AX406" i="4"/>
  <c r="AW406" i="4"/>
  <c r="AV406" i="4" a="1"/>
  <c r="AV406" i="4" s="1"/>
  <c r="AU406" i="4"/>
  <c r="AT406" i="4"/>
  <c r="AS406" i="4"/>
  <c r="AR406" i="4"/>
  <c r="AQ406" i="4" a="1"/>
  <c r="AQ406" i="4" s="1"/>
  <c r="AO406" i="4"/>
  <c r="AN406" i="4" a="1"/>
  <c r="AN406" i="4" s="1"/>
  <c r="AM406" i="4"/>
  <c r="AL406" i="4"/>
  <c r="AK406" i="4" a="1"/>
  <c r="AK406" i="4" s="1"/>
  <c r="AJ406" i="4"/>
  <c r="AI406" i="4"/>
  <c r="AG406" i="4"/>
  <c r="AF406" i="4"/>
  <c r="AE406" i="4"/>
  <c r="AD406" i="4"/>
  <c r="AC406" i="4"/>
  <c r="AA406" i="4"/>
  <c r="Y406" i="4"/>
  <c r="W406" i="4"/>
  <c r="V406" i="4"/>
  <c r="U406" i="4"/>
  <c r="R406" i="4"/>
  <c r="Q406" i="4"/>
  <c r="P406" i="4"/>
  <c r="O406" i="4"/>
  <c r="N406" i="4"/>
  <c r="M406" i="4"/>
  <c r="K406" i="4"/>
  <c r="J406" i="4"/>
  <c r="L406" i="4" s="1"/>
  <c r="CE405" i="4"/>
  <c r="CD405" i="4" a="1"/>
  <c r="CD405" i="4" s="1"/>
  <c r="CC405" i="4" a="1"/>
  <c r="CC405" i="4" s="1"/>
  <c r="CB405" i="4" a="1"/>
  <c r="CB405" i="4" s="1"/>
  <c r="CA405" i="4" a="1"/>
  <c r="CA405" i="4" s="1"/>
  <c r="BZ405" i="4" a="1"/>
  <c r="BZ405" i="4" s="1"/>
  <c r="BY405" i="4" a="1"/>
  <c r="BY405" i="4" s="1"/>
  <c r="BX405" i="4"/>
  <c r="BW405" i="4" a="1"/>
  <c r="BW405" i="4" s="1"/>
  <c r="BV405" i="4"/>
  <c r="BU405" i="4" a="1"/>
  <c r="BU405" i="4" s="1"/>
  <c r="BT405" i="4" a="1"/>
  <c r="BT405" i="4" s="1"/>
  <c r="BS405" i="4"/>
  <c r="BR405" i="4" a="1"/>
  <c r="BR405" i="4" s="1"/>
  <c r="BQ405" i="4" a="1"/>
  <c r="BQ405" i="4" s="1"/>
  <c r="BP405" i="4" a="1"/>
  <c r="BP405" i="4" s="1"/>
  <c r="BO405" i="4" a="1"/>
  <c r="BO405" i="4" s="1"/>
  <c r="BN405" i="4" a="1"/>
  <c r="BN405" i="4" s="1"/>
  <c r="BM405" i="4" a="1"/>
  <c r="BM405" i="4" s="1"/>
  <c r="BL405" i="4" a="1"/>
  <c r="BL405" i="4" s="1"/>
  <c r="BK405" i="4"/>
  <c r="BJ405" i="4"/>
  <c r="BI405" i="4" a="1"/>
  <c r="BI405" i="4" s="1"/>
  <c r="BH405" i="4"/>
  <c r="BG405" i="4"/>
  <c r="BF405" i="4"/>
  <c r="BE405" i="4"/>
  <c r="BD405" i="4"/>
  <c r="AX405" i="4"/>
  <c r="AW405" i="4"/>
  <c r="AV405" i="4" a="1"/>
  <c r="AV405" i="4" s="1"/>
  <c r="AU405" i="4"/>
  <c r="AT405" i="4"/>
  <c r="AS405" i="4"/>
  <c r="AR405" i="4"/>
  <c r="AQ405" i="4" a="1"/>
  <c r="AQ405" i="4" s="1"/>
  <c r="AO405" i="4"/>
  <c r="AN405" i="4" a="1"/>
  <c r="AN405" i="4" s="1"/>
  <c r="AM405" i="4"/>
  <c r="AL405" i="4"/>
  <c r="AK405" i="4" a="1"/>
  <c r="AK405" i="4" s="1"/>
  <c r="AJ405" i="4"/>
  <c r="AI405" i="4"/>
  <c r="AG405" i="4"/>
  <c r="AF405" i="4"/>
  <c r="AE405" i="4"/>
  <c r="AD405" i="4"/>
  <c r="AC405" i="4"/>
  <c r="AA405" i="4"/>
  <c r="Y405" i="4"/>
  <c r="W405" i="4"/>
  <c r="V405" i="4"/>
  <c r="U405" i="4"/>
  <c r="R405" i="4"/>
  <c r="Q405" i="4"/>
  <c r="P405" i="4"/>
  <c r="O405" i="4"/>
  <c r="N405" i="4"/>
  <c r="M405" i="4"/>
  <c r="K405" i="4"/>
  <c r="J405" i="4"/>
  <c r="L405" i="4" s="1"/>
  <c r="CE404" i="4"/>
  <c r="CD404" i="4" a="1"/>
  <c r="CD404" i="4" s="1"/>
  <c r="CC404" i="4" a="1"/>
  <c r="CC404" i="4" s="1"/>
  <c r="CB404" i="4" a="1"/>
  <c r="CB404" i="4" s="1"/>
  <c r="CA404" i="4" a="1"/>
  <c r="CA404" i="4" s="1"/>
  <c r="BZ404" i="4" a="1"/>
  <c r="BZ404" i="4" s="1"/>
  <c r="BY404" i="4" a="1"/>
  <c r="BY404" i="4" s="1"/>
  <c r="BX404" i="4"/>
  <c r="BW404" i="4" a="1"/>
  <c r="BW404" i="4" s="1"/>
  <c r="BV404" i="4"/>
  <c r="BU404" i="4" a="1"/>
  <c r="BU404" i="4" s="1"/>
  <c r="BT404" i="4" a="1"/>
  <c r="BT404" i="4" s="1"/>
  <c r="BS404" i="4"/>
  <c r="BR404" i="4" a="1"/>
  <c r="BR404" i="4" s="1"/>
  <c r="BQ404" i="4" a="1"/>
  <c r="BQ404" i="4" s="1"/>
  <c r="BP404" i="4" a="1"/>
  <c r="BP404" i="4" s="1"/>
  <c r="BO404" i="4" a="1"/>
  <c r="BO404" i="4" s="1"/>
  <c r="BN404" i="4" a="1"/>
  <c r="BN404" i="4" s="1"/>
  <c r="BM404" i="4" a="1"/>
  <c r="BM404" i="4" s="1"/>
  <c r="BL404" i="4" a="1"/>
  <c r="BL404" i="4" s="1"/>
  <c r="BK404" i="4"/>
  <c r="BJ404" i="4"/>
  <c r="BI404" i="4" a="1"/>
  <c r="BI404" i="4" s="1"/>
  <c r="BH404" i="4"/>
  <c r="BG404" i="4"/>
  <c r="BF404" i="4"/>
  <c r="BE404" i="4"/>
  <c r="BD404" i="4"/>
  <c r="AX404" i="4"/>
  <c r="AW404" i="4"/>
  <c r="AV404" i="4" a="1"/>
  <c r="AV404" i="4" s="1"/>
  <c r="AU404" i="4"/>
  <c r="AT404" i="4"/>
  <c r="AS404" i="4"/>
  <c r="AR404" i="4"/>
  <c r="AQ404" i="4" a="1"/>
  <c r="AQ404" i="4" s="1"/>
  <c r="AO404" i="4"/>
  <c r="AN404" i="4" a="1"/>
  <c r="AN404" i="4" s="1"/>
  <c r="AM404" i="4"/>
  <c r="AL404" i="4"/>
  <c r="AK404" i="4" a="1"/>
  <c r="AK404" i="4" s="1"/>
  <c r="AJ404" i="4"/>
  <c r="AI404" i="4"/>
  <c r="AG404" i="4"/>
  <c r="AF404" i="4"/>
  <c r="AE404" i="4"/>
  <c r="AD404" i="4"/>
  <c r="AC404" i="4"/>
  <c r="AA404" i="4"/>
  <c r="Y404" i="4"/>
  <c r="W404" i="4"/>
  <c r="V404" i="4"/>
  <c r="U404" i="4"/>
  <c r="R404" i="4"/>
  <c r="Q404" i="4"/>
  <c r="P404" i="4"/>
  <c r="O404" i="4"/>
  <c r="N404" i="4"/>
  <c r="M404" i="4"/>
  <c r="K404" i="4"/>
  <c r="J404" i="4"/>
  <c r="L404" i="4" s="1"/>
  <c r="CE403" i="4"/>
  <c r="CD403" i="4" a="1"/>
  <c r="CD403" i="4" s="1"/>
  <c r="CC403" i="4" a="1"/>
  <c r="CC403" i="4" s="1"/>
  <c r="CB403" i="4" a="1"/>
  <c r="CB403" i="4" s="1"/>
  <c r="CA403" i="4" a="1"/>
  <c r="CA403" i="4" s="1"/>
  <c r="BZ403" i="4" a="1"/>
  <c r="BZ403" i="4" s="1"/>
  <c r="BY403" i="4" a="1"/>
  <c r="BY403" i="4" s="1"/>
  <c r="BX403" i="4"/>
  <c r="BW403" i="4" a="1"/>
  <c r="BW403" i="4" s="1"/>
  <c r="BV403" i="4"/>
  <c r="BU403" i="4" a="1"/>
  <c r="BU403" i="4" s="1"/>
  <c r="BT403" i="4" a="1"/>
  <c r="BT403" i="4" s="1"/>
  <c r="BS403" i="4"/>
  <c r="BR403" i="4" a="1"/>
  <c r="BR403" i="4" s="1"/>
  <c r="BQ403" i="4" a="1"/>
  <c r="BQ403" i="4" s="1"/>
  <c r="BP403" i="4" a="1"/>
  <c r="BP403" i="4" s="1"/>
  <c r="BO403" i="4" a="1"/>
  <c r="BO403" i="4" s="1"/>
  <c r="BN403" i="4" a="1"/>
  <c r="BN403" i="4" s="1"/>
  <c r="BM403" i="4" a="1"/>
  <c r="BM403" i="4" s="1"/>
  <c r="BL403" i="4" a="1"/>
  <c r="BL403" i="4" s="1"/>
  <c r="BK403" i="4"/>
  <c r="BJ403" i="4"/>
  <c r="BI403" i="4" a="1"/>
  <c r="BI403" i="4" s="1"/>
  <c r="BH403" i="4"/>
  <c r="BG403" i="4"/>
  <c r="BF403" i="4"/>
  <c r="BE403" i="4"/>
  <c r="BD403" i="4"/>
  <c r="AX403" i="4"/>
  <c r="AW403" i="4"/>
  <c r="AV403" i="4" a="1"/>
  <c r="AV403" i="4" s="1"/>
  <c r="AU403" i="4"/>
  <c r="AT403" i="4"/>
  <c r="AS403" i="4"/>
  <c r="AR403" i="4"/>
  <c r="AQ403" i="4" a="1"/>
  <c r="AQ403" i="4" s="1"/>
  <c r="AO403" i="4"/>
  <c r="AN403" i="4" a="1"/>
  <c r="AN403" i="4" s="1"/>
  <c r="AM403" i="4"/>
  <c r="AL403" i="4"/>
  <c r="AK403" i="4" a="1"/>
  <c r="AK403" i="4" s="1"/>
  <c r="AJ403" i="4"/>
  <c r="AI403" i="4"/>
  <c r="AG403" i="4"/>
  <c r="AF403" i="4"/>
  <c r="AE403" i="4"/>
  <c r="AD403" i="4"/>
  <c r="AC403" i="4"/>
  <c r="AA403" i="4"/>
  <c r="Y403" i="4"/>
  <c r="W403" i="4"/>
  <c r="V403" i="4"/>
  <c r="U403" i="4"/>
  <c r="R403" i="4"/>
  <c r="Q403" i="4"/>
  <c r="P403" i="4"/>
  <c r="O403" i="4"/>
  <c r="N403" i="4"/>
  <c r="M403" i="4"/>
  <c r="K403" i="4"/>
  <c r="J403" i="4"/>
  <c r="L403" i="4" s="1"/>
  <c r="CE402" i="4"/>
  <c r="CD402" i="4" a="1"/>
  <c r="CD402" i="4" s="1"/>
  <c r="CC402" i="4" a="1"/>
  <c r="CC402" i="4" s="1"/>
  <c r="CB402" i="4" a="1"/>
  <c r="CB402" i="4" s="1"/>
  <c r="CA402" i="4" a="1"/>
  <c r="CA402" i="4" s="1"/>
  <c r="BZ402" i="4" a="1"/>
  <c r="BZ402" i="4" s="1"/>
  <c r="BY402" i="4" a="1"/>
  <c r="BY402" i="4" s="1"/>
  <c r="BX402" i="4"/>
  <c r="BW402" i="4" a="1"/>
  <c r="BW402" i="4" s="1"/>
  <c r="BV402" i="4"/>
  <c r="BU402" i="4" a="1"/>
  <c r="BU402" i="4" s="1"/>
  <c r="BT402" i="4" a="1"/>
  <c r="BT402" i="4" s="1"/>
  <c r="BS402" i="4"/>
  <c r="BR402" i="4" a="1"/>
  <c r="BR402" i="4" s="1"/>
  <c r="BQ402" i="4" a="1"/>
  <c r="BQ402" i="4" s="1"/>
  <c r="BP402" i="4" a="1"/>
  <c r="BP402" i="4" s="1"/>
  <c r="BO402" i="4" a="1"/>
  <c r="BO402" i="4" s="1"/>
  <c r="BN402" i="4" a="1"/>
  <c r="BN402" i="4" s="1"/>
  <c r="BM402" i="4" a="1"/>
  <c r="BM402" i="4" s="1"/>
  <c r="BL402" i="4" a="1"/>
  <c r="BL402" i="4" s="1"/>
  <c r="BK402" i="4"/>
  <c r="BJ402" i="4"/>
  <c r="BI402" i="4" a="1"/>
  <c r="BI402" i="4" s="1"/>
  <c r="BH402" i="4"/>
  <c r="BG402" i="4"/>
  <c r="BF402" i="4"/>
  <c r="BE402" i="4"/>
  <c r="BD402" i="4"/>
  <c r="AX402" i="4"/>
  <c r="AW402" i="4"/>
  <c r="AV402" i="4" a="1"/>
  <c r="AV402" i="4" s="1"/>
  <c r="AU402" i="4"/>
  <c r="AT402" i="4"/>
  <c r="AS402" i="4"/>
  <c r="AR402" i="4"/>
  <c r="AQ402" i="4" a="1"/>
  <c r="AQ402" i="4" s="1"/>
  <c r="AO402" i="4"/>
  <c r="AN402" i="4" a="1"/>
  <c r="AN402" i="4" s="1"/>
  <c r="AM402" i="4"/>
  <c r="AL402" i="4"/>
  <c r="AK402" i="4" a="1"/>
  <c r="AK402" i="4" s="1"/>
  <c r="AJ402" i="4"/>
  <c r="AI402" i="4"/>
  <c r="AG402" i="4"/>
  <c r="AF402" i="4"/>
  <c r="AE402" i="4"/>
  <c r="AD402" i="4"/>
  <c r="AC402" i="4"/>
  <c r="AA402" i="4"/>
  <c r="Y402" i="4"/>
  <c r="W402" i="4"/>
  <c r="V402" i="4"/>
  <c r="U402" i="4"/>
  <c r="R402" i="4"/>
  <c r="Q402" i="4"/>
  <c r="P402" i="4"/>
  <c r="O402" i="4"/>
  <c r="N402" i="4"/>
  <c r="M402" i="4"/>
  <c r="K402" i="4"/>
  <c r="J402" i="4"/>
  <c r="L402" i="4" s="1"/>
  <c r="CE401" i="4"/>
  <c r="CD401" i="4" a="1"/>
  <c r="CD401" i="4" s="1"/>
  <c r="CC401" i="4" a="1"/>
  <c r="CC401" i="4" s="1"/>
  <c r="CB401" i="4" a="1"/>
  <c r="CB401" i="4" s="1"/>
  <c r="CA401" i="4" a="1"/>
  <c r="CA401" i="4" s="1"/>
  <c r="BZ401" i="4" a="1"/>
  <c r="BZ401" i="4" s="1"/>
  <c r="BY401" i="4" a="1"/>
  <c r="BY401" i="4" s="1"/>
  <c r="BX401" i="4"/>
  <c r="BW401" i="4" a="1"/>
  <c r="BW401" i="4" s="1"/>
  <c r="BV401" i="4"/>
  <c r="BU401" i="4" a="1"/>
  <c r="BU401" i="4" s="1"/>
  <c r="BT401" i="4" a="1"/>
  <c r="BT401" i="4" s="1"/>
  <c r="BS401" i="4"/>
  <c r="BR401" i="4" a="1"/>
  <c r="BR401" i="4" s="1"/>
  <c r="BQ401" i="4" a="1"/>
  <c r="BQ401" i="4" s="1"/>
  <c r="BP401" i="4" a="1"/>
  <c r="BP401" i="4" s="1"/>
  <c r="BO401" i="4" a="1"/>
  <c r="BO401" i="4" s="1"/>
  <c r="BN401" i="4" a="1"/>
  <c r="BN401" i="4" s="1"/>
  <c r="BM401" i="4" a="1"/>
  <c r="BM401" i="4" s="1"/>
  <c r="BL401" i="4" a="1"/>
  <c r="BL401" i="4" s="1"/>
  <c r="BK401" i="4"/>
  <c r="BJ401" i="4"/>
  <c r="BI401" i="4" a="1"/>
  <c r="BI401" i="4" s="1"/>
  <c r="BH401" i="4"/>
  <c r="BG401" i="4"/>
  <c r="BF401" i="4"/>
  <c r="BE401" i="4"/>
  <c r="BD401" i="4"/>
  <c r="AX401" i="4"/>
  <c r="AW401" i="4"/>
  <c r="AV401" i="4" a="1"/>
  <c r="AV401" i="4" s="1"/>
  <c r="AU401" i="4"/>
  <c r="AT401" i="4"/>
  <c r="AS401" i="4"/>
  <c r="AR401" i="4"/>
  <c r="AQ401" i="4" a="1"/>
  <c r="AQ401" i="4" s="1"/>
  <c r="AO401" i="4"/>
  <c r="AN401" i="4" a="1"/>
  <c r="AN401" i="4" s="1"/>
  <c r="AM401" i="4"/>
  <c r="AL401" i="4"/>
  <c r="AK401" i="4" a="1"/>
  <c r="AK401" i="4" s="1"/>
  <c r="AJ401" i="4"/>
  <c r="AI401" i="4"/>
  <c r="AG401" i="4"/>
  <c r="AF401" i="4"/>
  <c r="AE401" i="4"/>
  <c r="AD401" i="4"/>
  <c r="AC401" i="4"/>
  <c r="AA401" i="4"/>
  <c r="Y401" i="4"/>
  <c r="W401" i="4"/>
  <c r="V401" i="4"/>
  <c r="U401" i="4"/>
  <c r="R401" i="4"/>
  <c r="Q401" i="4"/>
  <c r="P401" i="4"/>
  <c r="O401" i="4"/>
  <c r="N401" i="4"/>
  <c r="M401" i="4"/>
  <c r="K401" i="4"/>
  <c r="J401" i="4"/>
  <c r="L401" i="4" s="1"/>
  <c r="CE400" i="4"/>
  <c r="CD400" i="4" a="1"/>
  <c r="CD400" i="4" s="1"/>
  <c r="CC400" i="4" a="1"/>
  <c r="CC400" i="4" s="1"/>
  <c r="CB400" i="4" a="1"/>
  <c r="CB400" i="4" s="1"/>
  <c r="CA400" i="4" a="1"/>
  <c r="CA400" i="4" s="1"/>
  <c r="BZ400" i="4" a="1"/>
  <c r="BZ400" i="4" s="1"/>
  <c r="BY400" i="4" a="1"/>
  <c r="BY400" i="4" s="1"/>
  <c r="BX400" i="4"/>
  <c r="BW400" i="4" a="1"/>
  <c r="BW400" i="4" s="1"/>
  <c r="BV400" i="4"/>
  <c r="BU400" i="4" a="1"/>
  <c r="BU400" i="4" s="1"/>
  <c r="BT400" i="4" a="1"/>
  <c r="BT400" i="4" s="1"/>
  <c r="BS400" i="4"/>
  <c r="BR400" i="4" a="1"/>
  <c r="BR400" i="4" s="1"/>
  <c r="BQ400" i="4" a="1"/>
  <c r="BQ400" i="4" s="1"/>
  <c r="BP400" i="4" a="1"/>
  <c r="BP400" i="4" s="1"/>
  <c r="BO400" i="4" a="1"/>
  <c r="BO400" i="4" s="1"/>
  <c r="BN400" i="4" a="1"/>
  <c r="BN400" i="4" s="1"/>
  <c r="BM400" i="4" a="1"/>
  <c r="BM400" i="4" s="1"/>
  <c r="BL400" i="4" a="1"/>
  <c r="BL400" i="4" s="1"/>
  <c r="BK400" i="4"/>
  <c r="BJ400" i="4"/>
  <c r="BI400" i="4" a="1"/>
  <c r="BI400" i="4" s="1"/>
  <c r="BH400" i="4"/>
  <c r="BG400" i="4"/>
  <c r="BF400" i="4"/>
  <c r="BE400" i="4"/>
  <c r="BD400" i="4"/>
  <c r="AX400" i="4"/>
  <c r="AW400" i="4"/>
  <c r="AV400" i="4" a="1"/>
  <c r="AV400" i="4" s="1"/>
  <c r="AU400" i="4"/>
  <c r="AT400" i="4"/>
  <c r="AS400" i="4"/>
  <c r="AR400" i="4"/>
  <c r="AQ400" i="4" a="1"/>
  <c r="AQ400" i="4" s="1"/>
  <c r="AO400" i="4"/>
  <c r="AN400" i="4" a="1"/>
  <c r="AN400" i="4" s="1"/>
  <c r="AM400" i="4"/>
  <c r="AL400" i="4"/>
  <c r="AK400" i="4" a="1"/>
  <c r="AK400" i="4" s="1"/>
  <c r="AJ400" i="4"/>
  <c r="AI400" i="4"/>
  <c r="AG400" i="4"/>
  <c r="AF400" i="4"/>
  <c r="AE400" i="4"/>
  <c r="AD400" i="4"/>
  <c r="AC400" i="4"/>
  <c r="AA400" i="4"/>
  <c r="Y400" i="4"/>
  <c r="W400" i="4"/>
  <c r="V400" i="4"/>
  <c r="U400" i="4"/>
  <c r="R400" i="4"/>
  <c r="Q400" i="4"/>
  <c r="P400" i="4"/>
  <c r="O400" i="4"/>
  <c r="N400" i="4"/>
  <c r="M400" i="4"/>
  <c r="K400" i="4"/>
  <c r="J400" i="4"/>
  <c r="L400" i="4" s="1"/>
  <c r="CE399" i="4"/>
  <c r="CD399" i="4" a="1"/>
  <c r="CD399" i="4" s="1"/>
  <c r="CC399" i="4" a="1"/>
  <c r="CC399" i="4" s="1"/>
  <c r="CB399" i="4" a="1"/>
  <c r="CB399" i="4" s="1"/>
  <c r="CA399" i="4" a="1"/>
  <c r="CA399" i="4" s="1"/>
  <c r="BZ399" i="4" a="1"/>
  <c r="BZ399" i="4" s="1"/>
  <c r="BY399" i="4" a="1"/>
  <c r="BY399" i="4" s="1"/>
  <c r="BX399" i="4"/>
  <c r="BW399" i="4" a="1"/>
  <c r="BW399" i="4" s="1"/>
  <c r="BV399" i="4"/>
  <c r="BU399" i="4" a="1"/>
  <c r="BU399" i="4" s="1"/>
  <c r="BT399" i="4" a="1"/>
  <c r="BT399" i="4" s="1"/>
  <c r="BS399" i="4"/>
  <c r="BR399" i="4" a="1"/>
  <c r="BR399" i="4" s="1"/>
  <c r="BQ399" i="4" a="1"/>
  <c r="BQ399" i="4" s="1"/>
  <c r="BP399" i="4" a="1"/>
  <c r="BP399" i="4" s="1"/>
  <c r="BO399" i="4" a="1"/>
  <c r="BO399" i="4" s="1"/>
  <c r="BN399" i="4" a="1"/>
  <c r="BN399" i="4" s="1"/>
  <c r="BM399" i="4" a="1"/>
  <c r="BM399" i="4" s="1"/>
  <c r="BL399" i="4" a="1"/>
  <c r="BL399" i="4" s="1"/>
  <c r="BK399" i="4"/>
  <c r="BJ399" i="4"/>
  <c r="BI399" i="4" a="1"/>
  <c r="BI399" i="4" s="1"/>
  <c r="BH399" i="4"/>
  <c r="BG399" i="4"/>
  <c r="BF399" i="4"/>
  <c r="BE399" i="4"/>
  <c r="BD399" i="4"/>
  <c r="AX399" i="4"/>
  <c r="AW399" i="4"/>
  <c r="AV399" i="4" a="1"/>
  <c r="AV399" i="4" s="1"/>
  <c r="AU399" i="4"/>
  <c r="AT399" i="4"/>
  <c r="AS399" i="4"/>
  <c r="AR399" i="4"/>
  <c r="AQ399" i="4" a="1"/>
  <c r="AQ399" i="4" s="1"/>
  <c r="AO399" i="4"/>
  <c r="AN399" i="4" a="1"/>
  <c r="AN399" i="4" s="1"/>
  <c r="AM399" i="4"/>
  <c r="AL399" i="4"/>
  <c r="AK399" i="4" a="1"/>
  <c r="AK399" i="4" s="1"/>
  <c r="AJ399" i="4"/>
  <c r="AI399" i="4"/>
  <c r="AG399" i="4"/>
  <c r="AF399" i="4"/>
  <c r="AE399" i="4"/>
  <c r="AD399" i="4"/>
  <c r="AC399" i="4"/>
  <c r="AA399" i="4"/>
  <c r="Y399" i="4"/>
  <c r="W399" i="4"/>
  <c r="V399" i="4"/>
  <c r="U399" i="4"/>
  <c r="R399" i="4"/>
  <c r="Q399" i="4"/>
  <c r="P399" i="4"/>
  <c r="O399" i="4"/>
  <c r="N399" i="4"/>
  <c r="M399" i="4"/>
  <c r="K399" i="4"/>
  <c r="J399" i="4"/>
  <c r="L399" i="4" s="1"/>
  <c r="CE398" i="4"/>
  <c r="CD398" i="4" a="1"/>
  <c r="CD398" i="4" s="1"/>
  <c r="CC398" i="4" a="1"/>
  <c r="CC398" i="4" s="1"/>
  <c r="CB398" i="4" a="1"/>
  <c r="CB398" i="4" s="1"/>
  <c r="CA398" i="4" a="1"/>
  <c r="CA398" i="4" s="1"/>
  <c r="BZ398" i="4" a="1"/>
  <c r="BZ398" i="4" s="1"/>
  <c r="BY398" i="4" a="1"/>
  <c r="BY398" i="4" s="1"/>
  <c r="BX398" i="4"/>
  <c r="BW398" i="4" a="1"/>
  <c r="BW398" i="4" s="1"/>
  <c r="BV398" i="4"/>
  <c r="BU398" i="4" a="1"/>
  <c r="BU398" i="4" s="1"/>
  <c r="BT398" i="4" a="1"/>
  <c r="BT398" i="4" s="1"/>
  <c r="BS398" i="4"/>
  <c r="BR398" i="4" a="1"/>
  <c r="BR398" i="4" s="1"/>
  <c r="BQ398" i="4" a="1"/>
  <c r="BQ398" i="4" s="1"/>
  <c r="BP398" i="4" a="1"/>
  <c r="BP398" i="4" s="1"/>
  <c r="BO398" i="4" a="1"/>
  <c r="BO398" i="4" s="1"/>
  <c r="BN398" i="4" a="1"/>
  <c r="BN398" i="4" s="1"/>
  <c r="BM398" i="4" a="1"/>
  <c r="BM398" i="4" s="1"/>
  <c r="BL398" i="4" a="1"/>
  <c r="BL398" i="4" s="1"/>
  <c r="BK398" i="4"/>
  <c r="BJ398" i="4"/>
  <c r="BI398" i="4" a="1"/>
  <c r="BI398" i="4" s="1"/>
  <c r="BH398" i="4"/>
  <c r="BG398" i="4"/>
  <c r="BF398" i="4"/>
  <c r="BE398" i="4"/>
  <c r="BD398" i="4"/>
  <c r="AX398" i="4"/>
  <c r="AW398" i="4"/>
  <c r="AV398" i="4" a="1"/>
  <c r="AV398" i="4" s="1"/>
  <c r="AU398" i="4"/>
  <c r="AT398" i="4"/>
  <c r="AS398" i="4"/>
  <c r="AR398" i="4"/>
  <c r="AQ398" i="4" a="1"/>
  <c r="AQ398" i="4" s="1"/>
  <c r="AO398" i="4"/>
  <c r="AN398" i="4" a="1"/>
  <c r="AN398" i="4" s="1"/>
  <c r="AM398" i="4"/>
  <c r="AL398" i="4"/>
  <c r="AK398" i="4" a="1"/>
  <c r="AK398" i="4" s="1"/>
  <c r="AJ398" i="4"/>
  <c r="AI398" i="4"/>
  <c r="AG398" i="4"/>
  <c r="AF398" i="4"/>
  <c r="AE398" i="4"/>
  <c r="AD398" i="4"/>
  <c r="AC398" i="4"/>
  <c r="AA398" i="4"/>
  <c r="Y398" i="4"/>
  <c r="W398" i="4"/>
  <c r="V398" i="4"/>
  <c r="U398" i="4"/>
  <c r="R398" i="4"/>
  <c r="Q398" i="4"/>
  <c r="P398" i="4"/>
  <c r="O398" i="4"/>
  <c r="N398" i="4"/>
  <c r="M398" i="4"/>
  <c r="K398" i="4"/>
  <c r="J398" i="4"/>
  <c r="L398" i="4" s="1"/>
  <c r="CE397" i="4"/>
  <c r="CD397" i="4" a="1"/>
  <c r="CD397" i="4" s="1"/>
  <c r="CC397" i="4" a="1"/>
  <c r="CC397" i="4" s="1"/>
  <c r="CB397" i="4" a="1"/>
  <c r="CB397" i="4" s="1"/>
  <c r="CA397" i="4" a="1"/>
  <c r="CA397" i="4" s="1"/>
  <c r="BZ397" i="4" a="1"/>
  <c r="BZ397" i="4" s="1"/>
  <c r="BY397" i="4" a="1"/>
  <c r="BY397" i="4" s="1"/>
  <c r="BX397" i="4"/>
  <c r="BW397" i="4" a="1"/>
  <c r="BW397" i="4" s="1"/>
  <c r="BV397" i="4"/>
  <c r="BU397" i="4" a="1"/>
  <c r="BU397" i="4" s="1"/>
  <c r="BT397" i="4" a="1"/>
  <c r="BT397" i="4" s="1"/>
  <c r="BS397" i="4"/>
  <c r="BR397" i="4" a="1"/>
  <c r="BR397" i="4" s="1"/>
  <c r="BQ397" i="4" a="1"/>
  <c r="BQ397" i="4" s="1"/>
  <c r="BP397" i="4" a="1"/>
  <c r="BP397" i="4" s="1"/>
  <c r="BO397" i="4" a="1"/>
  <c r="BO397" i="4" s="1"/>
  <c r="BN397" i="4" a="1"/>
  <c r="BN397" i="4" s="1"/>
  <c r="BM397" i="4" a="1"/>
  <c r="BM397" i="4" s="1"/>
  <c r="BL397" i="4" a="1"/>
  <c r="BL397" i="4" s="1"/>
  <c r="BK397" i="4"/>
  <c r="BJ397" i="4"/>
  <c r="BI397" i="4" a="1"/>
  <c r="BI397" i="4" s="1"/>
  <c r="BH397" i="4"/>
  <c r="BG397" i="4"/>
  <c r="BF397" i="4"/>
  <c r="BE397" i="4"/>
  <c r="BD397" i="4"/>
  <c r="AX397" i="4"/>
  <c r="AW397" i="4"/>
  <c r="AV397" i="4" a="1"/>
  <c r="AV397" i="4" s="1"/>
  <c r="AU397" i="4"/>
  <c r="AT397" i="4"/>
  <c r="AS397" i="4"/>
  <c r="AR397" i="4"/>
  <c r="AQ397" i="4" a="1"/>
  <c r="AQ397" i="4" s="1"/>
  <c r="AO397" i="4"/>
  <c r="AN397" i="4" a="1"/>
  <c r="AN397" i="4" s="1"/>
  <c r="AM397" i="4"/>
  <c r="AL397" i="4"/>
  <c r="AK397" i="4" a="1"/>
  <c r="AK397" i="4" s="1"/>
  <c r="AJ397" i="4"/>
  <c r="AI397" i="4"/>
  <c r="AG397" i="4"/>
  <c r="AF397" i="4"/>
  <c r="AE397" i="4"/>
  <c r="AD397" i="4"/>
  <c r="AC397" i="4"/>
  <c r="AA397" i="4"/>
  <c r="Y397" i="4"/>
  <c r="W397" i="4"/>
  <c r="V397" i="4"/>
  <c r="U397" i="4"/>
  <c r="R397" i="4"/>
  <c r="Q397" i="4"/>
  <c r="P397" i="4"/>
  <c r="O397" i="4"/>
  <c r="N397" i="4"/>
  <c r="M397" i="4"/>
  <c r="K397" i="4"/>
  <c r="J397" i="4"/>
  <c r="L397" i="4" s="1"/>
  <c r="CE396" i="4"/>
  <c r="CD396" i="4" a="1"/>
  <c r="CD396" i="4" s="1"/>
  <c r="CC396" i="4" a="1"/>
  <c r="CC396" i="4" s="1"/>
  <c r="CB396" i="4" a="1"/>
  <c r="CB396" i="4" s="1"/>
  <c r="CA396" i="4" a="1"/>
  <c r="CA396" i="4" s="1"/>
  <c r="BZ396" i="4" a="1"/>
  <c r="BZ396" i="4" s="1"/>
  <c r="BY396" i="4" a="1"/>
  <c r="BY396" i="4" s="1"/>
  <c r="BX396" i="4"/>
  <c r="BW396" i="4" a="1"/>
  <c r="BW396" i="4" s="1"/>
  <c r="BV396" i="4"/>
  <c r="BU396" i="4" a="1"/>
  <c r="BU396" i="4" s="1"/>
  <c r="BT396" i="4" a="1"/>
  <c r="BT396" i="4" s="1"/>
  <c r="BS396" i="4"/>
  <c r="BR396" i="4" a="1"/>
  <c r="BR396" i="4" s="1"/>
  <c r="BQ396" i="4" a="1"/>
  <c r="BQ396" i="4" s="1"/>
  <c r="BP396" i="4" a="1"/>
  <c r="BP396" i="4" s="1"/>
  <c r="BO396" i="4" a="1"/>
  <c r="BO396" i="4" s="1"/>
  <c r="BN396" i="4" a="1"/>
  <c r="BN396" i="4" s="1"/>
  <c r="BM396" i="4" a="1"/>
  <c r="BM396" i="4" s="1"/>
  <c r="BL396" i="4" a="1"/>
  <c r="BL396" i="4" s="1"/>
  <c r="BK396" i="4"/>
  <c r="BJ396" i="4"/>
  <c r="BI396" i="4" a="1"/>
  <c r="BI396" i="4" s="1"/>
  <c r="BH396" i="4"/>
  <c r="BG396" i="4"/>
  <c r="BF396" i="4"/>
  <c r="BE396" i="4"/>
  <c r="BD396" i="4"/>
  <c r="AX396" i="4"/>
  <c r="AW396" i="4"/>
  <c r="AV396" i="4" a="1"/>
  <c r="AV396" i="4" s="1"/>
  <c r="AU396" i="4"/>
  <c r="AT396" i="4"/>
  <c r="AS396" i="4"/>
  <c r="AR396" i="4"/>
  <c r="AQ396" i="4" a="1"/>
  <c r="AQ396" i="4" s="1"/>
  <c r="AO396" i="4"/>
  <c r="AN396" i="4" a="1"/>
  <c r="AN396" i="4" s="1"/>
  <c r="AM396" i="4"/>
  <c r="AL396" i="4"/>
  <c r="AK396" i="4" a="1"/>
  <c r="AK396" i="4" s="1"/>
  <c r="AJ396" i="4"/>
  <c r="AI396" i="4"/>
  <c r="AG396" i="4"/>
  <c r="AF396" i="4"/>
  <c r="AE396" i="4"/>
  <c r="AD396" i="4"/>
  <c r="AC396" i="4"/>
  <c r="AA396" i="4"/>
  <c r="Y396" i="4"/>
  <c r="W396" i="4"/>
  <c r="V396" i="4"/>
  <c r="U396" i="4"/>
  <c r="R396" i="4"/>
  <c r="Q396" i="4"/>
  <c r="P396" i="4"/>
  <c r="O396" i="4"/>
  <c r="N396" i="4"/>
  <c r="M396" i="4"/>
  <c r="K396" i="4"/>
  <c r="J396" i="4"/>
  <c r="L396" i="4" s="1"/>
  <c r="CE395" i="4"/>
  <c r="CD395" i="4" a="1"/>
  <c r="CD395" i="4" s="1"/>
  <c r="CC395" i="4" a="1"/>
  <c r="CC395" i="4" s="1"/>
  <c r="CB395" i="4" a="1"/>
  <c r="CB395" i="4" s="1"/>
  <c r="CA395" i="4" a="1"/>
  <c r="CA395" i="4" s="1"/>
  <c r="BZ395" i="4" a="1"/>
  <c r="BZ395" i="4" s="1"/>
  <c r="BY395" i="4" a="1"/>
  <c r="BY395" i="4" s="1"/>
  <c r="BX395" i="4"/>
  <c r="BW395" i="4" a="1"/>
  <c r="BW395" i="4" s="1"/>
  <c r="BV395" i="4"/>
  <c r="BU395" i="4" a="1"/>
  <c r="BU395" i="4" s="1"/>
  <c r="BT395" i="4" a="1"/>
  <c r="BT395" i="4" s="1"/>
  <c r="BS395" i="4"/>
  <c r="BR395" i="4" a="1"/>
  <c r="BR395" i="4" s="1"/>
  <c r="BQ395" i="4" a="1"/>
  <c r="BQ395" i="4" s="1"/>
  <c r="BP395" i="4" a="1"/>
  <c r="BP395" i="4" s="1"/>
  <c r="BO395" i="4" a="1"/>
  <c r="BO395" i="4" s="1"/>
  <c r="BN395" i="4" a="1"/>
  <c r="BN395" i="4" s="1"/>
  <c r="BM395" i="4" a="1"/>
  <c r="BM395" i="4" s="1"/>
  <c r="BL395" i="4" a="1"/>
  <c r="BL395" i="4" s="1"/>
  <c r="BK395" i="4"/>
  <c r="BJ395" i="4"/>
  <c r="BI395" i="4" a="1"/>
  <c r="BI395" i="4" s="1"/>
  <c r="BH395" i="4"/>
  <c r="BG395" i="4"/>
  <c r="BF395" i="4"/>
  <c r="BE395" i="4"/>
  <c r="BD395" i="4"/>
  <c r="AX395" i="4"/>
  <c r="AW395" i="4"/>
  <c r="AV395" i="4" a="1"/>
  <c r="AV395" i="4" s="1"/>
  <c r="AU395" i="4"/>
  <c r="AT395" i="4"/>
  <c r="AS395" i="4"/>
  <c r="AR395" i="4"/>
  <c r="AQ395" i="4" a="1"/>
  <c r="AQ395" i="4" s="1"/>
  <c r="AO395" i="4"/>
  <c r="AN395" i="4" a="1"/>
  <c r="AN395" i="4" s="1"/>
  <c r="AM395" i="4"/>
  <c r="AL395" i="4"/>
  <c r="AK395" i="4" a="1"/>
  <c r="AK395" i="4" s="1"/>
  <c r="AJ395" i="4"/>
  <c r="AI395" i="4"/>
  <c r="AG395" i="4"/>
  <c r="AF395" i="4"/>
  <c r="AE395" i="4"/>
  <c r="AD395" i="4"/>
  <c r="AC395" i="4"/>
  <c r="AA395" i="4"/>
  <c r="Y395" i="4"/>
  <c r="W395" i="4"/>
  <c r="V395" i="4"/>
  <c r="U395" i="4"/>
  <c r="R395" i="4"/>
  <c r="Q395" i="4"/>
  <c r="P395" i="4"/>
  <c r="O395" i="4"/>
  <c r="N395" i="4"/>
  <c r="M395" i="4"/>
  <c r="K395" i="4"/>
  <c r="J395" i="4"/>
  <c r="L395" i="4" s="1"/>
  <c r="CE394" i="4"/>
  <c r="CD394" i="4" a="1"/>
  <c r="CD394" i="4" s="1"/>
  <c r="CC394" i="4" a="1"/>
  <c r="CC394" i="4" s="1"/>
  <c r="CB394" i="4" a="1"/>
  <c r="CB394" i="4" s="1"/>
  <c r="CA394" i="4" a="1"/>
  <c r="CA394" i="4" s="1"/>
  <c r="BZ394" i="4" a="1"/>
  <c r="BZ394" i="4" s="1"/>
  <c r="BY394" i="4" a="1"/>
  <c r="BY394" i="4" s="1"/>
  <c r="BX394" i="4"/>
  <c r="BW394" i="4" a="1"/>
  <c r="BW394" i="4" s="1"/>
  <c r="BV394" i="4"/>
  <c r="BU394" i="4" a="1"/>
  <c r="BU394" i="4" s="1"/>
  <c r="BT394" i="4" a="1"/>
  <c r="BT394" i="4" s="1"/>
  <c r="BS394" i="4"/>
  <c r="BR394" i="4" a="1"/>
  <c r="BR394" i="4" s="1"/>
  <c r="BQ394" i="4" a="1"/>
  <c r="BQ394" i="4" s="1"/>
  <c r="BP394" i="4" a="1"/>
  <c r="BP394" i="4" s="1"/>
  <c r="BO394" i="4" a="1"/>
  <c r="BO394" i="4" s="1"/>
  <c r="BN394" i="4" a="1"/>
  <c r="BN394" i="4" s="1"/>
  <c r="BM394" i="4" a="1"/>
  <c r="BM394" i="4" s="1"/>
  <c r="BL394" i="4" a="1"/>
  <c r="BL394" i="4" s="1"/>
  <c r="BK394" i="4"/>
  <c r="BJ394" i="4"/>
  <c r="BI394" i="4" a="1"/>
  <c r="BI394" i="4" s="1"/>
  <c r="BH394" i="4"/>
  <c r="BG394" i="4"/>
  <c r="BF394" i="4"/>
  <c r="BE394" i="4"/>
  <c r="BD394" i="4"/>
  <c r="AX394" i="4"/>
  <c r="AW394" i="4"/>
  <c r="AV394" i="4" a="1"/>
  <c r="AV394" i="4" s="1"/>
  <c r="AU394" i="4"/>
  <c r="AT394" i="4"/>
  <c r="AS394" i="4"/>
  <c r="AR394" i="4"/>
  <c r="AQ394" i="4" a="1"/>
  <c r="AQ394" i="4" s="1"/>
  <c r="AO394" i="4"/>
  <c r="AN394" i="4" a="1"/>
  <c r="AN394" i="4" s="1"/>
  <c r="AM394" i="4"/>
  <c r="AL394" i="4"/>
  <c r="AK394" i="4" a="1"/>
  <c r="AK394" i="4" s="1"/>
  <c r="AJ394" i="4"/>
  <c r="AI394" i="4"/>
  <c r="AG394" i="4"/>
  <c r="AF394" i="4"/>
  <c r="AE394" i="4"/>
  <c r="AD394" i="4"/>
  <c r="AC394" i="4"/>
  <c r="AA394" i="4"/>
  <c r="Y394" i="4"/>
  <c r="W394" i="4"/>
  <c r="V394" i="4"/>
  <c r="U394" i="4"/>
  <c r="R394" i="4"/>
  <c r="Q394" i="4"/>
  <c r="P394" i="4"/>
  <c r="O394" i="4"/>
  <c r="N394" i="4"/>
  <c r="M394" i="4"/>
  <c r="K394" i="4"/>
  <c r="J394" i="4"/>
  <c r="L394" i="4" s="1"/>
  <c r="CE393" i="4"/>
  <c r="CD393" i="4" a="1"/>
  <c r="CD393" i="4" s="1"/>
  <c r="CC393" i="4" a="1"/>
  <c r="CC393" i="4" s="1"/>
  <c r="CB393" i="4" a="1"/>
  <c r="CB393" i="4" s="1"/>
  <c r="CA393" i="4" a="1"/>
  <c r="CA393" i="4" s="1"/>
  <c r="BZ393" i="4" a="1"/>
  <c r="BZ393" i="4" s="1"/>
  <c r="BY393" i="4" a="1"/>
  <c r="BY393" i="4" s="1"/>
  <c r="BX393" i="4"/>
  <c r="BW393" i="4" a="1"/>
  <c r="BW393" i="4" s="1"/>
  <c r="BV393" i="4"/>
  <c r="BU393" i="4" a="1"/>
  <c r="BU393" i="4" s="1"/>
  <c r="BT393" i="4" a="1"/>
  <c r="BT393" i="4" s="1"/>
  <c r="BS393" i="4"/>
  <c r="BR393" i="4" a="1"/>
  <c r="BR393" i="4" s="1"/>
  <c r="BQ393" i="4" a="1"/>
  <c r="BQ393" i="4" s="1"/>
  <c r="BP393" i="4" a="1"/>
  <c r="BP393" i="4" s="1"/>
  <c r="BO393" i="4" a="1"/>
  <c r="BO393" i="4" s="1"/>
  <c r="BN393" i="4" a="1"/>
  <c r="BN393" i="4" s="1"/>
  <c r="BM393" i="4" a="1"/>
  <c r="BM393" i="4" s="1"/>
  <c r="BL393" i="4" a="1"/>
  <c r="BL393" i="4" s="1"/>
  <c r="BK393" i="4"/>
  <c r="BJ393" i="4"/>
  <c r="BI393" i="4" a="1"/>
  <c r="BI393" i="4" s="1"/>
  <c r="BH393" i="4"/>
  <c r="BG393" i="4"/>
  <c r="BF393" i="4"/>
  <c r="BE393" i="4"/>
  <c r="BD393" i="4"/>
  <c r="AX393" i="4"/>
  <c r="AW393" i="4"/>
  <c r="AV393" i="4" a="1"/>
  <c r="AV393" i="4" s="1"/>
  <c r="AU393" i="4"/>
  <c r="AT393" i="4"/>
  <c r="AS393" i="4"/>
  <c r="AR393" i="4"/>
  <c r="AQ393" i="4" a="1"/>
  <c r="AQ393" i="4" s="1"/>
  <c r="AO393" i="4"/>
  <c r="AN393" i="4" a="1"/>
  <c r="AN393" i="4" s="1"/>
  <c r="AM393" i="4"/>
  <c r="AL393" i="4"/>
  <c r="AK393" i="4" a="1"/>
  <c r="AK393" i="4" s="1"/>
  <c r="AJ393" i="4"/>
  <c r="AI393" i="4"/>
  <c r="AG393" i="4"/>
  <c r="AF393" i="4"/>
  <c r="AE393" i="4"/>
  <c r="AD393" i="4"/>
  <c r="AC393" i="4"/>
  <c r="AA393" i="4"/>
  <c r="Y393" i="4"/>
  <c r="W393" i="4"/>
  <c r="V393" i="4"/>
  <c r="U393" i="4"/>
  <c r="R393" i="4"/>
  <c r="Q393" i="4"/>
  <c r="P393" i="4"/>
  <c r="O393" i="4"/>
  <c r="N393" i="4"/>
  <c r="M393" i="4"/>
  <c r="K393" i="4"/>
  <c r="J393" i="4"/>
  <c r="L393" i="4" s="1"/>
  <c r="CE392" i="4"/>
  <c r="CD392" i="4" a="1"/>
  <c r="CD392" i="4" s="1"/>
  <c r="CC392" i="4" a="1"/>
  <c r="CC392" i="4" s="1"/>
  <c r="CB392" i="4" a="1"/>
  <c r="CB392" i="4" s="1"/>
  <c r="CA392" i="4" a="1"/>
  <c r="CA392" i="4" s="1"/>
  <c r="BZ392" i="4" a="1"/>
  <c r="BZ392" i="4" s="1"/>
  <c r="BY392" i="4" a="1"/>
  <c r="BY392" i="4" s="1"/>
  <c r="BX392" i="4"/>
  <c r="BW392" i="4" a="1"/>
  <c r="BW392" i="4" s="1"/>
  <c r="BV392" i="4"/>
  <c r="BU392" i="4" a="1"/>
  <c r="BU392" i="4" s="1"/>
  <c r="BT392" i="4" a="1"/>
  <c r="BT392" i="4" s="1"/>
  <c r="BS392" i="4"/>
  <c r="BR392" i="4" a="1"/>
  <c r="BR392" i="4" s="1"/>
  <c r="BQ392" i="4" a="1"/>
  <c r="BQ392" i="4" s="1"/>
  <c r="BP392" i="4" a="1"/>
  <c r="BP392" i="4" s="1"/>
  <c r="BO392" i="4" a="1"/>
  <c r="BO392" i="4" s="1"/>
  <c r="BN392" i="4" a="1"/>
  <c r="BN392" i="4" s="1"/>
  <c r="BM392" i="4" a="1"/>
  <c r="BM392" i="4" s="1"/>
  <c r="BL392" i="4" a="1"/>
  <c r="BL392" i="4" s="1"/>
  <c r="BK392" i="4"/>
  <c r="BJ392" i="4"/>
  <c r="BI392" i="4" a="1"/>
  <c r="BI392" i="4" s="1"/>
  <c r="BH392" i="4"/>
  <c r="BG392" i="4"/>
  <c r="BF392" i="4"/>
  <c r="BE392" i="4"/>
  <c r="BD392" i="4"/>
  <c r="AX392" i="4"/>
  <c r="AW392" i="4"/>
  <c r="AV392" i="4" a="1"/>
  <c r="AV392" i="4" s="1"/>
  <c r="AU392" i="4"/>
  <c r="AT392" i="4"/>
  <c r="AS392" i="4"/>
  <c r="AR392" i="4"/>
  <c r="AQ392" i="4" a="1"/>
  <c r="AQ392" i="4" s="1"/>
  <c r="AO392" i="4"/>
  <c r="AN392" i="4" a="1"/>
  <c r="AN392" i="4" s="1"/>
  <c r="AM392" i="4"/>
  <c r="AL392" i="4"/>
  <c r="AK392" i="4" a="1"/>
  <c r="AK392" i="4" s="1"/>
  <c r="AJ392" i="4"/>
  <c r="AI392" i="4"/>
  <c r="AG392" i="4"/>
  <c r="AF392" i="4"/>
  <c r="AE392" i="4"/>
  <c r="AD392" i="4"/>
  <c r="AC392" i="4"/>
  <c r="AA392" i="4"/>
  <c r="Y392" i="4"/>
  <c r="W392" i="4"/>
  <c r="V392" i="4"/>
  <c r="U392" i="4"/>
  <c r="R392" i="4"/>
  <c r="Q392" i="4"/>
  <c r="P392" i="4"/>
  <c r="O392" i="4"/>
  <c r="N392" i="4"/>
  <c r="M392" i="4"/>
  <c r="K392" i="4"/>
  <c r="J392" i="4"/>
  <c r="L392" i="4" s="1"/>
  <c r="CE391" i="4"/>
  <c r="CD391" i="4" a="1"/>
  <c r="CD391" i="4" s="1"/>
  <c r="CC391" i="4" a="1"/>
  <c r="CC391" i="4" s="1"/>
  <c r="CB391" i="4" a="1"/>
  <c r="CB391" i="4" s="1"/>
  <c r="CA391" i="4" a="1"/>
  <c r="CA391" i="4" s="1"/>
  <c r="BZ391" i="4" a="1"/>
  <c r="BZ391" i="4" s="1"/>
  <c r="BY391" i="4" a="1"/>
  <c r="BY391" i="4" s="1"/>
  <c r="BX391" i="4"/>
  <c r="BW391" i="4" a="1"/>
  <c r="BW391" i="4" s="1"/>
  <c r="BV391" i="4"/>
  <c r="BU391" i="4" a="1"/>
  <c r="BU391" i="4" s="1"/>
  <c r="BT391" i="4" a="1"/>
  <c r="BT391" i="4" s="1"/>
  <c r="BS391" i="4"/>
  <c r="BR391" i="4" a="1"/>
  <c r="BR391" i="4" s="1"/>
  <c r="BQ391" i="4" a="1"/>
  <c r="BQ391" i="4" s="1"/>
  <c r="BP391" i="4" a="1"/>
  <c r="BP391" i="4" s="1"/>
  <c r="BO391" i="4" a="1"/>
  <c r="BO391" i="4" s="1"/>
  <c r="BN391" i="4" a="1"/>
  <c r="BN391" i="4" s="1"/>
  <c r="BM391" i="4" a="1"/>
  <c r="BM391" i="4" s="1"/>
  <c r="BL391" i="4" a="1"/>
  <c r="BL391" i="4" s="1"/>
  <c r="BK391" i="4"/>
  <c r="BJ391" i="4"/>
  <c r="BI391" i="4" a="1"/>
  <c r="BI391" i="4" s="1"/>
  <c r="BH391" i="4"/>
  <c r="BG391" i="4"/>
  <c r="BF391" i="4"/>
  <c r="BE391" i="4"/>
  <c r="BD391" i="4"/>
  <c r="AX391" i="4"/>
  <c r="AW391" i="4"/>
  <c r="AV391" i="4" a="1"/>
  <c r="AV391" i="4" s="1"/>
  <c r="AU391" i="4"/>
  <c r="AT391" i="4"/>
  <c r="AS391" i="4"/>
  <c r="AR391" i="4"/>
  <c r="AQ391" i="4" a="1"/>
  <c r="AQ391" i="4" s="1"/>
  <c r="AO391" i="4"/>
  <c r="AN391" i="4" a="1"/>
  <c r="AN391" i="4" s="1"/>
  <c r="AM391" i="4"/>
  <c r="AL391" i="4"/>
  <c r="AK391" i="4" a="1"/>
  <c r="AK391" i="4" s="1"/>
  <c r="AJ391" i="4"/>
  <c r="AI391" i="4"/>
  <c r="AG391" i="4"/>
  <c r="AF391" i="4"/>
  <c r="AE391" i="4"/>
  <c r="AD391" i="4"/>
  <c r="AC391" i="4"/>
  <c r="AA391" i="4"/>
  <c r="Y391" i="4"/>
  <c r="W391" i="4"/>
  <c r="V391" i="4"/>
  <c r="U391" i="4"/>
  <c r="R391" i="4"/>
  <c r="Q391" i="4"/>
  <c r="P391" i="4"/>
  <c r="O391" i="4"/>
  <c r="N391" i="4"/>
  <c r="M391" i="4"/>
  <c r="K391" i="4"/>
  <c r="J391" i="4"/>
  <c r="L391" i="4" s="1"/>
  <c r="CE390" i="4"/>
  <c r="CD390" i="4" a="1"/>
  <c r="CD390" i="4" s="1"/>
  <c r="CC390" i="4" a="1"/>
  <c r="CC390" i="4" s="1"/>
  <c r="CB390" i="4" a="1"/>
  <c r="CB390" i="4" s="1"/>
  <c r="CA390" i="4" a="1"/>
  <c r="CA390" i="4" s="1"/>
  <c r="BZ390" i="4" a="1"/>
  <c r="BZ390" i="4" s="1"/>
  <c r="BY390" i="4" a="1"/>
  <c r="BY390" i="4" s="1"/>
  <c r="BX390" i="4"/>
  <c r="BW390" i="4" a="1"/>
  <c r="BW390" i="4" s="1"/>
  <c r="BV390" i="4"/>
  <c r="BU390" i="4" a="1"/>
  <c r="BU390" i="4" s="1"/>
  <c r="BT390" i="4" a="1"/>
  <c r="BT390" i="4" s="1"/>
  <c r="BS390" i="4"/>
  <c r="BR390" i="4" a="1"/>
  <c r="BR390" i="4" s="1"/>
  <c r="BQ390" i="4" a="1"/>
  <c r="BQ390" i="4" s="1"/>
  <c r="BP390" i="4" a="1"/>
  <c r="BP390" i="4" s="1"/>
  <c r="BO390" i="4" a="1"/>
  <c r="BO390" i="4" s="1"/>
  <c r="BN390" i="4" a="1"/>
  <c r="BN390" i="4" s="1"/>
  <c r="BM390" i="4" a="1"/>
  <c r="BM390" i="4" s="1"/>
  <c r="BL390" i="4" a="1"/>
  <c r="BL390" i="4" s="1"/>
  <c r="BK390" i="4"/>
  <c r="BJ390" i="4"/>
  <c r="BI390" i="4" a="1"/>
  <c r="BI390" i="4" s="1"/>
  <c r="BH390" i="4"/>
  <c r="BG390" i="4"/>
  <c r="BF390" i="4"/>
  <c r="BE390" i="4"/>
  <c r="BD390" i="4"/>
  <c r="AX390" i="4"/>
  <c r="AW390" i="4"/>
  <c r="AV390" i="4" a="1"/>
  <c r="AV390" i="4" s="1"/>
  <c r="AU390" i="4"/>
  <c r="AT390" i="4"/>
  <c r="AS390" i="4"/>
  <c r="AR390" i="4"/>
  <c r="AQ390" i="4" a="1"/>
  <c r="AQ390" i="4" s="1"/>
  <c r="AO390" i="4"/>
  <c r="AN390" i="4" a="1"/>
  <c r="AN390" i="4" s="1"/>
  <c r="AM390" i="4"/>
  <c r="AL390" i="4"/>
  <c r="AK390" i="4" a="1"/>
  <c r="AK390" i="4" s="1"/>
  <c r="AJ390" i="4"/>
  <c r="AI390" i="4"/>
  <c r="AG390" i="4"/>
  <c r="AF390" i="4"/>
  <c r="AE390" i="4"/>
  <c r="AD390" i="4"/>
  <c r="AC390" i="4"/>
  <c r="AA390" i="4"/>
  <c r="Y390" i="4"/>
  <c r="W390" i="4"/>
  <c r="V390" i="4"/>
  <c r="U390" i="4"/>
  <c r="R390" i="4"/>
  <c r="Q390" i="4"/>
  <c r="P390" i="4"/>
  <c r="O390" i="4"/>
  <c r="N390" i="4"/>
  <c r="M390" i="4"/>
  <c r="K390" i="4"/>
  <c r="J390" i="4"/>
  <c r="L390" i="4" s="1"/>
  <c r="CE389" i="4"/>
  <c r="CD389" i="4" a="1"/>
  <c r="CD389" i="4" s="1"/>
  <c r="CC389" i="4" a="1"/>
  <c r="CC389" i="4" s="1"/>
  <c r="CB389" i="4" a="1"/>
  <c r="CB389" i="4" s="1"/>
  <c r="CA389" i="4" a="1"/>
  <c r="CA389" i="4" s="1"/>
  <c r="BZ389" i="4" a="1"/>
  <c r="BZ389" i="4" s="1"/>
  <c r="BY389" i="4" a="1"/>
  <c r="BY389" i="4" s="1"/>
  <c r="BX389" i="4"/>
  <c r="BW389" i="4" a="1"/>
  <c r="BW389" i="4" s="1"/>
  <c r="BV389" i="4"/>
  <c r="BU389" i="4" a="1"/>
  <c r="BU389" i="4" s="1"/>
  <c r="BT389" i="4" a="1"/>
  <c r="BT389" i="4" s="1"/>
  <c r="BS389" i="4"/>
  <c r="BR389" i="4" a="1"/>
  <c r="BR389" i="4" s="1"/>
  <c r="BQ389" i="4" a="1"/>
  <c r="BQ389" i="4" s="1"/>
  <c r="BP389" i="4" a="1"/>
  <c r="BP389" i="4" s="1"/>
  <c r="BO389" i="4" a="1"/>
  <c r="BO389" i="4" s="1"/>
  <c r="BN389" i="4" a="1"/>
  <c r="BN389" i="4" s="1"/>
  <c r="BM389" i="4" a="1"/>
  <c r="BM389" i="4" s="1"/>
  <c r="BL389" i="4" a="1"/>
  <c r="BL389" i="4" s="1"/>
  <c r="BK389" i="4"/>
  <c r="BJ389" i="4"/>
  <c r="BI389" i="4" a="1"/>
  <c r="BI389" i="4" s="1"/>
  <c r="BH389" i="4"/>
  <c r="BG389" i="4"/>
  <c r="BF389" i="4"/>
  <c r="BE389" i="4"/>
  <c r="BD389" i="4"/>
  <c r="AX389" i="4"/>
  <c r="AW389" i="4"/>
  <c r="AV389" i="4" a="1"/>
  <c r="AV389" i="4" s="1"/>
  <c r="AU389" i="4"/>
  <c r="AT389" i="4"/>
  <c r="AS389" i="4"/>
  <c r="AR389" i="4"/>
  <c r="AQ389" i="4" a="1"/>
  <c r="AQ389" i="4" s="1"/>
  <c r="AO389" i="4"/>
  <c r="AN389" i="4" a="1"/>
  <c r="AN389" i="4" s="1"/>
  <c r="AM389" i="4"/>
  <c r="AL389" i="4"/>
  <c r="AK389" i="4" a="1"/>
  <c r="AK389" i="4" s="1"/>
  <c r="AJ389" i="4"/>
  <c r="AI389" i="4"/>
  <c r="AG389" i="4"/>
  <c r="AF389" i="4"/>
  <c r="AE389" i="4"/>
  <c r="AD389" i="4"/>
  <c r="AC389" i="4"/>
  <c r="AA389" i="4"/>
  <c r="Y389" i="4"/>
  <c r="W389" i="4"/>
  <c r="V389" i="4"/>
  <c r="U389" i="4"/>
  <c r="R389" i="4"/>
  <c r="Q389" i="4"/>
  <c r="P389" i="4"/>
  <c r="O389" i="4"/>
  <c r="N389" i="4"/>
  <c r="M389" i="4"/>
  <c r="K389" i="4"/>
  <c r="J389" i="4"/>
  <c r="L389" i="4" s="1"/>
  <c r="CE388" i="4"/>
  <c r="CD388" i="4" a="1"/>
  <c r="CD388" i="4" s="1"/>
  <c r="CC388" i="4" a="1"/>
  <c r="CC388" i="4" s="1"/>
  <c r="CB388" i="4" a="1"/>
  <c r="CB388" i="4" s="1"/>
  <c r="CA388" i="4" a="1"/>
  <c r="CA388" i="4" s="1"/>
  <c r="BZ388" i="4" a="1"/>
  <c r="BZ388" i="4" s="1"/>
  <c r="BY388" i="4" a="1"/>
  <c r="BY388" i="4" s="1"/>
  <c r="BX388" i="4"/>
  <c r="BW388" i="4" a="1"/>
  <c r="BW388" i="4" s="1"/>
  <c r="BV388" i="4"/>
  <c r="BU388" i="4" a="1"/>
  <c r="BU388" i="4" s="1"/>
  <c r="BT388" i="4" a="1"/>
  <c r="BT388" i="4" s="1"/>
  <c r="BS388" i="4"/>
  <c r="BR388" i="4" a="1"/>
  <c r="BR388" i="4" s="1"/>
  <c r="BQ388" i="4" a="1"/>
  <c r="BQ388" i="4" s="1"/>
  <c r="BP388" i="4" a="1"/>
  <c r="BP388" i="4" s="1"/>
  <c r="BO388" i="4" a="1"/>
  <c r="BO388" i="4" s="1"/>
  <c r="BN388" i="4" a="1"/>
  <c r="BN388" i="4" s="1"/>
  <c r="BM388" i="4" a="1"/>
  <c r="BM388" i="4" s="1"/>
  <c r="BL388" i="4" a="1"/>
  <c r="BL388" i="4" s="1"/>
  <c r="BK388" i="4"/>
  <c r="BJ388" i="4"/>
  <c r="BI388" i="4" a="1"/>
  <c r="BI388" i="4" s="1"/>
  <c r="BH388" i="4"/>
  <c r="BG388" i="4"/>
  <c r="BF388" i="4"/>
  <c r="BE388" i="4"/>
  <c r="BD388" i="4"/>
  <c r="AX388" i="4"/>
  <c r="AW388" i="4"/>
  <c r="AV388" i="4" a="1"/>
  <c r="AV388" i="4" s="1"/>
  <c r="AU388" i="4"/>
  <c r="AT388" i="4"/>
  <c r="AS388" i="4"/>
  <c r="AR388" i="4"/>
  <c r="AQ388" i="4" a="1"/>
  <c r="AQ388" i="4" s="1"/>
  <c r="AO388" i="4"/>
  <c r="AN388" i="4" a="1"/>
  <c r="AN388" i="4" s="1"/>
  <c r="AM388" i="4"/>
  <c r="AL388" i="4"/>
  <c r="AK388" i="4" a="1"/>
  <c r="AK388" i="4" s="1"/>
  <c r="AJ388" i="4"/>
  <c r="AI388" i="4"/>
  <c r="AG388" i="4"/>
  <c r="AF388" i="4"/>
  <c r="AE388" i="4"/>
  <c r="AD388" i="4"/>
  <c r="AC388" i="4"/>
  <c r="AA388" i="4"/>
  <c r="Y388" i="4"/>
  <c r="W388" i="4"/>
  <c r="V388" i="4"/>
  <c r="U388" i="4"/>
  <c r="R388" i="4"/>
  <c r="Q388" i="4"/>
  <c r="P388" i="4"/>
  <c r="O388" i="4"/>
  <c r="N388" i="4"/>
  <c r="M388" i="4"/>
  <c r="K388" i="4"/>
  <c r="J388" i="4"/>
  <c r="L388" i="4" s="1"/>
  <c r="CE387" i="4"/>
  <c r="CD387" i="4" a="1"/>
  <c r="CD387" i="4" s="1"/>
  <c r="CC387" i="4" a="1"/>
  <c r="CC387" i="4" s="1"/>
  <c r="CB387" i="4" a="1"/>
  <c r="CB387" i="4" s="1"/>
  <c r="CA387" i="4" a="1"/>
  <c r="CA387" i="4" s="1"/>
  <c r="BZ387" i="4" a="1"/>
  <c r="BZ387" i="4" s="1"/>
  <c r="BY387" i="4" a="1"/>
  <c r="BY387" i="4" s="1"/>
  <c r="BX387" i="4"/>
  <c r="BW387" i="4" a="1"/>
  <c r="BW387" i="4" s="1"/>
  <c r="BV387" i="4"/>
  <c r="BU387" i="4" a="1"/>
  <c r="BU387" i="4" s="1"/>
  <c r="BT387" i="4" a="1"/>
  <c r="BT387" i="4" s="1"/>
  <c r="BS387" i="4"/>
  <c r="BR387" i="4" a="1"/>
  <c r="BR387" i="4" s="1"/>
  <c r="BQ387" i="4" a="1"/>
  <c r="BQ387" i="4" s="1"/>
  <c r="BP387" i="4" a="1"/>
  <c r="BP387" i="4" s="1"/>
  <c r="BO387" i="4" a="1"/>
  <c r="BO387" i="4" s="1"/>
  <c r="BN387" i="4" a="1"/>
  <c r="BN387" i="4" s="1"/>
  <c r="BM387" i="4" a="1"/>
  <c r="BM387" i="4" s="1"/>
  <c r="BL387" i="4" a="1"/>
  <c r="BL387" i="4" s="1"/>
  <c r="BK387" i="4"/>
  <c r="BJ387" i="4"/>
  <c r="BI387" i="4" a="1"/>
  <c r="BI387" i="4" s="1"/>
  <c r="BH387" i="4"/>
  <c r="BG387" i="4"/>
  <c r="BF387" i="4"/>
  <c r="BE387" i="4"/>
  <c r="BD387" i="4"/>
  <c r="AX387" i="4"/>
  <c r="AW387" i="4"/>
  <c r="AV387" i="4" a="1"/>
  <c r="AV387" i="4" s="1"/>
  <c r="AU387" i="4"/>
  <c r="AT387" i="4"/>
  <c r="AS387" i="4"/>
  <c r="AR387" i="4"/>
  <c r="AQ387" i="4" a="1"/>
  <c r="AQ387" i="4" s="1"/>
  <c r="AO387" i="4"/>
  <c r="AN387" i="4" a="1"/>
  <c r="AN387" i="4" s="1"/>
  <c r="AM387" i="4"/>
  <c r="AL387" i="4"/>
  <c r="AK387" i="4" a="1"/>
  <c r="AK387" i="4" s="1"/>
  <c r="AJ387" i="4"/>
  <c r="AI387" i="4"/>
  <c r="AG387" i="4"/>
  <c r="AF387" i="4"/>
  <c r="AE387" i="4"/>
  <c r="AD387" i="4"/>
  <c r="AC387" i="4"/>
  <c r="AA387" i="4"/>
  <c r="Y387" i="4"/>
  <c r="W387" i="4"/>
  <c r="V387" i="4"/>
  <c r="U387" i="4"/>
  <c r="R387" i="4"/>
  <c r="Q387" i="4"/>
  <c r="P387" i="4"/>
  <c r="O387" i="4"/>
  <c r="N387" i="4"/>
  <c r="M387" i="4"/>
  <c r="K387" i="4"/>
  <c r="J387" i="4"/>
  <c r="L387" i="4" s="1"/>
  <c r="CE386" i="4"/>
  <c r="CD386" i="4" a="1"/>
  <c r="CD386" i="4" s="1"/>
  <c r="CC386" i="4" a="1"/>
  <c r="CC386" i="4" s="1"/>
  <c r="CB386" i="4" a="1"/>
  <c r="CB386" i="4" s="1"/>
  <c r="CA386" i="4" a="1"/>
  <c r="CA386" i="4" s="1"/>
  <c r="BZ386" i="4" a="1"/>
  <c r="BZ386" i="4" s="1"/>
  <c r="BY386" i="4" a="1"/>
  <c r="BY386" i="4" s="1"/>
  <c r="BX386" i="4"/>
  <c r="BW386" i="4" a="1"/>
  <c r="BW386" i="4" s="1"/>
  <c r="BV386" i="4"/>
  <c r="BU386" i="4" a="1"/>
  <c r="BU386" i="4" s="1"/>
  <c r="BT386" i="4" a="1"/>
  <c r="BT386" i="4" s="1"/>
  <c r="BS386" i="4"/>
  <c r="BR386" i="4" a="1"/>
  <c r="BR386" i="4" s="1"/>
  <c r="BQ386" i="4" a="1"/>
  <c r="BQ386" i="4" s="1"/>
  <c r="BP386" i="4" a="1"/>
  <c r="BP386" i="4" s="1"/>
  <c r="BO386" i="4" a="1"/>
  <c r="BO386" i="4" s="1"/>
  <c r="BN386" i="4" a="1"/>
  <c r="BN386" i="4" s="1"/>
  <c r="BM386" i="4" a="1"/>
  <c r="BM386" i="4" s="1"/>
  <c r="BL386" i="4" a="1"/>
  <c r="BL386" i="4" s="1"/>
  <c r="BK386" i="4"/>
  <c r="BJ386" i="4"/>
  <c r="BI386" i="4" a="1"/>
  <c r="BI386" i="4" s="1"/>
  <c r="BH386" i="4"/>
  <c r="BG386" i="4"/>
  <c r="BF386" i="4"/>
  <c r="BE386" i="4"/>
  <c r="BD386" i="4"/>
  <c r="AX386" i="4"/>
  <c r="AW386" i="4"/>
  <c r="AV386" i="4" a="1"/>
  <c r="AV386" i="4" s="1"/>
  <c r="AU386" i="4"/>
  <c r="AT386" i="4"/>
  <c r="AS386" i="4"/>
  <c r="AR386" i="4"/>
  <c r="AQ386" i="4" a="1"/>
  <c r="AQ386" i="4" s="1"/>
  <c r="AO386" i="4"/>
  <c r="AN386" i="4" a="1"/>
  <c r="AN386" i="4" s="1"/>
  <c r="AM386" i="4"/>
  <c r="AL386" i="4"/>
  <c r="AK386" i="4" a="1"/>
  <c r="AK386" i="4" s="1"/>
  <c r="AJ386" i="4"/>
  <c r="AI386" i="4"/>
  <c r="AG386" i="4"/>
  <c r="AF386" i="4"/>
  <c r="AE386" i="4"/>
  <c r="AD386" i="4"/>
  <c r="AC386" i="4"/>
  <c r="AA386" i="4"/>
  <c r="Y386" i="4"/>
  <c r="W386" i="4"/>
  <c r="V386" i="4"/>
  <c r="U386" i="4"/>
  <c r="R386" i="4"/>
  <c r="Q386" i="4"/>
  <c r="P386" i="4"/>
  <c r="O386" i="4"/>
  <c r="N386" i="4"/>
  <c r="M386" i="4"/>
  <c r="K386" i="4"/>
  <c r="J386" i="4"/>
  <c r="L386" i="4" s="1"/>
  <c r="CE385" i="4"/>
  <c r="CD385" i="4" a="1"/>
  <c r="CD385" i="4" s="1"/>
  <c r="CC385" i="4" a="1"/>
  <c r="CC385" i="4" s="1"/>
  <c r="CB385" i="4" a="1"/>
  <c r="CB385" i="4" s="1"/>
  <c r="CA385" i="4" a="1"/>
  <c r="CA385" i="4" s="1"/>
  <c r="BZ385" i="4" a="1"/>
  <c r="BZ385" i="4" s="1"/>
  <c r="BY385" i="4" a="1"/>
  <c r="BY385" i="4" s="1"/>
  <c r="BX385" i="4"/>
  <c r="BW385" i="4" a="1"/>
  <c r="BW385" i="4" s="1"/>
  <c r="BV385" i="4"/>
  <c r="BU385" i="4" a="1"/>
  <c r="BU385" i="4" s="1"/>
  <c r="BT385" i="4" a="1"/>
  <c r="BT385" i="4" s="1"/>
  <c r="BS385" i="4"/>
  <c r="BR385" i="4" a="1"/>
  <c r="BR385" i="4" s="1"/>
  <c r="BQ385" i="4" a="1"/>
  <c r="BQ385" i="4" s="1"/>
  <c r="BP385" i="4" a="1"/>
  <c r="BP385" i="4" s="1"/>
  <c r="BO385" i="4" a="1"/>
  <c r="BO385" i="4" s="1"/>
  <c r="BN385" i="4" a="1"/>
  <c r="BN385" i="4" s="1"/>
  <c r="BM385" i="4" a="1"/>
  <c r="BM385" i="4" s="1"/>
  <c r="BL385" i="4" a="1"/>
  <c r="BL385" i="4" s="1"/>
  <c r="BK385" i="4"/>
  <c r="BJ385" i="4"/>
  <c r="BI385" i="4" a="1"/>
  <c r="BI385" i="4" s="1"/>
  <c r="BH385" i="4"/>
  <c r="BG385" i="4"/>
  <c r="BF385" i="4"/>
  <c r="BE385" i="4"/>
  <c r="BD385" i="4"/>
  <c r="AX385" i="4"/>
  <c r="AW385" i="4"/>
  <c r="AV385" i="4" a="1"/>
  <c r="AV385" i="4" s="1"/>
  <c r="AU385" i="4"/>
  <c r="AT385" i="4"/>
  <c r="AS385" i="4"/>
  <c r="AR385" i="4"/>
  <c r="AQ385" i="4" a="1"/>
  <c r="AQ385" i="4" s="1"/>
  <c r="AO385" i="4"/>
  <c r="AN385" i="4" a="1"/>
  <c r="AN385" i="4" s="1"/>
  <c r="AM385" i="4"/>
  <c r="AL385" i="4"/>
  <c r="AK385" i="4" a="1"/>
  <c r="AK385" i="4" s="1"/>
  <c r="AJ385" i="4"/>
  <c r="AI385" i="4"/>
  <c r="AG385" i="4"/>
  <c r="AF385" i="4"/>
  <c r="AE385" i="4"/>
  <c r="AD385" i="4"/>
  <c r="AC385" i="4"/>
  <c r="AA385" i="4"/>
  <c r="Y385" i="4"/>
  <c r="W385" i="4"/>
  <c r="V385" i="4"/>
  <c r="U385" i="4"/>
  <c r="R385" i="4"/>
  <c r="Q385" i="4"/>
  <c r="P385" i="4"/>
  <c r="O385" i="4"/>
  <c r="N385" i="4"/>
  <c r="M385" i="4"/>
  <c r="K385" i="4"/>
  <c r="J385" i="4"/>
  <c r="L385" i="4" s="1"/>
  <c r="CE384" i="4"/>
  <c r="CD384" i="4" a="1"/>
  <c r="CD384" i="4" s="1"/>
  <c r="CC384" i="4" a="1"/>
  <c r="CC384" i="4" s="1"/>
  <c r="CB384" i="4" a="1"/>
  <c r="CB384" i="4" s="1"/>
  <c r="CA384" i="4" a="1"/>
  <c r="CA384" i="4" s="1"/>
  <c r="BZ384" i="4" a="1"/>
  <c r="BZ384" i="4" s="1"/>
  <c r="BY384" i="4" a="1"/>
  <c r="BY384" i="4" s="1"/>
  <c r="BX384" i="4"/>
  <c r="BW384" i="4" a="1"/>
  <c r="BW384" i="4" s="1"/>
  <c r="BV384" i="4"/>
  <c r="BU384" i="4" a="1"/>
  <c r="BU384" i="4" s="1"/>
  <c r="BT384" i="4" a="1"/>
  <c r="BT384" i="4" s="1"/>
  <c r="BS384" i="4"/>
  <c r="BR384" i="4" a="1"/>
  <c r="BR384" i="4" s="1"/>
  <c r="BQ384" i="4" a="1"/>
  <c r="BQ384" i="4" s="1"/>
  <c r="BP384" i="4" a="1"/>
  <c r="BP384" i="4" s="1"/>
  <c r="BO384" i="4" a="1"/>
  <c r="BO384" i="4" s="1"/>
  <c r="BN384" i="4" a="1"/>
  <c r="BN384" i="4" s="1"/>
  <c r="BM384" i="4" a="1"/>
  <c r="BM384" i="4" s="1"/>
  <c r="BL384" i="4" a="1"/>
  <c r="BL384" i="4" s="1"/>
  <c r="BK384" i="4"/>
  <c r="BJ384" i="4"/>
  <c r="BI384" i="4" a="1"/>
  <c r="BI384" i="4" s="1"/>
  <c r="BH384" i="4"/>
  <c r="BG384" i="4"/>
  <c r="BF384" i="4"/>
  <c r="BE384" i="4"/>
  <c r="BD384" i="4"/>
  <c r="AX384" i="4"/>
  <c r="AW384" i="4"/>
  <c r="AV384" i="4" a="1"/>
  <c r="AV384" i="4" s="1"/>
  <c r="AU384" i="4"/>
  <c r="AT384" i="4"/>
  <c r="AS384" i="4"/>
  <c r="AR384" i="4"/>
  <c r="AQ384" i="4" a="1"/>
  <c r="AQ384" i="4" s="1"/>
  <c r="AO384" i="4"/>
  <c r="AN384" i="4" a="1"/>
  <c r="AN384" i="4" s="1"/>
  <c r="AM384" i="4"/>
  <c r="AL384" i="4"/>
  <c r="AK384" i="4" a="1"/>
  <c r="AK384" i="4" s="1"/>
  <c r="AJ384" i="4"/>
  <c r="AI384" i="4"/>
  <c r="AG384" i="4"/>
  <c r="AF384" i="4"/>
  <c r="AE384" i="4"/>
  <c r="AD384" i="4"/>
  <c r="AC384" i="4"/>
  <c r="AA384" i="4"/>
  <c r="Y384" i="4"/>
  <c r="W384" i="4"/>
  <c r="V384" i="4"/>
  <c r="U384" i="4"/>
  <c r="R384" i="4"/>
  <c r="Q384" i="4"/>
  <c r="P384" i="4"/>
  <c r="O384" i="4"/>
  <c r="N384" i="4"/>
  <c r="M384" i="4"/>
  <c r="K384" i="4"/>
  <c r="J384" i="4"/>
  <c r="L384" i="4" s="1"/>
  <c r="CE383" i="4"/>
  <c r="CD383" i="4" a="1"/>
  <c r="CD383" i="4" s="1"/>
  <c r="CC383" i="4" a="1"/>
  <c r="CC383" i="4" s="1"/>
  <c r="CB383" i="4" a="1"/>
  <c r="CB383" i="4" s="1"/>
  <c r="CA383" i="4" a="1"/>
  <c r="CA383" i="4" s="1"/>
  <c r="BZ383" i="4" a="1"/>
  <c r="BZ383" i="4" s="1"/>
  <c r="BY383" i="4" a="1"/>
  <c r="BY383" i="4" s="1"/>
  <c r="BX383" i="4"/>
  <c r="BW383" i="4" a="1"/>
  <c r="BW383" i="4" s="1"/>
  <c r="BV383" i="4"/>
  <c r="BU383" i="4" a="1"/>
  <c r="BU383" i="4" s="1"/>
  <c r="BT383" i="4" a="1"/>
  <c r="BT383" i="4" s="1"/>
  <c r="BS383" i="4"/>
  <c r="BR383" i="4" a="1"/>
  <c r="BR383" i="4" s="1"/>
  <c r="BQ383" i="4" a="1"/>
  <c r="BQ383" i="4" s="1"/>
  <c r="BP383" i="4" a="1"/>
  <c r="BP383" i="4" s="1"/>
  <c r="BO383" i="4" a="1"/>
  <c r="BO383" i="4" s="1"/>
  <c r="BN383" i="4" a="1"/>
  <c r="BN383" i="4" s="1"/>
  <c r="BM383" i="4" a="1"/>
  <c r="BM383" i="4" s="1"/>
  <c r="BL383" i="4" a="1"/>
  <c r="BL383" i="4" s="1"/>
  <c r="BK383" i="4"/>
  <c r="BJ383" i="4"/>
  <c r="BI383" i="4" a="1"/>
  <c r="BI383" i="4" s="1"/>
  <c r="BH383" i="4"/>
  <c r="BG383" i="4"/>
  <c r="BF383" i="4"/>
  <c r="BE383" i="4"/>
  <c r="BD383" i="4"/>
  <c r="AX383" i="4"/>
  <c r="AW383" i="4"/>
  <c r="AV383" i="4" a="1"/>
  <c r="AV383" i="4" s="1"/>
  <c r="AU383" i="4"/>
  <c r="AT383" i="4"/>
  <c r="AS383" i="4"/>
  <c r="AR383" i="4"/>
  <c r="AQ383" i="4" a="1"/>
  <c r="AQ383" i="4" s="1"/>
  <c r="AO383" i="4"/>
  <c r="AN383" i="4" a="1"/>
  <c r="AN383" i="4" s="1"/>
  <c r="AM383" i="4"/>
  <c r="AL383" i="4"/>
  <c r="AK383" i="4" a="1"/>
  <c r="AK383" i="4" s="1"/>
  <c r="AJ383" i="4"/>
  <c r="AI383" i="4"/>
  <c r="AG383" i="4"/>
  <c r="AF383" i="4"/>
  <c r="AE383" i="4"/>
  <c r="AD383" i="4"/>
  <c r="AC383" i="4"/>
  <c r="AA383" i="4"/>
  <c r="Y383" i="4"/>
  <c r="W383" i="4"/>
  <c r="V383" i="4"/>
  <c r="U383" i="4"/>
  <c r="R383" i="4"/>
  <c r="Q383" i="4"/>
  <c r="P383" i="4"/>
  <c r="O383" i="4"/>
  <c r="N383" i="4"/>
  <c r="M383" i="4"/>
  <c r="K383" i="4"/>
  <c r="J383" i="4"/>
  <c r="L383" i="4" s="1"/>
  <c r="CE382" i="4"/>
  <c r="CD382" i="4" a="1"/>
  <c r="CD382" i="4" s="1"/>
  <c r="CC382" i="4" a="1"/>
  <c r="CC382" i="4" s="1"/>
  <c r="CB382" i="4" a="1"/>
  <c r="CB382" i="4" s="1"/>
  <c r="CA382" i="4" a="1"/>
  <c r="CA382" i="4" s="1"/>
  <c r="BZ382" i="4" a="1"/>
  <c r="BZ382" i="4" s="1"/>
  <c r="BY382" i="4" a="1"/>
  <c r="BY382" i="4" s="1"/>
  <c r="BX382" i="4"/>
  <c r="BW382" i="4" a="1"/>
  <c r="BW382" i="4" s="1"/>
  <c r="BV382" i="4"/>
  <c r="BU382" i="4" a="1"/>
  <c r="BU382" i="4" s="1"/>
  <c r="BT382" i="4" a="1"/>
  <c r="BT382" i="4" s="1"/>
  <c r="BS382" i="4"/>
  <c r="BR382" i="4" a="1"/>
  <c r="BR382" i="4" s="1"/>
  <c r="BQ382" i="4" a="1"/>
  <c r="BQ382" i="4" s="1"/>
  <c r="BP382" i="4" a="1"/>
  <c r="BP382" i="4" s="1"/>
  <c r="BO382" i="4" a="1"/>
  <c r="BO382" i="4" s="1"/>
  <c r="BN382" i="4" a="1"/>
  <c r="BN382" i="4" s="1"/>
  <c r="BM382" i="4" a="1"/>
  <c r="BM382" i="4" s="1"/>
  <c r="BL382" i="4" a="1"/>
  <c r="BL382" i="4" s="1"/>
  <c r="BK382" i="4"/>
  <c r="BJ382" i="4"/>
  <c r="BI382" i="4" a="1"/>
  <c r="BI382" i="4" s="1"/>
  <c r="BH382" i="4"/>
  <c r="BG382" i="4"/>
  <c r="BF382" i="4"/>
  <c r="BE382" i="4"/>
  <c r="BD382" i="4"/>
  <c r="AX382" i="4"/>
  <c r="AW382" i="4"/>
  <c r="AV382" i="4" a="1"/>
  <c r="AV382" i="4" s="1"/>
  <c r="AU382" i="4"/>
  <c r="AT382" i="4"/>
  <c r="AS382" i="4"/>
  <c r="AR382" i="4"/>
  <c r="AQ382" i="4" a="1"/>
  <c r="AQ382" i="4" s="1"/>
  <c r="AO382" i="4"/>
  <c r="AN382" i="4" a="1"/>
  <c r="AN382" i="4" s="1"/>
  <c r="AM382" i="4"/>
  <c r="AL382" i="4"/>
  <c r="AK382" i="4" a="1"/>
  <c r="AK382" i="4" s="1"/>
  <c r="AJ382" i="4"/>
  <c r="AI382" i="4"/>
  <c r="AG382" i="4"/>
  <c r="AF382" i="4"/>
  <c r="AE382" i="4"/>
  <c r="AD382" i="4"/>
  <c r="AC382" i="4"/>
  <c r="AA382" i="4"/>
  <c r="Y382" i="4"/>
  <c r="W382" i="4"/>
  <c r="V382" i="4"/>
  <c r="U382" i="4"/>
  <c r="R382" i="4"/>
  <c r="Q382" i="4"/>
  <c r="P382" i="4"/>
  <c r="O382" i="4"/>
  <c r="N382" i="4"/>
  <c r="M382" i="4"/>
  <c r="K382" i="4"/>
  <c r="J382" i="4"/>
  <c r="L382" i="4" s="1"/>
  <c r="CE381" i="4"/>
  <c r="CD381" i="4" a="1"/>
  <c r="CD381" i="4" s="1"/>
  <c r="CC381" i="4" a="1"/>
  <c r="CC381" i="4" s="1"/>
  <c r="CB381" i="4" a="1"/>
  <c r="CB381" i="4" s="1"/>
  <c r="CA381" i="4" a="1"/>
  <c r="CA381" i="4" s="1"/>
  <c r="BZ381" i="4" a="1"/>
  <c r="BZ381" i="4" s="1"/>
  <c r="BY381" i="4" a="1"/>
  <c r="BY381" i="4" s="1"/>
  <c r="BX381" i="4"/>
  <c r="BW381" i="4" a="1"/>
  <c r="BW381" i="4" s="1"/>
  <c r="BV381" i="4"/>
  <c r="BU381" i="4" a="1"/>
  <c r="BU381" i="4" s="1"/>
  <c r="BT381" i="4" a="1"/>
  <c r="BT381" i="4" s="1"/>
  <c r="BS381" i="4"/>
  <c r="BR381" i="4" a="1"/>
  <c r="BR381" i="4" s="1"/>
  <c r="BQ381" i="4" a="1"/>
  <c r="BQ381" i="4" s="1"/>
  <c r="BP381" i="4" a="1"/>
  <c r="BP381" i="4" s="1"/>
  <c r="BO381" i="4" a="1"/>
  <c r="BO381" i="4" s="1"/>
  <c r="BN381" i="4" a="1"/>
  <c r="BN381" i="4" s="1"/>
  <c r="BM381" i="4" a="1"/>
  <c r="BM381" i="4" s="1"/>
  <c r="BL381" i="4" a="1"/>
  <c r="BL381" i="4" s="1"/>
  <c r="BK381" i="4"/>
  <c r="BJ381" i="4"/>
  <c r="BI381" i="4" a="1"/>
  <c r="BI381" i="4" s="1"/>
  <c r="BH381" i="4"/>
  <c r="BG381" i="4"/>
  <c r="BF381" i="4"/>
  <c r="BE381" i="4"/>
  <c r="BD381" i="4"/>
  <c r="AX381" i="4"/>
  <c r="AW381" i="4"/>
  <c r="AV381" i="4" a="1"/>
  <c r="AV381" i="4" s="1"/>
  <c r="AU381" i="4"/>
  <c r="AT381" i="4"/>
  <c r="AS381" i="4"/>
  <c r="AR381" i="4"/>
  <c r="AQ381" i="4" a="1"/>
  <c r="AQ381" i="4" s="1"/>
  <c r="AO381" i="4"/>
  <c r="AN381" i="4" a="1"/>
  <c r="AN381" i="4" s="1"/>
  <c r="AM381" i="4"/>
  <c r="AL381" i="4"/>
  <c r="AK381" i="4" a="1"/>
  <c r="AK381" i="4" s="1"/>
  <c r="AJ381" i="4"/>
  <c r="AI381" i="4"/>
  <c r="AG381" i="4"/>
  <c r="AF381" i="4"/>
  <c r="AE381" i="4"/>
  <c r="AD381" i="4"/>
  <c r="AC381" i="4"/>
  <c r="AA381" i="4"/>
  <c r="Y381" i="4"/>
  <c r="W381" i="4"/>
  <c r="V381" i="4"/>
  <c r="U381" i="4"/>
  <c r="R381" i="4"/>
  <c r="Q381" i="4"/>
  <c r="P381" i="4"/>
  <c r="O381" i="4"/>
  <c r="N381" i="4"/>
  <c r="M381" i="4"/>
  <c r="K381" i="4"/>
  <c r="J381" i="4"/>
  <c r="L381" i="4" s="1"/>
  <c r="CE380" i="4"/>
  <c r="CD380" i="4" a="1"/>
  <c r="CD380" i="4" s="1"/>
  <c r="CC380" i="4" a="1"/>
  <c r="CC380" i="4" s="1"/>
  <c r="CB380" i="4" a="1"/>
  <c r="CB380" i="4" s="1"/>
  <c r="CA380" i="4" a="1"/>
  <c r="CA380" i="4" s="1"/>
  <c r="BZ380" i="4" a="1"/>
  <c r="BZ380" i="4" s="1"/>
  <c r="BY380" i="4" a="1"/>
  <c r="BY380" i="4" s="1"/>
  <c r="BX380" i="4"/>
  <c r="BW380" i="4" a="1"/>
  <c r="BW380" i="4" s="1"/>
  <c r="BV380" i="4"/>
  <c r="BU380" i="4" a="1"/>
  <c r="BU380" i="4" s="1"/>
  <c r="BT380" i="4" a="1"/>
  <c r="BT380" i="4" s="1"/>
  <c r="BS380" i="4"/>
  <c r="BR380" i="4" a="1"/>
  <c r="BR380" i="4" s="1"/>
  <c r="BQ380" i="4" a="1"/>
  <c r="BQ380" i="4" s="1"/>
  <c r="BP380" i="4" a="1"/>
  <c r="BP380" i="4" s="1"/>
  <c r="BO380" i="4" a="1"/>
  <c r="BO380" i="4" s="1"/>
  <c r="BN380" i="4" a="1"/>
  <c r="BN380" i="4" s="1"/>
  <c r="BM380" i="4" a="1"/>
  <c r="BM380" i="4" s="1"/>
  <c r="BL380" i="4" a="1"/>
  <c r="BL380" i="4" s="1"/>
  <c r="BK380" i="4"/>
  <c r="BJ380" i="4"/>
  <c r="BI380" i="4" a="1"/>
  <c r="BI380" i="4" s="1"/>
  <c r="BH380" i="4"/>
  <c r="BG380" i="4"/>
  <c r="BF380" i="4"/>
  <c r="BE380" i="4"/>
  <c r="BD380" i="4"/>
  <c r="AX380" i="4"/>
  <c r="AW380" i="4"/>
  <c r="AV380" i="4" a="1"/>
  <c r="AV380" i="4" s="1"/>
  <c r="AU380" i="4"/>
  <c r="AT380" i="4"/>
  <c r="AS380" i="4"/>
  <c r="AR380" i="4"/>
  <c r="AQ380" i="4" a="1"/>
  <c r="AQ380" i="4" s="1"/>
  <c r="AO380" i="4"/>
  <c r="AN380" i="4" a="1"/>
  <c r="AN380" i="4" s="1"/>
  <c r="AM380" i="4"/>
  <c r="AL380" i="4"/>
  <c r="AK380" i="4" a="1"/>
  <c r="AK380" i="4" s="1"/>
  <c r="AJ380" i="4"/>
  <c r="AI380" i="4"/>
  <c r="AG380" i="4"/>
  <c r="AF380" i="4"/>
  <c r="AE380" i="4"/>
  <c r="AD380" i="4"/>
  <c r="AC380" i="4"/>
  <c r="AA380" i="4"/>
  <c r="Y380" i="4"/>
  <c r="W380" i="4"/>
  <c r="V380" i="4"/>
  <c r="U380" i="4"/>
  <c r="R380" i="4"/>
  <c r="Q380" i="4"/>
  <c r="P380" i="4"/>
  <c r="O380" i="4"/>
  <c r="N380" i="4"/>
  <c r="M380" i="4"/>
  <c r="K380" i="4"/>
  <c r="J380" i="4"/>
  <c r="L380" i="4" s="1"/>
  <c r="CE379" i="4"/>
  <c r="CD379" i="4" a="1"/>
  <c r="CD379" i="4" s="1"/>
  <c r="CC379" i="4" a="1"/>
  <c r="CC379" i="4" s="1"/>
  <c r="CB379" i="4" a="1"/>
  <c r="CB379" i="4" s="1"/>
  <c r="CA379" i="4" a="1"/>
  <c r="CA379" i="4" s="1"/>
  <c r="BZ379" i="4" a="1"/>
  <c r="BZ379" i="4" s="1"/>
  <c r="BY379" i="4" a="1"/>
  <c r="BY379" i="4" s="1"/>
  <c r="BX379" i="4"/>
  <c r="BW379" i="4" a="1"/>
  <c r="BW379" i="4" s="1"/>
  <c r="BV379" i="4"/>
  <c r="BU379" i="4" a="1"/>
  <c r="BU379" i="4" s="1"/>
  <c r="BT379" i="4" a="1"/>
  <c r="BT379" i="4" s="1"/>
  <c r="BS379" i="4"/>
  <c r="BR379" i="4" a="1"/>
  <c r="BR379" i="4" s="1"/>
  <c r="BQ379" i="4" a="1"/>
  <c r="BQ379" i="4" s="1"/>
  <c r="BP379" i="4" a="1"/>
  <c r="BP379" i="4" s="1"/>
  <c r="BO379" i="4" a="1"/>
  <c r="BO379" i="4" s="1"/>
  <c r="BN379" i="4" a="1"/>
  <c r="BN379" i="4" s="1"/>
  <c r="BM379" i="4" a="1"/>
  <c r="BM379" i="4" s="1"/>
  <c r="BL379" i="4" a="1"/>
  <c r="BL379" i="4" s="1"/>
  <c r="BK379" i="4"/>
  <c r="BJ379" i="4"/>
  <c r="BI379" i="4" a="1"/>
  <c r="BI379" i="4" s="1"/>
  <c r="BH379" i="4"/>
  <c r="BG379" i="4"/>
  <c r="BF379" i="4"/>
  <c r="BE379" i="4"/>
  <c r="BD379" i="4"/>
  <c r="AX379" i="4"/>
  <c r="AW379" i="4"/>
  <c r="AV379" i="4" a="1"/>
  <c r="AV379" i="4" s="1"/>
  <c r="AU379" i="4"/>
  <c r="AT379" i="4"/>
  <c r="AS379" i="4"/>
  <c r="AR379" i="4"/>
  <c r="AQ379" i="4" a="1"/>
  <c r="AQ379" i="4" s="1"/>
  <c r="AO379" i="4"/>
  <c r="AN379" i="4" a="1"/>
  <c r="AN379" i="4" s="1"/>
  <c r="AM379" i="4"/>
  <c r="AL379" i="4"/>
  <c r="AK379" i="4" a="1"/>
  <c r="AK379" i="4" s="1"/>
  <c r="AJ379" i="4"/>
  <c r="AI379" i="4"/>
  <c r="AG379" i="4"/>
  <c r="AF379" i="4"/>
  <c r="AE379" i="4"/>
  <c r="AD379" i="4"/>
  <c r="AC379" i="4"/>
  <c r="AA379" i="4"/>
  <c r="Y379" i="4"/>
  <c r="W379" i="4"/>
  <c r="V379" i="4"/>
  <c r="U379" i="4"/>
  <c r="R379" i="4"/>
  <c r="Q379" i="4"/>
  <c r="P379" i="4"/>
  <c r="O379" i="4"/>
  <c r="N379" i="4"/>
  <c r="M379" i="4"/>
  <c r="K379" i="4"/>
  <c r="J379" i="4"/>
  <c r="L379" i="4" s="1"/>
  <c r="CD7" i="4" a="1"/>
  <c r="CD7" i="4" s="1"/>
  <c r="CC7" i="4" a="1"/>
  <c r="CC7" i="4" s="1"/>
  <c r="CB7" i="4" a="1"/>
  <c r="CB7" i="4" s="1"/>
  <c r="CA7" i="4" a="1"/>
  <c r="CA7" i="4" s="1"/>
  <c r="BZ7" i="4" a="1"/>
  <c r="BZ7" i="4" s="1"/>
  <c r="BY7" i="4" a="1"/>
  <c r="BY7" i="4" s="1"/>
  <c r="BW7" i="4" a="1"/>
  <c r="BW7" i="4" s="1"/>
  <c r="BU7" i="4" a="1"/>
  <c r="BU7" i="4" s="1"/>
  <c r="BT7" i="4" a="1"/>
  <c r="BT7" i="4" s="1"/>
  <c r="BR7" i="4" a="1"/>
  <c r="BR7" i="4" s="1"/>
  <c r="BQ7" i="4" a="1"/>
  <c r="BQ7" i="4" s="1"/>
  <c r="BP7" i="4" a="1"/>
  <c r="BP7" i="4" s="1"/>
  <c r="BO7" i="4" a="1"/>
  <c r="BO7" i="4" s="1"/>
  <c r="BN7" i="4" a="1"/>
  <c r="BN7" i="4" s="1"/>
  <c r="BM7" i="4" a="1"/>
  <c r="BM7" i="4" s="1"/>
  <c r="BI7" i="4" a="1"/>
  <c r="BI7" i="4" s="1"/>
  <c r="BB7" i="4" a="1"/>
  <c r="BB7" i="4" s="1"/>
  <c r="AV7" i="4" a="1"/>
  <c r="AV7" i="4" s="1"/>
  <c r="AQ7" i="4" a="1"/>
  <c r="AQ7" i="4" s="1"/>
  <c r="AN7" i="4" a="1"/>
  <c r="AN7" i="4" s="1"/>
  <c r="AK7" i="4" a="1"/>
  <c r="AK7" i="4" s="1"/>
  <c r="J7" i="4"/>
  <c r="L7" i="4" s="1"/>
  <c r="K7" i="4"/>
  <c r="M7" i="4"/>
  <c r="N7" i="4"/>
  <c r="O7" i="4"/>
  <c r="P7" i="4"/>
  <c r="Q7" i="4"/>
  <c r="R7" i="4"/>
  <c r="U7" i="4"/>
  <c r="V7" i="4"/>
  <c r="W7" i="4"/>
  <c r="Y7" i="4"/>
  <c r="AA7" i="4"/>
  <c r="AC7" i="4"/>
  <c r="AD7" i="4"/>
  <c r="AE7" i="4"/>
  <c r="AF7" i="4"/>
  <c r="AG7" i="4"/>
  <c r="AI7" i="4"/>
  <c r="AJ7" i="4"/>
  <c r="AL7" i="4"/>
  <c r="AM7" i="4"/>
  <c r="AO7" i="4"/>
  <c r="AR7" i="4"/>
  <c r="AS7" i="4"/>
  <c r="AT7" i="4"/>
  <c r="AU7" i="4"/>
  <c r="AW7" i="4"/>
  <c r="AX7" i="4"/>
  <c r="AY7" i="4"/>
  <c r="AZ7" i="4"/>
  <c r="BA7" i="4"/>
  <c r="BC7" i="4"/>
  <c r="BD7" i="4"/>
  <c r="BE7" i="4"/>
  <c r="BF7" i="4"/>
  <c r="BG7" i="4"/>
  <c r="BH7" i="4"/>
  <c r="BJ7" i="4"/>
  <c r="BK7" i="4"/>
  <c r="BS7" i="4"/>
  <c r="BV7" i="4"/>
  <c r="BX7" i="4"/>
  <c r="CE7" i="4"/>
  <c r="C3" i="22"/>
  <c r="B9" i="22"/>
  <c r="B10" i="22"/>
  <c r="B11" i="22"/>
  <c r="B12" i="22"/>
  <c r="B13" i="22"/>
  <c r="B14" i="22"/>
  <c r="B15" i="22"/>
  <c r="B16" i="22"/>
  <c r="B17" i="22"/>
  <c r="B18" i="22"/>
  <c r="B19" i="22"/>
  <c r="B20" i="22"/>
  <c r="B21" i="22"/>
  <c r="B22" i="22"/>
  <c r="B23" i="22"/>
  <c r="C9" i="22"/>
  <c r="C10" i="22"/>
  <c r="C11" i="22"/>
  <c r="C12" i="22"/>
  <c r="C13" i="22"/>
  <c r="C14" i="22"/>
  <c r="C15" i="22"/>
  <c r="C16" i="22"/>
  <c r="C17" i="22"/>
  <c r="C18" i="22"/>
  <c r="C19" i="22"/>
  <c r="C20" i="22"/>
  <c r="C21" i="22"/>
  <c r="C22" i="22"/>
  <c r="C23" i="22"/>
  <c r="D9" i="22"/>
  <c r="D10" i="22"/>
  <c r="D11" i="22"/>
  <c r="D12" i="22"/>
  <c r="D13" i="22"/>
  <c r="D14" i="22"/>
  <c r="D15" i="22"/>
  <c r="D16" i="22"/>
  <c r="D17" i="22"/>
  <c r="D18" i="22"/>
  <c r="D19" i="22"/>
  <c r="D20" i="22"/>
  <c r="D21" i="22"/>
  <c r="D22" i="22"/>
  <c r="D23" i="22"/>
  <c r="D27" i="22" l="1"/>
  <c r="D28" i="22"/>
  <c r="C28" i="22"/>
  <c r="C26" i="22"/>
  <c r="D26" i="22"/>
  <c r="C27" i="22"/>
  <c r="T646" i="4"/>
  <c r="T643" i="4"/>
  <c r="T575" i="4"/>
  <c r="T491" i="4"/>
  <c r="T606" i="4"/>
  <c r="T412" i="4"/>
  <c r="T420" i="4"/>
  <c r="T468" i="4"/>
  <c r="S485" i="4"/>
  <c r="S516" i="4"/>
  <c r="S544" i="4"/>
  <c r="T550" i="4"/>
  <c r="S553" i="4"/>
  <c r="S560" i="4"/>
  <c r="S597" i="4"/>
  <c r="S598" i="4"/>
  <c r="T613" i="4"/>
  <c r="S615" i="4"/>
  <c r="S674" i="4"/>
  <c r="S636" i="4"/>
  <c r="S671" i="4"/>
  <c r="T385" i="4"/>
  <c r="S458" i="4"/>
  <c r="S503" i="4"/>
  <c r="S507" i="4"/>
  <c r="T526" i="4"/>
  <c r="S551" i="4"/>
  <c r="S567" i="4"/>
  <c r="S614" i="4"/>
  <c r="S638" i="4"/>
  <c r="T682" i="4"/>
  <c r="S725" i="4"/>
  <c r="T772" i="4"/>
  <c r="S457" i="4"/>
  <c r="S536" i="4"/>
  <c r="T771" i="4"/>
  <c r="T400" i="4"/>
  <c r="T479" i="4"/>
  <c r="S511" i="4"/>
  <c r="S627" i="4"/>
  <c r="S672" i="4"/>
  <c r="S765" i="4"/>
  <c r="S442" i="4"/>
  <c r="T655" i="4"/>
  <c r="T723" i="4"/>
  <c r="T726" i="4"/>
  <c r="S771" i="4"/>
  <c r="S783" i="4"/>
  <c r="S415" i="4"/>
  <c r="T475" i="4"/>
  <c r="T503" i="4"/>
  <c r="T523" i="4"/>
  <c r="T576" i="4"/>
  <c r="T602" i="4"/>
  <c r="T610" i="4"/>
  <c r="T626" i="4"/>
  <c r="S629" i="4"/>
  <c r="S660" i="4"/>
  <c r="T667" i="4"/>
  <c r="S722" i="4"/>
  <c r="T729" i="4"/>
  <c r="S734" i="4"/>
  <c r="T758" i="4"/>
  <c r="T766" i="4"/>
  <c r="T775" i="4"/>
  <c r="S383" i="4"/>
  <c r="T499" i="4"/>
  <c r="T721" i="4"/>
  <c r="T741" i="4"/>
  <c r="S389" i="4"/>
  <c r="T419" i="4"/>
  <c r="T436" i="4"/>
  <c r="T448" i="4"/>
  <c r="T472" i="4"/>
  <c r="T488" i="4"/>
  <c r="S513" i="4"/>
  <c r="T519" i="4"/>
  <c r="T531" i="4"/>
  <c r="T539" i="4"/>
  <c r="T559" i="4"/>
  <c r="T605" i="4"/>
  <c r="T623" i="4"/>
  <c r="T630" i="4"/>
  <c r="T647" i="4"/>
  <c r="S652" i="4"/>
  <c r="S656" i="4"/>
  <c r="S688" i="4"/>
  <c r="T690" i="4"/>
  <c r="S692" i="4"/>
  <c r="S779" i="4"/>
  <c r="T779" i="4"/>
  <c r="T634" i="4"/>
  <c r="T379" i="4"/>
  <c r="T395" i="4"/>
  <c r="T396" i="4"/>
  <c r="T404" i="4"/>
  <c r="T452" i="4"/>
  <c r="T476" i="4"/>
  <c r="S529" i="4"/>
  <c r="S533" i="4"/>
  <c r="T547" i="4"/>
  <c r="T568" i="4"/>
  <c r="T572" i="4"/>
  <c r="T586" i="4"/>
  <c r="S591" i="4"/>
  <c r="T601" i="4"/>
  <c r="T609" i="4"/>
  <c r="T618" i="4"/>
  <c r="T633" i="4"/>
  <c r="T662" i="4"/>
  <c r="T666" i="4"/>
  <c r="T713" i="4"/>
  <c r="T761" i="4"/>
  <c r="T785" i="4"/>
  <c r="T387" i="4"/>
  <c r="T388" i="4"/>
  <c r="S396" i="4"/>
  <c r="S381" i="4"/>
  <c r="S388" i="4"/>
  <c r="T392" i="4"/>
  <c r="S407" i="4"/>
  <c r="T416" i="4"/>
  <c r="T417" i="4"/>
  <c r="T427" i="4"/>
  <c r="T437" i="4"/>
  <c r="T440" i="4"/>
  <c r="S454" i="4"/>
  <c r="T460" i="4"/>
  <c r="S461" i="4"/>
  <c r="S462" i="4"/>
  <c r="S500" i="4"/>
  <c r="T515" i="4"/>
  <c r="T555" i="4"/>
  <c r="T563" i="4"/>
  <c r="S380" i="4"/>
  <c r="T384" i="4"/>
  <c r="S399" i="4"/>
  <c r="T401" i="4"/>
  <c r="S405" i="4"/>
  <c r="T408" i="4"/>
  <c r="T409" i="4"/>
  <c r="S413" i="4"/>
  <c r="T425" i="4"/>
  <c r="T433" i="4"/>
  <c r="T434" i="4"/>
  <c r="T438" i="4"/>
  <c r="S443" i="4"/>
  <c r="T458" i="4"/>
  <c r="T464" i="4"/>
  <c r="S465" i="4"/>
  <c r="T495" i="4"/>
  <c r="T538" i="4"/>
  <c r="T380" i="4"/>
  <c r="S391" i="4"/>
  <c r="T393" i="4"/>
  <c r="S397" i="4"/>
  <c r="T403" i="4"/>
  <c r="S404" i="4"/>
  <c r="T411" i="4"/>
  <c r="S412" i="4"/>
  <c r="S420" i="4"/>
  <c r="T428" i="4"/>
  <c r="S448" i="4"/>
  <c r="T449" i="4"/>
  <c r="T456" i="4"/>
  <c r="T482" i="4"/>
  <c r="T483" i="4"/>
  <c r="S496" i="4"/>
  <c r="T496" i="4"/>
  <c r="S497" i="4"/>
  <c r="S501" i="4"/>
  <c r="S504" i="4"/>
  <c r="T506" i="4"/>
  <c r="T518" i="4"/>
  <c r="S521" i="4"/>
  <c r="T527" i="4"/>
  <c r="S528" i="4"/>
  <c r="S535" i="4"/>
  <c r="S539" i="4"/>
  <c r="S543" i="4"/>
  <c r="S548" i="4"/>
  <c r="T551" i="4"/>
  <c r="T558" i="4"/>
  <c r="S561" i="4"/>
  <c r="T564" i="4"/>
  <c r="S565" i="4"/>
  <c r="S577" i="4"/>
  <c r="T635" i="4"/>
  <c r="S421" i="4"/>
  <c r="S423" i="4"/>
  <c r="T424" i="4"/>
  <c r="S428" i="4"/>
  <c r="S429" i="4"/>
  <c r="S439" i="4"/>
  <c r="S453" i="4"/>
  <c r="T454" i="4"/>
  <c r="T474" i="4"/>
  <c r="S475" i="4"/>
  <c r="S480" i="4"/>
  <c r="S484" i="4"/>
  <c r="S487" i="4"/>
  <c r="T487" i="4"/>
  <c r="S491" i="4"/>
  <c r="T502" i="4"/>
  <c r="S505" i="4"/>
  <c r="T511" i="4"/>
  <c r="S512" i="4"/>
  <c r="S519" i="4"/>
  <c r="S523" i="4"/>
  <c r="S527" i="4"/>
  <c r="S532" i="4"/>
  <c r="T535" i="4"/>
  <c r="T542" i="4"/>
  <c r="S545" i="4"/>
  <c r="S549" i="4"/>
  <c r="S552" i="4"/>
  <c r="T554" i="4"/>
  <c r="T566" i="4"/>
  <c r="T571" i="4"/>
  <c r="S572" i="4"/>
  <c r="T579" i="4"/>
  <c r="T583" i="4"/>
  <c r="S587" i="4"/>
  <c r="T591" i="4"/>
  <c r="T631" i="4"/>
  <c r="T507" i="4"/>
  <c r="T510" i="4"/>
  <c r="S517" i="4"/>
  <c r="S520" i="4"/>
  <c r="T522" i="4"/>
  <c r="T534" i="4"/>
  <c r="S537" i="4"/>
  <c r="T543" i="4"/>
  <c r="S555" i="4"/>
  <c r="S559" i="4"/>
  <c r="S564" i="4"/>
  <c r="T567" i="4"/>
  <c r="S570" i="4"/>
  <c r="T597" i="4"/>
  <c r="T598" i="4"/>
  <c r="T619" i="4"/>
  <c r="S622" i="4"/>
  <c r="S659" i="4"/>
  <c r="S663" i="4"/>
  <c r="S679" i="4"/>
  <c r="S469" i="4"/>
  <c r="S473" i="4"/>
  <c r="S476" i="4"/>
  <c r="S483" i="4"/>
  <c r="S488" i="4"/>
  <c r="T494" i="4"/>
  <c r="S495" i="4"/>
  <c r="T498" i="4"/>
  <c r="S499" i="4"/>
  <c r="S508" i="4"/>
  <c r="S509" i="4"/>
  <c r="T514" i="4"/>
  <c r="S515" i="4"/>
  <c r="S524" i="4"/>
  <c r="S525" i="4"/>
  <c r="T530" i="4"/>
  <c r="S531" i="4"/>
  <c r="S540" i="4"/>
  <c r="S541" i="4"/>
  <c r="T546" i="4"/>
  <c r="S547" i="4"/>
  <c r="S556" i="4"/>
  <c r="S557" i="4"/>
  <c r="T562" i="4"/>
  <c r="S563" i="4"/>
  <c r="S568" i="4"/>
  <c r="T587" i="4"/>
  <c r="T594" i="4"/>
  <c r="S595" i="4"/>
  <c r="S602" i="4"/>
  <c r="S606" i="4"/>
  <c r="S610" i="4"/>
  <c r="S611" i="4"/>
  <c r="T621" i="4"/>
  <c r="T627" i="4"/>
  <c r="T637" i="4"/>
  <c r="S643" i="4"/>
  <c r="S644" i="4"/>
  <c r="T651" i="4"/>
  <c r="T654" i="4"/>
  <c r="T658" i="4"/>
  <c r="T670" i="4"/>
  <c r="T595" i="4"/>
  <c r="S599" i="4"/>
  <c r="S603" i="4"/>
  <c r="S607" i="4"/>
  <c r="S613" i="4"/>
  <c r="T614" i="4"/>
  <c r="T622" i="4"/>
  <c r="S623" i="4"/>
  <c r="S630" i="4"/>
  <c r="S631" i="4"/>
  <c r="S635" i="4"/>
  <c r="S640" i="4"/>
  <c r="T642" i="4"/>
  <c r="S647" i="4"/>
  <c r="T650" i="4"/>
  <c r="T659" i="4"/>
  <c r="T663" i="4"/>
  <c r="T685" i="4"/>
  <c r="S573" i="4"/>
  <c r="S576" i="4"/>
  <c r="T580" i="4"/>
  <c r="T581" i="4"/>
  <c r="T584" i="4"/>
  <c r="S588" i="4"/>
  <c r="T589" i="4"/>
  <c r="S592" i="4"/>
  <c r="T596" i="4"/>
  <c r="S619" i="4"/>
  <c r="T625" i="4"/>
  <c r="S626" i="4"/>
  <c r="T632" i="4"/>
  <c r="S634" i="4"/>
  <c r="T639" i="4"/>
  <c r="S655" i="4"/>
  <c r="T674" i="4"/>
  <c r="S696" i="4"/>
  <c r="T702" i="4"/>
  <c r="T709" i="4"/>
  <c r="T725" i="4"/>
  <c r="T731" i="4"/>
  <c r="T745" i="4"/>
  <c r="S691" i="4"/>
  <c r="T671" i="4"/>
  <c r="T677" i="4"/>
  <c r="T678" i="4"/>
  <c r="T686" i="4"/>
  <c r="T694" i="4"/>
  <c r="S695" i="4"/>
  <c r="T733" i="4"/>
  <c r="T749" i="4"/>
  <c r="T750" i="4"/>
  <c r="T710" i="4"/>
  <c r="S714" i="4"/>
  <c r="S726" i="4"/>
  <c r="S730" i="4"/>
  <c r="S738" i="4"/>
  <c r="T753" i="4"/>
  <c r="S754" i="4"/>
  <c r="T762" i="4"/>
  <c r="T782" i="4"/>
  <c r="S648" i="4"/>
  <c r="S651" i="4"/>
  <c r="S664" i="4"/>
  <c r="S667" i="4"/>
  <c r="S668" i="4"/>
  <c r="S678" i="4"/>
  <c r="S687" i="4"/>
  <c r="S703" i="4"/>
  <c r="T705" i="4"/>
  <c r="S706" i="4"/>
  <c r="S709" i="4"/>
  <c r="T717" i="4"/>
  <c r="S718" i="4"/>
  <c r="S729" i="4"/>
  <c r="T736" i="4"/>
  <c r="S742" i="4"/>
  <c r="S749" i="4"/>
  <c r="S768" i="4"/>
  <c r="T715" i="4"/>
  <c r="S717" i="4"/>
  <c r="T718" i="4"/>
  <c r="T737" i="4"/>
  <c r="T743" i="4"/>
  <c r="S746" i="4"/>
  <c r="S750" i="4"/>
  <c r="S755" i="4"/>
  <c r="T765" i="4"/>
  <c r="S775" i="4"/>
  <c r="T776" i="4"/>
  <c r="T780" i="4"/>
  <c r="T784" i="4"/>
  <c r="S756" i="4"/>
  <c r="T757" i="4"/>
  <c r="T767" i="4"/>
  <c r="S769" i="4"/>
  <c r="T7" i="4"/>
  <c r="S7" i="4"/>
  <c r="T431" i="4"/>
  <c r="S431" i="4"/>
  <c r="T435" i="4"/>
  <c r="S435" i="4"/>
  <c r="S438" i="4"/>
  <c r="T447" i="4"/>
  <c r="S447" i="4"/>
  <c r="T455" i="4"/>
  <c r="S455" i="4"/>
  <c r="T471" i="4"/>
  <c r="S471" i="4"/>
  <c r="S384" i="4"/>
  <c r="T386" i="4"/>
  <c r="S386" i="4"/>
  <c r="S392" i="4"/>
  <c r="T394" i="4"/>
  <c r="S394" i="4"/>
  <c r="S400" i="4"/>
  <c r="T402" i="4"/>
  <c r="S402" i="4"/>
  <c r="S408" i="4"/>
  <c r="T410" i="4"/>
  <c r="S410" i="4"/>
  <c r="S416" i="4"/>
  <c r="T418" i="4"/>
  <c r="S418" i="4"/>
  <c r="S424" i="4"/>
  <c r="T426" i="4"/>
  <c r="S426" i="4"/>
  <c r="T441" i="4"/>
  <c r="S441" i="4"/>
  <c r="S444" i="4"/>
  <c r="T444" i="4"/>
  <c r="S445" i="4"/>
  <c r="T467" i="4"/>
  <c r="S467" i="4"/>
  <c r="S379" i="4"/>
  <c r="T381" i="4"/>
  <c r="T383" i="4"/>
  <c r="S387" i="4"/>
  <c r="T389" i="4"/>
  <c r="T391" i="4"/>
  <c r="S395" i="4"/>
  <c r="T397" i="4"/>
  <c r="T399" i="4"/>
  <c r="S403" i="4"/>
  <c r="T405" i="4"/>
  <c r="T407" i="4"/>
  <c r="S411" i="4"/>
  <c r="T413" i="4"/>
  <c r="T415" i="4"/>
  <c r="S419" i="4"/>
  <c r="T421" i="4"/>
  <c r="T423" i="4"/>
  <c r="S427" i="4"/>
  <c r="T429" i="4"/>
  <c r="S433" i="4"/>
  <c r="S437" i="4"/>
  <c r="T446" i="4"/>
  <c r="S452" i="4"/>
  <c r="T463" i="4"/>
  <c r="S463" i="4"/>
  <c r="S466" i="4"/>
  <c r="T382" i="4"/>
  <c r="S382" i="4"/>
  <c r="S385" i="4"/>
  <c r="T390" i="4"/>
  <c r="S390" i="4"/>
  <c r="S393" i="4"/>
  <c r="T398" i="4"/>
  <c r="S398" i="4"/>
  <c r="S401" i="4"/>
  <c r="T406" i="4"/>
  <c r="S406" i="4"/>
  <c r="S409" i="4"/>
  <c r="T414" i="4"/>
  <c r="S414" i="4"/>
  <c r="S417" i="4"/>
  <c r="T422" i="4"/>
  <c r="S422" i="4"/>
  <c r="S425" i="4"/>
  <c r="T430" i="4"/>
  <c r="S430" i="4"/>
  <c r="S432" i="4"/>
  <c r="T432" i="4"/>
  <c r="S434" i="4"/>
  <c r="T442" i="4"/>
  <c r="T445" i="4"/>
  <c r="T459" i="4"/>
  <c r="S459" i="4"/>
  <c r="S477" i="4"/>
  <c r="T477" i="4"/>
  <c r="S436" i="4"/>
  <c r="T439" i="4"/>
  <c r="S446" i="4"/>
  <c r="S450" i="4"/>
  <c r="T453" i="4"/>
  <c r="S456" i="4"/>
  <c r="T457" i="4"/>
  <c r="S460" i="4"/>
  <c r="T461" i="4"/>
  <c r="S464" i="4"/>
  <c r="T465" i="4"/>
  <c r="S468" i="4"/>
  <c r="T469" i="4"/>
  <c r="S472" i="4"/>
  <c r="T473" i="4"/>
  <c r="S479" i="4"/>
  <c r="S440" i="4"/>
  <c r="T443" i="4"/>
  <c r="S449" i="4"/>
  <c r="T451" i="4"/>
  <c r="S451" i="4"/>
  <c r="S470" i="4"/>
  <c r="S478" i="4"/>
  <c r="T478" i="4"/>
  <c r="T450" i="4"/>
  <c r="T462" i="4"/>
  <c r="T466" i="4"/>
  <c r="T470" i="4"/>
  <c r="S482" i="4"/>
  <c r="T484" i="4"/>
  <c r="T492" i="4"/>
  <c r="S493" i="4"/>
  <c r="S474" i="4"/>
  <c r="S489" i="4"/>
  <c r="T500" i="4"/>
  <c r="T504" i="4"/>
  <c r="T508" i="4"/>
  <c r="T512" i="4"/>
  <c r="T516" i="4"/>
  <c r="T520" i="4"/>
  <c r="T524" i="4"/>
  <c r="T528" i="4"/>
  <c r="T532" i="4"/>
  <c r="T536" i="4"/>
  <c r="T540" i="4"/>
  <c r="T544" i="4"/>
  <c r="T548" i="4"/>
  <c r="T552" i="4"/>
  <c r="T556" i="4"/>
  <c r="T560" i="4"/>
  <c r="T480" i="4"/>
  <c r="S481" i="4"/>
  <c r="T481" i="4"/>
  <c r="T486" i="4"/>
  <c r="S486" i="4"/>
  <c r="T490" i="4"/>
  <c r="S490" i="4"/>
  <c r="S492" i="4"/>
  <c r="T485" i="4"/>
  <c r="T489" i="4"/>
  <c r="T493" i="4"/>
  <c r="S494" i="4"/>
  <c r="T497" i="4"/>
  <c r="S498" i="4"/>
  <c r="T501" i="4"/>
  <c r="S502" i="4"/>
  <c r="T505" i="4"/>
  <c r="S506" i="4"/>
  <c r="T509" i="4"/>
  <c r="S510" i="4"/>
  <c r="T513" i="4"/>
  <c r="S514" i="4"/>
  <c r="T517" i="4"/>
  <c r="S518" i="4"/>
  <c r="T521" i="4"/>
  <c r="S522" i="4"/>
  <c r="T525" i="4"/>
  <c r="S526" i="4"/>
  <c r="T529" i="4"/>
  <c r="S530" i="4"/>
  <c r="T533" i="4"/>
  <c r="S534" i="4"/>
  <c r="T537" i="4"/>
  <c r="S538" i="4"/>
  <c r="T541" i="4"/>
  <c r="S542" i="4"/>
  <c r="T545" i="4"/>
  <c r="S546" i="4"/>
  <c r="T549" i="4"/>
  <c r="S550" i="4"/>
  <c r="T553" i="4"/>
  <c r="S554" i="4"/>
  <c r="T557" i="4"/>
  <c r="S558" i="4"/>
  <c r="T561" i="4"/>
  <c r="S562" i="4"/>
  <c r="T565" i="4"/>
  <c r="S566" i="4"/>
  <c r="T570" i="4"/>
  <c r="T573" i="4"/>
  <c r="T577" i="4"/>
  <c r="T585" i="4"/>
  <c r="T590" i="4"/>
  <c r="T593" i="4"/>
  <c r="T569" i="4"/>
  <c r="S579" i="4"/>
  <c r="S580" i="4"/>
  <c r="S581" i="4"/>
  <c r="T582" i="4"/>
  <c r="S582" i="4"/>
  <c r="S589" i="4"/>
  <c r="S569" i="4"/>
  <c r="S571" i="4"/>
  <c r="T574" i="4"/>
  <c r="S574" i="4"/>
  <c r="S575" i="4"/>
  <c r="T578" i="4"/>
  <c r="S578" i="4"/>
  <c r="S583" i="4"/>
  <c r="S584" i="4"/>
  <c r="S585" i="4"/>
  <c r="S593" i="4"/>
  <c r="T588" i="4"/>
  <c r="T592" i="4"/>
  <c r="S616" i="4"/>
  <c r="S620" i="4"/>
  <c r="S624" i="4"/>
  <c r="S586" i="4"/>
  <c r="S590" i="4"/>
  <c r="S594" i="4"/>
  <c r="S600" i="4"/>
  <c r="T600" i="4"/>
  <c r="S601" i="4"/>
  <c r="S604" i="4"/>
  <c r="T604" i="4"/>
  <c r="S605" i="4"/>
  <c r="S608" i="4"/>
  <c r="T608" i="4"/>
  <c r="S609" i="4"/>
  <c r="S612" i="4"/>
  <c r="T612" i="4"/>
  <c r="T599" i="4"/>
  <c r="T603" i="4"/>
  <c r="T607" i="4"/>
  <c r="T611" i="4"/>
  <c r="T615" i="4"/>
  <c r="S618" i="4"/>
  <c r="S596" i="4"/>
  <c r="T617" i="4"/>
  <c r="S617" i="4"/>
  <c r="T616" i="4"/>
  <c r="T620" i="4"/>
  <c r="S621" i="4"/>
  <c r="T624" i="4"/>
  <c r="S625" i="4"/>
  <c r="T629" i="4"/>
  <c r="S632" i="4"/>
  <c r="S637" i="4"/>
  <c r="T638" i="4"/>
  <c r="T640" i="4"/>
  <c r="T644" i="4"/>
  <c r="T648" i="4"/>
  <c r="T652" i="4"/>
  <c r="T656" i="4"/>
  <c r="T660" i="4"/>
  <c r="T664" i="4"/>
  <c r="T668" i="4"/>
  <c r="T672" i="4"/>
  <c r="S681" i="4"/>
  <c r="T681" i="4"/>
  <c r="S684" i="4"/>
  <c r="T684" i="4"/>
  <c r="T693" i="4"/>
  <c r="S693" i="4"/>
  <c r="T698" i="4"/>
  <c r="S698" i="4"/>
  <c r="T628" i="4"/>
  <c r="S676" i="4"/>
  <c r="T676" i="4"/>
  <c r="T689" i="4"/>
  <c r="S689" i="4"/>
  <c r="S702" i="4"/>
  <c r="S639" i="4"/>
  <c r="T683" i="4"/>
  <c r="S683" i="4"/>
  <c r="S628" i="4"/>
  <c r="S633" i="4"/>
  <c r="T636" i="4"/>
  <c r="T641" i="4"/>
  <c r="S641" i="4"/>
  <c r="S642" i="4"/>
  <c r="T645" i="4"/>
  <c r="S645" i="4"/>
  <c r="S646" i="4"/>
  <c r="T649" i="4"/>
  <c r="S649" i="4"/>
  <c r="S650" i="4"/>
  <c r="T653" i="4"/>
  <c r="S653" i="4"/>
  <c r="S654" i="4"/>
  <c r="T657" i="4"/>
  <c r="S657" i="4"/>
  <c r="S658" i="4"/>
  <c r="T661" i="4"/>
  <c r="S661" i="4"/>
  <c r="S662" i="4"/>
  <c r="T665" i="4"/>
  <c r="S665" i="4"/>
  <c r="S666" i="4"/>
  <c r="T669" i="4"/>
  <c r="S669" i="4"/>
  <c r="S670" i="4"/>
  <c r="T673" i="4"/>
  <c r="S673" i="4"/>
  <c r="T675" i="4"/>
  <c r="S675" i="4"/>
  <c r="S682" i="4"/>
  <c r="T699" i="4"/>
  <c r="S677" i="4"/>
  <c r="T679" i="4"/>
  <c r="S685" i="4"/>
  <c r="S686" i="4"/>
  <c r="S699" i="4"/>
  <c r="S680" i="4"/>
  <c r="T680" i="4"/>
  <c r="T687" i="4"/>
  <c r="S690" i="4"/>
  <c r="T691" i="4"/>
  <c r="S694" i="4"/>
  <c r="T695" i="4"/>
  <c r="S701" i="4"/>
  <c r="T701" i="4"/>
  <c r="T688" i="4"/>
  <c r="T692" i="4"/>
  <c r="T696" i="4"/>
  <c r="S704" i="4"/>
  <c r="T704" i="4"/>
  <c r="T732" i="4"/>
  <c r="S732" i="4"/>
  <c r="S697" i="4"/>
  <c r="T700" i="4"/>
  <c r="T697" i="4"/>
  <c r="S700" i="4"/>
  <c r="S705" i="4"/>
  <c r="T740" i="4"/>
  <c r="S740" i="4"/>
  <c r="T703" i="4"/>
  <c r="S710" i="4"/>
  <c r="S713" i="4"/>
  <c r="S721" i="4"/>
  <c r="T722" i="4"/>
  <c r="T730" i="4"/>
  <c r="T748" i="4"/>
  <c r="S748" i="4"/>
  <c r="T774" i="4"/>
  <c r="S774" i="4"/>
  <c r="T711" i="4"/>
  <c r="T712" i="4"/>
  <c r="S712" i="4"/>
  <c r="T719" i="4"/>
  <c r="T720" i="4"/>
  <c r="S720" i="4"/>
  <c r="T727" i="4"/>
  <c r="T728" i="4"/>
  <c r="S728" i="4"/>
  <c r="S733" i="4"/>
  <c r="S762" i="4"/>
  <c r="T706" i="4"/>
  <c r="T707" i="4"/>
  <c r="S707" i="4"/>
  <c r="T708" i="4"/>
  <c r="S708" i="4"/>
  <c r="T714" i="4"/>
  <c r="T716" i="4"/>
  <c r="S716" i="4"/>
  <c r="T724" i="4"/>
  <c r="S724" i="4"/>
  <c r="T744" i="4"/>
  <c r="S744" i="4"/>
  <c r="S711" i="4"/>
  <c r="S715" i="4"/>
  <c r="S719" i="4"/>
  <c r="S723" i="4"/>
  <c r="S727" i="4"/>
  <c r="S731" i="4"/>
  <c r="T735" i="4"/>
  <c r="S735" i="4"/>
  <c r="S736" i="4"/>
  <c r="S737" i="4"/>
  <c r="T739" i="4"/>
  <c r="S739" i="4"/>
  <c r="T747" i="4"/>
  <c r="T755" i="4"/>
  <c r="T734" i="4"/>
  <c r="T738" i="4"/>
  <c r="T751" i="4"/>
  <c r="T752" i="4"/>
  <c r="S752" i="4"/>
  <c r="S753" i="4"/>
  <c r="S759" i="4"/>
  <c r="T760" i="4"/>
  <c r="S760" i="4"/>
  <c r="S741" i="4"/>
  <c r="T742" i="4"/>
  <c r="S745" i="4"/>
  <c r="T746" i="4"/>
  <c r="T754" i="4"/>
  <c r="S758" i="4"/>
  <c r="T764" i="4"/>
  <c r="S764" i="4"/>
  <c r="S743" i="4"/>
  <c r="S747" i="4"/>
  <c r="S751" i="4"/>
  <c r="T756" i="4"/>
  <c r="T768" i="4"/>
  <c r="S757" i="4"/>
  <c r="T759" i="4"/>
  <c r="S761" i="4"/>
  <c r="T763" i="4"/>
  <c r="S763" i="4"/>
  <c r="S767" i="4"/>
  <c r="T770" i="4"/>
  <c r="S770" i="4"/>
  <c r="T778" i="4"/>
  <c r="S778" i="4"/>
  <c r="S766" i="4"/>
  <c r="T769" i="4"/>
  <c r="S772" i="4"/>
  <c r="T773" i="4"/>
  <c r="S776" i="4"/>
  <c r="T777" i="4"/>
  <c r="S777" i="4"/>
  <c r="T781" i="4"/>
  <c r="S780" i="4"/>
  <c r="T783" i="4"/>
  <c r="S784" i="4"/>
  <c r="S773" i="4"/>
  <c r="S781" i="4"/>
  <c r="S785" i="4"/>
  <c r="S782" i="4"/>
  <c r="B28" i="22"/>
  <c r="B27" i="22"/>
  <c r="B26" i="22"/>
  <c r="AD82" i="21"/>
  <c r="X82" i="21"/>
  <c r="W82" i="21"/>
  <c r="V82" i="21"/>
  <c r="U82" i="21"/>
  <c r="T82" i="21"/>
  <c r="AD81" i="21"/>
  <c r="X81" i="21"/>
  <c r="W81" i="21"/>
  <c r="V81" i="21"/>
  <c r="U81" i="21"/>
  <c r="T81" i="21"/>
  <c r="AD80" i="21"/>
  <c r="BD80" i="21" s="1"/>
  <c r="X80" i="21"/>
  <c r="W80" i="21"/>
  <c r="V80" i="21"/>
  <c r="T80" i="21"/>
  <c r="AD79" i="21"/>
  <c r="BD79" i="21" s="1"/>
  <c r="X79" i="21"/>
  <c r="W79" i="21"/>
  <c r="V79" i="21"/>
  <c r="T79" i="21"/>
  <c r="AD78" i="21"/>
  <c r="BD78" i="21" s="1"/>
  <c r="X78" i="21"/>
  <c r="W78" i="21"/>
  <c r="V78" i="21"/>
  <c r="T78" i="21"/>
  <c r="AD77" i="21"/>
  <c r="BD77" i="21" s="1"/>
  <c r="AD76" i="21"/>
  <c r="BD76" i="21" s="1"/>
  <c r="X76" i="21"/>
  <c r="W76" i="21"/>
  <c r="V76" i="21"/>
  <c r="T76" i="21"/>
  <c r="AD75" i="21"/>
  <c r="BD75" i="21" s="1"/>
  <c r="X75" i="21"/>
  <c r="W75" i="21"/>
  <c r="V75" i="21"/>
  <c r="T75" i="21"/>
  <c r="AD74" i="21"/>
  <c r="BD74" i="21" s="1"/>
  <c r="AD73" i="21"/>
  <c r="BD73" i="21" s="1"/>
  <c r="X73" i="21"/>
  <c r="W73" i="21"/>
  <c r="V73" i="21"/>
  <c r="U73" i="21"/>
  <c r="T73" i="21"/>
  <c r="AD72" i="21"/>
  <c r="BD72" i="21" s="1"/>
  <c r="AD71" i="21"/>
  <c r="BD71" i="21" s="1"/>
  <c r="D65" i="21"/>
  <c r="AD104" i="21"/>
  <c r="X104" i="21"/>
  <c r="W104" i="21"/>
  <c r="V104" i="21"/>
  <c r="U104" i="21"/>
  <c r="T104" i="21"/>
  <c r="AD103" i="21"/>
  <c r="X103" i="21"/>
  <c r="W103" i="21"/>
  <c r="V103" i="21"/>
  <c r="U103" i="21"/>
  <c r="T103" i="21"/>
  <c r="AD102" i="21"/>
  <c r="BD102" i="21" s="1"/>
  <c r="X102" i="21"/>
  <c r="W102" i="21"/>
  <c r="V102" i="21"/>
  <c r="T102" i="21"/>
  <c r="AD101" i="21"/>
  <c r="BD101" i="21" s="1"/>
  <c r="X101" i="21"/>
  <c r="W101" i="21"/>
  <c r="V101" i="21"/>
  <c r="T101" i="21"/>
  <c r="AD100" i="21"/>
  <c r="BD100" i="21" s="1"/>
  <c r="X100" i="21"/>
  <c r="W100" i="21"/>
  <c r="V100" i="21"/>
  <c r="T100" i="21"/>
  <c r="AD99" i="21"/>
  <c r="BD99" i="21" s="1"/>
  <c r="AD98" i="21"/>
  <c r="BD98" i="21" s="1"/>
  <c r="X98" i="21"/>
  <c r="W98" i="21"/>
  <c r="V98" i="21"/>
  <c r="T98" i="21"/>
  <c r="AD97" i="21"/>
  <c r="BD97" i="21" s="1"/>
  <c r="X97" i="21"/>
  <c r="W97" i="21"/>
  <c r="V97" i="21"/>
  <c r="T97" i="21"/>
  <c r="AD96" i="21"/>
  <c r="BD96" i="21" s="1"/>
  <c r="AD95" i="21"/>
  <c r="BD95" i="21" s="1"/>
  <c r="X95" i="21"/>
  <c r="W95" i="21"/>
  <c r="V95" i="21"/>
  <c r="U95" i="21"/>
  <c r="T95" i="21"/>
  <c r="AD94" i="21"/>
  <c r="BD94" i="21" s="1"/>
  <c r="AD93" i="21"/>
  <c r="BD93" i="21" s="1"/>
  <c r="D87" i="21"/>
  <c r="AD60" i="21"/>
  <c r="X60" i="21"/>
  <c r="W60" i="21"/>
  <c r="V60" i="21"/>
  <c r="U60" i="21"/>
  <c r="T60" i="21"/>
  <c r="AD59" i="21"/>
  <c r="X59" i="21"/>
  <c r="W59" i="21"/>
  <c r="V59" i="21"/>
  <c r="U59" i="21"/>
  <c r="T59" i="21"/>
  <c r="AD58" i="21"/>
  <c r="BD58" i="21" s="1"/>
  <c r="X58" i="21"/>
  <c r="W58" i="21"/>
  <c r="V58" i="21"/>
  <c r="T58" i="21"/>
  <c r="AD57" i="21"/>
  <c r="BD57" i="21" s="1"/>
  <c r="X57" i="21"/>
  <c r="W57" i="21"/>
  <c r="V57" i="21"/>
  <c r="T57" i="21"/>
  <c r="AD56" i="21"/>
  <c r="BD56" i="21" s="1"/>
  <c r="X56" i="21"/>
  <c r="W56" i="21"/>
  <c r="V56" i="21"/>
  <c r="T56" i="21"/>
  <c r="AD55" i="21"/>
  <c r="BD55" i="21" s="1"/>
  <c r="AD54" i="21"/>
  <c r="BD54" i="21" s="1"/>
  <c r="X54" i="21"/>
  <c r="W54" i="21"/>
  <c r="V54" i="21"/>
  <c r="T54" i="21"/>
  <c r="AD53" i="21"/>
  <c r="BD53" i="21" s="1"/>
  <c r="X53" i="21"/>
  <c r="W53" i="21"/>
  <c r="V53" i="21"/>
  <c r="T53" i="21"/>
  <c r="AD52" i="21"/>
  <c r="BD52" i="21" s="1"/>
  <c r="AD51" i="21"/>
  <c r="BD51" i="21" s="1"/>
  <c r="X51" i="21"/>
  <c r="W51" i="21"/>
  <c r="V51" i="21"/>
  <c r="U51" i="21"/>
  <c r="T51" i="21"/>
  <c r="AD50" i="21"/>
  <c r="BD50" i="21" s="1"/>
  <c r="AD49" i="21"/>
  <c r="BD49" i="21" s="1"/>
  <c r="D43" i="21"/>
  <c r="AH40" i="4"/>
  <c r="AD38" i="21"/>
  <c r="X38" i="21"/>
  <c r="W38" i="21"/>
  <c r="V38" i="21"/>
  <c r="U38" i="21"/>
  <c r="T38" i="21"/>
  <c r="AH39" i="4"/>
  <c r="AD37" i="21"/>
  <c r="X37" i="21"/>
  <c r="W37" i="21"/>
  <c r="V37" i="21"/>
  <c r="U37" i="21"/>
  <c r="T37" i="21"/>
  <c r="AH38" i="4"/>
  <c r="AD36" i="21"/>
  <c r="BD36" i="21" s="1"/>
  <c r="X36" i="21"/>
  <c r="W36" i="21"/>
  <c r="V36" i="21"/>
  <c r="U33" i="21"/>
  <c r="U80" i="21" s="1"/>
  <c r="T36" i="21"/>
  <c r="AH37" i="4"/>
  <c r="AD35" i="21"/>
  <c r="BD35" i="21" s="1"/>
  <c r="X35" i="21"/>
  <c r="W35" i="21"/>
  <c r="V35" i="21"/>
  <c r="T35" i="21"/>
  <c r="AH36" i="4"/>
  <c r="AD34" i="21"/>
  <c r="BD34" i="21" s="1"/>
  <c r="X34" i="21"/>
  <c r="W34" i="21"/>
  <c r="V34" i="21"/>
  <c r="T34" i="21"/>
  <c r="AH35" i="4"/>
  <c r="AD33" i="21"/>
  <c r="BD33" i="21" s="1"/>
  <c r="AH34" i="4"/>
  <c r="AD32" i="21"/>
  <c r="BD32" i="21" s="1"/>
  <c r="X32" i="21"/>
  <c r="W32" i="21"/>
  <c r="V32" i="21"/>
  <c r="U30" i="21"/>
  <c r="U74" i="21" s="1"/>
  <c r="T32" i="21"/>
  <c r="AH33" i="4"/>
  <c r="AD31" i="21"/>
  <c r="BD31" i="21" s="1"/>
  <c r="X31" i="21"/>
  <c r="W31" i="21"/>
  <c r="V31" i="21"/>
  <c r="T31" i="21"/>
  <c r="AH32" i="4"/>
  <c r="AD30" i="21"/>
  <c r="BD30" i="21" s="1"/>
  <c r="AH31" i="4"/>
  <c r="AD29" i="21"/>
  <c r="BD29" i="21" s="1"/>
  <c r="X29" i="21"/>
  <c r="W29" i="21"/>
  <c r="V29" i="21"/>
  <c r="U29" i="21"/>
  <c r="T29" i="21"/>
  <c r="AH30" i="4"/>
  <c r="AD28" i="21"/>
  <c r="BD28" i="21" s="1"/>
  <c r="AH29" i="4"/>
  <c r="AD27" i="21"/>
  <c r="BD27" i="21" s="1"/>
  <c r="D21" i="21"/>
  <c r="AH28" i="4"/>
  <c r="AH27" i="4"/>
  <c r="AH26" i="4"/>
  <c r="AH25" i="4"/>
  <c r="AH24" i="4"/>
  <c r="AH785" i="4"/>
  <c r="AH784" i="4"/>
  <c r="AH783" i="4"/>
  <c r="AH782" i="4"/>
  <c r="AH781" i="4"/>
  <c r="AH780" i="4"/>
  <c r="AH779" i="4"/>
  <c r="AH778" i="4"/>
  <c r="AH777" i="4"/>
  <c r="AH776" i="4"/>
  <c r="AH775" i="4"/>
  <c r="AH774" i="4"/>
  <c r="AH773" i="4"/>
  <c r="AH772" i="4"/>
  <c r="AH771" i="4"/>
  <c r="AH770" i="4"/>
  <c r="AH769" i="4"/>
  <c r="AH768" i="4"/>
  <c r="AH767" i="4"/>
  <c r="AH766" i="4"/>
  <c r="AH765" i="4"/>
  <c r="AH763" i="4"/>
  <c r="AH762" i="4"/>
  <c r="AH761" i="4"/>
  <c r="AH760" i="4"/>
  <c r="AH759" i="4"/>
  <c r="AH758" i="4"/>
  <c r="AH757" i="4"/>
  <c r="AH756" i="4"/>
  <c r="AH755" i="4"/>
  <c r="AH754" i="4"/>
  <c r="AH753" i="4"/>
  <c r="AH752" i="4"/>
  <c r="AH751" i="4"/>
  <c r="AH750" i="4"/>
  <c r="AH749" i="4"/>
  <c r="AH748" i="4"/>
  <c r="AH747" i="4"/>
  <c r="AH746" i="4"/>
  <c r="AH745" i="4"/>
  <c r="AH744" i="4"/>
  <c r="AH743" i="4"/>
  <c r="AH742" i="4"/>
  <c r="AH741" i="4"/>
  <c r="AH740" i="4"/>
  <c r="AH739" i="4"/>
  <c r="AH738" i="4"/>
  <c r="AH737" i="4"/>
  <c r="AH736" i="4"/>
  <c r="AH735" i="4"/>
  <c r="AH734" i="4"/>
  <c r="AH733" i="4"/>
  <c r="AH732" i="4"/>
  <c r="AH731" i="4"/>
  <c r="AH730" i="4"/>
  <c r="AH729" i="4"/>
  <c r="AH728" i="4"/>
  <c r="AH727" i="4"/>
  <c r="AH726" i="4"/>
  <c r="AH725" i="4"/>
  <c r="AH724" i="4"/>
  <c r="AH723" i="4"/>
  <c r="AH722" i="4"/>
  <c r="AH721" i="4"/>
  <c r="AH720" i="4"/>
  <c r="AH719" i="4"/>
  <c r="AH718" i="4"/>
  <c r="AH717" i="4"/>
  <c r="AH716" i="4"/>
  <c r="AH715" i="4"/>
  <c r="AH714" i="4"/>
  <c r="AH713" i="4"/>
  <c r="AH712" i="4"/>
  <c r="AH711" i="4"/>
  <c r="AH710" i="4"/>
  <c r="AH709" i="4"/>
  <c r="AH708" i="4"/>
  <c r="AH707" i="4"/>
  <c r="AH706" i="4"/>
  <c r="AH705" i="4"/>
  <c r="AH704" i="4"/>
  <c r="AH703" i="4"/>
  <c r="AH702" i="4"/>
  <c r="AH701" i="4"/>
  <c r="AH700" i="4"/>
  <c r="AH699" i="4"/>
  <c r="AH698" i="4"/>
  <c r="AH697" i="4"/>
  <c r="AH696" i="4"/>
  <c r="AH695" i="4"/>
  <c r="AH694" i="4"/>
  <c r="AH693" i="4"/>
  <c r="AH692" i="4"/>
  <c r="AH691" i="4"/>
  <c r="AH690" i="4"/>
  <c r="AH689" i="4"/>
  <c r="AH688" i="4"/>
  <c r="AH687" i="4"/>
  <c r="AH686" i="4"/>
  <c r="AH685" i="4"/>
  <c r="AH684" i="4"/>
  <c r="AH683" i="4"/>
  <c r="AH682" i="4"/>
  <c r="AH681" i="4"/>
  <c r="AH680" i="4"/>
  <c r="AH679" i="4"/>
  <c r="AH678" i="4"/>
  <c r="AH677" i="4"/>
  <c r="AH676" i="4"/>
  <c r="AH675" i="4"/>
  <c r="AH674" i="4"/>
  <c r="AH673" i="4"/>
  <c r="AH672" i="4"/>
  <c r="AH671" i="4"/>
  <c r="AH670" i="4"/>
  <c r="AH669" i="4"/>
  <c r="AH668" i="4"/>
  <c r="AH667" i="4"/>
  <c r="AH666" i="4"/>
  <c r="AH665" i="4"/>
  <c r="AH664" i="4"/>
  <c r="AH663" i="4"/>
  <c r="AH662" i="4"/>
  <c r="AH661" i="4"/>
  <c r="AH660" i="4"/>
  <c r="AH659" i="4"/>
  <c r="AH658" i="4"/>
  <c r="AH657" i="4"/>
  <c r="AH656" i="4"/>
  <c r="AH655" i="4"/>
  <c r="AH654" i="4"/>
  <c r="AH653" i="4"/>
  <c r="AH652" i="4"/>
  <c r="AH651" i="4"/>
  <c r="AH650" i="4"/>
  <c r="AH649" i="4"/>
  <c r="AH648" i="4"/>
  <c r="AH647" i="4"/>
  <c r="AH646" i="4"/>
  <c r="AH645" i="4"/>
  <c r="AH644" i="4"/>
  <c r="AH643" i="4"/>
  <c r="AH642" i="4"/>
  <c r="AH641" i="4"/>
  <c r="AH640" i="4"/>
  <c r="AH639" i="4"/>
  <c r="AH638" i="4"/>
  <c r="AH637" i="4"/>
  <c r="AH636" i="4"/>
  <c r="AH635" i="4"/>
  <c r="AH634" i="4"/>
  <c r="AH633" i="4"/>
  <c r="AH632" i="4"/>
  <c r="AH631" i="4"/>
  <c r="AH630" i="4"/>
  <c r="AH629" i="4"/>
  <c r="AH628" i="4"/>
  <c r="AH627" i="4"/>
  <c r="AH626" i="4"/>
  <c r="AH625" i="4"/>
  <c r="AH624" i="4"/>
  <c r="AH623" i="4"/>
  <c r="AH622" i="4"/>
  <c r="AH621" i="4"/>
  <c r="AH620" i="4"/>
  <c r="AH619" i="4"/>
  <c r="AH618" i="4"/>
  <c r="AH617" i="4"/>
  <c r="AH616" i="4"/>
  <c r="AH615" i="4"/>
  <c r="AH614" i="4"/>
  <c r="AH613" i="4"/>
  <c r="AH612" i="4"/>
  <c r="AH611" i="4"/>
  <c r="AH610" i="4"/>
  <c r="AH609" i="4"/>
  <c r="AH608" i="4"/>
  <c r="AH607" i="4"/>
  <c r="AH606" i="4"/>
  <c r="AH605" i="4"/>
  <c r="AH604" i="4"/>
  <c r="AH603" i="4"/>
  <c r="AH602" i="4"/>
  <c r="AH601" i="4"/>
  <c r="AH600" i="4"/>
  <c r="AH599" i="4"/>
  <c r="AH598" i="4"/>
  <c r="AH597" i="4"/>
  <c r="AH596" i="4"/>
  <c r="AH595" i="4"/>
  <c r="AH594" i="4"/>
  <c r="AH593" i="4"/>
  <c r="AH592" i="4"/>
  <c r="AH591" i="4"/>
  <c r="AH590" i="4"/>
  <c r="AH589" i="4"/>
  <c r="AH588" i="4"/>
  <c r="AH587" i="4"/>
  <c r="AH586" i="4"/>
  <c r="AH585" i="4"/>
  <c r="AH584" i="4"/>
  <c r="AH583" i="4"/>
  <c r="AH582" i="4"/>
  <c r="AH581" i="4"/>
  <c r="AH580" i="4"/>
  <c r="AH579" i="4"/>
  <c r="AH578" i="4"/>
  <c r="AH577" i="4"/>
  <c r="AH576" i="4"/>
  <c r="AH575" i="4"/>
  <c r="AH574" i="4"/>
  <c r="AH57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H495" i="4"/>
  <c r="AH494" i="4"/>
  <c r="AH493" i="4"/>
  <c r="AH492" i="4"/>
  <c r="AH491" i="4"/>
  <c r="AH490" i="4"/>
  <c r="AH489" i="4"/>
  <c r="AH488" i="4"/>
  <c r="AH487" i="4"/>
  <c r="AH486" i="4"/>
  <c r="AH485" i="4"/>
  <c r="AH484" i="4"/>
  <c r="AH483" i="4"/>
  <c r="AH482" i="4"/>
  <c r="AH481" i="4"/>
  <c r="AH480" i="4"/>
  <c r="AH479" i="4"/>
  <c r="AH478" i="4"/>
  <c r="AH477" i="4"/>
  <c r="AH476" i="4"/>
  <c r="AH475" i="4"/>
  <c r="AH474" i="4"/>
  <c r="AH473" i="4"/>
  <c r="AH472" i="4"/>
  <c r="AH471" i="4"/>
  <c r="AH470" i="4"/>
  <c r="AH469" i="4"/>
  <c r="AH468" i="4"/>
  <c r="AH467" i="4"/>
  <c r="AH466" i="4"/>
  <c r="AH465" i="4"/>
  <c r="AH464" i="4"/>
  <c r="AH463" i="4"/>
  <c r="AH462" i="4"/>
  <c r="AH461" i="4"/>
  <c r="AH460" i="4"/>
  <c r="AH459" i="4"/>
  <c r="AH458" i="4"/>
  <c r="AH457" i="4"/>
  <c r="AH456" i="4"/>
  <c r="AH455" i="4"/>
  <c r="AH454" i="4"/>
  <c r="AH453" i="4"/>
  <c r="AH452" i="4"/>
  <c r="AH451" i="4"/>
  <c r="AH450" i="4"/>
  <c r="AH449" i="4"/>
  <c r="AH448" i="4"/>
  <c r="AH447" i="4"/>
  <c r="AH446" i="4"/>
  <c r="AH445" i="4"/>
  <c r="AH444" i="4"/>
  <c r="AH443" i="4"/>
  <c r="AH442" i="4"/>
  <c r="AH441" i="4"/>
  <c r="AH440" i="4"/>
  <c r="AH439" i="4"/>
  <c r="AH438" i="4"/>
  <c r="AH437" i="4"/>
  <c r="AH436" i="4"/>
  <c r="AH435" i="4"/>
  <c r="AH434" i="4"/>
  <c r="AH433" i="4"/>
  <c r="AH432" i="4"/>
  <c r="AH431" i="4"/>
  <c r="AH430" i="4"/>
  <c r="AH429" i="4"/>
  <c r="AH428" i="4"/>
  <c r="AH427" i="4"/>
  <c r="AH426" i="4"/>
  <c r="AH425" i="4"/>
  <c r="AH424" i="4"/>
  <c r="AH423" i="4"/>
  <c r="AH422" i="4"/>
  <c r="AH421" i="4"/>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23" i="4"/>
  <c r="AH22" i="4"/>
  <c r="AH9" i="4"/>
  <c r="AD15" i="21"/>
  <c r="BD15" i="21" s="1"/>
  <c r="X15" i="21"/>
  <c r="W15" i="21"/>
  <c r="V15" i="21"/>
  <c r="U15" i="21"/>
  <c r="T15" i="21"/>
  <c r="AD14" i="21"/>
  <c r="BD14" i="21" s="1"/>
  <c r="AH7" i="4"/>
  <c r="AD13" i="21"/>
  <c r="BD13" i="21" s="1"/>
  <c r="D6" i="21"/>
  <c r="D2" i="1"/>
  <c r="AH764" i="4"/>
  <c r="D5" i="15"/>
  <c r="D4" i="15"/>
  <c r="BC9" i="4"/>
  <c r="BC19"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48" i="4"/>
  <c r="BC149" i="4"/>
  <c r="BC150" i="4"/>
  <c r="BC151" i="4"/>
  <c r="BC152" i="4"/>
  <c r="BC153" i="4"/>
  <c r="BC154" i="4"/>
  <c r="BC155" i="4"/>
  <c r="BC156" i="4"/>
  <c r="BC157" i="4"/>
  <c r="BC158"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3" i="4"/>
  <c r="BC404" i="4"/>
  <c r="BC405" i="4"/>
  <c r="BC406" i="4"/>
  <c r="BC407" i="4"/>
  <c r="BC408" i="4"/>
  <c r="BC409" i="4"/>
  <c r="BC410" i="4"/>
  <c r="BC411" i="4"/>
  <c r="BC412" i="4"/>
  <c r="BC413" i="4"/>
  <c r="BC414" i="4"/>
  <c r="BC415" i="4"/>
  <c r="BC416" i="4"/>
  <c r="BC417" i="4"/>
  <c r="BC418" i="4"/>
  <c r="BC419" i="4"/>
  <c r="BC420" i="4"/>
  <c r="BC421" i="4"/>
  <c r="BC422" i="4"/>
  <c r="BC423" i="4"/>
  <c r="BC424" i="4"/>
  <c r="BC425" i="4"/>
  <c r="BC426" i="4"/>
  <c r="BC427" i="4"/>
  <c r="BC428" i="4"/>
  <c r="BC429" i="4"/>
  <c r="BC430" i="4"/>
  <c r="BC431" i="4"/>
  <c r="BC432" i="4"/>
  <c r="BC433" i="4"/>
  <c r="BC434" i="4"/>
  <c r="BC435" i="4"/>
  <c r="BC436" i="4"/>
  <c r="BC437" i="4"/>
  <c r="BC438" i="4"/>
  <c r="BC439" i="4"/>
  <c r="BC440" i="4"/>
  <c r="BC441" i="4"/>
  <c r="BC442" i="4"/>
  <c r="BC443" i="4"/>
  <c r="BC444" i="4"/>
  <c r="BC445" i="4"/>
  <c r="BC446" i="4"/>
  <c r="BC447" i="4"/>
  <c r="BC448" i="4"/>
  <c r="BC449" i="4"/>
  <c r="BC450" i="4"/>
  <c r="BC451" i="4"/>
  <c r="BC452" i="4"/>
  <c r="BC453" i="4"/>
  <c r="BC454" i="4"/>
  <c r="BC455" i="4"/>
  <c r="BC456" i="4"/>
  <c r="BC457" i="4"/>
  <c r="BC458" i="4"/>
  <c r="BC459" i="4"/>
  <c r="BC460" i="4"/>
  <c r="BC461" i="4"/>
  <c r="BC462" i="4"/>
  <c r="BC463" i="4"/>
  <c r="BC464" i="4"/>
  <c r="BC465" i="4"/>
  <c r="BC466" i="4"/>
  <c r="BC467" i="4"/>
  <c r="BC468" i="4"/>
  <c r="BC469" i="4"/>
  <c r="BC470" i="4"/>
  <c r="BC471" i="4"/>
  <c r="BC472" i="4"/>
  <c r="BC473" i="4"/>
  <c r="BC474" i="4"/>
  <c r="BC475" i="4"/>
  <c r="BC476" i="4"/>
  <c r="BC477" i="4"/>
  <c r="BC478" i="4"/>
  <c r="BC479" i="4"/>
  <c r="BC480" i="4"/>
  <c r="BC481" i="4"/>
  <c r="BC482" i="4"/>
  <c r="BC483" i="4"/>
  <c r="BC484" i="4"/>
  <c r="BC485" i="4"/>
  <c r="BC486" i="4"/>
  <c r="BC487" i="4"/>
  <c r="BC488" i="4"/>
  <c r="BC489" i="4"/>
  <c r="BC490" i="4"/>
  <c r="BC491" i="4"/>
  <c r="BC492" i="4"/>
  <c r="BC493" i="4"/>
  <c r="BC494" i="4"/>
  <c r="BC495" i="4"/>
  <c r="BC496" i="4"/>
  <c r="BC497" i="4"/>
  <c r="BC498" i="4"/>
  <c r="BC499" i="4"/>
  <c r="BC500" i="4"/>
  <c r="BC501" i="4"/>
  <c r="BC502" i="4"/>
  <c r="BC503" i="4"/>
  <c r="BC504" i="4"/>
  <c r="BC505" i="4"/>
  <c r="BC506" i="4"/>
  <c r="BC507" i="4"/>
  <c r="BC508" i="4"/>
  <c r="BC509" i="4"/>
  <c r="BC510" i="4"/>
  <c r="BC511" i="4"/>
  <c r="BC512" i="4"/>
  <c r="BC513" i="4"/>
  <c r="BC514" i="4"/>
  <c r="BC515" i="4"/>
  <c r="BC516" i="4"/>
  <c r="BC517" i="4"/>
  <c r="BC518" i="4"/>
  <c r="BC519" i="4"/>
  <c r="BC520" i="4"/>
  <c r="BC521" i="4"/>
  <c r="BC522" i="4"/>
  <c r="BC523" i="4"/>
  <c r="BC524" i="4"/>
  <c r="BC525" i="4"/>
  <c r="BC526" i="4"/>
  <c r="BC527" i="4"/>
  <c r="BC528" i="4"/>
  <c r="BC529" i="4"/>
  <c r="BC530" i="4"/>
  <c r="BC531" i="4"/>
  <c r="BC532" i="4"/>
  <c r="BC533" i="4"/>
  <c r="BC534" i="4"/>
  <c r="BC535" i="4"/>
  <c r="BC536" i="4"/>
  <c r="BC537" i="4"/>
  <c r="BC538" i="4"/>
  <c r="BC539" i="4"/>
  <c r="BC540" i="4"/>
  <c r="BC541" i="4"/>
  <c r="BC542" i="4"/>
  <c r="BC543" i="4"/>
  <c r="BC544" i="4"/>
  <c r="BC545" i="4"/>
  <c r="BC546" i="4"/>
  <c r="BC547" i="4"/>
  <c r="BC548" i="4"/>
  <c r="BC549" i="4"/>
  <c r="BC550" i="4"/>
  <c r="BC551" i="4"/>
  <c r="BC552" i="4"/>
  <c r="BC553" i="4"/>
  <c r="BC554" i="4"/>
  <c r="BC555" i="4"/>
  <c r="BC556" i="4"/>
  <c r="BC557" i="4"/>
  <c r="BC558" i="4"/>
  <c r="BC559" i="4"/>
  <c r="BC560" i="4"/>
  <c r="BC561" i="4"/>
  <c r="BC562" i="4"/>
  <c r="BC563" i="4"/>
  <c r="BC564" i="4"/>
  <c r="BC565" i="4"/>
  <c r="BC566" i="4"/>
  <c r="BC567" i="4"/>
  <c r="BC568" i="4"/>
  <c r="BC569" i="4"/>
  <c r="BC570" i="4"/>
  <c r="BC571" i="4"/>
  <c r="BC572" i="4"/>
  <c r="BC573" i="4"/>
  <c r="BC574" i="4"/>
  <c r="BC575" i="4"/>
  <c r="BC576" i="4"/>
  <c r="BC577" i="4"/>
  <c r="BC578" i="4"/>
  <c r="BC579" i="4"/>
  <c r="BC580" i="4"/>
  <c r="BC581" i="4"/>
  <c r="BC582" i="4"/>
  <c r="BC583" i="4"/>
  <c r="BC584" i="4"/>
  <c r="BC585" i="4"/>
  <c r="BC586" i="4"/>
  <c r="BC587" i="4"/>
  <c r="BC588" i="4"/>
  <c r="BC589" i="4"/>
  <c r="BC590" i="4"/>
  <c r="BC591" i="4"/>
  <c r="BC592" i="4"/>
  <c r="BC593" i="4"/>
  <c r="BC594" i="4"/>
  <c r="BC595" i="4"/>
  <c r="BC596" i="4"/>
  <c r="BC597" i="4"/>
  <c r="BC598" i="4"/>
  <c r="BC599" i="4"/>
  <c r="BC600" i="4"/>
  <c r="BC601" i="4"/>
  <c r="BC602" i="4"/>
  <c r="BC603" i="4"/>
  <c r="BC604" i="4"/>
  <c r="BC605" i="4"/>
  <c r="BC606" i="4"/>
  <c r="BC607" i="4"/>
  <c r="BC608" i="4"/>
  <c r="BC609" i="4"/>
  <c r="BC610" i="4"/>
  <c r="BC611" i="4"/>
  <c r="BC612" i="4"/>
  <c r="BC613" i="4"/>
  <c r="BC614" i="4"/>
  <c r="BC615" i="4"/>
  <c r="BC616" i="4"/>
  <c r="BC617" i="4"/>
  <c r="BC618" i="4"/>
  <c r="BC619" i="4"/>
  <c r="BC620" i="4"/>
  <c r="BC621" i="4"/>
  <c r="BC622" i="4"/>
  <c r="BC623" i="4"/>
  <c r="BC624" i="4"/>
  <c r="BC625" i="4"/>
  <c r="BC626" i="4"/>
  <c r="BC627" i="4"/>
  <c r="BC628" i="4"/>
  <c r="BC629" i="4"/>
  <c r="BC630" i="4"/>
  <c r="BC631" i="4"/>
  <c r="BC632" i="4"/>
  <c r="BC633" i="4"/>
  <c r="BC634" i="4"/>
  <c r="BC635" i="4"/>
  <c r="BC636" i="4"/>
  <c r="BC637" i="4"/>
  <c r="BC638" i="4"/>
  <c r="BC639" i="4"/>
  <c r="BC640" i="4"/>
  <c r="BC641" i="4"/>
  <c r="BC642" i="4"/>
  <c r="BC643" i="4"/>
  <c r="BC644" i="4"/>
  <c r="BC645" i="4"/>
  <c r="BC646" i="4"/>
  <c r="BC647" i="4"/>
  <c r="BC648" i="4"/>
  <c r="BC649" i="4"/>
  <c r="BC650" i="4"/>
  <c r="BC651" i="4"/>
  <c r="BC652" i="4"/>
  <c r="BC653" i="4"/>
  <c r="BC654" i="4"/>
  <c r="BC655" i="4"/>
  <c r="BC656" i="4"/>
  <c r="BC657" i="4"/>
  <c r="BC658" i="4"/>
  <c r="BC659" i="4"/>
  <c r="BC660" i="4"/>
  <c r="BC661" i="4"/>
  <c r="BC662" i="4"/>
  <c r="BC663" i="4"/>
  <c r="BC664" i="4"/>
  <c r="BC665" i="4"/>
  <c r="BC666" i="4"/>
  <c r="BC667" i="4"/>
  <c r="BC668" i="4"/>
  <c r="BC669" i="4"/>
  <c r="BC670" i="4"/>
  <c r="BC671" i="4"/>
  <c r="BC672" i="4"/>
  <c r="BC673" i="4"/>
  <c r="BC674" i="4"/>
  <c r="BC675" i="4"/>
  <c r="BC676" i="4"/>
  <c r="BC677" i="4"/>
  <c r="BC678" i="4"/>
  <c r="BC679" i="4"/>
  <c r="BC680" i="4"/>
  <c r="BC681" i="4"/>
  <c r="BC682" i="4"/>
  <c r="BC683" i="4"/>
  <c r="BC684" i="4"/>
  <c r="BC685" i="4"/>
  <c r="BC686" i="4"/>
  <c r="BC687" i="4"/>
  <c r="BC688" i="4"/>
  <c r="BC689" i="4"/>
  <c r="BC690" i="4"/>
  <c r="BC691" i="4"/>
  <c r="BC692" i="4"/>
  <c r="BC693" i="4"/>
  <c r="BC694" i="4"/>
  <c r="BC695" i="4"/>
  <c r="BC696" i="4"/>
  <c r="BC697" i="4"/>
  <c r="BC698" i="4"/>
  <c r="BC699" i="4"/>
  <c r="BC700" i="4"/>
  <c r="BC701" i="4"/>
  <c r="BC702" i="4"/>
  <c r="BC703" i="4"/>
  <c r="BC704" i="4"/>
  <c r="BC705" i="4"/>
  <c r="BC706" i="4"/>
  <c r="BC707" i="4"/>
  <c r="BC708" i="4"/>
  <c r="BC709" i="4"/>
  <c r="BC710" i="4"/>
  <c r="BC711" i="4"/>
  <c r="BC712" i="4"/>
  <c r="BC713" i="4"/>
  <c r="BC714" i="4"/>
  <c r="BC715" i="4"/>
  <c r="BC716" i="4"/>
  <c r="BC717" i="4"/>
  <c r="BC718" i="4"/>
  <c r="BC719" i="4"/>
  <c r="BC720" i="4"/>
  <c r="BC721" i="4"/>
  <c r="BC722" i="4"/>
  <c r="BC723" i="4"/>
  <c r="BC724" i="4"/>
  <c r="BC725" i="4"/>
  <c r="BC726" i="4"/>
  <c r="BC727" i="4"/>
  <c r="BC728" i="4"/>
  <c r="BC729" i="4"/>
  <c r="BC730" i="4"/>
  <c r="BC731" i="4"/>
  <c r="BC732" i="4"/>
  <c r="BC733" i="4"/>
  <c r="BC734" i="4"/>
  <c r="BC735" i="4"/>
  <c r="BC736" i="4"/>
  <c r="BC737" i="4"/>
  <c r="BC738" i="4"/>
  <c r="BC739" i="4"/>
  <c r="BC740" i="4"/>
  <c r="BC741" i="4"/>
  <c r="BC742" i="4"/>
  <c r="BC743" i="4"/>
  <c r="BC744" i="4"/>
  <c r="BC745" i="4"/>
  <c r="BC746" i="4"/>
  <c r="BC747" i="4"/>
  <c r="BC748" i="4"/>
  <c r="BC749" i="4"/>
  <c r="BC750" i="4"/>
  <c r="BC751" i="4"/>
  <c r="BC752" i="4"/>
  <c r="BC753" i="4"/>
  <c r="BC754" i="4"/>
  <c r="BC755" i="4"/>
  <c r="BC756" i="4"/>
  <c r="BC757" i="4"/>
  <c r="BC758" i="4"/>
  <c r="BC759" i="4"/>
  <c r="BC760" i="4"/>
  <c r="BC761" i="4"/>
  <c r="BC762" i="4"/>
  <c r="BC763" i="4"/>
  <c r="BC764" i="4"/>
  <c r="BC765" i="4"/>
  <c r="BC766" i="4"/>
  <c r="BC767" i="4"/>
  <c r="BC768" i="4"/>
  <c r="BC769" i="4"/>
  <c r="BC770" i="4"/>
  <c r="BC771" i="4"/>
  <c r="BC772" i="4"/>
  <c r="BC773" i="4"/>
  <c r="BC774" i="4"/>
  <c r="BC775" i="4"/>
  <c r="BC776" i="4"/>
  <c r="BC777" i="4"/>
  <c r="BC778" i="4"/>
  <c r="BC779" i="4"/>
  <c r="BC781" i="4"/>
  <c r="BC782" i="4"/>
  <c r="BC783" i="4"/>
  <c r="BC784" i="4"/>
  <c r="BC785" i="4"/>
  <c r="BC780" i="4"/>
  <c r="BB9" i="4" a="1"/>
  <c r="BB9" i="4" s="1"/>
  <c r="BB19" i="4" a="1"/>
  <c r="BB19" i="4" s="1"/>
  <c r="BB22" i="4" a="1"/>
  <c r="BB22" i="4" s="1"/>
  <c r="BB23" i="4" a="1"/>
  <c r="BB23" i="4" s="1"/>
  <c r="BB24" i="4" a="1"/>
  <c r="BB24" i="4" s="1"/>
  <c r="BB25" i="4" a="1"/>
  <c r="BB25" i="4" s="1"/>
  <c r="BB26" i="4" a="1"/>
  <c r="BB26" i="4" s="1"/>
  <c r="BB27" i="4" a="1"/>
  <c r="BB27" i="4" s="1"/>
  <c r="BB28" i="4" a="1"/>
  <c r="BB28" i="4" s="1"/>
  <c r="BB29" i="4" a="1"/>
  <c r="BB29" i="4" s="1"/>
  <c r="BB30" i="4" a="1"/>
  <c r="BB30" i="4" s="1"/>
  <c r="BB31" i="4" a="1"/>
  <c r="BB31" i="4" s="1"/>
  <c r="BB32" i="4" a="1"/>
  <c r="BB32" i="4" s="1"/>
  <c r="BB33" i="4" a="1"/>
  <c r="BB33" i="4" s="1"/>
  <c r="BB34" i="4" a="1"/>
  <c r="BB34" i="4" s="1"/>
  <c r="BB35" i="4" a="1"/>
  <c r="BB35" i="4" s="1"/>
  <c r="BB36" i="4" a="1"/>
  <c r="BB36" i="4" s="1"/>
  <c r="BB37" i="4" a="1"/>
  <c r="BB37" i="4" s="1"/>
  <c r="BB38" i="4" a="1"/>
  <c r="BB38" i="4" s="1"/>
  <c r="BB39" i="4" a="1"/>
  <c r="BB39" i="4" s="1"/>
  <c r="BB40" i="4" a="1"/>
  <c r="BB40" i="4" s="1"/>
  <c r="BB41" i="4" a="1"/>
  <c r="BB41" i="4" s="1"/>
  <c r="BB42" i="4" a="1"/>
  <c r="BB42" i="4" s="1"/>
  <c r="BB43" i="4" a="1"/>
  <c r="BB43" i="4" s="1"/>
  <c r="BB44" i="4" a="1"/>
  <c r="BB44" i="4" s="1"/>
  <c r="BB45" i="4" a="1"/>
  <c r="BB45" i="4" s="1"/>
  <c r="BB46" i="4" a="1"/>
  <c r="BB46" i="4" s="1"/>
  <c r="BB47" i="4" a="1"/>
  <c r="BB47" i="4" s="1"/>
  <c r="BB48" i="4" a="1"/>
  <c r="BB48" i="4" s="1"/>
  <c r="BB49" i="4" a="1"/>
  <c r="BB49" i="4" s="1"/>
  <c r="BB50" i="4" a="1"/>
  <c r="BB50" i="4" s="1"/>
  <c r="BB51" i="4" a="1"/>
  <c r="BB51" i="4" s="1"/>
  <c r="BB52" i="4" a="1"/>
  <c r="BB52" i="4" s="1"/>
  <c r="BB53" i="4" a="1"/>
  <c r="BB53" i="4" s="1"/>
  <c r="BB54" i="4" a="1"/>
  <c r="BB54" i="4" s="1"/>
  <c r="BB55" i="4" a="1"/>
  <c r="BB55" i="4" s="1"/>
  <c r="BB56" i="4" a="1"/>
  <c r="BB56" i="4" s="1"/>
  <c r="BB57" i="4" a="1"/>
  <c r="BB57" i="4" s="1"/>
  <c r="BB58" i="4" a="1"/>
  <c r="BB58" i="4" s="1"/>
  <c r="BB59" i="4" a="1"/>
  <c r="BB59" i="4" s="1"/>
  <c r="BB60" i="4" a="1"/>
  <c r="BB60" i="4" s="1"/>
  <c r="BB61" i="4" a="1"/>
  <c r="BB61" i="4" s="1"/>
  <c r="BB62" i="4" a="1"/>
  <c r="BB62" i="4" s="1"/>
  <c r="BB63" i="4" a="1"/>
  <c r="BB63" i="4" s="1"/>
  <c r="BB64" i="4" a="1"/>
  <c r="BB64" i="4" s="1"/>
  <c r="BB65" i="4" a="1"/>
  <c r="BB65" i="4" s="1"/>
  <c r="BB66" i="4" a="1"/>
  <c r="BB66" i="4" s="1"/>
  <c r="BB67" i="4" a="1"/>
  <c r="BB67" i="4" s="1"/>
  <c r="BB68" i="4" a="1"/>
  <c r="BB68" i="4" s="1"/>
  <c r="BB69" i="4" a="1"/>
  <c r="BB69" i="4" s="1"/>
  <c r="BB70" i="4" a="1"/>
  <c r="BB70" i="4" s="1"/>
  <c r="BB71" i="4" a="1"/>
  <c r="BB71" i="4" s="1"/>
  <c r="BB72" i="4" a="1"/>
  <c r="BB72" i="4" s="1"/>
  <c r="BB73" i="4" a="1"/>
  <c r="BB73" i="4" s="1"/>
  <c r="BB74" i="4" a="1"/>
  <c r="BB74" i="4" s="1"/>
  <c r="BB75" i="4" a="1"/>
  <c r="BB75" i="4" s="1"/>
  <c r="BB76" i="4" a="1"/>
  <c r="BB76" i="4" s="1"/>
  <c r="BB77" i="4" a="1"/>
  <c r="BB77" i="4" s="1"/>
  <c r="BB78" i="4" a="1"/>
  <c r="BB78" i="4" s="1"/>
  <c r="BB79" i="4" a="1"/>
  <c r="BB79" i="4" s="1"/>
  <c r="BB80" i="4" a="1"/>
  <c r="BB80" i="4" s="1"/>
  <c r="BB81" i="4" a="1"/>
  <c r="BB81" i="4" s="1"/>
  <c r="BB82" i="4" a="1"/>
  <c r="BB82" i="4" s="1"/>
  <c r="BB83" i="4" a="1"/>
  <c r="BB83" i="4" s="1"/>
  <c r="BB84" i="4" a="1"/>
  <c r="BB84" i="4" s="1"/>
  <c r="BB85" i="4" a="1"/>
  <c r="BB85" i="4" s="1"/>
  <c r="BB86" i="4" a="1"/>
  <c r="BB86" i="4" s="1"/>
  <c r="BB87" i="4" a="1"/>
  <c r="BB87" i="4" s="1"/>
  <c r="BB88" i="4" a="1"/>
  <c r="BB88" i="4" s="1"/>
  <c r="BB89" i="4" a="1"/>
  <c r="BB89" i="4" s="1"/>
  <c r="BB90" i="4" a="1"/>
  <c r="BB90" i="4" s="1"/>
  <c r="BB91" i="4" a="1"/>
  <c r="BB91" i="4" s="1"/>
  <c r="BB92" i="4" a="1"/>
  <c r="BB92" i="4" s="1"/>
  <c r="BB93" i="4" a="1"/>
  <c r="BB93" i="4" s="1"/>
  <c r="BB94" i="4" a="1"/>
  <c r="BB94" i="4" s="1"/>
  <c r="BB95" i="4" a="1"/>
  <c r="BB95" i="4" s="1"/>
  <c r="BB96" i="4" a="1"/>
  <c r="BB96" i="4" s="1"/>
  <c r="BB97" i="4" a="1"/>
  <c r="BB97" i="4" s="1"/>
  <c r="BB98" i="4" a="1"/>
  <c r="BB98" i="4" s="1"/>
  <c r="BB99" i="4" a="1"/>
  <c r="BB99" i="4" s="1"/>
  <c r="BB100" i="4" a="1"/>
  <c r="BB100" i="4" s="1"/>
  <c r="BB101" i="4" a="1"/>
  <c r="BB101" i="4" s="1"/>
  <c r="BB102" i="4" a="1"/>
  <c r="BB102" i="4" s="1"/>
  <c r="BB103" i="4" a="1"/>
  <c r="BB103" i="4" s="1"/>
  <c r="BB104" i="4" a="1"/>
  <c r="BB104" i="4" s="1"/>
  <c r="BB105" i="4" a="1"/>
  <c r="BB105" i="4" s="1"/>
  <c r="BB106" i="4" a="1"/>
  <c r="BB106" i="4" s="1"/>
  <c r="BB107" i="4" a="1"/>
  <c r="BB107" i="4" s="1"/>
  <c r="BB108" i="4" a="1"/>
  <c r="BB108" i="4" s="1"/>
  <c r="BB109" i="4" a="1"/>
  <c r="BB109" i="4" s="1"/>
  <c r="BB110" i="4" a="1"/>
  <c r="BB110" i="4" s="1"/>
  <c r="BB111" i="4" a="1"/>
  <c r="BB111" i="4" s="1"/>
  <c r="BB112" i="4" a="1"/>
  <c r="BB112" i="4" s="1"/>
  <c r="BB113" i="4" a="1"/>
  <c r="BB113" i="4" s="1"/>
  <c r="BB114" i="4" a="1"/>
  <c r="BB114" i="4" s="1"/>
  <c r="BB115" i="4" a="1"/>
  <c r="BB115" i="4" s="1"/>
  <c r="BB116" i="4" a="1"/>
  <c r="BB116" i="4" s="1"/>
  <c r="BB117" i="4" a="1"/>
  <c r="BB117" i="4" s="1"/>
  <c r="BB118" i="4" a="1"/>
  <c r="BB118" i="4" s="1"/>
  <c r="BB119" i="4" a="1"/>
  <c r="BB119" i="4" s="1"/>
  <c r="BB120" i="4" a="1"/>
  <c r="BB120" i="4" s="1"/>
  <c r="BB121" i="4" a="1"/>
  <c r="BB121" i="4" s="1"/>
  <c r="BB122" i="4" a="1"/>
  <c r="BB122" i="4" s="1"/>
  <c r="BB123" i="4" a="1"/>
  <c r="BB123" i="4" s="1"/>
  <c r="BB124" i="4" a="1"/>
  <c r="BB124" i="4" s="1"/>
  <c r="BB125" i="4" a="1"/>
  <c r="BB125" i="4" s="1"/>
  <c r="BB126" i="4" a="1"/>
  <c r="BB126" i="4" s="1"/>
  <c r="BB127" i="4" a="1"/>
  <c r="BB127" i="4" s="1"/>
  <c r="BB128" i="4" a="1"/>
  <c r="BB128" i="4" s="1"/>
  <c r="BB129" i="4" a="1"/>
  <c r="BB129" i="4" s="1"/>
  <c r="BB130" i="4" a="1"/>
  <c r="BB130" i="4" s="1"/>
  <c r="BB131" i="4" a="1"/>
  <c r="BB131" i="4" s="1"/>
  <c r="BB132" i="4" a="1"/>
  <c r="BB132" i="4" s="1"/>
  <c r="BB133" i="4" a="1"/>
  <c r="BB133" i="4" s="1"/>
  <c r="BB134" i="4" a="1"/>
  <c r="BB134" i="4" s="1"/>
  <c r="BB135" i="4" a="1"/>
  <c r="BB135" i="4" s="1"/>
  <c r="BB136" i="4" a="1"/>
  <c r="BB136" i="4" s="1"/>
  <c r="BB137" i="4" a="1"/>
  <c r="BB137" i="4" s="1"/>
  <c r="BB138" i="4" a="1"/>
  <c r="BB138" i="4" s="1"/>
  <c r="BB139" i="4" a="1"/>
  <c r="BB139" i="4" s="1"/>
  <c r="BB140" i="4" a="1"/>
  <c r="BB140" i="4" s="1"/>
  <c r="BB141" i="4" a="1"/>
  <c r="BB141" i="4" s="1"/>
  <c r="BB142" i="4" a="1"/>
  <c r="BB142" i="4" s="1"/>
  <c r="BB143" i="4" a="1"/>
  <c r="BB143" i="4" s="1"/>
  <c r="BB144" i="4" a="1"/>
  <c r="BB144" i="4" s="1"/>
  <c r="BB145" i="4" a="1"/>
  <c r="BB145" i="4" s="1"/>
  <c r="BB146" i="4" a="1"/>
  <c r="BB146" i="4" s="1"/>
  <c r="BB147" i="4" a="1"/>
  <c r="BB147" i="4" s="1"/>
  <c r="BB148" i="4" a="1"/>
  <c r="BB148" i="4" s="1"/>
  <c r="BB149" i="4" a="1"/>
  <c r="BB149" i="4" s="1"/>
  <c r="BB150" i="4" a="1"/>
  <c r="BB150" i="4" s="1"/>
  <c r="BB151" i="4" a="1"/>
  <c r="BB151" i="4" s="1"/>
  <c r="BB152" i="4" a="1"/>
  <c r="BB152" i="4" s="1"/>
  <c r="BB153" i="4" a="1"/>
  <c r="BB153" i="4" s="1"/>
  <c r="BB154" i="4" a="1"/>
  <c r="BB154" i="4" s="1"/>
  <c r="BB155" i="4" a="1"/>
  <c r="BB155" i="4" s="1"/>
  <c r="BB156" i="4" a="1"/>
  <c r="BB156" i="4" s="1"/>
  <c r="BB157" i="4" a="1"/>
  <c r="BB157" i="4" s="1"/>
  <c r="BB158" i="4" a="1"/>
  <c r="BB158" i="4" s="1"/>
  <c r="BB159" i="4" a="1"/>
  <c r="BB159" i="4" s="1"/>
  <c r="BB160" i="4" a="1"/>
  <c r="BB160" i="4" s="1"/>
  <c r="BB161" i="4" a="1"/>
  <c r="BB161" i="4" s="1"/>
  <c r="BB162" i="4" a="1"/>
  <c r="BB162" i="4" s="1"/>
  <c r="BB163" i="4" a="1"/>
  <c r="BB163" i="4" s="1"/>
  <c r="BB164" i="4" a="1"/>
  <c r="BB164" i="4" s="1"/>
  <c r="BB165" i="4" a="1"/>
  <c r="BB165" i="4" s="1"/>
  <c r="BB166" i="4" a="1"/>
  <c r="BB166" i="4" s="1"/>
  <c r="BB167" i="4" a="1"/>
  <c r="BB167" i="4" s="1"/>
  <c r="BB168" i="4" a="1"/>
  <c r="BB168" i="4" s="1"/>
  <c r="BB169" i="4" a="1"/>
  <c r="BB169" i="4" s="1"/>
  <c r="BB170" i="4" a="1"/>
  <c r="BB170" i="4" s="1"/>
  <c r="BB171" i="4" a="1"/>
  <c r="BB171" i="4" s="1"/>
  <c r="BB172" i="4" a="1"/>
  <c r="BB172" i="4" s="1"/>
  <c r="BB173" i="4" a="1"/>
  <c r="BB173" i="4" s="1"/>
  <c r="BB174" i="4" a="1"/>
  <c r="BB174" i="4" s="1"/>
  <c r="BB175" i="4" a="1"/>
  <c r="BB175" i="4" s="1"/>
  <c r="BB176" i="4" a="1"/>
  <c r="BB176" i="4" s="1"/>
  <c r="BB177" i="4" a="1"/>
  <c r="BB177" i="4" s="1"/>
  <c r="BB178" i="4" a="1"/>
  <c r="BB178" i="4" s="1"/>
  <c r="BB179" i="4" a="1"/>
  <c r="BB179" i="4" s="1"/>
  <c r="BB180" i="4" a="1"/>
  <c r="BB180" i="4" s="1"/>
  <c r="BB181" i="4" a="1"/>
  <c r="BB181" i="4" s="1"/>
  <c r="BB182" i="4" a="1"/>
  <c r="BB182" i="4" s="1"/>
  <c r="BB183" i="4" a="1"/>
  <c r="BB183" i="4" s="1"/>
  <c r="BB184" i="4" a="1"/>
  <c r="BB184" i="4" s="1"/>
  <c r="BB185" i="4" a="1"/>
  <c r="BB185" i="4" s="1"/>
  <c r="BB186" i="4" a="1"/>
  <c r="BB186" i="4" s="1"/>
  <c r="BB187" i="4" a="1"/>
  <c r="BB187" i="4" s="1"/>
  <c r="BB188" i="4" a="1"/>
  <c r="BB188" i="4" s="1"/>
  <c r="BB189" i="4" a="1"/>
  <c r="BB189" i="4" s="1"/>
  <c r="BB190" i="4" a="1"/>
  <c r="BB190" i="4" s="1"/>
  <c r="BB191" i="4" a="1"/>
  <c r="BB191" i="4" s="1"/>
  <c r="BB192" i="4" a="1"/>
  <c r="BB192" i="4" s="1"/>
  <c r="BB193" i="4" a="1"/>
  <c r="BB193" i="4" s="1"/>
  <c r="BB194" i="4" a="1"/>
  <c r="BB194" i="4" s="1"/>
  <c r="BB195" i="4" a="1"/>
  <c r="BB195" i="4" s="1"/>
  <c r="BB196" i="4" a="1"/>
  <c r="BB196" i="4" s="1"/>
  <c r="BB197" i="4" a="1"/>
  <c r="BB197" i="4" s="1"/>
  <c r="BB198" i="4" a="1"/>
  <c r="BB198" i="4" s="1"/>
  <c r="BB199" i="4" a="1"/>
  <c r="BB199" i="4" s="1"/>
  <c r="BB200" i="4" a="1"/>
  <c r="BB200" i="4" s="1"/>
  <c r="BB201" i="4" a="1"/>
  <c r="BB201" i="4" s="1"/>
  <c r="BB202" i="4" a="1"/>
  <c r="BB202" i="4" s="1"/>
  <c r="BB203" i="4" a="1"/>
  <c r="BB203" i="4" s="1"/>
  <c r="BB204" i="4" a="1"/>
  <c r="BB204" i="4" s="1"/>
  <c r="BB205" i="4" a="1"/>
  <c r="BB205" i="4" s="1"/>
  <c r="BB206" i="4" a="1"/>
  <c r="BB206" i="4" s="1"/>
  <c r="BB207" i="4" a="1"/>
  <c r="BB207" i="4" s="1"/>
  <c r="BB208" i="4" a="1"/>
  <c r="BB208" i="4" s="1"/>
  <c r="BB209" i="4" a="1"/>
  <c r="BB209" i="4" s="1"/>
  <c r="BB210" i="4" a="1"/>
  <c r="BB210" i="4" s="1"/>
  <c r="BB211" i="4" a="1"/>
  <c r="BB211" i="4" s="1"/>
  <c r="BB212" i="4" a="1"/>
  <c r="BB212" i="4" s="1"/>
  <c r="BB213" i="4" a="1"/>
  <c r="BB213" i="4" s="1"/>
  <c r="BB214" i="4" a="1"/>
  <c r="BB214" i="4" s="1"/>
  <c r="BB215" i="4" a="1"/>
  <c r="BB215" i="4" s="1"/>
  <c r="BB216" i="4" a="1"/>
  <c r="BB216" i="4" s="1"/>
  <c r="BB217" i="4" a="1"/>
  <c r="BB217" i="4" s="1"/>
  <c r="BB218" i="4" a="1"/>
  <c r="BB218" i="4" s="1"/>
  <c r="BB219" i="4" a="1"/>
  <c r="BB219" i="4" s="1"/>
  <c r="BB220" i="4" a="1"/>
  <c r="BB220" i="4" s="1"/>
  <c r="BB221" i="4" a="1"/>
  <c r="BB221" i="4" s="1"/>
  <c r="BB222" i="4" a="1"/>
  <c r="BB222" i="4" s="1"/>
  <c r="BB223" i="4" a="1"/>
  <c r="BB223" i="4" s="1"/>
  <c r="BB224" i="4" a="1"/>
  <c r="BB224" i="4" s="1"/>
  <c r="BB225" i="4" a="1"/>
  <c r="BB225" i="4" s="1"/>
  <c r="BB226" i="4" a="1"/>
  <c r="BB226" i="4" s="1"/>
  <c r="BB227" i="4" a="1"/>
  <c r="BB227" i="4" s="1"/>
  <c r="BB228" i="4" a="1"/>
  <c r="BB228" i="4" s="1"/>
  <c r="BB229" i="4" a="1"/>
  <c r="BB229" i="4" s="1"/>
  <c r="BB230" i="4" a="1"/>
  <c r="BB230" i="4" s="1"/>
  <c r="BB231" i="4" a="1"/>
  <c r="BB231" i="4" s="1"/>
  <c r="BB232" i="4" a="1"/>
  <c r="BB232" i="4" s="1"/>
  <c r="BB233" i="4" a="1"/>
  <c r="BB233" i="4" s="1"/>
  <c r="BB234" i="4" a="1"/>
  <c r="BB234" i="4" s="1"/>
  <c r="BB235" i="4" a="1"/>
  <c r="BB235" i="4" s="1"/>
  <c r="BB236" i="4" a="1"/>
  <c r="BB236" i="4" s="1"/>
  <c r="BB237" i="4" a="1"/>
  <c r="BB237" i="4" s="1"/>
  <c r="BB238" i="4" a="1"/>
  <c r="BB238" i="4" s="1"/>
  <c r="BB239" i="4" a="1"/>
  <c r="BB239" i="4" s="1"/>
  <c r="BB240" i="4" a="1"/>
  <c r="BB240" i="4" s="1"/>
  <c r="BB241" i="4" a="1"/>
  <c r="BB241" i="4" s="1"/>
  <c r="BB242" i="4" a="1"/>
  <c r="BB242" i="4" s="1"/>
  <c r="BB243" i="4" a="1"/>
  <c r="BB243" i="4" s="1"/>
  <c r="BB244" i="4" a="1"/>
  <c r="BB244" i="4" s="1"/>
  <c r="BB245" i="4" a="1"/>
  <c r="BB245" i="4" s="1"/>
  <c r="BB246" i="4" a="1"/>
  <c r="BB246" i="4" s="1"/>
  <c r="BB247" i="4" a="1"/>
  <c r="BB247" i="4" s="1"/>
  <c r="BB248" i="4" a="1"/>
  <c r="BB248" i="4" s="1"/>
  <c r="BB249" i="4" a="1"/>
  <c r="BB249" i="4" s="1"/>
  <c r="BB250" i="4" a="1"/>
  <c r="BB250" i="4" s="1"/>
  <c r="BB251" i="4" a="1"/>
  <c r="BB251" i="4" s="1"/>
  <c r="BB252" i="4" a="1"/>
  <c r="BB252" i="4" s="1"/>
  <c r="BB253" i="4" a="1"/>
  <c r="BB253" i="4" s="1"/>
  <c r="BB254" i="4" a="1"/>
  <c r="BB254" i="4" s="1"/>
  <c r="BB255" i="4" a="1"/>
  <c r="BB255" i="4" s="1"/>
  <c r="BB256" i="4" a="1"/>
  <c r="BB256" i="4" s="1"/>
  <c r="BB257" i="4" a="1"/>
  <c r="BB257" i="4" s="1"/>
  <c r="BB258" i="4" a="1"/>
  <c r="BB258" i="4" s="1"/>
  <c r="BB259" i="4" a="1"/>
  <c r="BB259" i="4" s="1"/>
  <c r="BB260" i="4" a="1"/>
  <c r="BB260" i="4" s="1"/>
  <c r="BB261" i="4" a="1"/>
  <c r="BB261" i="4" s="1"/>
  <c r="BB262" i="4" a="1"/>
  <c r="BB262" i="4" s="1"/>
  <c r="BB263" i="4" a="1"/>
  <c r="BB263" i="4" s="1"/>
  <c r="BB264" i="4" a="1"/>
  <c r="BB264" i="4" s="1"/>
  <c r="BB265" i="4" a="1"/>
  <c r="BB265" i="4" s="1"/>
  <c r="BB266" i="4" a="1"/>
  <c r="BB266" i="4" s="1"/>
  <c r="BB267" i="4" a="1"/>
  <c r="BB267" i="4" s="1"/>
  <c r="BB268" i="4" a="1"/>
  <c r="BB268" i="4" s="1"/>
  <c r="BB269" i="4" a="1"/>
  <c r="BB269" i="4" s="1"/>
  <c r="BB270" i="4" a="1"/>
  <c r="BB270" i="4" s="1"/>
  <c r="BB271" i="4" a="1"/>
  <c r="BB271" i="4" s="1"/>
  <c r="BB272" i="4" a="1"/>
  <c r="BB272" i="4" s="1"/>
  <c r="BB273" i="4" a="1"/>
  <c r="BB273" i="4" s="1"/>
  <c r="BB274" i="4" a="1"/>
  <c r="BB274" i="4" s="1"/>
  <c r="BB275" i="4" a="1"/>
  <c r="BB275" i="4" s="1"/>
  <c r="BB276" i="4" a="1"/>
  <c r="BB276" i="4" s="1"/>
  <c r="BB277" i="4" a="1"/>
  <c r="BB277" i="4" s="1"/>
  <c r="BB278" i="4" a="1"/>
  <c r="BB278" i="4" s="1"/>
  <c r="BB279" i="4" a="1"/>
  <c r="BB279" i="4" s="1"/>
  <c r="BB280" i="4" a="1"/>
  <c r="BB280" i="4" s="1"/>
  <c r="BB281" i="4" a="1"/>
  <c r="BB281" i="4" s="1"/>
  <c r="BB282" i="4" a="1"/>
  <c r="BB282" i="4" s="1"/>
  <c r="BB283" i="4" a="1"/>
  <c r="BB283" i="4" s="1"/>
  <c r="BB284" i="4" a="1"/>
  <c r="BB284" i="4" s="1"/>
  <c r="BB285" i="4" a="1"/>
  <c r="BB285" i="4" s="1"/>
  <c r="BB286" i="4" a="1"/>
  <c r="BB286" i="4" s="1"/>
  <c r="BB287" i="4" a="1"/>
  <c r="BB287" i="4" s="1"/>
  <c r="BB288" i="4" a="1"/>
  <c r="BB288" i="4" s="1"/>
  <c r="BB289" i="4" a="1"/>
  <c r="BB289" i="4" s="1"/>
  <c r="BB290" i="4" a="1"/>
  <c r="BB290" i="4" s="1"/>
  <c r="BB291" i="4" a="1"/>
  <c r="BB291" i="4" s="1"/>
  <c r="BB292" i="4" a="1"/>
  <c r="BB292" i="4" s="1"/>
  <c r="BB293" i="4" a="1"/>
  <c r="BB293" i="4" s="1"/>
  <c r="BB294" i="4" a="1"/>
  <c r="BB294" i="4" s="1"/>
  <c r="BB295" i="4" a="1"/>
  <c r="BB295" i="4" s="1"/>
  <c r="BB296" i="4" a="1"/>
  <c r="BB296" i="4" s="1"/>
  <c r="BB297" i="4" a="1"/>
  <c r="BB297" i="4" s="1"/>
  <c r="BB298" i="4" a="1"/>
  <c r="BB298" i="4" s="1"/>
  <c r="BB299" i="4" a="1"/>
  <c r="BB299" i="4" s="1"/>
  <c r="BB300" i="4" a="1"/>
  <c r="BB300" i="4" s="1"/>
  <c r="BB301" i="4" a="1"/>
  <c r="BB301" i="4" s="1"/>
  <c r="BB302" i="4" a="1"/>
  <c r="BB302" i="4" s="1"/>
  <c r="BB303" i="4" a="1"/>
  <c r="BB303" i="4" s="1"/>
  <c r="BB304" i="4" a="1"/>
  <c r="BB304" i="4" s="1"/>
  <c r="BB305" i="4" a="1"/>
  <c r="BB305" i="4" s="1"/>
  <c r="BB306" i="4" a="1"/>
  <c r="BB306" i="4" s="1"/>
  <c r="BB307" i="4" a="1"/>
  <c r="BB307" i="4" s="1"/>
  <c r="BB308" i="4" a="1"/>
  <c r="BB308" i="4" s="1"/>
  <c r="BB309" i="4" a="1"/>
  <c r="BB309" i="4" s="1"/>
  <c r="BB310" i="4" a="1"/>
  <c r="BB310" i="4" s="1"/>
  <c r="BB311" i="4" a="1"/>
  <c r="BB311" i="4" s="1"/>
  <c r="BB312" i="4" a="1"/>
  <c r="BB312" i="4" s="1"/>
  <c r="BB313" i="4" a="1"/>
  <c r="BB313" i="4" s="1"/>
  <c r="BB314" i="4" a="1"/>
  <c r="BB314" i="4" s="1"/>
  <c r="BB315" i="4" a="1"/>
  <c r="BB315" i="4" s="1"/>
  <c r="BB316" i="4" a="1"/>
  <c r="BB316" i="4" s="1"/>
  <c r="BB317" i="4" a="1"/>
  <c r="BB317" i="4" s="1"/>
  <c r="BB318" i="4" a="1"/>
  <c r="BB318" i="4" s="1"/>
  <c r="BB319" i="4" a="1"/>
  <c r="BB319" i="4" s="1"/>
  <c r="BB320" i="4" a="1"/>
  <c r="BB320" i="4" s="1"/>
  <c r="BB321" i="4" a="1"/>
  <c r="BB321" i="4" s="1"/>
  <c r="BB322" i="4" a="1"/>
  <c r="BB322" i="4" s="1"/>
  <c r="BB323" i="4" a="1"/>
  <c r="BB323" i="4" s="1"/>
  <c r="BB324" i="4" a="1"/>
  <c r="BB324" i="4" s="1"/>
  <c r="BB325" i="4" a="1"/>
  <c r="BB325" i="4" s="1"/>
  <c r="BB326" i="4" a="1"/>
  <c r="BB326" i="4" s="1"/>
  <c r="BB327" i="4" a="1"/>
  <c r="BB327" i="4" s="1"/>
  <c r="BB328" i="4" a="1"/>
  <c r="BB328" i="4" s="1"/>
  <c r="BB329" i="4" a="1"/>
  <c r="BB329" i="4" s="1"/>
  <c r="BB330" i="4" a="1"/>
  <c r="BB330" i="4" s="1"/>
  <c r="BB331" i="4" a="1"/>
  <c r="BB331" i="4" s="1"/>
  <c r="BB332" i="4" a="1"/>
  <c r="BB332" i="4" s="1"/>
  <c r="BB333" i="4" a="1"/>
  <c r="BB333" i="4" s="1"/>
  <c r="BB334" i="4" a="1"/>
  <c r="BB334" i="4" s="1"/>
  <c r="BB335" i="4" a="1"/>
  <c r="BB335" i="4" s="1"/>
  <c r="BB336" i="4" a="1"/>
  <c r="BB336" i="4" s="1"/>
  <c r="BB337" i="4" a="1"/>
  <c r="BB337" i="4" s="1"/>
  <c r="BB338" i="4" a="1"/>
  <c r="BB338" i="4" s="1"/>
  <c r="BB339" i="4" a="1"/>
  <c r="BB339" i="4" s="1"/>
  <c r="BB340" i="4" a="1"/>
  <c r="BB340" i="4" s="1"/>
  <c r="BB341" i="4" a="1"/>
  <c r="BB341" i="4" s="1"/>
  <c r="BB342" i="4" a="1"/>
  <c r="BB342" i="4" s="1"/>
  <c r="BB343" i="4" a="1"/>
  <c r="BB343" i="4" s="1"/>
  <c r="BB344" i="4" a="1"/>
  <c r="BB344" i="4" s="1"/>
  <c r="BB345" i="4" a="1"/>
  <c r="BB345" i="4" s="1"/>
  <c r="BB346" i="4" a="1"/>
  <c r="BB346" i="4" s="1"/>
  <c r="BB347" i="4" a="1"/>
  <c r="BB347" i="4" s="1"/>
  <c r="BB348" i="4" a="1"/>
  <c r="BB348" i="4" s="1"/>
  <c r="BB349" i="4" a="1"/>
  <c r="BB349" i="4" s="1"/>
  <c r="BB350" i="4" a="1"/>
  <c r="BB350" i="4" s="1"/>
  <c r="BB351" i="4" a="1"/>
  <c r="BB351" i="4" s="1"/>
  <c r="BB352" i="4" a="1"/>
  <c r="BB352" i="4" s="1"/>
  <c r="BB353" i="4" a="1"/>
  <c r="BB353" i="4" s="1"/>
  <c r="BB354" i="4" a="1"/>
  <c r="BB354" i="4" s="1"/>
  <c r="BB355" i="4" a="1"/>
  <c r="BB355" i="4" s="1"/>
  <c r="BB356" i="4" a="1"/>
  <c r="BB356" i="4" s="1"/>
  <c r="BB357" i="4" a="1"/>
  <c r="BB357" i="4" s="1"/>
  <c r="BB358" i="4" a="1"/>
  <c r="BB358" i="4" s="1"/>
  <c r="BB359" i="4" a="1"/>
  <c r="BB359" i="4" s="1"/>
  <c r="BB360" i="4" a="1"/>
  <c r="BB360" i="4" s="1"/>
  <c r="BB361" i="4" a="1"/>
  <c r="BB361" i="4" s="1"/>
  <c r="BB362" i="4" a="1"/>
  <c r="BB362" i="4" s="1"/>
  <c r="BB363" i="4" a="1"/>
  <c r="BB363" i="4" s="1"/>
  <c r="BB364" i="4" a="1"/>
  <c r="BB364" i="4" s="1"/>
  <c r="BB365" i="4" a="1"/>
  <c r="BB365" i="4" s="1"/>
  <c r="BB366" i="4" a="1"/>
  <c r="BB366" i="4" s="1"/>
  <c r="BB367" i="4" a="1"/>
  <c r="BB367" i="4" s="1"/>
  <c r="BB368" i="4" a="1"/>
  <c r="BB368" i="4" s="1"/>
  <c r="BB369" i="4" a="1"/>
  <c r="BB369" i="4" s="1"/>
  <c r="BB370" i="4" a="1"/>
  <c r="BB370" i="4" s="1"/>
  <c r="BB371" i="4" a="1"/>
  <c r="BB371" i="4" s="1"/>
  <c r="BB372" i="4" a="1"/>
  <c r="BB372" i="4" s="1"/>
  <c r="BB373" i="4" a="1"/>
  <c r="BB373" i="4" s="1"/>
  <c r="BB374" i="4" a="1"/>
  <c r="BB374" i="4" s="1"/>
  <c r="BB375" i="4" a="1"/>
  <c r="BB375" i="4" s="1"/>
  <c r="BB376" i="4" a="1"/>
  <c r="BB376" i="4" s="1"/>
  <c r="BB377" i="4" a="1"/>
  <c r="BB377" i="4" s="1"/>
  <c r="BB378" i="4" a="1"/>
  <c r="BB378" i="4" s="1"/>
  <c r="BB379" i="4" a="1"/>
  <c r="BB379" i="4" s="1"/>
  <c r="BB380" i="4" a="1"/>
  <c r="BB380" i="4" s="1"/>
  <c r="BB381" i="4" a="1"/>
  <c r="BB381" i="4" s="1"/>
  <c r="BB382" i="4" a="1"/>
  <c r="BB382" i="4" s="1"/>
  <c r="BB383" i="4" a="1"/>
  <c r="BB383" i="4" s="1"/>
  <c r="BB384" i="4" a="1"/>
  <c r="BB384" i="4" s="1"/>
  <c r="BB385" i="4" a="1"/>
  <c r="BB385" i="4" s="1"/>
  <c r="BB386" i="4" a="1"/>
  <c r="BB386" i="4" s="1"/>
  <c r="BB387" i="4" a="1"/>
  <c r="BB387" i="4" s="1"/>
  <c r="BB388" i="4" a="1"/>
  <c r="BB388" i="4" s="1"/>
  <c r="BB389" i="4" a="1"/>
  <c r="BB389" i="4" s="1"/>
  <c r="BB390" i="4" a="1"/>
  <c r="BB390" i="4" s="1"/>
  <c r="BB391" i="4" a="1"/>
  <c r="BB391" i="4" s="1"/>
  <c r="BB392" i="4" a="1"/>
  <c r="BB392" i="4" s="1"/>
  <c r="BB393" i="4" a="1"/>
  <c r="BB393" i="4" s="1"/>
  <c r="BB394" i="4" a="1"/>
  <c r="BB394" i="4" s="1"/>
  <c r="BB395" i="4" a="1"/>
  <c r="BB395" i="4" s="1"/>
  <c r="BB396" i="4" a="1"/>
  <c r="BB396" i="4" s="1"/>
  <c r="BB397" i="4" a="1"/>
  <c r="BB397" i="4" s="1"/>
  <c r="BB398" i="4" a="1"/>
  <c r="BB398" i="4" s="1"/>
  <c r="BB399" i="4" a="1"/>
  <c r="BB399" i="4" s="1"/>
  <c r="BB400" i="4" a="1"/>
  <c r="BB400" i="4" s="1"/>
  <c r="BB401" i="4" a="1"/>
  <c r="BB401" i="4" s="1"/>
  <c r="BB402" i="4" a="1"/>
  <c r="BB402" i="4" s="1"/>
  <c r="BB403" i="4" a="1"/>
  <c r="BB403" i="4" s="1"/>
  <c r="BB404" i="4" a="1"/>
  <c r="BB404" i="4" s="1"/>
  <c r="BB405" i="4" a="1"/>
  <c r="BB405" i="4" s="1"/>
  <c r="BB406" i="4" a="1"/>
  <c r="BB406" i="4" s="1"/>
  <c r="BB407" i="4" a="1"/>
  <c r="BB407" i="4" s="1"/>
  <c r="BB408" i="4" a="1"/>
  <c r="BB408" i="4" s="1"/>
  <c r="BB409" i="4" a="1"/>
  <c r="BB409" i="4" s="1"/>
  <c r="BB410" i="4" a="1"/>
  <c r="BB410" i="4" s="1"/>
  <c r="BB411" i="4" a="1"/>
  <c r="BB411" i="4" s="1"/>
  <c r="BB412" i="4" a="1"/>
  <c r="BB412" i="4" s="1"/>
  <c r="BB413" i="4" a="1"/>
  <c r="BB413" i="4" s="1"/>
  <c r="BB414" i="4" a="1"/>
  <c r="BB414" i="4" s="1"/>
  <c r="BB415" i="4" a="1"/>
  <c r="BB415" i="4" s="1"/>
  <c r="BB416" i="4" a="1"/>
  <c r="BB416" i="4" s="1"/>
  <c r="BB417" i="4" a="1"/>
  <c r="BB417" i="4" s="1"/>
  <c r="BB418" i="4" a="1"/>
  <c r="BB418" i="4" s="1"/>
  <c r="BB419" i="4" a="1"/>
  <c r="BB419" i="4" s="1"/>
  <c r="BB420" i="4" a="1"/>
  <c r="BB420" i="4" s="1"/>
  <c r="BB421" i="4" a="1"/>
  <c r="BB421" i="4" s="1"/>
  <c r="BB422" i="4" a="1"/>
  <c r="BB422" i="4" s="1"/>
  <c r="BB423" i="4" a="1"/>
  <c r="BB423" i="4" s="1"/>
  <c r="BB424" i="4" a="1"/>
  <c r="BB424" i="4" s="1"/>
  <c r="BB425" i="4" a="1"/>
  <c r="BB425" i="4" s="1"/>
  <c r="BB426" i="4" a="1"/>
  <c r="BB426" i="4" s="1"/>
  <c r="BB427" i="4" a="1"/>
  <c r="BB427" i="4" s="1"/>
  <c r="BB428" i="4" a="1"/>
  <c r="BB428" i="4" s="1"/>
  <c r="BB429" i="4" a="1"/>
  <c r="BB429" i="4" s="1"/>
  <c r="BB430" i="4" a="1"/>
  <c r="BB430" i="4" s="1"/>
  <c r="BB431" i="4" a="1"/>
  <c r="BB431" i="4" s="1"/>
  <c r="BB432" i="4" a="1"/>
  <c r="BB432" i="4" s="1"/>
  <c r="BB433" i="4" a="1"/>
  <c r="BB433" i="4" s="1"/>
  <c r="BB434" i="4" a="1"/>
  <c r="BB434" i="4" s="1"/>
  <c r="BB435" i="4" a="1"/>
  <c r="BB435" i="4" s="1"/>
  <c r="BB436" i="4" a="1"/>
  <c r="BB436" i="4" s="1"/>
  <c r="BB437" i="4" a="1"/>
  <c r="BB437" i="4" s="1"/>
  <c r="BB438" i="4" a="1"/>
  <c r="BB438" i="4" s="1"/>
  <c r="BB439" i="4" a="1"/>
  <c r="BB439" i="4" s="1"/>
  <c r="BB440" i="4" a="1"/>
  <c r="BB440" i="4" s="1"/>
  <c r="BB441" i="4" a="1"/>
  <c r="BB441" i="4" s="1"/>
  <c r="BB442" i="4" a="1"/>
  <c r="BB442" i="4" s="1"/>
  <c r="BB443" i="4" a="1"/>
  <c r="BB443" i="4" s="1"/>
  <c r="BB444" i="4" a="1"/>
  <c r="BB444" i="4" s="1"/>
  <c r="BB445" i="4" a="1"/>
  <c r="BB445" i="4" s="1"/>
  <c r="BB446" i="4" a="1"/>
  <c r="BB446" i="4" s="1"/>
  <c r="BB447" i="4" a="1"/>
  <c r="BB447" i="4" s="1"/>
  <c r="BB448" i="4" a="1"/>
  <c r="BB448" i="4" s="1"/>
  <c r="BB449" i="4" a="1"/>
  <c r="BB449" i="4" s="1"/>
  <c r="BB450" i="4" a="1"/>
  <c r="BB450" i="4" s="1"/>
  <c r="BB451" i="4" a="1"/>
  <c r="BB451" i="4" s="1"/>
  <c r="BB452" i="4" a="1"/>
  <c r="BB452" i="4" s="1"/>
  <c r="BB453" i="4" a="1"/>
  <c r="BB453" i="4" s="1"/>
  <c r="BB454" i="4" a="1"/>
  <c r="BB454" i="4" s="1"/>
  <c r="BB455" i="4" a="1"/>
  <c r="BB455" i="4" s="1"/>
  <c r="BB456" i="4" a="1"/>
  <c r="BB456" i="4" s="1"/>
  <c r="BB457" i="4" a="1"/>
  <c r="BB457" i="4" s="1"/>
  <c r="BB458" i="4" a="1"/>
  <c r="BB458" i="4" s="1"/>
  <c r="BB459" i="4" a="1"/>
  <c r="BB459" i="4" s="1"/>
  <c r="BB460" i="4" a="1"/>
  <c r="BB460" i="4" s="1"/>
  <c r="BB461" i="4" a="1"/>
  <c r="BB461" i="4" s="1"/>
  <c r="BB462" i="4" a="1"/>
  <c r="BB462" i="4" s="1"/>
  <c r="BB463" i="4" a="1"/>
  <c r="BB463" i="4" s="1"/>
  <c r="BB464" i="4" a="1"/>
  <c r="BB464" i="4" s="1"/>
  <c r="BB465" i="4" a="1"/>
  <c r="BB465" i="4" s="1"/>
  <c r="BB466" i="4" a="1"/>
  <c r="BB466" i="4" s="1"/>
  <c r="BB467" i="4" a="1"/>
  <c r="BB467" i="4" s="1"/>
  <c r="BB468" i="4" a="1"/>
  <c r="BB468" i="4" s="1"/>
  <c r="BB469" i="4" a="1"/>
  <c r="BB469" i="4" s="1"/>
  <c r="BB470" i="4" a="1"/>
  <c r="BB470" i="4" s="1"/>
  <c r="BB471" i="4" a="1"/>
  <c r="BB471" i="4" s="1"/>
  <c r="BB472" i="4" a="1"/>
  <c r="BB472" i="4" s="1"/>
  <c r="BB473" i="4" a="1"/>
  <c r="BB473" i="4" s="1"/>
  <c r="BB474" i="4" a="1"/>
  <c r="BB474" i="4" s="1"/>
  <c r="BB475" i="4" a="1"/>
  <c r="BB475" i="4" s="1"/>
  <c r="BB476" i="4" a="1"/>
  <c r="BB476" i="4" s="1"/>
  <c r="BB477" i="4" a="1"/>
  <c r="BB477" i="4" s="1"/>
  <c r="BB478" i="4" a="1"/>
  <c r="BB478" i="4" s="1"/>
  <c r="BB479" i="4" a="1"/>
  <c r="BB479" i="4" s="1"/>
  <c r="BB480" i="4" a="1"/>
  <c r="BB480" i="4" s="1"/>
  <c r="BB481" i="4" a="1"/>
  <c r="BB481" i="4" s="1"/>
  <c r="BB482" i="4" a="1"/>
  <c r="BB482" i="4" s="1"/>
  <c r="BB483" i="4" a="1"/>
  <c r="BB483" i="4" s="1"/>
  <c r="BB484" i="4" a="1"/>
  <c r="BB484" i="4" s="1"/>
  <c r="BB485" i="4" a="1"/>
  <c r="BB485" i="4" s="1"/>
  <c r="BB486" i="4" a="1"/>
  <c r="BB486" i="4" s="1"/>
  <c r="BB487" i="4" a="1"/>
  <c r="BB487" i="4" s="1"/>
  <c r="BB488" i="4" a="1"/>
  <c r="BB488" i="4" s="1"/>
  <c r="BB489" i="4" a="1"/>
  <c r="BB489" i="4" s="1"/>
  <c r="BB490" i="4" a="1"/>
  <c r="BB490" i="4" s="1"/>
  <c r="BB491" i="4" a="1"/>
  <c r="BB491" i="4" s="1"/>
  <c r="BB492" i="4" a="1"/>
  <c r="BB492" i="4" s="1"/>
  <c r="BB493" i="4" a="1"/>
  <c r="BB493" i="4" s="1"/>
  <c r="BB494" i="4" a="1"/>
  <c r="BB494" i="4" s="1"/>
  <c r="BB495" i="4" a="1"/>
  <c r="BB495" i="4" s="1"/>
  <c r="BB496" i="4" a="1"/>
  <c r="BB496" i="4" s="1"/>
  <c r="BB497" i="4" a="1"/>
  <c r="BB497" i="4" s="1"/>
  <c r="BB498" i="4" a="1"/>
  <c r="BB498" i="4" s="1"/>
  <c r="BB499" i="4" a="1"/>
  <c r="BB499" i="4" s="1"/>
  <c r="BB500" i="4" a="1"/>
  <c r="BB500" i="4" s="1"/>
  <c r="BB501" i="4" a="1"/>
  <c r="BB501" i="4" s="1"/>
  <c r="BB502" i="4" a="1"/>
  <c r="BB502" i="4" s="1"/>
  <c r="BB503" i="4" a="1"/>
  <c r="BB503" i="4" s="1"/>
  <c r="BB504" i="4" a="1"/>
  <c r="BB504" i="4" s="1"/>
  <c r="BB505" i="4" a="1"/>
  <c r="BB505" i="4" s="1"/>
  <c r="BB506" i="4" a="1"/>
  <c r="BB506" i="4" s="1"/>
  <c r="BB507" i="4" a="1"/>
  <c r="BB507" i="4" s="1"/>
  <c r="BB508" i="4" a="1"/>
  <c r="BB508" i="4" s="1"/>
  <c r="BB509" i="4" a="1"/>
  <c r="BB509" i="4" s="1"/>
  <c r="BB510" i="4" a="1"/>
  <c r="BB510" i="4" s="1"/>
  <c r="BB511" i="4" a="1"/>
  <c r="BB511" i="4" s="1"/>
  <c r="BB512" i="4" a="1"/>
  <c r="BB512" i="4" s="1"/>
  <c r="BB513" i="4" a="1"/>
  <c r="BB513" i="4" s="1"/>
  <c r="BB514" i="4" a="1"/>
  <c r="BB514" i="4" s="1"/>
  <c r="BB515" i="4" a="1"/>
  <c r="BB515" i="4" s="1"/>
  <c r="BB516" i="4" a="1"/>
  <c r="BB516" i="4" s="1"/>
  <c r="BB517" i="4" a="1"/>
  <c r="BB517" i="4" s="1"/>
  <c r="BB518" i="4" a="1"/>
  <c r="BB518" i="4" s="1"/>
  <c r="BB519" i="4" a="1"/>
  <c r="BB519" i="4" s="1"/>
  <c r="BB520" i="4" a="1"/>
  <c r="BB520" i="4" s="1"/>
  <c r="BB521" i="4" a="1"/>
  <c r="BB521" i="4" s="1"/>
  <c r="BB522" i="4" a="1"/>
  <c r="BB522" i="4" s="1"/>
  <c r="BB523" i="4" a="1"/>
  <c r="BB523" i="4" s="1"/>
  <c r="BB524" i="4" a="1"/>
  <c r="BB524" i="4" s="1"/>
  <c r="BB525" i="4" a="1"/>
  <c r="BB525" i="4" s="1"/>
  <c r="BB526" i="4" a="1"/>
  <c r="BB526" i="4" s="1"/>
  <c r="BB527" i="4" a="1"/>
  <c r="BB527" i="4" s="1"/>
  <c r="BB528" i="4" a="1"/>
  <c r="BB528" i="4" s="1"/>
  <c r="BB529" i="4" a="1"/>
  <c r="BB529" i="4" s="1"/>
  <c r="BB530" i="4" a="1"/>
  <c r="BB530" i="4" s="1"/>
  <c r="BB531" i="4" a="1"/>
  <c r="BB531" i="4" s="1"/>
  <c r="BB532" i="4" a="1"/>
  <c r="BB532" i="4" s="1"/>
  <c r="BB533" i="4" a="1"/>
  <c r="BB533" i="4" s="1"/>
  <c r="BB534" i="4" a="1"/>
  <c r="BB534" i="4" s="1"/>
  <c r="BB535" i="4" a="1"/>
  <c r="BB535" i="4" s="1"/>
  <c r="BB536" i="4" a="1"/>
  <c r="BB536" i="4" s="1"/>
  <c r="BB537" i="4" a="1"/>
  <c r="BB537" i="4" s="1"/>
  <c r="BB538" i="4" a="1"/>
  <c r="BB538" i="4" s="1"/>
  <c r="BB539" i="4" a="1"/>
  <c r="BB539" i="4" s="1"/>
  <c r="BB540" i="4" a="1"/>
  <c r="BB540" i="4" s="1"/>
  <c r="BB541" i="4" a="1"/>
  <c r="BB541" i="4" s="1"/>
  <c r="BB542" i="4" a="1"/>
  <c r="BB542" i="4" s="1"/>
  <c r="BB543" i="4" a="1"/>
  <c r="BB543" i="4" s="1"/>
  <c r="BB544" i="4" a="1"/>
  <c r="BB544" i="4" s="1"/>
  <c r="BB545" i="4" a="1"/>
  <c r="BB545" i="4" s="1"/>
  <c r="BB546" i="4" a="1"/>
  <c r="BB546" i="4" s="1"/>
  <c r="BB547" i="4" a="1"/>
  <c r="BB547" i="4" s="1"/>
  <c r="BB548" i="4" a="1"/>
  <c r="BB548" i="4" s="1"/>
  <c r="BB549" i="4" a="1"/>
  <c r="BB549" i="4" s="1"/>
  <c r="BB550" i="4" a="1"/>
  <c r="BB550" i="4" s="1"/>
  <c r="BB551" i="4" a="1"/>
  <c r="BB551" i="4" s="1"/>
  <c r="BB552" i="4" a="1"/>
  <c r="BB552" i="4" s="1"/>
  <c r="BB553" i="4" a="1"/>
  <c r="BB553" i="4" s="1"/>
  <c r="BB554" i="4" a="1"/>
  <c r="BB554" i="4" s="1"/>
  <c r="BB555" i="4" a="1"/>
  <c r="BB555" i="4" s="1"/>
  <c r="BB556" i="4" a="1"/>
  <c r="BB556" i="4" s="1"/>
  <c r="BB557" i="4" a="1"/>
  <c r="BB557" i="4" s="1"/>
  <c r="BB558" i="4" a="1"/>
  <c r="BB558" i="4" s="1"/>
  <c r="BB559" i="4" a="1"/>
  <c r="BB559" i="4" s="1"/>
  <c r="BB560" i="4" a="1"/>
  <c r="BB560" i="4" s="1"/>
  <c r="BB561" i="4" a="1"/>
  <c r="BB561" i="4" s="1"/>
  <c r="BB562" i="4" a="1"/>
  <c r="BB562" i="4" s="1"/>
  <c r="BB563" i="4" a="1"/>
  <c r="BB563" i="4" s="1"/>
  <c r="BB564" i="4" a="1"/>
  <c r="BB564" i="4" s="1"/>
  <c r="BB565" i="4" a="1"/>
  <c r="BB565" i="4" s="1"/>
  <c r="BB566" i="4" a="1"/>
  <c r="BB566" i="4" s="1"/>
  <c r="BB567" i="4" a="1"/>
  <c r="BB567" i="4" s="1"/>
  <c r="BB568" i="4" a="1"/>
  <c r="BB568" i="4" s="1"/>
  <c r="BB569" i="4" a="1"/>
  <c r="BB569" i="4" s="1"/>
  <c r="BB570" i="4" a="1"/>
  <c r="BB570" i="4" s="1"/>
  <c r="BB571" i="4" a="1"/>
  <c r="BB571" i="4" s="1"/>
  <c r="BB572" i="4" a="1"/>
  <c r="BB572" i="4" s="1"/>
  <c r="BB573" i="4" a="1"/>
  <c r="BB573" i="4" s="1"/>
  <c r="BB574" i="4" a="1"/>
  <c r="BB574" i="4" s="1"/>
  <c r="BB575" i="4" a="1"/>
  <c r="BB575" i="4" s="1"/>
  <c r="BB576" i="4" a="1"/>
  <c r="BB576" i="4" s="1"/>
  <c r="BB577" i="4" a="1"/>
  <c r="BB577" i="4" s="1"/>
  <c r="BB578" i="4" a="1"/>
  <c r="BB578" i="4" s="1"/>
  <c r="BB579" i="4" a="1"/>
  <c r="BB579" i="4" s="1"/>
  <c r="BB580" i="4" a="1"/>
  <c r="BB580" i="4" s="1"/>
  <c r="BB581" i="4" a="1"/>
  <c r="BB581" i="4" s="1"/>
  <c r="BB582" i="4" a="1"/>
  <c r="BB582" i="4" s="1"/>
  <c r="BB583" i="4" a="1"/>
  <c r="BB583" i="4" s="1"/>
  <c r="BB584" i="4" a="1"/>
  <c r="BB584" i="4" s="1"/>
  <c r="BB585" i="4" a="1"/>
  <c r="BB585" i="4" s="1"/>
  <c r="BB586" i="4" a="1"/>
  <c r="BB586" i="4" s="1"/>
  <c r="BB587" i="4" a="1"/>
  <c r="BB587" i="4" s="1"/>
  <c r="BB588" i="4" a="1"/>
  <c r="BB588" i="4" s="1"/>
  <c r="BB589" i="4" a="1"/>
  <c r="BB589" i="4" s="1"/>
  <c r="BB590" i="4" a="1"/>
  <c r="BB590" i="4" s="1"/>
  <c r="BB591" i="4" a="1"/>
  <c r="BB591" i="4" s="1"/>
  <c r="BB592" i="4" a="1"/>
  <c r="BB592" i="4" s="1"/>
  <c r="BB593" i="4" a="1"/>
  <c r="BB593" i="4" s="1"/>
  <c r="BB594" i="4" a="1"/>
  <c r="BB594" i="4" s="1"/>
  <c r="BB595" i="4" a="1"/>
  <c r="BB595" i="4" s="1"/>
  <c r="BB596" i="4" a="1"/>
  <c r="BB596" i="4" s="1"/>
  <c r="BB597" i="4" a="1"/>
  <c r="BB597" i="4" s="1"/>
  <c r="BB598" i="4" a="1"/>
  <c r="BB598" i="4" s="1"/>
  <c r="BB599" i="4" a="1"/>
  <c r="BB599" i="4" s="1"/>
  <c r="BB600" i="4" a="1"/>
  <c r="BB600" i="4" s="1"/>
  <c r="BB601" i="4" a="1"/>
  <c r="BB601" i="4" s="1"/>
  <c r="BB602" i="4" a="1"/>
  <c r="BB602" i="4" s="1"/>
  <c r="BB603" i="4" a="1"/>
  <c r="BB603" i="4" s="1"/>
  <c r="BB604" i="4" a="1"/>
  <c r="BB604" i="4" s="1"/>
  <c r="BB605" i="4" a="1"/>
  <c r="BB605" i="4" s="1"/>
  <c r="BB606" i="4" a="1"/>
  <c r="BB606" i="4" s="1"/>
  <c r="BB607" i="4" a="1"/>
  <c r="BB607" i="4" s="1"/>
  <c r="BB608" i="4" a="1"/>
  <c r="BB608" i="4" s="1"/>
  <c r="BB609" i="4" a="1"/>
  <c r="BB609" i="4" s="1"/>
  <c r="BB610" i="4" a="1"/>
  <c r="BB610" i="4" s="1"/>
  <c r="BB611" i="4" a="1"/>
  <c r="BB611" i="4" s="1"/>
  <c r="BB612" i="4" a="1"/>
  <c r="BB612" i="4" s="1"/>
  <c r="BB613" i="4" a="1"/>
  <c r="BB613" i="4" s="1"/>
  <c r="BB614" i="4" a="1"/>
  <c r="BB614" i="4" s="1"/>
  <c r="BB615" i="4" a="1"/>
  <c r="BB615" i="4" s="1"/>
  <c r="BB616" i="4" a="1"/>
  <c r="BB616" i="4" s="1"/>
  <c r="BB617" i="4" a="1"/>
  <c r="BB617" i="4" s="1"/>
  <c r="BB618" i="4" a="1"/>
  <c r="BB618" i="4" s="1"/>
  <c r="BB619" i="4" a="1"/>
  <c r="BB619" i="4" s="1"/>
  <c r="BB620" i="4" a="1"/>
  <c r="BB620" i="4" s="1"/>
  <c r="BB621" i="4" a="1"/>
  <c r="BB621" i="4" s="1"/>
  <c r="BB622" i="4" a="1"/>
  <c r="BB622" i="4" s="1"/>
  <c r="BB623" i="4" a="1"/>
  <c r="BB623" i="4" s="1"/>
  <c r="BB624" i="4" a="1"/>
  <c r="BB624" i="4" s="1"/>
  <c r="BB625" i="4" a="1"/>
  <c r="BB625" i="4" s="1"/>
  <c r="BB626" i="4" a="1"/>
  <c r="BB626" i="4" s="1"/>
  <c r="BB627" i="4" a="1"/>
  <c r="BB627" i="4" s="1"/>
  <c r="BB628" i="4" a="1"/>
  <c r="BB628" i="4" s="1"/>
  <c r="BB629" i="4" a="1"/>
  <c r="BB629" i="4" s="1"/>
  <c r="BB630" i="4" a="1"/>
  <c r="BB630" i="4" s="1"/>
  <c r="BB631" i="4" a="1"/>
  <c r="BB631" i="4" s="1"/>
  <c r="BB632" i="4" a="1"/>
  <c r="BB632" i="4" s="1"/>
  <c r="BB633" i="4" a="1"/>
  <c r="BB633" i="4" s="1"/>
  <c r="BB634" i="4" a="1"/>
  <c r="BB634" i="4" s="1"/>
  <c r="BB635" i="4" a="1"/>
  <c r="BB635" i="4" s="1"/>
  <c r="BB636" i="4" a="1"/>
  <c r="BB636" i="4" s="1"/>
  <c r="BB637" i="4" a="1"/>
  <c r="BB637" i="4" s="1"/>
  <c r="BB638" i="4" a="1"/>
  <c r="BB638" i="4" s="1"/>
  <c r="BB639" i="4" a="1"/>
  <c r="BB639" i="4" s="1"/>
  <c r="BB640" i="4" a="1"/>
  <c r="BB640" i="4" s="1"/>
  <c r="BB641" i="4" a="1"/>
  <c r="BB641" i="4" s="1"/>
  <c r="BB642" i="4" a="1"/>
  <c r="BB642" i="4" s="1"/>
  <c r="BB643" i="4" a="1"/>
  <c r="BB643" i="4" s="1"/>
  <c r="BB644" i="4" a="1"/>
  <c r="BB644" i="4" s="1"/>
  <c r="BB645" i="4" a="1"/>
  <c r="BB645" i="4" s="1"/>
  <c r="BB646" i="4" a="1"/>
  <c r="BB646" i="4" s="1"/>
  <c r="BB647" i="4" a="1"/>
  <c r="BB647" i="4" s="1"/>
  <c r="BB648" i="4" a="1"/>
  <c r="BB648" i="4" s="1"/>
  <c r="BB649" i="4" a="1"/>
  <c r="BB649" i="4" s="1"/>
  <c r="BB650" i="4" a="1"/>
  <c r="BB650" i="4" s="1"/>
  <c r="BB651" i="4" a="1"/>
  <c r="BB651" i="4" s="1"/>
  <c r="BB652" i="4" a="1"/>
  <c r="BB652" i="4" s="1"/>
  <c r="BB653" i="4" a="1"/>
  <c r="BB653" i="4" s="1"/>
  <c r="BB654" i="4" a="1"/>
  <c r="BB654" i="4" s="1"/>
  <c r="BB655" i="4" a="1"/>
  <c r="BB655" i="4" s="1"/>
  <c r="BB656" i="4" a="1"/>
  <c r="BB656" i="4" s="1"/>
  <c r="BB657" i="4" a="1"/>
  <c r="BB657" i="4" s="1"/>
  <c r="BB658" i="4" a="1"/>
  <c r="BB658" i="4" s="1"/>
  <c r="BB659" i="4" a="1"/>
  <c r="BB659" i="4" s="1"/>
  <c r="BB660" i="4" a="1"/>
  <c r="BB660" i="4" s="1"/>
  <c r="BB661" i="4" a="1"/>
  <c r="BB661" i="4" s="1"/>
  <c r="BB662" i="4" a="1"/>
  <c r="BB662" i="4" s="1"/>
  <c r="BB663" i="4" a="1"/>
  <c r="BB663" i="4" s="1"/>
  <c r="BB664" i="4" a="1"/>
  <c r="BB664" i="4" s="1"/>
  <c r="BB665" i="4" a="1"/>
  <c r="BB665" i="4" s="1"/>
  <c r="BB666" i="4" a="1"/>
  <c r="BB666" i="4" s="1"/>
  <c r="BB667" i="4" a="1"/>
  <c r="BB667" i="4" s="1"/>
  <c r="BB668" i="4" a="1"/>
  <c r="BB668" i="4" s="1"/>
  <c r="BB669" i="4" a="1"/>
  <c r="BB669" i="4" s="1"/>
  <c r="BB670" i="4" a="1"/>
  <c r="BB670" i="4" s="1"/>
  <c r="BB671" i="4" a="1"/>
  <c r="BB671" i="4" s="1"/>
  <c r="BB672" i="4" a="1"/>
  <c r="BB672" i="4" s="1"/>
  <c r="BB673" i="4" a="1"/>
  <c r="BB673" i="4" s="1"/>
  <c r="BB674" i="4" a="1"/>
  <c r="BB674" i="4" s="1"/>
  <c r="BB675" i="4" a="1"/>
  <c r="BB675" i="4" s="1"/>
  <c r="BB676" i="4" a="1"/>
  <c r="BB676" i="4" s="1"/>
  <c r="BB677" i="4" a="1"/>
  <c r="BB677" i="4" s="1"/>
  <c r="BB678" i="4" a="1"/>
  <c r="BB678" i="4" s="1"/>
  <c r="BB679" i="4" a="1"/>
  <c r="BB679" i="4" s="1"/>
  <c r="BB680" i="4" a="1"/>
  <c r="BB680" i="4" s="1"/>
  <c r="BB681" i="4" a="1"/>
  <c r="BB681" i="4" s="1"/>
  <c r="BB682" i="4" a="1"/>
  <c r="BB682" i="4" s="1"/>
  <c r="BB683" i="4" a="1"/>
  <c r="BB683" i="4" s="1"/>
  <c r="BB684" i="4" a="1"/>
  <c r="BB684" i="4" s="1"/>
  <c r="BB685" i="4" a="1"/>
  <c r="BB685" i="4" s="1"/>
  <c r="BB686" i="4" a="1"/>
  <c r="BB686" i="4" s="1"/>
  <c r="BB687" i="4" a="1"/>
  <c r="BB687" i="4" s="1"/>
  <c r="BB688" i="4" a="1"/>
  <c r="BB688" i="4" s="1"/>
  <c r="BB689" i="4" a="1"/>
  <c r="BB689" i="4" s="1"/>
  <c r="BB690" i="4" a="1"/>
  <c r="BB690" i="4" s="1"/>
  <c r="BB691" i="4" a="1"/>
  <c r="BB691" i="4" s="1"/>
  <c r="BB692" i="4" a="1"/>
  <c r="BB692" i="4" s="1"/>
  <c r="BB693" i="4" a="1"/>
  <c r="BB693" i="4" s="1"/>
  <c r="BB694" i="4" a="1"/>
  <c r="BB694" i="4" s="1"/>
  <c r="BB695" i="4" a="1"/>
  <c r="BB695" i="4" s="1"/>
  <c r="BB696" i="4" a="1"/>
  <c r="BB696" i="4" s="1"/>
  <c r="BB697" i="4" a="1"/>
  <c r="BB697" i="4" s="1"/>
  <c r="BB698" i="4" a="1"/>
  <c r="BB698" i="4" s="1"/>
  <c r="BB699" i="4" a="1"/>
  <c r="BB699" i="4" s="1"/>
  <c r="BB700" i="4" a="1"/>
  <c r="BB700" i="4" s="1"/>
  <c r="BB701" i="4" a="1"/>
  <c r="BB701" i="4" s="1"/>
  <c r="BB702" i="4" a="1"/>
  <c r="BB702" i="4" s="1"/>
  <c r="BB703" i="4" a="1"/>
  <c r="BB703" i="4" s="1"/>
  <c r="BB704" i="4" a="1"/>
  <c r="BB704" i="4" s="1"/>
  <c r="BB705" i="4" a="1"/>
  <c r="BB705" i="4" s="1"/>
  <c r="BB706" i="4" a="1"/>
  <c r="BB706" i="4" s="1"/>
  <c r="BB707" i="4" a="1"/>
  <c r="BB707" i="4" s="1"/>
  <c r="BB708" i="4" a="1"/>
  <c r="BB708" i="4" s="1"/>
  <c r="BB709" i="4" a="1"/>
  <c r="BB709" i="4" s="1"/>
  <c r="BB710" i="4" a="1"/>
  <c r="BB710" i="4" s="1"/>
  <c r="BB711" i="4" a="1"/>
  <c r="BB711" i="4" s="1"/>
  <c r="BB712" i="4" a="1"/>
  <c r="BB712" i="4" s="1"/>
  <c r="BB713" i="4" a="1"/>
  <c r="BB713" i="4" s="1"/>
  <c r="BB714" i="4" a="1"/>
  <c r="BB714" i="4" s="1"/>
  <c r="BB715" i="4" a="1"/>
  <c r="BB715" i="4" s="1"/>
  <c r="BB716" i="4" a="1"/>
  <c r="BB716" i="4" s="1"/>
  <c r="BB717" i="4" a="1"/>
  <c r="BB717" i="4" s="1"/>
  <c r="BB718" i="4" a="1"/>
  <c r="BB718" i="4" s="1"/>
  <c r="BB719" i="4" a="1"/>
  <c r="BB719" i="4" s="1"/>
  <c r="BB720" i="4" a="1"/>
  <c r="BB720" i="4" s="1"/>
  <c r="BB721" i="4" a="1"/>
  <c r="BB721" i="4" s="1"/>
  <c r="BB722" i="4" a="1"/>
  <c r="BB722" i="4" s="1"/>
  <c r="BB723" i="4" a="1"/>
  <c r="BB723" i="4" s="1"/>
  <c r="BB724" i="4" a="1"/>
  <c r="BB724" i="4" s="1"/>
  <c r="BB725" i="4" a="1"/>
  <c r="BB725" i="4" s="1"/>
  <c r="BB726" i="4" a="1"/>
  <c r="BB726" i="4" s="1"/>
  <c r="BB727" i="4" a="1"/>
  <c r="BB727" i="4" s="1"/>
  <c r="BB728" i="4" a="1"/>
  <c r="BB728" i="4" s="1"/>
  <c r="BB729" i="4" a="1"/>
  <c r="BB729" i="4" s="1"/>
  <c r="BB730" i="4" a="1"/>
  <c r="BB730" i="4" s="1"/>
  <c r="BB731" i="4" a="1"/>
  <c r="BB731" i="4" s="1"/>
  <c r="BB732" i="4" a="1"/>
  <c r="BB732" i="4" s="1"/>
  <c r="BB733" i="4" a="1"/>
  <c r="BB733" i="4" s="1"/>
  <c r="BB734" i="4" a="1"/>
  <c r="BB734" i="4" s="1"/>
  <c r="BB735" i="4" a="1"/>
  <c r="BB735" i="4" s="1"/>
  <c r="BB736" i="4" a="1"/>
  <c r="BB736" i="4" s="1"/>
  <c r="BB737" i="4" a="1"/>
  <c r="BB737" i="4" s="1"/>
  <c r="BB738" i="4" a="1"/>
  <c r="BB738" i="4" s="1"/>
  <c r="BB739" i="4" a="1"/>
  <c r="BB739" i="4" s="1"/>
  <c r="BB740" i="4" a="1"/>
  <c r="BB740" i="4" s="1"/>
  <c r="BB741" i="4" a="1"/>
  <c r="BB741" i="4" s="1"/>
  <c r="BB742" i="4" a="1"/>
  <c r="BB742" i="4" s="1"/>
  <c r="BB743" i="4" a="1"/>
  <c r="BB743" i="4" s="1"/>
  <c r="BB744" i="4" a="1"/>
  <c r="BB744" i="4" s="1"/>
  <c r="BB745" i="4" a="1"/>
  <c r="BB745" i="4" s="1"/>
  <c r="BB746" i="4" a="1"/>
  <c r="BB746" i="4" s="1"/>
  <c r="BB747" i="4" a="1"/>
  <c r="BB747" i="4" s="1"/>
  <c r="BB748" i="4" a="1"/>
  <c r="BB748" i="4" s="1"/>
  <c r="BB749" i="4" a="1"/>
  <c r="BB749" i="4" s="1"/>
  <c r="BB750" i="4" a="1"/>
  <c r="BB750" i="4" s="1"/>
  <c r="BB751" i="4" a="1"/>
  <c r="BB751" i="4" s="1"/>
  <c r="BB752" i="4" a="1"/>
  <c r="BB752" i="4" s="1"/>
  <c r="BB753" i="4" a="1"/>
  <c r="BB753" i="4" s="1"/>
  <c r="BB754" i="4" a="1"/>
  <c r="BB754" i="4" s="1"/>
  <c r="BB755" i="4" a="1"/>
  <c r="BB755" i="4" s="1"/>
  <c r="BB756" i="4" a="1"/>
  <c r="BB756" i="4" s="1"/>
  <c r="BB757" i="4" a="1"/>
  <c r="BB757" i="4" s="1"/>
  <c r="BB758" i="4" a="1"/>
  <c r="BB758" i="4" s="1"/>
  <c r="BB759" i="4" a="1"/>
  <c r="BB759" i="4" s="1"/>
  <c r="BB760" i="4" a="1"/>
  <c r="BB760" i="4" s="1"/>
  <c r="BB761" i="4" a="1"/>
  <c r="BB761" i="4" s="1"/>
  <c r="BB762" i="4" a="1"/>
  <c r="BB762" i="4" s="1"/>
  <c r="BB763" i="4" a="1"/>
  <c r="BB763" i="4" s="1"/>
  <c r="BB764" i="4" a="1"/>
  <c r="BB764" i="4" s="1"/>
  <c r="BB765" i="4" a="1"/>
  <c r="BB765" i="4" s="1"/>
  <c r="BB766" i="4" a="1"/>
  <c r="BB766" i="4" s="1"/>
  <c r="BB767" i="4" a="1"/>
  <c r="BB767" i="4" s="1"/>
  <c r="BB768" i="4" a="1"/>
  <c r="BB768" i="4" s="1"/>
  <c r="BB769" i="4" a="1"/>
  <c r="BB769" i="4" s="1"/>
  <c r="BB770" i="4" a="1"/>
  <c r="BB770" i="4" s="1"/>
  <c r="BB771" i="4" a="1"/>
  <c r="BB771" i="4" s="1"/>
  <c r="BB772" i="4" a="1"/>
  <c r="BB772" i="4" s="1"/>
  <c r="BB773" i="4" a="1"/>
  <c r="BB773" i="4" s="1"/>
  <c r="BB774" i="4" a="1"/>
  <c r="BB774" i="4" s="1"/>
  <c r="BB775" i="4" a="1"/>
  <c r="BB775" i="4" s="1"/>
  <c r="BB776" i="4" a="1"/>
  <c r="BB776" i="4" s="1"/>
  <c r="BB777" i="4" a="1"/>
  <c r="BB777" i="4" s="1"/>
  <c r="BB778" i="4" a="1"/>
  <c r="BB778" i="4" s="1"/>
  <c r="BB779" i="4" a="1"/>
  <c r="BB779" i="4" s="1"/>
  <c r="BB781" i="4" a="1"/>
  <c r="BB781" i="4" s="1"/>
  <c r="BB782" i="4" a="1"/>
  <c r="BB782" i="4" s="1"/>
  <c r="BB783" i="4" a="1"/>
  <c r="BB783" i="4" s="1"/>
  <c r="BB784" i="4" a="1"/>
  <c r="BB784" i="4" s="1"/>
  <c r="BB785" i="4" a="1"/>
  <c r="BB785" i="4" s="1"/>
  <c r="BB780" i="4" a="1"/>
  <c r="BB780" i="4" s="1"/>
  <c r="BA9" i="4"/>
  <c r="BA19" i="4"/>
  <c r="BA22" i="4"/>
  <c r="BA23" i="4"/>
  <c r="BA24" i="4"/>
  <c r="BA25" i="4"/>
  <c r="BA26" i="4"/>
  <c r="BA27" i="4"/>
  <c r="BA28" i="4"/>
  <c r="BA29" i="4"/>
  <c r="BA30" i="4"/>
  <c r="BA31" i="4"/>
  <c r="BA32" i="4"/>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A125" i="4"/>
  <c r="BA126" i="4"/>
  <c r="BA127" i="4"/>
  <c r="BA128" i="4"/>
  <c r="BA129" i="4"/>
  <c r="BA130" i="4"/>
  <c r="BA131" i="4"/>
  <c r="BA132" i="4"/>
  <c r="BA133" i="4"/>
  <c r="BA134" i="4"/>
  <c r="BA135" i="4"/>
  <c r="BA136" i="4"/>
  <c r="BA137" i="4"/>
  <c r="BA138" i="4"/>
  <c r="BA139" i="4"/>
  <c r="BA140" i="4"/>
  <c r="BA141" i="4"/>
  <c r="BA142" i="4"/>
  <c r="BA143" i="4"/>
  <c r="BA144" i="4"/>
  <c r="BA145" i="4"/>
  <c r="BA146" i="4"/>
  <c r="BA147" i="4"/>
  <c r="BA148" i="4"/>
  <c r="BA149" i="4"/>
  <c r="BA150" i="4"/>
  <c r="BA151" i="4"/>
  <c r="BA152" i="4"/>
  <c r="BA153" i="4"/>
  <c r="BA154" i="4"/>
  <c r="BA155" i="4"/>
  <c r="BA156" i="4"/>
  <c r="BA157" i="4"/>
  <c r="BA158" i="4"/>
  <c r="BA159" i="4"/>
  <c r="BA160" i="4"/>
  <c r="BA161" i="4"/>
  <c r="BA162" i="4"/>
  <c r="BA163" i="4"/>
  <c r="BA164" i="4"/>
  <c r="BA165" i="4"/>
  <c r="BA166" i="4"/>
  <c r="BA167" i="4"/>
  <c r="BA168" i="4"/>
  <c r="BA169" i="4"/>
  <c r="BA170" i="4"/>
  <c r="BA171" i="4"/>
  <c r="BA172" i="4"/>
  <c r="BA173" i="4"/>
  <c r="BA174" i="4"/>
  <c r="BA175" i="4"/>
  <c r="BA176" i="4"/>
  <c r="BA177" i="4"/>
  <c r="BA178" i="4"/>
  <c r="BA179" i="4"/>
  <c r="BA180" i="4"/>
  <c r="BA181" i="4"/>
  <c r="BA182" i="4"/>
  <c r="BA183" i="4"/>
  <c r="BA184" i="4"/>
  <c r="BA185" i="4"/>
  <c r="BA186" i="4"/>
  <c r="BA187" i="4"/>
  <c r="BA188" i="4"/>
  <c r="BA189" i="4"/>
  <c r="BA190" i="4"/>
  <c r="BA191" i="4"/>
  <c r="BA192" i="4"/>
  <c r="BA193" i="4"/>
  <c r="BA194" i="4"/>
  <c r="BA195" i="4"/>
  <c r="BA196" i="4"/>
  <c r="BA197" i="4"/>
  <c r="BA198" i="4"/>
  <c r="BA199" i="4"/>
  <c r="BA200" i="4"/>
  <c r="BA201" i="4"/>
  <c r="BA202" i="4"/>
  <c r="BA203" i="4"/>
  <c r="BA204" i="4"/>
  <c r="BA205" i="4"/>
  <c r="BA206" i="4"/>
  <c r="BA207" i="4"/>
  <c r="BA208" i="4"/>
  <c r="BA209" i="4"/>
  <c r="BA210" i="4"/>
  <c r="BA211" i="4"/>
  <c r="BA212" i="4"/>
  <c r="BA213" i="4"/>
  <c r="BA214" i="4"/>
  <c r="BA215" i="4"/>
  <c r="BA216" i="4"/>
  <c r="BA217" i="4"/>
  <c r="BA218" i="4"/>
  <c r="BA219" i="4"/>
  <c r="BA220" i="4"/>
  <c r="BA221" i="4"/>
  <c r="BA222" i="4"/>
  <c r="BA223" i="4"/>
  <c r="BA224" i="4"/>
  <c r="BA225" i="4"/>
  <c r="BA226" i="4"/>
  <c r="BA227" i="4"/>
  <c r="BA228" i="4"/>
  <c r="BA229" i="4"/>
  <c r="BA230" i="4"/>
  <c r="BA231" i="4"/>
  <c r="BA232" i="4"/>
  <c r="BA233" i="4"/>
  <c r="BA234" i="4"/>
  <c r="BA235" i="4"/>
  <c r="BA236" i="4"/>
  <c r="BA237" i="4"/>
  <c r="BA238" i="4"/>
  <c r="BA239" i="4"/>
  <c r="BA240" i="4"/>
  <c r="BA241" i="4"/>
  <c r="BA242" i="4"/>
  <c r="BA243" i="4"/>
  <c r="BA244" i="4"/>
  <c r="BA245" i="4"/>
  <c r="BA246" i="4"/>
  <c r="BA247" i="4"/>
  <c r="BA248" i="4"/>
  <c r="BA249" i="4"/>
  <c r="BA250" i="4"/>
  <c r="BA251" i="4"/>
  <c r="BA252" i="4"/>
  <c r="BA253" i="4"/>
  <c r="BA254" i="4"/>
  <c r="BA255" i="4"/>
  <c r="BA256" i="4"/>
  <c r="BA257" i="4"/>
  <c r="BA258" i="4"/>
  <c r="BA259" i="4"/>
  <c r="BA260" i="4"/>
  <c r="BA261" i="4"/>
  <c r="BA262" i="4"/>
  <c r="BA263" i="4"/>
  <c r="BA264" i="4"/>
  <c r="BA265" i="4"/>
  <c r="BA266" i="4"/>
  <c r="BA267" i="4"/>
  <c r="BA268" i="4"/>
  <c r="BA269" i="4"/>
  <c r="BA270" i="4"/>
  <c r="BA271" i="4"/>
  <c r="BA272" i="4"/>
  <c r="BA273" i="4"/>
  <c r="BA274" i="4"/>
  <c r="BA275" i="4"/>
  <c r="BA276" i="4"/>
  <c r="BA277" i="4"/>
  <c r="BA278" i="4"/>
  <c r="BA279" i="4"/>
  <c r="BA280" i="4"/>
  <c r="BA281" i="4"/>
  <c r="BA282" i="4"/>
  <c r="BA283" i="4"/>
  <c r="BA284" i="4"/>
  <c r="BA285" i="4"/>
  <c r="BA286" i="4"/>
  <c r="BA287" i="4"/>
  <c r="BA288" i="4"/>
  <c r="BA289" i="4"/>
  <c r="BA290" i="4"/>
  <c r="BA291" i="4"/>
  <c r="BA292" i="4"/>
  <c r="BA293" i="4"/>
  <c r="BA294" i="4"/>
  <c r="BA295" i="4"/>
  <c r="BA296" i="4"/>
  <c r="BA297" i="4"/>
  <c r="BA298" i="4"/>
  <c r="BA299" i="4"/>
  <c r="BA300"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325" i="4"/>
  <c r="BA326" i="4"/>
  <c r="BA327" i="4"/>
  <c r="BA328" i="4"/>
  <c r="BA329" i="4"/>
  <c r="BA330" i="4"/>
  <c r="BA331" i="4"/>
  <c r="BA332" i="4"/>
  <c r="BA333" i="4"/>
  <c r="BA334" i="4"/>
  <c r="BA335" i="4"/>
  <c r="BA336" i="4"/>
  <c r="BA337" i="4"/>
  <c r="BA338" i="4"/>
  <c r="BA339" i="4"/>
  <c r="BA340" i="4"/>
  <c r="BA341" i="4"/>
  <c r="BA342" i="4"/>
  <c r="BA343" i="4"/>
  <c r="BA344" i="4"/>
  <c r="BA345" i="4"/>
  <c r="BA346" i="4"/>
  <c r="BA347" i="4"/>
  <c r="BA348" i="4"/>
  <c r="BA349" i="4"/>
  <c r="BA350" i="4"/>
  <c r="BA351" i="4"/>
  <c r="BA352" i="4"/>
  <c r="BA353" i="4"/>
  <c r="BA354" i="4"/>
  <c r="BA355" i="4"/>
  <c r="BA356" i="4"/>
  <c r="BA357" i="4"/>
  <c r="BA358" i="4"/>
  <c r="BA359" i="4"/>
  <c r="BA360" i="4"/>
  <c r="BA361" i="4"/>
  <c r="BA362" i="4"/>
  <c r="BA363" i="4"/>
  <c r="BA364" i="4"/>
  <c r="BA365" i="4"/>
  <c r="BA366" i="4"/>
  <c r="BA367" i="4"/>
  <c r="BA368" i="4"/>
  <c r="BA369" i="4"/>
  <c r="BA370" i="4"/>
  <c r="BA371" i="4"/>
  <c r="BA372" i="4"/>
  <c r="BA373" i="4"/>
  <c r="BA374" i="4"/>
  <c r="BA375" i="4"/>
  <c r="BA376" i="4"/>
  <c r="BA377" i="4"/>
  <c r="BA378" i="4"/>
  <c r="BA379" i="4"/>
  <c r="BA380" i="4"/>
  <c r="BA381" i="4"/>
  <c r="BA382" i="4"/>
  <c r="BA383" i="4"/>
  <c r="BA384" i="4"/>
  <c r="BA385" i="4"/>
  <c r="BA386" i="4"/>
  <c r="BA387" i="4"/>
  <c r="BA388" i="4"/>
  <c r="BA389" i="4"/>
  <c r="BA390" i="4"/>
  <c r="BA391" i="4"/>
  <c r="BA392" i="4"/>
  <c r="BA393" i="4"/>
  <c r="BA394" i="4"/>
  <c r="BA395" i="4"/>
  <c r="BA396" i="4"/>
  <c r="BA397" i="4"/>
  <c r="BA398" i="4"/>
  <c r="BA399" i="4"/>
  <c r="BA400" i="4"/>
  <c r="BA401" i="4"/>
  <c r="BA402" i="4"/>
  <c r="BA403" i="4"/>
  <c r="BA404" i="4"/>
  <c r="BA405" i="4"/>
  <c r="BA406" i="4"/>
  <c r="BA407" i="4"/>
  <c r="BA408" i="4"/>
  <c r="BA409" i="4"/>
  <c r="BA410" i="4"/>
  <c r="BA411" i="4"/>
  <c r="BA412" i="4"/>
  <c r="BA413" i="4"/>
  <c r="BA414" i="4"/>
  <c r="BA415" i="4"/>
  <c r="BA416" i="4"/>
  <c r="BA417" i="4"/>
  <c r="BA418" i="4"/>
  <c r="BA419" i="4"/>
  <c r="BA420" i="4"/>
  <c r="BA421" i="4"/>
  <c r="BA422" i="4"/>
  <c r="BA423" i="4"/>
  <c r="BA424" i="4"/>
  <c r="BA425" i="4"/>
  <c r="BA426" i="4"/>
  <c r="BA427" i="4"/>
  <c r="BA428" i="4"/>
  <c r="BA429" i="4"/>
  <c r="BA430" i="4"/>
  <c r="BA431" i="4"/>
  <c r="BA432" i="4"/>
  <c r="BA433" i="4"/>
  <c r="BA434" i="4"/>
  <c r="BA435" i="4"/>
  <c r="BA436" i="4"/>
  <c r="BA437" i="4"/>
  <c r="BA438" i="4"/>
  <c r="BA439" i="4"/>
  <c r="BA440" i="4"/>
  <c r="BA441" i="4"/>
  <c r="BA442" i="4"/>
  <c r="BA443" i="4"/>
  <c r="BA444" i="4"/>
  <c r="BA445" i="4"/>
  <c r="BA446" i="4"/>
  <c r="BA447" i="4"/>
  <c r="BA448" i="4"/>
  <c r="BA449" i="4"/>
  <c r="BA450" i="4"/>
  <c r="BA451" i="4"/>
  <c r="BA452" i="4"/>
  <c r="BA453" i="4"/>
  <c r="BA454" i="4"/>
  <c r="BA455" i="4"/>
  <c r="BA456" i="4"/>
  <c r="BA457" i="4"/>
  <c r="BA458" i="4"/>
  <c r="BA459" i="4"/>
  <c r="BA460" i="4"/>
  <c r="BA461" i="4"/>
  <c r="BA462" i="4"/>
  <c r="BA463" i="4"/>
  <c r="BA464" i="4"/>
  <c r="BA465" i="4"/>
  <c r="BA466" i="4"/>
  <c r="BA467" i="4"/>
  <c r="BA468" i="4"/>
  <c r="BA469" i="4"/>
  <c r="BA470" i="4"/>
  <c r="BA471" i="4"/>
  <c r="BA472" i="4"/>
  <c r="BA473" i="4"/>
  <c r="BA474" i="4"/>
  <c r="BA475" i="4"/>
  <c r="BA476" i="4"/>
  <c r="BA477" i="4"/>
  <c r="BA478" i="4"/>
  <c r="BA479" i="4"/>
  <c r="BA480" i="4"/>
  <c r="BA481" i="4"/>
  <c r="BA482" i="4"/>
  <c r="BA483" i="4"/>
  <c r="BA484" i="4"/>
  <c r="BA485" i="4"/>
  <c r="BA486" i="4"/>
  <c r="BA487" i="4"/>
  <c r="BA488" i="4"/>
  <c r="BA489" i="4"/>
  <c r="BA490" i="4"/>
  <c r="BA491" i="4"/>
  <c r="BA492" i="4"/>
  <c r="BA493" i="4"/>
  <c r="BA494" i="4"/>
  <c r="BA495" i="4"/>
  <c r="BA496" i="4"/>
  <c r="BA497" i="4"/>
  <c r="BA498" i="4"/>
  <c r="BA499" i="4"/>
  <c r="BA500" i="4"/>
  <c r="BA501" i="4"/>
  <c r="BA502" i="4"/>
  <c r="BA503" i="4"/>
  <c r="BA504" i="4"/>
  <c r="BA505" i="4"/>
  <c r="BA506" i="4"/>
  <c r="BA507" i="4"/>
  <c r="BA508" i="4"/>
  <c r="BA509" i="4"/>
  <c r="BA510" i="4"/>
  <c r="BA511" i="4"/>
  <c r="BA512" i="4"/>
  <c r="BA513" i="4"/>
  <c r="BA514" i="4"/>
  <c r="BA515" i="4"/>
  <c r="BA516" i="4"/>
  <c r="BA517" i="4"/>
  <c r="BA518" i="4"/>
  <c r="BA519" i="4"/>
  <c r="BA520" i="4"/>
  <c r="BA521" i="4"/>
  <c r="BA522" i="4"/>
  <c r="BA523" i="4"/>
  <c r="BA524" i="4"/>
  <c r="BA525" i="4"/>
  <c r="BA526" i="4"/>
  <c r="BA527" i="4"/>
  <c r="BA528" i="4"/>
  <c r="BA529" i="4"/>
  <c r="BA530" i="4"/>
  <c r="BA531" i="4"/>
  <c r="BA532" i="4"/>
  <c r="BA533" i="4"/>
  <c r="BA534" i="4"/>
  <c r="BA535" i="4"/>
  <c r="BA536" i="4"/>
  <c r="BA537" i="4"/>
  <c r="BA538" i="4"/>
  <c r="BA539" i="4"/>
  <c r="BA540" i="4"/>
  <c r="BA541" i="4"/>
  <c r="BA542" i="4"/>
  <c r="BA543" i="4"/>
  <c r="BA544" i="4"/>
  <c r="BA545" i="4"/>
  <c r="BA546" i="4"/>
  <c r="BA547" i="4"/>
  <c r="BA548" i="4"/>
  <c r="BA549" i="4"/>
  <c r="BA550" i="4"/>
  <c r="BA551" i="4"/>
  <c r="BA552" i="4"/>
  <c r="BA553" i="4"/>
  <c r="BA554" i="4"/>
  <c r="BA555" i="4"/>
  <c r="BA556" i="4"/>
  <c r="BA557" i="4"/>
  <c r="BA558" i="4"/>
  <c r="BA559" i="4"/>
  <c r="BA560" i="4"/>
  <c r="BA561" i="4"/>
  <c r="BA562" i="4"/>
  <c r="BA563" i="4"/>
  <c r="BA564" i="4"/>
  <c r="BA565" i="4"/>
  <c r="BA566" i="4"/>
  <c r="BA567" i="4"/>
  <c r="BA568" i="4"/>
  <c r="BA569" i="4"/>
  <c r="BA570" i="4"/>
  <c r="BA571" i="4"/>
  <c r="BA572" i="4"/>
  <c r="BA573" i="4"/>
  <c r="BA574" i="4"/>
  <c r="BA575" i="4"/>
  <c r="BA576" i="4"/>
  <c r="BA577" i="4"/>
  <c r="BA578" i="4"/>
  <c r="BA579" i="4"/>
  <c r="BA580" i="4"/>
  <c r="BA581" i="4"/>
  <c r="BA582" i="4"/>
  <c r="BA583" i="4"/>
  <c r="BA584" i="4"/>
  <c r="BA585" i="4"/>
  <c r="BA586" i="4"/>
  <c r="BA587" i="4"/>
  <c r="BA588" i="4"/>
  <c r="BA589" i="4"/>
  <c r="BA590" i="4"/>
  <c r="BA591" i="4"/>
  <c r="BA592" i="4"/>
  <c r="BA593" i="4"/>
  <c r="BA594" i="4"/>
  <c r="BA595" i="4"/>
  <c r="BA596" i="4"/>
  <c r="BA597" i="4"/>
  <c r="BA598" i="4"/>
  <c r="BA599" i="4"/>
  <c r="BA600" i="4"/>
  <c r="BA601" i="4"/>
  <c r="BA602" i="4"/>
  <c r="BA603" i="4"/>
  <c r="BA604" i="4"/>
  <c r="BA605" i="4"/>
  <c r="BA606" i="4"/>
  <c r="BA607" i="4"/>
  <c r="BA608" i="4"/>
  <c r="BA609" i="4"/>
  <c r="BA610" i="4"/>
  <c r="BA611" i="4"/>
  <c r="BA612" i="4"/>
  <c r="BA613" i="4"/>
  <c r="BA614" i="4"/>
  <c r="BA615" i="4"/>
  <c r="BA616" i="4"/>
  <c r="BA617" i="4"/>
  <c r="BA618" i="4"/>
  <c r="BA619" i="4"/>
  <c r="BA620" i="4"/>
  <c r="BA621" i="4"/>
  <c r="BA622" i="4"/>
  <c r="BA623" i="4"/>
  <c r="BA624" i="4"/>
  <c r="BA625" i="4"/>
  <c r="BA626" i="4"/>
  <c r="BA627" i="4"/>
  <c r="BA628" i="4"/>
  <c r="BA629" i="4"/>
  <c r="BA630" i="4"/>
  <c r="BA631" i="4"/>
  <c r="BA632" i="4"/>
  <c r="BA633" i="4"/>
  <c r="BA634" i="4"/>
  <c r="BA635" i="4"/>
  <c r="BA636" i="4"/>
  <c r="BA637" i="4"/>
  <c r="BA638" i="4"/>
  <c r="BA639" i="4"/>
  <c r="BA640" i="4"/>
  <c r="BA641" i="4"/>
  <c r="BA642" i="4"/>
  <c r="BA643" i="4"/>
  <c r="BA644" i="4"/>
  <c r="BA645" i="4"/>
  <c r="BA646" i="4"/>
  <c r="BA647" i="4"/>
  <c r="BA648" i="4"/>
  <c r="BA649" i="4"/>
  <c r="BA650" i="4"/>
  <c r="BA651" i="4"/>
  <c r="BA652" i="4"/>
  <c r="BA653" i="4"/>
  <c r="BA654" i="4"/>
  <c r="BA655" i="4"/>
  <c r="BA656" i="4"/>
  <c r="BA657" i="4"/>
  <c r="BA658" i="4"/>
  <c r="BA659" i="4"/>
  <c r="BA660" i="4"/>
  <c r="BA661" i="4"/>
  <c r="BA662" i="4"/>
  <c r="BA663" i="4"/>
  <c r="BA664" i="4"/>
  <c r="BA665" i="4"/>
  <c r="BA666" i="4"/>
  <c r="BA667" i="4"/>
  <c r="BA668" i="4"/>
  <c r="BA669" i="4"/>
  <c r="BA670" i="4"/>
  <c r="BA671" i="4"/>
  <c r="BA672" i="4"/>
  <c r="BA673" i="4"/>
  <c r="BA674" i="4"/>
  <c r="BA675" i="4"/>
  <c r="BA676" i="4"/>
  <c r="BA677" i="4"/>
  <c r="BA678" i="4"/>
  <c r="BA679" i="4"/>
  <c r="BA680" i="4"/>
  <c r="BA681" i="4"/>
  <c r="BA682" i="4"/>
  <c r="BA683" i="4"/>
  <c r="BA684" i="4"/>
  <c r="BA685" i="4"/>
  <c r="BA686" i="4"/>
  <c r="BA687" i="4"/>
  <c r="BA688" i="4"/>
  <c r="BA689" i="4"/>
  <c r="BA690" i="4"/>
  <c r="BA691" i="4"/>
  <c r="BA692" i="4"/>
  <c r="BA693" i="4"/>
  <c r="BA694" i="4"/>
  <c r="BA695" i="4"/>
  <c r="BA696" i="4"/>
  <c r="BA697" i="4"/>
  <c r="BA698" i="4"/>
  <c r="BA699" i="4"/>
  <c r="BA700" i="4"/>
  <c r="BA701" i="4"/>
  <c r="BA702" i="4"/>
  <c r="BA703" i="4"/>
  <c r="BA704" i="4"/>
  <c r="BA705" i="4"/>
  <c r="BA706" i="4"/>
  <c r="BA707" i="4"/>
  <c r="BA708" i="4"/>
  <c r="BA709" i="4"/>
  <c r="BA710" i="4"/>
  <c r="BA711" i="4"/>
  <c r="BA712" i="4"/>
  <c r="BA713" i="4"/>
  <c r="BA714" i="4"/>
  <c r="BA715" i="4"/>
  <c r="BA716" i="4"/>
  <c r="BA717" i="4"/>
  <c r="BA718" i="4"/>
  <c r="BA719" i="4"/>
  <c r="BA720" i="4"/>
  <c r="BA721" i="4"/>
  <c r="BA722" i="4"/>
  <c r="BA723" i="4"/>
  <c r="BA724" i="4"/>
  <c r="BA725" i="4"/>
  <c r="BA726" i="4"/>
  <c r="BA727" i="4"/>
  <c r="BA728" i="4"/>
  <c r="BA729" i="4"/>
  <c r="BA730" i="4"/>
  <c r="BA731" i="4"/>
  <c r="BA732" i="4"/>
  <c r="BA733" i="4"/>
  <c r="BA734" i="4"/>
  <c r="BA735" i="4"/>
  <c r="BA736" i="4"/>
  <c r="BA737" i="4"/>
  <c r="BA738" i="4"/>
  <c r="BA739" i="4"/>
  <c r="BA740" i="4"/>
  <c r="BA741" i="4"/>
  <c r="BA742" i="4"/>
  <c r="BA743" i="4"/>
  <c r="BA744" i="4"/>
  <c r="BA745" i="4"/>
  <c r="BA746" i="4"/>
  <c r="BA747" i="4"/>
  <c r="BA748" i="4"/>
  <c r="BA749" i="4"/>
  <c r="BA750" i="4"/>
  <c r="BA751" i="4"/>
  <c r="BA752" i="4"/>
  <c r="BA753" i="4"/>
  <c r="BA754" i="4"/>
  <c r="BA755" i="4"/>
  <c r="BA756" i="4"/>
  <c r="BA757" i="4"/>
  <c r="BA758" i="4"/>
  <c r="BA759" i="4"/>
  <c r="BA760" i="4"/>
  <c r="BA761" i="4"/>
  <c r="BA762" i="4"/>
  <c r="BA763" i="4"/>
  <c r="BA764" i="4"/>
  <c r="BA765" i="4"/>
  <c r="BA766" i="4"/>
  <c r="BA767" i="4"/>
  <c r="BA768" i="4"/>
  <c r="BA769" i="4"/>
  <c r="BA770" i="4"/>
  <c r="BA771" i="4"/>
  <c r="BA772" i="4"/>
  <c r="BA773" i="4"/>
  <c r="BA774" i="4"/>
  <c r="BA775" i="4"/>
  <c r="BA776" i="4"/>
  <c r="BA777" i="4"/>
  <c r="BA778" i="4"/>
  <c r="BA779" i="4"/>
  <c r="BA781" i="4"/>
  <c r="BA782" i="4"/>
  <c r="BA783" i="4"/>
  <c r="BA784" i="4"/>
  <c r="BA785" i="4"/>
  <c r="BA780" i="4"/>
  <c r="AY9" i="4"/>
  <c r="AY19"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AY133" i="4"/>
  <c r="AY134" i="4"/>
  <c r="AY135" i="4"/>
  <c r="AY136" i="4"/>
  <c r="AY137" i="4"/>
  <c r="AY138" i="4"/>
  <c r="AY139" i="4"/>
  <c r="AY140" i="4"/>
  <c r="AY141" i="4"/>
  <c r="AY142" i="4"/>
  <c r="AY143" i="4"/>
  <c r="AY144" i="4"/>
  <c r="AY145" i="4"/>
  <c r="AY146" i="4"/>
  <c r="AY147" i="4"/>
  <c r="AY148" i="4"/>
  <c r="AY149" i="4"/>
  <c r="AY150" i="4"/>
  <c r="AY151" i="4"/>
  <c r="AY152" i="4"/>
  <c r="AY153" i="4"/>
  <c r="AY154" i="4"/>
  <c r="AY155" i="4"/>
  <c r="AY156" i="4"/>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AY261" i="4"/>
  <c r="AY262" i="4"/>
  <c r="AY263" i="4"/>
  <c r="AY264" i="4"/>
  <c r="AY265" i="4"/>
  <c r="AY266" i="4"/>
  <c r="AY267" i="4"/>
  <c r="AY268" i="4"/>
  <c r="AY269" i="4"/>
  <c r="AY270" i="4"/>
  <c r="AY271" i="4"/>
  <c r="AY272" i="4"/>
  <c r="AY273" i="4"/>
  <c r="AY274" i="4"/>
  <c r="AY275" i="4"/>
  <c r="AY276" i="4"/>
  <c r="AY277" i="4"/>
  <c r="AY278" i="4"/>
  <c r="AY279" i="4"/>
  <c r="AY280" i="4"/>
  <c r="AY281" i="4"/>
  <c r="AY282" i="4"/>
  <c r="AY283" i="4"/>
  <c r="AY284" i="4"/>
  <c r="AY285" i="4"/>
  <c r="AY286" i="4"/>
  <c r="AY287" i="4"/>
  <c r="AY288" i="4"/>
  <c r="AY289" i="4"/>
  <c r="AY290" i="4"/>
  <c r="AY291" i="4"/>
  <c r="AY292"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AY393" i="4"/>
  <c r="AY394" i="4"/>
  <c r="AY395" i="4"/>
  <c r="AY396" i="4"/>
  <c r="AY397" i="4"/>
  <c r="AY398" i="4"/>
  <c r="AY399" i="4"/>
  <c r="AY400" i="4"/>
  <c r="AY401" i="4"/>
  <c r="AY402" i="4"/>
  <c r="AY403" i="4"/>
  <c r="AY404" i="4"/>
  <c r="AY405" i="4"/>
  <c r="AY406" i="4"/>
  <c r="AY407" i="4"/>
  <c r="AY408" i="4"/>
  <c r="AY409" i="4"/>
  <c r="AY410" i="4"/>
  <c r="AY411" i="4"/>
  <c r="AY412" i="4"/>
  <c r="AY413" i="4"/>
  <c r="AY414" i="4"/>
  <c r="AY415" i="4"/>
  <c r="AY416" i="4"/>
  <c r="AY417" i="4"/>
  <c r="AY418" i="4"/>
  <c r="AY419" i="4"/>
  <c r="AY420" i="4"/>
  <c r="AY421" i="4"/>
  <c r="AY422" i="4"/>
  <c r="AY423" i="4"/>
  <c r="AY424" i="4"/>
  <c r="AY425" i="4"/>
  <c r="AY426" i="4"/>
  <c r="AY427" i="4"/>
  <c r="AY428" i="4"/>
  <c r="AY429" i="4"/>
  <c r="AY430" i="4"/>
  <c r="AY431" i="4"/>
  <c r="AY432" i="4"/>
  <c r="AY433" i="4"/>
  <c r="AY434" i="4"/>
  <c r="AY435" i="4"/>
  <c r="AY436" i="4"/>
  <c r="AY437" i="4"/>
  <c r="AY438" i="4"/>
  <c r="AY439" i="4"/>
  <c r="AY440" i="4"/>
  <c r="AY441" i="4"/>
  <c r="AY442" i="4"/>
  <c r="AY443" i="4"/>
  <c r="AY444" i="4"/>
  <c r="AY445" i="4"/>
  <c r="AY446" i="4"/>
  <c r="AY447" i="4"/>
  <c r="AY448" i="4"/>
  <c r="AY449" i="4"/>
  <c r="AY450" i="4"/>
  <c r="AY451" i="4"/>
  <c r="AY452" i="4"/>
  <c r="AY453" i="4"/>
  <c r="AY454" i="4"/>
  <c r="AY455" i="4"/>
  <c r="AY456" i="4"/>
  <c r="AY457" i="4"/>
  <c r="AY458" i="4"/>
  <c r="AY459" i="4"/>
  <c r="AY460" i="4"/>
  <c r="AY461" i="4"/>
  <c r="AY462" i="4"/>
  <c r="AY463" i="4"/>
  <c r="AY464" i="4"/>
  <c r="AY465" i="4"/>
  <c r="AY466" i="4"/>
  <c r="AY467" i="4"/>
  <c r="AY468" i="4"/>
  <c r="AY469" i="4"/>
  <c r="AY470" i="4"/>
  <c r="AY471" i="4"/>
  <c r="AY472" i="4"/>
  <c r="AY473" i="4"/>
  <c r="AY474" i="4"/>
  <c r="AY475" i="4"/>
  <c r="AY476" i="4"/>
  <c r="AY477" i="4"/>
  <c r="AY478" i="4"/>
  <c r="AY479" i="4"/>
  <c r="AY480" i="4"/>
  <c r="AY481" i="4"/>
  <c r="AY482" i="4"/>
  <c r="AY483" i="4"/>
  <c r="AY484" i="4"/>
  <c r="AY485" i="4"/>
  <c r="AY486" i="4"/>
  <c r="AY487" i="4"/>
  <c r="AY488" i="4"/>
  <c r="AY489" i="4"/>
  <c r="AY490" i="4"/>
  <c r="AY491" i="4"/>
  <c r="AY492" i="4"/>
  <c r="AY493" i="4"/>
  <c r="AY494" i="4"/>
  <c r="AY495" i="4"/>
  <c r="AY496" i="4"/>
  <c r="AY497" i="4"/>
  <c r="AY498" i="4"/>
  <c r="AY499" i="4"/>
  <c r="AY500" i="4"/>
  <c r="AY501" i="4"/>
  <c r="AY502" i="4"/>
  <c r="AY503" i="4"/>
  <c r="AY504" i="4"/>
  <c r="AY505" i="4"/>
  <c r="AY506" i="4"/>
  <c r="AY507" i="4"/>
  <c r="AY508" i="4"/>
  <c r="AY509" i="4"/>
  <c r="AY510" i="4"/>
  <c r="AY511" i="4"/>
  <c r="AY512" i="4"/>
  <c r="AY513" i="4"/>
  <c r="AY514" i="4"/>
  <c r="AY515" i="4"/>
  <c r="AY516" i="4"/>
  <c r="AY517" i="4"/>
  <c r="AY518" i="4"/>
  <c r="AY519" i="4"/>
  <c r="AY520" i="4"/>
  <c r="AY521" i="4"/>
  <c r="AY522" i="4"/>
  <c r="AY523" i="4"/>
  <c r="AY524" i="4"/>
  <c r="AY525" i="4"/>
  <c r="AY526" i="4"/>
  <c r="AY527" i="4"/>
  <c r="AY528" i="4"/>
  <c r="AY529" i="4"/>
  <c r="AY530" i="4"/>
  <c r="AY531" i="4"/>
  <c r="AY532" i="4"/>
  <c r="AY533" i="4"/>
  <c r="AY534" i="4"/>
  <c r="AY535" i="4"/>
  <c r="AY536" i="4"/>
  <c r="AY537" i="4"/>
  <c r="AY538" i="4"/>
  <c r="AY539" i="4"/>
  <c r="AY540" i="4"/>
  <c r="AY541" i="4"/>
  <c r="AY542" i="4"/>
  <c r="AY543" i="4"/>
  <c r="AY544" i="4"/>
  <c r="AY545" i="4"/>
  <c r="AY546" i="4"/>
  <c r="AY547" i="4"/>
  <c r="AY548" i="4"/>
  <c r="AY549" i="4"/>
  <c r="AY550" i="4"/>
  <c r="AY551" i="4"/>
  <c r="AY552" i="4"/>
  <c r="AY553" i="4"/>
  <c r="AY554" i="4"/>
  <c r="AY555" i="4"/>
  <c r="AY556" i="4"/>
  <c r="AY557" i="4"/>
  <c r="AY558" i="4"/>
  <c r="AY559" i="4"/>
  <c r="AY560" i="4"/>
  <c r="AY561" i="4"/>
  <c r="AY562" i="4"/>
  <c r="AY563" i="4"/>
  <c r="AY564" i="4"/>
  <c r="AY565" i="4"/>
  <c r="AY566" i="4"/>
  <c r="AY567" i="4"/>
  <c r="AY568" i="4"/>
  <c r="AY569" i="4"/>
  <c r="AY570" i="4"/>
  <c r="AY571" i="4"/>
  <c r="AY572" i="4"/>
  <c r="AY573" i="4"/>
  <c r="AY574" i="4"/>
  <c r="AY575" i="4"/>
  <c r="AY576" i="4"/>
  <c r="AY577" i="4"/>
  <c r="AY578" i="4"/>
  <c r="AY579" i="4"/>
  <c r="AY580" i="4"/>
  <c r="AY581" i="4"/>
  <c r="AY582" i="4"/>
  <c r="AY583" i="4"/>
  <c r="AY584" i="4"/>
  <c r="AY585" i="4"/>
  <c r="AY586" i="4"/>
  <c r="AY587" i="4"/>
  <c r="AY588" i="4"/>
  <c r="AY589" i="4"/>
  <c r="AY590" i="4"/>
  <c r="AY591" i="4"/>
  <c r="AY592" i="4"/>
  <c r="AY593" i="4"/>
  <c r="AY594" i="4"/>
  <c r="AY595" i="4"/>
  <c r="AY596" i="4"/>
  <c r="AY597" i="4"/>
  <c r="AY598" i="4"/>
  <c r="AY599" i="4"/>
  <c r="AY600" i="4"/>
  <c r="AY601" i="4"/>
  <c r="AY602" i="4"/>
  <c r="AY603" i="4"/>
  <c r="AY604" i="4"/>
  <c r="AY605" i="4"/>
  <c r="AY606" i="4"/>
  <c r="AY607" i="4"/>
  <c r="AY608" i="4"/>
  <c r="AY609" i="4"/>
  <c r="AY610" i="4"/>
  <c r="AY611" i="4"/>
  <c r="AY612" i="4"/>
  <c r="AY613" i="4"/>
  <c r="AY614" i="4"/>
  <c r="AY615" i="4"/>
  <c r="AY616" i="4"/>
  <c r="AY617" i="4"/>
  <c r="AY618" i="4"/>
  <c r="AY619" i="4"/>
  <c r="AY620" i="4"/>
  <c r="AY621" i="4"/>
  <c r="AY622" i="4"/>
  <c r="AY623" i="4"/>
  <c r="AY624" i="4"/>
  <c r="AY625" i="4"/>
  <c r="AY626" i="4"/>
  <c r="AY627" i="4"/>
  <c r="AY628" i="4"/>
  <c r="AY629" i="4"/>
  <c r="AY630" i="4"/>
  <c r="AY631" i="4"/>
  <c r="AY632" i="4"/>
  <c r="AY633" i="4"/>
  <c r="AY634" i="4"/>
  <c r="AY635" i="4"/>
  <c r="AY636" i="4"/>
  <c r="AY637" i="4"/>
  <c r="AY638" i="4"/>
  <c r="AY639" i="4"/>
  <c r="AY640" i="4"/>
  <c r="AY641" i="4"/>
  <c r="AY642" i="4"/>
  <c r="AY643" i="4"/>
  <c r="AY644" i="4"/>
  <c r="AY645" i="4"/>
  <c r="AY646" i="4"/>
  <c r="AY647" i="4"/>
  <c r="AY648" i="4"/>
  <c r="AY649" i="4"/>
  <c r="AY650" i="4"/>
  <c r="AY651" i="4"/>
  <c r="AY652" i="4"/>
  <c r="AY653" i="4"/>
  <c r="AY654" i="4"/>
  <c r="AY655" i="4"/>
  <c r="AY656" i="4"/>
  <c r="AY657" i="4"/>
  <c r="AY658" i="4"/>
  <c r="AY659" i="4"/>
  <c r="AY660" i="4"/>
  <c r="AY661" i="4"/>
  <c r="AY662" i="4"/>
  <c r="AY663" i="4"/>
  <c r="AY664" i="4"/>
  <c r="AY665" i="4"/>
  <c r="AY666" i="4"/>
  <c r="AY667" i="4"/>
  <c r="AY668" i="4"/>
  <c r="AY669" i="4"/>
  <c r="AY670" i="4"/>
  <c r="AY671" i="4"/>
  <c r="AY672" i="4"/>
  <c r="AY673" i="4"/>
  <c r="AY674" i="4"/>
  <c r="AY675" i="4"/>
  <c r="AY676" i="4"/>
  <c r="AY677" i="4"/>
  <c r="AY678" i="4"/>
  <c r="AY679" i="4"/>
  <c r="AY680" i="4"/>
  <c r="AY681" i="4"/>
  <c r="AY682" i="4"/>
  <c r="AY683" i="4"/>
  <c r="AY684" i="4"/>
  <c r="AY685" i="4"/>
  <c r="AY686" i="4"/>
  <c r="AY687" i="4"/>
  <c r="AY688" i="4"/>
  <c r="AY689" i="4"/>
  <c r="AY690" i="4"/>
  <c r="AY691" i="4"/>
  <c r="AY692" i="4"/>
  <c r="AY693" i="4"/>
  <c r="AY694" i="4"/>
  <c r="AY695" i="4"/>
  <c r="AY696" i="4"/>
  <c r="AY697" i="4"/>
  <c r="AY698" i="4"/>
  <c r="AY699" i="4"/>
  <c r="AY700" i="4"/>
  <c r="AY701" i="4"/>
  <c r="AY702" i="4"/>
  <c r="AY703" i="4"/>
  <c r="AY704" i="4"/>
  <c r="AY705" i="4"/>
  <c r="AY706" i="4"/>
  <c r="AY707" i="4"/>
  <c r="AY708" i="4"/>
  <c r="AY709" i="4"/>
  <c r="AY710" i="4"/>
  <c r="AY711" i="4"/>
  <c r="AY712" i="4"/>
  <c r="AY713" i="4"/>
  <c r="AY714" i="4"/>
  <c r="AY715" i="4"/>
  <c r="AY716" i="4"/>
  <c r="AY717" i="4"/>
  <c r="AY718" i="4"/>
  <c r="AY719" i="4"/>
  <c r="AY720" i="4"/>
  <c r="AY721" i="4"/>
  <c r="AY722" i="4"/>
  <c r="AY723" i="4"/>
  <c r="AY724" i="4"/>
  <c r="AY725" i="4"/>
  <c r="AY726" i="4"/>
  <c r="AY727" i="4"/>
  <c r="AY728" i="4"/>
  <c r="AY729" i="4"/>
  <c r="AY730" i="4"/>
  <c r="AY731" i="4"/>
  <c r="AY732" i="4"/>
  <c r="AY733" i="4"/>
  <c r="AY734" i="4"/>
  <c r="AY735" i="4"/>
  <c r="AY736" i="4"/>
  <c r="AY737" i="4"/>
  <c r="AY738" i="4"/>
  <c r="AY739" i="4"/>
  <c r="AY740" i="4"/>
  <c r="AY741" i="4"/>
  <c r="AY742" i="4"/>
  <c r="AY743" i="4"/>
  <c r="AY744" i="4"/>
  <c r="AY745" i="4"/>
  <c r="AY746" i="4"/>
  <c r="AY747" i="4"/>
  <c r="AY748" i="4"/>
  <c r="AY749" i="4"/>
  <c r="AY750" i="4"/>
  <c r="AY751" i="4"/>
  <c r="AY752" i="4"/>
  <c r="AY753" i="4"/>
  <c r="AY754" i="4"/>
  <c r="AY755" i="4"/>
  <c r="AY756" i="4"/>
  <c r="AY757" i="4"/>
  <c r="AY758" i="4"/>
  <c r="AY759" i="4"/>
  <c r="AY760" i="4"/>
  <c r="AY761" i="4"/>
  <c r="AY762" i="4"/>
  <c r="AY763" i="4"/>
  <c r="AY764" i="4"/>
  <c r="AY765" i="4"/>
  <c r="AY766" i="4"/>
  <c r="AY767" i="4"/>
  <c r="AY768" i="4"/>
  <c r="AY769" i="4"/>
  <c r="AY770" i="4"/>
  <c r="AY771" i="4"/>
  <c r="AY772" i="4"/>
  <c r="AY773" i="4"/>
  <c r="AY774" i="4"/>
  <c r="AY775" i="4"/>
  <c r="AY776" i="4"/>
  <c r="AY777" i="4"/>
  <c r="AY778" i="4"/>
  <c r="AY779" i="4"/>
  <c r="AY781" i="4"/>
  <c r="AY782" i="4"/>
  <c r="AY783" i="4"/>
  <c r="AY784" i="4"/>
  <c r="AY785" i="4"/>
  <c r="AY780" i="4"/>
  <c r="D6" i="15"/>
  <c r="D7" i="15"/>
  <c r="BL785" i="1"/>
  <c r="BL784" i="1"/>
  <c r="BL783" i="1"/>
  <c r="BL782" i="1"/>
  <c r="BL781" i="1"/>
  <c r="BL780" i="1"/>
  <c r="BL779" i="1"/>
  <c r="BL778" i="1"/>
  <c r="BL777" i="1"/>
  <c r="BL776" i="1"/>
  <c r="BL775" i="1"/>
  <c r="BL774" i="1"/>
  <c r="BL773" i="1"/>
  <c r="BL772" i="1"/>
  <c r="BL771" i="1"/>
  <c r="BL770" i="1"/>
  <c r="BL769" i="1"/>
  <c r="BL768" i="1"/>
  <c r="BL767" i="1"/>
  <c r="BL766" i="1"/>
  <c r="BL765" i="1"/>
  <c r="BL764" i="1"/>
  <c r="BL763" i="1"/>
  <c r="BL762" i="1"/>
  <c r="BL761" i="1"/>
  <c r="BL760" i="1"/>
  <c r="BL759" i="1"/>
  <c r="BL758" i="1"/>
  <c r="BL757" i="1"/>
  <c r="BL756" i="1"/>
  <c r="BL755" i="1"/>
  <c r="BL754" i="1"/>
  <c r="BL753" i="1"/>
  <c r="BL752" i="1"/>
  <c r="BL751" i="1"/>
  <c r="BL750" i="1"/>
  <c r="BL749" i="1"/>
  <c r="BL748" i="1"/>
  <c r="BL747" i="1"/>
  <c r="BL746" i="1"/>
  <c r="BL745" i="1"/>
  <c r="BL744" i="1"/>
  <c r="BL743" i="1"/>
  <c r="BL742" i="1"/>
  <c r="BL741" i="1"/>
  <c r="BL740" i="1"/>
  <c r="BL739" i="1"/>
  <c r="BL738" i="1"/>
  <c r="BL737" i="1"/>
  <c r="BL736" i="1"/>
  <c r="BL735" i="1"/>
  <c r="BL734" i="1"/>
  <c r="BL733" i="1"/>
  <c r="BL732" i="1"/>
  <c r="BL731" i="1"/>
  <c r="BL730" i="1"/>
  <c r="BL729" i="1"/>
  <c r="BL728" i="1"/>
  <c r="BL727" i="1"/>
  <c r="BL726" i="1"/>
  <c r="BL725" i="1"/>
  <c r="BL724" i="1"/>
  <c r="BL723" i="1"/>
  <c r="BL722" i="1"/>
  <c r="BL721" i="1"/>
  <c r="BL720" i="1"/>
  <c r="BL719" i="1"/>
  <c r="BL718" i="1"/>
  <c r="BL717" i="1"/>
  <c r="BL716" i="1"/>
  <c r="BL715" i="1"/>
  <c r="BL714" i="1"/>
  <c r="BL713" i="1"/>
  <c r="BL712" i="1"/>
  <c r="BL711" i="1"/>
  <c r="BL710" i="1"/>
  <c r="BL709" i="1"/>
  <c r="BL708" i="1"/>
  <c r="BL707" i="1"/>
  <c r="BL706" i="1"/>
  <c r="BL705" i="1"/>
  <c r="BL704" i="1"/>
  <c r="BL703" i="1"/>
  <c r="BL702" i="1"/>
  <c r="BL701" i="1"/>
  <c r="BL700" i="1"/>
  <c r="BL699" i="1"/>
  <c r="BL698" i="1"/>
  <c r="BL697" i="1"/>
  <c r="BL696" i="1"/>
  <c r="BL695" i="1"/>
  <c r="BL694" i="1"/>
  <c r="BL693" i="1"/>
  <c r="BL692" i="1"/>
  <c r="BL691" i="1"/>
  <c r="BL690" i="1"/>
  <c r="BL689" i="1"/>
  <c r="BL688" i="1"/>
  <c r="BL687" i="1"/>
  <c r="BL686" i="1"/>
  <c r="BL685" i="1"/>
  <c r="BL684" i="1"/>
  <c r="BL683" i="1"/>
  <c r="BL682" i="1"/>
  <c r="BL681" i="1"/>
  <c r="BL680" i="1"/>
  <c r="BL679" i="1"/>
  <c r="BL678" i="1"/>
  <c r="BL677" i="1"/>
  <c r="BL676" i="1"/>
  <c r="BL675" i="1"/>
  <c r="BL674" i="1"/>
  <c r="BL673" i="1"/>
  <c r="BL672" i="1"/>
  <c r="BL671" i="1"/>
  <c r="BL670" i="1"/>
  <c r="BL669" i="1"/>
  <c r="BL668" i="1"/>
  <c r="BL667" i="1"/>
  <c r="BL666" i="1"/>
  <c r="BL665" i="1"/>
  <c r="BL664" i="1"/>
  <c r="BL663" i="1"/>
  <c r="BL662" i="1"/>
  <c r="BL661" i="1"/>
  <c r="BL660" i="1"/>
  <c r="BL659" i="1"/>
  <c r="BL658" i="1"/>
  <c r="BL657" i="1"/>
  <c r="BL656" i="1"/>
  <c r="BL655" i="1"/>
  <c r="BL654" i="1"/>
  <c r="BL653" i="1"/>
  <c r="BL652" i="1"/>
  <c r="BL651" i="1"/>
  <c r="BL650" i="1"/>
  <c r="BL649" i="1"/>
  <c r="BL648" i="1"/>
  <c r="BL647" i="1"/>
  <c r="BL646" i="1"/>
  <c r="BL645" i="1"/>
  <c r="BL644" i="1"/>
  <c r="BL643" i="1"/>
  <c r="BL642" i="1"/>
  <c r="BL641" i="1"/>
  <c r="BL640" i="1"/>
  <c r="BL639" i="1"/>
  <c r="BL638" i="1"/>
  <c r="BL637" i="1"/>
  <c r="BL636" i="1"/>
  <c r="BL635" i="1"/>
  <c r="BL634" i="1"/>
  <c r="BL633" i="1"/>
  <c r="BL632" i="1"/>
  <c r="BL631" i="1"/>
  <c r="BL630" i="1"/>
  <c r="BL629" i="1"/>
  <c r="BL628" i="1"/>
  <c r="BL627" i="1"/>
  <c r="BL626" i="1"/>
  <c r="BL625" i="1"/>
  <c r="BL624" i="1"/>
  <c r="BL623" i="1"/>
  <c r="BL622" i="1"/>
  <c r="BL621" i="1"/>
  <c r="BL620" i="1"/>
  <c r="BL619" i="1"/>
  <c r="BL618" i="1"/>
  <c r="BL617" i="1"/>
  <c r="BL616" i="1"/>
  <c r="BL615" i="1"/>
  <c r="BL614" i="1"/>
  <c r="BL613" i="1"/>
  <c r="BL612" i="1"/>
  <c r="BL611" i="1"/>
  <c r="BL610" i="1"/>
  <c r="BL609" i="1"/>
  <c r="BL608" i="1"/>
  <c r="BL607" i="1"/>
  <c r="BL606" i="1"/>
  <c r="BL605" i="1"/>
  <c r="BL604" i="1"/>
  <c r="BL603" i="1"/>
  <c r="BL602" i="1"/>
  <c r="BL601" i="1"/>
  <c r="BL600" i="1"/>
  <c r="BL599" i="1"/>
  <c r="BL598" i="1"/>
  <c r="BL597" i="1"/>
  <c r="BL596" i="1"/>
  <c r="BL595" i="1"/>
  <c r="BL594" i="1"/>
  <c r="BL593" i="1"/>
  <c r="BL592" i="1"/>
  <c r="BL591" i="1"/>
  <c r="BL590" i="1"/>
  <c r="BL589" i="1"/>
  <c r="BL588" i="1"/>
  <c r="BL587" i="1"/>
  <c r="BL586" i="1"/>
  <c r="BL585" i="1"/>
  <c r="BL584" i="1"/>
  <c r="BL583" i="1"/>
  <c r="BL582" i="1"/>
  <c r="BL581" i="1"/>
  <c r="BL580" i="1"/>
  <c r="BL579" i="1"/>
  <c r="BL578" i="1"/>
  <c r="BL577" i="1"/>
  <c r="BL576" i="1"/>
  <c r="BL575" i="1"/>
  <c r="BL574" i="1"/>
  <c r="BL573" i="1"/>
  <c r="BL572" i="1"/>
  <c r="BL571" i="1"/>
  <c r="BL570" i="1"/>
  <c r="BL569" i="1"/>
  <c r="BL568" i="1"/>
  <c r="BL567" i="1"/>
  <c r="BL566" i="1"/>
  <c r="BL565" i="1"/>
  <c r="BL564" i="1"/>
  <c r="BL563" i="1"/>
  <c r="BL562" i="1"/>
  <c r="BL561" i="1"/>
  <c r="BL560" i="1"/>
  <c r="BL559" i="1"/>
  <c r="BL558" i="1"/>
  <c r="BL557" i="1"/>
  <c r="BL556" i="1"/>
  <c r="BL555" i="1"/>
  <c r="BL554" i="1"/>
  <c r="BL553" i="1"/>
  <c r="BL552" i="1"/>
  <c r="BL551" i="1"/>
  <c r="BL550" i="1"/>
  <c r="BL549" i="1"/>
  <c r="BL548" i="1"/>
  <c r="BL547" i="1"/>
  <c r="BL546" i="1"/>
  <c r="BL545" i="1"/>
  <c r="BL544" i="1"/>
  <c r="BL543" i="1"/>
  <c r="BL542" i="1"/>
  <c r="BL541" i="1"/>
  <c r="BL540" i="1"/>
  <c r="BL539" i="1"/>
  <c r="BL538" i="1"/>
  <c r="BL537" i="1"/>
  <c r="BL536" i="1"/>
  <c r="BL535" i="1"/>
  <c r="BL534" i="1"/>
  <c r="BL533" i="1"/>
  <c r="BL532" i="1"/>
  <c r="BL531" i="1"/>
  <c r="BL530" i="1"/>
  <c r="BL529" i="1"/>
  <c r="BL528" i="1"/>
  <c r="BL527" i="1"/>
  <c r="BL526" i="1"/>
  <c r="BL525" i="1"/>
  <c r="BL524" i="1"/>
  <c r="BL523" i="1"/>
  <c r="BL522" i="1"/>
  <c r="BL521" i="1"/>
  <c r="BL520" i="1"/>
  <c r="BL519" i="1"/>
  <c r="BL518" i="1"/>
  <c r="BL517" i="1"/>
  <c r="BL516" i="1"/>
  <c r="BL515" i="1"/>
  <c r="BL514" i="1"/>
  <c r="BL513" i="1"/>
  <c r="BL512" i="1"/>
  <c r="BL511" i="1"/>
  <c r="BL510" i="1"/>
  <c r="BL509" i="1"/>
  <c r="BL508" i="1"/>
  <c r="BL507" i="1"/>
  <c r="BL506" i="1"/>
  <c r="BL505" i="1"/>
  <c r="BL504" i="1"/>
  <c r="BL503" i="1"/>
  <c r="BL502" i="1"/>
  <c r="BL501" i="1"/>
  <c r="BL500" i="1"/>
  <c r="BL499" i="1"/>
  <c r="BL498" i="1"/>
  <c r="BL497" i="1"/>
  <c r="BL496" i="1"/>
  <c r="BL495" i="1"/>
  <c r="BL494" i="1"/>
  <c r="BL493" i="1"/>
  <c r="BL492" i="1"/>
  <c r="BL491" i="1"/>
  <c r="BL490" i="1"/>
  <c r="BL489" i="1"/>
  <c r="BL488" i="1"/>
  <c r="BL487" i="1"/>
  <c r="BL486" i="1"/>
  <c r="BL485" i="1"/>
  <c r="BL484" i="1"/>
  <c r="BL483" i="1"/>
  <c r="BL482" i="1"/>
  <c r="BL481" i="1"/>
  <c r="BL480" i="1"/>
  <c r="BL479" i="1"/>
  <c r="BL478" i="1"/>
  <c r="BL477" i="1"/>
  <c r="BL476" i="1"/>
  <c r="BL475" i="1"/>
  <c r="BL474" i="1"/>
  <c r="BL473" i="1"/>
  <c r="BL472" i="1"/>
  <c r="BL471" i="1"/>
  <c r="BL470" i="1"/>
  <c r="BL469" i="1"/>
  <c r="BL468" i="1"/>
  <c r="BL467" i="1"/>
  <c r="BL466" i="1"/>
  <c r="BL465" i="1"/>
  <c r="BL464" i="1"/>
  <c r="BL463" i="1"/>
  <c r="BL462" i="1"/>
  <c r="BL461" i="1"/>
  <c r="BL460" i="1"/>
  <c r="BL459" i="1"/>
  <c r="BL458" i="1"/>
  <c r="BL457" i="1"/>
  <c r="BL456" i="1"/>
  <c r="BL455" i="1"/>
  <c r="BL454" i="1"/>
  <c r="BL453" i="1"/>
  <c r="BL452" i="1"/>
  <c r="BL451" i="1"/>
  <c r="BL450" i="1"/>
  <c r="BL449" i="1"/>
  <c r="BL448" i="1"/>
  <c r="BL447" i="1"/>
  <c r="BL446" i="1"/>
  <c r="BL445" i="1"/>
  <c r="BL444" i="1"/>
  <c r="BL443" i="1"/>
  <c r="BL442" i="1"/>
  <c r="BL441" i="1"/>
  <c r="BL440" i="1"/>
  <c r="BL439" i="1"/>
  <c r="BL438" i="1"/>
  <c r="BL437" i="1"/>
  <c r="BL436" i="1"/>
  <c r="BL435" i="1"/>
  <c r="BL434" i="1"/>
  <c r="BL433" i="1"/>
  <c r="BL432" i="1"/>
  <c r="BL431" i="1"/>
  <c r="BL430" i="1"/>
  <c r="BL429" i="1"/>
  <c r="BL428" i="1"/>
  <c r="BL427" i="1"/>
  <c r="BL426" i="1"/>
  <c r="BL425" i="1"/>
  <c r="BL424" i="1"/>
  <c r="BL423" i="1"/>
  <c r="BL422" i="1"/>
  <c r="BL421" i="1"/>
  <c r="BL420" i="1"/>
  <c r="BL419" i="1"/>
  <c r="BL418" i="1"/>
  <c r="BL417" i="1"/>
  <c r="BL416" i="1"/>
  <c r="BL415" i="1"/>
  <c r="BL414" i="1"/>
  <c r="BL413" i="1"/>
  <c r="BL412" i="1"/>
  <c r="BL411" i="1"/>
  <c r="BL410" i="1"/>
  <c r="BL409" i="1"/>
  <c r="BL408" i="1"/>
  <c r="BL407" i="1"/>
  <c r="BL406" i="1"/>
  <c r="BL405" i="1"/>
  <c r="BL404" i="1"/>
  <c r="BL403" i="1"/>
  <c r="BL402" i="1"/>
  <c r="BL401" i="1"/>
  <c r="BL400" i="1"/>
  <c r="BL399" i="1"/>
  <c r="BL398" i="1"/>
  <c r="BL397" i="1"/>
  <c r="BL396" i="1"/>
  <c r="BL395" i="1"/>
  <c r="BL394" i="1"/>
  <c r="BL393" i="1"/>
  <c r="BL392" i="1"/>
  <c r="BL391" i="1"/>
  <c r="BL390" i="1"/>
  <c r="BL389" i="1"/>
  <c r="BL388" i="1"/>
  <c r="BL387" i="1"/>
  <c r="BL386" i="1"/>
  <c r="BL385" i="1"/>
  <c r="BL384" i="1"/>
  <c r="BL383" i="1"/>
  <c r="BL382" i="1"/>
  <c r="BL381" i="1"/>
  <c r="BL380" i="1"/>
  <c r="BL379" i="1"/>
  <c r="BL378" i="1"/>
  <c r="BL377" i="1"/>
  <c r="BL376" i="1"/>
  <c r="BL375" i="1"/>
  <c r="BL374" i="1"/>
  <c r="BL373" i="1"/>
  <c r="BL372" i="1"/>
  <c r="BL371" i="1"/>
  <c r="BL370" i="1"/>
  <c r="BL369" i="1"/>
  <c r="BL368" i="1"/>
  <c r="BL367" i="1"/>
  <c r="BL366" i="1"/>
  <c r="BL365" i="1"/>
  <c r="BL364" i="1"/>
  <c r="BL363" i="1"/>
  <c r="BL362" i="1"/>
  <c r="BL361" i="1"/>
  <c r="BL360" i="1"/>
  <c r="BL359" i="1"/>
  <c r="BL358" i="1"/>
  <c r="BL357" i="1"/>
  <c r="BL356" i="1"/>
  <c r="BL355" i="1"/>
  <c r="BL354" i="1"/>
  <c r="BL353" i="1"/>
  <c r="BL352" i="1"/>
  <c r="BL351" i="1"/>
  <c r="BL350" i="1"/>
  <c r="BL349" i="1"/>
  <c r="BL348" i="1"/>
  <c r="BL347" i="1"/>
  <c r="BL346" i="1"/>
  <c r="BL345" i="1"/>
  <c r="BL344" i="1"/>
  <c r="BL343" i="1"/>
  <c r="BL342" i="1"/>
  <c r="BL341" i="1"/>
  <c r="BL340" i="1"/>
  <c r="BL339" i="1"/>
  <c r="BL338" i="1"/>
  <c r="BL337" i="1"/>
  <c r="BL336" i="1"/>
  <c r="BL335" i="1"/>
  <c r="BL334" i="1"/>
  <c r="BL333" i="1"/>
  <c r="BL332" i="1"/>
  <c r="BL331" i="1"/>
  <c r="BL330" i="1"/>
  <c r="BL329" i="1"/>
  <c r="BL328" i="1"/>
  <c r="BL327" i="1"/>
  <c r="BL326" i="1"/>
  <c r="BL325" i="1"/>
  <c r="BL324" i="1"/>
  <c r="BL323" i="1"/>
  <c r="BL322" i="1"/>
  <c r="BL321" i="1"/>
  <c r="BL320" i="1"/>
  <c r="BL319" i="1"/>
  <c r="BL318" i="1"/>
  <c r="BL317" i="1"/>
  <c r="BL316" i="1"/>
  <c r="BL315" i="1"/>
  <c r="BL314" i="1"/>
  <c r="BL313" i="1"/>
  <c r="BL312" i="1"/>
  <c r="BL311" i="1"/>
  <c r="BL310" i="1"/>
  <c r="BL309" i="1"/>
  <c r="BL308" i="1"/>
  <c r="BL307" i="1"/>
  <c r="BL306" i="1"/>
  <c r="BL305" i="1"/>
  <c r="BL304" i="1"/>
  <c r="BL303" i="1"/>
  <c r="BL302" i="1"/>
  <c r="BL301" i="1"/>
  <c r="BL300" i="1"/>
  <c r="BL299" i="1"/>
  <c r="BL298" i="1"/>
  <c r="BL297" i="1"/>
  <c r="BL296" i="1"/>
  <c r="BL295" i="1"/>
  <c r="BL294" i="1"/>
  <c r="BL293" i="1"/>
  <c r="BL292" i="1"/>
  <c r="BL291" i="1"/>
  <c r="BL290" i="1"/>
  <c r="BL289" i="1"/>
  <c r="BL288" i="1"/>
  <c r="BL287" i="1"/>
  <c r="BL286" i="1"/>
  <c r="BL285" i="1"/>
  <c r="BL284" i="1"/>
  <c r="BL283" i="1"/>
  <c r="BL282" i="1"/>
  <c r="BL281" i="1"/>
  <c r="BL280" i="1"/>
  <c r="BL279" i="1"/>
  <c r="BL278" i="1"/>
  <c r="BL277" i="1"/>
  <c r="BL276" i="1"/>
  <c r="BL275" i="1"/>
  <c r="BL274" i="1"/>
  <c r="BL273" i="1"/>
  <c r="BL272" i="1"/>
  <c r="BL271" i="1"/>
  <c r="BL270" i="1"/>
  <c r="BL269" i="1"/>
  <c r="BL268" i="1"/>
  <c r="BL267" i="1"/>
  <c r="BL266" i="1"/>
  <c r="BL265" i="1"/>
  <c r="BL264" i="1"/>
  <c r="BL263" i="1"/>
  <c r="BL262" i="1"/>
  <c r="BL261" i="1"/>
  <c r="BL260" i="1"/>
  <c r="BL259" i="1"/>
  <c r="BL258" i="1"/>
  <c r="BL257" i="1"/>
  <c r="BL256" i="1"/>
  <c r="BL255" i="1"/>
  <c r="BL254" i="1"/>
  <c r="BL253" i="1"/>
  <c r="BL252" i="1"/>
  <c r="BL251" i="1"/>
  <c r="BL250" i="1"/>
  <c r="BL249" i="1"/>
  <c r="BL248" i="1"/>
  <c r="BL247" i="1"/>
  <c r="BL246" i="1"/>
  <c r="BL245" i="1"/>
  <c r="BL244" i="1"/>
  <c r="BL243" i="1"/>
  <c r="BL242" i="1"/>
  <c r="BL241" i="1"/>
  <c r="BL240" i="1"/>
  <c r="BL239" i="1"/>
  <c r="BL238" i="1"/>
  <c r="BL237" i="1"/>
  <c r="BL236" i="1"/>
  <c r="BL235" i="1"/>
  <c r="BL234" i="1"/>
  <c r="BL233" i="1"/>
  <c r="BL232" i="1"/>
  <c r="BL231" i="1"/>
  <c r="BL230" i="1"/>
  <c r="BL229" i="1"/>
  <c r="BL228" i="1"/>
  <c r="BL227" i="1"/>
  <c r="BL226" i="1"/>
  <c r="BL225" i="1"/>
  <c r="BL224" i="1"/>
  <c r="BL223" i="1"/>
  <c r="BL222" i="1"/>
  <c r="BL221" i="1"/>
  <c r="BL220" i="1"/>
  <c r="BL219" i="1"/>
  <c r="BL218" i="1"/>
  <c r="BL217" i="1"/>
  <c r="BL216" i="1"/>
  <c r="BL215" i="1"/>
  <c r="BL214" i="1"/>
  <c r="BL213" i="1"/>
  <c r="BL212" i="1"/>
  <c r="BL211" i="1"/>
  <c r="BL210" i="1"/>
  <c r="BL209" i="1"/>
  <c r="BL208" i="1"/>
  <c r="BL207" i="1"/>
  <c r="BL206" i="1"/>
  <c r="BL205" i="1"/>
  <c r="BL204" i="1"/>
  <c r="BL203" i="1"/>
  <c r="BL202" i="1"/>
  <c r="BL201" i="1"/>
  <c r="BL200" i="1"/>
  <c r="BL199" i="1"/>
  <c r="BL198" i="1"/>
  <c r="BL197" i="1"/>
  <c r="BL196" i="1"/>
  <c r="BL195" i="1"/>
  <c r="BL194" i="1"/>
  <c r="BL193" i="1"/>
  <c r="BL192" i="1"/>
  <c r="BL191" i="1"/>
  <c r="BL190" i="1"/>
  <c r="BL189" i="1"/>
  <c r="BL188" i="1"/>
  <c r="BL187" i="1"/>
  <c r="BL186" i="1"/>
  <c r="BL185" i="1"/>
  <c r="BL184" i="1"/>
  <c r="BL183" i="1"/>
  <c r="BL182" i="1"/>
  <c r="BL181" i="1"/>
  <c r="BL180" i="1"/>
  <c r="BL179" i="1"/>
  <c r="BL178" i="1"/>
  <c r="BL177" i="1"/>
  <c r="BL176" i="1"/>
  <c r="BL175" i="1"/>
  <c r="BL174" i="1"/>
  <c r="BL173" i="1"/>
  <c r="BL172" i="1"/>
  <c r="BL171" i="1"/>
  <c r="BL170" i="1"/>
  <c r="BL169" i="1"/>
  <c r="BL168" i="1"/>
  <c r="BL167" i="1"/>
  <c r="BL166" i="1"/>
  <c r="BL165" i="1"/>
  <c r="BL164" i="1"/>
  <c r="BL163" i="1"/>
  <c r="BL162" i="1"/>
  <c r="BL161" i="1"/>
  <c r="BL160" i="1"/>
  <c r="BL159" i="1"/>
  <c r="BL158" i="1"/>
  <c r="BL157" i="1"/>
  <c r="BL156" i="1"/>
  <c r="BL155" i="1"/>
  <c r="BL154" i="1"/>
  <c r="BL153" i="1"/>
  <c r="BL152" i="1"/>
  <c r="BL151" i="1"/>
  <c r="BL150" i="1"/>
  <c r="BL149" i="1"/>
  <c r="BL148" i="1"/>
  <c r="BL147" i="1"/>
  <c r="BL146" i="1"/>
  <c r="BL145" i="1"/>
  <c r="BL144" i="1"/>
  <c r="BL143" i="1"/>
  <c r="BL142" i="1"/>
  <c r="BL141" i="1"/>
  <c r="BL140" i="1"/>
  <c r="BL139" i="1"/>
  <c r="BL138" i="1"/>
  <c r="BL137" i="1"/>
  <c r="BL136" i="1"/>
  <c r="BL135" i="1"/>
  <c r="BL134" i="1"/>
  <c r="BL133" i="1"/>
  <c r="BL132" i="1"/>
  <c r="BL131" i="1"/>
  <c r="BL130" i="1"/>
  <c r="BL129" i="1"/>
  <c r="BL128" i="1"/>
  <c r="BL127" i="1"/>
  <c r="BL126" i="1"/>
  <c r="BL125" i="1"/>
  <c r="BL124" i="1"/>
  <c r="BL123" i="1"/>
  <c r="BL122" i="1"/>
  <c r="BL121" i="1"/>
  <c r="BL120" i="1"/>
  <c r="BL119" i="1"/>
  <c r="BL118" i="1"/>
  <c r="BL117" i="1"/>
  <c r="BL116" i="1"/>
  <c r="BL115" i="1"/>
  <c r="BL114" i="1"/>
  <c r="BL113" i="1"/>
  <c r="BL112" i="1"/>
  <c r="BL111" i="1"/>
  <c r="BL110" i="1"/>
  <c r="BL109" i="1"/>
  <c r="BL108" i="1"/>
  <c r="BL107" i="1"/>
  <c r="BL106" i="1"/>
  <c r="BL105" i="1"/>
  <c r="BL104" i="1"/>
  <c r="BL103" i="1"/>
  <c r="BL102" i="1"/>
  <c r="BL101" i="1"/>
  <c r="BL100" i="1"/>
  <c r="BL99" i="1"/>
  <c r="BL98" i="1"/>
  <c r="BL97" i="1"/>
  <c r="BL96" i="1"/>
  <c r="BL95" i="1"/>
  <c r="BL94" i="1"/>
  <c r="BL93" i="1"/>
  <c r="BL92" i="1"/>
  <c r="BL91" i="1"/>
  <c r="BL90" i="1"/>
  <c r="BL89" i="1"/>
  <c r="BL88" i="1"/>
  <c r="BL87" i="1"/>
  <c r="BL86" i="1"/>
  <c r="BL85" i="1"/>
  <c r="BL84" i="1"/>
  <c r="BL83" i="1"/>
  <c r="BL82" i="1"/>
  <c r="BL81" i="1"/>
  <c r="BL80" i="1"/>
  <c r="BL79" i="1"/>
  <c r="BL78" i="1"/>
  <c r="BL77" i="1"/>
  <c r="BL76" i="1"/>
  <c r="BL75" i="1"/>
  <c r="BL74" i="1"/>
  <c r="BL73" i="1"/>
  <c r="BL72" i="1"/>
  <c r="BL71" i="1"/>
  <c r="BL70" i="1"/>
  <c r="BL69" i="1"/>
  <c r="BL68" i="1"/>
  <c r="BL67" i="1"/>
  <c r="BL66" i="1"/>
  <c r="BL65" i="1"/>
  <c r="BL64" i="1"/>
  <c r="BL63" i="1"/>
  <c r="BL62" i="1"/>
  <c r="BL61" i="1"/>
  <c r="BL60" i="1"/>
  <c r="BL59" i="1"/>
  <c r="BL58" i="1"/>
  <c r="BL57" i="1"/>
  <c r="BL56" i="1"/>
  <c r="BL55" i="1"/>
  <c r="BL54" i="1"/>
  <c r="BL53" i="1"/>
  <c r="BL52" i="1"/>
  <c r="BL51" i="1"/>
  <c r="BL50" i="1"/>
  <c r="BL49" i="1"/>
  <c r="BL48" i="1"/>
  <c r="BL47" i="1"/>
  <c r="BL46" i="1"/>
  <c r="BL45" i="1"/>
  <c r="BL44" i="1"/>
  <c r="BL43" i="1"/>
  <c r="BL42" i="1"/>
  <c r="BL41" i="1"/>
  <c r="BL40" i="1"/>
  <c r="BL39" i="1"/>
  <c r="BL38" i="1"/>
  <c r="BL37" i="1"/>
  <c r="BL36" i="1"/>
  <c r="BL35" i="1"/>
  <c r="BL34" i="1"/>
  <c r="BL33" i="1"/>
  <c r="BL32" i="1"/>
  <c r="BL31" i="1"/>
  <c r="BL30" i="1"/>
  <c r="BL29" i="1"/>
  <c r="BL28" i="1"/>
  <c r="BL27" i="1"/>
  <c r="BL26" i="1"/>
  <c r="BL25" i="1"/>
  <c r="BL24" i="1"/>
  <c r="BL23" i="1"/>
  <c r="BL22" i="1"/>
  <c r="BL21" i="1"/>
  <c r="BL20" i="1"/>
  <c r="BL19" i="1"/>
  <c r="BL18" i="1"/>
  <c r="BL17" i="1"/>
  <c r="BL16" i="1"/>
  <c r="BL9" i="1"/>
  <c r="BL8" i="1"/>
  <c r="BL7" i="1"/>
  <c r="BK785" i="1"/>
  <c r="BK784" i="1"/>
  <c r="BK783" i="1"/>
  <c r="BK782" i="1"/>
  <c r="BK781" i="1"/>
  <c r="BK780" i="1"/>
  <c r="BK779" i="1"/>
  <c r="BK778" i="1"/>
  <c r="BK777" i="1"/>
  <c r="BK776" i="1"/>
  <c r="BK775" i="1"/>
  <c r="BK774" i="1"/>
  <c r="BK773" i="1"/>
  <c r="BK772" i="1"/>
  <c r="BK771" i="1"/>
  <c r="BK770" i="1"/>
  <c r="BK769" i="1"/>
  <c r="BK768" i="1"/>
  <c r="BK767" i="1"/>
  <c r="BK766" i="1"/>
  <c r="BK765" i="1"/>
  <c r="BK764" i="1"/>
  <c r="BK763" i="1"/>
  <c r="BK762" i="1"/>
  <c r="BK761" i="1"/>
  <c r="BK760" i="1"/>
  <c r="BK759" i="1"/>
  <c r="BK758" i="1"/>
  <c r="BK757" i="1"/>
  <c r="BK756" i="1"/>
  <c r="BK755" i="1"/>
  <c r="BK754" i="1"/>
  <c r="BK753" i="1"/>
  <c r="BK752" i="1"/>
  <c r="BK751" i="1"/>
  <c r="BK750" i="1"/>
  <c r="BK749" i="1"/>
  <c r="BK748" i="1"/>
  <c r="BK747" i="1"/>
  <c r="BK746" i="1"/>
  <c r="BK745" i="1"/>
  <c r="BK744" i="1"/>
  <c r="BK743" i="1"/>
  <c r="BK742" i="1"/>
  <c r="BK741" i="1"/>
  <c r="BK740" i="1"/>
  <c r="BK739" i="1"/>
  <c r="BK738" i="1"/>
  <c r="BK737" i="1"/>
  <c r="BK736" i="1"/>
  <c r="BK735" i="1"/>
  <c r="BK734" i="1"/>
  <c r="BK733" i="1"/>
  <c r="BK732" i="1"/>
  <c r="BK731" i="1"/>
  <c r="BK730" i="1"/>
  <c r="BK729" i="1"/>
  <c r="BK728" i="1"/>
  <c r="BK727" i="1"/>
  <c r="BK726" i="1"/>
  <c r="BK725" i="1"/>
  <c r="BK724" i="1"/>
  <c r="BK723" i="1"/>
  <c r="BK722" i="1"/>
  <c r="BK721" i="1"/>
  <c r="BK720" i="1"/>
  <c r="BK719" i="1"/>
  <c r="BK718" i="1"/>
  <c r="BK717" i="1"/>
  <c r="BK716" i="1"/>
  <c r="BK715" i="1"/>
  <c r="BK714" i="1"/>
  <c r="BK713" i="1"/>
  <c r="BK712" i="1"/>
  <c r="BK711" i="1"/>
  <c r="BK710" i="1"/>
  <c r="BK709" i="1"/>
  <c r="BK708" i="1"/>
  <c r="BK707" i="1"/>
  <c r="BK706" i="1"/>
  <c r="BK705" i="1"/>
  <c r="BK704" i="1"/>
  <c r="BK703" i="1"/>
  <c r="BK702" i="1"/>
  <c r="BK701" i="1"/>
  <c r="BK700" i="1"/>
  <c r="BK699" i="1"/>
  <c r="BK698" i="1"/>
  <c r="BK697" i="1"/>
  <c r="BK696" i="1"/>
  <c r="BK695" i="1"/>
  <c r="BK694" i="1"/>
  <c r="BK693" i="1"/>
  <c r="BK692" i="1"/>
  <c r="BK691" i="1"/>
  <c r="BK690" i="1"/>
  <c r="BK689" i="1"/>
  <c r="BK688" i="1"/>
  <c r="BK687" i="1"/>
  <c r="BK686" i="1"/>
  <c r="BK685" i="1"/>
  <c r="BK684" i="1"/>
  <c r="BK683" i="1"/>
  <c r="BK682" i="1"/>
  <c r="BK681" i="1"/>
  <c r="BK680" i="1"/>
  <c r="BK679" i="1"/>
  <c r="BK678" i="1"/>
  <c r="BK677" i="1"/>
  <c r="BK676" i="1"/>
  <c r="BK675" i="1"/>
  <c r="BK674" i="1"/>
  <c r="BK673" i="1"/>
  <c r="BK672" i="1"/>
  <c r="BK671" i="1"/>
  <c r="BK670" i="1"/>
  <c r="BK669" i="1"/>
  <c r="BK668" i="1"/>
  <c r="BK667" i="1"/>
  <c r="BK666" i="1"/>
  <c r="BK665" i="1"/>
  <c r="BK664" i="1"/>
  <c r="BK663" i="1"/>
  <c r="BK662" i="1"/>
  <c r="BK661" i="1"/>
  <c r="BK660" i="1"/>
  <c r="BK659" i="1"/>
  <c r="BK658" i="1"/>
  <c r="BK657" i="1"/>
  <c r="BK656" i="1"/>
  <c r="BK655" i="1"/>
  <c r="BK654" i="1"/>
  <c r="BK653" i="1"/>
  <c r="BK652" i="1"/>
  <c r="BK651" i="1"/>
  <c r="BK650" i="1"/>
  <c r="BK649" i="1"/>
  <c r="BK648" i="1"/>
  <c r="BK647" i="1"/>
  <c r="BK646" i="1"/>
  <c r="BK645" i="1"/>
  <c r="BK644" i="1"/>
  <c r="BK643" i="1"/>
  <c r="BK642" i="1"/>
  <c r="BK641" i="1"/>
  <c r="BK640" i="1"/>
  <c r="BK639" i="1"/>
  <c r="BK638" i="1"/>
  <c r="BK637" i="1"/>
  <c r="BK636" i="1"/>
  <c r="BK635" i="1"/>
  <c r="BK634" i="1"/>
  <c r="BK633" i="1"/>
  <c r="BK632" i="1"/>
  <c r="BK631" i="1"/>
  <c r="BK630" i="1"/>
  <c r="BK629" i="1"/>
  <c r="BK628" i="1"/>
  <c r="BK627" i="1"/>
  <c r="BK626" i="1"/>
  <c r="BK625" i="1"/>
  <c r="BK624" i="1"/>
  <c r="BK623" i="1"/>
  <c r="BK622" i="1"/>
  <c r="BK621" i="1"/>
  <c r="BK620" i="1"/>
  <c r="BK619" i="1"/>
  <c r="BK618" i="1"/>
  <c r="BK617" i="1"/>
  <c r="BK616" i="1"/>
  <c r="BK615" i="1"/>
  <c r="BK614" i="1"/>
  <c r="BK613" i="1"/>
  <c r="BK612" i="1"/>
  <c r="BK611" i="1"/>
  <c r="BK610" i="1"/>
  <c r="BK609" i="1"/>
  <c r="BK608" i="1"/>
  <c r="BK607" i="1"/>
  <c r="BK606" i="1"/>
  <c r="BK605" i="1"/>
  <c r="BK604" i="1"/>
  <c r="BK603" i="1"/>
  <c r="BK602" i="1"/>
  <c r="BK601" i="1"/>
  <c r="BK600" i="1"/>
  <c r="BK599" i="1"/>
  <c r="BK598" i="1"/>
  <c r="BK597" i="1"/>
  <c r="BK596" i="1"/>
  <c r="BK595" i="1"/>
  <c r="BK594" i="1"/>
  <c r="BK593" i="1"/>
  <c r="BK592" i="1"/>
  <c r="BK591" i="1"/>
  <c r="BK590" i="1"/>
  <c r="BK589" i="1"/>
  <c r="BK588" i="1"/>
  <c r="BK587" i="1"/>
  <c r="BK586" i="1"/>
  <c r="BK585" i="1"/>
  <c r="BK584" i="1"/>
  <c r="BK583" i="1"/>
  <c r="BK582" i="1"/>
  <c r="BK581" i="1"/>
  <c r="BK580" i="1"/>
  <c r="BK579" i="1"/>
  <c r="BK578" i="1"/>
  <c r="BK577" i="1"/>
  <c r="BK576" i="1"/>
  <c r="BK575" i="1"/>
  <c r="BK574" i="1"/>
  <c r="BK573" i="1"/>
  <c r="BK572" i="1"/>
  <c r="BK571" i="1"/>
  <c r="BK570" i="1"/>
  <c r="BK569" i="1"/>
  <c r="BK568" i="1"/>
  <c r="BK567" i="1"/>
  <c r="BK566" i="1"/>
  <c r="BK565" i="1"/>
  <c r="BK564" i="1"/>
  <c r="BK563" i="1"/>
  <c r="BK562" i="1"/>
  <c r="BK561" i="1"/>
  <c r="BK560" i="1"/>
  <c r="BK559" i="1"/>
  <c r="BK558" i="1"/>
  <c r="BK557" i="1"/>
  <c r="BK556" i="1"/>
  <c r="BK555" i="1"/>
  <c r="BK554" i="1"/>
  <c r="BK553" i="1"/>
  <c r="BK552" i="1"/>
  <c r="BK551" i="1"/>
  <c r="BK550" i="1"/>
  <c r="BK549" i="1"/>
  <c r="BK548" i="1"/>
  <c r="BK547" i="1"/>
  <c r="BK546" i="1"/>
  <c r="BK545" i="1"/>
  <c r="BK544" i="1"/>
  <c r="BK543" i="1"/>
  <c r="BK542" i="1"/>
  <c r="BK541" i="1"/>
  <c r="BK540" i="1"/>
  <c r="BK539" i="1"/>
  <c r="BK538" i="1"/>
  <c r="BK537" i="1"/>
  <c r="BK536" i="1"/>
  <c r="BK535" i="1"/>
  <c r="BK534" i="1"/>
  <c r="BK533" i="1"/>
  <c r="BK532" i="1"/>
  <c r="BK531" i="1"/>
  <c r="BK530" i="1"/>
  <c r="BK529" i="1"/>
  <c r="BK528" i="1"/>
  <c r="BK527" i="1"/>
  <c r="BK526" i="1"/>
  <c r="BK525" i="1"/>
  <c r="BK524" i="1"/>
  <c r="BK523" i="1"/>
  <c r="BK522" i="1"/>
  <c r="BK521" i="1"/>
  <c r="BK520" i="1"/>
  <c r="BK519" i="1"/>
  <c r="BK518" i="1"/>
  <c r="BK517" i="1"/>
  <c r="BK516" i="1"/>
  <c r="BK515" i="1"/>
  <c r="BK514" i="1"/>
  <c r="BK513" i="1"/>
  <c r="BK512" i="1"/>
  <c r="BK511" i="1"/>
  <c r="BK510" i="1"/>
  <c r="BK509" i="1"/>
  <c r="BK508" i="1"/>
  <c r="BK507" i="1"/>
  <c r="BK506" i="1"/>
  <c r="BK505" i="1"/>
  <c r="BK504" i="1"/>
  <c r="BK503" i="1"/>
  <c r="BK502" i="1"/>
  <c r="BK501" i="1"/>
  <c r="BK500" i="1"/>
  <c r="BK499" i="1"/>
  <c r="BK498" i="1"/>
  <c r="BK497" i="1"/>
  <c r="BK496" i="1"/>
  <c r="BK495" i="1"/>
  <c r="BK494" i="1"/>
  <c r="BK493" i="1"/>
  <c r="BK492" i="1"/>
  <c r="BK491" i="1"/>
  <c r="BK490" i="1"/>
  <c r="BK489" i="1"/>
  <c r="BK488" i="1"/>
  <c r="BK487" i="1"/>
  <c r="BK486" i="1"/>
  <c r="BK485" i="1"/>
  <c r="BK484" i="1"/>
  <c r="BK483" i="1"/>
  <c r="BK482" i="1"/>
  <c r="BK481" i="1"/>
  <c r="BK480" i="1"/>
  <c r="BK479" i="1"/>
  <c r="BK478" i="1"/>
  <c r="BK477" i="1"/>
  <c r="BK476" i="1"/>
  <c r="BK475" i="1"/>
  <c r="BK474" i="1"/>
  <c r="BK473" i="1"/>
  <c r="BK472" i="1"/>
  <c r="BK471" i="1"/>
  <c r="BK470" i="1"/>
  <c r="BK469" i="1"/>
  <c r="BK468" i="1"/>
  <c r="BK467" i="1"/>
  <c r="BK466" i="1"/>
  <c r="BK465" i="1"/>
  <c r="BK464" i="1"/>
  <c r="BK463" i="1"/>
  <c r="BK462" i="1"/>
  <c r="BK461" i="1"/>
  <c r="BK460" i="1"/>
  <c r="BK459" i="1"/>
  <c r="BK458" i="1"/>
  <c r="BK457" i="1"/>
  <c r="BK456" i="1"/>
  <c r="BK455" i="1"/>
  <c r="BK454" i="1"/>
  <c r="BK453" i="1"/>
  <c r="BK452" i="1"/>
  <c r="BK451" i="1"/>
  <c r="BK450" i="1"/>
  <c r="BK449" i="1"/>
  <c r="BK448" i="1"/>
  <c r="BK447" i="1"/>
  <c r="BK446" i="1"/>
  <c r="BK445" i="1"/>
  <c r="BK444" i="1"/>
  <c r="BK443" i="1"/>
  <c r="BK442" i="1"/>
  <c r="BK441" i="1"/>
  <c r="BK440" i="1"/>
  <c r="BK439" i="1"/>
  <c r="BK438" i="1"/>
  <c r="BK437" i="1"/>
  <c r="BK436" i="1"/>
  <c r="BK435" i="1"/>
  <c r="BK434" i="1"/>
  <c r="BK433" i="1"/>
  <c r="BK432" i="1"/>
  <c r="BK431" i="1"/>
  <c r="BK430" i="1"/>
  <c r="BK429" i="1"/>
  <c r="BK428" i="1"/>
  <c r="BK427" i="1"/>
  <c r="BK426" i="1"/>
  <c r="BK425" i="1"/>
  <c r="BK424" i="1"/>
  <c r="BK423" i="1"/>
  <c r="BK422" i="1"/>
  <c r="BK421" i="1"/>
  <c r="BK420" i="1"/>
  <c r="BK419" i="1"/>
  <c r="BK418" i="1"/>
  <c r="BK417" i="1"/>
  <c r="BK416" i="1"/>
  <c r="BK415" i="1"/>
  <c r="BK414" i="1"/>
  <c r="BK413" i="1"/>
  <c r="BK412" i="1"/>
  <c r="BK411" i="1"/>
  <c r="BK410" i="1"/>
  <c r="BK409" i="1"/>
  <c r="BK408" i="1"/>
  <c r="BK407" i="1"/>
  <c r="BK406" i="1"/>
  <c r="BK405" i="1"/>
  <c r="BK404" i="1"/>
  <c r="BK403" i="1"/>
  <c r="BK402" i="1"/>
  <c r="BK401" i="1"/>
  <c r="BK400" i="1"/>
  <c r="BK399" i="1"/>
  <c r="BK398" i="1"/>
  <c r="BK397" i="1"/>
  <c r="BK396" i="1"/>
  <c r="BK395" i="1"/>
  <c r="BK394" i="1"/>
  <c r="BK393" i="1"/>
  <c r="BK392" i="1"/>
  <c r="BK391" i="1"/>
  <c r="BK390" i="1"/>
  <c r="BK389" i="1"/>
  <c r="BK388" i="1"/>
  <c r="BK387" i="1"/>
  <c r="BK386" i="1"/>
  <c r="BK385" i="1"/>
  <c r="BK384" i="1"/>
  <c r="BK383" i="1"/>
  <c r="BK382" i="1"/>
  <c r="BK381" i="1"/>
  <c r="BK380" i="1"/>
  <c r="BK379" i="1"/>
  <c r="BK378" i="1"/>
  <c r="BK377" i="1"/>
  <c r="BK376" i="1"/>
  <c r="BK375" i="1"/>
  <c r="BK374" i="1"/>
  <c r="BK373" i="1"/>
  <c r="BK372" i="1"/>
  <c r="BK371" i="1"/>
  <c r="BK370" i="1"/>
  <c r="BK369" i="1"/>
  <c r="BK368" i="1"/>
  <c r="BK367" i="1"/>
  <c r="BK366" i="1"/>
  <c r="BK365" i="1"/>
  <c r="BK364" i="1"/>
  <c r="BK363" i="1"/>
  <c r="BK362" i="1"/>
  <c r="BK361" i="1"/>
  <c r="BK360" i="1"/>
  <c r="BK359" i="1"/>
  <c r="BK358" i="1"/>
  <c r="BK357" i="1"/>
  <c r="BK356" i="1"/>
  <c r="BK355" i="1"/>
  <c r="BK354" i="1"/>
  <c r="BK353" i="1"/>
  <c r="BK352" i="1"/>
  <c r="BK351" i="1"/>
  <c r="BK350" i="1"/>
  <c r="BK349" i="1"/>
  <c r="BK348" i="1"/>
  <c r="BK347" i="1"/>
  <c r="BK346" i="1"/>
  <c r="BK345" i="1"/>
  <c r="BK344" i="1"/>
  <c r="BK343" i="1"/>
  <c r="BK342" i="1"/>
  <c r="BK341" i="1"/>
  <c r="BK340" i="1"/>
  <c r="BK339" i="1"/>
  <c r="BK338" i="1"/>
  <c r="BK337" i="1"/>
  <c r="BK336" i="1"/>
  <c r="BK335" i="1"/>
  <c r="BK334" i="1"/>
  <c r="BK333" i="1"/>
  <c r="BK332" i="1"/>
  <c r="BK331" i="1"/>
  <c r="BK330" i="1"/>
  <c r="BK329" i="1"/>
  <c r="BK328" i="1"/>
  <c r="BK327" i="1"/>
  <c r="BK326" i="1"/>
  <c r="BK325" i="1"/>
  <c r="BK324" i="1"/>
  <c r="BK323" i="1"/>
  <c r="BK322" i="1"/>
  <c r="BK321" i="1"/>
  <c r="BK320" i="1"/>
  <c r="BK319" i="1"/>
  <c r="BK318" i="1"/>
  <c r="BK317" i="1"/>
  <c r="BK316" i="1"/>
  <c r="BK315" i="1"/>
  <c r="BK314" i="1"/>
  <c r="BK313" i="1"/>
  <c r="BK312" i="1"/>
  <c r="BK311" i="1"/>
  <c r="BK310" i="1"/>
  <c r="BK309" i="1"/>
  <c r="BK308" i="1"/>
  <c r="BK307" i="1"/>
  <c r="BK306" i="1"/>
  <c r="BK305" i="1"/>
  <c r="BK304" i="1"/>
  <c r="BK303" i="1"/>
  <c r="BK302" i="1"/>
  <c r="BK301" i="1"/>
  <c r="BK300" i="1"/>
  <c r="BK299" i="1"/>
  <c r="BK298" i="1"/>
  <c r="BK297" i="1"/>
  <c r="BK296" i="1"/>
  <c r="BK295" i="1"/>
  <c r="BK294" i="1"/>
  <c r="BK293" i="1"/>
  <c r="BK292" i="1"/>
  <c r="BK291" i="1"/>
  <c r="BK290" i="1"/>
  <c r="BK289" i="1"/>
  <c r="BK288" i="1"/>
  <c r="BK287" i="1"/>
  <c r="BK286" i="1"/>
  <c r="BK285" i="1"/>
  <c r="BK284" i="1"/>
  <c r="BK283" i="1"/>
  <c r="BK282" i="1"/>
  <c r="BK281" i="1"/>
  <c r="BK280" i="1"/>
  <c r="BK279" i="1"/>
  <c r="BK278" i="1"/>
  <c r="BK277" i="1"/>
  <c r="BK276" i="1"/>
  <c r="BK275" i="1"/>
  <c r="BK274" i="1"/>
  <c r="BK273" i="1"/>
  <c r="BK272" i="1"/>
  <c r="BK271" i="1"/>
  <c r="BK270" i="1"/>
  <c r="BK269" i="1"/>
  <c r="BK268" i="1"/>
  <c r="BK267" i="1"/>
  <c r="BK266" i="1"/>
  <c r="BK265" i="1"/>
  <c r="BK264" i="1"/>
  <c r="BK263" i="1"/>
  <c r="BK262" i="1"/>
  <c r="BK261" i="1"/>
  <c r="BK260" i="1"/>
  <c r="BK259" i="1"/>
  <c r="BK258" i="1"/>
  <c r="BK257" i="1"/>
  <c r="BK256" i="1"/>
  <c r="BK255" i="1"/>
  <c r="BK254" i="1"/>
  <c r="BK253" i="1"/>
  <c r="BK252" i="1"/>
  <c r="BK251" i="1"/>
  <c r="BK250" i="1"/>
  <c r="BK249" i="1"/>
  <c r="BK248" i="1"/>
  <c r="BK247" i="1"/>
  <c r="BK246" i="1"/>
  <c r="BK245" i="1"/>
  <c r="BK244" i="1"/>
  <c r="BK243" i="1"/>
  <c r="BK242" i="1"/>
  <c r="BK241" i="1"/>
  <c r="BK240" i="1"/>
  <c r="BK239" i="1"/>
  <c r="BK238" i="1"/>
  <c r="BK237" i="1"/>
  <c r="BK236" i="1"/>
  <c r="BK235" i="1"/>
  <c r="BK234" i="1"/>
  <c r="BK233" i="1"/>
  <c r="BK232" i="1"/>
  <c r="BK231" i="1"/>
  <c r="BK230" i="1"/>
  <c r="BK229" i="1"/>
  <c r="BK228" i="1"/>
  <c r="BK227" i="1"/>
  <c r="BK226" i="1"/>
  <c r="BK225" i="1"/>
  <c r="BK224" i="1"/>
  <c r="BK223" i="1"/>
  <c r="BK222" i="1"/>
  <c r="BK221" i="1"/>
  <c r="BK220" i="1"/>
  <c r="BK219" i="1"/>
  <c r="BK218" i="1"/>
  <c r="BK217" i="1"/>
  <c r="BK216" i="1"/>
  <c r="BK215" i="1"/>
  <c r="BK214" i="1"/>
  <c r="BK213" i="1"/>
  <c r="BK212" i="1"/>
  <c r="BK211" i="1"/>
  <c r="BK210" i="1"/>
  <c r="BK209" i="1"/>
  <c r="BK208" i="1"/>
  <c r="BK207" i="1"/>
  <c r="BK206" i="1"/>
  <c r="BK205" i="1"/>
  <c r="BK204" i="1"/>
  <c r="BK203" i="1"/>
  <c r="BK202" i="1"/>
  <c r="BK201" i="1"/>
  <c r="BK200" i="1"/>
  <c r="BK199" i="1"/>
  <c r="BK198" i="1"/>
  <c r="BK197" i="1"/>
  <c r="BK196" i="1"/>
  <c r="BK195" i="1"/>
  <c r="BK194" i="1"/>
  <c r="BK193" i="1"/>
  <c r="BK192" i="1"/>
  <c r="BK191" i="1"/>
  <c r="BK190" i="1"/>
  <c r="BK189" i="1"/>
  <c r="BK188" i="1"/>
  <c r="BK187" i="1"/>
  <c r="BK186" i="1"/>
  <c r="BK185" i="1"/>
  <c r="BK184" i="1"/>
  <c r="BK183" i="1"/>
  <c r="BK182" i="1"/>
  <c r="BK181" i="1"/>
  <c r="BK180" i="1"/>
  <c r="BK179" i="1"/>
  <c r="BK178" i="1"/>
  <c r="BK177" i="1"/>
  <c r="BK176" i="1"/>
  <c r="BK175" i="1"/>
  <c r="BK174" i="1"/>
  <c r="BK173" i="1"/>
  <c r="BK172" i="1"/>
  <c r="BK171" i="1"/>
  <c r="BK170" i="1"/>
  <c r="BK169" i="1"/>
  <c r="BK168" i="1"/>
  <c r="BK167" i="1"/>
  <c r="BK166" i="1"/>
  <c r="BK165" i="1"/>
  <c r="BK164" i="1"/>
  <c r="BK163" i="1"/>
  <c r="BK162" i="1"/>
  <c r="BK161" i="1"/>
  <c r="BK160" i="1"/>
  <c r="BK159" i="1"/>
  <c r="BK158" i="1"/>
  <c r="BK157" i="1"/>
  <c r="BK156" i="1"/>
  <c r="BK155" i="1"/>
  <c r="BK154" i="1"/>
  <c r="BK153" i="1"/>
  <c r="BK152" i="1"/>
  <c r="BK151" i="1"/>
  <c r="BK150" i="1"/>
  <c r="BK149" i="1"/>
  <c r="BK148" i="1"/>
  <c r="BK147" i="1"/>
  <c r="BK146" i="1"/>
  <c r="BK145" i="1"/>
  <c r="BK144" i="1"/>
  <c r="BK143" i="1"/>
  <c r="BK142" i="1"/>
  <c r="BK141" i="1"/>
  <c r="BK140" i="1"/>
  <c r="BK139" i="1"/>
  <c r="BK138" i="1"/>
  <c r="BK137" i="1"/>
  <c r="BK136" i="1"/>
  <c r="BK135" i="1"/>
  <c r="BK134" i="1"/>
  <c r="BK133" i="1"/>
  <c r="BK132" i="1"/>
  <c r="BK131" i="1"/>
  <c r="BK130" i="1"/>
  <c r="BK129" i="1"/>
  <c r="BK128" i="1"/>
  <c r="BK127" i="1"/>
  <c r="BK126" i="1"/>
  <c r="BK125" i="1"/>
  <c r="BK124" i="1"/>
  <c r="BK123" i="1"/>
  <c r="BK122" i="1"/>
  <c r="BK121" i="1"/>
  <c r="BK120" i="1"/>
  <c r="BK119" i="1"/>
  <c r="BK118" i="1"/>
  <c r="BK117" i="1"/>
  <c r="BK116" i="1"/>
  <c r="BK115" i="1"/>
  <c r="BK114" i="1"/>
  <c r="BK113" i="1"/>
  <c r="BK112" i="1"/>
  <c r="BK111" i="1"/>
  <c r="BK110" i="1"/>
  <c r="BK109" i="1"/>
  <c r="BK108" i="1"/>
  <c r="BK107" i="1"/>
  <c r="BK106" i="1"/>
  <c r="BK105" i="1"/>
  <c r="BK104" i="1"/>
  <c r="BK103" i="1"/>
  <c r="BK102" i="1"/>
  <c r="BK101" i="1"/>
  <c r="BK100" i="1"/>
  <c r="BK99" i="1"/>
  <c r="BK98" i="1"/>
  <c r="BK97" i="1"/>
  <c r="BK96" i="1"/>
  <c r="BK95" i="1"/>
  <c r="BK94" i="1"/>
  <c r="BK93" i="1"/>
  <c r="BK92" i="1"/>
  <c r="BK91" i="1"/>
  <c r="BK90" i="1"/>
  <c r="BK89" i="1"/>
  <c r="BK88" i="1"/>
  <c r="BK87" i="1"/>
  <c r="BK86" i="1"/>
  <c r="BK85" i="1"/>
  <c r="BK84" i="1"/>
  <c r="BK83" i="1"/>
  <c r="BK82" i="1"/>
  <c r="BK81" i="1"/>
  <c r="BK80" i="1"/>
  <c r="BK79" i="1"/>
  <c r="BK78" i="1"/>
  <c r="BK77" i="1"/>
  <c r="BK76" i="1"/>
  <c r="BK75" i="1"/>
  <c r="BK74" i="1"/>
  <c r="BK73" i="1"/>
  <c r="BK72" i="1"/>
  <c r="BK71" i="1"/>
  <c r="BK70" i="1"/>
  <c r="BK69" i="1"/>
  <c r="BK68" i="1"/>
  <c r="BK67" i="1"/>
  <c r="BK66" i="1"/>
  <c r="BK65" i="1"/>
  <c r="BK64" i="1"/>
  <c r="BK63" i="1"/>
  <c r="BK62" i="1"/>
  <c r="BK61" i="1"/>
  <c r="BK60" i="1"/>
  <c r="BK59" i="1"/>
  <c r="BK58" i="1"/>
  <c r="BK57" i="1"/>
  <c r="BK56" i="1"/>
  <c r="BK55" i="1"/>
  <c r="BK54" i="1"/>
  <c r="BK53" i="1"/>
  <c r="BK52" i="1"/>
  <c r="BK51" i="1"/>
  <c r="BK50" i="1"/>
  <c r="BK49" i="1"/>
  <c r="BK48" i="1"/>
  <c r="BK47" i="1"/>
  <c r="BK46" i="1"/>
  <c r="BK45" i="1"/>
  <c r="BK44" i="1"/>
  <c r="BK43" i="1"/>
  <c r="BK42" i="1"/>
  <c r="BK41" i="1"/>
  <c r="BK40" i="1"/>
  <c r="BK39" i="1"/>
  <c r="BK38" i="1"/>
  <c r="BK37" i="1"/>
  <c r="BK36" i="1"/>
  <c r="BK35" i="1"/>
  <c r="BK34" i="1"/>
  <c r="BK33" i="1"/>
  <c r="BK32" i="1"/>
  <c r="BK31" i="1"/>
  <c r="BK30" i="1"/>
  <c r="BK29" i="1"/>
  <c r="BK28" i="1"/>
  <c r="BK27" i="1"/>
  <c r="BK26" i="1"/>
  <c r="BK25" i="1"/>
  <c r="BK24" i="1"/>
  <c r="BK23" i="1"/>
  <c r="BK22" i="1"/>
  <c r="BK21" i="1"/>
  <c r="BK20" i="1"/>
  <c r="BK19" i="1"/>
  <c r="BK18" i="1"/>
  <c r="BK17" i="1"/>
  <c r="BK16" i="1"/>
  <c r="BK9" i="1"/>
  <c r="BK8" i="1"/>
  <c r="BK7" i="1"/>
  <c r="BJ785" i="1"/>
  <c r="BJ784" i="1"/>
  <c r="BJ783" i="1"/>
  <c r="BJ782" i="1"/>
  <c r="BJ781" i="1"/>
  <c r="BJ780" i="1"/>
  <c r="BJ779" i="1"/>
  <c r="BJ778" i="1"/>
  <c r="BJ777" i="1"/>
  <c r="BJ776" i="1"/>
  <c r="BJ775" i="1"/>
  <c r="BJ774" i="1"/>
  <c r="BJ773" i="1"/>
  <c r="BJ772" i="1"/>
  <c r="BJ771" i="1"/>
  <c r="BJ770" i="1"/>
  <c r="BJ769" i="1"/>
  <c r="BJ768" i="1"/>
  <c r="BJ767" i="1"/>
  <c r="BJ766" i="1"/>
  <c r="BJ765" i="1"/>
  <c r="BJ764" i="1"/>
  <c r="BJ763" i="1"/>
  <c r="BJ762" i="1"/>
  <c r="BJ761" i="1"/>
  <c r="BJ760" i="1"/>
  <c r="BJ759" i="1"/>
  <c r="BJ758" i="1"/>
  <c r="BJ757" i="1"/>
  <c r="BJ756" i="1"/>
  <c r="BJ755" i="1"/>
  <c r="BJ754" i="1"/>
  <c r="BJ753" i="1"/>
  <c r="BJ752" i="1"/>
  <c r="BJ751" i="1"/>
  <c r="BJ750" i="1"/>
  <c r="BJ749" i="1"/>
  <c r="BJ748" i="1"/>
  <c r="BJ747" i="1"/>
  <c r="BJ746" i="1"/>
  <c r="BJ745" i="1"/>
  <c r="BJ744" i="1"/>
  <c r="BJ743" i="1"/>
  <c r="BJ742" i="1"/>
  <c r="BJ741" i="1"/>
  <c r="BJ740" i="1"/>
  <c r="BJ739" i="1"/>
  <c r="BJ738" i="1"/>
  <c r="BJ737" i="1"/>
  <c r="BJ736" i="1"/>
  <c r="BJ735" i="1"/>
  <c r="BJ734" i="1"/>
  <c r="BJ733" i="1"/>
  <c r="BJ732" i="1"/>
  <c r="BJ731" i="1"/>
  <c r="BJ730" i="1"/>
  <c r="BJ729" i="1"/>
  <c r="BJ728" i="1"/>
  <c r="BJ727" i="1"/>
  <c r="BJ726" i="1"/>
  <c r="BJ725" i="1"/>
  <c r="BJ724" i="1"/>
  <c r="BJ723" i="1"/>
  <c r="BJ722" i="1"/>
  <c r="BJ721" i="1"/>
  <c r="BJ720" i="1"/>
  <c r="BJ719" i="1"/>
  <c r="BJ718" i="1"/>
  <c r="BJ717" i="1"/>
  <c r="BJ716" i="1"/>
  <c r="BJ715" i="1"/>
  <c r="BJ714" i="1"/>
  <c r="BJ713" i="1"/>
  <c r="BJ712" i="1"/>
  <c r="BJ711" i="1"/>
  <c r="BJ710" i="1"/>
  <c r="BJ709" i="1"/>
  <c r="BJ708" i="1"/>
  <c r="BJ707" i="1"/>
  <c r="BJ706" i="1"/>
  <c r="BJ705" i="1"/>
  <c r="BJ704" i="1"/>
  <c r="BJ703" i="1"/>
  <c r="BJ702" i="1"/>
  <c r="BJ701" i="1"/>
  <c r="BJ700" i="1"/>
  <c r="BJ699" i="1"/>
  <c r="BJ698" i="1"/>
  <c r="BJ697" i="1"/>
  <c r="BJ696" i="1"/>
  <c r="BJ695" i="1"/>
  <c r="BJ694" i="1"/>
  <c r="BJ693" i="1"/>
  <c r="BJ692" i="1"/>
  <c r="BJ691" i="1"/>
  <c r="BJ690" i="1"/>
  <c r="BJ689" i="1"/>
  <c r="BJ688" i="1"/>
  <c r="BJ687" i="1"/>
  <c r="BJ686" i="1"/>
  <c r="BJ685" i="1"/>
  <c r="BJ684" i="1"/>
  <c r="BJ683" i="1"/>
  <c r="BJ682" i="1"/>
  <c r="BJ681" i="1"/>
  <c r="BJ680" i="1"/>
  <c r="BJ679" i="1"/>
  <c r="BJ678" i="1"/>
  <c r="BJ677" i="1"/>
  <c r="BJ676" i="1"/>
  <c r="BJ675" i="1"/>
  <c r="BJ674" i="1"/>
  <c r="BJ673" i="1"/>
  <c r="BJ672" i="1"/>
  <c r="BJ671" i="1"/>
  <c r="BJ670" i="1"/>
  <c r="BJ669" i="1"/>
  <c r="BJ668" i="1"/>
  <c r="BJ667" i="1"/>
  <c r="BJ666" i="1"/>
  <c r="BJ665" i="1"/>
  <c r="BJ664" i="1"/>
  <c r="BJ663" i="1"/>
  <c r="BJ662" i="1"/>
  <c r="BJ661" i="1"/>
  <c r="BJ660" i="1"/>
  <c r="BJ659" i="1"/>
  <c r="BJ658" i="1"/>
  <c r="BJ657" i="1"/>
  <c r="BJ656" i="1"/>
  <c r="BJ655" i="1"/>
  <c r="BJ654" i="1"/>
  <c r="BJ653" i="1"/>
  <c r="BJ652" i="1"/>
  <c r="BJ651" i="1"/>
  <c r="BJ650" i="1"/>
  <c r="BJ649" i="1"/>
  <c r="BJ648" i="1"/>
  <c r="BJ647" i="1"/>
  <c r="BJ646" i="1"/>
  <c r="BJ645" i="1"/>
  <c r="BJ644" i="1"/>
  <c r="BJ643" i="1"/>
  <c r="BJ642" i="1"/>
  <c r="BJ641" i="1"/>
  <c r="BJ640" i="1"/>
  <c r="BJ639" i="1"/>
  <c r="BJ638" i="1"/>
  <c r="BJ637" i="1"/>
  <c r="BJ636" i="1"/>
  <c r="BJ635" i="1"/>
  <c r="BJ634" i="1"/>
  <c r="BJ633" i="1"/>
  <c r="BJ632" i="1"/>
  <c r="BJ631" i="1"/>
  <c r="BJ630" i="1"/>
  <c r="BJ629" i="1"/>
  <c r="BJ628" i="1"/>
  <c r="BJ627" i="1"/>
  <c r="BJ626" i="1"/>
  <c r="BJ625" i="1"/>
  <c r="BJ624" i="1"/>
  <c r="BJ623" i="1"/>
  <c r="BJ622" i="1"/>
  <c r="BJ621" i="1"/>
  <c r="BJ620" i="1"/>
  <c r="BJ619" i="1"/>
  <c r="BJ618" i="1"/>
  <c r="BJ617" i="1"/>
  <c r="BJ616" i="1"/>
  <c r="BJ615" i="1"/>
  <c r="BJ614" i="1"/>
  <c r="BJ613" i="1"/>
  <c r="BJ612" i="1"/>
  <c r="BJ611" i="1"/>
  <c r="BJ610" i="1"/>
  <c r="BJ609" i="1"/>
  <c r="BJ608" i="1"/>
  <c r="BJ607" i="1"/>
  <c r="BJ606" i="1"/>
  <c r="BJ605" i="1"/>
  <c r="BJ604" i="1"/>
  <c r="BJ603" i="1"/>
  <c r="BJ602" i="1"/>
  <c r="BJ601" i="1"/>
  <c r="BJ600" i="1"/>
  <c r="BJ599" i="1"/>
  <c r="BJ598" i="1"/>
  <c r="BJ597" i="1"/>
  <c r="BJ596" i="1"/>
  <c r="BJ595" i="1"/>
  <c r="BJ594" i="1"/>
  <c r="BJ593" i="1"/>
  <c r="BJ592" i="1"/>
  <c r="BJ591" i="1"/>
  <c r="BJ590" i="1"/>
  <c r="BJ589" i="1"/>
  <c r="BJ588" i="1"/>
  <c r="BJ587" i="1"/>
  <c r="BJ586" i="1"/>
  <c r="BJ585" i="1"/>
  <c r="BJ584" i="1"/>
  <c r="BJ583" i="1"/>
  <c r="BJ582" i="1"/>
  <c r="BJ581" i="1"/>
  <c r="BJ580" i="1"/>
  <c r="BJ579" i="1"/>
  <c r="BJ578" i="1"/>
  <c r="BJ577" i="1"/>
  <c r="BJ576" i="1"/>
  <c r="BJ575" i="1"/>
  <c r="BJ574" i="1"/>
  <c r="BJ573" i="1"/>
  <c r="BJ572" i="1"/>
  <c r="BJ571" i="1"/>
  <c r="BJ570" i="1"/>
  <c r="BJ569" i="1"/>
  <c r="BJ568" i="1"/>
  <c r="BJ567" i="1"/>
  <c r="BJ566" i="1"/>
  <c r="BJ565" i="1"/>
  <c r="BJ564" i="1"/>
  <c r="BJ563" i="1"/>
  <c r="BJ562" i="1"/>
  <c r="BJ561" i="1"/>
  <c r="BJ560" i="1"/>
  <c r="BJ559" i="1"/>
  <c r="BJ558" i="1"/>
  <c r="BJ557" i="1"/>
  <c r="BJ556" i="1"/>
  <c r="BJ555" i="1"/>
  <c r="BJ554" i="1"/>
  <c r="BJ553" i="1"/>
  <c r="BJ552" i="1"/>
  <c r="BJ551" i="1"/>
  <c r="BJ550" i="1"/>
  <c r="BJ549" i="1"/>
  <c r="BJ548" i="1"/>
  <c r="BJ547" i="1"/>
  <c r="BJ546" i="1"/>
  <c r="BJ545" i="1"/>
  <c r="BJ544" i="1"/>
  <c r="BJ543" i="1"/>
  <c r="BJ542" i="1"/>
  <c r="BJ541" i="1"/>
  <c r="BJ540" i="1"/>
  <c r="BJ539" i="1"/>
  <c r="BJ538" i="1"/>
  <c r="BJ537" i="1"/>
  <c r="BJ536" i="1"/>
  <c r="BJ535" i="1"/>
  <c r="BJ534" i="1"/>
  <c r="BJ533" i="1"/>
  <c r="BJ532" i="1"/>
  <c r="BJ531" i="1"/>
  <c r="BJ530" i="1"/>
  <c r="BJ529" i="1"/>
  <c r="BJ528" i="1"/>
  <c r="BJ527" i="1"/>
  <c r="BJ526" i="1"/>
  <c r="BJ525" i="1"/>
  <c r="BJ524" i="1"/>
  <c r="BJ523" i="1"/>
  <c r="BJ522" i="1"/>
  <c r="BJ521" i="1"/>
  <c r="BJ520" i="1"/>
  <c r="BJ519" i="1"/>
  <c r="BJ518" i="1"/>
  <c r="BJ517" i="1"/>
  <c r="BJ516" i="1"/>
  <c r="BJ515" i="1"/>
  <c r="BJ514" i="1"/>
  <c r="BJ513" i="1"/>
  <c r="BJ512" i="1"/>
  <c r="BJ511" i="1"/>
  <c r="BJ510" i="1"/>
  <c r="BJ509" i="1"/>
  <c r="BJ508" i="1"/>
  <c r="BJ507" i="1"/>
  <c r="BJ506" i="1"/>
  <c r="BJ505" i="1"/>
  <c r="BJ504" i="1"/>
  <c r="BJ503" i="1"/>
  <c r="BJ502" i="1"/>
  <c r="BJ501" i="1"/>
  <c r="BJ500" i="1"/>
  <c r="BJ499" i="1"/>
  <c r="BJ498" i="1"/>
  <c r="BJ497" i="1"/>
  <c r="BJ496" i="1"/>
  <c r="BJ495" i="1"/>
  <c r="BJ494" i="1"/>
  <c r="BJ493" i="1"/>
  <c r="BJ492" i="1"/>
  <c r="BJ491" i="1"/>
  <c r="BJ490" i="1"/>
  <c r="BJ489" i="1"/>
  <c r="BJ488" i="1"/>
  <c r="BJ487" i="1"/>
  <c r="BJ486" i="1"/>
  <c r="BJ485" i="1"/>
  <c r="BJ484" i="1"/>
  <c r="BJ483"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7" i="1"/>
  <c r="BJ456" i="1"/>
  <c r="BJ455" i="1"/>
  <c r="BJ454" i="1"/>
  <c r="BJ453" i="1"/>
  <c r="BJ452" i="1"/>
  <c r="BJ451" i="1"/>
  <c r="BJ450" i="1"/>
  <c r="BJ449" i="1"/>
  <c r="BJ448" i="1"/>
  <c r="BJ447" i="1"/>
  <c r="BJ446" i="1"/>
  <c r="BJ445" i="1"/>
  <c r="BJ444" i="1"/>
  <c r="BJ443" i="1"/>
  <c r="BJ442" i="1"/>
  <c r="BJ441" i="1"/>
  <c r="BJ440" i="1"/>
  <c r="BJ439" i="1"/>
  <c r="BJ438" i="1"/>
  <c r="BJ437" i="1"/>
  <c r="BJ436" i="1"/>
  <c r="BJ435" i="1"/>
  <c r="BJ434" i="1"/>
  <c r="BJ433" i="1"/>
  <c r="BJ432" i="1"/>
  <c r="BJ431" i="1"/>
  <c r="BJ430" i="1"/>
  <c r="BJ429" i="1"/>
  <c r="BJ428" i="1"/>
  <c r="BJ427" i="1"/>
  <c r="BJ426" i="1"/>
  <c r="BJ425" i="1"/>
  <c r="BJ424" i="1"/>
  <c r="BJ423" i="1"/>
  <c r="BJ422" i="1"/>
  <c r="BJ421" i="1"/>
  <c r="BJ420" i="1"/>
  <c r="BJ419" i="1"/>
  <c r="BJ418" i="1"/>
  <c r="BJ417" i="1"/>
  <c r="BJ416" i="1"/>
  <c r="BJ415" i="1"/>
  <c r="BJ414" i="1"/>
  <c r="BJ413" i="1"/>
  <c r="BJ412" i="1"/>
  <c r="BJ411" i="1"/>
  <c r="BJ410" i="1"/>
  <c r="BJ409" i="1"/>
  <c r="BJ408" i="1"/>
  <c r="BJ407" i="1"/>
  <c r="BJ406" i="1"/>
  <c r="BJ405" i="1"/>
  <c r="BJ404" i="1"/>
  <c r="BJ403" i="1"/>
  <c r="BJ402" i="1"/>
  <c r="BJ401" i="1"/>
  <c r="BJ400" i="1"/>
  <c r="BJ399" i="1"/>
  <c r="BJ398" i="1"/>
  <c r="BJ397" i="1"/>
  <c r="BJ396" i="1"/>
  <c r="BJ395" i="1"/>
  <c r="BJ394" i="1"/>
  <c r="BJ393" i="1"/>
  <c r="BJ392" i="1"/>
  <c r="BJ391" i="1"/>
  <c r="BJ390" i="1"/>
  <c r="BJ389" i="1"/>
  <c r="BJ388" i="1"/>
  <c r="BJ387" i="1"/>
  <c r="BJ386" i="1"/>
  <c r="BJ385" i="1"/>
  <c r="BJ384" i="1"/>
  <c r="BJ383" i="1"/>
  <c r="BJ382" i="1"/>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8" i="1"/>
  <c r="BJ237" i="1"/>
  <c r="BJ236" i="1"/>
  <c r="BJ235" i="1"/>
  <c r="BJ234" i="1"/>
  <c r="BJ233" i="1"/>
  <c r="BJ232" i="1"/>
  <c r="BJ231" i="1"/>
  <c r="BJ230" i="1"/>
  <c r="BJ229" i="1"/>
  <c r="BJ228" i="1"/>
  <c r="BJ227" i="1"/>
  <c r="BJ226" i="1"/>
  <c r="BJ225" i="1"/>
  <c r="BJ224" i="1"/>
  <c r="BJ223" i="1"/>
  <c r="BJ222" i="1"/>
  <c r="BJ221" i="1"/>
  <c r="BJ220" i="1"/>
  <c r="BJ219" i="1"/>
  <c r="BJ218" i="1"/>
  <c r="BJ217" i="1"/>
  <c r="BJ216" i="1"/>
  <c r="BJ215" i="1"/>
  <c r="BJ214" i="1"/>
  <c r="BJ213" i="1"/>
  <c r="BJ212" i="1"/>
  <c r="BJ211" i="1"/>
  <c r="BJ210" i="1"/>
  <c r="BJ209" i="1"/>
  <c r="BJ208" i="1"/>
  <c r="BJ207" i="1"/>
  <c r="BJ206" i="1"/>
  <c r="BJ205" i="1"/>
  <c r="BJ204" i="1"/>
  <c r="BJ203" i="1"/>
  <c r="BJ202" i="1"/>
  <c r="BJ201" i="1"/>
  <c r="BJ200" i="1"/>
  <c r="BJ199" i="1"/>
  <c r="BJ198" i="1"/>
  <c r="BJ197" i="1"/>
  <c r="BJ196" i="1"/>
  <c r="BJ195" i="1"/>
  <c r="BJ194" i="1"/>
  <c r="BJ193" i="1"/>
  <c r="BJ192" i="1"/>
  <c r="BJ191" i="1"/>
  <c r="BJ190" i="1"/>
  <c r="BJ189" i="1"/>
  <c r="BJ188" i="1"/>
  <c r="BJ187" i="1"/>
  <c r="BJ186" i="1"/>
  <c r="BJ185" i="1"/>
  <c r="BJ184" i="1"/>
  <c r="BJ183" i="1"/>
  <c r="BJ182" i="1"/>
  <c r="BJ181" i="1"/>
  <c r="BJ180" i="1"/>
  <c r="BJ179" i="1"/>
  <c r="BJ178" i="1"/>
  <c r="BJ177" i="1"/>
  <c r="BJ176" i="1"/>
  <c r="BJ175" i="1"/>
  <c r="BJ174" i="1"/>
  <c r="BJ173" i="1"/>
  <c r="BJ172" i="1"/>
  <c r="BJ171" i="1"/>
  <c r="BJ170" i="1"/>
  <c r="BJ169" i="1"/>
  <c r="BJ168" i="1"/>
  <c r="BJ167" i="1"/>
  <c r="BJ166" i="1"/>
  <c r="BJ165" i="1"/>
  <c r="BJ164" i="1"/>
  <c r="BJ163" i="1"/>
  <c r="BJ162" i="1"/>
  <c r="BJ161" i="1"/>
  <c r="BJ160" i="1"/>
  <c r="BJ159" i="1"/>
  <c r="BJ158" i="1"/>
  <c r="BJ157" i="1"/>
  <c r="BJ156" i="1"/>
  <c r="BJ155" i="1"/>
  <c r="BJ154" i="1"/>
  <c r="BJ153" i="1"/>
  <c r="BJ152" i="1"/>
  <c r="BJ151" i="1"/>
  <c r="BJ150" i="1"/>
  <c r="BJ149" i="1"/>
  <c r="BJ148" i="1"/>
  <c r="BJ147" i="1"/>
  <c r="BJ146" i="1"/>
  <c r="BJ145" i="1"/>
  <c r="BJ144" i="1"/>
  <c r="BJ143" i="1"/>
  <c r="BJ142" i="1"/>
  <c r="BJ141" i="1"/>
  <c r="BJ140" i="1"/>
  <c r="BJ139" i="1"/>
  <c r="BJ138" i="1"/>
  <c r="BJ137" i="1"/>
  <c r="BJ136" i="1"/>
  <c r="BJ135" i="1"/>
  <c r="BJ134" i="1"/>
  <c r="BJ133" i="1"/>
  <c r="BJ132" i="1"/>
  <c r="BJ131" i="1"/>
  <c r="BJ130" i="1"/>
  <c r="BJ129" i="1"/>
  <c r="BJ128" i="1"/>
  <c r="BJ127" i="1"/>
  <c r="BJ126" i="1"/>
  <c r="BJ125" i="1"/>
  <c r="BJ124" i="1"/>
  <c r="BJ123" i="1"/>
  <c r="BJ122" i="1"/>
  <c r="BJ121" i="1"/>
  <c r="BJ120" i="1"/>
  <c r="BJ119" i="1"/>
  <c r="BJ118" i="1"/>
  <c r="BJ117" i="1"/>
  <c r="BJ116" i="1"/>
  <c r="BJ115" i="1"/>
  <c r="BJ114" i="1"/>
  <c r="BJ113" i="1"/>
  <c r="BJ112" i="1"/>
  <c r="BJ111" i="1"/>
  <c r="BJ110" i="1"/>
  <c r="BJ109" i="1"/>
  <c r="BJ108" i="1"/>
  <c r="BJ107" i="1"/>
  <c r="BJ106" i="1"/>
  <c r="BJ105" i="1"/>
  <c r="BJ104" i="1"/>
  <c r="BJ103" i="1"/>
  <c r="BJ102" i="1"/>
  <c r="BJ101" i="1"/>
  <c r="BJ100" i="1"/>
  <c r="BJ99" i="1"/>
  <c r="BJ98" i="1"/>
  <c r="BJ97" i="1"/>
  <c r="BJ96" i="1"/>
  <c r="BJ95" i="1"/>
  <c r="BJ94" i="1"/>
  <c r="BJ93" i="1"/>
  <c r="BJ92" i="1"/>
  <c r="BJ91" i="1"/>
  <c r="BJ90" i="1"/>
  <c r="BJ89" i="1"/>
  <c r="BJ88" i="1"/>
  <c r="BJ87" i="1"/>
  <c r="BJ86" i="1"/>
  <c r="BJ85" i="1"/>
  <c r="BJ84" i="1"/>
  <c r="BJ83" i="1"/>
  <c r="BJ82" i="1"/>
  <c r="BJ81" i="1"/>
  <c r="BJ80" i="1"/>
  <c r="BJ79" i="1"/>
  <c r="BJ78" i="1"/>
  <c r="BJ77" i="1"/>
  <c r="BJ76" i="1"/>
  <c r="BJ75" i="1"/>
  <c r="BJ74" i="1"/>
  <c r="BJ73" i="1"/>
  <c r="BJ72" i="1"/>
  <c r="BJ71" i="1"/>
  <c r="BJ70" i="1"/>
  <c r="BJ69" i="1"/>
  <c r="BJ68" i="1"/>
  <c r="BJ67" i="1"/>
  <c r="BJ66" i="1"/>
  <c r="BJ65" i="1"/>
  <c r="BJ64" i="1"/>
  <c r="BJ63" i="1"/>
  <c r="BJ62" i="1"/>
  <c r="BJ61" i="1"/>
  <c r="BJ60" i="1"/>
  <c r="BJ59" i="1"/>
  <c r="BJ58" i="1"/>
  <c r="BJ57" i="1"/>
  <c r="BJ56" i="1"/>
  <c r="BJ55" i="1"/>
  <c r="BJ54" i="1"/>
  <c r="BJ53" i="1"/>
  <c r="BJ52" i="1"/>
  <c r="BJ51" i="1"/>
  <c r="BJ50" i="1"/>
  <c r="BJ49" i="1"/>
  <c r="BJ48" i="1"/>
  <c r="BJ47" i="1"/>
  <c r="BJ46" i="1"/>
  <c r="BJ45" i="1"/>
  <c r="BJ44" i="1"/>
  <c r="BJ43" i="1"/>
  <c r="BJ42" i="1"/>
  <c r="BJ41" i="1"/>
  <c r="BJ40" i="1"/>
  <c r="BJ39" i="1"/>
  <c r="BJ38" i="1"/>
  <c r="BJ37" i="1"/>
  <c r="BJ36" i="1"/>
  <c r="BJ35" i="1"/>
  <c r="BJ34" i="1"/>
  <c r="BJ33" i="1"/>
  <c r="BJ32" i="1"/>
  <c r="BJ31" i="1"/>
  <c r="BJ30" i="1"/>
  <c r="BJ29" i="1"/>
  <c r="BJ28" i="1"/>
  <c r="BJ27" i="1"/>
  <c r="BJ26" i="1"/>
  <c r="BJ25" i="1"/>
  <c r="BJ24" i="1"/>
  <c r="BJ23" i="1"/>
  <c r="BJ22" i="1"/>
  <c r="BJ21" i="1"/>
  <c r="BJ20" i="1"/>
  <c r="BJ19" i="1"/>
  <c r="BJ18" i="1"/>
  <c r="BJ17" i="1"/>
  <c r="BJ16" i="1"/>
  <c r="BJ9" i="1"/>
  <c r="BJ8" i="1"/>
  <c r="BJ7" i="1"/>
  <c r="AZ9" i="4"/>
  <c r="AZ19"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AZ166" i="4"/>
  <c r="AZ167" i="4"/>
  <c r="AZ168" i="4"/>
  <c r="AZ169" i="4"/>
  <c r="AZ170" i="4"/>
  <c r="AZ171" i="4"/>
  <c r="AZ172" i="4"/>
  <c r="AZ173" i="4"/>
  <c r="AZ174" i="4"/>
  <c r="AZ175" i="4"/>
  <c r="AZ176" i="4"/>
  <c r="AZ177" i="4"/>
  <c r="AZ178" i="4"/>
  <c r="AZ179" i="4"/>
  <c r="AZ180" i="4"/>
  <c r="AZ181" i="4"/>
  <c r="AZ182" i="4"/>
  <c r="AZ183" i="4"/>
  <c r="AZ184" i="4"/>
  <c r="AZ185" i="4"/>
  <c r="AZ186" i="4"/>
  <c r="AZ187" i="4"/>
  <c r="AZ188" i="4"/>
  <c r="AZ189" i="4"/>
  <c r="AZ190" i="4"/>
  <c r="AZ191" i="4"/>
  <c r="AZ192" i="4"/>
  <c r="AZ193" i="4"/>
  <c r="AZ194" i="4"/>
  <c r="AZ195" i="4"/>
  <c r="AZ196" i="4"/>
  <c r="AZ197" i="4"/>
  <c r="AZ198" i="4"/>
  <c r="AZ199" i="4"/>
  <c r="AZ200" i="4"/>
  <c r="AZ201" i="4"/>
  <c r="AZ202" i="4"/>
  <c r="AZ203" i="4"/>
  <c r="AZ204" i="4"/>
  <c r="AZ205" i="4"/>
  <c r="AZ206" i="4"/>
  <c r="AZ207" i="4"/>
  <c r="AZ208" i="4"/>
  <c r="AZ209" i="4"/>
  <c r="AZ210" i="4"/>
  <c r="AZ211" i="4"/>
  <c r="AZ212" i="4"/>
  <c r="AZ213" i="4"/>
  <c r="AZ214" i="4"/>
  <c r="AZ215" i="4"/>
  <c r="AZ216" i="4"/>
  <c r="AZ217" i="4"/>
  <c r="AZ218" i="4"/>
  <c r="AZ219" i="4"/>
  <c r="AZ220" i="4"/>
  <c r="AZ221" i="4"/>
  <c r="AZ222" i="4"/>
  <c r="AZ223" i="4"/>
  <c r="AZ224" i="4"/>
  <c r="AZ225" i="4"/>
  <c r="AZ226" i="4"/>
  <c r="AZ227" i="4"/>
  <c r="AZ228" i="4"/>
  <c r="AZ229" i="4"/>
  <c r="AZ230" i="4"/>
  <c r="AZ231" i="4"/>
  <c r="AZ232" i="4"/>
  <c r="AZ233" i="4"/>
  <c r="AZ234" i="4"/>
  <c r="AZ235" i="4"/>
  <c r="AZ236" i="4"/>
  <c r="AZ237" i="4"/>
  <c r="AZ238" i="4"/>
  <c r="AZ239" i="4"/>
  <c r="AZ240" i="4"/>
  <c r="AZ241" i="4"/>
  <c r="AZ242" i="4"/>
  <c r="AZ243" i="4"/>
  <c r="AZ244" i="4"/>
  <c r="AZ245" i="4"/>
  <c r="AZ246" i="4"/>
  <c r="AZ247" i="4"/>
  <c r="AZ248" i="4"/>
  <c r="AZ249" i="4"/>
  <c r="AZ250" i="4"/>
  <c r="AZ251" i="4"/>
  <c r="AZ252" i="4"/>
  <c r="AZ253" i="4"/>
  <c r="AZ254" i="4"/>
  <c r="AZ255" i="4"/>
  <c r="AZ256" i="4"/>
  <c r="AZ257" i="4"/>
  <c r="AZ258" i="4"/>
  <c r="AZ259" i="4"/>
  <c r="AZ260" i="4"/>
  <c r="AZ261" i="4"/>
  <c r="AZ262" i="4"/>
  <c r="AZ263" i="4"/>
  <c r="AZ264" i="4"/>
  <c r="AZ265" i="4"/>
  <c r="AZ266" i="4"/>
  <c r="AZ267" i="4"/>
  <c r="AZ268" i="4"/>
  <c r="AZ269" i="4"/>
  <c r="AZ270" i="4"/>
  <c r="AZ271" i="4"/>
  <c r="AZ272" i="4"/>
  <c r="AZ273" i="4"/>
  <c r="AZ274" i="4"/>
  <c r="AZ275" i="4"/>
  <c r="AZ276" i="4"/>
  <c r="AZ277" i="4"/>
  <c r="AZ278" i="4"/>
  <c r="AZ279" i="4"/>
  <c r="AZ280" i="4"/>
  <c r="AZ281" i="4"/>
  <c r="AZ282" i="4"/>
  <c r="AZ283" i="4"/>
  <c r="AZ284" i="4"/>
  <c r="AZ285" i="4"/>
  <c r="AZ286" i="4"/>
  <c r="AZ287" i="4"/>
  <c r="AZ288" i="4"/>
  <c r="AZ289" i="4"/>
  <c r="AZ290" i="4"/>
  <c r="AZ291" i="4"/>
  <c r="AZ292" i="4"/>
  <c r="AZ293" i="4"/>
  <c r="AZ294" i="4"/>
  <c r="AZ295" i="4"/>
  <c r="AZ296" i="4"/>
  <c r="AZ297" i="4"/>
  <c r="AZ298" i="4"/>
  <c r="AZ299" i="4"/>
  <c r="AZ300" i="4"/>
  <c r="AZ301" i="4"/>
  <c r="AZ302" i="4"/>
  <c r="AZ303" i="4"/>
  <c r="AZ304" i="4"/>
  <c r="AZ305" i="4"/>
  <c r="AZ306" i="4"/>
  <c r="AZ307" i="4"/>
  <c r="AZ308" i="4"/>
  <c r="AZ309" i="4"/>
  <c r="AZ310" i="4"/>
  <c r="AZ311" i="4"/>
  <c r="AZ312" i="4"/>
  <c r="AZ313" i="4"/>
  <c r="AZ314" i="4"/>
  <c r="AZ315" i="4"/>
  <c r="AZ316" i="4"/>
  <c r="AZ317" i="4"/>
  <c r="AZ318" i="4"/>
  <c r="AZ319" i="4"/>
  <c r="AZ320" i="4"/>
  <c r="AZ321" i="4"/>
  <c r="AZ322" i="4"/>
  <c r="AZ323" i="4"/>
  <c r="AZ324" i="4"/>
  <c r="AZ325" i="4"/>
  <c r="AZ326" i="4"/>
  <c r="AZ327" i="4"/>
  <c r="AZ328" i="4"/>
  <c r="AZ329" i="4"/>
  <c r="AZ330" i="4"/>
  <c r="AZ331" i="4"/>
  <c r="AZ332" i="4"/>
  <c r="AZ333" i="4"/>
  <c r="AZ334" i="4"/>
  <c r="AZ335" i="4"/>
  <c r="AZ336" i="4"/>
  <c r="AZ337" i="4"/>
  <c r="AZ338" i="4"/>
  <c r="AZ339" i="4"/>
  <c r="AZ340" i="4"/>
  <c r="AZ341" i="4"/>
  <c r="AZ342" i="4"/>
  <c r="AZ343" i="4"/>
  <c r="AZ344" i="4"/>
  <c r="AZ345" i="4"/>
  <c r="AZ346" i="4"/>
  <c r="AZ347" i="4"/>
  <c r="AZ348" i="4"/>
  <c r="AZ349" i="4"/>
  <c r="AZ350" i="4"/>
  <c r="AZ351" i="4"/>
  <c r="AZ352" i="4"/>
  <c r="AZ353" i="4"/>
  <c r="AZ354" i="4"/>
  <c r="AZ355" i="4"/>
  <c r="AZ356" i="4"/>
  <c r="AZ357" i="4"/>
  <c r="AZ358" i="4"/>
  <c r="AZ359" i="4"/>
  <c r="AZ360" i="4"/>
  <c r="AZ361" i="4"/>
  <c r="AZ362" i="4"/>
  <c r="AZ363" i="4"/>
  <c r="AZ364" i="4"/>
  <c r="AZ365" i="4"/>
  <c r="AZ366" i="4"/>
  <c r="AZ367" i="4"/>
  <c r="AZ368" i="4"/>
  <c r="AZ369" i="4"/>
  <c r="AZ370" i="4"/>
  <c r="AZ371" i="4"/>
  <c r="AZ372" i="4"/>
  <c r="AZ373" i="4"/>
  <c r="AZ374" i="4"/>
  <c r="AZ375" i="4"/>
  <c r="AZ376" i="4"/>
  <c r="AZ377" i="4"/>
  <c r="AZ378" i="4"/>
  <c r="AZ379" i="4"/>
  <c r="AZ380" i="4"/>
  <c r="AZ381" i="4"/>
  <c r="AZ382" i="4"/>
  <c r="AZ383" i="4"/>
  <c r="AZ384" i="4"/>
  <c r="AZ385" i="4"/>
  <c r="AZ386" i="4"/>
  <c r="AZ387" i="4"/>
  <c r="AZ388" i="4"/>
  <c r="AZ389" i="4"/>
  <c r="AZ390" i="4"/>
  <c r="AZ391" i="4"/>
  <c r="AZ392" i="4"/>
  <c r="AZ393" i="4"/>
  <c r="AZ394" i="4"/>
  <c r="AZ395" i="4"/>
  <c r="AZ396" i="4"/>
  <c r="AZ397" i="4"/>
  <c r="AZ398" i="4"/>
  <c r="AZ399" i="4"/>
  <c r="AZ400" i="4"/>
  <c r="AZ401" i="4"/>
  <c r="AZ402" i="4"/>
  <c r="AZ403" i="4"/>
  <c r="AZ404" i="4"/>
  <c r="AZ405" i="4"/>
  <c r="AZ406" i="4"/>
  <c r="AZ407" i="4"/>
  <c r="AZ408" i="4"/>
  <c r="AZ409" i="4"/>
  <c r="AZ410" i="4"/>
  <c r="AZ411" i="4"/>
  <c r="AZ412" i="4"/>
  <c r="AZ413" i="4"/>
  <c r="AZ414" i="4"/>
  <c r="AZ415" i="4"/>
  <c r="AZ416" i="4"/>
  <c r="AZ417" i="4"/>
  <c r="AZ418" i="4"/>
  <c r="AZ419" i="4"/>
  <c r="AZ420" i="4"/>
  <c r="AZ421" i="4"/>
  <c r="AZ422" i="4"/>
  <c r="AZ423" i="4"/>
  <c r="AZ424" i="4"/>
  <c r="AZ425" i="4"/>
  <c r="AZ426" i="4"/>
  <c r="AZ427" i="4"/>
  <c r="AZ428" i="4"/>
  <c r="AZ429" i="4"/>
  <c r="AZ430" i="4"/>
  <c r="AZ431" i="4"/>
  <c r="AZ432" i="4"/>
  <c r="AZ433" i="4"/>
  <c r="AZ434" i="4"/>
  <c r="AZ435" i="4"/>
  <c r="AZ436" i="4"/>
  <c r="AZ437" i="4"/>
  <c r="AZ438" i="4"/>
  <c r="AZ439" i="4"/>
  <c r="AZ440" i="4"/>
  <c r="AZ441" i="4"/>
  <c r="AZ442" i="4"/>
  <c r="AZ443" i="4"/>
  <c r="AZ444" i="4"/>
  <c r="AZ445" i="4"/>
  <c r="AZ446" i="4"/>
  <c r="AZ447" i="4"/>
  <c r="AZ448" i="4"/>
  <c r="AZ449" i="4"/>
  <c r="AZ450" i="4"/>
  <c r="AZ451" i="4"/>
  <c r="AZ452" i="4"/>
  <c r="AZ453" i="4"/>
  <c r="AZ454" i="4"/>
  <c r="AZ455" i="4"/>
  <c r="AZ456" i="4"/>
  <c r="AZ457" i="4"/>
  <c r="AZ458" i="4"/>
  <c r="AZ459" i="4"/>
  <c r="AZ460" i="4"/>
  <c r="AZ461" i="4"/>
  <c r="AZ462" i="4"/>
  <c r="AZ463" i="4"/>
  <c r="AZ464" i="4"/>
  <c r="AZ465" i="4"/>
  <c r="AZ466" i="4"/>
  <c r="AZ467" i="4"/>
  <c r="AZ468" i="4"/>
  <c r="AZ469" i="4"/>
  <c r="AZ470" i="4"/>
  <c r="AZ471" i="4"/>
  <c r="AZ472" i="4"/>
  <c r="AZ473" i="4"/>
  <c r="AZ474" i="4"/>
  <c r="AZ475" i="4"/>
  <c r="AZ476" i="4"/>
  <c r="AZ477" i="4"/>
  <c r="AZ478" i="4"/>
  <c r="AZ479" i="4"/>
  <c r="AZ480" i="4"/>
  <c r="AZ481" i="4"/>
  <c r="AZ482" i="4"/>
  <c r="AZ483" i="4"/>
  <c r="AZ484" i="4"/>
  <c r="AZ485" i="4"/>
  <c r="AZ486" i="4"/>
  <c r="AZ487" i="4"/>
  <c r="AZ488" i="4"/>
  <c r="AZ489" i="4"/>
  <c r="AZ490" i="4"/>
  <c r="AZ491" i="4"/>
  <c r="AZ492" i="4"/>
  <c r="AZ493" i="4"/>
  <c r="AZ494" i="4"/>
  <c r="AZ495" i="4"/>
  <c r="AZ496" i="4"/>
  <c r="AZ497" i="4"/>
  <c r="AZ498" i="4"/>
  <c r="AZ499" i="4"/>
  <c r="AZ500" i="4"/>
  <c r="AZ501" i="4"/>
  <c r="AZ502" i="4"/>
  <c r="AZ503" i="4"/>
  <c r="AZ504" i="4"/>
  <c r="AZ505" i="4"/>
  <c r="AZ506" i="4"/>
  <c r="AZ507" i="4"/>
  <c r="AZ508" i="4"/>
  <c r="AZ509" i="4"/>
  <c r="AZ510" i="4"/>
  <c r="AZ511" i="4"/>
  <c r="AZ512" i="4"/>
  <c r="AZ513" i="4"/>
  <c r="AZ514" i="4"/>
  <c r="AZ515" i="4"/>
  <c r="AZ516" i="4"/>
  <c r="AZ517" i="4"/>
  <c r="AZ518" i="4"/>
  <c r="AZ519" i="4"/>
  <c r="AZ520" i="4"/>
  <c r="AZ521" i="4"/>
  <c r="AZ522" i="4"/>
  <c r="AZ523" i="4"/>
  <c r="AZ524" i="4"/>
  <c r="AZ525" i="4"/>
  <c r="AZ526" i="4"/>
  <c r="AZ527" i="4"/>
  <c r="AZ528" i="4"/>
  <c r="AZ529" i="4"/>
  <c r="AZ530" i="4"/>
  <c r="AZ531" i="4"/>
  <c r="AZ532" i="4"/>
  <c r="AZ533" i="4"/>
  <c r="AZ534" i="4"/>
  <c r="AZ535" i="4"/>
  <c r="AZ536" i="4"/>
  <c r="AZ537" i="4"/>
  <c r="AZ538" i="4"/>
  <c r="AZ539" i="4"/>
  <c r="AZ540" i="4"/>
  <c r="AZ541" i="4"/>
  <c r="AZ542" i="4"/>
  <c r="AZ543" i="4"/>
  <c r="AZ544" i="4"/>
  <c r="AZ545" i="4"/>
  <c r="AZ546" i="4"/>
  <c r="AZ547" i="4"/>
  <c r="AZ548" i="4"/>
  <c r="AZ549" i="4"/>
  <c r="AZ550" i="4"/>
  <c r="AZ551" i="4"/>
  <c r="AZ552" i="4"/>
  <c r="AZ553" i="4"/>
  <c r="AZ554" i="4"/>
  <c r="AZ555" i="4"/>
  <c r="AZ556" i="4"/>
  <c r="AZ557" i="4"/>
  <c r="AZ558" i="4"/>
  <c r="AZ559" i="4"/>
  <c r="AZ560" i="4"/>
  <c r="AZ561" i="4"/>
  <c r="AZ562" i="4"/>
  <c r="AZ563" i="4"/>
  <c r="AZ564" i="4"/>
  <c r="AZ565" i="4"/>
  <c r="AZ566" i="4"/>
  <c r="AZ567" i="4"/>
  <c r="AZ568" i="4"/>
  <c r="AZ569" i="4"/>
  <c r="AZ570" i="4"/>
  <c r="AZ571" i="4"/>
  <c r="AZ572" i="4"/>
  <c r="AZ573" i="4"/>
  <c r="AZ574" i="4"/>
  <c r="AZ575" i="4"/>
  <c r="AZ576" i="4"/>
  <c r="AZ577" i="4"/>
  <c r="AZ578" i="4"/>
  <c r="AZ579" i="4"/>
  <c r="AZ580" i="4"/>
  <c r="AZ581" i="4"/>
  <c r="AZ582" i="4"/>
  <c r="AZ583" i="4"/>
  <c r="AZ584" i="4"/>
  <c r="AZ585" i="4"/>
  <c r="AZ586" i="4"/>
  <c r="AZ587" i="4"/>
  <c r="AZ588" i="4"/>
  <c r="AZ589" i="4"/>
  <c r="AZ590" i="4"/>
  <c r="AZ591" i="4"/>
  <c r="AZ592" i="4"/>
  <c r="AZ593" i="4"/>
  <c r="AZ594" i="4"/>
  <c r="AZ595" i="4"/>
  <c r="AZ596" i="4"/>
  <c r="AZ597" i="4"/>
  <c r="AZ598" i="4"/>
  <c r="AZ599" i="4"/>
  <c r="AZ600" i="4"/>
  <c r="AZ601" i="4"/>
  <c r="AZ602" i="4"/>
  <c r="AZ603" i="4"/>
  <c r="AZ604" i="4"/>
  <c r="AZ605" i="4"/>
  <c r="AZ606" i="4"/>
  <c r="AZ607" i="4"/>
  <c r="AZ608" i="4"/>
  <c r="AZ609" i="4"/>
  <c r="AZ610" i="4"/>
  <c r="AZ611" i="4"/>
  <c r="AZ612" i="4"/>
  <c r="AZ613" i="4"/>
  <c r="AZ614" i="4"/>
  <c r="AZ615" i="4"/>
  <c r="AZ616" i="4"/>
  <c r="AZ617" i="4"/>
  <c r="AZ618" i="4"/>
  <c r="AZ619" i="4"/>
  <c r="AZ620" i="4"/>
  <c r="AZ621" i="4"/>
  <c r="AZ622" i="4"/>
  <c r="AZ623" i="4"/>
  <c r="AZ624" i="4"/>
  <c r="AZ625" i="4"/>
  <c r="AZ626" i="4"/>
  <c r="AZ627" i="4"/>
  <c r="AZ628" i="4"/>
  <c r="AZ629" i="4"/>
  <c r="AZ630" i="4"/>
  <c r="AZ631" i="4"/>
  <c r="AZ632" i="4"/>
  <c r="AZ633" i="4"/>
  <c r="AZ634" i="4"/>
  <c r="AZ635" i="4"/>
  <c r="AZ636" i="4"/>
  <c r="AZ637" i="4"/>
  <c r="AZ638" i="4"/>
  <c r="AZ639" i="4"/>
  <c r="AZ640" i="4"/>
  <c r="AZ641" i="4"/>
  <c r="AZ642" i="4"/>
  <c r="AZ643" i="4"/>
  <c r="AZ644" i="4"/>
  <c r="AZ645" i="4"/>
  <c r="AZ646" i="4"/>
  <c r="AZ647" i="4"/>
  <c r="AZ648" i="4"/>
  <c r="AZ649" i="4"/>
  <c r="AZ650" i="4"/>
  <c r="AZ651" i="4"/>
  <c r="AZ652" i="4"/>
  <c r="AZ653" i="4"/>
  <c r="AZ654" i="4"/>
  <c r="AZ655" i="4"/>
  <c r="AZ656" i="4"/>
  <c r="AZ657" i="4"/>
  <c r="AZ658" i="4"/>
  <c r="AZ659" i="4"/>
  <c r="AZ660" i="4"/>
  <c r="AZ661" i="4"/>
  <c r="AZ662" i="4"/>
  <c r="AZ663" i="4"/>
  <c r="AZ664" i="4"/>
  <c r="AZ665" i="4"/>
  <c r="AZ666" i="4"/>
  <c r="AZ667" i="4"/>
  <c r="AZ668" i="4"/>
  <c r="AZ669" i="4"/>
  <c r="AZ670" i="4"/>
  <c r="AZ671" i="4"/>
  <c r="AZ672" i="4"/>
  <c r="AZ673" i="4"/>
  <c r="AZ674" i="4"/>
  <c r="AZ675" i="4"/>
  <c r="AZ676" i="4"/>
  <c r="AZ677" i="4"/>
  <c r="AZ678" i="4"/>
  <c r="AZ679" i="4"/>
  <c r="AZ680" i="4"/>
  <c r="AZ681" i="4"/>
  <c r="AZ682" i="4"/>
  <c r="AZ683" i="4"/>
  <c r="AZ684" i="4"/>
  <c r="AZ685" i="4"/>
  <c r="AZ686" i="4"/>
  <c r="AZ687" i="4"/>
  <c r="AZ688" i="4"/>
  <c r="AZ689" i="4"/>
  <c r="AZ690" i="4"/>
  <c r="AZ691" i="4"/>
  <c r="AZ692" i="4"/>
  <c r="AZ693" i="4"/>
  <c r="AZ694" i="4"/>
  <c r="AZ695" i="4"/>
  <c r="AZ696" i="4"/>
  <c r="AZ697" i="4"/>
  <c r="AZ698" i="4"/>
  <c r="AZ699" i="4"/>
  <c r="AZ700" i="4"/>
  <c r="AZ701" i="4"/>
  <c r="AZ702" i="4"/>
  <c r="AZ703" i="4"/>
  <c r="AZ704" i="4"/>
  <c r="AZ705" i="4"/>
  <c r="AZ706" i="4"/>
  <c r="AZ707" i="4"/>
  <c r="AZ708" i="4"/>
  <c r="AZ709" i="4"/>
  <c r="AZ710" i="4"/>
  <c r="AZ711" i="4"/>
  <c r="AZ712" i="4"/>
  <c r="AZ713" i="4"/>
  <c r="AZ714" i="4"/>
  <c r="AZ715" i="4"/>
  <c r="AZ716" i="4"/>
  <c r="AZ717" i="4"/>
  <c r="AZ718" i="4"/>
  <c r="AZ719" i="4"/>
  <c r="AZ720" i="4"/>
  <c r="AZ721" i="4"/>
  <c r="AZ722" i="4"/>
  <c r="AZ723" i="4"/>
  <c r="AZ724" i="4"/>
  <c r="AZ725" i="4"/>
  <c r="AZ726" i="4"/>
  <c r="AZ727" i="4"/>
  <c r="AZ728" i="4"/>
  <c r="AZ729" i="4"/>
  <c r="AZ730" i="4"/>
  <c r="AZ731" i="4"/>
  <c r="AZ732" i="4"/>
  <c r="AZ733" i="4"/>
  <c r="AZ734" i="4"/>
  <c r="AZ735" i="4"/>
  <c r="AZ736" i="4"/>
  <c r="AZ737" i="4"/>
  <c r="AZ738" i="4"/>
  <c r="AZ739" i="4"/>
  <c r="AZ740" i="4"/>
  <c r="AZ741" i="4"/>
  <c r="AZ742" i="4"/>
  <c r="AZ743" i="4"/>
  <c r="AZ744" i="4"/>
  <c r="AZ745" i="4"/>
  <c r="AZ746" i="4"/>
  <c r="AZ747" i="4"/>
  <c r="AZ748" i="4"/>
  <c r="AZ749" i="4"/>
  <c r="AZ750" i="4"/>
  <c r="AZ751" i="4"/>
  <c r="AZ752" i="4"/>
  <c r="AZ753" i="4"/>
  <c r="AZ754" i="4"/>
  <c r="AZ755" i="4"/>
  <c r="AZ756" i="4"/>
  <c r="AZ757" i="4"/>
  <c r="AZ758" i="4"/>
  <c r="AZ759" i="4"/>
  <c r="AZ760" i="4"/>
  <c r="AZ761" i="4"/>
  <c r="AZ762" i="4"/>
  <c r="AZ763" i="4"/>
  <c r="AZ764" i="4"/>
  <c r="AZ765" i="4"/>
  <c r="AZ766" i="4"/>
  <c r="AZ767" i="4"/>
  <c r="AZ768" i="4"/>
  <c r="AZ769" i="4"/>
  <c r="AZ770" i="4"/>
  <c r="AZ771" i="4"/>
  <c r="AZ772" i="4"/>
  <c r="AZ773" i="4"/>
  <c r="AZ774" i="4"/>
  <c r="AZ775" i="4"/>
  <c r="AZ776" i="4"/>
  <c r="AZ777" i="4"/>
  <c r="AZ778" i="4"/>
  <c r="AZ779" i="4"/>
  <c r="AZ781" i="4"/>
  <c r="AZ782" i="4"/>
  <c r="AZ783" i="4"/>
  <c r="AZ784" i="4"/>
  <c r="AZ785" i="4"/>
  <c r="AZ780" i="4"/>
  <c r="U79" i="21"/>
  <c r="U57" i="21"/>
  <c r="BL7" i="4" a="1"/>
  <c r="BL7" i="4" l="1"/>
  <c r="U36" i="21"/>
  <c r="U101" i="21"/>
  <c r="U55" i="21"/>
  <c r="U77" i="21"/>
  <c r="U99" i="21"/>
  <c r="U35" i="21"/>
  <c r="U56" i="21"/>
  <c r="U100" i="21"/>
  <c r="U78" i="21"/>
  <c r="U34" i="21"/>
  <c r="U58" i="21"/>
  <c r="U102" i="21"/>
  <c r="U52" i="21"/>
  <c r="U53" i="21"/>
  <c r="U76" i="21"/>
  <c r="U75" i="21"/>
  <c r="I19" i="4"/>
  <c r="BF19" i="1" s="1"/>
  <c r="H19" i="4"/>
  <c r="I23" i="4"/>
  <c r="BF23" i="1" s="1"/>
  <c r="H23" i="4"/>
  <c r="H44" i="4"/>
  <c r="I44" i="4"/>
  <c r="BF44" i="1" s="1"/>
  <c r="H48" i="4"/>
  <c r="I48" i="4"/>
  <c r="BF48" i="1" s="1"/>
  <c r="H52" i="4"/>
  <c r="I52" i="4"/>
  <c r="BF52" i="1" s="1"/>
  <c r="I56" i="4"/>
  <c r="BF56" i="1" s="1"/>
  <c r="H56" i="4"/>
  <c r="I60" i="4"/>
  <c r="BF60" i="1" s="1"/>
  <c r="H60" i="4"/>
  <c r="I64" i="4"/>
  <c r="BF64" i="1" s="1"/>
  <c r="H64" i="4"/>
  <c r="H68" i="4"/>
  <c r="I68" i="4"/>
  <c r="BF68" i="1" s="1"/>
  <c r="H72" i="4"/>
  <c r="I72" i="4"/>
  <c r="BF72" i="1" s="1"/>
  <c r="H76" i="4"/>
  <c r="I76" i="4"/>
  <c r="BF76" i="1" s="1"/>
  <c r="I80" i="4"/>
  <c r="BF80" i="1" s="1"/>
  <c r="H80" i="4"/>
  <c r="I84" i="4"/>
  <c r="BF84" i="1" s="1"/>
  <c r="H84" i="4"/>
  <c r="H88" i="4"/>
  <c r="I88" i="4"/>
  <c r="BF88" i="1" s="1"/>
  <c r="I92" i="4"/>
  <c r="BF92" i="1" s="1"/>
  <c r="H92" i="4"/>
  <c r="H96" i="4"/>
  <c r="I96" i="4"/>
  <c r="BF96" i="1" s="1"/>
  <c r="I100" i="4"/>
  <c r="BF100" i="1" s="1"/>
  <c r="H100" i="4"/>
  <c r="I104" i="4"/>
  <c r="BF104" i="1" s="1"/>
  <c r="H104" i="4"/>
  <c r="H108" i="4"/>
  <c r="I108" i="4"/>
  <c r="BF108" i="1" s="1"/>
  <c r="H112" i="4"/>
  <c r="I112" i="4"/>
  <c r="BF112" i="1" s="1"/>
  <c r="H116" i="4"/>
  <c r="I116" i="4"/>
  <c r="BF116" i="1" s="1"/>
  <c r="H120" i="4"/>
  <c r="I120" i="4"/>
  <c r="BF120" i="1" s="1"/>
  <c r="H124" i="4"/>
  <c r="I124" i="4"/>
  <c r="BF124" i="1" s="1"/>
  <c r="I128" i="4"/>
  <c r="BF128" i="1" s="1"/>
  <c r="H128" i="4"/>
  <c r="H132" i="4"/>
  <c r="I132" i="4"/>
  <c r="BF132" i="1" s="1"/>
  <c r="H136" i="4"/>
  <c r="I136" i="4"/>
  <c r="BF136" i="1" s="1"/>
  <c r="I140" i="4"/>
  <c r="BF140" i="1" s="1"/>
  <c r="H140" i="4"/>
  <c r="I144" i="4"/>
  <c r="BF144" i="1" s="1"/>
  <c r="H144" i="4"/>
  <c r="I148" i="4"/>
  <c r="BF148" i="1" s="1"/>
  <c r="H148" i="4"/>
  <c r="I152" i="4"/>
  <c r="BF152" i="1" s="1"/>
  <c r="H152" i="4"/>
  <c r="H156" i="4"/>
  <c r="I156" i="4"/>
  <c r="BF156" i="1" s="1"/>
  <c r="I160" i="4"/>
  <c r="BF160" i="1" s="1"/>
  <c r="H160" i="4"/>
  <c r="H164" i="4"/>
  <c r="I164" i="4"/>
  <c r="BF164" i="1" s="1"/>
  <c r="I168" i="4"/>
  <c r="BF168" i="1" s="1"/>
  <c r="H168" i="4"/>
  <c r="I172" i="4"/>
  <c r="BF172" i="1" s="1"/>
  <c r="H172" i="4"/>
  <c r="H176" i="4"/>
  <c r="I176" i="4"/>
  <c r="BF176" i="1" s="1"/>
  <c r="H180" i="4"/>
  <c r="I180" i="4"/>
  <c r="BF180" i="1" s="1"/>
  <c r="I184" i="4"/>
  <c r="BF184" i="1" s="1"/>
  <c r="H184" i="4"/>
  <c r="H188" i="4"/>
  <c r="I188" i="4"/>
  <c r="BF188" i="1" s="1"/>
  <c r="H192" i="4"/>
  <c r="I192" i="4"/>
  <c r="BF192" i="1" s="1"/>
  <c r="I196" i="4"/>
  <c r="BF196" i="1" s="1"/>
  <c r="H196" i="4"/>
  <c r="H200" i="4"/>
  <c r="I200" i="4"/>
  <c r="BF200" i="1" s="1"/>
  <c r="H204" i="4"/>
  <c r="I204" i="4"/>
  <c r="BF204" i="1" s="1"/>
  <c r="I208" i="4"/>
  <c r="BF208" i="1" s="1"/>
  <c r="H208" i="4"/>
  <c r="I212" i="4"/>
  <c r="BF212" i="1" s="1"/>
  <c r="H212" i="4"/>
  <c r="I216" i="4"/>
  <c r="BF216" i="1" s="1"/>
  <c r="H216" i="4"/>
  <c r="H220" i="4"/>
  <c r="I220" i="4"/>
  <c r="BF220" i="1" s="1"/>
  <c r="H224" i="4"/>
  <c r="I224" i="4"/>
  <c r="BF224" i="1" s="1"/>
  <c r="H228" i="4"/>
  <c r="I228" i="4"/>
  <c r="BF228" i="1" s="1"/>
  <c r="I232" i="4"/>
  <c r="BF232" i="1" s="1"/>
  <c r="H232" i="4"/>
  <c r="H236" i="4"/>
  <c r="I236" i="4"/>
  <c r="BF236" i="1" s="1"/>
  <c r="H240" i="4"/>
  <c r="I240" i="4"/>
  <c r="BF240" i="1" s="1"/>
  <c r="H244" i="4"/>
  <c r="I244" i="4"/>
  <c r="BF244" i="1" s="1"/>
  <c r="I248" i="4"/>
  <c r="BF248" i="1" s="1"/>
  <c r="H248" i="4"/>
  <c r="H252" i="4"/>
  <c r="I252" i="4"/>
  <c r="BF252" i="1" s="1"/>
  <c r="H256" i="4"/>
  <c r="I256" i="4"/>
  <c r="BF256" i="1" s="1"/>
  <c r="I260" i="4"/>
  <c r="BF260" i="1" s="1"/>
  <c r="H260" i="4"/>
  <c r="I264" i="4"/>
  <c r="BF264" i="1" s="1"/>
  <c r="H264" i="4"/>
  <c r="H268" i="4"/>
  <c r="I268" i="4"/>
  <c r="BF268" i="1" s="1"/>
  <c r="H272" i="4"/>
  <c r="I272" i="4"/>
  <c r="BF272" i="1" s="1"/>
  <c r="I276" i="4"/>
  <c r="BF276" i="1" s="1"/>
  <c r="H276" i="4"/>
  <c r="H280" i="4"/>
  <c r="I280" i="4"/>
  <c r="BF280" i="1" s="1"/>
  <c r="H284" i="4"/>
  <c r="I284" i="4"/>
  <c r="BF284" i="1" s="1"/>
  <c r="I288" i="4"/>
  <c r="BF288" i="1" s="1"/>
  <c r="H288" i="4"/>
  <c r="I292" i="4"/>
  <c r="BF292" i="1" s="1"/>
  <c r="H292" i="4"/>
  <c r="I296" i="4"/>
  <c r="BF296" i="1" s="1"/>
  <c r="H296" i="4"/>
  <c r="I300" i="4"/>
  <c r="BF300" i="1" s="1"/>
  <c r="H300" i="4"/>
  <c r="H304" i="4"/>
  <c r="I304" i="4"/>
  <c r="BF304" i="1" s="1"/>
  <c r="H308" i="4"/>
  <c r="I308" i="4"/>
  <c r="BF308" i="1" s="1"/>
  <c r="H312" i="4"/>
  <c r="I312" i="4"/>
  <c r="BF312" i="1" s="1"/>
  <c r="H316" i="4"/>
  <c r="I316" i="4"/>
  <c r="BF316" i="1" s="1"/>
  <c r="H320" i="4"/>
  <c r="I320" i="4"/>
  <c r="BF320" i="1" s="1"/>
  <c r="I324" i="4"/>
  <c r="BF324" i="1" s="1"/>
  <c r="H324" i="4"/>
  <c r="H328" i="4"/>
  <c r="I328" i="4"/>
  <c r="BF328" i="1" s="1"/>
  <c r="I332" i="4"/>
  <c r="BF332" i="1" s="1"/>
  <c r="H332" i="4"/>
  <c r="I336" i="4"/>
  <c r="BF336" i="1" s="1"/>
  <c r="H336" i="4"/>
  <c r="I340" i="4"/>
  <c r="BF340" i="1" s="1"/>
  <c r="H340" i="4"/>
  <c r="I344" i="4"/>
  <c r="BF344" i="1" s="1"/>
  <c r="H344" i="4"/>
  <c r="I348" i="4"/>
  <c r="BF348" i="1" s="1"/>
  <c r="H348" i="4"/>
  <c r="I352" i="4"/>
  <c r="BF352" i="1" s="1"/>
  <c r="H352" i="4"/>
  <c r="H356" i="4"/>
  <c r="I356" i="4"/>
  <c r="BF356" i="1" s="1"/>
  <c r="H360" i="4"/>
  <c r="I360" i="4"/>
  <c r="BF360" i="1" s="1"/>
  <c r="H364" i="4"/>
  <c r="I364" i="4"/>
  <c r="BF364" i="1" s="1"/>
  <c r="H368" i="4"/>
  <c r="I368" i="4"/>
  <c r="BF368" i="1" s="1"/>
  <c r="I372" i="4"/>
  <c r="BF372" i="1" s="1"/>
  <c r="H372" i="4"/>
  <c r="H376" i="4"/>
  <c r="I376" i="4"/>
  <c r="BF376" i="1" s="1"/>
  <c r="I27" i="4"/>
  <c r="BF27" i="1" s="1"/>
  <c r="H27" i="4"/>
  <c r="I29" i="4"/>
  <c r="BF29" i="1" s="1"/>
  <c r="H29" i="4"/>
  <c r="H34" i="4"/>
  <c r="I34" i="4"/>
  <c r="BF34" i="1" s="1"/>
  <c r="H36" i="4"/>
  <c r="I36" i="4"/>
  <c r="BF36" i="1" s="1"/>
  <c r="H39" i="4"/>
  <c r="I39" i="4"/>
  <c r="BF39" i="1" s="1"/>
  <c r="I41" i="4"/>
  <c r="BF41" i="1" s="1"/>
  <c r="H41" i="4"/>
  <c r="H45" i="4"/>
  <c r="I45" i="4"/>
  <c r="BF45" i="1" s="1"/>
  <c r="H49" i="4"/>
  <c r="I49" i="4"/>
  <c r="BF49" i="1" s="1"/>
  <c r="H53" i="4"/>
  <c r="I53" i="4"/>
  <c r="BF53" i="1" s="1"/>
  <c r="H57" i="4"/>
  <c r="I57" i="4"/>
  <c r="BF57" i="1" s="1"/>
  <c r="I61" i="4"/>
  <c r="BF61" i="1" s="1"/>
  <c r="H61" i="4"/>
  <c r="I65" i="4"/>
  <c r="BF65" i="1" s="1"/>
  <c r="H65" i="4"/>
  <c r="H69" i="4"/>
  <c r="I69" i="4"/>
  <c r="BF69" i="1" s="1"/>
  <c r="I73" i="4"/>
  <c r="BF73" i="1" s="1"/>
  <c r="H73" i="4"/>
  <c r="H77" i="4"/>
  <c r="I77" i="4"/>
  <c r="BF77" i="1" s="1"/>
  <c r="H81" i="4"/>
  <c r="I81" i="4"/>
  <c r="BF81" i="1" s="1"/>
  <c r="I85" i="4"/>
  <c r="BF85" i="1" s="1"/>
  <c r="H85" i="4"/>
  <c r="H89" i="4"/>
  <c r="I89" i="4"/>
  <c r="BF89" i="1" s="1"/>
  <c r="H93" i="4"/>
  <c r="I93" i="4"/>
  <c r="BF93" i="1" s="1"/>
  <c r="I97" i="4"/>
  <c r="BF97" i="1" s="1"/>
  <c r="H97" i="4"/>
  <c r="I101" i="4"/>
  <c r="BF101" i="1" s="1"/>
  <c r="H101" i="4"/>
  <c r="I105" i="4"/>
  <c r="BF105" i="1" s="1"/>
  <c r="H105" i="4"/>
  <c r="I109" i="4"/>
  <c r="BF109" i="1" s="1"/>
  <c r="H109" i="4"/>
  <c r="H113" i="4"/>
  <c r="I113" i="4"/>
  <c r="BF113" i="1" s="1"/>
  <c r="H117" i="4"/>
  <c r="I117" i="4"/>
  <c r="BF117" i="1" s="1"/>
  <c r="I121" i="4"/>
  <c r="BF121" i="1" s="1"/>
  <c r="H121" i="4"/>
  <c r="H125" i="4"/>
  <c r="I125" i="4"/>
  <c r="BF125" i="1" s="1"/>
  <c r="I129" i="4"/>
  <c r="BF129" i="1" s="1"/>
  <c r="H129" i="4"/>
  <c r="H133" i="4"/>
  <c r="I133" i="4"/>
  <c r="BF133" i="1" s="1"/>
  <c r="I137" i="4"/>
  <c r="BF137" i="1" s="1"/>
  <c r="H137" i="4"/>
  <c r="I141" i="4"/>
  <c r="BF141" i="1" s="1"/>
  <c r="H141" i="4"/>
  <c r="H145" i="4"/>
  <c r="I145" i="4"/>
  <c r="BF145" i="1" s="1"/>
  <c r="H149" i="4"/>
  <c r="I149" i="4"/>
  <c r="BF149" i="1" s="1"/>
  <c r="H153" i="4"/>
  <c r="I153" i="4"/>
  <c r="BF153" i="1" s="1"/>
  <c r="I157" i="4"/>
  <c r="BF157" i="1" s="1"/>
  <c r="H157" i="4"/>
  <c r="H161" i="4"/>
  <c r="I161" i="4"/>
  <c r="BF161" i="1" s="1"/>
  <c r="I165" i="4"/>
  <c r="BF165" i="1" s="1"/>
  <c r="H165" i="4"/>
  <c r="I169" i="4"/>
  <c r="BF169" i="1" s="1"/>
  <c r="H169" i="4"/>
  <c r="I173" i="4"/>
  <c r="BF173" i="1" s="1"/>
  <c r="H173" i="4"/>
  <c r="I177" i="4"/>
  <c r="BF177" i="1" s="1"/>
  <c r="H177" i="4"/>
  <c r="H181" i="4"/>
  <c r="I181" i="4"/>
  <c r="BF181" i="1" s="1"/>
  <c r="I185" i="4"/>
  <c r="BF185" i="1" s="1"/>
  <c r="H185" i="4"/>
  <c r="H189" i="4"/>
  <c r="I189" i="4"/>
  <c r="BF189" i="1" s="1"/>
  <c r="H193" i="4"/>
  <c r="I193" i="4"/>
  <c r="BF193" i="1" s="1"/>
  <c r="H197" i="4"/>
  <c r="I197" i="4"/>
  <c r="BF197" i="1" s="1"/>
  <c r="H201" i="4"/>
  <c r="I201" i="4"/>
  <c r="BF201" i="1" s="1"/>
  <c r="H205" i="4"/>
  <c r="I205" i="4"/>
  <c r="BF205" i="1" s="1"/>
  <c r="I209" i="4"/>
  <c r="BF209" i="1" s="1"/>
  <c r="H209" i="4"/>
  <c r="H213" i="4"/>
  <c r="I213" i="4"/>
  <c r="BF213" i="1" s="1"/>
  <c r="I217" i="4"/>
  <c r="BF217" i="1" s="1"/>
  <c r="H217" i="4"/>
  <c r="I221" i="4"/>
  <c r="BF221" i="1" s="1"/>
  <c r="H221" i="4"/>
  <c r="I225" i="4"/>
  <c r="BF225" i="1" s="1"/>
  <c r="H225" i="4"/>
  <c r="H229" i="4"/>
  <c r="I229" i="4"/>
  <c r="BF229" i="1" s="1"/>
  <c r="H233" i="4"/>
  <c r="I233" i="4"/>
  <c r="BF233" i="1" s="1"/>
  <c r="I237" i="4"/>
  <c r="BF237" i="1" s="1"/>
  <c r="H237" i="4"/>
  <c r="I241" i="4"/>
  <c r="BF241" i="1" s="1"/>
  <c r="H241" i="4"/>
  <c r="H245" i="4"/>
  <c r="I245" i="4"/>
  <c r="BF245" i="1" s="1"/>
  <c r="H249" i="4"/>
  <c r="I249" i="4"/>
  <c r="BF249" i="1" s="1"/>
  <c r="I253" i="4"/>
  <c r="BF253" i="1" s="1"/>
  <c r="H253" i="4"/>
  <c r="H257" i="4"/>
  <c r="I257" i="4"/>
  <c r="BF257" i="1" s="1"/>
  <c r="I261" i="4"/>
  <c r="BF261" i="1" s="1"/>
  <c r="H261" i="4"/>
  <c r="I265" i="4"/>
  <c r="BF265" i="1" s="1"/>
  <c r="H265" i="4"/>
  <c r="I269" i="4"/>
  <c r="BF269" i="1" s="1"/>
  <c r="H269" i="4"/>
  <c r="I273" i="4"/>
  <c r="BF273" i="1" s="1"/>
  <c r="H273" i="4"/>
  <c r="I277" i="4"/>
  <c r="BF277" i="1" s="1"/>
  <c r="H277" i="4"/>
  <c r="H281" i="4"/>
  <c r="I281" i="4"/>
  <c r="BF281" i="1" s="1"/>
  <c r="H285" i="4"/>
  <c r="I285" i="4"/>
  <c r="BF285" i="1" s="1"/>
  <c r="I289" i="4"/>
  <c r="BF289" i="1" s="1"/>
  <c r="H289" i="4"/>
  <c r="I293" i="4"/>
  <c r="BF293" i="1" s="1"/>
  <c r="H293" i="4"/>
  <c r="H297" i="4"/>
  <c r="I297" i="4"/>
  <c r="BF297" i="1" s="1"/>
  <c r="I301" i="4"/>
  <c r="BF301" i="1" s="1"/>
  <c r="H301" i="4"/>
  <c r="I305" i="4"/>
  <c r="BF305" i="1" s="1"/>
  <c r="H305" i="4"/>
  <c r="H309" i="4"/>
  <c r="I309" i="4"/>
  <c r="BF309" i="1" s="1"/>
  <c r="I313" i="4"/>
  <c r="BF313" i="1" s="1"/>
  <c r="H313" i="4"/>
  <c r="H317" i="4"/>
  <c r="I317" i="4"/>
  <c r="BF317" i="1" s="1"/>
  <c r="H321" i="4"/>
  <c r="I321" i="4"/>
  <c r="BF321" i="1" s="1"/>
  <c r="H325" i="4"/>
  <c r="I325" i="4"/>
  <c r="BF325" i="1" s="1"/>
  <c r="I329" i="4"/>
  <c r="BF329" i="1" s="1"/>
  <c r="H329" i="4"/>
  <c r="H333" i="4"/>
  <c r="I333" i="4"/>
  <c r="BF333" i="1" s="1"/>
  <c r="H337" i="4"/>
  <c r="I337" i="4"/>
  <c r="BF337" i="1" s="1"/>
  <c r="H341" i="4"/>
  <c r="I341" i="4"/>
  <c r="BF341" i="1" s="1"/>
  <c r="I345" i="4"/>
  <c r="BF345" i="1" s="1"/>
  <c r="H345" i="4"/>
  <c r="I349" i="4"/>
  <c r="BF349" i="1" s="1"/>
  <c r="H349" i="4"/>
  <c r="H353" i="4"/>
  <c r="I353" i="4"/>
  <c r="BF353" i="1" s="1"/>
  <c r="I357" i="4"/>
  <c r="BF357" i="1" s="1"/>
  <c r="H357" i="4"/>
  <c r="H361" i="4"/>
  <c r="I361" i="4"/>
  <c r="BF361" i="1" s="1"/>
  <c r="H365" i="4"/>
  <c r="I365" i="4"/>
  <c r="BF365" i="1" s="1"/>
  <c r="I369" i="4"/>
  <c r="BF369" i="1" s="1"/>
  <c r="H369" i="4"/>
  <c r="H373" i="4"/>
  <c r="I373" i="4"/>
  <c r="BF373" i="1" s="1"/>
  <c r="H377" i="4"/>
  <c r="I377" i="4"/>
  <c r="BF377" i="1" s="1"/>
  <c r="H24" i="4"/>
  <c r="I24" i="4"/>
  <c r="BF24" i="1" s="1"/>
  <c r="H28" i="4"/>
  <c r="I28" i="4"/>
  <c r="BF28" i="1" s="1"/>
  <c r="I31" i="4"/>
  <c r="BF31" i="1" s="1"/>
  <c r="H31" i="4"/>
  <c r="H33" i="4"/>
  <c r="I33" i="4"/>
  <c r="BF33" i="1" s="1"/>
  <c r="H38" i="4"/>
  <c r="I38" i="4"/>
  <c r="BF38" i="1" s="1"/>
  <c r="H9" i="4"/>
  <c r="I9" i="4"/>
  <c r="BF9" i="1" s="1"/>
  <c r="I42" i="4"/>
  <c r="BF42" i="1" s="1"/>
  <c r="H42" i="4"/>
  <c r="H46" i="4"/>
  <c r="I46" i="4"/>
  <c r="BF46" i="1" s="1"/>
  <c r="H50" i="4"/>
  <c r="I50" i="4"/>
  <c r="BF50" i="1" s="1"/>
  <c r="I54" i="4"/>
  <c r="BF54" i="1" s="1"/>
  <c r="H54" i="4"/>
  <c r="H58" i="4"/>
  <c r="I58" i="4"/>
  <c r="BF58" i="1" s="1"/>
  <c r="H62" i="4"/>
  <c r="I62" i="4"/>
  <c r="BF62" i="1" s="1"/>
  <c r="I66" i="4"/>
  <c r="BF66" i="1" s="1"/>
  <c r="H66" i="4"/>
  <c r="I70" i="4"/>
  <c r="BF70" i="1" s="1"/>
  <c r="H70" i="4"/>
  <c r="I74" i="4"/>
  <c r="BF74" i="1" s="1"/>
  <c r="H74" i="4"/>
  <c r="H78" i="4"/>
  <c r="I78" i="4"/>
  <c r="BF78" i="1" s="1"/>
  <c r="I82" i="4"/>
  <c r="BF82" i="1" s="1"/>
  <c r="H82" i="4"/>
  <c r="I86" i="4"/>
  <c r="BF86" i="1" s="1"/>
  <c r="H86" i="4"/>
  <c r="H90" i="4"/>
  <c r="I90" i="4"/>
  <c r="BF90" i="1" s="1"/>
  <c r="I94" i="4"/>
  <c r="BF94" i="1" s="1"/>
  <c r="H94" i="4"/>
  <c r="H98" i="4"/>
  <c r="I98" i="4"/>
  <c r="BF98" i="1" s="1"/>
  <c r="I102" i="4"/>
  <c r="BF102" i="1" s="1"/>
  <c r="H102" i="4"/>
  <c r="I106" i="4"/>
  <c r="BF106" i="1" s="1"/>
  <c r="H106" i="4"/>
  <c r="I110" i="4"/>
  <c r="BF110" i="1" s="1"/>
  <c r="H110" i="4"/>
  <c r="I114" i="4"/>
  <c r="BF114" i="1" s="1"/>
  <c r="H114" i="4"/>
  <c r="I118" i="4"/>
  <c r="BF118" i="1" s="1"/>
  <c r="H118" i="4"/>
  <c r="H122" i="4"/>
  <c r="I122" i="4"/>
  <c r="BF122" i="1" s="1"/>
  <c r="I126" i="4"/>
  <c r="BF126" i="1" s="1"/>
  <c r="H126" i="4"/>
  <c r="H130" i="4"/>
  <c r="I130" i="4"/>
  <c r="BF130" i="1" s="1"/>
  <c r="H134" i="4"/>
  <c r="I134" i="4"/>
  <c r="BF134" i="1" s="1"/>
  <c r="H138" i="4"/>
  <c r="I138" i="4"/>
  <c r="BF138" i="1" s="1"/>
  <c r="H142" i="4"/>
  <c r="I142" i="4"/>
  <c r="BF142" i="1" s="1"/>
  <c r="H146" i="4"/>
  <c r="I146" i="4"/>
  <c r="BF146" i="1" s="1"/>
  <c r="H150" i="4"/>
  <c r="I150" i="4"/>
  <c r="BF150" i="1" s="1"/>
  <c r="H154" i="4"/>
  <c r="I154" i="4"/>
  <c r="BF154" i="1" s="1"/>
  <c r="I158" i="4"/>
  <c r="BF158" i="1" s="1"/>
  <c r="H158" i="4"/>
  <c r="H162" i="4"/>
  <c r="I162" i="4"/>
  <c r="BF162" i="1" s="1"/>
  <c r="H166" i="4"/>
  <c r="I166" i="4"/>
  <c r="BF166" i="1" s="1"/>
  <c r="H170" i="4"/>
  <c r="I170" i="4"/>
  <c r="BF170" i="1" s="1"/>
  <c r="H174" i="4"/>
  <c r="I174" i="4"/>
  <c r="BF174" i="1" s="1"/>
  <c r="H178" i="4"/>
  <c r="I178" i="4"/>
  <c r="BF178" i="1" s="1"/>
  <c r="H182" i="4"/>
  <c r="I182" i="4"/>
  <c r="BF182" i="1" s="1"/>
  <c r="H186" i="4"/>
  <c r="I186" i="4"/>
  <c r="BF186" i="1" s="1"/>
  <c r="H190" i="4"/>
  <c r="I190" i="4"/>
  <c r="BF190" i="1" s="1"/>
  <c r="H194" i="4"/>
  <c r="I194" i="4"/>
  <c r="BF194" i="1" s="1"/>
  <c r="H198" i="4"/>
  <c r="I198" i="4"/>
  <c r="BF198" i="1" s="1"/>
  <c r="H202" i="4"/>
  <c r="I202" i="4"/>
  <c r="BF202" i="1" s="1"/>
  <c r="I206" i="4"/>
  <c r="BF206" i="1" s="1"/>
  <c r="H206" i="4"/>
  <c r="I210" i="4"/>
  <c r="BF210" i="1" s="1"/>
  <c r="H210" i="4"/>
  <c r="I214" i="4"/>
  <c r="BF214" i="1" s="1"/>
  <c r="H214" i="4"/>
  <c r="H218" i="4"/>
  <c r="I218" i="4"/>
  <c r="BF218" i="1" s="1"/>
  <c r="I222" i="4"/>
  <c r="BF222" i="1" s="1"/>
  <c r="H222" i="4"/>
  <c r="H226" i="4"/>
  <c r="I226" i="4"/>
  <c r="BF226" i="1" s="1"/>
  <c r="I230" i="4"/>
  <c r="BF230" i="1" s="1"/>
  <c r="H230" i="4"/>
  <c r="H234" i="4"/>
  <c r="I234" i="4"/>
  <c r="BF234" i="1" s="1"/>
  <c r="I238" i="4"/>
  <c r="BF238" i="1" s="1"/>
  <c r="H238" i="4"/>
  <c r="H242" i="4"/>
  <c r="I242" i="4"/>
  <c r="BF242" i="1" s="1"/>
  <c r="I246" i="4"/>
  <c r="BF246" i="1" s="1"/>
  <c r="H246" i="4"/>
  <c r="H250" i="4"/>
  <c r="I250" i="4"/>
  <c r="BF250" i="1" s="1"/>
  <c r="I254" i="4"/>
  <c r="BF254" i="1" s="1"/>
  <c r="H254" i="4"/>
  <c r="I258" i="4"/>
  <c r="BF258" i="1" s="1"/>
  <c r="H258" i="4"/>
  <c r="H262" i="4"/>
  <c r="I262" i="4"/>
  <c r="BF262" i="1" s="1"/>
  <c r="I266" i="4"/>
  <c r="BF266" i="1" s="1"/>
  <c r="H266" i="4"/>
  <c r="I270" i="4"/>
  <c r="BF270" i="1" s="1"/>
  <c r="H270" i="4"/>
  <c r="I274" i="4"/>
  <c r="BF274" i="1" s="1"/>
  <c r="H274" i="4"/>
  <c r="I278" i="4"/>
  <c r="BF278" i="1" s="1"/>
  <c r="H278" i="4"/>
  <c r="H282" i="4"/>
  <c r="I282" i="4"/>
  <c r="BF282" i="1" s="1"/>
  <c r="H286" i="4"/>
  <c r="I286" i="4"/>
  <c r="BF286" i="1" s="1"/>
  <c r="I290" i="4"/>
  <c r="BF290" i="1" s="1"/>
  <c r="H290" i="4"/>
  <c r="I294" i="4"/>
  <c r="BF294" i="1" s="1"/>
  <c r="H294" i="4"/>
  <c r="H298" i="4"/>
  <c r="I298" i="4"/>
  <c r="BF298" i="1" s="1"/>
  <c r="H302" i="4"/>
  <c r="I302" i="4"/>
  <c r="BF302" i="1" s="1"/>
  <c r="I306" i="4"/>
  <c r="BF306" i="1" s="1"/>
  <c r="H306" i="4"/>
  <c r="H310" i="4"/>
  <c r="I310" i="4"/>
  <c r="BF310" i="1" s="1"/>
  <c r="I314" i="4"/>
  <c r="BF314" i="1" s="1"/>
  <c r="H314" i="4"/>
  <c r="H318" i="4"/>
  <c r="I318" i="4"/>
  <c r="BF318" i="1" s="1"/>
  <c r="H322" i="4"/>
  <c r="I322" i="4"/>
  <c r="BF322" i="1" s="1"/>
  <c r="H326" i="4"/>
  <c r="I326" i="4"/>
  <c r="BF326" i="1" s="1"/>
  <c r="I330" i="4"/>
  <c r="BF330" i="1" s="1"/>
  <c r="H330" i="4"/>
  <c r="H334" i="4"/>
  <c r="I334" i="4"/>
  <c r="BF334" i="1" s="1"/>
  <c r="H338" i="4"/>
  <c r="I338" i="4"/>
  <c r="BF338" i="1" s="1"/>
  <c r="H342" i="4"/>
  <c r="I342" i="4"/>
  <c r="BF342" i="1" s="1"/>
  <c r="I346" i="4"/>
  <c r="BF346" i="1" s="1"/>
  <c r="H346" i="4"/>
  <c r="H350" i="4"/>
  <c r="I350" i="4"/>
  <c r="BF350" i="1" s="1"/>
  <c r="I354" i="4"/>
  <c r="BF354" i="1" s="1"/>
  <c r="H354" i="4"/>
  <c r="H358" i="4"/>
  <c r="I358" i="4"/>
  <c r="BF358" i="1" s="1"/>
  <c r="H362" i="4"/>
  <c r="I362" i="4"/>
  <c r="BF362" i="1" s="1"/>
  <c r="H366" i="4"/>
  <c r="I366" i="4"/>
  <c r="BF366" i="1" s="1"/>
  <c r="H370" i="4"/>
  <c r="I370" i="4"/>
  <c r="BF370" i="1" s="1"/>
  <c r="H374" i="4"/>
  <c r="I374" i="4"/>
  <c r="BF374" i="1" s="1"/>
  <c r="I378" i="4"/>
  <c r="BF378" i="1" s="1"/>
  <c r="H378" i="4"/>
  <c r="I25" i="4"/>
  <c r="BF25" i="1" s="1"/>
  <c r="H25" i="4"/>
  <c r="H30" i="4"/>
  <c r="I30" i="4"/>
  <c r="BF30" i="1" s="1"/>
  <c r="H35" i="4"/>
  <c r="I35" i="4"/>
  <c r="BF35" i="1" s="1"/>
  <c r="H37" i="4"/>
  <c r="I37" i="4"/>
  <c r="BF37" i="1" s="1"/>
  <c r="H22" i="4"/>
  <c r="I22" i="4"/>
  <c r="BF22" i="1" s="1"/>
  <c r="H43" i="4"/>
  <c r="I43" i="4"/>
  <c r="BF43" i="1" s="1"/>
  <c r="H47" i="4"/>
  <c r="I47" i="4"/>
  <c r="BF47" i="1" s="1"/>
  <c r="I51" i="4"/>
  <c r="BF51" i="1" s="1"/>
  <c r="H51" i="4"/>
  <c r="I55" i="4"/>
  <c r="BF55" i="1" s="1"/>
  <c r="H55" i="4"/>
  <c r="H59" i="4"/>
  <c r="I59" i="4"/>
  <c r="BF59" i="1" s="1"/>
  <c r="I63" i="4"/>
  <c r="BF63" i="1" s="1"/>
  <c r="H63" i="4"/>
  <c r="H67" i="4"/>
  <c r="I67" i="4"/>
  <c r="BF67" i="1" s="1"/>
  <c r="I71" i="4"/>
  <c r="BF71" i="1" s="1"/>
  <c r="H71" i="4"/>
  <c r="H75" i="4"/>
  <c r="I75" i="4"/>
  <c r="BF75" i="1" s="1"/>
  <c r="I79" i="4"/>
  <c r="BF79" i="1" s="1"/>
  <c r="H79" i="4"/>
  <c r="I83" i="4"/>
  <c r="BF83" i="1" s="1"/>
  <c r="H83" i="4"/>
  <c r="I87" i="4"/>
  <c r="BF87" i="1" s="1"/>
  <c r="H87" i="4"/>
  <c r="H91" i="4"/>
  <c r="I91" i="4"/>
  <c r="BF91" i="1" s="1"/>
  <c r="H95" i="4"/>
  <c r="I95" i="4"/>
  <c r="BF95" i="1" s="1"/>
  <c r="I99" i="4"/>
  <c r="BF99" i="1" s="1"/>
  <c r="H99" i="4"/>
  <c r="I103" i="4"/>
  <c r="BF103" i="1" s="1"/>
  <c r="H103" i="4"/>
  <c r="I107" i="4"/>
  <c r="BF107" i="1" s="1"/>
  <c r="H107" i="4"/>
  <c r="H111" i="4"/>
  <c r="I111" i="4"/>
  <c r="BF111" i="1" s="1"/>
  <c r="H115" i="4"/>
  <c r="I115" i="4"/>
  <c r="BF115" i="1" s="1"/>
  <c r="I119" i="4"/>
  <c r="BF119" i="1" s="1"/>
  <c r="H119" i="4"/>
  <c r="H123" i="4"/>
  <c r="I123" i="4"/>
  <c r="BF123" i="1" s="1"/>
  <c r="I127" i="4"/>
  <c r="BF127" i="1" s="1"/>
  <c r="H127" i="4"/>
  <c r="H131" i="4"/>
  <c r="I131" i="4"/>
  <c r="BF131" i="1" s="1"/>
  <c r="I135" i="4"/>
  <c r="BF135" i="1" s="1"/>
  <c r="H135" i="4"/>
  <c r="I139" i="4"/>
  <c r="BF139" i="1" s="1"/>
  <c r="H139" i="4"/>
  <c r="H143" i="4"/>
  <c r="I143" i="4"/>
  <c r="BF143" i="1" s="1"/>
  <c r="I147" i="4"/>
  <c r="BF147" i="1" s="1"/>
  <c r="H147" i="4"/>
  <c r="H151" i="4"/>
  <c r="I151" i="4"/>
  <c r="BF151" i="1" s="1"/>
  <c r="I155" i="4"/>
  <c r="BF155" i="1" s="1"/>
  <c r="H155" i="4"/>
  <c r="I159" i="4"/>
  <c r="BF159" i="1" s="1"/>
  <c r="H159" i="4"/>
  <c r="H163" i="4"/>
  <c r="I163" i="4"/>
  <c r="BF163" i="1" s="1"/>
  <c r="H167" i="4"/>
  <c r="I167" i="4"/>
  <c r="BF167" i="1" s="1"/>
  <c r="H171" i="4"/>
  <c r="I171" i="4"/>
  <c r="BF171" i="1" s="1"/>
  <c r="H175" i="4"/>
  <c r="I175" i="4"/>
  <c r="BF175" i="1" s="1"/>
  <c r="I179" i="4"/>
  <c r="BF179" i="1" s="1"/>
  <c r="H179" i="4"/>
  <c r="H183" i="4"/>
  <c r="I183" i="4"/>
  <c r="BF183" i="1" s="1"/>
  <c r="H187" i="4"/>
  <c r="I187" i="4"/>
  <c r="BF187" i="1" s="1"/>
  <c r="I191" i="4"/>
  <c r="BF191" i="1" s="1"/>
  <c r="H191" i="4"/>
  <c r="H195" i="4"/>
  <c r="I195" i="4"/>
  <c r="BF195" i="1" s="1"/>
  <c r="I199" i="4"/>
  <c r="BF199" i="1" s="1"/>
  <c r="H199" i="4"/>
  <c r="H203" i="4"/>
  <c r="I203" i="4"/>
  <c r="BF203" i="1" s="1"/>
  <c r="H207" i="4"/>
  <c r="I207" i="4"/>
  <c r="BF207" i="1" s="1"/>
  <c r="I211" i="4"/>
  <c r="BF211" i="1" s="1"/>
  <c r="H211" i="4"/>
  <c r="H215" i="4"/>
  <c r="I215" i="4"/>
  <c r="BF215" i="1" s="1"/>
  <c r="I219" i="4"/>
  <c r="BF219" i="1" s="1"/>
  <c r="H219" i="4"/>
  <c r="H223" i="4"/>
  <c r="I223" i="4"/>
  <c r="BF223" i="1" s="1"/>
  <c r="I227" i="4"/>
  <c r="BF227" i="1" s="1"/>
  <c r="H227" i="4"/>
  <c r="H231" i="4"/>
  <c r="I231" i="4"/>
  <c r="BF231" i="1" s="1"/>
  <c r="I235" i="4"/>
  <c r="BF235" i="1" s="1"/>
  <c r="H235" i="4"/>
  <c r="H239" i="4"/>
  <c r="I239" i="4"/>
  <c r="BF239" i="1" s="1"/>
  <c r="I243" i="4"/>
  <c r="BF243" i="1" s="1"/>
  <c r="H243" i="4"/>
  <c r="H247" i="4"/>
  <c r="I247" i="4"/>
  <c r="BF247" i="1" s="1"/>
  <c r="I251" i="4"/>
  <c r="BF251" i="1" s="1"/>
  <c r="H251" i="4"/>
  <c r="H255" i="4"/>
  <c r="I255" i="4"/>
  <c r="BF255" i="1" s="1"/>
  <c r="H259" i="4"/>
  <c r="I259" i="4"/>
  <c r="BF259" i="1" s="1"/>
  <c r="H263" i="4"/>
  <c r="I263" i="4"/>
  <c r="BF263" i="1" s="1"/>
  <c r="H267" i="4"/>
  <c r="I267" i="4"/>
  <c r="BF267" i="1" s="1"/>
  <c r="H271" i="4"/>
  <c r="I271" i="4"/>
  <c r="BF271" i="1" s="1"/>
  <c r="H275" i="4"/>
  <c r="I275" i="4"/>
  <c r="BF275" i="1" s="1"/>
  <c r="I279" i="4"/>
  <c r="BF279" i="1" s="1"/>
  <c r="H279" i="4"/>
  <c r="H283" i="4"/>
  <c r="I283" i="4"/>
  <c r="BF283" i="1" s="1"/>
  <c r="I287" i="4"/>
  <c r="BF287" i="1" s="1"/>
  <c r="H287" i="4"/>
  <c r="I291" i="4"/>
  <c r="BF291" i="1" s="1"/>
  <c r="H291" i="4"/>
  <c r="I295" i="4"/>
  <c r="BF295" i="1" s="1"/>
  <c r="H295" i="4"/>
  <c r="I299" i="4"/>
  <c r="BF299" i="1" s="1"/>
  <c r="H299" i="4"/>
  <c r="I303" i="4"/>
  <c r="BF303" i="1" s="1"/>
  <c r="H303" i="4"/>
  <c r="H307" i="4"/>
  <c r="I307" i="4"/>
  <c r="BF307" i="1" s="1"/>
  <c r="H311" i="4"/>
  <c r="I311" i="4"/>
  <c r="BF311" i="1" s="1"/>
  <c r="H315" i="4"/>
  <c r="I315" i="4"/>
  <c r="BF315" i="1" s="1"/>
  <c r="H319" i="4"/>
  <c r="I319" i="4"/>
  <c r="BF319" i="1" s="1"/>
  <c r="I323" i="4"/>
  <c r="BF323" i="1" s="1"/>
  <c r="H323" i="4"/>
  <c r="I327" i="4"/>
  <c r="BF327" i="1" s="1"/>
  <c r="H327" i="4"/>
  <c r="H331" i="4"/>
  <c r="I331" i="4"/>
  <c r="BF331" i="1" s="1"/>
  <c r="H335" i="4"/>
  <c r="I335" i="4"/>
  <c r="BF335" i="1" s="1"/>
  <c r="H339" i="4"/>
  <c r="I339" i="4"/>
  <c r="BF339" i="1" s="1"/>
  <c r="I343" i="4"/>
  <c r="BF343" i="1" s="1"/>
  <c r="H343" i="4"/>
  <c r="H347" i="4"/>
  <c r="I347" i="4"/>
  <c r="BF347" i="1" s="1"/>
  <c r="H351" i="4"/>
  <c r="I351" i="4"/>
  <c r="BF351" i="1" s="1"/>
  <c r="H355" i="4"/>
  <c r="I355" i="4"/>
  <c r="BF355" i="1" s="1"/>
  <c r="H359" i="4"/>
  <c r="I359" i="4"/>
  <c r="BF359" i="1" s="1"/>
  <c r="H363" i="4"/>
  <c r="I363" i="4"/>
  <c r="BF363" i="1" s="1"/>
  <c r="H367" i="4"/>
  <c r="I367" i="4"/>
  <c r="BF367" i="1" s="1"/>
  <c r="H371" i="4"/>
  <c r="I371" i="4"/>
  <c r="BF371" i="1" s="1"/>
  <c r="H375" i="4"/>
  <c r="I375" i="4"/>
  <c r="BF375" i="1" s="1"/>
  <c r="I26" i="4"/>
  <c r="BF26" i="1" s="1"/>
  <c r="H26" i="4"/>
  <c r="I32" i="4"/>
  <c r="BF32" i="1" s="1"/>
  <c r="H32" i="4"/>
  <c r="H40" i="4"/>
  <c r="I40" i="4"/>
  <c r="BF40" i="1" s="1"/>
  <c r="U96" i="21"/>
  <c r="U32" i="21"/>
  <c r="U54" i="21"/>
  <c r="U97" i="21"/>
  <c r="U31" i="21"/>
  <c r="U98" i="21"/>
  <c r="I770" i="4"/>
  <c r="BF770" i="1" s="1"/>
  <c r="I756" i="4"/>
  <c r="BF756" i="1" s="1"/>
  <c r="I746" i="4"/>
  <c r="BF746" i="1" s="1"/>
  <c r="I734" i="4"/>
  <c r="BF734" i="1" s="1"/>
  <c r="I739" i="4"/>
  <c r="BF739" i="1" s="1"/>
  <c r="I735" i="4"/>
  <c r="BF735" i="1" s="1"/>
  <c r="I744" i="4"/>
  <c r="BF744" i="1" s="1"/>
  <c r="I716" i="4"/>
  <c r="BF716" i="1" s="1"/>
  <c r="I712" i="4"/>
  <c r="BF712" i="1" s="1"/>
  <c r="I697" i="4"/>
  <c r="BF697" i="1" s="1"/>
  <c r="I732" i="4"/>
  <c r="BF732" i="1" s="1"/>
  <c r="I692" i="4"/>
  <c r="BF692" i="1" s="1"/>
  <c r="I695" i="4"/>
  <c r="BF695" i="1" s="1"/>
  <c r="I687" i="4"/>
  <c r="BF687" i="1" s="1"/>
  <c r="I699" i="4"/>
  <c r="BF699" i="1" s="1"/>
  <c r="I669" i="4"/>
  <c r="BF669" i="1" s="1"/>
  <c r="I653" i="4"/>
  <c r="BF653" i="1" s="1"/>
  <c r="I681" i="4"/>
  <c r="BF681" i="1" s="1"/>
  <c r="I664" i="4"/>
  <c r="BF664" i="1" s="1"/>
  <c r="I648" i="4"/>
  <c r="BF648" i="1" s="1"/>
  <c r="I624" i="4"/>
  <c r="BF624" i="1" s="1"/>
  <c r="I615" i="4"/>
  <c r="BF615" i="1" s="1"/>
  <c r="I599" i="4"/>
  <c r="BF599" i="1" s="1"/>
  <c r="I608" i="4"/>
  <c r="BF608" i="1" s="1"/>
  <c r="I574" i="4"/>
  <c r="BF574" i="1" s="1"/>
  <c r="I585" i="4"/>
  <c r="BF585" i="1" s="1"/>
  <c r="I486" i="4"/>
  <c r="BF486" i="1" s="1"/>
  <c r="I560" i="4"/>
  <c r="BF560" i="1" s="1"/>
  <c r="I544" i="4"/>
  <c r="BF544" i="1" s="1"/>
  <c r="I528" i="4"/>
  <c r="BF528" i="1" s="1"/>
  <c r="I512" i="4"/>
  <c r="BF512" i="1" s="1"/>
  <c r="I484" i="4"/>
  <c r="BF484" i="1" s="1"/>
  <c r="I462" i="4"/>
  <c r="BF462" i="1" s="1"/>
  <c r="I443" i="4"/>
  <c r="BF443" i="1" s="1"/>
  <c r="I439" i="4"/>
  <c r="BF439" i="1" s="1"/>
  <c r="I430" i="4"/>
  <c r="BF430" i="1" s="1"/>
  <c r="I398" i="4"/>
  <c r="BF398" i="1" s="1"/>
  <c r="I429" i="4"/>
  <c r="BF429" i="1" s="1"/>
  <c r="I407" i="4"/>
  <c r="BF407" i="1" s="1"/>
  <c r="I397" i="4"/>
  <c r="BF397" i="1" s="1"/>
  <c r="I426" i="4"/>
  <c r="BF426" i="1" s="1"/>
  <c r="I394" i="4"/>
  <c r="BF394" i="1" s="1"/>
  <c r="I431" i="4"/>
  <c r="BF431" i="1" s="1"/>
  <c r="I776" i="4"/>
  <c r="BF776" i="1" s="1"/>
  <c r="I718" i="4"/>
  <c r="BF718" i="1" s="1"/>
  <c r="I705" i="4"/>
  <c r="BF705" i="1" s="1"/>
  <c r="I753" i="4"/>
  <c r="BF753" i="1" s="1"/>
  <c r="I733" i="4"/>
  <c r="BF733" i="1" s="1"/>
  <c r="I678" i="4"/>
  <c r="BF678" i="1" s="1"/>
  <c r="I745" i="4"/>
  <c r="BF745" i="1" s="1"/>
  <c r="I639" i="4"/>
  <c r="BF639" i="1" s="1"/>
  <c r="I625" i="4"/>
  <c r="BF625" i="1" s="1"/>
  <c r="I589" i="4"/>
  <c r="BF589" i="1" s="1"/>
  <c r="I663" i="4"/>
  <c r="BF663" i="1" s="1"/>
  <c r="I642" i="4"/>
  <c r="BF642" i="1" s="1"/>
  <c r="I595" i="4"/>
  <c r="BF595" i="1" s="1"/>
  <c r="I651" i="4"/>
  <c r="BF651" i="1" s="1"/>
  <c r="I627" i="4"/>
  <c r="BF627" i="1" s="1"/>
  <c r="I587" i="4"/>
  <c r="BF587" i="1" s="1"/>
  <c r="I598" i="4"/>
  <c r="BF598" i="1" s="1"/>
  <c r="I591" i="4"/>
  <c r="BF591" i="1" s="1"/>
  <c r="I454" i="4"/>
  <c r="BF454" i="1" s="1"/>
  <c r="I635" i="4"/>
  <c r="BF635" i="1" s="1"/>
  <c r="I527" i="4"/>
  <c r="BF527" i="1" s="1"/>
  <c r="I449" i="4"/>
  <c r="BF449" i="1" s="1"/>
  <c r="I515" i="4"/>
  <c r="BF515" i="1" s="1"/>
  <c r="I460" i="4"/>
  <c r="BF460" i="1" s="1"/>
  <c r="I785" i="4"/>
  <c r="BF785" i="1" s="1"/>
  <c r="I568" i="4"/>
  <c r="BF568" i="1" s="1"/>
  <c r="I476" i="4"/>
  <c r="BF476" i="1" s="1"/>
  <c r="I395" i="4"/>
  <c r="BF395" i="1" s="1"/>
  <c r="I779" i="4"/>
  <c r="BF779" i="1" s="1"/>
  <c r="I630" i="4"/>
  <c r="BF630" i="1" s="1"/>
  <c r="I539" i="4"/>
  <c r="BF539" i="1" s="1"/>
  <c r="I499" i="4"/>
  <c r="BF499" i="1" s="1"/>
  <c r="I626" i="4"/>
  <c r="BF626" i="1" s="1"/>
  <c r="I726" i="4"/>
  <c r="BF726" i="1" s="1"/>
  <c r="I479" i="4"/>
  <c r="BF479" i="1" s="1"/>
  <c r="I772" i="4"/>
  <c r="BF772" i="1" s="1"/>
  <c r="I420" i="4"/>
  <c r="BF420" i="1" s="1"/>
  <c r="I781" i="4"/>
  <c r="BF781" i="1" s="1"/>
  <c r="I773" i="4"/>
  <c r="BF773" i="1" s="1"/>
  <c r="I759" i="4"/>
  <c r="BF759" i="1" s="1"/>
  <c r="I764" i="4"/>
  <c r="BF764" i="1" s="1"/>
  <c r="I760" i="4"/>
  <c r="BF760" i="1" s="1"/>
  <c r="I752" i="4"/>
  <c r="BF752" i="1" s="1"/>
  <c r="I755" i="4"/>
  <c r="BF755" i="1" s="1"/>
  <c r="I714" i="4"/>
  <c r="BF714" i="1" s="1"/>
  <c r="I707" i="4"/>
  <c r="BF707" i="1" s="1"/>
  <c r="I720" i="4"/>
  <c r="BF720" i="1" s="1"/>
  <c r="I711" i="4"/>
  <c r="BF711" i="1" s="1"/>
  <c r="I748" i="4"/>
  <c r="BF748" i="1" s="1"/>
  <c r="I740" i="4"/>
  <c r="BF740" i="1" s="1"/>
  <c r="I700" i="4"/>
  <c r="BF700" i="1" s="1"/>
  <c r="I704" i="4"/>
  <c r="BF704" i="1" s="1"/>
  <c r="I688" i="4"/>
  <c r="BF688" i="1" s="1"/>
  <c r="I680" i="4"/>
  <c r="BF680" i="1" s="1"/>
  <c r="I673" i="4"/>
  <c r="BF673" i="1" s="1"/>
  <c r="I657" i="4"/>
  <c r="BF657" i="1" s="1"/>
  <c r="I641" i="4"/>
  <c r="BF641" i="1" s="1"/>
  <c r="I628" i="4"/>
  <c r="BF628" i="1" s="1"/>
  <c r="I693" i="4"/>
  <c r="BF693" i="1" s="1"/>
  <c r="I660" i="4"/>
  <c r="BF660" i="1" s="1"/>
  <c r="I644" i="4"/>
  <c r="BF644" i="1" s="1"/>
  <c r="I617" i="4"/>
  <c r="BF617" i="1" s="1"/>
  <c r="I611" i="4"/>
  <c r="BF611" i="1" s="1"/>
  <c r="I612" i="4"/>
  <c r="BF612" i="1" s="1"/>
  <c r="I578" i="4"/>
  <c r="BF578" i="1" s="1"/>
  <c r="I582" i="4"/>
  <c r="BF582" i="1" s="1"/>
  <c r="I569" i="4"/>
  <c r="BF569" i="1" s="1"/>
  <c r="I577" i="4"/>
  <c r="BF577" i="1" s="1"/>
  <c r="I565" i="4"/>
  <c r="BF565" i="1" s="1"/>
  <c r="I557" i="4"/>
  <c r="BF557" i="1" s="1"/>
  <c r="I549" i="4"/>
  <c r="BF549" i="1" s="1"/>
  <c r="I541" i="4"/>
  <c r="BF541" i="1" s="1"/>
  <c r="I533" i="4"/>
  <c r="BF533" i="1" s="1"/>
  <c r="I525" i="4"/>
  <c r="BF525" i="1" s="1"/>
  <c r="I517" i="4"/>
  <c r="BF517" i="1" s="1"/>
  <c r="I509" i="4"/>
  <c r="BF509" i="1" s="1"/>
  <c r="I501" i="4"/>
  <c r="BF501" i="1" s="1"/>
  <c r="I493" i="4"/>
  <c r="BF493" i="1" s="1"/>
  <c r="I481" i="4"/>
  <c r="BF481" i="1" s="1"/>
  <c r="I556" i="4"/>
  <c r="BF556" i="1" s="1"/>
  <c r="I540" i="4"/>
  <c r="BF540" i="1" s="1"/>
  <c r="I524" i="4"/>
  <c r="BF524" i="1" s="1"/>
  <c r="I508" i="4"/>
  <c r="BF508" i="1" s="1"/>
  <c r="I450" i="4"/>
  <c r="BF450" i="1" s="1"/>
  <c r="I469" i="4"/>
  <c r="BF469" i="1" s="1"/>
  <c r="I461" i="4"/>
  <c r="BF461" i="1" s="1"/>
  <c r="I453" i="4"/>
  <c r="BF453" i="1" s="1"/>
  <c r="I459" i="4"/>
  <c r="BF459" i="1" s="1"/>
  <c r="I432" i="4"/>
  <c r="BF432" i="1" s="1"/>
  <c r="I406" i="4"/>
  <c r="BF406" i="1" s="1"/>
  <c r="I446" i="4"/>
  <c r="BF446" i="1" s="1"/>
  <c r="I415" i="4"/>
  <c r="BF415" i="1" s="1"/>
  <c r="I405" i="4"/>
  <c r="BF405" i="1" s="1"/>
  <c r="I383" i="4"/>
  <c r="BF383" i="1" s="1"/>
  <c r="I467" i="4"/>
  <c r="BF467" i="1" s="1"/>
  <c r="I402" i="4"/>
  <c r="BF402" i="1" s="1"/>
  <c r="I455" i="4"/>
  <c r="BF455" i="1" s="1"/>
  <c r="I784" i="4"/>
  <c r="BF784" i="1" s="1"/>
  <c r="I782" i="4"/>
  <c r="BF782" i="1" s="1"/>
  <c r="I677" i="4"/>
  <c r="BF677" i="1" s="1"/>
  <c r="I731" i="4"/>
  <c r="BF731" i="1" s="1"/>
  <c r="I659" i="4"/>
  <c r="BF659" i="1" s="1"/>
  <c r="I621" i="4"/>
  <c r="BF621" i="1" s="1"/>
  <c r="I494" i="4"/>
  <c r="BF494" i="1" s="1"/>
  <c r="I597" i="4"/>
  <c r="BF597" i="1" s="1"/>
  <c r="I534" i="4"/>
  <c r="BF534" i="1" s="1"/>
  <c r="I571" i="4"/>
  <c r="BF571" i="1" s="1"/>
  <c r="I558" i="4"/>
  <c r="BF558" i="1" s="1"/>
  <c r="I411" i="4"/>
  <c r="BF411" i="1" s="1"/>
  <c r="I401" i="4"/>
  <c r="BF401" i="1" s="1"/>
  <c r="I417" i="4"/>
  <c r="BF417" i="1" s="1"/>
  <c r="I388" i="4"/>
  <c r="BF388" i="1" s="1"/>
  <c r="I633" i="4"/>
  <c r="BF633" i="1" s="1"/>
  <c r="I547" i="4"/>
  <c r="BF547" i="1" s="1"/>
  <c r="I623" i="4"/>
  <c r="BF623" i="1" s="1"/>
  <c r="I531" i="4"/>
  <c r="BF531" i="1" s="1"/>
  <c r="I472" i="4"/>
  <c r="BF472" i="1" s="1"/>
  <c r="I758" i="4"/>
  <c r="BF758" i="1" s="1"/>
  <c r="I667" i="4"/>
  <c r="BF667" i="1" s="1"/>
  <c r="I503" i="4"/>
  <c r="BF503" i="1" s="1"/>
  <c r="I723" i="4"/>
  <c r="BF723" i="1" s="1"/>
  <c r="I400" i="4"/>
  <c r="BF400" i="1" s="1"/>
  <c r="I412" i="4"/>
  <c r="BF412" i="1" s="1"/>
  <c r="I606" i="4"/>
  <c r="BF606" i="1" s="1"/>
  <c r="I646" i="4"/>
  <c r="BF646" i="1" s="1"/>
  <c r="I778" i="4"/>
  <c r="BF778" i="1" s="1"/>
  <c r="I742" i="4"/>
  <c r="BF742" i="1" s="1"/>
  <c r="I751" i="4"/>
  <c r="BF751" i="1" s="1"/>
  <c r="I747" i="4"/>
  <c r="BF747" i="1" s="1"/>
  <c r="I724" i="4"/>
  <c r="BF724" i="1" s="1"/>
  <c r="I706" i="4"/>
  <c r="BF706" i="1" s="1"/>
  <c r="I728" i="4"/>
  <c r="BF728" i="1" s="1"/>
  <c r="I719" i="4"/>
  <c r="BF719" i="1" s="1"/>
  <c r="I730" i="4"/>
  <c r="BF730" i="1" s="1"/>
  <c r="I701" i="4"/>
  <c r="BF701" i="1" s="1"/>
  <c r="I691" i="4"/>
  <c r="BF691" i="1" s="1"/>
  <c r="I679" i="4"/>
  <c r="BF679" i="1" s="1"/>
  <c r="I661" i="4"/>
  <c r="BF661" i="1" s="1"/>
  <c r="I645" i="4"/>
  <c r="BF645" i="1" s="1"/>
  <c r="I636" i="4"/>
  <c r="BF636" i="1" s="1"/>
  <c r="I683" i="4"/>
  <c r="BF683" i="1" s="1"/>
  <c r="I689" i="4"/>
  <c r="BF689" i="1" s="1"/>
  <c r="I684" i="4"/>
  <c r="BF684" i="1" s="1"/>
  <c r="I672" i="4"/>
  <c r="BF672" i="1" s="1"/>
  <c r="I656" i="4"/>
  <c r="BF656" i="1" s="1"/>
  <c r="I640" i="4"/>
  <c r="BF640" i="1" s="1"/>
  <c r="I629" i="4"/>
  <c r="BF629" i="1" s="1"/>
  <c r="I620" i="4"/>
  <c r="BF620" i="1" s="1"/>
  <c r="I607" i="4"/>
  <c r="BF607" i="1" s="1"/>
  <c r="I600" i="4"/>
  <c r="BF600" i="1" s="1"/>
  <c r="I592" i="4"/>
  <c r="BF592" i="1" s="1"/>
  <c r="I593" i="4"/>
  <c r="BF593" i="1" s="1"/>
  <c r="I573" i="4"/>
  <c r="BF573" i="1" s="1"/>
  <c r="I489" i="4"/>
  <c r="BF489" i="1" s="1"/>
  <c r="I490" i="4"/>
  <c r="BF490" i="1" s="1"/>
  <c r="I552" i="4"/>
  <c r="BF552" i="1" s="1"/>
  <c r="I536" i="4"/>
  <c r="BF536" i="1" s="1"/>
  <c r="I520" i="4"/>
  <c r="BF520" i="1" s="1"/>
  <c r="I504" i="4"/>
  <c r="BF504" i="1" s="1"/>
  <c r="I470" i="4"/>
  <c r="BF470" i="1" s="1"/>
  <c r="I478" i="4"/>
  <c r="BF478" i="1" s="1"/>
  <c r="I451" i="4"/>
  <c r="BF451" i="1" s="1"/>
  <c r="I477" i="4"/>
  <c r="BF477" i="1" s="1"/>
  <c r="I445" i="4"/>
  <c r="BF445" i="1" s="1"/>
  <c r="I414" i="4"/>
  <c r="BF414" i="1" s="1"/>
  <c r="I382" i="4"/>
  <c r="BF382" i="1" s="1"/>
  <c r="I423" i="4"/>
  <c r="BF423" i="1" s="1"/>
  <c r="I413" i="4"/>
  <c r="BF413" i="1" s="1"/>
  <c r="I391" i="4"/>
  <c r="BF391" i="1" s="1"/>
  <c r="I381" i="4"/>
  <c r="BF381" i="1" s="1"/>
  <c r="I441" i="4"/>
  <c r="BF441" i="1" s="1"/>
  <c r="I410" i="4"/>
  <c r="BF410" i="1" s="1"/>
  <c r="I435" i="4"/>
  <c r="BF435" i="1" s="1"/>
  <c r="I767" i="4"/>
  <c r="BF767" i="1" s="1"/>
  <c r="I765" i="4"/>
  <c r="BF765" i="1" s="1"/>
  <c r="I743" i="4"/>
  <c r="BF743" i="1" s="1"/>
  <c r="I736" i="4"/>
  <c r="BF736" i="1" s="1"/>
  <c r="I750" i="4"/>
  <c r="BF750" i="1" s="1"/>
  <c r="I694" i="4"/>
  <c r="BF694" i="1" s="1"/>
  <c r="I671" i="4"/>
  <c r="BF671" i="1" s="1"/>
  <c r="I725" i="4"/>
  <c r="BF725" i="1" s="1"/>
  <c r="I632" i="4"/>
  <c r="BF632" i="1" s="1"/>
  <c r="I650" i="4"/>
  <c r="BF650" i="1" s="1"/>
  <c r="I622" i="4"/>
  <c r="BF622" i="1" s="1"/>
  <c r="I658" i="4"/>
  <c r="BF658" i="1" s="1"/>
  <c r="I507" i="4"/>
  <c r="BF507" i="1" s="1"/>
  <c r="I511" i="4"/>
  <c r="BF511" i="1" s="1"/>
  <c r="I487" i="4"/>
  <c r="BF487" i="1" s="1"/>
  <c r="I518" i="4"/>
  <c r="BF518" i="1" s="1"/>
  <c r="I482" i="4"/>
  <c r="BF482" i="1" s="1"/>
  <c r="I428" i="4"/>
  <c r="BF428" i="1" s="1"/>
  <c r="I464" i="4"/>
  <c r="BF464" i="1" s="1"/>
  <c r="I434" i="4"/>
  <c r="BF434" i="1" s="1"/>
  <c r="I409" i="4"/>
  <c r="BF409" i="1" s="1"/>
  <c r="I563" i="4"/>
  <c r="BF563" i="1" s="1"/>
  <c r="I440" i="4"/>
  <c r="BF440" i="1" s="1"/>
  <c r="I416" i="4"/>
  <c r="BF416" i="1" s="1"/>
  <c r="I713" i="4"/>
  <c r="BF713" i="1" s="1"/>
  <c r="I618" i="4"/>
  <c r="BF618" i="1" s="1"/>
  <c r="I586" i="4"/>
  <c r="BF586" i="1" s="1"/>
  <c r="I404" i="4"/>
  <c r="BF404" i="1" s="1"/>
  <c r="I519" i="4"/>
  <c r="BF519" i="1" s="1"/>
  <c r="I448" i="4"/>
  <c r="BF448" i="1" s="1"/>
  <c r="I741" i="4"/>
  <c r="BF741" i="1" s="1"/>
  <c r="I602" i="4"/>
  <c r="BF602" i="1" s="1"/>
  <c r="I771" i="4"/>
  <c r="BF771" i="1" s="1"/>
  <c r="I682" i="4"/>
  <c r="BF682" i="1" s="1"/>
  <c r="G1" i="4"/>
  <c r="I491" i="4"/>
  <c r="BF491" i="1" s="1"/>
  <c r="I575" i="4"/>
  <c r="BF575" i="1" s="1"/>
  <c r="I643" i="4"/>
  <c r="BF643" i="1" s="1"/>
  <c r="I783" i="4"/>
  <c r="BF783" i="1" s="1"/>
  <c r="I777" i="4"/>
  <c r="BF777" i="1" s="1"/>
  <c r="I769" i="4"/>
  <c r="BF769" i="1" s="1"/>
  <c r="I763" i="4"/>
  <c r="BF763" i="1" s="1"/>
  <c r="I768" i="4"/>
  <c r="BF768" i="1" s="1"/>
  <c r="I754" i="4"/>
  <c r="BF754" i="1" s="1"/>
  <c r="I738" i="4"/>
  <c r="BF738" i="1" s="1"/>
  <c r="I708" i="4"/>
  <c r="BF708" i="1" s="1"/>
  <c r="I727" i="4"/>
  <c r="BF727" i="1" s="1"/>
  <c r="I774" i="4"/>
  <c r="BF774" i="1" s="1"/>
  <c r="I722" i="4"/>
  <c r="BF722" i="1" s="1"/>
  <c r="I703" i="4"/>
  <c r="BF703" i="1" s="1"/>
  <c r="I696" i="4"/>
  <c r="BF696" i="1" s="1"/>
  <c r="I675" i="4"/>
  <c r="BF675" i="1" s="1"/>
  <c r="I665" i="4"/>
  <c r="BF665" i="1" s="1"/>
  <c r="I649" i="4"/>
  <c r="BF649" i="1" s="1"/>
  <c r="I676" i="4"/>
  <c r="BF676" i="1" s="1"/>
  <c r="I698" i="4"/>
  <c r="BF698" i="1" s="1"/>
  <c r="I668" i="4"/>
  <c r="BF668" i="1" s="1"/>
  <c r="I652" i="4"/>
  <c r="BF652" i="1" s="1"/>
  <c r="I638" i="4"/>
  <c r="BF638" i="1" s="1"/>
  <c r="I616" i="4"/>
  <c r="BF616" i="1" s="1"/>
  <c r="I603" i="4"/>
  <c r="BF603" i="1" s="1"/>
  <c r="I604" i="4"/>
  <c r="BF604" i="1" s="1"/>
  <c r="I588" i="4"/>
  <c r="BF588" i="1" s="1"/>
  <c r="I590" i="4"/>
  <c r="BF590" i="1" s="1"/>
  <c r="I570" i="4"/>
  <c r="BF570" i="1" s="1"/>
  <c r="I561" i="4"/>
  <c r="BF561" i="1" s="1"/>
  <c r="I553" i="4"/>
  <c r="BF553" i="1" s="1"/>
  <c r="I545" i="4"/>
  <c r="BF545" i="1" s="1"/>
  <c r="I537" i="4"/>
  <c r="BF537" i="1" s="1"/>
  <c r="I529" i="4"/>
  <c r="BF529" i="1" s="1"/>
  <c r="I521" i="4"/>
  <c r="BF521" i="1" s="1"/>
  <c r="I513" i="4"/>
  <c r="BF513" i="1" s="1"/>
  <c r="I505" i="4"/>
  <c r="BF505" i="1" s="1"/>
  <c r="I497" i="4"/>
  <c r="BF497" i="1" s="1"/>
  <c r="I485" i="4"/>
  <c r="BF485" i="1" s="1"/>
  <c r="I480" i="4"/>
  <c r="BF480" i="1" s="1"/>
  <c r="I548" i="4"/>
  <c r="BF548" i="1" s="1"/>
  <c r="I532" i="4"/>
  <c r="BF532" i="1" s="1"/>
  <c r="I516" i="4"/>
  <c r="BF516" i="1" s="1"/>
  <c r="I500" i="4"/>
  <c r="BF500" i="1" s="1"/>
  <c r="I492" i="4"/>
  <c r="BF492" i="1" s="1"/>
  <c r="I466" i="4"/>
  <c r="BF466" i="1" s="1"/>
  <c r="I473" i="4"/>
  <c r="BF473" i="1" s="1"/>
  <c r="I465" i="4"/>
  <c r="BF465" i="1" s="1"/>
  <c r="I457" i="4"/>
  <c r="BF457" i="1" s="1"/>
  <c r="I442" i="4"/>
  <c r="BF442" i="1" s="1"/>
  <c r="I422" i="4"/>
  <c r="BF422" i="1" s="1"/>
  <c r="I390" i="4"/>
  <c r="BF390" i="1" s="1"/>
  <c r="I463" i="4"/>
  <c r="BF463" i="1" s="1"/>
  <c r="I421" i="4"/>
  <c r="BF421" i="1" s="1"/>
  <c r="I399" i="4"/>
  <c r="BF399" i="1" s="1"/>
  <c r="I389" i="4"/>
  <c r="BF389" i="1" s="1"/>
  <c r="I444" i="4"/>
  <c r="BF444" i="1" s="1"/>
  <c r="I418" i="4"/>
  <c r="BF418" i="1" s="1"/>
  <c r="I386" i="4"/>
  <c r="BF386" i="1" s="1"/>
  <c r="I471" i="4"/>
  <c r="BF471" i="1" s="1"/>
  <c r="I447" i="4"/>
  <c r="BF447" i="1" s="1"/>
  <c r="I7" i="4"/>
  <c r="BF7" i="1" s="1"/>
  <c r="I757" i="4"/>
  <c r="BF757" i="1" s="1"/>
  <c r="I780" i="4"/>
  <c r="BF780" i="1" s="1"/>
  <c r="I737" i="4"/>
  <c r="BF737" i="1" s="1"/>
  <c r="I749" i="4"/>
  <c r="BF749" i="1" s="1"/>
  <c r="I581" i="4"/>
  <c r="BF581" i="1" s="1"/>
  <c r="I685" i="4"/>
  <c r="BF685" i="1" s="1"/>
  <c r="I614" i="4"/>
  <c r="BF614" i="1" s="1"/>
  <c r="I654" i="4"/>
  <c r="BF654" i="1" s="1"/>
  <c r="I637" i="4"/>
  <c r="BF637" i="1" s="1"/>
  <c r="I594" i="4"/>
  <c r="BF594" i="1" s="1"/>
  <c r="I562" i="4"/>
  <c r="BF562" i="1" s="1"/>
  <c r="I546" i="4"/>
  <c r="BF546" i="1" s="1"/>
  <c r="I530" i="4"/>
  <c r="BF530" i="1" s="1"/>
  <c r="I514" i="4"/>
  <c r="BF514" i="1" s="1"/>
  <c r="I619" i="4"/>
  <c r="BF619" i="1" s="1"/>
  <c r="I543" i="4"/>
  <c r="BF543" i="1" s="1"/>
  <c r="I579" i="4"/>
  <c r="BF579" i="1" s="1"/>
  <c r="I542" i="4"/>
  <c r="BF542" i="1" s="1"/>
  <c r="I564" i="4"/>
  <c r="BF564" i="1" s="1"/>
  <c r="I506" i="4"/>
  <c r="BF506" i="1" s="1"/>
  <c r="I496" i="4"/>
  <c r="BF496" i="1" s="1"/>
  <c r="I403" i="4"/>
  <c r="BF403" i="1" s="1"/>
  <c r="I458" i="4"/>
  <c r="BF458" i="1" s="1"/>
  <c r="I433" i="4"/>
  <c r="BF433" i="1" s="1"/>
  <c r="I408" i="4"/>
  <c r="BF408" i="1" s="1"/>
  <c r="I384" i="4"/>
  <c r="BF384" i="1" s="1"/>
  <c r="I666" i="4"/>
  <c r="BF666" i="1" s="1"/>
  <c r="I572" i="4"/>
  <c r="BF572" i="1" s="1"/>
  <c r="I396" i="4"/>
  <c r="BF396" i="1" s="1"/>
  <c r="I647" i="4"/>
  <c r="BF647" i="1" s="1"/>
  <c r="I559" i="4"/>
  <c r="BF559" i="1" s="1"/>
  <c r="I436" i="4"/>
  <c r="BF436" i="1" s="1"/>
  <c r="I721" i="4"/>
  <c r="BF721" i="1" s="1"/>
  <c r="I775" i="4"/>
  <c r="BF775" i="1" s="1"/>
  <c r="I576" i="4"/>
  <c r="BF576" i="1" s="1"/>
  <c r="I385" i="4"/>
  <c r="BF385" i="1" s="1"/>
  <c r="I702" i="4"/>
  <c r="BF702" i="1" s="1"/>
  <c r="I580" i="4"/>
  <c r="BF580" i="1" s="1"/>
  <c r="I535" i="4"/>
  <c r="BF535" i="1" s="1"/>
  <c r="I502" i="4"/>
  <c r="BF502" i="1" s="1"/>
  <c r="I495" i="4"/>
  <c r="BF495" i="1" s="1"/>
  <c r="I425" i="4"/>
  <c r="BF425" i="1" s="1"/>
  <c r="I427" i="4"/>
  <c r="BF427" i="1" s="1"/>
  <c r="I392" i="4"/>
  <c r="BF392" i="1" s="1"/>
  <c r="I662" i="4"/>
  <c r="BF662" i="1" s="1"/>
  <c r="I601" i="4"/>
  <c r="BF601" i="1" s="1"/>
  <c r="I488" i="4"/>
  <c r="BF488" i="1" s="1"/>
  <c r="I419" i="4"/>
  <c r="BF419" i="1" s="1"/>
  <c r="I766" i="4"/>
  <c r="BF766" i="1" s="1"/>
  <c r="I523" i="4"/>
  <c r="BF523" i="1" s="1"/>
  <c r="I717" i="4"/>
  <c r="BF717" i="1" s="1"/>
  <c r="I710" i="4"/>
  <c r="BF710" i="1" s="1"/>
  <c r="I670" i="4"/>
  <c r="BF670" i="1" s="1"/>
  <c r="I510" i="4"/>
  <c r="BF510" i="1" s="1"/>
  <c r="I424" i="4"/>
  <c r="BF424" i="1" s="1"/>
  <c r="I483" i="4"/>
  <c r="BF483" i="1" s="1"/>
  <c r="I393" i="4"/>
  <c r="BF393" i="1" s="1"/>
  <c r="I438" i="4"/>
  <c r="BF438" i="1" s="1"/>
  <c r="I761" i="4"/>
  <c r="BF761" i="1" s="1"/>
  <c r="I452" i="4"/>
  <c r="BF452" i="1" s="1"/>
  <c r="I379" i="4"/>
  <c r="BF379" i="1" s="1"/>
  <c r="I610" i="4"/>
  <c r="BF610" i="1" s="1"/>
  <c r="I715" i="4"/>
  <c r="BF715" i="1" s="1"/>
  <c r="I762" i="4"/>
  <c r="BF762" i="1" s="1"/>
  <c r="I674" i="4"/>
  <c r="BF674" i="1" s="1"/>
  <c r="I596" i="4"/>
  <c r="BF596" i="1" s="1"/>
  <c r="I584" i="4"/>
  <c r="BF584" i="1" s="1"/>
  <c r="I522" i="4"/>
  <c r="BF522" i="1" s="1"/>
  <c r="I583" i="4"/>
  <c r="BF583" i="1" s="1"/>
  <c r="I566" i="4"/>
  <c r="BF566" i="1" s="1"/>
  <c r="I551" i="4"/>
  <c r="BF551" i="1" s="1"/>
  <c r="I387" i="4"/>
  <c r="BF387" i="1" s="1"/>
  <c r="I634" i="4"/>
  <c r="BF634" i="1" s="1"/>
  <c r="I605" i="4"/>
  <c r="BF605" i="1" s="1"/>
  <c r="I475" i="4"/>
  <c r="BF475" i="1" s="1"/>
  <c r="I655" i="4"/>
  <c r="BF655" i="1" s="1"/>
  <c r="I613" i="4"/>
  <c r="BF613" i="1" s="1"/>
  <c r="I686" i="4"/>
  <c r="BF686" i="1" s="1"/>
  <c r="I709" i="4"/>
  <c r="BF709" i="1" s="1"/>
  <c r="I498" i="4"/>
  <c r="BF498" i="1" s="1"/>
  <c r="I567" i="4"/>
  <c r="BF567" i="1" s="1"/>
  <c r="I631" i="4"/>
  <c r="BF631" i="1" s="1"/>
  <c r="I554" i="4"/>
  <c r="BF554" i="1" s="1"/>
  <c r="I474" i="4"/>
  <c r="BF474" i="1" s="1"/>
  <c r="I456" i="4"/>
  <c r="BF456" i="1" s="1"/>
  <c r="I380" i="4"/>
  <c r="BF380" i="1" s="1"/>
  <c r="I538" i="4"/>
  <c r="BF538" i="1" s="1"/>
  <c r="I555" i="4"/>
  <c r="BF555" i="1" s="1"/>
  <c r="I437" i="4"/>
  <c r="BF437" i="1" s="1"/>
  <c r="I609" i="4"/>
  <c r="BF609" i="1" s="1"/>
  <c r="I690" i="4"/>
  <c r="BF690" i="1" s="1"/>
  <c r="I729" i="4"/>
  <c r="BF729" i="1" s="1"/>
  <c r="I526" i="4"/>
  <c r="BF526" i="1" s="1"/>
  <c r="I550" i="4"/>
  <c r="BF550" i="1" s="1"/>
  <c r="I468" i="4"/>
  <c r="BF468" i="1" s="1"/>
  <c r="H702" i="4"/>
  <c r="H646" i="4"/>
  <c r="H630" i="4"/>
  <c r="H772" i="4"/>
  <c r="H580" i="4"/>
  <c r="H568" i="4"/>
  <c r="H488" i="4"/>
  <c r="H476" i="4"/>
  <c r="H460" i="4"/>
  <c r="H420" i="4"/>
  <c r="H412" i="4"/>
  <c r="H400" i="4"/>
  <c r="H750" i="4"/>
  <c r="H650" i="4"/>
  <c r="H618" i="4"/>
  <c r="H602" i="4"/>
  <c r="H482" i="4"/>
  <c r="H736" i="4"/>
  <c r="H584" i="4"/>
  <c r="H448" i="4"/>
  <c r="H494" i="4"/>
  <c r="H472" i="4"/>
  <c r="H424" i="4"/>
  <c r="H388" i="4"/>
  <c r="H654" i="4"/>
  <c r="H496" i="4"/>
  <c r="H576" i="4"/>
  <c r="H564" i="4"/>
  <c r="H408" i="4"/>
  <c r="H384" i="4"/>
  <c r="H380" i="4"/>
  <c r="H559" i="4"/>
  <c r="H753" i="4"/>
  <c r="H745" i="4"/>
  <c r="H733" i="4"/>
  <c r="H709" i="4"/>
  <c r="H685" i="4"/>
  <c r="H596" i="4"/>
  <c r="H428" i="4"/>
  <c r="H7" i="4"/>
  <c r="CG7" i="4" s="1"/>
  <c r="H780" i="4"/>
  <c r="H452" i="4"/>
  <c r="H440" i="4"/>
  <c r="H416" i="4"/>
  <c r="H404" i="4"/>
  <c r="H784" i="4"/>
  <c r="H396" i="4"/>
  <c r="H392" i="4"/>
  <c r="H671" i="4"/>
  <c r="H663" i="4"/>
  <c r="H651" i="4"/>
  <c r="H635" i="4"/>
  <c r="H623" i="4"/>
  <c r="H591" i="4"/>
  <c r="H579" i="4"/>
  <c r="H571" i="4"/>
  <c r="H567" i="4"/>
  <c r="H543" i="4"/>
  <c r="H527" i="4"/>
  <c r="H511" i="4"/>
  <c r="H495" i="4"/>
  <c r="H427" i="4"/>
  <c r="H387" i="4"/>
  <c r="H768" i="4"/>
  <c r="H636" i="4"/>
  <c r="H683" i="4"/>
  <c r="H612" i="4"/>
  <c r="H755" i="4"/>
  <c r="H757" i="4"/>
  <c r="H741" i="4"/>
  <c r="H729" i="4"/>
  <c r="H713" i="4"/>
  <c r="H621" i="4"/>
  <c r="H605" i="4"/>
  <c r="H393" i="4"/>
  <c r="H705" i="4"/>
  <c r="H581" i="4"/>
  <c r="H779" i="4"/>
  <c r="H775" i="4"/>
  <c r="H771" i="4"/>
  <c r="H767" i="4"/>
  <c r="H743" i="4"/>
  <c r="H659" i="4"/>
  <c r="H655" i="4"/>
  <c r="H647" i="4"/>
  <c r="H627" i="4"/>
  <c r="H619" i="4"/>
  <c r="H587" i="4"/>
  <c r="H583" i="4"/>
  <c r="H575" i="4"/>
  <c r="H551" i="4"/>
  <c r="H535" i="4"/>
  <c r="H519" i="4"/>
  <c r="H503" i="4"/>
  <c r="H491" i="4"/>
  <c r="H487" i="4"/>
  <c r="H483" i="4"/>
  <c r="H479" i="4"/>
  <c r="H475" i="4"/>
  <c r="H419" i="4"/>
  <c r="H411" i="4"/>
  <c r="H395" i="4"/>
  <c r="H756" i="4"/>
  <c r="H675" i="4"/>
  <c r="H665" i="4"/>
  <c r="H649" i="4"/>
  <c r="H439" i="4"/>
  <c r="H394" i="4"/>
  <c r="H765" i="4"/>
  <c r="H761" i="4"/>
  <c r="H749" i="4"/>
  <c r="H721" i="4"/>
  <c r="H717" i="4"/>
  <c r="H677" i="4"/>
  <c r="H637" i="4"/>
  <c r="H609" i="4"/>
  <c r="H601" i="4"/>
  <c r="H449" i="4"/>
  <c r="H437" i="4"/>
  <c r="H433" i="4"/>
  <c r="H425" i="4"/>
  <c r="H409" i="4"/>
  <c r="H401" i="4"/>
  <c r="H385" i="4"/>
  <c r="H785" i="4"/>
  <c r="H466" i="4"/>
  <c r="H445" i="4"/>
  <c r="H446" i="4"/>
  <c r="H386" i="4"/>
  <c r="H782" i="4"/>
  <c r="H766" i="4"/>
  <c r="H762" i="4"/>
  <c r="H758" i="4"/>
  <c r="H718" i="4"/>
  <c r="H710" i="4"/>
  <c r="H690" i="4"/>
  <c r="H686" i="4"/>
  <c r="H682" i="4"/>
  <c r="H678" i="4"/>
  <c r="H674" i="4"/>
  <c r="H670" i="4"/>
  <c r="H642" i="4"/>
  <c r="H634" i="4"/>
  <c r="H622" i="4"/>
  <c r="H614" i="4"/>
  <c r="H606" i="4"/>
  <c r="H598" i="4"/>
  <c r="H562" i="4"/>
  <c r="H554" i="4"/>
  <c r="H546" i="4"/>
  <c r="H538" i="4"/>
  <c r="H530" i="4"/>
  <c r="H522" i="4"/>
  <c r="H514" i="4"/>
  <c r="H506" i="4"/>
  <c r="H498" i="4"/>
  <c r="H474" i="4"/>
  <c r="H458" i="4"/>
  <c r="H454" i="4"/>
  <c r="H438" i="4"/>
  <c r="H783" i="4"/>
  <c r="H632" i="4"/>
  <c r="H625" i="4"/>
  <c r="H633" i="4"/>
  <c r="H402" i="4"/>
  <c r="H737" i="4"/>
  <c r="H725" i="4"/>
  <c r="H613" i="4"/>
  <c r="H597" i="4"/>
  <c r="H417" i="4"/>
  <c r="H676" i="4"/>
  <c r="H589" i="4"/>
  <c r="H410" i="4"/>
  <c r="H759" i="4"/>
  <c r="H764" i="4"/>
  <c r="H739" i="4"/>
  <c r="H735" i="4"/>
  <c r="H731" i="4"/>
  <c r="H723" i="4"/>
  <c r="H715" i="4"/>
  <c r="H712" i="4"/>
  <c r="H679" i="4"/>
  <c r="H669" i="4"/>
  <c r="H653" i="4"/>
  <c r="H726" i="4"/>
  <c r="H631" i="4"/>
  <c r="H600" i="4"/>
  <c r="H592" i="4"/>
  <c r="H572" i="4"/>
  <c r="H555" i="4"/>
  <c r="H539" i="4"/>
  <c r="H523" i="4"/>
  <c r="H507" i="4"/>
  <c r="H566" i="4"/>
  <c r="H558" i="4"/>
  <c r="H550" i="4"/>
  <c r="H542" i="4"/>
  <c r="H534" i="4"/>
  <c r="H526" i="4"/>
  <c r="H518" i="4"/>
  <c r="H510" i="4"/>
  <c r="H502" i="4"/>
  <c r="H462" i="4"/>
  <c r="H442" i="4"/>
  <c r="H414" i="4"/>
  <c r="H406" i="4"/>
  <c r="H398" i="4"/>
  <c r="H390" i="4"/>
  <c r="H382" i="4"/>
  <c r="H435" i="4"/>
  <c r="H434" i="4"/>
  <c r="H436" i="4"/>
  <c r="H595" i="4"/>
  <c r="H667" i="4"/>
  <c r="H658" i="4"/>
  <c r="H643" i="4"/>
  <c r="H694" i="4"/>
  <c r="H464" i="4"/>
  <c r="H403" i="4"/>
  <c r="H468" i="4"/>
  <c r="H776" i="4"/>
  <c r="H760" i="4"/>
  <c r="H720" i="4"/>
  <c r="H657" i="4"/>
  <c r="H641" i="4"/>
  <c r="H626" i="4"/>
  <c r="H604" i="4"/>
  <c r="H588" i="4"/>
  <c r="H594" i="4"/>
  <c r="H586" i="4"/>
  <c r="H450" i="4"/>
  <c r="H432" i="4"/>
  <c r="H429" i="4"/>
  <c r="H421" i="4"/>
  <c r="H413" i="4"/>
  <c r="H405" i="4"/>
  <c r="H397" i="4"/>
  <c r="H389" i="4"/>
  <c r="H381" i="4"/>
  <c r="H610" i="4"/>
  <c r="H666" i="4"/>
  <c r="H662" i="4"/>
  <c r="H639" i="4"/>
  <c r="H456" i="4"/>
  <c r="H379" i="4"/>
  <c r="H763" i="4"/>
  <c r="H752" i="4"/>
  <c r="H714" i="4"/>
  <c r="H707" i="4"/>
  <c r="H728" i="4"/>
  <c r="H699" i="4"/>
  <c r="H661" i="4"/>
  <c r="H645" i="4"/>
  <c r="H608" i="4"/>
  <c r="H563" i="4"/>
  <c r="H547" i="4"/>
  <c r="H531" i="4"/>
  <c r="H515" i="4"/>
  <c r="H499" i="4"/>
  <c r="H470" i="4"/>
  <c r="H769" i="4"/>
  <c r="H778" i="4"/>
  <c r="H738" i="4"/>
  <c r="H727" i="4"/>
  <c r="H722" i="4"/>
  <c r="H704" i="4"/>
  <c r="H692" i="4"/>
  <c r="H691" i="4"/>
  <c r="H672" i="4"/>
  <c r="H664" i="4"/>
  <c r="H656" i="4"/>
  <c r="H648" i="4"/>
  <c r="H640" i="4"/>
  <c r="H629" i="4"/>
  <c r="H620" i="4"/>
  <c r="H611" i="4"/>
  <c r="H603" i="4"/>
  <c r="H582" i="4"/>
  <c r="H593" i="4"/>
  <c r="H585" i="4"/>
  <c r="H489" i="4"/>
  <c r="H486" i="4"/>
  <c r="H451" i="4"/>
  <c r="H473" i="4"/>
  <c r="H465" i="4"/>
  <c r="H441" i="4"/>
  <c r="H431" i="4"/>
  <c r="H781" i="4"/>
  <c r="H754" i="4"/>
  <c r="H742" i="4"/>
  <c r="H744" i="4"/>
  <c r="H748" i="4"/>
  <c r="H740" i="4"/>
  <c r="H732" i="4"/>
  <c r="H688" i="4"/>
  <c r="H695" i="4"/>
  <c r="H698" i="4"/>
  <c r="H684" i="4"/>
  <c r="H638" i="4"/>
  <c r="H616" i="4"/>
  <c r="H577" i="4"/>
  <c r="H570" i="4"/>
  <c r="H561" i="4"/>
  <c r="H553" i="4"/>
  <c r="H545" i="4"/>
  <c r="H537" i="4"/>
  <c r="H529" i="4"/>
  <c r="H521" i="4"/>
  <c r="H513" i="4"/>
  <c r="H505" i="4"/>
  <c r="H497" i="4"/>
  <c r="H485" i="4"/>
  <c r="H481" i="4"/>
  <c r="H560" i="4"/>
  <c r="H552" i="4"/>
  <c r="H544" i="4"/>
  <c r="H536" i="4"/>
  <c r="H528" i="4"/>
  <c r="H520" i="4"/>
  <c r="H512" i="4"/>
  <c r="H504" i="4"/>
  <c r="H484" i="4"/>
  <c r="H477" i="4"/>
  <c r="H459" i="4"/>
  <c r="H430" i="4"/>
  <c r="H422" i="4"/>
  <c r="H463" i="4"/>
  <c r="H423" i="4"/>
  <c r="H415" i="4"/>
  <c r="H407" i="4"/>
  <c r="H399" i="4"/>
  <c r="H391" i="4"/>
  <c r="H383" i="4"/>
  <c r="H467" i="4"/>
  <c r="H444" i="4"/>
  <c r="H426" i="4"/>
  <c r="H418" i="4"/>
  <c r="H455" i="4"/>
  <c r="H746" i="4"/>
  <c r="H734" i="4"/>
  <c r="H747" i="4"/>
  <c r="H724" i="4"/>
  <c r="H716" i="4"/>
  <c r="H706" i="4"/>
  <c r="H711" i="4"/>
  <c r="H730" i="4"/>
  <c r="H697" i="4"/>
  <c r="H700" i="4"/>
  <c r="H680" i="4"/>
  <c r="H673" i="4"/>
  <c r="H668" i="4"/>
  <c r="H660" i="4"/>
  <c r="H652" i="4"/>
  <c r="H644" i="4"/>
  <c r="H624" i="4"/>
  <c r="H615" i="4"/>
  <c r="H607" i="4"/>
  <c r="H599" i="4"/>
  <c r="H574" i="4"/>
  <c r="H569" i="4"/>
  <c r="H590" i="4"/>
  <c r="H490" i="4"/>
  <c r="H478" i="4"/>
  <c r="H443" i="4"/>
  <c r="H469" i="4"/>
  <c r="H471" i="4"/>
  <c r="H777" i="4"/>
  <c r="H773" i="4"/>
  <c r="H770" i="4"/>
  <c r="H751" i="4"/>
  <c r="H708" i="4"/>
  <c r="H719" i="4"/>
  <c r="H774" i="4"/>
  <c r="H703" i="4"/>
  <c r="H696" i="4"/>
  <c r="H701" i="4"/>
  <c r="H687" i="4"/>
  <c r="H689" i="4"/>
  <c r="H628" i="4"/>
  <c r="H693" i="4"/>
  <c r="H681" i="4"/>
  <c r="H617" i="4"/>
  <c r="H578" i="4"/>
  <c r="H573" i="4"/>
  <c r="H565" i="4"/>
  <c r="H557" i="4"/>
  <c r="H549" i="4"/>
  <c r="H541" i="4"/>
  <c r="H533" i="4"/>
  <c r="H525" i="4"/>
  <c r="H517" i="4"/>
  <c r="H509" i="4"/>
  <c r="H501" i="4"/>
  <c r="H493" i="4"/>
  <c r="H480" i="4"/>
  <c r="H556" i="4"/>
  <c r="H548" i="4"/>
  <c r="H540" i="4"/>
  <c r="H532" i="4"/>
  <c r="H524" i="4"/>
  <c r="H516" i="4"/>
  <c r="H508" i="4"/>
  <c r="H500" i="4"/>
  <c r="H492" i="4"/>
  <c r="H461" i="4"/>
  <c r="H457" i="4"/>
  <c r="H453" i="4"/>
  <c r="H447" i="4"/>
  <c r="CG500" i="4" l="1"/>
  <c r="BE500" i="1"/>
  <c r="CG549" i="4"/>
  <c r="BE549" i="1"/>
  <c r="CG696" i="4"/>
  <c r="BE696" i="1"/>
  <c r="CG574" i="4"/>
  <c r="BE574" i="1"/>
  <c r="CG716" i="4"/>
  <c r="BE716" i="1"/>
  <c r="CG463" i="4"/>
  <c r="BE463" i="1"/>
  <c r="CG497" i="4"/>
  <c r="BE497" i="1"/>
  <c r="CG688" i="4"/>
  <c r="BE688" i="1"/>
  <c r="CG593" i="4"/>
  <c r="BE593" i="1"/>
  <c r="CG738" i="4"/>
  <c r="BE738" i="1"/>
  <c r="CG752" i="4"/>
  <c r="BE752" i="1"/>
  <c r="CG450" i="4"/>
  <c r="BE450" i="1"/>
  <c r="CG403" i="4"/>
  <c r="BE403" i="1"/>
  <c r="CG398" i="4"/>
  <c r="BE398" i="1"/>
  <c r="CG526" i="4"/>
  <c r="BE526" i="1"/>
  <c r="CG600" i="4"/>
  <c r="BE600" i="1"/>
  <c r="CG764" i="4"/>
  <c r="BE764" i="1"/>
  <c r="CG625" i="4"/>
  <c r="BE625" i="1"/>
  <c r="CG538" i="4"/>
  <c r="BE538" i="1"/>
  <c r="CG678" i="4"/>
  <c r="BE678" i="1"/>
  <c r="CG445" i="4"/>
  <c r="BE445" i="1"/>
  <c r="CG637" i="4"/>
  <c r="BE637" i="1"/>
  <c r="CG756" i="4"/>
  <c r="BE756" i="1"/>
  <c r="CG551" i="4"/>
  <c r="BE551" i="1"/>
  <c r="CG775" i="4"/>
  <c r="BE775" i="1"/>
  <c r="CG612" i="4"/>
  <c r="BE612" i="1"/>
  <c r="CG579" i="4"/>
  <c r="BE579" i="1"/>
  <c r="CG440" i="4"/>
  <c r="BE440" i="1"/>
  <c r="CG380" i="4"/>
  <c r="BE380" i="1"/>
  <c r="CG488" i="4"/>
  <c r="BE488" i="1"/>
  <c r="CG461" i="4"/>
  <c r="BE461" i="1"/>
  <c r="CG516" i="4"/>
  <c r="BE516" i="1"/>
  <c r="CG548" i="4"/>
  <c r="BE548" i="1"/>
  <c r="CG501" i="4"/>
  <c r="BE501" i="1"/>
  <c r="CG533" i="4"/>
  <c r="BE533" i="1"/>
  <c r="CG565" i="4"/>
  <c r="BE565" i="1"/>
  <c r="CG681" i="4"/>
  <c r="BE681" i="1"/>
  <c r="CG687" i="4"/>
  <c r="BE687" i="1"/>
  <c r="CG774" i="4"/>
  <c r="BE774" i="1"/>
  <c r="CG770" i="4"/>
  <c r="BE770" i="1"/>
  <c r="CG469" i="4"/>
  <c r="BE469" i="1"/>
  <c r="CG590" i="4"/>
  <c r="BE590" i="1"/>
  <c r="CG607" i="4"/>
  <c r="BE607" i="1"/>
  <c r="CG652" i="4"/>
  <c r="BE652" i="1"/>
  <c r="CG680" i="4"/>
  <c r="BE680" i="1"/>
  <c r="CG711" i="4"/>
  <c r="BE711" i="1"/>
  <c r="CG747" i="4"/>
  <c r="BE747" i="1"/>
  <c r="CG418" i="4"/>
  <c r="BE418" i="1"/>
  <c r="CG383" i="4"/>
  <c r="BE383" i="1"/>
  <c r="CG415" i="4"/>
  <c r="BE415" i="1"/>
  <c r="CG430" i="4"/>
  <c r="BE430" i="1"/>
  <c r="CG504" i="4"/>
  <c r="BE504" i="1"/>
  <c r="CG536" i="4"/>
  <c r="BE536" i="1"/>
  <c r="CG481" i="4"/>
  <c r="BE481" i="1"/>
  <c r="CG513" i="4"/>
  <c r="BE513" i="1"/>
  <c r="CG545" i="4"/>
  <c r="BE545" i="1"/>
  <c r="CG577" i="4"/>
  <c r="BE577" i="1"/>
  <c r="CG698" i="4"/>
  <c r="BE698" i="1"/>
  <c r="CG740" i="4"/>
  <c r="BE740" i="1"/>
  <c r="CG754" i="4"/>
  <c r="BE754" i="1"/>
  <c r="CG465" i="4"/>
  <c r="BE465" i="1"/>
  <c r="CG489" i="4"/>
  <c r="BE489" i="1"/>
  <c r="CG603" i="4"/>
  <c r="BE603" i="1"/>
  <c r="CG640" i="4"/>
  <c r="BE640" i="1"/>
  <c r="CG672" i="4"/>
  <c r="BE672" i="1"/>
  <c r="CG722" i="4"/>
  <c r="BE722" i="1"/>
  <c r="CG769" i="4"/>
  <c r="BE769" i="1"/>
  <c r="CG531" i="4"/>
  <c r="BE531" i="1"/>
  <c r="CG645" i="4"/>
  <c r="BE645" i="1"/>
  <c r="CG707" i="4"/>
  <c r="BE707" i="1"/>
  <c r="CG379" i="4"/>
  <c r="BE379" i="1"/>
  <c r="CG666" i="4"/>
  <c r="BE666" i="1"/>
  <c r="CG397" i="4"/>
  <c r="BE397" i="1"/>
  <c r="CG429" i="4"/>
  <c r="BE429" i="1"/>
  <c r="CG594" i="4"/>
  <c r="BE594" i="1"/>
  <c r="CG641" i="4"/>
  <c r="BE641" i="1"/>
  <c r="CG776" i="4"/>
  <c r="BE776" i="1"/>
  <c r="CG694" i="4"/>
  <c r="BE694" i="1"/>
  <c r="CG595" i="4"/>
  <c r="BE595" i="1"/>
  <c r="CG382" i="4"/>
  <c r="BE382" i="1"/>
  <c r="CG414" i="4"/>
  <c r="BE414" i="1"/>
  <c r="CG510" i="4"/>
  <c r="BE510" i="1"/>
  <c r="CG542" i="4"/>
  <c r="BE542" i="1"/>
  <c r="CG507" i="4"/>
  <c r="BE507" i="1"/>
  <c r="CG572" i="4"/>
  <c r="BE572" i="1"/>
  <c r="CG726" i="4"/>
  <c r="BE726" i="1"/>
  <c r="CG712" i="4"/>
  <c r="BE712" i="1"/>
  <c r="CG735" i="4"/>
  <c r="BE735" i="1"/>
  <c r="CG410" i="4"/>
  <c r="BE410" i="1"/>
  <c r="CG597" i="4"/>
  <c r="BE597" i="1"/>
  <c r="CG402" i="4"/>
  <c r="BE402" i="1"/>
  <c r="CG783" i="4"/>
  <c r="BE783" i="1"/>
  <c r="CG474" i="4"/>
  <c r="BE474" i="1"/>
  <c r="CG522" i="4"/>
  <c r="BE522" i="1"/>
  <c r="CG554" i="4"/>
  <c r="BE554" i="1"/>
  <c r="CG614" i="4"/>
  <c r="BE614" i="1"/>
  <c r="CG670" i="4"/>
  <c r="BE670" i="1"/>
  <c r="CG686" i="4"/>
  <c r="BE686" i="1"/>
  <c r="CG758" i="4"/>
  <c r="BE758" i="1"/>
  <c r="CG386" i="4"/>
  <c r="BE386" i="1"/>
  <c r="CG785" i="4"/>
  <c r="BE785" i="1"/>
  <c r="CG425" i="4"/>
  <c r="BE425" i="1"/>
  <c r="CG601" i="4"/>
  <c r="BE601" i="1"/>
  <c r="CG717" i="4"/>
  <c r="BE717" i="1"/>
  <c r="CG765" i="4"/>
  <c r="BE765" i="1"/>
  <c r="CG665" i="4"/>
  <c r="BE665" i="1"/>
  <c r="CG411" i="4"/>
  <c r="BE411" i="1"/>
  <c r="CG483" i="4"/>
  <c r="BE483" i="1"/>
  <c r="CG519" i="4"/>
  <c r="BE519" i="1"/>
  <c r="CG583" i="4"/>
  <c r="BE583" i="1"/>
  <c r="CG647" i="4"/>
  <c r="BE647" i="1"/>
  <c r="CG767" i="4"/>
  <c r="BE767" i="1"/>
  <c r="CG581" i="4"/>
  <c r="BE581" i="1"/>
  <c r="CG621" i="4"/>
  <c r="BE621" i="1"/>
  <c r="CG757" i="4"/>
  <c r="BE757" i="1"/>
  <c r="CG636" i="4"/>
  <c r="BE636" i="1"/>
  <c r="CG495" i="4"/>
  <c r="BE495" i="1"/>
  <c r="CG567" i="4"/>
  <c r="BE567" i="1"/>
  <c r="CG623" i="4"/>
  <c r="BE623" i="1"/>
  <c r="CG671" i="4"/>
  <c r="BE671" i="1"/>
  <c r="CG404" i="4"/>
  <c r="BE404" i="1"/>
  <c r="CG780" i="4"/>
  <c r="BE780" i="1"/>
  <c r="CG685" i="4"/>
  <c r="BE685" i="1"/>
  <c r="CG753" i="4"/>
  <c r="BE753" i="1"/>
  <c r="CG408" i="4"/>
  <c r="BE408" i="1"/>
  <c r="CG654" i="4"/>
  <c r="BE654" i="1"/>
  <c r="CG494" i="4"/>
  <c r="BE494" i="1"/>
  <c r="CG482" i="4"/>
  <c r="BE482" i="1"/>
  <c r="CG750" i="4"/>
  <c r="BE750" i="1"/>
  <c r="CG460" i="4"/>
  <c r="BE460" i="1"/>
  <c r="CG580" i="4"/>
  <c r="BE580" i="1"/>
  <c r="CG702" i="4"/>
  <c r="BE702" i="1"/>
  <c r="CG32" i="4"/>
  <c r="BE32" i="1"/>
  <c r="CG343" i="4"/>
  <c r="BE343" i="1"/>
  <c r="CG327" i="4"/>
  <c r="BE327" i="1"/>
  <c r="CG303" i="4"/>
  <c r="BE303" i="1"/>
  <c r="CG295" i="4"/>
  <c r="BE295" i="1"/>
  <c r="CG287" i="4"/>
  <c r="BE287" i="1"/>
  <c r="CG279" i="4"/>
  <c r="BE279" i="1"/>
  <c r="CG199" i="4"/>
  <c r="BE199" i="1"/>
  <c r="CG191" i="4"/>
  <c r="BE191" i="1"/>
  <c r="CG159" i="4"/>
  <c r="BE159" i="1"/>
  <c r="CG135" i="4"/>
  <c r="BE135" i="1"/>
  <c r="CG127" i="4"/>
  <c r="BE127" i="1"/>
  <c r="CG119" i="4"/>
  <c r="BE119" i="1"/>
  <c r="CG103" i="4"/>
  <c r="BE103" i="1"/>
  <c r="CG87" i="4"/>
  <c r="BE87" i="1"/>
  <c r="CG79" i="4"/>
  <c r="BE79" i="1"/>
  <c r="CG71" i="4"/>
  <c r="BE71" i="1"/>
  <c r="CG63" i="4"/>
  <c r="BE63" i="1"/>
  <c r="CG55" i="4"/>
  <c r="BE55" i="1"/>
  <c r="CG25" i="4"/>
  <c r="BE25" i="1"/>
  <c r="CG294" i="4"/>
  <c r="BE294" i="1"/>
  <c r="CG278" i="4"/>
  <c r="BE278" i="1"/>
  <c r="CG270" i="4"/>
  <c r="BE270" i="1"/>
  <c r="CG254" i="4"/>
  <c r="BE254" i="1"/>
  <c r="CG246" i="4"/>
  <c r="BE246" i="1"/>
  <c r="CG238" i="4"/>
  <c r="BE238" i="1"/>
  <c r="CG230" i="4"/>
  <c r="BE230" i="1"/>
  <c r="CG222" i="4"/>
  <c r="BE222" i="1"/>
  <c r="CG214" i="4"/>
  <c r="BE214" i="1"/>
  <c r="CG206" i="4"/>
  <c r="BE206" i="1"/>
  <c r="CG158" i="4"/>
  <c r="BE158" i="1"/>
  <c r="CG126" i="4"/>
  <c r="BE126" i="1"/>
  <c r="CG118" i="4"/>
  <c r="BE118" i="1"/>
  <c r="CG110" i="4"/>
  <c r="BE110" i="1"/>
  <c r="CG102" i="4"/>
  <c r="BE102" i="1"/>
  <c r="CG94" i="4"/>
  <c r="BE94" i="1"/>
  <c r="CG86" i="4"/>
  <c r="BE86" i="1"/>
  <c r="CG70" i="4"/>
  <c r="BE70" i="1"/>
  <c r="CG54" i="4"/>
  <c r="BE54" i="1"/>
  <c r="CG369" i="4"/>
  <c r="BE369" i="1"/>
  <c r="CG345" i="4"/>
  <c r="BE345" i="1"/>
  <c r="CG329" i="4"/>
  <c r="BE329" i="1"/>
  <c r="CG313" i="4"/>
  <c r="BE313" i="1"/>
  <c r="CG305" i="4"/>
  <c r="BE305" i="1"/>
  <c r="CG289" i="4"/>
  <c r="BE289" i="1"/>
  <c r="CG273" i="4"/>
  <c r="BE273" i="1"/>
  <c r="CG265" i="4"/>
  <c r="BE265" i="1"/>
  <c r="CG241" i="4"/>
  <c r="BE241" i="1"/>
  <c r="CG225" i="4"/>
  <c r="BE225" i="1"/>
  <c r="CG217" i="4"/>
  <c r="BE217" i="1"/>
  <c r="CG209" i="4"/>
  <c r="BE209" i="1"/>
  <c r="CG185" i="4"/>
  <c r="BE185" i="1"/>
  <c r="CG177" i="4"/>
  <c r="BE177" i="1"/>
  <c r="CG169" i="4"/>
  <c r="BE169" i="1"/>
  <c r="CG137" i="4"/>
  <c r="BE137" i="1"/>
  <c r="CG129" i="4"/>
  <c r="BE129" i="1"/>
  <c r="CG121" i="4"/>
  <c r="BE121" i="1"/>
  <c r="CG105" i="4"/>
  <c r="BE105" i="1"/>
  <c r="CG97" i="4"/>
  <c r="BE97" i="1"/>
  <c r="CG73" i="4"/>
  <c r="BE73" i="1"/>
  <c r="CG65" i="4"/>
  <c r="BE65" i="1"/>
  <c r="CG41" i="4"/>
  <c r="BE41" i="1"/>
  <c r="CG29" i="4"/>
  <c r="BE29" i="1"/>
  <c r="CG352" i="4"/>
  <c r="BE352" i="1"/>
  <c r="CG344" i="4"/>
  <c r="BE344" i="1"/>
  <c r="CG336" i="4"/>
  <c r="BE336" i="1"/>
  <c r="CG296" i="4"/>
  <c r="BE296" i="1"/>
  <c r="CG288" i="4"/>
  <c r="BE288" i="1"/>
  <c r="CG264" i="4"/>
  <c r="BE264" i="1"/>
  <c r="CG248" i="4"/>
  <c r="BE248" i="1"/>
  <c r="CG232" i="4"/>
  <c r="BE232" i="1"/>
  <c r="CG216" i="4"/>
  <c r="BE216" i="1"/>
  <c r="CG208" i="4"/>
  <c r="BE208" i="1"/>
  <c r="CG184" i="4"/>
  <c r="BE184" i="1"/>
  <c r="CG168" i="4"/>
  <c r="BE168" i="1"/>
  <c r="CG160" i="4"/>
  <c r="BE160" i="1"/>
  <c r="CG152" i="4"/>
  <c r="BE152" i="1"/>
  <c r="CG144" i="4"/>
  <c r="BE144" i="1"/>
  <c r="CG128" i="4"/>
  <c r="BE128" i="1"/>
  <c r="CG104" i="4"/>
  <c r="BE104" i="1"/>
  <c r="CG80" i="4"/>
  <c r="BE80" i="1"/>
  <c r="CG64" i="4"/>
  <c r="BE64" i="1"/>
  <c r="CG56" i="4"/>
  <c r="BE56" i="1"/>
  <c r="CG23" i="4"/>
  <c r="BE23" i="1"/>
  <c r="CG480" i="4"/>
  <c r="BE480" i="1"/>
  <c r="CG628" i="4"/>
  <c r="BE628" i="1"/>
  <c r="CG478" i="4"/>
  <c r="BE478" i="1"/>
  <c r="CG668" i="4"/>
  <c r="BE668" i="1"/>
  <c r="CG444" i="4"/>
  <c r="BE444" i="1"/>
  <c r="CG520" i="4"/>
  <c r="BE520" i="1"/>
  <c r="CG529" i="4"/>
  <c r="BE529" i="1"/>
  <c r="CG744" i="4"/>
  <c r="BE744" i="1"/>
  <c r="CG620" i="4"/>
  <c r="BE620" i="1"/>
  <c r="CG499" i="4"/>
  <c r="BE499" i="1"/>
  <c r="CG413" i="4"/>
  <c r="BE413" i="1"/>
  <c r="CG447" i="4"/>
  <c r="BE447" i="1"/>
  <c r="CG492" i="4"/>
  <c r="BE492" i="1"/>
  <c r="CG524" i="4"/>
  <c r="BE524" i="1"/>
  <c r="CG556" i="4"/>
  <c r="BE556" i="1"/>
  <c r="CG509" i="4"/>
  <c r="BE509" i="1"/>
  <c r="CG541" i="4"/>
  <c r="BE541" i="1"/>
  <c r="CG573" i="4"/>
  <c r="BE573" i="1"/>
  <c r="CG693" i="4"/>
  <c r="BE693" i="1"/>
  <c r="CG701" i="4"/>
  <c r="BE701" i="1"/>
  <c r="CG719" i="4"/>
  <c r="BE719" i="1"/>
  <c r="CG773" i="4"/>
  <c r="BE773" i="1"/>
  <c r="CG443" i="4"/>
  <c r="BE443" i="1"/>
  <c r="CG569" i="4"/>
  <c r="BE569" i="1"/>
  <c r="CG615" i="4"/>
  <c r="BE615" i="1"/>
  <c r="CG660" i="4"/>
  <c r="BE660" i="1"/>
  <c r="CG700" i="4"/>
  <c r="BE700" i="1"/>
  <c r="CG706" i="4"/>
  <c r="BE706" i="1"/>
  <c r="CG734" i="4"/>
  <c r="BE734" i="1"/>
  <c r="CG426" i="4"/>
  <c r="BE426" i="1"/>
  <c r="CG391" i="4"/>
  <c r="BE391" i="1"/>
  <c r="CG423" i="4"/>
  <c r="BE423" i="1"/>
  <c r="CG459" i="4"/>
  <c r="BE459" i="1"/>
  <c r="CG512" i="4"/>
  <c r="BE512" i="1"/>
  <c r="CG544" i="4"/>
  <c r="BE544" i="1"/>
  <c r="CG485" i="4"/>
  <c r="BE485" i="1"/>
  <c r="CG521" i="4"/>
  <c r="BE521" i="1"/>
  <c r="CG553" i="4"/>
  <c r="BE553" i="1"/>
  <c r="CG616" i="4"/>
  <c r="BE616" i="1"/>
  <c r="CG695" i="4"/>
  <c r="BE695" i="1"/>
  <c r="CG748" i="4"/>
  <c r="BE748" i="1"/>
  <c r="CG781" i="4"/>
  <c r="BE781" i="1"/>
  <c r="CG473" i="4"/>
  <c r="BE473" i="1"/>
  <c r="CG585" i="4"/>
  <c r="BE585" i="1"/>
  <c r="CG611" i="4"/>
  <c r="BE611" i="1"/>
  <c r="CG648" i="4"/>
  <c r="BE648" i="1"/>
  <c r="CG691" i="4"/>
  <c r="BE691" i="1"/>
  <c r="CG727" i="4"/>
  <c r="BE727" i="1"/>
  <c r="CG470" i="4"/>
  <c r="BE470" i="1"/>
  <c r="CG547" i="4"/>
  <c r="BE547" i="1"/>
  <c r="CG661" i="4"/>
  <c r="BE661" i="1"/>
  <c r="CG714" i="4"/>
  <c r="BE714" i="1"/>
  <c r="CG456" i="4"/>
  <c r="BE456" i="1"/>
  <c r="CG610" i="4"/>
  <c r="BE610" i="1"/>
  <c r="CG405" i="4"/>
  <c r="BE405" i="1"/>
  <c r="CG432" i="4"/>
  <c r="BE432" i="1"/>
  <c r="CG588" i="4"/>
  <c r="BE588" i="1"/>
  <c r="CG657" i="4"/>
  <c r="BE657" i="1"/>
  <c r="CG468" i="4"/>
  <c r="BE468" i="1"/>
  <c r="CG643" i="4"/>
  <c r="BE643" i="1"/>
  <c r="CG436" i="4"/>
  <c r="BE436" i="1"/>
  <c r="CG390" i="4"/>
  <c r="BE390" i="1"/>
  <c r="CG442" i="4"/>
  <c r="BE442" i="1"/>
  <c r="CG518" i="4"/>
  <c r="BE518" i="1"/>
  <c r="CG550" i="4"/>
  <c r="BE550" i="1"/>
  <c r="CG523" i="4"/>
  <c r="BE523" i="1"/>
  <c r="CG592" i="4"/>
  <c r="BE592" i="1"/>
  <c r="CG653" i="4"/>
  <c r="BE653" i="1"/>
  <c r="CG715" i="4"/>
  <c r="BE715" i="1"/>
  <c r="CG739" i="4"/>
  <c r="BE739" i="1"/>
  <c r="CG589" i="4"/>
  <c r="BE589" i="1"/>
  <c r="CG613" i="4"/>
  <c r="BE613" i="1"/>
  <c r="CG633" i="4"/>
  <c r="BE633" i="1"/>
  <c r="CG438" i="4"/>
  <c r="BE438" i="1"/>
  <c r="CG498" i="4"/>
  <c r="BE498" i="1"/>
  <c r="CG530" i="4"/>
  <c r="BE530" i="1"/>
  <c r="CG562" i="4"/>
  <c r="BE562" i="1"/>
  <c r="CG622" i="4"/>
  <c r="BE622" i="1"/>
  <c r="CG674" i="4"/>
  <c r="BE674" i="1"/>
  <c r="CG690" i="4"/>
  <c r="BE690" i="1"/>
  <c r="CG762" i="4"/>
  <c r="BE762" i="1"/>
  <c r="CG446" i="4"/>
  <c r="BE446" i="1"/>
  <c r="CG385" i="4"/>
  <c r="BE385" i="1"/>
  <c r="CG433" i="4"/>
  <c r="BE433" i="1"/>
  <c r="CG609" i="4"/>
  <c r="BE609" i="1"/>
  <c r="CG721" i="4"/>
  <c r="BE721" i="1"/>
  <c r="CG394" i="4"/>
  <c r="BE394" i="1"/>
  <c r="CG675" i="4"/>
  <c r="BE675" i="1"/>
  <c r="CG419" i="4"/>
  <c r="BE419" i="1"/>
  <c r="CG487" i="4"/>
  <c r="BE487" i="1"/>
  <c r="CG535" i="4"/>
  <c r="BE535" i="1"/>
  <c r="CG587" i="4"/>
  <c r="BE587" i="1"/>
  <c r="CG655" i="4"/>
  <c r="BE655" i="1"/>
  <c r="CG771" i="4"/>
  <c r="BE771" i="1"/>
  <c r="CG705" i="4"/>
  <c r="BE705" i="1"/>
  <c r="CG713" i="4"/>
  <c r="BE713" i="1"/>
  <c r="CG755" i="4"/>
  <c r="BE755" i="1"/>
  <c r="CG768" i="4"/>
  <c r="BE768" i="1"/>
  <c r="CG511" i="4"/>
  <c r="BE511" i="1"/>
  <c r="CG571" i="4"/>
  <c r="BE571" i="1"/>
  <c r="CG635" i="4"/>
  <c r="BE635" i="1"/>
  <c r="CG392" i="4"/>
  <c r="BE392" i="1"/>
  <c r="CG416" i="4"/>
  <c r="BE416" i="1"/>
  <c r="CG709" i="4"/>
  <c r="BE709" i="1"/>
  <c r="CG559" i="4"/>
  <c r="BE559" i="1"/>
  <c r="CG564" i="4"/>
  <c r="BE564" i="1"/>
  <c r="CG388" i="4"/>
  <c r="BE388" i="1"/>
  <c r="CG448" i="4"/>
  <c r="BE448" i="1"/>
  <c r="CG602" i="4"/>
  <c r="BE602" i="1"/>
  <c r="CG400" i="4"/>
  <c r="BE400" i="1"/>
  <c r="CG476" i="4"/>
  <c r="BE476" i="1"/>
  <c r="CG772" i="4"/>
  <c r="BE772" i="1"/>
  <c r="CG375" i="4"/>
  <c r="BE375" i="1"/>
  <c r="CG367" i="4"/>
  <c r="BE367" i="1"/>
  <c r="CG359" i="4"/>
  <c r="BE359" i="1"/>
  <c r="CG351" i="4"/>
  <c r="BE351" i="1"/>
  <c r="CG335" i="4"/>
  <c r="BE335" i="1"/>
  <c r="CG319" i="4"/>
  <c r="BE319" i="1"/>
  <c r="CG311" i="4"/>
  <c r="BE311" i="1"/>
  <c r="CG271" i="4"/>
  <c r="BE271" i="1"/>
  <c r="CG263" i="4"/>
  <c r="BE263" i="1"/>
  <c r="CG255" i="4"/>
  <c r="BE255" i="1"/>
  <c r="CG247" i="4"/>
  <c r="BE247" i="1"/>
  <c r="CG239" i="4"/>
  <c r="BE239" i="1"/>
  <c r="CG231" i="4"/>
  <c r="BE231" i="1"/>
  <c r="CG223" i="4"/>
  <c r="BE223" i="1"/>
  <c r="CG215" i="4"/>
  <c r="BE215" i="1"/>
  <c r="CG207" i="4"/>
  <c r="BE207" i="1"/>
  <c r="CG183" i="4"/>
  <c r="BE183" i="1"/>
  <c r="CG175" i="4"/>
  <c r="BE175" i="1"/>
  <c r="CG167" i="4"/>
  <c r="BE167" i="1"/>
  <c r="CG151" i="4"/>
  <c r="BE151" i="1"/>
  <c r="CG143" i="4"/>
  <c r="BE143" i="1"/>
  <c r="CG111" i="4"/>
  <c r="BE111" i="1"/>
  <c r="CG95" i="4"/>
  <c r="BE95" i="1"/>
  <c r="CG47" i="4"/>
  <c r="BE47" i="1"/>
  <c r="CG22" i="4"/>
  <c r="BE22" i="1"/>
  <c r="CG35" i="4"/>
  <c r="BE35" i="1"/>
  <c r="CG374" i="4"/>
  <c r="BE374" i="1"/>
  <c r="CG366" i="4"/>
  <c r="BE366" i="1"/>
  <c r="CG358" i="4"/>
  <c r="BE358" i="1"/>
  <c r="CG350" i="4"/>
  <c r="BE350" i="1"/>
  <c r="CG342" i="4"/>
  <c r="BE342" i="1"/>
  <c r="CG334" i="4"/>
  <c r="BE334" i="1"/>
  <c r="CG326" i="4"/>
  <c r="BE326" i="1"/>
  <c r="CG318" i="4"/>
  <c r="BE318" i="1"/>
  <c r="CG310" i="4"/>
  <c r="BE310" i="1"/>
  <c r="CG302" i="4"/>
  <c r="BE302" i="1"/>
  <c r="CG286" i="4"/>
  <c r="BE286" i="1"/>
  <c r="CG262" i="4"/>
  <c r="BE262" i="1"/>
  <c r="CG198" i="4"/>
  <c r="BE198" i="1"/>
  <c r="CG190" i="4"/>
  <c r="BE190" i="1"/>
  <c r="CG182" i="4"/>
  <c r="BE182" i="1"/>
  <c r="CG174" i="4"/>
  <c r="BE174" i="1"/>
  <c r="CG166" i="4"/>
  <c r="BE166" i="1"/>
  <c r="CG150" i="4"/>
  <c r="BE150" i="1"/>
  <c r="CG142" i="4"/>
  <c r="BE142" i="1"/>
  <c r="CG134" i="4"/>
  <c r="BE134" i="1"/>
  <c r="CG78" i="4"/>
  <c r="BE78" i="1"/>
  <c r="CG62" i="4"/>
  <c r="BE62" i="1"/>
  <c r="CG46" i="4"/>
  <c r="BE46" i="1"/>
  <c r="CG9" i="4"/>
  <c r="BE9" i="1"/>
  <c r="CG33" i="4"/>
  <c r="BE33" i="1"/>
  <c r="CG28" i="4"/>
  <c r="BE28" i="1"/>
  <c r="CG377" i="4"/>
  <c r="BE377" i="1"/>
  <c r="CG361" i="4"/>
  <c r="BE361" i="1"/>
  <c r="CG353" i="4"/>
  <c r="BE353" i="1"/>
  <c r="CG337" i="4"/>
  <c r="BE337" i="1"/>
  <c r="CG321" i="4"/>
  <c r="BE321" i="1"/>
  <c r="CG297" i="4"/>
  <c r="BE297" i="1"/>
  <c r="CG281" i="4"/>
  <c r="BE281" i="1"/>
  <c r="CG257" i="4"/>
  <c r="BE257" i="1"/>
  <c r="CG249" i="4"/>
  <c r="BE249" i="1"/>
  <c r="CG233" i="4"/>
  <c r="BE233" i="1"/>
  <c r="CG201" i="4"/>
  <c r="BE201" i="1"/>
  <c r="CG193" i="4"/>
  <c r="BE193" i="1"/>
  <c r="CG161" i="4"/>
  <c r="BE161" i="1"/>
  <c r="CG153" i="4"/>
  <c r="BE153" i="1"/>
  <c r="CG145" i="4"/>
  <c r="BE145" i="1"/>
  <c r="CG113" i="4"/>
  <c r="BE113" i="1"/>
  <c r="CG89" i="4"/>
  <c r="BE89" i="1"/>
  <c r="CG81" i="4"/>
  <c r="BE81" i="1"/>
  <c r="CG57" i="4"/>
  <c r="BE57" i="1"/>
  <c r="CG49" i="4"/>
  <c r="BE49" i="1"/>
  <c r="CG36" i="4"/>
  <c r="BE36" i="1"/>
  <c r="CG376" i="4"/>
  <c r="BE376" i="1"/>
  <c r="CG368" i="4"/>
  <c r="BE368" i="1"/>
  <c r="CG360" i="4"/>
  <c r="BE360" i="1"/>
  <c r="CG328" i="4"/>
  <c r="BE328" i="1"/>
  <c r="CG320" i="4"/>
  <c r="BE320" i="1"/>
  <c r="CG312" i="4"/>
  <c r="BE312" i="1"/>
  <c r="CG304" i="4"/>
  <c r="BE304" i="1"/>
  <c r="CG280" i="4"/>
  <c r="BE280" i="1"/>
  <c r="CG272" i="4"/>
  <c r="BE272" i="1"/>
  <c r="CG256" i="4"/>
  <c r="BE256" i="1"/>
  <c r="CG240" i="4"/>
  <c r="BE240" i="1"/>
  <c r="CG224" i="4"/>
  <c r="BE224" i="1"/>
  <c r="CG200" i="4"/>
  <c r="BE200" i="1"/>
  <c r="CG192" i="4"/>
  <c r="BE192" i="1"/>
  <c r="CG176" i="4"/>
  <c r="BE176" i="1"/>
  <c r="CG136" i="4"/>
  <c r="BE136" i="1"/>
  <c r="CG120" i="4"/>
  <c r="BE120" i="1"/>
  <c r="CG112" i="4"/>
  <c r="BE112" i="1"/>
  <c r="CG96" i="4"/>
  <c r="BE96" i="1"/>
  <c r="CG88" i="4"/>
  <c r="BE88" i="1"/>
  <c r="CG72" i="4"/>
  <c r="BE72" i="1"/>
  <c r="CG48" i="4"/>
  <c r="BE48" i="1"/>
  <c r="CG453" i="4"/>
  <c r="BE453" i="1"/>
  <c r="CG517" i="4"/>
  <c r="BE517" i="1"/>
  <c r="CG708" i="4"/>
  <c r="BE708" i="1"/>
  <c r="CG624" i="4"/>
  <c r="BE624" i="1"/>
  <c r="CG746" i="4"/>
  <c r="BE746" i="1"/>
  <c r="CG477" i="4"/>
  <c r="BE477" i="1"/>
  <c r="CG561" i="4"/>
  <c r="BE561" i="1"/>
  <c r="CG431" i="4"/>
  <c r="BE431" i="1"/>
  <c r="CG692" i="4"/>
  <c r="BE692" i="1"/>
  <c r="CG699" i="4"/>
  <c r="BE699" i="1"/>
  <c r="CG381" i="4"/>
  <c r="BE381" i="1"/>
  <c r="CG720" i="4"/>
  <c r="BE720" i="1"/>
  <c r="CG434" i="4"/>
  <c r="BE434" i="1"/>
  <c r="CG558" i="4"/>
  <c r="BE558" i="1"/>
  <c r="CG669" i="4"/>
  <c r="BE669" i="1"/>
  <c r="CG676" i="4"/>
  <c r="BE676" i="1"/>
  <c r="CG454" i="4"/>
  <c r="BE454" i="1"/>
  <c r="CG598" i="4"/>
  <c r="BE598" i="1"/>
  <c r="CG710" i="4"/>
  <c r="BE710" i="1"/>
  <c r="CG401" i="4"/>
  <c r="BE401" i="1"/>
  <c r="CG749" i="4"/>
  <c r="BE749" i="1"/>
  <c r="CG475" i="4"/>
  <c r="BE475" i="1"/>
  <c r="CG619" i="4"/>
  <c r="BE619" i="1"/>
  <c r="CG393" i="4"/>
  <c r="BE393" i="1"/>
  <c r="CG387" i="4"/>
  <c r="BE387" i="1"/>
  <c r="CG651" i="4"/>
  <c r="BE651" i="1"/>
  <c r="CG733" i="4"/>
  <c r="BE733" i="1"/>
  <c r="CG424" i="4"/>
  <c r="BE424" i="1"/>
  <c r="CG618" i="4"/>
  <c r="BE618" i="1"/>
  <c r="CG630" i="4"/>
  <c r="BE630" i="1"/>
  <c r="CG26" i="4"/>
  <c r="BE26" i="1"/>
  <c r="CG323" i="4"/>
  <c r="BE323" i="1"/>
  <c r="CG299" i="4"/>
  <c r="BE299" i="1"/>
  <c r="CG291" i="4"/>
  <c r="BE291" i="1"/>
  <c r="CG251" i="4"/>
  <c r="BE251" i="1"/>
  <c r="CG243" i="4"/>
  <c r="BE243" i="1"/>
  <c r="CG235" i="4"/>
  <c r="BE235" i="1"/>
  <c r="CG227" i="4"/>
  <c r="BE227" i="1"/>
  <c r="CG219" i="4"/>
  <c r="BE219" i="1"/>
  <c r="CG211" i="4"/>
  <c r="BE211" i="1"/>
  <c r="CG179" i="4"/>
  <c r="BE179" i="1"/>
  <c r="CG155" i="4"/>
  <c r="BE155" i="1"/>
  <c r="CG147" i="4"/>
  <c r="BE147" i="1"/>
  <c r="CG139" i="4"/>
  <c r="BE139" i="1"/>
  <c r="CG107" i="4"/>
  <c r="BE107" i="1"/>
  <c r="CG99" i="4"/>
  <c r="BE99" i="1"/>
  <c r="CG83" i="4"/>
  <c r="BE83" i="1"/>
  <c r="CG51" i="4"/>
  <c r="BE51" i="1"/>
  <c r="CG378" i="4"/>
  <c r="BE378" i="1"/>
  <c r="CG354" i="4"/>
  <c r="BE354" i="1"/>
  <c r="CG346" i="4"/>
  <c r="BE346" i="1"/>
  <c r="CG330" i="4"/>
  <c r="BE330" i="1"/>
  <c r="CG314" i="4"/>
  <c r="BE314" i="1"/>
  <c r="CG306" i="4"/>
  <c r="BE306" i="1"/>
  <c r="CG290" i="4"/>
  <c r="BE290" i="1"/>
  <c r="CG274" i="4"/>
  <c r="BE274" i="1"/>
  <c r="CG266" i="4"/>
  <c r="BE266" i="1"/>
  <c r="CG258" i="4"/>
  <c r="BE258" i="1"/>
  <c r="CG210" i="4"/>
  <c r="BE210" i="1"/>
  <c r="CG114" i="4"/>
  <c r="BE114" i="1"/>
  <c r="CG106" i="4"/>
  <c r="BE106" i="1"/>
  <c r="CG82" i="4"/>
  <c r="BE82" i="1"/>
  <c r="CG74" i="4"/>
  <c r="BE74" i="1"/>
  <c r="CG66" i="4"/>
  <c r="BE66" i="1"/>
  <c r="CG42" i="4"/>
  <c r="BE42" i="1"/>
  <c r="CG31" i="4"/>
  <c r="BE31" i="1"/>
  <c r="CG357" i="4"/>
  <c r="BE357" i="1"/>
  <c r="CG349" i="4"/>
  <c r="BE349" i="1"/>
  <c r="CG301" i="4"/>
  <c r="BE301" i="1"/>
  <c r="CG293" i="4"/>
  <c r="BE293" i="1"/>
  <c r="CG277" i="4"/>
  <c r="BE277" i="1"/>
  <c r="CG269" i="4"/>
  <c r="BE269" i="1"/>
  <c r="CG261" i="4"/>
  <c r="BE261" i="1"/>
  <c r="CG253" i="4"/>
  <c r="BE253" i="1"/>
  <c r="CG237" i="4"/>
  <c r="BE237" i="1"/>
  <c r="CG221" i="4"/>
  <c r="BE221" i="1"/>
  <c r="CG173" i="4"/>
  <c r="BE173" i="1"/>
  <c r="CG165" i="4"/>
  <c r="BE165" i="1"/>
  <c r="CG157" i="4"/>
  <c r="BE157" i="1"/>
  <c r="CG141" i="4"/>
  <c r="BE141" i="1"/>
  <c r="CG109" i="4"/>
  <c r="BE109" i="1"/>
  <c r="CG101" i="4"/>
  <c r="BE101" i="1"/>
  <c r="CG85" i="4"/>
  <c r="BE85" i="1"/>
  <c r="CG61" i="4"/>
  <c r="BE61" i="1"/>
  <c r="CG27" i="4"/>
  <c r="BE27" i="1"/>
  <c r="CG372" i="4"/>
  <c r="BE372" i="1"/>
  <c r="CG348" i="4"/>
  <c r="BE348" i="1"/>
  <c r="CG340" i="4"/>
  <c r="BE340" i="1"/>
  <c r="CG332" i="4"/>
  <c r="BE332" i="1"/>
  <c r="CG324" i="4"/>
  <c r="BE324" i="1"/>
  <c r="CG300" i="4"/>
  <c r="BE300" i="1"/>
  <c r="CG292" i="4"/>
  <c r="BE292" i="1"/>
  <c r="CG276" i="4"/>
  <c r="BE276" i="1"/>
  <c r="CG260" i="4"/>
  <c r="BE260" i="1"/>
  <c r="CG212" i="4"/>
  <c r="BE212" i="1"/>
  <c r="CG196" i="4"/>
  <c r="BE196" i="1"/>
  <c r="CG172" i="4"/>
  <c r="BE172" i="1"/>
  <c r="CG148" i="4"/>
  <c r="BE148" i="1"/>
  <c r="CG140" i="4"/>
  <c r="BE140" i="1"/>
  <c r="CG100" i="4"/>
  <c r="BE100" i="1"/>
  <c r="CG92" i="4"/>
  <c r="BE92" i="1"/>
  <c r="CG84" i="4"/>
  <c r="BE84" i="1"/>
  <c r="CG60" i="4"/>
  <c r="BE60" i="1"/>
  <c r="CG19" i="4"/>
  <c r="BE19" i="1"/>
  <c r="CG532" i="4"/>
  <c r="BE532" i="1"/>
  <c r="CG578" i="4"/>
  <c r="BE578" i="1"/>
  <c r="CG777" i="4"/>
  <c r="BE777" i="1"/>
  <c r="CG697" i="4"/>
  <c r="BE697" i="1"/>
  <c r="CG399" i="4"/>
  <c r="BE399" i="1"/>
  <c r="CG552" i="4"/>
  <c r="BE552" i="1"/>
  <c r="CG638" i="4"/>
  <c r="BE638" i="1"/>
  <c r="CG451" i="4"/>
  <c r="BE451" i="1"/>
  <c r="CG656" i="4"/>
  <c r="BE656" i="1"/>
  <c r="CG563" i="4"/>
  <c r="BE563" i="1"/>
  <c r="CG639" i="4"/>
  <c r="BE639" i="1"/>
  <c r="CG604" i="4"/>
  <c r="BE604" i="1"/>
  <c r="CG658" i="4"/>
  <c r="BE658" i="1"/>
  <c r="CG462" i="4"/>
  <c r="BE462" i="1"/>
  <c r="CG539" i="4"/>
  <c r="BE539" i="1"/>
  <c r="CG723" i="4"/>
  <c r="BE723" i="1"/>
  <c r="CG725" i="4"/>
  <c r="BE725" i="1"/>
  <c r="CG506" i="4"/>
  <c r="BE506" i="1"/>
  <c r="CG634" i="4"/>
  <c r="BE634" i="1"/>
  <c r="CG766" i="4"/>
  <c r="BE766" i="1"/>
  <c r="CG437" i="4"/>
  <c r="BE437" i="1"/>
  <c r="CG439" i="4"/>
  <c r="BE439" i="1"/>
  <c r="CG491" i="4"/>
  <c r="BE491" i="1"/>
  <c r="CG659" i="4"/>
  <c r="BE659" i="1"/>
  <c r="CG729" i="4"/>
  <c r="BE729" i="1"/>
  <c r="CG527" i="4"/>
  <c r="BE527" i="1"/>
  <c r="CG396" i="4"/>
  <c r="BE396" i="1"/>
  <c r="CG428" i="4"/>
  <c r="BE428" i="1"/>
  <c r="CG576" i="4"/>
  <c r="BE576" i="1"/>
  <c r="CG584" i="4"/>
  <c r="BE584" i="1"/>
  <c r="CG412" i="4"/>
  <c r="BE412" i="1"/>
  <c r="CG457" i="4"/>
  <c r="BE457" i="1"/>
  <c r="CG508" i="4"/>
  <c r="BE508" i="1"/>
  <c r="CG540" i="4"/>
  <c r="BE540" i="1"/>
  <c r="CG493" i="4"/>
  <c r="BE493" i="1"/>
  <c r="CG525" i="4"/>
  <c r="BE525" i="1"/>
  <c r="CG557" i="4"/>
  <c r="BE557" i="1"/>
  <c r="CG617" i="4"/>
  <c r="BE617" i="1"/>
  <c r="CG689" i="4"/>
  <c r="BE689" i="1"/>
  <c r="CG703" i="4"/>
  <c r="BE703" i="1"/>
  <c r="CG751" i="4"/>
  <c r="BE751" i="1"/>
  <c r="CG471" i="4"/>
  <c r="BE471" i="1"/>
  <c r="CG490" i="4"/>
  <c r="BE490" i="1"/>
  <c r="CG599" i="4"/>
  <c r="BE599" i="1"/>
  <c r="CG644" i="4"/>
  <c r="BE644" i="1"/>
  <c r="CG673" i="4"/>
  <c r="BE673" i="1"/>
  <c r="CG730" i="4"/>
  <c r="BE730" i="1"/>
  <c r="CG724" i="4"/>
  <c r="BE724" i="1"/>
  <c r="CG455" i="4"/>
  <c r="BE455" i="1"/>
  <c r="CG467" i="4"/>
  <c r="BE467" i="1"/>
  <c r="CG407" i="4"/>
  <c r="BE407" i="1"/>
  <c r="CG422" i="4"/>
  <c r="BE422" i="1"/>
  <c r="CG484" i="4"/>
  <c r="BE484" i="1"/>
  <c r="CG528" i="4"/>
  <c r="BE528" i="1"/>
  <c r="CG560" i="4"/>
  <c r="BE560" i="1"/>
  <c r="CG505" i="4"/>
  <c r="BE505" i="1"/>
  <c r="CG537" i="4"/>
  <c r="BE537" i="1"/>
  <c r="CG570" i="4"/>
  <c r="BE570" i="1"/>
  <c r="CG684" i="4"/>
  <c r="BE684" i="1"/>
  <c r="CG732" i="4"/>
  <c r="BE732" i="1"/>
  <c r="CG742" i="4"/>
  <c r="BE742" i="1"/>
  <c r="CG441" i="4"/>
  <c r="BE441" i="1"/>
  <c r="CG486" i="4"/>
  <c r="BE486" i="1"/>
  <c r="CG582" i="4"/>
  <c r="BE582" i="1"/>
  <c r="CG629" i="4"/>
  <c r="BE629" i="1"/>
  <c r="CG664" i="4"/>
  <c r="BE664" i="1"/>
  <c r="CG704" i="4"/>
  <c r="BE704" i="1"/>
  <c r="CG778" i="4"/>
  <c r="BE778" i="1"/>
  <c r="CG515" i="4"/>
  <c r="BE515" i="1"/>
  <c r="CG608" i="4"/>
  <c r="BE608" i="1"/>
  <c r="CG728" i="4"/>
  <c r="BE728" i="1"/>
  <c r="CG763" i="4"/>
  <c r="BE763" i="1"/>
  <c r="CG662" i="4"/>
  <c r="BE662" i="1"/>
  <c r="CG389" i="4"/>
  <c r="BE389" i="1"/>
  <c r="CG421" i="4"/>
  <c r="BE421" i="1"/>
  <c r="CG586" i="4"/>
  <c r="BE586" i="1"/>
  <c r="CG626" i="4"/>
  <c r="BE626" i="1"/>
  <c r="CG760" i="4"/>
  <c r="BE760" i="1"/>
  <c r="CG464" i="4"/>
  <c r="BE464" i="1"/>
  <c r="CG667" i="4"/>
  <c r="BE667" i="1"/>
  <c r="CG435" i="4"/>
  <c r="BE435" i="1"/>
  <c r="CG406" i="4"/>
  <c r="BE406" i="1"/>
  <c r="CG502" i="4"/>
  <c r="BE502" i="1"/>
  <c r="CG534" i="4"/>
  <c r="BE534" i="1"/>
  <c r="CG566" i="4"/>
  <c r="BE566" i="1"/>
  <c r="CG555" i="4"/>
  <c r="BE555" i="1"/>
  <c r="CG631" i="4"/>
  <c r="BE631" i="1"/>
  <c r="CG679" i="4"/>
  <c r="BE679" i="1"/>
  <c r="CG731" i="4"/>
  <c r="BE731" i="1"/>
  <c r="CG759" i="4"/>
  <c r="BE759" i="1"/>
  <c r="CG417" i="4"/>
  <c r="BE417" i="1"/>
  <c r="CG737" i="4"/>
  <c r="BE737" i="1"/>
  <c r="CG632" i="4"/>
  <c r="BE632" i="1"/>
  <c r="CG458" i="4"/>
  <c r="BE458" i="1"/>
  <c r="CG514" i="4"/>
  <c r="BE514" i="1"/>
  <c r="CG546" i="4"/>
  <c r="BE546" i="1"/>
  <c r="CG606" i="4"/>
  <c r="BE606" i="1"/>
  <c r="CG642" i="4"/>
  <c r="BE642" i="1"/>
  <c r="CG682" i="4"/>
  <c r="BE682" i="1"/>
  <c r="CG718" i="4"/>
  <c r="BE718" i="1"/>
  <c r="CG782" i="4"/>
  <c r="BE782" i="1"/>
  <c r="CG466" i="4"/>
  <c r="BE466" i="1"/>
  <c r="CG409" i="4"/>
  <c r="BE409" i="1"/>
  <c r="CG449" i="4"/>
  <c r="BE449" i="1"/>
  <c r="CG677" i="4"/>
  <c r="BE677" i="1"/>
  <c r="CG761" i="4"/>
  <c r="BE761" i="1"/>
  <c r="CG649" i="4"/>
  <c r="BE649" i="1"/>
  <c r="CG395" i="4"/>
  <c r="BE395" i="1"/>
  <c r="CG479" i="4"/>
  <c r="BE479" i="1"/>
  <c r="CG503" i="4"/>
  <c r="BE503" i="1"/>
  <c r="CG575" i="4"/>
  <c r="BE575" i="1"/>
  <c r="CG627" i="4"/>
  <c r="BE627" i="1"/>
  <c r="CG743" i="4"/>
  <c r="BE743" i="1"/>
  <c r="CG779" i="4"/>
  <c r="BE779" i="1"/>
  <c r="CG605" i="4"/>
  <c r="BE605" i="1"/>
  <c r="CG741" i="4"/>
  <c r="BE741" i="1"/>
  <c r="CG683" i="4"/>
  <c r="BE683" i="1"/>
  <c r="CG427" i="4"/>
  <c r="BE427" i="1"/>
  <c r="CG543" i="4"/>
  <c r="BE543" i="1"/>
  <c r="CG591" i="4"/>
  <c r="BE591" i="1"/>
  <c r="CG663" i="4"/>
  <c r="BE663" i="1"/>
  <c r="CG784" i="4"/>
  <c r="BE784" i="1"/>
  <c r="CG452" i="4"/>
  <c r="BE452" i="1"/>
  <c r="CG596" i="4"/>
  <c r="BE596" i="1"/>
  <c r="CG745" i="4"/>
  <c r="BE745" i="1"/>
  <c r="CG384" i="4"/>
  <c r="BE384" i="1"/>
  <c r="CG496" i="4"/>
  <c r="BE496" i="1"/>
  <c r="CG472" i="4"/>
  <c r="BE472" i="1"/>
  <c r="CG736" i="4"/>
  <c r="BE736" i="1"/>
  <c r="CG650" i="4"/>
  <c r="BE650" i="1"/>
  <c r="CG420" i="4"/>
  <c r="BE420" i="1"/>
  <c r="CG568" i="4"/>
  <c r="BE568" i="1"/>
  <c r="CG646" i="4"/>
  <c r="BE646" i="1"/>
  <c r="CG40" i="4"/>
  <c r="BE40" i="1"/>
  <c r="CG371" i="4"/>
  <c r="BE371" i="1"/>
  <c r="CG363" i="4"/>
  <c r="BE363" i="1"/>
  <c r="CG355" i="4"/>
  <c r="BE355" i="1"/>
  <c r="CG347" i="4"/>
  <c r="BE347" i="1"/>
  <c r="CG339" i="4"/>
  <c r="BE339" i="1"/>
  <c r="CG331" i="4"/>
  <c r="BE331" i="1"/>
  <c r="CG315" i="4"/>
  <c r="BE315" i="1"/>
  <c r="CG307" i="4"/>
  <c r="BE307" i="1"/>
  <c r="CG283" i="4"/>
  <c r="BE283" i="1"/>
  <c r="CG275" i="4"/>
  <c r="BE275" i="1"/>
  <c r="CG267" i="4"/>
  <c r="BE267" i="1"/>
  <c r="CG259" i="4"/>
  <c r="BE259" i="1"/>
  <c r="CG203" i="4"/>
  <c r="BE203" i="1"/>
  <c r="CG195" i="4"/>
  <c r="BE195" i="1"/>
  <c r="CG187" i="4"/>
  <c r="BE187" i="1"/>
  <c r="CG171" i="4"/>
  <c r="BE171" i="1"/>
  <c r="CG163" i="4"/>
  <c r="BE163" i="1"/>
  <c r="CG131" i="4"/>
  <c r="BE131" i="1"/>
  <c r="CG123" i="4"/>
  <c r="BE123" i="1"/>
  <c r="CG115" i="4"/>
  <c r="BE115" i="1"/>
  <c r="CG91" i="4"/>
  <c r="BE91" i="1"/>
  <c r="CG75" i="4"/>
  <c r="BE75" i="1"/>
  <c r="CG67" i="4"/>
  <c r="BE67" i="1"/>
  <c r="CG59" i="4"/>
  <c r="BE59" i="1"/>
  <c r="CG43" i="4"/>
  <c r="BE43" i="1"/>
  <c r="CG37" i="4"/>
  <c r="BE37" i="1"/>
  <c r="CG30" i="4"/>
  <c r="BE30" i="1"/>
  <c r="CG370" i="4"/>
  <c r="BE370" i="1"/>
  <c r="CG362" i="4"/>
  <c r="BE362" i="1"/>
  <c r="CG338" i="4"/>
  <c r="BE338" i="1"/>
  <c r="CG322" i="4"/>
  <c r="BE322" i="1"/>
  <c r="CG298" i="4"/>
  <c r="BE298" i="1"/>
  <c r="CG282" i="4"/>
  <c r="BE282" i="1"/>
  <c r="CG250" i="4"/>
  <c r="BE250" i="1"/>
  <c r="CG242" i="4"/>
  <c r="BE242" i="1"/>
  <c r="CG234" i="4"/>
  <c r="BE234" i="1"/>
  <c r="CG226" i="4"/>
  <c r="BE226" i="1"/>
  <c r="CG218" i="4"/>
  <c r="BE218" i="1"/>
  <c r="CG202" i="4"/>
  <c r="BE202" i="1"/>
  <c r="CG194" i="4"/>
  <c r="BE194" i="1"/>
  <c r="CG186" i="4"/>
  <c r="BE186" i="1"/>
  <c r="CG178" i="4"/>
  <c r="BE178" i="1"/>
  <c r="CG170" i="4"/>
  <c r="BE170" i="1"/>
  <c r="CG162" i="4"/>
  <c r="BE162" i="1"/>
  <c r="CG154" i="4"/>
  <c r="BE154" i="1"/>
  <c r="CG146" i="4"/>
  <c r="BE146" i="1"/>
  <c r="CG138" i="4"/>
  <c r="BE138" i="1"/>
  <c r="CG130" i="4"/>
  <c r="BE130" i="1"/>
  <c r="CG122" i="4"/>
  <c r="BE122" i="1"/>
  <c r="CG98" i="4"/>
  <c r="BE98" i="1"/>
  <c r="CG90" i="4"/>
  <c r="BE90" i="1"/>
  <c r="CG58" i="4"/>
  <c r="BE58" i="1"/>
  <c r="CG50" i="4"/>
  <c r="BE50" i="1"/>
  <c r="CG38" i="4"/>
  <c r="BE38" i="1"/>
  <c r="CG24" i="4"/>
  <c r="BE24" i="1"/>
  <c r="CG373" i="4"/>
  <c r="BE373" i="1"/>
  <c r="CG365" i="4"/>
  <c r="BE365" i="1"/>
  <c r="CG341" i="4"/>
  <c r="BE341" i="1"/>
  <c r="CG333" i="4"/>
  <c r="BE333" i="1"/>
  <c r="CG325" i="4"/>
  <c r="BE325" i="1"/>
  <c r="CG317" i="4"/>
  <c r="BE317" i="1"/>
  <c r="CG309" i="4"/>
  <c r="BE309" i="1"/>
  <c r="CG285" i="4"/>
  <c r="BE285" i="1"/>
  <c r="CG245" i="4"/>
  <c r="BE245" i="1"/>
  <c r="CG229" i="4"/>
  <c r="BE229" i="1"/>
  <c r="CG213" i="4"/>
  <c r="BE213" i="1"/>
  <c r="CG205" i="4"/>
  <c r="BE205" i="1"/>
  <c r="CG197" i="4"/>
  <c r="BE197" i="1"/>
  <c r="CG189" i="4"/>
  <c r="BE189" i="1"/>
  <c r="CG181" i="4"/>
  <c r="BE181" i="1"/>
  <c r="CG149" i="4"/>
  <c r="BE149" i="1"/>
  <c r="CG133" i="4"/>
  <c r="BE133" i="1"/>
  <c r="CG125" i="4"/>
  <c r="BE125" i="1"/>
  <c r="CG117" i="4"/>
  <c r="BE117" i="1"/>
  <c r="CG93" i="4"/>
  <c r="BE93" i="1"/>
  <c r="CG77" i="4"/>
  <c r="BE77" i="1"/>
  <c r="CG69" i="4"/>
  <c r="BE69" i="1"/>
  <c r="CG53" i="4"/>
  <c r="BE53" i="1"/>
  <c r="CG45" i="4"/>
  <c r="BE45" i="1"/>
  <c r="CG39" i="4"/>
  <c r="BE39" i="1"/>
  <c r="CG34" i="4"/>
  <c r="BE34" i="1"/>
  <c r="CG364" i="4"/>
  <c r="BE364" i="1"/>
  <c r="CG356" i="4"/>
  <c r="BE356" i="1"/>
  <c r="CG316" i="4"/>
  <c r="BE316" i="1"/>
  <c r="CG308" i="4"/>
  <c r="BE308" i="1"/>
  <c r="CG284" i="4"/>
  <c r="BE284" i="1"/>
  <c r="CG268" i="4"/>
  <c r="BE268" i="1"/>
  <c r="CG252" i="4"/>
  <c r="BE252" i="1"/>
  <c r="CG244" i="4"/>
  <c r="BE244" i="1"/>
  <c r="CG236" i="4"/>
  <c r="BE236" i="1"/>
  <c r="CG228" i="4"/>
  <c r="BE228" i="1"/>
  <c r="CG220" i="4"/>
  <c r="BE220" i="1"/>
  <c r="CG204" i="4"/>
  <c r="BE204" i="1"/>
  <c r="CG188" i="4"/>
  <c r="BE188" i="1"/>
  <c r="CG180" i="4"/>
  <c r="BE180" i="1"/>
  <c r="CG164" i="4"/>
  <c r="BE164" i="1"/>
  <c r="CG156" i="4"/>
  <c r="BE156" i="1"/>
  <c r="CG132" i="4"/>
  <c r="BE132" i="1"/>
  <c r="CG124" i="4"/>
  <c r="BE124" i="1"/>
  <c r="CG116" i="4"/>
  <c r="BE116" i="1"/>
  <c r="CG108" i="4"/>
  <c r="BE108" i="1"/>
  <c r="CG76" i="4"/>
  <c r="BE76" i="1"/>
  <c r="CG68" i="4"/>
  <c r="BE68" i="1"/>
  <c r="CG52" i="4"/>
  <c r="BE52" i="1"/>
  <c r="CG44" i="4"/>
  <c r="BE44" i="1"/>
  <c r="BE7" i="1"/>
  <c r="BE27" i="21"/>
  <c r="BE51" i="21"/>
  <c r="BE37" i="21"/>
  <c r="BE94" i="21"/>
  <c r="BE59" i="21"/>
  <c r="BE81" i="21"/>
  <c r="BE32" i="21"/>
  <c r="BE28" i="21"/>
  <c r="BE99" i="21"/>
  <c r="BE73" i="21"/>
  <c r="BE95" i="21"/>
  <c r="BE103" i="21"/>
  <c r="BE60" i="21"/>
  <c r="BE58" i="21"/>
  <c r="BE77" i="21"/>
  <c r="BE35" i="21"/>
  <c r="BE56" i="21"/>
  <c r="BE102" i="21"/>
  <c r="BE80" i="21"/>
  <c r="BE76" i="21"/>
  <c r="BE13" i="21"/>
  <c r="BE98" i="21"/>
  <c r="BE57" i="21"/>
  <c r="BE36" i="21"/>
  <c r="BE72" i="21"/>
  <c r="BE30" i="21"/>
  <c r="BE93" i="21"/>
  <c r="BE71" i="21"/>
  <c r="BE104" i="21"/>
  <c r="BE82" i="21"/>
  <c r="BE54" i="21"/>
  <c r="BE31" i="21"/>
  <c r="BE97" i="21"/>
  <c r="BE75" i="21"/>
  <c r="BE49" i="21"/>
  <c r="BE79" i="21"/>
  <c r="BE101" i="21"/>
  <c r="BE74" i="21"/>
  <c r="BE96" i="21"/>
  <c r="BE33" i="21"/>
  <c r="BE38" i="21"/>
  <c r="BE53" i="21"/>
  <c r="BE34" i="21"/>
  <c r="BE29" i="21"/>
  <c r="CG6" i="4" l="1"/>
  <c r="BE78" i="21"/>
  <c r="BE100" i="21"/>
  <c r="BE55" i="21"/>
  <c r="BE15" i="21"/>
  <c r="BE52" i="21"/>
  <c r="BE14" i="21"/>
  <c r="BE50" i="21"/>
</calcChain>
</file>

<file path=xl/sharedStrings.xml><?xml version="1.0" encoding="utf-8"?>
<sst xmlns="http://schemas.openxmlformats.org/spreadsheetml/2006/main" count="10865" uniqueCount="4052">
  <si>
    <t>Subscriber SSN</t>
  </si>
  <si>
    <t>First Name</t>
  </si>
  <si>
    <t>Last Name</t>
  </si>
  <si>
    <t>Gender</t>
  </si>
  <si>
    <t>DOB</t>
  </si>
  <si>
    <t>JobTitle</t>
  </si>
  <si>
    <t>MaritalStatus</t>
  </si>
  <si>
    <t>DateRetired</t>
  </si>
  <si>
    <t>RelationToSubscriber</t>
  </si>
  <si>
    <t>ReasonDiffLastName</t>
  </si>
  <si>
    <t>OutofAreaDep</t>
  </si>
  <si>
    <t>DepHandicap</t>
  </si>
  <si>
    <t>OnGroupsPriorIns</t>
  </si>
  <si>
    <t>City</t>
  </si>
  <si>
    <t>State</t>
  </si>
  <si>
    <t>ZipCode</t>
  </si>
  <si>
    <t>Phone</t>
  </si>
  <si>
    <t>EmailAddress</t>
  </si>
  <si>
    <t>PCP Name</t>
  </si>
  <si>
    <t>ServingElig</t>
  </si>
  <si>
    <t>DateEmployed</t>
  </si>
  <si>
    <t>ReqEffDate</t>
  </si>
  <si>
    <t>MedicareNumber</t>
  </si>
  <si>
    <t>Dental</t>
  </si>
  <si>
    <t xml:space="preserve">GTL Life Class </t>
  </si>
  <si>
    <t>Dep Life Class</t>
  </si>
  <si>
    <t xml:space="preserve">VGTL Life Class </t>
  </si>
  <si>
    <t>VGTL Coverage Amount</t>
  </si>
  <si>
    <t>VSL Life Class</t>
  </si>
  <si>
    <t>VSL Coverage Amount</t>
  </si>
  <si>
    <t xml:space="preserve">VCL Life Class </t>
  </si>
  <si>
    <t xml:space="preserve">STD Life Class </t>
  </si>
  <si>
    <t>VSTD Life Class</t>
  </si>
  <si>
    <t xml:space="preserve">LTD Life Class </t>
  </si>
  <si>
    <t>VLTD Life Class</t>
  </si>
  <si>
    <t xml:space="preserve">VHL / VHLF Life Class </t>
  </si>
  <si>
    <t xml:space="preserve">VHL / VHLF Coverage Amount </t>
  </si>
  <si>
    <t>Wife</t>
  </si>
  <si>
    <t>Husband</t>
  </si>
  <si>
    <t>Married</t>
  </si>
  <si>
    <t>Single</t>
  </si>
  <si>
    <t>MedicalPolicy</t>
  </si>
  <si>
    <t>VisionPolicy</t>
  </si>
  <si>
    <t>Add</t>
  </si>
  <si>
    <t>Term</t>
  </si>
  <si>
    <t>Change</t>
  </si>
  <si>
    <t>M</t>
  </si>
  <si>
    <t>F</t>
  </si>
  <si>
    <t>Waive</t>
  </si>
  <si>
    <t>Employee Only</t>
  </si>
  <si>
    <t>Employee + Spouse</t>
  </si>
  <si>
    <t>Employee + Children</t>
  </si>
  <si>
    <t>Family</t>
  </si>
  <si>
    <t>Coverage Level</t>
  </si>
  <si>
    <t>Kids</t>
  </si>
  <si>
    <t>Spouse</t>
  </si>
  <si>
    <t>MedicalCoverageLevel</t>
  </si>
  <si>
    <t>VisionCoverageLevel</t>
  </si>
  <si>
    <t>Medical</t>
  </si>
  <si>
    <t>Min Spouse</t>
  </si>
  <si>
    <t>Min Kids</t>
  </si>
  <si>
    <t>Vision</t>
  </si>
  <si>
    <t>Coverage Validation Status</t>
  </si>
  <si>
    <t>GTL Coverage Amount</t>
  </si>
  <si>
    <t>Blue POS Copay 100/70</t>
  </si>
  <si>
    <t>Blue POS Copay 80/60 $1000B</t>
  </si>
  <si>
    <t>Blue POS Copay 80/60 $750A</t>
  </si>
  <si>
    <t>Blue POS Copay 90/70 A</t>
  </si>
  <si>
    <t>Blue Saver 80/60 $1900</t>
  </si>
  <si>
    <t>Blue Saver 80/60 $2500</t>
  </si>
  <si>
    <t>Community Blue POS Copay 100/70</t>
  </si>
  <si>
    <t>Community Blue POS Copay 70/50 $3500</t>
  </si>
  <si>
    <t>Group Care 80/60 $1000A</t>
  </si>
  <si>
    <t>Group Care 80/60 $1000B</t>
  </si>
  <si>
    <t>Group Care 80/60 $1000C</t>
  </si>
  <si>
    <t>Group Care 80/60 $3000</t>
  </si>
  <si>
    <t>Group Care 80/60 $500A</t>
  </si>
  <si>
    <t>Group Care 80/60 $500C</t>
  </si>
  <si>
    <t>Group Care 80/60 $750A</t>
  </si>
  <si>
    <t>Group Care 80/60 $750C</t>
  </si>
  <si>
    <t>Group Care Copay 70/50 $750B</t>
  </si>
  <si>
    <t>Group Care Copay 80/60 $250</t>
  </si>
  <si>
    <t>Group Care Copay 80/60 $750A</t>
  </si>
  <si>
    <t>Group Care Copay 80/60 $750C</t>
  </si>
  <si>
    <t>Group Care Copay 80/60 $750D</t>
  </si>
  <si>
    <t>Premier Blue Copay 100/70</t>
  </si>
  <si>
    <t>Premier Blue Copay 80/60 $1000B</t>
  </si>
  <si>
    <t>Premier Blue Copay 80/60 $750A</t>
  </si>
  <si>
    <t>Premier Blue Copay 90/70 A</t>
  </si>
  <si>
    <t>Elig. # Months</t>
  </si>
  <si>
    <t>C001</t>
  </si>
  <si>
    <t>Widowed spouses, and if already covered, their dependent children.</t>
  </si>
  <si>
    <t>C002</t>
  </si>
  <si>
    <t>Employees (and covered dependents) who have been terminated willingly or unwillingly,(except for employee’s gross misconduct).  This does not include employees who retire and are immediately eligible for Medicare</t>
  </si>
  <si>
    <t>C003</t>
  </si>
  <si>
    <t>Employees (and covered dependents) whose hours have been reduced, resulting in loss of coverage.</t>
  </si>
  <si>
    <t>C004</t>
  </si>
  <si>
    <t>Retirees after June 30,1986, who are under age 65 and not eligible for Medicare.</t>
  </si>
  <si>
    <t>C005</t>
  </si>
  <si>
    <t>Spouses who become legally separated or divorced, and their dependent children.</t>
  </si>
  <si>
    <t>C006</t>
  </si>
  <si>
    <t>Spouses and dependent children who become ineligible for health insurance when Medicare covers the employee.</t>
  </si>
  <si>
    <t>C007</t>
  </si>
  <si>
    <t>Dependent children who are no longer eligible under the employee’s contract.</t>
  </si>
  <si>
    <t>C008</t>
  </si>
  <si>
    <t>Employee leaving employment due to disability</t>
  </si>
  <si>
    <t>C010</t>
  </si>
  <si>
    <t>Louisiana continuation of coverage.</t>
  </si>
  <si>
    <t>Blue Connect Copay 100/70A</t>
  </si>
  <si>
    <t>Blue Connect Copay 100/70B</t>
  </si>
  <si>
    <t>Blue Connect Copay 100/70C</t>
  </si>
  <si>
    <t>Blue Connect Copay 100/70D</t>
  </si>
  <si>
    <t>Blue Connect Copay 50/50 $2,000A</t>
  </si>
  <si>
    <t>Blue Connect Copay 50/50 $2,000B</t>
  </si>
  <si>
    <t>Blue Connect Copay 50/50 $2,000C</t>
  </si>
  <si>
    <t>Blue Connect Copay 50/50 $2,000D</t>
  </si>
  <si>
    <t>Blue Connect Copay 50/50 $4,500C</t>
  </si>
  <si>
    <t>Blue Connect Copay 80/60 $1,000A</t>
  </si>
  <si>
    <t>Blue Connect Copay 80/60 $1,000B</t>
  </si>
  <si>
    <t>Blue Connect Copay 80/60 $1,000C</t>
  </si>
  <si>
    <t>Blue Connect Copay 80/60 $1,000D</t>
  </si>
  <si>
    <t>Blue POS Copay 100/70 A</t>
  </si>
  <si>
    <t>Blue POS Copay 100/70C</t>
  </si>
  <si>
    <t>Blue POS Copay 100/70D</t>
  </si>
  <si>
    <t>Blue POS Copay 100/70F</t>
  </si>
  <si>
    <t>Blue POS Copay 100/70G</t>
  </si>
  <si>
    <t>Blue POS Copay 100/70I</t>
  </si>
  <si>
    <t>Blue POS Copay 100/70J</t>
  </si>
  <si>
    <t>Blue POS Copay 100/70L</t>
  </si>
  <si>
    <t>Blue POS Copay 100/80 $6250</t>
  </si>
  <si>
    <t>Blue POS Copay 70/60 $2500A</t>
  </si>
  <si>
    <t>Blue POS Copay 70/60 $2500C</t>
  </si>
  <si>
    <t>Blue POS Copay 70/60 $2500D</t>
  </si>
  <si>
    <t>Blue POS Copay 70/60 $2500F</t>
  </si>
  <si>
    <t>Blue POS Copay 80/60 $1000A</t>
  </si>
  <si>
    <t>Blue POS Copay 80/60 $1000C</t>
  </si>
  <si>
    <t>Blue POS Copay 80/60 $1000D</t>
  </si>
  <si>
    <t>Blue POS Copay 80/60 $1000F</t>
  </si>
  <si>
    <t>Blue POS Copay 80/60 $1500A</t>
  </si>
  <si>
    <t>Blue POS Copay 80/60 $1500C</t>
  </si>
  <si>
    <t>Blue POS Copay 80/60 $1500D</t>
  </si>
  <si>
    <t>Blue POS Copay 80/60 $1500F</t>
  </si>
  <si>
    <t>Blue POS Copay 80/60 $2000A</t>
  </si>
  <si>
    <t>Blue POS Copay 80/60 $2000C</t>
  </si>
  <si>
    <t>Blue POS Copay 80/60 $2000D</t>
  </si>
  <si>
    <t>Blue POS Copay 80/60 $2000F</t>
  </si>
  <si>
    <t>Blue POS Copay 80/60 $750C</t>
  </si>
  <si>
    <t>Blue POS Copay 80/60 $750D</t>
  </si>
  <si>
    <t>Blue POS Copay 80/60 $750F</t>
  </si>
  <si>
    <t>Blue POS Copay 80/60A</t>
  </si>
  <si>
    <t>Blue POS Copay 80/60C</t>
  </si>
  <si>
    <t>Blue POS Copay 80/60D</t>
  </si>
  <si>
    <t>Blue POS Copay 80/60F</t>
  </si>
  <si>
    <t>Blue POS Copay 90/70 $500A</t>
  </si>
  <si>
    <t>Blue POS Copay 90/70 $500C</t>
  </si>
  <si>
    <t>Blue POS Copay 90/70 $500D</t>
  </si>
  <si>
    <t>Blue POS Copay 90/70 $500F</t>
  </si>
  <si>
    <t>Blue POS Copay 90/70A</t>
  </si>
  <si>
    <t>Blue POS Copay 90/70C</t>
  </si>
  <si>
    <t>Blue POS Copay 90/70D</t>
  </si>
  <si>
    <t>Blue POS Copay 90/70F</t>
  </si>
  <si>
    <t>Blue Saver 100/80 $1900</t>
  </si>
  <si>
    <t>Blue Saver 100/80 $2500</t>
  </si>
  <si>
    <t>Blue Saver 100/80 $3000</t>
  </si>
  <si>
    <t>Blue Saver 100/80 $4000</t>
  </si>
  <si>
    <t>Blue Saver 100/80 $5000</t>
  </si>
  <si>
    <t>Blue Saver 70/50 $3300</t>
  </si>
  <si>
    <t>Blue Saver 80/60 $3000</t>
  </si>
  <si>
    <t>Blue Saver 80/60 $3300</t>
  </si>
  <si>
    <t>Blue Saver 80/60 $4000</t>
  </si>
  <si>
    <t>Community Blue Copay 100/70A</t>
  </si>
  <si>
    <t>Community Blue Copay 100/70C</t>
  </si>
  <si>
    <t>Community Blue Copay 100/70D</t>
  </si>
  <si>
    <t>Community Blue Copay 100/70F</t>
  </si>
  <si>
    <t>Community Blue Copay 50/50 $2000A</t>
  </si>
  <si>
    <t>Community Blue Copay 50/50 $2000C</t>
  </si>
  <si>
    <t>Community Blue Copay 50/50 $2000D</t>
  </si>
  <si>
    <t>Community Blue Copay 50/50 $2000F</t>
  </si>
  <si>
    <t>Community Blue Copay 50/50 $4,500A</t>
  </si>
  <si>
    <t>Community Blue Copay 50/50 $4,500C</t>
  </si>
  <si>
    <t>Community Blue Copay 50/50 $4,500D</t>
  </si>
  <si>
    <t>Community Blue Copay 50/50 $4,500F</t>
  </si>
  <si>
    <t>Community Blue Copay 80/60 $1000A</t>
  </si>
  <si>
    <t>Community Blue Copay 80/60 $1000C</t>
  </si>
  <si>
    <t>Community Blue Copay 80/60 $1000D</t>
  </si>
  <si>
    <t>Community Blue Copay 80/60 $1000F</t>
  </si>
  <si>
    <t>Group Care 70/50 $6000</t>
  </si>
  <si>
    <t>Group Care 70/50 $750A</t>
  </si>
  <si>
    <t>Group Care 70/50 $750C</t>
  </si>
  <si>
    <t>Group Care 70/50 $750D</t>
  </si>
  <si>
    <t>Group Care 70/50 $750F</t>
  </si>
  <si>
    <t>Group Care 70/50 $750G</t>
  </si>
  <si>
    <t>Group Care 70/50 $750I</t>
  </si>
  <si>
    <t>Group Care 70/50 $750J</t>
  </si>
  <si>
    <t>Group Care 70/50 $750L</t>
  </si>
  <si>
    <t>Group Care 80/60 $1000D</t>
  </si>
  <si>
    <t>Group Care 80/60 $1000F</t>
  </si>
  <si>
    <t>Group Care 80/60 $1000G</t>
  </si>
  <si>
    <t>Group Care 80/60 $1000H</t>
  </si>
  <si>
    <t>Group Care 80/60 $1000I</t>
  </si>
  <si>
    <t>Group Care 80/60 $1000J</t>
  </si>
  <si>
    <t>Group Care 80/60 $1000L</t>
  </si>
  <si>
    <t>Group Care 80/60 $1500A</t>
  </si>
  <si>
    <t>Group Care 80/60 $1500C</t>
  </si>
  <si>
    <t>Group Care 80/60 $1500D</t>
  </si>
  <si>
    <t>Group Care 80/60 $1500F</t>
  </si>
  <si>
    <t>Group Care 80/60 $1500G</t>
  </si>
  <si>
    <t>Group Care 80/60 $1500H</t>
  </si>
  <si>
    <t>Group Care 80/60 $1500I</t>
  </si>
  <si>
    <t>Group Care 80/60 $1500J</t>
  </si>
  <si>
    <t>Group Care 80/60 $1500L</t>
  </si>
  <si>
    <t>Group Care 80/60 $500D</t>
  </si>
  <si>
    <t>Group Care 80/60 $500F</t>
  </si>
  <si>
    <t>Group Care 80/60 $500G</t>
  </si>
  <si>
    <t>Group Care 80/60 $500I</t>
  </si>
  <si>
    <t>Group Care 80/60 $500J</t>
  </si>
  <si>
    <t>Group Care 80/60 $500L</t>
  </si>
  <si>
    <t>Group Care 80/60 $500M</t>
  </si>
  <si>
    <t>Group Care 80/60 $500O</t>
  </si>
  <si>
    <t>Group Care 80/60 $500P</t>
  </si>
  <si>
    <t>Group Care 80/60 $500R</t>
  </si>
  <si>
    <t>Group Care 80/60 $750D</t>
  </si>
  <si>
    <t>Group Care 80/60 $750F</t>
  </si>
  <si>
    <t>Group Care 80/60 $750G</t>
  </si>
  <si>
    <t>Group Care 80/60 $750I</t>
  </si>
  <si>
    <t>Group Care 80/60 $750J</t>
  </si>
  <si>
    <t>Group Care 80/60 $750L</t>
  </si>
  <si>
    <t>Group Care Copay 60/40 $1000A</t>
  </si>
  <si>
    <t>Group Care Copay 60/40 $1000C</t>
  </si>
  <si>
    <t>Group Care Copay 60/40 $1000D</t>
  </si>
  <si>
    <t>Group Care Copay 60/40 $1000F</t>
  </si>
  <si>
    <t>Group Care Copay 60/40 $1000G</t>
  </si>
  <si>
    <t>Group Care Copay 60/40 $1000I</t>
  </si>
  <si>
    <t>Group Care Copay 60/40 $1000J</t>
  </si>
  <si>
    <t>Group Care Copay 60/40 $1000L</t>
  </si>
  <si>
    <t>Group Care Copay 60/40 $1500A</t>
  </si>
  <si>
    <t>Group Care Copay 60/40 $1500C</t>
  </si>
  <si>
    <t>Group Care Copay 60/40 $1500D</t>
  </si>
  <si>
    <t>Group Care Copay 60/40 $1500F</t>
  </si>
  <si>
    <t>Group Care Copay 60/40 $1500G</t>
  </si>
  <si>
    <t>Group Care Copay 60/40 $1500I</t>
  </si>
  <si>
    <t>Group Care Copay 60/40 $1500J</t>
  </si>
  <si>
    <t>Group Care Copay 60/40 $1500L</t>
  </si>
  <si>
    <t>Group Care Copay 60/40 $2000A</t>
  </si>
  <si>
    <t>Group Care Copay 60/40 $2000C</t>
  </si>
  <si>
    <t>Group Care Copay 60/40 $2000D</t>
  </si>
  <si>
    <t>Group Care Copay 60/40 $2000F</t>
  </si>
  <si>
    <t>Group Care Copay 60/40 $3500A</t>
  </si>
  <si>
    <t>Group Care Copay 60/40 $3500C</t>
  </si>
  <si>
    <t>Group Care Copay 60/40 $3500D</t>
  </si>
  <si>
    <t>Group Care Copay 60/40 $3500F</t>
  </si>
  <si>
    <t>Group Care Copay 70/50 $1000A</t>
  </si>
  <si>
    <t>Group Care Copay 70/50 $1000B</t>
  </si>
  <si>
    <t>Group Care Copay 70/50 $1000C</t>
  </si>
  <si>
    <t>Group Care Copay 70/50 $1000D</t>
  </si>
  <si>
    <t>Group Care Copay 70/50 $1000F</t>
  </si>
  <si>
    <t>Group Care Copay 70/50 $1000G</t>
  </si>
  <si>
    <t>Group Care Copay 70/50 $1000H</t>
  </si>
  <si>
    <t>Group Care Copay 70/50 $1000I</t>
  </si>
  <si>
    <t>Group Care Copay 70/50 $1000J</t>
  </si>
  <si>
    <t>Group Care Copay 70/50 $1000L</t>
  </si>
  <si>
    <t>Group Care Copay 70/50 $1500A</t>
  </si>
  <si>
    <t>Group Care Copay 70/50 $1500B</t>
  </si>
  <si>
    <t>Group Care Copay 70/50 $1500C</t>
  </si>
  <si>
    <t>Group Care Copay 70/50 $1500D</t>
  </si>
  <si>
    <t>Group Care Copay 70/50 $1500F</t>
  </si>
  <si>
    <t>Group Care Copay 70/50 $1500G</t>
  </si>
  <si>
    <t>Group Care Copay 70/50 $1500I</t>
  </si>
  <si>
    <t>Group Care Copay 70/50 $1500J</t>
  </si>
  <si>
    <t>Group Care Copay 70/50 $1500L</t>
  </si>
  <si>
    <t>Group Care Copay 70/50 $2000A</t>
  </si>
  <si>
    <t>Group Care Copay 70/50 $2000B</t>
  </si>
  <si>
    <t>Group Care Copay 70/50 $2000C</t>
  </si>
  <si>
    <t>Group Care Copay 70/50 $2000D</t>
  </si>
  <si>
    <t>Group Care Copay 70/50 $2000F</t>
  </si>
  <si>
    <t>Group Care Copay 70/50 $2500A</t>
  </si>
  <si>
    <t>Group Care Copay 70/50 $3500A</t>
  </si>
  <si>
    <t>Group Care Copay 70/50 $3500C</t>
  </si>
  <si>
    <t>Group Care Copay 70/50 $3500D</t>
  </si>
  <si>
    <t>Group Care Copay 70/50 $3500F</t>
  </si>
  <si>
    <t>Group Care Copay 70/50 $750A</t>
  </si>
  <si>
    <t>Group Care Copay 70/50 $750AA</t>
  </si>
  <si>
    <t>Group Care Copay 70/50 $750AB</t>
  </si>
  <si>
    <t>Group Care Copay 70/50 $750AC</t>
  </si>
  <si>
    <t>Group Care Copay 70/50 $750AD</t>
  </si>
  <si>
    <t>Group Care Copay 70/50 $750AF</t>
  </si>
  <si>
    <t>Group Care Copay 70/50 $750AG</t>
  </si>
  <si>
    <t>Group Care Copay 70/50 $750AI</t>
  </si>
  <si>
    <t>Group Care Copay 70/50 $750AJ</t>
  </si>
  <si>
    <t>Group Care Copay 70/50 $750AL</t>
  </si>
  <si>
    <t>Group Care Copay 70/50 $750C</t>
  </si>
  <si>
    <t>Group Care Copay 70/50 $750D</t>
  </si>
  <si>
    <t>Group Care Copay 70/50 $750F</t>
  </si>
  <si>
    <t>Group Care Copay 70/50 $750G</t>
  </si>
  <si>
    <t>Group Care Copay 70/50 $750I</t>
  </si>
  <si>
    <t>Group Care Copay 70/50 $750J</t>
  </si>
  <si>
    <t>Group Care Copay 70/50 $750L</t>
  </si>
  <si>
    <t>Group Care Copay 80/60 $1000A</t>
  </si>
  <si>
    <t>Group Care Copay 80/60 $1000C</t>
  </si>
  <si>
    <t>Group Care Copay 80/60 $1000D</t>
  </si>
  <si>
    <t>Group Care Copay 80/60 $1000F</t>
  </si>
  <si>
    <t>Group Care Copay 80/60 $1000G</t>
  </si>
  <si>
    <t>Group Care Copay 80/60 $1000H</t>
  </si>
  <si>
    <t>Group Care Copay 80/60 $1000I</t>
  </si>
  <si>
    <t>Group Care Copay 80/60 $1000J</t>
  </si>
  <si>
    <t>Group Care Copay 80/60 $1000L</t>
  </si>
  <si>
    <t>Group Care Copay 80/60 $1500A</t>
  </si>
  <si>
    <t>Group Care Copay 80/60 $1500B</t>
  </si>
  <si>
    <t>Group Care Copay 80/60 $1500C</t>
  </si>
  <si>
    <t>Group Care Copay 80/60 $1500D</t>
  </si>
  <si>
    <t>Group Care Copay 80/60 $1500F</t>
  </si>
  <si>
    <t>Group Care Copay 80/60 $1500G</t>
  </si>
  <si>
    <t>Group Care Copay 80/60 $1500H</t>
  </si>
  <si>
    <t>Group Care Copay 80/60 $1500I</t>
  </si>
  <si>
    <t>Group Care Copay 80/60 $1500J</t>
  </si>
  <si>
    <t>Group Care Copay 80/60 $1500L</t>
  </si>
  <si>
    <t>Group Care Copay 80/60 $250A</t>
  </si>
  <si>
    <t>Group Care Copay 80/60 $250C</t>
  </si>
  <si>
    <t>Group Care Copay 80/60 $250D</t>
  </si>
  <si>
    <t>Group Care Copay 80/60 $3500</t>
  </si>
  <si>
    <t>Group Care Copay 80/60 $4000</t>
  </si>
  <si>
    <t>Group Care Copay 80/60 $5000</t>
  </si>
  <si>
    <t>Group Care Copay 80/60 $500A</t>
  </si>
  <si>
    <t>Group Care Copay 80/60 $500AA</t>
  </si>
  <si>
    <t>Group Care Copay 80/60 $500AB</t>
  </si>
  <si>
    <t>Group Care Copay 80/60 $500AD</t>
  </si>
  <si>
    <t>Group Care Copay 80/60 $500AE</t>
  </si>
  <si>
    <t>Group Care Copay 80/60 $500AG</t>
  </si>
  <si>
    <t>Group Care Copay 80/60 $500AH</t>
  </si>
  <si>
    <t>Group Care Copay 80/60 $500AJ</t>
  </si>
  <si>
    <t>Group Care Copay 80/60 $500BA</t>
  </si>
  <si>
    <t>Group Care Copay 80/60 $500BC</t>
  </si>
  <si>
    <t>Group Care Copay 80/60 $500BD</t>
  </si>
  <si>
    <t>Group Care Copay 80/60 $500BF</t>
  </si>
  <si>
    <t>Group Care Copay 80/60 $500BG</t>
  </si>
  <si>
    <t>Group Care Copay 80/60 $500BI</t>
  </si>
  <si>
    <t>Group Care Copay 80/60 $500BJ</t>
  </si>
  <si>
    <t>Group Care Copay 80/60 $500BK</t>
  </si>
  <si>
    <t>Group Care Copay 80/60 $500BL</t>
  </si>
  <si>
    <t>Group Care Copay 80/60 $500BM</t>
  </si>
  <si>
    <t>Group Care Copay 80/60 $500BO</t>
  </si>
  <si>
    <t>Group Care Copay 80/60 $500BP</t>
  </si>
  <si>
    <t>Group Care Copay 80/60 $500BR</t>
  </si>
  <si>
    <t>Group Care Copay 80/60 $500C</t>
  </si>
  <si>
    <t>Group Care Copay 80/60 $500D</t>
  </si>
  <si>
    <t>Group Care Copay 80/60 $500G</t>
  </si>
  <si>
    <t>Group Care Copay 80/60 $500I</t>
  </si>
  <si>
    <t>Group Care Copay 80/60 $500J</t>
  </si>
  <si>
    <t>Group Care Copay 80/60 $500L</t>
  </si>
  <si>
    <t>Group Care Copay 80/60 $500M</t>
  </si>
  <si>
    <t>Group Care Copay 80/60 $500O</t>
  </si>
  <si>
    <t>Group Care Copay 80/60 $500P</t>
  </si>
  <si>
    <t>Group Care Copay 80/60 $500R</t>
  </si>
  <si>
    <t>Group Care Copay 80/60 $500S</t>
  </si>
  <si>
    <t>Group Care Copay 80/60 $500U</t>
  </si>
  <si>
    <t>Group Care Copay 80/60 $500V</t>
  </si>
  <si>
    <t>Group Care Copay 80/60 $500Y</t>
  </si>
  <si>
    <t>Group Care Copay 80/60 $750AA</t>
  </si>
  <si>
    <t>Group Care Copay 80/60 $750AC</t>
  </si>
  <si>
    <t>Group Care Copay 80/60 $750AD</t>
  </si>
  <si>
    <t>Group Care Copay 80/60 $750AF</t>
  </si>
  <si>
    <t>Group Care Copay 80/60 $750AG</t>
  </si>
  <si>
    <t>Group Care Copay 80/60 $750AH</t>
  </si>
  <si>
    <t>Group Care Copay 80/60 $750AI</t>
  </si>
  <si>
    <t>Group Care Copay 80/60 $750AJ</t>
  </si>
  <si>
    <t>Group Care Copay 80/60 $750AL</t>
  </si>
  <si>
    <t>Group Care Copay 80/60 $750G</t>
  </si>
  <si>
    <t>Group Care Copay 80/60 $750I</t>
  </si>
  <si>
    <t>Group Care Copay 80/60 $750J</t>
  </si>
  <si>
    <t>Group Care Copay 80/60 $750L</t>
  </si>
  <si>
    <t>HMO Copay 80 $1000A</t>
  </si>
  <si>
    <t>HMO Copay 80 $1000C</t>
  </si>
  <si>
    <t>HMO Copay 80 $1000D</t>
  </si>
  <si>
    <t>HMO Copay 80 $1000F</t>
  </si>
  <si>
    <t>HMO Copay 80 $1500A</t>
  </si>
  <si>
    <t>HMO Copay 80 $1500C</t>
  </si>
  <si>
    <t>HMO Copay 80 $1500D</t>
  </si>
  <si>
    <t>HMO Copay 80 $1500F</t>
  </si>
  <si>
    <t>HMO Copay 80 $2000A</t>
  </si>
  <si>
    <t>HMO Copay 80 $2000C</t>
  </si>
  <si>
    <t>HMO Copay 80 $2000D</t>
  </si>
  <si>
    <t>HMO Copay 80 $2000F</t>
  </si>
  <si>
    <t>HMO Copay 80 $750A</t>
  </si>
  <si>
    <t>HMO Copay 80 $750C</t>
  </si>
  <si>
    <t>HMO Copay 80 $750D</t>
  </si>
  <si>
    <t>HMO Copay 80 $750F</t>
  </si>
  <si>
    <t>HMO Copay 80 A</t>
  </si>
  <si>
    <t>HMO Copay 80 C</t>
  </si>
  <si>
    <t>HMO Copay 80 D</t>
  </si>
  <si>
    <t>HMO Copay 90 $500A</t>
  </si>
  <si>
    <t>HMO Copay 90 $500B</t>
  </si>
  <si>
    <t>HMO Copay 90 $500C</t>
  </si>
  <si>
    <t>HMO Copay 90 $500D</t>
  </si>
  <si>
    <t>HMO Copay 90 $500F</t>
  </si>
  <si>
    <t>HMO Copay 90 A</t>
  </si>
  <si>
    <t>HMO Copay 90 B</t>
  </si>
  <si>
    <t>HMO Copay 90 C</t>
  </si>
  <si>
    <t>HMO Copay 90 D</t>
  </si>
  <si>
    <t>HMO Copay 90 F</t>
  </si>
  <si>
    <t>Premier Blue Copay 100/70A</t>
  </si>
  <si>
    <t>Premier Blue Copay 100/70C</t>
  </si>
  <si>
    <t>Premier Blue Copay 100/70D</t>
  </si>
  <si>
    <t>Premier Blue Copay 100/70F</t>
  </si>
  <si>
    <t>Premier Blue Copay 100/70G</t>
  </si>
  <si>
    <t>Premier Blue Copay 100/70I</t>
  </si>
  <si>
    <t>Premier Blue Copay 100/70J</t>
  </si>
  <si>
    <t>Premier Blue Copay 100/70L</t>
  </si>
  <si>
    <t>Premier Blue Copay 100/80 $6250</t>
  </si>
  <si>
    <t>Premier Blue Copay 70/60 $2500A</t>
  </si>
  <si>
    <t>Premier Blue Copay 70/60 $2500C</t>
  </si>
  <si>
    <t>Premier Blue Copay 70/60 $2500D</t>
  </si>
  <si>
    <t>Premier Blue Copay 70/60 $2500F</t>
  </si>
  <si>
    <t>Premier Blue Copay 80/60 $1000A</t>
  </si>
  <si>
    <t>Premier Blue Copay 80/60 $1000C</t>
  </si>
  <si>
    <t>Premier Blue Copay 80/60 $1000D</t>
  </si>
  <si>
    <t>Premier Blue Copay 80/60 $1000F</t>
  </si>
  <si>
    <t>Premier Blue Copay 80/60 $1500A</t>
  </si>
  <si>
    <t>Premier Blue Copay 80/60 $1500C</t>
  </si>
  <si>
    <t>Premier Blue Copay 80/60 $1500D</t>
  </si>
  <si>
    <t>Premier Blue Copay 80/60 $1500F</t>
  </si>
  <si>
    <t>Premier Blue Copay 80/60 $2000A</t>
  </si>
  <si>
    <t>Premier Blue Copay 80/60 $2000C</t>
  </si>
  <si>
    <t>Premier Blue Copay 80/60 $2000D</t>
  </si>
  <si>
    <t>Premier Blue Copay 80/60 $2000E</t>
  </si>
  <si>
    <t>Premier Blue Copay 80/60 $2000F</t>
  </si>
  <si>
    <t>Premier Blue Copay 80/60 $750C</t>
  </si>
  <si>
    <t>Premier Blue Copay 80/60 $750D</t>
  </si>
  <si>
    <t>Premier Blue Copay 80/60 $750F</t>
  </si>
  <si>
    <t>Premier Blue Copay 80/60A</t>
  </si>
  <si>
    <t>Premier Blue Copay 80/60C</t>
  </si>
  <si>
    <t>Premier Blue Copay 80/60D</t>
  </si>
  <si>
    <t>Premier Blue Copay 80/60F</t>
  </si>
  <si>
    <t>Premier Blue Copay 90/70 $500A</t>
  </si>
  <si>
    <t>Premier Blue Copay 90/70 $500C</t>
  </si>
  <si>
    <t>Premier Blue Copay 90/70 $500D</t>
  </si>
  <si>
    <t>Premier Blue Copay 90/70 $500E</t>
  </si>
  <si>
    <t>Premier Blue Copay 90/70 $500F</t>
  </si>
  <si>
    <t>Premier Blue Copay 90/70A</t>
  </si>
  <si>
    <t>Premier Blue Copay 90/70B</t>
  </si>
  <si>
    <t>Premier Blue Copay 90/70C</t>
  </si>
  <si>
    <t>Premier Blue Copay 90/70D</t>
  </si>
  <si>
    <t>Premier Blue Copay 90/70F</t>
  </si>
  <si>
    <t>Vision LABI Plan 1</t>
  </si>
  <si>
    <t>Vision LABI Plan 2</t>
  </si>
  <si>
    <t>Vision LABI Plan 3</t>
  </si>
  <si>
    <t>Vision Standard Plan 1</t>
  </si>
  <si>
    <t>Vision Standard Plan 2</t>
  </si>
  <si>
    <t>Vision Standard Plan 3</t>
  </si>
  <si>
    <t>Vision Voluntary LABI Plan 1</t>
  </si>
  <si>
    <t>Vision Voluntary LABI Plan 2</t>
  </si>
  <si>
    <t>Vision Voluntary LABI Plan 3</t>
  </si>
  <si>
    <t>Vision Voluntary Standard Plan 1</t>
  </si>
  <si>
    <t>Vision Voluntary Standard Plan 2</t>
  </si>
  <si>
    <t>Vision Voluntary Standard Plan 3</t>
  </si>
  <si>
    <t>MI</t>
  </si>
  <si>
    <t xml:space="preserve">Group Name: </t>
  </si>
  <si>
    <t>Business Rules</t>
  </si>
  <si>
    <t>Group Leader Authorization</t>
  </si>
  <si>
    <t>Enter the name of the member's primary care physician.</t>
  </si>
  <si>
    <t>VCL Life Class</t>
  </si>
  <si>
    <t>LA</t>
  </si>
  <si>
    <t>AK</t>
  </si>
  <si>
    <t>AL</t>
  </si>
  <si>
    <t>AR</t>
  </si>
  <si>
    <t>AS</t>
  </si>
  <si>
    <t>AZ</t>
  </si>
  <si>
    <t>CA</t>
  </si>
  <si>
    <t>CO</t>
  </si>
  <si>
    <t>CT</t>
  </si>
  <si>
    <t>DC</t>
  </si>
  <si>
    <t>DE</t>
  </si>
  <si>
    <t>FL</t>
  </si>
  <si>
    <t>GA</t>
  </si>
  <si>
    <t>GU</t>
  </si>
  <si>
    <t>HI</t>
  </si>
  <si>
    <t>IA</t>
  </si>
  <si>
    <t>ID</t>
  </si>
  <si>
    <t>IL</t>
  </si>
  <si>
    <t>IN</t>
  </si>
  <si>
    <t>KS</t>
  </si>
  <si>
    <t>KY</t>
  </si>
  <si>
    <t>MA</t>
  </si>
  <si>
    <t>MD</t>
  </si>
  <si>
    <t>ME</t>
  </si>
  <si>
    <t>MN</t>
  </si>
  <si>
    <t>MO</t>
  </si>
  <si>
    <t>MP</t>
  </si>
  <si>
    <t>MS</t>
  </si>
  <si>
    <t>MT</t>
  </si>
  <si>
    <t>NC</t>
  </si>
  <si>
    <t>ND</t>
  </si>
  <si>
    <t>NE</t>
  </si>
  <si>
    <t>NH</t>
  </si>
  <si>
    <t>NJ</t>
  </si>
  <si>
    <t>NM</t>
  </si>
  <si>
    <t>NV</t>
  </si>
  <si>
    <t>NY</t>
  </si>
  <si>
    <t>OH</t>
  </si>
  <si>
    <t>OK</t>
  </si>
  <si>
    <t>OR</t>
  </si>
  <si>
    <t>PA</t>
  </si>
  <si>
    <t>PR</t>
  </si>
  <si>
    <t>RI</t>
  </si>
  <si>
    <t>SC</t>
  </si>
  <si>
    <t>SD</t>
  </si>
  <si>
    <t>TN</t>
  </si>
  <si>
    <t>TX</t>
  </si>
  <si>
    <t>UM</t>
  </si>
  <si>
    <t>UT</t>
  </si>
  <si>
    <t>VA</t>
  </si>
  <si>
    <t>VI</t>
  </si>
  <si>
    <t>VT</t>
  </si>
  <si>
    <t>WA</t>
  </si>
  <si>
    <t>WI</t>
  </si>
  <si>
    <t>WV</t>
  </si>
  <si>
    <t>WY</t>
  </si>
  <si>
    <t>Requested Effective Date:</t>
  </si>
  <si>
    <t>Mailing Address</t>
  </si>
  <si>
    <t>Mailing Address 2</t>
  </si>
  <si>
    <t>COBRA or State Continuation Reason</t>
  </si>
  <si>
    <t>COBRA or State Continuation 
CvrBeginDate</t>
  </si>
  <si>
    <t>Group Size:</t>
  </si>
  <si>
    <t>Eligibility Class</t>
  </si>
  <si>
    <t>COBRA or State Continuation CvrBeginDate</t>
  </si>
  <si>
    <t>Short Reason</t>
  </si>
  <si>
    <t>Widowed Spouse</t>
  </si>
  <si>
    <t>Terminated Employee</t>
  </si>
  <si>
    <t>Reduction in hours</t>
  </si>
  <si>
    <t>Retiree ineligible for Medicare</t>
  </si>
  <si>
    <t>Separated/Divorced Spouse</t>
  </si>
  <si>
    <t>Ineligible Spouse/Dependent Children</t>
  </si>
  <si>
    <t>Ineligible Spouse/Dependent Children due to Medicare</t>
  </si>
  <si>
    <t>Disability</t>
  </si>
  <si>
    <t>Louisiana Continuation</t>
  </si>
  <si>
    <t>Other-High</t>
  </si>
  <si>
    <t>Other-Low</t>
  </si>
  <si>
    <t>Other</t>
  </si>
  <si>
    <t>Validation Status</t>
  </si>
  <si>
    <t>DependentSSN</t>
  </si>
  <si>
    <t>Subgroup Name</t>
  </si>
  <si>
    <t xml:space="preserve">Annual Salary </t>
  </si>
  <si>
    <t>SubGroup Name</t>
  </si>
  <si>
    <t>Other Medical Coverage</t>
  </si>
  <si>
    <t>Other Dental Coverage</t>
  </si>
  <si>
    <t>Dental Policy</t>
  </si>
  <si>
    <t>VGTL Life Class</t>
  </si>
  <si>
    <t>DentalCoverage Level</t>
  </si>
  <si>
    <t>VisionCoverage Level</t>
  </si>
  <si>
    <t>MedicalCoverage Level</t>
  </si>
  <si>
    <t>LABI PLAN A 1000 ANN MAX</t>
  </si>
  <si>
    <t>LABI PLAN A 1500 ANN MAX</t>
  </si>
  <si>
    <t>LABI PLAN A 2000 ANN MAX</t>
  </si>
  <si>
    <t>LABI PLAN B 1000 ANN MAX</t>
  </si>
  <si>
    <t>LABI PLAN B 1000 ANN MAX W/ORTHO 1000 MAX</t>
  </si>
  <si>
    <t>LABI PLAN B 1500 ANN MAX</t>
  </si>
  <si>
    <t>LABI PLAN B 1500 ANN MAX W/ORTHO 1000 MAX</t>
  </si>
  <si>
    <t>LABI PLAN B 1500 ANN MAX W/ORTHO 1500 MAX</t>
  </si>
  <si>
    <t>LABI PLAN B 2000 ANN MAX</t>
  </si>
  <si>
    <t>LABI PLAN B 2000 ANN MAX W/ORTHO 1000 MAX</t>
  </si>
  <si>
    <t>LABI PLAN B 2000 ANN MAX W/ORTHO 1500 MAX</t>
  </si>
  <si>
    <t>LABI PLAN B 2500 ANN MAX W/ORTHO 2000 MAX</t>
  </si>
  <si>
    <t>LABI PLAN C 1000 ANN MAX</t>
  </si>
  <si>
    <t>LABI PLAN C 1000 ANN MAX - $50 DEDUCTIBLE</t>
  </si>
  <si>
    <t>LABI PLAN C 1000 ANN MAX W/ORTHO 1000 MAX</t>
  </si>
  <si>
    <t>LABI PLAN C 1500 ANN MAX</t>
  </si>
  <si>
    <t>LABI PLAN C 1500 ANN MAX - $50 DEDUCTIBLE</t>
  </si>
  <si>
    <t>LABI PLAN C 1500 ANN MAX W/ORTHO 1000 MAX</t>
  </si>
  <si>
    <t>LABI PLAN C 1500 ANN MAX W/ORTHO 1500 MAX</t>
  </si>
  <si>
    <t>LABI PLAN C 2000 ANN MAX</t>
  </si>
  <si>
    <t>LABI PLAN C 2000 ANN MAX - $50 DEDUCTIBLE</t>
  </si>
  <si>
    <t>LABI PLAN C 2000 ANN MAX W/ORTHO 1000 MAX</t>
  </si>
  <si>
    <t>LABI PLAN C 2000 ANN MAX W/ORTHO 1500 MAX</t>
  </si>
  <si>
    <t>LABI PLAN C 2500 ANN MAX W/ORTHO 2000 MAX</t>
  </si>
  <si>
    <t>PLAN A 1000 ANN MAX</t>
  </si>
  <si>
    <t>PLAN A 1500 ANN MAX</t>
  </si>
  <si>
    <t>PLAN A 2000 ANN MAX</t>
  </si>
  <si>
    <t>PLAN B 1000 ANN MAX</t>
  </si>
  <si>
    <t>PLAN B 1000 ANN MAX W/IMPLANTS</t>
  </si>
  <si>
    <t>PLAN B 1000 ANN MAX W/ORTHO 1000 MAX</t>
  </si>
  <si>
    <t>PLAN B 1000 ANN MAX W/ORTHO 1000 MAX W/IMPLANTS</t>
  </si>
  <si>
    <t>PLAN B 1500 ANN MAX</t>
  </si>
  <si>
    <t>PLAN B 1500 ANN MAX W/ORTHO 1000 MAX</t>
  </si>
  <si>
    <t>PLAN B 1500 ANN MAX W/ORTHO 1500 MAX</t>
  </si>
  <si>
    <t>PLAN B 1500 ANN MAX W/ORTHO 1500 MAX W/IMPLANTS</t>
  </si>
  <si>
    <t>PLAN B 2000 ANN MAX</t>
  </si>
  <si>
    <t>PLAN B 2000 ANN MAX W/ORTHO 1000 MAX</t>
  </si>
  <si>
    <t>PLAN B 2000 ANN MAX W/ORTHO 1500 MAX</t>
  </si>
  <si>
    <t>PLAN B 2500 ANN MAX W/ORTHO 2000 MAX</t>
  </si>
  <si>
    <t>PLAN C 1000 ANN MAX</t>
  </si>
  <si>
    <t>PLAN C 1000 ANN MAX W/ORTHO 1000 MAX</t>
  </si>
  <si>
    <t>PLAN C 1500 ANN MAX</t>
  </si>
  <si>
    <t>PLAN C 1500 ANN MAX W/ORTHO 1000 MAX</t>
  </si>
  <si>
    <t>PLAN C 1500 ANN MAX W/ORTHO 1500 MAX</t>
  </si>
  <si>
    <t>PLAN C 1500 ANN MAX W/ORTHO 1500 MAX W/IMPLANTS</t>
  </si>
  <si>
    <t>PLAN C 2000 ANN MAX</t>
  </si>
  <si>
    <t>PLAN C 2000 ANN MAX W/ORTHO 1000 MAX</t>
  </si>
  <si>
    <t>PLAN C 2000 ANN MAX W/ORTHO 1500 MAX</t>
  </si>
  <si>
    <t>PLAN C 2500 ANN MAX W/ORTHO 2000 MAX</t>
  </si>
  <si>
    <t>Waive - Medicaid</t>
  </si>
  <si>
    <t>Waive - Tri-care</t>
  </si>
  <si>
    <t>Waive - Parental Coverage</t>
  </si>
  <si>
    <t>Waive - Medicare</t>
  </si>
  <si>
    <t>Total Contracts</t>
  </si>
  <si>
    <t>Form Name</t>
  </si>
  <si>
    <t>All Products</t>
  </si>
  <si>
    <t>Person Completing Spreadsheet:</t>
  </si>
  <si>
    <t>Phone Number:</t>
  </si>
  <si>
    <t>Waive – Spousal Coverage</t>
  </si>
  <si>
    <t>Waive – COBRA from Prior Employer</t>
  </si>
  <si>
    <t>Waive – Retiree from Prior Employer</t>
  </si>
  <si>
    <t>Waive – VA Eligibility</t>
  </si>
  <si>
    <t>Waive – Other</t>
  </si>
  <si>
    <t>Total Enrolled</t>
  </si>
  <si>
    <t>Waiver</t>
  </si>
  <si>
    <t>Elsewhere Credits</t>
  </si>
  <si>
    <t>Step-child</t>
  </si>
  <si>
    <t>GROUP BLUE DENTAL PREFERRED CERTIFIED PLAN</t>
  </si>
  <si>
    <t>GROUP BLUE DENTAL ESSENTIAL CERTIFIED PLAN</t>
  </si>
  <si>
    <t>GROUP BLUE DENTAL PREFERRED PLUS CERTIFIED PLAN</t>
  </si>
  <si>
    <t>Child</t>
  </si>
  <si>
    <t>Name</t>
  </si>
  <si>
    <t>ValidationResult</t>
  </si>
  <si>
    <t>ValidationMessage</t>
  </si>
  <si>
    <t>SSNDigits</t>
  </si>
  <si>
    <t>DepSSNDigits</t>
  </si>
  <si>
    <t>SSNValid</t>
  </si>
  <si>
    <t>EnoughDependents</t>
  </si>
  <si>
    <t>DependentRelationshipEntered</t>
  </si>
  <si>
    <t>GenderEntered</t>
  </si>
  <si>
    <t>SubSSNEnteredForDependent</t>
  </si>
  <si>
    <t>DepSSNValid</t>
  </si>
  <si>
    <t>All columns headers valid</t>
  </si>
  <si>
    <t>You are not allowed to change column headers</t>
  </si>
  <si>
    <t>Medical Coverage Level Valid</t>
  </si>
  <si>
    <t>Dental Coverage Level Valid</t>
  </si>
  <si>
    <t>Vision Coverage Level Valid</t>
  </si>
  <si>
    <t xml:space="preserve">VSL Life Class
</t>
  </si>
  <si>
    <t>ServingElig
(Hide Column)</t>
  </si>
  <si>
    <t>ReqEffDate
(Hide Column)</t>
  </si>
  <si>
    <t>Medical &amp; Dental</t>
  </si>
  <si>
    <t>Marital Status Required and Entered</t>
  </si>
  <si>
    <t>Dependent's Subscriber SSN matches existing Subscriber</t>
  </si>
  <si>
    <t>Member currently has a coverage election over what he/she needs.  Please add more dependents or adjust the coverage election.</t>
  </si>
  <si>
    <t>Dependent lacks a relationship to member.Please select one from the drop-down.</t>
  </si>
  <si>
    <t xml:space="preserve">Please select a gender from the drop-down. </t>
  </si>
  <si>
    <t>Rule Error Message Text:</t>
  </si>
  <si>
    <t>Subscriber SSN required if Dependent SSN entered.</t>
  </si>
  <si>
    <t>Medical coverage level is required and cannot be waived if you select a medical policy.</t>
  </si>
  <si>
    <t>Dental coverage level is required and cannot be waived if you select a dental policy.</t>
  </si>
  <si>
    <t>Vision coverage level is required and cannot be waived if you select a vision policy.</t>
  </si>
  <si>
    <t>Marital Status is required.</t>
  </si>
  <si>
    <t>For dependents, the subscriber SSN must match a subscriber entered on a preceding row.</t>
  </si>
  <si>
    <t>Blue Saver 100/80 $1600</t>
  </si>
  <si>
    <t>Blue Connect POS Copay 100/70 (L)</t>
  </si>
  <si>
    <t>Blue Connect POS Copay 100/70 (N)</t>
  </si>
  <si>
    <t>Blue Connect POS Copay 100/70 (S)</t>
  </si>
  <si>
    <t>Blue Connect POS Copay 70/50 $2000 (L)</t>
  </si>
  <si>
    <t>Blue Connect POS Copay 70/50 $2000 (N)</t>
  </si>
  <si>
    <t>Blue Connect POS Copay 70/50 $2000 (S)</t>
  </si>
  <si>
    <t>Blue POS Copay 70/50 $500A</t>
  </si>
  <si>
    <t>Blue POS Copay 80/60 $1500</t>
  </si>
  <si>
    <t>Blue POS Copay 80/60 $2000</t>
  </si>
  <si>
    <t>Group Care Copay 80/60 $1500</t>
  </si>
  <si>
    <t>Group Care Copay 80/60 $2000</t>
  </si>
  <si>
    <t>Premier Blue Copay 70/50 $500A</t>
  </si>
  <si>
    <t>Premier Blue Copay 80/60 $1500</t>
  </si>
  <si>
    <t>Premier Blue Copay 80/60 $2000</t>
  </si>
  <si>
    <t>Signature Blue POS Copay 100/70</t>
  </si>
  <si>
    <t>Blue Connect Copay 70/50 $3,500</t>
  </si>
  <si>
    <t>Blue Connect Savings Plus 100/80 $1900</t>
  </si>
  <si>
    <t>Blue Connect Savings Plus 100/80 $2500</t>
  </si>
  <si>
    <t>Blue Connect Savings Plus 100/80 $3000</t>
  </si>
  <si>
    <t>Blue Connect Savings Plus 100/80 $4000</t>
  </si>
  <si>
    <t>Blue Connect Savings Plus 80/60 $1900</t>
  </si>
  <si>
    <t>Blue Connect Savings Plus 80/60 $2500</t>
  </si>
  <si>
    <t>Blue Connect Savings Plus 80/60 $3000</t>
  </si>
  <si>
    <t>Blue Connect Savings Plus 80/60 $4000</t>
  </si>
  <si>
    <t>Signature Blue Copay 100/70A</t>
  </si>
  <si>
    <t>Signature Blue Copay 100/70C</t>
  </si>
  <si>
    <t>Signature Blue Copay 100/70D</t>
  </si>
  <si>
    <t>Signature Blue Copay 100/70F</t>
  </si>
  <si>
    <t>Signature Blue Copay 50/50 $2,000A</t>
  </si>
  <si>
    <t>Signature Blue Copay 50/50 $2,000C</t>
  </si>
  <si>
    <t>Signature Blue Copay 50/50 $2,000D</t>
  </si>
  <si>
    <t>Signature Blue Copay 50/50 $2,000F</t>
  </si>
  <si>
    <t>Signature Blue Copay 50/50 $4,500A</t>
  </si>
  <si>
    <t>Signature Blue Copay 50/50 $4,500C</t>
  </si>
  <si>
    <t>Signature Blue Copay 50/50 $4,500D</t>
  </si>
  <si>
    <t>Signature Blue Copay 50/50 $4,500F</t>
  </si>
  <si>
    <t>Signature Blue Copay 80/60 $1,000A</t>
  </si>
  <si>
    <t>Signature Blue Copay 80/60 $1,000C</t>
  </si>
  <si>
    <t>Signature Blue Copay 80/60 $1,000D</t>
  </si>
  <si>
    <t>Signature Blue Copay 80/60 $1,000F</t>
  </si>
  <si>
    <t>Plunkett, William G. (HAMMOND)</t>
  </si>
  <si>
    <t>Green, Michael P. (PLAQUEMINE)</t>
  </si>
  <si>
    <t>Spires, Allen L. (MER ROUGE)</t>
  </si>
  <si>
    <t>Del, Toro F. (LAFAYETTE)</t>
  </si>
  <si>
    <t>Moore, Uzoma B. (BATON ROUGE)</t>
  </si>
  <si>
    <t>Tran, Quynh-Anh (CHALMETTE)</t>
  </si>
  <si>
    <t>Shekar, Suman (SHREVEPORT)</t>
  </si>
  <si>
    <t>Lewis, Jr., Ronald M. (LAKE CHARLES)</t>
  </si>
  <si>
    <t>Hickson, Renee B. (KENNER)</t>
  </si>
  <si>
    <t>Dupree, Eric C. (WINNFIELD)</t>
  </si>
  <si>
    <t>Pavich, Russell P. (EUNICE)</t>
  </si>
  <si>
    <t>Reddy, Santhosh K. (PORT ALLEN)</t>
  </si>
  <si>
    <t>Seicshnaydre, Craig A. (SHREVEPORT)</t>
  </si>
  <si>
    <t>Kohli, Gurjeet (SHREVEPORT)</t>
  </si>
  <si>
    <t>Satovsky, Ryan S. (NEW ORLEANS)</t>
  </si>
  <si>
    <t>Ford, Janice L. (MONROE)</t>
  </si>
  <si>
    <t>Berner, August (NEW ORLEANS)</t>
  </si>
  <si>
    <t>Bombet, Ronald L. (BATON ROUGE)</t>
  </si>
  <si>
    <t>Vinci, Edmund B. (BATON ROUGE)</t>
  </si>
  <si>
    <t>Overby, Trettin K. (SHREVEPORT)</t>
  </si>
  <si>
    <t>McLemore, Jr., Carl E. (NEW ROADS)</t>
  </si>
  <si>
    <t>Alammar, Hussein A. (LEESVILLE)</t>
  </si>
  <si>
    <t>Punukollu, Sumanth (BATON ROUGE)</t>
  </si>
  <si>
    <t>Banks, III, Tommy G. (WINNSBORO)</t>
  </si>
  <si>
    <t>Brewer, Erin E. (NEW ORLEANS)</t>
  </si>
  <si>
    <t>Carlson, John C. (NEW ORLEANS)</t>
  </si>
  <si>
    <t>Clark, Stuart G. (LAFAYETTE)</t>
  </si>
  <si>
    <t>Deville, Sydney (METAIRIE)</t>
  </si>
  <si>
    <t>Castille, Wartelle (LAFAYETTE)</t>
  </si>
  <si>
    <t>Johnson, Kathryn R. (NEW ORLEANS)</t>
  </si>
  <si>
    <t>Smith, Melanie M. (BOSSIER CITY)</t>
  </si>
  <si>
    <t>Arcuri, III, Dominic (LA PLACE)</t>
  </si>
  <si>
    <t>Cason, Joshua R. (RINGGOLD)</t>
  </si>
  <si>
    <t>Griffin, Edward A. (SHREVEPORT)</t>
  </si>
  <si>
    <t>Lahasky, Robert E. (NEW IBERIA)</t>
  </si>
  <si>
    <t>Jones, Jacey C. (NEW ORLEANS)</t>
  </si>
  <si>
    <t>Veras Pola, Jose (METAIRIE)</t>
  </si>
  <si>
    <t>Plaisance, Kevin C. (COVINGTON)</t>
  </si>
  <si>
    <t>Jaynes, Myles L. (BATON ROUGE)</t>
  </si>
  <si>
    <t>Rochon, Lilibeth C. (HARVEY)</t>
  </si>
  <si>
    <t>Bonnyman, Houston G. (NEW ORLEANS)</t>
  </si>
  <si>
    <t>Chee, Vernon E. (NEW ORLEANS)</t>
  </si>
  <si>
    <t>Holcombe, David J. (ALEXANDRIA)</t>
  </si>
  <si>
    <t>Henderson, George C. (GILLIAM)</t>
  </si>
  <si>
    <t>Bumgardner, Matthew P. (BATON ROUGE)</t>
  </si>
  <si>
    <t>Williams, Jacqueline G. (BATON ROUGE)</t>
  </si>
  <si>
    <t>McDavid, Anthony E. (COVINGTON)</t>
  </si>
  <si>
    <t>Carter, Virginia H. (BOSSIER CITY)</t>
  </si>
  <si>
    <t>Holmes, Keith A. (BATON ROUGE)</t>
  </si>
  <si>
    <t>Birdsall, Walter J. (LULING)</t>
  </si>
  <si>
    <t>Skelding, Philip C. (NEW ORLEANS)</t>
  </si>
  <si>
    <t>Santiago, Jose (OPELOUSAS)</t>
  </si>
  <si>
    <t>Dennar, Princess E. (NEW ORLEANS)</t>
  </si>
  <si>
    <t>Combetta, Jeffrey J. (NEWELLTON)</t>
  </si>
  <si>
    <t>Nair, Devika (NEW ORLEANS)</t>
  </si>
  <si>
    <t>Mclean, John (NATCHITOCHES)</t>
  </si>
  <si>
    <t>Beatty, Kathryn K. (NEW ORLEANS)</t>
  </si>
  <si>
    <t>Moses, Wendy G. (SHREVEPORT)</t>
  </si>
  <si>
    <t>Taylor, Michelle (LAFAYETTE)</t>
  </si>
  <si>
    <t>Grant-Spencer, Telitha K. (NEW ORLEANS)</t>
  </si>
  <si>
    <t>Dantin, Karen C. (BATON ROUGE)</t>
  </si>
  <si>
    <t>Null, P. Danette B. (LAKE CHARLES)</t>
  </si>
  <si>
    <t>Smith, Karen R. (LAFAYETTE)</t>
  </si>
  <si>
    <t>Love, John A. (SHREVEPORT)</t>
  </si>
  <si>
    <t>Wafer, Martha R. (SHREVEPORT)</t>
  </si>
  <si>
    <t>Paterson, Martha S. (BATON ROUGE)</t>
  </si>
  <si>
    <t>Kutnikar, Dhaya (SHREVEPORT)</t>
  </si>
  <si>
    <t>Shaikh, Muhammad A. (LAKE CHARLES)</t>
  </si>
  <si>
    <t>Sherk, Mary H. (LAKE CHARLES)</t>
  </si>
  <si>
    <t>Landry, Ann R. (SHREVEPORT)</t>
  </si>
  <si>
    <t>Underwood, John G. (SHREVEPORT)</t>
  </si>
  <si>
    <t>Holmes, Jimmie G. (HARVEY)</t>
  </si>
  <si>
    <t>Cinnater, Ray (HOUMA)</t>
  </si>
  <si>
    <t>Thien, Diana I. (NEW ORLEANS)</t>
  </si>
  <si>
    <t>Gauthier, Jr., Newell E. (MARKSVILLE)</t>
  </si>
  <si>
    <t>Langie, Jacqueline S. (MORGANZA)</t>
  </si>
  <si>
    <t>Pistorius, Bruce J. (SHREVEPORT)</t>
  </si>
  <si>
    <t>Apellaniz, Luis F. (JENNINGS)</t>
  </si>
  <si>
    <t>Michael, Nicole V. (EUNICE)</t>
  </si>
  <si>
    <t>Singleton-Ben, Mia A. (OPELOUSAS)</t>
  </si>
  <si>
    <t>Nanjappa, Nagaraj (ZACHARY)</t>
  </si>
  <si>
    <t>Scarborough, David (SHREVEPORT)</t>
  </si>
  <si>
    <t>Knowles, Lacy L. (BATON ROUGE)</t>
  </si>
  <si>
    <t>Fairbanks, Laura (WINNFIELD)</t>
  </si>
  <si>
    <t>Fairbanks, Laura (DRY PRONG)</t>
  </si>
  <si>
    <t>Swindler, Shelly L. (KENNER)</t>
  </si>
  <si>
    <t>Curtis, Dwight T. (RAYNE)</t>
  </si>
  <si>
    <t>Kalifey, Edmond J. (MARKSVILLE)</t>
  </si>
  <si>
    <t>Fujita, Mark (NEW ORLEANS)</t>
  </si>
  <si>
    <t>Tabari, Hossein K. (BOGALUSA)</t>
  </si>
  <si>
    <t>Jones, III, Herman H. (NEW ORLEANS)</t>
  </si>
  <si>
    <t>Raphael, Howard J. (WALKER)</t>
  </si>
  <si>
    <t>Eldridge, Joel (WINNSBORO)</t>
  </si>
  <si>
    <t>Nanjappa, Nagaraj (INDEPENDENCE)</t>
  </si>
  <si>
    <t>McLurkin, Danielle L. (LAFAYETTE)</t>
  </si>
  <si>
    <t>Gonzales, Jr., Douglas M. (LAFAYETTE)</t>
  </si>
  <si>
    <t>Kingston, Suzette G. (NEW ORLEANS)</t>
  </si>
  <si>
    <t>Wilson, Robert B. (BOSSIER CITY)</t>
  </si>
  <si>
    <t>O'Bryan, Gerald K. (HOUMA)</t>
  </si>
  <si>
    <t>Pope, John B. (SHREVEPORT)</t>
  </si>
  <si>
    <t>Holt, Kendria E. (GRETNA)</t>
  </si>
  <si>
    <t>Bouchette, Daniel (METAIRIE)</t>
  </si>
  <si>
    <t>Lagarde-May, Michele T. (METAIRIE)</t>
  </si>
  <si>
    <t>Debarros, Sean N. (PRAIRIEVILLE)</t>
  </si>
  <si>
    <t>Flechas, Michelle L. (BATON ROUGE)</t>
  </si>
  <si>
    <t>Bergstedt, Jeanette S. (COLFAX)</t>
  </si>
  <si>
    <t>Gallien, Abbey L. (LULING)</t>
  </si>
  <si>
    <t>Sutton, Jill R. (HOUMA)</t>
  </si>
  <si>
    <t>Patel, Brijesh M. (SHREVEPORT)</t>
  </si>
  <si>
    <t>Cvitanovich, Gerald A. (KENNER)</t>
  </si>
  <si>
    <t>Fairbanks, Laura (COLFAX)</t>
  </si>
  <si>
    <t>Glick, Amy (METAIRIE)</t>
  </si>
  <si>
    <t>Porche, Heather C. (METAIRIE)</t>
  </si>
  <si>
    <t>York Fantaci, Lindsay (MARRERO)</t>
  </si>
  <si>
    <t>McCord, Robert W. (RIVER RIDGE)</t>
  </si>
  <si>
    <t>Tabor, Roslyn M. (BATON ROUGE)</t>
  </si>
  <si>
    <t>Owens, Michael W. (SHREVEPORT)</t>
  </si>
  <si>
    <t>Slatkin, Alexandre L. (ALEXANDRIA)</t>
  </si>
  <si>
    <t>Mandhare, Usha (NEW ORLEANS)</t>
  </si>
  <si>
    <t>Ganatra, Nautam B. (NEW ORLEANS)</t>
  </si>
  <si>
    <t>Gaspard, Brad J. (BATON ROUGE)</t>
  </si>
  <si>
    <t>Montalvo, Hector M. (METAIRIE)</t>
  </si>
  <si>
    <t>Pearce, Katherine (BATON ROUGE)</t>
  </si>
  <si>
    <t>Thadur, Anuradha R. (MONROE)</t>
  </si>
  <si>
    <t>Cook, Roger H. (PORT SULPHUR)</t>
  </si>
  <si>
    <t>Lamprecht, Carl P. (INDEPENDENCE)</t>
  </si>
  <si>
    <t>Dargan, Surbhi (GRETNA)</t>
  </si>
  <si>
    <t>Hebert, Melissa D. (LAFAYETTE)</t>
  </si>
  <si>
    <t>Treanor, Leonard C. (HAMMOND)</t>
  </si>
  <si>
    <t>Ton, Ariel G. (HOMER)</t>
  </si>
  <si>
    <t>Fuqua, Jason B. (VINTON)</t>
  </si>
  <si>
    <t>Ramirez-Astacio, Cesar (LAFAYETTE)</t>
  </si>
  <si>
    <t>Sharma, Gyanendra K. (MONROE)</t>
  </si>
  <si>
    <t>Singh, Neeraj (SHREVEPORT)</t>
  </si>
  <si>
    <t>Richards, Lisa (NEW ORLEANS)</t>
  </si>
  <si>
    <t>Patton, April (SHREVEPORT)</t>
  </si>
  <si>
    <t>Cusco, Jose M. (LA PLACE)</t>
  </si>
  <si>
    <t>Atkins, Logan (NEWELLTON)</t>
  </si>
  <si>
    <t>Kahlon, Gunjan (SHREVEPORT)</t>
  </si>
  <si>
    <t>Judice, Michael K. (LAFAYETTE)</t>
  </si>
  <si>
    <t>Brown, Samira (NEW ORLEANS)</t>
  </si>
  <si>
    <t>Vu, Thu B. (NEW IBERIA)</t>
  </si>
  <si>
    <t>Ardoin, Sarah L. (OPELOUSAS)</t>
  </si>
  <si>
    <t>Price, Katie E. (METAIRIE)</t>
  </si>
  <si>
    <t>Speer, Katherine K. (KENNER)</t>
  </si>
  <si>
    <t>Bodin, Michael S. (GONZALES)</t>
  </si>
  <si>
    <t>Wormuth, Christopher J. (NEW ORLEANS)</t>
  </si>
  <si>
    <t>Cortes-Moran, Rafael A. (GRETNA)</t>
  </si>
  <si>
    <t>Lo, Betty (KENNER)</t>
  </si>
  <si>
    <t>Stuart, Michael O. (BATON ROUGE)</t>
  </si>
  <si>
    <t>Chadha, Nandita (LAKE CHARLES)</t>
  </si>
  <si>
    <t>Danivas, Anil (ALEXANDRIA)</t>
  </si>
  <si>
    <t>Barbara, III, John S. (METAIRIE)</t>
  </si>
  <si>
    <t>Rolfsen, Michael L. (BATON ROUGE)</t>
  </si>
  <si>
    <t>Daniels, Bertha H. (GRETNA)</t>
  </si>
  <si>
    <t>Palmer, April C. (SHREVEPORT)</t>
  </si>
  <si>
    <t>Silva, Francisco J. (YOUNGSVILLE)</t>
  </si>
  <si>
    <t>Coreil, Edward K. (LAFAYETTE)</t>
  </si>
  <si>
    <t>Foy, Matthew C. (BATON ROUGE)</t>
  </si>
  <si>
    <t>Seeliger, Nicholas E. (BOGALUSA)</t>
  </si>
  <si>
    <t>Cain, Michael S. (NEW IBERIA)</t>
  </si>
  <si>
    <t>Aymond, David N. (ALEXANDRIA)</t>
  </si>
  <si>
    <t>Gill, Holly A. (SHREVEPORT)</t>
  </si>
  <si>
    <t>Bernard, Thomas J. (SHREVEPORT)</t>
  </si>
  <si>
    <t>Alvarez-Escudero, Sonia M. (METAIRIE)</t>
  </si>
  <si>
    <t>Newman, William P. (HARVEY)</t>
  </si>
  <si>
    <t>Genovese, Jr., Charles R. (INDEPENDENCE)</t>
  </si>
  <si>
    <t>Crackower, Sydney H. (LAFAYETTE)</t>
  </si>
  <si>
    <t>Jackson, Victor (NEW IBERIA)</t>
  </si>
  <si>
    <t>Hoover, Stanley T. (CROWLEY)</t>
  </si>
  <si>
    <t>Thoma, Todd G. (SHREVEPORT)</t>
  </si>
  <si>
    <t>Chhabra, Neera (SHREVEPORT)</t>
  </si>
  <si>
    <t>Andrews, Tara A. (BOSSIER CITY)</t>
  </si>
  <si>
    <t>Jones, Patrick G. (MONROE)</t>
  </si>
  <si>
    <t>Varnado, Anjanette L. (GREENSBURG)</t>
  </si>
  <si>
    <t>Holton, Joann C. (CLOUTIERVILLE)</t>
  </si>
  <si>
    <t>Labat, Ingrid T. (NEW ORLEANS)</t>
  </si>
  <si>
    <t>Dudley, Mark B. (BARKSDALE AFB)</t>
  </si>
  <si>
    <t>Davies, Andrew T. (VINTON)</t>
  </si>
  <si>
    <t>Nguyen, Hong L. (MARRERO)</t>
  </si>
  <si>
    <t>Centanni, Evablanche (METAIRIE)</t>
  </si>
  <si>
    <t>Johnson, Jeri B. (BATON ROUGE)</t>
  </si>
  <si>
    <t>McCulloh, Stephen P. (BATON ROUGE)</t>
  </si>
  <si>
    <t>Pais, Aarti M. (NEW ORLEANS)</t>
  </si>
  <si>
    <t>Kennedy, Michael P. (CARENCRO)</t>
  </si>
  <si>
    <t>Alvarez, Michael L. (LAFAYETTE)</t>
  </si>
  <si>
    <t>Singleton, Mark (DRY PRONG)</t>
  </si>
  <si>
    <t>Hales, Stephen W. (NEW ORLEANS)</t>
  </si>
  <si>
    <t>Giorlando, Paul J. (BATON ROUGE)</t>
  </si>
  <si>
    <t>Hebert, Corey J. (NEW ORLEANS)</t>
  </si>
  <si>
    <t>Dickey, Rhonda R. (SHREVEPORT)</t>
  </si>
  <si>
    <t>Degrange, Christie V. (NEW ORLEANS)</t>
  </si>
  <si>
    <t>Trejo, Daniel A. (WEST MONROE)</t>
  </si>
  <si>
    <t>Shroff, Pankajrai S. (COLUMBIA)</t>
  </si>
  <si>
    <t>Prestigiacomo, John F. (BATON ROUGE)</t>
  </si>
  <si>
    <t>Haynes, William M. (HOMER)</t>
  </si>
  <si>
    <t>Guidry, Lonn E. (LAFAYETTE)</t>
  </si>
  <si>
    <t>Odisho, Ashor L. (SHREVEPORT)</t>
  </si>
  <si>
    <t>Sutton, Nathan M. (HOUMA)</t>
  </si>
  <si>
    <t>Oates, M. Nora (NEW ORLEANS)</t>
  </si>
  <si>
    <t>Walls, Scott A. (SHREVEPORT)</t>
  </si>
  <si>
    <t>Tilton, Andre D. (KENNER)</t>
  </si>
  <si>
    <t>Mwatibo, James M. (LAFAYETTE)</t>
  </si>
  <si>
    <t>Simon, John C. (COVINGTON)</t>
  </si>
  <si>
    <t>Eppinette, James M. (WEST MONROE)</t>
  </si>
  <si>
    <t>Richard, Pamela (COVINGTON)</t>
  </si>
  <si>
    <t>Fitzpatrick, Jill A. (COVINGTON)</t>
  </si>
  <si>
    <t>Arriola, Diana (KENNER)</t>
  </si>
  <si>
    <t>Keefer, Linda M. (MADISONVILLE)</t>
  </si>
  <si>
    <t>Mccormick, Louis H. (LAFAYETTE)</t>
  </si>
  <si>
    <t>Holton, Joann C. (CAMPTI)</t>
  </si>
  <si>
    <t>Ramsey, Brad (BATON ROUGE)</t>
  </si>
  <si>
    <t>Shuja, Muhammad (METAIRIE)</t>
  </si>
  <si>
    <t>Williams, Kimiyo (HOUMA)</t>
  </si>
  <si>
    <t>Patterson, Margaret E. (BATON ROUGE)</t>
  </si>
  <si>
    <t>Magonet, Gordon M. (METAIRIE)</t>
  </si>
  <si>
    <t>Carrere, Anne J. (NEW ORLEANS)</t>
  </si>
  <si>
    <t>Giarrusso, Brad C. (BAKER)</t>
  </si>
  <si>
    <t>Kufoy, Ernesto A. (DERIDDER)</t>
  </si>
  <si>
    <t>Hutchinson, Myriam D. (ABBEVILLE)</t>
  </si>
  <si>
    <t>Boulmay, Rachel J. (NEW ORLEANS)</t>
  </si>
  <si>
    <t>Nguyen, Tuan D. (MARRERO)</t>
  </si>
  <si>
    <t>Doucet, III, Hosea J. (METAIRIE)</t>
  </si>
  <si>
    <t>Mascarenhas, Vimala A. (METAIRIE)</t>
  </si>
  <si>
    <t>Maier, Joshua D. (SHREVEPORT)</t>
  </si>
  <si>
    <t>Lee, Jennifer C. (MINDEN)</t>
  </si>
  <si>
    <t>Gregory, Chesley L. (ZWOLLE)</t>
  </si>
  <si>
    <t>Martin, Tanya D. (NEW ORLEANS)</t>
  </si>
  <si>
    <t>Doga, Ben N. (LAFAYETTE)</t>
  </si>
  <si>
    <t>Lokitz, Kyla L. (SHREVEPORT)</t>
  </si>
  <si>
    <t>Schexnayder, Glenn (DONALDSONVILLE)</t>
  </si>
  <si>
    <t>Greenman, Ashley L. (LAKE CHARLES)</t>
  </si>
  <si>
    <t>Bolotte, Charles P. (NAPOLEONVILLE)</t>
  </si>
  <si>
    <t>Calhoun, Brian K. (MONROE)</t>
  </si>
  <si>
    <t>Nguyen, Tai A. (METAIRIE)</t>
  </si>
  <si>
    <t>Carter, Kevin J. (SHREVEPORT)</t>
  </si>
  <si>
    <t>Chaudhry, Riaz M. (JENA)</t>
  </si>
  <si>
    <t>Barfield, William T. (COVINGTON)</t>
  </si>
  <si>
    <t>Cush-John, Angela M. (SHREVEPORT)</t>
  </si>
  <si>
    <t>Melton, Jamar A. (BATON ROUGE)</t>
  </si>
  <si>
    <t>Sugeng, Budi N. (ABBEVILLE)</t>
  </si>
  <si>
    <t>Hebert, Edward V. (LAKE CHARLES)</t>
  </si>
  <si>
    <t>Lee, Christopher C. (BATON ROUGE)</t>
  </si>
  <si>
    <t>Estrada, Patricia C. (MARRERO)</t>
  </si>
  <si>
    <t>Bordelon, Joseph Y. (BATON ROUGE)</t>
  </si>
  <si>
    <t>Langlinais, Angela M. (NEW IBERIA)</t>
  </si>
  <si>
    <t>WEATHERS, JR., BAILEY G. (BARKSDALE AFB)</t>
  </si>
  <si>
    <t>Dean-Colomb, Windy (LAKE CHARLES)</t>
  </si>
  <si>
    <t>Pivach, Sarah E. (MANDEVILLE)</t>
  </si>
  <si>
    <t>Desalu, Olabode O. (SHREVEPORT)</t>
  </si>
  <si>
    <t>Vicari, Roberta C. (PRIDE)</t>
  </si>
  <si>
    <t>Reagan, Kimberly H. (MINDEN)</t>
  </si>
  <si>
    <t>Smith, Kiernan A. (NEW ORLEANS)</t>
  </si>
  <si>
    <t>Austin, Christina U. (BATON ROUGE)</t>
  </si>
  <si>
    <t>Phillips, Michael S. (RUSTON)</t>
  </si>
  <si>
    <t>Pham, Tuananh M. (LAKE CHARLES)</t>
  </si>
  <si>
    <t>Deslatte, Yvette M. (RESERVE)</t>
  </si>
  <si>
    <t>Chenier, III, Lawrence (TALLULAH)</t>
  </si>
  <si>
    <t>Ananth, Mamatha (BOGALUSA)</t>
  </si>
  <si>
    <t>Woodard, Traci (BATON ROUGE)</t>
  </si>
  <si>
    <t>Chenevert, Kasey R. (BATON ROUGE)</t>
  </si>
  <si>
    <t>Murrill, Melvin (BATON ROUGE)</t>
  </si>
  <si>
    <t>Remedios, Otto (MARRERO)</t>
  </si>
  <si>
    <t>Dupont, Adela (HOUMA)</t>
  </si>
  <si>
    <t>Drumm, Robert E. (BATON ROUGE)</t>
  </si>
  <si>
    <t>Cook, Lori M. (BATON ROUGE)</t>
  </si>
  <si>
    <t>Jackson, Patricia A. (MARRERO)</t>
  </si>
  <si>
    <t>Casey, Lisa A. (METAIRIE)</t>
  </si>
  <si>
    <t>Giambrone, Nicole A. (METAIRIE)</t>
  </si>
  <si>
    <t>McManus, Fallon S. (LAFAYETTE)</t>
  </si>
  <si>
    <t>Rhodes, Kent M. (BAKER)</t>
  </si>
  <si>
    <t>Faulk, Randall J. (KAPLAN)</t>
  </si>
  <si>
    <t>Alvarez, Sarah M. (SHREVEPORT)</t>
  </si>
  <si>
    <t>Jackson, Byron A. (SHREVEPORT)</t>
  </si>
  <si>
    <t>Marshall, Marilyn D. (NEW IBERIA)</t>
  </si>
  <si>
    <t>BOUNDS, WALTER E. (BARKSDALE AFB)</t>
  </si>
  <si>
    <t>Vu, Vivian M. (METAIRIE)</t>
  </si>
  <si>
    <t>Bandaru, Kiranmai (BREAUX BRIDGE)</t>
  </si>
  <si>
    <t>Thibodaux, Jr., James P. (CAMPTI)</t>
  </si>
  <si>
    <t>McCulloh, April H. (DENHAM SPRINGS)</t>
  </si>
  <si>
    <t>Alvarez, Mary (NEW ORLEANS)</t>
  </si>
  <si>
    <t>Losq, Stephanie E. (BELLE CHASSE)</t>
  </si>
  <si>
    <t>Taylor, William B. (NEW ORLEANS)</t>
  </si>
  <si>
    <t>Sewell, Leslie J. (BOSSIER CITY)</t>
  </si>
  <si>
    <t>Spielman, Shaun (SHREVEPORT)</t>
  </si>
  <si>
    <t>Vides, Jr., Carlos M. (COVINGTON)</t>
  </si>
  <si>
    <t>Gupta, Shaminder M. (HOUMA)</t>
  </si>
  <si>
    <t>Schlamp, Kevin (SULPHUR)</t>
  </si>
  <si>
    <t>Tubre, Elvin G. (RUSTON)</t>
  </si>
  <si>
    <t>Smith, James M. (SAINT JOSEPH)</t>
  </si>
  <si>
    <t>Doose, Molly M. (NEW ORLEANS)</t>
  </si>
  <si>
    <t>Cresswell, Angelle (NEW ORLEANS)</t>
  </si>
  <si>
    <t>Valdes, Hugo H. (HAMMOND)</t>
  </si>
  <si>
    <t>Nine, Carlos J. (SLIDELL)</t>
  </si>
  <si>
    <t>Wiseman, Pamela J. (NEW ORLEANS)</t>
  </si>
  <si>
    <t>Murphy, Rachael M. (COVINGTON)</t>
  </si>
  <si>
    <t>Oliver, Paige H. (METAIRIE)</t>
  </si>
  <si>
    <t>Levkowitz, Eilan M. (NEW ORLEANS)</t>
  </si>
  <si>
    <t>Perez-Ruiz, Juan J. (LAFAYETTE)</t>
  </si>
  <si>
    <t>Kerr, Katie (SHREVEPORT)</t>
  </si>
  <si>
    <t>Jeffries, Jr., Edward E. (BATON ROUGE)</t>
  </si>
  <si>
    <t>Gunda, Sarika S. (YOUNGSVILLE)</t>
  </si>
  <si>
    <t>Collins, Elizabeth C. (SUNSET)</t>
  </si>
  <si>
    <t>Pal, Sangeeta (SHREVEPORT)</t>
  </si>
  <si>
    <t>Williams, Monica J. (MONTGOMERY)</t>
  </si>
  <si>
    <t>Vutukuri, Naga M. (SHREVEPORT)</t>
  </si>
  <si>
    <t>Hodge, Keith (BATON ROUGE)</t>
  </si>
  <si>
    <t>Langie, Jacqueline S. (GREENSBURG)</t>
  </si>
  <si>
    <t>Jones, Shelley C. (COLUMBIA)</t>
  </si>
  <si>
    <t>Smith, Jr., William D. (WEST MONROE)</t>
  </si>
  <si>
    <t>McCulloh, April H. (BATON ROUGE)</t>
  </si>
  <si>
    <t>Rao, Indira V. (SHREVEPORT)</t>
  </si>
  <si>
    <t>Dela Rosa, Katherine (NEW IBERIA)</t>
  </si>
  <si>
    <t>Rinderle, Theresa L. (SHREVEPORT)</t>
  </si>
  <si>
    <t>Lawrence, Reita (METAIRIE)</t>
  </si>
  <si>
    <t>Hernandez, Eduardo J. (SLIDELL)</t>
  </si>
  <si>
    <t>Carter, Tracie N. (SLIDELL)</t>
  </si>
  <si>
    <t>Quinlan, Mackey S. (SHREVEPORT)</t>
  </si>
  <si>
    <t>Drez, Susan E. (LAKE CHARLES)</t>
  </si>
  <si>
    <t>Bevrotte, Louis H. (METAIRIE)</t>
  </si>
  <si>
    <t>Leboeuf, Britni C. (SHREVEPORT)</t>
  </si>
  <si>
    <t>Hirsch, Michel (DONALDSONVILLE)</t>
  </si>
  <si>
    <t>Pejic, Rade N. (NEW ORLEANS)</t>
  </si>
  <si>
    <t>Nicholls, Timothy A. (SHREVEPORT)</t>
  </si>
  <si>
    <t>St. Germain, David J. (METAIRIE)</t>
  </si>
  <si>
    <t>Kompelli, Ashok R. (SHREVEPORT)</t>
  </si>
  <si>
    <t>Chadha, Jagjit (LAKE CHARLES)</t>
  </si>
  <si>
    <t>Rose, Katharine J. (METAIRIE)</t>
  </si>
  <si>
    <t>Blum, Stuart L. (SHREVEPORT)</t>
  </si>
  <si>
    <t>Zheng, Yihong (DENHAM SPRINGS)</t>
  </si>
  <si>
    <t>Cash, Marion N. (SHREVEPORT)</t>
  </si>
  <si>
    <t>Jones, Rebecca D. (NEW ORLEANS)</t>
  </si>
  <si>
    <t>Fair, Jack D. (NATCHITOCHES)</t>
  </si>
  <si>
    <t>Ferraro, Ashley E. (SHREVEPORT)</t>
  </si>
  <si>
    <t>Alinejad, Nima A. (BARKSDALE AFB)</t>
  </si>
  <si>
    <t>Lie, Ping-Kok A. (LAKE CHARLES)</t>
  </si>
  <si>
    <t>Oconnor, Victoria M. (NEW ORLEANS)</t>
  </si>
  <si>
    <t>George, Toya D. (MARRERO)</t>
  </si>
  <si>
    <t>Gray, Jacqueline J. (MINDEN)</t>
  </si>
  <si>
    <t>Knapp, John D. (PRAIRIEVILLE)</t>
  </si>
  <si>
    <t>Serrant, Pedro A. (SLIDELL)</t>
  </si>
  <si>
    <t>Vargas-Bodas, Gabriel A. (BOGALUSA)</t>
  </si>
  <si>
    <t>Earnhardt, Christopher (MINDEN)</t>
  </si>
  <si>
    <t>Emory, W. Brooks (NEW ORLEANS)</t>
  </si>
  <si>
    <t>Ahmed, Saeed (KENNER)</t>
  </si>
  <si>
    <t>Defrance, Diane M. (METAIRIE)</t>
  </si>
  <si>
    <t>Comeaux, Jarmon C. (LAKE CHARLES)</t>
  </si>
  <si>
    <t>Hudson, Janice L. (KENNER)</t>
  </si>
  <si>
    <t>Reddy, Nagaratna C. (PLAQUEMINE)</t>
  </si>
  <si>
    <t>Metzler, Lorraine M. (NEW ORLEANS)</t>
  </si>
  <si>
    <t>Baudoin, Tammy D. (SHREVEPORT)</t>
  </si>
  <si>
    <t>Walter, Robert E. (SHREVEPORT)</t>
  </si>
  <si>
    <t>Henry, Jr., Joe B. (MONROE)</t>
  </si>
  <si>
    <t>Lombard, Azikiwe (NEW ORLEANS)</t>
  </si>
  <si>
    <t>Munson-Whetstone, Vicki Z. (ZACHARY)</t>
  </si>
  <si>
    <t>Matriano, Lim S. (SHREVEPORT)</t>
  </si>
  <si>
    <t>Lavin, Timothy (KENNER)</t>
  </si>
  <si>
    <t>Birdsall, Gary J. (CUT OFF)</t>
  </si>
  <si>
    <t>Yates, Frederick K. (COLUMBIA)</t>
  </si>
  <si>
    <t>Daniels, Larry C. (MINDEN)</t>
  </si>
  <si>
    <t>Berner, Tara G. (NEW ORLEANS)</t>
  </si>
  <si>
    <t>Jayasankaran, M. P. (BATON ROUGE)</t>
  </si>
  <si>
    <t>Thomas, Eric D. (SHREVEPORT)</t>
  </si>
  <si>
    <t>Siegendorf, Stacy D. (NEW ORLEANS)</t>
  </si>
  <si>
    <t>Yount, Beverly B. (NEW ORLEANS)</t>
  </si>
  <si>
    <t>Dicharry, Dana C. (ABBEVILLE)</t>
  </si>
  <si>
    <t>Miller, Jina A. (SHREVEPORT)</t>
  </si>
  <si>
    <t>Mccormick, Louis H. (FRANKLIN)</t>
  </si>
  <si>
    <t>Khorsandi, Jahanyar (OPELOUSAS)</t>
  </si>
  <si>
    <t>Michael, Kendra L. (PRAIRIEVILLE)</t>
  </si>
  <si>
    <t>Hunter, Jennifer E. (KENNER)</t>
  </si>
  <si>
    <t>Larcena, Allan Q. (SLIDELL)</t>
  </si>
  <si>
    <t>Mcvey, Erin H. (NEW ORLEANS)</t>
  </si>
  <si>
    <t>Mcfarlin, Jared D. (SHREVEPORT)</t>
  </si>
  <si>
    <t>McQueen, Matthew A. (NEW ORLEANS)</t>
  </si>
  <si>
    <t>Henson, Stephanie B. (SHREVEPORT)</t>
  </si>
  <si>
    <t>Manuel, Powlin V. (ABBEVILLE)</t>
  </si>
  <si>
    <t>Chasuk, Robert M. (BATON ROUGE)</t>
  </si>
  <si>
    <t>Waguespack, Eric M. (BATON ROUGE)</t>
  </si>
  <si>
    <t>Danna, S. Colby (NEW ORLEANS)</t>
  </si>
  <si>
    <t>Qayyum, M. Tahir (BASTROP)</t>
  </si>
  <si>
    <t>Romaguera, Gerard A. (GRETNA)</t>
  </si>
  <si>
    <t>Reilly, Thomas A. (SHREVEPORT)</t>
  </si>
  <si>
    <t>Gonzales, Cesar (DELHI)</t>
  </si>
  <si>
    <t>Oneal, Teri B. (MONROE)</t>
  </si>
  <si>
    <t>Rader, Allison Z. (NEW IBERIA)</t>
  </si>
  <si>
    <t>Vicari, Roberta C. (BATON ROUGE)</t>
  </si>
  <si>
    <t>Gastanaduy, Arthuro S. (BOGALUSA)</t>
  </si>
  <si>
    <t>Mathis, Timothy E. (SHREVEPORT)</t>
  </si>
  <si>
    <t>Kahn, Jeffrey M. (BATON ROUGE)</t>
  </si>
  <si>
    <t>Nguyen, Vincent T. (PRAIRIEVILLE)</t>
  </si>
  <si>
    <t>Robinson, Akayla D. (BATON ROUGE)</t>
  </si>
  <si>
    <t>Ford, Lindsay E. (NEW ORLEANS)</t>
  </si>
  <si>
    <t>Millet, J. Ralph (COVINGTON)</t>
  </si>
  <si>
    <t>Cantu, Franscisco N. (MAMOU)</t>
  </si>
  <si>
    <t>Richard, Rinata K. (SAINT JOSEPH)</t>
  </si>
  <si>
    <t>Clark, Gordon H. (FRANKLIN)</t>
  </si>
  <si>
    <t>Dal Corso, Mark (NEW ORLEANS)</t>
  </si>
  <si>
    <t>Piron, Christina M. (BOGALUSA)</t>
  </si>
  <si>
    <t>Brouillette, Beau P. (MARKSVILLE)</t>
  </si>
  <si>
    <t>Dumas, Jeremy G. (LAFITTE)</t>
  </si>
  <si>
    <t>Watts, Amanda (BATON ROUGE)</t>
  </si>
  <si>
    <t>Guidry, Bruce E. (HOUMA)</t>
  </si>
  <si>
    <t>Sanson, Marshall V. (WEST MONROE)</t>
  </si>
  <si>
    <t>Everton, Victoria L. (SHREVEPORT)</t>
  </si>
  <si>
    <t>Fontenot, Gregory (MAURICE)</t>
  </si>
  <si>
    <t>SALINAS, MARIA D. (BARKSDALE AFB)</t>
  </si>
  <si>
    <t>Turner, Jules (MARRERO)</t>
  </si>
  <si>
    <t>Dang, Lan T. (SLIDELL)</t>
  </si>
  <si>
    <t>McLain, Elizabeth W. (LAFAYETTE)</t>
  </si>
  <si>
    <t>Vo, Phuong T. (MARRERO)</t>
  </si>
  <si>
    <t>Brown, Andrea B. (PLAQUEMINE)</t>
  </si>
  <si>
    <t>Warren, Ted B. (BOSSIER CITY)</t>
  </si>
  <si>
    <t>Mouton, Mark C. (BAKER)</t>
  </si>
  <si>
    <t>Pray, Zachary C. (AMITE)</t>
  </si>
  <si>
    <t>Kirby, Diane M. (BATON ROUGE)</t>
  </si>
  <si>
    <t>Simon, Emily F. (OPELOUSAS)</t>
  </si>
  <si>
    <t>Elmeery, Ashraf (NEW IBERIA)</t>
  </si>
  <si>
    <t>Blaize, III, Leo P. (BATON ROUGE)</t>
  </si>
  <si>
    <t>Hutchinson, Carolyn A. (LAKE CHARLES)</t>
  </si>
  <si>
    <t>Pollock, Robert (METAIRIE)</t>
  </si>
  <si>
    <t>Fitzgerald, Kenneth C. (SHREVEPORT)</t>
  </si>
  <si>
    <t>Doucet, Donald W. (MARINGOUIN)</t>
  </si>
  <si>
    <t>Barrett, Bryan W. (BATON ROUGE)</t>
  </si>
  <si>
    <t>Herbst, John J. (SHREVEPORT)</t>
  </si>
  <si>
    <t>Rousseau, Marcelle M. (NEW ORLEANS)</t>
  </si>
  <si>
    <t>Lococo, Vincent B. (SPRINGHILL)</t>
  </si>
  <si>
    <t>Hider, Brandon K. (MARRERO)</t>
  </si>
  <si>
    <t>Conway, James D. (METAIRIE)</t>
  </si>
  <si>
    <t>Area, Leandro C. (NEW ORLEANS)</t>
  </si>
  <si>
    <t>Stevenson, Helen E. (SLIDELL)</t>
  </si>
  <si>
    <t>Waitt, Jr., Edward J. (MARRERO)</t>
  </si>
  <si>
    <t>McCormick, Michael E. (WEST MONROE)</t>
  </si>
  <si>
    <t>O'Neal, Keane T. (LAKE CHARLES)</t>
  </si>
  <si>
    <t>Smith, Eddie (CUT OFF)</t>
  </si>
  <si>
    <t>Janes, Francis E. (BARKSDALE AFB)</t>
  </si>
  <si>
    <t>Saidan, Mohammad M. (MANY)</t>
  </si>
  <si>
    <t>Cotter, Mark H. (NEWELLTON)</t>
  </si>
  <si>
    <t>Aqeel, Khaled Z. (SHREVEPORT)</t>
  </si>
  <si>
    <t>Lakshmanadoss, Umashankar (SHREVEPORT)</t>
  </si>
  <si>
    <t>Kavanaugh, Mindie M. (SHREVEPORT)</t>
  </si>
  <si>
    <t>Winburn, Ricky C. (BATON ROUGE)</t>
  </si>
  <si>
    <t>Cummings, Terry L. (NEW ORLEANS)</t>
  </si>
  <si>
    <t>Carson, Donald C. (BATON ROUGE)</t>
  </si>
  <si>
    <t>Soignet, John D. (NEW ORLEANS)</t>
  </si>
  <si>
    <t>Malek, Fadi Y. (LAFAYETTE)</t>
  </si>
  <si>
    <t>Holt, Eric E. (NEW ORLEANS)</t>
  </si>
  <si>
    <t>Mcknight, George T. (CLINTON)</t>
  </si>
  <si>
    <t>Rosales, Jr., J. P. (WEST MONROE)</t>
  </si>
  <si>
    <t>Singh, Shalinee M. (BOSSIER CITY)</t>
  </si>
  <si>
    <t>Gonzales, Lolita C. (BATON ROUGE)</t>
  </si>
  <si>
    <t>Turk, Chirine A. (BATON ROUGE)</t>
  </si>
  <si>
    <t>Yu, Mary (NEW ORLEANS)</t>
  </si>
  <si>
    <t>Dantagnan, IV, Frederick W. (METAIRIE)</t>
  </si>
  <si>
    <t>Kamberov, Denis F. (LOGANSPORT)</t>
  </si>
  <si>
    <t>Parkerson, Jennifer M. (NEW ORLEANS)</t>
  </si>
  <si>
    <t>Seoane, L. Michelle (METAIRIE)</t>
  </si>
  <si>
    <t>Nagalla, Ratnam B. (SHREVEPORT)</t>
  </si>
  <si>
    <t>Saleme, Mary C. (SCOTT)</t>
  </si>
  <si>
    <t>Davis, Tiffany L. (BATON ROUGE)</t>
  </si>
  <si>
    <t>Mustiful, Tashawn L. (NEW ORLEANS)</t>
  </si>
  <si>
    <t>Kovac, Kay B. (LAKE PROVIDENCE)</t>
  </si>
  <si>
    <t>Pelitere, Margaret M. (NEW ORLEANS)</t>
  </si>
  <si>
    <t>Ball, James (RAYVILLE)</t>
  </si>
  <si>
    <t>Phelps, Kelsey (BOGALUSA)</t>
  </si>
  <si>
    <t>Bhargava, Manu (PINEVILLE)</t>
  </si>
  <si>
    <t>Vellanki, Anu P. (GRAMERCY)</t>
  </si>
  <si>
    <t>Mariano, Edward J. (RUSTON)</t>
  </si>
  <si>
    <t>Cefalu, Francis J. (AMITE)</t>
  </si>
  <si>
    <t>Davies, Andrew T. (SULPHUR)</t>
  </si>
  <si>
    <t>Kitchell, Michael T. (SAINT JOSEPH)</t>
  </si>
  <si>
    <t>Hall, Corey M. (BATON ROUGE)</t>
  </si>
  <si>
    <t>Anne, Pratibha (GILLIAM)</t>
  </si>
  <si>
    <t>Giffin, III, Carl J. (BATON ROUGE)</t>
  </si>
  <si>
    <t>Lambert, Jr., Oliver R. (LA PLACE)</t>
  </si>
  <si>
    <t>Karlin, Aaron M. (COVINGTON)</t>
  </si>
  <si>
    <t>Deshpande, Avinash S. (LAFAYETTE)</t>
  </si>
  <si>
    <t>Hill, David G. (BATON ROUGE)</t>
  </si>
  <si>
    <t>Kilgore, Karrie V. (CROWLEY)</t>
  </si>
  <si>
    <t>Haase, Anthony D. (INDEPENDENCE)</t>
  </si>
  <si>
    <t>Rivenburgh, Danielle (NEW ORLEANS)</t>
  </si>
  <si>
    <t>Ramsey, Keith G. (NEW IBERIA)</t>
  </si>
  <si>
    <t>Chadha, Jagjit (DEQUINCY)</t>
  </si>
  <si>
    <t>Coleman, Mary T. (BOGALUSA)</t>
  </si>
  <si>
    <t>Flood, Ericka T. (PRAIRIEVILLE)</t>
  </si>
  <si>
    <t>Lee, Lakisha L. (PRAIRIEVILLE)</t>
  </si>
  <si>
    <t>Angelo, Michael A. (BOSSIER CITY)</t>
  </si>
  <si>
    <t>Jones, Willie K. (BARKSDALE AFB)</t>
  </si>
  <si>
    <t>Nguyen, Huong (KENNER)</t>
  </si>
  <si>
    <t>Collins, Bradley T. (METAIRIE)</t>
  </si>
  <si>
    <t>Schrock, Jason P. (PLAQUEMINE)</t>
  </si>
  <si>
    <t>Fitzpatrick, James B. (COVINGTON)</t>
  </si>
  <si>
    <t>Muratore, Karen A. (BATON ROUGE)</t>
  </si>
  <si>
    <t>Murray, Elizabeth S. (LAKE CHARLES)</t>
  </si>
  <si>
    <t>Morris, Jason R. (LAKE CHARLES)</t>
  </si>
  <si>
    <t>Cannon, Stephen R. (CROWLEY)</t>
  </si>
  <si>
    <t>Gardner, Terry B. (ARCADIA)</t>
  </si>
  <si>
    <t>Magee, III, J. Wesley (THIBODAUX)</t>
  </si>
  <si>
    <t>Mcknight, George T. (PORT ALLEN)</t>
  </si>
  <si>
    <t>Schroeder, Jonathan R. (BATON ROUGE)</t>
  </si>
  <si>
    <t>Patrick-Esteve, Jessica (HAMMOND)</t>
  </si>
  <si>
    <t>Kirby, Cristal C. (MINDEN)</t>
  </si>
  <si>
    <t>Head, Randy W. (COLUMBIA)</t>
  </si>
  <si>
    <t>Dioubate, Michael A. (MARRERO)</t>
  </si>
  <si>
    <t>Fish, Michelle A. (NEW ORLEANS)</t>
  </si>
  <si>
    <t>Marzullo, Michael J. (ALEXANDRIA)</t>
  </si>
  <si>
    <t>Gorman, Kathleen E. (NEW ORLEANS)</t>
  </si>
  <si>
    <t>Aita-Levy, Jerussa M. (BOGALUSA)</t>
  </si>
  <si>
    <t>Nelson, Lillian A. (SHREVEPORT)</t>
  </si>
  <si>
    <t>Tillman, Barry F. (VIDALIA)</t>
  </si>
  <si>
    <t>Evans, Jr., Henry M. (NEW ORLEANS)</t>
  </si>
  <si>
    <t>Vu, Quang T. (HARVEY)</t>
  </si>
  <si>
    <t>Lafleur, Dan J. (TALLULAH)</t>
  </si>
  <si>
    <t>Fletcher, Dennis W. (OBERLIN)</t>
  </si>
  <si>
    <t>Dixit, Deepak S. (INDEPENDENCE)</t>
  </si>
  <si>
    <t>Kerley, Nicole L. (HOUMA)</t>
  </si>
  <si>
    <t>Arguello, Sara L. (NEW ORLEANS)</t>
  </si>
  <si>
    <t>Gboloo, David K. (GONZALES)</t>
  </si>
  <si>
    <t>Tillery, Bertrand (NEW ORLEANS)</t>
  </si>
  <si>
    <t>Abide, Jr., Paul E. (DENHAM SPRINGS)</t>
  </si>
  <si>
    <t>Carlisle, Kevin M. (RAYVILLE)</t>
  </si>
  <si>
    <t>Omeogu, Chinyere (NEW ORLEANS)</t>
  </si>
  <si>
    <t>Mula, Nancy S. (COVINGTON)</t>
  </si>
  <si>
    <t>Lawrence, Jr., George E. (SLIDELL)</t>
  </si>
  <si>
    <t>Khan, Mir A. (LAKE CHARLES)</t>
  </si>
  <si>
    <t>Mai, Vu M. (KENNER)</t>
  </si>
  <si>
    <t>Moore, Rodney R. (ALEXANDRIA)</t>
  </si>
  <si>
    <t>Poche, Jerry M. (LUTCHER)</t>
  </si>
  <si>
    <t>Nazim, Muhammad M. (LAKE CHARLES)</t>
  </si>
  <si>
    <t>Harrington, Melissa G. (LAFAYETTE)</t>
  </si>
  <si>
    <t>Phillips, Gregory S. (SIBLEY)</t>
  </si>
  <si>
    <t>Dawson-Caswell, Marin R. (RAYNE)</t>
  </si>
  <si>
    <t>Abdul-Razak, Basima (SLIDELL)</t>
  </si>
  <si>
    <t>Rito, Sarah (NEW IBERIA)</t>
  </si>
  <si>
    <t>Powell, Deanna L. (SHREVEPORT)</t>
  </si>
  <si>
    <t>Ranz, Jennifer T. (SPRINGHILL)</t>
  </si>
  <si>
    <t>Daniels, Larry C. (BOSSIER CITY)</t>
  </si>
  <si>
    <t>Schneider, Patricia M. (SAINT FRANCISVILLE)</t>
  </si>
  <si>
    <t>Mickail, Mamdouhh (BASTROP)</t>
  </si>
  <si>
    <t>Harris, Mia H. (NEW ORLEANS)</t>
  </si>
  <si>
    <t>Beslin, Maria T. (LAFAYETTE)</t>
  </si>
  <si>
    <t>Chisley, Tywanna L. (MONROE)</t>
  </si>
  <si>
    <t>Musacchia, Pamela G. (MARRERO)</t>
  </si>
  <si>
    <t>Pramanik, Arun (SHREVEPORT)</t>
  </si>
  <si>
    <t>Menard, Michelle L. (NEW IBERIA)</t>
  </si>
  <si>
    <t>Picou, JR, Bryan A. (NATCHITOCHES)</t>
  </si>
  <si>
    <t>Barootes, Bryan G. (LAKE CHARLES)</t>
  </si>
  <si>
    <t>Melancon, Thomas P. (MARRERO)</t>
  </si>
  <si>
    <t>Raman, Radha (NEW ORLEANS)</t>
  </si>
  <si>
    <t>RYN, AMY R. (BARKSDALE AFB)</t>
  </si>
  <si>
    <t>Wilks, Sarah M. (GONZALES)</t>
  </si>
  <si>
    <t>Lee, Rayanne C. (METAIRIE)</t>
  </si>
  <si>
    <t>Rhodes, Ryan M. (HAMMOND)</t>
  </si>
  <si>
    <t>Abraham, Ralph L. (RAYVILLE)</t>
  </si>
  <si>
    <t>Hamic, Clifton R. (SHREVEPORT)</t>
  </si>
  <si>
    <t>Karpovs, Anatole J. (LAKE CHARLES)</t>
  </si>
  <si>
    <t>Trujillo, Carlos A. (MARRERO)</t>
  </si>
  <si>
    <t>Howes, Richard F. (LAFAYETTE)</t>
  </si>
  <si>
    <t>Donnell, James E. (HOUMA)</t>
  </si>
  <si>
    <t>Briley-Walker, Nancy J. (CROWLEY)</t>
  </si>
  <si>
    <t>Greathouse, Stewart C. (LAKE CHARLES)</t>
  </si>
  <si>
    <t>Salopek, Jr., Stephen R. (LAFAYETTE)</t>
  </si>
  <si>
    <t>Werner, Charles P. (SHREVEPORT)</t>
  </si>
  <si>
    <t>Holton, Joann C. (POLLOCK)</t>
  </si>
  <si>
    <t>Lebreton, Alice P. (SLIDELL)</t>
  </si>
  <si>
    <t>Dumas, Sarah A. (METAIRIE)</t>
  </si>
  <si>
    <t>Jones, Monique (METAIRIE)</t>
  </si>
  <si>
    <t>Brady, John M. (SHREVEPORT)</t>
  </si>
  <si>
    <t>Martin, Scott (NEW ORLEANS)</t>
  </si>
  <si>
    <t>Richard, Rinata K. (JONESVILLE)</t>
  </si>
  <si>
    <t>Reed, David A. (BATON ROUGE)</t>
  </si>
  <si>
    <t>Calix, Danielle M. (METAIRIE)</t>
  </si>
  <si>
    <t>Rabalais, M. Scott (LAFAYETTE)</t>
  </si>
  <si>
    <t>Mccormick, Laura (KENNER)</t>
  </si>
  <si>
    <t>Gallaher, Lori L. (PINEVILLE)</t>
  </si>
  <si>
    <t>Sefa, Akwasi (BATON ROUGE)</t>
  </si>
  <si>
    <t>Dupont, Jr., Jules S. (HOUMA)</t>
  </si>
  <si>
    <t>Venditto, Alegra N. (NEW ORLEANS)</t>
  </si>
  <si>
    <t>Guidry, Troy D. (LAFAYETTE)</t>
  </si>
  <si>
    <t>Scott, III, Walter I. (NEW IBERIA)</t>
  </si>
  <si>
    <t>Bostick, Jr., Robert D. (LULING)</t>
  </si>
  <si>
    <t>Benning, Gurpal S. (COVINGTON)</t>
  </si>
  <si>
    <t>Nguyen, Rebecca T. (HARVEY)</t>
  </si>
  <si>
    <t>Robles, Hector A. (LAFAYETTE)</t>
  </si>
  <si>
    <t>Logaglio, Phillippe (SLIDELL)</t>
  </si>
  <si>
    <t>Busenlener, Tanya S. (METAIRIE)</t>
  </si>
  <si>
    <t>Puente, Dawn M. (METAIRIE)</t>
  </si>
  <si>
    <t>Prakash, Dave (BARKSDALE AFB)</t>
  </si>
  <si>
    <t>Langie, Jacqueline S. (LIVONIA)</t>
  </si>
  <si>
    <t>Alvarez, Michael L. (NEW IBERIA)</t>
  </si>
  <si>
    <t>Dhawan, Richa (SHREVEPORT)</t>
  </si>
  <si>
    <t>Tate, Erica V. (NEW ORLEANS)</t>
  </si>
  <si>
    <t>Thompson, James W. (SHREVEPORT)</t>
  </si>
  <si>
    <t>Harrell, Brian R. (BATON ROUGE)</t>
  </si>
  <si>
    <t>Anderson, Danita (METAIRIE)</t>
  </si>
  <si>
    <t>Aertker, III, Robert J. (CROWLEY)</t>
  </si>
  <si>
    <t>Aguillard, Ariel B. (NEW ORLEANS)</t>
  </si>
  <si>
    <t>Sarwar, Mohammed S. (LAKE CHARLES)</t>
  </si>
  <si>
    <t>Sampson, Avery H. (MARRERO)</t>
  </si>
  <si>
    <t>Reddy, Nagaratna C. (WHITE CASTLE)</t>
  </si>
  <si>
    <t>Fuqua, Kelly M. (CAMERON)</t>
  </si>
  <si>
    <t>Taylor, William B. (METAIRIE)</t>
  </si>
  <si>
    <t>Adams, Elizabeth (METAIRIE)</t>
  </si>
  <si>
    <t>Elofson, II, Rodger H. (BATON ROUGE)</t>
  </si>
  <si>
    <t>Busenlener, Kelly (BATON ROUGE)</t>
  </si>
  <si>
    <t>Morgan, Jr., Charles G. (MONROE)</t>
  </si>
  <si>
    <t>Hartman, Megan M. (RACELAND)</t>
  </si>
  <si>
    <t>Truxillo, Ryan M. (CHALMETTE)</t>
  </si>
  <si>
    <t>Felton, Michael A. (CHURCH POINT)</t>
  </si>
  <si>
    <t>Stagg, Earl R. (LAKE CHARLES)</t>
  </si>
  <si>
    <t>Carter, Jacquelyn (SHREVEPORT)</t>
  </si>
  <si>
    <t>Cotter, Mark H. (SAINT JOSEPH)</t>
  </si>
  <si>
    <t>Atchison, Sharye L. (SHREVEPORT)</t>
  </si>
  <si>
    <t>Venters, Charmaine L. (BATON ROUGE)</t>
  </si>
  <si>
    <t>Sawyer, Douglas C. (MANSFIELD)</t>
  </si>
  <si>
    <t>Thigpen, Rhonda E. (NEW ORLEANS)</t>
  </si>
  <si>
    <t>Eldridge, Joel (NEWELLTON)</t>
  </si>
  <si>
    <t>Davies, Andrew T. (HACKBERRY)</t>
  </si>
  <si>
    <t>Jackson, John G. (CUT OFF)</t>
  </si>
  <si>
    <t>Bienvenu, Shauna (MAURICE)</t>
  </si>
  <si>
    <t>Wyger, Brittany A. (HOUMA)</t>
  </si>
  <si>
    <t>Sinay, Lenito J. (METAIRIE)</t>
  </si>
  <si>
    <t>Kang, Young H. (WELSH)</t>
  </si>
  <si>
    <t>Schwab, John K. (BATON ROUGE)</t>
  </si>
  <si>
    <t>Davidson, Ricky G. (BOSSIER CITY)</t>
  </si>
  <si>
    <t>Prempeh, Osei (NEW ORLEANS)</t>
  </si>
  <si>
    <t>Saharan, Raman (MONROE)</t>
  </si>
  <si>
    <t>Gutgsell, Gregory R. (MANDEVILLE)</t>
  </si>
  <si>
    <t>Woodall-Ruff, Denise C. (KENNER)</t>
  </si>
  <si>
    <t>Boudreaux, Lynzie E. (NEW IBERIA)</t>
  </si>
  <si>
    <t>Tebbe, Jr., James T. (NEW ORLEANS)</t>
  </si>
  <si>
    <t>Caulfield, K. Lance (HAMMOND)</t>
  </si>
  <si>
    <t>Bourgeois, Leonard B. (JEANERETTE)</t>
  </si>
  <si>
    <t>Ovella, Susan F. (COVINGTON)</t>
  </si>
  <si>
    <t>Nguyen, Tuan (MANDEVILLE)</t>
  </si>
  <si>
    <t>Foster, Richard W. (HAMMOND)</t>
  </si>
  <si>
    <t>Lavin, Daniel R. (BARKSDALE AFB)</t>
  </si>
  <si>
    <t>Siddiqui, Mohammed A. (METAIRIE)</t>
  </si>
  <si>
    <t>Casey, Sherri B. (COVINGTON)</t>
  </si>
  <si>
    <t>Daniel, Charles W. (BATON ROUGE)</t>
  </si>
  <si>
    <t>Smith, Kimberly R. (NEW IBERIA)</t>
  </si>
  <si>
    <t>Taylor, Robert W. (SLIDELL)</t>
  </si>
  <si>
    <t>Deblanc, Theodore H. (OPELOUSAS)</t>
  </si>
  <si>
    <t>Blanchard, Deanna (LAFAYETTE)</t>
  </si>
  <si>
    <t>Kamberov, Denis F. (MANSFIELD)</t>
  </si>
  <si>
    <t>Holdiness, Mack R. (METAIRIE)</t>
  </si>
  <si>
    <t>Totina, Albert J. (HOUMA)</t>
  </si>
  <si>
    <t>Bracey, Scott V. (METAIRIE)</t>
  </si>
  <si>
    <t>Templet, Jenny A. (THIBODAUX)</t>
  </si>
  <si>
    <t>Lu, James (SHREVEPORT)</t>
  </si>
  <si>
    <t>Lim, Diana M. (BARKSDALE AFB)</t>
  </si>
  <si>
    <t>Chico, Gavin F. (RINGGOLD)</t>
  </si>
  <si>
    <t>Payne, Eric A. (FRANKLINTON)</t>
  </si>
  <si>
    <t>Kelley, Holley N. (LAKE CHARLES)</t>
  </si>
  <si>
    <t>Walker, Edwin (DENHAM SPRINGS)</t>
  </si>
  <si>
    <t>Phan, Diana (MARRERO)</t>
  </si>
  <si>
    <t>Espinoza, Luis R. (NEW ORLEANS)</t>
  </si>
  <si>
    <t>Albert, Lianter W. (MORGAN CITY)</t>
  </si>
  <si>
    <t>Nanjappa, Nagaraj (GREENSBURG)</t>
  </si>
  <si>
    <t>Slick, Julie A. (NEW ORLEANS)</t>
  </si>
  <si>
    <t>Thomas, Joseph (BATON ROUGE)</t>
  </si>
  <si>
    <t>Walker, Matthew S. (WALKER)</t>
  </si>
  <si>
    <t>Qayum, Naheed Z. (NEW ORLEANS)</t>
  </si>
  <si>
    <t>Lahaye, Wayne G. (VILLE PLATTE)</t>
  </si>
  <si>
    <t>Patel, Kirit S. (SHREVEPORT)</t>
  </si>
  <si>
    <t>Senff, Tom (BARKSDALE AFB)</t>
  </si>
  <si>
    <t>Reddy, Nagaratna C. (NAPOLEONVILLE)</t>
  </si>
  <si>
    <t>Burstain, Todd L. (NEW ORLEANS)</t>
  </si>
  <si>
    <t>Remedios, Paul (METAIRIE)</t>
  </si>
  <si>
    <t>Green, Rebecca A. (SHREVEPORT)</t>
  </si>
  <si>
    <t>Vick, Dawn R. (BATON ROUGE)</t>
  </si>
  <si>
    <t>Depa, Sreekanth R. (MONROE)</t>
  </si>
  <si>
    <t>Guillermo, Andres J. (LAKE CHARLES)</t>
  </si>
  <si>
    <t>James, Stephanie W. (SHREVEPORT)</t>
  </si>
  <si>
    <t>Burns, E. Gene (GONZALES)</t>
  </si>
  <si>
    <t>Cohen, Joy E. (NEW ORLEANS)</t>
  </si>
  <si>
    <t>Sanders, William P. (RUSTON)</t>
  </si>
  <si>
    <t>Dunn, Clarence B. (MONROE)</t>
  </si>
  <si>
    <t>Phillips, Elizabeth A. (MINDEN)</t>
  </si>
  <si>
    <t>Langiulli, Dayanny (CALHOUN)</t>
  </si>
  <si>
    <t>Bienvenu, Diana D. (SHREVEPORT)</t>
  </si>
  <si>
    <t>Evans, Jr., Blackwell B. (NEW ORLEANS)</t>
  </si>
  <si>
    <t>Post, Robert M. (NEW ORLEANS)</t>
  </si>
  <si>
    <t>Guo, Wei (KENNER)</t>
  </si>
  <si>
    <t>Guillot, Jacques L. (COVINGTON)</t>
  </si>
  <si>
    <t>Abshire, Samuel K. (HAYNESVILLE)</t>
  </si>
  <si>
    <t>Webb, Denise A. (MINDEN)</t>
  </si>
  <si>
    <t>Cotter, Mark H. (WINNSBORO)</t>
  </si>
  <si>
    <t>Banuchi-Eurite, Grace A. (GRETNA)</t>
  </si>
  <si>
    <t>Crittell, Margaret (SHREVEPORT)</t>
  </si>
  <si>
    <t>Burns, Kimberly (SHREVEPORT)</t>
  </si>
  <si>
    <t>Classen, Laura E. (METAIRIE)</t>
  </si>
  <si>
    <t>Lindsey, Timothy R. (SAINT FRANCISVILLE)</t>
  </si>
  <si>
    <t>Braden, Chad C. (BATON ROUGE)</t>
  </si>
  <si>
    <t>McDermott, Diana T. (CHALMETTE)</t>
  </si>
  <si>
    <t>Vinayagam, Vasanthi (BATON ROUGE)</t>
  </si>
  <si>
    <t>Gendusa, Patricia F. (NEW ORLEANS)</t>
  </si>
  <si>
    <t>Leleux, Jr., Patrick D. (CROWLEY)</t>
  </si>
  <si>
    <t>Campo, Nicholas J. (BATON ROUGE)</t>
  </si>
  <si>
    <t>Kintzing, William E. (MONROE)</t>
  </si>
  <si>
    <t>Lefevre, Suzanne E. (NEW ORLEANS)</t>
  </si>
  <si>
    <t>Calandro, Mindy L. (BATON ROUGE)</t>
  </si>
  <si>
    <t>Naccari, Brian J. (METAIRIE)</t>
  </si>
  <si>
    <t>Campanella, Brent O. (BATON ROUGE)</t>
  </si>
  <si>
    <t>White, Elizabeth B. (COVINGTON)</t>
  </si>
  <si>
    <t>Watson, M. Paul (MONROE)</t>
  </si>
  <si>
    <t>Rainwater, Dirk T. (JONESBORO)</t>
  </si>
  <si>
    <t>Launey, Spencer D. (BUNKIE)</t>
  </si>
  <si>
    <t>Lim, Diana M. (BOSSIER CITY)</t>
  </si>
  <si>
    <t>Flowers, Anthony T. (BOSSIER CITY)</t>
  </si>
  <si>
    <t>Ivester, Robin (NEW ORLEANS)</t>
  </si>
  <si>
    <t>Boyd, Bonnie (NEW ORLEANS)</t>
  </si>
  <si>
    <t>Jones, Stephen T. (NEW ORLEANS)</t>
  </si>
  <si>
    <t>Williams-Vaughn, Imani N. (BOSTON)</t>
  </si>
  <si>
    <t>Mitchell, Nicole R. (BATON ROUGE)</t>
  </si>
  <si>
    <t>Plunkett-Kasparek, Jo E. (METAIRIE)</t>
  </si>
  <si>
    <t>Little, Sunshine A. (CARENCRO)</t>
  </si>
  <si>
    <t>Anthony, Alana (KENNER)</t>
  </si>
  <si>
    <t>Swart, Cynthia L. (KENNER)</t>
  </si>
  <si>
    <t>Reed, Tanya R. (NEW ORLEANS)</t>
  </si>
  <si>
    <t>Boustany, Jennifer A. (LAFAYETTE)</t>
  </si>
  <si>
    <t>Duthu, Angela S. (SLIDELL)</t>
  </si>
  <si>
    <t>Alencherry, Sonia (LULING)</t>
  </si>
  <si>
    <t>Thompson, W. David (RAYVILLE)</t>
  </si>
  <si>
    <t>Saini, Satinder (CROWLEY)</t>
  </si>
  <si>
    <t>Geldmacher, Randy J. (SHREVEPORT)</t>
  </si>
  <si>
    <t>Gautreaux, Lori N. (OPELOUSAS)</t>
  </si>
  <si>
    <t>Faucheux, Robert C. (COVINGTON)</t>
  </si>
  <si>
    <t>Warrier, Rajasekharan P. (BATON ROUGE)</t>
  </si>
  <si>
    <t>Kamboj, Sanjay (NEW ORLEANS)</t>
  </si>
  <si>
    <t>Feinberg, Jill (BOGALUSA)</t>
  </si>
  <si>
    <t>Baines, Johnathan C. (CALHOUN)</t>
  </si>
  <si>
    <t>Segura, John P. (JENNINGS)</t>
  </si>
  <si>
    <t>Bellone, James L. (BATON ROUGE)</t>
  </si>
  <si>
    <t>Saidan, Mohammad M. (ZWOLLE)</t>
  </si>
  <si>
    <t>Leary, Gloria M. (NEW ORLEANS)</t>
  </si>
  <si>
    <t>Brown, Charlotte A. (SHREVEPORT)</t>
  </si>
  <si>
    <t>Funes, Christopher M. (BATON ROUGE)</t>
  </si>
  <si>
    <t>Elder, Lauren S. (MANDEVILLE)</t>
  </si>
  <si>
    <t>Bordelon, Ashley D. (NEW ROADS)</t>
  </si>
  <si>
    <t>Landry, Brittany P. (HOUMA)</t>
  </si>
  <si>
    <t>Ibekwe, Ruby (BATON ROUGE)</t>
  </si>
  <si>
    <t>Cashman, Cory L. (MARRERO)</t>
  </si>
  <si>
    <t>Guidry, Jimmy (BATON ROUGE)</t>
  </si>
  <si>
    <t>Barr, Meredith M. (NEW ORLEANS)</t>
  </si>
  <si>
    <t>Porche, Brian L. (METAIRIE)</t>
  </si>
  <si>
    <t>Anumukonda, Susmitha (SHREVEPORT)</t>
  </si>
  <si>
    <t>Beal, Lauren M. (BOSSIER CITY)</t>
  </si>
  <si>
    <t>Burton, Carloine J. (NEW ORLEANS)</t>
  </si>
  <si>
    <t>Jones, Maureen E. (BATON ROUGE)</t>
  </si>
  <si>
    <t>Lundy, Phillip W. (NEW ORLEANS)</t>
  </si>
  <si>
    <t>Cefalu, Jr., Nicholas V. (AMITE)</t>
  </si>
  <si>
    <t>Holton, Joann C. (LENA)</t>
  </si>
  <si>
    <t>Dumas, Jeremy G. (GRETNA)</t>
  </si>
  <si>
    <t>Mckinley, Christina M. (LIVINGSTON)</t>
  </si>
  <si>
    <t>Baham, Julie M. (COVINGTON)</t>
  </si>
  <si>
    <t>Debord, Jessica M. (NEW ORLEANS)</t>
  </si>
  <si>
    <t>Poche, Randall C. (LUTCHER)</t>
  </si>
  <si>
    <t>Kiser, Henry (BOSSIER CITY)</t>
  </si>
  <si>
    <t>Overby, John L. (CHATHAM)</t>
  </si>
  <si>
    <t>J., Carstarphen K. (NEW ORLEANS)</t>
  </si>
  <si>
    <t>Lilly, Sharon (COVINGTON)</t>
  </si>
  <si>
    <t>Williams, John E. (COVINGTON)</t>
  </si>
  <si>
    <t>Marek, Richard G. (COVINGTON)</t>
  </si>
  <si>
    <t>Dao, Minh C. (NEW ORLEANS)</t>
  </si>
  <si>
    <t>Russo, Michael G. (MARRERO)</t>
  </si>
  <si>
    <t>Metoyer, Derek (OPELOUSAS)</t>
  </si>
  <si>
    <t>Achee, Christopher J. (JENNINGS)</t>
  </si>
  <si>
    <t>Clement, Dixie G. (MARKSVILLE)</t>
  </si>
  <si>
    <t>Vanchiere, John A. (SHREVEPORT)</t>
  </si>
  <si>
    <t>Lau, Chi P. (ZWOLLE)</t>
  </si>
  <si>
    <t>Roberts, Russell W. (ALEXANDRIA)</t>
  </si>
  <si>
    <t>Fairbanks, Laura (RINGGOLD)</t>
  </si>
  <si>
    <t>Daher, Marlene F. (RUSTON)</t>
  </si>
  <si>
    <t>Treme, Stephanie M. (LAKE CHARLES)</t>
  </si>
  <si>
    <t>Patel, Hina B. (BATON ROUGE)</t>
  </si>
  <si>
    <t>Louapre, III, Rene A. (NEW ORLEANS)</t>
  </si>
  <si>
    <t>Stringfellow, Paul B. (CROWLEY)</t>
  </si>
  <si>
    <t>Savory, Robert L. (SHREVEPORT)</t>
  </si>
  <si>
    <t>Miller, C. Bryan (SLIDELL)</t>
  </si>
  <si>
    <t>Naqvi, Asghar Z. (ZACHARY)</t>
  </si>
  <si>
    <t>Burkenstock, Kelly G. (MANDEVILLE)</t>
  </si>
  <si>
    <t>Gill, Primaljit (SHREVEPORT)</t>
  </si>
  <si>
    <t>Kozel, Michael J. (PONCHATOULA)</t>
  </si>
  <si>
    <t>Moore, Patrick D. (LAFAYETTE)</t>
  </si>
  <si>
    <t>Grantham, Kirk A. (BOSSIER CITY)</t>
  </si>
  <si>
    <t>Sunkireddy, Nandini (MONROE)</t>
  </si>
  <si>
    <t>Kavanaugh, Mindie M. (MONROE)</t>
  </si>
  <si>
    <t>Sangabathula, Meher Sindhoora (SHREVEPORT)</t>
  </si>
  <si>
    <t>Barfield, Lauren M. (BATON ROUGE)</t>
  </si>
  <si>
    <t>Marsh, Anthony J. (NEW ORLEANS)</t>
  </si>
  <si>
    <t>Hays, Ronald L. (ALEXANDRIA)</t>
  </si>
  <si>
    <t>May, Billy A. (BATON ROUGE)</t>
  </si>
  <si>
    <t>Tamakloe, Martina A. (RUSTON)</t>
  </si>
  <si>
    <t>Youmans, Cassandra D. (NEW ORLEANS)</t>
  </si>
  <si>
    <t>Pham, Lan N. (ABBEVILLE)</t>
  </si>
  <si>
    <t>Campbell, Jr., James S. (BOGALUSA)</t>
  </si>
  <si>
    <t>Mckinley, Christina M. (COVINGTON)</t>
  </si>
  <si>
    <t>Dixon, Tymwa (SHREVEPORT)</t>
  </si>
  <si>
    <t>Degatur, Benjamin T. (BREAUX BRIDGE)</t>
  </si>
  <si>
    <t>Miles, Jennifer J. (MADISONVILLE)</t>
  </si>
  <si>
    <t>Jaikishen, Jay P. (LAFAYETTE)</t>
  </si>
  <si>
    <t>Cox, Jr., Allen L. (BOSSIER CITY)</t>
  </si>
  <si>
    <t>Kaiksow, Farah A. (NEW ORLEANS)</t>
  </si>
  <si>
    <t>Oge, Linda K. (LAFAYETTE)</t>
  </si>
  <si>
    <t>Lao, Jimmy (HOUMA)</t>
  </si>
  <si>
    <t>Palmisano, Vernon K. (MANDEVILLE)</t>
  </si>
  <si>
    <t>Levi, Tania A. (COVINGTON)</t>
  </si>
  <si>
    <t>Valliant, Kristen F. (NEW ORLEANS)</t>
  </si>
  <si>
    <t>Speeg, Stephen W. (BAKER)</t>
  </si>
  <si>
    <t>Gboloo, Gertrude (GONZALES)</t>
  </si>
  <si>
    <t>James, III, Ernest (KENNER)</t>
  </si>
  <si>
    <t>Stamant, Sidney L. (WALKER)</t>
  </si>
  <si>
    <t>Sotiropoulos, Evangelos (COVINGTON)</t>
  </si>
  <si>
    <t>Decker, Deborah M. (LAKE CHARLES)</t>
  </si>
  <si>
    <t>Barnes, Janet D. (NEW ORLEANS)</t>
  </si>
  <si>
    <t>Oreck, Rachel A. (NEW ORLEANS)</t>
  </si>
  <si>
    <t>Chava, Sujata D. (KENNER)</t>
  </si>
  <si>
    <t>Penn, Wesley J. (BATON ROUGE)</t>
  </si>
  <si>
    <t>Barnes, Shelton W. (NEW ORLEANS)</t>
  </si>
  <si>
    <t>Seki, Ibrahim (VIDALIA)</t>
  </si>
  <si>
    <t>Heinen, David P. (LAKE CHARLES)</t>
  </si>
  <si>
    <t>Brown, Kate M. (NEW ORLEANS)</t>
  </si>
  <si>
    <t>Picou, Scott B. (HAMMOND)</t>
  </si>
  <si>
    <t>Petterway, Gretchen G. (SHREVEPORT)</t>
  </si>
  <si>
    <t>Braham, Laura R. (OPELOUSAS)</t>
  </si>
  <si>
    <t>Miceli, Joseph A. (NEW ORLEANS)</t>
  </si>
  <si>
    <t>Moller, Jr., Daniel J. (SHREVEPORT)</t>
  </si>
  <si>
    <t>Tilton, Andre D. (MARRERO)</t>
  </si>
  <si>
    <t>Mollere, Oliver S. (MARRERO)</t>
  </si>
  <si>
    <t>Bastian, Lakisha S. (GRETNA)</t>
  </si>
  <si>
    <t>Boudreaux, Laura M. (BATON ROUGE)</t>
  </si>
  <si>
    <t>Willis, Sr., Fred S. (SHREVEPORT)</t>
  </si>
  <si>
    <t>Galland, Holley (BATON ROUGE)</t>
  </si>
  <si>
    <t>Fletcher, Dennis W. (CROWLEY)</t>
  </si>
  <si>
    <t>Brown, Eddie D. (NEW ORLEANS)</t>
  </si>
  <si>
    <t>Moreau, Judy (NEW ORLEANS)</t>
  </si>
  <si>
    <t>Denham, Amber A. (BATON ROUGE)</t>
  </si>
  <si>
    <t>Tran, Jennifer (NEW ORLEANS)</t>
  </si>
  <si>
    <t>Winfrey, Keith L. (NEW ORLEANS)</t>
  </si>
  <si>
    <t>Joshi, Chandra M. (BOSSIER CITY)</t>
  </si>
  <si>
    <t>Payne, Daniel L. (BOSSIER CITY)</t>
  </si>
  <si>
    <t>Chalasani, Lalitha (BATON ROUGE)</t>
  </si>
  <si>
    <t>Yerrapragada, Sreedevi M. (SHREVEPORT)</t>
  </si>
  <si>
    <t>Mutter, Laura (HOUMA)</t>
  </si>
  <si>
    <t>Kinnebrew, William P. (SHREVEPORT)</t>
  </si>
  <si>
    <t>Batie, Donnie (BATON ROUGE)</t>
  </si>
  <si>
    <t>Melancon, Eric J. (MORGAN CITY)</t>
  </si>
  <si>
    <t>Tanga, Srimathi P. (SHREVEPORT)</t>
  </si>
  <si>
    <t>Sachdeva, Bharat S. (SHREVEPORT)</t>
  </si>
  <si>
    <t>Sugeng, Budi N. (LAFAYETTE)</t>
  </si>
  <si>
    <t>Szczepanski, Devan G. (COVINGTON)</t>
  </si>
  <si>
    <t>Singleton, Mark (COLFAX)</t>
  </si>
  <si>
    <t>Starke, Ulrich A. (COVINGTON)</t>
  </si>
  <si>
    <t>Mcneil, Kimberly C. (NEW ORLEANS)</t>
  </si>
  <si>
    <t>Prudhomme, Amy V. (NEW ORLEANS)</t>
  </si>
  <si>
    <t>Bergstedt, Jeanette S. (GEORGETOWN)</t>
  </si>
  <si>
    <t>Baird, William H. (PRAIRIEVILLE)</t>
  </si>
  <si>
    <t>St. John, Fayne (NEW ORLEANS)</t>
  </si>
  <si>
    <t>Duplantis, Andre D. (RACELAND)</t>
  </si>
  <si>
    <t>Williams, Dave E. (METAIRIE)</t>
  </si>
  <si>
    <t>Seep, Michael K. (LAKE CHARLES)</t>
  </si>
  <si>
    <t>Francioni, Scott M. (NEW ORLEANS)</t>
  </si>
  <si>
    <t>Garner, Gregory D. (DONALDSONVILLE)</t>
  </si>
  <si>
    <t>Carper, Sheyenne W. (SHREVEPORT)</t>
  </si>
  <si>
    <t>Mangat, Raghubir K. (BOGALUSA)</t>
  </si>
  <si>
    <t>Dumas, Sarah A. (KENNER)</t>
  </si>
  <si>
    <t>Combs, Kenneth L. (NEW ORLEANS)</t>
  </si>
  <si>
    <t>Morris, Thomas L. (RUSTON)</t>
  </si>
  <si>
    <t>Danzell, Jr., John D. (SHREVEPORT)</t>
  </si>
  <si>
    <t>Amari, Mohammed A. (LAFAYETTE)</t>
  </si>
  <si>
    <t>Deborah, Anita (LAFAYETTE)</t>
  </si>
  <si>
    <t>Kalanjeri-Balasubramanian, Satish (SHREVEPORT)</t>
  </si>
  <si>
    <t>Lebeau, Thomas E. (LAKE CHARLES)</t>
  </si>
  <si>
    <t>Hickson, Renee B. (NEW ORLEANS)</t>
  </si>
  <si>
    <t>Knight, Sarah H. (LOCKPORT)</t>
  </si>
  <si>
    <t>Holt, Emily E. (NEW ORLEANS)</t>
  </si>
  <si>
    <t>Salmon, Jr., Clifton W. (HOMER)</t>
  </si>
  <si>
    <t>Molden, Gregory L. (NEW ORLEANS)</t>
  </si>
  <si>
    <t>Bond, Thomas K. (LAFAYETTE)</t>
  </si>
  <si>
    <t>Garrett, Jennifer R. (NEW ORLEANS)</t>
  </si>
  <si>
    <t>Koduru, Suneeth (SHREVEPORT)</t>
  </si>
  <si>
    <t>Hood, Jan L. (SHREVEPORT)</t>
  </si>
  <si>
    <t>Reddy, Pratap (SHREVEPORT)</t>
  </si>
  <si>
    <t>Mahadevan, Pankajam (BATON ROUGE)</t>
  </si>
  <si>
    <t>Donley, Deanna S. (SHREVEPORT)</t>
  </si>
  <si>
    <t>Fontenot, Amanda (NEW ORLEANS)</t>
  </si>
  <si>
    <t>Cruz, Brian R. (NEW ORLEANS)</t>
  </si>
  <si>
    <t>Pham, Lan N. (ERATH)</t>
  </si>
  <si>
    <t>Patel, Harshad M. (KENNER)</t>
  </si>
  <si>
    <t>Evans, Jeffrey L. (MANSFIELD)</t>
  </si>
  <si>
    <t>Bellino, Elizabeth C. (NEW ORLEANS)</t>
  </si>
  <si>
    <t>Palla, Shireesha (SHREVEPORT)</t>
  </si>
  <si>
    <t>Barksdale, Wayne S. (SHREVEPORT)</t>
  </si>
  <si>
    <t>Strong, Margaret P. (COVINGTON)</t>
  </si>
  <si>
    <t>Londeree, Kelly O. (COVINGTON)</t>
  </si>
  <si>
    <t>Gesn, Lois H. (BATON ROUGE)</t>
  </si>
  <si>
    <t>Culbertson, Cary A. (METAIRIE)</t>
  </si>
  <si>
    <t>Yousuf, Mohammed (MANDEVILLE)</t>
  </si>
  <si>
    <t>Stewart, Linda C. (BATON ROUGE)</t>
  </si>
  <si>
    <t>Blackwelder, Mark A. (RUSTON)</t>
  </si>
  <si>
    <t>Williams, Gerard K. (LAFAYETTE)</t>
  </si>
  <si>
    <t>Williams, Monica J. (DRY PRONG)</t>
  </si>
  <si>
    <t>Metoyer, Cheynita F. (BOSSIER CITY)</t>
  </si>
  <si>
    <t>Hines, Carl H. (MINDEN)</t>
  </si>
  <si>
    <t>Tilley, Brandon K. (SAINT FRANCISVILLE)</t>
  </si>
  <si>
    <t>Peltier, Robert C. (HAMMOND)</t>
  </si>
  <si>
    <t>Hinds, Esther E. (SHREVEPORT)</t>
  </si>
  <si>
    <t>Jobe, Brian C. (ALEXANDRIA)</t>
  </si>
  <si>
    <t>Holmes, Christina H. (BATON ROUGE)</t>
  </si>
  <si>
    <t>Braedt, Gary B. (NEW ORLEANS)</t>
  </si>
  <si>
    <t>Jens, Daniel K. (KENNER)</t>
  </si>
  <si>
    <t>Walker, Patrick D. (WALKER)</t>
  </si>
  <si>
    <t>Amacker, Michael K. (ZACHARY)</t>
  </si>
  <si>
    <t>Holmes, Steven L. (GONZALES)</t>
  </si>
  <si>
    <t>Holton, Joann C. (MANSURA)</t>
  </si>
  <si>
    <t>Leblanc, Dana M. (NEW ORLEANS)</t>
  </si>
  <si>
    <t>Kitchell, Michael T. (NEWELLTON)</t>
  </si>
  <si>
    <t>Dioubate, Michael A. (GRETNA)</t>
  </si>
  <si>
    <t>Swiatlo, Edwin (NEW ORLEANS)</t>
  </si>
  <si>
    <t>Fontenot, Gregory (ERATH)</t>
  </si>
  <si>
    <t>Grier, Mandy B. (BATON ROUGE)</t>
  </si>
  <si>
    <t>Bandaru, Ravali (NEW IBERIA)</t>
  </si>
  <si>
    <t>Wissner, Rachel D. (BATON ROUGE)</t>
  </si>
  <si>
    <t>Drummond, D. Maury (HAMMOND)</t>
  </si>
  <si>
    <t>Benson, Monica V. (LULING)</t>
  </si>
  <si>
    <t>Grigsby, Benson A. (RUSTON)</t>
  </si>
  <si>
    <t>Soignet, John D. (BOGALUSA)</t>
  </si>
  <si>
    <t>Chapman, J. Foster (BARKSDALE AFB)</t>
  </si>
  <si>
    <t>Ardoin, Kipp B. (LAKE CHARLES)</t>
  </si>
  <si>
    <t>Cragin, Allison L. (CHALMETTE)</t>
  </si>
  <si>
    <t>Grant, Sandra R. (SHREVEPORT)</t>
  </si>
  <si>
    <t>Landry, Ann R. (BARKSDALE AFB)</t>
  </si>
  <si>
    <t>Torrence, Leamon G. (SPRINGHILL)</t>
  </si>
  <si>
    <t>Albritton, Corey G. (DELHI)</t>
  </si>
  <si>
    <t>Hebert, Vicky S. (NEW ORLEANS)</t>
  </si>
  <si>
    <t>Morse, Granville (NEW ORLEANS)</t>
  </si>
  <si>
    <t>Jones, Ricky L. (SHREVEPORT)</t>
  </si>
  <si>
    <t>Hebert, Brent E. (SAINT MARTINVILLE)</t>
  </si>
  <si>
    <t>Young, Henry T. (DENHAM SPRINGS)</t>
  </si>
  <si>
    <t>Greene, Craig H. (OPELOUSAS)</t>
  </si>
  <si>
    <t>Clayton, Tonya M. (SHREVEPORT)</t>
  </si>
  <si>
    <t>Nida, Joseph R. (MINDEN)</t>
  </si>
  <si>
    <t>Wagnon, Cynthia S. (DELHI)</t>
  </si>
  <si>
    <t>Williams, Monica J. (GEORGETOWN)</t>
  </si>
  <si>
    <t>Lucas, Ashley A. (PRIDE)</t>
  </si>
  <si>
    <t>Wilson, Clint N. (BOSSIER CITY)</t>
  </si>
  <si>
    <t>Bergeaux, Scott J. (KAPLAN)</t>
  </si>
  <si>
    <t>Dennard, Edwin W. (METAIRIE)</t>
  </si>
  <si>
    <t>Atkins, Logan (WINNSBORO)</t>
  </si>
  <si>
    <t>Bridges, Richard E. (AMITE)</t>
  </si>
  <si>
    <t>Slusher, William J. (JONESBORO)</t>
  </si>
  <si>
    <t>Reed, David A. (LAFAYETTE)</t>
  </si>
  <si>
    <t>Ory, M. Dirk (VACHERIE)</t>
  </si>
  <si>
    <t>Rome, Courtney M. (BATON ROUGE)</t>
  </si>
  <si>
    <t>Bergstedt, Jeanette S. (DRY PRONG)</t>
  </si>
  <si>
    <t>Gouri, Thattil P. (METAIRIE)</t>
  </si>
  <si>
    <t>Flake, Larry L. (SHREVEPORT)</t>
  </si>
  <si>
    <t>Ponarski, Roland (WEST MONROE)</t>
  </si>
  <si>
    <t>Stumpf, Michael W. (BATON ROUGE)</t>
  </si>
  <si>
    <t>Wall, Wendell E. (SHREVEPORT)</t>
  </si>
  <si>
    <t>Guidry, Lonn E. (BROUSSARD)</t>
  </si>
  <si>
    <t>Viator, Timothy S. (NEW IBERIA)</t>
  </si>
  <si>
    <t>Reed, Sandy S. (BATON ROUGE)</t>
  </si>
  <si>
    <t>Copeland, Kent E. (SHREVEPORT)</t>
  </si>
  <si>
    <t>Janbain, Maissaa (NEW ORLEANS)</t>
  </si>
  <si>
    <t>Baquet, Gregory B. (NEW ORLEANS)</t>
  </si>
  <si>
    <t>Hudnall, Elizabeth O. (SHREVEPORT)</t>
  </si>
  <si>
    <t>Ber, Leslie C. (HOUMA)</t>
  </si>
  <si>
    <t>Hider, Brandace J. (NEW ORLEANS)</t>
  </si>
  <si>
    <t>Gruner, Rachel M. (BATON ROUGE)</t>
  </si>
  <si>
    <t>Edwards, III, Richard E. (JENNINGS)</t>
  </si>
  <si>
    <t>Guillory, Nichole (MARRERO)</t>
  </si>
  <si>
    <t>Reed, Gudrun H. (LAKE CHARLES)</t>
  </si>
  <si>
    <t>Gilbreath, Jr., C. William (HAMMOND)</t>
  </si>
  <si>
    <t>Banks, III, Tommy G. (NEWELLTON)</t>
  </si>
  <si>
    <t>Duplechain, Michael (BATON ROUGE)</t>
  </si>
  <si>
    <t>Fairbanks, Laura (POLLOCK)</t>
  </si>
  <si>
    <t>Mercer, Sherin Y. (SHREVEPORT)</t>
  </si>
  <si>
    <t>Ocmond, Andrea M. (PRAIRIEVILLE)</t>
  </si>
  <si>
    <t>Yerasi, Srinivasa (BREAUX BRIDGE)</t>
  </si>
  <si>
    <t>Lin, Edwin (NEW ORLEANS)</t>
  </si>
  <si>
    <t>Robinson, Wanda M. (NEW ORLEANS)</t>
  </si>
  <si>
    <t>Kelly, Latonya R. (OPELOUSAS)</t>
  </si>
  <si>
    <t>Imsais, Richard K. (METAIRIE)</t>
  </si>
  <si>
    <t>Watkins, Michael L. (HOUMA)</t>
  </si>
  <si>
    <t>Acuna, Rodney L. (LAKE CHARLES)</t>
  </si>
  <si>
    <t>Duong, Hop (CHALMETTE)</t>
  </si>
  <si>
    <t>Sessions, J. Wayne (SPRINGHILL)</t>
  </si>
  <si>
    <t>Fuqua, Jason B. (HACKBERRY)</t>
  </si>
  <si>
    <t>Cefalu, JR, William A. (MORGAN CITY)</t>
  </si>
  <si>
    <t>Jasper, Byron (BATON ROUGE)</t>
  </si>
  <si>
    <t>Cook, Janet W. (BATON ROUGE)</t>
  </si>
  <si>
    <t>Kaough, Maureen A. (LAKE CHARLES)</t>
  </si>
  <si>
    <t>Williams, Benjamin B. (LAKE CHARLES)</t>
  </si>
  <si>
    <t>Barber, Gerald M. (BATON ROUGE)</t>
  </si>
  <si>
    <t>Treuil, Rebecca S. (BATON ROUGE)</t>
  </si>
  <si>
    <t>Leblanc, Brian (NEW ROADS)</t>
  </si>
  <si>
    <t>Cassiere, S. Germain (SHREVEPORT)</t>
  </si>
  <si>
    <t>Manchandia, Manohar R. (BOSSIER CITY)</t>
  </si>
  <si>
    <t>Atwi, Jibran E. (NEW IBERIA)</t>
  </si>
  <si>
    <t>Thibodaux, Jr., James P. (MARTHAVILLE)</t>
  </si>
  <si>
    <t>Turk, Chirine A. (LEESVILLE)</t>
  </si>
  <si>
    <t>Evans, Karen L. (OBERLIN)</t>
  </si>
  <si>
    <t>Jackson, Darin J. (SLIDELL)</t>
  </si>
  <si>
    <t>Nguyen, Hai N. (GRETNA)</t>
  </si>
  <si>
    <t>Henry, David T. (SHREVEPORT)</t>
  </si>
  <si>
    <t>Simon, Llewellyn (LAKE PROVIDENCE)</t>
  </si>
  <si>
    <t>Kawasaki, Gilo (NEW ORLEANS)</t>
  </si>
  <si>
    <t>Hackett, Judith (MARRERO)</t>
  </si>
  <si>
    <t>Sarrat, Stephanie L. (NEW ORLEANS)</t>
  </si>
  <si>
    <t>Daberkow, II, Dayton W. (HOUMA)</t>
  </si>
  <si>
    <t>Spedale, Sandra L. (MARRERO)</t>
  </si>
  <si>
    <t>Drexler, Lawrence J. (SHREVEPORT)</t>
  </si>
  <si>
    <t>Cosse, Michelle F. (ZACHARY)</t>
  </si>
  <si>
    <t>Patel, Paras M. (SHREVEPORT)</t>
  </si>
  <si>
    <t>Nanjappa, Nagaraj (HAMMOND)</t>
  </si>
  <si>
    <t>Weimer, Stephen M. (NEW ORLEANS)</t>
  </si>
  <si>
    <t>Devoe, Tin Tin S. (MANDEVILLE)</t>
  </si>
  <si>
    <t>Hilliard, Cammie A. (GONZALES)</t>
  </si>
  <si>
    <t>Turner, Jason P. (NEW ORLEANS)</t>
  </si>
  <si>
    <t>Evans, Karen L. (LAFAYETTE)</t>
  </si>
  <si>
    <t>Blake, Leslie A. (NEW ORLEANS)</t>
  </si>
  <si>
    <t>Patterson Rosen, Maurice (SHREVEPORT)</t>
  </si>
  <si>
    <t>Gupta, Kundan L. (MARRERO)</t>
  </si>
  <si>
    <t>Vega, Jay J. (CUT OFF)</t>
  </si>
  <si>
    <t>Hackett, Judith (METAIRIE)</t>
  </si>
  <si>
    <t>Leumas, Chris J. (HAMMOND)</t>
  </si>
  <si>
    <t>Morici, Mark V. (METAIRIE)</t>
  </si>
  <si>
    <t>Zganjar, Brian E. (DENHAM SPGS)</t>
  </si>
  <si>
    <t>Shearer, Patricia D. (BOSSIER CITY)</t>
  </si>
  <si>
    <t>Martin, Jr., E. Edward (COVINGTON)</t>
  </si>
  <si>
    <t>Abdehou, David M. (SHREVEPORT)</t>
  </si>
  <si>
    <t>Picou, Bryan A. (NATCHITOCHES)</t>
  </si>
  <si>
    <t>Srivastava, Mohit (BUNKIE)</t>
  </si>
  <si>
    <t>Ibrahim, Abubakar D. (SHREVEPORT)</t>
  </si>
  <si>
    <t>Hecker - Rodriguez, Maureen J. (NEW ORLEANS)</t>
  </si>
  <si>
    <t>Defusco, Lisa M. (METAIRIE)</t>
  </si>
  <si>
    <t>Robinson, Sandra (METAIRIE)</t>
  </si>
  <si>
    <t>Viator, Mickey (MAURICE)</t>
  </si>
  <si>
    <t>Wagner, Brittany S. (BATON ROUGE)</t>
  </si>
  <si>
    <t>Deere, Patrick H. (BOSSIER CITY)</t>
  </si>
  <si>
    <t>Heinen, Jade N. (EUNICE)</t>
  </si>
  <si>
    <t>Riehl, Winston P. (YOUNGSVILLE)</t>
  </si>
  <si>
    <t>Johnson, John D. (JENA)</t>
  </si>
  <si>
    <t>Dong, Caiping (SHREVEPORT)</t>
  </si>
  <si>
    <t>Mbagwu, Edith (DENHAM SPRINGS)</t>
  </si>
  <si>
    <t>Dawson, Mark H. (RAYNE)</t>
  </si>
  <si>
    <t>Lim, Susana O. (LAFAYETTE)</t>
  </si>
  <si>
    <t>Franz, Sandra A. (BATON ROUGE)</t>
  </si>
  <si>
    <t>Tangpricha, Vithavas (NEW ORLEANS)</t>
  </si>
  <si>
    <t>Blanchard, Gary W. (OPELOUSAS)</t>
  </si>
  <si>
    <t>Wise, John M. (NEW ORLEANS)</t>
  </si>
  <si>
    <t>Le, Huan Q. (SHREVEPORT)</t>
  </si>
  <si>
    <t>Barnum, Otis R. (NATCHITOCHES)</t>
  </si>
  <si>
    <t>Smith, Christine L. (BATON ROUGE)</t>
  </si>
  <si>
    <t>Fowler, Joshua S. (GRETNA)</t>
  </si>
  <si>
    <t>Barrient, Dawn (BATON ROUGE)</t>
  </si>
  <si>
    <t>Lefevre, Suzanne E. (KENNER)</t>
  </si>
  <si>
    <t>Shalaby, Monir T. (NEW ORLEANS)</t>
  </si>
  <si>
    <t>Kelleher, Stephanie M. (BATON ROUGE)</t>
  </si>
  <si>
    <t>Jenkins, Ronald A. (LAFAYETTE)</t>
  </si>
  <si>
    <t>Seicshnaydre, Craig A. (COVINGTON)</t>
  </si>
  <si>
    <t>Gugel, Jonathan M. (NEW ORLEANS)</t>
  </si>
  <si>
    <t>Enriquez, Jose R. (DELHI)</t>
  </si>
  <si>
    <t>Voelker, Cynthia (COVINGTON)</t>
  </si>
  <si>
    <t>Kautzman, Michele G. (AVONDALE)</t>
  </si>
  <si>
    <t>Parikh, Parimal J. (KENNER)</t>
  </si>
  <si>
    <t>Alvarez, Iii., Frank J. (BATON ROUGE)</t>
  </si>
  <si>
    <t>Jones, Joseph C. (SHREVEPORT)</t>
  </si>
  <si>
    <t>Romero, Cristian S. (LAKE CHARLES)</t>
  </si>
  <si>
    <t>Hollister, Debra A. (SLIDELL)</t>
  </si>
  <si>
    <t>Alferez, Tlaloc S. (LULING)</t>
  </si>
  <si>
    <t>Madrecha, Jayesh (KENNER)</t>
  </si>
  <si>
    <t>Hathorn, Jr., A. W. (SHREVEPORT)</t>
  </si>
  <si>
    <t>Le, Cac Thanh (HARVEY)</t>
  </si>
  <si>
    <t>Parker, William D. (SHREVEPORT)</t>
  </si>
  <si>
    <t>McLaren, Rhett (BOSSIER CITY)</t>
  </si>
  <si>
    <t>Patterson, Fred D. (HAMMOND)</t>
  </si>
  <si>
    <t>Nguyen, Khoa (MARRERO)</t>
  </si>
  <si>
    <t>Daigle, Randy J. (SUNSET)</t>
  </si>
  <si>
    <t>Tyler, Robyn E. (BATON ROUGE)</t>
  </si>
  <si>
    <t>Ocmond, Cullen M. (LUTCHER)</t>
  </si>
  <si>
    <t>Daniels, Larry C. (HAYNESVILLE)</t>
  </si>
  <si>
    <t>Dhoble, Ganesh S. (SHREVEPORT)</t>
  </si>
  <si>
    <t>Qureshi, Arif (DENHAM SPRINGS)</t>
  </si>
  <si>
    <t>Centanni, Evablanche (NEW ORLEANS)</t>
  </si>
  <si>
    <t>Ellent, Libby (MARRERO)</t>
  </si>
  <si>
    <t>Bailey, Donovan W. (LAKE PROVIDENCE)</t>
  </si>
  <si>
    <t>Timpton, Wanda G. (NEW ORLEANS)</t>
  </si>
  <si>
    <t>Richard, Rinata K. (NEWELLTON)</t>
  </si>
  <si>
    <t>Chanler, Michael S. (MINDEN)</t>
  </si>
  <si>
    <t>Wade, Craig (HOUMA)</t>
  </si>
  <si>
    <t>Dumas, Sarah A. (NEW ORLEANS)</t>
  </si>
  <si>
    <t>Koo, Winston (SHREVEPORT)</t>
  </si>
  <si>
    <t>Harlan, Timothy S. (NEW ORLEANS)</t>
  </si>
  <si>
    <t>Drapcho, Michael A. (HAMMOND)</t>
  </si>
  <si>
    <t>Bordelon, Jevin M. (EUNICE)</t>
  </si>
  <si>
    <t>Haynes, Donald K. (HOMER)</t>
  </si>
  <si>
    <t>Johnson, Angela C. (BATON ROUGE)</t>
  </si>
  <si>
    <t>Belgodere, Jorge R. (LAFAYETTE)</t>
  </si>
  <si>
    <t>Dejesus, Guido V. (BATON ROUGE)</t>
  </si>
  <si>
    <t>Elliott, Jr., Leone F. (BATON ROUGE)</t>
  </si>
  <si>
    <t>Webb, Naquita L. (SHREVEPORT)</t>
  </si>
  <si>
    <t>Bocchini, Jr., Joseph (SHREVEPORT)</t>
  </si>
  <si>
    <t>Crockett, Jewel W. (BATON ROUGE)</t>
  </si>
  <si>
    <t>Ball, Sally S. (SHREVEPORT)</t>
  </si>
  <si>
    <t>Delord, Terry J. (HOUMA)</t>
  </si>
  <si>
    <t>Khanna, Rajan (SHREVEPORT)</t>
  </si>
  <si>
    <t>Parker, Robert D. (DELHI)</t>
  </si>
  <si>
    <t>Michael, Richard J. (SHREVEPORT)</t>
  </si>
  <si>
    <t>Soud, John (NATCHITOCHES)</t>
  </si>
  <si>
    <t>Licciardi, Dolleen M. (DESTREHAN)</t>
  </si>
  <si>
    <t>Houser, Marcella (NEW ORLEANS)</t>
  </si>
  <si>
    <t>Sinclair, Heidi L. (MORGANZA)</t>
  </si>
  <si>
    <t>Glorioso, Monty A. (METAIRIE)</t>
  </si>
  <si>
    <t>Beene, Stephen M. (SHREVEPORT)</t>
  </si>
  <si>
    <t>Nguyen, Le K. (NEW ORLEANS)</t>
  </si>
  <si>
    <t>Mazzanti, Gary B. (SHREVEPORT)</t>
  </si>
  <si>
    <t>Reid, Jr., Jack R. (DENHAM SPRINGS)</t>
  </si>
  <si>
    <t>Feucht, II, Richard B. (CARENCRO)</t>
  </si>
  <si>
    <t>Whatley, Joshua A. (LAKE CHARLES)</t>
  </si>
  <si>
    <t>Basile, Michael W. (OPELOUSAS)</t>
  </si>
  <si>
    <t>Rhodes, John N. (ALEXANDRIA)</t>
  </si>
  <si>
    <t>Walyat, Nitin (SHREVEPORT)</t>
  </si>
  <si>
    <t>Roberts, Lynda R. (NATCHITOCHES)</t>
  </si>
  <si>
    <t>Attuso, Marie M. (CLINTON)</t>
  </si>
  <si>
    <t>Oler, Michael J. (SULPHUR)</t>
  </si>
  <si>
    <t>Clark, Gordon H. (CROWLEY)</t>
  </si>
  <si>
    <t>Chasuk, Robert M. (THIBODAUX)</t>
  </si>
  <si>
    <t>Holloway, Esther M. (NATCHITOCHES)</t>
  </si>
  <si>
    <t>Walter, Lua (ALEXANDRIA)</t>
  </si>
  <si>
    <t>Wood, Jacob (RUSTON)</t>
  </si>
  <si>
    <t>Fisher, Erica M. (MARRERO)</t>
  </si>
  <si>
    <t>Overby, John L. (JONESBORO)</t>
  </si>
  <si>
    <t>Ogbuefi, Chioma E. (NEW ORLEANS)</t>
  </si>
  <si>
    <t>Zitman, Dawn S. (GONZALES)</t>
  </si>
  <si>
    <t>Peterson, Diana M. (NEW ORLEANS)</t>
  </si>
  <si>
    <t>Eagan, Amy D. (SLIDELL)</t>
  </si>
  <si>
    <t>Srigiriraju, Hyndhavi (NEW IBERIA)</t>
  </si>
  <si>
    <t>McGann, Kevin M. (SHREVEPORT)</t>
  </si>
  <si>
    <t>Devillier, Marne' E. (SULPHUR)</t>
  </si>
  <si>
    <t>Spiller, Kenneth (LAFAYETTE)</t>
  </si>
  <si>
    <t>Lucio, Daniel C. (GRETNA)</t>
  </si>
  <si>
    <t>Granger, Brian K. (LAFAYETTE)</t>
  </si>
  <si>
    <t>Alemany, Fernando L. (OPELOUSAS)</t>
  </si>
  <si>
    <t>Keller, Dwayne (SHREVEPORT)</t>
  </si>
  <si>
    <t>Baier, Charles E. (COVINGTON)</t>
  </si>
  <si>
    <t>Aswell, III, Charles J. (SIMMESPORT)</t>
  </si>
  <si>
    <t>Attuso, Marie M. (SLAUGHTER)</t>
  </si>
  <si>
    <t>Deaguiar, Ana R. (METAIRIE)</t>
  </si>
  <si>
    <t>Maraynes, Megan E. (NEW ORLEANS)</t>
  </si>
  <si>
    <t>Bickham, B. L. (SHREVEPORT)</t>
  </si>
  <si>
    <t>Smothers-Swift, Carol L. (NEW ROADS)</t>
  </si>
  <si>
    <t>WOODWARD, AARON (BARKSDALE AFB)</t>
  </si>
  <si>
    <t>Mukerjee, Kimberly A. (METAIRIE)</t>
  </si>
  <si>
    <t>Kadair, Roy G. (BATON ROUGE)</t>
  </si>
  <si>
    <t>Miller, Randall P. (EUNICE)</t>
  </si>
  <si>
    <t>Waguespack, Roland S. (VACHERIE)</t>
  </si>
  <si>
    <t>Valentine, Christy L. (GRETNA)</t>
  </si>
  <si>
    <t>Khan, Farha (LAFAYETTE)</t>
  </si>
  <si>
    <t>Harrington, Melissa G. (ERATH)</t>
  </si>
  <si>
    <t>Bass, III, Pat F. (BOSSIER CITY)</t>
  </si>
  <si>
    <t>Cooley, Richard T. (BATON ROUGE)</t>
  </si>
  <si>
    <t>Riggs, Gregory S. (LAFAYETTE)</t>
  </si>
  <si>
    <t>Wahid, Darakhshan G. (BATON ROUGE)</t>
  </si>
  <si>
    <t>McManus, Fallon S. (YOUNGSVILLE)</t>
  </si>
  <si>
    <t>Durham, Debra A. (PARKS)</t>
  </si>
  <si>
    <t>Stevens, Nicholas C. (HAMMOND)</t>
  </si>
  <si>
    <t>Bordelon, Joseph Y. (OPELOUSAS)</t>
  </si>
  <si>
    <t>Thomas, Molly B. (EUNICE)</t>
  </si>
  <si>
    <t>Attuso, Marie M. (PORT ALLEN)</t>
  </si>
  <si>
    <t>Chaudoir, Marc W. (SHREVEPORT)</t>
  </si>
  <si>
    <t>James, Courtney M. (ZACHARY)</t>
  </si>
  <si>
    <t>King, Leslie C. (HAMMOND)</t>
  </si>
  <si>
    <t>Anderson, Danita (NEW ORLEANS)</t>
  </si>
  <si>
    <t>Thapa, Ujwal (MONROE)</t>
  </si>
  <si>
    <t>Brignac, Jeanenne C. (BATON ROUGE)</t>
  </si>
  <si>
    <t>Lawhon, Melissa L. (SHREVEPORT)</t>
  </si>
  <si>
    <t>Landry, Nathan K. (LAFAYETTE)</t>
  </si>
  <si>
    <t>Torres-Cabrera, Felix L. (LIVINGSTON)</t>
  </si>
  <si>
    <t>Sayes, R. Mark (DESTREHAN)</t>
  </si>
  <si>
    <t>Johnson, Jr., Joe E. (COVINGTON)</t>
  </si>
  <si>
    <t>Lovell, III, Cecil W. (BATON ROUGE)</t>
  </si>
  <si>
    <t>Soileau, Amy S. (HACKBERRY)</t>
  </si>
  <si>
    <t>Shearer, Patricia D. (GILLIAM)</t>
  </si>
  <si>
    <t>Mclendon, Ronald C. (NEW ORLEANS)</t>
  </si>
  <si>
    <t>Burt, William E. (DENHAM SPRINGS)</t>
  </si>
  <si>
    <t>Haynes, John H. (OIL CITY)</t>
  </si>
  <si>
    <t>Singleton, Mark (RINGGOLD)</t>
  </si>
  <si>
    <t>Blessey, Karen B. (NEW ORLEANS)</t>
  </si>
  <si>
    <t>Martin, Shelley M. (BATON ROUGE)</t>
  </si>
  <si>
    <t>Bowers, Alan J. (MARRERO)</t>
  </si>
  <si>
    <t>Mayorga, Christian A. (KENNER)</t>
  </si>
  <si>
    <t>Smith, Smitty (HAMMOND)</t>
  </si>
  <si>
    <t>Williams, Monica J. (WINNFIELD)</t>
  </si>
  <si>
    <t>Grant, Shalini K. (LAFAYETTE)</t>
  </si>
  <si>
    <t>Day, Michael G. (BATON ROUGE)</t>
  </si>
  <si>
    <t>Post, Robert M. (METAIRIE)</t>
  </si>
  <si>
    <t>Cordova, Jaime (BREAUX BRIDGE)</t>
  </si>
  <si>
    <t>Fandal, Freddie J. (PORT BARRE)</t>
  </si>
  <si>
    <t>Henry, Russell P. (HOUMA)</t>
  </si>
  <si>
    <t>Madden, Michael L. (ALEXANDRIA)</t>
  </si>
  <si>
    <t>Culasso, Miguel A. (SLIDELL)</t>
  </si>
  <si>
    <t>Deeney, Tara T. (SLIDELL)</t>
  </si>
  <si>
    <t>Jackson, Jamie (NEW ORLEANS)</t>
  </si>
  <si>
    <t>Rachal, Paul B. (NEW ROADS)</t>
  </si>
  <si>
    <t>Roy, Anand K. (LAKE CHARLES)</t>
  </si>
  <si>
    <t>Lutz, F. Brobson (NEW ORLEANS)</t>
  </si>
  <si>
    <t>Andrews, Ronald (GROSSE TETE)</t>
  </si>
  <si>
    <t>May, Thomas C. (NEW ORLEANS)</t>
  </si>
  <si>
    <t>Valentin, Gardy (BATON ROUGE)</t>
  </si>
  <si>
    <t>Haynie, Robert D. (SHREVEPORT)</t>
  </si>
  <si>
    <t>Estes, David A. (NEW ORLEANS)</t>
  </si>
  <si>
    <t>Hedgemon, Helen K. (BATON ROUGE)</t>
  </si>
  <si>
    <t>Jeansonne, Cornel J. (SLIDELL)</t>
  </si>
  <si>
    <t>May, James S. (SHREVEPORT)</t>
  </si>
  <si>
    <t>Eskander, Mary (SHREVEPORT)</t>
  </si>
  <si>
    <t>Chenevert, Kasey R. (COVINGTON)</t>
  </si>
  <si>
    <t>Dao, Kimberly J. (NEW ORLEANS)</t>
  </si>
  <si>
    <t>Landrum, Kimberly H. (LEESVILLE)</t>
  </si>
  <si>
    <t>Rickman, Robert T. (SHREVEPORT)</t>
  </si>
  <si>
    <t>Katzenmeyer, Catherine C. (BATON ROUGE)</t>
  </si>
  <si>
    <t>Mack-Williams, Myria (COVINGTON)</t>
  </si>
  <si>
    <t>Foch, Bertrand J. (OAKDALE)</t>
  </si>
  <si>
    <t>Gouri, Thattil P. (NEW ORLEANS)</t>
  </si>
  <si>
    <t>Bouchette, Daniel (NEW ORLEANS)</t>
  </si>
  <si>
    <t>Rodi, Jake J. (BELLE CHASSE)</t>
  </si>
  <si>
    <t>Munshi, Junaid A. (SLIDELL)</t>
  </si>
  <si>
    <t>Kuo, Jenny M. (NEW ORLEANS)</t>
  </si>
  <si>
    <t>Reddy, Nagaratna C. (DONALDSONVILLE)</t>
  </si>
  <si>
    <t>Fleming, Michael O. (SHREVEPORT)</t>
  </si>
  <si>
    <t>Flint, Caroline F. (BATON ROUGE)</t>
  </si>
  <si>
    <t>McGehee, David W. (RUSTON)</t>
  </si>
  <si>
    <t>Knight, Katherine M. (METAIRIE)</t>
  </si>
  <si>
    <t>Kingston, Suzette G. (METAIRIE)</t>
  </si>
  <si>
    <t>Juan, Vernilyn N. (NEW ORLEANS)</t>
  </si>
  <si>
    <t>Rajkumar, Jennifer (GRETNA)</t>
  </si>
  <si>
    <t>Gupta, Navita R. (METAIRIE)</t>
  </si>
  <si>
    <t>Hart, Jennifer N. (NEW ORLEANS)</t>
  </si>
  <si>
    <t>Daigle, Renee C. (BATON ROUGE)</t>
  </si>
  <si>
    <t>Stearns, Zebediah A. (EUNICE)</t>
  </si>
  <si>
    <t>Jabaley, Elizabeth (SHREVEPORT)</t>
  </si>
  <si>
    <t>Karlen, Naomi M. (NEW ORLEANS)</t>
  </si>
  <si>
    <t>Cockrell, Jennifer P. (SHREVEPORT)</t>
  </si>
  <si>
    <t>Haynes, Monica L. (SHREVEPORT)</t>
  </si>
  <si>
    <t>Kampert, Amanda B. (SHREVEPORT)</t>
  </si>
  <si>
    <t>Deville, Sydney (NEW ORLEANS)</t>
  </si>
  <si>
    <t>Sanders, Jr., Charles V. (NEW ORLEANS)</t>
  </si>
  <si>
    <t>Simonson, Charles (MARRERO)</t>
  </si>
  <si>
    <t>Edwards, Antonio D. (SAINT GABRIEL)</t>
  </si>
  <si>
    <t>Joiner, Charles R. (ALEXANDRIA)</t>
  </si>
  <si>
    <t>Fuqua, Jason B. (SULPHUR)</t>
  </si>
  <si>
    <t>Madison, III, Edward (NEW ORLEANS)</t>
  </si>
  <si>
    <t>Singleton, Mark (WINNFIELD)</t>
  </si>
  <si>
    <t>Simon, Llewellyn (MONROE)</t>
  </si>
  <si>
    <t>Andersson, Hans C. (NEW ORLEANS)</t>
  </si>
  <si>
    <t>Sinclair, Heidi L. (MARINGOUIN)</t>
  </si>
  <si>
    <t>Chen, Harold (SHREVEPORT)</t>
  </si>
  <si>
    <t>Harrington, B. Scott (HAUGHTON)</t>
  </si>
  <si>
    <t>Tynes, Joseph R. (BOSSIER CITY)</t>
  </si>
  <si>
    <t>Tirumanisetti, Pavana N. (MONROE)</t>
  </si>
  <si>
    <t>Mighell, Scott L. (BOSSIER CITY)</t>
  </si>
  <si>
    <t>Kanagala, Anita (COVINGTON)</t>
  </si>
  <si>
    <t>Guarisco, Michael P. (BATON ROUGE)</t>
  </si>
  <si>
    <t>Uzodi, Adaora S. (BATON ROUGE)</t>
  </si>
  <si>
    <t>Koduru, Suneeth (BOSSIER CITY)</t>
  </si>
  <si>
    <t>Lazarus, Cathy J. (NEW ORLEANS)</t>
  </si>
  <si>
    <t>Galofaro, Brian J. (MANDEVILLE)</t>
  </si>
  <si>
    <t>Mendoza, Jose K. (BATON ROUGE)</t>
  </si>
  <si>
    <t>Leduc, Tu-Chinh L. (SHREVEPORT)</t>
  </si>
  <si>
    <t>Gardner, Megan E. (BOSSIER CITY)</t>
  </si>
  <si>
    <t>Beyl, Gayle A. (LIVINGSTON)</t>
  </si>
  <si>
    <t>Bailey, Colin G. (LA PLACE)</t>
  </si>
  <si>
    <t>Wyatt, Donna L. (BOSSIER CITY)</t>
  </si>
  <si>
    <t>Butler, Clint C. (HAYNESVILLE)</t>
  </si>
  <si>
    <t>Solis, Sam J. (NEW ORLEANS)</t>
  </si>
  <si>
    <t>Yerger, Melanie T. (COVINGTON)</t>
  </si>
  <si>
    <t>Menina, Erica D. (MORGAN CITY)</t>
  </si>
  <si>
    <t>Clark, Jr., John L. (JENA)</t>
  </si>
  <si>
    <t>Shearer, Patricia D. (SHREVEPORT)</t>
  </si>
  <si>
    <t>George, Jody R. (CAMERON)</t>
  </si>
  <si>
    <t>Bambrick, Thomas G. (HARVEY)</t>
  </si>
  <si>
    <t>Doucet, Donald W. (NEW ROADS)</t>
  </si>
  <si>
    <t>Coleman, Mary T. (NEW ORLEANS)</t>
  </si>
  <si>
    <t>Vockroth, III, John H. (GRETNA)</t>
  </si>
  <si>
    <t>Sledge, Jr., E. David (BATON ROUGE)</t>
  </si>
  <si>
    <t>Sinclair, Heidi L. (BATON ROUGE)</t>
  </si>
  <si>
    <t>Hall, Shawn K. (GONZALES)</t>
  </si>
  <si>
    <t>Falcon, Lara M. (BATON ROUGE)</t>
  </si>
  <si>
    <t>Sheth, Mehul (KENNER)</t>
  </si>
  <si>
    <t>Rooney, Patricia A. (NEW ORLEANS)</t>
  </si>
  <si>
    <t>Richards, Christopher L. (GRETNA)</t>
  </si>
  <si>
    <t>Deslatte, Yvette M. (NEW ORLEANS)</t>
  </si>
  <si>
    <t>Gioe, Mary M. (COVINGTON)</t>
  </si>
  <si>
    <t>Claycomb, Stephen (CHALMETTE)</t>
  </si>
  <si>
    <t>Mcdonald, III, Kenneth E. (DELHI)</t>
  </si>
  <si>
    <t>Ogbuefi, Chioma E. (BATON ROUGE)</t>
  </si>
  <si>
    <t>Miller, Bahnsen P. (BATON ROUGE)</t>
  </si>
  <si>
    <t>Copeland, Kent E. (GILLIAM)</t>
  </si>
  <si>
    <t>Deris, Amy L. (NEW ORLEANS)</t>
  </si>
  <si>
    <t>Lanson, David O. (KENNER)</t>
  </si>
  <si>
    <t>Temple, Thaddeus R. (NEW ORLEANS)</t>
  </si>
  <si>
    <t>Irby, Cherise A. (SHREVEPORT)</t>
  </si>
  <si>
    <t>Jasmin, Harry F. (COVINGTON)</t>
  </si>
  <si>
    <t>Pounds, Hannah H. (NEW ORLEANS)</t>
  </si>
  <si>
    <t>Parquet, Taura R. (NEW ORLEANS)</t>
  </si>
  <si>
    <t>Harris, Robert B. (BERNICE)</t>
  </si>
  <si>
    <t>Andrews, Tara A. (MINDEN)</t>
  </si>
  <si>
    <t>Gray, Jacqueline J. (BOSSIER CITY)</t>
  </si>
  <si>
    <t>Attuso, Marie M. (LIVINGSTON)</t>
  </si>
  <si>
    <t>Henderson, George C. (BOSSIER CITY)</t>
  </si>
  <si>
    <t>Garcia, Augustin A. (NEW ORLEANS)</t>
  </si>
  <si>
    <t>Varnado, William T. (BATON ROUGE)</t>
  </si>
  <si>
    <t>Fakouri, Dana A. (BATON ROUGE)</t>
  </si>
  <si>
    <t>Wetsman, Ellie F. (NEW ORLEANS)</t>
  </si>
  <si>
    <t>Warrier, Jaya S. (RIVER RIDGE)</t>
  </si>
  <si>
    <t>Nguyen, Huy Q. (KENNER)</t>
  </si>
  <si>
    <t>Branch, Billy G. (WEST MONROE)</t>
  </si>
  <si>
    <t>Pandey, Shivlal (MONROE)</t>
  </si>
  <si>
    <t>Janumpally, Krishna C. (NEW IBERIA)</t>
  </si>
  <si>
    <t>Place, Laura L. (SLIDELL)</t>
  </si>
  <si>
    <t>Kelt, Richard P. (COVINGTON)</t>
  </si>
  <si>
    <t>Ibrahim, Hassan (SHREVEPORT)</t>
  </si>
  <si>
    <t>Coleman, Kodi C. (PRAIRIEVILLE)</t>
  </si>
  <si>
    <t>Leggio, Benjamin L. (MANSFIELD)</t>
  </si>
  <si>
    <t>Rawls, Russell (BELLE CHASSE)</t>
  </si>
  <si>
    <t>Mcnally, James E. (JENNINGS)</t>
  </si>
  <si>
    <t>Dishman, Natalie J. (MORGAN CITY)</t>
  </si>
  <si>
    <t>Montegut, Christy A. (LA PLACE)</t>
  </si>
  <si>
    <t>Combetta, Jeffrey J. (SAINT JOSEPH)</t>
  </si>
  <si>
    <t>Ingegniero, Amy M. (NEW ORLEANS)</t>
  </si>
  <si>
    <t>Coontz, Kristopher M. (NEW ORLEANS)</t>
  </si>
  <si>
    <t>Dixit, Madhuri D. (SLIDELL)</t>
  </si>
  <si>
    <t>Bostick, Jr., Robert D. (MARRERO)</t>
  </si>
  <si>
    <t>Johnson, III, Patrick (BELLE CHASSE)</t>
  </si>
  <si>
    <t>Montgomery, Larry L. (BATON ROUGE)</t>
  </si>
  <si>
    <t>Field, Halle (METAIRIE)</t>
  </si>
  <si>
    <t>Bolton, Jonell H. (WALKER)</t>
  </si>
  <si>
    <t>Horton, Cherry I. (SHREVEPORT)</t>
  </si>
  <si>
    <t>Mansfield, IV, James N. (METAIRIE)</t>
  </si>
  <si>
    <t>Guillot, David J. (WOODWORTH)</t>
  </si>
  <si>
    <t>Liendo, Cesar H. (SHREVEPORT)</t>
  </si>
  <si>
    <t>Varnado, Jimmie W. (GREENSBURG)</t>
  </si>
  <si>
    <t>Crosby, III, Robert L. (NEW ORLEANS)</t>
  </si>
  <si>
    <t>Aswell, III, Charles J. (MONTGOMERY)</t>
  </si>
  <si>
    <t>Attuso, Marie M. (JACKSON)</t>
  </si>
  <si>
    <t>Proctor, Michael D. (MONROE)</t>
  </si>
  <si>
    <t>Graves, Christy (SLIDELL)</t>
  </si>
  <si>
    <t>Kappel, Keith C. (METAIRIE)</t>
  </si>
  <si>
    <t>May, Jessica M. (MARRERO)</t>
  </si>
  <si>
    <t>Kinstrey, Thomas E. (SHREVEPORT)</t>
  </si>
  <si>
    <t>Self, Susan M. (SHREVEPORT)</t>
  </si>
  <si>
    <t>Hickson, Renee B. (METAIRIE)</t>
  </si>
  <si>
    <t>Louis, Charles H. (LAFAYETTE)</t>
  </si>
  <si>
    <t>Henderson, George C. (SHREVEPORT)</t>
  </si>
  <si>
    <t>Hillman, Jr., Billy W. (THIBODAUX)</t>
  </si>
  <si>
    <t>Bharwani, Sunil A. (ALEXANDRIA)</t>
  </si>
  <si>
    <t>Fuqua, Kelly M. (SULPHUR)</t>
  </si>
  <si>
    <t>Quarls, Kathryn (COVINGTON)</t>
  </si>
  <si>
    <t>Bracey, Scott V. (NEW ORLEANS)</t>
  </si>
  <si>
    <t>Lafleur, Angele S. (METAIRIE)</t>
  </si>
  <si>
    <t>Siegel, Andrew J. (NEW ORLEANS)</t>
  </si>
  <si>
    <t>Metz, III, Francis H. (MORGAN CITY)</t>
  </si>
  <si>
    <t>Schneider, Lawrence B. (SAINT FRANCISVILLE)</t>
  </si>
  <si>
    <t>Lacombe, Jessica J. (BATON ROUGE)</t>
  </si>
  <si>
    <t>Kosnosky, David P. (LAFAYETTE)</t>
  </si>
  <si>
    <t>Shelby, Harold (NEW ORLEANS)</t>
  </si>
  <si>
    <t>Mason, Lynn S. (BATON ROUGE)</t>
  </si>
  <si>
    <t>Jones, Brandi K. (KENNER)</t>
  </si>
  <si>
    <t>Lafuria, Mark D. (LAKE CHARLES)</t>
  </si>
  <si>
    <t>Becnel, Louise M. (LAKE CHARLES)</t>
  </si>
  <si>
    <t>Mascherpa-Kerkow, Nathalie N. (MANDEVILLE)</t>
  </si>
  <si>
    <t>Elliott, Kirk E. (ARNAUDVILLE)</t>
  </si>
  <si>
    <t>Griffee, James F. (SLIDELL)</t>
  </si>
  <si>
    <t>Olenina, Lyubov (SHREVEPORT)</t>
  </si>
  <si>
    <t>Robertson, Adrienne C. (THIBODAUX)</t>
  </si>
  <si>
    <t>Fabre, Robin D. (FRANKLINTON)</t>
  </si>
  <si>
    <t>Bellino, Elizabeth C. (CHALMETTE)</t>
  </si>
  <si>
    <t>Jackson, James M. (SHREVEPORT)</t>
  </si>
  <si>
    <t>Meek, Bradley L. (BATON ROUGE)</t>
  </si>
  <si>
    <t>Turakhia, Bipin A. (BARKSDALE AFB)</t>
  </si>
  <si>
    <t>Clark, Gordon H. (OBERLIN)</t>
  </si>
  <si>
    <t>Smith, II, Robert C. (BOSSIER CITY)</t>
  </si>
  <si>
    <t>Ellerbe, William M. (COVINGTON)</t>
  </si>
  <si>
    <t>Robichaux, Francis A. (THIBODAUX)</t>
  </si>
  <si>
    <t>Kawasaki, Gilo (SLIDELL)</t>
  </si>
  <si>
    <t>Adcock, Deborah K. (SHREVEPORT)</t>
  </si>
  <si>
    <t>Miles, Robert H. (NEW ORLEANS)</t>
  </si>
  <si>
    <t>Janz, David (NEW ORLEANS)</t>
  </si>
  <si>
    <t>Chennamsetty, Sai S. (LAFAYETTE)</t>
  </si>
  <si>
    <t>McLurkin, Danielle L. (LAKE CHARLES)</t>
  </si>
  <si>
    <t>Grembowiez, Meredith S. (COVINGTON)</t>
  </si>
  <si>
    <t>Jones, Nicole A. (LA PLACE)</t>
  </si>
  <si>
    <t>Lejeune, Geneva M. (OPELOUSAS)</t>
  </si>
  <si>
    <t>Ieyoub, Susan B. (LAKE CHARLES)</t>
  </si>
  <si>
    <t>Foret, Christopher M. (FOLSOM)</t>
  </si>
  <si>
    <t>Robertson, Marta H. (DONALDSONVILLE)</t>
  </si>
  <si>
    <t>Moncada, Lainie V. (LAFAYETTE)</t>
  </si>
  <si>
    <t>Jones, Rhoda R. (JEFFERSON)</t>
  </si>
  <si>
    <t>Brocato, Robert A. (LEESVILLE)</t>
  </si>
  <si>
    <t>Mahsud, Adib U. (SHREVEPORT)</t>
  </si>
  <si>
    <t>Anne, Pratibha (BOSSIER CITY)</t>
  </si>
  <si>
    <t>Luther, Euil E. (SHREVEPORT)</t>
  </si>
  <si>
    <t>Hogan, Jennifer V. (BATON ROUGE)</t>
  </si>
  <si>
    <t>Johnson, Kristin S. (NEW ORLEANS)</t>
  </si>
  <si>
    <t>Smith, Victoria M. (KENNER)</t>
  </si>
  <si>
    <t>Uprety, Subodh B. (MONROE)</t>
  </si>
  <si>
    <t>St. Martin, Andrew J. (LA PLACE)</t>
  </si>
  <si>
    <t>Thibodeaux, Ross J. (BATON ROUGE)</t>
  </si>
  <si>
    <t>Twyman, Carol S. (SHREVEPORT)</t>
  </si>
  <si>
    <t>Fernandez, Sara (NEW ORLEANS)</t>
  </si>
  <si>
    <t>Wasserman, Michael F. (METAIRIE)</t>
  </si>
  <si>
    <t>Rowland, Sheryl L. (SLIDELL)</t>
  </si>
  <si>
    <t>Springer, Steve F. (LAKE CHARLES)</t>
  </si>
  <si>
    <t>Young, Henry T. (LIVINGSTON)</t>
  </si>
  <si>
    <t>Ducote, Kristen W. (PRAIRIEVILLE)</t>
  </si>
  <si>
    <t>Holton, Joann C. (PINEVILLE)</t>
  </si>
  <si>
    <t>Kothapalli, Shankaraiah (LAFAYETTE)</t>
  </si>
  <si>
    <t>Lauret, Dean G. (NEW ORLEANS)</t>
  </si>
  <si>
    <t>Butler, Megan F. (GRETNA)</t>
  </si>
  <si>
    <t>McLean, Ellen B. (METAIRIE)</t>
  </si>
  <si>
    <t>Woodroffe, Taira L. (ZACHARY)</t>
  </si>
  <si>
    <t>Robinson, Sandra (KENNER)</t>
  </si>
  <si>
    <t>Quintal, Lori M. (METAIRIE)</t>
  </si>
  <si>
    <t>Bruyninckx, Kyle B. (MANGHAM)</t>
  </si>
  <si>
    <t>Patterson, John T. (METAIRIE)</t>
  </si>
  <si>
    <t>Mariano, Sheila M. (RUSTON)</t>
  </si>
  <si>
    <t>Ara, Anjuman (KENNER)</t>
  </si>
  <si>
    <t>Thompson, Jr., Ernest G. (BAKER)</t>
  </si>
  <si>
    <t>Laderer, Robert C. (SLIDELL)</t>
  </si>
  <si>
    <t>Berry, Susan J. (NEW ORLEANS)</t>
  </si>
  <si>
    <t>West, Ashli E. (PRAIRIEVILLE)</t>
  </si>
  <si>
    <t>Haddad, Lauren M. (BATON ROUGE)</t>
  </si>
  <si>
    <t>Hau, Toan L. (NEW ORLEANS)</t>
  </si>
  <si>
    <t>Soignet, John D. (HOUMA)</t>
  </si>
  <si>
    <t>Courville, Matthew R. (KINDER)</t>
  </si>
  <si>
    <t>Sheikh, Mohammed (HAMMOND)</t>
  </si>
  <si>
    <t>Mendy, Gabou N. (MARRERO)</t>
  </si>
  <si>
    <t>Hymbaugh, Michael E. (BATON ROUGE)</t>
  </si>
  <si>
    <t>Kautz, Kathleen E. (NATCHITOCHES)</t>
  </si>
  <si>
    <t>Raley, Danielle G. (BOSSIER CITY)</t>
  </si>
  <si>
    <t>Heneghan, Joseph (LIVINGSTON)</t>
  </si>
  <si>
    <t>Mata, Jose A. (LAFAYETTE)</t>
  </si>
  <si>
    <t>Gibson, William L. (SHREVEPORT)</t>
  </si>
  <si>
    <t>Duong, Hop (KENNER)</t>
  </si>
  <si>
    <t>Hamilton, Hunter T. (BATON ROUGE)</t>
  </si>
  <si>
    <t>Sells, Michelle M. (MORGAN CITY)</t>
  </si>
  <si>
    <t>Fitch, Andriette M. (SAINT GABRIEL)</t>
  </si>
  <si>
    <t>Miller-Hebert, Charice M. (EUNICE)</t>
  </si>
  <si>
    <t>Talbot, Amanda L. (ZACHARY)</t>
  </si>
  <si>
    <t>Haynie, Amanda V. (SHREVEPORT)</t>
  </si>
  <si>
    <t>Scavella, Arnette L. (DERIDDER)</t>
  </si>
  <si>
    <t>Casey, Michael (SLIDELL)</t>
  </si>
  <si>
    <t>Stuart, Anthony J. (SHREVEPORT)</t>
  </si>
  <si>
    <t>Walker, Karen S. (OIL CITY)</t>
  </si>
  <si>
    <t>Garnett, Christopher G. (KENNER)</t>
  </si>
  <si>
    <t>Jones, Nadja N. (BELLE CHASSE)</t>
  </si>
  <si>
    <t>Mather, Joseph (METAIRIE)</t>
  </si>
  <si>
    <t>Lee, Rayanne C. (NEW ORLEANS)</t>
  </si>
  <si>
    <t>Kendrick, Robert T. (JENA)</t>
  </si>
  <si>
    <t>Friedman, Marc P. (NEW ORLEANS)</t>
  </si>
  <si>
    <t>Fitch, Andriette M. (PLAQUEMINE)</t>
  </si>
  <si>
    <t>Firestone, Jr., John E. (METAIRIE)</t>
  </si>
  <si>
    <t>Wilson-Ruffin, Oleitha (MORGAN CITY)</t>
  </si>
  <si>
    <t>Martin, Jamel A. (BATON ROUGE)</t>
  </si>
  <si>
    <t>Estaris, Raul B. (KENNER)</t>
  </si>
  <si>
    <t>Bell, D. Gregory (COUSHATTA)</t>
  </si>
  <si>
    <t>Tumbaco, Farley K. (ALEXANDRIA)</t>
  </si>
  <si>
    <t>Tynes, Russell W. (SHREVEPORT)</t>
  </si>
  <si>
    <t>Lauret, Dean G. (BATON ROUGE)</t>
  </si>
  <si>
    <t>Tabari, Hossein K. (COVINGTON)</t>
  </si>
  <si>
    <t>Rushing, Paul A. (SHREVEPORT)</t>
  </si>
  <si>
    <t>Wilson, Paul S. (SHREVEPORT)</t>
  </si>
  <si>
    <t>Theis, James O. (MARRERO)</t>
  </si>
  <si>
    <t>Andrews, Ronald (BATON ROUGE)</t>
  </si>
  <si>
    <t>Thomas, Marykutty (BATON ROUGE)</t>
  </si>
  <si>
    <t>Tumma, Rajachendra S. (FRANKLIN)</t>
  </si>
  <si>
    <t>Chambers, Jason (EUNICE)</t>
  </si>
  <si>
    <t>Thomas, Veronica M. (BATON ROUGE)</t>
  </si>
  <si>
    <t>Woodall-Ruff, Denise C. (NEW ORLEANS)</t>
  </si>
  <si>
    <t>Webb, Naquita L. (GILLIAM)</t>
  </si>
  <si>
    <t>Gates, L'Issa L. (MARRERO)</t>
  </si>
  <si>
    <t>Evans, Karen L. (CROWLEY)</t>
  </si>
  <si>
    <t>Ryan, Robert C. (METAIRIE)</t>
  </si>
  <si>
    <t>Graves, Kurt W. (BATON ROUGE)</t>
  </si>
  <si>
    <t>Blanchard, Pierre V. (SHREVEPORT)</t>
  </si>
  <si>
    <t>Ravula, Shantan (PRAIRIEVILLE)</t>
  </si>
  <si>
    <t>Edwards, Antonio D. (PLAQUEMINE)</t>
  </si>
  <si>
    <t>McGrath, Jr., Hugh (NEW ORLEANS)</t>
  </si>
  <si>
    <t>Bettencourtt, Heath L. (GRETNA)</t>
  </si>
  <si>
    <t>Houser, Marcella (METAIRIE)</t>
  </si>
  <si>
    <t>Garnett, Amanda C. (METAIRIE)</t>
  </si>
  <si>
    <t>Mouton, Gerald W. (LAKE CHARLES)</t>
  </si>
  <si>
    <t>Hatfield, Rodney J. (OPELOUSAS)</t>
  </si>
  <si>
    <t>Lea, Amanda (ZACHARY)</t>
  </si>
  <si>
    <t>Sinclair, Diane M. (NEW ORLEANS)</t>
  </si>
  <si>
    <t>Martin, Nathan S. (SHREVEPORT)</t>
  </si>
  <si>
    <t>Leoni, Toni B. (LAFAYETTE)</t>
  </si>
  <si>
    <t>Peavy, Todd A. (LAKE CHARLES)</t>
  </si>
  <si>
    <t>Williams, Casey (NEW ORLEANS)</t>
  </si>
  <si>
    <t>Wilder, Brian C. (JENNINGS)</t>
  </si>
  <si>
    <t>Acosta, Scott J. (GRETNA)</t>
  </si>
  <si>
    <t>Holton, Joann C. (NATCHITOCHES)</t>
  </si>
  <si>
    <t>Dennar, Chukwunomnso N. (NEW ORLEANS)</t>
  </si>
  <si>
    <t>Arcuri, Michael K. (LA PLACE)</t>
  </si>
  <si>
    <t>Clarke, Robert W. (HOUMA)</t>
  </si>
  <si>
    <t>Brooke, Richard (HOUMA)</t>
  </si>
  <si>
    <t>Rao, Sudha A. (SHREVEPORT)</t>
  </si>
  <si>
    <t>Mims, Michelle M. (MARRERO)</t>
  </si>
  <si>
    <t>Ehrensing, Craig A. (MARRERO)</t>
  </si>
  <si>
    <t>Landry, Adrian P. (BATON ROUGE)</t>
  </si>
  <si>
    <t>Harris, John P. (SHREVEPORT)</t>
  </si>
  <si>
    <t>Abro, Zulqarnain A. (SHREVEPORT)</t>
  </si>
  <si>
    <t>Robinson, Wanda M. (MARRERO)</t>
  </si>
  <si>
    <t>Asad, Anjum (YOUNGSVILLE)</t>
  </si>
  <si>
    <t>Lennarz, William M. (NEW ORLEANS)</t>
  </si>
  <si>
    <t>Brunson, Joan E. (PINEVILLE)</t>
  </si>
  <si>
    <t>Smith, Stanley A. (MANDEVILLE)</t>
  </si>
  <si>
    <t>Wood, Danny S. (BATON ROUGE)</t>
  </si>
  <si>
    <t>Granier, Patricia M. (METAIRIE)</t>
  </si>
  <si>
    <t>Bronfin, Daniel R. (NEW ORLEANS)</t>
  </si>
  <si>
    <t>Heiman, Jonathan N. (SLIDELL)</t>
  </si>
  <si>
    <t>Griffin, Amy B. (ALEXANDRIA)</t>
  </si>
  <si>
    <t>Reyes, Efrain O. (BATON ROUGE)</t>
  </si>
  <si>
    <t>McCulloh, Stephen P. (DENHAM SPRINGS)</t>
  </si>
  <si>
    <t>Griffith, Patrick W. (JENNINGS)</t>
  </si>
  <si>
    <t>Bolger, Joseph E. (MINDEN)</t>
  </si>
  <si>
    <t>Benoit, Michael J. (JENNINGS)</t>
  </si>
  <si>
    <t>Shalaby, Mona A. (NEW ORLEANS)</t>
  </si>
  <si>
    <t>Smith, Jr., Richard D. (NEW ORLEANS)</t>
  </si>
  <si>
    <t>Kordisch, Foster (LAKE CHARLES)</t>
  </si>
  <si>
    <t>Bhardwaj, Jatinder (LAFAYETTE)</t>
  </si>
  <si>
    <t>Khouri, Anas (NEW ORLEANS)</t>
  </si>
  <si>
    <t>Rodgers, Shari J. (BELLE CHASSE)</t>
  </si>
  <si>
    <t>Cotton, Shavaun V. (BATON ROUGE)</t>
  </si>
  <si>
    <t>Monteyne, Peter J. (GONZALES)</t>
  </si>
  <si>
    <t>Chakraborti, Charyan (NEW ORLEANS)</t>
  </si>
  <si>
    <t>Charlemagne, Mistie A. (MORGAN CITY)</t>
  </si>
  <si>
    <t>Riggins, William J. (THIBODAUX)</t>
  </si>
  <si>
    <t>Tran, Kimberly (SAINT MARTINVILLE)</t>
  </si>
  <si>
    <t>Neumann, Claire C. (METAIRIE)</t>
  </si>
  <si>
    <t>Deville, Sydney (GRETNA)</t>
  </si>
  <si>
    <t>McNamara, Susan N. (BATON ROUGE)</t>
  </si>
  <si>
    <t>Williams, Gary D. (SHREVEPORT)</t>
  </si>
  <si>
    <t>Raina, Gunjan (BATON ROUGE)</t>
  </si>
  <si>
    <t>Varughese, Shibu (GRETNA)</t>
  </si>
  <si>
    <t>Mai, Vu M. (MARRERO)</t>
  </si>
  <si>
    <t>Abuso, Candice B. (HARVEY)</t>
  </si>
  <si>
    <t>Williams, Homer H. (LAKE CHARLES)</t>
  </si>
  <si>
    <t>Mayer, Jonette H. (SLIDELL)</t>
  </si>
  <si>
    <t>Lissard, Janine T. (NEW ORLEANS)</t>
  </si>
  <si>
    <t>Penn, Robert L. (SHREVEPORT)</t>
  </si>
  <si>
    <t>Shahid, Muhammad (AMITE)</t>
  </si>
  <si>
    <t>Naquin, Christopher D. (KENNER)</t>
  </si>
  <si>
    <t>Kakani, Rama K. (SHREVEPORT)</t>
  </si>
  <si>
    <t>Portacci, Mark A. (JONESBORO)</t>
  </si>
  <si>
    <t>Hernandez, Cary A. (SAINT FRANCISVILLE)</t>
  </si>
  <si>
    <t>Menard, Darrin D. (LAFAYETTE)</t>
  </si>
  <si>
    <t>Wood, Robert C. (BATON ROUGE)</t>
  </si>
  <si>
    <t>Langhofer, Jason K. (LAKE CHARLES)</t>
  </si>
  <si>
    <t>Lebato, Alan L. (LAKE CHARLES)</t>
  </si>
  <si>
    <t>James, II, Trenton L. (BATON ROUGE)</t>
  </si>
  <si>
    <t>Reymond, Renee F. (NEW ORLEANS)</t>
  </si>
  <si>
    <t>Kheiralla, Saber (SHREVEPORT)</t>
  </si>
  <si>
    <t>Combetta, Jeffrey J. (WINNSBORO)</t>
  </si>
  <si>
    <t>Zerangue, Anthony E. (NEW ORLEANS)</t>
  </si>
  <si>
    <t>Davidson, Ricky G. (BARKSDALE AFB)</t>
  </si>
  <si>
    <t>Colvin, Thomas L. (SAINT JOSEPH)</t>
  </si>
  <si>
    <t>Serebro, Leonard H. (JEFFERSON)</t>
  </si>
  <si>
    <t>Walker, Joan (OBERLIN)</t>
  </si>
  <si>
    <t>Stefanski, Juliette C. (CROWLEY)</t>
  </si>
  <si>
    <t>Hebert, Corey J. (METAIRIE)</t>
  </si>
  <si>
    <t>Torres, Jean-Carlo (LAFAYETTE)</t>
  </si>
  <si>
    <t>Shang, Xiaoyun (MARRERO)</t>
  </si>
  <si>
    <t>Tong, Ka Y. (METAIRIE)</t>
  </si>
  <si>
    <t>Kallu, Swapna G. (GONZALES)</t>
  </si>
  <si>
    <t>Simmons, Rhonesia (HOUMA)</t>
  </si>
  <si>
    <t>Sabillo-Wiser, Sheryl (SHREVEPORT)</t>
  </si>
  <si>
    <t>Mehta, Neha H. (NEW ORLEANS)</t>
  </si>
  <si>
    <t>Romaguera, Pedro N. (METAIRIE)</t>
  </si>
  <si>
    <t>Harris, Angela (BATON ROUGE)</t>
  </si>
  <si>
    <t>German, Jeffrey A. (SHREVEPORT)</t>
  </si>
  <si>
    <t>Booth, Jr., Kenneth E. (SHREVEPORT)</t>
  </si>
  <si>
    <t>Conde, Juliet R. (EUNICE)</t>
  </si>
  <si>
    <t>Kemp, Ted P. (DENHAM SPRINGS)</t>
  </si>
  <si>
    <t>McCarron, Kenneth E. (LAFAYETTE)</t>
  </si>
  <si>
    <t>Puente, Joseph H. (METAIRIE)</t>
  </si>
  <si>
    <t>Caro, Richard J. (GONZALES)</t>
  </si>
  <si>
    <t>Sanderson, Todd M. (NEW ORLEANS)</t>
  </si>
  <si>
    <t>Webb, Naquita L. (MANSFIELD)</t>
  </si>
  <si>
    <t>D'Antoni, James V. (PRAIRIEVILLE)</t>
  </si>
  <si>
    <t>Cabrera, Hector M. (NEW ORLEANS)</t>
  </si>
  <si>
    <t>Duke-Wheeler, Cheree D. (DENHAM SPRINGS)</t>
  </si>
  <si>
    <t>Mier, Melanie M. (LAFAYETTE)</t>
  </si>
  <si>
    <t>Akhtar, Shameem (LAFAYETTE)</t>
  </si>
  <si>
    <t>Higginbotham, Raphael J. (LAFAYETTE)</t>
  </si>
  <si>
    <t>Polanco, Marcelo G. (LEESVILLE)</t>
  </si>
  <si>
    <t>Brown-Jackson, Erica (METAIRIE)</t>
  </si>
  <si>
    <t>Walker, Joan (LAFAYETTE)</t>
  </si>
  <si>
    <t>Sherrill, Meredith R. (NEW ORLEANS)</t>
  </si>
  <si>
    <t>Andrews, Tara A. (GILLIAM)</t>
  </si>
  <si>
    <t>Malik, Nabila (NEW ORLEANS)</t>
  </si>
  <si>
    <t>Whatley, Patricia D. (BATON ROUGE)</t>
  </si>
  <si>
    <t>Zacharia, Susan (HAMMOND)</t>
  </si>
  <si>
    <t>Green, Gregory R. (MONROE)</t>
  </si>
  <si>
    <t>Lahaye, Nick D. (VILLE PLATTE)</t>
  </si>
  <si>
    <t>Naljayan, Mihran V. (NEW ORLEANS)</t>
  </si>
  <si>
    <t>Vu, Vanchi R. (LAKE CHARLES)</t>
  </si>
  <si>
    <t>Ahmed, Hani (BARKSDALE AFB)</t>
  </si>
  <si>
    <t>Amusas, Kweli J. (MANDEVILLE)</t>
  </si>
  <si>
    <t>Gary, Eugenia P. (NEW ORLEANS)</t>
  </si>
  <si>
    <t>Britton, William B. (COVINGTON)</t>
  </si>
  <si>
    <t>Perez, Carlos (HOUMA)</t>
  </si>
  <si>
    <t>Songy, Robert E. (METAIRIE)</t>
  </si>
  <si>
    <t>Lord, Gregory D. (LEESVILLE)</t>
  </si>
  <si>
    <t>Ledoux, Elma I. (NEW ORLEANS)</t>
  </si>
  <si>
    <t>Srivastava, Mohit (MARKSVILLE)</t>
  </si>
  <si>
    <t>Oertling, Cherie G. (SLIDELL)</t>
  </si>
  <si>
    <t>Wilson-Ruffin, Oleitha (FRANKLIN)</t>
  </si>
  <si>
    <t>Zaveri, Kiran G. (METAIRIE)</t>
  </si>
  <si>
    <t>Jens, Daniel K. (MANDEVILLE)</t>
  </si>
  <si>
    <t>Velu, Priya (NEW ORLEANS)</t>
  </si>
  <si>
    <t>Callais, JR, Gene T. (BROUSSARD)</t>
  </si>
  <si>
    <t>Roberts, Jonathan J. (BATON ROUGE)</t>
  </si>
  <si>
    <t>Moises, James P. (ROBERT)</t>
  </si>
  <si>
    <t>Kamalanthan, Anitha (SCOTT)</t>
  </si>
  <si>
    <t>Rice, Dana L. (SHREVEPORT)</t>
  </si>
  <si>
    <t>Deville, Sydney (KENNER)</t>
  </si>
  <si>
    <t>Rankin, Christopher J. (ZWOLLE)</t>
  </si>
  <si>
    <t>Garner, Gregory D. (PLAQUEMINE)</t>
  </si>
  <si>
    <t>Bellard, Kirk F. (METAIRIE)</t>
  </si>
  <si>
    <t>Bustillo, Mayra S. (FRANKLIN)</t>
  </si>
  <si>
    <t>Hatfield, Allison S. (OPELOUSAS)</t>
  </si>
  <si>
    <t>Willis, Melinda (HOMER)</t>
  </si>
  <si>
    <t>Hebert, William G. (LAKE CHARLES)</t>
  </si>
  <si>
    <t>Miller, Craig L. (SHREVEPORT)</t>
  </si>
  <si>
    <t>Williams, Norman B. (MONROE)</t>
  </si>
  <si>
    <t>Brouillette, Bruce B. (SHREVEPORT)</t>
  </si>
  <si>
    <t>Purohit, Surendra K. (COVINGTON)</t>
  </si>
  <si>
    <t>Patel, Nirupa J. (KENNER)</t>
  </si>
  <si>
    <t>Lefevre, Suzanne E. (METAIRIE)</t>
  </si>
  <si>
    <t>Shalaby, Monir T. (BATON ROUGE)</t>
  </si>
  <si>
    <t>Cooper, Paul D. (SHREVEPORT)</t>
  </si>
  <si>
    <t>Anne, Pratibha (SHREVEPORT)</t>
  </si>
  <si>
    <t>Landry, Keith J. (PAINCOURTVILLE)</t>
  </si>
  <si>
    <t>Miller, Nichole H. (LAFAYETTE)</t>
  </si>
  <si>
    <t>Warrier, Rajasekharan P. (NEW ORLEANS)</t>
  </si>
  <si>
    <t>Hutchinson, Brett A. (BATON ROUGE)</t>
  </si>
  <si>
    <t>Hunter, Jennifer E. (HOUMA)</t>
  </si>
  <si>
    <t>Cooper, Michele M. (NEW ORLEANS)</t>
  </si>
  <si>
    <t>Carlisle, Casey B. (BATON ROUGE)</t>
  </si>
  <si>
    <t>Hayat, Samina (SHREVEPORT)</t>
  </si>
  <si>
    <t>Thaker, Kartikeya M. (NEW ORLEANS)</t>
  </si>
  <si>
    <t>Reyes, Raul G. (KENNER)</t>
  </si>
  <si>
    <t>Holcombe, David J. (MARKSVILLE)</t>
  </si>
  <si>
    <t>Punukollu, Sumanth (PLAQUEMINE)</t>
  </si>
  <si>
    <t>Rose, Katharine J. (MARRERO)</t>
  </si>
  <si>
    <t>Mitchell, Tammy (LAKE CHARLES)</t>
  </si>
  <si>
    <t>Cocke, Kelli M. (BROUSSARD)</t>
  </si>
  <si>
    <t>Kosarek, Angela M. (NEW ORLEANS)</t>
  </si>
  <si>
    <t>Ghanta, Sumatha (WEST MONROE)</t>
  </si>
  <si>
    <t>Robinson, III, Herbert G. (HAMMOND)</t>
  </si>
  <si>
    <t>Fontenot, Brandi J. (PRAIRIEVILLE)</t>
  </si>
  <si>
    <t>Tran, David D. (COVINGTON)</t>
  </si>
  <si>
    <t>Allen, Mary E. (MORGAN CITY)</t>
  </si>
  <si>
    <t>Ford, Robin K. (WEST MONROE)</t>
  </si>
  <si>
    <t>Rao, Murli C. (BATON ROUGE)</t>
  </si>
  <si>
    <t>Philippe, Kay C. (BATON ROUGE)</t>
  </si>
  <si>
    <t>Coleman, Maila A. (COLUMBIA)</t>
  </si>
  <si>
    <t>Queen, Katie E. (MANDEVILLE)</t>
  </si>
  <si>
    <t>Gonzales, Lolita C. (METAIRIE)</t>
  </si>
  <si>
    <t>Cragin, Allison L. (NEW ORLEANS)</t>
  </si>
  <si>
    <t>Russo, Emilio A. (BOGALUSA)</t>
  </si>
  <si>
    <t>Pichon, Tradina R. (SLIDELL)</t>
  </si>
  <si>
    <t>Langie, Jacqueline S. (INNIS)</t>
  </si>
  <si>
    <t>Mccommon, Nicole A. (BENTON)</t>
  </si>
  <si>
    <t>Pant, Alok (SHREVEPORT)</t>
  </si>
  <si>
    <t>Bailey, Brian (LAFAYETTE)</t>
  </si>
  <si>
    <t>Meyers, Owen M. (MONROE)</t>
  </si>
  <si>
    <t>Folse, T'Lane M. (BAKER)</t>
  </si>
  <si>
    <t>Procell, William R. (MARRERO)</t>
  </si>
  <si>
    <t>Shalaby, Mona A. (BATON ROUGE)</t>
  </si>
  <si>
    <t>Ancelet, Jean C. (LAFAYETTE)</t>
  </si>
  <si>
    <t>Ritch, Scott E. (SHREVEPORT)</t>
  </si>
  <si>
    <t>Defrank, Wendi S. (LA PLACE)</t>
  </si>
  <si>
    <t>Asbahi, Mohamed B. (DENHAM SPRINGS)</t>
  </si>
  <si>
    <t>Mouallem, Raja M. (BOGALUSA)</t>
  </si>
  <si>
    <t>Seybolt, Lorna M. (NEW ORLEANS)</t>
  </si>
  <si>
    <t>Reilly, Leslie K. (KENNER)</t>
  </si>
  <si>
    <t>Sparks, Stacey D. (HAUGHTON)</t>
  </si>
  <si>
    <t>Bustamante, Jaime E. (NEW ORLEANS)</t>
  </si>
  <si>
    <t>Hulin, Michael P. (METAIRIE)</t>
  </si>
  <si>
    <t>Holton, Joann C. (MOREAUVILLE)</t>
  </si>
  <si>
    <t>Meiners, Jr., Vaughn R. (BATON ROUGE)</t>
  </si>
  <si>
    <t>Matney, Lindsay M. (BARKSDALE AFB)</t>
  </si>
  <si>
    <t>Brumund, Traci (BATON ROUGE)</t>
  </si>
  <si>
    <t>Despinasse, II, Brian P. (BATON ROUGE)</t>
  </si>
  <si>
    <t>English, Marcia R. (NEW ORLEANS)</t>
  </si>
  <si>
    <t>Harris, Jennifer M. (BATON ROUGE)</t>
  </si>
  <si>
    <t>Kretschmer, Theodore E. (CARENCRO)</t>
  </si>
  <si>
    <t>Bergstedt, Jeanette S. (WINNFIELD)</t>
  </si>
  <si>
    <t>Sampognaro, III, Joseph (METAIRIE)</t>
  </si>
  <si>
    <t>Cousin, George B. (NEW IBERIA)</t>
  </si>
  <si>
    <t>Brown, Mark A. (SHREVEPORT)</t>
  </si>
  <si>
    <t>Buffington, Mary A. (SHREVEPORT)</t>
  </si>
  <si>
    <t>Seicshnaydre, Craig A. (NEW ORLEANS)</t>
  </si>
  <si>
    <t>Punukollu, Sumanth (DONALDSONVILLE)</t>
  </si>
  <si>
    <t>Momah, Tobe (MONROE)</t>
  </si>
  <si>
    <t>Dixit, Deepak S. (MANDEVILLE)</t>
  </si>
  <si>
    <t>Sangisetty, Aruna V. (HOUMA)</t>
  </si>
  <si>
    <t>Bienvenu, Steven N. (SHREVEPORT)</t>
  </si>
  <si>
    <t>Meadows, Mary K. (NEW ORLEANS)</t>
  </si>
  <si>
    <t>Wilder, Errol P. (LAKE CHARLES)</t>
  </si>
  <si>
    <t>Strother, Kathryn G. (YOUNGSVILLE)</t>
  </si>
  <si>
    <t>Montelaro, Louis V. (NEW ROADS)</t>
  </si>
  <si>
    <t>Mizell, Joshua E. (HARVEY)</t>
  </si>
  <si>
    <t>Cunningham, Jenny A. (NEW ORLEANS)</t>
  </si>
  <si>
    <t>Sheikh, Mohammed (INDEPENDENCE)</t>
  </si>
  <si>
    <t>Dugas, Mitchell G. (LAFAYETTE)</t>
  </si>
  <si>
    <t>Kirby, Dean L. (RUSTON)</t>
  </si>
  <si>
    <t>Daniels, Larry C. (SHREVEPORT)</t>
  </si>
  <si>
    <t>Aswell, III, Charles J. (COTTONPORT)</t>
  </si>
  <si>
    <t>Santos-Mata, Elenita P. (ZACHARY)</t>
  </si>
  <si>
    <t>Guarisco, Christopher P. (BATON ROUGE)</t>
  </si>
  <si>
    <t>Montgomery, Michael H. (OPELOUSAS)</t>
  </si>
  <si>
    <t>Lahasky, Ronald M. (ABBEVILLE)</t>
  </si>
  <si>
    <t>Campbell, Jr., James S. (KENNER)</t>
  </si>
  <si>
    <t>Irizarry, Carlos A. (MINDEN)</t>
  </si>
  <si>
    <t>Moore, Guillaume S. (SHREVEPORT)</t>
  </si>
  <si>
    <t>Scott, Jarelle M. (VACHERIE)</t>
  </si>
  <si>
    <t>Sunil, Meena (LEESVILLE)</t>
  </si>
  <si>
    <t>Alstott, James D. (NEW ORLEANS)</t>
  </si>
  <si>
    <t>Barwick, Loring (BOSTON)</t>
  </si>
  <si>
    <t>Spiller, Catherine C. (DENHAM SPRINGS)</t>
  </si>
  <si>
    <t>Lieux, Jr., T. Richard (BATON ROUGE)</t>
  </si>
  <si>
    <t>Thomas, Margo L. (ALEXANDRIA)</t>
  </si>
  <si>
    <t>Evans, Beth A. (ABITA SPRINGS)</t>
  </si>
  <si>
    <t>Mathew, Anita (SHREVEPORT)</t>
  </si>
  <si>
    <t>Fox, Lara P. (NEW ORLEANS)</t>
  </si>
  <si>
    <t>Reddy, Nagaratna C. (PIERRE PART)</t>
  </si>
  <si>
    <t>Li, Yi Q. (NEW ORLEANS)</t>
  </si>
  <si>
    <t>Aswell, III, Charles J. (MANSURA)</t>
  </si>
  <si>
    <t>Harrington, Melissa G. (MAURICE)</t>
  </si>
  <si>
    <t>Cataldie, Louis (BATON ROUGE)</t>
  </si>
  <si>
    <t>Caldwell, Richard T. (LAKE CHARLES)</t>
  </si>
  <si>
    <t>Westmoreland, Jr., Leo R. (HAMMOND)</t>
  </si>
  <si>
    <t>Toups, Lori L. (NEW IBERIA)</t>
  </si>
  <si>
    <t>Butt, Glenn A. (PEARL RIVER)</t>
  </si>
  <si>
    <t>Breard, Erin R. (MONROE)</t>
  </si>
  <si>
    <t>Lapite, Oladapo (MONROE)</t>
  </si>
  <si>
    <t>Woldie, Amgasie B. (SHREVEPORT)</t>
  </si>
  <si>
    <t>Angelo, Michael A. (SHREVEPORT)</t>
  </si>
  <si>
    <t>Matherne, Brian (HOUMA)</t>
  </si>
  <si>
    <t>Williams, Monica J. (RINGGOLD)</t>
  </si>
  <si>
    <t>Clause, James L. (CARENCRO)</t>
  </si>
  <si>
    <t>Wallace, Richard B. (SHREVEPORT)</t>
  </si>
  <si>
    <t>Tinubu, Adenike A. (OPELOUSAS)</t>
  </si>
  <si>
    <t>Padgett, Philip G. (BATON ROUGE)</t>
  </si>
  <si>
    <t>Prine, Matthew D. (RAYVILLE)</t>
  </si>
  <si>
    <t>Anderson, II, Garland E. (BOGALUSA)</t>
  </si>
  <si>
    <t>Qureshi, Nauman (LAKE CHARLES)</t>
  </si>
  <si>
    <t>Mayeaux, Stacey W. (OPELOUSAS)</t>
  </si>
  <si>
    <t>Deborah, Anita (ABBEVILLE)</t>
  </si>
  <si>
    <t>Leblanc, Larry T. (ELTON)</t>
  </si>
  <si>
    <t>Daniels, Larry C. (GILLIAM)</t>
  </si>
  <si>
    <t>Bienvenu, Shauna (ABBEVILLE)</t>
  </si>
  <si>
    <t>Vigour, Emily B. (NEW ORLEANS)</t>
  </si>
  <si>
    <t>Linares, Edith L. (KENNER)</t>
  </si>
  <si>
    <t>Sharp, III, Clinton H. (SLIDELL)</t>
  </si>
  <si>
    <t>Kokemor, John J. (NEW ORLEANS)</t>
  </si>
  <si>
    <t>Aguillard, Paul C. (GONZALES)</t>
  </si>
  <si>
    <t>Brown, D. Allen (NEW ORLEANS)</t>
  </si>
  <si>
    <t>Shaw, Vincent L. (BATON ROUGE)</t>
  </si>
  <si>
    <t>Baig, Mirza K. (KENNER)</t>
  </si>
  <si>
    <t>Shirsat, Pallavi D. (MINDEN)</t>
  </si>
  <si>
    <t>Shamlin-Haynes, Kenyatta (BATON ROUGE)</t>
  </si>
  <si>
    <t>Mustafa, Usman (SHREVEPORT)</t>
  </si>
  <si>
    <t>Launey, Spencer D. (VILLE PLATTE)</t>
  </si>
  <si>
    <t>Thorguson, Kimberly H. (MORGAN CITY)</t>
  </si>
  <si>
    <t>Guidroz, Jennifer T. (BATON ROUGE)</t>
  </si>
  <si>
    <t>Burnell, Michael L. (OPELOUSAS)</t>
  </si>
  <si>
    <t>Ray, Charles E. (JENNINGS)</t>
  </si>
  <si>
    <t>Beedupallin, Jagan R. (SHREVEPORT)</t>
  </si>
  <si>
    <t>Giambelluca, Lawrence (BELLE CHASSE)</t>
  </si>
  <si>
    <t>Langie, Jacqueline S. (MARINGOUIN)</t>
  </si>
  <si>
    <t>Troxler, William M. (MARRERO)</t>
  </si>
  <si>
    <t>Yuratich, Paul D. (NEW ORLEANS)</t>
  </si>
  <si>
    <t>Price, Genelle S. (MARRERO)</t>
  </si>
  <si>
    <t>Raulerson, Robert M. (MONROE)</t>
  </si>
  <si>
    <t>Disalvo, Nicholas J. (NEW ORLEANS)</t>
  </si>
  <si>
    <t>Patel, Darshan J. (MONROE)</t>
  </si>
  <si>
    <t>Sizemore, Leslie (LAFAYETTE)</t>
  </si>
  <si>
    <t>Proctor, Joe B. (NEW IBERIA)</t>
  </si>
  <si>
    <t>Troxclair, Sean (COUSHATTA)</t>
  </si>
  <si>
    <t>Marker, John D. (METAIRIE)</t>
  </si>
  <si>
    <t>Nelson, David (SHREVEPORT)</t>
  </si>
  <si>
    <t>Finger, Julie L. (NEW ORLEANS)</t>
  </si>
  <si>
    <t>Morgan, William L. (NEW ORLEANS)</t>
  </si>
  <si>
    <t>Clark, Joshua R. (BATON ROUGE)</t>
  </si>
  <si>
    <t>Balette, Charles (COVINGTON)</t>
  </si>
  <si>
    <t>Carter, Jacquelyn (MONROE)</t>
  </si>
  <si>
    <t>Chico, Gavin F. (COUSHATTA)</t>
  </si>
  <si>
    <t>Collins, Timothy (CAMPTI)</t>
  </si>
  <si>
    <t>Ogden, Steven (BOGALUSA)</t>
  </si>
  <si>
    <t>Chastant, II, Bradley J. (LAFAYETTE)</t>
  </si>
  <si>
    <t>Foti, Christopher J. (CARENCRO)</t>
  </si>
  <si>
    <t>Hebert, Britni (LAFAYETTE)</t>
  </si>
  <si>
    <t>Vo, Thanh D. (SHREVEPORT)</t>
  </si>
  <si>
    <t>Francis, Adeboye A. (BATON ROUGE)</t>
  </si>
  <si>
    <t>Rodriguez, Oscar (MAMOU)</t>
  </si>
  <si>
    <t>Peddi, Prakash (SHREVEPORT)</t>
  </si>
  <si>
    <t>Zander, Scott R. (METAIRIE)</t>
  </si>
  <si>
    <t>Totina, Alisha M. (HOUMA)</t>
  </si>
  <si>
    <t>Sutton, Sylvia M. (BATON ROUGE)</t>
  </si>
  <si>
    <t>Nwabueze, Nnamdi A. (SAINT FRANCISVILLE)</t>
  </si>
  <si>
    <t>Smith, Roger A. (WISNER)</t>
  </si>
  <si>
    <t>Thadur, Anuradha R. (LEESVILLE)</t>
  </si>
  <si>
    <t>Brignac, Donald V. (BATON ROUGE)</t>
  </si>
  <si>
    <t>Welch-Spencer, Keidra A. (FRANKLIN)</t>
  </si>
  <si>
    <t>Schwertner, Sarah (METAIRIE)</t>
  </si>
  <si>
    <t>Contreras, Jorge M. (METAIRIE)</t>
  </si>
  <si>
    <t>Simon-Davis, Brandon D. (COVINGTON)</t>
  </si>
  <si>
    <t>Dejesus, Guido V. (NEW ORLEANS)</t>
  </si>
  <si>
    <t>Isabelle, Michael E. (SLIDELL)</t>
  </si>
  <si>
    <t>Carter, Martin J. (COUSHATTA)</t>
  </si>
  <si>
    <t>Fuqua, Kelly M. (HACKBERRY)</t>
  </si>
  <si>
    <t>Fairbanks, Laura (MONTGOMERY)</t>
  </si>
  <si>
    <t>Shamlin, Tasha C. (BATON ROUGE)</t>
  </si>
  <si>
    <t>Lejeune, Geneva M. (CARENCRO)</t>
  </si>
  <si>
    <t>Russ, J. Kevin (METAIRIE)</t>
  </si>
  <si>
    <t>Guidry, Patricia B. (COVINGTON)</t>
  </si>
  <si>
    <t>Griffin, Christopher M. (ALEXANDRIA)</t>
  </si>
  <si>
    <t>Salassi, Michele S. (DENHAM SPRINGS)</t>
  </si>
  <si>
    <t>Stumpf, Patrick S. (LULING)</t>
  </si>
  <si>
    <t>Wiltz, Gary M. (FRANKLIN)</t>
  </si>
  <si>
    <t>King, Michaela D. (NEW ORLEANS)</t>
  </si>
  <si>
    <t>Dunn, Michael A. (HAMMOND)</t>
  </si>
  <si>
    <t>Moak, Candace E. (RUSTON)</t>
  </si>
  <si>
    <t>Mack, Donald G. (SHREVEPORT)</t>
  </si>
  <si>
    <t>Kelley, Jennifer P. (BOSSIER CITY)</t>
  </si>
  <si>
    <t>Mirani, Gayatri (NEW ORLEANS)</t>
  </si>
  <si>
    <t>Olson-Rodriguez, Jennifer L. (SHREVEPORT)</t>
  </si>
  <si>
    <t>Smith, James M. (BASTROP)</t>
  </si>
  <si>
    <t>Weiss, Philip S. (CHALMETTE)</t>
  </si>
  <si>
    <t>Germany, Robyn B. (NEW ORLEANS)</t>
  </si>
  <si>
    <t>Fuqua, Jason B. (CAMERON)</t>
  </si>
  <si>
    <t>Bhanderi, Vipul K. (METAIRIE)</t>
  </si>
  <si>
    <t>Mauterer, Linda (BATON ROUGE)</t>
  </si>
  <si>
    <t>Granier, Steven J. (NEW ORLEANS)</t>
  </si>
  <si>
    <t>Mays, Stan J. (BATON ROUGE)</t>
  </si>
  <si>
    <t>Yarbrough, David A. (MONROE)</t>
  </si>
  <si>
    <t>Heidenreich, Jack W. (RACELAND)</t>
  </si>
  <si>
    <t>Orgeron, Joseph E. (LAFAYETTE)</t>
  </si>
  <si>
    <t>Anthony, Alana (METAIRIE)</t>
  </si>
  <si>
    <t>Kiser, Henry (SHREVEPORT)</t>
  </si>
  <si>
    <t>White, Martin D. (NEW ORLEANS)</t>
  </si>
  <si>
    <t>Garcia, Fernando G. (DERIDDER)</t>
  </si>
  <si>
    <t>Thomas, Nina (NEW ORLEANS)</t>
  </si>
  <si>
    <t>Dugal, John C. (MAURICE)</t>
  </si>
  <si>
    <t>Denton, II, Gerald D. (NEW ORLEANS)</t>
  </si>
  <si>
    <t>Berthelot, Libeau J. (FOLSOM)</t>
  </si>
  <si>
    <t>Khan, Ameer A. (LAKE CHARLES)</t>
  </si>
  <si>
    <t>Haman, Timothy C. (LAKE CHARLES)</t>
  </si>
  <si>
    <t>Spiller, Edmund O. (HAMMOND)</t>
  </si>
  <si>
    <t>Myers, David A. (METAIRIE)</t>
  </si>
  <si>
    <t>Ray, Derris W. (AMITE)</t>
  </si>
  <si>
    <t>Langie, Jacqueline S. (KENTWOOD)</t>
  </si>
  <si>
    <t>Webb, Naquita L. (MINDEN)</t>
  </si>
  <si>
    <t>Nguyen, Uyen (SLIDELL)</t>
  </si>
  <si>
    <t>Rathbone, Richard F. (CLINTON)</t>
  </si>
  <si>
    <t>Arencibia, Luis R. (METAIRIE)</t>
  </si>
  <si>
    <t>Coats, John M. (BASTROP)</t>
  </si>
  <si>
    <t>Tan, Eulogio (LAKE CHARLES)</t>
  </si>
  <si>
    <t>McSween, Michael F. (WESTWEGO)</t>
  </si>
  <si>
    <t>Roberts, Lynda R. (TALLULAH)</t>
  </si>
  <si>
    <t>Mitchell, Miranda F. (BATON ROUGE)</t>
  </si>
  <si>
    <t>Banks, III, Tommy G. (SAINT JOSEPH)</t>
  </si>
  <si>
    <t>Prejean, Shane P. (BATON ROUGE)</t>
  </si>
  <si>
    <t>Haynes, John H. (HOMER)</t>
  </si>
  <si>
    <t>Waggenspack, Mark (BATON ROUGE)</t>
  </si>
  <si>
    <t>Degatur, Jr., Warren J. (BREAUX BRIDGE)</t>
  </si>
  <si>
    <t>Crow, Mary C. (SHREVEPORT)</t>
  </si>
  <si>
    <t>Davis, Michelle M. (KENNER)</t>
  </si>
  <si>
    <t>Frohlich, Edward D. (NEW ORLEANS)</t>
  </si>
  <si>
    <t>Slaughter, Clois D. (LECOMPTE)</t>
  </si>
  <si>
    <t>King, Melissa D. (NEW ORLEANS)</t>
  </si>
  <si>
    <t>Andrews, Tara A. (HAYNESVILLE)</t>
  </si>
  <si>
    <t>Farrell, Sheila M. (SHREVEPORT)</t>
  </si>
  <si>
    <t>King, John C. (THIBODAUX)</t>
  </si>
  <si>
    <t>Johnston, Gina T. (NEW ORLEANS)</t>
  </si>
  <si>
    <t>Lister, William M. (NEW ORLEANS)</t>
  </si>
  <si>
    <t>Glasgow, Gabrielle L. (METAIRIE)</t>
  </si>
  <si>
    <t>Thompson, Mikah S. (BATON ROUGE)</t>
  </si>
  <si>
    <t>Webb, Naquita L. (HAYNESVILLE)</t>
  </si>
  <si>
    <t>Osherowitz, Barry M. (SHREVEPORT)</t>
  </si>
  <si>
    <t>Maggio, Maria L. (WALKER)</t>
  </si>
  <si>
    <t>Founds, Gregory P. (MANY)</t>
  </si>
  <si>
    <t>Henderson, George C. (HAYNESVILLE)</t>
  </si>
  <si>
    <t>Thurston, Christine W. (HAMMOND)</t>
  </si>
  <si>
    <t>Haynes, Donald K. (SHREVEPORT)</t>
  </si>
  <si>
    <t>Drez-Bragg, Cherie M. (NEW ORLEANS)</t>
  </si>
  <si>
    <t>Daunis, Mark S. (HAMMOND)</t>
  </si>
  <si>
    <t>Mohr, David J. (BOGALUSA)</t>
  </si>
  <si>
    <t>Brown-Jackson, Erica (NEW ORLEANS)</t>
  </si>
  <si>
    <t>Fairbanks, Laura (GEORGETOWN)</t>
  </si>
  <si>
    <t>Emejuaiwe, Nkechinyere (NEW ORLEANS)</t>
  </si>
  <si>
    <t>Pasternak, Ryan E. (NEW ORLEANS)</t>
  </si>
  <si>
    <t>Woodall-Ruff, Denise C. (METAIRIE)</t>
  </si>
  <si>
    <t>Meyn, Madelyn M. (NEW ORLEANS)</t>
  </si>
  <si>
    <t>Mata, Jose A. (NEW IBERIA)</t>
  </si>
  <si>
    <t>Moore, Lauren G. (LIVINGSTON)</t>
  </si>
  <si>
    <t>Pham, Luan (BATON ROUGE)</t>
  </si>
  <si>
    <t>Abou-Faycal, Halim S. (SHREVEPORT)</t>
  </si>
  <si>
    <t>McKinney, Robert D. (BATON ROUGE)</t>
  </si>
  <si>
    <t>Kober, Alicia C. (BATON ROUGE)</t>
  </si>
  <si>
    <t>Foster, Suzanne P. (LAFAYETTE)</t>
  </si>
  <si>
    <t>Gonzales, Lolita C. (NEW ORLEANS)</t>
  </si>
  <si>
    <t>Monte, Frank J. (METAIRIE)</t>
  </si>
  <si>
    <t>Say, George D. (BATON ROUGE)</t>
  </si>
  <si>
    <t>Nelson, Susan S. (BATON ROUGE)</t>
  </si>
  <si>
    <t>Yager, Alan (METAIRIE)</t>
  </si>
  <si>
    <t>Manalac, Rodolfo M. (BAKER)</t>
  </si>
  <si>
    <t>Phillips, Gregory S. (MINDEN)</t>
  </si>
  <si>
    <t>Pitre, Camille C. (CUT OFF)</t>
  </si>
  <si>
    <t>Hickey, Samuel A. (HAMMOND)</t>
  </si>
  <si>
    <t>Capone, Keith J. (NEW ORLEANS)</t>
  </si>
  <si>
    <t>Sanches, Darryl S. (BATON ROUGE)</t>
  </si>
  <si>
    <t>Mixon, Tarisha R. (BATON ROUGE)</t>
  </si>
  <si>
    <t>Del Mundo, Venerando R. (SHREVEPORT)</t>
  </si>
  <si>
    <t>Bobrowski, Joseph R. (COVINGTON)</t>
  </si>
  <si>
    <t>Bowers, Alan J. (GRETNA)</t>
  </si>
  <si>
    <t>Plaisance, Jody M. (THIBODAUX)</t>
  </si>
  <si>
    <t>Haddad, Philip A. (SHREVEPORT)</t>
  </si>
  <si>
    <t>Smothers, Ruth L. (NEW IBERIA)</t>
  </si>
  <si>
    <t>Parkerson, Paula L. (JONESBORO)</t>
  </si>
  <si>
    <t>Brown, Jr., Samuel Y. (KENNER)</t>
  </si>
  <si>
    <t>Michel, Jaime L. (METAIRIE)</t>
  </si>
  <si>
    <t>Morvant, Kristin W. (BATON ROUGE)</t>
  </si>
  <si>
    <t>Greenman, Craig A. (LAKE CHARLES)</t>
  </si>
  <si>
    <t>Hart, Robert I. (PRAIRIEVILLE)</t>
  </si>
  <si>
    <t>McLean, Angela M. (NEW ORLEANS)</t>
  </si>
  <si>
    <t>Guidry, Kyle J. (THIBODAUX)</t>
  </si>
  <si>
    <t>Robinson, James M. (COVINGTON)</t>
  </si>
  <si>
    <t>Iatchovski-Baronne, Ivo (METAIRIE)</t>
  </si>
  <si>
    <t>Simoneaux, Michele L. (NEW ORLEANS)</t>
  </si>
  <si>
    <t>Koduru, Suneeth (MINDEN)</t>
  </si>
  <si>
    <t>Thomas, Jerry A. (KENTWOOD)</t>
  </si>
  <si>
    <t>Bonner, Kirk L. (NEW ORLEANS)</t>
  </si>
  <si>
    <t>Anderson, Margot H. (NEW ORLEANS)</t>
  </si>
  <si>
    <t>Sanchez, Luris (OPELOUSAS)</t>
  </si>
  <si>
    <t>Abou, Issa F. (HOUMA)</t>
  </si>
  <si>
    <t>Ellipeddi, Pavani (BATON ROUGE)</t>
  </si>
  <si>
    <t>Brown, Leslie L. (COVINGTON)</t>
  </si>
  <si>
    <t>Slaughter, Rosalyn L. (BATON ROUGE)</t>
  </si>
  <si>
    <t>Smith, Bradford J. (BAKER)</t>
  </si>
  <si>
    <t>Maranto, William F. (BOSSIER CITY)</t>
  </si>
  <si>
    <t>Greeson, Jennifer C. (BATON ROUGE)</t>
  </si>
  <si>
    <t>Sulaiman, Karina (SHREVEPORT)</t>
  </si>
  <si>
    <t>Holton, Joann C. (DRY PRONG)</t>
  </si>
  <si>
    <t>Mustiful, Tashawn L. (INDEPENDENCE)</t>
  </si>
  <si>
    <t>Beedupalli, Kavitha (SHREVEPORT)</t>
  </si>
  <si>
    <t>Palazzo, Anthony J. (BOGALUSA)</t>
  </si>
  <si>
    <t>Oubre, Kathryn (COVINGTON)</t>
  </si>
  <si>
    <t>Mcconnell, Natalie (SHREVEPORT)</t>
  </si>
  <si>
    <t>Gray, Jacqueline J. (SHREVEPORT)</t>
  </si>
  <si>
    <t>Saucier, Robert K. (BOSSIER CITY)</t>
  </si>
  <si>
    <t>Gremillion, Brian C. (BATON ROUGE)</t>
  </si>
  <si>
    <t>Raina, Sanjay (SLIDELL)</t>
  </si>
  <si>
    <t>Magsino-Bacuta, Evelyn (HARVEY)</t>
  </si>
  <si>
    <t>Johnson, Jr., Kenneth T. (PINEVILLE)</t>
  </si>
  <si>
    <t>Dupre, Henry J. (VILLE PLATTE)</t>
  </si>
  <si>
    <t>Williams, Chequita S. (SLIDELL)</t>
  </si>
  <si>
    <t>St.Etienne, Roselyn M. (MARRERO)</t>
  </si>
  <si>
    <t>Lucas, Ashley A. (BATON ROUGE)</t>
  </si>
  <si>
    <t>Drake, Laura L. (WALKER)</t>
  </si>
  <si>
    <t>Thibodaux, Jr., James P. (CLOUTIERVILLE)</t>
  </si>
  <si>
    <t>Mardia, Sudha (LULING)</t>
  </si>
  <si>
    <t>Marcello, Michael J. (RACELAND)</t>
  </si>
  <si>
    <t>Sibille, J. Scott (SUNSET)</t>
  </si>
  <si>
    <t>Finn, Jr., John (NEW ORLEANS)</t>
  </si>
  <si>
    <t>Ehlers, Phillip A. (BATON ROUGE)</t>
  </si>
  <si>
    <t>Hagen, Jason P. (DERIDDER)</t>
  </si>
  <si>
    <t>Piper, Eileen (LAKE CHARLES)</t>
  </si>
  <si>
    <t>Collins, Timothy (NATCHITOCHES)</t>
  </si>
  <si>
    <t>Speer, Katherine K. (GRETNA)</t>
  </si>
  <si>
    <t>Rooney, James M. (METAIRIE)</t>
  </si>
  <si>
    <t>Dowden, Bradley R. (LAFAYETTE)</t>
  </si>
  <si>
    <t>Jones, Stacy D. (BATON ROUGE)</t>
  </si>
  <si>
    <t>Dair, Marvin (MARRERO)</t>
  </si>
  <si>
    <t>Looney, Robert C. (LAKE CHARLES)</t>
  </si>
  <si>
    <t>Law, David W. (SPRINGHILL)</t>
  </si>
  <si>
    <t>Godbey, Sherri R. (JEFFERSON)</t>
  </si>
  <si>
    <t>Elkins, Brian L. (ALEXANDRIA)</t>
  </si>
  <si>
    <t>Daigle, Leigh (LAKE CHARLES)</t>
  </si>
  <si>
    <t>Haydel, Michael P. (GRETNA)</t>
  </si>
  <si>
    <t>Hinz, Tami J. (METAIRIE)</t>
  </si>
  <si>
    <t>Fortino, James M. (GRETNA)</t>
  </si>
  <si>
    <t>Babin, Kevin J. (BATON ROUGE)</t>
  </si>
  <si>
    <t>Ferrier, Janine M. (METAIRIE)</t>
  </si>
  <si>
    <t>Williams, Monica J. (DESTREHAN)</t>
  </si>
  <si>
    <t>Edwards, Mark O. (BATON ROUGE)</t>
  </si>
  <si>
    <t>Ware, David B. (EUNICE)</t>
  </si>
  <si>
    <t>Warren, Ted B. (BARKSDALE AFB)</t>
  </si>
  <si>
    <t>McLurkin, Danielle L. (OBERLIN)</t>
  </si>
  <si>
    <t>Singleton, Mark (GEORGETOWN)</t>
  </si>
  <si>
    <t>Desse, Jean (NEW ORLEANS)</t>
  </si>
  <si>
    <t>Bostick, Leslie L. (BATON ROUGE)</t>
  </si>
  <si>
    <t>Chevalier, Tiffanny P. (BATON ROUGE)</t>
  </si>
  <si>
    <t>Berry, Susan J. (KENNER)</t>
  </si>
  <si>
    <t>Abramson, Steven N. (PRAIRIEVILLE)</t>
  </si>
  <si>
    <t>Yorek, Michael W. (BATON ROUGE)</t>
  </si>
  <si>
    <t>Weeks, Brandon M. (PLAQUEMINE)</t>
  </si>
  <si>
    <t>Kluchin, Ronald J. (MANDEVILLE)</t>
  </si>
  <si>
    <t>Gillespie, Patrick S. (WASHINGTON)</t>
  </si>
  <si>
    <t>Grantham, Kirk A. (SHREVEPORT)</t>
  </si>
  <si>
    <t>Hart, Shana M. (DENHAM SPRINGS)</t>
  </si>
  <si>
    <t>Houser, Marcella (KENNER)</t>
  </si>
  <si>
    <t>Arriola, Diana (NEW ORLEANS)</t>
  </si>
  <si>
    <t>Prempeh, Osei (MARRERO)</t>
  </si>
  <si>
    <t>Fitch, Andriette M. (BATON ROUGE)</t>
  </si>
  <si>
    <t>Huval, Joshua J. (THIBODAUX)</t>
  </si>
  <si>
    <t>Singla, Atul (BATON ROUGE)</t>
  </si>
  <si>
    <t>Caillet, Andree B. (LAFAYETTE)</t>
  </si>
  <si>
    <t>Donner, Jr., Francis N. (HAMMOND)</t>
  </si>
  <si>
    <t>Anwar, Dominique M. (NEW ORLEANS)</t>
  </si>
  <si>
    <t>Hebert, Catherine M. (NEW ORLEANS)</t>
  </si>
  <si>
    <t>Kerl, James E. (HARAHAN)</t>
  </si>
  <si>
    <t>Jerez, Catherine A. (ALEXANDRIA)</t>
  </si>
  <si>
    <t>Theriot, Jeanne D. (BREAUX BRIDGE)</t>
  </si>
  <si>
    <t>Youmans, Cassandra D. (METAIRIE)</t>
  </si>
  <si>
    <t>Keane, Matthew W. (NEW ORLEANS)</t>
  </si>
  <si>
    <t>Evers, Patrice (METAIRIE)</t>
  </si>
  <si>
    <t>Dal Corso, Mark (METAIRIE)</t>
  </si>
  <si>
    <t>Cucchiara, Charles J. (METAIRIE)</t>
  </si>
  <si>
    <t>Acosta, Scott J. (MARRERO)</t>
  </si>
  <si>
    <t>Angeron, Danielle D. (HOUMA)</t>
  </si>
  <si>
    <t>Hines, Donald E. (BUNKIE)</t>
  </si>
  <si>
    <t>Bernauer, Robert (LAKE CHARLES)</t>
  </si>
  <si>
    <t>Reilly, Leslie K. (NEW ORLEANS)</t>
  </si>
  <si>
    <t>Jolivette, Jr., Milton J. (LAFAYETTE)</t>
  </si>
  <si>
    <t>Sus, Rachana N. (METAIRIE)</t>
  </si>
  <si>
    <t>Bates, Karen (LAFAYETTE)</t>
  </si>
  <si>
    <t>Palombo, Benjamin J. (PINEVILLE)</t>
  </si>
  <si>
    <t>Atkins, Logan (SAINT JOSEPH)</t>
  </si>
  <si>
    <t>Noaz, Golam D. (BOGALUSA)</t>
  </si>
  <si>
    <t>Risener, Jr., Frederick S. (THIBODAUX)</t>
  </si>
  <si>
    <t>Greene, Patricia S. (COVINGTON)</t>
  </si>
  <si>
    <t>Altamirano, Dodanim F. (VILLE PLATTE)</t>
  </si>
  <si>
    <t>Broussard, Y Yoko (LAKE CHARLES)</t>
  </si>
  <si>
    <t>Breaux, Jeryl (BATON ROUGE)</t>
  </si>
  <si>
    <t>Elliott, Clyde E. (WEST MONROE)</t>
  </si>
  <si>
    <t>Galofaro, Brian J. (COVINGTON)</t>
  </si>
  <si>
    <t>Jacobs, Eric F. (DEQUINCY)</t>
  </si>
  <si>
    <t>Vazquez-Borrero, Carlos (GONZALES)</t>
  </si>
  <si>
    <t>Speer, Katherine K. (METAIRIE)</t>
  </si>
  <si>
    <t>Germany, Robyn B. (BATON ROUGE)</t>
  </si>
  <si>
    <t>Holton, Joann C. (JENA)</t>
  </si>
  <si>
    <t>Masri, Kamal A. (SHREVEPORT)</t>
  </si>
  <si>
    <t>McLurkin, Danielle L. (CROWLEY)</t>
  </si>
  <si>
    <t>Karriker, Bryan S. (LAKE CHARLES)</t>
  </si>
  <si>
    <t>Ballen, Vennus J. (KENNER)</t>
  </si>
  <si>
    <t>James, Mark L. (FOLSOM)</t>
  </si>
  <si>
    <t>Stelly, Deidre (PORT BARRE)</t>
  </si>
  <si>
    <t>Long, Richard L. (MANDEVILLE)</t>
  </si>
  <si>
    <t>Bertucci, Bryan J. (CHALMETTE)</t>
  </si>
  <si>
    <t>Jain, Sanjay R. (SHREVEPORT)</t>
  </si>
  <si>
    <t>Cerrato, Ciro R. (KENNER)</t>
  </si>
  <si>
    <t>Dave, Amar H. (COVINGTON)</t>
  </si>
  <si>
    <t>Sarkar, Shubho (NEW ORLEANS)</t>
  </si>
  <si>
    <t>Banks, Raynando L. (BATON ROUGE)</t>
  </si>
  <si>
    <t>Sipes, Richard T. (SHREVEPORT)</t>
  </si>
  <si>
    <t>Le, Charlie T. (METAIRIE)</t>
  </si>
  <si>
    <t>Kitchell, Michael T. (WINNSBORO)</t>
  </si>
  <si>
    <t>Fontenot, Gregory (ABBEVILLE)</t>
  </si>
  <si>
    <t>McKinney, Robert D. (NEW ORLEANS)</t>
  </si>
  <si>
    <t>Fox, April J. (NEW ORLEANS)</t>
  </si>
  <si>
    <t>Werner, Sharon (BATON ROUGE)</t>
  </si>
  <si>
    <t>Scott, II, Eugene B. (SHREVEPORT)</t>
  </si>
  <si>
    <t>Mauvais-Jarvis, Franck (NEW ORLEANS)</t>
  </si>
  <si>
    <t>Bragg, James W. (NEW ORLEANS)</t>
  </si>
  <si>
    <t>Davuluri, Murali (HOUMA)</t>
  </si>
  <si>
    <t>Capone, Kenneth (MARRERO)</t>
  </si>
  <si>
    <t>Springer, Margaret A. (SHREVEPORT)</t>
  </si>
  <si>
    <t>Primeaux, Arthur W. (LAKE CHARLES)</t>
  </si>
  <si>
    <t>Occhipinti, Robert D. (NEW ORLEANS)</t>
  </si>
  <si>
    <t>Greene, Stacy A. (NEW ORLEANS)</t>
  </si>
  <si>
    <t>Guidry, Frank J. (BATON ROUGE)</t>
  </si>
  <si>
    <t>Elliott, Jr., Leone F. (OPELOUSAS)</t>
  </si>
  <si>
    <t>Fortier, Alan (THIBODAUX)</t>
  </si>
  <si>
    <t>Oubre, John C. (COVINGTON)</t>
  </si>
  <si>
    <t>Hudson, Janice L. (NEW ORLEANS)</t>
  </si>
  <si>
    <t>Sanders, Z. Galen (BOSSIER CITY)</t>
  </si>
  <si>
    <t>Faugot, Allison C. (CARENCRO)</t>
  </si>
  <si>
    <t>Reddy, Shilpa (BATON ROUGE)</t>
  </si>
  <si>
    <t>Pillette, Cassandra M. (LAFAYETTE)</t>
  </si>
  <si>
    <t>George, Jody R. (HACKBERRY)</t>
  </si>
  <si>
    <t>Thomas, Lija (BATON ROUGE)</t>
  </si>
  <si>
    <t>Cobb, Vicki S. (BENTON)</t>
  </si>
  <si>
    <t>Sibilia, Galeno (LAFAYETTE)</t>
  </si>
  <si>
    <t>Leigh, Alexandra E. (NEW ORLEANS)</t>
  </si>
  <si>
    <t>Roy, Sudipta (LAFAYETTE)</t>
  </si>
  <si>
    <t>Anne, Pratibha (MINDEN)</t>
  </si>
  <si>
    <t>Hudspeth, Ted J. (HAMMOND)</t>
  </si>
  <si>
    <t>Sauzo-Flores, Karim Y. (DENHAM SPRINGS)</t>
  </si>
  <si>
    <t>Bergstedt, Jeanette S. (RINGGOLD)</t>
  </si>
  <si>
    <t>McCormick, Mary L. (NEW ORLEANS)</t>
  </si>
  <si>
    <t>Brinkman, II, Robert (COVINGTON)</t>
  </si>
  <si>
    <t>Perrin-Bellelo, Tyler M. (LAFAYETTE)</t>
  </si>
  <si>
    <t>Arimura, Jerome J. (LAKE CHARLES)</t>
  </si>
  <si>
    <t>Coleman, Jr., Wyche T. (COUSHATTA)</t>
  </si>
  <si>
    <t>Brown, Clayton G. (ZACHARY)</t>
  </si>
  <si>
    <t>Dola, Thao (NEW ORLEANS)</t>
  </si>
  <si>
    <t>Gravois, Eric J. (PAINCOURTVILLE)</t>
  </si>
  <si>
    <t>Barner, Kimberley J. (HOUMA)</t>
  </si>
  <si>
    <t>Hudson, David W. (SHREVEPORT)</t>
  </si>
  <si>
    <t>Flenniken, Roan L. (SHREVEPORT)</t>
  </si>
  <si>
    <t>Gugel, Jonathan M. (LULING)</t>
  </si>
  <si>
    <t>Bella, Timothy A. (BATON ROUGE)</t>
  </si>
  <si>
    <t>Taylor, James A. (DENHAM SPGS)</t>
  </si>
  <si>
    <t>Braud, Rebecca (HACKBERRY)</t>
  </si>
  <si>
    <t>Suleman, Tasneim Z. (DESTREHAN)</t>
  </si>
  <si>
    <t>Reiser-Parmenter, Jeryl L. (METAIRIE)</t>
  </si>
  <si>
    <t>El-Malah, Amin M. (MONROE)</t>
  </si>
  <si>
    <t>Brown-Manning, Cynthia L. (MONROE)</t>
  </si>
  <si>
    <t>Copeland, Kent E. (BOSSIER CITY)</t>
  </si>
  <si>
    <t>Le, Lisa K. (PRAIRIEVILLE)</t>
  </si>
  <si>
    <t>Lagarde, Gina P. (LIVINGSTON)</t>
  </si>
  <si>
    <t>Ducombs, Charles R. (HAMMOND)</t>
  </si>
  <si>
    <t>Walker, Durwin D. (DENHAM SPRINGS)</t>
  </si>
  <si>
    <t>Perkins, Linnea T. (METAIRIE)</t>
  </si>
  <si>
    <t>Shanableh, Ahmad (MARRERO)</t>
  </si>
  <si>
    <t>Vellanki, Aparna (GRAMERCY)</t>
  </si>
  <si>
    <t>Le, Dung N. (DELHI)</t>
  </si>
  <si>
    <t>Caldwell, Susan P. (METAIRIE)</t>
  </si>
  <si>
    <t>Delia, Urielle R. (NEW ORLEANS)</t>
  </si>
  <si>
    <t>Boudreaux, Stephen A. (NEW IBERIA)</t>
  </si>
  <si>
    <t>Milligan, Shawn A. (SHREVEPORT)</t>
  </si>
  <si>
    <t>Dise, Theresa (NEW ORLEANS)</t>
  </si>
  <si>
    <t>Fritz, Elizabeth H. (HAMMOND)</t>
  </si>
  <si>
    <t>Raveendran, Kristina (NEW ORLEANS)</t>
  </si>
  <si>
    <t>Anthony, Alana (NEW ORLEANS)</t>
  </si>
  <si>
    <t>Harris, Douglas B. (THIBODAUX)</t>
  </si>
  <si>
    <t>Gandhi, Raj T. (SHREVEPORT)</t>
  </si>
  <si>
    <t>Chastain, II, Curtis C. (BATON ROUGE)</t>
  </si>
  <si>
    <t>Trejo, Daniel A. (BASTROP)</t>
  </si>
  <si>
    <t>Kandasamy, Umashankar (MONROE)</t>
  </si>
  <si>
    <t>Trawick, Eric P. (LAFAYETTE)</t>
  </si>
  <si>
    <t>St. Amant, Robert P. (GONZALES)</t>
  </si>
  <si>
    <t>Pace, David J. (SHREVEPORT)</t>
  </si>
  <si>
    <t>Elkins, Kathryn C. (PLAQUEMINE)</t>
  </si>
  <si>
    <t>Jackson, Amanda B. (NEW ORLEANS)</t>
  </si>
  <si>
    <t>Hebert, Corey J. (KENNER)</t>
  </si>
  <si>
    <t>Milder, Peter (ALEXANDRIA)</t>
  </si>
  <si>
    <t>Thurston, Carla T. (MORGAN CITY)</t>
  </si>
  <si>
    <t>Goldsby, Reginald E. (AMITE)</t>
  </si>
  <si>
    <t>Laurent, Merrill J. (COVINGTON)</t>
  </si>
  <si>
    <t>Broussard, Alan P. (LAFAYETTE)</t>
  </si>
  <si>
    <t>Uhr, Marilyn M. (SHREVEPORT)</t>
  </si>
  <si>
    <t>King, Leslie C. (SLIDELL)</t>
  </si>
  <si>
    <t>Oglesby, Leslie H. (MONROE)</t>
  </si>
  <si>
    <t>Chainani, Vinod A. (NEW ORLEANS)</t>
  </si>
  <si>
    <t>Jeffery, Penny E. (NATCHITOCHES)</t>
  </si>
  <si>
    <t>Hulin, Michael P. (RIVER RIDGE)</t>
  </si>
  <si>
    <t>Hernandez, Lauren M. (METAIRIE)</t>
  </si>
  <si>
    <t>Miller, Amy C. (NEW ORLEANS)</t>
  </si>
  <si>
    <t>Dollar, Mark F. (WEST MONROE)</t>
  </si>
  <si>
    <t>Cardozo, Daniela (DENHAM SPRINGS)</t>
  </si>
  <si>
    <t>Levy, Lawrence (METAIRIE)</t>
  </si>
  <si>
    <t>Pham, Lan N. (MAURICE)</t>
  </si>
  <si>
    <t>Weiner, Gerald M. (METAIRIE)</t>
  </si>
  <si>
    <t>Ardoin, Justin M. (LAFAYETTE)</t>
  </si>
  <si>
    <t>Reilly, Leslie K. (METAIRIE)</t>
  </si>
  <si>
    <t>Gelpi, Gregory J. (BATON ROUGE)</t>
  </si>
  <si>
    <t>Malone, Harvey L. (NEW ORLEANS)</t>
  </si>
  <si>
    <t>Luster, William B. (NATCHITOCHES)</t>
  </si>
  <si>
    <t>Bailey, Joan (NEW ORLEANS)</t>
  </si>
  <si>
    <t>Richard, Rinata K. (WINNSBORO)</t>
  </si>
  <si>
    <t>Griffin, John T. (DERIDDER)</t>
  </si>
  <si>
    <t>Humphries, Nicolette J. (SHREVEPORT)</t>
  </si>
  <si>
    <t>Fontenot, Codey L. (BATON ROUGE)</t>
  </si>
  <si>
    <t>Lama, Anthony J. (NEW ORLEANS)</t>
  </si>
  <si>
    <t>Hoang, Dung T. (METAIRIE)</t>
  </si>
  <si>
    <t>Safford, Noemie M. (BATON ROUGE)</t>
  </si>
  <si>
    <t>Gupta, Alok K. (BATON ROUGE)</t>
  </si>
  <si>
    <t>Jack, Avanelle V. (NEW IBERIA)</t>
  </si>
  <si>
    <t>Conlin, Erin M. (MANDEVILLE)</t>
  </si>
  <si>
    <t>Hathorn, Jr., A. W. (MANSFIELD)</t>
  </si>
  <si>
    <t>Morgan, William L. (METAIRIE)</t>
  </si>
  <si>
    <t>Davillier, Kelly R. (NEW ORLEANS)</t>
  </si>
  <si>
    <t>Kakazu, Mario (RIVER RIDGE)</t>
  </si>
  <si>
    <t>Blereau, Robert P. (MORGAN CITY)</t>
  </si>
  <si>
    <t>Perry, Donald (NATCHITOCHES)</t>
  </si>
  <si>
    <t>Johnson, Therryll (NEW ORLEANS)</t>
  </si>
  <si>
    <t>Rholdon, Sr., Roger D. (HAMMOND)</t>
  </si>
  <si>
    <t>Younger, Mary A. (METAIRIE)</t>
  </si>
  <si>
    <t>Blanchard, Meagan T. (BATON ROUGE)</t>
  </si>
  <si>
    <t>Laborde, Yvens G. (MARRERO)</t>
  </si>
  <si>
    <t>Colvin, Thomas L. (WINNSBORO)</t>
  </si>
  <si>
    <t>Saikali, Jocelyne A. (LEESVILLE)</t>
  </si>
  <si>
    <t>Jones, Catherine E. (NEW ORLEANS)</t>
  </si>
  <si>
    <t>Gamborg, Brian L. (LAKE CHARLES)</t>
  </si>
  <si>
    <t>Grier, Laurie R. (SHREVEPORT)</t>
  </si>
  <si>
    <t>Rademacher, Jeanne M. (METAIRIE)</t>
  </si>
  <si>
    <t>Mikell, Stephen L. (COVINGTON)</t>
  </si>
  <si>
    <t>Speer, Katherine K. (NEW ORLEANS)</t>
  </si>
  <si>
    <t>Langefels, Lora M. (NEW ORLEANS)</t>
  </si>
  <si>
    <t>Bertsch, Jennifer M. (NEW ORLEANS)</t>
  </si>
  <si>
    <t>George, Jody R. (WESTLAKE)</t>
  </si>
  <si>
    <t>Lupin, Arnold (NEW ORLEANS)</t>
  </si>
  <si>
    <t>Jeanfreau, Robert J. (METAIRIE)</t>
  </si>
  <si>
    <t>Marshall, Marilyn D. (LAFAYETTE)</t>
  </si>
  <si>
    <t>Widmer, Kyle (NEW ORLEANS)</t>
  </si>
  <si>
    <t>Wood, Edmond E. (INDEPENDENCE)</t>
  </si>
  <si>
    <t>De Felice, Kara M. (NEW ORLEANS)</t>
  </si>
  <si>
    <t>Baez, Raymond (SLIDELL)</t>
  </si>
  <si>
    <t>Landry, Stuart G. (LAKE CHARLES)</t>
  </si>
  <si>
    <t>Lemelle, Tracy A. (WALKER)</t>
  </si>
  <si>
    <t>Olivier-Wittmann, Sherise R. (METAIRIE)</t>
  </si>
  <si>
    <t>Turakhia, Bipin A. (BOSSIER CITY)</t>
  </si>
  <si>
    <t>Love, Melissa B. (PRAIRIEVILLE)</t>
  </si>
  <si>
    <t>Byrne, Rebekah A. (NEW ORLEANS)</t>
  </si>
  <si>
    <t>Raymond, Sidney (DESTREHAN)</t>
  </si>
  <si>
    <t>Maidoh, Gregory C. (HOUMA)</t>
  </si>
  <si>
    <t>Girod, Tyrone (BATON ROUGE)</t>
  </si>
  <si>
    <t>Barton, John V. (SLIDELL)</t>
  </si>
  <si>
    <t>Davis, Lauren A. (KENNER)</t>
  </si>
  <si>
    <t>Epstein, Nona K. (NEW ORLEANS)</t>
  </si>
  <si>
    <t>Thompson, Shelly K. (NEW IBERIA)</t>
  </si>
  <si>
    <t>Jens, Daniel K. (BATON ROUGE)</t>
  </si>
  <si>
    <t>Falgoust, Gerard F. (PLAQUEMINE)</t>
  </si>
  <si>
    <t>Burgin, Jode Jann R. (SHREVEPORT)</t>
  </si>
  <si>
    <t>Mcelveen, Linda (SLIDELL)</t>
  </si>
  <si>
    <t>Pardue, Michelle L. (SPRINGHILL)</t>
  </si>
  <si>
    <t>Roberts, Jonathan J. (GREENWEL SPGS)</t>
  </si>
  <si>
    <t>Buras, Jr., Floyd A. (METAIRIE)</t>
  </si>
  <si>
    <t>Hobson, Emily R. (SHREVEPORT)</t>
  </si>
  <si>
    <t>Collinsworth, Horace J. (BATON ROUGE)</t>
  </si>
  <si>
    <t>Thomas, Molly B. (NEW IBERIA)</t>
  </si>
  <si>
    <t>Jones, Nadja N. (GRETNA)</t>
  </si>
  <si>
    <t>Beard, Barbara L. (MONROE)</t>
  </si>
  <si>
    <t>Khan, Naveed A. (HOUMA)</t>
  </si>
  <si>
    <t>Green, Dwight A. (METAIRIE)</t>
  </si>
  <si>
    <t>Senentz, Tammy M. (METAIRIE)</t>
  </si>
  <si>
    <t>Hardy, Whitney (MARRERO)</t>
  </si>
  <si>
    <t>Basso, Brandi S. (LIVINGSTON)</t>
  </si>
  <si>
    <t>Reed, Donald J. (LAFAYETTE)</t>
  </si>
  <si>
    <t>Walters, Joseph A. (BASTROP)</t>
  </si>
  <si>
    <t>Guidry, Jimmy (WALKER)</t>
  </si>
  <si>
    <t>Sharan, Shweta (MONROE)</t>
  </si>
  <si>
    <t>Cavell, Richard N. (MONROE)</t>
  </si>
  <si>
    <t>Chambers, Jason (BASILE)</t>
  </si>
  <si>
    <t>Andersson, Hans C. (METAIRIE)</t>
  </si>
  <si>
    <t>Imesis, Manuel Y. (BATON ROUGE)</t>
  </si>
  <si>
    <t>Guillory, Kevin N. (OPELOUSAS)</t>
  </si>
  <si>
    <t>Dvorin, Evan L. (NEW ORLEANS)</t>
  </si>
  <si>
    <t>Angelica, Nicholas J. (KENNER)</t>
  </si>
  <si>
    <t>Benoit, Tina M. (LAFAYETTE)</t>
  </si>
  <si>
    <t>Paschal, Lewis D. (NEW ORLEANS)</t>
  </si>
  <si>
    <t>Carver, David R. (BATON ROUGE)</t>
  </si>
  <si>
    <t>Kantrow, III, Charles M. (NEW ORLEANS)</t>
  </si>
  <si>
    <t>Lara, Anna K. (NEW ORLEANS)</t>
  </si>
  <si>
    <t>Singh, Sweta (NEW ORLEANS)</t>
  </si>
  <si>
    <t>Mayo, Tamika D. (BATON ROUGE)</t>
  </si>
  <si>
    <t>Walker, Joan (CROWLEY)</t>
  </si>
  <si>
    <t>Palombo, Benjamin J. (LAKE CHARLES)</t>
  </si>
  <si>
    <t>Jimenez-Torres, Madeline (MONROE)</t>
  </si>
  <si>
    <t>Roheim, John G. (SLIDELL)</t>
  </si>
  <si>
    <t>Dykes, Norman L. (LAFAYETTE)</t>
  </si>
  <si>
    <t>Hau, Toan L. (BATON ROUGE)</t>
  </si>
  <si>
    <t>Parkerson, Paula L. (CHATHAM)</t>
  </si>
  <si>
    <t>Prempeh, Osei (METAIRIE)</t>
  </si>
  <si>
    <t>Langie, Jacqueline S. (HAMMOND)</t>
  </si>
  <si>
    <t>Hilbun, Jeffrey M. (MONROE)</t>
  </si>
  <si>
    <t>Zaid-Kaylani, Samer H. (SHREVEPORT)</t>
  </si>
  <si>
    <t>Slipman, Ronald A. (METAIRIE)</t>
  </si>
  <si>
    <t>Terral, William L. (COVINGTON)</t>
  </si>
  <si>
    <t>Eikel, Henry D. (NEW IBERIA)</t>
  </si>
  <si>
    <t>Arnaud, Stephanie (MARRERO)</t>
  </si>
  <si>
    <t>Jang, Jessica T. (SLIDELL)</t>
  </si>
  <si>
    <t>Kasindula, Ramakrishna (LAFAYETTE)</t>
  </si>
  <si>
    <t>Digiglia, III, John A. (LAKE CHARLES)</t>
  </si>
  <si>
    <t>Holt, Sarah W. (NEW ORLEANS)</t>
  </si>
  <si>
    <t>Thibodeaux, John S. (ERATH)</t>
  </si>
  <si>
    <t>Ford, Janice L. (RUSTON)</t>
  </si>
  <si>
    <t>Sanne, Shane E. (NEW ORLEANS)</t>
  </si>
  <si>
    <t>Slusher, William J. (SHREVEPORT)</t>
  </si>
  <si>
    <t>Carter, Henry S. (DERIDDER)</t>
  </si>
  <si>
    <t>Carson, John C. (MONROE)</t>
  </si>
  <si>
    <t>Hagens, Danyel A. (NEW ORLEANS)</t>
  </si>
  <si>
    <t>Griffin, Ryan P. (NEW ORLEANS)</t>
  </si>
  <si>
    <t>Papp, Laszlo (LAFAYETTE)</t>
  </si>
  <si>
    <t>Viator, Mickey (ERATH)</t>
  </si>
  <si>
    <t>Kemp, Susan E. (SHREVEPORT)</t>
  </si>
  <si>
    <t>Bui, Ngoc-Thuy T. (GRETNA)</t>
  </si>
  <si>
    <t>Meiners, Rebecca K. (BATON ROUGE)</t>
  </si>
  <si>
    <t>Albrecht, Robert C. (RESERVE)</t>
  </si>
  <si>
    <t>Lukeman, Robert W. (SHREVEPORT)</t>
  </si>
  <si>
    <t>Menard, Ronald D. (LAFAYETTE)</t>
  </si>
  <si>
    <t>Cunningham, Erin T. (NEW ORLEANS)</t>
  </si>
  <si>
    <t>Singleton, Mark (MONTGOMERY)</t>
  </si>
  <si>
    <t>Schneider, Mark A. (PINEVILLE)</t>
  </si>
  <si>
    <t>Choojitarom, Thiravat (DENHAM SPRINGS)</t>
  </si>
  <si>
    <t>Goh, Lucy M. (LAKE CHARLES)</t>
  </si>
  <si>
    <t>Lege, Christopher J. (NEW ORLEANS)</t>
  </si>
  <si>
    <t>Hammons, Amy L. (SLIDELL)</t>
  </si>
  <si>
    <t>Gaudin, Steve L. (PONCHATOULA)</t>
  </si>
  <si>
    <t>Senff, Tom (SHREVEPORT)</t>
  </si>
  <si>
    <t>Casama, Rogelio A. (BOGALUSA)</t>
  </si>
  <si>
    <t>Cannatella, Marla C. (BATON ROUGE)</t>
  </si>
  <si>
    <t>Holton, Joann C. (MARTHAVILLE)</t>
  </si>
  <si>
    <t>Ross, Reginald J. (NEW ORLEANS)</t>
  </si>
  <si>
    <t>Dampf, Paul M. (BATON ROUGE)</t>
  </si>
  <si>
    <t>Hagens, Danyel A. (BATON ROUGE)</t>
  </si>
  <si>
    <t>Parker, Brian J. (THIBODAUX)</t>
  </si>
  <si>
    <t>Theriault, Victor (METAIRIE)</t>
  </si>
  <si>
    <t>Matis, Richard E. (LAFAYETTE)</t>
  </si>
  <si>
    <t>Maxwell, Meredith L. (NEW ORLEANS)</t>
  </si>
  <si>
    <t>Voitier, Thomas L. (LAFAYETTE)</t>
  </si>
  <si>
    <t>Kohatsu, Jorge A. (IOWA)</t>
  </si>
  <si>
    <t>Singh, Krishna (SHREVEPORT)</t>
  </si>
  <si>
    <t>Patel, Nirupa J. (BATON ROUGE)</t>
  </si>
  <si>
    <t>Godbey, Sherri R. (NEW ORLEANS)</t>
  </si>
  <si>
    <t>Higgins, Brian P. (BRUSLY)</t>
  </si>
  <si>
    <t>Bevrotte, Louis H. (NEW ORLEANS)</t>
  </si>
  <si>
    <t>Harper, Marie M. (HAUGHTON)</t>
  </si>
  <si>
    <t>Waring, Phyllis (SLIDELL)</t>
  </si>
  <si>
    <t>Liu, Wen (SHREVEPORT)</t>
  </si>
  <si>
    <t>Shah, Sanjaykumar (BOSSIER CITY)</t>
  </si>
  <si>
    <t>Landry, Michael D. (NEW ORLEANS)</t>
  </si>
  <si>
    <t>Robledo, Rafael O. (HAMMOND)</t>
  </si>
  <si>
    <t>Khan, Tariq A. (LAKE CHARLES)</t>
  </si>
  <si>
    <t>Grandon, Paul (DELHI)</t>
  </si>
  <si>
    <t>Halperin, Jason I. (NEW ORLEANS)</t>
  </si>
  <si>
    <t>Beal, Lauren M. (SHREVEPORT)</t>
  </si>
  <si>
    <t>Leveau, Marco E. (SHREVEPORT)</t>
  </si>
  <si>
    <t>Cooper, Jan (NEW ORLEANS)</t>
  </si>
  <si>
    <t>Berg, Jack L. (SHREVEPORT)</t>
  </si>
  <si>
    <t>Halliburton, Charles R. (BATON ROUGE)</t>
  </si>
  <si>
    <t>Padgett, Philip G. (PORT ALLEN)</t>
  </si>
  <si>
    <t>Buth, Jamie (NEW ORLEANS)</t>
  </si>
  <si>
    <t>Kancher, Leonard B. (METAIRIE)</t>
  </si>
  <si>
    <t>Quinn, Michael M. (PLAQUEMINE)</t>
  </si>
  <si>
    <t>Viator, Mickey (ABBEVILLE)</t>
  </si>
  <si>
    <t>Perez, Alejandro (ALEXANDRIA)</t>
  </si>
  <si>
    <t>Jadoon, Muhammad A. (LAKE CHARLES)</t>
  </si>
  <si>
    <t>Churchman, Nichole M. (ROSEPINE)</t>
  </si>
  <si>
    <t>Fontenot, Eric P. (LAFAYETTE)</t>
  </si>
  <si>
    <t>Verrette, Paul R. (CHALMETTE)</t>
  </si>
  <si>
    <t>Baesler, Brian W. (FRANKLIN)</t>
  </si>
  <si>
    <t>Nawaz, Mohammad (RACELAND)</t>
  </si>
  <si>
    <t>Thien, John T. (CHALMETTE)</t>
  </si>
  <si>
    <t>Tripuraneni, Jannaiah C. (GONZALES)</t>
  </si>
  <si>
    <t>Vo, Thanh D. (HOMER)</t>
  </si>
  <si>
    <t>Richter, Randy C. (ALEXANDRIA)</t>
  </si>
  <si>
    <t>Givler, Donald N. (MONROE)</t>
  </si>
  <si>
    <t>Tassin, Robert L. (SLIDELL)</t>
  </si>
  <si>
    <t>Mitchell, Tara (SLIDELL)</t>
  </si>
  <si>
    <t>Genet, Michelle (METAIRIE)</t>
  </si>
  <si>
    <t>Sanders, Richard D. (LAKE CHARLES)</t>
  </si>
  <si>
    <t>Kesler, Glen J. (COVINGTON)</t>
  </si>
  <si>
    <t>Hall, Thomas H. (SLIDELL)</t>
  </si>
  <si>
    <t>Hescock, George C. (NEW ORLEANS)</t>
  </si>
  <si>
    <t>Shukla, Neela J. (METAIRIE)</t>
  </si>
  <si>
    <t>Fontenot, David W. (BATON ROUGE)</t>
  </si>
  <si>
    <t>Gujjula, Rajesh (MONROE)</t>
  </si>
  <si>
    <t>Soileau, Earl J. (LAKE CHARLES)</t>
  </si>
  <si>
    <t>Staab, Paul K. (MARRERO)</t>
  </si>
  <si>
    <t>Hargroder, Ty G. (CHURCH POINT)</t>
  </si>
  <si>
    <t>Godke, John R. (BATON ROUGE)</t>
  </si>
  <si>
    <t>Lyon, Alyssa (WALKER)</t>
  </si>
  <si>
    <t>Chesnut, Alain L. (HOUMA)</t>
  </si>
  <si>
    <t>Ulich, Michael J. (MINDEN)</t>
  </si>
  <si>
    <t>Huval, Farrah R. (YOUNGSVILLE)</t>
  </si>
  <si>
    <t>Albergamo, I. Joseph (BATON ROUGE)</t>
  </si>
  <si>
    <t>Cahill, Kelly T. (LAFAYETTE)</t>
  </si>
  <si>
    <t>Lagarde-May, Michele T. (NEW ORLEANS)</t>
  </si>
  <si>
    <t>Valentine, Desi R. (BATON ROUGE)</t>
  </si>
  <si>
    <t>Hackett, Judith (NEW ORLEANS)</t>
  </si>
  <si>
    <t>Karam, Peter W. (LAKE CHARLES)</t>
  </si>
  <si>
    <t>Mukerjee, Kimberly A. (MARRERO)</t>
  </si>
  <si>
    <t>Logaglio, Phillippe (NEW ORLEANS)</t>
  </si>
  <si>
    <t>Boktor, Moheb N. (SHREVEPORT)</t>
  </si>
  <si>
    <t>Hughes, Frank B. (BOSSIER CITY)</t>
  </si>
  <si>
    <t>Treadway, James K. (METAIRIE)</t>
  </si>
  <si>
    <t>Andrews, Tara A. (SHREVEPORT)</t>
  </si>
  <si>
    <t>Habib, Sabeen Y. (SHREVEPORT)</t>
  </si>
  <si>
    <t>Milligan, Jason K. (BOSSIER CITY)</t>
  </si>
  <si>
    <t>Davis, Troy J. (COVINGTON)</t>
  </si>
  <si>
    <t>Larriviere, Joseph A. (BATON ROUGE)</t>
  </si>
  <si>
    <t>Hernandez, Brandi B. (BATON ROUGE)</t>
  </si>
  <si>
    <t>Collins, Jamie L. (SUNSET)</t>
  </si>
  <si>
    <t>Bordelon, III, Curley J. (BATON ROUGE)</t>
  </si>
  <si>
    <t>Gonugunta, Kalyan C. (MONROE)</t>
  </si>
  <si>
    <t>Bankston, Susan M. (BATON ROUGE)</t>
  </si>
  <si>
    <t>Vaughan, Clifton M. (SHREVEPORT)</t>
  </si>
  <si>
    <t>Cannizzaro, Christina M. (BATON ROUGE)</t>
  </si>
  <si>
    <t>Urbizo, Carolina (METAIRIE)</t>
  </si>
  <si>
    <t>Dale, Robin B. (DENHAM SPGS)</t>
  </si>
  <si>
    <t>Le, Van T. (METAIRIE)</t>
  </si>
  <si>
    <t>Nix, Louis (OPELOUSAS)</t>
  </si>
  <si>
    <t>Chakraborti, Jyoti (BELLE CHASSE)</t>
  </si>
  <si>
    <t>McPherson, Steven S. (BALDWIN)</t>
  </si>
  <si>
    <t>Zerangue, Anthony E. (HAMMOND)</t>
  </si>
  <si>
    <t>Clark, Gordon H. (LAFAYETTE)</t>
  </si>
  <si>
    <t>Burns, Chantal (OPELOUSAS)</t>
  </si>
  <si>
    <t>Bass, III, Pat F. (SHREVEPORT)</t>
  </si>
  <si>
    <t>Wallace, David R. (LAKE CHARLES)</t>
  </si>
  <si>
    <t>Faugot, Maurice B. (NEW IBERIA)</t>
  </si>
  <si>
    <t>Price, Anne E. (HOUMA)</t>
  </si>
  <si>
    <t>Leleux, Micha P. (LAKE CHARLES)</t>
  </si>
  <si>
    <t>Halim, Neil L. (SHREVEPORT)</t>
  </si>
  <si>
    <t>Henry, Miyoshi L. (SLIDELL)</t>
  </si>
  <si>
    <t>Walvekar, Seema R. (NEW ORLEANS)</t>
  </si>
  <si>
    <t>Sanders, Richard J. (LACOMBE)</t>
  </si>
  <si>
    <t>Alchediak, Thomas (METAIRIE)</t>
  </si>
  <si>
    <t>Shearer, Patricia D. (HAYNESVILLE)</t>
  </si>
  <si>
    <t>Musumeche, Adrienne R. (LAFAYETTE)</t>
  </si>
  <si>
    <t>Heinen, Brian N. (EUNICE)</t>
  </si>
  <si>
    <t>Balogh, Attila (BOSSIER CITY)</t>
  </si>
  <si>
    <t>O'Young, Andrew (SHREVEPORT)</t>
  </si>
  <si>
    <t>Melton, Stuart L. (MONROE)</t>
  </si>
  <si>
    <t>Lee, Yushen W. (BATON ROUGE)</t>
  </si>
  <si>
    <t>Peterson, Jr., Donald L. (GRETNA)</t>
  </si>
  <si>
    <t>Dumas, Jeremy G. (KENNER)</t>
  </si>
  <si>
    <t>Perilloux, Brannon C. (BATON ROUGE)</t>
  </si>
  <si>
    <t>Wallace, Tracy P. (GONZALES)</t>
  </si>
  <si>
    <t>Mcculloch, Catrell (SHREVEPORT)</t>
  </si>
  <si>
    <t>Dsouza, Ramona (SHREVEPORT)</t>
  </si>
  <si>
    <t>Murphy, Kevin W. (SHREVEPORT)</t>
  </si>
  <si>
    <t>West, James D. (BATON ROUGE)</t>
  </si>
  <si>
    <t>Duhon, Neal J. (RAYNE)</t>
  </si>
  <si>
    <t>McKenna, Dwight L. (NEW ORLEANS)</t>
  </si>
  <si>
    <t>Smith, Bradford J. (BATON ROUGE)</t>
  </si>
  <si>
    <t>Koduru, Suneeth (HAYNESVILLE)</t>
  </si>
  <si>
    <t>Brandon, Cassandra D. (GRETNA)</t>
  </si>
  <si>
    <t>Chambers, Jason (ELTON)</t>
  </si>
  <si>
    <t>Leblanc, Joshua B. (MANDEVILLE)</t>
  </si>
  <si>
    <t>Nguyen, Dang G. (SULPHUR)</t>
  </si>
  <si>
    <t>James, III, Ernest (PLAQUEMINE)</t>
  </si>
  <si>
    <t>Nanjappa, Nagaraj (KENTWOOD)</t>
  </si>
  <si>
    <t>Fletcher, Dennis W. (LAKE CHARLES)</t>
  </si>
  <si>
    <t>Heard, Frederick (SHREVEPORT)</t>
  </si>
  <si>
    <t>Hacking, Scott W. (BOSTON)</t>
  </si>
  <si>
    <t>Braudt, Steven M. (SLIDELL)</t>
  </si>
  <si>
    <t>Mani, Shyam (HOUMA)</t>
  </si>
  <si>
    <t>Mai, Quynh (KENNER)</t>
  </si>
  <si>
    <t>McFarland, Mairus T. (SHREVEPORT)</t>
  </si>
  <si>
    <t>Hines, Jr., Richard A. (LAFAYETTE)</t>
  </si>
  <si>
    <t>Wellikoff, Adam (SHREVEPORT)</t>
  </si>
  <si>
    <t>Springgate, Benjamin F. (NEW ORLEANS)</t>
  </si>
  <si>
    <t>Durel, Timothy M. (BATON ROUGE)</t>
  </si>
  <si>
    <t>Bruno, Carlos A. (BROUSSARD)</t>
  </si>
  <si>
    <t>Bergstedt, Jeanette S. (MONTGOMERY)</t>
  </si>
  <si>
    <t>Arriola, Diana (METAIRIE)</t>
  </si>
  <si>
    <t>Brown, P. William (METAIRIE)</t>
  </si>
  <si>
    <t>Bruce, Zackary P. (BATON ROUGE)</t>
  </si>
  <si>
    <t>Liu, Geoffrey (HOUMA)</t>
  </si>
  <si>
    <t>Boyd, Carter J. (BOSSIER CITY)</t>
  </si>
  <si>
    <t>Guidry, Andre F. (HOUMA)</t>
  </si>
  <si>
    <t>Daveron, Eleanor J. (NEW ORLEANS)</t>
  </si>
  <si>
    <t>Holton, Joann C. (DEVILLE)</t>
  </si>
  <si>
    <t>Patel, Ishita P. (SHREVEPORT)</t>
  </si>
  <si>
    <t>Depaula, Alicia C. (DESTREHAN)</t>
  </si>
  <si>
    <t>Murphy, Megan K. (NEW ORLEANS)</t>
  </si>
  <si>
    <t>Ortiz De Jesus, Myriam A. (BATON ROUGE)</t>
  </si>
  <si>
    <t>Smith, Eric W. (SHREVEPORT)</t>
  </si>
  <si>
    <t>Duffour, Rory J. (SLIDELL)</t>
  </si>
  <si>
    <t>Kidd, Holly A. (RUSTON)</t>
  </si>
  <si>
    <t>Lemoine, John E. (MARINGOUIN)</t>
  </si>
  <si>
    <t>Lim, Kennedy K. (BOSSIER CITY)</t>
  </si>
  <si>
    <t>Hayward, Michael T. (MONROE)</t>
  </si>
  <si>
    <t>Jones, Shaunda P. (MARRERO)</t>
  </si>
  <si>
    <t>Beeharilal, Permanand S. (ZACHARY)</t>
  </si>
  <si>
    <t>Le, Hoangvy (BOGALUSA)</t>
  </si>
  <si>
    <t>Kane, Percival I. (LAKE CHARLES)</t>
  </si>
  <si>
    <t>Page, Brandon A. (GRETNA)</t>
  </si>
  <si>
    <t>Baier, Charles E. (MANDEVILLE)</t>
  </si>
  <si>
    <t>Duhe, Michelle E. (WALKER)</t>
  </si>
  <si>
    <t>Dupaquier, Nancy P. (SHREVEPORT)</t>
  </si>
  <si>
    <t>Mounayar, Elias R. (MARKSVILLE)</t>
  </si>
  <si>
    <t>Heller, Michael G. (NEW ORLEANS)</t>
  </si>
  <si>
    <t>Faugot, Allison C. (LAFAYETTE)</t>
  </si>
  <si>
    <t>Burnham, Jeffrey M. (BATON ROUGE)</t>
  </si>
  <si>
    <t>Chavez, Sarah M. (GONZALES)</t>
  </si>
  <si>
    <t>Stober, Kieran C. (MARRERO)</t>
  </si>
  <si>
    <t>McIntire, Shaun L. (BATON ROUGE)</t>
  </si>
  <si>
    <t>Taylor, James A. (SAINT FRANCISVILLE)</t>
  </si>
  <si>
    <t>Bowman, Corine H. (SHREVEPORT)</t>
  </si>
  <si>
    <t>Schiro, Richelle (ABITA SPRINGS)</t>
  </si>
  <si>
    <t>Saguiguit, Roy C. (COVINGTON)</t>
  </si>
  <si>
    <t>Sneed, Ernest J. (NEW ORLEANS)</t>
  </si>
  <si>
    <t>Ogbuokiri, Godwin C. (NEW ORLEANS)</t>
  </si>
  <si>
    <t>Thibodeaux, John S. (LAFAYETTE)</t>
  </si>
  <si>
    <t>Thomas, Jerry A. (FRANKLINTON)</t>
  </si>
  <si>
    <t>Murugesan, Chezhiyan (MONROE)</t>
  </si>
  <si>
    <t>Ferrell, Aimee (BATON ROUGE)</t>
  </si>
  <si>
    <t>Chamberlain, Matthew B. (BATON ROUGE)</t>
  </si>
  <si>
    <t>Richarme, Susan L. (BATON ROUGE)</t>
  </si>
  <si>
    <t>Gould, Thomas J. (ZACHARY)</t>
  </si>
  <si>
    <t>Fleming, John C. (MINDEN)</t>
  </si>
  <si>
    <t>Rathbone, Richard F. (MARINGOUIN)</t>
  </si>
  <si>
    <t>Danna, III, Nicholas A. (METAIRIE)</t>
  </si>
  <si>
    <t>Daniel, Chaillie P. (SAINT FRANCISVILLE)</t>
  </si>
  <si>
    <t>Hernandez, Robert C. (SHREVEPORT)</t>
  </si>
  <si>
    <t>Dixon, Henry C. (BATON ROUGE)</t>
  </si>
  <si>
    <t>Lee, Ryan M. (METAIRIE)</t>
  </si>
  <si>
    <t>Fattel, Ida F. (NEW ORLEANS)</t>
  </si>
  <si>
    <t>Holton, Joann C. (GLENMORA)</t>
  </si>
  <si>
    <t>Springer, Amy L. (METAIRIE)</t>
  </si>
  <si>
    <t>Baghian, Ali (NEW ORLEANS)</t>
  </si>
  <si>
    <t>Brandt, Harold D. (BATON ROUGE)</t>
  </si>
  <si>
    <t>Turnage, Patricia D. (SHREVEPORT)</t>
  </si>
  <si>
    <t>Thomas, Emily Y. (NEW ORLEANS)</t>
  </si>
  <si>
    <t>Haynie, Richard E. (SHREVEPORT)</t>
  </si>
  <si>
    <t>Broussard, Craig V. (LAKE CHARLES)</t>
  </si>
  <si>
    <t>Abell, Mary M. (NEW ORLEANS)</t>
  </si>
  <si>
    <t>Spedale, Sandra L. (GRETNA)</t>
  </si>
  <si>
    <t>Long, William M. (HARVEY)</t>
  </si>
  <si>
    <t>Ramos, Jr., Rodolfo M. (LAKE CHARLES)</t>
  </si>
  <si>
    <t>Wallace, James E. (PINEVILLE)</t>
  </si>
  <si>
    <t>Simon, Pernell J. (YOUNGSVILLE)</t>
  </si>
  <si>
    <t>Nguyen, Ken T. (LAKE CHARLES)</t>
  </si>
  <si>
    <t>Doguet, Sara B. (JENNINGS)</t>
  </si>
  <si>
    <t>Seiter, Elizabeth (BATON ROUGE)</t>
  </si>
  <si>
    <t>Seymour, Mary L. (SLIDELL)</t>
  </si>
  <si>
    <t>Saunders, Jean J. (PRAIRIEVILLE)</t>
  </si>
  <si>
    <t>Joseph, Kevin O. (LULING)</t>
  </si>
  <si>
    <t>Manuel, Francine (LAFAYETTE)</t>
  </si>
  <si>
    <t>Teagle, Clarence R. (SHREVEPORT)</t>
  </si>
  <si>
    <t>Mascarenhas, Ryan C. (NEW ORLEANS)</t>
  </si>
  <si>
    <t>Marshall, Benjamin (NEW ORLEANS)</t>
  </si>
  <si>
    <t>Foti, Karen M. (KENNER)</t>
  </si>
  <si>
    <t>Jones, Kimberly L. (SHREVEPORT)</t>
  </si>
  <si>
    <t>Marquis, Paul J. (MARRERO)</t>
  </si>
  <si>
    <t>Shaver, Kerry E. (THIBODAUX)</t>
  </si>
  <si>
    <t>Kendrick, Rhonda F. (BATON ROUGE)</t>
  </si>
  <si>
    <t>Chadha, Nandita (DEQUINCY)</t>
  </si>
  <si>
    <t>Ughovwa, Ejiro E. (KINDER)</t>
  </si>
  <si>
    <t>Perkins, Thomas D. (PRAIRIEVILLE)</t>
  </si>
  <si>
    <t>Taranto, Katie B. (COVINGTON)</t>
  </si>
  <si>
    <t>Seasly, Stephanie N. (NEW ORLEANS)</t>
  </si>
  <si>
    <t>Benipal, Harpal S. (LAKE CHARLES)</t>
  </si>
  <si>
    <t>Bowles, Elizabeth H. (NEW ORLEANS)</t>
  </si>
  <si>
    <t>Desai, Anand M. (SHREVEPORT)</t>
  </si>
  <si>
    <t>Barnett, Darrell S. (SHREVEPORT)</t>
  </si>
  <si>
    <t>Sandlin, Chelsey T. (NEW ORLEANS)</t>
  </si>
  <si>
    <t>Kakarala, Venu B. (ZACHARY)</t>
  </si>
  <si>
    <t>Elkins, Reagan E. (ZACHARY)</t>
  </si>
  <si>
    <t>Campisi, Michele (NEW ORLEANS)</t>
  </si>
  <si>
    <t>Zando, Iram K. (SHREVEPORT)</t>
  </si>
  <si>
    <t>Cason, Joshua R. (COUSHATTA)</t>
  </si>
  <si>
    <t>Theriault, Victor (MARRERO)</t>
  </si>
  <si>
    <t>Imesis, Manuel Y. (NEW ORLEANS)</t>
  </si>
  <si>
    <t>Webb, Naquita L. (BOSSIER CITY)</t>
  </si>
  <si>
    <t>Sinclair, Heidi L. (LIVONIA)</t>
  </si>
  <si>
    <t>Atkinson, Evan M. (NEW ORLEANS)</t>
  </si>
  <si>
    <t>Fletcher, Dennis W. (LAFAYETTE)</t>
  </si>
  <si>
    <t>Bowman, Corine H. (BOSSIER CITY)</t>
  </si>
  <si>
    <t>Fisher, Marc A. (GRETNA)</t>
  </si>
  <si>
    <t>Togun, Kikelomo I. (SHREVEPORT)</t>
  </si>
  <si>
    <t>Doughty-White, Linda A. (NEW ORLEANS)</t>
  </si>
  <si>
    <t>Coreil, Virginia B. (LAFAYETTE)</t>
  </si>
  <si>
    <t>Nguyen, Son B. (GRETNA)</t>
  </si>
  <si>
    <t>Clark, Gordon H. (LAKE CHARLES)</t>
  </si>
  <si>
    <t>Bares, George J. (LAFAYETTE)</t>
  </si>
  <si>
    <t>Milvid, Elizabeth S. (NEW ORLEANS)</t>
  </si>
  <si>
    <t>Kern, Karen R. (METAIRIE)</t>
  </si>
  <si>
    <t>Weber, Mia (MARRERO)</t>
  </si>
  <si>
    <t>Broussard, Catherine B. (LAFAYETTE)</t>
  </si>
  <si>
    <t>Schwartzenburg, George J. (BATON ROUGE)</t>
  </si>
  <si>
    <t>Nicosia, Laura A. (MARRERO)</t>
  </si>
  <si>
    <t>Webb, Yolonda D. (BATON ROUGE)</t>
  </si>
  <si>
    <t>Allen, Gregory J. (PONCHATOULA)</t>
  </si>
  <si>
    <t>Woessner, William J. (NEW ORLEANS)</t>
  </si>
  <si>
    <t>Montegut, Christian L. (LA PLACE)</t>
  </si>
  <si>
    <t>Maust, II, Jay R. (LAKE CHARLES)</t>
  </si>
  <si>
    <t>Ramadoss, Easwar (DENHAM SPRINGS)</t>
  </si>
  <si>
    <t>Mcfarlin, Anna K. (NEW ORLEANS)</t>
  </si>
  <si>
    <t>Lanciers, Sophie (COVINGTON)</t>
  </si>
  <si>
    <t>Vadiee, Abdolreza (CHALMETTE)</t>
  </si>
  <si>
    <t>Duke, Timothy (BATON ROUGE)</t>
  </si>
  <si>
    <t>Gomes, Nadia N. (SHREVEPORT)</t>
  </si>
  <si>
    <t>Sanusi, Abayomi (HOUMA)</t>
  </si>
  <si>
    <t>Zekoski, Marlene A. (NEW ORLEANS)</t>
  </si>
  <si>
    <t>Neumann, Thomas A. (TALLULAH)</t>
  </si>
  <si>
    <t>Sterling, Kerry E. (NEW ORLEANS)</t>
  </si>
  <si>
    <t>Landry, Jason D. (LAFAYETTE)</t>
  </si>
  <si>
    <t>Thompson, Bruce M. (LAKE CHARLES)</t>
  </si>
  <si>
    <t>Haydel, Charles A. (NEW ORLEANS)</t>
  </si>
  <si>
    <t>Finger, Leron J. (NEW ORLEANS)</t>
  </si>
  <si>
    <t>Umer, Sarwat (SHREVEPORT)</t>
  </si>
  <si>
    <t>Braaten, Jennifer N. (NEW ORLEANS)</t>
  </si>
  <si>
    <t>Adgeh, Cherinet S. (SHREVEPORT)</t>
  </si>
  <si>
    <t>Bateman, David J. (METAIRIE)</t>
  </si>
  <si>
    <t>Welch-Spencer, Keidra A. (LAFAYETTE)</t>
  </si>
  <si>
    <t>Belue, J. Michael (MONROE)</t>
  </si>
  <si>
    <t>Foust, William N. (MONROE)</t>
  </si>
  <si>
    <t>Fulton, Gregory K. (NEW ORLEANS)</t>
  </si>
  <si>
    <t>Walker, Susannah P. (SHREVEPORT)</t>
  </si>
  <si>
    <t>Tumminello, Vincent V. (BATON ROUGE)</t>
  </si>
  <si>
    <t>Rasberry, Melissa L. (LAKE CHARLES)</t>
  </si>
  <si>
    <t>Ton, Ariel G. (BOSSIER CITY)</t>
  </si>
  <si>
    <t>Charpentier, Sandra R. (HOUMA)</t>
  </si>
  <si>
    <t>Orourke, Yoland M. (NEW ORLEANS)</t>
  </si>
  <si>
    <t>Mullen, Ellen S. (NEW IBERIA)</t>
  </si>
  <si>
    <t>Holladay, Lynne F. (SHREVEPORT)</t>
  </si>
  <si>
    <t>Maraia, Jennifer H. (SLIDELL)</t>
  </si>
  <si>
    <t>Milner, Lauren D. (BOSSIER CITY)</t>
  </si>
  <si>
    <t>Azzawe, Badia M. (BARKSDALE AFB)</t>
  </si>
  <si>
    <t>Eldridge, Joel (SAINT JOSEPH)</t>
  </si>
  <si>
    <t>Goodly, Elizabeth M. (NEW ORLEANS)</t>
  </si>
  <si>
    <t>Henderson, George C. (MINDEN)</t>
  </si>
  <si>
    <t>El-Osta, Hazem E. (SHREVEPORT)</t>
  </si>
  <si>
    <t>Nguyen, Tuan (THIBODAUX)</t>
  </si>
  <si>
    <t>York, Harold R. (METAIRIE)</t>
  </si>
  <si>
    <t>Seiler-Smith, Susan M. (SHREVEPORT)</t>
  </si>
  <si>
    <t>Williams, Dave E. (NEW ORLEANS)</t>
  </si>
  <si>
    <t>Price-Haywood, Eboni (NEW ORLEANS)</t>
  </si>
  <si>
    <t>Downs, Stephen D. (ALEXANDRIA)</t>
  </si>
  <si>
    <t>Rehman, Matloob (INDEPENDENCE)</t>
  </si>
  <si>
    <t>Parker, P. Craig (COVINGTON)</t>
  </si>
  <si>
    <t>Bienvenu, Shauna (ERATH)</t>
  </si>
  <si>
    <t>Deichmann, Richard E. (NEW ORLEANS)</t>
  </si>
  <si>
    <t>Ferrer, Bernard F. (HOUMA)</t>
  </si>
  <si>
    <t>Leone, Dean A. (MARRERO)</t>
  </si>
  <si>
    <t>Speight, Onita L. (LAKE CHARLES)</t>
  </si>
  <si>
    <t>Scott, II, Eugene B. (MONROE)</t>
  </si>
  <si>
    <t>Hosseini-Carroll, Pegah (SHREVEPORT)</t>
  </si>
  <si>
    <t>Briggs, George D. (BATON ROUGE)</t>
  </si>
  <si>
    <t>Slusher, Tonya K. (RUSTON)</t>
  </si>
  <si>
    <t>Loud, Suyah M. (SHREVEPORT)</t>
  </si>
  <si>
    <t>Thapa, Trishna (MONROE)</t>
  </si>
  <si>
    <t>Khan, Kashif J. (SHREVEPORT)</t>
  </si>
  <si>
    <t>Lamme, Robert K. (LEESVILLE)</t>
  </si>
  <si>
    <t>Givler, Amy M. (MONROE)</t>
  </si>
  <si>
    <t>Greenberg, Stephen H. (SHREVEPORT)</t>
  </si>
  <si>
    <t>Munker, Reinhold (NEW ORLEANS)</t>
  </si>
  <si>
    <t>Moore, Tamra L. (SHREVEPORT)</t>
  </si>
  <si>
    <t>McMahan, Steven H. (WEST MONROE)</t>
  </si>
  <si>
    <t>Lacorte, William (METAIRIE)</t>
  </si>
  <si>
    <t>Carr, Russell S. (SHREVEPORT)</t>
  </si>
  <si>
    <t>Ensminger, Bobby T. (RUSTON)</t>
  </si>
  <si>
    <t>Ingram, Johnny K. (VIDALIA)</t>
  </si>
  <si>
    <t>Williams, Monica J. (COLFAX)</t>
  </si>
  <si>
    <t>Harper, Michael B. (SHREVEPORT)</t>
  </si>
  <si>
    <t>Gulino, Samantha K. (PRAIRIEVILLE)</t>
  </si>
  <si>
    <t>Manchandia, Bharti M. (SHREVEPORT)</t>
  </si>
  <si>
    <t>Zukowski, Nancy L. (MONROE)</t>
  </si>
  <si>
    <t>Stoll, James D. (NEW ORLEANS)</t>
  </si>
  <si>
    <t>Sampognaro, Michael J. (MONROE)</t>
  </si>
  <si>
    <t>Chava, Kiran (KENNER)</t>
  </si>
  <si>
    <t>Ellender, Lee D. (OPELOUSAS)</t>
  </si>
  <si>
    <t>Dugal, John C. (CANKTON)</t>
  </si>
  <si>
    <t>Holladay, JR, Samuel S. (SPRINGHILL)</t>
  </si>
  <si>
    <t>Carrol, Abbey M. (SHREVEPORT)</t>
  </si>
  <si>
    <t>Whyte, Martha M. (ARCADIA)</t>
  </si>
  <si>
    <t>Watts, Michael (BARKSDALE AFB)</t>
  </si>
  <si>
    <t>Jones, Tammy (SHREVEPORT)</t>
  </si>
  <si>
    <t>Ong, Maricelle O. (KENNER)</t>
  </si>
  <si>
    <t>Newcomb, Jr., James H. (SLIDELL)</t>
  </si>
  <si>
    <t>Powers, Charles A. (BOSSIER CITY)</t>
  </si>
  <si>
    <t>Holliway, Brondwyn (SHREVEPORT)</t>
  </si>
  <si>
    <t>Oertling, Robert J. (SLIDELL)</t>
  </si>
  <si>
    <t>Barbin, Allison B. (BATON ROUGE)</t>
  </si>
  <si>
    <t>Alvarado, Luis M. (FRANKLINTON)</t>
  </si>
  <si>
    <t>Haynes, D. Scott (HOMER)</t>
  </si>
  <si>
    <t>Monroe-Wilkes, Greta (ZACHARY)</t>
  </si>
  <si>
    <t>Axelrod, Arthur J. (NEW ORLEANS)</t>
  </si>
  <si>
    <t>Lokitz, Kyla L. (BARKSDALE AFB)</t>
  </si>
  <si>
    <t>Dang, Quynh (BOSSIER CITY)</t>
  </si>
  <si>
    <t>Robinson, Sandra (NEW ORLEANS)</t>
  </si>
  <si>
    <t>Vasireddy, Deepa (LAFAYETTE)</t>
  </si>
  <si>
    <t>Broussard, Marlene M. (SHREVEPORT)</t>
  </si>
  <si>
    <t>Pavich, Russell P. (LAFAYETTE)</t>
  </si>
  <si>
    <t>Samant, Hrishikesh V. (SHREVEPORT)</t>
  </si>
  <si>
    <t>Garner, Gregory D. (BATON ROUGE)</t>
  </si>
  <si>
    <t>Sparks, Gerald J. (HAMMOND)</t>
  </si>
  <si>
    <t>Tran, Jean G. (HAMMOND)</t>
  </si>
  <si>
    <t>Perkins, Camille E. (LAKE PROVIDENCE)</t>
  </si>
  <si>
    <t>Shute, Creighton (LAFAYETTE)</t>
  </si>
  <si>
    <t>Hill, Bunnie J. (PRAIRIEVILLE)</t>
  </si>
  <si>
    <t>Minsky, Louis R. (BATON ROUGE)</t>
  </si>
  <si>
    <t>Butler, Isolde F. (SLIDELL)</t>
  </si>
  <si>
    <t>Garaudy, Andrea M. (SLIDELL)</t>
  </si>
  <si>
    <t>Prevost, Allison D. (GONZALES)</t>
  </si>
  <si>
    <t>Riddell, Timothy L. (COVINGTON)</t>
  </si>
  <si>
    <t>Urbizo, Carolina (NEW ORLEANS)</t>
  </si>
  <si>
    <t>Fontenot, Cathi (NEW ORLEANS)</t>
  </si>
  <si>
    <t>Eschete, Mary (THIBODAUX)</t>
  </si>
  <si>
    <t>Gregory, Chesley L. (MANY)</t>
  </si>
  <si>
    <t>Lemoine, John E. (INNIS)</t>
  </si>
  <si>
    <t>Yeturi, Supraja (OPELOUSAS)</t>
  </si>
  <si>
    <t>Gaber, Edward M. (MANDEVILLE)</t>
  </si>
  <si>
    <t>Curry, Karen G. (LAFAYETTE)</t>
  </si>
  <si>
    <t>Mottram, Patrick E. (CHALMETTE)</t>
  </si>
  <si>
    <t>Boyd, Carter J. (BARKSDALE AFB)</t>
  </si>
  <si>
    <t>Koduru, Suneeth (GILLIAM)</t>
  </si>
  <si>
    <t>Trahan, Thomas (ZACHARY)</t>
  </si>
  <si>
    <t>Aldret, Stephanie N. (LAFAYETTE)</t>
  </si>
  <si>
    <t>Cazabon, Pedro (NEW ORLEANS)</t>
  </si>
  <si>
    <t>Bock, Emmaleigh B. (SAINT FRANCISVILLE)</t>
  </si>
  <si>
    <t>Picou, Marguerite B. (NATCHITOCHES)</t>
  </si>
  <si>
    <t>Lindenmayer, Brian J. (GONZALES)</t>
  </si>
  <si>
    <t>Pitre, Camille C. (LAROSE)</t>
  </si>
  <si>
    <t>Seicshnaydre, Craig A. (HAMMOND)</t>
  </si>
  <si>
    <t>Olivier, Leah D. (OPELOUSAS)</t>
  </si>
  <si>
    <t>Anne, Pratibha (HAYNESVILLE)</t>
  </si>
  <si>
    <t>Cole, Kenny J. (BATON ROUGE)</t>
  </si>
  <si>
    <t>Cohen, Irwin P. (HAMMOND)</t>
  </si>
  <si>
    <t>Ross, Theresa J. (MONROE)</t>
  </si>
  <si>
    <t>Reiser-Parmenter, Jeryl L. (NEW ORLEANS)</t>
  </si>
  <si>
    <t>Walker, Jr., John A. (HAMMOND)</t>
  </si>
  <si>
    <t>Stell, Gerald M. (MINDEN)</t>
  </si>
  <si>
    <t>Davies, Logan L. (NEW ORLEANS)</t>
  </si>
  <si>
    <t>Melancon, Elizabeth M. (LAFAYETTE)</t>
  </si>
  <si>
    <t>Ray, Keren E. (DENHAM SPRINGS)</t>
  </si>
  <si>
    <t>Alano, Maria A. (LAFAYETTE)</t>
  </si>
  <si>
    <t>Karani, Loreen C. (ABBEVILLE)</t>
  </si>
  <si>
    <t>Borgman, Theodore J. (NEW ORLEANS)</t>
  </si>
  <si>
    <t>Breault, Joseph L. (NEW ORLEANS)</t>
  </si>
  <si>
    <t>Guy, Ashley A. (YOUNGSVILLE)</t>
  </si>
  <si>
    <t>Snow, Angela D. (LAFAYETTE)</t>
  </si>
  <si>
    <t>Klibert, David M. (METAIRIE)</t>
  </si>
  <si>
    <t>Dean, R. Kyle (GREENWEL SPGS)</t>
  </si>
  <si>
    <t>Mousa, Mohammad (MONROE)</t>
  </si>
  <si>
    <t>Colvin, Thomas L. (NEWELLTON)</t>
  </si>
  <si>
    <t>Tribou, Arthur G. (BATON ROUGE)</t>
  </si>
  <si>
    <t>Malik, Shahzad M. (BASTROP)</t>
  </si>
  <si>
    <t>Jones, Monique (NEW ORLEANS)</t>
  </si>
  <si>
    <t>Borne, David M. (NEW ORLEANS)</t>
  </si>
  <si>
    <t>Simeon, Scott (KENNER)</t>
  </si>
  <si>
    <t>Williams, Michael (CHURCH POINT)</t>
  </si>
  <si>
    <t>Knecht, James D. (NATCHITOCHES)</t>
  </si>
  <si>
    <t>Atluri, Prashanthi (NEW ORLEANS)</t>
  </si>
  <si>
    <t>Naeem, Mohammad A. (MANDEVILLE)</t>
  </si>
  <si>
    <t>Fraiche, John F. (GONZALES)</t>
  </si>
  <si>
    <t>Alexander, Michael S. (LAFAYETTE)</t>
  </si>
  <si>
    <t>Gravois, Wayne D. (BATON ROUGE)</t>
  </si>
  <si>
    <t>Imseis, Joseph M. (HARVEY)</t>
  </si>
  <si>
    <t>Dean, Herschel B. (GREENWEL SPGS)</t>
  </si>
  <si>
    <t>Dixon, Tymwa (MANSFIELD)</t>
  </si>
  <si>
    <t>Patel, Amy R. (NEW ORLEANS)</t>
  </si>
  <si>
    <t>Chambers, Jason (MAMOU)</t>
  </si>
  <si>
    <t>Kerut, Denise G. (NEW ORLEANS)</t>
  </si>
  <si>
    <t>Quintal, Lori M. (NEW ORLEANS)</t>
  </si>
  <si>
    <t>Alexander, Miriam T. (SHREVEPORT)</t>
  </si>
  <si>
    <t>Thomas, Wanda H. (SHREVEPORT)</t>
  </si>
  <si>
    <t>Guillot, Heather M. (ALEXANDRIA)</t>
  </si>
  <si>
    <t>Yancy, Brigetta D. (MARRERO)</t>
  </si>
  <si>
    <t>Yerneni, Purnachandra (BOGALUSA)</t>
  </si>
  <si>
    <t>Tran, Dung T. (METAIRIE)</t>
  </si>
  <si>
    <t>Barnes, Jeanee M. (BATON ROUGE)</t>
  </si>
  <si>
    <t>Fuqua, Kelly M. (VINTON)</t>
  </si>
  <si>
    <t>Sicard, Colleen C. (CARENCRO)</t>
  </si>
  <si>
    <t>Fechete, Marta (NEW ORLEANS)</t>
  </si>
  <si>
    <t>Harrington, Melissa G. (ABBEVILLE)</t>
  </si>
  <si>
    <t>Richter, Randy C. (MONROE)</t>
  </si>
  <si>
    <t>Talluri, Raja (VACHERIE)</t>
  </si>
  <si>
    <t>Babin, Thomas M. (DESTREHAN)</t>
  </si>
  <si>
    <t>Mccormick, Melissa M. (BATON ROUGE)</t>
  </si>
  <si>
    <t>Hubbard, Ronald C. (MONROE)</t>
  </si>
  <si>
    <t>Helmstetter, Brian (METAIRIE)</t>
  </si>
  <si>
    <t>Anderson, Derek J. (BATON ROUGE)</t>
  </si>
  <si>
    <t>Wahid, Saiyid R. (BATON ROUGE)</t>
  </si>
  <si>
    <t>Rosenfeld, Paul S. (NEW ORLEANS)</t>
  </si>
  <si>
    <t>Haque, Riaz U. (KENNER)</t>
  </si>
  <si>
    <t>Vallelungo, Joshua P. (MANDEVILLE)</t>
  </si>
  <si>
    <t>Abdel-Sayed, Myriam A. (LAFAYETTE)</t>
  </si>
  <si>
    <t>Thibodaux, Jr., James P. (NATCHITOCHES)</t>
  </si>
  <si>
    <t>Farquhar, Steven C. (DERIDDER)</t>
  </si>
  <si>
    <t>Richards, Jonathan M. (BATON ROUGE)</t>
  </si>
  <si>
    <t>Nugent, Janice A. (NEW ORLEANS)</t>
  </si>
  <si>
    <t>Williams, Jennifer R. (DERIDDER)</t>
  </si>
  <si>
    <t>Colvin, David J. (SHREVEPORT)</t>
  </si>
  <si>
    <t>Zhu, Colin (NEW ORLEANS)</t>
  </si>
  <si>
    <t>Clements, Brian D. (LAKE CHARLES)</t>
  </si>
  <si>
    <t>Havlovic, Julia (SLIDELL)</t>
  </si>
  <si>
    <t>Chesney, Marissa E. (BOSSIER CITY)</t>
  </si>
  <si>
    <t>Xi, Ruby X. (SLIDELL)</t>
  </si>
  <si>
    <t>Schulte, Brian P. (DENHAM SPRINGS)</t>
  </si>
  <si>
    <t>Hendrix, Ricky D. (WINNFIELD)</t>
  </si>
  <si>
    <t>Ramos, Liwliwa Q. (LAKE CHARLES)</t>
  </si>
  <si>
    <t>Finn, Jr., John (HAMMOND)</t>
  </si>
  <si>
    <t>McLurkin, Danielle L. (SAINT MARTINVILLE)</t>
  </si>
  <si>
    <t>Sheeder, Amy E. (SLIDELL)</t>
  </si>
  <si>
    <t>Rathbone, Richard F. (ZACHARY)</t>
  </si>
  <si>
    <t>Courville, Caroline C. (LAKE CHARLES)</t>
  </si>
  <si>
    <t>Williams, Casey (METAIRIE)</t>
  </si>
  <si>
    <t>Rodgers, Julia S. (MONROE)</t>
  </si>
  <si>
    <t>McCulloh, Stephen P. (LIVINGSTON)</t>
  </si>
  <si>
    <t>Acikalin, Tamer (NEW ORLEANS)</t>
  </si>
  <si>
    <t>Everton, Victoria L. (BOSSIER CITY)</t>
  </si>
  <si>
    <t>Patton, Charles S. (SHREVEPORT)</t>
  </si>
  <si>
    <t>Ramey, Stewart T. (BATON ROUGE)</t>
  </si>
  <si>
    <t>Bacuta-Tagorda, Luisa (RACELAND)</t>
  </si>
  <si>
    <t>Shearer, Patricia D. (MINDEN)</t>
  </si>
  <si>
    <t>Wharton, John S. (BATON ROUGE)</t>
  </si>
  <si>
    <t>Frederick, Melanie C. (SHREVEPORT)</t>
  </si>
  <si>
    <t>Walker, Patrick D. (HOUMA)</t>
  </si>
  <si>
    <t>Winkler, M. Laughlin G. (HAMMOND)</t>
  </si>
  <si>
    <t>Clarke, Andrew F. (NEW IBERIA)</t>
  </si>
  <si>
    <t>Sun, Li (SLIDELL)</t>
  </si>
  <si>
    <t>Karanchi, Harsha (SHREVEPORT)</t>
  </si>
  <si>
    <t>Tusa, Joseph E. (NEW ORLEANS)</t>
  </si>
  <si>
    <t>Harvey, Keisha D. (BOGALUSA)</t>
  </si>
  <si>
    <t>Paulk, Emily M. (METAIRIE)</t>
  </si>
  <si>
    <t>Douglas, Leah A. (METAIRIE)</t>
  </si>
  <si>
    <t>Younger, Mary A. (MARRERO)</t>
  </si>
  <si>
    <t>Vision Voluntary Standard Plan 4</t>
  </si>
  <si>
    <t>Vision Standard Plan 4</t>
  </si>
  <si>
    <t>Vision Standard Plan 5</t>
  </si>
  <si>
    <t>Vision Standard Plan 6</t>
  </si>
  <si>
    <t>Vision Standard Plan 7</t>
  </si>
  <si>
    <t>Vision Voluntary Standard Plan 5</t>
  </si>
  <si>
    <t>Vision Voluntary Standard Plan 6</t>
  </si>
  <si>
    <t>SB112817</t>
  </si>
  <si>
    <t>New Group Sales Enrollment Spreadsheet</t>
  </si>
  <si>
    <t>Circle Invalid Data:</t>
  </si>
  <si>
    <t>Ex. 1</t>
  </si>
  <si>
    <t>Ex. 2</t>
  </si>
  <si>
    <t>3. From the dropdown, select "Circle Invalid Data"</t>
  </si>
  <si>
    <t>2. Click "Data Validation"</t>
  </si>
  <si>
    <t xml:space="preserve">This method will put a red circle around data that is either missing or not in correct format. </t>
  </si>
  <si>
    <t>Group/Policyholder Signature:</t>
  </si>
  <si>
    <t>Date:</t>
  </si>
  <si>
    <t>INSTRUCTIONS: This signed form must be scanned and returned with census enrollment spreadsheet to your Blue Cross Regional Office.</t>
  </si>
  <si>
    <t>COBRA Reasons Codes</t>
  </si>
  <si>
    <t>Reason Description</t>
  </si>
  <si>
    <t>Reason Code</t>
  </si>
  <si>
    <t>Required for New Sales</t>
  </si>
  <si>
    <t>Template</t>
  </si>
  <si>
    <t>PRINTABLE GROUP DOCUMENTS</t>
  </si>
  <si>
    <t>SmallGroup</t>
  </si>
  <si>
    <r>
      <t xml:space="preserve">ReqEffDate
</t>
    </r>
    <r>
      <rPr>
        <sz val="12"/>
        <color rgb="FFFF0000"/>
        <rFont val="Calibri"/>
        <family val="2"/>
        <scheme val="minor"/>
      </rPr>
      <t>(Hide Column)</t>
    </r>
  </si>
  <si>
    <t>Blue Connect POS Copay 70/50 $3500 (L)</t>
  </si>
  <si>
    <t>Blue Connect POS Copay 70/50 $3500 (N)</t>
  </si>
  <si>
    <t>Blue Connect POS Copay 70/50 $3500 (S)</t>
  </si>
  <si>
    <t>Blue POS Copay 100/50</t>
  </si>
  <si>
    <t>Blue POS copay 70/50 $3500</t>
  </si>
  <si>
    <t>Blue POS Copay 70/50 $750A</t>
  </si>
  <si>
    <t>Premier Blue Copay 100/50</t>
  </si>
  <si>
    <t>Premier Blue copay 70/50 $3500</t>
  </si>
  <si>
    <t>Signature Blue POS Copay 70/50 $3500</t>
  </si>
  <si>
    <t>Group Care Copay 100/80 $6250</t>
  </si>
  <si>
    <t>PLAN B 2000 ANN MAX W/ORTHO 2000 MAX</t>
  </si>
  <si>
    <t>PLAN B 2000 ANN MAX W/ORTHO 2000 MAX ALL AGES W/IMPLANTS</t>
  </si>
  <si>
    <t>PLAN B 2500 ANN MAX W/ORTHO 2000 MAX W/IMPLANTS</t>
  </si>
  <si>
    <t>Vision LABI Standard Plan 4</t>
  </si>
  <si>
    <t>Vision LABI Standard Plan 5</t>
  </si>
  <si>
    <t>Vision LABI Standard Plan 6</t>
  </si>
  <si>
    <t>Vision LABI Standard Plan 7</t>
  </si>
  <si>
    <t>NO</t>
  </si>
  <si>
    <t>Leave Column Hidden</t>
  </si>
  <si>
    <t>Requested Effective Dates do not match - BCBSLA to correct.</t>
  </si>
  <si>
    <t>Requested Effective Date</t>
  </si>
  <si>
    <t>REQUIRED</t>
  </si>
  <si>
    <t xml:space="preserve">Group Size: </t>
  </si>
  <si>
    <t>Select from drop-down (based on MLR count):   1. SmallGroup  2. LargeGroup</t>
  </si>
  <si>
    <t>Optional</t>
  </si>
  <si>
    <t>MM/DD/YYYY</t>
  </si>
  <si>
    <t>Field Format</t>
  </si>
  <si>
    <t>Alphanumeric</t>
  </si>
  <si>
    <t>Yes or Leave Blank</t>
  </si>
  <si>
    <t>Acronym</t>
  </si>
  <si>
    <t>Description</t>
  </si>
  <si>
    <t>GTL</t>
  </si>
  <si>
    <t>DL</t>
  </si>
  <si>
    <t>VGTL</t>
  </si>
  <si>
    <t>VSL</t>
  </si>
  <si>
    <t>VCL</t>
  </si>
  <si>
    <t>STD</t>
  </si>
  <si>
    <t>LTD</t>
  </si>
  <si>
    <t>Short Term Disability</t>
  </si>
  <si>
    <t>Long Term Disability</t>
  </si>
  <si>
    <t>VSTD</t>
  </si>
  <si>
    <t>VLTD</t>
  </si>
  <si>
    <t>Voluntary Short Term Disability</t>
  </si>
  <si>
    <t>Voluntary Long Term Disability</t>
  </si>
  <si>
    <t>VHL/VHLF</t>
  </si>
  <si>
    <t>Voluntary High Limit</t>
  </si>
  <si>
    <t>Active</t>
  </si>
  <si>
    <t>428531234</t>
  </si>
  <si>
    <t>John</t>
  </si>
  <si>
    <t>123 Main Street</t>
  </si>
  <si>
    <t>Baton Rouge</t>
  </si>
  <si>
    <t>2259781183</t>
  </si>
  <si>
    <t>Paul Producer</t>
  </si>
  <si>
    <t>William</t>
  </si>
  <si>
    <t>W</t>
  </si>
  <si>
    <t>Wilson</t>
  </si>
  <si>
    <t>70808</t>
  </si>
  <si>
    <t>william@wilsonswidgets.com</t>
  </si>
  <si>
    <t>Wilson's Widgets, Inc.</t>
  </si>
  <si>
    <t>D</t>
  </si>
  <si>
    <t>70810</t>
  </si>
  <si>
    <t>john@wilsonswidgets.com</t>
  </si>
  <si>
    <t>Sally</t>
  </si>
  <si>
    <t>546128678</t>
  </si>
  <si>
    <t>1320 Jefferson Avenue</t>
  </si>
  <si>
    <t>Apt. 3243</t>
  </si>
  <si>
    <t>2256489706</t>
  </si>
  <si>
    <t>654789150</t>
  </si>
  <si>
    <t>981456732</t>
  </si>
  <si>
    <t>Melissa</t>
  </si>
  <si>
    <t>A</t>
  </si>
  <si>
    <t>Smith</t>
  </si>
  <si>
    <t>604 Adams Avenue</t>
  </si>
  <si>
    <t>70807</t>
  </si>
  <si>
    <t>3376549801</t>
  </si>
  <si>
    <t>melissa@wilsonswidgets.com</t>
  </si>
  <si>
    <t>681596451</t>
  </si>
  <si>
    <t>Jacob</t>
  </si>
  <si>
    <t>681447415</t>
  </si>
  <si>
    <t>Sarah</t>
  </si>
  <si>
    <t>321784569</t>
  </si>
  <si>
    <t>Harold</t>
  </si>
  <si>
    <t>Johnson</t>
  </si>
  <si>
    <t>174852825</t>
  </si>
  <si>
    <t>Debra</t>
  </si>
  <si>
    <t>1231 Dumas Drive</t>
  </si>
  <si>
    <t>70809</t>
  </si>
  <si>
    <t>5047891474</t>
  </si>
  <si>
    <t>harold@wilsonswidgets.com</t>
  </si>
  <si>
    <t>574861984</t>
  </si>
  <si>
    <t>B</t>
  </si>
  <si>
    <t>Johnson, Jr.</t>
  </si>
  <si>
    <t>6412849632</t>
  </si>
  <si>
    <t>Jordan</t>
  </si>
  <si>
    <t>Kept maiden name</t>
  </si>
  <si>
    <t>Jessica</t>
  </si>
  <si>
    <t>Lucas</t>
  </si>
  <si>
    <t>Latham</t>
  </si>
  <si>
    <t>Group Term Life</t>
  </si>
  <si>
    <t>Dependent Life</t>
  </si>
  <si>
    <t>Voluntary Group Term Life</t>
  </si>
  <si>
    <t>Voluntary Spouse Life</t>
  </si>
  <si>
    <t>Voluntary Child Life</t>
  </si>
  <si>
    <t>Scenario 1: Small group offering medical to two (2) employees; no prior coverage; no waivers</t>
  </si>
  <si>
    <t>Scenario 2: Small group offering medical, dental and vision to five (5) employees; prior coverage; one waiver</t>
  </si>
  <si>
    <t>1. Navigate and click on the "Data" tab at the top of the spreadsheet.</t>
  </si>
  <si>
    <t>Scenario 3: Small group offering medical, dental, vision and GTL (flat amount) with Dep. Life option to three (3) employees; prior coverage</t>
  </si>
  <si>
    <t>Scenario 4: Small group offering medical, dental, vision and GTL (1.5 times salary) with Dep. Life option to three (3) employees; prior coverage</t>
  </si>
  <si>
    <t>Enroll</t>
  </si>
  <si>
    <t>Scenario 5: Small group offering medical, dental, vision and VGTL (flat amount) with VSL and VCL option to three (3) employees; prior coverage</t>
  </si>
  <si>
    <t>Enter contact phone number for person completing spreadsheet</t>
  </si>
  <si>
    <t>Field Type</t>
  </si>
  <si>
    <t>Alphabetic Only</t>
  </si>
  <si>
    <t>Numeric Only</t>
  </si>
  <si>
    <t>Drop Down Selection</t>
  </si>
  <si>
    <t xml:space="preserve">Drop Down Selection </t>
  </si>
  <si>
    <t>Waive - Individual (non BCBSLA)</t>
  </si>
  <si>
    <t>Waive - Individual (BCBSLA)</t>
  </si>
  <si>
    <t>PCP Name should not be populated.</t>
  </si>
  <si>
    <t>ServingElig should not be populated.</t>
  </si>
  <si>
    <t>Middle initial</t>
  </si>
  <si>
    <t>GTL Life Class</t>
  </si>
  <si>
    <t>STD Life Class</t>
  </si>
  <si>
    <t>LTD Life Class</t>
  </si>
  <si>
    <t>VHL / VHLF Life Class</t>
  </si>
  <si>
    <t>VHL / VHLF Coverage Amount</t>
  </si>
  <si>
    <t>Annual Salary</t>
  </si>
  <si>
    <t>intentionally blank, so validation forumulas align with data in "spreadsheet" tab</t>
  </si>
  <si>
    <t>Row Deleted</t>
  </si>
  <si>
    <t>Row/Column deleted/inserted - Validation formulas corrupted.</t>
  </si>
  <si>
    <t>Class</t>
  </si>
  <si>
    <t>Total Waived</t>
  </si>
  <si>
    <t>Medical / Dental / Vision Elections</t>
  </si>
  <si>
    <t>Life / Disability Elections</t>
  </si>
  <si>
    <t>Subscriber SSN - Valid nine digit numerical SSN (NO dashes) must be populated.</t>
  </si>
  <si>
    <t>DependentSSN - Valid nine digit numerical SSN (NO dashes) must be populated.</t>
  </si>
  <si>
    <t>First Name - Member's first name must be populated.</t>
  </si>
  <si>
    <t>Eligibility Class - Eligibility Class (alphabet only) must be populated for subscriber.</t>
  </si>
  <si>
    <t>MI - Member's middle initial cannot contain more than one alphabetic character.</t>
  </si>
  <si>
    <t>Last Name - Member's last name must be populated.</t>
  </si>
  <si>
    <t>DOB - Member's date of birth must be entered in MM/DD/YYYY format; cannot be a future date.</t>
  </si>
  <si>
    <t>JobTitle - Job title cannot be more than 100 characters.</t>
  </si>
  <si>
    <t>ReasonDiffLastName - Reason different last name cannot be more than 100 characters.</t>
  </si>
  <si>
    <t>OutofAreaDep - Value must be Yes or leave blank.</t>
  </si>
  <si>
    <t>DepHandicap - Value must be Yes or leave blank.</t>
  </si>
  <si>
    <t>Other Medical Coverage - Value must be Yes or leave blank.</t>
  </si>
  <si>
    <t>Other Dental Coverage - Value must be Yes or leave blank.</t>
  </si>
  <si>
    <t>Mailing Address - Subscriber's mailing address must be populated; cannot be more than 50 characters</t>
  </si>
  <si>
    <t>Mailing Address 2 - Subscriber's mailing address must be populated; cannot be more than 50 characters</t>
  </si>
  <si>
    <t>City - Subscriber's city must be populated.</t>
  </si>
  <si>
    <t>State - Two letter state abbreviation must be populated.</t>
  </si>
  <si>
    <t>ZipCode - Five digit zip code must be populated; cannot be more than 5 numbers.</t>
  </si>
  <si>
    <t>Phone - Ten digit numerical phone number (NO dashes) must be populated.</t>
  </si>
  <si>
    <t>EmailAddress - Field cannot contain more than 50 characters.</t>
  </si>
  <si>
    <t>DateEmployed - Subscriber's date of hire must be entered in MM/DD/YYYY format.</t>
  </si>
  <si>
    <t>SubGroup Name - Subscriber's subgroup must be entered.</t>
  </si>
  <si>
    <t>COBRA or State Continuation CvrBeginDate - Start date must be in MM/DD/YYYY format; cannot be a future date.</t>
  </si>
  <si>
    <t>MedicareNumber  - Field cannot contain more than 25 characters.</t>
  </si>
  <si>
    <t>GTL Coverage Amount - Salary multiplier in .5 increments or valid increments of $5,000 must be entered if not waiving.</t>
  </si>
  <si>
    <t>VGTL Coverage Amount - Salary multiplier in .5 increments or valid increments of $10,000 must be entered if not waiving.</t>
  </si>
  <si>
    <t>VSL Coverage Amount - Coverage amount in increments of $5,000 must be entered if not waiving.</t>
  </si>
  <si>
    <t>VHL / VHLF Coverage Amount - Field can only contain numeric values.</t>
  </si>
  <si>
    <t>Annual Salary - Field can only contain numeric values.</t>
  </si>
  <si>
    <t>Application for Group Coverage (GMA)</t>
  </si>
  <si>
    <t>New Group Enrollment Checklist</t>
  </si>
  <si>
    <t>Example 1 - Green dot, data in correct format</t>
  </si>
  <si>
    <t xml:space="preserve">Example 2 - Red dot, error on row, description included (may need to scroll over to view entire error message </t>
  </si>
  <si>
    <t>Validation Status:</t>
  </si>
  <si>
    <t xml:space="preserve">This method will automatically put a red dot in Column BD if data is missing or not in correct format. </t>
  </si>
  <si>
    <t>Enter member's first name.</t>
  </si>
  <si>
    <t>Enter subscriber's Medicare number,  if applicable.</t>
  </si>
  <si>
    <t>Life/Disability Only</t>
  </si>
  <si>
    <t>RelationToSubscriber - Dependent's relationship to subscriber must be selected from the drop down menu.</t>
  </si>
  <si>
    <t>Gender - Member's gender must be selected from the drop down menu.</t>
  </si>
  <si>
    <t>MaritalStatus - Subscriber's marital status must be selected from the drop down menu.</t>
  </si>
  <si>
    <t>DateRetired - Enter subscriber's retirement date in MM/DD/YYYY format; cannot be a future date.</t>
  </si>
  <si>
    <t>OnGroupsPriorIns - Type of prior insurance must be selected from the drop down menu.</t>
  </si>
  <si>
    <t>MedicalPolicy - Subscriber's medical policy must be selected from the drop down menu.</t>
  </si>
  <si>
    <t>MedicalCoverage Level - Subscriber's medical coverage level must be selected from the drop down menu.</t>
  </si>
  <si>
    <t>Dental Policy - Subscriber's dental policy must be selected from the drop down menu.</t>
  </si>
  <si>
    <t>DentalCoverage Level - Subscriber's dental coverage level must be selected from the drop down menu.</t>
  </si>
  <si>
    <t>VisionPolicy -Subscriber's vision policy must be selected from the drop down menu.</t>
  </si>
  <si>
    <t>VisionCoverageLevel - Subscriber's vision coverage level must be selected from the drop down menu.</t>
  </si>
  <si>
    <t>GTL Life Class - Subscriber's GTL life class must be selected from the drop down menu.</t>
  </si>
  <si>
    <t>Dep Life Class - Dependent life class must be selected from the drop down menu.</t>
  </si>
  <si>
    <t>VGTL Life Class - Subscriber's VGTL life class must be selected from the drop down menu.</t>
  </si>
  <si>
    <t>VSL Life Class - Subscriber's VSL life class must be selected from the drop down menu. Do not populate VSL life class for spouse.</t>
  </si>
  <si>
    <t xml:space="preserve">VCL Life Class - Subscriber's VCL life class must be selected from the drop down menu. </t>
  </si>
  <si>
    <t>STD Life Class - Subscriber's STD life class must be selected from the drop down menu.</t>
  </si>
  <si>
    <t>VSTD Life Class - Subscriber's VSTD life class must be selected from the drop down menu.</t>
  </si>
  <si>
    <t>LTD Life Class - Subscriber's LTD life class must be selected from the drop down menu.</t>
  </si>
  <si>
    <t>VLTD Life Class - Subscriber's VLTD life class must be selected from the drop down menu.</t>
  </si>
  <si>
    <t>VHL / VHLF Life Class - Subscriber's VHL/VHLF life class must be selected from the drop down menu.</t>
  </si>
  <si>
    <t>Blue Connect All Copay Plan 1</t>
  </si>
  <si>
    <t>Precision Blue Copay 100/70A</t>
  </si>
  <si>
    <t>Precision Blue Copay 100/70C</t>
  </si>
  <si>
    <t>Precision Blue Copay 100/70D</t>
  </si>
  <si>
    <t>Precision Blue Copay 100/70F</t>
  </si>
  <si>
    <t>Precision Blue Copay 50/50 $2000A</t>
  </si>
  <si>
    <t>Precision Blue Copay 50/50 $2000C</t>
  </si>
  <si>
    <t>Precision Blue Copay 50/50 $2000D</t>
  </si>
  <si>
    <t>Precision Blue Copay 50/50 $2000F</t>
  </si>
  <si>
    <t>Precision Blue Copay 50/50 $4,500A</t>
  </si>
  <si>
    <t>Precision Blue Copay 50/50 $4,500C</t>
  </si>
  <si>
    <t>Precision Blue Copay 50/50 $4,500D</t>
  </si>
  <si>
    <t>Precision Blue Copay 50/50 $4,500F</t>
  </si>
  <si>
    <t>Precision Blue Copay 80/60 $1000A</t>
  </si>
  <si>
    <t>Precision Blue Copay 80/60 $1000C</t>
  </si>
  <si>
    <t>Precision Blue Copay 80/60 $1000D</t>
  </si>
  <si>
    <t>Precision Blue Copay 80/60 $1000F</t>
  </si>
  <si>
    <t>Blue Connect POS All Copay Plan 1 (N)</t>
  </si>
  <si>
    <t>Blue POS 70/50 $4550</t>
  </si>
  <si>
    <t>Blue POS Copay 70/50 $2500</t>
  </si>
  <si>
    <t>Community Blue POS 70/50 $4550</t>
  </si>
  <si>
    <t>Group Care Copay 70/50 $5900</t>
  </si>
  <si>
    <t>Group Care copay 80/60 $3000</t>
  </si>
  <si>
    <t>Premier Blue 70/50 $4550</t>
  </si>
  <si>
    <t>Premier Blue Copay 70/50 $2500</t>
  </si>
  <si>
    <t>Signature Blue POS 70/50 $4550</t>
  </si>
  <si>
    <t>*All group life and disability income insurance products referenced as an “Equitable” product shown on this enrollment form are issued exclusively by Equitable Financial Life Insurance Company of America (Equitable America), an Arizona stock corporation with its main administrative office in Jersey City, NJ. This is not a Blue Cross and Blue Shield of Louisiana product. Equitable America is solely responsible for its insurance and claims- paying obligations.</t>
  </si>
  <si>
    <t>SNL/Equitable* Life Acronyms</t>
  </si>
  <si>
    <t>Equitable* Disability Acronyms</t>
  </si>
  <si>
    <t>Equitable*  Only</t>
  </si>
  <si>
    <t>Equitable*</t>
  </si>
  <si>
    <t>Equitable* Application for Group Coverage</t>
  </si>
  <si>
    <t>Equitable* EVI - BCBSLA Billed Groups</t>
  </si>
  <si>
    <t>1. Group acknowledges the insurer will use this information to accept or deny coverage and make claims decisions.
2. Group acknowledges that the insurer's actions will be based on the accuracy and completeness of the information contained in this spreadsheet enrollment form.
3. By signing this form, Group Leader attests that the information contained on this spreadsheet is complete and accurate.  However, if it becomes known eligible employees and/or dependents were omitted from spreadsheet, coverage should be requested on the Employee Enrollment/Change form.  The requested coverage may be subject to underwriting guidelines and insurer will assign a coverage effective date.
4. Group will defend, indemnify and hold insurer harmless for any premiums, losses, costs, expenses, adverse consequences, claims, lawsuits, administrative actions, judgements or penalties, including attorney costs and fees, related to or as a consequence of any inaccuracies, errors, inclusions or omissions in this spreadsheet.  The group will be responsible to retain, safeguard and produce any documentary evidence it may need to defend the insurer and itself from any claim, lawsuit, administrative proceeding or action from a Group member or beneficiary in relation to his/her enrollment or disenrollment, or allegation of mismanagement regarding his/her enrollment or disenrollment by the Group.
5. Equitable is the brand name of Equitable Holdings, Inc. and its family of companies, including  Equitable Financial Life Insurance Company (Equitable Financial) (NY, NY), Equitable Financial Life Insurance Company of America  (AZ stock corp., admin. office: Jersey City, NJ), and Equitable Distributors, LLC. References herein to the “Company” or “Equitable” refer Equitable Financial Life Insurance Company of America as the applicable issuing company.
All group life and disability income insurance products referenced as an “Equitable” product shown on this spreadsheet are issued exclusively by Equitable Financial Life Insurance Company of America (Equitable America), an Arizona stock corporation with its main administrative office in Jersey City, NJ. This is not a Blue Cross and Blue Shield of Louisiana product. Equitable America is solely responsible for its insurance and claims- paying obligations.</t>
  </si>
  <si>
    <t>ESSENTIAL FEDERAL CREDIT UNION MODIFIED DENTAL PLAN</t>
  </si>
  <si>
    <t>PLAN B 1500 ANN MAX W/IMPLANTS</t>
  </si>
  <si>
    <t>PLAN B 1500 ANN MAX W/ORTHO 1000 MAX W/IMPLANTS</t>
  </si>
  <si>
    <t>PLAN B 2000 ANN MAX W/ORTHO 1500 MAX W/IMPLANTS</t>
  </si>
  <si>
    <t>PLAN C 1000 ANN MAX 1000 MAX</t>
  </si>
  <si>
    <t>PLAN C 1000 ANN MAX W/IMPLANTS</t>
  </si>
  <si>
    <t>PLAN C 2000 ANN MAX W/ORTHO 1000 MAX W/IMPLANTS</t>
  </si>
  <si>
    <t>Blue Connect POS All Copay Plan 1 (L)</t>
  </si>
  <si>
    <t>Blue Connect POS All Copay Plan 1 (S)</t>
  </si>
  <si>
    <t>Blue Connect POS Copay 80/60 $1100 (L)</t>
  </si>
  <si>
    <t>Blue Connect POS Copay 80/60 $1100 (N)</t>
  </si>
  <si>
    <t>Blue Connect POS Copay 80/60 $1100 (S)</t>
  </si>
  <si>
    <t>Blue Connect Savings Plus POS 100/80 $1900 (L)</t>
  </si>
  <si>
    <t>Blue Connect Savings Plus POS 100/80 $1900 (N)</t>
  </si>
  <si>
    <t>Blue Connect Savings Plus POS 100/80 $1900 (S)</t>
  </si>
  <si>
    <t>Blue Connect Savings Plus POS 80/60 $6300 (L)</t>
  </si>
  <si>
    <t>Blue Connect Savings Plus POS 80/60 $6300 (N)</t>
  </si>
  <si>
    <t>Blue Connect Savings Plus POS 80/60 $6300 (S)</t>
  </si>
  <si>
    <t>Blue POS Copay 70/50 $1000A</t>
  </si>
  <si>
    <t>Blue Saver 100/80 $6700</t>
  </si>
  <si>
    <t>Blue Saver 80/60 $6300</t>
  </si>
  <si>
    <t>Community Blue POS Copay 80/60 $1100</t>
  </si>
  <si>
    <t>Premier Blue Copay 70/50 $1000A</t>
  </si>
  <si>
    <t>Premier Blue Copay 70/50 $750A</t>
  </si>
  <si>
    <t>Signature Blue POS Copay 80/60 $1100</t>
  </si>
  <si>
    <t>LABI VISION VOLUNTARY PLAN 2</t>
  </si>
  <si>
    <t>Vision LABI Standard Plan 8</t>
  </si>
  <si>
    <t>VISION LABI VOLUNTARY STANDARD PLAN 4</t>
  </si>
  <si>
    <t>VISION LABI VOLUNTARY STANDARD PLAN 5</t>
  </si>
  <si>
    <t>VISION LABI VOLUNTARY STANDARD PLAN 6</t>
  </si>
  <si>
    <t>Vision LABI Voluntary Standard Plan 8</t>
  </si>
  <si>
    <t>Vision Standard Plan 8</t>
  </si>
  <si>
    <t>Vision Voluntary Standard Plan 8</t>
  </si>
  <si>
    <r>
      <t xml:space="preserve">Spreadsheet can </t>
    </r>
    <r>
      <rPr>
        <i/>
        <sz val="20"/>
        <rFont val="Calibri"/>
        <family val="2"/>
        <scheme val="minor"/>
      </rPr>
      <t>only</t>
    </r>
    <r>
      <rPr>
        <sz val="20"/>
        <rFont val="Calibri"/>
        <family val="2"/>
        <scheme val="minor"/>
      </rPr>
      <t xml:space="preserve"> be used for initial enrollment of a new group</t>
    </r>
  </si>
  <si>
    <r>
      <t xml:space="preserve">Spreadsheet </t>
    </r>
    <r>
      <rPr>
        <i/>
        <sz val="20"/>
        <rFont val="Calibri"/>
        <family val="2"/>
        <scheme val="minor"/>
      </rPr>
      <t>must</t>
    </r>
    <r>
      <rPr>
        <sz val="20"/>
        <rFont val="Calibri"/>
        <family val="2"/>
        <scheme val="minor"/>
      </rPr>
      <t xml:space="preserve"> be saved with the naming convention </t>
    </r>
    <r>
      <rPr>
        <i/>
        <sz val="20"/>
        <color theme="3" tint="0.39997558519241921"/>
        <rFont val="Calibri"/>
        <family val="2"/>
        <scheme val="minor"/>
      </rPr>
      <t>GroupNameInitialMembers.xlsx</t>
    </r>
  </si>
  <si>
    <r>
      <t xml:space="preserve">Do </t>
    </r>
    <r>
      <rPr>
        <i/>
        <sz val="20"/>
        <rFont val="Calibri"/>
        <family val="2"/>
        <scheme val="minor"/>
      </rPr>
      <t>not</t>
    </r>
    <r>
      <rPr>
        <sz val="20"/>
        <rFont val="Calibri"/>
        <family val="2"/>
        <scheme val="minor"/>
      </rPr>
      <t xml:space="preserve"> modify or delete any columns; using the copy/paste function may delete required columns and formulas, causing validation errors and processing delays</t>
    </r>
  </si>
  <si>
    <t>Enter subscribers in alphabetical order by last name when possible</t>
  </si>
  <si>
    <r>
      <t xml:space="preserve">Enter enrollments on the </t>
    </r>
    <r>
      <rPr>
        <b/>
        <sz val="20"/>
        <color theme="4" tint="-0.499984740745262"/>
        <rFont val="Calibri"/>
        <family val="2"/>
        <scheme val="minor"/>
      </rPr>
      <t>Spreadsheet</t>
    </r>
    <r>
      <rPr>
        <sz val="20"/>
        <rFont val="Calibri"/>
        <family val="2"/>
        <scheme val="minor"/>
      </rPr>
      <t xml:space="preserve"> tab</t>
    </r>
  </si>
  <si>
    <t>Submit group documents and enrollment spreadsheet via email to your producer or a Blue Cross Regional Office</t>
  </si>
  <si>
    <r>
      <t xml:space="preserve">Read all instructions on the </t>
    </r>
    <r>
      <rPr>
        <b/>
        <sz val="20"/>
        <color theme="4" tint="-0.499984740745262"/>
        <rFont val="Calibri"/>
        <family val="2"/>
        <scheme val="minor"/>
      </rPr>
      <t>Before You Begin</t>
    </r>
    <r>
      <rPr>
        <b/>
        <sz val="20"/>
        <rFont val="Calibri"/>
        <family val="2"/>
        <scheme val="minor"/>
      </rPr>
      <t xml:space="preserve"> </t>
    </r>
    <r>
      <rPr>
        <sz val="20"/>
        <rFont val="Calibri"/>
        <family val="2"/>
        <scheme val="minor"/>
      </rPr>
      <t xml:space="preserve">and </t>
    </r>
    <r>
      <rPr>
        <b/>
        <sz val="20"/>
        <color theme="4" tint="-0.499984740745262"/>
        <rFont val="Calibri"/>
        <family val="2"/>
        <scheme val="minor"/>
      </rPr>
      <t>Spreadsheet Instructions</t>
    </r>
    <r>
      <rPr>
        <sz val="20"/>
        <rFont val="Calibri"/>
        <family val="2"/>
        <scheme val="minor"/>
      </rPr>
      <t xml:space="preserve"> tabs to ensure a complete and accurate submission</t>
    </r>
  </si>
  <si>
    <r>
      <rPr>
        <b/>
        <sz val="20"/>
        <color theme="4" tint="-0.499984740745262"/>
        <rFont val="Calibri"/>
        <family val="2"/>
        <scheme val="minor"/>
      </rPr>
      <t>Spreadsheet Instructions</t>
    </r>
    <r>
      <rPr>
        <sz val="20"/>
        <rFont val="Calibri"/>
        <family val="2"/>
        <scheme val="minor"/>
      </rPr>
      <t xml:space="preserve"> - Business rules and format requirements to complete each field of the spreadsheet</t>
    </r>
  </si>
  <si>
    <r>
      <rPr>
        <b/>
        <sz val="20"/>
        <color theme="4" tint="-0.499984740745262"/>
        <rFont val="Calibri"/>
        <family val="2"/>
        <scheme val="minor"/>
      </rPr>
      <t>Example Spreadsheet</t>
    </r>
    <r>
      <rPr>
        <sz val="20"/>
        <rFont val="Calibri"/>
        <family val="2"/>
        <scheme val="minor"/>
      </rPr>
      <t xml:space="preserve"> - Examples of completed enrollment for multiple scenarios and products</t>
    </r>
  </si>
  <si>
    <r>
      <rPr>
        <b/>
        <sz val="20"/>
        <color theme="4" tint="-0.499984740745262"/>
        <rFont val="Calibri"/>
        <family val="2"/>
        <scheme val="minor"/>
      </rPr>
      <t>Group Documents</t>
    </r>
    <r>
      <rPr>
        <sz val="20"/>
        <rFont val="Calibri"/>
        <family val="2"/>
        <scheme val="minor"/>
      </rPr>
      <t xml:space="preserve"> - Blank templates of group documents; forms must be submitted separate from the enrollment spreadsheet</t>
    </r>
  </si>
  <si>
    <r>
      <rPr>
        <b/>
        <sz val="20"/>
        <color theme="4" tint="-0.499984740745262"/>
        <rFont val="Calibri"/>
        <family val="2"/>
        <scheme val="minor"/>
      </rPr>
      <t>Group Leader Authorization</t>
    </r>
    <r>
      <rPr>
        <sz val="20"/>
        <rFont val="Calibri"/>
        <family val="2"/>
        <scheme val="minor"/>
      </rPr>
      <t xml:space="preserve"> - If spreadsheet is completed by a group leader, form must be executed by the group leader and submitted with Group Documents</t>
    </r>
  </si>
  <si>
    <r>
      <rPr>
        <b/>
        <sz val="20"/>
        <color theme="4" tint="-0.499984740745262"/>
        <rFont val="Calibri"/>
        <family val="2"/>
        <scheme val="minor"/>
      </rPr>
      <t xml:space="preserve">COBRA </t>
    </r>
    <r>
      <rPr>
        <sz val="20"/>
        <rFont val="Calibri"/>
        <family val="2"/>
        <scheme val="minor"/>
      </rPr>
      <t>- Compare reason codes to spreadsheet waiver descriptions</t>
    </r>
  </si>
  <si>
    <t>Before You Begin</t>
  </si>
  <si>
    <t>References</t>
  </si>
  <si>
    <t>Data Validation Instructions</t>
  </si>
  <si>
    <r>
      <t xml:space="preserve">Validate spreadsheet data using </t>
    </r>
    <r>
      <rPr>
        <b/>
        <sz val="20"/>
        <color theme="4" tint="-0.499984740745262"/>
        <rFont val="Calibri"/>
        <family val="2"/>
        <scheme val="minor"/>
      </rPr>
      <t>Data Validation Instructions</t>
    </r>
    <r>
      <rPr>
        <sz val="20"/>
        <rFont val="Calibri"/>
        <family val="2"/>
        <scheme val="minor"/>
      </rPr>
      <t xml:space="preserve"> below</t>
    </r>
  </si>
  <si>
    <t>Life/Disability Acronyms</t>
  </si>
  <si>
    <t>Instructions</t>
  </si>
  <si>
    <r>
      <t xml:space="preserve">Review </t>
    </r>
    <r>
      <rPr>
        <b/>
        <sz val="20"/>
        <color theme="4" tint="-0.499984740745262"/>
        <rFont val="Calibri"/>
        <family val="2"/>
        <scheme val="minor"/>
      </rPr>
      <t>Election Counts</t>
    </r>
    <r>
      <rPr>
        <sz val="20"/>
        <rFont val="Calibri"/>
        <family val="2"/>
        <scheme val="minor"/>
      </rPr>
      <t xml:space="preserve"> tab to verify product election counts for the GMA</t>
    </r>
  </si>
  <si>
    <r>
      <t xml:space="preserve">REQUIRED
</t>
    </r>
    <r>
      <rPr>
        <i/>
        <sz val="12"/>
        <color rgb="FFFF0000"/>
        <rFont val="Calibri"/>
        <family val="2"/>
        <scheme val="minor"/>
      </rPr>
      <t>(subscriber only)</t>
    </r>
  </si>
  <si>
    <r>
      <rPr>
        <sz val="12"/>
        <color rgb="FFFF0000"/>
        <rFont val="Calibri"/>
        <family val="2"/>
        <scheme val="minor"/>
      </rPr>
      <t>REQUIRED</t>
    </r>
    <r>
      <rPr>
        <i/>
        <sz val="12"/>
        <color rgb="FFFF0000"/>
        <rFont val="Calibri"/>
        <family val="2"/>
        <scheme val="minor"/>
      </rPr>
      <t xml:space="preserve">
(if applicable)</t>
    </r>
  </si>
  <si>
    <r>
      <rPr>
        <sz val="12"/>
        <color rgb="FFFF0000"/>
        <rFont val="Calibri"/>
        <family val="2"/>
        <scheme val="minor"/>
      </rPr>
      <t>REQUIRED</t>
    </r>
    <r>
      <rPr>
        <i/>
        <sz val="12"/>
        <color rgb="FFFF0000"/>
        <rFont val="Calibri"/>
        <family val="2"/>
        <scheme val="minor"/>
      </rPr>
      <t xml:space="preserve">
(if enrolling)</t>
    </r>
  </si>
  <si>
    <t>Leave blank</t>
  </si>
  <si>
    <t>Enter eligibility class name exactly as it appears on the GMA
Example - Active, Management, Retiree, Cobra, Non-Management</t>
  </si>
  <si>
    <t>Enter subscriber's valid 9 digit SSN with no dashes</t>
  </si>
  <si>
    <r>
      <t xml:space="preserve">Enter valid 9 digit SSN with </t>
    </r>
    <r>
      <rPr>
        <i/>
        <sz val="12"/>
        <rFont val="Calibri"/>
        <family val="2"/>
        <scheme val="minor"/>
      </rPr>
      <t>no</t>
    </r>
    <r>
      <rPr>
        <sz val="12"/>
        <rFont val="Calibri"/>
        <family val="2"/>
        <scheme val="minor"/>
      </rPr>
      <t xml:space="preserve"> dashes 
</t>
    </r>
  </si>
  <si>
    <t>Subscriber Row Instructions</t>
  </si>
  <si>
    <t>Dependent Row Instructions</t>
  </si>
  <si>
    <t>Waiver Row Instructions</t>
  </si>
  <si>
    <t>Enter dependent's first name</t>
  </si>
  <si>
    <t>Enter subscriber's first name</t>
  </si>
  <si>
    <t>From the drop-down menu, select dependent's relationship to subscriber</t>
  </si>
  <si>
    <t>Enter subscriber's middle initial</t>
  </si>
  <si>
    <t xml:space="preserve">Field must only contain letters 
Field cannot contain numbers, e.g. Class ID - A001, R001
</t>
  </si>
  <si>
    <t xml:space="preserve">Field must only contain one letter 
Field cannot contain numbers, punctuation, or more than one character
</t>
  </si>
  <si>
    <t>Enter dependent's middle initial</t>
  </si>
  <si>
    <t>Failure to follow all instructions may result in validation errors and processing delays</t>
  </si>
  <si>
    <t>Enter subscriber's date of birth in MM/DD/YYYY format</t>
  </si>
  <si>
    <t>Enter dependent's date of birth in MM/DD/YYYY format</t>
  </si>
  <si>
    <t xml:space="preserve">Enter subscriber's job title if:
1. Group carves out specific job titles for eligibility
2. Group is electing a disability product
</t>
  </si>
  <si>
    <t>Job titles must match GMA exactly</t>
  </si>
  <si>
    <t>Enter subscriber's retirement date</t>
  </si>
  <si>
    <t>If dependent is handicap, enter a value of Yes; otherwise, leave blank</t>
  </si>
  <si>
    <t>If dependent lives out of area, enter a value of Yes; otherwise, leave blank</t>
  </si>
  <si>
    <t>Drop-down selection only; do not type in field</t>
  </si>
  <si>
    <t>If subscriber is male and dependent (other than a step-child) has a different last name, enter the reason the dependent's last name is different
If subscriber is female and dependent has a different last name, leave blank</t>
  </si>
  <si>
    <t>If subscriber has existing medical coverage elsewhere, enter a value of Yes; otherwise, leave blank</t>
  </si>
  <si>
    <t>If subscriber has existing dental coverage elsewhere, enter a value of Yes; otherwise, leave blank</t>
  </si>
  <si>
    <t>Must attach current physician medical documentation stating dependent is incapacitated with group documents
Yes is the only value that can be entered in this field</t>
  </si>
  <si>
    <t>Field only applies to HMO/HMO or HMO/POS products
Yes is the only value that can be entered in this field</t>
  </si>
  <si>
    <t>Yes is the only value that can be entered in this field</t>
  </si>
  <si>
    <t>Enter subscriber's current mailing address</t>
  </si>
  <si>
    <t>When a dependent is added, this field will auto-populate when the subscriber and dependent SSN are entered</t>
  </si>
  <si>
    <t>Enter the city for subscriber's current mailing address</t>
  </si>
  <si>
    <t>Enter apartment, suite number, or any values that typically do not appear on the first line of an address
Do not enter a PO Box number in this field</t>
  </si>
  <si>
    <t>Enter the state abbreviation for subscriber's current mailing address</t>
  </si>
  <si>
    <t>Enter the zip code for subscriber's current mailing address</t>
  </si>
  <si>
    <t>Field can only contain two letters</t>
  </si>
  <si>
    <t>Field can only five numbers</t>
  </si>
  <si>
    <t>Enter subscriber's email address, if available</t>
  </si>
  <si>
    <t xml:space="preserve">Enter subscriber's date of hire in MM/DD/YYYY format  </t>
  </si>
  <si>
    <t>For a description of reasons, see "COBRA" tab</t>
  </si>
  <si>
    <t>Enter the subgroup name subscriber belongs to exactly as it appears on the GMA
If only one subgroup, enter the group's name exactly as it appears on the GMA</t>
  </si>
  <si>
    <t>Field should not contain Subgroup ID, e.g. 0001, 0002, etc.</t>
  </si>
  <si>
    <t xml:space="preserve">Enter subscriber's Cobra or state continuation start date in MM/DD/YYYY format  </t>
  </si>
  <si>
    <t xml:space="preserve">From the drop-down menu, select subscriber's medical policy
</t>
  </si>
  <si>
    <t>From the drop-down menu, select subscriber's coverage level for the medical policy:
1. Employee Only
2. Employee + Spouse
3. Employee + Children
4. Family</t>
  </si>
  <si>
    <t xml:space="preserve">From the drop-down menu, select subscriber's dental policy
</t>
  </si>
  <si>
    <t>From the drop-down menu, select subscriber's coverage level for the dental policy:
1. Employee Only
2. Employee + Spouse
3. Employee + Children
4. Family</t>
  </si>
  <si>
    <t>Drop-down selection only; do not type in field
If group is selecting a customized policy, select 'Other - High' or 'Other - Low'
Medical Policy selected must match plan on GMA and proposal</t>
  </si>
  <si>
    <t>Drop-down selection only; do not type in field
Dental Policy selected must match plan on GMA and proposal</t>
  </si>
  <si>
    <t>Medical coverage level must match proposal</t>
  </si>
  <si>
    <t>Dental coverage level must match proposal</t>
  </si>
  <si>
    <t xml:space="preserve">From the drop-down menu, select subscriber's vision policy
</t>
  </si>
  <si>
    <t>From the drop-down menu, select subscriber's coverage level for the vision policy:
1. Employee Only
2. Employee + Spouse
3. Employee + Children
4. Family</t>
  </si>
  <si>
    <t>If the group offers vision coverage, from the drop-down menu, select member's reason for waiving coverage</t>
  </si>
  <si>
    <t>If the group offers dental coverage, from the drop-down menu, select member's reason for waiving coverage</t>
  </si>
  <si>
    <t>If the group offers medical coverage, from the drop-down menu, select member's reason for waiving coverage</t>
  </si>
  <si>
    <t>Vision coverage level must match proposal</t>
  </si>
  <si>
    <t xml:space="preserve">Drop-down selection only; do not type in field
Vision policy selected must match plan on GMA and proposal </t>
  </si>
  <si>
    <t>From the drop-down menu, select:
1. Enroll
2. Waive</t>
  </si>
  <si>
    <t xml:space="preserve">Drop-down selection only; do not type in field
</t>
  </si>
  <si>
    <t>Drop-down selection only; do not type in field
Class selected must match proposal</t>
  </si>
  <si>
    <r>
      <t xml:space="preserve">Drop-down selection only; do not type in field
Must include spouse's demographic information on spreadsheet, but </t>
    </r>
    <r>
      <rPr>
        <i/>
        <sz val="12"/>
        <rFont val="Calibri"/>
        <family val="2"/>
        <scheme val="minor"/>
      </rPr>
      <t xml:space="preserve">do not </t>
    </r>
    <r>
      <rPr>
        <sz val="12"/>
        <rFont val="Calibri"/>
        <family val="2"/>
        <scheme val="minor"/>
      </rPr>
      <t>populate VSL Life Class for spouse
Class selected must match proposal</t>
    </r>
  </si>
  <si>
    <t>Drop-down selection only; do not type in field
Child's demographic information is not required to be populated</t>
  </si>
  <si>
    <t>Enter subscriber's coverage amount in multiples of $5,000</t>
  </si>
  <si>
    <t>Drop-down selection only; do not type in field
Class selected must match proposal
Must enroll and select a class if product is employer paid</t>
  </si>
  <si>
    <t xml:space="preserve">Drop-down selection only; do not type in field
Class selected must match proposal
</t>
  </si>
  <si>
    <t>Enter subscriber's VHL/VHLFcoverage amount</t>
  </si>
  <si>
    <t>From the drop-down menu, select subscriber's GTL life class; if not enrolling, select Waive
If group offers product, a class must be selected; cannot Waive</t>
  </si>
  <si>
    <t xml:space="preserve">From the drop-down menu, select subscriber's VGTL life class; if not enrolling, select Waive
</t>
  </si>
  <si>
    <t>From the drop-down menu, select subscriber's VSL life class; if not enrolling, select Waive</t>
  </si>
  <si>
    <t>From the drop-down menu, select subscriber's STD life class; if not enrolling, select Waive
Enter salary in Column BC</t>
  </si>
  <si>
    <t>From the drop-down menu, select subscriber's LTD life class; if not enrolling, select Waive
Enter salary in Column BC</t>
  </si>
  <si>
    <t>From the drop-down menu, select subscriber's VLTD life class; if not enrolling, select Waive
Enter salary in Column BC</t>
  </si>
  <si>
    <t>From the drop-down menu, select subscriber's VHL/VHLF life class; if not enrolling, select Waive
Enter salary in Column BC</t>
  </si>
  <si>
    <t>From the drop-down menu, select subscriber's VSTD life class; if not enrolling, select Waive
Enter salary in Column BC</t>
  </si>
  <si>
    <t>From the drop-down menu, select the reason subscriber is on Cobra or state continuation</t>
  </si>
  <si>
    <t>From the drop-down menu, select dependent's gender</t>
  </si>
  <si>
    <t>From the drop-down menu, select subscriber's gender</t>
  </si>
  <si>
    <t>From the drop-down menu, select subscriber's marital status</t>
  </si>
  <si>
    <t>From the drop-down menu, select subscriber's type of coverage on group's prior insurance</t>
  </si>
  <si>
    <t>From the drop-down menu, select dependent's type of coverage on group's prior insurance</t>
  </si>
  <si>
    <r>
      <t xml:space="preserve">Enter subscriber's GTL coverage amount
If salary-based, enter salary multiplier </t>
    </r>
    <r>
      <rPr>
        <i/>
        <sz val="12"/>
        <rFont val="Calibri"/>
        <family val="2"/>
        <scheme val="minor"/>
      </rPr>
      <t xml:space="preserve">and </t>
    </r>
    <r>
      <rPr>
        <sz val="12"/>
        <rFont val="Calibri"/>
        <family val="2"/>
        <scheme val="minor"/>
      </rPr>
      <t>enter salary in Column BC
Example: For one and a half times salary, enter 1.5
If not salary-based, enter in multiples of $5,000</t>
    </r>
  </si>
  <si>
    <r>
      <t xml:space="preserve">Enter subscriber's VGTL coverage amount
If salary-based, enter salary multiplier </t>
    </r>
    <r>
      <rPr>
        <i/>
        <sz val="12"/>
        <rFont val="Calibri"/>
        <family val="2"/>
        <scheme val="minor"/>
      </rPr>
      <t xml:space="preserve">and </t>
    </r>
    <r>
      <rPr>
        <sz val="12"/>
        <rFont val="Calibri"/>
        <family val="2"/>
        <scheme val="minor"/>
      </rPr>
      <t>enter salary in Column BC
Example: For one and a half times salary, enter 1.5
If not salary-based, enter in multiples of $10,000</t>
    </r>
  </si>
  <si>
    <r>
      <t>If you use the copy/paste function, you</t>
    </r>
    <r>
      <rPr>
        <i/>
        <sz val="20"/>
        <rFont val="Calibri"/>
        <family val="2"/>
        <scheme val="minor"/>
      </rPr>
      <t xml:space="preserve"> must</t>
    </r>
    <r>
      <rPr>
        <sz val="20"/>
        <rFont val="Calibri"/>
        <family val="2"/>
        <scheme val="minor"/>
      </rPr>
      <t xml:space="preserve"> copy and paste </t>
    </r>
    <r>
      <rPr>
        <u/>
        <sz val="20"/>
        <rFont val="Calibri"/>
        <family val="2"/>
        <scheme val="minor"/>
      </rPr>
      <t>values</t>
    </r>
    <r>
      <rPr>
        <sz val="20"/>
        <rFont val="Calibri"/>
        <family val="2"/>
        <scheme val="minor"/>
      </rPr>
      <t>; however, this could still cause validation errors and processing delays</t>
    </r>
  </si>
  <si>
    <t>If you copy/paste data into the spreadsheet, you MUST copy and paste VALUES; however, using copy/paste may cause columns and formulas to be overwritten, causing validation errors and processing delays</t>
  </si>
  <si>
    <t>Field cannot contain numbers or special characters</t>
  </si>
  <si>
    <t>Enter subscriber's last name, including any suffixes, but do not include special characters such as comma or period
Example: William Smith Jr is correct; William Smith, Jr. is incorrect</t>
  </si>
  <si>
    <t>Enter member's middle initial</t>
  </si>
  <si>
    <r>
      <rPr>
        <sz val="12"/>
        <color rgb="FFFF0000"/>
        <rFont val="Calibri"/>
        <family val="2"/>
        <scheme val="minor"/>
      </rPr>
      <t>REQUIRED</t>
    </r>
    <r>
      <rPr>
        <i/>
        <sz val="12"/>
        <color rgb="FFFF0000"/>
        <rFont val="Calibri"/>
        <family val="2"/>
        <scheme val="minor"/>
      </rPr>
      <t xml:space="preserve">
(subscriber only - if enrolling)</t>
    </r>
  </si>
  <si>
    <t>Enter dependent's last name, including any suffixes, but do not include special characters such as comma or period
Example: William Smith Jr is correct; William Smith, Jr. is incorrect</t>
  </si>
  <si>
    <t>Enter member's last name, including any suffixes, but do not include special characters such as comma or period
Example: William Smith Jr is correct; William Smith, Jr. is incorrect</t>
  </si>
  <si>
    <r>
      <t xml:space="preserve">Spreadsheet effective date (Cell B2 on the </t>
    </r>
    <r>
      <rPr>
        <b/>
        <sz val="20"/>
        <color rgb="FF002060"/>
        <rFont val="Calibri"/>
        <family val="2"/>
        <scheme val="minor"/>
      </rPr>
      <t xml:space="preserve">Spreadsheet </t>
    </r>
    <r>
      <rPr>
        <sz val="20"/>
        <rFont val="Calibri"/>
        <family val="2"/>
        <scheme val="minor"/>
      </rPr>
      <t xml:space="preserve">tab) automatically defaults to 1/1 and </t>
    </r>
    <r>
      <rPr>
        <i/>
        <sz val="20"/>
        <rFont val="Calibri"/>
        <family val="2"/>
        <scheme val="minor"/>
      </rPr>
      <t>must</t>
    </r>
    <r>
      <rPr>
        <sz val="20"/>
        <rFont val="Calibri"/>
        <family val="2"/>
        <scheme val="minor"/>
      </rPr>
      <t xml:space="preserve"> be updated according to the effective date on the quote</t>
    </r>
  </si>
  <si>
    <t>Enter requested effective date in MM/DD/YYYY format; date must match GMA and quote</t>
  </si>
  <si>
    <r>
      <t xml:space="preserve">If a dependent is entered subsequent to input of subscriber's information, dependent </t>
    </r>
    <r>
      <rPr>
        <i/>
        <sz val="20"/>
        <rFont val="Calibri"/>
        <family val="2"/>
        <scheme val="minor"/>
      </rPr>
      <t xml:space="preserve">must </t>
    </r>
    <r>
      <rPr>
        <sz val="20"/>
        <rFont val="Calibri"/>
        <family val="2"/>
        <scheme val="minor"/>
      </rPr>
      <t xml:space="preserve">be entered on a row below corresponding subscriber and subscriber's SSN </t>
    </r>
    <r>
      <rPr>
        <i/>
        <sz val="20"/>
        <rFont val="Calibri"/>
        <family val="2"/>
        <scheme val="minor"/>
      </rPr>
      <t xml:space="preserve">must </t>
    </r>
    <r>
      <rPr>
        <sz val="20"/>
        <rFont val="Calibri"/>
        <family val="2"/>
        <scheme val="minor"/>
      </rPr>
      <t>match</t>
    </r>
  </si>
  <si>
    <r>
      <t xml:space="preserve">Validate spreadsheet data using </t>
    </r>
    <r>
      <rPr>
        <i/>
        <sz val="20"/>
        <rFont val="Calibri"/>
        <family val="2"/>
        <scheme val="minor"/>
      </rPr>
      <t xml:space="preserve">both </t>
    </r>
    <r>
      <rPr>
        <sz val="20"/>
        <rFont val="Calibri"/>
        <family val="2"/>
        <scheme val="minor"/>
      </rPr>
      <t>methods referenced below</t>
    </r>
  </si>
  <si>
    <r>
      <t xml:space="preserve">Enter group name exactly as it appears on GMA, including </t>
    </r>
    <r>
      <rPr>
        <i/>
        <sz val="12"/>
        <rFont val="Calibri"/>
        <family val="2"/>
        <scheme val="minor"/>
      </rPr>
      <t xml:space="preserve">all </t>
    </r>
    <r>
      <rPr>
        <sz val="12"/>
        <rFont val="Calibri"/>
        <family val="2"/>
        <scheme val="minor"/>
      </rPr>
      <t>punctuation</t>
    </r>
  </si>
  <si>
    <t>Enter name of person completing spreadsheet. If completed by group leader, Group Leader Authorization form must be completed, signed, and submitted with the group documents</t>
  </si>
  <si>
    <t>Drop-down selection only; do not type in field
Must attach legal documentation of custody, adoption, etc., to group submission, when applicable</t>
  </si>
  <si>
    <r>
      <t xml:space="preserve">REQUIRED
</t>
    </r>
    <r>
      <rPr>
        <i/>
        <sz val="12"/>
        <color rgb="FFFF0000"/>
        <rFont val="Calibri"/>
        <family val="2"/>
        <scheme val="minor"/>
      </rPr>
      <t>(conditional)</t>
    </r>
  </si>
  <si>
    <r>
      <rPr>
        <b/>
        <sz val="20"/>
        <color theme="4" tint="-0.499984740745262"/>
        <rFont val="Calibri"/>
        <family val="2"/>
        <scheme val="minor"/>
      </rPr>
      <t xml:space="preserve">Life/Disability Acronyms - </t>
    </r>
    <r>
      <rPr>
        <sz val="20"/>
        <rFont val="Calibri"/>
        <family val="2"/>
        <scheme val="minor"/>
      </rPr>
      <t>Referenced below</t>
    </r>
  </si>
  <si>
    <r>
      <t xml:space="preserve">Spreadsheet can only accommodate 990 rows; use a second spreadsheet for any members 991+ with a naming convention </t>
    </r>
    <r>
      <rPr>
        <i/>
        <sz val="20"/>
        <color theme="3" tint="0.39997558519241921"/>
        <rFont val="Calibri"/>
        <family val="2"/>
        <scheme val="minor"/>
      </rPr>
      <t>GroupNameMembers2.xlsx</t>
    </r>
  </si>
  <si>
    <t xml:space="preserve">Field must contain numbers only
Field cannot contain a string of repeated numbers, e.g. 111111111 
If SSN begins with 0, begin entry with an apostrophe ('), e.g. '018675309
</t>
  </si>
  <si>
    <t>Field cannot contain a future DOB
Field must contain a forward slash (/)</t>
  </si>
  <si>
    <t>Field cannot contain a future date
Field must contain a forward slash (/)</t>
  </si>
  <si>
    <t xml:space="preserve">Field cannot contain a future DOH
Field must contain a forward slash (/)
</t>
  </si>
  <si>
    <t xml:space="preserve">Field cannot contain a future date
Field must contain a forward slash (/)
</t>
  </si>
  <si>
    <t>Ancillary Product Commissions Confirmation Form</t>
  </si>
  <si>
    <t>All Ancillary Products (excluding Equitable products)</t>
  </si>
  <si>
    <t>Blue POS Copay 70/50 $3000</t>
  </si>
  <si>
    <t>Premier Blue Copay 70/50 $3000</t>
  </si>
  <si>
    <t>PLAN C 1000 ANN MAX W/ORTHO 1000 MAX W/IMPLANTS</t>
  </si>
  <si>
    <t>PLAN C 1500 ANN MAX W/ORTHO 1000 MAX W/IMPLANTS</t>
  </si>
  <si>
    <t>PLAN B 2500 ANN MAX W/ORTHO 1500 MAX</t>
  </si>
  <si>
    <t>PLAN C 1500 ANN MAX W/IMPLANTS</t>
  </si>
  <si>
    <t>Community Blue Copay 70/50 $3,500</t>
  </si>
  <si>
    <t>Precision Blue Copay 70/50 $3,500</t>
  </si>
  <si>
    <t>Blue Saver 90/70 $4000</t>
  </si>
  <si>
    <t>Precision Blue POS Copay 100/70 (BR)</t>
  </si>
  <si>
    <t>Precision Blue POS Copay 100/70 (M)</t>
  </si>
  <si>
    <t>Precision Blue POS Copay 70/50 $3500 (BR)</t>
  </si>
  <si>
    <t>Precision Blue POS Copay 70/50 $3500 (M)</t>
  </si>
  <si>
    <t>Precision Blue POS Copay 80/60 $1200 (BR)</t>
  </si>
  <si>
    <t>Precision Blue POS Copay 80/60 $1200 (M)</t>
  </si>
  <si>
    <t>PLAN B 2500 ANN MAX</t>
  </si>
  <si>
    <t>PLAN C 2000 ANN MAX W/ORTHO 1500 MAX W/IMPLANTS</t>
  </si>
  <si>
    <t>PLAN C 2000 ANN MAX W/ORTHO 2000 MAX</t>
  </si>
  <si>
    <t>PLAN C 2500 ANN MAX</t>
  </si>
  <si>
    <t>Blue Saver 80/60 $1600</t>
  </si>
  <si>
    <t>Premier Blue copay 80/60 $1000A</t>
  </si>
  <si>
    <t>Blue Connect POS Copay 50/50 $4500 (L)</t>
  </si>
  <si>
    <t>Blue Connect POS Copay 50/50 $4500 (N)</t>
  </si>
  <si>
    <t>Blue Connect POS Copay 50/50 $4500 (S)</t>
  </si>
  <si>
    <t>Blue Connect POS Copay 70/50 $2000B (L)</t>
  </si>
  <si>
    <t>Blue Connect POS Copay 70/50 $2000B (N)</t>
  </si>
  <si>
    <t>Blue Connect POS Copay 70/50 $2000B (S)</t>
  </si>
  <si>
    <t>Blue Connect Savings Plus POS 70/50 $2200 (L)</t>
  </si>
  <si>
    <t>Blue Connect Savings Plus POS 70/50 $2200 (N)</t>
  </si>
  <si>
    <t>Blue Connect Savings Plus POS 70/50 $2200 (S)</t>
  </si>
  <si>
    <t>Blue Connect Savings Plus POS 90/70 $3300 (L)</t>
  </si>
  <si>
    <t>Blue Connect Savings Plus POS 90/70 $3300 (N)</t>
  </si>
  <si>
    <t>Blue Connect Savings Plus POS 90/70 $3300 (S)</t>
  </si>
  <si>
    <t>Blue POS Copay 50/50 $4500</t>
  </si>
  <si>
    <t>Blue POS Copay 70/50 $2000</t>
  </si>
  <si>
    <t>Blue Saver 70/50 $2200</t>
  </si>
  <si>
    <t>Blue Saver 90/70 $3300</t>
  </si>
  <si>
    <t>Community Blue POS Copay 50/50 $4500</t>
  </si>
  <si>
    <t>Community Blue POS Copay 70/50 $2000</t>
  </si>
  <si>
    <t>Community Blue POS Copay 70/50 $2000B</t>
  </si>
  <si>
    <t>Group Care 100/80 $4300</t>
  </si>
  <si>
    <t>Group Care 70/50 $2100A</t>
  </si>
  <si>
    <t>Group Care 70/50 $2500B</t>
  </si>
  <si>
    <t>Group Care Copay 50/50 $4800</t>
  </si>
  <si>
    <t>Group Care Copay 60/40 $3700</t>
  </si>
  <si>
    <t>Group Care Copay 70/50 $1800</t>
  </si>
  <si>
    <t>Group Care Copay 70/50 $2900</t>
  </si>
  <si>
    <t>Group Care Copay 70/50 $500</t>
  </si>
  <si>
    <t>Group Care Copay 80/60 $1250</t>
  </si>
  <si>
    <t>Precision Blue POS 70/50 $4550 (BR)</t>
  </si>
  <si>
    <t>Precision Blue POS 70/50 $4550 (M)</t>
  </si>
  <si>
    <t>Precision Blue POS Copay 50/50 $4750 (BR)</t>
  </si>
  <si>
    <t>Precision Blue POS Copay 50/50 $4750 (M)</t>
  </si>
  <si>
    <t>Precision Blue POS Copay 70/50 $2000 (BR)</t>
  </si>
  <si>
    <t>Precision Blue POS Copay 70/50 $2000 (M)</t>
  </si>
  <si>
    <t>Premier Blue Copay 50/50 $4500</t>
  </si>
  <si>
    <t>Premier Blue Copay 70/50 $2000</t>
  </si>
  <si>
    <t>Signature Blue POS Copay 50/50 $4500</t>
  </si>
  <si>
    <t>Signature Blue POS Copay 70/50 $2000</t>
  </si>
  <si>
    <t>COBRA or State Continuation Reason - Reason for Cobra or state continuation must be selected from the drop down menu.</t>
  </si>
  <si>
    <t>Age</t>
  </si>
  <si>
    <t>Display only</t>
  </si>
  <si>
    <t>Calculated based on Requested Effective Date and DOB entered</t>
  </si>
  <si>
    <t xml:space="preserve">CALCULATED  </t>
  </si>
  <si>
    <r>
      <t xml:space="preserve">Enter dependent's valid 9 digit SSN with </t>
    </r>
    <r>
      <rPr>
        <i/>
        <sz val="12"/>
        <rFont val="Calibri"/>
        <family val="2"/>
        <scheme val="minor"/>
      </rPr>
      <t xml:space="preserve">no </t>
    </r>
    <r>
      <rPr>
        <sz val="12"/>
        <rFont val="Calibri"/>
        <family val="2"/>
        <scheme val="minor"/>
      </rPr>
      <t>dashes or 000000000 if no dependent SSN was provided</t>
    </r>
  </si>
  <si>
    <t>Field cannot contain a string of repeated numbers, e.g. 111111111, except for the default value of 000000000 if no dependent SSN was provided.</t>
  </si>
  <si>
    <r>
      <t xml:space="preserve">Required
</t>
    </r>
    <r>
      <rPr>
        <i/>
        <sz val="12"/>
        <color rgb="FFFF0000"/>
        <rFont val="Calibri"/>
        <family val="2"/>
        <scheme val="minor"/>
      </rPr>
      <t>(subscriber only)</t>
    </r>
  </si>
  <si>
    <r>
      <t xml:space="preserve">Enter subscriber's 10 digit phone number with </t>
    </r>
    <r>
      <rPr>
        <i/>
        <sz val="12"/>
        <rFont val="Calibri"/>
        <family val="2"/>
        <scheme val="minor"/>
      </rPr>
      <t xml:space="preserve">no </t>
    </r>
    <r>
      <rPr>
        <sz val="12"/>
        <rFont val="Calibri"/>
        <family val="2"/>
        <scheme val="minor"/>
      </rPr>
      <t>dashes
If subscriber's phone number is not available, enter the group's phone number</t>
    </r>
  </si>
  <si>
    <t>Field cannot contain a string of repeated numbers, e.g. 111111111 
If subscriber's phone number is not available, enter the group's phone number</t>
  </si>
  <si>
    <t>AFFINITY MODIFIED DENTAL PLAN</t>
  </si>
  <si>
    <t>ASCENSION PARISH SHERIFF'S OFFICE MODIFIED Dental Plan</t>
  </si>
  <si>
    <t>BOSSIER PARISH SCHOOL BOARD MODIFIED DENTAL PLAN</t>
  </si>
  <si>
    <t>CADDO MODIFIED DENTAL PLAN NON</t>
  </si>
  <si>
    <t>CITY of SHRVPRT</t>
  </si>
  <si>
    <t>CONCORDIA BANK AND TRUST MODIFIED DENTAL PLAN</t>
  </si>
  <si>
    <t>INVESTAR BANK MODIFIED DENTAL</t>
  </si>
  <si>
    <t>LA MUNICIPAL RISK</t>
  </si>
  <si>
    <t>LAHSIC MODIFIED DENTAL PLAN</t>
  </si>
  <si>
    <t>LEBEOUF BROTHERS TOWING MODIFIED Dental Plan</t>
  </si>
  <si>
    <t>LINCOLN PARISH SCHOOL BOARD MODIFIED Dental Plan Late</t>
  </si>
  <si>
    <t>LINCOLN PARISH SCHOOL BOARD MODIFIED Dental Plan Regular</t>
  </si>
  <si>
    <t>LOUISIANA CONFERENCE UNITED METHODIST CHURCH MODIFIED Dental Plan</t>
  </si>
  <si>
    <t>LOUISIANA HOUSING COUNCIL, INC. MODIFIED Dental Plan</t>
  </si>
  <si>
    <t>MONROE SURGICAL HOSPITAL MODIFIED DENTAL PLAN</t>
  </si>
  <si>
    <t>PLACID REFINERY MODIFIED Dental Plan</t>
  </si>
  <si>
    <t>SHERIFF MODIFIED DENTAL</t>
  </si>
  <si>
    <t>SUGAR TRIOS MODIFIED Dental Plan</t>
  </si>
  <si>
    <t>SUPREME SERVICES MODIFIED DENTAL PLAN</t>
  </si>
  <si>
    <t>TERREBONNE PARISH CONSOLIDATED GOVERNMENT Modified Dental Plan</t>
  </si>
  <si>
    <t>VERNON PARISH POLICE JURY MODIFIED Dental Plan</t>
  </si>
  <si>
    <t>WEST LA HEALTH HEALTH SERVICES MODIFIED Dental Plan</t>
  </si>
  <si>
    <r>
      <t xml:space="preserve">Enter member’s salary. Salary is required if enrolling in a times salary-based GTL.
Salary is required for </t>
    </r>
    <r>
      <rPr>
        <i/>
        <sz val="12"/>
        <rFont val="Calibri"/>
        <family val="2"/>
        <scheme val="minor"/>
      </rPr>
      <t xml:space="preserve">all </t>
    </r>
    <r>
      <rPr>
        <sz val="12"/>
        <rFont val="Calibri"/>
        <family val="2"/>
        <scheme val="minor"/>
      </rPr>
      <t>VGTL, STD, VSTD, LTD, and VLTD products; whether enrolling or waiving.</t>
    </r>
  </si>
  <si>
    <r>
      <t xml:space="preserve">Leave blank; </t>
    </r>
    <r>
      <rPr>
        <i/>
        <sz val="12"/>
        <rFont val="Calibri"/>
        <family val="2"/>
        <scheme val="minor"/>
      </rPr>
      <t>EXCEPT</t>
    </r>
    <r>
      <rPr>
        <sz val="12"/>
        <rFont val="Calibri"/>
        <family val="2"/>
        <scheme val="minor"/>
      </rPr>
      <t xml:space="preserve"> for VGTL, STD, VSTD, LTD, and VLTD products.
Salary is required for all VGTL, STD, VSTD, LTD, and VLTD products; whether enrolling or waiving.</t>
    </r>
  </si>
  <si>
    <r>
      <t xml:space="preserve">Field is required if enrolling in a salary-based GTL product
Field is required for </t>
    </r>
    <r>
      <rPr>
        <i/>
        <sz val="12"/>
        <rFont val="Calibri"/>
        <family val="2"/>
        <scheme val="minor"/>
      </rPr>
      <t xml:space="preserve">all </t>
    </r>
    <r>
      <rPr>
        <sz val="12"/>
        <rFont val="Calibri"/>
        <family val="2"/>
        <scheme val="minor"/>
      </rPr>
      <t>VGTL, STD, VSTD, LTD, and VLTD products; whether enrolling or waiving due to eEnrollment election.</t>
    </r>
  </si>
  <si>
    <t>Blue Connect Savings Plus POS 100/80 $2000 (L)</t>
  </si>
  <si>
    <t>Blue Connect Savings Plus POS 100/80 $2000 (N)</t>
  </si>
  <si>
    <t>Blue Connect Savings Plus POS 100/80 $2000 (S)</t>
  </si>
  <si>
    <t>Blue POS Copay 70/50 $1000</t>
  </si>
  <si>
    <t>Blue POS Copay 70/50 $6000</t>
  </si>
  <si>
    <t>Blue POS Copay 70/50 $750</t>
  </si>
  <si>
    <t>Blue POS Copay 90/70</t>
  </si>
  <si>
    <t>Blue Saver 100/80 $2000</t>
  </si>
  <si>
    <t>Blue Saver 100/80 $4500</t>
  </si>
  <si>
    <t>Blue Saver 100/80 $4500 Embedded</t>
  </si>
  <si>
    <t>Blue Saver 100/80 $6700 Embedded</t>
  </si>
  <si>
    <t>Blue Saver 80/60 $6300 Embedded</t>
  </si>
  <si>
    <t>Blue Saver 90/70 $3500</t>
  </si>
  <si>
    <t>Blue Saver 90/70 $3500 Embedded</t>
  </si>
  <si>
    <t>Blue Saver 90/70 $4000 Embedded</t>
  </si>
  <si>
    <t>Group Care 100/80 $4500</t>
  </si>
  <si>
    <t>Group Care 70/50 $2800</t>
  </si>
  <si>
    <t>Group Care 70/50 $750</t>
  </si>
  <si>
    <t>Group Care 80/60 $1000</t>
  </si>
  <si>
    <t>Group Care 80/60 $3300</t>
  </si>
  <si>
    <t>Group Care Copay 50/50 $5000</t>
  </si>
  <si>
    <t>Group Care Copay 70/50 $1000</t>
  </si>
  <si>
    <t>Group Care Copay 70/50 $6000</t>
  </si>
  <si>
    <t>Group Care Copay 70/50 $750</t>
  </si>
  <si>
    <t>Group Care Copay 80/60 $500</t>
  </si>
  <si>
    <t>Premier Blue Copay 70/50 $1000</t>
  </si>
  <si>
    <t>Premier Blue Copay 70/50 $6000</t>
  </si>
  <si>
    <t>Premier Blue Copay 70/50 $750</t>
  </si>
  <si>
    <t>Premier Blue Copay 90/70</t>
  </si>
  <si>
    <t>Blue Saver 100/80 $4000 Embedded</t>
  </si>
  <si>
    <t>Blue Saver 100/80 $5000 Embedded</t>
  </si>
  <si>
    <t>Blue Saver 80/60 $4000 Embedded</t>
  </si>
  <si>
    <t>Dummy Dental Product</t>
  </si>
  <si>
    <t>PLAN B 1000 ANN MAX W/ORTHO 1500 MAX</t>
  </si>
  <si>
    <t>PLAN B 1500 ANN MAX W/ORTHO 1000 MAX ALL AGES W/IMPLANTS</t>
  </si>
  <si>
    <t>PLAN B 2000 ANN MAX W/ORTHO 1000 MAX ALL AGES</t>
  </si>
  <si>
    <t>PLAN B 2000 ANN MAX W/ORTHO 2000 MAX W/IMPLANTS</t>
  </si>
  <si>
    <t>PLAN B 2500 ANN MAX W/ORTHO 1500 MAX W/IMPLANTS</t>
  </si>
  <si>
    <t>PLAN C 1000 ANN MAX W/ORTHO 1500 MAX W/IMPLANTS</t>
  </si>
  <si>
    <t>Last Updated: 11/30/2023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</si>
</sst>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m/d/yy;@"/>
    <numFmt numFmtId="167" formatCode="m/d/yyyy;@"/>
  </numFmts>
  <fonts count="101" x14ac:knownFonts="1">
    <font>
      <sz val="11"/>
      <color theme="1"/>
      <name val="Calibri"/>
      <family val="2"/>
      <scheme val="minor"/>
    </font>
    <font>
      <sz val="10"/>
      <name val="MS Sans Serif"/>
      <family val="2"/>
    </font>
    <font>
      <sz val="10"/>
      <name val="Arial"/>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u/>
      <sz val="11"/>
      <color theme="10"/>
      <name val="Calibri"/>
      <family val="2"/>
      <scheme val="minor"/>
    </font>
    <font>
      <sz val="12"/>
      <name val="Calibri"/>
      <family val="2"/>
      <scheme val="minor"/>
    </font>
    <font>
      <sz val="10"/>
      <name val="MS Sans Serif"/>
      <family val="2"/>
    </font>
    <font>
      <sz val="10"/>
      <color rgb="FF000000"/>
      <name val="Times New Roman"/>
      <family val="1"/>
    </font>
    <font>
      <sz val="10"/>
      <color rgb="FF000000"/>
      <name val="Times New Roman"/>
      <family val="1"/>
    </font>
    <font>
      <b/>
      <sz val="10"/>
      <name val="MS Sans Serif"/>
      <family val="2"/>
    </font>
    <font>
      <sz val="11"/>
      <color rgb="FFFF0000"/>
      <name val="Calibri"/>
      <family val="2"/>
      <scheme val="minor"/>
    </font>
    <font>
      <sz val="10"/>
      <color theme="1"/>
      <name val="Calibri"/>
      <family val="2"/>
      <scheme val="minor"/>
    </font>
    <font>
      <b/>
      <sz val="11"/>
      <color rgb="FFFF0000"/>
      <name val="Calibri"/>
      <family val="2"/>
      <scheme val="minor"/>
    </font>
    <font>
      <sz val="11"/>
      <name val="MS Sans Serif"/>
      <family val="2"/>
    </font>
    <font>
      <b/>
      <sz val="14"/>
      <color rgb="FFFF0000"/>
      <name val="Calibri"/>
      <family val="2"/>
      <scheme val="minor"/>
    </font>
    <font>
      <sz val="11"/>
      <name val="Calibri"/>
      <family val="2"/>
      <scheme val="minor"/>
    </font>
    <font>
      <sz val="11"/>
      <color theme="3"/>
      <name val="Calibri"/>
      <family val="2"/>
      <scheme val="minor"/>
    </font>
    <font>
      <sz val="18"/>
      <color theme="1"/>
      <name val="Calibri"/>
      <family val="2"/>
      <scheme val="minor"/>
    </font>
    <font>
      <sz val="11"/>
      <color theme="1"/>
      <name val="Arial Narrow"/>
      <family val="2"/>
    </font>
    <font>
      <sz val="8"/>
      <color theme="1"/>
      <name val="Arial Narrow"/>
      <family val="2"/>
    </font>
    <font>
      <b/>
      <sz val="10"/>
      <color theme="4" tint="-0.249977111117893"/>
      <name val="Arial Narrow"/>
      <family val="2"/>
    </font>
    <font>
      <sz val="8"/>
      <name val="Arial Narrow"/>
      <family val="2"/>
    </font>
    <font>
      <sz val="16"/>
      <color theme="1"/>
      <name val="Arial Narrow"/>
      <family val="2"/>
    </font>
    <font>
      <b/>
      <sz val="11"/>
      <color theme="1"/>
      <name val="Arial Narrow"/>
      <family val="2"/>
    </font>
    <font>
      <sz val="12"/>
      <name val="Arial Narrow"/>
      <family val="2"/>
    </font>
    <font>
      <b/>
      <sz val="12"/>
      <name val="Arial Narrow"/>
      <family val="2"/>
    </font>
    <font>
      <b/>
      <sz val="10"/>
      <color rgb="FFFF0000"/>
      <name val="Arial Narrow"/>
      <family val="2"/>
    </font>
    <font>
      <sz val="11"/>
      <color theme="1"/>
      <name val="Calibri"/>
      <family val="2"/>
      <scheme val="minor"/>
    </font>
    <font>
      <b/>
      <sz val="36"/>
      <name val="Calibri"/>
      <family val="2"/>
      <scheme val="minor"/>
    </font>
    <font>
      <b/>
      <sz val="20"/>
      <name val="Calibri"/>
      <family val="2"/>
      <scheme val="minor"/>
    </font>
    <font>
      <sz val="18"/>
      <name val="Calibri"/>
      <family val="2"/>
      <scheme val="minor"/>
    </font>
    <font>
      <sz val="10"/>
      <name val="Calibri"/>
      <family val="2"/>
      <scheme val="minor"/>
    </font>
    <font>
      <sz val="16"/>
      <color rgb="FF000000"/>
      <name val="Calibri"/>
      <family val="2"/>
      <scheme val="minor"/>
    </font>
    <font>
      <b/>
      <sz val="18"/>
      <color rgb="FFC00000"/>
      <name val="Calibri"/>
      <family val="2"/>
      <scheme val="minor"/>
    </font>
    <font>
      <b/>
      <sz val="12"/>
      <name val="Calibri"/>
      <family val="2"/>
      <scheme val="minor"/>
    </font>
    <font>
      <b/>
      <i/>
      <sz val="16"/>
      <color rgb="FF000000"/>
      <name val="Calibri"/>
      <family val="2"/>
      <scheme val="minor"/>
    </font>
    <font>
      <i/>
      <sz val="20"/>
      <name val="Calibri"/>
      <family val="2"/>
      <scheme val="minor"/>
    </font>
    <font>
      <b/>
      <i/>
      <sz val="12"/>
      <name val="Calibri"/>
      <family val="2"/>
      <scheme val="minor"/>
    </font>
    <font>
      <b/>
      <i/>
      <sz val="10"/>
      <name val="Calibri"/>
      <family val="2"/>
      <scheme val="minor"/>
    </font>
    <font>
      <sz val="11"/>
      <color theme="4" tint="-0.249977111117893"/>
      <name val="Calibri"/>
      <family val="2"/>
      <scheme val="minor"/>
    </font>
    <font>
      <b/>
      <sz val="11"/>
      <color theme="0"/>
      <name val="Calibri"/>
      <family val="2"/>
      <scheme val="minor"/>
    </font>
    <font>
      <sz val="11"/>
      <color theme="0"/>
      <name val="Calibri"/>
      <family val="2"/>
      <scheme val="minor"/>
    </font>
    <font>
      <b/>
      <sz val="12"/>
      <color theme="1"/>
      <name val="Calibri"/>
      <family val="2"/>
      <scheme val="minor"/>
    </font>
    <font>
      <sz val="14"/>
      <color theme="1"/>
      <name val="Calibri"/>
      <family val="2"/>
      <scheme val="minor"/>
    </font>
    <font>
      <sz val="12"/>
      <color theme="1"/>
      <name val="Calibri"/>
      <family val="2"/>
      <scheme val="minor"/>
    </font>
    <font>
      <sz val="14"/>
      <name val="Calibri"/>
      <family val="2"/>
      <scheme val="minor"/>
    </font>
    <font>
      <sz val="26"/>
      <name val="Calibri"/>
      <family val="2"/>
      <scheme val="minor"/>
    </font>
    <font>
      <b/>
      <sz val="28"/>
      <name val="Calibri"/>
      <family val="2"/>
      <scheme val="minor"/>
    </font>
    <font>
      <sz val="8"/>
      <color theme="0"/>
      <name val="Calibri"/>
      <family val="2"/>
      <scheme val="minor"/>
    </font>
    <font>
      <sz val="12"/>
      <color rgb="FFFF0000"/>
      <name val="Calibri"/>
      <family val="2"/>
      <scheme val="minor"/>
    </font>
    <font>
      <b/>
      <sz val="10"/>
      <color theme="4" tint="-0.249977111117893"/>
      <name val="Calibri"/>
      <family val="2"/>
      <scheme val="minor"/>
    </font>
    <font>
      <sz val="8"/>
      <name val="Calibri"/>
      <family val="2"/>
      <scheme val="minor"/>
    </font>
    <font>
      <sz val="12"/>
      <color theme="4" tint="-0.249977111117893"/>
      <name val="Calibri"/>
      <family val="2"/>
      <scheme val="minor"/>
    </font>
    <font>
      <sz val="12"/>
      <color theme="4" tint="-0.499984740745262"/>
      <name val="Calibri"/>
      <family val="2"/>
      <scheme val="minor"/>
    </font>
    <font>
      <b/>
      <sz val="12"/>
      <color theme="4" tint="-0.499984740745262"/>
      <name val="Calibri"/>
      <family val="2"/>
      <scheme val="minor"/>
    </font>
    <font>
      <sz val="10"/>
      <color theme="1" tint="0.249977111117893"/>
      <name val="Calibri"/>
      <family val="2"/>
      <scheme val="minor"/>
    </font>
    <font>
      <u/>
      <sz val="10"/>
      <color theme="1" tint="0.249977111117893"/>
      <name val="Calibri"/>
      <family val="2"/>
      <scheme val="minor"/>
    </font>
    <font>
      <b/>
      <sz val="14"/>
      <name val="Calibri Light"/>
      <family val="2"/>
    </font>
    <font>
      <i/>
      <sz val="11"/>
      <color theme="3"/>
      <name val="Calibri"/>
      <family val="2"/>
      <scheme val="minor"/>
    </font>
    <font>
      <sz val="11"/>
      <color theme="1" tint="0.499984740745262"/>
      <name val="Calibri"/>
      <family val="2"/>
      <scheme val="minor"/>
    </font>
    <font>
      <b/>
      <i/>
      <sz val="28"/>
      <color theme="1" tint="0.499984740745262"/>
      <name val="Calibri"/>
      <family val="2"/>
      <scheme val="minor"/>
    </font>
    <font>
      <b/>
      <sz val="14"/>
      <name val="Calibri"/>
      <family val="2"/>
      <scheme val="minor"/>
    </font>
    <font>
      <i/>
      <sz val="28"/>
      <name val="Calibri"/>
      <family val="2"/>
      <scheme val="minor"/>
    </font>
    <font>
      <sz val="12"/>
      <color theme="0"/>
      <name val="Calibri"/>
      <family val="2"/>
      <scheme val="minor"/>
    </font>
    <font>
      <b/>
      <sz val="12"/>
      <color theme="3"/>
      <name val="Calibri"/>
      <family val="2"/>
      <scheme val="minor"/>
    </font>
    <font>
      <sz val="20"/>
      <name val="Calibri"/>
      <family val="2"/>
      <scheme val="minor"/>
    </font>
    <font>
      <sz val="20"/>
      <color rgb="FF000000"/>
      <name val="Calibri"/>
      <family val="2"/>
      <scheme val="minor"/>
    </font>
    <font>
      <sz val="20"/>
      <color theme="1"/>
      <name val="Calibri"/>
      <family val="2"/>
      <scheme val="minor"/>
    </font>
    <font>
      <b/>
      <sz val="22"/>
      <name val="Calibri"/>
      <family val="2"/>
      <scheme val="minor"/>
    </font>
    <font>
      <b/>
      <sz val="20"/>
      <color theme="0"/>
      <name val="Calibri"/>
      <family val="2"/>
      <scheme val="minor"/>
    </font>
    <font>
      <b/>
      <sz val="20"/>
      <color rgb="FFFF0000"/>
      <name val="Calibri"/>
      <family val="2"/>
      <scheme val="minor"/>
    </font>
    <font>
      <b/>
      <sz val="24"/>
      <color theme="0"/>
      <name val="Calibri"/>
      <family val="2"/>
      <scheme val="minor"/>
    </font>
    <font>
      <i/>
      <sz val="20"/>
      <color theme="3" tint="0.39997558519241921"/>
      <name val="Calibri"/>
      <family val="2"/>
      <scheme val="minor"/>
    </font>
    <font>
      <sz val="24"/>
      <color theme="0"/>
      <name val="Calibri"/>
      <family val="2"/>
      <scheme val="minor"/>
    </font>
    <font>
      <b/>
      <sz val="20"/>
      <color theme="4" tint="-0.499984740745262"/>
      <name val="Calibri"/>
      <family val="2"/>
      <scheme val="minor"/>
    </font>
    <font>
      <b/>
      <sz val="18"/>
      <color theme="0"/>
      <name val="Calibri"/>
      <family val="2"/>
      <scheme val="minor"/>
    </font>
    <font>
      <i/>
      <sz val="12"/>
      <color rgb="FFFF0000"/>
      <name val="Calibri"/>
      <family val="2"/>
      <scheme val="minor"/>
    </font>
    <font>
      <i/>
      <sz val="12"/>
      <name val="Calibri"/>
      <family val="2"/>
      <scheme val="minor"/>
    </font>
    <font>
      <sz val="18"/>
      <color theme="0"/>
      <name val="Calibri"/>
      <family val="2"/>
      <scheme val="minor"/>
    </font>
    <font>
      <u/>
      <sz val="20"/>
      <name val="Calibri"/>
      <family val="2"/>
      <scheme val="minor"/>
    </font>
    <font>
      <b/>
      <sz val="20"/>
      <color rgb="FF002060"/>
      <name val="Calibri"/>
      <family val="2"/>
      <scheme val="minor"/>
    </font>
    <font>
      <sz val="10"/>
      <color theme="1" tint="0.249977111117893"/>
      <name val="Calibri"/>
      <family val="2"/>
      <scheme val="minor"/>
    </font>
    <font>
      <sz val="12"/>
      <color theme="4" tint="-0.499984740745262"/>
      <name val="Calibri"/>
      <family val="2"/>
      <scheme val="minor"/>
    </font>
    <font>
      <sz val="10"/>
      <color rgb="FF404040"/>
      <name val="Calibri"/>
      <family val="2"/>
    </font>
    <font>
      <sz val="10"/>
      <color rgb="FF404040"/>
      <name val="Calibri"/>
      <family val="2"/>
    </font>
  </fonts>
  <fills count="44">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rgb="FFFF0000"/>
        <bgColor indexed="64"/>
      </patternFill>
    </fill>
    <fill>
      <patternFill patternType="solid">
        <fgColor rgb="FFFFFF00"/>
        <bgColor indexed="64"/>
      </patternFill>
    </fill>
  </fills>
  <borders count="76">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right/>
      <top/>
      <bottom style="medium">
        <color auto="1"/>
      </bottom>
      <diagonal/>
    </border>
    <border>
      <left/>
      <right/>
      <top style="thin">
        <color theme="4"/>
      </top>
      <bottom style="thin">
        <color theme="4"/>
      </bottom>
      <diagonal/>
    </border>
    <border>
      <left/>
      <right/>
      <top style="thin">
        <color auto="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dashed">
        <color theme="0" tint="-0.14993743705557422"/>
      </left>
      <right style="dashed">
        <color theme="0" tint="-0.14993743705557422"/>
      </right>
      <top style="dashed">
        <color theme="0" tint="-0.14993743705557422"/>
      </top>
      <bottom style="dashed">
        <color theme="0" tint="-0.14993743705557422"/>
      </bottom>
      <diagonal/>
    </border>
    <border>
      <left/>
      <right style="dashed">
        <color theme="0" tint="-0.14993743705557422"/>
      </right>
      <top/>
      <bottom style="dashed">
        <color theme="0" tint="-0.14993743705557422"/>
      </bottom>
      <diagonal/>
    </border>
    <border>
      <left style="dashed">
        <color theme="0" tint="-0.14993743705557422"/>
      </left>
      <right style="dashed">
        <color theme="0" tint="-0.14993743705557422"/>
      </right>
      <top/>
      <bottom style="dashed">
        <color theme="0" tint="-0.14993743705557422"/>
      </bottom>
      <diagonal/>
    </border>
    <border>
      <left style="dashed">
        <color theme="0" tint="-0.14993743705557422"/>
      </left>
      <right/>
      <top/>
      <bottom style="dashed">
        <color theme="0" tint="-0.14993743705557422"/>
      </bottom>
      <diagonal/>
    </border>
    <border>
      <left/>
      <right style="dashed">
        <color theme="0" tint="-0.14993743705557422"/>
      </right>
      <top style="dashed">
        <color theme="0" tint="-0.14993743705557422"/>
      </top>
      <bottom style="dashed">
        <color theme="0" tint="-0.14993743705557422"/>
      </bottom>
      <diagonal/>
    </border>
    <border>
      <left style="dashed">
        <color theme="0" tint="-0.14993743705557422"/>
      </left>
      <right/>
      <top style="dashed">
        <color theme="0" tint="-0.14993743705557422"/>
      </top>
      <bottom style="dashed">
        <color theme="0" tint="-0.14993743705557422"/>
      </bottom>
      <diagonal/>
    </border>
    <border>
      <left style="thin">
        <color theme="0" tint="-0.14996795556505021"/>
      </left>
      <right style="thin">
        <color theme="0" tint="-0.14996795556505021"/>
      </right>
      <top style="thin">
        <color theme="0" tint="-4.9989318521683403E-2"/>
      </top>
      <bottom style="thin">
        <color theme="0" tint="-4.9989318521683403E-2"/>
      </bottom>
      <diagonal/>
    </border>
    <border>
      <left/>
      <right/>
      <top style="thin">
        <color theme="0" tint="-0.14993743705557422"/>
      </top>
      <bottom style="thin">
        <color auto="1"/>
      </bottom>
      <diagonal/>
    </border>
    <border>
      <left style="medium">
        <color theme="1" tint="0.24994659260841701"/>
      </left>
      <right style="dashed">
        <color theme="1" tint="0.24994659260841701"/>
      </right>
      <top style="medium">
        <color theme="1" tint="0.24994659260841701"/>
      </top>
      <bottom/>
      <diagonal/>
    </border>
    <border>
      <left style="dashed">
        <color theme="1" tint="0.24994659260841701"/>
      </left>
      <right style="medium">
        <color theme="1" tint="0.24994659260841701"/>
      </right>
      <top style="medium">
        <color theme="1" tint="0.24994659260841701"/>
      </top>
      <bottom/>
      <diagonal/>
    </border>
    <border>
      <left style="medium">
        <color theme="1" tint="0.24994659260841701"/>
      </left>
      <right style="dashed">
        <color theme="1" tint="0.24994659260841701"/>
      </right>
      <top/>
      <bottom/>
      <diagonal/>
    </border>
    <border>
      <left style="dashed">
        <color theme="1" tint="0.24994659260841701"/>
      </left>
      <right style="medium">
        <color theme="1" tint="0.24994659260841701"/>
      </right>
      <top/>
      <bottom/>
      <diagonal/>
    </border>
    <border>
      <left style="medium">
        <color theme="1" tint="0.24994659260841701"/>
      </left>
      <right style="dashed">
        <color theme="1" tint="0.24994659260841701"/>
      </right>
      <top/>
      <bottom style="medium">
        <color theme="1" tint="0.24994659260841701"/>
      </bottom>
      <diagonal/>
    </border>
    <border>
      <left style="dashed">
        <color theme="1" tint="0.24994659260841701"/>
      </left>
      <right style="medium">
        <color theme="1" tint="0.24994659260841701"/>
      </right>
      <top/>
      <bottom style="medium">
        <color theme="1" tint="0.24994659260841701"/>
      </bottom>
      <diagonal/>
    </border>
    <border>
      <left style="medium">
        <color theme="1" tint="0.24994659260841701"/>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style="thin">
        <color theme="1" tint="0.24994659260841701"/>
      </right>
      <top style="medium">
        <color theme="1" tint="0.24994659260841701"/>
      </top>
      <bottom style="thin">
        <color theme="1" tint="0.24994659260841701"/>
      </bottom>
      <diagonal/>
    </border>
    <border>
      <left style="thin">
        <color theme="1" tint="0.24994659260841701"/>
      </left>
      <right style="thin">
        <color theme="1" tint="0.24994659260841701"/>
      </right>
      <top style="medium">
        <color theme="1" tint="0.24994659260841701"/>
      </top>
      <bottom style="thin">
        <color theme="1" tint="0.24994659260841701"/>
      </bottom>
      <diagonal/>
    </border>
    <border>
      <left style="medium">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style="thin">
        <color theme="1" tint="0.24994659260841701"/>
      </right>
      <top/>
      <bottom style="medium">
        <color theme="1" tint="0.24994659260841701"/>
      </bottom>
      <diagonal/>
    </border>
    <border>
      <left style="thin">
        <color theme="1" tint="0.24994659260841701"/>
      </left>
      <right style="thin">
        <color theme="1" tint="0.24994659260841701"/>
      </right>
      <top/>
      <bottom style="medium">
        <color theme="1" tint="0.24994659260841701"/>
      </bottom>
      <diagonal/>
    </border>
    <border>
      <left style="thin">
        <color theme="1" tint="0.24994659260841701"/>
      </left>
      <right style="medium">
        <color theme="1" tint="0.24994659260841701"/>
      </right>
      <top/>
      <bottom style="medium">
        <color theme="1" tint="0.24994659260841701"/>
      </bottom>
      <diagonal/>
    </border>
    <border>
      <left/>
      <right style="thin">
        <color theme="1" tint="0.24994659260841701"/>
      </right>
      <top style="medium">
        <color auto="1"/>
      </top>
      <bottom style="thin">
        <color theme="1" tint="0.24994659260841701"/>
      </bottom>
      <diagonal/>
    </border>
    <border>
      <left style="thin">
        <color theme="1" tint="0.24994659260841701"/>
      </left>
      <right style="thin">
        <color theme="1" tint="0.24994659260841701"/>
      </right>
      <top style="medium">
        <color auto="1"/>
      </top>
      <bottom style="thin">
        <color theme="1" tint="0.24994659260841701"/>
      </bottom>
      <diagonal/>
    </border>
    <border>
      <left style="thin">
        <color theme="1" tint="0.24994659260841701"/>
      </left>
      <right/>
      <top style="medium">
        <color auto="1"/>
      </top>
      <bottom style="thin">
        <color theme="1" tint="0.24994659260841701"/>
      </bottom>
      <diagonal/>
    </border>
    <border>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top style="thin">
        <color theme="1" tint="0.24994659260841701"/>
      </top>
      <bottom style="thin">
        <color theme="1" tint="0.24994659260841701"/>
      </bottom>
      <diagonal/>
    </border>
    <border>
      <left/>
      <right style="thin">
        <color theme="1" tint="0.24994659260841701"/>
      </right>
      <top style="thin">
        <color theme="1" tint="0.24994659260841701"/>
      </top>
      <bottom/>
      <diagonal/>
    </border>
    <border>
      <left style="thin">
        <color theme="1" tint="0.24994659260841701"/>
      </left>
      <right style="thin">
        <color theme="1" tint="0.24994659260841701"/>
      </right>
      <top style="thin">
        <color theme="1" tint="0.24994659260841701"/>
      </top>
      <bottom/>
      <diagonal/>
    </border>
    <border>
      <left style="thin">
        <color theme="1" tint="0.24994659260841701"/>
      </left>
      <right/>
      <top style="thin">
        <color theme="1" tint="0.24994659260841701"/>
      </top>
      <bottom/>
      <diagonal/>
    </border>
    <border>
      <left style="medium">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medium">
        <color theme="1" tint="0.24994659260841701"/>
      </right>
      <top style="thin">
        <color theme="1" tint="0.24994659260841701"/>
      </top>
      <bottom style="thin">
        <color theme="1" tint="0.24994659260841701"/>
      </bottom>
      <diagonal/>
    </border>
    <border>
      <left/>
      <right style="thin">
        <color auto="1"/>
      </right>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medium">
        <color auto="1"/>
      </bottom>
      <diagonal/>
    </border>
    <border>
      <left style="dashed">
        <color theme="0" tint="-0.14993743705557422"/>
      </left>
      <right style="dashed">
        <color theme="0" tint="-0.14993743705557422"/>
      </right>
      <top style="dashed">
        <color theme="0" tint="-0.14993743705557422"/>
      </top>
      <bottom/>
      <diagonal/>
    </border>
    <border>
      <left style="dashed">
        <color theme="0" tint="-0.14993743705557422"/>
      </left>
      <right style="dashed">
        <color theme="0" tint="-0.14993743705557422"/>
      </right>
      <top/>
      <bottom style="dashed">
        <color rgb="FFD9D9D9"/>
      </bottom>
      <diagonal/>
    </border>
  </borders>
  <cellStyleXfs count="53">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8" fillId="28" borderId="0" applyNumberFormat="0" applyBorder="0" applyAlignment="0" applyProtection="0"/>
    <xf numFmtId="0" fontId="9" fillId="29" borderId="3" applyNumberFormat="0" applyAlignment="0" applyProtection="0"/>
    <xf numFmtId="0" fontId="5" fillId="30" borderId="6" applyNumberFormat="0" applyAlignment="0" applyProtection="0"/>
    <xf numFmtId="0" fontId="10" fillId="0" borderId="0" applyNumberFormat="0" applyFill="0" applyBorder="0" applyAlignment="0" applyProtection="0"/>
    <xf numFmtId="0" fontId="11" fillId="31" borderId="0" applyNumberFormat="0" applyBorder="0" applyAlignment="0" applyProtection="0"/>
    <xf numFmtId="0" fontId="12" fillId="0" borderId="1" applyNumberFormat="0" applyFill="0" applyAlignment="0" applyProtection="0"/>
    <xf numFmtId="0" fontId="13" fillId="0" borderId="9" applyNumberFormat="0" applyFill="0" applyAlignment="0" applyProtection="0"/>
    <xf numFmtId="0" fontId="14" fillId="0" borderId="2" applyNumberFormat="0" applyFill="0" applyAlignment="0" applyProtection="0"/>
    <xf numFmtId="0" fontId="14" fillId="0" borderId="0" applyNumberFormat="0" applyFill="0" applyBorder="0" applyAlignment="0" applyProtection="0"/>
    <xf numFmtId="0" fontId="15" fillId="2" borderId="3" applyNumberFormat="0" applyAlignment="0" applyProtection="0"/>
    <xf numFmtId="0" fontId="16" fillId="0" borderId="5" applyNumberFormat="0" applyFill="0" applyAlignment="0" applyProtection="0"/>
    <xf numFmtId="0" fontId="17" fillId="32" borderId="0" applyNumberFormat="0" applyBorder="0" applyAlignment="0" applyProtection="0"/>
    <xf numFmtId="0" fontId="2" fillId="3" borderId="7" applyNumberFormat="0" applyFont="0" applyAlignment="0" applyProtection="0"/>
    <xf numFmtId="0" fontId="18" fillId="29" borderId="4" applyNumberFormat="0" applyAlignment="0" applyProtection="0"/>
    <xf numFmtId="0" fontId="19" fillId="0" borderId="0" applyNumberFormat="0" applyFill="0" applyBorder="0" applyAlignment="0" applyProtection="0"/>
    <xf numFmtId="0" fontId="6" fillId="0" borderId="8" applyNumberFormat="0" applyFill="0" applyAlignment="0" applyProtection="0"/>
    <xf numFmtId="0" fontId="7" fillId="0" borderId="0" applyNumberFormat="0" applyFill="0" applyBorder="0" applyAlignment="0" applyProtection="0"/>
    <xf numFmtId="0" fontId="2" fillId="0" borderId="0"/>
    <xf numFmtId="0" fontId="1" fillId="0" borderId="0"/>
    <xf numFmtId="0" fontId="20" fillId="0" borderId="0" applyNumberFormat="0" applyFill="0" applyBorder="0" applyAlignment="0" applyProtection="0"/>
    <xf numFmtId="0" fontId="22" fillId="0" borderId="0"/>
    <xf numFmtId="0" fontId="23" fillId="0" borderId="0"/>
    <xf numFmtId="0" fontId="1" fillId="0" borderId="0"/>
    <xf numFmtId="0" fontId="24" fillId="0" borderId="0"/>
    <xf numFmtId="0" fontId="23" fillId="0" borderId="0"/>
    <xf numFmtId="0" fontId="23" fillId="0" borderId="0"/>
  </cellStyleXfs>
  <cellXfs count="297">
    <xf numFmtId="0" fontId="0" fillId="0" borderId="0" xfId="0"/>
    <xf numFmtId="0" fontId="26" fillId="0" borderId="0" xfId="0" applyFont="1"/>
    <xf numFmtId="0" fontId="31" fillId="0" borderId="0" xfId="0" applyFont="1"/>
    <xf numFmtId="0" fontId="32" fillId="0" borderId="0" xfId="0" applyFont="1"/>
    <xf numFmtId="0" fontId="0" fillId="0" borderId="0" xfId="0" applyAlignment="1">
      <alignment horizontal="center"/>
    </xf>
    <xf numFmtId="0" fontId="34" fillId="0" borderId="0" xfId="0" applyFont="1"/>
    <xf numFmtId="164" fontId="36" fillId="0" borderId="17" xfId="0" applyNumberFormat="1" applyFont="1" applyBorder="1" applyAlignment="1">
      <alignment horizontal="center" vertical="top" wrapText="1"/>
    </xf>
    <xf numFmtId="0" fontId="38" fillId="0" borderId="0" xfId="0" applyFont="1"/>
    <xf numFmtId="0" fontId="34" fillId="0" borderId="0" xfId="0" applyFont="1" applyAlignment="1">
      <alignment horizontal="center"/>
    </xf>
    <xf numFmtId="0" fontId="1" fillId="0" borderId="0" xfId="49"/>
    <xf numFmtId="0" fontId="1" fillId="0" borderId="0" xfId="49" applyAlignment="1">
      <alignment horizontal="left"/>
    </xf>
    <xf numFmtId="0" fontId="40" fillId="0" borderId="0" xfId="49" applyFont="1"/>
    <xf numFmtId="0" fontId="1" fillId="0" borderId="0" xfId="49" applyAlignment="1">
      <alignment horizontal="left" vertical="top"/>
    </xf>
    <xf numFmtId="0" fontId="41" fillId="0" borderId="0" xfId="49" applyFont="1"/>
    <xf numFmtId="0" fontId="25" fillId="0" borderId="0" xfId="49" applyFont="1"/>
    <xf numFmtId="0" fontId="37" fillId="0" borderId="0" xfId="47" applyFont="1" applyAlignment="1">
      <alignment horizontal="left"/>
    </xf>
    <xf numFmtId="0" fontId="35" fillId="0" borderId="0" xfId="0" applyFont="1" applyAlignment="1">
      <alignment vertical="center"/>
    </xf>
    <xf numFmtId="0" fontId="35" fillId="0" borderId="0" xfId="0" applyFont="1"/>
    <xf numFmtId="49" fontId="36" fillId="0" borderId="17" xfId="0" applyNumberFormat="1" applyFont="1" applyBorder="1" applyAlignment="1">
      <alignment horizontal="center" vertical="top" wrapText="1"/>
    </xf>
    <xf numFmtId="49" fontId="42" fillId="0" borderId="17" xfId="0" applyNumberFormat="1" applyFont="1" applyBorder="1" applyAlignment="1">
      <alignment horizontal="center" vertical="top" wrapText="1"/>
    </xf>
    <xf numFmtId="14" fontId="42" fillId="0" borderId="17" xfId="0" applyNumberFormat="1" applyFont="1" applyBorder="1" applyAlignment="1">
      <alignment horizontal="center" vertical="top" wrapText="1"/>
    </xf>
    <xf numFmtId="0" fontId="39" fillId="0" borderId="0" xfId="0" applyFont="1"/>
    <xf numFmtId="0" fontId="29" fillId="0" borderId="0" xfId="49" applyFont="1" applyAlignment="1">
      <alignment vertical="center"/>
    </xf>
    <xf numFmtId="0" fontId="43" fillId="0" borderId="0" xfId="0" applyFont="1"/>
    <xf numFmtId="0" fontId="43" fillId="0" borderId="0" xfId="0" applyFont="1" applyAlignment="1">
      <alignment wrapText="1"/>
    </xf>
    <xf numFmtId="0" fontId="46" fillId="0" borderId="0" xfId="47" applyFont="1" applyAlignment="1">
      <alignment horizontal="left" vertical="center" wrapText="1"/>
    </xf>
    <xf numFmtId="0" fontId="28" fillId="0" borderId="0" xfId="49" applyFont="1" applyAlignment="1">
      <alignment vertical="center"/>
    </xf>
    <xf numFmtId="0" fontId="47" fillId="0" borderId="0" xfId="49" applyFont="1"/>
    <xf numFmtId="0" fontId="21" fillId="0" borderId="0" xfId="49" applyFont="1"/>
    <xf numFmtId="14" fontId="21" fillId="0" borderId="0" xfId="49" applyNumberFormat="1" applyFont="1"/>
    <xf numFmtId="0" fontId="54" fillId="0" borderId="0" xfId="49" applyFont="1"/>
    <xf numFmtId="0" fontId="52" fillId="0" borderId="0" xfId="47" applyFont="1" applyAlignment="1">
      <alignment vertical="top"/>
    </xf>
    <xf numFmtId="0" fontId="43" fillId="35" borderId="0" xfId="0" applyFont="1" applyFill="1"/>
    <xf numFmtId="0" fontId="39" fillId="0" borderId="0" xfId="0" applyFont="1" applyAlignment="1">
      <alignment horizontal="center"/>
    </xf>
    <xf numFmtId="0" fontId="61" fillId="34" borderId="21" xfId="0" applyFont="1" applyFill="1" applyBorder="1" applyAlignment="1">
      <alignment horizontal="center"/>
    </xf>
    <xf numFmtId="0" fontId="61" fillId="34" borderId="22" xfId="0" applyFont="1" applyFill="1" applyBorder="1" applyAlignment="1">
      <alignment horizontal="center"/>
    </xf>
    <xf numFmtId="0" fontId="60" fillId="0" borderId="23" xfId="0" applyFont="1" applyBorder="1"/>
    <xf numFmtId="0" fontId="60" fillId="0" borderId="19" xfId="0" applyFont="1" applyBorder="1" applyAlignment="1">
      <alignment horizontal="center"/>
    </xf>
    <xf numFmtId="0" fontId="60" fillId="0" borderId="24" xfId="0" applyFont="1" applyBorder="1" applyAlignment="1">
      <alignment horizontal="center"/>
    </xf>
    <xf numFmtId="0" fontId="0" fillId="36" borderId="23" xfId="0" applyFill="1" applyBorder="1"/>
    <xf numFmtId="0" fontId="0" fillId="36" borderId="19" xfId="0" applyFill="1" applyBorder="1" applyAlignment="1">
      <alignment horizontal="center"/>
    </xf>
    <xf numFmtId="0" fontId="0" fillId="36" borderId="24" xfId="0" applyFill="1" applyBorder="1" applyAlignment="1">
      <alignment horizontal="center"/>
    </xf>
    <xf numFmtId="0" fontId="59" fillId="0" borderId="23" xfId="0" applyFont="1" applyBorder="1"/>
    <xf numFmtId="0" fontId="59" fillId="0" borderId="19" xfId="0" applyFont="1" applyBorder="1" applyAlignment="1">
      <alignment horizontal="center"/>
    </xf>
    <xf numFmtId="0" fontId="59" fillId="0" borderId="25" xfId="0" applyFont="1" applyBorder="1"/>
    <xf numFmtId="0" fontId="59" fillId="0" borderId="26" xfId="0" applyFont="1" applyBorder="1" applyAlignment="1">
      <alignment horizontal="center"/>
    </xf>
    <xf numFmtId="0" fontId="62" fillId="0" borderId="0" xfId="0" applyFont="1" applyAlignment="1">
      <alignment vertical="center"/>
    </xf>
    <xf numFmtId="14" fontId="0" fillId="0" borderId="0" xfId="0" applyNumberFormat="1"/>
    <xf numFmtId="0" fontId="57" fillId="0" borderId="0" xfId="0" applyFont="1"/>
    <xf numFmtId="0" fontId="64" fillId="0" borderId="0" xfId="0" applyFont="1" applyAlignment="1">
      <alignment horizontal="center"/>
    </xf>
    <xf numFmtId="164" fontId="0" fillId="0" borderId="0" xfId="0" applyNumberFormat="1"/>
    <xf numFmtId="4" fontId="0" fillId="0" borderId="0" xfId="0" applyNumberFormat="1"/>
    <xf numFmtId="0" fontId="57" fillId="33" borderId="0" xfId="0" applyFont="1" applyFill="1" applyAlignment="1">
      <alignment vertical="top"/>
    </xf>
    <xf numFmtId="0" fontId="65" fillId="0" borderId="0" xfId="0" applyFont="1" applyAlignment="1">
      <alignment horizontal="left" vertical="center"/>
    </xf>
    <xf numFmtId="0" fontId="57" fillId="0" borderId="0" xfId="0" applyFont="1" applyAlignment="1">
      <alignment vertical="top"/>
    </xf>
    <xf numFmtId="0" fontId="56" fillId="0" borderId="0" xfId="0" applyFont="1" applyAlignment="1">
      <alignment vertical="top"/>
    </xf>
    <xf numFmtId="14" fontId="57" fillId="0" borderId="0" xfId="0" applyNumberFormat="1" applyFont="1"/>
    <xf numFmtId="164" fontId="57" fillId="0" borderId="0" xfId="0" applyNumberFormat="1" applyFont="1"/>
    <xf numFmtId="2" fontId="57" fillId="0" borderId="0" xfId="0" applyNumberFormat="1" applyFont="1"/>
    <xf numFmtId="0" fontId="57" fillId="0" borderId="0" xfId="0" applyFont="1" applyAlignment="1">
      <alignment horizontal="center"/>
    </xf>
    <xf numFmtId="0" fontId="58" fillId="0" borderId="0" xfId="0" applyFont="1" applyAlignment="1">
      <alignment horizontal="left"/>
    </xf>
    <xf numFmtId="0" fontId="69" fillId="0" borderId="0" xfId="0" applyFont="1" applyAlignment="1">
      <alignment vertical="center"/>
    </xf>
    <xf numFmtId="49" fontId="69" fillId="0" borderId="0" xfId="0" applyNumberFormat="1" applyFont="1" applyAlignment="1">
      <alignment horizontal="center" vertical="center" wrapText="1"/>
    </xf>
    <xf numFmtId="49" fontId="69" fillId="0" borderId="28" xfId="0" applyNumberFormat="1" applyFont="1" applyBorder="1" applyAlignment="1">
      <alignment horizontal="center" vertical="center" wrapText="1"/>
    </xf>
    <xf numFmtId="49" fontId="69" fillId="0" borderId="29" xfId="0" applyNumberFormat="1" applyFont="1" applyBorder="1" applyAlignment="1">
      <alignment horizontal="center" vertical="center" wrapText="1"/>
    </xf>
    <xf numFmtId="164" fontId="69" fillId="0" borderId="29" xfId="0" applyNumberFormat="1" applyFont="1" applyBorder="1" applyAlignment="1">
      <alignment horizontal="center" vertical="center" wrapText="1"/>
    </xf>
    <xf numFmtId="164" fontId="69" fillId="0" borderId="30" xfId="0" applyNumberFormat="1" applyFont="1" applyBorder="1" applyAlignment="1">
      <alignment horizontal="center" vertical="center" wrapText="1"/>
    </xf>
    <xf numFmtId="49" fontId="71" fillId="0" borderId="31" xfId="0" applyNumberFormat="1" applyFont="1" applyBorder="1" applyAlignment="1" applyProtection="1">
      <alignment horizontal="left"/>
      <protection locked="0"/>
    </xf>
    <xf numFmtId="49" fontId="71" fillId="0" borderId="27" xfId="2" applyNumberFormat="1" applyFont="1" applyBorder="1" applyAlignment="1" applyProtection="1">
      <alignment horizontal="left"/>
      <protection locked="0"/>
    </xf>
    <xf numFmtId="49" fontId="71" fillId="0" borderId="27" xfId="0" applyNumberFormat="1" applyFont="1" applyBorder="1" applyAlignment="1" applyProtection="1">
      <alignment horizontal="left"/>
      <protection locked="0"/>
    </xf>
    <xf numFmtId="167" fontId="71" fillId="0" borderId="27" xfId="2" applyNumberFormat="1" applyFont="1" applyBorder="1" applyAlignment="1" applyProtection="1">
      <alignment horizontal="left"/>
      <protection locked="0"/>
    </xf>
    <xf numFmtId="167" fontId="71" fillId="0" borderId="27" xfId="0" applyNumberFormat="1" applyFont="1" applyBorder="1" applyAlignment="1" applyProtection="1">
      <alignment horizontal="left"/>
      <protection locked="0"/>
    </xf>
    <xf numFmtId="49" fontId="72" fillId="0" borderId="27" xfId="46" applyNumberFormat="1" applyFont="1" applyBorder="1" applyAlignment="1" applyProtection="1">
      <alignment horizontal="left"/>
      <protection locked="0"/>
    </xf>
    <xf numFmtId="0" fontId="71" fillId="0" borderId="27" xfId="0" applyFont="1" applyBorder="1" applyAlignment="1" applyProtection="1">
      <alignment horizontal="left"/>
      <protection locked="0"/>
    </xf>
    <xf numFmtId="165" fontId="71" fillId="0" borderId="32" xfId="0" applyNumberFormat="1" applyFont="1" applyBorder="1" applyAlignment="1" applyProtection="1">
      <alignment horizontal="left"/>
      <protection locked="0"/>
    </xf>
    <xf numFmtId="164" fontId="70" fillId="0" borderId="19" xfId="0" applyNumberFormat="1" applyFont="1" applyBorder="1" applyAlignment="1">
      <alignment horizontal="center" vertical="center" wrapText="1"/>
    </xf>
    <xf numFmtId="0" fontId="0" fillId="0" borderId="33" xfId="0" applyBorder="1" applyAlignment="1">
      <alignment horizontal="center"/>
    </xf>
    <xf numFmtId="49" fontId="68" fillId="0" borderId="29" xfId="0" applyNumberFormat="1" applyFont="1" applyBorder="1" applyAlignment="1">
      <alignment horizontal="center" vertical="center" wrapText="1"/>
    </xf>
    <xf numFmtId="165" fontId="0" fillId="0" borderId="0" xfId="0" applyNumberFormat="1"/>
    <xf numFmtId="49" fontId="0" fillId="0" borderId="0" xfId="0" applyNumberFormat="1" applyAlignment="1">
      <alignment horizontal="center" vertical="center" wrapText="1"/>
    </xf>
    <xf numFmtId="49" fontId="0" fillId="0" borderId="0" xfId="0" applyNumberFormat="1" applyAlignment="1">
      <alignment horizontal="left" vertical="center" wrapText="1"/>
    </xf>
    <xf numFmtId="0" fontId="75" fillId="0" borderId="0" xfId="0" applyFont="1" applyAlignment="1">
      <alignment horizontal="center"/>
    </xf>
    <xf numFmtId="0" fontId="75" fillId="0" borderId="0" xfId="0" applyFont="1"/>
    <xf numFmtId="0" fontId="77" fillId="34" borderId="10" xfId="0" applyFont="1" applyFill="1" applyBorder="1" applyAlignment="1">
      <alignment horizontal="center" vertical="center" wrapText="1"/>
    </xf>
    <xf numFmtId="0" fontId="77" fillId="34" borderId="16" xfId="0" applyFont="1" applyFill="1" applyBorder="1" applyAlignment="1">
      <alignment horizontal="center" vertical="center" wrapText="1"/>
    </xf>
    <xf numFmtId="0" fontId="59" fillId="0" borderId="0" xfId="0" applyFont="1"/>
    <xf numFmtId="0" fontId="61" fillId="34" borderId="20" xfId="0" applyFont="1" applyFill="1" applyBorder="1" applyAlignment="1">
      <alignment horizontal="center"/>
    </xf>
    <xf numFmtId="0" fontId="61" fillId="34" borderId="49" xfId="0" applyFont="1" applyFill="1" applyBorder="1" applyAlignment="1">
      <alignment horizontal="center" vertical="center"/>
    </xf>
    <xf numFmtId="0" fontId="61" fillId="34" borderId="50" xfId="0" applyFont="1" applyFill="1" applyBorder="1" applyAlignment="1">
      <alignment horizontal="center" vertical="center"/>
    </xf>
    <xf numFmtId="0" fontId="61" fillId="34" borderId="51" xfId="0" applyFont="1" applyFill="1" applyBorder="1" applyAlignment="1">
      <alignment horizontal="center" vertical="center"/>
    </xf>
    <xf numFmtId="0" fontId="60" fillId="0" borderId="52" xfId="0" applyFont="1" applyBorder="1" applyAlignment="1">
      <alignment horizontal="center" vertical="center" wrapText="1"/>
    </xf>
    <xf numFmtId="0" fontId="60" fillId="0" borderId="53" xfId="0" applyFont="1" applyBorder="1" applyAlignment="1">
      <alignment horizontal="center" vertical="center" wrapText="1"/>
    </xf>
    <xf numFmtId="0" fontId="60" fillId="0" borderId="53" xfId="0" applyFont="1" applyBorder="1" applyAlignment="1">
      <alignment horizontal="left" vertical="center" wrapText="1"/>
    </xf>
    <xf numFmtId="0" fontId="27" fillId="0" borderId="54" xfId="0" applyFont="1" applyBorder="1" applyAlignment="1">
      <alignment horizontal="center" vertical="center" wrapText="1"/>
    </xf>
    <xf numFmtId="0" fontId="60" fillId="0" borderId="55" xfId="0" applyFont="1" applyBorder="1" applyAlignment="1">
      <alignment horizontal="center" vertical="center" wrapText="1"/>
    </xf>
    <xf numFmtId="0" fontId="60" fillId="0" borderId="56" xfId="0" applyFont="1" applyBorder="1" applyAlignment="1">
      <alignment horizontal="center" vertical="center" wrapText="1"/>
    </xf>
    <xf numFmtId="0" fontId="60" fillId="0" borderId="56" xfId="0" applyFont="1" applyBorder="1" applyAlignment="1">
      <alignment horizontal="left" vertical="center" wrapText="1"/>
    </xf>
    <xf numFmtId="0" fontId="27" fillId="0" borderId="57" xfId="0" applyFont="1" applyBorder="1" applyAlignment="1">
      <alignment horizontal="center" vertical="center" wrapText="1"/>
    </xf>
    <xf numFmtId="0" fontId="60" fillId="0" borderId="58" xfId="0" applyFont="1" applyBorder="1" applyAlignment="1">
      <alignment horizontal="center" vertical="center" wrapText="1"/>
    </xf>
    <xf numFmtId="0" fontId="60" fillId="0" borderId="59" xfId="0" applyFont="1" applyBorder="1" applyAlignment="1">
      <alignment horizontal="center" vertical="center" wrapText="1"/>
    </xf>
    <xf numFmtId="0" fontId="60" fillId="0" borderId="59" xfId="0" applyFont="1" applyBorder="1" applyAlignment="1">
      <alignment horizontal="left" vertical="center" wrapText="1"/>
    </xf>
    <xf numFmtId="0" fontId="27" fillId="0" borderId="60" xfId="0" applyFont="1" applyBorder="1" applyAlignment="1">
      <alignment horizontal="center" vertical="center" wrapText="1"/>
    </xf>
    <xf numFmtId="0" fontId="21" fillId="0" borderId="44" xfId="0" applyFont="1" applyBorder="1" applyAlignment="1">
      <alignment horizontal="left" vertical="center"/>
    </xf>
    <xf numFmtId="0" fontId="21" fillId="0" borderId="45" xfId="0" applyFont="1" applyBorder="1" applyAlignment="1">
      <alignment horizontal="center" vertical="center"/>
    </xf>
    <xf numFmtId="0" fontId="21" fillId="0" borderId="61" xfId="0" applyFont="1" applyBorder="1" applyAlignment="1">
      <alignment horizontal="left" vertical="center"/>
    </xf>
    <xf numFmtId="0" fontId="21" fillId="0" borderId="56" xfId="0" applyFont="1" applyBorder="1" applyAlignment="1">
      <alignment horizontal="center" vertical="center"/>
    </xf>
    <xf numFmtId="0" fontId="21" fillId="0" borderId="62" xfId="0" applyFont="1" applyBorder="1" applyAlignment="1">
      <alignment vertical="center"/>
    </xf>
    <xf numFmtId="0" fontId="21" fillId="0" borderId="46" xfId="0" applyFont="1" applyBorder="1" applyAlignment="1">
      <alignment horizontal="left" vertical="center"/>
    </xf>
    <xf numFmtId="0" fontId="21" fillId="0" borderId="47" xfId="0" applyFont="1" applyBorder="1" applyAlignment="1">
      <alignment horizontal="center" vertical="center"/>
    </xf>
    <xf numFmtId="0" fontId="67" fillId="0" borderId="48" xfId="0" applyFont="1" applyBorder="1" applyAlignment="1">
      <alignment vertical="center"/>
    </xf>
    <xf numFmtId="14" fontId="71" fillId="0" borderId="27" xfId="2" applyNumberFormat="1" applyFont="1" applyBorder="1" applyAlignment="1" applyProtection="1">
      <alignment horizontal="center"/>
      <protection locked="0"/>
    </xf>
    <xf numFmtId="49" fontId="79" fillId="0" borderId="29" xfId="0" applyNumberFormat="1" applyFont="1" applyBorder="1" applyAlignment="1">
      <alignment horizontal="center" vertical="center" wrapText="1"/>
    </xf>
    <xf numFmtId="49" fontId="80" fillId="0" borderId="11" xfId="0" applyNumberFormat="1" applyFont="1" applyBorder="1" applyAlignment="1">
      <alignment horizontal="center" vertical="center" wrapText="1"/>
    </xf>
    <xf numFmtId="49" fontId="80" fillId="0" borderId="0" xfId="0" applyNumberFormat="1" applyFont="1" applyAlignment="1">
      <alignment horizontal="center" vertical="center" wrapText="1"/>
    </xf>
    <xf numFmtId="49" fontId="60" fillId="0" borderId="0" xfId="0" applyNumberFormat="1" applyFont="1" applyAlignment="1">
      <alignment horizontal="left" vertical="center" wrapText="1"/>
    </xf>
    <xf numFmtId="49" fontId="73" fillId="37" borderId="11" xfId="0" applyNumberFormat="1" applyFont="1" applyFill="1" applyBorder="1" applyAlignment="1">
      <alignment horizontal="center" vertical="center" wrapText="1"/>
    </xf>
    <xf numFmtId="0" fontId="0" fillId="0" borderId="64" xfId="0" applyBorder="1" applyAlignment="1">
      <alignment horizontal="center"/>
    </xf>
    <xf numFmtId="0" fontId="60" fillId="0" borderId="63" xfId="0" applyFont="1" applyBorder="1" applyAlignment="1">
      <alignment horizontal="center"/>
    </xf>
    <xf numFmtId="0" fontId="60" fillId="0" borderId="63" xfId="0" applyFont="1" applyBorder="1" applyAlignment="1">
      <alignment horizontal="center" vertical="center"/>
    </xf>
    <xf numFmtId="0" fontId="60" fillId="0" borderId="64" xfId="0" applyFont="1" applyBorder="1" applyAlignment="1">
      <alignment horizontal="left" vertical="center"/>
    </xf>
    <xf numFmtId="0" fontId="80" fillId="0" borderId="63" xfId="0" applyFont="1" applyBorder="1" applyAlignment="1">
      <alignment vertical="center"/>
    </xf>
    <xf numFmtId="49" fontId="77" fillId="37" borderId="13" xfId="0" applyNumberFormat="1" applyFont="1" applyFill="1" applyBorder="1" applyAlignment="1">
      <alignment horizontal="center" vertical="center" wrapText="1"/>
    </xf>
    <xf numFmtId="49" fontId="77" fillId="37" borderId="12" xfId="0" applyNumberFormat="1" applyFont="1" applyFill="1" applyBorder="1" applyAlignment="1">
      <alignment horizontal="center" vertical="center" wrapText="1"/>
    </xf>
    <xf numFmtId="49" fontId="77" fillId="37" borderId="64" xfId="0" applyNumberFormat="1" applyFont="1" applyFill="1" applyBorder="1" applyAlignment="1">
      <alignment horizontal="center" vertical="center" wrapText="1"/>
    </xf>
    <xf numFmtId="165" fontId="77" fillId="37" borderId="13" xfId="0" applyNumberFormat="1" applyFont="1" applyFill="1" applyBorder="1" applyAlignment="1">
      <alignment horizontal="center" vertical="center" wrapText="1"/>
    </xf>
    <xf numFmtId="4" fontId="77" fillId="37" borderId="13" xfId="0" applyNumberFormat="1" applyFont="1" applyFill="1" applyBorder="1" applyAlignment="1">
      <alignment horizontal="center" vertical="center" wrapText="1"/>
    </xf>
    <xf numFmtId="0" fontId="82" fillId="0" borderId="0" xfId="0" applyFont="1" applyAlignment="1">
      <alignment horizontal="left" vertical="center"/>
    </xf>
    <xf numFmtId="0" fontId="83" fillId="0" borderId="0" xfId="0" applyFont="1" applyAlignment="1">
      <alignment wrapText="1"/>
    </xf>
    <xf numFmtId="0" fontId="81" fillId="0" borderId="0" xfId="0" applyFont="1" applyAlignment="1">
      <alignment horizontal="left" wrapText="1" shrinkToFit="1"/>
    </xf>
    <xf numFmtId="0" fontId="83" fillId="0" borderId="0" xfId="0" applyFont="1"/>
    <xf numFmtId="0" fontId="30" fillId="0" borderId="0" xfId="47" applyFont="1" applyAlignment="1">
      <alignment vertical="center" wrapText="1"/>
    </xf>
    <xf numFmtId="49" fontId="31" fillId="0" borderId="0" xfId="0" applyNumberFormat="1" applyFont="1" applyAlignment="1">
      <alignment horizontal="left" vertical="top" wrapText="1"/>
    </xf>
    <xf numFmtId="14" fontId="31" fillId="0" borderId="0" xfId="0" applyNumberFormat="1" applyFont="1" applyAlignment="1">
      <alignment horizontal="left" vertical="top" wrapText="1"/>
    </xf>
    <xf numFmtId="0" fontId="31" fillId="0" borderId="0" xfId="0" applyFont="1" applyAlignment="1">
      <alignment horizontal="left" vertical="top" wrapText="1"/>
    </xf>
    <xf numFmtId="49" fontId="31" fillId="0" borderId="0" xfId="0" applyNumberFormat="1" applyFont="1" applyAlignment="1">
      <alignment horizontal="left" vertical="center" wrapText="1"/>
    </xf>
    <xf numFmtId="4" fontId="31" fillId="0" borderId="0" xfId="0" applyNumberFormat="1" applyFont="1" applyAlignment="1">
      <alignment horizontal="left" vertical="top" wrapText="1"/>
    </xf>
    <xf numFmtId="0" fontId="60" fillId="0" borderId="0" xfId="0" applyFont="1" applyAlignment="1">
      <alignment horizontal="left" vertical="center"/>
    </xf>
    <xf numFmtId="0" fontId="81" fillId="0" borderId="0" xfId="47" applyFont="1" applyAlignment="1">
      <alignment vertical="center" wrapText="1"/>
    </xf>
    <xf numFmtId="0" fontId="0" fillId="0" borderId="0" xfId="0" applyAlignment="1">
      <alignment horizontal="left" vertical="center"/>
    </xf>
    <xf numFmtId="49" fontId="71" fillId="0" borderId="0" xfId="0" applyNumberFormat="1" applyFont="1" applyAlignment="1" applyProtection="1">
      <alignment horizontal="left"/>
      <protection locked="0"/>
    </xf>
    <xf numFmtId="49" fontId="71" fillId="0" borderId="0" xfId="2" applyNumberFormat="1" applyFont="1" applyAlignment="1" applyProtection="1">
      <alignment horizontal="left"/>
      <protection locked="0"/>
    </xf>
    <xf numFmtId="167" fontId="71" fillId="0" borderId="0" xfId="2" applyNumberFormat="1" applyFont="1" applyAlignment="1" applyProtection="1">
      <alignment horizontal="left"/>
      <protection locked="0"/>
    </xf>
    <xf numFmtId="167" fontId="71" fillId="0" borderId="0" xfId="0" applyNumberFormat="1" applyFont="1" applyAlignment="1" applyProtection="1">
      <alignment horizontal="left"/>
      <protection locked="0"/>
    </xf>
    <xf numFmtId="49" fontId="72" fillId="0" borderId="0" xfId="46" applyNumberFormat="1" applyFont="1" applyBorder="1" applyAlignment="1" applyProtection="1">
      <alignment horizontal="left"/>
      <protection locked="0"/>
    </xf>
    <xf numFmtId="14" fontId="71" fillId="0" borderId="0" xfId="2" applyNumberFormat="1" applyFont="1" applyAlignment="1" applyProtection="1">
      <alignment horizontal="center"/>
      <protection locked="0"/>
    </xf>
    <xf numFmtId="0" fontId="71" fillId="0" borderId="0" xfId="0" applyFont="1" applyAlignment="1" applyProtection="1">
      <alignment horizontal="left"/>
      <protection locked="0"/>
    </xf>
    <xf numFmtId="165" fontId="71" fillId="0" borderId="0" xfId="0" applyNumberFormat="1" applyFont="1" applyAlignment="1" applyProtection="1">
      <alignment horizontal="left"/>
      <protection locked="0"/>
    </xf>
    <xf numFmtId="0" fontId="86" fillId="0" borderId="0" xfId="0" applyFont="1"/>
    <xf numFmtId="0" fontId="81" fillId="0" borderId="0" xfId="0" applyFont="1" applyAlignment="1">
      <alignment horizontal="center" wrapText="1"/>
    </xf>
    <xf numFmtId="0" fontId="81" fillId="0" borderId="0" xfId="0" applyFont="1" applyAlignment="1">
      <alignment vertical="center"/>
    </xf>
    <xf numFmtId="0" fontId="81" fillId="0" borderId="0" xfId="0" applyFont="1" applyAlignment="1">
      <alignment horizontal="left"/>
    </xf>
    <xf numFmtId="0" fontId="81" fillId="0" borderId="0" xfId="0" applyFont="1" applyAlignment="1">
      <alignment horizontal="center"/>
    </xf>
    <xf numFmtId="0" fontId="0" fillId="0" borderId="0" xfId="0" applyAlignment="1" applyProtection="1">
      <alignment horizontal="center"/>
      <protection locked="0"/>
    </xf>
    <xf numFmtId="0" fontId="66" fillId="0" borderId="0" xfId="0" applyFont="1" applyAlignment="1">
      <alignment horizontal="center" vertical="top" wrapText="1"/>
    </xf>
    <xf numFmtId="0" fontId="34" fillId="40" borderId="0" xfId="0" applyFont="1" applyFill="1"/>
    <xf numFmtId="0" fontId="34" fillId="0" borderId="0" xfId="0" applyFont="1" applyAlignment="1">
      <alignment wrapText="1"/>
    </xf>
    <xf numFmtId="4" fontId="57" fillId="0" borderId="0" xfId="0" applyNumberFormat="1" applyFont="1"/>
    <xf numFmtId="0" fontId="61" fillId="34" borderId="67" xfId="0" applyFont="1" applyFill="1" applyBorder="1"/>
    <xf numFmtId="0" fontId="61" fillId="34" borderId="68" xfId="0" applyFont="1" applyFill="1" applyBorder="1"/>
    <xf numFmtId="0" fontId="61" fillId="34" borderId="69" xfId="0" applyFont="1" applyFill="1" applyBorder="1"/>
    <xf numFmtId="0" fontId="60" fillId="0" borderId="66" xfId="0" applyFont="1" applyBorder="1"/>
    <xf numFmtId="0" fontId="60" fillId="0" borderId="11" xfId="0" applyFont="1" applyBorder="1"/>
    <xf numFmtId="0" fontId="60" fillId="0" borderId="65" xfId="0" applyFont="1" applyBorder="1"/>
    <xf numFmtId="0" fontId="60" fillId="0" borderId="11" xfId="0" applyFont="1" applyBorder="1" applyAlignment="1">
      <alignment wrapText="1"/>
    </xf>
    <xf numFmtId="0" fontId="60" fillId="0" borderId="64" xfId="0" applyFont="1" applyBorder="1"/>
    <xf numFmtId="0" fontId="60" fillId="0" borderId="13" xfId="0" applyFont="1" applyBorder="1"/>
    <xf numFmtId="0" fontId="60" fillId="0" borderId="12" xfId="0" applyFont="1" applyBorder="1"/>
    <xf numFmtId="164" fontId="70" fillId="0" borderId="27" xfId="0" applyNumberFormat="1" applyFont="1" applyBorder="1" applyAlignment="1">
      <alignment horizontal="center" vertical="center" wrapText="1"/>
    </xf>
    <xf numFmtId="49" fontId="71" fillId="0" borderId="31" xfId="0" applyNumberFormat="1" applyFont="1" applyBorder="1" applyAlignment="1">
      <alignment horizontal="left"/>
    </xf>
    <xf numFmtId="49" fontId="71" fillId="0" borderId="27" xfId="2" applyNumberFormat="1" applyFont="1" applyBorder="1" applyAlignment="1">
      <alignment horizontal="left"/>
    </xf>
    <xf numFmtId="49" fontId="71" fillId="0" borderId="27" xfId="0" applyNumberFormat="1" applyFont="1" applyBorder="1" applyAlignment="1">
      <alignment horizontal="left"/>
    </xf>
    <xf numFmtId="167" fontId="71" fillId="0" borderId="27" xfId="2" applyNumberFormat="1" applyFont="1" applyBorder="1" applyAlignment="1">
      <alignment horizontal="left"/>
    </xf>
    <xf numFmtId="167" fontId="71" fillId="0" borderId="27" xfId="0" applyNumberFormat="1" applyFont="1" applyBorder="1" applyAlignment="1">
      <alignment horizontal="left"/>
    </xf>
    <xf numFmtId="49" fontId="20" fillId="0" borderId="27" xfId="46" applyNumberFormat="1" applyBorder="1" applyAlignment="1" applyProtection="1">
      <alignment horizontal="left"/>
    </xf>
    <xf numFmtId="14" fontId="71" fillId="0" borderId="27" xfId="2" applyNumberFormat="1" applyFont="1" applyBorder="1" applyAlignment="1">
      <alignment horizontal="center"/>
    </xf>
    <xf numFmtId="0" fontId="71" fillId="0" borderId="27" xfId="0" applyFont="1" applyBorder="1" applyAlignment="1">
      <alignment horizontal="left"/>
    </xf>
    <xf numFmtId="165" fontId="71" fillId="0" borderId="32" xfId="0" applyNumberFormat="1" applyFont="1" applyBorder="1" applyAlignment="1">
      <alignment horizontal="left"/>
    </xf>
    <xf numFmtId="49" fontId="72" fillId="0" borderId="27" xfId="46" applyNumberFormat="1" applyFont="1" applyBorder="1" applyAlignment="1" applyProtection="1">
      <alignment horizontal="left"/>
    </xf>
    <xf numFmtId="0" fontId="81" fillId="0" borderId="0" xfId="47" applyFont="1" applyAlignment="1">
      <alignment horizontal="center" vertical="center" wrapText="1"/>
    </xf>
    <xf numFmtId="0" fontId="55" fillId="0" borderId="0" xfId="0" applyFont="1"/>
    <xf numFmtId="0" fontId="81" fillId="34" borderId="0" xfId="47" applyFont="1" applyFill="1" applyAlignment="1">
      <alignment horizontal="left" vertical="center" wrapText="1"/>
    </xf>
    <xf numFmtId="0" fontId="87" fillId="34" borderId="0" xfId="47" applyFont="1" applyFill="1"/>
    <xf numFmtId="0" fontId="81" fillId="34" borderId="0" xfId="47" applyFont="1" applyFill="1" applyAlignment="1">
      <alignment horizontal="left"/>
    </xf>
    <xf numFmtId="0" fontId="89" fillId="34" borderId="0" xfId="47" applyFont="1" applyFill="1"/>
    <xf numFmtId="0" fontId="83" fillId="34" borderId="0" xfId="0" applyFont="1" applyFill="1"/>
    <xf numFmtId="0" fontId="82" fillId="34" borderId="0" xfId="0" applyFont="1" applyFill="1" applyAlignment="1">
      <alignment vertical="center"/>
    </xf>
    <xf numFmtId="0" fontId="82" fillId="34" borderId="0" xfId="0" applyFont="1" applyFill="1" applyAlignment="1">
      <alignment vertical="center" wrapText="1"/>
    </xf>
    <xf numFmtId="0" fontId="43" fillId="34" borderId="0" xfId="0" applyFont="1" applyFill="1"/>
    <xf numFmtId="0" fontId="51" fillId="34" borderId="0" xfId="0" applyFont="1" applyFill="1" applyAlignment="1">
      <alignment horizontal="left" vertical="center"/>
    </xf>
    <xf numFmtId="0" fontId="48" fillId="34" borderId="0" xfId="0" applyFont="1" applyFill="1" applyAlignment="1">
      <alignment horizontal="left" vertical="center"/>
    </xf>
    <xf numFmtId="0" fontId="83" fillId="34" borderId="0" xfId="0" applyFont="1" applyFill="1" applyAlignment="1">
      <alignment wrapText="1"/>
    </xf>
    <xf numFmtId="0" fontId="81" fillId="34" borderId="0" xfId="47" applyFont="1" applyFill="1" applyAlignment="1">
      <alignment vertical="center" wrapText="1"/>
    </xf>
    <xf numFmtId="0" fontId="77" fillId="37" borderId="11" xfId="0" applyFont="1" applyFill="1" applyBorder="1" applyAlignment="1">
      <alignment horizontal="left" wrapText="1"/>
    </xf>
    <xf numFmtId="0" fontId="76" fillId="0" borderId="0" xfId="0" applyFont="1" applyAlignment="1">
      <alignment vertical="center"/>
    </xf>
    <xf numFmtId="0" fontId="0" fillId="0" borderId="14" xfId="0" applyBorder="1"/>
    <xf numFmtId="0" fontId="33" fillId="0" borderId="0" xfId="0" applyFont="1"/>
    <xf numFmtId="14" fontId="33" fillId="0" borderId="0" xfId="0" applyNumberFormat="1" applyFont="1"/>
    <xf numFmtId="49" fontId="65" fillId="0" borderId="11"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1" xfId="0" applyNumberFormat="1" applyFont="1" applyBorder="1" applyAlignment="1">
      <alignment horizontal="left" vertical="center" wrapText="1"/>
    </xf>
    <xf numFmtId="14" fontId="21" fillId="0" borderId="11" xfId="0" applyNumberFormat="1" applyFont="1" applyBorder="1" applyAlignment="1">
      <alignment horizontal="left" vertical="center" wrapText="1"/>
    </xf>
    <xf numFmtId="49" fontId="92" fillId="0" borderId="11" xfId="0" applyNumberFormat="1" applyFont="1" applyBorder="1" applyAlignment="1">
      <alignment horizontal="center" vertical="center" wrapText="1"/>
    </xf>
    <xf numFmtId="4" fontId="21" fillId="0" borderId="11" xfId="0" applyNumberFormat="1" applyFont="1" applyBorder="1" applyAlignment="1">
      <alignment horizontal="center" vertical="center" wrapText="1"/>
    </xf>
    <xf numFmtId="49" fontId="79" fillId="0" borderId="11" xfId="0" applyNumberFormat="1" applyFont="1" applyBorder="1" applyAlignment="1">
      <alignment horizontal="center" vertical="center" wrapText="1"/>
    </xf>
    <xf numFmtId="49" fontId="21" fillId="0" borderId="11" xfId="0" applyNumberFormat="1" applyFont="1" applyBorder="1" applyAlignment="1">
      <alignment horizontal="left" vertical="top" wrapText="1"/>
    </xf>
    <xf numFmtId="14" fontId="21" fillId="0" borderId="11" xfId="0" applyNumberFormat="1" applyFont="1" applyBorder="1" applyAlignment="1">
      <alignment horizontal="left" vertical="top" wrapText="1"/>
    </xf>
    <xf numFmtId="0" fontId="21" fillId="0" borderId="11" xfId="0" applyFont="1" applyBorder="1" applyAlignment="1">
      <alignment horizontal="left" vertical="top" wrapText="1"/>
    </xf>
    <xf numFmtId="4" fontId="21" fillId="0" borderId="11" xfId="0" applyNumberFormat="1" applyFont="1" applyBorder="1" applyAlignment="1">
      <alignment horizontal="left" vertical="top" wrapText="1"/>
    </xf>
    <xf numFmtId="49" fontId="60" fillId="0" borderId="11" xfId="0" applyNumberFormat="1" applyFont="1" applyBorder="1" applyAlignment="1">
      <alignment horizontal="left" vertical="center" wrapText="1"/>
    </xf>
    <xf numFmtId="0" fontId="21" fillId="0" borderId="11" xfId="0" applyFont="1" applyBorder="1" applyAlignment="1">
      <alignment horizontal="left" vertical="center" wrapText="1"/>
    </xf>
    <xf numFmtId="49" fontId="79" fillId="0" borderId="11" xfId="0" applyNumberFormat="1" applyFont="1" applyBorder="1" applyAlignment="1">
      <alignment horizontal="left" vertical="center" wrapText="1"/>
    </xf>
    <xf numFmtId="49" fontId="65" fillId="0" borderId="11" xfId="0" applyNumberFormat="1" applyFont="1" applyBorder="1" applyAlignment="1">
      <alignment horizontal="left" vertical="center" wrapText="1"/>
    </xf>
    <xf numFmtId="4" fontId="21" fillId="0" borderId="11" xfId="0" applyNumberFormat="1" applyFont="1" applyBorder="1" applyAlignment="1">
      <alignment horizontal="left" vertical="center" wrapText="1"/>
    </xf>
    <xf numFmtId="0" fontId="91" fillId="42" borderId="0" xfId="0" applyFont="1" applyFill="1"/>
    <xf numFmtId="0" fontId="94" fillId="42" borderId="0" xfId="0" applyFont="1" applyFill="1"/>
    <xf numFmtId="14" fontId="94" fillId="42" borderId="0" xfId="0" applyNumberFormat="1" applyFont="1" applyFill="1"/>
    <xf numFmtId="0" fontId="33" fillId="42" borderId="0" xfId="0" applyFont="1" applyFill="1"/>
    <xf numFmtId="0" fontId="45" fillId="34" borderId="0" xfId="47" applyFont="1" applyFill="1" applyAlignment="1">
      <alignment horizontal="left"/>
    </xf>
    <xf numFmtId="0" fontId="91" fillId="0" borderId="0" xfId="0" applyFont="1"/>
    <xf numFmtId="0" fontId="89" fillId="43" borderId="0" xfId="47" applyFont="1" applyFill="1"/>
    <xf numFmtId="0" fontId="21" fillId="0" borderId="56" xfId="0" applyFont="1" applyBorder="1" applyAlignment="1">
      <alignment horizontal="center" vertical="center" wrapText="1"/>
    </xf>
    <xf numFmtId="49" fontId="98" fillId="0" borderId="29" xfId="0" applyNumberFormat="1" applyFont="1" applyBorder="1" applyAlignment="1">
      <alignment horizontal="center" vertical="center" wrapText="1"/>
    </xf>
    <xf numFmtId="1" fontId="97" fillId="0" borderId="29" xfId="0" applyNumberFormat="1" applyFont="1" applyBorder="1" applyAlignment="1">
      <alignment horizontal="left"/>
    </xf>
    <xf numFmtId="49" fontId="77" fillId="37" borderId="73" xfId="0" applyNumberFormat="1" applyFont="1" applyFill="1" applyBorder="1" applyAlignment="1">
      <alignment horizontal="center" vertical="center" wrapText="1"/>
    </xf>
    <xf numFmtId="0" fontId="99" fillId="0" borderId="27" xfId="0" applyFont="1" applyBorder="1" applyAlignment="1">
      <alignment horizontal="left"/>
    </xf>
    <xf numFmtId="0" fontId="99" fillId="0" borderId="29" xfId="0" applyFont="1" applyBorder="1" applyAlignment="1">
      <alignment horizontal="left"/>
    </xf>
    <xf numFmtId="0" fontId="99" fillId="0" borderId="74" xfId="0" applyFont="1" applyBorder="1" applyAlignment="1">
      <alignment horizontal="left"/>
    </xf>
    <xf numFmtId="49" fontId="69" fillId="0" borderId="75" xfId="0" applyNumberFormat="1" applyFont="1" applyBorder="1" applyAlignment="1">
      <alignment horizontal="center" vertical="center" wrapText="1"/>
    </xf>
    <xf numFmtId="0" fontId="100" fillId="0" borderId="27" xfId="0" applyFont="1" applyBorder="1" applyAlignment="1">
      <alignment horizontal="left"/>
    </xf>
    <xf numFmtId="0" fontId="100" fillId="0" borderId="29" xfId="0" applyFont="1" applyBorder="1" applyAlignment="1">
      <alignment horizontal="left"/>
    </xf>
    <xf numFmtId="0" fontId="100" fillId="0" borderId="74" xfId="0" applyFont="1" applyBorder="1" applyAlignment="1">
      <alignment horizontal="left"/>
    </xf>
    <xf numFmtId="49" fontId="98" fillId="0" borderId="75" xfId="0" applyNumberFormat="1" applyFont="1" applyBorder="1" applyAlignment="1">
      <alignment horizontal="center" vertical="center" wrapText="1"/>
    </xf>
    <xf numFmtId="0" fontId="78" fillId="0" borderId="14" xfId="47" applyFont="1" applyBorder="1" applyAlignment="1">
      <alignment horizontal="center" vertical="center" wrapText="1"/>
    </xf>
    <xf numFmtId="0" fontId="44" fillId="0" borderId="0" xfId="47" applyFont="1" applyAlignment="1">
      <alignment horizontal="center"/>
    </xf>
    <xf numFmtId="0" fontId="81" fillId="34" borderId="0" xfId="47" applyFont="1" applyFill="1" applyAlignment="1">
      <alignment horizontal="left"/>
    </xf>
    <xf numFmtId="0" fontId="87" fillId="41" borderId="13" xfId="47" applyFont="1" applyFill="1" applyBorder="1" applyAlignment="1">
      <alignment horizontal="left"/>
    </xf>
    <xf numFmtId="0" fontId="45" fillId="34" borderId="0" xfId="47" applyFont="1" applyFill="1" applyAlignment="1">
      <alignment horizontal="left"/>
    </xf>
    <xf numFmtId="0" fontId="81" fillId="43" borderId="0" xfId="47" applyFont="1" applyFill="1" applyAlignment="1">
      <alignment horizontal="left"/>
    </xf>
    <xf numFmtId="0" fontId="48" fillId="34" borderId="0" xfId="0" applyFont="1" applyFill="1" applyAlignment="1">
      <alignment horizontal="left" vertical="center"/>
    </xf>
    <xf numFmtId="0" fontId="87" fillId="41" borderId="0" xfId="47" applyFont="1" applyFill="1" applyAlignment="1">
      <alignment horizontal="left"/>
    </xf>
    <xf numFmtId="0" fontId="46" fillId="0" borderId="0" xfId="47" applyFont="1" applyAlignment="1">
      <alignment horizontal="center" vertical="center" wrapText="1"/>
    </xf>
    <xf numFmtId="0" fontId="48" fillId="0" borderId="0" xfId="0" applyFont="1" applyAlignment="1">
      <alignment horizontal="left" vertical="center"/>
    </xf>
    <xf numFmtId="0" fontId="49" fillId="34" borderId="0" xfId="0" applyFont="1" applyFill="1" applyAlignment="1">
      <alignment horizontal="left" wrapText="1"/>
    </xf>
    <xf numFmtId="0" fontId="49" fillId="34" borderId="0" xfId="0" applyFont="1" applyFill="1" applyAlignment="1">
      <alignment horizontal="left"/>
    </xf>
    <xf numFmtId="0" fontId="82" fillId="34" borderId="0" xfId="0" applyFont="1" applyFill="1" applyAlignment="1">
      <alignment horizontal="left" vertical="center"/>
    </xf>
    <xf numFmtId="0" fontId="48" fillId="34" borderId="0" xfId="0" applyFont="1" applyFill="1" applyAlignment="1">
      <alignment horizontal="left" vertical="center" wrapText="1"/>
    </xf>
    <xf numFmtId="0" fontId="45" fillId="34" borderId="0" xfId="0" applyFont="1" applyFill="1" applyAlignment="1">
      <alignment horizontal="left"/>
    </xf>
    <xf numFmtId="0" fontId="45" fillId="34" borderId="11" xfId="47" applyFont="1" applyFill="1" applyBorder="1" applyAlignment="1">
      <alignment horizontal="center" vertical="center"/>
    </xf>
    <xf numFmtId="0" fontId="81" fillId="34" borderId="11" xfId="47" applyFont="1" applyFill="1" applyBorder="1" applyAlignment="1">
      <alignment horizontal="center" vertical="center" wrapText="1"/>
    </xf>
    <xf numFmtId="0" fontId="84" fillId="34" borderId="11" xfId="47" applyFont="1" applyFill="1" applyBorder="1" applyAlignment="1">
      <alignment horizontal="center" vertical="center" wrapText="1"/>
    </xf>
    <xf numFmtId="0" fontId="61" fillId="0" borderId="0" xfId="47" applyFont="1" applyAlignment="1">
      <alignment horizontal="left" vertical="center" wrapText="1"/>
    </xf>
    <xf numFmtId="0" fontId="81" fillId="0" borderId="0" xfId="47" applyFont="1" applyAlignment="1">
      <alignment horizontal="left" vertical="center" wrapText="1"/>
    </xf>
    <xf numFmtId="0" fontId="81" fillId="34" borderId="65" xfId="47" applyFont="1" applyFill="1" applyBorder="1" applyAlignment="1">
      <alignment horizontal="center" vertical="center" wrapText="1"/>
    </xf>
    <xf numFmtId="0" fontId="81" fillId="34" borderId="66" xfId="47" applyFont="1" applyFill="1" applyBorder="1" applyAlignment="1">
      <alignment horizontal="center" vertical="center" wrapText="1"/>
    </xf>
    <xf numFmtId="0" fontId="66" fillId="38" borderId="19" xfId="0" applyFont="1" applyFill="1" applyBorder="1" applyAlignment="1">
      <alignment horizontal="center" vertical="top" wrapText="1"/>
    </xf>
    <xf numFmtId="49" fontId="47" fillId="0" borderId="0" xfId="0" applyNumberFormat="1" applyFont="1" applyAlignment="1">
      <alignment horizontal="left" vertical="top" wrapText="1"/>
    </xf>
    <xf numFmtId="49" fontId="31" fillId="0" borderId="0" xfId="0" applyNumberFormat="1" applyFont="1" applyAlignment="1">
      <alignment horizontal="left" vertical="top" wrapText="1"/>
    </xf>
    <xf numFmtId="0" fontId="74" fillId="0" borderId="34" xfId="0" applyFont="1" applyBorder="1" applyAlignment="1">
      <alignment horizontal="center"/>
    </xf>
    <xf numFmtId="0" fontId="21" fillId="0" borderId="11" xfId="0" applyFont="1" applyBorder="1"/>
    <xf numFmtId="0" fontId="21" fillId="0" borderId="11" xfId="0" applyFont="1" applyBorder="1" applyAlignment="1">
      <alignment horizontal="left" wrapText="1"/>
    </xf>
    <xf numFmtId="0" fontId="21" fillId="0" borderId="11" xfId="0" applyFont="1" applyBorder="1" applyAlignment="1">
      <alignment horizontal="left"/>
    </xf>
    <xf numFmtId="0" fontId="91" fillId="42" borderId="0" xfId="0" applyFont="1" applyFill="1" applyAlignment="1">
      <alignment horizontal="left"/>
    </xf>
    <xf numFmtId="0" fontId="0" fillId="0" borderId="15" xfId="0" applyBorder="1" applyAlignment="1" applyProtection="1">
      <alignment horizontal="center"/>
      <protection locked="0"/>
    </xf>
    <xf numFmtId="0" fontId="0" fillId="0" borderId="18" xfId="0" applyBorder="1" applyAlignment="1" applyProtection="1">
      <alignment horizontal="center"/>
      <protection locked="0"/>
    </xf>
    <xf numFmtId="0" fontId="66" fillId="0" borderId="19" xfId="0" applyFont="1" applyBorder="1" applyAlignment="1">
      <alignment horizontal="center" vertical="top" wrapText="1"/>
    </xf>
    <xf numFmtId="0" fontId="45" fillId="0" borderId="0" xfId="49" applyFont="1" applyAlignment="1">
      <alignment horizontal="left" vertical="center"/>
    </xf>
    <xf numFmtId="0" fontId="0" fillId="0" borderId="14" xfId="0" applyBorder="1" applyAlignment="1" applyProtection="1">
      <alignment horizontal="center"/>
      <protection locked="0"/>
    </xf>
    <xf numFmtId="0" fontId="63" fillId="0" borderId="0" xfId="0" applyFont="1" applyAlignment="1">
      <alignment horizontal="center" vertical="center"/>
    </xf>
    <xf numFmtId="167" fontId="0" fillId="0" borderId="15" xfId="0" applyNumberFormat="1" applyBorder="1" applyAlignment="1" applyProtection="1">
      <alignment horizontal="center"/>
      <protection locked="0"/>
    </xf>
    <xf numFmtId="0" fontId="45" fillId="39" borderId="0" xfId="49" applyFont="1" applyFill="1" applyAlignment="1">
      <alignment horizontal="left" vertical="center"/>
    </xf>
    <xf numFmtId="0" fontId="85" fillId="39" borderId="0" xfId="49" applyFont="1" applyFill="1" applyAlignment="1">
      <alignment horizontal="left" vertical="center"/>
    </xf>
    <xf numFmtId="0" fontId="27" fillId="0" borderId="0" xfId="0" applyFont="1" applyAlignment="1">
      <alignment horizontal="left" wrapText="1"/>
    </xf>
    <xf numFmtId="0" fontId="33" fillId="0" borderId="35"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6" xfId="0" applyFont="1" applyBorder="1" applyAlignment="1">
      <alignment horizontal="center" vertical="center"/>
    </xf>
    <xf numFmtId="0" fontId="33" fillId="0" borderId="38" xfId="0" applyFont="1" applyBorder="1" applyAlignment="1">
      <alignment horizontal="center" vertical="center"/>
    </xf>
    <xf numFmtId="0" fontId="33" fillId="0" borderId="40" xfId="0" applyFont="1" applyBorder="1" applyAlignment="1">
      <alignment horizontal="center" vertical="center"/>
    </xf>
    <xf numFmtId="0" fontId="83" fillId="0" borderId="70" xfId="0" applyFont="1" applyBorder="1" applyAlignment="1">
      <alignment horizontal="center"/>
    </xf>
    <xf numFmtId="0" fontId="83" fillId="0" borderId="71" xfId="0" applyFont="1" applyBorder="1" applyAlignment="1">
      <alignment horizontal="center"/>
    </xf>
    <xf numFmtId="0" fontId="83" fillId="0" borderId="72" xfId="0" applyFont="1" applyBorder="1" applyAlignment="1">
      <alignment horizontal="center"/>
    </xf>
    <xf numFmtId="0" fontId="33" fillId="0" borderId="0" xfId="0" applyFont="1" applyAlignment="1">
      <alignment horizontal="center" vertical="center"/>
    </xf>
    <xf numFmtId="0" fontId="59" fillId="40" borderId="0" xfId="0" applyFont="1" applyFill="1" applyAlignment="1">
      <alignment horizontal="center" vertical="center" wrapText="1"/>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43" xfId="0" applyFont="1" applyBorder="1" applyAlignment="1">
      <alignment horizontal="center" vertical="center"/>
    </xf>
    <xf numFmtId="0" fontId="0" fillId="0" borderId="0" xfId="0" applyAlignment="1">
      <alignment horizontal="left" wrapText="1"/>
    </xf>
    <xf numFmtId="14" fontId="50" fillId="0" borderId="15" xfId="49" applyNumberFormat="1" applyFont="1" applyBorder="1" applyAlignment="1">
      <alignment horizontal="left"/>
    </xf>
    <xf numFmtId="0" fontId="47" fillId="0" borderId="0" xfId="49" applyFont="1" applyAlignment="1">
      <alignment horizontal="center"/>
    </xf>
    <xf numFmtId="0" fontId="50" fillId="0" borderId="0" xfId="49" applyFont="1" applyAlignment="1">
      <alignment horizontal="right"/>
    </xf>
    <xf numFmtId="0" fontId="50" fillId="0" borderId="14" xfId="49" applyFont="1" applyBorder="1" applyAlignment="1">
      <alignment horizontal="left"/>
    </xf>
    <xf numFmtId="0" fontId="45" fillId="34" borderId="0" xfId="49" applyFont="1" applyFill="1" applyAlignment="1">
      <alignment horizontal="center" vertical="center"/>
    </xf>
    <xf numFmtId="0" fontId="53" fillId="0" borderId="0" xfId="49" applyFont="1" applyAlignment="1">
      <alignment horizontal="center"/>
    </xf>
    <xf numFmtId="166" fontId="50" fillId="0" borderId="15" xfId="49" applyNumberFormat="1" applyFont="1" applyBorder="1" applyAlignment="1" applyProtection="1">
      <alignment horizontal="left"/>
      <protection locked="0"/>
    </xf>
    <xf numFmtId="0" fontId="50" fillId="0" borderId="14" xfId="49" applyFont="1" applyBorder="1" applyAlignment="1" applyProtection="1">
      <alignment horizontal="left"/>
      <protection locked="0"/>
    </xf>
    <xf numFmtId="0" fontId="21" fillId="0" borderId="0" xfId="49" applyFont="1" applyAlignment="1">
      <alignment horizontal="center"/>
    </xf>
    <xf numFmtId="0" fontId="21" fillId="0" borderId="0" xfId="49" applyFont="1" applyAlignment="1">
      <alignment horizontal="left" vertical="top" wrapText="1"/>
    </xf>
  </cellXfs>
  <cellStyles count="53">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40% - Accent1 2" xfId="9" xr:uid="{00000000-0005-0000-0000-000006000000}"/>
    <cellStyle name="40% - Accent2 2" xfId="10" xr:uid="{00000000-0005-0000-0000-000007000000}"/>
    <cellStyle name="40% - Accent3 2" xfId="11" xr:uid="{00000000-0005-0000-0000-000008000000}"/>
    <cellStyle name="40% - Accent4 2" xfId="12" xr:uid="{00000000-0005-0000-0000-000009000000}"/>
    <cellStyle name="40% - Accent5 2" xfId="13" xr:uid="{00000000-0005-0000-0000-00000A000000}"/>
    <cellStyle name="40% - Accent6 2" xfId="14" xr:uid="{00000000-0005-0000-0000-00000B000000}"/>
    <cellStyle name="60% - Accent1 2" xfId="15" xr:uid="{00000000-0005-0000-0000-00000C000000}"/>
    <cellStyle name="60% - Accent2 2" xfId="16" xr:uid="{00000000-0005-0000-0000-00000D000000}"/>
    <cellStyle name="60% - Accent3 2" xfId="17" xr:uid="{00000000-0005-0000-0000-00000E000000}"/>
    <cellStyle name="60% - Accent4 2" xfId="18" xr:uid="{00000000-0005-0000-0000-00000F000000}"/>
    <cellStyle name="60% - Accent5 2" xfId="19" xr:uid="{00000000-0005-0000-0000-000010000000}"/>
    <cellStyle name="60% - Accent6 2" xfId="20" xr:uid="{00000000-0005-0000-0000-000011000000}"/>
    <cellStyle name="Accent1 2" xfId="21" xr:uid="{00000000-0005-0000-0000-000012000000}"/>
    <cellStyle name="Accent2 2" xfId="22" xr:uid="{00000000-0005-0000-0000-000013000000}"/>
    <cellStyle name="Accent3 2" xfId="23" xr:uid="{00000000-0005-0000-0000-000014000000}"/>
    <cellStyle name="Accent4 2" xfId="24" xr:uid="{00000000-0005-0000-0000-000015000000}"/>
    <cellStyle name="Accent5 2" xfId="25" xr:uid="{00000000-0005-0000-0000-000016000000}"/>
    <cellStyle name="Accent6 2" xfId="26" xr:uid="{00000000-0005-0000-0000-000017000000}"/>
    <cellStyle name="Bad 2" xfId="27" xr:uid="{00000000-0005-0000-0000-000018000000}"/>
    <cellStyle name="Calculation 2" xfId="28" xr:uid="{00000000-0005-0000-0000-000019000000}"/>
    <cellStyle name="Check Cell 2" xfId="29" xr:uid="{00000000-0005-0000-0000-00001A000000}"/>
    <cellStyle name="Explanatory Text 2" xfId="30" xr:uid="{00000000-0005-0000-0000-00001B000000}"/>
    <cellStyle name="Good 2" xfId="31" xr:uid="{00000000-0005-0000-0000-00001C000000}"/>
    <cellStyle name="Heading 1 2" xfId="32" xr:uid="{00000000-0005-0000-0000-00001D000000}"/>
    <cellStyle name="Heading 2 2" xfId="33" xr:uid="{00000000-0005-0000-0000-00001E000000}"/>
    <cellStyle name="Heading 3 2" xfId="34" xr:uid="{00000000-0005-0000-0000-00001F000000}"/>
    <cellStyle name="Heading 4 2" xfId="35" xr:uid="{00000000-0005-0000-0000-000020000000}"/>
    <cellStyle name="Hyperlink" xfId="46" builtinId="8"/>
    <cellStyle name="Input 2" xfId="36" xr:uid="{00000000-0005-0000-0000-000022000000}"/>
    <cellStyle name="Linked Cell 2" xfId="37" xr:uid="{00000000-0005-0000-0000-000023000000}"/>
    <cellStyle name="Neutral 2" xfId="38" xr:uid="{00000000-0005-0000-0000-000024000000}"/>
    <cellStyle name="Normal" xfId="0" builtinId="0"/>
    <cellStyle name="Normal 2" xfId="1" xr:uid="{00000000-0005-0000-0000-000026000000}"/>
    <cellStyle name="Normal 2 2" xfId="45" xr:uid="{00000000-0005-0000-0000-000027000000}"/>
    <cellStyle name="Normal 2 3" xfId="44" xr:uid="{00000000-0005-0000-0000-000028000000}"/>
    <cellStyle name="Normal 3" xfId="2" xr:uid="{00000000-0005-0000-0000-000029000000}"/>
    <cellStyle name="Normal 4" xfId="47" xr:uid="{00000000-0005-0000-0000-00002A000000}"/>
    <cellStyle name="Normal 4 2" xfId="49" xr:uid="{00000000-0005-0000-0000-00002B000000}"/>
    <cellStyle name="Normal 5" xfId="48" xr:uid="{00000000-0005-0000-0000-00002C000000}"/>
    <cellStyle name="Normal 5 2" xfId="50" xr:uid="{00000000-0005-0000-0000-00002D000000}"/>
    <cellStyle name="Normal 5 2 2" xfId="52" xr:uid="{00000000-0005-0000-0000-00002E000000}"/>
    <cellStyle name="Normal 5 2 3" xfId="51" xr:uid="{00000000-0005-0000-0000-00002F000000}"/>
    <cellStyle name="Note 2" xfId="39" xr:uid="{00000000-0005-0000-0000-000030000000}"/>
    <cellStyle name="Output 2" xfId="40" xr:uid="{00000000-0005-0000-0000-000031000000}"/>
    <cellStyle name="Title 2" xfId="41" xr:uid="{00000000-0005-0000-0000-000032000000}"/>
    <cellStyle name="Total 2" xfId="42" xr:uid="{00000000-0005-0000-0000-000033000000}"/>
    <cellStyle name="Warning Text 2" xfId="43" xr:uid="{00000000-0005-0000-0000-000034000000}"/>
  </cellStyles>
  <dxfs count="485">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theme="1" tint="0.24994659260841701"/>
        </left>
        <right/>
        <top style="thin">
          <color theme="1" tint="0.24994659260841701"/>
        </top>
        <bottom style="thin">
          <color theme="1" tint="0.24994659260841701"/>
        </bottom>
        <vertical style="thin">
          <color theme="1" tint="0.24994659260841701"/>
        </vertical>
        <horizontal style="thin">
          <color theme="1" tint="0.24994659260841701"/>
        </horizontal>
      </border>
    </dxf>
    <dxf>
      <font>
        <b val="0"/>
        <i val="0"/>
        <strike val="0"/>
        <condense val="0"/>
        <extend val="0"/>
        <outline val="0"/>
        <shadow val="0"/>
        <u val="none"/>
        <vertAlign val="baseline"/>
        <sz val="12"/>
        <color theme="1"/>
        <name val="Calibri"/>
        <scheme val="minor"/>
      </font>
      <alignment horizontal="left" vertical="center" textRotation="0" wrapText="1" indent="0" justifyLastLine="0" shrinkToFit="0" readingOrder="0"/>
      <border diagonalUp="0" diagonalDown="0">
        <left style="thin">
          <color theme="1" tint="0.24994659260841701"/>
        </left>
        <right style="thin">
          <color theme="1" tint="0.24994659260841701"/>
        </right>
        <top style="thin">
          <color theme="1" tint="0.24994659260841701"/>
        </top>
        <bottom style="thin">
          <color theme="1" tint="0.24994659260841701"/>
        </bottom>
        <vertical style="thin">
          <color theme="1" tint="0.24994659260841701"/>
        </vertical>
        <horizontal style="thin">
          <color theme="1" tint="0.24994659260841701"/>
        </horizontal>
      </border>
    </dxf>
    <dxf>
      <font>
        <b val="0"/>
        <i val="0"/>
        <strike val="0"/>
        <condense val="0"/>
        <extend val="0"/>
        <outline val="0"/>
        <shadow val="0"/>
        <u val="none"/>
        <vertAlign val="baseline"/>
        <sz val="12"/>
        <color theme="1"/>
        <name val="Calibri"/>
        <scheme val="minor"/>
      </font>
      <alignment horizontal="center" vertical="center" textRotation="0" wrapText="1" indent="0" justifyLastLine="0" shrinkToFit="0" readingOrder="0"/>
      <border diagonalUp="0" diagonalDown="0">
        <left style="thin">
          <color theme="1" tint="0.24994659260841701"/>
        </left>
        <right style="thin">
          <color theme="1" tint="0.24994659260841701"/>
        </right>
        <top style="thin">
          <color theme="1" tint="0.24994659260841701"/>
        </top>
        <bottom style="thin">
          <color theme="1" tint="0.24994659260841701"/>
        </bottom>
        <vertical style="thin">
          <color theme="1" tint="0.24994659260841701"/>
        </vertical>
        <horizontal style="thin">
          <color theme="1" tint="0.24994659260841701"/>
        </horizontal>
      </border>
    </dxf>
    <dxf>
      <font>
        <b val="0"/>
        <i val="0"/>
        <strike val="0"/>
        <condense val="0"/>
        <extend val="0"/>
        <outline val="0"/>
        <shadow val="0"/>
        <u val="none"/>
        <vertAlign val="baseline"/>
        <sz val="12"/>
        <color theme="1"/>
        <name val="Calibri"/>
        <scheme val="minor"/>
      </font>
      <alignment horizontal="center" vertical="center" textRotation="0" wrapText="1" indent="0" justifyLastLine="0" shrinkToFit="0" readingOrder="0"/>
      <border diagonalUp="0" diagonalDown="0">
        <left/>
        <right style="thin">
          <color theme="1" tint="0.24994659260841701"/>
        </right>
        <top style="thin">
          <color theme="1" tint="0.24994659260841701"/>
        </top>
        <bottom style="thin">
          <color theme="1" tint="0.24994659260841701"/>
        </bottom>
        <vertical style="thin">
          <color theme="1" tint="0.24994659260841701"/>
        </vertical>
        <horizontal style="thin">
          <color theme="1" tint="0.24994659260841701"/>
        </horizontal>
      </border>
    </dxf>
    <dxf>
      <border outline="0">
        <left style="medium">
          <color indexed="64"/>
        </left>
        <right style="medium">
          <color indexed="64"/>
        </right>
        <top style="medium">
          <color indexed="64"/>
        </top>
        <bottom style="medium">
          <color indexed="64"/>
        </bottom>
      </border>
    </dxf>
    <dxf>
      <font>
        <b val="0"/>
        <i val="0"/>
        <strike val="0"/>
        <outline val="0"/>
        <shadow val="0"/>
        <u val="none"/>
        <vertAlign val="baseline"/>
        <sz val="12"/>
        <color theme="1"/>
        <name val="Calibri"/>
        <scheme val="minor"/>
      </font>
      <alignment vertical="center" textRotation="0" wrapText="1" indent="0" justifyLastLine="0" shrinkToFit="0" readingOrder="0"/>
    </dxf>
    <dxf>
      <border outline="0">
        <bottom style="medium">
          <color indexed="64"/>
        </bottom>
      </border>
    </dxf>
    <dxf>
      <font>
        <b/>
        <i val="0"/>
        <strike val="0"/>
        <outline val="0"/>
        <shadow val="0"/>
        <u val="none"/>
        <vertAlign val="baseline"/>
        <sz val="14"/>
        <color auto="1"/>
        <name val="Calibri"/>
        <scheme val="minor"/>
      </font>
      <fill>
        <patternFill patternType="solid">
          <fgColor indexed="64"/>
          <bgColor theme="4" tint="0.79998168889431442"/>
        </patternFill>
      </fill>
      <alignment horizontal="center" vertical="center" textRotation="0" wrapText="1" indent="0" justifyLastLine="0" shrinkToFit="0" readingOrder="0"/>
    </dxf>
    <dxf>
      <font>
        <strike val="0"/>
        <outline val="0"/>
        <shadow val="0"/>
        <u val="none"/>
        <vertAlign val="baseline"/>
        <sz val="8"/>
        <color auto="1"/>
        <name val="Calibri"/>
        <scheme val="minor"/>
      </font>
      <alignment vertical="center" textRotation="0" wrapText="0" indent="0" justifyLastLine="0" shrinkToFit="0" readingOrder="0"/>
      <border diagonalUp="0" diagonalDown="0" outline="0">
        <left style="thin">
          <color theme="1" tint="0.24994659260841701"/>
        </left>
        <right style="medium">
          <color theme="1" tint="0.24994659260841701"/>
        </right>
        <top style="thin">
          <color theme="1" tint="0.24994659260841701"/>
        </top>
        <bottom style="thin">
          <color theme="1" tint="0.24994659260841701"/>
        </bottom>
      </border>
    </dxf>
    <dxf>
      <font>
        <strike val="0"/>
        <outline val="0"/>
        <shadow val="0"/>
        <u val="none"/>
        <vertAlign val="baseline"/>
        <sz val="12"/>
        <color auto="1"/>
        <name val="Calibri"/>
        <scheme val="minor"/>
      </font>
      <alignment horizontal="center" vertical="center" textRotation="0" wrapText="0" indent="0" justifyLastLine="0" shrinkToFit="0" readingOrder="0"/>
      <border diagonalUp="0" diagonalDown="0" outline="0">
        <left style="thin">
          <color theme="1" tint="0.24994659260841701"/>
        </left>
        <right style="thin">
          <color theme="1" tint="0.24994659260841701"/>
        </right>
        <top style="thin">
          <color theme="1" tint="0.24994659260841701"/>
        </top>
        <bottom style="thin">
          <color theme="1" tint="0.24994659260841701"/>
        </bottom>
      </border>
    </dxf>
    <dxf>
      <font>
        <strike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medium">
          <color theme="1" tint="0.24994659260841701"/>
        </left>
        <right style="thin">
          <color theme="1" tint="0.24994659260841701"/>
        </right>
        <top style="thin">
          <color theme="1" tint="0.24994659260841701"/>
        </top>
        <bottom style="thin">
          <color theme="1" tint="0.24994659260841701"/>
        </bottom>
      </border>
    </dxf>
    <dxf>
      <font>
        <strike val="0"/>
        <outline val="0"/>
        <shadow val="0"/>
        <u val="none"/>
        <vertAlign val="baseline"/>
        <sz val="8"/>
        <color auto="1"/>
        <name val="Calibri"/>
        <scheme val="minor"/>
      </font>
      <alignment vertical="center" textRotation="0" wrapText="0" indent="0" justifyLastLine="0" shrinkToFit="0" readingOrder="0"/>
    </dxf>
    <dxf>
      <border>
        <bottom style="medium">
          <color theme="1" tint="0.24994659260841701"/>
        </bottom>
      </border>
    </dxf>
    <dxf>
      <font>
        <strike val="0"/>
        <outline val="0"/>
        <shadow val="0"/>
        <u val="none"/>
        <vertAlign val="baseline"/>
        <sz val="14"/>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theme="1" tint="0.24994659260841701"/>
        </left>
        <right style="thin">
          <color theme="1" tint="0.24994659260841701"/>
        </right>
        <top/>
        <bottom/>
        <vertical style="thin">
          <color theme="1" tint="0.24994659260841701"/>
        </vertical>
        <horizontal style="thin">
          <color theme="1" tint="0.24994659260841701"/>
        </horizontal>
      </border>
    </dxf>
    <dxf>
      <font>
        <color theme="0"/>
      </font>
      <fill>
        <patternFill>
          <bgColor rgb="FFFF0000"/>
        </patternFill>
      </fill>
    </dxf>
    <dxf>
      <font>
        <color theme="1"/>
      </font>
      <fill>
        <patternFill>
          <bgColor rgb="FFFF0000"/>
        </patternFill>
      </fill>
    </dxf>
    <dxf>
      <font>
        <color rgb="FF9C6500"/>
      </font>
      <fill>
        <patternFill>
          <bgColor rgb="FFFFEB9C"/>
        </patternFill>
      </fill>
    </dxf>
    <dxf>
      <font>
        <strike val="0"/>
        <outline val="0"/>
        <shadow val="0"/>
        <u val="none"/>
        <vertAlign val="baseline"/>
        <sz val="12"/>
        <color theme="1"/>
        <name val="Calibri"/>
        <family val="2"/>
        <scheme val="minor"/>
      </font>
      <numFmt numFmtId="0" formatCode="General"/>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Calibri"/>
        <family val="2"/>
        <scheme val="minor"/>
      </font>
    </dxf>
    <dxf>
      <border>
        <bottom style="thin">
          <color indexed="64"/>
        </bottom>
      </border>
    </dxf>
    <dxf>
      <font>
        <strike val="0"/>
        <outline val="0"/>
        <shadow val="0"/>
        <u val="none"/>
        <vertAlign val="baseline"/>
        <sz val="14"/>
        <color auto="1"/>
        <name val="Calibri"/>
        <family val="2"/>
        <scheme val="minor"/>
      </font>
      <numFmt numFmtId="0" formatCode="General"/>
      <fill>
        <patternFill patternType="solid">
          <fgColor indexed="64"/>
          <bgColor theme="4" tint="0.79998168889431442"/>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0" formatCode="General"/>
      <alignment horizontal="center" textRotation="0" indent="0" justifyLastLine="0" shrinkToFit="0" readingOrder="0"/>
      <border diagonalUp="0" diagonalDown="0">
        <left style="thin">
          <color theme="0" tint="-0.14993743705557422"/>
        </left>
        <right/>
        <top style="thin">
          <color theme="0" tint="-0.14993743705557422"/>
        </top>
        <bottom style="thin">
          <color theme="0" tint="-0.14993743705557422"/>
        </bottom>
        <vertical style="thin">
          <color theme="0" tint="-0.14993743705557422"/>
        </vertical>
        <horizontal style="thin">
          <color theme="0" tint="-0.14993743705557422"/>
        </horizontal>
      </border>
    </dxf>
    <dxf>
      <font>
        <b val="0"/>
        <i val="0"/>
        <strike val="0"/>
        <condense val="0"/>
        <extend val="0"/>
        <outline val="0"/>
        <shadow val="0"/>
        <u val="none"/>
        <vertAlign val="baseline"/>
        <sz val="11"/>
        <color theme="1"/>
        <name val="Calibri"/>
        <scheme val="minor"/>
      </font>
      <numFmt numFmtId="0" formatCode="General"/>
      <alignment horizontal="center" textRotation="0" indent="0" justifyLastLine="0" shrinkToFit="0" readingOrder="0"/>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dxf>
    <dxf>
      <font>
        <b val="0"/>
        <i val="0"/>
        <strike val="0"/>
        <condense val="0"/>
        <extend val="0"/>
        <outline val="0"/>
        <shadow val="0"/>
        <u val="none"/>
        <vertAlign val="baseline"/>
        <sz val="11"/>
        <color theme="1"/>
        <name val="Calibri"/>
        <scheme val="minor"/>
      </font>
      <numFmt numFmtId="0" formatCode="General"/>
      <alignment horizontal="center" textRotation="0" indent="0" justifyLastLine="0" shrinkToFit="0" readingOrder="0"/>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dxf>
    <dxf>
      <font>
        <b val="0"/>
        <i/>
        <strike val="0"/>
        <condense val="0"/>
        <extend val="0"/>
        <outline val="0"/>
        <shadow val="0"/>
        <u val="none"/>
        <vertAlign val="baseline"/>
        <sz val="14"/>
        <color theme="1"/>
        <name val="Calibri"/>
        <scheme val="minor"/>
      </font>
      <border diagonalUp="0" diagonalDown="0">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dxf>
    <dxf>
      <border>
        <top style="thin">
          <color theme="0" tint="-0.14993743705557422"/>
        </top>
      </border>
    </dxf>
    <dxf>
      <border diagonalUp="0" diagonalDown="0">
        <left style="medium">
          <color theme="1" tint="0.24994659260841701"/>
        </left>
        <right style="medium">
          <color theme="1" tint="0.24994659260841701"/>
        </right>
        <top style="medium">
          <color theme="1" tint="0.24994659260841701"/>
        </top>
        <bottom style="medium">
          <color theme="1" tint="0.24994659260841701"/>
        </bottom>
      </border>
    </dxf>
    <dxf>
      <font>
        <b val="0"/>
        <i val="0"/>
        <strike val="0"/>
        <condense val="0"/>
        <extend val="0"/>
        <outline val="0"/>
        <shadow val="0"/>
        <u val="none"/>
        <vertAlign val="baseline"/>
        <sz val="11"/>
        <color theme="1"/>
        <name val="Calibri"/>
        <scheme val="minor"/>
      </font>
    </dxf>
    <dxf>
      <border>
        <bottom style="thin">
          <color theme="0" tint="-0.14993743705557422"/>
        </bottom>
      </border>
    </dxf>
    <dxf>
      <font>
        <b val="0"/>
        <i val="0"/>
        <strike val="0"/>
        <condense val="0"/>
        <extend val="0"/>
        <outline val="0"/>
        <shadow val="0"/>
        <u val="none"/>
        <vertAlign val="baseline"/>
        <sz val="14"/>
        <color auto="1"/>
        <name val="Calibri"/>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0" tint="-0.14993743705557422"/>
        </left>
        <right style="thin">
          <color theme="0" tint="-0.14993743705557422"/>
        </right>
        <top/>
        <bottom/>
        <vertical style="thin">
          <color theme="0" tint="-0.14993743705557422"/>
        </vertical>
        <horizontal style="thin">
          <color theme="0" tint="-0.14993743705557422"/>
        </horizontal>
      </border>
    </dxf>
    <dxf>
      <font>
        <b val="0"/>
        <i val="0"/>
        <strike val="0"/>
        <outline val="0"/>
        <shadow val="0"/>
        <vertAlign val="baseline"/>
        <sz val="10"/>
        <color theme="1" tint="0.249977111117893"/>
        <name val="Calibri"/>
        <scheme val="minor"/>
      </font>
      <numFmt numFmtId="1" formatCode="0"/>
      <alignment horizontal="left" vertical="bottom" textRotation="0" wrapText="0" indent="0" justifyLastLine="0" shrinkToFit="0" readingOrder="0"/>
      <border diagonalUp="0" diagonalDown="0">
        <left style="dashed">
          <color theme="0" tint="-0.14993743705557422"/>
        </left>
        <right style="dashed">
          <color theme="0" tint="-0.14993743705557422"/>
        </right>
        <top/>
        <bottom style="dashed">
          <color theme="0" tint="-0.14993743705557422"/>
        </bottom>
        <vertical/>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outline="0">
        <left style="dashed">
          <color theme="0" tint="-0.14993743705557422"/>
        </left>
        <right style="dashed">
          <color theme="0" tint="-0.14993743705557422"/>
        </right>
        <top style="dashed">
          <color theme="0" tint="-0.14993743705557422"/>
        </top>
        <bottom style="dashed">
          <color theme="0" tint="-0.14993743705557422"/>
        </bottom>
      </border>
      <protection locked="0" hidden="0"/>
    </dxf>
    <dxf>
      <font>
        <b val="0"/>
        <i val="0"/>
        <strike val="0"/>
        <outline val="0"/>
        <shadow val="0"/>
        <vertAlign val="baseline"/>
        <sz val="10"/>
        <color theme="1" tint="0.249977111117893"/>
        <name val="Calibri"/>
        <scheme val="minor"/>
      </font>
      <numFmt numFmtId="19" formatCode="m/d/yyyy"/>
      <alignment horizontal="center" vertical="bottom" textRotation="0" wrapText="0" indent="0" justifyLastLine="0" shrinkToFit="0" readingOrder="0"/>
      <border diagonalUp="0" diagonalDown="0" outline="0">
        <left style="dashed">
          <color theme="0" tint="-0.14993743705557422"/>
        </left>
        <right style="dashed">
          <color theme="0" tint="-0.14993743705557422"/>
        </right>
        <top style="dashed">
          <color theme="0" tint="-0.14993743705557422"/>
        </top>
        <bottom style="dashed">
          <color theme="0" tint="-0.14993743705557422"/>
        </bottom>
      </border>
      <protection locked="0"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outline="0">
        <left style="dashed">
          <color theme="0" tint="-0.14993743705557422"/>
        </left>
        <right style="dashed">
          <color theme="0" tint="-0.14993743705557422"/>
        </right>
        <top style="dashed">
          <color theme="0" tint="-0.14993743705557422"/>
        </top>
        <bottom style="dashed">
          <color theme="0" tint="-0.14993743705557422"/>
        </bottom>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u val="none"/>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0" hidden="0"/>
    </dxf>
    <dxf>
      <border>
        <top style="dashed">
          <color theme="0" tint="-0.14993743705557422"/>
        </top>
      </border>
    </dxf>
    <dxf>
      <border diagonalUp="0" diagonalDown="0">
        <left style="dashed">
          <color theme="0" tint="-0.14993743705557422"/>
        </left>
        <right style="dashed">
          <color theme="0" tint="-0.14993743705557422"/>
        </right>
        <top style="dashed">
          <color theme="0" tint="-0.14993743705557422"/>
        </top>
        <bottom style="dashed">
          <color theme="0" tint="-0.14993743705557422"/>
        </bottom>
      </border>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protection locked="0" hidden="0"/>
    </dxf>
    <dxf>
      <border>
        <bottom style="dashed">
          <color theme="0" tint="-0.14993743705557422"/>
        </bottom>
      </border>
    </dxf>
    <dxf>
      <font>
        <b val="0"/>
        <i val="0"/>
        <strike val="0"/>
        <condense val="0"/>
        <extend val="0"/>
        <outline val="0"/>
        <shadow val="0"/>
        <u val="none"/>
        <vertAlign val="baseline"/>
        <sz val="12"/>
        <color theme="4" tint="-0.499984740745262"/>
        <name val="Calibri"/>
        <scheme val="minor"/>
      </font>
      <numFmt numFmtId="30" formatCode="@"/>
      <alignment horizontal="center" vertical="center" textRotation="0" wrapText="1" indent="0" justifyLastLine="0" shrinkToFit="0" readingOrder="0"/>
      <border diagonalUp="0" diagonalDown="0">
        <left style="dashed">
          <color theme="0" tint="-0.14993743705557422"/>
        </left>
        <right style="dashed">
          <color theme="0" tint="-0.14993743705557422"/>
        </right>
        <top/>
        <bottom/>
        <vertical style="dashed">
          <color theme="0" tint="-0.14993743705557422"/>
        </vertical>
        <horizontal style="dashed">
          <color theme="0" tint="-0.14993743705557422"/>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9" formatCode="m/d/yyyy"/>
      <alignment horizontal="center"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u val="none"/>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border>
        <top style="dashed">
          <color rgb="FFD9D9D9"/>
        </top>
      </border>
    </dxf>
    <dxf>
      <border diagonalUp="0" diagonalDown="0">
        <left style="dashed">
          <color rgb="FFD9D9D9"/>
        </left>
        <right style="dashed">
          <color rgb="FFD9D9D9"/>
        </right>
        <top style="dashed">
          <color rgb="FFD9D9D9"/>
        </top>
        <bottom style="dashed">
          <color rgb="FFD9D9D9"/>
        </bottom>
      </border>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protection locked="1" hidden="0"/>
    </dxf>
    <dxf>
      <border>
        <bottom style="dashed">
          <color rgb="FFD9D9D9"/>
        </bottom>
      </border>
    </dxf>
    <dxf>
      <font>
        <b val="0"/>
        <i val="0"/>
        <strike val="0"/>
        <condense val="0"/>
        <extend val="0"/>
        <outline val="0"/>
        <shadow val="0"/>
        <u val="none"/>
        <vertAlign val="baseline"/>
        <sz val="12"/>
        <color theme="4" tint="-0.499984740745262"/>
        <name val="Calibri"/>
        <scheme val="minor"/>
      </font>
      <numFmt numFmtId="30" formatCode="@"/>
      <alignment horizontal="center" vertical="center" textRotation="0" wrapText="1" indent="0" justifyLastLine="0" shrinkToFit="0" readingOrder="0"/>
      <border diagonalUp="0" diagonalDown="0">
        <left style="dashed">
          <color theme="0" tint="-0.14993743705557422"/>
        </left>
        <right style="dashed">
          <color theme="0" tint="-0.14993743705557422"/>
        </right>
        <top/>
        <bottom/>
        <vertical style="dashed">
          <color theme="0" tint="-0.14993743705557422"/>
        </vertical>
        <horizontal style="dashed">
          <color theme="0" tint="-0.14993743705557422"/>
        </horizontal>
      </border>
      <protection locked="1" hidden="0"/>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9" formatCode="m/d/yyyy"/>
      <alignment horizontal="center"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u val="none"/>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border>
        <top style="dashed">
          <color rgb="FFD9D9D9"/>
        </top>
      </border>
    </dxf>
    <dxf>
      <border diagonalUp="0" diagonalDown="0">
        <left style="dashed">
          <color rgb="FFD9D9D9"/>
        </left>
        <right style="dashed">
          <color rgb="FFD9D9D9"/>
        </right>
        <top style="dashed">
          <color rgb="FFD9D9D9"/>
        </top>
        <bottom style="dashed">
          <color rgb="FFD9D9D9"/>
        </bottom>
      </border>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protection locked="1" hidden="0"/>
    </dxf>
    <dxf>
      <border>
        <bottom style="dashed">
          <color rgb="FFD9D9D9"/>
        </bottom>
      </border>
    </dxf>
    <dxf>
      <font>
        <b val="0"/>
        <i val="0"/>
        <strike val="0"/>
        <condense val="0"/>
        <extend val="0"/>
        <outline val="0"/>
        <shadow val="0"/>
        <u val="none"/>
        <vertAlign val="baseline"/>
        <sz val="12"/>
        <color theme="4" tint="-0.499984740745262"/>
        <name val="Calibri"/>
        <scheme val="minor"/>
      </font>
      <numFmt numFmtId="30" formatCode="@"/>
      <alignment horizontal="center" vertical="center" textRotation="0" wrapText="1" indent="0" justifyLastLine="0" shrinkToFit="0" readingOrder="0"/>
      <border diagonalUp="0" diagonalDown="0">
        <left style="dashed">
          <color theme="0" tint="-0.14993743705557422"/>
        </left>
        <right style="dashed">
          <color theme="0" tint="-0.14993743705557422"/>
        </right>
        <top/>
        <bottom/>
        <vertical style="dashed">
          <color theme="0" tint="-0.14993743705557422"/>
        </vertical>
        <horizontal style="dashed">
          <color theme="0" tint="-0.14993743705557422"/>
        </horizontal>
      </border>
      <protection locked="1" hidden="0"/>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9" formatCode="m/d/yyyy"/>
      <alignment horizontal="center"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u val="none"/>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border>
        <top style="dashed">
          <color rgb="FFD9D9D9"/>
        </top>
      </border>
    </dxf>
    <dxf>
      <border diagonalUp="0" diagonalDown="0">
        <left style="dashed">
          <color rgb="FFD9D9D9"/>
        </left>
        <right style="dashed">
          <color rgb="FFD9D9D9"/>
        </right>
        <top style="dashed">
          <color rgb="FFD9D9D9"/>
        </top>
        <bottom style="dashed">
          <color rgb="FFD9D9D9"/>
        </bottom>
      </border>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protection locked="1" hidden="0"/>
    </dxf>
    <dxf>
      <border>
        <bottom style="dashed">
          <color rgb="FFD9D9D9"/>
        </bottom>
      </border>
    </dxf>
    <dxf>
      <font>
        <b val="0"/>
        <i val="0"/>
        <strike val="0"/>
        <condense val="0"/>
        <extend val="0"/>
        <outline val="0"/>
        <shadow val="0"/>
        <u val="none"/>
        <vertAlign val="baseline"/>
        <sz val="12"/>
        <color theme="4" tint="-0.499984740745262"/>
        <name val="Calibri"/>
        <scheme val="minor"/>
      </font>
      <numFmt numFmtId="30" formatCode="@"/>
      <alignment horizontal="center" vertical="center" textRotation="0" wrapText="1" indent="0" justifyLastLine="0" shrinkToFit="0" readingOrder="0"/>
      <border diagonalUp="0" diagonalDown="0">
        <left style="dashed">
          <color theme="0" tint="-0.14993743705557422"/>
        </left>
        <right style="dashed">
          <color theme="0" tint="-0.14993743705557422"/>
        </right>
        <top/>
        <bottom/>
        <vertical style="dashed">
          <color theme="0" tint="-0.14993743705557422"/>
        </vertical>
        <horizontal style="dashed">
          <color theme="0" tint="-0.14993743705557422"/>
        </horizontal>
      </border>
      <protection locked="1" hidden="0"/>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9" formatCode="m/d/yyyy"/>
      <alignment horizontal="center"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u val="none"/>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border>
        <top style="dashed">
          <color rgb="FFD9D9D9"/>
        </top>
      </border>
    </dxf>
    <dxf>
      <border diagonalUp="0" diagonalDown="0">
        <left style="dashed">
          <color rgb="FFD9D9D9"/>
        </left>
        <right style="dashed">
          <color rgb="FFD9D9D9"/>
        </right>
        <top style="dashed">
          <color rgb="FFD9D9D9"/>
        </top>
        <bottom style="dashed">
          <color rgb="FFD9D9D9"/>
        </bottom>
      </border>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protection locked="1" hidden="0"/>
    </dxf>
    <dxf>
      <border>
        <bottom style="dashed">
          <color rgb="FFD9D9D9"/>
        </bottom>
      </border>
    </dxf>
    <dxf>
      <font>
        <b val="0"/>
        <i val="0"/>
        <strike val="0"/>
        <condense val="0"/>
        <extend val="0"/>
        <outline val="0"/>
        <shadow val="0"/>
        <u val="none"/>
        <vertAlign val="baseline"/>
        <sz val="12"/>
        <color theme="4" tint="-0.499984740745262"/>
        <name val="Calibri"/>
        <scheme val="minor"/>
      </font>
      <numFmt numFmtId="30" formatCode="@"/>
      <alignment horizontal="center" vertical="center" textRotation="0" wrapText="1" indent="0" justifyLastLine="0" shrinkToFit="0" readingOrder="0"/>
      <border diagonalUp="0" diagonalDown="0">
        <left style="dashed">
          <color theme="0" tint="-0.14993743705557422"/>
        </left>
        <right style="dashed">
          <color theme="0" tint="-0.14993743705557422"/>
        </right>
        <top/>
        <bottom/>
        <vertical style="dashed">
          <color theme="0" tint="-0.14993743705557422"/>
        </vertical>
        <horizontal style="dashed">
          <color theme="0" tint="-0.14993743705557422"/>
        </horizontal>
      </border>
      <protection locked="1" hidden="0"/>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0" formatCode="General"/>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9" formatCode="m/d/yyyy"/>
      <alignment horizontal="center"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u val="none"/>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167" formatCode="m/d/yyyy;@"/>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font>
        <b val="0"/>
        <i val="0"/>
        <strike val="0"/>
        <outline val="0"/>
        <shadow val="0"/>
        <vertAlign val="baseline"/>
        <sz val="10"/>
        <color theme="1" tint="0.249977111117893"/>
        <name val="Calibri"/>
        <scheme val="minor"/>
      </font>
      <numFmt numFmtId="30" formatCode="@"/>
      <alignment horizontal="left" vertical="bottom" textRotation="0" wrapText="0" indent="0" justifyLastLine="0" shrinkToFit="0" readingOrder="0"/>
      <border diagonalUp="0" diagonalDown="0">
        <left/>
        <right style="dashed">
          <color theme="0" tint="-0.14993743705557422"/>
        </right>
        <top style="dashed">
          <color theme="0" tint="-0.14993743705557422"/>
        </top>
        <bottom style="dashed">
          <color theme="0" tint="-0.14993743705557422"/>
        </bottom>
        <vertical style="dashed">
          <color theme="0" tint="-0.14993743705557422"/>
        </vertical>
        <horizontal style="dashed">
          <color theme="0" tint="-0.14993743705557422"/>
        </horizontal>
      </border>
      <protection locked="1" hidden="0"/>
    </dxf>
    <dxf>
      <border>
        <top style="dashed">
          <color rgb="FFD9D9D9"/>
        </top>
      </border>
    </dxf>
    <dxf>
      <border diagonalUp="0" diagonalDown="0">
        <left style="dashed">
          <color rgb="FFD9D9D9"/>
        </left>
        <right style="dashed">
          <color rgb="FFD9D9D9"/>
        </right>
        <top style="dashed">
          <color rgb="FFD9D9D9"/>
        </top>
        <bottom style="dashed">
          <color rgb="FFD9D9D9"/>
        </bottom>
      </border>
    </dxf>
    <dxf>
      <font>
        <b val="0"/>
        <i val="0"/>
        <strike val="0"/>
        <outline val="0"/>
        <shadow val="0"/>
        <vertAlign val="baseline"/>
        <sz val="10"/>
        <color rgb="FF404040"/>
        <name val="Calibri"/>
        <scheme val="none"/>
      </font>
      <numFmt numFmtId="0" formatCode="General"/>
      <alignment horizontal="left" vertical="bottom" textRotation="0" wrapText="0" indent="0" justifyLastLine="0" shrinkToFit="0" readingOrder="0"/>
      <protection locked="1" hidden="0"/>
    </dxf>
    <dxf>
      <border>
        <bottom style="dashed">
          <color rgb="FFD9D9D9"/>
        </bottom>
      </border>
    </dxf>
    <dxf>
      <font>
        <b val="0"/>
        <i val="0"/>
        <strike val="0"/>
        <condense val="0"/>
        <extend val="0"/>
        <outline val="0"/>
        <shadow val="0"/>
        <u val="none"/>
        <vertAlign val="baseline"/>
        <sz val="12"/>
        <color theme="4" tint="-0.499984740745262"/>
        <name val="Calibri"/>
        <scheme val="minor"/>
      </font>
      <numFmt numFmtId="30" formatCode="@"/>
      <alignment horizontal="center" vertical="center" textRotation="0" wrapText="1" indent="0" justifyLastLine="0" shrinkToFit="0" readingOrder="0"/>
      <border diagonalUp="0" diagonalDown="0">
        <left style="dashed">
          <color theme="0" tint="-0.14993743705557422"/>
        </left>
        <right style="dashed">
          <color theme="0" tint="-0.14993743705557422"/>
        </right>
        <top/>
        <bottom/>
        <vertical style="dashed">
          <color theme="0" tint="-0.14993743705557422"/>
        </vertical>
        <horizontal style="dashed">
          <color theme="0" tint="-0.14993743705557422"/>
        </horizontal>
      </border>
      <protection locked="1" hidden="0"/>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strike val="0"/>
        <outline val="0"/>
        <shadow val="0"/>
        <u val="none"/>
        <vertAlign val="baseline"/>
        <sz val="12"/>
        <name val="Calibri"/>
        <family val="2"/>
        <scheme val="minor"/>
      </font>
      <numFmt numFmtId="30" formatCode="@"/>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4" formatCode="#,##0.0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4" formatCode="#,##0.0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5" formatCode="&quot;$&quot;#,##0.0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3"/>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rgb="FFFF0000"/>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rgb="FFFF0000"/>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9" formatCode="m/d/yyyy"/>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9" formatCode="m/d/yyyy"/>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30" formatCode="@"/>
    </dxf>
    <dxf>
      <border>
        <bottom style="medium">
          <color auto="1"/>
        </bottom>
      </border>
    </dxf>
    <dxf>
      <font>
        <b/>
        <i val="0"/>
        <strike val="0"/>
        <condense val="0"/>
        <extend val="0"/>
        <outline val="0"/>
        <shadow val="0"/>
        <u val="none"/>
        <vertAlign val="baseline"/>
        <sz val="14"/>
        <color auto="1"/>
        <name val="Calibri"/>
        <family val="2"/>
        <scheme val="minor"/>
      </font>
      <numFmt numFmtId="30" formatCode="@"/>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9EFFF"/>
      <color rgb="FFF7F7FF"/>
      <color rgb="FFE9F4FF"/>
      <color rgb="FFD9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5" Type="http://schemas.openxmlformats.org/officeDocument/2006/relationships/image" Target="../media/image16.emf"/><Relationship Id="rId4"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4</xdr:col>
      <xdr:colOff>346994</xdr:colOff>
      <xdr:row>0</xdr:row>
      <xdr:rowOff>0</xdr:rowOff>
    </xdr:from>
    <xdr:to>
      <xdr:col>28</xdr:col>
      <xdr:colOff>738099</xdr:colOff>
      <xdr:row>1</xdr:row>
      <xdr:rowOff>541670</xdr:rowOff>
    </xdr:to>
    <xdr:grpSp>
      <xdr:nvGrpSpPr>
        <xdr:cNvPr id="15" name="Group 14">
          <a:extLst>
            <a:ext uri="{FF2B5EF4-FFF2-40B4-BE49-F238E27FC236}">
              <a16:creationId xmlns:a16="http://schemas.microsoft.com/office/drawing/2014/main" id="{00000000-0008-0000-0000-00000F000000}"/>
            </a:ext>
          </a:extLst>
        </xdr:cNvPr>
        <xdr:cNvGrpSpPr>
          <a:grpSpLocks noChangeAspect="1"/>
        </xdr:cNvGrpSpPr>
      </xdr:nvGrpSpPr>
      <xdr:grpSpPr>
        <a:xfrm>
          <a:off x="2696494" y="0"/>
          <a:ext cx="14488105" cy="779795"/>
          <a:chOff x="108866" y="0"/>
          <a:chExt cx="16758737" cy="912242"/>
        </a:xfrm>
      </xdr:grpSpPr>
      <xdr:pic>
        <xdr:nvPicPr>
          <xdr:cNvPr id="11" name="Picture 10" descr="http://my.lahsic.com/cc/Corp%20Comm%20Documents/Louisiana_logo-horiz-color.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6"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http://my.lahsic.com/cc/Corp%20Comm%20Documents/hmo-logo-color.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4" y="95264"/>
            <a:ext cx="6046441"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twoCellAnchor editAs="oneCell">
    <xdr:from>
      <xdr:col>2</xdr:col>
      <xdr:colOff>435429</xdr:colOff>
      <xdr:row>47</xdr:row>
      <xdr:rowOff>190500</xdr:rowOff>
    </xdr:from>
    <xdr:to>
      <xdr:col>12</xdr:col>
      <xdr:colOff>317691</xdr:colOff>
      <xdr:row>52</xdr:row>
      <xdr:rowOff>285746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stretch>
          <a:fillRect/>
        </a:stretch>
      </xdr:blipFill>
      <xdr:spPr>
        <a:xfrm>
          <a:off x="1605643" y="12777107"/>
          <a:ext cx="5733334" cy="1660072"/>
        </a:xfrm>
        <a:prstGeom prst="rect">
          <a:avLst/>
        </a:prstGeom>
        <a:effectLst>
          <a:glow rad="101600">
            <a:schemeClr val="tx1">
              <a:alpha val="40000"/>
            </a:schemeClr>
          </a:glow>
        </a:effectLst>
      </xdr:spPr>
    </xdr:pic>
    <xdr:clientData/>
  </xdr:twoCellAnchor>
  <xdr:twoCellAnchor editAs="oneCell">
    <xdr:from>
      <xdr:col>1</xdr:col>
      <xdr:colOff>172357</xdr:colOff>
      <xdr:row>37</xdr:row>
      <xdr:rowOff>129268</xdr:rowOff>
    </xdr:from>
    <xdr:to>
      <xdr:col>3</xdr:col>
      <xdr:colOff>487857</xdr:colOff>
      <xdr:row>40</xdr:row>
      <xdr:rowOff>190379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a:stretch>
          <a:fillRect/>
        </a:stretch>
      </xdr:blipFill>
      <xdr:spPr>
        <a:xfrm>
          <a:off x="759732" y="15305768"/>
          <a:ext cx="1490250" cy="1013611"/>
        </a:xfrm>
        <a:prstGeom prst="rect">
          <a:avLst/>
        </a:prstGeom>
        <a:effectLst>
          <a:glow rad="127000">
            <a:schemeClr val="tx1">
              <a:alpha val="40000"/>
            </a:schemeClr>
          </a:glow>
        </a:effectLst>
      </xdr:spPr>
    </xdr:pic>
    <xdr:clientData/>
  </xdr:twoCellAnchor>
  <xdr:twoCellAnchor editAs="oneCell">
    <xdr:from>
      <xdr:col>6</xdr:col>
      <xdr:colOff>204108</xdr:colOff>
      <xdr:row>37</xdr:row>
      <xdr:rowOff>129268</xdr:rowOff>
    </xdr:from>
    <xdr:to>
      <xdr:col>16</xdr:col>
      <xdr:colOff>524466</xdr:colOff>
      <xdr:row>40</xdr:row>
      <xdr:rowOff>199903</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a:stretch>
          <a:fillRect/>
        </a:stretch>
      </xdr:blipFill>
      <xdr:spPr>
        <a:xfrm>
          <a:off x="3728358" y="15305768"/>
          <a:ext cx="6194108" cy="1023135"/>
        </a:xfrm>
        <a:prstGeom prst="rect">
          <a:avLst/>
        </a:prstGeom>
        <a:effectLst>
          <a:glow rad="127000">
            <a:schemeClr val="tx1">
              <a:alpha val="40000"/>
            </a:schemeClr>
          </a:glow>
        </a:effectLst>
      </xdr:spPr>
    </xdr:pic>
    <xdr:clientData/>
  </xdr:twoCellAnchor>
  <xdr:oneCellAnchor>
    <xdr:from>
      <xdr:col>28</xdr:col>
      <xdr:colOff>1113517</xdr:colOff>
      <xdr:row>24</xdr:row>
      <xdr:rowOff>79375</xdr:rowOff>
    </xdr:from>
    <xdr:ext cx="1902528" cy="771071"/>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a:stretch>
          <a:fillRect/>
        </a:stretch>
      </xdr:blipFill>
      <xdr:spPr>
        <a:xfrm>
          <a:off x="17560017" y="9731375"/>
          <a:ext cx="1902528" cy="771071"/>
        </a:xfrm>
        <a:prstGeom prst="rect">
          <a:avLst/>
        </a:prstGeom>
        <a:effectLst>
          <a:glow rad="127000">
            <a:schemeClr val="tx1">
              <a:alpha val="40000"/>
            </a:schemeClr>
          </a:glow>
        </a:effectLst>
      </xdr:spPr>
    </xdr:pic>
    <xdr:clientData/>
  </xdr:oneCellAnchor>
  <xdr:oneCellAnchor>
    <xdr:from>
      <xdr:col>0</xdr:col>
      <xdr:colOff>0</xdr:colOff>
      <xdr:row>20</xdr:row>
      <xdr:rowOff>0</xdr:rowOff>
    </xdr:from>
    <xdr:ext cx="412750" cy="412750"/>
    <xdr:pic>
      <xdr:nvPicPr>
        <xdr:cNvPr id="3" name="Graphic 2" descr="Checkmark">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620250"/>
          <a:ext cx="412750" cy="412750"/>
        </a:xfrm>
        <a:prstGeom prst="rect">
          <a:avLst/>
        </a:prstGeom>
      </xdr:spPr>
    </xdr:pic>
    <xdr:clientData/>
  </xdr:oneCellAnchor>
  <xdr:oneCellAnchor>
    <xdr:from>
      <xdr:col>0</xdr:col>
      <xdr:colOff>0</xdr:colOff>
      <xdr:row>21</xdr:row>
      <xdr:rowOff>0</xdr:rowOff>
    </xdr:from>
    <xdr:ext cx="412750" cy="412750"/>
    <xdr:pic>
      <xdr:nvPicPr>
        <xdr:cNvPr id="13" name="Graphic 12" descr="Checkmark">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620250"/>
          <a:ext cx="412750" cy="412750"/>
        </a:xfrm>
        <a:prstGeom prst="rect">
          <a:avLst/>
        </a:prstGeom>
      </xdr:spPr>
    </xdr:pic>
    <xdr:clientData/>
  </xdr:oneCellAnchor>
  <xdr:oneCellAnchor>
    <xdr:from>
      <xdr:col>0</xdr:col>
      <xdr:colOff>0</xdr:colOff>
      <xdr:row>21</xdr:row>
      <xdr:rowOff>0</xdr:rowOff>
    </xdr:from>
    <xdr:ext cx="412750" cy="412750"/>
    <xdr:pic>
      <xdr:nvPicPr>
        <xdr:cNvPr id="14" name="Graphic 13" descr="Checkmark">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620250"/>
          <a:ext cx="412750" cy="412750"/>
        </a:xfrm>
        <a:prstGeom prst="rect">
          <a:avLst/>
        </a:prstGeom>
      </xdr:spPr>
    </xdr:pic>
    <xdr:clientData/>
  </xdr:oneCellAnchor>
  <xdr:oneCellAnchor>
    <xdr:from>
      <xdr:col>0</xdr:col>
      <xdr:colOff>0</xdr:colOff>
      <xdr:row>23</xdr:row>
      <xdr:rowOff>0</xdr:rowOff>
    </xdr:from>
    <xdr:ext cx="412750" cy="412750"/>
    <xdr:pic>
      <xdr:nvPicPr>
        <xdr:cNvPr id="16" name="Graphic 15" descr="Checkmark">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001250"/>
          <a:ext cx="412750" cy="412750"/>
        </a:xfrm>
        <a:prstGeom prst="rect">
          <a:avLst/>
        </a:prstGeom>
      </xdr:spPr>
    </xdr:pic>
    <xdr:clientData/>
  </xdr:oneCellAnchor>
  <xdr:oneCellAnchor>
    <xdr:from>
      <xdr:col>0</xdr:col>
      <xdr:colOff>0</xdr:colOff>
      <xdr:row>23</xdr:row>
      <xdr:rowOff>0</xdr:rowOff>
    </xdr:from>
    <xdr:ext cx="412750" cy="412750"/>
    <xdr:pic>
      <xdr:nvPicPr>
        <xdr:cNvPr id="17" name="Graphic 16" descr="Checkmark">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001250"/>
          <a:ext cx="412750" cy="412750"/>
        </a:xfrm>
        <a:prstGeom prst="rect">
          <a:avLst/>
        </a:prstGeom>
      </xdr:spPr>
    </xdr:pic>
    <xdr:clientData/>
  </xdr:oneCellAnchor>
  <xdr:oneCellAnchor>
    <xdr:from>
      <xdr:col>0</xdr:col>
      <xdr:colOff>0</xdr:colOff>
      <xdr:row>23</xdr:row>
      <xdr:rowOff>0</xdr:rowOff>
    </xdr:from>
    <xdr:ext cx="412750" cy="412750"/>
    <xdr:pic>
      <xdr:nvPicPr>
        <xdr:cNvPr id="19" name="Graphic 18" descr="Checkmark">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001250"/>
          <a:ext cx="412750" cy="412750"/>
        </a:xfrm>
        <a:prstGeom prst="rect">
          <a:avLst/>
        </a:prstGeom>
      </xdr:spPr>
    </xdr:pic>
    <xdr:clientData/>
  </xdr:oneCellAnchor>
  <xdr:oneCellAnchor>
    <xdr:from>
      <xdr:col>0</xdr:col>
      <xdr:colOff>0</xdr:colOff>
      <xdr:row>24</xdr:row>
      <xdr:rowOff>0</xdr:rowOff>
    </xdr:from>
    <xdr:ext cx="412750" cy="412750"/>
    <xdr:pic>
      <xdr:nvPicPr>
        <xdr:cNvPr id="20" name="Graphic 19" descr="Checkmark">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382250"/>
          <a:ext cx="412750" cy="412750"/>
        </a:xfrm>
        <a:prstGeom prst="rect">
          <a:avLst/>
        </a:prstGeom>
      </xdr:spPr>
    </xdr:pic>
    <xdr:clientData/>
  </xdr:oneCellAnchor>
  <xdr:oneCellAnchor>
    <xdr:from>
      <xdr:col>0</xdr:col>
      <xdr:colOff>0</xdr:colOff>
      <xdr:row>24</xdr:row>
      <xdr:rowOff>0</xdr:rowOff>
    </xdr:from>
    <xdr:ext cx="412750" cy="412750"/>
    <xdr:pic>
      <xdr:nvPicPr>
        <xdr:cNvPr id="24" name="Graphic 23" descr="Checkmark">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382250"/>
          <a:ext cx="412750" cy="412750"/>
        </a:xfrm>
        <a:prstGeom prst="rect">
          <a:avLst/>
        </a:prstGeom>
      </xdr:spPr>
    </xdr:pic>
    <xdr:clientData/>
  </xdr:oneCellAnchor>
  <xdr:oneCellAnchor>
    <xdr:from>
      <xdr:col>0</xdr:col>
      <xdr:colOff>0</xdr:colOff>
      <xdr:row>24</xdr:row>
      <xdr:rowOff>0</xdr:rowOff>
    </xdr:from>
    <xdr:ext cx="412750" cy="412750"/>
    <xdr:pic>
      <xdr:nvPicPr>
        <xdr:cNvPr id="25" name="Graphic 24" descr="Checkmark">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382250"/>
          <a:ext cx="412750" cy="412750"/>
        </a:xfrm>
        <a:prstGeom prst="rect">
          <a:avLst/>
        </a:prstGeom>
      </xdr:spPr>
    </xdr:pic>
    <xdr:clientData/>
  </xdr:oneCellAnchor>
  <xdr:oneCellAnchor>
    <xdr:from>
      <xdr:col>0</xdr:col>
      <xdr:colOff>0</xdr:colOff>
      <xdr:row>24</xdr:row>
      <xdr:rowOff>0</xdr:rowOff>
    </xdr:from>
    <xdr:ext cx="412750" cy="412750"/>
    <xdr:pic>
      <xdr:nvPicPr>
        <xdr:cNvPr id="26" name="Graphic 25" descr="Checkmark">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382250"/>
          <a:ext cx="412750" cy="412750"/>
        </a:xfrm>
        <a:prstGeom prst="rect">
          <a:avLst/>
        </a:prstGeom>
      </xdr:spPr>
    </xdr:pic>
    <xdr:clientData/>
  </xdr:oneCellAnchor>
  <xdr:oneCellAnchor>
    <xdr:from>
      <xdr:col>0</xdr:col>
      <xdr:colOff>0</xdr:colOff>
      <xdr:row>26</xdr:row>
      <xdr:rowOff>0</xdr:rowOff>
    </xdr:from>
    <xdr:ext cx="412750" cy="412750"/>
    <xdr:pic>
      <xdr:nvPicPr>
        <xdr:cNvPr id="27" name="Graphic 26" descr="Checkmark">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763250"/>
          <a:ext cx="412750" cy="412750"/>
        </a:xfrm>
        <a:prstGeom prst="rect">
          <a:avLst/>
        </a:prstGeom>
      </xdr:spPr>
    </xdr:pic>
    <xdr:clientData/>
  </xdr:oneCellAnchor>
  <xdr:oneCellAnchor>
    <xdr:from>
      <xdr:col>0</xdr:col>
      <xdr:colOff>0</xdr:colOff>
      <xdr:row>26</xdr:row>
      <xdr:rowOff>0</xdr:rowOff>
    </xdr:from>
    <xdr:ext cx="412750" cy="412750"/>
    <xdr:pic>
      <xdr:nvPicPr>
        <xdr:cNvPr id="28" name="Graphic 27" descr="Checkmark">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763250"/>
          <a:ext cx="412750" cy="412750"/>
        </a:xfrm>
        <a:prstGeom prst="rect">
          <a:avLst/>
        </a:prstGeom>
      </xdr:spPr>
    </xdr:pic>
    <xdr:clientData/>
  </xdr:oneCellAnchor>
  <xdr:oneCellAnchor>
    <xdr:from>
      <xdr:col>0</xdr:col>
      <xdr:colOff>0</xdr:colOff>
      <xdr:row>26</xdr:row>
      <xdr:rowOff>0</xdr:rowOff>
    </xdr:from>
    <xdr:ext cx="412750" cy="412750"/>
    <xdr:pic>
      <xdr:nvPicPr>
        <xdr:cNvPr id="29" name="Graphic 28" descr="Checkmark">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763250"/>
          <a:ext cx="412750" cy="412750"/>
        </a:xfrm>
        <a:prstGeom prst="rect">
          <a:avLst/>
        </a:prstGeom>
      </xdr:spPr>
    </xdr:pic>
    <xdr:clientData/>
  </xdr:oneCellAnchor>
  <xdr:oneCellAnchor>
    <xdr:from>
      <xdr:col>0</xdr:col>
      <xdr:colOff>0</xdr:colOff>
      <xdr:row>26</xdr:row>
      <xdr:rowOff>0</xdr:rowOff>
    </xdr:from>
    <xdr:ext cx="412750" cy="412750"/>
    <xdr:pic>
      <xdr:nvPicPr>
        <xdr:cNvPr id="30" name="Graphic 29" descr="Checkmark">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763250"/>
          <a:ext cx="412750" cy="412750"/>
        </a:xfrm>
        <a:prstGeom prst="rect">
          <a:avLst/>
        </a:prstGeom>
      </xdr:spPr>
    </xdr:pic>
    <xdr:clientData/>
  </xdr:oneCellAnchor>
  <xdr:oneCellAnchor>
    <xdr:from>
      <xdr:col>0</xdr:col>
      <xdr:colOff>0</xdr:colOff>
      <xdr:row>26</xdr:row>
      <xdr:rowOff>0</xdr:rowOff>
    </xdr:from>
    <xdr:ext cx="412750" cy="412750"/>
    <xdr:pic>
      <xdr:nvPicPr>
        <xdr:cNvPr id="31" name="Graphic 30" descr="Checkmark">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763250"/>
          <a:ext cx="412750" cy="412750"/>
        </a:xfrm>
        <a:prstGeom prst="rect">
          <a:avLst/>
        </a:prstGeom>
      </xdr:spPr>
    </xdr:pic>
    <xdr:clientData/>
  </xdr:oneCellAnchor>
  <xdr:oneCellAnchor>
    <xdr:from>
      <xdr:col>0</xdr:col>
      <xdr:colOff>0</xdr:colOff>
      <xdr:row>27</xdr:row>
      <xdr:rowOff>0</xdr:rowOff>
    </xdr:from>
    <xdr:ext cx="412750" cy="412750"/>
    <xdr:pic>
      <xdr:nvPicPr>
        <xdr:cNvPr id="32" name="Graphic 31" descr="Checkmark">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144250"/>
          <a:ext cx="412750" cy="412750"/>
        </a:xfrm>
        <a:prstGeom prst="rect">
          <a:avLst/>
        </a:prstGeom>
      </xdr:spPr>
    </xdr:pic>
    <xdr:clientData/>
  </xdr:oneCellAnchor>
  <xdr:oneCellAnchor>
    <xdr:from>
      <xdr:col>0</xdr:col>
      <xdr:colOff>0</xdr:colOff>
      <xdr:row>27</xdr:row>
      <xdr:rowOff>0</xdr:rowOff>
    </xdr:from>
    <xdr:ext cx="412750" cy="412750"/>
    <xdr:pic>
      <xdr:nvPicPr>
        <xdr:cNvPr id="33" name="Graphic 32" descr="Checkmark">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144250"/>
          <a:ext cx="412750" cy="412750"/>
        </a:xfrm>
        <a:prstGeom prst="rect">
          <a:avLst/>
        </a:prstGeom>
      </xdr:spPr>
    </xdr:pic>
    <xdr:clientData/>
  </xdr:oneCellAnchor>
  <xdr:oneCellAnchor>
    <xdr:from>
      <xdr:col>0</xdr:col>
      <xdr:colOff>0</xdr:colOff>
      <xdr:row>27</xdr:row>
      <xdr:rowOff>0</xdr:rowOff>
    </xdr:from>
    <xdr:ext cx="412750" cy="412750"/>
    <xdr:pic>
      <xdr:nvPicPr>
        <xdr:cNvPr id="34" name="Graphic 33" descr="Checkmark">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144250"/>
          <a:ext cx="412750" cy="412750"/>
        </a:xfrm>
        <a:prstGeom prst="rect">
          <a:avLst/>
        </a:prstGeom>
      </xdr:spPr>
    </xdr:pic>
    <xdr:clientData/>
  </xdr:oneCellAnchor>
  <xdr:oneCellAnchor>
    <xdr:from>
      <xdr:col>0</xdr:col>
      <xdr:colOff>0</xdr:colOff>
      <xdr:row>27</xdr:row>
      <xdr:rowOff>0</xdr:rowOff>
    </xdr:from>
    <xdr:ext cx="412750" cy="412750"/>
    <xdr:pic>
      <xdr:nvPicPr>
        <xdr:cNvPr id="35" name="Graphic 34" descr="Checkmark">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144250"/>
          <a:ext cx="412750" cy="412750"/>
        </a:xfrm>
        <a:prstGeom prst="rect">
          <a:avLst/>
        </a:prstGeom>
      </xdr:spPr>
    </xdr:pic>
    <xdr:clientData/>
  </xdr:oneCellAnchor>
  <xdr:oneCellAnchor>
    <xdr:from>
      <xdr:col>0</xdr:col>
      <xdr:colOff>0</xdr:colOff>
      <xdr:row>27</xdr:row>
      <xdr:rowOff>0</xdr:rowOff>
    </xdr:from>
    <xdr:ext cx="412750" cy="412750"/>
    <xdr:pic>
      <xdr:nvPicPr>
        <xdr:cNvPr id="36" name="Graphic 35" descr="Checkmark">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144250"/>
          <a:ext cx="412750" cy="412750"/>
        </a:xfrm>
        <a:prstGeom prst="rect">
          <a:avLst/>
        </a:prstGeom>
      </xdr:spPr>
    </xdr:pic>
    <xdr:clientData/>
  </xdr:oneCellAnchor>
  <xdr:oneCellAnchor>
    <xdr:from>
      <xdr:col>0</xdr:col>
      <xdr:colOff>0</xdr:colOff>
      <xdr:row>27</xdr:row>
      <xdr:rowOff>0</xdr:rowOff>
    </xdr:from>
    <xdr:ext cx="412750" cy="412750"/>
    <xdr:pic>
      <xdr:nvPicPr>
        <xdr:cNvPr id="37" name="Graphic 36" descr="Checkmark">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144250"/>
          <a:ext cx="412750" cy="412750"/>
        </a:xfrm>
        <a:prstGeom prst="rect">
          <a:avLst/>
        </a:prstGeom>
      </xdr:spPr>
    </xdr:pic>
    <xdr:clientData/>
  </xdr:oneCellAnchor>
  <xdr:oneCellAnchor>
    <xdr:from>
      <xdr:col>0</xdr:col>
      <xdr:colOff>0</xdr:colOff>
      <xdr:row>28</xdr:row>
      <xdr:rowOff>0</xdr:rowOff>
    </xdr:from>
    <xdr:ext cx="412750" cy="412750"/>
    <xdr:pic>
      <xdr:nvPicPr>
        <xdr:cNvPr id="38" name="Graphic 37" descr="Checkmark">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28</xdr:row>
      <xdr:rowOff>0</xdr:rowOff>
    </xdr:from>
    <xdr:ext cx="412750" cy="412750"/>
    <xdr:pic>
      <xdr:nvPicPr>
        <xdr:cNvPr id="39" name="Graphic 38" descr="Checkmark">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28</xdr:row>
      <xdr:rowOff>0</xdr:rowOff>
    </xdr:from>
    <xdr:ext cx="412750" cy="412750"/>
    <xdr:pic>
      <xdr:nvPicPr>
        <xdr:cNvPr id="40" name="Graphic 39" descr="Checkmark">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28</xdr:row>
      <xdr:rowOff>0</xdr:rowOff>
    </xdr:from>
    <xdr:ext cx="412750" cy="412750"/>
    <xdr:pic>
      <xdr:nvPicPr>
        <xdr:cNvPr id="41" name="Graphic 40" descr="Checkmark">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28</xdr:row>
      <xdr:rowOff>0</xdr:rowOff>
    </xdr:from>
    <xdr:ext cx="412750" cy="412750"/>
    <xdr:pic>
      <xdr:nvPicPr>
        <xdr:cNvPr id="42" name="Graphic 41" descr="Checkmark">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28</xdr:row>
      <xdr:rowOff>0</xdr:rowOff>
    </xdr:from>
    <xdr:ext cx="412750" cy="412750"/>
    <xdr:pic>
      <xdr:nvPicPr>
        <xdr:cNvPr id="43" name="Graphic 42" descr="Checkmark">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28</xdr:row>
      <xdr:rowOff>0</xdr:rowOff>
    </xdr:from>
    <xdr:ext cx="412750" cy="412750"/>
    <xdr:pic>
      <xdr:nvPicPr>
        <xdr:cNvPr id="44" name="Graphic 43" descr="Checkmark">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525250"/>
          <a:ext cx="412750" cy="412750"/>
        </a:xfrm>
        <a:prstGeom prst="rect">
          <a:avLst/>
        </a:prstGeom>
      </xdr:spPr>
    </xdr:pic>
    <xdr:clientData/>
  </xdr:oneCellAnchor>
  <xdr:oneCellAnchor>
    <xdr:from>
      <xdr:col>0</xdr:col>
      <xdr:colOff>0</xdr:colOff>
      <xdr:row>29</xdr:row>
      <xdr:rowOff>0</xdr:rowOff>
    </xdr:from>
    <xdr:ext cx="412750" cy="412750"/>
    <xdr:pic>
      <xdr:nvPicPr>
        <xdr:cNvPr id="45" name="Graphic 44" descr="Checkmark">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1906250"/>
          <a:ext cx="412750" cy="412750"/>
        </a:xfrm>
        <a:prstGeom prst="rect">
          <a:avLst/>
        </a:prstGeom>
      </xdr:spPr>
    </xdr:pic>
    <xdr:clientData/>
  </xdr:oneCellAnchor>
  <xdr:oneCellAnchor>
    <xdr:from>
      <xdr:col>0</xdr:col>
      <xdr:colOff>0</xdr:colOff>
      <xdr:row>5</xdr:row>
      <xdr:rowOff>0</xdr:rowOff>
    </xdr:from>
    <xdr:ext cx="412750" cy="412750"/>
    <xdr:pic>
      <xdr:nvPicPr>
        <xdr:cNvPr id="46" name="Graphic 45" descr="Checkmark">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001250"/>
          <a:ext cx="412750" cy="412750"/>
        </a:xfrm>
        <a:prstGeom prst="rect">
          <a:avLst/>
        </a:prstGeom>
      </xdr:spPr>
    </xdr:pic>
    <xdr:clientData/>
  </xdr:oneCellAnchor>
  <xdr:oneCellAnchor>
    <xdr:from>
      <xdr:col>0</xdr:col>
      <xdr:colOff>0</xdr:colOff>
      <xdr:row>12</xdr:row>
      <xdr:rowOff>0</xdr:rowOff>
    </xdr:from>
    <xdr:ext cx="412750" cy="412750"/>
    <xdr:pic>
      <xdr:nvPicPr>
        <xdr:cNvPr id="47" name="Graphic 46" descr="Checkmark">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2952750"/>
          <a:ext cx="412750" cy="412750"/>
        </a:xfrm>
        <a:prstGeom prst="rect">
          <a:avLst/>
        </a:prstGeom>
      </xdr:spPr>
    </xdr:pic>
    <xdr:clientData/>
  </xdr:oneCellAnchor>
  <xdr:oneCellAnchor>
    <xdr:from>
      <xdr:col>0</xdr:col>
      <xdr:colOff>0</xdr:colOff>
      <xdr:row>5</xdr:row>
      <xdr:rowOff>0</xdr:rowOff>
    </xdr:from>
    <xdr:ext cx="412750" cy="412750"/>
    <xdr:pic>
      <xdr:nvPicPr>
        <xdr:cNvPr id="48" name="Graphic 47" descr="Checkmark">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2952750"/>
          <a:ext cx="412750" cy="412750"/>
        </a:xfrm>
        <a:prstGeom prst="rect">
          <a:avLst/>
        </a:prstGeom>
      </xdr:spPr>
    </xdr:pic>
    <xdr:clientData/>
  </xdr:oneCellAnchor>
  <xdr:oneCellAnchor>
    <xdr:from>
      <xdr:col>0</xdr:col>
      <xdr:colOff>0</xdr:colOff>
      <xdr:row>6</xdr:row>
      <xdr:rowOff>0</xdr:rowOff>
    </xdr:from>
    <xdr:ext cx="412750" cy="412750"/>
    <xdr:pic>
      <xdr:nvPicPr>
        <xdr:cNvPr id="49" name="Graphic 48" descr="Checkmark">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2952750"/>
          <a:ext cx="412750" cy="412750"/>
        </a:xfrm>
        <a:prstGeom prst="rect">
          <a:avLst/>
        </a:prstGeom>
      </xdr:spPr>
    </xdr:pic>
    <xdr:clientData/>
  </xdr:oneCellAnchor>
  <xdr:oneCellAnchor>
    <xdr:from>
      <xdr:col>0</xdr:col>
      <xdr:colOff>0</xdr:colOff>
      <xdr:row>6</xdr:row>
      <xdr:rowOff>0</xdr:rowOff>
    </xdr:from>
    <xdr:ext cx="412750" cy="412750"/>
    <xdr:pic>
      <xdr:nvPicPr>
        <xdr:cNvPr id="50" name="Graphic 49" descr="Checkmark">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14</xdr:row>
      <xdr:rowOff>0</xdr:rowOff>
    </xdr:from>
    <xdr:ext cx="412750" cy="412750"/>
    <xdr:pic>
      <xdr:nvPicPr>
        <xdr:cNvPr id="51" name="Graphic 50" descr="Checkmark">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095750"/>
          <a:ext cx="412750" cy="412750"/>
        </a:xfrm>
        <a:prstGeom prst="rect">
          <a:avLst/>
        </a:prstGeom>
      </xdr:spPr>
    </xdr:pic>
    <xdr:clientData/>
  </xdr:oneCellAnchor>
  <xdr:oneCellAnchor>
    <xdr:from>
      <xdr:col>0</xdr:col>
      <xdr:colOff>0</xdr:colOff>
      <xdr:row>14</xdr:row>
      <xdr:rowOff>0</xdr:rowOff>
    </xdr:from>
    <xdr:ext cx="412750" cy="412750"/>
    <xdr:pic>
      <xdr:nvPicPr>
        <xdr:cNvPr id="52" name="Graphic 51" descr="Checkmark">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714750"/>
          <a:ext cx="412750" cy="412750"/>
        </a:xfrm>
        <a:prstGeom prst="rect">
          <a:avLst/>
        </a:prstGeom>
      </xdr:spPr>
    </xdr:pic>
    <xdr:clientData/>
  </xdr:oneCellAnchor>
  <xdr:oneCellAnchor>
    <xdr:from>
      <xdr:col>0</xdr:col>
      <xdr:colOff>0</xdr:colOff>
      <xdr:row>15</xdr:row>
      <xdr:rowOff>0</xdr:rowOff>
    </xdr:from>
    <xdr:ext cx="412750" cy="412750"/>
    <xdr:pic>
      <xdr:nvPicPr>
        <xdr:cNvPr id="53" name="Graphic 52" descr="Checkmark">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095750"/>
          <a:ext cx="412750" cy="412750"/>
        </a:xfrm>
        <a:prstGeom prst="rect">
          <a:avLst/>
        </a:prstGeom>
      </xdr:spPr>
    </xdr:pic>
    <xdr:clientData/>
  </xdr:oneCellAnchor>
  <xdr:oneCellAnchor>
    <xdr:from>
      <xdr:col>0</xdr:col>
      <xdr:colOff>0</xdr:colOff>
      <xdr:row>15</xdr:row>
      <xdr:rowOff>0</xdr:rowOff>
    </xdr:from>
    <xdr:ext cx="412750" cy="412750"/>
    <xdr:pic>
      <xdr:nvPicPr>
        <xdr:cNvPr id="54" name="Graphic 53" descr="Checkmark">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095750"/>
          <a:ext cx="412750" cy="412750"/>
        </a:xfrm>
        <a:prstGeom prst="rect">
          <a:avLst/>
        </a:prstGeom>
      </xdr:spPr>
    </xdr:pic>
    <xdr:clientData/>
  </xdr:oneCellAnchor>
  <xdr:oneCellAnchor>
    <xdr:from>
      <xdr:col>0</xdr:col>
      <xdr:colOff>0</xdr:colOff>
      <xdr:row>15</xdr:row>
      <xdr:rowOff>0</xdr:rowOff>
    </xdr:from>
    <xdr:ext cx="412750" cy="412750"/>
    <xdr:pic>
      <xdr:nvPicPr>
        <xdr:cNvPr id="55" name="Graphic 54" descr="Checkmark">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476750"/>
          <a:ext cx="412750" cy="412750"/>
        </a:xfrm>
        <a:prstGeom prst="rect">
          <a:avLst/>
        </a:prstGeom>
      </xdr:spPr>
    </xdr:pic>
    <xdr:clientData/>
  </xdr:oneCellAnchor>
  <xdr:oneCellAnchor>
    <xdr:from>
      <xdr:col>0</xdr:col>
      <xdr:colOff>0</xdr:colOff>
      <xdr:row>15</xdr:row>
      <xdr:rowOff>0</xdr:rowOff>
    </xdr:from>
    <xdr:ext cx="412750" cy="412750"/>
    <xdr:pic>
      <xdr:nvPicPr>
        <xdr:cNvPr id="56" name="Graphic 55" descr="Checkmark">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476750"/>
          <a:ext cx="412750" cy="412750"/>
        </a:xfrm>
        <a:prstGeom prst="rect">
          <a:avLst/>
        </a:prstGeom>
      </xdr:spPr>
    </xdr:pic>
    <xdr:clientData/>
  </xdr:oneCellAnchor>
  <xdr:oneCellAnchor>
    <xdr:from>
      <xdr:col>0</xdr:col>
      <xdr:colOff>0</xdr:colOff>
      <xdr:row>16</xdr:row>
      <xdr:rowOff>0</xdr:rowOff>
    </xdr:from>
    <xdr:ext cx="412750" cy="412750"/>
    <xdr:pic>
      <xdr:nvPicPr>
        <xdr:cNvPr id="57" name="Graphic 56" descr="Checkmark">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857750"/>
          <a:ext cx="412750" cy="412750"/>
        </a:xfrm>
        <a:prstGeom prst="rect">
          <a:avLst/>
        </a:prstGeom>
      </xdr:spPr>
    </xdr:pic>
    <xdr:clientData/>
  </xdr:oneCellAnchor>
  <xdr:oneCellAnchor>
    <xdr:from>
      <xdr:col>0</xdr:col>
      <xdr:colOff>0</xdr:colOff>
      <xdr:row>16</xdr:row>
      <xdr:rowOff>0</xdr:rowOff>
    </xdr:from>
    <xdr:ext cx="412750" cy="412750"/>
    <xdr:pic>
      <xdr:nvPicPr>
        <xdr:cNvPr id="58" name="Graphic 57" descr="Checkmark">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857750"/>
          <a:ext cx="412750" cy="412750"/>
        </a:xfrm>
        <a:prstGeom prst="rect">
          <a:avLst/>
        </a:prstGeom>
      </xdr:spPr>
    </xdr:pic>
    <xdr:clientData/>
  </xdr:oneCellAnchor>
  <xdr:oneCellAnchor>
    <xdr:from>
      <xdr:col>0</xdr:col>
      <xdr:colOff>0</xdr:colOff>
      <xdr:row>16</xdr:row>
      <xdr:rowOff>0</xdr:rowOff>
    </xdr:from>
    <xdr:ext cx="412750" cy="412750"/>
    <xdr:pic>
      <xdr:nvPicPr>
        <xdr:cNvPr id="59" name="Graphic 58" descr="Checkmark">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857750"/>
          <a:ext cx="412750" cy="412750"/>
        </a:xfrm>
        <a:prstGeom prst="rect">
          <a:avLst/>
        </a:prstGeom>
      </xdr:spPr>
    </xdr:pic>
    <xdr:clientData/>
  </xdr:oneCellAnchor>
  <xdr:oneCellAnchor>
    <xdr:from>
      <xdr:col>0</xdr:col>
      <xdr:colOff>0</xdr:colOff>
      <xdr:row>16</xdr:row>
      <xdr:rowOff>0</xdr:rowOff>
    </xdr:from>
    <xdr:ext cx="412750" cy="412750"/>
    <xdr:pic>
      <xdr:nvPicPr>
        <xdr:cNvPr id="60" name="Graphic 59" descr="Checkmark">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857750"/>
          <a:ext cx="412750" cy="412750"/>
        </a:xfrm>
        <a:prstGeom prst="rect">
          <a:avLst/>
        </a:prstGeom>
      </xdr:spPr>
    </xdr:pic>
    <xdr:clientData/>
  </xdr:oneCellAnchor>
  <xdr:oneCellAnchor>
    <xdr:from>
      <xdr:col>0</xdr:col>
      <xdr:colOff>0</xdr:colOff>
      <xdr:row>16</xdr:row>
      <xdr:rowOff>0</xdr:rowOff>
    </xdr:from>
    <xdr:ext cx="412750" cy="412750"/>
    <xdr:pic>
      <xdr:nvPicPr>
        <xdr:cNvPr id="61" name="Graphic 60" descr="Checkmark">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857750"/>
          <a:ext cx="412750" cy="412750"/>
        </a:xfrm>
        <a:prstGeom prst="rect">
          <a:avLst/>
        </a:prstGeom>
      </xdr:spPr>
    </xdr:pic>
    <xdr:clientData/>
  </xdr:oneCellAnchor>
  <xdr:oneCellAnchor>
    <xdr:from>
      <xdr:col>0</xdr:col>
      <xdr:colOff>0</xdr:colOff>
      <xdr:row>16</xdr:row>
      <xdr:rowOff>0</xdr:rowOff>
    </xdr:from>
    <xdr:ext cx="412750" cy="412750"/>
    <xdr:pic>
      <xdr:nvPicPr>
        <xdr:cNvPr id="62" name="Graphic 61" descr="Checkmark">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857750"/>
          <a:ext cx="412750" cy="412750"/>
        </a:xfrm>
        <a:prstGeom prst="rect">
          <a:avLst/>
        </a:prstGeom>
      </xdr:spPr>
    </xdr:pic>
    <xdr:clientData/>
  </xdr:oneCellAnchor>
  <xdr:oneCellAnchor>
    <xdr:from>
      <xdr:col>0</xdr:col>
      <xdr:colOff>0</xdr:colOff>
      <xdr:row>17</xdr:row>
      <xdr:rowOff>0</xdr:rowOff>
    </xdr:from>
    <xdr:ext cx="412750" cy="412750"/>
    <xdr:pic>
      <xdr:nvPicPr>
        <xdr:cNvPr id="63" name="Graphic 62" descr="Checkmark">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5238750"/>
          <a:ext cx="412750" cy="412750"/>
        </a:xfrm>
        <a:prstGeom prst="rect">
          <a:avLst/>
        </a:prstGeom>
      </xdr:spPr>
    </xdr:pic>
    <xdr:clientData/>
  </xdr:oneCellAnchor>
  <xdr:oneCellAnchor>
    <xdr:from>
      <xdr:col>0</xdr:col>
      <xdr:colOff>0</xdr:colOff>
      <xdr:row>17</xdr:row>
      <xdr:rowOff>0</xdr:rowOff>
    </xdr:from>
    <xdr:ext cx="412750" cy="412750"/>
    <xdr:pic>
      <xdr:nvPicPr>
        <xdr:cNvPr id="64" name="Graphic 63" descr="Checkmark">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5238750"/>
          <a:ext cx="412750" cy="412750"/>
        </a:xfrm>
        <a:prstGeom prst="rect">
          <a:avLst/>
        </a:prstGeom>
      </xdr:spPr>
    </xdr:pic>
    <xdr:clientData/>
  </xdr:oneCellAnchor>
  <xdr:oneCellAnchor>
    <xdr:from>
      <xdr:col>0</xdr:col>
      <xdr:colOff>0</xdr:colOff>
      <xdr:row>6</xdr:row>
      <xdr:rowOff>0</xdr:rowOff>
    </xdr:from>
    <xdr:ext cx="412750" cy="412750"/>
    <xdr:pic>
      <xdr:nvPicPr>
        <xdr:cNvPr id="65" name="Graphic 64" descr="Checkmark">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2952750"/>
          <a:ext cx="412750" cy="412750"/>
        </a:xfrm>
        <a:prstGeom prst="rect">
          <a:avLst/>
        </a:prstGeom>
      </xdr:spPr>
    </xdr:pic>
    <xdr:clientData/>
  </xdr:oneCellAnchor>
  <xdr:oneCellAnchor>
    <xdr:from>
      <xdr:col>0</xdr:col>
      <xdr:colOff>0</xdr:colOff>
      <xdr:row>6</xdr:row>
      <xdr:rowOff>0</xdr:rowOff>
    </xdr:from>
    <xdr:ext cx="412750" cy="412750"/>
    <xdr:pic>
      <xdr:nvPicPr>
        <xdr:cNvPr id="66" name="Graphic 65" descr="Checkmark">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2952750"/>
          <a:ext cx="412750" cy="412750"/>
        </a:xfrm>
        <a:prstGeom prst="rect">
          <a:avLst/>
        </a:prstGeom>
      </xdr:spPr>
    </xdr:pic>
    <xdr:clientData/>
  </xdr:oneCellAnchor>
  <xdr:oneCellAnchor>
    <xdr:from>
      <xdr:col>0</xdr:col>
      <xdr:colOff>0</xdr:colOff>
      <xdr:row>7</xdr:row>
      <xdr:rowOff>0</xdr:rowOff>
    </xdr:from>
    <xdr:ext cx="412750" cy="412750"/>
    <xdr:pic>
      <xdr:nvPicPr>
        <xdr:cNvPr id="67" name="Graphic 66" descr="Checkmark">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7</xdr:row>
      <xdr:rowOff>0</xdr:rowOff>
    </xdr:from>
    <xdr:ext cx="412750" cy="412750"/>
    <xdr:pic>
      <xdr:nvPicPr>
        <xdr:cNvPr id="68" name="Graphic 67" descr="Checkmark">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7</xdr:row>
      <xdr:rowOff>0</xdr:rowOff>
    </xdr:from>
    <xdr:ext cx="412750" cy="412750"/>
    <xdr:pic>
      <xdr:nvPicPr>
        <xdr:cNvPr id="75" name="Graphic 74" descr="Checkmark">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7</xdr:row>
      <xdr:rowOff>0</xdr:rowOff>
    </xdr:from>
    <xdr:ext cx="412750" cy="412750"/>
    <xdr:pic>
      <xdr:nvPicPr>
        <xdr:cNvPr id="76" name="Graphic 75" descr="Checkmark">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7</xdr:row>
      <xdr:rowOff>0</xdr:rowOff>
    </xdr:from>
    <xdr:ext cx="412750" cy="412750"/>
    <xdr:pic>
      <xdr:nvPicPr>
        <xdr:cNvPr id="77" name="Graphic 76" descr="Checkmark">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7</xdr:row>
      <xdr:rowOff>0</xdr:rowOff>
    </xdr:from>
    <xdr:ext cx="412750" cy="412750"/>
    <xdr:pic>
      <xdr:nvPicPr>
        <xdr:cNvPr id="78" name="Graphic 77" descr="Checkmark">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333750"/>
          <a:ext cx="412750" cy="412750"/>
        </a:xfrm>
        <a:prstGeom prst="rect">
          <a:avLst/>
        </a:prstGeom>
      </xdr:spPr>
    </xdr:pic>
    <xdr:clientData/>
  </xdr:oneCellAnchor>
  <xdr:oneCellAnchor>
    <xdr:from>
      <xdr:col>0</xdr:col>
      <xdr:colOff>0</xdr:colOff>
      <xdr:row>8</xdr:row>
      <xdr:rowOff>0</xdr:rowOff>
    </xdr:from>
    <xdr:ext cx="412750" cy="412750"/>
    <xdr:pic>
      <xdr:nvPicPr>
        <xdr:cNvPr id="79" name="Graphic 78" descr="Checkmark">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714750"/>
          <a:ext cx="412750" cy="412750"/>
        </a:xfrm>
        <a:prstGeom prst="rect">
          <a:avLst/>
        </a:prstGeom>
      </xdr:spPr>
    </xdr:pic>
    <xdr:clientData/>
  </xdr:oneCellAnchor>
  <xdr:oneCellAnchor>
    <xdr:from>
      <xdr:col>0</xdr:col>
      <xdr:colOff>0</xdr:colOff>
      <xdr:row>8</xdr:row>
      <xdr:rowOff>0</xdr:rowOff>
    </xdr:from>
    <xdr:ext cx="412750" cy="412750"/>
    <xdr:pic>
      <xdr:nvPicPr>
        <xdr:cNvPr id="80" name="Graphic 79" descr="Checkmark">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3714750"/>
          <a:ext cx="412750" cy="412750"/>
        </a:xfrm>
        <a:prstGeom prst="rect">
          <a:avLst/>
        </a:prstGeom>
      </xdr:spPr>
    </xdr:pic>
    <xdr:clientData/>
  </xdr:oneCellAnchor>
  <xdr:oneCellAnchor>
    <xdr:from>
      <xdr:col>0</xdr:col>
      <xdr:colOff>0</xdr:colOff>
      <xdr:row>13</xdr:row>
      <xdr:rowOff>0</xdr:rowOff>
    </xdr:from>
    <xdr:ext cx="412750" cy="412750"/>
    <xdr:pic>
      <xdr:nvPicPr>
        <xdr:cNvPr id="81" name="Graphic 80" descr="Checkmark">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5619750"/>
          <a:ext cx="412750" cy="412750"/>
        </a:xfrm>
        <a:prstGeom prst="rect">
          <a:avLst/>
        </a:prstGeom>
      </xdr:spPr>
    </xdr:pic>
    <xdr:clientData/>
  </xdr:oneCellAnchor>
  <xdr:oneCellAnchor>
    <xdr:from>
      <xdr:col>0</xdr:col>
      <xdr:colOff>0</xdr:colOff>
      <xdr:row>16</xdr:row>
      <xdr:rowOff>0</xdr:rowOff>
    </xdr:from>
    <xdr:ext cx="412750" cy="412750"/>
    <xdr:pic>
      <xdr:nvPicPr>
        <xdr:cNvPr id="82" name="Graphic 81" descr="Checkmark">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381750"/>
          <a:ext cx="412750" cy="412750"/>
        </a:xfrm>
        <a:prstGeom prst="rect">
          <a:avLst/>
        </a:prstGeom>
      </xdr:spPr>
    </xdr:pic>
    <xdr:clientData/>
  </xdr:oneCellAnchor>
  <xdr:oneCellAnchor>
    <xdr:from>
      <xdr:col>0</xdr:col>
      <xdr:colOff>0</xdr:colOff>
      <xdr:row>16</xdr:row>
      <xdr:rowOff>0</xdr:rowOff>
    </xdr:from>
    <xdr:ext cx="412750" cy="412750"/>
    <xdr:pic>
      <xdr:nvPicPr>
        <xdr:cNvPr id="83" name="Graphic 82" descr="Checkmark">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381750"/>
          <a:ext cx="412750" cy="412750"/>
        </a:xfrm>
        <a:prstGeom prst="rect">
          <a:avLst/>
        </a:prstGeom>
      </xdr:spPr>
    </xdr:pic>
    <xdr:clientData/>
  </xdr:oneCellAnchor>
  <xdr:oneCellAnchor>
    <xdr:from>
      <xdr:col>0</xdr:col>
      <xdr:colOff>0</xdr:colOff>
      <xdr:row>16</xdr:row>
      <xdr:rowOff>0</xdr:rowOff>
    </xdr:from>
    <xdr:ext cx="412750" cy="412750"/>
    <xdr:pic>
      <xdr:nvPicPr>
        <xdr:cNvPr id="84" name="Graphic 83" descr="Checkmark">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381750"/>
          <a:ext cx="412750" cy="412750"/>
        </a:xfrm>
        <a:prstGeom prst="rect">
          <a:avLst/>
        </a:prstGeom>
      </xdr:spPr>
    </xdr:pic>
    <xdr:clientData/>
  </xdr:oneCellAnchor>
  <xdr:oneCellAnchor>
    <xdr:from>
      <xdr:col>0</xdr:col>
      <xdr:colOff>0</xdr:colOff>
      <xdr:row>16</xdr:row>
      <xdr:rowOff>0</xdr:rowOff>
    </xdr:from>
    <xdr:ext cx="412750" cy="412750"/>
    <xdr:pic>
      <xdr:nvPicPr>
        <xdr:cNvPr id="85" name="Graphic 84" descr="Checkmark">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381750"/>
          <a:ext cx="412750" cy="412750"/>
        </a:xfrm>
        <a:prstGeom prst="rect">
          <a:avLst/>
        </a:prstGeom>
      </xdr:spPr>
    </xdr:pic>
    <xdr:clientData/>
  </xdr:oneCellAnchor>
  <xdr:oneCellAnchor>
    <xdr:from>
      <xdr:col>0</xdr:col>
      <xdr:colOff>0</xdr:colOff>
      <xdr:row>17</xdr:row>
      <xdr:rowOff>0</xdr:rowOff>
    </xdr:from>
    <xdr:ext cx="412750" cy="412750"/>
    <xdr:pic>
      <xdr:nvPicPr>
        <xdr:cNvPr id="86" name="Graphic 85" descr="Checkmark">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762750"/>
          <a:ext cx="412750" cy="412750"/>
        </a:xfrm>
        <a:prstGeom prst="rect">
          <a:avLst/>
        </a:prstGeom>
      </xdr:spPr>
    </xdr:pic>
    <xdr:clientData/>
  </xdr:oneCellAnchor>
  <xdr:oneCellAnchor>
    <xdr:from>
      <xdr:col>0</xdr:col>
      <xdr:colOff>0</xdr:colOff>
      <xdr:row>17</xdr:row>
      <xdr:rowOff>0</xdr:rowOff>
    </xdr:from>
    <xdr:ext cx="412750" cy="412750"/>
    <xdr:pic>
      <xdr:nvPicPr>
        <xdr:cNvPr id="87" name="Graphic 86" descr="Checkmark">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762750"/>
          <a:ext cx="412750" cy="412750"/>
        </a:xfrm>
        <a:prstGeom prst="rect">
          <a:avLst/>
        </a:prstGeom>
      </xdr:spPr>
    </xdr:pic>
    <xdr:clientData/>
  </xdr:oneCellAnchor>
  <xdr:oneCellAnchor>
    <xdr:from>
      <xdr:col>0</xdr:col>
      <xdr:colOff>0</xdr:colOff>
      <xdr:row>17</xdr:row>
      <xdr:rowOff>0</xdr:rowOff>
    </xdr:from>
    <xdr:ext cx="412750" cy="412750"/>
    <xdr:pic>
      <xdr:nvPicPr>
        <xdr:cNvPr id="88" name="Graphic 87" descr="Checkmark">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762750"/>
          <a:ext cx="412750" cy="412750"/>
        </a:xfrm>
        <a:prstGeom prst="rect">
          <a:avLst/>
        </a:prstGeom>
      </xdr:spPr>
    </xdr:pic>
    <xdr:clientData/>
  </xdr:oneCellAnchor>
  <xdr:oneCellAnchor>
    <xdr:from>
      <xdr:col>0</xdr:col>
      <xdr:colOff>0</xdr:colOff>
      <xdr:row>17</xdr:row>
      <xdr:rowOff>0</xdr:rowOff>
    </xdr:from>
    <xdr:ext cx="412750" cy="412750"/>
    <xdr:pic>
      <xdr:nvPicPr>
        <xdr:cNvPr id="89" name="Graphic 88" descr="Checkmark">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762750"/>
          <a:ext cx="412750" cy="412750"/>
        </a:xfrm>
        <a:prstGeom prst="rect">
          <a:avLst/>
        </a:prstGeom>
      </xdr:spPr>
    </xdr:pic>
    <xdr:clientData/>
  </xdr:oneCellAnchor>
  <xdr:oneCellAnchor>
    <xdr:from>
      <xdr:col>0</xdr:col>
      <xdr:colOff>0</xdr:colOff>
      <xdr:row>17</xdr:row>
      <xdr:rowOff>0</xdr:rowOff>
    </xdr:from>
    <xdr:ext cx="412750" cy="412750"/>
    <xdr:pic>
      <xdr:nvPicPr>
        <xdr:cNvPr id="90" name="Graphic 89" descr="Checkmark">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762750"/>
          <a:ext cx="412750" cy="412750"/>
        </a:xfrm>
        <a:prstGeom prst="rect">
          <a:avLst/>
        </a:prstGeom>
      </xdr:spPr>
    </xdr:pic>
    <xdr:clientData/>
  </xdr:oneCellAnchor>
  <xdr:oneCellAnchor>
    <xdr:from>
      <xdr:col>0</xdr:col>
      <xdr:colOff>0</xdr:colOff>
      <xdr:row>17</xdr:row>
      <xdr:rowOff>0</xdr:rowOff>
    </xdr:from>
    <xdr:ext cx="412750" cy="412750"/>
    <xdr:pic>
      <xdr:nvPicPr>
        <xdr:cNvPr id="91" name="Graphic 90" descr="Checkmark">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6762750"/>
          <a:ext cx="412750" cy="412750"/>
        </a:xfrm>
        <a:prstGeom prst="rect">
          <a:avLst/>
        </a:prstGeom>
      </xdr:spPr>
    </xdr:pic>
    <xdr:clientData/>
  </xdr:oneCellAnchor>
  <xdr:oneCellAnchor>
    <xdr:from>
      <xdr:col>0</xdr:col>
      <xdr:colOff>0</xdr:colOff>
      <xdr:row>9</xdr:row>
      <xdr:rowOff>0</xdr:rowOff>
    </xdr:from>
    <xdr:ext cx="412750" cy="412750"/>
    <xdr:pic>
      <xdr:nvPicPr>
        <xdr:cNvPr id="92" name="Graphic 91" descr="Checkmark">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4476750"/>
          <a:ext cx="412750" cy="412750"/>
        </a:xfrm>
        <a:prstGeom prst="rect">
          <a:avLst/>
        </a:prstGeom>
      </xdr:spPr>
    </xdr:pic>
    <xdr:clientData/>
  </xdr:oneCellAnchor>
  <xdr:oneCellAnchor>
    <xdr:from>
      <xdr:col>0</xdr:col>
      <xdr:colOff>0</xdr:colOff>
      <xdr:row>25</xdr:row>
      <xdr:rowOff>0</xdr:rowOff>
    </xdr:from>
    <xdr:ext cx="412750" cy="412750"/>
    <xdr:pic>
      <xdr:nvPicPr>
        <xdr:cNvPr id="93" name="Graphic 92" descr="Checkmark">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414000"/>
          <a:ext cx="412750" cy="412750"/>
        </a:xfrm>
        <a:prstGeom prst="rect">
          <a:avLst/>
        </a:prstGeom>
      </xdr:spPr>
    </xdr:pic>
    <xdr:clientData/>
  </xdr:oneCellAnchor>
  <xdr:oneCellAnchor>
    <xdr:from>
      <xdr:col>0</xdr:col>
      <xdr:colOff>0</xdr:colOff>
      <xdr:row>25</xdr:row>
      <xdr:rowOff>0</xdr:rowOff>
    </xdr:from>
    <xdr:ext cx="412750" cy="412750"/>
    <xdr:pic>
      <xdr:nvPicPr>
        <xdr:cNvPr id="94" name="Graphic 93" descr="Checkmark">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414000"/>
          <a:ext cx="412750" cy="412750"/>
        </a:xfrm>
        <a:prstGeom prst="rect">
          <a:avLst/>
        </a:prstGeom>
      </xdr:spPr>
    </xdr:pic>
    <xdr:clientData/>
  </xdr:oneCellAnchor>
  <xdr:oneCellAnchor>
    <xdr:from>
      <xdr:col>0</xdr:col>
      <xdr:colOff>0</xdr:colOff>
      <xdr:row>25</xdr:row>
      <xdr:rowOff>0</xdr:rowOff>
    </xdr:from>
    <xdr:ext cx="412750" cy="412750"/>
    <xdr:pic>
      <xdr:nvPicPr>
        <xdr:cNvPr id="95" name="Graphic 94" descr="Checkmark">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414000"/>
          <a:ext cx="412750" cy="412750"/>
        </a:xfrm>
        <a:prstGeom prst="rect">
          <a:avLst/>
        </a:prstGeom>
      </xdr:spPr>
    </xdr:pic>
    <xdr:clientData/>
  </xdr:oneCellAnchor>
  <xdr:oneCellAnchor>
    <xdr:from>
      <xdr:col>0</xdr:col>
      <xdr:colOff>0</xdr:colOff>
      <xdr:row>25</xdr:row>
      <xdr:rowOff>0</xdr:rowOff>
    </xdr:from>
    <xdr:ext cx="412750" cy="412750"/>
    <xdr:pic>
      <xdr:nvPicPr>
        <xdr:cNvPr id="96" name="Graphic 95" descr="Checkmark">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414000"/>
          <a:ext cx="412750" cy="412750"/>
        </a:xfrm>
        <a:prstGeom prst="rect">
          <a:avLst/>
        </a:prstGeom>
      </xdr:spPr>
    </xdr:pic>
    <xdr:clientData/>
  </xdr:oneCellAnchor>
  <xdr:oneCellAnchor>
    <xdr:from>
      <xdr:col>0</xdr:col>
      <xdr:colOff>0</xdr:colOff>
      <xdr:row>25</xdr:row>
      <xdr:rowOff>0</xdr:rowOff>
    </xdr:from>
    <xdr:ext cx="412750" cy="412750"/>
    <xdr:pic>
      <xdr:nvPicPr>
        <xdr:cNvPr id="97" name="Graphic 96" descr="Checkmark">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414000"/>
          <a:ext cx="412750" cy="412750"/>
        </a:xfrm>
        <a:prstGeom prst="rect">
          <a:avLst/>
        </a:prstGeom>
      </xdr:spPr>
    </xdr:pic>
    <xdr:clientData/>
  </xdr:oneCellAnchor>
  <xdr:oneCellAnchor>
    <xdr:from>
      <xdr:col>0</xdr:col>
      <xdr:colOff>0</xdr:colOff>
      <xdr:row>22</xdr:row>
      <xdr:rowOff>0</xdr:rowOff>
    </xdr:from>
    <xdr:ext cx="412750" cy="412750"/>
    <xdr:pic>
      <xdr:nvPicPr>
        <xdr:cNvPr id="98" name="Graphic 97" descr="Checkmark">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271000"/>
          <a:ext cx="412750" cy="4127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106680</xdr:colOff>
      <xdr:row>3</xdr:row>
      <xdr:rowOff>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422255" y="53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5</xdr:col>
      <xdr:colOff>395286</xdr:colOff>
      <xdr:row>4</xdr:row>
      <xdr:rowOff>63325</xdr:rowOff>
    </xdr:from>
    <xdr:to>
      <xdr:col>11</xdr:col>
      <xdr:colOff>273843</xdr:colOff>
      <xdr:row>6</xdr:row>
      <xdr:rowOff>87778</xdr:rowOff>
    </xdr:to>
    <xdr:grpSp>
      <xdr:nvGrpSpPr>
        <xdr:cNvPr id="5" name="Group 4">
          <a:extLst>
            <a:ext uri="{FF2B5EF4-FFF2-40B4-BE49-F238E27FC236}">
              <a16:creationId xmlns:a16="http://schemas.microsoft.com/office/drawing/2014/main" id="{00000000-0008-0000-0100-000005000000}"/>
            </a:ext>
          </a:extLst>
        </xdr:cNvPr>
        <xdr:cNvGrpSpPr>
          <a:grpSpLocks noChangeAspect="1"/>
        </xdr:cNvGrpSpPr>
      </xdr:nvGrpSpPr>
      <xdr:grpSpPr>
        <a:xfrm>
          <a:off x="9455942" y="1253950"/>
          <a:ext cx="11975307" cy="941234"/>
          <a:chOff x="108865" y="0"/>
          <a:chExt cx="16758738" cy="912242"/>
        </a:xfrm>
      </xdr:grpSpPr>
      <xdr:pic>
        <xdr:nvPicPr>
          <xdr:cNvPr id="6" name="Picture 5" descr="http://my.lahsic.com/cc/Corp%20Comm%20Documents/Louisiana_logo-horiz-color.jp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duotone>
              <a:prstClr val="black"/>
              <a:schemeClr val="bg1">
                <a:lumMod val="95000"/>
                <a:tint val="45000"/>
                <a:satMod val="400000"/>
              </a:schemeClr>
            </a:duotone>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ln>
            <a:noFill/>
          </a:ln>
          <a:extLst>
            <a:ext uri="{909E8E84-426E-40DD-AFC4-6F175D3DCCD1}">
              <a14:hiddenFill xmlns:a14="http://schemas.microsoft.com/office/drawing/2010/main">
                <a:solidFill>
                  <a:srgbClr val="FFFFFF"/>
                </a:solidFill>
              </a14:hiddenFill>
            </a:ext>
          </a:extLst>
        </xdr:spPr>
      </xdr:pic>
      <xdr:pic>
        <xdr:nvPicPr>
          <xdr:cNvPr id="7" name="Picture 6" descr="http://my.lahsic.com/cc/Corp%20Comm%20Documents/hmo-logo-color.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duotone>
              <a:prstClr val="black"/>
              <a:schemeClr val="bg1">
                <a:lumMod val="95000"/>
                <a:tint val="45000"/>
                <a:satMod val="400000"/>
              </a:schemeClr>
            </a:duotone>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ln>
            <a:noFill/>
          </a:ln>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duotone>
              <a:prstClr val="black"/>
              <a:schemeClr val="bg1">
                <a:lumMod val="95000"/>
                <a:tint val="45000"/>
                <a:satMod val="400000"/>
              </a:schemeClr>
            </a:duotone>
          </a:blip>
          <a:stretch>
            <a:fillRect/>
          </a:stretch>
        </xdr:blipFill>
        <xdr:spPr>
          <a:xfrm>
            <a:off x="11198675" y="0"/>
            <a:ext cx="5668928" cy="912242"/>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371475</xdr:colOff>
      <xdr:row>21</xdr:row>
      <xdr:rowOff>85725</xdr:rowOff>
    </xdr:from>
    <xdr:to>
      <xdr:col>12</xdr:col>
      <xdr:colOff>498124</xdr:colOff>
      <xdr:row>23</xdr:row>
      <xdr:rowOff>146409</xdr:rowOff>
    </xdr:to>
    <xdr:grpSp>
      <xdr:nvGrpSpPr>
        <xdr:cNvPr id="6" name="Group 5">
          <a:extLst>
            <a:ext uri="{FF2B5EF4-FFF2-40B4-BE49-F238E27FC236}">
              <a16:creationId xmlns:a16="http://schemas.microsoft.com/office/drawing/2014/main" id="{00000000-0008-0000-0200-000006000000}"/>
            </a:ext>
          </a:extLst>
        </xdr:cNvPr>
        <xdr:cNvGrpSpPr>
          <a:grpSpLocks noChangeAspect="1"/>
        </xdr:cNvGrpSpPr>
      </xdr:nvGrpSpPr>
      <xdr:grpSpPr>
        <a:xfrm>
          <a:off x="5841546" y="5732689"/>
          <a:ext cx="11543042" cy="632184"/>
          <a:chOff x="108865" y="0"/>
          <a:chExt cx="16758738" cy="912242"/>
        </a:xfrm>
      </xdr:grpSpPr>
      <xdr:pic>
        <xdr:nvPicPr>
          <xdr:cNvPr id="7" name="Picture 6" descr="http://my.lahsic.com/cc/Corp%20Comm%20Documents/Louisiana_logo-horiz-color.jpg">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descr="http://my.lahsic.com/cc/Corp%20Comm%20Documents/hmo-logo-color.jpg">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twoCellAnchor>
    <xdr:from>
      <xdr:col>3</xdr:col>
      <xdr:colOff>371475</xdr:colOff>
      <xdr:row>43</xdr:row>
      <xdr:rowOff>85725</xdr:rowOff>
    </xdr:from>
    <xdr:to>
      <xdr:col>12</xdr:col>
      <xdr:colOff>498124</xdr:colOff>
      <xdr:row>45</xdr:row>
      <xdr:rowOff>146409</xdr:rowOff>
    </xdr:to>
    <xdr:grpSp>
      <xdr:nvGrpSpPr>
        <xdr:cNvPr id="10" name="Group 9">
          <a:extLst>
            <a:ext uri="{FF2B5EF4-FFF2-40B4-BE49-F238E27FC236}">
              <a16:creationId xmlns:a16="http://schemas.microsoft.com/office/drawing/2014/main" id="{00000000-0008-0000-0200-00000A000000}"/>
            </a:ext>
          </a:extLst>
        </xdr:cNvPr>
        <xdr:cNvGrpSpPr>
          <a:grpSpLocks noChangeAspect="1"/>
        </xdr:cNvGrpSpPr>
      </xdr:nvGrpSpPr>
      <xdr:grpSpPr>
        <a:xfrm>
          <a:off x="5841546" y="11352439"/>
          <a:ext cx="11543042" cy="632184"/>
          <a:chOff x="108865" y="0"/>
          <a:chExt cx="16758738" cy="912242"/>
        </a:xfrm>
      </xdr:grpSpPr>
      <xdr:pic>
        <xdr:nvPicPr>
          <xdr:cNvPr id="11" name="Picture 10" descr="http://my.lahsic.com/cc/Corp%20Comm%20Documents/Louisiana_logo-horiz-color.jpg">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http://my.lahsic.com/cc/Corp%20Comm%20Documents/hmo-logo-color.jpg">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twoCellAnchor>
    <xdr:from>
      <xdr:col>3</xdr:col>
      <xdr:colOff>371475</xdr:colOff>
      <xdr:row>87</xdr:row>
      <xdr:rowOff>85725</xdr:rowOff>
    </xdr:from>
    <xdr:to>
      <xdr:col>12</xdr:col>
      <xdr:colOff>498124</xdr:colOff>
      <xdr:row>89</xdr:row>
      <xdr:rowOff>146409</xdr:rowOff>
    </xdr:to>
    <xdr:grpSp>
      <xdr:nvGrpSpPr>
        <xdr:cNvPr id="14" name="Group 13">
          <a:extLst>
            <a:ext uri="{FF2B5EF4-FFF2-40B4-BE49-F238E27FC236}">
              <a16:creationId xmlns:a16="http://schemas.microsoft.com/office/drawing/2014/main" id="{00000000-0008-0000-0200-00000E000000}"/>
            </a:ext>
          </a:extLst>
        </xdr:cNvPr>
        <xdr:cNvGrpSpPr>
          <a:grpSpLocks noChangeAspect="1"/>
        </xdr:cNvGrpSpPr>
      </xdr:nvGrpSpPr>
      <xdr:grpSpPr>
        <a:xfrm>
          <a:off x="5841546" y="21993225"/>
          <a:ext cx="11543042" cy="632184"/>
          <a:chOff x="108865" y="0"/>
          <a:chExt cx="16758738" cy="912242"/>
        </a:xfrm>
      </xdr:grpSpPr>
      <xdr:pic>
        <xdr:nvPicPr>
          <xdr:cNvPr id="15" name="Picture 14" descr="http://my.lahsic.com/cc/Corp%20Comm%20Documents/Louisiana_logo-horiz-color.jpg">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15" descr="http://my.lahsic.com/cc/Corp%20Comm%20Documents/hmo-logo-color.jpg">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twoCellAnchor>
    <xdr:from>
      <xdr:col>3</xdr:col>
      <xdr:colOff>371475</xdr:colOff>
      <xdr:row>65</xdr:row>
      <xdr:rowOff>85725</xdr:rowOff>
    </xdr:from>
    <xdr:to>
      <xdr:col>12</xdr:col>
      <xdr:colOff>498124</xdr:colOff>
      <xdr:row>67</xdr:row>
      <xdr:rowOff>146409</xdr:rowOff>
    </xdr:to>
    <xdr:grpSp>
      <xdr:nvGrpSpPr>
        <xdr:cNvPr id="18" name="Group 17">
          <a:extLst>
            <a:ext uri="{FF2B5EF4-FFF2-40B4-BE49-F238E27FC236}">
              <a16:creationId xmlns:a16="http://schemas.microsoft.com/office/drawing/2014/main" id="{00000000-0008-0000-0200-000012000000}"/>
            </a:ext>
          </a:extLst>
        </xdr:cNvPr>
        <xdr:cNvGrpSpPr>
          <a:grpSpLocks noChangeAspect="1"/>
        </xdr:cNvGrpSpPr>
      </xdr:nvGrpSpPr>
      <xdr:grpSpPr>
        <a:xfrm>
          <a:off x="5841546" y="16672832"/>
          <a:ext cx="11543042" cy="632184"/>
          <a:chOff x="108865" y="0"/>
          <a:chExt cx="16758738" cy="912242"/>
        </a:xfrm>
      </xdr:grpSpPr>
      <xdr:pic>
        <xdr:nvPicPr>
          <xdr:cNvPr id="19" name="Picture 18" descr="http://my.lahsic.com/cc/Corp%20Comm%20Documents/Louisiana_logo-horiz-color.jpg">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Picture 19" descr="http://my.lahsic.com/cc/Corp%20Comm%20Documents/hmo-logo-color.jpg">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twoCellAnchor editAs="oneCell">
    <xdr:from>
      <xdr:col>3</xdr:col>
      <xdr:colOff>228600</xdr:colOff>
      <xdr:row>5</xdr:row>
      <xdr:rowOff>254000</xdr:rowOff>
    </xdr:from>
    <xdr:to>
      <xdr:col>12</xdr:col>
      <xdr:colOff>360312</xdr:colOff>
      <xdr:row>8</xdr:row>
      <xdr:rowOff>17835</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a:stretch>
          <a:fillRect/>
        </a:stretch>
      </xdr:blipFill>
      <xdr:spPr>
        <a:xfrm>
          <a:off x="5854700" y="1054100"/>
          <a:ext cx="11876037" cy="640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371475</xdr:colOff>
      <xdr:row>2</xdr:row>
      <xdr:rowOff>85725</xdr:rowOff>
    </xdr:from>
    <xdr:to>
      <xdr:col>12</xdr:col>
      <xdr:colOff>498124</xdr:colOff>
      <xdr:row>4</xdr:row>
      <xdr:rowOff>146409</xdr:rowOff>
    </xdr:to>
    <xdr:grpSp>
      <xdr:nvGrpSpPr>
        <xdr:cNvPr id="12" name="Group 11">
          <a:extLst>
            <a:ext uri="{FF2B5EF4-FFF2-40B4-BE49-F238E27FC236}">
              <a16:creationId xmlns:a16="http://schemas.microsoft.com/office/drawing/2014/main" id="{00000000-0008-0000-0300-00000C000000}"/>
            </a:ext>
          </a:extLst>
        </xdr:cNvPr>
        <xdr:cNvGrpSpPr>
          <a:grpSpLocks noChangeAspect="1"/>
        </xdr:cNvGrpSpPr>
      </xdr:nvGrpSpPr>
      <xdr:grpSpPr>
        <a:xfrm>
          <a:off x="5848350" y="657225"/>
          <a:ext cx="11532837" cy="632184"/>
          <a:chOff x="108865" y="0"/>
          <a:chExt cx="16758738" cy="912242"/>
        </a:xfrm>
      </xdr:grpSpPr>
      <xdr:pic>
        <xdr:nvPicPr>
          <xdr:cNvPr id="13" name="Picture 12" descr="http://my.lahsic.com/cc/Corp%20Comm%20Documents/Louisiana_logo-horiz-color.jpg">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http://my.lahsic.com/cc/Corp%20Comm%20Documents/hmo-logo-color.jpg">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619125</xdr:colOff>
          <xdr:row>4</xdr:row>
          <xdr:rowOff>57150</xdr:rowOff>
        </xdr:from>
        <xdr:to>
          <xdr:col>3</xdr:col>
          <xdr:colOff>1876425</xdr:colOff>
          <xdr:row>4</xdr:row>
          <xdr:rowOff>1038225</xdr:rowOff>
        </xdr:to>
        <xdr:sp macro="" textlink="">
          <xdr:nvSpPr>
            <xdr:cNvPr id="13322" name="Object 10" hidden="1">
              <a:extLst>
                <a:ext uri="{63B3BB69-23CF-44E3-9099-C40C66FF867C}">
                  <a14:compatExt spid="_x0000_s13322"/>
                </a:ext>
                <a:ext uri="{FF2B5EF4-FFF2-40B4-BE49-F238E27FC236}">
                  <a16:creationId xmlns:a16="http://schemas.microsoft.com/office/drawing/2014/main" id="{00000000-0008-0000-0700-00000A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5</xdr:row>
          <xdr:rowOff>95250</xdr:rowOff>
        </xdr:from>
        <xdr:to>
          <xdr:col>3</xdr:col>
          <xdr:colOff>1895475</xdr:colOff>
          <xdr:row>5</xdr:row>
          <xdr:rowOff>1057275</xdr:rowOff>
        </xdr:to>
        <xdr:sp macro="" textlink="">
          <xdr:nvSpPr>
            <xdr:cNvPr id="13323" name="Object 11" hidden="1">
              <a:extLst>
                <a:ext uri="{63B3BB69-23CF-44E3-9099-C40C66FF867C}">
                  <a14:compatExt spid="_x0000_s13323"/>
                </a:ext>
                <a:ext uri="{FF2B5EF4-FFF2-40B4-BE49-F238E27FC236}">
                  <a16:creationId xmlns:a16="http://schemas.microsoft.com/office/drawing/2014/main" id="{00000000-0008-0000-0700-00000B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3</xdr:row>
          <xdr:rowOff>57150</xdr:rowOff>
        </xdr:from>
        <xdr:to>
          <xdr:col>3</xdr:col>
          <xdr:colOff>1905000</xdr:colOff>
          <xdr:row>3</xdr:row>
          <xdr:rowOff>1047750</xdr:rowOff>
        </xdr:to>
        <xdr:sp macro="" textlink="">
          <xdr:nvSpPr>
            <xdr:cNvPr id="13329" name="Object 17" hidden="1">
              <a:extLst>
                <a:ext uri="{63B3BB69-23CF-44E3-9099-C40C66FF867C}">
                  <a14:compatExt spid="_x0000_s13329"/>
                </a:ext>
                <a:ext uri="{FF2B5EF4-FFF2-40B4-BE49-F238E27FC236}">
                  <a16:creationId xmlns:a16="http://schemas.microsoft.com/office/drawing/2014/main" id="{00000000-0008-0000-0700-00001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6</xdr:row>
          <xdr:rowOff>95250</xdr:rowOff>
        </xdr:from>
        <xdr:to>
          <xdr:col>3</xdr:col>
          <xdr:colOff>1914525</xdr:colOff>
          <xdr:row>6</xdr:row>
          <xdr:rowOff>1057275</xdr:rowOff>
        </xdr:to>
        <xdr:sp macro="" textlink="">
          <xdr:nvSpPr>
            <xdr:cNvPr id="13335" name="Object 23" hidden="1">
              <a:extLst>
                <a:ext uri="{63B3BB69-23CF-44E3-9099-C40C66FF867C}">
                  <a14:compatExt spid="_x0000_s13335"/>
                </a:ext>
                <a:ext uri="{FF2B5EF4-FFF2-40B4-BE49-F238E27FC236}">
                  <a16:creationId xmlns:a16="http://schemas.microsoft.com/office/drawing/2014/main" id="{00000000-0008-0000-0700-000017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628650</xdr:colOff>
          <xdr:row>2</xdr:row>
          <xdr:rowOff>38100</xdr:rowOff>
        </xdr:from>
        <xdr:to>
          <xdr:col>3</xdr:col>
          <xdr:colOff>1990725</xdr:colOff>
          <xdr:row>2</xdr:row>
          <xdr:rowOff>1047750</xdr:rowOff>
        </xdr:to>
        <xdr:sp macro="" textlink="">
          <xdr:nvSpPr>
            <xdr:cNvPr id="13336" name="Object 24" hidden="1">
              <a:extLst>
                <a:ext uri="{63B3BB69-23CF-44E3-9099-C40C66FF867C}">
                  <a14:compatExt spid="_x0000_s13336"/>
                </a:ext>
                <a:ext uri="{FF2B5EF4-FFF2-40B4-BE49-F238E27FC236}">
                  <a16:creationId xmlns:a16="http://schemas.microsoft.com/office/drawing/2014/main" id="{00000000-0008-0000-0700-000018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107599</xdr:colOff>
      <xdr:row>0</xdr:row>
      <xdr:rowOff>632184</xdr:rowOff>
    </xdr:to>
    <xdr:grpSp>
      <xdr:nvGrpSpPr>
        <xdr:cNvPr id="48" name="Group 47">
          <a:extLst>
            <a:ext uri="{FF2B5EF4-FFF2-40B4-BE49-F238E27FC236}">
              <a16:creationId xmlns:a16="http://schemas.microsoft.com/office/drawing/2014/main" id="{00000000-0008-0000-0900-000030000000}"/>
            </a:ext>
          </a:extLst>
        </xdr:cNvPr>
        <xdr:cNvGrpSpPr>
          <a:grpSpLocks noChangeAspect="1"/>
        </xdr:cNvGrpSpPr>
      </xdr:nvGrpSpPr>
      <xdr:grpSpPr>
        <a:xfrm>
          <a:off x="116417" y="0"/>
          <a:ext cx="11622265" cy="632184"/>
          <a:chOff x="108865" y="0"/>
          <a:chExt cx="16758738" cy="912242"/>
        </a:xfrm>
      </xdr:grpSpPr>
      <xdr:pic>
        <xdr:nvPicPr>
          <xdr:cNvPr id="49" name="Picture 48" descr="http://my.lahsic.com/cc/Corp%20Comm%20Documents/Louisiana_logo-horiz-color.jpg">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65" y="108874"/>
            <a:ext cx="4325303" cy="7600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Picture 49" descr="http://my.lahsic.com/cc/Corp%20Comm%20Documents/hmo-logo-color.jpg">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1383" y="95264"/>
            <a:ext cx="6046440" cy="781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Picture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3"/>
          <a:stretch>
            <a:fillRect/>
          </a:stretch>
        </xdr:blipFill>
        <xdr:spPr>
          <a:xfrm>
            <a:off x="11198675" y="0"/>
            <a:ext cx="5668928" cy="912242"/>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PRD-HOME02\E41887$\IT\eBlue%20Team\Byren\ss_enroll\201905_formulas\Enrollment_Spreadsheet_Template_ByrenMerge201907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1D8E4ED-AAEB-4C11-84D6-EFD75AFB7E9B}" name="Members25" displayName="Members25" ref="B9:BD15" totalsRowShown="0" headerRowDxfId="482" dataDxfId="480" headerRowBorderDxfId="481">
  <tableColumns count="55">
    <tableColumn id="2" xr3:uid="{12711036-EAFF-4CF6-816F-91CC880B84B5}" name="Eligibility Class" dataDxfId="479"/>
    <tableColumn id="3" xr3:uid="{87ECFB5C-8FA5-44B4-A504-361A11A2D00D}" name="Subscriber SSN" dataDxfId="478"/>
    <tableColumn id="4" xr3:uid="{905D6DEB-972A-486A-A0A4-9FD7E7E87E96}" name="DependentSSN" dataDxfId="477"/>
    <tableColumn id="5" xr3:uid="{D14BF1DC-068E-413D-9E2D-E3B0D27AC4B3}" name="RelationToSubscriber" dataDxfId="476"/>
    <tableColumn id="6" xr3:uid="{44B01ED3-ED2E-4E1F-8840-00CC509DBED8}" name="First Name" dataDxfId="475"/>
    <tableColumn id="7" xr3:uid="{858E0C60-7B73-4FA9-AFE7-712E4A210BF3}" name="MI" dataDxfId="474"/>
    <tableColumn id="8" xr3:uid="{6E9B7E18-6A39-48D5-89B8-E728FC58A262}" name="Last Name" dataDxfId="473"/>
    <tableColumn id="9" xr3:uid="{E9B15E9E-1B63-4182-A9F4-E94977A1ACEA}" name="Gender" dataDxfId="472"/>
    <tableColumn id="10" xr3:uid="{CB2C14EC-5AA8-4B07-9994-0C79102176F2}" name="DOB" dataDxfId="471"/>
    <tableColumn id="11" xr3:uid="{FDEBA4E1-0BFD-4A7F-9AB9-3BE2F9F04F08}" name="JobTitle" dataDxfId="470"/>
    <tableColumn id="12" xr3:uid="{97E04750-4F9C-424A-8FCC-6590E38AC8FA}" name="MaritalStatus" dataDxfId="469"/>
    <tableColumn id="13" xr3:uid="{D2765EA0-ADF3-43EC-8C24-5C23F544FF54}" name="DateRetired" dataDxfId="468"/>
    <tableColumn id="14" xr3:uid="{FD8BFF39-2A96-4D67-896C-DC387AB78374}" name="ReasonDiffLastName" dataDxfId="467"/>
    <tableColumn id="15" xr3:uid="{74E12B09-C072-4DE9-A978-03DAEB3BD43C}" name="OutofAreaDep" dataDxfId="466"/>
    <tableColumn id="16" xr3:uid="{C566F320-F1D5-4C9C-89B2-BE3EE2F0D595}" name="DepHandicap" dataDxfId="465"/>
    <tableColumn id="17" xr3:uid="{1E550848-F01F-43DD-BC15-08F5AA720E9E}" name="OnGroupsPriorIns" dataDxfId="464"/>
    <tableColumn id="18" xr3:uid="{886DC6A3-BFCD-44AA-8B5D-69D6D1515A69}" name="Other Medical Coverage" dataDxfId="463"/>
    <tableColumn id="1" xr3:uid="{14108C8D-BE95-49A3-8D17-D77851F57FF3}" name="Other Dental Coverage" dataDxfId="462"/>
    <tableColumn id="19" xr3:uid="{75F60FE9-2A7F-48EA-BCBF-0584C927FBB4}" name="Mailing Address" dataDxfId="461"/>
    <tableColumn id="20" xr3:uid="{F809F1F9-AD0C-4A53-AC2D-3B46280FBEDE}" name="Mailing Address 2" dataDxfId="460">
      <calculatedColumnFormula>IFERROR(VLOOKUP(Members25[[#This Row],[Subscriber SSN]],$C9:U$10,17,FALSE), "")</calculatedColumnFormula>
    </tableColumn>
    <tableColumn id="21" xr3:uid="{203ED659-1EEA-47E7-B171-E69A25583EB2}" name="City" dataDxfId="459"/>
    <tableColumn id="22" xr3:uid="{E74DD65F-470F-45DD-AAE3-6FB8CB9E20B0}" name="State" dataDxfId="458"/>
    <tableColumn id="23" xr3:uid="{E352235F-B00A-494E-82B0-D3DDD52B68AE}" name="ZipCode" dataDxfId="457"/>
    <tableColumn id="24" xr3:uid="{14BBE141-21BD-41CF-98E2-F5166929AA09}" name="Phone" dataDxfId="456"/>
    <tableColumn id="25" xr3:uid="{01660EBD-A17E-417E-A110-CC97831BEB1D}" name="EmailAddress" dataDxfId="455"/>
    <tableColumn id="26" xr3:uid="{59E1470F-26AC-40AD-8488-5CDBD8174A0C}" name="PCP Name" dataDxfId="454"/>
    <tableColumn id="28" xr3:uid="{D774BEF6-6BC2-46B4-B7E9-3F3E23276FE9}" name="ServingElig" dataDxfId="453"/>
    <tableColumn id="29" xr3:uid="{5812BC3B-EE80-42CF-9E2F-8AC5FA0F5E4F}" name="DateEmployed" dataDxfId="452"/>
    <tableColumn id="30" xr3:uid="{601F9A80-57E3-4310-A31F-7BB6A88C3C1C}" name="ReqEffDate" dataDxfId="451"/>
    <tableColumn id="31" xr3:uid="{C2277711-2E5C-458B-89AA-E2FD80622E8F}" name="Subgroup Name" dataDxfId="450"/>
    <tableColumn id="32" xr3:uid="{4F89EA1F-90A5-4115-80C7-B3EE046D1E23}" name="COBRA or State Continuation Reason" dataDxfId="449"/>
    <tableColumn id="33" xr3:uid="{5E931A6F-7D74-4288-918C-CB7360B8E69F}" name="COBRA or State Continuation _x000a_CvrBeginDate" dataDxfId="448"/>
    <tableColumn id="34" xr3:uid="{AF85BFB8-8DE2-433D-B7D6-E5F15FBEC840}" name="MedicareNumber" dataDxfId="447"/>
    <tableColumn id="35" xr3:uid="{1648D915-9E4C-4CE9-A47F-F55FAACFEB68}" name="MedicalPolicy" dataDxfId="446"/>
    <tableColumn id="36" xr3:uid="{BB2B4AFD-FBF9-4B4F-8D0B-EEE12748EAC5}" name="MedicalCoverageLevel" dataDxfId="445"/>
    <tableColumn id="37" xr3:uid="{8571AA6A-DAE7-489A-96E5-CE77D5454902}" name="Dental Policy" dataDxfId="444"/>
    <tableColumn id="38" xr3:uid="{1A9AE9B9-2BB5-4CE6-9F62-E850C20AED53}" name="DentalCoverage Level" dataDxfId="443"/>
    <tableColumn id="39" xr3:uid="{442BAF24-7A1E-42B5-AEE3-4360A2764CFC}" name="VisionPolicy" dataDxfId="442"/>
    <tableColumn id="40" xr3:uid="{B525659F-01A7-485A-AF56-8EC73882141E}" name="VisionCoverage Level" dataDxfId="441"/>
    <tableColumn id="42" xr3:uid="{2E331231-1D9F-49D6-B9CA-1DE58581BF42}" name="GTL Life Class " dataDxfId="440"/>
    <tableColumn id="50" xr3:uid="{6DC9E75A-4FBF-413B-938C-9802BA5FFE4F}" name="GTL Coverage Amount" dataDxfId="439"/>
    <tableColumn id="43" xr3:uid="{2823E333-24F6-43F1-BF00-2E5B6147888F}" name="Dep Life Class" dataDxfId="438"/>
    <tableColumn id="44" xr3:uid="{8539BB0B-21AB-41EB-9A16-EE2AA4D39156}" name="VGTL Life Class" dataDxfId="437"/>
    <tableColumn id="45" xr3:uid="{0100C8EE-643E-4821-AA64-6656F8DC92CF}" name="VGTL Coverage Amount" dataDxfId="436"/>
    <tableColumn id="46" xr3:uid="{186FC3AF-A8F8-475B-8A4F-277A1C941287}" name="VSL Life Class" dataDxfId="435"/>
    <tableColumn id="47" xr3:uid="{996CCDB5-FF0D-47D7-BC20-5F9B9FBA6F3F}" name="VSL Coverage Amount" dataDxfId="434"/>
    <tableColumn id="48" xr3:uid="{752B05E2-146B-4B3E-AC2D-9E4F35B74EB6}" name="VCL Life Class" dataDxfId="433"/>
    <tableColumn id="49" xr3:uid="{FD64157C-2EFA-4324-B1A7-1024555CD257}" name="STD Life Class " dataDxfId="432"/>
    <tableColumn id="51" xr3:uid="{BAA8743C-3561-467B-939E-8A42DB62341B}" name="VSTD Life Class" dataDxfId="431"/>
    <tableColumn id="52" xr3:uid="{470AC88C-3C65-4E58-B559-310AAEFDF381}" name="LTD Life Class " dataDxfId="430"/>
    <tableColumn id="53" xr3:uid="{436F7F3E-1487-4D6E-8CD1-63EB4E639BEC}" name="VLTD Life Class" dataDxfId="429"/>
    <tableColumn id="54" xr3:uid="{3069B32F-3388-4FEF-B69B-A4ADB6BDF117}" name="VHL / VHLF Life Class " dataDxfId="428"/>
    <tableColumn id="55" xr3:uid="{9DD3D817-4C11-4C99-BCE4-E36F3180D978}" name="VHL / VHLF Coverage Amount " dataDxfId="427"/>
    <tableColumn id="56" xr3:uid="{C3415EB7-FD16-48CA-82AD-E4A1A7B95D1F}" name="Annual Salary " dataDxfId="426"/>
    <tableColumn id="27" xr3:uid="{FE20B1CB-02E4-49ED-AC6E-9BE72FACE161}" name="Age" dataDxfId="42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8135A01-C05B-4D9B-9B97-625BA6859399}" name="Table613" displayName="Table613" ref="B2:D5" totalsRowShown="0" headerRowDxfId="13" dataDxfId="11" headerRowBorderDxfId="12">
  <tableColumns count="3">
    <tableColumn id="1" xr3:uid="{C32AA6CD-919A-4846-A8A0-ECE24CC6FFFC}" name="Form Name" dataDxfId="10"/>
    <tableColumn id="2" xr3:uid="{05E19AE8-0580-47E7-A06A-1AC2CF76ABC8}" name="Required for New Sales" dataDxfId="9"/>
    <tableColumn id="3" xr3:uid="{3D0F5583-FF0D-4205-B530-C4E3E8E61054}" name="Template" dataDxfId="8"/>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B2:E11" totalsRowShown="0" headerRowDxfId="7" dataDxfId="5" headerRowBorderDxfId="6" tableBorderDxfId="4">
  <tableColumns count="4">
    <tableColumn id="1" xr3:uid="{00000000-0010-0000-0400-000001000000}" name="Reason Code" dataDxfId="3"/>
    <tableColumn id="2" xr3:uid="{00000000-0010-0000-0400-000002000000}" name="Elig. # Months" dataDxfId="2"/>
    <tableColumn id="3" xr3:uid="{00000000-0010-0000-0400-000003000000}" name="Reason Description" dataDxfId="1"/>
    <tableColumn id="4" xr3:uid="{00000000-0010-0000-0400-000004000000}" name="Short Reason" dataDxfId="0"/>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27C92D5-C965-407C-9427-AF66AB2E2095}" name="Members9" displayName="Members9" ref="B12:BD15" totalsRowShown="0" headerRowDxfId="400" dataDxfId="398" headerRowBorderDxfId="399" tableBorderDxfId="397" totalsRowBorderDxfId="396">
  <tableColumns count="55">
    <tableColumn id="2" xr3:uid="{47DE1E17-024E-424F-B458-7CBBD59984BF}" name="Eligibility Class" dataDxfId="395"/>
    <tableColumn id="3" xr3:uid="{B68B0DA2-C2DF-4412-90DC-BF9A465D7774}" name="Subscriber SSN" dataDxfId="394"/>
    <tableColumn id="4" xr3:uid="{59F9B5EB-3C93-456F-B5D1-4975C34A7A35}" name="DependentSSN" dataDxfId="393"/>
    <tableColumn id="5" xr3:uid="{632E891C-D80A-4E01-976D-3AF69DD3C406}" name="RelationToSubscriber" dataDxfId="392"/>
    <tableColumn id="6" xr3:uid="{9CD37C20-C7A1-4B73-A14D-77CA40E335DA}" name="First Name" dataDxfId="391"/>
    <tableColumn id="7" xr3:uid="{74F74E9E-BBD7-427A-AE77-B3C0B7DFEDB8}" name="MI" dataDxfId="390"/>
    <tableColumn id="8" xr3:uid="{5ED1DC07-F178-4BB5-8DD1-55F002A39A9A}" name="Last Name" dataDxfId="389"/>
    <tableColumn id="9" xr3:uid="{26E4EF2B-05D9-49DC-A9DA-D17AEE2EEAF0}" name="Gender" dataDxfId="388"/>
    <tableColumn id="10" xr3:uid="{4D66F855-B263-4EFE-BE8C-39BD30F88E5E}" name="DOB" dataDxfId="387"/>
    <tableColumn id="11" xr3:uid="{F27AB558-3434-4481-811C-915565B2D39B}" name="JobTitle" dataDxfId="386"/>
    <tableColumn id="12" xr3:uid="{D673BEBB-2BCF-4A62-8043-FB09F5B01ED3}" name="MaritalStatus" dataDxfId="385"/>
    <tableColumn id="13" xr3:uid="{D5A977AD-3297-41E4-BF10-8093C56970C2}" name="DateRetired" dataDxfId="384"/>
    <tableColumn id="14" xr3:uid="{403D461F-FF5B-4938-ACC4-5A3B40B75DAC}" name="ReasonDiffLastName" dataDxfId="383"/>
    <tableColumn id="15" xr3:uid="{7F3F3890-B7FB-47F3-9B13-6E2AEDEB65D4}" name="OutofAreaDep" dataDxfId="382"/>
    <tableColumn id="16" xr3:uid="{A634A5B1-3553-47EB-A3D2-6AC5B4CBD84A}" name="DepHandicap" dataDxfId="381"/>
    <tableColumn id="17" xr3:uid="{3C0689D6-EE5A-4F1D-A61E-0FB0B59111D3}" name="OnGroupsPriorIns" dataDxfId="380"/>
    <tableColumn id="1" xr3:uid="{7C02EAD2-B09F-4852-8F19-4332913E89CE}" name="Other Medical Coverage" dataDxfId="379"/>
    <tableColumn id="18" xr3:uid="{18621A5B-FFF4-4368-BCA8-01016D58558B}" name="Other Dental Coverage" dataDxfId="378"/>
    <tableColumn id="19" xr3:uid="{E95850DF-1D76-4EEE-A213-F3268640B7CF}" name="Mailing Address" dataDxfId="377">
      <calculatedColumnFormula>IFERROR(VLOOKUP(Members9[[#This Row],[Subscriber SSN]],$C12:T$13,18,FALSE), "")</calculatedColumnFormula>
    </tableColumn>
    <tableColumn id="20" xr3:uid="{D835AF92-CA4D-4067-B8E6-3D364451D35F}" name="Mailing Address 2" dataDxfId="376">
      <calculatedColumnFormula>IFERROR(VLOOKUP(Members9[[#This Row],[Subscriber SSN]],$C12:U$13,19,FALSE), "")</calculatedColumnFormula>
    </tableColumn>
    <tableColumn id="21" xr3:uid="{E9780DE5-895F-4700-B08A-58A438CCE363}" name="City" dataDxfId="375">
      <calculatedColumnFormula>IFERROR(VLOOKUP(Members9[[#This Row],[Subscriber SSN]],$C12:V$13,18,FALSE), "")</calculatedColumnFormula>
    </tableColumn>
    <tableColumn id="22" xr3:uid="{ABCFCA9C-FA94-4A45-B156-ED81DDF90DF7}" name="State" dataDxfId="374">
      <calculatedColumnFormula>IFERROR(VLOOKUP(Members9[[#This Row],[Subscriber SSN]],$C12:W$13,21,FALSE), "")</calculatedColumnFormula>
    </tableColumn>
    <tableColumn id="23" xr3:uid="{D063B95B-3367-43FF-826C-7C7C8CDB5EDF}" name="ZipCode" dataDxfId="373">
      <calculatedColumnFormula>IFERROR(VLOOKUP(Members9[[#This Row],[Subscriber SSN]],$C12:X$13,21,FALSE), "")</calculatedColumnFormula>
    </tableColumn>
    <tableColumn id="24" xr3:uid="{A7B76080-DD70-4258-B198-A5F491C7671A}" name="Phone" dataDxfId="372"/>
    <tableColumn id="25" xr3:uid="{EC28787A-7D76-4BAF-A810-F8E36CF40C6E}" name="EmailAddress" dataDxfId="371"/>
    <tableColumn id="26" xr3:uid="{8DDF936C-12BE-4D51-842E-05213422C4A3}" name="PCP Name" dataDxfId="370"/>
    <tableColumn id="28" xr3:uid="{62A6AB5E-684A-4786-ADED-F51A9A690CAD}" name="ServingElig_x000a_(Hide Column)" dataDxfId="369"/>
    <tableColumn id="29" xr3:uid="{6C673A0E-24E8-4B39-92B3-B62294562558}" name="DateEmployed" dataDxfId="368"/>
    <tableColumn id="30" xr3:uid="{E0E4237C-3FE3-44E7-908B-21E3479B2449}" name="ReqEffDate_x000a_(Hide Column)" dataDxfId="367">
      <calculatedColumnFormula>$B$6</calculatedColumnFormula>
    </tableColumn>
    <tableColumn id="31" xr3:uid="{AA998C88-CD40-4B59-8BA8-6DA43DF62B96}" name="SubGroup Name" dataDxfId="366"/>
    <tableColumn id="32" xr3:uid="{07605805-46A8-45C2-A7D8-DF5023CF4684}" name="COBRA or State Continuation Reason" dataDxfId="365"/>
    <tableColumn id="33" xr3:uid="{264D5AF4-7135-4BD3-938E-6014A61D7811}" name="COBRA or State Continuation CvrBeginDate" dataDxfId="364"/>
    <tableColumn id="34" xr3:uid="{CB279C9F-7FC2-4C3D-B0CC-6F4CFB63C47D}" name="MedicareNumber" dataDxfId="363"/>
    <tableColumn id="35" xr3:uid="{F8B76207-CD22-4A93-B5AD-F0332A1C79E1}" name="MedicalPolicy" dataDxfId="362"/>
    <tableColumn id="36" xr3:uid="{E9CE863B-A98F-4C4E-B249-BE8C7E1BDC46}" name="MedicalCoverage Level" dataDxfId="361"/>
    <tableColumn id="37" xr3:uid="{F43E585E-64A0-46CD-A1F4-02B8DD0F5BE7}" name="Dental Policy" dataDxfId="360"/>
    <tableColumn id="38" xr3:uid="{ECC9D44B-0185-4854-8522-14BA52FB3DD6}" name="DentalCoverage Level" dataDxfId="359"/>
    <tableColumn id="39" xr3:uid="{92ACBC92-AB43-4838-8692-401A653AF5BE}" name="VisionPolicy" dataDxfId="358"/>
    <tableColumn id="40" xr3:uid="{112DC122-15C2-4ED7-92CF-D074725B660D}" name="VisionCoverageLevel" dataDxfId="357"/>
    <tableColumn id="42" xr3:uid="{F75CB5D0-C9CB-4724-B1D5-D4059883CF4D}" name="GTL Life Class " dataDxfId="356"/>
    <tableColumn id="41" xr3:uid="{8C2ECD20-8B0D-4BE4-B058-CC4D4BADCEC4}" name="GTL Coverage Amount" dataDxfId="355"/>
    <tableColumn id="43" xr3:uid="{E3FF697E-7B93-4BDC-B571-D910733F4F61}" name="Dep Life Class" dataDxfId="354"/>
    <tableColumn id="44" xr3:uid="{02E43B6A-DACF-42D0-ACAE-DE692688429D}" name="VGTL Life Class " dataDxfId="353"/>
    <tableColumn id="45" xr3:uid="{5AE43314-DF03-452E-A8C9-E270C0CF1613}" name="VGTL Coverage Amount" dataDxfId="352"/>
    <tableColumn id="46" xr3:uid="{8A8A9F0F-F70C-4C98-9672-B62F55D7E345}" name="VSL Life Class_x000a_" dataDxfId="351"/>
    <tableColumn id="47" xr3:uid="{B9217B33-FE38-4132-A42E-858D9654C216}" name="VSL Coverage Amount" dataDxfId="350"/>
    <tableColumn id="48" xr3:uid="{B0979E79-3781-46AF-96B3-FEBF5307552C}" name="VCL Life Class " dataDxfId="349">
      <calculatedColumnFormula>IF(NOT(ISBLANK(AR13)), AR13, "")</calculatedColumnFormula>
    </tableColumn>
    <tableColumn id="49" xr3:uid="{CC29C24D-B9E3-47B9-A434-7EC667B4E135}" name="STD Life Class " dataDxfId="348"/>
    <tableColumn id="51" xr3:uid="{4DF92D40-F417-4C9F-B251-CFCF2CBC3352}" name="VSTD Life Class" dataDxfId="347"/>
    <tableColumn id="52" xr3:uid="{9C87B9B7-6FA9-47DC-AEE3-9F9EBF2C1CC0}" name="LTD Life Class " dataDxfId="346"/>
    <tableColumn id="53" xr3:uid="{216AC2D3-97A5-4F81-BEE3-D08BFF82F845}" name="VLTD Life Class" dataDxfId="345"/>
    <tableColumn id="54" xr3:uid="{359D9D53-3D0D-4D2A-A16F-4521D42F2CD6}" name="VHL / VHLF Life Class " dataDxfId="344"/>
    <tableColumn id="55" xr3:uid="{D2D484E7-36EA-45CF-BA5E-6EBA32292FB3}" name="VHL / VHLF Coverage Amount " dataDxfId="343"/>
    <tableColumn id="56" xr3:uid="{13B3CD68-7EE9-4F4A-9CDE-34A1D7C9B7F1}" name="Annual Salary " dataDxfId="342"/>
    <tableColumn id="27" xr3:uid="{5F0655D6-B74F-491D-B07A-4138791C8FA9}" name="Age" dataDxfId="341">
      <calculatedColumnFormula>IF(ISBLANK(J13)," ",ROUNDDOWN(YEARFRAC(AD13,(J13)),0))</calculatedColumnFormula>
    </tableColumn>
  </tableColumns>
  <tableStyleInfo name="TableStyleLight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3189E7-7572-438B-83BC-7EF3CD055045}" name="Members92" displayName="Members92" ref="B26:BD38" totalsRowShown="0" headerRowDxfId="340" dataDxfId="338" headerRowBorderDxfId="339" tableBorderDxfId="337" totalsRowBorderDxfId="336">
  <tableColumns count="55">
    <tableColumn id="2" xr3:uid="{F91B9E7D-02A7-4094-AAA7-14E6538FAFB3}" name="Eligibility Class" dataDxfId="335"/>
    <tableColumn id="3" xr3:uid="{0C6CDF7F-9C44-4E3D-8E5D-D98F698548F3}" name="Subscriber SSN" dataDxfId="334"/>
    <tableColumn id="4" xr3:uid="{C1D042F1-4A45-4597-A7F5-66E2D0C0A099}" name="DependentSSN" dataDxfId="333"/>
    <tableColumn id="5" xr3:uid="{EFF6EA9A-C9BB-48D2-B37E-5CEA64EEFFEF}" name="RelationToSubscriber" dataDxfId="332"/>
    <tableColumn id="6" xr3:uid="{F86C4CBD-67E3-4444-A70A-CB0311DB81BB}" name="First Name" dataDxfId="331"/>
    <tableColumn id="7" xr3:uid="{968EB451-E462-4AB1-B655-5F8F307644B4}" name="MI" dataDxfId="330"/>
    <tableColumn id="8" xr3:uid="{05A1D85E-42B5-49F7-9924-4E3DCB2457C1}" name="Last Name" dataDxfId="329"/>
    <tableColumn id="9" xr3:uid="{8E3F214E-2806-4F0F-BA02-D53AFF90F87F}" name="Gender" dataDxfId="328"/>
    <tableColumn id="10" xr3:uid="{0BF48701-96E4-4E27-8543-29B9DD6F026E}" name="DOB" dataDxfId="327"/>
    <tableColumn id="11" xr3:uid="{C6A44C95-EB7C-43EB-820A-1E9393D222FC}" name="JobTitle" dataDxfId="326"/>
    <tableColumn id="12" xr3:uid="{582AF5A4-8FDC-4A06-A5E7-A2C2A2B75537}" name="MaritalStatus" dataDxfId="325"/>
    <tableColumn id="13" xr3:uid="{6EC05CCA-ED34-4190-B0A0-B221CFBCCD5B}" name="DateRetired" dataDxfId="324"/>
    <tableColumn id="14" xr3:uid="{D20E3662-66A1-4E47-9DF0-334AB5209E3F}" name="ReasonDiffLastName" dataDxfId="323"/>
    <tableColumn id="15" xr3:uid="{E21E43CD-D956-44B9-978F-4DBAB78CE15F}" name="OutofAreaDep" dataDxfId="322"/>
    <tableColumn id="16" xr3:uid="{88D67AFC-5612-4912-A8AF-09D3A414C179}" name="DepHandicap" dataDxfId="321"/>
    <tableColumn id="17" xr3:uid="{4680D44C-A571-4750-BF9C-C1134AAB6A50}" name="OnGroupsPriorIns" dataDxfId="320"/>
    <tableColumn id="1" xr3:uid="{A052AEA8-1E8E-4D4C-A5CF-45DEF710435B}" name="Other Medical Coverage" dataDxfId="319"/>
    <tableColumn id="18" xr3:uid="{DEEF64AE-9CB4-4FFC-87AB-0909547638B3}" name="Other Dental Coverage" dataDxfId="318"/>
    <tableColumn id="19" xr3:uid="{42E16E1D-3B9A-45D7-B3FC-083CD882EC5A}" name="Mailing Address" dataDxfId="317">
      <calculatedColumnFormula>IFERROR(VLOOKUP(Members92[[#This Row],[Subscriber SSN]],$C$13:T26,18,FALSE), "")</calculatedColumnFormula>
    </tableColumn>
    <tableColumn id="20" xr3:uid="{D0038434-F32C-4F15-BD90-FCCF484E0E5F}" name="Mailing Address 2" dataDxfId="316">
      <calculatedColumnFormula>IFERROR(VLOOKUP(Members92[[#This Row],[Subscriber SSN]],$C$13:U26,19,FALSE), "")</calculatedColumnFormula>
    </tableColumn>
    <tableColumn id="21" xr3:uid="{18B2D6B1-D472-4FDD-83A0-B96D759B5D6C}" name="City" dataDxfId="315">
      <calculatedColumnFormula>IFERROR(VLOOKUP(Members92[[#This Row],[Subscriber SSN]],$C$13:V26,18,FALSE), "")</calculatedColumnFormula>
    </tableColumn>
    <tableColumn id="22" xr3:uid="{1E769282-918B-4A9A-BC59-95F1C4758596}" name="State" dataDxfId="314">
      <calculatedColumnFormula>IFERROR(VLOOKUP(Members92[[#This Row],[Subscriber SSN]],$C$13:W26,21,FALSE), "")</calculatedColumnFormula>
    </tableColumn>
    <tableColumn id="23" xr3:uid="{F7238C05-B0AC-4BC8-92E3-EEC9D593540C}" name="ZipCode" dataDxfId="313">
      <calculatedColumnFormula>IFERROR(VLOOKUP(Members92[[#This Row],[Subscriber SSN]],$C$13:X26,21,FALSE), "")</calculatedColumnFormula>
    </tableColumn>
    <tableColumn id="24" xr3:uid="{17DB0348-E633-402D-9C35-B84B53B3025A}" name="Phone" dataDxfId="312"/>
    <tableColumn id="25" xr3:uid="{B5557C45-2AB2-48DF-8673-AD802A6A8E7A}" name="EmailAddress" dataDxfId="311"/>
    <tableColumn id="26" xr3:uid="{BAA1CD2C-084E-464A-942A-FF9F5AC20B0C}" name="PCP Name" dataDxfId="310"/>
    <tableColumn id="28" xr3:uid="{949F8BBA-1335-4C84-8B18-9A41E268672A}" name="ServingElig_x000a_(Hide Column)" dataDxfId="309"/>
    <tableColumn id="29" xr3:uid="{2D1CE5B5-1E5C-4181-883E-2EF47999C8E3}" name="DateEmployed" dataDxfId="308"/>
    <tableColumn id="30" xr3:uid="{F4FFADFB-1027-4C35-930C-824490A5ED53}" name="ReqEffDate_x000a_(Hide Column)" dataDxfId="307">
      <calculatedColumnFormula>$B$6</calculatedColumnFormula>
    </tableColumn>
    <tableColumn id="31" xr3:uid="{76F19619-F709-4916-9B0B-05BF31AC9757}" name="SubGroup Name" dataDxfId="306"/>
    <tableColumn id="32" xr3:uid="{F93F7F16-49E1-471B-A54F-195BE3F5EC6C}" name="COBRA or State Continuation Reason" dataDxfId="305"/>
    <tableColumn id="33" xr3:uid="{399DAC49-8128-43B8-9F66-BD18A830BC13}" name="COBRA or State Continuation CvrBeginDate" dataDxfId="304"/>
    <tableColumn id="34" xr3:uid="{1701A26B-A80C-46C3-9D03-404AA8744C04}" name="MedicareNumber" dataDxfId="303"/>
    <tableColumn id="35" xr3:uid="{884C359D-703A-401D-A6F2-61984D01D146}" name="MedicalPolicy" dataDxfId="302"/>
    <tableColumn id="36" xr3:uid="{77AD6628-69CB-4E7D-B54C-883AEDD1422E}" name="MedicalCoverage Level" dataDxfId="301"/>
    <tableColumn id="37" xr3:uid="{150B7173-7997-4FC0-A144-F6348859A72A}" name="Dental Policy" dataDxfId="300"/>
    <tableColumn id="38" xr3:uid="{F11E1A0A-1ADF-4C6C-938C-5AF1869701D8}" name="DentalCoverage Level" dataDxfId="299"/>
    <tableColumn id="39" xr3:uid="{8919C541-40D1-4BE1-AE0F-D72AFA948202}" name="VisionPolicy" dataDxfId="298"/>
    <tableColumn id="40" xr3:uid="{F0EF9233-8B1C-42C5-838C-881F9CCB38C1}" name="VisionCoverageLevel" dataDxfId="297"/>
    <tableColumn id="42" xr3:uid="{6D547028-1417-4589-952B-E9C1FC052B16}" name="GTL Life Class " dataDxfId="296"/>
    <tableColumn id="41" xr3:uid="{A25A8D3C-3098-4522-B707-95F8D1A7A6A1}" name="GTL Coverage Amount" dataDxfId="295"/>
    <tableColumn id="43" xr3:uid="{88E2D446-2B72-4268-B86B-50F17ACF4B7B}" name="Dep Life Class" dataDxfId="294"/>
    <tableColumn id="44" xr3:uid="{B150C781-962E-49F4-8FE7-94BBFBE25522}" name="VGTL Life Class " dataDxfId="293"/>
    <tableColumn id="45" xr3:uid="{D74CA8BC-7487-411D-9656-D5539A5D69DB}" name="VGTL Coverage Amount" dataDxfId="292"/>
    <tableColumn id="46" xr3:uid="{8E714638-B7BF-49B3-9D23-7F5B23C457EA}" name="VSL Life Class_x000a_" dataDxfId="291"/>
    <tableColumn id="47" xr3:uid="{F2451AF9-AB3F-40E5-9784-53220727C20A}" name="VSL Coverage Amount" dataDxfId="290"/>
    <tableColumn id="48" xr3:uid="{BDD411B7-F5C9-434B-81B3-FB7ECB5F1525}" name="VCL Life Class " dataDxfId="289">
      <calculatedColumnFormula>IF(NOT(ISBLANK(AR27)), AR27, "")</calculatedColumnFormula>
    </tableColumn>
    <tableColumn id="49" xr3:uid="{BE6F9CCF-607D-412D-AE50-CD019DAACBFF}" name="STD Life Class " dataDxfId="288"/>
    <tableColumn id="51" xr3:uid="{57CDC603-52D3-4AA9-90DE-6C3A36C2F536}" name="VSTD Life Class" dataDxfId="287"/>
    <tableColumn id="52" xr3:uid="{F996007B-E6CB-491B-B643-6325B0FB3B2F}" name="LTD Life Class " dataDxfId="286"/>
    <tableColumn id="53" xr3:uid="{5C9B07C1-7E1F-4C77-B091-31234318C029}" name="VLTD Life Class" dataDxfId="285"/>
    <tableColumn id="54" xr3:uid="{52C87010-10B7-4091-91C2-CA4B2ECB6E48}" name="VHL / VHLF Life Class " dataDxfId="284"/>
    <tableColumn id="55" xr3:uid="{F896C233-F7BD-49F5-A123-C10A3B3147DE}" name="VHL / VHLF Coverage Amount " dataDxfId="283"/>
    <tableColumn id="56" xr3:uid="{532E0F61-D234-4068-9997-29F89387BC77}" name="Annual Salary " dataDxfId="282"/>
    <tableColumn id="27" xr3:uid="{3D824398-B7ED-421F-A91D-9319086BFB6F}" name="Age" dataDxfId="281">
      <calculatedColumnFormula>IF(ISBLANK(J27)," ",ROUNDDOWN(YEARFRAC(AD27,(J27)),0))</calculatedColumnFormula>
    </tableColumn>
  </tableColumns>
  <tableStyleInfo name="TableStyleLight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295E6AE-C792-4C73-8D5B-5D9AE13F4320}" name="Members928" displayName="Members928" ref="B48:BD60" totalsRowShown="0" headerRowDxfId="280" dataDxfId="278" headerRowBorderDxfId="279" tableBorderDxfId="277" totalsRowBorderDxfId="276">
  <tableColumns count="55">
    <tableColumn id="2" xr3:uid="{0CAFE22A-1A10-4CFA-A7D2-E8A48756666B}" name="Eligibility Class" dataDxfId="275"/>
    <tableColumn id="3" xr3:uid="{556B44B8-8E52-4950-BEC4-E468C837326C}" name="Subscriber SSN" dataDxfId="274"/>
    <tableColumn id="4" xr3:uid="{F910D68A-100A-4A70-9E0A-22618F926F75}" name="DependentSSN" dataDxfId="273"/>
    <tableColumn id="5" xr3:uid="{C7B5E8F2-EB37-47C3-87A4-53784DB1811A}" name="RelationToSubscriber" dataDxfId="272"/>
    <tableColumn id="6" xr3:uid="{82937B2B-1D5C-4556-8F4F-E76517F2D1BF}" name="First Name" dataDxfId="271"/>
    <tableColumn id="7" xr3:uid="{A527261E-02E6-434E-B56E-F0A8E573D8D9}" name="MI" dataDxfId="270"/>
    <tableColumn id="8" xr3:uid="{97EB7738-8D14-49BF-A360-C1291BA5E5CB}" name="Last Name" dataDxfId="269"/>
    <tableColumn id="9" xr3:uid="{975C813E-EEC1-477D-B303-B0D624C4737A}" name="Gender" dataDxfId="268"/>
    <tableColumn id="10" xr3:uid="{64C5FBEE-C6D1-40B9-9B32-568CFA0E8066}" name="DOB" dataDxfId="267"/>
    <tableColumn id="11" xr3:uid="{1AEB8ACC-6E6D-4D8F-B405-F1A2091083A2}" name="JobTitle" dataDxfId="266"/>
    <tableColumn id="12" xr3:uid="{EC508FAC-A281-45E0-A42D-D5483F476141}" name="MaritalStatus" dataDxfId="265"/>
    <tableColumn id="13" xr3:uid="{3B47678B-1EFA-4135-B929-8FC811C07907}" name="DateRetired" dataDxfId="264"/>
    <tableColumn id="14" xr3:uid="{F8F72DFE-FF06-47D4-8738-5D75F9BE5AE8}" name="ReasonDiffLastName" dataDxfId="263"/>
    <tableColumn id="15" xr3:uid="{76574AFE-D64A-4450-9F53-801227A95F60}" name="OutofAreaDep" dataDxfId="262"/>
    <tableColumn id="16" xr3:uid="{7EA8718E-532C-44F9-8F68-01F688820AE5}" name="DepHandicap" dataDxfId="261"/>
    <tableColumn id="17" xr3:uid="{71A034A9-0A22-43C1-B738-21F7A3FCF51F}" name="OnGroupsPriorIns" dataDxfId="260"/>
    <tableColumn id="1" xr3:uid="{636F483E-BF1D-4E63-8326-1F2042CE6031}" name="Other Medical Coverage" dataDxfId="259"/>
    <tableColumn id="18" xr3:uid="{09363EDC-7594-43F0-965A-43C4D472E031}" name="Other Dental Coverage" dataDxfId="258"/>
    <tableColumn id="19" xr3:uid="{B6531A22-A519-4ECA-BE6E-FC071DB10319}" name="Mailing Address" dataDxfId="257">
      <calculatedColumnFormula>IFERROR(VLOOKUP(Members928[[#This Row],[Subscriber SSN]],$C$13:T48,18,FALSE), "")</calculatedColumnFormula>
    </tableColumn>
    <tableColumn id="20" xr3:uid="{3DC310AF-2495-4041-B857-C3E7D2A0E481}" name="Mailing Address 2" dataDxfId="256">
      <calculatedColumnFormula>IFERROR(VLOOKUP(Members928[[#This Row],[Subscriber SSN]],$C$13:U48,19,FALSE), "")</calculatedColumnFormula>
    </tableColumn>
    <tableColumn id="21" xr3:uid="{06EFCBE4-6BFE-475F-BF8F-D50CFD8B39B6}" name="City" dataDxfId="255">
      <calculatedColumnFormula>IFERROR(VLOOKUP(Members928[[#This Row],[Subscriber SSN]],$C$13:V48,18,FALSE), "")</calculatedColumnFormula>
    </tableColumn>
    <tableColumn id="22" xr3:uid="{7D8019CF-47BE-493D-8EB8-BDFBE0A86F2F}" name="State" dataDxfId="254">
      <calculatedColumnFormula>IFERROR(VLOOKUP(Members928[[#This Row],[Subscriber SSN]],$C$13:W48,21,FALSE), "")</calculatedColumnFormula>
    </tableColumn>
    <tableColumn id="23" xr3:uid="{DCA7D462-925A-407D-B1F3-95AFD1616FD9}" name="ZipCode" dataDxfId="253">
      <calculatedColumnFormula>IFERROR(VLOOKUP(Members928[[#This Row],[Subscriber SSN]],$C$13:X48,21,FALSE), "")</calculatedColumnFormula>
    </tableColumn>
    <tableColumn id="24" xr3:uid="{DE703ABF-9965-4B67-95E0-BA4D986AE9B5}" name="Phone" dataDxfId="252"/>
    <tableColumn id="25" xr3:uid="{977EA7AF-7CA6-4061-AD13-7FD952FA7E58}" name="EmailAddress" dataDxfId="251"/>
    <tableColumn id="26" xr3:uid="{2A524144-18EA-427B-A956-433A027F5ADF}" name="PCP Name" dataDxfId="250"/>
    <tableColumn id="28" xr3:uid="{A590BDE0-DD4C-4843-81E2-E5E75B8BADB2}" name="ServingElig_x000a_(Hide Column)" dataDxfId="249"/>
    <tableColumn id="29" xr3:uid="{0EBAD446-5562-4AD2-8279-CAB534BAE9FB}" name="DateEmployed" dataDxfId="248"/>
    <tableColumn id="30" xr3:uid="{7E406FEF-05FD-4A0A-8998-5B83F0B53266}" name="ReqEffDate_x000a_(Hide Column)" dataDxfId="247">
      <calculatedColumnFormula>$B$6</calculatedColumnFormula>
    </tableColumn>
    <tableColumn id="31" xr3:uid="{BA4B1F9F-A246-4404-9397-9D8EDAF24706}" name="SubGroup Name" dataDxfId="246"/>
    <tableColumn id="32" xr3:uid="{5E52C7DA-1016-4310-B475-94C175228E0F}" name="COBRA or State Continuation Reason" dataDxfId="245"/>
    <tableColumn id="33" xr3:uid="{3681B4A2-5CF8-4DEB-B504-137EA67DFAD0}" name="COBRA or State Continuation CvrBeginDate" dataDxfId="244"/>
    <tableColumn id="34" xr3:uid="{EC714F40-039E-4760-908F-F60709F5CE7D}" name="MedicareNumber" dataDxfId="243"/>
    <tableColumn id="35" xr3:uid="{F7845AC4-7F7E-4E70-973A-0DCB146FE604}" name="MedicalPolicy" dataDxfId="242"/>
    <tableColumn id="36" xr3:uid="{ED3C526B-0E3C-459A-8B4C-DC8258C40F18}" name="MedicalCoverage Level" dataDxfId="241"/>
    <tableColumn id="37" xr3:uid="{51C0EA60-7F45-49AA-96A4-B64F87C74BB2}" name="Dental Policy" dataDxfId="240"/>
    <tableColumn id="38" xr3:uid="{FC26E764-4695-4349-9E96-5D9F3F975760}" name="DentalCoverage Level" dataDxfId="239"/>
    <tableColumn id="39" xr3:uid="{53F82A14-8A6F-4327-B9B0-F9001286FDEA}" name="VisionPolicy" dataDxfId="238"/>
    <tableColumn id="40" xr3:uid="{3E75CD73-ACC0-46DE-B068-84949CC9C210}" name="VisionCoverageLevel" dataDxfId="237"/>
    <tableColumn id="42" xr3:uid="{8F039043-3D1C-457C-8FDB-F18A265A0523}" name="GTL Life Class " dataDxfId="236"/>
    <tableColumn id="41" xr3:uid="{EE2485C3-3B41-4B3D-A23B-0678D11FF4BE}" name="GTL Coverage Amount" dataDxfId="235"/>
    <tableColumn id="43" xr3:uid="{2EC1FED7-9A34-401E-ACD9-99CBA7523730}" name="Dep Life Class" dataDxfId="234"/>
    <tableColumn id="44" xr3:uid="{00CC3389-AE91-4937-889C-1C0FEA9BB29D}" name="VGTL Life Class " dataDxfId="233"/>
    <tableColumn id="45" xr3:uid="{F69C836A-332D-4223-BECF-AB0EEFCF8024}" name="VGTL Coverage Amount" dataDxfId="232"/>
    <tableColumn id="46" xr3:uid="{403B7084-8C22-4885-A828-80A7BCD002D6}" name="VSL Life Class_x000a_" dataDxfId="231"/>
    <tableColumn id="47" xr3:uid="{6A2B9C55-30DC-45E0-A1E0-45E0374C82B4}" name="VSL Coverage Amount" dataDxfId="230"/>
    <tableColumn id="48" xr3:uid="{298EBC1B-E9F4-4B23-BE68-D81E23A2873E}" name="VCL Life Class " dataDxfId="229">
      <calculatedColumnFormula>IF(NOT(ISBLANK(AR49)), AR49, "")</calculatedColumnFormula>
    </tableColumn>
    <tableColumn id="49" xr3:uid="{BECF5BCA-4294-4310-A447-7F10C532A0E8}" name="STD Life Class " dataDxfId="228"/>
    <tableColumn id="51" xr3:uid="{DD63AB70-5522-4282-BAF3-4568BDA48CE7}" name="VSTD Life Class" dataDxfId="227"/>
    <tableColumn id="52" xr3:uid="{CEE1782B-E295-458C-AEFA-AA2FF83EC567}" name="LTD Life Class " dataDxfId="226"/>
    <tableColumn id="53" xr3:uid="{5DBAD69C-F4FF-4BAF-BA68-3967D416C4A8}" name="VLTD Life Class" dataDxfId="225"/>
    <tableColumn id="54" xr3:uid="{EE890782-93FD-4DCD-88FD-1A794D795A74}" name="VHL / VHLF Life Class " dataDxfId="224"/>
    <tableColumn id="55" xr3:uid="{2872781F-9124-4541-9559-495917E9682D}" name="VHL / VHLF Coverage Amount " dataDxfId="223"/>
    <tableColumn id="56" xr3:uid="{92E00903-9D61-427F-8B28-01311EC0EC5F}" name="Annual Salary " dataDxfId="222"/>
    <tableColumn id="27" xr3:uid="{2296DDDE-8A5D-4511-8026-913DEB416E65}" name="Age" dataDxfId="221">
      <calculatedColumnFormula>IF(ISBLANK(J49)," ",ROUNDDOWN(YEARFRAC(AD49,(J49)),0))</calculatedColumnFormula>
    </tableColumn>
  </tableColumns>
  <tableStyleInfo name="TableStyleLight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A927719-E338-4413-AF47-5D92EE33AED2}" name="Members92810" displayName="Members92810" ref="B92:BD104" totalsRowShown="0" headerRowDxfId="220" dataDxfId="218" headerRowBorderDxfId="219" tableBorderDxfId="217" totalsRowBorderDxfId="216">
  <tableColumns count="55">
    <tableColumn id="2" xr3:uid="{17495EFD-51FB-4E73-BBB3-31BD10CF51C7}" name="Eligibility Class" dataDxfId="215"/>
    <tableColumn id="3" xr3:uid="{DF06E47C-EDD6-4807-A625-B738FE517A33}" name="Subscriber SSN" dataDxfId="214"/>
    <tableColumn id="4" xr3:uid="{8C5AC1C3-4364-47AD-992C-D6D8127D642E}" name="DependentSSN" dataDxfId="213"/>
    <tableColumn id="5" xr3:uid="{4E820465-6B5F-4BA5-AAE2-5711C3EA2620}" name="RelationToSubscriber" dataDxfId="212"/>
    <tableColumn id="6" xr3:uid="{9CDD45DC-5B44-487B-BD08-2BE9746CEE62}" name="First Name" dataDxfId="211"/>
    <tableColumn id="7" xr3:uid="{1BDFDB8D-A765-42A1-BEC1-DD03A35C9C5A}" name="MI" dataDxfId="210"/>
    <tableColumn id="8" xr3:uid="{93C85ABA-2A41-453D-938C-FC82313630E5}" name="Last Name" dataDxfId="209"/>
    <tableColumn id="9" xr3:uid="{592070B3-D4B6-4C8E-9888-C7E226A6507D}" name="Gender" dataDxfId="208"/>
    <tableColumn id="10" xr3:uid="{2CCC789F-FDA9-48D5-8635-F20B24D7B68A}" name="DOB" dataDxfId="207"/>
    <tableColumn id="11" xr3:uid="{3039BC3C-2B91-4222-846B-40BFAAD916E0}" name="JobTitle" dataDxfId="206"/>
    <tableColumn id="12" xr3:uid="{50A6C8C9-A132-4E8C-AAEF-F35DB07A7326}" name="MaritalStatus" dataDxfId="205"/>
    <tableColumn id="13" xr3:uid="{3EAC74FA-9EE2-4EAB-8303-79A78858C083}" name="DateRetired" dataDxfId="204"/>
    <tableColumn id="14" xr3:uid="{635A605C-88F0-4000-A173-9B8B42EFA05D}" name="ReasonDiffLastName" dataDxfId="203"/>
    <tableColumn id="15" xr3:uid="{4927F23A-4162-414F-9EC8-DE0BE52F6E18}" name="OutofAreaDep" dataDxfId="202"/>
    <tableColumn id="16" xr3:uid="{E56D7FFC-91D0-4702-A124-2C3BC48AF6CF}" name="DepHandicap" dataDxfId="201"/>
    <tableColumn id="17" xr3:uid="{2FE2AAA0-B40E-42BE-9ADC-176A8DDD90FB}" name="OnGroupsPriorIns" dataDxfId="200"/>
    <tableColumn id="1" xr3:uid="{284576F8-8436-4B9A-B968-4E7A3D96AFDB}" name="Other Medical Coverage" dataDxfId="199"/>
    <tableColumn id="18" xr3:uid="{BCD8455D-F2F8-492E-8ABE-789CB7903064}" name="Other Dental Coverage" dataDxfId="198"/>
    <tableColumn id="19" xr3:uid="{5027244B-00D2-405A-90B6-E021C85A7F8C}" name="Mailing Address" dataDxfId="197">
      <calculatedColumnFormula>IFERROR(VLOOKUP(Members92810[[#This Row],[Subscriber SSN]],$C$13:T92,18,FALSE), "")</calculatedColumnFormula>
    </tableColumn>
    <tableColumn id="20" xr3:uid="{55661BFE-E899-4918-A25F-193E799226AB}" name="Mailing Address 2" dataDxfId="196">
      <calculatedColumnFormula>IFERROR(VLOOKUP(Members92810[[#This Row],[Subscriber SSN]],$C$13:U92,19,FALSE), "")</calculatedColumnFormula>
    </tableColumn>
    <tableColumn id="21" xr3:uid="{7C2CF9D6-5B90-4BBC-9AAD-2D6D38D99FB2}" name="City" dataDxfId="195">
      <calculatedColumnFormula>IFERROR(VLOOKUP(Members92810[[#This Row],[Subscriber SSN]],$C$13:V92,18,FALSE), "")</calculatedColumnFormula>
    </tableColumn>
    <tableColumn id="22" xr3:uid="{E8957429-C851-468A-8D07-C00CB0194F8A}" name="State" dataDxfId="194">
      <calculatedColumnFormula>IFERROR(VLOOKUP(Members92810[[#This Row],[Subscriber SSN]],$C$13:W92,21,FALSE), "")</calculatedColumnFormula>
    </tableColumn>
    <tableColumn id="23" xr3:uid="{F9E0B3B7-A3F6-4B48-B583-D5B7BDB88AFA}" name="ZipCode" dataDxfId="193">
      <calculatedColumnFormula>IFERROR(VLOOKUP(Members92810[[#This Row],[Subscriber SSN]],$C$13:X92,21,FALSE), "")</calculatedColumnFormula>
    </tableColumn>
    <tableColumn id="24" xr3:uid="{DC9CB81F-6E7C-4FA5-97BE-EFB484688E7B}" name="Phone" dataDxfId="192"/>
    <tableColumn id="25" xr3:uid="{46D7DC39-6BA8-4C80-B100-72B0D20557E2}" name="EmailAddress" dataDxfId="191"/>
    <tableColumn id="26" xr3:uid="{A309E126-0665-4A54-953D-1878DB248123}" name="PCP Name" dataDxfId="190"/>
    <tableColumn id="28" xr3:uid="{36C0877A-D22E-44E1-A0B9-DD63C7432420}" name="ServingElig_x000a_(Hide Column)" dataDxfId="189"/>
    <tableColumn id="29" xr3:uid="{6466D856-630D-444F-BB02-AD4106AD2E05}" name="DateEmployed" dataDxfId="188"/>
    <tableColumn id="30" xr3:uid="{B0D22A08-015F-41AA-A50A-4C53966E622D}" name="ReqEffDate_x000a_(Hide Column)" dataDxfId="187">
      <calculatedColumnFormula>$B$6</calculatedColumnFormula>
    </tableColumn>
    <tableColumn id="31" xr3:uid="{A2B646B3-EE6F-4B81-A100-FFAFDE8EF7CC}" name="SubGroup Name" dataDxfId="186"/>
    <tableColumn id="32" xr3:uid="{3DE4232D-4985-4868-86A0-358465E735EB}" name="COBRA or State Continuation Reason" dataDxfId="185"/>
    <tableColumn id="33" xr3:uid="{6EFDE31A-414C-4F3E-A8E5-D2BDD66B4CF7}" name="COBRA or State Continuation CvrBeginDate" dataDxfId="184"/>
    <tableColumn id="34" xr3:uid="{77B4F409-704F-4741-8118-4212FA7164BD}" name="MedicareNumber" dataDxfId="183"/>
    <tableColumn id="35" xr3:uid="{2C45DF06-0B57-48EF-A4A6-AB6850CE3C7A}" name="MedicalPolicy" dataDxfId="182"/>
    <tableColumn id="36" xr3:uid="{E2B444C5-5449-464F-94ED-54C730A5C35F}" name="MedicalCoverage Level" dataDxfId="181"/>
    <tableColumn id="37" xr3:uid="{AC1B18B9-2638-4415-ABF4-467B8CEDCE8C}" name="Dental Policy" dataDxfId="180"/>
    <tableColumn id="38" xr3:uid="{4ED2EE78-D478-4769-B5A5-AC87C911C561}" name="DentalCoverage Level" dataDxfId="179"/>
    <tableColumn id="39" xr3:uid="{DBD75555-1CC1-472C-AD70-89461C1B912D}" name="VisionPolicy" dataDxfId="178"/>
    <tableColumn id="40" xr3:uid="{626154C7-06E3-4229-99CA-84C40166EB2C}" name="VisionCoverageLevel" dataDxfId="177"/>
    <tableColumn id="42" xr3:uid="{B21152FC-8648-4385-BA77-FEB054C69D21}" name="GTL Life Class " dataDxfId="176"/>
    <tableColumn id="41" xr3:uid="{19A4CD7E-B236-4A22-B43D-1ACE4A80F4F2}" name="GTL Coverage Amount" dataDxfId="175"/>
    <tableColumn id="43" xr3:uid="{BD0FA23E-DEF2-4387-9152-DACEBAB6C116}" name="Dep Life Class" dataDxfId="174"/>
    <tableColumn id="44" xr3:uid="{25C77BBE-767E-4F93-AF4E-01AEC63B500A}" name="VGTL Life Class " dataDxfId="173"/>
    <tableColumn id="45" xr3:uid="{D444A9BC-9D93-4C2D-BEA0-C1C8F4B66696}" name="VGTL Coverage Amount" dataDxfId="172"/>
    <tableColumn id="46" xr3:uid="{F3C72B26-8C94-4733-BF90-8EC91F7EF05E}" name="VSL Life Class_x000a_" dataDxfId="171"/>
    <tableColumn id="47" xr3:uid="{1D4A3B60-E8B3-45D7-919F-365395D7E87A}" name="VSL Coverage Amount" dataDxfId="170"/>
    <tableColumn id="48" xr3:uid="{285C9DB4-BEE3-4283-8630-3D253B492604}" name="VCL Life Class " dataDxfId="169">
      <calculatedColumnFormula>IF(NOT(ISBLANK(AR93)), AR93, "")</calculatedColumnFormula>
    </tableColumn>
    <tableColumn id="49" xr3:uid="{540AD6AC-E1AD-4B6A-9D01-4FABB040EC1B}" name="STD Life Class " dataDxfId="168"/>
    <tableColumn id="51" xr3:uid="{D7842677-951D-4B72-A2E8-FE9C6ABDC0AC}" name="VSTD Life Class" dataDxfId="167"/>
    <tableColumn id="52" xr3:uid="{AD559465-44EB-45F2-8E7C-A32245D0A313}" name="LTD Life Class " dataDxfId="166"/>
    <tableColumn id="53" xr3:uid="{1CD96DBE-1A8D-4D1E-9225-71622218C40A}" name="VLTD Life Class" dataDxfId="165"/>
    <tableColumn id="54" xr3:uid="{20608280-5143-4A90-8953-606EDDCEDB59}" name="VHL / VHLF Life Class " dataDxfId="164"/>
    <tableColumn id="55" xr3:uid="{F1722567-AE02-4EFE-B071-5C16AC1E23F6}" name="VHL / VHLF Coverage Amount " dataDxfId="163"/>
    <tableColumn id="56" xr3:uid="{CC92BBDA-ED8D-4990-B3D0-4D5E94AF1ACB}" name="Annual Salary " dataDxfId="162"/>
    <tableColumn id="27" xr3:uid="{E4811665-DE38-48E2-8EC2-9322D2A9A860}" name="Age" dataDxfId="161">
      <calculatedColumnFormula>IF(ISBLANK(J93)," ",ROUNDDOWN(YEARFRAC(AD93,(J93)),0))</calculatedColumnFormula>
    </tableColumn>
  </tableColumns>
  <tableStyleInfo name="TableStyleLight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9B73AF-0C27-42C6-A476-F37E8C4DF630}" name="Members92811" displayName="Members92811" ref="B70:BD82" totalsRowShown="0" headerRowDxfId="160" dataDxfId="158" headerRowBorderDxfId="159" tableBorderDxfId="157" totalsRowBorderDxfId="156">
  <tableColumns count="55">
    <tableColumn id="2" xr3:uid="{D1354900-A84C-46CC-A625-8C95AA02DA84}" name="Eligibility Class" dataDxfId="155"/>
    <tableColumn id="3" xr3:uid="{02317200-7CFD-40F5-9523-D781A0FC5119}" name="Subscriber SSN" dataDxfId="154"/>
    <tableColumn id="4" xr3:uid="{D78695EC-3D1D-4AE9-9A7E-5E653A7D2C1E}" name="DependentSSN" dataDxfId="153"/>
    <tableColumn id="5" xr3:uid="{847D8CEA-1E21-4EB8-BF48-2709795BB8FE}" name="RelationToSubscriber" dataDxfId="152"/>
    <tableColumn id="6" xr3:uid="{D82FE1DC-0E7B-43DD-AFAB-3443A2B4665E}" name="First Name" dataDxfId="151"/>
    <tableColumn id="7" xr3:uid="{2D48A0AF-BF8C-4AB9-A3A2-C0AA79A9B7D3}" name="MI" dataDxfId="150"/>
    <tableColumn id="8" xr3:uid="{6F90ECE2-DCEE-476F-BD67-583A9B9579DB}" name="Last Name" dataDxfId="149"/>
    <tableColumn id="9" xr3:uid="{DCB62BF2-4CC0-4649-9D3D-683D23A3D010}" name="Gender" dataDxfId="148"/>
    <tableColumn id="10" xr3:uid="{FC9F4A01-C167-4941-A576-D0AE7C47844D}" name="DOB" dataDxfId="147"/>
    <tableColumn id="11" xr3:uid="{6BCB059E-27CA-4BAF-9362-649EA1C496B0}" name="JobTitle" dataDxfId="146"/>
    <tableColumn id="12" xr3:uid="{EB43716D-5E48-4645-B225-A5153441A33F}" name="MaritalStatus" dataDxfId="145"/>
    <tableColumn id="13" xr3:uid="{7693A09C-36D7-4361-8E5A-9478CC2E4FA4}" name="DateRetired" dataDxfId="144"/>
    <tableColumn id="14" xr3:uid="{56CFB026-8154-45E6-A9FA-04D137226152}" name="ReasonDiffLastName" dataDxfId="143"/>
    <tableColumn id="15" xr3:uid="{16F57CD3-BE14-406C-8096-F81EF91A8F5B}" name="OutofAreaDep" dataDxfId="142"/>
    <tableColumn id="16" xr3:uid="{A7C0F4B0-9102-4072-9B43-2310C7F032AC}" name="DepHandicap" dataDxfId="141"/>
    <tableColumn id="17" xr3:uid="{1EDE4237-3054-4C89-A884-33F5528C3B4E}" name="OnGroupsPriorIns" dataDxfId="140"/>
    <tableColumn id="1" xr3:uid="{6AC2D9B2-1BF3-49CB-8EF5-C314E12348E6}" name="Other Medical Coverage" dataDxfId="139"/>
    <tableColumn id="18" xr3:uid="{DBE3458A-3417-4FF5-8CE4-193D2E4E6D82}" name="Other Dental Coverage" dataDxfId="138"/>
    <tableColumn id="19" xr3:uid="{780FCB9F-4F43-400C-B227-D2AEC02FA8BA}" name="Mailing Address" dataDxfId="137">
      <calculatedColumnFormula>IFERROR(VLOOKUP(Members92811[[#This Row],[Subscriber SSN]],$C$13:T70,18,FALSE), "")</calculatedColumnFormula>
    </tableColumn>
    <tableColumn id="20" xr3:uid="{1CC17D9A-C7D3-48E2-BD89-309E80150D0E}" name="Mailing Address 2" dataDxfId="136">
      <calculatedColumnFormula>IFERROR(VLOOKUP(Members92811[[#This Row],[Subscriber SSN]],$C$13:U70,19,FALSE), "")</calculatedColumnFormula>
    </tableColumn>
    <tableColumn id="21" xr3:uid="{82A65C80-7568-4305-A3E0-3468D459A1FF}" name="City" dataDxfId="135">
      <calculatedColumnFormula>IFERROR(VLOOKUP(Members92811[[#This Row],[Subscriber SSN]],$C$13:V70,18,FALSE), "")</calculatedColumnFormula>
    </tableColumn>
    <tableColumn id="22" xr3:uid="{C98D68A0-7C26-4A36-8F21-B68F2BFFCB4B}" name="State" dataDxfId="134">
      <calculatedColumnFormula>IFERROR(VLOOKUP(Members92811[[#This Row],[Subscriber SSN]],$C$13:W70,21,FALSE), "")</calculatedColumnFormula>
    </tableColumn>
    <tableColumn id="23" xr3:uid="{60B4EB86-F840-4B4E-8F97-F0CEC97546F6}" name="ZipCode" dataDxfId="133">
      <calculatedColumnFormula>IFERROR(VLOOKUP(Members92811[[#This Row],[Subscriber SSN]],$C$13:X70,21,FALSE), "")</calculatedColumnFormula>
    </tableColumn>
    <tableColumn id="24" xr3:uid="{D28A0374-6A88-4926-AD39-41882210A659}" name="Phone" dataDxfId="132"/>
    <tableColumn id="25" xr3:uid="{763A0856-647D-4E2C-8EF6-A722D1372E6C}" name="EmailAddress" dataDxfId="131"/>
    <tableColumn id="26" xr3:uid="{6A371EBC-D17D-41BC-A598-065721533774}" name="PCP Name" dataDxfId="130"/>
    <tableColumn id="28" xr3:uid="{8F430F43-4BF3-4ED3-A122-51851C4A5757}" name="ServingElig_x000a_(Hide Column)" dataDxfId="129"/>
    <tableColumn id="29" xr3:uid="{E2F38370-E37E-481E-8467-7E7B7C2820C0}" name="DateEmployed" dataDxfId="128"/>
    <tableColumn id="30" xr3:uid="{6461D37F-AC7E-418C-913F-575F7C601F23}" name="ReqEffDate_x000a_(Hide Column)" dataDxfId="127">
      <calculatedColumnFormula>$B$6</calculatedColumnFormula>
    </tableColumn>
    <tableColumn id="31" xr3:uid="{8EE2DEA0-5705-45F4-A127-B85CA7A254DD}" name="SubGroup Name" dataDxfId="126"/>
    <tableColumn id="32" xr3:uid="{E9074B9F-C07C-4E8C-9384-37433B416AA8}" name="COBRA or State Continuation Reason" dataDxfId="125"/>
    <tableColumn id="33" xr3:uid="{452E7856-50C6-44EA-84B0-D198B398965F}" name="COBRA or State Continuation CvrBeginDate" dataDxfId="124"/>
    <tableColumn id="34" xr3:uid="{2E126351-DD04-4670-A539-31BF02766AD8}" name="MedicareNumber" dataDxfId="123"/>
    <tableColumn id="35" xr3:uid="{DF8051C0-2DD8-4FDF-ACE9-6835FC879729}" name="MedicalPolicy" dataDxfId="122"/>
    <tableColumn id="36" xr3:uid="{9F3C131A-47A0-4B9C-8B44-CA8BAB333D56}" name="MedicalCoverage Level" dataDxfId="121"/>
    <tableColumn id="37" xr3:uid="{8927F6FE-F52B-4E9D-8770-B17FC36C04F5}" name="Dental Policy" dataDxfId="120"/>
    <tableColumn id="38" xr3:uid="{15099011-649C-4801-A7DA-A3FC635981D2}" name="DentalCoverage Level" dataDxfId="119"/>
    <tableColumn id="39" xr3:uid="{499FD8F2-6394-4C79-82C5-6D336207B780}" name="VisionPolicy" dataDxfId="118"/>
    <tableColumn id="40" xr3:uid="{65D7F47E-03F4-4540-8878-0E2D91FA4A2F}" name="VisionCoverageLevel" dataDxfId="117"/>
    <tableColumn id="42" xr3:uid="{214EC34D-7DEE-4284-A269-BB151D1A401E}" name="GTL Life Class " dataDxfId="116"/>
    <tableColumn id="41" xr3:uid="{A878A1AC-D5AB-4040-A1D4-CA83F83C9DCB}" name="GTL Coverage Amount" dataDxfId="115"/>
    <tableColumn id="43" xr3:uid="{A383C8B5-0824-4FB4-9D08-292AEAE148AA}" name="Dep Life Class" dataDxfId="114"/>
    <tableColumn id="44" xr3:uid="{67C600AA-4E2A-44B3-969C-41899FD7ED70}" name="VGTL Life Class " dataDxfId="113"/>
    <tableColumn id="45" xr3:uid="{1A67A3FB-7C3F-403E-AB61-C93B830052B0}" name="VGTL Coverage Amount" dataDxfId="112"/>
    <tableColumn id="46" xr3:uid="{EC648B64-4BC6-4603-9CB9-C42034F8780D}" name="VSL Life Class_x000a_" dataDxfId="111"/>
    <tableColumn id="47" xr3:uid="{EA190FAE-F0C4-493C-AD56-382C400F7446}" name="VSL Coverage Amount" dataDxfId="110"/>
    <tableColumn id="48" xr3:uid="{0213FB4B-BD21-46BD-9A72-D9B72A640105}" name="VCL Life Class " dataDxfId="109">
      <calculatedColumnFormula>IF(NOT(ISBLANK(AR71)), AR71, "")</calculatedColumnFormula>
    </tableColumn>
    <tableColumn id="49" xr3:uid="{D03298DE-08B9-41C0-937F-728A8179C7F5}" name="STD Life Class " dataDxfId="108"/>
    <tableColumn id="51" xr3:uid="{BBC6FB3A-67AD-4550-A2A6-44527DFAF204}" name="VSTD Life Class" dataDxfId="107"/>
    <tableColumn id="52" xr3:uid="{03970131-588B-4825-BC43-719ABD8E0240}" name="LTD Life Class " dataDxfId="106"/>
    <tableColumn id="53" xr3:uid="{1BE5B92B-0C55-4188-AF72-F7E9854A3A35}" name="VLTD Life Class" dataDxfId="105"/>
    <tableColumn id="54" xr3:uid="{4A82F35E-0219-4433-B6B5-496557A3BC7C}" name="VHL / VHLF Life Class " dataDxfId="104"/>
    <tableColumn id="55" xr3:uid="{820B4B8F-CF9A-4EFA-8E3C-8D680057EADC}" name="VHL / VHLF Coverage Amount " dataDxfId="103"/>
    <tableColumn id="56" xr3:uid="{202F9BF3-9990-49AC-9842-6EBA0D07F505}" name="Annual Salary " dataDxfId="102"/>
    <tableColumn id="27" xr3:uid="{A592ECBE-BBE4-41BD-AC1E-97773E68DAF1}" name="Age" dataDxfId="101">
      <calculatedColumnFormula>IF(ISBLANK(J71)," ",ROUNDDOWN(YEARFRAC(AD71,(J71)),0))</calculatedColumnFormula>
    </tableColumn>
  </tableColumns>
  <tableStyleInfo name="TableStyleLight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Members" displayName="Members" ref="B6:BD996" totalsRowShown="0" headerRowDxfId="93" dataDxfId="91" headerRowBorderDxfId="92" tableBorderDxfId="90" totalsRowBorderDxfId="89">
  <tableColumns count="55">
    <tableColumn id="2" xr3:uid="{00000000-0010-0000-0100-000002000000}" name="Eligibility Class" dataDxfId="88"/>
    <tableColumn id="3" xr3:uid="{00000000-0010-0000-0100-000003000000}" name="Subscriber SSN" dataDxfId="87"/>
    <tableColumn id="4" xr3:uid="{00000000-0010-0000-0100-000004000000}" name="DependentSSN" dataDxfId="86"/>
    <tableColumn id="5" xr3:uid="{00000000-0010-0000-0100-000005000000}" name="RelationToSubscriber" dataDxfId="85"/>
    <tableColumn id="6" xr3:uid="{00000000-0010-0000-0100-000006000000}" name="First Name" dataDxfId="84"/>
    <tableColumn id="7" xr3:uid="{00000000-0010-0000-0100-000007000000}" name="MI" dataDxfId="83"/>
    <tableColumn id="8" xr3:uid="{00000000-0010-0000-0100-000008000000}" name="Last Name" dataDxfId="82"/>
    <tableColumn id="9" xr3:uid="{00000000-0010-0000-0100-000009000000}" name="Gender" dataDxfId="81"/>
    <tableColumn id="10" xr3:uid="{00000000-0010-0000-0100-00000A000000}" name="DOB" dataDxfId="80"/>
    <tableColumn id="11" xr3:uid="{00000000-0010-0000-0100-00000B000000}" name="JobTitle" dataDxfId="79"/>
    <tableColumn id="12" xr3:uid="{00000000-0010-0000-0100-00000C000000}" name="MaritalStatus" dataDxfId="78"/>
    <tableColumn id="13" xr3:uid="{00000000-0010-0000-0100-00000D000000}" name="DateRetired" dataDxfId="77"/>
    <tableColumn id="14" xr3:uid="{00000000-0010-0000-0100-00000E000000}" name="ReasonDiffLastName" dataDxfId="76"/>
    <tableColumn id="15" xr3:uid="{00000000-0010-0000-0100-00000F000000}" name="OutofAreaDep" dataDxfId="75"/>
    <tableColumn id="16" xr3:uid="{00000000-0010-0000-0100-000010000000}" name="DepHandicap" dataDxfId="74"/>
    <tableColumn id="17" xr3:uid="{00000000-0010-0000-0100-000011000000}" name="OnGroupsPriorIns" dataDxfId="73"/>
    <tableColumn id="1" xr3:uid="{00000000-0010-0000-0100-000001000000}" name="Other Medical Coverage" dataDxfId="72"/>
    <tableColumn id="18" xr3:uid="{00000000-0010-0000-0100-000012000000}" name="Other Dental Coverage" dataDxfId="71"/>
    <tableColumn id="19" xr3:uid="{00000000-0010-0000-0100-000013000000}" name="Mailing Address" dataDxfId="70">
      <calculatedColumnFormula>IFERROR(VLOOKUP(Members[[#This Row],[Subscriber SSN]],$C6:T$7,18,FALSE), "")</calculatedColumnFormula>
    </tableColumn>
    <tableColumn id="20" xr3:uid="{00000000-0010-0000-0100-000014000000}" name="Mailing Address 2" dataDxfId="69">
      <calculatedColumnFormula>IFERROR(VLOOKUP(Members[[#This Row],[Subscriber SSN]],$C6:U$7,19,FALSE), "")</calculatedColumnFormula>
    </tableColumn>
    <tableColumn id="21" xr3:uid="{00000000-0010-0000-0100-000015000000}" name="City" dataDxfId="68">
      <calculatedColumnFormula>IFERROR(VLOOKUP(Members[[#This Row],[Subscriber SSN]],$C6:V$7,18,FALSE), "")</calculatedColumnFormula>
    </tableColumn>
    <tableColumn id="22" xr3:uid="{00000000-0010-0000-0100-000016000000}" name="State" dataDxfId="67">
      <calculatedColumnFormula>IFERROR(VLOOKUP(Members[[#This Row],[Subscriber SSN]],$C6:W$7,21,FALSE), "")</calculatedColumnFormula>
    </tableColumn>
    <tableColumn id="23" xr3:uid="{00000000-0010-0000-0100-000017000000}" name="ZipCode" dataDxfId="66">
      <calculatedColumnFormula>IFERROR(VLOOKUP(Members[[#This Row],[Subscriber SSN]],$C6:X$7,21,FALSE), "")</calculatedColumnFormula>
    </tableColumn>
    <tableColumn id="24" xr3:uid="{00000000-0010-0000-0100-000018000000}" name="Phone" dataDxfId="65"/>
    <tableColumn id="25" xr3:uid="{00000000-0010-0000-0100-000019000000}" name="EmailAddress" dataDxfId="64"/>
    <tableColumn id="26" xr3:uid="{00000000-0010-0000-0100-00001A000000}" name="PCP Name" dataDxfId="63"/>
    <tableColumn id="28" xr3:uid="{00000000-0010-0000-0100-00001C000000}" name="ServingElig_x000a_(Hide Column)" dataDxfId="62"/>
    <tableColumn id="29" xr3:uid="{00000000-0010-0000-0100-00001D000000}" name="DateEmployed" dataDxfId="61"/>
    <tableColumn id="30" xr3:uid="{00000000-0010-0000-0100-00001E000000}" name="ReqEffDate_x000a_(Hide Column)" dataDxfId="60">
      <calculatedColumnFormula>$B$2</calculatedColumnFormula>
    </tableColumn>
    <tableColumn id="31" xr3:uid="{00000000-0010-0000-0100-00001F000000}" name="SubGroup Name" dataDxfId="59"/>
    <tableColumn id="32" xr3:uid="{00000000-0010-0000-0100-000020000000}" name="COBRA or State Continuation Reason" dataDxfId="58"/>
    <tableColumn id="33" xr3:uid="{00000000-0010-0000-0100-000021000000}" name="COBRA or State Continuation CvrBeginDate" dataDxfId="57"/>
    <tableColumn id="34" xr3:uid="{00000000-0010-0000-0100-000022000000}" name="MedicareNumber" dataDxfId="56"/>
    <tableColumn id="35" xr3:uid="{00000000-0010-0000-0100-000023000000}" name="MedicalPolicy" dataDxfId="55"/>
    <tableColumn id="36" xr3:uid="{00000000-0010-0000-0100-000024000000}" name="MedicalCoverage Level" dataDxfId="54"/>
    <tableColumn id="37" xr3:uid="{00000000-0010-0000-0100-000025000000}" name="Dental Policy" dataDxfId="53"/>
    <tableColumn id="38" xr3:uid="{00000000-0010-0000-0100-000026000000}" name="DentalCoverage Level" dataDxfId="52"/>
    <tableColumn id="39" xr3:uid="{00000000-0010-0000-0100-000027000000}" name="VisionPolicy" dataDxfId="51"/>
    <tableColumn id="40" xr3:uid="{00000000-0010-0000-0100-000028000000}" name="VisionCoverageLevel" dataDxfId="50"/>
    <tableColumn id="42" xr3:uid="{00000000-0010-0000-0100-00002A000000}" name="GTL Life Class " dataDxfId="49"/>
    <tableColumn id="41" xr3:uid="{00000000-0010-0000-0100-000029000000}" name="GTL Coverage Amount" dataDxfId="48"/>
    <tableColumn id="43" xr3:uid="{00000000-0010-0000-0100-00002B000000}" name="Dep Life Class" dataDxfId="47"/>
    <tableColumn id="44" xr3:uid="{00000000-0010-0000-0100-00002C000000}" name="VGTL Life Class " dataDxfId="46"/>
    <tableColumn id="45" xr3:uid="{00000000-0010-0000-0100-00002D000000}" name="VGTL Coverage Amount" dataDxfId="45"/>
    <tableColumn id="46" xr3:uid="{00000000-0010-0000-0100-00002E000000}" name="VSL Life Class_x000a_" dataDxfId="44"/>
    <tableColumn id="47" xr3:uid="{00000000-0010-0000-0100-00002F000000}" name="VSL Coverage Amount" dataDxfId="43"/>
    <tableColumn id="48" xr3:uid="{00000000-0010-0000-0100-000030000000}" name="VCL Life Class " dataDxfId="42">
      <calculatedColumnFormula>IF(NOT(ISBLANK(AR7)), AR7, "")</calculatedColumnFormula>
    </tableColumn>
    <tableColumn id="49" xr3:uid="{00000000-0010-0000-0100-000031000000}" name="STD Life Class " dataDxfId="41"/>
    <tableColumn id="51" xr3:uid="{00000000-0010-0000-0100-000033000000}" name="VSTD Life Class" dataDxfId="40"/>
    <tableColumn id="52" xr3:uid="{00000000-0010-0000-0100-000034000000}" name="LTD Life Class " dataDxfId="39"/>
    <tableColumn id="53" xr3:uid="{00000000-0010-0000-0100-000035000000}" name="VLTD Life Class" dataDxfId="38"/>
    <tableColumn id="54" xr3:uid="{00000000-0010-0000-0100-000036000000}" name="VHL / VHLF Life Class " dataDxfId="37"/>
    <tableColumn id="55" xr3:uid="{00000000-0010-0000-0100-000037000000}" name="VHL / VHLF Coverage Amount " dataDxfId="36"/>
    <tableColumn id="56" xr3:uid="{00000000-0010-0000-0100-000038000000}" name="Annual Salary " dataDxfId="35"/>
    <tableColumn id="27" xr3:uid="{85F134B8-74FA-4A41-99D6-E5D8E07ED770}" name="Age" dataDxfId="34">
      <calculatedColumnFormula>IF(ISBLANK(J7)," ",ROUNDDOWN(YEARFRAC(AD7,(J7)),0))</calculatedColumnFormula>
    </tableColumn>
  </tableColumns>
  <tableStyleInfo name="TableStyleLight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894FBC-E246-4212-9F5D-EE059583EDD6}" name="Table512" displayName="Table512" ref="A8:D28" totalsRowShown="0" headerRowDxfId="33" dataDxfId="31" headerRowBorderDxfId="32" tableBorderDxfId="30" totalsRowBorderDxfId="29">
  <tableColumns count="4">
    <tableColumn id="1" xr3:uid="{A36B033F-9B17-4CD4-85FB-154026F134DC}" name="Coverage Level" dataDxfId="28"/>
    <tableColumn id="2" xr3:uid="{F6C116E1-2DFC-45DC-88E5-CD8F6AE13608}" name="Medical" dataDxfId="27">
      <calculatedColumnFormula>COUNTIF(Members[MedicalCoverage Level],"="&amp;A9)</calculatedColumnFormula>
    </tableColumn>
    <tableColumn id="3" xr3:uid="{63407C7E-7178-4A00-8BA1-A85F1186AA3C}" name="Dental" dataDxfId="26">
      <calculatedColumnFormula>COUNTIF(Members[DentalCoverage Level], "="&amp;A9)</calculatedColumnFormula>
    </tableColumn>
    <tableColumn id="4" xr3:uid="{22D9B8DA-5ACB-401A-A2BF-1AA0CD880D34}" name="Vision" dataDxfId="25">
      <calculatedColumnFormula>COUNTIF(Members[VisionCoverageLevel], "="&amp;A9)</calculatedColumnFormula>
    </tableColumn>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4ECA20-36F2-4261-B440-10A200EC5401}" name="Table5" displayName="Table5" ref="G8:I18" totalsRowShown="0" headerRowDxfId="24" dataDxfId="22" headerRowBorderDxfId="23" tableBorderDxfId="21" totalsRowBorderDxfId="20">
  <autoFilter ref="G8:I18" xr:uid="{58E4BAA5-8DFC-4032-90DB-03449858C3F9}">
    <filterColumn colId="0" hiddenButton="1"/>
    <filterColumn colId="1" hiddenButton="1"/>
    <filterColumn colId="2" hiddenButton="1"/>
  </autoFilter>
  <tableColumns count="3">
    <tableColumn id="1" xr3:uid="{39B36D49-409E-4D1C-8005-837BE98FAC2F}" name="Class" dataDxfId="19"/>
    <tableColumn id="2" xr3:uid="{E5E3A877-6518-41FD-B90D-833E32A3B63B}" name="Total Enrolled" dataDxfId="18"/>
    <tableColumn id="3" xr3:uid="{25BDA351-41A9-4548-908C-03E4AA76BAD4}" name="Total Waived" dataDxfId="17"/>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hyperlink" Target="mailto:harold@wilsonswidgets.com" TargetMode="External"/><Relationship Id="rId13" Type="http://schemas.openxmlformats.org/officeDocument/2006/relationships/hyperlink" Target="mailto:melissa@wilsonswidgets.com" TargetMode="External"/><Relationship Id="rId18" Type="http://schemas.openxmlformats.org/officeDocument/2006/relationships/hyperlink" Target="mailto:harold@wilsonswidgets.com" TargetMode="External"/><Relationship Id="rId3" Type="http://schemas.openxmlformats.org/officeDocument/2006/relationships/hyperlink" Target="mailto:melissa@wilsonswidgets.com" TargetMode="External"/><Relationship Id="rId21" Type="http://schemas.openxmlformats.org/officeDocument/2006/relationships/table" Target="../tables/table2.xml"/><Relationship Id="rId7" Type="http://schemas.openxmlformats.org/officeDocument/2006/relationships/hyperlink" Target="mailto:melissa@wilsonswidgets.com" TargetMode="External"/><Relationship Id="rId12" Type="http://schemas.openxmlformats.org/officeDocument/2006/relationships/hyperlink" Target="mailto:john@wilsonswidgets.com" TargetMode="External"/><Relationship Id="rId17" Type="http://schemas.openxmlformats.org/officeDocument/2006/relationships/hyperlink" Target="mailto:melissa@wilsonswidgets.com" TargetMode="External"/><Relationship Id="rId25" Type="http://schemas.openxmlformats.org/officeDocument/2006/relationships/table" Target="../tables/table6.xml"/><Relationship Id="rId2" Type="http://schemas.openxmlformats.org/officeDocument/2006/relationships/hyperlink" Target="mailto:john@wilsonswidgets.com" TargetMode="External"/><Relationship Id="rId16" Type="http://schemas.openxmlformats.org/officeDocument/2006/relationships/hyperlink" Target="mailto:john@wilsonswidgets.com" TargetMode="External"/><Relationship Id="rId20" Type="http://schemas.openxmlformats.org/officeDocument/2006/relationships/drawing" Target="../drawings/drawing3.xml"/><Relationship Id="rId1" Type="http://schemas.openxmlformats.org/officeDocument/2006/relationships/hyperlink" Target="mailto:william@wilsonswidgets.com" TargetMode="External"/><Relationship Id="rId6" Type="http://schemas.openxmlformats.org/officeDocument/2006/relationships/hyperlink" Target="mailto:john@wilsonswidgets.com" TargetMode="External"/><Relationship Id="rId11" Type="http://schemas.openxmlformats.org/officeDocument/2006/relationships/hyperlink" Target="mailto:william@wilsonswidgets.com" TargetMode="External"/><Relationship Id="rId24" Type="http://schemas.openxmlformats.org/officeDocument/2006/relationships/table" Target="../tables/table5.xml"/><Relationship Id="rId5" Type="http://schemas.openxmlformats.org/officeDocument/2006/relationships/hyperlink" Target="mailto:william@wilsonswidgets.com" TargetMode="External"/><Relationship Id="rId15" Type="http://schemas.openxmlformats.org/officeDocument/2006/relationships/hyperlink" Target="mailto:william@wilsonswidgets.com" TargetMode="External"/><Relationship Id="rId23" Type="http://schemas.openxmlformats.org/officeDocument/2006/relationships/table" Target="../tables/table4.xml"/><Relationship Id="rId10" Type="http://schemas.openxmlformats.org/officeDocument/2006/relationships/hyperlink" Target="mailto:john@wilsonswidgets.com" TargetMode="External"/><Relationship Id="rId19" Type="http://schemas.openxmlformats.org/officeDocument/2006/relationships/printerSettings" Target="../printerSettings/printerSettings3.bin"/><Relationship Id="rId4" Type="http://schemas.openxmlformats.org/officeDocument/2006/relationships/hyperlink" Target="mailto:harold@wilsonswidgets.com" TargetMode="External"/><Relationship Id="rId9" Type="http://schemas.openxmlformats.org/officeDocument/2006/relationships/hyperlink" Target="mailto:william@wilsonswidgets.com" TargetMode="External"/><Relationship Id="rId14" Type="http://schemas.openxmlformats.org/officeDocument/2006/relationships/hyperlink" Target="mailto:harold@wilsonswidgets.com" TargetMode="External"/><Relationship Id="rId22"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oleObject" Target="../embeddings/oleObject5.bin"/><Relationship Id="rId3" Type="http://schemas.openxmlformats.org/officeDocument/2006/relationships/vmlDrawing" Target="../drawings/vmlDrawing5.vml"/><Relationship Id="rId7" Type="http://schemas.openxmlformats.org/officeDocument/2006/relationships/oleObject" Target="../embeddings/oleObject2.bin"/><Relationship Id="rId12"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image" Target="../media/image12.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table" Target="../tables/table10.xml"/><Relationship Id="rId10" Type="http://schemas.openxmlformats.org/officeDocument/2006/relationships/image" Target="../media/image14.emf"/><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6.emf"/></Relationships>
</file>

<file path=xl/worksheets/_rels/sheet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P386"/>
  <sheetViews>
    <sheetView showGridLines="0" zoomScale="60" zoomScaleNormal="60" zoomScalePageLayoutView="70" workbookViewId="0">
      <selection activeCell="A5" sqref="A5:AC5"/>
    </sheetView>
  </sheetViews>
  <sheetFormatPr defaultColWidth="8.7109375" defaultRowHeight="15" x14ac:dyDescent="0.25"/>
  <cols>
    <col min="1" max="28" width="8.7109375" style="23"/>
    <col min="29" max="29" width="48" style="23" customWidth="1"/>
    <col min="30" max="16384" width="8.7109375" style="23"/>
  </cols>
  <sheetData>
    <row r="1" spans="1:30" s="130" customFormat="1" ht="18.75" customHeight="1" x14ac:dyDescent="0.25"/>
    <row r="2" spans="1:30" s="130" customFormat="1" ht="90.75" customHeight="1" x14ac:dyDescent="0.25"/>
    <row r="3" spans="1:30" ht="46.5" x14ac:dyDescent="0.7">
      <c r="A3" s="233" t="s">
        <v>3510</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row>
    <row r="4" spans="1:30" ht="46.5" customHeight="1" x14ac:dyDescent="0.25">
      <c r="A4" s="232" t="s">
        <v>4051</v>
      </c>
      <c r="B4" s="232"/>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31"/>
    </row>
    <row r="5" spans="1:30" s="179" customFormat="1" ht="30" customHeight="1" x14ac:dyDescent="0.5">
      <c r="A5" s="235" t="s">
        <v>3800</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row>
    <row r="6" spans="1:30" s="179" customFormat="1" ht="30" customHeight="1" x14ac:dyDescent="0.5">
      <c r="A6" s="181"/>
      <c r="B6" s="234" t="s">
        <v>3794</v>
      </c>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row>
    <row r="7" spans="1:30" s="179" customFormat="1" ht="30" customHeight="1" x14ac:dyDescent="0.5">
      <c r="A7" s="219"/>
      <c r="B7" s="237" t="s">
        <v>3792</v>
      </c>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row>
    <row r="8" spans="1:30" s="179" customFormat="1" ht="30" customHeight="1" x14ac:dyDescent="0.5">
      <c r="A8" s="183"/>
      <c r="B8" s="234" t="s">
        <v>3803</v>
      </c>
      <c r="C8" s="23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row>
    <row r="9" spans="1:30" s="179" customFormat="1" ht="30" customHeight="1" x14ac:dyDescent="0.5">
      <c r="A9" s="183"/>
      <c r="B9" s="234" t="s">
        <v>3793</v>
      </c>
      <c r="C9" s="234"/>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row>
    <row r="10" spans="1:30" s="179" customFormat="1" ht="30" customHeight="1" x14ac:dyDescent="0.5">
      <c r="A10" s="183"/>
      <c r="B10" s="182" t="s">
        <v>3824</v>
      </c>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row>
    <row r="11" spans="1:30" s="127" customFormat="1" ht="23.25" customHeight="1" x14ac:dyDescent="0.4">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6"/>
    </row>
    <row r="12" spans="1:30" s="179" customFormat="1" ht="30" customHeight="1" x14ac:dyDescent="0.5">
      <c r="A12" s="235" t="s">
        <v>3801</v>
      </c>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row>
    <row r="13" spans="1:30" s="179" customFormat="1" ht="30" customHeight="1" x14ac:dyDescent="0.5">
      <c r="A13" s="183"/>
      <c r="B13" s="234" t="s">
        <v>3795</v>
      </c>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row>
    <row r="14" spans="1:30" s="179" customFormat="1" ht="30" customHeight="1" x14ac:dyDescent="0.5">
      <c r="A14" s="183"/>
      <c r="B14" s="234" t="s">
        <v>3796</v>
      </c>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row>
    <row r="15" spans="1:30" s="179" customFormat="1" ht="30" customHeight="1" x14ac:dyDescent="0.5">
      <c r="A15" s="183"/>
      <c r="B15" s="234" t="s">
        <v>3797</v>
      </c>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row>
    <row r="16" spans="1:30" s="179" customFormat="1" ht="30" customHeight="1" x14ac:dyDescent="0.5">
      <c r="A16" s="183"/>
      <c r="B16" s="234" t="s">
        <v>3798</v>
      </c>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row>
    <row r="17" spans="1:30" s="179" customFormat="1" ht="30" customHeight="1" x14ac:dyDescent="0.5">
      <c r="A17" s="183"/>
      <c r="B17" s="234" t="s">
        <v>3799</v>
      </c>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row>
    <row r="18" spans="1:30" s="179" customFormat="1" ht="30" customHeight="1" x14ac:dyDescent="0.5">
      <c r="A18" s="183"/>
      <c r="B18" s="234" t="s">
        <v>3909</v>
      </c>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row>
    <row r="19" spans="1:30" s="127" customFormat="1" ht="23.25" customHeight="1" x14ac:dyDescent="0.4">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6"/>
    </row>
    <row r="20" spans="1:30" s="179" customFormat="1" ht="30" customHeight="1" x14ac:dyDescent="0.5">
      <c r="A20" s="239" t="s">
        <v>3805</v>
      </c>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row>
    <row r="21" spans="1:30" s="179" customFormat="1" ht="30" customHeight="1" x14ac:dyDescent="0.5">
      <c r="A21" s="181"/>
      <c r="B21" s="234" t="s">
        <v>3788</v>
      </c>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row>
    <row r="22" spans="1:30" s="179" customFormat="1" ht="30" customHeight="1" x14ac:dyDescent="0.5">
      <c r="A22" s="181"/>
      <c r="B22" s="234" t="s">
        <v>3789</v>
      </c>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row>
    <row r="23" spans="1:30" s="179" customFormat="1" ht="30" customHeight="1" x14ac:dyDescent="0.5">
      <c r="A23" s="181"/>
      <c r="B23" s="182" t="s">
        <v>3901</v>
      </c>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row>
    <row r="24" spans="1:30" s="179" customFormat="1" ht="30" customHeight="1" x14ac:dyDescent="0.5">
      <c r="A24" s="181"/>
      <c r="B24" s="234" t="s">
        <v>3910</v>
      </c>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row>
    <row r="25" spans="1:30" s="179" customFormat="1" ht="30" customHeight="1" x14ac:dyDescent="0.5">
      <c r="A25" s="181"/>
      <c r="B25" s="234" t="s">
        <v>3790</v>
      </c>
      <c r="C25" s="236"/>
      <c r="D25" s="236"/>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row>
    <row r="26" spans="1:30" s="179" customFormat="1" ht="30" customHeight="1" x14ac:dyDescent="0.5">
      <c r="A26" s="181"/>
      <c r="B26" s="234" t="s">
        <v>3893</v>
      </c>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row>
    <row r="27" spans="1:30" s="179" customFormat="1" ht="30" customHeight="1" x14ac:dyDescent="0.5">
      <c r="A27" s="181"/>
      <c r="B27" s="234" t="s">
        <v>3791</v>
      </c>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row>
    <row r="28" spans="1:30" s="179" customFormat="1" ht="30" customHeight="1" x14ac:dyDescent="0.5">
      <c r="A28" s="181"/>
      <c r="B28" s="234" t="s">
        <v>3903</v>
      </c>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row>
    <row r="29" spans="1:30" s="179" customFormat="1" ht="30" customHeight="1" x14ac:dyDescent="0.5">
      <c r="A29" s="181"/>
      <c r="B29" s="234" t="s">
        <v>3806</v>
      </c>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row>
    <row r="30" spans="1:30" s="179" customFormat="1" ht="30" customHeight="1" x14ac:dyDescent="0.5">
      <c r="A30" s="181"/>
      <c r="B30" s="234" t="s">
        <v>3904</v>
      </c>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row>
    <row r="31" spans="1:30" s="24" customFormat="1" ht="23.25" customHeight="1" x14ac:dyDescent="0.25">
      <c r="A31" s="240"/>
      <c r="B31" s="240"/>
      <c r="C31" s="240"/>
      <c r="D31" s="240"/>
      <c r="E31" s="240"/>
      <c r="F31" s="240"/>
      <c r="G31" s="240"/>
      <c r="H31" s="240"/>
      <c r="I31" s="240"/>
      <c r="J31" s="240"/>
      <c r="K31" s="240"/>
      <c r="L31" s="240"/>
      <c r="M31" s="25"/>
      <c r="N31" s="25"/>
      <c r="O31" s="25"/>
      <c r="P31" s="25"/>
      <c r="Q31" s="25"/>
      <c r="R31" s="25"/>
      <c r="S31" s="25"/>
      <c r="T31" s="25"/>
      <c r="U31" s="25"/>
      <c r="V31" s="25"/>
      <c r="W31" s="25"/>
      <c r="X31" s="25"/>
      <c r="Y31" s="25"/>
      <c r="Z31" s="25"/>
      <c r="AA31" s="25"/>
      <c r="AB31" s="25"/>
      <c r="AC31" s="25"/>
    </row>
    <row r="32" spans="1:30" s="179" customFormat="1" ht="30" customHeight="1" x14ac:dyDescent="0.5">
      <c r="A32" s="239" t="s">
        <v>3802</v>
      </c>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row>
    <row r="33" spans="1:29" s="129" customFormat="1" ht="30" customHeight="1" x14ac:dyDescent="0.4">
      <c r="A33" s="246" t="s">
        <v>3695</v>
      </c>
      <c r="B33" s="246"/>
      <c r="C33" s="246"/>
      <c r="D33" s="246"/>
      <c r="E33" s="246"/>
      <c r="F33" s="246"/>
      <c r="G33" s="246"/>
      <c r="H33" s="246"/>
      <c r="I33" s="246"/>
      <c r="J33" s="246"/>
      <c r="K33" s="246"/>
      <c r="L33" s="246"/>
      <c r="M33" s="246"/>
      <c r="N33" s="246"/>
      <c r="O33" s="246"/>
      <c r="P33" s="246"/>
      <c r="Q33" s="246"/>
      <c r="R33" s="184"/>
      <c r="S33" s="184"/>
      <c r="T33" s="184"/>
      <c r="U33" s="184"/>
      <c r="V33" s="184"/>
      <c r="W33" s="184"/>
      <c r="X33" s="184"/>
      <c r="Y33" s="184"/>
      <c r="Z33" s="184"/>
      <c r="AA33" s="184"/>
      <c r="AB33" s="184"/>
      <c r="AC33" s="184"/>
    </row>
    <row r="34" spans="1:29" s="129" customFormat="1" ht="24.95" customHeight="1" x14ac:dyDescent="0.4">
      <c r="A34" s="185" t="s">
        <v>3696</v>
      </c>
      <c r="B34" s="186"/>
      <c r="C34" s="186"/>
      <c r="D34" s="186"/>
      <c r="E34" s="186"/>
      <c r="F34" s="186"/>
      <c r="G34" s="186"/>
      <c r="H34" s="186"/>
      <c r="I34" s="186"/>
      <c r="J34" s="186"/>
      <c r="K34" s="186"/>
      <c r="L34" s="186"/>
      <c r="M34" s="186"/>
      <c r="N34" s="186"/>
      <c r="O34" s="186"/>
      <c r="P34" s="186"/>
      <c r="Q34" s="186"/>
      <c r="R34" s="186"/>
      <c r="S34" s="186"/>
      <c r="T34" s="186"/>
      <c r="U34" s="184"/>
      <c r="V34" s="184"/>
      <c r="W34" s="184"/>
      <c r="X34" s="184"/>
      <c r="Y34" s="184"/>
      <c r="Z34" s="184"/>
      <c r="AA34" s="184"/>
      <c r="AB34" s="184"/>
      <c r="AC34" s="184"/>
    </row>
    <row r="35" spans="1:29" s="129" customFormat="1" ht="24.95" customHeight="1" x14ac:dyDescent="0.4">
      <c r="A35" s="185" t="s">
        <v>3693</v>
      </c>
      <c r="B35" s="186"/>
      <c r="C35" s="186"/>
      <c r="D35" s="186"/>
      <c r="E35" s="186"/>
      <c r="F35" s="186"/>
      <c r="G35" s="186"/>
      <c r="H35" s="186"/>
      <c r="I35" s="186"/>
      <c r="J35" s="186"/>
      <c r="K35" s="186"/>
      <c r="L35" s="186"/>
      <c r="M35" s="186"/>
      <c r="N35" s="186"/>
      <c r="O35" s="186"/>
      <c r="P35" s="186"/>
      <c r="Q35" s="186"/>
      <c r="R35" s="186"/>
      <c r="S35" s="186"/>
      <c r="T35" s="186"/>
      <c r="U35" s="184"/>
      <c r="V35" s="184"/>
      <c r="W35" s="184"/>
      <c r="X35" s="184"/>
      <c r="Y35" s="184"/>
      <c r="Z35" s="184"/>
      <c r="AA35" s="184"/>
      <c r="AB35" s="184"/>
      <c r="AC35" s="184"/>
    </row>
    <row r="36" spans="1:29" s="129" customFormat="1" ht="25.5" customHeight="1" x14ac:dyDescent="0.4">
      <c r="A36" s="185" t="s">
        <v>3694</v>
      </c>
      <c r="B36" s="186"/>
      <c r="C36" s="186"/>
      <c r="D36" s="186"/>
      <c r="E36" s="186"/>
      <c r="F36" s="186"/>
      <c r="G36" s="186"/>
      <c r="H36" s="186"/>
      <c r="I36" s="186"/>
      <c r="J36" s="186"/>
      <c r="K36" s="186"/>
      <c r="L36" s="186"/>
      <c r="M36" s="186"/>
      <c r="N36" s="186"/>
      <c r="O36" s="186"/>
      <c r="P36" s="186"/>
      <c r="Q36" s="186"/>
      <c r="R36" s="186"/>
      <c r="S36" s="186"/>
      <c r="T36" s="186"/>
      <c r="U36" s="184"/>
      <c r="V36" s="184"/>
      <c r="W36" s="184"/>
      <c r="X36" s="184"/>
      <c r="Y36" s="184"/>
      <c r="Z36" s="184"/>
      <c r="AA36" s="184"/>
      <c r="AB36" s="184"/>
      <c r="AC36" s="184"/>
    </row>
    <row r="37" spans="1:29" ht="24.95" customHeight="1" x14ac:dyDescent="0.25">
      <c r="A37" s="238"/>
      <c r="B37" s="238"/>
      <c r="C37" s="238"/>
      <c r="D37" s="238"/>
      <c r="E37" s="238"/>
      <c r="F37" s="238"/>
      <c r="G37" s="238"/>
      <c r="H37" s="238"/>
      <c r="I37" s="238"/>
      <c r="J37" s="238"/>
      <c r="K37" s="238"/>
      <c r="L37" s="238"/>
      <c r="M37" s="238"/>
      <c r="N37" s="238"/>
      <c r="O37" s="238"/>
      <c r="P37" s="238"/>
      <c r="Q37" s="238"/>
      <c r="R37" s="187"/>
      <c r="S37" s="187"/>
      <c r="T37" s="187"/>
      <c r="U37" s="187"/>
      <c r="V37" s="187"/>
      <c r="W37" s="187"/>
      <c r="X37" s="187"/>
      <c r="Y37" s="187"/>
      <c r="Z37" s="187"/>
      <c r="AA37" s="187"/>
      <c r="AB37" s="187"/>
      <c r="AC37" s="187"/>
    </row>
    <row r="38" spans="1:29" ht="24.95" customHeight="1" x14ac:dyDescent="0.25">
      <c r="A38" s="188" t="s">
        <v>3512</v>
      </c>
      <c r="B38" s="189"/>
      <c r="C38" s="189"/>
      <c r="D38" s="189"/>
      <c r="E38" s="189"/>
      <c r="F38" s="188" t="s">
        <v>3513</v>
      </c>
      <c r="G38" s="189"/>
      <c r="H38" s="189"/>
      <c r="I38" s="189"/>
      <c r="J38" s="189"/>
      <c r="K38" s="189"/>
      <c r="L38" s="189"/>
      <c r="M38" s="189"/>
      <c r="N38" s="189"/>
      <c r="O38" s="189"/>
      <c r="P38" s="189"/>
      <c r="Q38" s="189"/>
      <c r="R38" s="187"/>
      <c r="S38" s="187"/>
      <c r="T38" s="187"/>
      <c r="U38" s="187"/>
      <c r="V38" s="187"/>
      <c r="W38" s="187"/>
      <c r="X38" s="187"/>
      <c r="Y38" s="187"/>
      <c r="Z38" s="187"/>
      <c r="AA38" s="187"/>
      <c r="AB38" s="187"/>
      <c r="AC38" s="187"/>
    </row>
    <row r="39" spans="1:29" ht="24.95" customHeight="1" x14ac:dyDescent="0.25">
      <c r="A39" s="189"/>
      <c r="B39" s="189"/>
      <c r="C39" s="189"/>
      <c r="D39" s="189"/>
      <c r="E39" s="189"/>
      <c r="F39" s="189"/>
      <c r="G39" s="189"/>
      <c r="H39" s="189"/>
      <c r="I39" s="189"/>
      <c r="J39" s="189"/>
      <c r="K39" s="189"/>
      <c r="L39" s="189"/>
      <c r="M39" s="189"/>
      <c r="N39" s="189"/>
      <c r="O39" s="189"/>
      <c r="P39" s="189"/>
      <c r="Q39" s="189"/>
      <c r="R39" s="187"/>
      <c r="S39" s="187"/>
      <c r="T39" s="187"/>
      <c r="U39" s="187"/>
      <c r="V39" s="187"/>
      <c r="W39" s="187"/>
      <c r="X39" s="187"/>
      <c r="Y39" s="187"/>
      <c r="Z39" s="187"/>
      <c r="AA39" s="187"/>
      <c r="AB39" s="187"/>
      <c r="AC39" s="187"/>
    </row>
    <row r="40" spans="1:29" ht="24.95" customHeight="1" x14ac:dyDescent="0.25">
      <c r="A40" s="187"/>
      <c r="B40" s="187"/>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row>
    <row r="41" spans="1:29" ht="24.95" customHeight="1" x14ac:dyDescent="0.25">
      <c r="A41" s="187"/>
      <c r="B41" s="187"/>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row>
    <row r="42" spans="1:29" ht="24.95" customHeight="1" x14ac:dyDescent="0.25">
      <c r="A42" s="187"/>
      <c r="B42" s="187"/>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row>
    <row r="43" spans="1:29" s="129" customFormat="1" ht="30" customHeight="1" x14ac:dyDescent="0.4">
      <c r="A43" s="246" t="s">
        <v>3511</v>
      </c>
      <c r="B43" s="246"/>
      <c r="C43" s="246"/>
      <c r="D43" s="246"/>
      <c r="E43" s="246"/>
      <c r="F43" s="246"/>
      <c r="G43" s="246"/>
      <c r="H43" s="246"/>
      <c r="I43" s="246"/>
      <c r="J43" s="246"/>
      <c r="K43" s="246"/>
      <c r="L43" s="246"/>
      <c r="M43" s="246"/>
      <c r="N43" s="246"/>
      <c r="O43" s="246"/>
      <c r="P43" s="246"/>
      <c r="Q43" s="246"/>
      <c r="R43" s="184"/>
      <c r="S43" s="184"/>
      <c r="T43" s="184"/>
      <c r="U43" s="184"/>
      <c r="V43" s="184"/>
      <c r="W43" s="184"/>
      <c r="X43" s="184"/>
      <c r="Y43" s="184"/>
      <c r="Z43" s="184"/>
      <c r="AA43" s="184"/>
      <c r="AB43" s="184"/>
      <c r="AC43" s="184"/>
    </row>
    <row r="44" spans="1:29" s="129" customFormat="1" ht="24.95" customHeight="1" x14ac:dyDescent="0.4">
      <c r="A44" s="244" t="s">
        <v>3516</v>
      </c>
      <c r="B44" s="244"/>
      <c r="C44" s="244"/>
      <c r="D44" s="244"/>
      <c r="E44" s="244"/>
      <c r="F44" s="244"/>
      <c r="G44" s="244"/>
      <c r="H44" s="244"/>
      <c r="I44" s="244"/>
      <c r="J44" s="244"/>
      <c r="K44" s="244"/>
      <c r="L44" s="244"/>
      <c r="M44" s="244"/>
      <c r="N44" s="244"/>
      <c r="O44" s="244"/>
      <c r="P44" s="244"/>
      <c r="Q44" s="244"/>
      <c r="R44" s="184"/>
      <c r="S44" s="184"/>
      <c r="T44" s="184"/>
      <c r="U44" s="184"/>
      <c r="V44" s="184"/>
      <c r="W44" s="184"/>
      <c r="X44" s="184"/>
      <c r="Y44" s="184"/>
      <c r="Z44" s="184"/>
      <c r="AA44" s="184"/>
      <c r="AB44" s="184"/>
      <c r="AC44" s="184"/>
    </row>
    <row r="45" spans="1:29" s="129" customFormat="1" ht="24.95" customHeight="1" x14ac:dyDescent="0.4">
      <c r="A45" s="244" t="s">
        <v>3633</v>
      </c>
      <c r="B45" s="244"/>
      <c r="C45" s="244"/>
      <c r="D45" s="244"/>
      <c r="E45" s="244"/>
      <c r="F45" s="244"/>
      <c r="G45" s="244"/>
      <c r="H45" s="244"/>
      <c r="I45" s="244"/>
      <c r="J45" s="244"/>
      <c r="K45" s="244"/>
      <c r="L45" s="244"/>
      <c r="M45" s="244"/>
      <c r="N45" s="244"/>
      <c r="O45" s="244"/>
      <c r="P45" s="244"/>
      <c r="Q45" s="244"/>
      <c r="R45" s="184"/>
      <c r="S45" s="184"/>
      <c r="T45" s="184"/>
      <c r="U45" s="184"/>
      <c r="V45" s="184"/>
      <c r="W45" s="184"/>
      <c r="X45" s="184"/>
      <c r="Y45" s="184"/>
      <c r="Z45" s="184"/>
      <c r="AA45" s="184"/>
      <c r="AB45" s="184"/>
      <c r="AC45" s="184"/>
    </row>
    <row r="46" spans="1:29" s="129" customFormat="1" ht="24.95" customHeight="1" x14ac:dyDescent="0.4">
      <c r="A46" s="244" t="s">
        <v>3515</v>
      </c>
      <c r="B46" s="244"/>
      <c r="C46" s="244"/>
      <c r="D46" s="244"/>
      <c r="E46" s="244"/>
      <c r="F46" s="244"/>
      <c r="G46" s="244"/>
      <c r="H46" s="244"/>
      <c r="I46" s="244"/>
      <c r="J46" s="244"/>
      <c r="K46" s="244"/>
      <c r="L46" s="244"/>
      <c r="M46" s="244"/>
      <c r="N46" s="244"/>
      <c r="O46" s="244"/>
      <c r="P46" s="244"/>
      <c r="Q46" s="244"/>
      <c r="R46" s="184"/>
      <c r="S46" s="184"/>
      <c r="T46" s="184"/>
      <c r="U46" s="184"/>
      <c r="V46" s="184"/>
      <c r="W46" s="184"/>
      <c r="X46" s="184"/>
      <c r="Y46" s="184"/>
      <c r="Z46" s="184"/>
      <c r="AA46" s="184"/>
      <c r="AB46" s="184"/>
      <c r="AC46" s="184"/>
    </row>
    <row r="47" spans="1:29" s="129" customFormat="1" ht="24.95" customHeight="1" x14ac:dyDescent="0.4">
      <c r="A47" s="244" t="s">
        <v>3514</v>
      </c>
      <c r="B47" s="244"/>
      <c r="C47" s="244"/>
      <c r="D47" s="244"/>
      <c r="E47" s="244"/>
      <c r="F47" s="244"/>
      <c r="G47" s="244"/>
      <c r="H47" s="244"/>
      <c r="I47" s="244"/>
      <c r="J47" s="244"/>
      <c r="K47" s="244"/>
      <c r="L47" s="244"/>
      <c r="M47" s="244"/>
      <c r="N47" s="244"/>
      <c r="O47" s="244"/>
      <c r="P47" s="244"/>
      <c r="Q47" s="244"/>
      <c r="R47" s="184"/>
      <c r="S47" s="184"/>
      <c r="T47" s="184"/>
      <c r="U47" s="184"/>
      <c r="V47" s="184"/>
      <c r="W47" s="184"/>
      <c r="X47" s="184"/>
      <c r="Y47" s="184"/>
      <c r="Z47" s="184"/>
      <c r="AA47" s="184"/>
      <c r="AB47" s="184"/>
      <c r="AC47" s="184"/>
    </row>
    <row r="48" spans="1:29" ht="24.95" customHeight="1" x14ac:dyDescent="0.25">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42" ht="24.95" customHeight="1" x14ac:dyDescent="0.25">
      <c r="A49" s="187"/>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42" ht="24.95" customHeight="1" x14ac:dyDescent="0.35">
      <c r="A50" s="242"/>
      <c r="B50" s="243"/>
      <c r="C50" s="243"/>
      <c r="D50" s="243"/>
      <c r="E50" s="243"/>
      <c r="F50" s="243"/>
      <c r="G50" s="243"/>
      <c r="H50" s="243"/>
      <c r="I50" s="243"/>
      <c r="J50" s="243"/>
      <c r="K50" s="243"/>
      <c r="L50" s="243"/>
      <c r="M50" s="243"/>
      <c r="N50" s="243"/>
      <c r="O50" s="243"/>
      <c r="P50" s="243"/>
      <c r="Q50" s="243"/>
      <c r="R50" s="187"/>
      <c r="S50" s="187"/>
      <c r="T50" s="187"/>
      <c r="U50" s="187"/>
      <c r="V50" s="187"/>
      <c r="W50" s="187"/>
      <c r="X50" s="187"/>
      <c r="Y50" s="187"/>
      <c r="Z50" s="187"/>
      <c r="AA50" s="187"/>
      <c r="AB50" s="187"/>
      <c r="AC50" s="187"/>
    </row>
    <row r="51" spans="1:42" ht="24.95" customHeight="1" x14ac:dyDescent="0.25">
      <c r="A51" s="245"/>
      <c r="B51" s="245"/>
      <c r="C51" s="245"/>
      <c r="D51" s="245"/>
      <c r="E51" s="245"/>
      <c r="F51" s="245"/>
      <c r="G51" s="245"/>
      <c r="H51" s="245"/>
      <c r="I51" s="245"/>
      <c r="J51" s="245"/>
      <c r="K51" s="245"/>
      <c r="L51" s="245"/>
      <c r="M51" s="245"/>
      <c r="N51" s="245"/>
      <c r="O51" s="245"/>
      <c r="P51" s="245"/>
      <c r="Q51" s="245"/>
      <c r="R51" s="245"/>
      <c r="S51" s="187"/>
      <c r="T51" s="187"/>
      <c r="U51" s="187"/>
      <c r="V51" s="187"/>
      <c r="W51" s="187"/>
      <c r="X51" s="187"/>
      <c r="Y51" s="187"/>
      <c r="Z51" s="187"/>
      <c r="AA51" s="187"/>
      <c r="AB51" s="187"/>
      <c r="AC51" s="187"/>
    </row>
    <row r="52" spans="1:42" ht="24.95" customHeight="1" x14ac:dyDescent="0.25">
      <c r="A52" s="245"/>
      <c r="B52" s="245"/>
      <c r="C52" s="245"/>
      <c r="D52" s="245"/>
      <c r="E52" s="245"/>
      <c r="F52" s="245"/>
      <c r="G52" s="245"/>
      <c r="H52" s="245"/>
      <c r="I52" s="245"/>
      <c r="J52" s="245"/>
      <c r="K52" s="245"/>
      <c r="L52" s="245"/>
      <c r="M52" s="245"/>
      <c r="N52" s="245"/>
      <c r="O52" s="245"/>
      <c r="P52" s="245"/>
      <c r="Q52" s="245"/>
      <c r="R52" s="245"/>
      <c r="S52" s="187"/>
      <c r="T52" s="187"/>
      <c r="U52" s="187"/>
      <c r="V52" s="187"/>
      <c r="W52" s="187"/>
      <c r="X52" s="187"/>
      <c r="Y52" s="187"/>
      <c r="Z52" s="187"/>
      <c r="AA52" s="187"/>
      <c r="AB52" s="187"/>
      <c r="AC52" s="187"/>
    </row>
    <row r="53" spans="1:42" ht="24.95" customHeight="1" x14ac:dyDescent="0.25">
      <c r="A53" s="238"/>
      <c r="B53" s="238"/>
      <c r="C53" s="238"/>
      <c r="D53" s="238"/>
      <c r="E53" s="238"/>
      <c r="F53" s="238"/>
      <c r="G53" s="238"/>
      <c r="H53" s="238"/>
      <c r="I53" s="238"/>
      <c r="J53" s="238"/>
      <c r="K53" s="238"/>
      <c r="L53" s="238"/>
      <c r="M53" s="238"/>
      <c r="N53" s="238"/>
      <c r="O53" s="238"/>
      <c r="P53" s="238"/>
      <c r="Q53" s="238"/>
      <c r="R53" s="187"/>
      <c r="S53" s="187"/>
      <c r="T53" s="187"/>
      <c r="U53" s="187"/>
      <c r="V53" s="187"/>
      <c r="W53" s="187"/>
      <c r="X53" s="187"/>
      <c r="Y53" s="187"/>
      <c r="Z53" s="187"/>
      <c r="AA53" s="187"/>
      <c r="AB53" s="187"/>
      <c r="AC53" s="187"/>
    </row>
    <row r="54" spans="1:42" ht="24" customHeight="1" x14ac:dyDescent="0.25">
      <c r="A54" s="241"/>
      <c r="B54" s="241"/>
      <c r="C54" s="241"/>
      <c r="D54" s="241"/>
      <c r="E54" s="241"/>
      <c r="F54" s="241"/>
      <c r="G54" s="241"/>
      <c r="H54" s="241"/>
      <c r="I54" s="241"/>
      <c r="J54" s="241"/>
      <c r="K54" s="241"/>
      <c r="L54" s="241"/>
      <c r="M54" s="241"/>
      <c r="N54" s="241"/>
      <c r="O54" s="241"/>
      <c r="P54" s="241"/>
      <c r="Q54" s="241"/>
    </row>
    <row r="55" spans="1:42" s="179" customFormat="1" ht="30" customHeight="1" x14ac:dyDescent="0.5">
      <c r="A55" s="239" t="s">
        <v>3804</v>
      </c>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row>
    <row r="56" spans="1:42" s="127" customFormat="1" ht="33.75" customHeight="1" x14ac:dyDescent="0.4">
      <c r="A56" s="249" t="s">
        <v>3748</v>
      </c>
      <c r="B56" s="249"/>
      <c r="C56" s="249"/>
      <c r="D56" s="249"/>
      <c r="E56" s="249"/>
      <c r="F56" s="249"/>
      <c r="G56" s="249"/>
      <c r="H56" s="180"/>
      <c r="I56" s="180"/>
      <c r="J56" s="249" t="s">
        <v>3749</v>
      </c>
      <c r="K56" s="249"/>
      <c r="L56" s="249"/>
      <c r="M56" s="249"/>
      <c r="N56" s="249"/>
      <c r="O56" s="249"/>
      <c r="P56" s="249"/>
      <c r="Q56" s="249"/>
      <c r="R56" s="180"/>
      <c r="S56" s="180"/>
      <c r="T56" s="180"/>
      <c r="U56" s="180"/>
      <c r="V56" s="190"/>
      <c r="W56" s="190"/>
      <c r="X56" s="190"/>
      <c r="Y56" s="190"/>
      <c r="Z56" s="190"/>
      <c r="AA56" s="190"/>
      <c r="AB56" s="190"/>
      <c r="AC56" s="190"/>
    </row>
    <row r="57" spans="1:42" s="127" customFormat="1" ht="24.95" customHeight="1" x14ac:dyDescent="0.4">
      <c r="A57" s="247" t="s">
        <v>3557</v>
      </c>
      <c r="B57" s="247"/>
      <c r="C57" s="247" t="s">
        <v>3558</v>
      </c>
      <c r="D57" s="247"/>
      <c r="E57" s="247"/>
      <c r="F57" s="247"/>
      <c r="G57" s="247"/>
      <c r="H57" s="191"/>
      <c r="I57" s="191"/>
      <c r="J57" s="247" t="s">
        <v>3557</v>
      </c>
      <c r="K57" s="247"/>
      <c r="L57" s="247" t="s">
        <v>3558</v>
      </c>
      <c r="M57" s="247"/>
      <c r="N57" s="247"/>
      <c r="O57" s="247"/>
      <c r="P57" s="247"/>
      <c r="Q57" s="247"/>
      <c r="R57" s="191"/>
      <c r="S57" s="191"/>
      <c r="T57" s="191"/>
      <c r="U57" s="191"/>
      <c r="V57" s="190"/>
      <c r="W57" s="190"/>
      <c r="X57" s="190"/>
      <c r="Y57" s="190"/>
      <c r="Z57" s="190"/>
      <c r="AA57" s="190"/>
      <c r="AB57" s="190"/>
      <c r="AC57" s="190"/>
    </row>
    <row r="58" spans="1:42" s="127" customFormat="1" ht="22.5" customHeight="1" x14ac:dyDescent="0.4">
      <c r="A58" s="248" t="s">
        <v>3559</v>
      </c>
      <c r="B58" s="248"/>
      <c r="C58" s="248" t="s">
        <v>3626</v>
      </c>
      <c r="D58" s="248"/>
      <c r="E58" s="248"/>
      <c r="F58" s="248"/>
      <c r="G58" s="248"/>
      <c r="H58" s="180"/>
      <c r="I58" s="180"/>
      <c r="J58" s="248" t="s">
        <v>3564</v>
      </c>
      <c r="K58" s="248"/>
      <c r="L58" s="248" t="s">
        <v>3566</v>
      </c>
      <c r="M58" s="248"/>
      <c r="N58" s="248"/>
      <c r="O58" s="248"/>
      <c r="P58" s="248"/>
      <c r="Q58" s="248"/>
      <c r="R58" s="180"/>
      <c r="S58" s="180"/>
      <c r="T58" s="180"/>
      <c r="U58" s="180"/>
      <c r="V58" s="190"/>
      <c r="W58" s="190"/>
      <c r="X58" s="190"/>
      <c r="Y58" s="190"/>
      <c r="Z58" s="190"/>
      <c r="AA58" s="190"/>
      <c r="AB58" s="190"/>
      <c r="AC58" s="190"/>
    </row>
    <row r="59" spans="1:42" s="127" customFormat="1" ht="22.5" customHeight="1" x14ac:dyDescent="0.4">
      <c r="A59" s="248" t="s">
        <v>3560</v>
      </c>
      <c r="B59" s="248"/>
      <c r="C59" s="248" t="s">
        <v>3627</v>
      </c>
      <c r="D59" s="248"/>
      <c r="E59" s="248"/>
      <c r="F59" s="248"/>
      <c r="G59" s="248"/>
      <c r="H59" s="191"/>
      <c r="I59" s="191"/>
      <c r="J59" s="248" t="s">
        <v>3565</v>
      </c>
      <c r="K59" s="248"/>
      <c r="L59" s="248" t="s">
        <v>3567</v>
      </c>
      <c r="M59" s="248"/>
      <c r="N59" s="248"/>
      <c r="O59" s="248"/>
      <c r="P59" s="248"/>
      <c r="Q59" s="248"/>
      <c r="R59" s="191"/>
      <c r="S59" s="191"/>
      <c r="T59" s="191"/>
      <c r="U59" s="191"/>
      <c r="V59" s="190"/>
      <c r="W59" s="190"/>
      <c r="X59" s="190"/>
      <c r="Y59" s="190"/>
      <c r="Z59" s="190"/>
      <c r="AA59" s="190"/>
      <c r="AB59" s="190"/>
      <c r="AC59" s="190"/>
    </row>
    <row r="60" spans="1:42" s="127" customFormat="1" ht="22.5" customHeight="1" x14ac:dyDescent="0.4">
      <c r="A60" s="248" t="s">
        <v>3561</v>
      </c>
      <c r="B60" s="248"/>
      <c r="C60" s="248" t="s">
        <v>3628</v>
      </c>
      <c r="D60" s="248"/>
      <c r="E60" s="248"/>
      <c r="F60" s="248"/>
      <c r="G60" s="248"/>
      <c r="H60" s="180"/>
      <c r="I60" s="180"/>
      <c r="J60" s="248" t="s">
        <v>3568</v>
      </c>
      <c r="K60" s="248"/>
      <c r="L60" s="248" t="s">
        <v>3570</v>
      </c>
      <c r="M60" s="248"/>
      <c r="N60" s="248"/>
      <c r="O60" s="248"/>
      <c r="P60" s="248"/>
      <c r="Q60" s="248"/>
      <c r="R60" s="180"/>
      <c r="S60" s="180"/>
      <c r="T60" s="180"/>
      <c r="U60" s="180"/>
      <c r="V60" s="190"/>
      <c r="W60" s="190"/>
      <c r="X60" s="190"/>
      <c r="Y60" s="190"/>
      <c r="Z60" s="190"/>
      <c r="AA60" s="190"/>
      <c r="AB60" s="190"/>
      <c r="AC60" s="190"/>
    </row>
    <row r="61" spans="1:42" s="127" customFormat="1" ht="22.5" customHeight="1" x14ac:dyDescent="0.4">
      <c r="A61" s="248" t="s">
        <v>3562</v>
      </c>
      <c r="B61" s="248"/>
      <c r="C61" s="248" t="s">
        <v>3629</v>
      </c>
      <c r="D61" s="248"/>
      <c r="E61" s="248"/>
      <c r="F61" s="248"/>
      <c r="G61" s="248"/>
      <c r="H61" s="191"/>
      <c r="I61" s="191"/>
      <c r="J61" s="252" t="s">
        <v>3569</v>
      </c>
      <c r="K61" s="253"/>
      <c r="L61" s="248" t="s">
        <v>3571</v>
      </c>
      <c r="M61" s="248"/>
      <c r="N61" s="248"/>
      <c r="O61" s="248"/>
      <c r="P61" s="248"/>
      <c r="Q61" s="248"/>
      <c r="R61" s="191"/>
      <c r="S61" s="191"/>
      <c r="T61" s="191"/>
      <c r="U61" s="191"/>
      <c r="V61" s="190"/>
      <c r="W61" s="190"/>
      <c r="X61" s="190"/>
      <c r="Y61" s="190"/>
      <c r="Z61" s="190"/>
      <c r="AA61" s="190"/>
      <c r="AB61" s="190"/>
      <c r="AC61" s="190"/>
    </row>
    <row r="62" spans="1:42" s="127" customFormat="1" ht="22.5" customHeight="1" x14ac:dyDescent="0.4">
      <c r="A62" s="248" t="s">
        <v>3563</v>
      </c>
      <c r="B62" s="248"/>
      <c r="C62" s="248" t="s">
        <v>3630</v>
      </c>
      <c r="D62" s="248"/>
      <c r="E62" s="248"/>
      <c r="F62" s="248"/>
      <c r="G62" s="248"/>
      <c r="H62" s="191"/>
      <c r="I62" s="191"/>
      <c r="J62" s="248" t="s">
        <v>3572</v>
      </c>
      <c r="K62" s="248"/>
      <c r="L62" s="248" t="s">
        <v>3573</v>
      </c>
      <c r="M62" s="248"/>
      <c r="N62" s="248"/>
      <c r="O62" s="248"/>
      <c r="P62" s="248"/>
      <c r="Q62" s="248"/>
      <c r="R62" s="191"/>
      <c r="S62" s="191"/>
      <c r="T62" s="191"/>
      <c r="U62" s="191"/>
      <c r="V62" s="190"/>
      <c r="W62" s="190"/>
      <c r="X62" s="190"/>
      <c r="Y62" s="190"/>
      <c r="Z62" s="190"/>
      <c r="AA62" s="190"/>
      <c r="AB62" s="190"/>
      <c r="AC62" s="190"/>
    </row>
    <row r="63" spans="1:42" s="127" customFormat="1" ht="22.5" customHeight="1" x14ac:dyDescent="0.4">
      <c r="A63" s="178"/>
      <c r="B63" s="178"/>
      <c r="C63" s="178"/>
      <c r="D63" s="178"/>
      <c r="E63" s="178"/>
      <c r="F63" s="178"/>
      <c r="G63" s="178"/>
      <c r="H63" s="137"/>
      <c r="I63" s="137"/>
      <c r="J63" s="178"/>
      <c r="K63" s="178"/>
      <c r="L63" s="178"/>
      <c r="M63" s="178"/>
      <c r="N63" s="178"/>
      <c r="O63" s="178"/>
      <c r="P63" s="178"/>
      <c r="Q63" s="178"/>
      <c r="R63" s="137"/>
      <c r="S63" s="137"/>
      <c r="T63" s="137"/>
      <c r="U63" s="137"/>
    </row>
    <row r="64" spans="1:42" s="127" customFormat="1" ht="41.25" customHeight="1" x14ac:dyDescent="0.4">
      <c r="A64" s="250" t="s">
        <v>3747</v>
      </c>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row>
    <row r="65" s="32" customFormat="1" x14ac:dyDescent="0.25"/>
    <row r="66" s="32" customFormat="1" x14ac:dyDescent="0.25"/>
    <row r="67" s="32" customFormat="1" x14ac:dyDescent="0.25"/>
    <row r="68" s="32" customFormat="1" x14ac:dyDescent="0.25"/>
    <row r="69" s="32" customFormat="1" x14ac:dyDescent="0.25"/>
    <row r="70" s="32" customFormat="1" x14ac:dyDescent="0.25"/>
    <row r="71" s="32" customFormat="1" x14ac:dyDescent="0.25"/>
    <row r="72" s="32" customFormat="1" x14ac:dyDescent="0.25"/>
    <row r="73" s="32" customFormat="1" x14ac:dyDescent="0.25"/>
    <row r="74" s="32" customFormat="1" x14ac:dyDescent="0.25"/>
    <row r="75" s="32" customFormat="1" x14ac:dyDescent="0.25"/>
    <row r="76" s="32" customFormat="1" x14ac:dyDescent="0.25"/>
    <row r="77" s="32" customFormat="1" x14ac:dyDescent="0.25"/>
    <row r="78" s="32" customFormat="1" x14ac:dyDescent="0.25"/>
    <row r="79" s="32" customFormat="1" x14ac:dyDescent="0.25"/>
    <row r="80" s="32" customFormat="1" x14ac:dyDescent="0.25"/>
    <row r="81" s="32" customFormat="1" x14ac:dyDescent="0.25"/>
    <row r="82" s="32" customFormat="1" x14ac:dyDescent="0.25"/>
    <row r="83" s="32" customFormat="1" x14ac:dyDescent="0.25"/>
    <row r="84" s="32" customFormat="1" x14ac:dyDescent="0.25"/>
    <row r="85" s="32" customFormat="1" x14ac:dyDescent="0.25"/>
    <row r="86" s="32" customFormat="1" x14ac:dyDescent="0.25"/>
    <row r="87" s="32" customFormat="1" x14ac:dyDescent="0.25"/>
    <row r="88" s="32" customFormat="1" x14ac:dyDescent="0.25"/>
    <row r="89" s="32" customFormat="1" x14ac:dyDescent="0.25"/>
    <row r="90" s="32" customFormat="1" x14ac:dyDescent="0.25"/>
    <row r="91" s="32" customFormat="1" x14ac:dyDescent="0.25"/>
    <row r="92" s="32" customFormat="1" x14ac:dyDescent="0.25"/>
    <row r="93" s="32" customFormat="1" x14ac:dyDescent="0.25"/>
    <row r="94" s="32" customFormat="1" x14ac:dyDescent="0.25"/>
    <row r="95" s="32" customFormat="1" x14ac:dyDescent="0.25"/>
    <row r="96" s="32" customFormat="1" x14ac:dyDescent="0.25"/>
    <row r="97" s="32" customFormat="1" x14ac:dyDescent="0.25"/>
    <row r="98" s="32" customFormat="1" x14ac:dyDescent="0.25"/>
    <row r="99" s="32" customFormat="1" x14ac:dyDescent="0.25"/>
    <row r="100" s="32" customFormat="1" x14ac:dyDescent="0.25"/>
    <row r="101" s="32" customFormat="1" x14ac:dyDescent="0.25"/>
    <row r="102" s="32" customFormat="1" x14ac:dyDescent="0.25"/>
    <row r="103" s="32" customFormat="1" x14ac:dyDescent="0.25"/>
    <row r="104" s="32" customFormat="1" x14ac:dyDescent="0.25"/>
    <row r="105" s="32" customFormat="1" x14ac:dyDescent="0.25"/>
    <row r="106" s="32" customFormat="1" x14ac:dyDescent="0.25"/>
    <row r="107" s="32" customFormat="1" x14ac:dyDescent="0.25"/>
    <row r="108" s="32" customFormat="1" x14ac:dyDescent="0.25"/>
    <row r="109" s="32" customFormat="1" x14ac:dyDescent="0.25"/>
    <row r="110" s="32" customFormat="1" x14ac:dyDescent="0.25"/>
    <row r="111" s="32" customFormat="1" x14ac:dyDescent="0.25"/>
    <row r="112" s="32" customFormat="1" x14ac:dyDescent="0.25"/>
    <row r="113" s="32" customFormat="1" x14ac:dyDescent="0.25"/>
    <row r="114" s="32" customFormat="1" x14ac:dyDescent="0.25"/>
    <row r="115" s="32" customFormat="1" x14ac:dyDescent="0.25"/>
    <row r="116" s="32" customFormat="1" x14ac:dyDescent="0.25"/>
    <row r="117" s="32" customFormat="1" x14ac:dyDescent="0.25"/>
    <row r="118" s="32" customFormat="1" x14ac:dyDescent="0.25"/>
    <row r="119" s="32" customFormat="1" x14ac:dyDescent="0.25"/>
    <row r="120" s="32" customFormat="1" x14ac:dyDescent="0.25"/>
    <row r="121" s="32" customFormat="1" x14ac:dyDescent="0.25"/>
    <row r="122" s="32" customFormat="1" x14ac:dyDescent="0.25"/>
    <row r="123" s="32" customFormat="1" x14ac:dyDescent="0.25"/>
    <row r="124" s="32" customFormat="1" x14ac:dyDescent="0.25"/>
    <row r="125" s="32" customFormat="1" x14ac:dyDescent="0.25"/>
    <row r="126" s="32" customFormat="1" x14ac:dyDescent="0.25"/>
    <row r="127" s="32" customFormat="1" x14ac:dyDescent="0.25"/>
    <row r="128" s="32" customFormat="1" x14ac:dyDescent="0.25"/>
    <row r="129" s="32" customFormat="1" x14ac:dyDescent="0.25"/>
    <row r="130" s="32" customFormat="1" x14ac:dyDescent="0.25"/>
    <row r="131" s="32" customFormat="1" x14ac:dyDescent="0.25"/>
    <row r="132" s="32" customFormat="1" x14ac:dyDescent="0.25"/>
    <row r="133" s="32" customFormat="1" x14ac:dyDescent="0.25"/>
    <row r="134" s="32" customFormat="1" x14ac:dyDescent="0.25"/>
    <row r="135" s="32" customFormat="1" x14ac:dyDescent="0.25"/>
    <row r="136" s="32" customFormat="1" x14ac:dyDescent="0.25"/>
    <row r="137" s="32" customFormat="1" x14ac:dyDescent="0.25"/>
    <row r="138" s="32" customFormat="1" x14ac:dyDescent="0.25"/>
    <row r="139" s="32" customFormat="1" x14ac:dyDescent="0.25"/>
    <row r="140" s="32" customFormat="1" x14ac:dyDescent="0.25"/>
    <row r="141" s="32" customFormat="1" x14ac:dyDescent="0.25"/>
    <row r="142" s="32" customFormat="1" x14ac:dyDescent="0.25"/>
    <row r="143" s="32" customFormat="1" x14ac:dyDescent="0.25"/>
    <row r="144" s="32" customFormat="1" x14ac:dyDescent="0.25"/>
    <row r="145" s="32" customFormat="1" x14ac:dyDescent="0.25"/>
    <row r="146" s="32" customFormat="1" x14ac:dyDescent="0.25"/>
    <row r="147" s="32" customFormat="1" x14ac:dyDescent="0.25"/>
    <row r="148" s="32" customFormat="1" x14ac:dyDescent="0.25"/>
    <row r="149" s="32" customFormat="1" x14ac:dyDescent="0.25"/>
    <row r="150" s="32" customFormat="1" x14ac:dyDescent="0.25"/>
    <row r="151" s="32" customFormat="1" x14ac:dyDescent="0.25"/>
    <row r="152" s="32" customFormat="1" x14ac:dyDescent="0.25"/>
    <row r="153" s="32" customFormat="1" x14ac:dyDescent="0.25"/>
    <row r="154" s="32" customFormat="1" x14ac:dyDescent="0.25"/>
    <row r="155" s="32" customFormat="1" x14ac:dyDescent="0.25"/>
    <row r="156" s="32" customFormat="1" x14ac:dyDescent="0.25"/>
    <row r="157" s="32" customFormat="1" x14ac:dyDescent="0.25"/>
    <row r="158" s="32" customFormat="1" x14ac:dyDescent="0.25"/>
    <row r="159" s="32" customFormat="1" x14ac:dyDescent="0.25"/>
    <row r="160" s="32" customFormat="1" x14ac:dyDescent="0.25"/>
    <row r="161" s="32" customFormat="1" x14ac:dyDescent="0.25"/>
    <row r="162" s="32" customFormat="1" x14ac:dyDescent="0.25"/>
    <row r="163" s="32" customFormat="1" x14ac:dyDescent="0.25"/>
    <row r="164" s="32" customFormat="1" x14ac:dyDescent="0.25"/>
    <row r="165" s="32" customFormat="1" x14ac:dyDescent="0.25"/>
    <row r="166" s="32" customFormat="1" x14ac:dyDescent="0.25"/>
    <row r="167" s="32" customFormat="1" x14ac:dyDescent="0.25"/>
    <row r="168" s="32" customFormat="1" x14ac:dyDescent="0.25"/>
    <row r="169" s="32" customFormat="1" x14ac:dyDescent="0.25"/>
    <row r="170" s="32" customFormat="1" x14ac:dyDescent="0.25"/>
    <row r="171" s="32" customFormat="1" x14ac:dyDescent="0.25"/>
    <row r="172" s="32" customFormat="1" x14ac:dyDescent="0.25"/>
    <row r="173" s="32" customFormat="1" x14ac:dyDescent="0.25"/>
    <row r="174" s="32" customFormat="1" x14ac:dyDescent="0.25"/>
    <row r="175" s="32" customFormat="1" x14ac:dyDescent="0.25"/>
    <row r="176" s="32" customFormat="1" x14ac:dyDescent="0.25"/>
    <row r="177" s="32" customFormat="1" x14ac:dyDescent="0.25"/>
    <row r="178" s="32" customFormat="1" x14ac:dyDescent="0.25"/>
    <row r="179" s="32" customFormat="1" x14ac:dyDescent="0.25"/>
    <row r="180" s="32" customFormat="1" x14ac:dyDescent="0.25"/>
    <row r="181" s="32" customFormat="1" x14ac:dyDescent="0.25"/>
    <row r="182" s="32" customFormat="1" x14ac:dyDescent="0.25"/>
    <row r="183" s="32" customFormat="1" x14ac:dyDescent="0.25"/>
    <row r="184" s="32" customFormat="1" x14ac:dyDescent="0.25"/>
    <row r="185" s="32" customFormat="1" x14ac:dyDescent="0.25"/>
    <row r="186" s="32" customFormat="1" x14ac:dyDescent="0.25"/>
    <row r="187" s="32" customFormat="1" x14ac:dyDescent="0.25"/>
    <row r="188" s="32" customFormat="1" x14ac:dyDescent="0.25"/>
    <row r="189" s="32" customFormat="1" x14ac:dyDescent="0.25"/>
    <row r="190" s="32" customFormat="1" x14ac:dyDescent="0.25"/>
    <row r="191" s="32" customFormat="1" x14ac:dyDescent="0.25"/>
    <row r="192" s="32" customFormat="1" x14ac:dyDescent="0.25"/>
    <row r="193" s="32" customFormat="1" x14ac:dyDescent="0.25"/>
    <row r="194" s="32" customFormat="1" x14ac:dyDescent="0.25"/>
    <row r="195" s="32" customFormat="1" x14ac:dyDescent="0.25"/>
    <row r="196" s="32" customFormat="1" x14ac:dyDescent="0.25"/>
    <row r="197" s="32" customFormat="1" x14ac:dyDescent="0.25"/>
    <row r="198" s="32" customFormat="1" x14ac:dyDescent="0.25"/>
    <row r="199" s="32" customFormat="1" x14ac:dyDescent="0.25"/>
    <row r="200" s="32" customFormat="1" x14ac:dyDescent="0.25"/>
    <row r="201" s="32" customFormat="1" x14ac:dyDescent="0.25"/>
    <row r="202" s="32" customFormat="1" x14ac:dyDescent="0.25"/>
    <row r="203" s="32" customFormat="1" x14ac:dyDescent="0.25"/>
    <row r="204" s="32" customFormat="1" x14ac:dyDescent="0.25"/>
    <row r="205" s="32" customFormat="1" x14ac:dyDescent="0.25"/>
    <row r="206" s="32" customFormat="1" x14ac:dyDescent="0.25"/>
    <row r="207" s="32" customFormat="1" x14ac:dyDescent="0.25"/>
    <row r="208" s="32" customFormat="1" x14ac:dyDescent="0.25"/>
    <row r="209" s="32" customFormat="1" x14ac:dyDescent="0.25"/>
    <row r="210" s="32" customFormat="1" x14ac:dyDescent="0.25"/>
    <row r="211" s="32" customFormat="1" x14ac:dyDescent="0.25"/>
    <row r="212" s="32" customFormat="1" x14ac:dyDescent="0.25"/>
    <row r="213" s="32" customFormat="1" x14ac:dyDescent="0.25"/>
    <row r="214" s="32" customFormat="1" x14ac:dyDescent="0.25"/>
    <row r="215" s="32" customFormat="1" x14ac:dyDescent="0.25"/>
    <row r="216" s="32" customFormat="1" x14ac:dyDescent="0.25"/>
    <row r="217" s="32" customFormat="1" x14ac:dyDescent="0.25"/>
    <row r="218" s="32" customFormat="1" x14ac:dyDescent="0.25"/>
    <row r="219" s="32" customFormat="1" x14ac:dyDescent="0.25"/>
    <row r="220" s="32" customFormat="1" x14ac:dyDescent="0.25"/>
    <row r="221" s="32" customFormat="1" x14ac:dyDescent="0.25"/>
    <row r="222" s="32" customFormat="1" x14ac:dyDescent="0.25"/>
    <row r="223" s="32" customFormat="1" x14ac:dyDescent="0.25"/>
    <row r="224" s="32" customFormat="1" x14ac:dyDescent="0.25"/>
    <row r="225" s="32" customFormat="1" x14ac:dyDescent="0.25"/>
    <row r="226" s="32" customFormat="1" x14ac:dyDescent="0.25"/>
    <row r="227" s="32" customFormat="1" x14ac:dyDescent="0.25"/>
    <row r="228" s="32" customFormat="1" x14ac:dyDescent="0.25"/>
    <row r="229" s="32" customFormat="1" x14ac:dyDescent="0.25"/>
    <row r="230" s="32" customFormat="1" x14ac:dyDescent="0.25"/>
    <row r="231" s="32" customFormat="1" x14ac:dyDescent="0.25"/>
    <row r="232" s="32" customFormat="1" x14ac:dyDescent="0.25"/>
    <row r="233" s="32" customFormat="1" x14ac:dyDescent="0.25"/>
    <row r="234" s="32" customFormat="1" x14ac:dyDescent="0.25"/>
    <row r="235" s="32" customFormat="1" x14ac:dyDescent="0.25"/>
    <row r="236" s="32" customFormat="1" x14ac:dyDescent="0.25"/>
    <row r="237" s="32" customFormat="1" x14ac:dyDescent="0.25"/>
    <row r="238" s="32" customFormat="1" x14ac:dyDescent="0.25"/>
    <row r="239" s="32" customFormat="1" x14ac:dyDescent="0.25"/>
    <row r="240" s="32" customFormat="1" x14ac:dyDescent="0.25"/>
    <row r="241" s="32" customFormat="1" x14ac:dyDescent="0.25"/>
    <row r="242" s="32" customFormat="1" x14ac:dyDescent="0.25"/>
    <row r="243" s="32" customFormat="1" x14ac:dyDescent="0.25"/>
    <row r="244" s="32" customFormat="1" x14ac:dyDescent="0.25"/>
    <row r="245" s="32" customFormat="1" x14ac:dyDescent="0.25"/>
    <row r="246" s="32" customFormat="1" x14ac:dyDescent="0.25"/>
    <row r="247" s="32" customFormat="1" x14ac:dyDescent="0.25"/>
    <row r="248" s="32" customFormat="1" x14ac:dyDescent="0.25"/>
    <row r="249" s="32" customFormat="1" x14ac:dyDescent="0.25"/>
    <row r="250" s="32" customFormat="1" x14ac:dyDescent="0.25"/>
    <row r="251" s="32" customFormat="1" x14ac:dyDescent="0.25"/>
    <row r="252" s="32" customFormat="1" x14ac:dyDescent="0.25"/>
    <row r="253" s="32" customFormat="1" x14ac:dyDescent="0.25"/>
    <row r="254" s="32" customFormat="1" x14ac:dyDescent="0.25"/>
    <row r="255" s="32" customFormat="1" x14ac:dyDescent="0.25"/>
    <row r="256" s="32" customFormat="1" x14ac:dyDescent="0.25"/>
    <row r="257" s="32" customFormat="1" x14ac:dyDescent="0.25"/>
    <row r="258" s="32" customFormat="1" x14ac:dyDescent="0.25"/>
    <row r="259" s="32" customFormat="1" x14ac:dyDescent="0.25"/>
    <row r="260" s="32" customFormat="1" x14ac:dyDescent="0.25"/>
    <row r="261" s="32" customFormat="1" x14ac:dyDescent="0.25"/>
    <row r="262" s="32" customFormat="1" x14ac:dyDescent="0.25"/>
    <row r="263" s="32" customFormat="1" x14ac:dyDescent="0.25"/>
    <row r="264" s="32" customFormat="1" x14ac:dyDescent="0.25"/>
    <row r="265" s="32" customFormat="1" x14ac:dyDescent="0.25"/>
    <row r="266" s="32" customFormat="1" x14ac:dyDescent="0.25"/>
    <row r="267" s="32" customFormat="1" x14ac:dyDescent="0.25"/>
    <row r="268" s="32" customFormat="1" x14ac:dyDescent="0.25"/>
    <row r="269" s="32" customFormat="1" x14ac:dyDescent="0.25"/>
    <row r="270" s="32" customFormat="1" x14ac:dyDescent="0.25"/>
    <row r="271" s="32" customFormat="1" x14ac:dyDescent="0.25"/>
    <row r="272" s="32" customFormat="1" x14ac:dyDescent="0.25"/>
    <row r="273" s="32" customFormat="1" x14ac:dyDescent="0.25"/>
    <row r="274" s="32" customFormat="1" x14ac:dyDescent="0.25"/>
    <row r="275" s="32" customFormat="1" x14ac:dyDescent="0.25"/>
    <row r="276" s="32" customFormat="1" x14ac:dyDescent="0.25"/>
    <row r="277" s="32" customFormat="1" x14ac:dyDescent="0.25"/>
    <row r="278" s="32" customFormat="1" x14ac:dyDescent="0.25"/>
    <row r="279" s="32" customFormat="1" x14ac:dyDescent="0.25"/>
    <row r="280" s="32" customFormat="1" x14ac:dyDescent="0.25"/>
    <row r="281" s="32" customFormat="1" x14ac:dyDescent="0.25"/>
    <row r="282" s="32" customFormat="1" x14ac:dyDescent="0.25"/>
    <row r="283" s="32" customFormat="1" x14ac:dyDescent="0.25"/>
    <row r="284" s="32" customFormat="1" x14ac:dyDescent="0.25"/>
    <row r="285" s="32" customFormat="1" x14ac:dyDescent="0.25"/>
    <row r="286" s="32" customFormat="1" x14ac:dyDescent="0.25"/>
    <row r="287" s="32" customFormat="1" x14ac:dyDescent="0.25"/>
    <row r="288" s="32" customFormat="1" x14ac:dyDescent="0.25"/>
    <row r="289" s="32" customFormat="1" x14ac:dyDescent="0.25"/>
    <row r="290" s="32" customFormat="1" x14ac:dyDescent="0.25"/>
    <row r="291" s="32" customFormat="1" x14ac:dyDescent="0.25"/>
    <row r="292" s="32" customFormat="1" x14ac:dyDescent="0.25"/>
    <row r="293" s="32" customFormat="1" x14ac:dyDescent="0.25"/>
    <row r="294" s="32" customFormat="1" x14ac:dyDescent="0.25"/>
    <row r="295" s="32" customFormat="1" x14ac:dyDescent="0.25"/>
    <row r="296" s="32" customFormat="1" x14ac:dyDescent="0.25"/>
    <row r="297" s="32" customFormat="1" x14ac:dyDescent="0.25"/>
    <row r="298" s="32" customFormat="1" x14ac:dyDescent="0.25"/>
    <row r="299" s="32" customFormat="1" x14ac:dyDescent="0.25"/>
    <row r="300" s="32" customFormat="1" x14ac:dyDescent="0.25"/>
    <row r="301" s="32" customFormat="1" x14ac:dyDescent="0.25"/>
    <row r="302" s="32" customFormat="1" x14ac:dyDescent="0.25"/>
    <row r="303" s="32" customFormat="1" x14ac:dyDescent="0.25"/>
    <row r="304" s="32" customFormat="1" x14ac:dyDescent="0.25"/>
    <row r="305" s="32" customFormat="1" x14ac:dyDescent="0.25"/>
    <row r="306" s="32" customFormat="1" x14ac:dyDescent="0.25"/>
    <row r="307" s="32" customFormat="1" x14ac:dyDescent="0.25"/>
    <row r="308" s="32" customFormat="1" x14ac:dyDescent="0.25"/>
    <row r="309" s="32" customFormat="1" x14ac:dyDescent="0.25"/>
    <row r="310" s="32" customFormat="1" x14ac:dyDescent="0.25"/>
    <row r="311" s="32" customFormat="1" x14ac:dyDescent="0.25"/>
    <row r="312" s="32" customFormat="1" x14ac:dyDescent="0.25"/>
    <row r="313" s="32" customFormat="1" x14ac:dyDescent="0.25"/>
    <row r="314" s="32" customFormat="1" x14ac:dyDescent="0.25"/>
    <row r="315" s="32" customFormat="1" x14ac:dyDescent="0.25"/>
    <row r="316" s="32" customFormat="1" x14ac:dyDescent="0.25"/>
    <row r="317" s="32" customFormat="1" x14ac:dyDescent="0.25"/>
    <row r="318" s="32" customFormat="1" x14ac:dyDescent="0.25"/>
    <row r="319" s="32" customFormat="1" x14ac:dyDescent="0.25"/>
    <row r="320" s="32" customFormat="1" x14ac:dyDescent="0.25"/>
    <row r="321" s="32" customFormat="1" x14ac:dyDescent="0.25"/>
    <row r="322" s="32" customFormat="1" x14ac:dyDescent="0.25"/>
    <row r="323" s="32" customFormat="1" x14ac:dyDescent="0.25"/>
    <row r="324" s="32" customFormat="1" x14ac:dyDescent="0.25"/>
    <row r="325" s="32" customFormat="1" x14ac:dyDescent="0.25"/>
    <row r="326" s="32" customFormat="1" x14ac:dyDescent="0.25"/>
    <row r="327" s="32" customFormat="1" x14ac:dyDescent="0.25"/>
    <row r="328" s="32" customFormat="1" x14ac:dyDescent="0.25"/>
    <row r="329" s="32" customFormat="1" x14ac:dyDescent="0.25"/>
    <row r="330" s="32" customFormat="1" x14ac:dyDescent="0.25"/>
    <row r="331" s="32" customFormat="1" x14ac:dyDescent="0.25"/>
    <row r="332" s="32" customFormat="1" x14ac:dyDescent="0.25"/>
    <row r="333" s="32" customFormat="1" x14ac:dyDescent="0.25"/>
    <row r="334" s="32" customFormat="1" x14ac:dyDescent="0.25"/>
    <row r="335" s="32" customFormat="1" x14ac:dyDescent="0.25"/>
    <row r="336" s="32" customFormat="1" x14ac:dyDescent="0.25"/>
    <row r="337" s="32" customFormat="1" x14ac:dyDescent="0.25"/>
    <row r="338" s="32" customFormat="1" x14ac:dyDescent="0.25"/>
    <row r="339" s="32" customFormat="1" x14ac:dyDescent="0.25"/>
    <row r="340" s="32" customFormat="1" x14ac:dyDescent="0.25"/>
    <row r="341" s="32" customFormat="1" x14ac:dyDescent="0.25"/>
    <row r="342" s="32" customFormat="1" x14ac:dyDescent="0.25"/>
    <row r="343" s="32" customFormat="1" x14ac:dyDescent="0.25"/>
    <row r="344" s="32" customFormat="1" x14ac:dyDescent="0.25"/>
    <row r="345" s="32" customFormat="1" x14ac:dyDescent="0.25"/>
    <row r="346" s="32" customFormat="1" x14ac:dyDescent="0.25"/>
    <row r="347" s="32" customFormat="1" x14ac:dyDescent="0.25"/>
    <row r="348" s="32" customFormat="1" x14ac:dyDescent="0.25"/>
    <row r="349" s="32" customFormat="1" x14ac:dyDescent="0.25"/>
    <row r="350" s="32" customFormat="1" x14ac:dyDescent="0.25"/>
    <row r="351" s="32" customFormat="1" x14ac:dyDescent="0.25"/>
    <row r="352" s="32" customFormat="1" x14ac:dyDescent="0.25"/>
    <row r="353" s="32" customFormat="1" x14ac:dyDescent="0.25"/>
    <row r="354" s="32" customFormat="1" x14ac:dyDescent="0.25"/>
    <row r="355" s="32" customFormat="1" x14ac:dyDescent="0.25"/>
    <row r="356" s="32" customFormat="1" x14ac:dyDescent="0.25"/>
    <row r="357" s="32" customFormat="1" x14ac:dyDescent="0.25"/>
    <row r="358" s="32" customFormat="1" x14ac:dyDescent="0.25"/>
    <row r="359" s="32" customFormat="1" x14ac:dyDescent="0.25"/>
    <row r="360" s="32" customFormat="1" x14ac:dyDescent="0.25"/>
    <row r="361" s="32" customFormat="1" x14ac:dyDescent="0.25"/>
    <row r="362" s="32" customFormat="1" x14ac:dyDescent="0.25"/>
    <row r="363" s="32" customFormat="1" x14ac:dyDescent="0.25"/>
    <row r="364" s="32" customFormat="1" x14ac:dyDescent="0.25"/>
    <row r="365" s="32" customFormat="1" x14ac:dyDescent="0.25"/>
    <row r="366" s="32" customFormat="1" x14ac:dyDescent="0.25"/>
    <row r="367" s="32" customFormat="1" x14ac:dyDescent="0.25"/>
    <row r="368" s="32" customFormat="1" x14ac:dyDescent="0.25"/>
    <row r="369" s="32" customFormat="1" x14ac:dyDescent="0.25"/>
    <row r="370" s="32" customFormat="1" x14ac:dyDescent="0.25"/>
    <row r="371" s="32" customFormat="1" x14ac:dyDescent="0.25"/>
    <row r="372" s="32" customFormat="1" x14ac:dyDescent="0.25"/>
    <row r="373" s="32" customFormat="1" x14ac:dyDescent="0.25"/>
    <row r="374" s="32" customFormat="1" x14ac:dyDescent="0.25"/>
    <row r="375" s="32" customFormat="1" x14ac:dyDescent="0.25"/>
    <row r="376" s="32" customFormat="1" x14ac:dyDescent="0.25"/>
    <row r="377" s="32" customFormat="1" x14ac:dyDescent="0.25"/>
    <row r="378" s="32" customFormat="1" x14ac:dyDescent="0.25"/>
    <row r="379" s="32" customFormat="1" x14ac:dyDescent="0.25"/>
    <row r="380" s="32" customFormat="1" x14ac:dyDescent="0.25"/>
    <row r="381" s="32" customFormat="1" x14ac:dyDescent="0.25"/>
    <row r="382" s="32" customFormat="1" x14ac:dyDescent="0.25"/>
    <row r="383" s="32" customFormat="1" x14ac:dyDescent="0.25"/>
    <row r="384" s="32" customFormat="1" x14ac:dyDescent="0.25"/>
    <row r="385" s="32" customFormat="1" x14ac:dyDescent="0.25"/>
    <row r="386" s="32" customFormat="1" x14ac:dyDescent="0.25"/>
  </sheetData>
  <sheetProtection algorithmName="SHA-512" hashValue="bEr+KMheucpgtxz5wXS94C4UZzRC4a9/eiXW9yGbxIzUbjkdv8i4GVnLNI9757kOU4KAVZX79P8fsDPj9m+y9w==" saltValue="TmsjlJs+cCBxmql68gnEJA==" spinCount="100000" sheet="1" objects="1" scenarios="1"/>
  <mergeCells count="65">
    <mergeCell ref="C59:G59"/>
    <mergeCell ref="C61:G61"/>
    <mergeCell ref="A64:AP64"/>
    <mergeCell ref="J62:K62"/>
    <mergeCell ref="L61:Q61"/>
    <mergeCell ref="L62:Q62"/>
    <mergeCell ref="J60:K60"/>
    <mergeCell ref="J61:K61"/>
    <mergeCell ref="L60:Q60"/>
    <mergeCell ref="A61:B61"/>
    <mergeCell ref="A62:B62"/>
    <mergeCell ref="C62:G62"/>
    <mergeCell ref="A55:AC55"/>
    <mergeCell ref="A57:B57"/>
    <mergeCell ref="C60:G60"/>
    <mergeCell ref="A58:B58"/>
    <mergeCell ref="A59:B59"/>
    <mergeCell ref="A60:B60"/>
    <mergeCell ref="L58:Q58"/>
    <mergeCell ref="L57:Q57"/>
    <mergeCell ref="J56:Q56"/>
    <mergeCell ref="L59:Q59"/>
    <mergeCell ref="J57:K57"/>
    <mergeCell ref="J58:K58"/>
    <mergeCell ref="J59:K59"/>
    <mergeCell ref="C57:G57"/>
    <mergeCell ref="A56:G56"/>
    <mergeCell ref="C58:G58"/>
    <mergeCell ref="A54:Q54"/>
    <mergeCell ref="A50:Q50"/>
    <mergeCell ref="A32:AC32"/>
    <mergeCell ref="A44:Q44"/>
    <mergeCell ref="A51:R52"/>
    <mergeCell ref="A33:Q33"/>
    <mergeCell ref="A37:Q37"/>
    <mergeCell ref="A43:Q43"/>
    <mergeCell ref="A45:Q45"/>
    <mergeCell ref="A46:Q46"/>
    <mergeCell ref="A47:Q47"/>
    <mergeCell ref="B28:AC28"/>
    <mergeCell ref="B29:AC29"/>
    <mergeCell ref="B30:AC30"/>
    <mergeCell ref="A53:Q53"/>
    <mergeCell ref="A20:AC20"/>
    <mergeCell ref="B21:AC21"/>
    <mergeCell ref="B22:AC22"/>
    <mergeCell ref="B26:AC26"/>
    <mergeCell ref="B24:AC24"/>
    <mergeCell ref="B25:AC25"/>
    <mergeCell ref="A31:L31"/>
    <mergeCell ref="B27:AC27"/>
    <mergeCell ref="A4:AC4"/>
    <mergeCell ref="A3:AC3"/>
    <mergeCell ref="B16:AC16"/>
    <mergeCell ref="B17:AC17"/>
    <mergeCell ref="B18:AC18"/>
    <mergeCell ref="B8:AC8"/>
    <mergeCell ref="B9:AC9"/>
    <mergeCell ref="A12:AC12"/>
    <mergeCell ref="B6:AC6"/>
    <mergeCell ref="B13:AC13"/>
    <mergeCell ref="B14:AC14"/>
    <mergeCell ref="B7:AC7"/>
    <mergeCell ref="B15:AC15"/>
    <mergeCell ref="A5:AC5"/>
  </mergeCells>
  <pageMargins left="0.2" right="0.2" top="0.25" bottom="0.25" header="0" footer="0"/>
  <pageSetup paperSize="5" scale="39" orientation="landscape" r:id="rId1"/>
  <headerFooter scaleWithDoc="0" alignWithMargins="0">
    <firstFooter>&amp;L&amp;G</firstFooter>
  </headerFooter>
  <drawing r:id="rId2"/>
  <legacyDrawingHF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1" tint="0.14999847407452621"/>
    <pageSetUpPr fitToPage="1"/>
  </sheetPr>
  <dimension ref="B1:R22"/>
  <sheetViews>
    <sheetView showGridLines="0" zoomScale="90" zoomScaleNormal="90" workbookViewId="0">
      <selection activeCell="T9" sqref="T9"/>
    </sheetView>
  </sheetViews>
  <sheetFormatPr defaultColWidth="8.7109375" defaultRowHeight="12.75" x14ac:dyDescent="0.2"/>
  <cols>
    <col min="1" max="1" width="1.7109375" style="9" customWidth="1"/>
    <col min="2" max="2" width="18.7109375" style="9" bestFit="1" customWidth="1"/>
    <col min="3" max="3" width="14.42578125" style="9" customWidth="1"/>
    <col min="4" max="5" width="8.7109375" style="9"/>
    <col min="6" max="6" width="7" style="9" customWidth="1"/>
    <col min="7" max="7" width="7.140625" style="9" customWidth="1"/>
    <col min="8" max="9" width="8.7109375" style="9"/>
    <col min="10" max="10" width="29.42578125" style="9" customWidth="1"/>
    <col min="11" max="16384" width="8.7109375" style="9"/>
  </cols>
  <sheetData>
    <row r="1" spans="2:18" ht="54.75" customHeight="1" x14ac:dyDescent="0.2">
      <c r="B1" s="26"/>
      <c r="C1" s="22"/>
      <c r="D1" s="22"/>
      <c r="E1" s="22"/>
      <c r="F1" s="22"/>
      <c r="G1" s="22"/>
      <c r="H1" s="22"/>
      <c r="I1" s="22"/>
      <c r="J1" s="22"/>
      <c r="K1" s="22"/>
      <c r="L1" s="22"/>
    </row>
    <row r="2" spans="2:18" s="10" customFormat="1" ht="35.25" customHeight="1" x14ac:dyDescent="0.2">
      <c r="B2" s="291" t="s">
        <v>457</v>
      </c>
      <c r="C2" s="291"/>
      <c r="D2" s="291"/>
      <c r="E2" s="291"/>
      <c r="F2" s="291"/>
      <c r="G2" s="291"/>
      <c r="H2" s="291"/>
      <c r="I2" s="291"/>
      <c r="J2" s="291"/>
      <c r="K2" s="291"/>
      <c r="L2" s="291"/>
      <c r="M2" s="291"/>
      <c r="N2" s="291"/>
      <c r="O2" s="291"/>
      <c r="P2" s="291"/>
      <c r="Q2" s="291"/>
    </row>
    <row r="3" spans="2:18" ht="0.95" customHeight="1" x14ac:dyDescent="0.2">
      <c r="B3" s="288"/>
      <c r="C3" s="288"/>
      <c r="D3" s="288"/>
      <c r="E3" s="288"/>
      <c r="F3" s="288"/>
      <c r="G3" s="288"/>
      <c r="H3" s="288"/>
      <c r="I3" s="288"/>
      <c r="J3" s="27"/>
      <c r="K3" s="27"/>
      <c r="L3" s="27"/>
      <c r="M3" s="27"/>
      <c r="N3" s="27"/>
      <c r="O3" s="27"/>
      <c r="P3" s="27"/>
      <c r="Q3" s="27"/>
    </row>
    <row r="4" spans="2:18" ht="30" customHeight="1" x14ac:dyDescent="0.25">
      <c r="B4" s="289" t="s">
        <v>455</v>
      </c>
      <c r="C4" s="289"/>
      <c r="D4" s="290" t="str">
        <f>IF(Spreadsheet!B1 = "", "", Spreadsheet!B1)</f>
        <v/>
      </c>
      <c r="E4" s="290"/>
      <c r="F4" s="290"/>
      <c r="G4" s="290"/>
      <c r="H4" s="290"/>
      <c r="I4" s="290"/>
      <c r="J4" s="28"/>
      <c r="K4" s="27"/>
      <c r="L4" s="28"/>
      <c r="M4" s="27"/>
      <c r="N4" s="27"/>
      <c r="O4" s="27"/>
      <c r="P4" s="27"/>
      <c r="Q4" s="27"/>
    </row>
    <row r="5" spans="2:18" ht="30" customHeight="1" x14ac:dyDescent="0.25">
      <c r="B5" s="289" t="s">
        <v>516</v>
      </c>
      <c r="C5" s="289"/>
      <c r="D5" s="287">
        <f>IF(Spreadsheet!B2="","",Spreadsheet!B2)</f>
        <v>45292</v>
      </c>
      <c r="E5" s="287"/>
      <c r="F5" s="287"/>
      <c r="G5" s="287"/>
      <c r="H5" s="287"/>
      <c r="I5" s="287"/>
      <c r="J5" s="28"/>
      <c r="K5" s="28"/>
      <c r="L5" s="28"/>
      <c r="M5" s="27"/>
      <c r="N5" s="27"/>
      <c r="O5" s="27"/>
      <c r="P5" s="27"/>
      <c r="Q5" s="27"/>
    </row>
    <row r="6" spans="2:18" ht="30" customHeight="1" x14ac:dyDescent="0.25">
      <c r="B6" s="289" t="s">
        <v>605</v>
      </c>
      <c r="C6" s="289"/>
      <c r="D6" s="290" t="str">
        <f>IF(Spreadsheet!B3 = "", "", Spreadsheet!B3)</f>
        <v/>
      </c>
      <c r="E6" s="290"/>
      <c r="F6" s="290"/>
      <c r="G6" s="290"/>
      <c r="H6" s="290"/>
      <c r="I6" s="290"/>
      <c r="J6" s="28"/>
      <c r="K6" s="29"/>
      <c r="L6" s="28"/>
      <c r="M6" s="27"/>
      <c r="N6" s="27"/>
      <c r="O6" s="27"/>
      <c r="P6" s="27"/>
      <c r="Q6" s="27"/>
    </row>
    <row r="7" spans="2:18" ht="30" customHeight="1" x14ac:dyDescent="0.25">
      <c r="B7" s="289" t="s">
        <v>606</v>
      </c>
      <c r="C7" s="289"/>
      <c r="D7" s="290" t="str">
        <f>IF(Spreadsheet!B4 = "", "", Spreadsheet!B4)</f>
        <v/>
      </c>
      <c r="E7" s="290"/>
      <c r="F7" s="290"/>
      <c r="G7" s="290"/>
      <c r="H7" s="290"/>
      <c r="I7" s="290"/>
      <c r="J7" s="28"/>
      <c r="K7" s="28"/>
      <c r="L7" s="28"/>
      <c r="M7" s="27"/>
      <c r="N7" s="27"/>
      <c r="O7" s="27"/>
      <c r="P7" s="27"/>
      <c r="Q7" s="27"/>
    </row>
    <row r="8" spans="2:18" ht="15.75" x14ac:dyDescent="0.25">
      <c r="B8" s="295"/>
      <c r="C8" s="295"/>
      <c r="D8" s="295"/>
      <c r="E8" s="295"/>
      <c r="F8" s="295"/>
      <c r="G8" s="295"/>
      <c r="H8" s="295"/>
      <c r="I8" s="295"/>
      <c r="J8" s="28"/>
      <c r="K8" s="28"/>
      <c r="L8" s="28"/>
      <c r="M8" s="27"/>
      <c r="N8" s="27"/>
      <c r="O8" s="27"/>
      <c r="P8" s="27"/>
      <c r="Q8" s="27"/>
    </row>
    <row r="9" spans="2:18" s="12" customFormat="1" ht="320.10000000000002" customHeight="1" x14ac:dyDescent="0.25">
      <c r="B9" s="296" t="s">
        <v>3754</v>
      </c>
      <c r="C9" s="296"/>
      <c r="D9" s="296"/>
      <c r="E9" s="296"/>
      <c r="F9" s="296"/>
      <c r="G9" s="296"/>
      <c r="H9" s="296"/>
      <c r="I9" s="296"/>
      <c r="J9" s="296"/>
      <c r="K9" s="296"/>
      <c r="L9" s="296"/>
      <c r="M9" s="296"/>
      <c r="N9" s="296"/>
      <c r="O9" s="296"/>
      <c r="P9" s="296"/>
      <c r="Q9" s="296"/>
      <c r="R9" s="296"/>
    </row>
    <row r="10" spans="2:18" ht="0.95" customHeight="1" x14ac:dyDescent="0.25">
      <c r="B10" s="295"/>
      <c r="C10" s="295"/>
      <c r="D10" s="295"/>
      <c r="E10" s="295"/>
      <c r="F10" s="295"/>
      <c r="G10" s="295"/>
      <c r="H10" s="295"/>
      <c r="I10" s="295"/>
      <c r="J10" s="28"/>
      <c r="K10" s="28"/>
      <c r="L10" s="28"/>
      <c r="M10" s="27"/>
      <c r="N10" s="27"/>
      <c r="O10" s="27"/>
      <c r="P10" s="27"/>
      <c r="Q10" s="27"/>
    </row>
    <row r="11" spans="2:18" ht="30" customHeight="1" x14ac:dyDescent="0.25">
      <c r="B11" s="289" t="s">
        <v>3517</v>
      </c>
      <c r="C11" s="289"/>
      <c r="D11" s="294"/>
      <c r="E11" s="294"/>
      <c r="F11" s="294"/>
      <c r="G11" s="294"/>
      <c r="H11" s="294"/>
      <c r="I11" s="294"/>
      <c r="J11" s="28"/>
      <c r="K11" s="28"/>
      <c r="L11" s="28"/>
      <c r="M11" s="27"/>
      <c r="N11" s="27"/>
      <c r="O11" s="27"/>
      <c r="P11" s="27"/>
      <c r="Q11" s="27"/>
    </row>
    <row r="12" spans="2:18" ht="30" customHeight="1" x14ac:dyDescent="0.25">
      <c r="B12" s="289" t="s">
        <v>3518</v>
      </c>
      <c r="C12" s="289"/>
      <c r="D12" s="293"/>
      <c r="E12" s="293"/>
      <c r="F12" s="293"/>
      <c r="G12" s="294"/>
      <c r="H12" s="294"/>
      <c r="I12" s="294"/>
      <c r="J12" s="28"/>
      <c r="K12" s="28"/>
      <c r="L12" s="28"/>
      <c r="M12" s="27"/>
      <c r="N12" s="27"/>
      <c r="O12" s="27"/>
      <c r="P12" s="27"/>
      <c r="Q12" s="27"/>
    </row>
    <row r="13" spans="2:18" ht="9.9499999999999993" customHeight="1" x14ac:dyDescent="0.25">
      <c r="B13" s="11"/>
      <c r="C13" s="11"/>
      <c r="D13" s="11"/>
      <c r="E13" s="11"/>
      <c r="F13" s="11"/>
      <c r="G13" s="11"/>
      <c r="H13" s="11"/>
      <c r="I13" s="11"/>
      <c r="J13" s="11"/>
      <c r="K13" s="11"/>
      <c r="L13" s="11"/>
    </row>
    <row r="14" spans="2:18" ht="9.9499999999999993" customHeight="1" x14ac:dyDescent="0.25">
      <c r="B14" s="11"/>
      <c r="C14" s="11"/>
      <c r="D14" s="11"/>
      <c r="E14" s="11"/>
      <c r="F14" s="11"/>
      <c r="G14" s="11"/>
      <c r="H14" s="11"/>
      <c r="I14" s="11"/>
      <c r="J14" s="11"/>
      <c r="K14" s="11"/>
      <c r="L14" s="11"/>
    </row>
    <row r="15" spans="2:18" s="30" customFormat="1" ht="15.75" x14ac:dyDescent="0.25">
      <c r="B15" s="292" t="s">
        <v>3519</v>
      </c>
      <c r="C15" s="292"/>
      <c r="D15" s="292"/>
      <c r="E15" s="292"/>
      <c r="F15" s="292"/>
      <c r="G15" s="292"/>
      <c r="H15" s="292"/>
      <c r="I15" s="292"/>
      <c r="J15" s="292"/>
      <c r="K15" s="292"/>
      <c r="L15" s="292"/>
      <c r="M15" s="292"/>
      <c r="N15" s="292"/>
      <c r="O15" s="292"/>
      <c r="P15" s="292"/>
      <c r="Q15" s="292"/>
      <c r="R15" s="292"/>
    </row>
    <row r="16" spans="2:18" s="14" customFormat="1" ht="15.75" x14ac:dyDescent="0.25">
      <c r="B16" s="13"/>
      <c r="C16" s="13"/>
      <c r="D16" s="13"/>
      <c r="E16" s="13"/>
      <c r="F16" s="13"/>
      <c r="G16" s="13"/>
      <c r="H16" s="13"/>
      <c r="I16" s="13"/>
      <c r="J16" s="13"/>
      <c r="K16" s="13"/>
      <c r="L16" s="13"/>
    </row>
    <row r="19" spans="2:2" ht="13.5" x14ac:dyDescent="0.25">
      <c r="B19" s="15"/>
    </row>
    <row r="20" spans="2:2" x14ac:dyDescent="0.2">
      <c r="B20" s="16"/>
    </row>
    <row r="21" spans="2:2" x14ac:dyDescent="0.2">
      <c r="B21" s="16"/>
    </row>
    <row r="22" spans="2:2" ht="13.5" x14ac:dyDescent="0.25">
      <c r="B22" s="17"/>
    </row>
  </sheetData>
  <mergeCells count="20">
    <mergeCell ref="B15:R15"/>
    <mergeCell ref="B6:C6"/>
    <mergeCell ref="B7:C7"/>
    <mergeCell ref="D7:I7"/>
    <mergeCell ref="D6:I6"/>
    <mergeCell ref="B12:C12"/>
    <mergeCell ref="D12:F12"/>
    <mergeCell ref="G12:I12"/>
    <mergeCell ref="B8:I8"/>
    <mergeCell ref="B10:I10"/>
    <mergeCell ref="B11:C11"/>
    <mergeCell ref="D11:F11"/>
    <mergeCell ref="G11:I11"/>
    <mergeCell ref="B9:R9"/>
    <mergeCell ref="D5:I5"/>
    <mergeCell ref="B3:I3"/>
    <mergeCell ref="B4:C4"/>
    <mergeCell ref="D4:I4"/>
    <mergeCell ref="B2:Q2"/>
    <mergeCell ref="B5:C5"/>
  </mergeCells>
  <printOptions horizontalCentered="1" verticalCentered="1"/>
  <pageMargins left="0.25" right="0.25" top="0.75" bottom="0.75" header="0.3" footer="0.3"/>
  <pageSetup scale="73" fitToHeight="0" orientation="landscape" r:id="rId1"/>
  <headerFooter differentFirst="1">
    <firstFooter>&amp;L&amp;G</firstFooter>
  </headerFooter>
  <drawing r:id="rId2"/>
  <legacyDrawingHF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C2BAA-0337-4141-ACBB-C6B95B474304}">
  <sheetPr>
    <tabColor theme="4" tint="-0.249977111117893"/>
  </sheetPr>
  <dimension ref="A1:BE17"/>
  <sheetViews>
    <sheetView showGridLines="0" zoomScale="80" zoomScaleNormal="80" zoomScaleSheetLayoutView="50" zoomScalePageLayoutView="90" workbookViewId="0">
      <pane xSplit="1" ySplit="9" topLeftCell="AX10" activePane="bottomRight" state="frozen"/>
      <selection pane="topRight" activeCell="B1" sqref="B1"/>
      <selection pane="bottomLeft" activeCell="A10" sqref="A10"/>
      <selection pane="bottomRight" activeCell="B10" sqref="B10"/>
    </sheetView>
  </sheetViews>
  <sheetFormatPr defaultColWidth="8.7109375" defaultRowHeight="15" x14ac:dyDescent="0.25"/>
  <cols>
    <col min="1" max="1" width="20.85546875" customWidth="1"/>
    <col min="2" max="7" width="28.7109375" customWidth="1"/>
    <col min="8" max="8" width="37.7109375" customWidth="1"/>
    <col min="9" max="9" width="28.7109375" customWidth="1"/>
    <col min="10" max="10" width="28.7109375" style="47" customWidth="1"/>
    <col min="11" max="12" width="28.7109375" customWidth="1"/>
    <col min="13" max="13" width="28.7109375" style="47" customWidth="1"/>
    <col min="14" max="14" width="45" customWidth="1"/>
    <col min="15" max="23" width="28.7109375" customWidth="1"/>
    <col min="24" max="24" width="28.7109375" style="2" customWidth="1"/>
    <col min="25" max="26" width="28.7109375" customWidth="1"/>
    <col min="27" max="27" width="28.7109375" hidden="1" customWidth="1"/>
    <col min="28" max="28" width="28.7109375" style="1" hidden="1" customWidth="1"/>
    <col min="29" max="29" width="28.7109375" customWidth="1"/>
    <col min="30" max="30" width="28.7109375" style="1" hidden="1" customWidth="1"/>
    <col min="31" max="31" width="28.7109375" customWidth="1"/>
    <col min="32" max="32" width="36.5703125" style="2" customWidth="1"/>
    <col min="33" max="33" width="28.7109375" style="3" customWidth="1"/>
    <col min="34" max="34" width="28.7109375" customWidth="1"/>
    <col min="35" max="35" width="41" customWidth="1"/>
    <col min="36" max="36" width="36.7109375" customWidth="1"/>
    <col min="37" max="37" width="36.7109375" style="2" customWidth="1"/>
    <col min="38" max="40" width="36.7109375" customWidth="1"/>
    <col min="41" max="41" width="36.42578125" customWidth="1"/>
    <col min="42" max="42" width="54" customWidth="1"/>
    <col min="43" max="44" width="30.85546875" customWidth="1"/>
    <col min="45" max="45" width="53.85546875" style="78" customWidth="1"/>
    <col min="46" max="46" width="41.7109375" customWidth="1"/>
    <col min="47" max="47" width="30.85546875" style="51" customWidth="1"/>
    <col min="48" max="48" width="30.85546875" customWidth="1"/>
    <col min="49" max="54" width="38.85546875" customWidth="1"/>
    <col min="55" max="56" width="38.85546875" style="51" customWidth="1"/>
    <col min="57" max="57" width="20" style="4" hidden="1" customWidth="1"/>
  </cols>
  <sheetData>
    <row r="1" spans="1:57" ht="23.25" x14ac:dyDescent="0.35">
      <c r="A1" s="213" t="s">
        <v>3894</v>
      </c>
      <c r="B1" s="214"/>
      <c r="C1" s="214"/>
      <c r="D1" s="214"/>
      <c r="E1" s="214"/>
      <c r="F1" s="214"/>
      <c r="G1" s="214"/>
      <c r="H1" s="214"/>
      <c r="I1" s="214"/>
      <c r="J1" s="215"/>
      <c r="K1" s="216"/>
      <c r="L1" s="195"/>
      <c r="M1" s="196"/>
    </row>
    <row r="3" spans="1:57" ht="20.100000000000001" customHeight="1" x14ac:dyDescent="0.3">
      <c r="A3" s="192" t="s">
        <v>455</v>
      </c>
      <c r="B3" s="258" t="s">
        <v>3905</v>
      </c>
      <c r="C3" s="258"/>
      <c r="D3" s="258"/>
      <c r="E3" s="258"/>
      <c r="I3" s="193"/>
      <c r="J3" s="193"/>
      <c r="M3"/>
      <c r="AS3"/>
      <c r="AU3"/>
      <c r="BC3"/>
      <c r="BD3"/>
    </row>
    <row r="4" spans="1:57" ht="35.25" customHeight="1" x14ac:dyDescent="0.3">
      <c r="A4" s="192" t="s">
        <v>516</v>
      </c>
      <c r="B4" s="259" t="s">
        <v>3902</v>
      </c>
      <c r="C4" s="259"/>
      <c r="D4" s="259"/>
      <c r="E4" s="259"/>
      <c r="G4" s="193" t="s">
        <v>3510</v>
      </c>
      <c r="H4" s="193"/>
      <c r="I4" s="193"/>
      <c r="J4" s="193"/>
      <c r="K4" s="193"/>
      <c r="M4"/>
      <c r="AS4"/>
      <c r="AU4"/>
      <c r="BC4"/>
      <c r="BD4"/>
    </row>
    <row r="5" spans="1:57" ht="52.5" customHeight="1" x14ac:dyDescent="0.3">
      <c r="A5" s="192" t="s">
        <v>605</v>
      </c>
      <c r="B5" s="259" t="s">
        <v>3906</v>
      </c>
      <c r="C5" s="259"/>
      <c r="D5" s="259"/>
      <c r="E5" s="259"/>
      <c r="F5" s="2"/>
      <c r="G5" s="81"/>
      <c r="H5" s="81"/>
      <c r="I5" s="81"/>
      <c r="J5"/>
      <c r="M5"/>
      <c r="AS5"/>
      <c r="AU5"/>
      <c r="BC5"/>
      <c r="BD5"/>
    </row>
    <row r="6" spans="1:57" ht="20.100000000000001" customHeight="1" x14ac:dyDescent="0.3">
      <c r="A6" s="192" t="s">
        <v>606</v>
      </c>
      <c r="B6" s="260" t="s">
        <v>3638</v>
      </c>
      <c r="C6" s="260"/>
      <c r="D6" s="260"/>
      <c r="E6" s="260"/>
      <c r="F6" s="2"/>
      <c r="G6" s="81"/>
      <c r="H6" s="81"/>
      <c r="I6" s="81"/>
      <c r="J6"/>
      <c r="M6"/>
      <c r="AS6"/>
      <c r="AU6"/>
      <c r="BC6"/>
      <c r="BD6"/>
    </row>
    <row r="7" spans="1:57" ht="32.25" customHeight="1" x14ac:dyDescent="0.3">
      <c r="A7" s="192" t="s">
        <v>3550</v>
      </c>
      <c r="B7" s="259" t="s">
        <v>3551</v>
      </c>
      <c r="C7" s="259"/>
      <c r="D7" s="259"/>
      <c r="E7" s="259"/>
      <c r="F7" s="2"/>
      <c r="G7" s="82"/>
      <c r="H7" s="82"/>
      <c r="I7" s="82"/>
      <c r="J7"/>
      <c r="M7"/>
      <c r="AO7" s="254" t="str">
        <f>IF($C$4="LargeGroup", "Equitable", "SNL")</f>
        <v>SNL</v>
      </c>
      <c r="AP7" s="254"/>
      <c r="AQ7" s="254"/>
      <c r="AR7" s="254"/>
      <c r="AS7" s="254"/>
      <c r="AT7" s="254"/>
      <c r="AU7" s="254"/>
      <c r="AV7" s="254"/>
      <c r="AW7" s="254" t="s">
        <v>3750</v>
      </c>
      <c r="AX7" s="254"/>
      <c r="AY7" s="254"/>
      <c r="AZ7" s="254"/>
      <c r="BA7" s="254"/>
      <c r="BB7" s="254"/>
      <c r="BC7"/>
      <c r="BD7"/>
    </row>
    <row r="8" spans="1:57" ht="12.75" customHeight="1" x14ac:dyDescent="0.4">
      <c r="A8" s="150"/>
      <c r="B8" s="194"/>
      <c r="J8"/>
      <c r="M8"/>
      <c r="AQ8" s="257"/>
      <c r="AR8" s="257"/>
      <c r="AS8" s="257"/>
      <c r="AT8" s="257"/>
      <c r="AU8"/>
      <c r="BC8"/>
      <c r="BD8"/>
    </row>
    <row r="9" spans="1:57" s="113" customFormat="1" ht="59.25" customHeight="1" thickBot="1" x14ac:dyDescent="0.3">
      <c r="A9" s="120"/>
      <c r="B9" s="121" t="s">
        <v>522</v>
      </c>
      <c r="C9" s="121" t="s">
        <v>0</v>
      </c>
      <c r="D9" s="121" t="s">
        <v>538</v>
      </c>
      <c r="E9" s="121" t="s">
        <v>8</v>
      </c>
      <c r="F9" s="121" t="s">
        <v>1</v>
      </c>
      <c r="G9" s="121" t="s">
        <v>454</v>
      </c>
      <c r="H9" s="121" t="s">
        <v>2</v>
      </c>
      <c r="I9" s="121" t="s">
        <v>3</v>
      </c>
      <c r="J9" s="121" t="s">
        <v>4</v>
      </c>
      <c r="K9" s="121" t="s">
        <v>5</v>
      </c>
      <c r="L9" s="121" t="s">
        <v>6</v>
      </c>
      <c r="M9" s="121" t="s">
        <v>7</v>
      </c>
      <c r="N9" s="121" t="s">
        <v>9</v>
      </c>
      <c r="O9" s="121" t="s">
        <v>10</v>
      </c>
      <c r="P9" s="121" t="s">
        <v>11</v>
      </c>
      <c r="Q9" s="121" t="s">
        <v>12</v>
      </c>
      <c r="R9" s="121" t="s">
        <v>542</v>
      </c>
      <c r="S9" s="121" t="s">
        <v>543</v>
      </c>
      <c r="T9" s="121" t="s">
        <v>517</v>
      </c>
      <c r="U9" s="121" t="s">
        <v>518</v>
      </c>
      <c r="V9" s="121" t="s">
        <v>13</v>
      </c>
      <c r="W9" s="121" t="s">
        <v>14</v>
      </c>
      <c r="X9" s="121" t="s">
        <v>15</v>
      </c>
      <c r="Y9" s="121" t="s">
        <v>16</v>
      </c>
      <c r="Z9" s="121" t="s">
        <v>17</v>
      </c>
      <c r="AA9" s="121" t="s">
        <v>18</v>
      </c>
      <c r="AB9" s="121" t="s">
        <v>19</v>
      </c>
      <c r="AC9" s="121" t="s">
        <v>20</v>
      </c>
      <c r="AD9" s="121" t="s">
        <v>21</v>
      </c>
      <c r="AE9" s="121" t="s">
        <v>539</v>
      </c>
      <c r="AF9" s="121" t="s">
        <v>519</v>
      </c>
      <c r="AG9" s="121" t="s">
        <v>520</v>
      </c>
      <c r="AH9" s="122" t="s">
        <v>22</v>
      </c>
      <c r="AI9" s="121" t="s">
        <v>41</v>
      </c>
      <c r="AJ9" s="121" t="s">
        <v>56</v>
      </c>
      <c r="AK9" s="121" t="s">
        <v>544</v>
      </c>
      <c r="AL9" s="121" t="s">
        <v>546</v>
      </c>
      <c r="AM9" s="121" t="s">
        <v>42</v>
      </c>
      <c r="AN9" s="121" t="s">
        <v>547</v>
      </c>
      <c r="AO9" s="123" t="s">
        <v>24</v>
      </c>
      <c r="AP9" s="121" t="s">
        <v>63</v>
      </c>
      <c r="AQ9" s="121" t="s">
        <v>25</v>
      </c>
      <c r="AR9" s="121" t="s">
        <v>545</v>
      </c>
      <c r="AS9" s="124" t="s">
        <v>27</v>
      </c>
      <c r="AT9" s="121" t="s">
        <v>28</v>
      </c>
      <c r="AU9" s="125" t="s">
        <v>29</v>
      </c>
      <c r="AV9" s="121" t="s">
        <v>459</v>
      </c>
      <c r="AW9" s="121" t="s">
        <v>31</v>
      </c>
      <c r="AX9" s="121" t="s">
        <v>32</v>
      </c>
      <c r="AY9" s="121" t="s">
        <v>33</v>
      </c>
      <c r="AZ9" s="121" t="s">
        <v>34</v>
      </c>
      <c r="BA9" s="121" t="s">
        <v>35</v>
      </c>
      <c r="BB9" s="121" t="s">
        <v>36</v>
      </c>
      <c r="BC9" s="125" t="s">
        <v>540</v>
      </c>
      <c r="BD9" s="223" t="s">
        <v>3978</v>
      </c>
      <c r="BE9" s="112" t="s">
        <v>62</v>
      </c>
    </row>
    <row r="10" spans="1:57" s="79" customFormat="1" ht="31.5" x14ac:dyDescent="0.25">
      <c r="A10" s="115" t="s">
        <v>3639</v>
      </c>
      <c r="B10" s="197" t="s">
        <v>3807</v>
      </c>
      <c r="C10" s="197" t="s">
        <v>3549</v>
      </c>
      <c r="D10" s="197" t="s">
        <v>3908</v>
      </c>
      <c r="E10" s="197" t="s">
        <v>3908</v>
      </c>
      <c r="F10" s="197" t="s">
        <v>3549</v>
      </c>
      <c r="G10" s="197" t="s">
        <v>3552</v>
      </c>
      <c r="H10" s="197" t="s">
        <v>3549</v>
      </c>
      <c r="I10" s="197" t="s">
        <v>3549</v>
      </c>
      <c r="J10" s="197" t="s">
        <v>3549</v>
      </c>
      <c r="K10" s="197" t="s">
        <v>3908</v>
      </c>
      <c r="L10" s="197" t="s">
        <v>3807</v>
      </c>
      <c r="M10" s="197" t="s">
        <v>3908</v>
      </c>
      <c r="N10" s="197" t="s">
        <v>3908</v>
      </c>
      <c r="O10" s="197" t="s">
        <v>3908</v>
      </c>
      <c r="P10" s="197" t="s">
        <v>3908</v>
      </c>
      <c r="Q10" s="197" t="s">
        <v>3908</v>
      </c>
      <c r="R10" s="197" t="s">
        <v>3908</v>
      </c>
      <c r="S10" s="197" t="s">
        <v>3908</v>
      </c>
      <c r="T10" s="197" t="s">
        <v>3549</v>
      </c>
      <c r="U10" s="201" t="s">
        <v>3808</v>
      </c>
      <c r="V10" s="197" t="s">
        <v>3549</v>
      </c>
      <c r="W10" s="197" t="s">
        <v>3549</v>
      </c>
      <c r="X10" s="197" t="s">
        <v>3549</v>
      </c>
      <c r="Y10" s="197" t="s">
        <v>3984</v>
      </c>
      <c r="Z10" s="197" t="s">
        <v>3552</v>
      </c>
      <c r="AA10" s="197" t="s">
        <v>3545</v>
      </c>
      <c r="AB10" s="197"/>
      <c r="AC10" s="197" t="s">
        <v>3807</v>
      </c>
      <c r="AD10" s="197"/>
      <c r="AE10" s="197" t="s">
        <v>3807</v>
      </c>
      <c r="AF10" s="201" t="s">
        <v>3809</v>
      </c>
      <c r="AG10" s="201" t="s">
        <v>3809</v>
      </c>
      <c r="AH10" s="201" t="s">
        <v>3808</v>
      </c>
      <c r="AI10" s="201" t="s">
        <v>3898</v>
      </c>
      <c r="AJ10" s="201" t="s">
        <v>3898</v>
      </c>
      <c r="AK10" s="201" t="s">
        <v>3898</v>
      </c>
      <c r="AL10" s="201" t="s">
        <v>3898</v>
      </c>
      <c r="AM10" s="201" t="s">
        <v>3898</v>
      </c>
      <c r="AN10" s="201" t="s">
        <v>3898</v>
      </c>
      <c r="AO10" s="201" t="s">
        <v>3898</v>
      </c>
      <c r="AP10" s="201" t="s">
        <v>3898</v>
      </c>
      <c r="AQ10" s="201" t="s">
        <v>3809</v>
      </c>
      <c r="AR10" s="201" t="s">
        <v>3898</v>
      </c>
      <c r="AS10" s="201" t="s">
        <v>3898</v>
      </c>
      <c r="AT10" s="201" t="s">
        <v>3898</v>
      </c>
      <c r="AU10" s="201" t="s">
        <v>3898</v>
      </c>
      <c r="AV10" s="201" t="s">
        <v>3898</v>
      </c>
      <c r="AW10" s="201" t="s">
        <v>3898</v>
      </c>
      <c r="AX10" s="201" t="s">
        <v>3898</v>
      </c>
      <c r="AY10" s="201" t="s">
        <v>3898</v>
      </c>
      <c r="AZ10" s="201" t="s">
        <v>3898</v>
      </c>
      <c r="BA10" s="201" t="s">
        <v>3898</v>
      </c>
      <c r="BB10" s="201" t="s">
        <v>3898</v>
      </c>
      <c r="BC10" s="197" t="s">
        <v>3908</v>
      </c>
      <c r="BD10" s="197" t="s">
        <v>3981</v>
      </c>
      <c r="BE10" s="116"/>
    </row>
    <row r="11" spans="1:57" s="79" customFormat="1" ht="18.75" x14ac:dyDescent="0.25">
      <c r="A11" s="115" t="s">
        <v>3554</v>
      </c>
      <c r="B11" s="198" t="s">
        <v>3640</v>
      </c>
      <c r="C11" s="198" t="s">
        <v>3641</v>
      </c>
      <c r="D11" s="198" t="s">
        <v>3641</v>
      </c>
      <c r="E11" s="198" t="s">
        <v>3642</v>
      </c>
      <c r="F11" s="198" t="s">
        <v>3640</v>
      </c>
      <c r="G11" s="198" t="s">
        <v>3640</v>
      </c>
      <c r="H11" s="198" t="s">
        <v>3640</v>
      </c>
      <c r="I11" s="198" t="s">
        <v>3643</v>
      </c>
      <c r="J11" s="198" t="s">
        <v>3553</v>
      </c>
      <c r="K11" s="198" t="s">
        <v>3555</v>
      </c>
      <c r="L11" s="198" t="s">
        <v>3642</v>
      </c>
      <c r="M11" s="198" t="s">
        <v>3553</v>
      </c>
      <c r="N11" s="198" t="s">
        <v>3555</v>
      </c>
      <c r="O11" s="198" t="s">
        <v>3556</v>
      </c>
      <c r="P11" s="198" t="s">
        <v>3556</v>
      </c>
      <c r="Q11" s="198" t="s">
        <v>3642</v>
      </c>
      <c r="R11" s="198" t="s">
        <v>3556</v>
      </c>
      <c r="S11" s="198" t="s">
        <v>3556</v>
      </c>
      <c r="T11" s="198" t="s">
        <v>3555</v>
      </c>
      <c r="U11" s="198" t="s">
        <v>3555</v>
      </c>
      <c r="V11" s="198" t="s">
        <v>3640</v>
      </c>
      <c r="W11" s="198" t="s">
        <v>3640</v>
      </c>
      <c r="X11" s="198" t="s">
        <v>3641</v>
      </c>
      <c r="Y11" s="198" t="s">
        <v>3641</v>
      </c>
      <c r="Z11" s="198" t="s">
        <v>3555</v>
      </c>
      <c r="AA11" s="198"/>
      <c r="AB11" s="197"/>
      <c r="AC11" s="198" t="s">
        <v>3553</v>
      </c>
      <c r="AD11" s="198"/>
      <c r="AE11" s="198" t="s">
        <v>3555</v>
      </c>
      <c r="AF11" s="198" t="s">
        <v>3642</v>
      </c>
      <c r="AG11" s="198" t="s">
        <v>3553</v>
      </c>
      <c r="AH11" s="198" t="s">
        <v>3641</v>
      </c>
      <c r="AI11" s="198" t="s">
        <v>3642</v>
      </c>
      <c r="AJ11" s="198" t="s">
        <v>3642</v>
      </c>
      <c r="AK11" s="198" t="s">
        <v>3642</v>
      </c>
      <c r="AL11" s="198" t="s">
        <v>3642</v>
      </c>
      <c r="AM11" s="198" t="s">
        <v>3642</v>
      </c>
      <c r="AN11" s="198" t="s">
        <v>3642</v>
      </c>
      <c r="AO11" s="198" t="s">
        <v>3642</v>
      </c>
      <c r="AP11" s="198" t="s">
        <v>3641</v>
      </c>
      <c r="AQ11" s="198" t="s">
        <v>3642</v>
      </c>
      <c r="AR11" s="198" t="s">
        <v>3642</v>
      </c>
      <c r="AS11" s="198" t="s">
        <v>3641</v>
      </c>
      <c r="AT11" s="198" t="s">
        <v>3642</v>
      </c>
      <c r="AU11" s="198" t="s">
        <v>3641</v>
      </c>
      <c r="AV11" s="198" t="s">
        <v>3642</v>
      </c>
      <c r="AW11" s="198" t="s">
        <v>3642</v>
      </c>
      <c r="AX11" s="198" t="s">
        <v>3642</v>
      </c>
      <c r="AY11" s="198" t="s">
        <v>3642</v>
      </c>
      <c r="AZ11" s="198" t="s">
        <v>3642</v>
      </c>
      <c r="BA11" s="198" t="s">
        <v>3642</v>
      </c>
      <c r="BB11" s="198" t="s">
        <v>3641</v>
      </c>
      <c r="BC11" s="202" t="s">
        <v>3641</v>
      </c>
      <c r="BD11" s="202" t="s">
        <v>3641</v>
      </c>
      <c r="BE11" s="117"/>
    </row>
    <row r="12" spans="1:57" s="80" customFormat="1" ht="126" x14ac:dyDescent="0.25">
      <c r="A12" s="115" t="s">
        <v>3814</v>
      </c>
      <c r="B12" s="199" t="s">
        <v>3811</v>
      </c>
      <c r="C12" s="199" t="s">
        <v>3813</v>
      </c>
      <c r="D12" s="208" t="s">
        <v>3810</v>
      </c>
      <c r="E12" s="208" t="s">
        <v>3810</v>
      </c>
      <c r="F12" s="199" t="s">
        <v>3818</v>
      </c>
      <c r="G12" s="199" t="s">
        <v>3820</v>
      </c>
      <c r="H12" s="199" t="s">
        <v>3896</v>
      </c>
      <c r="I12" s="199" t="s">
        <v>3887</v>
      </c>
      <c r="J12" s="200" t="s">
        <v>3825</v>
      </c>
      <c r="K12" s="199" t="s">
        <v>3827</v>
      </c>
      <c r="L12" s="199" t="s">
        <v>3888</v>
      </c>
      <c r="M12" s="199" t="s">
        <v>3829</v>
      </c>
      <c r="N12" s="199" t="s">
        <v>3810</v>
      </c>
      <c r="O12" s="199" t="s">
        <v>3810</v>
      </c>
      <c r="P12" s="199" t="s">
        <v>3810</v>
      </c>
      <c r="Q12" s="199" t="s">
        <v>3889</v>
      </c>
      <c r="R12" s="199" t="s">
        <v>3834</v>
      </c>
      <c r="S12" s="199" t="s">
        <v>3835</v>
      </c>
      <c r="T12" s="199" t="s">
        <v>3839</v>
      </c>
      <c r="U12" s="209" t="s">
        <v>3842</v>
      </c>
      <c r="V12" s="199" t="s">
        <v>3841</v>
      </c>
      <c r="W12" s="199" t="s">
        <v>3843</v>
      </c>
      <c r="X12" s="199" t="s">
        <v>3844</v>
      </c>
      <c r="Y12" s="199" t="s">
        <v>3985</v>
      </c>
      <c r="Z12" s="199" t="s">
        <v>3847</v>
      </c>
      <c r="AA12" s="210" t="s">
        <v>458</v>
      </c>
      <c r="AB12" s="211"/>
      <c r="AC12" s="199" t="s">
        <v>3848</v>
      </c>
      <c r="AD12" s="199"/>
      <c r="AE12" s="199" t="s">
        <v>3850</v>
      </c>
      <c r="AF12" s="199" t="s">
        <v>3885</v>
      </c>
      <c r="AG12" s="199" t="s">
        <v>3852</v>
      </c>
      <c r="AH12" s="199" t="s">
        <v>3698</v>
      </c>
      <c r="AI12" s="199" t="s">
        <v>3853</v>
      </c>
      <c r="AJ12" s="199" t="s">
        <v>3854</v>
      </c>
      <c r="AK12" s="199" t="s">
        <v>3855</v>
      </c>
      <c r="AL12" s="199" t="s">
        <v>3856</v>
      </c>
      <c r="AM12" s="199" t="s">
        <v>3861</v>
      </c>
      <c r="AN12" s="199" t="s">
        <v>3862</v>
      </c>
      <c r="AO12" s="199" t="s">
        <v>3877</v>
      </c>
      <c r="AP12" s="199" t="s">
        <v>3891</v>
      </c>
      <c r="AQ12" s="199" t="s">
        <v>3868</v>
      </c>
      <c r="AR12" s="199" t="s">
        <v>3878</v>
      </c>
      <c r="AS12" s="199" t="s">
        <v>3892</v>
      </c>
      <c r="AT12" s="199" t="s">
        <v>3879</v>
      </c>
      <c r="AU12" s="212" t="s">
        <v>3873</v>
      </c>
      <c r="AV12" s="199" t="s">
        <v>3868</v>
      </c>
      <c r="AW12" s="199" t="s">
        <v>3880</v>
      </c>
      <c r="AX12" s="199" t="s">
        <v>3884</v>
      </c>
      <c r="AY12" s="199" t="s">
        <v>3881</v>
      </c>
      <c r="AZ12" s="199" t="s">
        <v>3882</v>
      </c>
      <c r="BA12" s="199" t="s">
        <v>3883</v>
      </c>
      <c r="BB12" s="212" t="s">
        <v>3876</v>
      </c>
      <c r="BC12" s="212" t="s">
        <v>4009</v>
      </c>
      <c r="BD12" s="199" t="s">
        <v>3979</v>
      </c>
      <c r="BE12" s="118"/>
    </row>
    <row r="13" spans="1:57" s="80" customFormat="1" ht="110.25" x14ac:dyDescent="0.25">
      <c r="A13" s="115" t="s">
        <v>3815</v>
      </c>
      <c r="B13" s="199" t="s">
        <v>3810</v>
      </c>
      <c r="C13" s="199" t="s">
        <v>3812</v>
      </c>
      <c r="D13" s="199" t="s">
        <v>3982</v>
      </c>
      <c r="E13" s="199" t="s">
        <v>3819</v>
      </c>
      <c r="F13" s="199" t="s">
        <v>3817</v>
      </c>
      <c r="G13" s="199" t="s">
        <v>3823</v>
      </c>
      <c r="H13" s="199" t="s">
        <v>3899</v>
      </c>
      <c r="I13" s="199" t="s">
        <v>3886</v>
      </c>
      <c r="J13" s="200" t="s">
        <v>3826</v>
      </c>
      <c r="K13" s="199" t="s">
        <v>3810</v>
      </c>
      <c r="L13" s="199" t="s">
        <v>3810</v>
      </c>
      <c r="M13" s="199" t="s">
        <v>3810</v>
      </c>
      <c r="N13" s="199" t="s">
        <v>3833</v>
      </c>
      <c r="O13" s="199" t="s">
        <v>3831</v>
      </c>
      <c r="P13" s="199" t="s">
        <v>3830</v>
      </c>
      <c r="Q13" s="199" t="s">
        <v>3890</v>
      </c>
      <c r="R13" s="199" t="s">
        <v>3810</v>
      </c>
      <c r="S13" s="199" t="s">
        <v>3810</v>
      </c>
      <c r="T13" s="199" t="s">
        <v>3840</v>
      </c>
      <c r="U13" s="199" t="s">
        <v>3840</v>
      </c>
      <c r="V13" s="199" t="s">
        <v>3840</v>
      </c>
      <c r="W13" s="199" t="s">
        <v>3840</v>
      </c>
      <c r="X13" s="199" t="s">
        <v>3840</v>
      </c>
      <c r="Y13" s="199" t="s">
        <v>3810</v>
      </c>
      <c r="Z13" s="199" t="s">
        <v>3810</v>
      </c>
      <c r="AA13" s="203"/>
      <c r="AB13" s="197"/>
      <c r="AC13" s="199" t="s">
        <v>3810</v>
      </c>
      <c r="AD13" s="198"/>
      <c r="AE13" s="199" t="s">
        <v>3810</v>
      </c>
      <c r="AF13" s="199" t="s">
        <v>3810</v>
      </c>
      <c r="AG13" s="199" t="s">
        <v>3810</v>
      </c>
      <c r="AH13" s="199" t="s">
        <v>3810</v>
      </c>
      <c r="AI13" s="199" t="s">
        <v>3810</v>
      </c>
      <c r="AJ13" s="199" t="s">
        <v>3810</v>
      </c>
      <c r="AK13" s="199" t="s">
        <v>3810</v>
      </c>
      <c r="AL13" s="199" t="s">
        <v>3810</v>
      </c>
      <c r="AM13" s="199" t="s">
        <v>3810</v>
      </c>
      <c r="AN13" s="199" t="s">
        <v>3810</v>
      </c>
      <c r="AO13" s="199" t="s">
        <v>3810</v>
      </c>
      <c r="AP13" s="199" t="s">
        <v>3810</v>
      </c>
      <c r="AQ13" s="199" t="s">
        <v>3810</v>
      </c>
      <c r="AR13" s="199" t="s">
        <v>3810</v>
      </c>
      <c r="AS13" s="199" t="s">
        <v>3810</v>
      </c>
      <c r="AT13" s="199" t="s">
        <v>3810</v>
      </c>
      <c r="AU13" s="199" t="s">
        <v>3810</v>
      </c>
      <c r="AV13" s="199" t="s">
        <v>3810</v>
      </c>
      <c r="AW13" s="199" t="s">
        <v>3810</v>
      </c>
      <c r="AX13" s="199" t="s">
        <v>3810</v>
      </c>
      <c r="AY13" s="199" t="s">
        <v>3810</v>
      </c>
      <c r="AZ13" s="199" t="s">
        <v>3810</v>
      </c>
      <c r="BA13" s="199" t="s">
        <v>3810</v>
      </c>
      <c r="BB13" s="199" t="s">
        <v>3810</v>
      </c>
      <c r="BC13" s="199" t="s">
        <v>3810</v>
      </c>
      <c r="BD13" s="199" t="s">
        <v>3979</v>
      </c>
      <c r="BE13" s="118"/>
    </row>
    <row r="14" spans="1:57" s="80" customFormat="1" ht="110.25" x14ac:dyDescent="0.25">
      <c r="A14" s="115" t="s">
        <v>3816</v>
      </c>
      <c r="B14" s="199" t="s">
        <v>3810</v>
      </c>
      <c r="C14" s="199" t="s">
        <v>3810</v>
      </c>
      <c r="D14" s="199" t="s">
        <v>3810</v>
      </c>
      <c r="E14" s="199" t="s">
        <v>3810</v>
      </c>
      <c r="F14" s="199" t="s">
        <v>3697</v>
      </c>
      <c r="G14" s="199" t="s">
        <v>3897</v>
      </c>
      <c r="H14" s="199" t="s">
        <v>3900</v>
      </c>
      <c r="I14" s="199" t="s">
        <v>3810</v>
      </c>
      <c r="J14" s="199" t="s">
        <v>3810</v>
      </c>
      <c r="K14" s="199" t="s">
        <v>3810</v>
      </c>
      <c r="L14" s="199" t="s">
        <v>3810</v>
      </c>
      <c r="M14" s="199" t="s">
        <v>3810</v>
      </c>
      <c r="N14" s="199" t="s">
        <v>3810</v>
      </c>
      <c r="O14" s="199" t="s">
        <v>3810</v>
      </c>
      <c r="P14" s="199" t="s">
        <v>3810</v>
      </c>
      <c r="Q14" s="199" t="s">
        <v>3810</v>
      </c>
      <c r="R14" s="199" t="s">
        <v>3810</v>
      </c>
      <c r="S14" s="199" t="s">
        <v>3810</v>
      </c>
      <c r="T14" s="199" t="s">
        <v>3810</v>
      </c>
      <c r="U14" s="199" t="s">
        <v>3810</v>
      </c>
      <c r="V14" s="199" t="s">
        <v>3810</v>
      </c>
      <c r="W14" s="199" t="s">
        <v>3810</v>
      </c>
      <c r="X14" s="199" t="s">
        <v>3810</v>
      </c>
      <c r="Y14" s="199" t="s">
        <v>3810</v>
      </c>
      <c r="Z14" s="199" t="s">
        <v>3810</v>
      </c>
      <c r="AA14" s="199" t="s">
        <v>3810</v>
      </c>
      <c r="AB14" s="199" t="s">
        <v>3810</v>
      </c>
      <c r="AC14" s="199" t="s">
        <v>3810</v>
      </c>
      <c r="AD14" s="199" t="s">
        <v>3810</v>
      </c>
      <c r="AE14" s="199" t="s">
        <v>3810</v>
      </c>
      <c r="AF14" s="199" t="s">
        <v>3810</v>
      </c>
      <c r="AG14" s="199" t="s">
        <v>3810</v>
      </c>
      <c r="AH14" s="199" t="s">
        <v>3810</v>
      </c>
      <c r="AI14" s="199" t="s">
        <v>3810</v>
      </c>
      <c r="AJ14" s="199" t="s">
        <v>3865</v>
      </c>
      <c r="AK14" s="199" t="s">
        <v>3810</v>
      </c>
      <c r="AL14" s="199" t="s">
        <v>3864</v>
      </c>
      <c r="AM14" s="199" t="s">
        <v>3810</v>
      </c>
      <c r="AN14" s="199" t="s">
        <v>3863</v>
      </c>
      <c r="AO14" s="199" t="s">
        <v>3810</v>
      </c>
      <c r="AP14" s="199" t="s">
        <v>3810</v>
      </c>
      <c r="AQ14" s="199" t="s">
        <v>3810</v>
      </c>
      <c r="AR14" s="199" t="s">
        <v>3810</v>
      </c>
      <c r="AS14" s="199" t="s">
        <v>3810</v>
      </c>
      <c r="AT14" s="199" t="s">
        <v>3810</v>
      </c>
      <c r="AU14" s="199" t="s">
        <v>3810</v>
      </c>
      <c r="AV14" s="199" t="s">
        <v>3810</v>
      </c>
      <c r="AW14" s="199" t="s">
        <v>3810</v>
      </c>
      <c r="AX14" s="199" t="s">
        <v>3810</v>
      </c>
      <c r="AY14" s="199" t="s">
        <v>3810</v>
      </c>
      <c r="AZ14" s="199" t="s">
        <v>3810</v>
      </c>
      <c r="BA14" s="199" t="s">
        <v>3810</v>
      </c>
      <c r="BB14" s="199" t="s">
        <v>3810</v>
      </c>
      <c r="BC14" s="199" t="s">
        <v>4010</v>
      </c>
      <c r="BD14" s="199" t="s">
        <v>3979</v>
      </c>
      <c r="BE14" s="118"/>
    </row>
    <row r="15" spans="1:57" s="114" customFormat="1" ht="172.5" customHeight="1" x14ac:dyDescent="0.25">
      <c r="A15" s="115" t="s">
        <v>456</v>
      </c>
      <c r="B15" s="204" t="s">
        <v>3821</v>
      </c>
      <c r="C15" s="204" t="s">
        <v>3911</v>
      </c>
      <c r="D15" s="204" t="s">
        <v>3983</v>
      </c>
      <c r="E15" s="204" t="s">
        <v>3907</v>
      </c>
      <c r="F15" s="204"/>
      <c r="G15" s="204" t="s">
        <v>3822</v>
      </c>
      <c r="H15" s="204" t="s">
        <v>3895</v>
      </c>
      <c r="I15" s="204" t="s">
        <v>3832</v>
      </c>
      <c r="J15" s="205" t="s">
        <v>3912</v>
      </c>
      <c r="K15" s="204" t="s">
        <v>3828</v>
      </c>
      <c r="L15" s="204"/>
      <c r="M15" s="205" t="s">
        <v>3913</v>
      </c>
      <c r="N15" s="204"/>
      <c r="O15" s="204" t="s">
        <v>3837</v>
      </c>
      <c r="P15" s="204" t="s">
        <v>3836</v>
      </c>
      <c r="Q15" s="204"/>
      <c r="R15" s="204" t="s">
        <v>3838</v>
      </c>
      <c r="S15" s="204" t="s">
        <v>3838</v>
      </c>
      <c r="T15" s="204"/>
      <c r="U15" s="206"/>
      <c r="V15" s="204"/>
      <c r="W15" s="204" t="s">
        <v>3845</v>
      </c>
      <c r="X15" s="204" t="s">
        <v>3846</v>
      </c>
      <c r="Y15" s="204" t="s">
        <v>3986</v>
      </c>
      <c r="Z15" s="204"/>
      <c r="AA15" s="199" t="s">
        <v>3546</v>
      </c>
      <c r="AB15" s="199" t="s">
        <v>3546</v>
      </c>
      <c r="AC15" s="205" t="s">
        <v>3914</v>
      </c>
      <c r="AD15" s="204" t="s">
        <v>3546</v>
      </c>
      <c r="AE15" s="204" t="s">
        <v>3851</v>
      </c>
      <c r="AF15" s="204" t="s">
        <v>3849</v>
      </c>
      <c r="AG15" s="205" t="s">
        <v>3915</v>
      </c>
      <c r="AH15" s="204"/>
      <c r="AI15" s="204" t="s">
        <v>3857</v>
      </c>
      <c r="AJ15" s="204" t="s">
        <v>3859</v>
      </c>
      <c r="AK15" s="204" t="s">
        <v>3858</v>
      </c>
      <c r="AL15" s="204" t="s">
        <v>3860</v>
      </c>
      <c r="AM15" s="204" t="s">
        <v>3867</v>
      </c>
      <c r="AN15" s="204" t="s">
        <v>3866</v>
      </c>
      <c r="AO15" s="204" t="s">
        <v>3874</v>
      </c>
      <c r="AP15" s="204"/>
      <c r="AQ15" s="204" t="s">
        <v>3869</v>
      </c>
      <c r="AR15" s="204" t="s">
        <v>3870</v>
      </c>
      <c r="AS15" s="204"/>
      <c r="AT15" s="204" t="s">
        <v>3871</v>
      </c>
      <c r="AU15" s="204"/>
      <c r="AV15" s="204" t="s">
        <v>3872</v>
      </c>
      <c r="AW15" s="204" t="s">
        <v>3874</v>
      </c>
      <c r="AX15" s="204" t="s">
        <v>3875</v>
      </c>
      <c r="AY15" s="204" t="s">
        <v>3874</v>
      </c>
      <c r="AZ15" s="204" t="s">
        <v>3875</v>
      </c>
      <c r="BA15" s="204" t="s">
        <v>3875</v>
      </c>
      <c r="BB15" s="204"/>
      <c r="BC15" s="207" t="s">
        <v>4011</v>
      </c>
      <c r="BD15" s="204" t="s">
        <v>3980</v>
      </c>
      <c r="BE15" s="119">
        <v>2</v>
      </c>
    </row>
    <row r="16" spans="1:57" s="114" customFormat="1" ht="15.75" x14ac:dyDescent="0.25">
      <c r="A16" s="131"/>
      <c r="B16" s="131"/>
      <c r="C16" s="131"/>
      <c r="D16" s="131"/>
      <c r="E16" s="131"/>
      <c r="F16" s="131"/>
      <c r="G16" s="131"/>
      <c r="H16" s="131"/>
      <c r="I16" s="131"/>
      <c r="J16" s="132"/>
      <c r="K16" s="131"/>
      <c r="L16" s="131"/>
      <c r="M16" s="132"/>
      <c r="N16" s="131"/>
      <c r="O16" s="131"/>
      <c r="P16" s="131"/>
      <c r="Q16" s="131"/>
      <c r="R16" s="131"/>
      <c r="S16" s="131"/>
      <c r="T16" s="131"/>
      <c r="U16" s="133"/>
      <c r="V16" s="131"/>
      <c r="W16" s="131"/>
      <c r="X16" s="131"/>
      <c r="Y16" s="131"/>
      <c r="Z16" s="131"/>
      <c r="AA16" s="134"/>
      <c r="AB16" s="134"/>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5"/>
      <c r="BD16" s="135"/>
      <c r="BE16" s="136"/>
    </row>
    <row r="17" spans="1:57" s="114" customFormat="1" ht="32.25" customHeight="1" x14ac:dyDescent="0.25">
      <c r="A17" s="255" t="s">
        <v>3747</v>
      </c>
      <c r="B17" s="256"/>
      <c r="C17" s="256"/>
      <c r="D17" s="256"/>
      <c r="E17" s="256"/>
      <c r="F17" s="256"/>
      <c r="G17" s="256"/>
      <c r="H17" s="256"/>
      <c r="I17" s="256"/>
      <c r="J17" s="256"/>
      <c r="K17" s="256"/>
      <c r="L17" s="256"/>
      <c r="M17" s="256"/>
      <c r="N17" s="131"/>
      <c r="O17" s="131"/>
      <c r="P17" s="131"/>
      <c r="Q17" s="131"/>
      <c r="R17" s="131"/>
      <c r="S17" s="131"/>
      <c r="T17" s="131"/>
      <c r="U17" s="133"/>
      <c r="V17" s="131"/>
      <c r="W17" s="131"/>
      <c r="X17" s="131"/>
      <c r="Y17" s="131"/>
      <c r="Z17" s="131"/>
      <c r="AA17" s="134"/>
      <c r="AB17" s="134"/>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5"/>
      <c r="BD17" s="135"/>
      <c r="BE17" s="136"/>
    </row>
  </sheetData>
  <sheetProtection algorithmName="SHA-512" hashValue="lpAcjZ8CALMbASd84JrOYsOBObT0kD4kaUb8VwDnpWXVfCgT2e4RKTffI4iVi3Xm1nP/qcPI7Hw4FOHiSdlopw==" saltValue="fYZwJhlEcMqeCh+8QxH7fw==" spinCount="100000" sheet="1" objects="1" scenarios="1"/>
  <mergeCells count="9">
    <mergeCell ref="AW7:BB7"/>
    <mergeCell ref="A17:M17"/>
    <mergeCell ref="AQ8:AT8"/>
    <mergeCell ref="AO7:AV7"/>
    <mergeCell ref="B3:E3"/>
    <mergeCell ref="B4:E4"/>
    <mergeCell ref="B5:E5"/>
    <mergeCell ref="B6:E6"/>
    <mergeCell ref="B7:E7"/>
  </mergeCells>
  <conditionalFormatting sqref="BE10:BE17">
    <cfRule type="iconSet" priority="42">
      <iconSet showValue="0">
        <cfvo type="percent" val="0"/>
        <cfvo type="num" val="1"/>
        <cfvo type="num" val="2"/>
      </iconSet>
    </cfRule>
  </conditionalFormatting>
  <pageMargins left="0" right="0" top="0" bottom="0" header="0" footer="0"/>
  <pageSetup paperSize="5" scale="65" fitToWidth="5" orientation="landscape" r:id="rId1"/>
  <headerFooter scaleWithDoc="0" alignWithMargins="0">
    <firstFooter>&amp;L&amp;G</firstFooter>
  </headerFooter>
  <colBreaks count="5" manualBreakCount="5">
    <brk id="10" max="1048575" man="1"/>
    <brk id="21" max="1048575" man="1"/>
    <brk id="34" min="2" max="12" man="1"/>
    <brk id="43" max="1048575" man="1"/>
    <brk id="56" max="1048575" man="1"/>
  </colBreaks>
  <drawing r:id="rId2"/>
  <legacyDrawingHF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1" id="{9EEA2B71-5FCA-4FCE-9287-07B49A216433}">
            <xm:f>NOT(Validation!$G$1)</xm:f>
            <x14:dxf>
              <font>
                <color theme="0"/>
              </font>
              <fill>
                <patternFill>
                  <bgColor rgb="FFFF0000"/>
                </patternFill>
              </fill>
            </x14:dxf>
          </x14:cfRule>
          <xm:sqref>AO7</xm:sqref>
        </x14:conditionalFormatting>
        <x14:conditionalFormatting xmlns:xm="http://schemas.microsoft.com/office/excel/2006/main">
          <x14:cfRule type="expression" priority="10" id="{EA49B21C-6D0D-4529-8BE5-5704D337A8BA}">
            <xm:f>NOT(Validation!$G$1)</xm:f>
            <x14:dxf>
              <font>
                <color theme="0"/>
              </font>
              <fill>
                <patternFill>
                  <bgColor rgb="FFFF0000"/>
                </patternFill>
              </fill>
            </x14:dxf>
          </x14:cfRule>
          <xm:sqref>AW7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7A71-1E8E-45F9-A7E4-BF4CBC9AF854}">
  <sheetPr>
    <tabColor theme="4" tint="-0.499984740745262"/>
  </sheetPr>
  <dimension ref="A1:WXY107"/>
  <sheetViews>
    <sheetView showGridLines="0" zoomScale="70" zoomScaleNormal="70" zoomScaleSheetLayoutView="100" workbookViewId="0">
      <selection activeCell="F34" sqref="F34"/>
    </sheetView>
  </sheetViews>
  <sheetFormatPr defaultColWidth="9.140625" defaultRowHeight="15" x14ac:dyDescent="0.25"/>
  <cols>
    <col min="1" max="1" width="32.7109375" customWidth="1"/>
    <col min="2" max="2" width="25.7109375" customWidth="1"/>
    <col min="3" max="4" width="23.7109375" customWidth="1"/>
    <col min="5" max="5" width="23.28515625" customWidth="1"/>
    <col min="6" max="6" width="28.42578125" customWidth="1"/>
    <col min="7" max="7" width="10.7109375" customWidth="1"/>
    <col min="8" max="8" width="25.7109375" customWidth="1"/>
    <col min="9" max="9" width="10.7109375" customWidth="1"/>
    <col min="10" max="10" width="17.140625" style="47" customWidth="1"/>
    <col min="11" max="12" width="15.7109375" customWidth="1"/>
    <col min="13" max="13" width="15.7109375" style="47" customWidth="1"/>
    <col min="14" max="16" width="15.7109375" customWidth="1"/>
    <col min="17" max="19" width="20.7109375" customWidth="1"/>
    <col min="20" max="21" width="19.140625" customWidth="1"/>
    <col min="22" max="22" width="20.28515625" customWidth="1"/>
    <col min="23" max="23" width="20.42578125" customWidth="1"/>
    <col min="24" max="24" width="20.28515625" customWidth="1"/>
    <col min="25" max="25" width="20" customWidth="1"/>
    <col min="26" max="26" width="31.140625" customWidth="1"/>
    <col min="27" max="27" width="36.42578125" hidden="1" customWidth="1"/>
    <col min="28" max="28" width="12.7109375" hidden="1" customWidth="1"/>
    <col min="29" max="29" width="15.7109375" bestFit="1" customWidth="1"/>
    <col min="30" max="30" width="15.28515625" style="47" hidden="1" customWidth="1"/>
    <col min="31" max="31" width="43.5703125" bestFit="1" customWidth="1"/>
    <col min="32" max="32" width="19.140625" customWidth="1"/>
    <col min="33" max="33" width="18.42578125" customWidth="1"/>
    <col min="34" max="34" width="20" customWidth="1"/>
    <col min="35" max="35" width="33" customWidth="1"/>
    <col min="36" max="36" width="24.7109375" customWidth="1"/>
    <col min="37" max="37" width="38.7109375" customWidth="1"/>
    <col min="38" max="38" width="24.28515625" customWidth="1"/>
    <col min="39" max="39" width="23.7109375" customWidth="1"/>
    <col min="40" max="40" width="24.42578125" customWidth="1"/>
    <col min="41" max="41" width="19.140625" customWidth="1"/>
    <col min="42" max="42" width="21.42578125" style="50" bestFit="1" customWidth="1"/>
    <col min="43" max="44" width="19.140625" customWidth="1"/>
    <col min="45" max="45" width="22.7109375" style="50" bestFit="1" customWidth="1"/>
    <col min="46" max="46" width="19.140625" customWidth="1"/>
    <col min="47" max="47" width="21.28515625" style="50" bestFit="1" customWidth="1"/>
    <col min="48" max="51" width="19.140625" customWidth="1"/>
    <col min="52" max="52" width="16.7109375" customWidth="1"/>
    <col min="53" max="53" width="19.140625" customWidth="1"/>
    <col min="54" max="54" width="16.7109375" style="50" customWidth="1"/>
    <col min="55" max="56" width="14.7109375" style="51" customWidth="1"/>
    <col min="57" max="57" width="20.7109375" style="4" customWidth="1"/>
  </cols>
  <sheetData>
    <row r="1" spans="1:16197" ht="23.25" x14ac:dyDescent="0.35">
      <c r="A1" s="261" t="s">
        <v>3894</v>
      </c>
      <c r="B1" s="261"/>
      <c r="C1" s="261"/>
      <c r="D1" s="261"/>
      <c r="E1" s="261"/>
      <c r="F1" s="261"/>
      <c r="G1" s="261"/>
      <c r="H1" s="261"/>
      <c r="I1" s="261"/>
      <c r="J1" s="261"/>
      <c r="K1" s="261"/>
      <c r="L1" s="261"/>
      <c r="M1" s="261"/>
      <c r="N1" s="261"/>
      <c r="O1" s="261"/>
      <c r="P1" s="218"/>
      <c r="Q1" s="218"/>
      <c r="X1" s="2"/>
      <c r="AB1" s="1"/>
      <c r="AD1" s="1"/>
      <c r="AF1" s="2"/>
      <c r="AG1" s="3"/>
      <c r="AK1" s="2"/>
      <c r="AP1"/>
      <c r="AS1" s="78"/>
      <c r="AU1" s="51"/>
      <c r="BB1"/>
    </row>
    <row r="2" spans="1:16197" ht="26.25" x14ac:dyDescent="0.4">
      <c r="A2" s="147"/>
      <c r="X2" s="2"/>
      <c r="AB2" s="1"/>
      <c r="AD2" s="1"/>
      <c r="AF2" s="2"/>
      <c r="AG2" s="3"/>
      <c r="AK2" s="2"/>
      <c r="AP2"/>
      <c r="AS2" s="78"/>
      <c r="AU2" s="51"/>
      <c r="BB2"/>
    </row>
    <row r="3" spans="1:16197" s="138" customFormat="1" ht="26.25" x14ac:dyDescent="0.25">
      <c r="A3" s="269" t="s">
        <v>3631</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c r="CI3"/>
      <c r="CJ3"/>
      <c r="CK3"/>
      <c r="CL3"/>
      <c r="CM3"/>
      <c r="CN3"/>
      <c r="CO3"/>
      <c r="CP3"/>
      <c r="CQ3"/>
      <c r="CR3"/>
      <c r="CS3"/>
      <c r="CT3"/>
      <c r="CU3"/>
      <c r="CV3"/>
      <c r="CW3"/>
      <c r="CX3"/>
      <c r="CY3"/>
      <c r="CZ3"/>
      <c r="DA3"/>
      <c r="DB3"/>
      <c r="DC3"/>
      <c r="DD3"/>
      <c r="DE3"/>
      <c r="DF3"/>
      <c r="DG3"/>
      <c r="DH3"/>
      <c r="DI3"/>
      <c r="DJ3"/>
      <c r="DK3"/>
      <c r="DL3"/>
      <c r="DM3"/>
      <c r="DN3" s="265" t="s">
        <v>457</v>
      </c>
      <c r="DO3" s="265"/>
      <c r="DP3" s="265"/>
      <c r="DQ3" s="265"/>
      <c r="DR3" s="265"/>
      <c r="DS3" s="265"/>
      <c r="DT3" s="265"/>
      <c r="DU3" s="265"/>
      <c r="DV3" s="265"/>
      <c r="DW3" s="265"/>
      <c r="DX3" s="265"/>
      <c r="DY3" s="265"/>
      <c r="DZ3" s="265"/>
      <c r="EA3" s="265"/>
      <c r="EB3" s="265"/>
      <c r="EC3" s="265"/>
      <c r="ED3" s="265" t="s">
        <v>457</v>
      </c>
      <c r="EE3" s="265"/>
      <c r="EF3" s="265"/>
      <c r="EG3" s="265"/>
      <c r="EH3" s="265"/>
      <c r="EI3" s="265"/>
      <c r="EJ3" s="265"/>
      <c r="EK3" s="265"/>
      <c r="EL3" s="265"/>
      <c r="EM3" s="265"/>
      <c r="EN3" s="265"/>
      <c r="EO3" s="265"/>
      <c r="EP3" s="265"/>
      <c r="EQ3" s="265"/>
      <c r="ER3" s="265"/>
      <c r="ES3" s="265"/>
      <c r="ET3" s="265" t="s">
        <v>457</v>
      </c>
      <c r="EU3" s="265"/>
      <c r="EV3" s="265"/>
      <c r="EW3" s="265"/>
      <c r="EX3" s="265"/>
      <c r="EY3" s="265"/>
      <c r="EZ3" s="265"/>
      <c r="FA3" s="265"/>
      <c r="FB3" s="265"/>
      <c r="FC3" s="265"/>
      <c r="FD3" s="265"/>
      <c r="FE3" s="265"/>
      <c r="FF3" s="265"/>
      <c r="FG3" s="265"/>
      <c r="FH3" s="265"/>
      <c r="FI3" s="265"/>
      <c r="FJ3" s="265" t="s">
        <v>457</v>
      </c>
      <c r="FK3" s="265"/>
      <c r="FL3" s="265"/>
      <c r="FM3" s="265"/>
      <c r="FN3" s="265"/>
      <c r="FO3" s="265"/>
      <c r="FP3" s="265"/>
      <c r="FQ3" s="265"/>
      <c r="FR3" s="265"/>
      <c r="FS3" s="265"/>
      <c r="FT3" s="265"/>
      <c r="FU3" s="265"/>
      <c r="FV3" s="265"/>
      <c r="FW3" s="265"/>
      <c r="FX3" s="265"/>
      <c r="FY3" s="265"/>
      <c r="FZ3" s="265" t="s">
        <v>457</v>
      </c>
      <c r="GA3" s="265"/>
      <c r="GB3" s="265"/>
      <c r="GC3" s="265"/>
      <c r="GD3" s="265"/>
      <c r="GE3" s="265"/>
      <c r="GF3" s="265"/>
      <c r="GG3" s="265"/>
      <c r="GH3" s="265"/>
      <c r="GI3" s="265"/>
      <c r="GJ3" s="265"/>
      <c r="GK3" s="265"/>
      <c r="GL3" s="265"/>
      <c r="GM3" s="265"/>
      <c r="GN3" s="265"/>
      <c r="GO3" s="265"/>
      <c r="GP3" s="265" t="s">
        <v>457</v>
      </c>
      <c r="GQ3" s="265"/>
      <c r="GR3" s="265"/>
      <c r="GS3" s="265"/>
      <c r="GT3" s="265"/>
      <c r="GU3" s="265"/>
      <c r="GV3" s="265"/>
      <c r="GW3" s="265"/>
      <c r="GX3" s="265"/>
      <c r="GY3" s="265"/>
      <c r="GZ3" s="265"/>
      <c r="HA3" s="265"/>
      <c r="HB3" s="265"/>
      <c r="HC3" s="265"/>
      <c r="HD3" s="265"/>
      <c r="HE3" s="265"/>
      <c r="HF3" s="265" t="s">
        <v>457</v>
      </c>
      <c r="HG3" s="265"/>
      <c r="HH3" s="265"/>
      <c r="HI3" s="265"/>
      <c r="HJ3" s="265"/>
      <c r="HK3" s="265"/>
      <c r="HL3" s="265"/>
      <c r="HM3" s="265"/>
      <c r="HN3" s="265"/>
      <c r="HO3" s="265"/>
      <c r="HP3" s="265"/>
      <c r="HQ3" s="265"/>
      <c r="HR3" s="265"/>
      <c r="HS3" s="265"/>
      <c r="HT3" s="265"/>
      <c r="HU3" s="265"/>
      <c r="HV3" s="265" t="s">
        <v>457</v>
      </c>
      <c r="HW3" s="265"/>
      <c r="HX3" s="265"/>
      <c r="HY3" s="265"/>
      <c r="HZ3" s="265"/>
      <c r="IA3" s="265"/>
      <c r="IB3" s="265"/>
      <c r="IC3" s="265"/>
      <c r="ID3" s="265"/>
      <c r="IE3" s="265"/>
      <c r="IF3" s="265"/>
      <c r="IG3" s="265"/>
      <c r="IH3" s="265"/>
      <c r="II3" s="265"/>
      <c r="IJ3" s="265"/>
      <c r="IK3" s="265"/>
      <c r="IL3" s="265" t="s">
        <v>457</v>
      </c>
      <c r="IM3" s="265"/>
      <c r="IN3" s="265"/>
      <c r="IO3" s="265"/>
      <c r="IP3" s="265"/>
      <c r="IQ3" s="265"/>
      <c r="IR3" s="265"/>
      <c r="IS3" s="265"/>
      <c r="IT3" s="265"/>
      <c r="IU3" s="265"/>
      <c r="IV3" s="265"/>
      <c r="IW3" s="265"/>
      <c r="IX3" s="265"/>
      <c r="IY3" s="265"/>
      <c r="IZ3" s="265"/>
      <c r="JA3" s="265"/>
      <c r="JB3" s="265" t="s">
        <v>457</v>
      </c>
      <c r="JC3" s="265"/>
      <c r="JD3" s="265"/>
      <c r="JE3" s="265"/>
      <c r="JF3" s="265"/>
      <c r="JG3" s="265"/>
      <c r="JH3" s="265"/>
      <c r="JI3" s="265"/>
      <c r="JJ3" s="265"/>
      <c r="JK3" s="265"/>
      <c r="JL3" s="265"/>
      <c r="JM3" s="265"/>
      <c r="JN3" s="265"/>
      <c r="JO3" s="265"/>
      <c r="JP3" s="265"/>
      <c r="JQ3" s="265"/>
      <c r="JR3" s="265" t="s">
        <v>457</v>
      </c>
      <c r="JS3" s="265"/>
      <c r="JT3" s="265"/>
      <c r="JU3" s="265"/>
      <c r="JV3" s="265"/>
      <c r="JW3" s="265"/>
      <c r="JX3" s="265"/>
      <c r="JY3" s="265"/>
      <c r="JZ3" s="265"/>
      <c r="KA3" s="265"/>
      <c r="KB3" s="265"/>
      <c r="KC3" s="265"/>
      <c r="KD3" s="265"/>
      <c r="KE3" s="265"/>
      <c r="KF3" s="265"/>
      <c r="KG3" s="265"/>
      <c r="KH3" s="265" t="s">
        <v>457</v>
      </c>
      <c r="KI3" s="265"/>
      <c r="KJ3" s="265"/>
      <c r="KK3" s="265"/>
      <c r="KL3" s="265"/>
      <c r="KM3" s="265"/>
      <c r="KN3" s="265"/>
      <c r="KO3" s="265"/>
      <c r="KP3" s="265"/>
      <c r="KQ3" s="265"/>
      <c r="KR3" s="265"/>
      <c r="KS3" s="265"/>
      <c r="KT3" s="265"/>
      <c r="KU3" s="265"/>
      <c r="KV3" s="265"/>
      <c r="KW3" s="265"/>
      <c r="KX3" s="265" t="s">
        <v>457</v>
      </c>
      <c r="KY3" s="265"/>
      <c r="KZ3" s="265"/>
      <c r="LA3" s="265"/>
      <c r="LB3" s="265"/>
      <c r="LC3" s="265"/>
      <c r="LD3" s="265"/>
      <c r="LE3" s="265"/>
      <c r="LF3" s="265"/>
      <c r="LG3" s="265"/>
      <c r="LH3" s="265"/>
      <c r="LI3" s="265"/>
      <c r="LJ3" s="265"/>
      <c r="LK3" s="265"/>
      <c r="LL3" s="265"/>
      <c r="LM3" s="265"/>
      <c r="LN3" s="265" t="s">
        <v>457</v>
      </c>
      <c r="LO3" s="265"/>
      <c r="LP3" s="265"/>
      <c r="LQ3" s="265"/>
      <c r="LR3" s="265"/>
      <c r="LS3" s="265"/>
      <c r="LT3" s="265"/>
      <c r="LU3" s="265"/>
      <c r="LV3" s="265"/>
      <c r="LW3" s="265"/>
      <c r="LX3" s="265"/>
      <c r="LY3" s="265"/>
      <c r="LZ3" s="265"/>
      <c r="MA3" s="265"/>
      <c r="MB3" s="265"/>
      <c r="MC3" s="265"/>
      <c r="MD3" s="265" t="s">
        <v>457</v>
      </c>
      <c r="ME3" s="265"/>
      <c r="MF3" s="265"/>
      <c r="MG3" s="265"/>
      <c r="MH3" s="265"/>
      <c r="MI3" s="265"/>
      <c r="MJ3" s="265"/>
      <c r="MK3" s="265"/>
      <c r="ML3" s="265"/>
      <c r="MM3" s="265"/>
      <c r="MN3" s="265"/>
      <c r="MO3" s="265"/>
      <c r="MP3" s="265"/>
      <c r="MQ3" s="265"/>
      <c r="MR3" s="265"/>
      <c r="MS3" s="265"/>
      <c r="MT3" s="265" t="s">
        <v>457</v>
      </c>
      <c r="MU3" s="265"/>
      <c r="MV3" s="265"/>
      <c r="MW3" s="265"/>
      <c r="MX3" s="265"/>
      <c r="MY3" s="265"/>
      <c r="MZ3" s="265"/>
      <c r="NA3" s="265"/>
      <c r="NB3" s="265"/>
      <c r="NC3" s="265"/>
      <c r="ND3" s="265"/>
      <c r="NE3" s="265"/>
      <c r="NF3" s="265"/>
      <c r="NG3" s="265"/>
      <c r="NH3" s="265"/>
      <c r="NI3" s="265"/>
      <c r="NJ3" s="265" t="s">
        <v>457</v>
      </c>
      <c r="NK3" s="265"/>
      <c r="NL3" s="265"/>
      <c r="NM3" s="265"/>
      <c r="NN3" s="265"/>
      <c r="NO3" s="265"/>
      <c r="NP3" s="265"/>
      <c r="NQ3" s="265"/>
      <c r="NR3" s="265"/>
      <c r="NS3" s="265"/>
      <c r="NT3" s="265"/>
      <c r="NU3" s="265"/>
      <c r="NV3" s="265"/>
      <c r="NW3" s="265"/>
      <c r="NX3" s="265"/>
      <c r="NY3" s="265"/>
      <c r="NZ3" s="265" t="s">
        <v>457</v>
      </c>
      <c r="OA3" s="265"/>
      <c r="OB3" s="265"/>
      <c r="OC3" s="265"/>
      <c r="OD3" s="265"/>
      <c r="OE3" s="265"/>
      <c r="OF3" s="265"/>
      <c r="OG3" s="265"/>
      <c r="OH3" s="265"/>
      <c r="OI3" s="265"/>
      <c r="OJ3" s="265"/>
      <c r="OK3" s="265"/>
      <c r="OL3" s="265"/>
      <c r="OM3" s="265"/>
      <c r="ON3" s="265"/>
      <c r="OO3" s="265"/>
      <c r="OP3" s="265" t="s">
        <v>457</v>
      </c>
      <c r="OQ3" s="265"/>
      <c r="OR3" s="265"/>
      <c r="OS3" s="265"/>
      <c r="OT3" s="265"/>
      <c r="OU3" s="265"/>
      <c r="OV3" s="265"/>
      <c r="OW3" s="265"/>
      <c r="OX3" s="265"/>
      <c r="OY3" s="265"/>
      <c r="OZ3" s="265"/>
      <c r="PA3" s="265"/>
      <c r="PB3" s="265"/>
      <c r="PC3" s="265"/>
      <c r="PD3" s="265"/>
      <c r="PE3" s="265"/>
      <c r="PF3" s="265" t="s">
        <v>457</v>
      </c>
      <c r="PG3" s="265"/>
      <c r="PH3" s="265"/>
      <c r="PI3" s="265"/>
      <c r="PJ3" s="265"/>
      <c r="PK3" s="265"/>
      <c r="PL3" s="265"/>
      <c r="PM3" s="265"/>
      <c r="PN3" s="265"/>
      <c r="PO3" s="265"/>
      <c r="PP3" s="265"/>
      <c r="PQ3" s="265"/>
      <c r="PR3" s="265"/>
      <c r="PS3" s="265"/>
      <c r="PT3" s="265"/>
      <c r="PU3" s="265"/>
      <c r="PV3" s="265" t="s">
        <v>457</v>
      </c>
      <c r="PW3" s="265"/>
      <c r="PX3" s="265"/>
      <c r="PY3" s="265"/>
      <c r="PZ3" s="265"/>
      <c r="QA3" s="265"/>
      <c r="QB3" s="265"/>
      <c r="QC3" s="265"/>
      <c r="QD3" s="265"/>
      <c r="QE3" s="265"/>
      <c r="QF3" s="265"/>
      <c r="QG3" s="265"/>
      <c r="QH3" s="265"/>
      <c r="QI3" s="265"/>
      <c r="QJ3" s="265"/>
      <c r="QK3" s="265"/>
      <c r="QL3" s="265" t="s">
        <v>457</v>
      </c>
      <c r="QM3" s="265"/>
      <c r="QN3" s="265"/>
      <c r="QO3" s="265"/>
      <c r="QP3" s="265"/>
      <c r="QQ3" s="265"/>
      <c r="QR3" s="265"/>
      <c r="QS3" s="265"/>
      <c r="QT3" s="265"/>
      <c r="QU3" s="265"/>
      <c r="QV3" s="265"/>
      <c r="QW3" s="265"/>
      <c r="QX3" s="265"/>
      <c r="QY3" s="265"/>
      <c r="QZ3" s="265"/>
      <c r="RA3" s="265"/>
      <c r="RB3" s="265" t="s">
        <v>457</v>
      </c>
      <c r="RC3" s="265"/>
      <c r="RD3" s="265"/>
      <c r="RE3" s="265"/>
      <c r="RF3" s="265"/>
      <c r="RG3" s="265"/>
      <c r="RH3" s="265"/>
      <c r="RI3" s="265"/>
      <c r="RJ3" s="265"/>
      <c r="RK3" s="265"/>
      <c r="RL3" s="265"/>
      <c r="RM3" s="265"/>
      <c r="RN3" s="265"/>
      <c r="RO3" s="265"/>
      <c r="RP3" s="265"/>
      <c r="RQ3" s="265"/>
      <c r="RR3" s="265" t="s">
        <v>457</v>
      </c>
      <c r="RS3" s="265"/>
      <c r="RT3" s="265"/>
      <c r="RU3" s="265"/>
      <c r="RV3" s="265"/>
      <c r="RW3" s="265"/>
      <c r="RX3" s="265"/>
      <c r="RY3" s="265"/>
      <c r="RZ3" s="265"/>
      <c r="SA3" s="265"/>
      <c r="SB3" s="265"/>
      <c r="SC3" s="265"/>
      <c r="SD3" s="265"/>
      <c r="SE3" s="265"/>
      <c r="SF3" s="265"/>
      <c r="SG3" s="265"/>
      <c r="SH3" s="265" t="s">
        <v>457</v>
      </c>
      <c r="SI3" s="265"/>
      <c r="SJ3" s="265"/>
      <c r="SK3" s="265"/>
      <c r="SL3" s="265"/>
      <c r="SM3" s="265"/>
      <c r="SN3" s="265"/>
      <c r="SO3" s="265"/>
      <c r="SP3" s="265"/>
      <c r="SQ3" s="265"/>
      <c r="SR3" s="265"/>
      <c r="SS3" s="265"/>
      <c r="ST3" s="265"/>
      <c r="SU3" s="265"/>
      <c r="SV3" s="265"/>
      <c r="SW3" s="265"/>
      <c r="SX3" s="265" t="s">
        <v>457</v>
      </c>
      <c r="SY3" s="265"/>
      <c r="SZ3" s="265"/>
      <c r="TA3" s="265"/>
      <c r="TB3" s="265"/>
      <c r="TC3" s="265"/>
      <c r="TD3" s="265"/>
      <c r="TE3" s="265"/>
      <c r="TF3" s="265"/>
      <c r="TG3" s="265"/>
      <c r="TH3" s="265"/>
      <c r="TI3" s="265"/>
      <c r="TJ3" s="265"/>
      <c r="TK3" s="265"/>
      <c r="TL3" s="265"/>
      <c r="TM3" s="265"/>
      <c r="TN3" s="265" t="s">
        <v>457</v>
      </c>
      <c r="TO3" s="265"/>
      <c r="TP3" s="265"/>
      <c r="TQ3" s="265"/>
      <c r="TR3" s="265"/>
      <c r="TS3" s="265"/>
      <c r="TT3" s="265"/>
      <c r="TU3" s="265"/>
      <c r="TV3" s="265"/>
      <c r="TW3" s="265"/>
      <c r="TX3" s="265"/>
      <c r="TY3" s="265"/>
      <c r="TZ3" s="265"/>
      <c r="UA3" s="265"/>
      <c r="UB3" s="265"/>
      <c r="UC3" s="265"/>
      <c r="UD3" s="265" t="s">
        <v>457</v>
      </c>
      <c r="UE3" s="265"/>
      <c r="UF3" s="265"/>
      <c r="UG3" s="265"/>
      <c r="UH3" s="265"/>
      <c r="UI3" s="265"/>
      <c r="UJ3" s="265"/>
      <c r="UK3" s="265"/>
      <c r="UL3" s="265"/>
      <c r="UM3" s="265"/>
      <c r="UN3" s="265"/>
      <c r="UO3" s="265"/>
      <c r="UP3" s="265"/>
      <c r="UQ3" s="265"/>
      <c r="UR3" s="265"/>
      <c r="US3" s="265"/>
      <c r="UT3" s="265" t="s">
        <v>457</v>
      </c>
      <c r="UU3" s="265"/>
      <c r="UV3" s="265"/>
      <c r="UW3" s="265"/>
      <c r="UX3" s="265"/>
      <c r="UY3" s="265"/>
      <c r="UZ3" s="265"/>
      <c r="VA3" s="265"/>
      <c r="VB3" s="265"/>
      <c r="VC3" s="265"/>
      <c r="VD3" s="265"/>
      <c r="VE3" s="265"/>
      <c r="VF3" s="265"/>
      <c r="VG3" s="265"/>
      <c r="VH3" s="265"/>
      <c r="VI3" s="265"/>
      <c r="VJ3" s="265" t="s">
        <v>457</v>
      </c>
      <c r="VK3" s="265"/>
      <c r="VL3" s="265"/>
      <c r="VM3" s="265"/>
      <c r="VN3" s="265"/>
      <c r="VO3" s="265"/>
      <c r="VP3" s="265"/>
      <c r="VQ3" s="265"/>
      <c r="VR3" s="265"/>
      <c r="VS3" s="265"/>
      <c r="VT3" s="265"/>
      <c r="VU3" s="265"/>
      <c r="VV3" s="265"/>
      <c r="VW3" s="265"/>
      <c r="VX3" s="265"/>
      <c r="VY3" s="265"/>
      <c r="VZ3" s="265" t="s">
        <v>457</v>
      </c>
      <c r="WA3" s="265"/>
      <c r="WB3" s="265"/>
      <c r="WC3" s="265"/>
      <c r="WD3" s="265"/>
      <c r="WE3" s="265"/>
      <c r="WF3" s="265"/>
      <c r="WG3" s="265"/>
      <c r="WH3" s="265"/>
      <c r="WI3" s="265"/>
      <c r="WJ3" s="265"/>
      <c r="WK3" s="265"/>
      <c r="WL3" s="265"/>
      <c r="WM3" s="265"/>
      <c r="WN3" s="265"/>
      <c r="WO3" s="265"/>
      <c r="WP3" s="265" t="s">
        <v>457</v>
      </c>
      <c r="WQ3" s="265"/>
      <c r="WR3" s="265"/>
      <c r="WS3" s="265"/>
      <c r="WT3" s="265"/>
      <c r="WU3" s="265"/>
      <c r="WV3" s="265"/>
      <c r="WW3" s="265"/>
      <c r="WX3" s="265"/>
      <c r="WY3" s="265"/>
      <c r="WZ3" s="265"/>
      <c r="XA3" s="265"/>
      <c r="XB3" s="265"/>
      <c r="XC3" s="265"/>
      <c r="XD3" s="265"/>
      <c r="XE3" s="265"/>
      <c r="XF3" s="265" t="s">
        <v>457</v>
      </c>
      <c r="XG3" s="265"/>
      <c r="XH3" s="265"/>
      <c r="XI3" s="265"/>
      <c r="XJ3" s="265"/>
      <c r="XK3" s="265"/>
      <c r="XL3" s="265"/>
      <c r="XM3" s="265"/>
      <c r="XN3" s="265"/>
      <c r="XO3" s="265"/>
      <c r="XP3" s="265"/>
      <c r="XQ3" s="265"/>
      <c r="XR3" s="265"/>
      <c r="XS3" s="265"/>
      <c r="XT3" s="265"/>
      <c r="XU3" s="265"/>
      <c r="XV3" s="265" t="s">
        <v>457</v>
      </c>
      <c r="XW3" s="265"/>
      <c r="XX3" s="265"/>
      <c r="XY3" s="265"/>
      <c r="XZ3" s="265"/>
      <c r="YA3" s="265"/>
      <c r="YB3" s="265"/>
      <c r="YC3" s="265"/>
      <c r="YD3" s="265"/>
      <c r="YE3" s="265"/>
      <c r="YF3" s="265"/>
      <c r="YG3" s="265"/>
      <c r="YH3" s="265"/>
      <c r="YI3" s="265"/>
      <c r="YJ3" s="265"/>
      <c r="YK3" s="265"/>
      <c r="YL3" s="265" t="s">
        <v>457</v>
      </c>
      <c r="YM3" s="265"/>
      <c r="YN3" s="265"/>
      <c r="YO3" s="265"/>
      <c r="YP3" s="265"/>
      <c r="YQ3" s="265"/>
      <c r="YR3" s="265"/>
      <c r="YS3" s="265"/>
      <c r="YT3" s="265"/>
      <c r="YU3" s="265"/>
      <c r="YV3" s="265"/>
      <c r="YW3" s="265"/>
      <c r="YX3" s="265"/>
      <c r="YY3" s="265"/>
      <c r="YZ3" s="265"/>
      <c r="ZA3" s="265"/>
      <c r="ZB3" s="265" t="s">
        <v>457</v>
      </c>
      <c r="ZC3" s="265"/>
      <c r="ZD3" s="265"/>
      <c r="ZE3" s="265"/>
      <c r="ZF3" s="265"/>
      <c r="ZG3" s="265"/>
      <c r="ZH3" s="265"/>
      <c r="ZI3" s="265"/>
      <c r="ZJ3" s="265"/>
      <c r="ZK3" s="265"/>
      <c r="ZL3" s="265"/>
      <c r="ZM3" s="265"/>
      <c r="ZN3" s="265"/>
      <c r="ZO3" s="265"/>
      <c r="ZP3" s="265"/>
      <c r="ZQ3" s="265"/>
      <c r="ZR3" s="265" t="s">
        <v>457</v>
      </c>
      <c r="ZS3" s="265"/>
      <c r="ZT3" s="265"/>
      <c r="ZU3" s="265"/>
      <c r="ZV3" s="265"/>
      <c r="ZW3" s="265"/>
      <c r="ZX3" s="265"/>
      <c r="ZY3" s="265"/>
      <c r="ZZ3" s="265"/>
      <c r="AAA3" s="265"/>
      <c r="AAB3" s="265"/>
      <c r="AAC3" s="265"/>
      <c r="AAD3" s="265"/>
      <c r="AAE3" s="265"/>
      <c r="AAF3" s="265"/>
      <c r="AAG3" s="265"/>
      <c r="AAH3" s="265" t="s">
        <v>457</v>
      </c>
      <c r="AAI3" s="265"/>
      <c r="AAJ3" s="265"/>
      <c r="AAK3" s="265"/>
      <c r="AAL3" s="265"/>
      <c r="AAM3" s="265"/>
      <c r="AAN3" s="265"/>
      <c r="AAO3" s="265"/>
      <c r="AAP3" s="265"/>
      <c r="AAQ3" s="265"/>
      <c r="AAR3" s="265"/>
      <c r="AAS3" s="265"/>
      <c r="AAT3" s="265"/>
      <c r="AAU3" s="265"/>
      <c r="AAV3" s="265"/>
      <c r="AAW3" s="265"/>
      <c r="AAX3" s="265" t="s">
        <v>457</v>
      </c>
      <c r="AAY3" s="265"/>
      <c r="AAZ3" s="265"/>
      <c r="ABA3" s="265"/>
      <c r="ABB3" s="265"/>
      <c r="ABC3" s="265"/>
      <c r="ABD3" s="265"/>
      <c r="ABE3" s="265"/>
      <c r="ABF3" s="265"/>
      <c r="ABG3" s="265"/>
      <c r="ABH3" s="265"/>
      <c r="ABI3" s="265"/>
      <c r="ABJ3" s="265"/>
      <c r="ABK3" s="265"/>
      <c r="ABL3" s="265"/>
      <c r="ABM3" s="265"/>
      <c r="ABN3" s="265" t="s">
        <v>457</v>
      </c>
      <c r="ABO3" s="265"/>
      <c r="ABP3" s="265"/>
      <c r="ABQ3" s="265"/>
      <c r="ABR3" s="265"/>
      <c r="ABS3" s="265"/>
      <c r="ABT3" s="265"/>
      <c r="ABU3" s="265"/>
      <c r="ABV3" s="265"/>
      <c r="ABW3" s="265"/>
      <c r="ABX3" s="265"/>
      <c r="ABY3" s="265"/>
      <c r="ABZ3" s="265"/>
      <c r="ACA3" s="265"/>
      <c r="ACB3" s="265"/>
      <c r="ACC3" s="265"/>
      <c r="ACD3" s="265" t="s">
        <v>457</v>
      </c>
      <c r="ACE3" s="265"/>
      <c r="ACF3" s="265"/>
      <c r="ACG3" s="265"/>
      <c r="ACH3" s="265"/>
      <c r="ACI3" s="265"/>
      <c r="ACJ3" s="265"/>
      <c r="ACK3" s="265"/>
      <c r="ACL3" s="265"/>
      <c r="ACM3" s="265"/>
      <c r="ACN3" s="265"/>
      <c r="ACO3" s="265"/>
      <c r="ACP3" s="265"/>
      <c r="ACQ3" s="265"/>
      <c r="ACR3" s="265"/>
      <c r="ACS3" s="265"/>
      <c r="ACT3" s="265" t="s">
        <v>457</v>
      </c>
      <c r="ACU3" s="265"/>
      <c r="ACV3" s="265"/>
      <c r="ACW3" s="265"/>
      <c r="ACX3" s="265"/>
      <c r="ACY3" s="265"/>
      <c r="ACZ3" s="265"/>
      <c r="ADA3" s="265"/>
      <c r="ADB3" s="265"/>
      <c r="ADC3" s="265"/>
      <c r="ADD3" s="265"/>
      <c r="ADE3" s="265"/>
      <c r="ADF3" s="265"/>
      <c r="ADG3" s="265"/>
      <c r="ADH3" s="265"/>
      <c r="ADI3" s="265"/>
      <c r="ADJ3" s="265" t="s">
        <v>457</v>
      </c>
      <c r="ADK3" s="265"/>
      <c r="ADL3" s="265"/>
      <c r="ADM3" s="265"/>
      <c r="ADN3" s="265"/>
      <c r="ADO3" s="265"/>
      <c r="ADP3" s="265"/>
      <c r="ADQ3" s="265"/>
      <c r="ADR3" s="265"/>
      <c r="ADS3" s="265"/>
      <c r="ADT3" s="265"/>
      <c r="ADU3" s="265"/>
      <c r="ADV3" s="265"/>
      <c r="ADW3" s="265"/>
      <c r="ADX3" s="265"/>
      <c r="ADY3" s="265"/>
      <c r="ADZ3" s="265" t="s">
        <v>457</v>
      </c>
      <c r="AEA3" s="265"/>
      <c r="AEB3" s="265"/>
      <c r="AEC3" s="265"/>
      <c r="AED3" s="265"/>
      <c r="AEE3" s="265"/>
      <c r="AEF3" s="265"/>
      <c r="AEG3" s="265"/>
      <c r="AEH3" s="265"/>
      <c r="AEI3" s="265"/>
      <c r="AEJ3" s="265"/>
      <c r="AEK3" s="265"/>
      <c r="AEL3" s="265"/>
      <c r="AEM3" s="265"/>
      <c r="AEN3" s="265"/>
      <c r="AEO3" s="265"/>
      <c r="AEP3" s="265" t="s">
        <v>457</v>
      </c>
      <c r="AEQ3" s="265"/>
      <c r="AER3" s="265"/>
      <c r="AES3" s="265"/>
      <c r="AET3" s="265"/>
      <c r="AEU3" s="265"/>
      <c r="AEV3" s="265"/>
      <c r="AEW3" s="265"/>
      <c r="AEX3" s="265"/>
      <c r="AEY3" s="265"/>
      <c r="AEZ3" s="265"/>
      <c r="AFA3" s="265"/>
      <c r="AFB3" s="265"/>
      <c r="AFC3" s="265"/>
      <c r="AFD3" s="265"/>
      <c r="AFE3" s="265"/>
      <c r="AFF3" s="265" t="s">
        <v>457</v>
      </c>
      <c r="AFG3" s="265"/>
      <c r="AFH3" s="265"/>
      <c r="AFI3" s="265"/>
      <c r="AFJ3" s="265"/>
      <c r="AFK3" s="265"/>
      <c r="AFL3" s="265"/>
      <c r="AFM3" s="265"/>
      <c r="AFN3" s="265"/>
      <c r="AFO3" s="265"/>
      <c r="AFP3" s="265"/>
      <c r="AFQ3" s="265"/>
      <c r="AFR3" s="265"/>
      <c r="AFS3" s="265"/>
      <c r="AFT3" s="265"/>
      <c r="AFU3" s="265"/>
      <c r="AFV3" s="265" t="s">
        <v>457</v>
      </c>
      <c r="AFW3" s="265"/>
      <c r="AFX3" s="265"/>
      <c r="AFY3" s="265"/>
      <c r="AFZ3" s="265"/>
      <c r="AGA3" s="265"/>
      <c r="AGB3" s="265"/>
      <c r="AGC3" s="265"/>
      <c r="AGD3" s="265"/>
      <c r="AGE3" s="265"/>
      <c r="AGF3" s="265"/>
      <c r="AGG3" s="265"/>
      <c r="AGH3" s="265"/>
      <c r="AGI3" s="265"/>
      <c r="AGJ3" s="265"/>
      <c r="AGK3" s="265"/>
      <c r="AGL3" s="265" t="s">
        <v>457</v>
      </c>
      <c r="AGM3" s="265"/>
      <c r="AGN3" s="265"/>
      <c r="AGO3" s="265"/>
      <c r="AGP3" s="265"/>
      <c r="AGQ3" s="265"/>
      <c r="AGR3" s="265"/>
      <c r="AGS3" s="265"/>
      <c r="AGT3" s="265"/>
      <c r="AGU3" s="265"/>
      <c r="AGV3" s="265"/>
      <c r="AGW3" s="265"/>
      <c r="AGX3" s="265"/>
      <c r="AGY3" s="265"/>
      <c r="AGZ3" s="265"/>
      <c r="AHA3" s="265"/>
      <c r="AHB3" s="265" t="s">
        <v>457</v>
      </c>
      <c r="AHC3" s="265"/>
      <c r="AHD3" s="265"/>
      <c r="AHE3" s="265"/>
      <c r="AHF3" s="265"/>
      <c r="AHG3" s="265"/>
      <c r="AHH3" s="265"/>
      <c r="AHI3" s="265"/>
      <c r="AHJ3" s="265"/>
      <c r="AHK3" s="265"/>
      <c r="AHL3" s="265"/>
      <c r="AHM3" s="265"/>
      <c r="AHN3" s="265"/>
      <c r="AHO3" s="265"/>
      <c r="AHP3" s="265"/>
      <c r="AHQ3" s="265"/>
      <c r="AHR3" s="265" t="s">
        <v>457</v>
      </c>
      <c r="AHS3" s="265"/>
      <c r="AHT3" s="265"/>
      <c r="AHU3" s="265"/>
      <c r="AHV3" s="265"/>
      <c r="AHW3" s="265"/>
      <c r="AHX3" s="265"/>
      <c r="AHY3" s="265"/>
      <c r="AHZ3" s="265"/>
      <c r="AIA3" s="265"/>
      <c r="AIB3" s="265"/>
      <c r="AIC3" s="265"/>
      <c r="AID3" s="265"/>
      <c r="AIE3" s="265"/>
      <c r="AIF3" s="265"/>
      <c r="AIG3" s="265"/>
      <c r="AIH3" s="265" t="s">
        <v>457</v>
      </c>
      <c r="AII3" s="265"/>
      <c r="AIJ3" s="265"/>
      <c r="AIK3" s="265"/>
      <c r="AIL3" s="265"/>
      <c r="AIM3" s="265"/>
      <c r="AIN3" s="265"/>
      <c r="AIO3" s="265"/>
      <c r="AIP3" s="265"/>
      <c r="AIQ3" s="265"/>
      <c r="AIR3" s="265"/>
      <c r="AIS3" s="265"/>
      <c r="AIT3" s="265"/>
      <c r="AIU3" s="265"/>
      <c r="AIV3" s="265"/>
      <c r="AIW3" s="265"/>
      <c r="AIX3" s="265" t="s">
        <v>457</v>
      </c>
      <c r="AIY3" s="265"/>
      <c r="AIZ3" s="265"/>
      <c r="AJA3" s="265"/>
      <c r="AJB3" s="265"/>
      <c r="AJC3" s="265"/>
      <c r="AJD3" s="265"/>
      <c r="AJE3" s="265"/>
      <c r="AJF3" s="265"/>
      <c r="AJG3" s="265"/>
      <c r="AJH3" s="265"/>
      <c r="AJI3" s="265"/>
      <c r="AJJ3" s="265"/>
      <c r="AJK3" s="265"/>
      <c r="AJL3" s="265"/>
      <c r="AJM3" s="265"/>
      <c r="AJN3" s="265" t="s">
        <v>457</v>
      </c>
      <c r="AJO3" s="265"/>
      <c r="AJP3" s="265"/>
      <c r="AJQ3" s="265"/>
      <c r="AJR3" s="265"/>
      <c r="AJS3" s="265"/>
      <c r="AJT3" s="265"/>
      <c r="AJU3" s="265"/>
      <c r="AJV3" s="265"/>
      <c r="AJW3" s="265"/>
      <c r="AJX3" s="265"/>
      <c r="AJY3" s="265"/>
      <c r="AJZ3" s="265"/>
      <c r="AKA3" s="265"/>
      <c r="AKB3" s="265"/>
      <c r="AKC3" s="265"/>
      <c r="AKD3" s="265" t="s">
        <v>457</v>
      </c>
      <c r="AKE3" s="265"/>
      <c r="AKF3" s="265"/>
      <c r="AKG3" s="265"/>
      <c r="AKH3" s="265"/>
      <c r="AKI3" s="265"/>
      <c r="AKJ3" s="265"/>
      <c r="AKK3" s="265"/>
      <c r="AKL3" s="265"/>
      <c r="AKM3" s="265"/>
      <c r="AKN3" s="265"/>
      <c r="AKO3" s="265"/>
      <c r="AKP3" s="265"/>
      <c r="AKQ3" s="265"/>
      <c r="AKR3" s="265"/>
      <c r="AKS3" s="265"/>
      <c r="AKT3" s="265" t="s">
        <v>457</v>
      </c>
      <c r="AKU3" s="265"/>
      <c r="AKV3" s="265"/>
      <c r="AKW3" s="265"/>
      <c r="AKX3" s="265"/>
      <c r="AKY3" s="265"/>
      <c r="AKZ3" s="265"/>
      <c r="ALA3" s="265"/>
      <c r="ALB3" s="265"/>
      <c r="ALC3" s="265"/>
      <c r="ALD3" s="265"/>
      <c r="ALE3" s="265"/>
      <c r="ALF3" s="265"/>
      <c r="ALG3" s="265"/>
      <c r="ALH3" s="265"/>
      <c r="ALI3" s="265"/>
      <c r="ALJ3" s="265" t="s">
        <v>457</v>
      </c>
      <c r="ALK3" s="265"/>
      <c r="ALL3" s="265"/>
      <c r="ALM3" s="265"/>
      <c r="ALN3" s="265"/>
      <c r="ALO3" s="265"/>
      <c r="ALP3" s="265"/>
      <c r="ALQ3" s="265"/>
      <c r="ALR3" s="265"/>
      <c r="ALS3" s="265"/>
      <c r="ALT3" s="265"/>
      <c r="ALU3" s="265"/>
      <c r="ALV3" s="265"/>
      <c r="ALW3" s="265"/>
      <c r="ALX3" s="265"/>
      <c r="ALY3" s="265"/>
      <c r="ALZ3" s="265" t="s">
        <v>457</v>
      </c>
      <c r="AMA3" s="265"/>
      <c r="AMB3" s="265"/>
      <c r="AMC3" s="265"/>
      <c r="AMD3" s="265"/>
      <c r="AME3" s="265"/>
      <c r="AMF3" s="265"/>
      <c r="AMG3" s="265"/>
      <c r="AMH3" s="265"/>
      <c r="AMI3" s="265"/>
      <c r="AMJ3" s="265"/>
      <c r="AMK3" s="265"/>
      <c r="AML3" s="265"/>
      <c r="AMM3" s="265"/>
      <c r="AMN3" s="265"/>
      <c r="AMO3" s="265"/>
      <c r="AMP3" s="265" t="s">
        <v>457</v>
      </c>
      <c r="AMQ3" s="265"/>
      <c r="AMR3" s="265"/>
      <c r="AMS3" s="265"/>
      <c r="AMT3" s="265"/>
      <c r="AMU3" s="265"/>
      <c r="AMV3" s="265"/>
      <c r="AMW3" s="265"/>
      <c r="AMX3" s="265"/>
      <c r="AMY3" s="265"/>
      <c r="AMZ3" s="265"/>
      <c r="ANA3" s="265"/>
      <c r="ANB3" s="265"/>
      <c r="ANC3" s="265"/>
      <c r="AND3" s="265"/>
      <c r="ANE3" s="265"/>
      <c r="ANF3" s="265" t="s">
        <v>457</v>
      </c>
      <c r="ANG3" s="265"/>
      <c r="ANH3" s="265"/>
      <c r="ANI3" s="265"/>
      <c r="ANJ3" s="265"/>
      <c r="ANK3" s="265"/>
      <c r="ANL3" s="265"/>
      <c r="ANM3" s="265"/>
      <c r="ANN3" s="265"/>
      <c r="ANO3" s="265"/>
      <c r="ANP3" s="265"/>
      <c r="ANQ3" s="265"/>
      <c r="ANR3" s="265"/>
      <c r="ANS3" s="265"/>
      <c r="ANT3" s="265"/>
      <c r="ANU3" s="265"/>
      <c r="ANV3" s="265" t="s">
        <v>457</v>
      </c>
      <c r="ANW3" s="265"/>
      <c r="ANX3" s="265"/>
      <c r="ANY3" s="265"/>
      <c r="ANZ3" s="265"/>
      <c r="AOA3" s="265"/>
      <c r="AOB3" s="265"/>
      <c r="AOC3" s="265"/>
      <c r="AOD3" s="265"/>
      <c r="AOE3" s="265"/>
      <c r="AOF3" s="265"/>
      <c r="AOG3" s="265"/>
      <c r="AOH3" s="265"/>
      <c r="AOI3" s="265"/>
      <c r="AOJ3" s="265"/>
      <c r="AOK3" s="265"/>
      <c r="AOL3" s="265" t="s">
        <v>457</v>
      </c>
      <c r="AOM3" s="265"/>
      <c r="AON3" s="265"/>
      <c r="AOO3" s="265"/>
      <c r="AOP3" s="265"/>
      <c r="AOQ3" s="265"/>
      <c r="AOR3" s="265"/>
      <c r="AOS3" s="265"/>
      <c r="AOT3" s="265"/>
      <c r="AOU3" s="265"/>
      <c r="AOV3" s="265"/>
      <c r="AOW3" s="265"/>
      <c r="AOX3" s="265"/>
      <c r="AOY3" s="265"/>
      <c r="AOZ3" s="265"/>
      <c r="APA3" s="265"/>
      <c r="APB3" s="265" t="s">
        <v>457</v>
      </c>
      <c r="APC3" s="265"/>
      <c r="APD3" s="265"/>
      <c r="APE3" s="265"/>
      <c r="APF3" s="265"/>
      <c r="APG3" s="265"/>
      <c r="APH3" s="265"/>
      <c r="API3" s="265"/>
      <c r="APJ3" s="265"/>
      <c r="APK3" s="265"/>
      <c r="APL3" s="265"/>
      <c r="APM3" s="265"/>
      <c r="APN3" s="265"/>
      <c r="APO3" s="265"/>
      <c r="APP3" s="265"/>
      <c r="APQ3" s="265"/>
      <c r="APR3" s="265" t="s">
        <v>457</v>
      </c>
      <c r="APS3" s="265"/>
      <c r="APT3" s="265"/>
      <c r="APU3" s="265"/>
      <c r="APV3" s="265"/>
      <c r="APW3" s="265"/>
      <c r="APX3" s="265"/>
      <c r="APY3" s="265"/>
      <c r="APZ3" s="265"/>
      <c r="AQA3" s="265"/>
      <c r="AQB3" s="265"/>
      <c r="AQC3" s="265"/>
      <c r="AQD3" s="265"/>
      <c r="AQE3" s="265"/>
      <c r="AQF3" s="265"/>
      <c r="AQG3" s="265"/>
      <c r="AQH3" s="265" t="s">
        <v>457</v>
      </c>
      <c r="AQI3" s="265"/>
      <c r="AQJ3" s="265"/>
      <c r="AQK3" s="265"/>
      <c r="AQL3" s="265"/>
      <c r="AQM3" s="265"/>
      <c r="AQN3" s="265"/>
      <c r="AQO3" s="265"/>
      <c r="AQP3" s="265"/>
      <c r="AQQ3" s="265"/>
      <c r="AQR3" s="265"/>
      <c r="AQS3" s="265"/>
      <c r="AQT3" s="265"/>
      <c r="AQU3" s="265"/>
      <c r="AQV3" s="265"/>
      <c r="AQW3" s="265"/>
      <c r="AQX3" s="265" t="s">
        <v>457</v>
      </c>
      <c r="AQY3" s="265"/>
      <c r="AQZ3" s="265"/>
      <c r="ARA3" s="265"/>
      <c r="ARB3" s="265"/>
      <c r="ARC3" s="265"/>
      <c r="ARD3" s="265"/>
      <c r="ARE3" s="265"/>
      <c r="ARF3" s="265"/>
      <c r="ARG3" s="265"/>
      <c r="ARH3" s="265"/>
      <c r="ARI3" s="265"/>
      <c r="ARJ3" s="265"/>
      <c r="ARK3" s="265"/>
      <c r="ARL3" s="265"/>
      <c r="ARM3" s="265"/>
      <c r="ARN3" s="265" t="s">
        <v>457</v>
      </c>
      <c r="ARO3" s="265"/>
      <c r="ARP3" s="265"/>
      <c r="ARQ3" s="265"/>
      <c r="ARR3" s="265"/>
      <c r="ARS3" s="265"/>
      <c r="ART3" s="265"/>
      <c r="ARU3" s="265"/>
      <c r="ARV3" s="265"/>
      <c r="ARW3" s="265"/>
      <c r="ARX3" s="265"/>
      <c r="ARY3" s="265"/>
      <c r="ARZ3" s="265"/>
      <c r="ASA3" s="265"/>
      <c r="ASB3" s="265"/>
      <c r="ASC3" s="265"/>
      <c r="ASD3" s="265" t="s">
        <v>457</v>
      </c>
      <c r="ASE3" s="265"/>
      <c r="ASF3" s="265"/>
      <c r="ASG3" s="265"/>
      <c r="ASH3" s="265"/>
      <c r="ASI3" s="265"/>
      <c r="ASJ3" s="265"/>
      <c r="ASK3" s="265"/>
      <c r="ASL3" s="265"/>
      <c r="ASM3" s="265"/>
      <c r="ASN3" s="265"/>
      <c r="ASO3" s="265"/>
      <c r="ASP3" s="265"/>
      <c r="ASQ3" s="265"/>
      <c r="ASR3" s="265"/>
      <c r="ASS3" s="265"/>
      <c r="AST3" s="265" t="s">
        <v>457</v>
      </c>
      <c r="ASU3" s="265"/>
      <c r="ASV3" s="265"/>
      <c r="ASW3" s="265"/>
      <c r="ASX3" s="265"/>
      <c r="ASY3" s="265"/>
      <c r="ASZ3" s="265"/>
      <c r="ATA3" s="265"/>
      <c r="ATB3" s="265"/>
      <c r="ATC3" s="265"/>
      <c r="ATD3" s="265"/>
      <c r="ATE3" s="265"/>
      <c r="ATF3" s="265"/>
      <c r="ATG3" s="265"/>
      <c r="ATH3" s="265"/>
      <c r="ATI3" s="265"/>
      <c r="ATJ3" s="265" t="s">
        <v>457</v>
      </c>
      <c r="ATK3" s="265"/>
      <c r="ATL3" s="265"/>
      <c r="ATM3" s="265"/>
      <c r="ATN3" s="265"/>
      <c r="ATO3" s="265"/>
      <c r="ATP3" s="265"/>
      <c r="ATQ3" s="265"/>
      <c r="ATR3" s="265"/>
      <c r="ATS3" s="265"/>
      <c r="ATT3" s="265"/>
      <c r="ATU3" s="265"/>
      <c r="ATV3" s="265"/>
      <c r="ATW3" s="265"/>
      <c r="ATX3" s="265"/>
      <c r="ATY3" s="265"/>
      <c r="ATZ3" s="265" t="s">
        <v>457</v>
      </c>
      <c r="AUA3" s="265"/>
      <c r="AUB3" s="265"/>
      <c r="AUC3" s="265"/>
      <c r="AUD3" s="265"/>
      <c r="AUE3" s="265"/>
      <c r="AUF3" s="265"/>
      <c r="AUG3" s="265"/>
      <c r="AUH3" s="265"/>
      <c r="AUI3" s="265"/>
      <c r="AUJ3" s="265"/>
      <c r="AUK3" s="265"/>
      <c r="AUL3" s="265"/>
      <c r="AUM3" s="265"/>
      <c r="AUN3" s="265"/>
      <c r="AUO3" s="265"/>
      <c r="AUP3" s="265" t="s">
        <v>457</v>
      </c>
      <c r="AUQ3" s="265"/>
      <c r="AUR3" s="265"/>
      <c r="AUS3" s="265"/>
      <c r="AUT3" s="265"/>
      <c r="AUU3" s="265"/>
      <c r="AUV3" s="265"/>
      <c r="AUW3" s="265"/>
      <c r="AUX3" s="265"/>
      <c r="AUY3" s="265"/>
      <c r="AUZ3" s="265"/>
      <c r="AVA3" s="265"/>
      <c r="AVB3" s="265"/>
      <c r="AVC3" s="265"/>
      <c r="AVD3" s="265"/>
      <c r="AVE3" s="265"/>
      <c r="AVF3" s="265" t="s">
        <v>457</v>
      </c>
      <c r="AVG3" s="265"/>
      <c r="AVH3" s="265"/>
      <c r="AVI3" s="265"/>
      <c r="AVJ3" s="265"/>
      <c r="AVK3" s="265"/>
      <c r="AVL3" s="265"/>
      <c r="AVM3" s="265"/>
      <c r="AVN3" s="265"/>
      <c r="AVO3" s="265"/>
      <c r="AVP3" s="265"/>
      <c r="AVQ3" s="265"/>
      <c r="AVR3" s="265"/>
      <c r="AVS3" s="265"/>
      <c r="AVT3" s="265"/>
      <c r="AVU3" s="265"/>
      <c r="AVV3" s="265" t="s">
        <v>457</v>
      </c>
      <c r="AVW3" s="265"/>
      <c r="AVX3" s="265"/>
      <c r="AVY3" s="265"/>
      <c r="AVZ3" s="265"/>
      <c r="AWA3" s="265"/>
      <c r="AWB3" s="265"/>
      <c r="AWC3" s="265"/>
      <c r="AWD3" s="265"/>
      <c r="AWE3" s="265"/>
      <c r="AWF3" s="265"/>
      <c r="AWG3" s="265"/>
      <c r="AWH3" s="265"/>
      <c r="AWI3" s="265"/>
      <c r="AWJ3" s="265"/>
      <c r="AWK3" s="265"/>
      <c r="AWL3" s="265" t="s">
        <v>457</v>
      </c>
      <c r="AWM3" s="265"/>
      <c r="AWN3" s="265"/>
      <c r="AWO3" s="265"/>
      <c r="AWP3" s="265"/>
      <c r="AWQ3" s="265"/>
      <c r="AWR3" s="265"/>
      <c r="AWS3" s="265"/>
      <c r="AWT3" s="265"/>
      <c r="AWU3" s="265"/>
      <c r="AWV3" s="265"/>
      <c r="AWW3" s="265"/>
      <c r="AWX3" s="265"/>
      <c r="AWY3" s="265"/>
      <c r="AWZ3" s="265"/>
      <c r="AXA3" s="265"/>
      <c r="AXB3" s="265" t="s">
        <v>457</v>
      </c>
      <c r="AXC3" s="265"/>
      <c r="AXD3" s="265"/>
      <c r="AXE3" s="265"/>
      <c r="AXF3" s="265"/>
      <c r="AXG3" s="265"/>
      <c r="AXH3" s="265"/>
      <c r="AXI3" s="265"/>
      <c r="AXJ3" s="265"/>
      <c r="AXK3" s="265"/>
      <c r="AXL3" s="265"/>
      <c r="AXM3" s="265"/>
      <c r="AXN3" s="265"/>
      <c r="AXO3" s="265"/>
      <c r="AXP3" s="265"/>
      <c r="AXQ3" s="265"/>
      <c r="AXR3" s="265" t="s">
        <v>457</v>
      </c>
      <c r="AXS3" s="265"/>
      <c r="AXT3" s="265"/>
      <c r="AXU3" s="265"/>
      <c r="AXV3" s="265"/>
      <c r="AXW3" s="265"/>
      <c r="AXX3" s="265"/>
      <c r="AXY3" s="265"/>
      <c r="AXZ3" s="265"/>
      <c r="AYA3" s="265"/>
      <c r="AYB3" s="265"/>
      <c r="AYC3" s="265"/>
      <c r="AYD3" s="265"/>
      <c r="AYE3" s="265"/>
      <c r="AYF3" s="265"/>
      <c r="AYG3" s="265"/>
      <c r="AYH3" s="265" t="s">
        <v>457</v>
      </c>
      <c r="AYI3" s="265"/>
      <c r="AYJ3" s="265"/>
      <c r="AYK3" s="265"/>
      <c r="AYL3" s="265"/>
      <c r="AYM3" s="265"/>
      <c r="AYN3" s="265"/>
      <c r="AYO3" s="265"/>
      <c r="AYP3" s="265"/>
      <c r="AYQ3" s="265"/>
      <c r="AYR3" s="265"/>
      <c r="AYS3" s="265"/>
      <c r="AYT3" s="265"/>
      <c r="AYU3" s="265"/>
      <c r="AYV3" s="265"/>
      <c r="AYW3" s="265"/>
      <c r="AYX3" s="265" t="s">
        <v>457</v>
      </c>
      <c r="AYY3" s="265"/>
      <c r="AYZ3" s="265"/>
      <c r="AZA3" s="265"/>
      <c r="AZB3" s="265"/>
      <c r="AZC3" s="265"/>
      <c r="AZD3" s="265"/>
      <c r="AZE3" s="265"/>
      <c r="AZF3" s="265"/>
      <c r="AZG3" s="265"/>
      <c r="AZH3" s="265"/>
      <c r="AZI3" s="265"/>
      <c r="AZJ3" s="265"/>
      <c r="AZK3" s="265"/>
      <c r="AZL3" s="265"/>
      <c r="AZM3" s="265"/>
      <c r="AZN3" s="265" t="s">
        <v>457</v>
      </c>
      <c r="AZO3" s="265"/>
      <c r="AZP3" s="265"/>
      <c r="AZQ3" s="265"/>
      <c r="AZR3" s="265"/>
      <c r="AZS3" s="265"/>
      <c r="AZT3" s="265"/>
      <c r="AZU3" s="265"/>
      <c r="AZV3" s="265"/>
      <c r="AZW3" s="265"/>
      <c r="AZX3" s="265"/>
      <c r="AZY3" s="265"/>
      <c r="AZZ3" s="265"/>
      <c r="BAA3" s="265"/>
      <c r="BAB3" s="265"/>
      <c r="BAC3" s="265"/>
      <c r="BAD3" s="265" t="s">
        <v>457</v>
      </c>
      <c r="BAE3" s="265"/>
      <c r="BAF3" s="265"/>
      <c r="BAG3" s="265"/>
      <c r="BAH3" s="265"/>
      <c r="BAI3" s="265"/>
      <c r="BAJ3" s="265"/>
      <c r="BAK3" s="265"/>
      <c r="BAL3" s="265"/>
      <c r="BAM3" s="265"/>
      <c r="BAN3" s="265"/>
      <c r="BAO3" s="265"/>
      <c r="BAP3" s="265"/>
      <c r="BAQ3" s="265"/>
      <c r="BAR3" s="265"/>
      <c r="BAS3" s="265"/>
      <c r="BAT3" s="265" t="s">
        <v>457</v>
      </c>
      <c r="BAU3" s="265"/>
      <c r="BAV3" s="265"/>
      <c r="BAW3" s="265"/>
      <c r="BAX3" s="265"/>
      <c r="BAY3" s="265"/>
      <c r="BAZ3" s="265"/>
      <c r="BBA3" s="265"/>
      <c r="BBB3" s="265"/>
      <c r="BBC3" s="265"/>
      <c r="BBD3" s="265"/>
      <c r="BBE3" s="265"/>
      <c r="BBF3" s="265"/>
      <c r="BBG3" s="265"/>
      <c r="BBH3" s="265"/>
      <c r="BBI3" s="265"/>
      <c r="BBJ3" s="265" t="s">
        <v>457</v>
      </c>
      <c r="BBK3" s="265"/>
      <c r="BBL3" s="265"/>
      <c r="BBM3" s="265"/>
      <c r="BBN3" s="265"/>
      <c r="BBO3" s="265"/>
      <c r="BBP3" s="265"/>
      <c r="BBQ3" s="265"/>
      <c r="BBR3" s="265"/>
      <c r="BBS3" s="265"/>
      <c r="BBT3" s="265"/>
      <c r="BBU3" s="265"/>
      <c r="BBV3" s="265"/>
      <c r="BBW3" s="265"/>
      <c r="BBX3" s="265"/>
      <c r="BBY3" s="265"/>
      <c r="BBZ3" s="265" t="s">
        <v>457</v>
      </c>
      <c r="BCA3" s="265"/>
      <c r="BCB3" s="265"/>
      <c r="BCC3" s="265"/>
      <c r="BCD3" s="265"/>
      <c r="BCE3" s="265"/>
      <c r="BCF3" s="265"/>
      <c r="BCG3" s="265"/>
      <c r="BCH3" s="265"/>
      <c r="BCI3" s="265"/>
      <c r="BCJ3" s="265"/>
      <c r="BCK3" s="265"/>
      <c r="BCL3" s="265"/>
      <c r="BCM3" s="265"/>
      <c r="BCN3" s="265"/>
      <c r="BCO3" s="265"/>
      <c r="BCP3" s="265" t="s">
        <v>457</v>
      </c>
      <c r="BCQ3" s="265"/>
      <c r="BCR3" s="265"/>
      <c r="BCS3" s="265"/>
      <c r="BCT3" s="265"/>
      <c r="BCU3" s="265"/>
      <c r="BCV3" s="265"/>
      <c r="BCW3" s="265"/>
      <c r="BCX3" s="265"/>
      <c r="BCY3" s="265"/>
      <c r="BCZ3" s="265"/>
      <c r="BDA3" s="265"/>
      <c r="BDB3" s="265"/>
      <c r="BDC3" s="265"/>
      <c r="BDD3" s="265"/>
      <c r="BDE3" s="265"/>
      <c r="BDF3" s="265" t="s">
        <v>457</v>
      </c>
      <c r="BDG3" s="265"/>
      <c r="BDH3" s="265"/>
      <c r="BDI3" s="265"/>
      <c r="BDJ3" s="265"/>
      <c r="BDK3" s="265"/>
      <c r="BDL3" s="265"/>
      <c r="BDM3" s="265"/>
      <c r="BDN3" s="265"/>
      <c r="BDO3" s="265"/>
      <c r="BDP3" s="265"/>
      <c r="BDQ3" s="265"/>
      <c r="BDR3" s="265"/>
      <c r="BDS3" s="265"/>
      <c r="BDT3" s="265"/>
      <c r="BDU3" s="265"/>
      <c r="BDV3" s="265" t="s">
        <v>457</v>
      </c>
      <c r="BDW3" s="265"/>
      <c r="BDX3" s="265"/>
      <c r="BDY3" s="265"/>
      <c r="BDZ3" s="265"/>
      <c r="BEA3" s="265"/>
      <c r="BEB3" s="265"/>
      <c r="BEC3" s="265"/>
      <c r="BED3" s="265"/>
      <c r="BEE3" s="265"/>
      <c r="BEF3" s="265"/>
      <c r="BEG3" s="265"/>
      <c r="BEH3" s="265"/>
      <c r="BEI3" s="265"/>
      <c r="BEJ3" s="265"/>
      <c r="BEK3" s="265"/>
      <c r="BEL3" s="265" t="s">
        <v>457</v>
      </c>
      <c r="BEM3" s="265"/>
      <c r="BEN3" s="265"/>
      <c r="BEO3" s="265"/>
      <c r="BEP3" s="265"/>
      <c r="BEQ3" s="265"/>
      <c r="BER3" s="265"/>
      <c r="BES3" s="265"/>
      <c r="BET3" s="265"/>
      <c r="BEU3" s="265"/>
      <c r="BEV3" s="265"/>
      <c r="BEW3" s="265"/>
      <c r="BEX3" s="265"/>
      <c r="BEY3" s="265"/>
      <c r="BEZ3" s="265"/>
      <c r="BFA3" s="265"/>
      <c r="BFB3" s="265" t="s">
        <v>457</v>
      </c>
      <c r="BFC3" s="265"/>
      <c r="BFD3" s="265"/>
      <c r="BFE3" s="265"/>
      <c r="BFF3" s="265"/>
      <c r="BFG3" s="265"/>
      <c r="BFH3" s="265"/>
      <c r="BFI3" s="265"/>
      <c r="BFJ3" s="265"/>
      <c r="BFK3" s="265"/>
      <c r="BFL3" s="265"/>
      <c r="BFM3" s="265"/>
      <c r="BFN3" s="265"/>
      <c r="BFO3" s="265"/>
      <c r="BFP3" s="265"/>
      <c r="BFQ3" s="265"/>
      <c r="BFR3" s="265" t="s">
        <v>457</v>
      </c>
      <c r="BFS3" s="265"/>
      <c r="BFT3" s="265"/>
      <c r="BFU3" s="265"/>
      <c r="BFV3" s="265"/>
      <c r="BFW3" s="265"/>
      <c r="BFX3" s="265"/>
      <c r="BFY3" s="265"/>
      <c r="BFZ3" s="265"/>
      <c r="BGA3" s="265"/>
      <c r="BGB3" s="265"/>
      <c r="BGC3" s="265"/>
      <c r="BGD3" s="265"/>
      <c r="BGE3" s="265"/>
      <c r="BGF3" s="265"/>
      <c r="BGG3" s="265"/>
      <c r="BGH3" s="265" t="s">
        <v>457</v>
      </c>
      <c r="BGI3" s="265"/>
      <c r="BGJ3" s="265"/>
      <c r="BGK3" s="265"/>
      <c r="BGL3" s="265"/>
      <c r="BGM3" s="265"/>
      <c r="BGN3" s="265"/>
      <c r="BGO3" s="265"/>
      <c r="BGP3" s="265"/>
      <c r="BGQ3" s="265"/>
      <c r="BGR3" s="265"/>
      <c r="BGS3" s="265"/>
      <c r="BGT3" s="265"/>
      <c r="BGU3" s="265"/>
      <c r="BGV3" s="265"/>
      <c r="BGW3" s="265"/>
      <c r="BGX3" s="265" t="s">
        <v>457</v>
      </c>
      <c r="BGY3" s="265"/>
      <c r="BGZ3" s="265"/>
      <c r="BHA3" s="265"/>
      <c r="BHB3" s="265"/>
      <c r="BHC3" s="265"/>
      <c r="BHD3" s="265"/>
      <c r="BHE3" s="265"/>
      <c r="BHF3" s="265"/>
      <c r="BHG3" s="265"/>
      <c r="BHH3" s="265"/>
      <c r="BHI3" s="265"/>
      <c r="BHJ3" s="265"/>
      <c r="BHK3" s="265"/>
      <c r="BHL3" s="265"/>
      <c r="BHM3" s="265"/>
      <c r="BHN3" s="265" t="s">
        <v>457</v>
      </c>
      <c r="BHO3" s="265"/>
      <c r="BHP3" s="265"/>
      <c r="BHQ3" s="265"/>
      <c r="BHR3" s="265"/>
      <c r="BHS3" s="265"/>
      <c r="BHT3" s="265"/>
      <c r="BHU3" s="265"/>
      <c r="BHV3" s="265"/>
      <c r="BHW3" s="265"/>
      <c r="BHX3" s="265"/>
      <c r="BHY3" s="265"/>
      <c r="BHZ3" s="265"/>
      <c r="BIA3" s="265"/>
      <c r="BIB3" s="265"/>
      <c r="BIC3" s="265"/>
      <c r="BID3" s="265" t="s">
        <v>457</v>
      </c>
      <c r="BIE3" s="265"/>
      <c r="BIF3" s="265"/>
      <c r="BIG3" s="265"/>
      <c r="BIH3" s="265"/>
      <c r="BII3" s="265"/>
      <c r="BIJ3" s="265"/>
      <c r="BIK3" s="265"/>
      <c r="BIL3" s="265"/>
      <c r="BIM3" s="265"/>
      <c r="BIN3" s="265"/>
      <c r="BIO3" s="265"/>
      <c r="BIP3" s="265"/>
      <c r="BIQ3" s="265"/>
      <c r="BIR3" s="265"/>
      <c r="BIS3" s="265"/>
      <c r="BIT3" s="265" t="s">
        <v>457</v>
      </c>
      <c r="BIU3" s="265"/>
      <c r="BIV3" s="265"/>
      <c r="BIW3" s="265"/>
      <c r="BIX3" s="265"/>
      <c r="BIY3" s="265"/>
      <c r="BIZ3" s="265"/>
      <c r="BJA3" s="265"/>
      <c r="BJB3" s="265"/>
      <c r="BJC3" s="265"/>
      <c r="BJD3" s="265"/>
      <c r="BJE3" s="265"/>
      <c r="BJF3" s="265"/>
      <c r="BJG3" s="265"/>
      <c r="BJH3" s="265"/>
      <c r="BJI3" s="265"/>
      <c r="BJJ3" s="265" t="s">
        <v>457</v>
      </c>
      <c r="BJK3" s="265"/>
      <c r="BJL3" s="265"/>
      <c r="BJM3" s="265"/>
      <c r="BJN3" s="265"/>
      <c r="BJO3" s="265"/>
      <c r="BJP3" s="265"/>
      <c r="BJQ3" s="265"/>
      <c r="BJR3" s="265"/>
      <c r="BJS3" s="265"/>
      <c r="BJT3" s="265"/>
      <c r="BJU3" s="265"/>
      <c r="BJV3" s="265"/>
      <c r="BJW3" s="265"/>
      <c r="BJX3" s="265"/>
      <c r="BJY3" s="265"/>
      <c r="BJZ3" s="265" t="s">
        <v>457</v>
      </c>
      <c r="BKA3" s="265"/>
      <c r="BKB3" s="265"/>
      <c r="BKC3" s="265"/>
      <c r="BKD3" s="265"/>
      <c r="BKE3" s="265"/>
      <c r="BKF3" s="265"/>
      <c r="BKG3" s="265"/>
      <c r="BKH3" s="265"/>
      <c r="BKI3" s="265"/>
      <c r="BKJ3" s="265"/>
      <c r="BKK3" s="265"/>
      <c r="BKL3" s="265"/>
      <c r="BKM3" s="265"/>
      <c r="BKN3" s="265"/>
      <c r="BKO3" s="265"/>
      <c r="BKP3" s="265" t="s">
        <v>457</v>
      </c>
      <c r="BKQ3" s="265"/>
      <c r="BKR3" s="265"/>
      <c r="BKS3" s="265"/>
      <c r="BKT3" s="265"/>
      <c r="BKU3" s="265"/>
      <c r="BKV3" s="265"/>
      <c r="BKW3" s="265"/>
      <c r="BKX3" s="265"/>
      <c r="BKY3" s="265"/>
      <c r="BKZ3" s="265"/>
      <c r="BLA3" s="265"/>
      <c r="BLB3" s="265"/>
      <c r="BLC3" s="265"/>
      <c r="BLD3" s="265"/>
      <c r="BLE3" s="265"/>
      <c r="BLF3" s="265" t="s">
        <v>457</v>
      </c>
      <c r="BLG3" s="265"/>
      <c r="BLH3" s="265"/>
      <c r="BLI3" s="265"/>
      <c r="BLJ3" s="265"/>
      <c r="BLK3" s="265"/>
      <c r="BLL3" s="265"/>
      <c r="BLM3" s="265"/>
      <c r="BLN3" s="265"/>
      <c r="BLO3" s="265"/>
      <c r="BLP3" s="265"/>
      <c r="BLQ3" s="265"/>
      <c r="BLR3" s="265"/>
      <c r="BLS3" s="265"/>
      <c r="BLT3" s="265"/>
      <c r="BLU3" s="265"/>
      <c r="BLV3" s="265" t="s">
        <v>457</v>
      </c>
      <c r="BLW3" s="265"/>
      <c r="BLX3" s="265"/>
      <c r="BLY3" s="265"/>
      <c r="BLZ3" s="265"/>
      <c r="BMA3" s="265"/>
      <c r="BMB3" s="265"/>
      <c r="BMC3" s="265"/>
      <c r="BMD3" s="265"/>
      <c r="BME3" s="265"/>
      <c r="BMF3" s="265"/>
      <c r="BMG3" s="265"/>
      <c r="BMH3" s="265"/>
      <c r="BMI3" s="265"/>
      <c r="BMJ3" s="265"/>
      <c r="BMK3" s="265"/>
      <c r="BML3" s="265" t="s">
        <v>457</v>
      </c>
      <c r="BMM3" s="265"/>
      <c r="BMN3" s="265"/>
      <c r="BMO3" s="265"/>
      <c r="BMP3" s="265"/>
      <c r="BMQ3" s="265"/>
      <c r="BMR3" s="265"/>
      <c r="BMS3" s="265"/>
      <c r="BMT3" s="265"/>
      <c r="BMU3" s="265"/>
      <c r="BMV3" s="265"/>
      <c r="BMW3" s="265"/>
      <c r="BMX3" s="265"/>
      <c r="BMY3" s="265"/>
      <c r="BMZ3" s="265"/>
      <c r="BNA3" s="265"/>
      <c r="BNB3" s="265" t="s">
        <v>457</v>
      </c>
      <c r="BNC3" s="265"/>
      <c r="BND3" s="265"/>
      <c r="BNE3" s="265"/>
      <c r="BNF3" s="265"/>
      <c r="BNG3" s="265"/>
      <c r="BNH3" s="265"/>
      <c r="BNI3" s="265"/>
      <c r="BNJ3" s="265"/>
      <c r="BNK3" s="265"/>
      <c r="BNL3" s="265"/>
      <c r="BNM3" s="265"/>
      <c r="BNN3" s="265"/>
      <c r="BNO3" s="265"/>
      <c r="BNP3" s="265"/>
      <c r="BNQ3" s="265"/>
      <c r="BNR3" s="265" t="s">
        <v>457</v>
      </c>
      <c r="BNS3" s="265"/>
      <c r="BNT3" s="265"/>
      <c r="BNU3" s="265"/>
      <c r="BNV3" s="265"/>
      <c r="BNW3" s="265"/>
      <c r="BNX3" s="265"/>
      <c r="BNY3" s="265"/>
      <c r="BNZ3" s="265"/>
      <c r="BOA3" s="265"/>
      <c r="BOB3" s="265"/>
      <c r="BOC3" s="265"/>
      <c r="BOD3" s="265"/>
      <c r="BOE3" s="265"/>
      <c r="BOF3" s="265"/>
      <c r="BOG3" s="265"/>
      <c r="BOH3" s="265" t="s">
        <v>457</v>
      </c>
      <c r="BOI3" s="265"/>
      <c r="BOJ3" s="265"/>
      <c r="BOK3" s="265"/>
      <c r="BOL3" s="265"/>
      <c r="BOM3" s="265"/>
      <c r="BON3" s="265"/>
      <c r="BOO3" s="265"/>
      <c r="BOP3" s="265"/>
      <c r="BOQ3" s="265"/>
      <c r="BOR3" s="265"/>
      <c r="BOS3" s="265"/>
      <c r="BOT3" s="265"/>
      <c r="BOU3" s="265"/>
      <c r="BOV3" s="265"/>
      <c r="BOW3" s="265"/>
      <c r="BOX3" s="265" t="s">
        <v>457</v>
      </c>
      <c r="BOY3" s="265"/>
      <c r="BOZ3" s="265"/>
      <c r="BPA3" s="265"/>
      <c r="BPB3" s="265"/>
      <c r="BPC3" s="265"/>
      <c r="BPD3" s="265"/>
      <c r="BPE3" s="265"/>
      <c r="BPF3" s="265"/>
      <c r="BPG3" s="265"/>
      <c r="BPH3" s="265"/>
      <c r="BPI3" s="265"/>
      <c r="BPJ3" s="265"/>
      <c r="BPK3" s="265"/>
      <c r="BPL3" s="265"/>
      <c r="BPM3" s="265"/>
      <c r="BPN3" s="265" t="s">
        <v>457</v>
      </c>
      <c r="BPO3" s="265"/>
      <c r="BPP3" s="265"/>
      <c r="BPQ3" s="265"/>
      <c r="BPR3" s="265"/>
      <c r="BPS3" s="265"/>
      <c r="BPT3" s="265"/>
      <c r="BPU3" s="265"/>
      <c r="BPV3" s="265"/>
      <c r="BPW3" s="265"/>
      <c r="BPX3" s="265"/>
      <c r="BPY3" s="265"/>
      <c r="BPZ3" s="265"/>
      <c r="BQA3" s="265"/>
      <c r="BQB3" s="265"/>
      <c r="BQC3" s="265"/>
      <c r="BQD3" s="265" t="s">
        <v>457</v>
      </c>
      <c r="BQE3" s="265"/>
      <c r="BQF3" s="265"/>
      <c r="BQG3" s="265"/>
      <c r="BQH3" s="265"/>
      <c r="BQI3" s="265"/>
      <c r="BQJ3" s="265"/>
      <c r="BQK3" s="265"/>
      <c r="BQL3" s="265"/>
      <c r="BQM3" s="265"/>
      <c r="BQN3" s="265"/>
      <c r="BQO3" s="265"/>
      <c r="BQP3" s="265"/>
      <c r="BQQ3" s="265"/>
      <c r="BQR3" s="265"/>
      <c r="BQS3" s="265"/>
      <c r="BQT3" s="265" t="s">
        <v>457</v>
      </c>
      <c r="BQU3" s="265"/>
      <c r="BQV3" s="265"/>
      <c r="BQW3" s="265"/>
      <c r="BQX3" s="265"/>
      <c r="BQY3" s="265"/>
      <c r="BQZ3" s="265"/>
      <c r="BRA3" s="265"/>
      <c r="BRB3" s="265"/>
      <c r="BRC3" s="265"/>
      <c r="BRD3" s="265"/>
      <c r="BRE3" s="265"/>
      <c r="BRF3" s="265"/>
      <c r="BRG3" s="265"/>
      <c r="BRH3" s="265"/>
      <c r="BRI3" s="265"/>
      <c r="BRJ3" s="265" t="s">
        <v>457</v>
      </c>
      <c r="BRK3" s="265"/>
      <c r="BRL3" s="265"/>
      <c r="BRM3" s="265"/>
      <c r="BRN3" s="265"/>
      <c r="BRO3" s="265"/>
      <c r="BRP3" s="265"/>
      <c r="BRQ3" s="265"/>
      <c r="BRR3" s="265"/>
      <c r="BRS3" s="265"/>
      <c r="BRT3" s="265"/>
      <c r="BRU3" s="265"/>
      <c r="BRV3" s="265"/>
      <c r="BRW3" s="265"/>
      <c r="BRX3" s="265"/>
      <c r="BRY3" s="265"/>
      <c r="BRZ3" s="265" t="s">
        <v>457</v>
      </c>
      <c r="BSA3" s="265"/>
      <c r="BSB3" s="265"/>
      <c r="BSC3" s="265"/>
      <c r="BSD3" s="265"/>
      <c r="BSE3" s="265"/>
      <c r="BSF3" s="265"/>
      <c r="BSG3" s="265"/>
      <c r="BSH3" s="265"/>
      <c r="BSI3" s="265"/>
      <c r="BSJ3" s="265"/>
      <c r="BSK3" s="265"/>
      <c r="BSL3" s="265"/>
      <c r="BSM3" s="265"/>
      <c r="BSN3" s="265"/>
      <c r="BSO3" s="265"/>
      <c r="BSP3" s="265" t="s">
        <v>457</v>
      </c>
      <c r="BSQ3" s="265"/>
      <c r="BSR3" s="265"/>
      <c r="BSS3" s="265"/>
      <c r="BST3" s="265"/>
      <c r="BSU3" s="265"/>
      <c r="BSV3" s="265"/>
      <c r="BSW3" s="265"/>
      <c r="BSX3" s="265"/>
      <c r="BSY3" s="265"/>
      <c r="BSZ3" s="265"/>
      <c r="BTA3" s="265"/>
      <c r="BTB3" s="265"/>
      <c r="BTC3" s="265"/>
      <c r="BTD3" s="265"/>
      <c r="BTE3" s="265"/>
      <c r="BTF3" s="265" t="s">
        <v>457</v>
      </c>
      <c r="BTG3" s="265"/>
      <c r="BTH3" s="265"/>
      <c r="BTI3" s="265"/>
      <c r="BTJ3" s="265"/>
      <c r="BTK3" s="265"/>
      <c r="BTL3" s="265"/>
      <c r="BTM3" s="265"/>
      <c r="BTN3" s="265"/>
      <c r="BTO3" s="265"/>
      <c r="BTP3" s="265"/>
      <c r="BTQ3" s="265"/>
      <c r="BTR3" s="265"/>
      <c r="BTS3" s="265"/>
      <c r="BTT3" s="265"/>
      <c r="BTU3" s="265"/>
      <c r="BTV3" s="265" t="s">
        <v>457</v>
      </c>
      <c r="BTW3" s="265"/>
      <c r="BTX3" s="265"/>
      <c r="BTY3" s="265"/>
      <c r="BTZ3" s="265"/>
      <c r="BUA3" s="265"/>
      <c r="BUB3" s="265"/>
      <c r="BUC3" s="265"/>
      <c r="BUD3" s="265"/>
      <c r="BUE3" s="265"/>
      <c r="BUF3" s="265"/>
      <c r="BUG3" s="265"/>
      <c r="BUH3" s="265"/>
      <c r="BUI3" s="265"/>
      <c r="BUJ3" s="265"/>
      <c r="BUK3" s="265"/>
      <c r="BUL3" s="265" t="s">
        <v>457</v>
      </c>
      <c r="BUM3" s="265"/>
      <c r="BUN3" s="265"/>
      <c r="BUO3" s="265"/>
      <c r="BUP3" s="265"/>
      <c r="BUQ3" s="265"/>
      <c r="BUR3" s="265"/>
      <c r="BUS3" s="265"/>
      <c r="BUT3" s="265"/>
      <c r="BUU3" s="265"/>
      <c r="BUV3" s="265"/>
      <c r="BUW3" s="265"/>
      <c r="BUX3" s="265"/>
      <c r="BUY3" s="265"/>
      <c r="BUZ3" s="265"/>
      <c r="BVA3" s="265"/>
      <c r="BVB3" s="265" t="s">
        <v>457</v>
      </c>
      <c r="BVC3" s="265"/>
      <c r="BVD3" s="265"/>
      <c r="BVE3" s="265"/>
      <c r="BVF3" s="265"/>
      <c r="BVG3" s="265"/>
      <c r="BVH3" s="265"/>
      <c r="BVI3" s="265"/>
      <c r="BVJ3" s="265"/>
      <c r="BVK3" s="265"/>
      <c r="BVL3" s="265"/>
      <c r="BVM3" s="265"/>
      <c r="BVN3" s="265"/>
      <c r="BVO3" s="265"/>
      <c r="BVP3" s="265"/>
      <c r="BVQ3" s="265"/>
      <c r="BVR3" s="265" t="s">
        <v>457</v>
      </c>
      <c r="BVS3" s="265"/>
      <c r="BVT3" s="265"/>
      <c r="BVU3" s="265"/>
      <c r="BVV3" s="265"/>
      <c r="BVW3" s="265"/>
      <c r="BVX3" s="265"/>
      <c r="BVY3" s="265"/>
      <c r="BVZ3" s="265"/>
      <c r="BWA3" s="265"/>
      <c r="BWB3" s="265"/>
      <c r="BWC3" s="265"/>
      <c r="BWD3" s="265"/>
      <c r="BWE3" s="265"/>
      <c r="BWF3" s="265"/>
      <c r="BWG3" s="265"/>
      <c r="BWH3" s="265" t="s">
        <v>457</v>
      </c>
      <c r="BWI3" s="265"/>
      <c r="BWJ3" s="265"/>
      <c r="BWK3" s="265"/>
      <c r="BWL3" s="265"/>
      <c r="BWM3" s="265"/>
      <c r="BWN3" s="265"/>
      <c r="BWO3" s="265"/>
      <c r="BWP3" s="265"/>
      <c r="BWQ3" s="265"/>
      <c r="BWR3" s="265"/>
      <c r="BWS3" s="265"/>
      <c r="BWT3" s="265"/>
      <c r="BWU3" s="265"/>
      <c r="BWV3" s="265"/>
      <c r="BWW3" s="265"/>
      <c r="BWX3" s="265" t="s">
        <v>457</v>
      </c>
      <c r="BWY3" s="265"/>
      <c r="BWZ3" s="265"/>
      <c r="BXA3" s="265"/>
      <c r="BXB3" s="265"/>
      <c r="BXC3" s="265"/>
      <c r="BXD3" s="265"/>
      <c r="BXE3" s="265"/>
      <c r="BXF3" s="265"/>
      <c r="BXG3" s="265"/>
      <c r="BXH3" s="265"/>
      <c r="BXI3" s="265"/>
      <c r="BXJ3" s="265"/>
      <c r="BXK3" s="265"/>
      <c r="BXL3" s="265"/>
      <c r="BXM3" s="265"/>
      <c r="BXN3" s="265" t="s">
        <v>457</v>
      </c>
      <c r="BXO3" s="265"/>
      <c r="BXP3" s="265"/>
      <c r="BXQ3" s="265"/>
      <c r="BXR3" s="265"/>
      <c r="BXS3" s="265"/>
      <c r="BXT3" s="265"/>
      <c r="BXU3" s="265"/>
      <c r="BXV3" s="265"/>
      <c r="BXW3" s="265"/>
      <c r="BXX3" s="265"/>
      <c r="BXY3" s="265"/>
      <c r="BXZ3" s="265"/>
      <c r="BYA3" s="265"/>
      <c r="BYB3" s="265"/>
      <c r="BYC3" s="265"/>
      <c r="BYD3" s="265" t="s">
        <v>457</v>
      </c>
      <c r="BYE3" s="265"/>
      <c r="BYF3" s="265"/>
      <c r="BYG3" s="265"/>
      <c r="BYH3" s="265"/>
      <c r="BYI3" s="265"/>
      <c r="BYJ3" s="265"/>
      <c r="BYK3" s="265"/>
      <c r="BYL3" s="265"/>
      <c r="BYM3" s="265"/>
      <c r="BYN3" s="265"/>
      <c r="BYO3" s="265"/>
      <c r="BYP3" s="265"/>
      <c r="BYQ3" s="265"/>
      <c r="BYR3" s="265"/>
      <c r="BYS3" s="265"/>
      <c r="BYT3" s="265" t="s">
        <v>457</v>
      </c>
      <c r="BYU3" s="265"/>
      <c r="BYV3" s="265"/>
      <c r="BYW3" s="265"/>
      <c r="BYX3" s="265"/>
      <c r="BYY3" s="265"/>
      <c r="BYZ3" s="265"/>
      <c r="BZA3" s="265"/>
      <c r="BZB3" s="265"/>
      <c r="BZC3" s="265"/>
      <c r="BZD3" s="265"/>
      <c r="BZE3" s="265"/>
      <c r="BZF3" s="265"/>
      <c r="BZG3" s="265"/>
      <c r="BZH3" s="265"/>
      <c r="BZI3" s="265"/>
      <c r="BZJ3" s="265" t="s">
        <v>457</v>
      </c>
      <c r="BZK3" s="265"/>
      <c r="BZL3" s="265"/>
      <c r="BZM3" s="265"/>
      <c r="BZN3" s="265"/>
      <c r="BZO3" s="265"/>
      <c r="BZP3" s="265"/>
      <c r="BZQ3" s="265"/>
      <c r="BZR3" s="265"/>
      <c r="BZS3" s="265"/>
      <c r="BZT3" s="265"/>
      <c r="BZU3" s="265"/>
      <c r="BZV3" s="265"/>
      <c r="BZW3" s="265"/>
      <c r="BZX3" s="265"/>
      <c r="BZY3" s="265"/>
      <c r="BZZ3" s="265" t="s">
        <v>457</v>
      </c>
      <c r="CAA3" s="265"/>
      <c r="CAB3" s="265"/>
      <c r="CAC3" s="265"/>
      <c r="CAD3" s="265"/>
      <c r="CAE3" s="265"/>
      <c r="CAF3" s="265"/>
      <c r="CAG3" s="265"/>
      <c r="CAH3" s="265"/>
      <c r="CAI3" s="265"/>
      <c r="CAJ3" s="265"/>
      <c r="CAK3" s="265"/>
      <c r="CAL3" s="265"/>
      <c r="CAM3" s="265"/>
      <c r="CAN3" s="265"/>
      <c r="CAO3" s="265"/>
      <c r="CAP3" s="265" t="s">
        <v>457</v>
      </c>
      <c r="CAQ3" s="265"/>
      <c r="CAR3" s="265"/>
      <c r="CAS3" s="265"/>
      <c r="CAT3" s="265"/>
      <c r="CAU3" s="265"/>
      <c r="CAV3" s="265"/>
      <c r="CAW3" s="265"/>
      <c r="CAX3" s="265"/>
      <c r="CAY3" s="265"/>
      <c r="CAZ3" s="265"/>
      <c r="CBA3" s="265"/>
      <c r="CBB3" s="265"/>
      <c r="CBC3" s="265"/>
      <c r="CBD3" s="265"/>
      <c r="CBE3" s="265"/>
      <c r="CBF3" s="265" t="s">
        <v>457</v>
      </c>
      <c r="CBG3" s="265"/>
      <c r="CBH3" s="265"/>
      <c r="CBI3" s="265"/>
      <c r="CBJ3" s="265"/>
      <c r="CBK3" s="265"/>
      <c r="CBL3" s="265"/>
      <c r="CBM3" s="265"/>
      <c r="CBN3" s="265"/>
      <c r="CBO3" s="265"/>
      <c r="CBP3" s="265"/>
      <c r="CBQ3" s="265"/>
      <c r="CBR3" s="265"/>
      <c r="CBS3" s="265"/>
      <c r="CBT3" s="265"/>
      <c r="CBU3" s="265"/>
      <c r="CBV3" s="265" t="s">
        <v>457</v>
      </c>
      <c r="CBW3" s="265"/>
      <c r="CBX3" s="265"/>
      <c r="CBY3" s="265"/>
      <c r="CBZ3" s="265"/>
      <c r="CCA3" s="265"/>
      <c r="CCB3" s="265"/>
      <c r="CCC3" s="265"/>
      <c r="CCD3" s="265"/>
      <c r="CCE3" s="265"/>
      <c r="CCF3" s="265"/>
      <c r="CCG3" s="265"/>
      <c r="CCH3" s="265"/>
      <c r="CCI3" s="265"/>
      <c r="CCJ3" s="265"/>
      <c r="CCK3" s="265"/>
      <c r="CCL3" s="265" t="s">
        <v>457</v>
      </c>
      <c r="CCM3" s="265"/>
      <c r="CCN3" s="265"/>
      <c r="CCO3" s="265"/>
      <c r="CCP3" s="265"/>
      <c r="CCQ3" s="265"/>
      <c r="CCR3" s="265"/>
      <c r="CCS3" s="265"/>
      <c r="CCT3" s="265"/>
      <c r="CCU3" s="265"/>
      <c r="CCV3" s="265"/>
      <c r="CCW3" s="265"/>
      <c r="CCX3" s="265"/>
      <c r="CCY3" s="265"/>
      <c r="CCZ3" s="265"/>
      <c r="CDA3" s="265"/>
      <c r="CDB3" s="265" t="s">
        <v>457</v>
      </c>
      <c r="CDC3" s="265"/>
      <c r="CDD3" s="265"/>
      <c r="CDE3" s="265"/>
      <c r="CDF3" s="265"/>
      <c r="CDG3" s="265"/>
      <c r="CDH3" s="265"/>
      <c r="CDI3" s="265"/>
      <c r="CDJ3" s="265"/>
      <c r="CDK3" s="265"/>
      <c r="CDL3" s="265"/>
      <c r="CDM3" s="265"/>
      <c r="CDN3" s="265"/>
      <c r="CDO3" s="265"/>
      <c r="CDP3" s="265"/>
      <c r="CDQ3" s="265"/>
      <c r="CDR3" s="265" t="s">
        <v>457</v>
      </c>
      <c r="CDS3" s="265"/>
      <c r="CDT3" s="265"/>
      <c r="CDU3" s="265"/>
      <c r="CDV3" s="265"/>
      <c r="CDW3" s="265"/>
      <c r="CDX3" s="265"/>
      <c r="CDY3" s="265"/>
      <c r="CDZ3" s="265"/>
      <c r="CEA3" s="265"/>
      <c r="CEB3" s="265"/>
      <c r="CEC3" s="265"/>
      <c r="CED3" s="265"/>
      <c r="CEE3" s="265"/>
      <c r="CEF3" s="265"/>
      <c r="CEG3" s="265"/>
      <c r="CEH3" s="265" t="s">
        <v>457</v>
      </c>
      <c r="CEI3" s="265"/>
      <c r="CEJ3" s="265"/>
      <c r="CEK3" s="265"/>
      <c r="CEL3" s="265"/>
      <c r="CEM3" s="265"/>
      <c r="CEN3" s="265"/>
      <c r="CEO3" s="265"/>
      <c r="CEP3" s="265"/>
      <c r="CEQ3" s="265"/>
      <c r="CER3" s="265"/>
      <c r="CES3" s="265"/>
      <c r="CET3" s="265"/>
      <c r="CEU3" s="265"/>
      <c r="CEV3" s="265"/>
      <c r="CEW3" s="265"/>
      <c r="CEX3" s="265" t="s">
        <v>457</v>
      </c>
      <c r="CEY3" s="265"/>
      <c r="CEZ3" s="265"/>
      <c r="CFA3" s="265"/>
      <c r="CFB3" s="265"/>
      <c r="CFC3" s="265"/>
      <c r="CFD3" s="265"/>
      <c r="CFE3" s="265"/>
      <c r="CFF3" s="265"/>
      <c r="CFG3" s="265"/>
      <c r="CFH3" s="265"/>
      <c r="CFI3" s="265"/>
      <c r="CFJ3" s="265"/>
      <c r="CFK3" s="265"/>
      <c r="CFL3" s="265"/>
      <c r="CFM3" s="265"/>
      <c r="CFN3" s="265" t="s">
        <v>457</v>
      </c>
      <c r="CFO3" s="265"/>
      <c r="CFP3" s="265"/>
      <c r="CFQ3" s="265"/>
      <c r="CFR3" s="265"/>
      <c r="CFS3" s="265"/>
      <c r="CFT3" s="265"/>
      <c r="CFU3" s="265"/>
      <c r="CFV3" s="265"/>
      <c r="CFW3" s="265"/>
      <c r="CFX3" s="265"/>
      <c r="CFY3" s="265"/>
      <c r="CFZ3" s="265"/>
      <c r="CGA3" s="265"/>
      <c r="CGB3" s="265"/>
      <c r="CGC3" s="265"/>
      <c r="CGD3" s="265" t="s">
        <v>457</v>
      </c>
      <c r="CGE3" s="265"/>
      <c r="CGF3" s="265"/>
      <c r="CGG3" s="265"/>
      <c r="CGH3" s="265"/>
      <c r="CGI3" s="265"/>
      <c r="CGJ3" s="265"/>
      <c r="CGK3" s="265"/>
      <c r="CGL3" s="265"/>
      <c r="CGM3" s="265"/>
      <c r="CGN3" s="265"/>
      <c r="CGO3" s="265"/>
      <c r="CGP3" s="265"/>
      <c r="CGQ3" s="265"/>
      <c r="CGR3" s="265"/>
      <c r="CGS3" s="265"/>
      <c r="CGT3" s="265" t="s">
        <v>457</v>
      </c>
      <c r="CGU3" s="265"/>
      <c r="CGV3" s="265"/>
      <c r="CGW3" s="265"/>
      <c r="CGX3" s="265"/>
      <c r="CGY3" s="265"/>
      <c r="CGZ3" s="265"/>
      <c r="CHA3" s="265"/>
      <c r="CHB3" s="265"/>
      <c r="CHC3" s="265"/>
      <c r="CHD3" s="265"/>
      <c r="CHE3" s="265"/>
      <c r="CHF3" s="265"/>
      <c r="CHG3" s="265"/>
      <c r="CHH3" s="265"/>
      <c r="CHI3" s="265"/>
      <c r="CHJ3" s="265" t="s">
        <v>457</v>
      </c>
      <c r="CHK3" s="265"/>
      <c r="CHL3" s="265"/>
      <c r="CHM3" s="265"/>
      <c r="CHN3" s="265"/>
      <c r="CHO3" s="265"/>
      <c r="CHP3" s="265"/>
      <c r="CHQ3" s="265"/>
      <c r="CHR3" s="265"/>
      <c r="CHS3" s="265"/>
      <c r="CHT3" s="265"/>
      <c r="CHU3" s="265"/>
      <c r="CHV3" s="265"/>
      <c r="CHW3" s="265"/>
      <c r="CHX3" s="265"/>
      <c r="CHY3" s="265"/>
      <c r="CHZ3" s="265" t="s">
        <v>457</v>
      </c>
      <c r="CIA3" s="265"/>
      <c r="CIB3" s="265"/>
      <c r="CIC3" s="265"/>
      <c r="CID3" s="265"/>
      <c r="CIE3" s="265"/>
      <c r="CIF3" s="265"/>
      <c r="CIG3" s="265"/>
      <c r="CIH3" s="265"/>
      <c r="CII3" s="265"/>
      <c r="CIJ3" s="265"/>
      <c r="CIK3" s="265"/>
      <c r="CIL3" s="265"/>
      <c r="CIM3" s="265"/>
      <c r="CIN3" s="265"/>
      <c r="CIO3" s="265"/>
      <c r="CIP3" s="265" t="s">
        <v>457</v>
      </c>
      <c r="CIQ3" s="265"/>
      <c r="CIR3" s="265"/>
      <c r="CIS3" s="265"/>
      <c r="CIT3" s="265"/>
      <c r="CIU3" s="265"/>
      <c r="CIV3" s="265"/>
      <c r="CIW3" s="265"/>
      <c r="CIX3" s="265"/>
      <c r="CIY3" s="265"/>
      <c r="CIZ3" s="265"/>
      <c r="CJA3" s="265"/>
      <c r="CJB3" s="265"/>
      <c r="CJC3" s="265"/>
      <c r="CJD3" s="265"/>
      <c r="CJE3" s="265"/>
      <c r="CJF3" s="265" t="s">
        <v>457</v>
      </c>
      <c r="CJG3" s="265"/>
      <c r="CJH3" s="265"/>
      <c r="CJI3" s="265"/>
      <c r="CJJ3" s="265"/>
      <c r="CJK3" s="265"/>
      <c r="CJL3" s="265"/>
      <c r="CJM3" s="265"/>
      <c r="CJN3" s="265"/>
      <c r="CJO3" s="265"/>
      <c r="CJP3" s="265"/>
      <c r="CJQ3" s="265"/>
      <c r="CJR3" s="265"/>
      <c r="CJS3" s="265"/>
      <c r="CJT3" s="265"/>
      <c r="CJU3" s="265"/>
      <c r="CJV3" s="265" t="s">
        <v>457</v>
      </c>
      <c r="CJW3" s="265"/>
      <c r="CJX3" s="265"/>
      <c r="CJY3" s="265"/>
      <c r="CJZ3" s="265"/>
      <c r="CKA3" s="265"/>
      <c r="CKB3" s="265"/>
      <c r="CKC3" s="265"/>
      <c r="CKD3" s="265"/>
      <c r="CKE3" s="265"/>
      <c r="CKF3" s="265"/>
      <c r="CKG3" s="265"/>
      <c r="CKH3" s="265"/>
      <c r="CKI3" s="265"/>
      <c r="CKJ3" s="265"/>
      <c r="CKK3" s="265"/>
      <c r="CKL3" s="265" t="s">
        <v>457</v>
      </c>
      <c r="CKM3" s="265"/>
      <c r="CKN3" s="265"/>
      <c r="CKO3" s="265"/>
      <c r="CKP3" s="265"/>
      <c r="CKQ3" s="265"/>
      <c r="CKR3" s="265"/>
      <c r="CKS3" s="265"/>
      <c r="CKT3" s="265"/>
      <c r="CKU3" s="265"/>
      <c r="CKV3" s="265"/>
      <c r="CKW3" s="265"/>
      <c r="CKX3" s="265"/>
      <c r="CKY3" s="265"/>
      <c r="CKZ3" s="265"/>
      <c r="CLA3" s="265"/>
      <c r="CLB3" s="265" t="s">
        <v>457</v>
      </c>
      <c r="CLC3" s="265"/>
      <c r="CLD3" s="265"/>
      <c r="CLE3" s="265"/>
      <c r="CLF3" s="265"/>
      <c r="CLG3" s="265"/>
      <c r="CLH3" s="265"/>
      <c r="CLI3" s="265"/>
      <c r="CLJ3" s="265"/>
      <c r="CLK3" s="265"/>
      <c r="CLL3" s="265"/>
      <c r="CLM3" s="265"/>
      <c r="CLN3" s="265"/>
      <c r="CLO3" s="265"/>
      <c r="CLP3" s="265"/>
      <c r="CLQ3" s="265"/>
      <c r="CLR3" s="265" t="s">
        <v>457</v>
      </c>
      <c r="CLS3" s="265"/>
      <c r="CLT3" s="265"/>
      <c r="CLU3" s="265"/>
      <c r="CLV3" s="265"/>
      <c r="CLW3" s="265"/>
      <c r="CLX3" s="265"/>
      <c r="CLY3" s="265"/>
      <c r="CLZ3" s="265"/>
      <c r="CMA3" s="265"/>
      <c r="CMB3" s="265"/>
      <c r="CMC3" s="265"/>
      <c r="CMD3" s="265"/>
      <c r="CME3" s="265"/>
      <c r="CMF3" s="265"/>
      <c r="CMG3" s="265"/>
      <c r="CMH3" s="265" t="s">
        <v>457</v>
      </c>
      <c r="CMI3" s="265"/>
      <c r="CMJ3" s="265"/>
      <c r="CMK3" s="265"/>
      <c r="CML3" s="265"/>
      <c r="CMM3" s="265"/>
      <c r="CMN3" s="265"/>
      <c r="CMO3" s="265"/>
      <c r="CMP3" s="265"/>
      <c r="CMQ3" s="265"/>
      <c r="CMR3" s="265"/>
      <c r="CMS3" s="265"/>
      <c r="CMT3" s="265"/>
      <c r="CMU3" s="265"/>
      <c r="CMV3" s="265"/>
      <c r="CMW3" s="265"/>
      <c r="CMX3" s="265" t="s">
        <v>457</v>
      </c>
      <c r="CMY3" s="265"/>
      <c r="CMZ3" s="265"/>
      <c r="CNA3" s="265"/>
      <c r="CNB3" s="265"/>
      <c r="CNC3" s="265"/>
      <c r="CND3" s="265"/>
      <c r="CNE3" s="265"/>
      <c r="CNF3" s="265"/>
      <c r="CNG3" s="265"/>
      <c r="CNH3" s="265"/>
      <c r="CNI3" s="265"/>
      <c r="CNJ3" s="265"/>
      <c r="CNK3" s="265"/>
      <c r="CNL3" s="265"/>
      <c r="CNM3" s="265"/>
      <c r="CNN3" s="265" t="s">
        <v>457</v>
      </c>
      <c r="CNO3" s="265"/>
      <c r="CNP3" s="265"/>
      <c r="CNQ3" s="265"/>
      <c r="CNR3" s="265"/>
      <c r="CNS3" s="265"/>
      <c r="CNT3" s="265"/>
      <c r="CNU3" s="265"/>
      <c r="CNV3" s="265"/>
      <c r="CNW3" s="265"/>
      <c r="CNX3" s="265"/>
      <c r="CNY3" s="265"/>
      <c r="CNZ3" s="265"/>
      <c r="COA3" s="265"/>
      <c r="COB3" s="265"/>
      <c r="COC3" s="265"/>
      <c r="COD3" s="265" t="s">
        <v>457</v>
      </c>
      <c r="COE3" s="265"/>
      <c r="COF3" s="265"/>
      <c r="COG3" s="265"/>
      <c r="COH3" s="265"/>
      <c r="COI3" s="265"/>
      <c r="COJ3" s="265"/>
      <c r="COK3" s="265"/>
      <c r="COL3" s="265"/>
      <c r="COM3" s="265"/>
      <c r="CON3" s="265"/>
      <c r="COO3" s="265"/>
      <c r="COP3" s="265"/>
      <c r="COQ3" s="265"/>
      <c r="COR3" s="265"/>
      <c r="COS3" s="265"/>
      <c r="COT3" s="265" t="s">
        <v>457</v>
      </c>
      <c r="COU3" s="265"/>
      <c r="COV3" s="265"/>
      <c r="COW3" s="265"/>
      <c r="COX3" s="265"/>
      <c r="COY3" s="265"/>
      <c r="COZ3" s="265"/>
      <c r="CPA3" s="265"/>
      <c r="CPB3" s="265"/>
      <c r="CPC3" s="265"/>
      <c r="CPD3" s="265"/>
      <c r="CPE3" s="265"/>
      <c r="CPF3" s="265"/>
      <c r="CPG3" s="265"/>
      <c r="CPH3" s="265"/>
      <c r="CPI3" s="265"/>
      <c r="CPJ3" s="265" t="s">
        <v>457</v>
      </c>
      <c r="CPK3" s="265"/>
      <c r="CPL3" s="265"/>
      <c r="CPM3" s="265"/>
      <c r="CPN3" s="265"/>
      <c r="CPO3" s="265"/>
      <c r="CPP3" s="265"/>
      <c r="CPQ3" s="265"/>
      <c r="CPR3" s="265"/>
      <c r="CPS3" s="265"/>
      <c r="CPT3" s="265"/>
      <c r="CPU3" s="265"/>
      <c r="CPV3" s="265"/>
      <c r="CPW3" s="265"/>
      <c r="CPX3" s="265"/>
      <c r="CPY3" s="265"/>
      <c r="CPZ3" s="265" t="s">
        <v>457</v>
      </c>
      <c r="CQA3" s="265"/>
      <c r="CQB3" s="265"/>
      <c r="CQC3" s="265"/>
      <c r="CQD3" s="265"/>
      <c r="CQE3" s="265"/>
      <c r="CQF3" s="265"/>
      <c r="CQG3" s="265"/>
      <c r="CQH3" s="265"/>
      <c r="CQI3" s="265"/>
      <c r="CQJ3" s="265"/>
      <c r="CQK3" s="265"/>
      <c r="CQL3" s="265"/>
      <c r="CQM3" s="265"/>
      <c r="CQN3" s="265"/>
      <c r="CQO3" s="265"/>
      <c r="CQP3" s="265" t="s">
        <v>457</v>
      </c>
      <c r="CQQ3" s="265"/>
      <c r="CQR3" s="265"/>
      <c r="CQS3" s="265"/>
      <c r="CQT3" s="265"/>
      <c r="CQU3" s="265"/>
      <c r="CQV3" s="265"/>
      <c r="CQW3" s="265"/>
      <c r="CQX3" s="265"/>
      <c r="CQY3" s="265"/>
      <c r="CQZ3" s="265"/>
      <c r="CRA3" s="265"/>
      <c r="CRB3" s="265"/>
      <c r="CRC3" s="265"/>
      <c r="CRD3" s="265"/>
      <c r="CRE3" s="265"/>
      <c r="CRF3" s="265" t="s">
        <v>457</v>
      </c>
      <c r="CRG3" s="265"/>
      <c r="CRH3" s="265"/>
      <c r="CRI3" s="265"/>
      <c r="CRJ3" s="265"/>
      <c r="CRK3" s="265"/>
      <c r="CRL3" s="265"/>
      <c r="CRM3" s="265"/>
      <c r="CRN3" s="265"/>
      <c r="CRO3" s="265"/>
      <c r="CRP3" s="265"/>
      <c r="CRQ3" s="265"/>
      <c r="CRR3" s="265"/>
      <c r="CRS3" s="265"/>
      <c r="CRT3" s="265"/>
      <c r="CRU3" s="265"/>
      <c r="CRV3" s="265" t="s">
        <v>457</v>
      </c>
      <c r="CRW3" s="265"/>
      <c r="CRX3" s="265"/>
      <c r="CRY3" s="265"/>
      <c r="CRZ3" s="265"/>
      <c r="CSA3" s="265"/>
      <c r="CSB3" s="265"/>
      <c r="CSC3" s="265"/>
      <c r="CSD3" s="265"/>
      <c r="CSE3" s="265"/>
      <c r="CSF3" s="265"/>
      <c r="CSG3" s="265"/>
      <c r="CSH3" s="265"/>
      <c r="CSI3" s="265"/>
      <c r="CSJ3" s="265"/>
      <c r="CSK3" s="265"/>
      <c r="CSL3" s="265" t="s">
        <v>457</v>
      </c>
      <c r="CSM3" s="265"/>
      <c r="CSN3" s="265"/>
      <c r="CSO3" s="265"/>
      <c r="CSP3" s="265"/>
      <c r="CSQ3" s="265"/>
      <c r="CSR3" s="265"/>
      <c r="CSS3" s="265"/>
      <c r="CST3" s="265"/>
      <c r="CSU3" s="265"/>
      <c r="CSV3" s="265"/>
      <c r="CSW3" s="265"/>
      <c r="CSX3" s="265"/>
      <c r="CSY3" s="265"/>
      <c r="CSZ3" s="265"/>
      <c r="CTA3" s="265"/>
      <c r="CTB3" s="265" t="s">
        <v>457</v>
      </c>
      <c r="CTC3" s="265"/>
      <c r="CTD3" s="265"/>
      <c r="CTE3" s="265"/>
      <c r="CTF3" s="265"/>
      <c r="CTG3" s="265"/>
      <c r="CTH3" s="265"/>
      <c r="CTI3" s="265"/>
      <c r="CTJ3" s="265"/>
      <c r="CTK3" s="265"/>
      <c r="CTL3" s="265"/>
      <c r="CTM3" s="265"/>
      <c r="CTN3" s="265"/>
      <c r="CTO3" s="265"/>
      <c r="CTP3" s="265"/>
      <c r="CTQ3" s="265"/>
      <c r="CTR3" s="265" t="s">
        <v>457</v>
      </c>
      <c r="CTS3" s="265"/>
      <c r="CTT3" s="265"/>
      <c r="CTU3" s="265"/>
      <c r="CTV3" s="265"/>
      <c r="CTW3" s="265"/>
      <c r="CTX3" s="265"/>
      <c r="CTY3" s="265"/>
      <c r="CTZ3" s="265"/>
      <c r="CUA3" s="265"/>
      <c r="CUB3" s="265"/>
      <c r="CUC3" s="265"/>
      <c r="CUD3" s="265"/>
      <c r="CUE3" s="265"/>
      <c r="CUF3" s="265"/>
      <c r="CUG3" s="265"/>
      <c r="CUH3" s="265" t="s">
        <v>457</v>
      </c>
      <c r="CUI3" s="265"/>
      <c r="CUJ3" s="265"/>
      <c r="CUK3" s="265"/>
      <c r="CUL3" s="265"/>
      <c r="CUM3" s="265"/>
      <c r="CUN3" s="265"/>
      <c r="CUO3" s="265"/>
      <c r="CUP3" s="265"/>
      <c r="CUQ3" s="265"/>
      <c r="CUR3" s="265"/>
      <c r="CUS3" s="265"/>
      <c r="CUT3" s="265"/>
      <c r="CUU3" s="265"/>
      <c r="CUV3" s="265"/>
      <c r="CUW3" s="265"/>
      <c r="CUX3" s="265" t="s">
        <v>457</v>
      </c>
      <c r="CUY3" s="265"/>
      <c r="CUZ3" s="265"/>
      <c r="CVA3" s="265"/>
      <c r="CVB3" s="265"/>
      <c r="CVC3" s="265"/>
      <c r="CVD3" s="265"/>
      <c r="CVE3" s="265"/>
      <c r="CVF3" s="265"/>
      <c r="CVG3" s="265"/>
      <c r="CVH3" s="265"/>
      <c r="CVI3" s="265"/>
      <c r="CVJ3" s="265"/>
      <c r="CVK3" s="265"/>
      <c r="CVL3" s="265"/>
      <c r="CVM3" s="265"/>
      <c r="CVN3" s="265" t="s">
        <v>457</v>
      </c>
      <c r="CVO3" s="265"/>
      <c r="CVP3" s="265"/>
      <c r="CVQ3" s="265"/>
      <c r="CVR3" s="265"/>
      <c r="CVS3" s="265"/>
      <c r="CVT3" s="265"/>
      <c r="CVU3" s="265"/>
      <c r="CVV3" s="265"/>
      <c r="CVW3" s="265"/>
      <c r="CVX3" s="265"/>
      <c r="CVY3" s="265"/>
      <c r="CVZ3" s="265"/>
      <c r="CWA3" s="265"/>
      <c r="CWB3" s="265"/>
      <c r="CWC3" s="265"/>
      <c r="CWD3" s="265" t="s">
        <v>457</v>
      </c>
      <c r="CWE3" s="265"/>
      <c r="CWF3" s="265"/>
      <c r="CWG3" s="265"/>
      <c r="CWH3" s="265"/>
      <c r="CWI3" s="265"/>
      <c r="CWJ3" s="265"/>
      <c r="CWK3" s="265"/>
      <c r="CWL3" s="265"/>
      <c r="CWM3" s="265"/>
      <c r="CWN3" s="265"/>
      <c r="CWO3" s="265"/>
      <c r="CWP3" s="265"/>
      <c r="CWQ3" s="265"/>
      <c r="CWR3" s="265"/>
      <c r="CWS3" s="265"/>
      <c r="CWT3" s="265" t="s">
        <v>457</v>
      </c>
      <c r="CWU3" s="265"/>
      <c r="CWV3" s="265"/>
      <c r="CWW3" s="265"/>
      <c r="CWX3" s="265"/>
      <c r="CWY3" s="265"/>
      <c r="CWZ3" s="265"/>
      <c r="CXA3" s="265"/>
      <c r="CXB3" s="265"/>
      <c r="CXC3" s="265"/>
      <c r="CXD3" s="265"/>
      <c r="CXE3" s="265"/>
      <c r="CXF3" s="265"/>
      <c r="CXG3" s="265"/>
      <c r="CXH3" s="265"/>
      <c r="CXI3" s="265"/>
      <c r="CXJ3" s="265" t="s">
        <v>457</v>
      </c>
      <c r="CXK3" s="265"/>
      <c r="CXL3" s="265"/>
      <c r="CXM3" s="265"/>
      <c r="CXN3" s="265"/>
      <c r="CXO3" s="265"/>
      <c r="CXP3" s="265"/>
      <c r="CXQ3" s="265"/>
      <c r="CXR3" s="265"/>
      <c r="CXS3" s="265"/>
      <c r="CXT3" s="265"/>
      <c r="CXU3" s="265"/>
      <c r="CXV3" s="265"/>
      <c r="CXW3" s="265"/>
      <c r="CXX3" s="265"/>
      <c r="CXY3" s="265"/>
      <c r="CXZ3" s="265" t="s">
        <v>457</v>
      </c>
      <c r="CYA3" s="265"/>
      <c r="CYB3" s="265"/>
      <c r="CYC3" s="265"/>
      <c r="CYD3" s="265"/>
      <c r="CYE3" s="265"/>
      <c r="CYF3" s="265"/>
      <c r="CYG3" s="265"/>
      <c r="CYH3" s="265"/>
      <c r="CYI3" s="265"/>
      <c r="CYJ3" s="265"/>
      <c r="CYK3" s="265"/>
      <c r="CYL3" s="265"/>
      <c r="CYM3" s="265"/>
      <c r="CYN3" s="265"/>
      <c r="CYO3" s="265"/>
      <c r="CYP3" s="265" t="s">
        <v>457</v>
      </c>
      <c r="CYQ3" s="265"/>
      <c r="CYR3" s="265"/>
      <c r="CYS3" s="265"/>
      <c r="CYT3" s="265"/>
      <c r="CYU3" s="265"/>
      <c r="CYV3" s="265"/>
      <c r="CYW3" s="265"/>
      <c r="CYX3" s="265"/>
      <c r="CYY3" s="265"/>
      <c r="CYZ3" s="265"/>
      <c r="CZA3" s="265"/>
      <c r="CZB3" s="265"/>
      <c r="CZC3" s="265"/>
      <c r="CZD3" s="265"/>
      <c r="CZE3" s="265"/>
      <c r="CZF3" s="265" t="s">
        <v>457</v>
      </c>
      <c r="CZG3" s="265"/>
      <c r="CZH3" s="265"/>
      <c r="CZI3" s="265"/>
      <c r="CZJ3" s="265"/>
      <c r="CZK3" s="265"/>
      <c r="CZL3" s="265"/>
      <c r="CZM3" s="265"/>
      <c r="CZN3" s="265"/>
      <c r="CZO3" s="265"/>
      <c r="CZP3" s="265"/>
      <c r="CZQ3" s="265"/>
      <c r="CZR3" s="265"/>
      <c r="CZS3" s="265"/>
      <c r="CZT3" s="265"/>
      <c r="CZU3" s="265"/>
      <c r="CZV3" s="265" t="s">
        <v>457</v>
      </c>
      <c r="CZW3" s="265"/>
      <c r="CZX3" s="265"/>
      <c r="CZY3" s="265"/>
      <c r="CZZ3" s="265"/>
      <c r="DAA3" s="265"/>
      <c r="DAB3" s="265"/>
      <c r="DAC3" s="265"/>
      <c r="DAD3" s="265"/>
      <c r="DAE3" s="265"/>
      <c r="DAF3" s="265"/>
      <c r="DAG3" s="265"/>
      <c r="DAH3" s="265"/>
      <c r="DAI3" s="265"/>
      <c r="DAJ3" s="265"/>
      <c r="DAK3" s="265"/>
      <c r="DAL3" s="265" t="s">
        <v>457</v>
      </c>
      <c r="DAM3" s="265"/>
      <c r="DAN3" s="265"/>
      <c r="DAO3" s="265"/>
      <c r="DAP3" s="265"/>
      <c r="DAQ3" s="265"/>
      <c r="DAR3" s="265"/>
      <c r="DAS3" s="265"/>
      <c r="DAT3" s="265"/>
      <c r="DAU3" s="265"/>
      <c r="DAV3" s="265"/>
      <c r="DAW3" s="265"/>
      <c r="DAX3" s="265"/>
      <c r="DAY3" s="265"/>
      <c r="DAZ3" s="265"/>
      <c r="DBA3" s="265"/>
      <c r="DBB3" s="265" t="s">
        <v>457</v>
      </c>
      <c r="DBC3" s="265"/>
      <c r="DBD3" s="265"/>
      <c r="DBE3" s="265"/>
      <c r="DBF3" s="265"/>
      <c r="DBG3" s="265"/>
      <c r="DBH3" s="265"/>
      <c r="DBI3" s="265"/>
      <c r="DBJ3" s="265"/>
      <c r="DBK3" s="265"/>
      <c r="DBL3" s="265"/>
      <c r="DBM3" s="265"/>
      <c r="DBN3" s="265"/>
      <c r="DBO3" s="265"/>
      <c r="DBP3" s="265"/>
      <c r="DBQ3" s="265"/>
      <c r="DBR3" s="265" t="s">
        <v>457</v>
      </c>
      <c r="DBS3" s="265"/>
      <c r="DBT3" s="265"/>
      <c r="DBU3" s="265"/>
      <c r="DBV3" s="265"/>
      <c r="DBW3" s="265"/>
      <c r="DBX3" s="265"/>
      <c r="DBY3" s="265"/>
      <c r="DBZ3" s="265"/>
      <c r="DCA3" s="265"/>
      <c r="DCB3" s="265"/>
      <c r="DCC3" s="265"/>
      <c r="DCD3" s="265"/>
      <c r="DCE3" s="265"/>
      <c r="DCF3" s="265"/>
      <c r="DCG3" s="265"/>
      <c r="DCH3" s="265" t="s">
        <v>457</v>
      </c>
      <c r="DCI3" s="265"/>
      <c r="DCJ3" s="265"/>
      <c r="DCK3" s="265"/>
      <c r="DCL3" s="265"/>
      <c r="DCM3" s="265"/>
      <c r="DCN3" s="265"/>
      <c r="DCO3" s="265"/>
      <c r="DCP3" s="265"/>
      <c r="DCQ3" s="265"/>
      <c r="DCR3" s="265"/>
      <c r="DCS3" s="265"/>
      <c r="DCT3" s="265"/>
      <c r="DCU3" s="265"/>
      <c r="DCV3" s="265"/>
      <c r="DCW3" s="265"/>
      <c r="DCX3" s="265" t="s">
        <v>457</v>
      </c>
      <c r="DCY3" s="265"/>
      <c r="DCZ3" s="265"/>
      <c r="DDA3" s="265"/>
      <c r="DDB3" s="265"/>
      <c r="DDC3" s="265"/>
      <c r="DDD3" s="265"/>
      <c r="DDE3" s="265"/>
      <c r="DDF3" s="265"/>
      <c r="DDG3" s="265"/>
      <c r="DDH3" s="265"/>
      <c r="DDI3" s="265"/>
      <c r="DDJ3" s="265"/>
      <c r="DDK3" s="265"/>
      <c r="DDL3" s="265"/>
      <c r="DDM3" s="265"/>
      <c r="DDN3" s="265" t="s">
        <v>457</v>
      </c>
      <c r="DDO3" s="265"/>
      <c r="DDP3" s="265"/>
      <c r="DDQ3" s="265"/>
      <c r="DDR3" s="265"/>
      <c r="DDS3" s="265"/>
      <c r="DDT3" s="265"/>
      <c r="DDU3" s="265"/>
      <c r="DDV3" s="265"/>
      <c r="DDW3" s="265"/>
      <c r="DDX3" s="265"/>
      <c r="DDY3" s="265"/>
      <c r="DDZ3" s="265"/>
      <c r="DEA3" s="265"/>
      <c r="DEB3" s="265"/>
      <c r="DEC3" s="265"/>
      <c r="DED3" s="265" t="s">
        <v>457</v>
      </c>
      <c r="DEE3" s="265"/>
      <c r="DEF3" s="265"/>
      <c r="DEG3" s="265"/>
      <c r="DEH3" s="265"/>
      <c r="DEI3" s="265"/>
      <c r="DEJ3" s="265"/>
      <c r="DEK3" s="265"/>
      <c r="DEL3" s="265"/>
      <c r="DEM3" s="265"/>
      <c r="DEN3" s="265"/>
      <c r="DEO3" s="265"/>
      <c r="DEP3" s="265"/>
      <c r="DEQ3" s="265"/>
      <c r="DER3" s="265"/>
      <c r="DES3" s="265"/>
      <c r="DET3" s="265" t="s">
        <v>457</v>
      </c>
      <c r="DEU3" s="265"/>
      <c r="DEV3" s="265"/>
      <c r="DEW3" s="265"/>
      <c r="DEX3" s="265"/>
      <c r="DEY3" s="265"/>
      <c r="DEZ3" s="265"/>
      <c r="DFA3" s="265"/>
      <c r="DFB3" s="265"/>
      <c r="DFC3" s="265"/>
      <c r="DFD3" s="265"/>
      <c r="DFE3" s="265"/>
      <c r="DFF3" s="265"/>
      <c r="DFG3" s="265"/>
      <c r="DFH3" s="265"/>
      <c r="DFI3" s="265"/>
      <c r="DFJ3" s="265" t="s">
        <v>457</v>
      </c>
      <c r="DFK3" s="265"/>
      <c r="DFL3" s="265"/>
      <c r="DFM3" s="265"/>
      <c r="DFN3" s="265"/>
      <c r="DFO3" s="265"/>
      <c r="DFP3" s="265"/>
      <c r="DFQ3" s="265"/>
      <c r="DFR3" s="265"/>
      <c r="DFS3" s="265"/>
      <c r="DFT3" s="265"/>
      <c r="DFU3" s="265"/>
      <c r="DFV3" s="265"/>
      <c r="DFW3" s="265"/>
      <c r="DFX3" s="265"/>
      <c r="DFY3" s="265"/>
      <c r="DFZ3" s="265" t="s">
        <v>457</v>
      </c>
      <c r="DGA3" s="265"/>
      <c r="DGB3" s="265"/>
      <c r="DGC3" s="265"/>
      <c r="DGD3" s="265"/>
      <c r="DGE3" s="265"/>
      <c r="DGF3" s="265"/>
      <c r="DGG3" s="265"/>
      <c r="DGH3" s="265"/>
      <c r="DGI3" s="265"/>
      <c r="DGJ3" s="265"/>
      <c r="DGK3" s="265"/>
      <c r="DGL3" s="265"/>
      <c r="DGM3" s="265"/>
      <c r="DGN3" s="265"/>
      <c r="DGO3" s="265"/>
      <c r="DGP3" s="265" t="s">
        <v>457</v>
      </c>
      <c r="DGQ3" s="265"/>
      <c r="DGR3" s="265"/>
      <c r="DGS3" s="265"/>
      <c r="DGT3" s="265"/>
      <c r="DGU3" s="265"/>
      <c r="DGV3" s="265"/>
      <c r="DGW3" s="265"/>
      <c r="DGX3" s="265"/>
      <c r="DGY3" s="265"/>
      <c r="DGZ3" s="265"/>
      <c r="DHA3" s="265"/>
      <c r="DHB3" s="265"/>
      <c r="DHC3" s="265"/>
      <c r="DHD3" s="265"/>
      <c r="DHE3" s="265"/>
      <c r="DHF3" s="265" t="s">
        <v>457</v>
      </c>
      <c r="DHG3" s="265"/>
      <c r="DHH3" s="265"/>
      <c r="DHI3" s="265"/>
      <c r="DHJ3" s="265"/>
      <c r="DHK3" s="265"/>
      <c r="DHL3" s="265"/>
      <c r="DHM3" s="265"/>
      <c r="DHN3" s="265"/>
      <c r="DHO3" s="265"/>
      <c r="DHP3" s="265"/>
      <c r="DHQ3" s="265"/>
      <c r="DHR3" s="265"/>
      <c r="DHS3" s="265"/>
      <c r="DHT3" s="265"/>
      <c r="DHU3" s="265"/>
      <c r="DHV3" s="265" t="s">
        <v>457</v>
      </c>
      <c r="DHW3" s="265"/>
      <c r="DHX3" s="265"/>
      <c r="DHY3" s="265"/>
      <c r="DHZ3" s="265"/>
      <c r="DIA3" s="265"/>
      <c r="DIB3" s="265"/>
      <c r="DIC3" s="265"/>
      <c r="DID3" s="265"/>
      <c r="DIE3" s="265"/>
      <c r="DIF3" s="265"/>
      <c r="DIG3" s="265"/>
      <c r="DIH3" s="265"/>
      <c r="DII3" s="265"/>
      <c r="DIJ3" s="265"/>
      <c r="DIK3" s="265"/>
      <c r="DIL3" s="265" t="s">
        <v>457</v>
      </c>
      <c r="DIM3" s="265"/>
      <c r="DIN3" s="265"/>
      <c r="DIO3" s="265"/>
      <c r="DIP3" s="265"/>
      <c r="DIQ3" s="265"/>
      <c r="DIR3" s="265"/>
      <c r="DIS3" s="265"/>
      <c r="DIT3" s="265"/>
      <c r="DIU3" s="265"/>
      <c r="DIV3" s="265"/>
      <c r="DIW3" s="265"/>
      <c r="DIX3" s="265"/>
      <c r="DIY3" s="265"/>
      <c r="DIZ3" s="265"/>
      <c r="DJA3" s="265"/>
      <c r="DJB3" s="265" t="s">
        <v>457</v>
      </c>
      <c r="DJC3" s="265"/>
      <c r="DJD3" s="265"/>
      <c r="DJE3" s="265"/>
      <c r="DJF3" s="265"/>
      <c r="DJG3" s="265"/>
      <c r="DJH3" s="265"/>
      <c r="DJI3" s="265"/>
      <c r="DJJ3" s="265"/>
      <c r="DJK3" s="265"/>
      <c r="DJL3" s="265"/>
      <c r="DJM3" s="265"/>
      <c r="DJN3" s="265"/>
      <c r="DJO3" s="265"/>
      <c r="DJP3" s="265"/>
      <c r="DJQ3" s="265"/>
      <c r="DJR3" s="265" t="s">
        <v>457</v>
      </c>
      <c r="DJS3" s="265"/>
      <c r="DJT3" s="265"/>
      <c r="DJU3" s="265"/>
      <c r="DJV3" s="265"/>
      <c r="DJW3" s="265"/>
      <c r="DJX3" s="265"/>
      <c r="DJY3" s="265"/>
      <c r="DJZ3" s="265"/>
      <c r="DKA3" s="265"/>
      <c r="DKB3" s="265"/>
      <c r="DKC3" s="265"/>
      <c r="DKD3" s="265"/>
      <c r="DKE3" s="265"/>
      <c r="DKF3" s="265"/>
      <c r="DKG3" s="265"/>
      <c r="DKH3" s="265" t="s">
        <v>457</v>
      </c>
      <c r="DKI3" s="265"/>
      <c r="DKJ3" s="265"/>
      <c r="DKK3" s="265"/>
      <c r="DKL3" s="265"/>
      <c r="DKM3" s="265"/>
      <c r="DKN3" s="265"/>
      <c r="DKO3" s="265"/>
      <c r="DKP3" s="265"/>
      <c r="DKQ3" s="265"/>
      <c r="DKR3" s="265"/>
      <c r="DKS3" s="265"/>
      <c r="DKT3" s="265"/>
      <c r="DKU3" s="265"/>
      <c r="DKV3" s="265"/>
      <c r="DKW3" s="265"/>
      <c r="DKX3" s="265" t="s">
        <v>457</v>
      </c>
      <c r="DKY3" s="265"/>
      <c r="DKZ3" s="265"/>
      <c r="DLA3" s="265"/>
      <c r="DLB3" s="265"/>
      <c r="DLC3" s="265"/>
      <c r="DLD3" s="265"/>
      <c r="DLE3" s="265"/>
      <c r="DLF3" s="265"/>
      <c r="DLG3" s="265"/>
      <c r="DLH3" s="265"/>
      <c r="DLI3" s="265"/>
      <c r="DLJ3" s="265"/>
      <c r="DLK3" s="265"/>
      <c r="DLL3" s="265"/>
      <c r="DLM3" s="265"/>
      <c r="DLN3" s="265" t="s">
        <v>457</v>
      </c>
      <c r="DLO3" s="265"/>
      <c r="DLP3" s="265"/>
      <c r="DLQ3" s="265"/>
      <c r="DLR3" s="265"/>
      <c r="DLS3" s="265"/>
      <c r="DLT3" s="265"/>
      <c r="DLU3" s="265"/>
      <c r="DLV3" s="265"/>
      <c r="DLW3" s="265"/>
      <c r="DLX3" s="265"/>
      <c r="DLY3" s="265"/>
      <c r="DLZ3" s="265"/>
      <c r="DMA3" s="265"/>
      <c r="DMB3" s="265"/>
      <c r="DMC3" s="265"/>
      <c r="DMD3" s="265" t="s">
        <v>457</v>
      </c>
      <c r="DME3" s="265"/>
      <c r="DMF3" s="265"/>
      <c r="DMG3" s="265"/>
      <c r="DMH3" s="265"/>
      <c r="DMI3" s="265"/>
      <c r="DMJ3" s="265"/>
      <c r="DMK3" s="265"/>
      <c r="DML3" s="265"/>
      <c r="DMM3" s="265"/>
      <c r="DMN3" s="265"/>
      <c r="DMO3" s="265"/>
      <c r="DMP3" s="265"/>
      <c r="DMQ3" s="265"/>
      <c r="DMR3" s="265"/>
      <c r="DMS3" s="265"/>
      <c r="DMT3" s="265" t="s">
        <v>457</v>
      </c>
      <c r="DMU3" s="265"/>
      <c r="DMV3" s="265"/>
      <c r="DMW3" s="265"/>
      <c r="DMX3" s="265"/>
      <c r="DMY3" s="265"/>
      <c r="DMZ3" s="265"/>
      <c r="DNA3" s="265"/>
      <c r="DNB3" s="265"/>
      <c r="DNC3" s="265"/>
      <c r="DND3" s="265"/>
      <c r="DNE3" s="265"/>
      <c r="DNF3" s="265"/>
      <c r="DNG3" s="265"/>
      <c r="DNH3" s="265"/>
      <c r="DNI3" s="265"/>
      <c r="DNJ3" s="265" t="s">
        <v>457</v>
      </c>
      <c r="DNK3" s="265"/>
      <c r="DNL3" s="265"/>
      <c r="DNM3" s="265"/>
      <c r="DNN3" s="265"/>
      <c r="DNO3" s="265"/>
      <c r="DNP3" s="265"/>
      <c r="DNQ3" s="265"/>
      <c r="DNR3" s="265"/>
      <c r="DNS3" s="265"/>
      <c r="DNT3" s="265"/>
      <c r="DNU3" s="265"/>
      <c r="DNV3" s="265"/>
      <c r="DNW3" s="265"/>
      <c r="DNX3" s="265"/>
      <c r="DNY3" s="265"/>
      <c r="DNZ3" s="265" t="s">
        <v>457</v>
      </c>
      <c r="DOA3" s="265"/>
      <c r="DOB3" s="265"/>
      <c r="DOC3" s="265"/>
      <c r="DOD3" s="265"/>
      <c r="DOE3" s="265"/>
      <c r="DOF3" s="265"/>
      <c r="DOG3" s="265"/>
      <c r="DOH3" s="265"/>
      <c r="DOI3" s="265"/>
      <c r="DOJ3" s="265"/>
      <c r="DOK3" s="265"/>
      <c r="DOL3" s="265"/>
      <c r="DOM3" s="265"/>
      <c r="DON3" s="265"/>
      <c r="DOO3" s="265"/>
      <c r="DOP3" s="265" t="s">
        <v>457</v>
      </c>
      <c r="DOQ3" s="265"/>
      <c r="DOR3" s="265"/>
      <c r="DOS3" s="265"/>
      <c r="DOT3" s="265"/>
      <c r="DOU3" s="265"/>
      <c r="DOV3" s="265"/>
      <c r="DOW3" s="265"/>
      <c r="DOX3" s="265"/>
      <c r="DOY3" s="265"/>
      <c r="DOZ3" s="265"/>
      <c r="DPA3" s="265"/>
      <c r="DPB3" s="265"/>
      <c r="DPC3" s="265"/>
      <c r="DPD3" s="265"/>
      <c r="DPE3" s="265"/>
      <c r="DPF3" s="265" t="s">
        <v>457</v>
      </c>
      <c r="DPG3" s="265"/>
      <c r="DPH3" s="265"/>
      <c r="DPI3" s="265"/>
      <c r="DPJ3" s="265"/>
      <c r="DPK3" s="265"/>
      <c r="DPL3" s="265"/>
      <c r="DPM3" s="265"/>
      <c r="DPN3" s="265"/>
      <c r="DPO3" s="265"/>
      <c r="DPP3" s="265"/>
      <c r="DPQ3" s="265"/>
      <c r="DPR3" s="265"/>
      <c r="DPS3" s="265"/>
      <c r="DPT3" s="265"/>
      <c r="DPU3" s="265"/>
      <c r="DPV3" s="265" t="s">
        <v>457</v>
      </c>
      <c r="DPW3" s="265"/>
      <c r="DPX3" s="265"/>
      <c r="DPY3" s="265"/>
      <c r="DPZ3" s="265"/>
      <c r="DQA3" s="265"/>
      <c r="DQB3" s="265"/>
      <c r="DQC3" s="265"/>
      <c r="DQD3" s="265"/>
      <c r="DQE3" s="265"/>
      <c r="DQF3" s="265"/>
      <c r="DQG3" s="265"/>
      <c r="DQH3" s="265"/>
      <c r="DQI3" s="265"/>
      <c r="DQJ3" s="265"/>
      <c r="DQK3" s="265"/>
      <c r="DQL3" s="265" t="s">
        <v>457</v>
      </c>
      <c r="DQM3" s="265"/>
      <c r="DQN3" s="265"/>
      <c r="DQO3" s="265"/>
      <c r="DQP3" s="265"/>
      <c r="DQQ3" s="265"/>
      <c r="DQR3" s="265"/>
      <c r="DQS3" s="265"/>
      <c r="DQT3" s="265"/>
      <c r="DQU3" s="265"/>
      <c r="DQV3" s="265"/>
      <c r="DQW3" s="265"/>
      <c r="DQX3" s="265"/>
      <c r="DQY3" s="265"/>
      <c r="DQZ3" s="265"/>
      <c r="DRA3" s="265"/>
      <c r="DRB3" s="265" t="s">
        <v>457</v>
      </c>
      <c r="DRC3" s="265"/>
      <c r="DRD3" s="265"/>
      <c r="DRE3" s="265"/>
      <c r="DRF3" s="265"/>
      <c r="DRG3" s="265"/>
      <c r="DRH3" s="265"/>
      <c r="DRI3" s="265"/>
      <c r="DRJ3" s="265"/>
      <c r="DRK3" s="265"/>
      <c r="DRL3" s="265"/>
      <c r="DRM3" s="265"/>
      <c r="DRN3" s="265"/>
      <c r="DRO3" s="265"/>
      <c r="DRP3" s="265"/>
      <c r="DRQ3" s="265"/>
      <c r="DRR3" s="265" t="s">
        <v>457</v>
      </c>
      <c r="DRS3" s="265"/>
      <c r="DRT3" s="265"/>
      <c r="DRU3" s="265"/>
      <c r="DRV3" s="265"/>
      <c r="DRW3" s="265"/>
      <c r="DRX3" s="265"/>
      <c r="DRY3" s="265"/>
      <c r="DRZ3" s="265"/>
      <c r="DSA3" s="265"/>
      <c r="DSB3" s="265"/>
      <c r="DSC3" s="265"/>
      <c r="DSD3" s="265"/>
      <c r="DSE3" s="265"/>
      <c r="DSF3" s="265"/>
      <c r="DSG3" s="265"/>
      <c r="DSH3" s="265" t="s">
        <v>457</v>
      </c>
      <c r="DSI3" s="265"/>
      <c r="DSJ3" s="265"/>
      <c r="DSK3" s="265"/>
      <c r="DSL3" s="265"/>
      <c r="DSM3" s="265"/>
      <c r="DSN3" s="265"/>
      <c r="DSO3" s="265"/>
      <c r="DSP3" s="265"/>
      <c r="DSQ3" s="265"/>
      <c r="DSR3" s="265"/>
      <c r="DSS3" s="265"/>
      <c r="DST3" s="265"/>
      <c r="DSU3" s="265"/>
      <c r="DSV3" s="265"/>
      <c r="DSW3" s="265"/>
      <c r="DSX3" s="265" t="s">
        <v>457</v>
      </c>
      <c r="DSY3" s="265"/>
      <c r="DSZ3" s="265"/>
      <c r="DTA3" s="265"/>
      <c r="DTB3" s="265"/>
      <c r="DTC3" s="265"/>
      <c r="DTD3" s="265"/>
      <c r="DTE3" s="265"/>
      <c r="DTF3" s="265"/>
      <c r="DTG3" s="265"/>
      <c r="DTH3" s="265"/>
      <c r="DTI3" s="265"/>
      <c r="DTJ3" s="265"/>
      <c r="DTK3" s="265"/>
      <c r="DTL3" s="265"/>
      <c r="DTM3" s="265"/>
      <c r="DTN3" s="265" t="s">
        <v>457</v>
      </c>
      <c r="DTO3" s="265"/>
      <c r="DTP3" s="265"/>
      <c r="DTQ3" s="265"/>
      <c r="DTR3" s="265"/>
      <c r="DTS3" s="265"/>
      <c r="DTT3" s="265"/>
      <c r="DTU3" s="265"/>
      <c r="DTV3" s="265"/>
      <c r="DTW3" s="265"/>
      <c r="DTX3" s="265"/>
      <c r="DTY3" s="265"/>
      <c r="DTZ3" s="265"/>
      <c r="DUA3" s="265"/>
      <c r="DUB3" s="265"/>
      <c r="DUC3" s="265"/>
      <c r="DUD3" s="265" t="s">
        <v>457</v>
      </c>
      <c r="DUE3" s="265"/>
      <c r="DUF3" s="265"/>
      <c r="DUG3" s="265"/>
      <c r="DUH3" s="265"/>
      <c r="DUI3" s="265"/>
      <c r="DUJ3" s="265"/>
      <c r="DUK3" s="265"/>
      <c r="DUL3" s="265"/>
      <c r="DUM3" s="265"/>
      <c r="DUN3" s="265"/>
      <c r="DUO3" s="265"/>
      <c r="DUP3" s="265"/>
      <c r="DUQ3" s="265"/>
      <c r="DUR3" s="265"/>
      <c r="DUS3" s="265"/>
      <c r="DUT3" s="265" t="s">
        <v>457</v>
      </c>
      <c r="DUU3" s="265"/>
      <c r="DUV3" s="265"/>
      <c r="DUW3" s="265"/>
      <c r="DUX3" s="265"/>
      <c r="DUY3" s="265"/>
      <c r="DUZ3" s="265"/>
      <c r="DVA3" s="265"/>
      <c r="DVB3" s="265"/>
      <c r="DVC3" s="265"/>
      <c r="DVD3" s="265"/>
      <c r="DVE3" s="265"/>
      <c r="DVF3" s="265"/>
      <c r="DVG3" s="265"/>
      <c r="DVH3" s="265"/>
      <c r="DVI3" s="265"/>
      <c r="DVJ3" s="265" t="s">
        <v>457</v>
      </c>
      <c r="DVK3" s="265"/>
      <c r="DVL3" s="265"/>
      <c r="DVM3" s="265"/>
      <c r="DVN3" s="265"/>
      <c r="DVO3" s="265"/>
      <c r="DVP3" s="265"/>
      <c r="DVQ3" s="265"/>
      <c r="DVR3" s="265"/>
      <c r="DVS3" s="265"/>
      <c r="DVT3" s="265"/>
      <c r="DVU3" s="265"/>
      <c r="DVV3" s="265"/>
      <c r="DVW3" s="265"/>
      <c r="DVX3" s="265"/>
      <c r="DVY3" s="265"/>
      <c r="DVZ3" s="265" t="s">
        <v>457</v>
      </c>
      <c r="DWA3" s="265"/>
      <c r="DWB3" s="265"/>
      <c r="DWC3" s="265"/>
      <c r="DWD3" s="265"/>
      <c r="DWE3" s="265"/>
      <c r="DWF3" s="265"/>
      <c r="DWG3" s="265"/>
      <c r="DWH3" s="265"/>
      <c r="DWI3" s="265"/>
      <c r="DWJ3" s="265"/>
      <c r="DWK3" s="265"/>
      <c r="DWL3" s="265"/>
      <c r="DWM3" s="265"/>
      <c r="DWN3" s="265"/>
      <c r="DWO3" s="265"/>
      <c r="DWP3" s="265" t="s">
        <v>457</v>
      </c>
      <c r="DWQ3" s="265"/>
      <c r="DWR3" s="265"/>
      <c r="DWS3" s="265"/>
      <c r="DWT3" s="265"/>
      <c r="DWU3" s="265"/>
      <c r="DWV3" s="265"/>
      <c r="DWW3" s="265"/>
      <c r="DWX3" s="265"/>
      <c r="DWY3" s="265"/>
      <c r="DWZ3" s="265"/>
      <c r="DXA3" s="265"/>
      <c r="DXB3" s="265"/>
      <c r="DXC3" s="265"/>
      <c r="DXD3" s="265"/>
      <c r="DXE3" s="265"/>
      <c r="DXF3" s="265" t="s">
        <v>457</v>
      </c>
      <c r="DXG3" s="265"/>
      <c r="DXH3" s="265"/>
      <c r="DXI3" s="265"/>
      <c r="DXJ3" s="265"/>
      <c r="DXK3" s="265"/>
      <c r="DXL3" s="265"/>
      <c r="DXM3" s="265"/>
      <c r="DXN3" s="265"/>
      <c r="DXO3" s="265"/>
      <c r="DXP3" s="265"/>
      <c r="DXQ3" s="265"/>
      <c r="DXR3" s="265"/>
      <c r="DXS3" s="265"/>
      <c r="DXT3" s="265"/>
      <c r="DXU3" s="265"/>
      <c r="DXV3" s="265" t="s">
        <v>457</v>
      </c>
      <c r="DXW3" s="265"/>
      <c r="DXX3" s="265"/>
      <c r="DXY3" s="265"/>
      <c r="DXZ3" s="265"/>
      <c r="DYA3" s="265"/>
      <c r="DYB3" s="265"/>
      <c r="DYC3" s="265"/>
      <c r="DYD3" s="265"/>
      <c r="DYE3" s="265"/>
      <c r="DYF3" s="265"/>
      <c r="DYG3" s="265"/>
      <c r="DYH3" s="265"/>
      <c r="DYI3" s="265"/>
      <c r="DYJ3" s="265"/>
      <c r="DYK3" s="265"/>
      <c r="DYL3" s="265" t="s">
        <v>457</v>
      </c>
      <c r="DYM3" s="265"/>
      <c r="DYN3" s="265"/>
      <c r="DYO3" s="265"/>
      <c r="DYP3" s="265"/>
      <c r="DYQ3" s="265"/>
      <c r="DYR3" s="265"/>
      <c r="DYS3" s="265"/>
      <c r="DYT3" s="265"/>
      <c r="DYU3" s="265"/>
      <c r="DYV3" s="265"/>
      <c r="DYW3" s="265"/>
      <c r="DYX3" s="265"/>
      <c r="DYY3" s="265"/>
      <c r="DYZ3" s="265"/>
      <c r="DZA3" s="265"/>
      <c r="DZB3" s="265" t="s">
        <v>457</v>
      </c>
      <c r="DZC3" s="265"/>
      <c r="DZD3" s="265"/>
      <c r="DZE3" s="265"/>
      <c r="DZF3" s="265"/>
      <c r="DZG3" s="265"/>
      <c r="DZH3" s="265"/>
      <c r="DZI3" s="265"/>
      <c r="DZJ3" s="265"/>
      <c r="DZK3" s="265"/>
      <c r="DZL3" s="265"/>
      <c r="DZM3" s="265"/>
      <c r="DZN3" s="265"/>
      <c r="DZO3" s="265"/>
      <c r="DZP3" s="265"/>
      <c r="DZQ3" s="265"/>
      <c r="DZR3" s="265" t="s">
        <v>457</v>
      </c>
      <c r="DZS3" s="265"/>
      <c r="DZT3" s="265"/>
      <c r="DZU3" s="265"/>
      <c r="DZV3" s="265"/>
      <c r="DZW3" s="265"/>
      <c r="DZX3" s="265"/>
      <c r="DZY3" s="265"/>
      <c r="DZZ3" s="265"/>
      <c r="EAA3" s="265"/>
      <c r="EAB3" s="265"/>
      <c r="EAC3" s="265"/>
      <c r="EAD3" s="265"/>
      <c r="EAE3" s="265"/>
      <c r="EAF3" s="265"/>
      <c r="EAG3" s="265"/>
      <c r="EAH3" s="265" t="s">
        <v>457</v>
      </c>
      <c r="EAI3" s="265"/>
      <c r="EAJ3" s="265"/>
      <c r="EAK3" s="265"/>
      <c r="EAL3" s="265"/>
      <c r="EAM3" s="265"/>
      <c r="EAN3" s="265"/>
      <c r="EAO3" s="265"/>
      <c r="EAP3" s="265"/>
      <c r="EAQ3" s="265"/>
      <c r="EAR3" s="265"/>
      <c r="EAS3" s="265"/>
      <c r="EAT3" s="265"/>
      <c r="EAU3" s="265"/>
      <c r="EAV3" s="265"/>
      <c r="EAW3" s="265"/>
      <c r="EAX3" s="265" t="s">
        <v>457</v>
      </c>
      <c r="EAY3" s="265"/>
      <c r="EAZ3" s="265"/>
      <c r="EBA3" s="265"/>
      <c r="EBB3" s="265"/>
      <c r="EBC3" s="265"/>
      <c r="EBD3" s="265"/>
      <c r="EBE3" s="265"/>
      <c r="EBF3" s="265"/>
      <c r="EBG3" s="265"/>
      <c r="EBH3" s="265"/>
      <c r="EBI3" s="265"/>
      <c r="EBJ3" s="265"/>
      <c r="EBK3" s="265"/>
      <c r="EBL3" s="265"/>
      <c r="EBM3" s="265"/>
      <c r="EBN3" s="265" t="s">
        <v>457</v>
      </c>
      <c r="EBO3" s="265"/>
      <c r="EBP3" s="265"/>
      <c r="EBQ3" s="265"/>
      <c r="EBR3" s="265"/>
      <c r="EBS3" s="265"/>
      <c r="EBT3" s="265"/>
      <c r="EBU3" s="265"/>
      <c r="EBV3" s="265"/>
      <c r="EBW3" s="265"/>
      <c r="EBX3" s="265"/>
      <c r="EBY3" s="265"/>
      <c r="EBZ3" s="265"/>
      <c r="ECA3" s="265"/>
      <c r="ECB3" s="265"/>
      <c r="ECC3" s="265"/>
      <c r="ECD3" s="265" t="s">
        <v>457</v>
      </c>
      <c r="ECE3" s="265"/>
      <c r="ECF3" s="265"/>
      <c r="ECG3" s="265"/>
      <c r="ECH3" s="265"/>
      <c r="ECI3" s="265"/>
      <c r="ECJ3" s="265"/>
      <c r="ECK3" s="265"/>
      <c r="ECL3" s="265"/>
      <c r="ECM3" s="265"/>
      <c r="ECN3" s="265"/>
      <c r="ECO3" s="265"/>
      <c r="ECP3" s="265"/>
      <c r="ECQ3" s="265"/>
      <c r="ECR3" s="265"/>
      <c r="ECS3" s="265"/>
      <c r="ECT3" s="265" t="s">
        <v>457</v>
      </c>
      <c r="ECU3" s="265"/>
      <c r="ECV3" s="265"/>
      <c r="ECW3" s="265"/>
      <c r="ECX3" s="265"/>
      <c r="ECY3" s="265"/>
      <c r="ECZ3" s="265"/>
      <c r="EDA3" s="265"/>
      <c r="EDB3" s="265"/>
      <c r="EDC3" s="265"/>
      <c r="EDD3" s="265"/>
      <c r="EDE3" s="265"/>
      <c r="EDF3" s="265"/>
      <c r="EDG3" s="265"/>
      <c r="EDH3" s="265"/>
      <c r="EDI3" s="265"/>
      <c r="EDJ3" s="265" t="s">
        <v>457</v>
      </c>
      <c r="EDK3" s="265"/>
      <c r="EDL3" s="265"/>
      <c r="EDM3" s="265"/>
      <c r="EDN3" s="265"/>
      <c r="EDO3" s="265"/>
      <c r="EDP3" s="265"/>
      <c r="EDQ3" s="265"/>
      <c r="EDR3" s="265"/>
      <c r="EDS3" s="265"/>
      <c r="EDT3" s="265"/>
      <c r="EDU3" s="265"/>
      <c r="EDV3" s="265"/>
      <c r="EDW3" s="265"/>
      <c r="EDX3" s="265"/>
      <c r="EDY3" s="265"/>
      <c r="EDZ3" s="265" t="s">
        <v>457</v>
      </c>
      <c r="EEA3" s="265"/>
      <c r="EEB3" s="265"/>
      <c r="EEC3" s="265"/>
      <c r="EED3" s="265"/>
      <c r="EEE3" s="265"/>
      <c r="EEF3" s="265"/>
      <c r="EEG3" s="265"/>
      <c r="EEH3" s="265"/>
      <c r="EEI3" s="265"/>
      <c r="EEJ3" s="265"/>
      <c r="EEK3" s="265"/>
      <c r="EEL3" s="265"/>
      <c r="EEM3" s="265"/>
      <c r="EEN3" s="265"/>
      <c r="EEO3" s="265"/>
      <c r="EEP3" s="265" t="s">
        <v>457</v>
      </c>
      <c r="EEQ3" s="265"/>
      <c r="EER3" s="265"/>
      <c r="EES3" s="265"/>
      <c r="EET3" s="265"/>
      <c r="EEU3" s="265"/>
      <c r="EEV3" s="265"/>
      <c r="EEW3" s="265"/>
      <c r="EEX3" s="265"/>
      <c r="EEY3" s="265"/>
      <c r="EEZ3" s="265"/>
      <c r="EFA3" s="265"/>
      <c r="EFB3" s="265"/>
      <c r="EFC3" s="265"/>
      <c r="EFD3" s="265"/>
      <c r="EFE3" s="265"/>
      <c r="EFF3" s="265" t="s">
        <v>457</v>
      </c>
      <c r="EFG3" s="265"/>
      <c r="EFH3" s="265"/>
      <c r="EFI3" s="265"/>
      <c r="EFJ3" s="265"/>
      <c r="EFK3" s="265"/>
      <c r="EFL3" s="265"/>
      <c r="EFM3" s="265"/>
      <c r="EFN3" s="265"/>
      <c r="EFO3" s="265"/>
      <c r="EFP3" s="265"/>
      <c r="EFQ3" s="265"/>
      <c r="EFR3" s="265"/>
      <c r="EFS3" s="265"/>
      <c r="EFT3" s="265"/>
      <c r="EFU3" s="265"/>
      <c r="EFV3" s="265" t="s">
        <v>457</v>
      </c>
      <c r="EFW3" s="265"/>
      <c r="EFX3" s="265"/>
      <c r="EFY3" s="265"/>
      <c r="EFZ3" s="265"/>
      <c r="EGA3" s="265"/>
      <c r="EGB3" s="265"/>
      <c r="EGC3" s="265"/>
      <c r="EGD3" s="265"/>
      <c r="EGE3" s="265"/>
      <c r="EGF3" s="265"/>
      <c r="EGG3" s="265"/>
      <c r="EGH3" s="265"/>
      <c r="EGI3" s="265"/>
      <c r="EGJ3" s="265"/>
      <c r="EGK3" s="265"/>
      <c r="EGL3" s="265" t="s">
        <v>457</v>
      </c>
      <c r="EGM3" s="265"/>
      <c r="EGN3" s="265"/>
      <c r="EGO3" s="265"/>
      <c r="EGP3" s="265"/>
      <c r="EGQ3" s="265"/>
      <c r="EGR3" s="265"/>
      <c r="EGS3" s="265"/>
      <c r="EGT3" s="265"/>
      <c r="EGU3" s="265"/>
      <c r="EGV3" s="265"/>
      <c r="EGW3" s="265"/>
      <c r="EGX3" s="265"/>
      <c r="EGY3" s="265"/>
      <c r="EGZ3" s="265"/>
      <c r="EHA3" s="265"/>
      <c r="EHB3" s="265" t="s">
        <v>457</v>
      </c>
      <c r="EHC3" s="265"/>
      <c r="EHD3" s="265"/>
      <c r="EHE3" s="265"/>
      <c r="EHF3" s="265"/>
      <c r="EHG3" s="265"/>
      <c r="EHH3" s="265"/>
      <c r="EHI3" s="265"/>
      <c r="EHJ3" s="265"/>
      <c r="EHK3" s="265"/>
      <c r="EHL3" s="265"/>
      <c r="EHM3" s="265"/>
      <c r="EHN3" s="265"/>
      <c r="EHO3" s="265"/>
      <c r="EHP3" s="265"/>
      <c r="EHQ3" s="265"/>
      <c r="EHR3" s="265" t="s">
        <v>457</v>
      </c>
      <c r="EHS3" s="265"/>
      <c r="EHT3" s="265"/>
      <c r="EHU3" s="265"/>
      <c r="EHV3" s="265"/>
      <c r="EHW3" s="265"/>
      <c r="EHX3" s="265"/>
      <c r="EHY3" s="265"/>
      <c r="EHZ3" s="265"/>
      <c r="EIA3" s="265"/>
      <c r="EIB3" s="265"/>
      <c r="EIC3" s="265"/>
      <c r="EID3" s="265"/>
      <c r="EIE3" s="265"/>
      <c r="EIF3" s="265"/>
      <c r="EIG3" s="265"/>
      <c r="EIH3" s="265" t="s">
        <v>457</v>
      </c>
      <c r="EII3" s="265"/>
      <c r="EIJ3" s="265"/>
      <c r="EIK3" s="265"/>
      <c r="EIL3" s="265"/>
      <c r="EIM3" s="265"/>
      <c r="EIN3" s="265"/>
      <c r="EIO3" s="265"/>
      <c r="EIP3" s="265"/>
      <c r="EIQ3" s="265"/>
      <c r="EIR3" s="265"/>
      <c r="EIS3" s="265"/>
      <c r="EIT3" s="265"/>
      <c r="EIU3" s="265"/>
      <c r="EIV3" s="265"/>
      <c r="EIW3" s="265"/>
      <c r="EIX3" s="265" t="s">
        <v>457</v>
      </c>
      <c r="EIY3" s="265"/>
      <c r="EIZ3" s="265"/>
      <c r="EJA3" s="265"/>
      <c r="EJB3" s="265"/>
      <c r="EJC3" s="265"/>
      <c r="EJD3" s="265"/>
      <c r="EJE3" s="265"/>
      <c r="EJF3" s="265"/>
      <c r="EJG3" s="265"/>
      <c r="EJH3" s="265"/>
      <c r="EJI3" s="265"/>
      <c r="EJJ3" s="265"/>
      <c r="EJK3" s="265"/>
      <c r="EJL3" s="265"/>
      <c r="EJM3" s="265"/>
      <c r="EJN3" s="265" t="s">
        <v>457</v>
      </c>
      <c r="EJO3" s="265"/>
      <c r="EJP3" s="265"/>
      <c r="EJQ3" s="265"/>
      <c r="EJR3" s="265"/>
      <c r="EJS3" s="265"/>
      <c r="EJT3" s="265"/>
      <c r="EJU3" s="265"/>
      <c r="EJV3" s="265"/>
      <c r="EJW3" s="265"/>
      <c r="EJX3" s="265"/>
      <c r="EJY3" s="265"/>
      <c r="EJZ3" s="265"/>
      <c r="EKA3" s="265"/>
      <c r="EKB3" s="265"/>
      <c r="EKC3" s="265"/>
      <c r="EKD3" s="265" t="s">
        <v>457</v>
      </c>
      <c r="EKE3" s="265"/>
      <c r="EKF3" s="265"/>
      <c r="EKG3" s="265"/>
      <c r="EKH3" s="265"/>
      <c r="EKI3" s="265"/>
      <c r="EKJ3" s="265"/>
      <c r="EKK3" s="265"/>
      <c r="EKL3" s="265"/>
      <c r="EKM3" s="265"/>
      <c r="EKN3" s="265"/>
      <c r="EKO3" s="265"/>
      <c r="EKP3" s="265"/>
      <c r="EKQ3" s="265"/>
      <c r="EKR3" s="265"/>
      <c r="EKS3" s="265"/>
      <c r="EKT3" s="265" t="s">
        <v>457</v>
      </c>
      <c r="EKU3" s="265"/>
      <c r="EKV3" s="265"/>
      <c r="EKW3" s="265"/>
      <c r="EKX3" s="265"/>
      <c r="EKY3" s="265"/>
      <c r="EKZ3" s="265"/>
      <c r="ELA3" s="265"/>
      <c r="ELB3" s="265"/>
      <c r="ELC3" s="265"/>
      <c r="ELD3" s="265"/>
      <c r="ELE3" s="265"/>
      <c r="ELF3" s="265"/>
      <c r="ELG3" s="265"/>
      <c r="ELH3" s="265"/>
      <c r="ELI3" s="265"/>
      <c r="ELJ3" s="265" t="s">
        <v>457</v>
      </c>
      <c r="ELK3" s="265"/>
      <c r="ELL3" s="265"/>
      <c r="ELM3" s="265"/>
      <c r="ELN3" s="265"/>
      <c r="ELO3" s="265"/>
      <c r="ELP3" s="265"/>
      <c r="ELQ3" s="265"/>
      <c r="ELR3" s="265"/>
      <c r="ELS3" s="265"/>
      <c r="ELT3" s="265"/>
      <c r="ELU3" s="265"/>
      <c r="ELV3" s="265"/>
      <c r="ELW3" s="265"/>
      <c r="ELX3" s="265"/>
      <c r="ELY3" s="265"/>
      <c r="ELZ3" s="265" t="s">
        <v>457</v>
      </c>
      <c r="EMA3" s="265"/>
      <c r="EMB3" s="265"/>
      <c r="EMC3" s="265"/>
      <c r="EMD3" s="265"/>
      <c r="EME3" s="265"/>
      <c r="EMF3" s="265"/>
      <c r="EMG3" s="265"/>
      <c r="EMH3" s="265"/>
      <c r="EMI3" s="265"/>
      <c r="EMJ3" s="265"/>
      <c r="EMK3" s="265"/>
      <c r="EML3" s="265"/>
      <c r="EMM3" s="265"/>
      <c r="EMN3" s="265"/>
      <c r="EMO3" s="265"/>
      <c r="EMP3" s="265" t="s">
        <v>457</v>
      </c>
      <c r="EMQ3" s="265"/>
      <c r="EMR3" s="265"/>
      <c r="EMS3" s="265"/>
      <c r="EMT3" s="265"/>
      <c r="EMU3" s="265"/>
      <c r="EMV3" s="265"/>
      <c r="EMW3" s="265"/>
      <c r="EMX3" s="265"/>
      <c r="EMY3" s="265"/>
      <c r="EMZ3" s="265"/>
      <c r="ENA3" s="265"/>
      <c r="ENB3" s="265"/>
      <c r="ENC3" s="265"/>
      <c r="END3" s="265"/>
      <c r="ENE3" s="265"/>
      <c r="ENF3" s="265" t="s">
        <v>457</v>
      </c>
      <c r="ENG3" s="265"/>
      <c r="ENH3" s="265"/>
      <c r="ENI3" s="265"/>
      <c r="ENJ3" s="265"/>
      <c r="ENK3" s="265"/>
      <c r="ENL3" s="265"/>
      <c r="ENM3" s="265"/>
      <c r="ENN3" s="265"/>
      <c r="ENO3" s="265"/>
      <c r="ENP3" s="265"/>
      <c r="ENQ3" s="265"/>
      <c r="ENR3" s="265"/>
      <c r="ENS3" s="265"/>
      <c r="ENT3" s="265"/>
      <c r="ENU3" s="265"/>
      <c r="ENV3" s="265" t="s">
        <v>457</v>
      </c>
      <c r="ENW3" s="265"/>
      <c r="ENX3" s="265"/>
      <c r="ENY3" s="265"/>
      <c r="ENZ3" s="265"/>
      <c r="EOA3" s="265"/>
      <c r="EOB3" s="265"/>
      <c r="EOC3" s="265"/>
      <c r="EOD3" s="265"/>
      <c r="EOE3" s="265"/>
      <c r="EOF3" s="265"/>
      <c r="EOG3" s="265"/>
      <c r="EOH3" s="265"/>
      <c r="EOI3" s="265"/>
      <c r="EOJ3" s="265"/>
      <c r="EOK3" s="265"/>
      <c r="EOL3" s="265" t="s">
        <v>457</v>
      </c>
      <c r="EOM3" s="265"/>
      <c r="EON3" s="265"/>
      <c r="EOO3" s="265"/>
      <c r="EOP3" s="265"/>
      <c r="EOQ3" s="265"/>
      <c r="EOR3" s="265"/>
      <c r="EOS3" s="265"/>
      <c r="EOT3" s="265"/>
      <c r="EOU3" s="265"/>
      <c r="EOV3" s="265"/>
      <c r="EOW3" s="265"/>
      <c r="EOX3" s="265"/>
      <c r="EOY3" s="265"/>
      <c r="EOZ3" s="265"/>
      <c r="EPA3" s="265"/>
      <c r="EPB3" s="265" t="s">
        <v>457</v>
      </c>
      <c r="EPC3" s="265"/>
      <c r="EPD3" s="265"/>
      <c r="EPE3" s="265"/>
      <c r="EPF3" s="265"/>
      <c r="EPG3" s="265"/>
      <c r="EPH3" s="265"/>
      <c r="EPI3" s="265"/>
      <c r="EPJ3" s="265"/>
      <c r="EPK3" s="265"/>
      <c r="EPL3" s="265"/>
      <c r="EPM3" s="265"/>
      <c r="EPN3" s="265"/>
      <c r="EPO3" s="265"/>
      <c r="EPP3" s="265"/>
      <c r="EPQ3" s="265"/>
      <c r="EPR3" s="265" t="s">
        <v>457</v>
      </c>
      <c r="EPS3" s="265"/>
      <c r="EPT3" s="265"/>
      <c r="EPU3" s="265"/>
      <c r="EPV3" s="265"/>
      <c r="EPW3" s="265"/>
      <c r="EPX3" s="265"/>
      <c r="EPY3" s="265"/>
      <c r="EPZ3" s="265"/>
      <c r="EQA3" s="265"/>
      <c r="EQB3" s="265"/>
      <c r="EQC3" s="265"/>
      <c r="EQD3" s="265"/>
      <c r="EQE3" s="265"/>
      <c r="EQF3" s="265"/>
      <c r="EQG3" s="265"/>
      <c r="EQH3" s="265" t="s">
        <v>457</v>
      </c>
      <c r="EQI3" s="265"/>
      <c r="EQJ3" s="265"/>
      <c r="EQK3" s="265"/>
      <c r="EQL3" s="265"/>
      <c r="EQM3" s="265"/>
      <c r="EQN3" s="265"/>
      <c r="EQO3" s="265"/>
      <c r="EQP3" s="265"/>
      <c r="EQQ3" s="265"/>
      <c r="EQR3" s="265"/>
      <c r="EQS3" s="265"/>
      <c r="EQT3" s="265"/>
      <c r="EQU3" s="265"/>
      <c r="EQV3" s="265"/>
      <c r="EQW3" s="265"/>
      <c r="EQX3" s="265" t="s">
        <v>457</v>
      </c>
      <c r="EQY3" s="265"/>
      <c r="EQZ3" s="265"/>
      <c r="ERA3" s="265"/>
      <c r="ERB3" s="265"/>
      <c r="ERC3" s="265"/>
      <c r="ERD3" s="265"/>
      <c r="ERE3" s="265"/>
      <c r="ERF3" s="265"/>
      <c r="ERG3" s="265"/>
      <c r="ERH3" s="265"/>
      <c r="ERI3" s="265"/>
      <c r="ERJ3" s="265"/>
      <c r="ERK3" s="265"/>
      <c r="ERL3" s="265"/>
      <c r="ERM3" s="265"/>
      <c r="ERN3" s="265" t="s">
        <v>457</v>
      </c>
      <c r="ERO3" s="265"/>
      <c r="ERP3" s="265"/>
      <c r="ERQ3" s="265"/>
      <c r="ERR3" s="265"/>
      <c r="ERS3" s="265"/>
      <c r="ERT3" s="265"/>
      <c r="ERU3" s="265"/>
      <c r="ERV3" s="265"/>
      <c r="ERW3" s="265"/>
      <c r="ERX3" s="265"/>
      <c r="ERY3" s="265"/>
      <c r="ERZ3" s="265"/>
      <c r="ESA3" s="265"/>
      <c r="ESB3" s="265"/>
      <c r="ESC3" s="265"/>
      <c r="ESD3" s="265" t="s">
        <v>457</v>
      </c>
      <c r="ESE3" s="265"/>
      <c r="ESF3" s="265"/>
      <c r="ESG3" s="265"/>
      <c r="ESH3" s="265"/>
      <c r="ESI3" s="265"/>
      <c r="ESJ3" s="265"/>
      <c r="ESK3" s="265"/>
      <c r="ESL3" s="265"/>
      <c r="ESM3" s="265"/>
      <c r="ESN3" s="265"/>
      <c r="ESO3" s="265"/>
      <c r="ESP3" s="265"/>
      <c r="ESQ3" s="265"/>
      <c r="ESR3" s="265"/>
      <c r="ESS3" s="265"/>
      <c r="EST3" s="265" t="s">
        <v>457</v>
      </c>
      <c r="ESU3" s="265"/>
      <c r="ESV3" s="265"/>
      <c r="ESW3" s="265"/>
      <c r="ESX3" s="265"/>
      <c r="ESY3" s="265"/>
      <c r="ESZ3" s="265"/>
      <c r="ETA3" s="265"/>
      <c r="ETB3" s="265"/>
      <c r="ETC3" s="265"/>
      <c r="ETD3" s="265"/>
      <c r="ETE3" s="265"/>
      <c r="ETF3" s="265"/>
      <c r="ETG3" s="265"/>
      <c r="ETH3" s="265"/>
      <c r="ETI3" s="265"/>
      <c r="ETJ3" s="265" t="s">
        <v>457</v>
      </c>
      <c r="ETK3" s="265"/>
      <c r="ETL3" s="265"/>
      <c r="ETM3" s="265"/>
      <c r="ETN3" s="265"/>
      <c r="ETO3" s="265"/>
      <c r="ETP3" s="265"/>
      <c r="ETQ3" s="265"/>
      <c r="ETR3" s="265"/>
      <c r="ETS3" s="265"/>
      <c r="ETT3" s="265"/>
      <c r="ETU3" s="265"/>
      <c r="ETV3" s="265"/>
      <c r="ETW3" s="265"/>
      <c r="ETX3" s="265"/>
      <c r="ETY3" s="265"/>
      <c r="ETZ3" s="265" t="s">
        <v>457</v>
      </c>
      <c r="EUA3" s="265"/>
      <c r="EUB3" s="265"/>
      <c r="EUC3" s="265"/>
      <c r="EUD3" s="265"/>
      <c r="EUE3" s="265"/>
      <c r="EUF3" s="265"/>
      <c r="EUG3" s="265"/>
      <c r="EUH3" s="265"/>
      <c r="EUI3" s="265"/>
      <c r="EUJ3" s="265"/>
      <c r="EUK3" s="265"/>
      <c r="EUL3" s="265"/>
      <c r="EUM3" s="265"/>
      <c r="EUN3" s="265"/>
      <c r="EUO3" s="265"/>
      <c r="EUP3" s="265" t="s">
        <v>457</v>
      </c>
      <c r="EUQ3" s="265"/>
      <c r="EUR3" s="265"/>
      <c r="EUS3" s="265"/>
      <c r="EUT3" s="265"/>
      <c r="EUU3" s="265"/>
      <c r="EUV3" s="265"/>
      <c r="EUW3" s="265"/>
      <c r="EUX3" s="265"/>
      <c r="EUY3" s="265"/>
      <c r="EUZ3" s="265"/>
      <c r="EVA3" s="265"/>
      <c r="EVB3" s="265"/>
      <c r="EVC3" s="265"/>
      <c r="EVD3" s="265"/>
      <c r="EVE3" s="265"/>
      <c r="EVF3" s="265" t="s">
        <v>457</v>
      </c>
      <c r="EVG3" s="265"/>
      <c r="EVH3" s="265"/>
      <c r="EVI3" s="265"/>
      <c r="EVJ3" s="265"/>
      <c r="EVK3" s="265"/>
      <c r="EVL3" s="265"/>
      <c r="EVM3" s="265"/>
      <c r="EVN3" s="265"/>
      <c r="EVO3" s="265"/>
      <c r="EVP3" s="265"/>
      <c r="EVQ3" s="265"/>
      <c r="EVR3" s="265"/>
      <c r="EVS3" s="265"/>
      <c r="EVT3" s="265"/>
      <c r="EVU3" s="265"/>
      <c r="EVV3" s="265" t="s">
        <v>457</v>
      </c>
      <c r="EVW3" s="265"/>
      <c r="EVX3" s="265"/>
      <c r="EVY3" s="265"/>
      <c r="EVZ3" s="265"/>
      <c r="EWA3" s="265"/>
      <c r="EWB3" s="265"/>
      <c r="EWC3" s="265"/>
      <c r="EWD3" s="265"/>
      <c r="EWE3" s="265"/>
      <c r="EWF3" s="265"/>
      <c r="EWG3" s="265"/>
      <c r="EWH3" s="265"/>
      <c r="EWI3" s="265"/>
      <c r="EWJ3" s="265"/>
      <c r="EWK3" s="265"/>
      <c r="EWL3" s="265" t="s">
        <v>457</v>
      </c>
      <c r="EWM3" s="265"/>
      <c r="EWN3" s="265"/>
      <c r="EWO3" s="265"/>
      <c r="EWP3" s="265"/>
      <c r="EWQ3" s="265"/>
      <c r="EWR3" s="265"/>
      <c r="EWS3" s="265"/>
      <c r="EWT3" s="265"/>
      <c r="EWU3" s="265"/>
      <c r="EWV3" s="265"/>
      <c r="EWW3" s="265"/>
      <c r="EWX3" s="265"/>
      <c r="EWY3" s="265"/>
      <c r="EWZ3" s="265"/>
      <c r="EXA3" s="265"/>
      <c r="EXB3" s="265" t="s">
        <v>457</v>
      </c>
      <c r="EXC3" s="265"/>
      <c r="EXD3" s="265"/>
      <c r="EXE3" s="265"/>
      <c r="EXF3" s="265"/>
      <c r="EXG3" s="265"/>
      <c r="EXH3" s="265"/>
      <c r="EXI3" s="265"/>
      <c r="EXJ3" s="265"/>
      <c r="EXK3" s="265"/>
      <c r="EXL3" s="265"/>
      <c r="EXM3" s="265"/>
      <c r="EXN3" s="265"/>
      <c r="EXO3" s="265"/>
      <c r="EXP3" s="265"/>
      <c r="EXQ3" s="265"/>
      <c r="EXR3" s="265" t="s">
        <v>457</v>
      </c>
      <c r="EXS3" s="265"/>
      <c r="EXT3" s="265"/>
      <c r="EXU3" s="265"/>
      <c r="EXV3" s="265"/>
      <c r="EXW3" s="265"/>
      <c r="EXX3" s="265"/>
      <c r="EXY3" s="265"/>
      <c r="EXZ3" s="265"/>
      <c r="EYA3" s="265"/>
      <c r="EYB3" s="265"/>
      <c r="EYC3" s="265"/>
      <c r="EYD3" s="265"/>
      <c r="EYE3" s="265"/>
      <c r="EYF3" s="265"/>
      <c r="EYG3" s="265"/>
      <c r="EYH3" s="265" t="s">
        <v>457</v>
      </c>
      <c r="EYI3" s="265"/>
      <c r="EYJ3" s="265"/>
      <c r="EYK3" s="265"/>
      <c r="EYL3" s="265"/>
      <c r="EYM3" s="265"/>
      <c r="EYN3" s="265"/>
      <c r="EYO3" s="265"/>
      <c r="EYP3" s="265"/>
      <c r="EYQ3" s="265"/>
      <c r="EYR3" s="265"/>
      <c r="EYS3" s="265"/>
      <c r="EYT3" s="265"/>
      <c r="EYU3" s="265"/>
      <c r="EYV3" s="265"/>
      <c r="EYW3" s="265"/>
      <c r="EYX3" s="265" t="s">
        <v>457</v>
      </c>
      <c r="EYY3" s="265"/>
      <c r="EYZ3" s="265"/>
      <c r="EZA3" s="265"/>
      <c r="EZB3" s="265"/>
      <c r="EZC3" s="265"/>
      <c r="EZD3" s="265"/>
      <c r="EZE3" s="265"/>
      <c r="EZF3" s="265"/>
      <c r="EZG3" s="265"/>
      <c r="EZH3" s="265"/>
      <c r="EZI3" s="265"/>
      <c r="EZJ3" s="265"/>
      <c r="EZK3" s="265"/>
      <c r="EZL3" s="265"/>
      <c r="EZM3" s="265"/>
      <c r="EZN3" s="265" t="s">
        <v>457</v>
      </c>
      <c r="EZO3" s="265"/>
      <c r="EZP3" s="265"/>
      <c r="EZQ3" s="265"/>
      <c r="EZR3" s="265"/>
      <c r="EZS3" s="265"/>
      <c r="EZT3" s="265"/>
      <c r="EZU3" s="265"/>
      <c r="EZV3" s="265"/>
      <c r="EZW3" s="265"/>
      <c r="EZX3" s="265"/>
      <c r="EZY3" s="265"/>
      <c r="EZZ3" s="265"/>
      <c r="FAA3" s="265"/>
      <c r="FAB3" s="265"/>
      <c r="FAC3" s="265"/>
      <c r="FAD3" s="265" t="s">
        <v>457</v>
      </c>
      <c r="FAE3" s="265"/>
      <c r="FAF3" s="265"/>
      <c r="FAG3" s="265"/>
      <c r="FAH3" s="265"/>
      <c r="FAI3" s="265"/>
      <c r="FAJ3" s="265"/>
      <c r="FAK3" s="265"/>
      <c r="FAL3" s="265"/>
      <c r="FAM3" s="265"/>
      <c r="FAN3" s="265"/>
      <c r="FAO3" s="265"/>
      <c r="FAP3" s="265"/>
      <c r="FAQ3" s="265"/>
      <c r="FAR3" s="265"/>
      <c r="FAS3" s="265"/>
      <c r="FAT3" s="265" t="s">
        <v>457</v>
      </c>
      <c r="FAU3" s="265"/>
      <c r="FAV3" s="265"/>
      <c r="FAW3" s="265"/>
      <c r="FAX3" s="265"/>
      <c r="FAY3" s="265"/>
      <c r="FAZ3" s="265"/>
      <c r="FBA3" s="265"/>
      <c r="FBB3" s="265"/>
      <c r="FBC3" s="265"/>
      <c r="FBD3" s="265"/>
      <c r="FBE3" s="265"/>
      <c r="FBF3" s="265"/>
      <c r="FBG3" s="265"/>
      <c r="FBH3" s="265"/>
      <c r="FBI3" s="265"/>
      <c r="FBJ3" s="265" t="s">
        <v>457</v>
      </c>
      <c r="FBK3" s="265"/>
      <c r="FBL3" s="265"/>
      <c r="FBM3" s="265"/>
      <c r="FBN3" s="265"/>
      <c r="FBO3" s="265"/>
      <c r="FBP3" s="265"/>
      <c r="FBQ3" s="265"/>
      <c r="FBR3" s="265"/>
      <c r="FBS3" s="265"/>
      <c r="FBT3" s="265"/>
      <c r="FBU3" s="265"/>
      <c r="FBV3" s="265"/>
      <c r="FBW3" s="265"/>
      <c r="FBX3" s="265"/>
      <c r="FBY3" s="265"/>
      <c r="FBZ3" s="265" t="s">
        <v>457</v>
      </c>
      <c r="FCA3" s="265"/>
      <c r="FCB3" s="265"/>
      <c r="FCC3" s="265"/>
      <c r="FCD3" s="265"/>
      <c r="FCE3" s="265"/>
      <c r="FCF3" s="265"/>
      <c r="FCG3" s="265"/>
      <c r="FCH3" s="265"/>
      <c r="FCI3" s="265"/>
      <c r="FCJ3" s="265"/>
      <c r="FCK3" s="265"/>
      <c r="FCL3" s="265"/>
      <c r="FCM3" s="265"/>
      <c r="FCN3" s="265"/>
      <c r="FCO3" s="265"/>
      <c r="FCP3" s="265" t="s">
        <v>457</v>
      </c>
      <c r="FCQ3" s="265"/>
      <c r="FCR3" s="265"/>
      <c r="FCS3" s="265"/>
      <c r="FCT3" s="265"/>
      <c r="FCU3" s="265"/>
      <c r="FCV3" s="265"/>
      <c r="FCW3" s="265"/>
      <c r="FCX3" s="265"/>
      <c r="FCY3" s="265"/>
      <c r="FCZ3" s="265"/>
      <c r="FDA3" s="265"/>
      <c r="FDB3" s="265"/>
      <c r="FDC3" s="265"/>
      <c r="FDD3" s="265"/>
      <c r="FDE3" s="265"/>
      <c r="FDF3" s="265" t="s">
        <v>457</v>
      </c>
      <c r="FDG3" s="265"/>
      <c r="FDH3" s="265"/>
      <c r="FDI3" s="265"/>
      <c r="FDJ3" s="265"/>
      <c r="FDK3" s="265"/>
      <c r="FDL3" s="265"/>
      <c r="FDM3" s="265"/>
      <c r="FDN3" s="265"/>
      <c r="FDO3" s="265"/>
      <c r="FDP3" s="265"/>
      <c r="FDQ3" s="265"/>
      <c r="FDR3" s="265"/>
      <c r="FDS3" s="265"/>
      <c r="FDT3" s="265"/>
      <c r="FDU3" s="265"/>
      <c r="FDV3" s="265" t="s">
        <v>457</v>
      </c>
      <c r="FDW3" s="265"/>
      <c r="FDX3" s="265"/>
      <c r="FDY3" s="265"/>
      <c r="FDZ3" s="265"/>
      <c r="FEA3" s="265"/>
      <c r="FEB3" s="265"/>
      <c r="FEC3" s="265"/>
      <c r="FED3" s="265"/>
      <c r="FEE3" s="265"/>
      <c r="FEF3" s="265"/>
      <c r="FEG3" s="265"/>
      <c r="FEH3" s="265"/>
      <c r="FEI3" s="265"/>
      <c r="FEJ3" s="265"/>
      <c r="FEK3" s="265"/>
      <c r="FEL3" s="265" t="s">
        <v>457</v>
      </c>
      <c r="FEM3" s="265"/>
      <c r="FEN3" s="265"/>
      <c r="FEO3" s="265"/>
      <c r="FEP3" s="265"/>
      <c r="FEQ3" s="265"/>
      <c r="FER3" s="265"/>
      <c r="FES3" s="265"/>
      <c r="FET3" s="265"/>
      <c r="FEU3" s="265"/>
      <c r="FEV3" s="265"/>
      <c r="FEW3" s="265"/>
      <c r="FEX3" s="265"/>
      <c r="FEY3" s="265"/>
      <c r="FEZ3" s="265"/>
      <c r="FFA3" s="265"/>
      <c r="FFB3" s="265" t="s">
        <v>457</v>
      </c>
      <c r="FFC3" s="265"/>
      <c r="FFD3" s="265"/>
      <c r="FFE3" s="265"/>
      <c r="FFF3" s="265"/>
      <c r="FFG3" s="265"/>
      <c r="FFH3" s="265"/>
      <c r="FFI3" s="265"/>
      <c r="FFJ3" s="265"/>
      <c r="FFK3" s="265"/>
      <c r="FFL3" s="265"/>
      <c r="FFM3" s="265"/>
      <c r="FFN3" s="265"/>
      <c r="FFO3" s="265"/>
      <c r="FFP3" s="265"/>
      <c r="FFQ3" s="265"/>
      <c r="FFR3" s="265" t="s">
        <v>457</v>
      </c>
      <c r="FFS3" s="265"/>
      <c r="FFT3" s="265"/>
      <c r="FFU3" s="265"/>
      <c r="FFV3" s="265"/>
      <c r="FFW3" s="265"/>
      <c r="FFX3" s="265"/>
      <c r="FFY3" s="265"/>
      <c r="FFZ3" s="265"/>
      <c r="FGA3" s="265"/>
      <c r="FGB3" s="265"/>
      <c r="FGC3" s="265"/>
      <c r="FGD3" s="265"/>
      <c r="FGE3" s="265"/>
      <c r="FGF3" s="265"/>
      <c r="FGG3" s="265"/>
      <c r="FGH3" s="265" t="s">
        <v>457</v>
      </c>
      <c r="FGI3" s="265"/>
      <c r="FGJ3" s="265"/>
      <c r="FGK3" s="265"/>
      <c r="FGL3" s="265"/>
      <c r="FGM3" s="265"/>
      <c r="FGN3" s="265"/>
      <c r="FGO3" s="265"/>
      <c r="FGP3" s="265"/>
      <c r="FGQ3" s="265"/>
      <c r="FGR3" s="265"/>
      <c r="FGS3" s="265"/>
      <c r="FGT3" s="265"/>
      <c r="FGU3" s="265"/>
      <c r="FGV3" s="265"/>
      <c r="FGW3" s="265"/>
      <c r="FGX3" s="265" t="s">
        <v>457</v>
      </c>
      <c r="FGY3" s="265"/>
      <c r="FGZ3" s="265"/>
      <c r="FHA3" s="265"/>
      <c r="FHB3" s="265"/>
      <c r="FHC3" s="265"/>
      <c r="FHD3" s="265"/>
      <c r="FHE3" s="265"/>
      <c r="FHF3" s="265"/>
      <c r="FHG3" s="265"/>
      <c r="FHH3" s="265"/>
      <c r="FHI3" s="265"/>
      <c r="FHJ3" s="265"/>
      <c r="FHK3" s="265"/>
      <c r="FHL3" s="265"/>
      <c r="FHM3" s="265"/>
      <c r="FHN3" s="265" t="s">
        <v>457</v>
      </c>
      <c r="FHO3" s="265"/>
      <c r="FHP3" s="265"/>
      <c r="FHQ3" s="265"/>
      <c r="FHR3" s="265"/>
      <c r="FHS3" s="265"/>
      <c r="FHT3" s="265"/>
      <c r="FHU3" s="265"/>
      <c r="FHV3" s="265"/>
      <c r="FHW3" s="265"/>
      <c r="FHX3" s="265"/>
      <c r="FHY3" s="265"/>
      <c r="FHZ3" s="265"/>
      <c r="FIA3" s="265"/>
      <c r="FIB3" s="265"/>
      <c r="FIC3" s="265"/>
      <c r="FID3" s="265" t="s">
        <v>457</v>
      </c>
      <c r="FIE3" s="265"/>
      <c r="FIF3" s="265"/>
      <c r="FIG3" s="265"/>
      <c r="FIH3" s="265"/>
      <c r="FII3" s="265"/>
      <c r="FIJ3" s="265"/>
      <c r="FIK3" s="265"/>
      <c r="FIL3" s="265"/>
      <c r="FIM3" s="265"/>
      <c r="FIN3" s="265"/>
      <c r="FIO3" s="265"/>
      <c r="FIP3" s="265"/>
      <c r="FIQ3" s="265"/>
      <c r="FIR3" s="265"/>
      <c r="FIS3" s="265"/>
      <c r="FIT3" s="265" t="s">
        <v>457</v>
      </c>
      <c r="FIU3" s="265"/>
      <c r="FIV3" s="265"/>
      <c r="FIW3" s="265"/>
      <c r="FIX3" s="265"/>
      <c r="FIY3" s="265"/>
      <c r="FIZ3" s="265"/>
      <c r="FJA3" s="265"/>
      <c r="FJB3" s="265"/>
      <c r="FJC3" s="265"/>
      <c r="FJD3" s="265"/>
      <c r="FJE3" s="265"/>
      <c r="FJF3" s="265"/>
      <c r="FJG3" s="265"/>
      <c r="FJH3" s="265"/>
      <c r="FJI3" s="265"/>
      <c r="FJJ3" s="265" t="s">
        <v>457</v>
      </c>
      <c r="FJK3" s="265"/>
      <c r="FJL3" s="265"/>
      <c r="FJM3" s="265"/>
      <c r="FJN3" s="265"/>
      <c r="FJO3" s="265"/>
      <c r="FJP3" s="265"/>
      <c r="FJQ3" s="265"/>
      <c r="FJR3" s="265"/>
      <c r="FJS3" s="265"/>
      <c r="FJT3" s="265"/>
      <c r="FJU3" s="265"/>
      <c r="FJV3" s="265"/>
      <c r="FJW3" s="265"/>
      <c r="FJX3" s="265"/>
      <c r="FJY3" s="265"/>
      <c r="FJZ3" s="265" t="s">
        <v>457</v>
      </c>
      <c r="FKA3" s="265"/>
      <c r="FKB3" s="265"/>
      <c r="FKC3" s="265"/>
      <c r="FKD3" s="265"/>
      <c r="FKE3" s="265"/>
      <c r="FKF3" s="265"/>
      <c r="FKG3" s="265"/>
      <c r="FKH3" s="265"/>
      <c r="FKI3" s="265"/>
      <c r="FKJ3" s="265"/>
      <c r="FKK3" s="265"/>
      <c r="FKL3" s="265"/>
      <c r="FKM3" s="265"/>
      <c r="FKN3" s="265"/>
      <c r="FKO3" s="265"/>
      <c r="FKP3" s="265" t="s">
        <v>457</v>
      </c>
      <c r="FKQ3" s="265"/>
      <c r="FKR3" s="265"/>
      <c r="FKS3" s="265"/>
      <c r="FKT3" s="265"/>
      <c r="FKU3" s="265"/>
      <c r="FKV3" s="265"/>
      <c r="FKW3" s="265"/>
      <c r="FKX3" s="265"/>
      <c r="FKY3" s="265"/>
      <c r="FKZ3" s="265"/>
      <c r="FLA3" s="265"/>
      <c r="FLB3" s="265"/>
      <c r="FLC3" s="265"/>
      <c r="FLD3" s="265"/>
      <c r="FLE3" s="265"/>
      <c r="FLF3" s="265" t="s">
        <v>457</v>
      </c>
      <c r="FLG3" s="265"/>
      <c r="FLH3" s="265"/>
      <c r="FLI3" s="265"/>
      <c r="FLJ3" s="265"/>
      <c r="FLK3" s="265"/>
      <c r="FLL3" s="265"/>
      <c r="FLM3" s="265"/>
      <c r="FLN3" s="265"/>
      <c r="FLO3" s="265"/>
      <c r="FLP3" s="265"/>
      <c r="FLQ3" s="265"/>
      <c r="FLR3" s="265"/>
      <c r="FLS3" s="265"/>
      <c r="FLT3" s="265"/>
      <c r="FLU3" s="265"/>
      <c r="FLV3" s="265" t="s">
        <v>457</v>
      </c>
      <c r="FLW3" s="265"/>
      <c r="FLX3" s="265"/>
      <c r="FLY3" s="265"/>
      <c r="FLZ3" s="265"/>
      <c r="FMA3" s="265"/>
      <c r="FMB3" s="265"/>
      <c r="FMC3" s="265"/>
      <c r="FMD3" s="265"/>
      <c r="FME3" s="265"/>
      <c r="FMF3" s="265"/>
      <c r="FMG3" s="265"/>
      <c r="FMH3" s="265"/>
      <c r="FMI3" s="265"/>
      <c r="FMJ3" s="265"/>
      <c r="FMK3" s="265"/>
      <c r="FML3" s="265" t="s">
        <v>457</v>
      </c>
      <c r="FMM3" s="265"/>
      <c r="FMN3" s="265"/>
      <c r="FMO3" s="265"/>
      <c r="FMP3" s="265"/>
      <c r="FMQ3" s="265"/>
      <c r="FMR3" s="265"/>
      <c r="FMS3" s="265"/>
      <c r="FMT3" s="265"/>
      <c r="FMU3" s="265"/>
      <c r="FMV3" s="265"/>
      <c r="FMW3" s="265"/>
      <c r="FMX3" s="265"/>
      <c r="FMY3" s="265"/>
      <c r="FMZ3" s="265"/>
      <c r="FNA3" s="265"/>
      <c r="FNB3" s="265" t="s">
        <v>457</v>
      </c>
      <c r="FNC3" s="265"/>
      <c r="FND3" s="265"/>
      <c r="FNE3" s="265"/>
      <c r="FNF3" s="265"/>
      <c r="FNG3" s="265"/>
      <c r="FNH3" s="265"/>
      <c r="FNI3" s="265"/>
      <c r="FNJ3" s="265"/>
      <c r="FNK3" s="265"/>
      <c r="FNL3" s="265"/>
      <c r="FNM3" s="265"/>
      <c r="FNN3" s="265"/>
      <c r="FNO3" s="265"/>
      <c r="FNP3" s="265"/>
      <c r="FNQ3" s="265"/>
      <c r="FNR3" s="265" t="s">
        <v>457</v>
      </c>
      <c r="FNS3" s="265"/>
      <c r="FNT3" s="265"/>
      <c r="FNU3" s="265"/>
      <c r="FNV3" s="265"/>
      <c r="FNW3" s="265"/>
      <c r="FNX3" s="265"/>
      <c r="FNY3" s="265"/>
      <c r="FNZ3" s="265"/>
      <c r="FOA3" s="265"/>
      <c r="FOB3" s="265"/>
      <c r="FOC3" s="265"/>
      <c r="FOD3" s="265"/>
      <c r="FOE3" s="265"/>
      <c r="FOF3" s="265"/>
      <c r="FOG3" s="265"/>
      <c r="FOH3" s="265" t="s">
        <v>457</v>
      </c>
      <c r="FOI3" s="265"/>
      <c r="FOJ3" s="265"/>
      <c r="FOK3" s="265"/>
      <c r="FOL3" s="265"/>
      <c r="FOM3" s="265"/>
      <c r="FON3" s="265"/>
      <c r="FOO3" s="265"/>
      <c r="FOP3" s="265"/>
      <c r="FOQ3" s="265"/>
      <c r="FOR3" s="265"/>
      <c r="FOS3" s="265"/>
      <c r="FOT3" s="265"/>
      <c r="FOU3" s="265"/>
      <c r="FOV3" s="265"/>
      <c r="FOW3" s="265"/>
      <c r="FOX3" s="265" t="s">
        <v>457</v>
      </c>
      <c r="FOY3" s="265"/>
      <c r="FOZ3" s="265"/>
      <c r="FPA3" s="265"/>
      <c r="FPB3" s="265"/>
      <c r="FPC3" s="265"/>
      <c r="FPD3" s="265"/>
      <c r="FPE3" s="265"/>
      <c r="FPF3" s="265"/>
      <c r="FPG3" s="265"/>
      <c r="FPH3" s="265"/>
      <c r="FPI3" s="265"/>
      <c r="FPJ3" s="265"/>
      <c r="FPK3" s="265"/>
      <c r="FPL3" s="265"/>
      <c r="FPM3" s="265"/>
      <c r="FPN3" s="265" t="s">
        <v>457</v>
      </c>
      <c r="FPO3" s="265"/>
      <c r="FPP3" s="265"/>
      <c r="FPQ3" s="265"/>
      <c r="FPR3" s="265"/>
      <c r="FPS3" s="265"/>
      <c r="FPT3" s="265"/>
      <c r="FPU3" s="265"/>
      <c r="FPV3" s="265"/>
      <c r="FPW3" s="265"/>
      <c r="FPX3" s="265"/>
      <c r="FPY3" s="265"/>
      <c r="FPZ3" s="265"/>
      <c r="FQA3" s="265"/>
      <c r="FQB3" s="265"/>
      <c r="FQC3" s="265"/>
      <c r="FQD3" s="265" t="s">
        <v>457</v>
      </c>
      <c r="FQE3" s="265"/>
      <c r="FQF3" s="265"/>
      <c r="FQG3" s="265"/>
      <c r="FQH3" s="265"/>
      <c r="FQI3" s="265"/>
      <c r="FQJ3" s="265"/>
      <c r="FQK3" s="265"/>
      <c r="FQL3" s="265"/>
      <c r="FQM3" s="265"/>
      <c r="FQN3" s="265"/>
      <c r="FQO3" s="265"/>
      <c r="FQP3" s="265"/>
      <c r="FQQ3" s="265"/>
      <c r="FQR3" s="265"/>
      <c r="FQS3" s="265"/>
      <c r="FQT3" s="265" t="s">
        <v>457</v>
      </c>
      <c r="FQU3" s="265"/>
      <c r="FQV3" s="265"/>
      <c r="FQW3" s="265"/>
      <c r="FQX3" s="265"/>
      <c r="FQY3" s="265"/>
      <c r="FQZ3" s="265"/>
      <c r="FRA3" s="265"/>
      <c r="FRB3" s="265"/>
      <c r="FRC3" s="265"/>
      <c r="FRD3" s="265"/>
      <c r="FRE3" s="265"/>
      <c r="FRF3" s="265"/>
      <c r="FRG3" s="265"/>
      <c r="FRH3" s="265"/>
      <c r="FRI3" s="265"/>
      <c r="FRJ3" s="265" t="s">
        <v>457</v>
      </c>
      <c r="FRK3" s="265"/>
      <c r="FRL3" s="265"/>
      <c r="FRM3" s="265"/>
      <c r="FRN3" s="265"/>
      <c r="FRO3" s="265"/>
      <c r="FRP3" s="265"/>
      <c r="FRQ3" s="265"/>
      <c r="FRR3" s="265"/>
      <c r="FRS3" s="265"/>
      <c r="FRT3" s="265"/>
      <c r="FRU3" s="265"/>
      <c r="FRV3" s="265"/>
      <c r="FRW3" s="265"/>
      <c r="FRX3" s="265"/>
      <c r="FRY3" s="265"/>
      <c r="FRZ3" s="265" t="s">
        <v>457</v>
      </c>
      <c r="FSA3" s="265"/>
      <c r="FSB3" s="265"/>
      <c r="FSC3" s="265"/>
      <c r="FSD3" s="265"/>
      <c r="FSE3" s="265"/>
      <c r="FSF3" s="265"/>
      <c r="FSG3" s="265"/>
      <c r="FSH3" s="265"/>
      <c r="FSI3" s="265"/>
      <c r="FSJ3" s="265"/>
      <c r="FSK3" s="265"/>
      <c r="FSL3" s="265"/>
      <c r="FSM3" s="265"/>
      <c r="FSN3" s="265"/>
      <c r="FSO3" s="265"/>
      <c r="FSP3" s="265" t="s">
        <v>457</v>
      </c>
      <c r="FSQ3" s="265"/>
      <c r="FSR3" s="265"/>
      <c r="FSS3" s="265"/>
      <c r="FST3" s="265"/>
      <c r="FSU3" s="265"/>
      <c r="FSV3" s="265"/>
      <c r="FSW3" s="265"/>
      <c r="FSX3" s="265"/>
      <c r="FSY3" s="265"/>
      <c r="FSZ3" s="265"/>
      <c r="FTA3" s="265"/>
      <c r="FTB3" s="265"/>
      <c r="FTC3" s="265"/>
      <c r="FTD3" s="265"/>
      <c r="FTE3" s="265"/>
      <c r="FTF3" s="265" t="s">
        <v>457</v>
      </c>
      <c r="FTG3" s="265"/>
      <c r="FTH3" s="265"/>
      <c r="FTI3" s="265"/>
      <c r="FTJ3" s="265"/>
      <c r="FTK3" s="265"/>
      <c r="FTL3" s="265"/>
      <c r="FTM3" s="265"/>
      <c r="FTN3" s="265"/>
      <c r="FTO3" s="265"/>
      <c r="FTP3" s="265"/>
      <c r="FTQ3" s="265"/>
      <c r="FTR3" s="265"/>
      <c r="FTS3" s="265"/>
      <c r="FTT3" s="265"/>
      <c r="FTU3" s="265"/>
      <c r="FTV3" s="265" t="s">
        <v>457</v>
      </c>
      <c r="FTW3" s="265"/>
      <c r="FTX3" s="265"/>
      <c r="FTY3" s="265"/>
      <c r="FTZ3" s="265"/>
      <c r="FUA3" s="265"/>
      <c r="FUB3" s="265"/>
      <c r="FUC3" s="265"/>
      <c r="FUD3" s="265"/>
      <c r="FUE3" s="265"/>
      <c r="FUF3" s="265"/>
      <c r="FUG3" s="265"/>
      <c r="FUH3" s="265"/>
      <c r="FUI3" s="265"/>
      <c r="FUJ3" s="265"/>
      <c r="FUK3" s="265"/>
      <c r="FUL3" s="265" t="s">
        <v>457</v>
      </c>
      <c r="FUM3" s="265"/>
      <c r="FUN3" s="265"/>
      <c r="FUO3" s="265"/>
      <c r="FUP3" s="265"/>
      <c r="FUQ3" s="265"/>
      <c r="FUR3" s="265"/>
      <c r="FUS3" s="265"/>
      <c r="FUT3" s="265"/>
      <c r="FUU3" s="265"/>
      <c r="FUV3" s="265"/>
      <c r="FUW3" s="265"/>
      <c r="FUX3" s="265"/>
      <c r="FUY3" s="265"/>
      <c r="FUZ3" s="265"/>
      <c r="FVA3" s="265"/>
      <c r="FVB3" s="265" t="s">
        <v>457</v>
      </c>
      <c r="FVC3" s="265"/>
      <c r="FVD3" s="265"/>
      <c r="FVE3" s="265"/>
      <c r="FVF3" s="265"/>
      <c r="FVG3" s="265"/>
      <c r="FVH3" s="265"/>
      <c r="FVI3" s="265"/>
      <c r="FVJ3" s="265"/>
      <c r="FVK3" s="265"/>
      <c r="FVL3" s="265"/>
      <c r="FVM3" s="265"/>
      <c r="FVN3" s="265"/>
      <c r="FVO3" s="265"/>
      <c r="FVP3" s="265"/>
      <c r="FVQ3" s="265"/>
      <c r="FVR3" s="265" t="s">
        <v>457</v>
      </c>
      <c r="FVS3" s="265"/>
      <c r="FVT3" s="265"/>
      <c r="FVU3" s="265"/>
      <c r="FVV3" s="265"/>
      <c r="FVW3" s="265"/>
      <c r="FVX3" s="265"/>
      <c r="FVY3" s="265"/>
      <c r="FVZ3" s="265"/>
      <c r="FWA3" s="265"/>
      <c r="FWB3" s="265"/>
      <c r="FWC3" s="265"/>
      <c r="FWD3" s="265"/>
      <c r="FWE3" s="265"/>
      <c r="FWF3" s="265"/>
      <c r="FWG3" s="265"/>
      <c r="FWH3" s="265" t="s">
        <v>457</v>
      </c>
      <c r="FWI3" s="265"/>
      <c r="FWJ3" s="265"/>
      <c r="FWK3" s="265"/>
      <c r="FWL3" s="265"/>
      <c r="FWM3" s="265"/>
      <c r="FWN3" s="265"/>
      <c r="FWO3" s="265"/>
      <c r="FWP3" s="265"/>
      <c r="FWQ3" s="265"/>
      <c r="FWR3" s="265"/>
      <c r="FWS3" s="265"/>
      <c r="FWT3" s="265"/>
      <c r="FWU3" s="265"/>
      <c r="FWV3" s="265"/>
      <c r="FWW3" s="265"/>
      <c r="FWX3" s="265" t="s">
        <v>457</v>
      </c>
      <c r="FWY3" s="265"/>
      <c r="FWZ3" s="265"/>
      <c r="FXA3" s="265"/>
      <c r="FXB3" s="265"/>
      <c r="FXC3" s="265"/>
      <c r="FXD3" s="265"/>
      <c r="FXE3" s="265"/>
      <c r="FXF3" s="265"/>
      <c r="FXG3" s="265"/>
      <c r="FXH3" s="265"/>
      <c r="FXI3" s="265"/>
      <c r="FXJ3" s="265"/>
      <c r="FXK3" s="265"/>
      <c r="FXL3" s="265"/>
      <c r="FXM3" s="265"/>
      <c r="FXN3" s="265" t="s">
        <v>457</v>
      </c>
      <c r="FXO3" s="265"/>
      <c r="FXP3" s="265"/>
      <c r="FXQ3" s="265"/>
      <c r="FXR3" s="265"/>
      <c r="FXS3" s="265"/>
      <c r="FXT3" s="265"/>
      <c r="FXU3" s="265"/>
      <c r="FXV3" s="265"/>
      <c r="FXW3" s="265"/>
      <c r="FXX3" s="265"/>
      <c r="FXY3" s="265"/>
      <c r="FXZ3" s="265"/>
      <c r="FYA3" s="265"/>
      <c r="FYB3" s="265"/>
      <c r="FYC3" s="265"/>
      <c r="FYD3" s="265" t="s">
        <v>457</v>
      </c>
      <c r="FYE3" s="265"/>
      <c r="FYF3" s="265"/>
      <c r="FYG3" s="265"/>
      <c r="FYH3" s="265"/>
      <c r="FYI3" s="265"/>
      <c r="FYJ3" s="265"/>
      <c r="FYK3" s="265"/>
      <c r="FYL3" s="265"/>
      <c r="FYM3" s="265"/>
      <c r="FYN3" s="265"/>
      <c r="FYO3" s="265"/>
      <c r="FYP3" s="265"/>
      <c r="FYQ3" s="265"/>
      <c r="FYR3" s="265"/>
      <c r="FYS3" s="265"/>
      <c r="FYT3" s="265" t="s">
        <v>457</v>
      </c>
      <c r="FYU3" s="265"/>
      <c r="FYV3" s="265"/>
      <c r="FYW3" s="265"/>
      <c r="FYX3" s="265"/>
      <c r="FYY3" s="265"/>
      <c r="FYZ3" s="265"/>
      <c r="FZA3" s="265"/>
      <c r="FZB3" s="265"/>
      <c r="FZC3" s="265"/>
      <c r="FZD3" s="265"/>
      <c r="FZE3" s="265"/>
      <c r="FZF3" s="265"/>
      <c r="FZG3" s="265"/>
      <c r="FZH3" s="265"/>
      <c r="FZI3" s="265"/>
      <c r="FZJ3" s="265" t="s">
        <v>457</v>
      </c>
      <c r="FZK3" s="265"/>
      <c r="FZL3" s="265"/>
      <c r="FZM3" s="265"/>
      <c r="FZN3" s="265"/>
      <c r="FZO3" s="265"/>
      <c r="FZP3" s="265"/>
      <c r="FZQ3" s="265"/>
      <c r="FZR3" s="265"/>
      <c r="FZS3" s="265"/>
      <c r="FZT3" s="265"/>
      <c r="FZU3" s="265"/>
      <c r="FZV3" s="265"/>
      <c r="FZW3" s="265"/>
      <c r="FZX3" s="265"/>
      <c r="FZY3" s="265"/>
      <c r="FZZ3" s="265" t="s">
        <v>457</v>
      </c>
      <c r="GAA3" s="265"/>
      <c r="GAB3" s="265"/>
      <c r="GAC3" s="265"/>
      <c r="GAD3" s="265"/>
      <c r="GAE3" s="265"/>
      <c r="GAF3" s="265"/>
      <c r="GAG3" s="265"/>
      <c r="GAH3" s="265"/>
      <c r="GAI3" s="265"/>
      <c r="GAJ3" s="265"/>
      <c r="GAK3" s="265"/>
      <c r="GAL3" s="265"/>
      <c r="GAM3" s="265"/>
      <c r="GAN3" s="265"/>
      <c r="GAO3" s="265"/>
      <c r="GAP3" s="265" t="s">
        <v>457</v>
      </c>
      <c r="GAQ3" s="265"/>
      <c r="GAR3" s="265"/>
      <c r="GAS3" s="265"/>
      <c r="GAT3" s="265"/>
      <c r="GAU3" s="265"/>
      <c r="GAV3" s="265"/>
      <c r="GAW3" s="265"/>
      <c r="GAX3" s="265"/>
      <c r="GAY3" s="265"/>
      <c r="GAZ3" s="265"/>
      <c r="GBA3" s="265"/>
      <c r="GBB3" s="265"/>
      <c r="GBC3" s="265"/>
      <c r="GBD3" s="265"/>
      <c r="GBE3" s="265"/>
      <c r="GBF3" s="265" t="s">
        <v>457</v>
      </c>
      <c r="GBG3" s="265"/>
      <c r="GBH3" s="265"/>
      <c r="GBI3" s="265"/>
      <c r="GBJ3" s="265"/>
      <c r="GBK3" s="265"/>
      <c r="GBL3" s="265"/>
      <c r="GBM3" s="265"/>
      <c r="GBN3" s="265"/>
      <c r="GBO3" s="265"/>
      <c r="GBP3" s="265"/>
      <c r="GBQ3" s="265"/>
      <c r="GBR3" s="265"/>
      <c r="GBS3" s="265"/>
      <c r="GBT3" s="265"/>
      <c r="GBU3" s="265"/>
      <c r="GBV3" s="265" t="s">
        <v>457</v>
      </c>
      <c r="GBW3" s="265"/>
      <c r="GBX3" s="265"/>
      <c r="GBY3" s="265"/>
      <c r="GBZ3" s="265"/>
      <c r="GCA3" s="265"/>
      <c r="GCB3" s="265"/>
      <c r="GCC3" s="265"/>
      <c r="GCD3" s="265"/>
      <c r="GCE3" s="265"/>
      <c r="GCF3" s="265"/>
      <c r="GCG3" s="265"/>
      <c r="GCH3" s="265"/>
      <c r="GCI3" s="265"/>
      <c r="GCJ3" s="265"/>
      <c r="GCK3" s="265"/>
      <c r="GCL3" s="265" t="s">
        <v>457</v>
      </c>
      <c r="GCM3" s="265"/>
      <c r="GCN3" s="265"/>
      <c r="GCO3" s="265"/>
      <c r="GCP3" s="265"/>
      <c r="GCQ3" s="265"/>
      <c r="GCR3" s="265"/>
      <c r="GCS3" s="265"/>
      <c r="GCT3" s="265"/>
      <c r="GCU3" s="265"/>
      <c r="GCV3" s="265"/>
      <c r="GCW3" s="265"/>
      <c r="GCX3" s="265"/>
      <c r="GCY3" s="265"/>
      <c r="GCZ3" s="265"/>
      <c r="GDA3" s="265"/>
      <c r="GDB3" s="265" t="s">
        <v>457</v>
      </c>
      <c r="GDC3" s="265"/>
      <c r="GDD3" s="265"/>
      <c r="GDE3" s="265"/>
      <c r="GDF3" s="265"/>
      <c r="GDG3" s="265"/>
      <c r="GDH3" s="265"/>
      <c r="GDI3" s="265"/>
      <c r="GDJ3" s="265"/>
      <c r="GDK3" s="265"/>
      <c r="GDL3" s="265"/>
      <c r="GDM3" s="265"/>
      <c r="GDN3" s="265"/>
      <c r="GDO3" s="265"/>
      <c r="GDP3" s="265"/>
      <c r="GDQ3" s="265"/>
      <c r="GDR3" s="265" t="s">
        <v>457</v>
      </c>
      <c r="GDS3" s="265"/>
      <c r="GDT3" s="265"/>
      <c r="GDU3" s="265"/>
      <c r="GDV3" s="265"/>
      <c r="GDW3" s="265"/>
      <c r="GDX3" s="265"/>
      <c r="GDY3" s="265"/>
      <c r="GDZ3" s="265"/>
      <c r="GEA3" s="265"/>
      <c r="GEB3" s="265"/>
      <c r="GEC3" s="265"/>
      <c r="GED3" s="265"/>
      <c r="GEE3" s="265"/>
      <c r="GEF3" s="265"/>
      <c r="GEG3" s="265"/>
      <c r="GEH3" s="265" t="s">
        <v>457</v>
      </c>
      <c r="GEI3" s="265"/>
      <c r="GEJ3" s="265"/>
      <c r="GEK3" s="265"/>
      <c r="GEL3" s="265"/>
      <c r="GEM3" s="265"/>
      <c r="GEN3" s="265"/>
      <c r="GEO3" s="265"/>
      <c r="GEP3" s="265"/>
      <c r="GEQ3" s="265"/>
      <c r="GER3" s="265"/>
      <c r="GES3" s="265"/>
      <c r="GET3" s="265"/>
      <c r="GEU3" s="265"/>
      <c r="GEV3" s="265"/>
      <c r="GEW3" s="265"/>
      <c r="GEX3" s="265" t="s">
        <v>457</v>
      </c>
      <c r="GEY3" s="265"/>
      <c r="GEZ3" s="265"/>
      <c r="GFA3" s="265"/>
      <c r="GFB3" s="265"/>
      <c r="GFC3" s="265"/>
      <c r="GFD3" s="265"/>
      <c r="GFE3" s="265"/>
      <c r="GFF3" s="265"/>
      <c r="GFG3" s="265"/>
      <c r="GFH3" s="265"/>
      <c r="GFI3" s="265"/>
      <c r="GFJ3" s="265"/>
      <c r="GFK3" s="265"/>
      <c r="GFL3" s="265"/>
      <c r="GFM3" s="265"/>
      <c r="GFN3" s="265" t="s">
        <v>457</v>
      </c>
      <c r="GFO3" s="265"/>
      <c r="GFP3" s="265"/>
      <c r="GFQ3" s="265"/>
      <c r="GFR3" s="265"/>
      <c r="GFS3" s="265"/>
      <c r="GFT3" s="265"/>
      <c r="GFU3" s="265"/>
      <c r="GFV3" s="265"/>
      <c r="GFW3" s="265"/>
      <c r="GFX3" s="265"/>
      <c r="GFY3" s="265"/>
      <c r="GFZ3" s="265"/>
      <c r="GGA3" s="265"/>
      <c r="GGB3" s="265"/>
      <c r="GGC3" s="265"/>
      <c r="GGD3" s="265" t="s">
        <v>457</v>
      </c>
      <c r="GGE3" s="265"/>
      <c r="GGF3" s="265"/>
      <c r="GGG3" s="265"/>
      <c r="GGH3" s="265"/>
      <c r="GGI3" s="265"/>
      <c r="GGJ3" s="265"/>
      <c r="GGK3" s="265"/>
      <c r="GGL3" s="265"/>
      <c r="GGM3" s="265"/>
      <c r="GGN3" s="265"/>
      <c r="GGO3" s="265"/>
      <c r="GGP3" s="265"/>
      <c r="GGQ3" s="265"/>
      <c r="GGR3" s="265"/>
      <c r="GGS3" s="265"/>
      <c r="GGT3" s="265" t="s">
        <v>457</v>
      </c>
      <c r="GGU3" s="265"/>
      <c r="GGV3" s="265"/>
      <c r="GGW3" s="265"/>
      <c r="GGX3" s="265"/>
      <c r="GGY3" s="265"/>
      <c r="GGZ3" s="265"/>
      <c r="GHA3" s="265"/>
      <c r="GHB3" s="265"/>
      <c r="GHC3" s="265"/>
      <c r="GHD3" s="265"/>
      <c r="GHE3" s="265"/>
      <c r="GHF3" s="265"/>
      <c r="GHG3" s="265"/>
      <c r="GHH3" s="265"/>
      <c r="GHI3" s="265"/>
      <c r="GHJ3" s="265" t="s">
        <v>457</v>
      </c>
      <c r="GHK3" s="265"/>
      <c r="GHL3" s="265"/>
      <c r="GHM3" s="265"/>
      <c r="GHN3" s="265"/>
      <c r="GHO3" s="265"/>
      <c r="GHP3" s="265"/>
      <c r="GHQ3" s="265"/>
      <c r="GHR3" s="265"/>
      <c r="GHS3" s="265"/>
      <c r="GHT3" s="265"/>
      <c r="GHU3" s="265"/>
      <c r="GHV3" s="265"/>
      <c r="GHW3" s="265"/>
      <c r="GHX3" s="265"/>
      <c r="GHY3" s="265"/>
      <c r="GHZ3" s="265" t="s">
        <v>457</v>
      </c>
      <c r="GIA3" s="265"/>
      <c r="GIB3" s="265"/>
      <c r="GIC3" s="265"/>
      <c r="GID3" s="265"/>
      <c r="GIE3" s="265"/>
      <c r="GIF3" s="265"/>
      <c r="GIG3" s="265"/>
      <c r="GIH3" s="265"/>
      <c r="GII3" s="265"/>
      <c r="GIJ3" s="265"/>
      <c r="GIK3" s="265"/>
      <c r="GIL3" s="265"/>
      <c r="GIM3" s="265"/>
      <c r="GIN3" s="265"/>
      <c r="GIO3" s="265"/>
      <c r="GIP3" s="265" t="s">
        <v>457</v>
      </c>
      <c r="GIQ3" s="265"/>
      <c r="GIR3" s="265"/>
      <c r="GIS3" s="265"/>
      <c r="GIT3" s="265"/>
      <c r="GIU3" s="265"/>
      <c r="GIV3" s="265"/>
      <c r="GIW3" s="265"/>
      <c r="GIX3" s="265"/>
      <c r="GIY3" s="265"/>
      <c r="GIZ3" s="265"/>
      <c r="GJA3" s="265"/>
      <c r="GJB3" s="265"/>
      <c r="GJC3" s="265"/>
      <c r="GJD3" s="265"/>
      <c r="GJE3" s="265"/>
      <c r="GJF3" s="265" t="s">
        <v>457</v>
      </c>
      <c r="GJG3" s="265"/>
      <c r="GJH3" s="265"/>
      <c r="GJI3" s="265"/>
      <c r="GJJ3" s="265"/>
      <c r="GJK3" s="265"/>
      <c r="GJL3" s="265"/>
      <c r="GJM3" s="265"/>
      <c r="GJN3" s="265"/>
      <c r="GJO3" s="265"/>
      <c r="GJP3" s="265"/>
      <c r="GJQ3" s="265"/>
      <c r="GJR3" s="265"/>
      <c r="GJS3" s="265"/>
      <c r="GJT3" s="265"/>
      <c r="GJU3" s="265"/>
      <c r="GJV3" s="265" t="s">
        <v>457</v>
      </c>
      <c r="GJW3" s="265"/>
      <c r="GJX3" s="265"/>
      <c r="GJY3" s="265"/>
      <c r="GJZ3" s="265"/>
      <c r="GKA3" s="265"/>
      <c r="GKB3" s="265"/>
      <c r="GKC3" s="265"/>
      <c r="GKD3" s="265"/>
      <c r="GKE3" s="265"/>
      <c r="GKF3" s="265"/>
      <c r="GKG3" s="265"/>
      <c r="GKH3" s="265"/>
      <c r="GKI3" s="265"/>
      <c r="GKJ3" s="265"/>
      <c r="GKK3" s="265"/>
      <c r="GKL3" s="265" t="s">
        <v>457</v>
      </c>
      <c r="GKM3" s="265"/>
      <c r="GKN3" s="265"/>
      <c r="GKO3" s="265"/>
      <c r="GKP3" s="265"/>
      <c r="GKQ3" s="265"/>
      <c r="GKR3" s="265"/>
      <c r="GKS3" s="265"/>
      <c r="GKT3" s="265"/>
      <c r="GKU3" s="265"/>
      <c r="GKV3" s="265"/>
      <c r="GKW3" s="265"/>
      <c r="GKX3" s="265"/>
      <c r="GKY3" s="265"/>
      <c r="GKZ3" s="265"/>
      <c r="GLA3" s="265"/>
      <c r="GLB3" s="265" t="s">
        <v>457</v>
      </c>
      <c r="GLC3" s="265"/>
      <c r="GLD3" s="265"/>
      <c r="GLE3" s="265"/>
      <c r="GLF3" s="265"/>
      <c r="GLG3" s="265"/>
      <c r="GLH3" s="265"/>
      <c r="GLI3" s="265"/>
      <c r="GLJ3" s="265"/>
      <c r="GLK3" s="265"/>
      <c r="GLL3" s="265"/>
      <c r="GLM3" s="265"/>
      <c r="GLN3" s="265"/>
      <c r="GLO3" s="265"/>
      <c r="GLP3" s="265"/>
      <c r="GLQ3" s="265"/>
      <c r="GLR3" s="265" t="s">
        <v>457</v>
      </c>
      <c r="GLS3" s="265"/>
      <c r="GLT3" s="265"/>
      <c r="GLU3" s="265"/>
      <c r="GLV3" s="265"/>
      <c r="GLW3" s="265"/>
      <c r="GLX3" s="265"/>
      <c r="GLY3" s="265"/>
      <c r="GLZ3" s="265"/>
      <c r="GMA3" s="265"/>
      <c r="GMB3" s="265"/>
      <c r="GMC3" s="265"/>
      <c r="GMD3" s="265"/>
      <c r="GME3" s="265"/>
      <c r="GMF3" s="265"/>
      <c r="GMG3" s="265"/>
      <c r="GMH3" s="265" t="s">
        <v>457</v>
      </c>
      <c r="GMI3" s="265"/>
      <c r="GMJ3" s="265"/>
      <c r="GMK3" s="265"/>
      <c r="GML3" s="265"/>
      <c r="GMM3" s="265"/>
      <c r="GMN3" s="265"/>
      <c r="GMO3" s="265"/>
      <c r="GMP3" s="265"/>
      <c r="GMQ3" s="265"/>
      <c r="GMR3" s="265"/>
      <c r="GMS3" s="265"/>
      <c r="GMT3" s="265"/>
      <c r="GMU3" s="265"/>
      <c r="GMV3" s="265"/>
      <c r="GMW3" s="265"/>
      <c r="GMX3" s="265" t="s">
        <v>457</v>
      </c>
      <c r="GMY3" s="265"/>
      <c r="GMZ3" s="265"/>
      <c r="GNA3" s="265"/>
      <c r="GNB3" s="265"/>
      <c r="GNC3" s="265"/>
      <c r="GND3" s="265"/>
      <c r="GNE3" s="265"/>
      <c r="GNF3" s="265"/>
      <c r="GNG3" s="265"/>
      <c r="GNH3" s="265"/>
      <c r="GNI3" s="265"/>
      <c r="GNJ3" s="265"/>
      <c r="GNK3" s="265"/>
      <c r="GNL3" s="265"/>
      <c r="GNM3" s="265"/>
      <c r="GNN3" s="265" t="s">
        <v>457</v>
      </c>
      <c r="GNO3" s="265"/>
      <c r="GNP3" s="265"/>
      <c r="GNQ3" s="265"/>
      <c r="GNR3" s="265"/>
      <c r="GNS3" s="265"/>
      <c r="GNT3" s="265"/>
      <c r="GNU3" s="265"/>
      <c r="GNV3" s="265"/>
      <c r="GNW3" s="265"/>
      <c r="GNX3" s="265"/>
      <c r="GNY3" s="265"/>
      <c r="GNZ3" s="265"/>
      <c r="GOA3" s="265"/>
      <c r="GOB3" s="265"/>
      <c r="GOC3" s="265"/>
      <c r="GOD3" s="265" t="s">
        <v>457</v>
      </c>
      <c r="GOE3" s="265"/>
      <c r="GOF3" s="265"/>
      <c r="GOG3" s="265"/>
      <c r="GOH3" s="265"/>
      <c r="GOI3" s="265"/>
      <c r="GOJ3" s="265"/>
      <c r="GOK3" s="265"/>
      <c r="GOL3" s="265"/>
      <c r="GOM3" s="265"/>
      <c r="GON3" s="265"/>
      <c r="GOO3" s="265"/>
      <c r="GOP3" s="265"/>
      <c r="GOQ3" s="265"/>
      <c r="GOR3" s="265"/>
      <c r="GOS3" s="265"/>
      <c r="GOT3" s="265" t="s">
        <v>457</v>
      </c>
      <c r="GOU3" s="265"/>
      <c r="GOV3" s="265"/>
      <c r="GOW3" s="265"/>
      <c r="GOX3" s="265"/>
      <c r="GOY3" s="265"/>
      <c r="GOZ3" s="265"/>
      <c r="GPA3" s="265"/>
      <c r="GPB3" s="265"/>
      <c r="GPC3" s="265"/>
      <c r="GPD3" s="265"/>
      <c r="GPE3" s="265"/>
      <c r="GPF3" s="265"/>
      <c r="GPG3" s="265"/>
      <c r="GPH3" s="265"/>
      <c r="GPI3" s="265"/>
      <c r="GPJ3" s="265" t="s">
        <v>457</v>
      </c>
      <c r="GPK3" s="265"/>
      <c r="GPL3" s="265"/>
      <c r="GPM3" s="265"/>
      <c r="GPN3" s="265"/>
      <c r="GPO3" s="265"/>
      <c r="GPP3" s="265"/>
      <c r="GPQ3" s="265"/>
      <c r="GPR3" s="265"/>
      <c r="GPS3" s="265"/>
      <c r="GPT3" s="265"/>
      <c r="GPU3" s="265"/>
      <c r="GPV3" s="265"/>
      <c r="GPW3" s="265"/>
      <c r="GPX3" s="265"/>
      <c r="GPY3" s="265"/>
      <c r="GPZ3" s="265" t="s">
        <v>457</v>
      </c>
      <c r="GQA3" s="265"/>
      <c r="GQB3" s="265"/>
      <c r="GQC3" s="265"/>
      <c r="GQD3" s="265"/>
      <c r="GQE3" s="265"/>
      <c r="GQF3" s="265"/>
      <c r="GQG3" s="265"/>
      <c r="GQH3" s="265"/>
      <c r="GQI3" s="265"/>
      <c r="GQJ3" s="265"/>
      <c r="GQK3" s="265"/>
      <c r="GQL3" s="265"/>
      <c r="GQM3" s="265"/>
      <c r="GQN3" s="265"/>
      <c r="GQO3" s="265"/>
      <c r="GQP3" s="265" t="s">
        <v>457</v>
      </c>
      <c r="GQQ3" s="265"/>
      <c r="GQR3" s="265"/>
      <c r="GQS3" s="265"/>
      <c r="GQT3" s="265"/>
      <c r="GQU3" s="265"/>
      <c r="GQV3" s="265"/>
      <c r="GQW3" s="265"/>
      <c r="GQX3" s="265"/>
      <c r="GQY3" s="265"/>
      <c r="GQZ3" s="265"/>
      <c r="GRA3" s="265"/>
      <c r="GRB3" s="265"/>
      <c r="GRC3" s="265"/>
      <c r="GRD3" s="265"/>
      <c r="GRE3" s="265"/>
      <c r="GRF3" s="265" t="s">
        <v>457</v>
      </c>
      <c r="GRG3" s="265"/>
      <c r="GRH3" s="265"/>
      <c r="GRI3" s="265"/>
      <c r="GRJ3" s="265"/>
      <c r="GRK3" s="265"/>
      <c r="GRL3" s="265"/>
      <c r="GRM3" s="265"/>
      <c r="GRN3" s="265"/>
      <c r="GRO3" s="265"/>
      <c r="GRP3" s="265"/>
      <c r="GRQ3" s="265"/>
      <c r="GRR3" s="265"/>
      <c r="GRS3" s="265"/>
      <c r="GRT3" s="265"/>
      <c r="GRU3" s="265"/>
      <c r="GRV3" s="265" t="s">
        <v>457</v>
      </c>
      <c r="GRW3" s="265"/>
      <c r="GRX3" s="265"/>
      <c r="GRY3" s="265"/>
      <c r="GRZ3" s="265"/>
      <c r="GSA3" s="265"/>
      <c r="GSB3" s="265"/>
      <c r="GSC3" s="265"/>
      <c r="GSD3" s="265"/>
      <c r="GSE3" s="265"/>
      <c r="GSF3" s="265"/>
      <c r="GSG3" s="265"/>
      <c r="GSH3" s="265"/>
      <c r="GSI3" s="265"/>
      <c r="GSJ3" s="265"/>
      <c r="GSK3" s="265"/>
      <c r="GSL3" s="265" t="s">
        <v>457</v>
      </c>
      <c r="GSM3" s="265"/>
      <c r="GSN3" s="265"/>
      <c r="GSO3" s="265"/>
      <c r="GSP3" s="265"/>
      <c r="GSQ3" s="265"/>
      <c r="GSR3" s="265"/>
      <c r="GSS3" s="265"/>
      <c r="GST3" s="265"/>
      <c r="GSU3" s="265"/>
      <c r="GSV3" s="265"/>
      <c r="GSW3" s="265"/>
      <c r="GSX3" s="265"/>
      <c r="GSY3" s="265"/>
      <c r="GSZ3" s="265"/>
      <c r="GTA3" s="265"/>
      <c r="GTB3" s="265" t="s">
        <v>457</v>
      </c>
      <c r="GTC3" s="265"/>
      <c r="GTD3" s="265"/>
      <c r="GTE3" s="265"/>
      <c r="GTF3" s="265"/>
      <c r="GTG3" s="265"/>
      <c r="GTH3" s="265"/>
      <c r="GTI3" s="265"/>
      <c r="GTJ3" s="265"/>
      <c r="GTK3" s="265"/>
      <c r="GTL3" s="265"/>
      <c r="GTM3" s="265"/>
      <c r="GTN3" s="265"/>
      <c r="GTO3" s="265"/>
      <c r="GTP3" s="265"/>
      <c r="GTQ3" s="265"/>
      <c r="GTR3" s="265" t="s">
        <v>457</v>
      </c>
      <c r="GTS3" s="265"/>
      <c r="GTT3" s="265"/>
      <c r="GTU3" s="265"/>
      <c r="GTV3" s="265"/>
      <c r="GTW3" s="265"/>
      <c r="GTX3" s="265"/>
      <c r="GTY3" s="265"/>
      <c r="GTZ3" s="265"/>
      <c r="GUA3" s="265"/>
      <c r="GUB3" s="265"/>
      <c r="GUC3" s="265"/>
      <c r="GUD3" s="265"/>
      <c r="GUE3" s="265"/>
      <c r="GUF3" s="265"/>
      <c r="GUG3" s="265"/>
      <c r="GUH3" s="265" t="s">
        <v>457</v>
      </c>
      <c r="GUI3" s="265"/>
      <c r="GUJ3" s="265"/>
      <c r="GUK3" s="265"/>
      <c r="GUL3" s="265"/>
      <c r="GUM3" s="265"/>
      <c r="GUN3" s="265"/>
      <c r="GUO3" s="265"/>
      <c r="GUP3" s="265"/>
      <c r="GUQ3" s="265"/>
      <c r="GUR3" s="265"/>
      <c r="GUS3" s="265"/>
      <c r="GUT3" s="265"/>
      <c r="GUU3" s="265"/>
      <c r="GUV3" s="265"/>
      <c r="GUW3" s="265"/>
      <c r="GUX3" s="265" t="s">
        <v>457</v>
      </c>
      <c r="GUY3" s="265"/>
      <c r="GUZ3" s="265"/>
      <c r="GVA3" s="265"/>
      <c r="GVB3" s="265"/>
      <c r="GVC3" s="265"/>
      <c r="GVD3" s="265"/>
      <c r="GVE3" s="265"/>
      <c r="GVF3" s="265"/>
      <c r="GVG3" s="265"/>
      <c r="GVH3" s="265"/>
      <c r="GVI3" s="265"/>
      <c r="GVJ3" s="265"/>
      <c r="GVK3" s="265"/>
      <c r="GVL3" s="265"/>
      <c r="GVM3" s="265"/>
      <c r="GVN3" s="265" t="s">
        <v>457</v>
      </c>
      <c r="GVO3" s="265"/>
      <c r="GVP3" s="265"/>
      <c r="GVQ3" s="265"/>
      <c r="GVR3" s="265"/>
      <c r="GVS3" s="265"/>
      <c r="GVT3" s="265"/>
      <c r="GVU3" s="265"/>
      <c r="GVV3" s="265"/>
      <c r="GVW3" s="265"/>
      <c r="GVX3" s="265"/>
      <c r="GVY3" s="265"/>
      <c r="GVZ3" s="265"/>
      <c r="GWA3" s="265"/>
      <c r="GWB3" s="265"/>
      <c r="GWC3" s="265"/>
      <c r="GWD3" s="265" t="s">
        <v>457</v>
      </c>
      <c r="GWE3" s="265"/>
      <c r="GWF3" s="265"/>
      <c r="GWG3" s="265"/>
      <c r="GWH3" s="265"/>
      <c r="GWI3" s="265"/>
      <c r="GWJ3" s="265"/>
      <c r="GWK3" s="265"/>
      <c r="GWL3" s="265"/>
      <c r="GWM3" s="265"/>
      <c r="GWN3" s="265"/>
      <c r="GWO3" s="265"/>
      <c r="GWP3" s="265"/>
      <c r="GWQ3" s="265"/>
      <c r="GWR3" s="265"/>
      <c r="GWS3" s="265"/>
      <c r="GWT3" s="265" t="s">
        <v>457</v>
      </c>
      <c r="GWU3" s="265"/>
      <c r="GWV3" s="265"/>
      <c r="GWW3" s="265"/>
      <c r="GWX3" s="265"/>
      <c r="GWY3" s="265"/>
      <c r="GWZ3" s="265"/>
      <c r="GXA3" s="265"/>
      <c r="GXB3" s="265"/>
      <c r="GXC3" s="265"/>
      <c r="GXD3" s="265"/>
      <c r="GXE3" s="265"/>
      <c r="GXF3" s="265"/>
      <c r="GXG3" s="265"/>
      <c r="GXH3" s="265"/>
      <c r="GXI3" s="265"/>
      <c r="GXJ3" s="265" t="s">
        <v>457</v>
      </c>
      <c r="GXK3" s="265"/>
      <c r="GXL3" s="265"/>
      <c r="GXM3" s="265"/>
      <c r="GXN3" s="265"/>
      <c r="GXO3" s="265"/>
      <c r="GXP3" s="265"/>
      <c r="GXQ3" s="265"/>
      <c r="GXR3" s="265"/>
      <c r="GXS3" s="265"/>
      <c r="GXT3" s="265"/>
      <c r="GXU3" s="265"/>
      <c r="GXV3" s="265"/>
      <c r="GXW3" s="265"/>
      <c r="GXX3" s="265"/>
      <c r="GXY3" s="265"/>
      <c r="GXZ3" s="265" t="s">
        <v>457</v>
      </c>
      <c r="GYA3" s="265"/>
      <c r="GYB3" s="265"/>
      <c r="GYC3" s="265"/>
      <c r="GYD3" s="265"/>
      <c r="GYE3" s="265"/>
      <c r="GYF3" s="265"/>
      <c r="GYG3" s="265"/>
      <c r="GYH3" s="265"/>
      <c r="GYI3" s="265"/>
      <c r="GYJ3" s="265"/>
      <c r="GYK3" s="265"/>
      <c r="GYL3" s="265"/>
      <c r="GYM3" s="265"/>
      <c r="GYN3" s="265"/>
      <c r="GYO3" s="265"/>
      <c r="GYP3" s="265" t="s">
        <v>457</v>
      </c>
      <c r="GYQ3" s="265"/>
      <c r="GYR3" s="265"/>
      <c r="GYS3" s="265"/>
      <c r="GYT3" s="265"/>
      <c r="GYU3" s="265"/>
      <c r="GYV3" s="265"/>
      <c r="GYW3" s="265"/>
      <c r="GYX3" s="265"/>
      <c r="GYY3" s="265"/>
      <c r="GYZ3" s="265"/>
      <c r="GZA3" s="265"/>
      <c r="GZB3" s="265"/>
      <c r="GZC3" s="265"/>
      <c r="GZD3" s="265"/>
      <c r="GZE3" s="265"/>
      <c r="GZF3" s="265" t="s">
        <v>457</v>
      </c>
      <c r="GZG3" s="265"/>
      <c r="GZH3" s="265"/>
      <c r="GZI3" s="265"/>
      <c r="GZJ3" s="265"/>
      <c r="GZK3" s="265"/>
      <c r="GZL3" s="265"/>
      <c r="GZM3" s="265"/>
      <c r="GZN3" s="265"/>
      <c r="GZO3" s="265"/>
      <c r="GZP3" s="265"/>
      <c r="GZQ3" s="265"/>
      <c r="GZR3" s="265"/>
      <c r="GZS3" s="265"/>
      <c r="GZT3" s="265"/>
      <c r="GZU3" s="265"/>
      <c r="GZV3" s="265" t="s">
        <v>457</v>
      </c>
      <c r="GZW3" s="265"/>
      <c r="GZX3" s="265"/>
      <c r="GZY3" s="265"/>
      <c r="GZZ3" s="265"/>
      <c r="HAA3" s="265"/>
      <c r="HAB3" s="265"/>
      <c r="HAC3" s="265"/>
      <c r="HAD3" s="265"/>
      <c r="HAE3" s="265"/>
      <c r="HAF3" s="265"/>
      <c r="HAG3" s="265"/>
      <c r="HAH3" s="265"/>
      <c r="HAI3" s="265"/>
      <c r="HAJ3" s="265"/>
      <c r="HAK3" s="265"/>
      <c r="HAL3" s="265" t="s">
        <v>457</v>
      </c>
      <c r="HAM3" s="265"/>
      <c r="HAN3" s="265"/>
      <c r="HAO3" s="265"/>
      <c r="HAP3" s="265"/>
      <c r="HAQ3" s="265"/>
      <c r="HAR3" s="265"/>
      <c r="HAS3" s="265"/>
      <c r="HAT3" s="265"/>
      <c r="HAU3" s="265"/>
      <c r="HAV3" s="265"/>
      <c r="HAW3" s="265"/>
      <c r="HAX3" s="265"/>
      <c r="HAY3" s="265"/>
      <c r="HAZ3" s="265"/>
      <c r="HBA3" s="265"/>
      <c r="HBB3" s="265" t="s">
        <v>457</v>
      </c>
      <c r="HBC3" s="265"/>
      <c r="HBD3" s="265"/>
      <c r="HBE3" s="265"/>
      <c r="HBF3" s="265"/>
      <c r="HBG3" s="265"/>
      <c r="HBH3" s="265"/>
      <c r="HBI3" s="265"/>
      <c r="HBJ3" s="265"/>
      <c r="HBK3" s="265"/>
      <c r="HBL3" s="265"/>
      <c r="HBM3" s="265"/>
      <c r="HBN3" s="265"/>
      <c r="HBO3" s="265"/>
      <c r="HBP3" s="265"/>
      <c r="HBQ3" s="265"/>
      <c r="HBR3" s="265" t="s">
        <v>457</v>
      </c>
      <c r="HBS3" s="265"/>
      <c r="HBT3" s="265"/>
      <c r="HBU3" s="265"/>
      <c r="HBV3" s="265"/>
      <c r="HBW3" s="265"/>
      <c r="HBX3" s="265"/>
      <c r="HBY3" s="265"/>
      <c r="HBZ3" s="265"/>
      <c r="HCA3" s="265"/>
      <c r="HCB3" s="265"/>
      <c r="HCC3" s="265"/>
      <c r="HCD3" s="265"/>
      <c r="HCE3" s="265"/>
      <c r="HCF3" s="265"/>
      <c r="HCG3" s="265"/>
      <c r="HCH3" s="265" t="s">
        <v>457</v>
      </c>
      <c r="HCI3" s="265"/>
      <c r="HCJ3" s="265"/>
      <c r="HCK3" s="265"/>
      <c r="HCL3" s="265"/>
      <c r="HCM3" s="265"/>
      <c r="HCN3" s="265"/>
      <c r="HCO3" s="265"/>
      <c r="HCP3" s="265"/>
      <c r="HCQ3" s="265"/>
      <c r="HCR3" s="265"/>
      <c r="HCS3" s="265"/>
      <c r="HCT3" s="265"/>
      <c r="HCU3" s="265"/>
      <c r="HCV3" s="265"/>
      <c r="HCW3" s="265"/>
      <c r="HCX3" s="265" t="s">
        <v>457</v>
      </c>
      <c r="HCY3" s="265"/>
      <c r="HCZ3" s="265"/>
      <c r="HDA3" s="265"/>
      <c r="HDB3" s="265"/>
      <c r="HDC3" s="265"/>
      <c r="HDD3" s="265"/>
      <c r="HDE3" s="265"/>
      <c r="HDF3" s="265"/>
      <c r="HDG3" s="265"/>
      <c r="HDH3" s="265"/>
      <c r="HDI3" s="265"/>
      <c r="HDJ3" s="265"/>
      <c r="HDK3" s="265"/>
      <c r="HDL3" s="265"/>
      <c r="HDM3" s="265"/>
      <c r="HDN3" s="265" t="s">
        <v>457</v>
      </c>
      <c r="HDO3" s="265"/>
      <c r="HDP3" s="265"/>
      <c r="HDQ3" s="265"/>
      <c r="HDR3" s="265"/>
      <c r="HDS3" s="265"/>
      <c r="HDT3" s="265"/>
      <c r="HDU3" s="265"/>
      <c r="HDV3" s="265"/>
      <c r="HDW3" s="265"/>
      <c r="HDX3" s="265"/>
      <c r="HDY3" s="265"/>
      <c r="HDZ3" s="265"/>
      <c r="HEA3" s="265"/>
      <c r="HEB3" s="265"/>
      <c r="HEC3" s="265"/>
      <c r="HED3" s="265" t="s">
        <v>457</v>
      </c>
      <c r="HEE3" s="265"/>
      <c r="HEF3" s="265"/>
      <c r="HEG3" s="265"/>
      <c r="HEH3" s="265"/>
      <c r="HEI3" s="265"/>
      <c r="HEJ3" s="265"/>
      <c r="HEK3" s="265"/>
      <c r="HEL3" s="265"/>
      <c r="HEM3" s="265"/>
      <c r="HEN3" s="265"/>
      <c r="HEO3" s="265"/>
      <c r="HEP3" s="265"/>
      <c r="HEQ3" s="265"/>
      <c r="HER3" s="265"/>
      <c r="HES3" s="265"/>
      <c r="HET3" s="265" t="s">
        <v>457</v>
      </c>
      <c r="HEU3" s="265"/>
      <c r="HEV3" s="265"/>
      <c r="HEW3" s="265"/>
      <c r="HEX3" s="265"/>
      <c r="HEY3" s="265"/>
      <c r="HEZ3" s="265"/>
      <c r="HFA3" s="265"/>
      <c r="HFB3" s="265"/>
      <c r="HFC3" s="265"/>
      <c r="HFD3" s="265"/>
      <c r="HFE3" s="265"/>
      <c r="HFF3" s="265"/>
      <c r="HFG3" s="265"/>
      <c r="HFH3" s="265"/>
      <c r="HFI3" s="265"/>
      <c r="HFJ3" s="265" t="s">
        <v>457</v>
      </c>
      <c r="HFK3" s="265"/>
      <c r="HFL3" s="265"/>
      <c r="HFM3" s="265"/>
      <c r="HFN3" s="265"/>
      <c r="HFO3" s="265"/>
      <c r="HFP3" s="265"/>
      <c r="HFQ3" s="265"/>
      <c r="HFR3" s="265"/>
      <c r="HFS3" s="265"/>
      <c r="HFT3" s="265"/>
      <c r="HFU3" s="265"/>
      <c r="HFV3" s="265"/>
      <c r="HFW3" s="265"/>
      <c r="HFX3" s="265"/>
      <c r="HFY3" s="265"/>
      <c r="HFZ3" s="265" t="s">
        <v>457</v>
      </c>
      <c r="HGA3" s="265"/>
      <c r="HGB3" s="265"/>
      <c r="HGC3" s="265"/>
      <c r="HGD3" s="265"/>
      <c r="HGE3" s="265"/>
      <c r="HGF3" s="265"/>
      <c r="HGG3" s="265"/>
      <c r="HGH3" s="265"/>
      <c r="HGI3" s="265"/>
      <c r="HGJ3" s="265"/>
      <c r="HGK3" s="265"/>
      <c r="HGL3" s="265"/>
      <c r="HGM3" s="265"/>
      <c r="HGN3" s="265"/>
      <c r="HGO3" s="265"/>
      <c r="HGP3" s="265" t="s">
        <v>457</v>
      </c>
      <c r="HGQ3" s="265"/>
      <c r="HGR3" s="265"/>
      <c r="HGS3" s="265"/>
      <c r="HGT3" s="265"/>
      <c r="HGU3" s="265"/>
      <c r="HGV3" s="265"/>
      <c r="HGW3" s="265"/>
      <c r="HGX3" s="265"/>
      <c r="HGY3" s="265"/>
      <c r="HGZ3" s="265"/>
      <c r="HHA3" s="265"/>
      <c r="HHB3" s="265"/>
      <c r="HHC3" s="265"/>
      <c r="HHD3" s="265"/>
      <c r="HHE3" s="265"/>
      <c r="HHF3" s="265" t="s">
        <v>457</v>
      </c>
      <c r="HHG3" s="265"/>
      <c r="HHH3" s="265"/>
      <c r="HHI3" s="265"/>
      <c r="HHJ3" s="265"/>
      <c r="HHK3" s="265"/>
      <c r="HHL3" s="265"/>
      <c r="HHM3" s="265"/>
      <c r="HHN3" s="265"/>
      <c r="HHO3" s="265"/>
      <c r="HHP3" s="265"/>
      <c r="HHQ3" s="265"/>
      <c r="HHR3" s="265"/>
      <c r="HHS3" s="265"/>
      <c r="HHT3" s="265"/>
      <c r="HHU3" s="265"/>
      <c r="HHV3" s="265" t="s">
        <v>457</v>
      </c>
      <c r="HHW3" s="265"/>
      <c r="HHX3" s="265"/>
      <c r="HHY3" s="265"/>
      <c r="HHZ3" s="265"/>
      <c r="HIA3" s="265"/>
      <c r="HIB3" s="265"/>
      <c r="HIC3" s="265"/>
      <c r="HID3" s="265"/>
      <c r="HIE3" s="265"/>
      <c r="HIF3" s="265"/>
      <c r="HIG3" s="265"/>
      <c r="HIH3" s="265"/>
      <c r="HII3" s="265"/>
      <c r="HIJ3" s="265"/>
      <c r="HIK3" s="265"/>
      <c r="HIL3" s="265" t="s">
        <v>457</v>
      </c>
      <c r="HIM3" s="265"/>
      <c r="HIN3" s="265"/>
      <c r="HIO3" s="265"/>
      <c r="HIP3" s="265"/>
      <c r="HIQ3" s="265"/>
      <c r="HIR3" s="265"/>
      <c r="HIS3" s="265"/>
      <c r="HIT3" s="265"/>
      <c r="HIU3" s="265"/>
      <c r="HIV3" s="265"/>
      <c r="HIW3" s="265"/>
      <c r="HIX3" s="265"/>
      <c r="HIY3" s="265"/>
      <c r="HIZ3" s="265"/>
      <c r="HJA3" s="265"/>
      <c r="HJB3" s="265" t="s">
        <v>457</v>
      </c>
      <c r="HJC3" s="265"/>
      <c r="HJD3" s="265"/>
      <c r="HJE3" s="265"/>
      <c r="HJF3" s="265"/>
      <c r="HJG3" s="265"/>
      <c r="HJH3" s="265"/>
      <c r="HJI3" s="265"/>
      <c r="HJJ3" s="265"/>
      <c r="HJK3" s="265"/>
      <c r="HJL3" s="265"/>
      <c r="HJM3" s="265"/>
      <c r="HJN3" s="265"/>
      <c r="HJO3" s="265"/>
      <c r="HJP3" s="265"/>
      <c r="HJQ3" s="265"/>
      <c r="HJR3" s="265" t="s">
        <v>457</v>
      </c>
      <c r="HJS3" s="265"/>
      <c r="HJT3" s="265"/>
      <c r="HJU3" s="265"/>
      <c r="HJV3" s="265"/>
      <c r="HJW3" s="265"/>
      <c r="HJX3" s="265"/>
      <c r="HJY3" s="265"/>
      <c r="HJZ3" s="265"/>
      <c r="HKA3" s="265"/>
      <c r="HKB3" s="265"/>
      <c r="HKC3" s="265"/>
      <c r="HKD3" s="265"/>
      <c r="HKE3" s="265"/>
      <c r="HKF3" s="265"/>
      <c r="HKG3" s="265"/>
      <c r="HKH3" s="265" t="s">
        <v>457</v>
      </c>
      <c r="HKI3" s="265"/>
      <c r="HKJ3" s="265"/>
      <c r="HKK3" s="265"/>
      <c r="HKL3" s="265"/>
      <c r="HKM3" s="265"/>
      <c r="HKN3" s="265"/>
      <c r="HKO3" s="265"/>
      <c r="HKP3" s="265"/>
      <c r="HKQ3" s="265"/>
      <c r="HKR3" s="265"/>
      <c r="HKS3" s="265"/>
      <c r="HKT3" s="265"/>
      <c r="HKU3" s="265"/>
      <c r="HKV3" s="265"/>
      <c r="HKW3" s="265"/>
      <c r="HKX3" s="265" t="s">
        <v>457</v>
      </c>
      <c r="HKY3" s="265"/>
      <c r="HKZ3" s="265"/>
      <c r="HLA3" s="265"/>
      <c r="HLB3" s="265"/>
      <c r="HLC3" s="265"/>
      <c r="HLD3" s="265"/>
      <c r="HLE3" s="265"/>
      <c r="HLF3" s="265"/>
      <c r="HLG3" s="265"/>
      <c r="HLH3" s="265"/>
      <c r="HLI3" s="265"/>
      <c r="HLJ3" s="265"/>
      <c r="HLK3" s="265"/>
      <c r="HLL3" s="265"/>
      <c r="HLM3" s="265"/>
      <c r="HLN3" s="265" t="s">
        <v>457</v>
      </c>
      <c r="HLO3" s="265"/>
      <c r="HLP3" s="265"/>
      <c r="HLQ3" s="265"/>
      <c r="HLR3" s="265"/>
      <c r="HLS3" s="265"/>
      <c r="HLT3" s="265"/>
      <c r="HLU3" s="265"/>
      <c r="HLV3" s="265"/>
      <c r="HLW3" s="265"/>
      <c r="HLX3" s="265"/>
      <c r="HLY3" s="265"/>
      <c r="HLZ3" s="265"/>
      <c r="HMA3" s="265"/>
      <c r="HMB3" s="265"/>
      <c r="HMC3" s="265"/>
      <c r="HMD3" s="265" t="s">
        <v>457</v>
      </c>
      <c r="HME3" s="265"/>
      <c r="HMF3" s="265"/>
      <c r="HMG3" s="265"/>
      <c r="HMH3" s="265"/>
      <c r="HMI3" s="265"/>
      <c r="HMJ3" s="265"/>
      <c r="HMK3" s="265"/>
      <c r="HML3" s="265"/>
      <c r="HMM3" s="265"/>
      <c r="HMN3" s="265"/>
      <c r="HMO3" s="265"/>
      <c r="HMP3" s="265"/>
      <c r="HMQ3" s="265"/>
      <c r="HMR3" s="265"/>
      <c r="HMS3" s="265"/>
      <c r="HMT3" s="265" t="s">
        <v>457</v>
      </c>
      <c r="HMU3" s="265"/>
      <c r="HMV3" s="265"/>
      <c r="HMW3" s="265"/>
      <c r="HMX3" s="265"/>
      <c r="HMY3" s="265"/>
      <c r="HMZ3" s="265"/>
      <c r="HNA3" s="265"/>
      <c r="HNB3" s="265"/>
      <c r="HNC3" s="265"/>
      <c r="HND3" s="265"/>
      <c r="HNE3" s="265"/>
      <c r="HNF3" s="265"/>
      <c r="HNG3" s="265"/>
      <c r="HNH3" s="265"/>
      <c r="HNI3" s="265"/>
      <c r="HNJ3" s="265" t="s">
        <v>457</v>
      </c>
      <c r="HNK3" s="265"/>
      <c r="HNL3" s="265"/>
      <c r="HNM3" s="265"/>
      <c r="HNN3" s="265"/>
      <c r="HNO3" s="265"/>
      <c r="HNP3" s="265"/>
      <c r="HNQ3" s="265"/>
      <c r="HNR3" s="265"/>
      <c r="HNS3" s="265"/>
      <c r="HNT3" s="265"/>
      <c r="HNU3" s="265"/>
      <c r="HNV3" s="265"/>
      <c r="HNW3" s="265"/>
      <c r="HNX3" s="265"/>
      <c r="HNY3" s="265"/>
      <c r="HNZ3" s="265" t="s">
        <v>457</v>
      </c>
      <c r="HOA3" s="265"/>
      <c r="HOB3" s="265"/>
      <c r="HOC3" s="265"/>
      <c r="HOD3" s="265"/>
      <c r="HOE3" s="265"/>
      <c r="HOF3" s="265"/>
      <c r="HOG3" s="265"/>
      <c r="HOH3" s="265"/>
      <c r="HOI3" s="265"/>
      <c r="HOJ3" s="265"/>
      <c r="HOK3" s="265"/>
      <c r="HOL3" s="265"/>
      <c r="HOM3" s="265"/>
      <c r="HON3" s="265"/>
      <c r="HOO3" s="265"/>
      <c r="HOP3" s="265" t="s">
        <v>457</v>
      </c>
      <c r="HOQ3" s="265"/>
      <c r="HOR3" s="265"/>
      <c r="HOS3" s="265"/>
      <c r="HOT3" s="265"/>
      <c r="HOU3" s="265"/>
      <c r="HOV3" s="265"/>
      <c r="HOW3" s="265"/>
      <c r="HOX3" s="265"/>
      <c r="HOY3" s="265"/>
      <c r="HOZ3" s="265"/>
      <c r="HPA3" s="265"/>
      <c r="HPB3" s="265"/>
      <c r="HPC3" s="265"/>
      <c r="HPD3" s="265"/>
      <c r="HPE3" s="265"/>
      <c r="HPF3" s="265" t="s">
        <v>457</v>
      </c>
      <c r="HPG3" s="265"/>
      <c r="HPH3" s="265"/>
      <c r="HPI3" s="265"/>
      <c r="HPJ3" s="265"/>
      <c r="HPK3" s="265"/>
      <c r="HPL3" s="265"/>
      <c r="HPM3" s="265"/>
      <c r="HPN3" s="265"/>
      <c r="HPO3" s="265"/>
      <c r="HPP3" s="265"/>
      <c r="HPQ3" s="265"/>
      <c r="HPR3" s="265"/>
      <c r="HPS3" s="265"/>
      <c r="HPT3" s="265"/>
      <c r="HPU3" s="265"/>
      <c r="HPV3" s="265" t="s">
        <v>457</v>
      </c>
      <c r="HPW3" s="265"/>
      <c r="HPX3" s="265"/>
      <c r="HPY3" s="265"/>
      <c r="HPZ3" s="265"/>
      <c r="HQA3" s="265"/>
      <c r="HQB3" s="265"/>
      <c r="HQC3" s="265"/>
      <c r="HQD3" s="265"/>
      <c r="HQE3" s="265"/>
      <c r="HQF3" s="265"/>
      <c r="HQG3" s="265"/>
      <c r="HQH3" s="265"/>
      <c r="HQI3" s="265"/>
      <c r="HQJ3" s="265"/>
      <c r="HQK3" s="265"/>
      <c r="HQL3" s="265" t="s">
        <v>457</v>
      </c>
      <c r="HQM3" s="265"/>
      <c r="HQN3" s="265"/>
      <c r="HQO3" s="265"/>
      <c r="HQP3" s="265"/>
      <c r="HQQ3" s="265"/>
      <c r="HQR3" s="265"/>
      <c r="HQS3" s="265"/>
      <c r="HQT3" s="265"/>
      <c r="HQU3" s="265"/>
      <c r="HQV3" s="265"/>
      <c r="HQW3" s="265"/>
      <c r="HQX3" s="265"/>
      <c r="HQY3" s="265"/>
      <c r="HQZ3" s="265"/>
      <c r="HRA3" s="265"/>
      <c r="HRB3" s="265" t="s">
        <v>457</v>
      </c>
      <c r="HRC3" s="265"/>
      <c r="HRD3" s="265"/>
      <c r="HRE3" s="265"/>
      <c r="HRF3" s="265"/>
      <c r="HRG3" s="265"/>
      <c r="HRH3" s="265"/>
      <c r="HRI3" s="265"/>
      <c r="HRJ3" s="265"/>
      <c r="HRK3" s="265"/>
      <c r="HRL3" s="265"/>
      <c r="HRM3" s="265"/>
      <c r="HRN3" s="265"/>
      <c r="HRO3" s="265"/>
      <c r="HRP3" s="265"/>
      <c r="HRQ3" s="265"/>
      <c r="HRR3" s="265" t="s">
        <v>457</v>
      </c>
      <c r="HRS3" s="265"/>
      <c r="HRT3" s="265"/>
      <c r="HRU3" s="265"/>
      <c r="HRV3" s="265"/>
      <c r="HRW3" s="265"/>
      <c r="HRX3" s="265"/>
      <c r="HRY3" s="265"/>
      <c r="HRZ3" s="265"/>
      <c r="HSA3" s="265"/>
      <c r="HSB3" s="265"/>
      <c r="HSC3" s="265"/>
      <c r="HSD3" s="265"/>
      <c r="HSE3" s="265"/>
      <c r="HSF3" s="265"/>
      <c r="HSG3" s="265"/>
      <c r="HSH3" s="265" t="s">
        <v>457</v>
      </c>
      <c r="HSI3" s="265"/>
      <c r="HSJ3" s="265"/>
      <c r="HSK3" s="265"/>
      <c r="HSL3" s="265"/>
      <c r="HSM3" s="265"/>
      <c r="HSN3" s="265"/>
      <c r="HSO3" s="265"/>
      <c r="HSP3" s="265"/>
      <c r="HSQ3" s="265"/>
      <c r="HSR3" s="265"/>
      <c r="HSS3" s="265"/>
      <c r="HST3" s="265"/>
      <c r="HSU3" s="265"/>
      <c r="HSV3" s="265"/>
      <c r="HSW3" s="265"/>
      <c r="HSX3" s="265" t="s">
        <v>457</v>
      </c>
      <c r="HSY3" s="265"/>
      <c r="HSZ3" s="265"/>
      <c r="HTA3" s="265"/>
      <c r="HTB3" s="265"/>
      <c r="HTC3" s="265"/>
      <c r="HTD3" s="265"/>
      <c r="HTE3" s="265"/>
      <c r="HTF3" s="265"/>
      <c r="HTG3" s="265"/>
      <c r="HTH3" s="265"/>
      <c r="HTI3" s="265"/>
      <c r="HTJ3" s="265"/>
      <c r="HTK3" s="265"/>
      <c r="HTL3" s="265"/>
      <c r="HTM3" s="265"/>
      <c r="HTN3" s="265" t="s">
        <v>457</v>
      </c>
      <c r="HTO3" s="265"/>
      <c r="HTP3" s="265"/>
      <c r="HTQ3" s="265"/>
      <c r="HTR3" s="265"/>
      <c r="HTS3" s="265"/>
      <c r="HTT3" s="265"/>
      <c r="HTU3" s="265"/>
      <c r="HTV3" s="265"/>
      <c r="HTW3" s="265"/>
      <c r="HTX3" s="265"/>
      <c r="HTY3" s="265"/>
      <c r="HTZ3" s="265"/>
      <c r="HUA3" s="265"/>
      <c r="HUB3" s="265"/>
      <c r="HUC3" s="265"/>
      <c r="HUD3" s="265" t="s">
        <v>457</v>
      </c>
      <c r="HUE3" s="265"/>
      <c r="HUF3" s="265"/>
      <c r="HUG3" s="265"/>
      <c r="HUH3" s="265"/>
      <c r="HUI3" s="265"/>
      <c r="HUJ3" s="265"/>
      <c r="HUK3" s="265"/>
      <c r="HUL3" s="265"/>
      <c r="HUM3" s="265"/>
      <c r="HUN3" s="265"/>
      <c r="HUO3" s="265"/>
      <c r="HUP3" s="265"/>
      <c r="HUQ3" s="265"/>
      <c r="HUR3" s="265"/>
      <c r="HUS3" s="265"/>
      <c r="HUT3" s="265" t="s">
        <v>457</v>
      </c>
      <c r="HUU3" s="265"/>
      <c r="HUV3" s="265"/>
      <c r="HUW3" s="265"/>
      <c r="HUX3" s="265"/>
      <c r="HUY3" s="265"/>
      <c r="HUZ3" s="265"/>
      <c r="HVA3" s="265"/>
      <c r="HVB3" s="265"/>
      <c r="HVC3" s="265"/>
      <c r="HVD3" s="265"/>
      <c r="HVE3" s="265"/>
      <c r="HVF3" s="265"/>
      <c r="HVG3" s="265"/>
      <c r="HVH3" s="265"/>
      <c r="HVI3" s="265"/>
      <c r="HVJ3" s="265" t="s">
        <v>457</v>
      </c>
      <c r="HVK3" s="265"/>
      <c r="HVL3" s="265"/>
      <c r="HVM3" s="265"/>
      <c r="HVN3" s="265"/>
      <c r="HVO3" s="265"/>
      <c r="HVP3" s="265"/>
      <c r="HVQ3" s="265"/>
      <c r="HVR3" s="265"/>
      <c r="HVS3" s="265"/>
      <c r="HVT3" s="265"/>
      <c r="HVU3" s="265"/>
      <c r="HVV3" s="265"/>
      <c r="HVW3" s="265"/>
      <c r="HVX3" s="265"/>
      <c r="HVY3" s="265"/>
      <c r="HVZ3" s="265" t="s">
        <v>457</v>
      </c>
      <c r="HWA3" s="265"/>
      <c r="HWB3" s="265"/>
      <c r="HWC3" s="265"/>
      <c r="HWD3" s="265"/>
      <c r="HWE3" s="265"/>
      <c r="HWF3" s="265"/>
      <c r="HWG3" s="265"/>
      <c r="HWH3" s="265"/>
      <c r="HWI3" s="265"/>
      <c r="HWJ3" s="265"/>
      <c r="HWK3" s="265"/>
      <c r="HWL3" s="265"/>
      <c r="HWM3" s="265"/>
      <c r="HWN3" s="265"/>
      <c r="HWO3" s="265"/>
      <c r="HWP3" s="265" t="s">
        <v>457</v>
      </c>
      <c r="HWQ3" s="265"/>
      <c r="HWR3" s="265"/>
      <c r="HWS3" s="265"/>
      <c r="HWT3" s="265"/>
      <c r="HWU3" s="265"/>
      <c r="HWV3" s="265"/>
      <c r="HWW3" s="265"/>
      <c r="HWX3" s="265"/>
      <c r="HWY3" s="265"/>
      <c r="HWZ3" s="265"/>
      <c r="HXA3" s="265"/>
      <c r="HXB3" s="265"/>
      <c r="HXC3" s="265"/>
      <c r="HXD3" s="265"/>
      <c r="HXE3" s="265"/>
      <c r="HXF3" s="265" t="s">
        <v>457</v>
      </c>
      <c r="HXG3" s="265"/>
      <c r="HXH3" s="265"/>
      <c r="HXI3" s="265"/>
      <c r="HXJ3" s="265"/>
      <c r="HXK3" s="265"/>
      <c r="HXL3" s="265"/>
      <c r="HXM3" s="265"/>
      <c r="HXN3" s="265"/>
      <c r="HXO3" s="265"/>
      <c r="HXP3" s="265"/>
      <c r="HXQ3" s="265"/>
      <c r="HXR3" s="265"/>
      <c r="HXS3" s="265"/>
      <c r="HXT3" s="265"/>
      <c r="HXU3" s="265"/>
      <c r="HXV3" s="265" t="s">
        <v>457</v>
      </c>
      <c r="HXW3" s="265"/>
      <c r="HXX3" s="265"/>
      <c r="HXY3" s="265"/>
      <c r="HXZ3" s="265"/>
      <c r="HYA3" s="265"/>
      <c r="HYB3" s="265"/>
      <c r="HYC3" s="265"/>
      <c r="HYD3" s="265"/>
      <c r="HYE3" s="265"/>
      <c r="HYF3" s="265"/>
      <c r="HYG3" s="265"/>
      <c r="HYH3" s="265"/>
      <c r="HYI3" s="265"/>
      <c r="HYJ3" s="265"/>
      <c r="HYK3" s="265"/>
      <c r="HYL3" s="265" t="s">
        <v>457</v>
      </c>
      <c r="HYM3" s="265"/>
      <c r="HYN3" s="265"/>
      <c r="HYO3" s="265"/>
      <c r="HYP3" s="265"/>
      <c r="HYQ3" s="265"/>
      <c r="HYR3" s="265"/>
      <c r="HYS3" s="265"/>
      <c r="HYT3" s="265"/>
      <c r="HYU3" s="265"/>
      <c r="HYV3" s="265"/>
      <c r="HYW3" s="265"/>
      <c r="HYX3" s="265"/>
      <c r="HYY3" s="265"/>
      <c r="HYZ3" s="265"/>
      <c r="HZA3" s="265"/>
      <c r="HZB3" s="265" t="s">
        <v>457</v>
      </c>
      <c r="HZC3" s="265"/>
      <c r="HZD3" s="265"/>
      <c r="HZE3" s="265"/>
      <c r="HZF3" s="265"/>
      <c r="HZG3" s="265"/>
      <c r="HZH3" s="265"/>
      <c r="HZI3" s="265"/>
      <c r="HZJ3" s="265"/>
      <c r="HZK3" s="265"/>
      <c r="HZL3" s="265"/>
      <c r="HZM3" s="265"/>
      <c r="HZN3" s="265"/>
      <c r="HZO3" s="265"/>
      <c r="HZP3" s="265"/>
      <c r="HZQ3" s="265"/>
      <c r="HZR3" s="265" t="s">
        <v>457</v>
      </c>
      <c r="HZS3" s="265"/>
      <c r="HZT3" s="265"/>
      <c r="HZU3" s="265"/>
      <c r="HZV3" s="265"/>
      <c r="HZW3" s="265"/>
      <c r="HZX3" s="265"/>
      <c r="HZY3" s="265"/>
      <c r="HZZ3" s="265"/>
      <c r="IAA3" s="265"/>
      <c r="IAB3" s="265"/>
      <c r="IAC3" s="265"/>
      <c r="IAD3" s="265"/>
      <c r="IAE3" s="265"/>
      <c r="IAF3" s="265"/>
      <c r="IAG3" s="265"/>
      <c r="IAH3" s="265" t="s">
        <v>457</v>
      </c>
      <c r="IAI3" s="265"/>
      <c r="IAJ3" s="265"/>
      <c r="IAK3" s="265"/>
      <c r="IAL3" s="265"/>
      <c r="IAM3" s="265"/>
      <c r="IAN3" s="265"/>
      <c r="IAO3" s="265"/>
      <c r="IAP3" s="265"/>
      <c r="IAQ3" s="265"/>
      <c r="IAR3" s="265"/>
      <c r="IAS3" s="265"/>
      <c r="IAT3" s="265"/>
      <c r="IAU3" s="265"/>
      <c r="IAV3" s="265"/>
      <c r="IAW3" s="265"/>
      <c r="IAX3" s="265" t="s">
        <v>457</v>
      </c>
      <c r="IAY3" s="265"/>
      <c r="IAZ3" s="265"/>
      <c r="IBA3" s="265"/>
      <c r="IBB3" s="265"/>
      <c r="IBC3" s="265"/>
      <c r="IBD3" s="265"/>
      <c r="IBE3" s="265"/>
      <c r="IBF3" s="265"/>
      <c r="IBG3" s="265"/>
      <c r="IBH3" s="265"/>
      <c r="IBI3" s="265"/>
      <c r="IBJ3" s="265"/>
      <c r="IBK3" s="265"/>
      <c r="IBL3" s="265"/>
      <c r="IBM3" s="265"/>
      <c r="IBN3" s="265" t="s">
        <v>457</v>
      </c>
      <c r="IBO3" s="265"/>
      <c r="IBP3" s="265"/>
      <c r="IBQ3" s="265"/>
      <c r="IBR3" s="265"/>
      <c r="IBS3" s="265"/>
      <c r="IBT3" s="265"/>
      <c r="IBU3" s="265"/>
      <c r="IBV3" s="265"/>
      <c r="IBW3" s="265"/>
      <c r="IBX3" s="265"/>
      <c r="IBY3" s="265"/>
      <c r="IBZ3" s="265"/>
      <c r="ICA3" s="265"/>
      <c r="ICB3" s="265"/>
      <c r="ICC3" s="265"/>
      <c r="ICD3" s="265" t="s">
        <v>457</v>
      </c>
      <c r="ICE3" s="265"/>
      <c r="ICF3" s="265"/>
      <c r="ICG3" s="265"/>
      <c r="ICH3" s="265"/>
      <c r="ICI3" s="265"/>
      <c r="ICJ3" s="265"/>
      <c r="ICK3" s="265"/>
      <c r="ICL3" s="265"/>
      <c r="ICM3" s="265"/>
      <c r="ICN3" s="265"/>
      <c r="ICO3" s="265"/>
      <c r="ICP3" s="265"/>
      <c r="ICQ3" s="265"/>
      <c r="ICR3" s="265"/>
      <c r="ICS3" s="265"/>
      <c r="ICT3" s="265" t="s">
        <v>457</v>
      </c>
      <c r="ICU3" s="265"/>
      <c r="ICV3" s="265"/>
      <c r="ICW3" s="265"/>
      <c r="ICX3" s="265"/>
      <c r="ICY3" s="265"/>
      <c r="ICZ3" s="265"/>
      <c r="IDA3" s="265"/>
      <c r="IDB3" s="265"/>
      <c r="IDC3" s="265"/>
      <c r="IDD3" s="265"/>
      <c r="IDE3" s="265"/>
      <c r="IDF3" s="265"/>
      <c r="IDG3" s="265"/>
      <c r="IDH3" s="265"/>
      <c r="IDI3" s="265"/>
      <c r="IDJ3" s="265" t="s">
        <v>457</v>
      </c>
      <c r="IDK3" s="265"/>
      <c r="IDL3" s="265"/>
      <c r="IDM3" s="265"/>
      <c r="IDN3" s="265"/>
      <c r="IDO3" s="265"/>
      <c r="IDP3" s="265"/>
      <c r="IDQ3" s="265"/>
      <c r="IDR3" s="265"/>
      <c r="IDS3" s="265"/>
      <c r="IDT3" s="265"/>
      <c r="IDU3" s="265"/>
      <c r="IDV3" s="265"/>
      <c r="IDW3" s="265"/>
      <c r="IDX3" s="265"/>
      <c r="IDY3" s="265"/>
      <c r="IDZ3" s="265" t="s">
        <v>457</v>
      </c>
      <c r="IEA3" s="265"/>
      <c r="IEB3" s="265"/>
      <c r="IEC3" s="265"/>
      <c r="IED3" s="265"/>
      <c r="IEE3" s="265"/>
      <c r="IEF3" s="265"/>
      <c r="IEG3" s="265"/>
      <c r="IEH3" s="265"/>
      <c r="IEI3" s="265"/>
      <c r="IEJ3" s="265"/>
      <c r="IEK3" s="265"/>
      <c r="IEL3" s="265"/>
      <c r="IEM3" s="265"/>
      <c r="IEN3" s="265"/>
      <c r="IEO3" s="265"/>
      <c r="IEP3" s="265" t="s">
        <v>457</v>
      </c>
      <c r="IEQ3" s="265"/>
      <c r="IER3" s="265"/>
      <c r="IES3" s="265"/>
      <c r="IET3" s="265"/>
      <c r="IEU3" s="265"/>
      <c r="IEV3" s="265"/>
      <c r="IEW3" s="265"/>
      <c r="IEX3" s="265"/>
      <c r="IEY3" s="265"/>
      <c r="IEZ3" s="265"/>
      <c r="IFA3" s="265"/>
      <c r="IFB3" s="265"/>
      <c r="IFC3" s="265"/>
      <c r="IFD3" s="265"/>
      <c r="IFE3" s="265"/>
      <c r="IFF3" s="265" t="s">
        <v>457</v>
      </c>
      <c r="IFG3" s="265"/>
      <c r="IFH3" s="265"/>
      <c r="IFI3" s="265"/>
      <c r="IFJ3" s="265"/>
      <c r="IFK3" s="265"/>
      <c r="IFL3" s="265"/>
      <c r="IFM3" s="265"/>
      <c r="IFN3" s="265"/>
      <c r="IFO3" s="265"/>
      <c r="IFP3" s="265"/>
      <c r="IFQ3" s="265"/>
      <c r="IFR3" s="265"/>
      <c r="IFS3" s="265"/>
      <c r="IFT3" s="265"/>
      <c r="IFU3" s="265"/>
      <c r="IFV3" s="265" t="s">
        <v>457</v>
      </c>
      <c r="IFW3" s="265"/>
      <c r="IFX3" s="265"/>
      <c r="IFY3" s="265"/>
      <c r="IFZ3" s="265"/>
      <c r="IGA3" s="265"/>
      <c r="IGB3" s="265"/>
      <c r="IGC3" s="265"/>
      <c r="IGD3" s="265"/>
      <c r="IGE3" s="265"/>
      <c r="IGF3" s="265"/>
      <c r="IGG3" s="265"/>
      <c r="IGH3" s="265"/>
      <c r="IGI3" s="265"/>
      <c r="IGJ3" s="265"/>
      <c r="IGK3" s="265"/>
      <c r="IGL3" s="265" t="s">
        <v>457</v>
      </c>
      <c r="IGM3" s="265"/>
      <c r="IGN3" s="265"/>
      <c r="IGO3" s="265"/>
      <c r="IGP3" s="265"/>
      <c r="IGQ3" s="265"/>
      <c r="IGR3" s="265"/>
      <c r="IGS3" s="265"/>
      <c r="IGT3" s="265"/>
      <c r="IGU3" s="265"/>
      <c r="IGV3" s="265"/>
      <c r="IGW3" s="265"/>
      <c r="IGX3" s="265"/>
      <c r="IGY3" s="265"/>
      <c r="IGZ3" s="265"/>
      <c r="IHA3" s="265"/>
      <c r="IHB3" s="265" t="s">
        <v>457</v>
      </c>
      <c r="IHC3" s="265"/>
      <c r="IHD3" s="265"/>
      <c r="IHE3" s="265"/>
      <c r="IHF3" s="265"/>
      <c r="IHG3" s="265"/>
      <c r="IHH3" s="265"/>
      <c r="IHI3" s="265"/>
      <c r="IHJ3" s="265"/>
      <c r="IHK3" s="265"/>
      <c r="IHL3" s="265"/>
      <c r="IHM3" s="265"/>
      <c r="IHN3" s="265"/>
      <c r="IHO3" s="265"/>
      <c r="IHP3" s="265"/>
      <c r="IHQ3" s="265"/>
      <c r="IHR3" s="265" t="s">
        <v>457</v>
      </c>
      <c r="IHS3" s="265"/>
      <c r="IHT3" s="265"/>
      <c r="IHU3" s="265"/>
      <c r="IHV3" s="265"/>
      <c r="IHW3" s="265"/>
      <c r="IHX3" s="265"/>
      <c r="IHY3" s="265"/>
      <c r="IHZ3" s="265"/>
      <c r="IIA3" s="265"/>
      <c r="IIB3" s="265"/>
      <c r="IIC3" s="265"/>
      <c r="IID3" s="265"/>
      <c r="IIE3" s="265"/>
      <c r="IIF3" s="265"/>
      <c r="IIG3" s="265"/>
      <c r="IIH3" s="265" t="s">
        <v>457</v>
      </c>
      <c r="III3" s="265"/>
      <c r="IIJ3" s="265"/>
      <c r="IIK3" s="265"/>
      <c r="IIL3" s="265"/>
      <c r="IIM3" s="265"/>
      <c r="IIN3" s="265"/>
      <c r="IIO3" s="265"/>
      <c r="IIP3" s="265"/>
      <c r="IIQ3" s="265"/>
      <c r="IIR3" s="265"/>
      <c r="IIS3" s="265"/>
      <c r="IIT3" s="265"/>
      <c r="IIU3" s="265"/>
      <c r="IIV3" s="265"/>
      <c r="IIW3" s="265"/>
      <c r="IIX3" s="265" t="s">
        <v>457</v>
      </c>
      <c r="IIY3" s="265"/>
      <c r="IIZ3" s="265"/>
      <c r="IJA3" s="265"/>
      <c r="IJB3" s="265"/>
      <c r="IJC3" s="265"/>
      <c r="IJD3" s="265"/>
      <c r="IJE3" s="265"/>
      <c r="IJF3" s="265"/>
      <c r="IJG3" s="265"/>
      <c r="IJH3" s="265"/>
      <c r="IJI3" s="265"/>
      <c r="IJJ3" s="265"/>
      <c r="IJK3" s="265"/>
      <c r="IJL3" s="265"/>
      <c r="IJM3" s="265"/>
      <c r="IJN3" s="265" t="s">
        <v>457</v>
      </c>
      <c r="IJO3" s="265"/>
      <c r="IJP3" s="265"/>
      <c r="IJQ3" s="265"/>
      <c r="IJR3" s="265"/>
      <c r="IJS3" s="265"/>
      <c r="IJT3" s="265"/>
      <c r="IJU3" s="265"/>
      <c r="IJV3" s="265"/>
      <c r="IJW3" s="265"/>
      <c r="IJX3" s="265"/>
      <c r="IJY3" s="265"/>
      <c r="IJZ3" s="265"/>
      <c r="IKA3" s="265"/>
      <c r="IKB3" s="265"/>
      <c r="IKC3" s="265"/>
      <c r="IKD3" s="265" t="s">
        <v>457</v>
      </c>
      <c r="IKE3" s="265"/>
      <c r="IKF3" s="265"/>
      <c r="IKG3" s="265"/>
      <c r="IKH3" s="265"/>
      <c r="IKI3" s="265"/>
      <c r="IKJ3" s="265"/>
      <c r="IKK3" s="265"/>
      <c r="IKL3" s="265"/>
      <c r="IKM3" s="265"/>
      <c r="IKN3" s="265"/>
      <c r="IKO3" s="265"/>
      <c r="IKP3" s="265"/>
      <c r="IKQ3" s="265"/>
      <c r="IKR3" s="265"/>
      <c r="IKS3" s="265"/>
      <c r="IKT3" s="265" t="s">
        <v>457</v>
      </c>
      <c r="IKU3" s="265"/>
      <c r="IKV3" s="265"/>
      <c r="IKW3" s="265"/>
      <c r="IKX3" s="265"/>
      <c r="IKY3" s="265"/>
      <c r="IKZ3" s="265"/>
      <c r="ILA3" s="265"/>
      <c r="ILB3" s="265"/>
      <c r="ILC3" s="265"/>
      <c r="ILD3" s="265"/>
      <c r="ILE3" s="265"/>
      <c r="ILF3" s="265"/>
      <c r="ILG3" s="265"/>
      <c r="ILH3" s="265"/>
      <c r="ILI3" s="265"/>
      <c r="ILJ3" s="265" t="s">
        <v>457</v>
      </c>
      <c r="ILK3" s="265"/>
      <c r="ILL3" s="265"/>
      <c r="ILM3" s="265"/>
      <c r="ILN3" s="265"/>
      <c r="ILO3" s="265"/>
      <c r="ILP3" s="265"/>
      <c r="ILQ3" s="265"/>
      <c r="ILR3" s="265"/>
      <c r="ILS3" s="265"/>
      <c r="ILT3" s="265"/>
      <c r="ILU3" s="265"/>
      <c r="ILV3" s="265"/>
      <c r="ILW3" s="265"/>
      <c r="ILX3" s="265"/>
      <c r="ILY3" s="265"/>
      <c r="ILZ3" s="265" t="s">
        <v>457</v>
      </c>
      <c r="IMA3" s="265"/>
      <c r="IMB3" s="265"/>
      <c r="IMC3" s="265"/>
      <c r="IMD3" s="265"/>
      <c r="IME3" s="265"/>
      <c r="IMF3" s="265"/>
      <c r="IMG3" s="265"/>
      <c r="IMH3" s="265"/>
      <c r="IMI3" s="265"/>
      <c r="IMJ3" s="265"/>
      <c r="IMK3" s="265"/>
      <c r="IML3" s="265"/>
      <c r="IMM3" s="265"/>
      <c r="IMN3" s="265"/>
      <c r="IMO3" s="265"/>
      <c r="IMP3" s="265" t="s">
        <v>457</v>
      </c>
      <c r="IMQ3" s="265"/>
      <c r="IMR3" s="265"/>
      <c r="IMS3" s="265"/>
      <c r="IMT3" s="265"/>
      <c r="IMU3" s="265"/>
      <c r="IMV3" s="265"/>
      <c r="IMW3" s="265"/>
      <c r="IMX3" s="265"/>
      <c r="IMY3" s="265"/>
      <c r="IMZ3" s="265"/>
      <c r="INA3" s="265"/>
      <c r="INB3" s="265"/>
      <c r="INC3" s="265"/>
      <c r="IND3" s="265"/>
      <c r="INE3" s="265"/>
      <c r="INF3" s="265" t="s">
        <v>457</v>
      </c>
      <c r="ING3" s="265"/>
      <c r="INH3" s="265"/>
      <c r="INI3" s="265"/>
      <c r="INJ3" s="265"/>
      <c r="INK3" s="265"/>
      <c r="INL3" s="265"/>
      <c r="INM3" s="265"/>
      <c r="INN3" s="265"/>
      <c r="INO3" s="265"/>
      <c r="INP3" s="265"/>
      <c r="INQ3" s="265"/>
      <c r="INR3" s="265"/>
      <c r="INS3" s="265"/>
      <c r="INT3" s="265"/>
      <c r="INU3" s="265"/>
      <c r="INV3" s="265" t="s">
        <v>457</v>
      </c>
      <c r="INW3" s="265"/>
      <c r="INX3" s="265"/>
      <c r="INY3" s="265"/>
      <c r="INZ3" s="265"/>
      <c r="IOA3" s="265"/>
      <c r="IOB3" s="265"/>
      <c r="IOC3" s="265"/>
      <c r="IOD3" s="265"/>
      <c r="IOE3" s="265"/>
      <c r="IOF3" s="265"/>
      <c r="IOG3" s="265"/>
      <c r="IOH3" s="265"/>
      <c r="IOI3" s="265"/>
      <c r="IOJ3" s="265"/>
      <c r="IOK3" s="265"/>
      <c r="IOL3" s="265" t="s">
        <v>457</v>
      </c>
      <c r="IOM3" s="265"/>
      <c r="ION3" s="265"/>
      <c r="IOO3" s="265"/>
      <c r="IOP3" s="265"/>
      <c r="IOQ3" s="265"/>
      <c r="IOR3" s="265"/>
      <c r="IOS3" s="265"/>
      <c r="IOT3" s="265"/>
      <c r="IOU3" s="265"/>
      <c r="IOV3" s="265"/>
      <c r="IOW3" s="265"/>
      <c r="IOX3" s="265"/>
      <c r="IOY3" s="265"/>
      <c r="IOZ3" s="265"/>
      <c r="IPA3" s="265"/>
      <c r="IPB3" s="265" t="s">
        <v>457</v>
      </c>
      <c r="IPC3" s="265"/>
      <c r="IPD3" s="265"/>
      <c r="IPE3" s="265"/>
      <c r="IPF3" s="265"/>
      <c r="IPG3" s="265"/>
      <c r="IPH3" s="265"/>
      <c r="IPI3" s="265"/>
      <c r="IPJ3" s="265"/>
      <c r="IPK3" s="265"/>
      <c r="IPL3" s="265"/>
      <c r="IPM3" s="265"/>
      <c r="IPN3" s="265"/>
      <c r="IPO3" s="265"/>
      <c r="IPP3" s="265"/>
      <c r="IPQ3" s="265"/>
      <c r="IPR3" s="265" t="s">
        <v>457</v>
      </c>
      <c r="IPS3" s="265"/>
      <c r="IPT3" s="265"/>
      <c r="IPU3" s="265"/>
      <c r="IPV3" s="265"/>
      <c r="IPW3" s="265"/>
      <c r="IPX3" s="265"/>
      <c r="IPY3" s="265"/>
      <c r="IPZ3" s="265"/>
      <c r="IQA3" s="265"/>
      <c r="IQB3" s="265"/>
      <c r="IQC3" s="265"/>
      <c r="IQD3" s="265"/>
      <c r="IQE3" s="265"/>
      <c r="IQF3" s="265"/>
      <c r="IQG3" s="265"/>
      <c r="IQH3" s="265" t="s">
        <v>457</v>
      </c>
      <c r="IQI3" s="265"/>
      <c r="IQJ3" s="265"/>
      <c r="IQK3" s="265"/>
      <c r="IQL3" s="265"/>
      <c r="IQM3" s="265"/>
      <c r="IQN3" s="265"/>
      <c r="IQO3" s="265"/>
      <c r="IQP3" s="265"/>
      <c r="IQQ3" s="265"/>
      <c r="IQR3" s="265"/>
      <c r="IQS3" s="265"/>
      <c r="IQT3" s="265"/>
      <c r="IQU3" s="265"/>
      <c r="IQV3" s="265"/>
      <c r="IQW3" s="265"/>
      <c r="IQX3" s="265" t="s">
        <v>457</v>
      </c>
      <c r="IQY3" s="265"/>
      <c r="IQZ3" s="265"/>
      <c r="IRA3" s="265"/>
      <c r="IRB3" s="265"/>
      <c r="IRC3" s="265"/>
      <c r="IRD3" s="265"/>
      <c r="IRE3" s="265"/>
      <c r="IRF3" s="265"/>
      <c r="IRG3" s="265"/>
      <c r="IRH3" s="265"/>
      <c r="IRI3" s="265"/>
      <c r="IRJ3" s="265"/>
      <c r="IRK3" s="265"/>
      <c r="IRL3" s="265"/>
      <c r="IRM3" s="265"/>
      <c r="IRN3" s="265" t="s">
        <v>457</v>
      </c>
      <c r="IRO3" s="265"/>
      <c r="IRP3" s="265"/>
      <c r="IRQ3" s="265"/>
      <c r="IRR3" s="265"/>
      <c r="IRS3" s="265"/>
      <c r="IRT3" s="265"/>
      <c r="IRU3" s="265"/>
      <c r="IRV3" s="265"/>
      <c r="IRW3" s="265"/>
      <c r="IRX3" s="265"/>
      <c r="IRY3" s="265"/>
      <c r="IRZ3" s="265"/>
      <c r="ISA3" s="265"/>
      <c r="ISB3" s="265"/>
      <c r="ISC3" s="265"/>
      <c r="ISD3" s="265" t="s">
        <v>457</v>
      </c>
      <c r="ISE3" s="265"/>
      <c r="ISF3" s="265"/>
      <c r="ISG3" s="265"/>
      <c r="ISH3" s="265"/>
      <c r="ISI3" s="265"/>
      <c r="ISJ3" s="265"/>
      <c r="ISK3" s="265"/>
      <c r="ISL3" s="265"/>
      <c r="ISM3" s="265"/>
      <c r="ISN3" s="265"/>
      <c r="ISO3" s="265"/>
      <c r="ISP3" s="265"/>
      <c r="ISQ3" s="265"/>
      <c r="ISR3" s="265"/>
      <c r="ISS3" s="265"/>
      <c r="IST3" s="265" t="s">
        <v>457</v>
      </c>
      <c r="ISU3" s="265"/>
      <c r="ISV3" s="265"/>
      <c r="ISW3" s="265"/>
      <c r="ISX3" s="265"/>
      <c r="ISY3" s="265"/>
      <c r="ISZ3" s="265"/>
      <c r="ITA3" s="265"/>
      <c r="ITB3" s="265"/>
      <c r="ITC3" s="265"/>
      <c r="ITD3" s="265"/>
      <c r="ITE3" s="265"/>
      <c r="ITF3" s="265"/>
      <c r="ITG3" s="265"/>
      <c r="ITH3" s="265"/>
      <c r="ITI3" s="265"/>
      <c r="ITJ3" s="265" t="s">
        <v>457</v>
      </c>
      <c r="ITK3" s="265"/>
      <c r="ITL3" s="265"/>
      <c r="ITM3" s="265"/>
      <c r="ITN3" s="265"/>
      <c r="ITO3" s="265"/>
      <c r="ITP3" s="265"/>
      <c r="ITQ3" s="265"/>
      <c r="ITR3" s="265"/>
      <c r="ITS3" s="265"/>
      <c r="ITT3" s="265"/>
      <c r="ITU3" s="265"/>
      <c r="ITV3" s="265"/>
      <c r="ITW3" s="265"/>
      <c r="ITX3" s="265"/>
      <c r="ITY3" s="265"/>
      <c r="ITZ3" s="265" t="s">
        <v>457</v>
      </c>
      <c r="IUA3" s="265"/>
      <c r="IUB3" s="265"/>
      <c r="IUC3" s="265"/>
      <c r="IUD3" s="265"/>
      <c r="IUE3" s="265"/>
      <c r="IUF3" s="265"/>
      <c r="IUG3" s="265"/>
      <c r="IUH3" s="265"/>
      <c r="IUI3" s="265"/>
      <c r="IUJ3" s="265"/>
      <c r="IUK3" s="265"/>
      <c r="IUL3" s="265"/>
      <c r="IUM3" s="265"/>
      <c r="IUN3" s="265"/>
      <c r="IUO3" s="265"/>
      <c r="IUP3" s="265" t="s">
        <v>457</v>
      </c>
      <c r="IUQ3" s="265"/>
      <c r="IUR3" s="265"/>
      <c r="IUS3" s="265"/>
      <c r="IUT3" s="265"/>
      <c r="IUU3" s="265"/>
      <c r="IUV3" s="265"/>
      <c r="IUW3" s="265"/>
      <c r="IUX3" s="265"/>
      <c r="IUY3" s="265"/>
      <c r="IUZ3" s="265"/>
      <c r="IVA3" s="265"/>
      <c r="IVB3" s="265"/>
      <c r="IVC3" s="265"/>
      <c r="IVD3" s="265"/>
      <c r="IVE3" s="265"/>
      <c r="IVF3" s="265" t="s">
        <v>457</v>
      </c>
      <c r="IVG3" s="265"/>
      <c r="IVH3" s="265"/>
      <c r="IVI3" s="265"/>
      <c r="IVJ3" s="265"/>
      <c r="IVK3" s="265"/>
      <c r="IVL3" s="265"/>
      <c r="IVM3" s="265"/>
      <c r="IVN3" s="265"/>
      <c r="IVO3" s="265"/>
      <c r="IVP3" s="265"/>
      <c r="IVQ3" s="265"/>
      <c r="IVR3" s="265"/>
      <c r="IVS3" s="265"/>
      <c r="IVT3" s="265"/>
      <c r="IVU3" s="265"/>
      <c r="IVV3" s="265" t="s">
        <v>457</v>
      </c>
      <c r="IVW3" s="265"/>
      <c r="IVX3" s="265"/>
      <c r="IVY3" s="265"/>
      <c r="IVZ3" s="265"/>
      <c r="IWA3" s="265"/>
      <c r="IWB3" s="265"/>
      <c r="IWC3" s="265"/>
      <c r="IWD3" s="265"/>
      <c r="IWE3" s="265"/>
      <c r="IWF3" s="265"/>
      <c r="IWG3" s="265"/>
      <c r="IWH3" s="265"/>
      <c r="IWI3" s="265"/>
      <c r="IWJ3" s="265"/>
      <c r="IWK3" s="265"/>
      <c r="IWL3" s="265" t="s">
        <v>457</v>
      </c>
      <c r="IWM3" s="265"/>
      <c r="IWN3" s="265"/>
      <c r="IWO3" s="265"/>
      <c r="IWP3" s="265"/>
      <c r="IWQ3" s="265"/>
      <c r="IWR3" s="265"/>
      <c r="IWS3" s="265"/>
      <c r="IWT3" s="265"/>
      <c r="IWU3" s="265"/>
      <c r="IWV3" s="265"/>
      <c r="IWW3" s="265"/>
      <c r="IWX3" s="265"/>
      <c r="IWY3" s="265"/>
      <c r="IWZ3" s="265"/>
      <c r="IXA3" s="265"/>
      <c r="IXB3" s="265" t="s">
        <v>457</v>
      </c>
      <c r="IXC3" s="265"/>
      <c r="IXD3" s="265"/>
      <c r="IXE3" s="265"/>
      <c r="IXF3" s="265"/>
      <c r="IXG3" s="265"/>
      <c r="IXH3" s="265"/>
      <c r="IXI3" s="265"/>
      <c r="IXJ3" s="265"/>
      <c r="IXK3" s="265"/>
      <c r="IXL3" s="265"/>
      <c r="IXM3" s="265"/>
      <c r="IXN3" s="265"/>
      <c r="IXO3" s="265"/>
      <c r="IXP3" s="265"/>
      <c r="IXQ3" s="265"/>
      <c r="IXR3" s="265" t="s">
        <v>457</v>
      </c>
      <c r="IXS3" s="265"/>
      <c r="IXT3" s="265"/>
      <c r="IXU3" s="265"/>
      <c r="IXV3" s="265"/>
      <c r="IXW3" s="265"/>
      <c r="IXX3" s="265"/>
      <c r="IXY3" s="265"/>
      <c r="IXZ3" s="265"/>
      <c r="IYA3" s="265"/>
      <c r="IYB3" s="265"/>
      <c r="IYC3" s="265"/>
      <c r="IYD3" s="265"/>
      <c r="IYE3" s="265"/>
      <c r="IYF3" s="265"/>
      <c r="IYG3" s="265"/>
      <c r="IYH3" s="265" t="s">
        <v>457</v>
      </c>
      <c r="IYI3" s="265"/>
      <c r="IYJ3" s="265"/>
      <c r="IYK3" s="265"/>
      <c r="IYL3" s="265"/>
      <c r="IYM3" s="265"/>
      <c r="IYN3" s="265"/>
      <c r="IYO3" s="265"/>
      <c r="IYP3" s="265"/>
      <c r="IYQ3" s="265"/>
      <c r="IYR3" s="265"/>
      <c r="IYS3" s="265"/>
      <c r="IYT3" s="265"/>
      <c r="IYU3" s="265"/>
      <c r="IYV3" s="265"/>
      <c r="IYW3" s="265"/>
      <c r="IYX3" s="265" t="s">
        <v>457</v>
      </c>
      <c r="IYY3" s="265"/>
      <c r="IYZ3" s="265"/>
      <c r="IZA3" s="265"/>
      <c r="IZB3" s="265"/>
      <c r="IZC3" s="265"/>
      <c r="IZD3" s="265"/>
      <c r="IZE3" s="265"/>
      <c r="IZF3" s="265"/>
      <c r="IZG3" s="265"/>
      <c r="IZH3" s="265"/>
      <c r="IZI3" s="265"/>
      <c r="IZJ3" s="265"/>
      <c r="IZK3" s="265"/>
      <c r="IZL3" s="265"/>
      <c r="IZM3" s="265"/>
      <c r="IZN3" s="265" t="s">
        <v>457</v>
      </c>
      <c r="IZO3" s="265"/>
      <c r="IZP3" s="265"/>
      <c r="IZQ3" s="265"/>
      <c r="IZR3" s="265"/>
      <c r="IZS3" s="265"/>
      <c r="IZT3" s="265"/>
      <c r="IZU3" s="265"/>
      <c r="IZV3" s="265"/>
      <c r="IZW3" s="265"/>
      <c r="IZX3" s="265"/>
      <c r="IZY3" s="265"/>
      <c r="IZZ3" s="265"/>
      <c r="JAA3" s="265"/>
      <c r="JAB3" s="265"/>
      <c r="JAC3" s="265"/>
      <c r="JAD3" s="265" t="s">
        <v>457</v>
      </c>
      <c r="JAE3" s="265"/>
      <c r="JAF3" s="265"/>
      <c r="JAG3" s="265"/>
      <c r="JAH3" s="265"/>
      <c r="JAI3" s="265"/>
      <c r="JAJ3" s="265"/>
      <c r="JAK3" s="265"/>
      <c r="JAL3" s="265"/>
      <c r="JAM3" s="265"/>
      <c r="JAN3" s="265"/>
      <c r="JAO3" s="265"/>
      <c r="JAP3" s="265"/>
      <c r="JAQ3" s="265"/>
      <c r="JAR3" s="265"/>
      <c r="JAS3" s="265"/>
      <c r="JAT3" s="265" t="s">
        <v>457</v>
      </c>
      <c r="JAU3" s="265"/>
      <c r="JAV3" s="265"/>
      <c r="JAW3" s="265"/>
      <c r="JAX3" s="265"/>
      <c r="JAY3" s="265"/>
      <c r="JAZ3" s="265"/>
      <c r="JBA3" s="265"/>
      <c r="JBB3" s="265"/>
      <c r="JBC3" s="265"/>
      <c r="JBD3" s="265"/>
      <c r="JBE3" s="265"/>
      <c r="JBF3" s="265"/>
      <c r="JBG3" s="265"/>
      <c r="JBH3" s="265"/>
      <c r="JBI3" s="265"/>
      <c r="JBJ3" s="265" t="s">
        <v>457</v>
      </c>
      <c r="JBK3" s="265"/>
      <c r="JBL3" s="265"/>
      <c r="JBM3" s="265"/>
      <c r="JBN3" s="265"/>
      <c r="JBO3" s="265"/>
      <c r="JBP3" s="265"/>
      <c r="JBQ3" s="265"/>
      <c r="JBR3" s="265"/>
      <c r="JBS3" s="265"/>
      <c r="JBT3" s="265"/>
      <c r="JBU3" s="265"/>
      <c r="JBV3" s="265"/>
      <c r="JBW3" s="265"/>
      <c r="JBX3" s="265"/>
      <c r="JBY3" s="265"/>
      <c r="JBZ3" s="265" t="s">
        <v>457</v>
      </c>
      <c r="JCA3" s="265"/>
      <c r="JCB3" s="265"/>
      <c r="JCC3" s="265"/>
      <c r="JCD3" s="265"/>
      <c r="JCE3" s="265"/>
      <c r="JCF3" s="265"/>
      <c r="JCG3" s="265"/>
      <c r="JCH3" s="265"/>
      <c r="JCI3" s="265"/>
      <c r="JCJ3" s="265"/>
      <c r="JCK3" s="265"/>
      <c r="JCL3" s="265"/>
      <c r="JCM3" s="265"/>
      <c r="JCN3" s="265"/>
      <c r="JCO3" s="265"/>
      <c r="JCP3" s="265" t="s">
        <v>457</v>
      </c>
      <c r="JCQ3" s="265"/>
      <c r="JCR3" s="265"/>
      <c r="JCS3" s="265"/>
      <c r="JCT3" s="265"/>
      <c r="JCU3" s="265"/>
      <c r="JCV3" s="265"/>
      <c r="JCW3" s="265"/>
      <c r="JCX3" s="265"/>
      <c r="JCY3" s="265"/>
      <c r="JCZ3" s="265"/>
      <c r="JDA3" s="265"/>
      <c r="JDB3" s="265"/>
      <c r="JDC3" s="265"/>
      <c r="JDD3" s="265"/>
      <c r="JDE3" s="265"/>
      <c r="JDF3" s="265" t="s">
        <v>457</v>
      </c>
      <c r="JDG3" s="265"/>
      <c r="JDH3" s="265"/>
      <c r="JDI3" s="265"/>
      <c r="JDJ3" s="265"/>
      <c r="JDK3" s="265"/>
      <c r="JDL3" s="265"/>
      <c r="JDM3" s="265"/>
      <c r="JDN3" s="265"/>
      <c r="JDO3" s="265"/>
      <c r="JDP3" s="265"/>
      <c r="JDQ3" s="265"/>
      <c r="JDR3" s="265"/>
      <c r="JDS3" s="265"/>
      <c r="JDT3" s="265"/>
      <c r="JDU3" s="265"/>
      <c r="JDV3" s="265" t="s">
        <v>457</v>
      </c>
      <c r="JDW3" s="265"/>
      <c r="JDX3" s="265"/>
      <c r="JDY3" s="265"/>
      <c r="JDZ3" s="265"/>
      <c r="JEA3" s="265"/>
      <c r="JEB3" s="265"/>
      <c r="JEC3" s="265"/>
      <c r="JED3" s="265"/>
      <c r="JEE3" s="265"/>
      <c r="JEF3" s="265"/>
      <c r="JEG3" s="265"/>
      <c r="JEH3" s="265"/>
      <c r="JEI3" s="265"/>
      <c r="JEJ3" s="265"/>
      <c r="JEK3" s="265"/>
      <c r="JEL3" s="265" t="s">
        <v>457</v>
      </c>
      <c r="JEM3" s="265"/>
      <c r="JEN3" s="265"/>
      <c r="JEO3" s="265"/>
      <c r="JEP3" s="265"/>
      <c r="JEQ3" s="265"/>
      <c r="JER3" s="265"/>
      <c r="JES3" s="265"/>
      <c r="JET3" s="265"/>
      <c r="JEU3" s="265"/>
      <c r="JEV3" s="265"/>
      <c r="JEW3" s="265"/>
      <c r="JEX3" s="265"/>
      <c r="JEY3" s="265"/>
      <c r="JEZ3" s="265"/>
      <c r="JFA3" s="265"/>
      <c r="JFB3" s="265" t="s">
        <v>457</v>
      </c>
      <c r="JFC3" s="265"/>
      <c r="JFD3" s="265"/>
      <c r="JFE3" s="265"/>
      <c r="JFF3" s="265"/>
      <c r="JFG3" s="265"/>
      <c r="JFH3" s="265"/>
      <c r="JFI3" s="265"/>
      <c r="JFJ3" s="265"/>
      <c r="JFK3" s="265"/>
      <c r="JFL3" s="265"/>
      <c r="JFM3" s="265"/>
      <c r="JFN3" s="265"/>
      <c r="JFO3" s="265"/>
      <c r="JFP3" s="265"/>
      <c r="JFQ3" s="265"/>
      <c r="JFR3" s="265" t="s">
        <v>457</v>
      </c>
      <c r="JFS3" s="265"/>
      <c r="JFT3" s="265"/>
      <c r="JFU3" s="265"/>
      <c r="JFV3" s="265"/>
      <c r="JFW3" s="265"/>
      <c r="JFX3" s="265"/>
      <c r="JFY3" s="265"/>
      <c r="JFZ3" s="265"/>
      <c r="JGA3" s="265"/>
      <c r="JGB3" s="265"/>
      <c r="JGC3" s="265"/>
      <c r="JGD3" s="265"/>
      <c r="JGE3" s="265"/>
      <c r="JGF3" s="265"/>
      <c r="JGG3" s="265"/>
      <c r="JGH3" s="265" t="s">
        <v>457</v>
      </c>
      <c r="JGI3" s="265"/>
      <c r="JGJ3" s="265"/>
      <c r="JGK3" s="265"/>
      <c r="JGL3" s="265"/>
      <c r="JGM3" s="265"/>
      <c r="JGN3" s="265"/>
      <c r="JGO3" s="265"/>
      <c r="JGP3" s="265"/>
      <c r="JGQ3" s="265"/>
      <c r="JGR3" s="265"/>
      <c r="JGS3" s="265"/>
      <c r="JGT3" s="265"/>
      <c r="JGU3" s="265"/>
      <c r="JGV3" s="265"/>
      <c r="JGW3" s="265"/>
      <c r="JGX3" s="265" t="s">
        <v>457</v>
      </c>
      <c r="JGY3" s="265"/>
      <c r="JGZ3" s="265"/>
      <c r="JHA3" s="265"/>
      <c r="JHB3" s="265"/>
      <c r="JHC3" s="265"/>
      <c r="JHD3" s="265"/>
      <c r="JHE3" s="265"/>
      <c r="JHF3" s="265"/>
      <c r="JHG3" s="265"/>
      <c r="JHH3" s="265"/>
      <c r="JHI3" s="265"/>
      <c r="JHJ3" s="265"/>
      <c r="JHK3" s="265"/>
      <c r="JHL3" s="265"/>
      <c r="JHM3" s="265"/>
      <c r="JHN3" s="265" t="s">
        <v>457</v>
      </c>
      <c r="JHO3" s="265"/>
      <c r="JHP3" s="265"/>
      <c r="JHQ3" s="265"/>
      <c r="JHR3" s="265"/>
      <c r="JHS3" s="265"/>
      <c r="JHT3" s="265"/>
      <c r="JHU3" s="265"/>
      <c r="JHV3" s="265"/>
      <c r="JHW3" s="265"/>
      <c r="JHX3" s="265"/>
      <c r="JHY3" s="265"/>
      <c r="JHZ3" s="265"/>
      <c r="JIA3" s="265"/>
      <c r="JIB3" s="265"/>
      <c r="JIC3" s="265"/>
      <c r="JID3" s="265" t="s">
        <v>457</v>
      </c>
      <c r="JIE3" s="265"/>
      <c r="JIF3" s="265"/>
      <c r="JIG3" s="265"/>
      <c r="JIH3" s="265"/>
      <c r="JII3" s="265"/>
      <c r="JIJ3" s="265"/>
      <c r="JIK3" s="265"/>
      <c r="JIL3" s="265"/>
      <c r="JIM3" s="265"/>
      <c r="JIN3" s="265"/>
      <c r="JIO3" s="265"/>
      <c r="JIP3" s="265"/>
      <c r="JIQ3" s="265"/>
      <c r="JIR3" s="265"/>
      <c r="JIS3" s="265"/>
      <c r="JIT3" s="265" t="s">
        <v>457</v>
      </c>
      <c r="JIU3" s="265"/>
      <c r="JIV3" s="265"/>
      <c r="JIW3" s="265"/>
      <c r="JIX3" s="265"/>
      <c r="JIY3" s="265"/>
      <c r="JIZ3" s="265"/>
      <c r="JJA3" s="265"/>
      <c r="JJB3" s="265"/>
      <c r="JJC3" s="265"/>
      <c r="JJD3" s="265"/>
      <c r="JJE3" s="265"/>
      <c r="JJF3" s="265"/>
      <c r="JJG3" s="265"/>
      <c r="JJH3" s="265"/>
      <c r="JJI3" s="265"/>
      <c r="JJJ3" s="265" t="s">
        <v>457</v>
      </c>
      <c r="JJK3" s="265"/>
      <c r="JJL3" s="265"/>
      <c r="JJM3" s="265"/>
      <c r="JJN3" s="265"/>
      <c r="JJO3" s="265"/>
      <c r="JJP3" s="265"/>
      <c r="JJQ3" s="265"/>
      <c r="JJR3" s="265"/>
      <c r="JJS3" s="265"/>
      <c r="JJT3" s="265"/>
      <c r="JJU3" s="265"/>
      <c r="JJV3" s="265"/>
      <c r="JJW3" s="265"/>
      <c r="JJX3" s="265"/>
      <c r="JJY3" s="265"/>
      <c r="JJZ3" s="265" t="s">
        <v>457</v>
      </c>
      <c r="JKA3" s="265"/>
      <c r="JKB3" s="265"/>
      <c r="JKC3" s="265"/>
      <c r="JKD3" s="265"/>
      <c r="JKE3" s="265"/>
      <c r="JKF3" s="265"/>
      <c r="JKG3" s="265"/>
      <c r="JKH3" s="265"/>
      <c r="JKI3" s="265"/>
      <c r="JKJ3" s="265"/>
      <c r="JKK3" s="265"/>
      <c r="JKL3" s="265"/>
      <c r="JKM3" s="265"/>
      <c r="JKN3" s="265"/>
      <c r="JKO3" s="265"/>
      <c r="JKP3" s="265" t="s">
        <v>457</v>
      </c>
      <c r="JKQ3" s="265"/>
      <c r="JKR3" s="265"/>
      <c r="JKS3" s="265"/>
      <c r="JKT3" s="265"/>
      <c r="JKU3" s="265"/>
      <c r="JKV3" s="265"/>
      <c r="JKW3" s="265"/>
      <c r="JKX3" s="265"/>
      <c r="JKY3" s="265"/>
      <c r="JKZ3" s="265"/>
      <c r="JLA3" s="265"/>
      <c r="JLB3" s="265"/>
      <c r="JLC3" s="265"/>
      <c r="JLD3" s="265"/>
      <c r="JLE3" s="265"/>
      <c r="JLF3" s="265" t="s">
        <v>457</v>
      </c>
      <c r="JLG3" s="265"/>
      <c r="JLH3" s="265"/>
      <c r="JLI3" s="265"/>
      <c r="JLJ3" s="265"/>
      <c r="JLK3" s="265"/>
      <c r="JLL3" s="265"/>
      <c r="JLM3" s="265"/>
      <c r="JLN3" s="265"/>
      <c r="JLO3" s="265"/>
      <c r="JLP3" s="265"/>
      <c r="JLQ3" s="265"/>
      <c r="JLR3" s="265"/>
      <c r="JLS3" s="265"/>
      <c r="JLT3" s="265"/>
      <c r="JLU3" s="265"/>
      <c r="JLV3" s="265" t="s">
        <v>457</v>
      </c>
      <c r="JLW3" s="265"/>
      <c r="JLX3" s="265"/>
      <c r="JLY3" s="265"/>
      <c r="JLZ3" s="265"/>
      <c r="JMA3" s="265"/>
      <c r="JMB3" s="265"/>
      <c r="JMC3" s="265"/>
      <c r="JMD3" s="265"/>
      <c r="JME3" s="265"/>
      <c r="JMF3" s="265"/>
      <c r="JMG3" s="265"/>
      <c r="JMH3" s="265"/>
      <c r="JMI3" s="265"/>
      <c r="JMJ3" s="265"/>
      <c r="JMK3" s="265"/>
      <c r="JML3" s="265" t="s">
        <v>457</v>
      </c>
      <c r="JMM3" s="265"/>
      <c r="JMN3" s="265"/>
      <c r="JMO3" s="265"/>
      <c r="JMP3" s="265"/>
      <c r="JMQ3" s="265"/>
      <c r="JMR3" s="265"/>
      <c r="JMS3" s="265"/>
      <c r="JMT3" s="265"/>
      <c r="JMU3" s="265"/>
      <c r="JMV3" s="265"/>
      <c r="JMW3" s="265"/>
      <c r="JMX3" s="265"/>
      <c r="JMY3" s="265"/>
      <c r="JMZ3" s="265"/>
      <c r="JNA3" s="265"/>
      <c r="JNB3" s="265" t="s">
        <v>457</v>
      </c>
      <c r="JNC3" s="265"/>
      <c r="JND3" s="265"/>
      <c r="JNE3" s="265"/>
      <c r="JNF3" s="265"/>
      <c r="JNG3" s="265"/>
      <c r="JNH3" s="265"/>
      <c r="JNI3" s="265"/>
      <c r="JNJ3" s="265"/>
      <c r="JNK3" s="265"/>
      <c r="JNL3" s="265"/>
      <c r="JNM3" s="265"/>
      <c r="JNN3" s="265"/>
      <c r="JNO3" s="265"/>
      <c r="JNP3" s="265"/>
      <c r="JNQ3" s="265"/>
      <c r="JNR3" s="265" t="s">
        <v>457</v>
      </c>
      <c r="JNS3" s="265"/>
      <c r="JNT3" s="265"/>
      <c r="JNU3" s="265"/>
      <c r="JNV3" s="265"/>
      <c r="JNW3" s="265"/>
      <c r="JNX3" s="265"/>
      <c r="JNY3" s="265"/>
      <c r="JNZ3" s="265"/>
      <c r="JOA3" s="265"/>
      <c r="JOB3" s="265"/>
      <c r="JOC3" s="265"/>
      <c r="JOD3" s="265"/>
      <c r="JOE3" s="265"/>
      <c r="JOF3" s="265"/>
      <c r="JOG3" s="265"/>
      <c r="JOH3" s="265" t="s">
        <v>457</v>
      </c>
      <c r="JOI3" s="265"/>
      <c r="JOJ3" s="265"/>
      <c r="JOK3" s="265"/>
      <c r="JOL3" s="265"/>
      <c r="JOM3" s="265"/>
      <c r="JON3" s="265"/>
      <c r="JOO3" s="265"/>
      <c r="JOP3" s="265"/>
      <c r="JOQ3" s="265"/>
      <c r="JOR3" s="265"/>
      <c r="JOS3" s="265"/>
      <c r="JOT3" s="265"/>
      <c r="JOU3" s="265"/>
      <c r="JOV3" s="265"/>
      <c r="JOW3" s="265"/>
      <c r="JOX3" s="265" t="s">
        <v>457</v>
      </c>
      <c r="JOY3" s="265"/>
      <c r="JOZ3" s="265"/>
      <c r="JPA3" s="265"/>
      <c r="JPB3" s="265"/>
      <c r="JPC3" s="265"/>
      <c r="JPD3" s="265"/>
      <c r="JPE3" s="265"/>
      <c r="JPF3" s="265"/>
      <c r="JPG3" s="265"/>
      <c r="JPH3" s="265"/>
      <c r="JPI3" s="265"/>
      <c r="JPJ3" s="265"/>
      <c r="JPK3" s="265"/>
      <c r="JPL3" s="265"/>
      <c r="JPM3" s="265"/>
      <c r="JPN3" s="265" t="s">
        <v>457</v>
      </c>
      <c r="JPO3" s="265"/>
      <c r="JPP3" s="265"/>
      <c r="JPQ3" s="265"/>
      <c r="JPR3" s="265"/>
      <c r="JPS3" s="265"/>
      <c r="JPT3" s="265"/>
      <c r="JPU3" s="265"/>
      <c r="JPV3" s="265"/>
      <c r="JPW3" s="265"/>
      <c r="JPX3" s="265"/>
      <c r="JPY3" s="265"/>
      <c r="JPZ3" s="265"/>
      <c r="JQA3" s="265"/>
      <c r="JQB3" s="265"/>
      <c r="JQC3" s="265"/>
      <c r="JQD3" s="265" t="s">
        <v>457</v>
      </c>
      <c r="JQE3" s="265"/>
      <c r="JQF3" s="265"/>
      <c r="JQG3" s="265"/>
      <c r="JQH3" s="265"/>
      <c r="JQI3" s="265"/>
      <c r="JQJ3" s="265"/>
      <c r="JQK3" s="265"/>
      <c r="JQL3" s="265"/>
      <c r="JQM3" s="265"/>
      <c r="JQN3" s="265"/>
      <c r="JQO3" s="265"/>
      <c r="JQP3" s="265"/>
      <c r="JQQ3" s="265"/>
      <c r="JQR3" s="265"/>
      <c r="JQS3" s="265"/>
      <c r="JQT3" s="265" t="s">
        <v>457</v>
      </c>
      <c r="JQU3" s="265"/>
      <c r="JQV3" s="265"/>
      <c r="JQW3" s="265"/>
      <c r="JQX3" s="265"/>
      <c r="JQY3" s="265"/>
      <c r="JQZ3" s="265"/>
      <c r="JRA3" s="265"/>
      <c r="JRB3" s="265"/>
      <c r="JRC3" s="265"/>
      <c r="JRD3" s="265"/>
      <c r="JRE3" s="265"/>
      <c r="JRF3" s="265"/>
      <c r="JRG3" s="265"/>
      <c r="JRH3" s="265"/>
      <c r="JRI3" s="265"/>
      <c r="JRJ3" s="265" t="s">
        <v>457</v>
      </c>
      <c r="JRK3" s="265"/>
      <c r="JRL3" s="265"/>
      <c r="JRM3" s="265"/>
      <c r="JRN3" s="265"/>
      <c r="JRO3" s="265"/>
      <c r="JRP3" s="265"/>
      <c r="JRQ3" s="265"/>
      <c r="JRR3" s="265"/>
      <c r="JRS3" s="265"/>
      <c r="JRT3" s="265"/>
      <c r="JRU3" s="265"/>
      <c r="JRV3" s="265"/>
      <c r="JRW3" s="265"/>
      <c r="JRX3" s="265"/>
      <c r="JRY3" s="265"/>
      <c r="JRZ3" s="265" t="s">
        <v>457</v>
      </c>
      <c r="JSA3" s="265"/>
      <c r="JSB3" s="265"/>
      <c r="JSC3" s="265"/>
      <c r="JSD3" s="265"/>
      <c r="JSE3" s="265"/>
      <c r="JSF3" s="265"/>
      <c r="JSG3" s="265"/>
      <c r="JSH3" s="265"/>
      <c r="JSI3" s="265"/>
      <c r="JSJ3" s="265"/>
      <c r="JSK3" s="265"/>
      <c r="JSL3" s="265"/>
      <c r="JSM3" s="265"/>
      <c r="JSN3" s="265"/>
      <c r="JSO3" s="265"/>
      <c r="JSP3" s="265" t="s">
        <v>457</v>
      </c>
      <c r="JSQ3" s="265"/>
      <c r="JSR3" s="265"/>
      <c r="JSS3" s="265"/>
      <c r="JST3" s="265"/>
      <c r="JSU3" s="265"/>
      <c r="JSV3" s="265"/>
      <c r="JSW3" s="265"/>
      <c r="JSX3" s="265"/>
      <c r="JSY3" s="265"/>
      <c r="JSZ3" s="265"/>
      <c r="JTA3" s="265"/>
      <c r="JTB3" s="265"/>
      <c r="JTC3" s="265"/>
      <c r="JTD3" s="265"/>
      <c r="JTE3" s="265"/>
      <c r="JTF3" s="265" t="s">
        <v>457</v>
      </c>
      <c r="JTG3" s="265"/>
      <c r="JTH3" s="265"/>
      <c r="JTI3" s="265"/>
      <c r="JTJ3" s="265"/>
      <c r="JTK3" s="265"/>
      <c r="JTL3" s="265"/>
      <c r="JTM3" s="265"/>
      <c r="JTN3" s="265"/>
      <c r="JTO3" s="265"/>
      <c r="JTP3" s="265"/>
      <c r="JTQ3" s="265"/>
      <c r="JTR3" s="265"/>
      <c r="JTS3" s="265"/>
      <c r="JTT3" s="265"/>
      <c r="JTU3" s="265"/>
      <c r="JTV3" s="265" t="s">
        <v>457</v>
      </c>
      <c r="JTW3" s="265"/>
      <c r="JTX3" s="265"/>
      <c r="JTY3" s="265"/>
      <c r="JTZ3" s="265"/>
      <c r="JUA3" s="265"/>
      <c r="JUB3" s="265"/>
      <c r="JUC3" s="265"/>
      <c r="JUD3" s="265"/>
      <c r="JUE3" s="265"/>
      <c r="JUF3" s="265"/>
      <c r="JUG3" s="265"/>
      <c r="JUH3" s="265"/>
      <c r="JUI3" s="265"/>
      <c r="JUJ3" s="265"/>
      <c r="JUK3" s="265"/>
      <c r="JUL3" s="265" t="s">
        <v>457</v>
      </c>
      <c r="JUM3" s="265"/>
      <c r="JUN3" s="265"/>
      <c r="JUO3" s="265"/>
      <c r="JUP3" s="265"/>
      <c r="JUQ3" s="265"/>
      <c r="JUR3" s="265"/>
      <c r="JUS3" s="265"/>
      <c r="JUT3" s="265"/>
      <c r="JUU3" s="265"/>
      <c r="JUV3" s="265"/>
      <c r="JUW3" s="265"/>
      <c r="JUX3" s="265"/>
      <c r="JUY3" s="265"/>
      <c r="JUZ3" s="265"/>
      <c r="JVA3" s="265"/>
      <c r="JVB3" s="265" t="s">
        <v>457</v>
      </c>
      <c r="JVC3" s="265"/>
      <c r="JVD3" s="265"/>
      <c r="JVE3" s="265"/>
      <c r="JVF3" s="265"/>
      <c r="JVG3" s="265"/>
      <c r="JVH3" s="265"/>
      <c r="JVI3" s="265"/>
      <c r="JVJ3" s="265"/>
      <c r="JVK3" s="265"/>
      <c r="JVL3" s="265"/>
      <c r="JVM3" s="265"/>
      <c r="JVN3" s="265"/>
      <c r="JVO3" s="265"/>
      <c r="JVP3" s="265"/>
      <c r="JVQ3" s="265"/>
      <c r="JVR3" s="265" t="s">
        <v>457</v>
      </c>
      <c r="JVS3" s="265"/>
      <c r="JVT3" s="265"/>
      <c r="JVU3" s="265"/>
      <c r="JVV3" s="265"/>
      <c r="JVW3" s="265"/>
      <c r="JVX3" s="265"/>
      <c r="JVY3" s="265"/>
      <c r="JVZ3" s="265"/>
      <c r="JWA3" s="265"/>
      <c r="JWB3" s="265"/>
      <c r="JWC3" s="265"/>
      <c r="JWD3" s="265"/>
      <c r="JWE3" s="265"/>
      <c r="JWF3" s="265"/>
      <c r="JWG3" s="265"/>
      <c r="JWH3" s="265" t="s">
        <v>457</v>
      </c>
      <c r="JWI3" s="265"/>
      <c r="JWJ3" s="265"/>
      <c r="JWK3" s="265"/>
      <c r="JWL3" s="265"/>
      <c r="JWM3" s="265"/>
      <c r="JWN3" s="265"/>
      <c r="JWO3" s="265"/>
      <c r="JWP3" s="265"/>
      <c r="JWQ3" s="265"/>
      <c r="JWR3" s="265"/>
      <c r="JWS3" s="265"/>
      <c r="JWT3" s="265"/>
      <c r="JWU3" s="265"/>
      <c r="JWV3" s="265"/>
      <c r="JWW3" s="265"/>
      <c r="JWX3" s="265" t="s">
        <v>457</v>
      </c>
      <c r="JWY3" s="265"/>
      <c r="JWZ3" s="265"/>
      <c r="JXA3" s="265"/>
      <c r="JXB3" s="265"/>
      <c r="JXC3" s="265"/>
      <c r="JXD3" s="265"/>
      <c r="JXE3" s="265"/>
      <c r="JXF3" s="265"/>
      <c r="JXG3" s="265"/>
      <c r="JXH3" s="265"/>
      <c r="JXI3" s="265"/>
      <c r="JXJ3" s="265"/>
      <c r="JXK3" s="265"/>
      <c r="JXL3" s="265"/>
      <c r="JXM3" s="265"/>
      <c r="JXN3" s="265" t="s">
        <v>457</v>
      </c>
      <c r="JXO3" s="265"/>
      <c r="JXP3" s="265"/>
      <c r="JXQ3" s="265"/>
      <c r="JXR3" s="265"/>
      <c r="JXS3" s="265"/>
      <c r="JXT3" s="265"/>
      <c r="JXU3" s="265"/>
      <c r="JXV3" s="265"/>
      <c r="JXW3" s="265"/>
      <c r="JXX3" s="265"/>
      <c r="JXY3" s="265"/>
      <c r="JXZ3" s="265"/>
      <c r="JYA3" s="265"/>
      <c r="JYB3" s="265"/>
      <c r="JYC3" s="265"/>
      <c r="JYD3" s="265" t="s">
        <v>457</v>
      </c>
      <c r="JYE3" s="265"/>
      <c r="JYF3" s="265"/>
      <c r="JYG3" s="265"/>
      <c r="JYH3" s="265"/>
      <c r="JYI3" s="265"/>
      <c r="JYJ3" s="265"/>
      <c r="JYK3" s="265"/>
      <c r="JYL3" s="265"/>
      <c r="JYM3" s="265"/>
      <c r="JYN3" s="265"/>
      <c r="JYO3" s="265"/>
      <c r="JYP3" s="265"/>
      <c r="JYQ3" s="265"/>
      <c r="JYR3" s="265"/>
      <c r="JYS3" s="265"/>
      <c r="JYT3" s="265" t="s">
        <v>457</v>
      </c>
      <c r="JYU3" s="265"/>
      <c r="JYV3" s="265"/>
      <c r="JYW3" s="265"/>
      <c r="JYX3" s="265"/>
      <c r="JYY3" s="265"/>
      <c r="JYZ3" s="265"/>
      <c r="JZA3" s="265"/>
      <c r="JZB3" s="265"/>
      <c r="JZC3" s="265"/>
      <c r="JZD3" s="265"/>
      <c r="JZE3" s="265"/>
      <c r="JZF3" s="265"/>
      <c r="JZG3" s="265"/>
      <c r="JZH3" s="265"/>
      <c r="JZI3" s="265"/>
      <c r="JZJ3" s="265" t="s">
        <v>457</v>
      </c>
      <c r="JZK3" s="265"/>
      <c r="JZL3" s="265"/>
      <c r="JZM3" s="265"/>
      <c r="JZN3" s="265"/>
      <c r="JZO3" s="265"/>
      <c r="JZP3" s="265"/>
      <c r="JZQ3" s="265"/>
      <c r="JZR3" s="265"/>
      <c r="JZS3" s="265"/>
      <c r="JZT3" s="265"/>
      <c r="JZU3" s="265"/>
      <c r="JZV3" s="265"/>
      <c r="JZW3" s="265"/>
      <c r="JZX3" s="265"/>
      <c r="JZY3" s="265"/>
      <c r="JZZ3" s="265" t="s">
        <v>457</v>
      </c>
      <c r="KAA3" s="265"/>
      <c r="KAB3" s="265"/>
      <c r="KAC3" s="265"/>
      <c r="KAD3" s="265"/>
      <c r="KAE3" s="265"/>
      <c r="KAF3" s="265"/>
      <c r="KAG3" s="265"/>
      <c r="KAH3" s="265"/>
      <c r="KAI3" s="265"/>
      <c r="KAJ3" s="265"/>
      <c r="KAK3" s="265"/>
      <c r="KAL3" s="265"/>
      <c r="KAM3" s="265"/>
      <c r="KAN3" s="265"/>
      <c r="KAO3" s="265"/>
      <c r="KAP3" s="265" t="s">
        <v>457</v>
      </c>
      <c r="KAQ3" s="265"/>
      <c r="KAR3" s="265"/>
      <c r="KAS3" s="265"/>
      <c r="KAT3" s="265"/>
      <c r="KAU3" s="265"/>
      <c r="KAV3" s="265"/>
      <c r="KAW3" s="265"/>
      <c r="KAX3" s="265"/>
      <c r="KAY3" s="265"/>
      <c r="KAZ3" s="265"/>
      <c r="KBA3" s="265"/>
      <c r="KBB3" s="265"/>
      <c r="KBC3" s="265"/>
      <c r="KBD3" s="265"/>
      <c r="KBE3" s="265"/>
      <c r="KBF3" s="265" t="s">
        <v>457</v>
      </c>
      <c r="KBG3" s="265"/>
      <c r="KBH3" s="265"/>
      <c r="KBI3" s="265"/>
      <c r="KBJ3" s="265"/>
      <c r="KBK3" s="265"/>
      <c r="KBL3" s="265"/>
      <c r="KBM3" s="265"/>
      <c r="KBN3" s="265"/>
      <c r="KBO3" s="265"/>
      <c r="KBP3" s="265"/>
      <c r="KBQ3" s="265"/>
      <c r="KBR3" s="265"/>
      <c r="KBS3" s="265"/>
      <c r="KBT3" s="265"/>
      <c r="KBU3" s="265"/>
      <c r="KBV3" s="265" t="s">
        <v>457</v>
      </c>
      <c r="KBW3" s="265"/>
      <c r="KBX3" s="265"/>
      <c r="KBY3" s="265"/>
      <c r="KBZ3" s="265"/>
      <c r="KCA3" s="265"/>
      <c r="KCB3" s="265"/>
      <c r="KCC3" s="265"/>
      <c r="KCD3" s="265"/>
      <c r="KCE3" s="265"/>
      <c r="KCF3" s="265"/>
      <c r="KCG3" s="265"/>
      <c r="KCH3" s="265"/>
      <c r="KCI3" s="265"/>
      <c r="KCJ3" s="265"/>
      <c r="KCK3" s="265"/>
      <c r="KCL3" s="265" t="s">
        <v>457</v>
      </c>
      <c r="KCM3" s="265"/>
      <c r="KCN3" s="265"/>
      <c r="KCO3" s="265"/>
      <c r="KCP3" s="265"/>
      <c r="KCQ3" s="265"/>
      <c r="KCR3" s="265"/>
      <c r="KCS3" s="265"/>
      <c r="KCT3" s="265"/>
      <c r="KCU3" s="265"/>
      <c r="KCV3" s="265"/>
      <c r="KCW3" s="265"/>
      <c r="KCX3" s="265"/>
      <c r="KCY3" s="265"/>
      <c r="KCZ3" s="265"/>
      <c r="KDA3" s="265"/>
      <c r="KDB3" s="265" t="s">
        <v>457</v>
      </c>
      <c r="KDC3" s="265"/>
      <c r="KDD3" s="265"/>
      <c r="KDE3" s="265"/>
      <c r="KDF3" s="265"/>
      <c r="KDG3" s="265"/>
      <c r="KDH3" s="265"/>
      <c r="KDI3" s="265"/>
      <c r="KDJ3" s="265"/>
      <c r="KDK3" s="265"/>
      <c r="KDL3" s="265"/>
      <c r="KDM3" s="265"/>
      <c r="KDN3" s="265"/>
      <c r="KDO3" s="265"/>
      <c r="KDP3" s="265"/>
      <c r="KDQ3" s="265"/>
      <c r="KDR3" s="265" t="s">
        <v>457</v>
      </c>
      <c r="KDS3" s="265"/>
      <c r="KDT3" s="265"/>
      <c r="KDU3" s="265"/>
      <c r="KDV3" s="265"/>
      <c r="KDW3" s="265"/>
      <c r="KDX3" s="265"/>
      <c r="KDY3" s="265"/>
      <c r="KDZ3" s="265"/>
      <c r="KEA3" s="265"/>
      <c r="KEB3" s="265"/>
      <c r="KEC3" s="265"/>
      <c r="KED3" s="265"/>
      <c r="KEE3" s="265"/>
      <c r="KEF3" s="265"/>
      <c r="KEG3" s="265"/>
      <c r="KEH3" s="265" t="s">
        <v>457</v>
      </c>
      <c r="KEI3" s="265"/>
      <c r="KEJ3" s="265"/>
      <c r="KEK3" s="265"/>
      <c r="KEL3" s="265"/>
      <c r="KEM3" s="265"/>
      <c r="KEN3" s="265"/>
      <c r="KEO3" s="265"/>
      <c r="KEP3" s="265"/>
      <c r="KEQ3" s="265"/>
      <c r="KER3" s="265"/>
      <c r="KES3" s="265"/>
      <c r="KET3" s="265"/>
      <c r="KEU3" s="265"/>
      <c r="KEV3" s="265"/>
      <c r="KEW3" s="265"/>
      <c r="KEX3" s="265" t="s">
        <v>457</v>
      </c>
      <c r="KEY3" s="265"/>
      <c r="KEZ3" s="265"/>
      <c r="KFA3" s="265"/>
      <c r="KFB3" s="265"/>
      <c r="KFC3" s="265"/>
      <c r="KFD3" s="265"/>
      <c r="KFE3" s="265"/>
      <c r="KFF3" s="265"/>
      <c r="KFG3" s="265"/>
      <c r="KFH3" s="265"/>
      <c r="KFI3" s="265"/>
      <c r="KFJ3" s="265"/>
      <c r="KFK3" s="265"/>
      <c r="KFL3" s="265"/>
      <c r="KFM3" s="265"/>
      <c r="KFN3" s="265" t="s">
        <v>457</v>
      </c>
      <c r="KFO3" s="265"/>
      <c r="KFP3" s="265"/>
      <c r="KFQ3" s="265"/>
      <c r="KFR3" s="265"/>
      <c r="KFS3" s="265"/>
      <c r="KFT3" s="265"/>
      <c r="KFU3" s="265"/>
      <c r="KFV3" s="265"/>
      <c r="KFW3" s="265"/>
      <c r="KFX3" s="265"/>
      <c r="KFY3" s="265"/>
      <c r="KFZ3" s="265"/>
      <c r="KGA3" s="265"/>
      <c r="KGB3" s="265"/>
      <c r="KGC3" s="265"/>
      <c r="KGD3" s="265" t="s">
        <v>457</v>
      </c>
      <c r="KGE3" s="265"/>
      <c r="KGF3" s="265"/>
      <c r="KGG3" s="265"/>
      <c r="KGH3" s="265"/>
      <c r="KGI3" s="265"/>
      <c r="KGJ3" s="265"/>
      <c r="KGK3" s="265"/>
      <c r="KGL3" s="265"/>
      <c r="KGM3" s="265"/>
      <c r="KGN3" s="265"/>
      <c r="KGO3" s="265"/>
      <c r="KGP3" s="265"/>
      <c r="KGQ3" s="265"/>
      <c r="KGR3" s="265"/>
      <c r="KGS3" s="265"/>
      <c r="KGT3" s="265" t="s">
        <v>457</v>
      </c>
      <c r="KGU3" s="265"/>
      <c r="KGV3" s="265"/>
      <c r="KGW3" s="265"/>
      <c r="KGX3" s="265"/>
      <c r="KGY3" s="265"/>
      <c r="KGZ3" s="265"/>
      <c r="KHA3" s="265"/>
      <c r="KHB3" s="265"/>
      <c r="KHC3" s="265"/>
      <c r="KHD3" s="265"/>
      <c r="KHE3" s="265"/>
      <c r="KHF3" s="265"/>
      <c r="KHG3" s="265"/>
      <c r="KHH3" s="265"/>
      <c r="KHI3" s="265"/>
      <c r="KHJ3" s="265" t="s">
        <v>457</v>
      </c>
      <c r="KHK3" s="265"/>
      <c r="KHL3" s="265"/>
      <c r="KHM3" s="265"/>
      <c r="KHN3" s="265"/>
      <c r="KHO3" s="265"/>
      <c r="KHP3" s="265"/>
      <c r="KHQ3" s="265"/>
      <c r="KHR3" s="265"/>
      <c r="KHS3" s="265"/>
      <c r="KHT3" s="265"/>
      <c r="KHU3" s="265"/>
      <c r="KHV3" s="265"/>
      <c r="KHW3" s="265"/>
      <c r="KHX3" s="265"/>
      <c r="KHY3" s="265"/>
      <c r="KHZ3" s="265" t="s">
        <v>457</v>
      </c>
      <c r="KIA3" s="265"/>
      <c r="KIB3" s="265"/>
      <c r="KIC3" s="265"/>
      <c r="KID3" s="265"/>
      <c r="KIE3" s="265"/>
      <c r="KIF3" s="265"/>
      <c r="KIG3" s="265"/>
      <c r="KIH3" s="265"/>
      <c r="KII3" s="265"/>
      <c r="KIJ3" s="265"/>
      <c r="KIK3" s="265"/>
      <c r="KIL3" s="265"/>
      <c r="KIM3" s="265"/>
      <c r="KIN3" s="265"/>
      <c r="KIO3" s="265"/>
      <c r="KIP3" s="265" t="s">
        <v>457</v>
      </c>
      <c r="KIQ3" s="265"/>
      <c r="KIR3" s="265"/>
      <c r="KIS3" s="265"/>
      <c r="KIT3" s="265"/>
      <c r="KIU3" s="265"/>
      <c r="KIV3" s="265"/>
      <c r="KIW3" s="265"/>
      <c r="KIX3" s="265"/>
      <c r="KIY3" s="265"/>
      <c r="KIZ3" s="265"/>
      <c r="KJA3" s="265"/>
      <c r="KJB3" s="265"/>
      <c r="KJC3" s="265"/>
      <c r="KJD3" s="265"/>
      <c r="KJE3" s="265"/>
      <c r="KJF3" s="265" t="s">
        <v>457</v>
      </c>
      <c r="KJG3" s="265"/>
      <c r="KJH3" s="265"/>
      <c r="KJI3" s="265"/>
      <c r="KJJ3" s="265"/>
      <c r="KJK3" s="265"/>
      <c r="KJL3" s="265"/>
      <c r="KJM3" s="265"/>
      <c r="KJN3" s="265"/>
      <c r="KJO3" s="265"/>
      <c r="KJP3" s="265"/>
      <c r="KJQ3" s="265"/>
      <c r="KJR3" s="265"/>
      <c r="KJS3" s="265"/>
      <c r="KJT3" s="265"/>
      <c r="KJU3" s="265"/>
      <c r="KJV3" s="265" t="s">
        <v>457</v>
      </c>
      <c r="KJW3" s="265"/>
      <c r="KJX3" s="265"/>
      <c r="KJY3" s="265"/>
      <c r="KJZ3" s="265"/>
      <c r="KKA3" s="265"/>
      <c r="KKB3" s="265"/>
      <c r="KKC3" s="265"/>
      <c r="KKD3" s="265"/>
      <c r="KKE3" s="265"/>
      <c r="KKF3" s="265"/>
      <c r="KKG3" s="265"/>
      <c r="KKH3" s="265"/>
      <c r="KKI3" s="265"/>
      <c r="KKJ3" s="265"/>
      <c r="KKK3" s="265"/>
      <c r="KKL3" s="265" t="s">
        <v>457</v>
      </c>
      <c r="KKM3" s="265"/>
      <c r="KKN3" s="265"/>
      <c r="KKO3" s="265"/>
      <c r="KKP3" s="265"/>
      <c r="KKQ3" s="265"/>
      <c r="KKR3" s="265"/>
      <c r="KKS3" s="265"/>
      <c r="KKT3" s="265"/>
      <c r="KKU3" s="265"/>
      <c r="KKV3" s="265"/>
      <c r="KKW3" s="265"/>
      <c r="KKX3" s="265"/>
      <c r="KKY3" s="265"/>
      <c r="KKZ3" s="265"/>
      <c r="KLA3" s="265"/>
      <c r="KLB3" s="265" t="s">
        <v>457</v>
      </c>
      <c r="KLC3" s="265"/>
      <c r="KLD3" s="265"/>
      <c r="KLE3" s="265"/>
      <c r="KLF3" s="265"/>
      <c r="KLG3" s="265"/>
      <c r="KLH3" s="265"/>
      <c r="KLI3" s="265"/>
      <c r="KLJ3" s="265"/>
      <c r="KLK3" s="265"/>
      <c r="KLL3" s="265"/>
      <c r="KLM3" s="265"/>
      <c r="KLN3" s="265"/>
      <c r="KLO3" s="265"/>
      <c r="KLP3" s="265"/>
      <c r="KLQ3" s="265"/>
      <c r="KLR3" s="265" t="s">
        <v>457</v>
      </c>
      <c r="KLS3" s="265"/>
      <c r="KLT3" s="265"/>
      <c r="KLU3" s="265"/>
      <c r="KLV3" s="265"/>
      <c r="KLW3" s="265"/>
      <c r="KLX3" s="265"/>
      <c r="KLY3" s="265"/>
      <c r="KLZ3" s="265"/>
      <c r="KMA3" s="265"/>
      <c r="KMB3" s="265"/>
      <c r="KMC3" s="265"/>
      <c r="KMD3" s="265"/>
      <c r="KME3" s="265"/>
      <c r="KMF3" s="265"/>
      <c r="KMG3" s="265"/>
      <c r="KMH3" s="265" t="s">
        <v>457</v>
      </c>
      <c r="KMI3" s="265"/>
      <c r="KMJ3" s="265"/>
      <c r="KMK3" s="265"/>
      <c r="KML3" s="265"/>
      <c r="KMM3" s="265"/>
      <c r="KMN3" s="265"/>
      <c r="KMO3" s="265"/>
      <c r="KMP3" s="265"/>
      <c r="KMQ3" s="265"/>
      <c r="KMR3" s="265"/>
      <c r="KMS3" s="265"/>
      <c r="KMT3" s="265"/>
      <c r="KMU3" s="265"/>
      <c r="KMV3" s="265"/>
      <c r="KMW3" s="265"/>
      <c r="KMX3" s="265" t="s">
        <v>457</v>
      </c>
      <c r="KMY3" s="265"/>
      <c r="KMZ3" s="265"/>
      <c r="KNA3" s="265"/>
      <c r="KNB3" s="265"/>
      <c r="KNC3" s="265"/>
      <c r="KND3" s="265"/>
      <c r="KNE3" s="265"/>
      <c r="KNF3" s="265"/>
      <c r="KNG3" s="265"/>
      <c r="KNH3" s="265"/>
      <c r="KNI3" s="265"/>
      <c r="KNJ3" s="265"/>
      <c r="KNK3" s="265"/>
      <c r="KNL3" s="265"/>
      <c r="KNM3" s="265"/>
      <c r="KNN3" s="265" t="s">
        <v>457</v>
      </c>
      <c r="KNO3" s="265"/>
      <c r="KNP3" s="265"/>
      <c r="KNQ3" s="265"/>
      <c r="KNR3" s="265"/>
      <c r="KNS3" s="265"/>
      <c r="KNT3" s="265"/>
      <c r="KNU3" s="265"/>
      <c r="KNV3" s="265"/>
      <c r="KNW3" s="265"/>
      <c r="KNX3" s="265"/>
      <c r="KNY3" s="265"/>
      <c r="KNZ3" s="265"/>
      <c r="KOA3" s="265"/>
      <c r="KOB3" s="265"/>
      <c r="KOC3" s="265"/>
      <c r="KOD3" s="265" t="s">
        <v>457</v>
      </c>
      <c r="KOE3" s="265"/>
      <c r="KOF3" s="265"/>
      <c r="KOG3" s="265"/>
      <c r="KOH3" s="265"/>
      <c r="KOI3" s="265"/>
      <c r="KOJ3" s="265"/>
      <c r="KOK3" s="265"/>
      <c r="KOL3" s="265"/>
      <c r="KOM3" s="265"/>
      <c r="KON3" s="265"/>
      <c r="KOO3" s="265"/>
      <c r="KOP3" s="265"/>
      <c r="KOQ3" s="265"/>
      <c r="KOR3" s="265"/>
      <c r="KOS3" s="265"/>
      <c r="KOT3" s="265" t="s">
        <v>457</v>
      </c>
      <c r="KOU3" s="265"/>
      <c r="KOV3" s="265"/>
      <c r="KOW3" s="265"/>
      <c r="KOX3" s="265"/>
      <c r="KOY3" s="265"/>
      <c r="KOZ3" s="265"/>
      <c r="KPA3" s="265"/>
      <c r="KPB3" s="265"/>
      <c r="KPC3" s="265"/>
      <c r="KPD3" s="265"/>
      <c r="KPE3" s="265"/>
      <c r="KPF3" s="265"/>
      <c r="KPG3" s="265"/>
      <c r="KPH3" s="265"/>
      <c r="KPI3" s="265"/>
      <c r="KPJ3" s="265" t="s">
        <v>457</v>
      </c>
      <c r="KPK3" s="265"/>
      <c r="KPL3" s="265"/>
      <c r="KPM3" s="265"/>
      <c r="KPN3" s="265"/>
      <c r="KPO3" s="265"/>
      <c r="KPP3" s="265"/>
      <c r="KPQ3" s="265"/>
      <c r="KPR3" s="265"/>
      <c r="KPS3" s="265"/>
      <c r="KPT3" s="265"/>
      <c r="KPU3" s="265"/>
      <c r="KPV3" s="265"/>
      <c r="KPW3" s="265"/>
      <c r="KPX3" s="265"/>
      <c r="KPY3" s="265"/>
      <c r="KPZ3" s="265" t="s">
        <v>457</v>
      </c>
      <c r="KQA3" s="265"/>
      <c r="KQB3" s="265"/>
      <c r="KQC3" s="265"/>
      <c r="KQD3" s="265"/>
      <c r="KQE3" s="265"/>
      <c r="KQF3" s="265"/>
      <c r="KQG3" s="265"/>
      <c r="KQH3" s="265"/>
      <c r="KQI3" s="265"/>
      <c r="KQJ3" s="265"/>
      <c r="KQK3" s="265"/>
      <c r="KQL3" s="265"/>
      <c r="KQM3" s="265"/>
      <c r="KQN3" s="265"/>
      <c r="KQO3" s="265"/>
      <c r="KQP3" s="265" t="s">
        <v>457</v>
      </c>
      <c r="KQQ3" s="265"/>
      <c r="KQR3" s="265"/>
      <c r="KQS3" s="265"/>
      <c r="KQT3" s="265"/>
      <c r="KQU3" s="265"/>
      <c r="KQV3" s="265"/>
      <c r="KQW3" s="265"/>
      <c r="KQX3" s="265"/>
      <c r="KQY3" s="265"/>
      <c r="KQZ3" s="265"/>
      <c r="KRA3" s="265"/>
      <c r="KRB3" s="265"/>
      <c r="KRC3" s="265"/>
      <c r="KRD3" s="265"/>
      <c r="KRE3" s="265"/>
      <c r="KRF3" s="265" t="s">
        <v>457</v>
      </c>
      <c r="KRG3" s="265"/>
      <c r="KRH3" s="265"/>
      <c r="KRI3" s="265"/>
      <c r="KRJ3" s="265"/>
      <c r="KRK3" s="265"/>
      <c r="KRL3" s="265"/>
      <c r="KRM3" s="265"/>
      <c r="KRN3" s="265"/>
      <c r="KRO3" s="265"/>
      <c r="KRP3" s="265"/>
      <c r="KRQ3" s="265"/>
      <c r="KRR3" s="265"/>
      <c r="KRS3" s="265"/>
      <c r="KRT3" s="265"/>
      <c r="KRU3" s="265"/>
      <c r="KRV3" s="265" t="s">
        <v>457</v>
      </c>
      <c r="KRW3" s="265"/>
      <c r="KRX3" s="265"/>
      <c r="KRY3" s="265"/>
      <c r="KRZ3" s="265"/>
      <c r="KSA3" s="265"/>
      <c r="KSB3" s="265"/>
      <c r="KSC3" s="265"/>
      <c r="KSD3" s="265"/>
      <c r="KSE3" s="265"/>
      <c r="KSF3" s="265"/>
      <c r="KSG3" s="265"/>
      <c r="KSH3" s="265"/>
      <c r="KSI3" s="265"/>
      <c r="KSJ3" s="265"/>
      <c r="KSK3" s="265"/>
      <c r="KSL3" s="265" t="s">
        <v>457</v>
      </c>
      <c r="KSM3" s="265"/>
      <c r="KSN3" s="265"/>
      <c r="KSO3" s="265"/>
      <c r="KSP3" s="265"/>
      <c r="KSQ3" s="265"/>
      <c r="KSR3" s="265"/>
      <c r="KSS3" s="265"/>
      <c r="KST3" s="265"/>
      <c r="KSU3" s="265"/>
      <c r="KSV3" s="265"/>
      <c r="KSW3" s="265"/>
      <c r="KSX3" s="265"/>
      <c r="KSY3" s="265"/>
      <c r="KSZ3" s="265"/>
      <c r="KTA3" s="265"/>
      <c r="KTB3" s="265" t="s">
        <v>457</v>
      </c>
      <c r="KTC3" s="265"/>
      <c r="KTD3" s="265"/>
      <c r="KTE3" s="265"/>
      <c r="KTF3" s="265"/>
      <c r="KTG3" s="265"/>
      <c r="KTH3" s="265"/>
      <c r="KTI3" s="265"/>
      <c r="KTJ3" s="265"/>
      <c r="KTK3" s="265"/>
      <c r="KTL3" s="265"/>
      <c r="KTM3" s="265"/>
      <c r="KTN3" s="265"/>
      <c r="KTO3" s="265"/>
      <c r="KTP3" s="265"/>
      <c r="KTQ3" s="265"/>
      <c r="KTR3" s="265" t="s">
        <v>457</v>
      </c>
      <c r="KTS3" s="265"/>
      <c r="KTT3" s="265"/>
      <c r="KTU3" s="265"/>
      <c r="KTV3" s="265"/>
      <c r="KTW3" s="265"/>
      <c r="KTX3" s="265"/>
      <c r="KTY3" s="265"/>
      <c r="KTZ3" s="265"/>
      <c r="KUA3" s="265"/>
      <c r="KUB3" s="265"/>
      <c r="KUC3" s="265"/>
      <c r="KUD3" s="265"/>
      <c r="KUE3" s="265"/>
      <c r="KUF3" s="265"/>
      <c r="KUG3" s="265"/>
      <c r="KUH3" s="265" t="s">
        <v>457</v>
      </c>
      <c r="KUI3" s="265"/>
      <c r="KUJ3" s="265"/>
      <c r="KUK3" s="265"/>
      <c r="KUL3" s="265"/>
      <c r="KUM3" s="265"/>
      <c r="KUN3" s="265"/>
      <c r="KUO3" s="265"/>
      <c r="KUP3" s="265"/>
      <c r="KUQ3" s="265"/>
      <c r="KUR3" s="265"/>
      <c r="KUS3" s="265"/>
      <c r="KUT3" s="265"/>
      <c r="KUU3" s="265"/>
      <c r="KUV3" s="265"/>
      <c r="KUW3" s="265"/>
      <c r="KUX3" s="265" t="s">
        <v>457</v>
      </c>
      <c r="KUY3" s="265"/>
      <c r="KUZ3" s="265"/>
      <c r="KVA3" s="265"/>
      <c r="KVB3" s="265"/>
      <c r="KVC3" s="265"/>
      <c r="KVD3" s="265"/>
      <c r="KVE3" s="265"/>
      <c r="KVF3" s="265"/>
      <c r="KVG3" s="265"/>
      <c r="KVH3" s="265"/>
      <c r="KVI3" s="265"/>
      <c r="KVJ3" s="265"/>
      <c r="KVK3" s="265"/>
      <c r="KVL3" s="265"/>
      <c r="KVM3" s="265"/>
      <c r="KVN3" s="265" t="s">
        <v>457</v>
      </c>
      <c r="KVO3" s="265"/>
      <c r="KVP3" s="265"/>
      <c r="KVQ3" s="265"/>
      <c r="KVR3" s="265"/>
      <c r="KVS3" s="265"/>
      <c r="KVT3" s="265"/>
      <c r="KVU3" s="265"/>
      <c r="KVV3" s="265"/>
      <c r="KVW3" s="265"/>
      <c r="KVX3" s="265"/>
      <c r="KVY3" s="265"/>
      <c r="KVZ3" s="265"/>
      <c r="KWA3" s="265"/>
      <c r="KWB3" s="265"/>
      <c r="KWC3" s="265"/>
      <c r="KWD3" s="265" t="s">
        <v>457</v>
      </c>
      <c r="KWE3" s="265"/>
      <c r="KWF3" s="265"/>
      <c r="KWG3" s="265"/>
      <c r="KWH3" s="265"/>
      <c r="KWI3" s="265"/>
      <c r="KWJ3" s="265"/>
      <c r="KWK3" s="265"/>
      <c r="KWL3" s="265"/>
      <c r="KWM3" s="265"/>
      <c r="KWN3" s="265"/>
      <c r="KWO3" s="265"/>
      <c r="KWP3" s="265"/>
      <c r="KWQ3" s="265"/>
      <c r="KWR3" s="265"/>
      <c r="KWS3" s="265"/>
      <c r="KWT3" s="265" t="s">
        <v>457</v>
      </c>
      <c r="KWU3" s="265"/>
      <c r="KWV3" s="265"/>
      <c r="KWW3" s="265"/>
      <c r="KWX3" s="265"/>
      <c r="KWY3" s="265"/>
      <c r="KWZ3" s="265"/>
      <c r="KXA3" s="265"/>
      <c r="KXB3" s="265"/>
      <c r="KXC3" s="265"/>
      <c r="KXD3" s="265"/>
      <c r="KXE3" s="265"/>
      <c r="KXF3" s="265"/>
      <c r="KXG3" s="265"/>
      <c r="KXH3" s="265"/>
      <c r="KXI3" s="265"/>
      <c r="KXJ3" s="265" t="s">
        <v>457</v>
      </c>
      <c r="KXK3" s="265"/>
      <c r="KXL3" s="265"/>
      <c r="KXM3" s="265"/>
      <c r="KXN3" s="265"/>
      <c r="KXO3" s="265"/>
      <c r="KXP3" s="265"/>
      <c r="KXQ3" s="265"/>
      <c r="KXR3" s="265"/>
      <c r="KXS3" s="265"/>
      <c r="KXT3" s="265"/>
      <c r="KXU3" s="265"/>
      <c r="KXV3" s="265"/>
      <c r="KXW3" s="265"/>
      <c r="KXX3" s="265"/>
      <c r="KXY3" s="265"/>
      <c r="KXZ3" s="265" t="s">
        <v>457</v>
      </c>
      <c r="KYA3" s="265"/>
      <c r="KYB3" s="265"/>
      <c r="KYC3" s="265"/>
      <c r="KYD3" s="265"/>
      <c r="KYE3" s="265"/>
      <c r="KYF3" s="265"/>
      <c r="KYG3" s="265"/>
      <c r="KYH3" s="265"/>
      <c r="KYI3" s="265"/>
      <c r="KYJ3" s="265"/>
      <c r="KYK3" s="265"/>
      <c r="KYL3" s="265"/>
      <c r="KYM3" s="265"/>
      <c r="KYN3" s="265"/>
      <c r="KYO3" s="265"/>
      <c r="KYP3" s="265" t="s">
        <v>457</v>
      </c>
      <c r="KYQ3" s="265"/>
      <c r="KYR3" s="265"/>
      <c r="KYS3" s="265"/>
      <c r="KYT3" s="265"/>
      <c r="KYU3" s="265"/>
      <c r="KYV3" s="265"/>
      <c r="KYW3" s="265"/>
      <c r="KYX3" s="265"/>
      <c r="KYY3" s="265"/>
      <c r="KYZ3" s="265"/>
      <c r="KZA3" s="265"/>
      <c r="KZB3" s="265"/>
      <c r="KZC3" s="265"/>
      <c r="KZD3" s="265"/>
      <c r="KZE3" s="265"/>
      <c r="KZF3" s="265" t="s">
        <v>457</v>
      </c>
      <c r="KZG3" s="265"/>
      <c r="KZH3" s="265"/>
      <c r="KZI3" s="265"/>
      <c r="KZJ3" s="265"/>
      <c r="KZK3" s="265"/>
      <c r="KZL3" s="265"/>
      <c r="KZM3" s="265"/>
      <c r="KZN3" s="265"/>
      <c r="KZO3" s="265"/>
      <c r="KZP3" s="265"/>
      <c r="KZQ3" s="265"/>
      <c r="KZR3" s="265"/>
      <c r="KZS3" s="265"/>
      <c r="KZT3" s="265"/>
      <c r="KZU3" s="265"/>
      <c r="KZV3" s="265" t="s">
        <v>457</v>
      </c>
      <c r="KZW3" s="265"/>
      <c r="KZX3" s="265"/>
      <c r="KZY3" s="265"/>
      <c r="KZZ3" s="265"/>
      <c r="LAA3" s="265"/>
      <c r="LAB3" s="265"/>
      <c r="LAC3" s="265"/>
      <c r="LAD3" s="265"/>
      <c r="LAE3" s="265"/>
      <c r="LAF3" s="265"/>
      <c r="LAG3" s="265"/>
      <c r="LAH3" s="265"/>
      <c r="LAI3" s="265"/>
      <c r="LAJ3" s="265"/>
      <c r="LAK3" s="265"/>
      <c r="LAL3" s="265" t="s">
        <v>457</v>
      </c>
      <c r="LAM3" s="265"/>
      <c r="LAN3" s="265"/>
      <c r="LAO3" s="265"/>
      <c r="LAP3" s="265"/>
      <c r="LAQ3" s="265"/>
      <c r="LAR3" s="265"/>
      <c r="LAS3" s="265"/>
      <c r="LAT3" s="265"/>
      <c r="LAU3" s="265"/>
      <c r="LAV3" s="265"/>
      <c r="LAW3" s="265"/>
      <c r="LAX3" s="265"/>
      <c r="LAY3" s="265"/>
      <c r="LAZ3" s="265"/>
      <c r="LBA3" s="265"/>
      <c r="LBB3" s="265" t="s">
        <v>457</v>
      </c>
      <c r="LBC3" s="265"/>
      <c r="LBD3" s="265"/>
      <c r="LBE3" s="265"/>
      <c r="LBF3" s="265"/>
      <c r="LBG3" s="265"/>
      <c r="LBH3" s="265"/>
      <c r="LBI3" s="265"/>
      <c r="LBJ3" s="265"/>
      <c r="LBK3" s="265"/>
      <c r="LBL3" s="265"/>
      <c r="LBM3" s="265"/>
      <c r="LBN3" s="265"/>
      <c r="LBO3" s="265"/>
      <c r="LBP3" s="265"/>
      <c r="LBQ3" s="265"/>
      <c r="LBR3" s="265" t="s">
        <v>457</v>
      </c>
      <c r="LBS3" s="265"/>
      <c r="LBT3" s="265"/>
      <c r="LBU3" s="265"/>
      <c r="LBV3" s="265"/>
      <c r="LBW3" s="265"/>
      <c r="LBX3" s="265"/>
      <c r="LBY3" s="265"/>
      <c r="LBZ3" s="265"/>
      <c r="LCA3" s="265"/>
      <c r="LCB3" s="265"/>
      <c r="LCC3" s="265"/>
      <c r="LCD3" s="265"/>
      <c r="LCE3" s="265"/>
      <c r="LCF3" s="265"/>
      <c r="LCG3" s="265"/>
      <c r="LCH3" s="265" t="s">
        <v>457</v>
      </c>
      <c r="LCI3" s="265"/>
      <c r="LCJ3" s="265"/>
      <c r="LCK3" s="265"/>
      <c r="LCL3" s="265"/>
      <c r="LCM3" s="265"/>
      <c r="LCN3" s="265"/>
      <c r="LCO3" s="265"/>
      <c r="LCP3" s="265"/>
      <c r="LCQ3" s="265"/>
      <c r="LCR3" s="265"/>
      <c r="LCS3" s="265"/>
      <c r="LCT3" s="265"/>
      <c r="LCU3" s="265"/>
      <c r="LCV3" s="265"/>
      <c r="LCW3" s="265"/>
      <c r="LCX3" s="265" t="s">
        <v>457</v>
      </c>
      <c r="LCY3" s="265"/>
      <c r="LCZ3" s="265"/>
      <c r="LDA3" s="265"/>
      <c r="LDB3" s="265"/>
      <c r="LDC3" s="265"/>
      <c r="LDD3" s="265"/>
      <c r="LDE3" s="265"/>
      <c r="LDF3" s="265"/>
      <c r="LDG3" s="265"/>
      <c r="LDH3" s="265"/>
      <c r="LDI3" s="265"/>
      <c r="LDJ3" s="265"/>
      <c r="LDK3" s="265"/>
      <c r="LDL3" s="265"/>
      <c r="LDM3" s="265"/>
      <c r="LDN3" s="265" t="s">
        <v>457</v>
      </c>
      <c r="LDO3" s="265"/>
      <c r="LDP3" s="265"/>
      <c r="LDQ3" s="265"/>
      <c r="LDR3" s="265"/>
      <c r="LDS3" s="265"/>
      <c r="LDT3" s="265"/>
      <c r="LDU3" s="265"/>
      <c r="LDV3" s="265"/>
      <c r="LDW3" s="265"/>
      <c r="LDX3" s="265"/>
      <c r="LDY3" s="265"/>
      <c r="LDZ3" s="265"/>
      <c r="LEA3" s="265"/>
      <c r="LEB3" s="265"/>
      <c r="LEC3" s="265"/>
      <c r="LED3" s="265" t="s">
        <v>457</v>
      </c>
      <c r="LEE3" s="265"/>
      <c r="LEF3" s="265"/>
      <c r="LEG3" s="265"/>
      <c r="LEH3" s="265"/>
      <c r="LEI3" s="265"/>
      <c r="LEJ3" s="265"/>
      <c r="LEK3" s="265"/>
      <c r="LEL3" s="265"/>
      <c r="LEM3" s="265"/>
      <c r="LEN3" s="265"/>
      <c r="LEO3" s="265"/>
      <c r="LEP3" s="265"/>
      <c r="LEQ3" s="265"/>
      <c r="LER3" s="265"/>
      <c r="LES3" s="265"/>
      <c r="LET3" s="265" t="s">
        <v>457</v>
      </c>
      <c r="LEU3" s="265"/>
      <c r="LEV3" s="265"/>
      <c r="LEW3" s="265"/>
      <c r="LEX3" s="265"/>
      <c r="LEY3" s="265"/>
      <c r="LEZ3" s="265"/>
      <c r="LFA3" s="265"/>
      <c r="LFB3" s="265"/>
      <c r="LFC3" s="265"/>
      <c r="LFD3" s="265"/>
      <c r="LFE3" s="265"/>
      <c r="LFF3" s="265"/>
      <c r="LFG3" s="265"/>
      <c r="LFH3" s="265"/>
      <c r="LFI3" s="265"/>
      <c r="LFJ3" s="265" t="s">
        <v>457</v>
      </c>
      <c r="LFK3" s="265"/>
      <c r="LFL3" s="265"/>
      <c r="LFM3" s="265"/>
      <c r="LFN3" s="265"/>
      <c r="LFO3" s="265"/>
      <c r="LFP3" s="265"/>
      <c r="LFQ3" s="265"/>
      <c r="LFR3" s="265"/>
      <c r="LFS3" s="265"/>
      <c r="LFT3" s="265"/>
      <c r="LFU3" s="265"/>
      <c r="LFV3" s="265"/>
      <c r="LFW3" s="265"/>
      <c r="LFX3" s="265"/>
      <c r="LFY3" s="265"/>
      <c r="LFZ3" s="265" t="s">
        <v>457</v>
      </c>
      <c r="LGA3" s="265"/>
      <c r="LGB3" s="265"/>
      <c r="LGC3" s="265"/>
      <c r="LGD3" s="265"/>
      <c r="LGE3" s="265"/>
      <c r="LGF3" s="265"/>
      <c r="LGG3" s="265"/>
      <c r="LGH3" s="265"/>
      <c r="LGI3" s="265"/>
      <c r="LGJ3" s="265"/>
      <c r="LGK3" s="265"/>
      <c r="LGL3" s="265"/>
      <c r="LGM3" s="265"/>
      <c r="LGN3" s="265"/>
      <c r="LGO3" s="265"/>
      <c r="LGP3" s="265" t="s">
        <v>457</v>
      </c>
      <c r="LGQ3" s="265"/>
      <c r="LGR3" s="265"/>
      <c r="LGS3" s="265"/>
      <c r="LGT3" s="265"/>
      <c r="LGU3" s="265"/>
      <c r="LGV3" s="265"/>
      <c r="LGW3" s="265"/>
      <c r="LGX3" s="265"/>
      <c r="LGY3" s="265"/>
      <c r="LGZ3" s="265"/>
      <c r="LHA3" s="265"/>
      <c r="LHB3" s="265"/>
      <c r="LHC3" s="265"/>
      <c r="LHD3" s="265"/>
      <c r="LHE3" s="265"/>
      <c r="LHF3" s="265" t="s">
        <v>457</v>
      </c>
      <c r="LHG3" s="265"/>
      <c r="LHH3" s="265"/>
      <c r="LHI3" s="265"/>
      <c r="LHJ3" s="265"/>
      <c r="LHK3" s="265"/>
      <c r="LHL3" s="265"/>
      <c r="LHM3" s="265"/>
      <c r="LHN3" s="265"/>
      <c r="LHO3" s="265"/>
      <c r="LHP3" s="265"/>
      <c r="LHQ3" s="265"/>
      <c r="LHR3" s="265"/>
      <c r="LHS3" s="265"/>
      <c r="LHT3" s="265"/>
      <c r="LHU3" s="265"/>
      <c r="LHV3" s="265" t="s">
        <v>457</v>
      </c>
      <c r="LHW3" s="265"/>
      <c r="LHX3" s="265"/>
      <c r="LHY3" s="265"/>
      <c r="LHZ3" s="265"/>
      <c r="LIA3" s="265"/>
      <c r="LIB3" s="265"/>
      <c r="LIC3" s="265"/>
      <c r="LID3" s="265"/>
      <c r="LIE3" s="265"/>
      <c r="LIF3" s="265"/>
      <c r="LIG3" s="265"/>
      <c r="LIH3" s="265"/>
      <c r="LII3" s="265"/>
      <c r="LIJ3" s="265"/>
      <c r="LIK3" s="265"/>
      <c r="LIL3" s="265" t="s">
        <v>457</v>
      </c>
      <c r="LIM3" s="265"/>
      <c r="LIN3" s="265"/>
      <c r="LIO3" s="265"/>
      <c r="LIP3" s="265"/>
      <c r="LIQ3" s="265"/>
      <c r="LIR3" s="265"/>
      <c r="LIS3" s="265"/>
      <c r="LIT3" s="265"/>
      <c r="LIU3" s="265"/>
      <c r="LIV3" s="265"/>
      <c r="LIW3" s="265"/>
      <c r="LIX3" s="265"/>
      <c r="LIY3" s="265"/>
      <c r="LIZ3" s="265"/>
      <c r="LJA3" s="265"/>
      <c r="LJB3" s="265" t="s">
        <v>457</v>
      </c>
      <c r="LJC3" s="265"/>
      <c r="LJD3" s="265"/>
      <c r="LJE3" s="265"/>
      <c r="LJF3" s="265"/>
      <c r="LJG3" s="265"/>
      <c r="LJH3" s="265"/>
      <c r="LJI3" s="265"/>
      <c r="LJJ3" s="265"/>
      <c r="LJK3" s="265"/>
      <c r="LJL3" s="265"/>
      <c r="LJM3" s="265"/>
      <c r="LJN3" s="265"/>
      <c r="LJO3" s="265"/>
      <c r="LJP3" s="265"/>
      <c r="LJQ3" s="265"/>
      <c r="LJR3" s="265" t="s">
        <v>457</v>
      </c>
      <c r="LJS3" s="265"/>
      <c r="LJT3" s="265"/>
      <c r="LJU3" s="265"/>
      <c r="LJV3" s="265"/>
      <c r="LJW3" s="265"/>
      <c r="LJX3" s="265"/>
      <c r="LJY3" s="265"/>
      <c r="LJZ3" s="265"/>
      <c r="LKA3" s="265"/>
      <c r="LKB3" s="265"/>
      <c r="LKC3" s="265"/>
      <c r="LKD3" s="265"/>
      <c r="LKE3" s="265"/>
      <c r="LKF3" s="265"/>
      <c r="LKG3" s="265"/>
      <c r="LKH3" s="265" t="s">
        <v>457</v>
      </c>
      <c r="LKI3" s="265"/>
      <c r="LKJ3" s="265"/>
      <c r="LKK3" s="265"/>
      <c r="LKL3" s="265"/>
      <c r="LKM3" s="265"/>
      <c r="LKN3" s="265"/>
      <c r="LKO3" s="265"/>
      <c r="LKP3" s="265"/>
      <c r="LKQ3" s="265"/>
      <c r="LKR3" s="265"/>
      <c r="LKS3" s="265"/>
      <c r="LKT3" s="265"/>
      <c r="LKU3" s="265"/>
      <c r="LKV3" s="265"/>
      <c r="LKW3" s="265"/>
      <c r="LKX3" s="265" t="s">
        <v>457</v>
      </c>
      <c r="LKY3" s="265"/>
      <c r="LKZ3" s="265"/>
      <c r="LLA3" s="265"/>
      <c r="LLB3" s="265"/>
      <c r="LLC3" s="265"/>
      <c r="LLD3" s="265"/>
      <c r="LLE3" s="265"/>
      <c r="LLF3" s="265"/>
      <c r="LLG3" s="265"/>
      <c r="LLH3" s="265"/>
      <c r="LLI3" s="265"/>
      <c r="LLJ3" s="265"/>
      <c r="LLK3" s="265"/>
      <c r="LLL3" s="265"/>
      <c r="LLM3" s="265"/>
      <c r="LLN3" s="265" t="s">
        <v>457</v>
      </c>
      <c r="LLO3" s="265"/>
      <c r="LLP3" s="265"/>
      <c r="LLQ3" s="265"/>
      <c r="LLR3" s="265"/>
      <c r="LLS3" s="265"/>
      <c r="LLT3" s="265"/>
      <c r="LLU3" s="265"/>
      <c r="LLV3" s="265"/>
      <c r="LLW3" s="265"/>
      <c r="LLX3" s="265"/>
      <c r="LLY3" s="265"/>
      <c r="LLZ3" s="265"/>
      <c r="LMA3" s="265"/>
      <c r="LMB3" s="265"/>
      <c r="LMC3" s="265"/>
      <c r="LMD3" s="265" t="s">
        <v>457</v>
      </c>
      <c r="LME3" s="265"/>
      <c r="LMF3" s="265"/>
      <c r="LMG3" s="265"/>
      <c r="LMH3" s="265"/>
      <c r="LMI3" s="265"/>
      <c r="LMJ3" s="265"/>
      <c r="LMK3" s="265"/>
      <c r="LML3" s="265"/>
      <c r="LMM3" s="265"/>
      <c r="LMN3" s="265"/>
      <c r="LMO3" s="265"/>
      <c r="LMP3" s="265"/>
      <c r="LMQ3" s="265"/>
      <c r="LMR3" s="265"/>
      <c r="LMS3" s="265"/>
      <c r="LMT3" s="265" t="s">
        <v>457</v>
      </c>
      <c r="LMU3" s="265"/>
      <c r="LMV3" s="265"/>
      <c r="LMW3" s="265"/>
      <c r="LMX3" s="265"/>
      <c r="LMY3" s="265"/>
      <c r="LMZ3" s="265"/>
      <c r="LNA3" s="265"/>
      <c r="LNB3" s="265"/>
      <c r="LNC3" s="265"/>
      <c r="LND3" s="265"/>
      <c r="LNE3" s="265"/>
      <c r="LNF3" s="265"/>
      <c r="LNG3" s="265"/>
      <c r="LNH3" s="265"/>
      <c r="LNI3" s="265"/>
      <c r="LNJ3" s="265" t="s">
        <v>457</v>
      </c>
      <c r="LNK3" s="265"/>
      <c r="LNL3" s="265"/>
      <c r="LNM3" s="265"/>
      <c r="LNN3" s="265"/>
      <c r="LNO3" s="265"/>
      <c r="LNP3" s="265"/>
      <c r="LNQ3" s="265"/>
      <c r="LNR3" s="265"/>
      <c r="LNS3" s="265"/>
      <c r="LNT3" s="265"/>
      <c r="LNU3" s="265"/>
      <c r="LNV3" s="265"/>
      <c r="LNW3" s="265"/>
      <c r="LNX3" s="265"/>
      <c r="LNY3" s="265"/>
      <c r="LNZ3" s="265" t="s">
        <v>457</v>
      </c>
      <c r="LOA3" s="265"/>
      <c r="LOB3" s="265"/>
      <c r="LOC3" s="265"/>
      <c r="LOD3" s="265"/>
      <c r="LOE3" s="265"/>
      <c r="LOF3" s="265"/>
      <c r="LOG3" s="265"/>
      <c r="LOH3" s="265"/>
      <c r="LOI3" s="265"/>
      <c r="LOJ3" s="265"/>
      <c r="LOK3" s="265"/>
      <c r="LOL3" s="265"/>
      <c r="LOM3" s="265"/>
      <c r="LON3" s="265"/>
      <c r="LOO3" s="265"/>
      <c r="LOP3" s="265" t="s">
        <v>457</v>
      </c>
      <c r="LOQ3" s="265"/>
      <c r="LOR3" s="265"/>
      <c r="LOS3" s="265"/>
      <c r="LOT3" s="265"/>
      <c r="LOU3" s="265"/>
      <c r="LOV3" s="265"/>
      <c r="LOW3" s="265"/>
      <c r="LOX3" s="265"/>
      <c r="LOY3" s="265"/>
      <c r="LOZ3" s="265"/>
      <c r="LPA3" s="265"/>
      <c r="LPB3" s="265"/>
      <c r="LPC3" s="265"/>
      <c r="LPD3" s="265"/>
      <c r="LPE3" s="265"/>
      <c r="LPF3" s="265" t="s">
        <v>457</v>
      </c>
      <c r="LPG3" s="265"/>
      <c r="LPH3" s="265"/>
      <c r="LPI3" s="265"/>
      <c r="LPJ3" s="265"/>
      <c r="LPK3" s="265"/>
      <c r="LPL3" s="265"/>
      <c r="LPM3" s="265"/>
      <c r="LPN3" s="265"/>
      <c r="LPO3" s="265"/>
      <c r="LPP3" s="265"/>
      <c r="LPQ3" s="265"/>
      <c r="LPR3" s="265"/>
      <c r="LPS3" s="265"/>
      <c r="LPT3" s="265"/>
      <c r="LPU3" s="265"/>
      <c r="LPV3" s="265" t="s">
        <v>457</v>
      </c>
      <c r="LPW3" s="265"/>
      <c r="LPX3" s="265"/>
      <c r="LPY3" s="265"/>
      <c r="LPZ3" s="265"/>
      <c r="LQA3" s="265"/>
      <c r="LQB3" s="265"/>
      <c r="LQC3" s="265"/>
      <c r="LQD3" s="265"/>
      <c r="LQE3" s="265"/>
      <c r="LQF3" s="265"/>
      <c r="LQG3" s="265"/>
      <c r="LQH3" s="265"/>
      <c r="LQI3" s="265"/>
      <c r="LQJ3" s="265"/>
      <c r="LQK3" s="265"/>
      <c r="LQL3" s="265" t="s">
        <v>457</v>
      </c>
      <c r="LQM3" s="265"/>
      <c r="LQN3" s="265"/>
      <c r="LQO3" s="265"/>
      <c r="LQP3" s="265"/>
      <c r="LQQ3" s="265"/>
      <c r="LQR3" s="265"/>
      <c r="LQS3" s="265"/>
      <c r="LQT3" s="265"/>
      <c r="LQU3" s="265"/>
      <c r="LQV3" s="265"/>
      <c r="LQW3" s="265"/>
      <c r="LQX3" s="265"/>
      <c r="LQY3" s="265"/>
      <c r="LQZ3" s="265"/>
      <c r="LRA3" s="265"/>
      <c r="LRB3" s="265" t="s">
        <v>457</v>
      </c>
      <c r="LRC3" s="265"/>
      <c r="LRD3" s="265"/>
      <c r="LRE3" s="265"/>
      <c r="LRF3" s="265"/>
      <c r="LRG3" s="265"/>
      <c r="LRH3" s="265"/>
      <c r="LRI3" s="265"/>
      <c r="LRJ3" s="265"/>
      <c r="LRK3" s="265"/>
      <c r="LRL3" s="265"/>
      <c r="LRM3" s="265"/>
      <c r="LRN3" s="265"/>
      <c r="LRO3" s="265"/>
      <c r="LRP3" s="265"/>
      <c r="LRQ3" s="265"/>
      <c r="LRR3" s="265" t="s">
        <v>457</v>
      </c>
      <c r="LRS3" s="265"/>
      <c r="LRT3" s="265"/>
      <c r="LRU3" s="265"/>
      <c r="LRV3" s="265"/>
      <c r="LRW3" s="265"/>
      <c r="LRX3" s="265"/>
      <c r="LRY3" s="265"/>
      <c r="LRZ3" s="265"/>
      <c r="LSA3" s="265"/>
      <c r="LSB3" s="265"/>
      <c r="LSC3" s="265"/>
      <c r="LSD3" s="265"/>
      <c r="LSE3" s="265"/>
      <c r="LSF3" s="265"/>
      <c r="LSG3" s="265"/>
      <c r="LSH3" s="265" t="s">
        <v>457</v>
      </c>
      <c r="LSI3" s="265"/>
      <c r="LSJ3" s="265"/>
      <c r="LSK3" s="265"/>
      <c r="LSL3" s="265"/>
      <c r="LSM3" s="265"/>
      <c r="LSN3" s="265"/>
      <c r="LSO3" s="265"/>
      <c r="LSP3" s="265"/>
      <c r="LSQ3" s="265"/>
      <c r="LSR3" s="265"/>
      <c r="LSS3" s="265"/>
      <c r="LST3" s="265"/>
      <c r="LSU3" s="265"/>
      <c r="LSV3" s="265"/>
      <c r="LSW3" s="265"/>
      <c r="LSX3" s="265" t="s">
        <v>457</v>
      </c>
      <c r="LSY3" s="265"/>
      <c r="LSZ3" s="265"/>
      <c r="LTA3" s="265"/>
      <c r="LTB3" s="265"/>
      <c r="LTC3" s="265"/>
      <c r="LTD3" s="265"/>
      <c r="LTE3" s="265"/>
      <c r="LTF3" s="265"/>
      <c r="LTG3" s="265"/>
      <c r="LTH3" s="265"/>
      <c r="LTI3" s="265"/>
      <c r="LTJ3" s="265"/>
      <c r="LTK3" s="265"/>
      <c r="LTL3" s="265"/>
      <c r="LTM3" s="265"/>
      <c r="LTN3" s="265" t="s">
        <v>457</v>
      </c>
      <c r="LTO3" s="265"/>
      <c r="LTP3" s="265"/>
      <c r="LTQ3" s="265"/>
      <c r="LTR3" s="265"/>
      <c r="LTS3" s="265"/>
      <c r="LTT3" s="265"/>
      <c r="LTU3" s="265"/>
      <c r="LTV3" s="265"/>
      <c r="LTW3" s="265"/>
      <c r="LTX3" s="265"/>
      <c r="LTY3" s="265"/>
      <c r="LTZ3" s="265"/>
      <c r="LUA3" s="265"/>
      <c r="LUB3" s="265"/>
      <c r="LUC3" s="265"/>
      <c r="LUD3" s="265" t="s">
        <v>457</v>
      </c>
      <c r="LUE3" s="265"/>
      <c r="LUF3" s="265"/>
      <c r="LUG3" s="265"/>
      <c r="LUH3" s="265"/>
      <c r="LUI3" s="265"/>
      <c r="LUJ3" s="265"/>
      <c r="LUK3" s="265"/>
      <c r="LUL3" s="265"/>
      <c r="LUM3" s="265"/>
      <c r="LUN3" s="265"/>
      <c r="LUO3" s="265"/>
      <c r="LUP3" s="265"/>
      <c r="LUQ3" s="265"/>
      <c r="LUR3" s="265"/>
      <c r="LUS3" s="265"/>
      <c r="LUT3" s="265" t="s">
        <v>457</v>
      </c>
      <c r="LUU3" s="265"/>
      <c r="LUV3" s="265"/>
      <c r="LUW3" s="265"/>
      <c r="LUX3" s="265"/>
      <c r="LUY3" s="265"/>
      <c r="LUZ3" s="265"/>
      <c r="LVA3" s="265"/>
      <c r="LVB3" s="265"/>
      <c r="LVC3" s="265"/>
      <c r="LVD3" s="265"/>
      <c r="LVE3" s="265"/>
      <c r="LVF3" s="265"/>
      <c r="LVG3" s="265"/>
      <c r="LVH3" s="265"/>
      <c r="LVI3" s="265"/>
      <c r="LVJ3" s="265" t="s">
        <v>457</v>
      </c>
      <c r="LVK3" s="265"/>
      <c r="LVL3" s="265"/>
      <c r="LVM3" s="265"/>
      <c r="LVN3" s="265"/>
      <c r="LVO3" s="265"/>
      <c r="LVP3" s="265"/>
      <c r="LVQ3" s="265"/>
      <c r="LVR3" s="265"/>
      <c r="LVS3" s="265"/>
      <c r="LVT3" s="265"/>
      <c r="LVU3" s="265"/>
      <c r="LVV3" s="265"/>
      <c r="LVW3" s="265"/>
      <c r="LVX3" s="265"/>
      <c r="LVY3" s="265"/>
      <c r="LVZ3" s="265" t="s">
        <v>457</v>
      </c>
      <c r="LWA3" s="265"/>
      <c r="LWB3" s="265"/>
      <c r="LWC3" s="265"/>
      <c r="LWD3" s="265"/>
      <c r="LWE3" s="265"/>
      <c r="LWF3" s="265"/>
      <c r="LWG3" s="265"/>
      <c r="LWH3" s="265"/>
      <c r="LWI3" s="265"/>
      <c r="LWJ3" s="265"/>
      <c r="LWK3" s="265"/>
      <c r="LWL3" s="265"/>
      <c r="LWM3" s="265"/>
      <c r="LWN3" s="265"/>
      <c r="LWO3" s="265"/>
      <c r="LWP3" s="265" t="s">
        <v>457</v>
      </c>
      <c r="LWQ3" s="265"/>
      <c r="LWR3" s="265"/>
      <c r="LWS3" s="265"/>
      <c r="LWT3" s="265"/>
      <c r="LWU3" s="265"/>
      <c r="LWV3" s="265"/>
      <c r="LWW3" s="265"/>
      <c r="LWX3" s="265"/>
      <c r="LWY3" s="265"/>
      <c r="LWZ3" s="265"/>
      <c r="LXA3" s="265"/>
      <c r="LXB3" s="265"/>
      <c r="LXC3" s="265"/>
      <c r="LXD3" s="265"/>
      <c r="LXE3" s="265"/>
      <c r="LXF3" s="265" t="s">
        <v>457</v>
      </c>
      <c r="LXG3" s="265"/>
      <c r="LXH3" s="265"/>
      <c r="LXI3" s="265"/>
      <c r="LXJ3" s="265"/>
      <c r="LXK3" s="265"/>
      <c r="LXL3" s="265"/>
      <c r="LXM3" s="265"/>
      <c r="LXN3" s="265"/>
      <c r="LXO3" s="265"/>
      <c r="LXP3" s="265"/>
      <c r="LXQ3" s="265"/>
      <c r="LXR3" s="265"/>
      <c r="LXS3" s="265"/>
      <c r="LXT3" s="265"/>
      <c r="LXU3" s="265"/>
      <c r="LXV3" s="265" t="s">
        <v>457</v>
      </c>
      <c r="LXW3" s="265"/>
      <c r="LXX3" s="265"/>
      <c r="LXY3" s="265"/>
      <c r="LXZ3" s="265"/>
      <c r="LYA3" s="265"/>
      <c r="LYB3" s="265"/>
      <c r="LYC3" s="265"/>
      <c r="LYD3" s="265"/>
      <c r="LYE3" s="265"/>
      <c r="LYF3" s="265"/>
      <c r="LYG3" s="265"/>
      <c r="LYH3" s="265"/>
      <c r="LYI3" s="265"/>
      <c r="LYJ3" s="265"/>
      <c r="LYK3" s="265"/>
      <c r="LYL3" s="265" t="s">
        <v>457</v>
      </c>
      <c r="LYM3" s="265"/>
      <c r="LYN3" s="265"/>
      <c r="LYO3" s="265"/>
      <c r="LYP3" s="265"/>
      <c r="LYQ3" s="265"/>
      <c r="LYR3" s="265"/>
      <c r="LYS3" s="265"/>
      <c r="LYT3" s="265"/>
      <c r="LYU3" s="265"/>
      <c r="LYV3" s="265"/>
      <c r="LYW3" s="265"/>
      <c r="LYX3" s="265"/>
      <c r="LYY3" s="265"/>
      <c r="LYZ3" s="265"/>
      <c r="LZA3" s="265"/>
      <c r="LZB3" s="265" t="s">
        <v>457</v>
      </c>
      <c r="LZC3" s="265"/>
      <c r="LZD3" s="265"/>
      <c r="LZE3" s="265"/>
      <c r="LZF3" s="265"/>
      <c r="LZG3" s="265"/>
      <c r="LZH3" s="265"/>
      <c r="LZI3" s="265"/>
      <c r="LZJ3" s="265"/>
      <c r="LZK3" s="265"/>
      <c r="LZL3" s="265"/>
      <c r="LZM3" s="265"/>
      <c r="LZN3" s="265"/>
      <c r="LZO3" s="265"/>
      <c r="LZP3" s="265"/>
      <c r="LZQ3" s="265"/>
      <c r="LZR3" s="265" t="s">
        <v>457</v>
      </c>
      <c r="LZS3" s="265"/>
      <c r="LZT3" s="265"/>
      <c r="LZU3" s="265"/>
      <c r="LZV3" s="265"/>
      <c r="LZW3" s="265"/>
      <c r="LZX3" s="265"/>
      <c r="LZY3" s="265"/>
      <c r="LZZ3" s="265"/>
      <c r="MAA3" s="265"/>
      <c r="MAB3" s="265"/>
      <c r="MAC3" s="265"/>
      <c r="MAD3" s="265"/>
      <c r="MAE3" s="265"/>
      <c r="MAF3" s="265"/>
      <c r="MAG3" s="265"/>
      <c r="MAH3" s="265" t="s">
        <v>457</v>
      </c>
      <c r="MAI3" s="265"/>
      <c r="MAJ3" s="265"/>
      <c r="MAK3" s="265"/>
      <c r="MAL3" s="265"/>
      <c r="MAM3" s="265"/>
      <c r="MAN3" s="265"/>
      <c r="MAO3" s="265"/>
      <c r="MAP3" s="265"/>
      <c r="MAQ3" s="265"/>
      <c r="MAR3" s="265"/>
      <c r="MAS3" s="265"/>
      <c r="MAT3" s="265"/>
      <c r="MAU3" s="265"/>
      <c r="MAV3" s="265"/>
      <c r="MAW3" s="265"/>
      <c r="MAX3" s="265" t="s">
        <v>457</v>
      </c>
      <c r="MAY3" s="265"/>
      <c r="MAZ3" s="265"/>
      <c r="MBA3" s="265"/>
      <c r="MBB3" s="265"/>
      <c r="MBC3" s="265"/>
      <c r="MBD3" s="265"/>
      <c r="MBE3" s="265"/>
      <c r="MBF3" s="265"/>
      <c r="MBG3" s="265"/>
      <c r="MBH3" s="265"/>
      <c r="MBI3" s="265"/>
      <c r="MBJ3" s="265"/>
      <c r="MBK3" s="265"/>
      <c r="MBL3" s="265"/>
      <c r="MBM3" s="265"/>
      <c r="MBN3" s="265" t="s">
        <v>457</v>
      </c>
      <c r="MBO3" s="265"/>
      <c r="MBP3" s="265"/>
      <c r="MBQ3" s="265"/>
      <c r="MBR3" s="265"/>
      <c r="MBS3" s="265"/>
      <c r="MBT3" s="265"/>
      <c r="MBU3" s="265"/>
      <c r="MBV3" s="265"/>
      <c r="MBW3" s="265"/>
      <c r="MBX3" s="265"/>
      <c r="MBY3" s="265"/>
      <c r="MBZ3" s="265"/>
      <c r="MCA3" s="265"/>
      <c r="MCB3" s="265"/>
      <c r="MCC3" s="265"/>
      <c r="MCD3" s="265" t="s">
        <v>457</v>
      </c>
      <c r="MCE3" s="265"/>
      <c r="MCF3" s="265"/>
      <c r="MCG3" s="265"/>
      <c r="MCH3" s="265"/>
      <c r="MCI3" s="265"/>
      <c r="MCJ3" s="265"/>
      <c r="MCK3" s="265"/>
      <c r="MCL3" s="265"/>
      <c r="MCM3" s="265"/>
      <c r="MCN3" s="265"/>
      <c r="MCO3" s="265"/>
      <c r="MCP3" s="265"/>
      <c r="MCQ3" s="265"/>
      <c r="MCR3" s="265"/>
      <c r="MCS3" s="265"/>
      <c r="MCT3" s="265" t="s">
        <v>457</v>
      </c>
      <c r="MCU3" s="265"/>
      <c r="MCV3" s="265"/>
      <c r="MCW3" s="265"/>
      <c r="MCX3" s="265"/>
      <c r="MCY3" s="265"/>
      <c r="MCZ3" s="265"/>
      <c r="MDA3" s="265"/>
      <c r="MDB3" s="265"/>
      <c r="MDC3" s="265"/>
      <c r="MDD3" s="265"/>
      <c r="MDE3" s="265"/>
      <c r="MDF3" s="265"/>
      <c r="MDG3" s="265"/>
      <c r="MDH3" s="265"/>
      <c r="MDI3" s="265"/>
      <c r="MDJ3" s="265" t="s">
        <v>457</v>
      </c>
      <c r="MDK3" s="265"/>
      <c r="MDL3" s="265"/>
      <c r="MDM3" s="265"/>
      <c r="MDN3" s="265"/>
      <c r="MDO3" s="265"/>
      <c r="MDP3" s="265"/>
      <c r="MDQ3" s="265"/>
      <c r="MDR3" s="265"/>
      <c r="MDS3" s="265"/>
      <c r="MDT3" s="265"/>
      <c r="MDU3" s="265"/>
      <c r="MDV3" s="265"/>
      <c r="MDW3" s="265"/>
      <c r="MDX3" s="265"/>
      <c r="MDY3" s="265"/>
      <c r="MDZ3" s="265" t="s">
        <v>457</v>
      </c>
      <c r="MEA3" s="265"/>
      <c r="MEB3" s="265"/>
      <c r="MEC3" s="265"/>
      <c r="MED3" s="265"/>
      <c r="MEE3" s="265"/>
      <c r="MEF3" s="265"/>
      <c r="MEG3" s="265"/>
      <c r="MEH3" s="265"/>
      <c r="MEI3" s="265"/>
      <c r="MEJ3" s="265"/>
      <c r="MEK3" s="265"/>
      <c r="MEL3" s="265"/>
      <c r="MEM3" s="265"/>
      <c r="MEN3" s="265"/>
      <c r="MEO3" s="265"/>
      <c r="MEP3" s="265" t="s">
        <v>457</v>
      </c>
      <c r="MEQ3" s="265"/>
      <c r="MER3" s="265"/>
      <c r="MES3" s="265"/>
      <c r="MET3" s="265"/>
      <c r="MEU3" s="265"/>
      <c r="MEV3" s="265"/>
      <c r="MEW3" s="265"/>
      <c r="MEX3" s="265"/>
      <c r="MEY3" s="265"/>
      <c r="MEZ3" s="265"/>
      <c r="MFA3" s="265"/>
      <c r="MFB3" s="265"/>
      <c r="MFC3" s="265"/>
      <c r="MFD3" s="265"/>
      <c r="MFE3" s="265"/>
      <c r="MFF3" s="265" t="s">
        <v>457</v>
      </c>
      <c r="MFG3" s="265"/>
      <c r="MFH3" s="265"/>
      <c r="MFI3" s="265"/>
      <c r="MFJ3" s="265"/>
      <c r="MFK3" s="265"/>
      <c r="MFL3" s="265"/>
      <c r="MFM3" s="265"/>
      <c r="MFN3" s="265"/>
      <c r="MFO3" s="265"/>
      <c r="MFP3" s="265"/>
      <c r="MFQ3" s="265"/>
      <c r="MFR3" s="265"/>
      <c r="MFS3" s="265"/>
      <c r="MFT3" s="265"/>
      <c r="MFU3" s="265"/>
      <c r="MFV3" s="265" t="s">
        <v>457</v>
      </c>
      <c r="MFW3" s="265"/>
      <c r="MFX3" s="265"/>
      <c r="MFY3" s="265"/>
      <c r="MFZ3" s="265"/>
      <c r="MGA3" s="265"/>
      <c r="MGB3" s="265"/>
      <c r="MGC3" s="265"/>
      <c r="MGD3" s="265"/>
      <c r="MGE3" s="265"/>
      <c r="MGF3" s="265"/>
      <c r="MGG3" s="265"/>
      <c r="MGH3" s="265"/>
      <c r="MGI3" s="265"/>
      <c r="MGJ3" s="265"/>
      <c r="MGK3" s="265"/>
      <c r="MGL3" s="265" t="s">
        <v>457</v>
      </c>
      <c r="MGM3" s="265"/>
      <c r="MGN3" s="265"/>
      <c r="MGO3" s="265"/>
      <c r="MGP3" s="265"/>
      <c r="MGQ3" s="265"/>
      <c r="MGR3" s="265"/>
      <c r="MGS3" s="265"/>
      <c r="MGT3" s="265"/>
      <c r="MGU3" s="265"/>
      <c r="MGV3" s="265"/>
      <c r="MGW3" s="265"/>
      <c r="MGX3" s="265"/>
      <c r="MGY3" s="265"/>
      <c r="MGZ3" s="265"/>
      <c r="MHA3" s="265"/>
      <c r="MHB3" s="265" t="s">
        <v>457</v>
      </c>
      <c r="MHC3" s="265"/>
      <c r="MHD3" s="265"/>
      <c r="MHE3" s="265"/>
      <c r="MHF3" s="265"/>
      <c r="MHG3" s="265"/>
      <c r="MHH3" s="265"/>
      <c r="MHI3" s="265"/>
      <c r="MHJ3" s="265"/>
      <c r="MHK3" s="265"/>
      <c r="MHL3" s="265"/>
      <c r="MHM3" s="265"/>
      <c r="MHN3" s="265"/>
      <c r="MHO3" s="265"/>
      <c r="MHP3" s="265"/>
      <c r="MHQ3" s="265"/>
      <c r="MHR3" s="265" t="s">
        <v>457</v>
      </c>
      <c r="MHS3" s="265"/>
      <c r="MHT3" s="265"/>
      <c r="MHU3" s="265"/>
      <c r="MHV3" s="265"/>
      <c r="MHW3" s="265"/>
      <c r="MHX3" s="265"/>
      <c r="MHY3" s="265"/>
      <c r="MHZ3" s="265"/>
      <c r="MIA3" s="265"/>
      <c r="MIB3" s="265"/>
      <c r="MIC3" s="265"/>
      <c r="MID3" s="265"/>
      <c r="MIE3" s="265"/>
      <c r="MIF3" s="265"/>
      <c r="MIG3" s="265"/>
      <c r="MIH3" s="265" t="s">
        <v>457</v>
      </c>
      <c r="MII3" s="265"/>
      <c r="MIJ3" s="265"/>
      <c r="MIK3" s="265"/>
      <c r="MIL3" s="265"/>
      <c r="MIM3" s="265"/>
      <c r="MIN3" s="265"/>
      <c r="MIO3" s="265"/>
      <c r="MIP3" s="265"/>
      <c r="MIQ3" s="265"/>
      <c r="MIR3" s="265"/>
      <c r="MIS3" s="265"/>
      <c r="MIT3" s="265"/>
      <c r="MIU3" s="265"/>
      <c r="MIV3" s="265"/>
      <c r="MIW3" s="265"/>
      <c r="MIX3" s="265" t="s">
        <v>457</v>
      </c>
      <c r="MIY3" s="265"/>
      <c r="MIZ3" s="265"/>
      <c r="MJA3" s="265"/>
      <c r="MJB3" s="265"/>
      <c r="MJC3" s="265"/>
      <c r="MJD3" s="265"/>
      <c r="MJE3" s="265"/>
      <c r="MJF3" s="265"/>
      <c r="MJG3" s="265"/>
      <c r="MJH3" s="265"/>
      <c r="MJI3" s="265"/>
      <c r="MJJ3" s="265"/>
      <c r="MJK3" s="265"/>
      <c r="MJL3" s="265"/>
      <c r="MJM3" s="265"/>
      <c r="MJN3" s="265" t="s">
        <v>457</v>
      </c>
      <c r="MJO3" s="265"/>
      <c r="MJP3" s="265"/>
      <c r="MJQ3" s="265"/>
      <c r="MJR3" s="265"/>
      <c r="MJS3" s="265"/>
      <c r="MJT3" s="265"/>
      <c r="MJU3" s="265"/>
      <c r="MJV3" s="265"/>
      <c r="MJW3" s="265"/>
      <c r="MJX3" s="265"/>
      <c r="MJY3" s="265"/>
      <c r="MJZ3" s="265"/>
      <c r="MKA3" s="265"/>
      <c r="MKB3" s="265"/>
      <c r="MKC3" s="265"/>
      <c r="MKD3" s="265" t="s">
        <v>457</v>
      </c>
      <c r="MKE3" s="265"/>
      <c r="MKF3" s="265"/>
      <c r="MKG3" s="265"/>
      <c r="MKH3" s="265"/>
      <c r="MKI3" s="265"/>
      <c r="MKJ3" s="265"/>
      <c r="MKK3" s="265"/>
      <c r="MKL3" s="265"/>
      <c r="MKM3" s="265"/>
      <c r="MKN3" s="265"/>
      <c r="MKO3" s="265"/>
      <c r="MKP3" s="265"/>
      <c r="MKQ3" s="265"/>
      <c r="MKR3" s="265"/>
      <c r="MKS3" s="265"/>
      <c r="MKT3" s="265" t="s">
        <v>457</v>
      </c>
      <c r="MKU3" s="265"/>
      <c r="MKV3" s="265"/>
      <c r="MKW3" s="265"/>
      <c r="MKX3" s="265"/>
      <c r="MKY3" s="265"/>
      <c r="MKZ3" s="265"/>
      <c r="MLA3" s="265"/>
      <c r="MLB3" s="265"/>
      <c r="MLC3" s="265"/>
      <c r="MLD3" s="265"/>
      <c r="MLE3" s="265"/>
      <c r="MLF3" s="265"/>
      <c r="MLG3" s="265"/>
      <c r="MLH3" s="265"/>
      <c r="MLI3" s="265"/>
      <c r="MLJ3" s="265" t="s">
        <v>457</v>
      </c>
      <c r="MLK3" s="265"/>
      <c r="MLL3" s="265"/>
      <c r="MLM3" s="265"/>
      <c r="MLN3" s="265"/>
      <c r="MLO3" s="265"/>
      <c r="MLP3" s="265"/>
      <c r="MLQ3" s="265"/>
      <c r="MLR3" s="265"/>
      <c r="MLS3" s="265"/>
      <c r="MLT3" s="265"/>
      <c r="MLU3" s="265"/>
      <c r="MLV3" s="265"/>
      <c r="MLW3" s="265"/>
      <c r="MLX3" s="265"/>
      <c r="MLY3" s="265"/>
      <c r="MLZ3" s="265" t="s">
        <v>457</v>
      </c>
      <c r="MMA3" s="265"/>
      <c r="MMB3" s="265"/>
      <c r="MMC3" s="265"/>
      <c r="MMD3" s="265"/>
      <c r="MME3" s="265"/>
      <c r="MMF3" s="265"/>
      <c r="MMG3" s="265"/>
      <c r="MMH3" s="265"/>
      <c r="MMI3" s="265"/>
      <c r="MMJ3" s="265"/>
      <c r="MMK3" s="265"/>
      <c r="MML3" s="265"/>
      <c r="MMM3" s="265"/>
      <c r="MMN3" s="265"/>
      <c r="MMO3" s="265"/>
      <c r="MMP3" s="265" t="s">
        <v>457</v>
      </c>
      <c r="MMQ3" s="265"/>
      <c r="MMR3" s="265"/>
      <c r="MMS3" s="265"/>
      <c r="MMT3" s="265"/>
      <c r="MMU3" s="265"/>
      <c r="MMV3" s="265"/>
      <c r="MMW3" s="265"/>
      <c r="MMX3" s="265"/>
      <c r="MMY3" s="265"/>
      <c r="MMZ3" s="265"/>
      <c r="MNA3" s="265"/>
      <c r="MNB3" s="265"/>
      <c r="MNC3" s="265"/>
      <c r="MND3" s="265"/>
      <c r="MNE3" s="265"/>
      <c r="MNF3" s="265" t="s">
        <v>457</v>
      </c>
      <c r="MNG3" s="265"/>
      <c r="MNH3" s="265"/>
      <c r="MNI3" s="265"/>
      <c r="MNJ3" s="265"/>
      <c r="MNK3" s="265"/>
      <c r="MNL3" s="265"/>
      <c r="MNM3" s="265"/>
      <c r="MNN3" s="265"/>
      <c r="MNO3" s="265"/>
      <c r="MNP3" s="265"/>
      <c r="MNQ3" s="265"/>
      <c r="MNR3" s="265"/>
      <c r="MNS3" s="265"/>
      <c r="MNT3" s="265"/>
      <c r="MNU3" s="265"/>
      <c r="MNV3" s="265" t="s">
        <v>457</v>
      </c>
      <c r="MNW3" s="265"/>
      <c r="MNX3" s="265"/>
      <c r="MNY3" s="265"/>
      <c r="MNZ3" s="265"/>
      <c r="MOA3" s="265"/>
      <c r="MOB3" s="265"/>
      <c r="MOC3" s="265"/>
      <c r="MOD3" s="265"/>
      <c r="MOE3" s="265"/>
      <c r="MOF3" s="265"/>
      <c r="MOG3" s="265"/>
      <c r="MOH3" s="265"/>
      <c r="MOI3" s="265"/>
      <c r="MOJ3" s="265"/>
      <c r="MOK3" s="265"/>
      <c r="MOL3" s="265" t="s">
        <v>457</v>
      </c>
      <c r="MOM3" s="265"/>
      <c r="MON3" s="265"/>
      <c r="MOO3" s="265"/>
      <c r="MOP3" s="265"/>
      <c r="MOQ3" s="265"/>
      <c r="MOR3" s="265"/>
      <c r="MOS3" s="265"/>
      <c r="MOT3" s="265"/>
      <c r="MOU3" s="265"/>
      <c r="MOV3" s="265"/>
      <c r="MOW3" s="265"/>
      <c r="MOX3" s="265"/>
      <c r="MOY3" s="265"/>
      <c r="MOZ3" s="265"/>
      <c r="MPA3" s="265"/>
      <c r="MPB3" s="265" t="s">
        <v>457</v>
      </c>
      <c r="MPC3" s="265"/>
      <c r="MPD3" s="265"/>
      <c r="MPE3" s="265"/>
      <c r="MPF3" s="265"/>
      <c r="MPG3" s="265"/>
      <c r="MPH3" s="265"/>
      <c r="MPI3" s="265"/>
      <c r="MPJ3" s="265"/>
      <c r="MPK3" s="265"/>
      <c r="MPL3" s="265"/>
      <c r="MPM3" s="265"/>
      <c r="MPN3" s="265"/>
      <c r="MPO3" s="265"/>
      <c r="MPP3" s="265"/>
      <c r="MPQ3" s="265"/>
      <c r="MPR3" s="265" t="s">
        <v>457</v>
      </c>
      <c r="MPS3" s="265"/>
      <c r="MPT3" s="265"/>
      <c r="MPU3" s="265"/>
      <c r="MPV3" s="265"/>
      <c r="MPW3" s="265"/>
      <c r="MPX3" s="265"/>
      <c r="MPY3" s="265"/>
      <c r="MPZ3" s="265"/>
      <c r="MQA3" s="265"/>
      <c r="MQB3" s="265"/>
      <c r="MQC3" s="265"/>
      <c r="MQD3" s="265"/>
      <c r="MQE3" s="265"/>
      <c r="MQF3" s="265"/>
      <c r="MQG3" s="265"/>
      <c r="MQH3" s="265" t="s">
        <v>457</v>
      </c>
      <c r="MQI3" s="265"/>
      <c r="MQJ3" s="265"/>
      <c r="MQK3" s="265"/>
      <c r="MQL3" s="265"/>
      <c r="MQM3" s="265"/>
      <c r="MQN3" s="265"/>
      <c r="MQO3" s="265"/>
      <c r="MQP3" s="265"/>
      <c r="MQQ3" s="265"/>
      <c r="MQR3" s="265"/>
      <c r="MQS3" s="265"/>
      <c r="MQT3" s="265"/>
      <c r="MQU3" s="265"/>
      <c r="MQV3" s="265"/>
      <c r="MQW3" s="265"/>
      <c r="MQX3" s="265" t="s">
        <v>457</v>
      </c>
      <c r="MQY3" s="265"/>
      <c r="MQZ3" s="265"/>
      <c r="MRA3" s="265"/>
      <c r="MRB3" s="265"/>
      <c r="MRC3" s="265"/>
      <c r="MRD3" s="265"/>
      <c r="MRE3" s="265"/>
      <c r="MRF3" s="265"/>
      <c r="MRG3" s="265"/>
      <c r="MRH3" s="265"/>
      <c r="MRI3" s="265"/>
      <c r="MRJ3" s="265"/>
      <c r="MRK3" s="265"/>
      <c r="MRL3" s="265"/>
      <c r="MRM3" s="265"/>
      <c r="MRN3" s="265" t="s">
        <v>457</v>
      </c>
      <c r="MRO3" s="265"/>
      <c r="MRP3" s="265"/>
      <c r="MRQ3" s="265"/>
      <c r="MRR3" s="265"/>
      <c r="MRS3" s="265"/>
      <c r="MRT3" s="265"/>
      <c r="MRU3" s="265"/>
      <c r="MRV3" s="265"/>
      <c r="MRW3" s="265"/>
      <c r="MRX3" s="265"/>
      <c r="MRY3" s="265"/>
      <c r="MRZ3" s="265"/>
      <c r="MSA3" s="265"/>
      <c r="MSB3" s="265"/>
      <c r="MSC3" s="265"/>
      <c r="MSD3" s="265" t="s">
        <v>457</v>
      </c>
      <c r="MSE3" s="265"/>
      <c r="MSF3" s="265"/>
      <c r="MSG3" s="265"/>
      <c r="MSH3" s="265"/>
      <c r="MSI3" s="265"/>
      <c r="MSJ3" s="265"/>
      <c r="MSK3" s="265"/>
      <c r="MSL3" s="265"/>
      <c r="MSM3" s="265"/>
      <c r="MSN3" s="265"/>
      <c r="MSO3" s="265"/>
      <c r="MSP3" s="265"/>
      <c r="MSQ3" s="265"/>
      <c r="MSR3" s="265"/>
      <c r="MSS3" s="265"/>
      <c r="MST3" s="265" t="s">
        <v>457</v>
      </c>
      <c r="MSU3" s="265"/>
      <c r="MSV3" s="265"/>
      <c r="MSW3" s="265"/>
      <c r="MSX3" s="265"/>
      <c r="MSY3" s="265"/>
      <c r="MSZ3" s="265"/>
      <c r="MTA3" s="265"/>
      <c r="MTB3" s="265"/>
      <c r="MTC3" s="265"/>
      <c r="MTD3" s="265"/>
      <c r="MTE3" s="265"/>
      <c r="MTF3" s="265"/>
      <c r="MTG3" s="265"/>
      <c r="MTH3" s="265"/>
      <c r="MTI3" s="265"/>
      <c r="MTJ3" s="265" t="s">
        <v>457</v>
      </c>
      <c r="MTK3" s="265"/>
      <c r="MTL3" s="265"/>
      <c r="MTM3" s="265"/>
      <c r="MTN3" s="265"/>
      <c r="MTO3" s="265"/>
      <c r="MTP3" s="265"/>
      <c r="MTQ3" s="265"/>
      <c r="MTR3" s="265"/>
      <c r="MTS3" s="265"/>
      <c r="MTT3" s="265"/>
      <c r="MTU3" s="265"/>
      <c r="MTV3" s="265"/>
      <c r="MTW3" s="265"/>
      <c r="MTX3" s="265"/>
      <c r="MTY3" s="265"/>
      <c r="MTZ3" s="265" t="s">
        <v>457</v>
      </c>
      <c r="MUA3" s="265"/>
      <c r="MUB3" s="265"/>
      <c r="MUC3" s="265"/>
      <c r="MUD3" s="265"/>
      <c r="MUE3" s="265"/>
      <c r="MUF3" s="265"/>
      <c r="MUG3" s="265"/>
      <c r="MUH3" s="265"/>
      <c r="MUI3" s="265"/>
      <c r="MUJ3" s="265"/>
      <c r="MUK3" s="265"/>
      <c r="MUL3" s="265"/>
      <c r="MUM3" s="265"/>
      <c r="MUN3" s="265"/>
      <c r="MUO3" s="265"/>
      <c r="MUP3" s="265" t="s">
        <v>457</v>
      </c>
      <c r="MUQ3" s="265"/>
      <c r="MUR3" s="265"/>
      <c r="MUS3" s="265"/>
      <c r="MUT3" s="265"/>
      <c r="MUU3" s="265"/>
      <c r="MUV3" s="265"/>
      <c r="MUW3" s="265"/>
      <c r="MUX3" s="265"/>
      <c r="MUY3" s="265"/>
      <c r="MUZ3" s="265"/>
      <c r="MVA3" s="265"/>
      <c r="MVB3" s="265"/>
      <c r="MVC3" s="265"/>
      <c r="MVD3" s="265"/>
      <c r="MVE3" s="265"/>
      <c r="MVF3" s="265" t="s">
        <v>457</v>
      </c>
      <c r="MVG3" s="265"/>
      <c r="MVH3" s="265"/>
      <c r="MVI3" s="265"/>
      <c r="MVJ3" s="265"/>
      <c r="MVK3" s="265"/>
      <c r="MVL3" s="265"/>
      <c r="MVM3" s="265"/>
      <c r="MVN3" s="265"/>
      <c r="MVO3" s="265"/>
      <c r="MVP3" s="265"/>
      <c r="MVQ3" s="265"/>
      <c r="MVR3" s="265"/>
      <c r="MVS3" s="265"/>
      <c r="MVT3" s="265"/>
      <c r="MVU3" s="265"/>
      <c r="MVV3" s="265" t="s">
        <v>457</v>
      </c>
      <c r="MVW3" s="265"/>
      <c r="MVX3" s="265"/>
      <c r="MVY3" s="265"/>
      <c r="MVZ3" s="265"/>
      <c r="MWA3" s="265"/>
      <c r="MWB3" s="265"/>
      <c r="MWC3" s="265"/>
      <c r="MWD3" s="265"/>
      <c r="MWE3" s="265"/>
      <c r="MWF3" s="265"/>
      <c r="MWG3" s="265"/>
      <c r="MWH3" s="265"/>
      <c r="MWI3" s="265"/>
      <c r="MWJ3" s="265"/>
      <c r="MWK3" s="265"/>
      <c r="MWL3" s="265" t="s">
        <v>457</v>
      </c>
      <c r="MWM3" s="265"/>
      <c r="MWN3" s="265"/>
      <c r="MWO3" s="265"/>
      <c r="MWP3" s="265"/>
      <c r="MWQ3" s="265"/>
      <c r="MWR3" s="265"/>
      <c r="MWS3" s="265"/>
      <c r="MWT3" s="265"/>
      <c r="MWU3" s="265"/>
      <c r="MWV3" s="265"/>
      <c r="MWW3" s="265"/>
      <c r="MWX3" s="265"/>
      <c r="MWY3" s="265"/>
      <c r="MWZ3" s="265"/>
      <c r="MXA3" s="265"/>
      <c r="MXB3" s="265" t="s">
        <v>457</v>
      </c>
      <c r="MXC3" s="265"/>
      <c r="MXD3" s="265"/>
      <c r="MXE3" s="265"/>
      <c r="MXF3" s="265"/>
      <c r="MXG3" s="265"/>
      <c r="MXH3" s="265"/>
      <c r="MXI3" s="265"/>
      <c r="MXJ3" s="265"/>
      <c r="MXK3" s="265"/>
      <c r="MXL3" s="265"/>
      <c r="MXM3" s="265"/>
      <c r="MXN3" s="265"/>
      <c r="MXO3" s="265"/>
      <c r="MXP3" s="265"/>
      <c r="MXQ3" s="265"/>
      <c r="MXR3" s="265" t="s">
        <v>457</v>
      </c>
      <c r="MXS3" s="265"/>
      <c r="MXT3" s="265"/>
      <c r="MXU3" s="265"/>
      <c r="MXV3" s="265"/>
      <c r="MXW3" s="265"/>
      <c r="MXX3" s="265"/>
      <c r="MXY3" s="265"/>
      <c r="MXZ3" s="265"/>
      <c r="MYA3" s="265"/>
      <c r="MYB3" s="265"/>
      <c r="MYC3" s="265"/>
      <c r="MYD3" s="265"/>
      <c r="MYE3" s="265"/>
      <c r="MYF3" s="265"/>
      <c r="MYG3" s="265"/>
      <c r="MYH3" s="265" t="s">
        <v>457</v>
      </c>
      <c r="MYI3" s="265"/>
      <c r="MYJ3" s="265"/>
      <c r="MYK3" s="265"/>
      <c r="MYL3" s="265"/>
      <c r="MYM3" s="265"/>
      <c r="MYN3" s="265"/>
      <c r="MYO3" s="265"/>
      <c r="MYP3" s="265"/>
      <c r="MYQ3" s="265"/>
      <c r="MYR3" s="265"/>
      <c r="MYS3" s="265"/>
      <c r="MYT3" s="265"/>
      <c r="MYU3" s="265"/>
      <c r="MYV3" s="265"/>
      <c r="MYW3" s="265"/>
      <c r="MYX3" s="265" t="s">
        <v>457</v>
      </c>
      <c r="MYY3" s="265"/>
      <c r="MYZ3" s="265"/>
      <c r="MZA3" s="265"/>
      <c r="MZB3" s="265"/>
      <c r="MZC3" s="265"/>
      <c r="MZD3" s="265"/>
      <c r="MZE3" s="265"/>
      <c r="MZF3" s="265"/>
      <c r="MZG3" s="265"/>
      <c r="MZH3" s="265"/>
      <c r="MZI3" s="265"/>
      <c r="MZJ3" s="265"/>
      <c r="MZK3" s="265"/>
      <c r="MZL3" s="265"/>
      <c r="MZM3" s="265"/>
      <c r="MZN3" s="265" t="s">
        <v>457</v>
      </c>
      <c r="MZO3" s="265"/>
      <c r="MZP3" s="265"/>
      <c r="MZQ3" s="265"/>
      <c r="MZR3" s="265"/>
      <c r="MZS3" s="265"/>
      <c r="MZT3" s="265"/>
      <c r="MZU3" s="265"/>
      <c r="MZV3" s="265"/>
      <c r="MZW3" s="265"/>
      <c r="MZX3" s="265"/>
      <c r="MZY3" s="265"/>
      <c r="MZZ3" s="265"/>
      <c r="NAA3" s="265"/>
      <c r="NAB3" s="265"/>
      <c r="NAC3" s="265"/>
      <c r="NAD3" s="265" t="s">
        <v>457</v>
      </c>
      <c r="NAE3" s="265"/>
      <c r="NAF3" s="265"/>
      <c r="NAG3" s="265"/>
      <c r="NAH3" s="265"/>
      <c r="NAI3" s="265"/>
      <c r="NAJ3" s="265"/>
      <c r="NAK3" s="265"/>
      <c r="NAL3" s="265"/>
      <c r="NAM3" s="265"/>
      <c r="NAN3" s="265"/>
      <c r="NAO3" s="265"/>
      <c r="NAP3" s="265"/>
      <c r="NAQ3" s="265"/>
      <c r="NAR3" s="265"/>
      <c r="NAS3" s="265"/>
      <c r="NAT3" s="265" t="s">
        <v>457</v>
      </c>
      <c r="NAU3" s="265"/>
      <c r="NAV3" s="265"/>
      <c r="NAW3" s="265"/>
      <c r="NAX3" s="265"/>
      <c r="NAY3" s="265"/>
      <c r="NAZ3" s="265"/>
      <c r="NBA3" s="265"/>
      <c r="NBB3" s="265"/>
      <c r="NBC3" s="265"/>
      <c r="NBD3" s="265"/>
      <c r="NBE3" s="265"/>
      <c r="NBF3" s="265"/>
      <c r="NBG3" s="265"/>
      <c r="NBH3" s="265"/>
      <c r="NBI3" s="265"/>
      <c r="NBJ3" s="265" t="s">
        <v>457</v>
      </c>
      <c r="NBK3" s="265"/>
      <c r="NBL3" s="265"/>
      <c r="NBM3" s="265"/>
      <c r="NBN3" s="265"/>
      <c r="NBO3" s="265"/>
      <c r="NBP3" s="265"/>
      <c r="NBQ3" s="265"/>
      <c r="NBR3" s="265"/>
      <c r="NBS3" s="265"/>
      <c r="NBT3" s="265"/>
      <c r="NBU3" s="265"/>
      <c r="NBV3" s="265"/>
      <c r="NBW3" s="265"/>
      <c r="NBX3" s="265"/>
      <c r="NBY3" s="265"/>
      <c r="NBZ3" s="265" t="s">
        <v>457</v>
      </c>
      <c r="NCA3" s="265"/>
      <c r="NCB3" s="265"/>
      <c r="NCC3" s="265"/>
      <c r="NCD3" s="265"/>
      <c r="NCE3" s="265"/>
      <c r="NCF3" s="265"/>
      <c r="NCG3" s="265"/>
      <c r="NCH3" s="265"/>
      <c r="NCI3" s="265"/>
      <c r="NCJ3" s="265"/>
      <c r="NCK3" s="265"/>
      <c r="NCL3" s="265"/>
      <c r="NCM3" s="265"/>
      <c r="NCN3" s="265"/>
      <c r="NCO3" s="265"/>
      <c r="NCP3" s="265" t="s">
        <v>457</v>
      </c>
      <c r="NCQ3" s="265"/>
      <c r="NCR3" s="265"/>
      <c r="NCS3" s="265"/>
      <c r="NCT3" s="265"/>
      <c r="NCU3" s="265"/>
      <c r="NCV3" s="265"/>
      <c r="NCW3" s="265"/>
      <c r="NCX3" s="265"/>
      <c r="NCY3" s="265"/>
      <c r="NCZ3" s="265"/>
      <c r="NDA3" s="265"/>
      <c r="NDB3" s="265"/>
      <c r="NDC3" s="265"/>
      <c r="NDD3" s="265"/>
      <c r="NDE3" s="265"/>
      <c r="NDF3" s="265" t="s">
        <v>457</v>
      </c>
      <c r="NDG3" s="265"/>
      <c r="NDH3" s="265"/>
      <c r="NDI3" s="265"/>
      <c r="NDJ3" s="265"/>
      <c r="NDK3" s="265"/>
      <c r="NDL3" s="265"/>
      <c r="NDM3" s="265"/>
      <c r="NDN3" s="265"/>
      <c r="NDO3" s="265"/>
      <c r="NDP3" s="265"/>
      <c r="NDQ3" s="265"/>
      <c r="NDR3" s="265"/>
      <c r="NDS3" s="265"/>
      <c r="NDT3" s="265"/>
      <c r="NDU3" s="265"/>
      <c r="NDV3" s="265" t="s">
        <v>457</v>
      </c>
      <c r="NDW3" s="265"/>
      <c r="NDX3" s="265"/>
      <c r="NDY3" s="265"/>
      <c r="NDZ3" s="265"/>
      <c r="NEA3" s="265"/>
      <c r="NEB3" s="265"/>
      <c r="NEC3" s="265"/>
      <c r="NED3" s="265"/>
      <c r="NEE3" s="265"/>
      <c r="NEF3" s="265"/>
      <c r="NEG3" s="265"/>
      <c r="NEH3" s="265"/>
      <c r="NEI3" s="265"/>
      <c r="NEJ3" s="265"/>
      <c r="NEK3" s="265"/>
      <c r="NEL3" s="265" t="s">
        <v>457</v>
      </c>
      <c r="NEM3" s="265"/>
      <c r="NEN3" s="265"/>
      <c r="NEO3" s="265"/>
      <c r="NEP3" s="265"/>
      <c r="NEQ3" s="265"/>
      <c r="NER3" s="265"/>
      <c r="NES3" s="265"/>
      <c r="NET3" s="265"/>
      <c r="NEU3" s="265"/>
      <c r="NEV3" s="265"/>
      <c r="NEW3" s="265"/>
      <c r="NEX3" s="265"/>
      <c r="NEY3" s="265"/>
      <c r="NEZ3" s="265"/>
      <c r="NFA3" s="265"/>
      <c r="NFB3" s="265" t="s">
        <v>457</v>
      </c>
      <c r="NFC3" s="265"/>
      <c r="NFD3" s="265"/>
      <c r="NFE3" s="265"/>
      <c r="NFF3" s="265"/>
      <c r="NFG3" s="265"/>
      <c r="NFH3" s="265"/>
      <c r="NFI3" s="265"/>
      <c r="NFJ3" s="265"/>
      <c r="NFK3" s="265"/>
      <c r="NFL3" s="265"/>
      <c r="NFM3" s="265"/>
      <c r="NFN3" s="265"/>
      <c r="NFO3" s="265"/>
      <c r="NFP3" s="265"/>
      <c r="NFQ3" s="265"/>
      <c r="NFR3" s="265" t="s">
        <v>457</v>
      </c>
      <c r="NFS3" s="265"/>
      <c r="NFT3" s="265"/>
      <c r="NFU3" s="265"/>
      <c r="NFV3" s="265"/>
      <c r="NFW3" s="265"/>
      <c r="NFX3" s="265"/>
      <c r="NFY3" s="265"/>
      <c r="NFZ3" s="265"/>
      <c r="NGA3" s="265"/>
      <c r="NGB3" s="265"/>
      <c r="NGC3" s="265"/>
      <c r="NGD3" s="265"/>
      <c r="NGE3" s="265"/>
      <c r="NGF3" s="265"/>
      <c r="NGG3" s="265"/>
      <c r="NGH3" s="265" t="s">
        <v>457</v>
      </c>
      <c r="NGI3" s="265"/>
      <c r="NGJ3" s="265"/>
      <c r="NGK3" s="265"/>
      <c r="NGL3" s="265"/>
      <c r="NGM3" s="265"/>
      <c r="NGN3" s="265"/>
      <c r="NGO3" s="265"/>
      <c r="NGP3" s="265"/>
      <c r="NGQ3" s="265"/>
      <c r="NGR3" s="265"/>
      <c r="NGS3" s="265"/>
      <c r="NGT3" s="265"/>
      <c r="NGU3" s="265"/>
      <c r="NGV3" s="265"/>
      <c r="NGW3" s="265"/>
      <c r="NGX3" s="265" t="s">
        <v>457</v>
      </c>
      <c r="NGY3" s="265"/>
      <c r="NGZ3" s="265"/>
      <c r="NHA3" s="265"/>
      <c r="NHB3" s="265"/>
      <c r="NHC3" s="265"/>
      <c r="NHD3" s="265"/>
      <c r="NHE3" s="265"/>
      <c r="NHF3" s="265"/>
      <c r="NHG3" s="265"/>
      <c r="NHH3" s="265"/>
      <c r="NHI3" s="265"/>
      <c r="NHJ3" s="265"/>
      <c r="NHK3" s="265"/>
      <c r="NHL3" s="265"/>
      <c r="NHM3" s="265"/>
      <c r="NHN3" s="265" t="s">
        <v>457</v>
      </c>
      <c r="NHO3" s="265"/>
      <c r="NHP3" s="265"/>
      <c r="NHQ3" s="265"/>
      <c r="NHR3" s="265"/>
      <c r="NHS3" s="265"/>
      <c r="NHT3" s="265"/>
      <c r="NHU3" s="265"/>
      <c r="NHV3" s="265"/>
      <c r="NHW3" s="265"/>
      <c r="NHX3" s="265"/>
      <c r="NHY3" s="265"/>
      <c r="NHZ3" s="265"/>
      <c r="NIA3" s="265"/>
      <c r="NIB3" s="265"/>
      <c r="NIC3" s="265"/>
      <c r="NID3" s="265" t="s">
        <v>457</v>
      </c>
      <c r="NIE3" s="265"/>
      <c r="NIF3" s="265"/>
      <c r="NIG3" s="265"/>
      <c r="NIH3" s="265"/>
      <c r="NII3" s="265"/>
      <c r="NIJ3" s="265"/>
      <c r="NIK3" s="265"/>
      <c r="NIL3" s="265"/>
      <c r="NIM3" s="265"/>
      <c r="NIN3" s="265"/>
      <c r="NIO3" s="265"/>
      <c r="NIP3" s="265"/>
      <c r="NIQ3" s="265"/>
      <c r="NIR3" s="265"/>
      <c r="NIS3" s="265"/>
      <c r="NIT3" s="265" t="s">
        <v>457</v>
      </c>
      <c r="NIU3" s="265"/>
      <c r="NIV3" s="265"/>
      <c r="NIW3" s="265"/>
      <c r="NIX3" s="265"/>
      <c r="NIY3" s="265"/>
      <c r="NIZ3" s="265"/>
      <c r="NJA3" s="265"/>
      <c r="NJB3" s="265"/>
      <c r="NJC3" s="265"/>
      <c r="NJD3" s="265"/>
      <c r="NJE3" s="265"/>
      <c r="NJF3" s="265"/>
      <c r="NJG3" s="265"/>
      <c r="NJH3" s="265"/>
      <c r="NJI3" s="265"/>
      <c r="NJJ3" s="265" t="s">
        <v>457</v>
      </c>
      <c r="NJK3" s="265"/>
      <c r="NJL3" s="265"/>
      <c r="NJM3" s="265"/>
      <c r="NJN3" s="265"/>
      <c r="NJO3" s="265"/>
      <c r="NJP3" s="265"/>
      <c r="NJQ3" s="265"/>
      <c r="NJR3" s="265"/>
      <c r="NJS3" s="265"/>
      <c r="NJT3" s="265"/>
      <c r="NJU3" s="265"/>
      <c r="NJV3" s="265"/>
      <c r="NJW3" s="265"/>
      <c r="NJX3" s="265"/>
      <c r="NJY3" s="265"/>
      <c r="NJZ3" s="265" t="s">
        <v>457</v>
      </c>
      <c r="NKA3" s="265"/>
      <c r="NKB3" s="265"/>
      <c r="NKC3" s="265"/>
      <c r="NKD3" s="265"/>
      <c r="NKE3" s="265"/>
      <c r="NKF3" s="265"/>
      <c r="NKG3" s="265"/>
      <c r="NKH3" s="265"/>
      <c r="NKI3" s="265"/>
      <c r="NKJ3" s="265"/>
      <c r="NKK3" s="265"/>
      <c r="NKL3" s="265"/>
      <c r="NKM3" s="265"/>
      <c r="NKN3" s="265"/>
      <c r="NKO3" s="265"/>
      <c r="NKP3" s="265" t="s">
        <v>457</v>
      </c>
      <c r="NKQ3" s="265"/>
      <c r="NKR3" s="265"/>
      <c r="NKS3" s="265"/>
      <c r="NKT3" s="265"/>
      <c r="NKU3" s="265"/>
      <c r="NKV3" s="265"/>
      <c r="NKW3" s="265"/>
      <c r="NKX3" s="265"/>
      <c r="NKY3" s="265"/>
      <c r="NKZ3" s="265"/>
      <c r="NLA3" s="265"/>
      <c r="NLB3" s="265"/>
      <c r="NLC3" s="265"/>
      <c r="NLD3" s="265"/>
      <c r="NLE3" s="265"/>
      <c r="NLF3" s="265" t="s">
        <v>457</v>
      </c>
      <c r="NLG3" s="265"/>
      <c r="NLH3" s="265"/>
      <c r="NLI3" s="265"/>
      <c r="NLJ3" s="265"/>
      <c r="NLK3" s="265"/>
      <c r="NLL3" s="265"/>
      <c r="NLM3" s="265"/>
      <c r="NLN3" s="265"/>
      <c r="NLO3" s="265"/>
      <c r="NLP3" s="265"/>
      <c r="NLQ3" s="265"/>
      <c r="NLR3" s="265"/>
      <c r="NLS3" s="265"/>
      <c r="NLT3" s="265"/>
      <c r="NLU3" s="265"/>
      <c r="NLV3" s="265" t="s">
        <v>457</v>
      </c>
      <c r="NLW3" s="265"/>
      <c r="NLX3" s="265"/>
      <c r="NLY3" s="265"/>
      <c r="NLZ3" s="265"/>
      <c r="NMA3" s="265"/>
      <c r="NMB3" s="265"/>
      <c r="NMC3" s="265"/>
      <c r="NMD3" s="265"/>
      <c r="NME3" s="265"/>
      <c r="NMF3" s="265"/>
      <c r="NMG3" s="265"/>
      <c r="NMH3" s="265"/>
      <c r="NMI3" s="265"/>
      <c r="NMJ3" s="265"/>
      <c r="NMK3" s="265"/>
      <c r="NML3" s="265" t="s">
        <v>457</v>
      </c>
      <c r="NMM3" s="265"/>
      <c r="NMN3" s="265"/>
      <c r="NMO3" s="265"/>
      <c r="NMP3" s="265"/>
      <c r="NMQ3" s="265"/>
      <c r="NMR3" s="265"/>
      <c r="NMS3" s="265"/>
      <c r="NMT3" s="265"/>
      <c r="NMU3" s="265"/>
      <c r="NMV3" s="265"/>
      <c r="NMW3" s="265"/>
      <c r="NMX3" s="265"/>
      <c r="NMY3" s="265"/>
      <c r="NMZ3" s="265"/>
      <c r="NNA3" s="265"/>
      <c r="NNB3" s="265" t="s">
        <v>457</v>
      </c>
      <c r="NNC3" s="265"/>
      <c r="NND3" s="265"/>
      <c r="NNE3" s="265"/>
      <c r="NNF3" s="265"/>
      <c r="NNG3" s="265"/>
      <c r="NNH3" s="265"/>
      <c r="NNI3" s="265"/>
      <c r="NNJ3" s="265"/>
      <c r="NNK3" s="265"/>
      <c r="NNL3" s="265"/>
      <c r="NNM3" s="265"/>
      <c r="NNN3" s="265"/>
      <c r="NNO3" s="265"/>
      <c r="NNP3" s="265"/>
      <c r="NNQ3" s="265"/>
      <c r="NNR3" s="265" t="s">
        <v>457</v>
      </c>
      <c r="NNS3" s="265"/>
      <c r="NNT3" s="265"/>
      <c r="NNU3" s="265"/>
      <c r="NNV3" s="265"/>
      <c r="NNW3" s="265"/>
      <c r="NNX3" s="265"/>
      <c r="NNY3" s="265"/>
      <c r="NNZ3" s="265"/>
      <c r="NOA3" s="265"/>
      <c r="NOB3" s="265"/>
      <c r="NOC3" s="265"/>
      <c r="NOD3" s="265"/>
      <c r="NOE3" s="265"/>
      <c r="NOF3" s="265"/>
      <c r="NOG3" s="265"/>
      <c r="NOH3" s="265" t="s">
        <v>457</v>
      </c>
      <c r="NOI3" s="265"/>
      <c r="NOJ3" s="265"/>
      <c r="NOK3" s="265"/>
      <c r="NOL3" s="265"/>
      <c r="NOM3" s="265"/>
      <c r="NON3" s="265"/>
      <c r="NOO3" s="265"/>
      <c r="NOP3" s="265"/>
      <c r="NOQ3" s="265"/>
      <c r="NOR3" s="265"/>
      <c r="NOS3" s="265"/>
      <c r="NOT3" s="265"/>
      <c r="NOU3" s="265"/>
      <c r="NOV3" s="265"/>
      <c r="NOW3" s="265"/>
      <c r="NOX3" s="265" t="s">
        <v>457</v>
      </c>
      <c r="NOY3" s="265"/>
      <c r="NOZ3" s="265"/>
      <c r="NPA3" s="265"/>
      <c r="NPB3" s="265"/>
      <c r="NPC3" s="265"/>
      <c r="NPD3" s="265"/>
      <c r="NPE3" s="265"/>
      <c r="NPF3" s="265"/>
      <c r="NPG3" s="265"/>
      <c r="NPH3" s="265"/>
      <c r="NPI3" s="265"/>
      <c r="NPJ3" s="265"/>
      <c r="NPK3" s="265"/>
      <c r="NPL3" s="265"/>
      <c r="NPM3" s="265"/>
      <c r="NPN3" s="265" t="s">
        <v>457</v>
      </c>
      <c r="NPO3" s="265"/>
      <c r="NPP3" s="265"/>
      <c r="NPQ3" s="265"/>
      <c r="NPR3" s="265"/>
      <c r="NPS3" s="265"/>
      <c r="NPT3" s="265"/>
      <c r="NPU3" s="265"/>
      <c r="NPV3" s="265"/>
      <c r="NPW3" s="265"/>
      <c r="NPX3" s="265"/>
      <c r="NPY3" s="265"/>
      <c r="NPZ3" s="265"/>
      <c r="NQA3" s="265"/>
      <c r="NQB3" s="265"/>
      <c r="NQC3" s="265"/>
      <c r="NQD3" s="265" t="s">
        <v>457</v>
      </c>
      <c r="NQE3" s="265"/>
      <c r="NQF3" s="265"/>
      <c r="NQG3" s="265"/>
      <c r="NQH3" s="265"/>
      <c r="NQI3" s="265"/>
      <c r="NQJ3" s="265"/>
      <c r="NQK3" s="265"/>
      <c r="NQL3" s="265"/>
      <c r="NQM3" s="265"/>
      <c r="NQN3" s="265"/>
      <c r="NQO3" s="265"/>
      <c r="NQP3" s="265"/>
      <c r="NQQ3" s="265"/>
      <c r="NQR3" s="265"/>
      <c r="NQS3" s="265"/>
      <c r="NQT3" s="265" t="s">
        <v>457</v>
      </c>
      <c r="NQU3" s="265"/>
      <c r="NQV3" s="265"/>
      <c r="NQW3" s="265"/>
      <c r="NQX3" s="265"/>
      <c r="NQY3" s="265"/>
      <c r="NQZ3" s="265"/>
      <c r="NRA3" s="265"/>
      <c r="NRB3" s="265"/>
      <c r="NRC3" s="265"/>
      <c r="NRD3" s="265"/>
      <c r="NRE3" s="265"/>
      <c r="NRF3" s="265"/>
      <c r="NRG3" s="265"/>
      <c r="NRH3" s="265"/>
      <c r="NRI3" s="265"/>
      <c r="NRJ3" s="265" t="s">
        <v>457</v>
      </c>
      <c r="NRK3" s="265"/>
      <c r="NRL3" s="265"/>
      <c r="NRM3" s="265"/>
      <c r="NRN3" s="265"/>
      <c r="NRO3" s="265"/>
      <c r="NRP3" s="265"/>
      <c r="NRQ3" s="265"/>
      <c r="NRR3" s="265"/>
      <c r="NRS3" s="265"/>
      <c r="NRT3" s="265"/>
      <c r="NRU3" s="265"/>
      <c r="NRV3" s="265"/>
      <c r="NRW3" s="265"/>
      <c r="NRX3" s="265"/>
      <c r="NRY3" s="265"/>
      <c r="NRZ3" s="265" t="s">
        <v>457</v>
      </c>
      <c r="NSA3" s="265"/>
      <c r="NSB3" s="265"/>
      <c r="NSC3" s="265"/>
      <c r="NSD3" s="265"/>
      <c r="NSE3" s="265"/>
      <c r="NSF3" s="265"/>
      <c r="NSG3" s="265"/>
      <c r="NSH3" s="265"/>
      <c r="NSI3" s="265"/>
      <c r="NSJ3" s="265"/>
      <c r="NSK3" s="265"/>
      <c r="NSL3" s="265"/>
      <c r="NSM3" s="265"/>
      <c r="NSN3" s="265"/>
      <c r="NSO3" s="265"/>
      <c r="NSP3" s="265" t="s">
        <v>457</v>
      </c>
      <c r="NSQ3" s="265"/>
      <c r="NSR3" s="265"/>
      <c r="NSS3" s="265"/>
      <c r="NST3" s="265"/>
      <c r="NSU3" s="265"/>
      <c r="NSV3" s="265"/>
      <c r="NSW3" s="265"/>
      <c r="NSX3" s="265"/>
      <c r="NSY3" s="265"/>
      <c r="NSZ3" s="265"/>
      <c r="NTA3" s="265"/>
      <c r="NTB3" s="265"/>
      <c r="NTC3" s="265"/>
      <c r="NTD3" s="265"/>
      <c r="NTE3" s="265"/>
      <c r="NTF3" s="265" t="s">
        <v>457</v>
      </c>
      <c r="NTG3" s="265"/>
      <c r="NTH3" s="265"/>
      <c r="NTI3" s="265"/>
      <c r="NTJ3" s="265"/>
      <c r="NTK3" s="265"/>
      <c r="NTL3" s="265"/>
      <c r="NTM3" s="265"/>
      <c r="NTN3" s="265"/>
      <c r="NTO3" s="265"/>
      <c r="NTP3" s="265"/>
      <c r="NTQ3" s="265"/>
      <c r="NTR3" s="265"/>
      <c r="NTS3" s="265"/>
      <c r="NTT3" s="265"/>
      <c r="NTU3" s="265"/>
      <c r="NTV3" s="265" t="s">
        <v>457</v>
      </c>
      <c r="NTW3" s="265"/>
      <c r="NTX3" s="265"/>
      <c r="NTY3" s="265"/>
      <c r="NTZ3" s="265"/>
      <c r="NUA3" s="265"/>
      <c r="NUB3" s="265"/>
      <c r="NUC3" s="265"/>
      <c r="NUD3" s="265"/>
      <c r="NUE3" s="265"/>
      <c r="NUF3" s="265"/>
      <c r="NUG3" s="265"/>
      <c r="NUH3" s="265"/>
      <c r="NUI3" s="265"/>
      <c r="NUJ3" s="265"/>
      <c r="NUK3" s="265"/>
      <c r="NUL3" s="265" t="s">
        <v>457</v>
      </c>
      <c r="NUM3" s="265"/>
      <c r="NUN3" s="265"/>
      <c r="NUO3" s="265"/>
      <c r="NUP3" s="265"/>
      <c r="NUQ3" s="265"/>
      <c r="NUR3" s="265"/>
      <c r="NUS3" s="265"/>
      <c r="NUT3" s="265"/>
      <c r="NUU3" s="265"/>
      <c r="NUV3" s="265"/>
      <c r="NUW3" s="265"/>
      <c r="NUX3" s="265"/>
      <c r="NUY3" s="265"/>
      <c r="NUZ3" s="265"/>
      <c r="NVA3" s="265"/>
      <c r="NVB3" s="265" t="s">
        <v>457</v>
      </c>
      <c r="NVC3" s="265"/>
      <c r="NVD3" s="265"/>
      <c r="NVE3" s="265"/>
      <c r="NVF3" s="265"/>
      <c r="NVG3" s="265"/>
      <c r="NVH3" s="265"/>
      <c r="NVI3" s="265"/>
      <c r="NVJ3" s="265"/>
      <c r="NVK3" s="265"/>
      <c r="NVL3" s="265"/>
      <c r="NVM3" s="265"/>
      <c r="NVN3" s="265"/>
      <c r="NVO3" s="265"/>
      <c r="NVP3" s="265"/>
      <c r="NVQ3" s="265"/>
      <c r="NVR3" s="265" t="s">
        <v>457</v>
      </c>
      <c r="NVS3" s="265"/>
      <c r="NVT3" s="265"/>
      <c r="NVU3" s="265"/>
      <c r="NVV3" s="265"/>
      <c r="NVW3" s="265"/>
      <c r="NVX3" s="265"/>
      <c r="NVY3" s="265"/>
      <c r="NVZ3" s="265"/>
      <c r="NWA3" s="265"/>
      <c r="NWB3" s="265"/>
      <c r="NWC3" s="265"/>
      <c r="NWD3" s="265"/>
      <c r="NWE3" s="265"/>
      <c r="NWF3" s="265"/>
      <c r="NWG3" s="265"/>
      <c r="NWH3" s="265" t="s">
        <v>457</v>
      </c>
      <c r="NWI3" s="265"/>
      <c r="NWJ3" s="265"/>
      <c r="NWK3" s="265"/>
      <c r="NWL3" s="265"/>
      <c r="NWM3" s="265"/>
      <c r="NWN3" s="265"/>
      <c r="NWO3" s="265"/>
      <c r="NWP3" s="265"/>
      <c r="NWQ3" s="265"/>
      <c r="NWR3" s="265"/>
      <c r="NWS3" s="265"/>
      <c r="NWT3" s="265"/>
      <c r="NWU3" s="265"/>
      <c r="NWV3" s="265"/>
      <c r="NWW3" s="265"/>
      <c r="NWX3" s="265" t="s">
        <v>457</v>
      </c>
      <c r="NWY3" s="265"/>
      <c r="NWZ3" s="265"/>
      <c r="NXA3" s="265"/>
      <c r="NXB3" s="265"/>
      <c r="NXC3" s="265"/>
      <c r="NXD3" s="265"/>
      <c r="NXE3" s="265"/>
      <c r="NXF3" s="265"/>
      <c r="NXG3" s="265"/>
      <c r="NXH3" s="265"/>
      <c r="NXI3" s="265"/>
      <c r="NXJ3" s="265"/>
      <c r="NXK3" s="265"/>
      <c r="NXL3" s="265"/>
      <c r="NXM3" s="265"/>
      <c r="NXN3" s="265" t="s">
        <v>457</v>
      </c>
      <c r="NXO3" s="265"/>
      <c r="NXP3" s="265"/>
      <c r="NXQ3" s="265"/>
      <c r="NXR3" s="265"/>
      <c r="NXS3" s="265"/>
      <c r="NXT3" s="265"/>
      <c r="NXU3" s="265"/>
      <c r="NXV3" s="265"/>
      <c r="NXW3" s="265"/>
      <c r="NXX3" s="265"/>
      <c r="NXY3" s="265"/>
      <c r="NXZ3" s="265"/>
      <c r="NYA3" s="265"/>
      <c r="NYB3" s="265"/>
      <c r="NYC3" s="265"/>
      <c r="NYD3" s="265" t="s">
        <v>457</v>
      </c>
      <c r="NYE3" s="265"/>
      <c r="NYF3" s="265"/>
      <c r="NYG3" s="265"/>
      <c r="NYH3" s="265"/>
      <c r="NYI3" s="265"/>
      <c r="NYJ3" s="265"/>
      <c r="NYK3" s="265"/>
      <c r="NYL3" s="265"/>
      <c r="NYM3" s="265"/>
      <c r="NYN3" s="265"/>
      <c r="NYO3" s="265"/>
      <c r="NYP3" s="265"/>
      <c r="NYQ3" s="265"/>
      <c r="NYR3" s="265"/>
      <c r="NYS3" s="265"/>
      <c r="NYT3" s="265" t="s">
        <v>457</v>
      </c>
      <c r="NYU3" s="265"/>
      <c r="NYV3" s="265"/>
      <c r="NYW3" s="265"/>
      <c r="NYX3" s="265"/>
      <c r="NYY3" s="265"/>
      <c r="NYZ3" s="265"/>
      <c r="NZA3" s="265"/>
      <c r="NZB3" s="265"/>
      <c r="NZC3" s="265"/>
      <c r="NZD3" s="265"/>
      <c r="NZE3" s="265"/>
      <c r="NZF3" s="265"/>
      <c r="NZG3" s="265"/>
      <c r="NZH3" s="265"/>
      <c r="NZI3" s="265"/>
      <c r="NZJ3" s="265" t="s">
        <v>457</v>
      </c>
      <c r="NZK3" s="265"/>
      <c r="NZL3" s="265"/>
      <c r="NZM3" s="265"/>
      <c r="NZN3" s="265"/>
      <c r="NZO3" s="265"/>
      <c r="NZP3" s="265"/>
      <c r="NZQ3" s="265"/>
      <c r="NZR3" s="265"/>
      <c r="NZS3" s="265"/>
      <c r="NZT3" s="265"/>
      <c r="NZU3" s="265"/>
      <c r="NZV3" s="265"/>
      <c r="NZW3" s="265"/>
      <c r="NZX3" s="265"/>
      <c r="NZY3" s="265"/>
      <c r="NZZ3" s="265" t="s">
        <v>457</v>
      </c>
      <c r="OAA3" s="265"/>
      <c r="OAB3" s="265"/>
      <c r="OAC3" s="265"/>
      <c r="OAD3" s="265"/>
      <c r="OAE3" s="265"/>
      <c r="OAF3" s="265"/>
      <c r="OAG3" s="265"/>
      <c r="OAH3" s="265"/>
      <c r="OAI3" s="265"/>
      <c r="OAJ3" s="265"/>
      <c r="OAK3" s="265"/>
      <c r="OAL3" s="265"/>
      <c r="OAM3" s="265"/>
      <c r="OAN3" s="265"/>
      <c r="OAO3" s="265"/>
      <c r="OAP3" s="265" t="s">
        <v>457</v>
      </c>
      <c r="OAQ3" s="265"/>
      <c r="OAR3" s="265"/>
      <c r="OAS3" s="265"/>
      <c r="OAT3" s="265"/>
      <c r="OAU3" s="265"/>
      <c r="OAV3" s="265"/>
      <c r="OAW3" s="265"/>
      <c r="OAX3" s="265"/>
      <c r="OAY3" s="265"/>
      <c r="OAZ3" s="265"/>
      <c r="OBA3" s="265"/>
      <c r="OBB3" s="265"/>
      <c r="OBC3" s="265"/>
      <c r="OBD3" s="265"/>
      <c r="OBE3" s="265"/>
      <c r="OBF3" s="265" t="s">
        <v>457</v>
      </c>
      <c r="OBG3" s="265"/>
      <c r="OBH3" s="265"/>
      <c r="OBI3" s="265"/>
      <c r="OBJ3" s="265"/>
      <c r="OBK3" s="265"/>
      <c r="OBL3" s="265"/>
      <c r="OBM3" s="265"/>
      <c r="OBN3" s="265"/>
      <c r="OBO3" s="265"/>
      <c r="OBP3" s="265"/>
      <c r="OBQ3" s="265"/>
      <c r="OBR3" s="265"/>
      <c r="OBS3" s="265"/>
      <c r="OBT3" s="265"/>
      <c r="OBU3" s="265"/>
      <c r="OBV3" s="265" t="s">
        <v>457</v>
      </c>
      <c r="OBW3" s="265"/>
      <c r="OBX3" s="265"/>
      <c r="OBY3" s="265"/>
      <c r="OBZ3" s="265"/>
      <c r="OCA3" s="265"/>
      <c r="OCB3" s="265"/>
      <c r="OCC3" s="265"/>
      <c r="OCD3" s="265"/>
      <c r="OCE3" s="265"/>
      <c r="OCF3" s="265"/>
      <c r="OCG3" s="265"/>
      <c r="OCH3" s="265"/>
      <c r="OCI3" s="265"/>
      <c r="OCJ3" s="265"/>
      <c r="OCK3" s="265"/>
      <c r="OCL3" s="265" t="s">
        <v>457</v>
      </c>
      <c r="OCM3" s="265"/>
      <c r="OCN3" s="265"/>
      <c r="OCO3" s="265"/>
      <c r="OCP3" s="265"/>
      <c r="OCQ3" s="265"/>
      <c r="OCR3" s="265"/>
      <c r="OCS3" s="265"/>
      <c r="OCT3" s="265"/>
      <c r="OCU3" s="265"/>
      <c r="OCV3" s="265"/>
      <c r="OCW3" s="265"/>
      <c r="OCX3" s="265"/>
      <c r="OCY3" s="265"/>
      <c r="OCZ3" s="265"/>
      <c r="ODA3" s="265"/>
      <c r="ODB3" s="265" t="s">
        <v>457</v>
      </c>
      <c r="ODC3" s="265"/>
      <c r="ODD3" s="265"/>
      <c r="ODE3" s="265"/>
      <c r="ODF3" s="265"/>
      <c r="ODG3" s="265"/>
      <c r="ODH3" s="265"/>
      <c r="ODI3" s="265"/>
      <c r="ODJ3" s="265"/>
      <c r="ODK3" s="265"/>
      <c r="ODL3" s="265"/>
      <c r="ODM3" s="265"/>
      <c r="ODN3" s="265"/>
      <c r="ODO3" s="265"/>
      <c r="ODP3" s="265"/>
      <c r="ODQ3" s="265"/>
      <c r="ODR3" s="265" t="s">
        <v>457</v>
      </c>
      <c r="ODS3" s="265"/>
      <c r="ODT3" s="265"/>
      <c r="ODU3" s="265"/>
      <c r="ODV3" s="265"/>
      <c r="ODW3" s="265"/>
      <c r="ODX3" s="265"/>
      <c r="ODY3" s="265"/>
      <c r="ODZ3" s="265"/>
      <c r="OEA3" s="265"/>
      <c r="OEB3" s="265"/>
      <c r="OEC3" s="265"/>
      <c r="OED3" s="265"/>
      <c r="OEE3" s="265"/>
      <c r="OEF3" s="265"/>
      <c r="OEG3" s="265"/>
      <c r="OEH3" s="265" t="s">
        <v>457</v>
      </c>
      <c r="OEI3" s="265"/>
      <c r="OEJ3" s="265"/>
      <c r="OEK3" s="265"/>
      <c r="OEL3" s="265"/>
      <c r="OEM3" s="265"/>
      <c r="OEN3" s="265"/>
      <c r="OEO3" s="265"/>
      <c r="OEP3" s="265"/>
      <c r="OEQ3" s="265"/>
      <c r="OER3" s="265"/>
      <c r="OES3" s="265"/>
      <c r="OET3" s="265"/>
      <c r="OEU3" s="265"/>
      <c r="OEV3" s="265"/>
      <c r="OEW3" s="265"/>
      <c r="OEX3" s="265" t="s">
        <v>457</v>
      </c>
      <c r="OEY3" s="265"/>
      <c r="OEZ3" s="265"/>
      <c r="OFA3" s="265"/>
      <c r="OFB3" s="265"/>
      <c r="OFC3" s="265"/>
      <c r="OFD3" s="265"/>
      <c r="OFE3" s="265"/>
      <c r="OFF3" s="265"/>
      <c r="OFG3" s="265"/>
      <c r="OFH3" s="265"/>
      <c r="OFI3" s="265"/>
      <c r="OFJ3" s="265"/>
      <c r="OFK3" s="265"/>
      <c r="OFL3" s="265"/>
      <c r="OFM3" s="265"/>
      <c r="OFN3" s="265" t="s">
        <v>457</v>
      </c>
      <c r="OFO3" s="265"/>
      <c r="OFP3" s="265"/>
      <c r="OFQ3" s="265"/>
      <c r="OFR3" s="265"/>
      <c r="OFS3" s="265"/>
      <c r="OFT3" s="265"/>
      <c r="OFU3" s="265"/>
      <c r="OFV3" s="265"/>
      <c r="OFW3" s="265"/>
      <c r="OFX3" s="265"/>
      <c r="OFY3" s="265"/>
      <c r="OFZ3" s="265"/>
      <c r="OGA3" s="265"/>
      <c r="OGB3" s="265"/>
      <c r="OGC3" s="265"/>
      <c r="OGD3" s="265" t="s">
        <v>457</v>
      </c>
      <c r="OGE3" s="265"/>
      <c r="OGF3" s="265"/>
      <c r="OGG3" s="265"/>
      <c r="OGH3" s="265"/>
      <c r="OGI3" s="265"/>
      <c r="OGJ3" s="265"/>
      <c r="OGK3" s="265"/>
      <c r="OGL3" s="265"/>
      <c r="OGM3" s="265"/>
      <c r="OGN3" s="265"/>
      <c r="OGO3" s="265"/>
      <c r="OGP3" s="265"/>
      <c r="OGQ3" s="265"/>
      <c r="OGR3" s="265"/>
      <c r="OGS3" s="265"/>
      <c r="OGT3" s="265" t="s">
        <v>457</v>
      </c>
      <c r="OGU3" s="265"/>
      <c r="OGV3" s="265"/>
      <c r="OGW3" s="265"/>
      <c r="OGX3" s="265"/>
      <c r="OGY3" s="265"/>
      <c r="OGZ3" s="265"/>
      <c r="OHA3" s="265"/>
      <c r="OHB3" s="265"/>
      <c r="OHC3" s="265"/>
      <c r="OHD3" s="265"/>
      <c r="OHE3" s="265"/>
      <c r="OHF3" s="265"/>
      <c r="OHG3" s="265"/>
      <c r="OHH3" s="265"/>
      <c r="OHI3" s="265"/>
      <c r="OHJ3" s="265" t="s">
        <v>457</v>
      </c>
      <c r="OHK3" s="265"/>
      <c r="OHL3" s="265"/>
      <c r="OHM3" s="265"/>
      <c r="OHN3" s="265"/>
      <c r="OHO3" s="265"/>
      <c r="OHP3" s="265"/>
      <c r="OHQ3" s="265"/>
      <c r="OHR3" s="265"/>
      <c r="OHS3" s="265"/>
      <c r="OHT3" s="265"/>
      <c r="OHU3" s="265"/>
      <c r="OHV3" s="265"/>
      <c r="OHW3" s="265"/>
      <c r="OHX3" s="265"/>
      <c r="OHY3" s="265"/>
      <c r="OHZ3" s="265" t="s">
        <v>457</v>
      </c>
      <c r="OIA3" s="265"/>
      <c r="OIB3" s="265"/>
      <c r="OIC3" s="265"/>
      <c r="OID3" s="265"/>
      <c r="OIE3" s="265"/>
      <c r="OIF3" s="265"/>
      <c r="OIG3" s="265"/>
      <c r="OIH3" s="265"/>
      <c r="OII3" s="265"/>
      <c r="OIJ3" s="265"/>
      <c r="OIK3" s="265"/>
      <c r="OIL3" s="265"/>
      <c r="OIM3" s="265"/>
      <c r="OIN3" s="265"/>
      <c r="OIO3" s="265"/>
      <c r="OIP3" s="265" t="s">
        <v>457</v>
      </c>
      <c r="OIQ3" s="265"/>
      <c r="OIR3" s="265"/>
      <c r="OIS3" s="265"/>
      <c r="OIT3" s="265"/>
      <c r="OIU3" s="265"/>
      <c r="OIV3" s="265"/>
      <c r="OIW3" s="265"/>
      <c r="OIX3" s="265"/>
      <c r="OIY3" s="265"/>
      <c r="OIZ3" s="265"/>
      <c r="OJA3" s="265"/>
      <c r="OJB3" s="265"/>
      <c r="OJC3" s="265"/>
      <c r="OJD3" s="265"/>
      <c r="OJE3" s="265"/>
      <c r="OJF3" s="265" t="s">
        <v>457</v>
      </c>
      <c r="OJG3" s="265"/>
      <c r="OJH3" s="265"/>
      <c r="OJI3" s="265"/>
      <c r="OJJ3" s="265"/>
      <c r="OJK3" s="265"/>
      <c r="OJL3" s="265"/>
      <c r="OJM3" s="265"/>
      <c r="OJN3" s="265"/>
      <c r="OJO3" s="265"/>
      <c r="OJP3" s="265"/>
      <c r="OJQ3" s="265"/>
      <c r="OJR3" s="265"/>
      <c r="OJS3" s="265"/>
      <c r="OJT3" s="265"/>
      <c r="OJU3" s="265"/>
      <c r="OJV3" s="265" t="s">
        <v>457</v>
      </c>
      <c r="OJW3" s="265"/>
      <c r="OJX3" s="265"/>
      <c r="OJY3" s="265"/>
      <c r="OJZ3" s="265"/>
      <c r="OKA3" s="265"/>
      <c r="OKB3" s="265"/>
      <c r="OKC3" s="265"/>
      <c r="OKD3" s="265"/>
      <c r="OKE3" s="265"/>
      <c r="OKF3" s="265"/>
      <c r="OKG3" s="265"/>
      <c r="OKH3" s="265"/>
      <c r="OKI3" s="265"/>
      <c r="OKJ3" s="265"/>
      <c r="OKK3" s="265"/>
      <c r="OKL3" s="265" t="s">
        <v>457</v>
      </c>
      <c r="OKM3" s="265"/>
      <c r="OKN3" s="265"/>
      <c r="OKO3" s="265"/>
      <c r="OKP3" s="265"/>
      <c r="OKQ3" s="265"/>
      <c r="OKR3" s="265"/>
      <c r="OKS3" s="265"/>
      <c r="OKT3" s="265"/>
      <c r="OKU3" s="265"/>
      <c r="OKV3" s="265"/>
      <c r="OKW3" s="265"/>
      <c r="OKX3" s="265"/>
      <c r="OKY3" s="265"/>
      <c r="OKZ3" s="265"/>
      <c r="OLA3" s="265"/>
      <c r="OLB3" s="265" t="s">
        <v>457</v>
      </c>
      <c r="OLC3" s="265"/>
      <c r="OLD3" s="265"/>
      <c r="OLE3" s="265"/>
      <c r="OLF3" s="265"/>
      <c r="OLG3" s="265"/>
      <c r="OLH3" s="265"/>
      <c r="OLI3" s="265"/>
      <c r="OLJ3" s="265"/>
      <c r="OLK3" s="265"/>
      <c r="OLL3" s="265"/>
      <c r="OLM3" s="265"/>
      <c r="OLN3" s="265"/>
      <c r="OLO3" s="265"/>
      <c r="OLP3" s="265"/>
      <c r="OLQ3" s="265"/>
      <c r="OLR3" s="265" t="s">
        <v>457</v>
      </c>
      <c r="OLS3" s="265"/>
      <c r="OLT3" s="265"/>
      <c r="OLU3" s="265"/>
      <c r="OLV3" s="265"/>
      <c r="OLW3" s="265"/>
      <c r="OLX3" s="265"/>
      <c r="OLY3" s="265"/>
      <c r="OLZ3" s="265"/>
      <c r="OMA3" s="265"/>
      <c r="OMB3" s="265"/>
      <c r="OMC3" s="265"/>
      <c r="OMD3" s="265"/>
      <c r="OME3" s="265"/>
      <c r="OMF3" s="265"/>
      <c r="OMG3" s="265"/>
      <c r="OMH3" s="265" t="s">
        <v>457</v>
      </c>
      <c r="OMI3" s="265"/>
      <c r="OMJ3" s="265"/>
      <c r="OMK3" s="265"/>
      <c r="OML3" s="265"/>
      <c r="OMM3" s="265"/>
      <c r="OMN3" s="265"/>
      <c r="OMO3" s="265"/>
      <c r="OMP3" s="265"/>
      <c r="OMQ3" s="265"/>
      <c r="OMR3" s="265"/>
      <c r="OMS3" s="265"/>
      <c r="OMT3" s="265"/>
      <c r="OMU3" s="265"/>
      <c r="OMV3" s="265"/>
      <c r="OMW3" s="265"/>
      <c r="OMX3" s="265" t="s">
        <v>457</v>
      </c>
      <c r="OMY3" s="265"/>
      <c r="OMZ3" s="265"/>
      <c r="ONA3" s="265"/>
      <c r="ONB3" s="265"/>
      <c r="ONC3" s="265"/>
      <c r="OND3" s="265"/>
      <c r="ONE3" s="265"/>
      <c r="ONF3" s="265"/>
      <c r="ONG3" s="265"/>
      <c r="ONH3" s="265"/>
      <c r="ONI3" s="265"/>
      <c r="ONJ3" s="265"/>
      <c r="ONK3" s="265"/>
      <c r="ONL3" s="265"/>
      <c r="ONM3" s="265"/>
      <c r="ONN3" s="265" t="s">
        <v>457</v>
      </c>
      <c r="ONO3" s="265"/>
      <c r="ONP3" s="265"/>
      <c r="ONQ3" s="265"/>
      <c r="ONR3" s="265"/>
      <c r="ONS3" s="265"/>
      <c r="ONT3" s="265"/>
      <c r="ONU3" s="265"/>
      <c r="ONV3" s="265"/>
      <c r="ONW3" s="265"/>
      <c r="ONX3" s="265"/>
      <c r="ONY3" s="265"/>
      <c r="ONZ3" s="265"/>
      <c r="OOA3" s="265"/>
      <c r="OOB3" s="265"/>
      <c r="OOC3" s="265"/>
      <c r="OOD3" s="265" t="s">
        <v>457</v>
      </c>
      <c r="OOE3" s="265"/>
      <c r="OOF3" s="265"/>
      <c r="OOG3" s="265"/>
      <c r="OOH3" s="265"/>
      <c r="OOI3" s="265"/>
      <c r="OOJ3" s="265"/>
      <c r="OOK3" s="265"/>
      <c r="OOL3" s="265"/>
      <c r="OOM3" s="265"/>
      <c r="OON3" s="265"/>
      <c r="OOO3" s="265"/>
      <c r="OOP3" s="265"/>
      <c r="OOQ3" s="265"/>
      <c r="OOR3" s="265"/>
      <c r="OOS3" s="265"/>
      <c r="OOT3" s="265" t="s">
        <v>457</v>
      </c>
      <c r="OOU3" s="265"/>
      <c r="OOV3" s="265"/>
      <c r="OOW3" s="265"/>
      <c r="OOX3" s="265"/>
      <c r="OOY3" s="265"/>
      <c r="OOZ3" s="265"/>
      <c r="OPA3" s="265"/>
      <c r="OPB3" s="265"/>
      <c r="OPC3" s="265"/>
      <c r="OPD3" s="265"/>
      <c r="OPE3" s="265"/>
      <c r="OPF3" s="265"/>
      <c r="OPG3" s="265"/>
      <c r="OPH3" s="265"/>
      <c r="OPI3" s="265"/>
      <c r="OPJ3" s="265" t="s">
        <v>457</v>
      </c>
      <c r="OPK3" s="265"/>
      <c r="OPL3" s="265"/>
      <c r="OPM3" s="265"/>
      <c r="OPN3" s="265"/>
      <c r="OPO3" s="265"/>
      <c r="OPP3" s="265"/>
      <c r="OPQ3" s="265"/>
      <c r="OPR3" s="265"/>
      <c r="OPS3" s="265"/>
      <c r="OPT3" s="265"/>
      <c r="OPU3" s="265"/>
      <c r="OPV3" s="265"/>
      <c r="OPW3" s="265"/>
      <c r="OPX3" s="265"/>
      <c r="OPY3" s="265"/>
      <c r="OPZ3" s="265" t="s">
        <v>457</v>
      </c>
      <c r="OQA3" s="265"/>
      <c r="OQB3" s="265"/>
      <c r="OQC3" s="265"/>
      <c r="OQD3" s="265"/>
      <c r="OQE3" s="265"/>
      <c r="OQF3" s="265"/>
      <c r="OQG3" s="265"/>
      <c r="OQH3" s="265"/>
      <c r="OQI3" s="265"/>
      <c r="OQJ3" s="265"/>
      <c r="OQK3" s="265"/>
      <c r="OQL3" s="265"/>
      <c r="OQM3" s="265"/>
      <c r="OQN3" s="265"/>
      <c r="OQO3" s="265"/>
      <c r="OQP3" s="265" t="s">
        <v>457</v>
      </c>
      <c r="OQQ3" s="265"/>
      <c r="OQR3" s="265"/>
      <c r="OQS3" s="265"/>
      <c r="OQT3" s="265"/>
      <c r="OQU3" s="265"/>
      <c r="OQV3" s="265"/>
      <c r="OQW3" s="265"/>
      <c r="OQX3" s="265"/>
      <c r="OQY3" s="265"/>
      <c r="OQZ3" s="265"/>
      <c r="ORA3" s="265"/>
      <c r="ORB3" s="265"/>
      <c r="ORC3" s="265"/>
      <c r="ORD3" s="265"/>
      <c r="ORE3" s="265"/>
      <c r="ORF3" s="265" t="s">
        <v>457</v>
      </c>
      <c r="ORG3" s="265"/>
      <c r="ORH3" s="265"/>
      <c r="ORI3" s="265"/>
      <c r="ORJ3" s="265"/>
      <c r="ORK3" s="265"/>
      <c r="ORL3" s="265"/>
      <c r="ORM3" s="265"/>
      <c r="ORN3" s="265"/>
      <c r="ORO3" s="265"/>
      <c r="ORP3" s="265"/>
      <c r="ORQ3" s="265"/>
      <c r="ORR3" s="265"/>
      <c r="ORS3" s="265"/>
      <c r="ORT3" s="265"/>
      <c r="ORU3" s="265"/>
      <c r="ORV3" s="265" t="s">
        <v>457</v>
      </c>
      <c r="ORW3" s="265"/>
      <c r="ORX3" s="265"/>
      <c r="ORY3" s="265"/>
      <c r="ORZ3" s="265"/>
      <c r="OSA3" s="265"/>
      <c r="OSB3" s="265"/>
      <c r="OSC3" s="265"/>
      <c r="OSD3" s="265"/>
      <c r="OSE3" s="265"/>
      <c r="OSF3" s="265"/>
      <c r="OSG3" s="265"/>
      <c r="OSH3" s="265"/>
      <c r="OSI3" s="265"/>
      <c r="OSJ3" s="265"/>
      <c r="OSK3" s="265"/>
      <c r="OSL3" s="265" t="s">
        <v>457</v>
      </c>
      <c r="OSM3" s="265"/>
      <c r="OSN3" s="265"/>
      <c r="OSO3" s="265"/>
      <c r="OSP3" s="265"/>
      <c r="OSQ3" s="265"/>
      <c r="OSR3" s="265"/>
      <c r="OSS3" s="265"/>
      <c r="OST3" s="265"/>
      <c r="OSU3" s="265"/>
      <c r="OSV3" s="265"/>
      <c r="OSW3" s="265"/>
      <c r="OSX3" s="265"/>
      <c r="OSY3" s="265"/>
      <c r="OSZ3" s="265"/>
      <c r="OTA3" s="265"/>
      <c r="OTB3" s="265" t="s">
        <v>457</v>
      </c>
      <c r="OTC3" s="265"/>
      <c r="OTD3" s="265"/>
      <c r="OTE3" s="265"/>
      <c r="OTF3" s="265"/>
      <c r="OTG3" s="265"/>
      <c r="OTH3" s="265"/>
      <c r="OTI3" s="265"/>
      <c r="OTJ3" s="265"/>
      <c r="OTK3" s="265"/>
      <c r="OTL3" s="265"/>
      <c r="OTM3" s="265"/>
      <c r="OTN3" s="265"/>
      <c r="OTO3" s="265"/>
      <c r="OTP3" s="265"/>
      <c r="OTQ3" s="265"/>
      <c r="OTR3" s="265" t="s">
        <v>457</v>
      </c>
      <c r="OTS3" s="265"/>
      <c r="OTT3" s="265"/>
      <c r="OTU3" s="265"/>
      <c r="OTV3" s="265"/>
      <c r="OTW3" s="265"/>
      <c r="OTX3" s="265"/>
      <c r="OTY3" s="265"/>
      <c r="OTZ3" s="265"/>
      <c r="OUA3" s="265"/>
      <c r="OUB3" s="265"/>
      <c r="OUC3" s="265"/>
      <c r="OUD3" s="265"/>
      <c r="OUE3" s="265"/>
      <c r="OUF3" s="265"/>
      <c r="OUG3" s="265"/>
      <c r="OUH3" s="265" t="s">
        <v>457</v>
      </c>
      <c r="OUI3" s="265"/>
      <c r="OUJ3" s="265"/>
      <c r="OUK3" s="265"/>
      <c r="OUL3" s="265"/>
      <c r="OUM3" s="265"/>
      <c r="OUN3" s="265"/>
      <c r="OUO3" s="265"/>
      <c r="OUP3" s="265"/>
      <c r="OUQ3" s="265"/>
      <c r="OUR3" s="265"/>
      <c r="OUS3" s="265"/>
      <c r="OUT3" s="265"/>
      <c r="OUU3" s="265"/>
      <c r="OUV3" s="265"/>
      <c r="OUW3" s="265"/>
      <c r="OUX3" s="265" t="s">
        <v>457</v>
      </c>
      <c r="OUY3" s="265"/>
      <c r="OUZ3" s="265"/>
      <c r="OVA3" s="265"/>
      <c r="OVB3" s="265"/>
      <c r="OVC3" s="265"/>
      <c r="OVD3" s="265"/>
      <c r="OVE3" s="265"/>
      <c r="OVF3" s="265"/>
      <c r="OVG3" s="265"/>
      <c r="OVH3" s="265"/>
      <c r="OVI3" s="265"/>
      <c r="OVJ3" s="265"/>
      <c r="OVK3" s="265"/>
      <c r="OVL3" s="265"/>
      <c r="OVM3" s="265"/>
      <c r="OVN3" s="265" t="s">
        <v>457</v>
      </c>
      <c r="OVO3" s="265"/>
      <c r="OVP3" s="265"/>
      <c r="OVQ3" s="265"/>
      <c r="OVR3" s="265"/>
      <c r="OVS3" s="265"/>
      <c r="OVT3" s="265"/>
      <c r="OVU3" s="265"/>
      <c r="OVV3" s="265"/>
      <c r="OVW3" s="265"/>
      <c r="OVX3" s="265"/>
      <c r="OVY3" s="265"/>
      <c r="OVZ3" s="265"/>
      <c r="OWA3" s="265"/>
      <c r="OWB3" s="265"/>
      <c r="OWC3" s="265"/>
      <c r="OWD3" s="265" t="s">
        <v>457</v>
      </c>
      <c r="OWE3" s="265"/>
      <c r="OWF3" s="265"/>
      <c r="OWG3" s="265"/>
      <c r="OWH3" s="265"/>
      <c r="OWI3" s="265"/>
      <c r="OWJ3" s="265"/>
      <c r="OWK3" s="265"/>
      <c r="OWL3" s="265"/>
      <c r="OWM3" s="265"/>
      <c r="OWN3" s="265"/>
      <c r="OWO3" s="265"/>
      <c r="OWP3" s="265"/>
      <c r="OWQ3" s="265"/>
      <c r="OWR3" s="265"/>
      <c r="OWS3" s="265"/>
      <c r="OWT3" s="265" t="s">
        <v>457</v>
      </c>
      <c r="OWU3" s="265"/>
      <c r="OWV3" s="265"/>
      <c r="OWW3" s="265"/>
      <c r="OWX3" s="265"/>
      <c r="OWY3" s="265"/>
      <c r="OWZ3" s="265"/>
      <c r="OXA3" s="265"/>
      <c r="OXB3" s="265"/>
      <c r="OXC3" s="265"/>
      <c r="OXD3" s="265"/>
      <c r="OXE3" s="265"/>
      <c r="OXF3" s="265"/>
      <c r="OXG3" s="265"/>
      <c r="OXH3" s="265"/>
      <c r="OXI3" s="265"/>
      <c r="OXJ3" s="265" t="s">
        <v>457</v>
      </c>
      <c r="OXK3" s="265"/>
      <c r="OXL3" s="265"/>
      <c r="OXM3" s="265"/>
      <c r="OXN3" s="265"/>
      <c r="OXO3" s="265"/>
      <c r="OXP3" s="265"/>
      <c r="OXQ3" s="265"/>
      <c r="OXR3" s="265"/>
      <c r="OXS3" s="265"/>
      <c r="OXT3" s="265"/>
      <c r="OXU3" s="265"/>
      <c r="OXV3" s="265"/>
      <c r="OXW3" s="265"/>
      <c r="OXX3" s="265"/>
      <c r="OXY3" s="265"/>
      <c r="OXZ3" s="265" t="s">
        <v>457</v>
      </c>
      <c r="OYA3" s="265"/>
      <c r="OYB3" s="265"/>
      <c r="OYC3" s="265"/>
      <c r="OYD3" s="265"/>
      <c r="OYE3" s="265"/>
      <c r="OYF3" s="265"/>
      <c r="OYG3" s="265"/>
      <c r="OYH3" s="265"/>
      <c r="OYI3" s="265"/>
      <c r="OYJ3" s="265"/>
      <c r="OYK3" s="265"/>
      <c r="OYL3" s="265"/>
      <c r="OYM3" s="265"/>
      <c r="OYN3" s="265"/>
      <c r="OYO3" s="265"/>
      <c r="OYP3" s="265" t="s">
        <v>457</v>
      </c>
      <c r="OYQ3" s="265"/>
      <c r="OYR3" s="265"/>
      <c r="OYS3" s="265"/>
      <c r="OYT3" s="265"/>
      <c r="OYU3" s="265"/>
      <c r="OYV3" s="265"/>
      <c r="OYW3" s="265"/>
      <c r="OYX3" s="265"/>
      <c r="OYY3" s="265"/>
      <c r="OYZ3" s="265"/>
      <c r="OZA3" s="265"/>
      <c r="OZB3" s="265"/>
      <c r="OZC3" s="265"/>
      <c r="OZD3" s="265"/>
      <c r="OZE3" s="265"/>
      <c r="OZF3" s="265" t="s">
        <v>457</v>
      </c>
      <c r="OZG3" s="265"/>
      <c r="OZH3" s="265"/>
      <c r="OZI3" s="265"/>
      <c r="OZJ3" s="265"/>
      <c r="OZK3" s="265"/>
      <c r="OZL3" s="265"/>
      <c r="OZM3" s="265"/>
      <c r="OZN3" s="265"/>
      <c r="OZO3" s="265"/>
      <c r="OZP3" s="265"/>
      <c r="OZQ3" s="265"/>
      <c r="OZR3" s="265"/>
      <c r="OZS3" s="265"/>
      <c r="OZT3" s="265"/>
      <c r="OZU3" s="265"/>
      <c r="OZV3" s="265" t="s">
        <v>457</v>
      </c>
      <c r="OZW3" s="265"/>
      <c r="OZX3" s="265"/>
      <c r="OZY3" s="265"/>
      <c r="OZZ3" s="265"/>
      <c r="PAA3" s="265"/>
      <c r="PAB3" s="265"/>
      <c r="PAC3" s="265"/>
      <c r="PAD3" s="265"/>
      <c r="PAE3" s="265"/>
      <c r="PAF3" s="265"/>
      <c r="PAG3" s="265"/>
      <c r="PAH3" s="265"/>
      <c r="PAI3" s="265"/>
      <c r="PAJ3" s="265"/>
      <c r="PAK3" s="265"/>
      <c r="PAL3" s="265" t="s">
        <v>457</v>
      </c>
      <c r="PAM3" s="265"/>
      <c r="PAN3" s="265"/>
      <c r="PAO3" s="265"/>
      <c r="PAP3" s="265"/>
      <c r="PAQ3" s="265"/>
      <c r="PAR3" s="265"/>
      <c r="PAS3" s="265"/>
      <c r="PAT3" s="265"/>
      <c r="PAU3" s="265"/>
      <c r="PAV3" s="265"/>
      <c r="PAW3" s="265"/>
      <c r="PAX3" s="265"/>
      <c r="PAY3" s="265"/>
      <c r="PAZ3" s="265"/>
      <c r="PBA3" s="265"/>
      <c r="PBB3" s="265" t="s">
        <v>457</v>
      </c>
      <c r="PBC3" s="265"/>
      <c r="PBD3" s="265"/>
      <c r="PBE3" s="265"/>
      <c r="PBF3" s="265"/>
      <c r="PBG3" s="265"/>
      <c r="PBH3" s="265"/>
      <c r="PBI3" s="265"/>
      <c r="PBJ3" s="265"/>
      <c r="PBK3" s="265"/>
      <c r="PBL3" s="265"/>
      <c r="PBM3" s="265"/>
      <c r="PBN3" s="265"/>
      <c r="PBO3" s="265"/>
      <c r="PBP3" s="265"/>
      <c r="PBQ3" s="265"/>
      <c r="PBR3" s="265" t="s">
        <v>457</v>
      </c>
      <c r="PBS3" s="265"/>
      <c r="PBT3" s="265"/>
      <c r="PBU3" s="265"/>
      <c r="PBV3" s="265"/>
      <c r="PBW3" s="265"/>
      <c r="PBX3" s="265"/>
      <c r="PBY3" s="265"/>
      <c r="PBZ3" s="265"/>
      <c r="PCA3" s="265"/>
      <c r="PCB3" s="265"/>
      <c r="PCC3" s="265"/>
      <c r="PCD3" s="265"/>
      <c r="PCE3" s="265"/>
      <c r="PCF3" s="265"/>
      <c r="PCG3" s="265"/>
      <c r="PCH3" s="265" t="s">
        <v>457</v>
      </c>
      <c r="PCI3" s="265"/>
      <c r="PCJ3" s="265"/>
      <c r="PCK3" s="265"/>
      <c r="PCL3" s="265"/>
      <c r="PCM3" s="265"/>
      <c r="PCN3" s="265"/>
      <c r="PCO3" s="265"/>
      <c r="PCP3" s="265"/>
      <c r="PCQ3" s="265"/>
      <c r="PCR3" s="265"/>
      <c r="PCS3" s="265"/>
      <c r="PCT3" s="265"/>
      <c r="PCU3" s="265"/>
      <c r="PCV3" s="265"/>
      <c r="PCW3" s="265"/>
      <c r="PCX3" s="265" t="s">
        <v>457</v>
      </c>
      <c r="PCY3" s="265"/>
      <c r="PCZ3" s="265"/>
      <c r="PDA3" s="265"/>
      <c r="PDB3" s="265"/>
      <c r="PDC3" s="265"/>
      <c r="PDD3" s="265"/>
      <c r="PDE3" s="265"/>
      <c r="PDF3" s="265"/>
      <c r="PDG3" s="265"/>
      <c r="PDH3" s="265"/>
      <c r="PDI3" s="265"/>
      <c r="PDJ3" s="265"/>
      <c r="PDK3" s="265"/>
      <c r="PDL3" s="265"/>
      <c r="PDM3" s="265"/>
      <c r="PDN3" s="265" t="s">
        <v>457</v>
      </c>
      <c r="PDO3" s="265"/>
      <c r="PDP3" s="265"/>
      <c r="PDQ3" s="265"/>
      <c r="PDR3" s="265"/>
      <c r="PDS3" s="265"/>
      <c r="PDT3" s="265"/>
      <c r="PDU3" s="265"/>
      <c r="PDV3" s="265"/>
      <c r="PDW3" s="265"/>
      <c r="PDX3" s="265"/>
      <c r="PDY3" s="265"/>
      <c r="PDZ3" s="265"/>
      <c r="PEA3" s="265"/>
      <c r="PEB3" s="265"/>
      <c r="PEC3" s="265"/>
      <c r="PED3" s="265" t="s">
        <v>457</v>
      </c>
      <c r="PEE3" s="265"/>
      <c r="PEF3" s="265"/>
      <c r="PEG3" s="265"/>
      <c r="PEH3" s="265"/>
      <c r="PEI3" s="265"/>
      <c r="PEJ3" s="265"/>
      <c r="PEK3" s="265"/>
      <c r="PEL3" s="265"/>
      <c r="PEM3" s="265"/>
      <c r="PEN3" s="265"/>
      <c r="PEO3" s="265"/>
      <c r="PEP3" s="265"/>
      <c r="PEQ3" s="265"/>
      <c r="PER3" s="265"/>
      <c r="PES3" s="265"/>
      <c r="PET3" s="265" t="s">
        <v>457</v>
      </c>
      <c r="PEU3" s="265"/>
      <c r="PEV3" s="265"/>
      <c r="PEW3" s="265"/>
      <c r="PEX3" s="265"/>
      <c r="PEY3" s="265"/>
      <c r="PEZ3" s="265"/>
      <c r="PFA3" s="265"/>
      <c r="PFB3" s="265"/>
      <c r="PFC3" s="265"/>
      <c r="PFD3" s="265"/>
      <c r="PFE3" s="265"/>
      <c r="PFF3" s="265"/>
      <c r="PFG3" s="265"/>
      <c r="PFH3" s="265"/>
      <c r="PFI3" s="265"/>
      <c r="PFJ3" s="265" t="s">
        <v>457</v>
      </c>
      <c r="PFK3" s="265"/>
      <c r="PFL3" s="265"/>
      <c r="PFM3" s="265"/>
      <c r="PFN3" s="265"/>
      <c r="PFO3" s="265"/>
      <c r="PFP3" s="265"/>
      <c r="PFQ3" s="265"/>
      <c r="PFR3" s="265"/>
      <c r="PFS3" s="265"/>
      <c r="PFT3" s="265"/>
      <c r="PFU3" s="265"/>
      <c r="PFV3" s="265"/>
      <c r="PFW3" s="265"/>
      <c r="PFX3" s="265"/>
      <c r="PFY3" s="265"/>
      <c r="PFZ3" s="265" t="s">
        <v>457</v>
      </c>
      <c r="PGA3" s="265"/>
      <c r="PGB3" s="265"/>
      <c r="PGC3" s="265"/>
      <c r="PGD3" s="265"/>
      <c r="PGE3" s="265"/>
      <c r="PGF3" s="265"/>
      <c r="PGG3" s="265"/>
      <c r="PGH3" s="265"/>
      <c r="PGI3" s="265"/>
      <c r="PGJ3" s="265"/>
      <c r="PGK3" s="265"/>
      <c r="PGL3" s="265"/>
      <c r="PGM3" s="265"/>
      <c r="PGN3" s="265"/>
      <c r="PGO3" s="265"/>
      <c r="PGP3" s="265" t="s">
        <v>457</v>
      </c>
      <c r="PGQ3" s="265"/>
      <c r="PGR3" s="265"/>
      <c r="PGS3" s="265"/>
      <c r="PGT3" s="265"/>
      <c r="PGU3" s="265"/>
      <c r="PGV3" s="265"/>
      <c r="PGW3" s="265"/>
      <c r="PGX3" s="265"/>
      <c r="PGY3" s="265"/>
      <c r="PGZ3" s="265"/>
      <c r="PHA3" s="265"/>
      <c r="PHB3" s="265"/>
      <c r="PHC3" s="265"/>
      <c r="PHD3" s="265"/>
      <c r="PHE3" s="265"/>
      <c r="PHF3" s="265" t="s">
        <v>457</v>
      </c>
      <c r="PHG3" s="265"/>
      <c r="PHH3" s="265"/>
      <c r="PHI3" s="265"/>
      <c r="PHJ3" s="265"/>
      <c r="PHK3" s="265"/>
      <c r="PHL3" s="265"/>
      <c r="PHM3" s="265"/>
      <c r="PHN3" s="265"/>
      <c r="PHO3" s="265"/>
      <c r="PHP3" s="265"/>
      <c r="PHQ3" s="265"/>
      <c r="PHR3" s="265"/>
      <c r="PHS3" s="265"/>
      <c r="PHT3" s="265"/>
      <c r="PHU3" s="265"/>
      <c r="PHV3" s="265" t="s">
        <v>457</v>
      </c>
      <c r="PHW3" s="265"/>
      <c r="PHX3" s="265"/>
      <c r="PHY3" s="265"/>
      <c r="PHZ3" s="265"/>
      <c r="PIA3" s="265"/>
      <c r="PIB3" s="265"/>
      <c r="PIC3" s="265"/>
      <c r="PID3" s="265"/>
      <c r="PIE3" s="265"/>
      <c r="PIF3" s="265"/>
      <c r="PIG3" s="265"/>
      <c r="PIH3" s="265"/>
      <c r="PII3" s="265"/>
      <c r="PIJ3" s="265"/>
      <c r="PIK3" s="265"/>
      <c r="PIL3" s="265" t="s">
        <v>457</v>
      </c>
      <c r="PIM3" s="265"/>
      <c r="PIN3" s="265"/>
      <c r="PIO3" s="265"/>
      <c r="PIP3" s="265"/>
      <c r="PIQ3" s="265"/>
      <c r="PIR3" s="265"/>
      <c r="PIS3" s="265"/>
      <c r="PIT3" s="265"/>
      <c r="PIU3" s="265"/>
      <c r="PIV3" s="265"/>
      <c r="PIW3" s="265"/>
      <c r="PIX3" s="265"/>
      <c r="PIY3" s="265"/>
      <c r="PIZ3" s="265"/>
      <c r="PJA3" s="265"/>
      <c r="PJB3" s="265" t="s">
        <v>457</v>
      </c>
      <c r="PJC3" s="265"/>
      <c r="PJD3" s="265"/>
      <c r="PJE3" s="265"/>
      <c r="PJF3" s="265"/>
      <c r="PJG3" s="265"/>
      <c r="PJH3" s="265"/>
      <c r="PJI3" s="265"/>
      <c r="PJJ3" s="265"/>
      <c r="PJK3" s="265"/>
      <c r="PJL3" s="265"/>
      <c r="PJM3" s="265"/>
      <c r="PJN3" s="265"/>
      <c r="PJO3" s="265"/>
      <c r="PJP3" s="265"/>
      <c r="PJQ3" s="265"/>
      <c r="PJR3" s="265" t="s">
        <v>457</v>
      </c>
      <c r="PJS3" s="265"/>
      <c r="PJT3" s="265"/>
      <c r="PJU3" s="265"/>
      <c r="PJV3" s="265"/>
      <c r="PJW3" s="265"/>
      <c r="PJX3" s="265"/>
      <c r="PJY3" s="265"/>
      <c r="PJZ3" s="265"/>
      <c r="PKA3" s="265"/>
      <c r="PKB3" s="265"/>
      <c r="PKC3" s="265"/>
      <c r="PKD3" s="265"/>
      <c r="PKE3" s="265"/>
      <c r="PKF3" s="265"/>
      <c r="PKG3" s="265"/>
      <c r="PKH3" s="265" t="s">
        <v>457</v>
      </c>
      <c r="PKI3" s="265"/>
      <c r="PKJ3" s="265"/>
      <c r="PKK3" s="265"/>
      <c r="PKL3" s="265"/>
      <c r="PKM3" s="265"/>
      <c r="PKN3" s="265"/>
      <c r="PKO3" s="265"/>
      <c r="PKP3" s="265"/>
      <c r="PKQ3" s="265"/>
      <c r="PKR3" s="265"/>
      <c r="PKS3" s="265"/>
      <c r="PKT3" s="265"/>
      <c r="PKU3" s="265"/>
      <c r="PKV3" s="265"/>
      <c r="PKW3" s="265"/>
      <c r="PKX3" s="265" t="s">
        <v>457</v>
      </c>
      <c r="PKY3" s="265"/>
      <c r="PKZ3" s="265"/>
      <c r="PLA3" s="265"/>
      <c r="PLB3" s="265"/>
      <c r="PLC3" s="265"/>
      <c r="PLD3" s="265"/>
      <c r="PLE3" s="265"/>
      <c r="PLF3" s="265"/>
      <c r="PLG3" s="265"/>
      <c r="PLH3" s="265"/>
      <c r="PLI3" s="265"/>
      <c r="PLJ3" s="265"/>
      <c r="PLK3" s="265"/>
      <c r="PLL3" s="265"/>
      <c r="PLM3" s="265"/>
      <c r="PLN3" s="265" t="s">
        <v>457</v>
      </c>
      <c r="PLO3" s="265"/>
      <c r="PLP3" s="265"/>
      <c r="PLQ3" s="265"/>
      <c r="PLR3" s="265"/>
      <c r="PLS3" s="265"/>
      <c r="PLT3" s="265"/>
      <c r="PLU3" s="265"/>
      <c r="PLV3" s="265"/>
      <c r="PLW3" s="265"/>
      <c r="PLX3" s="265"/>
      <c r="PLY3" s="265"/>
      <c r="PLZ3" s="265"/>
      <c r="PMA3" s="265"/>
      <c r="PMB3" s="265"/>
      <c r="PMC3" s="265"/>
      <c r="PMD3" s="265" t="s">
        <v>457</v>
      </c>
      <c r="PME3" s="265"/>
      <c r="PMF3" s="265"/>
      <c r="PMG3" s="265"/>
      <c r="PMH3" s="265"/>
      <c r="PMI3" s="265"/>
      <c r="PMJ3" s="265"/>
      <c r="PMK3" s="265"/>
      <c r="PML3" s="265"/>
      <c r="PMM3" s="265"/>
      <c r="PMN3" s="265"/>
      <c r="PMO3" s="265"/>
      <c r="PMP3" s="265"/>
      <c r="PMQ3" s="265"/>
      <c r="PMR3" s="265"/>
      <c r="PMS3" s="265"/>
      <c r="PMT3" s="265" t="s">
        <v>457</v>
      </c>
      <c r="PMU3" s="265"/>
      <c r="PMV3" s="265"/>
      <c r="PMW3" s="265"/>
      <c r="PMX3" s="265"/>
      <c r="PMY3" s="265"/>
      <c r="PMZ3" s="265"/>
      <c r="PNA3" s="265"/>
      <c r="PNB3" s="265"/>
      <c r="PNC3" s="265"/>
      <c r="PND3" s="265"/>
      <c r="PNE3" s="265"/>
      <c r="PNF3" s="265"/>
      <c r="PNG3" s="265"/>
      <c r="PNH3" s="265"/>
      <c r="PNI3" s="265"/>
      <c r="PNJ3" s="265" t="s">
        <v>457</v>
      </c>
      <c r="PNK3" s="265"/>
      <c r="PNL3" s="265"/>
      <c r="PNM3" s="265"/>
      <c r="PNN3" s="265"/>
      <c r="PNO3" s="265"/>
      <c r="PNP3" s="265"/>
      <c r="PNQ3" s="265"/>
      <c r="PNR3" s="265"/>
      <c r="PNS3" s="265"/>
      <c r="PNT3" s="265"/>
      <c r="PNU3" s="265"/>
      <c r="PNV3" s="265"/>
      <c r="PNW3" s="265"/>
      <c r="PNX3" s="265"/>
      <c r="PNY3" s="265"/>
      <c r="PNZ3" s="265" t="s">
        <v>457</v>
      </c>
      <c r="POA3" s="265"/>
      <c r="POB3" s="265"/>
      <c r="POC3" s="265"/>
      <c r="POD3" s="265"/>
      <c r="POE3" s="265"/>
      <c r="POF3" s="265"/>
      <c r="POG3" s="265"/>
      <c r="POH3" s="265"/>
      <c r="POI3" s="265"/>
      <c r="POJ3" s="265"/>
      <c r="POK3" s="265"/>
      <c r="POL3" s="265"/>
      <c r="POM3" s="265"/>
      <c r="PON3" s="265"/>
      <c r="POO3" s="265"/>
      <c r="POP3" s="265" t="s">
        <v>457</v>
      </c>
      <c r="POQ3" s="265"/>
      <c r="POR3" s="265"/>
      <c r="POS3" s="265"/>
      <c r="POT3" s="265"/>
      <c r="POU3" s="265"/>
      <c r="POV3" s="265"/>
      <c r="POW3" s="265"/>
      <c r="POX3" s="265"/>
      <c r="POY3" s="265"/>
      <c r="POZ3" s="265"/>
      <c r="PPA3" s="265"/>
      <c r="PPB3" s="265"/>
      <c r="PPC3" s="265"/>
      <c r="PPD3" s="265"/>
      <c r="PPE3" s="265"/>
      <c r="PPF3" s="265" t="s">
        <v>457</v>
      </c>
      <c r="PPG3" s="265"/>
      <c r="PPH3" s="265"/>
      <c r="PPI3" s="265"/>
      <c r="PPJ3" s="265"/>
      <c r="PPK3" s="265"/>
      <c r="PPL3" s="265"/>
      <c r="PPM3" s="265"/>
      <c r="PPN3" s="265"/>
      <c r="PPO3" s="265"/>
      <c r="PPP3" s="265"/>
      <c r="PPQ3" s="265"/>
      <c r="PPR3" s="265"/>
      <c r="PPS3" s="265"/>
      <c r="PPT3" s="265"/>
      <c r="PPU3" s="265"/>
      <c r="PPV3" s="265" t="s">
        <v>457</v>
      </c>
      <c r="PPW3" s="265"/>
      <c r="PPX3" s="265"/>
      <c r="PPY3" s="265"/>
      <c r="PPZ3" s="265"/>
      <c r="PQA3" s="265"/>
      <c r="PQB3" s="265"/>
      <c r="PQC3" s="265"/>
      <c r="PQD3" s="265"/>
      <c r="PQE3" s="265"/>
      <c r="PQF3" s="265"/>
      <c r="PQG3" s="265"/>
      <c r="PQH3" s="265"/>
      <c r="PQI3" s="265"/>
      <c r="PQJ3" s="265"/>
      <c r="PQK3" s="265"/>
      <c r="PQL3" s="265" t="s">
        <v>457</v>
      </c>
      <c r="PQM3" s="265"/>
      <c r="PQN3" s="265"/>
      <c r="PQO3" s="265"/>
      <c r="PQP3" s="265"/>
      <c r="PQQ3" s="265"/>
      <c r="PQR3" s="265"/>
      <c r="PQS3" s="265"/>
      <c r="PQT3" s="265"/>
      <c r="PQU3" s="265"/>
      <c r="PQV3" s="265"/>
      <c r="PQW3" s="265"/>
      <c r="PQX3" s="265"/>
      <c r="PQY3" s="265"/>
      <c r="PQZ3" s="265"/>
      <c r="PRA3" s="265"/>
      <c r="PRB3" s="265" t="s">
        <v>457</v>
      </c>
      <c r="PRC3" s="265"/>
      <c r="PRD3" s="265"/>
      <c r="PRE3" s="265"/>
      <c r="PRF3" s="265"/>
      <c r="PRG3" s="265"/>
      <c r="PRH3" s="265"/>
      <c r="PRI3" s="265"/>
      <c r="PRJ3" s="265"/>
      <c r="PRK3" s="265"/>
      <c r="PRL3" s="265"/>
      <c r="PRM3" s="265"/>
      <c r="PRN3" s="265"/>
      <c r="PRO3" s="265"/>
      <c r="PRP3" s="265"/>
      <c r="PRQ3" s="265"/>
      <c r="PRR3" s="265" t="s">
        <v>457</v>
      </c>
      <c r="PRS3" s="265"/>
      <c r="PRT3" s="265"/>
      <c r="PRU3" s="265"/>
      <c r="PRV3" s="265"/>
      <c r="PRW3" s="265"/>
      <c r="PRX3" s="265"/>
      <c r="PRY3" s="265"/>
      <c r="PRZ3" s="265"/>
      <c r="PSA3" s="265"/>
      <c r="PSB3" s="265"/>
      <c r="PSC3" s="265"/>
      <c r="PSD3" s="265"/>
      <c r="PSE3" s="265"/>
      <c r="PSF3" s="265"/>
      <c r="PSG3" s="265"/>
      <c r="PSH3" s="265" t="s">
        <v>457</v>
      </c>
      <c r="PSI3" s="265"/>
      <c r="PSJ3" s="265"/>
      <c r="PSK3" s="265"/>
      <c r="PSL3" s="265"/>
      <c r="PSM3" s="265"/>
      <c r="PSN3" s="265"/>
      <c r="PSO3" s="265"/>
      <c r="PSP3" s="265"/>
      <c r="PSQ3" s="265"/>
      <c r="PSR3" s="265"/>
      <c r="PSS3" s="265"/>
      <c r="PST3" s="265"/>
      <c r="PSU3" s="265"/>
      <c r="PSV3" s="265"/>
      <c r="PSW3" s="265"/>
      <c r="PSX3" s="265" t="s">
        <v>457</v>
      </c>
      <c r="PSY3" s="265"/>
      <c r="PSZ3" s="265"/>
      <c r="PTA3" s="265"/>
      <c r="PTB3" s="265"/>
      <c r="PTC3" s="265"/>
      <c r="PTD3" s="265"/>
      <c r="PTE3" s="265"/>
      <c r="PTF3" s="265"/>
      <c r="PTG3" s="265"/>
      <c r="PTH3" s="265"/>
      <c r="PTI3" s="265"/>
      <c r="PTJ3" s="265"/>
      <c r="PTK3" s="265"/>
      <c r="PTL3" s="265"/>
      <c r="PTM3" s="265"/>
      <c r="PTN3" s="265" t="s">
        <v>457</v>
      </c>
      <c r="PTO3" s="265"/>
      <c r="PTP3" s="265"/>
      <c r="PTQ3" s="265"/>
      <c r="PTR3" s="265"/>
      <c r="PTS3" s="265"/>
      <c r="PTT3" s="265"/>
      <c r="PTU3" s="265"/>
      <c r="PTV3" s="265"/>
      <c r="PTW3" s="265"/>
      <c r="PTX3" s="265"/>
      <c r="PTY3" s="265"/>
      <c r="PTZ3" s="265"/>
      <c r="PUA3" s="265"/>
      <c r="PUB3" s="265"/>
      <c r="PUC3" s="265"/>
      <c r="PUD3" s="265" t="s">
        <v>457</v>
      </c>
      <c r="PUE3" s="265"/>
      <c r="PUF3" s="265"/>
      <c r="PUG3" s="265"/>
      <c r="PUH3" s="265"/>
      <c r="PUI3" s="265"/>
      <c r="PUJ3" s="265"/>
      <c r="PUK3" s="265"/>
      <c r="PUL3" s="265"/>
      <c r="PUM3" s="265"/>
      <c r="PUN3" s="265"/>
      <c r="PUO3" s="265"/>
      <c r="PUP3" s="265"/>
      <c r="PUQ3" s="265"/>
      <c r="PUR3" s="265"/>
      <c r="PUS3" s="265"/>
      <c r="PUT3" s="265" t="s">
        <v>457</v>
      </c>
      <c r="PUU3" s="265"/>
      <c r="PUV3" s="265"/>
      <c r="PUW3" s="265"/>
      <c r="PUX3" s="265"/>
      <c r="PUY3" s="265"/>
      <c r="PUZ3" s="265"/>
      <c r="PVA3" s="265"/>
      <c r="PVB3" s="265"/>
      <c r="PVC3" s="265"/>
      <c r="PVD3" s="265"/>
      <c r="PVE3" s="265"/>
      <c r="PVF3" s="265"/>
      <c r="PVG3" s="265"/>
      <c r="PVH3" s="265"/>
      <c r="PVI3" s="265"/>
      <c r="PVJ3" s="265" t="s">
        <v>457</v>
      </c>
      <c r="PVK3" s="265"/>
      <c r="PVL3" s="265"/>
      <c r="PVM3" s="265"/>
      <c r="PVN3" s="265"/>
      <c r="PVO3" s="265"/>
      <c r="PVP3" s="265"/>
      <c r="PVQ3" s="265"/>
      <c r="PVR3" s="265"/>
      <c r="PVS3" s="265"/>
      <c r="PVT3" s="265"/>
      <c r="PVU3" s="265"/>
      <c r="PVV3" s="265"/>
      <c r="PVW3" s="265"/>
      <c r="PVX3" s="265"/>
      <c r="PVY3" s="265"/>
      <c r="PVZ3" s="265" t="s">
        <v>457</v>
      </c>
      <c r="PWA3" s="265"/>
      <c r="PWB3" s="265"/>
      <c r="PWC3" s="265"/>
      <c r="PWD3" s="265"/>
      <c r="PWE3" s="265"/>
      <c r="PWF3" s="265"/>
      <c r="PWG3" s="265"/>
      <c r="PWH3" s="265"/>
      <c r="PWI3" s="265"/>
      <c r="PWJ3" s="265"/>
      <c r="PWK3" s="265"/>
      <c r="PWL3" s="265"/>
      <c r="PWM3" s="265"/>
      <c r="PWN3" s="265"/>
      <c r="PWO3" s="265"/>
      <c r="PWP3" s="265" t="s">
        <v>457</v>
      </c>
      <c r="PWQ3" s="265"/>
      <c r="PWR3" s="265"/>
      <c r="PWS3" s="265"/>
      <c r="PWT3" s="265"/>
      <c r="PWU3" s="265"/>
      <c r="PWV3" s="265"/>
      <c r="PWW3" s="265"/>
      <c r="PWX3" s="265"/>
      <c r="PWY3" s="265"/>
      <c r="PWZ3" s="265"/>
      <c r="PXA3" s="265"/>
      <c r="PXB3" s="265"/>
      <c r="PXC3" s="265"/>
      <c r="PXD3" s="265"/>
      <c r="PXE3" s="265"/>
      <c r="PXF3" s="265" t="s">
        <v>457</v>
      </c>
      <c r="PXG3" s="265"/>
      <c r="PXH3" s="265"/>
      <c r="PXI3" s="265"/>
      <c r="PXJ3" s="265"/>
      <c r="PXK3" s="265"/>
      <c r="PXL3" s="265"/>
      <c r="PXM3" s="265"/>
      <c r="PXN3" s="265"/>
      <c r="PXO3" s="265"/>
      <c r="PXP3" s="265"/>
      <c r="PXQ3" s="265"/>
      <c r="PXR3" s="265"/>
      <c r="PXS3" s="265"/>
      <c r="PXT3" s="265"/>
      <c r="PXU3" s="265"/>
      <c r="PXV3" s="265" t="s">
        <v>457</v>
      </c>
      <c r="PXW3" s="265"/>
      <c r="PXX3" s="265"/>
      <c r="PXY3" s="265"/>
      <c r="PXZ3" s="265"/>
      <c r="PYA3" s="265"/>
      <c r="PYB3" s="265"/>
      <c r="PYC3" s="265"/>
      <c r="PYD3" s="265"/>
      <c r="PYE3" s="265"/>
      <c r="PYF3" s="265"/>
      <c r="PYG3" s="265"/>
      <c r="PYH3" s="265"/>
      <c r="PYI3" s="265"/>
      <c r="PYJ3" s="265"/>
      <c r="PYK3" s="265"/>
      <c r="PYL3" s="265" t="s">
        <v>457</v>
      </c>
      <c r="PYM3" s="265"/>
      <c r="PYN3" s="265"/>
      <c r="PYO3" s="265"/>
      <c r="PYP3" s="265"/>
      <c r="PYQ3" s="265"/>
      <c r="PYR3" s="265"/>
      <c r="PYS3" s="265"/>
      <c r="PYT3" s="265"/>
      <c r="PYU3" s="265"/>
      <c r="PYV3" s="265"/>
      <c r="PYW3" s="265"/>
      <c r="PYX3" s="265"/>
      <c r="PYY3" s="265"/>
      <c r="PYZ3" s="265"/>
      <c r="PZA3" s="265"/>
      <c r="PZB3" s="265" t="s">
        <v>457</v>
      </c>
      <c r="PZC3" s="265"/>
      <c r="PZD3" s="265"/>
      <c r="PZE3" s="265"/>
      <c r="PZF3" s="265"/>
      <c r="PZG3" s="265"/>
      <c r="PZH3" s="265"/>
      <c r="PZI3" s="265"/>
      <c r="PZJ3" s="265"/>
      <c r="PZK3" s="265"/>
      <c r="PZL3" s="265"/>
      <c r="PZM3" s="265"/>
      <c r="PZN3" s="265"/>
      <c r="PZO3" s="265"/>
      <c r="PZP3" s="265"/>
      <c r="PZQ3" s="265"/>
      <c r="PZR3" s="265" t="s">
        <v>457</v>
      </c>
      <c r="PZS3" s="265"/>
      <c r="PZT3" s="265"/>
      <c r="PZU3" s="265"/>
      <c r="PZV3" s="265"/>
      <c r="PZW3" s="265"/>
      <c r="PZX3" s="265"/>
      <c r="PZY3" s="265"/>
      <c r="PZZ3" s="265"/>
      <c r="QAA3" s="265"/>
      <c r="QAB3" s="265"/>
      <c r="QAC3" s="265"/>
      <c r="QAD3" s="265"/>
      <c r="QAE3" s="265"/>
      <c r="QAF3" s="265"/>
      <c r="QAG3" s="265"/>
      <c r="QAH3" s="265" t="s">
        <v>457</v>
      </c>
      <c r="QAI3" s="265"/>
      <c r="QAJ3" s="265"/>
      <c r="QAK3" s="265"/>
      <c r="QAL3" s="265"/>
      <c r="QAM3" s="265"/>
      <c r="QAN3" s="265"/>
      <c r="QAO3" s="265"/>
      <c r="QAP3" s="265"/>
      <c r="QAQ3" s="265"/>
      <c r="QAR3" s="265"/>
      <c r="QAS3" s="265"/>
      <c r="QAT3" s="265"/>
      <c r="QAU3" s="265"/>
      <c r="QAV3" s="265"/>
      <c r="QAW3" s="265"/>
      <c r="QAX3" s="265" t="s">
        <v>457</v>
      </c>
      <c r="QAY3" s="265"/>
      <c r="QAZ3" s="265"/>
      <c r="QBA3" s="265"/>
      <c r="QBB3" s="265"/>
      <c r="QBC3" s="265"/>
      <c r="QBD3" s="265"/>
      <c r="QBE3" s="265"/>
      <c r="QBF3" s="265"/>
      <c r="QBG3" s="265"/>
      <c r="QBH3" s="265"/>
      <c r="QBI3" s="265"/>
      <c r="QBJ3" s="265"/>
      <c r="QBK3" s="265"/>
      <c r="QBL3" s="265"/>
      <c r="QBM3" s="265"/>
      <c r="QBN3" s="265" t="s">
        <v>457</v>
      </c>
      <c r="QBO3" s="265"/>
      <c r="QBP3" s="265"/>
      <c r="QBQ3" s="265"/>
      <c r="QBR3" s="265"/>
      <c r="QBS3" s="265"/>
      <c r="QBT3" s="265"/>
      <c r="QBU3" s="265"/>
      <c r="QBV3" s="265"/>
      <c r="QBW3" s="265"/>
      <c r="QBX3" s="265"/>
      <c r="QBY3" s="265"/>
      <c r="QBZ3" s="265"/>
      <c r="QCA3" s="265"/>
      <c r="QCB3" s="265"/>
      <c r="QCC3" s="265"/>
      <c r="QCD3" s="265" t="s">
        <v>457</v>
      </c>
      <c r="QCE3" s="265"/>
      <c r="QCF3" s="265"/>
      <c r="QCG3" s="265"/>
      <c r="QCH3" s="265"/>
      <c r="QCI3" s="265"/>
      <c r="QCJ3" s="265"/>
      <c r="QCK3" s="265"/>
      <c r="QCL3" s="265"/>
      <c r="QCM3" s="265"/>
      <c r="QCN3" s="265"/>
      <c r="QCO3" s="265"/>
      <c r="QCP3" s="265"/>
      <c r="QCQ3" s="265"/>
      <c r="QCR3" s="265"/>
      <c r="QCS3" s="265"/>
      <c r="QCT3" s="265" t="s">
        <v>457</v>
      </c>
      <c r="QCU3" s="265"/>
      <c r="QCV3" s="265"/>
      <c r="QCW3" s="265"/>
      <c r="QCX3" s="265"/>
      <c r="QCY3" s="265"/>
      <c r="QCZ3" s="265"/>
      <c r="QDA3" s="265"/>
      <c r="QDB3" s="265"/>
      <c r="QDC3" s="265"/>
      <c r="QDD3" s="265"/>
      <c r="QDE3" s="265"/>
      <c r="QDF3" s="265"/>
      <c r="QDG3" s="265"/>
      <c r="QDH3" s="265"/>
      <c r="QDI3" s="265"/>
      <c r="QDJ3" s="265" t="s">
        <v>457</v>
      </c>
      <c r="QDK3" s="265"/>
      <c r="QDL3" s="265"/>
      <c r="QDM3" s="265"/>
      <c r="QDN3" s="265"/>
      <c r="QDO3" s="265"/>
      <c r="QDP3" s="265"/>
      <c r="QDQ3" s="265"/>
      <c r="QDR3" s="265"/>
      <c r="QDS3" s="265"/>
      <c r="QDT3" s="265"/>
      <c r="QDU3" s="265"/>
      <c r="QDV3" s="265"/>
      <c r="QDW3" s="265"/>
      <c r="QDX3" s="265"/>
      <c r="QDY3" s="265"/>
      <c r="QDZ3" s="265" t="s">
        <v>457</v>
      </c>
      <c r="QEA3" s="265"/>
      <c r="QEB3" s="265"/>
      <c r="QEC3" s="265"/>
      <c r="QED3" s="265"/>
      <c r="QEE3" s="265"/>
      <c r="QEF3" s="265"/>
      <c r="QEG3" s="265"/>
      <c r="QEH3" s="265"/>
      <c r="QEI3" s="265"/>
      <c r="QEJ3" s="265"/>
      <c r="QEK3" s="265"/>
      <c r="QEL3" s="265"/>
      <c r="QEM3" s="265"/>
      <c r="QEN3" s="265"/>
      <c r="QEO3" s="265"/>
      <c r="QEP3" s="265" t="s">
        <v>457</v>
      </c>
      <c r="QEQ3" s="265"/>
      <c r="QER3" s="265"/>
      <c r="QES3" s="265"/>
      <c r="QET3" s="265"/>
      <c r="QEU3" s="265"/>
      <c r="QEV3" s="265"/>
      <c r="QEW3" s="265"/>
      <c r="QEX3" s="265"/>
      <c r="QEY3" s="265"/>
      <c r="QEZ3" s="265"/>
      <c r="QFA3" s="265"/>
      <c r="QFB3" s="265"/>
      <c r="QFC3" s="265"/>
      <c r="QFD3" s="265"/>
      <c r="QFE3" s="265"/>
      <c r="QFF3" s="265" t="s">
        <v>457</v>
      </c>
      <c r="QFG3" s="265"/>
      <c r="QFH3" s="265"/>
      <c r="QFI3" s="265"/>
      <c r="QFJ3" s="265"/>
      <c r="QFK3" s="265"/>
      <c r="QFL3" s="265"/>
      <c r="QFM3" s="265"/>
      <c r="QFN3" s="265"/>
      <c r="QFO3" s="265"/>
      <c r="QFP3" s="265"/>
      <c r="QFQ3" s="265"/>
      <c r="QFR3" s="265"/>
      <c r="QFS3" s="265"/>
      <c r="QFT3" s="265"/>
      <c r="QFU3" s="265"/>
      <c r="QFV3" s="265" t="s">
        <v>457</v>
      </c>
      <c r="QFW3" s="265"/>
      <c r="QFX3" s="265"/>
      <c r="QFY3" s="265"/>
      <c r="QFZ3" s="265"/>
      <c r="QGA3" s="265"/>
      <c r="QGB3" s="265"/>
      <c r="QGC3" s="265"/>
      <c r="QGD3" s="265"/>
      <c r="QGE3" s="265"/>
      <c r="QGF3" s="265"/>
      <c r="QGG3" s="265"/>
      <c r="QGH3" s="265"/>
      <c r="QGI3" s="265"/>
      <c r="QGJ3" s="265"/>
      <c r="QGK3" s="265"/>
      <c r="QGL3" s="265" t="s">
        <v>457</v>
      </c>
      <c r="QGM3" s="265"/>
      <c r="QGN3" s="265"/>
      <c r="QGO3" s="265"/>
      <c r="QGP3" s="265"/>
      <c r="QGQ3" s="265"/>
      <c r="QGR3" s="265"/>
      <c r="QGS3" s="265"/>
      <c r="QGT3" s="265"/>
      <c r="QGU3" s="265"/>
      <c r="QGV3" s="265"/>
      <c r="QGW3" s="265"/>
      <c r="QGX3" s="265"/>
      <c r="QGY3" s="265"/>
      <c r="QGZ3" s="265"/>
      <c r="QHA3" s="265"/>
      <c r="QHB3" s="265" t="s">
        <v>457</v>
      </c>
      <c r="QHC3" s="265"/>
      <c r="QHD3" s="265"/>
      <c r="QHE3" s="265"/>
      <c r="QHF3" s="265"/>
      <c r="QHG3" s="265"/>
      <c r="QHH3" s="265"/>
      <c r="QHI3" s="265"/>
      <c r="QHJ3" s="265"/>
      <c r="QHK3" s="265"/>
      <c r="QHL3" s="265"/>
      <c r="QHM3" s="265"/>
      <c r="QHN3" s="265"/>
      <c r="QHO3" s="265"/>
      <c r="QHP3" s="265"/>
      <c r="QHQ3" s="265"/>
      <c r="QHR3" s="265" t="s">
        <v>457</v>
      </c>
      <c r="QHS3" s="265"/>
      <c r="QHT3" s="265"/>
      <c r="QHU3" s="265"/>
      <c r="QHV3" s="265"/>
      <c r="QHW3" s="265"/>
      <c r="QHX3" s="265"/>
      <c r="QHY3" s="265"/>
      <c r="QHZ3" s="265"/>
      <c r="QIA3" s="265"/>
      <c r="QIB3" s="265"/>
      <c r="QIC3" s="265"/>
      <c r="QID3" s="265"/>
      <c r="QIE3" s="265"/>
      <c r="QIF3" s="265"/>
      <c r="QIG3" s="265"/>
      <c r="QIH3" s="265" t="s">
        <v>457</v>
      </c>
      <c r="QII3" s="265"/>
      <c r="QIJ3" s="265"/>
      <c r="QIK3" s="265"/>
      <c r="QIL3" s="265"/>
      <c r="QIM3" s="265"/>
      <c r="QIN3" s="265"/>
      <c r="QIO3" s="265"/>
      <c r="QIP3" s="265"/>
      <c r="QIQ3" s="265"/>
      <c r="QIR3" s="265"/>
      <c r="QIS3" s="265"/>
      <c r="QIT3" s="265"/>
      <c r="QIU3" s="265"/>
      <c r="QIV3" s="265"/>
      <c r="QIW3" s="265"/>
      <c r="QIX3" s="265" t="s">
        <v>457</v>
      </c>
      <c r="QIY3" s="265"/>
      <c r="QIZ3" s="265"/>
      <c r="QJA3" s="265"/>
      <c r="QJB3" s="265"/>
      <c r="QJC3" s="265"/>
      <c r="QJD3" s="265"/>
      <c r="QJE3" s="265"/>
      <c r="QJF3" s="265"/>
      <c r="QJG3" s="265"/>
      <c r="QJH3" s="265"/>
      <c r="QJI3" s="265"/>
      <c r="QJJ3" s="265"/>
      <c r="QJK3" s="265"/>
      <c r="QJL3" s="265"/>
      <c r="QJM3" s="265"/>
      <c r="QJN3" s="265" t="s">
        <v>457</v>
      </c>
      <c r="QJO3" s="265"/>
      <c r="QJP3" s="265"/>
      <c r="QJQ3" s="265"/>
      <c r="QJR3" s="265"/>
      <c r="QJS3" s="265"/>
      <c r="QJT3" s="265"/>
      <c r="QJU3" s="265"/>
      <c r="QJV3" s="265"/>
      <c r="QJW3" s="265"/>
      <c r="QJX3" s="265"/>
      <c r="QJY3" s="265"/>
      <c r="QJZ3" s="265"/>
      <c r="QKA3" s="265"/>
      <c r="QKB3" s="265"/>
      <c r="QKC3" s="265"/>
      <c r="QKD3" s="265" t="s">
        <v>457</v>
      </c>
      <c r="QKE3" s="265"/>
      <c r="QKF3" s="265"/>
      <c r="QKG3" s="265"/>
      <c r="QKH3" s="265"/>
      <c r="QKI3" s="265"/>
      <c r="QKJ3" s="265"/>
      <c r="QKK3" s="265"/>
      <c r="QKL3" s="265"/>
      <c r="QKM3" s="265"/>
      <c r="QKN3" s="265"/>
      <c r="QKO3" s="265"/>
      <c r="QKP3" s="265"/>
      <c r="QKQ3" s="265"/>
      <c r="QKR3" s="265"/>
      <c r="QKS3" s="265"/>
      <c r="QKT3" s="265" t="s">
        <v>457</v>
      </c>
      <c r="QKU3" s="265"/>
      <c r="QKV3" s="265"/>
      <c r="QKW3" s="265"/>
      <c r="QKX3" s="265"/>
      <c r="QKY3" s="265"/>
      <c r="QKZ3" s="265"/>
      <c r="QLA3" s="265"/>
      <c r="QLB3" s="265"/>
      <c r="QLC3" s="265"/>
      <c r="QLD3" s="265"/>
      <c r="QLE3" s="265"/>
      <c r="QLF3" s="265"/>
      <c r="QLG3" s="265"/>
      <c r="QLH3" s="265"/>
      <c r="QLI3" s="265"/>
      <c r="QLJ3" s="265" t="s">
        <v>457</v>
      </c>
      <c r="QLK3" s="265"/>
      <c r="QLL3" s="265"/>
      <c r="QLM3" s="265"/>
      <c r="QLN3" s="265"/>
      <c r="QLO3" s="265"/>
      <c r="QLP3" s="265"/>
      <c r="QLQ3" s="265"/>
      <c r="QLR3" s="265"/>
      <c r="QLS3" s="265"/>
      <c r="QLT3" s="265"/>
      <c r="QLU3" s="265"/>
      <c r="QLV3" s="265"/>
      <c r="QLW3" s="265"/>
      <c r="QLX3" s="265"/>
      <c r="QLY3" s="265"/>
      <c r="QLZ3" s="265" t="s">
        <v>457</v>
      </c>
      <c r="QMA3" s="265"/>
      <c r="QMB3" s="265"/>
      <c r="QMC3" s="265"/>
      <c r="QMD3" s="265"/>
      <c r="QME3" s="265"/>
      <c r="QMF3" s="265"/>
      <c r="QMG3" s="265"/>
      <c r="QMH3" s="265"/>
      <c r="QMI3" s="265"/>
      <c r="QMJ3" s="265"/>
      <c r="QMK3" s="265"/>
      <c r="QML3" s="265"/>
      <c r="QMM3" s="265"/>
      <c r="QMN3" s="265"/>
      <c r="QMO3" s="265"/>
      <c r="QMP3" s="265" t="s">
        <v>457</v>
      </c>
      <c r="QMQ3" s="265"/>
      <c r="QMR3" s="265"/>
      <c r="QMS3" s="265"/>
      <c r="QMT3" s="265"/>
      <c r="QMU3" s="265"/>
      <c r="QMV3" s="265"/>
      <c r="QMW3" s="265"/>
      <c r="QMX3" s="265"/>
      <c r="QMY3" s="265"/>
      <c r="QMZ3" s="265"/>
      <c r="QNA3" s="265"/>
      <c r="QNB3" s="265"/>
      <c r="QNC3" s="265"/>
      <c r="QND3" s="265"/>
      <c r="QNE3" s="265"/>
      <c r="QNF3" s="265" t="s">
        <v>457</v>
      </c>
      <c r="QNG3" s="265"/>
      <c r="QNH3" s="265"/>
      <c r="QNI3" s="265"/>
      <c r="QNJ3" s="265"/>
      <c r="QNK3" s="265"/>
      <c r="QNL3" s="265"/>
      <c r="QNM3" s="265"/>
      <c r="QNN3" s="265"/>
      <c r="QNO3" s="265"/>
      <c r="QNP3" s="265"/>
      <c r="QNQ3" s="265"/>
      <c r="QNR3" s="265"/>
      <c r="QNS3" s="265"/>
      <c r="QNT3" s="265"/>
      <c r="QNU3" s="265"/>
      <c r="QNV3" s="265" t="s">
        <v>457</v>
      </c>
      <c r="QNW3" s="265"/>
      <c r="QNX3" s="265"/>
      <c r="QNY3" s="265"/>
      <c r="QNZ3" s="265"/>
      <c r="QOA3" s="265"/>
      <c r="QOB3" s="265"/>
      <c r="QOC3" s="265"/>
      <c r="QOD3" s="265"/>
      <c r="QOE3" s="265"/>
      <c r="QOF3" s="265"/>
      <c r="QOG3" s="265"/>
      <c r="QOH3" s="265"/>
      <c r="QOI3" s="265"/>
      <c r="QOJ3" s="265"/>
      <c r="QOK3" s="265"/>
      <c r="QOL3" s="265" t="s">
        <v>457</v>
      </c>
      <c r="QOM3" s="265"/>
      <c r="QON3" s="265"/>
      <c r="QOO3" s="265"/>
      <c r="QOP3" s="265"/>
      <c r="QOQ3" s="265"/>
      <c r="QOR3" s="265"/>
      <c r="QOS3" s="265"/>
      <c r="QOT3" s="265"/>
      <c r="QOU3" s="265"/>
      <c r="QOV3" s="265"/>
      <c r="QOW3" s="265"/>
      <c r="QOX3" s="265"/>
      <c r="QOY3" s="265"/>
      <c r="QOZ3" s="265"/>
      <c r="QPA3" s="265"/>
      <c r="QPB3" s="265" t="s">
        <v>457</v>
      </c>
      <c r="QPC3" s="265"/>
      <c r="QPD3" s="265"/>
      <c r="QPE3" s="265"/>
      <c r="QPF3" s="265"/>
      <c r="QPG3" s="265"/>
      <c r="QPH3" s="265"/>
      <c r="QPI3" s="265"/>
      <c r="QPJ3" s="265"/>
      <c r="QPK3" s="265"/>
      <c r="QPL3" s="265"/>
      <c r="QPM3" s="265"/>
      <c r="QPN3" s="265"/>
      <c r="QPO3" s="265"/>
      <c r="QPP3" s="265"/>
      <c r="QPQ3" s="265"/>
      <c r="QPR3" s="265" t="s">
        <v>457</v>
      </c>
      <c r="QPS3" s="265"/>
      <c r="QPT3" s="265"/>
      <c r="QPU3" s="265"/>
      <c r="QPV3" s="265"/>
      <c r="QPW3" s="265"/>
      <c r="QPX3" s="265"/>
      <c r="QPY3" s="265"/>
      <c r="QPZ3" s="265"/>
      <c r="QQA3" s="265"/>
      <c r="QQB3" s="265"/>
      <c r="QQC3" s="265"/>
      <c r="QQD3" s="265"/>
      <c r="QQE3" s="265"/>
      <c r="QQF3" s="265"/>
      <c r="QQG3" s="265"/>
      <c r="QQH3" s="265" t="s">
        <v>457</v>
      </c>
      <c r="QQI3" s="265"/>
      <c r="QQJ3" s="265"/>
      <c r="QQK3" s="265"/>
      <c r="QQL3" s="265"/>
      <c r="QQM3" s="265"/>
      <c r="QQN3" s="265"/>
      <c r="QQO3" s="265"/>
      <c r="QQP3" s="265"/>
      <c r="QQQ3" s="265"/>
      <c r="QQR3" s="265"/>
      <c r="QQS3" s="265"/>
      <c r="QQT3" s="265"/>
      <c r="QQU3" s="265"/>
      <c r="QQV3" s="265"/>
      <c r="QQW3" s="265"/>
      <c r="QQX3" s="265" t="s">
        <v>457</v>
      </c>
      <c r="QQY3" s="265"/>
      <c r="QQZ3" s="265"/>
      <c r="QRA3" s="265"/>
      <c r="QRB3" s="265"/>
      <c r="QRC3" s="265"/>
      <c r="QRD3" s="265"/>
      <c r="QRE3" s="265"/>
      <c r="QRF3" s="265"/>
      <c r="QRG3" s="265"/>
      <c r="QRH3" s="265"/>
      <c r="QRI3" s="265"/>
      <c r="QRJ3" s="265"/>
      <c r="QRK3" s="265"/>
      <c r="QRL3" s="265"/>
      <c r="QRM3" s="265"/>
      <c r="QRN3" s="265" t="s">
        <v>457</v>
      </c>
      <c r="QRO3" s="265"/>
      <c r="QRP3" s="265"/>
      <c r="QRQ3" s="265"/>
      <c r="QRR3" s="265"/>
      <c r="QRS3" s="265"/>
      <c r="QRT3" s="265"/>
      <c r="QRU3" s="265"/>
      <c r="QRV3" s="265"/>
      <c r="QRW3" s="265"/>
      <c r="QRX3" s="265"/>
      <c r="QRY3" s="265"/>
      <c r="QRZ3" s="265"/>
      <c r="QSA3" s="265"/>
      <c r="QSB3" s="265"/>
      <c r="QSC3" s="265"/>
      <c r="QSD3" s="265" t="s">
        <v>457</v>
      </c>
      <c r="QSE3" s="265"/>
      <c r="QSF3" s="265"/>
      <c r="QSG3" s="265"/>
      <c r="QSH3" s="265"/>
      <c r="QSI3" s="265"/>
      <c r="QSJ3" s="265"/>
      <c r="QSK3" s="265"/>
      <c r="QSL3" s="265"/>
      <c r="QSM3" s="265"/>
      <c r="QSN3" s="265"/>
      <c r="QSO3" s="265"/>
      <c r="QSP3" s="265"/>
      <c r="QSQ3" s="265"/>
      <c r="QSR3" s="265"/>
      <c r="QSS3" s="265"/>
      <c r="QST3" s="265" t="s">
        <v>457</v>
      </c>
      <c r="QSU3" s="265"/>
      <c r="QSV3" s="265"/>
      <c r="QSW3" s="265"/>
      <c r="QSX3" s="265"/>
      <c r="QSY3" s="265"/>
      <c r="QSZ3" s="265"/>
      <c r="QTA3" s="265"/>
      <c r="QTB3" s="265"/>
      <c r="QTC3" s="265"/>
      <c r="QTD3" s="265"/>
      <c r="QTE3" s="265"/>
      <c r="QTF3" s="265"/>
      <c r="QTG3" s="265"/>
      <c r="QTH3" s="265"/>
      <c r="QTI3" s="265"/>
      <c r="QTJ3" s="265" t="s">
        <v>457</v>
      </c>
      <c r="QTK3" s="265"/>
      <c r="QTL3" s="265"/>
      <c r="QTM3" s="265"/>
      <c r="QTN3" s="265"/>
      <c r="QTO3" s="265"/>
      <c r="QTP3" s="265"/>
      <c r="QTQ3" s="265"/>
      <c r="QTR3" s="265"/>
      <c r="QTS3" s="265"/>
      <c r="QTT3" s="265"/>
      <c r="QTU3" s="265"/>
      <c r="QTV3" s="265"/>
      <c r="QTW3" s="265"/>
      <c r="QTX3" s="265"/>
      <c r="QTY3" s="265"/>
      <c r="QTZ3" s="265" t="s">
        <v>457</v>
      </c>
      <c r="QUA3" s="265"/>
      <c r="QUB3" s="265"/>
      <c r="QUC3" s="265"/>
      <c r="QUD3" s="265"/>
      <c r="QUE3" s="265"/>
      <c r="QUF3" s="265"/>
      <c r="QUG3" s="265"/>
      <c r="QUH3" s="265"/>
      <c r="QUI3" s="265"/>
      <c r="QUJ3" s="265"/>
      <c r="QUK3" s="265"/>
      <c r="QUL3" s="265"/>
      <c r="QUM3" s="265"/>
      <c r="QUN3" s="265"/>
      <c r="QUO3" s="265"/>
      <c r="QUP3" s="265" t="s">
        <v>457</v>
      </c>
      <c r="QUQ3" s="265"/>
      <c r="QUR3" s="265"/>
      <c r="QUS3" s="265"/>
      <c r="QUT3" s="265"/>
      <c r="QUU3" s="265"/>
      <c r="QUV3" s="265"/>
      <c r="QUW3" s="265"/>
      <c r="QUX3" s="265"/>
      <c r="QUY3" s="265"/>
      <c r="QUZ3" s="265"/>
      <c r="QVA3" s="265"/>
      <c r="QVB3" s="265"/>
      <c r="QVC3" s="265"/>
      <c r="QVD3" s="265"/>
      <c r="QVE3" s="265"/>
      <c r="QVF3" s="265" t="s">
        <v>457</v>
      </c>
      <c r="QVG3" s="265"/>
      <c r="QVH3" s="265"/>
      <c r="QVI3" s="265"/>
      <c r="QVJ3" s="265"/>
      <c r="QVK3" s="265"/>
      <c r="QVL3" s="265"/>
      <c r="QVM3" s="265"/>
      <c r="QVN3" s="265"/>
      <c r="QVO3" s="265"/>
      <c r="QVP3" s="265"/>
      <c r="QVQ3" s="265"/>
      <c r="QVR3" s="265"/>
      <c r="QVS3" s="265"/>
      <c r="QVT3" s="265"/>
      <c r="QVU3" s="265"/>
      <c r="QVV3" s="265" t="s">
        <v>457</v>
      </c>
      <c r="QVW3" s="265"/>
      <c r="QVX3" s="265"/>
      <c r="QVY3" s="265"/>
      <c r="QVZ3" s="265"/>
      <c r="QWA3" s="265"/>
      <c r="QWB3" s="265"/>
      <c r="QWC3" s="265"/>
      <c r="QWD3" s="265"/>
      <c r="QWE3" s="265"/>
      <c r="QWF3" s="265"/>
      <c r="QWG3" s="265"/>
      <c r="QWH3" s="265"/>
      <c r="QWI3" s="265"/>
      <c r="QWJ3" s="265"/>
      <c r="QWK3" s="265"/>
      <c r="QWL3" s="265" t="s">
        <v>457</v>
      </c>
      <c r="QWM3" s="265"/>
      <c r="QWN3" s="265"/>
      <c r="QWO3" s="265"/>
      <c r="QWP3" s="265"/>
      <c r="QWQ3" s="265"/>
      <c r="QWR3" s="265"/>
      <c r="QWS3" s="265"/>
      <c r="QWT3" s="265"/>
      <c r="QWU3" s="265"/>
      <c r="QWV3" s="265"/>
      <c r="QWW3" s="265"/>
      <c r="QWX3" s="265"/>
      <c r="QWY3" s="265"/>
      <c r="QWZ3" s="265"/>
      <c r="QXA3" s="265"/>
      <c r="QXB3" s="265" t="s">
        <v>457</v>
      </c>
      <c r="QXC3" s="265"/>
      <c r="QXD3" s="265"/>
      <c r="QXE3" s="265"/>
      <c r="QXF3" s="265"/>
      <c r="QXG3" s="265"/>
      <c r="QXH3" s="265"/>
      <c r="QXI3" s="265"/>
      <c r="QXJ3" s="265"/>
      <c r="QXK3" s="265"/>
      <c r="QXL3" s="265"/>
      <c r="QXM3" s="265"/>
      <c r="QXN3" s="265"/>
      <c r="QXO3" s="265"/>
      <c r="QXP3" s="265"/>
      <c r="QXQ3" s="265"/>
      <c r="QXR3" s="265" t="s">
        <v>457</v>
      </c>
      <c r="QXS3" s="265"/>
      <c r="QXT3" s="265"/>
      <c r="QXU3" s="265"/>
      <c r="QXV3" s="265"/>
      <c r="QXW3" s="265"/>
      <c r="QXX3" s="265"/>
      <c r="QXY3" s="265"/>
      <c r="QXZ3" s="265"/>
      <c r="QYA3" s="265"/>
      <c r="QYB3" s="265"/>
      <c r="QYC3" s="265"/>
      <c r="QYD3" s="265"/>
      <c r="QYE3" s="265"/>
      <c r="QYF3" s="265"/>
      <c r="QYG3" s="265"/>
      <c r="QYH3" s="265" t="s">
        <v>457</v>
      </c>
      <c r="QYI3" s="265"/>
      <c r="QYJ3" s="265"/>
      <c r="QYK3" s="265"/>
      <c r="QYL3" s="265"/>
      <c r="QYM3" s="265"/>
      <c r="QYN3" s="265"/>
      <c r="QYO3" s="265"/>
      <c r="QYP3" s="265"/>
      <c r="QYQ3" s="265"/>
      <c r="QYR3" s="265"/>
      <c r="QYS3" s="265"/>
      <c r="QYT3" s="265"/>
      <c r="QYU3" s="265"/>
      <c r="QYV3" s="265"/>
      <c r="QYW3" s="265"/>
      <c r="QYX3" s="265" t="s">
        <v>457</v>
      </c>
      <c r="QYY3" s="265"/>
      <c r="QYZ3" s="265"/>
      <c r="QZA3" s="265"/>
      <c r="QZB3" s="265"/>
      <c r="QZC3" s="265"/>
      <c r="QZD3" s="265"/>
      <c r="QZE3" s="265"/>
      <c r="QZF3" s="265"/>
      <c r="QZG3" s="265"/>
      <c r="QZH3" s="265"/>
      <c r="QZI3" s="265"/>
      <c r="QZJ3" s="265"/>
      <c r="QZK3" s="265"/>
      <c r="QZL3" s="265"/>
      <c r="QZM3" s="265"/>
      <c r="QZN3" s="265" t="s">
        <v>457</v>
      </c>
      <c r="QZO3" s="265"/>
      <c r="QZP3" s="265"/>
      <c r="QZQ3" s="265"/>
      <c r="QZR3" s="265"/>
      <c r="QZS3" s="265"/>
      <c r="QZT3" s="265"/>
      <c r="QZU3" s="265"/>
      <c r="QZV3" s="265"/>
      <c r="QZW3" s="265"/>
      <c r="QZX3" s="265"/>
      <c r="QZY3" s="265"/>
      <c r="QZZ3" s="265"/>
      <c r="RAA3" s="265"/>
      <c r="RAB3" s="265"/>
      <c r="RAC3" s="265"/>
      <c r="RAD3" s="265" t="s">
        <v>457</v>
      </c>
      <c r="RAE3" s="265"/>
      <c r="RAF3" s="265"/>
      <c r="RAG3" s="265"/>
      <c r="RAH3" s="265"/>
      <c r="RAI3" s="265"/>
      <c r="RAJ3" s="265"/>
      <c r="RAK3" s="265"/>
      <c r="RAL3" s="265"/>
      <c r="RAM3" s="265"/>
      <c r="RAN3" s="265"/>
      <c r="RAO3" s="265"/>
      <c r="RAP3" s="265"/>
      <c r="RAQ3" s="265"/>
      <c r="RAR3" s="265"/>
      <c r="RAS3" s="265"/>
      <c r="RAT3" s="265" t="s">
        <v>457</v>
      </c>
      <c r="RAU3" s="265"/>
      <c r="RAV3" s="265"/>
      <c r="RAW3" s="265"/>
      <c r="RAX3" s="265"/>
      <c r="RAY3" s="265"/>
      <c r="RAZ3" s="265"/>
      <c r="RBA3" s="265"/>
      <c r="RBB3" s="265"/>
      <c r="RBC3" s="265"/>
      <c r="RBD3" s="265"/>
      <c r="RBE3" s="265"/>
      <c r="RBF3" s="265"/>
      <c r="RBG3" s="265"/>
      <c r="RBH3" s="265"/>
      <c r="RBI3" s="265"/>
      <c r="RBJ3" s="265" t="s">
        <v>457</v>
      </c>
      <c r="RBK3" s="265"/>
      <c r="RBL3" s="265"/>
      <c r="RBM3" s="265"/>
      <c r="RBN3" s="265"/>
      <c r="RBO3" s="265"/>
      <c r="RBP3" s="265"/>
      <c r="RBQ3" s="265"/>
      <c r="RBR3" s="265"/>
      <c r="RBS3" s="265"/>
      <c r="RBT3" s="265"/>
      <c r="RBU3" s="265"/>
      <c r="RBV3" s="265"/>
      <c r="RBW3" s="265"/>
      <c r="RBX3" s="265"/>
      <c r="RBY3" s="265"/>
      <c r="RBZ3" s="265" t="s">
        <v>457</v>
      </c>
      <c r="RCA3" s="265"/>
      <c r="RCB3" s="265"/>
      <c r="RCC3" s="265"/>
      <c r="RCD3" s="265"/>
      <c r="RCE3" s="265"/>
      <c r="RCF3" s="265"/>
      <c r="RCG3" s="265"/>
      <c r="RCH3" s="265"/>
      <c r="RCI3" s="265"/>
      <c r="RCJ3" s="265"/>
      <c r="RCK3" s="265"/>
      <c r="RCL3" s="265"/>
      <c r="RCM3" s="265"/>
      <c r="RCN3" s="265"/>
      <c r="RCO3" s="265"/>
      <c r="RCP3" s="265" t="s">
        <v>457</v>
      </c>
      <c r="RCQ3" s="265"/>
      <c r="RCR3" s="265"/>
      <c r="RCS3" s="265"/>
      <c r="RCT3" s="265"/>
      <c r="RCU3" s="265"/>
      <c r="RCV3" s="265"/>
      <c r="RCW3" s="265"/>
      <c r="RCX3" s="265"/>
      <c r="RCY3" s="265"/>
      <c r="RCZ3" s="265"/>
      <c r="RDA3" s="265"/>
      <c r="RDB3" s="265"/>
      <c r="RDC3" s="265"/>
      <c r="RDD3" s="265"/>
      <c r="RDE3" s="265"/>
      <c r="RDF3" s="265" t="s">
        <v>457</v>
      </c>
      <c r="RDG3" s="265"/>
      <c r="RDH3" s="265"/>
      <c r="RDI3" s="265"/>
      <c r="RDJ3" s="265"/>
      <c r="RDK3" s="265"/>
      <c r="RDL3" s="265"/>
      <c r="RDM3" s="265"/>
      <c r="RDN3" s="265"/>
      <c r="RDO3" s="265"/>
      <c r="RDP3" s="265"/>
      <c r="RDQ3" s="265"/>
      <c r="RDR3" s="265"/>
      <c r="RDS3" s="265"/>
      <c r="RDT3" s="265"/>
      <c r="RDU3" s="265"/>
      <c r="RDV3" s="265" t="s">
        <v>457</v>
      </c>
      <c r="RDW3" s="265"/>
      <c r="RDX3" s="265"/>
      <c r="RDY3" s="265"/>
      <c r="RDZ3" s="265"/>
      <c r="REA3" s="265"/>
      <c r="REB3" s="265"/>
      <c r="REC3" s="265"/>
      <c r="RED3" s="265"/>
      <c r="REE3" s="265"/>
      <c r="REF3" s="265"/>
      <c r="REG3" s="265"/>
      <c r="REH3" s="265"/>
      <c r="REI3" s="265"/>
      <c r="REJ3" s="265"/>
      <c r="REK3" s="265"/>
      <c r="REL3" s="265" t="s">
        <v>457</v>
      </c>
      <c r="REM3" s="265"/>
      <c r="REN3" s="265"/>
      <c r="REO3" s="265"/>
      <c r="REP3" s="265"/>
      <c r="REQ3" s="265"/>
      <c r="RER3" s="265"/>
      <c r="RES3" s="265"/>
      <c r="RET3" s="265"/>
      <c r="REU3" s="265"/>
      <c r="REV3" s="265"/>
      <c r="REW3" s="265"/>
      <c r="REX3" s="265"/>
      <c r="REY3" s="265"/>
      <c r="REZ3" s="265"/>
      <c r="RFA3" s="265"/>
      <c r="RFB3" s="265" t="s">
        <v>457</v>
      </c>
      <c r="RFC3" s="265"/>
      <c r="RFD3" s="265"/>
      <c r="RFE3" s="265"/>
      <c r="RFF3" s="265"/>
      <c r="RFG3" s="265"/>
      <c r="RFH3" s="265"/>
      <c r="RFI3" s="265"/>
      <c r="RFJ3" s="265"/>
      <c r="RFK3" s="265"/>
      <c r="RFL3" s="265"/>
      <c r="RFM3" s="265"/>
      <c r="RFN3" s="265"/>
      <c r="RFO3" s="265"/>
      <c r="RFP3" s="265"/>
      <c r="RFQ3" s="265"/>
      <c r="RFR3" s="265" t="s">
        <v>457</v>
      </c>
      <c r="RFS3" s="265"/>
      <c r="RFT3" s="265"/>
      <c r="RFU3" s="265"/>
      <c r="RFV3" s="265"/>
      <c r="RFW3" s="265"/>
      <c r="RFX3" s="265"/>
      <c r="RFY3" s="265"/>
      <c r="RFZ3" s="265"/>
      <c r="RGA3" s="265"/>
      <c r="RGB3" s="265"/>
      <c r="RGC3" s="265"/>
      <c r="RGD3" s="265"/>
      <c r="RGE3" s="265"/>
      <c r="RGF3" s="265"/>
      <c r="RGG3" s="265"/>
      <c r="RGH3" s="265" t="s">
        <v>457</v>
      </c>
      <c r="RGI3" s="265"/>
      <c r="RGJ3" s="265"/>
      <c r="RGK3" s="265"/>
      <c r="RGL3" s="265"/>
      <c r="RGM3" s="265"/>
      <c r="RGN3" s="265"/>
      <c r="RGO3" s="265"/>
      <c r="RGP3" s="265"/>
      <c r="RGQ3" s="265"/>
      <c r="RGR3" s="265"/>
      <c r="RGS3" s="265"/>
      <c r="RGT3" s="265"/>
      <c r="RGU3" s="265"/>
      <c r="RGV3" s="265"/>
      <c r="RGW3" s="265"/>
      <c r="RGX3" s="265" t="s">
        <v>457</v>
      </c>
      <c r="RGY3" s="265"/>
      <c r="RGZ3" s="265"/>
      <c r="RHA3" s="265"/>
      <c r="RHB3" s="265"/>
      <c r="RHC3" s="265"/>
      <c r="RHD3" s="265"/>
      <c r="RHE3" s="265"/>
      <c r="RHF3" s="265"/>
      <c r="RHG3" s="265"/>
      <c r="RHH3" s="265"/>
      <c r="RHI3" s="265"/>
      <c r="RHJ3" s="265"/>
      <c r="RHK3" s="265"/>
      <c r="RHL3" s="265"/>
      <c r="RHM3" s="265"/>
      <c r="RHN3" s="265" t="s">
        <v>457</v>
      </c>
      <c r="RHO3" s="265"/>
      <c r="RHP3" s="265"/>
      <c r="RHQ3" s="265"/>
      <c r="RHR3" s="265"/>
      <c r="RHS3" s="265"/>
      <c r="RHT3" s="265"/>
      <c r="RHU3" s="265"/>
      <c r="RHV3" s="265"/>
      <c r="RHW3" s="265"/>
      <c r="RHX3" s="265"/>
      <c r="RHY3" s="265"/>
      <c r="RHZ3" s="265"/>
      <c r="RIA3" s="265"/>
      <c r="RIB3" s="265"/>
      <c r="RIC3" s="265"/>
      <c r="RID3" s="265" t="s">
        <v>457</v>
      </c>
      <c r="RIE3" s="265"/>
      <c r="RIF3" s="265"/>
      <c r="RIG3" s="265"/>
      <c r="RIH3" s="265"/>
      <c r="RII3" s="265"/>
      <c r="RIJ3" s="265"/>
      <c r="RIK3" s="265"/>
      <c r="RIL3" s="265"/>
      <c r="RIM3" s="265"/>
      <c r="RIN3" s="265"/>
      <c r="RIO3" s="265"/>
      <c r="RIP3" s="265"/>
      <c r="RIQ3" s="265"/>
      <c r="RIR3" s="265"/>
      <c r="RIS3" s="265"/>
      <c r="RIT3" s="265" t="s">
        <v>457</v>
      </c>
      <c r="RIU3" s="265"/>
      <c r="RIV3" s="265"/>
      <c r="RIW3" s="265"/>
      <c r="RIX3" s="265"/>
      <c r="RIY3" s="265"/>
      <c r="RIZ3" s="265"/>
      <c r="RJA3" s="265"/>
      <c r="RJB3" s="265"/>
      <c r="RJC3" s="265"/>
      <c r="RJD3" s="265"/>
      <c r="RJE3" s="265"/>
      <c r="RJF3" s="265"/>
      <c r="RJG3" s="265"/>
      <c r="RJH3" s="265"/>
      <c r="RJI3" s="265"/>
      <c r="RJJ3" s="265" t="s">
        <v>457</v>
      </c>
      <c r="RJK3" s="265"/>
      <c r="RJL3" s="265"/>
      <c r="RJM3" s="265"/>
      <c r="RJN3" s="265"/>
      <c r="RJO3" s="265"/>
      <c r="RJP3" s="265"/>
      <c r="RJQ3" s="265"/>
      <c r="RJR3" s="265"/>
      <c r="RJS3" s="265"/>
      <c r="RJT3" s="265"/>
      <c r="RJU3" s="265"/>
      <c r="RJV3" s="265"/>
      <c r="RJW3" s="265"/>
      <c r="RJX3" s="265"/>
      <c r="RJY3" s="265"/>
      <c r="RJZ3" s="265" t="s">
        <v>457</v>
      </c>
      <c r="RKA3" s="265"/>
      <c r="RKB3" s="265"/>
      <c r="RKC3" s="265"/>
      <c r="RKD3" s="265"/>
      <c r="RKE3" s="265"/>
      <c r="RKF3" s="265"/>
      <c r="RKG3" s="265"/>
      <c r="RKH3" s="265"/>
      <c r="RKI3" s="265"/>
      <c r="RKJ3" s="265"/>
      <c r="RKK3" s="265"/>
      <c r="RKL3" s="265"/>
      <c r="RKM3" s="265"/>
      <c r="RKN3" s="265"/>
      <c r="RKO3" s="265"/>
      <c r="RKP3" s="265" t="s">
        <v>457</v>
      </c>
      <c r="RKQ3" s="265"/>
      <c r="RKR3" s="265"/>
      <c r="RKS3" s="265"/>
      <c r="RKT3" s="265"/>
      <c r="RKU3" s="265"/>
      <c r="RKV3" s="265"/>
      <c r="RKW3" s="265"/>
      <c r="RKX3" s="265"/>
      <c r="RKY3" s="265"/>
      <c r="RKZ3" s="265"/>
      <c r="RLA3" s="265"/>
      <c r="RLB3" s="265"/>
      <c r="RLC3" s="265"/>
      <c r="RLD3" s="265"/>
      <c r="RLE3" s="265"/>
      <c r="RLF3" s="265" t="s">
        <v>457</v>
      </c>
      <c r="RLG3" s="265"/>
      <c r="RLH3" s="265"/>
      <c r="RLI3" s="265"/>
      <c r="RLJ3" s="265"/>
      <c r="RLK3" s="265"/>
      <c r="RLL3" s="265"/>
      <c r="RLM3" s="265"/>
      <c r="RLN3" s="265"/>
      <c r="RLO3" s="265"/>
      <c r="RLP3" s="265"/>
      <c r="RLQ3" s="265"/>
      <c r="RLR3" s="265"/>
      <c r="RLS3" s="265"/>
      <c r="RLT3" s="265"/>
      <c r="RLU3" s="265"/>
      <c r="RLV3" s="265" t="s">
        <v>457</v>
      </c>
      <c r="RLW3" s="265"/>
      <c r="RLX3" s="265"/>
      <c r="RLY3" s="265"/>
      <c r="RLZ3" s="265"/>
      <c r="RMA3" s="265"/>
      <c r="RMB3" s="265"/>
      <c r="RMC3" s="265"/>
      <c r="RMD3" s="265"/>
      <c r="RME3" s="265"/>
      <c r="RMF3" s="265"/>
      <c r="RMG3" s="265"/>
      <c r="RMH3" s="265"/>
      <c r="RMI3" s="265"/>
      <c r="RMJ3" s="265"/>
      <c r="RMK3" s="265"/>
      <c r="RML3" s="265" t="s">
        <v>457</v>
      </c>
      <c r="RMM3" s="265"/>
      <c r="RMN3" s="265"/>
      <c r="RMO3" s="265"/>
      <c r="RMP3" s="265"/>
      <c r="RMQ3" s="265"/>
      <c r="RMR3" s="265"/>
      <c r="RMS3" s="265"/>
      <c r="RMT3" s="265"/>
      <c r="RMU3" s="265"/>
      <c r="RMV3" s="265"/>
      <c r="RMW3" s="265"/>
      <c r="RMX3" s="265"/>
      <c r="RMY3" s="265"/>
      <c r="RMZ3" s="265"/>
      <c r="RNA3" s="265"/>
      <c r="RNB3" s="265" t="s">
        <v>457</v>
      </c>
      <c r="RNC3" s="265"/>
      <c r="RND3" s="265"/>
      <c r="RNE3" s="265"/>
      <c r="RNF3" s="265"/>
      <c r="RNG3" s="265"/>
      <c r="RNH3" s="265"/>
      <c r="RNI3" s="265"/>
      <c r="RNJ3" s="265"/>
      <c r="RNK3" s="265"/>
      <c r="RNL3" s="265"/>
      <c r="RNM3" s="265"/>
      <c r="RNN3" s="265"/>
      <c r="RNO3" s="265"/>
      <c r="RNP3" s="265"/>
      <c r="RNQ3" s="265"/>
      <c r="RNR3" s="265" t="s">
        <v>457</v>
      </c>
      <c r="RNS3" s="265"/>
      <c r="RNT3" s="265"/>
      <c r="RNU3" s="265"/>
      <c r="RNV3" s="265"/>
      <c r="RNW3" s="265"/>
      <c r="RNX3" s="265"/>
      <c r="RNY3" s="265"/>
      <c r="RNZ3" s="265"/>
      <c r="ROA3" s="265"/>
      <c r="ROB3" s="265"/>
      <c r="ROC3" s="265"/>
      <c r="ROD3" s="265"/>
      <c r="ROE3" s="265"/>
      <c r="ROF3" s="265"/>
      <c r="ROG3" s="265"/>
      <c r="ROH3" s="265" t="s">
        <v>457</v>
      </c>
      <c r="ROI3" s="265"/>
      <c r="ROJ3" s="265"/>
      <c r="ROK3" s="265"/>
      <c r="ROL3" s="265"/>
      <c r="ROM3" s="265"/>
      <c r="RON3" s="265"/>
      <c r="ROO3" s="265"/>
      <c r="ROP3" s="265"/>
      <c r="ROQ3" s="265"/>
      <c r="ROR3" s="265"/>
      <c r="ROS3" s="265"/>
      <c r="ROT3" s="265"/>
      <c r="ROU3" s="265"/>
      <c r="ROV3" s="265"/>
      <c r="ROW3" s="265"/>
      <c r="ROX3" s="265" t="s">
        <v>457</v>
      </c>
      <c r="ROY3" s="265"/>
      <c r="ROZ3" s="265"/>
      <c r="RPA3" s="265"/>
      <c r="RPB3" s="265"/>
      <c r="RPC3" s="265"/>
      <c r="RPD3" s="265"/>
      <c r="RPE3" s="265"/>
      <c r="RPF3" s="265"/>
      <c r="RPG3" s="265"/>
      <c r="RPH3" s="265"/>
      <c r="RPI3" s="265"/>
      <c r="RPJ3" s="265"/>
      <c r="RPK3" s="265"/>
      <c r="RPL3" s="265"/>
      <c r="RPM3" s="265"/>
      <c r="RPN3" s="265" t="s">
        <v>457</v>
      </c>
      <c r="RPO3" s="265"/>
      <c r="RPP3" s="265"/>
      <c r="RPQ3" s="265"/>
      <c r="RPR3" s="265"/>
      <c r="RPS3" s="265"/>
      <c r="RPT3" s="265"/>
      <c r="RPU3" s="265"/>
      <c r="RPV3" s="265"/>
      <c r="RPW3" s="265"/>
      <c r="RPX3" s="265"/>
      <c r="RPY3" s="265"/>
      <c r="RPZ3" s="265"/>
      <c r="RQA3" s="265"/>
      <c r="RQB3" s="265"/>
      <c r="RQC3" s="265"/>
      <c r="RQD3" s="265" t="s">
        <v>457</v>
      </c>
      <c r="RQE3" s="265"/>
      <c r="RQF3" s="265"/>
      <c r="RQG3" s="265"/>
      <c r="RQH3" s="265"/>
      <c r="RQI3" s="265"/>
      <c r="RQJ3" s="265"/>
      <c r="RQK3" s="265"/>
      <c r="RQL3" s="265"/>
      <c r="RQM3" s="265"/>
      <c r="RQN3" s="265"/>
      <c r="RQO3" s="265"/>
      <c r="RQP3" s="265"/>
      <c r="RQQ3" s="265"/>
      <c r="RQR3" s="265"/>
      <c r="RQS3" s="265"/>
      <c r="RQT3" s="265" t="s">
        <v>457</v>
      </c>
      <c r="RQU3" s="265"/>
      <c r="RQV3" s="265"/>
      <c r="RQW3" s="265"/>
      <c r="RQX3" s="265"/>
      <c r="RQY3" s="265"/>
      <c r="RQZ3" s="265"/>
      <c r="RRA3" s="265"/>
      <c r="RRB3" s="265"/>
      <c r="RRC3" s="265"/>
      <c r="RRD3" s="265"/>
      <c r="RRE3" s="265"/>
      <c r="RRF3" s="265"/>
      <c r="RRG3" s="265"/>
      <c r="RRH3" s="265"/>
      <c r="RRI3" s="265"/>
      <c r="RRJ3" s="265" t="s">
        <v>457</v>
      </c>
      <c r="RRK3" s="265"/>
      <c r="RRL3" s="265"/>
      <c r="RRM3" s="265"/>
      <c r="RRN3" s="265"/>
      <c r="RRO3" s="265"/>
      <c r="RRP3" s="265"/>
      <c r="RRQ3" s="265"/>
      <c r="RRR3" s="265"/>
      <c r="RRS3" s="265"/>
      <c r="RRT3" s="265"/>
      <c r="RRU3" s="265"/>
      <c r="RRV3" s="265"/>
      <c r="RRW3" s="265"/>
      <c r="RRX3" s="265"/>
      <c r="RRY3" s="265"/>
      <c r="RRZ3" s="265" t="s">
        <v>457</v>
      </c>
      <c r="RSA3" s="265"/>
      <c r="RSB3" s="265"/>
      <c r="RSC3" s="265"/>
      <c r="RSD3" s="265"/>
      <c r="RSE3" s="265"/>
      <c r="RSF3" s="265"/>
      <c r="RSG3" s="265"/>
      <c r="RSH3" s="265"/>
      <c r="RSI3" s="265"/>
      <c r="RSJ3" s="265"/>
      <c r="RSK3" s="265"/>
      <c r="RSL3" s="265"/>
      <c r="RSM3" s="265"/>
      <c r="RSN3" s="265"/>
      <c r="RSO3" s="265"/>
      <c r="RSP3" s="265" t="s">
        <v>457</v>
      </c>
      <c r="RSQ3" s="265"/>
      <c r="RSR3" s="265"/>
      <c r="RSS3" s="265"/>
      <c r="RST3" s="265"/>
      <c r="RSU3" s="265"/>
      <c r="RSV3" s="265"/>
      <c r="RSW3" s="265"/>
      <c r="RSX3" s="265"/>
      <c r="RSY3" s="265"/>
      <c r="RSZ3" s="265"/>
      <c r="RTA3" s="265"/>
      <c r="RTB3" s="265"/>
      <c r="RTC3" s="265"/>
      <c r="RTD3" s="265"/>
      <c r="RTE3" s="265"/>
      <c r="RTF3" s="265" t="s">
        <v>457</v>
      </c>
      <c r="RTG3" s="265"/>
      <c r="RTH3" s="265"/>
      <c r="RTI3" s="265"/>
      <c r="RTJ3" s="265"/>
      <c r="RTK3" s="265"/>
      <c r="RTL3" s="265"/>
      <c r="RTM3" s="265"/>
      <c r="RTN3" s="265"/>
      <c r="RTO3" s="265"/>
      <c r="RTP3" s="265"/>
      <c r="RTQ3" s="265"/>
      <c r="RTR3" s="265"/>
      <c r="RTS3" s="265"/>
      <c r="RTT3" s="265"/>
      <c r="RTU3" s="265"/>
      <c r="RTV3" s="265" t="s">
        <v>457</v>
      </c>
      <c r="RTW3" s="265"/>
      <c r="RTX3" s="265"/>
      <c r="RTY3" s="265"/>
      <c r="RTZ3" s="265"/>
      <c r="RUA3" s="265"/>
      <c r="RUB3" s="265"/>
      <c r="RUC3" s="265"/>
      <c r="RUD3" s="265"/>
      <c r="RUE3" s="265"/>
      <c r="RUF3" s="265"/>
      <c r="RUG3" s="265"/>
      <c r="RUH3" s="265"/>
      <c r="RUI3" s="265"/>
      <c r="RUJ3" s="265"/>
      <c r="RUK3" s="265"/>
      <c r="RUL3" s="265" t="s">
        <v>457</v>
      </c>
      <c r="RUM3" s="265"/>
      <c r="RUN3" s="265"/>
      <c r="RUO3" s="265"/>
      <c r="RUP3" s="265"/>
      <c r="RUQ3" s="265"/>
      <c r="RUR3" s="265"/>
      <c r="RUS3" s="265"/>
      <c r="RUT3" s="265"/>
      <c r="RUU3" s="265"/>
      <c r="RUV3" s="265"/>
      <c r="RUW3" s="265"/>
      <c r="RUX3" s="265"/>
      <c r="RUY3" s="265"/>
      <c r="RUZ3" s="265"/>
      <c r="RVA3" s="265"/>
      <c r="RVB3" s="265" t="s">
        <v>457</v>
      </c>
      <c r="RVC3" s="265"/>
      <c r="RVD3" s="265"/>
      <c r="RVE3" s="265"/>
      <c r="RVF3" s="265"/>
      <c r="RVG3" s="265"/>
      <c r="RVH3" s="265"/>
      <c r="RVI3" s="265"/>
      <c r="RVJ3" s="265"/>
      <c r="RVK3" s="265"/>
      <c r="RVL3" s="265"/>
      <c r="RVM3" s="265"/>
      <c r="RVN3" s="265"/>
      <c r="RVO3" s="265"/>
      <c r="RVP3" s="265"/>
      <c r="RVQ3" s="265"/>
      <c r="RVR3" s="265" t="s">
        <v>457</v>
      </c>
      <c r="RVS3" s="265"/>
      <c r="RVT3" s="265"/>
      <c r="RVU3" s="265"/>
      <c r="RVV3" s="265"/>
      <c r="RVW3" s="265"/>
      <c r="RVX3" s="265"/>
      <c r="RVY3" s="265"/>
      <c r="RVZ3" s="265"/>
      <c r="RWA3" s="265"/>
      <c r="RWB3" s="265"/>
      <c r="RWC3" s="265"/>
      <c r="RWD3" s="265"/>
      <c r="RWE3" s="265"/>
      <c r="RWF3" s="265"/>
      <c r="RWG3" s="265"/>
      <c r="RWH3" s="265" t="s">
        <v>457</v>
      </c>
      <c r="RWI3" s="265"/>
      <c r="RWJ3" s="265"/>
      <c r="RWK3" s="265"/>
      <c r="RWL3" s="265"/>
      <c r="RWM3" s="265"/>
      <c r="RWN3" s="265"/>
      <c r="RWO3" s="265"/>
      <c r="RWP3" s="265"/>
      <c r="RWQ3" s="265"/>
      <c r="RWR3" s="265"/>
      <c r="RWS3" s="265"/>
      <c r="RWT3" s="265"/>
      <c r="RWU3" s="265"/>
      <c r="RWV3" s="265"/>
      <c r="RWW3" s="265"/>
      <c r="RWX3" s="265" t="s">
        <v>457</v>
      </c>
      <c r="RWY3" s="265"/>
      <c r="RWZ3" s="265"/>
      <c r="RXA3" s="265"/>
      <c r="RXB3" s="265"/>
      <c r="RXC3" s="265"/>
      <c r="RXD3" s="265"/>
      <c r="RXE3" s="265"/>
      <c r="RXF3" s="265"/>
      <c r="RXG3" s="265"/>
      <c r="RXH3" s="265"/>
      <c r="RXI3" s="265"/>
      <c r="RXJ3" s="265"/>
      <c r="RXK3" s="265"/>
      <c r="RXL3" s="265"/>
      <c r="RXM3" s="265"/>
      <c r="RXN3" s="265" t="s">
        <v>457</v>
      </c>
      <c r="RXO3" s="265"/>
      <c r="RXP3" s="265"/>
      <c r="RXQ3" s="265"/>
      <c r="RXR3" s="265"/>
      <c r="RXS3" s="265"/>
      <c r="RXT3" s="265"/>
      <c r="RXU3" s="265"/>
      <c r="RXV3" s="265"/>
      <c r="RXW3" s="265"/>
      <c r="RXX3" s="265"/>
      <c r="RXY3" s="265"/>
      <c r="RXZ3" s="265"/>
      <c r="RYA3" s="265"/>
      <c r="RYB3" s="265"/>
      <c r="RYC3" s="265"/>
      <c r="RYD3" s="265" t="s">
        <v>457</v>
      </c>
      <c r="RYE3" s="265"/>
      <c r="RYF3" s="265"/>
      <c r="RYG3" s="265"/>
      <c r="RYH3" s="265"/>
      <c r="RYI3" s="265"/>
      <c r="RYJ3" s="265"/>
      <c r="RYK3" s="265"/>
      <c r="RYL3" s="265"/>
      <c r="RYM3" s="265"/>
      <c r="RYN3" s="265"/>
      <c r="RYO3" s="265"/>
      <c r="RYP3" s="265"/>
      <c r="RYQ3" s="265"/>
      <c r="RYR3" s="265"/>
      <c r="RYS3" s="265"/>
      <c r="RYT3" s="265" t="s">
        <v>457</v>
      </c>
      <c r="RYU3" s="265"/>
      <c r="RYV3" s="265"/>
      <c r="RYW3" s="265"/>
      <c r="RYX3" s="265"/>
      <c r="RYY3" s="265"/>
      <c r="RYZ3" s="265"/>
      <c r="RZA3" s="265"/>
      <c r="RZB3" s="265"/>
      <c r="RZC3" s="265"/>
      <c r="RZD3" s="265"/>
      <c r="RZE3" s="265"/>
      <c r="RZF3" s="265"/>
      <c r="RZG3" s="265"/>
      <c r="RZH3" s="265"/>
      <c r="RZI3" s="265"/>
      <c r="RZJ3" s="265" t="s">
        <v>457</v>
      </c>
      <c r="RZK3" s="265"/>
      <c r="RZL3" s="265"/>
      <c r="RZM3" s="265"/>
      <c r="RZN3" s="265"/>
      <c r="RZO3" s="265"/>
      <c r="RZP3" s="265"/>
      <c r="RZQ3" s="265"/>
      <c r="RZR3" s="265"/>
      <c r="RZS3" s="265"/>
      <c r="RZT3" s="265"/>
      <c r="RZU3" s="265"/>
      <c r="RZV3" s="265"/>
      <c r="RZW3" s="265"/>
      <c r="RZX3" s="265"/>
      <c r="RZY3" s="265"/>
      <c r="RZZ3" s="265" t="s">
        <v>457</v>
      </c>
      <c r="SAA3" s="265"/>
      <c r="SAB3" s="265"/>
      <c r="SAC3" s="265"/>
      <c r="SAD3" s="265"/>
      <c r="SAE3" s="265"/>
      <c r="SAF3" s="265"/>
      <c r="SAG3" s="265"/>
      <c r="SAH3" s="265"/>
      <c r="SAI3" s="265"/>
      <c r="SAJ3" s="265"/>
      <c r="SAK3" s="265"/>
      <c r="SAL3" s="265"/>
      <c r="SAM3" s="265"/>
      <c r="SAN3" s="265"/>
      <c r="SAO3" s="265"/>
      <c r="SAP3" s="265" t="s">
        <v>457</v>
      </c>
      <c r="SAQ3" s="265"/>
      <c r="SAR3" s="265"/>
      <c r="SAS3" s="265"/>
      <c r="SAT3" s="265"/>
      <c r="SAU3" s="265"/>
      <c r="SAV3" s="265"/>
      <c r="SAW3" s="265"/>
      <c r="SAX3" s="265"/>
      <c r="SAY3" s="265"/>
      <c r="SAZ3" s="265"/>
      <c r="SBA3" s="265"/>
      <c r="SBB3" s="265"/>
      <c r="SBC3" s="265"/>
      <c r="SBD3" s="265"/>
      <c r="SBE3" s="265"/>
      <c r="SBF3" s="265" t="s">
        <v>457</v>
      </c>
      <c r="SBG3" s="265"/>
      <c r="SBH3" s="265"/>
      <c r="SBI3" s="265"/>
      <c r="SBJ3" s="265"/>
      <c r="SBK3" s="265"/>
      <c r="SBL3" s="265"/>
      <c r="SBM3" s="265"/>
      <c r="SBN3" s="265"/>
      <c r="SBO3" s="265"/>
      <c r="SBP3" s="265"/>
      <c r="SBQ3" s="265"/>
      <c r="SBR3" s="265"/>
      <c r="SBS3" s="265"/>
      <c r="SBT3" s="265"/>
      <c r="SBU3" s="265"/>
      <c r="SBV3" s="265" t="s">
        <v>457</v>
      </c>
      <c r="SBW3" s="265"/>
      <c r="SBX3" s="265"/>
      <c r="SBY3" s="265"/>
      <c r="SBZ3" s="265"/>
      <c r="SCA3" s="265"/>
      <c r="SCB3" s="265"/>
      <c r="SCC3" s="265"/>
      <c r="SCD3" s="265"/>
      <c r="SCE3" s="265"/>
      <c r="SCF3" s="265"/>
      <c r="SCG3" s="265"/>
      <c r="SCH3" s="265"/>
      <c r="SCI3" s="265"/>
      <c r="SCJ3" s="265"/>
      <c r="SCK3" s="265"/>
      <c r="SCL3" s="265" t="s">
        <v>457</v>
      </c>
      <c r="SCM3" s="265"/>
      <c r="SCN3" s="265"/>
      <c r="SCO3" s="265"/>
      <c r="SCP3" s="265"/>
      <c r="SCQ3" s="265"/>
      <c r="SCR3" s="265"/>
      <c r="SCS3" s="265"/>
      <c r="SCT3" s="265"/>
      <c r="SCU3" s="265"/>
      <c r="SCV3" s="265"/>
      <c r="SCW3" s="265"/>
      <c r="SCX3" s="265"/>
      <c r="SCY3" s="265"/>
      <c r="SCZ3" s="265"/>
      <c r="SDA3" s="265"/>
      <c r="SDB3" s="265" t="s">
        <v>457</v>
      </c>
      <c r="SDC3" s="265"/>
      <c r="SDD3" s="265"/>
      <c r="SDE3" s="265"/>
      <c r="SDF3" s="265"/>
      <c r="SDG3" s="265"/>
      <c r="SDH3" s="265"/>
      <c r="SDI3" s="265"/>
      <c r="SDJ3" s="265"/>
      <c r="SDK3" s="265"/>
      <c r="SDL3" s="265"/>
      <c r="SDM3" s="265"/>
      <c r="SDN3" s="265"/>
      <c r="SDO3" s="265"/>
      <c r="SDP3" s="265"/>
      <c r="SDQ3" s="265"/>
      <c r="SDR3" s="265" t="s">
        <v>457</v>
      </c>
      <c r="SDS3" s="265"/>
      <c r="SDT3" s="265"/>
      <c r="SDU3" s="265"/>
      <c r="SDV3" s="265"/>
      <c r="SDW3" s="265"/>
      <c r="SDX3" s="265"/>
      <c r="SDY3" s="265"/>
      <c r="SDZ3" s="265"/>
      <c r="SEA3" s="265"/>
      <c r="SEB3" s="265"/>
      <c r="SEC3" s="265"/>
      <c r="SED3" s="265"/>
      <c r="SEE3" s="265"/>
      <c r="SEF3" s="265"/>
      <c r="SEG3" s="265"/>
      <c r="SEH3" s="265" t="s">
        <v>457</v>
      </c>
      <c r="SEI3" s="265"/>
      <c r="SEJ3" s="265"/>
      <c r="SEK3" s="265"/>
      <c r="SEL3" s="265"/>
      <c r="SEM3" s="265"/>
      <c r="SEN3" s="265"/>
      <c r="SEO3" s="265"/>
      <c r="SEP3" s="265"/>
      <c r="SEQ3" s="265"/>
      <c r="SER3" s="265"/>
      <c r="SES3" s="265"/>
      <c r="SET3" s="265"/>
      <c r="SEU3" s="265"/>
      <c r="SEV3" s="265"/>
      <c r="SEW3" s="265"/>
      <c r="SEX3" s="265" t="s">
        <v>457</v>
      </c>
      <c r="SEY3" s="265"/>
      <c r="SEZ3" s="265"/>
      <c r="SFA3" s="265"/>
      <c r="SFB3" s="265"/>
      <c r="SFC3" s="265"/>
      <c r="SFD3" s="265"/>
      <c r="SFE3" s="265"/>
      <c r="SFF3" s="265"/>
      <c r="SFG3" s="265"/>
      <c r="SFH3" s="265"/>
      <c r="SFI3" s="265"/>
      <c r="SFJ3" s="265"/>
      <c r="SFK3" s="265"/>
      <c r="SFL3" s="265"/>
      <c r="SFM3" s="265"/>
      <c r="SFN3" s="265" t="s">
        <v>457</v>
      </c>
      <c r="SFO3" s="265"/>
      <c r="SFP3" s="265"/>
      <c r="SFQ3" s="265"/>
      <c r="SFR3" s="265"/>
      <c r="SFS3" s="265"/>
      <c r="SFT3" s="265"/>
      <c r="SFU3" s="265"/>
      <c r="SFV3" s="265"/>
      <c r="SFW3" s="265"/>
      <c r="SFX3" s="265"/>
      <c r="SFY3" s="265"/>
      <c r="SFZ3" s="265"/>
      <c r="SGA3" s="265"/>
      <c r="SGB3" s="265"/>
      <c r="SGC3" s="265"/>
      <c r="SGD3" s="265" t="s">
        <v>457</v>
      </c>
      <c r="SGE3" s="265"/>
      <c r="SGF3" s="265"/>
      <c r="SGG3" s="265"/>
      <c r="SGH3" s="265"/>
      <c r="SGI3" s="265"/>
      <c r="SGJ3" s="265"/>
      <c r="SGK3" s="265"/>
      <c r="SGL3" s="265"/>
      <c r="SGM3" s="265"/>
      <c r="SGN3" s="265"/>
      <c r="SGO3" s="265"/>
      <c r="SGP3" s="265"/>
      <c r="SGQ3" s="265"/>
      <c r="SGR3" s="265"/>
      <c r="SGS3" s="265"/>
      <c r="SGT3" s="265" t="s">
        <v>457</v>
      </c>
      <c r="SGU3" s="265"/>
      <c r="SGV3" s="265"/>
      <c r="SGW3" s="265"/>
      <c r="SGX3" s="265"/>
      <c r="SGY3" s="265"/>
      <c r="SGZ3" s="265"/>
      <c r="SHA3" s="265"/>
      <c r="SHB3" s="265"/>
      <c r="SHC3" s="265"/>
      <c r="SHD3" s="265"/>
      <c r="SHE3" s="265"/>
      <c r="SHF3" s="265"/>
      <c r="SHG3" s="265"/>
      <c r="SHH3" s="265"/>
      <c r="SHI3" s="265"/>
      <c r="SHJ3" s="265" t="s">
        <v>457</v>
      </c>
      <c r="SHK3" s="265"/>
      <c r="SHL3" s="265"/>
      <c r="SHM3" s="265"/>
      <c r="SHN3" s="265"/>
      <c r="SHO3" s="265"/>
      <c r="SHP3" s="265"/>
      <c r="SHQ3" s="265"/>
      <c r="SHR3" s="265"/>
      <c r="SHS3" s="265"/>
      <c r="SHT3" s="265"/>
      <c r="SHU3" s="265"/>
      <c r="SHV3" s="265"/>
      <c r="SHW3" s="265"/>
      <c r="SHX3" s="265"/>
      <c r="SHY3" s="265"/>
      <c r="SHZ3" s="265" t="s">
        <v>457</v>
      </c>
      <c r="SIA3" s="265"/>
      <c r="SIB3" s="265"/>
      <c r="SIC3" s="265"/>
      <c r="SID3" s="265"/>
      <c r="SIE3" s="265"/>
      <c r="SIF3" s="265"/>
      <c r="SIG3" s="265"/>
      <c r="SIH3" s="265"/>
      <c r="SII3" s="265"/>
      <c r="SIJ3" s="265"/>
      <c r="SIK3" s="265"/>
      <c r="SIL3" s="265"/>
      <c r="SIM3" s="265"/>
      <c r="SIN3" s="265"/>
      <c r="SIO3" s="265"/>
      <c r="SIP3" s="265" t="s">
        <v>457</v>
      </c>
      <c r="SIQ3" s="265"/>
      <c r="SIR3" s="265"/>
      <c r="SIS3" s="265"/>
      <c r="SIT3" s="265"/>
      <c r="SIU3" s="265"/>
      <c r="SIV3" s="265"/>
      <c r="SIW3" s="265"/>
      <c r="SIX3" s="265"/>
      <c r="SIY3" s="265"/>
      <c r="SIZ3" s="265"/>
      <c r="SJA3" s="265"/>
      <c r="SJB3" s="265"/>
      <c r="SJC3" s="265"/>
      <c r="SJD3" s="265"/>
      <c r="SJE3" s="265"/>
      <c r="SJF3" s="265" t="s">
        <v>457</v>
      </c>
      <c r="SJG3" s="265"/>
      <c r="SJH3" s="265"/>
      <c r="SJI3" s="265"/>
      <c r="SJJ3" s="265"/>
      <c r="SJK3" s="265"/>
      <c r="SJL3" s="265"/>
      <c r="SJM3" s="265"/>
      <c r="SJN3" s="265"/>
      <c r="SJO3" s="265"/>
      <c r="SJP3" s="265"/>
      <c r="SJQ3" s="265"/>
      <c r="SJR3" s="265"/>
      <c r="SJS3" s="265"/>
      <c r="SJT3" s="265"/>
      <c r="SJU3" s="265"/>
      <c r="SJV3" s="265" t="s">
        <v>457</v>
      </c>
      <c r="SJW3" s="265"/>
      <c r="SJX3" s="265"/>
      <c r="SJY3" s="265"/>
      <c r="SJZ3" s="265"/>
      <c r="SKA3" s="265"/>
      <c r="SKB3" s="265"/>
      <c r="SKC3" s="265"/>
      <c r="SKD3" s="265"/>
      <c r="SKE3" s="265"/>
      <c r="SKF3" s="265"/>
      <c r="SKG3" s="265"/>
      <c r="SKH3" s="265"/>
      <c r="SKI3" s="265"/>
      <c r="SKJ3" s="265"/>
      <c r="SKK3" s="265"/>
      <c r="SKL3" s="265" t="s">
        <v>457</v>
      </c>
      <c r="SKM3" s="265"/>
      <c r="SKN3" s="265"/>
      <c r="SKO3" s="265"/>
      <c r="SKP3" s="265"/>
      <c r="SKQ3" s="265"/>
      <c r="SKR3" s="265"/>
      <c r="SKS3" s="265"/>
      <c r="SKT3" s="265"/>
      <c r="SKU3" s="265"/>
      <c r="SKV3" s="265"/>
      <c r="SKW3" s="265"/>
      <c r="SKX3" s="265"/>
      <c r="SKY3" s="265"/>
      <c r="SKZ3" s="265"/>
      <c r="SLA3" s="265"/>
      <c r="SLB3" s="265" t="s">
        <v>457</v>
      </c>
      <c r="SLC3" s="265"/>
      <c r="SLD3" s="265"/>
      <c r="SLE3" s="265"/>
      <c r="SLF3" s="265"/>
      <c r="SLG3" s="265"/>
      <c r="SLH3" s="265"/>
      <c r="SLI3" s="265"/>
      <c r="SLJ3" s="265"/>
      <c r="SLK3" s="265"/>
      <c r="SLL3" s="265"/>
      <c r="SLM3" s="265"/>
      <c r="SLN3" s="265"/>
      <c r="SLO3" s="265"/>
      <c r="SLP3" s="265"/>
      <c r="SLQ3" s="265"/>
      <c r="SLR3" s="265" t="s">
        <v>457</v>
      </c>
      <c r="SLS3" s="265"/>
      <c r="SLT3" s="265"/>
      <c r="SLU3" s="265"/>
      <c r="SLV3" s="265"/>
      <c r="SLW3" s="265"/>
      <c r="SLX3" s="265"/>
      <c r="SLY3" s="265"/>
      <c r="SLZ3" s="265"/>
      <c r="SMA3" s="265"/>
      <c r="SMB3" s="265"/>
      <c r="SMC3" s="265"/>
      <c r="SMD3" s="265"/>
      <c r="SME3" s="265"/>
      <c r="SMF3" s="265"/>
      <c r="SMG3" s="265"/>
      <c r="SMH3" s="265" t="s">
        <v>457</v>
      </c>
      <c r="SMI3" s="265"/>
      <c r="SMJ3" s="265"/>
      <c r="SMK3" s="265"/>
      <c r="SML3" s="265"/>
      <c r="SMM3" s="265"/>
      <c r="SMN3" s="265"/>
      <c r="SMO3" s="265"/>
      <c r="SMP3" s="265"/>
      <c r="SMQ3" s="265"/>
      <c r="SMR3" s="265"/>
      <c r="SMS3" s="265"/>
      <c r="SMT3" s="265"/>
      <c r="SMU3" s="265"/>
      <c r="SMV3" s="265"/>
      <c r="SMW3" s="265"/>
      <c r="SMX3" s="265" t="s">
        <v>457</v>
      </c>
      <c r="SMY3" s="265"/>
      <c r="SMZ3" s="265"/>
      <c r="SNA3" s="265"/>
      <c r="SNB3" s="265"/>
      <c r="SNC3" s="265"/>
      <c r="SND3" s="265"/>
      <c r="SNE3" s="265"/>
      <c r="SNF3" s="265"/>
      <c r="SNG3" s="265"/>
      <c r="SNH3" s="265"/>
      <c r="SNI3" s="265"/>
      <c r="SNJ3" s="265"/>
      <c r="SNK3" s="265"/>
      <c r="SNL3" s="265"/>
      <c r="SNM3" s="265"/>
      <c r="SNN3" s="265" t="s">
        <v>457</v>
      </c>
      <c r="SNO3" s="265"/>
      <c r="SNP3" s="265"/>
      <c r="SNQ3" s="265"/>
      <c r="SNR3" s="265"/>
      <c r="SNS3" s="265"/>
      <c r="SNT3" s="265"/>
      <c r="SNU3" s="265"/>
      <c r="SNV3" s="265"/>
      <c r="SNW3" s="265"/>
      <c r="SNX3" s="265"/>
      <c r="SNY3" s="265"/>
      <c r="SNZ3" s="265"/>
      <c r="SOA3" s="265"/>
      <c r="SOB3" s="265"/>
      <c r="SOC3" s="265"/>
      <c r="SOD3" s="265" t="s">
        <v>457</v>
      </c>
      <c r="SOE3" s="265"/>
      <c r="SOF3" s="265"/>
      <c r="SOG3" s="265"/>
      <c r="SOH3" s="265"/>
      <c r="SOI3" s="265"/>
      <c r="SOJ3" s="265"/>
      <c r="SOK3" s="265"/>
      <c r="SOL3" s="265"/>
      <c r="SOM3" s="265"/>
      <c r="SON3" s="265"/>
      <c r="SOO3" s="265"/>
      <c r="SOP3" s="265"/>
      <c r="SOQ3" s="265"/>
      <c r="SOR3" s="265"/>
      <c r="SOS3" s="265"/>
      <c r="SOT3" s="265" t="s">
        <v>457</v>
      </c>
      <c r="SOU3" s="265"/>
      <c r="SOV3" s="265"/>
      <c r="SOW3" s="265"/>
      <c r="SOX3" s="265"/>
      <c r="SOY3" s="265"/>
      <c r="SOZ3" s="265"/>
      <c r="SPA3" s="265"/>
      <c r="SPB3" s="265"/>
      <c r="SPC3" s="265"/>
      <c r="SPD3" s="265"/>
      <c r="SPE3" s="265"/>
      <c r="SPF3" s="265"/>
      <c r="SPG3" s="265"/>
      <c r="SPH3" s="265"/>
      <c r="SPI3" s="265"/>
      <c r="SPJ3" s="265" t="s">
        <v>457</v>
      </c>
      <c r="SPK3" s="265"/>
      <c r="SPL3" s="265"/>
      <c r="SPM3" s="265"/>
      <c r="SPN3" s="265"/>
      <c r="SPO3" s="265"/>
      <c r="SPP3" s="265"/>
      <c r="SPQ3" s="265"/>
      <c r="SPR3" s="265"/>
      <c r="SPS3" s="265"/>
      <c r="SPT3" s="265"/>
      <c r="SPU3" s="265"/>
      <c r="SPV3" s="265"/>
      <c r="SPW3" s="265"/>
      <c r="SPX3" s="265"/>
      <c r="SPY3" s="265"/>
      <c r="SPZ3" s="265" t="s">
        <v>457</v>
      </c>
      <c r="SQA3" s="265"/>
      <c r="SQB3" s="265"/>
      <c r="SQC3" s="265"/>
      <c r="SQD3" s="265"/>
      <c r="SQE3" s="265"/>
      <c r="SQF3" s="265"/>
      <c r="SQG3" s="265"/>
      <c r="SQH3" s="265"/>
      <c r="SQI3" s="265"/>
      <c r="SQJ3" s="265"/>
      <c r="SQK3" s="265"/>
      <c r="SQL3" s="265"/>
      <c r="SQM3" s="265"/>
      <c r="SQN3" s="265"/>
      <c r="SQO3" s="265"/>
      <c r="SQP3" s="265" t="s">
        <v>457</v>
      </c>
      <c r="SQQ3" s="265"/>
      <c r="SQR3" s="265"/>
      <c r="SQS3" s="265"/>
      <c r="SQT3" s="265"/>
      <c r="SQU3" s="265"/>
      <c r="SQV3" s="265"/>
      <c r="SQW3" s="265"/>
      <c r="SQX3" s="265"/>
      <c r="SQY3" s="265"/>
      <c r="SQZ3" s="265"/>
      <c r="SRA3" s="265"/>
      <c r="SRB3" s="265"/>
      <c r="SRC3" s="265"/>
      <c r="SRD3" s="265"/>
      <c r="SRE3" s="265"/>
      <c r="SRF3" s="265" t="s">
        <v>457</v>
      </c>
      <c r="SRG3" s="265"/>
      <c r="SRH3" s="265"/>
      <c r="SRI3" s="265"/>
      <c r="SRJ3" s="265"/>
      <c r="SRK3" s="265"/>
      <c r="SRL3" s="265"/>
      <c r="SRM3" s="265"/>
      <c r="SRN3" s="265"/>
      <c r="SRO3" s="265"/>
      <c r="SRP3" s="265"/>
      <c r="SRQ3" s="265"/>
      <c r="SRR3" s="265"/>
      <c r="SRS3" s="265"/>
      <c r="SRT3" s="265"/>
      <c r="SRU3" s="265"/>
      <c r="SRV3" s="265" t="s">
        <v>457</v>
      </c>
      <c r="SRW3" s="265"/>
      <c r="SRX3" s="265"/>
      <c r="SRY3" s="265"/>
      <c r="SRZ3" s="265"/>
      <c r="SSA3" s="265"/>
      <c r="SSB3" s="265"/>
      <c r="SSC3" s="265"/>
      <c r="SSD3" s="265"/>
      <c r="SSE3" s="265"/>
      <c r="SSF3" s="265"/>
      <c r="SSG3" s="265"/>
      <c r="SSH3" s="265"/>
      <c r="SSI3" s="265"/>
      <c r="SSJ3" s="265"/>
      <c r="SSK3" s="265"/>
      <c r="SSL3" s="265" t="s">
        <v>457</v>
      </c>
      <c r="SSM3" s="265"/>
      <c r="SSN3" s="265"/>
      <c r="SSO3" s="265"/>
      <c r="SSP3" s="265"/>
      <c r="SSQ3" s="265"/>
      <c r="SSR3" s="265"/>
      <c r="SSS3" s="265"/>
      <c r="SST3" s="265"/>
      <c r="SSU3" s="265"/>
      <c r="SSV3" s="265"/>
      <c r="SSW3" s="265"/>
      <c r="SSX3" s="265"/>
      <c r="SSY3" s="265"/>
      <c r="SSZ3" s="265"/>
      <c r="STA3" s="265"/>
      <c r="STB3" s="265" t="s">
        <v>457</v>
      </c>
      <c r="STC3" s="265"/>
      <c r="STD3" s="265"/>
      <c r="STE3" s="265"/>
      <c r="STF3" s="265"/>
      <c r="STG3" s="265"/>
      <c r="STH3" s="265"/>
      <c r="STI3" s="265"/>
      <c r="STJ3" s="265"/>
      <c r="STK3" s="265"/>
      <c r="STL3" s="265"/>
      <c r="STM3" s="265"/>
      <c r="STN3" s="265"/>
      <c r="STO3" s="265"/>
      <c r="STP3" s="265"/>
      <c r="STQ3" s="265"/>
      <c r="STR3" s="265" t="s">
        <v>457</v>
      </c>
      <c r="STS3" s="265"/>
      <c r="STT3" s="265"/>
      <c r="STU3" s="265"/>
      <c r="STV3" s="265"/>
      <c r="STW3" s="265"/>
      <c r="STX3" s="265"/>
      <c r="STY3" s="265"/>
      <c r="STZ3" s="265"/>
      <c r="SUA3" s="265"/>
      <c r="SUB3" s="265"/>
      <c r="SUC3" s="265"/>
      <c r="SUD3" s="265"/>
      <c r="SUE3" s="265"/>
      <c r="SUF3" s="265"/>
      <c r="SUG3" s="265"/>
      <c r="SUH3" s="265" t="s">
        <v>457</v>
      </c>
      <c r="SUI3" s="265"/>
      <c r="SUJ3" s="265"/>
      <c r="SUK3" s="265"/>
      <c r="SUL3" s="265"/>
      <c r="SUM3" s="265"/>
      <c r="SUN3" s="265"/>
      <c r="SUO3" s="265"/>
      <c r="SUP3" s="265"/>
      <c r="SUQ3" s="265"/>
      <c r="SUR3" s="265"/>
      <c r="SUS3" s="265"/>
      <c r="SUT3" s="265"/>
      <c r="SUU3" s="265"/>
      <c r="SUV3" s="265"/>
      <c r="SUW3" s="265"/>
      <c r="SUX3" s="265" t="s">
        <v>457</v>
      </c>
      <c r="SUY3" s="265"/>
      <c r="SUZ3" s="265"/>
      <c r="SVA3" s="265"/>
      <c r="SVB3" s="265"/>
      <c r="SVC3" s="265"/>
      <c r="SVD3" s="265"/>
      <c r="SVE3" s="265"/>
      <c r="SVF3" s="265"/>
      <c r="SVG3" s="265"/>
      <c r="SVH3" s="265"/>
      <c r="SVI3" s="265"/>
      <c r="SVJ3" s="265"/>
      <c r="SVK3" s="265"/>
      <c r="SVL3" s="265"/>
      <c r="SVM3" s="265"/>
      <c r="SVN3" s="265" t="s">
        <v>457</v>
      </c>
      <c r="SVO3" s="265"/>
      <c r="SVP3" s="265"/>
      <c r="SVQ3" s="265"/>
      <c r="SVR3" s="265"/>
      <c r="SVS3" s="265"/>
      <c r="SVT3" s="265"/>
      <c r="SVU3" s="265"/>
      <c r="SVV3" s="265"/>
      <c r="SVW3" s="265"/>
      <c r="SVX3" s="265"/>
      <c r="SVY3" s="265"/>
      <c r="SVZ3" s="265"/>
      <c r="SWA3" s="265"/>
      <c r="SWB3" s="265"/>
      <c r="SWC3" s="265"/>
      <c r="SWD3" s="265" t="s">
        <v>457</v>
      </c>
      <c r="SWE3" s="265"/>
      <c r="SWF3" s="265"/>
      <c r="SWG3" s="265"/>
      <c r="SWH3" s="265"/>
      <c r="SWI3" s="265"/>
      <c r="SWJ3" s="265"/>
      <c r="SWK3" s="265"/>
      <c r="SWL3" s="265"/>
      <c r="SWM3" s="265"/>
      <c r="SWN3" s="265"/>
      <c r="SWO3" s="265"/>
      <c r="SWP3" s="265"/>
      <c r="SWQ3" s="265"/>
      <c r="SWR3" s="265"/>
      <c r="SWS3" s="265"/>
      <c r="SWT3" s="265" t="s">
        <v>457</v>
      </c>
      <c r="SWU3" s="265"/>
      <c r="SWV3" s="265"/>
      <c r="SWW3" s="265"/>
      <c r="SWX3" s="265"/>
      <c r="SWY3" s="265"/>
      <c r="SWZ3" s="265"/>
      <c r="SXA3" s="265"/>
      <c r="SXB3" s="265"/>
      <c r="SXC3" s="265"/>
      <c r="SXD3" s="265"/>
      <c r="SXE3" s="265"/>
      <c r="SXF3" s="265"/>
      <c r="SXG3" s="265"/>
      <c r="SXH3" s="265"/>
      <c r="SXI3" s="265"/>
      <c r="SXJ3" s="265" t="s">
        <v>457</v>
      </c>
      <c r="SXK3" s="265"/>
      <c r="SXL3" s="265"/>
      <c r="SXM3" s="265"/>
      <c r="SXN3" s="265"/>
      <c r="SXO3" s="265"/>
      <c r="SXP3" s="265"/>
      <c r="SXQ3" s="265"/>
      <c r="SXR3" s="265"/>
      <c r="SXS3" s="265"/>
      <c r="SXT3" s="265"/>
      <c r="SXU3" s="265"/>
      <c r="SXV3" s="265"/>
      <c r="SXW3" s="265"/>
      <c r="SXX3" s="265"/>
      <c r="SXY3" s="265"/>
      <c r="SXZ3" s="265" t="s">
        <v>457</v>
      </c>
      <c r="SYA3" s="265"/>
      <c r="SYB3" s="265"/>
      <c r="SYC3" s="265"/>
      <c r="SYD3" s="265"/>
      <c r="SYE3" s="265"/>
      <c r="SYF3" s="265"/>
      <c r="SYG3" s="265"/>
      <c r="SYH3" s="265"/>
      <c r="SYI3" s="265"/>
      <c r="SYJ3" s="265"/>
      <c r="SYK3" s="265"/>
      <c r="SYL3" s="265"/>
      <c r="SYM3" s="265"/>
      <c r="SYN3" s="265"/>
      <c r="SYO3" s="265"/>
      <c r="SYP3" s="265" t="s">
        <v>457</v>
      </c>
      <c r="SYQ3" s="265"/>
      <c r="SYR3" s="265"/>
      <c r="SYS3" s="265"/>
      <c r="SYT3" s="265"/>
      <c r="SYU3" s="265"/>
      <c r="SYV3" s="265"/>
      <c r="SYW3" s="265"/>
      <c r="SYX3" s="265"/>
      <c r="SYY3" s="265"/>
      <c r="SYZ3" s="265"/>
      <c r="SZA3" s="265"/>
      <c r="SZB3" s="265"/>
      <c r="SZC3" s="265"/>
      <c r="SZD3" s="265"/>
      <c r="SZE3" s="265"/>
      <c r="SZF3" s="265" t="s">
        <v>457</v>
      </c>
      <c r="SZG3" s="265"/>
      <c r="SZH3" s="265"/>
      <c r="SZI3" s="265"/>
      <c r="SZJ3" s="265"/>
      <c r="SZK3" s="265"/>
      <c r="SZL3" s="265"/>
      <c r="SZM3" s="265"/>
      <c r="SZN3" s="265"/>
      <c r="SZO3" s="265"/>
      <c r="SZP3" s="265"/>
      <c r="SZQ3" s="265"/>
      <c r="SZR3" s="265"/>
      <c r="SZS3" s="265"/>
      <c r="SZT3" s="265"/>
      <c r="SZU3" s="265"/>
      <c r="SZV3" s="265" t="s">
        <v>457</v>
      </c>
      <c r="SZW3" s="265"/>
      <c r="SZX3" s="265"/>
      <c r="SZY3" s="265"/>
      <c r="SZZ3" s="265"/>
      <c r="TAA3" s="265"/>
      <c r="TAB3" s="265"/>
      <c r="TAC3" s="265"/>
      <c r="TAD3" s="265"/>
      <c r="TAE3" s="265"/>
      <c r="TAF3" s="265"/>
      <c r="TAG3" s="265"/>
      <c r="TAH3" s="265"/>
      <c r="TAI3" s="265"/>
      <c r="TAJ3" s="265"/>
      <c r="TAK3" s="265"/>
      <c r="TAL3" s="265" t="s">
        <v>457</v>
      </c>
      <c r="TAM3" s="265"/>
      <c r="TAN3" s="265"/>
      <c r="TAO3" s="265"/>
      <c r="TAP3" s="265"/>
      <c r="TAQ3" s="265"/>
      <c r="TAR3" s="265"/>
      <c r="TAS3" s="265"/>
      <c r="TAT3" s="265"/>
      <c r="TAU3" s="265"/>
      <c r="TAV3" s="265"/>
      <c r="TAW3" s="265"/>
      <c r="TAX3" s="265"/>
      <c r="TAY3" s="265"/>
      <c r="TAZ3" s="265"/>
      <c r="TBA3" s="265"/>
      <c r="TBB3" s="265" t="s">
        <v>457</v>
      </c>
      <c r="TBC3" s="265"/>
      <c r="TBD3" s="265"/>
      <c r="TBE3" s="265"/>
      <c r="TBF3" s="265"/>
      <c r="TBG3" s="265"/>
      <c r="TBH3" s="265"/>
      <c r="TBI3" s="265"/>
      <c r="TBJ3" s="265"/>
      <c r="TBK3" s="265"/>
      <c r="TBL3" s="265"/>
      <c r="TBM3" s="265"/>
      <c r="TBN3" s="265"/>
      <c r="TBO3" s="265"/>
      <c r="TBP3" s="265"/>
      <c r="TBQ3" s="265"/>
      <c r="TBR3" s="265" t="s">
        <v>457</v>
      </c>
      <c r="TBS3" s="265"/>
      <c r="TBT3" s="265"/>
      <c r="TBU3" s="265"/>
      <c r="TBV3" s="265"/>
      <c r="TBW3" s="265"/>
      <c r="TBX3" s="265"/>
      <c r="TBY3" s="265"/>
      <c r="TBZ3" s="265"/>
      <c r="TCA3" s="265"/>
      <c r="TCB3" s="265"/>
      <c r="TCC3" s="265"/>
      <c r="TCD3" s="265"/>
      <c r="TCE3" s="265"/>
      <c r="TCF3" s="265"/>
      <c r="TCG3" s="265"/>
      <c r="TCH3" s="265" t="s">
        <v>457</v>
      </c>
      <c r="TCI3" s="265"/>
      <c r="TCJ3" s="265"/>
      <c r="TCK3" s="265"/>
      <c r="TCL3" s="265"/>
      <c r="TCM3" s="265"/>
      <c r="TCN3" s="265"/>
      <c r="TCO3" s="265"/>
      <c r="TCP3" s="265"/>
      <c r="TCQ3" s="265"/>
      <c r="TCR3" s="265"/>
      <c r="TCS3" s="265"/>
      <c r="TCT3" s="265"/>
      <c r="TCU3" s="265"/>
      <c r="TCV3" s="265"/>
      <c r="TCW3" s="265"/>
      <c r="TCX3" s="265" t="s">
        <v>457</v>
      </c>
      <c r="TCY3" s="265"/>
      <c r="TCZ3" s="265"/>
      <c r="TDA3" s="265"/>
      <c r="TDB3" s="265"/>
      <c r="TDC3" s="265"/>
      <c r="TDD3" s="265"/>
      <c r="TDE3" s="265"/>
      <c r="TDF3" s="265"/>
      <c r="TDG3" s="265"/>
      <c r="TDH3" s="265"/>
      <c r="TDI3" s="265"/>
      <c r="TDJ3" s="265"/>
      <c r="TDK3" s="265"/>
      <c r="TDL3" s="265"/>
      <c r="TDM3" s="265"/>
      <c r="TDN3" s="265" t="s">
        <v>457</v>
      </c>
      <c r="TDO3" s="265"/>
      <c r="TDP3" s="265"/>
      <c r="TDQ3" s="265"/>
      <c r="TDR3" s="265"/>
      <c r="TDS3" s="265"/>
      <c r="TDT3" s="265"/>
      <c r="TDU3" s="265"/>
      <c r="TDV3" s="265"/>
      <c r="TDW3" s="265"/>
      <c r="TDX3" s="265"/>
      <c r="TDY3" s="265"/>
      <c r="TDZ3" s="265"/>
      <c r="TEA3" s="265"/>
      <c r="TEB3" s="265"/>
      <c r="TEC3" s="265"/>
      <c r="TED3" s="265" t="s">
        <v>457</v>
      </c>
      <c r="TEE3" s="265"/>
      <c r="TEF3" s="265"/>
      <c r="TEG3" s="265"/>
      <c r="TEH3" s="265"/>
      <c r="TEI3" s="265"/>
      <c r="TEJ3" s="265"/>
      <c r="TEK3" s="265"/>
      <c r="TEL3" s="265"/>
      <c r="TEM3" s="265"/>
      <c r="TEN3" s="265"/>
      <c r="TEO3" s="265"/>
      <c r="TEP3" s="265"/>
      <c r="TEQ3" s="265"/>
      <c r="TER3" s="265"/>
      <c r="TES3" s="265"/>
      <c r="TET3" s="265" t="s">
        <v>457</v>
      </c>
      <c r="TEU3" s="265"/>
      <c r="TEV3" s="265"/>
      <c r="TEW3" s="265"/>
      <c r="TEX3" s="265"/>
      <c r="TEY3" s="265"/>
      <c r="TEZ3" s="265"/>
      <c r="TFA3" s="265"/>
      <c r="TFB3" s="265"/>
      <c r="TFC3" s="265"/>
      <c r="TFD3" s="265"/>
      <c r="TFE3" s="265"/>
      <c r="TFF3" s="265"/>
      <c r="TFG3" s="265"/>
      <c r="TFH3" s="265"/>
      <c r="TFI3" s="265"/>
      <c r="TFJ3" s="265" t="s">
        <v>457</v>
      </c>
      <c r="TFK3" s="265"/>
      <c r="TFL3" s="265"/>
      <c r="TFM3" s="265"/>
      <c r="TFN3" s="265"/>
      <c r="TFO3" s="265"/>
      <c r="TFP3" s="265"/>
      <c r="TFQ3" s="265"/>
      <c r="TFR3" s="265"/>
      <c r="TFS3" s="265"/>
      <c r="TFT3" s="265"/>
      <c r="TFU3" s="265"/>
      <c r="TFV3" s="265"/>
      <c r="TFW3" s="265"/>
      <c r="TFX3" s="265"/>
      <c r="TFY3" s="265"/>
      <c r="TFZ3" s="265" t="s">
        <v>457</v>
      </c>
      <c r="TGA3" s="265"/>
      <c r="TGB3" s="265"/>
      <c r="TGC3" s="265"/>
      <c r="TGD3" s="265"/>
      <c r="TGE3" s="265"/>
      <c r="TGF3" s="265"/>
      <c r="TGG3" s="265"/>
      <c r="TGH3" s="265"/>
      <c r="TGI3" s="265"/>
      <c r="TGJ3" s="265"/>
      <c r="TGK3" s="265"/>
      <c r="TGL3" s="265"/>
      <c r="TGM3" s="265"/>
      <c r="TGN3" s="265"/>
      <c r="TGO3" s="265"/>
      <c r="TGP3" s="265" t="s">
        <v>457</v>
      </c>
      <c r="TGQ3" s="265"/>
      <c r="TGR3" s="265"/>
      <c r="TGS3" s="265"/>
      <c r="TGT3" s="265"/>
      <c r="TGU3" s="265"/>
      <c r="TGV3" s="265"/>
      <c r="TGW3" s="265"/>
      <c r="TGX3" s="265"/>
      <c r="TGY3" s="265"/>
      <c r="TGZ3" s="265"/>
      <c r="THA3" s="265"/>
      <c r="THB3" s="265"/>
      <c r="THC3" s="265"/>
      <c r="THD3" s="265"/>
      <c r="THE3" s="265"/>
      <c r="THF3" s="265" t="s">
        <v>457</v>
      </c>
      <c r="THG3" s="265"/>
      <c r="THH3" s="265"/>
      <c r="THI3" s="265"/>
      <c r="THJ3" s="265"/>
      <c r="THK3" s="265"/>
      <c r="THL3" s="265"/>
      <c r="THM3" s="265"/>
      <c r="THN3" s="265"/>
      <c r="THO3" s="265"/>
      <c r="THP3" s="265"/>
      <c r="THQ3" s="265"/>
      <c r="THR3" s="265"/>
      <c r="THS3" s="265"/>
      <c r="THT3" s="265"/>
      <c r="THU3" s="265"/>
      <c r="THV3" s="265" t="s">
        <v>457</v>
      </c>
      <c r="THW3" s="265"/>
      <c r="THX3" s="265"/>
      <c r="THY3" s="265"/>
      <c r="THZ3" s="265"/>
      <c r="TIA3" s="265"/>
      <c r="TIB3" s="265"/>
      <c r="TIC3" s="265"/>
      <c r="TID3" s="265"/>
      <c r="TIE3" s="265"/>
      <c r="TIF3" s="265"/>
      <c r="TIG3" s="265"/>
      <c r="TIH3" s="265"/>
      <c r="TII3" s="265"/>
      <c r="TIJ3" s="265"/>
      <c r="TIK3" s="265"/>
      <c r="TIL3" s="265" t="s">
        <v>457</v>
      </c>
      <c r="TIM3" s="265"/>
      <c r="TIN3" s="265"/>
      <c r="TIO3" s="265"/>
      <c r="TIP3" s="265"/>
      <c r="TIQ3" s="265"/>
      <c r="TIR3" s="265"/>
      <c r="TIS3" s="265"/>
      <c r="TIT3" s="265"/>
      <c r="TIU3" s="265"/>
      <c r="TIV3" s="265"/>
      <c r="TIW3" s="265"/>
      <c r="TIX3" s="265"/>
      <c r="TIY3" s="265"/>
      <c r="TIZ3" s="265"/>
      <c r="TJA3" s="265"/>
      <c r="TJB3" s="265" t="s">
        <v>457</v>
      </c>
      <c r="TJC3" s="265"/>
      <c r="TJD3" s="265"/>
      <c r="TJE3" s="265"/>
      <c r="TJF3" s="265"/>
      <c r="TJG3" s="265"/>
      <c r="TJH3" s="265"/>
      <c r="TJI3" s="265"/>
      <c r="TJJ3" s="265"/>
      <c r="TJK3" s="265"/>
      <c r="TJL3" s="265"/>
      <c r="TJM3" s="265"/>
      <c r="TJN3" s="265"/>
      <c r="TJO3" s="265"/>
      <c r="TJP3" s="265"/>
      <c r="TJQ3" s="265"/>
      <c r="TJR3" s="265" t="s">
        <v>457</v>
      </c>
      <c r="TJS3" s="265"/>
      <c r="TJT3" s="265"/>
      <c r="TJU3" s="265"/>
      <c r="TJV3" s="265"/>
      <c r="TJW3" s="265"/>
      <c r="TJX3" s="265"/>
      <c r="TJY3" s="265"/>
      <c r="TJZ3" s="265"/>
      <c r="TKA3" s="265"/>
      <c r="TKB3" s="265"/>
      <c r="TKC3" s="265"/>
      <c r="TKD3" s="265"/>
      <c r="TKE3" s="265"/>
      <c r="TKF3" s="265"/>
      <c r="TKG3" s="265"/>
      <c r="TKH3" s="265" t="s">
        <v>457</v>
      </c>
      <c r="TKI3" s="265"/>
      <c r="TKJ3" s="265"/>
      <c r="TKK3" s="265"/>
      <c r="TKL3" s="265"/>
      <c r="TKM3" s="265"/>
      <c r="TKN3" s="265"/>
      <c r="TKO3" s="265"/>
      <c r="TKP3" s="265"/>
      <c r="TKQ3" s="265"/>
      <c r="TKR3" s="265"/>
      <c r="TKS3" s="265"/>
      <c r="TKT3" s="265"/>
      <c r="TKU3" s="265"/>
      <c r="TKV3" s="265"/>
      <c r="TKW3" s="265"/>
      <c r="TKX3" s="265" t="s">
        <v>457</v>
      </c>
      <c r="TKY3" s="265"/>
      <c r="TKZ3" s="265"/>
      <c r="TLA3" s="265"/>
      <c r="TLB3" s="265"/>
      <c r="TLC3" s="265"/>
      <c r="TLD3" s="265"/>
      <c r="TLE3" s="265"/>
      <c r="TLF3" s="265"/>
      <c r="TLG3" s="265"/>
      <c r="TLH3" s="265"/>
      <c r="TLI3" s="265"/>
      <c r="TLJ3" s="265"/>
      <c r="TLK3" s="265"/>
      <c r="TLL3" s="265"/>
      <c r="TLM3" s="265"/>
      <c r="TLN3" s="265" t="s">
        <v>457</v>
      </c>
      <c r="TLO3" s="265"/>
      <c r="TLP3" s="265"/>
      <c r="TLQ3" s="265"/>
      <c r="TLR3" s="265"/>
      <c r="TLS3" s="265"/>
      <c r="TLT3" s="265"/>
      <c r="TLU3" s="265"/>
      <c r="TLV3" s="265"/>
      <c r="TLW3" s="265"/>
      <c r="TLX3" s="265"/>
      <c r="TLY3" s="265"/>
      <c r="TLZ3" s="265"/>
      <c r="TMA3" s="265"/>
      <c r="TMB3" s="265"/>
      <c r="TMC3" s="265"/>
      <c r="TMD3" s="265" t="s">
        <v>457</v>
      </c>
      <c r="TME3" s="265"/>
      <c r="TMF3" s="265"/>
      <c r="TMG3" s="265"/>
      <c r="TMH3" s="265"/>
      <c r="TMI3" s="265"/>
      <c r="TMJ3" s="265"/>
      <c r="TMK3" s="265"/>
      <c r="TML3" s="265"/>
      <c r="TMM3" s="265"/>
      <c r="TMN3" s="265"/>
      <c r="TMO3" s="265"/>
      <c r="TMP3" s="265"/>
      <c r="TMQ3" s="265"/>
      <c r="TMR3" s="265"/>
      <c r="TMS3" s="265"/>
      <c r="TMT3" s="265" t="s">
        <v>457</v>
      </c>
      <c r="TMU3" s="265"/>
      <c r="TMV3" s="265"/>
      <c r="TMW3" s="265"/>
      <c r="TMX3" s="265"/>
      <c r="TMY3" s="265"/>
      <c r="TMZ3" s="265"/>
      <c r="TNA3" s="265"/>
      <c r="TNB3" s="265"/>
      <c r="TNC3" s="265"/>
      <c r="TND3" s="265"/>
      <c r="TNE3" s="265"/>
      <c r="TNF3" s="265"/>
      <c r="TNG3" s="265"/>
      <c r="TNH3" s="265"/>
      <c r="TNI3" s="265"/>
      <c r="TNJ3" s="265" t="s">
        <v>457</v>
      </c>
      <c r="TNK3" s="265"/>
      <c r="TNL3" s="265"/>
      <c r="TNM3" s="265"/>
      <c r="TNN3" s="265"/>
      <c r="TNO3" s="265"/>
      <c r="TNP3" s="265"/>
      <c r="TNQ3" s="265"/>
      <c r="TNR3" s="265"/>
      <c r="TNS3" s="265"/>
      <c r="TNT3" s="265"/>
      <c r="TNU3" s="265"/>
      <c r="TNV3" s="265"/>
      <c r="TNW3" s="265"/>
      <c r="TNX3" s="265"/>
      <c r="TNY3" s="265"/>
      <c r="TNZ3" s="265" t="s">
        <v>457</v>
      </c>
      <c r="TOA3" s="265"/>
      <c r="TOB3" s="265"/>
      <c r="TOC3" s="265"/>
      <c r="TOD3" s="265"/>
      <c r="TOE3" s="265"/>
      <c r="TOF3" s="265"/>
      <c r="TOG3" s="265"/>
      <c r="TOH3" s="265"/>
      <c r="TOI3" s="265"/>
      <c r="TOJ3" s="265"/>
      <c r="TOK3" s="265"/>
      <c r="TOL3" s="265"/>
      <c r="TOM3" s="265"/>
      <c r="TON3" s="265"/>
      <c r="TOO3" s="265"/>
      <c r="TOP3" s="265" t="s">
        <v>457</v>
      </c>
      <c r="TOQ3" s="265"/>
      <c r="TOR3" s="265"/>
      <c r="TOS3" s="265"/>
      <c r="TOT3" s="265"/>
      <c r="TOU3" s="265"/>
      <c r="TOV3" s="265"/>
      <c r="TOW3" s="265"/>
      <c r="TOX3" s="265"/>
      <c r="TOY3" s="265"/>
      <c r="TOZ3" s="265"/>
      <c r="TPA3" s="265"/>
      <c r="TPB3" s="265"/>
      <c r="TPC3" s="265"/>
      <c r="TPD3" s="265"/>
      <c r="TPE3" s="265"/>
      <c r="TPF3" s="265" t="s">
        <v>457</v>
      </c>
      <c r="TPG3" s="265"/>
      <c r="TPH3" s="265"/>
      <c r="TPI3" s="265"/>
      <c r="TPJ3" s="265"/>
      <c r="TPK3" s="265"/>
      <c r="TPL3" s="265"/>
      <c r="TPM3" s="265"/>
      <c r="TPN3" s="265"/>
      <c r="TPO3" s="265"/>
      <c r="TPP3" s="265"/>
      <c r="TPQ3" s="265"/>
      <c r="TPR3" s="265"/>
      <c r="TPS3" s="265"/>
      <c r="TPT3" s="265"/>
      <c r="TPU3" s="265"/>
      <c r="TPV3" s="265" t="s">
        <v>457</v>
      </c>
      <c r="TPW3" s="265"/>
      <c r="TPX3" s="265"/>
      <c r="TPY3" s="265"/>
      <c r="TPZ3" s="265"/>
      <c r="TQA3" s="265"/>
      <c r="TQB3" s="265"/>
      <c r="TQC3" s="265"/>
      <c r="TQD3" s="265"/>
      <c r="TQE3" s="265"/>
      <c r="TQF3" s="265"/>
      <c r="TQG3" s="265"/>
      <c r="TQH3" s="265"/>
      <c r="TQI3" s="265"/>
      <c r="TQJ3" s="265"/>
      <c r="TQK3" s="265"/>
      <c r="TQL3" s="265" t="s">
        <v>457</v>
      </c>
      <c r="TQM3" s="265"/>
      <c r="TQN3" s="265"/>
      <c r="TQO3" s="265"/>
      <c r="TQP3" s="265"/>
      <c r="TQQ3" s="265"/>
      <c r="TQR3" s="265"/>
      <c r="TQS3" s="265"/>
      <c r="TQT3" s="265"/>
      <c r="TQU3" s="265"/>
      <c r="TQV3" s="265"/>
      <c r="TQW3" s="265"/>
      <c r="TQX3" s="265"/>
      <c r="TQY3" s="265"/>
      <c r="TQZ3" s="265"/>
      <c r="TRA3" s="265"/>
      <c r="TRB3" s="265" t="s">
        <v>457</v>
      </c>
      <c r="TRC3" s="265"/>
      <c r="TRD3" s="265"/>
      <c r="TRE3" s="265"/>
      <c r="TRF3" s="265"/>
      <c r="TRG3" s="265"/>
      <c r="TRH3" s="265"/>
      <c r="TRI3" s="265"/>
      <c r="TRJ3" s="265"/>
      <c r="TRK3" s="265"/>
      <c r="TRL3" s="265"/>
      <c r="TRM3" s="265"/>
      <c r="TRN3" s="265"/>
      <c r="TRO3" s="265"/>
      <c r="TRP3" s="265"/>
      <c r="TRQ3" s="265"/>
      <c r="TRR3" s="265" t="s">
        <v>457</v>
      </c>
      <c r="TRS3" s="265"/>
      <c r="TRT3" s="265"/>
      <c r="TRU3" s="265"/>
      <c r="TRV3" s="265"/>
      <c r="TRW3" s="265"/>
      <c r="TRX3" s="265"/>
      <c r="TRY3" s="265"/>
      <c r="TRZ3" s="265"/>
      <c r="TSA3" s="265"/>
      <c r="TSB3" s="265"/>
      <c r="TSC3" s="265"/>
      <c r="TSD3" s="265"/>
      <c r="TSE3" s="265"/>
      <c r="TSF3" s="265"/>
      <c r="TSG3" s="265"/>
      <c r="TSH3" s="265" t="s">
        <v>457</v>
      </c>
      <c r="TSI3" s="265"/>
      <c r="TSJ3" s="265"/>
      <c r="TSK3" s="265"/>
      <c r="TSL3" s="265"/>
      <c r="TSM3" s="265"/>
      <c r="TSN3" s="265"/>
      <c r="TSO3" s="265"/>
      <c r="TSP3" s="265"/>
      <c r="TSQ3" s="265"/>
      <c r="TSR3" s="265"/>
      <c r="TSS3" s="265"/>
      <c r="TST3" s="265"/>
      <c r="TSU3" s="265"/>
      <c r="TSV3" s="265"/>
      <c r="TSW3" s="265"/>
      <c r="TSX3" s="265" t="s">
        <v>457</v>
      </c>
      <c r="TSY3" s="265"/>
      <c r="TSZ3" s="265"/>
      <c r="TTA3" s="265"/>
      <c r="TTB3" s="265"/>
      <c r="TTC3" s="265"/>
      <c r="TTD3" s="265"/>
      <c r="TTE3" s="265"/>
      <c r="TTF3" s="265"/>
      <c r="TTG3" s="265"/>
      <c r="TTH3" s="265"/>
      <c r="TTI3" s="265"/>
      <c r="TTJ3" s="265"/>
      <c r="TTK3" s="265"/>
      <c r="TTL3" s="265"/>
      <c r="TTM3" s="265"/>
      <c r="TTN3" s="265" t="s">
        <v>457</v>
      </c>
      <c r="TTO3" s="265"/>
      <c r="TTP3" s="265"/>
      <c r="TTQ3" s="265"/>
      <c r="TTR3" s="265"/>
      <c r="TTS3" s="265"/>
      <c r="TTT3" s="265"/>
      <c r="TTU3" s="265"/>
      <c r="TTV3" s="265"/>
      <c r="TTW3" s="265"/>
      <c r="TTX3" s="265"/>
      <c r="TTY3" s="265"/>
      <c r="TTZ3" s="265"/>
      <c r="TUA3" s="265"/>
      <c r="TUB3" s="265"/>
      <c r="TUC3" s="265"/>
      <c r="TUD3" s="265" t="s">
        <v>457</v>
      </c>
      <c r="TUE3" s="265"/>
      <c r="TUF3" s="265"/>
      <c r="TUG3" s="265"/>
      <c r="TUH3" s="265"/>
      <c r="TUI3" s="265"/>
      <c r="TUJ3" s="265"/>
      <c r="TUK3" s="265"/>
      <c r="TUL3" s="265"/>
      <c r="TUM3" s="265"/>
      <c r="TUN3" s="265"/>
      <c r="TUO3" s="265"/>
      <c r="TUP3" s="265"/>
      <c r="TUQ3" s="265"/>
      <c r="TUR3" s="265"/>
      <c r="TUS3" s="265"/>
      <c r="TUT3" s="265" t="s">
        <v>457</v>
      </c>
      <c r="TUU3" s="265"/>
      <c r="TUV3" s="265"/>
      <c r="TUW3" s="265"/>
      <c r="TUX3" s="265"/>
      <c r="TUY3" s="265"/>
      <c r="TUZ3" s="265"/>
      <c r="TVA3" s="265"/>
      <c r="TVB3" s="265"/>
      <c r="TVC3" s="265"/>
      <c r="TVD3" s="265"/>
      <c r="TVE3" s="265"/>
      <c r="TVF3" s="265"/>
      <c r="TVG3" s="265"/>
      <c r="TVH3" s="265"/>
      <c r="TVI3" s="265"/>
      <c r="TVJ3" s="265" t="s">
        <v>457</v>
      </c>
      <c r="TVK3" s="265"/>
      <c r="TVL3" s="265"/>
      <c r="TVM3" s="265"/>
      <c r="TVN3" s="265"/>
      <c r="TVO3" s="265"/>
      <c r="TVP3" s="265"/>
      <c r="TVQ3" s="265"/>
      <c r="TVR3" s="265"/>
      <c r="TVS3" s="265"/>
      <c r="TVT3" s="265"/>
      <c r="TVU3" s="265"/>
      <c r="TVV3" s="265"/>
      <c r="TVW3" s="265"/>
      <c r="TVX3" s="265"/>
      <c r="TVY3" s="265"/>
      <c r="TVZ3" s="265" t="s">
        <v>457</v>
      </c>
      <c r="TWA3" s="265"/>
      <c r="TWB3" s="265"/>
      <c r="TWC3" s="265"/>
      <c r="TWD3" s="265"/>
      <c r="TWE3" s="265"/>
      <c r="TWF3" s="265"/>
      <c r="TWG3" s="265"/>
      <c r="TWH3" s="265"/>
      <c r="TWI3" s="265"/>
      <c r="TWJ3" s="265"/>
      <c r="TWK3" s="265"/>
      <c r="TWL3" s="265"/>
      <c r="TWM3" s="265"/>
      <c r="TWN3" s="265"/>
      <c r="TWO3" s="265"/>
      <c r="TWP3" s="265" t="s">
        <v>457</v>
      </c>
      <c r="TWQ3" s="265"/>
      <c r="TWR3" s="265"/>
      <c r="TWS3" s="265"/>
      <c r="TWT3" s="265"/>
      <c r="TWU3" s="265"/>
      <c r="TWV3" s="265"/>
      <c r="TWW3" s="265"/>
      <c r="TWX3" s="265"/>
      <c r="TWY3" s="265"/>
      <c r="TWZ3" s="265"/>
      <c r="TXA3" s="265"/>
      <c r="TXB3" s="265"/>
      <c r="TXC3" s="265"/>
      <c r="TXD3" s="265"/>
      <c r="TXE3" s="265"/>
      <c r="TXF3" s="265" t="s">
        <v>457</v>
      </c>
      <c r="TXG3" s="265"/>
      <c r="TXH3" s="265"/>
      <c r="TXI3" s="265"/>
      <c r="TXJ3" s="265"/>
      <c r="TXK3" s="265"/>
      <c r="TXL3" s="265"/>
      <c r="TXM3" s="265"/>
      <c r="TXN3" s="265"/>
      <c r="TXO3" s="265"/>
      <c r="TXP3" s="265"/>
      <c r="TXQ3" s="265"/>
      <c r="TXR3" s="265"/>
      <c r="TXS3" s="265"/>
      <c r="TXT3" s="265"/>
      <c r="TXU3" s="265"/>
      <c r="TXV3" s="265" t="s">
        <v>457</v>
      </c>
      <c r="TXW3" s="265"/>
      <c r="TXX3" s="265"/>
      <c r="TXY3" s="265"/>
      <c r="TXZ3" s="265"/>
      <c r="TYA3" s="265"/>
      <c r="TYB3" s="265"/>
      <c r="TYC3" s="265"/>
      <c r="TYD3" s="265"/>
      <c r="TYE3" s="265"/>
      <c r="TYF3" s="265"/>
      <c r="TYG3" s="265"/>
      <c r="TYH3" s="265"/>
      <c r="TYI3" s="265"/>
      <c r="TYJ3" s="265"/>
      <c r="TYK3" s="265"/>
      <c r="TYL3" s="265" t="s">
        <v>457</v>
      </c>
      <c r="TYM3" s="265"/>
      <c r="TYN3" s="265"/>
      <c r="TYO3" s="265"/>
      <c r="TYP3" s="265"/>
      <c r="TYQ3" s="265"/>
      <c r="TYR3" s="265"/>
      <c r="TYS3" s="265"/>
      <c r="TYT3" s="265"/>
      <c r="TYU3" s="265"/>
      <c r="TYV3" s="265"/>
      <c r="TYW3" s="265"/>
      <c r="TYX3" s="265"/>
      <c r="TYY3" s="265"/>
      <c r="TYZ3" s="265"/>
      <c r="TZA3" s="265"/>
      <c r="TZB3" s="265" t="s">
        <v>457</v>
      </c>
      <c r="TZC3" s="265"/>
      <c r="TZD3" s="265"/>
      <c r="TZE3" s="265"/>
      <c r="TZF3" s="265"/>
      <c r="TZG3" s="265"/>
      <c r="TZH3" s="265"/>
      <c r="TZI3" s="265"/>
      <c r="TZJ3" s="265"/>
      <c r="TZK3" s="265"/>
      <c r="TZL3" s="265"/>
      <c r="TZM3" s="265"/>
      <c r="TZN3" s="265"/>
      <c r="TZO3" s="265"/>
      <c r="TZP3" s="265"/>
      <c r="TZQ3" s="265"/>
      <c r="TZR3" s="265" t="s">
        <v>457</v>
      </c>
      <c r="TZS3" s="265"/>
      <c r="TZT3" s="265"/>
      <c r="TZU3" s="265"/>
      <c r="TZV3" s="265"/>
      <c r="TZW3" s="265"/>
      <c r="TZX3" s="265"/>
      <c r="TZY3" s="265"/>
      <c r="TZZ3" s="265"/>
      <c r="UAA3" s="265"/>
      <c r="UAB3" s="265"/>
      <c r="UAC3" s="265"/>
      <c r="UAD3" s="265"/>
      <c r="UAE3" s="265"/>
      <c r="UAF3" s="265"/>
      <c r="UAG3" s="265"/>
      <c r="UAH3" s="265" t="s">
        <v>457</v>
      </c>
      <c r="UAI3" s="265"/>
      <c r="UAJ3" s="265"/>
      <c r="UAK3" s="265"/>
      <c r="UAL3" s="265"/>
      <c r="UAM3" s="265"/>
      <c r="UAN3" s="265"/>
      <c r="UAO3" s="265"/>
      <c r="UAP3" s="265"/>
      <c r="UAQ3" s="265"/>
      <c r="UAR3" s="265"/>
      <c r="UAS3" s="265"/>
      <c r="UAT3" s="265"/>
      <c r="UAU3" s="265"/>
      <c r="UAV3" s="265"/>
      <c r="UAW3" s="265"/>
      <c r="UAX3" s="265" t="s">
        <v>457</v>
      </c>
      <c r="UAY3" s="265"/>
      <c r="UAZ3" s="265"/>
      <c r="UBA3" s="265"/>
      <c r="UBB3" s="265"/>
      <c r="UBC3" s="265"/>
      <c r="UBD3" s="265"/>
      <c r="UBE3" s="265"/>
      <c r="UBF3" s="265"/>
      <c r="UBG3" s="265"/>
      <c r="UBH3" s="265"/>
      <c r="UBI3" s="265"/>
      <c r="UBJ3" s="265"/>
      <c r="UBK3" s="265"/>
      <c r="UBL3" s="265"/>
      <c r="UBM3" s="265"/>
      <c r="UBN3" s="265" t="s">
        <v>457</v>
      </c>
      <c r="UBO3" s="265"/>
      <c r="UBP3" s="265"/>
      <c r="UBQ3" s="265"/>
      <c r="UBR3" s="265"/>
      <c r="UBS3" s="265"/>
      <c r="UBT3" s="265"/>
      <c r="UBU3" s="265"/>
      <c r="UBV3" s="265"/>
      <c r="UBW3" s="265"/>
      <c r="UBX3" s="265"/>
      <c r="UBY3" s="265"/>
      <c r="UBZ3" s="265"/>
      <c r="UCA3" s="265"/>
      <c r="UCB3" s="265"/>
      <c r="UCC3" s="265"/>
      <c r="UCD3" s="265" t="s">
        <v>457</v>
      </c>
      <c r="UCE3" s="265"/>
      <c r="UCF3" s="265"/>
      <c r="UCG3" s="265"/>
      <c r="UCH3" s="265"/>
      <c r="UCI3" s="265"/>
      <c r="UCJ3" s="265"/>
      <c r="UCK3" s="265"/>
      <c r="UCL3" s="265"/>
      <c r="UCM3" s="265"/>
      <c r="UCN3" s="265"/>
      <c r="UCO3" s="265"/>
      <c r="UCP3" s="265"/>
      <c r="UCQ3" s="265"/>
      <c r="UCR3" s="265"/>
      <c r="UCS3" s="265"/>
      <c r="UCT3" s="265" t="s">
        <v>457</v>
      </c>
      <c r="UCU3" s="265"/>
      <c r="UCV3" s="265"/>
      <c r="UCW3" s="265"/>
      <c r="UCX3" s="265"/>
      <c r="UCY3" s="265"/>
      <c r="UCZ3" s="265"/>
      <c r="UDA3" s="265"/>
      <c r="UDB3" s="265"/>
      <c r="UDC3" s="265"/>
      <c r="UDD3" s="265"/>
      <c r="UDE3" s="265"/>
      <c r="UDF3" s="265"/>
      <c r="UDG3" s="265"/>
      <c r="UDH3" s="265"/>
      <c r="UDI3" s="265"/>
      <c r="UDJ3" s="265" t="s">
        <v>457</v>
      </c>
      <c r="UDK3" s="265"/>
      <c r="UDL3" s="265"/>
      <c r="UDM3" s="265"/>
      <c r="UDN3" s="265"/>
      <c r="UDO3" s="265"/>
      <c r="UDP3" s="265"/>
      <c r="UDQ3" s="265"/>
      <c r="UDR3" s="265"/>
      <c r="UDS3" s="265"/>
      <c r="UDT3" s="265"/>
      <c r="UDU3" s="265"/>
      <c r="UDV3" s="265"/>
      <c r="UDW3" s="265"/>
      <c r="UDX3" s="265"/>
      <c r="UDY3" s="265"/>
      <c r="UDZ3" s="265" t="s">
        <v>457</v>
      </c>
      <c r="UEA3" s="265"/>
      <c r="UEB3" s="265"/>
      <c r="UEC3" s="265"/>
      <c r="UED3" s="265"/>
      <c r="UEE3" s="265"/>
      <c r="UEF3" s="265"/>
      <c r="UEG3" s="265"/>
      <c r="UEH3" s="265"/>
      <c r="UEI3" s="265"/>
      <c r="UEJ3" s="265"/>
      <c r="UEK3" s="265"/>
      <c r="UEL3" s="265"/>
      <c r="UEM3" s="265"/>
      <c r="UEN3" s="265"/>
      <c r="UEO3" s="265"/>
      <c r="UEP3" s="265" t="s">
        <v>457</v>
      </c>
      <c r="UEQ3" s="265"/>
      <c r="UER3" s="265"/>
      <c r="UES3" s="265"/>
      <c r="UET3" s="265"/>
      <c r="UEU3" s="265"/>
      <c r="UEV3" s="265"/>
      <c r="UEW3" s="265"/>
      <c r="UEX3" s="265"/>
      <c r="UEY3" s="265"/>
      <c r="UEZ3" s="265"/>
      <c r="UFA3" s="265"/>
      <c r="UFB3" s="265"/>
      <c r="UFC3" s="265"/>
      <c r="UFD3" s="265"/>
      <c r="UFE3" s="265"/>
      <c r="UFF3" s="265" t="s">
        <v>457</v>
      </c>
      <c r="UFG3" s="265"/>
      <c r="UFH3" s="265"/>
      <c r="UFI3" s="265"/>
      <c r="UFJ3" s="265"/>
      <c r="UFK3" s="265"/>
      <c r="UFL3" s="265"/>
      <c r="UFM3" s="265"/>
      <c r="UFN3" s="265"/>
      <c r="UFO3" s="265"/>
      <c r="UFP3" s="265"/>
      <c r="UFQ3" s="265"/>
      <c r="UFR3" s="265"/>
      <c r="UFS3" s="265"/>
      <c r="UFT3" s="265"/>
      <c r="UFU3" s="265"/>
      <c r="UFV3" s="265" t="s">
        <v>457</v>
      </c>
      <c r="UFW3" s="265"/>
      <c r="UFX3" s="265"/>
      <c r="UFY3" s="265"/>
      <c r="UFZ3" s="265"/>
      <c r="UGA3" s="265"/>
      <c r="UGB3" s="265"/>
      <c r="UGC3" s="265"/>
      <c r="UGD3" s="265"/>
      <c r="UGE3" s="265"/>
      <c r="UGF3" s="265"/>
      <c r="UGG3" s="265"/>
      <c r="UGH3" s="265"/>
      <c r="UGI3" s="265"/>
      <c r="UGJ3" s="265"/>
      <c r="UGK3" s="265"/>
      <c r="UGL3" s="265" t="s">
        <v>457</v>
      </c>
      <c r="UGM3" s="265"/>
      <c r="UGN3" s="265"/>
      <c r="UGO3" s="265"/>
      <c r="UGP3" s="265"/>
      <c r="UGQ3" s="265"/>
      <c r="UGR3" s="265"/>
      <c r="UGS3" s="265"/>
      <c r="UGT3" s="265"/>
      <c r="UGU3" s="265"/>
      <c r="UGV3" s="265"/>
      <c r="UGW3" s="265"/>
      <c r="UGX3" s="265"/>
      <c r="UGY3" s="265"/>
      <c r="UGZ3" s="265"/>
      <c r="UHA3" s="265"/>
      <c r="UHB3" s="265" t="s">
        <v>457</v>
      </c>
      <c r="UHC3" s="265"/>
      <c r="UHD3" s="265"/>
      <c r="UHE3" s="265"/>
      <c r="UHF3" s="265"/>
      <c r="UHG3" s="265"/>
      <c r="UHH3" s="265"/>
      <c r="UHI3" s="265"/>
      <c r="UHJ3" s="265"/>
      <c r="UHK3" s="265"/>
      <c r="UHL3" s="265"/>
      <c r="UHM3" s="265"/>
      <c r="UHN3" s="265"/>
      <c r="UHO3" s="265"/>
      <c r="UHP3" s="265"/>
      <c r="UHQ3" s="265"/>
      <c r="UHR3" s="265" t="s">
        <v>457</v>
      </c>
      <c r="UHS3" s="265"/>
      <c r="UHT3" s="265"/>
      <c r="UHU3" s="265"/>
      <c r="UHV3" s="265"/>
      <c r="UHW3" s="265"/>
      <c r="UHX3" s="265"/>
      <c r="UHY3" s="265"/>
      <c r="UHZ3" s="265"/>
      <c r="UIA3" s="265"/>
      <c r="UIB3" s="265"/>
      <c r="UIC3" s="265"/>
      <c r="UID3" s="265"/>
      <c r="UIE3" s="265"/>
      <c r="UIF3" s="265"/>
      <c r="UIG3" s="265"/>
      <c r="UIH3" s="265" t="s">
        <v>457</v>
      </c>
      <c r="UII3" s="265"/>
      <c r="UIJ3" s="265"/>
      <c r="UIK3" s="265"/>
      <c r="UIL3" s="265"/>
      <c r="UIM3" s="265"/>
      <c r="UIN3" s="265"/>
      <c r="UIO3" s="265"/>
      <c r="UIP3" s="265"/>
      <c r="UIQ3" s="265"/>
      <c r="UIR3" s="265"/>
      <c r="UIS3" s="265"/>
      <c r="UIT3" s="265"/>
      <c r="UIU3" s="265"/>
      <c r="UIV3" s="265"/>
      <c r="UIW3" s="265"/>
      <c r="UIX3" s="265" t="s">
        <v>457</v>
      </c>
      <c r="UIY3" s="265"/>
      <c r="UIZ3" s="265"/>
      <c r="UJA3" s="265"/>
      <c r="UJB3" s="265"/>
      <c r="UJC3" s="265"/>
      <c r="UJD3" s="265"/>
      <c r="UJE3" s="265"/>
      <c r="UJF3" s="265"/>
      <c r="UJG3" s="265"/>
      <c r="UJH3" s="265"/>
      <c r="UJI3" s="265"/>
      <c r="UJJ3" s="265"/>
      <c r="UJK3" s="265"/>
      <c r="UJL3" s="265"/>
      <c r="UJM3" s="265"/>
      <c r="UJN3" s="265" t="s">
        <v>457</v>
      </c>
      <c r="UJO3" s="265"/>
      <c r="UJP3" s="265"/>
      <c r="UJQ3" s="265"/>
      <c r="UJR3" s="265"/>
      <c r="UJS3" s="265"/>
      <c r="UJT3" s="265"/>
      <c r="UJU3" s="265"/>
      <c r="UJV3" s="265"/>
      <c r="UJW3" s="265"/>
      <c r="UJX3" s="265"/>
      <c r="UJY3" s="265"/>
      <c r="UJZ3" s="265"/>
      <c r="UKA3" s="265"/>
      <c r="UKB3" s="265"/>
      <c r="UKC3" s="265"/>
      <c r="UKD3" s="265" t="s">
        <v>457</v>
      </c>
      <c r="UKE3" s="265"/>
      <c r="UKF3" s="265"/>
      <c r="UKG3" s="265"/>
      <c r="UKH3" s="265"/>
      <c r="UKI3" s="265"/>
      <c r="UKJ3" s="265"/>
      <c r="UKK3" s="265"/>
      <c r="UKL3" s="265"/>
      <c r="UKM3" s="265"/>
      <c r="UKN3" s="265"/>
      <c r="UKO3" s="265"/>
      <c r="UKP3" s="265"/>
      <c r="UKQ3" s="265"/>
      <c r="UKR3" s="265"/>
      <c r="UKS3" s="265"/>
      <c r="UKT3" s="265" t="s">
        <v>457</v>
      </c>
      <c r="UKU3" s="265"/>
      <c r="UKV3" s="265"/>
      <c r="UKW3" s="265"/>
      <c r="UKX3" s="265"/>
      <c r="UKY3" s="265"/>
      <c r="UKZ3" s="265"/>
      <c r="ULA3" s="265"/>
      <c r="ULB3" s="265"/>
      <c r="ULC3" s="265"/>
      <c r="ULD3" s="265"/>
      <c r="ULE3" s="265"/>
      <c r="ULF3" s="265"/>
      <c r="ULG3" s="265"/>
      <c r="ULH3" s="265"/>
      <c r="ULI3" s="265"/>
      <c r="ULJ3" s="265" t="s">
        <v>457</v>
      </c>
      <c r="ULK3" s="265"/>
      <c r="ULL3" s="265"/>
      <c r="ULM3" s="265"/>
      <c r="ULN3" s="265"/>
      <c r="ULO3" s="265"/>
      <c r="ULP3" s="265"/>
      <c r="ULQ3" s="265"/>
      <c r="ULR3" s="265"/>
      <c r="ULS3" s="265"/>
      <c r="ULT3" s="265"/>
      <c r="ULU3" s="265"/>
      <c r="ULV3" s="265"/>
      <c r="ULW3" s="265"/>
      <c r="ULX3" s="265"/>
      <c r="ULY3" s="265"/>
      <c r="ULZ3" s="265" t="s">
        <v>457</v>
      </c>
      <c r="UMA3" s="265"/>
      <c r="UMB3" s="265"/>
      <c r="UMC3" s="265"/>
      <c r="UMD3" s="265"/>
      <c r="UME3" s="265"/>
      <c r="UMF3" s="265"/>
      <c r="UMG3" s="265"/>
      <c r="UMH3" s="265"/>
      <c r="UMI3" s="265"/>
      <c r="UMJ3" s="265"/>
      <c r="UMK3" s="265"/>
      <c r="UML3" s="265"/>
      <c r="UMM3" s="265"/>
      <c r="UMN3" s="265"/>
      <c r="UMO3" s="265"/>
      <c r="UMP3" s="265" t="s">
        <v>457</v>
      </c>
      <c r="UMQ3" s="265"/>
      <c r="UMR3" s="265"/>
      <c r="UMS3" s="265"/>
      <c r="UMT3" s="265"/>
      <c r="UMU3" s="265"/>
      <c r="UMV3" s="265"/>
      <c r="UMW3" s="265"/>
      <c r="UMX3" s="265"/>
      <c r="UMY3" s="265"/>
      <c r="UMZ3" s="265"/>
      <c r="UNA3" s="265"/>
      <c r="UNB3" s="265"/>
      <c r="UNC3" s="265"/>
      <c r="UND3" s="265"/>
      <c r="UNE3" s="265"/>
      <c r="UNF3" s="265" t="s">
        <v>457</v>
      </c>
      <c r="UNG3" s="265"/>
      <c r="UNH3" s="265"/>
      <c r="UNI3" s="265"/>
      <c r="UNJ3" s="265"/>
      <c r="UNK3" s="265"/>
      <c r="UNL3" s="265"/>
      <c r="UNM3" s="265"/>
      <c r="UNN3" s="265"/>
      <c r="UNO3" s="265"/>
      <c r="UNP3" s="265"/>
      <c r="UNQ3" s="265"/>
      <c r="UNR3" s="265"/>
      <c r="UNS3" s="265"/>
      <c r="UNT3" s="265"/>
      <c r="UNU3" s="265"/>
      <c r="UNV3" s="265" t="s">
        <v>457</v>
      </c>
      <c r="UNW3" s="265"/>
      <c r="UNX3" s="265"/>
      <c r="UNY3" s="265"/>
      <c r="UNZ3" s="265"/>
      <c r="UOA3" s="265"/>
      <c r="UOB3" s="265"/>
      <c r="UOC3" s="265"/>
      <c r="UOD3" s="265"/>
      <c r="UOE3" s="265"/>
      <c r="UOF3" s="265"/>
      <c r="UOG3" s="265"/>
      <c r="UOH3" s="265"/>
      <c r="UOI3" s="265"/>
      <c r="UOJ3" s="265"/>
      <c r="UOK3" s="265"/>
      <c r="UOL3" s="265" t="s">
        <v>457</v>
      </c>
      <c r="UOM3" s="265"/>
      <c r="UON3" s="265"/>
      <c r="UOO3" s="265"/>
      <c r="UOP3" s="265"/>
      <c r="UOQ3" s="265"/>
      <c r="UOR3" s="265"/>
      <c r="UOS3" s="265"/>
      <c r="UOT3" s="265"/>
      <c r="UOU3" s="265"/>
      <c r="UOV3" s="265"/>
      <c r="UOW3" s="265"/>
      <c r="UOX3" s="265"/>
      <c r="UOY3" s="265"/>
      <c r="UOZ3" s="265"/>
      <c r="UPA3" s="265"/>
      <c r="UPB3" s="265" t="s">
        <v>457</v>
      </c>
      <c r="UPC3" s="265"/>
      <c r="UPD3" s="265"/>
      <c r="UPE3" s="265"/>
      <c r="UPF3" s="265"/>
      <c r="UPG3" s="265"/>
      <c r="UPH3" s="265"/>
      <c r="UPI3" s="265"/>
      <c r="UPJ3" s="265"/>
      <c r="UPK3" s="265"/>
      <c r="UPL3" s="265"/>
      <c r="UPM3" s="265"/>
      <c r="UPN3" s="265"/>
      <c r="UPO3" s="265"/>
      <c r="UPP3" s="265"/>
      <c r="UPQ3" s="265"/>
      <c r="UPR3" s="265" t="s">
        <v>457</v>
      </c>
      <c r="UPS3" s="265"/>
      <c r="UPT3" s="265"/>
      <c r="UPU3" s="265"/>
      <c r="UPV3" s="265"/>
      <c r="UPW3" s="265"/>
      <c r="UPX3" s="265"/>
      <c r="UPY3" s="265"/>
      <c r="UPZ3" s="265"/>
      <c r="UQA3" s="265"/>
      <c r="UQB3" s="265"/>
      <c r="UQC3" s="265"/>
      <c r="UQD3" s="265"/>
      <c r="UQE3" s="265"/>
      <c r="UQF3" s="265"/>
      <c r="UQG3" s="265"/>
      <c r="UQH3" s="265" t="s">
        <v>457</v>
      </c>
      <c r="UQI3" s="265"/>
      <c r="UQJ3" s="265"/>
      <c r="UQK3" s="265"/>
      <c r="UQL3" s="265"/>
      <c r="UQM3" s="265"/>
      <c r="UQN3" s="265"/>
      <c r="UQO3" s="265"/>
      <c r="UQP3" s="265"/>
      <c r="UQQ3" s="265"/>
      <c r="UQR3" s="265"/>
      <c r="UQS3" s="265"/>
      <c r="UQT3" s="265"/>
      <c r="UQU3" s="265"/>
      <c r="UQV3" s="265"/>
      <c r="UQW3" s="265"/>
      <c r="UQX3" s="265" t="s">
        <v>457</v>
      </c>
      <c r="UQY3" s="265"/>
      <c r="UQZ3" s="265"/>
      <c r="URA3" s="265"/>
      <c r="URB3" s="265"/>
      <c r="URC3" s="265"/>
      <c r="URD3" s="265"/>
      <c r="URE3" s="265"/>
      <c r="URF3" s="265"/>
      <c r="URG3" s="265"/>
      <c r="URH3" s="265"/>
      <c r="URI3" s="265"/>
      <c r="URJ3" s="265"/>
      <c r="URK3" s="265"/>
      <c r="URL3" s="265"/>
      <c r="URM3" s="265"/>
      <c r="URN3" s="265" t="s">
        <v>457</v>
      </c>
      <c r="URO3" s="265"/>
      <c r="URP3" s="265"/>
      <c r="URQ3" s="265"/>
      <c r="URR3" s="265"/>
      <c r="URS3" s="265"/>
      <c r="URT3" s="265"/>
      <c r="URU3" s="265"/>
      <c r="URV3" s="265"/>
      <c r="URW3" s="265"/>
      <c r="URX3" s="265"/>
      <c r="URY3" s="265"/>
      <c r="URZ3" s="265"/>
      <c r="USA3" s="265"/>
      <c r="USB3" s="265"/>
      <c r="USC3" s="265"/>
      <c r="USD3" s="265" t="s">
        <v>457</v>
      </c>
      <c r="USE3" s="265"/>
      <c r="USF3" s="265"/>
      <c r="USG3" s="265"/>
      <c r="USH3" s="265"/>
      <c r="USI3" s="265"/>
      <c r="USJ3" s="265"/>
      <c r="USK3" s="265"/>
      <c r="USL3" s="265"/>
      <c r="USM3" s="265"/>
      <c r="USN3" s="265"/>
      <c r="USO3" s="265"/>
      <c r="USP3" s="265"/>
      <c r="USQ3" s="265"/>
      <c r="USR3" s="265"/>
      <c r="USS3" s="265"/>
      <c r="UST3" s="265" t="s">
        <v>457</v>
      </c>
      <c r="USU3" s="265"/>
      <c r="USV3" s="265"/>
      <c r="USW3" s="265"/>
      <c r="USX3" s="265"/>
      <c r="USY3" s="265"/>
      <c r="USZ3" s="265"/>
      <c r="UTA3" s="265"/>
      <c r="UTB3" s="265"/>
      <c r="UTC3" s="265"/>
      <c r="UTD3" s="265"/>
      <c r="UTE3" s="265"/>
      <c r="UTF3" s="265"/>
      <c r="UTG3" s="265"/>
      <c r="UTH3" s="265"/>
      <c r="UTI3" s="265"/>
      <c r="UTJ3" s="265" t="s">
        <v>457</v>
      </c>
      <c r="UTK3" s="265"/>
      <c r="UTL3" s="265"/>
      <c r="UTM3" s="265"/>
      <c r="UTN3" s="265"/>
      <c r="UTO3" s="265"/>
      <c r="UTP3" s="265"/>
      <c r="UTQ3" s="265"/>
      <c r="UTR3" s="265"/>
      <c r="UTS3" s="265"/>
      <c r="UTT3" s="265"/>
      <c r="UTU3" s="265"/>
      <c r="UTV3" s="265"/>
      <c r="UTW3" s="265"/>
      <c r="UTX3" s="265"/>
      <c r="UTY3" s="265"/>
      <c r="UTZ3" s="265" t="s">
        <v>457</v>
      </c>
      <c r="UUA3" s="265"/>
      <c r="UUB3" s="265"/>
      <c r="UUC3" s="265"/>
      <c r="UUD3" s="265"/>
      <c r="UUE3" s="265"/>
      <c r="UUF3" s="265"/>
      <c r="UUG3" s="265"/>
      <c r="UUH3" s="265"/>
      <c r="UUI3" s="265"/>
      <c r="UUJ3" s="265"/>
      <c r="UUK3" s="265"/>
      <c r="UUL3" s="265"/>
      <c r="UUM3" s="265"/>
      <c r="UUN3" s="265"/>
      <c r="UUO3" s="265"/>
      <c r="UUP3" s="265" t="s">
        <v>457</v>
      </c>
      <c r="UUQ3" s="265"/>
      <c r="UUR3" s="265"/>
      <c r="UUS3" s="265"/>
      <c r="UUT3" s="265"/>
      <c r="UUU3" s="265"/>
      <c r="UUV3" s="265"/>
      <c r="UUW3" s="265"/>
      <c r="UUX3" s="265"/>
      <c r="UUY3" s="265"/>
      <c r="UUZ3" s="265"/>
      <c r="UVA3" s="265"/>
      <c r="UVB3" s="265"/>
      <c r="UVC3" s="265"/>
      <c r="UVD3" s="265"/>
      <c r="UVE3" s="265"/>
      <c r="UVF3" s="265" t="s">
        <v>457</v>
      </c>
      <c r="UVG3" s="265"/>
      <c r="UVH3" s="265"/>
      <c r="UVI3" s="265"/>
      <c r="UVJ3" s="265"/>
      <c r="UVK3" s="265"/>
      <c r="UVL3" s="265"/>
      <c r="UVM3" s="265"/>
      <c r="UVN3" s="265"/>
      <c r="UVO3" s="265"/>
      <c r="UVP3" s="265"/>
      <c r="UVQ3" s="265"/>
      <c r="UVR3" s="265"/>
      <c r="UVS3" s="265"/>
      <c r="UVT3" s="265"/>
      <c r="UVU3" s="265"/>
      <c r="UVV3" s="265" t="s">
        <v>457</v>
      </c>
      <c r="UVW3" s="265"/>
      <c r="UVX3" s="265"/>
      <c r="UVY3" s="265"/>
      <c r="UVZ3" s="265"/>
      <c r="UWA3" s="265"/>
      <c r="UWB3" s="265"/>
      <c r="UWC3" s="265"/>
      <c r="UWD3" s="265"/>
      <c r="UWE3" s="265"/>
      <c r="UWF3" s="265"/>
      <c r="UWG3" s="265"/>
      <c r="UWH3" s="265"/>
      <c r="UWI3" s="265"/>
      <c r="UWJ3" s="265"/>
      <c r="UWK3" s="265"/>
      <c r="UWL3" s="265" t="s">
        <v>457</v>
      </c>
      <c r="UWM3" s="265"/>
      <c r="UWN3" s="265"/>
      <c r="UWO3" s="265"/>
      <c r="UWP3" s="265"/>
      <c r="UWQ3" s="265"/>
      <c r="UWR3" s="265"/>
      <c r="UWS3" s="265"/>
      <c r="UWT3" s="265"/>
      <c r="UWU3" s="265"/>
      <c r="UWV3" s="265"/>
      <c r="UWW3" s="265"/>
      <c r="UWX3" s="265"/>
      <c r="UWY3" s="265"/>
      <c r="UWZ3" s="265"/>
      <c r="UXA3" s="265"/>
      <c r="UXB3" s="265" t="s">
        <v>457</v>
      </c>
      <c r="UXC3" s="265"/>
      <c r="UXD3" s="265"/>
      <c r="UXE3" s="265"/>
      <c r="UXF3" s="265"/>
      <c r="UXG3" s="265"/>
      <c r="UXH3" s="265"/>
      <c r="UXI3" s="265"/>
      <c r="UXJ3" s="265"/>
      <c r="UXK3" s="265"/>
      <c r="UXL3" s="265"/>
      <c r="UXM3" s="265"/>
      <c r="UXN3" s="265"/>
      <c r="UXO3" s="265"/>
      <c r="UXP3" s="265"/>
      <c r="UXQ3" s="265"/>
      <c r="UXR3" s="265" t="s">
        <v>457</v>
      </c>
      <c r="UXS3" s="265"/>
      <c r="UXT3" s="265"/>
      <c r="UXU3" s="265"/>
      <c r="UXV3" s="265"/>
      <c r="UXW3" s="265"/>
      <c r="UXX3" s="265"/>
      <c r="UXY3" s="265"/>
      <c r="UXZ3" s="265"/>
      <c r="UYA3" s="265"/>
      <c r="UYB3" s="265"/>
      <c r="UYC3" s="265"/>
      <c r="UYD3" s="265"/>
      <c r="UYE3" s="265"/>
      <c r="UYF3" s="265"/>
      <c r="UYG3" s="265"/>
      <c r="UYH3" s="265" t="s">
        <v>457</v>
      </c>
      <c r="UYI3" s="265"/>
      <c r="UYJ3" s="265"/>
      <c r="UYK3" s="265"/>
      <c r="UYL3" s="265"/>
      <c r="UYM3" s="265"/>
      <c r="UYN3" s="265"/>
      <c r="UYO3" s="265"/>
      <c r="UYP3" s="265"/>
      <c r="UYQ3" s="265"/>
      <c r="UYR3" s="265"/>
      <c r="UYS3" s="265"/>
      <c r="UYT3" s="265"/>
      <c r="UYU3" s="265"/>
      <c r="UYV3" s="265"/>
      <c r="UYW3" s="265"/>
      <c r="UYX3" s="265" t="s">
        <v>457</v>
      </c>
      <c r="UYY3" s="265"/>
      <c r="UYZ3" s="265"/>
      <c r="UZA3" s="265"/>
      <c r="UZB3" s="265"/>
      <c r="UZC3" s="265"/>
      <c r="UZD3" s="265"/>
      <c r="UZE3" s="265"/>
      <c r="UZF3" s="265"/>
      <c r="UZG3" s="265"/>
      <c r="UZH3" s="265"/>
      <c r="UZI3" s="265"/>
      <c r="UZJ3" s="265"/>
      <c r="UZK3" s="265"/>
      <c r="UZL3" s="265"/>
      <c r="UZM3" s="265"/>
      <c r="UZN3" s="265" t="s">
        <v>457</v>
      </c>
      <c r="UZO3" s="265"/>
      <c r="UZP3" s="265"/>
      <c r="UZQ3" s="265"/>
      <c r="UZR3" s="265"/>
      <c r="UZS3" s="265"/>
      <c r="UZT3" s="265"/>
      <c r="UZU3" s="265"/>
      <c r="UZV3" s="265"/>
      <c r="UZW3" s="265"/>
      <c r="UZX3" s="265"/>
      <c r="UZY3" s="265"/>
      <c r="UZZ3" s="265"/>
      <c r="VAA3" s="265"/>
      <c r="VAB3" s="265"/>
      <c r="VAC3" s="265"/>
      <c r="VAD3" s="265" t="s">
        <v>457</v>
      </c>
      <c r="VAE3" s="265"/>
      <c r="VAF3" s="265"/>
      <c r="VAG3" s="265"/>
      <c r="VAH3" s="265"/>
      <c r="VAI3" s="265"/>
      <c r="VAJ3" s="265"/>
      <c r="VAK3" s="265"/>
      <c r="VAL3" s="265"/>
      <c r="VAM3" s="265"/>
      <c r="VAN3" s="265"/>
      <c r="VAO3" s="265"/>
      <c r="VAP3" s="265"/>
      <c r="VAQ3" s="265"/>
      <c r="VAR3" s="265"/>
      <c r="VAS3" s="265"/>
      <c r="VAT3" s="265" t="s">
        <v>457</v>
      </c>
      <c r="VAU3" s="265"/>
      <c r="VAV3" s="265"/>
      <c r="VAW3" s="265"/>
      <c r="VAX3" s="265"/>
      <c r="VAY3" s="265"/>
      <c r="VAZ3" s="265"/>
      <c r="VBA3" s="265"/>
      <c r="VBB3" s="265"/>
      <c r="VBC3" s="265"/>
      <c r="VBD3" s="265"/>
      <c r="VBE3" s="265"/>
      <c r="VBF3" s="265"/>
      <c r="VBG3" s="265"/>
      <c r="VBH3" s="265"/>
      <c r="VBI3" s="265"/>
      <c r="VBJ3" s="265" t="s">
        <v>457</v>
      </c>
      <c r="VBK3" s="265"/>
      <c r="VBL3" s="265"/>
      <c r="VBM3" s="265"/>
      <c r="VBN3" s="265"/>
      <c r="VBO3" s="265"/>
      <c r="VBP3" s="265"/>
      <c r="VBQ3" s="265"/>
      <c r="VBR3" s="265"/>
      <c r="VBS3" s="265"/>
      <c r="VBT3" s="265"/>
      <c r="VBU3" s="265"/>
      <c r="VBV3" s="265"/>
      <c r="VBW3" s="265"/>
      <c r="VBX3" s="265"/>
      <c r="VBY3" s="265"/>
      <c r="VBZ3" s="265" t="s">
        <v>457</v>
      </c>
      <c r="VCA3" s="265"/>
      <c r="VCB3" s="265"/>
      <c r="VCC3" s="265"/>
      <c r="VCD3" s="265"/>
      <c r="VCE3" s="265"/>
      <c r="VCF3" s="265"/>
      <c r="VCG3" s="265"/>
      <c r="VCH3" s="265"/>
      <c r="VCI3" s="265"/>
      <c r="VCJ3" s="265"/>
      <c r="VCK3" s="265"/>
      <c r="VCL3" s="265"/>
      <c r="VCM3" s="265"/>
      <c r="VCN3" s="265"/>
      <c r="VCO3" s="265"/>
      <c r="VCP3" s="265" t="s">
        <v>457</v>
      </c>
      <c r="VCQ3" s="265"/>
      <c r="VCR3" s="265"/>
      <c r="VCS3" s="265"/>
      <c r="VCT3" s="265"/>
      <c r="VCU3" s="265"/>
      <c r="VCV3" s="265"/>
      <c r="VCW3" s="265"/>
      <c r="VCX3" s="265"/>
      <c r="VCY3" s="265"/>
      <c r="VCZ3" s="265"/>
      <c r="VDA3" s="265"/>
      <c r="VDB3" s="265"/>
      <c r="VDC3" s="265"/>
      <c r="VDD3" s="265"/>
      <c r="VDE3" s="265"/>
      <c r="VDF3" s="265" t="s">
        <v>457</v>
      </c>
      <c r="VDG3" s="265"/>
      <c r="VDH3" s="265"/>
      <c r="VDI3" s="265"/>
      <c r="VDJ3" s="265"/>
      <c r="VDK3" s="265"/>
      <c r="VDL3" s="265"/>
      <c r="VDM3" s="265"/>
      <c r="VDN3" s="265"/>
      <c r="VDO3" s="265"/>
      <c r="VDP3" s="265"/>
      <c r="VDQ3" s="265"/>
      <c r="VDR3" s="265"/>
      <c r="VDS3" s="265"/>
      <c r="VDT3" s="265"/>
      <c r="VDU3" s="265"/>
      <c r="VDV3" s="265" t="s">
        <v>457</v>
      </c>
      <c r="VDW3" s="265"/>
      <c r="VDX3" s="265"/>
      <c r="VDY3" s="265"/>
      <c r="VDZ3" s="265"/>
      <c r="VEA3" s="265"/>
      <c r="VEB3" s="265"/>
      <c r="VEC3" s="265"/>
      <c r="VED3" s="265"/>
      <c r="VEE3" s="265"/>
      <c r="VEF3" s="265"/>
      <c r="VEG3" s="265"/>
      <c r="VEH3" s="265"/>
      <c r="VEI3" s="265"/>
      <c r="VEJ3" s="265"/>
      <c r="VEK3" s="265"/>
      <c r="VEL3" s="265" t="s">
        <v>457</v>
      </c>
      <c r="VEM3" s="265"/>
      <c r="VEN3" s="265"/>
      <c r="VEO3" s="265"/>
      <c r="VEP3" s="265"/>
      <c r="VEQ3" s="265"/>
      <c r="VER3" s="265"/>
      <c r="VES3" s="265"/>
      <c r="VET3" s="265"/>
      <c r="VEU3" s="265"/>
      <c r="VEV3" s="265"/>
      <c r="VEW3" s="265"/>
      <c r="VEX3" s="265"/>
      <c r="VEY3" s="265"/>
      <c r="VEZ3" s="265"/>
      <c r="VFA3" s="265"/>
      <c r="VFB3" s="265" t="s">
        <v>457</v>
      </c>
      <c r="VFC3" s="265"/>
      <c r="VFD3" s="265"/>
      <c r="VFE3" s="265"/>
      <c r="VFF3" s="265"/>
      <c r="VFG3" s="265"/>
      <c r="VFH3" s="265"/>
      <c r="VFI3" s="265"/>
      <c r="VFJ3" s="265"/>
      <c r="VFK3" s="265"/>
      <c r="VFL3" s="265"/>
      <c r="VFM3" s="265"/>
      <c r="VFN3" s="265"/>
      <c r="VFO3" s="265"/>
      <c r="VFP3" s="265"/>
      <c r="VFQ3" s="265"/>
      <c r="VFR3" s="265" t="s">
        <v>457</v>
      </c>
      <c r="VFS3" s="265"/>
      <c r="VFT3" s="265"/>
      <c r="VFU3" s="265"/>
      <c r="VFV3" s="265"/>
      <c r="VFW3" s="265"/>
      <c r="VFX3" s="265"/>
      <c r="VFY3" s="265"/>
      <c r="VFZ3" s="265"/>
      <c r="VGA3" s="265"/>
      <c r="VGB3" s="265"/>
      <c r="VGC3" s="265"/>
      <c r="VGD3" s="265"/>
      <c r="VGE3" s="265"/>
      <c r="VGF3" s="265"/>
      <c r="VGG3" s="265"/>
      <c r="VGH3" s="265" t="s">
        <v>457</v>
      </c>
      <c r="VGI3" s="265"/>
      <c r="VGJ3" s="265"/>
      <c r="VGK3" s="265"/>
      <c r="VGL3" s="265"/>
      <c r="VGM3" s="265"/>
      <c r="VGN3" s="265"/>
      <c r="VGO3" s="265"/>
      <c r="VGP3" s="265"/>
      <c r="VGQ3" s="265"/>
      <c r="VGR3" s="265"/>
      <c r="VGS3" s="265"/>
      <c r="VGT3" s="265"/>
      <c r="VGU3" s="265"/>
      <c r="VGV3" s="265"/>
      <c r="VGW3" s="265"/>
      <c r="VGX3" s="265" t="s">
        <v>457</v>
      </c>
      <c r="VGY3" s="265"/>
      <c r="VGZ3" s="265"/>
      <c r="VHA3" s="265"/>
      <c r="VHB3" s="265"/>
      <c r="VHC3" s="265"/>
      <c r="VHD3" s="265"/>
      <c r="VHE3" s="265"/>
      <c r="VHF3" s="265"/>
      <c r="VHG3" s="265"/>
      <c r="VHH3" s="265"/>
      <c r="VHI3" s="265"/>
      <c r="VHJ3" s="265"/>
      <c r="VHK3" s="265"/>
      <c r="VHL3" s="265"/>
      <c r="VHM3" s="265"/>
      <c r="VHN3" s="265" t="s">
        <v>457</v>
      </c>
      <c r="VHO3" s="265"/>
      <c r="VHP3" s="265"/>
      <c r="VHQ3" s="265"/>
      <c r="VHR3" s="265"/>
      <c r="VHS3" s="265"/>
      <c r="VHT3" s="265"/>
      <c r="VHU3" s="265"/>
      <c r="VHV3" s="265"/>
      <c r="VHW3" s="265"/>
      <c r="VHX3" s="265"/>
      <c r="VHY3" s="265"/>
      <c r="VHZ3" s="265"/>
      <c r="VIA3" s="265"/>
      <c r="VIB3" s="265"/>
      <c r="VIC3" s="265"/>
      <c r="VID3" s="265" t="s">
        <v>457</v>
      </c>
      <c r="VIE3" s="265"/>
      <c r="VIF3" s="265"/>
      <c r="VIG3" s="265"/>
      <c r="VIH3" s="265"/>
      <c r="VII3" s="265"/>
      <c r="VIJ3" s="265"/>
      <c r="VIK3" s="265"/>
      <c r="VIL3" s="265"/>
      <c r="VIM3" s="265"/>
      <c r="VIN3" s="265"/>
      <c r="VIO3" s="265"/>
      <c r="VIP3" s="265"/>
      <c r="VIQ3" s="265"/>
      <c r="VIR3" s="265"/>
      <c r="VIS3" s="265"/>
      <c r="VIT3" s="265" t="s">
        <v>457</v>
      </c>
      <c r="VIU3" s="265"/>
      <c r="VIV3" s="265"/>
      <c r="VIW3" s="265"/>
      <c r="VIX3" s="265"/>
      <c r="VIY3" s="265"/>
      <c r="VIZ3" s="265"/>
      <c r="VJA3" s="265"/>
      <c r="VJB3" s="265"/>
      <c r="VJC3" s="265"/>
      <c r="VJD3" s="265"/>
      <c r="VJE3" s="265"/>
      <c r="VJF3" s="265"/>
      <c r="VJG3" s="265"/>
      <c r="VJH3" s="265"/>
      <c r="VJI3" s="265"/>
      <c r="VJJ3" s="265" t="s">
        <v>457</v>
      </c>
      <c r="VJK3" s="265"/>
      <c r="VJL3" s="265"/>
      <c r="VJM3" s="265"/>
      <c r="VJN3" s="265"/>
      <c r="VJO3" s="265"/>
      <c r="VJP3" s="265"/>
      <c r="VJQ3" s="265"/>
      <c r="VJR3" s="265"/>
      <c r="VJS3" s="265"/>
      <c r="VJT3" s="265"/>
      <c r="VJU3" s="265"/>
      <c r="VJV3" s="265"/>
      <c r="VJW3" s="265"/>
      <c r="VJX3" s="265"/>
      <c r="VJY3" s="265"/>
      <c r="VJZ3" s="265" t="s">
        <v>457</v>
      </c>
      <c r="VKA3" s="265"/>
      <c r="VKB3" s="265"/>
      <c r="VKC3" s="265"/>
      <c r="VKD3" s="265"/>
      <c r="VKE3" s="265"/>
      <c r="VKF3" s="265"/>
      <c r="VKG3" s="265"/>
      <c r="VKH3" s="265"/>
      <c r="VKI3" s="265"/>
      <c r="VKJ3" s="265"/>
      <c r="VKK3" s="265"/>
      <c r="VKL3" s="265"/>
      <c r="VKM3" s="265"/>
      <c r="VKN3" s="265"/>
      <c r="VKO3" s="265"/>
      <c r="VKP3" s="265" t="s">
        <v>457</v>
      </c>
      <c r="VKQ3" s="265"/>
      <c r="VKR3" s="265"/>
      <c r="VKS3" s="265"/>
      <c r="VKT3" s="265"/>
      <c r="VKU3" s="265"/>
      <c r="VKV3" s="265"/>
      <c r="VKW3" s="265"/>
      <c r="VKX3" s="265"/>
      <c r="VKY3" s="265"/>
      <c r="VKZ3" s="265"/>
      <c r="VLA3" s="265"/>
      <c r="VLB3" s="265"/>
      <c r="VLC3" s="265"/>
      <c r="VLD3" s="265"/>
      <c r="VLE3" s="265"/>
      <c r="VLF3" s="265" t="s">
        <v>457</v>
      </c>
      <c r="VLG3" s="265"/>
      <c r="VLH3" s="265"/>
      <c r="VLI3" s="265"/>
      <c r="VLJ3" s="265"/>
      <c r="VLK3" s="265"/>
      <c r="VLL3" s="265"/>
      <c r="VLM3" s="265"/>
      <c r="VLN3" s="265"/>
      <c r="VLO3" s="265"/>
      <c r="VLP3" s="265"/>
      <c r="VLQ3" s="265"/>
      <c r="VLR3" s="265"/>
      <c r="VLS3" s="265"/>
      <c r="VLT3" s="265"/>
      <c r="VLU3" s="265"/>
      <c r="VLV3" s="265" t="s">
        <v>457</v>
      </c>
      <c r="VLW3" s="265"/>
      <c r="VLX3" s="265"/>
      <c r="VLY3" s="265"/>
      <c r="VLZ3" s="265"/>
      <c r="VMA3" s="265"/>
      <c r="VMB3" s="265"/>
      <c r="VMC3" s="265"/>
      <c r="VMD3" s="265"/>
      <c r="VME3" s="265"/>
      <c r="VMF3" s="265"/>
      <c r="VMG3" s="265"/>
      <c r="VMH3" s="265"/>
      <c r="VMI3" s="265"/>
      <c r="VMJ3" s="265"/>
      <c r="VMK3" s="265"/>
      <c r="VML3" s="265" t="s">
        <v>457</v>
      </c>
      <c r="VMM3" s="265"/>
      <c r="VMN3" s="265"/>
      <c r="VMO3" s="265"/>
      <c r="VMP3" s="265"/>
      <c r="VMQ3" s="265"/>
      <c r="VMR3" s="265"/>
      <c r="VMS3" s="265"/>
      <c r="VMT3" s="265"/>
      <c r="VMU3" s="265"/>
      <c r="VMV3" s="265"/>
      <c r="VMW3" s="265"/>
      <c r="VMX3" s="265"/>
      <c r="VMY3" s="265"/>
      <c r="VMZ3" s="265"/>
      <c r="VNA3" s="265"/>
      <c r="VNB3" s="265" t="s">
        <v>457</v>
      </c>
      <c r="VNC3" s="265"/>
      <c r="VND3" s="265"/>
      <c r="VNE3" s="265"/>
      <c r="VNF3" s="265"/>
      <c r="VNG3" s="265"/>
      <c r="VNH3" s="265"/>
      <c r="VNI3" s="265"/>
      <c r="VNJ3" s="265"/>
      <c r="VNK3" s="265"/>
      <c r="VNL3" s="265"/>
      <c r="VNM3" s="265"/>
      <c r="VNN3" s="265"/>
      <c r="VNO3" s="265"/>
      <c r="VNP3" s="265"/>
      <c r="VNQ3" s="265"/>
      <c r="VNR3" s="265" t="s">
        <v>457</v>
      </c>
      <c r="VNS3" s="265"/>
      <c r="VNT3" s="265"/>
      <c r="VNU3" s="265"/>
      <c r="VNV3" s="265"/>
      <c r="VNW3" s="265"/>
      <c r="VNX3" s="265"/>
      <c r="VNY3" s="265"/>
      <c r="VNZ3" s="265"/>
      <c r="VOA3" s="265"/>
      <c r="VOB3" s="265"/>
      <c r="VOC3" s="265"/>
      <c r="VOD3" s="265"/>
      <c r="VOE3" s="265"/>
      <c r="VOF3" s="265"/>
      <c r="VOG3" s="265"/>
      <c r="VOH3" s="265" t="s">
        <v>457</v>
      </c>
      <c r="VOI3" s="265"/>
      <c r="VOJ3" s="265"/>
      <c r="VOK3" s="265"/>
      <c r="VOL3" s="265"/>
      <c r="VOM3" s="265"/>
      <c r="VON3" s="265"/>
      <c r="VOO3" s="265"/>
      <c r="VOP3" s="265"/>
      <c r="VOQ3" s="265"/>
      <c r="VOR3" s="265"/>
      <c r="VOS3" s="265"/>
      <c r="VOT3" s="265"/>
      <c r="VOU3" s="265"/>
      <c r="VOV3" s="265"/>
      <c r="VOW3" s="265"/>
      <c r="VOX3" s="265" t="s">
        <v>457</v>
      </c>
      <c r="VOY3" s="265"/>
      <c r="VOZ3" s="265"/>
      <c r="VPA3" s="265"/>
      <c r="VPB3" s="265"/>
      <c r="VPC3" s="265"/>
      <c r="VPD3" s="265"/>
      <c r="VPE3" s="265"/>
      <c r="VPF3" s="265"/>
      <c r="VPG3" s="265"/>
      <c r="VPH3" s="265"/>
      <c r="VPI3" s="265"/>
      <c r="VPJ3" s="265"/>
      <c r="VPK3" s="265"/>
      <c r="VPL3" s="265"/>
      <c r="VPM3" s="265"/>
      <c r="VPN3" s="265" t="s">
        <v>457</v>
      </c>
      <c r="VPO3" s="265"/>
      <c r="VPP3" s="265"/>
      <c r="VPQ3" s="265"/>
      <c r="VPR3" s="265"/>
      <c r="VPS3" s="265"/>
      <c r="VPT3" s="265"/>
      <c r="VPU3" s="265"/>
      <c r="VPV3" s="265"/>
      <c r="VPW3" s="265"/>
      <c r="VPX3" s="265"/>
      <c r="VPY3" s="265"/>
      <c r="VPZ3" s="265"/>
      <c r="VQA3" s="265"/>
      <c r="VQB3" s="265"/>
      <c r="VQC3" s="265"/>
      <c r="VQD3" s="265" t="s">
        <v>457</v>
      </c>
      <c r="VQE3" s="265"/>
      <c r="VQF3" s="265"/>
      <c r="VQG3" s="265"/>
      <c r="VQH3" s="265"/>
      <c r="VQI3" s="265"/>
      <c r="VQJ3" s="265"/>
      <c r="VQK3" s="265"/>
      <c r="VQL3" s="265"/>
      <c r="VQM3" s="265"/>
      <c r="VQN3" s="265"/>
      <c r="VQO3" s="265"/>
      <c r="VQP3" s="265"/>
      <c r="VQQ3" s="265"/>
      <c r="VQR3" s="265"/>
      <c r="VQS3" s="265"/>
      <c r="VQT3" s="265" t="s">
        <v>457</v>
      </c>
      <c r="VQU3" s="265"/>
      <c r="VQV3" s="265"/>
      <c r="VQW3" s="265"/>
      <c r="VQX3" s="265"/>
      <c r="VQY3" s="265"/>
      <c r="VQZ3" s="265"/>
      <c r="VRA3" s="265"/>
      <c r="VRB3" s="265"/>
      <c r="VRC3" s="265"/>
      <c r="VRD3" s="265"/>
      <c r="VRE3" s="265"/>
      <c r="VRF3" s="265"/>
      <c r="VRG3" s="265"/>
      <c r="VRH3" s="265"/>
      <c r="VRI3" s="265"/>
      <c r="VRJ3" s="265" t="s">
        <v>457</v>
      </c>
      <c r="VRK3" s="265"/>
      <c r="VRL3" s="265"/>
      <c r="VRM3" s="265"/>
      <c r="VRN3" s="265"/>
      <c r="VRO3" s="265"/>
      <c r="VRP3" s="265"/>
      <c r="VRQ3" s="265"/>
      <c r="VRR3" s="265"/>
      <c r="VRS3" s="265"/>
      <c r="VRT3" s="265"/>
      <c r="VRU3" s="265"/>
      <c r="VRV3" s="265"/>
      <c r="VRW3" s="265"/>
      <c r="VRX3" s="265"/>
      <c r="VRY3" s="265"/>
      <c r="VRZ3" s="265" t="s">
        <v>457</v>
      </c>
      <c r="VSA3" s="265"/>
      <c r="VSB3" s="265"/>
      <c r="VSC3" s="265"/>
      <c r="VSD3" s="265"/>
      <c r="VSE3" s="265"/>
      <c r="VSF3" s="265"/>
      <c r="VSG3" s="265"/>
      <c r="VSH3" s="265"/>
      <c r="VSI3" s="265"/>
      <c r="VSJ3" s="265"/>
      <c r="VSK3" s="265"/>
      <c r="VSL3" s="265"/>
      <c r="VSM3" s="265"/>
      <c r="VSN3" s="265"/>
      <c r="VSO3" s="265"/>
      <c r="VSP3" s="265" t="s">
        <v>457</v>
      </c>
      <c r="VSQ3" s="265"/>
      <c r="VSR3" s="265"/>
      <c r="VSS3" s="265"/>
      <c r="VST3" s="265"/>
      <c r="VSU3" s="265"/>
      <c r="VSV3" s="265"/>
      <c r="VSW3" s="265"/>
      <c r="VSX3" s="265"/>
      <c r="VSY3" s="265"/>
      <c r="VSZ3" s="265"/>
      <c r="VTA3" s="265"/>
      <c r="VTB3" s="265"/>
      <c r="VTC3" s="265"/>
      <c r="VTD3" s="265"/>
      <c r="VTE3" s="265"/>
      <c r="VTF3" s="265" t="s">
        <v>457</v>
      </c>
      <c r="VTG3" s="265"/>
      <c r="VTH3" s="265"/>
      <c r="VTI3" s="265"/>
      <c r="VTJ3" s="265"/>
      <c r="VTK3" s="265"/>
      <c r="VTL3" s="265"/>
      <c r="VTM3" s="265"/>
      <c r="VTN3" s="265"/>
      <c r="VTO3" s="265"/>
      <c r="VTP3" s="265"/>
      <c r="VTQ3" s="265"/>
      <c r="VTR3" s="265"/>
      <c r="VTS3" s="265"/>
      <c r="VTT3" s="265"/>
      <c r="VTU3" s="265"/>
      <c r="VTV3" s="265" t="s">
        <v>457</v>
      </c>
      <c r="VTW3" s="265"/>
      <c r="VTX3" s="265"/>
      <c r="VTY3" s="265"/>
      <c r="VTZ3" s="265"/>
      <c r="VUA3" s="265"/>
      <c r="VUB3" s="265"/>
      <c r="VUC3" s="265"/>
      <c r="VUD3" s="265"/>
      <c r="VUE3" s="265"/>
      <c r="VUF3" s="265"/>
      <c r="VUG3" s="265"/>
      <c r="VUH3" s="265"/>
      <c r="VUI3" s="265"/>
      <c r="VUJ3" s="265"/>
      <c r="VUK3" s="265"/>
      <c r="VUL3" s="265" t="s">
        <v>457</v>
      </c>
      <c r="VUM3" s="265"/>
      <c r="VUN3" s="265"/>
      <c r="VUO3" s="265"/>
      <c r="VUP3" s="265"/>
      <c r="VUQ3" s="265"/>
      <c r="VUR3" s="265"/>
      <c r="VUS3" s="265"/>
      <c r="VUT3" s="265"/>
      <c r="VUU3" s="265"/>
      <c r="VUV3" s="265"/>
      <c r="VUW3" s="265"/>
      <c r="VUX3" s="265"/>
      <c r="VUY3" s="265"/>
      <c r="VUZ3" s="265"/>
      <c r="VVA3" s="265"/>
      <c r="VVB3" s="265" t="s">
        <v>457</v>
      </c>
      <c r="VVC3" s="265"/>
      <c r="VVD3" s="265"/>
      <c r="VVE3" s="265"/>
      <c r="VVF3" s="265"/>
      <c r="VVG3" s="265"/>
      <c r="VVH3" s="265"/>
      <c r="VVI3" s="265"/>
      <c r="VVJ3" s="265"/>
      <c r="VVK3" s="265"/>
      <c r="VVL3" s="265"/>
      <c r="VVM3" s="265"/>
      <c r="VVN3" s="265"/>
      <c r="VVO3" s="265"/>
      <c r="VVP3" s="265"/>
      <c r="VVQ3" s="265"/>
      <c r="VVR3" s="265" t="s">
        <v>457</v>
      </c>
      <c r="VVS3" s="265"/>
      <c r="VVT3" s="265"/>
      <c r="VVU3" s="265"/>
      <c r="VVV3" s="265"/>
      <c r="VVW3" s="265"/>
      <c r="VVX3" s="265"/>
      <c r="VVY3" s="265"/>
      <c r="VVZ3" s="265"/>
      <c r="VWA3" s="265"/>
      <c r="VWB3" s="265"/>
      <c r="VWC3" s="265"/>
      <c r="VWD3" s="265"/>
      <c r="VWE3" s="265"/>
      <c r="VWF3" s="265"/>
      <c r="VWG3" s="265"/>
      <c r="VWH3" s="265" t="s">
        <v>457</v>
      </c>
      <c r="VWI3" s="265"/>
      <c r="VWJ3" s="265"/>
      <c r="VWK3" s="265"/>
      <c r="VWL3" s="265"/>
      <c r="VWM3" s="265"/>
      <c r="VWN3" s="265"/>
      <c r="VWO3" s="265"/>
      <c r="VWP3" s="265"/>
      <c r="VWQ3" s="265"/>
      <c r="VWR3" s="265"/>
      <c r="VWS3" s="265"/>
      <c r="VWT3" s="265"/>
      <c r="VWU3" s="265"/>
      <c r="VWV3" s="265"/>
      <c r="VWW3" s="265"/>
      <c r="VWX3" s="265" t="s">
        <v>457</v>
      </c>
      <c r="VWY3" s="265"/>
      <c r="VWZ3" s="265"/>
      <c r="VXA3" s="265"/>
      <c r="VXB3" s="265"/>
      <c r="VXC3" s="265"/>
      <c r="VXD3" s="265"/>
      <c r="VXE3" s="265"/>
      <c r="VXF3" s="265"/>
      <c r="VXG3" s="265"/>
      <c r="VXH3" s="265"/>
      <c r="VXI3" s="265"/>
      <c r="VXJ3" s="265"/>
      <c r="VXK3" s="265"/>
      <c r="VXL3" s="265"/>
      <c r="VXM3" s="265"/>
      <c r="VXN3" s="265" t="s">
        <v>457</v>
      </c>
      <c r="VXO3" s="265"/>
      <c r="VXP3" s="265"/>
      <c r="VXQ3" s="265"/>
      <c r="VXR3" s="265"/>
      <c r="VXS3" s="265"/>
      <c r="VXT3" s="265"/>
      <c r="VXU3" s="265"/>
      <c r="VXV3" s="265"/>
      <c r="VXW3" s="265"/>
      <c r="VXX3" s="265"/>
      <c r="VXY3" s="265"/>
      <c r="VXZ3" s="265"/>
      <c r="VYA3" s="265"/>
      <c r="VYB3" s="265"/>
      <c r="VYC3" s="265"/>
      <c r="VYD3" s="265" t="s">
        <v>457</v>
      </c>
      <c r="VYE3" s="265"/>
      <c r="VYF3" s="265"/>
      <c r="VYG3" s="265"/>
      <c r="VYH3" s="265"/>
      <c r="VYI3" s="265"/>
      <c r="VYJ3" s="265"/>
      <c r="VYK3" s="265"/>
      <c r="VYL3" s="265"/>
      <c r="VYM3" s="265"/>
      <c r="VYN3" s="265"/>
      <c r="VYO3" s="265"/>
      <c r="VYP3" s="265"/>
      <c r="VYQ3" s="265"/>
      <c r="VYR3" s="265"/>
      <c r="VYS3" s="265"/>
      <c r="VYT3" s="265" t="s">
        <v>457</v>
      </c>
      <c r="VYU3" s="265"/>
      <c r="VYV3" s="265"/>
      <c r="VYW3" s="265"/>
      <c r="VYX3" s="265"/>
      <c r="VYY3" s="265"/>
      <c r="VYZ3" s="265"/>
      <c r="VZA3" s="265"/>
      <c r="VZB3" s="265"/>
      <c r="VZC3" s="265"/>
      <c r="VZD3" s="265"/>
      <c r="VZE3" s="265"/>
      <c r="VZF3" s="265"/>
      <c r="VZG3" s="265"/>
      <c r="VZH3" s="265"/>
      <c r="VZI3" s="265"/>
      <c r="VZJ3" s="265" t="s">
        <v>457</v>
      </c>
      <c r="VZK3" s="265"/>
      <c r="VZL3" s="265"/>
      <c r="VZM3" s="265"/>
      <c r="VZN3" s="265"/>
      <c r="VZO3" s="265"/>
      <c r="VZP3" s="265"/>
      <c r="VZQ3" s="265"/>
      <c r="VZR3" s="265"/>
      <c r="VZS3" s="265"/>
      <c r="VZT3" s="265"/>
      <c r="VZU3" s="265"/>
      <c r="VZV3" s="265"/>
      <c r="VZW3" s="265"/>
      <c r="VZX3" s="265"/>
      <c r="VZY3" s="265"/>
      <c r="VZZ3" s="265" t="s">
        <v>457</v>
      </c>
      <c r="WAA3" s="265"/>
      <c r="WAB3" s="265"/>
      <c r="WAC3" s="265"/>
      <c r="WAD3" s="265"/>
      <c r="WAE3" s="265"/>
      <c r="WAF3" s="265"/>
      <c r="WAG3" s="265"/>
      <c r="WAH3" s="265"/>
      <c r="WAI3" s="265"/>
      <c r="WAJ3" s="265"/>
      <c r="WAK3" s="265"/>
      <c r="WAL3" s="265"/>
      <c r="WAM3" s="265"/>
      <c r="WAN3" s="265"/>
      <c r="WAO3" s="265"/>
      <c r="WAP3" s="265" t="s">
        <v>457</v>
      </c>
      <c r="WAQ3" s="265"/>
      <c r="WAR3" s="265"/>
      <c r="WAS3" s="265"/>
      <c r="WAT3" s="265"/>
      <c r="WAU3" s="265"/>
      <c r="WAV3" s="265"/>
      <c r="WAW3" s="265"/>
      <c r="WAX3" s="265"/>
      <c r="WAY3" s="265"/>
      <c r="WAZ3" s="265"/>
      <c r="WBA3" s="265"/>
      <c r="WBB3" s="265"/>
      <c r="WBC3" s="265"/>
      <c r="WBD3" s="265"/>
      <c r="WBE3" s="265"/>
      <c r="WBF3" s="265" t="s">
        <v>457</v>
      </c>
      <c r="WBG3" s="265"/>
      <c r="WBH3" s="265"/>
      <c r="WBI3" s="265"/>
      <c r="WBJ3" s="265"/>
      <c r="WBK3" s="265"/>
      <c r="WBL3" s="265"/>
      <c r="WBM3" s="265"/>
      <c r="WBN3" s="265"/>
      <c r="WBO3" s="265"/>
      <c r="WBP3" s="265"/>
      <c r="WBQ3" s="265"/>
      <c r="WBR3" s="265"/>
      <c r="WBS3" s="265"/>
      <c r="WBT3" s="265"/>
      <c r="WBU3" s="265"/>
      <c r="WBV3" s="265" t="s">
        <v>457</v>
      </c>
      <c r="WBW3" s="265"/>
      <c r="WBX3" s="265"/>
      <c r="WBY3" s="265"/>
      <c r="WBZ3" s="265"/>
      <c r="WCA3" s="265"/>
      <c r="WCB3" s="265"/>
      <c r="WCC3" s="265"/>
      <c r="WCD3" s="265"/>
      <c r="WCE3" s="265"/>
      <c r="WCF3" s="265"/>
      <c r="WCG3" s="265"/>
      <c r="WCH3" s="265"/>
      <c r="WCI3" s="265"/>
      <c r="WCJ3" s="265"/>
      <c r="WCK3" s="265"/>
      <c r="WCL3" s="265" t="s">
        <v>457</v>
      </c>
      <c r="WCM3" s="265"/>
      <c r="WCN3" s="265"/>
      <c r="WCO3" s="265"/>
      <c r="WCP3" s="265"/>
      <c r="WCQ3" s="265"/>
      <c r="WCR3" s="265"/>
      <c r="WCS3" s="265"/>
      <c r="WCT3" s="265"/>
      <c r="WCU3" s="265"/>
      <c r="WCV3" s="265"/>
      <c r="WCW3" s="265"/>
      <c r="WCX3" s="265"/>
      <c r="WCY3" s="265"/>
      <c r="WCZ3" s="265"/>
      <c r="WDA3" s="265"/>
      <c r="WDB3" s="265" t="s">
        <v>457</v>
      </c>
      <c r="WDC3" s="265"/>
      <c r="WDD3" s="265"/>
      <c r="WDE3" s="265"/>
      <c r="WDF3" s="265"/>
      <c r="WDG3" s="265"/>
      <c r="WDH3" s="265"/>
      <c r="WDI3" s="265"/>
      <c r="WDJ3" s="265"/>
      <c r="WDK3" s="265"/>
      <c r="WDL3" s="265"/>
      <c r="WDM3" s="265"/>
      <c r="WDN3" s="265"/>
      <c r="WDO3" s="265"/>
      <c r="WDP3" s="265"/>
      <c r="WDQ3" s="265"/>
      <c r="WDR3" s="265" t="s">
        <v>457</v>
      </c>
      <c r="WDS3" s="265"/>
      <c r="WDT3" s="265"/>
      <c r="WDU3" s="265"/>
      <c r="WDV3" s="265"/>
      <c r="WDW3" s="265"/>
      <c r="WDX3" s="265"/>
      <c r="WDY3" s="265"/>
      <c r="WDZ3" s="265"/>
      <c r="WEA3" s="265"/>
      <c r="WEB3" s="265"/>
      <c r="WEC3" s="265"/>
      <c r="WED3" s="265"/>
      <c r="WEE3" s="265"/>
      <c r="WEF3" s="265"/>
      <c r="WEG3" s="265"/>
      <c r="WEH3" s="265" t="s">
        <v>457</v>
      </c>
      <c r="WEI3" s="265"/>
      <c r="WEJ3" s="265"/>
      <c r="WEK3" s="265"/>
      <c r="WEL3" s="265"/>
      <c r="WEM3" s="265"/>
      <c r="WEN3" s="265"/>
      <c r="WEO3" s="265"/>
      <c r="WEP3" s="265"/>
      <c r="WEQ3" s="265"/>
      <c r="WER3" s="265"/>
      <c r="WES3" s="265"/>
      <c r="WET3" s="265"/>
      <c r="WEU3" s="265"/>
      <c r="WEV3" s="265"/>
      <c r="WEW3" s="265"/>
      <c r="WEX3" s="265" t="s">
        <v>457</v>
      </c>
      <c r="WEY3" s="265"/>
      <c r="WEZ3" s="265"/>
      <c r="WFA3" s="265"/>
      <c r="WFB3" s="265"/>
      <c r="WFC3" s="265"/>
      <c r="WFD3" s="265"/>
      <c r="WFE3" s="265"/>
      <c r="WFF3" s="265"/>
      <c r="WFG3" s="265"/>
      <c r="WFH3" s="265"/>
      <c r="WFI3" s="265"/>
      <c r="WFJ3" s="265"/>
      <c r="WFK3" s="265"/>
      <c r="WFL3" s="265"/>
      <c r="WFM3" s="265"/>
      <c r="WFN3" s="265" t="s">
        <v>457</v>
      </c>
      <c r="WFO3" s="265"/>
      <c r="WFP3" s="265"/>
      <c r="WFQ3" s="265"/>
      <c r="WFR3" s="265"/>
      <c r="WFS3" s="265"/>
      <c r="WFT3" s="265"/>
      <c r="WFU3" s="265"/>
      <c r="WFV3" s="265"/>
      <c r="WFW3" s="265"/>
      <c r="WFX3" s="265"/>
      <c r="WFY3" s="265"/>
      <c r="WFZ3" s="265"/>
      <c r="WGA3" s="265"/>
      <c r="WGB3" s="265"/>
      <c r="WGC3" s="265"/>
      <c r="WGD3" s="265" t="s">
        <v>457</v>
      </c>
      <c r="WGE3" s="265"/>
      <c r="WGF3" s="265"/>
      <c r="WGG3" s="265"/>
      <c r="WGH3" s="265"/>
      <c r="WGI3" s="265"/>
      <c r="WGJ3" s="265"/>
      <c r="WGK3" s="265"/>
      <c r="WGL3" s="265"/>
      <c r="WGM3" s="265"/>
      <c r="WGN3" s="265"/>
      <c r="WGO3" s="265"/>
      <c r="WGP3" s="265"/>
      <c r="WGQ3" s="265"/>
      <c r="WGR3" s="265"/>
      <c r="WGS3" s="265"/>
      <c r="WGT3" s="265" t="s">
        <v>457</v>
      </c>
      <c r="WGU3" s="265"/>
      <c r="WGV3" s="265"/>
      <c r="WGW3" s="265"/>
      <c r="WGX3" s="265"/>
      <c r="WGY3" s="265"/>
      <c r="WGZ3" s="265"/>
      <c r="WHA3" s="265"/>
      <c r="WHB3" s="265"/>
      <c r="WHC3" s="265"/>
      <c r="WHD3" s="265"/>
      <c r="WHE3" s="265"/>
      <c r="WHF3" s="265"/>
      <c r="WHG3" s="265"/>
      <c r="WHH3" s="265"/>
      <c r="WHI3" s="265"/>
      <c r="WHJ3" s="265" t="s">
        <v>457</v>
      </c>
      <c r="WHK3" s="265"/>
      <c r="WHL3" s="265"/>
      <c r="WHM3" s="265"/>
      <c r="WHN3" s="265"/>
      <c r="WHO3" s="265"/>
      <c r="WHP3" s="265"/>
      <c r="WHQ3" s="265"/>
      <c r="WHR3" s="265"/>
      <c r="WHS3" s="265"/>
      <c r="WHT3" s="265"/>
      <c r="WHU3" s="265"/>
      <c r="WHV3" s="265"/>
      <c r="WHW3" s="265"/>
      <c r="WHX3" s="265"/>
      <c r="WHY3" s="265"/>
      <c r="WHZ3" s="265" t="s">
        <v>457</v>
      </c>
      <c r="WIA3" s="265"/>
      <c r="WIB3" s="265"/>
      <c r="WIC3" s="265"/>
      <c r="WID3" s="265"/>
      <c r="WIE3" s="265"/>
      <c r="WIF3" s="265"/>
      <c r="WIG3" s="265"/>
      <c r="WIH3" s="265"/>
      <c r="WII3" s="265"/>
      <c r="WIJ3" s="265"/>
      <c r="WIK3" s="265"/>
      <c r="WIL3" s="265"/>
      <c r="WIM3" s="265"/>
      <c r="WIN3" s="265"/>
      <c r="WIO3" s="265"/>
      <c r="WIP3" s="265" t="s">
        <v>457</v>
      </c>
      <c r="WIQ3" s="265"/>
      <c r="WIR3" s="265"/>
      <c r="WIS3" s="265"/>
      <c r="WIT3" s="265"/>
      <c r="WIU3" s="265"/>
      <c r="WIV3" s="265"/>
      <c r="WIW3" s="265"/>
      <c r="WIX3" s="265"/>
      <c r="WIY3" s="265"/>
      <c r="WIZ3" s="265"/>
      <c r="WJA3" s="265"/>
      <c r="WJB3" s="265"/>
      <c r="WJC3" s="265"/>
      <c r="WJD3" s="265"/>
      <c r="WJE3" s="265"/>
      <c r="WJF3" s="265" t="s">
        <v>457</v>
      </c>
      <c r="WJG3" s="265"/>
      <c r="WJH3" s="265"/>
      <c r="WJI3" s="265"/>
      <c r="WJJ3" s="265"/>
      <c r="WJK3" s="265"/>
      <c r="WJL3" s="265"/>
      <c r="WJM3" s="265"/>
      <c r="WJN3" s="265"/>
      <c r="WJO3" s="265"/>
      <c r="WJP3" s="265"/>
      <c r="WJQ3" s="265"/>
      <c r="WJR3" s="265"/>
      <c r="WJS3" s="265"/>
      <c r="WJT3" s="265"/>
      <c r="WJU3" s="265"/>
      <c r="WJV3" s="265" t="s">
        <v>457</v>
      </c>
      <c r="WJW3" s="265"/>
      <c r="WJX3" s="265"/>
      <c r="WJY3" s="265"/>
      <c r="WJZ3" s="265"/>
      <c r="WKA3" s="265"/>
      <c r="WKB3" s="265"/>
      <c r="WKC3" s="265"/>
      <c r="WKD3" s="265"/>
      <c r="WKE3" s="265"/>
      <c r="WKF3" s="265"/>
      <c r="WKG3" s="265"/>
      <c r="WKH3" s="265"/>
      <c r="WKI3" s="265"/>
      <c r="WKJ3" s="265"/>
      <c r="WKK3" s="265"/>
      <c r="WKL3" s="265" t="s">
        <v>457</v>
      </c>
      <c r="WKM3" s="265"/>
      <c r="WKN3" s="265"/>
      <c r="WKO3" s="265"/>
      <c r="WKP3" s="265"/>
      <c r="WKQ3" s="265"/>
      <c r="WKR3" s="265"/>
      <c r="WKS3" s="265"/>
      <c r="WKT3" s="265"/>
      <c r="WKU3" s="265"/>
      <c r="WKV3" s="265"/>
      <c r="WKW3" s="265"/>
      <c r="WKX3" s="265"/>
      <c r="WKY3" s="265"/>
      <c r="WKZ3" s="265"/>
      <c r="WLA3" s="265"/>
      <c r="WLB3" s="265" t="s">
        <v>457</v>
      </c>
      <c r="WLC3" s="265"/>
      <c r="WLD3" s="265"/>
      <c r="WLE3" s="265"/>
      <c r="WLF3" s="265"/>
      <c r="WLG3" s="265"/>
      <c r="WLH3" s="265"/>
      <c r="WLI3" s="265"/>
      <c r="WLJ3" s="265"/>
      <c r="WLK3" s="265"/>
      <c r="WLL3" s="265"/>
      <c r="WLM3" s="265"/>
      <c r="WLN3" s="265"/>
      <c r="WLO3" s="265"/>
      <c r="WLP3" s="265"/>
      <c r="WLQ3" s="265"/>
      <c r="WLR3" s="265" t="s">
        <v>457</v>
      </c>
      <c r="WLS3" s="265"/>
      <c r="WLT3" s="265"/>
      <c r="WLU3" s="265"/>
      <c r="WLV3" s="265"/>
      <c r="WLW3" s="265"/>
      <c r="WLX3" s="265"/>
      <c r="WLY3" s="265"/>
      <c r="WLZ3" s="265"/>
      <c r="WMA3" s="265"/>
      <c r="WMB3" s="265"/>
      <c r="WMC3" s="265"/>
      <c r="WMD3" s="265"/>
      <c r="WME3" s="265"/>
      <c r="WMF3" s="265"/>
      <c r="WMG3" s="265"/>
      <c r="WMH3" s="265" t="s">
        <v>457</v>
      </c>
      <c r="WMI3" s="265"/>
      <c r="WMJ3" s="265"/>
      <c r="WMK3" s="265"/>
      <c r="WML3" s="265"/>
      <c r="WMM3" s="265"/>
      <c r="WMN3" s="265"/>
      <c r="WMO3" s="265"/>
      <c r="WMP3" s="265"/>
      <c r="WMQ3" s="265"/>
      <c r="WMR3" s="265"/>
      <c r="WMS3" s="265"/>
      <c r="WMT3" s="265"/>
      <c r="WMU3" s="265"/>
      <c r="WMV3" s="265"/>
      <c r="WMW3" s="265"/>
      <c r="WMX3" s="265" t="s">
        <v>457</v>
      </c>
      <c r="WMY3" s="265"/>
      <c r="WMZ3" s="265"/>
      <c r="WNA3" s="265"/>
      <c r="WNB3" s="265"/>
      <c r="WNC3" s="265"/>
      <c r="WND3" s="265"/>
      <c r="WNE3" s="265"/>
      <c r="WNF3" s="265"/>
      <c r="WNG3" s="265"/>
      <c r="WNH3" s="265"/>
      <c r="WNI3" s="265"/>
      <c r="WNJ3" s="265"/>
      <c r="WNK3" s="265"/>
      <c r="WNL3" s="265"/>
      <c r="WNM3" s="265"/>
      <c r="WNN3" s="265" t="s">
        <v>457</v>
      </c>
      <c r="WNO3" s="265"/>
      <c r="WNP3" s="265"/>
      <c r="WNQ3" s="265"/>
      <c r="WNR3" s="265"/>
      <c r="WNS3" s="265"/>
      <c r="WNT3" s="265"/>
      <c r="WNU3" s="265"/>
      <c r="WNV3" s="265"/>
      <c r="WNW3" s="265"/>
      <c r="WNX3" s="265"/>
      <c r="WNY3" s="265"/>
      <c r="WNZ3" s="265"/>
      <c r="WOA3" s="265"/>
      <c r="WOB3" s="265"/>
      <c r="WOC3" s="265"/>
      <c r="WOD3" s="265" t="s">
        <v>457</v>
      </c>
      <c r="WOE3" s="265"/>
      <c r="WOF3" s="265"/>
      <c r="WOG3" s="265"/>
      <c r="WOH3" s="265"/>
      <c r="WOI3" s="265"/>
      <c r="WOJ3" s="265"/>
      <c r="WOK3" s="265"/>
      <c r="WOL3" s="265"/>
      <c r="WOM3" s="265"/>
      <c r="WON3" s="265"/>
      <c r="WOO3" s="265"/>
      <c r="WOP3" s="265"/>
      <c r="WOQ3" s="265"/>
      <c r="WOR3" s="265"/>
      <c r="WOS3" s="265"/>
      <c r="WOT3" s="265" t="s">
        <v>457</v>
      </c>
      <c r="WOU3" s="265"/>
      <c r="WOV3" s="265"/>
      <c r="WOW3" s="265"/>
      <c r="WOX3" s="265"/>
      <c r="WOY3" s="265"/>
      <c r="WOZ3" s="265"/>
      <c r="WPA3" s="265"/>
      <c r="WPB3" s="265"/>
      <c r="WPC3" s="265"/>
      <c r="WPD3" s="265"/>
      <c r="WPE3" s="265"/>
      <c r="WPF3" s="265"/>
      <c r="WPG3" s="265"/>
      <c r="WPH3" s="265"/>
      <c r="WPI3" s="265"/>
      <c r="WPJ3" s="265" t="s">
        <v>457</v>
      </c>
      <c r="WPK3" s="265"/>
      <c r="WPL3" s="265"/>
      <c r="WPM3" s="265"/>
      <c r="WPN3" s="265"/>
      <c r="WPO3" s="265"/>
      <c r="WPP3" s="265"/>
      <c r="WPQ3" s="265"/>
      <c r="WPR3" s="265"/>
      <c r="WPS3" s="265"/>
      <c r="WPT3" s="265"/>
      <c r="WPU3" s="265"/>
      <c r="WPV3" s="265"/>
      <c r="WPW3" s="265"/>
      <c r="WPX3" s="265"/>
      <c r="WPY3" s="265"/>
      <c r="WPZ3" s="265" t="s">
        <v>457</v>
      </c>
      <c r="WQA3" s="265"/>
      <c r="WQB3" s="265"/>
      <c r="WQC3" s="265"/>
      <c r="WQD3" s="265"/>
      <c r="WQE3" s="265"/>
      <c r="WQF3" s="265"/>
      <c r="WQG3" s="265"/>
      <c r="WQH3" s="265"/>
      <c r="WQI3" s="265"/>
      <c r="WQJ3" s="265"/>
      <c r="WQK3" s="265"/>
      <c r="WQL3" s="265"/>
      <c r="WQM3" s="265"/>
      <c r="WQN3" s="265"/>
      <c r="WQO3" s="265"/>
      <c r="WQP3" s="265" t="s">
        <v>457</v>
      </c>
      <c r="WQQ3" s="265"/>
      <c r="WQR3" s="265"/>
      <c r="WQS3" s="265"/>
      <c r="WQT3" s="265"/>
      <c r="WQU3" s="265"/>
      <c r="WQV3" s="265"/>
      <c r="WQW3" s="265"/>
      <c r="WQX3" s="265"/>
      <c r="WQY3" s="265"/>
      <c r="WQZ3" s="265"/>
      <c r="WRA3" s="265"/>
      <c r="WRB3" s="265"/>
      <c r="WRC3" s="265"/>
      <c r="WRD3" s="265"/>
      <c r="WRE3" s="265"/>
      <c r="WRF3" s="265" t="s">
        <v>457</v>
      </c>
      <c r="WRG3" s="265"/>
      <c r="WRH3" s="265"/>
      <c r="WRI3" s="265"/>
      <c r="WRJ3" s="265"/>
      <c r="WRK3" s="265"/>
      <c r="WRL3" s="265"/>
      <c r="WRM3" s="265"/>
      <c r="WRN3" s="265"/>
      <c r="WRO3" s="265"/>
      <c r="WRP3" s="265"/>
      <c r="WRQ3" s="265"/>
      <c r="WRR3" s="265"/>
      <c r="WRS3" s="265"/>
      <c r="WRT3" s="265"/>
      <c r="WRU3" s="265"/>
      <c r="WRV3" s="265" t="s">
        <v>457</v>
      </c>
      <c r="WRW3" s="265"/>
      <c r="WRX3" s="265"/>
      <c r="WRY3" s="265"/>
      <c r="WRZ3" s="265"/>
      <c r="WSA3" s="265"/>
      <c r="WSB3" s="265"/>
      <c r="WSC3" s="265"/>
      <c r="WSD3" s="265"/>
      <c r="WSE3" s="265"/>
      <c r="WSF3" s="265"/>
      <c r="WSG3" s="265"/>
      <c r="WSH3" s="265"/>
      <c r="WSI3" s="265"/>
      <c r="WSJ3" s="265"/>
      <c r="WSK3" s="265"/>
      <c r="WSL3" s="265" t="s">
        <v>457</v>
      </c>
      <c r="WSM3" s="265"/>
      <c r="WSN3" s="265"/>
      <c r="WSO3" s="265"/>
      <c r="WSP3" s="265"/>
      <c r="WSQ3" s="265"/>
      <c r="WSR3" s="265"/>
      <c r="WSS3" s="265"/>
      <c r="WST3" s="265"/>
      <c r="WSU3" s="265"/>
      <c r="WSV3" s="265"/>
      <c r="WSW3" s="265"/>
      <c r="WSX3" s="265"/>
      <c r="WSY3" s="265"/>
      <c r="WSZ3" s="265"/>
      <c r="WTA3" s="265"/>
      <c r="WTB3" s="265" t="s">
        <v>457</v>
      </c>
      <c r="WTC3" s="265"/>
      <c r="WTD3" s="265"/>
      <c r="WTE3" s="265"/>
      <c r="WTF3" s="265"/>
      <c r="WTG3" s="265"/>
      <c r="WTH3" s="265"/>
      <c r="WTI3" s="265"/>
      <c r="WTJ3" s="265"/>
      <c r="WTK3" s="265"/>
      <c r="WTL3" s="265"/>
      <c r="WTM3" s="265"/>
      <c r="WTN3" s="265"/>
      <c r="WTO3" s="265"/>
      <c r="WTP3" s="265"/>
      <c r="WTQ3" s="265"/>
      <c r="WTR3" s="265" t="s">
        <v>457</v>
      </c>
      <c r="WTS3" s="265"/>
      <c r="WTT3" s="265"/>
      <c r="WTU3" s="265"/>
      <c r="WTV3" s="265"/>
      <c r="WTW3" s="265"/>
      <c r="WTX3" s="265"/>
      <c r="WTY3" s="265"/>
      <c r="WTZ3" s="265"/>
      <c r="WUA3" s="265"/>
      <c r="WUB3" s="265"/>
      <c r="WUC3" s="265"/>
      <c r="WUD3" s="265"/>
      <c r="WUE3" s="265"/>
      <c r="WUF3" s="265"/>
      <c r="WUG3" s="265"/>
      <c r="WUH3" s="265" t="s">
        <v>457</v>
      </c>
      <c r="WUI3" s="265"/>
      <c r="WUJ3" s="265"/>
      <c r="WUK3" s="265"/>
      <c r="WUL3" s="265"/>
      <c r="WUM3" s="265"/>
      <c r="WUN3" s="265"/>
      <c r="WUO3" s="265"/>
      <c r="WUP3" s="265"/>
      <c r="WUQ3" s="265"/>
      <c r="WUR3" s="265"/>
      <c r="WUS3" s="265"/>
      <c r="WUT3" s="265"/>
      <c r="WUU3" s="265"/>
      <c r="WUV3" s="265"/>
      <c r="WUW3" s="265"/>
      <c r="WUX3" s="265" t="s">
        <v>457</v>
      </c>
      <c r="WUY3" s="265"/>
      <c r="WUZ3" s="265"/>
      <c r="WVA3" s="265"/>
      <c r="WVB3" s="265"/>
      <c r="WVC3" s="265"/>
      <c r="WVD3" s="265"/>
      <c r="WVE3" s="265"/>
      <c r="WVF3" s="265"/>
      <c r="WVG3" s="265"/>
      <c r="WVH3" s="265"/>
      <c r="WVI3" s="265"/>
      <c r="WVJ3" s="265"/>
      <c r="WVK3" s="265"/>
      <c r="WVL3" s="265"/>
      <c r="WVM3" s="265"/>
      <c r="WVN3" s="265" t="s">
        <v>457</v>
      </c>
      <c r="WVO3" s="265"/>
      <c r="WVP3" s="265"/>
      <c r="WVQ3" s="265"/>
      <c r="WVR3" s="265"/>
      <c r="WVS3" s="265"/>
      <c r="WVT3" s="265"/>
      <c r="WVU3" s="265"/>
      <c r="WVV3" s="265"/>
      <c r="WVW3" s="265"/>
      <c r="WVX3" s="265"/>
      <c r="WVY3" s="265"/>
      <c r="WVZ3" s="265"/>
      <c r="WWA3" s="265"/>
      <c r="WWB3" s="265"/>
      <c r="WWC3" s="265"/>
      <c r="WWD3" s="265" t="s">
        <v>457</v>
      </c>
      <c r="WWE3" s="265"/>
      <c r="WWF3" s="265"/>
      <c r="WWG3" s="265"/>
      <c r="WWH3" s="265"/>
      <c r="WWI3" s="265"/>
      <c r="WWJ3" s="265"/>
      <c r="WWK3" s="265"/>
      <c r="WWL3" s="265"/>
      <c r="WWM3" s="265"/>
      <c r="WWN3" s="265"/>
      <c r="WWO3" s="265"/>
      <c r="WWP3" s="265"/>
      <c r="WWQ3" s="265"/>
      <c r="WWR3" s="265"/>
      <c r="WWS3" s="265"/>
      <c r="WWT3" s="265" t="s">
        <v>457</v>
      </c>
      <c r="WWU3" s="265"/>
      <c r="WWV3" s="265"/>
      <c r="WWW3" s="265"/>
      <c r="WWX3" s="265"/>
      <c r="WWY3" s="265"/>
      <c r="WWZ3" s="265"/>
      <c r="WXA3" s="265"/>
      <c r="WXB3" s="265"/>
      <c r="WXC3" s="265"/>
      <c r="WXD3" s="265"/>
      <c r="WXE3" s="265"/>
      <c r="WXF3" s="265"/>
      <c r="WXG3" s="265"/>
      <c r="WXH3" s="265"/>
      <c r="WXI3" s="265"/>
      <c r="WXJ3" s="265" t="s">
        <v>457</v>
      </c>
      <c r="WXK3" s="265"/>
      <c r="WXL3" s="265"/>
      <c r="WXM3" s="265"/>
      <c r="WXN3" s="265"/>
      <c r="WXO3" s="265"/>
      <c r="WXP3" s="265"/>
      <c r="WXQ3" s="265"/>
      <c r="WXR3" s="265"/>
      <c r="WXS3" s="265"/>
      <c r="WXT3" s="265"/>
      <c r="WXU3" s="265"/>
      <c r="WXV3" s="265"/>
      <c r="WXW3" s="265"/>
      <c r="WXX3" s="265"/>
      <c r="WXY3" s="265"/>
    </row>
    <row r="5" spans="1:16197" ht="22.9" customHeight="1" x14ac:dyDescent="0.25">
      <c r="A5" s="60" t="s">
        <v>455</v>
      </c>
      <c r="B5" s="266" t="s">
        <v>3586</v>
      </c>
      <c r="C5" s="266"/>
      <c r="D5" s="46"/>
      <c r="E5" s="46"/>
      <c r="F5" s="267" t="s">
        <v>3510</v>
      </c>
      <c r="G5" s="267"/>
      <c r="H5" s="267"/>
      <c r="I5" s="267"/>
      <c r="J5" s="267"/>
      <c r="O5" s="48">
        <v>16</v>
      </c>
      <c r="AI5" s="49" t="s">
        <v>3509</v>
      </c>
    </row>
    <row r="6" spans="1:16197" ht="22.9" customHeight="1" x14ac:dyDescent="0.25">
      <c r="A6" s="60" t="s">
        <v>516</v>
      </c>
      <c r="B6" s="268">
        <v>43739</v>
      </c>
      <c r="C6" s="268"/>
      <c r="D6" s="52" t="str">
        <f>B9&amp;YEAR(B6)</f>
        <v>SmallGroup2019</v>
      </c>
      <c r="E6" s="53"/>
      <c r="F6" s="267"/>
      <c r="G6" s="267"/>
      <c r="H6" s="267"/>
      <c r="I6" s="267"/>
      <c r="J6" s="267"/>
    </row>
    <row r="7" spans="1:16197" ht="22.9" customHeight="1" x14ac:dyDescent="0.25">
      <c r="A7" s="60" t="s">
        <v>605</v>
      </c>
      <c r="B7" s="262" t="s">
        <v>3580</v>
      </c>
      <c r="C7" s="262"/>
      <c r="D7" s="54"/>
      <c r="E7" s="55" t="s">
        <v>632</v>
      </c>
      <c r="F7" s="54"/>
      <c r="G7" s="54"/>
      <c r="H7" s="54"/>
      <c r="I7" s="55" t="s">
        <v>632</v>
      </c>
      <c r="J7" s="56"/>
      <c r="K7" s="48"/>
      <c r="L7" s="48"/>
      <c r="M7" s="55" t="s">
        <v>632</v>
      </c>
      <c r="N7" s="55"/>
      <c r="O7" s="48"/>
      <c r="P7" s="48"/>
      <c r="Q7" s="55" t="s">
        <v>632</v>
      </c>
      <c r="R7" s="48"/>
      <c r="S7" s="48"/>
      <c r="T7" s="48"/>
      <c r="U7" s="55" t="s">
        <v>632</v>
      </c>
      <c r="V7" s="48"/>
      <c r="W7" s="48"/>
      <c r="X7" s="48"/>
      <c r="Y7" s="55" t="s">
        <v>632</v>
      </c>
      <c r="Z7" s="48"/>
      <c r="AA7" s="48"/>
      <c r="AB7" s="48"/>
      <c r="AC7" s="48"/>
      <c r="AD7" s="56"/>
      <c r="AE7" s="55" t="s">
        <v>632</v>
      </c>
      <c r="AF7" s="48"/>
      <c r="AG7" s="48"/>
      <c r="AH7" s="48"/>
      <c r="AI7" s="55" t="s">
        <v>632</v>
      </c>
      <c r="AJ7" s="48"/>
      <c r="AK7" s="48"/>
      <c r="AL7" s="48"/>
      <c r="AM7" s="55" t="s">
        <v>632</v>
      </c>
      <c r="AN7" s="48"/>
      <c r="AO7" s="48"/>
      <c r="AP7" s="57"/>
      <c r="AQ7" s="55" t="s">
        <v>632</v>
      </c>
      <c r="AR7" s="48"/>
      <c r="AS7" s="57"/>
      <c r="AT7" s="48"/>
      <c r="AU7" s="55" t="s">
        <v>632</v>
      </c>
      <c r="AV7" s="48"/>
      <c r="AW7" s="48"/>
      <c r="AX7" s="48"/>
      <c r="AY7" s="55" t="s">
        <v>632</v>
      </c>
      <c r="AZ7" s="48"/>
      <c r="BA7" s="58"/>
      <c r="BB7" s="57"/>
      <c r="BC7" s="55" t="s">
        <v>632</v>
      </c>
      <c r="BD7" s="55"/>
      <c r="BE7" s="59"/>
    </row>
    <row r="8" spans="1:16197" ht="22.9" customHeight="1" x14ac:dyDescent="0.25">
      <c r="A8" s="60" t="s">
        <v>606</v>
      </c>
      <c r="B8" s="262">
        <v>2254444444</v>
      </c>
      <c r="C8" s="262"/>
      <c r="G8" s="1"/>
      <c r="AP8"/>
      <c r="AS8"/>
      <c r="AU8"/>
      <c r="BA8" s="58"/>
    </row>
    <row r="9" spans="1:16197" ht="22.9" customHeight="1" x14ac:dyDescent="0.25">
      <c r="A9" s="60" t="s">
        <v>521</v>
      </c>
      <c r="B9" s="263" t="s">
        <v>3526</v>
      </c>
      <c r="C9" s="263"/>
      <c r="AO9" s="264" t="str">
        <f>IF($B$9="LargeGroup", "Equitable", "SNL")</f>
        <v>SNL</v>
      </c>
      <c r="AP9" s="264"/>
      <c r="AQ9" s="264"/>
      <c r="AR9" s="264"/>
      <c r="AS9" s="264"/>
      <c r="AT9" s="264"/>
      <c r="AU9" s="264"/>
      <c r="AV9" s="264"/>
      <c r="AW9" s="264" t="s">
        <v>3751</v>
      </c>
      <c r="AX9" s="264"/>
      <c r="AY9" s="264"/>
      <c r="AZ9" s="264"/>
      <c r="BA9" s="264"/>
      <c r="BB9" s="264"/>
    </row>
    <row r="10" spans="1:16197" ht="9.75" customHeight="1" x14ac:dyDescent="0.25">
      <c r="A10" s="60"/>
      <c r="B10" s="152"/>
      <c r="C10" s="152"/>
      <c r="G10" s="1"/>
      <c r="AP10"/>
      <c r="AS10"/>
      <c r="AU10"/>
      <c r="BA10" s="58"/>
    </row>
    <row r="11" spans="1:16197" ht="9.75" customHeight="1" x14ac:dyDescent="0.25">
      <c r="A11" s="60"/>
      <c r="B11" s="152"/>
      <c r="C11" s="152"/>
      <c r="G11" s="1"/>
      <c r="AP11"/>
      <c r="AS11"/>
      <c r="AU11"/>
      <c r="BA11" s="58"/>
    </row>
    <row r="12" spans="1:16197" s="62" customFormat="1" ht="47.25" x14ac:dyDescent="0.25">
      <c r="A12" s="149"/>
      <c r="B12" s="63" t="s">
        <v>522</v>
      </c>
      <c r="C12" s="64" t="s">
        <v>0</v>
      </c>
      <c r="D12" s="64" t="s">
        <v>538</v>
      </c>
      <c r="E12" s="64" t="s">
        <v>8</v>
      </c>
      <c r="F12" s="64" t="s">
        <v>1</v>
      </c>
      <c r="G12" s="64" t="s">
        <v>454</v>
      </c>
      <c r="H12" s="64" t="s">
        <v>2</v>
      </c>
      <c r="I12" s="64" t="s">
        <v>3</v>
      </c>
      <c r="J12" s="64" t="s">
        <v>4</v>
      </c>
      <c r="K12" s="64" t="s">
        <v>5</v>
      </c>
      <c r="L12" s="64" t="s">
        <v>6</v>
      </c>
      <c r="M12" s="77" t="s">
        <v>7</v>
      </c>
      <c r="N12" s="77" t="s">
        <v>9</v>
      </c>
      <c r="O12" s="77" t="s">
        <v>10</v>
      </c>
      <c r="P12" s="77" t="s">
        <v>11</v>
      </c>
      <c r="Q12" s="77" t="s">
        <v>12</v>
      </c>
      <c r="R12" s="77" t="s">
        <v>542</v>
      </c>
      <c r="S12" s="77" t="s">
        <v>543</v>
      </c>
      <c r="T12" s="64" t="s">
        <v>517</v>
      </c>
      <c r="U12" s="64" t="s">
        <v>518</v>
      </c>
      <c r="V12" s="64" t="s">
        <v>13</v>
      </c>
      <c r="W12" s="64" t="s">
        <v>14</v>
      </c>
      <c r="X12" s="64" t="s">
        <v>15</v>
      </c>
      <c r="Y12" s="64" t="s">
        <v>16</v>
      </c>
      <c r="Z12" s="64" t="s">
        <v>17</v>
      </c>
      <c r="AA12" s="111" t="s">
        <v>18</v>
      </c>
      <c r="AB12" s="64" t="s">
        <v>637</v>
      </c>
      <c r="AC12" s="64" t="s">
        <v>20</v>
      </c>
      <c r="AD12" s="64" t="s">
        <v>3527</v>
      </c>
      <c r="AE12" s="64" t="s">
        <v>541</v>
      </c>
      <c r="AF12" s="64" t="s">
        <v>519</v>
      </c>
      <c r="AG12" s="64" t="s">
        <v>523</v>
      </c>
      <c r="AH12" s="64" t="s">
        <v>22</v>
      </c>
      <c r="AI12" s="64" t="s">
        <v>41</v>
      </c>
      <c r="AJ12" s="64" t="s">
        <v>548</v>
      </c>
      <c r="AK12" s="64" t="s">
        <v>544</v>
      </c>
      <c r="AL12" s="64" t="s">
        <v>546</v>
      </c>
      <c r="AM12" s="64" t="s">
        <v>42</v>
      </c>
      <c r="AN12" s="64" t="s">
        <v>57</v>
      </c>
      <c r="AO12" s="64" t="s">
        <v>24</v>
      </c>
      <c r="AP12" s="65" t="s">
        <v>63</v>
      </c>
      <c r="AQ12" s="64" t="s">
        <v>25</v>
      </c>
      <c r="AR12" s="64" t="s">
        <v>26</v>
      </c>
      <c r="AS12" s="65" t="s">
        <v>27</v>
      </c>
      <c r="AT12" s="65" t="s">
        <v>636</v>
      </c>
      <c r="AU12" s="65" t="s">
        <v>29</v>
      </c>
      <c r="AV12" s="64" t="s">
        <v>30</v>
      </c>
      <c r="AW12" s="64" t="s">
        <v>31</v>
      </c>
      <c r="AX12" s="64" t="s">
        <v>32</v>
      </c>
      <c r="AY12" s="64" t="s">
        <v>33</v>
      </c>
      <c r="AZ12" s="64" t="s">
        <v>34</v>
      </c>
      <c r="BA12" s="64" t="s">
        <v>35</v>
      </c>
      <c r="BB12" s="65" t="s">
        <v>36</v>
      </c>
      <c r="BC12" s="66" t="s">
        <v>540</v>
      </c>
      <c r="BD12" s="227" t="s">
        <v>3978</v>
      </c>
      <c r="BE12" s="75" t="s">
        <v>537</v>
      </c>
      <c r="CH12"/>
      <c r="CI12"/>
      <c r="CJ12"/>
      <c r="CK12"/>
      <c r="CL12"/>
      <c r="CM12"/>
      <c r="CN12"/>
      <c r="CO12"/>
      <c r="CP12"/>
      <c r="CQ12"/>
      <c r="CR12"/>
      <c r="CS12"/>
      <c r="CT12"/>
      <c r="CU12"/>
      <c r="CV12"/>
      <c r="CW12"/>
      <c r="CX12"/>
      <c r="CY12"/>
      <c r="CZ12"/>
      <c r="DA12"/>
      <c r="DB12"/>
      <c r="DC12"/>
      <c r="DD12"/>
      <c r="DE12"/>
      <c r="DF12"/>
      <c r="DG12"/>
      <c r="DH12"/>
      <c r="DI12"/>
      <c r="DJ12"/>
      <c r="DK12"/>
      <c r="DL12"/>
      <c r="DM12"/>
    </row>
    <row r="13" spans="1:16197" x14ac:dyDescent="0.25">
      <c r="A13" s="4"/>
      <c r="B13" s="168" t="s">
        <v>3574</v>
      </c>
      <c r="C13" s="169" t="s">
        <v>3575</v>
      </c>
      <c r="D13" s="169"/>
      <c r="E13" s="170"/>
      <c r="F13" s="169" t="s">
        <v>3581</v>
      </c>
      <c r="G13" s="170" t="s">
        <v>3587</v>
      </c>
      <c r="H13" s="169" t="s">
        <v>3583</v>
      </c>
      <c r="I13" s="169" t="s">
        <v>46</v>
      </c>
      <c r="J13" s="171">
        <v>19632</v>
      </c>
      <c r="K13" s="169"/>
      <c r="L13" s="169" t="s">
        <v>40</v>
      </c>
      <c r="M13" s="172"/>
      <c r="N13" s="170"/>
      <c r="O13" s="170"/>
      <c r="P13" s="170"/>
      <c r="Q13" s="170"/>
      <c r="R13" s="170"/>
      <c r="S13" s="170"/>
      <c r="T13" s="169" t="s">
        <v>3577</v>
      </c>
      <c r="U13" s="169"/>
      <c r="V13" s="170" t="s">
        <v>3578</v>
      </c>
      <c r="W13" s="169" t="s">
        <v>460</v>
      </c>
      <c r="X13" s="169" t="s">
        <v>3584</v>
      </c>
      <c r="Y13" s="169" t="s">
        <v>3579</v>
      </c>
      <c r="Z13" s="173" t="s">
        <v>3585</v>
      </c>
      <c r="AA13" s="170"/>
      <c r="AB13" s="170"/>
      <c r="AC13" s="171">
        <v>40945</v>
      </c>
      <c r="AD13" s="174">
        <f t="shared" ref="AD13:AD15" si="0">$B$6</f>
        <v>43739</v>
      </c>
      <c r="AE13" s="170" t="s">
        <v>3586</v>
      </c>
      <c r="AF13" s="170"/>
      <c r="AG13" s="172"/>
      <c r="AH13" s="170"/>
      <c r="AI13" s="170" t="s">
        <v>652</v>
      </c>
      <c r="AJ13" s="170" t="s">
        <v>49</v>
      </c>
      <c r="AK13" s="170"/>
      <c r="AL13" s="170"/>
      <c r="AM13" s="170"/>
      <c r="AN13" s="170"/>
      <c r="AO13" s="170"/>
      <c r="AP13" s="175"/>
      <c r="AQ13" s="175"/>
      <c r="AR13" s="175"/>
      <c r="AS13" s="175"/>
      <c r="AT13" s="175"/>
      <c r="AU13" s="175"/>
      <c r="AV13" s="175"/>
      <c r="AW13" s="175"/>
      <c r="AX13" s="175"/>
      <c r="AY13" s="175"/>
      <c r="AZ13" s="175"/>
      <c r="BA13" s="175"/>
      <c r="BB13" s="175"/>
      <c r="BC13" s="176"/>
      <c r="BD13" s="225">
        <f>IF(ISBLANK(J13)," ",ROUNDDOWN(YEARFRAC(AD13,(J13)),0))</f>
        <v>66</v>
      </c>
      <c r="BE13" s="76">
        <f ca="1">Validation!H221</f>
        <v>2</v>
      </c>
    </row>
    <row r="14" spans="1:16197" ht="26.25" x14ac:dyDescent="0.4">
      <c r="A14" s="151"/>
      <c r="B14" s="168" t="s">
        <v>3574</v>
      </c>
      <c r="C14" s="169" t="s">
        <v>3591</v>
      </c>
      <c r="D14" s="169"/>
      <c r="E14" s="170"/>
      <c r="F14" s="169" t="s">
        <v>3576</v>
      </c>
      <c r="G14" s="170" t="s">
        <v>3582</v>
      </c>
      <c r="H14" s="169" t="s">
        <v>3583</v>
      </c>
      <c r="I14" s="169" t="s">
        <v>46</v>
      </c>
      <c r="J14" s="171">
        <v>28765</v>
      </c>
      <c r="K14" s="169"/>
      <c r="L14" s="169" t="s">
        <v>39</v>
      </c>
      <c r="M14" s="172"/>
      <c r="N14" s="170"/>
      <c r="O14" s="170"/>
      <c r="P14" s="170"/>
      <c r="Q14" s="170"/>
      <c r="R14" s="170"/>
      <c r="S14" s="170"/>
      <c r="T14" s="169" t="s">
        <v>3592</v>
      </c>
      <c r="U14" s="169" t="s">
        <v>3593</v>
      </c>
      <c r="V14" s="170" t="s">
        <v>3578</v>
      </c>
      <c r="W14" s="169" t="s">
        <v>460</v>
      </c>
      <c r="X14" s="169" t="s">
        <v>3588</v>
      </c>
      <c r="Y14" s="169" t="s">
        <v>3594</v>
      </c>
      <c r="Z14" s="173" t="s">
        <v>3589</v>
      </c>
      <c r="AA14" s="170"/>
      <c r="AB14" s="170"/>
      <c r="AC14" s="171">
        <v>42521</v>
      </c>
      <c r="AD14" s="174">
        <f t="shared" si="0"/>
        <v>43739</v>
      </c>
      <c r="AE14" s="170" t="s">
        <v>3586</v>
      </c>
      <c r="AF14" s="170"/>
      <c r="AG14" s="172"/>
      <c r="AH14" s="170"/>
      <c r="AI14" s="170" t="s">
        <v>652</v>
      </c>
      <c r="AJ14" s="170" t="s">
        <v>50</v>
      </c>
      <c r="AK14" s="170"/>
      <c r="AL14" s="170"/>
      <c r="AM14" s="170"/>
      <c r="AN14" s="170"/>
      <c r="AO14" s="170"/>
      <c r="AP14" s="175"/>
      <c r="AQ14" s="175"/>
      <c r="AR14" s="175"/>
      <c r="AS14" s="175"/>
      <c r="AT14" s="175"/>
      <c r="AU14" s="175"/>
      <c r="AV14" s="175"/>
      <c r="AW14" s="175"/>
      <c r="AX14" s="175"/>
      <c r="AY14" s="175"/>
      <c r="AZ14" s="175"/>
      <c r="BA14" s="175"/>
      <c r="BB14" s="175"/>
      <c r="BC14" s="176"/>
      <c r="BD14" s="224">
        <f t="shared" ref="BD14:BD15" si="1">IF(ISBLANK(J14)," ",ROUNDDOWN(YEARFRAC(AD14,(J14)),0))</f>
        <v>40</v>
      </c>
      <c r="BE14" s="76">
        <f ca="1">Validation!H222</f>
        <v>2</v>
      </c>
    </row>
    <row r="15" spans="1:16197" x14ac:dyDescent="0.25">
      <c r="A15" s="4"/>
      <c r="B15" s="168"/>
      <c r="C15" s="169" t="s">
        <v>3591</v>
      </c>
      <c r="D15" s="169" t="s">
        <v>3595</v>
      </c>
      <c r="E15" s="170" t="s">
        <v>37</v>
      </c>
      <c r="F15" s="169" t="s">
        <v>3590</v>
      </c>
      <c r="G15" s="170"/>
      <c r="H15" s="169" t="s">
        <v>3583</v>
      </c>
      <c r="I15" s="169" t="s">
        <v>47</v>
      </c>
      <c r="J15" s="171">
        <v>29116</v>
      </c>
      <c r="K15" s="170"/>
      <c r="L15" s="169"/>
      <c r="M15" s="172"/>
      <c r="N15" s="170"/>
      <c r="O15" s="170"/>
      <c r="P15" s="170"/>
      <c r="Q15" s="170"/>
      <c r="R15" s="170"/>
      <c r="S15" s="170"/>
      <c r="T15" s="169" t="str">
        <f>IF(IFERROR(VLOOKUP(Members9[[#This Row],[Subscriber SSN]],$C$13:T14,18,FALSE), "") = 0, "",IFERROR(VLOOKUP(Members9[[#This Row],[Subscriber SSN]],$C$13:T14,18,FALSE), ""))</f>
        <v>1320 Jefferson Avenue</v>
      </c>
      <c r="U15" s="169" t="str">
        <f>IFERROR(VLOOKUP(Members9[[#This Row],[Subscriber SSN]],$C$13:U14,19,FALSE), "")</f>
        <v>Apt. 3243</v>
      </c>
      <c r="V15" s="170" t="str">
        <f>IF(IFERROR(VLOOKUP(Members9[[#This Row],[Subscriber SSN]],$C$13:V14,20,FALSE), "") = 0, "", IFERROR(VLOOKUP(Members9[[#This Row],[Subscriber SSN]],$C$13:V14,20,FALSE), ""))</f>
        <v>Baton Rouge</v>
      </c>
      <c r="W15" s="169" t="str">
        <f>IF(IFERROR(VLOOKUP(Members9[[#This Row],[Subscriber SSN]],$C$13:W14,21,FALSE), "") = 0, "", IFERROR(VLOOKUP(Members9[[#This Row],[Subscriber SSN]],$C$13:W14,21,FALSE), ""))</f>
        <v>LA</v>
      </c>
      <c r="X15" s="169" t="str">
        <f>IF(IFERROR(VLOOKUP(Members9[[#This Row],[Subscriber SSN]],$C$13:X14,22,FALSE), "") = 0, "", IFERROR(VLOOKUP(Members9[[#This Row],[Subscriber SSN]],$C$13:X14,22,FALSE), ""))</f>
        <v>70810</v>
      </c>
      <c r="Y15" s="169"/>
      <c r="Z15" s="177"/>
      <c r="AA15" s="170"/>
      <c r="AB15" s="170"/>
      <c r="AC15" s="171"/>
      <c r="AD15" s="174">
        <f t="shared" si="0"/>
        <v>43739</v>
      </c>
      <c r="AE15" s="170"/>
      <c r="AF15" s="170"/>
      <c r="AG15" s="172"/>
      <c r="AH15" s="170"/>
      <c r="AI15" s="170"/>
      <c r="AJ15" s="170"/>
      <c r="AK15" s="170"/>
      <c r="AL15" s="170"/>
      <c r="AM15" s="170"/>
      <c r="AN15" s="170"/>
      <c r="AO15" s="170"/>
      <c r="AP15" s="175"/>
      <c r="AQ15" s="175"/>
      <c r="AR15" s="175"/>
      <c r="AS15" s="175"/>
      <c r="AT15" s="175"/>
      <c r="AU15" s="175"/>
      <c r="AV15" s="175"/>
      <c r="AW15" s="175"/>
      <c r="AX15" s="175"/>
      <c r="AY15" s="175"/>
      <c r="AZ15" s="175"/>
      <c r="BA15" s="175"/>
      <c r="BB15" s="175"/>
      <c r="BC15" s="176"/>
      <c r="BD15" s="226">
        <f t="shared" si="1"/>
        <v>40</v>
      </c>
      <c r="BE15" s="76">
        <f ca="1">Validation!H223</f>
        <v>2</v>
      </c>
    </row>
    <row r="18" spans="1:16197" s="138" customFormat="1" ht="26.25" x14ac:dyDescent="0.25">
      <c r="A18" s="269" t="s">
        <v>3632</v>
      </c>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c r="CI18"/>
      <c r="CJ18"/>
      <c r="CK18"/>
      <c r="CL18"/>
      <c r="CM18"/>
      <c r="CN18"/>
      <c r="CO18"/>
      <c r="CP18"/>
      <c r="CQ18"/>
      <c r="CR18"/>
      <c r="CS18"/>
      <c r="CT18"/>
      <c r="CU18"/>
      <c r="CV18"/>
      <c r="CW18"/>
      <c r="CX18"/>
      <c r="CY18"/>
      <c r="CZ18"/>
      <c r="DA18"/>
      <c r="DB18"/>
      <c r="DC18"/>
      <c r="DD18"/>
      <c r="DE18"/>
      <c r="DF18"/>
      <c r="DG18"/>
      <c r="DH18"/>
      <c r="DI18"/>
      <c r="DJ18"/>
      <c r="DK18"/>
      <c r="DL18"/>
      <c r="DM18"/>
      <c r="DN18" s="265" t="s">
        <v>457</v>
      </c>
      <c r="DO18" s="265"/>
      <c r="DP18" s="265"/>
      <c r="DQ18" s="265"/>
      <c r="DR18" s="265"/>
      <c r="DS18" s="265"/>
      <c r="DT18" s="265"/>
      <c r="DU18" s="265"/>
      <c r="DV18" s="265"/>
      <c r="DW18" s="265"/>
      <c r="DX18" s="265"/>
      <c r="DY18" s="265"/>
      <c r="DZ18" s="265"/>
      <c r="EA18" s="265"/>
      <c r="EB18" s="265"/>
      <c r="EC18" s="265"/>
      <c r="ED18" s="265" t="s">
        <v>457</v>
      </c>
      <c r="EE18" s="265"/>
      <c r="EF18" s="265"/>
      <c r="EG18" s="265"/>
      <c r="EH18" s="265"/>
      <c r="EI18" s="265"/>
      <c r="EJ18" s="265"/>
      <c r="EK18" s="265"/>
      <c r="EL18" s="265"/>
      <c r="EM18" s="265"/>
      <c r="EN18" s="265"/>
      <c r="EO18" s="265"/>
      <c r="EP18" s="265"/>
      <c r="EQ18" s="265"/>
      <c r="ER18" s="265"/>
      <c r="ES18" s="265"/>
      <c r="ET18" s="265" t="s">
        <v>457</v>
      </c>
      <c r="EU18" s="265"/>
      <c r="EV18" s="265"/>
      <c r="EW18" s="265"/>
      <c r="EX18" s="265"/>
      <c r="EY18" s="265"/>
      <c r="EZ18" s="265"/>
      <c r="FA18" s="265"/>
      <c r="FB18" s="265"/>
      <c r="FC18" s="265"/>
      <c r="FD18" s="265"/>
      <c r="FE18" s="265"/>
      <c r="FF18" s="265"/>
      <c r="FG18" s="265"/>
      <c r="FH18" s="265"/>
      <c r="FI18" s="265"/>
      <c r="FJ18" s="265" t="s">
        <v>457</v>
      </c>
      <c r="FK18" s="265"/>
      <c r="FL18" s="265"/>
      <c r="FM18" s="265"/>
      <c r="FN18" s="265"/>
      <c r="FO18" s="265"/>
      <c r="FP18" s="265"/>
      <c r="FQ18" s="265"/>
      <c r="FR18" s="265"/>
      <c r="FS18" s="265"/>
      <c r="FT18" s="265"/>
      <c r="FU18" s="265"/>
      <c r="FV18" s="265"/>
      <c r="FW18" s="265"/>
      <c r="FX18" s="265"/>
      <c r="FY18" s="265"/>
      <c r="FZ18" s="265" t="s">
        <v>457</v>
      </c>
      <c r="GA18" s="265"/>
      <c r="GB18" s="265"/>
      <c r="GC18" s="265"/>
      <c r="GD18" s="265"/>
      <c r="GE18" s="265"/>
      <c r="GF18" s="265"/>
      <c r="GG18" s="265"/>
      <c r="GH18" s="265"/>
      <c r="GI18" s="265"/>
      <c r="GJ18" s="265"/>
      <c r="GK18" s="265"/>
      <c r="GL18" s="265"/>
      <c r="GM18" s="265"/>
      <c r="GN18" s="265"/>
      <c r="GO18" s="265"/>
      <c r="GP18" s="265" t="s">
        <v>457</v>
      </c>
      <c r="GQ18" s="265"/>
      <c r="GR18" s="265"/>
      <c r="GS18" s="265"/>
      <c r="GT18" s="265"/>
      <c r="GU18" s="265"/>
      <c r="GV18" s="265"/>
      <c r="GW18" s="265"/>
      <c r="GX18" s="265"/>
      <c r="GY18" s="265"/>
      <c r="GZ18" s="265"/>
      <c r="HA18" s="265"/>
      <c r="HB18" s="265"/>
      <c r="HC18" s="265"/>
      <c r="HD18" s="265"/>
      <c r="HE18" s="265"/>
      <c r="HF18" s="265" t="s">
        <v>457</v>
      </c>
      <c r="HG18" s="265"/>
      <c r="HH18" s="265"/>
      <c r="HI18" s="265"/>
      <c r="HJ18" s="265"/>
      <c r="HK18" s="265"/>
      <c r="HL18" s="265"/>
      <c r="HM18" s="265"/>
      <c r="HN18" s="265"/>
      <c r="HO18" s="265"/>
      <c r="HP18" s="265"/>
      <c r="HQ18" s="265"/>
      <c r="HR18" s="265"/>
      <c r="HS18" s="265"/>
      <c r="HT18" s="265"/>
      <c r="HU18" s="265"/>
      <c r="HV18" s="265" t="s">
        <v>457</v>
      </c>
      <c r="HW18" s="265"/>
      <c r="HX18" s="265"/>
      <c r="HY18" s="265"/>
      <c r="HZ18" s="265"/>
      <c r="IA18" s="265"/>
      <c r="IB18" s="265"/>
      <c r="IC18" s="265"/>
      <c r="ID18" s="265"/>
      <c r="IE18" s="265"/>
      <c r="IF18" s="265"/>
      <c r="IG18" s="265"/>
      <c r="IH18" s="265"/>
      <c r="II18" s="265"/>
      <c r="IJ18" s="265"/>
      <c r="IK18" s="265"/>
      <c r="IL18" s="265" t="s">
        <v>457</v>
      </c>
      <c r="IM18" s="265"/>
      <c r="IN18" s="265"/>
      <c r="IO18" s="265"/>
      <c r="IP18" s="265"/>
      <c r="IQ18" s="265"/>
      <c r="IR18" s="265"/>
      <c r="IS18" s="265"/>
      <c r="IT18" s="265"/>
      <c r="IU18" s="265"/>
      <c r="IV18" s="265"/>
      <c r="IW18" s="265"/>
      <c r="IX18" s="265"/>
      <c r="IY18" s="265"/>
      <c r="IZ18" s="265"/>
      <c r="JA18" s="265"/>
      <c r="JB18" s="265" t="s">
        <v>457</v>
      </c>
      <c r="JC18" s="265"/>
      <c r="JD18" s="265"/>
      <c r="JE18" s="265"/>
      <c r="JF18" s="265"/>
      <c r="JG18" s="265"/>
      <c r="JH18" s="265"/>
      <c r="JI18" s="265"/>
      <c r="JJ18" s="265"/>
      <c r="JK18" s="265"/>
      <c r="JL18" s="265"/>
      <c r="JM18" s="265"/>
      <c r="JN18" s="265"/>
      <c r="JO18" s="265"/>
      <c r="JP18" s="265"/>
      <c r="JQ18" s="265"/>
      <c r="JR18" s="265" t="s">
        <v>457</v>
      </c>
      <c r="JS18" s="265"/>
      <c r="JT18" s="265"/>
      <c r="JU18" s="265"/>
      <c r="JV18" s="265"/>
      <c r="JW18" s="265"/>
      <c r="JX18" s="265"/>
      <c r="JY18" s="265"/>
      <c r="JZ18" s="265"/>
      <c r="KA18" s="265"/>
      <c r="KB18" s="265"/>
      <c r="KC18" s="265"/>
      <c r="KD18" s="265"/>
      <c r="KE18" s="265"/>
      <c r="KF18" s="265"/>
      <c r="KG18" s="265"/>
      <c r="KH18" s="265" t="s">
        <v>457</v>
      </c>
      <c r="KI18" s="265"/>
      <c r="KJ18" s="265"/>
      <c r="KK18" s="265"/>
      <c r="KL18" s="265"/>
      <c r="KM18" s="265"/>
      <c r="KN18" s="265"/>
      <c r="KO18" s="265"/>
      <c r="KP18" s="265"/>
      <c r="KQ18" s="265"/>
      <c r="KR18" s="265"/>
      <c r="KS18" s="265"/>
      <c r="KT18" s="265"/>
      <c r="KU18" s="265"/>
      <c r="KV18" s="265"/>
      <c r="KW18" s="265"/>
      <c r="KX18" s="265" t="s">
        <v>457</v>
      </c>
      <c r="KY18" s="265"/>
      <c r="KZ18" s="265"/>
      <c r="LA18" s="265"/>
      <c r="LB18" s="265"/>
      <c r="LC18" s="265"/>
      <c r="LD18" s="265"/>
      <c r="LE18" s="265"/>
      <c r="LF18" s="265"/>
      <c r="LG18" s="265"/>
      <c r="LH18" s="265"/>
      <c r="LI18" s="265"/>
      <c r="LJ18" s="265"/>
      <c r="LK18" s="265"/>
      <c r="LL18" s="265"/>
      <c r="LM18" s="265"/>
      <c r="LN18" s="265" t="s">
        <v>457</v>
      </c>
      <c r="LO18" s="265"/>
      <c r="LP18" s="265"/>
      <c r="LQ18" s="265"/>
      <c r="LR18" s="265"/>
      <c r="LS18" s="265"/>
      <c r="LT18" s="265"/>
      <c r="LU18" s="265"/>
      <c r="LV18" s="265"/>
      <c r="LW18" s="265"/>
      <c r="LX18" s="265"/>
      <c r="LY18" s="265"/>
      <c r="LZ18" s="265"/>
      <c r="MA18" s="265"/>
      <c r="MB18" s="265"/>
      <c r="MC18" s="265"/>
      <c r="MD18" s="265" t="s">
        <v>457</v>
      </c>
      <c r="ME18" s="265"/>
      <c r="MF18" s="265"/>
      <c r="MG18" s="265"/>
      <c r="MH18" s="265"/>
      <c r="MI18" s="265"/>
      <c r="MJ18" s="265"/>
      <c r="MK18" s="265"/>
      <c r="ML18" s="265"/>
      <c r="MM18" s="265"/>
      <c r="MN18" s="265"/>
      <c r="MO18" s="265"/>
      <c r="MP18" s="265"/>
      <c r="MQ18" s="265"/>
      <c r="MR18" s="265"/>
      <c r="MS18" s="265"/>
      <c r="MT18" s="265" t="s">
        <v>457</v>
      </c>
      <c r="MU18" s="265"/>
      <c r="MV18" s="265"/>
      <c r="MW18" s="265"/>
      <c r="MX18" s="265"/>
      <c r="MY18" s="265"/>
      <c r="MZ18" s="265"/>
      <c r="NA18" s="265"/>
      <c r="NB18" s="265"/>
      <c r="NC18" s="265"/>
      <c r="ND18" s="265"/>
      <c r="NE18" s="265"/>
      <c r="NF18" s="265"/>
      <c r="NG18" s="265"/>
      <c r="NH18" s="265"/>
      <c r="NI18" s="265"/>
      <c r="NJ18" s="265" t="s">
        <v>457</v>
      </c>
      <c r="NK18" s="265"/>
      <c r="NL18" s="265"/>
      <c r="NM18" s="265"/>
      <c r="NN18" s="265"/>
      <c r="NO18" s="265"/>
      <c r="NP18" s="265"/>
      <c r="NQ18" s="265"/>
      <c r="NR18" s="265"/>
      <c r="NS18" s="265"/>
      <c r="NT18" s="265"/>
      <c r="NU18" s="265"/>
      <c r="NV18" s="265"/>
      <c r="NW18" s="265"/>
      <c r="NX18" s="265"/>
      <c r="NY18" s="265"/>
      <c r="NZ18" s="265" t="s">
        <v>457</v>
      </c>
      <c r="OA18" s="265"/>
      <c r="OB18" s="265"/>
      <c r="OC18" s="265"/>
      <c r="OD18" s="265"/>
      <c r="OE18" s="265"/>
      <c r="OF18" s="265"/>
      <c r="OG18" s="265"/>
      <c r="OH18" s="265"/>
      <c r="OI18" s="265"/>
      <c r="OJ18" s="265"/>
      <c r="OK18" s="265"/>
      <c r="OL18" s="265"/>
      <c r="OM18" s="265"/>
      <c r="ON18" s="265"/>
      <c r="OO18" s="265"/>
      <c r="OP18" s="265" t="s">
        <v>457</v>
      </c>
      <c r="OQ18" s="265"/>
      <c r="OR18" s="265"/>
      <c r="OS18" s="265"/>
      <c r="OT18" s="265"/>
      <c r="OU18" s="265"/>
      <c r="OV18" s="265"/>
      <c r="OW18" s="265"/>
      <c r="OX18" s="265"/>
      <c r="OY18" s="265"/>
      <c r="OZ18" s="265"/>
      <c r="PA18" s="265"/>
      <c r="PB18" s="265"/>
      <c r="PC18" s="265"/>
      <c r="PD18" s="265"/>
      <c r="PE18" s="265"/>
      <c r="PF18" s="265" t="s">
        <v>457</v>
      </c>
      <c r="PG18" s="265"/>
      <c r="PH18" s="265"/>
      <c r="PI18" s="265"/>
      <c r="PJ18" s="265"/>
      <c r="PK18" s="265"/>
      <c r="PL18" s="265"/>
      <c r="PM18" s="265"/>
      <c r="PN18" s="265"/>
      <c r="PO18" s="265"/>
      <c r="PP18" s="265"/>
      <c r="PQ18" s="265"/>
      <c r="PR18" s="265"/>
      <c r="PS18" s="265"/>
      <c r="PT18" s="265"/>
      <c r="PU18" s="265"/>
      <c r="PV18" s="265" t="s">
        <v>457</v>
      </c>
      <c r="PW18" s="265"/>
      <c r="PX18" s="265"/>
      <c r="PY18" s="265"/>
      <c r="PZ18" s="265"/>
      <c r="QA18" s="265"/>
      <c r="QB18" s="265"/>
      <c r="QC18" s="265"/>
      <c r="QD18" s="265"/>
      <c r="QE18" s="265"/>
      <c r="QF18" s="265"/>
      <c r="QG18" s="265"/>
      <c r="QH18" s="265"/>
      <c r="QI18" s="265"/>
      <c r="QJ18" s="265"/>
      <c r="QK18" s="265"/>
      <c r="QL18" s="265" t="s">
        <v>457</v>
      </c>
      <c r="QM18" s="265"/>
      <c r="QN18" s="265"/>
      <c r="QO18" s="265"/>
      <c r="QP18" s="265"/>
      <c r="QQ18" s="265"/>
      <c r="QR18" s="265"/>
      <c r="QS18" s="265"/>
      <c r="QT18" s="265"/>
      <c r="QU18" s="265"/>
      <c r="QV18" s="265"/>
      <c r="QW18" s="265"/>
      <c r="QX18" s="265"/>
      <c r="QY18" s="265"/>
      <c r="QZ18" s="265"/>
      <c r="RA18" s="265"/>
      <c r="RB18" s="265" t="s">
        <v>457</v>
      </c>
      <c r="RC18" s="265"/>
      <c r="RD18" s="265"/>
      <c r="RE18" s="265"/>
      <c r="RF18" s="265"/>
      <c r="RG18" s="265"/>
      <c r="RH18" s="265"/>
      <c r="RI18" s="265"/>
      <c r="RJ18" s="265"/>
      <c r="RK18" s="265"/>
      <c r="RL18" s="265"/>
      <c r="RM18" s="265"/>
      <c r="RN18" s="265"/>
      <c r="RO18" s="265"/>
      <c r="RP18" s="265"/>
      <c r="RQ18" s="265"/>
      <c r="RR18" s="265" t="s">
        <v>457</v>
      </c>
      <c r="RS18" s="265"/>
      <c r="RT18" s="265"/>
      <c r="RU18" s="265"/>
      <c r="RV18" s="265"/>
      <c r="RW18" s="265"/>
      <c r="RX18" s="265"/>
      <c r="RY18" s="265"/>
      <c r="RZ18" s="265"/>
      <c r="SA18" s="265"/>
      <c r="SB18" s="265"/>
      <c r="SC18" s="265"/>
      <c r="SD18" s="265"/>
      <c r="SE18" s="265"/>
      <c r="SF18" s="265"/>
      <c r="SG18" s="265"/>
      <c r="SH18" s="265" t="s">
        <v>457</v>
      </c>
      <c r="SI18" s="265"/>
      <c r="SJ18" s="265"/>
      <c r="SK18" s="265"/>
      <c r="SL18" s="265"/>
      <c r="SM18" s="265"/>
      <c r="SN18" s="265"/>
      <c r="SO18" s="265"/>
      <c r="SP18" s="265"/>
      <c r="SQ18" s="265"/>
      <c r="SR18" s="265"/>
      <c r="SS18" s="265"/>
      <c r="ST18" s="265"/>
      <c r="SU18" s="265"/>
      <c r="SV18" s="265"/>
      <c r="SW18" s="265"/>
      <c r="SX18" s="265" t="s">
        <v>457</v>
      </c>
      <c r="SY18" s="265"/>
      <c r="SZ18" s="265"/>
      <c r="TA18" s="265"/>
      <c r="TB18" s="265"/>
      <c r="TC18" s="265"/>
      <c r="TD18" s="265"/>
      <c r="TE18" s="265"/>
      <c r="TF18" s="265"/>
      <c r="TG18" s="265"/>
      <c r="TH18" s="265"/>
      <c r="TI18" s="265"/>
      <c r="TJ18" s="265"/>
      <c r="TK18" s="265"/>
      <c r="TL18" s="265"/>
      <c r="TM18" s="265"/>
      <c r="TN18" s="265" t="s">
        <v>457</v>
      </c>
      <c r="TO18" s="265"/>
      <c r="TP18" s="265"/>
      <c r="TQ18" s="265"/>
      <c r="TR18" s="265"/>
      <c r="TS18" s="265"/>
      <c r="TT18" s="265"/>
      <c r="TU18" s="265"/>
      <c r="TV18" s="265"/>
      <c r="TW18" s="265"/>
      <c r="TX18" s="265"/>
      <c r="TY18" s="265"/>
      <c r="TZ18" s="265"/>
      <c r="UA18" s="265"/>
      <c r="UB18" s="265"/>
      <c r="UC18" s="265"/>
      <c r="UD18" s="265" t="s">
        <v>457</v>
      </c>
      <c r="UE18" s="265"/>
      <c r="UF18" s="265"/>
      <c r="UG18" s="265"/>
      <c r="UH18" s="265"/>
      <c r="UI18" s="265"/>
      <c r="UJ18" s="265"/>
      <c r="UK18" s="265"/>
      <c r="UL18" s="265"/>
      <c r="UM18" s="265"/>
      <c r="UN18" s="265"/>
      <c r="UO18" s="265"/>
      <c r="UP18" s="265"/>
      <c r="UQ18" s="265"/>
      <c r="UR18" s="265"/>
      <c r="US18" s="265"/>
      <c r="UT18" s="265" t="s">
        <v>457</v>
      </c>
      <c r="UU18" s="265"/>
      <c r="UV18" s="265"/>
      <c r="UW18" s="265"/>
      <c r="UX18" s="265"/>
      <c r="UY18" s="265"/>
      <c r="UZ18" s="265"/>
      <c r="VA18" s="265"/>
      <c r="VB18" s="265"/>
      <c r="VC18" s="265"/>
      <c r="VD18" s="265"/>
      <c r="VE18" s="265"/>
      <c r="VF18" s="265"/>
      <c r="VG18" s="265"/>
      <c r="VH18" s="265"/>
      <c r="VI18" s="265"/>
      <c r="VJ18" s="265" t="s">
        <v>457</v>
      </c>
      <c r="VK18" s="265"/>
      <c r="VL18" s="265"/>
      <c r="VM18" s="265"/>
      <c r="VN18" s="265"/>
      <c r="VO18" s="265"/>
      <c r="VP18" s="265"/>
      <c r="VQ18" s="265"/>
      <c r="VR18" s="265"/>
      <c r="VS18" s="265"/>
      <c r="VT18" s="265"/>
      <c r="VU18" s="265"/>
      <c r="VV18" s="265"/>
      <c r="VW18" s="265"/>
      <c r="VX18" s="265"/>
      <c r="VY18" s="265"/>
      <c r="VZ18" s="265" t="s">
        <v>457</v>
      </c>
      <c r="WA18" s="265"/>
      <c r="WB18" s="265"/>
      <c r="WC18" s="265"/>
      <c r="WD18" s="265"/>
      <c r="WE18" s="265"/>
      <c r="WF18" s="265"/>
      <c r="WG18" s="265"/>
      <c r="WH18" s="265"/>
      <c r="WI18" s="265"/>
      <c r="WJ18" s="265"/>
      <c r="WK18" s="265"/>
      <c r="WL18" s="265"/>
      <c r="WM18" s="265"/>
      <c r="WN18" s="265"/>
      <c r="WO18" s="265"/>
      <c r="WP18" s="265" t="s">
        <v>457</v>
      </c>
      <c r="WQ18" s="265"/>
      <c r="WR18" s="265"/>
      <c r="WS18" s="265"/>
      <c r="WT18" s="265"/>
      <c r="WU18" s="265"/>
      <c r="WV18" s="265"/>
      <c r="WW18" s="265"/>
      <c r="WX18" s="265"/>
      <c r="WY18" s="265"/>
      <c r="WZ18" s="265"/>
      <c r="XA18" s="265"/>
      <c r="XB18" s="265"/>
      <c r="XC18" s="265"/>
      <c r="XD18" s="265"/>
      <c r="XE18" s="265"/>
      <c r="XF18" s="265" t="s">
        <v>457</v>
      </c>
      <c r="XG18" s="265"/>
      <c r="XH18" s="265"/>
      <c r="XI18" s="265"/>
      <c r="XJ18" s="265"/>
      <c r="XK18" s="265"/>
      <c r="XL18" s="265"/>
      <c r="XM18" s="265"/>
      <c r="XN18" s="265"/>
      <c r="XO18" s="265"/>
      <c r="XP18" s="265"/>
      <c r="XQ18" s="265"/>
      <c r="XR18" s="265"/>
      <c r="XS18" s="265"/>
      <c r="XT18" s="265"/>
      <c r="XU18" s="265"/>
      <c r="XV18" s="265" t="s">
        <v>457</v>
      </c>
      <c r="XW18" s="265"/>
      <c r="XX18" s="265"/>
      <c r="XY18" s="265"/>
      <c r="XZ18" s="265"/>
      <c r="YA18" s="265"/>
      <c r="YB18" s="265"/>
      <c r="YC18" s="265"/>
      <c r="YD18" s="265"/>
      <c r="YE18" s="265"/>
      <c r="YF18" s="265"/>
      <c r="YG18" s="265"/>
      <c r="YH18" s="265"/>
      <c r="YI18" s="265"/>
      <c r="YJ18" s="265"/>
      <c r="YK18" s="265"/>
      <c r="YL18" s="265" t="s">
        <v>457</v>
      </c>
      <c r="YM18" s="265"/>
      <c r="YN18" s="265"/>
      <c r="YO18" s="265"/>
      <c r="YP18" s="265"/>
      <c r="YQ18" s="265"/>
      <c r="YR18" s="265"/>
      <c r="YS18" s="265"/>
      <c r="YT18" s="265"/>
      <c r="YU18" s="265"/>
      <c r="YV18" s="265"/>
      <c r="YW18" s="265"/>
      <c r="YX18" s="265"/>
      <c r="YY18" s="265"/>
      <c r="YZ18" s="265"/>
      <c r="ZA18" s="265"/>
      <c r="ZB18" s="265" t="s">
        <v>457</v>
      </c>
      <c r="ZC18" s="265"/>
      <c r="ZD18" s="265"/>
      <c r="ZE18" s="265"/>
      <c r="ZF18" s="265"/>
      <c r="ZG18" s="265"/>
      <c r="ZH18" s="265"/>
      <c r="ZI18" s="265"/>
      <c r="ZJ18" s="265"/>
      <c r="ZK18" s="265"/>
      <c r="ZL18" s="265"/>
      <c r="ZM18" s="265"/>
      <c r="ZN18" s="265"/>
      <c r="ZO18" s="265"/>
      <c r="ZP18" s="265"/>
      <c r="ZQ18" s="265"/>
      <c r="ZR18" s="265" t="s">
        <v>457</v>
      </c>
      <c r="ZS18" s="265"/>
      <c r="ZT18" s="265"/>
      <c r="ZU18" s="265"/>
      <c r="ZV18" s="265"/>
      <c r="ZW18" s="265"/>
      <c r="ZX18" s="265"/>
      <c r="ZY18" s="265"/>
      <c r="ZZ18" s="265"/>
      <c r="AAA18" s="265"/>
      <c r="AAB18" s="265"/>
      <c r="AAC18" s="265"/>
      <c r="AAD18" s="265"/>
      <c r="AAE18" s="265"/>
      <c r="AAF18" s="265"/>
      <c r="AAG18" s="265"/>
      <c r="AAH18" s="265" t="s">
        <v>457</v>
      </c>
      <c r="AAI18" s="265"/>
      <c r="AAJ18" s="265"/>
      <c r="AAK18" s="265"/>
      <c r="AAL18" s="265"/>
      <c r="AAM18" s="265"/>
      <c r="AAN18" s="265"/>
      <c r="AAO18" s="265"/>
      <c r="AAP18" s="265"/>
      <c r="AAQ18" s="265"/>
      <c r="AAR18" s="265"/>
      <c r="AAS18" s="265"/>
      <c r="AAT18" s="265"/>
      <c r="AAU18" s="265"/>
      <c r="AAV18" s="265"/>
      <c r="AAW18" s="265"/>
      <c r="AAX18" s="265" t="s">
        <v>457</v>
      </c>
      <c r="AAY18" s="265"/>
      <c r="AAZ18" s="265"/>
      <c r="ABA18" s="265"/>
      <c r="ABB18" s="265"/>
      <c r="ABC18" s="265"/>
      <c r="ABD18" s="265"/>
      <c r="ABE18" s="265"/>
      <c r="ABF18" s="265"/>
      <c r="ABG18" s="265"/>
      <c r="ABH18" s="265"/>
      <c r="ABI18" s="265"/>
      <c r="ABJ18" s="265"/>
      <c r="ABK18" s="265"/>
      <c r="ABL18" s="265"/>
      <c r="ABM18" s="265"/>
      <c r="ABN18" s="265" t="s">
        <v>457</v>
      </c>
      <c r="ABO18" s="265"/>
      <c r="ABP18" s="265"/>
      <c r="ABQ18" s="265"/>
      <c r="ABR18" s="265"/>
      <c r="ABS18" s="265"/>
      <c r="ABT18" s="265"/>
      <c r="ABU18" s="265"/>
      <c r="ABV18" s="265"/>
      <c r="ABW18" s="265"/>
      <c r="ABX18" s="265"/>
      <c r="ABY18" s="265"/>
      <c r="ABZ18" s="265"/>
      <c r="ACA18" s="265"/>
      <c r="ACB18" s="265"/>
      <c r="ACC18" s="265"/>
      <c r="ACD18" s="265" t="s">
        <v>457</v>
      </c>
      <c r="ACE18" s="265"/>
      <c r="ACF18" s="265"/>
      <c r="ACG18" s="265"/>
      <c r="ACH18" s="265"/>
      <c r="ACI18" s="265"/>
      <c r="ACJ18" s="265"/>
      <c r="ACK18" s="265"/>
      <c r="ACL18" s="265"/>
      <c r="ACM18" s="265"/>
      <c r="ACN18" s="265"/>
      <c r="ACO18" s="265"/>
      <c r="ACP18" s="265"/>
      <c r="ACQ18" s="265"/>
      <c r="ACR18" s="265"/>
      <c r="ACS18" s="265"/>
      <c r="ACT18" s="265" t="s">
        <v>457</v>
      </c>
      <c r="ACU18" s="265"/>
      <c r="ACV18" s="265"/>
      <c r="ACW18" s="265"/>
      <c r="ACX18" s="265"/>
      <c r="ACY18" s="265"/>
      <c r="ACZ18" s="265"/>
      <c r="ADA18" s="265"/>
      <c r="ADB18" s="265"/>
      <c r="ADC18" s="265"/>
      <c r="ADD18" s="265"/>
      <c r="ADE18" s="265"/>
      <c r="ADF18" s="265"/>
      <c r="ADG18" s="265"/>
      <c r="ADH18" s="265"/>
      <c r="ADI18" s="265"/>
      <c r="ADJ18" s="265" t="s">
        <v>457</v>
      </c>
      <c r="ADK18" s="265"/>
      <c r="ADL18" s="265"/>
      <c r="ADM18" s="265"/>
      <c r="ADN18" s="265"/>
      <c r="ADO18" s="265"/>
      <c r="ADP18" s="265"/>
      <c r="ADQ18" s="265"/>
      <c r="ADR18" s="265"/>
      <c r="ADS18" s="265"/>
      <c r="ADT18" s="265"/>
      <c r="ADU18" s="265"/>
      <c r="ADV18" s="265"/>
      <c r="ADW18" s="265"/>
      <c r="ADX18" s="265"/>
      <c r="ADY18" s="265"/>
      <c r="ADZ18" s="265" t="s">
        <v>457</v>
      </c>
      <c r="AEA18" s="265"/>
      <c r="AEB18" s="265"/>
      <c r="AEC18" s="265"/>
      <c r="AED18" s="265"/>
      <c r="AEE18" s="265"/>
      <c r="AEF18" s="265"/>
      <c r="AEG18" s="265"/>
      <c r="AEH18" s="265"/>
      <c r="AEI18" s="265"/>
      <c r="AEJ18" s="265"/>
      <c r="AEK18" s="265"/>
      <c r="AEL18" s="265"/>
      <c r="AEM18" s="265"/>
      <c r="AEN18" s="265"/>
      <c r="AEO18" s="265"/>
      <c r="AEP18" s="265" t="s">
        <v>457</v>
      </c>
      <c r="AEQ18" s="265"/>
      <c r="AER18" s="265"/>
      <c r="AES18" s="265"/>
      <c r="AET18" s="265"/>
      <c r="AEU18" s="265"/>
      <c r="AEV18" s="265"/>
      <c r="AEW18" s="265"/>
      <c r="AEX18" s="265"/>
      <c r="AEY18" s="265"/>
      <c r="AEZ18" s="265"/>
      <c r="AFA18" s="265"/>
      <c r="AFB18" s="265"/>
      <c r="AFC18" s="265"/>
      <c r="AFD18" s="265"/>
      <c r="AFE18" s="265"/>
      <c r="AFF18" s="265" t="s">
        <v>457</v>
      </c>
      <c r="AFG18" s="265"/>
      <c r="AFH18" s="265"/>
      <c r="AFI18" s="265"/>
      <c r="AFJ18" s="265"/>
      <c r="AFK18" s="265"/>
      <c r="AFL18" s="265"/>
      <c r="AFM18" s="265"/>
      <c r="AFN18" s="265"/>
      <c r="AFO18" s="265"/>
      <c r="AFP18" s="265"/>
      <c r="AFQ18" s="265"/>
      <c r="AFR18" s="265"/>
      <c r="AFS18" s="265"/>
      <c r="AFT18" s="265"/>
      <c r="AFU18" s="265"/>
      <c r="AFV18" s="265" t="s">
        <v>457</v>
      </c>
      <c r="AFW18" s="265"/>
      <c r="AFX18" s="265"/>
      <c r="AFY18" s="265"/>
      <c r="AFZ18" s="265"/>
      <c r="AGA18" s="265"/>
      <c r="AGB18" s="265"/>
      <c r="AGC18" s="265"/>
      <c r="AGD18" s="265"/>
      <c r="AGE18" s="265"/>
      <c r="AGF18" s="265"/>
      <c r="AGG18" s="265"/>
      <c r="AGH18" s="265"/>
      <c r="AGI18" s="265"/>
      <c r="AGJ18" s="265"/>
      <c r="AGK18" s="265"/>
      <c r="AGL18" s="265" t="s">
        <v>457</v>
      </c>
      <c r="AGM18" s="265"/>
      <c r="AGN18" s="265"/>
      <c r="AGO18" s="265"/>
      <c r="AGP18" s="265"/>
      <c r="AGQ18" s="265"/>
      <c r="AGR18" s="265"/>
      <c r="AGS18" s="265"/>
      <c r="AGT18" s="265"/>
      <c r="AGU18" s="265"/>
      <c r="AGV18" s="265"/>
      <c r="AGW18" s="265"/>
      <c r="AGX18" s="265"/>
      <c r="AGY18" s="265"/>
      <c r="AGZ18" s="265"/>
      <c r="AHA18" s="265"/>
      <c r="AHB18" s="265" t="s">
        <v>457</v>
      </c>
      <c r="AHC18" s="265"/>
      <c r="AHD18" s="265"/>
      <c r="AHE18" s="265"/>
      <c r="AHF18" s="265"/>
      <c r="AHG18" s="265"/>
      <c r="AHH18" s="265"/>
      <c r="AHI18" s="265"/>
      <c r="AHJ18" s="265"/>
      <c r="AHK18" s="265"/>
      <c r="AHL18" s="265"/>
      <c r="AHM18" s="265"/>
      <c r="AHN18" s="265"/>
      <c r="AHO18" s="265"/>
      <c r="AHP18" s="265"/>
      <c r="AHQ18" s="265"/>
      <c r="AHR18" s="265" t="s">
        <v>457</v>
      </c>
      <c r="AHS18" s="265"/>
      <c r="AHT18" s="265"/>
      <c r="AHU18" s="265"/>
      <c r="AHV18" s="265"/>
      <c r="AHW18" s="265"/>
      <c r="AHX18" s="265"/>
      <c r="AHY18" s="265"/>
      <c r="AHZ18" s="265"/>
      <c r="AIA18" s="265"/>
      <c r="AIB18" s="265"/>
      <c r="AIC18" s="265"/>
      <c r="AID18" s="265"/>
      <c r="AIE18" s="265"/>
      <c r="AIF18" s="265"/>
      <c r="AIG18" s="265"/>
      <c r="AIH18" s="265" t="s">
        <v>457</v>
      </c>
      <c r="AII18" s="265"/>
      <c r="AIJ18" s="265"/>
      <c r="AIK18" s="265"/>
      <c r="AIL18" s="265"/>
      <c r="AIM18" s="265"/>
      <c r="AIN18" s="265"/>
      <c r="AIO18" s="265"/>
      <c r="AIP18" s="265"/>
      <c r="AIQ18" s="265"/>
      <c r="AIR18" s="265"/>
      <c r="AIS18" s="265"/>
      <c r="AIT18" s="265"/>
      <c r="AIU18" s="265"/>
      <c r="AIV18" s="265"/>
      <c r="AIW18" s="265"/>
      <c r="AIX18" s="265" t="s">
        <v>457</v>
      </c>
      <c r="AIY18" s="265"/>
      <c r="AIZ18" s="265"/>
      <c r="AJA18" s="265"/>
      <c r="AJB18" s="265"/>
      <c r="AJC18" s="265"/>
      <c r="AJD18" s="265"/>
      <c r="AJE18" s="265"/>
      <c r="AJF18" s="265"/>
      <c r="AJG18" s="265"/>
      <c r="AJH18" s="265"/>
      <c r="AJI18" s="265"/>
      <c r="AJJ18" s="265"/>
      <c r="AJK18" s="265"/>
      <c r="AJL18" s="265"/>
      <c r="AJM18" s="265"/>
      <c r="AJN18" s="265" t="s">
        <v>457</v>
      </c>
      <c r="AJO18" s="265"/>
      <c r="AJP18" s="265"/>
      <c r="AJQ18" s="265"/>
      <c r="AJR18" s="265"/>
      <c r="AJS18" s="265"/>
      <c r="AJT18" s="265"/>
      <c r="AJU18" s="265"/>
      <c r="AJV18" s="265"/>
      <c r="AJW18" s="265"/>
      <c r="AJX18" s="265"/>
      <c r="AJY18" s="265"/>
      <c r="AJZ18" s="265"/>
      <c r="AKA18" s="265"/>
      <c r="AKB18" s="265"/>
      <c r="AKC18" s="265"/>
      <c r="AKD18" s="265" t="s">
        <v>457</v>
      </c>
      <c r="AKE18" s="265"/>
      <c r="AKF18" s="265"/>
      <c r="AKG18" s="265"/>
      <c r="AKH18" s="265"/>
      <c r="AKI18" s="265"/>
      <c r="AKJ18" s="265"/>
      <c r="AKK18" s="265"/>
      <c r="AKL18" s="265"/>
      <c r="AKM18" s="265"/>
      <c r="AKN18" s="265"/>
      <c r="AKO18" s="265"/>
      <c r="AKP18" s="265"/>
      <c r="AKQ18" s="265"/>
      <c r="AKR18" s="265"/>
      <c r="AKS18" s="265"/>
      <c r="AKT18" s="265" t="s">
        <v>457</v>
      </c>
      <c r="AKU18" s="265"/>
      <c r="AKV18" s="265"/>
      <c r="AKW18" s="265"/>
      <c r="AKX18" s="265"/>
      <c r="AKY18" s="265"/>
      <c r="AKZ18" s="265"/>
      <c r="ALA18" s="265"/>
      <c r="ALB18" s="265"/>
      <c r="ALC18" s="265"/>
      <c r="ALD18" s="265"/>
      <c r="ALE18" s="265"/>
      <c r="ALF18" s="265"/>
      <c r="ALG18" s="265"/>
      <c r="ALH18" s="265"/>
      <c r="ALI18" s="265"/>
      <c r="ALJ18" s="265" t="s">
        <v>457</v>
      </c>
      <c r="ALK18" s="265"/>
      <c r="ALL18" s="265"/>
      <c r="ALM18" s="265"/>
      <c r="ALN18" s="265"/>
      <c r="ALO18" s="265"/>
      <c r="ALP18" s="265"/>
      <c r="ALQ18" s="265"/>
      <c r="ALR18" s="265"/>
      <c r="ALS18" s="265"/>
      <c r="ALT18" s="265"/>
      <c r="ALU18" s="265"/>
      <c r="ALV18" s="265"/>
      <c r="ALW18" s="265"/>
      <c r="ALX18" s="265"/>
      <c r="ALY18" s="265"/>
      <c r="ALZ18" s="265" t="s">
        <v>457</v>
      </c>
      <c r="AMA18" s="265"/>
      <c r="AMB18" s="265"/>
      <c r="AMC18" s="265"/>
      <c r="AMD18" s="265"/>
      <c r="AME18" s="265"/>
      <c r="AMF18" s="265"/>
      <c r="AMG18" s="265"/>
      <c r="AMH18" s="265"/>
      <c r="AMI18" s="265"/>
      <c r="AMJ18" s="265"/>
      <c r="AMK18" s="265"/>
      <c r="AML18" s="265"/>
      <c r="AMM18" s="265"/>
      <c r="AMN18" s="265"/>
      <c r="AMO18" s="265"/>
      <c r="AMP18" s="265" t="s">
        <v>457</v>
      </c>
      <c r="AMQ18" s="265"/>
      <c r="AMR18" s="265"/>
      <c r="AMS18" s="265"/>
      <c r="AMT18" s="265"/>
      <c r="AMU18" s="265"/>
      <c r="AMV18" s="265"/>
      <c r="AMW18" s="265"/>
      <c r="AMX18" s="265"/>
      <c r="AMY18" s="265"/>
      <c r="AMZ18" s="265"/>
      <c r="ANA18" s="265"/>
      <c r="ANB18" s="265"/>
      <c r="ANC18" s="265"/>
      <c r="AND18" s="265"/>
      <c r="ANE18" s="265"/>
      <c r="ANF18" s="265" t="s">
        <v>457</v>
      </c>
      <c r="ANG18" s="265"/>
      <c r="ANH18" s="265"/>
      <c r="ANI18" s="265"/>
      <c r="ANJ18" s="265"/>
      <c r="ANK18" s="265"/>
      <c r="ANL18" s="265"/>
      <c r="ANM18" s="265"/>
      <c r="ANN18" s="265"/>
      <c r="ANO18" s="265"/>
      <c r="ANP18" s="265"/>
      <c r="ANQ18" s="265"/>
      <c r="ANR18" s="265"/>
      <c r="ANS18" s="265"/>
      <c r="ANT18" s="265"/>
      <c r="ANU18" s="265"/>
      <c r="ANV18" s="265" t="s">
        <v>457</v>
      </c>
      <c r="ANW18" s="265"/>
      <c r="ANX18" s="265"/>
      <c r="ANY18" s="265"/>
      <c r="ANZ18" s="265"/>
      <c r="AOA18" s="265"/>
      <c r="AOB18" s="265"/>
      <c r="AOC18" s="265"/>
      <c r="AOD18" s="265"/>
      <c r="AOE18" s="265"/>
      <c r="AOF18" s="265"/>
      <c r="AOG18" s="265"/>
      <c r="AOH18" s="265"/>
      <c r="AOI18" s="265"/>
      <c r="AOJ18" s="265"/>
      <c r="AOK18" s="265"/>
      <c r="AOL18" s="265" t="s">
        <v>457</v>
      </c>
      <c r="AOM18" s="265"/>
      <c r="AON18" s="265"/>
      <c r="AOO18" s="265"/>
      <c r="AOP18" s="265"/>
      <c r="AOQ18" s="265"/>
      <c r="AOR18" s="265"/>
      <c r="AOS18" s="265"/>
      <c r="AOT18" s="265"/>
      <c r="AOU18" s="265"/>
      <c r="AOV18" s="265"/>
      <c r="AOW18" s="265"/>
      <c r="AOX18" s="265"/>
      <c r="AOY18" s="265"/>
      <c r="AOZ18" s="265"/>
      <c r="APA18" s="265"/>
      <c r="APB18" s="265" t="s">
        <v>457</v>
      </c>
      <c r="APC18" s="265"/>
      <c r="APD18" s="265"/>
      <c r="APE18" s="265"/>
      <c r="APF18" s="265"/>
      <c r="APG18" s="265"/>
      <c r="APH18" s="265"/>
      <c r="API18" s="265"/>
      <c r="APJ18" s="265"/>
      <c r="APK18" s="265"/>
      <c r="APL18" s="265"/>
      <c r="APM18" s="265"/>
      <c r="APN18" s="265"/>
      <c r="APO18" s="265"/>
      <c r="APP18" s="265"/>
      <c r="APQ18" s="265"/>
      <c r="APR18" s="265" t="s">
        <v>457</v>
      </c>
      <c r="APS18" s="265"/>
      <c r="APT18" s="265"/>
      <c r="APU18" s="265"/>
      <c r="APV18" s="265"/>
      <c r="APW18" s="265"/>
      <c r="APX18" s="265"/>
      <c r="APY18" s="265"/>
      <c r="APZ18" s="265"/>
      <c r="AQA18" s="265"/>
      <c r="AQB18" s="265"/>
      <c r="AQC18" s="265"/>
      <c r="AQD18" s="265"/>
      <c r="AQE18" s="265"/>
      <c r="AQF18" s="265"/>
      <c r="AQG18" s="265"/>
      <c r="AQH18" s="265" t="s">
        <v>457</v>
      </c>
      <c r="AQI18" s="265"/>
      <c r="AQJ18" s="265"/>
      <c r="AQK18" s="265"/>
      <c r="AQL18" s="265"/>
      <c r="AQM18" s="265"/>
      <c r="AQN18" s="265"/>
      <c r="AQO18" s="265"/>
      <c r="AQP18" s="265"/>
      <c r="AQQ18" s="265"/>
      <c r="AQR18" s="265"/>
      <c r="AQS18" s="265"/>
      <c r="AQT18" s="265"/>
      <c r="AQU18" s="265"/>
      <c r="AQV18" s="265"/>
      <c r="AQW18" s="265"/>
      <c r="AQX18" s="265" t="s">
        <v>457</v>
      </c>
      <c r="AQY18" s="265"/>
      <c r="AQZ18" s="265"/>
      <c r="ARA18" s="265"/>
      <c r="ARB18" s="265"/>
      <c r="ARC18" s="265"/>
      <c r="ARD18" s="265"/>
      <c r="ARE18" s="265"/>
      <c r="ARF18" s="265"/>
      <c r="ARG18" s="265"/>
      <c r="ARH18" s="265"/>
      <c r="ARI18" s="265"/>
      <c r="ARJ18" s="265"/>
      <c r="ARK18" s="265"/>
      <c r="ARL18" s="265"/>
      <c r="ARM18" s="265"/>
      <c r="ARN18" s="265" t="s">
        <v>457</v>
      </c>
      <c r="ARO18" s="265"/>
      <c r="ARP18" s="265"/>
      <c r="ARQ18" s="265"/>
      <c r="ARR18" s="265"/>
      <c r="ARS18" s="265"/>
      <c r="ART18" s="265"/>
      <c r="ARU18" s="265"/>
      <c r="ARV18" s="265"/>
      <c r="ARW18" s="265"/>
      <c r="ARX18" s="265"/>
      <c r="ARY18" s="265"/>
      <c r="ARZ18" s="265"/>
      <c r="ASA18" s="265"/>
      <c r="ASB18" s="265"/>
      <c r="ASC18" s="265"/>
      <c r="ASD18" s="265" t="s">
        <v>457</v>
      </c>
      <c r="ASE18" s="265"/>
      <c r="ASF18" s="265"/>
      <c r="ASG18" s="265"/>
      <c r="ASH18" s="265"/>
      <c r="ASI18" s="265"/>
      <c r="ASJ18" s="265"/>
      <c r="ASK18" s="265"/>
      <c r="ASL18" s="265"/>
      <c r="ASM18" s="265"/>
      <c r="ASN18" s="265"/>
      <c r="ASO18" s="265"/>
      <c r="ASP18" s="265"/>
      <c r="ASQ18" s="265"/>
      <c r="ASR18" s="265"/>
      <c r="ASS18" s="265"/>
      <c r="AST18" s="265" t="s">
        <v>457</v>
      </c>
      <c r="ASU18" s="265"/>
      <c r="ASV18" s="265"/>
      <c r="ASW18" s="265"/>
      <c r="ASX18" s="265"/>
      <c r="ASY18" s="265"/>
      <c r="ASZ18" s="265"/>
      <c r="ATA18" s="265"/>
      <c r="ATB18" s="265"/>
      <c r="ATC18" s="265"/>
      <c r="ATD18" s="265"/>
      <c r="ATE18" s="265"/>
      <c r="ATF18" s="265"/>
      <c r="ATG18" s="265"/>
      <c r="ATH18" s="265"/>
      <c r="ATI18" s="265"/>
      <c r="ATJ18" s="265" t="s">
        <v>457</v>
      </c>
      <c r="ATK18" s="265"/>
      <c r="ATL18" s="265"/>
      <c r="ATM18" s="265"/>
      <c r="ATN18" s="265"/>
      <c r="ATO18" s="265"/>
      <c r="ATP18" s="265"/>
      <c r="ATQ18" s="265"/>
      <c r="ATR18" s="265"/>
      <c r="ATS18" s="265"/>
      <c r="ATT18" s="265"/>
      <c r="ATU18" s="265"/>
      <c r="ATV18" s="265"/>
      <c r="ATW18" s="265"/>
      <c r="ATX18" s="265"/>
      <c r="ATY18" s="265"/>
      <c r="ATZ18" s="265" t="s">
        <v>457</v>
      </c>
      <c r="AUA18" s="265"/>
      <c r="AUB18" s="265"/>
      <c r="AUC18" s="265"/>
      <c r="AUD18" s="265"/>
      <c r="AUE18" s="265"/>
      <c r="AUF18" s="265"/>
      <c r="AUG18" s="265"/>
      <c r="AUH18" s="265"/>
      <c r="AUI18" s="265"/>
      <c r="AUJ18" s="265"/>
      <c r="AUK18" s="265"/>
      <c r="AUL18" s="265"/>
      <c r="AUM18" s="265"/>
      <c r="AUN18" s="265"/>
      <c r="AUO18" s="265"/>
      <c r="AUP18" s="265" t="s">
        <v>457</v>
      </c>
      <c r="AUQ18" s="265"/>
      <c r="AUR18" s="265"/>
      <c r="AUS18" s="265"/>
      <c r="AUT18" s="265"/>
      <c r="AUU18" s="265"/>
      <c r="AUV18" s="265"/>
      <c r="AUW18" s="265"/>
      <c r="AUX18" s="265"/>
      <c r="AUY18" s="265"/>
      <c r="AUZ18" s="265"/>
      <c r="AVA18" s="265"/>
      <c r="AVB18" s="265"/>
      <c r="AVC18" s="265"/>
      <c r="AVD18" s="265"/>
      <c r="AVE18" s="265"/>
      <c r="AVF18" s="265" t="s">
        <v>457</v>
      </c>
      <c r="AVG18" s="265"/>
      <c r="AVH18" s="265"/>
      <c r="AVI18" s="265"/>
      <c r="AVJ18" s="265"/>
      <c r="AVK18" s="265"/>
      <c r="AVL18" s="265"/>
      <c r="AVM18" s="265"/>
      <c r="AVN18" s="265"/>
      <c r="AVO18" s="265"/>
      <c r="AVP18" s="265"/>
      <c r="AVQ18" s="265"/>
      <c r="AVR18" s="265"/>
      <c r="AVS18" s="265"/>
      <c r="AVT18" s="265"/>
      <c r="AVU18" s="265"/>
      <c r="AVV18" s="265" t="s">
        <v>457</v>
      </c>
      <c r="AVW18" s="265"/>
      <c r="AVX18" s="265"/>
      <c r="AVY18" s="265"/>
      <c r="AVZ18" s="265"/>
      <c r="AWA18" s="265"/>
      <c r="AWB18" s="265"/>
      <c r="AWC18" s="265"/>
      <c r="AWD18" s="265"/>
      <c r="AWE18" s="265"/>
      <c r="AWF18" s="265"/>
      <c r="AWG18" s="265"/>
      <c r="AWH18" s="265"/>
      <c r="AWI18" s="265"/>
      <c r="AWJ18" s="265"/>
      <c r="AWK18" s="265"/>
      <c r="AWL18" s="265" t="s">
        <v>457</v>
      </c>
      <c r="AWM18" s="265"/>
      <c r="AWN18" s="265"/>
      <c r="AWO18" s="265"/>
      <c r="AWP18" s="265"/>
      <c r="AWQ18" s="265"/>
      <c r="AWR18" s="265"/>
      <c r="AWS18" s="265"/>
      <c r="AWT18" s="265"/>
      <c r="AWU18" s="265"/>
      <c r="AWV18" s="265"/>
      <c r="AWW18" s="265"/>
      <c r="AWX18" s="265"/>
      <c r="AWY18" s="265"/>
      <c r="AWZ18" s="265"/>
      <c r="AXA18" s="265"/>
      <c r="AXB18" s="265" t="s">
        <v>457</v>
      </c>
      <c r="AXC18" s="265"/>
      <c r="AXD18" s="265"/>
      <c r="AXE18" s="265"/>
      <c r="AXF18" s="265"/>
      <c r="AXG18" s="265"/>
      <c r="AXH18" s="265"/>
      <c r="AXI18" s="265"/>
      <c r="AXJ18" s="265"/>
      <c r="AXK18" s="265"/>
      <c r="AXL18" s="265"/>
      <c r="AXM18" s="265"/>
      <c r="AXN18" s="265"/>
      <c r="AXO18" s="265"/>
      <c r="AXP18" s="265"/>
      <c r="AXQ18" s="265"/>
      <c r="AXR18" s="265" t="s">
        <v>457</v>
      </c>
      <c r="AXS18" s="265"/>
      <c r="AXT18" s="265"/>
      <c r="AXU18" s="265"/>
      <c r="AXV18" s="265"/>
      <c r="AXW18" s="265"/>
      <c r="AXX18" s="265"/>
      <c r="AXY18" s="265"/>
      <c r="AXZ18" s="265"/>
      <c r="AYA18" s="265"/>
      <c r="AYB18" s="265"/>
      <c r="AYC18" s="265"/>
      <c r="AYD18" s="265"/>
      <c r="AYE18" s="265"/>
      <c r="AYF18" s="265"/>
      <c r="AYG18" s="265"/>
      <c r="AYH18" s="265" t="s">
        <v>457</v>
      </c>
      <c r="AYI18" s="265"/>
      <c r="AYJ18" s="265"/>
      <c r="AYK18" s="265"/>
      <c r="AYL18" s="265"/>
      <c r="AYM18" s="265"/>
      <c r="AYN18" s="265"/>
      <c r="AYO18" s="265"/>
      <c r="AYP18" s="265"/>
      <c r="AYQ18" s="265"/>
      <c r="AYR18" s="265"/>
      <c r="AYS18" s="265"/>
      <c r="AYT18" s="265"/>
      <c r="AYU18" s="265"/>
      <c r="AYV18" s="265"/>
      <c r="AYW18" s="265"/>
      <c r="AYX18" s="265" t="s">
        <v>457</v>
      </c>
      <c r="AYY18" s="265"/>
      <c r="AYZ18" s="265"/>
      <c r="AZA18" s="265"/>
      <c r="AZB18" s="265"/>
      <c r="AZC18" s="265"/>
      <c r="AZD18" s="265"/>
      <c r="AZE18" s="265"/>
      <c r="AZF18" s="265"/>
      <c r="AZG18" s="265"/>
      <c r="AZH18" s="265"/>
      <c r="AZI18" s="265"/>
      <c r="AZJ18" s="265"/>
      <c r="AZK18" s="265"/>
      <c r="AZL18" s="265"/>
      <c r="AZM18" s="265"/>
      <c r="AZN18" s="265" t="s">
        <v>457</v>
      </c>
      <c r="AZO18" s="265"/>
      <c r="AZP18" s="265"/>
      <c r="AZQ18" s="265"/>
      <c r="AZR18" s="265"/>
      <c r="AZS18" s="265"/>
      <c r="AZT18" s="265"/>
      <c r="AZU18" s="265"/>
      <c r="AZV18" s="265"/>
      <c r="AZW18" s="265"/>
      <c r="AZX18" s="265"/>
      <c r="AZY18" s="265"/>
      <c r="AZZ18" s="265"/>
      <c r="BAA18" s="265"/>
      <c r="BAB18" s="265"/>
      <c r="BAC18" s="265"/>
      <c r="BAD18" s="265" t="s">
        <v>457</v>
      </c>
      <c r="BAE18" s="265"/>
      <c r="BAF18" s="265"/>
      <c r="BAG18" s="265"/>
      <c r="BAH18" s="265"/>
      <c r="BAI18" s="265"/>
      <c r="BAJ18" s="265"/>
      <c r="BAK18" s="265"/>
      <c r="BAL18" s="265"/>
      <c r="BAM18" s="265"/>
      <c r="BAN18" s="265"/>
      <c r="BAO18" s="265"/>
      <c r="BAP18" s="265"/>
      <c r="BAQ18" s="265"/>
      <c r="BAR18" s="265"/>
      <c r="BAS18" s="265"/>
      <c r="BAT18" s="265" t="s">
        <v>457</v>
      </c>
      <c r="BAU18" s="265"/>
      <c r="BAV18" s="265"/>
      <c r="BAW18" s="265"/>
      <c r="BAX18" s="265"/>
      <c r="BAY18" s="265"/>
      <c r="BAZ18" s="265"/>
      <c r="BBA18" s="265"/>
      <c r="BBB18" s="265"/>
      <c r="BBC18" s="265"/>
      <c r="BBD18" s="265"/>
      <c r="BBE18" s="265"/>
      <c r="BBF18" s="265"/>
      <c r="BBG18" s="265"/>
      <c r="BBH18" s="265"/>
      <c r="BBI18" s="265"/>
      <c r="BBJ18" s="265" t="s">
        <v>457</v>
      </c>
      <c r="BBK18" s="265"/>
      <c r="BBL18" s="265"/>
      <c r="BBM18" s="265"/>
      <c r="BBN18" s="265"/>
      <c r="BBO18" s="265"/>
      <c r="BBP18" s="265"/>
      <c r="BBQ18" s="265"/>
      <c r="BBR18" s="265"/>
      <c r="BBS18" s="265"/>
      <c r="BBT18" s="265"/>
      <c r="BBU18" s="265"/>
      <c r="BBV18" s="265"/>
      <c r="BBW18" s="265"/>
      <c r="BBX18" s="265"/>
      <c r="BBY18" s="265"/>
      <c r="BBZ18" s="265" t="s">
        <v>457</v>
      </c>
      <c r="BCA18" s="265"/>
      <c r="BCB18" s="265"/>
      <c r="BCC18" s="265"/>
      <c r="BCD18" s="265"/>
      <c r="BCE18" s="265"/>
      <c r="BCF18" s="265"/>
      <c r="BCG18" s="265"/>
      <c r="BCH18" s="265"/>
      <c r="BCI18" s="265"/>
      <c r="BCJ18" s="265"/>
      <c r="BCK18" s="265"/>
      <c r="BCL18" s="265"/>
      <c r="BCM18" s="265"/>
      <c r="BCN18" s="265"/>
      <c r="BCO18" s="265"/>
      <c r="BCP18" s="265" t="s">
        <v>457</v>
      </c>
      <c r="BCQ18" s="265"/>
      <c r="BCR18" s="265"/>
      <c r="BCS18" s="265"/>
      <c r="BCT18" s="265"/>
      <c r="BCU18" s="265"/>
      <c r="BCV18" s="265"/>
      <c r="BCW18" s="265"/>
      <c r="BCX18" s="265"/>
      <c r="BCY18" s="265"/>
      <c r="BCZ18" s="265"/>
      <c r="BDA18" s="265"/>
      <c r="BDB18" s="265"/>
      <c r="BDC18" s="265"/>
      <c r="BDD18" s="265"/>
      <c r="BDE18" s="265"/>
      <c r="BDF18" s="265" t="s">
        <v>457</v>
      </c>
      <c r="BDG18" s="265"/>
      <c r="BDH18" s="265"/>
      <c r="BDI18" s="265"/>
      <c r="BDJ18" s="265"/>
      <c r="BDK18" s="265"/>
      <c r="BDL18" s="265"/>
      <c r="BDM18" s="265"/>
      <c r="BDN18" s="265"/>
      <c r="BDO18" s="265"/>
      <c r="BDP18" s="265"/>
      <c r="BDQ18" s="265"/>
      <c r="BDR18" s="265"/>
      <c r="BDS18" s="265"/>
      <c r="BDT18" s="265"/>
      <c r="BDU18" s="265"/>
      <c r="BDV18" s="265" t="s">
        <v>457</v>
      </c>
      <c r="BDW18" s="265"/>
      <c r="BDX18" s="265"/>
      <c r="BDY18" s="265"/>
      <c r="BDZ18" s="265"/>
      <c r="BEA18" s="265"/>
      <c r="BEB18" s="265"/>
      <c r="BEC18" s="265"/>
      <c r="BED18" s="265"/>
      <c r="BEE18" s="265"/>
      <c r="BEF18" s="265"/>
      <c r="BEG18" s="265"/>
      <c r="BEH18" s="265"/>
      <c r="BEI18" s="265"/>
      <c r="BEJ18" s="265"/>
      <c r="BEK18" s="265"/>
      <c r="BEL18" s="265" t="s">
        <v>457</v>
      </c>
      <c r="BEM18" s="265"/>
      <c r="BEN18" s="265"/>
      <c r="BEO18" s="265"/>
      <c r="BEP18" s="265"/>
      <c r="BEQ18" s="265"/>
      <c r="BER18" s="265"/>
      <c r="BES18" s="265"/>
      <c r="BET18" s="265"/>
      <c r="BEU18" s="265"/>
      <c r="BEV18" s="265"/>
      <c r="BEW18" s="265"/>
      <c r="BEX18" s="265"/>
      <c r="BEY18" s="265"/>
      <c r="BEZ18" s="265"/>
      <c r="BFA18" s="265"/>
      <c r="BFB18" s="265" t="s">
        <v>457</v>
      </c>
      <c r="BFC18" s="265"/>
      <c r="BFD18" s="265"/>
      <c r="BFE18" s="265"/>
      <c r="BFF18" s="265"/>
      <c r="BFG18" s="265"/>
      <c r="BFH18" s="265"/>
      <c r="BFI18" s="265"/>
      <c r="BFJ18" s="265"/>
      <c r="BFK18" s="265"/>
      <c r="BFL18" s="265"/>
      <c r="BFM18" s="265"/>
      <c r="BFN18" s="265"/>
      <c r="BFO18" s="265"/>
      <c r="BFP18" s="265"/>
      <c r="BFQ18" s="265"/>
      <c r="BFR18" s="265" t="s">
        <v>457</v>
      </c>
      <c r="BFS18" s="265"/>
      <c r="BFT18" s="265"/>
      <c r="BFU18" s="265"/>
      <c r="BFV18" s="265"/>
      <c r="BFW18" s="265"/>
      <c r="BFX18" s="265"/>
      <c r="BFY18" s="265"/>
      <c r="BFZ18" s="265"/>
      <c r="BGA18" s="265"/>
      <c r="BGB18" s="265"/>
      <c r="BGC18" s="265"/>
      <c r="BGD18" s="265"/>
      <c r="BGE18" s="265"/>
      <c r="BGF18" s="265"/>
      <c r="BGG18" s="265"/>
      <c r="BGH18" s="265" t="s">
        <v>457</v>
      </c>
      <c r="BGI18" s="265"/>
      <c r="BGJ18" s="265"/>
      <c r="BGK18" s="265"/>
      <c r="BGL18" s="265"/>
      <c r="BGM18" s="265"/>
      <c r="BGN18" s="265"/>
      <c r="BGO18" s="265"/>
      <c r="BGP18" s="265"/>
      <c r="BGQ18" s="265"/>
      <c r="BGR18" s="265"/>
      <c r="BGS18" s="265"/>
      <c r="BGT18" s="265"/>
      <c r="BGU18" s="265"/>
      <c r="BGV18" s="265"/>
      <c r="BGW18" s="265"/>
      <c r="BGX18" s="265" t="s">
        <v>457</v>
      </c>
      <c r="BGY18" s="265"/>
      <c r="BGZ18" s="265"/>
      <c r="BHA18" s="265"/>
      <c r="BHB18" s="265"/>
      <c r="BHC18" s="265"/>
      <c r="BHD18" s="265"/>
      <c r="BHE18" s="265"/>
      <c r="BHF18" s="265"/>
      <c r="BHG18" s="265"/>
      <c r="BHH18" s="265"/>
      <c r="BHI18" s="265"/>
      <c r="BHJ18" s="265"/>
      <c r="BHK18" s="265"/>
      <c r="BHL18" s="265"/>
      <c r="BHM18" s="265"/>
      <c r="BHN18" s="265" t="s">
        <v>457</v>
      </c>
      <c r="BHO18" s="265"/>
      <c r="BHP18" s="265"/>
      <c r="BHQ18" s="265"/>
      <c r="BHR18" s="265"/>
      <c r="BHS18" s="265"/>
      <c r="BHT18" s="265"/>
      <c r="BHU18" s="265"/>
      <c r="BHV18" s="265"/>
      <c r="BHW18" s="265"/>
      <c r="BHX18" s="265"/>
      <c r="BHY18" s="265"/>
      <c r="BHZ18" s="265"/>
      <c r="BIA18" s="265"/>
      <c r="BIB18" s="265"/>
      <c r="BIC18" s="265"/>
      <c r="BID18" s="265" t="s">
        <v>457</v>
      </c>
      <c r="BIE18" s="265"/>
      <c r="BIF18" s="265"/>
      <c r="BIG18" s="265"/>
      <c r="BIH18" s="265"/>
      <c r="BII18" s="265"/>
      <c r="BIJ18" s="265"/>
      <c r="BIK18" s="265"/>
      <c r="BIL18" s="265"/>
      <c r="BIM18" s="265"/>
      <c r="BIN18" s="265"/>
      <c r="BIO18" s="265"/>
      <c r="BIP18" s="265"/>
      <c r="BIQ18" s="265"/>
      <c r="BIR18" s="265"/>
      <c r="BIS18" s="265"/>
      <c r="BIT18" s="265" t="s">
        <v>457</v>
      </c>
      <c r="BIU18" s="265"/>
      <c r="BIV18" s="265"/>
      <c r="BIW18" s="265"/>
      <c r="BIX18" s="265"/>
      <c r="BIY18" s="265"/>
      <c r="BIZ18" s="265"/>
      <c r="BJA18" s="265"/>
      <c r="BJB18" s="265"/>
      <c r="BJC18" s="265"/>
      <c r="BJD18" s="265"/>
      <c r="BJE18" s="265"/>
      <c r="BJF18" s="265"/>
      <c r="BJG18" s="265"/>
      <c r="BJH18" s="265"/>
      <c r="BJI18" s="265"/>
      <c r="BJJ18" s="265" t="s">
        <v>457</v>
      </c>
      <c r="BJK18" s="265"/>
      <c r="BJL18" s="265"/>
      <c r="BJM18" s="265"/>
      <c r="BJN18" s="265"/>
      <c r="BJO18" s="265"/>
      <c r="BJP18" s="265"/>
      <c r="BJQ18" s="265"/>
      <c r="BJR18" s="265"/>
      <c r="BJS18" s="265"/>
      <c r="BJT18" s="265"/>
      <c r="BJU18" s="265"/>
      <c r="BJV18" s="265"/>
      <c r="BJW18" s="265"/>
      <c r="BJX18" s="265"/>
      <c r="BJY18" s="265"/>
      <c r="BJZ18" s="265" t="s">
        <v>457</v>
      </c>
      <c r="BKA18" s="265"/>
      <c r="BKB18" s="265"/>
      <c r="BKC18" s="265"/>
      <c r="BKD18" s="265"/>
      <c r="BKE18" s="265"/>
      <c r="BKF18" s="265"/>
      <c r="BKG18" s="265"/>
      <c r="BKH18" s="265"/>
      <c r="BKI18" s="265"/>
      <c r="BKJ18" s="265"/>
      <c r="BKK18" s="265"/>
      <c r="BKL18" s="265"/>
      <c r="BKM18" s="265"/>
      <c r="BKN18" s="265"/>
      <c r="BKO18" s="265"/>
      <c r="BKP18" s="265" t="s">
        <v>457</v>
      </c>
      <c r="BKQ18" s="265"/>
      <c r="BKR18" s="265"/>
      <c r="BKS18" s="265"/>
      <c r="BKT18" s="265"/>
      <c r="BKU18" s="265"/>
      <c r="BKV18" s="265"/>
      <c r="BKW18" s="265"/>
      <c r="BKX18" s="265"/>
      <c r="BKY18" s="265"/>
      <c r="BKZ18" s="265"/>
      <c r="BLA18" s="265"/>
      <c r="BLB18" s="265"/>
      <c r="BLC18" s="265"/>
      <c r="BLD18" s="265"/>
      <c r="BLE18" s="265"/>
      <c r="BLF18" s="265" t="s">
        <v>457</v>
      </c>
      <c r="BLG18" s="265"/>
      <c r="BLH18" s="265"/>
      <c r="BLI18" s="265"/>
      <c r="BLJ18" s="265"/>
      <c r="BLK18" s="265"/>
      <c r="BLL18" s="265"/>
      <c r="BLM18" s="265"/>
      <c r="BLN18" s="265"/>
      <c r="BLO18" s="265"/>
      <c r="BLP18" s="265"/>
      <c r="BLQ18" s="265"/>
      <c r="BLR18" s="265"/>
      <c r="BLS18" s="265"/>
      <c r="BLT18" s="265"/>
      <c r="BLU18" s="265"/>
      <c r="BLV18" s="265" t="s">
        <v>457</v>
      </c>
      <c r="BLW18" s="265"/>
      <c r="BLX18" s="265"/>
      <c r="BLY18" s="265"/>
      <c r="BLZ18" s="265"/>
      <c r="BMA18" s="265"/>
      <c r="BMB18" s="265"/>
      <c r="BMC18" s="265"/>
      <c r="BMD18" s="265"/>
      <c r="BME18" s="265"/>
      <c r="BMF18" s="265"/>
      <c r="BMG18" s="265"/>
      <c r="BMH18" s="265"/>
      <c r="BMI18" s="265"/>
      <c r="BMJ18" s="265"/>
      <c r="BMK18" s="265"/>
      <c r="BML18" s="265" t="s">
        <v>457</v>
      </c>
      <c r="BMM18" s="265"/>
      <c r="BMN18" s="265"/>
      <c r="BMO18" s="265"/>
      <c r="BMP18" s="265"/>
      <c r="BMQ18" s="265"/>
      <c r="BMR18" s="265"/>
      <c r="BMS18" s="265"/>
      <c r="BMT18" s="265"/>
      <c r="BMU18" s="265"/>
      <c r="BMV18" s="265"/>
      <c r="BMW18" s="265"/>
      <c r="BMX18" s="265"/>
      <c r="BMY18" s="265"/>
      <c r="BMZ18" s="265"/>
      <c r="BNA18" s="265"/>
      <c r="BNB18" s="265" t="s">
        <v>457</v>
      </c>
      <c r="BNC18" s="265"/>
      <c r="BND18" s="265"/>
      <c r="BNE18" s="265"/>
      <c r="BNF18" s="265"/>
      <c r="BNG18" s="265"/>
      <c r="BNH18" s="265"/>
      <c r="BNI18" s="265"/>
      <c r="BNJ18" s="265"/>
      <c r="BNK18" s="265"/>
      <c r="BNL18" s="265"/>
      <c r="BNM18" s="265"/>
      <c r="BNN18" s="265"/>
      <c r="BNO18" s="265"/>
      <c r="BNP18" s="265"/>
      <c r="BNQ18" s="265"/>
      <c r="BNR18" s="265" t="s">
        <v>457</v>
      </c>
      <c r="BNS18" s="265"/>
      <c r="BNT18" s="265"/>
      <c r="BNU18" s="265"/>
      <c r="BNV18" s="265"/>
      <c r="BNW18" s="265"/>
      <c r="BNX18" s="265"/>
      <c r="BNY18" s="265"/>
      <c r="BNZ18" s="265"/>
      <c r="BOA18" s="265"/>
      <c r="BOB18" s="265"/>
      <c r="BOC18" s="265"/>
      <c r="BOD18" s="265"/>
      <c r="BOE18" s="265"/>
      <c r="BOF18" s="265"/>
      <c r="BOG18" s="265"/>
      <c r="BOH18" s="265" t="s">
        <v>457</v>
      </c>
      <c r="BOI18" s="265"/>
      <c r="BOJ18" s="265"/>
      <c r="BOK18" s="265"/>
      <c r="BOL18" s="265"/>
      <c r="BOM18" s="265"/>
      <c r="BON18" s="265"/>
      <c r="BOO18" s="265"/>
      <c r="BOP18" s="265"/>
      <c r="BOQ18" s="265"/>
      <c r="BOR18" s="265"/>
      <c r="BOS18" s="265"/>
      <c r="BOT18" s="265"/>
      <c r="BOU18" s="265"/>
      <c r="BOV18" s="265"/>
      <c r="BOW18" s="265"/>
      <c r="BOX18" s="265" t="s">
        <v>457</v>
      </c>
      <c r="BOY18" s="265"/>
      <c r="BOZ18" s="265"/>
      <c r="BPA18" s="265"/>
      <c r="BPB18" s="265"/>
      <c r="BPC18" s="265"/>
      <c r="BPD18" s="265"/>
      <c r="BPE18" s="265"/>
      <c r="BPF18" s="265"/>
      <c r="BPG18" s="265"/>
      <c r="BPH18" s="265"/>
      <c r="BPI18" s="265"/>
      <c r="BPJ18" s="265"/>
      <c r="BPK18" s="265"/>
      <c r="BPL18" s="265"/>
      <c r="BPM18" s="265"/>
      <c r="BPN18" s="265" t="s">
        <v>457</v>
      </c>
      <c r="BPO18" s="265"/>
      <c r="BPP18" s="265"/>
      <c r="BPQ18" s="265"/>
      <c r="BPR18" s="265"/>
      <c r="BPS18" s="265"/>
      <c r="BPT18" s="265"/>
      <c r="BPU18" s="265"/>
      <c r="BPV18" s="265"/>
      <c r="BPW18" s="265"/>
      <c r="BPX18" s="265"/>
      <c r="BPY18" s="265"/>
      <c r="BPZ18" s="265"/>
      <c r="BQA18" s="265"/>
      <c r="BQB18" s="265"/>
      <c r="BQC18" s="265"/>
      <c r="BQD18" s="265" t="s">
        <v>457</v>
      </c>
      <c r="BQE18" s="265"/>
      <c r="BQF18" s="265"/>
      <c r="BQG18" s="265"/>
      <c r="BQH18" s="265"/>
      <c r="BQI18" s="265"/>
      <c r="BQJ18" s="265"/>
      <c r="BQK18" s="265"/>
      <c r="BQL18" s="265"/>
      <c r="BQM18" s="265"/>
      <c r="BQN18" s="265"/>
      <c r="BQO18" s="265"/>
      <c r="BQP18" s="265"/>
      <c r="BQQ18" s="265"/>
      <c r="BQR18" s="265"/>
      <c r="BQS18" s="265"/>
      <c r="BQT18" s="265" t="s">
        <v>457</v>
      </c>
      <c r="BQU18" s="265"/>
      <c r="BQV18" s="265"/>
      <c r="BQW18" s="265"/>
      <c r="BQX18" s="265"/>
      <c r="BQY18" s="265"/>
      <c r="BQZ18" s="265"/>
      <c r="BRA18" s="265"/>
      <c r="BRB18" s="265"/>
      <c r="BRC18" s="265"/>
      <c r="BRD18" s="265"/>
      <c r="BRE18" s="265"/>
      <c r="BRF18" s="265"/>
      <c r="BRG18" s="265"/>
      <c r="BRH18" s="265"/>
      <c r="BRI18" s="265"/>
      <c r="BRJ18" s="265" t="s">
        <v>457</v>
      </c>
      <c r="BRK18" s="265"/>
      <c r="BRL18" s="265"/>
      <c r="BRM18" s="265"/>
      <c r="BRN18" s="265"/>
      <c r="BRO18" s="265"/>
      <c r="BRP18" s="265"/>
      <c r="BRQ18" s="265"/>
      <c r="BRR18" s="265"/>
      <c r="BRS18" s="265"/>
      <c r="BRT18" s="265"/>
      <c r="BRU18" s="265"/>
      <c r="BRV18" s="265"/>
      <c r="BRW18" s="265"/>
      <c r="BRX18" s="265"/>
      <c r="BRY18" s="265"/>
      <c r="BRZ18" s="265" t="s">
        <v>457</v>
      </c>
      <c r="BSA18" s="265"/>
      <c r="BSB18" s="265"/>
      <c r="BSC18" s="265"/>
      <c r="BSD18" s="265"/>
      <c r="BSE18" s="265"/>
      <c r="BSF18" s="265"/>
      <c r="BSG18" s="265"/>
      <c r="BSH18" s="265"/>
      <c r="BSI18" s="265"/>
      <c r="BSJ18" s="265"/>
      <c r="BSK18" s="265"/>
      <c r="BSL18" s="265"/>
      <c r="BSM18" s="265"/>
      <c r="BSN18" s="265"/>
      <c r="BSO18" s="265"/>
      <c r="BSP18" s="265" t="s">
        <v>457</v>
      </c>
      <c r="BSQ18" s="265"/>
      <c r="BSR18" s="265"/>
      <c r="BSS18" s="265"/>
      <c r="BST18" s="265"/>
      <c r="BSU18" s="265"/>
      <c r="BSV18" s="265"/>
      <c r="BSW18" s="265"/>
      <c r="BSX18" s="265"/>
      <c r="BSY18" s="265"/>
      <c r="BSZ18" s="265"/>
      <c r="BTA18" s="265"/>
      <c r="BTB18" s="265"/>
      <c r="BTC18" s="265"/>
      <c r="BTD18" s="265"/>
      <c r="BTE18" s="265"/>
      <c r="BTF18" s="265" t="s">
        <v>457</v>
      </c>
      <c r="BTG18" s="265"/>
      <c r="BTH18" s="265"/>
      <c r="BTI18" s="265"/>
      <c r="BTJ18" s="265"/>
      <c r="BTK18" s="265"/>
      <c r="BTL18" s="265"/>
      <c r="BTM18" s="265"/>
      <c r="BTN18" s="265"/>
      <c r="BTO18" s="265"/>
      <c r="BTP18" s="265"/>
      <c r="BTQ18" s="265"/>
      <c r="BTR18" s="265"/>
      <c r="BTS18" s="265"/>
      <c r="BTT18" s="265"/>
      <c r="BTU18" s="265"/>
      <c r="BTV18" s="265" t="s">
        <v>457</v>
      </c>
      <c r="BTW18" s="265"/>
      <c r="BTX18" s="265"/>
      <c r="BTY18" s="265"/>
      <c r="BTZ18" s="265"/>
      <c r="BUA18" s="265"/>
      <c r="BUB18" s="265"/>
      <c r="BUC18" s="265"/>
      <c r="BUD18" s="265"/>
      <c r="BUE18" s="265"/>
      <c r="BUF18" s="265"/>
      <c r="BUG18" s="265"/>
      <c r="BUH18" s="265"/>
      <c r="BUI18" s="265"/>
      <c r="BUJ18" s="265"/>
      <c r="BUK18" s="265"/>
      <c r="BUL18" s="265" t="s">
        <v>457</v>
      </c>
      <c r="BUM18" s="265"/>
      <c r="BUN18" s="265"/>
      <c r="BUO18" s="265"/>
      <c r="BUP18" s="265"/>
      <c r="BUQ18" s="265"/>
      <c r="BUR18" s="265"/>
      <c r="BUS18" s="265"/>
      <c r="BUT18" s="265"/>
      <c r="BUU18" s="265"/>
      <c r="BUV18" s="265"/>
      <c r="BUW18" s="265"/>
      <c r="BUX18" s="265"/>
      <c r="BUY18" s="265"/>
      <c r="BUZ18" s="265"/>
      <c r="BVA18" s="265"/>
      <c r="BVB18" s="265" t="s">
        <v>457</v>
      </c>
      <c r="BVC18" s="265"/>
      <c r="BVD18" s="265"/>
      <c r="BVE18" s="265"/>
      <c r="BVF18" s="265"/>
      <c r="BVG18" s="265"/>
      <c r="BVH18" s="265"/>
      <c r="BVI18" s="265"/>
      <c r="BVJ18" s="265"/>
      <c r="BVK18" s="265"/>
      <c r="BVL18" s="265"/>
      <c r="BVM18" s="265"/>
      <c r="BVN18" s="265"/>
      <c r="BVO18" s="265"/>
      <c r="BVP18" s="265"/>
      <c r="BVQ18" s="265"/>
      <c r="BVR18" s="265" t="s">
        <v>457</v>
      </c>
      <c r="BVS18" s="265"/>
      <c r="BVT18" s="265"/>
      <c r="BVU18" s="265"/>
      <c r="BVV18" s="265"/>
      <c r="BVW18" s="265"/>
      <c r="BVX18" s="265"/>
      <c r="BVY18" s="265"/>
      <c r="BVZ18" s="265"/>
      <c r="BWA18" s="265"/>
      <c r="BWB18" s="265"/>
      <c r="BWC18" s="265"/>
      <c r="BWD18" s="265"/>
      <c r="BWE18" s="265"/>
      <c r="BWF18" s="265"/>
      <c r="BWG18" s="265"/>
      <c r="BWH18" s="265" t="s">
        <v>457</v>
      </c>
      <c r="BWI18" s="265"/>
      <c r="BWJ18" s="265"/>
      <c r="BWK18" s="265"/>
      <c r="BWL18" s="265"/>
      <c r="BWM18" s="265"/>
      <c r="BWN18" s="265"/>
      <c r="BWO18" s="265"/>
      <c r="BWP18" s="265"/>
      <c r="BWQ18" s="265"/>
      <c r="BWR18" s="265"/>
      <c r="BWS18" s="265"/>
      <c r="BWT18" s="265"/>
      <c r="BWU18" s="265"/>
      <c r="BWV18" s="265"/>
      <c r="BWW18" s="265"/>
      <c r="BWX18" s="265" t="s">
        <v>457</v>
      </c>
      <c r="BWY18" s="265"/>
      <c r="BWZ18" s="265"/>
      <c r="BXA18" s="265"/>
      <c r="BXB18" s="265"/>
      <c r="BXC18" s="265"/>
      <c r="BXD18" s="265"/>
      <c r="BXE18" s="265"/>
      <c r="BXF18" s="265"/>
      <c r="BXG18" s="265"/>
      <c r="BXH18" s="265"/>
      <c r="BXI18" s="265"/>
      <c r="BXJ18" s="265"/>
      <c r="BXK18" s="265"/>
      <c r="BXL18" s="265"/>
      <c r="BXM18" s="265"/>
      <c r="BXN18" s="265" t="s">
        <v>457</v>
      </c>
      <c r="BXO18" s="265"/>
      <c r="BXP18" s="265"/>
      <c r="BXQ18" s="265"/>
      <c r="BXR18" s="265"/>
      <c r="BXS18" s="265"/>
      <c r="BXT18" s="265"/>
      <c r="BXU18" s="265"/>
      <c r="BXV18" s="265"/>
      <c r="BXW18" s="265"/>
      <c r="BXX18" s="265"/>
      <c r="BXY18" s="265"/>
      <c r="BXZ18" s="265"/>
      <c r="BYA18" s="265"/>
      <c r="BYB18" s="265"/>
      <c r="BYC18" s="265"/>
      <c r="BYD18" s="265" t="s">
        <v>457</v>
      </c>
      <c r="BYE18" s="265"/>
      <c r="BYF18" s="265"/>
      <c r="BYG18" s="265"/>
      <c r="BYH18" s="265"/>
      <c r="BYI18" s="265"/>
      <c r="BYJ18" s="265"/>
      <c r="BYK18" s="265"/>
      <c r="BYL18" s="265"/>
      <c r="BYM18" s="265"/>
      <c r="BYN18" s="265"/>
      <c r="BYO18" s="265"/>
      <c r="BYP18" s="265"/>
      <c r="BYQ18" s="265"/>
      <c r="BYR18" s="265"/>
      <c r="BYS18" s="265"/>
      <c r="BYT18" s="265" t="s">
        <v>457</v>
      </c>
      <c r="BYU18" s="265"/>
      <c r="BYV18" s="265"/>
      <c r="BYW18" s="265"/>
      <c r="BYX18" s="265"/>
      <c r="BYY18" s="265"/>
      <c r="BYZ18" s="265"/>
      <c r="BZA18" s="265"/>
      <c r="BZB18" s="265"/>
      <c r="BZC18" s="265"/>
      <c r="BZD18" s="265"/>
      <c r="BZE18" s="265"/>
      <c r="BZF18" s="265"/>
      <c r="BZG18" s="265"/>
      <c r="BZH18" s="265"/>
      <c r="BZI18" s="265"/>
      <c r="BZJ18" s="265" t="s">
        <v>457</v>
      </c>
      <c r="BZK18" s="265"/>
      <c r="BZL18" s="265"/>
      <c r="BZM18" s="265"/>
      <c r="BZN18" s="265"/>
      <c r="BZO18" s="265"/>
      <c r="BZP18" s="265"/>
      <c r="BZQ18" s="265"/>
      <c r="BZR18" s="265"/>
      <c r="BZS18" s="265"/>
      <c r="BZT18" s="265"/>
      <c r="BZU18" s="265"/>
      <c r="BZV18" s="265"/>
      <c r="BZW18" s="265"/>
      <c r="BZX18" s="265"/>
      <c r="BZY18" s="265"/>
      <c r="BZZ18" s="265" t="s">
        <v>457</v>
      </c>
      <c r="CAA18" s="265"/>
      <c r="CAB18" s="265"/>
      <c r="CAC18" s="265"/>
      <c r="CAD18" s="265"/>
      <c r="CAE18" s="265"/>
      <c r="CAF18" s="265"/>
      <c r="CAG18" s="265"/>
      <c r="CAH18" s="265"/>
      <c r="CAI18" s="265"/>
      <c r="CAJ18" s="265"/>
      <c r="CAK18" s="265"/>
      <c r="CAL18" s="265"/>
      <c r="CAM18" s="265"/>
      <c r="CAN18" s="265"/>
      <c r="CAO18" s="265"/>
      <c r="CAP18" s="265" t="s">
        <v>457</v>
      </c>
      <c r="CAQ18" s="265"/>
      <c r="CAR18" s="265"/>
      <c r="CAS18" s="265"/>
      <c r="CAT18" s="265"/>
      <c r="CAU18" s="265"/>
      <c r="CAV18" s="265"/>
      <c r="CAW18" s="265"/>
      <c r="CAX18" s="265"/>
      <c r="CAY18" s="265"/>
      <c r="CAZ18" s="265"/>
      <c r="CBA18" s="265"/>
      <c r="CBB18" s="265"/>
      <c r="CBC18" s="265"/>
      <c r="CBD18" s="265"/>
      <c r="CBE18" s="265"/>
      <c r="CBF18" s="265" t="s">
        <v>457</v>
      </c>
      <c r="CBG18" s="265"/>
      <c r="CBH18" s="265"/>
      <c r="CBI18" s="265"/>
      <c r="CBJ18" s="265"/>
      <c r="CBK18" s="265"/>
      <c r="CBL18" s="265"/>
      <c r="CBM18" s="265"/>
      <c r="CBN18" s="265"/>
      <c r="CBO18" s="265"/>
      <c r="CBP18" s="265"/>
      <c r="CBQ18" s="265"/>
      <c r="CBR18" s="265"/>
      <c r="CBS18" s="265"/>
      <c r="CBT18" s="265"/>
      <c r="CBU18" s="265"/>
      <c r="CBV18" s="265" t="s">
        <v>457</v>
      </c>
      <c r="CBW18" s="265"/>
      <c r="CBX18" s="265"/>
      <c r="CBY18" s="265"/>
      <c r="CBZ18" s="265"/>
      <c r="CCA18" s="265"/>
      <c r="CCB18" s="265"/>
      <c r="CCC18" s="265"/>
      <c r="CCD18" s="265"/>
      <c r="CCE18" s="265"/>
      <c r="CCF18" s="265"/>
      <c r="CCG18" s="265"/>
      <c r="CCH18" s="265"/>
      <c r="CCI18" s="265"/>
      <c r="CCJ18" s="265"/>
      <c r="CCK18" s="265"/>
      <c r="CCL18" s="265" t="s">
        <v>457</v>
      </c>
      <c r="CCM18" s="265"/>
      <c r="CCN18" s="265"/>
      <c r="CCO18" s="265"/>
      <c r="CCP18" s="265"/>
      <c r="CCQ18" s="265"/>
      <c r="CCR18" s="265"/>
      <c r="CCS18" s="265"/>
      <c r="CCT18" s="265"/>
      <c r="CCU18" s="265"/>
      <c r="CCV18" s="265"/>
      <c r="CCW18" s="265"/>
      <c r="CCX18" s="265"/>
      <c r="CCY18" s="265"/>
      <c r="CCZ18" s="265"/>
      <c r="CDA18" s="265"/>
      <c r="CDB18" s="265" t="s">
        <v>457</v>
      </c>
      <c r="CDC18" s="265"/>
      <c r="CDD18" s="265"/>
      <c r="CDE18" s="265"/>
      <c r="CDF18" s="265"/>
      <c r="CDG18" s="265"/>
      <c r="CDH18" s="265"/>
      <c r="CDI18" s="265"/>
      <c r="CDJ18" s="265"/>
      <c r="CDK18" s="265"/>
      <c r="CDL18" s="265"/>
      <c r="CDM18" s="265"/>
      <c r="CDN18" s="265"/>
      <c r="CDO18" s="265"/>
      <c r="CDP18" s="265"/>
      <c r="CDQ18" s="265"/>
      <c r="CDR18" s="265" t="s">
        <v>457</v>
      </c>
      <c r="CDS18" s="265"/>
      <c r="CDT18" s="265"/>
      <c r="CDU18" s="265"/>
      <c r="CDV18" s="265"/>
      <c r="CDW18" s="265"/>
      <c r="CDX18" s="265"/>
      <c r="CDY18" s="265"/>
      <c r="CDZ18" s="265"/>
      <c r="CEA18" s="265"/>
      <c r="CEB18" s="265"/>
      <c r="CEC18" s="265"/>
      <c r="CED18" s="265"/>
      <c r="CEE18" s="265"/>
      <c r="CEF18" s="265"/>
      <c r="CEG18" s="265"/>
      <c r="CEH18" s="265" t="s">
        <v>457</v>
      </c>
      <c r="CEI18" s="265"/>
      <c r="CEJ18" s="265"/>
      <c r="CEK18" s="265"/>
      <c r="CEL18" s="265"/>
      <c r="CEM18" s="265"/>
      <c r="CEN18" s="265"/>
      <c r="CEO18" s="265"/>
      <c r="CEP18" s="265"/>
      <c r="CEQ18" s="265"/>
      <c r="CER18" s="265"/>
      <c r="CES18" s="265"/>
      <c r="CET18" s="265"/>
      <c r="CEU18" s="265"/>
      <c r="CEV18" s="265"/>
      <c r="CEW18" s="265"/>
      <c r="CEX18" s="265" t="s">
        <v>457</v>
      </c>
      <c r="CEY18" s="265"/>
      <c r="CEZ18" s="265"/>
      <c r="CFA18" s="265"/>
      <c r="CFB18" s="265"/>
      <c r="CFC18" s="265"/>
      <c r="CFD18" s="265"/>
      <c r="CFE18" s="265"/>
      <c r="CFF18" s="265"/>
      <c r="CFG18" s="265"/>
      <c r="CFH18" s="265"/>
      <c r="CFI18" s="265"/>
      <c r="CFJ18" s="265"/>
      <c r="CFK18" s="265"/>
      <c r="CFL18" s="265"/>
      <c r="CFM18" s="265"/>
      <c r="CFN18" s="265" t="s">
        <v>457</v>
      </c>
      <c r="CFO18" s="265"/>
      <c r="CFP18" s="265"/>
      <c r="CFQ18" s="265"/>
      <c r="CFR18" s="265"/>
      <c r="CFS18" s="265"/>
      <c r="CFT18" s="265"/>
      <c r="CFU18" s="265"/>
      <c r="CFV18" s="265"/>
      <c r="CFW18" s="265"/>
      <c r="CFX18" s="265"/>
      <c r="CFY18" s="265"/>
      <c r="CFZ18" s="265"/>
      <c r="CGA18" s="265"/>
      <c r="CGB18" s="265"/>
      <c r="CGC18" s="265"/>
      <c r="CGD18" s="265" t="s">
        <v>457</v>
      </c>
      <c r="CGE18" s="265"/>
      <c r="CGF18" s="265"/>
      <c r="CGG18" s="265"/>
      <c r="CGH18" s="265"/>
      <c r="CGI18" s="265"/>
      <c r="CGJ18" s="265"/>
      <c r="CGK18" s="265"/>
      <c r="CGL18" s="265"/>
      <c r="CGM18" s="265"/>
      <c r="CGN18" s="265"/>
      <c r="CGO18" s="265"/>
      <c r="CGP18" s="265"/>
      <c r="CGQ18" s="265"/>
      <c r="CGR18" s="265"/>
      <c r="CGS18" s="265"/>
      <c r="CGT18" s="265" t="s">
        <v>457</v>
      </c>
      <c r="CGU18" s="265"/>
      <c r="CGV18" s="265"/>
      <c r="CGW18" s="265"/>
      <c r="CGX18" s="265"/>
      <c r="CGY18" s="265"/>
      <c r="CGZ18" s="265"/>
      <c r="CHA18" s="265"/>
      <c r="CHB18" s="265"/>
      <c r="CHC18" s="265"/>
      <c r="CHD18" s="265"/>
      <c r="CHE18" s="265"/>
      <c r="CHF18" s="265"/>
      <c r="CHG18" s="265"/>
      <c r="CHH18" s="265"/>
      <c r="CHI18" s="265"/>
      <c r="CHJ18" s="265" t="s">
        <v>457</v>
      </c>
      <c r="CHK18" s="265"/>
      <c r="CHL18" s="265"/>
      <c r="CHM18" s="265"/>
      <c r="CHN18" s="265"/>
      <c r="CHO18" s="265"/>
      <c r="CHP18" s="265"/>
      <c r="CHQ18" s="265"/>
      <c r="CHR18" s="265"/>
      <c r="CHS18" s="265"/>
      <c r="CHT18" s="265"/>
      <c r="CHU18" s="265"/>
      <c r="CHV18" s="265"/>
      <c r="CHW18" s="265"/>
      <c r="CHX18" s="265"/>
      <c r="CHY18" s="265"/>
      <c r="CHZ18" s="265" t="s">
        <v>457</v>
      </c>
      <c r="CIA18" s="265"/>
      <c r="CIB18" s="265"/>
      <c r="CIC18" s="265"/>
      <c r="CID18" s="265"/>
      <c r="CIE18" s="265"/>
      <c r="CIF18" s="265"/>
      <c r="CIG18" s="265"/>
      <c r="CIH18" s="265"/>
      <c r="CII18" s="265"/>
      <c r="CIJ18" s="265"/>
      <c r="CIK18" s="265"/>
      <c r="CIL18" s="265"/>
      <c r="CIM18" s="265"/>
      <c r="CIN18" s="265"/>
      <c r="CIO18" s="265"/>
      <c r="CIP18" s="265" t="s">
        <v>457</v>
      </c>
      <c r="CIQ18" s="265"/>
      <c r="CIR18" s="265"/>
      <c r="CIS18" s="265"/>
      <c r="CIT18" s="265"/>
      <c r="CIU18" s="265"/>
      <c r="CIV18" s="265"/>
      <c r="CIW18" s="265"/>
      <c r="CIX18" s="265"/>
      <c r="CIY18" s="265"/>
      <c r="CIZ18" s="265"/>
      <c r="CJA18" s="265"/>
      <c r="CJB18" s="265"/>
      <c r="CJC18" s="265"/>
      <c r="CJD18" s="265"/>
      <c r="CJE18" s="265"/>
      <c r="CJF18" s="265" t="s">
        <v>457</v>
      </c>
      <c r="CJG18" s="265"/>
      <c r="CJH18" s="265"/>
      <c r="CJI18" s="265"/>
      <c r="CJJ18" s="265"/>
      <c r="CJK18" s="265"/>
      <c r="CJL18" s="265"/>
      <c r="CJM18" s="265"/>
      <c r="CJN18" s="265"/>
      <c r="CJO18" s="265"/>
      <c r="CJP18" s="265"/>
      <c r="CJQ18" s="265"/>
      <c r="CJR18" s="265"/>
      <c r="CJS18" s="265"/>
      <c r="CJT18" s="265"/>
      <c r="CJU18" s="265"/>
      <c r="CJV18" s="265" t="s">
        <v>457</v>
      </c>
      <c r="CJW18" s="265"/>
      <c r="CJX18" s="265"/>
      <c r="CJY18" s="265"/>
      <c r="CJZ18" s="265"/>
      <c r="CKA18" s="265"/>
      <c r="CKB18" s="265"/>
      <c r="CKC18" s="265"/>
      <c r="CKD18" s="265"/>
      <c r="CKE18" s="265"/>
      <c r="CKF18" s="265"/>
      <c r="CKG18" s="265"/>
      <c r="CKH18" s="265"/>
      <c r="CKI18" s="265"/>
      <c r="CKJ18" s="265"/>
      <c r="CKK18" s="265"/>
      <c r="CKL18" s="265" t="s">
        <v>457</v>
      </c>
      <c r="CKM18" s="265"/>
      <c r="CKN18" s="265"/>
      <c r="CKO18" s="265"/>
      <c r="CKP18" s="265"/>
      <c r="CKQ18" s="265"/>
      <c r="CKR18" s="265"/>
      <c r="CKS18" s="265"/>
      <c r="CKT18" s="265"/>
      <c r="CKU18" s="265"/>
      <c r="CKV18" s="265"/>
      <c r="CKW18" s="265"/>
      <c r="CKX18" s="265"/>
      <c r="CKY18" s="265"/>
      <c r="CKZ18" s="265"/>
      <c r="CLA18" s="265"/>
      <c r="CLB18" s="265" t="s">
        <v>457</v>
      </c>
      <c r="CLC18" s="265"/>
      <c r="CLD18" s="265"/>
      <c r="CLE18" s="265"/>
      <c r="CLF18" s="265"/>
      <c r="CLG18" s="265"/>
      <c r="CLH18" s="265"/>
      <c r="CLI18" s="265"/>
      <c r="CLJ18" s="265"/>
      <c r="CLK18" s="265"/>
      <c r="CLL18" s="265"/>
      <c r="CLM18" s="265"/>
      <c r="CLN18" s="265"/>
      <c r="CLO18" s="265"/>
      <c r="CLP18" s="265"/>
      <c r="CLQ18" s="265"/>
      <c r="CLR18" s="265" t="s">
        <v>457</v>
      </c>
      <c r="CLS18" s="265"/>
      <c r="CLT18" s="265"/>
      <c r="CLU18" s="265"/>
      <c r="CLV18" s="265"/>
      <c r="CLW18" s="265"/>
      <c r="CLX18" s="265"/>
      <c r="CLY18" s="265"/>
      <c r="CLZ18" s="265"/>
      <c r="CMA18" s="265"/>
      <c r="CMB18" s="265"/>
      <c r="CMC18" s="265"/>
      <c r="CMD18" s="265"/>
      <c r="CME18" s="265"/>
      <c r="CMF18" s="265"/>
      <c r="CMG18" s="265"/>
      <c r="CMH18" s="265" t="s">
        <v>457</v>
      </c>
      <c r="CMI18" s="265"/>
      <c r="CMJ18" s="265"/>
      <c r="CMK18" s="265"/>
      <c r="CML18" s="265"/>
      <c r="CMM18" s="265"/>
      <c r="CMN18" s="265"/>
      <c r="CMO18" s="265"/>
      <c r="CMP18" s="265"/>
      <c r="CMQ18" s="265"/>
      <c r="CMR18" s="265"/>
      <c r="CMS18" s="265"/>
      <c r="CMT18" s="265"/>
      <c r="CMU18" s="265"/>
      <c r="CMV18" s="265"/>
      <c r="CMW18" s="265"/>
      <c r="CMX18" s="265" t="s">
        <v>457</v>
      </c>
      <c r="CMY18" s="265"/>
      <c r="CMZ18" s="265"/>
      <c r="CNA18" s="265"/>
      <c r="CNB18" s="265"/>
      <c r="CNC18" s="265"/>
      <c r="CND18" s="265"/>
      <c r="CNE18" s="265"/>
      <c r="CNF18" s="265"/>
      <c r="CNG18" s="265"/>
      <c r="CNH18" s="265"/>
      <c r="CNI18" s="265"/>
      <c r="CNJ18" s="265"/>
      <c r="CNK18" s="265"/>
      <c r="CNL18" s="265"/>
      <c r="CNM18" s="265"/>
      <c r="CNN18" s="265" t="s">
        <v>457</v>
      </c>
      <c r="CNO18" s="265"/>
      <c r="CNP18" s="265"/>
      <c r="CNQ18" s="265"/>
      <c r="CNR18" s="265"/>
      <c r="CNS18" s="265"/>
      <c r="CNT18" s="265"/>
      <c r="CNU18" s="265"/>
      <c r="CNV18" s="265"/>
      <c r="CNW18" s="265"/>
      <c r="CNX18" s="265"/>
      <c r="CNY18" s="265"/>
      <c r="CNZ18" s="265"/>
      <c r="COA18" s="265"/>
      <c r="COB18" s="265"/>
      <c r="COC18" s="265"/>
      <c r="COD18" s="265" t="s">
        <v>457</v>
      </c>
      <c r="COE18" s="265"/>
      <c r="COF18" s="265"/>
      <c r="COG18" s="265"/>
      <c r="COH18" s="265"/>
      <c r="COI18" s="265"/>
      <c r="COJ18" s="265"/>
      <c r="COK18" s="265"/>
      <c r="COL18" s="265"/>
      <c r="COM18" s="265"/>
      <c r="CON18" s="265"/>
      <c r="COO18" s="265"/>
      <c r="COP18" s="265"/>
      <c r="COQ18" s="265"/>
      <c r="COR18" s="265"/>
      <c r="COS18" s="265"/>
      <c r="COT18" s="265" t="s">
        <v>457</v>
      </c>
      <c r="COU18" s="265"/>
      <c r="COV18" s="265"/>
      <c r="COW18" s="265"/>
      <c r="COX18" s="265"/>
      <c r="COY18" s="265"/>
      <c r="COZ18" s="265"/>
      <c r="CPA18" s="265"/>
      <c r="CPB18" s="265"/>
      <c r="CPC18" s="265"/>
      <c r="CPD18" s="265"/>
      <c r="CPE18" s="265"/>
      <c r="CPF18" s="265"/>
      <c r="CPG18" s="265"/>
      <c r="CPH18" s="265"/>
      <c r="CPI18" s="265"/>
      <c r="CPJ18" s="265" t="s">
        <v>457</v>
      </c>
      <c r="CPK18" s="265"/>
      <c r="CPL18" s="265"/>
      <c r="CPM18" s="265"/>
      <c r="CPN18" s="265"/>
      <c r="CPO18" s="265"/>
      <c r="CPP18" s="265"/>
      <c r="CPQ18" s="265"/>
      <c r="CPR18" s="265"/>
      <c r="CPS18" s="265"/>
      <c r="CPT18" s="265"/>
      <c r="CPU18" s="265"/>
      <c r="CPV18" s="265"/>
      <c r="CPW18" s="265"/>
      <c r="CPX18" s="265"/>
      <c r="CPY18" s="265"/>
      <c r="CPZ18" s="265" t="s">
        <v>457</v>
      </c>
      <c r="CQA18" s="265"/>
      <c r="CQB18" s="265"/>
      <c r="CQC18" s="265"/>
      <c r="CQD18" s="265"/>
      <c r="CQE18" s="265"/>
      <c r="CQF18" s="265"/>
      <c r="CQG18" s="265"/>
      <c r="CQH18" s="265"/>
      <c r="CQI18" s="265"/>
      <c r="CQJ18" s="265"/>
      <c r="CQK18" s="265"/>
      <c r="CQL18" s="265"/>
      <c r="CQM18" s="265"/>
      <c r="CQN18" s="265"/>
      <c r="CQO18" s="265"/>
      <c r="CQP18" s="265" t="s">
        <v>457</v>
      </c>
      <c r="CQQ18" s="265"/>
      <c r="CQR18" s="265"/>
      <c r="CQS18" s="265"/>
      <c r="CQT18" s="265"/>
      <c r="CQU18" s="265"/>
      <c r="CQV18" s="265"/>
      <c r="CQW18" s="265"/>
      <c r="CQX18" s="265"/>
      <c r="CQY18" s="265"/>
      <c r="CQZ18" s="265"/>
      <c r="CRA18" s="265"/>
      <c r="CRB18" s="265"/>
      <c r="CRC18" s="265"/>
      <c r="CRD18" s="265"/>
      <c r="CRE18" s="265"/>
      <c r="CRF18" s="265" t="s">
        <v>457</v>
      </c>
      <c r="CRG18" s="265"/>
      <c r="CRH18" s="265"/>
      <c r="CRI18" s="265"/>
      <c r="CRJ18" s="265"/>
      <c r="CRK18" s="265"/>
      <c r="CRL18" s="265"/>
      <c r="CRM18" s="265"/>
      <c r="CRN18" s="265"/>
      <c r="CRO18" s="265"/>
      <c r="CRP18" s="265"/>
      <c r="CRQ18" s="265"/>
      <c r="CRR18" s="265"/>
      <c r="CRS18" s="265"/>
      <c r="CRT18" s="265"/>
      <c r="CRU18" s="265"/>
      <c r="CRV18" s="265" t="s">
        <v>457</v>
      </c>
      <c r="CRW18" s="265"/>
      <c r="CRX18" s="265"/>
      <c r="CRY18" s="265"/>
      <c r="CRZ18" s="265"/>
      <c r="CSA18" s="265"/>
      <c r="CSB18" s="265"/>
      <c r="CSC18" s="265"/>
      <c r="CSD18" s="265"/>
      <c r="CSE18" s="265"/>
      <c r="CSF18" s="265"/>
      <c r="CSG18" s="265"/>
      <c r="CSH18" s="265"/>
      <c r="CSI18" s="265"/>
      <c r="CSJ18" s="265"/>
      <c r="CSK18" s="265"/>
      <c r="CSL18" s="265" t="s">
        <v>457</v>
      </c>
      <c r="CSM18" s="265"/>
      <c r="CSN18" s="265"/>
      <c r="CSO18" s="265"/>
      <c r="CSP18" s="265"/>
      <c r="CSQ18" s="265"/>
      <c r="CSR18" s="265"/>
      <c r="CSS18" s="265"/>
      <c r="CST18" s="265"/>
      <c r="CSU18" s="265"/>
      <c r="CSV18" s="265"/>
      <c r="CSW18" s="265"/>
      <c r="CSX18" s="265"/>
      <c r="CSY18" s="265"/>
      <c r="CSZ18" s="265"/>
      <c r="CTA18" s="265"/>
      <c r="CTB18" s="265" t="s">
        <v>457</v>
      </c>
      <c r="CTC18" s="265"/>
      <c r="CTD18" s="265"/>
      <c r="CTE18" s="265"/>
      <c r="CTF18" s="265"/>
      <c r="CTG18" s="265"/>
      <c r="CTH18" s="265"/>
      <c r="CTI18" s="265"/>
      <c r="CTJ18" s="265"/>
      <c r="CTK18" s="265"/>
      <c r="CTL18" s="265"/>
      <c r="CTM18" s="265"/>
      <c r="CTN18" s="265"/>
      <c r="CTO18" s="265"/>
      <c r="CTP18" s="265"/>
      <c r="CTQ18" s="265"/>
      <c r="CTR18" s="265" t="s">
        <v>457</v>
      </c>
      <c r="CTS18" s="265"/>
      <c r="CTT18" s="265"/>
      <c r="CTU18" s="265"/>
      <c r="CTV18" s="265"/>
      <c r="CTW18" s="265"/>
      <c r="CTX18" s="265"/>
      <c r="CTY18" s="265"/>
      <c r="CTZ18" s="265"/>
      <c r="CUA18" s="265"/>
      <c r="CUB18" s="265"/>
      <c r="CUC18" s="265"/>
      <c r="CUD18" s="265"/>
      <c r="CUE18" s="265"/>
      <c r="CUF18" s="265"/>
      <c r="CUG18" s="265"/>
      <c r="CUH18" s="265" t="s">
        <v>457</v>
      </c>
      <c r="CUI18" s="265"/>
      <c r="CUJ18" s="265"/>
      <c r="CUK18" s="265"/>
      <c r="CUL18" s="265"/>
      <c r="CUM18" s="265"/>
      <c r="CUN18" s="265"/>
      <c r="CUO18" s="265"/>
      <c r="CUP18" s="265"/>
      <c r="CUQ18" s="265"/>
      <c r="CUR18" s="265"/>
      <c r="CUS18" s="265"/>
      <c r="CUT18" s="265"/>
      <c r="CUU18" s="265"/>
      <c r="CUV18" s="265"/>
      <c r="CUW18" s="265"/>
      <c r="CUX18" s="265" t="s">
        <v>457</v>
      </c>
      <c r="CUY18" s="265"/>
      <c r="CUZ18" s="265"/>
      <c r="CVA18" s="265"/>
      <c r="CVB18" s="265"/>
      <c r="CVC18" s="265"/>
      <c r="CVD18" s="265"/>
      <c r="CVE18" s="265"/>
      <c r="CVF18" s="265"/>
      <c r="CVG18" s="265"/>
      <c r="CVH18" s="265"/>
      <c r="CVI18" s="265"/>
      <c r="CVJ18" s="265"/>
      <c r="CVK18" s="265"/>
      <c r="CVL18" s="265"/>
      <c r="CVM18" s="265"/>
      <c r="CVN18" s="265" t="s">
        <v>457</v>
      </c>
      <c r="CVO18" s="265"/>
      <c r="CVP18" s="265"/>
      <c r="CVQ18" s="265"/>
      <c r="CVR18" s="265"/>
      <c r="CVS18" s="265"/>
      <c r="CVT18" s="265"/>
      <c r="CVU18" s="265"/>
      <c r="CVV18" s="265"/>
      <c r="CVW18" s="265"/>
      <c r="CVX18" s="265"/>
      <c r="CVY18" s="265"/>
      <c r="CVZ18" s="265"/>
      <c r="CWA18" s="265"/>
      <c r="CWB18" s="265"/>
      <c r="CWC18" s="265"/>
      <c r="CWD18" s="265" t="s">
        <v>457</v>
      </c>
      <c r="CWE18" s="265"/>
      <c r="CWF18" s="265"/>
      <c r="CWG18" s="265"/>
      <c r="CWH18" s="265"/>
      <c r="CWI18" s="265"/>
      <c r="CWJ18" s="265"/>
      <c r="CWK18" s="265"/>
      <c r="CWL18" s="265"/>
      <c r="CWM18" s="265"/>
      <c r="CWN18" s="265"/>
      <c r="CWO18" s="265"/>
      <c r="CWP18" s="265"/>
      <c r="CWQ18" s="265"/>
      <c r="CWR18" s="265"/>
      <c r="CWS18" s="265"/>
      <c r="CWT18" s="265" t="s">
        <v>457</v>
      </c>
      <c r="CWU18" s="265"/>
      <c r="CWV18" s="265"/>
      <c r="CWW18" s="265"/>
      <c r="CWX18" s="265"/>
      <c r="CWY18" s="265"/>
      <c r="CWZ18" s="265"/>
      <c r="CXA18" s="265"/>
      <c r="CXB18" s="265"/>
      <c r="CXC18" s="265"/>
      <c r="CXD18" s="265"/>
      <c r="CXE18" s="265"/>
      <c r="CXF18" s="265"/>
      <c r="CXG18" s="265"/>
      <c r="CXH18" s="265"/>
      <c r="CXI18" s="265"/>
      <c r="CXJ18" s="265" t="s">
        <v>457</v>
      </c>
      <c r="CXK18" s="265"/>
      <c r="CXL18" s="265"/>
      <c r="CXM18" s="265"/>
      <c r="CXN18" s="265"/>
      <c r="CXO18" s="265"/>
      <c r="CXP18" s="265"/>
      <c r="CXQ18" s="265"/>
      <c r="CXR18" s="265"/>
      <c r="CXS18" s="265"/>
      <c r="CXT18" s="265"/>
      <c r="CXU18" s="265"/>
      <c r="CXV18" s="265"/>
      <c r="CXW18" s="265"/>
      <c r="CXX18" s="265"/>
      <c r="CXY18" s="265"/>
      <c r="CXZ18" s="265" t="s">
        <v>457</v>
      </c>
      <c r="CYA18" s="265"/>
      <c r="CYB18" s="265"/>
      <c r="CYC18" s="265"/>
      <c r="CYD18" s="265"/>
      <c r="CYE18" s="265"/>
      <c r="CYF18" s="265"/>
      <c r="CYG18" s="265"/>
      <c r="CYH18" s="265"/>
      <c r="CYI18" s="265"/>
      <c r="CYJ18" s="265"/>
      <c r="CYK18" s="265"/>
      <c r="CYL18" s="265"/>
      <c r="CYM18" s="265"/>
      <c r="CYN18" s="265"/>
      <c r="CYO18" s="265"/>
      <c r="CYP18" s="265" t="s">
        <v>457</v>
      </c>
      <c r="CYQ18" s="265"/>
      <c r="CYR18" s="265"/>
      <c r="CYS18" s="265"/>
      <c r="CYT18" s="265"/>
      <c r="CYU18" s="265"/>
      <c r="CYV18" s="265"/>
      <c r="CYW18" s="265"/>
      <c r="CYX18" s="265"/>
      <c r="CYY18" s="265"/>
      <c r="CYZ18" s="265"/>
      <c r="CZA18" s="265"/>
      <c r="CZB18" s="265"/>
      <c r="CZC18" s="265"/>
      <c r="CZD18" s="265"/>
      <c r="CZE18" s="265"/>
      <c r="CZF18" s="265" t="s">
        <v>457</v>
      </c>
      <c r="CZG18" s="265"/>
      <c r="CZH18" s="265"/>
      <c r="CZI18" s="265"/>
      <c r="CZJ18" s="265"/>
      <c r="CZK18" s="265"/>
      <c r="CZL18" s="265"/>
      <c r="CZM18" s="265"/>
      <c r="CZN18" s="265"/>
      <c r="CZO18" s="265"/>
      <c r="CZP18" s="265"/>
      <c r="CZQ18" s="265"/>
      <c r="CZR18" s="265"/>
      <c r="CZS18" s="265"/>
      <c r="CZT18" s="265"/>
      <c r="CZU18" s="265"/>
      <c r="CZV18" s="265" t="s">
        <v>457</v>
      </c>
      <c r="CZW18" s="265"/>
      <c r="CZX18" s="265"/>
      <c r="CZY18" s="265"/>
      <c r="CZZ18" s="265"/>
      <c r="DAA18" s="265"/>
      <c r="DAB18" s="265"/>
      <c r="DAC18" s="265"/>
      <c r="DAD18" s="265"/>
      <c r="DAE18" s="265"/>
      <c r="DAF18" s="265"/>
      <c r="DAG18" s="265"/>
      <c r="DAH18" s="265"/>
      <c r="DAI18" s="265"/>
      <c r="DAJ18" s="265"/>
      <c r="DAK18" s="265"/>
      <c r="DAL18" s="265" t="s">
        <v>457</v>
      </c>
      <c r="DAM18" s="265"/>
      <c r="DAN18" s="265"/>
      <c r="DAO18" s="265"/>
      <c r="DAP18" s="265"/>
      <c r="DAQ18" s="265"/>
      <c r="DAR18" s="265"/>
      <c r="DAS18" s="265"/>
      <c r="DAT18" s="265"/>
      <c r="DAU18" s="265"/>
      <c r="DAV18" s="265"/>
      <c r="DAW18" s="265"/>
      <c r="DAX18" s="265"/>
      <c r="DAY18" s="265"/>
      <c r="DAZ18" s="265"/>
      <c r="DBA18" s="265"/>
      <c r="DBB18" s="265" t="s">
        <v>457</v>
      </c>
      <c r="DBC18" s="265"/>
      <c r="DBD18" s="265"/>
      <c r="DBE18" s="265"/>
      <c r="DBF18" s="265"/>
      <c r="DBG18" s="265"/>
      <c r="DBH18" s="265"/>
      <c r="DBI18" s="265"/>
      <c r="DBJ18" s="265"/>
      <c r="DBK18" s="265"/>
      <c r="DBL18" s="265"/>
      <c r="DBM18" s="265"/>
      <c r="DBN18" s="265"/>
      <c r="DBO18" s="265"/>
      <c r="DBP18" s="265"/>
      <c r="DBQ18" s="265"/>
      <c r="DBR18" s="265" t="s">
        <v>457</v>
      </c>
      <c r="DBS18" s="265"/>
      <c r="DBT18" s="265"/>
      <c r="DBU18" s="265"/>
      <c r="DBV18" s="265"/>
      <c r="DBW18" s="265"/>
      <c r="DBX18" s="265"/>
      <c r="DBY18" s="265"/>
      <c r="DBZ18" s="265"/>
      <c r="DCA18" s="265"/>
      <c r="DCB18" s="265"/>
      <c r="DCC18" s="265"/>
      <c r="DCD18" s="265"/>
      <c r="DCE18" s="265"/>
      <c r="DCF18" s="265"/>
      <c r="DCG18" s="265"/>
      <c r="DCH18" s="265" t="s">
        <v>457</v>
      </c>
      <c r="DCI18" s="265"/>
      <c r="DCJ18" s="265"/>
      <c r="DCK18" s="265"/>
      <c r="DCL18" s="265"/>
      <c r="DCM18" s="265"/>
      <c r="DCN18" s="265"/>
      <c r="DCO18" s="265"/>
      <c r="DCP18" s="265"/>
      <c r="DCQ18" s="265"/>
      <c r="DCR18" s="265"/>
      <c r="DCS18" s="265"/>
      <c r="DCT18" s="265"/>
      <c r="DCU18" s="265"/>
      <c r="DCV18" s="265"/>
      <c r="DCW18" s="265"/>
      <c r="DCX18" s="265" t="s">
        <v>457</v>
      </c>
      <c r="DCY18" s="265"/>
      <c r="DCZ18" s="265"/>
      <c r="DDA18" s="265"/>
      <c r="DDB18" s="265"/>
      <c r="DDC18" s="265"/>
      <c r="DDD18" s="265"/>
      <c r="DDE18" s="265"/>
      <c r="DDF18" s="265"/>
      <c r="DDG18" s="265"/>
      <c r="DDH18" s="265"/>
      <c r="DDI18" s="265"/>
      <c r="DDJ18" s="265"/>
      <c r="DDK18" s="265"/>
      <c r="DDL18" s="265"/>
      <c r="DDM18" s="265"/>
      <c r="DDN18" s="265" t="s">
        <v>457</v>
      </c>
      <c r="DDO18" s="265"/>
      <c r="DDP18" s="265"/>
      <c r="DDQ18" s="265"/>
      <c r="DDR18" s="265"/>
      <c r="DDS18" s="265"/>
      <c r="DDT18" s="265"/>
      <c r="DDU18" s="265"/>
      <c r="DDV18" s="265"/>
      <c r="DDW18" s="265"/>
      <c r="DDX18" s="265"/>
      <c r="DDY18" s="265"/>
      <c r="DDZ18" s="265"/>
      <c r="DEA18" s="265"/>
      <c r="DEB18" s="265"/>
      <c r="DEC18" s="265"/>
      <c r="DED18" s="265" t="s">
        <v>457</v>
      </c>
      <c r="DEE18" s="265"/>
      <c r="DEF18" s="265"/>
      <c r="DEG18" s="265"/>
      <c r="DEH18" s="265"/>
      <c r="DEI18" s="265"/>
      <c r="DEJ18" s="265"/>
      <c r="DEK18" s="265"/>
      <c r="DEL18" s="265"/>
      <c r="DEM18" s="265"/>
      <c r="DEN18" s="265"/>
      <c r="DEO18" s="265"/>
      <c r="DEP18" s="265"/>
      <c r="DEQ18" s="265"/>
      <c r="DER18" s="265"/>
      <c r="DES18" s="265"/>
      <c r="DET18" s="265" t="s">
        <v>457</v>
      </c>
      <c r="DEU18" s="265"/>
      <c r="DEV18" s="265"/>
      <c r="DEW18" s="265"/>
      <c r="DEX18" s="265"/>
      <c r="DEY18" s="265"/>
      <c r="DEZ18" s="265"/>
      <c r="DFA18" s="265"/>
      <c r="DFB18" s="265"/>
      <c r="DFC18" s="265"/>
      <c r="DFD18" s="265"/>
      <c r="DFE18" s="265"/>
      <c r="DFF18" s="265"/>
      <c r="DFG18" s="265"/>
      <c r="DFH18" s="265"/>
      <c r="DFI18" s="265"/>
      <c r="DFJ18" s="265" t="s">
        <v>457</v>
      </c>
      <c r="DFK18" s="265"/>
      <c r="DFL18" s="265"/>
      <c r="DFM18" s="265"/>
      <c r="DFN18" s="265"/>
      <c r="DFO18" s="265"/>
      <c r="DFP18" s="265"/>
      <c r="DFQ18" s="265"/>
      <c r="DFR18" s="265"/>
      <c r="DFS18" s="265"/>
      <c r="DFT18" s="265"/>
      <c r="DFU18" s="265"/>
      <c r="DFV18" s="265"/>
      <c r="DFW18" s="265"/>
      <c r="DFX18" s="265"/>
      <c r="DFY18" s="265"/>
      <c r="DFZ18" s="265" t="s">
        <v>457</v>
      </c>
      <c r="DGA18" s="265"/>
      <c r="DGB18" s="265"/>
      <c r="DGC18" s="265"/>
      <c r="DGD18" s="265"/>
      <c r="DGE18" s="265"/>
      <c r="DGF18" s="265"/>
      <c r="DGG18" s="265"/>
      <c r="DGH18" s="265"/>
      <c r="DGI18" s="265"/>
      <c r="DGJ18" s="265"/>
      <c r="DGK18" s="265"/>
      <c r="DGL18" s="265"/>
      <c r="DGM18" s="265"/>
      <c r="DGN18" s="265"/>
      <c r="DGO18" s="265"/>
      <c r="DGP18" s="265" t="s">
        <v>457</v>
      </c>
      <c r="DGQ18" s="265"/>
      <c r="DGR18" s="265"/>
      <c r="DGS18" s="265"/>
      <c r="DGT18" s="265"/>
      <c r="DGU18" s="265"/>
      <c r="DGV18" s="265"/>
      <c r="DGW18" s="265"/>
      <c r="DGX18" s="265"/>
      <c r="DGY18" s="265"/>
      <c r="DGZ18" s="265"/>
      <c r="DHA18" s="265"/>
      <c r="DHB18" s="265"/>
      <c r="DHC18" s="265"/>
      <c r="DHD18" s="265"/>
      <c r="DHE18" s="265"/>
      <c r="DHF18" s="265" t="s">
        <v>457</v>
      </c>
      <c r="DHG18" s="265"/>
      <c r="DHH18" s="265"/>
      <c r="DHI18" s="265"/>
      <c r="DHJ18" s="265"/>
      <c r="DHK18" s="265"/>
      <c r="DHL18" s="265"/>
      <c r="DHM18" s="265"/>
      <c r="DHN18" s="265"/>
      <c r="DHO18" s="265"/>
      <c r="DHP18" s="265"/>
      <c r="DHQ18" s="265"/>
      <c r="DHR18" s="265"/>
      <c r="DHS18" s="265"/>
      <c r="DHT18" s="265"/>
      <c r="DHU18" s="265"/>
      <c r="DHV18" s="265" t="s">
        <v>457</v>
      </c>
      <c r="DHW18" s="265"/>
      <c r="DHX18" s="265"/>
      <c r="DHY18" s="265"/>
      <c r="DHZ18" s="265"/>
      <c r="DIA18" s="265"/>
      <c r="DIB18" s="265"/>
      <c r="DIC18" s="265"/>
      <c r="DID18" s="265"/>
      <c r="DIE18" s="265"/>
      <c r="DIF18" s="265"/>
      <c r="DIG18" s="265"/>
      <c r="DIH18" s="265"/>
      <c r="DII18" s="265"/>
      <c r="DIJ18" s="265"/>
      <c r="DIK18" s="265"/>
      <c r="DIL18" s="265" t="s">
        <v>457</v>
      </c>
      <c r="DIM18" s="265"/>
      <c r="DIN18" s="265"/>
      <c r="DIO18" s="265"/>
      <c r="DIP18" s="265"/>
      <c r="DIQ18" s="265"/>
      <c r="DIR18" s="265"/>
      <c r="DIS18" s="265"/>
      <c r="DIT18" s="265"/>
      <c r="DIU18" s="265"/>
      <c r="DIV18" s="265"/>
      <c r="DIW18" s="265"/>
      <c r="DIX18" s="265"/>
      <c r="DIY18" s="265"/>
      <c r="DIZ18" s="265"/>
      <c r="DJA18" s="265"/>
      <c r="DJB18" s="265" t="s">
        <v>457</v>
      </c>
      <c r="DJC18" s="265"/>
      <c r="DJD18" s="265"/>
      <c r="DJE18" s="265"/>
      <c r="DJF18" s="265"/>
      <c r="DJG18" s="265"/>
      <c r="DJH18" s="265"/>
      <c r="DJI18" s="265"/>
      <c r="DJJ18" s="265"/>
      <c r="DJK18" s="265"/>
      <c r="DJL18" s="265"/>
      <c r="DJM18" s="265"/>
      <c r="DJN18" s="265"/>
      <c r="DJO18" s="265"/>
      <c r="DJP18" s="265"/>
      <c r="DJQ18" s="265"/>
      <c r="DJR18" s="265" t="s">
        <v>457</v>
      </c>
      <c r="DJS18" s="265"/>
      <c r="DJT18" s="265"/>
      <c r="DJU18" s="265"/>
      <c r="DJV18" s="265"/>
      <c r="DJW18" s="265"/>
      <c r="DJX18" s="265"/>
      <c r="DJY18" s="265"/>
      <c r="DJZ18" s="265"/>
      <c r="DKA18" s="265"/>
      <c r="DKB18" s="265"/>
      <c r="DKC18" s="265"/>
      <c r="DKD18" s="265"/>
      <c r="DKE18" s="265"/>
      <c r="DKF18" s="265"/>
      <c r="DKG18" s="265"/>
      <c r="DKH18" s="265" t="s">
        <v>457</v>
      </c>
      <c r="DKI18" s="265"/>
      <c r="DKJ18" s="265"/>
      <c r="DKK18" s="265"/>
      <c r="DKL18" s="265"/>
      <c r="DKM18" s="265"/>
      <c r="DKN18" s="265"/>
      <c r="DKO18" s="265"/>
      <c r="DKP18" s="265"/>
      <c r="DKQ18" s="265"/>
      <c r="DKR18" s="265"/>
      <c r="DKS18" s="265"/>
      <c r="DKT18" s="265"/>
      <c r="DKU18" s="265"/>
      <c r="DKV18" s="265"/>
      <c r="DKW18" s="265"/>
      <c r="DKX18" s="265" t="s">
        <v>457</v>
      </c>
      <c r="DKY18" s="265"/>
      <c r="DKZ18" s="265"/>
      <c r="DLA18" s="265"/>
      <c r="DLB18" s="265"/>
      <c r="DLC18" s="265"/>
      <c r="DLD18" s="265"/>
      <c r="DLE18" s="265"/>
      <c r="DLF18" s="265"/>
      <c r="DLG18" s="265"/>
      <c r="DLH18" s="265"/>
      <c r="DLI18" s="265"/>
      <c r="DLJ18" s="265"/>
      <c r="DLK18" s="265"/>
      <c r="DLL18" s="265"/>
      <c r="DLM18" s="265"/>
      <c r="DLN18" s="265" t="s">
        <v>457</v>
      </c>
      <c r="DLO18" s="265"/>
      <c r="DLP18" s="265"/>
      <c r="DLQ18" s="265"/>
      <c r="DLR18" s="265"/>
      <c r="DLS18" s="265"/>
      <c r="DLT18" s="265"/>
      <c r="DLU18" s="265"/>
      <c r="DLV18" s="265"/>
      <c r="DLW18" s="265"/>
      <c r="DLX18" s="265"/>
      <c r="DLY18" s="265"/>
      <c r="DLZ18" s="265"/>
      <c r="DMA18" s="265"/>
      <c r="DMB18" s="265"/>
      <c r="DMC18" s="265"/>
      <c r="DMD18" s="265" t="s">
        <v>457</v>
      </c>
      <c r="DME18" s="265"/>
      <c r="DMF18" s="265"/>
      <c r="DMG18" s="265"/>
      <c r="DMH18" s="265"/>
      <c r="DMI18" s="265"/>
      <c r="DMJ18" s="265"/>
      <c r="DMK18" s="265"/>
      <c r="DML18" s="265"/>
      <c r="DMM18" s="265"/>
      <c r="DMN18" s="265"/>
      <c r="DMO18" s="265"/>
      <c r="DMP18" s="265"/>
      <c r="DMQ18" s="265"/>
      <c r="DMR18" s="265"/>
      <c r="DMS18" s="265"/>
      <c r="DMT18" s="265" t="s">
        <v>457</v>
      </c>
      <c r="DMU18" s="265"/>
      <c r="DMV18" s="265"/>
      <c r="DMW18" s="265"/>
      <c r="DMX18" s="265"/>
      <c r="DMY18" s="265"/>
      <c r="DMZ18" s="265"/>
      <c r="DNA18" s="265"/>
      <c r="DNB18" s="265"/>
      <c r="DNC18" s="265"/>
      <c r="DND18" s="265"/>
      <c r="DNE18" s="265"/>
      <c r="DNF18" s="265"/>
      <c r="DNG18" s="265"/>
      <c r="DNH18" s="265"/>
      <c r="DNI18" s="265"/>
      <c r="DNJ18" s="265" t="s">
        <v>457</v>
      </c>
      <c r="DNK18" s="265"/>
      <c r="DNL18" s="265"/>
      <c r="DNM18" s="265"/>
      <c r="DNN18" s="265"/>
      <c r="DNO18" s="265"/>
      <c r="DNP18" s="265"/>
      <c r="DNQ18" s="265"/>
      <c r="DNR18" s="265"/>
      <c r="DNS18" s="265"/>
      <c r="DNT18" s="265"/>
      <c r="DNU18" s="265"/>
      <c r="DNV18" s="265"/>
      <c r="DNW18" s="265"/>
      <c r="DNX18" s="265"/>
      <c r="DNY18" s="265"/>
      <c r="DNZ18" s="265" t="s">
        <v>457</v>
      </c>
      <c r="DOA18" s="265"/>
      <c r="DOB18" s="265"/>
      <c r="DOC18" s="265"/>
      <c r="DOD18" s="265"/>
      <c r="DOE18" s="265"/>
      <c r="DOF18" s="265"/>
      <c r="DOG18" s="265"/>
      <c r="DOH18" s="265"/>
      <c r="DOI18" s="265"/>
      <c r="DOJ18" s="265"/>
      <c r="DOK18" s="265"/>
      <c r="DOL18" s="265"/>
      <c r="DOM18" s="265"/>
      <c r="DON18" s="265"/>
      <c r="DOO18" s="265"/>
      <c r="DOP18" s="265" t="s">
        <v>457</v>
      </c>
      <c r="DOQ18" s="265"/>
      <c r="DOR18" s="265"/>
      <c r="DOS18" s="265"/>
      <c r="DOT18" s="265"/>
      <c r="DOU18" s="265"/>
      <c r="DOV18" s="265"/>
      <c r="DOW18" s="265"/>
      <c r="DOX18" s="265"/>
      <c r="DOY18" s="265"/>
      <c r="DOZ18" s="265"/>
      <c r="DPA18" s="265"/>
      <c r="DPB18" s="265"/>
      <c r="DPC18" s="265"/>
      <c r="DPD18" s="265"/>
      <c r="DPE18" s="265"/>
      <c r="DPF18" s="265" t="s">
        <v>457</v>
      </c>
      <c r="DPG18" s="265"/>
      <c r="DPH18" s="265"/>
      <c r="DPI18" s="265"/>
      <c r="DPJ18" s="265"/>
      <c r="DPK18" s="265"/>
      <c r="DPL18" s="265"/>
      <c r="DPM18" s="265"/>
      <c r="DPN18" s="265"/>
      <c r="DPO18" s="265"/>
      <c r="DPP18" s="265"/>
      <c r="DPQ18" s="265"/>
      <c r="DPR18" s="265"/>
      <c r="DPS18" s="265"/>
      <c r="DPT18" s="265"/>
      <c r="DPU18" s="265"/>
      <c r="DPV18" s="265" t="s">
        <v>457</v>
      </c>
      <c r="DPW18" s="265"/>
      <c r="DPX18" s="265"/>
      <c r="DPY18" s="265"/>
      <c r="DPZ18" s="265"/>
      <c r="DQA18" s="265"/>
      <c r="DQB18" s="265"/>
      <c r="DQC18" s="265"/>
      <c r="DQD18" s="265"/>
      <c r="DQE18" s="265"/>
      <c r="DQF18" s="265"/>
      <c r="DQG18" s="265"/>
      <c r="DQH18" s="265"/>
      <c r="DQI18" s="265"/>
      <c r="DQJ18" s="265"/>
      <c r="DQK18" s="265"/>
      <c r="DQL18" s="265" t="s">
        <v>457</v>
      </c>
      <c r="DQM18" s="265"/>
      <c r="DQN18" s="265"/>
      <c r="DQO18" s="265"/>
      <c r="DQP18" s="265"/>
      <c r="DQQ18" s="265"/>
      <c r="DQR18" s="265"/>
      <c r="DQS18" s="265"/>
      <c r="DQT18" s="265"/>
      <c r="DQU18" s="265"/>
      <c r="DQV18" s="265"/>
      <c r="DQW18" s="265"/>
      <c r="DQX18" s="265"/>
      <c r="DQY18" s="265"/>
      <c r="DQZ18" s="265"/>
      <c r="DRA18" s="265"/>
      <c r="DRB18" s="265" t="s">
        <v>457</v>
      </c>
      <c r="DRC18" s="265"/>
      <c r="DRD18" s="265"/>
      <c r="DRE18" s="265"/>
      <c r="DRF18" s="265"/>
      <c r="DRG18" s="265"/>
      <c r="DRH18" s="265"/>
      <c r="DRI18" s="265"/>
      <c r="DRJ18" s="265"/>
      <c r="DRK18" s="265"/>
      <c r="DRL18" s="265"/>
      <c r="DRM18" s="265"/>
      <c r="DRN18" s="265"/>
      <c r="DRO18" s="265"/>
      <c r="DRP18" s="265"/>
      <c r="DRQ18" s="265"/>
      <c r="DRR18" s="265" t="s">
        <v>457</v>
      </c>
      <c r="DRS18" s="265"/>
      <c r="DRT18" s="265"/>
      <c r="DRU18" s="265"/>
      <c r="DRV18" s="265"/>
      <c r="DRW18" s="265"/>
      <c r="DRX18" s="265"/>
      <c r="DRY18" s="265"/>
      <c r="DRZ18" s="265"/>
      <c r="DSA18" s="265"/>
      <c r="DSB18" s="265"/>
      <c r="DSC18" s="265"/>
      <c r="DSD18" s="265"/>
      <c r="DSE18" s="265"/>
      <c r="DSF18" s="265"/>
      <c r="DSG18" s="265"/>
      <c r="DSH18" s="265" t="s">
        <v>457</v>
      </c>
      <c r="DSI18" s="265"/>
      <c r="DSJ18" s="265"/>
      <c r="DSK18" s="265"/>
      <c r="DSL18" s="265"/>
      <c r="DSM18" s="265"/>
      <c r="DSN18" s="265"/>
      <c r="DSO18" s="265"/>
      <c r="DSP18" s="265"/>
      <c r="DSQ18" s="265"/>
      <c r="DSR18" s="265"/>
      <c r="DSS18" s="265"/>
      <c r="DST18" s="265"/>
      <c r="DSU18" s="265"/>
      <c r="DSV18" s="265"/>
      <c r="DSW18" s="265"/>
      <c r="DSX18" s="265" t="s">
        <v>457</v>
      </c>
      <c r="DSY18" s="265"/>
      <c r="DSZ18" s="265"/>
      <c r="DTA18" s="265"/>
      <c r="DTB18" s="265"/>
      <c r="DTC18" s="265"/>
      <c r="DTD18" s="265"/>
      <c r="DTE18" s="265"/>
      <c r="DTF18" s="265"/>
      <c r="DTG18" s="265"/>
      <c r="DTH18" s="265"/>
      <c r="DTI18" s="265"/>
      <c r="DTJ18" s="265"/>
      <c r="DTK18" s="265"/>
      <c r="DTL18" s="265"/>
      <c r="DTM18" s="265"/>
      <c r="DTN18" s="265" t="s">
        <v>457</v>
      </c>
      <c r="DTO18" s="265"/>
      <c r="DTP18" s="265"/>
      <c r="DTQ18" s="265"/>
      <c r="DTR18" s="265"/>
      <c r="DTS18" s="265"/>
      <c r="DTT18" s="265"/>
      <c r="DTU18" s="265"/>
      <c r="DTV18" s="265"/>
      <c r="DTW18" s="265"/>
      <c r="DTX18" s="265"/>
      <c r="DTY18" s="265"/>
      <c r="DTZ18" s="265"/>
      <c r="DUA18" s="265"/>
      <c r="DUB18" s="265"/>
      <c r="DUC18" s="265"/>
      <c r="DUD18" s="265" t="s">
        <v>457</v>
      </c>
      <c r="DUE18" s="265"/>
      <c r="DUF18" s="265"/>
      <c r="DUG18" s="265"/>
      <c r="DUH18" s="265"/>
      <c r="DUI18" s="265"/>
      <c r="DUJ18" s="265"/>
      <c r="DUK18" s="265"/>
      <c r="DUL18" s="265"/>
      <c r="DUM18" s="265"/>
      <c r="DUN18" s="265"/>
      <c r="DUO18" s="265"/>
      <c r="DUP18" s="265"/>
      <c r="DUQ18" s="265"/>
      <c r="DUR18" s="265"/>
      <c r="DUS18" s="265"/>
      <c r="DUT18" s="265" t="s">
        <v>457</v>
      </c>
      <c r="DUU18" s="265"/>
      <c r="DUV18" s="265"/>
      <c r="DUW18" s="265"/>
      <c r="DUX18" s="265"/>
      <c r="DUY18" s="265"/>
      <c r="DUZ18" s="265"/>
      <c r="DVA18" s="265"/>
      <c r="DVB18" s="265"/>
      <c r="DVC18" s="265"/>
      <c r="DVD18" s="265"/>
      <c r="DVE18" s="265"/>
      <c r="DVF18" s="265"/>
      <c r="DVG18" s="265"/>
      <c r="DVH18" s="265"/>
      <c r="DVI18" s="265"/>
      <c r="DVJ18" s="265" t="s">
        <v>457</v>
      </c>
      <c r="DVK18" s="265"/>
      <c r="DVL18" s="265"/>
      <c r="DVM18" s="265"/>
      <c r="DVN18" s="265"/>
      <c r="DVO18" s="265"/>
      <c r="DVP18" s="265"/>
      <c r="DVQ18" s="265"/>
      <c r="DVR18" s="265"/>
      <c r="DVS18" s="265"/>
      <c r="DVT18" s="265"/>
      <c r="DVU18" s="265"/>
      <c r="DVV18" s="265"/>
      <c r="DVW18" s="265"/>
      <c r="DVX18" s="265"/>
      <c r="DVY18" s="265"/>
      <c r="DVZ18" s="265" t="s">
        <v>457</v>
      </c>
      <c r="DWA18" s="265"/>
      <c r="DWB18" s="265"/>
      <c r="DWC18" s="265"/>
      <c r="DWD18" s="265"/>
      <c r="DWE18" s="265"/>
      <c r="DWF18" s="265"/>
      <c r="DWG18" s="265"/>
      <c r="DWH18" s="265"/>
      <c r="DWI18" s="265"/>
      <c r="DWJ18" s="265"/>
      <c r="DWK18" s="265"/>
      <c r="DWL18" s="265"/>
      <c r="DWM18" s="265"/>
      <c r="DWN18" s="265"/>
      <c r="DWO18" s="265"/>
      <c r="DWP18" s="265" t="s">
        <v>457</v>
      </c>
      <c r="DWQ18" s="265"/>
      <c r="DWR18" s="265"/>
      <c r="DWS18" s="265"/>
      <c r="DWT18" s="265"/>
      <c r="DWU18" s="265"/>
      <c r="DWV18" s="265"/>
      <c r="DWW18" s="265"/>
      <c r="DWX18" s="265"/>
      <c r="DWY18" s="265"/>
      <c r="DWZ18" s="265"/>
      <c r="DXA18" s="265"/>
      <c r="DXB18" s="265"/>
      <c r="DXC18" s="265"/>
      <c r="DXD18" s="265"/>
      <c r="DXE18" s="265"/>
      <c r="DXF18" s="265" t="s">
        <v>457</v>
      </c>
      <c r="DXG18" s="265"/>
      <c r="DXH18" s="265"/>
      <c r="DXI18" s="265"/>
      <c r="DXJ18" s="265"/>
      <c r="DXK18" s="265"/>
      <c r="DXL18" s="265"/>
      <c r="DXM18" s="265"/>
      <c r="DXN18" s="265"/>
      <c r="DXO18" s="265"/>
      <c r="DXP18" s="265"/>
      <c r="DXQ18" s="265"/>
      <c r="DXR18" s="265"/>
      <c r="DXS18" s="265"/>
      <c r="DXT18" s="265"/>
      <c r="DXU18" s="265"/>
      <c r="DXV18" s="265" t="s">
        <v>457</v>
      </c>
      <c r="DXW18" s="265"/>
      <c r="DXX18" s="265"/>
      <c r="DXY18" s="265"/>
      <c r="DXZ18" s="265"/>
      <c r="DYA18" s="265"/>
      <c r="DYB18" s="265"/>
      <c r="DYC18" s="265"/>
      <c r="DYD18" s="265"/>
      <c r="DYE18" s="265"/>
      <c r="DYF18" s="265"/>
      <c r="DYG18" s="265"/>
      <c r="DYH18" s="265"/>
      <c r="DYI18" s="265"/>
      <c r="DYJ18" s="265"/>
      <c r="DYK18" s="265"/>
      <c r="DYL18" s="265" t="s">
        <v>457</v>
      </c>
      <c r="DYM18" s="265"/>
      <c r="DYN18" s="265"/>
      <c r="DYO18" s="265"/>
      <c r="DYP18" s="265"/>
      <c r="DYQ18" s="265"/>
      <c r="DYR18" s="265"/>
      <c r="DYS18" s="265"/>
      <c r="DYT18" s="265"/>
      <c r="DYU18" s="265"/>
      <c r="DYV18" s="265"/>
      <c r="DYW18" s="265"/>
      <c r="DYX18" s="265"/>
      <c r="DYY18" s="265"/>
      <c r="DYZ18" s="265"/>
      <c r="DZA18" s="265"/>
      <c r="DZB18" s="265" t="s">
        <v>457</v>
      </c>
      <c r="DZC18" s="265"/>
      <c r="DZD18" s="265"/>
      <c r="DZE18" s="265"/>
      <c r="DZF18" s="265"/>
      <c r="DZG18" s="265"/>
      <c r="DZH18" s="265"/>
      <c r="DZI18" s="265"/>
      <c r="DZJ18" s="265"/>
      <c r="DZK18" s="265"/>
      <c r="DZL18" s="265"/>
      <c r="DZM18" s="265"/>
      <c r="DZN18" s="265"/>
      <c r="DZO18" s="265"/>
      <c r="DZP18" s="265"/>
      <c r="DZQ18" s="265"/>
      <c r="DZR18" s="265" t="s">
        <v>457</v>
      </c>
      <c r="DZS18" s="265"/>
      <c r="DZT18" s="265"/>
      <c r="DZU18" s="265"/>
      <c r="DZV18" s="265"/>
      <c r="DZW18" s="265"/>
      <c r="DZX18" s="265"/>
      <c r="DZY18" s="265"/>
      <c r="DZZ18" s="265"/>
      <c r="EAA18" s="265"/>
      <c r="EAB18" s="265"/>
      <c r="EAC18" s="265"/>
      <c r="EAD18" s="265"/>
      <c r="EAE18" s="265"/>
      <c r="EAF18" s="265"/>
      <c r="EAG18" s="265"/>
      <c r="EAH18" s="265" t="s">
        <v>457</v>
      </c>
      <c r="EAI18" s="265"/>
      <c r="EAJ18" s="265"/>
      <c r="EAK18" s="265"/>
      <c r="EAL18" s="265"/>
      <c r="EAM18" s="265"/>
      <c r="EAN18" s="265"/>
      <c r="EAO18" s="265"/>
      <c r="EAP18" s="265"/>
      <c r="EAQ18" s="265"/>
      <c r="EAR18" s="265"/>
      <c r="EAS18" s="265"/>
      <c r="EAT18" s="265"/>
      <c r="EAU18" s="265"/>
      <c r="EAV18" s="265"/>
      <c r="EAW18" s="265"/>
      <c r="EAX18" s="265" t="s">
        <v>457</v>
      </c>
      <c r="EAY18" s="265"/>
      <c r="EAZ18" s="265"/>
      <c r="EBA18" s="265"/>
      <c r="EBB18" s="265"/>
      <c r="EBC18" s="265"/>
      <c r="EBD18" s="265"/>
      <c r="EBE18" s="265"/>
      <c r="EBF18" s="265"/>
      <c r="EBG18" s="265"/>
      <c r="EBH18" s="265"/>
      <c r="EBI18" s="265"/>
      <c r="EBJ18" s="265"/>
      <c r="EBK18" s="265"/>
      <c r="EBL18" s="265"/>
      <c r="EBM18" s="265"/>
      <c r="EBN18" s="265" t="s">
        <v>457</v>
      </c>
      <c r="EBO18" s="265"/>
      <c r="EBP18" s="265"/>
      <c r="EBQ18" s="265"/>
      <c r="EBR18" s="265"/>
      <c r="EBS18" s="265"/>
      <c r="EBT18" s="265"/>
      <c r="EBU18" s="265"/>
      <c r="EBV18" s="265"/>
      <c r="EBW18" s="265"/>
      <c r="EBX18" s="265"/>
      <c r="EBY18" s="265"/>
      <c r="EBZ18" s="265"/>
      <c r="ECA18" s="265"/>
      <c r="ECB18" s="265"/>
      <c r="ECC18" s="265"/>
      <c r="ECD18" s="265" t="s">
        <v>457</v>
      </c>
      <c r="ECE18" s="265"/>
      <c r="ECF18" s="265"/>
      <c r="ECG18" s="265"/>
      <c r="ECH18" s="265"/>
      <c r="ECI18" s="265"/>
      <c r="ECJ18" s="265"/>
      <c r="ECK18" s="265"/>
      <c r="ECL18" s="265"/>
      <c r="ECM18" s="265"/>
      <c r="ECN18" s="265"/>
      <c r="ECO18" s="265"/>
      <c r="ECP18" s="265"/>
      <c r="ECQ18" s="265"/>
      <c r="ECR18" s="265"/>
      <c r="ECS18" s="265"/>
      <c r="ECT18" s="265" t="s">
        <v>457</v>
      </c>
      <c r="ECU18" s="265"/>
      <c r="ECV18" s="265"/>
      <c r="ECW18" s="265"/>
      <c r="ECX18" s="265"/>
      <c r="ECY18" s="265"/>
      <c r="ECZ18" s="265"/>
      <c r="EDA18" s="265"/>
      <c r="EDB18" s="265"/>
      <c r="EDC18" s="265"/>
      <c r="EDD18" s="265"/>
      <c r="EDE18" s="265"/>
      <c r="EDF18" s="265"/>
      <c r="EDG18" s="265"/>
      <c r="EDH18" s="265"/>
      <c r="EDI18" s="265"/>
      <c r="EDJ18" s="265" t="s">
        <v>457</v>
      </c>
      <c r="EDK18" s="265"/>
      <c r="EDL18" s="265"/>
      <c r="EDM18" s="265"/>
      <c r="EDN18" s="265"/>
      <c r="EDO18" s="265"/>
      <c r="EDP18" s="265"/>
      <c r="EDQ18" s="265"/>
      <c r="EDR18" s="265"/>
      <c r="EDS18" s="265"/>
      <c r="EDT18" s="265"/>
      <c r="EDU18" s="265"/>
      <c r="EDV18" s="265"/>
      <c r="EDW18" s="265"/>
      <c r="EDX18" s="265"/>
      <c r="EDY18" s="265"/>
      <c r="EDZ18" s="265" t="s">
        <v>457</v>
      </c>
      <c r="EEA18" s="265"/>
      <c r="EEB18" s="265"/>
      <c r="EEC18" s="265"/>
      <c r="EED18" s="265"/>
      <c r="EEE18" s="265"/>
      <c r="EEF18" s="265"/>
      <c r="EEG18" s="265"/>
      <c r="EEH18" s="265"/>
      <c r="EEI18" s="265"/>
      <c r="EEJ18" s="265"/>
      <c r="EEK18" s="265"/>
      <c r="EEL18" s="265"/>
      <c r="EEM18" s="265"/>
      <c r="EEN18" s="265"/>
      <c r="EEO18" s="265"/>
      <c r="EEP18" s="265" t="s">
        <v>457</v>
      </c>
      <c r="EEQ18" s="265"/>
      <c r="EER18" s="265"/>
      <c r="EES18" s="265"/>
      <c r="EET18" s="265"/>
      <c r="EEU18" s="265"/>
      <c r="EEV18" s="265"/>
      <c r="EEW18" s="265"/>
      <c r="EEX18" s="265"/>
      <c r="EEY18" s="265"/>
      <c r="EEZ18" s="265"/>
      <c r="EFA18" s="265"/>
      <c r="EFB18" s="265"/>
      <c r="EFC18" s="265"/>
      <c r="EFD18" s="265"/>
      <c r="EFE18" s="265"/>
      <c r="EFF18" s="265" t="s">
        <v>457</v>
      </c>
      <c r="EFG18" s="265"/>
      <c r="EFH18" s="265"/>
      <c r="EFI18" s="265"/>
      <c r="EFJ18" s="265"/>
      <c r="EFK18" s="265"/>
      <c r="EFL18" s="265"/>
      <c r="EFM18" s="265"/>
      <c r="EFN18" s="265"/>
      <c r="EFO18" s="265"/>
      <c r="EFP18" s="265"/>
      <c r="EFQ18" s="265"/>
      <c r="EFR18" s="265"/>
      <c r="EFS18" s="265"/>
      <c r="EFT18" s="265"/>
      <c r="EFU18" s="265"/>
      <c r="EFV18" s="265" t="s">
        <v>457</v>
      </c>
      <c r="EFW18" s="265"/>
      <c r="EFX18" s="265"/>
      <c r="EFY18" s="265"/>
      <c r="EFZ18" s="265"/>
      <c r="EGA18" s="265"/>
      <c r="EGB18" s="265"/>
      <c r="EGC18" s="265"/>
      <c r="EGD18" s="265"/>
      <c r="EGE18" s="265"/>
      <c r="EGF18" s="265"/>
      <c r="EGG18" s="265"/>
      <c r="EGH18" s="265"/>
      <c r="EGI18" s="265"/>
      <c r="EGJ18" s="265"/>
      <c r="EGK18" s="265"/>
      <c r="EGL18" s="265" t="s">
        <v>457</v>
      </c>
      <c r="EGM18" s="265"/>
      <c r="EGN18" s="265"/>
      <c r="EGO18" s="265"/>
      <c r="EGP18" s="265"/>
      <c r="EGQ18" s="265"/>
      <c r="EGR18" s="265"/>
      <c r="EGS18" s="265"/>
      <c r="EGT18" s="265"/>
      <c r="EGU18" s="265"/>
      <c r="EGV18" s="265"/>
      <c r="EGW18" s="265"/>
      <c r="EGX18" s="265"/>
      <c r="EGY18" s="265"/>
      <c r="EGZ18" s="265"/>
      <c r="EHA18" s="265"/>
      <c r="EHB18" s="265" t="s">
        <v>457</v>
      </c>
      <c r="EHC18" s="265"/>
      <c r="EHD18" s="265"/>
      <c r="EHE18" s="265"/>
      <c r="EHF18" s="265"/>
      <c r="EHG18" s="265"/>
      <c r="EHH18" s="265"/>
      <c r="EHI18" s="265"/>
      <c r="EHJ18" s="265"/>
      <c r="EHK18" s="265"/>
      <c r="EHL18" s="265"/>
      <c r="EHM18" s="265"/>
      <c r="EHN18" s="265"/>
      <c r="EHO18" s="265"/>
      <c r="EHP18" s="265"/>
      <c r="EHQ18" s="265"/>
      <c r="EHR18" s="265" t="s">
        <v>457</v>
      </c>
      <c r="EHS18" s="265"/>
      <c r="EHT18" s="265"/>
      <c r="EHU18" s="265"/>
      <c r="EHV18" s="265"/>
      <c r="EHW18" s="265"/>
      <c r="EHX18" s="265"/>
      <c r="EHY18" s="265"/>
      <c r="EHZ18" s="265"/>
      <c r="EIA18" s="265"/>
      <c r="EIB18" s="265"/>
      <c r="EIC18" s="265"/>
      <c r="EID18" s="265"/>
      <c r="EIE18" s="265"/>
      <c r="EIF18" s="265"/>
      <c r="EIG18" s="265"/>
      <c r="EIH18" s="265" t="s">
        <v>457</v>
      </c>
      <c r="EII18" s="265"/>
      <c r="EIJ18" s="265"/>
      <c r="EIK18" s="265"/>
      <c r="EIL18" s="265"/>
      <c r="EIM18" s="265"/>
      <c r="EIN18" s="265"/>
      <c r="EIO18" s="265"/>
      <c r="EIP18" s="265"/>
      <c r="EIQ18" s="265"/>
      <c r="EIR18" s="265"/>
      <c r="EIS18" s="265"/>
      <c r="EIT18" s="265"/>
      <c r="EIU18" s="265"/>
      <c r="EIV18" s="265"/>
      <c r="EIW18" s="265"/>
      <c r="EIX18" s="265" t="s">
        <v>457</v>
      </c>
      <c r="EIY18" s="265"/>
      <c r="EIZ18" s="265"/>
      <c r="EJA18" s="265"/>
      <c r="EJB18" s="265"/>
      <c r="EJC18" s="265"/>
      <c r="EJD18" s="265"/>
      <c r="EJE18" s="265"/>
      <c r="EJF18" s="265"/>
      <c r="EJG18" s="265"/>
      <c r="EJH18" s="265"/>
      <c r="EJI18" s="265"/>
      <c r="EJJ18" s="265"/>
      <c r="EJK18" s="265"/>
      <c r="EJL18" s="265"/>
      <c r="EJM18" s="265"/>
      <c r="EJN18" s="265" t="s">
        <v>457</v>
      </c>
      <c r="EJO18" s="265"/>
      <c r="EJP18" s="265"/>
      <c r="EJQ18" s="265"/>
      <c r="EJR18" s="265"/>
      <c r="EJS18" s="265"/>
      <c r="EJT18" s="265"/>
      <c r="EJU18" s="265"/>
      <c r="EJV18" s="265"/>
      <c r="EJW18" s="265"/>
      <c r="EJX18" s="265"/>
      <c r="EJY18" s="265"/>
      <c r="EJZ18" s="265"/>
      <c r="EKA18" s="265"/>
      <c r="EKB18" s="265"/>
      <c r="EKC18" s="265"/>
      <c r="EKD18" s="265" t="s">
        <v>457</v>
      </c>
      <c r="EKE18" s="265"/>
      <c r="EKF18" s="265"/>
      <c r="EKG18" s="265"/>
      <c r="EKH18" s="265"/>
      <c r="EKI18" s="265"/>
      <c r="EKJ18" s="265"/>
      <c r="EKK18" s="265"/>
      <c r="EKL18" s="265"/>
      <c r="EKM18" s="265"/>
      <c r="EKN18" s="265"/>
      <c r="EKO18" s="265"/>
      <c r="EKP18" s="265"/>
      <c r="EKQ18" s="265"/>
      <c r="EKR18" s="265"/>
      <c r="EKS18" s="265"/>
      <c r="EKT18" s="265" t="s">
        <v>457</v>
      </c>
      <c r="EKU18" s="265"/>
      <c r="EKV18" s="265"/>
      <c r="EKW18" s="265"/>
      <c r="EKX18" s="265"/>
      <c r="EKY18" s="265"/>
      <c r="EKZ18" s="265"/>
      <c r="ELA18" s="265"/>
      <c r="ELB18" s="265"/>
      <c r="ELC18" s="265"/>
      <c r="ELD18" s="265"/>
      <c r="ELE18" s="265"/>
      <c r="ELF18" s="265"/>
      <c r="ELG18" s="265"/>
      <c r="ELH18" s="265"/>
      <c r="ELI18" s="265"/>
      <c r="ELJ18" s="265" t="s">
        <v>457</v>
      </c>
      <c r="ELK18" s="265"/>
      <c r="ELL18" s="265"/>
      <c r="ELM18" s="265"/>
      <c r="ELN18" s="265"/>
      <c r="ELO18" s="265"/>
      <c r="ELP18" s="265"/>
      <c r="ELQ18" s="265"/>
      <c r="ELR18" s="265"/>
      <c r="ELS18" s="265"/>
      <c r="ELT18" s="265"/>
      <c r="ELU18" s="265"/>
      <c r="ELV18" s="265"/>
      <c r="ELW18" s="265"/>
      <c r="ELX18" s="265"/>
      <c r="ELY18" s="265"/>
      <c r="ELZ18" s="265" t="s">
        <v>457</v>
      </c>
      <c r="EMA18" s="265"/>
      <c r="EMB18" s="265"/>
      <c r="EMC18" s="265"/>
      <c r="EMD18" s="265"/>
      <c r="EME18" s="265"/>
      <c r="EMF18" s="265"/>
      <c r="EMG18" s="265"/>
      <c r="EMH18" s="265"/>
      <c r="EMI18" s="265"/>
      <c r="EMJ18" s="265"/>
      <c r="EMK18" s="265"/>
      <c r="EML18" s="265"/>
      <c r="EMM18" s="265"/>
      <c r="EMN18" s="265"/>
      <c r="EMO18" s="265"/>
      <c r="EMP18" s="265" t="s">
        <v>457</v>
      </c>
      <c r="EMQ18" s="265"/>
      <c r="EMR18" s="265"/>
      <c r="EMS18" s="265"/>
      <c r="EMT18" s="265"/>
      <c r="EMU18" s="265"/>
      <c r="EMV18" s="265"/>
      <c r="EMW18" s="265"/>
      <c r="EMX18" s="265"/>
      <c r="EMY18" s="265"/>
      <c r="EMZ18" s="265"/>
      <c r="ENA18" s="265"/>
      <c r="ENB18" s="265"/>
      <c r="ENC18" s="265"/>
      <c r="END18" s="265"/>
      <c r="ENE18" s="265"/>
      <c r="ENF18" s="265" t="s">
        <v>457</v>
      </c>
      <c r="ENG18" s="265"/>
      <c r="ENH18" s="265"/>
      <c r="ENI18" s="265"/>
      <c r="ENJ18" s="265"/>
      <c r="ENK18" s="265"/>
      <c r="ENL18" s="265"/>
      <c r="ENM18" s="265"/>
      <c r="ENN18" s="265"/>
      <c r="ENO18" s="265"/>
      <c r="ENP18" s="265"/>
      <c r="ENQ18" s="265"/>
      <c r="ENR18" s="265"/>
      <c r="ENS18" s="265"/>
      <c r="ENT18" s="265"/>
      <c r="ENU18" s="265"/>
      <c r="ENV18" s="265" t="s">
        <v>457</v>
      </c>
      <c r="ENW18" s="265"/>
      <c r="ENX18" s="265"/>
      <c r="ENY18" s="265"/>
      <c r="ENZ18" s="265"/>
      <c r="EOA18" s="265"/>
      <c r="EOB18" s="265"/>
      <c r="EOC18" s="265"/>
      <c r="EOD18" s="265"/>
      <c r="EOE18" s="265"/>
      <c r="EOF18" s="265"/>
      <c r="EOG18" s="265"/>
      <c r="EOH18" s="265"/>
      <c r="EOI18" s="265"/>
      <c r="EOJ18" s="265"/>
      <c r="EOK18" s="265"/>
      <c r="EOL18" s="265" t="s">
        <v>457</v>
      </c>
      <c r="EOM18" s="265"/>
      <c r="EON18" s="265"/>
      <c r="EOO18" s="265"/>
      <c r="EOP18" s="265"/>
      <c r="EOQ18" s="265"/>
      <c r="EOR18" s="265"/>
      <c r="EOS18" s="265"/>
      <c r="EOT18" s="265"/>
      <c r="EOU18" s="265"/>
      <c r="EOV18" s="265"/>
      <c r="EOW18" s="265"/>
      <c r="EOX18" s="265"/>
      <c r="EOY18" s="265"/>
      <c r="EOZ18" s="265"/>
      <c r="EPA18" s="265"/>
      <c r="EPB18" s="265" t="s">
        <v>457</v>
      </c>
      <c r="EPC18" s="265"/>
      <c r="EPD18" s="265"/>
      <c r="EPE18" s="265"/>
      <c r="EPF18" s="265"/>
      <c r="EPG18" s="265"/>
      <c r="EPH18" s="265"/>
      <c r="EPI18" s="265"/>
      <c r="EPJ18" s="265"/>
      <c r="EPK18" s="265"/>
      <c r="EPL18" s="265"/>
      <c r="EPM18" s="265"/>
      <c r="EPN18" s="265"/>
      <c r="EPO18" s="265"/>
      <c r="EPP18" s="265"/>
      <c r="EPQ18" s="265"/>
      <c r="EPR18" s="265" t="s">
        <v>457</v>
      </c>
      <c r="EPS18" s="265"/>
      <c r="EPT18" s="265"/>
      <c r="EPU18" s="265"/>
      <c r="EPV18" s="265"/>
      <c r="EPW18" s="265"/>
      <c r="EPX18" s="265"/>
      <c r="EPY18" s="265"/>
      <c r="EPZ18" s="265"/>
      <c r="EQA18" s="265"/>
      <c r="EQB18" s="265"/>
      <c r="EQC18" s="265"/>
      <c r="EQD18" s="265"/>
      <c r="EQE18" s="265"/>
      <c r="EQF18" s="265"/>
      <c r="EQG18" s="265"/>
      <c r="EQH18" s="265" t="s">
        <v>457</v>
      </c>
      <c r="EQI18" s="265"/>
      <c r="EQJ18" s="265"/>
      <c r="EQK18" s="265"/>
      <c r="EQL18" s="265"/>
      <c r="EQM18" s="265"/>
      <c r="EQN18" s="265"/>
      <c r="EQO18" s="265"/>
      <c r="EQP18" s="265"/>
      <c r="EQQ18" s="265"/>
      <c r="EQR18" s="265"/>
      <c r="EQS18" s="265"/>
      <c r="EQT18" s="265"/>
      <c r="EQU18" s="265"/>
      <c r="EQV18" s="265"/>
      <c r="EQW18" s="265"/>
      <c r="EQX18" s="265" t="s">
        <v>457</v>
      </c>
      <c r="EQY18" s="265"/>
      <c r="EQZ18" s="265"/>
      <c r="ERA18" s="265"/>
      <c r="ERB18" s="265"/>
      <c r="ERC18" s="265"/>
      <c r="ERD18" s="265"/>
      <c r="ERE18" s="265"/>
      <c r="ERF18" s="265"/>
      <c r="ERG18" s="265"/>
      <c r="ERH18" s="265"/>
      <c r="ERI18" s="265"/>
      <c r="ERJ18" s="265"/>
      <c r="ERK18" s="265"/>
      <c r="ERL18" s="265"/>
      <c r="ERM18" s="265"/>
      <c r="ERN18" s="265" t="s">
        <v>457</v>
      </c>
      <c r="ERO18" s="265"/>
      <c r="ERP18" s="265"/>
      <c r="ERQ18" s="265"/>
      <c r="ERR18" s="265"/>
      <c r="ERS18" s="265"/>
      <c r="ERT18" s="265"/>
      <c r="ERU18" s="265"/>
      <c r="ERV18" s="265"/>
      <c r="ERW18" s="265"/>
      <c r="ERX18" s="265"/>
      <c r="ERY18" s="265"/>
      <c r="ERZ18" s="265"/>
      <c r="ESA18" s="265"/>
      <c r="ESB18" s="265"/>
      <c r="ESC18" s="265"/>
      <c r="ESD18" s="265" t="s">
        <v>457</v>
      </c>
      <c r="ESE18" s="265"/>
      <c r="ESF18" s="265"/>
      <c r="ESG18" s="265"/>
      <c r="ESH18" s="265"/>
      <c r="ESI18" s="265"/>
      <c r="ESJ18" s="265"/>
      <c r="ESK18" s="265"/>
      <c r="ESL18" s="265"/>
      <c r="ESM18" s="265"/>
      <c r="ESN18" s="265"/>
      <c r="ESO18" s="265"/>
      <c r="ESP18" s="265"/>
      <c r="ESQ18" s="265"/>
      <c r="ESR18" s="265"/>
      <c r="ESS18" s="265"/>
      <c r="EST18" s="265" t="s">
        <v>457</v>
      </c>
      <c r="ESU18" s="265"/>
      <c r="ESV18" s="265"/>
      <c r="ESW18" s="265"/>
      <c r="ESX18" s="265"/>
      <c r="ESY18" s="265"/>
      <c r="ESZ18" s="265"/>
      <c r="ETA18" s="265"/>
      <c r="ETB18" s="265"/>
      <c r="ETC18" s="265"/>
      <c r="ETD18" s="265"/>
      <c r="ETE18" s="265"/>
      <c r="ETF18" s="265"/>
      <c r="ETG18" s="265"/>
      <c r="ETH18" s="265"/>
      <c r="ETI18" s="265"/>
      <c r="ETJ18" s="265" t="s">
        <v>457</v>
      </c>
      <c r="ETK18" s="265"/>
      <c r="ETL18" s="265"/>
      <c r="ETM18" s="265"/>
      <c r="ETN18" s="265"/>
      <c r="ETO18" s="265"/>
      <c r="ETP18" s="265"/>
      <c r="ETQ18" s="265"/>
      <c r="ETR18" s="265"/>
      <c r="ETS18" s="265"/>
      <c r="ETT18" s="265"/>
      <c r="ETU18" s="265"/>
      <c r="ETV18" s="265"/>
      <c r="ETW18" s="265"/>
      <c r="ETX18" s="265"/>
      <c r="ETY18" s="265"/>
      <c r="ETZ18" s="265" t="s">
        <v>457</v>
      </c>
      <c r="EUA18" s="265"/>
      <c r="EUB18" s="265"/>
      <c r="EUC18" s="265"/>
      <c r="EUD18" s="265"/>
      <c r="EUE18" s="265"/>
      <c r="EUF18" s="265"/>
      <c r="EUG18" s="265"/>
      <c r="EUH18" s="265"/>
      <c r="EUI18" s="265"/>
      <c r="EUJ18" s="265"/>
      <c r="EUK18" s="265"/>
      <c r="EUL18" s="265"/>
      <c r="EUM18" s="265"/>
      <c r="EUN18" s="265"/>
      <c r="EUO18" s="265"/>
      <c r="EUP18" s="265" t="s">
        <v>457</v>
      </c>
      <c r="EUQ18" s="265"/>
      <c r="EUR18" s="265"/>
      <c r="EUS18" s="265"/>
      <c r="EUT18" s="265"/>
      <c r="EUU18" s="265"/>
      <c r="EUV18" s="265"/>
      <c r="EUW18" s="265"/>
      <c r="EUX18" s="265"/>
      <c r="EUY18" s="265"/>
      <c r="EUZ18" s="265"/>
      <c r="EVA18" s="265"/>
      <c r="EVB18" s="265"/>
      <c r="EVC18" s="265"/>
      <c r="EVD18" s="265"/>
      <c r="EVE18" s="265"/>
      <c r="EVF18" s="265" t="s">
        <v>457</v>
      </c>
      <c r="EVG18" s="265"/>
      <c r="EVH18" s="265"/>
      <c r="EVI18" s="265"/>
      <c r="EVJ18" s="265"/>
      <c r="EVK18" s="265"/>
      <c r="EVL18" s="265"/>
      <c r="EVM18" s="265"/>
      <c r="EVN18" s="265"/>
      <c r="EVO18" s="265"/>
      <c r="EVP18" s="265"/>
      <c r="EVQ18" s="265"/>
      <c r="EVR18" s="265"/>
      <c r="EVS18" s="265"/>
      <c r="EVT18" s="265"/>
      <c r="EVU18" s="265"/>
      <c r="EVV18" s="265" t="s">
        <v>457</v>
      </c>
      <c r="EVW18" s="265"/>
      <c r="EVX18" s="265"/>
      <c r="EVY18" s="265"/>
      <c r="EVZ18" s="265"/>
      <c r="EWA18" s="265"/>
      <c r="EWB18" s="265"/>
      <c r="EWC18" s="265"/>
      <c r="EWD18" s="265"/>
      <c r="EWE18" s="265"/>
      <c r="EWF18" s="265"/>
      <c r="EWG18" s="265"/>
      <c r="EWH18" s="265"/>
      <c r="EWI18" s="265"/>
      <c r="EWJ18" s="265"/>
      <c r="EWK18" s="265"/>
      <c r="EWL18" s="265" t="s">
        <v>457</v>
      </c>
      <c r="EWM18" s="265"/>
      <c r="EWN18" s="265"/>
      <c r="EWO18" s="265"/>
      <c r="EWP18" s="265"/>
      <c r="EWQ18" s="265"/>
      <c r="EWR18" s="265"/>
      <c r="EWS18" s="265"/>
      <c r="EWT18" s="265"/>
      <c r="EWU18" s="265"/>
      <c r="EWV18" s="265"/>
      <c r="EWW18" s="265"/>
      <c r="EWX18" s="265"/>
      <c r="EWY18" s="265"/>
      <c r="EWZ18" s="265"/>
      <c r="EXA18" s="265"/>
      <c r="EXB18" s="265" t="s">
        <v>457</v>
      </c>
      <c r="EXC18" s="265"/>
      <c r="EXD18" s="265"/>
      <c r="EXE18" s="265"/>
      <c r="EXF18" s="265"/>
      <c r="EXG18" s="265"/>
      <c r="EXH18" s="265"/>
      <c r="EXI18" s="265"/>
      <c r="EXJ18" s="265"/>
      <c r="EXK18" s="265"/>
      <c r="EXL18" s="265"/>
      <c r="EXM18" s="265"/>
      <c r="EXN18" s="265"/>
      <c r="EXO18" s="265"/>
      <c r="EXP18" s="265"/>
      <c r="EXQ18" s="265"/>
      <c r="EXR18" s="265" t="s">
        <v>457</v>
      </c>
      <c r="EXS18" s="265"/>
      <c r="EXT18" s="265"/>
      <c r="EXU18" s="265"/>
      <c r="EXV18" s="265"/>
      <c r="EXW18" s="265"/>
      <c r="EXX18" s="265"/>
      <c r="EXY18" s="265"/>
      <c r="EXZ18" s="265"/>
      <c r="EYA18" s="265"/>
      <c r="EYB18" s="265"/>
      <c r="EYC18" s="265"/>
      <c r="EYD18" s="265"/>
      <c r="EYE18" s="265"/>
      <c r="EYF18" s="265"/>
      <c r="EYG18" s="265"/>
      <c r="EYH18" s="265" t="s">
        <v>457</v>
      </c>
      <c r="EYI18" s="265"/>
      <c r="EYJ18" s="265"/>
      <c r="EYK18" s="265"/>
      <c r="EYL18" s="265"/>
      <c r="EYM18" s="265"/>
      <c r="EYN18" s="265"/>
      <c r="EYO18" s="265"/>
      <c r="EYP18" s="265"/>
      <c r="EYQ18" s="265"/>
      <c r="EYR18" s="265"/>
      <c r="EYS18" s="265"/>
      <c r="EYT18" s="265"/>
      <c r="EYU18" s="265"/>
      <c r="EYV18" s="265"/>
      <c r="EYW18" s="265"/>
      <c r="EYX18" s="265" t="s">
        <v>457</v>
      </c>
      <c r="EYY18" s="265"/>
      <c r="EYZ18" s="265"/>
      <c r="EZA18" s="265"/>
      <c r="EZB18" s="265"/>
      <c r="EZC18" s="265"/>
      <c r="EZD18" s="265"/>
      <c r="EZE18" s="265"/>
      <c r="EZF18" s="265"/>
      <c r="EZG18" s="265"/>
      <c r="EZH18" s="265"/>
      <c r="EZI18" s="265"/>
      <c r="EZJ18" s="265"/>
      <c r="EZK18" s="265"/>
      <c r="EZL18" s="265"/>
      <c r="EZM18" s="265"/>
      <c r="EZN18" s="265" t="s">
        <v>457</v>
      </c>
      <c r="EZO18" s="265"/>
      <c r="EZP18" s="265"/>
      <c r="EZQ18" s="265"/>
      <c r="EZR18" s="265"/>
      <c r="EZS18" s="265"/>
      <c r="EZT18" s="265"/>
      <c r="EZU18" s="265"/>
      <c r="EZV18" s="265"/>
      <c r="EZW18" s="265"/>
      <c r="EZX18" s="265"/>
      <c r="EZY18" s="265"/>
      <c r="EZZ18" s="265"/>
      <c r="FAA18" s="265"/>
      <c r="FAB18" s="265"/>
      <c r="FAC18" s="265"/>
      <c r="FAD18" s="265" t="s">
        <v>457</v>
      </c>
      <c r="FAE18" s="265"/>
      <c r="FAF18" s="265"/>
      <c r="FAG18" s="265"/>
      <c r="FAH18" s="265"/>
      <c r="FAI18" s="265"/>
      <c r="FAJ18" s="265"/>
      <c r="FAK18" s="265"/>
      <c r="FAL18" s="265"/>
      <c r="FAM18" s="265"/>
      <c r="FAN18" s="265"/>
      <c r="FAO18" s="265"/>
      <c r="FAP18" s="265"/>
      <c r="FAQ18" s="265"/>
      <c r="FAR18" s="265"/>
      <c r="FAS18" s="265"/>
      <c r="FAT18" s="265" t="s">
        <v>457</v>
      </c>
      <c r="FAU18" s="265"/>
      <c r="FAV18" s="265"/>
      <c r="FAW18" s="265"/>
      <c r="FAX18" s="265"/>
      <c r="FAY18" s="265"/>
      <c r="FAZ18" s="265"/>
      <c r="FBA18" s="265"/>
      <c r="FBB18" s="265"/>
      <c r="FBC18" s="265"/>
      <c r="FBD18" s="265"/>
      <c r="FBE18" s="265"/>
      <c r="FBF18" s="265"/>
      <c r="FBG18" s="265"/>
      <c r="FBH18" s="265"/>
      <c r="FBI18" s="265"/>
      <c r="FBJ18" s="265" t="s">
        <v>457</v>
      </c>
      <c r="FBK18" s="265"/>
      <c r="FBL18" s="265"/>
      <c r="FBM18" s="265"/>
      <c r="FBN18" s="265"/>
      <c r="FBO18" s="265"/>
      <c r="FBP18" s="265"/>
      <c r="FBQ18" s="265"/>
      <c r="FBR18" s="265"/>
      <c r="FBS18" s="265"/>
      <c r="FBT18" s="265"/>
      <c r="FBU18" s="265"/>
      <c r="FBV18" s="265"/>
      <c r="FBW18" s="265"/>
      <c r="FBX18" s="265"/>
      <c r="FBY18" s="265"/>
      <c r="FBZ18" s="265" t="s">
        <v>457</v>
      </c>
      <c r="FCA18" s="265"/>
      <c r="FCB18" s="265"/>
      <c r="FCC18" s="265"/>
      <c r="FCD18" s="265"/>
      <c r="FCE18" s="265"/>
      <c r="FCF18" s="265"/>
      <c r="FCG18" s="265"/>
      <c r="FCH18" s="265"/>
      <c r="FCI18" s="265"/>
      <c r="FCJ18" s="265"/>
      <c r="FCK18" s="265"/>
      <c r="FCL18" s="265"/>
      <c r="FCM18" s="265"/>
      <c r="FCN18" s="265"/>
      <c r="FCO18" s="265"/>
      <c r="FCP18" s="265" t="s">
        <v>457</v>
      </c>
      <c r="FCQ18" s="265"/>
      <c r="FCR18" s="265"/>
      <c r="FCS18" s="265"/>
      <c r="FCT18" s="265"/>
      <c r="FCU18" s="265"/>
      <c r="FCV18" s="265"/>
      <c r="FCW18" s="265"/>
      <c r="FCX18" s="265"/>
      <c r="FCY18" s="265"/>
      <c r="FCZ18" s="265"/>
      <c r="FDA18" s="265"/>
      <c r="FDB18" s="265"/>
      <c r="FDC18" s="265"/>
      <c r="FDD18" s="265"/>
      <c r="FDE18" s="265"/>
      <c r="FDF18" s="265" t="s">
        <v>457</v>
      </c>
      <c r="FDG18" s="265"/>
      <c r="FDH18" s="265"/>
      <c r="FDI18" s="265"/>
      <c r="FDJ18" s="265"/>
      <c r="FDK18" s="265"/>
      <c r="FDL18" s="265"/>
      <c r="FDM18" s="265"/>
      <c r="FDN18" s="265"/>
      <c r="FDO18" s="265"/>
      <c r="FDP18" s="265"/>
      <c r="FDQ18" s="265"/>
      <c r="FDR18" s="265"/>
      <c r="FDS18" s="265"/>
      <c r="FDT18" s="265"/>
      <c r="FDU18" s="265"/>
      <c r="FDV18" s="265" t="s">
        <v>457</v>
      </c>
      <c r="FDW18" s="265"/>
      <c r="FDX18" s="265"/>
      <c r="FDY18" s="265"/>
      <c r="FDZ18" s="265"/>
      <c r="FEA18" s="265"/>
      <c r="FEB18" s="265"/>
      <c r="FEC18" s="265"/>
      <c r="FED18" s="265"/>
      <c r="FEE18" s="265"/>
      <c r="FEF18" s="265"/>
      <c r="FEG18" s="265"/>
      <c r="FEH18" s="265"/>
      <c r="FEI18" s="265"/>
      <c r="FEJ18" s="265"/>
      <c r="FEK18" s="265"/>
      <c r="FEL18" s="265" t="s">
        <v>457</v>
      </c>
      <c r="FEM18" s="265"/>
      <c r="FEN18" s="265"/>
      <c r="FEO18" s="265"/>
      <c r="FEP18" s="265"/>
      <c r="FEQ18" s="265"/>
      <c r="FER18" s="265"/>
      <c r="FES18" s="265"/>
      <c r="FET18" s="265"/>
      <c r="FEU18" s="265"/>
      <c r="FEV18" s="265"/>
      <c r="FEW18" s="265"/>
      <c r="FEX18" s="265"/>
      <c r="FEY18" s="265"/>
      <c r="FEZ18" s="265"/>
      <c r="FFA18" s="265"/>
      <c r="FFB18" s="265" t="s">
        <v>457</v>
      </c>
      <c r="FFC18" s="265"/>
      <c r="FFD18" s="265"/>
      <c r="FFE18" s="265"/>
      <c r="FFF18" s="265"/>
      <c r="FFG18" s="265"/>
      <c r="FFH18" s="265"/>
      <c r="FFI18" s="265"/>
      <c r="FFJ18" s="265"/>
      <c r="FFK18" s="265"/>
      <c r="FFL18" s="265"/>
      <c r="FFM18" s="265"/>
      <c r="FFN18" s="265"/>
      <c r="FFO18" s="265"/>
      <c r="FFP18" s="265"/>
      <c r="FFQ18" s="265"/>
      <c r="FFR18" s="265" t="s">
        <v>457</v>
      </c>
      <c r="FFS18" s="265"/>
      <c r="FFT18" s="265"/>
      <c r="FFU18" s="265"/>
      <c r="FFV18" s="265"/>
      <c r="FFW18" s="265"/>
      <c r="FFX18" s="265"/>
      <c r="FFY18" s="265"/>
      <c r="FFZ18" s="265"/>
      <c r="FGA18" s="265"/>
      <c r="FGB18" s="265"/>
      <c r="FGC18" s="265"/>
      <c r="FGD18" s="265"/>
      <c r="FGE18" s="265"/>
      <c r="FGF18" s="265"/>
      <c r="FGG18" s="265"/>
      <c r="FGH18" s="265" t="s">
        <v>457</v>
      </c>
      <c r="FGI18" s="265"/>
      <c r="FGJ18" s="265"/>
      <c r="FGK18" s="265"/>
      <c r="FGL18" s="265"/>
      <c r="FGM18" s="265"/>
      <c r="FGN18" s="265"/>
      <c r="FGO18" s="265"/>
      <c r="FGP18" s="265"/>
      <c r="FGQ18" s="265"/>
      <c r="FGR18" s="265"/>
      <c r="FGS18" s="265"/>
      <c r="FGT18" s="265"/>
      <c r="FGU18" s="265"/>
      <c r="FGV18" s="265"/>
      <c r="FGW18" s="265"/>
      <c r="FGX18" s="265" t="s">
        <v>457</v>
      </c>
      <c r="FGY18" s="265"/>
      <c r="FGZ18" s="265"/>
      <c r="FHA18" s="265"/>
      <c r="FHB18" s="265"/>
      <c r="FHC18" s="265"/>
      <c r="FHD18" s="265"/>
      <c r="FHE18" s="265"/>
      <c r="FHF18" s="265"/>
      <c r="FHG18" s="265"/>
      <c r="FHH18" s="265"/>
      <c r="FHI18" s="265"/>
      <c r="FHJ18" s="265"/>
      <c r="FHK18" s="265"/>
      <c r="FHL18" s="265"/>
      <c r="FHM18" s="265"/>
      <c r="FHN18" s="265" t="s">
        <v>457</v>
      </c>
      <c r="FHO18" s="265"/>
      <c r="FHP18" s="265"/>
      <c r="FHQ18" s="265"/>
      <c r="FHR18" s="265"/>
      <c r="FHS18" s="265"/>
      <c r="FHT18" s="265"/>
      <c r="FHU18" s="265"/>
      <c r="FHV18" s="265"/>
      <c r="FHW18" s="265"/>
      <c r="FHX18" s="265"/>
      <c r="FHY18" s="265"/>
      <c r="FHZ18" s="265"/>
      <c r="FIA18" s="265"/>
      <c r="FIB18" s="265"/>
      <c r="FIC18" s="265"/>
      <c r="FID18" s="265" t="s">
        <v>457</v>
      </c>
      <c r="FIE18" s="265"/>
      <c r="FIF18" s="265"/>
      <c r="FIG18" s="265"/>
      <c r="FIH18" s="265"/>
      <c r="FII18" s="265"/>
      <c r="FIJ18" s="265"/>
      <c r="FIK18" s="265"/>
      <c r="FIL18" s="265"/>
      <c r="FIM18" s="265"/>
      <c r="FIN18" s="265"/>
      <c r="FIO18" s="265"/>
      <c r="FIP18" s="265"/>
      <c r="FIQ18" s="265"/>
      <c r="FIR18" s="265"/>
      <c r="FIS18" s="265"/>
      <c r="FIT18" s="265" t="s">
        <v>457</v>
      </c>
      <c r="FIU18" s="265"/>
      <c r="FIV18" s="265"/>
      <c r="FIW18" s="265"/>
      <c r="FIX18" s="265"/>
      <c r="FIY18" s="265"/>
      <c r="FIZ18" s="265"/>
      <c r="FJA18" s="265"/>
      <c r="FJB18" s="265"/>
      <c r="FJC18" s="265"/>
      <c r="FJD18" s="265"/>
      <c r="FJE18" s="265"/>
      <c r="FJF18" s="265"/>
      <c r="FJG18" s="265"/>
      <c r="FJH18" s="265"/>
      <c r="FJI18" s="265"/>
      <c r="FJJ18" s="265" t="s">
        <v>457</v>
      </c>
      <c r="FJK18" s="265"/>
      <c r="FJL18" s="265"/>
      <c r="FJM18" s="265"/>
      <c r="FJN18" s="265"/>
      <c r="FJO18" s="265"/>
      <c r="FJP18" s="265"/>
      <c r="FJQ18" s="265"/>
      <c r="FJR18" s="265"/>
      <c r="FJS18" s="265"/>
      <c r="FJT18" s="265"/>
      <c r="FJU18" s="265"/>
      <c r="FJV18" s="265"/>
      <c r="FJW18" s="265"/>
      <c r="FJX18" s="265"/>
      <c r="FJY18" s="265"/>
      <c r="FJZ18" s="265" t="s">
        <v>457</v>
      </c>
      <c r="FKA18" s="265"/>
      <c r="FKB18" s="265"/>
      <c r="FKC18" s="265"/>
      <c r="FKD18" s="265"/>
      <c r="FKE18" s="265"/>
      <c r="FKF18" s="265"/>
      <c r="FKG18" s="265"/>
      <c r="FKH18" s="265"/>
      <c r="FKI18" s="265"/>
      <c r="FKJ18" s="265"/>
      <c r="FKK18" s="265"/>
      <c r="FKL18" s="265"/>
      <c r="FKM18" s="265"/>
      <c r="FKN18" s="265"/>
      <c r="FKO18" s="265"/>
      <c r="FKP18" s="265" t="s">
        <v>457</v>
      </c>
      <c r="FKQ18" s="265"/>
      <c r="FKR18" s="265"/>
      <c r="FKS18" s="265"/>
      <c r="FKT18" s="265"/>
      <c r="FKU18" s="265"/>
      <c r="FKV18" s="265"/>
      <c r="FKW18" s="265"/>
      <c r="FKX18" s="265"/>
      <c r="FKY18" s="265"/>
      <c r="FKZ18" s="265"/>
      <c r="FLA18" s="265"/>
      <c r="FLB18" s="265"/>
      <c r="FLC18" s="265"/>
      <c r="FLD18" s="265"/>
      <c r="FLE18" s="265"/>
      <c r="FLF18" s="265" t="s">
        <v>457</v>
      </c>
      <c r="FLG18" s="265"/>
      <c r="FLH18" s="265"/>
      <c r="FLI18" s="265"/>
      <c r="FLJ18" s="265"/>
      <c r="FLK18" s="265"/>
      <c r="FLL18" s="265"/>
      <c r="FLM18" s="265"/>
      <c r="FLN18" s="265"/>
      <c r="FLO18" s="265"/>
      <c r="FLP18" s="265"/>
      <c r="FLQ18" s="265"/>
      <c r="FLR18" s="265"/>
      <c r="FLS18" s="265"/>
      <c r="FLT18" s="265"/>
      <c r="FLU18" s="265"/>
      <c r="FLV18" s="265" t="s">
        <v>457</v>
      </c>
      <c r="FLW18" s="265"/>
      <c r="FLX18" s="265"/>
      <c r="FLY18" s="265"/>
      <c r="FLZ18" s="265"/>
      <c r="FMA18" s="265"/>
      <c r="FMB18" s="265"/>
      <c r="FMC18" s="265"/>
      <c r="FMD18" s="265"/>
      <c r="FME18" s="265"/>
      <c r="FMF18" s="265"/>
      <c r="FMG18" s="265"/>
      <c r="FMH18" s="265"/>
      <c r="FMI18" s="265"/>
      <c r="FMJ18" s="265"/>
      <c r="FMK18" s="265"/>
      <c r="FML18" s="265" t="s">
        <v>457</v>
      </c>
      <c r="FMM18" s="265"/>
      <c r="FMN18" s="265"/>
      <c r="FMO18" s="265"/>
      <c r="FMP18" s="265"/>
      <c r="FMQ18" s="265"/>
      <c r="FMR18" s="265"/>
      <c r="FMS18" s="265"/>
      <c r="FMT18" s="265"/>
      <c r="FMU18" s="265"/>
      <c r="FMV18" s="265"/>
      <c r="FMW18" s="265"/>
      <c r="FMX18" s="265"/>
      <c r="FMY18" s="265"/>
      <c r="FMZ18" s="265"/>
      <c r="FNA18" s="265"/>
      <c r="FNB18" s="265" t="s">
        <v>457</v>
      </c>
      <c r="FNC18" s="265"/>
      <c r="FND18" s="265"/>
      <c r="FNE18" s="265"/>
      <c r="FNF18" s="265"/>
      <c r="FNG18" s="265"/>
      <c r="FNH18" s="265"/>
      <c r="FNI18" s="265"/>
      <c r="FNJ18" s="265"/>
      <c r="FNK18" s="265"/>
      <c r="FNL18" s="265"/>
      <c r="FNM18" s="265"/>
      <c r="FNN18" s="265"/>
      <c r="FNO18" s="265"/>
      <c r="FNP18" s="265"/>
      <c r="FNQ18" s="265"/>
      <c r="FNR18" s="265" t="s">
        <v>457</v>
      </c>
      <c r="FNS18" s="265"/>
      <c r="FNT18" s="265"/>
      <c r="FNU18" s="265"/>
      <c r="FNV18" s="265"/>
      <c r="FNW18" s="265"/>
      <c r="FNX18" s="265"/>
      <c r="FNY18" s="265"/>
      <c r="FNZ18" s="265"/>
      <c r="FOA18" s="265"/>
      <c r="FOB18" s="265"/>
      <c r="FOC18" s="265"/>
      <c r="FOD18" s="265"/>
      <c r="FOE18" s="265"/>
      <c r="FOF18" s="265"/>
      <c r="FOG18" s="265"/>
      <c r="FOH18" s="265" t="s">
        <v>457</v>
      </c>
      <c r="FOI18" s="265"/>
      <c r="FOJ18" s="265"/>
      <c r="FOK18" s="265"/>
      <c r="FOL18" s="265"/>
      <c r="FOM18" s="265"/>
      <c r="FON18" s="265"/>
      <c r="FOO18" s="265"/>
      <c r="FOP18" s="265"/>
      <c r="FOQ18" s="265"/>
      <c r="FOR18" s="265"/>
      <c r="FOS18" s="265"/>
      <c r="FOT18" s="265"/>
      <c r="FOU18" s="265"/>
      <c r="FOV18" s="265"/>
      <c r="FOW18" s="265"/>
      <c r="FOX18" s="265" t="s">
        <v>457</v>
      </c>
      <c r="FOY18" s="265"/>
      <c r="FOZ18" s="265"/>
      <c r="FPA18" s="265"/>
      <c r="FPB18" s="265"/>
      <c r="FPC18" s="265"/>
      <c r="FPD18" s="265"/>
      <c r="FPE18" s="265"/>
      <c r="FPF18" s="265"/>
      <c r="FPG18" s="265"/>
      <c r="FPH18" s="265"/>
      <c r="FPI18" s="265"/>
      <c r="FPJ18" s="265"/>
      <c r="FPK18" s="265"/>
      <c r="FPL18" s="265"/>
      <c r="FPM18" s="265"/>
      <c r="FPN18" s="265" t="s">
        <v>457</v>
      </c>
      <c r="FPO18" s="265"/>
      <c r="FPP18" s="265"/>
      <c r="FPQ18" s="265"/>
      <c r="FPR18" s="265"/>
      <c r="FPS18" s="265"/>
      <c r="FPT18" s="265"/>
      <c r="FPU18" s="265"/>
      <c r="FPV18" s="265"/>
      <c r="FPW18" s="265"/>
      <c r="FPX18" s="265"/>
      <c r="FPY18" s="265"/>
      <c r="FPZ18" s="265"/>
      <c r="FQA18" s="265"/>
      <c r="FQB18" s="265"/>
      <c r="FQC18" s="265"/>
      <c r="FQD18" s="265" t="s">
        <v>457</v>
      </c>
      <c r="FQE18" s="265"/>
      <c r="FQF18" s="265"/>
      <c r="FQG18" s="265"/>
      <c r="FQH18" s="265"/>
      <c r="FQI18" s="265"/>
      <c r="FQJ18" s="265"/>
      <c r="FQK18" s="265"/>
      <c r="FQL18" s="265"/>
      <c r="FQM18" s="265"/>
      <c r="FQN18" s="265"/>
      <c r="FQO18" s="265"/>
      <c r="FQP18" s="265"/>
      <c r="FQQ18" s="265"/>
      <c r="FQR18" s="265"/>
      <c r="FQS18" s="265"/>
      <c r="FQT18" s="265" t="s">
        <v>457</v>
      </c>
      <c r="FQU18" s="265"/>
      <c r="FQV18" s="265"/>
      <c r="FQW18" s="265"/>
      <c r="FQX18" s="265"/>
      <c r="FQY18" s="265"/>
      <c r="FQZ18" s="265"/>
      <c r="FRA18" s="265"/>
      <c r="FRB18" s="265"/>
      <c r="FRC18" s="265"/>
      <c r="FRD18" s="265"/>
      <c r="FRE18" s="265"/>
      <c r="FRF18" s="265"/>
      <c r="FRG18" s="265"/>
      <c r="FRH18" s="265"/>
      <c r="FRI18" s="265"/>
      <c r="FRJ18" s="265" t="s">
        <v>457</v>
      </c>
      <c r="FRK18" s="265"/>
      <c r="FRL18" s="265"/>
      <c r="FRM18" s="265"/>
      <c r="FRN18" s="265"/>
      <c r="FRO18" s="265"/>
      <c r="FRP18" s="265"/>
      <c r="FRQ18" s="265"/>
      <c r="FRR18" s="265"/>
      <c r="FRS18" s="265"/>
      <c r="FRT18" s="265"/>
      <c r="FRU18" s="265"/>
      <c r="FRV18" s="265"/>
      <c r="FRW18" s="265"/>
      <c r="FRX18" s="265"/>
      <c r="FRY18" s="265"/>
      <c r="FRZ18" s="265" t="s">
        <v>457</v>
      </c>
      <c r="FSA18" s="265"/>
      <c r="FSB18" s="265"/>
      <c r="FSC18" s="265"/>
      <c r="FSD18" s="265"/>
      <c r="FSE18" s="265"/>
      <c r="FSF18" s="265"/>
      <c r="FSG18" s="265"/>
      <c r="FSH18" s="265"/>
      <c r="FSI18" s="265"/>
      <c r="FSJ18" s="265"/>
      <c r="FSK18" s="265"/>
      <c r="FSL18" s="265"/>
      <c r="FSM18" s="265"/>
      <c r="FSN18" s="265"/>
      <c r="FSO18" s="265"/>
      <c r="FSP18" s="265" t="s">
        <v>457</v>
      </c>
      <c r="FSQ18" s="265"/>
      <c r="FSR18" s="265"/>
      <c r="FSS18" s="265"/>
      <c r="FST18" s="265"/>
      <c r="FSU18" s="265"/>
      <c r="FSV18" s="265"/>
      <c r="FSW18" s="265"/>
      <c r="FSX18" s="265"/>
      <c r="FSY18" s="265"/>
      <c r="FSZ18" s="265"/>
      <c r="FTA18" s="265"/>
      <c r="FTB18" s="265"/>
      <c r="FTC18" s="265"/>
      <c r="FTD18" s="265"/>
      <c r="FTE18" s="265"/>
      <c r="FTF18" s="265" t="s">
        <v>457</v>
      </c>
      <c r="FTG18" s="265"/>
      <c r="FTH18" s="265"/>
      <c r="FTI18" s="265"/>
      <c r="FTJ18" s="265"/>
      <c r="FTK18" s="265"/>
      <c r="FTL18" s="265"/>
      <c r="FTM18" s="265"/>
      <c r="FTN18" s="265"/>
      <c r="FTO18" s="265"/>
      <c r="FTP18" s="265"/>
      <c r="FTQ18" s="265"/>
      <c r="FTR18" s="265"/>
      <c r="FTS18" s="265"/>
      <c r="FTT18" s="265"/>
      <c r="FTU18" s="265"/>
      <c r="FTV18" s="265" t="s">
        <v>457</v>
      </c>
      <c r="FTW18" s="265"/>
      <c r="FTX18" s="265"/>
      <c r="FTY18" s="265"/>
      <c r="FTZ18" s="265"/>
      <c r="FUA18" s="265"/>
      <c r="FUB18" s="265"/>
      <c r="FUC18" s="265"/>
      <c r="FUD18" s="265"/>
      <c r="FUE18" s="265"/>
      <c r="FUF18" s="265"/>
      <c r="FUG18" s="265"/>
      <c r="FUH18" s="265"/>
      <c r="FUI18" s="265"/>
      <c r="FUJ18" s="265"/>
      <c r="FUK18" s="265"/>
      <c r="FUL18" s="265" t="s">
        <v>457</v>
      </c>
      <c r="FUM18" s="265"/>
      <c r="FUN18" s="265"/>
      <c r="FUO18" s="265"/>
      <c r="FUP18" s="265"/>
      <c r="FUQ18" s="265"/>
      <c r="FUR18" s="265"/>
      <c r="FUS18" s="265"/>
      <c r="FUT18" s="265"/>
      <c r="FUU18" s="265"/>
      <c r="FUV18" s="265"/>
      <c r="FUW18" s="265"/>
      <c r="FUX18" s="265"/>
      <c r="FUY18" s="265"/>
      <c r="FUZ18" s="265"/>
      <c r="FVA18" s="265"/>
      <c r="FVB18" s="265" t="s">
        <v>457</v>
      </c>
      <c r="FVC18" s="265"/>
      <c r="FVD18" s="265"/>
      <c r="FVE18" s="265"/>
      <c r="FVF18" s="265"/>
      <c r="FVG18" s="265"/>
      <c r="FVH18" s="265"/>
      <c r="FVI18" s="265"/>
      <c r="FVJ18" s="265"/>
      <c r="FVK18" s="265"/>
      <c r="FVL18" s="265"/>
      <c r="FVM18" s="265"/>
      <c r="FVN18" s="265"/>
      <c r="FVO18" s="265"/>
      <c r="FVP18" s="265"/>
      <c r="FVQ18" s="265"/>
      <c r="FVR18" s="265" t="s">
        <v>457</v>
      </c>
      <c r="FVS18" s="265"/>
      <c r="FVT18" s="265"/>
      <c r="FVU18" s="265"/>
      <c r="FVV18" s="265"/>
      <c r="FVW18" s="265"/>
      <c r="FVX18" s="265"/>
      <c r="FVY18" s="265"/>
      <c r="FVZ18" s="265"/>
      <c r="FWA18" s="265"/>
      <c r="FWB18" s="265"/>
      <c r="FWC18" s="265"/>
      <c r="FWD18" s="265"/>
      <c r="FWE18" s="265"/>
      <c r="FWF18" s="265"/>
      <c r="FWG18" s="265"/>
      <c r="FWH18" s="265" t="s">
        <v>457</v>
      </c>
      <c r="FWI18" s="265"/>
      <c r="FWJ18" s="265"/>
      <c r="FWK18" s="265"/>
      <c r="FWL18" s="265"/>
      <c r="FWM18" s="265"/>
      <c r="FWN18" s="265"/>
      <c r="FWO18" s="265"/>
      <c r="FWP18" s="265"/>
      <c r="FWQ18" s="265"/>
      <c r="FWR18" s="265"/>
      <c r="FWS18" s="265"/>
      <c r="FWT18" s="265"/>
      <c r="FWU18" s="265"/>
      <c r="FWV18" s="265"/>
      <c r="FWW18" s="265"/>
      <c r="FWX18" s="265" t="s">
        <v>457</v>
      </c>
      <c r="FWY18" s="265"/>
      <c r="FWZ18" s="265"/>
      <c r="FXA18" s="265"/>
      <c r="FXB18" s="265"/>
      <c r="FXC18" s="265"/>
      <c r="FXD18" s="265"/>
      <c r="FXE18" s="265"/>
      <c r="FXF18" s="265"/>
      <c r="FXG18" s="265"/>
      <c r="FXH18" s="265"/>
      <c r="FXI18" s="265"/>
      <c r="FXJ18" s="265"/>
      <c r="FXK18" s="265"/>
      <c r="FXL18" s="265"/>
      <c r="FXM18" s="265"/>
      <c r="FXN18" s="265" t="s">
        <v>457</v>
      </c>
      <c r="FXO18" s="265"/>
      <c r="FXP18" s="265"/>
      <c r="FXQ18" s="265"/>
      <c r="FXR18" s="265"/>
      <c r="FXS18" s="265"/>
      <c r="FXT18" s="265"/>
      <c r="FXU18" s="265"/>
      <c r="FXV18" s="265"/>
      <c r="FXW18" s="265"/>
      <c r="FXX18" s="265"/>
      <c r="FXY18" s="265"/>
      <c r="FXZ18" s="265"/>
      <c r="FYA18" s="265"/>
      <c r="FYB18" s="265"/>
      <c r="FYC18" s="265"/>
      <c r="FYD18" s="265" t="s">
        <v>457</v>
      </c>
      <c r="FYE18" s="265"/>
      <c r="FYF18" s="265"/>
      <c r="FYG18" s="265"/>
      <c r="FYH18" s="265"/>
      <c r="FYI18" s="265"/>
      <c r="FYJ18" s="265"/>
      <c r="FYK18" s="265"/>
      <c r="FYL18" s="265"/>
      <c r="FYM18" s="265"/>
      <c r="FYN18" s="265"/>
      <c r="FYO18" s="265"/>
      <c r="FYP18" s="265"/>
      <c r="FYQ18" s="265"/>
      <c r="FYR18" s="265"/>
      <c r="FYS18" s="265"/>
      <c r="FYT18" s="265" t="s">
        <v>457</v>
      </c>
      <c r="FYU18" s="265"/>
      <c r="FYV18" s="265"/>
      <c r="FYW18" s="265"/>
      <c r="FYX18" s="265"/>
      <c r="FYY18" s="265"/>
      <c r="FYZ18" s="265"/>
      <c r="FZA18" s="265"/>
      <c r="FZB18" s="265"/>
      <c r="FZC18" s="265"/>
      <c r="FZD18" s="265"/>
      <c r="FZE18" s="265"/>
      <c r="FZF18" s="265"/>
      <c r="FZG18" s="265"/>
      <c r="FZH18" s="265"/>
      <c r="FZI18" s="265"/>
      <c r="FZJ18" s="265" t="s">
        <v>457</v>
      </c>
      <c r="FZK18" s="265"/>
      <c r="FZL18" s="265"/>
      <c r="FZM18" s="265"/>
      <c r="FZN18" s="265"/>
      <c r="FZO18" s="265"/>
      <c r="FZP18" s="265"/>
      <c r="FZQ18" s="265"/>
      <c r="FZR18" s="265"/>
      <c r="FZS18" s="265"/>
      <c r="FZT18" s="265"/>
      <c r="FZU18" s="265"/>
      <c r="FZV18" s="265"/>
      <c r="FZW18" s="265"/>
      <c r="FZX18" s="265"/>
      <c r="FZY18" s="265"/>
      <c r="FZZ18" s="265" t="s">
        <v>457</v>
      </c>
      <c r="GAA18" s="265"/>
      <c r="GAB18" s="265"/>
      <c r="GAC18" s="265"/>
      <c r="GAD18" s="265"/>
      <c r="GAE18" s="265"/>
      <c r="GAF18" s="265"/>
      <c r="GAG18" s="265"/>
      <c r="GAH18" s="265"/>
      <c r="GAI18" s="265"/>
      <c r="GAJ18" s="265"/>
      <c r="GAK18" s="265"/>
      <c r="GAL18" s="265"/>
      <c r="GAM18" s="265"/>
      <c r="GAN18" s="265"/>
      <c r="GAO18" s="265"/>
      <c r="GAP18" s="265" t="s">
        <v>457</v>
      </c>
      <c r="GAQ18" s="265"/>
      <c r="GAR18" s="265"/>
      <c r="GAS18" s="265"/>
      <c r="GAT18" s="265"/>
      <c r="GAU18" s="265"/>
      <c r="GAV18" s="265"/>
      <c r="GAW18" s="265"/>
      <c r="GAX18" s="265"/>
      <c r="GAY18" s="265"/>
      <c r="GAZ18" s="265"/>
      <c r="GBA18" s="265"/>
      <c r="GBB18" s="265"/>
      <c r="GBC18" s="265"/>
      <c r="GBD18" s="265"/>
      <c r="GBE18" s="265"/>
      <c r="GBF18" s="265" t="s">
        <v>457</v>
      </c>
      <c r="GBG18" s="265"/>
      <c r="GBH18" s="265"/>
      <c r="GBI18" s="265"/>
      <c r="GBJ18" s="265"/>
      <c r="GBK18" s="265"/>
      <c r="GBL18" s="265"/>
      <c r="GBM18" s="265"/>
      <c r="GBN18" s="265"/>
      <c r="GBO18" s="265"/>
      <c r="GBP18" s="265"/>
      <c r="GBQ18" s="265"/>
      <c r="GBR18" s="265"/>
      <c r="GBS18" s="265"/>
      <c r="GBT18" s="265"/>
      <c r="GBU18" s="265"/>
      <c r="GBV18" s="265" t="s">
        <v>457</v>
      </c>
      <c r="GBW18" s="265"/>
      <c r="GBX18" s="265"/>
      <c r="GBY18" s="265"/>
      <c r="GBZ18" s="265"/>
      <c r="GCA18" s="265"/>
      <c r="GCB18" s="265"/>
      <c r="GCC18" s="265"/>
      <c r="GCD18" s="265"/>
      <c r="GCE18" s="265"/>
      <c r="GCF18" s="265"/>
      <c r="GCG18" s="265"/>
      <c r="GCH18" s="265"/>
      <c r="GCI18" s="265"/>
      <c r="GCJ18" s="265"/>
      <c r="GCK18" s="265"/>
      <c r="GCL18" s="265" t="s">
        <v>457</v>
      </c>
      <c r="GCM18" s="265"/>
      <c r="GCN18" s="265"/>
      <c r="GCO18" s="265"/>
      <c r="GCP18" s="265"/>
      <c r="GCQ18" s="265"/>
      <c r="GCR18" s="265"/>
      <c r="GCS18" s="265"/>
      <c r="GCT18" s="265"/>
      <c r="GCU18" s="265"/>
      <c r="GCV18" s="265"/>
      <c r="GCW18" s="265"/>
      <c r="GCX18" s="265"/>
      <c r="GCY18" s="265"/>
      <c r="GCZ18" s="265"/>
      <c r="GDA18" s="265"/>
      <c r="GDB18" s="265" t="s">
        <v>457</v>
      </c>
      <c r="GDC18" s="265"/>
      <c r="GDD18" s="265"/>
      <c r="GDE18" s="265"/>
      <c r="GDF18" s="265"/>
      <c r="GDG18" s="265"/>
      <c r="GDH18" s="265"/>
      <c r="GDI18" s="265"/>
      <c r="GDJ18" s="265"/>
      <c r="GDK18" s="265"/>
      <c r="GDL18" s="265"/>
      <c r="GDM18" s="265"/>
      <c r="GDN18" s="265"/>
      <c r="GDO18" s="265"/>
      <c r="GDP18" s="265"/>
      <c r="GDQ18" s="265"/>
      <c r="GDR18" s="265" t="s">
        <v>457</v>
      </c>
      <c r="GDS18" s="265"/>
      <c r="GDT18" s="265"/>
      <c r="GDU18" s="265"/>
      <c r="GDV18" s="265"/>
      <c r="GDW18" s="265"/>
      <c r="GDX18" s="265"/>
      <c r="GDY18" s="265"/>
      <c r="GDZ18" s="265"/>
      <c r="GEA18" s="265"/>
      <c r="GEB18" s="265"/>
      <c r="GEC18" s="265"/>
      <c r="GED18" s="265"/>
      <c r="GEE18" s="265"/>
      <c r="GEF18" s="265"/>
      <c r="GEG18" s="265"/>
      <c r="GEH18" s="265" t="s">
        <v>457</v>
      </c>
      <c r="GEI18" s="265"/>
      <c r="GEJ18" s="265"/>
      <c r="GEK18" s="265"/>
      <c r="GEL18" s="265"/>
      <c r="GEM18" s="265"/>
      <c r="GEN18" s="265"/>
      <c r="GEO18" s="265"/>
      <c r="GEP18" s="265"/>
      <c r="GEQ18" s="265"/>
      <c r="GER18" s="265"/>
      <c r="GES18" s="265"/>
      <c r="GET18" s="265"/>
      <c r="GEU18" s="265"/>
      <c r="GEV18" s="265"/>
      <c r="GEW18" s="265"/>
      <c r="GEX18" s="265" t="s">
        <v>457</v>
      </c>
      <c r="GEY18" s="265"/>
      <c r="GEZ18" s="265"/>
      <c r="GFA18" s="265"/>
      <c r="GFB18" s="265"/>
      <c r="GFC18" s="265"/>
      <c r="GFD18" s="265"/>
      <c r="GFE18" s="265"/>
      <c r="GFF18" s="265"/>
      <c r="GFG18" s="265"/>
      <c r="GFH18" s="265"/>
      <c r="GFI18" s="265"/>
      <c r="GFJ18" s="265"/>
      <c r="GFK18" s="265"/>
      <c r="GFL18" s="265"/>
      <c r="GFM18" s="265"/>
      <c r="GFN18" s="265" t="s">
        <v>457</v>
      </c>
      <c r="GFO18" s="265"/>
      <c r="GFP18" s="265"/>
      <c r="GFQ18" s="265"/>
      <c r="GFR18" s="265"/>
      <c r="GFS18" s="265"/>
      <c r="GFT18" s="265"/>
      <c r="GFU18" s="265"/>
      <c r="GFV18" s="265"/>
      <c r="GFW18" s="265"/>
      <c r="GFX18" s="265"/>
      <c r="GFY18" s="265"/>
      <c r="GFZ18" s="265"/>
      <c r="GGA18" s="265"/>
      <c r="GGB18" s="265"/>
      <c r="GGC18" s="265"/>
      <c r="GGD18" s="265" t="s">
        <v>457</v>
      </c>
      <c r="GGE18" s="265"/>
      <c r="GGF18" s="265"/>
      <c r="GGG18" s="265"/>
      <c r="GGH18" s="265"/>
      <c r="GGI18" s="265"/>
      <c r="GGJ18" s="265"/>
      <c r="GGK18" s="265"/>
      <c r="GGL18" s="265"/>
      <c r="GGM18" s="265"/>
      <c r="GGN18" s="265"/>
      <c r="GGO18" s="265"/>
      <c r="GGP18" s="265"/>
      <c r="GGQ18" s="265"/>
      <c r="GGR18" s="265"/>
      <c r="GGS18" s="265"/>
      <c r="GGT18" s="265" t="s">
        <v>457</v>
      </c>
      <c r="GGU18" s="265"/>
      <c r="GGV18" s="265"/>
      <c r="GGW18" s="265"/>
      <c r="GGX18" s="265"/>
      <c r="GGY18" s="265"/>
      <c r="GGZ18" s="265"/>
      <c r="GHA18" s="265"/>
      <c r="GHB18" s="265"/>
      <c r="GHC18" s="265"/>
      <c r="GHD18" s="265"/>
      <c r="GHE18" s="265"/>
      <c r="GHF18" s="265"/>
      <c r="GHG18" s="265"/>
      <c r="GHH18" s="265"/>
      <c r="GHI18" s="265"/>
      <c r="GHJ18" s="265" t="s">
        <v>457</v>
      </c>
      <c r="GHK18" s="265"/>
      <c r="GHL18" s="265"/>
      <c r="GHM18" s="265"/>
      <c r="GHN18" s="265"/>
      <c r="GHO18" s="265"/>
      <c r="GHP18" s="265"/>
      <c r="GHQ18" s="265"/>
      <c r="GHR18" s="265"/>
      <c r="GHS18" s="265"/>
      <c r="GHT18" s="265"/>
      <c r="GHU18" s="265"/>
      <c r="GHV18" s="265"/>
      <c r="GHW18" s="265"/>
      <c r="GHX18" s="265"/>
      <c r="GHY18" s="265"/>
      <c r="GHZ18" s="265" t="s">
        <v>457</v>
      </c>
      <c r="GIA18" s="265"/>
      <c r="GIB18" s="265"/>
      <c r="GIC18" s="265"/>
      <c r="GID18" s="265"/>
      <c r="GIE18" s="265"/>
      <c r="GIF18" s="265"/>
      <c r="GIG18" s="265"/>
      <c r="GIH18" s="265"/>
      <c r="GII18" s="265"/>
      <c r="GIJ18" s="265"/>
      <c r="GIK18" s="265"/>
      <c r="GIL18" s="265"/>
      <c r="GIM18" s="265"/>
      <c r="GIN18" s="265"/>
      <c r="GIO18" s="265"/>
      <c r="GIP18" s="265" t="s">
        <v>457</v>
      </c>
      <c r="GIQ18" s="265"/>
      <c r="GIR18" s="265"/>
      <c r="GIS18" s="265"/>
      <c r="GIT18" s="265"/>
      <c r="GIU18" s="265"/>
      <c r="GIV18" s="265"/>
      <c r="GIW18" s="265"/>
      <c r="GIX18" s="265"/>
      <c r="GIY18" s="265"/>
      <c r="GIZ18" s="265"/>
      <c r="GJA18" s="265"/>
      <c r="GJB18" s="265"/>
      <c r="GJC18" s="265"/>
      <c r="GJD18" s="265"/>
      <c r="GJE18" s="265"/>
      <c r="GJF18" s="265" t="s">
        <v>457</v>
      </c>
      <c r="GJG18" s="265"/>
      <c r="GJH18" s="265"/>
      <c r="GJI18" s="265"/>
      <c r="GJJ18" s="265"/>
      <c r="GJK18" s="265"/>
      <c r="GJL18" s="265"/>
      <c r="GJM18" s="265"/>
      <c r="GJN18" s="265"/>
      <c r="GJO18" s="265"/>
      <c r="GJP18" s="265"/>
      <c r="GJQ18" s="265"/>
      <c r="GJR18" s="265"/>
      <c r="GJS18" s="265"/>
      <c r="GJT18" s="265"/>
      <c r="GJU18" s="265"/>
      <c r="GJV18" s="265" t="s">
        <v>457</v>
      </c>
      <c r="GJW18" s="265"/>
      <c r="GJX18" s="265"/>
      <c r="GJY18" s="265"/>
      <c r="GJZ18" s="265"/>
      <c r="GKA18" s="265"/>
      <c r="GKB18" s="265"/>
      <c r="GKC18" s="265"/>
      <c r="GKD18" s="265"/>
      <c r="GKE18" s="265"/>
      <c r="GKF18" s="265"/>
      <c r="GKG18" s="265"/>
      <c r="GKH18" s="265"/>
      <c r="GKI18" s="265"/>
      <c r="GKJ18" s="265"/>
      <c r="GKK18" s="265"/>
      <c r="GKL18" s="265" t="s">
        <v>457</v>
      </c>
      <c r="GKM18" s="265"/>
      <c r="GKN18" s="265"/>
      <c r="GKO18" s="265"/>
      <c r="GKP18" s="265"/>
      <c r="GKQ18" s="265"/>
      <c r="GKR18" s="265"/>
      <c r="GKS18" s="265"/>
      <c r="GKT18" s="265"/>
      <c r="GKU18" s="265"/>
      <c r="GKV18" s="265"/>
      <c r="GKW18" s="265"/>
      <c r="GKX18" s="265"/>
      <c r="GKY18" s="265"/>
      <c r="GKZ18" s="265"/>
      <c r="GLA18" s="265"/>
      <c r="GLB18" s="265" t="s">
        <v>457</v>
      </c>
      <c r="GLC18" s="265"/>
      <c r="GLD18" s="265"/>
      <c r="GLE18" s="265"/>
      <c r="GLF18" s="265"/>
      <c r="GLG18" s="265"/>
      <c r="GLH18" s="265"/>
      <c r="GLI18" s="265"/>
      <c r="GLJ18" s="265"/>
      <c r="GLK18" s="265"/>
      <c r="GLL18" s="265"/>
      <c r="GLM18" s="265"/>
      <c r="GLN18" s="265"/>
      <c r="GLO18" s="265"/>
      <c r="GLP18" s="265"/>
      <c r="GLQ18" s="265"/>
      <c r="GLR18" s="265" t="s">
        <v>457</v>
      </c>
      <c r="GLS18" s="265"/>
      <c r="GLT18" s="265"/>
      <c r="GLU18" s="265"/>
      <c r="GLV18" s="265"/>
      <c r="GLW18" s="265"/>
      <c r="GLX18" s="265"/>
      <c r="GLY18" s="265"/>
      <c r="GLZ18" s="265"/>
      <c r="GMA18" s="265"/>
      <c r="GMB18" s="265"/>
      <c r="GMC18" s="265"/>
      <c r="GMD18" s="265"/>
      <c r="GME18" s="265"/>
      <c r="GMF18" s="265"/>
      <c r="GMG18" s="265"/>
      <c r="GMH18" s="265" t="s">
        <v>457</v>
      </c>
      <c r="GMI18" s="265"/>
      <c r="GMJ18" s="265"/>
      <c r="GMK18" s="265"/>
      <c r="GML18" s="265"/>
      <c r="GMM18" s="265"/>
      <c r="GMN18" s="265"/>
      <c r="GMO18" s="265"/>
      <c r="GMP18" s="265"/>
      <c r="GMQ18" s="265"/>
      <c r="GMR18" s="265"/>
      <c r="GMS18" s="265"/>
      <c r="GMT18" s="265"/>
      <c r="GMU18" s="265"/>
      <c r="GMV18" s="265"/>
      <c r="GMW18" s="265"/>
      <c r="GMX18" s="265" t="s">
        <v>457</v>
      </c>
      <c r="GMY18" s="265"/>
      <c r="GMZ18" s="265"/>
      <c r="GNA18" s="265"/>
      <c r="GNB18" s="265"/>
      <c r="GNC18" s="265"/>
      <c r="GND18" s="265"/>
      <c r="GNE18" s="265"/>
      <c r="GNF18" s="265"/>
      <c r="GNG18" s="265"/>
      <c r="GNH18" s="265"/>
      <c r="GNI18" s="265"/>
      <c r="GNJ18" s="265"/>
      <c r="GNK18" s="265"/>
      <c r="GNL18" s="265"/>
      <c r="GNM18" s="265"/>
      <c r="GNN18" s="265" t="s">
        <v>457</v>
      </c>
      <c r="GNO18" s="265"/>
      <c r="GNP18" s="265"/>
      <c r="GNQ18" s="265"/>
      <c r="GNR18" s="265"/>
      <c r="GNS18" s="265"/>
      <c r="GNT18" s="265"/>
      <c r="GNU18" s="265"/>
      <c r="GNV18" s="265"/>
      <c r="GNW18" s="265"/>
      <c r="GNX18" s="265"/>
      <c r="GNY18" s="265"/>
      <c r="GNZ18" s="265"/>
      <c r="GOA18" s="265"/>
      <c r="GOB18" s="265"/>
      <c r="GOC18" s="265"/>
      <c r="GOD18" s="265" t="s">
        <v>457</v>
      </c>
      <c r="GOE18" s="265"/>
      <c r="GOF18" s="265"/>
      <c r="GOG18" s="265"/>
      <c r="GOH18" s="265"/>
      <c r="GOI18" s="265"/>
      <c r="GOJ18" s="265"/>
      <c r="GOK18" s="265"/>
      <c r="GOL18" s="265"/>
      <c r="GOM18" s="265"/>
      <c r="GON18" s="265"/>
      <c r="GOO18" s="265"/>
      <c r="GOP18" s="265"/>
      <c r="GOQ18" s="265"/>
      <c r="GOR18" s="265"/>
      <c r="GOS18" s="265"/>
      <c r="GOT18" s="265" t="s">
        <v>457</v>
      </c>
      <c r="GOU18" s="265"/>
      <c r="GOV18" s="265"/>
      <c r="GOW18" s="265"/>
      <c r="GOX18" s="265"/>
      <c r="GOY18" s="265"/>
      <c r="GOZ18" s="265"/>
      <c r="GPA18" s="265"/>
      <c r="GPB18" s="265"/>
      <c r="GPC18" s="265"/>
      <c r="GPD18" s="265"/>
      <c r="GPE18" s="265"/>
      <c r="GPF18" s="265"/>
      <c r="GPG18" s="265"/>
      <c r="GPH18" s="265"/>
      <c r="GPI18" s="265"/>
      <c r="GPJ18" s="265" t="s">
        <v>457</v>
      </c>
      <c r="GPK18" s="265"/>
      <c r="GPL18" s="265"/>
      <c r="GPM18" s="265"/>
      <c r="GPN18" s="265"/>
      <c r="GPO18" s="265"/>
      <c r="GPP18" s="265"/>
      <c r="GPQ18" s="265"/>
      <c r="GPR18" s="265"/>
      <c r="GPS18" s="265"/>
      <c r="GPT18" s="265"/>
      <c r="GPU18" s="265"/>
      <c r="GPV18" s="265"/>
      <c r="GPW18" s="265"/>
      <c r="GPX18" s="265"/>
      <c r="GPY18" s="265"/>
      <c r="GPZ18" s="265" t="s">
        <v>457</v>
      </c>
      <c r="GQA18" s="265"/>
      <c r="GQB18" s="265"/>
      <c r="GQC18" s="265"/>
      <c r="GQD18" s="265"/>
      <c r="GQE18" s="265"/>
      <c r="GQF18" s="265"/>
      <c r="GQG18" s="265"/>
      <c r="GQH18" s="265"/>
      <c r="GQI18" s="265"/>
      <c r="GQJ18" s="265"/>
      <c r="GQK18" s="265"/>
      <c r="GQL18" s="265"/>
      <c r="GQM18" s="265"/>
      <c r="GQN18" s="265"/>
      <c r="GQO18" s="265"/>
      <c r="GQP18" s="265" t="s">
        <v>457</v>
      </c>
      <c r="GQQ18" s="265"/>
      <c r="GQR18" s="265"/>
      <c r="GQS18" s="265"/>
      <c r="GQT18" s="265"/>
      <c r="GQU18" s="265"/>
      <c r="GQV18" s="265"/>
      <c r="GQW18" s="265"/>
      <c r="GQX18" s="265"/>
      <c r="GQY18" s="265"/>
      <c r="GQZ18" s="265"/>
      <c r="GRA18" s="265"/>
      <c r="GRB18" s="265"/>
      <c r="GRC18" s="265"/>
      <c r="GRD18" s="265"/>
      <c r="GRE18" s="265"/>
      <c r="GRF18" s="265" t="s">
        <v>457</v>
      </c>
      <c r="GRG18" s="265"/>
      <c r="GRH18" s="265"/>
      <c r="GRI18" s="265"/>
      <c r="GRJ18" s="265"/>
      <c r="GRK18" s="265"/>
      <c r="GRL18" s="265"/>
      <c r="GRM18" s="265"/>
      <c r="GRN18" s="265"/>
      <c r="GRO18" s="265"/>
      <c r="GRP18" s="265"/>
      <c r="GRQ18" s="265"/>
      <c r="GRR18" s="265"/>
      <c r="GRS18" s="265"/>
      <c r="GRT18" s="265"/>
      <c r="GRU18" s="265"/>
      <c r="GRV18" s="265" t="s">
        <v>457</v>
      </c>
      <c r="GRW18" s="265"/>
      <c r="GRX18" s="265"/>
      <c r="GRY18" s="265"/>
      <c r="GRZ18" s="265"/>
      <c r="GSA18" s="265"/>
      <c r="GSB18" s="265"/>
      <c r="GSC18" s="265"/>
      <c r="GSD18" s="265"/>
      <c r="GSE18" s="265"/>
      <c r="GSF18" s="265"/>
      <c r="GSG18" s="265"/>
      <c r="GSH18" s="265"/>
      <c r="GSI18" s="265"/>
      <c r="GSJ18" s="265"/>
      <c r="GSK18" s="265"/>
      <c r="GSL18" s="265" t="s">
        <v>457</v>
      </c>
      <c r="GSM18" s="265"/>
      <c r="GSN18" s="265"/>
      <c r="GSO18" s="265"/>
      <c r="GSP18" s="265"/>
      <c r="GSQ18" s="265"/>
      <c r="GSR18" s="265"/>
      <c r="GSS18" s="265"/>
      <c r="GST18" s="265"/>
      <c r="GSU18" s="265"/>
      <c r="GSV18" s="265"/>
      <c r="GSW18" s="265"/>
      <c r="GSX18" s="265"/>
      <c r="GSY18" s="265"/>
      <c r="GSZ18" s="265"/>
      <c r="GTA18" s="265"/>
      <c r="GTB18" s="265" t="s">
        <v>457</v>
      </c>
      <c r="GTC18" s="265"/>
      <c r="GTD18" s="265"/>
      <c r="GTE18" s="265"/>
      <c r="GTF18" s="265"/>
      <c r="GTG18" s="265"/>
      <c r="GTH18" s="265"/>
      <c r="GTI18" s="265"/>
      <c r="GTJ18" s="265"/>
      <c r="GTK18" s="265"/>
      <c r="GTL18" s="265"/>
      <c r="GTM18" s="265"/>
      <c r="GTN18" s="265"/>
      <c r="GTO18" s="265"/>
      <c r="GTP18" s="265"/>
      <c r="GTQ18" s="265"/>
      <c r="GTR18" s="265" t="s">
        <v>457</v>
      </c>
      <c r="GTS18" s="265"/>
      <c r="GTT18" s="265"/>
      <c r="GTU18" s="265"/>
      <c r="GTV18" s="265"/>
      <c r="GTW18" s="265"/>
      <c r="GTX18" s="265"/>
      <c r="GTY18" s="265"/>
      <c r="GTZ18" s="265"/>
      <c r="GUA18" s="265"/>
      <c r="GUB18" s="265"/>
      <c r="GUC18" s="265"/>
      <c r="GUD18" s="265"/>
      <c r="GUE18" s="265"/>
      <c r="GUF18" s="265"/>
      <c r="GUG18" s="265"/>
      <c r="GUH18" s="265" t="s">
        <v>457</v>
      </c>
      <c r="GUI18" s="265"/>
      <c r="GUJ18" s="265"/>
      <c r="GUK18" s="265"/>
      <c r="GUL18" s="265"/>
      <c r="GUM18" s="265"/>
      <c r="GUN18" s="265"/>
      <c r="GUO18" s="265"/>
      <c r="GUP18" s="265"/>
      <c r="GUQ18" s="265"/>
      <c r="GUR18" s="265"/>
      <c r="GUS18" s="265"/>
      <c r="GUT18" s="265"/>
      <c r="GUU18" s="265"/>
      <c r="GUV18" s="265"/>
      <c r="GUW18" s="265"/>
      <c r="GUX18" s="265" t="s">
        <v>457</v>
      </c>
      <c r="GUY18" s="265"/>
      <c r="GUZ18" s="265"/>
      <c r="GVA18" s="265"/>
      <c r="GVB18" s="265"/>
      <c r="GVC18" s="265"/>
      <c r="GVD18" s="265"/>
      <c r="GVE18" s="265"/>
      <c r="GVF18" s="265"/>
      <c r="GVG18" s="265"/>
      <c r="GVH18" s="265"/>
      <c r="GVI18" s="265"/>
      <c r="GVJ18" s="265"/>
      <c r="GVK18" s="265"/>
      <c r="GVL18" s="265"/>
      <c r="GVM18" s="265"/>
      <c r="GVN18" s="265" t="s">
        <v>457</v>
      </c>
      <c r="GVO18" s="265"/>
      <c r="GVP18" s="265"/>
      <c r="GVQ18" s="265"/>
      <c r="GVR18" s="265"/>
      <c r="GVS18" s="265"/>
      <c r="GVT18" s="265"/>
      <c r="GVU18" s="265"/>
      <c r="GVV18" s="265"/>
      <c r="GVW18" s="265"/>
      <c r="GVX18" s="265"/>
      <c r="GVY18" s="265"/>
      <c r="GVZ18" s="265"/>
      <c r="GWA18" s="265"/>
      <c r="GWB18" s="265"/>
      <c r="GWC18" s="265"/>
      <c r="GWD18" s="265" t="s">
        <v>457</v>
      </c>
      <c r="GWE18" s="265"/>
      <c r="GWF18" s="265"/>
      <c r="GWG18" s="265"/>
      <c r="GWH18" s="265"/>
      <c r="GWI18" s="265"/>
      <c r="GWJ18" s="265"/>
      <c r="GWK18" s="265"/>
      <c r="GWL18" s="265"/>
      <c r="GWM18" s="265"/>
      <c r="GWN18" s="265"/>
      <c r="GWO18" s="265"/>
      <c r="GWP18" s="265"/>
      <c r="GWQ18" s="265"/>
      <c r="GWR18" s="265"/>
      <c r="GWS18" s="265"/>
      <c r="GWT18" s="265" t="s">
        <v>457</v>
      </c>
      <c r="GWU18" s="265"/>
      <c r="GWV18" s="265"/>
      <c r="GWW18" s="265"/>
      <c r="GWX18" s="265"/>
      <c r="GWY18" s="265"/>
      <c r="GWZ18" s="265"/>
      <c r="GXA18" s="265"/>
      <c r="GXB18" s="265"/>
      <c r="GXC18" s="265"/>
      <c r="GXD18" s="265"/>
      <c r="GXE18" s="265"/>
      <c r="GXF18" s="265"/>
      <c r="GXG18" s="265"/>
      <c r="GXH18" s="265"/>
      <c r="GXI18" s="265"/>
      <c r="GXJ18" s="265" t="s">
        <v>457</v>
      </c>
      <c r="GXK18" s="265"/>
      <c r="GXL18" s="265"/>
      <c r="GXM18" s="265"/>
      <c r="GXN18" s="265"/>
      <c r="GXO18" s="265"/>
      <c r="GXP18" s="265"/>
      <c r="GXQ18" s="265"/>
      <c r="GXR18" s="265"/>
      <c r="GXS18" s="265"/>
      <c r="GXT18" s="265"/>
      <c r="GXU18" s="265"/>
      <c r="GXV18" s="265"/>
      <c r="GXW18" s="265"/>
      <c r="GXX18" s="265"/>
      <c r="GXY18" s="265"/>
      <c r="GXZ18" s="265" t="s">
        <v>457</v>
      </c>
      <c r="GYA18" s="265"/>
      <c r="GYB18" s="265"/>
      <c r="GYC18" s="265"/>
      <c r="GYD18" s="265"/>
      <c r="GYE18" s="265"/>
      <c r="GYF18" s="265"/>
      <c r="GYG18" s="265"/>
      <c r="GYH18" s="265"/>
      <c r="GYI18" s="265"/>
      <c r="GYJ18" s="265"/>
      <c r="GYK18" s="265"/>
      <c r="GYL18" s="265"/>
      <c r="GYM18" s="265"/>
      <c r="GYN18" s="265"/>
      <c r="GYO18" s="265"/>
      <c r="GYP18" s="265" t="s">
        <v>457</v>
      </c>
      <c r="GYQ18" s="265"/>
      <c r="GYR18" s="265"/>
      <c r="GYS18" s="265"/>
      <c r="GYT18" s="265"/>
      <c r="GYU18" s="265"/>
      <c r="GYV18" s="265"/>
      <c r="GYW18" s="265"/>
      <c r="GYX18" s="265"/>
      <c r="GYY18" s="265"/>
      <c r="GYZ18" s="265"/>
      <c r="GZA18" s="265"/>
      <c r="GZB18" s="265"/>
      <c r="GZC18" s="265"/>
      <c r="GZD18" s="265"/>
      <c r="GZE18" s="265"/>
      <c r="GZF18" s="265" t="s">
        <v>457</v>
      </c>
      <c r="GZG18" s="265"/>
      <c r="GZH18" s="265"/>
      <c r="GZI18" s="265"/>
      <c r="GZJ18" s="265"/>
      <c r="GZK18" s="265"/>
      <c r="GZL18" s="265"/>
      <c r="GZM18" s="265"/>
      <c r="GZN18" s="265"/>
      <c r="GZO18" s="265"/>
      <c r="GZP18" s="265"/>
      <c r="GZQ18" s="265"/>
      <c r="GZR18" s="265"/>
      <c r="GZS18" s="265"/>
      <c r="GZT18" s="265"/>
      <c r="GZU18" s="265"/>
      <c r="GZV18" s="265" t="s">
        <v>457</v>
      </c>
      <c r="GZW18" s="265"/>
      <c r="GZX18" s="265"/>
      <c r="GZY18" s="265"/>
      <c r="GZZ18" s="265"/>
      <c r="HAA18" s="265"/>
      <c r="HAB18" s="265"/>
      <c r="HAC18" s="265"/>
      <c r="HAD18" s="265"/>
      <c r="HAE18" s="265"/>
      <c r="HAF18" s="265"/>
      <c r="HAG18" s="265"/>
      <c r="HAH18" s="265"/>
      <c r="HAI18" s="265"/>
      <c r="HAJ18" s="265"/>
      <c r="HAK18" s="265"/>
      <c r="HAL18" s="265" t="s">
        <v>457</v>
      </c>
      <c r="HAM18" s="265"/>
      <c r="HAN18" s="265"/>
      <c r="HAO18" s="265"/>
      <c r="HAP18" s="265"/>
      <c r="HAQ18" s="265"/>
      <c r="HAR18" s="265"/>
      <c r="HAS18" s="265"/>
      <c r="HAT18" s="265"/>
      <c r="HAU18" s="265"/>
      <c r="HAV18" s="265"/>
      <c r="HAW18" s="265"/>
      <c r="HAX18" s="265"/>
      <c r="HAY18" s="265"/>
      <c r="HAZ18" s="265"/>
      <c r="HBA18" s="265"/>
      <c r="HBB18" s="265" t="s">
        <v>457</v>
      </c>
      <c r="HBC18" s="265"/>
      <c r="HBD18" s="265"/>
      <c r="HBE18" s="265"/>
      <c r="HBF18" s="265"/>
      <c r="HBG18" s="265"/>
      <c r="HBH18" s="265"/>
      <c r="HBI18" s="265"/>
      <c r="HBJ18" s="265"/>
      <c r="HBK18" s="265"/>
      <c r="HBL18" s="265"/>
      <c r="HBM18" s="265"/>
      <c r="HBN18" s="265"/>
      <c r="HBO18" s="265"/>
      <c r="HBP18" s="265"/>
      <c r="HBQ18" s="265"/>
      <c r="HBR18" s="265" t="s">
        <v>457</v>
      </c>
      <c r="HBS18" s="265"/>
      <c r="HBT18" s="265"/>
      <c r="HBU18" s="265"/>
      <c r="HBV18" s="265"/>
      <c r="HBW18" s="265"/>
      <c r="HBX18" s="265"/>
      <c r="HBY18" s="265"/>
      <c r="HBZ18" s="265"/>
      <c r="HCA18" s="265"/>
      <c r="HCB18" s="265"/>
      <c r="HCC18" s="265"/>
      <c r="HCD18" s="265"/>
      <c r="HCE18" s="265"/>
      <c r="HCF18" s="265"/>
      <c r="HCG18" s="265"/>
      <c r="HCH18" s="265" t="s">
        <v>457</v>
      </c>
      <c r="HCI18" s="265"/>
      <c r="HCJ18" s="265"/>
      <c r="HCK18" s="265"/>
      <c r="HCL18" s="265"/>
      <c r="HCM18" s="265"/>
      <c r="HCN18" s="265"/>
      <c r="HCO18" s="265"/>
      <c r="HCP18" s="265"/>
      <c r="HCQ18" s="265"/>
      <c r="HCR18" s="265"/>
      <c r="HCS18" s="265"/>
      <c r="HCT18" s="265"/>
      <c r="HCU18" s="265"/>
      <c r="HCV18" s="265"/>
      <c r="HCW18" s="265"/>
      <c r="HCX18" s="265" t="s">
        <v>457</v>
      </c>
      <c r="HCY18" s="265"/>
      <c r="HCZ18" s="265"/>
      <c r="HDA18" s="265"/>
      <c r="HDB18" s="265"/>
      <c r="HDC18" s="265"/>
      <c r="HDD18" s="265"/>
      <c r="HDE18" s="265"/>
      <c r="HDF18" s="265"/>
      <c r="HDG18" s="265"/>
      <c r="HDH18" s="265"/>
      <c r="HDI18" s="265"/>
      <c r="HDJ18" s="265"/>
      <c r="HDK18" s="265"/>
      <c r="HDL18" s="265"/>
      <c r="HDM18" s="265"/>
      <c r="HDN18" s="265" t="s">
        <v>457</v>
      </c>
      <c r="HDO18" s="265"/>
      <c r="HDP18" s="265"/>
      <c r="HDQ18" s="265"/>
      <c r="HDR18" s="265"/>
      <c r="HDS18" s="265"/>
      <c r="HDT18" s="265"/>
      <c r="HDU18" s="265"/>
      <c r="HDV18" s="265"/>
      <c r="HDW18" s="265"/>
      <c r="HDX18" s="265"/>
      <c r="HDY18" s="265"/>
      <c r="HDZ18" s="265"/>
      <c r="HEA18" s="265"/>
      <c r="HEB18" s="265"/>
      <c r="HEC18" s="265"/>
      <c r="HED18" s="265" t="s">
        <v>457</v>
      </c>
      <c r="HEE18" s="265"/>
      <c r="HEF18" s="265"/>
      <c r="HEG18" s="265"/>
      <c r="HEH18" s="265"/>
      <c r="HEI18" s="265"/>
      <c r="HEJ18" s="265"/>
      <c r="HEK18" s="265"/>
      <c r="HEL18" s="265"/>
      <c r="HEM18" s="265"/>
      <c r="HEN18" s="265"/>
      <c r="HEO18" s="265"/>
      <c r="HEP18" s="265"/>
      <c r="HEQ18" s="265"/>
      <c r="HER18" s="265"/>
      <c r="HES18" s="265"/>
      <c r="HET18" s="265" t="s">
        <v>457</v>
      </c>
      <c r="HEU18" s="265"/>
      <c r="HEV18" s="265"/>
      <c r="HEW18" s="265"/>
      <c r="HEX18" s="265"/>
      <c r="HEY18" s="265"/>
      <c r="HEZ18" s="265"/>
      <c r="HFA18" s="265"/>
      <c r="HFB18" s="265"/>
      <c r="HFC18" s="265"/>
      <c r="HFD18" s="265"/>
      <c r="HFE18" s="265"/>
      <c r="HFF18" s="265"/>
      <c r="HFG18" s="265"/>
      <c r="HFH18" s="265"/>
      <c r="HFI18" s="265"/>
      <c r="HFJ18" s="265" t="s">
        <v>457</v>
      </c>
      <c r="HFK18" s="265"/>
      <c r="HFL18" s="265"/>
      <c r="HFM18" s="265"/>
      <c r="HFN18" s="265"/>
      <c r="HFO18" s="265"/>
      <c r="HFP18" s="265"/>
      <c r="HFQ18" s="265"/>
      <c r="HFR18" s="265"/>
      <c r="HFS18" s="265"/>
      <c r="HFT18" s="265"/>
      <c r="HFU18" s="265"/>
      <c r="HFV18" s="265"/>
      <c r="HFW18" s="265"/>
      <c r="HFX18" s="265"/>
      <c r="HFY18" s="265"/>
      <c r="HFZ18" s="265" t="s">
        <v>457</v>
      </c>
      <c r="HGA18" s="265"/>
      <c r="HGB18" s="265"/>
      <c r="HGC18" s="265"/>
      <c r="HGD18" s="265"/>
      <c r="HGE18" s="265"/>
      <c r="HGF18" s="265"/>
      <c r="HGG18" s="265"/>
      <c r="HGH18" s="265"/>
      <c r="HGI18" s="265"/>
      <c r="HGJ18" s="265"/>
      <c r="HGK18" s="265"/>
      <c r="HGL18" s="265"/>
      <c r="HGM18" s="265"/>
      <c r="HGN18" s="265"/>
      <c r="HGO18" s="265"/>
      <c r="HGP18" s="265" t="s">
        <v>457</v>
      </c>
      <c r="HGQ18" s="265"/>
      <c r="HGR18" s="265"/>
      <c r="HGS18" s="265"/>
      <c r="HGT18" s="265"/>
      <c r="HGU18" s="265"/>
      <c r="HGV18" s="265"/>
      <c r="HGW18" s="265"/>
      <c r="HGX18" s="265"/>
      <c r="HGY18" s="265"/>
      <c r="HGZ18" s="265"/>
      <c r="HHA18" s="265"/>
      <c r="HHB18" s="265"/>
      <c r="HHC18" s="265"/>
      <c r="HHD18" s="265"/>
      <c r="HHE18" s="265"/>
      <c r="HHF18" s="265" t="s">
        <v>457</v>
      </c>
      <c r="HHG18" s="265"/>
      <c r="HHH18" s="265"/>
      <c r="HHI18" s="265"/>
      <c r="HHJ18" s="265"/>
      <c r="HHK18" s="265"/>
      <c r="HHL18" s="265"/>
      <c r="HHM18" s="265"/>
      <c r="HHN18" s="265"/>
      <c r="HHO18" s="265"/>
      <c r="HHP18" s="265"/>
      <c r="HHQ18" s="265"/>
      <c r="HHR18" s="265"/>
      <c r="HHS18" s="265"/>
      <c r="HHT18" s="265"/>
      <c r="HHU18" s="265"/>
      <c r="HHV18" s="265" t="s">
        <v>457</v>
      </c>
      <c r="HHW18" s="265"/>
      <c r="HHX18" s="265"/>
      <c r="HHY18" s="265"/>
      <c r="HHZ18" s="265"/>
      <c r="HIA18" s="265"/>
      <c r="HIB18" s="265"/>
      <c r="HIC18" s="265"/>
      <c r="HID18" s="265"/>
      <c r="HIE18" s="265"/>
      <c r="HIF18" s="265"/>
      <c r="HIG18" s="265"/>
      <c r="HIH18" s="265"/>
      <c r="HII18" s="265"/>
      <c r="HIJ18" s="265"/>
      <c r="HIK18" s="265"/>
      <c r="HIL18" s="265" t="s">
        <v>457</v>
      </c>
      <c r="HIM18" s="265"/>
      <c r="HIN18" s="265"/>
      <c r="HIO18" s="265"/>
      <c r="HIP18" s="265"/>
      <c r="HIQ18" s="265"/>
      <c r="HIR18" s="265"/>
      <c r="HIS18" s="265"/>
      <c r="HIT18" s="265"/>
      <c r="HIU18" s="265"/>
      <c r="HIV18" s="265"/>
      <c r="HIW18" s="265"/>
      <c r="HIX18" s="265"/>
      <c r="HIY18" s="265"/>
      <c r="HIZ18" s="265"/>
      <c r="HJA18" s="265"/>
      <c r="HJB18" s="265" t="s">
        <v>457</v>
      </c>
      <c r="HJC18" s="265"/>
      <c r="HJD18" s="265"/>
      <c r="HJE18" s="265"/>
      <c r="HJF18" s="265"/>
      <c r="HJG18" s="265"/>
      <c r="HJH18" s="265"/>
      <c r="HJI18" s="265"/>
      <c r="HJJ18" s="265"/>
      <c r="HJK18" s="265"/>
      <c r="HJL18" s="265"/>
      <c r="HJM18" s="265"/>
      <c r="HJN18" s="265"/>
      <c r="HJO18" s="265"/>
      <c r="HJP18" s="265"/>
      <c r="HJQ18" s="265"/>
      <c r="HJR18" s="265" t="s">
        <v>457</v>
      </c>
      <c r="HJS18" s="265"/>
      <c r="HJT18" s="265"/>
      <c r="HJU18" s="265"/>
      <c r="HJV18" s="265"/>
      <c r="HJW18" s="265"/>
      <c r="HJX18" s="265"/>
      <c r="HJY18" s="265"/>
      <c r="HJZ18" s="265"/>
      <c r="HKA18" s="265"/>
      <c r="HKB18" s="265"/>
      <c r="HKC18" s="265"/>
      <c r="HKD18" s="265"/>
      <c r="HKE18" s="265"/>
      <c r="HKF18" s="265"/>
      <c r="HKG18" s="265"/>
      <c r="HKH18" s="265" t="s">
        <v>457</v>
      </c>
      <c r="HKI18" s="265"/>
      <c r="HKJ18" s="265"/>
      <c r="HKK18" s="265"/>
      <c r="HKL18" s="265"/>
      <c r="HKM18" s="265"/>
      <c r="HKN18" s="265"/>
      <c r="HKO18" s="265"/>
      <c r="HKP18" s="265"/>
      <c r="HKQ18" s="265"/>
      <c r="HKR18" s="265"/>
      <c r="HKS18" s="265"/>
      <c r="HKT18" s="265"/>
      <c r="HKU18" s="265"/>
      <c r="HKV18" s="265"/>
      <c r="HKW18" s="265"/>
      <c r="HKX18" s="265" t="s">
        <v>457</v>
      </c>
      <c r="HKY18" s="265"/>
      <c r="HKZ18" s="265"/>
      <c r="HLA18" s="265"/>
      <c r="HLB18" s="265"/>
      <c r="HLC18" s="265"/>
      <c r="HLD18" s="265"/>
      <c r="HLE18" s="265"/>
      <c r="HLF18" s="265"/>
      <c r="HLG18" s="265"/>
      <c r="HLH18" s="265"/>
      <c r="HLI18" s="265"/>
      <c r="HLJ18" s="265"/>
      <c r="HLK18" s="265"/>
      <c r="HLL18" s="265"/>
      <c r="HLM18" s="265"/>
      <c r="HLN18" s="265" t="s">
        <v>457</v>
      </c>
      <c r="HLO18" s="265"/>
      <c r="HLP18" s="265"/>
      <c r="HLQ18" s="265"/>
      <c r="HLR18" s="265"/>
      <c r="HLS18" s="265"/>
      <c r="HLT18" s="265"/>
      <c r="HLU18" s="265"/>
      <c r="HLV18" s="265"/>
      <c r="HLW18" s="265"/>
      <c r="HLX18" s="265"/>
      <c r="HLY18" s="265"/>
      <c r="HLZ18" s="265"/>
      <c r="HMA18" s="265"/>
      <c r="HMB18" s="265"/>
      <c r="HMC18" s="265"/>
      <c r="HMD18" s="265" t="s">
        <v>457</v>
      </c>
      <c r="HME18" s="265"/>
      <c r="HMF18" s="265"/>
      <c r="HMG18" s="265"/>
      <c r="HMH18" s="265"/>
      <c r="HMI18" s="265"/>
      <c r="HMJ18" s="265"/>
      <c r="HMK18" s="265"/>
      <c r="HML18" s="265"/>
      <c r="HMM18" s="265"/>
      <c r="HMN18" s="265"/>
      <c r="HMO18" s="265"/>
      <c r="HMP18" s="265"/>
      <c r="HMQ18" s="265"/>
      <c r="HMR18" s="265"/>
      <c r="HMS18" s="265"/>
      <c r="HMT18" s="265" t="s">
        <v>457</v>
      </c>
      <c r="HMU18" s="265"/>
      <c r="HMV18" s="265"/>
      <c r="HMW18" s="265"/>
      <c r="HMX18" s="265"/>
      <c r="HMY18" s="265"/>
      <c r="HMZ18" s="265"/>
      <c r="HNA18" s="265"/>
      <c r="HNB18" s="265"/>
      <c r="HNC18" s="265"/>
      <c r="HND18" s="265"/>
      <c r="HNE18" s="265"/>
      <c r="HNF18" s="265"/>
      <c r="HNG18" s="265"/>
      <c r="HNH18" s="265"/>
      <c r="HNI18" s="265"/>
      <c r="HNJ18" s="265" t="s">
        <v>457</v>
      </c>
      <c r="HNK18" s="265"/>
      <c r="HNL18" s="265"/>
      <c r="HNM18" s="265"/>
      <c r="HNN18" s="265"/>
      <c r="HNO18" s="265"/>
      <c r="HNP18" s="265"/>
      <c r="HNQ18" s="265"/>
      <c r="HNR18" s="265"/>
      <c r="HNS18" s="265"/>
      <c r="HNT18" s="265"/>
      <c r="HNU18" s="265"/>
      <c r="HNV18" s="265"/>
      <c r="HNW18" s="265"/>
      <c r="HNX18" s="265"/>
      <c r="HNY18" s="265"/>
      <c r="HNZ18" s="265" t="s">
        <v>457</v>
      </c>
      <c r="HOA18" s="265"/>
      <c r="HOB18" s="265"/>
      <c r="HOC18" s="265"/>
      <c r="HOD18" s="265"/>
      <c r="HOE18" s="265"/>
      <c r="HOF18" s="265"/>
      <c r="HOG18" s="265"/>
      <c r="HOH18" s="265"/>
      <c r="HOI18" s="265"/>
      <c r="HOJ18" s="265"/>
      <c r="HOK18" s="265"/>
      <c r="HOL18" s="265"/>
      <c r="HOM18" s="265"/>
      <c r="HON18" s="265"/>
      <c r="HOO18" s="265"/>
      <c r="HOP18" s="265" t="s">
        <v>457</v>
      </c>
      <c r="HOQ18" s="265"/>
      <c r="HOR18" s="265"/>
      <c r="HOS18" s="265"/>
      <c r="HOT18" s="265"/>
      <c r="HOU18" s="265"/>
      <c r="HOV18" s="265"/>
      <c r="HOW18" s="265"/>
      <c r="HOX18" s="265"/>
      <c r="HOY18" s="265"/>
      <c r="HOZ18" s="265"/>
      <c r="HPA18" s="265"/>
      <c r="HPB18" s="265"/>
      <c r="HPC18" s="265"/>
      <c r="HPD18" s="265"/>
      <c r="HPE18" s="265"/>
      <c r="HPF18" s="265" t="s">
        <v>457</v>
      </c>
      <c r="HPG18" s="265"/>
      <c r="HPH18" s="265"/>
      <c r="HPI18" s="265"/>
      <c r="HPJ18" s="265"/>
      <c r="HPK18" s="265"/>
      <c r="HPL18" s="265"/>
      <c r="HPM18" s="265"/>
      <c r="HPN18" s="265"/>
      <c r="HPO18" s="265"/>
      <c r="HPP18" s="265"/>
      <c r="HPQ18" s="265"/>
      <c r="HPR18" s="265"/>
      <c r="HPS18" s="265"/>
      <c r="HPT18" s="265"/>
      <c r="HPU18" s="265"/>
      <c r="HPV18" s="265" t="s">
        <v>457</v>
      </c>
      <c r="HPW18" s="265"/>
      <c r="HPX18" s="265"/>
      <c r="HPY18" s="265"/>
      <c r="HPZ18" s="265"/>
      <c r="HQA18" s="265"/>
      <c r="HQB18" s="265"/>
      <c r="HQC18" s="265"/>
      <c r="HQD18" s="265"/>
      <c r="HQE18" s="265"/>
      <c r="HQF18" s="265"/>
      <c r="HQG18" s="265"/>
      <c r="HQH18" s="265"/>
      <c r="HQI18" s="265"/>
      <c r="HQJ18" s="265"/>
      <c r="HQK18" s="265"/>
      <c r="HQL18" s="265" t="s">
        <v>457</v>
      </c>
      <c r="HQM18" s="265"/>
      <c r="HQN18" s="265"/>
      <c r="HQO18" s="265"/>
      <c r="HQP18" s="265"/>
      <c r="HQQ18" s="265"/>
      <c r="HQR18" s="265"/>
      <c r="HQS18" s="265"/>
      <c r="HQT18" s="265"/>
      <c r="HQU18" s="265"/>
      <c r="HQV18" s="265"/>
      <c r="HQW18" s="265"/>
      <c r="HQX18" s="265"/>
      <c r="HQY18" s="265"/>
      <c r="HQZ18" s="265"/>
      <c r="HRA18" s="265"/>
      <c r="HRB18" s="265" t="s">
        <v>457</v>
      </c>
      <c r="HRC18" s="265"/>
      <c r="HRD18" s="265"/>
      <c r="HRE18" s="265"/>
      <c r="HRF18" s="265"/>
      <c r="HRG18" s="265"/>
      <c r="HRH18" s="265"/>
      <c r="HRI18" s="265"/>
      <c r="HRJ18" s="265"/>
      <c r="HRK18" s="265"/>
      <c r="HRL18" s="265"/>
      <c r="HRM18" s="265"/>
      <c r="HRN18" s="265"/>
      <c r="HRO18" s="265"/>
      <c r="HRP18" s="265"/>
      <c r="HRQ18" s="265"/>
      <c r="HRR18" s="265" t="s">
        <v>457</v>
      </c>
      <c r="HRS18" s="265"/>
      <c r="HRT18" s="265"/>
      <c r="HRU18" s="265"/>
      <c r="HRV18" s="265"/>
      <c r="HRW18" s="265"/>
      <c r="HRX18" s="265"/>
      <c r="HRY18" s="265"/>
      <c r="HRZ18" s="265"/>
      <c r="HSA18" s="265"/>
      <c r="HSB18" s="265"/>
      <c r="HSC18" s="265"/>
      <c r="HSD18" s="265"/>
      <c r="HSE18" s="265"/>
      <c r="HSF18" s="265"/>
      <c r="HSG18" s="265"/>
      <c r="HSH18" s="265" t="s">
        <v>457</v>
      </c>
      <c r="HSI18" s="265"/>
      <c r="HSJ18" s="265"/>
      <c r="HSK18" s="265"/>
      <c r="HSL18" s="265"/>
      <c r="HSM18" s="265"/>
      <c r="HSN18" s="265"/>
      <c r="HSO18" s="265"/>
      <c r="HSP18" s="265"/>
      <c r="HSQ18" s="265"/>
      <c r="HSR18" s="265"/>
      <c r="HSS18" s="265"/>
      <c r="HST18" s="265"/>
      <c r="HSU18" s="265"/>
      <c r="HSV18" s="265"/>
      <c r="HSW18" s="265"/>
      <c r="HSX18" s="265" t="s">
        <v>457</v>
      </c>
      <c r="HSY18" s="265"/>
      <c r="HSZ18" s="265"/>
      <c r="HTA18" s="265"/>
      <c r="HTB18" s="265"/>
      <c r="HTC18" s="265"/>
      <c r="HTD18" s="265"/>
      <c r="HTE18" s="265"/>
      <c r="HTF18" s="265"/>
      <c r="HTG18" s="265"/>
      <c r="HTH18" s="265"/>
      <c r="HTI18" s="265"/>
      <c r="HTJ18" s="265"/>
      <c r="HTK18" s="265"/>
      <c r="HTL18" s="265"/>
      <c r="HTM18" s="265"/>
      <c r="HTN18" s="265" t="s">
        <v>457</v>
      </c>
      <c r="HTO18" s="265"/>
      <c r="HTP18" s="265"/>
      <c r="HTQ18" s="265"/>
      <c r="HTR18" s="265"/>
      <c r="HTS18" s="265"/>
      <c r="HTT18" s="265"/>
      <c r="HTU18" s="265"/>
      <c r="HTV18" s="265"/>
      <c r="HTW18" s="265"/>
      <c r="HTX18" s="265"/>
      <c r="HTY18" s="265"/>
      <c r="HTZ18" s="265"/>
      <c r="HUA18" s="265"/>
      <c r="HUB18" s="265"/>
      <c r="HUC18" s="265"/>
      <c r="HUD18" s="265" t="s">
        <v>457</v>
      </c>
      <c r="HUE18" s="265"/>
      <c r="HUF18" s="265"/>
      <c r="HUG18" s="265"/>
      <c r="HUH18" s="265"/>
      <c r="HUI18" s="265"/>
      <c r="HUJ18" s="265"/>
      <c r="HUK18" s="265"/>
      <c r="HUL18" s="265"/>
      <c r="HUM18" s="265"/>
      <c r="HUN18" s="265"/>
      <c r="HUO18" s="265"/>
      <c r="HUP18" s="265"/>
      <c r="HUQ18" s="265"/>
      <c r="HUR18" s="265"/>
      <c r="HUS18" s="265"/>
      <c r="HUT18" s="265" t="s">
        <v>457</v>
      </c>
      <c r="HUU18" s="265"/>
      <c r="HUV18" s="265"/>
      <c r="HUW18" s="265"/>
      <c r="HUX18" s="265"/>
      <c r="HUY18" s="265"/>
      <c r="HUZ18" s="265"/>
      <c r="HVA18" s="265"/>
      <c r="HVB18" s="265"/>
      <c r="HVC18" s="265"/>
      <c r="HVD18" s="265"/>
      <c r="HVE18" s="265"/>
      <c r="HVF18" s="265"/>
      <c r="HVG18" s="265"/>
      <c r="HVH18" s="265"/>
      <c r="HVI18" s="265"/>
      <c r="HVJ18" s="265" t="s">
        <v>457</v>
      </c>
      <c r="HVK18" s="265"/>
      <c r="HVL18" s="265"/>
      <c r="HVM18" s="265"/>
      <c r="HVN18" s="265"/>
      <c r="HVO18" s="265"/>
      <c r="HVP18" s="265"/>
      <c r="HVQ18" s="265"/>
      <c r="HVR18" s="265"/>
      <c r="HVS18" s="265"/>
      <c r="HVT18" s="265"/>
      <c r="HVU18" s="265"/>
      <c r="HVV18" s="265"/>
      <c r="HVW18" s="265"/>
      <c r="HVX18" s="265"/>
      <c r="HVY18" s="265"/>
      <c r="HVZ18" s="265" t="s">
        <v>457</v>
      </c>
      <c r="HWA18" s="265"/>
      <c r="HWB18" s="265"/>
      <c r="HWC18" s="265"/>
      <c r="HWD18" s="265"/>
      <c r="HWE18" s="265"/>
      <c r="HWF18" s="265"/>
      <c r="HWG18" s="265"/>
      <c r="HWH18" s="265"/>
      <c r="HWI18" s="265"/>
      <c r="HWJ18" s="265"/>
      <c r="HWK18" s="265"/>
      <c r="HWL18" s="265"/>
      <c r="HWM18" s="265"/>
      <c r="HWN18" s="265"/>
      <c r="HWO18" s="265"/>
      <c r="HWP18" s="265" t="s">
        <v>457</v>
      </c>
      <c r="HWQ18" s="265"/>
      <c r="HWR18" s="265"/>
      <c r="HWS18" s="265"/>
      <c r="HWT18" s="265"/>
      <c r="HWU18" s="265"/>
      <c r="HWV18" s="265"/>
      <c r="HWW18" s="265"/>
      <c r="HWX18" s="265"/>
      <c r="HWY18" s="265"/>
      <c r="HWZ18" s="265"/>
      <c r="HXA18" s="265"/>
      <c r="HXB18" s="265"/>
      <c r="HXC18" s="265"/>
      <c r="HXD18" s="265"/>
      <c r="HXE18" s="265"/>
      <c r="HXF18" s="265" t="s">
        <v>457</v>
      </c>
      <c r="HXG18" s="265"/>
      <c r="HXH18" s="265"/>
      <c r="HXI18" s="265"/>
      <c r="HXJ18" s="265"/>
      <c r="HXK18" s="265"/>
      <c r="HXL18" s="265"/>
      <c r="HXM18" s="265"/>
      <c r="HXN18" s="265"/>
      <c r="HXO18" s="265"/>
      <c r="HXP18" s="265"/>
      <c r="HXQ18" s="265"/>
      <c r="HXR18" s="265"/>
      <c r="HXS18" s="265"/>
      <c r="HXT18" s="265"/>
      <c r="HXU18" s="265"/>
      <c r="HXV18" s="265" t="s">
        <v>457</v>
      </c>
      <c r="HXW18" s="265"/>
      <c r="HXX18" s="265"/>
      <c r="HXY18" s="265"/>
      <c r="HXZ18" s="265"/>
      <c r="HYA18" s="265"/>
      <c r="HYB18" s="265"/>
      <c r="HYC18" s="265"/>
      <c r="HYD18" s="265"/>
      <c r="HYE18" s="265"/>
      <c r="HYF18" s="265"/>
      <c r="HYG18" s="265"/>
      <c r="HYH18" s="265"/>
      <c r="HYI18" s="265"/>
      <c r="HYJ18" s="265"/>
      <c r="HYK18" s="265"/>
      <c r="HYL18" s="265" t="s">
        <v>457</v>
      </c>
      <c r="HYM18" s="265"/>
      <c r="HYN18" s="265"/>
      <c r="HYO18" s="265"/>
      <c r="HYP18" s="265"/>
      <c r="HYQ18" s="265"/>
      <c r="HYR18" s="265"/>
      <c r="HYS18" s="265"/>
      <c r="HYT18" s="265"/>
      <c r="HYU18" s="265"/>
      <c r="HYV18" s="265"/>
      <c r="HYW18" s="265"/>
      <c r="HYX18" s="265"/>
      <c r="HYY18" s="265"/>
      <c r="HYZ18" s="265"/>
      <c r="HZA18" s="265"/>
      <c r="HZB18" s="265" t="s">
        <v>457</v>
      </c>
      <c r="HZC18" s="265"/>
      <c r="HZD18" s="265"/>
      <c r="HZE18" s="265"/>
      <c r="HZF18" s="265"/>
      <c r="HZG18" s="265"/>
      <c r="HZH18" s="265"/>
      <c r="HZI18" s="265"/>
      <c r="HZJ18" s="265"/>
      <c r="HZK18" s="265"/>
      <c r="HZL18" s="265"/>
      <c r="HZM18" s="265"/>
      <c r="HZN18" s="265"/>
      <c r="HZO18" s="265"/>
      <c r="HZP18" s="265"/>
      <c r="HZQ18" s="265"/>
      <c r="HZR18" s="265" t="s">
        <v>457</v>
      </c>
      <c r="HZS18" s="265"/>
      <c r="HZT18" s="265"/>
      <c r="HZU18" s="265"/>
      <c r="HZV18" s="265"/>
      <c r="HZW18" s="265"/>
      <c r="HZX18" s="265"/>
      <c r="HZY18" s="265"/>
      <c r="HZZ18" s="265"/>
      <c r="IAA18" s="265"/>
      <c r="IAB18" s="265"/>
      <c r="IAC18" s="265"/>
      <c r="IAD18" s="265"/>
      <c r="IAE18" s="265"/>
      <c r="IAF18" s="265"/>
      <c r="IAG18" s="265"/>
      <c r="IAH18" s="265" t="s">
        <v>457</v>
      </c>
      <c r="IAI18" s="265"/>
      <c r="IAJ18" s="265"/>
      <c r="IAK18" s="265"/>
      <c r="IAL18" s="265"/>
      <c r="IAM18" s="265"/>
      <c r="IAN18" s="265"/>
      <c r="IAO18" s="265"/>
      <c r="IAP18" s="265"/>
      <c r="IAQ18" s="265"/>
      <c r="IAR18" s="265"/>
      <c r="IAS18" s="265"/>
      <c r="IAT18" s="265"/>
      <c r="IAU18" s="265"/>
      <c r="IAV18" s="265"/>
      <c r="IAW18" s="265"/>
      <c r="IAX18" s="265" t="s">
        <v>457</v>
      </c>
      <c r="IAY18" s="265"/>
      <c r="IAZ18" s="265"/>
      <c r="IBA18" s="265"/>
      <c r="IBB18" s="265"/>
      <c r="IBC18" s="265"/>
      <c r="IBD18" s="265"/>
      <c r="IBE18" s="265"/>
      <c r="IBF18" s="265"/>
      <c r="IBG18" s="265"/>
      <c r="IBH18" s="265"/>
      <c r="IBI18" s="265"/>
      <c r="IBJ18" s="265"/>
      <c r="IBK18" s="265"/>
      <c r="IBL18" s="265"/>
      <c r="IBM18" s="265"/>
      <c r="IBN18" s="265" t="s">
        <v>457</v>
      </c>
      <c r="IBO18" s="265"/>
      <c r="IBP18" s="265"/>
      <c r="IBQ18" s="265"/>
      <c r="IBR18" s="265"/>
      <c r="IBS18" s="265"/>
      <c r="IBT18" s="265"/>
      <c r="IBU18" s="265"/>
      <c r="IBV18" s="265"/>
      <c r="IBW18" s="265"/>
      <c r="IBX18" s="265"/>
      <c r="IBY18" s="265"/>
      <c r="IBZ18" s="265"/>
      <c r="ICA18" s="265"/>
      <c r="ICB18" s="265"/>
      <c r="ICC18" s="265"/>
      <c r="ICD18" s="265" t="s">
        <v>457</v>
      </c>
      <c r="ICE18" s="265"/>
      <c r="ICF18" s="265"/>
      <c r="ICG18" s="265"/>
      <c r="ICH18" s="265"/>
      <c r="ICI18" s="265"/>
      <c r="ICJ18" s="265"/>
      <c r="ICK18" s="265"/>
      <c r="ICL18" s="265"/>
      <c r="ICM18" s="265"/>
      <c r="ICN18" s="265"/>
      <c r="ICO18" s="265"/>
      <c r="ICP18" s="265"/>
      <c r="ICQ18" s="265"/>
      <c r="ICR18" s="265"/>
      <c r="ICS18" s="265"/>
      <c r="ICT18" s="265" t="s">
        <v>457</v>
      </c>
      <c r="ICU18" s="265"/>
      <c r="ICV18" s="265"/>
      <c r="ICW18" s="265"/>
      <c r="ICX18" s="265"/>
      <c r="ICY18" s="265"/>
      <c r="ICZ18" s="265"/>
      <c r="IDA18" s="265"/>
      <c r="IDB18" s="265"/>
      <c r="IDC18" s="265"/>
      <c r="IDD18" s="265"/>
      <c r="IDE18" s="265"/>
      <c r="IDF18" s="265"/>
      <c r="IDG18" s="265"/>
      <c r="IDH18" s="265"/>
      <c r="IDI18" s="265"/>
      <c r="IDJ18" s="265" t="s">
        <v>457</v>
      </c>
      <c r="IDK18" s="265"/>
      <c r="IDL18" s="265"/>
      <c r="IDM18" s="265"/>
      <c r="IDN18" s="265"/>
      <c r="IDO18" s="265"/>
      <c r="IDP18" s="265"/>
      <c r="IDQ18" s="265"/>
      <c r="IDR18" s="265"/>
      <c r="IDS18" s="265"/>
      <c r="IDT18" s="265"/>
      <c r="IDU18" s="265"/>
      <c r="IDV18" s="265"/>
      <c r="IDW18" s="265"/>
      <c r="IDX18" s="265"/>
      <c r="IDY18" s="265"/>
      <c r="IDZ18" s="265" t="s">
        <v>457</v>
      </c>
      <c r="IEA18" s="265"/>
      <c r="IEB18" s="265"/>
      <c r="IEC18" s="265"/>
      <c r="IED18" s="265"/>
      <c r="IEE18" s="265"/>
      <c r="IEF18" s="265"/>
      <c r="IEG18" s="265"/>
      <c r="IEH18" s="265"/>
      <c r="IEI18" s="265"/>
      <c r="IEJ18" s="265"/>
      <c r="IEK18" s="265"/>
      <c r="IEL18" s="265"/>
      <c r="IEM18" s="265"/>
      <c r="IEN18" s="265"/>
      <c r="IEO18" s="265"/>
      <c r="IEP18" s="265" t="s">
        <v>457</v>
      </c>
      <c r="IEQ18" s="265"/>
      <c r="IER18" s="265"/>
      <c r="IES18" s="265"/>
      <c r="IET18" s="265"/>
      <c r="IEU18" s="265"/>
      <c r="IEV18" s="265"/>
      <c r="IEW18" s="265"/>
      <c r="IEX18" s="265"/>
      <c r="IEY18" s="265"/>
      <c r="IEZ18" s="265"/>
      <c r="IFA18" s="265"/>
      <c r="IFB18" s="265"/>
      <c r="IFC18" s="265"/>
      <c r="IFD18" s="265"/>
      <c r="IFE18" s="265"/>
      <c r="IFF18" s="265" t="s">
        <v>457</v>
      </c>
      <c r="IFG18" s="265"/>
      <c r="IFH18" s="265"/>
      <c r="IFI18" s="265"/>
      <c r="IFJ18" s="265"/>
      <c r="IFK18" s="265"/>
      <c r="IFL18" s="265"/>
      <c r="IFM18" s="265"/>
      <c r="IFN18" s="265"/>
      <c r="IFO18" s="265"/>
      <c r="IFP18" s="265"/>
      <c r="IFQ18" s="265"/>
      <c r="IFR18" s="265"/>
      <c r="IFS18" s="265"/>
      <c r="IFT18" s="265"/>
      <c r="IFU18" s="265"/>
      <c r="IFV18" s="265" t="s">
        <v>457</v>
      </c>
      <c r="IFW18" s="265"/>
      <c r="IFX18" s="265"/>
      <c r="IFY18" s="265"/>
      <c r="IFZ18" s="265"/>
      <c r="IGA18" s="265"/>
      <c r="IGB18" s="265"/>
      <c r="IGC18" s="265"/>
      <c r="IGD18" s="265"/>
      <c r="IGE18" s="265"/>
      <c r="IGF18" s="265"/>
      <c r="IGG18" s="265"/>
      <c r="IGH18" s="265"/>
      <c r="IGI18" s="265"/>
      <c r="IGJ18" s="265"/>
      <c r="IGK18" s="265"/>
      <c r="IGL18" s="265" t="s">
        <v>457</v>
      </c>
      <c r="IGM18" s="265"/>
      <c r="IGN18" s="265"/>
      <c r="IGO18" s="265"/>
      <c r="IGP18" s="265"/>
      <c r="IGQ18" s="265"/>
      <c r="IGR18" s="265"/>
      <c r="IGS18" s="265"/>
      <c r="IGT18" s="265"/>
      <c r="IGU18" s="265"/>
      <c r="IGV18" s="265"/>
      <c r="IGW18" s="265"/>
      <c r="IGX18" s="265"/>
      <c r="IGY18" s="265"/>
      <c r="IGZ18" s="265"/>
      <c r="IHA18" s="265"/>
      <c r="IHB18" s="265" t="s">
        <v>457</v>
      </c>
      <c r="IHC18" s="265"/>
      <c r="IHD18" s="265"/>
      <c r="IHE18" s="265"/>
      <c r="IHF18" s="265"/>
      <c r="IHG18" s="265"/>
      <c r="IHH18" s="265"/>
      <c r="IHI18" s="265"/>
      <c r="IHJ18" s="265"/>
      <c r="IHK18" s="265"/>
      <c r="IHL18" s="265"/>
      <c r="IHM18" s="265"/>
      <c r="IHN18" s="265"/>
      <c r="IHO18" s="265"/>
      <c r="IHP18" s="265"/>
      <c r="IHQ18" s="265"/>
      <c r="IHR18" s="265" t="s">
        <v>457</v>
      </c>
      <c r="IHS18" s="265"/>
      <c r="IHT18" s="265"/>
      <c r="IHU18" s="265"/>
      <c r="IHV18" s="265"/>
      <c r="IHW18" s="265"/>
      <c r="IHX18" s="265"/>
      <c r="IHY18" s="265"/>
      <c r="IHZ18" s="265"/>
      <c r="IIA18" s="265"/>
      <c r="IIB18" s="265"/>
      <c r="IIC18" s="265"/>
      <c r="IID18" s="265"/>
      <c r="IIE18" s="265"/>
      <c r="IIF18" s="265"/>
      <c r="IIG18" s="265"/>
      <c r="IIH18" s="265" t="s">
        <v>457</v>
      </c>
      <c r="III18" s="265"/>
      <c r="IIJ18" s="265"/>
      <c r="IIK18" s="265"/>
      <c r="IIL18" s="265"/>
      <c r="IIM18" s="265"/>
      <c r="IIN18" s="265"/>
      <c r="IIO18" s="265"/>
      <c r="IIP18" s="265"/>
      <c r="IIQ18" s="265"/>
      <c r="IIR18" s="265"/>
      <c r="IIS18" s="265"/>
      <c r="IIT18" s="265"/>
      <c r="IIU18" s="265"/>
      <c r="IIV18" s="265"/>
      <c r="IIW18" s="265"/>
      <c r="IIX18" s="265" t="s">
        <v>457</v>
      </c>
      <c r="IIY18" s="265"/>
      <c r="IIZ18" s="265"/>
      <c r="IJA18" s="265"/>
      <c r="IJB18" s="265"/>
      <c r="IJC18" s="265"/>
      <c r="IJD18" s="265"/>
      <c r="IJE18" s="265"/>
      <c r="IJF18" s="265"/>
      <c r="IJG18" s="265"/>
      <c r="IJH18" s="265"/>
      <c r="IJI18" s="265"/>
      <c r="IJJ18" s="265"/>
      <c r="IJK18" s="265"/>
      <c r="IJL18" s="265"/>
      <c r="IJM18" s="265"/>
      <c r="IJN18" s="265" t="s">
        <v>457</v>
      </c>
      <c r="IJO18" s="265"/>
      <c r="IJP18" s="265"/>
      <c r="IJQ18" s="265"/>
      <c r="IJR18" s="265"/>
      <c r="IJS18" s="265"/>
      <c r="IJT18" s="265"/>
      <c r="IJU18" s="265"/>
      <c r="IJV18" s="265"/>
      <c r="IJW18" s="265"/>
      <c r="IJX18" s="265"/>
      <c r="IJY18" s="265"/>
      <c r="IJZ18" s="265"/>
      <c r="IKA18" s="265"/>
      <c r="IKB18" s="265"/>
      <c r="IKC18" s="265"/>
      <c r="IKD18" s="265" t="s">
        <v>457</v>
      </c>
      <c r="IKE18" s="265"/>
      <c r="IKF18" s="265"/>
      <c r="IKG18" s="265"/>
      <c r="IKH18" s="265"/>
      <c r="IKI18" s="265"/>
      <c r="IKJ18" s="265"/>
      <c r="IKK18" s="265"/>
      <c r="IKL18" s="265"/>
      <c r="IKM18" s="265"/>
      <c r="IKN18" s="265"/>
      <c r="IKO18" s="265"/>
      <c r="IKP18" s="265"/>
      <c r="IKQ18" s="265"/>
      <c r="IKR18" s="265"/>
      <c r="IKS18" s="265"/>
      <c r="IKT18" s="265" t="s">
        <v>457</v>
      </c>
      <c r="IKU18" s="265"/>
      <c r="IKV18" s="265"/>
      <c r="IKW18" s="265"/>
      <c r="IKX18" s="265"/>
      <c r="IKY18" s="265"/>
      <c r="IKZ18" s="265"/>
      <c r="ILA18" s="265"/>
      <c r="ILB18" s="265"/>
      <c r="ILC18" s="265"/>
      <c r="ILD18" s="265"/>
      <c r="ILE18" s="265"/>
      <c r="ILF18" s="265"/>
      <c r="ILG18" s="265"/>
      <c r="ILH18" s="265"/>
      <c r="ILI18" s="265"/>
      <c r="ILJ18" s="265" t="s">
        <v>457</v>
      </c>
      <c r="ILK18" s="265"/>
      <c r="ILL18" s="265"/>
      <c r="ILM18" s="265"/>
      <c r="ILN18" s="265"/>
      <c r="ILO18" s="265"/>
      <c r="ILP18" s="265"/>
      <c r="ILQ18" s="265"/>
      <c r="ILR18" s="265"/>
      <c r="ILS18" s="265"/>
      <c r="ILT18" s="265"/>
      <c r="ILU18" s="265"/>
      <c r="ILV18" s="265"/>
      <c r="ILW18" s="265"/>
      <c r="ILX18" s="265"/>
      <c r="ILY18" s="265"/>
      <c r="ILZ18" s="265" t="s">
        <v>457</v>
      </c>
      <c r="IMA18" s="265"/>
      <c r="IMB18" s="265"/>
      <c r="IMC18" s="265"/>
      <c r="IMD18" s="265"/>
      <c r="IME18" s="265"/>
      <c r="IMF18" s="265"/>
      <c r="IMG18" s="265"/>
      <c r="IMH18" s="265"/>
      <c r="IMI18" s="265"/>
      <c r="IMJ18" s="265"/>
      <c r="IMK18" s="265"/>
      <c r="IML18" s="265"/>
      <c r="IMM18" s="265"/>
      <c r="IMN18" s="265"/>
      <c r="IMO18" s="265"/>
      <c r="IMP18" s="265" t="s">
        <v>457</v>
      </c>
      <c r="IMQ18" s="265"/>
      <c r="IMR18" s="265"/>
      <c r="IMS18" s="265"/>
      <c r="IMT18" s="265"/>
      <c r="IMU18" s="265"/>
      <c r="IMV18" s="265"/>
      <c r="IMW18" s="265"/>
      <c r="IMX18" s="265"/>
      <c r="IMY18" s="265"/>
      <c r="IMZ18" s="265"/>
      <c r="INA18" s="265"/>
      <c r="INB18" s="265"/>
      <c r="INC18" s="265"/>
      <c r="IND18" s="265"/>
      <c r="INE18" s="265"/>
      <c r="INF18" s="265" t="s">
        <v>457</v>
      </c>
      <c r="ING18" s="265"/>
      <c r="INH18" s="265"/>
      <c r="INI18" s="265"/>
      <c r="INJ18" s="265"/>
      <c r="INK18" s="265"/>
      <c r="INL18" s="265"/>
      <c r="INM18" s="265"/>
      <c r="INN18" s="265"/>
      <c r="INO18" s="265"/>
      <c r="INP18" s="265"/>
      <c r="INQ18" s="265"/>
      <c r="INR18" s="265"/>
      <c r="INS18" s="265"/>
      <c r="INT18" s="265"/>
      <c r="INU18" s="265"/>
      <c r="INV18" s="265" t="s">
        <v>457</v>
      </c>
      <c r="INW18" s="265"/>
      <c r="INX18" s="265"/>
      <c r="INY18" s="265"/>
      <c r="INZ18" s="265"/>
      <c r="IOA18" s="265"/>
      <c r="IOB18" s="265"/>
      <c r="IOC18" s="265"/>
      <c r="IOD18" s="265"/>
      <c r="IOE18" s="265"/>
      <c r="IOF18" s="265"/>
      <c r="IOG18" s="265"/>
      <c r="IOH18" s="265"/>
      <c r="IOI18" s="265"/>
      <c r="IOJ18" s="265"/>
      <c r="IOK18" s="265"/>
      <c r="IOL18" s="265" t="s">
        <v>457</v>
      </c>
      <c r="IOM18" s="265"/>
      <c r="ION18" s="265"/>
      <c r="IOO18" s="265"/>
      <c r="IOP18" s="265"/>
      <c r="IOQ18" s="265"/>
      <c r="IOR18" s="265"/>
      <c r="IOS18" s="265"/>
      <c r="IOT18" s="265"/>
      <c r="IOU18" s="265"/>
      <c r="IOV18" s="265"/>
      <c r="IOW18" s="265"/>
      <c r="IOX18" s="265"/>
      <c r="IOY18" s="265"/>
      <c r="IOZ18" s="265"/>
      <c r="IPA18" s="265"/>
      <c r="IPB18" s="265" t="s">
        <v>457</v>
      </c>
      <c r="IPC18" s="265"/>
      <c r="IPD18" s="265"/>
      <c r="IPE18" s="265"/>
      <c r="IPF18" s="265"/>
      <c r="IPG18" s="265"/>
      <c r="IPH18" s="265"/>
      <c r="IPI18" s="265"/>
      <c r="IPJ18" s="265"/>
      <c r="IPK18" s="265"/>
      <c r="IPL18" s="265"/>
      <c r="IPM18" s="265"/>
      <c r="IPN18" s="265"/>
      <c r="IPO18" s="265"/>
      <c r="IPP18" s="265"/>
      <c r="IPQ18" s="265"/>
      <c r="IPR18" s="265" t="s">
        <v>457</v>
      </c>
      <c r="IPS18" s="265"/>
      <c r="IPT18" s="265"/>
      <c r="IPU18" s="265"/>
      <c r="IPV18" s="265"/>
      <c r="IPW18" s="265"/>
      <c r="IPX18" s="265"/>
      <c r="IPY18" s="265"/>
      <c r="IPZ18" s="265"/>
      <c r="IQA18" s="265"/>
      <c r="IQB18" s="265"/>
      <c r="IQC18" s="265"/>
      <c r="IQD18" s="265"/>
      <c r="IQE18" s="265"/>
      <c r="IQF18" s="265"/>
      <c r="IQG18" s="265"/>
      <c r="IQH18" s="265" t="s">
        <v>457</v>
      </c>
      <c r="IQI18" s="265"/>
      <c r="IQJ18" s="265"/>
      <c r="IQK18" s="265"/>
      <c r="IQL18" s="265"/>
      <c r="IQM18" s="265"/>
      <c r="IQN18" s="265"/>
      <c r="IQO18" s="265"/>
      <c r="IQP18" s="265"/>
      <c r="IQQ18" s="265"/>
      <c r="IQR18" s="265"/>
      <c r="IQS18" s="265"/>
      <c r="IQT18" s="265"/>
      <c r="IQU18" s="265"/>
      <c r="IQV18" s="265"/>
      <c r="IQW18" s="265"/>
      <c r="IQX18" s="265" t="s">
        <v>457</v>
      </c>
      <c r="IQY18" s="265"/>
      <c r="IQZ18" s="265"/>
      <c r="IRA18" s="265"/>
      <c r="IRB18" s="265"/>
      <c r="IRC18" s="265"/>
      <c r="IRD18" s="265"/>
      <c r="IRE18" s="265"/>
      <c r="IRF18" s="265"/>
      <c r="IRG18" s="265"/>
      <c r="IRH18" s="265"/>
      <c r="IRI18" s="265"/>
      <c r="IRJ18" s="265"/>
      <c r="IRK18" s="265"/>
      <c r="IRL18" s="265"/>
      <c r="IRM18" s="265"/>
      <c r="IRN18" s="265" t="s">
        <v>457</v>
      </c>
      <c r="IRO18" s="265"/>
      <c r="IRP18" s="265"/>
      <c r="IRQ18" s="265"/>
      <c r="IRR18" s="265"/>
      <c r="IRS18" s="265"/>
      <c r="IRT18" s="265"/>
      <c r="IRU18" s="265"/>
      <c r="IRV18" s="265"/>
      <c r="IRW18" s="265"/>
      <c r="IRX18" s="265"/>
      <c r="IRY18" s="265"/>
      <c r="IRZ18" s="265"/>
      <c r="ISA18" s="265"/>
      <c r="ISB18" s="265"/>
      <c r="ISC18" s="265"/>
      <c r="ISD18" s="265" t="s">
        <v>457</v>
      </c>
      <c r="ISE18" s="265"/>
      <c r="ISF18" s="265"/>
      <c r="ISG18" s="265"/>
      <c r="ISH18" s="265"/>
      <c r="ISI18" s="265"/>
      <c r="ISJ18" s="265"/>
      <c r="ISK18" s="265"/>
      <c r="ISL18" s="265"/>
      <c r="ISM18" s="265"/>
      <c r="ISN18" s="265"/>
      <c r="ISO18" s="265"/>
      <c r="ISP18" s="265"/>
      <c r="ISQ18" s="265"/>
      <c r="ISR18" s="265"/>
      <c r="ISS18" s="265"/>
      <c r="IST18" s="265" t="s">
        <v>457</v>
      </c>
      <c r="ISU18" s="265"/>
      <c r="ISV18" s="265"/>
      <c r="ISW18" s="265"/>
      <c r="ISX18" s="265"/>
      <c r="ISY18" s="265"/>
      <c r="ISZ18" s="265"/>
      <c r="ITA18" s="265"/>
      <c r="ITB18" s="265"/>
      <c r="ITC18" s="265"/>
      <c r="ITD18" s="265"/>
      <c r="ITE18" s="265"/>
      <c r="ITF18" s="265"/>
      <c r="ITG18" s="265"/>
      <c r="ITH18" s="265"/>
      <c r="ITI18" s="265"/>
      <c r="ITJ18" s="265" t="s">
        <v>457</v>
      </c>
      <c r="ITK18" s="265"/>
      <c r="ITL18" s="265"/>
      <c r="ITM18" s="265"/>
      <c r="ITN18" s="265"/>
      <c r="ITO18" s="265"/>
      <c r="ITP18" s="265"/>
      <c r="ITQ18" s="265"/>
      <c r="ITR18" s="265"/>
      <c r="ITS18" s="265"/>
      <c r="ITT18" s="265"/>
      <c r="ITU18" s="265"/>
      <c r="ITV18" s="265"/>
      <c r="ITW18" s="265"/>
      <c r="ITX18" s="265"/>
      <c r="ITY18" s="265"/>
      <c r="ITZ18" s="265" t="s">
        <v>457</v>
      </c>
      <c r="IUA18" s="265"/>
      <c r="IUB18" s="265"/>
      <c r="IUC18" s="265"/>
      <c r="IUD18" s="265"/>
      <c r="IUE18" s="265"/>
      <c r="IUF18" s="265"/>
      <c r="IUG18" s="265"/>
      <c r="IUH18" s="265"/>
      <c r="IUI18" s="265"/>
      <c r="IUJ18" s="265"/>
      <c r="IUK18" s="265"/>
      <c r="IUL18" s="265"/>
      <c r="IUM18" s="265"/>
      <c r="IUN18" s="265"/>
      <c r="IUO18" s="265"/>
      <c r="IUP18" s="265" t="s">
        <v>457</v>
      </c>
      <c r="IUQ18" s="265"/>
      <c r="IUR18" s="265"/>
      <c r="IUS18" s="265"/>
      <c r="IUT18" s="265"/>
      <c r="IUU18" s="265"/>
      <c r="IUV18" s="265"/>
      <c r="IUW18" s="265"/>
      <c r="IUX18" s="265"/>
      <c r="IUY18" s="265"/>
      <c r="IUZ18" s="265"/>
      <c r="IVA18" s="265"/>
      <c r="IVB18" s="265"/>
      <c r="IVC18" s="265"/>
      <c r="IVD18" s="265"/>
      <c r="IVE18" s="265"/>
      <c r="IVF18" s="265" t="s">
        <v>457</v>
      </c>
      <c r="IVG18" s="265"/>
      <c r="IVH18" s="265"/>
      <c r="IVI18" s="265"/>
      <c r="IVJ18" s="265"/>
      <c r="IVK18" s="265"/>
      <c r="IVL18" s="265"/>
      <c r="IVM18" s="265"/>
      <c r="IVN18" s="265"/>
      <c r="IVO18" s="265"/>
      <c r="IVP18" s="265"/>
      <c r="IVQ18" s="265"/>
      <c r="IVR18" s="265"/>
      <c r="IVS18" s="265"/>
      <c r="IVT18" s="265"/>
      <c r="IVU18" s="265"/>
      <c r="IVV18" s="265" t="s">
        <v>457</v>
      </c>
      <c r="IVW18" s="265"/>
      <c r="IVX18" s="265"/>
      <c r="IVY18" s="265"/>
      <c r="IVZ18" s="265"/>
      <c r="IWA18" s="265"/>
      <c r="IWB18" s="265"/>
      <c r="IWC18" s="265"/>
      <c r="IWD18" s="265"/>
      <c r="IWE18" s="265"/>
      <c r="IWF18" s="265"/>
      <c r="IWG18" s="265"/>
      <c r="IWH18" s="265"/>
      <c r="IWI18" s="265"/>
      <c r="IWJ18" s="265"/>
      <c r="IWK18" s="265"/>
      <c r="IWL18" s="265" t="s">
        <v>457</v>
      </c>
      <c r="IWM18" s="265"/>
      <c r="IWN18" s="265"/>
      <c r="IWO18" s="265"/>
      <c r="IWP18" s="265"/>
      <c r="IWQ18" s="265"/>
      <c r="IWR18" s="265"/>
      <c r="IWS18" s="265"/>
      <c r="IWT18" s="265"/>
      <c r="IWU18" s="265"/>
      <c r="IWV18" s="265"/>
      <c r="IWW18" s="265"/>
      <c r="IWX18" s="265"/>
      <c r="IWY18" s="265"/>
      <c r="IWZ18" s="265"/>
      <c r="IXA18" s="265"/>
      <c r="IXB18" s="265" t="s">
        <v>457</v>
      </c>
      <c r="IXC18" s="265"/>
      <c r="IXD18" s="265"/>
      <c r="IXE18" s="265"/>
      <c r="IXF18" s="265"/>
      <c r="IXG18" s="265"/>
      <c r="IXH18" s="265"/>
      <c r="IXI18" s="265"/>
      <c r="IXJ18" s="265"/>
      <c r="IXK18" s="265"/>
      <c r="IXL18" s="265"/>
      <c r="IXM18" s="265"/>
      <c r="IXN18" s="265"/>
      <c r="IXO18" s="265"/>
      <c r="IXP18" s="265"/>
      <c r="IXQ18" s="265"/>
      <c r="IXR18" s="265" t="s">
        <v>457</v>
      </c>
      <c r="IXS18" s="265"/>
      <c r="IXT18" s="265"/>
      <c r="IXU18" s="265"/>
      <c r="IXV18" s="265"/>
      <c r="IXW18" s="265"/>
      <c r="IXX18" s="265"/>
      <c r="IXY18" s="265"/>
      <c r="IXZ18" s="265"/>
      <c r="IYA18" s="265"/>
      <c r="IYB18" s="265"/>
      <c r="IYC18" s="265"/>
      <c r="IYD18" s="265"/>
      <c r="IYE18" s="265"/>
      <c r="IYF18" s="265"/>
      <c r="IYG18" s="265"/>
      <c r="IYH18" s="265" t="s">
        <v>457</v>
      </c>
      <c r="IYI18" s="265"/>
      <c r="IYJ18" s="265"/>
      <c r="IYK18" s="265"/>
      <c r="IYL18" s="265"/>
      <c r="IYM18" s="265"/>
      <c r="IYN18" s="265"/>
      <c r="IYO18" s="265"/>
      <c r="IYP18" s="265"/>
      <c r="IYQ18" s="265"/>
      <c r="IYR18" s="265"/>
      <c r="IYS18" s="265"/>
      <c r="IYT18" s="265"/>
      <c r="IYU18" s="265"/>
      <c r="IYV18" s="265"/>
      <c r="IYW18" s="265"/>
      <c r="IYX18" s="265" t="s">
        <v>457</v>
      </c>
      <c r="IYY18" s="265"/>
      <c r="IYZ18" s="265"/>
      <c r="IZA18" s="265"/>
      <c r="IZB18" s="265"/>
      <c r="IZC18" s="265"/>
      <c r="IZD18" s="265"/>
      <c r="IZE18" s="265"/>
      <c r="IZF18" s="265"/>
      <c r="IZG18" s="265"/>
      <c r="IZH18" s="265"/>
      <c r="IZI18" s="265"/>
      <c r="IZJ18" s="265"/>
      <c r="IZK18" s="265"/>
      <c r="IZL18" s="265"/>
      <c r="IZM18" s="265"/>
      <c r="IZN18" s="265" t="s">
        <v>457</v>
      </c>
      <c r="IZO18" s="265"/>
      <c r="IZP18" s="265"/>
      <c r="IZQ18" s="265"/>
      <c r="IZR18" s="265"/>
      <c r="IZS18" s="265"/>
      <c r="IZT18" s="265"/>
      <c r="IZU18" s="265"/>
      <c r="IZV18" s="265"/>
      <c r="IZW18" s="265"/>
      <c r="IZX18" s="265"/>
      <c r="IZY18" s="265"/>
      <c r="IZZ18" s="265"/>
      <c r="JAA18" s="265"/>
      <c r="JAB18" s="265"/>
      <c r="JAC18" s="265"/>
      <c r="JAD18" s="265" t="s">
        <v>457</v>
      </c>
      <c r="JAE18" s="265"/>
      <c r="JAF18" s="265"/>
      <c r="JAG18" s="265"/>
      <c r="JAH18" s="265"/>
      <c r="JAI18" s="265"/>
      <c r="JAJ18" s="265"/>
      <c r="JAK18" s="265"/>
      <c r="JAL18" s="265"/>
      <c r="JAM18" s="265"/>
      <c r="JAN18" s="265"/>
      <c r="JAO18" s="265"/>
      <c r="JAP18" s="265"/>
      <c r="JAQ18" s="265"/>
      <c r="JAR18" s="265"/>
      <c r="JAS18" s="265"/>
      <c r="JAT18" s="265" t="s">
        <v>457</v>
      </c>
      <c r="JAU18" s="265"/>
      <c r="JAV18" s="265"/>
      <c r="JAW18" s="265"/>
      <c r="JAX18" s="265"/>
      <c r="JAY18" s="265"/>
      <c r="JAZ18" s="265"/>
      <c r="JBA18" s="265"/>
      <c r="JBB18" s="265"/>
      <c r="JBC18" s="265"/>
      <c r="JBD18" s="265"/>
      <c r="JBE18" s="265"/>
      <c r="JBF18" s="265"/>
      <c r="JBG18" s="265"/>
      <c r="JBH18" s="265"/>
      <c r="JBI18" s="265"/>
      <c r="JBJ18" s="265" t="s">
        <v>457</v>
      </c>
      <c r="JBK18" s="265"/>
      <c r="JBL18" s="265"/>
      <c r="JBM18" s="265"/>
      <c r="JBN18" s="265"/>
      <c r="JBO18" s="265"/>
      <c r="JBP18" s="265"/>
      <c r="JBQ18" s="265"/>
      <c r="JBR18" s="265"/>
      <c r="JBS18" s="265"/>
      <c r="JBT18" s="265"/>
      <c r="JBU18" s="265"/>
      <c r="JBV18" s="265"/>
      <c r="JBW18" s="265"/>
      <c r="JBX18" s="265"/>
      <c r="JBY18" s="265"/>
      <c r="JBZ18" s="265" t="s">
        <v>457</v>
      </c>
      <c r="JCA18" s="265"/>
      <c r="JCB18" s="265"/>
      <c r="JCC18" s="265"/>
      <c r="JCD18" s="265"/>
      <c r="JCE18" s="265"/>
      <c r="JCF18" s="265"/>
      <c r="JCG18" s="265"/>
      <c r="JCH18" s="265"/>
      <c r="JCI18" s="265"/>
      <c r="JCJ18" s="265"/>
      <c r="JCK18" s="265"/>
      <c r="JCL18" s="265"/>
      <c r="JCM18" s="265"/>
      <c r="JCN18" s="265"/>
      <c r="JCO18" s="265"/>
      <c r="JCP18" s="265" t="s">
        <v>457</v>
      </c>
      <c r="JCQ18" s="265"/>
      <c r="JCR18" s="265"/>
      <c r="JCS18" s="265"/>
      <c r="JCT18" s="265"/>
      <c r="JCU18" s="265"/>
      <c r="JCV18" s="265"/>
      <c r="JCW18" s="265"/>
      <c r="JCX18" s="265"/>
      <c r="JCY18" s="265"/>
      <c r="JCZ18" s="265"/>
      <c r="JDA18" s="265"/>
      <c r="JDB18" s="265"/>
      <c r="JDC18" s="265"/>
      <c r="JDD18" s="265"/>
      <c r="JDE18" s="265"/>
      <c r="JDF18" s="265" t="s">
        <v>457</v>
      </c>
      <c r="JDG18" s="265"/>
      <c r="JDH18" s="265"/>
      <c r="JDI18" s="265"/>
      <c r="JDJ18" s="265"/>
      <c r="JDK18" s="265"/>
      <c r="JDL18" s="265"/>
      <c r="JDM18" s="265"/>
      <c r="JDN18" s="265"/>
      <c r="JDO18" s="265"/>
      <c r="JDP18" s="265"/>
      <c r="JDQ18" s="265"/>
      <c r="JDR18" s="265"/>
      <c r="JDS18" s="265"/>
      <c r="JDT18" s="265"/>
      <c r="JDU18" s="265"/>
      <c r="JDV18" s="265" t="s">
        <v>457</v>
      </c>
      <c r="JDW18" s="265"/>
      <c r="JDX18" s="265"/>
      <c r="JDY18" s="265"/>
      <c r="JDZ18" s="265"/>
      <c r="JEA18" s="265"/>
      <c r="JEB18" s="265"/>
      <c r="JEC18" s="265"/>
      <c r="JED18" s="265"/>
      <c r="JEE18" s="265"/>
      <c r="JEF18" s="265"/>
      <c r="JEG18" s="265"/>
      <c r="JEH18" s="265"/>
      <c r="JEI18" s="265"/>
      <c r="JEJ18" s="265"/>
      <c r="JEK18" s="265"/>
      <c r="JEL18" s="265" t="s">
        <v>457</v>
      </c>
      <c r="JEM18" s="265"/>
      <c r="JEN18" s="265"/>
      <c r="JEO18" s="265"/>
      <c r="JEP18" s="265"/>
      <c r="JEQ18" s="265"/>
      <c r="JER18" s="265"/>
      <c r="JES18" s="265"/>
      <c r="JET18" s="265"/>
      <c r="JEU18" s="265"/>
      <c r="JEV18" s="265"/>
      <c r="JEW18" s="265"/>
      <c r="JEX18" s="265"/>
      <c r="JEY18" s="265"/>
      <c r="JEZ18" s="265"/>
      <c r="JFA18" s="265"/>
      <c r="JFB18" s="265" t="s">
        <v>457</v>
      </c>
      <c r="JFC18" s="265"/>
      <c r="JFD18" s="265"/>
      <c r="JFE18" s="265"/>
      <c r="JFF18" s="265"/>
      <c r="JFG18" s="265"/>
      <c r="JFH18" s="265"/>
      <c r="JFI18" s="265"/>
      <c r="JFJ18" s="265"/>
      <c r="JFK18" s="265"/>
      <c r="JFL18" s="265"/>
      <c r="JFM18" s="265"/>
      <c r="JFN18" s="265"/>
      <c r="JFO18" s="265"/>
      <c r="JFP18" s="265"/>
      <c r="JFQ18" s="265"/>
      <c r="JFR18" s="265" t="s">
        <v>457</v>
      </c>
      <c r="JFS18" s="265"/>
      <c r="JFT18" s="265"/>
      <c r="JFU18" s="265"/>
      <c r="JFV18" s="265"/>
      <c r="JFW18" s="265"/>
      <c r="JFX18" s="265"/>
      <c r="JFY18" s="265"/>
      <c r="JFZ18" s="265"/>
      <c r="JGA18" s="265"/>
      <c r="JGB18" s="265"/>
      <c r="JGC18" s="265"/>
      <c r="JGD18" s="265"/>
      <c r="JGE18" s="265"/>
      <c r="JGF18" s="265"/>
      <c r="JGG18" s="265"/>
      <c r="JGH18" s="265" t="s">
        <v>457</v>
      </c>
      <c r="JGI18" s="265"/>
      <c r="JGJ18" s="265"/>
      <c r="JGK18" s="265"/>
      <c r="JGL18" s="265"/>
      <c r="JGM18" s="265"/>
      <c r="JGN18" s="265"/>
      <c r="JGO18" s="265"/>
      <c r="JGP18" s="265"/>
      <c r="JGQ18" s="265"/>
      <c r="JGR18" s="265"/>
      <c r="JGS18" s="265"/>
      <c r="JGT18" s="265"/>
      <c r="JGU18" s="265"/>
      <c r="JGV18" s="265"/>
      <c r="JGW18" s="265"/>
      <c r="JGX18" s="265" t="s">
        <v>457</v>
      </c>
      <c r="JGY18" s="265"/>
      <c r="JGZ18" s="265"/>
      <c r="JHA18" s="265"/>
      <c r="JHB18" s="265"/>
      <c r="JHC18" s="265"/>
      <c r="JHD18" s="265"/>
      <c r="JHE18" s="265"/>
      <c r="JHF18" s="265"/>
      <c r="JHG18" s="265"/>
      <c r="JHH18" s="265"/>
      <c r="JHI18" s="265"/>
      <c r="JHJ18" s="265"/>
      <c r="JHK18" s="265"/>
      <c r="JHL18" s="265"/>
      <c r="JHM18" s="265"/>
      <c r="JHN18" s="265" t="s">
        <v>457</v>
      </c>
      <c r="JHO18" s="265"/>
      <c r="JHP18" s="265"/>
      <c r="JHQ18" s="265"/>
      <c r="JHR18" s="265"/>
      <c r="JHS18" s="265"/>
      <c r="JHT18" s="265"/>
      <c r="JHU18" s="265"/>
      <c r="JHV18" s="265"/>
      <c r="JHW18" s="265"/>
      <c r="JHX18" s="265"/>
      <c r="JHY18" s="265"/>
      <c r="JHZ18" s="265"/>
      <c r="JIA18" s="265"/>
      <c r="JIB18" s="265"/>
      <c r="JIC18" s="265"/>
      <c r="JID18" s="265" t="s">
        <v>457</v>
      </c>
      <c r="JIE18" s="265"/>
      <c r="JIF18" s="265"/>
      <c r="JIG18" s="265"/>
      <c r="JIH18" s="265"/>
      <c r="JII18" s="265"/>
      <c r="JIJ18" s="265"/>
      <c r="JIK18" s="265"/>
      <c r="JIL18" s="265"/>
      <c r="JIM18" s="265"/>
      <c r="JIN18" s="265"/>
      <c r="JIO18" s="265"/>
      <c r="JIP18" s="265"/>
      <c r="JIQ18" s="265"/>
      <c r="JIR18" s="265"/>
      <c r="JIS18" s="265"/>
      <c r="JIT18" s="265" t="s">
        <v>457</v>
      </c>
      <c r="JIU18" s="265"/>
      <c r="JIV18" s="265"/>
      <c r="JIW18" s="265"/>
      <c r="JIX18" s="265"/>
      <c r="JIY18" s="265"/>
      <c r="JIZ18" s="265"/>
      <c r="JJA18" s="265"/>
      <c r="JJB18" s="265"/>
      <c r="JJC18" s="265"/>
      <c r="JJD18" s="265"/>
      <c r="JJE18" s="265"/>
      <c r="JJF18" s="265"/>
      <c r="JJG18" s="265"/>
      <c r="JJH18" s="265"/>
      <c r="JJI18" s="265"/>
      <c r="JJJ18" s="265" t="s">
        <v>457</v>
      </c>
      <c r="JJK18" s="265"/>
      <c r="JJL18" s="265"/>
      <c r="JJM18" s="265"/>
      <c r="JJN18" s="265"/>
      <c r="JJO18" s="265"/>
      <c r="JJP18" s="265"/>
      <c r="JJQ18" s="265"/>
      <c r="JJR18" s="265"/>
      <c r="JJS18" s="265"/>
      <c r="JJT18" s="265"/>
      <c r="JJU18" s="265"/>
      <c r="JJV18" s="265"/>
      <c r="JJW18" s="265"/>
      <c r="JJX18" s="265"/>
      <c r="JJY18" s="265"/>
      <c r="JJZ18" s="265" t="s">
        <v>457</v>
      </c>
      <c r="JKA18" s="265"/>
      <c r="JKB18" s="265"/>
      <c r="JKC18" s="265"/>
      <c r="JKD18" s="265"/>
      <c r="JKE18" s="265"/>
      <c r="JKF18" s="265"/>
      <c r="JKG18" s="265"/>
      <c r="JKH18" s="265"/>
      <c r="JKI18" s="265"/>
      <c r="JKJ18" s="265"/>
      <c r="JKK18" s="265"/>
      <c r="JKL18" s="265"/>
      <c r="JKM18" s="265"/>
      <c r="JKN18" s="265"/>
      <c r="JKO18" s="265"/>
      <c r="JKP18" s="265" t="s">
        <v>457</v>
      </c>
      <c r="JKQ18" s="265"/>
      <c r="JKR18" s="265"/>
      <c r="JKS18" s="265"/>
      <c r="JKT18" s="265"/>
      <c r="JKU18" s="265"/>
      <c r="JKV18" s="265"/>
      <c r="JKW18" s="265"/>
      <c r="JKX18" s="265"/>
      <c r="JKY18" s="265"/>
      <c r="JKZ18" s="265"/>
      <c r="JLA18" s="265"/>
      <c r="JLB18" s="265"/>
      <c r="JLC18" s="265"/>
      <c r="JLD18" s="265"/>
      <c r="JLE18" s="265"/>
      <c r="JLF18" s="265" t="s">
        <v>457</v>
      </c>
      <c r="JLG18" s="265"/>
      <c r="JLH18" s="265"/>
      <c r="JLI18" s="265"/>
      <c r="JLJ18" s="265"/>
      <c r="JLK18" s="265"/>
      <c r="JLL18" s="265"/>
      <c r="JLM18" s="265"/>
      <c r="JLN18" s="265"/>
      <c r="JLO18" s="265"/>
      <c r="JLP18" s="265"/>
      <c r="JLQ18" s="265"/>
      <c r="JLR18" s="265"/>
      <c r="JLS18" s="265"/>
      <c r="JLT18" s="265"/>
      <c r="JLU18" s="265"/>
      <c r="JLV18" s="265" t="s">
        <v>457</v>
      </c>
      <c r="JLW18" s="265"/>
      <c r="JLX18" s="265"/>
      <c r="JLY18" s="265"/>
      <c r="JLZ18" s="265"/>
      <c r="JMA18" s="265"/>
      <c r="JMB18" s="265"/>
      <c r="JMC18" s="265"/>
      <c r="JMD18" s="265"/>
      <c r="JME18" s="265"/>
      <c r="JMF18" s="265"/>
      <c r="JMG18" s="265"/>
      <c r="JMH18" s="265"/>
      <c r="JMI18" s="265"/>
      <c r="JMJ18" s="265"/>
      <c r="JMK18" s="265"/>
      <c r="JML18" s="265" t="s">
        <v>457</v>
      </c>
      <c r="JMM18" s="265"/>
      <c r="JMN18" s="265"/>
      <c r="JMO18" s="265"/>
      <c r="JMP18" s="265"/>
      <c r="JMQ18" s="265"/>
      <c r="JMR18" s="265"/>
      <c r="JMS18" s="265"/>
      <c r="JMT18" s="265"/>
      <c r="JMU18" s="265"/>
      <c r="JMV18" s="265"/>
      <c r="JMW18" s="265"/>
      <c r="JMX18" s="265"/>
      <c r="JMY18" s="265"/>
      <c r="JMZ18" s="265"/>
      <c r="JNA18" s="265"/>
      <c r="JNB18" s="265" t="s">
        <v>457</v>
      </c>
      <c r="JNC18" s="265"/>
      <c r="JND18" s="265"/>
      <c r="JNE18" s="265"/>
      <c r="JNF18" s="265"/>
      <c r="JNG18" s="265"/>
      <c r="JNH18" s="265"/>
      <c r="JNI18" s="265"/>
      <c r="JNJ18" s="265"/>
      <c r="JNK18" s="265"/>
      <c r="JNL18" s="265"/>
      <c r="JNM18" s="265"/>
      <c r="JNN18" s="265"/>
      <c r="JNO18" s="265"/>
      <c r="JNP18" s="265"/>
      <c r="JNQ18" s="265"/>
      <c r="JNR18" s="265" t="s">
        <v>457</v>
      </c>
      <c r="JNS18" s="265"/>
      <c r="JNT18" s="265"/>
      <c r="JNU18" s="265"/>
      <c r="JNV18" s="265"/>
      <c r="JNW18" s="265"/>
      <c r="JNX18" s="265"/>
      <c r="JNY18" s="265"/>
      <c r="JNZ18" s="265"/>
      <c r="JOA18" s="265"/>
      <c r="JOB18" s="265"/>
      <c r="JOC18" s="265"/>
      <c r="JOD18" s="265"/>
      <c r="JOE18" s="265"/>
      <c r="JOF18" s="265"/>
      <c r="JOG18" s="265"/>
      <c r="JOH18" s="265" t="s">
        <v>457</v>
      </c>
      <c r="JOI18" s="265"/>
      <c r="JOJ18" s="265"/>
      <c r="JOK18" s="265"/>
      <c r="JOL18" s="265"/>
      <c r="JOM18" s="265"/>
      <c r="JON18" s="265"/>
      <c r="JOO18" s="265"/>
      <c r="JOP18" s="265"/>
      <c r="JOQ18" s="265"/>
      <c r="JOR18" s="265"/>
      <c r="JOS18" s="265"/>
      <c r="JOT18" s="265"/>
      <c r="JOU18" s="265"/>
      <c r="JOV18" s="265"/>
      <c r="JOW18" s="265"/>
      <c r="JOX18" s="265" t="s">
        <v>457</v>
      </c>
      <c r="JOY18" s="265"/>
      <c r="JOZ18" s="265"/>
      <c r="JPA18" s="265"/>
      <c r="JPB18" s="265"/>
      <c r="JPC18" s="265"/>
      <c r="JPD18" s="265"/>
      <c r="JPE18" s="265"/>
      <c r="JPF18" s="265"/>
      <c r="JPG18" s="265"/>
      <c r="JPH18" s="265"/>
      <c r="JPI18" s="265"/>
      <c r="JPJ18" s="265"/>
      <c r="JPK18" s="265"/>
      <c r="JPL18" s="265"/>
      <c r="JPM18" s="265"/>
      <c r="JPN18" s="265" t="s">
        <v>457</v>
      </c>
      <c r="JPO18" s="265"/>
      <c r="JPP18" s="265"/>
      <c r="JPQ18" s="265"/>
      <c r="JPR18" s="265"/>
      <c r="JPS18" s="265"/>
      <c r="JPT18" s="265"/>
      <c r="JPU18" s="265"/>
      <c r="JPV18" s="265"/>
      <c r="JPW18" s="265"/>
      <c r="JPX18" s="265"/>
      <c r="JPY18" s="265"/>
      <c r="JPZ18" s="265"/>
      <c r="JQA18" s="265"/>
      <c r="JQB18" s="265"/>
      <c r="JQC18" s="265"/>
      <c r="JQD18" s="265" t="s">
        <v>457</v>
      </c>
      <c r="JQE18" s="265"/>
      <c r="JQF18" s="265"/>
      <c r="JQG18" s="265"/>
      <c r="JQH18" s="265"/>
      <c r="JQI18" s="265"/>
      <c r="JQJ18" s="265"/>
      <c r="JQK18" s="265"/>
      <c r="JQL18" s="265"/>
      <c r="JQM18" s="265"/>
      <c r="JQN18" s="265"/>
      <c r="JQO18" s="265"/>
      <c r="JQP18" s="265"/>
      <c r="JQQ18" s="265"/>
      <c r="JQR18" s="265"/>
      <c r="JQS18" s="265"/>
      <c r="JQT18" s="265" t="s">
        <v>457</v>
      </c>
      <c r="JQU18" s="265"/>
      <c r="JQV18" s="265"/>
      <c r="JQW18" s="265"/>
      <c r="JQX18" s="265"/>
      <c r="JQY18" s="265"/>
      <c r="JQZ18" s="265"/>
      <c r="JRA18" s="265"/>
      <c r="JRB18" s="265"/>
      <c r="JRC18" s="265"/>
      <c r="JRD18" s="265"/>
      <c r="JRE18" s="265"/>
      <c r="JRF18" s="265"/>
      <c r="JRG18" s="265"/>
      <c r="JRH18" s="265"/>
      <c r="JRI18" s="265"/>
      <c r="JRJ18" s="265" t="s">
        <v>457</v>
      </c>
      <c r="JRK18" s="265"/>
      <c r="JRL18" s="265"/>
      <c r="JRM18" s="265"/>
      <c r="JRN18" s="265"/>
      <c r="JRO18" s="265"/>
      <c r="JRP18" s="265"/>
      <c r="JRQ18" s="265"/>
      <c r="JRR18" s="265"/>
      <c r="JRS18" s="265"/>
      <c r="JRT18" s="265"/>
      <c r="JRU18" s="265"/>
      <c r="JRV18" s="265"/>
      <c r="JRW18" s="265"/>
      <c r="JRX18" s="265"/>
      <c r="JRY18" s="265"/>
      <c r="JRZ18" s="265" t="s">
        <v>457</v>
      </c>
      <c r="JSA18" s="265"/>
      <c r="JSB18" s="265"/>
      <c r="JSC18" s="265"/>
      <c r="JSD18" s="265"/>
      <c r="JSE18" s="265"/>
      <c r="JSF18" s="265"/>
      <c r="JSG18" s="265"/>
      <c r="JSH18" s="265"/>
      <c r="JSI18" s="265"/>
      <c r="JSJ18" s="265"/>
      <c r="JSK18" s="265"/>
      <c r="JSL18" s="265"/>
      <c r="JSM18" s="265"/>
      <c r="JSN18" s="265"/>
      <c r="JSO18" s="265"/>
      <c r="JSP18" s="265" t="s">
        <v>457</v>
      </c>
      <c r="JSQ18" s="265"/>
      <c r="JSR18" s="265"/>
      <c r="JSS18" s="265"/>
      <c r="JST18" s="265"/>
      <c r="JSU18" s="265"/>
      <c r="JSV18" s="265"/>
      <c r="JSW18" s="265"/>
      <c r="JSX18" s="265"/>
      <c r="JSY18" s="265"/>
      <c r="JSZ18" s="265"/>
      <c r="JTA18" s="265"/>
      <c r="JTB18" s="265"/>
      <c r="JTC18" s="265"/>
      <c r="JTD18" s="265"/>
      <c r="JTE18" s="265"/>
      <c r="JTF18" s="265" t="s">
        <v>457</v>
      </c>
      <c r="JTG18" s="265"/>
      <c r="JTH18" s="265"/>
      <c r="JTI18" s="265"/>
      <c r="JTJ18" s="265"/>
      <c r="JTK18" s="265"/>
      <c r="JTL18" s="265"/>
      <c r="JTM18" s="265"/>
      <c r="JTN18" s="265"/>
      <c r="JTO18" s="265"/>
      <c r="JTP18" s="265"/>
      <c r="JTQ18" s="265"/>
      <c r="JTR18" s="265"/>
      <c r="JTS18" s="265"/>
      <c r="JTT18" s="265"/>
      <c r="JTU18" s="265"/>
      <c r="JTV18" s="265" t="s">
        <v>457</v>
      </c>
      <c r="JTW18" s="265"/>
      <c r="JTX18" s="265"/>
      <c r="JTY18" s="265"/>
      <c r="JTZ18" s="265"/>
      <c r="JUA18" s="265"/>
      <c r="JUB18" s="265"/>
      <c r="JUC18" s="265"/>
      <c r="JUD18" s="265"/>
      <c r="JUE18" s="265"/>
      <c r="JUF18" s="265"/>
      <c r="JUG18" s="265"/>
      <c r="JUH18" s="265"/>
      <c r="JUI18" s="265"/>
      <c r="JUJ18" s="265"/>
      <c r="JUK18" s="265"/>
      <c r="JUL18" s="265" t="s">
        <v>457</v>
      </c>
      <c r="JUM18" s="265"/>
      <c r="JUN18" s="265"/>
      <c r="JUO18" s="265"/>
      <c r="JUP18" s="265"/>
      <c r="JUQ18" s="265"/>
      <c r="JUR18" s="265"/>
      <c r="JUS18" s="265"/>
      <c r="JUT18" s="265"/>
      <c r="JUU18" s="265"/>
      <c r="JUV18" s="265"/>
      <c r="JUW18" s="265"/>
      <c r="JUX18" s="265"/>
      <c r="JUY18" s="265"/>
      <c r="JUZ18" s="265"/>
      <c r="JVA18" s="265"/>
      <c r="JVB18" s="265" t="s">
        <v>457</v>
      </c>
      <c r="JVC18" s="265"/>
      <c r="JVD18" s="265"/>
      <c r="JVE18" s="265"/>
      <c r="JVF18" s="265"/>
      <c r="JVG18" s="265"/>
      <c r="JVH18" s="265"/>
      <c r="JVI18" s="265"/>
      <c r="JVJ18" s="265"/>
      <c r="JVK18" s="265"/>
      <c r="JVL18" s="265"/>
      <c r="JVM18" s="265"/>
      <c r="JVN18" s="265"/>
      <c r="JVO18" s="265"/>
      <c r="JVP18" s="265"/>
      <c r="JVQ18" s="265"/>
      <c r="JVR18" s="265" t="s">
        <v>457</v>
      </c>
      <c r="JVS18" s="265"/>
      <c r="JVT18" s="265"/>
      <c r="JVU18" s="265"/>
      <c r="JVV18" s="265"/>
      <c r="JVW18" s="265"/>
      <c r="JVX18" s="265"/>
      <c r="JVY18" s="265"/>
      <c r="JVZ18" s="265"/>
      <c r="JWA18" s="265"/>
      <c r="JWB18" s="265"/>
      <c r="JWC18" s="265"/>
      <c r="JWD18" s="265"/>
      <c r="JWE18" s="265"/>
      <c r="JWF18" s="265"/>
      <c r="JWG18" s="265"/>
      <c r="JWH18" s="265" t="s">
        <v>457</v>
      </c>
      <c r="JWI18" s="265"/>
      <c r="JWJ18" s="265"/>
      <c r="JWK18" s="265"/>
      <c r="JWL18" s="265"/>
      <c r="JWM18" s="265"/>
      <c r="JWN18" s="265"/>
      <c r="JWO18" s="265"/>
      <c r="JWP18" s="265"/>
      <c r="JWQ18" s="265"/>
      <c r="JWR18" s="265"/>
      <c r="JWS18" s="265"/>
      <c r="JWT18" s="265"/>
      <c r="JWU18" s="265"/>
      <c r="JWV18" s="265"/>
      <c r="JWW18" s="265"/>
      <c r="JWX18" s="265" t="s">
        <v>457</v>
      </c>
      <c r="JWY18" s="265"/>
      <c r="JWZ18" s="265"/>
      <c r="JXA18" s="265"/>
      <c r="JXB18" s="265"/>
      <c r="JXC18" s="265"/>
      <c r="JXD18" s="265"/>
      <c r="JXE18" s="265"/>
      <c r="JXF18" s="265"/>
      <c r="JXG18" s="265"/>
      <c r="JXH18" s="265"/>
      <c r="JXI18" s="265"/>
      <c r="JXJ18" s="265"/>
      <c r="JXK18" s="265"/>
      <c r="JXL18" s="265"/>
      <c r="JXM18" s="265"/>
      <c r="JXN18" s="265" t="s">
        <v>457</v>
      </c>
      <c r="JXO18" s="265"/>
      <c r="JXP18" s="265"/>
      <c r="JXQ18" s="265"/>
      <c r="JXR18" s="265"/>
      <c r="JXS18" s="265"/>
      <c r="JXT18" s="265"/>
      <c r="JXU18" s="265"/>
      <c r="JXV18" s="265"/>
      <c r="JXW18" s="265"/>
      <c r="JXX18" s="265"/>
      <c r="JXY18" s="265"/>
      <c r="JXZ18" s="265"/>
      <c r="JYA18" s="265"/>
      <c r="JYB18" s="265"/>
      <c r="JYC18" s="265"/>
      <c r="JYD18" s="265" t="s">
        <v>457</v>
      </c>
      <c r="JYE18" s="265"/>
      <c r="JYF18" s="265"/>
      <c r="JYG18" s="265"/>
      <c r="JYH18" s="265"/>
      <c r="JYI18" s="265"/>
      <c r="JYJ18" s="265"/>
      <c r="JYK18" s="265"/>
      <c r="JYL18" s="265"/>
      <c r="JYM18" s="265"/>
      <c r="JYN18" s="265"/>
      <c r="JYO18" s="265"/>
      <c r="JYP18" s="265"/>
      <c r="JYQ18" s="265"/>
      <c r="JYR18" s="265"/>
      <c r="JYS18" s="265"/>
      <c r="JYT18" s="265" t="s">
        <v>457</v>
      </c>
      <c r="JYU18" s="265"/>
      <c r="JYV18" s="265"/>
      <c r="JYW18" s="265"/>
      <c r="JYX18" s="265"/>
      <c r="JYY18" s="265"/>
      <c r="JYZ18" s="265"/>
      <c r="JZA18" s="265"/>
      <c r="JZB18" s="265"/>
      <c r="JZC18" s="265"/>
      <c r="JZD18" s="265"/>
      <c r="JZE18" s="265"/>
      <c r="JZF18" s="265"/>
      <c r="JZG18" s="265"/>
      <c r="JZH18" s="265"/>
      <c r="JZI18" s="265"/>
      <c r="JZJ18" s="265" t="s">
        <v>457</v>
      </c>
      <c r="JZK18" s="265"/>
      <c r="JZL18" s="265"/>
      <c r="JZM18" s="265"/>
      <c r="JZN18" s="265"/>
      <c r="JZO18" s="265"/>
      <c r="JZP18" s="265"/>
      <c r="JZQ18" s="265"/>
      <c r="JZR18" s="265"/>
      <c r="JZS18" s="265"/>
      <c r="JZT18" s="265"/>
      <c r="JZU18" s="265"/>
      <c r="JZV18" s="265"/>
      <c r="JZW18" s="265"/>
      <c r="JZX18" s="265"/>
      <c r="JZY18" s="265"/>
      <c r="JZZ18" s="265" t="s">
        <v>457</v>
      </c>
      <c r="KAA18" s="265"/>
      <c r="KAB18" s="265"/>
      <c r="KAC18" s="265"/>
      <c r="KAD18" s="265"/>
      <c r="KAE18" s="265"/>
      <c r="KAF18" s="265"/>
      <c r="KAG18" s="265"/>
      <c r="KAH18" s="265"/>
      <c r="KAI18" s="265"/>
      <c r="KAJ18" s="265"/>
      <c r="KAK18" s="265"/>
      <c r="KAL18" s="265"/>
      <c r="KAM18" s="265"/>
      <c r="KAN18" s="265"/>
      <c r="KAO18" s="265"/>
      <c r="KAP18" s="265" t="s">
        <v>457</v>
      </c>
      <c r="KAQ18" s="265"/>
      <c r="KAR18" s="265"/>
      <c r="KAS18" s="265"/>
      <c r="KAT18" s="265"/>
      <c r="KAU18" s="265"/>
      <c r="KAV18" s="265"/>
      <c r="KAW18" s="265"/>
      <c r="KAX18" s="265"/>
      <c r="KAY18" s="265"/>
      <c r="KAZ18" s="265"/>
      <c r="KBA18" s="265"/>
      <c r="KBB18" s="265"/>
      <c r="KBC18" s="265"/>
      <c r="KBD18" s="265"/>
      <c r="KBE18" s="265"/>
      <c r="KBF18" s="265" t="s">
        <v>457</v>
      </c>
      <c r="KBG18" s="265"/>
      <c r="KBH18" s="265"/>
      <c r="KBI18" s="265"/>
      <c r="KBJ18" s="265"/>
      <c r="KBK18" s="265"/>
      <c r="KBL18" s="265"/>
      <c r="KBM18" s="265"/>
      <c r="KBN18" s="265"/>
      <c r="KBO18" s="265"/>
      <c r="KBP18" s="265"/>
      <c r="KBQ18" s="265"/>
      <c r="KBR18" s="265"/>
      <c r="KBS18" s="265"/>
      <c r="KBT18" s="265"/>
      <c r="KBU18" s="265"/>
      <c r="KBV18" s="265" t="s">
        <v>457</v>
      </c>
      <c r="KBW18" s="265"/>
      <c r="KBX18" s="265"/>
      <c r="KBY18" s="265"/>
      <c r="KBZ18" s="265"/>
      <c r="KCA18" s="265"/>
      <c r="KCB18" s="265"/>
      <c r="KCC18" s="265"/>
      <c r="KCD18" s="265"/>
      <c r="KCE18" s="265"/>
      <c r="KCF18" s="265"/>
      <c r="KCG18" s="265"/>
      <c r="KCH18" s="265"/>
      <c r="KCI18" s="265"/>
      <c r="KCJ18" s="265"/>
      <c r="KCK18" s="265"/>
      <c r="KCL18" s="265" t="s">
        <v>457</v>
      </c>
      <c r="KCM18" s="265"/>
      <c r="KCN18" s="265"/>
      <c r="KCO18" s="265"/>
      <c r="KCP18" s="265"/>
      <c r="KCQ18" s="265"/>
      <c r="KCR18" s="265"/>
      <c r="KCS18" s="265"/>
      <c r="KCT18" s="265"/>
      <c r="KCU18" s="265"/>
      <c r="KCV18" s="265"/>
      <c r="KCW18" s="265"/>
      <c r="KCX18" s="265"/>
      <c r="KCY18" s="265"/>
      <c r="KCZ18" s="265"/>
      <c r="KDA18" s="265"/>
      <c r="KDB18" s="265" t="s">
        <v>457</v>
      </c>
      <c r="KDC18" s="265"/>
      <c r="KDD18" s="265"/>
      <c r="KDE18" s="265"/>
      <c r="KDF18" s="265"/>
      <c r="KDG18" s="265"/>
      <c r="KDH18" s="265"/>
      <c r="KDI18" s="265"/>
      <c r="KDJ18" s="265"/>
      <c r="KDK18" s="265"/>
      <c r="KDL18" s="265"/>
      <c r="KDM18" s="265"/>
      <c r="KDN18" s="265"/>
      <c r="KDO18" s="265"/>
      <c r="KDP18" s="265"/>
      <c r="KDQ18" s="265"/>
      <c r="KDR18" s="265" t="s">
        <v>457</v>
      </c>
      <c r="KDS18" s="265"/>
      <c r="KDT18" s="265"/>
      <c r="KDU18" s="265"/>
      <c r="KDV18" s="265"/>
      <c r="KDW18" s="265"/>
      <c r="KDX18" s="265"/>
      <c r="KDY18" s="265"/>
      <c r="KDZ18" s="265"/>
      <c r="KEA18" s="265"/>
      <c r="KEB18" s="265"/>
      <c r="KEC18" s="265"/>
      <c r="KED18" s="265"/>
      <c r="KEE18" s="265"/>
      <c r="KEF18" s="265"/>
      <c r="KEG18" s="265"/>
      <c r="KEH18" s="265" t="s">
        <v>457</v>
      </c>
      <c r="KEI18" s="265"/>
      <c r="KEJ18" s="265"/>
      <c r="KEK18" s="265"/>
      <c r="KEL18" s="265"/>
      <c r="KEM18" s="265"/>
      <c r="KEN18" s="265"/>
      <c r="KEO18" s="265"/>
      <c r="KEP18" s="265"/>
      <c r="KEQ18" s="265"/>
      <c r="KER18" s="265"/>
      <c r="KES18" s="265"/>
      <c r="KET18" s="265"/>
      <c r="KEU18" s="265"/>
      <c r="KEV18" s="265"/>
      <c r="KEW18" s="265"/>
      <c r="KEX18" s="265" t="s">
        <v>457</v>
      </c>
      <c r="KEY18" s="265"/>
      <c r="KEZ18" s="265"/>
      <c r="KFA18" s="265"/>
      <c r="KFB18" s="265"/>
      <c r="KFC18" s="265"/>
      <c r="KFD18" s="265"/>
      <c r="KFE18" s="265"/>
      <c r="KFF18" s="265"/>
      <c r="KFG18" s="265"/>
      <c r="KFH18" s="265"/>
      <c r="KFI18" s="265"/>
      <c r="KFJ18" s="265"/>
      <c r="KFK18" s="265"/>
      <c r="KFL18" s="265"/>
      <c r="KFM18" s="265"/>
      <c r="KFN18" s="265" t="s">
        <v>457</v>
      </c>
      <c r="KFO18" s="265"/>
      <c r="KFP18" s="265"/>
      <c r="KFQ18" s="265"/>
      <c r="KFR18" s="265"/>
      <c r="KFS18" s="265"/>
      <c r="KFT18" s="265"/>
      <c r="KFU18" s="265"/>
      <c r="KFV18" s="265"/>
      <c r="KFW18" s="265"/>
      <c r="KFX18" s="265"/>
      <c r="KFY18" s="265"/>
      <c r="KFZ18" s="265"/>
      <c r="KGA18" s="265"/>
      <c r="KGB18" s="265"/>
      <c r="KGC18" s="265"/>
      <c r="KGD18" s="265" t="s">
        <v>457</v>
      </c>
      <c r="KGE18" s="265"/>
      <c r="KGF18" s="265"/>
      <c r="KGG18" s="265"/>
      <c r="KGH18" s="265"/>
      <c r="KGI18" s="265"/>
      <c r="KGJ18" s="265"/>
      <c r="KGK18" s="265"/>
      <c r="KGL18" s="265"/>
      <c r="KGM18" s="265"/>
      <c r="KGN18" s="265"/>
      <c r="KGO18" s="265"/>
      <c r="KGP18" s="265"/>
      <c r="KGQ18" s="265"/>
      <c r="KGR18" s="265"/>
      <c r="KGS18" s="265"/>
      <c r="KGT18" s="265" t="s">
        <v>457</v>
      </c>
      <c r="KGU18" s="265"/>
      <c r="KGV18" s="265"/>
      <c r="KGW18" s="265"/>
      <c r="KGX18" s="265"/>
      <c r="KGY18" s="265"/>
      <c r="KGZ18" s="265"/>
      <c r="KHA18" s="265"/>
      <c r="KHB18" s="265"/>
      <c r="KHC18" s="265"/>
      <c r="KHD18" s="265"/>
      <c r="KHE18" s="265"/>
      <c r="KHF18" s="265"/>
      <c r="KHG18" s="265"/>
      <c r="KHH18" s="265"/>
      <c r="KHI18" s="265"/>
      <c r="KHJ18" s="265" t="s">
        <v>457</v>
      </c>
      <c r="KHK18" s="265"/>
      <c r="KHL18" s="265"/>
      <c r="KHM18" s="265"/>
      <c r="KHN18" s="265"/>
      <c r="KHO18" s="265"/>
      <c r="KHP18" s="265"/>
      <c r="KHQ18" s="265"/>
      <c r="KHR18" s="265"/>
      <c r="KHS18" s="265"/>
      <c r="KHT18" s="265"/>
      <c r="KHU18" s="265"/>
      <c r="KHV18" s="265"/>
      <c r="KHW18" s="265"/>
      <c r="KHX18" s="265"/>
      <c r="KHY18" s="265"/>
      <c r="KHZ18" s="265" t="s">
        <v>457</v>
      </c>
      <c r="KIA18" s="265"/>
      <c r="KIB18" s="265"/>
      <c r="KIC18" s="265"/>
      <c r="KID18" s="265"/>
      <c r="KIE18" s="265"/>
      <c r="KIF18" s="265"/>
      <c r="KIG18" s="265"/>
      <c r="KIH18" s="265"/>
      <c r="KII18" s="265"/>
      <c r="KIJ18" s="265"/>
      <c r="KIK18" s="265"/>
      <c r="KIL18" s="265"/>
      <c r="KIM18" s="265"/>
      <c r="KIN18" s="265"/>
      <c r="KIO18" s="265"/>
      <c r="KIP18" s="265" t="s">
        <v>457</v>
      </c>
      <c r="KIQ18" s="265"/>
      <c r="KIR18" s="265"/>
      <c r="KIS18" s="265"/>
      <c r="KIT18" s="265"/>
      <c r="KIU18" s="265"/>
      <c r="KIV18" s="265"/>
      <c r="KIW18" s="265"/>
      <c r="KIX18" s="265"/>
      <c r="KIY18" s="265"/>
      <c r="KIZ18" s="265"/>
      <c r="KJA18" s="265"/>
      <c r="KJB18" s="265"/>
      <c r="KJC18" s="265"/>
      <c r="KJD18" s="265"/>
      <c r="KJE18" s="265"/>
      <c r="KJF18" s="265" t="s">
        <v>457</v>
      </c>
      <c r="KJG18" s="265"/>
      <c r="KJH18" s="265"/>
      <c r="KJI18" s="265"/>
      <c r="KJJ18" s="265"/>
      <c r="KJK18" s="265"/>
      <c r="KJL18" s="265"/>
      <c r="KJM18" s="265"/>
      <c r="KJN18" s="265"/>
      <c r="KJO18" s="265"/>
      <c r="KJP18" s="265"/>
      <c r="KJQ18" s="265"/>
      <c r="KJR18" s="265"/>
      <c r="KJS18" s="265"/>
      <c r="KJT18" s="265"/>
      <c r="KJU18" s="265"/>
      <c r="KJV18" s="265" t="s">
        <v>457</v>
      </c>
      <c r="KJW18" s="265"/>
      <c r="KJX18" s="265"/>
      <c r="KJY18" s="265"/>
      <c r="KJZ18" s="265"/>
      <c r="KKA18" s="265"/>
      <c r="KKB18" s="265"/>
      <c r="KKC18" s="265"/>
      <c r="KKD18" s="265"/>
      <c r="KKE18" s="265"/>
      <c r="KKF18" s="265"/>
      <c r="KKG18" s="265"/>
      <c r="KKH18" s="265"/>
      <c r="KKI18" s="265"/>
      <c r="KKJ18" s="265"/>
      <c r="KKK18" s="265"/>
      <c r="KKL18" s="265" t="s">
        <v>457</v>
      </c>
      <c r="KKM18" s="265"/>
      <c r="KKN18" s="265"/>
      <c r="KKO18" s="265"/>
      <c r="KKP18" s="265"/>
      <c r="KKQ18" s="265"/>
      <c r="KKR18" s="265"/>
      <c r="KKS18" s="265"/>
      <c r="KKT18" s="265"/>
      <c r="KKU18" s="265"/>
      <c r="KKV18" s="265"/>
      <c r="KKW18" s="265"/>
      <c r="KKX18" s="265"/>
      <c r="KKY18" s="265"/>
      <c r="KKZ18" s="265"/>
      <c r="KLA18" s="265"/>
      <c r="KLB18" s="265" t="s">
        <v>457</v>
      </c>
      <c r="KLC18" s="265"/>
      <c r="KLD18" s="265"/>
      <c r="KLE18" s="265"/>
      <c r="KLF18" s="265"/>
      <c r="KLG18" s="265"/>
      <c r="KLH18" s="265"/>
      <c r="KLI18" s="265"/>
      <c r="KLJ18" s="265"/>
      <c r="KLK18" s="265"/>
      <c r="KLL18" s="265"/>
      <c r="KLM18" s="265"/>
      <c r="KLN18" s="265"/>
      <c r="KLO18" s="265"/>
      <c r="KLP18" s="265"/>
      <c r="KLQ18" s="265"/>
      <c r="KLR18" s="265" t="s">
        <v>457</v>
      </c>
      <c r="KLS18" s="265"/>
      <c r="KLT18" s="265"/>
      <c r="KLU18" s="265"/>
      <c r="KLV18" s="265"/>
      <c r="KLW18" s="265"/>
      <c r="KLX18" s="265"/>
      <c r="KLY18" s="265"/>
      <c r="KLZ18" s="265"/>
      <c r="KMA18" s="265"/>
      <c r="KMB18" s="265"/>
      <c r="KMC18" s="265"/>
      <c r="KMD18" s="265"/>
      <c r="KME18" s="265"/>
      <c r="KMF18" s="265"/>
      <c r="KMG18" s="265"/>
      <c r="KMH18" s="265" t="s">
        <v>457</v>
      </c>
      <c r="KMI18" s="265"/>
      <c r="KMJ18" s="265"/>
      <c r="KMK18" s="265"/>
      <c r="KML18" s="265"/>
      <c r="KMM18" s="265"/>
      <c r="KMN18" s="265"/>
      <c r="KMO18" s="265"/>
      <c r="KMP18" s="265"/>
      <c r="KMQ18" s="265"/>
      <c r="KMR18" s="265"/>
      <c r="KMS18" s="265"/>
      <c r="KMT18" s="265"/>
      <c r="KMU18" s="265"/>
      <c r="KMV18" s="265"/>
      <c r="KMW18" s="265"/>
      <c r="KMX18" s="265" t="s">
        <v>457</v>
      </c>
      <c r="KMY18" s="265"/>
      <c r="KMZ18" s="265"/>
      <c r="KNA18" s="265"/>
      <c r="KNB18" s="265"/>
      <c r="KNC18" s="265"/>
      <c r="KND18" s="265"/>
      <c r="KNE18" s="265"/>
      <c r="KNF18" s="265"/>
      <c r="KNG18" s="265"/>
      <c r="KNH18" s="265"/>
      <c r="KNI18" s="265"/>
      <c r="KNJ18" s="265"/>
      <c r="KNK18" s="265"/>
      <c r="KNL18" s="265"/>
      <c r="KNM18" s="265"/>
      <c r="KNN18" s="265" t="s">
        <v>457</v>
      </c>
      <c r="KNO18" s="265"/>
      <c r="KNP18" s="265"/>
      <c r="KNQ18" s="265"/>
      <c r="KNR18" s="265"/>
      <c r="KNS18" s="265"/>
      <c r="KNT18" s="265"/>
      <c r="KNU18" s="265"/>
      <c r="KNV18" s="265"/>
      <c r="KNW18" s="265"/>
      <c r="KNX18" s="265"/>
      <c r="KNY18" s="265"/>
      <c r="KNZ18" s="265"/>
      <c r="KOA18" s="265"/>
      <c r="KOB18" s="265"/>
      <c r="KOC18" s="265"/>
      <c r="KOD18" s="265" t="s">
        <v>457</v>
      </c>
      <c r="KOE18" s="265"/>
      <c r="KOF18" s="265"/>
      <c r="KOG18" s="265"/>
      <c r="KOH18" s="265"/>
      <c r="KOI18" s="265"/>
      <c r="KOJ18" s="265"/>
      <c r="KOK18" s="265"/>
      <c r="KOL18" s="265"/>
      <c r="KOM18" s="265"/>
      <c r="KON18" s="265"/>
      <c r="KOO18" s="265"/>
      <c r="KOP18" s="265"/>
      <c r="KOQ18" s="265"/>
      <c r="KOR18" s="265"/>
      <c r="KOS18" s="265"/>
      <c r="KOT18" s="265" t="s">
        <v>457</v>
      </c>
      <c r="KOU18" s="265"/>
      <c r="KOV18" s="265"/>
      <c r="KOW18" s="265"/>
      <c r="KOX18" s="265"/>
      <c r="KOY18" s="265"/>
      <c r="KOZ18" s="265"/>
      <c r="KPA18" s="265"/>
      <c r="KPB18" s="265"/>
      <c r="KPC18" s="265"/>
      <c r="KPD18" s="265"/>
      <c r="KPE18" s="265"/>
      <c r="KPF18" s="265"/>
      <c r="KPG18" s="265"/>
      <c r="KPH18" s="265"/>
      <c r="KPI18" s="265"/>
      <c r="KPJ18" s="265" t="s">
        <v>457</v>
      </c>
      <c r="KPK18" s="265"/>
      <c r="KPL18" s="265"/>
      <c r="KPM18" s="265"/>
      <c r="KPN18" s="265"/>
      <c r="KPO18" s="265"/>
      <c r="KPP18" s="265"/>
      <c r="KPQ18" s="265"/>
      <c r="KPR18" s="265"/>
      <c r="KPS18" s="265"/>
      <c r="KPT18" s="265"/>
      <c r="KPU18" s="265"/>
      <c r="KPV18" s="265"/>
      <c r="KPW18" s="265"/>
      <c r="KPX18" s="265"/>
      <c r="KPY18" s="265"/>
      <c r="KPZ18" s="265" t="s">
        <v>457</v>
      </c>
      <c r="KQA18" s="265"/>
      <c r="KQB18" s="265"/>
      <c r="KQC18" s="265"/>
      <c r="KQD18" s="265"/>
      <c r="KQE18" s="265"/>
      <c r="KQF18" s="265"/>
      <c r="KQG18" s="265"/>
      <c r="KQH18" s="265"/>
      <c r="KQI18" s="265"/>
      <c r="KQJ18" s="265"/>
      <c r="KQK18" s="265"/>
      <c r="KQL18" s="265"/>
      <c r="KQM18" s="265"/>
      <c r="KQN18" s="265"/>
      <c r="KQO18" s="265"/>
      <c r="KQP18" s="265" t="s">
        <v>457</v>
      </c>
      <c r="KQQ18" s="265"/>
      <c r="KQR18" s="265"/>
      <c r="KQS18" s="265"/>
      <c r="KQT18" s="265"/>
      <c r="KQU18" s="265"/>
      <c r="KQV18" s="265"/>
      <c r="KQW18" s="265"/>
      <c r="KQX18" s="265"/>
      <c r="KQY18" s="265"/>
      <c r="KQZ18" s="265"/>
      <c r="KRA18" s="265"/>
      <c r="KRB18" s="265"/>
      <c r="KRC18" s="265"/>
      <c r="KRD18" s="265"/>
      <c r="KRE18" s="265"/>
      <c r="KRF18" s="265" t="s">
        <v>457</v>
      </c>
      <c r="KRG18" s="265"/>
      <c r="KRH18" s="265"/>
      <c r="KRI18" s="265"/>
      <c r="KRJ18" s="265"/>
      <c r="KRK18" s="265"/>
      <c r="KRL18" s="265"/>
      <c r="KRM18" s="265"/>
      <c r="KRN18" s="265"/>
      <c r="KRO18" s="265"/>
      <c r="KRP18" s="265"/>
      <c r="KRQ18" s="265"/>
      <c r="KRR18" s="265"/>
      <c r="KRS18" s="265"/>
      <c r="KRT18" s="265"/>
      <c r="KRU18" s="265"/>
      <c r="KRV18" s="265" t="s">
        <v>457</v>
      </c>
      <c r="KRW18" s="265"/>
      <c r="KRX18" s="265"/>
      <c r="KRY18" s="265"/>
      <c r="KRZ18" s="265"/>
      <c r="KSA18" s="265"/>
      <c r="KSB18" s="265"/>
      <c r="KSC18" s="265"/>
      <c r="KSD18" s="265"/>
      <c r="KSE18" s="265"/>
      <c r="KSF18" s="265"/>
      <c r="KSG18" s="265"/>
      <c r="KSH18" s="265"/>
      <c r="KSI18" s="265"/>
      <c r="KSJ18" s="265"/>
      <c r="KSK18" s="265"/>
      <c r="KSL18" s="265" t="s">
        <v>457</v>
      </c>
      <c r="KSM18" s="265"/>
      <c r="KSN18" s="265"/>
      <c r="KSO18" s="265"/>
      <c r="KSP18" s="265"/>
      <c r="KSQ18" s="265"/>
      <c r="KSR18" s="265"/>
      <c r="KSS18" s="265"/>
      <c r="KST18" s="265"/>
      <c r="KSU18" s="265"/>
      <c r="KSV18" s="265"/>
      <c r="KSW18" s="265"/>
      <c r="KSX18" s="265"/>
      <c r="KSY18" s="265"/>
      <c r="KSZ18" s="265"/>
      <c r="KTA18" s="265"/>
      <c r="KTB18" s="265" t="s">
        <v>457</v>
      </c>
      <c r="KTC18" s="265"/>
      <c r="KTD18" s="265"/>
      <c r="KTE18" s="265"/>
      <c r="KTF18" s="265"/>
      <c r="KTG18" s="265"/>
      <c r="KTH18" s="265"/>
      <c r="KTI18" s="265"/>
      <c r="KTJ18" s="265"/>
      <c r="KTK18" s="265"/>
      <c r="KTL18" s="265"/>
      <c r="KTM18" s="265"/>
      <c r="KTN18" s="265"/>
      <c r="KTO18" s="265"/>
      <c r="KTP18" s="265"/>
      <c r="KTQ18" s="265"/>
      <c r="KTR18" s="265" t="s">
        <v>457</v>
      </c>
      <c r="KTS18" s="265"/>
      <c r="KTT18" s="265"/>
      <c r="KTU18" s="265"/>
      <c r="KTV18" s="265"/>
      <c r="KTW18" s="265"/>
      <c r="KTX18" s="265"/>
      <c r="KTY18" s="265"/>
      <c r="KTZ18" s="265"/>
      <c r="KUA18" s="265"/>
      <c r="KUB18" s="265"/>
      <c r="KUC18" s="265"/>
      <c r="KUD18" s="265"/>
      <c r="KUE18" s="265"/>
      <c r="KUF18" s="265"/>
      <c r="KUG18" s="265"/>
      <c r="KUH18" s="265" t="s">
        <v>457</v>
      </c>
      <c r="KUI18" s="265"/>
      <c r="KUJ18" s="265"/>
      <c r="KUK18" s="265"/>
      <c r="KUL18" s="265"/>
      <c r="KUM18" s="265"/>
      <c r="KUN18" s="265"/>
      <c r="KUO18" s="265"/>
      <c r="KUP18" s="265"/>
      <c r="KUQ18" s="265"/>
      <c r="KUR18" s="265"/>
      <c r="KUS18" s="265"/>
      <c r="KUT18" s="265"/>
      <c r="KUU18" s="265"/>
      <c r="KUV18" s="265"/>
      <c r="KUW18" s="265"/>
      <c r="KUX18" s="265" t="s">
        <v>457</v>
      </c>
      <c r="KUY18" s="265"/>
      <c r="KUZ18" s="265"/>
      <c r="KVA18" s="265"/>
      <c r="KVB18" s="265"/>
      <c r="KVC18" s="265"/>
      <c r="KVD18" s="265"/>
      <c r="KVE18" s="265"/>
      <c r="KVF18" s="265"/>
      <c r="KVG18" s="265"/>
      <c r="KVH18" s="265"/>
      <c r="KVI18" s="265"/>
      <c r="KVJ18" s="265"/>
      <c r="KVK18" s="265"/>
      <c r="KVL18" s="265"/>
      <c r="KVM18" s="265"/>
      <c r="KVN18" s="265" t="s">
        <v>457</v>
      </c>
      <c r="KVO18" s="265"/>
      <c r="KVP18" s="265"/>
      <c r="KVQ18" s="265"/>
      <c r="KVR18" s="265"/>
      <c r="KVS18" s="265"/>
      <c r="KVT18" s="265"/>
      <c r="KVU18" s="265"/>
      <c r="KVV18" s="265"/>
      <c r="KVW18" s="265"/>
      <c r="KVX18" s="265"/>
      <c r="KVY18" s="265"/>
      <c r="KVZ18" s="265"/>
      <c r="KWA18" s="265"/>
      <c r="KWB18" s="265"/>
      <c r="KWC18" s="265"/>
      <c r="KWD18" s="265" t="s">
        <v>457</v>
      </c>
      <c r="KWE18" s="265"/>
      <c r="KWF18" s="265"/>
      <c r="KWG18" s="265"/>
      <c r="KWH18" s="265"/>
      <c r="KWI18" s="265"/>
      <c r="KWJ18" s="265"/>
      <c r="KWK18" s="265"/>
      <c r="KWL18" s="265"/>
      <c r="KWM18" s="265"/>
      <c r="KWN18" s="265"/>
      <c r="KWO18" s="265"/>
      <c r="KWP18" s="265"/>
      <c r="KWQ18" s="265"/>
      <c r="KWR18" s="265"/>
      <c r="KWS18" s="265"/>
      <c r="KWT18" s="265" t="s">
        <v>457</v>
      </c>
      <c r="KWU18" s="265"/>
      <c r="KWV18" s="265"/>
      <c r="KWW18" s="265"/>
      <c r="KWX18" s="265"/>
      <c r="KWY18" s="265"/>
      <c r="KWZ18" s="265"/>
      <c r="KXA18" s="265"/>
      <c r="KXB18" s="265"/>
      <c r="KXC18" s="265"/>
      <c r="KXD18" s="265"/>
      <c r="KXE18" s="265"/>
      <c r="KXF18" s="265"/>
      <c r="KXG18" s="265"/>
      <c r="KXH18" s="265"/>
      <c r="KXI18" s="265"/>
      <c r="KXJ18" s="265" t="s">
        <v>457</v>
      </c>
      <c r="KXK18" s="265"/>
      <c r="KXL18" s="265"/>
      <c r="KXM18" s="265"/>
      <c r="KXN18" s="265"/>
      <c r="KXO18" s="265"/>
      <c r="KXP18" s="265"/>
      <c r="KXQ18" s="265"/>
      <c r="KXR18" s="265"/>
      <c r="KXS18" s="265"/>
      <c r="KXT18" s="265"/>
      <c r="KXU18" s="265"/>
      <c r="KXV18" s="265"/>
      <c r="KXW18" s="265"/>
      <c r="KXX18" s="265"/>
      <c r="KXY18" s="265"/>
      <c r="KXZ18" s="265" t="s">
        <v>457</v>
      </c>
      <c r="KYA18" s="265"/>
      <c r="KYB18" s="265"/>
      <c r="KYC18" s="265"/>
      <c r="KYD18" s="265"/>
      <c r="KYE18" s="265"/>
      <c r="KYF18" s="265"/>
      <c r="KYG18" s="265"/>
      <c r="KYH18" s="265"/>
      <c r="KYI18" s="265"/>
      <c r="KYJ18" s="265"/>
      <c r="KYK18" s="265"/>
      <c r="KYL18" s="265"/>
      <c r="KYM18" s="265"/>
      <c r="KYN18" s="265"/>
      <c r="KYO18" s="265"/>
      <c r="KYP18" s="265" t="s">
        <v>457</v>
      </c>
      <c r="KYQ18" s="265"/>
      <c r="KYR18" s="265"/>
      <c r="KYS18" s="265"/>
      <c r="KYT18" s="265"/>
      <c r="KYU18" s="265"/>
      <c r="KYV18" s="265"/>
      <c r="KYW18" s="265"/>
      <c r="KYX18" s="265"/>
      <c r="KYY18" s="265"/>
      <c r="KYZ18" s="265"/>
      <c r="KZA18" s="265"/>
      <c r="KZB18" s="265"/>
      <c r="KZC18" s="265"/>
      <c r="KZD18" s="265"/>
      <c r="KZE18" s="265"/>
      <c r="KZF18" s="265" t="s">
        <v>457</v>
      </c>
      <c r="KZG18" s="265"/>
      <c r="KZH18" s="265"/>
      <c r="KZI18" s="265"/>
      <c r="KZJ18" s="265"/>
      <c r="KZK18" s="265"/>
      <c r="KZL18" s="265"/>
      <c r="KZM18" s="265"/>
      <c r="KZN18" s="265"/>
      <c r="KZO18" s="265"/>
      <c r="KZP18" s="265"/>
      <c r="KZQ18" s="265"/>
      <c r="KZR18" s="265"/>
      <c r="KZS18" s="265"/>
      <c r="KZT18" s="265"/>
      <c r="KZU18" s="265"/>
      <c r="KZV18" s="265" t="s">
        <v>457</v>
      </c>
      <c r="KZW18" s="265"/>
      <c r="KZX18" s="265"/>
      <c r="KZY18" s="265"/>
      <c r="KZZ18" s="265"/>
      <c r="LAA18" s="265"/>
      <c r="LAB18" s="265"/>
      <c r="LAC18" s="265"/>
      <c r="LAD18" s="265"/>
      <c r="LAE18" s="265"/>
      <c r="LAF18" s="265"/>
      <c r="LAG18" s="265"/>
      <c r="LAH18" s="265"/>
      <c r="LAI18" s="265"/>
      <c r="LAJ18" s="265"/>
      <c r="LAK18" s="265"/>
      <c r="LAL18" s="265" t="s">
        <v>457</v>
      </c>
      <c r="LAM18" s="265"/>
      <c r="LAN18" s="265"/>
      <c r="LAO18" s="265"/>
      <c r="LAP18" s="265"/>
      <c r="LAQ18" s="265"/>
      <c r="LAR18" s="265"/>
      <c r="LAS18" s="265"/>
      <c r="LAT18" s="265"/>
      <c r="LAU18" s="265"/>
      <c r="LAV18" s="265"/>
      <c r="LAW18" s="265"/>
      <c r="LAX18" s="265"/>
      <c r="LAY18" s="265"/>
      <c r="LAZ18" s="265"/>
      <c r="LBA18" s="265"/>
      <c r="LBB18" s="265" t="s">
        <v>457</v>
      </c>
      <c r="LBC18" s="265"/>
      <c r="LBD18" s="265"/>
      <c r="LBE18" s="265"/>
      <c r="LBF18" s="265"/>
      <c r="LBG18" s="265"/>
      <c r="LBH18" s="265"/>
      <c r="LBI18" s="265"/>
      <c r="LBJ18" s="265"/>
      <c r="LBK18" s="265"/>
      <c r="LBL18" s="265"/>
      <c r="LBM18" s="265"/>
      <c r="LBN18" s="265"/>
      <c r="LBO18" s="265"/>
      <c r="LBP18" s="265"/>
      <c r="LBQ18" s="265"/>
      <c r="LBR18" s="265" t="s">
        <v>457</v>
      </c>
      <c r="LBS18" s="265"/>
      <c r="LBT18" s="265"/>
      <c r="LBU18" s="265"/>
      <c r="LBV18" s="265"/>
      <c r="LBW18" s="265"/>
      <c r="LBX18" s="265"/>
      <c r="LBY18" s="265"/>
      <c r="LBZ18" s="265"/>
      <c r="LCA18" s="265"/>
      <c r="LCB18" s="265"/>
      <c r="LCC18" s="265"/>
      <c r="LCD18" s="265"/>
      <c r="LCE18" s="265"/>
      <c r="LCF18" s="265"/>
      <c r="LCG18" s="265"/>
      <c r="LCH18" s="265" t="s">
        <v>457</v>
      </c>
      <c r="LCI18" s="265"/>
      <c r="LCJ18" s="265"/>
      <c r="LCK18" s="265"/>
      <c r="LCL18" s="265"/>
      <c r="LCM18" s="265"/>
      <c r="LCN18" s="265"/>
      <c r="LCO18" s="265"/>
      <c r="LCP18" s="265"/>
      <c r="LCQ18" s="265"/>
      <c r="LCR18" s="265"/>
      <c r="LCS18" s="265"/>
      <c r="LCT18" s="265"/>
      <c r="LCU18" s="265"/>
      <c r="LCV18" s="265"/>
      <c r="LCW18" s="265"/>
      <c r="LCX18" s="265" t="s">
        <v>457</v>
      </c>
      <c r="LCY18" s="265"/>
      <c r="LCZ18" s="265"/>
      <c r="LDA18" s="265"/>
      <c r="LDB18" s="265"/>
      <c r="LDC18" s="265"/>
      <c r="LDD18" s="265"/>
      <c r="LDE18" s="265"/>
      <c r="LDF18" s="265"/>
      <c r="LDG18" s="265"/>
      <c r="LDH18" s="265"/>
      <c r="LDI18" s="265"/>
      <c r="LDJ18" s="265"/>
      <c r="LDK18" s="265"/>
      <c r="LDL18" s="265"/>
      <c r="LDM18" s="265"/>
      <c r="LDN18" s="265" t="s">
        <v>457</v>
      </c>
      <c r="LDO18" s="265"/>
      <c r="LDP18" s="265"/>
      <c r="LDQ18" s="265"/>
      <c r="LDR18" s="265"/>
      <c r="LDS18" s="265"/>
      <c r="LDT18" s="265"/>
      <c r="LDU18" s="265"/>
      <c r="LDV18" s="265"/>
      <c r="LDW18" s="265"/>
      <c r="LDX18" s="265"/>
      <c r="LDY18" s="265"/>
      <c r="LDZ18" s="265"/>
      <c r="LEA18" s="265"/>
      <c r="LEB18" s="265"/>
      <c r="LEC18" s="265"/>
      <c r="LED18" s="265" t="s">
        <v>457</v>
      </c>
      <c r="LEE18" s="265"/>
      <c r="LEF18" s="265"/>
      <c r="LEG18" s="265"/>
      <c r="LEH18" s="265"/>
      <c r="LEI18" s="265"/>
      <c r="LEJ18" s="265"/>
      <c r="LEK18" s="265"/>
      <c r="LEL18" s="265"/>
      <c r="LEM18" s="265"/>
      <c r="LEN18" s="265"/>
      <c r="LEO18" s="265"/>
      <c r="LEP18" s="265"/>
      <c r="LEQ18" s="265"/>
      <c r="LER18" s="265"/>
      <c r="LES18" s="265"/>
      <c r="LET18" s="265" t="s">
        <v>457</v>
      </c>
      <c r="LEU18" s="265"/>
      <c r="LEV18" s="265"/>
      <c r="LEW18" s="265"/>
      <c r="LEX18" s="265"/>
      <c r="LEY18" s="265"/>
      <c r="LEZ18" s="265"/>
      <c r="LFA18" s="265"/>
      <c r="LFB18" s="265"/>
      <c r="LFC18" s="265"/>
      <c r="LFD18" s="265"/>
      <c r="LFE18" s="265"/>
      <c r="LFF18" s="265"/>
      <c r="LFG18" s="265"/>
      <c r="LFH18" s="265"/>
      <c r="LFI18" s="265"/>
      <c r="LFJ18" s="265" t="s">
        <v>457</v>
      </c>
      <c r="LFK18" s="265"/>
      <c r="LFL18" s="265"/>
      <c r="LFM18" s="265"/>
      <c r="LFN18" s="265"/>
      <c r="LFO18" s="265"/>
      <c r="LFP18" s="265"/>
      <c r="LFQ18" s="265"/>
      <c r="LFR18" s="265"/>
      <c r="LFS18" s="265"/>
      <c r="LFT18" s="265"/>
      <c r="LFU18" s="265"/>
      <c r="LFV18" s="265"/>
      <c r="LFW18" s="265"/>
      <c r="LFX18" s="265"/>
      <c r="LFY18" s="265"/>
      <c r="LFZ18" s="265" t="s">
        <v>457</v>
      </c>
      <c r="LGA18" s="265"/>
      <c r="LGB18" s="265"/>
      <c r="LGC18" s="265"/>
      <c r="LGD18" s="265"/>
      <c r="LGE18" s="265"/>
      <c r="LGF18" s="265"/>
      <c r="LGG18" s="265"/>
      <c r="LGH18" s="265"/>
      <c r="LGI18" s="265"/>
      <c r="LGJ18" s="265"/>
      <c r="LGK18" s="265"/>
      <c r="LGL18" s="265"/>
      <c r="LGM18" s="265"/>
      <c r="LGN18" s="265"/>
      <c r="LGO18" s="265"/>
      <c r="LGP18" s="265" t="s">
        <v>457</v>
      </c>
      <c r="LGQ18" s="265"/>
      <c r="LGR18" s="265"/>
      <c r="LGS18" s="265"/>
      <c r="LGT18" s="265"/>
      <c r="LGU18" s="265"/>
      <c r="LGV18" s="265"/>
      <c r="LGW18" s="265"/>
      <c r="LGX18" s="265"/>
      <c r="LGY18" s="265"/>
      <c r="LGZ18" s="265"/>
      <c r="LHA18" s="265"/>
      <c r="LHB18" s="265"/>
      <c r="LHC18" s="265"/>
      <c r="LHD18" s="265"/>
      <c r="LHE18" s="265"/>
      <c r="LHF18" s="265" t="s">
        <v>457</v>
      </c>
      <c r="LHG18" s="265"/>
      <c r="LHH18" s="265"/>
      <c r="LHI18" s="265"/>
      <c r="LHJ18" s="265"/>
      <c r="LHK18" s="265"/>
      <c r="LHL18" s="265"/>
      <c r="LHM18" s="265"/>
      <c r="LHN18" s="265"/>
      <c r="LHO18" s="265"/>
      <c r="LHP18" s="265"/>
      <c r="LHQ18" s="265"/>
      <c r="LHR18" s="265"/>
      <c r="LHS18" s="265"/>
      <c r="LHT18" s="265"/>
      <c r="LHU18" s="265"/>
      <c r="LHV18" s="265" t="s">
        <v>457</v>
      </c>
      <c r="LHW18" s="265"/>
      <c r="LHX18" s="265"/>
      <c r="LHY18" s="265"/>
      <c r="LHZ18" s="265"/>
      <c r="LIA18" s="265"/>
      <c r="LIB18" s="265"/>
      <c r="LIC18" s="265"/>
      <c r="LID18" s="265"/>
      <c r="LIE18" s="265"/>
      <c r="LIF18" s="265"/>
      <c r="LIG18" s="265"/>
      <c r="LIH18" s="265"/>
      <c r="LII18" s="265"/>
      <c r="LIJ18" s="265"/>
      <c r="LIK18" s="265"/>
      <c r="LIL18" s="265" t="s">
        <v>457</v>
      </c>
      <c r="LIM18" s="265"/>
      <c r="LIN18" s="265"/>
      <c r="LIO18" s="265"/>
      <c r="LIP18" s="265"/>
      <c r="LIQ18" s="265"/>
      <c r="LIR18" s="265"/>
      <c r="LIS18" s="265"/>
      <c r="LIT18" s="265"/>
      <c r="LIU18" s="265"/>
      <c r="LIV18" s="265"/>
      <c r="LIW18" s="265"/>
      <c r="LIX18" s="265"/>
      <c r="LIY18" s="265"/>
      <c r="LIZ18" s="265"/>
      <c r="LJA18" s="265"/>
      <c r="LJB18" s="265" t="s">
        <v>457</v>
      </c>
      <c r="LJC18" s="265"/>
      <c r="LJD18" s="265"/>
      <c r="LJE18" s="265"/>
      <c r="LJF18" s="265"/>
      <c r="LJG18" s="265"/>
      <c r="LJH18" s="265"/>
      <c r="LJI18" s="265"/>
      <c r="LJJ18" s="265"/>
      <c r="LJK18" s="265"/>
      <c r="LJL18" s="265"/>
      <c r="LJM18" s="265"/>
      <c r="LJN18" s="265"/>
      <c r="LJO18" s="265"/>
      <c r="LJP18" s="265"/>
      <c r="LJQ18" s="265"/>
      <c r="LJR18" s="265" t="s">
        <v>457</v>
      </c>
      <c r="LJS18" s="265"/>
      <c r="LJT18" s="265"/>
      <c r="LJU18" s="265"/>
      <c r="LJV18" s="265"/>
      <c r="LJW18" s="265"/>
      <c r="LJX18" s="265"/>
      <c r="LJY18" s="265"/>
      <c r="LJZ18" s="265"/>
      <c r="LKA18" s="265"/>
      <c r="LKB18" s="265"/>
      <c r="LKC18" s="265"/>
      <c r="LKD18" s="265"/>
      <c r="LKE18" s="265"/>
      <c r="LKF18" s="265"/>
      <c r="LKG18" s="265"/>
      <c r="LKH18" s="265" t="s">
        <v>457</v>
      </c>
      <c r="LKI18" s="265"/>
      <c r="LKJ18" s="265"/>
      <c r="LKK18" s="265"/>
      <c r="LKL18" s="265"/>
      <c r="LKM18" s="265"/>
      <c r="LKN18" s="265"/>
      <c r="LKO18" s="265"/>
      <c r="LKP18" s="265"/>
      <c r="LKQ18" s="265"/>
      <c r="LKR18" s="265"/>
      <c r="LKS18" s="265"/>
      <c r="LKT18" s="265"/>
      <c r="LKU18" s="265"/>
      <c r="LKV18" s="265"/>
      <c r="LKW18" s="265"/>
      <c r="LKX18" s="265" t="s">
        <v>457</v>
      </c>
      <c r="LKY18" s="265"/>
      <c r="LKZ18" s="265"/>
      <c r="LLA18" s="265"/>
      <c r="LLB18" s="265"/>
      <c r="LLC18" s="265"/>
      <c r="LLD18" s="265"/>
      <c r="LLE18" s="265"/>
      <c r="LLF18" s="265"/>
      <c r="LLG18" s="265"/>
      <c r="LLH18" s="265"/>
      <c r="LLI18" s="265"/>
      <c r="LLJ18" s="265"/>
      <c r="LLK18" s="265"/>
      <c r="LLL18" s="265"/>
      <c r="LLM18" s="265"/>
      <c r="LLN18" s="265" t="s">
        <v>457</v>
      </c>
      <c r="LLO18" s="265"/>
      <c r="LLP18" s="265"/>
      <c r="LLQ18" s="265"/>
      <c r="LLR18" s="265"/>
      <c r="LLS18" s="265"/>
      <c r="LLT18" s="265"/>
      <c r="LLU18" s="265"/>
      <c r="LLV18" s="265"/>
      <c r="LLW18" s="265"/>
      <c r="LLX18" s="265"/>
      <c r="LLY18" s="265"/>
      <c r="LLZ18" s="265"/>
      <c r="LMA18" s="265"/>
      <c r="LMB18" s="265"/>
      <c r="LMC18" s="265"/>
      <c r="LMD18" s="265" t="s">
        <v>457</v>
      </c>
      <c r="LME18" s="265"/>
      <c r="LMF18" s="265"/>
      <c r="LMG18" s="265"/>
      <c r="LMH18" s="265"/>
      <c r="LMI18" s="265"/>
      <c r="LMJ18" s="265"/>
      <c r="LMK18" s="265"/>
      <c r="LML18" s="265"/>
      <c r="LMM18" s="265"/>
      <c r="LMN18" s="265"/>
      <c r="LMO18" s="265"/>
      <c r="LMP18" s="265"/>
      <c r="LMQ18" s="265"/>
      <c r="LMR18" s="265"/>
      <c r="LMS18" s="265"/>
      <c r="LMT18" s="265" t="s">
        <v>457</v>
      </c>
      <c r="LMU18" s="265"/>
      <c r="LMV18" s="265"/>
      <c r="LMW18" s="265"/>
      <c r="LMX18" s="265"/>
      <c r="LMY18" s="265"/>
      <c r="LMZ18" s="265"/>
      <c r="LNA18" s="265"/>
      <c r="LNB18" s="265"/>
      <c r="LNC18" s="265"/>
      <c r="LND18" s="265"/>
      <c r="LNE18" s="265"/>
      <c r="LNF18" s="265"/>
      <c r="LNG18" s="265"/>
      <c r="LNH18" s="265"/>
      <c r="LNI18" s="265"/>
      <c r="LNJ18" s="265" t="s">
        <v>457</v>
      </c>
      <c r="LNK18" s="265"/>
      <c r="LNL18" s="265"/>
      <c r="LNM18" s="265"/>
      <c r="LNN18" s="265"/>
      <c r="LNO18" s="265"/>
      <c r="LNP18" s="265"/>
      <c r="LNQ18" s="265"/>
      <c r="LNR18" s="265"/>
      <c r="LNS18" s="265"/>
      <c r="LNT18" s="265"/>
      <c r="LNU18" s="265"/>
      <c r="LNV18" s="265"/>
      <c r="LNW18" s="265"/>
      <c r="LNX18" s="265"/>
      <c r="LNY18" s="265"/>
      <c r="LNZ18" s="265" t="s">
        <v>457</v>
      </c>
      <c r="LOA18" s="265"/>
      <c r="LOB18" s="265"/>
      <c r="LOC18" s="265"/>
      <c r="LOD18" s="265"/>
      <c r="LOE18" s="265"/>
      <c r="LOF18" s="265"/>
      <c r="LOG18" s="265"/>
      <c r="LOH18" s="265"/>
      <c r="LOI18" s="265"/>
      <c r="LOJ18" s="265"/>
      <c r="LOK18" s="265"/>
      <c r="LOL18" s="265"/>
      <c r="LOM18" s="265"/>
      <c r="LON18" s="265"/>
      <c r="LOO18" s="265"/>
      <c r="LOP18" s="265" t="s">
        <v>457</v>
      </c>
      <c r="LOQ18" s="265"/>
      <c r="LOR18" s="265"/>
      <c r="LOS18" s="265"/>
      <c r="LOT18" s="265"/>
      <c r="LOU18" s="265"/>
      <c r="LOV18" s="265"/>
      <c r="LOW18" s="265"/>
      <c r="LOX18" s="265"/>
      <c r="LOY18" s="265"/>
      <c r="LOZ18" s="265"/>
      <c r="LPA18" s="265"/>
      <c r="LPB18" s="265"/>
      <c r="LPC18" s="265"/>
      <c r="LPD18" s="265"/>
      <c r="LPE18" s="265"/>
      <c r="LPF18" s="265" t="s">
        <v>457</v>
      </c>
      <c r="LPG18" s="265"/>
      <c r="LPH18" s="265"/>
      <c r="LPI18" s="265"/>
      <c r="LPJ18" s="265"/>
      <c r="LPK18" s="265"/>
      <c r="LPL18" s="265"/>
      <c r="LPM18" s="265"/>
      <c r="LPN18" s="265"/>
      <c r="LPO18" s="265"/>
      <c r="LPP18" s="265"/>
      <c r="LPQ18" s="265"/>
      <c r="LPR18" s="265"/>
      <c r="LPS18" s="265"/>
      <c r="LPT18" s="265"/>
      <c r="LPU18" s="265"/>
      <c r="LPV18" s="265" t="s">
        <v>457</v>
      </c>
      <c r="LPW18" s="265"/>
      <c r="LPX18" s="265"/>
      <c r="LPY18" s="265"/>
      <c r="LPZ18" s="265"/>
      <c r="LQA18" s="265"/>
      <c r="LQB18" s="265"/>
      <c r="LQC18" s="265"/>
      <c r="LQD18" s="265"/>
      <c r="LQE18" s="265"/>
      <c r="LQF18" s="265"/>
      <c r="LQG18" s="265"/>
      <c r="LQH18" s="265"/>
      <c r="LQI18" s="265"/>
      <c r="LQJ18" s="265"/>
      <c r="LQK18" s="265"/>
      <c r="LQL18" s="265" t="s">
        <v>457</v>
      </c>
      <c r="LQM18" s="265"/>
      <c r="LQN18" s="265"/>
      <c r="LQO18" s="265"/>
      <c r="LQP18" s="265"/>
      <c r="LQQ18" s="265"/>
      <c r="LQR18" s="265"/>
      <c r="LQS18" s="265"/>
      <c r="LQT18" s="265"/>
      <c r="LQU18" s="265"/>
      <c r="LQV18" s="265"/>
      <c r="LQW18" s="265"/>
      <c r="LQX18" s="265"/>
      <c r="LQY18" s="265"/>
      <c r="LQZ18" s="265"/>
      <c r="LRA18" s="265"/>
      <c r="LRB18" s="265" t="s">
        <v>457</v>
      </c>
      <c r="LRC18" s="265"/>
      <c r="LRD18" s="265"/>
      <c r="LRE18" s="265"/>
      <c r="LRF18" s="265"/>
      <c r="LRG18" s="265"/>
      <c r="LRH18" s="265"/>
      <c r="LRI18" s="265"/>
      <c r="LRJ18" s="265"/>
      <c r="LRK18" s="265"/>
      <c r="LRL18" s="265"/>
      <c r="LRM18" s="265"/>
      <c r="LRN18" s="265"/>
      <c r="LRO18" s="265"/>
      <c r="LRP18" s="265"/>
      <c r="LRQ18" s="265"/>
      <c r="LRR18" s="265" t="s">
        <v>457</v>
      </c>
      <c r="LRS18" s="265"/>
      <c r="LRT18" s="265"/>
      <c r="LRU18" s="265"/>
      <c r="LRV18" s="265"/>
      <c r="LRW18" s="265"/>
      <c r="LRX18" s="265"/>
      <c r="LRY18" s="265"/>
      <c r="LRZ18" s="265"/>
      <c r="LSA18" s="265"/>
      <c r="LSB18" s="265"/>
      <c r="LSC18" s="265"/>
      <c r="LSD18" s="265"/>
      <c r="LSE18" s="265"/>
      <c r="LSF18" s="265"/>
      <c r="LSG18" s="265"/>
      <c r="LSH18" s="265" t="s">
        <v>457</v>
      </c>
      <c r="LSI18" s="265"/>
      <c r="LSJ18" s="265"/>
      <c r="LSK18" s="265"/>
      <c r="LSL18" s="265"/>
      <c r="LSM18" s="265"/>
      <c r="LSN18" s="265"/>
      <c r="LSO18" s="265"/>
      <c r="LSP18" s="265"/>
      <c r="LSQ18" s="265"/>
      <c r="LSR18" s="265"/>
      <c r="LSS18" s="265"/>
      <c r="LST18" s="265"/>
      <c r="LSU18" s="265"/>
      <c r="LSV18" s="265"/>
      <c r="LSW18" s="265"/>
      <c r="LSX18" s="265" t="s">
        <v>457</v>
      </c>
      <c r="LSY18" s="265"/>
      <c r="LSZ18" s="265"/>
      <c r="LTA18" s="265"/>
      <c r="LTB18" s="265"/>
      <c r="LTC18" s="265"/>
      <c r="LTD18" s="265"/>
      <c r="LTE18" s="265"/>
      <c r="LTF18" s="265"/>
      <c r="LTG18" s="265"/>
      <c r="LTH18" s="265"/>
      <c r="LTI18" s="265"/>
      <c r="LTJ18" s="265"/>
      <c r="LTK18" s="265"/>
      <c r="LTL18" s="265"/>
      <c r="LTM18" s="265"/>
      <c r="LTN18" s="265" t="s">
        <v>457</v>
      </c>
      <c r="LTO18" s="265"/>
      <c r="LTP18" s="265"/>
      <c r="LTQ18" s="265"/>
      <c r="LTR18" s="265"/>
      <c r="LTS18" s="265"/>
      <c r="LTT18" s="265"/>
      <c r="LTU18" s="265"/>
      <c r="LTV18" s="265"/>
      <c r="LTW18" s="265"/>
      <c r="LTX18" s="265"/>
      <c r="LTY18" s="265"/>
      <c r="LTZ18" s="265"/>
      <c r="LUA18" s="265"/>
      <c r="LUB18" s="265"/>
      <c r="LUC18" s="265"/>
      <c r="LUD18" s="265" t="s">
        <v>457</v>
      </c>
      <c r="LUE18" s="265"/>
      <c r="LUF18" s="265"/>
      <c r="LUG18" s="265"/>
      <c r="LUH18" s="265"/>
      <c r="LUI18" s="265"/>
      <c r="LUJ18" s="265"/>
      <c r="LUK18" s="265"/>
      <c r="LUL18" s="265"/>
      <c r="LUM18" s="265"/>
      <c r="LUN18" s="265"/>
      <c r="LUO18" s="265"/>
      <c r="LUP18" s="265"/>
      <c r="LUQ18" s="265"/>
      <c r="LUR18" s="265"/>
      <c r="LUS18" s="265"/>
      <c r="LUT18" s="265" t="s">
        <v>457</v>
      </c>
      <c r="LUU18" s="265"/>
      <c r="LUV18" s="265"/>
      <c r="LUW18" s="265"/>
      <c r="LUX18" s="265"/>
      <c r="LUY18" s="265"/>
      <c r="LUZ18" s="265"/>
      <c r="LVA18" s="265"/>
      <c r="LVB18" s="265"/>
      <c r="LVC18" s="265"/>
      <c r="LVD18" s="265"/>
      <c r="LVE18" s="265"/>
      <c r="LVF18" s="265"/>
      <c r="LVG18" s="265"/>
      <c r="LVH18" s="265"/>
      <c r="LVI18" s="265"/>
      <c r="LVJ18" s="265" t="s">
        <v>457</v>
      </c>
      <c r="LVK18" s="265"/>
      <c r="LVL18" s="265"/>
      <c r="LVM18" s="265"/>
      <c r="LVN18" s="265"/>
      <c r="LVO18" s="265"/>
      <c r="LVP18" s="265"/>
      <c r="LVQ18" s="265"/>
      <c r="LVR18" s="265"/>
      <c r="LVS18" s="265"/>
      <c r="LVT18" s="265"/>
      <c r="LVU18" s="265"/>
      <c r="LVV18" s="265"/>
      <c r="LVW18" s="265"/>
      <c r="LVX18" s="265"/>
      <c r="LVY18" s="265"/>
      <c r="LVZ18" s="265" t="s">
        <v>457</v>
      </c>
      <c r="LWA18" s="265"/>
      <c r="LWB18" s="265"/>
      <c r="LWC18" s="265"/>
      <c r="LWD18" s="265"/>
      <c r="LWE18" s="265"/>
      <c r="LWF18" s="265"/>
      <c r="LWG18" s="265"/>
      <c r="LWH18" s="265"/>
      <c r="LWI18" s="265"/>
      <c r="LWJ18" s="265"/>
      <c r="LWK18" s="265"/>
      <c r="LWL18" s="265"/>
      <c r="LWM18" s="265"/>
      <c r="LWN18" s="265"/>
      <c r="LWO18" s="265"/>
      <c r="LWP18" s="265" t="s">
        <v>457</v>
      </c>
      <c r="LWQ18" s="265"/>
      <c r="LWR18" s="265"/>
      <c r="LWS18" s="265"/>
      <c r="LWT18" s="265"/>
      <c r="LWU18" s="265"/>
      <c r="LWV18" s="265"/>
      <c r="LWW18" s="265"/>
      <c r="LWX18" s="265"/>
      <c r="LWY18" s="265"/>
      <c r="LWZ18" s="265"/>
      <c r="LXA18" s="265"/>
      <c r="LXB18" s="265"/>
      <c r="LXC18" s="265"/>
      <c r="LXD18" s="265"/>
      <c r="LXE18" s="265"/>
      <c r="LXF18" s="265" t="s">
        <v>457</v>
      </c>
      <c r="LXG18" s="265"/>
      <c r="LXH18" s="265"/>
      <c r="LXI18" s="265"/>
      <c r="LXJ18" s="265"/>
      <c r="LXK18" s="265"/>
      <c r="LXL18" s="265"/>
      <c r="LXM18" s="265"/>
      <c r="LXN18" s="265"/>
      <c r="LXO18" s="265"/>
      <c r="LXP18" s="265"/>
      <c r="LXQ18" s="265"/>
      <c r="LXR18" s="265"/>
      <c r="LXS18" s="265"/>
      <c r="LXT18" s="265"/>
      <c r="LXU18" s="265"/>
      <c r="LXV18" s="265" t="s">
        <v>457</v>
      </c>
      <c r="LXW18" s="265"/>
      <c r="LXX18" s="265"/>
      <c r="LXY18" s="265"/>
      <c r="LXZ18" s="265"/>
      <c r="LYA18" s="265"/>
      <c r="LYB18" s="265"/>
      <c r="LYC18" s="265"/>
      <c r="LYD18" s="265"/>
      <c r="LYE18" s="265"/>
      <c r="LYF18" s="265"/>
      <c r="LYG18" s="265"/>
      <c r="LYH18" s="265"/>
      <c r="LYI18" s="265"/>
      <c r="LYJ18" s="265"/>
      <c r="LYK18" s="265"/>
      <c r="LYL18" s="265" t="s">
        <v>457</v>
      </c>
      <c r="LYM18" s="265"/>
      <c r="LYN18" s="265"/>
      <c r="LYO18" s="265"/>
      <c r="LYP18" s="265"/>
      <c r="LYQ18" s="265"/>
      <c r="LYR18" s="265"/>
      <c r="LYS18" s="265"/>
      <c r="LYT18" s="265"/>
      <c r="LYU18" s="265"/>
      <c r="LYV18" s="265"/>
      <c r="LYW18" s="265"/>
      <c r="LYX18" s="265"/>
      <c r="LYY18" s="265"/>
      <c r="LYZ18" s="265"/>
      <c r="LZA18" s="265"/>
      <c r="LZB18" s="265" t="s">
        <v>457</v>
      </c>
      <c r="LZC18" s="265"/>
      <c r="LZD18" s="265"/>
      <c r="LZE18" s="265"/>
      <c r="LZF18" s="265"/>
      <c r="LZG18" s="265"/>
      <c r="LZH18" s="265"/>
      <c r="LZI18" s="265"/>
      <c r="LZJ18" s="265"/>
      <c r="LZK18" s="265"/>
      <c r="LZL18" s="265"/>
      <c r="LZM18" s="265"/>
      <c r="LZN18" s="265"/>
      <c r="LZO18" s="265"/>
      <c r="LZP18" s="265"/>
      <c r="LZQ18" s="265"/>
      <c r="LZR18" s="265" t="s">
        <v>457</v>
      </c>
      <c r="LZS18" s="265"/>
      <c r="LZT18" s="265"/>
      <c r="LZU18" s="265"/>
      <c r="LZV18" s="265"/>
      <c r="LZW18" s="265"/>
      <c r="LZX18" s="265"/>
      <c r="LZY18" s="265"/>
      <c r="LZZ18" s="265"/>
      <c r="MAA18" s="265"/>
      <c r="MAB18" s="265"/>
      <c r="MAC18" s="265"/>
      <c r="MAD18" s="265"/>
      <c r="MAE18" s="265"/>
      <c r="MAF18" s="265"/>
      <c r="MAG18" s="265"/>
      <c r="MAH18" s="265" t="s">
        <v>457</v>
      </c>
      <c r="MAI18" s="265"/>
      <c r="MAJ18" s="265"/>
      <c r="MAK18" s="265"/>
      <c r="MAL18" s="265"/>
      <c r="MAM18" s="265"/>
      <c r="MAN18" s="265"/>
      <c r="MAO18" s="265"/>
      <c r="MAP18" s="265"/>
      <c r="MAQ18" s="265"/>
      <c r="MAR18" s="265"/>
      <c r="MAS18" s="265"/>
      <c r="MAT18" s="265"/>
      <c r="MAU18" s="265"/>
      <c r="MAV18" s="265"/>
      <c r="MAW18" s="265"/>
      <c r="MAX18" s="265" t="s">
        <v>457</v>
      </c>
      <c r="MAY18" s="265"/>
      <c r="MAZ18" s="265"/>
      <c r="MBA18" s="265"/>
      <c r="MBB18" s="265"/>
      <c r="MBC18" s="265"/>
      <c r="MBD18" s="265"/>
      <c r="MBE18" s="265"/>
      <c r="MBF18" s="265"/>
      <c r="MBG18" s="265"/>
      <c r="MBH18" s="265"/>
      <c r="MBI18" s="265"/>
      <c r="MBJ18" s="265"/>
      <c r="MBK18" s="265"/>
      <c r="MBL18" s="265"/>
      <c r="MBM18" s="265"/>
      <c r="MBN18" s="265" t="s">
        <v>457</v>
      </c>
      <c r="MBO18" s="265"/>
      <c r="MBP18" s="265"/>
      <c r="MBQ18" s="265"/>
      <c r="MBR18" s="265"/>
      <c r="MBS18" s="265"/>
      <c r="MBT18" s="265"/>
      <c r="MBU18" s="265"/>
      <c r="MBV18" s="265"/>
      <c r="MBW18" s="265"/>
      <c r="MBX18" s="265"/>
      <c r="MBY18" s="265"/>
      <c r="MBZ18" s="265"/>
      <c r="MCA18" s="265"/>
      <c r="MCB18" s="265"/>
      <c r="MCC18" s="265"/>
      <c r="MCD18" s="265" t="s">
        <v>457</v>
      </c>
      <c r="MCE18" s="265"/>
      <c r="MCF18" s="265"/>
      <c r="MCG18" s="265"/>
      <c r="MCH18" s="265"/>
      <c r="MCI18" s="265"/>
      <c r="MCJ18" s="265"/>
      <c r="MCK18" s="265"/>
      <c r="MCL18" s="265"/>
      <c r="MCM18" s="265"/>
      <c r="MCN18" s="265"/>
      <c r="MCO18" s="265"/>
      <c r="MCP18" s="265"/>
      <c r="MCQ18" s="265"/>
      <c r="MCR18" s="265"/>
      <c r="MCS18" s="265"/>
      <c r="MCT18" s="265" t="s">
        <v>457</v>
      </c>
      <c r="MCU18" s="265"/>
      <c r="MCV18" s="265"/>
      <c r="MCW18" s="265"/>
      <c r="MCX18" s="265"/>
      <c r="MCY18" s="265"/>
      <c r="MCZ18" s="265"/>
      <c r="MDA18" s="265"/>
      <c r="MDB18" s="265"/>
      <c r="MDC18" s="265"/>
      <c r="MDD18" s="265"/>
      <c r="MDE18" s="265"/>
      <c r="MDF18" s="265"/>
      <c r="MDG18" s="265"/>
      <c r="MDH18" s="265"/>
      <c r="MDI18" s="265"/>
      <c r="MDJ18" s="265" t="s">
        <v>457</v>
      </c>
      <c r="MDK18" s="265"/>
      <c r="MDL18" s="265"/>
      <c r="MDM18" s="265"/>
      <c r="MDN18" s="265"/>
      <c r="MDO18" s="265"/>
      <c r="MDP18" s="265"/>
      <c r="MDQ18" s="265"/>
      <c r="MDR18" s="265"/>
      <c r="MDS18" s="265"/>
      <c r="MDT18" s="265"/>
      <c r="MDU18" s="265"/>
      <c r="MDV18" s="265"/>
      <c r="MDW18" s="265"/>
      <c r="MDX18" s="265"/>
      <c r="MDY18" s="265"/>
      <c r="MDZ18" s="265" t="s">
        <v>457</v>
      </c>
      <c r="MEA18" s="265"/>
      <c r="MEB18" s="265"/>
      <c r="MEC18" s="265"/>
      <c r="MED18" s="265"/>
      <c r="MEE18" s="265"/>
      <c r="MEF18" s="265"/>
      <c r="MEG18" s="265"/>
      <c r="MEH18" s="265"/>
      <c r="MEI18" s="265"/>
      <c r="MEJ18" s="265"/>
      <c r="MEK18" s="265"/>
      <c r="MEL18" s="265"/>
      <c r="MEM18" s="265"/>
      <c r="MEN18" s="265"/>
      <c r="MEO18" s="265"/>
      <c r="MEP18" s="265" t="s">
        <v>457</v>
      </c>
      <c r="MEQ18" s="265"/>
      <c r="MER18" s="265"/>
      <c r="MES18" s="265"/>
      <c r="MET18" s="265"/>
      <c r="MEU18" s="265"/>
      <c r="MEV18" s="265"/>
      <c r="MEW18" s="265"/>
      <c r="MEX18" s="265"/>
      <c r="MEY18" s="265"/>
      <c r="MEZ18" s="265"/>
      <c r="MFA18" s="265"/>
      <c r="MFB18" s="265"/>
      <c r="MFC18" s="265"/>
      <c r="MFD18" s="265"/>
      <c r="MFE18" s="265"/>
      <c r="MFF18" s="265" t="s">
        <v>457</v>
      </c>
      <c r="MFG18" s="265"/>
      <c r="MFH18" s="265"/>
      <c r="MFI18" s="265"/>
      <c r="MFJ18" s="265"/>
      <c r="MFK18" s="265"/>
      <c r="MFL18" s="265"/>
      <c r="MFM18" s="265"/>
      <c r="MFN18" s="265"/>
      <c r="MFO18" s="265"/>
      <c r="MFP18" s="265"/>
      <c r="MFQ18" s="265"/>
      <c r="MFR18" s="265"/>
      <c r="MFS18" s="265"/>
      <c r="MFT18" s="265"/>
      <c r="MFU18" s="265"/>
      <c r="MFV18" s="265" t="s">
        <v>457</v>
      </c>
      <c r="MFW18" s="265"/>
      <c r="MFX18" s="265"/>
      <c r="MFY18" s="265"/>
      <c r="MFZ18" s="265"/>
      <c r="MGA18" s="265"/>
      <c r="MGB18" s="265"/>
      <c r="MGC18" s="265"/>
      <c r="MGD18" s="265"/>
      <c r="MGE18" s="265"/>
      <c r="MGF18" s="265"/>
      <c r="MGG18" s="265"/>
      <c r="MGH18" s="265"/>
      <c r="MGI18" s="265"/>
      <c r="MGJ18" s="265"/>
      <c r="MGK18" s="265"/>
      <c r="MGL18" s="265" t="s">
        <v>457</v>
      </c>
      <c r="MGM18" s="265"/>
      <c r="MGN18" s="265"/>
      <c r="MGO18" s="265"/>
      <c r="MGP18" s="265"/>
      <c r="MGQ18" s="265"/>
      <c r="MGR18" s="265"/>
      <c r="MGS18" s="265"/>
      <c r="MGT18" s="265"/>
      <c r="MGU18" s="265"/>
      <c r="MGV18" s="265"/>
      <c r="MGW18" s="265"/>
      <c r="MGX18" s="265"/>
      <c r="MGY18" s="265"/>
      <c r="MGZ18" s="265"/>
      <c r="MHA18" s="265"/>
      <c r="MHB18" s="265" t="s">
        <v>457</v>
      </c>
      <c r="MHC18" s="265"/>
      <c r="MHD18" s="265"/>
      <c r="MHE18" s="265"/>
      <c r="MHF18" s="265"/>
      <c r="MHG18" s="265"/>
      <c r="MHH18" s="265"/>
      <c r="MHI18" s="265"/>
      <c r="MHJ18" s="265"/>
      <c r="MHK18" s="265"/>
      <c r="MHL18" s="265"/>
      <c r="MHM18" s="265"/>
      <c r="MHN18" s="265"/>
      <c r="MHO18" s="265"/>
      <c r="MHP18" s="265"/>
      <c r="MHQ18" s="265"/>
      <c r="MHR18" s="265" t="s">
        <v>457</v>
      </c>
      <c r="MHS18" s="265"/>
      <c r="MHT18" s="265"/>
      <c r="MHU18" s="265"/>
      <c r="MHV18" s="265"/>
      <c r="MHW18" s="265"/>
      <c r="MHX18" s="265"/>
      <c r="MHY18" s="265"/>
      <c r="MHZ18" s="265"/>
      <c r="MIA18" s="265"/>
      <c r="MIB18" s="265"/>
      <c r="MIC18" s="265"/>
      <c r="MID18" s="265"/>
      <c r="MIE18" s="265"/>
      <c r="MIF18" s="265"/>
      <c r="MIG18" s="265"/>
      <c r="MIH18" s="265" t="s">
        <v>457</v>
      </c>
      <c r="MII18" s="265"/>
      <c r="MIJ18" s="265"/>
      <c r="MIK18" s="265"/>
      <c r="MIL18" s="265"/>
      <c r="MIM18" s="265"/>
      <c r="MIN18" s="265"/>
      <c r="MIO18" s="265"/>
      <c r="MIP18" s="265"/>
      <c r="MIQ18" s="265"/>
      <c r="MIR18" s="265"/>
      <c r="MIS18" s="265"/>
      <c r="MIT18" s="265"/>
      <c r="MIU18" s="265"/>
      <c r="MIV18" s="265"/>
      <c r="MIW18" s="265"/>
      <c r="MIX18" s="265" t="s">
        <v>457</v>
      </c>
      <c r="MIY18" s="265"/>
      <c r="MIZ18" s="265"/>
      <c r="MJA18" s="265"/>
      <c r="MJB18" s="265"/>
      <c r="MJC18" s="265"/>
      <c r="MJD18" s="265"/>
      <c r="MJE18" s="265"/>
      <c r="MJF18" s="265"/>
      <c r="MJG18" s="265"/>
      <c r="MJH18" s="265"/>
      <c r="MJI18" s="265"/>
      <c r="MJJ18" s="265"/>
      <c r="MJK18" s="265"/>
      <c r="MJL18" s="265"/>
      <c r="MJM18" s="265"/>
      <c r="MJN18" s="265" t="s">
        <v>457</v>
      </c>
      <c r="MJO18" s="265"/>
      <c r="MJP18" s="265"/>
      <c r="MJQ18" s="265"/>
      <c r="MJR18" s="265"/>
      <c r="MJS18" s="265"/>
      <c r="MJT18" s="265"/>
      <c r="MJU18" s="265"/>
      <c r="MJV18" s="265"/>
      <c r="MJW18" s="265"/>
      <c r="MJX18" s="265"/>
      <c r="MJY18" s="265"/>
      <c r="MJZ18" s="265"/>
      <c r="MKA18" s="265"/>
      <c r="MKB18" s="265"/>
      <c r="MKC18" s="265"/>
      <c r="MKD18" s="265" t="s">
        <v>457</v>
      </c>
      <c r="MKE18" s="265"/>
      <c r="MKF18" s="265"/>
      <c r="MKG18" s="265"/>
      <c r="MKH18" s="265"/>
      <c r="MKI18" s="265"/>
      <c r="MKJ18" s="265"/>
      <c r="MKK18" s="265"/>
      <c r="MKL18" s="265"/>
      <c r="MKM18" s="265"/>
      <c r="MKN18" s="265"/>
      <c r="MKO18" s="265"/>
      <c r="MKP18" s="265"/>
      <c r="MKQ18" s="265"/>
      <c r="MKR18" s="265"/>
      <c r="MKS18" s="265"/>
      <c r="MKT18" s="265" t="s">
        <v>457</v>
      </c>
      <c r="MKU18" s="265"/>
      <c r="MKV18" s="265"/>
      <c r="MKW18" s="265"/>
      <c r="MKX18" s="265"/>
      <c r="MKY18" s="265"/>
      <c r="MKZ18" s="265"/>
      <c r="MLA18" s="265"/>
      <c r="MLB18" s="265"/>
      <c r="MLC18" s="265"/>
      <c r="MLD18" s="265"/>
      <c r="MLE18" s="265"/>
      <c r="MLF18" s="265"/>
      <c r="MLG18" s="265"/>
      <c r="MLH18" s="265"/>
      <c r="MLI18" s="265"/>
      <c r="MLJ18" s="265" t="s">
        <v>457</v>
      </c>
      <c r="MLK18" s="265"/>
      <c r="MLL18" s="265"/>
      <c r="MLM18" s="265"/>
      <c r="MLN18" s="265"/>
      <c r="MLO18" s="265"/>
      <c r="MLP18" s="265"/>
      <c r="MLQ18" s="265"/>
      <c r="MLR18" s="265"/>
      <c r="MLS18" s="265"/>
      <c r="MLT18" s="265"/>
      <c r="MLU18" s="265"/>
      <c r="MLV18" s="265"/>
      <c r="MLW18" s="265"/>
      <c r="MLX18" s="265"/>
      <c r="MLY18" s="265"/>
      <c r="MLZ18" s="265" t="s">
        <v>457</v>
      </c>
      <c r="MMA18" s="265"/>
      <c r="MMB18" s="265"/>
      <c r="MMC18" s="265"/>
      <c r="MMD18" s="265"/>
      <c r="MME18" s="265"/>
      <c r="MMF18" s="265"/>
      <c r="MMG18" s="265"/>
      <c r="MMH18" s="265"/>
      <c r="MMI18" s="265"/>
      <c r="MMJ18" s="265"/>
      <c r="MMK18" s="265"/>
      <c r="MML18" s="265"/>
      <c r="MMM18" s="265"/>
      <c r="MMN18" s="265"/>
      <c r="MMO18" s="265"/>
      <c r="MMP18" s="265" t="s">
        <v>457</v>
      </c>
      <c r="MMQ18" s="265"/>
      <c r="MMR18" s="265"/>
      <c r="MMS18" s="265"/>
      <c r="MMT18" s="265"/>
      <c r="MMU18" s="265"/>
      <c r="MMV18" s="265"/>
      <c r="MMW18" s="265"/>
      <c r="MMX18" s="265"/>
      <c r="MMY18" s="265"/>
      <c r="MMZ18" s="265"/>
      <c r="MNA18" s="265"/>
      <c r="MNB18" s="265"/>
      <c r="MNC18" s="265"/>
      <c r="MND18" s="265"/>
      <c r="MNE18" s="265"/>
      <c r="MNF18" s="265" t="s">
        <v>457</v>
      </c>
      <c r="MNG18" s="265"/>
      <c r="MNH18" s="265"/>
      <c r="MNI18" s="265"/>
      <c r="MNJ18" s="265"/>
      <c r="MNK18" s="265"/>
      <c r="MNL18" s="265"/>
      <c r="MNM18" s="265"/>
      <c r="MNN18" s="265"/>
      <c r="MNO18" s="265"/>
      <c r="MNP18" s="265"/>
      <c r="MNQ18" s="265"/>
      <c r="MNR18" s="265"/>
      <c r="MNS18" s="265"/>
      <c r="MNT18" s="265"/>
      <c r="MNU18" s="265"/>
      <c r="MNV18" s="265" t="s">
        <v>457</v>
      </c>
      <c r="MNW18" s="265"/>
      <c r="MNX18" s="265"/>
      <c r="MNY18" s="265"/>
      <c r="MNZ18" s="265"/>
      <c r="MOA18" s="265"/>
      <c r="MOB18" s="265"/>
      <c r="MOC18" s="265"/>
      <c r="MOD18" s="265"/>
      <c r="MOE18" s="265"/>
      <c r="MOF18" s="265"/>
      <c r="MOG18" s="265"/>
      <c r="MOH18" s="265"/>
      <c r="MOI18" s="265"/>
      <c r="MOJ18" s="265"/>
      <c r="MOK18" s="265"/>
      <c r="MOL18" s="265" t="s">
        <v>457</v>
      </c>
      <c r="MOM18" s="265"/>
      <c r="MON18" s="265"/>
      <c r="MOO18" s="265"/>
      <c r="MOP18" s="265"/>
      <c r="MOQ18" s="265"/>
      <c r="MOR18" s="265"/>
      <c r="MOS18" s="265"/>
      <c r="MOT18" s="265"/>
      <c r="MOU18" s="265"/>
      <c r="MOV18" s="265"/>
      <c r="MOW18" s="265"/>
      <c r="MOX18" s="265"/>
      <c r="MOY18" s="265"/>
      <c r="MOZ18" s="265"/>
      <c r="MPA18" s="265"/>
      <c r="MPB18" s="265" t="s">
        <v>457</v>
      </c>
      <c r="MPC18" s="265"/>
      <c r="MPD18" s="265"/>
      <c r="MPE18" s="265"/>
      <c r="MPF18" s="265"/>
      <c r="MPG18" s="265"/>
      <c r="MPH18" s="265"/>
      <c r="MPI18" s="265"/>
      <c r="MPJ18" s="265"/>
      <c r="MPK18" s="265"/>
      <c r="MPL18" s="265"/>
      <c r="MPM18" s="265"/>
      <c r="MPN18" s="265"/>
      <c r="MPO18" s="265"/>
      <c r="MPP18" s="265"/>
      <c r="MPQ18" s="265"/>
      <c r="MPR18" s="265" t="s">
        <v>457</v>
      </c>
      <c r="MPS18" s="265"/>
      <c r="MPT18" s="265"/>
      <c r="MPU18" s="265"/>
      <c r="MPV18" s="265"/>
      <c r="MPW18" s="265"/>
      <c r="MPX18" s="265"/>
      <c r="MPY18" s="265"/>
      <c r="MPZ18" s="265"/>
      <c r="MQA18" s="265"/>
      <c r="MQB18" s="265"/>
      <c r="MQC18" s="265"/>
      <c r="MQD18" s="265"/>
      <c r="MQE18" s="265"/>
      <c r="MQF18" s="265"/>
      <c r="MQG18" s="265"/>
      <c r="MQH18" s="265" t="s">
        <v>457</v>
      </c>
      <c r="MQI18" s="265"/>
      <c r="MQJ18" s="265"/>
      <c r="MQK18" s="265"/>
      <c r="MQL18" s="265"/>
      <c r="MQM18" s="265"/>
      <c r="MQN18" s="265"/>
      <c r="MQO18" s="265"/>
      <c r="MQP18" s="265"/>
      <c r="MQQ18" s="265"/>
      <c r="MQR18" s="265"/>
      <c r="MQS18" s="265"/>
      <c r="MQT18" s="265"/>
      <c r="MQU18" s="265"/>
      <c r="MQV18" s="265"/>
      <c r="MQW18" s="265"/>
      <c r="MQX18" s="265" t="s">
        <v>457</v>
      </c>
      <c r="MQY18" s="265"/>
      <c r="MQZ18" s="265"/>
      <c r="MRA18" s="265"/>
      <c r="MRB18" s="265"/>
      <c r="MRC18" s="265"/>
      <c r="MRD18" s="265"/>
      <c r="MRE18" s="265"/>
      <c r="MRF18" s="265"/>
      <c r="MRG18" s="265"/>
      <c r="MRH18" s="265"/>
      <c r="MRI18" s="265"/>
      <c r="MRJ18" s="265"/>
      <c r="MRK18" s="265"/>
      <c r="MRL18" s="265"/>
      <c r="MRM18" s="265"/>
      <c r="MRN18" s="265" t="s">
        <v>457</v>
      </c>
      <c r="MRO18" s="265"/>
      <c r="MRP18" s="265"/>
      <c r="MRQ18" s="265"/>
      <c r="MRR18" s="265"/>
      <c r="MRS18" s="265"/>
      <c r="MRT18" s="265"/>
      <c r="MRU18" s="265"/>
      <c r="MRV18" s="265"/>
      <c r="MRW18" s="265"/>
      <c r="MRX18" s="265"/>
      <c r="MRY18" s="265"/>
      <c r="MRZ18" s="265"/>
      <c r="MSA18" s="265"/>
      <c r="MSB18" s="265"/>
      <c r="MSC18" s="265"/>
      <c r="MSD18" s="265" t="s">
        <v>457</v>
      </c>
      <c r="MSE18" s="265"/>
      <c r="MSF18" s="265"/>
      <c r="MSG18" s="265"/>
      <c r="MSH18" s="265"/>
      <c r="MSI18" s="265"/>
      <c r="MSJ18" s="265"/>
      <c r="MSK18" s="265"/>
      <c r="MSL18" s="265"/>
      <c r="MSM18" s="265"/>
      <c r="MSN18" s="265"/>
      <c r="MSO18" s="265"/>
      <c r="MSP18" s="265"/>
      <c r="MSQ18" s="265"/>
      <c r="MSR18" s="265"/>
      <c r="MSS18" s="265"/>
      <c r="MST18" s="265" t="s">
        <v>457</v>
      </c>
      <c r="MSU18" s="265"/>
      <c r="MSV18" s="265"/>
      <c r="MSW18" s="265"/>
      <c r="MSX18" s="265"/>
      <c r="MSY18" s="265"/>
      <c r="MSZ18" s="265"/>
      <c r="MTA18" s="265"/>
      <c r="MTB18" s="265"/>
      <c r="MTC18" s="265"/>
      <c r="MTD18" s="265"/>
      <c r="MTE18" s="265"/>
      <c r="MTF18" s="265"/>
      <c r="MTG18" s="265"/>
      <c r="MTH18" s="265"/>
      <c r="MTI18" s="265"/>
      <c r="MTJ18" s="265" t="s">
        <v>457</v>
      </c>
      <c r="MTK18" s="265"/>
      <c r="MTL18" s="265"/>
      <c r="MTM18" s="265"/>
      <c r="MTN18" s="265"/>
      <c r="MTO18" s="265"/>
      <c r="MTP18" s="265"/>
      <c r="MTQ18" s="265"/>
      <c r="MTR18" s="265"/>
      <c r="MTS18" s="265"/>
      <c r="MTT18" s="265"/>
      <c r="MTU18" s="265"/>
      <c r="MTV18" s="265"/>
      <c r="MTW18" s="265"/>
      <c r="MTX18" s="265"/>
      <c r="MTY18" s="265"/>
      <c r="MTZ18" s="265" t="s">
        <v>457</v>
      </c>
      <c r="MUA18" s="265"/>
      <c r="MUB18" s="265"/>
      <c r="MUC18" s="265"/>
      <c r="MUD18" s="265"/>
      <c r="MUE18" s="265"/>
      <c r="MUF18" s="265"/>
      <c r="MUG18" s="265"/>
      <c r="MUH18" s="265"/>
      <c r="MUI18" s="265"/>
      <c r="MUJ18" s="265"/>
      <c r="MUK18" s="265"/>
      <c r="MUL18" s="265"/>
      <c r="MUM18" s="265"/>
      <c r="MUN18" s="265"/>
      <c r="MUO18" s="265"/>
      <c r="MUP18" s="265" t="s">
        <v>457</v>
      </c>
      <c r="MUQ18" s="265"/>
      <c r="MUR18" s="265"/>
      <c r="MUS18" s="265"/>
      <c r="MUT18" s="265"/>
      <c r="MUU18" s="265"/>
      <c r="MUV18" s="265"/>
      <c r="MUW18" s="265"/>
      <c r="MUX18" s="265"/>
      <c r="MUY18" s="265"/>
      <c r="MUZ18" s="265"/>
      <c r="MVA18" s="265"/>
      <c r="MVB18" s="265"/>
      <c r="MVC18" s="265"/>
      <c r="MVD18" s="265"/>
      <c r="MVE18" s="265"/>
      <c r="MVF18" s="265" t="s">
        <v>457</v>
      </c>
      <c r="MVG18" s="265"/>
      <c r="MVH18" s="265"/>
      <c r="MVI18" s="265"/>
      <c r="MVJ18" s="265"/>
      <c r="MVK18" s="265"/>
      <c r="MVL18" s="265"/>
      <c r="MVM18" s="265"/>
      <c r="MVN18" s="265"/>
      <c r="MVO18" s="265"/>
      <c r="MVP18" s="265"/>
      <c r="MVQ18" s="265"/>
      <c r="MVR18" s="265"/>
      <c r="MVS18" s="265"/>
      <c r="MVT18" s="265"/>
      <c r="MVU18" s="265"/>
      <c r="MVV18" s="265" t="s">
        <v>457</v>
      </c>
      <c r="MVW18" s="265"/>
      <c r="MVX18" s="265"/>
      <c r="MVY18" s="265"/>
      <c r="MVZ18" s="265"/>
      <c r="MWA18" s="265"/>
      <c r="MWB18" s="265"/>
      <c r="MWC18" s="265"/>
      <c r="MWD18" s="265"/>
      <c r="MWE18" s="265"/>
      <c r="MWF18" s="265"/>
      <c r="MWG18" s="265"/>
      <c r="MWH18" s="265"/>
      <c r="MWI18" s="265"/>
      <c r="MWJ18" s="265"/>
      <c r="MWK18" s="265"/>
      <c r="MWL18" s="265" t="s">
        <v>457</v>
      </c>
      <c r="MWM18" s="265"/>
      <c r="MWN18" s="265"/>
      <c r="MWO18" s="265"/>
      <c r="MWP18" s="265"/>
      <c r="MWQ18" s="265"/>
      <c r="MWR18" s="265"/>
      <c r="MWS18" s="265"/>
      <c r="MWT18" s="265"/>
      <c r="MWU18" s="265"/>
      <c r="MWV18" s="265"/>
      <c r="MWW18" s="265"/>
      <c r="MWX18" s="265"/>
      <c r="MWY18" s="265"/>
      <c r="MWZ18" s="265"/>
      <c r="MXA18" s="265"/>
      <c r="MXB18" s="265" t="s">
        <v>457</v>
      </c>
      <c r="MXC18" s="265"/>
      <c r="MXD18" s="265"/>
      <c r="MXE18" s="265"/>
      <c r="MXF18" s="265"/>
      <c r="MXG18" s="265"/>
      <c r="MXH18" s="265"/>
      <c r="MXI18" s="265"/>
      <c r="MXJ18" s="265"/>
      <c r="MXK18" s="265"/>
      <c r="MXL18" s="265"/>
      <c r="MXM18" s="265"/>
      <c r="MXN18" s="265"/>
      <c r="MXO18" s="265"/>
      <c r="MXP18" s="265"/>
      <c r="MXQ18" s="265"/>
      <c r="MXR18" s="265" t="s">
        <v>457</v>
      </c>
      <c r="MXS18" s="265"/>
      <c r="MXT18" s="265"/>
      <c r="MXU18" s="265"/>
      <c r="MXV18" s="265"/>
      <c r="MXW18" s="265"/>
      <c r="MXX18" s="265"/>
      <c r="MXY18" s="265"/>
      <c r="MXZ18" s="265"/>
      <c r="MYA18" s="265"/>
      <c r="MYB18" s="265"/>
      <c r="MYC18" s="265"/>
      <c r="MYD18" s="265"/>
      <c r="MYE18" s="265"/>
      <c r="MYF18" s="265"/>
      <c r="MYG18" s="265"/>
      <c r="MYH18" s="265" t="s">
        <v>457</v>
      </c>
      <c r="MYI18" s="265"/>
      <c r="MYJ18" s="265"/>
      <c r="MYK18" s="265"/>
      <c r="MYL18" s="265"/>
      <c r="MYM18" s="265"/>
      <c r="MYN18" s="265"/>
      <c r="MYO18" s="265"/>
      <c r="MYP18" s="265"/>
      <c r="MYQ18" s="265"/>
      <c r="MYR18" s="265"/>
      <c r="MYS18" s="265"/>
      <c r="MYT18" s="265"/>
      <c r="MYU18" s="265"/>
      <c r="MYV18" s="265"/>
      <c r="MYW18" s="265"/>
      <c r="MYX18" s="265" t="s">
        <v>457</v>
      </c>
      <c r="MYY18" s="265"/>
      <c r="MYZ18" s="265"/>
      <c r="MZA18" s="265"/>
      <c r="MZB18" s="265"/>
      <c r="MZC18" s="265"/>
      <c r="MZD18" s="265"/>
      <c r="MZE18" s="265"/>
      <c r="MZF18" s="265"/>
      <c r="MZG18" s="265"/>
      <c r="MZH18" s="265"/>
      <c r="MZI18" s="265"/>
      <c r="MZJ18" s="265"/>
      <c r="MZK18" s="265"/>
      <c r="MZL18" s="265"/>
      <c r="MZM18" s="265"/>
      <c r="MZN18" s="265" t="s">
        <v>457</v>
      </c>
      <c r="MZO18" s="265"/>
      <c r="MZP18" s="265"/>
      <c r="MZQ18" s="265"/>
      <c r="MZR18" s="265"/>
      <c r="MZS18" s="265"/>
      <c r="MZT18" s="265"/>
      <c r="MZU18" s="265"/>
      <c r="MZV18" s="265"/>
      <c r="MZW18" s="265"/>
      <c r="MZX18" s="265"/>
      <c r="MZY18" s="265"/>
      <c r="MZZ18" s="265"/>
      <c r="NAA18" s="265"/>
      <c r="NAB18" s="265"/>
      <c r="NAC18" s="265"/>
      <c r="NAD18" s="265" t="s">
        <v>457</v>
      </c>
      <c r="NAE18" s="265"/>
      <c r="NAF18" s="265"/>
      <c r="NAG18" s="265"/>
      <c r="NAH18" s="265"/>
      <c r="NAI18" s="265"/>
      <c r="NAJ18" s="265"/>
      <c r="NAK18" s="265"/>
      <c r="NAL18" s="265"/>
      <c r="NAM18" s="265"/>
      <c r="NAN18" s="265"/>
      <c r="NAO18" s="265"/>
      <c r="NAP18" s="265"/>
      <c r="NAQ18" s="265"/>
      <c r="NAR18" s="265"/>
      <c r="NAS18" s="265"/>
      <c r="NAT18" s="265" t="s">
        <v>457</v>
      </c>
      <c r="NAU18" s="265"/>
      <c r="NAV18" s="265"/>
      <c r="NAW18" s="265"/>
      <c r="NAX18" s="265"/>
      <c r="NAY18" s="265"/>
      <c r="NAZ18" s="265"/>
      <c r="NBA18" s="265"/>
      <c r="NBB18" s="265"/>
      <c r="NBC18" s="265"/>
      <c r="NBD18" s="265"/>
      <c r="NBE18" s="265"/>
      <c r="NBF18" s="265"/>
      <c r="NBG18" s="265"/>
      <c r="NBH18" s="265"/>
      <c r="NBI18" s="265"/>
      <c r="NBJ18" s="265" t="s">
        <v>457</v>
      </c>
      <c r="NBK18" s="265"/>
      <c r="NBL18" s="265"/>
      <c r="NBM18" s="265"/>
      <c r="NBN18" s="265"/>
      <c r="NBO18" s="265"/>
      <c r="NBP18" s="265"/>
      <c r="NBQ18" s="265"/>
      <c r="NBR18" s="265"/>
      <c r="NBS18" s="265"/>
      <c r="NBT18" s="265"/>
      <c r="NBU18" s="265"/>
      <c r="NBV18" s="265"/>
      <c r="NBW18" s="265"/>
      <c r="NBX18" s="265"/>
      <c r="NBY18" s="265"/>
      <c r="NBZ18" s="265" t="s">
        <v>457</v>
      </c>
      <c r="NCA18" s="265"/>
      <c r="NCB18" s="265"/>
      <c r="NCC18" s="265"/>
      <c r="NCD18" s="265"/>
      <c r="NCE18" s="265"/>
      <c r="NCF18" s="265"/>
      <c r="NCG18" s="265"/>
      <c r="NCH18" s="265"/>
      <c r="NCI18" s="265"/>
      <c r="NCJ18" s="265"/>
      <c r="NCK18" s="265"/>
      <c r="NCL18" s="265"/>
      <c r="NCM18" s="265"/>
      <c r="NCN18" s="265"/>
      <c r="NCO18" s="265"/>
      <c r="NCP18" s="265" t="s">
        <v>457</v>
      </c>
      <c r="NCQ18" s="265"/>
      <c r="NCR18" s="265"/>
      <c r="NCS18" s="265"/>
      <c r="NCT18" s="265"/>
      <c r="NCU18" s="265"/>
      <c r="NCV18" s="265"/>
      <c r="NCW18" s="265"/>
      <c r="NCX18" s="265"/>
      <c r="NCY18" s="265"/>
      <c r="NCZ18" s="265"/>
      <c r="NDA18" s="265"/>
      <c r="NDB18" s="265"/>
      <c r="NDC18" s="265"/>
      <c r="NDD18" s="265"/>
      <c r="NDE18" s="265"/>
      <c r="NDF18" s="265" t="s">
        <v>457</v>
      </c>
      <c r="NDG18" s="265"/>
      <c r="NDH18" s="265"/>
      <c r="NDI18" s="265"/>
      <c r="NDJ18" s="265"/>
      <c r="NDK18" s="265"/>
      <c r="NDL18" s="265"/>
      <c r="NDM18" s="265"/>
      <c r="NDN18" s="265"/>
      <c r="NDO18" s="265"/>
      <c r="NDP18" s="265"/>
      <c r="NDQ18" s="265"/>
      <c r="NDR18" s="265"/>
      <c r="NDS18" s="265"/>
      <c r="NDT18" s="265"/>
      <c r="NDU18" s="265"/>
      <c r="NDV18" s="265" t="s">
        <v>457</v>
      </c>
      <c r="NDW18" s="265"/>
      <c r="NDX18" s="265"/>
      <c r="NDY18" s="265"/>
      <c r="NDZ18" s="265"/>
      <c r="NEA18" s="265"/>
      <c r="NEB18" s="265"/>
      <c r="NEC18" s="265"/>
      <c r="NED18" s="265"/>
      <c r="NEE18" s="265"/>
      <c r="NEF18" s="265"/>
      <c r="NEG18" s="265"/>
      <c r="NEH18" s="265"/>
      <c r="NEI18" s="265"/>
      <c r="NEJ18" s="265"/>
      <c r="NEK18" s="265"/>
      <c r="NEL18" s="265" t="s">
        <v>457</v>
      </c>
      <c r="NEM18" s="265"/>
      <c r="NEN18" s="265"/>
      <c r="NEO18" s="265"/>
      <c r="NEP18" s="265"/>
      <c r="NEQ18" s="265"/>
      <c r="NER18" s="265"/>
      <c r="NES18" s="265"/>
      <c r="NET18" s="265"/>
      <c r="NEU18" s="265"/>
      <c r="NEV18" s="265"/>
      <c r="NEW18" s="265"/>
      <c r="NEX18" s="265"/>
      <c r="NEY18" s="265"/>
      <c r="NEZ18" s="265"/>
      <c r="NFA18" s="265"/>
      <c r="NFB18" s="265" t="s">
        <v>457</v>
      </c>
      <c r="NFC18" s="265"/>
      <c r="NFD18" s="265"/>
      <c r="NFE18" s="265"/>
      <c r="NFF18" s="265"/>
      <c r="NFG18" s="265"/>
      <c r="NFH18" s="265"/>
      <c r="NFI18" s="265"/>
      <c r="NFJ18" s="265"/>
      <c r="NFK18" s="265"/>
      <c r="NFL18" s="265"/>
      <c r="NFM18" s="265"/>
      <c r="NFN18" s="265"/>
      <c r="NFO18" s="265"/>
      <c r="NFP18" s="265"/>
      <c r="NFQ18" s="265"/>
      <c r="NFR18" s="265" t="s">
        <v>457</v>
      </c>
      <c r="NFS18" s="265"/>
      <c r="NFT18" s="265"/>
      <c r="NFU18" s="265"/>
      <c r="NFV18" s="265"/>
      <c r="NFW18" s="265"/>
      <c r="NFX18" s="265"/>
      <c r="NFY18" s="265"/>
      <c r="NFZ18" s="265"/>
      <c r="NGA18" s="265"/>
      <c r="NGB18" s="265"/>
      <c r="NGC18" s="265"/>
      <c r="NGD18" s="265"/>
      <c r="NGE18" s="265"/>
      <c r="NGF18" s="265"/>
      <c r="NGG18" s="265"/>
      <c r="NGH18" s="265" t="s">
        <v>457</v>
      </c>
      <c r="NGI18" s="265"/>
      <c r="NGJ18" s="265"/>
      <c r="NGK18" s="265"/>
      <c r="NGL18" s="265"/>
      <c r="NGM18" s="265"/>
      <c r="NGN18" s="265"/>
      <c r="NGO18" s="265"/>
      <c r="NGP18" s="265"/>
      <c r="NGQ18" s="265"/>
      <c r="NGR18" s="265"/>
      <c r="NGS18" s="265"/>
      <c r="NGT18" s="265"/>
      <c r="NGU18" s="265"/>
      <c r="NGV18" s="265"/>
      <c r="NGW18" s="265"/>
      <c r="NGX18" s="265" t="s">
        <v>457</v>
      </c>
      <c r="NGY18" s="265"/>
      <c r="NGZ18" s="265"/>
      <c r="NHA18" s="265"/>
      <c r="NHB18" s="265"/>
      <c r="NHC18" s="265"/>
      <c r="NHD18" s="265"/>
      <c r="NHE18" s="265"/>
      <c r="NHF18" s="265"/>
      <c r="NHG18" s="265"/>
      <c r="NHH18" s="265"/>
      <c r="NHI18" s="265"/>
      <c r="NHJ18" s="265"/>
      <c r="NHK18" s="265"/>
      <c r="NHL18" s="265"/>
      <c r="NHM18" s="265"/>
      <c r="NHN18" s="265" t="s">
        <v>457</v>
      </c>
      <c r="NHO18" s="265"/>
      <c r="NHP18" s="265"/>
      <c r="NHQ18" s="265"/>
      <c r="NHR18" s="265"/>
      <c r="NHS18" s="265"/>
      <c r="NHT18" s="265"/>
      <c r="NHU18" s="265"/>
      <c r="NHV18" s="265"/>
      <c r="NHW18" s="265"/>
      <c r="NHX18" s="265"/>
      <c r="NHY18" s="265"/>
      <c r="NHZ18" s="265"/>
      <c r="NIA18" s="265"/>
      <c r="NIB18" s="265"/>
      <c r="NIC18" s="265"/>
      <c r="NID18" s="265" t="s">
        <v>457</v>
      </c>
      <c r="NIE18" s="265"/>
      <c r="NIF18" s="265"/>
      <c r="NIG18" s="265"/>
      <c r="NIH18" s="265"/>
      <c r="NII18" s="265"/>
      <c r="NIJ18" s="265"/>
      <c r="NIK18" s="265"/>
      <c r="NIL18" s="265"/>
      <c r="NIM18" s="265"/>
      <c r="NIN18" s="265"/>
      <c r="NIO18" s="265"/>
      <c r="NIP18" s="265"/>
      <c r="NIQ18" s="265"/>
      <c r="NIR18" s="265"/>
      <c r="NIS18" s="265"/>
      <c r="NIT18" s="265" t="s">
        <v>457</v>
      </c>
      <c r="NIU18" s="265"/>
      <c r="NIV18" s="265"/>
      <c r="NIW18" s="265"/>
      <c r="NIX18" s="265"/>
      <c r="NIY18" s="265"/>
      <c r="NIZ18" s="265"/>
      <c r="NJA18" s="265"/>
      <c r="NJB18" s="265"/>
      <c r="NJC18" s="265"/>
      <c r="NJD18" s="265"/>
      <c r="NJE18" s="265"/>
      <c r="NJF18" s="265"/>
      <c r="NJG18" s="265"/>
      <c r="NJH18" s="265"/>
      <c r="NJI18" s="265"/>
      <c r="NJJ18" s="265" t="s">
        <v>457</v>
      </c>
      <c r="NJK18" s="265"/>
      <c r="NJL18" s="265"/>
      <c r="NJM18" s="265"/>
      <c r="NJN18" s="265"/>
      <c r="NJO18" s="265"/>
      <c r="NJP18" s="265"/>
      <c r="NJQ18" s="265"/>
      <c r="NJR18" s="265"/>
      <c r="NJS18" s="265"/>
      <c r="NJT18" s="265"/>
      <c r="NJU18" s="265"/>
      <c r="NJV18" s="265"/>
      <c r="NJW18" s="265"/>
      <c r="NJX18" s="265"/>
      <c r="NJY18" s="265"/>
      <c r="NJZ18" s="265" t="s">
        <v>457</v>
      </c>
      <c r="NKA18" s="265"/>
      <c r="NKB18" s="265"/>
      <c r="NKC18" s="265"/>
      <c r="NKD18" s="265"/>
      <c r="NKE18" s="265"/>
      <c r="NKF18" s="265"/>
      <c r="NKG18" s="265"/>
      <c r="NKH18" s="265"/>
      <c r="NKI18" s="265"/>
      <c r="NKJ18" s="265"/>
      <c r="NKK18" s="265"/>
      <c r="NKL18" s="265"/>
      <c r="NKM18" s="265"/>
      <c r="NKN18" s="265"/>
      <c r="NKO18" s="265"/>
      <c r="NKP18" s="265" t="s">
        <v>457</v>
      </c>
      <c r="NKQ18" s="265"/>
      <c r="NKR18" s="265"/>
      <c r="NKS18" s="265"/>
      <c r="NKT18" s="265"/>
      <c r="NKU18" s="265"/>
      <c r="NKV18" s="265"/>
      <c r="NKW18" s="265"/>
      <c r="NKX18" s="265"/>
      <c r="NKY18" s="265"/>
      <c r="NKZ18" s="265"/>
      <c r="NLA18" s="265"/>
      <c r="NLB18" s="265"/>
      <c r="NLC18" s="265"/>
      <c r="NLD18" s="265"/>
      <c r="NLE18" s="265"/>
      <c r="NLF18" s="265" t="s">
        <v>457</v>
      </c>
      <c r="NLG18" s="265"/>
      <c r="NLH18" s="265"/>
      <c r="NLI18" s="265"/>
      <c r="NLJ18" s="265"/>
      <c r="NLK18" s="265"/>
      <c r="NLL18" s="265"/>
      <c r="NLM18" s="265"/>
      <c r="NLN18" s="265"/>
      <c r="NLO18" s="265"/>
      <c r="NLP18" s="265"/>
      <c r="NLQ18" s="265"/>
      <c r="NLR18" s="265"/>
      <c r="NLS18" s="265"/>
      <c r="NLT18" s="265"/>
      <c r="NLU18" s="265"/>
      <c r="NLV18" s="265" t="s">
        <v>457</v>
      </c>
      <c r="NLW18" s="265"/>
      <c r="NLX18" s="265"/>
      <c r="NLY18" s="265"/>
      <c r="NLZ18" s="265"/>
      <c r="NMA18" s="265"/>
      <c r="NMB18" s="265"/>
      <c r="NMC18" s="265"/>
      <c r="NMD18" s="265"/>
      <c r="NME18" s="265"/>
      <c r="NMF18" s="265"/>
      <c r="NMG18" s="265"/>
      <c r="NMH18" s="265"/>
      <c r="NMI18" s="265"/>
      <c r="NMJ18" s="265"/>
      <c r="NMK18" s="265"/>
      <c r="NML18" s="265" t="s">
        <v>457</v>
      </c>
      <c r="NMM18" s="265"/>
      <c r="NMN18" s="265"/>
      <c r="NMO18" s="265"/>
      <c r="NMP18" s="265"/>
      <c r="NMQ18" s="265"/>
      <c r="NMR18" s="265"/>
      <c r="NMS18" s="265"/>
      <c r="NMT18" s="265"/>
      <c r="NMU18" s="265"/>
      <c r="NMV18" s="265"/>
      <c r="NMW18" s="265"/>
      <c r="NMX18" s="265"/>
      <c r="NMY18" s="265"/>
      <c r="NMZ18" s="265"/>
      <c r="NNA18" s="265"/>
      <c r="NNB18" s="265" t="s">
        <v>457</v>
      </c>
      <c r="NNC18" s="265"/>
      <c r="NND18" s="265"/>
      <c r="NNE18" s="265"/>
      <c r="NNF18" s="265"/>
      <c r="NNG18" s="265"/>
      <c r="NNH18" s="265"/>
      <c r="NNI18" s="265"/>
      <c r="NNJ18" s="265"/>
      <c r="NNK18" s="265"/>
      <c r="NNL18" s="265"/>
      <c r="NNM18" s="265"/>
      <c r="NNN18" s="265"/>
      <c r="NNO18" s="265"/>
      <c r="NNP18" s="265"/>
      <c r="NNQ18" s="265"/>
      <c r="NNR18" s="265" t="s">
        <v>457</v>
      </c>
      <c r="NNS18" s="265"/>
      <c r="NNT18" s="265"/>
      <c r="NNU18" s="265"/>
      <c r="NNV18" s="265"/>
      <c r="NNW18" s="265"/>
      <c r="NNX18" s="265"/>
      <c r="NNY18" s="265"/>
      <c r="NNZ18" s="265"/>
      <c r="NOA18" s="265"/>
      <c r="NOB18" s="265"/>
      <c r="NOC18" s="265"/>
      <c r="NOD18" s="265"/>
      <c r="NOE18" s="265"/>
      <c r="NOF18" s="265"/>
      <c r="NOG18" s="265"/>
      <c r="NOH18" s="265" t="s">
        <v>457</v>
      </c>
      <c r="NOI18" s="265"/>
      <c r="NOJ18" s="265"/>
      <c r="NOK18" s="265"/>
      <c r="NOL18" s="265"/>
      <c r="NOM18" s="265"/>
      <c r="NON18" s="265"/>
      <c r="NOO18" s="265"/>
      <c r="NOP18" s="265"/>
      <c r="NOQ18" s="265"/>
      <c r="NOR18" s="265"/>
      <c r="NOS18" s="265"/>
      <c r="NOT18" s="265"/>
      <c r="NOU18" s="265"/>
      <c r="NOV18" s="265"/>
      <c r="NOW18" s="265"/>
      <c r="NOX18" s="265" t="s">
        <v>457</v>
      </c>
      <c r="NOY18" s="265"/>
      <c r="NOZ18" s="265"/>
      <c r="NPA18" s="265"/>
      <c r="NPB18" s="265"/>
      <c r="NPC18" s="265"/>
      <c r="NPD18" s="265"/>
      <c r="NPE18" s="265"/>
      <c r="NPF18" s="265"/>
      <c r="NPG18" s="265"/>
      <c r="NPH18" s="265"/>
      <c r="NPI18" s="265"/>
      <c r="NPJ18" s="265"/>
      <c r="NPK18" s="265"/>
      <c r="NPL18" s="265"/>
      <c r="NPM18" s="265"/>
      <c r="NPN18" s="265" t="s">
        <v>457</v>
      </c>
      <c r="NPO18" s="265"/>
      <c r="NPP18" s="265"/>
      <c r="NPQ18" s="265"/>
      <c r="NPR18" s="265"/>
      <c r="NPS18" s="265"/>
      <c r="NPT18" s="265"/>
      <c r="NPU18" s="265"/>
      <c r="NPV18" s="265"/>
      <c r="NPW18" s="265"/>
      <c r="NPX18" s="265"/>
      <c r="NPY18" s="265"/>
      <c r="NPZ18" s="265"/>
      <c r="NQA18" s="265"/>
      <c r="NQB18" s="265"/>
      <c r="NQC18" s="265"/>
      <c r="NQD18" s="265" t="s">
        <v>457</v>
      </c>
      <c r="NQE18" s="265"/>
      <c r="NQF18" s="265"/>
      <c r="NQG18" s="265"/>
      <c r="NQH18" s="265"/>
      <c r="NQI18" s="265"/>
      <c r="NQJ18" s="265"/>
      <c r="NQK18" s="265"/>
      <c r="NQL18" s="265"/>
      <c r="NQM18" s="265"/>
      <c r="NQN18" s="265"/>
      <c r="NQO18" s="265"/>
      <c r="NQP18" s="265"/>
      <c r="NQQ18" s="265"/>
      <c r="NQR18" s="265"/>
      <c r="NQS18" s="265"/>
      <c r="NQT18" s="265" t="s">
        <v>457</v>
      </c>
      <c r="NQU18" s="265"/>
      <c r="NQV18" s="265"/>
      <c r="NQW18" s="265"/>
      <c r="NQX18" s="265"/>
      <c r="NQY18" s="265"/>
      <c r="NQZ18" s="265"/>
      <c r="NRA18" s="265"/>
      <c r="NRB18" s="265"/>
      <c r="NRC18" s="265"/>
      <c r="NRD18" s="265"/>
      <c r="NRE18" s="265"/>
      <c r="NRF18" s="265"/>
      <c r="NRG18" s="265"/>
      <c r="NRH18" s="265"/>
      <c r="NRI18" s="265"/>
      <c r="NRJ18" s="265" t="s">
        <v>457</v>
      </c>
      <c r="NRK18" s="265"/>
      <c r="NRL18" s="265"/>
      <c r="NRM18" s="265"/>
      <c r="NRN18" s="265"/>
      <c r="NRO18" s="265"/>
      <c r="NRP18" s="265"/>
      <c r="NRQ18" s="265"/>
      <c r="NRR18" s="265"/>
      <c r="NRS18" s="265"/>
      <c r="NRT18" s="265"/>
      <c r="NRU18" s="265"/>
      <c r="NRV18" s="265"/>
      <c r="NRW18" s="265"/>
      <c r="NRX18" s="265"/>
      <c r="NRY18" s="265"/>
      <c r="NRZ18" s="265" t="s">
        <v>457</v>
      </c>
      <c r="NSA18" s="265"/>
      <c r="NSB18" s="265"/>
      <c r="NSC18" s="265"/>
      <c r="NSD18" s="265"/>
      <c r="NSE18" s="265"/>
      <c r="NSF18" s="265"/>
      <c r="NSG18" s="265"/>
      <c r="NSH18" s="265"/>
      <c r="NSI18" s="265"/>
      <c r="NSJ18" s="265"/>
      <c r="NSK18" s="265"/>
      <c r="NSL18" s="265"/>
      <c r="NSM18" s="265"/>
      <c r="NSN18" s="265"/>
      <c r="NSO18" s="265"/>
      <c r="NSP18" s="265" t="s">
        <v>457</v>
      </c>
      <c r="NSQ18" s="265"/>
      <c r="NSR18" s="265"/>
      <c r="NSS18" s="265"/>
      <c r="NST18" s="265"/>
      <c r="NSU18" s="265"/>
      <c r="NSV18" s="265"/>
      <c r="NSW18" s="265"/>
      <c r="NSX18" s="265"/>
      <c r="NSY18" s="265"/>
      <c r="NSZ18" s="265"/>
      <c r="NTA18" s="265"/>
      <c r="NTB18" s="265"/>
      <c r="NTC18" s="265"/>
      <c r="NTD18" s="265"/>
      <c r="NTE18" s="265"/>
      <c r="NTF18" s="265" t="s">
        <v>457</v>
      </c>
      <c r="NTG18" s="265"/>
      <c r="NTH18" s="265"/>
      <c r="NTI18" s="265"/>
      <c r="NTJ18" s="265"/>
      <c r="NTK18" s="265"/>
      <c r="NTL18" s="265"/>
      <c r="NTM18" s="265"/>
      <c r="NTN18" s="265"/>
      <c r="NTO18" s="265"/>
      <c r="NTP18" s="265"/>
      <c r="NTQ18" s="265"/>
      <c r="NTR18" s="265"/>
      <c r="NTS18" s="265"/>
      <c r="NTT18" s="265"/>
      <c r="NTU18" s="265"/>
      <c r="NTV18" s="265" t="s">
        <v>457</v>
      </c>
      <c r="NTW18" s="265"/>
      <c r="NTX18" s="265"/>
      <c r="NTY18" s="265"/>
      <c r="NTZ18" s="265"/>
      <c r="NUA18" s="265"/>
      <c r="NUB18" s="265"/>
      <c r="NUC18" s="265"/>
      <c r="NUD18" s="265"/>
      <c r="NUE18" s="265"/>
      <c r="NUF18" s="265"/>
      <c r="NUG18" s="265"/>
      <c r="NUH18" s="265"/>
      <c r="NUI18" s="265"/>
      <c r="NUJ18" s="265"/>
      <c r="NUK18" s="265"/>
      <c r="NUL18" s="265" t="s">
        <v>457</v>
      </c>
      <c r="NUM18" s="265"/>
      <c r="NUN18" s="265"/>
      <c r="NUO18" s="265"/>
      <c r="NUP18" s="265"/>
      <c r="NUQ18" s="265"/>
      <c r="NUR18" s="265"/>
      <c r="NUS18" s="265"/>
      <c r="NUT18" s="265"/>
      <c r="NUU18" s="265"/>
      <c r="NUV18" s="265"/>
      <c r="NUW18" s="265"/>
      <c r="NUX18" s="265"/>
      <c r="NUY18" s="265"/>
      <c r="NUZ18" s="265"/>
      <c r="NVA18" s="265"/>
      <c r="NVB18" s="265" t="s">
        <v>457</v>
      </c>
      <c r="NVC18" s="265"/>
      <c r="NVD18" s="265"/>
      <c r="NVE18" s="265"/>
      <c r="NVF18" s="265"/>
      <c r="NVG18" s="265"/>
      <c r="NVH18" s="265"/>
      <c r="NVI18" s="265"/>
      <c r="NVJ18" s="265"/>
      <c r="NVK18" s="265"/>
      <c r="NVL18" s="265"/>
      <c r="NVM18" s="265"/>
      <c r="NVN18" s="265"/>
      <c r="NVO18" s="265"/>
      <c r="NVP18" s="265"/>
      <c r="NVQ18" s="265"/>
      <c r="NVR18" s="265" t="s">
        <v>457</v>
      </c>
      <c r="NVS18" s="265"/>
      <c r="NVT18" s="265"/>
      <c r="NVU18" s="265"/>
      <c r="NVV18" s="265"/>
      <c r="NVW18" s="265"/>
      <c r="NVX18" s="265"/>
      <c r="NVY18" s="265"/>
      <c r="NVZ18" s="265"/>
      <c r="NWA18" s="265"/>
      <c r="NWB18" s="265"/>
      <c r="NWC18" s="265"/>
      <c r="NWD18" s="265"/>
      <c r="NWE18" s="265"/>
      <c r="NWF18" s="265"/>
      <c r="NWG18" s="265"/>
      <c r="NWH18" s="265" t="s">
        <v>457</v>
      </c>
      <c r="NWI18" s="265"/>
      <c r="NWJ18" s="265"/>
      <c r="NWK18" s="265"/>
      <c r="NWL18" s="265"/>
      <c r="NWM18" s="265"/>
      <c r="NWN18" s="265"/>
      <c r="NWO18" s="265"/>
      <c r="NWP18" s="265"/>
      <c r="NWQ18" s="265"/>
      <c r="NWR18" s="265"/>
      <c r="NWS18" s="265"/>
      <c r="NWT18" s="265"/>
      <c r="NWU18" s="265"/>
      <c r="NWV18" s="265"/>
      <c r="NWW18" s="265"/>
      <c r="NWX18" s="265" t="s">
        <v>457</v>
      </c>
      <c r="NWY18" s="265"/>
      <c r="NWZ18" s="265"/>
      <c r="NXA18" s="265"/>
      <c r="NXB18" s="265"/>
      <c r="NXC18" s="265"/>
      <c r="NXD18" s="265"/>
      <c r="NXE18" s="265"/>
      <c r="NXF18" s="265"/>
      <c r="NXG18" s="265"/>
      <c r="NXH18" s="265"/>
      <c r="NXI18" s="265"/>
      <c r="NXJ18" s="265"/>
      <c r="NXK18" s="265"/>
      <c r="NXL18" s="265"/>
      <c r="NXM18" s="265"/>
      <c r="NXN18" s="265" t="s">
        <v>457</v>
      </c>
      <c r="NXO18" s="265"/>
      <c r="NXP18" s="265"/>
      <c r="NXQ18" s="265"/>
      <c r="NXR18" s="265"/>
      <c r="NXS18" s="265"/>
      <c r="NXT18" s="265"/>
      <c r="NXU18" s="265"/>
      <c r="NXV18" s="265"/>
      <c r="NXW18" s="265"/>
      <c r="NXX18" s="265"/>
      <c r="NXY18" s="265"/>
      <c r="NXZ18" s="265"/>
      <c r="NYA18" s="265"/>
      <c r="NYB18" s="265"/>
      <c r="NYC18" s="265"/>
      <c r="NYD18" s="265" t="s">
        <v>457</v>
      </c>
      <c r="NYE18" s="265"/>
      <c r="NYF18" s="265"/>
      <c r="NYG18" s="265"/>
      <c r="NYH18" s="265"/>
      <c r="NYI18" s="265"/>
      <c r="NYJ18" s="265"/>
      <c r="NYK18" s="265"/>
      <c r="NYL18" s="265"/>
      <c r="NYM18" s="265"/>
      <c r="NYN18" s="265"/>
      <c r="NYO18" s="265"/>
      <c r="NYP18" s="265"/>
      <c r="NYQ18" s="265"/>
      <c r="NYR18" s="265"/>
      <c r="NYS18" s="265"/>
      <c r="NYT18" s="265" t="s">
        <v>457</v>
      </c>
      <c r="NYU18" s="265"/>
      <c r="NYV18" s="265"/>
      <c r="NYW18" s="265"/>
      <c r="NYX18" s="265"/>
      <c r="NYY18" s="265"/>
      <c r="NYZ18" s="265"/>
      <c r="NZA18" s="265"/>
      <c r="NZB18" s="265"/>
      <c r="NZC18" s="265"/>
      <c r="NZD18" s="265"/>
      <c r="NZE18" s="265"/>
      <c r="NZF18" s="265"/>
      <c r="NZG18" s="265"/>
      <c r="NZH18" s="265"/>
      <c r="NZI18" s="265"/>
      <c r="NZJ18" s="265" t="s">
        <v>457</v>
      </c>
      <c r="NZK18" s="265"/>
      <c r="NZL18" s="265"/>
      <c r="NZM18" s="265"/>
      <c r="NZN18" s="265"/>
      <c r="NZO18" s="265"/>
      <c r="NZP18" s="265"/>
      <c r="NZQ18" s="265"/>
      <c r="NZR18" s="265"/>
      <c r="NZS18" s="265"/>
      <c r="NZT18" s="265"/>
      <c r="NZU18" s="265"/>
      <c r="NZV18" s="265"/>
      <c r="NZW18" s="265"/>
      <c r="NZX18" s="265"/>
      <c r="NZY18" s="265"/>
      <c r="NZZ18" s="265" t="s">
        <v>457</v>
      </c>
      <c r="OAA18" s="265"/>
      <c r="OAB18" s="265"/>
      <c r="OAC18" s="265"/>
      <c r="OAD18" s="265"/>
      <c r="OAE18" s="265"/>
      <c r="OAF18" s="265"/>
      <c r="OAG18" s="265"/>
      <c r="OAH18" s="265"/>
      <c r="OAI18" s="265"/>
      <c r="OAJ18" s="265"/>
      <c r="OAK18" s="265"/>
      <c r="OAL18" s="265"/>
      <c r="OAM18" s="265"/>
      <c r="OAN18" s="265"/>
      <c r="OAO18" s="265"/>
      <c r="OAP18" s="265" t="s">
        <v>457</v>
      </c>
      <c r="OAQ18" s="265"/>
      <c r="OAR18" s="265"/>
      <c r="OAS18" s="265"/>
      <c r="OAT18" s="265"/>
      <c r="OAU18" s="265"/>
      <c r="OAV18" s="265"/>
      <c r="OAW18" s="265"/>
      <c r="OAX18" s="265"/>
      <c r="OAY18" s="265"/>
      <c r="OAZ18" s="265"/>
      <c r="OBA18" s="265"/>
      <c r="OBB18" s="265"/>
      <c r="OBC18" s="265"/>
      <c r="OBD18" s="265"/>
      <c r="OBE18" s="265"/>
      <c r="OBF18" s="265" t="s">
        <v>457</v>
      </c>
      <c r="OBG18" s="265"/>
      <c r="OBH18" s="265"/>
      <c r="OBI18" s="265"/>
      <c r="OBJ18" s="265"/>
      <c r="OBK18" s="265"/>
      <c r="OBL18" s="265"/>
      <c r="OBM18" s="265"/>
      <c r="OBN18" s="265"/>
      <c r="OBO18" s="265"/>
      <c r="OBP18" s="265"/>
      <c r="OBQ18" s="265"/>
      <c r="OBR18" s="265"/>
      <c r="OBS18" s="265"/>
      <c r="OBT18" s="265"/>
      <c r="OBU18" s="265"/>
      <c r="OBV18" s="265" t="s">
        <v>457</v>
      </c>
      <c r="OBW18" s="265"/>
      <c r="OBX18" s="265"/>
      <c r="OBY18" s="265"/>
      <c r="OBZ18" s="265"/>
      <c r="OCA18" s="265"/>
      <c r="OCB18" s="265"/>
      <c r="OCC18" s="265"/>
      <c r="OCD18" s="265"/>
      <c r="OCE18" s="265"/>
      <c r="OCF18" s="265"/>
      <c r="OCG18" s="265"/>
      <c r="OCH18" s="265"/>
      <c r="OCI18" s="265"/>
      <c r="OCJ18" s="265"/>
      <c r="OCK18" s="265"/>
      <c r="OCL18" s="265" t="s">
        <v>457</v>
      </c>
      <c r="OCM18" s="265"/>
      <c r="OCN18" s="265"/>
      <c r="OCO18" s="265"/>
      <c r="OCP18" s="265"/>
      <c r="OCQ18" s="265"/>
      <c r="OCR18" s="265"/>
      <c r="OCS18" s="265"/>
      <c r="OCT18" s="265"/>
      <c r="OCU18" s="265"/>
      <c r="OCV18" s="265"/>
      <c r="OCW18" s="265"/>
      <c r="OCX18" s="265"/>
      <c r="OCY18" s="265"/>
      <c r="OCZ18" s="265"/>
      <c r="ODA18" s="265"/>
      <c r="ODB18" s="265" t="s">
        <v>457</v>
      </c>
      <c r="ODC18" s="265"/>
      <c r="ODD18" s="265"/>
      <c r="ODE18" s="265"/>
      <c r="ODF18" s="265"/>
      <c r="ODG18" s="265"/>
      <c r="ODH18" s="265"/>
      <c r="ODI18" s="265"/>
      <c r="ODJ18" s="265"/>
      <c r="ODK18" s="265"/>
      <c r="ODL18" s="265"/>
      <c r="ODM18" s="265"/>
      <c r="ODN18" s="265"/>
      <c r="ODO18" s="265"/>
      <c r="ODP18" s="265"/>
      <c r="ODQ18" s="265"/>
      <c r="ODR18" s="265" t="s">
        <v>457</v>
      </c>
      <c r="ODS18" s="265"/>
      <c r="ODT18" s="265"/>
      <c r="ODU18" s="265"/>
      <c r="ODV18" s="265"/>
      <c r="ODW18" s="265"/>
      <c r="ODX18" s="265"/>
      <c r="ODY18" s="265"/>
      <c r="ODZ18" s="265"/>
      <c r="OEA18" s="265"/>
      <c r="OEB18" s="265"/>
      <c r="OEC18" s="265"/>
      <c r="OED18" s="265"/>
      <c r="OEE18" s="265"/>
      <c r="OEF18" s="265"/>
      <c r="OEG18" s="265"/>
      <c r="OEH18" s="265" t="s">
        <v>457</v>
      </c>
      <c r="OEI18" s="265"/>
      <c r="OEJ18" s="265"/>
      <c r="OEK18" s="265"/>
      <c r="OEL18" s="265"/>
      <c r="OEM18" s="265"/>
      <c r="OEN18" s="265"/>
      <c r="OEO18" s="265"/>
      <c r="OEP18" s="265"/>
      <c r="OEQ18" s="265"/>
      <c r="OER18" s="265"/>
      <c r="OES18" s="265"/>
      <c r="OET18" s="265"/>
      <c r="OEU18" s="265"/>
      <c r="OEV18" s="265"/>
      <c r="OEW18" s="265"/>
      <c r="OEX18" s="265" t="s">
        <v>457</v>
      </c>
      <c r="OEY18" s="265"/>
      <c r="OEZ18" s="265"/>
      <c r="OFA18" s="265"/>
      <c r="OFB18" s="265"/>
      <c r="OFC18" s="265"/>
      <c r="OFD18" s="265"/>
      <c r="OFE18" s="265"/>
      <c r="OFF18" s="265"/>
      <c r="OFG18" s="265"/>
      <c r="OFH18" s="265"/>
      <c r="OFI18" s="265"/>
      <c r="OFJ18" s="265"/>
      <c r="OFK18" s="265"/>
      <c r="OFL18" s="265"/>
      <c r="OFM18" s="265"/>
      <c r="OFN18" s="265" t="s">
        <v>457</v>
      </c>
      <c r="OFO18" s="265"/>
      <c r="OFP18" s="265"/>
      <c r="OFQ18" s="265"/>
      <c r="OFR18" s="265"/>
      <c r="OFS18" s="265"/>
      <c r="OFT18" s="265"/>
      <c r="OFU18" s="265"/>
      <c r="OFV18" s="265"/>
      <c r="OFW18" s="265"/>
      <c r="OFX18" s="265"/>
      <c r="OFY18" s="265"/>
      <c r="OFZ18" s="265"/>
      <c r="OGA18" s="265"/>
      <c r="OGB18" s="265"/>
      <c r="OGC18" s="265"/>
      <c r="OGD18" s="265" t="s">
        <v>457</v>
      </c>
      <c r="OGE18" s="265"/>
      <c r="OGF18" s="265"/>
      <c r="OGG18" s="265"/>
      <c r="OGH18" s="265"/>
      <c r="OGI18" s="265"/>
      <c r="OGJ18" s="265"/>
      <c r="OGK18" s="265"/>
      <c r="OGL18" s="265"/>
      <c r="OGM18" s="265"/>
      <c r="OGN18" s="265"/>
      <c r="OGO18" s="265"/>
      <c r="OGP18" s="265"/>
      <c r="OGQ18" s="265"/>
      <c r="OGR18" s="265"/>
      <c r="OGS18" s="265"/>
      <c r="OGT18" s="265" t="s">
        <v>457</v>
      </c>
      <c r="OGU18" s="265"/>
      <c r="OGV18" s="265"/>
      <c r="OGW18" s="265"/>
      <c r="OGX18" s="265"/>
      <c r="OGY18" s="265"/>
      <c r="OGZ18" s="265"/>
      <c r="OHA18" s="265"/>
      <c r="OHB18" s="265"/>
      <c r="OHC18" s="265"/>
      <c r="OHD18" s="265"/>
      <c r="OHE18" s="265"/>
      <c r="OHF18" s="265"/>
      <c r="OHG18" s="265"/>
      <c r="OHH18" s="265"/>
      <c r="OHI18" s="265"/>
      <c r="OHJ18" s="265" t="s">
        <v>457</v>
      </c>
      <c r="OHK18" s="265"/>
      <c r="OHL18" s="265"/>
      <c r="OHM18" s="265"/>
      <c r="OHN18" s="265"/>
      <c r="OHO18" s="265"/>
      <c r="OHP18" s="265"/>
      <c r="OHQ18" s="265"/>
      <c r="OHR18" s="265"/>
      <c r="OHS18" s="265"/>
      <c r="OHT18" s="265"/>
      <c r="OHU18" s="265"/>
      <c r="OHV18" s="265"/>
      <c r="OHW18" s="265"/>
      <c r="OHX18" s="265"/>
      <c r="OHY18" s="265"/>
      <c r="OHZ18" s="265" t="s">
        <v>457</v>
      </c>
      <c r="OIA18" s="265"/>
      <c r="OIB18" s="265"/>
      <c r="OIC18" s="265"/>
      <c r="OID18" s="265"/>
      <c r="OIE18" s="265"/>
      <c r="OIF18" s="265"/>
      <c r="OIG18" s="265"/>
      <c r="OIH18" s="265"/>
      <c r="OII18" s="265"/>
      <c r="OIJ18" s="265"/>
      <c r="OIK18" s="265"/>
      <c r="OIL18" s="265"/>
      <c r="OIM18" s="265"/>
      <c r="OIN18" s="265"/>
      <c r="OIO18" s="265"/>
      <c r="OIP18" s="265" t="s">
        <v>457</v>
      </c>
      <c r="OIQ18" s="265"/>
      <c r="OIR18" s="265"/>
      <c r="OIS18" s="265"/>
      <c r="OIT18" s="265"/>
      <c r="OIU18" s="265"/>
      <c r="OIV18" s="265"/>
      <c r="OIW18" s="265"/>
      <c r="OIX18" s="265"/>
      <c r="OIY18" s="265"/>
      <c r="OIZ18" s="265"/>
      <c r="OJA18" s="265"/>
      <c r="OJB18" s="265"/>
      <c r="OJC18" s="265"/>
      <c r="OJD18" s="265"/>
      <c r="OJE18" s="265"/>
      <c r="OJF18" s="265" t="s">
        <v>457</v>
      </c>
      <c r="OJG18" s="265"/>
      <c r="OJH18" s="265"/>
      <c r="OJI18" s="265"/>
      <c r="OJJ18" s="265"/>
      <c r="OJK18" s="265"/>
      <c r="OJL18" s="265"/>
      <c r="OJM18" s="265"/>
      <c r="OJN18" s="265"/>
      <c r="OJO18" s="265"/>
      <c r="OJP18" s="265"/>
      <c r="OJQ18" s="265"/>
      <c r="OJR18" s="265"/>
      <c r="OJS18" s="265"/>
      <c r="OJT18" s="265"/>
      <c r="OJU18" s="265"/>
      <c r="OJV18" s="265" t="s">
        <v>457</v>
      </c>
      <c r="OJW18" s="265"/>
      <c r="OJX18" s="265"/>
      <c r="OJY18" s="265"/>
      <c r="OJZ18" s="265"/>
      <c r="OKA18" s="265"/>
      <c r="OKB18" s="265"/>
      <c r="OKC18" s="265"/>
      <c r="OKD18" s="265"/>
      <c r="OKE18" s="265"/>
      <c r="OKF18" s="265"/>
      <c r="OKG18" s="265"/>
      <c r="OKH18" s="265"/>
      <c r="OKI18" s="265"/>
      <c r="OKJ18" s="265"/>
      <c r="OKK18" s="265"/>
      <c r="OKL18" s="265" t="s">
        <v>457</v>
      </c>
      <c r="OKM18" s="265"/>
      <c r="OKN18" s="265"/>
      <c r="OKO18" s="265"/>
      <c r="OKP18" s="265"/>
      <c r="OKQ18" s="265"/>
      <c r="OKR18" s="265"/>
      <c r="OKS18" s="265"/>
      <c r="OKT18" s="265"/>
      <c r="OKU18" s="265"/>
      <c r="OKV18" s="265"/>
      <c r="OKW18" s="265"/>
      <c r="OKX18" s="265"/>
      <c r="OKY18" s="265"/>
      <c r="OKZ18" s="265"/>
      <c r="OLA18" s="265"/>
      <c r="OLB18" s="265" t="s">
        <v>457</v>
      </c>
      <c r="OLC18" s="265"/>
      <c r="OLD18" s="265"/>
      <c r="OLE18" s="265"/>
      <c r="OLF18" s="265"/>
      <c r="OLG18" s="265"/>
      <c r="OLH18" s="265"/>
      <c r="OLI18" s="265"/>
      <c r="OLJ18" s="265"/>
      <c r="OLK18" s="265"/>
      <c r="OLL18" s="265"/>
      <c r="OLM18" s="265"/>
      <c r="OLN18" s="265"/>
      <c r="OLO18" s="265"/>
      <c r="OLP18" s="265"/>
      <c r="OLQ18" s="265"/>
      <c r="OLR18" s="265" t="s">
        <v>457</v>
      </c>
      <c r="OLS18" s="265"/>
      <c r="OLT18" s="265"/>
      <c r="OLU18" s="265"/>
      <c r="OLV18" s="265"/>
      <c r="OLW18" s="265"/>
      <c r="OLX18" s="265"/>
      <c r="OLY18" s="265"/>
      <c r="OLZ18" s="265"/>
      <c r="OMA18" s="265"/>
      <c r="OMB18" s="265"/>
      <c r="OMC18" s="265"/>
      <c r="OMD18" s="265"/>
      <c r="OME18" s="265"/>
      <c r="OMF18" s="265"/>
      <c r="OMG18" s="265"/>
      <c r="OMH18" s="265" t="s">
        <v>457</v>
      </c>
      <c r="OMI18" s="265"/>
      <c r="OMJ18" s="265"/>
      <c r="OMK18" s="265"/>
      <c r="OML18" s="265"/>
      <c r="OMM18" s="265"/>
      <c r="OMN18" s="265"/>
      <c r="OMO18" s="265"/>
      <c r="OMP18" s="265"/>
      <c r="OMQ18" s="265"/>
      <c r="OMR18" s="265"/>
      <c r="OMS18" s="265"/>
      <c r="OMT18" s="265"/>
      <c r="OMU18" s="265"/>
      <c r="OMV18" s="265"/>
      <c r="OMW18" s="265"/>
      <c r="OMX18" s="265" t="s">
        <v>457</v>
      </c>
      <c r="OMY18" s="265"/>
      <c r="OMZ18" s="265"/>
      <c r="ONA18" s="265"/>
      <c r="ONB18" s="265"/>
      <c r="ONC18" s="265"/>
      <c r="OND18" s="265"/>
      <c r="ONE18" s="265"/>
      <c r="ONF18" s="265"/>
      <c r="ONG18" s="265"/>
      <c r="ONH18" s="265"/>
      <c r="ONI18" s="265"/>
      <c r="ONJ18" s="265"/>
      <c r="ONK18" s="265"/>
      <c r="ONL18" s="265"/>
      <c r="ONM18" s="265"/>
      <c r="ONN18" s="265" t="s">
        <v>457</v>
      </c>
      <c r="ONO18" s="265"/>
      <c r="ONP18" s="265"/>
      <c r="ONQ18" s="265"/>
      <c r="ONR18" s="265"/>
      <c r="ONS18" s="265"/>
      <c r="ONT18" s="265"/>
      <c r="ONU18" s="265"/>
      <c r="ONV18" s="265"/>
      <c r="ONW18" s="265"/>
      <c r="ONX18" s="265"/>
      <c r="ONY18" s="265"/>
      <c r="ONZ18" s="265"/>
      <c r="OOA18" s="265"/>
      <c r="OOB18" s="265"/>
      <c r="OOC18" s="265"/>
      <c r="OOD18" s="265" t="s">
        <v>457</v>
      </c>
      <c r="OOE18" s="265"/>
      <c r="OOF18" s="265"/>
      <c r="OOG18" s="265"/>
      <c r="OOH18" s="265"/>
      <c r="OOI18" s="265"/>
      <c r="OOJ18" s="265"/>
      <c r="OOK18" s="265"/>
      <c r="OOL18" s="265"/>
      <c r="OOM18" s="265"/>
      <c r="OON18" s="265"/>
      <c r="OOO18" s="265"/>
      <c r="OOP18" s="265"/>
      <c r="OOQ18" s="265"/>
      <c r="OOR18" s="265"/>
      <c r="OOS18" s="265"/>
      <c r="OOT18" s="265" t="s">
        <v>457</v>
      </c>
      <c r="OOU18" s="265"/>
      <c r="OOV18" s="265"/>
      <c r="OOW18" s="265"/>
      <c r="OOX18" s="265"/>
      <c r="OOY18" s="265"/>
      <c r="OOZ18" s="265"/>
      <c r="OPA18" s="265"/>
      <c r="OPB18" s="265"/>
      <c r="OPC18" s="265"/>
      <c r="OPD18" s="265"/>
      <c r="OPE18" s="265"/>
      <c r="OPF18" s="265"/>
      <c r="OPG18" s="265"/>
      <c r="OPH18" s="265"/>
      <c r="OPI18" s="265"/>
      <c r="OPJ18" s="265" t="s">
        <v>457</v>
      </c>
      <c r="OPK18" s="265"/>
      <c r="OPL18" s="265"/>
      <c r="OPM18" s="265"/>
      <c r="OPN18" s="265"/>
      <c r="OPO18" s="265"/>
      <c r="OPP18" s="265"/>
      <c r="OPQ18" s="265"/>
      <c r="OPR18" s="265"/>
      <c r="OPS18" s="265"/>
      <c r="OPT18" s="265"/>
      <c r="OPU18" s="265"/>
      <c r="OPV18" s="265"/>
      <c r="OPW18" s="265"/>
      <c r="OPX18" s="265"/>
      <c r="OPY18" s="265"/>
      <c r="OPZ18" s="265" t="s">
        <v>457</v>
      </c>
      <c r="OQA18" s="265"/>
      <c r="OQB18" s="265"/>
      <c r="OQC18" s="265"/>
      <c r="OQD18" s="265"/>
      <c r="OQE18" s="265"/>
      <c r="OQF18" s="265"/>
      <c r="OQG18" s="265"/>
      <c r="OQH18" s="265"/>
      <c r="OQI18" s="265"/>
      <c r="OQJ18" s="265"/>
      <c r="OQK18" s="265"/>
      <c r="OQL18" s="265"/>
      <c r="OQM18" s="265"/>
      <c r="OQN18" s="265"/>
      <c r="OQO18" s="265"/>
      <c r="OQP18" s="265" t="s">
        <v>457</v>
      </c>
      <c r="OQQ18" s="265"/>
      <c r="OQR18" s="265"/>
      <c r="OQS18" s="265"/>
      <c r="OQT18" s="265"/>
      <c r="OQU18" s="265"/>
      <c r="OQV18" s="265"/>
      <c r="OQW18" s="265"/>
      <c r="OQX18" s="265"/>
      <c r="OQY18" s="265"/>
      <c r="OQZ18" s="265"/>
      <c r="ORA18" s="265"/>
      <c r="ORB18" s="265"/>
      <c r="ORC18" s="265"/>
      <c r="ORD18" s="265"/>
      <c r="ORE18" s="265"/>
      <c r="ORF18" s="265" t="s">
        <v>457</v>
      </c>
      <c r="ORG18" s="265"/>
      <c r="ORH18" s="265"/>
      <c r="ORI18" s="265"/>
      <c r="ORJ18" s="265"/>
      <c r="ORK18" s="265"/>
      <c r="ORL18" s="265"/>
      <c r="ORM18" s="265"/>
      <c r="ORN18" s="265"/>
      <c r="ORO18" s="265"/>
      <c r="ORP18" s="265"/>
      <c r="ORQ18" s="265"/>
      <c r="ORR18" s="265"/>
      <c r="ORS18" s="265"/>
      <c r="ORT18" s="265"/>
      <c r="ORU18" s="265"/>
      <c r="ORV18" s="265" t="s">
        <v>457</v>
      </c>
      <c r="ORW18" s="265"/>
      <c r="ORX18" s="265"/>
      <c r="ORY18" s="265"/>
      <c r="ORZ18" s="265"/>
      <c r="OSA18" s="265"/>
      <c r="OSB18" s="265"/>
      <c r="OSC18" s="265"/>
      <c r="OSD18" s="265"/>
      <c r="OSE18" s="265"/>
      <c r="OSF18" s="265"/>
      <c r="OSG18" s="265"/>
      <c r="OSH18" s="265"/>
      <c r="OSI18" s="265"/>
      <c r="OSJ18" s="265"/>
      <c r="OSK18" s="265"/>
      <c r="OSL18" s="265" t="s">
        <v>457</v>
      </c>
      <c r="OSM18" s="265"/>
      <c r="OSN18" s="265"/>
      <c r="OSO18" s="265"/>
      <c r="OSP18" s="265"/>
      <c r="OSQ18" s="265"/>
      <c r="OSR18" s="265"/>
      <c r="OSS18" s="265"/>
      <c r="OST18" s="265"/>
      <c r="OSU18" s="265"/>
      <c r="OSV18" s="265"/>
      <c r="OSW18" s="265"/>
      <c r="OSX18" s="265"/>
      <c r="OSY18" s="265"/>
      <c r="OSZ18" s="265"/>
      <c r="OTA18" s="265"/>
      <c r="OTB18" s="265" t="s">
        <v>457</v>
      </c>
      <c r="OTC18" s="265"/>
      <c r="OTD18" s="265"/>
      <c r="OTE18" s="265"/>
      <c r="OTF18" s="265"/>
      <c r="OTG18" s="265"/>
      <c r="OTH18" s="265"/>
      <c r="OTI18" s="265"/>
      <c r="OTJ18" s="265"/>
      <c r="OTK18" s="265"/>
      <c r="OTL18" s="265"/>
      <c r="OTM18" s="265"/>
      <c r="OTN18" s="265"/>
      <c r="OTO18" s="265"/>
      <c r="OTP18" s="265"/>
      <c r="OTQ18" s="265"/>
      <c r="OTR18" s="265" t="s">
        <v>457</v>
      </c>
      <c r="OTS18" s="265"/>
      <c r="OTT18" s="265"/>
      <c r="OTU18" s="265"/>
      <c r="OTV18" s="265"/>
      <c r="OTW18" s="265"/>
      <c r="OTX18" s="265"/>
      <c r="OTY18" s="265"/>
      <c r="OTZ18" s="265"/>
      <c r="OUA18" s="265"/>
      <c r="OUB18" s="265"/>
      <c r="OUC18" s="265"/>
      <c r="OUD18" s="265"/>
      <c r="OUE18" s="265"/>
      <c r="OUF18" s="265"/>
      <c r="OUG18" s="265"/>
      <c r="OUH18" s="265" t="s">
        <v>457</v>
      </c>
      <c r="OUI18" s="265"/>
      <c r="OUJ18" s="265"/>
      <c r="OUK18" s="265"/>
      <c r="OUL18" s="265"/>
      <c r="OUM18" s="265"/>
      <c r="OUN18" s="265"/>
      <c r="OUO18" s="265"/>
      <c r="OUP18" s="265"/>
      <c r="OUQ18" s="265"/>
      <c r="OUR18" s="265"/>
      <c r="OUS18" s="265"/>
      <c r="OUT18" s="265"/>
      <c r="OUU18" s="265"/>
      <c r="OUV18" s="265"/>
      <c r="OUW18" s="265"/>
      <c r="OUX18" s="265" t="s">
        <v>457</v>
      </c>
      <c r="OUY18" s="265"/>
      <c r="OUZ18" s="265"/>
      <c r="OVA18" s="265"/>
      <c r="OVB18" s="265"/>
      <c r="OVC18" s="265"/>
      <c r="OVD18" s="265"/>
      <c r="OVE18" s="265"/>
      <c r="OVF18" s="265"/>
      <c r="OVG18" s="265"/>
      <c r="OVH18" s="265"/>
      <c r="OVI18" s="265"/>
      <c r="OVJ18" s="265"/>
      <c r="OVK18" s="265"/>
      <c r="OVL18" s="265"/>
      <c r="OVM18" s="265"/>
      <c r="OVN18" s="265" t="s">
        <v>457</v>
      </c>
      <c r="OVO18" s="265"/>
      <c r="OVP18" s="265"/>
      <c r="OVQ18" s="265"/>
      <c r="OVR18" s="265"/>
      <c r="OVS18" s="265"/>
      <c r="OVT18" s="265"/>
      <c r="OVU18" s="265"/>
      <c r="OVV18" s="265"/>
      <c r="OVW18" s="265"/>
      <c r="OVX18" s="265"/>
      <c r="OVY18" s="265"/>
      <c r="OVZ18" s="265"/>
      <c r="OWA18" s="265"/>
      <c r="OWB18" s="265"/>
      <c r="OWC18" s="265"/>
      <c r="OWD18" s="265" t="s">
        <v>457</v>
      </c>
      <c r="OWE18" s="265"/>
      <c r="OWF18" s="265"/>
      <c r="OWG18" s="265"/>
      <c r="OWH18" s="265"/>
      <c r="OWI18" s="265"/>
      <c r="OWJ18" s="265"/>
      <c r="OWK18" s="265"/>
      <c r="OWL18" s="265"/>
      <c r="OWM18" s="265"/>
      <c r="OWN18" s="265"/>
      <c r="OWO18" s="265"/>
      <c r="OWP18" s="265"/>
      <c r="OWQ18" s="265"/>
      <c r="OWR18" s="265"/>
      <c r="OWS18" s="265"/>
      <c r="OWT18" s="265" t="s">
        <v>457</v>
      </c>
      <c r="OWU18" s="265"/>
      <c r="OWV18" s="265"/>
      <c r="OWW18" s="265"/>
      <c r="OWX18" s="265"/>
      <c r="OWY18" s="265"/>
      <c r="OWZ18" s="265"/>
      <c r="OXA18" s="265"/>
      <c r="OXB18" s="265"/>
      <c r="OXC18" s="265"/>
      <c r="OXD18" s="265"/>
      <c r="OXE18" s="265"/>
      <c r="OXF18" s="265"/>
      <c r="OXG18" s="265"/>
      <c r="OXH18" s="265"/>
      <c r="OXI18" s="265"/>
      <c r="OXJ18" s="265" t="s">
        <v>457</v>
      </c>
      <c r="OXK18" s="265"/>
      <c r="OXL18" s="265"/>
      <c r="OXM18" s="265"/>
      <c r="OXN18" s="265"/>
      <c r="OXO18" s="265"/>
      <c r="OXP18" s="265"/>
      <c r="OXQ18" s="265"/>
      <c r="OXR18" s="265"/>
      <c r="OXS18" s="265"/>
      <c r="OXT18" s="265"/>
      <c r="OXU18" s="265"/>
      <c r="OXV18" s="265"/>
      <c r="OXW18" s="265"/>
      <c r="OXX18" s="265"/>
      <c r="OXY18" s="265"/>
      <c r="OXZ18" s="265" t="s">
        <v>457</v>
      </c>
      <c r="OYA18" s="265"/>
      <c r="OYB18" s="265"/>
      <c r="OYC18" s="265"/>
      <c r="OYD18" s="265"/>
      <c r="OYE18" s="265"/>
      <c r="OYF18" s="265"/>
      <c r="OYG18" s="265"/>
      <c r="OYH18" s="265"/>
      <c r="OYI18" s="265"/>
      <c r="OYJ18" s="265"/>
      <c r="OYK18" s="265"/>
      <c r="OYL18" s="265"/>
      <c r="OYM18" s="265"/>
      <c r="OYN18" s="265"/>
      <c r="OYO18" s="265"/>
      <c r="OYP18" s="265" t="s">
        <v>457</v>
      </c>
      <c r="OYQ18" s="265"/>
      <c r="OYR18" s="265"/>
      <c r="OYS18" s="265"/>
      <c r="OYT18" s="265"/>
      <c r="OYU18" s="265"/>
      <c r="OYV18" s="265"/>
      <c r="OYW18" s="265"/>
      <c r="OYX18" s="265"/>
      <c r="OYY18" s="265"/>
      <c r="OYZ18" s="265"/>
      <c r="OZA18" s="265"/>
      <c r="OZB18" s="265"/>
      <c r="OZC18" s="265"/>
      <c r="OZD18" s="265"/>
      <c r="OZE18" s="265"/>
      <c r="OZF18" s="265" t="s">
        <v>457</v>
      </c>
      <c r="OZG18" s="265"/>
      <c r="OZH18" s="265"/>
      <c r="OZI18" s="265"/>
      <c r="OZJ18" s="265"/>
      <c r="OZK18" s="265"/>
      <c r="OZL18" s="265"/>
      <c r="OZM18" s="265"/>
      <c r="OZN18" s="265"/>
      <c r="OZO18" s="265"/>
      <c r="OZP18" s="265"/>
      <c r="OZQ18" s="265"/>
      <c r="OZR18" s="265"/>
      <c r="OZS18" s="265"/>
      <c r="OZT18" s="265"/>
      <c r="OZU18" s="265"/>
      <c r="OZV18" s="265" t="s">
        <v>457</v>
      </c>
      <c r="OZW18" s="265"/>
      <c r="OZX18" s="265"/>
      <c r="OZY18" s="265"/>
      <c r="OZZ18" s="265"/>
      <c r="PAA18" s="265"/>
      <c r="PAB18" s="265"/>
      <c r="PAC18" s="265"/>
      <c r="PAD18" s="265"/>
      <c r="PAE18" s="265"/>
      <c r="PAF18" s="265"/>
      <c r="PAG18" s="265"/>
      <c r="PAH18" s="265"/>
      <c r="PAI18" s="265"/>
      <c r="PAJ18" s="265"/>
      <c r="PAK18" s="265"/>
      <c r="PAL18" s="265" t="s">
        <v>457</v>
      </c>
      <c r="PAM18" s="265"/>
      <c r="PAN18" s="265"/>
      <c r="PAO18" s="265"/>
      <c r="PAP18" s="265"/>
      <c r="PAQ18" s="265"/>
      <c r="PAR18" s="265"/>
      <c r="PAS18" s="265"/>
      <c r="PAT18" s="265"/>
      <c r="PAU18" s="265"/>
      <c r="PAV18" s="265"/>
      <c r="PAW18" s="265"/>
      <c r="PAX18" s="265"/>
      <c r="PAY18" s="265"/>
      <c r="PAZ18" s="265"/>
      <c r="PBA18" s="265"/>
      <c r="PBB18" s="265" t="s">
        <v>457</v>
      </c>
      <c r="PBC18" s="265"/>
      <c r="PBD18" s="265"/>
      <c r="PBE18" s="265"/>
      <c r="PBF18" s="265"/>
      <c r="PBG18" s="265"/>
      <c r="PBH18" s="265"/>
      <c r="PBI18" s="265"/>
      <c r="PBJ18" s="265"/>
      <c r="PBK18" s="265"/>
      <c r="PBL18" s="265"/>
      <c r="PBM18" s="265"/>
      <c r="PBN18" s="265"/>
      <c r="PBO18" s="265"/>
      <c r="PBP18" s="265"/>
      <c r="PBQ18" s="265"/>
      <c r="PBR18" s="265" t="s">
        <v>457</v>
      </c>
      <c r="PBS18" s="265"/>
      <c r="PBT18" s="265"/>
      <c r="PBU18" s="265"/>
      <c r="PBV18" s="265"/>
      <c r="PBW18" s="265"/>
      <c r="PBX18" s="265"/>
      <c r="PBY18" s="265"/>
      <c r="PBZ18" s="265"/>
      <c r="PCA18" s="265"/>
      <c r="PCB18" s="265"/>
      <c r="PCC18" s="265"/>
      <c r="PCD18" s="265"/>
      <c r="PCE18" s="265"/>
      <c r="PCF18" s="265"/>
      <c r="PCG18" s="265"/>
      <c r="PCH18" s="265" t="s">
        <v>457</v>
      </c>
      <c r="PCI18" s="265"/>
      <c r="PCJ18" s="265"/>
      <c r="PCK18" s="265"/>
      <c r="PCL18" s="265"/>
      <c r="PCM18" s="265"/>
      <c r="PCN18" s="265"/>
      <c r="PCO18" s="265"/>
      <c r="PCP18" s="265"/>
      <c r="PCQ18" s="265"/>
      <c r="PCR18" s="265"/>
      <c r="PCS18" s="265"/>
      <c r="PCT18" s="265"/>
      <c r="PCU18" s="265"/>
      <c r="PCV18" s="265"/>
      <c r="PCW18" s="265"/>
      <c r="PCX18" s="265" t="s">
        <v>457</v>
      </c>
      <c r="PCY18" s="265"/>
      <c r="PCZ18" s="265"/>
      <c r="PDA18" s="265"/>
      <c r="PDB18" s="265"/>
      <c r="PDC18" s="265"/>
      <c r="PDD18" s="265"/>
      <c r="PDE18" s="265"/>
      <c r="PDF18" s="265"/>
      <c r="PDG18" s="265"/>
      <c r="PDH18" s="265"/>
      <c r="PDI18" s="265"/>
      <c r="PDJ18" s="265"/>
      <c r="PDK18" s="265"/>
      <c r="PDL18" s="265"/>
      <c r="PDM18" s="265"/>
      <c r="PDN18" s="265" t="s">
        <v>457</v>
      </c>
      <c r="PDO18" s="265"/>
      <c r="PDP18" s="265"/>
      <c r="PDQ18" s="265"/>
      <c r="PDR18" s="265"/>
      <c r="PDS18" s="265"/>
      <c r="PDT18" s="265"/>
      <c r="PDU18" s="265"/>
      <c r="PDV18" s="265"/>
      <c r="PDW18" s="265"/>
      <c r="PDX18" s="265"/>
      <c r="PDY18" s="265"/>
      <c r="PDZ18" s="265"/>
      <c r="PEA18" s="265"/>
      <c r="PEB18" s="265"/>
      <c r="PEC18" s="265"/>
      <c r="PED18" s="265" t="s">
        <v>457</v>
      </c>
      <c r="PEE18" s="265"/>
      <c r="PEF18" s="265"/>
      <c r="PEG18" s="265"/>
      <c r="PEH18" s="265"/>
      <c r="PEI18" s="265"/>
      <c r="PEJ18" s="265"/>
      <c r="PEK18" s="265"/>
      <c r="PEL18" s="265"/>
      <c r="PEM18" s="265"/>
      <c r="PEN18" s="265"/>
      <c r="PEO18" s="265"/>
      <c r="PEP18" s="265"/>
      <c r="PEQ18" s="265"/>
      <c r="PER18" s="265"/>
      <c r="PES18" s="265"/>
      <c r="PET18" s="265" t="s">
        <v>457</v>
      </c>
      <c r="PEU18" s="265"/>
      <c r="PEV18" s="265"/>
      <c r="PEW18" s="265"/>
      <c r="PEX18" s="265"/>
      <c r="PEY18" s="265"/>
      <c r="PEZ18" s="265"/>
      <c r="PFA18" s="265"/>
      <c r="PFB18" s="265"/>
      <c r="PFC18" s="265"/>
      <c r="PFD18" s="265"/>
      <c r="PFE18" s="265"/>
      <c r="PFF18" s="265"/>
      <c r="PFG18" s="265"/>
      <c r="PFH18" s="265"/>
      <c r="PFI18" s="265"/>
      <c r="PFJ18" s="265" t="s">
        <v>457</v>
      </c>
      <c r="PFK18" s="265"/>
      <c r="PFL18" s="265"/>
      <c r="PFM18" s="265"/>
      <c r="PFN18" s="265"/>
      <c r="PFO18" s="265"/>
      <c r="PFP18" s="265"/>
      <c r="PFQ18" s="265"/>
      <c r="PFR18" s="265"/>
      <c r="PFS18" s="265"/>
      <c r="PFT18" s="265"/>
      <c r="PFU18" s="265"/>
      <c r="PFV18" s="265"/>
      <c r="PFW18" s="265"/>
      <c r="PFX18" s="265"/>
      <c r="PFY18" s="265"/>
      <c r="PFZ18" s="265" t="s">
        <v>457</v>
      </c>
      <c r="PGA18" s="265"/>
      <c r="PGB18" s="265"/>
      <c r="PGC18" s="265"/>
      <c r="PGD18" s="265"/>
      <c r="PGE18" s="265"/>
      <c r="PGF18" s="265"/>
      <c r="PGG18" s="265"/>
      <c r="PGH18" s="265"/>
      <c r="PGI18" s="265"/>
      <c r="PGJ18" s="265"/>
      <c r="PGK18" s="265"/>
      <c r="PGL18" s="265"/>
      <c r="PGM18" s="265"/>
      <c r="PGN18" s="265"/>
      <c r="PGO18" s="265"/>
      <c r="PGP18" s="265" t="s">
        <v>457</v>
      </c>
      <c r="PGQ18" s="265"/>
      <c r="PGR18" s="265"/>
      <c r="PGS18" s="265"/>
      <c r="PGT18" s="265"/>
      <c r="PGU18" s="265"/>
      <c r="PGV18" s="265"/>
      <c r="PGW18" s="265"/>
      <c r="PGX18" s="265"/>
      <c r="PGY18" s="265"/>
      <c r="PGZ18" s="265"/>
      <c r="PHA18" s="265"/>
      <c r="PHB18" s="265"/>
      <c r="PHC18" s="265"/>
      <c r="PHD18" s="265"/>
      <c r="PHE18" s="265"/>
      <c r="PHF18" s="265" t="s">
        <v>457</v>
      </c>
      <c r="PHG18" s="265"/>
      <c r="PHH18" s="265"/>
      <c r="PHI18" s="265"/>
      <c r="PHJ18" s="265"/>
      <c r="PHK18" s="265"/>
      <c r="PHL18" s="265"/>
      <c r="PHM18" s="265"/>
      <c r="PHN18" s="265"/>
      <c r="PHO18" s="265"/>
      <c r="PHP18" s="265"/>
      <c r="PHQ18" s="265"/>
      <c r="PHR18" s="265"/>
      <c r="PHS18" s="265"/>
      <c r="PHT18" s="265"/>
      <c r="PHU18" s="265"/>
      <c r="PHV18" s="265" t="s">
        <v>457</v>
      </c>
      <c r="PHW18" s="265"/>
      <c r="PHX18" s="265"/>
      <c r="PHY18" s="265"/>
      <c r="PHZ18" s="265"/>
      <c r="PIA18" s="265"/>
      <c r="PIB18" s="265"/>
      <c r="PIC18" s="265"/>
      <c r="PID18" s="265"/>
      <c r="PIE18" s="265"/>
      <c r="PIF18" s="265"/>
      <c r="PIG18" s="265"/>
      <c r="PIH18" s="265"/>
      <c r="PII18" s="265"/>
      <c r="PIJ18" s="265"/>
      <c r="PIK18" s="265"/>
      <c r="PIL18" s="265" t="s">
        <v>457</v>
      </c>
      <c r="PIM18" s="265"/>
      <c r="PIN18" s="265"/>
      <c r="PIO18" s="265"/>
      <c r="PIP18" s="265"/>
      <c r="PIQ18" s="265"/>
      <c r="PIR18" s="265"/>
      <c r="PIS18" s="265"/>
      <c r="PIT18" s="265"/>
      <c r="PIU18" s="265"/>
      <c r="PIV18" s="265"/>
      <c r="PIW18" s="265"/>
      <c r="PIX18" s="265"/>
      <c r="PIY18" s="265"/>
      <c r="PIZ18" s="265"/>
      <c r="PJA18" s="265"/>
      <c r="PJB18" s="265" t="s">
        <v>457</v>
      </c>
      <c r="PJC18" s="265"/>
      <c r="PJD18" s="265"/>
      <c r="PJE18" s="265"/>
      <c r="PJF18" s="265"/>
      <c r="PJG18" s="265"/>
      <c r="PJH18" s="265"/>
      <c r="PJI18" s="265"/>
      <c r="PJJ18" s="265"/>
      <c r="PJK18" s="265"/>
      <c r="PJL18" s="265"/>
      <c r="PJM18" s="265"/>
      <c r="PJN18" s="265"/>
      <c r="PJO18" s="265"/>
      <c r="PJP18" s="265"/>
      <c r="PJQ18" s="265"/>
      <c r="PJR18" s="265" t="s">
        <v>457</v>
      </c>
      <c r="PJS18" s="265"/>
      <c r="PJT18" s="265"/>
      <c r="PJU18" s="265"/>
      <c r="PJV18" s="265"/>
      <c r="PJW18" s="265"/>
      <c r="PJX18" s="265"/>
      <c r="PJY18" s="265"/>
      <c r="PJZ18" s="265"/>
      <c r="PKA18" s="265"/>
      <c r="PKB18" s="265"/>
      <c r="PKC18" s="265"/>
      <c r="PKD18" s="265"/>
      <c r="PKE18" s="265"/>
      <c r="PKF18" s="265"/>
      <c r="PKG18" s="265"/>
      <c r="PKH18" s="265" t="s">
        <v>457</v>
      </c>
      <c r="PKI18" s="265"/>
      <c r="PKJ18" s="265"/>
      <c r="PKK18" s="265"/>
      <c r="PKL18" s="265"/>
      <c r="PKM18" s="265"/>
      <c r="PKN18" s="265"/>
      <c r="PKO18" s="265"/>
      <c r="PKP18" s="265"/>
      <c r="PKQ18" s="265"/>
      <c r="PKR18" s="265"/>
      <c r="PKS18" s="265"/>
      <c r="PKT18" s="265"/>
      <c r="PKU18" s="265"/>
      <c r="PKV18" s="265"/>
      <c r="PKW18" s="265"/>
      <c r="PKX18" s="265" t="s">
        <v>457</v>
      </c>
      <c r="PKY18" s="265"/>
      <c r="PKZ18" s="265"/>
      <c r="PLA18" s="265"/>
      <c r="PLB18" s="265"/>
      <c r="PLC18" s="265"/>
      <c r="PLD18" s="265"/>
      <c r="PLE18" s="265"/>
      <c r="PLF18" s="265"/>
      <c r="PLG18" s="265"/>
      <c r="PLH18" s="265"/>
      <c r="PLI18" s="265"/>
      <c r="PLJ18" s="265"/>
      <c r="PLK18" s="265"/>
      <c r="PLL18" s="265"/>
      <c r="PLM18" s="265"/>
      <c r="PLN18" s="265" t="s">
        <v>457</v>
      </c>
      <c r="PLO18" s="265"/>
      <c r="PLP18" s="265"/>
      <c r="PLQ18" s="265"/>
      <c r="PLR18" s="265"/>
      <c r="PLS18" s="265"/>
      <c r="PLT18" s="265"/>
      <c r="PLU18" s="265"/>
      <c r="PLV18" s="265"/>
      <c r="PLW18" s="265"/>
      <c r="PLX18" s="265"/>
      <c r="PLY18" s="265"/>
      <c r="PLZ18" s="265"/>
      <c r="PMA18" s="265"/>
      <c r="PMB18" s="265"/>
      <c r="PMC18" s="265"/>
      <c r="PMD18" s="265" t="s">
        <v>457</v>
      </c>
      <c r="PME18" s="265"/>
      <c r="PMF18" s="265"/>
      <c r="PMG18" s="265"/>
      <c r="PMH18" s="265"/>
      <c r="PMI18" s="265"/>
      <c r="PMJ18" s="265"/>
      <c r="PMK18" s="265"/>
      <c r="PML18" s="265"/>
      <c r="PMM18" s="265"/>
      <c r="PMN18" s="265"/>
      <c r="PMO18" s="265"/>
      <c r="PMP18" s="265"/>
      <c r="PMQ18" s="265"/>
      <c r="PMR18" s="265"/>
      <c r="PMS18" s="265"/>
      <c r="PMT18" s="265" t="s">
        <v>457</v>
      </c>
      <c r="PMU18" s="265"/>
      <c r="PMV18" s="265"/>
      <c r="PMW18" s="265"/>
      <c r="PMX18" s="265"/>
      <c r="PMY18" s="265"/>
      <c r="PMZ18" s="265"/>
      <c r="PNA18" s="265"/>
      <c r="PNB18" s="265"/>
      <c r="PNC18" s="265"/>
      <c r="PND18" s="265"/>
      <c r="PNE18" s="265"/>
      <c r="PNF18" s="265"/>
      <c r="PNG18" s="265"/>
      <c r="PNH18" s="265"/>
      <c r="PNI18" s="265"/>
      <c r="PNJ18" s="265" t="s">
        <v>457</v>
      </c>
      <c r="PNK18" s="265"/>
      <c r="PNL18" s="265"/>
      <c r="PNM18" s="265"/>
      <c r="PNN18" s="265"/>
      <c r="PNO18" s="265"/>
      <c r="PNP18" s="265"/>
      <c r="PNQ18" s="265"/>
      <c r="PNR18" s="265"/>
      <c r="PNS18" s="265"/>
      <c r="PNT18" s="265"/>
      <c r="PNU18" s="265"/>
      <c r="PNV18" s="265"/>
      <c r="PNW18" s="265"/>
      <c r="PNX18" s="265"/>
      <c r="PNY18" s="265"/>
      <c r="PNZ18" s="265" t="s">
        <v>457</v>
      </c>
      <c r="POA18" s="265"/>
      <c r="POB18" s="265"/>
      <c r="POC18" s="265"/>
      <c r="POD18" s="265"/>
      <c r="POE18" s="265"/>
      <c r="POF18" s="265"/>
      <c r="POG18" s="265"/>
      <c r="POH18" s="265"/>
      <c r="POI18" s="265"/>
      <c r="POJ18" s="265"/>
      <c r="POK18" s="265"/>
      <c r="POL18" s="265"/>
      <c r="POM18" s="265"/>
      <c r="PON18" s="265"/>
      <c r="POO18" s="265"/>
      <c r="POP18" s="265" t="s">
        <v>457</v>
      </c>
      <c r="POQ18" s="265"/>
      <c r="POR18" s="265"/>
      <c r="POS18" s="265"/>
      <c r="POT18" s="265"/>
      <c r="POU18" s="265"/>
      <c r="POV18" s="265"/>
      <c r="POW18" s="265"/>
      <c r="POX18" s="265"/>
      <c r="POY18" s="265"/>
      <c r="POZ18" s="265"/>
      <c r="PPA18" s="265"/>
      <c r="PPB18" s="265"/>
      <c r="PPC18" s="265"/>
      <c r="PPD18" s="265"/>
      <c r="PPE18" s="265"/>
      <c r="PPF18" s="265" t="s">
        <v>457</v>
      </c>
      <c r="PPG18" s="265"/>
      <c r="PPH18" s="265"/>
      <c r="PPI18" s="265"/>
      <c r="PPJ18" s="265"/>
      <c r="PPK18" s="265"/>
      <c r="PPL18" s="265"/>
      <c r="PPM18" s="265"/>
      <c r="PPN18" s="265"/>
      <c r="PPO18" s="265"/>
      <c r="PPP18" s="265"/>
      <c r="PPQ18" s="265"/>
      <c r="PPR18" s="265"/>
      <c r="PPS18" s="265"/>
      <c r="PPT18" s="265"/>
      <c r="PPU18" s="265"/>
      <c r="PPV18" s="265" t="s">
        <v>457</v>
      </c>
      <c r="PPW18" s="265"/>
      <c r="PPX18" s="265"/>
      <c r="PPY18" s="265"/>
      <c r="PPZ18" s="265"/>
      <c r="PQA18" s="265"/>
      <c r="PQB18" s="265"/>
      <c r="PQC18" s="265"/>
      <c r="PQD18" s="265"/>
      <c r="PQE18" s="265"/>
      <c r="PQF18" s="265"/>
      <c r="PQG18" s="265"/>
      <c r="PQH18" s="265"/>
      <c r="PQI18" s="265"/>
      <c r="PQJ18" s="265"/>
      <c r="PQK18" s="265"/>
      <c r="PQL18" s="265" t="s">
        <v>457</v>
      </c>
      <c r="PQM18" s="265"/>
      <c r="PQN18" s="265"/>
      <c r="PQO18" s="265"/>
      <c r="PQP18" s="265"/>
      <c r="PQQ18" s="265"/>
      <c r="PQR18" s="265"/>
      <c r="PQS18" s="265"/>
      <c r="PQT18" s="265"/>
      <c r="PQU18" s="265"/>
      <c r="PQV18" s="265"/>
      <c r="PQW18" s="265"/>
      <c r="PQX18" s="265"/>
      <c r="PQY18" s="265"/>
      <c r="PQZ18" s="265"/>
      <c r="PRA18" s="265"/>
      <c r="PRB18" s="265" t="s">
        <v>457</v>
      </c>
      <c r="PRC18" s="265"/>
      <c r="PRD18" s="265"/>
      <c r="PRE18" s="265"/>
      <c r="PRF18" s="265"/>
      <c r="PRG18" s="265"/>
      <c r="PRH18" s="265"/>
      <c r="PRI18" s="265"/>
      <c r="PRJ18" s="265"/>
      <c r="PRK18" s="265"/>
      <c r="PRL18" s="265"/>
      <c r="PRM18" s="265"/>
      <c r="PRN18" s="265"/>
      <c r="PRO18" s="265"/>
      <c r="PRP18" s="265"/>
      <c r="PRQ18" s="265"/>
      <c r="PRR18" s="265" t="s">
        <v>457</v>
      </c>
      <c r="PRS18" s="265"/>
      <c r="PRT18" s="265"/>
      <c r="PRU18" s="265"/>
      <c r="PRV18" s="265"/>
      <c r="PRW18" s="265"/>
      <c r="PRX18" s="265"/>
      <c r="PRY18" s="265"/>
      <c r="PRZ18" s="265"/>
      <c r="PSA18" s="265"/>
      <c r="PSB18" s="265"/>
      <c r="PSC18" s="265"/>
      <c r="PSD18" s="265"/>
      <c r="PSE18" s="265"/>
      <c r="PSF18" s="265"/>
      <c r="PSG18" s="265"/>
      <c r="PSH18" s="265" t="s">
        <v>457</v>
      </c>
      <c r="PSI18" s="265"/>
      <c r="PSJ18" s="265"/>
      <c r="PSK18" s="265"/>
      <c r="PSL18" s="265"/>
      <c r="PSM18" s="265"/>
      <c r="PSN18" s="265"/>
      <c r="PSO18" s="265"/>
      <c r="PSP18" s="265"/>
      <c r="PSQ18" s="265"/>
      <c r="PSR18" s="265"/>
      <c r="PSS18" s="265"/>
      <c r="PST18" s="265"/>
      <c r="PSU18" s="265"/>
      <c r="PSV18" s="265"/>
      <c r="PSW18" s="265"/>
      <c r="PSX18" s="265" t="s">
        <v>457</v>
      </c>
      <c r="PSY18" s="265"/>
      <c r="PSZ18" s="265"/>
      <c r="PTA18" s="265"/>
      <c r="PTB18" s="265"/>
      <c r="PTC18" s="265"/>
      <c r="PTD18" s="265"/>
      <c r="PTE18" s="265"/>
      <c r="PTF18" s="265"/>
      <c r="PTG18" s="265"/>
      <c r="PTH18" s="265"/>
      <c r="PTI18" s="265"/>
      <c r="PTJ18" s="265"/>
      <c r="PTK18" s="265"/>
      <c r="PTL18" s="265"/>
      <c r="PTM18" s="265"/>
      <c r="PTN18" s="265" t="s">
        <v>457</v>
      </c>
      <c r="PTO18" s="265"/>
      <c r="PTP18" s="265"/>
      <c r="PTQ18" s="265"/>
      <c r="PTR18" s="265"/>
      <c r="PTS18" s="265"/>
      <c r="PTT18" s="265"/>
      <c r="PTU18" s="265"/>
      <c r="PTV18" s="265"/>
      <c r="PTW18" s="265"/>
      <c r="PTX18" s="265"/>
      <c r="PTY18" s="265"/>
      <c r="PTZ18" s="265"/>
      <c r="PUA18" s="265"/>
      <c r="PUB18" s="265"/>
      <c r="PUC18" s="265"/>
      <c r="PUD18" s="265" t="s">
        <v>457</v>
      </c>
      <c r="PUE18" s="265"/>
      <c r="PUF18" s="265"/>
      <c r="PUG18" s="265"/>
      <c r="PUH18" s="265"/>
      <c r="PUI18" s="265"/>
      <c r="PUJ18" s="265"/>
      <c r="PUK18" s="265"/>
      <c r="PUL18" s="265"/>
      <c r="PUM18" s="265"/>
      <c r="PUN18" s="265"/>
      <c r="PUO18" s="265"/>
      <c r="PUP18" s="265"/>
      <c r="PUQ18" s="265"/>
      <c r="PUR18" s="265"/>
      <c r="PUS18" s="265"/>
      <c r="PUT18" s="265" t="s">
        <v>457</v>
      </c>
      <c r="PUU18" s="265"/>
      <c r="PUV18" s="265"/>
      <c r="PUW18" s="265"/>
      <c r="PUX18" s="265"/>
      <c r="PUY18" s="265"/>
      <c r="PUZ18" s="265"/>
      <c r="PVA18" s="265"/>
      <c r="PVB18" s="265"/>
      <c r="PVC18" s="265"/>
      <c r="PVD18" s="265"/>
      <c r="PVE18" s="265"/>
      <c r="PVF18" s="265"/>
      <c r="PVG18" s="265"/>
      <c r="PVH18" s="265"/>
      <c r="PVI18" s="265"/>
      <c r="PVJ18" s="265" t="s">
        <v>457</v>
      </c>
      <c r="PVK18" s="265"/>
      <c r="PVL18" s="265"/>
      <c r="PVM18" s="265"/>
      <c r="PVN18" s="265"/>
      <c r="PVO18" s="265"/>
      <c r="PVP18" s="265"/>
      <c r="PVQ18" s="265"/>
      <c r="PVR18" s="265"/>
      <c r="PVS18" s="265"/>
      <c r="PVT18" s="265"/>
      <c r="PVU18" s="265"/>
      <c r="PVV18" s="265"/>
      <c r="PVW18" s="265"/>
      <c r="PVX18" s="265"/>
      <c r="PVY18" s="265"/>
      <c r="PVZ18" s="265" t="s">
        <v>457</v>
      </c>
      <c r="PWA18" s="265"/>
      <c r="PWB18" s="265"/>
      <c r="PWC18" s="265"/>
      <c r="PWD18" s="265"/>
      <c r="PWE18" s="265"/>
      <c r="PWF18" s="265"/>
      <c r="PWG18" s="265"/>
      <c r="PWH18" s="265"/>
      <c r="PWI18" s="265"/>
      <c r="PWJ18" s="265"/>
      <c r="PWK18" s="265"/>
      <c r="PWL18" s="265"/>
      <c r="PWM18" s="265"/>
      <c r="PWN18" s="265"/>
      <c r="PWO18" s="265"/>
      <c r="PWP18" s="265" t="s">
        <v>457</v>
      </c>
      <c r="PWQ18" s="265"/>
      <c r="PWR18" s="265"/>
      <c r="PWS18" s="265"/>
      <c r="PWT18" s="265"/>
      <c r="PWU18" s="265"/>
      <c r="PWV18" s="265"/>
      <c r="PWW18" s="265"/>
      <c r="PWX18" s="265"/>
      <c r="PWY18" s="265"/>
      <c r="PWZ18" s="265"/>
      <c r="PXA18" s="265"/>
      <c r="PXB18" s="265"/>
      <c r="PXC18" s="265"/>
      <c r="PXD18" s="265"/>
      <c r="PXE18" s="265"/>
      <c r="PXF18" s="265" t="s">
        <v>457</v>
      </c>
      <c r="PXG18" s="265"/>
      <c r="PXH18" s="265"/>
      <c r="PXI18" s="265"/>
      <c r="PXJ18" s="265"/>
      <c r="PXK18" s="265"/>
      <c r="PXL18" s="265"/>
      <c r="PXM18" s="265"/>
      <c r="PXN18" s="265"/>
      <c r="PXO18" s="265"/>
      <c r="PXP18" s="265"/>
      <c r="PXQ18" s="265"/>
      <c r="PXR18" s="265"/>
      <c r="PXS18" s="265"/>
      <c r="PXT18" s="265"/>
      <c r="PXU18" s="265"/>
      <c r="PXV18" s="265" t="s">
        <v>457</v>
      </c>
      <c r="PXW18" s="265"/>
      <c r="PXX18" s="265"/>
      <c r="PXY18" s="265"/>
      <c r="PXZ18" s="265"/>
      <c r="PYA18" s="265"/>
      <c r="PYB18" s="265"/>
      <c r="PYC18" s="265"/>
      <c r="PYD18" s="265"/>
      <c r="PYE18" s="265"/>
      <c r="PYF18" s="265"/>
      <c r="PYG18" s="265"/>
      <c r="PYH18" s="265"/>
      <c r="PYI18" s="265"/>
      <c r="PYJ18" s="265"/>
      <c r="PYK18" s="265"/>
      <c r="PYL18" s="265" t="s">
        <v>457</v>
      </c>
      <c r="PYM18" s="265"/>
      <c r="PYN18" s="265"/>
      <c r="PYO18" s="265"/>
      <c r="PYP18" s="265"/>
      <c r="PYQ18" s="265"/>
      <c r="PYR18" s="265"/>
      <c r="PYS18" s="265"/>
      <c r="PYT18" s="265"/>
      <c r="PYU18" s="265"/>
      <c r="PYV18" s="265"/>
      <c r="PYW18" s="265"/>
      <c r="PYX18" s="265"/>
      <c r="PYY18" s="265"/>
      <c r="PYZ18" s="265"/>
      <c r="PZA18" s="265"/>
      <c r="PZB18" s="265" t="s">
        <v>457</v>
      </c>
      <c r="PZC18" s="265"/>
      <c r="PZD18" s="265"/>
      <c r="PZE18" s="265"/>
      <c r="PZF18" s="265"/>
      <c r="PZG18" s="265"/>
      <c r="PZH18" s="265"/>
      <c r="PZI18" s="265"/>
      <c r="PZJ18" s="265"/>
      <c r="PZK18" s="265"/>
      <c r="PZL18" s="265"/>
      <c r="PZM18" s="265"/>
      <c r="PZN18" s="265"/>
      <c r="PZO18" s="265"/>
      <c r="PZP18" s="265"/>
      <c r="PZQ18" s="265"/>
      <c r="PZR18" s="265" t="s">
        <v>457</v>
      </c>
      <c r="PZS18" s="265"/>
      <c r="PZT18" s="265"/>
      <c r="PZU18" s="265"/>
      <c r="PZV18" s="265"/>
      <c r="PZW18" s="265"/>
      <c r="PZX18" s="265"/>
      <c r="PZY18" s="265"/>
      <c r="PZZ18" s="265"/>
      <c r="QAA18" s="265"/>
      <c r="QAB18" s="265"/>
      <c r="QAC18" s="265"/>
      <c r="QAD18" s="265"/>
      <c r="QAE18" s="265"/>
      <c r="QAF18" s="265"/>
      <c r="QAG18" s="265"/>
      <c r="QAH18" s="265" t="s">
        <v>457</v>
      </c>
      <c r="QAI18" s="265"/>
      <c r="QAJ18" s="265"/>
      <c r="QAK18" s="265"/>
      <c r="QAL18" s="265"/>
      <c r="QAM18" s="265"/>
      <c r="QAN18" s="265"/>
      <c r="QAO18" s="265"/>
      <c r="QAP18" s="265"/>
      <c r="QAQ18" s="265"/>
      <c r="QAR18" s="265"/>
      <c r="QAS18" s="265"/>
      <c r="QAT18" s="265"/>
      <c r="QAU18" s="265"/>
      <c r="QAV18" s="265"/>
      <c r="QAW18" s="265"/>
      <c r="QAX18" s="265" t="s">
        <v>457</v>
      </c>
      <c r="QAY18" s="265"/>
      <c r="QAZ18" s="265"/>
      <c r="QBA18" s="265"/>
      <c r="QBB18" s="265"/>
      <c r="QBC18" s="265"/>
      <c r="QBD18" s="265"/>
      <c r="QBE18" s="265"/>
      <c r="QBF18" s="265"/>
      <c r="QBG18" s="265"/>
      <c r="QBH18" s="265"/>
      <c r="QBI18" s="265"/>
      <c r="QBJ18" s="265"/>
      <c r="QBK18" s="265"/>
      <c r="QBL18" s="265"/>
      <c r="QBM18" s="265"/>
      <c r="QBN18" s="265" t="s">
        <v>457</v>
      </c>
      <c r="QBO18" s="265"/>
      <c r="QBP18" s="265"/>
      <c r="QBQ18" s="265"/>
      <c r="QBR18" s="265"/>
      <c r="QBS18" s="265"/>
      <c r="QBT18" s="265"/>
      <c r="QBU18" s="265"/>
      <c r="QBV18" s="265"/>
      <c r="QBW18" s="265"/>
      <c r="QBX18" s="265"/>
      <c r="QBY18" s="265"/>
      <c r="QBZ18" s="265"/>
      <c r="QCA18" s="265"/>
      <c r="QCB18" s="265"/>
      <c r="QCC18" s="265"/>
      <c r="QCD18" s="265" t="s">
        <v>457</v>
      </c>
      <c r="QCE18" s="265"/>
      <c r="QCF18" s="265"/>
      <c r="QCG18" s="265"/>
      <c r="QCH18" s="265"/>
      <c r="QCI18" s="265"/>
      <c r="QCJ18" s="265"/>
      <c r="QCK18" s="265"/>
      <c r="QCL18" s="265"/>
      <c r="QCM18" s="265"/>
      <c r="QCN18" s="265"/>
      <c r="QCO18" s="265"/>
      <c r="QCP18" s="265"/>
      <c r="QCQ18" s="265"/>
      <c r="QCR18" s="265"/>
      <c r="QCS18" s="265"/>
      <c r="QCT18" s="265" t="s">
        <v>457</v>
      </c>
      <c r="QCU18" s="265"/>
      <c r="QCV18" s="265"/>
      <c r="QCW18" s="265"/>
      <c r="QCX18" s="265"/>
      <c r="QCY18" s="265"/>
      <c r="QCZ18" s="265"/>
      <c r="QDA18" s="265"/>
      <c r="QDB18" s="265"/>
      <c r="QDC18" s="265"/>
      <c r="QDD18" s="265"/>
      <c r="QDE18" s="265"/>
      <c r="QDF18" s="265"/>
      <c r="QDG18" s="265"/>
      <c r="QDH18" s="265"/>
      <c r="QDI18" s="265"/>
      <c r="QDJ18" s="265" t="s">
        <v>457</v>
      </c>
      <c r="QDK18" s="265"/>
      <c r="QDL18" s="265"/>
      <c r="QDM18" s="265"/>
      <c r="QDN18" s="265"/>
      <c r="QDO18" s="265"/>
      <c r="QDP18" s="265"/>
      <c r="QDQ18" s="265"/>
      <c r="QDR18" s="265"/>
      <c r="QDS18" s="265"/>
      <c r="QDT18" s="265"/>
      <c r="QDU18" s="265"/>
      <c r="QDV18" s="265"/>
      <c r="QDW18" s="265"/>
      <c r="QDX18" s="265"/>
      <c r="QDY18" s="265"/>
      <c r="QDZ18" s="265" t="s">
        <v>457</v>
      </c>
      <c r="QEA18" s="265"/>
      <c r="QEB18" s="265"/>
      <c r="QEC18" s="265"/>
      <c r="QED18" s="265"/>
      <c r="QEE18" s="265"/>
      <c r="QEF18" s="265"/>
      <c r="QEG18" s="265"/>
      <c r="QEH18" s="265"/>
      <c r="QEI18" s="265"/>
      <c r="QEJ18" s="265"/>
      <c r="QEK18" s="265"/>
      <c r="QEL18" s="265"/>
      <c r="QEM18" s="265"/>
      <c r="QEN18" s="265"/>
      <c r="QEO18" s="265"/>
      <c r="QEP18" s="265" t="s">
        <v>457</v>
      </c>
      <c r="QEQ18" s="265"/>
      <c r="QER18" s="265"/>
      <c r="QES18" s="265"/>
      <c r="QET18" s="265"/>
      <c r="QEU18" s="265"/>
      <c r="QEV18" s="265"/>
      <c r="QEW18" s="265"/>
      <c r="QEX18" s="265"/>
      <c r="QEY18" s="265"/>
      <c r="QEZ18" s="265"/>
      <c r="QFA18" s="265"/>
      <c r="QFB18" s="265"/>
      <c r="QFC18" s="265"/>
      <c r="QFD18" s="265"/>
      <c r="QFE18" s="265"/>
      <c r="QFF18" s="265" t="s">
        <v>457</v>
      </c>
      <c r="QFG18" s="265"/>
      <c r="QFH18" s="265"/>
      <c r="QFI18" s="265"/>
      <c r="QFJ18" s="265"/>
      <c r="QFK18" s="265"/>
      <c r="QFL18" s="265"/>
      <c r="QFM18" s="265"/>
      <c r="QFN18" s="265"/>
      <c r="QFO18" s="265"/>
      <c r="QFP18" s="265"/>
      <c r="QFQ18" s="265"/>
      <c r="QFR18" s="265"/>
      <c r="QFS18" s="265"/>
      <c r="QFT18" s="265"/>
      <c r="QFU18" s="265"/>
      <c r="QFV18" s="265" t="s">
        <v>457</v>
      </c>
      <c r="QFW18" s="265"/>
      <c r="QFX18" s="265"/>
      <c r="QFY18" s="265"/>
      <c r="QFZ18" s="265"/>
      <c r="QGA18" s="265"/>
      <c r="QGB18" s="265"/>
      <c r="QGC18" s="265"/>
      <c r="QGD18" s="265"/>
      <c r="QGE18" s="265"/>
      <c r="QGF18" s="265"/>
      <c r="QGG18" s="265"/>
      <c r="QGH18" s="265"/>
      <c r="QGI18" s="265"/>
      <c r="QGJ18" s="265"/>
      <c r="QGK18" s="265"/>
      <c r="QGL18" s="265" t="s">
        <v>457</v>
      </c>
      <c r="QGM18" s="265"/>
      <c r="QGN18" s="265"/>
      <c r="QGO18" s="265"/>
      <c r="QGP18" s="265"/>
      <c r="QGQ18" s="265"/>
      <c r="QGR18" s="265"/>
      <c r="QGS18" s="265"/>
      <c r="QGT18" s="265"/>
      <c r="QGU18" s="265"/>
      <c r="QGV18" s="265"/>
      <c r="QGW18" s="265"/>
      <c r="QGX18" s="265"/>
      <c r="QGY18" s="265"/>
      <c r="QGZ18" s="265"/>
      <c r="QHA18" s="265"/>
      <c r="QHB18" s="265" t="s">
        <v>457</v>
      </c>
      <c r="QHC18" s="265"/>
      <c r="QHD18" s="265"/>
      <c r="QHE18" s="265"/>
      <c r="QHF18" s="265"/>
      <c r="QHG18" s="265"/>
      <c r="QHH18" s="265"/>
      <c r="QHI18" s="265"/>
      <c r="QHJ18" s="265"/>
      <c r="QHK18" s="265"/>
      <c r="QHL18" s="265"/>
      <c r="QHM18" s="265"/>
      <c r="QHN18" s="265"/>
      <c r="QHO18" s="265"/>
      <c r="QHP18" s="265"/>
      <c r="QHQ18" s="265"/>
      <c r="QHR18" s="265" t="s">
        <v>457</v>
      </c>
      <c r="QHS18" s="265"/>
      <c r="QHT18" s="265"/>
      <c r="QHU18" s="265"/>
      <c r="QHV18" s="265"/>
      <c r="QHW18" s="265"/>
      <c r="QHX18" s="265"/>
      <c r="QHY18" s="265"/>
      <c r="QHZ18" s="265"/>
      <c r="QIA18" s="265"/>
      <c r="QIB18" s="265"/>
      <c r="QIC18" s="265"/>
      <c r="QID18" s="265"/>
      <c r="QIE18" s="265"/>
      <c r="QIF18" s="265"/>
      <c r="QIG18" s="265"/>
      <c r="QIH18" s="265" t="s">
        <v>457</v>
      </c>
      <c r="QII18" s="265"/>
      <c r="QIJ18" s="265"/>
      <c r="QIK18" s="265"/>
      <c r="QIL18" s="265"/>
      <c r="QIM18" s="265"/>
      <c r="QIN18" s="265"/>
      <c r="QIO18" s="265"/>
      <c r="QIP18" s="265"/>
      <c r="QIQ18" s="265"/>
      <c r="QIR18" s="265"/>
      <c r="QIS18" s="265"/>
      <c r="QIT18" s="265"/>
      <c r="QIU18" s="265"/>
      <c r="QIV18" s="265"/>
      <c r="QIW18" s="265"/>
      <c r="QIX18" s="265" t="s">
        <v>457</v>
      </c>
      <c r="QIY18" s="265"/>
      <c r="QIZ18" s="265"/>
      <c r="QJA18" s="265"/>
      <c r="QJB18" s="265"/>
      <c r="QJC18" s="265"/>
      <c r="QJD18" s="265"/>
      <c r="QJE18" s="265"/>
      <c r="QJF18" s="265"/>
      <c r="QJG18" s="265"/>
      <c r="QJH18" s="265"/>
      <c r="QJI18" s="265"/>
      <c r="QJJ18" s="265"/>
      <c r="QJK18" s="265"/>
      <c r="QJL18" s="265"/>
      <c r="QJM18" s="265"/>
      <c r="QJN18" s="265" t="s">
        <v>457</v>
      </c>
      <c r="QJO18" s="265"/>
      <c r="QJP18" s="265"/>
      <c r="QJQ18" s="265"/>
      <c r="QJR18" s="265"/>
      <c r="QJS18" s="265"/>
      <c r="QJT18" s="265"/>
      <c r="QJU18" s="265"/>
      <c r="QJV18" s="265"/>
      <c r="QJW18" s="265"/>
      <c r="QJX18" s="265"/>
      <c r="QJY18" s="265"/>
      <c r="QJZ18" s="265"/>
      <c r="QKA18" s="265"/>
      <c r="QKB18" s="265"/>
      <c r="QKC18" s="265"/>
      <c r="QKD18" s="265" t="s">
        <v>457</v>
      </c>
      <c r="QKE18" s="265"/>
      <c r="QKF18" s="265"/>
      <c r="QKG18" s="265"/>
      <c r="QKH18" s="265"/>
      <c r="QKI18" s="265"/>
      <c r="QKJ18" s="265"/>
      <c r="QKK18" s="265"/>
      <c r="QKL18" s="265"/>
      <c r="QKM18" s="265"/>
      <c r="QKN18" s="265"/>
      <c r="QKO18" s="265"/>
      <c r="QKP18" s="265"/>
      <c r="QKQ18" s="265"/>
      <c r="QKR18" s="265"/>
      <c r="QKS18" s="265"/>
      <c r="QKT18" s="265" t="s">
        <v>457</v>
      </c>
      <c r="QKU18" s="265"/>
      <c r="QKV18" s="265"/>
      <c r="QKW18" s="265"/>
      <c r="QKX18" s="265"/>
      <c r="QKY18" s="265"/>
      <c r="QKZ18" s="265"/>
      <c r="QLA18" s="265"/>
      <c r="QLB18" s="265"/>
      <c r="QLC18" s="265"/>
      <c r="QLD18" s="265"/>
      <c r="QLE18" s="265"/>
      <c r="QLF18" s="265"/>
      <c r="QLG18" s="265"/>
      <c r="QLH18" s="265"/>
      <c r="QLI18" s="265"/>
      <c r="QLJ18" s="265" t="s">
        <v>457</v>
      </c>
      <c r="QLK18" s="265"/>
      <c r="QLL18" s="265"/>
      <c r="QLM18" s="265"/>
      <c r="QLN18" s="265"/>
      <c r="QLO18" s="265"/>
      <c r="QLP18" s="265"/>
      <c r="QLQ18" s="265"/>
      <c r="QLR18" s="265"/>
      <c r="QLS18" s="265"/>
      <c r="QLT18" s="265"/>
      <c r="QLU18" s="265"/>
      <c r="QLV18" s="265"/>
      <c r="QLW18" s="265"/>
      <c r="QLX18" s="265"/>
      <c r="QLY18" s="265"/>
      <c r="QLZ18" s="265" t="s">
        <v>457</v>
      </c>
      <c r="QMA18" s="265"/>
      <c r="QMB18" s="265"/>
      <c r="QMC18" s="265"/>
      <c r="QMD18" s="265"/>
      <c r="QME18" s="265"/>
      <c r="QMF18" s="265"/>
      <c r="QMG18" s="265"/>
      <c r="QMH18" s="265"/>
      <c r="QMI18" s="265"/>
      <c r="QMJ18" s="265"/>
      <c r="QMK18" s="265"/>
      <c r="QML18" s="265"/>
      <c r="QMM18" s="265"/>
      <c r="QMN18" s="265"/>
      <c r="QMO18" s="265"/>
      <c r="QMP18" s="265" t="s">
        <v>457</v>
      </c>
      <c r="QMQ18" s="265"/>
      <c r="QMR18" s="265"/>
      <c r="QMS18" s="265"/>
      <c r="QMT18" s="265"/>
      <c r="QMU18" s="265"/>
      <c r="QMV18" s="265"/>
      <c r="QMW18" s="265"/>
      <c r="QMX18" s="265"/>
      <c r="QMY18" s="265"/>
      <c r="QMZ18" s="265"/>
      <c r="QNA18" s="265"/>
      <c r="QNB18" s="265"/>
      <c r="QNC18" s="265"/>
      <c r="QND18" s="265"/>
      <c r="QNE18" s="265"/>
      <c r="QNF18" s="265" t="s">
        <v>457</v>
      </c>
      <c r="QNG18" s="265"/>
      <c r="QNH18" s="265"/>
      <c r="QNI18" s="265"/>
      <c r="QNJ18" s="265"/>
      <c r="QNK18" s="265"/>
      <c r="QNL18" s="265"/>
      <c r="QNM18" s="265"/>
      <c r="QNN18" s="265"/>
      <c r="QNO18" s="265"/>
      <c r="QNP18" s="265"/>
      <c r="QNQ18" s="265"/>
      <c r="QNR18" s="265"/>
      <c r="QNS18" s="265"/>
      <c r="QNT18" s="265"/>
      <c r="QNU18" s="265"/>
      <c r="QNV18" s="265" t="s">
        <v>457</v>
      </c>
      <c r="QNW18" s="265"/>
      <c r="QNX18" s="265"/>
      <c r="QNY18" s="265"/>
      <c r="QNZ18" s="265"/>
      <c r="QOA18" s="265"/>
      <c r="QOB18" s="265"/>
      <c r="QOC18" s="265"/>
      <c r="QOD18" s="265"/>
      <c r="QOE18" s="265"/>
      <c r="QOF18" s="265"/>
      <c r="QOG18" s="265"/>
      <c r="QOH18" s="265"/>
      <c r="QOI18" s="265"/>
      <c r="QOJ18" s="265"/>
      <c r="QOK18" s="265"/>
      <c r="QOL18" s="265" t="s">
        <v>457</v>
      </c>
      <c r="QOM18" s="265"/>
      <c r="QON18" s="265"/>
      <c r="QOO18" s="265"/>
      <c r="QOP18" s="265"/>
      <c r="QOQ18" s="265"/>
      <c r="QOR18" s="265"/>
      <c r="QOS18" s="265"/>
      <c r="QOT18" s="265"/>
      <c r="QOU18" s="265"/>
      <c r="QOV18" s="265"/>
      <c r="QOW18" s="265"/>
      <c r="QOX18" s="265"/>
      <c r="QOY18" s="265"/>
      <c r="QOZ18" s="265"/>
      <c r="QPA18" s="265"/>
      <c r="QPB18" s="265" t="s">
        <v>457</v>
      </c>
      <c r="QPC18" s="265"/>
      <c r="QPD18" s="265"/>
      <c r="QPE18" s="265"/>
      <c r="QPF18" s="265"/>
      <c r="QPG18" s="265"/>
      <c r="QPH18" s="265"/>
      <c r="QPI18" s="265"/>
      <c r="QPJ18" s="265"/>
      <c r="QPK18" s="265"/>
      <c r="QPL18" s="265"/>
      <c r="QPM18" s="265"/>
      <c r="QPN18" s="265"/>
      <c r="QPO18" s="265"/>
      <c r="QPP18" s="265"/>
      <c r="QPQ18" s="265"/>
      <c r="QPR18" s="265" t="s">
        <v>457</v>
      </c>
      <c r="QPS18" s="265"/>
      <c r="QPT18" s="265"/>
      <c r="QPU18" s="265"/>
      <c r="QPV18" s="265"/>
      <c r="QPW18" s="265"/>
      <c r="QPX18" s="265"/>
      <c r="QPY18" s="265"/>
      <c r="QPZ18" s="265"/>
      <c r="QQA18" s="265"/>
      <c r="QQB18" s="265"/>
      <c r="QQC18" s="265"/>
      <c r="QQD18" s="265"/>
      <c r="QQE18" s="265"/>
      <c r="QQF18" s="265"/>
      <c r="QQG18" s="265"/>
      <c r="QQH18" s="265" t="s">
        <v>457</v>
      </c>
      <c r="QQI18" s="265"/>
      <c r="QQJ18" s="265"/>
      <c r="QQK18" s="265"/>
      <c r="QQL18" s="265"/>
      <c r="QQM18" s="265"/>
      <c r="QQN18" s="265"/>
      <c r="QQO18" s="265"/>
      <c r="QQP18" s="265"/>
      <c r="QQQ18" s="265"/>
      <c r="QQR18" s="265"/>
      <c r="QQS18" s="265"/>
      <c r="QQT18" s="265"/>
      <c r="QQU18" s="265"/>
      <c r="QQV18" s="265"/>
      <c r="QQW18" s="265"/>
      <c r="QQX18" s="265" t="s">
        <v>457</v>
      </c>
      <c r="QQY18" s="265"/>
      <c r="QQZ18" s="265"/>
      <c r="QRA18" s="265"/>
      <c r="QRB18" s="265"/>
      <c r="QRC18" s="265"/>
      <c r="QRD18" s="265"/>
      <c r="QRE18" s="265"/>
      <c r="QRF18" s="265"/>
      <c r="QRG18" s="265"/>
      <c r="QRH18" s="265"/>
      <c r="QRI18" s="265"/>
      <c r="QRJ18" s="265"/>
      <c r="QRK18" s="265"/>
      <c r="QRL18" s="265"/>
      <c r="QRM18" s="265"/>
      <c r="QRN18" s="265" t="s">
        <v>457</v>
      </c>
      <c r="QRO18" s="265"/>
      <c r="QRP18" s="265"/>
      <c r="QRQ18" s="265"/>
      <c r="QRR18" s="265"/>
      <c r="QRS18" s="265"/>
      <c r="QRT18" s="265"/>
      <c r="QRU18" s="265"/>
      <c r="QRV18" s="265"/>
      <c r="QRW18" s="265"/>
      <c r="QRX18" s="265"/>
      <c r="QRY18" s="265"/>
      <c r="QRZ18" s="265"/>
      <c r="QSA18" s="265"/>
      <c r="QSB18" s="265"/>
      <c r="QSC18" s="265"/>
      <c r="QSD18" s="265" t="s">
        <v>457</v>
      </c>
      <c r="QSE18" s="265"/>
      <c r="QSF18" s="265"/>
      <c r="QSG18" s="265"/>
      <c r="QSH18" s="265"/>
      <c r="QSI18" s="265"/>
      <c r="QSJ18" s="265"/>
      <c r="QSK18" s="265"/>
      <c r="QSL18" s="265"/>
      <c r="QSM18" s="265"/>
      <c r="QSN18" s="265"/>
      <c r="QSO18" s="265"/>
      <c r="QSP18" s="265"/>
      <c r="QSQ18" s="265"/>
      <c r="QSR18" s="265"/>
      <c r="QSS18" s="265"/>
      <c r="QST18" s="265" t="s">
        <v>457</v>
      </c>
      <c r="QSU18" s="265"/>
      <c r="QSV18" s="265"/>
      <c r="QSW18" s="265"/>
      <c r="QSX18" s="265"/>
      <c r="QSY18" s="265"/>
      <c r="QSZ18" s="265"/>
      <c r="QTA18" s="265"/>
      <c r="QTB18" s="265"/>
      <c r="QTC18" s="265"/>
      <c r="QTD18" s="265"/>
      <c r="QTE18" s="265"/>
      <c r="QTF18" s="265"/>
      <c r="QTG18" s="265"/>
      <c r="QTH18" s="265"/>
      <c r="QTI18" s="265"/>
      <c r="QTJ18" s="265" t="s">
        <v>457</v>
      </c>
      <c r="QTK18" s="265"/>
      <c r="QTL18" s="265"/>
      <c r="QTM18" s="265"/>
      <c r="QTN18" s="265"/>
      <c r="QTO18" s="265"/>
      <c r="QTP18" s="265"/>
      <c r="QTQ18" s="265"/>
      <c r="QTR18" s="265"/>
      <c r="QTS18" s="265"/>
      <c r="QTT18" s="265"/>
      <c r="QTU18" s="265"/>
      <c r="QTV18" s="265"/>
      <c r="QTW18" s="265"/>
      <c r="QTX18" s="265"/>
      <c r="QTY18" s="265"/>
      <c r="QTZ18" s="265" t="s">
        <v>457</v>
      </c>
      <c r="QUA18" s="265"/>
      <c r="QUB18" s="265"/>
      <c r="QUC18" s="265"/>
      <c r="QUD18" s="265"/>
      <c r="QUE18" s="265"/>
      <c r="QUF18" s="265"/>
      <c r="QUG18" s="265"/>
      <c r="QUH18" s="265"/>
      <c r="QUI18" s="265"/>
      <c r="QUJ18" s="265"/>
      <c r="QUK18" s="265"/>
      <c r="QUL18" s="265"/>
      <c r="QUM18" s="265"/>
      <c r="QUN18" s="265"/>
      <c r="QUO18" s="265"/>
      <c r="QUP18" s="265" t="s">
        <v>457</v>
      </c>
      <c r="QUQ18" s="265"/>
      <c r="QUR18" s="265"/>
      <c r="QUS18" s="265"/>
      <c r="QUT18" s="265"/>
      <c r="QUU18" s="265"/>
      <c r="QUV18" s="265"/>
      <c r="QUW18" s="265"/>
      <c r="QUX18" s="265"/>
      <c r="QUY18" s="265"/>
      <c r="QUZ18" s="265"/>
      <c r="QVA18" s="265"/>
      <c r="QVB18" s="265"/>
      <c r="QVC18" s="265"/>
      <c r="QVD18" s="265"/>
      <c r="QVE18" s="265"/>
      <c r="QVF18" s="265" t="s">
        <v>457</v>
      </c>
      <c r="QVG18" s="265"/>
      <c r="QVH18" s="265"/>
      <c r="QVI18" s="265"/>
      <c r="QVJ18" s="265"/>
      <c r="QVK18" s="265"/>
      <c r="QVL18" s="265"/>
      <c r="QVM18" s="265"/>
      <c r="QVN18" s="265"/>
      <c r="QVO18" s="265"/>
      <c r="QVP18" s="265"/>
      <c r="QVQ18" s="265"/>
      <c r="QVR18" s="265"/>
      <c r="QVS18" s="265"/>
      <c r="QVT18" s="265"/>
      <c r="QVU18" s="265"/>
      <c r="QVV18" s="265" t="s">
        <v>457</v>
      </c>
      <c r="QVW18" s="265"/>
      <c r="QVX18" s="265"/>
      <c r="QVY18" s="265"/>
      <c r="QVZ18" s="265"/>
      <c r="QWA18" s="265"/>
      <c r="QWB18" s="265"/>
      <c r="QWC18" s="265"/>
      <c r="QWD18" s="265"/>
      <c r="QWE18" s="265"/>
      <c r="QWF18" s="265"/>
      <c r="QWG18" s="265"/>
      <c r="QWH18" s="265"/>
      <c r="QWI18" s="265"/>
      <c r="QWJ18" s="265"/>
      <c r="QWK18" s="265"/>
      <c r="QWL18" s="265" t="s">
        <v>457</v>
      </c>
      <c r="QWM18" s="265"/>
      <c r="QWN18" s="265"/>
      <c r="QWO18" s="265"/>
      <c r="QWP18" s="265"/>
      <c r="QWQ18" s="265"/>
      <c r="QWR18" s="265"/>
      <c r="QWS18" s="265"/>
      <c r="QWT18" s="265"/>
      <c r="QWU18" s="265"/>
      <c r="QWV18" s="265"/>
      <c r="QWW18" s="265"/>
      <c r="QWX18" s="265"/>
      <c r="QWY18" s="265"/>
      <c r="QWZ18" s="265"/>
      <c r="QXA18" s="265"/>
      <c r="QXB18" s="265" t="s">
        <v>457</v>
      </c>
      <c r="QXC18" s="265"/>
      <c r="QXD18" s="265"/>
      <c r="QXE18" s="265"/>
      <c r="QXF18" s="265"/>
      <c r="QXG18" s="265"/>
      <c r="QXH18" s="265"/>
      <c r="QXI18" s="265"/>
      <c r="QXJ18" s="265"/>
      <c r="QXK18" s="265"/>
      <c r="QXL18" s="265"/>
      <c r="QXM18" s="265"/>
      <c r="QXN18" s="265"/>
      <c r="QXO18" s="265"/>
      <c r="QXP18" s="265"/>
      <c r="QXQ18" s="265"/>
      <c r="QXR18" s="265" t="s">
        <v>457</v>
      </c>
      <c r="QXS18" s="265"/>
      <c r="QXT18" s="265"/>
      <c r="QXU18" s="265"/>
      <c r="QXV18" s="265"/>
      <c r="QXW18" s="265"/>
      <c r="QXX18" s="265"/>
      <c r="QXY18" s="265"/>
      <c r="QXZ18" s="265"/>
      <c r="QYA18" s="265"/>
      <c r="QYB18" s="265"/>
      <c r="QYC18" s="265"/>
      <c r="QYD18" s="265"/>
      <c r="QYE18" s="265"/>
      <c r="QYF18" s="265"/>
      <c r="QYG18" s="265"/>
      <c r="QYH18" s="265" t="s">
        <v>457</v>
      </c>
      <c r="QYI18" s="265"/>
      <c r="QYJ18" s="265"/>
      <c r="QYK18" s="265"/>
      <c r="QYL18" s="265"/>
      <c r="QYM18" s="265"/>
      <c r="QYN18" s="265"/>
      <c r="QYO18" s="265"/>
      <c r="QYP18" s="265"/>
      <c r="QYQ18" s="265"/>
      <c r="QYR18" s="265"/>
      <c r="QYS18" s="265"/>
      <c r="QYT18" s="265"/>
      <c r="QYU18" s="265"/>
      <c r="QYV18" s="265"/>
      <c r="QYW18" s="265"/>
      <c r="QYX18" s="265" t="s">
        <v>457</v>
      </c>
      <c r="QYY18" s="265"/>
      <c r="QYZ18" s="265"/>
      <c r="QZA18" s="265"/>
      <c r="QZB18" s="265"/>
      <c r="QZC18" s="265"/>
      <c r="QZD18" s="265"/>
      <c r="QZE18" s="265"/>
      <c r="QZF18" s="265"/>
      <c r="QZG18" s="265"/>
      <c r="QZH18" s="265"/>
      <c r="QZI18" s="265"/>
      <c r="QZJ18" s="265"/>
      <c r="QZK18" s="265"/>
      <c r="QZL18" s="265"/>
      <c r="QZM18" s="265"/>
      <c r="QZN18" s="265" t="s">
        <v>457</v>
      </c>
      <c r="QZO18" s="265"/>
      <c r="QZP18" s="265"/>
      <c r="QZQ18" s="265"/>
      <c r="QZR18" s="265"/>
      <c r="QZS18" s="265"/>
      <c r="QZT18" s="265"/>
      <c r="QZU18" s="265"/>
      <c r="QZV18" s="265"/>
      <c r="QZW18" s="265"/>
      <c r="QZX18" s="265"/>
      <c r="QZY18" s="265"/>
      <c r="QZZ18" s="265"/>
      <c r="RAA18" s="265"/>
      <c r="RAB18" s="265"/>
      <c r="RAC18" s="265"/>
      <c r="RAD18" s="265" t="s">
        <v>457</v>
      </c>
      <c r="RAE18" s="265"/>
      <c r="RAF18" s="265"/>
      <c r="RAG18" s="265"/>
      <c r="RAH18" s="265"/>
      <c r="RAI18" s="265"/>
      <c r="RAJ18" s="265"/>
      <c r="RAK18" s="265"/>
      <c r="RAL18" s="265"/>
      <c r="RAM18" s="265"/>
      <c r="RAN18" s="265"/>
      <c r="RAO18" s="265"/>
      <c r="RAP18" s="265"/>
      <c r="RAQ18" s="265"/>
      <c r="RAR18" s="265"/>
      <c r="RAS18" s="265"/>
      <c r="RAT18" s="265" t="s">
        <v>457</v>
      </c>
      <c r="RAU18" s="265"/>
      <c r="RAV18" s="265"/>
      <c r="RAW18" s="265"/>
      <c r="RAX18" s="265"/>
      <c r="RAY18" s="265"/>
      <c r="RAZ18" s="265"/>
      <c r="RBA18" s="265"/>
      <c r="RBB18" s="265"/>
      <c r="RBC18" s="265"/>
      <c r="RBD18" s="265"/>
      <c r="RBE18" s="265"/>
      <c r="RBF18" s="265"/>
      <c r="RBG18" s="265"/>
      <c r="RBH18" s="265"/>
      <c r="RBI18" s="265"/>
      <c r="RBJ18" s="265" t="s">
        <v>457</v>
      </c>
      <c r="RBK18" s="265"/>
      <c r="RBL18" s="265"/>
      <c r="RBM18" s="265"/>
      <c r="RBN18" s="265"/>
      <c r="RBO18" s="265"/>
      <c r="RBP18" s="265"/>
      <c r="RBQ18" s="265"/>
      <c r="RBR18" s="265"/>
      <c r="RBS18" s="265"/>
      <c r="RBT18" s="265"/>
      <c r="RBU18" s="265"/>
      <c r="RBV18" s="265"/>
      <c r="RBW18" s="265"/>
      <c r="RBX18" s="265"/>
      <c r="RBY18" s="265"/>
      <c r="RBZ18" s="265" t="s">
        <v>457</v>
      </c>
      <c r="RCA18" s="265"/>
      <c r="RCB18" s="265"/>
      <c r="RCC18" s="265"/>
      <c r="RCD18" s="265"/>
      <c r="RCE18" s="265"/>
      <c r="RCF18" s="265"/>
      <c r="RCG18" s="265"/>
      <c r="RCH18" s="265"/>
      <c r="RCI18" s="265"/>
      <c r="RCJ18" s="265"/>
      <c r="RCK18" s="265"/>
      <c r="RCL18" s="265"/>
      <c r="RCM18" s="265"/>
      <c r="RCN18" s="265"/>
      <c r="RCO18" s="265"/>
      <c r="RCP18" s="265" t="s">
        <v>457</v>
      </c>
      <c r="RCQ18" s="265"/>
      <c r="RCR18" s="265"/>
      <c r="RCS18" s="265"/>
      <c r="RCT18" s="265"/>
      <c r="RCU18" s="265"/>
      <c r="RCV18" s="265"/>
      <c r="RCW18" s="265"/>
      <c r="RCX18" s="265"/>
      <c r="RCY18" s="265"/>
      <c r="RCZ18" s="265"/>
      <c r="RDA18" s="265"/>
      <c r="RDB18" s="265"/>
      <c r="RDC18" s="265"/>
      <c r="RDD18" s="265"/>
      <c r="RDE18" s="265"/>
      <c r="RDF18" s="265" t="s">
        <v>457</v>
      </c>
      <c r="RDG18" s="265"/>
      <c r="RDH18" s="265"/>
      <c r="RDI18" s="265"/>
      <c r="RDJ18" s="265"/>
      <c r="RDK18" s="265"/>
      <c r="RDL18" s="265"/>
      <c r="RDM18" s="265"/>
      <c r="RDN18" s="265"/>
      <c r="RDO18" s="265"/>
      <c r="RDP18" s="265"/>
      <c r="RDQ18" s="265"/>
      <c r="RDR18" s="265"/>
      <c r="RDS18" s="265"/>
      <c r="RDT18" s="265"/>
      <c r="RDU18" s="265"/>
      <c r="RDV18" s="265" t="s">
        <v>457</v>
      </c>
      <c r="RDW18" s="265"/>
      <c r="RDX18" s="265"/>
      <c r="RDY18" s="265"/>
      <c r="RDZ18" s="265"/>
      <c r="REA18" s="265"/>
      <c r="REB18" s="265"/>
      <c r="REC18" s="265"/>
      <c r="RED18" s="265"/>
      <c r="REE18" s="265"/>
      <c r="REF18" s="265"/>
      <c r="REG18" s="265"/>
      <c r="REH18" s="265"/>
      <c r="REI18" s="265"/>
      <c r="REJ18" s="265"/>
      <c r="REK18" s="265"/>
      <c r="REL18" s="265" t="s">
        <v>457</v>
      </c>
      <c r="REM18" s="265"/>
      <c r="REN18" s="265"/>
      <c r="REO18" s="265"/>
      <c r="REP18" s="265"/>
      <c r="REQ18" s="265"/>
      <c r="RER18" s="265"/>
      <c r="RES18" s="265"/>
      <c r="RET18" s="265"/>
      <c r="REU18" s="265"/>
      <c r="REV18" s="265"/>
      <c r="REW18" s="265"/>
      <c r="REX18" s="265"/>
      <c r="REY18" s="265"/>
      <c r="REZ18" s="265"/>
      <c r="RFA18" s="265"/>
      <c r="RFB18" s="265" t="s">
        <v>457</v>
      </c>
      <c r="RFC18" s="265"/>
      <c r="RFD18" s="265"/>
      <c r="RFE18" s="265"/>
      <c r="RFF18" s="265"/>
      <c r="RFG18" s="265"/>
      <c r="RFH18" s="265"/>
      <c r="RFI18" s="265"/>
      <c r="RFJ18" s="265"/>
      <c r="RFK18" s="265"/>
      <c r="RFL18" s="265"/>
      <c r="RFM18" s="265"/>
      <c r="RFN18" s="265"/>
      <c r="RFO18" s="265"/>
      <c r="RFP18" s="265"/>
      <c r="RFQ18" s="265"/>
      <c r="RFR18" s="265" t="s">
        <v>457</v>
      </c>
      <c r="RFS18" s="265"/>
      <c r="RFT18" s="265"/>
      <c r="RFU18" s="265"/>
      <c r="RFV18" s="265"/>
      <c r="RFW18" s="265"/>
      <c r="RFX18" s="265"/>
      <c r="RFY18" s="265"/>
      <c r="RFZ18" s="265"/>
      <c r="RGA18" s="265"/>
      <c r="RGB18" s="265"/>
      <c r="RGC18" s="265"/>
      <c r="RGD18" s="265"/>
      <c r="RGE18" s="265"/>
      <c r="RGF18" s="265"/>
      <c r="RGG18" s="265"/>
      <c r="RGH18" s="265" t="s">
        <v>457</v>
      </c>
      <c r="RGI18" s="265"/>
      <c r="RGJ18" s="265"/>
      <c r="RGK18" s="265"/>
      <c r="RGL18" s="265"/>
      <c r="RGM18" s="265"/>
      <c r="RGN18" s="265"/>
      <c r="RGO18" s="265"/>
      <c r="RGP18" s="265"/>
      <c r="RGQ18" s="265"/>
      <c r="RGR18" s="265"/>
      <c r="RGS18" s="265"/>
      <c r="RGT18" s="265"/>
      <c r="RGU18" s="265"/>
      <c r="RGV18" s="265"/>
      <c r="RGW18" s="265"/>
      <c r="RGX18" s="265" t="s">
        <v>457</v>
      </c>
      <c r="RGY18" s="265"/>
      <c r="RGZ18" s="265"/>
      <c r="RHA18" s="265"/>
      <c r="RHB18" s="265"/>
      <c r="RHC18" s="265"/>
      <c r="RHD18" s="265"/>
      <c r="RHE18" s="265"/>
      <c r="RHF18" s="265"/>
      <c r="RHG18" s="265"/>
      <c r="RHH18" s="265"/>
      <c r="RHI18" s="265"/>
      <c r="RHJ18" s="265"/>
      <c r="RHK18" s="265"/>
      <c r="RHL18" s="265"/>
      <c r="RHM18" s="265"/>
      <c r="RHN18" s="265" t="s">
        <v>457</v>
      </c>
      <c r="RHO18" s="265"/>
      <c r="RHP18" s="265"/>
      <c r="RHQ18" s="265"/>
      <c r="RHR18" s="265"/>
      <c r="RHS18" s="265"/>
      <c r="RHT18" s="265"/>
      <c r="RHU18" s="265"/>
      <c r="RHV18" s="265"/>
      <c r="RHW18" s="265"/>
      <c r="RHX18" s="265"/>
      <c r="RHY18" s="265"/>
      <c r="RHZ18" s="265"/>
      <c r="RIA18" s="265"/>
      <c r="RIB18" s="265"/>
      <c r="RIC18" s="265"/>
      <c r="RID18" s="265" t="s">
        <v>457</v>
      </c>
      <c r="RIE18" s="265"/>
      <c r="RIF18" s="265"/>
      <c r="RIG18" s="265"/>
      <c r="RIH18" s="265"/>
      <c r="RII18" s="265"/>
      <c r="RIJ18" s="265"/>
      <c r="RIK18" s="265"/>
      <c r="RIL18" s="265"/>
      <c r="RIM18" s="265"/>
      <c r="RIN18" s="265"/>
      <c r="RIO18" s="265"/>
      <c r="RIP18" s="265"/>
      <c r="RIQ18" s="265"/>
      <c r="RIR18" s="265"/>
      <c r="RIS18" s="265"/>
      <c r="RIT18" s="265" t="s">
        <v>457</v>
      </c>
      <c r="RIU18" s="265"/>
      <c r="RIV18" s="265"/>
      <c r="RIW18" s="265"/>
      <c r="RIX18" s="265"/>
      <c r="RIY18" s="265"/>
      <c r="RIZ18" s="265"/>
      <c r="RJA18" s="265"/>
      <c r="RJB18" s="265"/>
      <c r="RJC18" s="265"/>
      <c r="RJD18" s="265"/>
      <c r="RJE18" s="265"/>
      <c r="RJF18" s="265"/>
      <c r="RJG18" s="265"/>
      <c r="RJH18" s="265"/>
      <c r="RJI18" s="265"/>
      <c r="RJJ18" s="265" t="s">
        <v>457</v>
      </c>
      <c r="RJK18" s="265"/>
      <c r="RJL18" s="265"/>
      <c r="RJM18" s="265"/>
      <c r="RJN18" s="265"/>
      <c r="RJO18" s="265"/>
      <c r="RJP18" s="265"/>
      <c r="RJQ18" s="265"/>
      <c r="RJR18" s="265"/>
      <c r="RJS18" s="265"/>
      <c r="RJT18" s="265"/>
      <c r="RJU18" s="265"/>
      <c r="RJV18" s="265"/>
      <c r="RJW18" s="265"/>
      <c r="RJX18" s="265"/>
      <c r="RJY18" s="265"/>
      <c r="RJZ18" s="265" t="s">
        <v>457</v>
      </c>
      <c r="RKA18" s="265"/>
      <c r="RKB18" s="265"/>
      <c r="RKC18" s="265"/>
      <c r="RKD18" s="265"/>
      <c r="RKE18" s="265"/>
      <c r="RKF18" s="265"/>
      <c r="RKG18" s="265"/>
      <c r="RKH18" s="265"/>
      <c r="RKI18" s="265"/>
      <c r="RKJ18" s="265"/>
      <c r="RKK18" s="265"/>
      <c r="RKL18" s="265"/>
      <c r="RKM18" s="265"/>
      <c r="RKN18" s="265"/>
      <c r="RKO18" s="265"/>
      <c r="RKP18" s="265" t="s">
        <v>457</v>
      </c>
      <c r="RKQ18" s="265"/>
      <c r="RKR18" s="265"/>
      <c r="RKS18" s="265"/>
      <c r="RKT18" s="265"/>
      <c r="RKU18" s="265"/>
      <c r="RKV18" s="265"/>
      <c r="RKW18" s="265"/>
      <c r="RKX18" s="265"/>
      <c r="RKY18" s="265"/>
      <c r="RKZ18" s="265"/>
      <c r="RLA18" s="265"/>
      <c r="RLB18" s="265"/>
      <c r="RLC18" s="265"/>
      <c r="RLD18" s="265"/>
      <c r="RLE18" s="265"/>
      <c r="RLF18" s="265" t="s">
        <v>457</v>
      </c>
      <c r="RLG18" s="265"/>
      <c r="RLH18" s="265"/>
      <c r="RLI18" s="265"/>
      <c r="RLJ18" s="265"/>
      <c r="RLK18" s="265"/>
      <c r="RLL18" s="265"/>
      <c r="RLM18" s="265"/>
      <c r="RLN18" s="265"/>
      <c r="RLO18" s="265"/>
      <c r="RLP18" s="265"/>
      <c r="RLQ18" s="265"/>
      <c r="RLR18" s="265"/>
      <c r="RLS18" s="265"/>
      <c r="RLT18" s="265"/>
      <c r="RLU18" s="265"/>
      <c r="RLV18" s="265" t="s">
        <v>457</v>
      </c>
      <c r="RLW18" s="265"/>
      <c r="RLX18" s="265"/>
      <c r="RLY18" s="265"/>
      <c r="RLZ18" s="265"/>
      <c r="RMA18" s="265"/>
      <c r="RMB18" s="265"/>
      <c r="RMC18" s="265"/>
      <c r="RMD18" s="265"/>
      <c r="RME18" s="265"/>
      <c r="RMF18" s="265"/>
      <c r="RMG18" s="265"/>
      <c r="RMH18" s="265"/>
      <c r="RMI18" s="265"/>
      <c r="RMJ18" s="265"/>
      <c r="RMK18" s="265"/>
      <c r="RML18" s="265" t="s">
        <v>457</v>
      </c>
      <c r="RMM18" s="265"/>
      <c r="RMN18" s="265"/>
      <c r="RMO18" s="265"/>
      <c r="RMP18" s="265"/>
      <c r="RMQ18" s="265"/>
      <c r="RMR18" s="265"/>
      <c r="RMS18" s="265"/>
      <c r="RMT18" s="265"/>
      <c r="RMU18" s="265"/>
      <c r="RMV18" s="265"/>
      <c r="RMW18" s="265"/>
      <c r="RMX18" s="265"/>
      <c r="RMY18" s="265"/>
      <c r="RMZ18" s="265"/>
      <c r="RNA18" s="265"/>
      <c r="RNB18" s="265" t="s">
        <v>457</v>
      </c>
      <c r="RNC18" s="265"/>
      <c r="RND18" s="265"/>
      <c r="RNE18" s="265"/>
      <c r="RNF18" s="265"/>
      <c r="RNG18" s="265"/>
      <c r="RNH18" s="265"/>
      <c r="RNI18" s="265"/>
      <c r="RNJ18" s="265"/>
      <c r="RNK18" s="265"/>
      <c r="RNL18" s="265"/>
      <c r="RNM18" s="265"/>
      <c r="RNN18" s="265"/>
      <c r="RNO18" s="265"/>
      <c r="RNP18" s="265"/>
      <c r="RNQ18" s="265"/>
      <c r="RNR18" s="265" t="s">
        <v>457</v>
      </c>
      <c r="RNS18" s="265"/>
      <c r="RNT18" s="265"/>
      <c r="RNU18" s="265"/>
      <c r="RNV18" s="265"/>
      <c r="RNW18" s="265"/>
      <c r="RNX18" s="265"/>
      <c r="RNY18" s="265"/>
      <c r="RNZ18" s="265"/>
      <c r="ROA18" s="265"/>
      <c r="ROB18" s="265"/>
      <c r="ROC18" s="265"/>
      <c r="ROD18" s="265"/>
      <c r="ROE18" s="265"/>
      <c r="ROF18" s="265"/>
      <c r="ROG18" s="265"/>
      <c r="ROH18" s="265" t="s">
        <v>457</v>
      </c>
      <c r="ROI18" s="265"/>
      <c r="ROJ18" s="265"/>
      <c r="ROK18" s="265"/>
      <c r="ROL18" s="265"/>
      <c r="ROM18" s="265"/>
      <c r="RON18" s="265"/>
      <c r="ROO18" s="265"/>
      <c r="ROP18" s="265"/>
      <c r="ROQ18" s="265"/>
      <c r="ROR18" s="265"/>
      <c r="ROS18" s="265"/>
      <c r="ROT18" s="265"/>
      <c r="ROU18" s="265"/>
      <c r="ROV18" s="265"/>
      <c r="ROW18" s="265"/>
      <c r="ROX18" s="265" t="s">
        <v>457</v>
      </c>
      <c r="ROY18" s="265"/>
      <c r="ROZ18" s="265"/>
      <c r="RPA18" s="265"/>
      <c r="RPB18" s="265"/>
      <c r="RPC18" s="265"/>
      <c r="RPD18" s="265"/>
      <c r="RPE18" s="265"/>
      <c r="RPF18" s="265"/>
      <c r="RPG18" s="265"/>
      <c r="RPH18" s="265"/>
      <c r="RPI18" s="265"/>
      <c r="RPJ18" s="265"/>
      <c r="RPK18" s="265"/>
      <c r="RPL18" s="265"/>
      <c r="RPM18" s="265"/>
      <c r="RPN18" s="265" t="s">
        <v>457</v>
      </c>
      <c r="RPO18" s="265"/>
      <c r="RPP18" s="265"/>
      <c r="RPQ18" s="265"/>
      <c r="RPR18" s="265"/>
      <c r="RPS18" s="265"/>
      <c r="RPT18" s="265"/>
      <c r="RPU18" s="265"/>
      <c r="RPV18" s="265"/>
      <c r="RPW18" s="265"/>
      <c r="RPX18" s="265"/>
      <c r="RPY18" s="265"/>
      <c r="RPZ18" s="265"/>
      <c r="RQA18" s="265"/>
      <c r="RQB18" s="265"/>
      <c r="RQC18" s="265"/>
      <c r="RQD18" s="265" t="s">
        <v>457</v>
      </c>
      <c r="RQE18" s="265"/>
      <c r="RQF18" s="265"/>
      <c r="RQG18" s="265"/>
      <c r="RQH18" s="265"/>
      <c r="RQI18" s="265"/>
      <c r="RQJ18" s="265"/>
      <c r="RQK18" s="265"/>
      <c r="RQL18" s="265"/>
      <c r="RQM18" s="265"/>
      <c r="RQN18" s="265"/>
      <c r="RQO18" s="265"/>
      <c r="RQP18" s="265"/>
      <c r="RQQ18" s="265"/>
      <c r="RQR18" s="265"/>
      <c r="RQS18" s="265"/>
      <c r="RQT18" s="265" t="s">
        <v>457</v>
      </c>
      <c r="RQU18" s="265"/>
      <c r="RQV18" s="265"/>
      <c r="RQW18" s="265"/>
      <c r="RQX18" s="265"/>
      <c r="RQY18" s="265"/>
      <c r="RQZ18" s="265"/>
      <c r="RRA18" s="265"/>
      <c r="RRB18" s="265"/>
      <c r="RRC18" s="265"/>
      <c r="RRD18" s="265"/>
      <c r="RRE18" s="265"/>
      <c r="RRF18" s="265"/>
      <c r="RRG18" s="265"/>
      <c r="RRH18" s="265"/>
      <c r="RRI18" s="265"/>
      <c r="RRJ18" s="265" t="s">
        <v>457</v>
      </c>
      <c r="RRK18" s="265"/>
      <c r="RRL18" s="265"/>
      <c r="RRM18" s="265"/>
      <c r="RRN18" s="265"/>
      <c r="RRO18" s="265"/>
      <c r="RRP18" s="265"/>
      <c r="RRQ18" s="265"/>
      <c r="RRR18" s="265"/>
      <c r="RRS18" s="265"/>
      <c r="RRT18" s="265"/>
      <c r="RRU18" s="265"/>
      <c r="RRV18" s="265"/>
      <c r="RRW18" s="265"/>
      <c r="RRX18" s="265"/>
      <c r="RRY18" s="265"/>
      <c r="RRZ18" s="265" t="s">
        <v>457</v>
      </c>
      <c r="RSA18" s="265"/>
      <c r="RSB18" s="265"/>
      <c r="RSC18" s="265"/>
      <c r="RSD18" s="265"/>
      <c r="RSE18" s="265"/>
      <c r="RSF18" s="265"/>
      <c r="RSG18" s="265"/>
      <c r="RSH18" s="265"/>
      <c r="RSI18" s="265"/>
      <c r="RSJ18" s="265"/>
      <c r="RSK18" s="265"/>
      <c r="RSL18" s="265"/>
      <c r="RSM18" s="265"/>
      <c r="RSN18" s="265"/>
      <c r="RSO18" s="265"/>
      <c r="RSP18" s="265" t="s">
        <v>457</v>
      </c>
      <c r="RSQ18" s="265"/>
      <c r="RSR18" s="265"/>
      <c r="RSS18" s="265"/>
      <c r="RST18" s="265"/>
      <c r="RSU18" s="265"/>
      <c r="RSV18" s="265"/>
      <c r="RSW18" s="265"/>
      <c r="RSX18" s="265"/>
      <c r="RSY18" s="265"/>
      <c r="RSZ18" s="265"/>
      <c r="RTA18" s="265"/>
      <c r="RTB18" s="265"/>
      <c r="RTC18" s="265"/>
      <c r="RTD18" s="265"/>
      <c r="RTE18" s="265"/>
      <c r="RTF18" s="265" t="s">
        <v>457</v>
      </c>
      <c r="RTG18" s="265"/>
      <c r="RTH18" s="265"/>
      <c r="RTI18" s="265"/>
      <c r="RTJ18" s="265"/>
      <c r="RTK18" s="265"/>
      <c r="RTL18" s="265"/>
      <c r="RTM18" s="265"/>
      <c r="RTN18" s="265"/>
      <c r="RTO18" s="265"/>
      <c r="RTP18" s="265"/>
      <c r="RTQ18" s="265"/>
      <c r="RTR18" s="265"/>
      <c r="RTS18" s="265"/>
      <c r="RTT18" s="265"/>
      <c r="RTU18" s="265"/>
      <c r="RTV18" s="265" t="s">
        <v>457</v>
      </c>
      <c r="RTW18" s="265"/>
      <c r="RTX18" s="265"/>
      <c r="RTY18" s="265"/>
      <c r="RTZ18" s="265"/>
      <c r="RUA18" s="265"/>
      <c r="RUB18" s="265"/>
      <c r="RUC18" s="265"/>
      <c r="RUD18" s="265"/>
      <c r="RUE18" s="265"/>
      <c r="RUF18" s="265"/>
      <c r="RUG18" s="265"/>
      <c r="RUH18" s="265"/>
      <c r="RUI18" s="265"/>
      <c r="RUJ18" s="265"/>
      <c r="RUK18" s="265"/>
      <c r="RUL18" s="265" t="s">
        <v>457</v>
      </c>
      <c r="RUM18" s="265"/>
      <c r="RUN18" s="265"/>
      <c r="RUO18" s="265"/>
      <c r="RUP18" s="265"/>
      <c r="RUQ18" s="265"/>
      <c r="RUR18" s="265"/>
      <c r="RUS18" s="265"/>
      <c r="RUT18" s="265"/>
      <c r="RUU18" s="265"/>
      <c r="RUV18" s="265"/>
      <c r="RUW18" s="265"/>
      <c r="RUX18" s="265"/>
      <c r="RUY18" s="265"/>
      <c r="RUZ18" s="265"/>
      <c r="RVA18" s="265"/>
      <c r="RVB18" s="265" t="s">
        <v>457</v>
      </c>
      <c r="RVC18" s="265"/>
      <c r="RVD18" s="265"/>
      <c r="RVE18" s="265"/>
      <c r="RVF18" s="265"/>
      <c r="RVG18" s="265"/>
      <c r="RVH18" s="265"/>
      <c r="RVI18" s="265"/>
      <c r="RVJ18" s="265"/>
      <c r="RVK18" s="265"/>
      <c r="RVL18" s="265"/>
      <c r="RVM18" s="265"/>
      <c r="RVN18" s="265"/>
      <c r="RVO18" s="265"/>
      <c r="RVP18" s="265"/>
      <c r="RVQ18" s="265"/>
      <c r="RVR18" s="265" t="s">
        <v>457</v>
      </c>
      <c r="RVS18" s="265"/>
      <c r="RVT18" s="265"/>
      <c r="RVU18" s="265"/>
      <c r="RVV18" s="265"/>
      <c r="RVW18" s="265"/>
      <c r="RVX18" s="265"/>
      <c r="RVY18" s="265"/>
      <c r="RVZ18" s="265"/>
      <c r="RWA18" s="265"/>
      <c r="RWB18" s="265"/>
      <c r="RWC18" s="265"/>
      <c r="RWD18" s="265"/>
      <c r="RWE18" s="265"/>
      <c r="RWF18" s="265"/>
      <c r="RWG18" s="265"/>
      <c r="RWH18" s="265" t="s">
        <v>457</v>
      </c>
      <c r="RWI18" s="265"/>
      <c r="RWJ18" s="265"/>
      <c r="RWK18" s="265"/>
      <c r="RWL18" s="265"/>
      <c r="RWM18" s="265"/>
      <c r="RWN18" s="265"/>
      <c r="RWO18" s="265"/>
      <c r="RWP18" s="265"/>
      <c r="RWQ18" s="265"/>
      <c r="RWR18" s="265"/>
      <c r="RWS18" s="265"/>
      <c r="RWT18" s="265"/>
      <c r="RWU18" s="265"/>
      <c r="RWV18" s="265"/>
      <c r="RWW18" s="265"/>
      <c r="RWX18" s="265" t="s">
        <v>457</v>
      </c>
      <c r="RWY18" s="265"/>
      <c r="RWZ18" s="265"/>
      <c r="RXA18" s="265"/>
      <c r="RXB18" s="265"/>
      <c r="RXC18" s="265"/>
      <c r="RXD18" s="265"/>
      <c r="RXE18" s="265"/>
      <c r="RXF18" s="265"/>
      <c r="RXG18" s="265"/>
      <c r="RXH18" s="265"/>
      <c r="RXI18" s="265"/>
      <c r="RXJ18" s="265"/>
      <c r="RXK18" s="265"/>
      <c r="RXL18" s="265"/>
      <c r="RXM18" s="265"/>
      <c r="RXN18" s="265" t="s">
        <v>457</v>
      </c>
      <c r="RXO18" s="265"/>
      <c r="RXP18" s="265"/>
      <c r="RXQ18" s="265"/>
      <c r="RXR18" s="265"/>
      <c r="RXS18" s="265"/>
      <c r="RXT18" s="265"/>
      <c r="RXU18" s="265"/>
      <c r="RXV18" s="265"/>
      <c r="RXW18" s="265"/>
      <c r="RXX18" s="265"/>
      <c r="RXY18" s="265"/>
      <c r="RXZ18" s="265"/>
      <c r="RYA18" s="265"/>
      <c r="RYB18" s="265"/>
      <c r="RYC18" s="265"/>
      <c r="RYD18" s="265" t="s">
        <v>457</v>
      </c>
      <c r="RYE18" s="265"/>
      <c r="RYF18" s="265"/>
      <c r="RYG18" s="265"/>
      <c r="RYH18" s="265"/>
      <c r="RYI18" s="265"/>
      <c r="RYJ18" s="265"/>
      <c r="RYK18" s="265"/>
      <c r="RYL18" s="265"/>
      <c r="RYM18" s="265"/>
      <c r="RYN18" s="265"/>
      <c r="RYO18" s="265"/>
      <c r="RYP18" s="265"/>
      <c r="RYQ18" s="265"/>
      <c r="RYR18" s="265"/>
      <c r="RYS18" s="265"/>
      <c r="RYT18" s="265" t="s">
        <v>457</v>
      </c>
      <c r="RYU18" s="265"/>
      <c r="RYV18" s="265"/>
      <c r="RYW18" s="265"/>
      <c r="RYX18" s="265"/>
      <c r="RYY18" s="265"/>
      <c r="RYZ18" s="265"/>
      <c r="RZA18" s="265"/>
      <c r="RZB18" s="265"/>
      <c r="RZC18" s="265"/>
      <c r="RZD18" s="265"/>
      <c r="RZE18" s="265"/>
      <c r="RZF18" s="265"/>
      <c r="RZG18" s="265"/>
      <c r="RZH18" s="265"/>
      <c r="RZI18" s="265"/>
      <c r="RZJ18" s="265" t="s">
        <v>457</v>
      </c>
      <c r="RZK18" s="265"/>
      <c r="RZL18" s="265"/>
      <c r="RZM18" s="265"/>
      <c r="RZN18" s="265"/>
      <c r="RZO18" s="265"/>
      <c r="RZP18" s="265"/>
      <c r="RZQ18" s="265"/>
      <c r="RZR18" s="265"/>
      <c r="RZS18" s="265"/>
      <c r="RZT18" s="265"/>
      <c r="RZU18" s="265"/>
      <c r="RZV18" s="265"/>
      <c r="RZW18" s="265"/>
      <c r="RZX18" s="265"/>
      <c r="RZY18" s="265"/>
      <c r="RZZ18" s="265" t="s">
        <v>457</v>
      </c>
      <c r="SAA18" s="265"/>
      <c r="SAB18" s="265"/>
      <c r="SAC18" s="265"/>
      <c r="SAD18" s="265"/>
      <c r="SAE18" s="265"/>
      <c r="SAF18" s="265"/>
      <c r="SAG18" s="265"/>
      <c r="SAH18" s="265"/>
      <c r="SAI18" s="265"/>
      <c r="SAJ18" s="265"/>
      <c r="SAK18" s="265"/>
      <c r="SAL18" s="265"/>
      <c r="SAM18" s="265"/>
      <c r="SAN18" s="265"/>
      <c r="SAO18" s="265"/>
      <c r="SAP18" s="265" t="s">
        <v>457</v>
      </c>
      <c r="SAQ18" s="265"/>
      <c r="SAR18" s="265"/>
      <c r="SAS18" s="265"/>
      <c r="SAT18" s="265"/>
      <c r="SAU18" s="265"/>
      <c r="SAV18" s="265"/>
      <c r="SAW18" s="265"/>
      <c r="SAX18" s="265"/>
      <c r="SAY18" s="265"/>
      <c r="SAZ18" s="265"/>
      <c r="SBA18" s="265"/>
      <c r="SBB18" s="265"/>
      <c r="SBC18" s="265"/>
      <c r="SBD18" s="265"/>
      <c r="SBE18" s="265"/>
      <c r="SBF18" s="265" t="s">
        <v>457</v>
      </c>
      <c r="SBG18" s="265"/>
      <c r="SBH18" s="265"/>
      <c r="SBI18" s="265"/>
      <c r="SBJ18" s="265"/>
      <c r="SBK18" s="265"/>
      <c r="SBL18" s="265"/>
      <c r="SBM18" s="265"/>
      <c r="SBN18" s="265"/>
      <c r="SBO18" s="265"/>
      <c r="SBP18" s="265"/>
      <c r="SBQ18" s="265"/>
      <c r="SBR18" s="265"/>
      <c r="SBS18" s="265"/>
      <c r="SBT18" s="265"/>
      <c r="SBU18" s="265"/>
      <c r="SBV18" s="265" t="s">
        <v>457</v>
      </c>
      <c r="SBW18" s="265"/>
      <c r="SBX18" s="265"/>
      <c r="SBY18" s="265"/>
      <c r="SBZ18" s="265"/>
      <c r="SCA18" s="265"/>
      <c r="SCB18" s="265"/>
      <c r="SCC18" s="265"/>
      <c r="SCD18" s="265"/>
      <c r="SCE18" s="265"/>
      <c r="SCF18" s="265"/>
      <c r="SCG18" s="265"/>
      <c r="SCH18" s="265"/>
      <c r="SCI18" s="265"/>
      <c r="SCJ18" s="265"/>
      <c r="SCK18" s="265"/>
      <c r="SCL18" s="265" t="s">
        <v>457</v>
      </c>
      <c r="SCM18" s="265"/>
      <c r="SCN18" s="265"/>
      <c r="SCO18" s="265"/>
      <c r="SCP18" s="265"/>
      <c r="SCQ18" s="265"/>
      <c r="SCR18" s="265"/>
      <c r="SCS18" s="265"/>
      <c r="SCT18" s="265"/>
      <c r="SCU18" s="265"/>
      <c r="SCV18" s="265"/>
      <c r="SCW18" s="265"/>
      <c r="SCX18" s="265"/>
      <c r="SCY18" s="265"/>
      <c r="SCZ18" s="265"/>
      <c r="SDA18" s="265"/>
      <c r="SDB18" s="265" t="s">
        <v>457</v>
      </c>
      <c r="SDC18" s="265"/>
      <c r="SDD18" s="265"/>
      <c r="SDE18" s="265"/>
      <c r="SDF18" s="265"/>
      <c r="SDG18" s="265"/>
      <c r="SDH18" s="265"/>
      <c r="SDI18" s="265"/>
      <c r="SDJ18" s="265"/>
      <c r="SDK18" s="265"/>
      <c r="SDL18" s="265"/>
      <c r="SDM18" s="265"/>
      <c r="SDN18" s="265"/>
      <c r="SDO18" s="265"/>
      <c r="SDP18" s="265"/>
      <c r="SDQ18" s="265"/>
      <c r="SDR18" s="265" t="s">
        <v>457</v>
      </c>
      <c r="SDS18" s="265"/>
      <c r="SDT18" s="265"/>
      <c r="SDU18" s="265"/>
      <c r="SDV18" s="265"/>
      <c r="SDW18" s="265"/>
      <c r="SDX18" s="265"/>
      <c r="SDY18" s="265"/>
      <c r="SDZ18" s="265"/>
      <c r="SEA18" s="265"/>
      <c r="SEB18" s="265"/>
      <c r="SEC18" s="265"/>
      <c r="SED18" s="265"/>
      <c r="SEE18" s="265"/>
      <c r="SEF18" s="265"/>
      <c r="SEG18" s="265"/>
      <c r="SEH18" s="265" t="s">
        <v>457</v>
      </c>
      <c r="SEI18" s="265"/>
      <c r="SEJ18" s="265"/>
      <c r="SEK18" s="265"/>
      <c r="SEL18" s="265"/>
      <c r="SEM18" s="265"/>
      <c r="SEN18" s="265"/>
      <c r="SEO18" s="265"/>
      <c r="SEP18" s="265"/>
      <c r="SEQ18" s="265"/>
      <c r="SER18" s="265"/>
      <c r="SES18" s="265"/>
      <c r="SET18" s="265"/>
      <c r="SEU18" s="265"/>
      <c r="SEV18" s="265"/>
      <c r="SEW18" s="265"/>
      <c r="SEX18" s="265" t="s">
        <v>457</v>
      </c>
      <c r="SEY18" s="265"/>
      <c r="SEZ18" s="265"/>
      <c r="SFA18" s="265"/>
      <c r="SFB18" s="265"/>
      <c r="SFC18" s="265"/>
      <c r="SFD18" s="265"/>
      <c r="SFE18" s="265"/>
      <c r="SFF18" s="265"/>
      <c r="SFG18" s="265"/>
      <c r="SFH18" s="265"/>
      <c r="SFI18" s="265"/>
      <c r="SFJ18" s="265"/>
      <c r="SFK18" s="265"/>
      <c r="SFL18" s="265"/>
      <c r="SFM18" s="265"/>
      <c r="SFN18" s="265" t="s">
        <v>457</v>
      </c>
      <c r="SFO18" s="265"/>
      <c r="SFP18" s="265"/>
      <c r="SFQ18" s="265"/>
      <c r="SFR18" s="265"/>
      <c r="SFS18" s="265"/>
      <c r="SFT18" s="265"/>
      <c r="SFU18" s="265"/>
      <c r="SFV18" s="265"/>
      <c r="SFW18" s="265"/>
      <c r="SFX18" s="265"/>
      <c r="SFY18" s="265"/>
      <c r="SFZ18" s="265"/>
      <c r="SGA18" s="265"/>
      <c r="SGB18" s="265"/>
      <c r="SGC18" s="265"/>
      <c r="SGD18" s="265" t="s">
        <v>457</v>
      </c>
      <c r="SGE18" s="265"/>
      <c r="SGF18" s="265"/>
      <c r="SGG18" s="265"/>
      <c r="SGH18" s="265"/>
      <c r="SGI18" s="265"/>
      <c r="SGJ18" s="265"/>
      <c r="SGK18" s="265"/>
      <c r="SGL18" s="265"/>
      <c r="SGM18" s="265"/>
      <c r="SGN18" s="265"/>
      <c r="SGO18" s="265"/>
      <c r="SGP18" s="265"/>
      <c r="SGQ18" s="265"/>
      <c r="SGR18" s="265"/>
      <c r="SGS18" s="265"/>
      <c r="SGT18" s="265" t="s">
        <v>457</v>
      </c>
      <c r="SGU18" s="265"/>
      <c r="SGV18" s="265"/>
      <c r="SGW18" s="265"/>
      <c r="SGX18" s="265"/>
      <c r="SGY18" s="265"/>
      <c r="SGZ18" s="265"/>
      <c r="SHA18" s="265"/>
      <c r="SHB18" s="265"/>
      <c r="SHC18" s="265"/>
      <c r="SHD18" s="265"/>
      <c r="SHE18" s="265"/>
      <c r="SHF18" s="265"/>
      <c r="SHG18" s="265"/>
      <c r="SHH18" s="265"/>
      <c r="SHI18" s="265"/>
      <c r="SHJ18" s="265" t="s">
        <v>457</v>
      </c>
      <c r="SHK18" s="265"/>
      <c r="SHL18" s="265"/>
      <c r="SHM18" s="265"/>
      <c r="SHN18" s="265"/>
      <c r="SHO18" s="265"/>
      <c r="SHP18" s="265"/>
      <c r="SHQ18" s="265"/>
      <c r="SHR18" s="265"/>
      <c r="SHS18" s="265"/>
      <c r="SHT18" s="265"/>
      <c r="SHU18" s="265"/>
      <c r="SHV18" s="265"/>
      <c r="SHW18" s="265"/>
      <c r="SHX18" s="265"/>
      <c r="SHY18" s="265"/>
      <c r="SHZ18" s="265" t="s">
        <v>457</v>
      </c>
      <c r="SIA18" s="265"/>
      <c r="SIB18" s="265"/>
      <c r="SIC18" s="265"/>
      <c r="SID18" s="265"/>
      <c r="SIE18" s="265"/>
      <c r="SIF18" s="265"/>
      <c r="SIG18" s="265"/>
      <c r="SIH18" s="265"/>
      <c r="SII18" s="265"/>
      <c r="SIJ18" s="265"/>
      <c r="SIK18" s="265"/>
      <c r="SIL18" s="265"/>
      <c r="SIM18" s="265"/>
      <c r="SIN18" s="265"/>
      <c r="SIO18" s="265"/>
      <c r="SIP18" s="265" t="s">
        <v>457</v>
      </c>
      <c r="SIQ18" s="265"/>
      <c r="SIR18" s="265"/>
      <c r="SIS18" s="265"/>
      <c r="SIT18" s="265"/>
      <c r="SIU18" s="265"/>
      <c r="SIV18" s="265"/>
      <c r="SIW18" s="265"/>
      <c r="SIX18" s="265"/>
      <c r="SIY18" s="265"/>
      <c r="SIZ18" s="265"/>
      <c r="SJA18" s="265"/>
      <c r="SJB18" s="265"/>
      <c r="SJC18" s="265"/>
      <c r="SJD18" s="265"/>
      <c r="SJE18" s="265"/>
      <c r="SJF18" s="265" t="s">
        <v>457</v>
      </c>
      <c r="SJG18" s="265"/>
      <c r="SJH18" s="265"/>
      <c r="SJI18" s="265"/>
      <c r="SJJ18" s="265"/>
      <c r="SJK18" s="265"/>
      <c r="SJL18" s="265"/>
      <c r="SJM18" s="265"/>
      <c r="SJN18" s="265"/>
      <c r="SJO18" s="265"/>
      <c r="SJP18" s="265"/>
      <c r="SJQ18" s="265"/>
      <c r="SJR18" s="265"/>
      <c r="SJS18" s="265"/>
      <c r="SJT18" s="265"/>
      <c r="SJU18" s="265"/>
      <c r="SJV18" s="265" t="s">
        <v>457</v>
      </c>
      <c r="SJW18" s="265"/>
      <c r="SJX18" s="265"/>
      <c r="SJY18" s="265"/>
      <c r="SJZ18" s="265"/>
      <c r="SKA18" s="265"/>
      <c r="SKB18" s="265"/>
      <c r="SKC18" s="265"/>
      <c r="SKD18" s="265"/>
      <c r="SKE18" s="265"/>
      <c r="SKF18" s="265"/>
      <c r="SKG18" s="265"/>
      <c r="SKH18" s="265"/>
      <c r="SKI18" s="265"/>
      <c r="SKJ18" s="265"/>
      <c r="SKK18" s="265"/>
      <c r="SKL18" s="265" t="s">
        <v>457</v>
      </c>
      <c r="SKM18" s="265"/>
      <c r="SKN18" s="265"/>
      <c r="SKO18" s="265"/>
      <c r="SKP18" s="265"/>
      <c r="SKQ18" s="265"/>
      <c r="SKR18" s="265"/>
      <c r="SKS18" s="265"/>
      <c r="SKT18" s="265"/>
      <c r="SKU18" s="265"/>
      <c r="SKV18" s="265"/>
      <c r="SKW18" s="265"/>
      <c r="SKX18" s="265"/>
      <c r="SKY18" s="265"/>
      <c r="SKZ18" s="265"/>
      <c r="SLA18" s="265"/>
      <c r="SLB18" s="265" t="s">
        <v>457</v>
      </c>
      <c r="SLC18" s="265"/>
      <c r="SLD18" s="265"/>
      <c r="SLE18" s="265"/>
      <c r="SLF18" s="265"/>
      <c r="SLG18" s="265"/>
      <c r="SLH18" s="265"/>
      <c r="SLI18" s="265"/>
      <c r="SLJ18" s="265"/>
      <c r="SLK18" s="265"/>
      <c r="SLL18" s="265"/>
      <c r="SLM18" s="265"/>
      <c r="SLN18" s="265"/>
      <c r="SLO18" s="265"/>
      <c r="SLP18" s="265"/>
      <c r="SLQ18" s="265"/>
      <c r="SLR18" s="265" t="s">
        <v>457</v>
      </c>
      <c r="SLS18" s="265"/>
      <c r="SLT18" s="265"/>
      <c r="SLU18" s="265"/>
      <c r="SLV18" s="265"/>
      <c r="SLW18" s="265"/>
      <c r="SLX18" s="265"/>
      <c r="SLY18" s="265"/>
      <c r="SLZ18" s="265"/>
      <c r="SMA18" s="265"/>
      <c r="SMB18" s="265"/>
      <c r="SMC18" s="265"/>
      <c r="SMD18" s="265"/>
      <c r="SME18" s="265"/>
      <c r="SMF18" s="265"/>
      <c r="SMG18" s="265"/>
      <c r="SMH18" s="265" t="s">
        <v>457</v>
      </c>
      <c r="SMI18" s="265"/>
      <c r="SMJ18" s="265"/>
      <c r="SMK18" s="265"/>
      <c r="SML18" s="265"/>
      <c r="SMM18" s="265"/>
      <c r="SMN18" s="265"/>
      <c r="SMO18" s="265"/>
      <c r="SMP18" s="265"/>
      <c r="SMQ18" s="265"/>
      <c r="SMR18" s="265"/>
      <c r="SMS18" s="265"/>
      <c r="SMT18" s="265"/>
      <c r="SMU18" s="265"/>
      <c r="SMV18" s="265"/>
      <c r="SMW18" s="265"/>
      <c r="SMX18" s="265" t="s">
        <v>457</v>
      </c>
      <c r="SMY18" s="265"/>
      <c r="SMZ18" s="265"/>
      <c r="SNA18" s="265"/>
      <c r="SNB18" s="265"/>
      <c r="SNC18" s="265"/>
      <c r="SND18" s="265"/>
      <c r="SNE18" s="265"/>
      <c r="SNF18" s="265"/>
      <c r="SNG18" s="265"/>
      <c r="SNH18" s="265"/>
      <c r="SNI18" s="265"/>
      <c r="SNJ18" s="265"/>
      <c r="SNK18" s="265"/>
      <c r="SNL18" s="265"/>
      <c r="SNM18" s="265"/>
      <c r="SNN18" s="265" t="s">
        <v>457</v>
      </c>
      <c r="SNO18" s="265"/>
      <c r="SNP18" s="265"/>
      <c r="SNQ18" s="265"/>
      <c r="SNR18" s="265"/>
      <c r="SNS18" s="265"/>
      <c r="SNT18" s="265"/>
      <c r="SNU18" s="265"/>
      <c r="SNV18" s="265"/>
      <c r="SNW18" s="265"/>
      <c r="SNX18" s="265"/>
      <c r="SNY18" s="265"/>
      <c r="SNZ18" s="265"/>
      <c r="SOA18" s="265"/>
      <c r="SOB18" s="265"/>
      <c r="SOC18" s="265"/>
      <c r="SOD18" s="265" t="s">
        <v>457</v>
      </c>
      <c r="SOE18" s="265"/>
      <c r="SOF18" s="265"/>
      <c r="SOG18" s="265"/>
      <c r="SOH18" s="265"/>
      <c r="SOI18" s="265"/>
      <c r="SOJ18" s="265"/>
      <c r="SOK18" s="265"/>
      <c r="SOL18" s="265"/>
      <c r="SOM18" s="265"/>
      <c r="SON18" s="265"/>
      <c r="SOO18" s="265"/>
      <c r="SOP18" s="265"/>
      <c r="SOQ18" s="265"/>
      <c r="SOR18" s="265"/>
      <c r="SOS18" s="265"/>
      <c r="SOT18" s="265" t="s">
        <v>457</v>
      </c>
      <c r="SOU18" s="265"/>
      <c r="SOV18" s="265"/>
      <c r="SOW18" s="265"/>
      <c r="SOX18" s="265"/>
      <c r="SOY18" s="265"/>
      <c r="SOZ18" s="265"/>
      <c r="SPA18" s="265"/>
      <c r="SPB18" s="265"/>
      <c r="SPC18" s="265"/>
      <c r="SPD18" s="265"/>
      <c r="SPE18" s="265"/>
      <c r="SPF18" s="265"/>
      <c r="SPG18" s="265"/>
      <c r="SPH18" s="265"/>
      <c r="SPI18" s="265"/>
      <c r="SPJ18" s="265" t="s">
        <v>457</v>
      </c>
      <c r="SPK18" s="265"/>
      <c r="SPL18" s="265"/>
      <c r="SPM18" s="265"/>
      <c r="SPN18" s="265"/>
      <c r="SPO18" s="265"/>
      <c r="SPP18" s="265"/>
      <c r="SPQ18" s="265"/>
      <c r="SPR18" s="265"/>
      <c r="SPS18" s="265"/>
      <c r="SPT18" s="265"/>
      <c r="SPU18" s="265"/>
      <c r="SPV18" s="265"/>
      <c r="SPW18" s="265"/>
      <c r="SPX18" s="265"/>
      <c r="SPY18" s="265"/>
      <c r="SPZ18" s="265" t="s">
        <v>457</v>
      </c>
      <c r="SQA18" s="265"/>
      <c r="SQB18" s="265"/>
      <c r="SQC18" s="265"/>
      <c r="SQD18" s="265"/>
      <c r="SQE18" s="265"/>
      <c r="SQF18" s="265"/>
      <c r="SQG18" s="265"/>
      <c r="SQH18" s="265"/>
      <c r="SQI18" s="265"/>
      <c r="SQJ18" s="265"/>
      <c r="SQK18" s="265"/>
      <c r="SQL18" s="265"/>
      <c r="SQM18" s="265"/>
      <c r="SQN18" s="265"/>
      <c r="SQO18" s="265"/>
      <c r="SQP18" s="265" t="s">
        <v>457</v>
      </c>
      <c r="SQQ18" s="265"/>
      <c r="SQR18" s="265"/>
      <c r="SQS18" s="265"/>
      <c r="SQT18" s="265"/>
      <c r="SQU18" s="265"/>
      <c r="SQV18" s="265"/>
      <c r="SQW18" s="265"/>
      <c r="SQX18" s="265"/>
      <c r="SQY18" s="265"/>
      <c r="SQZ18" s="265"/>
      <c r="SRA18" s="265"/>
      <c r="SRB18" s="265"/>
      <c r="SRC18" s="265"/>
      <c r="SRD18" s="265"/>
      <c r="SRE18" s="265"/>
      <c r="SRF18" s="265" t="s">
        <v>457</v>
      </c>
      <c r="SRG18" s="265"/>
      <c r="SRH18" s="265"/>
      <c r="SRI18" s="265"/>
      <c r="SRJ18" s="265"/>
      <c r="SRK18" s="265"/>
      <c r="SRL18" s="265"/>
      <c r="SRM18" s="265"/>
      <c r="SRN18" s="265"/>
      <c r="SRO18" s="265"/>
      <c r="SRP18" s="265"/>
      <c r="SRQ18" s="265"/>
      <c r="SRR18" s="265"/>
      <c r="SRS18" s="265"/>
      <c r="SRT18" s="265"/>
      <c r="SRU18" s="265"/>
      <c r="SRV18" s="265" t="s">
        <v>457</v>
      </c>
      <c r="SRW18" s="265"/>
      <c r="SRX18" s="265"/>
      <c r="SRY18" s="265"/>
      <c r="SRZ18" s="265"/>
      <c r="SSA18" s="265"/>
      <c r="SSB18" s="265"/>
      <c r="SSC18" s="265"/>
      <c r="SSD18" s="265"/>
      <c r="SSE18" s="265"/>
      <c r="SSF18" s="265"/>
      <c r="SSG18" s="265"/>
      <c r="SSH18" s="265"/>
      <c r="SSI18" s="265"/>
      <c r="SSJ18" s="265"/>
      <c r="SSK18" s="265"/>
      <c r="SSL18" s="265" t="s">
        <v>457</v>
      </c>
      <c r="SSM18" s="265"/>
      <c r="SSN18" s="265"/>
      <c r="SSO18" s="265"/>
      <c r="SSP18" s="265"/>
      <c r="SSQ18" s="265"/>
      <c r="SSR18" s="265"/>
      <c r="SSS18" s="265"/>
      <c r="SST18" s="265"/>
      <c r="SSU18" s="265"/>
      <c r="SSV18" s="265"/>
      <c r="SSW18" s="265"/>
      <c r="SSX18" s="265"/>
      <c r="SSY18" s="265"/>
      <c r="SSZ18" s="265"/>
      <c r="STA18" s="265"/>
      <c r="STB18" s="265" t="s">
        <v>457</v>
      </c>
      <c r="STC18" s="265"/>
      <c r="STD18" s="265"/>
      <c r="STE18" s="265"/>
      <c r="STF18" s="265"/>
      <c r="STG18" s="265"/>
      <c r="STH18" s="265"/>
      <c r="STI18" s="265"/>
      <c r="STJ18" s="265"/>
      <c r="STK18" s="265"/>
      <c r="STL18" s="265"/>
      <c r="STM18" s="265"/>
      <c r="STN18" s="265"/>
      <c r="STO18" s="265"/>
      <c r="STP18" s="265"/>
      <c r="STQ18" s="265"/>
      <c r="STR18" s="265" t="s">
        <v>457</v>
      </c>
      <c r="STS18" s="265"/>
      <c r="STT18" s="265"/>
      <c r="STU18" s="265"/>
      <c r="STV18" s="265"/>
      <c r="STW18" s="265"/>
      <c r="STX18" s="265"/>
      <c r="STY18" s="265"/>
      <c r="STZ18" s="265"/>
      <c r="SUA18" s="265"/>
      <c r="SUB18" s="265"/>
      <c r="SUC18" s="265"/>
      <c r="SUD18" s="265"/>
      <c r="SUE18" s="265"/>
      <c r="SUF18" s="265"/>
      <c r="SUG18" s="265"/>
      <c r="SUH18" s="265" t="s">
        <v>457</v>
      </c>
      <c r="SUI18" s="265"/>
      <c r="SUJ18" s="265"/>
      <c r="SUK18" s="265"/>
      <c r="SUL18" s="265"/>
      <c r="SUM18" s="265"/>
      <c r="SUN18" s="265"/>
      <c r="SUO18" s="265"/>
      <c r="SUP18" s="265"/>
      <c r="SUQ18" s="265"/>
      <c r="SUR18" s="265"/>
      <c r="SUS18" s="265"/>
      <c r="SUT18" s="265"/>
      <c r="SUU18" s="265"/>
      <c r="SUV18" s="265"/>
      <c r="SUW18" s="265"/>
      <c r="SUX18" s="265" t="s">
        <v>457</v>
      </c>
      <c r="SUY18" s="265"/>
      <c r="SUZ18" s="265"/>
      <c r="SVA18" s="265"/>
      <c r="SVB18" s="265"/>
      <c r="SVC18" s="265"/>
      <c r="SVD18" s="265"/>
      <c r="SVE18" s="265"/>
      <c r="SVF18" s="265"/>
      <c r="SVG18" s="265"/>
      <c r="SVH18" s="265"/>
      <c r="SVI18" s="265"/>
      <c r="SVJ18" s="265"/>
      <c r="SVK18" s="265"/>
      <c r="SVL18" s="265"/>
      <c r="SVM18" s="265"/>
      <c r="SVN18" s="265" t="s">
        <v>457</v>
      </c>
      <c r="SVO18" s="265"/>
      <c r="SVP18" s="265"/>
      <c r="SVQ18" s="265"/>
      <c r="SVR18" s="265"/>
      <c r="SVS18" s="265"/>
      <c r="SVT18" s="265"/>
      <c r="SVU18" s="265"/>
      <c r="SVV18" s="265"/>
      <c r="SVW18" s="265"/>
      <c r="SVX18" s="265"/>
      <c r="SVY18" s="265"/>
      <c r="SVZ18" s="265"/>
      <c r="SWA18" s="265"/>
      <c r="SWB18" s="265"/>
      <c r="SWC18" s="265"/>
      <c r="SWD18" s="265" t="s">
        <v>457</v>
      </c>
      <c r="SWE18" s="265"/>
      <c r="SWF18" s="265"/>
      <c r="SWG18" s="265"/>
      <c r="SWH18" s="265"/>
      <c r="SWI18" s="265"/>
      <c r="SWJ18" s="265"/>
      <c r="SWK18" s="265"/>
      <c r="SWL18" s="265"/>
      <c r="SWM18" s="265"/>
      <c r="SWN18" s="265"/>
      <c r="SWO18" s="265"/>
      <c r="SWP18" s="265"/>
      <c r="SWQ18" s="265"/>
      <c r="SWR18" s="265"/>
      <c r="SWS18" s="265"/>
      <c r="SWT18" s="265" t="s">
        <v>457</v>
      </c>
      <c r="SWU18" s="265"/>
      <c r="SWV18" s="265"/>
      <c r="SWW18" s="265"/>
      <c r="SWX18" s="265"/>
      <c r="SWY18" s="265"/>
      <c r="SWZ18" s="265"/>
      <c r="SXA18" s="265"/>
      <c r="SXB18" s="265"/>
      <c r="SXC18" s="265"/>
      <c r="SXD18" s="265"/>
      <c r="SXE18" s="265"/>
      <c r="SXF18" s="265"/>
      <c r="SXG18" s="265"/>
      <c r="SXH18" s="265"/>
      <c r="SXI18" s="265"/>
      <c r="SXJ18" s="265" t="s">
        <v>457</v>
      </c>
      <c r="SXK18" s="265"/>
      <c r="SXL18" s="265"/>
      <c r="SXM18" s="265"/>
      <c r="SXN18" s="265"/>
      <c r="SXO18" s="265"/>
      <c r="SXP18" s="265"/>
      <c r="SXQ18" s="265"/>
      <c r="SXR18" s="265"/>
      <c r="SXS18" s="265"/>
      <c r="SXT18" s="265"/>
      <c r="SXU18" s="265"/>
      <c r="SXV18" s="265"/>
      <c r="SXW18" s="265"/>
      <c r="SXX18" s="265"/>
      <c r="SXY18" s="265"/>
      <c r="SXZ18" s="265" t="s">
        <v>457</v>
      </c>
      <c r="SYA18" s="265"/>
      <c r="SYB18" s="265"/>
      <c r="SYC18" s="265"/>
      <c r="SYD18" s="265"/>
      <c r="SYE18" s="265"/>
      <c r="SYF18" s="265"/>
      <c r="SYG18" s="265"/>
      <c r="SYH18" s="265"/>
      <c r="SYI18" s="265"/>
      <c r="SYJ18" s="265"/>
      <c r="SYK18" s="265"/>
      <c r="SYL18" s="265"/>
      <c r="SYM18" s="265"/>
      <c r="SYN18" s="265"/>
      <c r="SYO18" s="265"/>
      <c r="SYP18" s="265" t="s">
        <v>457</v>
      </c>
      <c r="SYQ18" s="265"/>
      <c r="SYR18" s="265"/>
      <c r="SYS18" s="265"/>
      <c r="SYT18" s="265"/>
      <c r="SYU18" s="265"/>
      <c r="SYV18" s="265"/>
      <c r="SYW18" s="265"/>
      <c r="SYX18" s="265"/>
      <c r="SYY18" s="265"/>
      <c r="SYZ18" s="265"/>
      <c r="SZA18" s="265"/>
      <c r="SZB18" s="265"/>
      <c r="SZC18" s="265"/>
      <c r="SZD18" s="265"/>
      <c r="SZE18" s="265"/>
      <c r="SZF18" s="265" t="s">
        <v>457</v>
      </c>
      <c r="SZG18" s="265"/>
      <c r="SZH18" s="265"/>
      <c r="SZI18" s="265"/>
      <c r="SZJ18" s="265"/>
      <c r="SZK18" s="265"/>
      <c r="SZL18" s="265"/>
      <c r="SZM18" s="265"/>
      <c r="SZN18" s="265"/>
      <c r="SZO18" s="265"/>
      <c r="SZP18" s="265"/>
      <c r="SZQ18" s="265"/>
      <c r="SZR18" s="265"/>
      <c r="SZS18" s="265"/>
      <c r="SZT18" s="265"/>
      <c r="SZU18" s="265"/>
      <c r="SZV18" s="265" t="s">
        <v>457</v>
      </c>
      <c r="SZW18" s="265"/>
      <c r="SZX18" s="265"/>
      <c r="SZY18" s="265"/>
      <c r="SZZ18" s="265"/>
      <c r="TAA18" s="265"/>
      <c r="TAB18" s="265"/>
      <c r="TAC18" s="265"/>
      <c r="TAD18" s="265"/>
      <c r="TAE18" s="265"/>
      <c r="TAF18" s="265"/>
      <c r="TAG18" s="265"/>
      <c r="TAH18" s="265"/>
      <c r="TAI18" s="265"/>
      <c r="TAJ18" s="265"/>
      <c r="TAK18" s="265"/>
      <c r="TAL18" s="265" t="s">
        <v>457</v>
      </c>
      <c r="TAM18" s="265"/>
      <c r="TAN18" s="265"/>
      <c r="TAO18" s="265"/>
      <c r="TAP18" s="265"/>
      <c r="TAQ18" s="265"/>
      <c r="TAR18" s="265"/>
      <c r="TAS18" s="265"/>
      <c r="TAT18" s="265"/>
      <c r="TAU18" s="265"/>
      <c r="TAV18" s="265"/>
      <c r="TAW18" s="265"/>
      <c r="TAX18" s="265"/>
      <c r="TAY18" s="265"/>
      <c r="TAZ18" s="265"/>
      <c r="TBA18" s="265"/>
      <c r="TBB18" s="265" t="s">
        <v>457</v>
      </c>
      <c r="TBC18" s="265"/>
      <c r="TBD18" s="265"/>
      <c r="TBE18" s="265"/>
      <c r="TBF18" s="265"/>
      <c r="TBG18" s="265"/>
      <c r="TBH18" s="265"/>
      <c r="TBI18" s="265"/>
      <c r="TBJ18" s="265"/>
      <c r="TBK18" s="265"/>
      <c r="TBL18" s="265"/>
      <c r="TBM18" s="265"/>
      <c r="TBN18" s="265"/>
      <c r="TBO18" s="265"/>
      <c r="TBP18" s="265"/>
      <c r="TBQ18" s="265"/>
      <c r="TBR18" s="265" t="s">
        <v>457</v>
      </c>
      <c r="TBS18" s="265"/>
      <c r="TBT18" s="265"/>
      <c r="TBU18" s="265"/>
      <c r="TBV18" s="265"/>
      <c r="TBW18" s="265"/>
      <c r="TBX18" s="265"/>
      <c r="TBY18" s="265"/>
      <c r="TBZ18" s="265"/>
      <c r="TCA18" s="265"/>
      <c r="TCB18" s="265"/>
      <c r="TCC18" s="265"/>
      <c r="TCD18" s="265"/>
      <c r="TCE18" s="265"/>
      <c r="TCF18" s="265"/>
      <c r="TCG18" s="265"/>
      <c r="TCH18" s="265" t="s">
        <v>457</v>
      </c>
      <c r="TCI18" s="265"/>
      <c r="TCJ18" s="265"/>
      <c r="TCK18" s="265"/>
      <c r="TCL18" s="265"/>
      <c r="TCM18" s="265"/>
      <c r="TCN18" s="265"/>
      <c r="TCO18" s="265"/>
      <c r="TCP18" s="265"/>
      <c r="TCQ18" s="265"/>
      <c r="TCR18" s="265"/>
      <c r="TCS18" s="265"/>
      <c r="TCT18" s="265"/>
      <c r="TCU18" s="265"/>
      <c r="TCV18" s="265"/>
      <c r="TCW18" s="265"/>
      <c r="TCX18" s="265" t="s">
        <v>457</v>
      </c>
      <c r="TCY18" s="265"/>
      <c r="TCZ18" s="265"/>
      <c r="TDA18" s="265"/>
      <c r="TDB18" s="265"/>
      <c r="TDC18" s="265"/>
      <c r="TDD18" s="265"/>
      <c r="TDE18" s="265"/>
      <c r="TDF18" s="265"/>
      <c r="TDG18" s="265"/>
      <c r="TDH18" s="265"/>
      <c r="TDI18" s="265"/>
      <c r="TDJ18" s="265"/>
      <c r="TDK18" s="265"/>
      <c r="TDL18" s="265"/>
      <c r="TDM18" s="265"/>
      <c r="TDN18" s="265" t="s">
        <v>457</v>
      </c>
      <c r="TDO18" s="265"/>
      <c r="TDP18" s="265"/>
      <c r="TDQ18" s="265"/>
      <c r="TDR18" s="265"/>
      <c r="TDS18" s="265"/>
      <c r="TDT18" s="265"/>
      <c r="TDU18" s="265"/>
      <c r="TDV18" s="265"/>
      <c r="TDW18" s="265"/>
      <c r="TDX18" s="265"/>
      <c r="TDY18" s="265"/>
      <c r="TDZ18" s="265"/>
      <c r="TEA18" s="265"/>
      <c r="TEB18" s="265"/>
      <c r="TEC18" s="265"/>
      <c r="TED18" s="265" t="s">
        <v>457</v>
      </c>
      <c r="TEE18" s="265"/>
      <c r="TEF18" s="265"/>
      <c r="TEG18" s="265"/>
      <c r="TEH18" s="265"/>
      <c r="TEI18" s="265"/>
      <c r="TEJ18" s="265"/>
      <c r="TEK18" s="265"/>
      <c r="TEL18" s="265"/>
      <c r="TEM18" s="265"/>
      <c r="TEN18" s="265"/>
      <c r="TEO18" s="265"/>
      <c r="TEP18" s="265"/>
      <c r="TEQ18" s="265"/>
      <c r="TER18" s="265"/>
      <c r="TES18" s="265"/>
      <c r="TET18" s="265" t="s">
        <v>457</v>
      </c>
      <c r="TEU18" s="265"/>
      <c r="TEV18" s="265"/>
      <c r="TEW18" s="265"/>
      <c r="TEX18" s="265"/>
      <c r="TEY18" s="265"/>
      <c r="TEZ18" s="265"/>
      <c r="TFA18" s="265"/>
      <c r="TFB18" s="265"/>
      <c r="TFC18" s="265"/>
      <c r="TFD18" s="265"/>
      <c r="TFE18" s="265"/>
      <c r="TFF18" s="265"/>
      <c r="TFG18" s="265"/>
      <c r="TFH18" s="265"/>
      <c r="TFI18" s="265"/>
      <c r="TFJ18" s="265" t="s">
        <v>457</v>
      </c>
      <c r="TFK18" s="265"/>
      <c r="TFL18" s="265"/>
      <c r="TFM18" s="265"/>
      <c r="TFN18" s="265"/>
      <c r="TFO18" s="265"/>
      <c r="TFP18" s="265"/>
      <c r="TFQ18" s="265"/>
      <c r="TFR18" s="265"/>
      <c r="TFS18" s="265"/>
      <c r="TFT18" s="265"/>
      <c r="TFU18" s="265"/>
      <c r="TFV18" s="265"/>
      <c r="TFW18" s="265"/>
      <c r="TFX18" s="265"/>
      <c r="TFY18" s="265"/>
      <c r="TFZ18" s="265" t="s">
        <v>457</v>
      </c>
      <c r="TGA18" s="265"/>
      <c r="TGB18" s="265"/>
      <c r="TGC18" s="265"/>
      <c r="TGD18" s="265"/>
      <c r="TGE18" s="265"/>
      <c r="TGF18" s="265"/>
      <c r="TGG18" s="265"/>
      <c r="TGH18" s="265"/>
      <c r="TGI18" s="265"/>
      <c r="TGJ18" s="265"/>
      <c r="TGK18" s="265"/>
      <c r="TGL18" s="265"/>
      <c r="TGM18" s="265"/>
      <c r="TGN18" s="265"/>
      <c r="TGO18" s="265"/>
      <c r="TGP18" s="265" t="s">
        <v>457</v>
      </c>
      <c r="TGQ18" s="265"/>
      <c r="TGR18" s="265"/>
      <c r="TGS18" s="265"/>
      <c r="TGT18" s="265"/>
      <c r="TGU18" s="265"/>
      <c r="TGV18" s="265"/>
      <c r="TGW18" s="265"/>
      <c r="TGX18" s="265"/>
      <c r="TGY18" s="265"/>
      <c r="TGZ18" s="265"/>
      <c r="THA18" s="265"/>
      <c r="THB18" s="265"/>
      <c r="THC18" s="265"/>
      <c r="THD18" s="265"/>
      <c r="THE18" s="265"/>
      <c r="THF18" s="265" t="s">
        <v>457</v>
      </c>
      <c r="THG18" s="265"/>
      <c r="THH18" s="265"/>
      <c r="THI18" s="265"/>
      <c r="THJ18" s="265"/>
      <c r="THK18" s="265"/>
      <c r="THL18" s="265"/>
      <c r="THM18" s="265"/>
      <c r="THN18" s="265"/>
      <c r="THO18" s="265"/>
      <c r="THP18" s="265"/>
      <c r="THQ18" s="265"/>
      <c r="THR18" s="265"/>
      <c r="THS18" s="265"/>
      <c r="THT18" s="265"/>
      <c r="THU18" s="265"/>
      <c r="THV18" s="265" t="s">
        <v>457</v>
      </c>
      <c r="THW18" s="265"/>
      <c r="THX18" s="265"/>
      <c r="THY18" s="265"/>
      <c r="THZ18" s="265"/>
      <c r="TIA18" s="265"/>
      <c r="TIB18" s="265"/>
      <c r="TIC18" s="265"/>
      <c r="TID18" s="265"/>
      <c r="TIE18" s="265"/>
      <c r="TIF18" s="265"/>
      <c r="TIG18" s="265"/>
      <c r="TIH18" s="265"/>
      <c r="TII18" s="265"/>
      <c r="TIJ18" s="265"/>
      <c r="TIK18" s="265"/>
      <c r="TIL18" s="265" t="s">
        <v>457</v>
      </c>
      <c r="TIM18" s="265"/>
      <c r="TIN18" s="265"/>
      <c r="TIO18" s="265"/>
      <c r="TIP18" s="265"/>
      <c r="TIQ18" s="265"/>
      <c r="TIR18" s="265"/>
      <c r="TIS18" s="265"/>
      <c r="TIT18" s="265"/>
      <c r="TIU18" s="265"/>
      <c r="TIV18" s="265"/>
      <c r="TIW18" s="265"/>
      <c r="TIX18" s="265"/>
      <c r="TIY18" s="265"/>
      <c r="TIZ18" s="265"/>
      <c r="TJA18" s="265"/>
      <c r="TJB18" s="265" t="s">
        <v>457</v>
      </c>
      <c r="TJC18" s="265"/>
      <c r="TJD18" s="265"/>
      <c r="TJE18" s="265"/>
      <c r="TJF18" s="265"/>
      <c r="TJG18" s="265"/>
      <c r="TJH18" s="265"/>
      <c r="TJI18" s="265"/>
      <c r="TJJ18" s="265"/>
      <c r="TJK18" s="265"/>
      <c r="TJL18" s="265"/>
      <c r="TJM18" s="265"/>
      <c r="TJN18" s="265"/>
      <c r="TJO18" s="265"/>
      <c r="TJP18" s="265"/>
      <c r="TJQ18" s="265"/>
      <c r="TJR18" s="265" t="s">
        <v>457</v>
      </c>
      <c r="TJS18" s="265"/>
      <c r="TJT18" s="265"/>
      <c r="TJU18" s="265"/>
      <c r="TJV18" s="265"/>
      <c r="TJW18" s="265"/>
      <c r="TJX18" s="265"/>
      <c r="TJY18" s="265"/>
      <c r="TJZ18" s="265"/>
      <c r="TKA18" s="265"/>
      <c r="TKB18" s="265"/>
      <c r="TKC18" s="265"/>
      <c r="TKD18" s="265"/>
      <c r="TKE18" s="265"/>
      <c r="TKF18" s="265"/>
      <c r="TKG18" s="265"/>
      <c r="TKH18" s="265" t="s">
        <v>457</v>
      </c>
      <c r="TKI18" s="265"/>
      <c r="TKJ18" s="265"/>
      <c r="TKK18" s="265"/>
      <c r="TKL18" s="265"/>
      <c r="TKM18" s="265"/>
      <c r="TKN18" s="265"/>
      <c r="TKO18" s="265"/>
      <c r="TKP18" s="265"/>
      <c r="TKQ18" s="265"/>
      <c r="TKR18" s="265"/>
      <c r="TKS18" s="265"/>
      <c r="TKT18" s="265"/>
      <c r="TKU18" s="265"/>
      <c r="TKV18" s="265"/>
      <c r="TKW18" s="265"/>
      <c r="TKX18" s="265" t="s">
        <v>457</v>
      </c>
      <c r="TKY18" s="265"/>
      <c r="TKZ18" s="265"/>
      <c r="TLA18" s="265"/>
      <c r="TLB18" s="265"/>
      <c r="TLC18" s="265"/>
      <c r="TLD18" s="265"/>
      <c r="TLE18" s="265"/>
      <c r="TLF18" s="265"/>
      <c r="TLG18" s="265"/>
      <c r="TLH18" s="265"/>
      <c r="TLI18" s="265"/>
      <c r="TLJ18" s="265"/>
      <c r="TLK18" s="265"/>
      <c r="TLL18" s="265"/>
      <c r="TLM18" s="265"/>
      <c r="TLN18" s="265" t="s">
        <v>457</v>
      </c>
      <c r="TLO18" s="265"/>
      <c r="TLP18" s="265"/>
      <c r="TLQ18" s="265"/>
      <c r="TLR18" s="265"/>
      <c r="TLS18" s="265"/>
      <c r="TLT18" s="265"/>
      <c r="TLU18" s="265"/>
      <c r="TLV18" s="265"/>
      <c r="TLW18" s="265"/>
      <c r="TLX18" s="265"/>
      <c r="TLY18" s="265"/>
      <c r="TLZ18" s="265"/>
      <c r="TMA18" s="265"/>
      <c r="TMB18" s="265"/>
      <c r="TMC18" s="265"/>
      <c r="TMD18" s="265" t="s">
        <v>457</v>
      </c>
      <c r="TME18" s="265"/>
      <c r="TMF18" s="265"/>
      <c r="TMG18" s="265"/>
      <c r="TMH18" s="265"/>
      <c r="TMI18" s="265"/>
      <c r="TMJ18" s="265"/>
      <c r="TMK18" s="265"/>
      <c r="TML18" s="265"/>
      <c r="TMM18" s="265"/>
      <c r="TMN18" s="265"/>
      <c r="TMO18" s="265"/>
      <c r="TMP18" s="265"/>
      <c r="TMQ18" s="265"/>
      <c r="TMR18" s="265"/>
      <c r="TMS18" s="265"/>
      <c r="TMT18" s="265" t="s">
        <v>457</v>
      </c>
      <c r="TMU18" s="265"/>
      <c r="TMV18" s="265"/>
      <c r="TMW18" s="265"/>
      <c r="TMX18" s="265"/>
      <c r="TMY18" s="265"/>
      <c r="TMZ18" s="265"/>
      <c r="TNA18" s="265"/>
      <c r="TNB18" s="265"/>
      <c r="TNC18" s="265"/>
      <c r="TND18" s="265"/>
      <c r="TNE18" s="265"/>
      <c r="TNF18" s="265"/>
      <c r="TNG18" s="265"/>
      <c r="TNH18" s="265"/>
      <c r="TNI18" s="265"/>
      <c r="TNJ18" s="265" t="s">
        <v>457</v>
      </c>
      <c r="TNK18" s="265"/>
      <c r="TNL18" s="265"/>
      <c r="TNM18" s="265"/>
      <c r="TNN18" s="265"/>
      <c r="TNO18" s="265"/>
      <c r="TNP18" s="265"/>
      <c r="TNQ18" s="265"/>
      <c r="TNR18" s="265"/>
      <c r="TNS18" s="265"/>
      <c r="TNT18" s="265"/>
      <c r="TNU18" s="265"/>
      <c r="TNV18" s="265"/>
      <c r="TNW18" s="265"/>
      <c r="TNX18" s="265"/>
      <c r="TNY18" s="265"/>
      <c r="TNZ18" s="265" t="s">
        <v>457</v>
      </c>
      <c r="TOA18" s="265"/>
      <c r="TOB18" s="265"/>
      <c r="TOC18" s="265"/>
      <c r="TOD18" s="265"/>
      <c r="TOE18" s="265"/>
      <c r="TOF18" s="265"/>
      <c r="TOG18" s="265"/>
      <c r="TOH18" s="265"/>
      <c r="TOI18" s="265"/>
      <c r="TOJ18" s="265"/>
      <c r="TOK18" s="265"/>
      <c r="TOL18" s="265"/>
      <c r="TOM18" s="265"/>
      <c r="TON18" s="265"/>
      <c r="TOO18" s="265"/>
      <c r="TOP18" s="265" t="s">
        <v>457</v>
      </c>
      <c r="TOQ18" s="265"/>
      <c r="TOR18" s="265"/>
      <c r="TOS18" s="265"/>
      <c r="TOT18" s="265"/>
      <c r="TOU18" s="265"/>
      <c r="TOV18" s="265"/>
      <c r="TOW18" s="265"/>
      <c r="TOX18" s="265"/>
      <c r="TOY18" s="265"/>
      <c r="TOZ18" s="265"/>
      <c r="TPA18" s="265"/>
      <c r="TPB18" s="265"/>
      <c r="TPC18" s="265"/>
      <c r="TPD18" s="265"/>
      <c r="TPE18" s="265"/>
      <c r="TPF18" s="265" t="s">
        <v>457</v>
      </c>
      <c r="TPG18" s="265"/>
      <c r="TPH18" s="265"/>
      <c r="TPI18" s="265"/>
      <c r="TPJ18" s="265"/>
      <c r="TPK18" s="265"/>
      <c r="TPL18" s="265"/>
      <c r="TPM18" s="265"/>
      <c r="TPN18" s="265"/>
      <c r="TPO18" s="265"/>
      <c r="TPP18" s="265"/>
      <c r="TPQ18" s="265"/>
      <c r="TPR18" s="265"/>
      <c r="TPS18" s="265"/>
      <c r="TPT18" s="265"/>
      <c r="TPU18" s="265"/>
      <c r="TPV18" s="265" t="s">
        <v>457</v>
      </c>
      <c r="TPW18" s="265"/>
      <c r="TPX18" s="265"/>
      <c r="TPY18" s="265"/>
      <c r="TPZ18" s="265"/>
      <c r="TQA18" s="265"/>
      <c r="TQB18" s="265"/>
      <c r="TQC18" s="265"/>
      <c r="TQD18" s="265"/>
      <c r="TQE18" s="265"/>
      <c r="TQF18" s="265"/>
      <c r="TQG18" s="265"/>
      <c r="TQH18" s="265"/>
      <c r="TQI18" s="265"/>
      <c r="TQJ18" s="265"/>
      <c r="TQK18" s="265"/>
      <c r="TQL18" s="265" t="s">
        <v>457</v>
      </c>
      <c r="TQM18" s="265"/>
      <c r="TQN18" s="265"/>
      <c r="TQO18" s="265"/>
      <c r="TQP18" s="265"/>
      <c r="TQQ18" s="265"/>
      <c r="TQR18" s="265"/>
      <c r="TQS18" s="265"/>
      <c r="TQT18" s="265"/>
      <c r="TQU18" s="265"/>
      <c r="TQV18" s="265"/>
      <c r="TQW18" s="265"/>
      <c r="TQX18" s="265"/>
      <c r="TQY18" s="265"/>
      <c r="TQZ18" s="265"/>
      <c r="TRA18" s="265"/>
      <c r="TRB18" s="265" t="s">
        <v>457</v>
      </c>
      <c r="TRC18" s="265"/>
      <c r="TRD18" s="265"/>
      <c r="TRE18" s="265"/>
      <c r="TRF18" s="265"/>
      <c r="TRG18" s="265"/>
      <c r="TRH18" s="265"/>
      <c r="TRI18" s="265"/>
      <c r="TRJ18" s="265"/>
      <c r="TRK18" s="265"/>
      <c r="TRL18" s="265"/>
      <c r="TRM18" s="265"/>
      <c r="TRN18" s="265"/>
      <c r="TRO18" s="265"/>
      <c r="TRP18" s="265"/>
      <c r="TRQ18" s="265"/>
      <c r="TRR18" s="265" t="s">
        <v>457</v>
      </c>
      <c r="TRS18" s="265"/>
      <c r="TRT18" s="265"/>
      <c r="TRU18" s="265"/>
      <c r="TRV18" s="265"/>
      <c r="TRW18" s="265"/>
      <c r="TRX18" s="265"/>
      <c r="TRY18" s="265"/>
      <c r="TRZ18" s="265"/>
      <c r="TSA18" s="265"/>
      <c r="TSB18" s="265"/>
      <c r="TSC18" s="265"/>
      <c r="TSD18" s="265"/>
      <c r="TSE18" s="265"/>
      <c r="TSF18" s="265"/>
      <c r="TSG18" s="265"/>
      <c r="TSH18" s="265" t="s">
        <v>457</v>
      </c>
      <c r="TSI18" s="265"/>
      <c r="TSJ18" s="265"/>
      <c r="TSK18" s="265"/>
      <c r="TSL18" s="265"/>
      <c r="TSM18" s="265"/>
      <c r="TSN18" s="265"/>
      <c r="TSO18" s="265"/>
      <c r="TSP18" s="265"/>
      <c r="TSQ18" s="265"/>
      <c r="TSR18" s="265"/>
      <c r="TSS18" s="265"/>
      <c r="TST18" s="265"/>
      <c r="TSU18" s="265"/>
      <c r="TSV18" s="265"/>
      <c r="TSW18" s="265"/>
      <c r="TSX18" s="265" t="s">
        <v>457</v>
      </c>
      <c r="TSY18" s="265"/>
      <c r="TSZ18" s="265"/>
      <c r="TTA18" s="265"/>
      <c r="TTB18" s="265"/>
      <c r="TTC18" s="265"/>
      <c r="TTD18" s="265"/>
      <c r="TTE18" s="265"/>
      <c r="TTF18" s="265"/>
      <c r="TTG18" s="265"/>
      <c r="TTH18" s="265"/>
      <c r="TTI18" s="265"/>
      <c r="TTJ18" s="265"/>
      <c r="TTK18" s="265"/>
      <c r="TTL18" s="265"/>
      <c r="TTM18" s="265"/>
      <c r="TTN18" s="265" t="s">
        <v>457</v>
      </c>
      <c r="TTO18" s="265"/>
      <c r="TTP18" s="265"/>
      <c r="TTQ18" s="265"/>
      <c r="TTR18" s="265"/>
      <c r="TTS18" s="265"/>
      <c r="TTT18" s="265"/>
      <c r="TTU18" s="265"/>
      <c r="TTV18" s="265"/>
      <c r="TTW18" s="265"/>
      <c r="TTX18" s="265"/>
      <c r="TTY18" s="265"/>
      <c r="TTZ18" s="265"/>
      <c r="TUA18" s="265"/>
      <c r="TUB18" s="265"/>
      <c r="TUC18" s="265"/>
      <c r="TUD18" s="265" t="s">
        <v>457</v>
      </c>
      <c r="TUE18" s="265"/>
      <c r="TUF18" s="265"/>
      <c r="TUG18" s="265"/>
      <c r="TUH18" s="265"/>
      <c r="TUI18" s="265"/>
      <c r="TUJ18" s="265"/>
      <c r="TUK18" s="265"/>
      <c r="TUL18" s="265"/>
      <c r="TUM18" s="265"/>
      <c r="TUN18" s="265"/>
      <c r="TUO18" s="265"/>
      <c r="TUP18" s="265"/>
      <c r="TUQ18" s="265"/>
      <c r="TUR18" s="265"/>
      <c r="TUS18" s="265"/>
      <c r="TUT18" s="265" t="s">
        <v>457</v>
      </c>
      <c r="TUU18" s="265"/>
      <c r="TUV18" s="265"/>
      <c r="TUW18" s="265"/>
      <c r="TUX18" s="265"/>
      <c r="TUY18" s="265"/>
      <c r="TUZ18" s="265"/>
      <c r="TVA18" s="265"/>
      <c r="TVB18" s="265"/>
      <c r="TVC18" s="265"/>
      <c r="TVD18" s="265"/>
      <c r="TVE18" s="265"/>
      <c r="TVF18" s="265"/>
      <c r="TVG18" s="265"/>
      <c r="TVH18" s="265"/>
      <c r="TVI18" s="265"/>
      <c r="TVJ18" s="265" t="s">
        <v>457</v>
      </c>
      <c r="TVK18" s="265"/>
      <c r="TVL18" s="265"/>
      <c r="TVM18" s="265"/>
      <c r="TVN18" s="265"/>
      <c r="TVO18" s="265"/>
      <c r="TVP18" s="265"/>
      <c r="TVQ18" s="265"/>
      <c r="TVR18" s="265"/>
      <c r="TVS18" s="265"/>
      <c r="TVT18" s="265"/>
      <c r="TVU18" s="265"/>
      <c r="TVV18" s="265"/>
      <c r="TVW18" s="265"/>
      <c r="TVX18" s="265"/>
      <c r="TVY18" s="265"/>
      <c r="TVZ18" s="265" t="s">
        <v>457</v>
      </c>
      <c r="TWA18" s="265"/>
      <c r="TWB18" s="265"/>
      <c r="TWC18" s="265"/>
      <c r="TWD18" s="265"/>
      <c r="TWE18" s="265"/>
      <c r="TWF18" s="265"/>
      <c r="TWG18" s="265"/>
      <c r="TWH18" s="265"/>
      <c r="TWI18" s="265"/>
      <c r="TWJ18" s="265"/>
      <c r="TWK18" s="265"/>
      <c r="TWL18" s="265"/>
      <c r="TWM18" s="265"/>
      <c r="TWN18" s="265"/>
      <c r="TWO18" s="265"/>
      <c r="TWP18" s="265" t="s">
        <v>457</v>
      </c>
      <c r="TWQ18" s="265"/>
      <c r="TWR18" s="265"/>
      <c r="TWS18" s="265"/>
      <c r="TWT18" s="265"/>
      <c r="TWU18" s="265"/>
      <c r="TWV18" s="265"/>
      <c r="TWW18" s="265"/>
      <c r="TWX18" s="265"/>
      <c r="TWY18" s="265"/>
      <c r="TWZ18" s="265"/>
      <c r="TXA18" s="265"/>
      <c r="TXB18" s="265"/>
      <c r="TXC18" s="265"/>
      <c r="TXD18" s="265"/>
      <c r="TXE18" s="265"/>
      <c r="TXF18" s="265" t="s">
        <v>457</v>
      </c>
      <c r="TXG18" s="265"/>
      <c r="TXH18" s="265"/>
      <c r="TXI18" s="265"/>
      <c r="TXJ18" s="265"/>
      <c r="TXK18" s="265"/>
      <c r="TXL18" s="265"/>
      <c r="TXM18" s="265"/>
      <c r="TXN18" s="265"/>
      <c r="TXO18" s="265"/>
      <c r="TXP18" s="265"/>
      <c r="TXQ18" s="265"/>
      <c r="TXR18" s="265"/>
      <c r="TXS18" s="265"/>
      <c r="TXT18" s="265"/>
      <c r="TXU18" s="265"/>
      <c r="TXV18" s="265" t="s">
        <v>457</v>
      </c>
      <c r="TXW18" s="265"/>
      <c r="TXX18" s="265"/>
      <c r="TXY18" s="265"/>
      <c r="TXZ18" s="265"/>
      <c r="TYA18" s="265"/>
      <c r="TYB18" s="265"/>
      <c r="TYC18" s="265"/>
      <c r="TYD18" s="265"/>
      <c r="TYE18" s="265"/>
      <c r="TYF18" s="265"/>
      <c r="TYG18" s="265"/>
      <c r="TYH18" s="265"/>
      <c r="TYI18" s="265"/>
      <c r="TYJ18" s="265"/>
      <c r="TYK18" s="265"/>
      <c r="TYL18" s="265" t="s">
        <v>457</v>
      </c>
      <c r="TYM18" s="265"/>
      <c r="TYN18" s="265"/>
      <c r="TYO18" s="265"/>
      <c r="TYP18" s="265"/>
      <c r="TYQ18" s="265"/>
      <c r="TYR18" s="265"/>
      <c r="TYS18" s="265"/>
      <c r="TYT18" s="265"/>
      <c r="TYU18" s="265"/>
      <c r="TYV18" s="265"/>
      <c r="TYW18" s="265"/>
      <c r="TYX18" s="265"/>
      <c r="TYY18" s="265"/>
      <c r="TYZ18" s="265"/>
      <c r="TZA18" s="265"/>
      <c r="TZB18" s="265" t="s">
        <v>457</v>
      </c>
      <c r="TZC18" s="265"/>
      <c r="TZD18" s="265"/>
      <c r="TZE18" s="265"/>
      <c r="TZF18" s="265"/>
      <c r="TZG18" s="265"/>
      <c r="TZH18" s="265"/>
      <c r="TZI18" s="265"/>
      <c r="TZJ18" s="265"/>
      <c r="TZK18" s="265"/>
      <c r="TZL18" s="265"/>
      <c r="TZM18" s="265"/>
      <c r="TZN18" s="265"/>
      <c r="TZO18" s="265"/>
      <c r="TZP18" s="265"/>
      <c r="TZQ18" s="265"/>
      <c r="TZR18" s="265" t="s">
        <v>457</v>
      </c>
      <c r="TZS18" s="265"/>
      <c r="TZT18" s="265"/>
      <c r="TZU18" s="265"/>
      <c r="TZV18" s="265"/>
      <c r="TZW18" s="265"/>
      <c r="TZX18" s="265"/>
      <c r="TZY18" s="265"/>
      <c r="TZZ18" s="265"/>
      <c r="UAA18" s="265"/>
      <c r="UAB18" s="265"/>
      <c r="UAC18" s="265"/>
      <c r="UAD18" s="265"/>
      <c r="UAE18" s="265"/>
      <c r="UAF18" s="265"/>
      <c r="UAG18" s="265"/>
      <c r="UAH18" s="265" t="s">
        <v>457</v>
      </c>
      <c r="UAI18" s="265"/>
      <c r="UAJ18" s="265"/>
      <c r="UAK18" s="265"/>
      <c r="UAL18" s="265"/>
      <c r="UAM18" s="265"/>
      <c r="UAN18" s="265"/>
      <c r="UAO18" s="265"/>
      <c r="UAP18" s="265"/>
      <c r="UAQ18" s="265"/>
      <c r="UAR18" s="265"/>
      <c r="UAS18" s="265"/>
      <c r="UAT18" s="265"/>
      <c r="UAU18" s="265"/>
      <c r="UAV18" s="265"/>
      <c r="UAW18" s="265"/>
      <c r="UAX18" s="265" t="s">
        <v>457</v>
      </c>
      <c r="UAY18" s="265"/>
      <c r="UAZ18" s="265"/>
      <c r="UBA18" s="265"/>
      <c r="UBB18" s="265"/>
      <c r="UBC18" s="265"/>
      <c r="UBD18" s="265"/>
      <c r="UBE18" s="265"/>
      <c r="UBF18" s="265"/>
      <c r="UBG18" s="265"/>
      <c r="UBH18" s="265"/>
      <c r="UBI18" s="265"/>
      <c r="UBJ18" s="265"/>
      <c r="UBK18" s="265"/>
      <c r="UBL18" s="265"/>
      <c r="UBM18" s="265"/>
      <c r="UBN18" s="265" t="s">
        <v>457</v>
      </c>
      <c r="UBO18" s="265"/>
      <c r="UBP18" s="265"/>
      <c r="UBQ18" s="265"/>
      <c r="UBR18" s="265"/>
      <c r="UBS18" s="265"/>
      <c r="UBT18" s="265"/>
      <c r="UBU18" s="265"/>
      <c r="UBV18" s="265"/>
      <c r="UBW18" s="265"/>
      <c r="UBX18" s="265"/>
      <c r="UBY18" s="265"/>
      <c r="UBZ18" s="265"/>
      <c r="UCA18" s="265"/>
      <c r="UCB18" s="265"/>
      <c r="UCC18" s="265"/>
      <c r="UCD18" s="265" t="s">
        <v>457</v>
      </c>
      <c r="UCE18" s="265"/>
      <c r="UCF18" s="265"/>
      <c r="UCG18" s="265"/>
      <c r="UCH18" s="265"/>
      <c r="UCI18" s="265"/>
      <c r="UCJ18" s="265"/>
      <c r="UCK18" s="265"/>
      <c r="UCL18" s="265"/>
      <c r="UCM18" s="265"/>
      <c r="UCN18" s="265"/>
      <c r="UCO18" s="265"/>
      <c r="UCP18" s="265"/>
      <c r="UCQ18" s="265"/>
      <c r="UCR18" s="265"/>
      <c r="UCS18" s="265"/>
      <c r="UCT18" s="265" t="s">
        <v>457</v>
      </c>
      <c r="UCU18" s="265"/>
      <c r="UCV18" s="265"/>
      <c r="UCW18" s="265"/>
      <c r="UCX18" s="265"/>
      <c r="UCY18" s="265"/>
      <c r="UCZ18" s="265"/>
      <c r="UDA18" s="265"/>
      <c r="UDB18" s="265"/>
      <c r="UDC18" s="265"/>
      <c r="UDD18" s="265"/>
      <c r="UDE18" s="265"/>
      <c r="UDF18" s="265"/>
      <c r="UDG18" s="265"/>
      <c r="UDH18" s="265"/>
      <c r="UDI18" s="265"/>
      <c r="UDJ18" s="265" t="s">
        <v>457</v>
      </c>
      <c r="UDK18" s="265"/>
      <c r="UDL18" s="265"/>
      <c r="UDM18" s="265"/>
      <c r="UDN18" s="265"/>
      <c r="UDO18" s="265"/>
      <c r="UDP18" s="265"/>
      <c r="UDQ18" s="265"/>
      <c r="UDR18" s="265"/>
      <c r="UDS18" s="265"/>
      <c r="UDT18" s="265"/>
      <c r="UDU18" s="265"/>
      <c r="UDV18" s="265"/>
      <c r="UDW18" s="265"/>
      <c r="UDX18" s="265"/>
      <c r="UDY18" s="265"/>
      <c r="UDZ18" s="265" t="s">
        <v>457</v>
      </c>
      <c r="UEA18" s="265"/>
      <c r="UEB18" s="265"/>
      <c r="UEC18" s="265"/>
      <c r="UED18" s="265"/>
      <c r="UEE18" s="265"/>
      <c r="UEF18" s="265"/>
      <c r="UEG18" s="265"/>
      <c r="UEH18" s="265"/>
      <c r="UEI18" s="265"/>
      <c r="UEJ18" s="265"/>
      <c r="UEK18" s="265"/>
      <c r="UEL18" s="265"/>
      <c r="UEM18" s="265"/>
      <c r="UEN18" s="265"/>
      <c r="UEO18" s="265"/>
      <c r="UEP18" s="265" t="s">
        <v>457</v>
      </c>
      <c r="UEQ18" s="265"/>
      <c r="UER18" s="265"/>
      <c r="UES18" s="265"/>
      <c r="UET18" s="265"/>
      <c r="UEU18" s="265"/>
      <c r="UEV18" s="265"/>
      <c r="UEW18" s="265"/>
      <c r="UEX18" s="265"/>
      <c r="UEY18" s="265"/>
      <c r="UEZ18" s="265"/>
      <c r="UFA18" s="265"/>
      <c r="UFB18" s="265"/>
      <c r="UFC18" s="265"/>
      <c r="UFD18" s="265"/>
      <c r="UFE18" s="265"/>
      <c r="UFF18" s="265" t="s">
        <v>457</v>
      </c>
      <c r="UFG18" s="265"/>
      <c r="UFH18" s="265"/>
      <c r="UFI18" s="265"/>
      <c r="UFJ18" s="265"/>
      <c r="UFK18" s="265"/>
      <c r="UFL18" s="265"/>
      <c r="UFM18" s="265"/>
      <c r="UFN18" s="265"/>
      <c r="UFO18" s="265"/>
      <c r="UFP18" s="265"/>
      <c r="UFQ18" s="265"/>
      <c r="UFR18" s="265"/>
      <c r="UFS18" s="265"/>
      <c r="UFT18" s="265"/>
      <c r="UFU18" s="265"/>
      <c r="UFV18" s="265" t="s">
        <v>457</v>
      </c>
      <c r="UFW18" s="265"/>
      <c r="UFX18" s="265"/>
      <c r="UFY18" s="265"/>
      <c r="UFZ18" s="265"/>
      <c r="UGA18" s="265"/>
      <c r="UGB18" s="265"/>
      <c r="UGC18" s="265"/>
      <c r="UGD18" s="265"/>
      <c r="UGE18" s="265"/>
      <c r="UGF18" s="265"/>
      <c r="UGG18" s="265"/>
      <c r="UGH18" s="265"/>
      <c r="UGI18" s="265"/>
      <c r="UGJ18" s="265"/>
      <c r="UGK18" s="265"/>
      <c r="UGL18" s="265" t="s">
        <v>457</v>
      </c>
      <c r="UGM18" s="265"/>
      <c r="UGN18" s="265"/>
      <c r="UGO18" s="265"/>
      <c r="UGP18" s="265"/>
      <c r="UGQ18" s="265"/>
      <c r="UGR18" s="265"/>
      <c r="UGS18" s="265"/>
      <c r="UGT18" s="265"/>
      <c r="UGU18" s="265"/>
      <c r="UGV18" s="265"/>
      <c r="UGW18" s="265"/>
      <c r="UGX18" s="265"/>
      <c r="UGY18" s="265"/>
      <c r="UGZ18" s="265"/>
      <c r="UHA18" s="265"/>
      <c r="UHB18" s="265" t="s">
        <v>457</v>
      </c>
      <c r="UHC18" s="265"/>
      <c r="UHD18" s="265"/>
      <c r="UHE18" s="265"/>
      <c r="UHF18" s="265"/>
      <c r="UHG18" s="265"/>
      <c r="UHH18" s="265"/>
      <c r="UHI18" s="265"/>
      <c r="UHJ18" s="265"/>
      <c r="UHK18" s="265"/>
      <c r="UHL18" s="265"/>
      <c r="UHM18" s="265"/>
      <c r="UHN18" s="265"/>
      <c r="UHO18" s="265"/>
      <c r="UHP18" s="265"/>
      <c r="UHQ18" s="265"/>
      <c r="UHR18" s="265" t="s">
        <v>457</v>
      </c>
      <c r="UHS18" s="265"/>
      <c r="UHT18" s="265"/>
      <c r="UHU18" s="265"/>
      <c r="UHV18" s="265"/>
      <c r="UHW18" s="265"/>
      <c r="UHX18" s="265"/>
      <c r="UHY18" s="265"/>
      <c r="UHZ18" s="265"/>
      <c r="UIA18" s="265"/>
      <c r="UIB18" s="265"/>
      <c r="UIC18" s="265"/>
      <c r="UID18" s="265"/>
      <c r="UIE18" s="265"/>
      <c r="UIF18" s="265"/>
      <c r="UIG18" s="265"/>
      <c r="UIH18" s="265" t="s">
        <v>457</v>
      </c>
      <c r="UII18" s="265"/>
      <c r="UIJ18" s="265"/>
      <c r="UIK18" s="265"/>
      <c r="UIL18" s="265"/>
      <c r="UIM18" s="265"/>
      <c r="UIN18" s="265"/>
      <c r="UIO18" s="265"/>
      <c r="UIP18" s="265"/>
      <c r="UIQ18" s="265"/>
      <c r="UIR18" s="265"/>
      <c r="UIS18" s="265"/>
      <c r="UIT18" s="265"/>
      <c r="UIU18" s="265"/>
      <c r="UIV18" s="265"/>
      <c r="UIW18" s="265"/>
      <c r="UIX18" s="265" t="s">
        <v>457</v>
      </c>
      <c r="UIY18" s="265"/>
      <c r="UIZ18" s="265"/>
      <c r="UJA18" s="265"/>
      <c r="UJB18" s="265"/>
      <c r="UJC18" s="265"/>
      <c r="UJD18" s="265"/>
      <c r="UJE18" s="265"/>
      <c r="UJF18" s="265"/>
      <c r="UJG18" s="265"/>
      <c r="UJH18" s="265"/>
      <c r="UJI18" s="265"/>
      <c r="UJJ18" s="265"/>
      <c r="UJK18" s="265"/>
      <c r="UJL18" s="265"/>
      <c r="UJM18" s="265"/>
      <c r="UJN18" s="265" t="s">
        <v>457</v>
      </c>
      <c r="UJO18" s="265"/>
      <c r="UJP18" s="265"/>
      <c r="UJQ18" s="265"/>
      <c r="UJR18" s="265"/>
      <c r="UJS18" s="265"/>
      <c r="UJT18" s="265"/>
      <c r="UJU18" s="265"/>
      <c r="UJV18" s="265"/>
      <c r="UJW18" s="265"/>
      <c r="UJX18" s="265"/>
      <c r="UJY18" s="265"/>
      <c r="UJZ18" s="265"/>
      <c r="UKA18" s="265"/>
      <c r="UKB18" s="265"/>
      <c r="UKC18" s="265"/>
      <c r="UKD18" s="265" t="s">
        <v>457</v>
      </c>
      <c r="UKE18" s="265"/>
      <c r="UKF18" s="265"/>
      <c r="UKG18" s="265"/>
      <c r="UKH18" s="265"/>
      <c r="UKI18" s="265"/>
      <c r="UKJ18" s="265"/>
      <c r="UKK18" s="265"/>
      <c r="UKL18" s="265"/>
      <c r="UKM18" s="265"/>
      <c r="UKN18" s="265"/>
      <c r="UKO18" s="265"/>
      <c r="UKP18" s="265"/>
      <c r="UKQ18" s="265"/>
      <c r="UKR18" s="265"/>
      <c r="UKS18" s="265"/>
      <c r="UKT18" s="265" t="s">
        <v>457</v>
      </c>
      <c r="UKU18" s="265"/>
      <c r="UKV18" s="265"/>
      <c r="UKW18" s="265"/>
      <c r="UKX18" s="265"/>
      <c r="UKY18" s="265"/>
      <c r="UKZ18" s="265"/>
      <c r="ULA18" s="265"/>
      <c r="ULB18" s="265"/>
      <c r="ULC18" s="265"/>
      <c r="ULD18" s="265"/>
      <c r="ULE18" s="265"/>
      <c r="ULF18" s="265"/>
      <c r="ULG18" s="265"/>
      <c r="ULH18" s="265"/>
      <c r="ULI18" s="265"/>
      <c r="ULJ18" s="265" t="s">
        <v>457</v>
      </c>
      <c r="ULK18" s="265"/>
      <c r="ULL18" s="265"/>
      <c r="ULM18" s="265"/>
      <c r="ULN18" s="265"/>
      <c r="ULO18" s="265"/>
      <c r="ULP18" s="265"/>
      <c r="ULQ18" s="265"/>
      <c r="ULR18" s="265"/>
      <c r="ULS18" s="265"/>
      <c r="ULT18" s="265"/>
      <c r="ULU18" s="265"/>
      <c r="ULV18" s="265"/>
      <c r="ULW18" s="265"/>
      <c r="ULX18" s="265"/>
      <c r="ULY18" s="265"/>
      <c r="ULZ18" s="265" t="s">
        <v>457</v>
      </c>
      <c r="UMA18" s="265"/>
      <c r="UMB18" s="265"/>
      <c r="UMC18" s="265"/>
      <c r="UMD18" s="265"/>
      <c r="UME18" s="265"/>
      <c r="UMF18" s="265"/>
      <c r="UMG18" s="265"/>
      <c r="UMH18" s="265"/>
      <c r="UMI18" s="265"/>
      <c r="UMJ18" s="265"/>
      <c r="UMK18" s="265"/>
      <c r="UML18" s="265"/>
      <c r="UMM18" s="265"/>
      <c r="UMN18" s="265"/>
      <c r="UMO18" s="265"/>
      <c r="UMP18" s="265" t="s">
        <v>457</v>
      </c>
      <c r="UMQ18" s="265"/>
      <c r="UMR18" s="265"/>
      <c r="UMS18" s="265"/>
      <c r="UMT18" s="265"/>
      <c r="UMU18" s="265"/>
      <c r="UMV18" s="265"/>
      <c r="UMW18" s="265"/>
      <c r="UMX18" s="265"/>
      <c r="UMY18" s="265"/>
      <c r="UMZ18" s="265"/>
      <c r="UNA18" s="265"/>
      <c r="UNB18" s="265"/>
      <c r="UNC18" s="265"/>
      <c r="UND18" s="265"/>
      <c r="UNE18" s="265"/>
      <c r="UNF18" s="265" t="s">
        <v>457</v>
      </c>
      <c r="UNG18" s="265"/>
      <c r="UNH18" s="265"/>
      <c r="UNI18" s="265"/>
      <c r="UNJ18" s="265"/>
      <c r="UNK18" s="265"/>
      <c r="UNL18" s="265"/>
      <c r="UNM18" s="265"/>
      <c r="UNN18" s="265"/>
      <c r="UNO18" s="265"/>
      <c r="UNP18" s="265"/>
      <c r="UNQ18" s="265"/>
      <c r="UNR18" s="265"/>
      <c r="UNS18" s="265"/>
      <c r="UNT18" s="265"/>
      <c r="UNU18" s="265"/>
      <c r="UNV18" s="265" t="s">
        <v>457</v>
      </c>
      <c r="UNW18" s="265"/>
      <c r="UNX18" s="265"/>
      <c r="UNY18" s="265"/>
      <c r="UNZ18" s="265"/>
      <c r="UOA18" s="265"/>
      <c r="UOB18" s="265"/>
      <c r="UOC18" s="265"/>
      <c r="UOD18" s="265"/>
      <c r="UOE18" s="265"/>
      <c r="UOF18" s="265"/>
      <c r="UOG18" s="265"/>
      <c r="UOH18" s="265"/>
      <c r="UOI18" s="265"/>
      <c r="UOJ18" s="265"/>
      <c r="UOK18" s="265"/>
      <c r="UOL18" s="265" t="s">
        <v>457</v>
      </c>
      <c r="UOM18" s="265"/>
      <c r="UON18" s="265"/>
      <c r="UOO18" s="265"/>
      <c r="UOP18" s="265"/>
      <c r="UOQ18" s="265"/>
      <c r="UOR18" s="265"/>
      <c r="UOS18" s="265"/>
      <c r="UOT18" s="265"/>
      <c r="UOU18" s="265"/>
      <c r="UOV18" s="265"/>
      <c r="UOW18" s="265"/>
      <c r="UOX18" s="265"/>
      <c r="UOY18" s="265"/>
      <c r="UOZ18" s="265"/>
      <c r="UPA18" s="265"/>
      <c r="UPB18" s="265" t="s">
        <v>457</v>
      </c>
      <c r="UPC18" s="265"/>
      <c r="UPD18" s="265"/>
      <c r="UPE18" s="265"/>
      <c r="UPF18" s="265"/>
      <c r="UPG18" s="265"/>
      <c r="UPH18" s="265"/>
      <c r="UPI18" s="265"/>
      <c r="UPJ18" s="265"/>
      <c r="UPK18" s="265"/>
      <c r="UPL18" s="265"/>
      <c r="UPM18" s="265"/>
      <c r="UPN18" s="265"/>
      <c r="UPO18" s="265"/>
      <c r="UPP18" s="265"/>
      <c r="UPQ18" s="265"/>
      <c r="UPR18" s="265" t="s">
        <v>457</v>
      </c>
      <c r="UPS18" s="265"/>
      <c r="UPT18" s="265"/>
      <c r="UPU18" s="265"/>
      <c r="UPV18" s="265"/>
      <c r="UPW18" s="265"/>
      <c r="UPX18" s="265"/>
      <c r="UPY18" s="265"/>
      <c r="UPZ18" s="265"/>
      <c r="UQA18" s="265"/>
      <c r="UQB18" s="265"/>
      <c r="UQC18" s="265"/>
      <c r="UQD18" s="265"/>
      <c r="UQE18" s="265"/>
      <c r="UQF18" s="265"/>
      <c r="UQG18" s="265"/>
      <c r="UQH18" s="265" t="s">
        <v>457</v>
      </c>
      <c r="UQI18" s="265"/>
      <c r="UQJ18" s="265"/>
      <c r="UQK18" s="265"/>
      <c r="UQL18" s="265"/>
      <c r="UQM18" s="265"/>
      <c r="UQN18" s="265"/>
      <c r="UQO18" s="265"/>
      <c r="UQP18" s="265"/>
      <c r="UQQ18" s="265"/>
      <c r="UQR18" s="265"/>
      <c r="UQS18" s="265"/>
      <c r="UQT18" s="265"/>
      <c r="UQU18" s="265"/>
      <c r="UQV18" s="265"/>
      <c r="UQW18" s="265"/>
      <c r="UQX18" s="265" t="s">
        <v>457</v>
      </c>
      <c r="UQY18" s="265"/>
      <c r="UQZ18" s="265"/>
      <c r="URA18" s="265"/>
      <c r="URB18" s="265"/>
      <c r="URC18" s="265"/>
      <c r="URD18" s="265"/>
      <c r="URE18" s="265"/>
      <c r="URF18" s="265"/>
      <c r="URG18" s="265"/>
      <c r="URH18" s="265"/>
      <c r="URI18" s="265"/>
      <c r="URJ18" s="265"/>
      <c r="URK18" s="265"/>
      <c r="URL18" s="265"/>
      <c r="URM18" s="265"/>
      <c r="URN18" s="265" t="s">
        <v>457</v>
      </c>
      <c r="URO18" s="265"/>
      <c r="URP18" s="265"/>
      <c r="URQ18" s="265"/>
      <c r="URR18" s="265"/>
      <c r="URS18" s="265"/>
      <c r="URT18" s="265"/>
      <c r="URU18" s="265"/>
      <c r="URV18" s="265"/>
      <c r="URW18" s="265"/>
      <c r="URX18" s="265"/>
      <c r="URY18" s="265"/>
      <c r="URZ18" s="265"/>
      <c r="USA18" s="265"/>
      <c r="USB18" s="265"/>
      <c r="USC18" s="265"/>
      <c r="USD18" s="265" t="s">
        <v>457</v>
      </c>
      <c r="USE18" s="265"/>
      <c r="USF18" s="265"/>
      <c r="USG18" s="265"/>
      <c r="USH18" s="265"/>
      <c r="USI18" s="265"/>
      <c r="USJ18" s="265"/>
      <c r="USK18" s="265"/>
      <c r="USL18" s="265"/>
      <c r="USM18" s="265"/>
      <c r="USN18" s="265"/>
      <c r="USO18" s="265"/>
      <c r="USP18" s="265"/>
      <c r="USQ18" s="265"/>
      <c r="USR18" s="265"/>
      <c r="USS18" s="265"/>
      <c r="UST18" s="265" t="s">
        <v>457</v>
      </c>
      <c r="USU18" s="265"/>
      <c r="USV18" s="265"/>
      <c r="USW18" s="265"/>
      <c r="USX18" s="265"/>
      <c r="USY18" s="265"/>
      <c r="USZ18" s="265"/>
      <c r="UTA18" s="265"/>
      <c r="UTB18" s="265"/>
      <c r="UTC18" s="265"/>
      <c r="UTD18" s="265"/>
      <c r="UTE18" s="265"/>
      <c r="UTF18" s="265"/>
      <c r="UTG18" s="265"/>
      <c r="UTH18" s="265"/>
      <c r="UTI18" s="265"/>
      <c r="UTJ18" s="265" t="s">
        <v>457</v>
      </c>
      <c r="UTK18" s="265"/>
      <c r="UTL18" s="265"/>
      <c r="UTM18" s="265"/>
      <c r="UTN18" s="265"/>
      <c r="UTO18" s="265"/>
      <c r="UTP18" s="265"/>
      <c r="UTQ18" s="265"/>
      <c r="UTR18" s="265"/>
      <c r="UTS18" s="265"/>
      <c r="UTT18" s="265"/>
      <c r="UTU18" s="265"/>
      <c r="UTV18" s="265"/>
      <c r="UTW18" s="265"/>
      <c r="UTX18" s="265"/>
      <c r="UTY18" s="265"/>
      <c r="UTZ18" s="265" t="s">
        <v>457</v>
      </c>
      <c r="UUA18" s="265"/>
      <c r="UUB18" s="265"/>
      <c r="UUC18" s="265"/>
      <c r="UUD18" s="265"/>
      <c r="UUE18" s="265"/>
      <c r="UUF18" s="265"/>
      <c r="UUG18" s="265"/>
      <c r="UUH18" s="265"/>
      <c r="UUI18" s="265"/>
      <c r="UUJ18" s="265"/>
      <c r="UUK18" s="265"/>
      <c r="UUL18" s="265"/>
      <c r="UUM18" s="265"/>
      <c r="UUN18" s="265"/>
      <c r="UUO18" s="265"/>
      <c r="UUP18" s="265" t="s">
        <v>457</v>
      </c>
      <c r="UUQ18" s="265"/>
      <c r="UUR18" s="265"/>
      <c r="UUS18" s="265"/>
      <c r="UUT18" s="265"/>
      <c r="UUU18" s="265"/>
      <c r="UUV18" s="265"/>
      <c r="UUW18" s="265"/>
      <c r="UUX18" s="265"/>
      <c r="UUY18" s="265"/>
      <c r="UUZ18" s="265"/>
      <c r="UVA18" s="265"/>
      <c r="UVB18" s="265"/>
      <c r="UVC18" s="265"/>
      <c r="UVD18" s="265"/>
      <c r="UVE18" s="265"/>
      <c r="UVF18" s="265" t="s">
        <v>457</v>
      </c>
      <c r="UVG18" s="265"/>
      <c r="UVH18" s="265"/>
      <c r="UVI18" s="265"/>
      <c r="UVJ18" s="265"/>
      <c r="UVK18" s="265"/>
      <c r="UVL18" s="265"/>
      <c r="UVM18" s="265"/>
      <c r="UVN18" s="265"/>
      <c r="UVO18" s="265"/>
      <c r="UVP18" s="265"/>
      <c r="UVQ18" s="265"/>
      <c r="UVR18" s="265"/>
      <c r="UVS18" s="265"/>
      <c r="UVT18" s="265"/>
      <c r="UVU18" s="265"/>
      <c r="UVV18" s="265" t="s">
        <v>457</v>
      </c>
      <c r="UVW18" s="265"/>
      <c r="UVX18" s="265"/>
      <c r="UVY18" s="265"/>
      <c r="UVZ18" s="265"/>
      <c r="UWA18" s="265"/>
      <c r="UWB18" s="265"/>
      <c r="UWC18" s="265"/>
      <c r="UWD18" s="265"/>
      <c r="UWE18" s="265"/>
      <c r="UWF18" s="265"/>
      <c r="UWG18" s="265"/>
      <c r="UWH18" s="265"/>
      <c r="UWI18" s="265"/>
      <c r="UWJ18" s="265"/>
      <c r="UWK18" s="265"/>
      <c r="UWL18" s="265" t="s">
        <v>457</v>
      </c>
      <c r="UWM18" s="265"/>
      <c r="UWN18" s="265"/>
      <c r="UWO18" s="265"/>
      <c r="UWP18" s="265"/>
      <c r="UWQ18" s="265"/>
      <c r="UWR18" s="265"/>
      <c r="UWS18" s="265"/>
      <c r="UWT18" s="265"/>
      <c r="UWU18" s="265"/>
      <c r="UWV18" s="265"/>
      <c r="UWW18" s="265"/>
      <c r="UWX18" s="265"/>
      <c r="UWY18" s="265"/>
      <c r="UWZ18" s="265"/>
      <c r="UXA18" s="265"/>
      <c r="UXB18" s="265" t="s">
        <v>457</v>
      </c>
      <c r="UXC18" s="265"/>
      <c r="UXD18" s="265"/>
      <c r="UXE18" s="265"/>
      <c r="UXF18" s="265"/>
      <c r="UXG18" s="265"/>
      <c r="UXH18" s="265"/>
      <c r="UXI18" s="265"/>
      <c r="UXJ18" s="265"/>
      <c r="UXK18" s="265"/>
      <c r="UXL18" s="265"/>
      <c r="UXM18" s="265"/>
      <c r="UXN18" s="265"/>
      <c r="UXO18" s="265"/>
      <c r="UXP18" s="265"/>
      <c r="UXQ18" s="265"/>
      <c r="UXR18" s="265" t="s">
        <v>457</v>
      </c>
      <c r="UXS18" s="265"/>
      <c r="UXT18" s="265"/>
      <c r="UXU18" s="265"/>
      <c r="UXV18" s="265"/>
      <c r="UXW18" s="265"/>
      <c r="UXX18" s="265"/>
      <c r="UXY18" s="265"/>
      <c r="UXZ18" s="265"/>
      <c r="UYA18" s="265"/>
      <c r="UYB18" s="265"/>
      <c r="UYC18" s="265"/>
      <c r="UYD18" s="265"/>
      <c r="UYE18" s="265"/>
      <c r="UYF18" s="265"/>
      <c r="UYG18" s="265"/>
      <c r="UYH18" s="265" t="s">
        <v>457</v>
      </c>
      <c r="UYI18" s="265"/>
      <c r="UYJ18" s="265"/>
      <c r="UYK18" s="265"/>
      <c r="UYL18" s="265"/>
      <c r="UYM18" s="265"/>
      <c r="UYN18" s="265"/>
      <c r="UYO18" s="265"/>
      <c r="UYP18" s="265"/>
      <c r="UYQ18" s="265"/>
      <c r="UYR18" s="265"/>
      <c r="UYS18" s="265"/>
      <c r="UYT18" s="265"/>
      <c r="UYU18" s="265"/>
      <c r="UYV18" s="265"/>
      <c r="UYW18" s="265"/>
      <c r="UYX18" s="265" t="s">
        <v>457</v>
      </c>
      <c r="UYY18" s="265"/>
      <c r="UYZ18" s="265"/>
      <c r="UZA18" s="265"/>
      <c r="UZB18" s="265"/>
      <c r="UZC18" s="265"/>
      <c r="UZD18" s="265"/>
      <c r="UZE18" s="265"/>
      <c r="UZF18" s="265"/>
      <c r="UZG18" s="265"/>
      <c r="UZH18" s="265"/>
      <c r="UZI18" s="265"/>
      <c r="UZJ18" s="265"/>
      <c r="UZK18" s="265"/>
      <c r="UZL18" s="265"/>
      <c r="UZM18" s="265"/>
      <c r="UZN18" s="265" t="s">
        <v>457</v>
      </c>
      <c r="UZO18" s="265"/>
      <c r="UZP18" s="265"/>
      <c r="UZQ18" s="265"/>
      <c r="UZR18" s="265"/>
      <c r="UZS18" s="265"/>
      <c r="UZT18" s="265"/>
      <c r="UZU18" s="265"/>
      <c r="UZV18" s="265"/>
      <c r="UZW18" s="265"/>
      <c r="UZX18" s="265"/>
      <c r="UZY18" s="265"/>
      <c r="UZZ18" s="265"/>
      <c r="VAA18" s="265"/>
      <c r="VAB18" s="265"/>
      <c r="VAC18" s="265"/>
      <c r="VAD18" s="265" t="s">
        <v>457</v>
      </c>
      <c r="VAE18" s="265"/>
      <c r="VAF18" s="265"/>
      <c r="VAG18" s="265"/>
      <c r="VAH18" s="265"/>
      <c r="VAI18" s="265"/>
      <c r="VAJ18" s="265"/>
      <c r="VAK18" s="265"/>
      <c r="VAL18" s="265"/>
      <c r="VAM18" s="265"/>
      <c r="VAN18" s="265"/>
      <c r="VAO18" s="265"/>
      <c r="VAP18" s="265"/>
      <c r="VAQ18" s="265"/>
      <c r="VAR18" s="265"/>
      <c r="VAS18" s="265"/>
      <c r="VAT18" s="265" t="s">
        <v>457</v>
      </c>
      <c r="VAU18" s="265"/>
      <c r="VAV18" s="265"/>
      <c r="VAW18" s="265"/>
      <c r="VAX18" s="265"/>
      <c r="VAY18" s="265"/>
      <c r="VAZ18" s="265"/>
      <c r="VBA18" s="265"/>
      <c r="VBB18" s="265"/>
      <c r="VBC18" s="265"/>
      <c r="VBD18" s="265"/>
      <c r="VBE18" s="265"/>
      <c r="VBF18" s="265"/>
      <c r="VBG18" s="265"/>
      <c r="VBH18" s="265"/>
      <c r="VBI18" s="265"/>
      <c r="VBJ18" s="265" t="s">
        <v>457</v>
      </c>
      <c r="VBK18" s="265"/>
      <c r="VBL18" s="265"/>
      <c r="VBM18" s="265"/>
      <c r="VBN18" s="265"/>
      <c r="VBO18" s="265"/>
      <c r="VBP18" s="265"/>
      <c r="VBQ18" s="265"/>
      <c r="VBR18" s="265"/>
      <c r="VBS18" s="265"/>
      <c r="VBT18" s="265"/>
      <c r="VBU18" s="265"/>
      <c r="VBV18" s="265"/>
      <c r="VBW18" s="265"/>
      <c r="VBX18" s="265"/>
      <c r="VBY18" s="265"/>
      <c r="VBZ18" s="265" t="s">
        <v>457</v>
      </c>
      <c r="VCA18" s="265"/>
      <c r="VCB18" s="265"/>
      <c r="VCC18" s="265"/>
      <c r="VCD18" s="265"/>
      <c r="VCE18" s="265"/>
      <c r="VCF18" s="265"/>
      <c r="VCG18" s="265"/>
      <c r="VCH18" s="265"/>
      <c r="VCI18" s="265"/>
      <c r="VCJ18" s="265"/>
      <c r="VCK18" s="265"/>
      <c r="VCL18" s="265"/>
      <c r="VCM18" s="265"/>
      <c r="VCN18" s="265"/>
      <c r="VCO18" s="265"/>
      <c r="VCP18" s="265" t="s">
        <v>457</v>
      </c>
      <c r="VCQ18" s="265"/>
      <c r="VCR18" s="265"/>
      <c r="VCS18" s="265"/>
      <c r="VCT18" s="265"/>
      <c r="VCU18" s="265"/>
      <c r="VCV18" s="265"/>
      <c r="VCW18" s="265"/>
      <c r="VCX18" s="265"/>
      <c r="VCY18" s="265"/>
      <c r="VCZ18" s="265"/>
      <c r="VDA18" s="265"/>
      <c r="VDB18" s="265"/>
      <c r="VDC18" s="265"/>
      <c r="VDD18" s="265"/>
      <c r="VDE18" s="265"/>
      <c r="VDF18" s="265" t="s">
        <v>457</v>
      </c>
      <c r="VDG18" s="265"/>
      <c r="VDH18" s="265"/>
      <c r="VDI18" s="265"/>
      <c r="VDJ18" s="265"/>
      <c r="VDK18" s="265"/>
      <c r="VDL18" s="265"/>
      <c r="VDM18" s="265"/>
      <c r="VDN18" s="265"/>
      <c r="VDO18" s="265"/>
      <c r="VDP18" s="265"/>
      <c r="VDQ18" s="265"/>
      <c r="VDR18" s="265"/>
      <c r="VDS18" s="265"/>
      <c r="VDT18" s="265"/>
      <c r="VDU18" s="265"/>
      <c r="VDV18" s="265" t="s">
        <v>457</v>
      </c>
      <c r="VDW18" s="265"/>
      <c r="VDX18" s="265"/>
      <c r="VDY18" s="265"/>
      <c r="VDZ18" s="265"/>
      <c r="VEA18" s="265"/>
      <c r="VEB18" s="265"/>
      <c r="VEC18" s="265"/>
      <c r="VED18" s="265"/>
      <c r="VEE18" s="265"/>
      <c r="VEF18" s="265"/>
      <c r="VEG18" s="265"/>
      <c r="VEH18" s="265"/>
      <c r="VEI18" s="265"/>
      <c r="VEJ18" s="265"/>
      <c r="VEK18" s="265"/>
      <c r="VEL18" s="265" t="s">
        <v>457</v>
      </c>
      <c r="VEM18" s="265"/>
      <c r="VEN18" s="265"/>
      <c r="VEO18" s="265"/>
      <c r="VEP18" s="265"/>
      <c r="VEQ18" s="265"/>
      <c r="VER18" s="265"/>
      <c r="VES18" s="265"/>
      <c r="VET18" s="265"/>
      <c r="VEU18" s="265"/>
      <c r="VEV18" s="265"/>
      <c r="VEW18" s="265"/>
      <c r="VEX18" s="265"/>
      <c r="VEY18" s="265"/>
      <c r="VEZ18" s="265"/>
      <c r="VFA18" s="265"/>
      <c r="VFB18" s="265" t="s">
        <v>457</v>
      </c>
      <c r="VFC18" s="265"/>
      <c r="VFD18" s="265"/>
      <c r="VFE18" s="265"/>
      <c r="VFF18" s="265"/>
      <c r="VFG18" s="265"/>
      <c r="VFH18" s="265"/>
      <c r="VFI18" s="265"/>
      <c r="VFJ18" s="265"/>
      <c r="VFK18" s="265"/>
      <c r="VFL18" s="265"/>
      <c r="VFM18" s="265"/>
      <c r="VFN18" s="265"/>
      <c r="VFO18" s="265"/>
      <c r="VFP18" s="265"/>
      <c r="VFQ18" s="265"/>
      <c r="VFR18" s="265" t="s">
        <v>457</v>
      </c>
      <c r="VFS18" s="265"/>
      <c r="VFT18" s="265"/>
      <c r="VFU18" s="265"/>
      <c r="VFV18" s="265"/>
      <c r="VFW18" s="265"/>
      <c r="VFX18" s="265"/>
      <c r="VFY18" s="265"/>
      <c r="VFZ18" s="265"/>
      <c r="VGA18" s="265"/>
      <c r="VGB18" s="265"/>
      <c r="VGC18" s="265"/>
      <c r="VGD18" s="265"/>
      <c r="VGE18" s="265"/>
      <c r="VGF18" s="265"/>
      <c r="VGG18" s="265"/>
      <c r="VGH18" s="265" t="s">
        <v>457</v>
      </c>
      <c r="VGI18" s="265"/>
      <c r="VGJ18" s="265"/>
      <c r="VGK18" s="265"/>
      <c r="VGL18" s="265"/>
      <c r="VGM18" s="265"/>
      <c r="VGN18" s="265"/>
      <c r="VGO18" s="265"/>
      <c r="VGP18" s="265"/>
      <c r="VGQ18" s="265"/>
      <c r="VGR18" s="265"/>
      <c r="VGS18" s="265"/>
      <c r="VGT18" s="265"/>
      <c r="VGU18" s="265"/>
      <c r="VGV18" s="265"/>
      <c r="VGW18" s="265"/>
      <c r="VGX18" s="265" t="s">
        <v>457</v>
      </c>
      <c r="VGY18" s="265"/>
      <c r="VGZ18" s="265"/>
      <c r="VHA18" s="265"/>
      <c r="VHB18" s="265"/>
      <c r="VHC18" s="265"/>
      <c r="VHD18" s="265"/>
      <c r="VHE18" s="265"/>
      <c r="VHF18" s="265"/>
      <c r="VHG18" s="265"/>
      <c r="VHH18" s="265"/>
      <c r="VHI18" s="265"/>
      <c r="VHJ18" s="265"/>
      <c r="VHK18" s="265"/>
      <c r="VHL18" s="265"/>
      <c r="VHM18" s="265"/>
      <c r="VHN18" s="265" t="s">
        <v>457</v>
      </c>
      <c r="VHO18" s="265"/>
      <c r="VHP18" s="265"/>
      <c r="VHQ18" s="265"/>
      <c r="VHR18" s="265"/>
      <c r="VHS18" s="265"/>
      <c r="VHT18" s="265"/>
      <c r="VHU18" s="265"/>
      <c r="VHV18" s="265"/>
      <c r="VHW18" s="265"/>
      <c r="VHX18" s="265"/>
      <c r="VHY18" s="265"/>
      <c r="VHZ18" s="265"/>
      <c r="VIA18" s="265"/>
      <c r="VIB18" s="265"/>
      <c r="VIC18" s="265"/>
      <c r="VID18" s="265" t="s">
        <v>457</v>
      </c>
      <c r="VIE18" s="265"/>
      <c r="VIF18" s="265"/>
      <c r="VIG18" s="265"/>
      <c r="VIH18" s="265"/>
      <c r="VII18" s="265"/>
      <c r="VIJ18" s="265"/>
      <c r="VIK18" s="265"/>
      <c r="VIL18" s="265"/>
      <c r="VIM18" s="265"/>
      <c r="VIN18" s="265"/>
      <c r="VIO18" s="265"/>
      <c r="VIP18" s="265"/>
      <c r="VIQ18" s="265"/>
      <c r="VIR18" s="265"/>
      <c r="VIS18" s="265"/>
      <c r="VIT18" s="265" t="s">
        <v>457</v>
      </c>
      <c r="VIU18" s="265"/>
      <c r="VIV18" s="265"/>
      <c r="VIW18" s="265"/>
      <c r="VIX18" s="265"/>
      <c r="VIY18" s="265"/>
      <c r="VIZ18" s="265"/>
      <c r="VJA18" s="265"/>
      <c r="VJB18" s="265"/>
      <c r="VJC18" s="265"/>
      <c r="VJD18" s="265"/>
      <c r="VJE18" s="265"/>
      <c r="VJF18" s="265"/>
      <c r="VJG18" s="265"/>
      <c r="VJH18" s="265"/>
      <c r="VJI18" s="265"/>
      <c r="VJJ18" s="265" t="s">
        <v>457</v>
      </c>
      <c r="VJK18" s="265"/>
      <c r="VJL18" s="265"/>
      <c r="VJM18" s="265"/>
      <c r="VJN18" s="265"/>
      <c r="VJO18" s="265"/>
      <c r="VJP18" s="265"/>
      <c r="VJQ18" s="265"/>
      <c r="VJR18" s="265"/>
      <c r="VJS18" s="265"/>
      <c r="VJT18" s="265"/>
      <c r="VJU18" s="265"/>
      <c r="VJV18" s="265"/>
      <c r="VJW18" s="265"/>
      <c r="VJX18" s="265"/>
      <c r="VJY18" s="265"/>
      <c r="VJZ18" s="265" t="s">
        <v>457</v>
      </c>
      <c r="VKA18" s="265"/>
      <c r="VKB18" s="265"/>
      <c r="VKC18" s="265"/>
      <c r="VKD18" s="265"/>
      <c r="VKE18" s="265"/>
      <c r="VKF18" s="265"/>
      <c r="VKG18" s="265"/>
      <c r="VKH18" s="265"/>
      <c r="VKI18" s="265"/>
      <c r="VKJ18" s="265"/>
      <c r="VKK18" s="265"/>
      <c r="VKL18" s="265"/>
      <c r="VKM18" s="265"/>
      <c r="VKN18" s="265"/>
      <c r="VKO18" s="265"/>
      <c r="VKP18" s="265" t="s">
        <v>457</v>
      </c>
      <c r="VKQ18" s="265"/>
      <c r="VKR18" s="265"/>
      <c r="VKS18" s="265"/>
      <c r="VKT18" s="265"/>
      <c r="VKU18" s="265"/>
      <c r="VKV18" s="265"/>
      <c r="VKW18" s="265"/>
      <c r="VKX18" s="265"/>
      <c r="VKY18" s="265"/>
      <c r="VKZ18" s="265"/>
      <c r="VLA18" s="265"/>
      <c r="VLB18" s="265"/>
      <c r="VLC18" s="265"/>
      <c r="VLD18" s="265"/>
      <c r="VLE18" s="265"/>
      <c r="VLF18" s="265" t="s">
        <v>457</v>
      </c>
      <c r="VLG18" s="265"/>
      <c r="VLH18" s="265"/>
      <c r="VLI18" s="265"/>
      <c r="VLJ18" s="265"/>
      <c r="VLK18" s="265"/>
      <c r="VLL18" s="265"/>
      <c r="VLM18" s="265"/>
      <c r="VLN18" s="265"/>
      <c r="VLO18" s="265"/>
      <c r="VLP18" s="265"/>
      <c r="VLQ18" s="265"/>
      <c r="VLR18" s="265"/>
      <c r="VLS18" s="265"/>
      <c r="VLT18" s="265"/>
      <c r="VLU18" s="265"/>
      <c r="VLV18" s="265" t="s">
        <v>457</v>
      </c>
      <c r="VLW18" s="265"/>
      <c r="VLX18" s="265"/>
      <c r="VLY18" s="265"/>
      <c r="VLZ18" s="265"/>
      <c r="VMA18" s="265"/>
      <c r="VMB18" s="265"/>
      <c r="VMC18" s="265"/>
      <c r="VMD18" s="265"/>
      <c r="VME18" s="265"/>
      <c r="VMF18" s="265"/>
      <c r="VMG18" s="265"/>
      <c r="VMH18" s="265"/>
      <c r="VMI18" s="265"/>
      <c r="VMJ18" s="265"/>
      <c r="VMK18" s="265"/>
      <c r="VML18" s="265" t="s">
        <v>457</v>
      </c>
      <c r="VMM18" s="265"/>
      <c r="VMN18" s="265"/>
      <c r="VMO18" s="265"/>
      <c r="VMP18" s="265"/>
      <c r="VMQ18" s="265"/>
      <c r="VMR18" s="265"/>
      <c r="VMS18" s="265"/>
      <c r="VMT18" s="265"/>
      <c r="VMU18" s="265"/>
      <c r="VMV18" s="265"/>
      <c r="VMW18" s="265"/>
      <c r="VMX18" s="265"/>
      <c r="VMY18" s="265"/>
      <c r="VMZ18" s="265"/>
      <c r="VNA18" s="265"/>
      <c r="VNB18" s="265" t="s">
        <v>457</v>
      </c>
      <c r="VNC18" s="265"/>
      <c r="VND18" s="265"/>
      <c r="VNE18" s="265"/>
      <c r="VNF18" s="265"/>
      <c r="VNG18" s="265"/>
      <c r="VNH18" s="265"/>
      <c r="VNI18" s="265"/>
      <c r="VNJ18" s="265"/>
      <c r="VNK18" s="265"/>
      <c r="VNL18" s="265"/>
      <c r="VNM18" s="265"/>
      <c r="VNN18" s="265"/>
      <c r="VNO18" s="265"/>
      <c r="VNP18" s="265"/>
      <c r="VNQ18" s="265"/>
      <c r="VNR18" s="265" t="s">
        <v>457</v>
      </c>
      <c r="VNS18" s="265"/>
      <c r="VNT18" s="265"/>
      <c r="VNU18" s="265"/>
      <c r="VNV18" s="265"/>
      <c r="VNW18" s="265"/>
      <c r="VNX18" s="265"/>
      <c r="VNY18" s="265"/>
      <c r="VNZ18" s="265"/>
      <c r="VOA18" s="265"/>
      <c r="VOB18" s="265"/>
      <c r="VOC18" s="265"/>
      <c r="VOD18" s="265"/>
      <c r="VOE18" s="265"/>
      <c r="VOF18" s="265"/>
      <c r="VOG18" s="265"/>
      <c r="VOH18" s="265" t="s">
        <v>457</v>
      </c>
      <c r="VOI18" s="265"/>
      <c r="VOJ18" s="265"/>
      <c r="VOK18" s="265"/>
      <c r="VOL18" s="265"/>
      <c r="VOM18" s="265"/>
      <c r="VON18" s="265"/>
      <c r="VOO18" s="265"/>
      <c r="VOP18" s="265"/>
      <c r="VOQ18" s="265"/>
      <c r="VOR18" s="265"/>
      <c r="VOS18" s="265"/>
      <c r="VOT18" s="265"/>
      <c r="VOU18" s="265"/>
      <c r="VOV18" s="265"/>
      <c r="VOW18" s="265"/>
      <c r="VOX18" s="265" t="s">
        <v>457</v>
      </c>
      <c r="VOY18" s="265"/>
      <c r="VOZ18" s="265"/>
      <c r="VPA18" s="265"/>
      <c r="VPB18" s="265"/>
      <c r="VPC18" s="265"/>
      <c r="VPD18" s="265"/>
      <c r="VPE18" s="265"/>
      <c r="VPF18" s="265"/>
      <c r="VPG18" s="265"/>
      <c r="VPH18" s="265"/>
      <c r="VPI18" s="265"/>
      <c r="VPJ18" s="265"/>
      <c r="VPK18" s="265"/>
      <c r="VPL18" s="265"/>
      <c r="VPM18" s="265"/>
      <c r="VPN18" s="265" t="s">
        <v>457</v>
      </c>
      <c r="VPO18" s="265"/>
      <c r="VPP18" s="265"/>
      <c r="VPQ18" s="265"/>
      <c r="VPR18" s="265"/>
      <c r="VPS18" s="265"/>
      <c r="VPT18" s="265"/>
      <c r="VPU18" s="265"/>
      <c r="VPV18" s="265"/>
      <c r="VPW18" s="265"/>
      <c r="VPX18" s="265"/>
      <c r="VPY18" s="265"/>
      <c r="VPZ18" s="265"/>
      <c r="VQA18" s="265"/>
      <c r="VQB18" s="265"/>
      <c r="VQC18" s="265"/>
      <c r="VQD18" s="265" t="s">
        <v>457</v>
      </c>
      <c r="VQE18" s="265"/>
      <c r="VQF18" s="265"/>
      <c r="VQG18" s="265"/>
      <c r="VQH18" s="265"/>
      <c r="VQI18" s="265"/>
      <c r="VQJ18" s="265"/>
      <c r="VQK18" s="265"/>
      <c r="VQL18" s="265"/>
      <c r="VQM18" s="265"/>
      <c r="VQN18" s="265"/>
      <c r="VQO18" s="265"/>
      <c r="VQP18" s="265"/>
      <c r="VQQ18" s="265"/>
      <c r="VQR18" s="265"/>
      <c r="VQS18" s="265"/>
      <c r="VQT18" s="265" t="s">
        <v>457</v>
      </c>
      <c r="VQU18" s="265"/>
      <c r="VQV18" s="265"/>
      <c r="VQW18" s="265"/>
      <c r="VQX18" s="265"/>
      <c r="VQY18" s="265"/>
      <c r="VQZ18" s="265"/>
      <c r="VRA18" s="265"/>
      <c r="VRB18" s="265"/>
      <c r="VRC18" s="265"/>
      <c r="VRD18" s="265"/>
      <c r="VRE18" s="265"/>
      <c r="VRF18" s="265"/>
      <c r="VRG18" s="265"/>
      <c r="VRH18" s="265"/>
      <c r="VRI18" s="265"/>
      <c r="VRJ18" s="265" t="s">
        <v>457</v>
      </c>
      <c r="VRK18" s="265"/>
      <c r="VRL18" s="265"/>
      <c r="VRM18" s="265"/>
      <c r="VRN18" s="265"/>
      <c r="VRO18" s="265"/>
      <c r="VRP18" s="265"/>
      <c r="VRQ18" s="265"/>
      <c r="VRR18" s="265"/>
      <c r="VRS18" s="265"/>
      <c r="VRT18" s="265"/>
      <c r="VRU18" s="265"/>
      <c r="VRV18" s="265"/>
      <c r="VRW18" s="265"/>
      <c r="VRX18" s="265"/>
      <c r="VRY18" s="265"/>
      <c r="VRZ18" s="265" t="s">
        <v>457</v>
      </c>
      <c r="VSA18" s="265"/>
      <c r="VSB18" s="265"/>
      <c r="VSC18" s="265"/>
      <c r="VSD18" s="265"/>
      <c r="VSE18" s="265"/>
      <c r="VSF18" s="265"/>
      <c r="VSG18" s="265"/>
      <c r="VSH18" s="265"/>
      <c r="VSI18" s="265"/>
      <c r="VSJ18" s="265"/>
      <c r="VSK18" s="265"/>
      <c r="VSL18" s="265"/>
      <c r="VSM18" s="265"/>
      <c r="VSN18" s="265"/>
      <c r="VSO18" s="265"/>
      <c r="VSP18" s="265" t="s">
        <v>457</v>
      </c>
      <c r="VSQ18" s="265"/>
      <c r="VSR18" s="265"/>
      <c r="VSS18" s="265"/>
      <c r="VST18" s="265"/>
      <c r="VSU18" s="265"/>
      <c r="VSV18" s="265"/>
      <c r="VSW18" s="265"/>
      <c r="VSX18" s="265"/>
      <c r="VSY18" s="265"/>
      <c r="VSZ18" s="265"/>
      <c r="VTA18" s="265"/>
      <c r="VTB18" s="265"/>
      <c r="VTC18" s="265"/>
      <c r="VTD18" s="265"/>
      <c r="VTE18" s="265"/>
      <c r="VTF18" s="265" t="s">
        <v>457</v>
      </c>
      <c r="VTG18" s="265"/>
      <c r="VTH18" s="265"/>
      <c r="VTI18" s="265"/>
      <c r="VTJ18" s="265"/>
      <c r="VTK18" s="265"/>
      <c r="VTL18" s="265"/>
      <c r="VTM18" s="265"/>
      <c r="VTN18" s="265"/>
      <c r="VTO18" s="265"/>
      <c r="VTP18" s="265"/>
      <c r="VTQ18" s="265"/>
      <c r="VTR18" s="265"/>
      <c r="VTS18" s="265"/>
      <c r="VTT18" s="265"/>
      <c r="VTU18" s="265"/>
      <c r="VTV18" s="265" t="s">
        <v>457</v>
      </c>
      <c r="VTW18" s="265"/>
      <c r="VTX18" s="265"/>
      <c r="VTY18" s="265"/>
      <c r="VTZ18" s="265"/>
      <c r="VUA18" s="265"/>
      <c r="VUB18" s="265"/>
      <c r="VUC18" s="265"/>
      <c r="VUD18" s="265"/>
      <c r="VUE18" s="265"/>
      <c r="VUF18" s="265"/>
      <c r="VUG18" s="265"/>
      <c r="VUH18" s="265"/>
      <c r="VUI18" s="265"/>
      <c r="VUJ18" s="265"/>
      <c r="VUK18" s="265"/>
      <c r="VUL18" s="265" t="s">
        <v>457</v>
      </c>
      <c r="VUM18" s="265"/>
      <c r="VUN18" s="265"/>
      <c r="VUO18" s="265"/>
      <c r="VUP18" s="265"/>
      <c r="VUQ18" s="265"/>
      <c r="VUR18" s="265"/>
      <c r="VUS18" s="265"/>
      <c r="VUT18" s="265"/>
      <c r="VUU18" s="265"/>
      <c r="VUV18" s="265"/>
      <c r="VUW18" s="265"/>
      <c r="VUX18" s="265"/>
      <c r="VUY18" s="265"/>
      <c r="VUZ18" s="265"/>
      <c r="VVA18" s="265"/>
      <c r="VVB18" s="265" t="s">
        <v>457</v>
      </c>
      <c r="VVC18" s="265"/>
      <c r="VVD18" s="265"/>
      <c r="VVE18" s="265"/>
      <c r="VVF18" s="265"/>
      <c r="VVG18" s="265"/>
      <c r="VVH18" s="265"/>
      <c r="VVI18" s="265"/>
      <c r="VVJ18" s="265"/>
      <c r="VVK18" s="265"/>
      <c r="VVL18" s="265"/>
      <c r="VVM18" s="265"/>
      <c r="VVN18" s="265"/>
      <c r="VVO18" s="265"/>
      <c r="VVP18" s="265"/>
      <c r="VVQ18" s="265"/>
      <c r="VVR18" s="265" t="s">
        <v>457</v>
      </c>
      <c r="VVS18" s="265"/>
      <c r="VVT18" s="265"/>
      <c r="VVU18" s="265"/>
      <c r="VVV18" s="265"/>
      <c r="VVW18" s="265"/>
      <c r="VVX18" s="265"/>
      <c r="VVY18" s="265"/>
      <c r="VVZ18" s="265"/>
      <c r="VWA18" s="265"/>
      <c r="VWB18" s="265"/>
      <c r="VWC18" s="265"/>
      <c r="VWD18" s="265"/>
      <c r="VWE18" s="265"/>
      <c r="VWF18" s="265"/>
      <c r="VWG18" s="265"/>
      <c r="VWH18" s="265" t="s">
        <v>457</v>
      </c>
      <c r="VWI18" s="265"/>
      <c r="VWJ18" s="265"/>
      <c r="VWK18" s="265"/>
      <c r="VWL18" s="265"/>
      <c r="VWM18" s="265"/>
      <c r="VWN18" s="265"/>
      <c r="VWO18" s="265"/>
      <c r="VWP18" s="265"/>
      <c r="VWQ18" s="265"/>
      <c r="VWR18" s="265"/>
      <c r="VWS18" s="265"/>
      <c r="VWT18" s="265"/>
      <c r="VWU18" s="265"/>
      <c r="VWV18" s="265"/>
      <c r="VWW18" s="265"/>
      <c r="VWX18" s="265" t="s">
        <v>457</v>
      </c>
      <c r="VWY18" s="265"/>
      <c r="VWZ18" s="265"/>
      <c r="VXA18" s="265"/>
      <c r="VXB18" s="265"/>
      <c r="VXC18" s="265"/>
      <c r="VXD18" s="265"/>
      <c r="VXE18" s="265"/>
      <c r="VXF18" s="265"/>
      <c r="VXG18" s="265"/>
      <c r="VXH18" s="265"/>
      <c r="VXI18" s="265"/>
      <c r="VXJ18" s="265"/>
      <c r="VXK18" s="265"/>
      <c r="VXL18" s="265"/>
      <c r="VXM18" s="265"/>
      <c r="VXN18" s="265" t="s">
        <v>457</v>
      </c>
      <c r="VXO18" s="265"/>
      <c r="VXP18" s="265"/>
      <c r="VXQ18" s="265"/>
      <c r="VXR18" s="265"/>
      <c r="VXS18" s="265"/>
      <c r="VXT18" s="265"/>
      <c r="VXU18" s="265"/>
      <c r="VXV18" s="265"/>
      <c r="VXW18" s="265"/>
      <c r="VXX18" s="265"/>
      <c r="VXY18" s="265"/>
      <c r="VXZ18" s="265"/>
      <c r="VYA18" s="265"/>
      <c r="VYB18" s="265"/>
      <c r="VYC18" s="265"/>
      <c r="VYD18" s="265" t="s">
        <v>457</v>
      </c>
      <c r="VYE18" s="265"/>
      <c r="VYF18" s="265"/>
      <c r="VYG18" s="265"/>
      <c r="VYH18" s="265"/>
      <c r="VYI18" s="265"/>
      <c r="VYJ18" s="265"/>
      <c r="VYK18" s="265"/>
      <c r="VYL18" s="265"/>
      <c r="VYM18" s="265"/>
      <c r="VYN18" s="265"/>
      <c r="VYO18" s="265"/>
      <c r="VYP18" s="265"/>
      <c r="VYQ18" s="265"/>
      <c r="VYR18" s="265"/>
      <c r="VYS18" s="265"/>
      <c r="VYT18" s="265" t="s">
        <v>457</v>
      </c>
      <c r="VYU18" s="265"/>
      <c r="VYV18" s="265"/>
      <c r="VYW18" s="265"/>
      <c r="VYX18" s="265"/>
      <c r="VYY18" s="265"/>
      <c r="VYZ18" s="265"/>
      <c r="VZA18" s="265"/>
      <c r="VZB18" s="265"/>
      <c r="VZC18" s="265"/>
      <c r="VZD18" s="265"/>
      <c r="VZE18" s="265"/>
      <c r="VZF18" s="265"/>
      <c r="VZG18" s="265"/>
      <c r="VZH18" s="265"/>
      <c r="VZI18" s="265"/>
      <c r="VZJ18" s="265" t="s">
        <v>457</v>
      </c>
      <c r="VZK18" s="265"/>
      <c r="VZL18" s="265"/>
      <c r="VZM18" s="265"/>
      <c r="VZN18" s="265"/>
      <c r="VZO18" s="265"/>
      <c r="VZP18" s="265"/>
      <c r="VZQ18" s="265"/>
      <c r="VZR18" s="265"/>
      <c r="VZS18" s="265"/>
      <c r="VZT18" s="265"/>
      <c r="VZU18" s="265"/>
      <c r="VZV18" s="265"/>
      <c r="VZW18" s="265"/>
      <c r="VZX18" s="265"/>
      <c r="VZY18" s="265"/>
      <c r="VZZ18" s="265" t="s">
        <v>457</v>
      </c>
      <c r="WAA18" s="265"/>
      <c r="WAB18" s="265"/>
      <c r="WAC18" s="265"/>
      <c r="WAD18" s="265"/>
      <c r="WAE18" s="265"/>
      <c r="WAF18" s="265"/>
      <c r="WAG18" s="265"/>
      <c r="WAH18" s="265"/>
      <c r="WAI18" s="265"/>
      <c r="WAJ18" s="265"/>
      <c r="WAK18" s="265"/>
      <c r="WAL18" s="265"/>
      <c r="WAM18" s="265"/>
      <c r="WAN18" s="265"/>
      <c r="WAO18" s="265"/>
      <c r="WAP18" s="265" t="s">
        <v>457</v>
      </c>
      <c r="WAQ18" s="265"/>
      <c r="WAR18" s="265"/>
      <c r="WAS18" s="265"/>
      <c r="WAT18" s="265"/>
      <c r="WAU18" s="265"/>
      <c r="WAV18" s="265"/>
      <c r="WAW18" s="265"/>
      <c r="WAX18" s="265"/>
      <c r="WAY18" s="265"/>
      <c r="WAZ18" s="265"/>
      <c r="WBA18" s="265"/>
      <c r="WBB18" s="265"/>
      <c r="WBC18" s="265"/>
      <c r="WBD18" s="265"/>
      <c r="WBE18" s="265"/>
      <c r="WBF18" s="265" t="s">
        <v>457</v>
      </c>
      <c r="WBG18" s="265"/>
      <c r="WBH18" s="265"/>
      <c r="WBI18" s="265"/>
      <c r="WBJ18" s="265"/>
      <c r="WBK18" s="265"/>
      <c r="WBL18" s="265"/>
      <c r="WBM18" s="265"/>
      <c r="WBN18" s="265"/>
      <c r="WBO18" s="265"/>
      <c r="WBP18" s="265"/>
      <c r="WBQ18" s="265"/>
      <c r="WBR18" s="265"/>
      <c r="WBS18" s="265"/>
      <c r="WBT18" s="265"/>
      <c r="WBU18" s="265"/>
      <c r="WBV18" s="265" t="s">
        <v>457</v>
      </c>
      <c r="WBW18" s="265"/>
      <c r="WBX18" s="265"/>
      <c r="WBY18" s="265"/>
      <c r="WBZ18" s="265"/>
      <c r="WCA18" s="265"/>
      <c r="WCB18" s="265"/>
      <c r="WCC18" s="265"/>
      <c r="WCD18" s="265"/>
      <c r="WCE18" s="265"/>
      <c r="WCF18" s="265"/>
      <c r="WCG18" s="265"/>
      <c r="WCH18" s="265"/>
      <c r="WCI18" s="265"/>
      <c r="WCJ18" s="265"/>
      <c r="WCK18" s="265"/>
      <c r="WCL18" s="265" t="s">
        <v>457</v>
      </c>
      <c r="WCM18" s="265"/>
      <c r="WCN18" s="265"/>
      <c r="WCO18" s="265"/>
      <c r="WCP18" s="265"/>
      <c r="WCQ18" s="265"/>
      <c r="WCR18" s="265"/>
      <c r="WCS18" s="265"/>
      <c r="WCT18" s="265"/>
      <c r="WCU18" s="265"/>
      <c r="WCV18" s="265"/>
      <c r="WCW18" s="265"/>
      <c r="WCX18" s="265"/>
      <c r="WCY18" s="265"/>
      <c r="WCZ18" s="265"/>
      <c r="WDA18" s="265"/>
      <c r="WDB18" s="265" t="s">
        <v>457</v>
      </c>
      <c r="WDC18" s="265"/>
      <c r="WDD18" s="265"/>
      <c r="WDE18" s="265"/>
      <c r="WDF18" s="265"/>
      <c r="WDG18" s="265"/>
      <c r="WDH18" s="265"/>
      <c r="WDI18" s="265"/>
      <c r="WDJ18" s="265"/>
      <c r="WDK18" s="265"/>
      <c r="WDL18" s="265"/>
      <c r="WDM18" s="265"/>
      <c r="WDN18" s="265"/>
      <c r="WDO18" s="265"/>
      <c r="WDP18" s="265"/>
      <c r="WDQ18" s="265"/>
      <c r="WDR18" s="265" t="s">
        <v>457</v>
      </c>
      <c r="WDS18" s="265"/>
      <c r="WDT18" s="265"/>
      <c r="WDU18" s="265"/>
      <c r="WDV18" s="265"/>
      <c r="WDW18" s="265"/>
      <c r="WDX18" s="265"/>
      <c r="WDY18" s="265"/>
      <c r="WDZ18" s="265"/>
      <c r="WEA18" s="265"/>
      <c r="WEB18" s="265"/>
      <c r="WEC18" s="265"/>
      <c r="WED18" s="265"/>
      <c r="WEE18" s="265"/>
      <c r="WEF18" s="265"/>
      <c r="WEG18" s="265"/>
      <c r="WEH18" s="265" t="s">
        <v>457</v>
      </c>
      <c r="WEI18" s="265"/>
      <c r="WEJ18" s="265"/>
      <c r="WEK18" s="265"/>
      <c r="WEL18" s="265"/>
      <c r="WEM18" s="265"/>
      <c r="WEN18" s="265"/>
      <c r="WEO18" s="265"/>
      <c r="WEP18" s="265"/>
      <c r="WEQ18" s="265"/>
      <c r="WER18" s="265"/>
      <c r="WES18" s="265"/>
      <c r="WET18" s="265"/>
      <c r="WEU18" s="265"/>
      <c r="WEV18" s="265"/>
      <c r="WEW18" s="265"/>
      <c r="WEX18" s="265" t="s">
        <v>457</v>
      </c>
      <c r="WEY18" s="265"/>
      <c r="WEZ18" s="265"/>
      <c r="WFA18" s="265"/>
      <c r="WFB18" s="265"/>
      <c r="WFC18" s="265"/>
      <c r="WFD18" s="265"/>
      <c r="WFE18" s="265"/>
      <c r="WFF18" s="265"/>
      <c r="WFG18" s="265"/>
      <c r="WFH18" s="265"/>
      <c r="WFI18" s="265"/>
      <c r="WFJ18" s="265"/>
      <c r="WFK18" s="265"/>
      <c r="WFL18" s="265"/>
      <c r="WFM18" s="265"/>
      <c r="WFN18" s="265" t="s">
        <v>457</v>
      </c>
      <c r="WFO18" s="265"/>
      <c r="WFP18" s="265"/>
      <c r="WFQ18" s="265"/>
      <c r="WFR18" s="265"/>
      <c r="WFS18" s="265"/>
      <c r="WFT18" s="265"/>
      <c r="WFU18" s="265"/>
      <c r="WFV18" s="265"/>
      <c r="WFW18" s="265"/>
      <c r="WFX18" s="265"/>
      <c r="WFY18" s="265"/>
      <c r="WFZ18" s="265"/>
      <c r="WGA18" s="265"/>
      <c r="WGB18" s="265"/>
      <c r="WGC18" s="265"/>
      <c r="WGD18" s="265" t="s">
        <v>457</v>
      </c>
      <c r="WGE18" s="265"/>
      <c r="WGF18" s="265"/>
      <c r="WGG18" s="265"/>
      <c r="WGH18" s="265"/>
      <c r="WGI18" s="265"/>
      <c r="WGJ18" s="265"/>
      <c r="WGK18" s="265"/>
      <c r="WGL18" s="265"/>
      <c r="WGM18" s="265"/>
      <c r="WGN18" s="265"/>
      <c r="WGO18" s="265"/>
      <c r="WGP18" s="265"/>
      <c r="WGQ18" s="265"/>
      <c r="WGR18" s="265"/>
      <c r="WGS18" s="265"/>
      <c r="WGT18" s="265" t="s">
        <v>457</v>
      </c>
      <c r="WGU18" s="265"/>
      <c r="WGV18" s="265"/>
      <c r="WGW18" s="265"/>
      <c r="WGX18" s="265"/>
      <c r="WGY18" s="265"/>
      <c r="WGZ18" s="265"/>
      <c r="WHA18" s="265"/>
      <c r="WHB18" s="265"/>
      <c r="WHC18" s="265"/>
      <c r="WHD18" s="265"/>
      <c r="WHE18" s="265"/>
      <c r="WHF18" s="265"/>
      <c r="WHG18" s="265"/>
      <c r="WHH18" s="265"/>
      <c r="WHI18" s="265"/>
      <c r="WHJ18" s="265" t="s">
        <v>457</v>
      </c>
      <c r="WHK18" s="265"/>
      <c r="WHL18" s="265"/>
      <c r="WHM18" s="265"/>
      <c r="WHN18" s="265"/>
      <c r="WHO18" s="265"/>
      <c r="WHP18" s="265"/>
      <c r="WHQ18" s="265"/>
      <c r="WHR18" s="265"/>
      <c r="WHS18" s="265"/>
      <c r="WHT18" s="265"/>
      <c r="WHU18" s="265"/>
      <c r="WHV18" s="265"/>
      <c r="WHW18" s="265"/>
      <c r="WHX18" s="265"/>
      <c r="WHY18" s="265"/>
      <c r="WHZ18" s="265" t="s">
        <v>457</v>
      </c>
      <c r="WIA18" s="265"/>
      <c r="WIB18" s="265"/>
      <c r="WIC18" s="265"/>
      <c r="WID18" s="265"/>
      <c r="WIE18" s="265"/>
      <c r="WIF18" s="265"/>
      <c r="WIG18" s="265"/>
      <c r="WIH18" s="265"/>
      <c r="WII18" s="265"/>
      <c r="WIJ18" s="265"/>
      <c r="WIK18" s="265"/>
      <c r="WIL18" s="265"/>
      <c r="WIM18" s="265"/>
      <c r="WIN18" s="265"/>
      <c r="WIO18" s="265"/>
      <c r="WIP18" s="265" t="s">
        <v>457</v>
      </c>
      <c r="WIQ18" s="265"/>
      <c r="WIR18" s="265"/>
      <c r="WIS18" s="265"/>
      <c r="WIT18" s="265"/>
      <c r="WIU18" s="265"/>
      <c r="WIV18" s="265"/>
      <c r="WIW18" s="265"/>
      <c r="WIX18" s="265"/>
      <c r="WIY18" s="265"/>
      <c r="WIZ18" s="265"/>
      <c r="WJA18" s="265"/>
      <c r="WJB18" s="265"/>
      <c r="WJC18" s="265"/>
      <c r="WJD18" s="265"/>
      <c r="WJE18" s="265"/>
      <c r="WJF18" s="265" t="s">
        <v>457</v>
      </c>
      <c r="WJG18" s="265"/>
      <c r="WJH18" s="265"/>
      <c r="WJI18" s="265"/>
      <c r="WJJ18" s="265"/>
      <c r="WJK18" s="265"/>
      <c r="WJL18" s="265"/>
      <c r="WJM18" s="265"/>
      <c r="WJN18" s="265"/>
      <c r="WJO18" s="265"/>
      <c r="WJP18" s="265"/>
      <c r="WJQ18" s="265"/>
      <c r="WJR18" s="265"/>
      <c r="WJS18" s="265"/>
      <c r="WJT18" s="265"/>
      <c r="WJU18" s="265"/>
      <c r="WJV18" s="265" t="s">
        <v>457</v>
      </c>
      <c r="WJW18" s="265"/>
      <c r="WJX18" s="265"/>
      <c r="WJY18" s="265"/>
      <c r="WJZ18" s="265"/>
      <c r="WKA18" s="265"/>
      <c r="WKB18" s="265"/>
      <c r="WKC18" s="265"/>
      <c r="WKD18" s="265"/>
      <c r="WKE18" s="265"/>
      <c r="WKF18" s="265"/>
      <c r="WKG18" s="265"/>
      <c r="WKH18" s="265"/>
      <c r="WKI18" s="265"/>
      <c r="WKJ18" s="265"/>
      <c r="WKK18" s="265"/>
      <c r="WKL18" s="265" t="s">
        <v>457</v>
      </c>
      <c r="WKM18" s="265"/>
      <c r="WKN18" s="265"/>
      <c r="WKO18" s="265"/>
      <c r="WKP18" s="265"/>
      <c r="WKQ18" s="265"/>
      <c r="WKR18" s="265"/>
      <c r="WKS18" s="265"/>
      <c r="WKT18" s="265"/>
      <c r="WKU18" s="265"/>
      <c r="WKV18" s="265"/>
      <c r="WKW18" s="265"/>
      <c r="WKX18" s="265"/>
      <c r="WKY18" s="265"/>
      <c r="WKZ18" s="265"/>
      <c r="WLA18" s="265"/>
      <c r="WLB18" s="265" t="s">
        <v>457</v>
      </c>
      <c r="WLC18" s="265"/>
      <c r="WLD18" s="265"/>
      <c r="WLE18" s="265"/>
      <c r="WLF18" s="265"/>
      <c r="WLG18" s="265"/>
      <c r="WLH18" s="265"/>
      <c r="WLI18" s="265"/>
      <c r="WLJ18" s="265"/>
      <c r="WLK18" s="265"/>
      <c r="WLL18" s="265"/>
      <c r="WLM18" s="265"/>
      <c r="WLN18" s="265"/>
      <c r="WLO18" s="265"/>
      <c r="WLP18" s="265"/>
      <c r="WLQ18" s="265"/>
      <c r="WLR18" s="265" t="s">
        <v>457</v>
      </c>
      <c r="WLS18" s="265"/>
      <c r="WLT18" s="265"/>
      <c r="WLU18" s="265"/>
      <c r="WLV18" s="265"/>
      <c r="WLW18" s="265"/>
      <c r="WLX18" s="265"/>
      <c r="WLY18" s="265"/>
      <c r="WLZ18" s="265"/>
      <c r="WMA18" s="265"/>
      <c r="WMB18" s="265"/>
      <c r="WMC18" s="265"/>
      <c r="WMD18" s="265"/>
      <c r="WME18" s="265"/>
      <c r="WMF18" s="265"/>
      <c r="WMG18" s="265"/>
      <c r="WMH18" s="265" t="s">
        <v>457</v>
      </c>
      <c r="WMI18" s="265"/>
      <c r="WMJ18" s="265"/>
      <c r="WMK18" s="265"/>
      <c r="WML18" s="265"/>
      <c r="WMM18" s="265"/>
      <c r="WMN18" s="265"/>
      <c r="WMO18" s="265"/>
      <c r="WMP18" s="265"/>
      <c r="WMQ18" s="265"/>
      <c r="WMR18" s="265"/>
      <c r="WMS18" s="265"/>
      <c r="WMT18" s="265"/>
      <c r="WMU18" s="265"/>
      <c r="WMV18" s="265"/>
      <c r="WMW18" s="265"/>
      <c r="WMX18" s="265" t="s">
        <v>457</v>
      </c>
      <c r="WMY18" s="265"/>
      <c r="WMZ18" s="265"/>
      <c r="WNA18" s="265"/>
      <c r="WNB18" s="265"/>
      <c r="WNC18" s="265"/>
      <c r="WND18" s="265"/>
      <c r="WNE18" s="265"/>
      <c r="WNF18" s="265"/>
      <c r="WNG18" s="265"/>
      <c r="WNH18" s="265"/>
      <c r="WNI18" s="265"/>
      <c r="WNJ18" s="265"/>
      <c r="WNK18" s="265"/>
      <c r="WNL18" s="265"/>
      <c r="WNM18" s="265"/>
      <c r="WNN18" s="265" t="s">
        <v>457</v>
      </c>
      <c r="WNO18" s="265"/>
      <c r="WNP18" s="265"/>
      <c r="WNQ18" s="265"/>
      <c r="WNR18" s="265"/>
      <c r="WNS18" s="265"/>
      <c r="WNT18" s="265"/>
      <c r="WNU18" s="265"/>
      <c r="WNV18" s="265"/>
      <c r="WNW18" s="265"/>
      <c r="WNX18" s="265"/>
      <c r="WNY18" s="265"/>
      <c r="WNZ18" s="265"/>
      <c r="WOA18" s="265"/>
      <c r="WOB18" s="265"/>
      <c r="WOC18" s="265"/>
      <c r="WOD18" s="265" t="s">
        <v>457</v>
      </c>
      <c r="WOE18" s="265"/>
      <c r="WOF18" s="265"/>
      <c r="WOG18" s="265"/>
      <c r="WOH18" s="265"/>
      <c r="WOI18" s="265"/>
      <c r="WOJ18" s="265"/>
      <c r="WOK18" s="265"/>
      <c r="WOL18" s="265"/>
      <c r="WOM18" s="265"/>
      <c r="WON18" s="265"/>
      <c r="WOO18" s="265"/>
      <c r="WOP18" s="265"/>
      <c r="WOQ18" s="265"/>
      <c r="WOR18" s="265"/>
      <c r="WOS18" s="265"/>
      <c r="WOT18" s="265" t="s">
        <v>457</v>
      </c>
      <c r="WOU18" s="265"/>
      <c r="WOV18" s="265"/>
      <c r="WOW18" s="265"/>
      <c r="WOX18" s="265"/>
      <c r="WOY18" s="265"/>
      <c r="WOZ18" s="265"/>
      <c r="WPA18" s="265"/>
      <c r="WPB18" s="265"/>
      <c r="WPC18" s="265"/>
      <c r="WPD18" s="265"/>
      <c r="WPE18" s="265"/>
      <c r="WPF18" s="265"/>
      <c r="WPG18" s="265"/>
      <c r="WPH18" s="265"/>
      <c r="WPI18" s="265"/>
      <c r="WPJ18" s="265" t="s">
        <v>457</v>
      </c>
      <c r="WPK18" s="265"/>
      <c r="WPL18" s="265"/>
      <c r="WPM18" s="265"/>
      <c r="WPN18" s="265"/>
      <c r="WPO18" s="265"/>
      <c r="WPP18" s="265"/>
      <c r="WPQ18" s="265"/>
      <c r="WPR18" s="265"/>
      <c r="WPS18" s="265"/>
      <c r="WPT18" s="265"/>
      <c r="WPU18" s="265"/>
      <c r="WPV18" s="265"/>
      <c r="WPW18" s="265"/>
      <c r="WPX18" s="265"/>
      <c r="WPY18" s="265"/>
      <c r="WPZ18" s="265" t="s">
        <v>457</v>
      </c>
      <c r="WQA18" s="265"/>
      <c r="WQB18" s="265"/>
      <c r="WQC18" s="265"/>
      <c r="WQD18" s="265"/>
      <c r="WQE18" s="265"/>
      <c r="WQF18" s="265"/>
      <c r="WQG18" s="265"/>
      <c r="WQH18" s="265"/>
      <c r="WQI18" s="265"/>
      <c r="WQJ18" s="265"/>
      <c r="WQK18" s="265"/>
      <c r="WQL18" s="265"/>
      <c r="WQM18" s="265"/>
      <c r="WQN18" s="265"/>
      <c r="WQO18" s="265"/>
      <c r="WQP18" s="265" t="s">
        <v>457</v>
      </c>
      <c r="WQQ18" s="265"/>
      <c r="WQR18" s="265"/>
      <c r="WQS18" s="265"/>
      <c r="WQT18" s="265"/>
      <c r="WQU18" s="265"/>
      <c r="WQV18" s="265"/>
      <c r="WQW18" s="265"/>
      <c r="WQX18" s="265"/>
      <c r="WQY18" s="265"/>
      <c r="WQZ18" s="265"/>
      <c r="WRA18" s="265"/>
      <c r="WRB18" s="265"/>
      <c r="WRC18" s="265"/>
      <c r="WRD18" s="265"/>
      <c r="WRE18" s="265"/>
      <c r="WRF18" s="265" t="s">
        <v>457</v>
      </c>
      <c r="WRG18" s="265"/>
      <c r="WRH18" s="265"/>
      <c r="WRI18" s="265"/>
      <c r="WRJ18" s="265"/>
      <c r="WRK18" s="265"/>
      <c r="WRL18" s="265"/>
      <c r="WRM18" s="265"/>
      <c r="WRN18" s="265"/>
      <c r="WRO18" s="265"/>
      <c r="WRP18" s="265"/>
      <c r="WRQ18" s="265"/>
      <c r="WRR18" s="265"/>
      <c r="WRS18" s="265"/>
      <c r="WRT18" s="265"/>
      <c r="WRU18" s="265"/>
      <c r="WRV18" s="265" t="s">
        <v>457</v>
      </c>
      <c r="WRW18" s="265"/>
      <c r="WRX18" s="265"/>
      <c r="WRY18" s="265"/>
      <c r="WRZ18" s="265"/>
      <c r="WSA18" s="265"/>
      <c r="WSB18" s="265"/>
      <c r="WSC18" s="265"/>
      <c r="WSD18" s="265"/>
      <c r="WSE18" s="265"/>
      <c r="WSF18" s="265"/>
      <c r="WSG18" s="265"/>
      <c r="WSH18" s="265"/>
      <c r="WSI18" s="265"/>
      <c r="WSJ18" s="265"/>
      <c r="WSK18" s="265"/>
      <c r="WSL18" s="265" t="s">
        <v>457</v>
      </c>
      <c r="WSM18" s="265"/>
      <c r="WSN18" s="265"/>
      <c r="WSO18" s="265"/>
      <c r="WSP18" s="265"/>
      <c r="WSQ18" s="265"/>
      <c r="WSR18" s="265"/>
      <c r="WSS18" s="265"/>
      <c r="WST18" s="265"/>
      <c r="WSU18" s="265"/>
      <c r="WSV18" s="265"/>
      <c r="WSW18" s="265"/>
      <c r="WSX18" s="265"/>
      <c r="WSY18" s="265"/>
      <c r="WSZ18" s="265"/>
      <c r="WTA18" s="265"/>
      <c r="WTB18" s="265" t="s">
        <v>457</v>
      </c>
      <c r="WTC18" s="265"/>
      <c r="WTD18" s="265"/>
      <c r="WTE18" s="265"/>
      <c r="WTF18" s="265"/>
      <c r="WTG18" s="265"/>
      <c r="WTH18" s="265"/>
      <c r="WTI18" s="265"/>
      <c r="WTJ18" s="265"/>
      <c r="WTK18" s="265"/>
      <c r="WTL18" s="265"/>
      <c r="WTM18" s="265"/>
      <c r="WTN18" s="265"/>
      <c r="WTO18" s="265"/>
      <c r="WTP18" s="265"/>
      <c r="WTQ18" s="265"/>
      <c r="WTR18" s="265" t="s">
        <v>457</v>
      </c>
      <c r="WTS18" s="265"/>
      <c r="WTT18" s="265"/>
      <c r="WTU18" s="265"/>
      <c r="WTV18" s="265"/>
      <c r="WTW18" s="265"/>
      <c r="WTX18" s="265"/>
      <c r="WTY18" s="265"/>
      <c r="WTZ18" s="265"/>
      <c r="WUA18" s="265"/>
      <c r="WUB18" s="265"/>
      <c r="WUC18" s="265"/>
      <c r="WUD18" s="265"/>
      <c r="WUE18" s="265"/>
      <c r="WUF18" s="265"/>
      <c r="WUG18" s="265"/>
      <c r="WUH18" s="265" t="s">
        <v>457</v>
      </c>
      <c r="WUI18" s="265"/>
      <c r="WUJ18" s="265"/>
      <c r="WUK18" s="265"/>
      <c r="WUL18" s="265"/>
      <c r="WUM18" s="265"/>
      <c r="WUN18" s="265"/>
      <c r="WUO18" s="265"/>
      <c r="WUP18" s="265"/>
      <c r="WUQ18" s="265"/>
      <c r="WUR18" s="265"/>
      <c r="WUS18" s="265"/>
      <c r="WUT18" s="265"/>
      <c r="WUU18" s="265"/>
      <c r="WUV18" s="265"/>
      <c r="WUW18" s="265"/>
      <c r="WUX18" s="265" t="s">
        <v>457</v>
      </c>
      <c r="WUY18" s="265"/>
      <c r="WUZ18" s="265"/>
      <c r="WVA18" s="265"/>
      <c r="WVB18" s="265"/>
      <c r="WVC18" s="265"/>
      <c r="WVD18" s="265"/>
      <c r="WVE18" s="265"/>
      <c r="WVF18" s="265"/>
      <c r="WVG18" s="265"/>
      <c r="WVH18" s="265"/>
      <c r="WVI18" s="265"/>
      <c r="WVJ18" s="265"/>
      <c r="WVK18" s="265"/>
      <c r="WVL18" s="265"/>
      <c r="WVM18" s="265"/>
      <c r="WVN18" s="265" t="s">
        <v>457</v>
      </c>
      <c r="WVO18" s="265"/>
      <c r="WVP18" s="265"/>
      <c r="WVQ18" s="265"/>
      <c r="WVR18" s="265"/>
      <c r="WVS18" s="265"/>
      <c r="WVT18" s="265"/>
      <c r="WVU18" s="265"/>
      <c r="WVV18" s="265"/>
      <c r="WVW18" s="265"/>
      <c r="WVX18" s="265"/>
      <c r="WVY18" s="265"/>
      <c r="WVZ18" s="265"/>
      <c r="WWA18" s="265"/>
      <c r="WWB18" s="265"/>
      <c r="WWC18" s="265"/>
      <c r="WWD18" s="265" t="s">
        <v>457</v>
      </c>
      <c r="WWE18" s="265"/>
      <c r="WWF18" s="265"/>
      <c r="WWG18" s="265"/>
      <c r="WWH18" s="265"/>
      <c r="WWI18" s="265"/>
      <c r="WWJ18" s="265"/>
      <c r="WWK18" s="265"/>
      <c r="WWL18" s="265"/>
      <c r="WWM18" s="265"/>
      <c r="WWN18" s="265"/>
      <c r="WWO18" s="265"/>
      <c r="WWP18" s="265"/>
      <c r="WWQ18" s="265"/>
      <c r="WWR18" s="265"/>
      <c r="WWS18" s="265"/>
      <c r="WWT18" s="265" t="s">
        <v>457</v>
      </c>
      <c r="WWU18" s="265"/>
      <c r="WWV18" s="265"/>
      <c r="WWW18" s="265"/>
      <c r="WWX18" s="265"/>
      <c r="WWY18" s="265"/>
      <c r="WWZ18" s="265"/>
      <c r="WXA18" s="265"/>
      <c r="WXB18" s="265"/>
      <c r="WXC18" s="265"/>
      <c r="WXD18" s="265"/>
      <c r="WXE18" s="265"/>
      <c r="WXF18" s="265"/>
      <c r="WXG18" s="265"/>
      <c r="WXH18" s="265"/>
      <c r="WXI18" s="265"/>
      <c r="WXJ18" s="265" t="s">
        <v>457</v>
      </c>
      <c r="WXK18" s="265"/>
      <c r="WXL18" s="265"/>
      <c r="WXM18" s="265"/>
      <c r="WXN18" s="265"/>
      <c r="WXO18" s="265"/>
      <c r="WXP18" s="265"/>
      <c r="WXQ18" s="265"/>
      <c r="WXR18" s="265"/>
      <c r="WXS18" s="265"/>
      <c r="WXT18" s="265"/>
      <c r="WXU18" s="265"/>
      <c r="WXV18" s="265"/>
      <c r="WXW18" s="265"/>
      <c r="WXX18" s="265"/>
      <c r="WXY18" s="265"/>
    </row>
    <row r="20" spans="1:16197" ht="22.9" customHeight="1" x14ac:dyDescent="0.25">
      <c r="A20" s="60" t="s">
        <v>455</v>
      </c>
      <c r="B20" s="266" t="s">
        <v>3586</v>
      </c>
      <c r="C20" s="266"/>
      <c r="D20" s="46"/>
      <c r="E20" s="46"/>
      <c r="F20" s="267" t="s">
        <v>3510</v>
      </c>
      <c r="G20" s="267"/>
      <c r="H20" s="267"/>
      <c r="I20" s="267"/>
      <c r="J20" s="267"/>
      <c r="O20" s="48">
        <v>16</v>
      </c>
      <c r="AI20" s="49" t="s">
        <v>3509</v>
      </c>
    </row>
    <row r="21" spans="1:16197" ht="22.9" customHeight="1" x14ac:dyDescent="0.25">
      <c r="A21" s="60" t="s">
        <v>516</v>
      </c>
      <c r="B21" s="268">
        <v>43739</v>
      </c>
      <c r="C21" s="268"/>
      <c r="D21" s="52" t="str">
        <f>B24&amp;YEAR(B21)</f>
        <v>SmallGroup2019</v>
      </c>
      <c r="E21" s="53"/>
      <c r="F21" s="267"/>
      <c r="G21" s="267"/>
      <c r="H21" s="267"/>
      <c r="I21" s="267"/>
      <c r="J21" s="267"/>
    </row>
    <row r="22" spans="1:16197" ht="22.9" customHeight="1" x14ac:dyDescent="0.25">
      <c r="A22" s="60" t="s">
        <v>605</v>
      </c>
      <c r="B22" s="262" t="s">
        <v>3580</v>
      </c>
      <c r="C22" s="262"/>
      <c r="D22" s="54"/>
      <c r="E22" s="55" t="s">
        <v>632</v>
      </c>
      <c r="F22" s="54"/>
      <c r="G22" s="54"/>
      <c r="H22" s="54"/>
      <c r="I22" s="55" t="s">
        <v>632</v>
      </c>
      <c r="J22" s="56"/>
      <c r="K22" s="48"/>
      <c r="L22" s="48"/>
      <c r="M22" s="55" t="s">
        <v>632</v>
      </c>
      <c r="N22" s="55"/>
      <c r="O22" s="48"/>
      <c r="P22" s="48"/>
      <c r="Q22" s="55" t="s">
        <v>632</v>
      </c>
      <c r="R22" s="48"/>
      <c r="S22" s="48"/>
      <c r="T22" s="48"/>
      <c r="U22" s="55" t="s">
        <v>632</v>
      </c>
      <c r="V22" s="48"/>
      <c r="W22" s="48"/>
      <c r="X22" s="48"/>
      <c r="Y22" s="55" t="s">
        <v>632</v>
      </c>
      <c r="Z22" s="48"/>
      <c r="AA22" s="48"/>
      <c r="AB22" s="48"/>
      <c r="AC22" s="48"/>
      <c r="AD22" s="56"/>
      <c r="AE22" s="55" t="s">
        <v>632</v>
      </c>
      <c r="AF22" s="48"/>
      <c r="AG22" s="48"/>
      <c r="AH22" s="48"/>
      <c r="AI22" s="55" t="s">
        <v>632</v>
      </c>
      <c r="AJ22" s="48"/>
      <c r="AK22" s="48"/>
      <c r="AL22" s="48"/>
      <c r="AM22" s="55" t="s">
        <v>632</v>
      </c>
      <c r="AN22" s="48"/>
      <c r="AO22" s="48"/>
      <c r="AP22" s="57"/>
      <c r="AQ22" s="55" t="s">
        <v>632</v>
      </c>
      <c r="AR22" s="48"/>
      <c r="AS22" s="57"/>
      <c r="AT22" s="48"/>
      <c r="AU22" s="55" t="s">
        <v>632</v>
      </c>
      <c r="AV22" s="48"/>
      <c r="AW22" s="48"/>
      <c r="AX22" s="48"/>
      <c r="AY22" s="55" t="s">
        <v>632</v>
      </c>
      <c r="AZ22" s="48"/>
      <c r="BA22" s="58"/>
      <c r="BB22" s="57"/>
      <c r="BC22" s="55" t="s">
        <v>632</v>
      </c>
      <c r="BD22" s="55"/>
      <c r="BE22" s="59"/>
    </row>
    <row r="23" spans="1:16197" ht="22.9" customHeight="1" x14ac:dyDescent="0.25">
      <c r="A23" s="60" t="s">
        <v>606</v>
      </c>
      <c r="B23" s="262">
        <v>2254444444</v>
      </c>
      <c r="C23" s="262"/>
      <c r="G23" s="1"/>
      <c r="AP23"/>
      <c r="AS23"/>
      <c r="AU23"/>
      <c r="BA23" s="58"/>
    </row>
    <row r="24" spans="1:16197" ht="22.9" customHeight="1" x14ac:dyDescent="0.25">
      <c r="A24" s="60" t="s">
        <v>521</v>
      </c>
      <c r="B24" s="263" t="s">
        <v>3526</v>
      </c>
      <c r="C24" s="263"/>
      <c r="AO24" s="264" t="str">
        <f>IF($B$9="LargeGroup", "Equitable", "SNL")</f>
        <v>SNL</v>
      </c>
      <c r="AP24" s="264"/>
      <c r="AQ24" s="264"/>
      <c r="AR24" s="264"/>
      <c r="AS24" s="264"/>
      <c r="AT24" s="264"/>
      <c r="AU24" s="264"/>
      <c r="AV24" s="264"/>
      <c r="AW24" s="264" t="s">
        <v>3751</v>
      </c>
      <c r="AX24" s="264"/>
      <c r="AY24" s="264"/>
      <c r="AZ24" s="264"/>
      <c r="BA24" s="264"/>
      <c r="BB24" s="264"/>
    </row>
    <row r="25" spans="1:16197" ht="22.9" customHeight="1" x14ac:dyDescent="0.25">
      <c r="A25" s="60"/>
      <c r="B25" s="152"/>
      <c r="C25" s="152"/>
      <c r="AO25" s="153"/>
      <c r="AP25" s="153"/>
      <c r="AQ25" s="153"/>
      <c r="AR25" s="153"/>
      <c r="AS25" s="153"/>
      <c r="AT25" s="153"/>
      <c r="AU25" s="153"/>
      <c r="AV25" s="153"/>
      <c r="AW25" s="153"/>
      <c r="AX25" s="153"/>
      <c r="AY25" s="153"/>
      <c r="AZ25" s="153"/>
      <c r="BA25" s="153"/>
      <c r="BB25" s="153"/>
    </row>
    <row r="26" spans="1:16197" s="62" customFormat="1" ht="47.25" x14ac:dyDescent="0.25">
      <c r="A26" s="61"/>
      <c r="B26" s="63" t="s">
        <v>522</v>
      </c>
      <c r="C26" s="64" t="s">
        <v>0</v>
      </c>
      <c r="D26" s="64" t="s">
        <v>538</v>
      </c>
      <c r="E26" s="64" t="s">
        <v>8</v>
      </c>
      <c r="F26" s="64" t="s">
        <v>1</v>
      </c>
      <c r="G26" s="64" t="s">
        <v>454</v>
      </c>
      <c r="H26" s="64" t="s">
        <v>2</v>
      </c>
      <c r="I26" s="64" t="s">
        <v>3</v>
      </c>
      <c r="J26" s="64" t="s">
        <v>4</v>
      </c>
      <c r="K26" s="64" t="s">
        <v>5</v>
      </c>
      <c r="L26" s="64" t="s">
        <v>6</v>
      </c>
      <c r="M26" s="77" t="s">
        <v>7</v>
      </c>
      <c r="N26" s="77" t="s">
        <v>9</v>
      </c>
      <c r="O26" s="77" t="s">
        <v>10</v>
      </c>
      <c r="P26" s="77" t="s">
        <v>11</v>
      </c>
      <c r="Q26" s="77" t="s">
        <v>12</v>
      </c>
      <c r="R26" s="77" t="s">
        <v>542</v>
      </c>
      <c r="S26" s="77" t="s">
        <v>543</v>
      </c>
      <c r="T26" s="64" t="s">
        <v>517</v>
      </c>
      <c r="U26" s="64" t="s">
        <v>518</v>
      </c>
      <c r="V26" s="64" t="s">
        <v>13</v>
      </c>
      <c r="W26" s="64" t="s">
        <v>14</v>
      </c>
      <c r="X26" s="64" t="s">
        <v>15</v>
      </c>
      <c r="Y26" s="64" t="s">
        <v>16</v>
      </c>
      <c r="Z26" s="64" t="s">
        <v>17</v>
      </c>
      <c r="AA26" s="111" t="s">
        <v>18</v>
      </c>
      <c r="AB26" s="64" t="s">
        <v>637</v>
      </c>
      <c r="AC26" s="64" t="s">
        <v>20</v>
      </c>
      <c r="AD26" s="64" t="s">
        <v>3527</v>
      </c>
      <c r="AE26" s="64" t="s">
        <v>541</v>
      </c>
      <c r="AF26" s="64" t="s">
        <v>519</v>
      </c>
      <c r="AG26" s="64" t="s">
        <v>523</v>
      </c>
      <c r="AH26" s="64" t="s">
        <v>22</v>
      </c>
      <c r="AI26" s="64" t="s">
        <v>41</v>
      </c>
      <c r="AJ26" s="64" t="s">
        <v>548</v>
      </c>
      <c r="AK26" s="64" t="s">
        <v>544</v>
      </c>
      <c r="AL26" s="64" t="s">
        <v>546</v>
      </c>
      <c r="AM26" s="64" t="s">
        <v>42</v>
      </c>
      <c r="AN26" s="64" t="s">
        <v>57</v>
      </c>
      <c r="AO26" s="64" t="s">
        <v>24</v>
      </c>
      <c r="AP26" s="65" t="s">
        <v>63</v>
      </c>
      <c r="AQ26" s="64" t="s">
        <v>25</v>
      </c>
      <c r="AR26" s="64" t="s">
        <v>26</v>
      </c>
      <c r="AS26" s="65" t="s">
        <v>27</v>
      </c>
      <c r="AT26" s="65" t="s">
        <v>636</v>
      </c>
      <c r="AU26" s="65" t="s">
        <v>29</v>
      </c>
      <c r="AV26" s="64" t="s">
        <v>30</v>
      </c>
      <c r="AW26" s="64" t="s">
        <v>31</v>
      </c>
      <c r="AX26" s="64" t="s">
        <v>32</v>
      </c>
      <c r="AY26" s="64" t="s">
        <v>33</v>
      </c>
      <c r="AZ26" s="64" t="s">
        <v>34</v>
      </c>
      <c r="BA26" s="64" t="s">
        <v>35</v>
      </c>
      <c r="BB26" s="65" t="s">
        <v>36</v>
      </c>
      <c r="BC26" s="66" t="s">
        <v>540</v>
      </c>
      <c r="BD26" s="227" t="s">
        <v>3978</v>
      </c>
      <c r="BE26" s="75" t="s">
        <v>537</v>
      </c>
      <c r="CH26"/>
      <c r="CI26"/>
      <c r="CJ26"/>
      <c r="CK26"/>
      <c r="CL26"/>
      <c r="CM26"/>
      <c r="CN26"/>
      <c r="CO26"/>
      <c r="CP26"/>
      <c r="CQ26"/>
      <c r="CR26"/>
      <c r="CS26"/>
      <c r="CT26"/>
      <c r="CU26"/>
      <c r="CV26"/>
      <c r="CW26"/>
      <c r="CX26"/>
      <c r="CY26"/>
      <c r="CZ26"/>
      <c r="DA26"/>
      <c r="DB26"/>
      <c r="DC26"/>
      <c r="DD26"/>
      <c r="DE26"/>
      <c r="DF26"/>
      <c r="DG26"/>
      <c r="DH26"/>
      <c r="DI26"/>
      <c r="DJ26"/>
      <c r="DK26"/>
      <c r="DL26"/>
      <c r="DM26"/>
    </row>
    <row r="27" spans="1:16197" ht="26.25" x14ac:dyDescent="0.4">
      <c r="A27" s="151"/>
      <c r="B27" s="168" t="s">
        <v>3574</v>
      </c>
      <c r="C27" s="169" t="s">
        <v>3575</v>
      </c>
      <c r="D27" s="169"/>
      <c r="E27" s="170"/>
      <c r="F27" s="169" t="s">
        <v>3581</v>
      </c>
      <c r="G27" s="170" t="s">
        <v>3587</v>
      </c>
      <c r="H27" s="169" t="s">
        <v>3583</v>
      </c>
      <c r="I27" s="169" t="s">
        <v>46</v>
      </c>
      <c r="J27" s="171">
        <v>19632</v>
      </c>
      <c r="K27" s="169"/>
      <c r="L27" s="169" t="s">
        <v>40</v>
      </c>
      <c r="M27" s="172"/>
      <c r="N27" s="170"/>
      <c r="O27" s="170"/>
      <c r="P27" s="170"/>
      <c r="Q27" s="170" t="s">
        <v>58</v>
      </c>
      <c r="R27" s="170"/>
      <c r="S27" s="170"/>
      <c r="T27" s="169" t="s">
        <v>3577</v>
      </c>
      <c r="U27" s="169"/>
      <c r="V27" s="170" t="s">
        <v>3578</v>
      </c>
      <c r="W27" s="169" t="s">
        <v>460</v>
      </c>
      <c r="X27" s="169" t="s">
        <v>3584</v>
      </c>
      <c r="Y27" s="169" t="s">
        <v>3579</v>
      </c>
      <c r="Z27" s="173" t="s">
        <v>3585</v>
      </c>
      <c r="AA27" s="170"/>
      <c r="AB27" s="170"/>
      <c r="AC27" s="171">
        <v>40945</v>
      </c>
      <c r="AD27" s="174">
        <f t="shared" ref="AD27:AD38" si="2">$B$6</f>
        <v>43739</v>
      </c>
      <c r="AE27" s="170" t="s">
        <v>3586</v>
      </c>
      <c r="AF27" s="170"/>
      <c r="AG27" s="172"/>
      <c r="AH27" s="170"/>
      <c r="AI27" s="170" t="s">
        <v>652</v>
      </c>
      <c r="AJ27" s="170" t="s">
        <v>49</v>
      </c>
      <c r="AK27" s="170"/>
      <c r="AL27" s="170" t="s">
        <v>611</v>
      </c>
      <c r="AM27" s="170"/>
      <c r="AN27" s="170" t="s">
        <v>611</v>
      </c>
      <c r="AO27" s="170"/>
      <c r="AP27" s="175"/>
      <c r="AQ27" s="175"/>
      <c r="AR27" s="175"/>
      <c r="AS27" s="175"/>
      <c r="AT27" s="175"/>
      <c r="AU27" s="175"/>
      <c r="AV27" s="175"/>
      <c r="AW27" s="175"/>
      <c r="AX27" s="175"/>
      <c r="AY27" s="175"/>
      <c r="AZ27" s="175"/>
      <c r="BA27" s="175"/>
      <c r="BB27" s="175"/>
      <c r="BC27" s="176"/>
      <c r="BD27" s="225">
        <f>IF(ISBLANK(J27)," ",ROUNDDOWN(YEARFRAC(AD27,(J27)),0))</f>
        <v>66</v>
      </c>
      <c r="BE27" s="76">
        <f ca="1">Validation!H243</f>
        <v>2</v>
      </c>
    </row>
    <row r="28" spans="1:16197" x14ac:dyDescent="0.25">
      <c r="A28" s="4"/>
      <c r="B28" s="168" t="s">
        <v>3574</v>
      </c>
      <c r="C28" s="169" t="s">
        <v>3591</v>
      </c>
      <c r="D28" s="169"/>
      <c r="E28" s="170"/>
      <c r="F28" s="169" t="s">
        <v>3576</v>
      </c>
      <c r="G28" s="170" t="s">
        <v>3582</v>
      </c>
      <c r="H28" s="169" t="s">
        <v>3583</v>
      </c>
      <c r="I28" s="169" t="s">
        <v>46</v>
      </c>
      <c r="J28" s="171">
        <v>28765</v>
      </c>
      <c r="K28" s="169"/>
      <c r="L28" s="169" t="s">
        <v>39</v>
      </c>
      <c r="M28" s="172"/>
      <c r="N28" s="170"/>
      <c r="O28" s="170"/>
      <c r="P28" s="170"/>
      <c r="Q28" s="170" t="s">
        <v>639</v>
      </c>
      <c r="R28" s="170"/>
      <c r="S28" s="170"/>
      <c r="T28" s="169" t="s">
        <v>3592</v>
      </c>
      <c r="U28" s="169" t="s">
        <v>3593</v>
      </c>
      <c r="V28" s="170" t="s">
        <v>3578</v>
      </c>
      <c r="W28" s="169" t="s">
        <v>460</v>
      </c>
      <c r="X28" s="169" t="s">
        <v>3588</v>
      </c>
      <c r="Y28" s="169" t="s">
        <v>3594</v>
      </c>
      <c r="Z28" s="173" t="s">
        <v>3589</v>
      </c>
      <c r="AA28" s="170"/>
      <c r="AB28" s="170"/>
      <c r="AC28" s="171">
        <v>42521</v>
      </c>
      <c r="AD28" s="174">
        <f t="shared" si="2"/>
        <v>43739</v>
      </c>
      <c r="AE28" s="170" t="s">
        <v>3586</v>
      </c>
      <c r="AF28" s="170"/>
      <c r="AG28" s="172"/>
      <c r="AH28" s="170"/>
      <c r="AI28" s="170" t="s">
        <v>652</v>
      </c>
      <c r="AJ28" s="170" t="s">
        <v>50</v>
      </c>
      <c r="AK28" s="170" t="s">
        <v>580</v>
      </c>
      <c r="AL28" s="170" t="s">
        <v>50</v>
      </c>
      <c r="AM28" s="170" t="s">
        <v>447</v>
      </c>
      <c r="AN28" s="170" t="s">
        <v>50</v>
      </c>
      <c r="AO28" s="170"/>
      <c r="AP28" s="175"/>
      <c r="AQ28" s="175"/>
      <c r="AR28" s="175"/>
      <c r="AS28" s="175"/>
      <c r="AT28" s="175"/>
      <c r="AU28" s="175"/>
      <c r="AV28" s="175"/>
      <c r="AW28" s="175"/>
      <c r="AX28" s="175"/>
      <c r="AY28" s="175"/>
      <c r="AZ28" s="175"/>
      <c r="BA28" s="175"/>
      <c r="BB28" s="175"/>
      <c r="BC28" s="176"/>
      <c r="BD28" s="224">
        <f t="shared" ref="BD28:BD38" si="3">IF(ISBLANK(J28)," ",ROUNDDOWN(YEARFRAC(AD28,(J28)),0))</f>
        <v>40</v>
      </c>
      <c r="BE28" s="76">
        <f ca="1">Validation!H244</f>
        <v>2</v>
      </c>
    </row>
    <row r="29" spans="1:16197" ht="26.25" x14ac:dyDescent="0.4">
      <c r="A29" s="148"/>
      <c r="B29" s="168"/>
      <c r="C29" s="169" t="s">
        <v>3591</v>
      </c>
      <c r="D29" s="169" t="s">
        <v>3595</v>
      </c>
      <c r="E29" s="170" t="s">
        <v>37</v>
      </c>
      <c r="F29" s="169" t="s">
        <v>3590</v>
      </c>
      <c r="G29" s="170"/>
      <c r="H29" s="169" t="s">
        <v>3583</v>
      </c>
      <c r="I29" s="169" t="s">
        <v>47</v>
      </c>
      <c r="J29" s="171">
        <v>29116</v>
      </c>
      <c r="K29" s="170"/>
      <c r="L29" s="169"/>
      <c r="M29" s="172"/>
      <c r="N29" s="170"/>
      <c r="O29" s="170"/>
      <c r="P29" s="170"/>
      <c r="Q29" s="170" t="s">
        <v>639</v>
      </c>
      <c r="R29" s="170"/>
      <c r="S29" s="170"/>
      <c r="T29" s="169" t="str">
        <f>IF(IFERROR(VLOOKUP(Members92[[#This Row],[Subscriber SSN]],$C$13:T28,18,FALSE), "") = 0, "",IFERROR(VLOOKUP(Members92[[#This Row],[Subscriber SSN]],$C$13:T28,18,FALSE), ""))</f>
        <v>1320 Jefferson Avenue</v>
      </c>
      <c r="U29" s="169" t="str">
        <f>IFERROR(VLOOKUP(Members92[[#This Row],[Subscriber SSN]],$C$13:U28,19,FALSE), "")</f>
        <v>Apt. 3243</v>
      </c>
      <c r="V29" s="170" t="str">
        <f>IF(IFERROR(VLOOKUP(Members92[[#This Row],[Subscriber SSN]],$C$13:V28,20,FALSE), "") = 0, "", IFERROR(VLOOKUP(Members92[[#This Row],[Subscriber SSN]],$C$13:V28,20,FALSE), ""))</f>
        <v>Baton Rouge</v>
      </c>
      <c r="W29" s="169" t="str">
        <f>IF(IFERROR(VLOOKUP(Members92[[#This Row],[Subscriber SSN]],$C$13:W28,21,FALSE), "") = 0, "", IFERROR(VLOOKUP(Members92[[#This Row],[Subscriber SSN]],$C$13:W28,21,FALSE), ""))</f>
        <v>LA</v>
      </c>
      <c r="X29" s="169" t="str">
        <f>IF(IFERROR(VLOOKUP(Members92[[#This Row],[Subscriber SSN]],$C$13:X28,22,FALSE), "") = 0, "", IFERROR(VLOOKUP(Members92[[#This Row],[Subscriber SSN]],$C$13:X28,22,FALSE), ""))</f>
        <v>70810</v>
      </c>
      <c r="Y29" s="169"/>
      <c r="Z29" s="177"/>
      <c r="AA29" s="170"/>
      <c r="AB29" s="170"/>
      <c r="AC29" s="171"/>
      <c r="AD29" s="174">
        <f t="shared" si="2"/>
        <v>43739</v>
      </c>
      <c r="AE29" s="170"/>
      <c r="AF29" s="170"/>
      <c r="AG29" s="172"/>
      <c r="AH29" s="170"/>
      <c r="AI29" s="170"/>
      <c r="AJ29" s="170"/>
      <c r="AK29" s="170"/>
      <c r="AL29" s="170"/>
      <c r="AM29" s="170"/>
      <c r="AN29" s="170"/>
      <c r="AO29" s="170"/>
      <c r="AP29" s="175"/>
      <c r="AQ29" s="175"/>
      <c r="AR29" s="175"/>
      <c r="AS29" s="175"/>
      <c r="AT29" s="175"/>
      <c r="AU29" s="175"/>
      <c r="AV29" s="175"/>
      <c r="AW29" s="175"/>
      <c r="AX29" s="175"/>
      <c r="AY29" s="175"/>
      <c r="AZ29" s="175"/>
      <c r="BA29" s="175"/>
      <c r="BB29" s="175"/>
      <c r="BC29" s="176"/>
      <c r="BD29" s="224">
        <f t="shared" si="3"/>
        <v>40</v>
      </c>
      <c r="BE29" s="76">
        <f ca="1">Validation!H245</f>
        <v>2</v>
      </c>
    </row>
    <row r="30" spans="1:16197" x14ac:dyDescent="0.25">
      <c r="A30" s="4"/>
      <c r="B30" s="168" t="s">
        <v>3574</v>
      </c>
      <c r="C30" s="169" t="s">
        <v>3596</v>
      </c>
      <c r="D30" s="169"/>
      <c r="E30" s="170"/>
      <c r="F30" s="169" t="s">
        <v>3597</v>
      </c>
      <c r="G30" s="170" t="s">
        <v>3598</v>
      </c>
      <c r="H30" s="169" t="s">
        <v>3599</v>
      </c>
      <c r="I30" s="169" t="s">
        <v>47</v>
      </c>
      <c r="J30" s="171">
        <v>35595</v>
      </c>
      <c r="K30" s="170"/>
      <c r="L30" s="169" t="s">
        <v>39</v>
      </c>
      <c r="M30" s="172"/>
      <c r="N30" s="170"/>
      <c r="O30" s="170"/>
      <c r="P30" s="170"/>
      <c r="Q30" s="170"/>
      <c r="R30" s="170"/>
      <c r="S30" s="170"/>
      <c r="T30" s="169" t="s">
        <v>3600</v>
      </c>
      <c r="U30" s="169" t="str">
        <f>IFERROR(VLOOKUP(Members92[[#This Row],[Subscriber SSN]],$C$13:U29,19,FALSE), "")</f>
        <v/>
      </c>
      <c r="V30" s="170" t="s">
        <v>3578</v>
      </c>
      <c r="W30" s="169" t="s">
        <v>460</v>
      </c>
      <c r="X30" s="169" t="s">
        <v>3601</v>
      </c>
      <c r="Y30" s="169" t="s">
        <v>3602</v>
      </c>
      <c r="Z30" s="173" t="s">
        <v>3603</v>
      </c>
      <c r="AA30" s="170"/>
      <c r="AB30" s="170"/>
      <c r="AC30" s="171">
        <v>43435</v>
      </c>
      <c r="AD30" s="174">
        <f t="shared" si="2"/>
        <v>43739</v>
      </c>
      <c r="AE30" s="170" t="s">
        <v>3586</v>
      </c>
      <c r="AF30" s="170"/>
      <c r="AG30" s="172"/>
      <c r="AH30" s="170"/>
      <c r="AI30" s="170" t="s">
        <v>652</v>
      </c>
      <c r="AJ30" s="170" t="s">
        <v>51</v>
      </c>
      <c r="AK30" s="170" t="s">
        <v>580</v>
      </c>
      <c r="AL30" s="170" t="s">
        <v>51</v>
      </c>
      <c r="AM30" s="170" t="s">
        <v>447</v>
      </c>
      <c r="AN30" s="170" t="s">
        <v>51</v>
      </c>
      <c r="AO30" s="170"/>
      <c r="AP30" s="175"/>
      <c r="AQ30" s="175"/>
      <c r="AR30" s="175"/>
      <c r="AS30" s="175"/>
      <c r="AT30" s="175"/>
      <c r="AU30" s="175"/>
      <c r="AV30" s="175"/>
      <c r="AW30" s="175"/>
      <c r="AX30" s="175"/>
      <c r="AY30" s="175"/>
      <c r="AZ30" s="175"/>
      <c r="BA30" s="175"/>
      <c r="BB30" s="175"/>
      <c r="BC30" s="176"/>
      <c r="BD30" s="224">
        <f t="shared" si="3"/>
        <v>22</v>
      </c>
      <c r="BE30" s="76">
        <f ca="1">Validation!H246</f>
        <v>2</v>
      </c>
    </row>
    <row r="31" spans="1:16197" x14ac:dyDescent="0.25">
      <c r="A31" s="4"/>
      <c r="B31" s="168"/>
      <c r="C31" s="169" t="s">
        <v>3596</v>
      </c>
      <c r="D31" s="169" t="s">
        <v>3604</v>
      </c>
      <c r="E31" s="170" t="s">
        <v>619</v>
      </c>
      <c r="F31" s="169" t="s">
        <v>3605</v>
      </c>
      <c r="G31" s="170"/>
      <c r="H31" s="169" t="s">
        <v>3599</v>
      </c>
      <c r="I31" s="169" t="s">
        <v>46</v>
      </c>
      <c r="J31" s="171">
        <v>39184</v>
      </c>
      <c r="K31" s="170"/>
      <c r="L31" s="169"/>
      <c r="M31" s="172"/>
      <c r="N31" s="170"/>
      <c r="O31" s="170"/>
      <c r="P31" s="170"/>
      <c r="Q31" s="170"/>
      <c r="R31" s="170"/>
      <c r="S31" s="170"/>
      <c r="T31" s="169" t="str">
        <f>IF(IFERROR(VLOOKUP(Members92[[#This Row],[Subscriber SSN]],$C$13:T30,18,FALSE), "") = 0, "",IFERROR(VLOOKUP(Members92[[#This Row],[Subscriber SSN]],$C$13:T30,18,FALSE), ""))</f>
        <v>604 Adams Avenue</v>
      </c>
      <c r="U31" s="169" t="str">
        <f>IFERROR(VLOOKUP(Members92[[#This Row],[Subscriber SSN]],$C$13:U30,19,FALSE), "")</f>
        <v/>
      </c>
      <c r="V31" s="170" t="str">
        <f>IF(IFERROR(VLOOKUP(Members92[[#This Row],[Subscriber SSN]],$C$13:V30,20,FALSE), "") = 0, "", IFERROR(VLOOKUP(Members92[[#This Row],[Subscriber SSN]],$C$13:V30,20,FALSE), ""))</f>
        <v>Baton Rouge</v>
      </c>
      <c r="W31" s="169" t="str">
        <f>IF(IFERROR(VLOOKUP(Members92[[#This Row],[Subscriber SSN]],$C$13:W30,21,FALSE), "") = 0, "", IFERROR(VLOOKUP(Members92[[#This Row],[Subscriber SSN]],$C$13:W30,21,FALSE), ""))</f>
        <v>LA</v>
      </c>
      <c r="X31" s="169" t="str">
        <f>IF(IFERROR(VLOOKUP(Members92[[#This Row],[Subscriber SSN]],$C$13:X30,22,FALSE), "") = 0, "", IFERROR(VLOOKUP(Members92[[#This Row],[Subscriber SSN]],$C$13:X30,22,FALSE), ""))</f>
        <v>70807</v>
      </c>
      <c r="Y31" s="169"/>
      <c r="Z31" s="177"/>
      <c r="AA31" s="170"/>
      <c r="AB31" s="170"/>
      <c r="AC31" s="171"/>
      <c r="AD31" s="174">
        <f t="shared" si="2"/>
        <v>43739</v>
      </c>
      <c r="AE31" s="170"/>
      <c r="AF31" s="170"/>
      <c r="AG31" s="172"/>
      <c r="AH31" s="170"/>
      <c r="AI31" s="170"/>
      <c r="AJ31" s="170"/>
      <c r="AK31" s="170"/>
      <c r="AL31" s="170"/>
      <c r="AM31" s="170"/>
      <c r="AN31" s="170"/>
      <c r="AO31" s="170"/>
      <c r="AP31" s="175"/>
      <c r="AQ31" s="175"/>
      <c r="AR31" s="175"/>
      <c r="AS31" s="175"/>
      <c r="AT31" s="175"/>
      <c r="AU31" s="175"/>
      <c r="AV31" s="175"/>
      <c r="AW31" s="175"/>
      <c r="AX31" s="175"/>
      <c r="AY31" s="175"/>
      <c r="AZ31" s="175"/>
      <c r="BA31" s="175"/>
      <c r="BB31" s="175"/>
      <c r="BC31" s="176"/>
      <c r="BD31" s="224">
        <f t="shared" si="3"/>
        <v>12</v>
      </c>
      <c r="BE31" s="76">
        <f ca="1">Validation!H247</f>
        <v>2</v>
      </c>
    </row>
    <row r="32" spans="1:16197" x14ac:dyDescent="0.25">
      <c r="A32" s="4"/>
      <c r="B32" s="168"/>
      <c r="C32" s="169" t="s">
        <v>3596</v>
      </c>
      <c r="D32" s="169" t="s">
        <v>3606</v>
      </c>
      <c r="E32" s="170" t="s">
        <v>619</v>
      </c>
      <c r="F32" s="169" t="s">
        <v>3607</v>
      </c>
      <c r="G32" s="170"/>
      <c r="H32" s="169" t="s">
        <v>3599</v>
      </c>
      <c r="I32" s="169" t="s">
        <v>47</v>
      </c>
      <c r="J32" s="171">
        <v>42996</v>
      </c>
      <c r="K32" s="170"/>
      <c r="L32" s="169"/>
      <c r="M32" s="172"/>
      <c r="N32" s="170"/>
      <c r="O32" s="170"/>
      <c r="P32" s="170"/>
      <c r="Q32" s="170"/>
      <c r="R32" s="170"/>
      <c r="S32" s="170"/>
      <c r="T32" s="169" t="str">
        <f>IF(IFERROR(VLOOKUP(Members92[[#This Row],[Subscriber SSN]],$C$13:T31,18,FALSE), "") = 0, "",IFERROR(VLOOKUP(Members92[[#This Row],[Subscriber SSN]],$C$13:T31,18,FALSE), ""))</f>
        <v>604 Adams Avenue</v>
      </c>
      <c r="U32" s="169" t="str">
        <f>IFERROR(VLOOKUP(Members92[[#This Row],[Subscriber SSN]],$C$13:U31,19,FALSE), "")</f>
        <v/>
      </c>
      <c r="V32" s="170" t="str">
        <f>IF(IFERROR(VLOOKUP(Members92[[#This Row],[Subscriber SSN]],$C$13:V31,20,FALSE), "") = 0, "", IFERROR(VLOOKUP(Members92[[#This Row],[Subscriber SSN]],$C$13:V31,20,FALSE), ""))</f>
        <v>Baton Rouge</v>
      </c>
      <c r="W32" s="169" t="str">
        <f>IF(IFERROR(VLOOKUP(Members92[[#This Row],[Subscriber SSN]],$C$13:W31,21,FALSE), "") = 0, "", IFERROR(VLOOKUP(Members92[[#This Row],[Subscriber SSN]],$C$13:W31,21,FALSE), ""))</f>
        <v>LA</v>
      </c>
      <c r="X32" s="169" t="str">
        <f>IF(IFERROR(VLOOKUP(Members92[[#This Row],[Subscriber SSN]],$C$13:X31,22,FALSE), "") = 0, "", IFERROR(VLOOKUP(Members92[[#This Row],[Subscriber SSN]],$C$13:X31,22,FALSE), ""))</f>
        <v>70807</v>
      </c>
      <c r="Y32" s="169"/>
      <c r="Z32" s="177"/>
      <c r="AA32" s="170"/>
      <c r="AB32" s="170"/>
      <c r="AC32" s="171"/>
      <c r="AD32" s="174">
        <f t="shared" si="2"/>
        <v>43739</v>
      </c>
      <c r="AE32" s="170"/>
      <c r="AF32" s="170"/>
      <c r="AG32" s="172"/>
      <c r="AH32" s="170"/>
      <c r="AI32" s="170"/>
      <c r="AJ32" s="170"/>
      <c r="AK32" s="170"/>
      <c r="AL32" s="170"/>
      <c r="AM32" s="170"/>
      <c r="AN32" s="170"/>
      <c r="AO32" s="170"/>
      <c r="AP32" s="175"/>
      <c r="AQ32" s="175"/>
      <c r="AR32" s="175"/>
      <c r="AS32" s="175"/>
      <c r="AT32" s="175"/>
      <c r="AU32" s="175"/>
      <c r="AV32" s="175"/>
      <c r="AW32" s="175"/>
      <c r="AX32" s="175"/>
      <c r="AY32" s="175"/>
      <c r="AZ32" s="175"/>
      <c r="BA32" s="175"/>
      <c r="BB32" s="175"/>
      <c r="BC32" s="176"/>
      <c r="BD32" s="224">
        <f t="shared" si="3"/>
        <v>2</v>
      </c>
      <c r="BE32" s="76">
        <f ca="1">Validation!H248</f>
        <v>2</v>
      </c>
    </row>
    <row r="33" spans="1:16197" x14ac:dyDescent="0.25">
      <c r="A33" s="4"/>
      <c r="B33" s="168" t="s">
        <v>3574</v>
      </c>
      <c r="C33" s="169" t="s">
        <v>3608</v>
      </c>
      <c r="D33" s="169"/>
      <c r="E33" s="170"/>
      <c r="F33" s="169" t="s">
        <v>3609</v>
      </c>
      <c r="G33" s="170" t="s">
        <v>3618</v>
      </c>
      <c r="H33" s="169" t="s">
        <v>3610</v>
      </c>
      <c r="I33" s="169" t="s">
        <v>46</v>
      </c>
      <c r="J33" s="171">
        <v>27897</v>
      </c>
      <c r="K33" s="170"/>
      <c r="L33" s="169" t="s">
        <v>39</v>
      </c>
      <c r="M33" s="172"/>
      <c r="N33" s="170"/>
      <c r="O33" s="170"/>
      <c r="P33" s="170"/>
      <c r="Q33" s="170" t="s">
        <v>639</v>
      </c>
      <c r="R33" s="170"/>
      <c r="S33" s="170"/>
      <c r="T33" s="169" t="s">
        <v>3613</v>
      </c>
      <c r="U33" s="169" t="str">
        <f>IFERROR(VLOOKUP(Members92[[#This Row],[Subscriber SSN]],$C$13:U32,19,FALSE), "")</f>
        <v/>
      </c>
      <c r="V33" s="170" t="s">
        <v>3578</v>
      </c>
      <c r="W33" s="169" t="s">
        <v>460</v>
      </c>
      <c r="X33" s="169" t="s">
        <v>3614</v>
      </c>
      <c r="Y33" s="169" t="s">
        <v>3615</v>
      </c>
      <c r="Z33" s="173" t="s">
        <v>3616</v>
      </c>
      <c r="AA33" s="170"/>
      <c r="AB33" s="170"/>
      <c r="AC33" s="171">
        <v>43101</v>
      </c>
      <c r="AD33" s="174">
        <f t="shared" si="2"/>
        <v>43739</v>
      </c>
      <c r="AE33" s="170" t="s">
        <v>3586</v>
      </c>
      <c r="AF33" s="170"/>
      <c r="AG33" s="172"/>
      <c r="AH33" s="170"/>
      <c r="AI33" s="170" t="s">
        <v>652</v>
      </c>
      <c r="AJ33" s="170" t="s">
        <v>52</v>
      </c>
      <c r="AK33" s="170" t="s">
        <v>580</v>
      </c>
      <c r="AL33" s="170" t="s">
        <v>52</v>
      </c>
      <c r="AM33" s="170" t="s">
        <v>447</v>
      </c>
      <c r="AN33" s="170" t="s">
        <v>52</v>
      </c>
      <c r="AO33" s="170"/>
      <c r="AP33" s="175"/>
      <c r="AQ33" s="175"/>
      <c r="AR33" s="175"/>
      <c r="AS33" s="175"/>
      <c r="AT33" s="175"/>
      <c r="AU33" s="175"/>
      <c r="AV33" s="175"/>
      <c r="AW33" s="175"/>
      <c r="AX33" s="175"/>
      <c r="AY33" s="175"/>
      <c r="AZ33" s="175"/>
      <c r="BA33" s="175"/>
      <c r="BB33" s="175"/>
      <c r="BC33" s="176"/>
      <c r="BD33" s="224">
        <f t="shared" si="3"/>
        <v>43</v>
      </c>
      <c r="BE33" s="76">
        <f ca="1">Validation!H249</f>
        <v>2</v>
      </c>
    </row>
    <row r="34" spans="1:16197" x14ac:dyDescent="0.25">
      <c r="A34" s="4"/>
      <c r="B34" s="168"/>
      <c r="C34" s="169" t="s">
        <v>3608</v>
      </c>
      <c r="D34" s="169" t="s">
        <v>3611</v>
      </c>
      <c r="E34" s="170" t="s">
        <v>37</v>
      </c>
      <c r="F34" s="169" t="s">
        <v>3612</v>
      </c>
      <c r="G34" s="170"/>
      <c r="H34" s="169" t="s">
        <v>3621</v>
      </c>
      <c r="I34" s="169" t="s">
        <v>47</v>
      </c>
      <c r="J34" s="171">
        <v>27132</v>
      </c>
      <c r="K34" s="170"/>
      <c r="L34" s="169"/>
      <c r="M34" s="172"/>
      <c r="N34" s="170" t="s">
        <v>3622</v>
      </c>
      <c r="O34" s="170"/>
      <c r="P34" s="170"/>
      <c r="Q34" s="170" t="s">
        <v>639</v>
      </c>
      <c r="R34" s="170"/>
      <c r="S34" s="170"/>
      <c r="T34" s="169" t="str">
        <f>IF(IFERROR(VLOOKUP(Members92[[#This Row],[Subscriber SSN]],$C$13:T33,18,FALSE), "") = 0, "",IFERROR(VLOOKUP(Members92[[#This Row],[Subscriber SSN]],$C$13:T33,18,FALSE), ""))</f>
        <v>1231 Dumas Drive</v>
      </c>
      <c r="U34" s="169" t="str">
        <f>IFERROR(VLOOKUP(Members92[[#This Row],[Subscriber SSN]],$C$13:U33,19,FALSE), "")</f>
        <v/>
      </c>
      <c r="V34" s="170" t="str">
        <f>IF(IFERROR(VLOOKUP(Members92[[#This Row],[Subscriber SSN]],$C$13:V33,20,FALSE), "") = 0, "", IFERROR(VLOOKUP(Members92[[#This Row],[Subscriber SSN]],$C$13:V33,20,FALSE), ""))</f>
        <v>Baton Rouge</v>
      </c>
      <c r="W34" s="169" t="str">
        <f>IF(IFERROR(VLOOKUP(Members92[[#This Row],[Subscriber SSN]],$C$13:W33,21,FALSE), "") = 0, "", IFERROR(VLOOKUP(Members92[[#This Row],[Subscriber SSN]],$C$13:W33,21,FALSE), ""))</f>
        <v>LA</v>
      </c>
      <c r="X34" s="169" t="str">
        <f>IF(IFERROR(VLOOKUP(Members92[[#This Row],[Subscriber SSN]],$C$13:X33,22,FALSE), "") = 0, "", IFERROR(VLOOKUP(Members92[[#This Row],[Subscriber SSN]],$C$13:X33,22,FALSE), ""))</f>
        <v>70809</v>
      </c>
      <c r="Y34" s="169"/>
      <c r="Z34" s="177"/>
      <c r="AA34" s="170"/>
      <c r="AB34" s="170"/>
      <c r="AC34" s="171"/>
      <c r="AD34" s="174">
        <f t="shared" si="2"/>
        <v>43739</v>
      </c>
      <c r="AE34" s="170"/>
      <c r="AF34" s="170"/>
      <c r="AG34" s="172"/>
      <c r="AH34" s="170"/>
      <c r="AI34" s="170"/>
      <c r="AJ34" s="170"/>
      <c r="AK34" s="170"/>
      <c r="AL34" s="170"/>
      <c r="AM34" s="170"/>
      <c r="AN34" s="170"/>
      <c r="AO34" s="170"/>
      <c r="AP34" s="175"/>
      <c r="AQ34" s="175"/>
      <c r="AR34" s="175"/>
      <c r="AS34" s="175"/>
      <c r="AT34" s="175"/>
      <c r="AU34" s="175"/>
      <c r="AV34" s="175"/>
      <c r="AW34" s="175"/>
      <c r="AX34" s="175"/>
      <c r="AY34" s="175"/>
      <c r="AZ34" s="175"/>
      <c r="BA34" s="175"/>
      <c r="BB34" s="175"/>
      <c r="BC34" s="176"/>
      <c r="BD34" s="224">
        <f t="shared" si="3"/>
        <v>45</v>
      </c>
      <c r="BE34" s="76">
        <f ca="1">Validation!H250</f>
        <v>2</v>
      </c>
    </row>
    <row r="35" spans="1:16197" x14ac:dyDescent="0.25">
      <c r="A35" s="4"/>
      <c r="B35" s="168"/>
      <c r="C35" s="169" t="s">
        <v>3608</v>
      </c>
      <c r="D35" s="169" t="s">
        <v>3617</v>
      </c>
      <c r="E35" s="170" t="s">
        <v>619</v>
      </c>
      <c r="F35" s="169" t="s">
        <v>3609</v>
      </c>
      <c r="G35" s="170" t="s">
        <v>3618</v>
      </c>
      <c r="H35" s="169" t="s">
        <v>3619</v>
      </c>
      <c r="I35" s="169" t="s">
        <v>46</v>
      </c>
      <c r="J35" s="171">
        <v>39611</v>
      </c>
      <c r="K35" s="170"/>
      <c r="L35" s="169"/>
      <c r="M35" s="172"/>
      <c r="N35" s="170"/>
      <c r="O35" s="170"/>
      <c r="P35" s="170"/>
      <c r="Q35" s="170" t="s">
        <v>639</v>
      </c>
      <c r="R35" s="170"/>
      <c r="S35" s="170"/>
      <c r="T35" s="169" t="str">
        <f>IF(IFERROR(VLOOKUP(Members92[[#This Row],[Subscriber SSN]],$C$13:T34,18,FALSE), "") = 0, "",IFERROR(VLOOKUP(Members92[[#This Row],[Subscriber SSN]],$C$13:T34,18,FALSE), ""))</f>
        <v>1231 Dumas Drive</v>
      </c>
      <c r="U35" s="169" t="str">
        <f>IFERROR(VLOOKUP(Members92[[#This Row],[Subscriber SSN]],$C$13:U34,19,FALSE), "")</f>
        <v/>
      </c>
      <c r="V35" s="170" t="str">
        <f>IF(IFERROR(VLOOKUP(Members92[[#This Row],[Subscriber SSN]],$C$13:V34,20,FALSE), "") = 0, "", IFERROR(VLOOKUP(Members92[[#This Row],[Subscriber SSN]],$C$13:V34,20,FALSE), ""))</f>
        <v>Baton Rouge</v>
      </c>
      <c r="W35" s="169" t="str">
        <f>IF(IFERROR(VLOOKUP(Members92[[#This Row],[Subscriber SSN]],$C$13:W34,21,FALSE), "") = 0, "", IFERROR(VLOOKUP(Members92[[#This Row],[Subscriber SSN]],$C$13:W34,21,FALSE), ""))</f>
        <v>LA</v>
      </c>
      <c r="X35" s="169" t="str">
        <f>IF(IFERROR(VLOOKUP(Members92[[#This Row],[Subscriber SSN]],$C$13:X34,22,FALSE), "") = 0, "", IFERROR(VLOOKUP(Members92[[#This Row],[Subscriber SSN]],$C$13:X34,22,FALSE), ""))</f>
        <v>70809</v>
      </c>
      <c r="Y35" s="169"/>
      <c r="Z35" s="177"/>
      <c r="AA35" s="170"/>
      <c r="AB35" s="170"/>
      <c r="AC35" s="171"/>
      <c r="AD35" s="174">
        <f t="shared" si="2"/>
        <v>43739</v>
      </c>
      <c r="AE35" s="170"/>
      <c r="AF35" s="170"/>
      <c r="AG35" s="172"/>
      <c r="AH35" s="170"/>
      <c r="AI35" s="170"/>
      <c r="AJ35" s="170"/>
      <c r="AK35" s="170"/>
      <c r="AL35" s="170"/>
      <c r="AM35" s="170"/>
      <c r="AN35" s="170"/>
      <c r="AO35" s="170"/>
      <c r="AP35" s="175"/>
      <c r="AQ35" s="175"/>
      <c r="AR35" s="175"/>
      <c r="AS35" s="175"/>
      <c r="AT35" s="175"/>
      <c r="AU35" s="175"/>
      <c r="AV35" s="175"/>
      <c r="AW35" s="175"/>
      <c r="AX35" s="175"/>
      <c r="AY35" s="175"/>
      <c r="AZ35" s="175"/>
      <c r="BA35" s="175"/>
      <c r="BB35" s="175"/>
      <c r="BC35" s="176"/>
      <c r="BD35" s="224">
        <f t="shared" si="3"/>
        <v>11</v>
      </c>
      <c r="BE35" s="76">
        <f ca="1">Validation!H251</f>
        <v>2</v>
      </c>
    </row>
    <row r="36" spans="1:16197" x14ac:dyDescent="0.25">
      <c r="A36" s="4"/>
      <c r="B36" s="168"/>
      <c r="C36" s="169" t="s">
        <v>3608</v>
      </c>
      <c r="D36" s="169" t="s">
        <v>3620</v>
      </c>
      <c r="E36" s="170" t="s">
        <v>615</v>
      </c>
      <c r="F36" s="169" t="s">
        <v>3623</v>
      </c>
      <c r="G36" s="170"/>
      <c r="H36" s="169" t="s">
        <v>3621</v>
      </c>
      <c r="I36" s="169" t="s">
        <v>47</v>
      </c>
      <c r="J36" s="171">
        <v>38085</v>
      </c>
      <c r="K36" s="170"/>
      <c r="L36" s="169"/>
      <c r="M36" s="172"/>
      <c r="N36" s="170" t="s">
        <v>615</v>
      </c>
      <c r="O36" s="170"/>
      <c r="P36" s="170"/>
      <c r="Q36" s="170" t="s">
        <v>639</v>
      </c>
      <c r="R36" s="170"/>
      <c r="S36" s="170"/>
      <c r="T36" s="169" t="str">
        <f>IF(IFERROR(VLOOKUP(Members92[[#This Row],[Subscriber SSN]],$C$13:T35,18,FALSE), "") = 0, "",IFERROR(VLOOKUP(Members92[[#This Row],[Subscriber SSN]],$C$13:T35,18,FALSE), ""))</f>
        <v>1231 Dumas Drive</v>
      </c>
      <c r="U36" s="169" t="str">
        <f>IFERROR(VLOOKUP(Members92[[#This Row],[Subscriber SSN]],$C$13:U35,19,FALSE), "")</f>
        <v/>
      </c>
      <c r="V36" s="170" t="str">
        <f>IF(IFERROR(VLOOKUP(Members92[[#This Row],[Subscriber SSN]],$C$13:V35,20,FALSE), "") = 0, "", IFERROR(VLOOKUP(Members92[[#This Row],[Subscriber SSN]],$C$13:V35,20,FALSE), ""))</f>
        <v>Baton Rouge</v>
      </c>
      <c r="W36" s="169" t="str">
        <f>IF(IFERROR(VLOOKUP(Members92[[#This Row],[Subscriber SSN]],$C$13:W35,21,FALSE), "") = 0, "", IFERROR(VLOOKUP(Members92[[#This Row],[Subscriber SSN]],$C$13:W35,21,FALSE), ""))</f>
        <v>LA</v>
      </c>
      <c r="X36" s="169" t="str">
        <f>IF(IFERROR(VLOOKUP(Members92[[#This Row],[Subscriber SSN]],$C$13:X35,22,FALSE), "") = 0, "", IFERROR(VLOOKUP(Members92[[#This Row],[Subscriber SSN]],$C$13:X35,22,FALSE), ""))</f>
        <v>70809</v>
      </c>
      <c r="Y36" s="169"/>
      <c r="Z36" s="177"/>
      <c r="AA36" s="170"/>
      <c r="AB36" s="170"/>
      <c r="AC36" s="171"/>
      <c r="AD36" s="174">
        <f t="shared" si="2"/>
        <v>43739</v>
      </c>
      <c r="AE36" s="170"/>
      <c r="AF36" s="170"/>
      <c r="AG36" s="172"/>
      <c r="AH36" s="170"/>
      <c r="AI36" s="170"/>
      <c r="AJ36" s="170"/>
      <c r="AK36" s="170"/>
      <c r="AL36" s="170"/>
      <c r="AM36" s="170"/>
      <c r="AN36" s="170"/>
      <c r="AO36" s="170"/>
      <c r="AP36" s="175"/>
      <c r="AQ36" s="175"/>
      <c r="AR36" s="175"/>
      <c r="AS36" s="175"/>
      <c r="AT36" s="175"/>
      <c r="AU36" s="175"/>
      <c r="AV36" s="175"/>
      <c r="AW36" s="175"/>
      <c r="AX36" s="175"/>
      <c r="AY36" s="175"/>
      <c r="AZ36" s="175"/>
      <c r="BA36" s="175"/>
      <c r="BB36" s="175"/>
      <c r="BC36" s="176"/>
      <c r="BD36" s="224">
        <f t="shared" si="3"/>
        <v>15</v>
      </c>
      <c r="BE36" s="76">
        <f ca="1">Validation!H252</f>
        <v>2</v>
      </c>
    </row>
    <row r="37" spans="1:16197" x14ac:dyDescent="0.25">
      <c r="A37" s="4"/>
      <c r="B37" s="168"/>
      <c r="C37" s="169"/>
      <c r="D37" s="169"/>
      <c r="E37" s="170"/>
      <c r="F37" s="169" t="s">
        <v>3624</v>
      </c>
      <c r="G37" s="170"/>
      <c r="H37" s="169" t="s">
        <v>3625</v>
      </c>
      <c r="I37" s="169"/>
      <c r="J37" s="171"/>
      <c r="K37" s="170"/>
      <c r="L37" s="169"/>
      <c r="M37" s="172"/>
      <c r="N37" s="170"/>
      <c r="O37" s="170"/>
      <c r="P37" s="170"/>
      <c r="Q37" s="170" t="s">
        <v>58</v>
      </c>
      <c r="R37" s="170"/>
      <c r="S37" s="170"/>
      <c r="T37" s="169" t="str">
        <f>IF(IFERROR(VLOOKUP(Members92[[#This Row],[Subscriber SSN]],$C$13:T36,18,FALSE), "") = 0, "",IFERROR(VLOOKUP(Members92[[#This Row],[Subscriber SSN]],$C$13:T36,18,FALSE), ""))</f>
        <v/>
      </c>
      <c r="U37" s="169" t="str">
        <f>IFERROR(VLOOKUP(Members92[[#This Row],[Subscriber SSN]],$C$13:U36,19,FALSE), "")</f>
        <v/>
      </c>
      <c r="V37" s="170" t="str">
        <f>IF(IFERROR(VLOOKUP(Members92[[#This Row],[Subscriber SSN]],$C$13:V36,20,FALSE), "") = 0, "", IFERROR(VLOOKUP(Members92[[#This Row],[Subscriber SSN]],$C$13:V36,20,FALSE), ""))</f>
        <v/>
      </c>
      <c r="W37" s="169" t="str">
        <f>IF(IFERROR(VLOOKUP(Members92[[#This Row],[Subscriber SSN]],$C$13:W36,21,FALSE), "") = 0, "", IFERROR(VLOOKUP(Members92[[#This Row],[Subscriber SSN]],$C$13:W36,21,FALSE), ""))</f>
        <v/>
      </c>
      <c r="X37" s="169" t="str">
        <f>IF(IFERROR(VLOOKUP(Members92[[#This Row],[Subscriber SSN]],$C$13:X36,22,FALSE), "") = 0, "", IFERROR(VLOOKUP(Members92[[#This Row],[Subscriber SSN]],$C$13:X36,22,FALSE), ""))</f>
        <v/>
      </c>
      <c r="Y37" s="169"/>
      <c r="Z37" s="177"/>
      <c r="AA37" s="170"/>
      <c r="AB37" s="170"/>
      <c r="AC37" s="171"/>
      <c r="AD37" s="174">
        <f t="shared" si="2"/>
        <v>43739</v>
      </c>
      <c r="AE37" s="170"/>
      <c r="AF37" s="170"/>
      <c r="AG37" s="172"/>
      <c r="AH37" s="170"/>
      <c r="AI37" s="170"/>
      <c r="AJ37" s="170" t="s">
        <v>607</v>
      </c>
      <c r="AK37" s="170"/>
      <c r="AL37" s="170" t="s">
        <v>607</v>
      </c>
      <c r="AM37" s="170"/>
      <c r="AN37" s="170" t="s">
        <v>607</v>
      </c>
      <c r="AO37" s="170"/>
      <c r="AP37" s="175"/>
      <c r="AQ37" s="175"/>
      <c r="AR37" s="175"/>
      <c r="AS37" s="175"/>
      <c r="AT37" s="175"/>
      <c r="AU37" s="175"/>
      <c r="AV37" s="175"/>
      <c r="AW37" s="175"/>
      <c r="AX37" s="175"/>
      <c r="AY37" s="175"/>
      <c r="AZ37" s="175"/>
      <c r="BA37" s="175"/>
      <c r="BB37" s="175"/>
      <c r="BC37" s="176"/>
      <c r="BD37" s="224" t="str">
        <f t="shared" si="3"/>
        <v xml:space="preserve"> </v>
      </c>
      <c r="BE37" s="76">
        <f ca="1">Validation!H253</f>
        <v>2</v>
      </c>
    </row>
    <row r="38" spans="1:16197" x14ac:dyDescent="0.25">
      <c r="A38" s="4"/>
      <c r="B38" s="168"/>
      <c r="C38" s="169"/>
      <c r="D38" s="169"/>
      <c r="E38" s="170"/>
      <c r="F38" s="169"/>
      <c r="G38" s="170"/>
      <c r="H38" s="169"/>
      <c r="I38" s="169"/>
      <c r="J38" s="171"/>
      <c r="K38" s="170"/>
      <c r="L38" s="169"/>
      <c r="M38" s="172"/>
      <c r="N38" s="170"/>
      <c r="O38" s="170"/>
      <c r="P38" s="170"/>
      <c r="Q38" s="170"/>
      <c r="R38" s="170"/>
      <c r="S38" s="170"/>
      <c r="T38" s="169" t="str">
        <f>IF(IFERROR(VLOOKUP(Members92[[#This Row],[Subscriber SSN]],$C$13:T37,18,FALSE), "") = 0, "",IFERROR(VLOOKUP(Members92[[#This Row],[Subscriber SSN]],$C$13:T37,18,FALSE), ""))</f>
        <v/>
      </c>
      <c r="U38" s="169" t="str">
        <f>IFERROR(VLOOKUP(Members92[[#This Row],[Subscriber SSN]],$C$13:U37,19,FALSE), "")</f>
        <v/>
      </c>
      <c r="V38" s="170" t="str">
        <f>IF(IFERROR(VLOOKUP(Members92[[#This Row],[Subscriber SSN]],$C$13:V37,20,FALSE), "") = 0, "", IFERROR(VLOOKUP(Members92[[#This Row],[Subscriber SSN]],$C$13:V37,20,FALSE), ""))</f>
        <v/>
      </c>
      <c r="W38" s="169" t="str">
        <f>IF(IFERROR(VLOOKUP(Members92[[#This Row],[Subscriber SSN]],$C$13:W37,21,FALSE), "") = 0, "", IFERROR(VLOOKUP(Members92[[#This Row],[Subscriber SSN]],$C$13:W37,21,FALSE), ""))</f>
        <v/>
      </c>
      <c r="X38" s="169" t="str">
        <f>IF(IFERROR(VLOOKUP(Members92[[#This Row],[Subscriber SSN]],$C$13:X37,22,FALSE), "") = 0, "", IFERROR(VLOOKUP(Members92[[#This Row],[Subscriber SSN]],$C$13:X37,22,FALSE), ""))</f>
        <v/>
      </c>
      <c r="Y38" s="169"/>
      <c r="Z38" s="177"/>
      <c r="AA38" s="170"/>
      <c r="AB38" s="170"/>
      <c r="AC38" s="171"/>
      <c r="AD38" s="174">
        <f t="shared" si="2"/>
        <v>43739</v>
      </c>
      <c r="AE38" s="170"/>
      <c r="AF38" s="170"/>
      <c r="AG38" s="172"/>
      <c r="AH38" s="170"/>
      <c r="AI38" s="170"/>
      <c r="AJ38" s="170"/>
      <c r="AK38" s="170"/>
      <c r="AL38" s="170"/>
      <c r="AM38" s="170"/>
      <c r="AN38" s="170"/>
      <c r="AO38" s="170"/>
      <c r="AP38" s="175"/>
      <c r="AQ38" s="175"/>
      <c r="AR38" s="175"/>
      <c r="AS38" s="175"/>
      <c r="AT38" s="175"/>
      <c r="AU38" s="175"/>
      <c r="AV38" s="175"/>
      <c r="AW38" s="175"/>
      <c r="AX38" s="175"/>
      <c r="AY38" s="175"/>
      <c r="AZ38" s="175"/>
      <c r="BA38" s="175"/>
      <c r="BB38" s="175"/>
      <c r="BC38" s="176"/>
      <c r="BD38" s="226" t="str">
        <f t="shared" si="3"/>
        <v xml:space="preserve"> </v>
      </c>
      <c r="BE38" s="76">
        <f ca="1">Validation!H254</f>
        <v>2</v>
      </c>
    </row>
    <row r="40" spans="1:16197" s="138" customFormat="1" ht="26.25" x14ac:dyDescent="0.25">
      <c r="A40" s="269" t="s">
        <v>3634</v>
      </c>
      <c r="B40" s="269"/>
      <c r="C40" s="269"/>
      <c r="D40" s="269"/>
      <c r="E40" s="269"/>
      <c r="F40" s="269"/>
      <c r="G40" s="269"/>
      <c r="H40" s="269"/>
      <c r="I40" s="269"/>
      <c r="J40" s="269"/>
      <c r="K40" s="269"/>
      <c r="L40" s="269"/>
      <c r="M40" s="269"/>
      <c r="N40" s="269"/>
      <c r="O40" s="269"/>
      <c r="P40" s="269"/>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s="265" t="s">
        <v>457</v>
      </c>
      <c r="DO40" s="265"/>
      <c r="DP40" s="265"/>
      <c r="DQ40" s="265"/>
      <c r="DR40" s="265"/>
      <c r="DS40" s="265"/>
      <c r="DT40" s="265"/>
      <c r="DU40" s="265"/>
      <c r="DV40" s="265"/>
      <c r="DW40" s="265"/>
      <c r="DX40" s="265"/>
      <c r="DY40" s="265"/>
      <c r="DZ40" s="265"/>
      <c r="EA40" s="265"/>
      <c r="EB40" s="265"/>
      <c r="EC40" s="265"/>
      <c r="ED40" s="265" t="s">
        <v>457</v>
      </c>
      <c r="EE40" s="265"/>
      <c r="EF40" s="265"/>
      <c r="EG40" s="265"/>
      <c r="EH40" s="265"/>
      <c r="EI40" s="265"/>
      <c r="EJ40" s="265"/>
      <c r="EK40" s="265"/>
      <c r="EL40" s="265"/>
      <c r="EM40" s="265"/>
      <c r="EN40" s="265"/>
      <c r="EO40" s="265"/>
      <c r="EP40" s="265"/>
      <c r="EQ40" s="265"/>
      <c r="ER40" s="265"/>
      <c r="ES40" s="265"/>
      <c r="ET40" s="265" t="s">
        <v>457</v>
      </c>
      <c r="EU40" s="265"/>
      <c r="EV40" s="265"/>
      <c r="EW40" s="265"/>
      <c r="EX40" s="265"/>
      <c r="EY40" s="265"/>
      <c r="EZ40" s="265"/>
      <c r="FA40" s="265"/>
      <c r="FB40" s="265"/>
      <c r="FC40" s="265"/>
      <c r="FD40" s="265"/>
      <c r="FE40" s="265"/>
      <c r="FF40" s="265"/>
      <c r="FG40" s="265"/>
      <c r="FH40" s="265"/>
      <c r="FI40" s="265"/>
      <c r="FJ40" s="265" t="s">
        <v>457</v>
      </c>
      <c r="FK40" s="265"/>
      <c r="FL40" s="265"/>
      <c r="FM40" s="265"/>
      <c r="FN40" s="265"/>
      <c r="FO40" s="265"/>
      <c r="FP40" s="265"/>
      <c r="FQ40" s="265"/>
      <c r="FR40" s="265"/>
      <c r="FS40" s="265"/>
      <c r="FT40" s="265"/>
      <c r="FU40" s="265"/>
      <c r="FV40" s="265"/>
      <c r="FW40" s="265"/>
      <c r="FX40" s="265"/>
      <c r="FY40" s="265"/>
      <c r="FZ40" s="265" t="s">
        <v>457</v>
      </c>
      <c r="GA40" s="265"/>
      <c r="GB40" s="265"/>
      <c r="GC40" s="265"/>
      <c r="GD40" s="265"/>
      <c r="GE40" s="265"/>
      <c r="GF40" s="265"/>
      <c r="GG40" s="265"/>
      <c r="GH40" s="265"/>
      <c r="GI40" s="265"/>
      <c r="GJ40" s="265"/>
      <c r="GK40" s="265"/>
      <c r="GL40" s="265"/>
      <c r="GM40" s="265"/>
      <c r="GN40" s="265"/>
      <c r="GO40" s="265"/>
      <c r="GP40" s="265" t="s">
        <v>457</v>
      </c>
      <c r="GQ40" s="265"/>
      <c r="GR40" s="265"/>
      <c r="GS40" s="265"/>
      <c r="GT40" s="265"/>
      <c r="GU40" s="265"/>
      <c r="GV40" s="265"/>
      <c r="GW40" s="265"/>
      <c r="GX40" s="265"/>
      <c r="GY40" s="265"/>
      <c r="GZ40" s="265"/>
      <c r="HA40" s="265"/>
      <c r="HB40" s="265"/>
      <c r="HC40" s="265"/>
      <c r="HD40" s="265"/>
      <c r="HE40" s="265"/>
      <c r="HF40" s="265" t="s">
        <v>457</v>
      </c>
      <c r="HG40" s="265"/>
      <c r="HH40" s="265"/>
      <c r="HI40" s="265"/>
      <c r="HJ40" s="265"/>
      <c r="HK40" s="265"/>
      <c r="HL40" s="265"/>
      <c r="HM40" s="265"/>
      <c r="HN40" s="265"/>
      <c r="HO40" s="265"/>
      <c r="HP40" s="265"/>
      <c r="HQ40" s="265"/>
      <c r="HR40" s="265"/>
      <c r="HS40" s="265"/>
      <c r="HT40" s="265"/>
      <c r="HU40" s="265"/>
      <c r="HV40" s="265" t="s">
        <v>457</v>
      </c>
      <c r="HW40" s="265"/>
      <c r="HX40" s="265"/>
      <c r="HY40" s="265"/>
      <c r="HZ40" s="265"/>
      <c r="IA40" s="265"/>
      <c r="IB40" s="265"/>
      <c r="IC40" s="265"/>
      <c r="ID40" s="265"/>
      <c r="IE40" s="265"/>
      <c r="IF40" s="265"/>
      <c r="IG40" s="265"/>
      <c r="IH40" s="265"/>
      <c r="II40" s="265"/>
      <c r="IJ40" s="265"/>
      <c r="IK40" s="265"/>
      <c r="IL40" s="265" t="s">
        <v>457</v>
      </c>
      <c r="IM40" s="265"/>
      <c r="IN40" s="265"/>
      <c r="IO40" s="265"/>
      <c r="IP40" s="265"/>
      <c r="IQ40" s="265"/>
      <c r="IR40" s="265"/>
      <c r="IS40" s="265"/>
      <c r="IT40" s="265"/>
      <c r="IU40" s="265"/>
      <c r="IV40" s="265"/>
      <c r="IW40" s="265"/>
      <c r="IX40" s="265"/>
      <c r="IY40" s="265"/>
      <c r="IZ40" s="265"/>
      <c r="JA40" s="265"/>
      <c r="JB40" s="265" t="s">
        <v>457</v>
      </c>
      <c r="JC40" s="265"/>
      <c r="JD40" s="265"/>
      <c r="JE40" s="265"/>
      <c r="JF40" s="265"/>
      <c r="JG40" s="265"/>
      <c r="JH40" s="265"/>
      <c r="JI40" s="265"/>
      <c r="JJ40" s="265"/>
      <c r="JK40" s="265"/>
      <c r="JL40" s="265"/>
      <c r="JM40" s="265"/>
      <c r="JN40" s="265"/>
      <c r="JO40" s="265"/>
      <c r="JP40" s="265"/>
      <c r="JQ40" s="265"/>
      <c r="JR40" s="265" t="s">
        <v>457</v>
      </c>
      <c r="JS40" s="265"/>
      <c r="JT40" s="265"/>
      <c r="JU40" s="265"/>
      <c r="JV40" s="265"/>
      <c r="JW40" s="265"/>
      <c r="JX40" s="265"/>
      <c r="JY40" s="265"/>
      <c r="JZ40" s="265"/>
      <c r="KA40" s="265"/>
      <c r="KB40" s="265"/>
      <c r="KC40" s="265"/>
      <c r="KD40" s="265"/>
      <c r="KE40" s="265"/>
      <c r="KF40" s="265"/>
      <c r="KG40" s="265"/>
      <c r="KH40" s="265" t="s">
        <v>457</v>
      </c>
      <c r="KI40" s="265"/>
      <c r="KJ40" s="265"/>
      <c r="KK40" s="265"/>
      <c r="KL40" s="265"/>
      <c r="KM40" s="265"/>
      <c r="KN40" s="265"/>
      <c r="KO40" s="265"/>
      <c r="KP40" s="265"/>
      <c r="KQ40" s="265"/>
      <c r="KR40" s="265"/>
      <c r="KS40" s="265"/>
      <c r="KT40" s="265"/>
      <c r="KU40" s="265"/>
      <c r="KV40" s="265"/>
      <c r="KW40" s="265"/>
      <c r="KX40" s="265" t="s">
        <v>457</v>
      </c>
      <c r="KY40" s="265"/>
      <c r="KZ40" s="265"/>
      <c r="LA40" s="265"/>
      <c r="LB40" s="265"/>
      <c r="LC40" s="265"/>
      <c r="LD40" s="265"/>
      <c r="LE40" s="265"/>
      <c r="LF40" s="265"/>
      <c r="LG40" s="265"/>
      <c r="LH40" s="265"/>
      <c r="LI40" s="265"/>
      <c r="LJ40" s="265"/>
      <c r="LK40" s="265"/>
      <c r="LL40" s="265"/>
      <c r="LM40" s="265"/>
      <c r="LN40" s="265" t="s">
        <v>457</v>
      </c>
      <c r="LO40" s="265"/>
      <c r="LP40" s="265"/>
      <c r="LQ40" s="265"/>
      <c r="LR40" s="265"/>
      <c r="LS40" s="265"/>
      <c r="LT40" s="265"/>
      <c r="LU40" s="265"/>
      <c r="LV40" s="265"/>
      <c r="LW40" s="265"/>
      <c r="LX40" s="265"/>
      <c r="LY40" s="265"/>
      <c r="LZ40" s="265"/>
      <c r="MA40" s="265"/>
      <c r="MB40" s="265"/>
      <c r="MC40" s="265"/>
      <c r="MD40" s="265" t="s">
        <v>457</v>
      </c>
      <c r="ME40" s="265"/>
      <c r="MF40" s="265"/>
      <c r="MG40" s="265"/>
      <c r="MH40" s="265"/>
      <c r="MI40" s="265"/>
      <c r="MJ40" s="265"/>
      <c r="MK40" s="265"/>
      <c r="ML40" s="265"/>
      <c r="MM40" s="265"/>
      <c r="MN40" s="265"/>
      <c r="MO40" s="265"/>
      <c r="MP40" s="265"/>
      <c r="MQ40" s="265"/>
      <c r="MR40" s="265"/>
      <c r="MS40" s="265"/>
      <c r="MT40" s="265" t="s">
        <v>457</v>
      </c>
      <c r="MU40" s="265"/>
      <c r="MV40" s="265"/>
      <c r="MW40" s="265"/>
      <c r="MX40" s="265"/>
      <c r="MY40" s="265"/>
      <c r="MZ40" s="265"/>
      <c r="NA40" s="265"/>
      <c r="NB40" s="265"/>
      <c r="NC40" s="265"/>
      <c r="ND40" s="265"/>
      <c r="NE40" s="265"/>
      <c r="NF40" s="265"/>
      <c r="NG40" s="265"/>
      <c r="NH40" s="265"/>
      <c r="NI40" s="265"/>
      <c r="NJ40" s="265" t="s">
        <v>457</v>
      </c>
      <c r="NK40" s="265"/>
      <c r="NL40" s="265"/>
      <c r="NM40" s="265"/>
      <c r="NN40" s="265"/>
      <c r="NO40" s="265"/>
      <c r="NP40" s="265"/>
      <c r="NQ40" s="265"/>
      <c r="NR40" s="265"/>
      <c r="NS40" s="265"/>
      <c r="NT40" s="265"/>
      <c r="NU40" s="265"/>
      <c r="NV40" s="265"/>
      <c r="NW40" s="265"/>
      <c r="NX40" s="265"/>
      <c r="NY40" s="265"/>
      <c r="NZ40" s="265" t="s">
        <v>457</v>
      </c>
      <c r="OA40" s="265"/>
      <c r="OB40" s="265"/>
      <c r="OC40" s="265"/>
      <c r="OD40" s="265"/>
      <c r="OE40" s="265"/>
      <c r="OF40" s="265"/>
      <c r="OG40" s="265"/>
      <c r="OH40" s="265"/>
      <c r="OI40" s="265"/>
      <c r="OJ40" s="265"/>
      <c r="OK40" s="265"/>
      <c r="OL40" s="265"/>
      <c r="OM40" s="265"/>
      <c r="ON40" s="265"/>
      <c r="OO40" s="265"/>
      <c r="OP40" s="265" t="s">
        <v>457</v>
      </c>
      <c r="OQ40" s="265"/>
      <c r="OR40" s="265"/>
      <c r="OS40" s="265"/>
      <c r="OT40" s="265"/>
      <c r="OU40" s="265"/>
      <c r="OV40" s="265"/>
      <c r="OW40" s="265"/>
      <c r="OX40" s="265"/>
      <c r="OY40" s="265"/>
      <c r="OZ40" s="265"/>
      <c r="PA40" s="265"/>
      <c r="PB40" s="265"/>
      <c r="PC40" s="265"/>
      <c r="PD40" s="265"/>
      <c r="PE40" s="265"/>
      <c r="PF40" s="265" t="s">
        <v>457</v>
      </c>
      <c r="PG40" s="265"/>
      <c r="PH40" s="265"/>
      <c r="PI40" s="265"/>
      <c r="PJ40" s="265"/>
      <c r="PK40" s="265"/>
      <c r="PL40" s="265"/>
      <c r="PM40" s="265"/>
      <c r="PN40" s="265"/>
      <c r="PO40" s="265"/>
      <c r="PP40" s="265"/>
      <c r="PQ40" s="265"/>
      <c r="PR40" s="265"/>
      <c r="PS40" s="265"/>
      <c r="PT40" s="265"/>
      <c r="PU40" s="265"/>
      <c r="PV40" s="265" t="s">
        <v>457</v>
      </c>
      <c r="PW40" s="265"/>
      <c r="PX40" s="265"/>
      <c r="PY40" s="265"/>
      <c r="PZ40" s="265"/>
      <c r="QA40" s="265"/>
      <c r="QB40" s="265"/>
      <c r="QC40" s="265"/>
      <c r="QD40" s="265"/>
      <c r="QE40" s="265"/>
      <c r="QF40" s="265"/>
      <c r="QG40" s="265"/>
      <c r="QH40" s="265"/>
      <c r="QI40" s="265"/>
      <c r="QJ40" s="265"/>
      <c r="QK40" s="265"/>
      <c r="QL40" s="265" t="s">
        <v>457</v>
      </c>
      <c r="QM40" s="265"/>
      <c r="QN40" s="265"/>
      <c r="QO40" s="265"/>
      <c r="QP40" s="265"/>
      <c r="QQ40" s="265"/>
      <c r="QR40" s="265"/>
      <c r="QS40" s="265"/>
      <c r="QT40" s="265"/>
      <c r="QU40" s="265"/>
      <c r="QV40" s="265"/>
      <c r="QW40" s="265"/>
      <c r="QX40" s="265"/>
      <c r="QY40" s="265"/>
      <c r="QZ40" s="265"/>
      <c r="RA40" s="265"/>
      <c r="RB40" s="265" t="s">
        <v>457</v>
      </c>
      <c r="RC40" s="265"/>
      <c r="RD40" s="265"/>
      <c r="RE40" s="265"/>
      <c r="RF40" s="265"/>
      <c r="RG40" s="265"/>
      <c r="RH40" s="265"/>
      <c r="RI40" s="265"/>
      <c r="RJ40" s="265"/>
      <c r="RK40" s="265"/>
      <c r="RL40" s="265"/>
      <c r="RM40" s="265"/>
      <c r="RN40" s="265"/>
      <c r="RO40" s="265"/>
      <c r="RP40" s="265"/>
      <c r="RQ40" s="265"/>
      <c r="RR40" s="265" t="s">
        <v>457</v>
      </c>
      <c r="RS40" s="265"/>
      <c r="RT40" s="265"/>
      <c r="RU40" s="265"/>
      <c r="RV40" s="265"/>
      <c r="RW40" s="265"/>
      <c r="RX40" s="265"/>
      <c r="RY40" s="265"/>
      <c r="RZ40" s="265"/>
      <c r="SA40" s="265"/>
      <c r="SB40" s="265"/>
      <c r="SC40" s="265"/>
      <c r="SD40" s="265"/>
      <c r="SE40" s="265"/>
      <c r="SF40" s="265"/>
      <c r="SG40" s="265"/>
      <c r="SH40" s="265" t="s">
        <v>457</v>
      </c>
      <c r="SI40" s="265"/>
      <c r="SJ40" s="265"/>
      <c r="SK40" s="265"/>
      <c r="SL40" s="265"/>
      <c r="SM40" s="265"/>
      <c r="SN40" s="265"/>
      <c r="SO40" s="265"/>
      <c r="SP40" s="265"/>
      <c r="SQ40" s="265"/>
      <c r="SR40" s="265"/>
      <c r="SS40" s="265"/>
      <c r="ST40" s="265"/>
      <c r="SU40" s="265"/>
      <c r="SV40" s="265"/>
      <c r="SW40" s="265"/>
      <c r="SX40" s="265" t="s">
        <v>457</v>
      </c>
      <c r="SY40" s="265"/>
      <c r="SZ40" s="265"/>
      <c r="TA40" s="265"/>
      <c r="TB40" s="265"/>
      <c r="TC40" s="265"/>
      <c r="TD40" s="265"/>
      <c r="TE40" s="265"/>
      <c r="TF40" s="265"/>
      <c r="TG40" s="265"/>
      <c r="TH40" s="265"/>
      <c r="TI40" s="265"/>
      <c r="TJ40" s="265"/>
      <c r="TK40" s="265"/>
      <c r="TL40" s="265"/>
      <c r="TM40" s="265"/>
      <c r="TN40" s="265" t="s">
        <v>457</v>
      </c>
      <c r="TO40" s="265"/>
      <c r="TP40" s="265"/>
      <c r="TQ40" s="265"/>
      <c r="TR40" s="265"/>
      <c r="TS40" s="265"/>
      <c r="TT40" s="265"/>
      <c r="TU40" s="265"/>
      <c r="TV40" s="265"/>
      <c r="TW40" s="265"/>
      <c r="TX40" s="265"/>
      <c r="TY40" s="265"/>
      <c r="TZ40" s="265"/>
      <c r="UA40" s="265"/>
      <c r="UB40" s="265"/>
      <c r="UC40" s="265"/>
      <c r="UD40" s="265" t="s">
        <v>457</v>
      </c>
      <c r="UE40" s="265"/>
      <c r="UF40" s="265"/>
      <c r="UG40" s="265"/>
      <c r="UH40" s="265"/>
      <c r="UI40" s="265"/>
      <c r="UJ40" s="265"/>
      <c r="UK40" s="265"/>
      <c r="UL40" s="265"/>
      <c r="UM40" s="265"/>
      <c r="UN40" s="265"/>
      <c r="UO40" s="265"/>
      <c r="UP40" s="265"/>
      <c r="UQ40" s="265"/>
      <c r="UR40" s="265"/>
      <c r="US40" s="265"/>
      <c r="UT40" s="265" t="s">
        <v>457</v>
      </c>
      <c r="UU40" s="265"/>
      <c r="UV40" s="265"/>
      <c r="UW40" s="265"/>
      <c r="UX40" s="265"/>
      <c r="UY40" s="265"/>
      <c r="UZ40" s="265"/>
      <c r="VA40" s="265"/>
      <c r="VB40" s="265"/>
      <c r="VC40" s="265"/>
      <c r="VD40" s="265"/>
      <c r="VE40" s="265"/>
      <c r="VF40" s="265"/>
      <c r="VG40" s="265"/>
      <c r="VH40" s="265"/>
      <c r="VI40" s="265"/>
      <c r="VJ40" s="265" t="s">
        <v>457</v>
      </c>
      <c r="VK40" s="265"/>
      <c r="VL40" s="265"/>
      <c r="VM40" s="265"/>
      <c r="VN40" s="265"/>
      <c r="VO40" s="265"/>
      <c r="VP40" s="265"/>
      <c r="VQ40" s="265"/>
      <c r="VR40" s="265"/>
      <c r="VS40" s="265"/>
      <c r="VT40" s="265"/>
      <c r="VU40" s="265"/>
      <c r="VV40" s="265"/>
      <c r="VW40" s="265"/>
      <c r="VX40" s="265"/>
      <c r="VY40" s="265"/>
      <c r="VZ40" s="265" t="s">
        <v>457</v>
      </c>
      <c r="WA40" s="265"/>
      <c r="WB40" s="265"/>
      <c r="WC40" s="265"/>
      <c r="WD40" s="265"/>
      <c r="WE40" s="265"/>
      <c r="WF40" s="265"/>
      <c r="WG40" s="265"/>
      <c r="WH40" s="265"/>
      <c r="WI40" s="265"/>
      <c r="WJ40" s="265"/>
      <c r="WK40" s="265"/>
      <c r="WL40" s="265"/>
      <c r="WM40" s="265"/>
      <c r="WN40" s="265"/>
      <c r="WO40" s="265"/>
      <c r="WP40" s="265" t="s">
        <v>457</v>
      </c>
      <c r="WQ40" s="265"/>
      <c r="WR40" s="265"/>
      <c r="WS40" s="265"/>
      <c r="WT40" s="265"/>
      <c r="WU40" s="265"/>
      <c r="WV40" s="265"/>
      <c r="WW40" s="265"/>
      <c r="WX40" s="265"/>
      <c r="WY40" s="265"/>
      <c r="WZ40" s="265"/>
      <c r="XA40" s="265"/>
      <c r="XB40" s="265"/>
      <c r="XC40" s="265"/>
      <c r="XD40" s="265"/>
      <c r="XE40" s="265"/>
      <c r="XF40" s="265" t="s">
        <v>457</v>
      </c>
      <c r="XG40" s="265"/>
      <c r="XH40" s="265"/>
      <c r="XI40" s="265"/>
      <c r="XJ40" s="265"/>
      <c r="XK40" s="265"/>
      <c r="XL40" s="265"/>
      <c r="XM40" s="265"/>
      <c r="XN40" s="265"/>
      <c r="XO40" s="265"/>
      <c r="XP40" s="265"/>
      <c r="XQ40" s="265"/>
      <c r="XR40" s="265"/>
      <c r="XS40" s="265"/>
      <c r="XT40" s="265"/>
      <c r="XU40" s="265"/>
      <c r="XV40" s="265" t="s">
        <v>457</v>
      </c>
      <c r="XW40" s="265"/>
      <c r="XX40" s="265"/>
      <c r="XY40" s="265"/>
      <c r="XZ40" s="265"/>
      <c r="YA40" s="265"/>
      <c r="YB40" s="265"/>
      <c r="YC40" s="265"/>
      <c r="YD40" s="265"/>
      <c r="YE40" s="265"/>
      <c r="YF40" s="265"/>
      <c r="YG40" s="265"/>
      <c r="YH40" s="265"/>
      <c r="YI40" s="265"/>
      <c r="YJ40" s="265"/>
      <c r="YK40" s="265"/>
      <c r="YL40" s="265" t="s">
        <v>457</v>
      </c>
      <c r="YM40" s="265"/>
      <c r="YN40" s="265"/>
      <c r="YO40" s="265"/>
      <c r="YP40" s="265"/>
      <c r="YQ40" s="265"/>
      <c r="YR40" s="265"/>
      <c r="YS40" s="265"/>
      <c r="YT40" s="265"/>
      <c r="YU40" s="265"/>
      <c r="YV40" s="265"/>
      <c r="YW40" s="265"/>
      <c r="YX40" s="265"/>
      <c r="YY40" s="265"/>
      <c r="YZ40" s="265"/>
      <c r="ZA40" s="265"/>
      <c r="ZB40" s="265" t="s">
        <v>457</v>
      </c>
      <c r="ZC40" s="265"/>
      <c r="ZD40" s="265"/>
      <c r="ZE40" s="265"/>
      <c r="ZF40" s="265"/>
      <c r="ZG40" s="265"/>
      <c r="ZH40" s="265"/>
      <c r="ZI40" s="265"/>
      <c r="ZJ40" s="265"/>
      <c r="ZK40" s="265"/>
      <c r="ZL40" s="265"/>
      <c r="ZM40" s="265"/>
      <c r="ZN40" s="265"/>
      <c r="ZO40" s="265"/>
      <c r="ZP40" s="265"/>
      <c r="ZQ40" s="265"/>
      <c r="ZR40" s="265" t="s">
        <v>457</v>
      </c>
      <c r="ZS40" s="265"/>
      <c r="ZT40" s="265"/>
      <c r="ZU40" s="265"/>
      <c r="ZV40" s="265"/>
      <c r="ZW40" s="265"/>
      <c r="ZX40" s="265"/>
      <c r="ZY40" s="265"/>
      <c r="ZZ40" s="265"/>
      <c r="AAA40" s="265"/>
      <c r="AAB40" s="265"/>
      <c r="AAC40" s="265"/>
      <c r="AAD40" s="265"/>
      <c r="AAE40" s="265"/>
      <c r="AAF40" s="265"/>
      <c r="AAG40" s="265"/>
      <c r="AAH40" s="265" t="s">
        <v>457</v>
      </c>
      <c r="AAI40" s="265"/>
      <c r="AAJ40" s="265"/>
      <c r="AAK40" s="265"/>
      <c r="AAL40" s="265"/>
      <c r="AAM40" s="265"/>
      <c r="AAN40" s="265"/>
      <c r="AAO40" s="265"/>
      <c r="AAP40" s="265"/>
      <c r="AAQ40" s="265"/>
      <c r="AAR40" s="265"/>
      <c r="AAS40" s="265"/>
      <c r="AAT40" s="265"/>
      <c r="AAU40" s="265"/>
      <c r="AAV40" s="265"/>
      <c r="AAW40" s="265"/>
      <c r="AAX40" s="265" t="s">
        <v>457</v>
      </c>
      <c r="AAY40" s="265"/>
      <c r="AAZ40" s="265"/>
      <c r="ABA40" s="265"/>
      <c r="ABB40" s="265"/>
      <c r="ABC40" s="265"/>
      <c r="ABD40" s="265"/>
      <c r="ABE40" s="265"/>
      <c r="ABF40" s="265"/>
      <c r="ABG40" s="265"/>
      <c r="ABH40" s="265"/>
      <c r="ABI40" s="265"/>
      <c r="ABJ40" s="265"/>
      <c r="ABK40" s="265"/>
      <c r="ABL40" s="265"/>
      <c r="ABM40" s="265"/>
      <c r="ABN40" s="265" t="s">
        <v>457</v>
      </c>
      <c r="ABO40" s="265"/>
      <c r="ABP40" s="265"/>
      <c r="ABQ40" s="265"/>
      <c r="ABR40" s="265"/>
      <c r="ABS40" s="265"/>
      <c r="ABT40" s="265"/>
      <c r="ABU40" s="265"/>
      <c r="ABV40" s="265"/>
      <c r="ABW40" s="265"/>
      <c r="ABX40" s="265"/>
      <c r="ABY40" s="265"/>
      <c r="ABZ40" s="265"/>
      <c r="ACA40" s="265"/>
      <c r="ACB40" s="265"/>
      <c r="ACC40" s="265"/>
      <c r="ACD40" s="265" t="s">
        <v>457</v>
      </c>
      <c r="ACE40" s="265"/>
      <c r="ACF40" s="265"/>
      <c r="ACG40" s="265"/>
      <c r="ACH40" s="265"/>
      <c r="ACI40" s="265"/>
      <c r="ACJ40" s="265"/>
      <c r="ACK40" s="265"/>
      <c r="ACL40" s="265"/>
      <c r="ACM40" s="265"/>
      <c r="ACN40" s="265"/>
      <c r="ACO40" s="265"/>
      <c r="ACP40" s="265"/>
      <c r="ACQ40" s="265"/>
      <c r="ACR40" s="265"/>
      <c r="ACS40" s="265"/>
      <c r="ACT40" s="265" t="s">
        <v>457</v>
      </c>
      <c r="ACU40" s="265"/>
      <c r="ACV40" s="265"/>
      <c r="ACW40" s="265"/>
      <c r="ACX40" s="265"/>
      <c r="ACY40" s="265"/>
      <c r="ACZ40" s="265"/>
      <c r="ADA40" s="265"/>
      <c r="ADB40" s="265"/>
      <c r="ADC40" s="265"/>
      <c r="ADD40" s="265"/>
      <c r="ADE40" s="265"/>
      <c r="ADF40" s="265"/>
      <c r="ADG40" s="265"/>
      <c r="ADH40" s="265"/>
      <c r="ADI40" s="265"/>
      <c r="ADJ40" s="265" t="s">
        <v>457</v>
      </c>
      <c r="ADK40" s="265"/>
      <c r="ADL40" s="265"/>
      <c r="ADM40" s="265"/>
      <c r="ADN40" s="265"/>
      <c r="ADO40" s="265"/>
      <c r="ADP40" s="265"/>
      <c r="ADQ40" s="265"/>
      <c r="ADR40" s="265"/>
      <c r="ADS40" s="265"/>
      <c r="ADT40" s="265"/>
      <c r="ADU40" s="265"/>
      <c r="ADV40" s="265"/>
      <c r="ADW40" s="265"/>
      <c r="ADX40" s="265"/>
      <c r="ADY40" s="265"/>
      <c r="ADZ40" s="265" t="s">
        <v>457</v>
      </c>
      <c r="AEA40" s="265"/>
      <c r="AEB40" s="265"/>
      <c r="AEC40" s="265"/>
      <c r="AED40" s="265"/>
      <c r="AEE40" s="265"/>
      <c r="AEF40" s="265"/>
      <c r="AEG40" s="265"/>
      <c r="AEH40" s="265"/>
      <c r="AEI40" s="265"/>
      <c r="AEJ40" s="265"/>
      <c r="AEK40" s="265"/>
      <c r="AEL40" s="265"/>
      <c r="AEM40" s="265"/>
      <c r="AEN40" s="265"/>
      <c r="AEO40" s="265"/>
      <c r="AEP40" s="265" t="s">
        <v>457</v>
      </c>
      <c r="AEQ40" s="265"/>
      <c r="AER40" s="265"/>
      <c r="AES40" s="265"/>
      <c r="AET40" s="265"/>
      <c r="AEU40" s="265"/>
      <c r="AEV40" s="265"/>
      <c r="AEW40" s="265"/>
      <c r="AEX40" s="265"/>
      <c r="AEY40" s="265"/>
      <c r="AEZ40" s="265"/>
      <c r="AFA40" s="265"/>
      <c r="AFB40" s="265"/>
      <c r="AFC40" s="265"/>
      <c r="AFD40" s="265"/>
      <c r="AFE40" s="265"/>
      <c r="AFF40" s="265" t="s">
        <v>457</v>
      </c>
      <c r="AFG40" s="265"/>
      <c r="AFH40" s="265"/>
      <c r="AFI40" s="265"/>
      <c r="AFJ40" s="265"/>
      <c r="AFK40" s="265"/>
      <c r="AFL40" s="265"/>
      <c r="AFM40" s="265"/>
      <c r="AFN40" s="265"/>
      <c r="AFO40" s="265"/>
      <c r="AFP40" s="265"/>
      <c r="AFQ40" s="265"/>
      <c r="AFR40" s="265"/>
      <c r="AFS40" s="265"/>
      <c r="AFT40" s="265"/>
      <c r="AFU40" s="265"/>
      <c r="AFV40" s="265" t="s">
        <v>457</v>
      </c>
      <c r="AFW40" s="265"/>
      <c r="AFX40" s="265"/>
      <c r="AFY40" s="265"/>
      <c r="AFZ40" s="265"/>
      <c r="AGA40" s="265"/>
      <c r="AGB40" s="265"/>
      <c r="AGC40" s="265"/>
      <c r="AGD40" s="265"/>
      <c r="AGE40" s="265"/>
      <c r="AGF40" s="265"/>
      <c r="AGG40" s="265"/>
      <c r="AGH40" s="265"/>
      <c r="AGI40" s="265"/>
      <c r="AGJ40" s="265"/>
      <c r="AGK40" s="265"/>
      <c r="AGL40" s="265" t="s">
        <v>457</v>
      </c>
      <c r="AGM40" s="265"/>
      <c r="AGN40" s="265"/>
      <c r="AGO40" s="265"/>
      <c r="AGP40" s="265"/>
      <c r="AGQ40" s="265"/>
      <c r="AGR40" s="265"/>
      <c r="AGS40" s="265"/>
      <c r="AGT40" s="265"/>
      <c r="AGU40" s="265"/>
      <c r="AGV40" s="265"/>
      <c r="AGW40" s="265"/>
      <c r="AGX40" s="265"/>
      <c r="AGY40" s="265"/>
      <c r="AGZ40" s="265"/>
      <c r="AHA40" s="265"/>
      <c r="AHB40" s="265" t="s">
        <v>457</v>
      </c>
      <c r="AHC40" s="265"/>
      <c r="AHD40" s="265"/>
      <c r="AHE40" s="265"/>
      <c r="AHF40" s="265"/>
      <c r="AHG40" s="265"/>
      <c r="AHH40" s="265"/>
      <c r="AHI40" s="265"/>
      <c r="AHJ40" s="265"/>
      <c r="AHK40" s="265"/>
      <c r="AHL40" s="265"/>
      <c r="AHM40" s="265"/>
      <c r="AHN40" s="265"/>
      <c r="AHO40" s="265"/>
      <c r="AHP40" s="265"/>
      <c r="AHQ40" s="265"/>
      <c r="AHR40" s="265" t="s">
        <v>457</v>
      </c>
      <c r="AHS40" s="265"/>
      <c r="AHT40" s="265"/>
      <c r="AHU40" s="265"/>
      <c r="AHV40" s="265"/>
      <c r="AHW40" s="265"/>
      <c r="AHX40" s="265"/>
      <c r="AHY40" s="265"/>
      <c r="AHZ40" s="265"/>
      <c r="AIA40" s="265"/>
      <c r="AIB40" s="265"/>
      <c r="AIC40" s="265"/>
      <c r="AID40" s="265"/>
      <c r="AIE40" s="265"/>
      <c r="AIF40" s="265"/>
      <c r="AIG40" s="265"/>
      <c r="AIH40" s="265" t="s">
        <v>457</v>
      </c>
      <c r="AII40" s="265"/>
      <c r="AIJ40" s="265"/>
      <c r="AIK40" s="265"/>
      <c r="AIL40" s="265"/>
      <c r="AIM40" s="265"/>
      <c r="AIN40" s="265"/>
      <c r="AIO40" s="265"/>
      <c r="AIP40" s="265"/>
      <c r="AIQ40" s="265"/>
      <c r="AIR40" s="265"/>
      <c r="AIS40" s="265"/>
      <c r="AIT40" s="265"/>
      <c r="AIU40" s="265"/>
      <c r="AIV40" s="265"/>
      <c r="AIW40" s="265"/>
      <c r="AIX40" s="265" t="s">
        <v>457</v>
      </c>
      <c r="AIY40" s="265"/>
      <c r="AIZ40" s="265"/>
      <c r="AJA40" s="265"/>
      <c r="AJB40" s="265"/>
      <c r="AJC40" s="265"/>
      <c r="AJD40" s="265"/>
      <c r="AJE40" s="265"/>
      <c r="AJF40" s="265"/>
      <c r="AJG40" s="265"/>
      <c r="AJH40" s="265"/>
      <c r="AJI40" s="265"/>
      <c r="AJJ40" s="265"/>
      <c r="AJK40" s="265"/>
      <c r="AJL40" s="265"/>
      <c r="AJM40" s="265"/>
      <c r="AJN40" s="265" t="s">
        <v>457</v>
      </c>
      <c r="AJO40" s="265"/>
      <c r="AJP40" s="265"/>
      <c r="AJQ40" s="265"/>
      <c r="AJR40" s="265"/>
      <c r="AJS40" s="265"/>
      <c r="AJT40" s="265"/>
      <c r="AJU40" s="265"/>
      <c r="AJV40" s="265"/>
      <c r="AJW40" s="265"/>
      <c r="AJX40" s="265"/>
      <c r="AJY40" s="265"/>
      <c r="AJZ40" s="265"/>
      <c r="AKA40" s="265"/>
      <c r="AKB40" s="265"/>
      <c r="AKC40" s="265"/>
      <c r="AKD40" s="265" t="s">
        <v>457</v>
      </c>
      <c r="AKE40" s="265"/>
      <c r="AKF40" s="265"/>
      <c r="AKG40" s="265"/>
      <c r="AKH40" s="265"/>
      <c r="AKI40" s="265"/>
      <c r="AKJ40" s="265"/>
      <c r="AKK40" s="265"/>
      <c r="AKL40" s="265"/>
      <c r="AKM40" s="265"/>
      <c r="AKN40" s="265"/>
      <c r="AKO40" s="265"/>
      <c r="AKP40" s="265"/>
      <c r="AKQ40" s="265"/>
      <c r="AKR40" s="265"/>
      <c r="AKS40" s="265"/>
      <c r="AKT40" s="265" t="s">
        <v>457</v>
      </c>
      <c r="AKU40" s="265"/>
      <c r="AKV40" s="265"/>
      <c r="AKW40" s="265"/>
      <c r="AKX40" s="265"/>
      <c r="AKY40" s="265"/>
      <c r="AKZ40" s="265"/>
      <c r="ALA40" s="265"/>
      <c r="ALB40" s="265"/>
      <c r="ALC40" s="265"/>
      <c r="ALD40" s="265"/>
      <c r="ALE40" s="265"/>
      <c r="ALF40" s="265"/>
      <c r="ALG40" s="265"/>
      <c r="ALH40" s="265"/>
      <c r="ALI40" s="265"/>
      <c r="ALJ40" s="265" t="s">
        <v>457</v>
      </c>
      <c r="ALK40" s="265"/>
      <c r="ALL40" s="265"/>
      <c r="ALM40" s="265"/>
      <c r="ALN40" s="265"/>
      <c r="ALO40" s="265"/>
      <c r="ALP40" s="265"/>
      <c r="ALQ40" s="265"/>
      <c r="ALR40" s="265"/>
      <c r="ALS40" s="265"/>
      <c r="ALT40" s="265"/>
      <c r="ALU40" s="265"/>
      <c r="ALV40" s="265"/>
      <c r="ALW40" s="265"/>
      <c r="ALX40" s="265"/>
      <c r="ALY40" s="265"/>
      <c r="ALZ40" s="265" t="s">
        <v>457</v>
      </c>
      <c r="AMA40" s="265"/>
      <c r="AMB40" s="265"/>
      <c r="AMC40" s="265"/>
      <c r="AMD40" s="265"/>
      <c r="AME40" s="265"/>
      <c r="AMF40" s="265"/>
      <c r="AMG40" s="265"/>
      <c r="AMH40" s="265"/>
      <c r="AMI40" s="265"/>
      <c r="AMJ40" s="265"/>
      <c r="AMK40" s="265"/>
      <c r="AML40" s="265"/>
      <c r="AMM40" s="265"/>
      <c r="AMN40" s="265"/>
      <c r="AMO40" s="265"/>
      <c r="AMP40" s="265" t="s">
        <v>457</v>
      </c>
      <c r="AMQ40" s="265"/>
      <c r="AMR40" s="265"/>
      <c r="AMS40" s="265"/>
      <c r="AMT40" s="265"/>
      <c r="AMU40" s="265"/>
      <c r="AMV40" s="265"/>
      <c r="AMW40" s="265"/>
      <c r="AMX40" s="265"/>
      <c r="AMY40" s="265"/>
      <c r="AMZ40" s="265"/>
      <c r="ANA40" s="265"/>
      <c r="ANB40" s="265"/>
      <c r="ANC40" s="265"/>
      <c r="AND40" s="265"/>
      <c r="ANE40" s="265"/>
      <c r="ANF40" s="265" t="s">
        <v>457</v>
      </c>
      <c r="ANG40" s="265"/>
      <c r="ANH40" s="265"/>
      <c r="ANI40" s="265"/>
      <c r="ANJ40" s="265"/>
      <c r="ANK40" s="265"/>
      <c r="ANL40" s="265"/>
      <c r="ANM40" s="265"/>
      <c r="ANN40" s="265"/>
      <c r="ANO40" s="265"/>
      <c r="ANP40" s="265"/>
      <c r="ANQ40" s="265"/>
      <c r="ANR40" s="265"/>
      <c r="ANS40" s="265"/>
      <c r="ANT40" s="265"/>
      <c r="ANU40" s="265"/>
      <c r="ANV40" s="265" t="s">
        <v>457</v>
      </c>
      <c r="ANW40" s="265"/>
      <c r="ANX40" s="265"/>
      <c r="ANY40" s="265"/>
      <c r="ANZ40" s="265"/>
      <c r="AOA40" s="265"/>
      <c r="AOB40" s="265"/>
      <c r="AOC40" s="265"/>
      <c r="AOD40" s="265"/>
      <c r="AOE40" s="265"/>
      <c r="AOF40" s="265"/>
      <c r="AOG40" s="265"/>
      <c r="AOH40" s="265"/>
      <c r="AOI40" s="265"/>
      <c r="AOJ40" s="265"/>
      <c r="AOK40" s="265"/>
      <c r="AOL40" s="265" t="s">
        <v>457</v>
      </c>
      <c r="AOM40" s="265"/>
      <c r="AON40" s="265"/>
      <c r="AOO40" s="265"/>
      <c r="AOP40" s="265"/>
      <c r="AOQ40" s="265"/>
      <c r="AOR40" s="265"/>
      <c r="AOS40" s="265"/>
      <c r="AOT40" s="265"/>
      <c r="AOU40" s="265"/>
      <c r="AOV40" s="265"/>
      <c r="AOW40" s="265"/>
      <c r="AOX40" s="265"/>
      <c r="AOY40" s="265"/>
      <c r="AOZ40" s="265"/>
      <c r="APA40" s="265"/>
      <c r="APB40" s="265" t="s">
        <v>457</v>
      </c>
      <c r="APC40" s="265"/>
      <c r="APD40" s="265"/>
      <c r="APE40" s="265"/>
      <c r="APF40" s="265"/>
      <c r="APG40" s="265"/>
      <c r="APH40" s="265"/>
      <c r="API40" s="265"/>
      <c r="APJ40" s="265"/>
      <c r="APK40" s="265"/>
      <c r="APL40" s="265"/>
      <c r="APM40" s="265"/>
      <c r="APN40" s="265"/>
      <c r="APO40" s="265"/>
      <c r="APP40" s="265"/>
      <c r="APQ40" s="265"/>
      <c r="APR40" s="265" t="s">
        <v>457</v>
      </c>
      <c r="APS40" s="265"/>
      <c r="APT40" s="265"/>
      <c r="APU40" s="265"/>
      <c r="APV40" s="265"/>
      <c r="APW40" s="265"/>
      <c r="APX40" s="265"/>
      <c r="APY40" s="265"/>
      <c r="APZ40" s="265"/>
      <c r="AQA40" s="265"/>
      <c r="AQB40" s="265"/>
      <c r="AQC40" s="265"/>
      <c r="AQD40" s="265"/>
      <c r="AQE40" s="265"/>
      <c r="AQF40" s="265"/>
      <c r="AQG40" s="265"/>
      <c r="AQH40" s="265" t="s">
        <v>457</v>
      </c>
      <c r="AQI40" s="265"/>
      <c r="AQJ40" s="265"/>
      <c r="AQK40" s="265"/>
      <c r="AQL40" s="265"/>
      <c r="AQM40" s="265"/>
      <c r="AQN40" s="265"/>
      <c r="AQO40" s="265"/>
      <c r="AQP40" s="265"/>
      <c r="AQQ40" s="265"/>
      <c r="AQR40" s="265"/>
      <c r="AQS40" s="265"/>
      <c r="AQT40" s="265"/>
      <c r="AQU40" s="265"/>
      <c r="AQV40" s="265"/>
      <c r="AQW40" s="265"/>
      <c r="AQX40" s="265" t="s">
        <v>457</v>
      </c>
      <c r="AQY40" s="265"/>
      <c r="AQZ40" s="265"/>
      <c r="ARA40" s="265"/>
      <c r="ARB40" s="265"/>
      <c r="ARC40" s="265"/>
      <c r="ARD40" s="265"/>
      <c r="ARE40" s="265"/>
      <c r="ARF40" s="265"/>
      <c r="ARG40" s="265"/>
      <c r="ARH40" s="265"/>
      <c r="ARI40" s="265"/>
      <c r="ARJ40" s="265"/>
      <c r="ARK40" s="265"/>
      <c r="ARL40" s="265"/>
      <c r="ARM40" s="265"/>
      <c r="ARN40" s="265" t="s">
        <v>457</v>
      </c>
      <c r="ARO40" s="265"/>
      <c r="ARP40" s="265"/>
      <c r="ARQ40" s="265"/>
      <c r="ARR40" s="265"/>
      <c r="ARS40" s="265"/>
      <c r="ART40" s="265"/>
      <c r="ARU40" s="265"/>
      <c r="ARV40" s="265"/>
      <c r="ARW40" s="265"/>
      <c r="ARX40" s="265"/>
      <c r="ARY40" s="265"/>
      <c r="ARZ40" s="265"/>
      <c r="ASA40" s="265"/>
      <c r="ASB40" s="265"/>
      <c r="ASC40" s="265"/>
      <c r="ASD40" s="265" t="s">
        <v>457</v>
      </c>
      <c r="ASE40" s="265"/>
      <c r="ASF40" s="265"/>
      <c r="ASG40" s="265"/>
      <c r="ASH40" s="265"/>
      <c r="ASI40" s="265"/>
      <c r="ASJ40" s="265"/>
      <c r="ASK40" s="265"/>
      <c r="ASL40" s="265"/>
      <c r="ASM40" s="265"/>
      <c r="ASN40" s="265"/>
      <c r="ASO40" s="265"/>
      <c r="ASP40" s="265"/>
      <c r="ASQ40" s="265"/>
      <c r="ASR40" s="265"/>
      <c r="ASS40" s="265"/>
      <c r="AST40" s="265" t="s">
        <v>457</v>
      </c>
      <c r="ASU40" s="265"/>
      <c r="ASV40" s="265"/>
      <c r="ASW40" s="265"/>
      <c r="ASX40" s="265"/>
      <c r="ASY40" s="265"/>
      <c r="ASZ40" s="265"/>
      <c r="ATA40" s="265"/>
      <c r="ATB40" s="265"/>
      <c r="ATC40" s="265"/>
      <c r="ATD40" s="265"/>
      <c r="ATE40" s="265"/>
      <c r="ATF40" s="265"/>
      <c r="ATG40" s="265"/>
      <c r="ATH40" s="265"/>
      <c r="ATI40" s="265"/>
      <c r="ATJ40" s="265" t="s">
        <v>457</v>
      </c>
      <c r="ATK40" s="265"/>
      <c r="ATL40" s="265"/>
      <c r="ATM40" s="265"/>
      <c r="ATN40" s="265"/>
      <c r="ATO40" s="265"/>
      <c r="ATP40" s="265"/>
      <c r="ATQ40" s="265"/>
      <c r="ATR40" s="265"/>
      <c r="ATS40" s="265"/>
      <c r="ATT40" s="265"/>
      <c r="ATU40" s="265"/>
      <c r="ATV40" s="265"/>
      <c r="ATW40" s="265"/>
      <c r="ATX40" s="265"/>
      <c r="ATY40" s="265"/>
      <c r="ATZ40" s="265" t="s">
        <v>457</v>
      </c>
      <c r="AUA40" s="265"/>
      <c r="AUB40" s="265"/>
      <c r="AUC40" s="265"/>
      <c r="AUD40" s="265"/>
      <c r="AUE40" s="265"/>
      <c r="AUF40" s="265"/>
      <c r="AUG40" s="265"/>
      <c r="AUH40" s="265"/>
      <c r="AUI40" s="265"/>
      <c r="AUJ40" s="265"/>
      <c r="AUK40" s="265"/>
      <c r="AUL40" s="265"/>
      <c r="AUM40" s="265"/>
      <c r="AUN40" s="265"/>
      <c r="AUO40" s="265"/>
      <c r="AUP40" s="265" t="s">
        <v>457</v>
      </c>
      <c r="AUQ40" s="265"/>
      <c r="AUR40" s="265"/>
      <c r="AUS40" s="265"/>
      <c r="AUT40" s="265"/>
      <c r="AUU40" s="265"/>
      <c r="AUV40" s="265"/>
      <c r="AUW40" s="265"/>
      <c r="AUX40" s="265"/>
      <c r="AUY40" s="265"/>
      <c r="AUZ40" s="265"/>
      <c r="AVA40" s="265"/>
      <c r="AVB40" s="265"/>
      <c r="AVC40" s="265"/>
      <c r="AVD40" s="265"/>
      <c r="AVE40" s="265"/>
      <c r="AVF40" s="265" t="s">
        <v>457</v>
      </c>
      <c r="AVG40" s="265"/>
      <c r="AVH40" s="265"/>
      <c r="AVI40" s="265"/>
      <c r="AVJ40" s="265"/>
      <c r="AVK40" s="265"/>
      <c r="AVL40" s="265"/>
      <c r="AVM40" s="265"/>
      <c r="AVN40" s="265"/>
      <c r="AVO40" s="265"/>
      <c r="AVP40" s="265"/>
      <c r="AVQ40" s="265"/>
      <c r="AVR40" s="265"/>
      <c r="AVS40" s="265"/>
      <c r="AVT40" s="265"/>
      <c r="AVU40" s="265"/>
      <c r="AVV40" s="265" t="s">
        <v>457</v>
      </c>
      <c r="AVW40" s="265"/>
      <c r="AVX40" s="265"/>
      <c r="AVY40" s="265"/>
      <c r="AVZ40" s="265"/>
      <c r="AWA40" s="265"/>
      <c r="AWB40" s="265"/>
      <c r="AWC40" s="265"/>
      <c r="AWD40" s="265"/>
      <c r="AWE40" s="265"/>
      <c r="AWF40" s="265"/>
      <c r="AWG40" s="265"/>
      <c r="AWH40" s="265"/>
      <c r="AWI40" s="265"/>
      <c r="AWJ40" s="265"/>
      <c r="AWK40" s="265"/>
      <c r="AWL40" s="265" t="s">
        <v>457</v>
      </c>
      <c r="AWM40" s="265"/>
      <c r="AWN40" s="265"/>
      <c r="AWO40" s="265"/>
      <c r="AWP40" s="265"/>
      <c r="AWQ40" s="265"/>
      <c r="AWR40" s="265"/>
      <c r="AWS40" s="265"/>
      <c r="AWT40" s="265"/>
      <c r="AWU40" s="265"/>
      <c r="AWV40" s="265"/>
      <c r="AWW40" s="265"/>
      <c r="AWX40" s="265"/>
      <c r="AWY40" s="265"/>
      <c r="AWZ40" s="265"/>
      <c r="AXA40" s="265"/>
      <c r="AXB40" s="265" t="s">
        <v>457</v>
      </c>
      <c r="AXC40" s="265"/>
      <c r="AXD40" s="265"/>
      <c r="AXE40" s="265"/>
      <c r="AXF40" s="265"/>
      <c r="AXG40" s="265"/>
      <c r="AXH40" s="265"/>
      <c r="AXI40" s="265"/>
      <c r="AXJ40" s="265"/>
      <c r="AXK40" s="265"/>
      <c r="AXL40" s="265"/>
      <c r="AXM40" s="265"/>
      <c r="AXN40" s="265"/>
      <c r="AXO40" s="265"/>
      <c r="AXP40" s="265"/>
      <c r="AXQ40" s="265"/>
      <c r="AXR40" s="265" t="s">
        <v>457</v>
      </c>
      <c r="AXS40" s="265"/>
      <c r="AXT40" s="265"/>
      <c r="AXU40" s="265"/>
      <c r="AXV40" s="265"/>
      <c r="AXW40" s="265"/>
      <c r="AXX40" s="265"/>
      <c r="AXY40" s="265"/>
      <c r="AXZ40" s="265"/>
      <c r="AYA40" s="265"/>
      <c r="AYB40" s="265"/>
      <c r="AYC40" s="265"/>
      <c r="AYD40" s="265"/>
      <c r="AYE40" s="265"/>
      <c r="AYF40" s="265"/>
      <c r="AYG40" s="265"/>
      <c r="AYH40" s="265" t="s">
        <v>457</v>
      </c>
      <c r="AYI40" s="265"/>
      <c r="AYJ40" s="265"/>
      <c r="AYK40" s="265"/>
      <c r="AYL40" s="265"/>
      <c r="AYM40" s="265"/>
      <c r="AYN40" s="265"/>
      <c r="AYO40" s="265"/>
      <c r="AYP40" s="265"/>
      <c r="AYQ40" s="265"/>
      <c r="AYR40" s="265"/>
      <c r="AYS40" s="265"/>
      <c r="AYT40" s="265"/>
      <c r="AYU40" s="265"/>
      <c r="AYV40" s="265"/>
      <c r="AYW40" s="265"/>
      <c r="AYX40" s="265" t="s">
        <v>457</v>
      </c>
      <c r="AYY40" s="265"/>
      <c r="AYZ40" s="265"/>
      <c r="AZA40" s="265"/>
      <c r="AZB40" s="265"/>
      <c r="AZC40" s="265"/>
      <c r="AZD40" s="265"/>
      <c r="AZE40" s="265"/>
      <c r="AZF40" s="265"/>
      <c r="AZG40" s="265"/>
      <c r="AZH40" s="265"/>
      <c r="AZI40" s="265"/>
      <c r="AZJ40" s="265"/>
      <c r="AZK40" s="265"/>
      <c r="AZL40" s="265"/>
      <c r="AZM40" s="265"/>
      <c r="AZN40" s="265" t="s">
        <v>457</v>
      </c>
      <c r="AZO40" s="265"/>
      <c r="AZP40" s="265"/>
      <c r="AZQ40" s="265"/>
      <c r="AZR40" s="265"/>
      <c r="AZS40" s="265"/>
      <c r="AZT40" s="265"/>
      <c r="AZU40" s="265"/>
      <c r="AZV40" s="265"/>
      <c r="AZW40" s="265"/>
      <c r="AZX40" s="265"/>
      <c r="AZY40" s="265"/>
      <c r="AZZ40" s="265"/>
      <c r="BAA40" s="265"/>
      <c r="BAB40" s="265"/>
      <c r="BAC40" s="265"/>
      <c r="BAD40" s="265" t="s">
        <v>457</v>
      </c>
      <c r="BAE40" s="265"/>
      <c r="BAF40" s="265"/>
      <c r="BAG40" s="265"/>
      <c r="BAH40" s="265"/>
      <c r="BAI40" s="265"/>
      <c r="BAJ40" s="265"/>
      <c r="BAK40" s="265"/>
      <c r="BAL40" s="265"/>
      <c r="BAM40" s="265"/>
      <c r="BAN40" s="265"/>
      <c r="BAO40" s="265"/>
      <c r="BAP40" s="265"/>
      <c r="BAQ40" s="265"/>
      <c r="BAR40" s="265"/>
      <c r="BAS40" s="265"/>
      <c r="BAT40" s="265" t="s">
        <v>457</v>
      </c>
      <c r="BAU40" s="265"/>
      <c r="BAV40" s="265"/>
      <c r="BAW40" s="265"/>
      <c r="BAX40" s="265"/>
      <c r="BAY40" s="265"/>
      <c r="BAZ40" s="265"/>
      <c r="BBA40" s="265"/>
      <c r="BBB40" s="265"/>
      <c r="BBC40" s="265"/>
      <c r="BBD40" s="265"/>
      <c r="BBE40" s="265"/>
      <c r="BBF40" s="265"/>
      <c r="BBG40" s="265"/>
      <c r="BBH40" s="265"/>
      <c r="BBI40" s="265"/>
      <c r="BBJ40" s="265" t="s">
        <v>457</v>
      </c>
      <c r="BBK40" s="265"/>
      <c r="BBL40" s="265"/>
      <c r="BBM40" s="265"/>
      <c r="BBN40" s="265"/>
      <c r="BBO40" s="265"/>
      <c r="BBP40" s="265"/>
      <c r="BBQ40" s="265"/>
      <c r="BBR40" s="265"/>
      <c r="BBS40" s="265"/>
      <c r="BBT40" s="265"/>
      <c r="BBU40" s="265"/>
      <c r="BBV40" s="265"/>
      <c r="BBW40" s="265"/>
      <c r="BBX40" s="265"/>
      <c r="BBY40" s="265"/>
      <c r="BBZ40" s="265" t="s">
        <v>457</v>
      </c>
      <c r="BCA40" s="265"/>
      <c r="BCB40" s="265"/>
      <c r="BCC40" s="265"/>
      <c r="BCD40" s="265"/>
      <c r="BCE40" s="265"/>
      <c r="BCF40" s="265"/>
      <c r="BCG40" s="265"/>
      <c r="BCH40" s="265"/>
      <c r="BCI40" s="265"/>
      <c r="BCJ40" s="265"/>
      <c r="BCK40" s="265"/>
      <c r="BCL40" s="265"/>
      <c r="BCM40" s="265"/>
      <c r="BCN40" s="265"/>
      <c r="BCO40" s="265"/>
      <c r="BCP40" s="265" t="s">
        <v>457</v>
      </c>
      <c r="BCQ40" s="265"/>
      <c r="BCR40" s="265"/>
      <c r="BCS40" s="265"/>
      <c r="BCT40" s="265"/>
      <c r="BCU40" s="265"/>
      <c r="BCV40" s="265"/>
      <c r="BCW40" s="265"/>
      <c r="BCX40" s="265"/>
      <c r="BCY40" s="265"/>
      <c r="BCZ40" s="265"/>
      <c r="BDA40" s="265"/>
      <c r="BDB40" s="265"/>
      <c r="BDC40" s="265"/>
      <c r="BDD40" s="265"/>
      <c r="BDE40" s="265"/>
      <c r="BDF40" s="265" t="s">
        <v>457</v>
      </c>
      <c r="BDG40" s="265"/>
      <c r="BDH40" s="265"/>
      <c r="BDI40" s="265"/>
      <c r="BDJ40" s="265"/>
      <c r="BDK40" s="265"/>
      <c r="BDL40" s="265"/>
      <c r="BDM40" s="265"/>
      <c r="BDN40" s="265"/>
      <c r="BDO40" s="265"/>
      <c r="BDP40" s="265"/>
      <c r="BDQ40" s="265"/>
      <c r="BDR40" s="265"/>
      <c r="BDS40" s="265"/>
      <c r="BDT40" s="265"/>
      <c r="BDU40" s="265"/>
      <c r="BDV40" s="265" t="s">
        <v>457</v>
      </c>
      <c r="BDW40" s="265"/>
      <c r="BDX40" s="265"/>
      <c r="BDY40" s="265"/>
      <c r="BDZ40" s="265"/>
      <c r="BEA40" s="265"/>
      <c r="BEB40" s="265"/>
      <c r="BEC40" s="265"/>
      <c r="BED40" s="265"/>
      <c r="BEE40" s="265"/>
      <c r="BEF40" s="265"/>
      <c r="BEG40" s="265"/>
      <c r="BEH40" s="265"/>
      <c r="BEI40" s="265"/>
      <c r="BEJ40" s="265"/>
      <c r="BEK40" s="265"/>
      <c r="BEL40" s="265" t="s">
        <v>457</v>
      </c>
      <c r="BEM40" s="265"/>
      <c r="BEN40" s="265"/>
      <c r="BEO40" s="265"/>
      <c r="BEP40" s="265"/>
      <c r="BEQ40" s="265"/>
      <c r="BER40" s="265"/>
      <c r="BES40" s="265"/>
      <c r="BET40" s="265"/>
      <c r="BEU40" s="265"/>
      <c r="BEV40" s="265"/>
      <c r="BEW40" s="265"/>
      <c r="BEX40" s="265"/>
      <c r="BEY40" s="265"/>
      <c r="BEZ40" s="265"/>
      <c r="BFA40" s="265"/>
      <c r="BFB40" s="265" t="s">
        <v>457</v>
      </c>
      <c r="BFC40" s="265"/>
      <c r="BFD40" s="265"/>
      <c r="BFE40" s="265"/>
      <c r="BFF40" s="265"/>
      <c r="BFG40" s="265"/>
      <c r="BFH40" s="265"/>
      <c r="BFI40" s="265"/>
      <c r="BFJ40" s="265"/>
      <c r="BFK40" s="265"/>
      <c r="BFL40" s="265"/>
      <c r="BFM40" s="265"/>
      <c r="BFN40" s="265"/>
      <c r="BFO40" s="265"/>
      <c r="BFP40" s="265"/>
      <c r="BFQ40" s="265"/>
      <c r="BFR40" s="265" t="s">
        <v>457</v>
      </c>
      <c r="BFS40" s="265"/>
      <c r="BFT40" s="265"/>
      <c r="BFU40" s="265"/>
      <c r="BFV40" s="265"/>
      <c r="BFW40" s="265"/>
      <c r="BFX40" s="265"/>
      <c r="BFY40" s="265"/>
      <c r="BFZ40" s="265"/>
      <c r="BGA40" s="265"/>
      <c r="BGB40" s="265"/>
      <c r="BGC40" s="265"/>
      <c r="BGD40" s="265"/>
      <c r="BGE40" s="265"/>
      <c r="BGF40" s="265"/>
      <c r="BGG40" s="265"/>
      <c r="BGH40" s="265" t="s">
        <v>457</v>
      </c>
      <c r="BGI40" s="265"/>
      <c r="BGJ40" s="265"/>
      <c r="BGK40" s="265"/>
      <c r="BGL40" s="265"/>
      <c r="BGM40" s="265"/>
      <c r="BGN40" s="265"/>
      <c r="BGO40" s="265"/>
      <c r="BGP40" s="265"/>
      <c r="BGQ40" s="265"/>
      <c r="BGR40" s="265"/>
      <c r="BGS40" s="265"/>
      <c r="BGT40" s="265"/>
      <c r="BGU40" s="265"/>
      <c r="BGV40" s="265"/>
      <c r="BGW40" s="265"/>
      <c r="BGX40" s="265" t="s">
        <v>457</v>
      </c>
      <c r="BGY40" s="265"/>
      <c r="BGZ40" s="265"/>
      <c r="BHA40" s="265"/>
      <c r="BHB40" s="265"/>
      <c r="BHC40" s="265"/>
      <c r="BHD40" s="265"/>
      <c r="BHE40" s="265"/>
      <c r="BHF40" s="265"/>
      <c r="BHG40" s="265"/>
      <c r="BHH40" s="265"/>
      <c r="BHI40" s="265"/>
      <c r="BHJ40" s="265"/>
      <c r="BHK40" s="265"/>
      <c r="BHL40" s="265"/>
      <c r="BHM40" s="265"/>
      <c r="BHN40" s="265" t="s">
        <v>457</v>
      </c>
      <c r="BHO40" s="265"/>
      <c r="BHP40" s="265"/>
      <c r="BHQ40" s="265"/>
      <c r="BHR40" s="265"/>
      <c r="BHS40" s="265"/>
      <c r="BHT40" s="265"/>
      <c r="BHU40" s="265"/>
      <c r="BHV40" s="265"/>
      <c r="BHW40" s="265"/>
      <c r="BHX40" s="265"/>
      <c r="BHY40" s="265"/>
      <c r="BHZ40" s="265"/>
      <c r="BIA40" s="265"/>
      <c r="BIB40" s="265"/>
      <c r="BIC40" s="265"/>
      <c r="BID40" s="265" t="s">
        <v>457</v>
      </c>
      <c r="BIE40" s="265"/>
      <c r="BIF40" s="265"/>
      <c r="BIG40" s="265"/>
      <c r="BIH40" s="265"/>
      <c r="BII40" s="265"/>
      <c r="BIJ40" s="265"/>
      <c r="BIK40" s="265"/>
      <c r="BIL40" s="265"/>
      <c r="BIM40" s="265"/>
      <c r="BIN40" s="265"/>
      <c r="BIO40" s="265"/>
      <c r="BIP40" s="265"/>
      <c r="BIQ40" s="265"/>
      <c r="BIR40" s="265"/>
      <c r="BIS40" s="265"/>
      <c r="BIT40" s="265" t="s">
        <v>457</v>
      </c>
      <c r="BIU40" s="265"/>
      <c r="BIV40" s="265"/>
      <c r="BIW40" s="265"/>
      <c r="BIX40" s="265"/>
      <c r="BIY40" s="265"/>
      <c r="BIZ40" s="265"/>
      <c r="BJA40" s="265"/>
      <c r="BJB40" s="265"/>
      <c r="BJC40" s="265"/>
      <c r="BJD40" s="265"/>
      <c r="BJE40" s="265"/>
      <c r="BJF40" s="265"/>
      <c r="BJG40" s="265"/>
      <c r="BJH40" s="265"/>
      <c r="BJI40" s="265"/>
      <c r="BJJ40" s="265" t="s">
        <v>457</v>
      </c>
      <c r="BJK40" s="265"/>
      <c r="BJL40" s="265"/>
      <c r="BJM40" s="265"/>
      <c r="BJN40" s="265"/>
      <c r="BJO40" s="265"/>
      <c r="BJP40" s="265"/>
      <c r="BJQ40" s="265"/>
      <c r="BJR40" s="265"/>
      <c r="BJS40" s="265"/>
      <c r="BJT40" s="265"/>
      <c r="BJU40" s="265"/>
      <c r="BJV40" s="265"/>
      <c r="BJW40" s="265"/>
      <c r="BJX40" s="265"/>
      <c r="BJY40" s="265"/>
      <c r="BJZ40" s="265" t="s">
        <v>457</v>
      </c>
      <c r="BKA40" s="265"/>
      <c r="BKB40" s="265"/>
      <c r="BKC40" s="265"/>
      <c r="BKD40" s="265"/>
      <c r="BKE40" s="265"/>
      <c r="BKF40" s="265"/>
      <c r="BKG40" s="265"/>
      <c r="BKH40" s="265"/>
      <c r="BKI40" s="265"/>
      <c r="BKJ40" s="265"/>
      <c r="BKK40" s="265"/>
      <c r="BKL40" s="265"/>
      <c r="BKM40" s="265"/>
      <c r="BKN40" s="265"/>
      <c r="BKO40" s="265"/>
      <c r="BKP40" s="265" t="s">
        <v>457</v>
      </c>
      <c r="BKQ40" s="265"/>
      <c r="BKR40" s="265"/>
      <c r="BKS40" s="265"/>
      <c r="BKT40" s="265"/>
      <c r="BKU40" s="265"/>
      <c r="BKV40" s="265"/>
      <c r="BKW40" s="265"/>
      <c r="BKX40" s="265"/>
      <c r="BKY40" s="265"/>
      <c r="BKZ40" s="265"/>
      <c r="BLA40" s="265"/>
      <c r="BLB40" s="265"/>
      <c r="BLC40" s="265"/>
      <c r="BLD40" s="265"/>
      <c r="BLE40" s="265"/>
      <c r="BLF40" s="265" t="s">
        <v>457</v>
      </c>
      <c r="BLG40" s="265"/>
      <c r="BLH40" s="265"/>
      <c r="BLI40" s="265"/>
      <c r="BLJ40" s="265"/>
      <c r="BLK40" s="265"/>
      <c r="BLL40" s="265"/>
      <c r="BLM40" s="265"/>
      <c r="BLN40" s="265"/>
      <c r="BLO40" s="265"/>
      <c r="BLP40" s="265"/>
      <c r="BLQ40" s="265"/>
      <c r="BLR40" s="265"/>
      <c r="BLS40" s="265"/>
      <c r="BLT40" s="265"/>
      <c r="BLU40" s="265"/>
      <c r="BLV40" s="265" t="s">
        <v>457</v>
      </c>
      <c r="BLW40" s="265"/>
      <c r="BLX40" s="265"/>
      <c r="BLY40" s="265"/>
      <c r="BLZ40" s="265"/>
      <c r="BMA40" s="265"/>
      <c r="BMB40" s="265"/>
      <c r="BMC40" s="265"/>
      <c r="BMD40" s="265"/>
      <c r="BME40" s="265"/>
      <c r="BMF40" s="265"/>
      <c r="BMG40" s="265"/>
      <c r="BMH40" s="265"/>
      <c r="BMI40" s="265"/>
      <c r="BMJ40" s="265"/>
      <c r="BMK40" s="265"/>
      <c r="BML40" s="265" t="s">
        <v>457</v>
      </c>
      <c r="BMM40" s="265"/>
      <c r="BMN40" s="265"/>
      <c r="BMO40" s="265"/>
      <c r="BMP40" s="265"/>
      <c r="BMQ40" s="265"/>
      <c r="BMR40" s="265"/>
      <c r="BMS40" s="265"/>
      <c r="BMT40" s="265"/>
      <c r="BMU40" s="265"/>
      <c r="BMV40" s="265"/>
      <c r="BMW40" s="265"/>
      <c r="BMX40" s="265"/>
      <c r="BMY40" s="265"/>
      <c r="BMZ40" s="265"/>
      <c r="BNA40" s="265"/>
      <c r="BNB40" s="265" t="s">
        <v>457</v>
      </c>
      <c r="BNC40" s="265"/>
      <c r="BND40" s="265"/>
      <c r="BNE40" s="265"/>
      <c r="BNF40" s="265"/>
      <c r="BNG40" s="265"/>
      <c r="BNH40" s="265"/>
      <c r="BNI40" s="265"/>
      <c r="BNJ40" s="265"/>
      <c r="BNK40" s="265"/>
      <c r="BNL40" s="265"/>
      <c r="BNM40" s="265"/>
      <c r="BNN40" s="265"/>
      <c r="BNO40" s="265"/>
      <c r="BNP40" s="265"/>
      <c r="BNQ40" s="265"/>
      <c r="BNR40" s="265" t="s">
        <v>457</v>
      </c>
      <c r="BNS40" s="265"/>
      <c r="BNT40" s="265"/>
      <c r="BNU40" s="265"/>
      <c r="BNV40" s="265"/>
      <c r="BNW40" s="265"/>
      <c r="BNX40" s="265"/>
      <c r="BNY40" s="265"/>
      <c r="BNZ40" s="265"/>
      <c r="BOA40" s="265"/>
      <c r="BOB40" s="265"/>
      <c r="BOC40" s="265"/>
      <c r="BOD40" s="265"/>
      <c r="BOE40" s="265"/>
      <c r="BOF40" s="265"/>
      <c r="BOG40" s="265"/>
      <c r="BOH40" s="265" t="s">
        <v>457</v>
      </c>
      <c r="BOI40" s="265"/>
      <c r="BOJ40" s="265"/>
      <c r="BOK40" s="265"/>
      <c r="BOL40" s="265"/>
      <c r="BOM40" s="265"/>
      <c r="BON40" s="265"/>
      <c r="BOO40" s="265"/>
      <c r="BOP40" s="265"/>
      <c r="BOQ40" s="265"/>
      <c r="BOR40" s="265"/>
      <c r="BOS40" s="265"/>
      <c r="BOT40" s="265"/>
      <c r="BOU40" s="265"/>
      <c r="BOV40" s="265"/>
      <c r="BOW40" s="265"/>
      <c r="BOX40" s="265" t="s">
        <v>457</v>
      </c>
      <c r="BOY40" s="265"/>
      <c r="BOZ40" s="265"/>
      <c r="BPA40" s="265"/>
      <c r="BPB40" s="265"/>
      <c r="BPC40" s="265"/>
      <c r="BPD40" s="265"/>
      <c r="BPE40" s="265"/>
      <c r="BPF40" s="265"/>
      <c r="BPG40" s="265"/>
      <c r="BPH40" s="265"/>
      <c r="BPI40" s="265"/>
      <c r="BPJ40" s="265"/>
      <c r="BPK40" s="265"/>
      <c r="BPL40" s="265"/>
      <c r="BPM40" s="265"/>
      <c r="BPN40" s="265" t="s">
        <v>457</v>
      </c>
      <c r="BPO40" s="265"/>
      <c r="BPP40" s="265"/>
      <c r="BPQ40" s="265"/>
      <c r="BPR40" s="265"/>
      <c r="BPS40" s="265"/>
      <c r="BPT40" s="265"/>
      <c r="BPU40" s="265"/>
      <c r="BPV40" s="265"/>
      <c r="BPW40" s="265"/>
      <c r="BPX40" s="265"/>
      <c r="BPY40" s="265"/>
      <c r="BPZ40" s="265"/>
      <c r="BQA40" s="265"/>
      <c r="BQB40" s="265"/>
      <c r="BQC40" s="265"/>
      <c r="BQD40" s="265" t="s">
        <v>457</v>
      </c>
      <c r="BQE40" s="265"/>
      <c r="BQF40" s="265"/>
      <c r="BQG40" s="265"/>
      <c r="BQH40" s="265"/>
      <c r="BQI40" s="265"/>
      <c r="BQJ40" s="265"/>
      <c r="BQK40" s="265"/>
      <c r="BQL40" s="265"/>
      <c r="BQM40" s="265"/>
      <c r="BQN40" s="265"/>
      <c r="BQO40" s="265"/>
      <c r="BQP40" s="265"/>
      <c r="BQQ40" s="265"/>
      <c r="BQR40" s="265"/>
      <c r="BQS40" s="265"/>
      <c r="BQT40" s="265" t="s">
        <v>457</v>
      </c>
      <c r="BQU40" s="265"/>
      <c r="BQV40" s="265"/>
      <c r="BQW40" s="265"/>
      <c r="BQX40" s="265"/>
      <c r="BQY40" s="265"/>
      <c r="BQZ40" s="265"/>
      <c r="BRA40" s="265"/>
      <c r="BRB40" s="265"/>
      <c r="BRC40" s="265"/>
      <c r="BRD40" s="265"/>
      <c r="BRE40" s="265"/>
      <c r="BRF40" s="265"/>
      <c r="BRG40" s="265"/>
      <c r="BRH40" s="265"/>
      <c r="BRI40" s="265"/>
      <c r="BRJ40" s="265" t="s">
        <v>457</v>
      </c>
      <c r="BRK40" s="265"/>
      <c r="BRL40" s="265"/>
      <c r="BRM40" s="265"/>
      <c r="BRN40" s="265"/>
      <c r="BRO40" s="265"/>
      <c r="BRP40" s="265"/>
      <c r="BRQ40" s="265"/>
      <c r="BRR40" s="265"/>
      <c r="BRS40" s="265"/>
      <c r="BRT40" s="265"/>
      <c r="BRU40" s="265"/>
      <c r="BRV40" s="265"/>
      <c r="BRW40" s="265"/>
      <c r="BRX40" s="265"/>
      <c r="BRY40" s="265"/>
      <c r="BRZ40" s="265" t="s">
        <v>457</v>
      </c>
      <c r="BSA40" s="265"/>
      <c r="BSB40" s="265"/>
      <c r="BSC40" s="265"/>
      <c r="BSD40" s="265"/>
      <c r="BSE40" s="265"/>
      <c r="BSF40" s="265"/>
      <c r="BSG40" s="265"/>
      <c r="BSH40" s="265"/>
      <c r="BSI40" s="265"/>
      <c r="BSJ40" s="265"/>
      <c r="BSK40" s="265"/>
      <c r="BSL40" s="265"/>
      <c r="BSM40" s="265"/>
      <c r="BSN40" s="265"/>
      <c r="BSO40" s="265"/>
      <c r="BSP40" s="265" t="s">
        <v>457</v>
      </c>
      <c r="BSQ40" s="265"/>
      <c r="BSR40" s="265"/>
      <c r="BSS40" s="265"/>
      <c r="BST40" s="265"/>
      <c r="BSU40" s="265"/>
      <c r="BSV40" s="265"/>
      <c r="BSW40" s="265"/>
      <c r="BSX40" s="265"/>
      <c r="BSY40" s="265"/>
      <c r="BSZ40" s="265"/>
      <c r="BTA40" s="265"/>
      <c r="BTB40" s="265"/>
      <c r="BTC40" s="265"/>
      <c r="BTD40" s="265"/>
      <c r="BTE40" s="265"/>
      <c r="BTF40" s="265" t="s">
        <v>457</v>
      </c>
      <c r="BTG40" s="265"/>
      <c r="BTH40" s="265"/>
      <c r="BTI40" s="265"/>
      <c r="BTJ40" s="265"/>
      <c r="BTK40" s="265"/>
      <c r="BTL40" s="265"/>
      <c r="BTM40" s="265"/>
      <c r="BTN40" s="265"/>
      <c r="BTO40" s="265"/>
      <c r="BTP40" s="265"/>
      <c r="BTQ40" s="265"/>
      <c r="BTR40" s="265"/>
      <c r="BTS40" s="265"/>
      <c r="BTT40" s="265"/>
      <c r="BTU40" s="265"/>
      <c r="BTV40" s="265" t="s">
        <v>457</v>
      </c>
      <c r="BTW40" s="265"/>
      <c r="BTX40" s="265"/>
      <c r="BTY40" s="265"/>
      <c r="BTZ40" s="265"/>
      <c r="BUA40" s="265"/>
      <c r="BUB40" s="265"/>
      <c r="BUC40" s="265"/>
      <c r="BUD40" s="265"/>
      <c r="BUE40" s="265"/>
      <c r="BUF40" s="265"/>
      <c r="BUG40" s="265"/>
      <c r="BUH40" s="265"/>
      <c r="BUI40" s="265"/>
      <c r="BUJ40" s="265"/>
      <c r="BUK40" s="265"/>
      <c r="BUL40" s="265" t="s">
        <v>457</v>
      </c>
      <c r="BUM40" s="265"/>
      <c r="BUN40" s="265"/>
      <c r="BUO40" s="265"/>
      <c r="BUP40" s="265"/>
      <c r="BUQ40" s="265"/>
      <c r="BUR40" s="265"/>
      <c r="BUS40" s="265"/>
      <c r="BUT40" s="265"/>
      <c r="BUU40" s="265"/>
      <c r="BUV40" s="265"/>
      <c r="BUW40" s="265"/>
      <c r="BUX40" s="265"/>
      <c r="BUY40" s="265"/>
      <c r="BUZ40" s="265"/>
      <c r="BVA40" s="265"/>
      <c r="BVB40" s="265" t="s">
        <v>457</v>
      </c>
      <c r="BVC40" s="265"/>
      <c r="BVD40" s="265"/>
      <c r="BVE40" s="265"/>
      <c r="BVF40" s="265"/>
      <c r="BVG40" s="265"/>
      <c r="BVH40" s="265"/>
      <c r="BVI40" s="265"/>
      <c r="BVJ40" s="265"/>
      <c r="BVK40" s="265"/>
      <c r="BVL40" s="265"/>
      <c r="BVM40" s="265"/>
      <c r="BVN40" s="265"/>
      <c r="BVO40" s="265"/>
      <c r="BVP40" s="265"/>
      <c r="BVQ40" s="265"/>
      <c r="BVR40" s="265" t="s">
        <v>457</v>
      </c>
      <c r="BVS40" s="265"/>
      <c r="BVT40" s="265"/>
      <c r="BVU40" s="265"/>
      <c r="BVV40" s="265"/>
      <c r="BVW40" s="265"/>
      <c r="BVX40" s="265"/>
      <c r="BVY40" s="265"/>
      <c r="BVZ40" s="265"/>
      <c r="BWA40" s="265"/>
      <c r="BWB40" s="265"/>
      <c r="BWC40" s="265"/>
      <c r="BWD40" s="265"/>
      <c r="BWE40" s="265"/>
      <c r="BWF40" s="265"/>
      <c r="BWG40" s="265"/>
      <c r="BWH40" s="265" t="s">
        <v>457</v>
      </c>
      <c r="BWI40" s="265"/>
      <c r="BWJ40" s="265"/>
      <c r="BWK40" s="265"/>
      <c r="BWL40" s="265"/>
      <c r="BWM40" s="265"/>
      <c r="BWN40" s="265"/>
      <c r="BWO40" s="265"/>
      <c r="BWP40" s="265"/>
      <c r="BWQ40" s="265"/>
      <c r="BWR40" s="265"/>
      <c r="BWS40" s="265"/>
      <c r="BWT40" s="265"/>
      <c r="BWU40" s="265"/>
      <c r="BWV40" s="265"/>
      <c r="BWW40" s="265"/>
      <c r="BWX40" s="265" t="s">
        <v>457</v>
      </c>
      <c r="BWY40" s="265"/>
      <c r="BWZ40" s="265"/>
      <c r="BXA40" s="265"/>
      <c r="BXB40" s="265"/>
      <c r="BXC40" s="265"/>
      <c r="BXD40" s="265"/>
      <c r="BXE40" s="265"/>
      <c r="BXF40" s="265"/>
      <c r="BXG40" s="265"/>
      <c r="BXH40" s="265"/>
      <c r="BXI40" s="265"/>
      <c r="BXJ40" s="265"/>
      <c r="BXK40" s="265"/>
      <c r="BXL40" s="265"/>
      <c r="BXM40" s="265"/>
      <c r="BXN40" s="265" t="s">
        <v>457</v>
      </c>
      <c r="BXO40" s="265"/>
      <c r="BXP40" s="265"/>
      <c r="BXQ40" s="265"/>
      <c r="BXR40" s="265"/>
      <c r="BXS40" s="265"/>
      <c r="BXT40" s="265"/>
      <c r="BXU40" s="265"/>
      <c r="BXV40" s="265"/>
      <c r="BXW40" s="265"/>
      <c r="BXX40" s="265"/>
      <c r="BXY40" s="265"/>
      <c r="BXZ40" s="265"/>
      <c r="BYA40" s="265"/>
      <c r="BYB40" s="265"/>
      <c r="BYC40" s="265"/>
      <c r="BYD40" s="265" t="s">
        <v>457</v>
      </c>
      <c r="BYE40" s="265"/>
      <c r="BYF40" s="265"/>
      <c r="BYG40" s="265"/>
      <c r="BYH40" s="265"/>
      <c r="BYI40" s="265"/>
      <c r="BYJ40" s="265"/>
      <c r="BYK40" s="265"/>
      <c r="BYL40" s="265"/>
      <c r="BYM40" s="265"/>
      <c r="BYN40" s="265"/>
      <c r="BYO40" s="265"/>
      <c r="BYP40" s="265"/>
      <c r="BYQ40" s="265"/>
      <c r="BYR40" s="265"/>
      <c r="BYS40" s="265"/>
      <c r="BYT40" s="265" t="s">
        <v>457</v>
      </c>
      <c r="BYU40" s="265"/>
      <c r="BYV40" s="265"/>
      <c r="BYW40" s="265"/>
      <c r="BYX40" s="265"/>
      <c r="BYY40" s="265"/>
      <c r="BYZ40" s="265"/>
      <c r="BZA40" s="265"/>
      <c r="BZB40" s="265"/>
      <c r="BZC40" s="265"/>
      <c r="BZD40" s="265"/>
      <c r="BZE40" s="265"/>
      <c r="BZF40" s="265"/>
      <c r="BZG40" s="265"/>
      <c r="BZH40" s="265"/>
      <c r="BZI40" s="265"/>
      <c r="BZJ40" s="265" t="s">
        <v>457</v>
      </c>
      <c r="BZK40" s="265"/>
      <c r="BZL40" s="265"/>
      <c r="BZM40" s="265"/>
      <c r="BZN40" s="265"/>
      <c r="BZO40" s="265"/>
      <c r="BZP40" s="265"/>
      <c r="BZQ40" s="265"/>
      <c r="BZR40" s="265"/>
      <c r="BZS40" s="265"/>
      <c r="BZT40" s="265"/>
      <c r="BZU40" s="265"/>
      <c r="BZV40" s="265"/>
      <c r="BZW40" s="265"/>
      <c r="BZX40" s="265"/>
      <c r="BZY40" s="265"/>
      <c r="BZZ40" s="265" t="s">
        <v>457</v>
      </c>
      <c r="CAA40" s="265"/>
      <c r="CAB40" s="265"/>
      <c r="CAC40" s="265"/>
      <c r="CAD40" s="265"/>
      <c r="CAE40" s="265"/>
      <c r="CAF40" s="265"/>
      <c r="CAG40" s="265"/>
      <c r="CAH40" s="265"/>
      <c r="CAI40" s="265"/>
      <c r="CAJ40" s="265"/>
      <c r="CAK40" s="265"/>
      <c r="CAL40" s="265"/>
      <c r="CAM40" s="265"/>
      <c r="CAN40" s="265"/>
      <c r="CAO40" s="265"/>
      <c r="CAP40" s="265" t="s">
        <v>457</v>
      </c>
      <c r="CAQ40" s="265"/>
      <c r="CAR40" s="265"/>
      <c r="CAS40" s="265"/>
      <c r="CAT40" s="265"/>
      <c r="CAU40" s="265"/>
      <c r="CAV40" s="265"/>
      <c r="CAW40" s="265"/>
      <c r="CAX40" s="265"/>
      <c r="CAY40" s="265"/>
      <c r="CAZ40" s="265"/>
      <c r="CBA40" s="265"/>
      <c r="CBB40" s="265"/>
      <c r="CBC40" s="265"/>
      <c r="CBD40" s="265"/>
      <c r="CBE40" s="265"/>
      <c r="CBF40" s="265" t="s">
        <v>457</v>
      </c>
      <c r="CBG40" s="265"/>
      <c r="CBH40" s="265"/>
      <c r="CBI40" s="265"/>
      <c r="CBJ40" s="265"/>
      <c r="CBK40" s="265"/>
      <c r="CBL40" s="265"/>
      <c r="CBM40" s="265"/>
      <c r="CBN40" s="265"/>
      <c r="CBO40" s="265"/>
      <c r="CBP40" s="265"/>
      <c r="CBQ40" s="265"/>
      <c r="CBR40" s="265"/>
      <c r="CBS40" s="265"/>
      <c r="CBT40" s="265"/>
      <c r="CBU40" s="265"/>
      <c r="CBV40" s="265" t="s">
        <v>457</v>
      </c>
      <c r="CBW40" s="265"/>
      <c r="CBX40" s="265"/>
      <c r="CBY40" s="265"/>
      <c r="CBZ40" s="265"/>
      <c r="CCA40" s="265"/>
      <c r="CCB40" s="265"/>
      <c r="CCC40" s="265"/>
      <c r="CCD40" s="265"/>
      <c r="CCE40" s="265"/>
      <c r="CCF40" s="265"/>
      <c r="CCG40" s="265"/>
      <c r="CCH40" s="265"/>
      <c r="CCI40" s="265"/>
      <c r="CCJ40" s="265"/>
      <c r="CCK40" s="265"/>
      <c r="CCL40" s="265" t="s">
        <v>457</v>
      </c>
      <c r="CCM40" s="265"/>
      <c r="CCN40" s="265"/>
      <c r="CCO40" s="265"/>
      <c r="CCP40" s="265"/>
      <c r="CCQ40" s="265"/>
      <c r="CCR40" s="265"/>
      <c r="CCS40" s="265"/>
      <c r="CCT40" s="265"/>
      <c r="CCU40" s="265"/>
      <c r="CCV40" s="265"/>
      <c r="CCW40" s="265"/>
      <c r="CCX40" s="265"/>
      <c r="CCY40" s="265"/>
      <c r="CCZ40" s="265"/>
      <c r="CDA40" s="265"/>
      <c r="CDB40" s="265" t="s">
        <v>457</v>
      </c>
      <c r="CDC40" s="265"/>
      <c r="CDD40" s="265"/>
      <c r="CDE40" s="265"/>
      <c r="CDF40" s="265"/>
      <c r="CDG40" s="265"/>
      <c r="CDH40" s="265"/>
      <c r="CDI40" s="265"/>
      <c r="CDJ40" s="265"/>
      <c r="CDK40" s="265"/>
      <c r="CDL40" s="265"/>
      <c r="CDM40" s="265"/>
      <c r="CDN40" s="265"/>
      <c r="CDO40" s="265"/>
      <c r="CDP40" s="265"/>
      <c r="CDQ40" s="265"/>
      <c r="CDR40" s="265" t="s">
        <v>457</v>
      </c>
      <c r="CDS40" s="265"/>
      <c r="CDT40" s="265"/>
      <c r="CDU40" s="265"/>
      <c r="CDV40" s="265"/>
      <c r="CDW40" s="265"/>
      <c r="CDX40" s="265"/>
      <c r="CDY40" s="265"/>
      <c r="CDZ40" s="265"/>
      <c r="CEA40" s="265"/>
      <c r="CEB40" s="265"/>
      <c r="CEC40" s="265"/>
      <c r="CED40" s="265"/>
      <c r="CEE40" s="265"/>
      <c r="CEF40" s="265"/>
      <c r="CEG40" s="265"/>
      <c r="CEH40" s="265" t="s">
        <v>457</v>
      </c>
      <c r="CEI40" s="265"/>
      <c r="CEJ40" s="265"/>
      <c r="CEK40" s="265"/>
      <c r="CEL40" s="265"/>
      <c r="CEM40" s="265"/>
      <c r="CEN40" s="265"/>
      <c r="CEO40" s="265"/>
      <c r="CEP40" s="265"/>
      <c r="CEQ40" s="265"/>
      <c r="CER40" s="265"/>
      <c r="CES40" s="265"/>
      <c r="CET40" s="265"/>
      <c r="CEU40" s="265"/>
      <c r="CEV40" s="265"/>
      <c r="CEW40" s="265"/>
      <c r="CEX40" s="265" t="s">
        <v>457</v>
      </c>
      <c r="CEY40" s="265"/>
      <c r="CEZ40" s="265"/>
      <c r="CFA40" s="265"/>
      <c r="CFB40" s="265"/>
      <c r="CFC40" s="265"/>
      <c r="CFD40" s="265"/>
      <c r="CFE40" s="265"/>
      <c r="CFF40" s="265"/>
      <c r="CFG40" s="265"/>
      <c r="CFH40" s="265"/>
      <c r="CFI40" s="265"/>
      <c r="CFJ40" s="265"/>
      <c r="CFK40" s="265"/>
      <c r="CFL40" s="265"/>
      <c r="CFM40" s="265"/>
      <c r="CFN40" s="265" t="s">
        <v>457</v>
      </c>
      <c r="CFO40" s="265"/>
      <c r="CFP40" s="265"/>
      <c r="CFQ40" s="265"/>
      <c r="CFR40" s="265"/>
      <c r="CFS40" s="265"/>
      <c r="CFT40" s="265"/>
      <c r="CFU40" s="265"/>
      <c r="CFV40" s="265"/>
      <c r="CFW40" s="265"/>
      <c r="CFX40" s="265"/>
      <c r="CFY40" s="265"/>
      <c r="CFZ40" s="265"/>
      <c r="CGA40" s="265"/>
      <c r="CGB40" s="265"/>
      <c r="CGC40" s="265"/>
      <c r="CGD40" s="265" t="s">
        <v>457</v>
      </c>
      <c r="CGE40" s="265"/>
      <c r="CGF40" s="265"/>
      <c r="CGG40" s="265"/>
      <c r="CGH40" s="265"/>
      <c r="CGI40" s="265"/>
      <c r="CGJ40" s="265"/>
      <c r="CGK40" s="265"/>
      <c r="CGL40" s="265"/>
      <c r="CGM40" s="265"/>
      <c r="CGN40" s="265"/>
      <c r="CGO40" s="265"/>
      <c r="CGP40" s="265"/>
      <c r="CGQ40" s="265"/>
      <c r="CGR40" s="265"/>
      <c r="CGS40" s="265"/>
      <c r="CGT40" s="265" t="s">
        <v>457</v>
      </c>
      <c r="CGU40" s="265"/>
      <c r="CGV40" s="265"/>
      <c r="CGW40" s="265"/>
      <c r="CGX40" s="265"/>
      <c r="CGY40" s="265"/>
      <c r="CGZ40" s="265"/>
      <c r="CHA40" s="265"/>
      <c r="CHB40" s="265"/>
      <c r="CHC40" s="265"/>
      <c r="CHD40" s="265"/>
      <c r="CHE40" s="265"/>
      <c r="CHF40" s="265"/>
      <c r="CHG40" s="265"/>
      <c r="CHH40" s="265"/>
      <c r="CHI40" s="265"/>
      <c r="CHJ40" s="265" t="s">
        <v>457</v>
      </c>
      <c r="CHK40" s="265"/>
      <c r="CHL40" s="265"/>
      <c r="CHM40" s="265"/>
      <c r="CHN40" s="265"/>
      <c r="CHO40" s="265"/>
      <c r="CHP40" s="265"/>
      <c r="CHQ40" s="265"/>
      <c r="CHR40" s="265"/>
      <c r="CHS40" s="265"/>
      <c r="CHT40" s="265"/>
      <c r="CHU40" s="265"/>
      <c r="CHV40" s="265"/>
      <c r="CHW40" s="265"/>
      <c r="CHX40" s="265"/>
      <c r="CHY40" s="265"/>
      <c r="CHZ40" s="265" t="s">
        <v>457</v>
      </c>
      <c r="CIA40" s="265"/>
      <c r="CIB40" s="265"/>
      <c r="CIC40" s="265"/>
      <c r="CID40" s="265"/>
      <c r="CIE40" s="265"/>
      <c r="CIF40" s="265"/>
      <c r="CIG40" s="265"/>
      <c r="CIH40" s="265"/>
      <c r="CII40" s="265"/>
      <c r="CIJ40" s="265"/>
      <c r="CIK40" s="265"/>
      <c r="CIL40" s="265"/>
      <c r="CIM40" s="265"/>
      <c r="CIN40" s="265"/>
      <c r="CIO40" s="265"/>
      <c r="CIP40" s="265" t="s">
        <v>457</v>
      </c>
      <c r="CIQ40" s="265"/>
      <c r="CIR40" s="265"/>
      <c r="CIS40" s="265"/>
      <c r="CIT40" s="265"/>
      <c r="CIU40" s="265"/>
      <c r="CIV40" s="265"/>
      <c r="CIW40" s="265"/>
      <c r="CIX40" s="265"/>
      <c r="CIY40" s="265"/>
      <c r="CIZ40" s="265"/>
      <c r="CJA40" s="265"/>
      <c r="CJB40" s="265"/>
      <c r="CJC40" s="265"/>
      <c r="CJD40" s="265"/>
      <c r="CJE40" s="265"/>
      <c r="CJF40" s="265" t="s">
        <v>457</v>
      </c>
      <c r="CJG40" s="265"/>
      <c r="CJH40" s="265"/>
      <c r="CJI40" s="265"/>
      <c r="CJJ40" s="265"/>
      <c r="CJK40" s="265"/>
      <c r="CJL40" s="265"/>
      <c r="CJM40" s="265"/>
      <c r="CJN40" s="265"/>
      <c r="CJO40" s="265"/>
      <c r="CJP40" s="265"/>
      <c r="CJQ40" s="265"/>
      <c r="CJR40" s="265"/>
      <c r="CJS40" s="265"/>
      <c r="CJT40" s="265"/>
      <c r="CJU40" s="265"/>
      <c r="CJV40" s="265" t="s">
        <v>457</v>
      </c>
      <c r="CJW40" s="265"/>
      <c r="CJX40" s="265"/>
      <c r="CJY40" s="265"/>
      <c r="CJZ40" s="265"/>
      <c r="CKA40" s="265"/>
      <c r="CKB40" s="265"/>
      <c r="CKC40" s="265"/>
      <c r="CKD40" s="265"/>
      <c r="CKE40" s="265"/>
      <c r="CKF40" s="265"/>
      <c r="CKG40" s="265"/>
      <c r="CKH40" s="265"/>
      <c r="CKI40" s="265"/>
      <c r="CKJ40" s="265"/>
      <c r="CKK40" s="265"/>
      <c r="CKL40" s="265" t="s">
        <v>457</v>
      </c>
      <c r="CKM40" s="265"/>
      <c r="CKN40" s="265"/>
      <c r="CKO40" s="265"/>
      <c r="CKP40" s="265"/>
      <c r="CKQ40" s="265"/>
      <c r="CKR40" s="265"/>
      <c r="CKS40" s="265"/>
      <c r="CKT40" s="265"/>
      <c r="CKU40" s="265"/>
      <c r="CKV40" s="265"/>
      <c r="CKW40" s="265"/>
      <c r="CKX40" s="265"/>
      <c r="CKY40" s="265"/>
      <c r="CKZ40" s="265"/>
      <c r="CLA40" s="265"/>
      <c r="CLB40" s="265" t="s">
        <v>457</v>
      </c>
      <c r="CLC40" s="265"/>
      <c r="CLD40" s="265"/>
      <c r="CLE40" s="265"/>
      <c r="CLF40" s="265"/>
      <c r="CLG40" s="265"/>
      <c r="CLH40" s="265"/>
      <c r="CLI40" s="265"/>
      <c r="CLJ40" s="265"/>
      <c r="CLK40" s="265"/>
      <c r="CLL40" s="265"/>
      <c r="CLM40" s="265"/>
      <c r="CLN40" s="265"/>
      <c r="CLO40" s="265"/>
      <c r="CLP40" s="265"/>
      <c r="CLQ40" s="265"/>
      <c r="CLR40" s="265" t="s">
        <v>457</v>
      </c>
      <c r="CLS40" s="265"/>
      <c r="CLT40" s="265"/>
      <c r="CLU40" s="265"/>
      <c r="CLV40" s="265"/>
      <c r="CLW40" s="265"/>
      <c r="CLX40" s="265"/>
      <c r="CLY40" s="265"/>
      <c r="CLZ40" s="265"/>
      <c r="CMA40" s="265"/>
      <c r="CMB40" s="265"/>
      <c r="CMC40" s="265"/>
      <c r="CMD40" s="265"/>
      <c r="CME40" s="265"/>
      <c r="CMF40" s="265"/>
      <c r="CMG40" s="265"/>
      <c r="CMH40" s="265" t="s">
        <v>457</v>
      </c>
      <c r="CMI40" s="265"/>
      <c r="CMJ40" s="265"/>
      <c r="CMK40" s="265"/>
      <c r="CML40" s="265"/>
      <c r="CMM40" s="265"/>
      <c r="CMN40" s="265"/>
      <c r="CMO40" s="265"/>
      <c r="CMP40" s="265"/>
      <c r="CMQ40" s="265"/>
      <c r="CMR40" s="265"/>
      <c r="CMS40" s="265"/>
      <c r="CMT40" s="265"/>
      <c r="CMU40" s="265"/>
      <c r="CMV40" s="265"/>
      <c r="CMW40" s="265"/>
      <c r="CMX40" s="265" t="s">
        <v>457</v>
      </c>
      <c r="CMY40" s="265"/>
      <c r="CMZ40" s="265"/>
      <c r="CNA40" s="265"/>
      <c r="CNB40" s="265"/>
      <c r="CNC40" s="265"/>
      <c r="CND40" s="265"/>
      <c r="CNE40" s="265"/>
      <c r="CNF40" s="265"/>
      <c r="CNG40" s="265"/>
      <c r="CNH40" s="265"/>
      <c r="CNI40" s="265"/>
      <c r="CNJ40" s="265"/>
      <c r="CNK40" s="265"/>
      <c r="CNL40" s="265"/>
      <c r="CNM40" s="265"/>
      <c r="CNN40" s="265" t="s">
        <v>457</v>
      </c>
      <c r="CNO40" s="265"/>
      <c r="CNP40" s="265"/>
      <c r="CNQ40" s="265"/>
      <c r="CNR40" s="265"/>
      <c r="CNS40" s="265"/>
      <c r="CNT40" s="265"/>
      <c r="CNU40" s="265"/>
      <c r="CNV40" s="265"/>
      <c r="CNW40" s="265"/>
      <c r="CNX40" s="265"/>
      <c r="CNY40" s="265"/>
      <c r="CNZ40" s="265"/>
      <c r="COA40" s="265"/>
      <c r="COB40" s="265"/>
      <c r="COC40" s="265"/>
      <c r="COD40" s="265" t="s">
        <v>457</v>
      </c>
      <c r="COE40" s="265"/>
      <c r="COF40" s="265"/>
      <c r="COG40" s="265"/>
      <c r="COH40" s="265"/>
      <c r="COI40" s="265"/>
      <c r="COJ40" s="265"/>
      <c r="COK40" s="265"/>
      <c r="COL40" s="265"/>
      <c r="COM40" s="265"/>
      <c r="CON40" s="265"/>
      <c r="COO40" s="265"/>
      <c r="COP40" s="265"/>
      <c r="COQ40" s="265"/>
      <c r="COR40" s="265"/>
      <c r="COS40" s="265"/>
      <c r="COT40" s="265" t="s">
        <v>457</v>
      </c>
      <c r="COU40" s="265"/>
      <c r="COV40" s="265"/>
      <c r="COW40" s="265"/>
      <c r="COX40" s="265"/>
      <c r="COY40" s="265"/>
      <c r="COZ40" s="265"/>
      <c r="CPA40" s="265"/>
      <c r="CPB40" s="265"/>
      <c r="CPC40" s="265"/>
      <c r="CPD40" s="265"/>
      <c r="CPE40" s="265"/>
      <c r="CPF40" s="265"/>
      <c r="CPG40" s="265"/>
      <c r="CPH40" s="265"/>
      <c r="CPI40" s="265"/>
      <c r="CPJ40" s="265" t="s">
        <v>457</v>
      </c>
      <c r="CPK40" s="265"/>
      <c r="CPL40" s="265"/>
      <c r="CPM40" s="265"/>
      <c r="CPN40" s="265"/>
      <c r="CPO40" s="265"/>
      <c r="CPP40" s="265"/>
      <c r="CPQ40" s="265"/>
      <c r="CPR40" s="265"/>
      <c r="CPS40" s="265"/>
      <c r="CPT40" s="265"/>
      <c r="CPU40" s="265"/>
      <c r="CPV40" s="265"/>
      <c r="CPW40" s="265"/>
      <c r="CPX40" s="265"/>
      <c r="CPY40" s="265"/>
      <c r="CPZ40" s="265" t="s">
        <v>457</v>
      </c>
      <c r="CQA40" s="265"/>
      <c r="CQB40" s="265"/>
      <c r="CQC40" s="265"/>
      <c r="CQD40" s="265"/>
      <c r="CQE40" s="265"/>
      <c r="CQF40" s="265"/>
      <c r="CQG40" s="265"/>
      <c r="CQH40" s="265"/>
      <c r="CQI40" s="265"/>
      <c r="CQJ40" s="265"/>
      <c r="CQK40" s="265"/>
      <c r="CQL40" s="265"/>
      <c r="CQM40" s="265"/>
      <c r="CQN40" s="265"/>
      <c r="CQO40" s="265"/>
      <c r="CQP40" s="265" t="s">
        <v>457</v>
      </c>
      <c r="CQQ40" s="265"/>
      <c r="CQR40" s="265"/>
      <c r="CQS40" s="265"/>
      <c r="CQT40" s="265"/>
      <c r="CQU40" s="265"/>
      <c r="CQV40" s="265"/>
      <c r="CQW40" s="265"/>
      <c r="CQX40" s="265"/>
      <c r="CQY40" s="265"/>
      <c r="CQZ40" s="265"/>
      <c r="CRA40" s="265"/>
      <c r="CRB40" s="265"/>
      <c r="CRC40" s="265"/>
      <c r="CRD40" s="265"/>
      <c r="CRE40" s="265"/>
      <c r="CRF40" s="265" t="s">
        <v>457</v>
      </c>
      <c r="CRG40" s="265"/>
      <c r="CRH40" s="265"/>
      <c r="CRI40" s="265"/>
      <c r="CRJ40" s="265"/>
      <c r="CRK40" s="265"/>
      <c r="CRL40" s="265"/>
      <c r="CRM40" s="265"/>
      <c r="CRN40" s="265"/>
      <c r="CRO40" s="265"/>
      <c r="CRP40" s="265"/>
      <c r="CRQ40" s="265"/>
      <c r="CRR40" s="265"/>
      <c r="CRS40" s="265"/>
      <c r="CRT40" s="265"/>
      <c r="CRU40" s="265"/>
      <c r="CRV40" s="265" t="s">
        <v>457</v>
      </c>
      <c r="CRW40" s="265"/>
      <c r="CRX40" s="265"/>
      <c r="CRY40" s="265"/>
      <c r="CRZ40" s="265"/>
      <c r="CSA40" s="265"/>
      <c r="CSB40" s="265"/>
      <c r="CSC40" s="265"/>
      <c r="CSD40" s="265"/>
      <c r="CSE40" s="265"/>
      <c r="CSF40" s="265"/>
      <c r="CSG40" s="265"/>
      <c r="CSH40" s="265"/>
      <c r="CSI40" s="265"/>
      <c r="CSJ40" s="265"/>
      <c r="CSK40" s="265"/>
      <c r="CSL40" s="265" t="s">
        <v>457</v>
      </c>
      <c r="CSM40" s="265"/>
      <c r="CSN40" s="265"/>
      <c r="CSO40" s="265"/>
      <c r="CSP40" s="265"/>
      <c r="CSQ40" s="265"/>
      <c r="CSR40" s="265"/>
      <c r="CSS40" s="265"/>
      <c r="CST40" s="265"/>
      <c r="CSU40" s="265"/>
      <c r="CSV40" s="265"/>
      <c r="CSW40" s="265"/>
      <c r="CSX40" s="265"/>
      <c r="CSY40" s="265"/>
      <c r="CSZ40" s="265"/>
      <c r="CTA40" s="265"/>
      <c r="CTB40" s="265" t="s">
        <v>457</v>
      </c>
      <c r="CTC40" s="265"/>
      <c r="CTD40" s="265"/>
      <c r="CTE40" s="265"/>
      <c r="CTF40" s="265"/>
      <c r="CTG40" s="265"/>
      <c r="CTH40" s="265"/>
      <c r="CTI40" s="265"/>
      <c r="CTJ40" s="265"/>
      <c r="CTK40" s="265"/>
      <c r="CTL40" s="265"/>
      <c r="CTM40" s="265"/>
      <c r="CTN40" s="265"/>
      <c r="CTO40" s="265"/>
      <c r="CTP40" s="265"/>
      <c r="CTQ40" s="265"/>
      <c r="CTR40" s="265" t="s">
        <v>457</v>
      </c>
      <c r="CTS40" s="265"/>
      <c r="CTT40" s="265"/>
      <c r="CTU40" s="265"/>
      <c r="CTV40" s="265"/>
      <c r="CTW40" s="265"/>
      <c r="CTX40" s="265"/>
      <c r="CTY40" s="265"/>
      <c r="CTZ40" s="265"/>
      <c r="CUA40" s="265"/>
      <c r="CUB40" s="265"/>
      <c r="CUC40" s="265"/>
      <c r="CUD40" s="265"/>
      <c r="CUE40" s="265"/>
      <c r="CUF40" s="265"/>
      <c r="CUG40" s="265"/>
      <c r="CUH40" s="265" t="s">
        <v>457</v>
      </c>
      <c r="CUI40" s="265"/>
      <c r="CUJ40" s="265"/>
      <c r="CUK40" s="265"/>
      <c r="CUL40" s="265"/>
      <c r="CUM40" s="265"/>
      <c r="CUN40" s="265"/>
      <c r="CUO40" s="265"/>
      <c r="CUP40" s="265"/>
      <c r="CUQ40" s="265"/>
      <c r="CUR40" s="265"/>
      <c r="CUS40" s="265"/>
      <c r="CUT40" s="265"/>
      <c r="CUU40" s="265"/>
      <c r="CUV40" s="265"/>
      <c r="CUW40" s="265"/>
      <c r="CUX40" s="265" t="s">
        <v>457</v>
      </c>
      <c r="CUY40" s="265"/>
      <c r="CUZ40" s="265"/>
      <c r="CVA40" s="265"/>
      <c r="CVB40" s="265"/>
      <c r="CVC40" s="265"/>
      <c r="CVD40" s="265"/>
      <c r="CVE40" s="265"/>
      <c r="CVF40" s="265"/>
      <c r="CVG40" s="265"/>
      <c r="CVH40" s="265"/>
      <c r="CVI40" s="265"/>
      <c r="CVJ40" s="265"/>
      <c r="CVK40" s="265"/>
      <c r="CVL40" s="265"/>
      <c r="CVM40" s="265"/>
      <c r="CVN40" s="265" t="s">
        <v>457</v>
      </c>
      <c r="CVO40" s="265"/>
      <c r="CVP40" s="265"/>
      <c r="CVQ40" s="265"/>
      <c r="CVR40" s="265"/>
      <c r="CVS40" s="265"/>
      <c r="CVT40" s="265"/>
      <c r="CVU40" s="265"/>
      <c r="CVV40" s="265"/>
      <c r="CVW40" s="265"/>
      <c r="CVX40" s="265"/>
      <c r="CVY40" s="265"/>
      <c r="CVZ40" s="265"/>
      <c r="CWA40" s="265"/>
      <c r="CWB40" s="265"/>
      <c r="CWC40" s="265"/>
      <c r="CWD40" s="265" t="s">
        <v>457</v>
      </c>
      <c r="CWE40" s="265"/>
      <c r="CWF40" s="265"/>
      <c r="CWG40" s="265"/>
      <c r="CWH40" s="265"/>
      <c r="CWI40" s="265"/>
      <c r="CWJ40" s="265"/>
      <c r="CWK40" s="265"/>
      <c r="CWL40" s="265"/>
      <c r="CWM40" s="265"/>
      <c r="CWN40" s="265"/>
      <c r="CWO40" s="265"/>
      <c r="CWP40" s="265"/>
      <c r="CWQ40" s="265"/>
      <c r="CWR40" s="265"/>
      <c r="CWS40" s="265"/>
      <c r="CWT40" s="265" t="s">
        <v>457</v>
      </c>
      <c r="CWU40" s="265"/>
      <c r="CWV40" s="265"/>
      <c r="CWW40" s="265"/>
      <c r="CWX40" s="265"/>
      <c r="CWY40" s="265"/>
      <c r="CWZ40" s="265"/>
      <c r="CXA40" s="265"/>
      <c r="CXB40" s="265"/>
      <c r="CXC40" s="265"/>
      <c r="CXD40" s="265"/>
      <c r="CXE40" s="265"/>
      <c r="CXF40" s="265"/>
      <c r="CXG40" s="265"/>
      <c r="CXH40" s="265"/>
      <c r="CXI40" s="265"/>
      <c r="CXJ40" s="265" t="s">
        <v>457</v>
      </c>
      <c r="CXK40" s="265"/>
      <c r="CXL40" s="265"/>
      <c r="CXM40" s="265"/>
      <c r="CXN40" s="265"/>
      <c r="CXO40" s="265"/>
      <c r="CXP40" s="265"/>
      <c r="CXQ40" s="265"/>
      <c r="CXR40" s="265"/>
      <c r="CXS40" s="265"/>
      <c r="CXT40" s="265"/>
      <c r="CXU40" s="265"/>
      <c r="CXV40" s="265"/>
      <c r="CXW40" s="265"/>
      <c r="CXX40" s="265"/>
      <c r="CXY40" s="265"/>
      <c r="CXZ40" s="265" t="s">
        <v>457</v>
      </c>
      <c r="CYA40" s="265"/>
      <c r="CYB40" s="265"/>
      <c r="CYC40" s="265"/>
      <c r="CYD40" s="265"/>
      <c r="CYE40" s="265"/>
      <c r="CYF40" s="265"/>
      <c r="CYG40" s="265"/>
      <c r="CYH40" s="265"/>
      <c r="CYI40" s="265"/>
      <c r="CYJ40" s="265"/>
      <c r="CYK40" s="265"/>
      <c r="CYL40" s="265"/>
      <c r="CYM40" s="265"/>
      <c r="CYN40" s="265"/>
      <c r="CYO40" s="265"/>
      <c r="CYP40" s="265" t="s">
        <v>457</v>
      </c>
      <c r="CYQ40" s="265"/>
      <c r="CYR40" s="265"/>
      <c r="CYS40" s="265"/>
      <c r="CYT40" s="265"/>
      <c r="CYU40" s="265"/>
      <c r="CYV40" s="265"/>
      <c r="CYW40" s="265"/>
      <c r="CYX40" s="265"/>
      <c r="CYY40" s="265"/>
      <c r="CYZ40" s="265"/>
      <c r="CZA40" s="265"/>
      <c r="CZB40" s="265"/>
      <c r="CZC40" s="265"/>
      <c r="CZD40" s="265"/>
      <c r="CZE40" s="265"/>
      <c r="CZF40" s="265" t="s">
        <v>457</v>
      </c>
      <c r="CZG40" s="265"/>
      <c r="CZH40" s="265"/>
      <c r="CZI40" s="265"/>
      <c r="CZJ40" s="265"/>
      <c r="CZK40" s="265"/>
      <c r="CZL40" s="265"/>
      <c r="CZM40" s="265"/>
      <c r="CZN40" s="265"/>
      <c r="CZO40" s="265"/>
      <c r="CZP40" s="265"/>
      <c r="CZQ40" s="265"/>
      <c r="CZR40" s="265"/>
      <c r="CZS40" s="265"/>
      <c r="CZT40" s="265"/>
      <c r="CZU40" s="265"/>
      <c r="CZV40" s="265" t="s">
        <v>457</v>
      </c>
      <c r="CZW40" s="265"/>
      <c r="CZX40" s="265"/>
      <c r="CZY40" s="265"/>
      <c r="CZZ40" s="265"/>
      <c r="DAA40" s="265"/>
      <c r="DAB40" s="265"/>
      <c r="DAC40" s="265"/>
      <c r="DAD40" s="265"/>
      <c r="DAE40" s="265"/>
      <c r="DAF40" s="265"/>
      <c r="DAG40" s="265"/>
      <c r="DAH40" s="265"/>
      <c r="DAI40" s="265"/>
      <c r="DAJ40" s="265"/>
      <c r="DAK40" s="265"/>
      <c r="DAL40" s="265" t="s">
        <v>457</v>
      </c>
      <c r="DAM40" s="265"/>
      <c r="DAN40" s="265"/>
      <c r="DAO40" s="265"/>
      <c r="DAP40" s="265"/>
      <c r="DAQ40" s="265"/>
      <c r="DAR40" s="265"/>
      <c r="DAS40" s="265"/>
      <c r="DAT40" s="265"/>
      <c r="DAU40" s="265"/>
      <c r="DAV40" s="265"/>
      <c r="DAW40" s="265"/>
      <c r="DAX40" s="265"/>
      <c r="DAY40" s="265"/>
      <c r="DAZ40" s="265"/>
      <c r="DBA40" s="265"/>
      <c r="DBB40" s="265" t="s">
        <v>457</v>
      </c>
      <c r="DBC40" s="265"/>
      <c r="DBD40" s="265"/>
      <c r="DBE40" s="265"/>
      <c r="DBF40" s="265"/>
      <c r="DBG40" s="265"/>
      <c r="DBH40" s="265"/>
      <c r="DBI40" s="265"/>
      <c r="DBJ40" s="265"/>
      <c r="DBK40" s="265"/>
      <c r="DBL40" s="265"/>
      <c r="DBM40" s="265"/>
      <c r="DBN40" s="265"/>
      <c r="DBO40" s="265"/>
      <c r="DBP40" s="265"/>
      <c r="DBQ40" s="265"/>
      <c r="DBR40" s="265" t="s">
        <v>457</v>
      </c>
      <c r="DBS40" s="265"/>
      <c r="DBT40" s="265"/>
      <c r="DBU40" s="265"/>
      <c r="DBV40" s="265"/>
      <c r="DBW40" s="265"/>
      <c r="DBX40" s="265"/>
      <c r="DBY40" s="265"/>
      <c r="DBZ40" s="265"/>
      <c r="DCA40" s="265"/>
      <c r="DCB40" s="265"/>
      <c r="DCC40" s="265"/>
      <c r="DCD40" s="265"/>
      <c r="DCE40" s="265"/>
      <c r="DCF40" s="265"/>
      <c r="DCG40" s="265"/>
      <c r="DCH40" s="265" t="s">
        <v>457</v>
      </c>
      <c r="DCI40" s="265"/>
      <c r="DCJ40" s="265"/>
      <c r="DCK40" s="265"/>
      <c r="DCL40" s="265"/>
      <c r="DCM40" s="265"/>
      <c r="DCN40" s="265"/>
      <c r="DCO40" s="265"/>
      <c r="DCP40" s="265"/>
      <c r="DCQ40" s="265"/>
      <c r="DCR40" s="265"/>
      <c r="DCS40" s="265"/>
      <c r="DCT40" s="265"/>
      <c r="DCU40" s="265"/>
      <c r="DCV40" s="265"/>
      <c r="DCW40" s="265"/>
      <c r="DCX40" s="265" t="s">
        <v>457</v>
      </c>
      <c r="DCY40" s="265"/>
      <c r="DCZ40" s="265"/>
      <c r="DDA40" s="265"/>
      <c r="DDB40" s="265"/>
      <c r="DDC40" s="265"/>
      <c r="DDD40" s="265"/>
      <c r="DDE40" s="265"/>
      <c r="DDF40" s="265"/>
      <c r="DDG40" s="265"/>
      <c r="DDH40" s="265"/>
      <c r="DDI40" s="265"/>
      <c r="DDJ40" s="265"/>
      <c r="DDK40" s="265"/>
      <c r="DDL40" s="265"/>
      <c r="DDM40" s="265"/>
      <c r="DDN40" s="265" t="s">
        <v>457</v>
      </c>
      <c r="DDO40" s="265"/>
      <c r="DDP40" s="265"/>
      <c r="DDQ40" s="265"/>
      <c r="DDR40" s="265"/>
      <c r="DDS40" s="265"/>
      <c r="DDT40" s="265"/>
      <c r="DDU40" s="265"/>
      <c r="DDV40" s="265"/>
      <c r="DDW40" s="265"/>
      <c r="DDX40" s="265"/>
      <c r="DDY40" s="265"/>
      <c r="DDZ40" s="265"/>
      <c r="DEA40" s="265"/>
      <c r="DEB40" s="265"/>
      <c r="DEC40" s="265"/>
      <c r="DED40" s="265" t="s">
        <v>457</v>
      </c>
      <c r="DEE40" s="265"/>
      <c r="DEF40" s="265"/>
      <c r="DEG40" s="265"/>
      <c r="DEH40" s="265"/>
      <c r="DEI40" s="265"/>
      <c r="DEJ40" s="265"/>
      <c r="DEK40" s="265"/>
      <c r="DEL40" s="265"/>
      <c r="DEM40" s="265"/>
      <c r="DEN40" s="265"/>
      <c r="DEO40" s="265"/>
      <c r="DEP40" s="265"/>
      <c r="DEQ40" s="265"/>
      <c r="DER40" s="265"/>
      <c r="DES40" s="265"/>
      <c r="DET40" s="265" t="s">
        <v>457</v>
      </c>
      <c r="DEU40" s="265"/>
      <c r="DEV40" s="265"/>
      <c r="DEW40" s="265"/>
      <c r="DEX40" s="265"/>
      <c r="DEY40" s="265"/>
      <c r="DEZ40" s="265"/>
      <c r="DFA40" s="265"/>
      <c r="DFB40" s="265"/>
      <c r="DFC40" s="265"/>
      <c r="DFD40" s="265"/>
      <c r="DFE40" s="265"/>
      <c r="DFF40" s="265"/>
      <c r="DFG40" s="265"/>
      <c r="DFH40" s="265"/>
      <c r="DFI40" s="265"/>
      <c r="DFJ40" s="265" t="s">
        <v>457</v>
      </c>
      <c r="DFK40" s="265"/>
      <c r="DFL40" s="265"/>
      <c r="DFM40" s="265"/>
      <c r="DFN40" s="265"/>
      <c r="DFO40" s="265"/>
      <c r="DFP40" s="265"/>
      <c r="DFQ40" s="265"/>
      <c r="DFR40" s="265"/>
      <c r="DFS40" s="265"/>
      <c r="DFT40" s="265"/>
      <c r="DFU40" s="265"/>
      <c r="DFV40" s="265"/>
      <c r="DFW40" s="265"/>
      <c r="DFX40" s="265"/>
      <c r="DFY40" s="265"/>
      <c r="DFZ40" s="265" t="s">
        <v>457</v>
      </c>
      <c r="DGA40" s="265"/>
      <c r="DGB40" s="265"/>
      <c r="DGC40" s="265"/>
      <c r="DGD40" s="265"/>
      <c r="DGE40" s="265"/>
      <c r="DGF40" s="265"/>
      <c r="DGG40" s="265"/>
      <c r="DGH40" s="265"/>
      <c r="DGI40" s="265"/>
      <c r="DGJ40" s="265"/>
      <c r="DGK40" s="265"/>
      <c r="DGL40" s="265"/>
      <c r="DGM40" s="265"/>
      <c r="DGN40" s="265"/>
      <c r="DGO40" s="265"/>
      <c r="DGP40" s="265" t="s">
        <v>457</v>
      </c>
      <c r="DGQ40" s="265"/>
      <c r="DGR40" s="265"/>
      <c r="DGS40" s="265"/>
      <c r="DGT40" s="265"/>
      <c r="DGU40" s="265"/>
      <c r="DGV40" s="265"/>
      <c r="DGW40" s="265"/>
      <c r="DGX40" s="265"/>
      <c r="DGY40" s="265"/>
      <c r="DGZ40" s="265"/>
      <c r="DHA40" s="265"/>
      <c r="DHB40" s="265"/>
      <c r="DHC40" s="265"/>
      <c r="DHD40" s="265"/>
      <c r="DHE40" s="265"/>
      <c r="DHF40" s="265" t="s">
        <v>457</v>
      </c>
      <c r="DHG40" s="265"/>
      <c r="DHH40" s="265"/>
      <c r="DHI40" s="265"/>
      <c r="DHJ40" s="265"/>
      <c r="DHK40" s="265"/>
      <c r="DHL40" s="265"/>
      <c r="DHM40" s="265"/>
      <c r="DHN40" s="265"/>
      <c r="DHO40" s="265"/>
      <c r="DHP40" s="265"/>
      <c r="DHQ40" s="265"/>
      <c r="DHR40" s="265"/>
      <c r="DHS40" s="265"/>
      <c r="DHT40" s="265"/>
      <c r="DHU40" s="265"/>
      <c r="DHV40" s="265" t="s">
        <v>457</v>
      </c>
      <c r="DHW40" s="265"/>
      <c r="DHX40" s="265"/>
      <c r="DHY40" s="265"/>
      <c r="DHZ40" s="265"/>
      <c r="DIA40" s="265"/>
      <c r="DIB40" s="265"/>
      <c r="DIC40" s="265"/>
      <c r="DID40" s="265"/>
      <c r="DIE40" s="265"/>
      <c r="DIF40" s="265"/>
      <c r="DIG40" s="265"/>
      <c r="DIH40" s="265"/>
      <c r="DII40" s="265"/>
      <c r="DIJ40" s="265"/>
      <c r="DIK40" s="265"/>
      <c r="DIL40" s="265" t="s">
        <v>457</v>
      </c>
      <c r="DIM40" s="265"/>
      <c r="DIN40" s="265"/>
      <c r="DIO40" s="265"/>
      <c r="DIP40" s="265"/>
      <c r="DIQ40" s="265"/>
      <c r="DIR40" s="265"/>
      <c r="DIS40" s="265"/>
      <c r="DIT40" s="265"/>
      <c r="DIU40" s="265"/>
      <c r="DIV40" s="265"/>
      <c r="DIW40" s="265"/>
      <c r="DIX40" s="265"/>
      <c r="DIY40" s="265"/>
      <c r="DIZ40" s="265"/>
      <c r="DJA40" s="265"/>
      <c r="DJB40" s="265" t="s">
        <v>457</v>
      </c>
      <c r="DJC40" s="265"/>
      <c r="DJD40" s="265"/>
      <c r="DJE40" s="265"/>
      <c r="DJF40" s="265"/>
      <c r="DJG40" s="265"/>
      <c r="DJH40" s="265"/>
      <c r="DJI40" s="265"/>
      <c r="DJJ40" s="265"/>
      <c r="DJK40" s="265"/>
      <c r="DJL40" s="265"/>
      <c r="DJM40" s="265"/>
      <c r="DJN40" s="265"/>
      <c r="DJO40" s="265"/>
      <c r="DJP40" s="265"/>
      <c r="DJQ40" s="265"/>
      <c r="DJR40" s="265" t="s">
        <v>457</v>
      </c>
      <c r="DJS40" s="265"/>
      <c r="DJT40" s="265"/>
      <c r="DJU40" s="265"/>
      <c r="DJV40" s="265"/>
      <c r="DJW40" s="265"/>
      <c r="DJX40" s="265"/>
      <c r="DJY40" s="265"/>
      <c r="DJZ40" s="265"/>
      <c r="DKA40" s="265"/>
      <c r="DKB40" s="265"/>
      <c r="DKC40" s="265"/>
      <c r="DKD40" s="265"/>
      <c r="DKE40" s="265"/>
      <c r="DKF40" s="265"/>
      <c r="DKG40" s="265"/>
      <c r="DKH40" s="265" t="s">
        <v>457</v>
      </c>
      <c r="DKI40" s="265"/>
      <c r="DKJ40" s="265"/>
      <c r="DKK40" s="265"/>
      <c r="DKL40" s="265"/>
      <c r="DKM40" s="265"/>
      <c r="DKN40" s="265"/>
      <c r="DKO40" s="265"/>
      <c r="DKP40" s="265"/>
      <c r="DKQ40" s="265"/>
      <c r="DKR40" s="265"/>
      <c r="DKS40" s="265"/>
      <c r="DKT40" s="265"/>
      <c r="DKU40" s="265"/>
      <c r="DKV40" s="265"/>
      <c r="DKW40" s="265"/>
      <c r="DKX40" s="265" t="s">
        <v>457</v>
      </c>
      <c r="DKY40" s="265"/>
      <c r="DKZ40" s="265"/>
      <c r="DLA40" s="265"/>
      <c r="DLB40" s="265"/>
      <c r="DLC40" s="265"/>
      <c r="DLD40" s="265"/>
      <c r="DLE40" s="265"/>
      <c r="DLF40" s="265"/>
      <c r="DLG40" s="265"/>
      <c r="DLH40" s="265"/>
      <c r="DLI40" s="265"/>
      <c r="DLJ40" s="265"/>
      <c r="DLK40" s="265"/>
      <c r="DLL40" s="265"/>
      <c r="DLM40" s="265"/>
      <c r="DLN40" s="265" t="s">
        <v>457</v>
      </c>
      <c r="DLO40" s="265"/>
      <c r="DLP40" s="265"/>
      <c r="DLQ40" s="265"/>
      <c r="DLR40" s="265"/>
      <c r="DLS40" s="265"/>
      <c r="DLT40" s="265"/>
      <c r="DLU40" s="265"/>
      <c r="DLV40" s="265"/>
      <c r="DLW40" s="265"/>
      <c r="DLX40" s="265"/>
      <c r="DLY40" s="265"/>
      <c r="DLZ40" s="265"/>
      <c r="DMA40" s="265"/>
      <c r="DMB40" s="265"/>
      <c r="DMC40" s="265"/>
      <c r="DMD40" s="265" t="s">
        <v>457</v>
      </c>
      <c r="DME40" s="265"/>
      <c r="DMF40" s="265"/>
      <c r="DMG40" s="265"/>
      <c r="DMH40" s="265"/>
      <c r="DMI40" s="265"/>
      <c r="DMJ40" s="265"/>
      <c r="DMK40" s="265"/>
      <c r="DML40" s="265"/>
      <c r="DMM40" s="265"/>
      <c r="DMN40" s="265"/>
      <c r="DMO40" s="265"/>
      <c r="DMP40" s="265"/>
      <c r="DMQ40" s="265"/>
      <c r="DMR40" s="265"/>
      <c r="DMS40" s="265"/>
      <c r="DMT40" s="265" t="s">
        <v>457</v>
      </c>
      <c r="DMU40" s="265"/>
      <c r="DMV40" s="265"/>
      <c r="DMW40" s="265"/>
      <c r="DMX40" s="265"/>
      <c r="DMY40" s="265"/>
      <c r="DMZ40" s="265"/>
      <c r="DNA40" s="265"/>
      <c r="DNB40" s="265"/>
      <c r="DNC40" s="265"/>
      <c r="DND40" s="265"/>
      <c r="DNE40" s="265"/>
      <c r="DNF40" s="265"/>
      <c r="DNG40" s="265"/>
      <c r="DNH40" s="265"/>
      <c r="DNI40" s="265"/>
      <c r="DNJ40" s="265" t="s">
        <v>457</v>
      </c>
      <c r="DNK40" s="265"/>
      <c r="DNL40" s="265"/>
      <c r="DNM40" s="265"/>
      <c r="DNN40" s="265"/>
      <c r="DNO40" s="265"/>
      <c r="DNP40" s="265"/>
      <c r="DNQ40" s="265"/>
      <c r="DNR40" s="265"/>
      <c r="DNS40" s="265"/>
      <c r="DNT40" s="265"/>
      <c r="DNU40" s="265"/>
      <c r="DNV40" s="265"/>
      <c r="DNW40" s="265"/>
      <c r="DNX40" s="265"/>
      <c r="DNY40" s="265"/>
      <c r="DNZ40" s="265" t="s">
        <v>457</v>
      </c>
      <c r="DOA40" s="265"/>
      <c r="DOB40" s="265"/>
      <c r="DOC40" s="265"/>
      <c r="DOD40" s="265"/>
      <c r="DOE40" s="265"/>
      <c r="DOF40" s="265"/>
      <c r="DOG40" s="265"/>
      <c r="DOH40" s="265"/>
      <c r="DOI40" s="265"/>
      <c r="DOJ40" s="265"/>
      <c r="DOK40" s="265"/>
      <c r="DOL40" s="265"/>
      <c r="DOM40" s="265"/>
      <c r="DON40" s="265"/>
      <c r="DOO40" s="265"/>
      <c r="DOP40" s="265" t="s">
        <v>457</v>
      </c>
      <c r="DOQ40" s="265"/>
      <c r="DOR40" s="265"/>
      <c r="DOS40" s="265"/>
      <c r="DOT40" s="265"/>
      <c r="DOU40" s="265"/>
      <c r="DOV40" s="265"/>
      <c r="DOW40" s="265"/>
      <c r="DOX40" s="265"/>
      <c r="DOY40" s="265"/>
      <c r="DOZ40" s="265"/>
      <c r="DPA40" s="265"/>
      <c r="DPB40" s="265"/>
      <c r="DPC40" s="265"/>
      <c r="DPD40" s="265"/>
      <c r="DPE40" s="265"/>
      <c r="DPF40" s="265" t="s">
        <v>457</v>
      </c>
      <c r="DPG40" s="265"/>
      <c r="DPH40" s="265"/>
      <c r="DPI40" s="265"/>
      <c r="DPJ40" s="265"/>
      <c r="DPK40" s="265"/>
      <c r="DPL40" s="265"/>
      <c r="DPM40" s="265"/>
      <c r="DPN40" s="265"/>
      <c r="DPO40" s="265"/>
      <c r="DPP40" s="265"/>
      <c r="DPQ40" s="265"/>
      <c r="DPR40" s="265"/>
      <c r="DPS40" s="265"/>
      <c r="DPT40" s="265"/>
      <c r="DPU40" s="265"/>
      <c r="DPV40" s="265" t="s">
        <v>457</v>
      </c>
      <c r="DPW40" s="265"/>
      <c r="DPX40" s="265"/>
      <c r="DPY40" s="265"/>
      <c r="DPZ40" s="265"/>
      <c r="DQA40" s="265"/>
      <c r="DQB40" s="265"/>
      <c r="DQC40" s="265"/>
      <c r="DQD40" s="265"/>
      <c r="DQE40" s="265"/>
      <c r="DQF40" s="265"/>
      <c r="DQG40" s="265"/>
      <c r="DQH40" s="265"/>
      <c r="DQI40" s="265"/>
      <c r="DQJ40" s="265"/>
      <c r="DQK40" s="265"/>
      <c r="DQL40" s="265" t="s">
        <v>457</v>
      </c>
      <c r="DQM40" s="265"/>
      <c r="DQN40" s="265"/>
      <c r="DQO40" s="265"/>
      <c r="DQP40" s="265"/>
      <c r="DQQ40" s="265"/>
      <c r="DQR40" s="265"/>
      <c r="DQS40" s="265"/>
      <c r="DQT40" s="265"/>
      <c r="DQU40" s="265"/>
      <c r="DQV40" s="265"/>
      <c r="DQW40" s="265"/>
      <c r="DQX40" s="265"/>
      <c r="DQY40" s="265"/>
      <c r="DQZ40" s="265"/>
      <c r="DRA40" s="265"/>
      <c r="DRB40" s="265" t="s">
        <v>457</v>
      </c>
      <c r="DRC40" s="265"/>
      <c r="DRD40" s="265"/>
      <c r="DRE40" s="265"/>
      <c r="DRF40" s="265"/>
      <c r="DRG40" s="265"/>
      <c r="DRH40" s="265"/>
      <c r="DRI40" s="265"/>
      <c r="DRJ40" s="265"/>
      <c r="DRK40" s="265"/>
      <c r="DRL40" s="265"/>
      <c r="DRM40" s="265"/>
      <c r="DRN40" s="265"/>
      <c r="DRO40" s="265"/>
      <c r="DRP40" s="265"/>
      <c r="DRQ40" s="265"/>
      <c r="DRR40" s="265" t="s">
        <v>457</v>
      </c>
      <c r="DRS40" s="265"/>
      <c r="DRT40" s="265"/>
      <c r="DRU40" s="265"/>
      <c r="DRV40" s="265"/>
      <c r="DRW40" s="265"/>
      <c r="DRX40" s="265"/>
      <c r="DRY40" s="265"/>
      <c r="DRZ40" s="265"/>
      <c r="DSA40" s="265"/>
      <c r="DSB40" s="265"/>
      <c r="DSC40" s="265"/>
      <c r="DSD40" s="265"/>
      <c r="DSE40" s="265"/>
      <c r="DSF40" s="265"/>
      <c r="DSG40" s="265"/>
      <c r="DSH40" s="265" t="s">
        <v>457</v>
      </c>
      <c r="DSI40" s="265"/>
      <c r="DSJ40" s="265"/>
      <c r="DSK40" s="265"/>
      <c r="DSL40" s="265"/>
      <c r="DSM40" s="265"/>
      <c r="DSN40" s="265"/>
      <c r="DSO40" s="265"/>
      <c r="DSP40" s="265"/>
      <c r="DSQ40" s="265"/>
      <c r="DSR40" s="265"/>
      <c r="DSS40" s="265"/>
      <c r="DST40" s="265"/>
      <c r="DSU40" s="265"/>
      <c r="DSV40" s="265"/>
      <c r="DSW40" s="265"/>
      <c r="DSX40" s="265" t="s">
        <v>457</v>
      </c>
      <c r="DSY40" s="265"/>
      <c r="DSZ40" s="265"/>
      <c r="DTA40" s="265"/>
      <c r="DTB40" s="265"/>
      <c r="DTC40" s="265"/>
      <c r="DTD40" s="265"/>
      <c r="DTE40" s="265"/>
      <c r="DTF40" s="265"/>
      <c r="DTG40" s="265"/>
      <c r="DTH40" s="265"/>
      <c r="DTI40" s="265"/>
      <c r="DTJ40" s="265"/>
      <c r="DTK40" s="265"/>
      <c r="DTL40" s="265"/>
      <c r="DTM40" s="265"/>
      <c r="DTN40" s="265" t="s">
        <v>457</v>
      </c>
      <c r="DTO40" s="265"/>
      <c r="DTP40" s="265"/>
      <c r="DTQ40" s="265"/>
      <c r="DTR40" s="265"/>
      <c r="DTS40" s="265"/>
      <c r="DTT40" s="265"/>
      <c r="DTU40" s="265"/>
      <c r="DTV40" s="265"/>
      <c r="DTW40" s="265"/>
      <c r="DTX40" s="265"/>
      <c r="DTY40" s="265"/>
      <c r="DTZ40" s="265"/>
      <c r="DUA40" s="265"/>
      <c r="DUB40" s="265"/>
      <c r="DUC40" s="265"/>
      <c r="DUD40" s="265" t="s">
        <v>457</v>
      </c>
      <c r="DUE40" s="265"/>
      <c r="DUF40" s="265"/>
      <c r="DUG40" s="265"/>
      <c r="DUH40" s="265"/>
      <c r="DUI40" s="265"/>
      <c r="DUJ40" s="265"/>
      <c r="DUK40" s="265"/>
      <c r="DUL40" s="265"/>
      <c r="DUM40" s="265"/>
      <c r="DUN40" s="265"/>
      <c r="DUO40" s="265"/>
      <c r="DUP40" s="265"/>
      <c r="DUQ40" s="265"/>
      <c r="DUR40" s="265"/>
      <c r="DUS40" s="265"/>
      <c r="DUT40" s="265" t="s">
        <v>457</v>
      </c>
      <c r="DUU40" s="265"/>
      <c r="DUV40" s="265"/>
      <c r="DUW40" s="265"/>
      <c r="DUX40" s="265"/>
      <c r="DUY40" s="265"/>
      <c r="DUZ40" s="265"/>
      <c r="DVA40" s="265"/>
      <c r="DVB40" s="265"/>
      <c r="DVC40" s="265"/>
      <c r="DVD40" s="265"/>
      <c r="DVE40" s="265"/>
      <c r="DVF40" s="265"/>
      <c r="DVG40" s="265"/>
      <c r="DVH40" s="265"/>
      <c r="DVI40" s="265"/>
      <c r="DVJ40" s="265" t="s">
        <v>457</v>
      </c>
      <c r="DVK40" s="265"/>
      <c r="DVL40" s="265"/>
      <c r="DVM40" s="265"/>
      <c r="DVN40" s="265"/>
      <c r="DVO40" s="265"/>
      <c r="DVP40" s="265"/>
      <c r="DVQ40" s="265"/>
      <c r="DVR40" s="265"/>
      <c r="DVS40" s="265"/>
      <c r="DVT40" s="265"/>
      <c r="DVU40" s="265"/>
      <c r="DVV40" s="265"/>
      <c r="DVW40" s="265"/>
      <c r="DVX40" s="265"/>
      <c r="DVY40" s="265"/>
      <c r="DVZ40" s="265" t="s">
        <v>457</v>
      </c>
      <c r="DWA40" s="265"/>
      <c r="DWB40" s="265"/>
      <c r="DWC40" s="265"/>
      <c r="DWD40" s="265"/>
      <c r="DWE40" s="265"/>
      <c r="DWF40" s="265"/>
      <c r="DWG40" s="265"/>
      <c r="DWH40" s="265"/>
      <c r="DWI40" s="265"/>
      <c r="DWJ40" s="265"/>
      <c r="DWK40" s="265"/>
      <c r="DWL40" s="265"/>
      <c r="DWM40" s="265"/>
      <c r="DWN40" s="265"/>
      <c r="DWO40" s="265"/>
      <c r="DWP40" s="265" t="s">
        <v>457</v>
      </c>
      <c r="DWQ40" s="265"/>
      <c r="DWR40" s="265"/>
      <c r="DWS40" s="265"/>
      <c r="DWT40" s="265"/>
      <c r="DWU40" s="265"/>
      <c r="DWV40" s="265"/>
      <c r="DWW40" s="265"/>
      <c r="DWX40" s="265"/>
      <c r="DWY40" s="265"/>
      <c r="DWZ40" s="265"/>
      <c r="DXA40" s="265"/>
      <c r="DXB40" s="265"/>
      <c r="DXC40" s="265"/>
      <c r="DXD40" s="265"/>
      <c r="DXE40" s="265"/>
      <c r="DXF40" s="265" t="s">
        <v>457</v>
      </c>
      <c r="DXG40" s="265"/>
      <c r="DXH40" s="265"/>
      <c r="DXI40" s="265"/>
      <c r="DXJ40" s="265"/>
      <c r="DXK40" s="265"/>
      <c r="DXL40" s="265"/>
      <c r="DXM40" s="265"/>
      <c r="DXN40" s="265"/>
      <c r="DXO40" s="265"/>
      <c r="DXP40" s="265"/>
      <c r="DXQ40" s="265"/>
      <c r="DXR40" s="265"/>
      <c r="DXS40" s="265"/>
      <c r="DXT40" s="265"/>
      <c r="DXU40" s="265"/>
      <c r="DXV40" s="265" t="s">
        <v>457</v>
      </c>
      <c r="DXW40" s="265"/>
      <c r="DXX40" s="265"/>
      <c r="DXY40" s="265"/>
      <c r="DXZ40" s="265"/>
      <c r="DYA40" s="265"/>
      <c r="DYB40" s="265"/>
      <c r="DYC40" s="265"/>
      <c r="DYD40" s="265"/>
      <c r="DYE40" s="265"/>
      <c r="DYF40" s="265"/>
      <c r="DYG40" s="265"/>
      <c r="DYH40" s="265"/>
      <c r="DYI40" s="265"/>
      <c r="DYJ40" s="265"/>
      <c r="DYK40" s="265"/>
      <c r="DYL40" s="265" t="s">
        <v>457</v>
      </c>
      <c r="DYM40" s="265"/>
      <c r="DYN40" s="265"/>
      <c r="DYO40" s="265"/>
      <c r="DYP40" s="265"/>
      <c r="DYQ40" s="265"/>
      <c r="DYR40" s="265"/>
      <c r="DYS40" s="265"/>
      <c r="DYT40" s="265"/>
      <c r="DYU40" s="265"/>
      <c r="DYV40" s="265"/>
      <c r="DYW40" s="265"/>
      <c r="DYX40" s="265"/>
      <c r="DYY40" s="265"/>
      <c r="DYZ40" s="265"/>
      <c r="DZA40" s="265"/>
      <c r="DZB40" s="265" t="s">
        <v>457</v>
      </c>
      <c r="DZC40" s="265"/>
      <c r="DZD40" s="265"/>
      <c r="DZE40" s="265"/>
      <c r="DZF40" s="265"/>
      <c r="DZG40" s="265"/>
      <c r="DZH40" s="265"/>
      <c r="DZI40" s="265"/>
      <c r="DZJ40" s="265"/>
      <c r="DZK40" s="265"/>
      <c r="DZL40" s="265"/>
      <c r="DZM40" s="265"/>
      <c r="DZN40" s="265"/>
      <c r="DZO40" s="265"/>
      <c r="DZP40" s="265"/>
      <c r="DZQ40" s="265"/>
      <c r="DZR40" s="265" t="s">
        <v>457</v>
      </c>
      <c r="DZS40" s="265"/>
      <c r="DZT40" s="265"/>
      <c r="DZU40" s="265"/>
      <c r="DZV40" s="265"/>
      <c r="DZW40" s="265"/>
      <c r="DZX40" s="265"/>
      <c r="DZY40" s="265"/>
      <c r="DZZ40" s="265"/>
      <c r="EAA40" s="265"/>
      <c r="EAB40" s="265"/>
      <c r="EAC40" s="265"/>
      <c r="EAD40" s="265"/>
      <c r="EAE40" s="265"/>
      <c r="EAF40" s="265"/>
      <c r="EAG40" s="265"/>
      <c r="EAH40" s="265" t="s">
        <v>457</v>
      </c>
      <c r="EAI40" s="265"/>
      <c r="EAJ40" s="265"/>
      <c r="EAK40" s="265"/>
      <c r="EAL40" s="265"/>
      <c r="EAM40" s="265"/>
      <c r="EAN40" s="265"/>
      <c r="EAO40" s="265"/>
      <c r="EAP40" s="265"/>
      <c r="EAQ40" s="265"/>
      <c r="EAR40" s="265"/>
      <c r="EAS40" s="265"/>
      <c r="EAT40" s="265"/>
      <c r="EAU40" s="265"/>
      <c r="EAV40" s="265"/>
      <c r="EAW40" s="265"/>
      <c r="EAX40" s="265" t="s">
        <v>457</v>
      </c>
      <c r="EAY40" s="265"/>
      <c r="EAZ40" s="265"/>
      <c r="EBA40" s="265"/>
      <c r="EBB40" s="265"/>
      <c r="EBC40" s="265"/>
      <c r="EBD40" s="265"/>
      <c r="EBE40" s="265"/>
      <c r="EBF40" s="265"/>
      <c r="EBG40" s="265"/>
      <c r="EBH40" s="265"/>
      <c r="EBI40" s="265"/>
      <c r="EBJ40" s="265"/>
      <c r="EBK40" s="265"/>
      <c r="EBL40" s="265"/>
      <c r="EBM40" s="265"/>
      <c r="EBN40" s="265" t="s">
        <v>457</v>
      </c>
      <c r="EBO40" s="265"/>
      <c r="EBP40" s="265"/>
      <c r="EBQ40" s="265"/>
      <c r="EBR40" s="265"/>
      <c r="EBS40" s="265"/>
      <c r="EBT40" s="265"/>
      <c r="EBU40" s="265"/>
      <c r="EBV40" s="265"/>
      <c r="EBW40" s="265"/>
      <c r="EBX40" s="265"/>
      <c r="EBY40" s="265"/>
      <c r="EBZ40" s="265"/>
      <c r="ECA40" s="265"/>
      <c r="ECB40" s="265"/>
      <c r="ECC40" s="265"/>
      <c r="ECD40" s="265" t="s">
        <v>457</v>
      </c>
      <c r="ECE40" s="265"/>
      <c r="ECF40" s="265"/>
      <c r="ECG40" s="265"/>
      <c r="ECH40" s="265"/>
      <c r="ECI40" s="265"/>
      <c r="ECJ40" s="265"/>
      <c r="ECK40" s="265"/>
      <c r="ECL40" s="265"/>
      <c r="ECM40" s="265"/>
      <c r="ECN40" s="265"/>
      <c r="ECO40" s="265"/>
      <c r="ECP40" s="265"/>
      <c r="ECQ40" s="265"/>
      <c r="ECR40" s="265"/>
      <c r="ECS40" s="265"/>
      <c r="ECT40" s="265" t="s">
        <v>457</v>
      </c>
      <c r="ECU40" s="265"/>
      <c r="ECV40" s="265"/>
      <c r="ECW40" s="265"/>
      <c r="ECX40" s="265"/>
      <c r="ECY40" s="265"/>
      <c r="ECZ40" s="265"/>
      <c r="EDA40" s="265"/>
      <c r="EDB40" s="265"/>
      <c r="EDC40" s="265"/>
      <c r="EDD40" s="265"/>
      <c r="EDE40" s="265"/>
      <c r="EDF40" s="265"/>
      <c r="EDG40" s="265"/>
      <c r="EDH40" s="265"/>
      <c r="EDI40" s="265"/>
      <c r="EDJ40" s="265" t="s">
        <v>457</v>
      </c>
      <c r="EDK40" s="265"/>
      <c r="EDL40" s="265"/>
      <c r="EDM40" s="265"/>
      <c r="EDN40" s="265"/>
      <c r="EDO40" s="265"/>
      <c r="EDP40" s="265"/>
      <c r="EDQ40" s="265"/>
      <c r="EDR40" s="265"/>
      <c r="EDS40" s="265"/>
      <c r="EDT40" s="265"/>
      <c r="EDU40" s="265"/>
      <c r="EDV40" s="265"/>
      <c r="EDW40" s="265"/>
      <c r="EDX40" s="265"/>
      <c r="EDY40" s="265"/>
      <c r="EDZ40" s="265" t="s">
        <v>457</v>
      </c>
      <c r="EEA40" s="265"/>
      <c r="EEB40" s="265"/>
      <c r="EEC40" s="265"/>
      <c r="EED40" s="265"/>
      <c r="EEE40" s="265"/>
      <c r="EEF40" s="265"/>
      <c r="EEG40" s="265"/>
      <c r="EEH40" s="265"/>
      <c r="EEI40" s="265"/>
      <c r="EEJ40" s="265"/>
      <c r="EEK40" s="265"/>
      <c r="EEL40" s="265"/>
      <c r="EEM40" s="265"/>
      <c r="EEN40" s="265"/>
      <c r="EEO40" s="265"/>
      <c r="EEP40" s="265" t="s">
        <v>457</v>
      </c>
      <c r="EEQ40" s="265"/>
      <c r="EER40" s="265"/>
      <c r="EES40" s="265"/>
      <c r="EET40" s="265"/>
      <c r="EEU40" s="265"/>
      <c r="EEV40" s="265"/>
      <c r="EEW40" s="265"/>
      <c r="EEX40" s="265"/>
      <c r="EEY40" s="265"/>
      <c r="EEZ40" s="265"/>
      <c r="EFA40" s="265"/>
      <c r="EFB40" s="265"/>
      <c r="EFC40" s="265"/>
      <c r="EFD40" s="265"/>
      <c r="EFE40" s="265"/>
      <c r="EFF40" s="265" t="s">
        <v>457</v>
      </c>
      <c r="EFG40" s="265"/>
      <c r="EFH40" s="265"/>
      <c r="EFI40" s="265"/>
      <c r="EFJ40" s="265"/>
      <c r="EFK40" s="265"/>
      <c r="EFL40" s="265"/>
      <c r="EFM40" s="265"/>
      <c r="EFN40" s="265"/>
      <c r="EFO40" s="265"/>
      <c r="EFP40" s="265"/>
      <c r="EFQ40" s="265"/>
      <c r="EFR40" s="265"/>
      <c r="EFS40" s="265"/>
      <c r="EFT40" s="265"/>
      <c r="EFU40" s="265"/>
      <c r="EFV40" s="265" t="s">
        <v>457</v>
      </c>
      <c r="EFW40" s="265"/>
      <c r="EFX40" s="265"/>
      <c r="EFY40" s="265"/>
      <c r="EFZ40" s="265"/>
      <c r="EGA40" s="265"/>
      <c r="EGB40" s="265"/>
      <c r="EGC40" s="265"/>
      <c r="EGD40" s="265"/>
      <c r="EGE40" s="265"/>
      <c r="EGF40" s="265"/>
      <c r="EGG40" s="265"/>
      <c r="EGH40" s="265"/>
      <c r="EGI40" s="265"/>
      <c r="EGJ40" s="265"/>
      <c r="EGK40" s="265"/>
      <c r="EGL40" s="265" t="s">
        <v>457</v>
      </c>
      <c r="EGM40" s="265"/>
      <c r="EGN40" s="265"/>
      <c r="EGO40" s="265"/>
      <c r="EGP40" s="265"/>
      <c r="EGQ40" s="265"/>
      <c r="EGR40" s="265"/>
      <c r="EGS40" s="265"/>
      <c r="EGT40" s="265"/>
      <c r="EGU40" s="265"/>
      <c r="EGV40" s="265"/>
      <c r="EGW40" s="265"/>
      <c r="EGX40" s="265"/>
      <c r="EGY40" s="265"/>
      <c r="EGZ40" s="265"/>
      <c r="EHA40" s="265"/>
      <c r="EHB40" s="265" t="s">
        <v>457</v>
      </c>
      <c r="EHC40" s="265"/>
      <c r="EHD40" s="265"/>
      <c r="EHE40" s="265"/>
      <c r="EHF40" s="265"/>
      <c r="EHG40" s="265"/>
      <c r="EHH40" s="265"/>
      <c r="EHI40" s="265"/>
      <c r="EHJ40" s="265"/>
      <c r="EHK40" s="265"/>
      <c r="EHL40" s="265"/>
      <c r="EHM40" s="265"/>
      <c r="EHN40" s="265"/>
      <c r="EHO40" s="265"/>
      <c r="EHP40" s="265"/>
      <c r="EHQ40" s="265"/>
      <c r="EHR40" s="265" t="s">
        <v>457</v>
      </c>
      <c r="EHS40" s="265"/>
      <c r="EHT40" s="265"/>
      <c r="EHU40" s="265"/>
      <c r="EHV40" s="265"/>
      <c r="EHW40" s="265"/>
      <c r="EHX40" s="265"/>
      <c r="EHY40" s="265"/>
      <c r="EHZ40" s="265"/>
      <c r="EIA40" s="265"/>
      <c r="EIB40" s="265"/>
      <c r="EIC40" s="265"/>
      <c r="EID40" s="265"/>
      <c r="EIE40" s="265"/>
      <c r="EIF40" s="265"/>
      <c r="EIG40" s="265"/>
      <c r="EIH40" s="265" t="s">
        <v>457</v>
      </c>
      <c r="EII40" s="265"/>
      <c r="EIJ40" s="265"/>
      <c r="EIK40" s="265"/>
      <c r="EIL40" s="265"/>
      <c r="EIM40" s="265"/>
      <c r="EIN40" s="265"/>
      <c r="EIO40" s="265"/>
      <c r="EIP40" s="265"/>
      <c r="EIQ40" s="265"/>
      <c r="EIR40" s="265"/>
      <c r="EIS40" s="265"/>
      <c r="EIT40" s="265"/>
      <c r="EIU40" s="265"/>
      <c r="EIV40" s="265"/>
      <c r="EIW40" s="265"/>
      <c r="EIX40" s="265" t="s">
        <v>457</v>
      </c>
      <c r="EIY40" s="265"/>
      <c r="EIZ40" s="265"/>
      <c r="EJA40" s="265"/>
      <c r="EJB40" s="265"/>
      <c r="EJC40" s="265"/>
      <c r="EJD40" s="265"/>
      <c r="EJE40" s="265"/>
      <c r="EJF40" s="265"/>
      <c r="EJG40" s="265"/>
      <c r="EJH40" s="265"/>
      <c r="EJI40" s="265"/>
      <c r="EJJ40" s="265"/>
      <c r="EJK40" s="265"/>
      <c r="EJL40" s="265"/>
      <c r="EJM40" s="265"/>
      <c r="EJN40" s="265" t="s">
        <v>457</v>
      </c>
      <c r="EJO40" s="265"/>
      <c r="EJP40" s="265"/>
      <c r="EJQ40" s="265"/>
      <c r="EJR40" s="265"/>
      <c r="EJS40" s="265"/>
      <c r="EJT40" s="265"/>
      <c r="EJU40" s="265"/>
      <c r="EJV40" s="265"/>
      <c r="EJW40" s="265"/>
      <c r="EJX40" s="265"/>
      <c r="EJY40" s="265"/>
      <c r="EJZ40" s="265"/>
      <c r="EKA40" s="265"/>
      <c r="EKB40" s="265"/>
      <c r="EKC40" s="265"/>
      <c r="EKD40" s="265" t="s">
        <v>457</v>
      </c>
      <c r="EKE40" s="265"/>
      <c r="EKF40" s="265"/>
      <c r="EKG40" s="265"/>
      <c r="EKH40" s="265"/>
      <c r="EKI40" s="265"/>
      <c r="EKJ40" s="265"/>
      <c r="EKK40" s="265"/>
      <c r="EKL40" s="265"/>
      <c r="EKM40" s="265"/>
      <c r="EKN40" s="265"/>
      <c r="EKO40" s="265"/>
      <c r="EKP40" s="265"/>
      <c r="EKQ40" s="265"/>
      <c r="EKR40" s="265"/>
      <c r="EKS40" s="265"/>
      <c r="EKT40" s="265" t="s">
        <v>457</v>
      </c>
      <c r="EKU40" s="265"/>
      <c r="EKV40" s="265"/>
      <c r="EKW40" s="265"/>
      <c r="EKX40" s="265"/>
      <c r="EKY40" s="265"/>
      <c r="EKZ40" s="265"/>
      <c r="ELA40" s="265"/>
      <c r="ELB40" s="265"/>
      <c r="ELC40" s="265"/>
      <c r="ELD40" s="265"/>
      <c r="ELE40" s="265"/>
      <c r="ELF40" s="265"/>
      <c r="ELG40" s="265"/>
      <c r="ELH40" s="265"/>
      <c r="ELI40" s="265"/>
      <c r="ELJ40" s="265" t="s">
        <v>457</v>
      </c>
      <c r="ELK40" s="265"/>
      <c r="ELL40" s="265"/>
      <c r="ELM40" s="265"/>
      <c r="ELN40" s="265"/>
      <c r="ELO40" s="265"/>
      <c r="ELP40" s="265"/>
      <c r="ELQ40" s="265"/>
      <c r="ELR40" s="265"/>
      <c r="ELS40" s="265"/>
      <c r="ELT40" s="265"/>
      <c r="ELU40" s="265"/>
      <c r="ELV40" s="265"/>
      <c r="ELW40" s="265"/>
      <c r="ELX40" s="265"/>
      <c r="ELY40" s="265"/>
      <c r="ELZ40" s="265" t="s">
        <v>457</v>
      </c>
      <c r="EMA40" s="265"/>
      <c r="EMB40" s="265"/>
      <c r="EMC40" s="265"/>
      <c r="EMD40" s="265"/>
      <c r="EME40" s="265"/>
      <c r="EMF40" s="265"/>
      <c r="EMG40" s="265"/>
      <c r="EMH40" s="265"/>
      <c r="EMI40" s="265"/>
      <c r="EMJ40" s="265"/>
      <c r="EMK40" s="265"/>
      <c r="EML40" s="265"/>
      <c r="EMM40" s="265"/>
      <c r="EMN40" s="265"/>
      <c r="EMO40" s="265"/>
      <c r="EMP40" s="265" t="s">
        <v>457</v>
      </c>
      <c r="EMQ40" s="265"/>
      <c r="EMR40" s="265"/>
      <c r="EMS40" s="265"/>
      <c r="EMT40" s="265"/>
      <c r="EMU40" s="265"/>
      <c r="EMV40" s="265"/>
      <c r="EMW40" s="265"/>
      <c r="EMX40" s="265"/>
      <c r="EMY40" s="265"/>
      <c r="EMZ40" s="265"/>
      <c r="ENA40" s="265"/>
      <c r="ENB40" s="265"/>
      <c r="ENC40" s="265"/>
      <c r="END40" s="265"/>
      <c r="ENE40" s="265"/>
      <c r="ENF40" s="265" t="s">
        <v>457</v>
      </c>
      <c r="ENG40" s="265"/>
      <c r="ENH40" s="265"/>
      <c r="ENI40" s="265"/>
      <c r="ENJ40" s="265"/>
      <c r="ENK40" s="265"/>
      <c r="ENL40" s="265"/>
      <c r="ENM40" s="265"/>
      <c r="ENN40" s="265"/>
      <c r="ENO40" s="265"/>
      <c r="ENP40" s="265"/>
      <c r="ENQ40" s="265"/>
      <c r="ENR40" s="265"/>
      <c r="ENS40" s="265"/>
      <c r="ENT40" s="265"/>
      <c r="ENU40" s="265"/>
      <c r="ENV40" s="265" t="s">
        <v>457</v>
      </c>
      <c r="ENW40" s="265"/>
      <c r="ENX40" s="265"/>
      <c r="ENY40" s="265"/>
      <c r="ENZ40" s="265"/>
      <c r="EOA40" s="265"/>
      <c r="EOB40" s="265"/>
      <c r="EOC40" s="265"/>
      <c r="EOD40" s="265"/>
      <c r="EOE40" s="265"/>
      <c r="EOF40" s="265"/>
      <c r="EOG40" s="265"/>
      <c r="EOH40" s="265"/>
      <c r="EOI40" s="265"/>
      <c r="EOJ40" s="265"/>
      <c r="EOK40" s="265"/>
      <c r="EOL40" s="265" t="s">
        <v>457</v>
      </c>
      <c r="EOM40" s="265"/>
      <c r="EON40" s="265"/>
      <c r="EOO40" s="265"/>
      <c r="EOP40" s="265"/>
      <c r="EOQ40" s="265"/>
      <c r="EOR40" s="265"/>
      <c r="EOS40" s="265"/>
      <c r="EOT40" s="265"/>
      <c r="EOU40" s="265"/>
      <c r="EOV40" s="265"/>
      <c r="EOW40" s="265"/>
      <c r="EOX40" s="265"/>
      <c r="EOY40" s="265"/>
      <c r="EOZ40" s="265"/>
      <c r="EPA40" s="265"/>
      <c r="EPB40" s="265" t="s">
        <v>457</v>
      </c>
      <c r="EPC40" s="265"/>
      <c r="EPD40" s="265"/>
      <c r="EPE40" s="265"/>
      <c r="EPF40" s="265"/>
      <c r="EPG40" s="265"/>
      <c r="EPH40" s="265"/>
      <c r="EPI40" s="265"/>
      <c r="EPJ40" s="265"/>
      <c r="EPK40" s="265"/>
      <c r="EPL40" s="265"/>
      <c r="EPM40" s="265"/>
      <c r="EPN40" s="265"/>
      <c r="EPO40" s="265"/>
      <c r="EPP40" s="265"/>
      <c r="EPQ40" s="265"/>
      <c r="EPR40" s="265" t="s">
        <v>457</v>
      </c>
      <c r="EPS40" s="265"/>
      <c r="EPT40" s="265"/>
      <c r="EPU40" s="265"/>
      <c r="EPV40" s="265"/>
      <c r="EPW40" s="265"/>
      <c r="EPX40" s="265"/>
      <c r="EPY40" s="265"/>
      <c r="EPZ40" s="265"/>
      <c r="EQA40" s="265"/>
      <c r="EQB40" s="265"/>
      <c r="EQC40" s="265"/>
      <c r="EQD40" s="265"/>
      <c r="EQE40" s="265"/>
      <c r="EQF40" s="265"/>
      <c r="EQG40" s="265"/>
      <c r="EQH40" s="265" t="s">
        <v>457</v>
      </c>
      <c r="EQI40" s="265"/>
      <c r="EQJ40" s="265"/>
      <c r="EQK40" s="265"/>
      <c r="EQL40" s="265"/>
      <c r="EQM40" s="265"/>
      <c r="EQN40" s="265"/>
      <c r="EQO40" s="265"/>
      <c r="EQP40" s="265"/>
      <c r="EQQ40" s="265"/>
      <c r="EQR40" s="265"/>
      <c r="EQS40" s="265"/>
      <c r="EQT40" s="265"/>
      <c r="EQU40" s="265"/>
      <c r="EQV40" s="265"/>
      <c r="EQW40" s="265"/>
      <c r="EQX40" s="265" t="s">
        <v>457</v>
      </c>
      <c r="EQY40" s="265"/>
      <c r="EQZ40" s="265"/>
      <c r="ERA40" s="265"/>
      <c r="ERB40" s="265"/>
      <c r="ERC40" s="265"/>
      <c r="ERD40" s="265"/>
      <c r="ERE40" s="265"/>
      <c r="ERF40" s="265"/>
      <c r="ERG40" s="265"/>
      <c r="ERH40" s="265"/>
      <c r="ERI40" s="265"/>
      <c r="ERJ40" s="265"/>
      <c r="ERK40" s="265"/>
      <c r="ERL40" s="265"/>
      <c r="ERM40" s="265"/>
      <c r="ERN40" s="265" t="s">
        <v>457</v>
      </c>
      <c r="ERO40" s="265"/>
      <c r="ERP40" s="265"/>
      <c r="ERQ40" s="265"/>
      <c r="ERR40" s="265"/>
      <c r="ERS40" s="265"/>
      <c r="ERT40" s="265"/>
      <c r="ERU40" s="265"/>
      <c r="ERV40" s="265"/>
      <c r="ERW40" s="265"/>
      <c r="ERX40" s="265"/>
      <c r="ERY40" s="265"/>
      <c r="ERZ40" s="265"/>
      <c r="ESA40" s="265"/>
      <c r="ESB40" s="265"/>
      <c r="ESC40" s="265"/>
      <c r="ESD40" s="265" t="s">
        <v>457</v>
      </c>
      <c r="ESE40" s="265"/>
      <c r="ESF40" s="265"/>
      <c r="ESG40" s="265"/>
      <c r="ESH40" s="265"/>
      <c r="ESI40" s="265"/>
      <c r="ESJ40" s="265"/>
      <c r="ESK40" s="265"/>
      <c r="ESL40" s="265"/>
      <c r="ESM40" s="265"/>
      <c r="ESN40" s="265"/>
      <c r="ESO40" s="265"/>
      <c r="ESP40" s="265"/>
      <c r="ESQ40" s="265"/>
      <c r="ESR40" s="265"/>
      <c r="ESS40" s="265"/>
      <c r="EST40" s="265" t="s">
        <v>457</v>
      </c>
      <c r="ESU40" s="265"/>
      <c r="ESV40" s="265"/>
      <c r="ESW40" s="265"/>
      <c r="ESX40" s="265"/>
      <c r="ESY40" s="265"/>
      <c r="ESZ40" s="265"/>
      <c r="ETA40" s="265"/>
      <c r="ETB40" s="265"/>
      <c r="ETC40" s="265"/>
      <c r="ETD40" s="265"/>
      <c r="ETE40" s="265"/>
      <c r="ETF40" s="265"/>
      <c r="ETG40" s="265"/>
      <c r="ETH40" s="265"/>
      <c r="ETI40" s="265"/>
      <c r="ETJ40" s="265" t="s">
        <v>457</v>
      </c>
      <c r="ETK40" s="265"/>
      <c r="ETL40" s="265"/>
      <c r="ETM40" s="265"/>
      <c r="ETN40" s="265"/>
      <c r="ETO40" s="265"/>
      <c r="ETP40" s="265"/>
      <c r="ETQ40" s="265"/>
      <c r="ETR40" s="265"/>
      <c r="ETS40" s="265"/>
      <c r="ETT40" s="265"/>
      <c r="ETU40" s="265"/>
      <c r="ETV40" s="265"/>
      <c r="ETW40" s="265"/>
      <c r="ETX40" s="265"/>
      <c r="ETY40" s="265"/>
      <c r="ETZ40" s="265" t="s">
        <v>457</v>
      </c>
      <c r="EUA40" s="265"/>
      <c r="EUB40" s="265"/>
      <c r="EUC40" s="265"/>
      <c r="EUD40" s="265"/>
      <c r="EUE40" s="265"/>
      <c r="EUF40" s="265"/>
      <c r="EUG40" s="265"/>
      <c r="EUH40" s="265"/>
      <c r="EUI40" s="265"/>
      <c r="EUJ40" s="265"/>
      <c r="EUK40" s="265"/>
      <c r="EUL40" s="265"/>
      <c r="EUM40" s="265"/>
      <c r="EUN40" s="265"/>
      <c r="EUO40" s="265"/>
      <c r="EUP40" s="265" t="s">
        <v>457</v>
      </c>
      <c r="EUQ40" s="265"/>
      <c r="EUR40" s="265"/>
      <c r="EUS40" s="265"/>
      <c r="EUT40" s="265"/>
      <c r="EUU40" s="265"/>
      <c r="EUV40" s="265"/>
      <c r="EUW40" s="265"/>
      <c r="EUX40" s="265"/>
      <c r="EUY40" s="265"/>
      <c r="EUZ40" s="265"/>
      <c r="EVA40" s="265"/>
      <c r="EVB40" s="265"/>
      <c r="EVC40" s="265"/>
      <c r="EVD40" s="265"/>
      <c r="EVE40" s="265"/>
      <c r="EVF40" s="265" t="s">
        <v>457</v>
      </c>
      <c r="EVG40" s="265"/>
      <c r="EVH40" s="265"/>
      <c r="EVI40" s="265"/>
      <c r="EVJ40" s="265"/>
      <c r="EVK40" s="265"/>
      <c r="EVL40" s="265"/>
      <c r="EVM40" s="265"/>
      <c r="EVN40" s="265"/>
      <c r="EVO40" s="265"/>
      <c r="EVP40" s="265"/>
      <c r="EVQ40" s="265"/>
      <c r="EVR40" s="265"/>
      <c r="EVS40" s="265"/>
      <c r="EVT40" s="265"/>
      <c r="EVU40" s="265"/>
      <c r="EVV40" s="265" t="s">
        <v>457</v>
      </c>
      <c r="EVW40" s="265"/>
      <c r="EVX40" s="265"/>
      <c r="EVY40" s="265"/>
      <c r="EVZ40" s="265"/>
      <c r="EWA40" s="265"/>
      <c r="EWB40" s="265"/>
      <c r="EWC40" s="265"/>
      <c r="EWD40" s="265"/>
      <c r="EWE40" s="265"/>
      <c r="EWF40" s="265"/>
      <c r="EWG40" s="265"/>
      <c r="EWH40" s="265"/>
      <c r="EWI40" s="265"/>
      <c r="EWJ40" s="265"/>
      <c r="EWK40" s="265"/>
      <c r="EWL40" s="265" t="s">
        <v>457</v>
      </c>
      <c r="EWM40" s="265"/>
      <c r="EWN40" s="265"/>
      <c r="EWO40" s="265"/>
      <c r="EWP40" s="265"/>
      <c r="EWQ40" s="265"/>
      <c r="EWR40" s="265"/>
      <c r="EWS40" s="265"/>
      <c r="EWT40" s="265"/>
      <c r="EWU40" s="265"/>
      <c r="EWV40" s="265"/>
      <c r="EWW40" s="265"/>
      <c r="EWX40" s="265"/>
      <c r="EWY40" s="265"/>
      <c r="EWZ40" s="265"/>
      <c r="EXA40" s="265"/>
      <c r="EXB40" s="265" t="s">
        <v>457</v>
      </c>
      <c r="EXC40" s="265"/>
      <c r="EXD40" s="265"/>
      <c r="EXE40" s="265"/>
      <c r="EXF40" s="265"/>
      <c r="EXG40" s="265"/>
      <c r="EXH40" s="265"/>
      <c r="EXI40" s="265"/>
      <c r="EXJ40" s="265"/>
      <c r="EXK40" s="265"/>
      <c r="EXL40" s="265"/>
      <c r="EXM40" s="265"/>
      <c r="EXN40" s="265"/>
      <c r="EXO40" s="265"/>
      <c r="EXP40" s="265"/>
      <c r="EXQ40" s="265"/>
      <c r="EXR40" s="265" t="s">
        <v>457</v>
      </c>
      <c r="EXS40" s="265"/>
      <c r="EXT40" s="265"/>
      <c r="EXU40" s="265"/>
      <c r="EXV40" s="265"/>
      <c r="EXW40" s="265"/>
      <c r="EXX40" s="265"/>
      <c r="EXY40" s="265"/>
      <c r="EXZ40" s="265"/>
      <c r="EYA40" s="265"/>
      <c r="EYB40" s="265"/>
      <c r="EYC40" s="265"/>
      <c r="EYD40" s="265"/>
      <c r="EYE40" s="265"/>
      <c r="EYF40" s="265"/>
      <c r="EYG40" s="265"/>
      <c r="EYH40" s="265" t="s">
        <v>457</v>
      </c>
      <c r="EYI40" s="265"/>
      <c r="EYJ40" s="265"/>
      <c r="EYK40" s="265"/>
      <c r="EYL40" s="265"/>
      <c r="EYM40" s="265"/>
      <c r="EYN40" s="265"/>
      <c r="EYO40" s="265"/>
      <c r="EYP40" s="265"/>
      <c r="EYQ40" s="265"/>
      <c r="EYR40" s="265"/>
      <c r="EYS40" s="265"/>
      <c r="EYT40" s="265"/>
      <c r="EYU40" s="265"/>
      <c r="EYV40" s="265"/>
      <c r="EYW40" s="265"/>
      <c r="EYX40" s="265" t="s">
        <v>457</v>
      </c>
      <c r="EYY40" s="265"/>
      <c r="EYZ40" s="265"/>
      <c r="EZA40" s="265"/>
      <c r="EZB40" s="265"/>
      <c r="EZC40" s="265"/>
      <c r="EZD40" s="265"/>
      <c r="EZE40" s="265"/>
      <c r="EZF40" s="265"/>
      <c r="EZG40" s="265"/>
      <c r="EZH40" s="265"/>
      <c r="EZI40" s="265"/>
      <c r="EZJ40" s="265"/>
      <c r="EZK40" s="265"/>
      <c r="EZL40" s="265"/>
      <c r="EZM40" s="265"/>
      <c r="EZN40" s="265" t="s">
        <v>457</v>
      </c>
      <c r="EZO40" s="265"/>
      <c r="EZP40" s="265"/>
      <c r="EZQ40" s="265"/>
      <c r="EZR40" s="265"/>
      <c r="EZS40" s="265"/>
      <c r="EZT40" s="265"/>
      <c r="EZU40" s="265"/>
      <c r="EZV40" s="265"/>
      <c r="EZW40" s="265"/>
      <c r="EZX40" s="265"/>
      <c r="EZY40" s="265"/>
      <c r="EZZ40" s="265"/>
      <c r="FAA40" s="265"/>
      <c r="FAB40" s="265"/>
      <c r="FAC40" s="265"/>
      <c r="FAD40" s="265" t="s">
        <v>457</v>
      </c>
      <c r="FAE40" s="265"/>
      <c r="FAF40" s="265"/>
      <c r="FAG40" s="265"/>
      <c r="FAH40" s="265"/>
      <c r="FAI40" s="265"/>
      <c r="FAJ40" s="265"/>
      <c r="FAK40" s="265"/>
      <c r="FAL40" s="265"/>
      <c r="FAM40" s="265"/>
      <c r="FAN40" s="265"/>
      <c r="FAO40" s="265"/>
      <c r="FAP40" s="265"/>
      <c r="FAQ40" s="265"/>
      <c r="FAR40" s="265"/>
      <c r="FAS40" s="265"/>
      <c r="FAT40" s="265" t="s">
        <v>457</v>
      </c>
      <c r="FAU40" s="265"/>
      <c r="FAV40" s="265"/>
      <c r="FAW40" s="265"/>
      <c r="FAX40" s="265"/>
      <c r="FAY40" s="265"/>
      <c r="FAZ40" s="265"/>
      <c r="FBA40" s="265"/>
      <c r="FBB40" s="265"/>
      <c r="FBC40" s="265"/>
      <c r="FBD40" s="265"/>
      <c r="FBE40" s="265"/>
      <c r="FBF40" s="265"/>
      <c r="FBG40" s="265"/>
      <c r="FBH40" s="265"/>
      <c r="FBI40" s="265"/>
      <c r="FBJ40" s="265" t="s">
        <v>457</v>
      </c>
      <c r="FBK40" s="265"/>
      <c r="FBL40" s="265"/>
      <c r="FBM40" s="265"/>
      <c r="FBN40" s="265"/>
      <c r="FBO40" s="265"/>
      <c r="FBP40" s="265"/>
      <c r="FBQ40" s="265"/>
      <c r="FBR40" s="265"/>
      <c r="FBS40" s="265"/>
      <c r="FBT40" s="265"/>
      <c r="FBU40" s="265"/>
      <c r="FBV40" s="265"/>
      <c r="FBW40" s="265"/>
      <c r="FBX40" s="265"/>
      <c r="FBY40" s="265"/>
      <c r="FBZ40" s="265" t="s">
        <v>457</v>
      </c>
      <c r="FCA40" s="265"/>
      <c r="FCB40" s="265"/>
      <c r="FCC40" s="265"/>
      <c r="FCD40" s="265"/>
      <c r="FCE40" s="265"/>
      <c r="FCF40" s="265"/>
      <c r="FCG40" s="265"/>
      <c r="FCH40" s="265"/>
      <c r="FCI40" s="265"/>
      <c r="FCJ40" s="265"/>
      <c r="FCK40" s="265"/>
      <c r="FCL40" s="265"/>
      <c r="FCM40" s="265"/>
      <c r="FCN40" s="265"/>
      <c r="FCO40" s="265"/>
      <c r="FCP40" s="265" t="s">
        <v>457</v>
      </c>
      <c r="FCQ40" s="265"/>
      <c r="FCR40" s="265"/>
      <c r="FCS40" s="265"/>
      <c r="FCT40" s="265"/>
      <c r="FCU40" s="265"/>
      <c r="FCV40" s="265"/>
      <c r="FCW40" s="265"/>
      <c r="FCX40" s="265"/>
      <c r="FCY40" s="265"/>
      <c r="FCZ40" s="265"/>
      <c r="FDA40" s="265"/>
      <c r="FDB40" s="265"/>
      <c r="FDC40" s="265"/>
      <c r="FDD40" s="265"/>
      <c r="FDE40" s="265"/>
      <c r="FDF40" s="265" t="s">
        <v>457</v>
      </c>
      <c r="FDG40" s="265"/>
      <c r="FDH40" s="265"/>
      <c r="FDI40" s="265"/>
      <c r="FDJ40" s="265"/>
      <c r="FDK40" s="265"/>
      <c r="FDL40" s="265"/>
      <c r="FDM40" s="265"/>
      <c r="FDN40" s="265"/>
      <c r="FDO40" s="265"/>
      <c r="FDP40" s="265"/>
      <c r="FDQ40" s="265"/>
      <c r="FDR40" s="265"/>
      <c r="FDS40" s="265"/>
      <c r="FDT40" s="265"/>
      <c r="FDU40" s="265"/>
      <c r="FDV40" s="265" t="s">
        <v>457</v>
      </c>
      <c r="FDW40" s="265"/>
      <c r="FDX40" s="265"/>
      <c r="FDY40" s="265"/>
      <c r="FDZ40" s="265"/>
      <c r="FEA40" s="265"/>
      <c r="FEB40" s="265"/>
      <c r="FEC40" s="265"/>
      <c r="FED40" s="265"/>
      <c r="FEE40" s="265"/>
      <c r="FEF40" s="265"/>
      <c r="FEG40" s="265"/>
      <c r="FEH40" s="265"/>
      <c r="FEI40" s="265"/>
      <c r="FEJ40" s="265"/>
      <c r="FEK40" s="265"/>
      <c r="FEL40" s="265" t="s">
        <v>457</v>
      </c>
      <c r="FEM40" s="265"/>
      <c r="FEN40" s="265"/>
      <c r="FEO40" s="265"/>
      <c r="FEP40" s="265"/>
      <c r="FEQ40" s="265"/>
      <c r="FER40" s="265"/>
      <c r="FES40" s="265"/>
      <c r="FET40" s="265"/>
      <c r="FEU40" s="265"/>
      <c r="FEV40" s="265"/>
      <c r="FEW40" s="265"/>
      <c r="FEX40" s="265"/>
      <c r="FEY40" s="265"/>
      <c r="FEZ40" s="265"/>
      <c r="FFA40" s="265"/>
      <c r="FFB40" s="265" t="s">
        <v>457</v>
      </c>
      <c r="FFC40" s="265"/>
      <c r="FFD40" s="265"/>
      <c r="FFE40" s="265"/>
      <c r="FFF40" s="265"/>
      <c r="FFG40" s="265"/>
      <c r="FFH40" s="265"/>
      <c r="FFI40" s="265"/>
      <c r="FFJ40" s="265"/>
      <c r="FFK40" s="265"/>
      <c r="FFL40" s="265"/>
      <c r="FFM40" s="265"/>
      <c r="FFN40" s="265"/>
      <c r="FFO40" s="265"/>
      <c r="FFP40" s="265"/>
      <c r="FFQ40" s="265"/>
      <c r="FFR40" s="265" t="s">
        <v>457</v>
      </c>
      <c r="FFS40" s="265"/>
      <c r="FFT40" s="265"/>
      <c r="FFU40" s="265"/>
      <c r="FFV40" s="265"/>
      <c r="FFW40" s="265"/>
      <c r="FFX40" s="265"/>
      <c r="FFY40" s="265"/>
      <c r="FFZ40" s="265"/>
      <c r="FGA40" s="265"/>
      <c r="FGB40" s="265"/>
      <c r="FGC40" s="265"/>
      <c r="FGD40" s="265"/>
      <c r="FGE40" s="265"/>
      <c r="FGF40" s="265"/>
      <c r="FGG40" s="265"/>
      <c r="FGH40" s="265" t="s">
        <v>457</v>
      </c>
      <c r="FGI40" s="265"/>
      <c r="FGJ40" s="265"/>
      <c r="FGK40" s="265"/>
      <c r="FGL40" s="265"/>
      <c r="FGM40" s="265"/>
      <c r="FGN40" s="265"/>
      <c r="FGO40" s="265"/>
      <c r="FGP40" s="265"/>
      <c r="FGQ40" s="265"/>
      <c r="FGR40" s="265"/>
      <c r="FGS40" s="265"/>
      <c r="FGT40" s="265"/>
      <c r="FGU40" s="265"/>
      <c r="FGV40" s="265"/>
      <c r="FGW40" s="265"/>
      <c r="FGX40" s="265" t="s">
        <v>457</v>
      </c>
      <c r="FGY40" s="265"/>
      <c r="FGZ40" s="265"/>
      <c r="FHA40" s="265"/>
      <c r="FHB40" s="265"/>
      <c r="FHC40" s="265"/>
      <c r="FHD40" s="265"/>
      <c r="FHE40" s="265"/>
      <c r="FHF40" s="265"/>
      <c r="FHG40" s="265"/>
      <c r="FHH40" s="265"/>
      <c r="FHI40" s="265"/>
      <c r="FHJ40" s="265"/>
      <c r="FHK40" s="265"/>
      <c r="FHL40" s="265"/>
      <c r="FHM40" s="265"/>
      <c r="FHN40" s="265" t="s">
        <v>457</v>
      </c>
      <c r="FHO40" s="265"/>
      <c r="FHP40" s="265"/>
      <c r="FHQ40" s="265"/>
      <c r="FHR40" s="265"/>
      <c r="FHS40" s="265"/>
      <c r="FHT40" s="265"/>
      <c r="FHU40" s="265"/>
      <c r="FHV40" s="265"/>
      <c r="FHW40" s="265"/>
      <c r="FHX40" s="265"/>
      <c r="FHY40" s="265"/>
      <c r="FHZ40" s="265"/>
      <c r="FIA40" s="265"/>
      <c r="FIB40" s="265"/>
      <c r="FIC40" s="265"/>
      <c r="FID40" s="265" t="s">
        <v>457</v>
      </c>
      <c r="FIE40" s="265"/>
      <c r="FIF40" s="265"/>
      <c r="FIG40" s="265"/>
      <c r="FIH40" s="265"/>
      <c r="FII40" s="265"/>
      <c r="FIJ40" s="265"/>
      <c r="FIK40" s="265"/>
      <c r="FIL40" s="265"/>
      <c r="FIM40" s="265"/>
      <c r="FIN40" s="265"/>
      <c r="FIO40" s="265"/>
      <c r="FIP40" s="265"/>
      <c r="FIQ40" s="265"/>
      <c r="FIR40" s="265"/>
      <c r="FIS40" s="265"/>
      <c r="FIT40" s="265" t="s">
        <v>457</v>
      </c>
      <c r="FIU40" s="265"/>
      <c r="FIV40" s="265"/>
      <c r="FIW40" s="265"/>
      <c r="FIX40" s="265"/>
      <c r="FIY40" s="265"/>
      <c r="FIZ40" s="265"/>
      <c r="FJA40" s="265"/>
      <c r="FJB40" s="265"/>
      <c r="FJC40" s="265"/>
      <c r="FJD40" s="265"/>
      <c r="FJE40" s="265"/>
      <c r="FJF40" s="265"/>
      <c r="FJG40" s="265"/>
      <c r="FJH40" s="265"/>
      <c r="FJI40" s="265"/>
      <c r="FJJ40" s="265" t="s">
        <v>457</v>
      </c>
      <c r="FJK40" s="265"/>
      <c r="FJL40" s="265"/>
      <c r="FJM40" s="265"/>
      <c r="FJN40" s="265"/>
      <c r="FJO40" s="265"/>
      <c r="FJP40" s="265"/>
      <c r="FJQ40" s="265"/>
      <c r="FJR40" s="265"/>
      <c r="FJS40" s="265"/>
      <c r="FJT40" s="265"/>
      <c r="FJU40" s="265"/>
      <c r="FJV40" s="265"/>
      <c r="FJW40" s="265"/>
      <c r="FJX40" s="265"/>
      <c r="FJY40" s="265"/>
      <c r="FJZ40" s="265" t="s">
        <v>457</v>
      </c>
      <c r="FKA40" s="265"/>
      <c r="FKB40" s="265"/>
      <c r="FKC40" s="265"/>
      <c r="FKD40" s="265"/>
      <c r="FKE40" s="265"/>
      <c r="FKF40" s="265"/>
      <c r="FKG40" s="265"/>
      <c r="FKH40" s="265"/>
      <c r="FKI40" s="265"/>
      <c r="FKJ40" s="265"/>
      <c r="FKK40" s="265"/>
      <c r="FKL40" s="265"/>
      <c r="FKM40" s="265"/>
      <c r="FKN40" s="265"/>
      <c r="FKO40" s="265"/>
      <c r="FKP40" s="265" t="s">
        <v>457</v>
      </c>
      <c r="FKQ40" s="265"/>
      <c r="FKR40" s="265"/>
      <c r="FKS40" s="265"/>
      <c r="FKT40" s="265"/>
      <c r="FKU40" s="265"/>
      <c r="FKV40" s="265"/>
      <c r="FKW40" s="265"/>
      <c r="FKX40" s="265"/>
      <c r="FKY40" s="265"/>
      <c r="FKZ40" s="265"/>
      <c r="FLA40" s="265"/>
      <c r="FLB40" s="265"/>
      <c r="FLC40" s="265"/>
      <c r="FLD40" s="265"/>
      <c r="FLE40" s="265"/>
      <c r="FLF40" s="265" t="s">
        <v>457</v>
      </c>
      <c r="FLG40" s="265"/>
      <c r="FLH40" s="265"/>
      <c r="FLI40" s="265"/>
      <c r="FLJ40" s="265"/>
      <c r="FLK40" s="265"/>
      <c r="FLL40" s="265"/>
      <c r="FLM40" s="265"/>
      <c r="FLN40" s="265"/>
      <c r="FLO40" s="265"/>
      <c r="FLP40" s="265"/>
      <c r="FLQ40" s="265"/>
      <c r="FLR40" s="265"/>
      <c r="FLS40" s="265"/>
      <c r="FLT40" s="265"/>
      <c r="FLU40" s="265"/>
      <c r="FLV40" s="265" t="s">
        <v>457</v>
      </c>
      <c r="FLW40" s="265"/>
      <c r="FLX40" s="265"/>
      <c r="FLY40" s="265"/>
      <c r="FLZ40" s="265"/>
      <c r="FMA40" s="265"/>
      <c r="FMB40" s="265"/>
      <c r="FMC40" s="265"/>
      <c r="FMD40" s="265"/>
      <c r="FME40" s="265"/>
      <c r="FMF40" s="265"/>
      <c r="FMG40" s="265"/>
      <c r="FMH40" s="265"/>
      <c r="FMI40" s="265"/>
      <c r="FMJ40" s="265"/>
      <c r="FMK40" s="265"/>
      <c r="FML40" s="265" t="s">
        <v>457</v>
      </c>
      <c r="FMM40" s="265"/>
      <c r="FMN40" s="265"/>
      <c r="FMO40" s="265"/>
      <c r="FMP40" s="265"/>
      <c r="FMQ40" s="265"/>
      <c r="FMR40" s="265"/>
      <c r="FMS40" s="265"/>
      <c r="FMT40" s="265"/>
      <c r="FMU40" s="265"/>
      <c r="FMV40" s="265"/>
      <c r="FMW40" s="265"/>
      <c r="FMX40" s="265"/>
      <c r="FMY40" s="265"/>
      <c r="FMZ40" s="265"/>
      <c r="FNA40" s="265"/>
      <c r="FNB40" s="265" t="s">
        <v>457</v>
      </c>
      <c r="FNC40" s="265"/>
      <c r="FND40" s="265"/>
      <c r="FNE40" s="265"/>
      <c r="FNF40" s="265"/>
      <c r="FNG40" s="265"/>
      <c r="FNH40" s="265"/>
      <c r="FNI40" s="265"/>
      <c r="FNJ40" s="265"/>
      <c r="FNK40" s="265"/>
      <c r="FNL40" s="265"/>
      <c r="FNM40" s="265"/>
      <c r="FNN40" s="265"/>
      <c r="FNO40" s="265"/>
      <c r="FNP40" s="265"/>
      <c r="FNQ40" s="265"/>
      <c r="FNR40" s="265" t="s">
        <v>457</v>
      </c>
      <c r="FNS40" s="265"/>
      <c r="FNT40" s="265"/>
      <c r="FNU40" s="265"/>
      <c r="FNV40" s="265"/>
      <c r="FNW40" s="265"/>
      <c r="FNX40" s="265"/>
      <c r="FNY40" s="265"/>
      <c r="FNZ40" s="265"/>
      <c r="FOA40" s="265"/>
      <c r="FOB40" s="265"/>
      <c r="FOC40" s="265"/>
      <c r="FOD40" s="265"/>
      <c r="FOE40" s="265"/>
      <c r="FOF40" s="265"/>
      <c r="FOG40" s="265"/>
      <c r="FOH40" s="265" t="s">
        <v>457</v>
      </c>
      <c r="FOI40" s="265"/>
      <c r="FOJ40" s="265"/>
      <c r="FOK40" s="265"/>
      <c r="FOL40" s="265"/>
      <c r="FOM40" s="265"/>
      <c r="FON40" s="265"/>
      <c r="FOO40" s="265"/>
      <c r="FOP40" s="265"/>
      <c r="FOQ40" s="265"/>
      <c r="FOR40" s="265"/>
      <c r="FOS40" s="265"/>
      <c r="FOT40" s="265"/>
      <c r="FOU40" s="265"/>
      <c r="FOV40" s="265"/>
      <c r="FOW40" s="265"/>
      <c r="FOX40" s="265" t="s">
        <v>457</v>
      </c>
      <c r="FOY40" s="265"/>
      <c r="FOZ40" s="265"/>
      <c r="FPA40" s="265"/>
      <c r="FPB40" s="265"/>
      <c r="FPC40" s="265"/>
      <c r="FPD40" s="265"/>
      <c r="FPE40" s="265"/>
      <c r="FPF40" s="265"/>
      <c r="FPG40" s="265"/>
      <c r="FPH40" s="265"/>
      <c r="FPI40" s="265"/>
      <c r="FPJ40" s="265"/>
      <c r="FPK40" s="265"/>
      <c r="FPL40" s="265"/>
      <c r="FPM40" s="265"/>
      <c r="FPN40" s="265" t="s">
        <v>457</v>
      </c>
      <c r="FPO40" s="265"/>
      <c r="FPP40" s="265"/>
      <c r="FPQ40" s="265"/>
      <c r="FPR40" s="265"/>
      <c r="FPS40" s="265"/>
      <c r="FPT40" s="265"/>
      <c r="FPU40" s="265"/>
      <c r="FPV40" s="265"/>
      <c r="FPW40" s="265"/>
      <c r="FPX40" s="265"/>
      <c r="FPY40" s="265"/>
      <c r="FPZ40" s="265"/>
      <c r="FQA40" s="265"/>
      <c r="FQB40" s="265"/>
      <c r="FQC40" s="265"/>
      <c r="FQD40" s="265" t="s">
        <v>457</v>
      </c>
      <c r="FQE40" s="265"/>
      <c r="FQF40" s="265"/>
      <c r="FQG40" s="265"/>
      <c r="FQH40" s="265"/>
      <c r="FQI40" s="265"/>
      <c r="FQJ40" s="265"/>
      <c r="FQK40" s="265"/>
      <c r="FQL40" s="265"/>
      <c r="FQM40" s="265"/>
      <c r="FQN40" s="265"/>
      <c r="FQO40" s="265"/>
      <c r="FQP40" s="265"/>
      <c r="FQQ40" s="265"/>
      <c r="FQR40" s="265"/>
      <c r="FQS40" s="265"/>
      <c r="FQT40" s="265" t="s">
        <v>457</v>
      </c>
      <c r="FQU40" s="265"/>
      <c r="FQV40" s="265"/>
      <c r="FQW40" s="265"/>
      <c r="FQX40" s="265"/>
      <c r="FQY40" s="265"/>
      <c r="FQZ40" s="265"/>
      <c r="FRA40" s="265"/>
      <c r="FRB40" s="265"/>
      <c r="FRC40" s="265"/>
      <c r="FRD40" s="265"/>
      <c r="FRE40" s="265"/>
      <c r="FRF40" s="265"/>
      <c r="FRG40" s="265"/>
      <c r="FRH40" s="265"/>
      <c r="FRI40" s="265"/>
      <c r="FRJ40" s="265" t="s">
        <v>457</v>
      </c>
      <c r="FRK40" s="265"/>
      <c r="FRL40" s="265"/>
      <c r="FRM40" s="265"/>
      <c r="FRN40" s="265"/>
      <c r="FRO40" s="265"/>
      <c r="FRP40" s="265"/>
      <c r="FRQ40" s="265"/>
      <c r="FRR40" s="265"/>
      <c r="FRS40" s="265"/>
      <c r="FRT40" s="265"/>
      <c r="FRU40" s="265"/>
      <c r="FRV40" s="265"/>
      <c r="FRW40" s="265"/>
      <c r="FRX40" s="265"/>
      <c r="FRY40" s="265"/>
      <c r="FRZ40" s="265" t="s">
        <v>457</v>
      </c>
      <c r="FSA40" s="265"/>
      <c r="FSB40" s="265"/>
      <c r="FSC40" s="265"/>
      <c r="FSD40" s="265"/>
      <c r="FSE40" s="265"/>
      <c r="FSF40" s="265"/>
      <c r="FSG40" s="265"/>
      <c r="FSH40" s="265"/>
      <c r="FSI40" s="265"/>
      <c r="FSJ40" s="265"/>
      <c r="FSK40" s="265"/>
      <c r="FSL40" s="265"/>
      <c r="FSM40" s="265"/>
      <c r="FSN40" s="265"/>
      <c r="FSO40" s="265"/>
      <c r="FSP40" s="265" t="s">
        <v>457</v>
      </c>
      <c r="FSQ40" s="265"/>
      <c r="FSR40" s="265"/>
      <c r="FSS40" s="265"/>
      <c r="FST40" s="265"/>
      <c r="FSU40" s="265"/>
      <c r="FSV40" s="265"/>
      <c r="FSW40" s="265"/>
      <c r="FSX40" s="265"/>
      <c r="FSY40" s="265"/>
      <c r="FSZ40" s="265"/>
      <c r="FTA40" s="265"/>
      <c r="FTB40" s="265"/>
      <c r="FTC40" s="265"/>
      <c r="FTD40" s="265"/>
      <c r="FTE40" s="265"/>
      <c r="FTF40" s="265" t="s">
        <v>457</v>
      </c>
      <c r="FTG40" s="265"/>
      <c r="FTH40" s="265"/>
      <c r="FTI40" s="265"/>
      <c r="FTJ40" s="265"/>
      <c r="FTK40" s="265"/>
      <c r="FTL40" s="265"/>
      <c r="FTM40" s="265"/>
      <c r="FTN40" s="265"/>
      <c r="FTO40" s="265"/>
      <c r="FTP40" s="265"/>
      <c r="FTQ40" s="265"/>
      <c r="FTR40" s="265"/>
      <c r="FTS40" s="265"/>
      <c r="FTT40" s="265"/>
      <c r="FTU40" s="265"/>
      <c r="FTV40" s="265" t="s">
        <v>457</v>
      </c>
      <c r="FTW40" s="265"/>
      <c r="FTX40" s="265"/>
      <c r="FTY40" s="265"/>
      <c r="FTZ40" s="265"/>
      <c r="FUA40" s="265"/>
      <c r="FUB40" s="265"/>
      <c r="FUC40" s="265"/>
      <c r="FUD40" s="265"/>
      <c r="FUE40" s="265"/>
      <c r="FUF40" s="265"/>
      <c r="FUG40" s="265"/>
      <c r="FUH40" s="265"/>
      <c r="FUI40" s="265"/>
      <c r="FUJ40" s="265"/>
      <c r="FUK40" s="265"/>
      <c r="FUL40" s="265" t="s">
        <v>457</v>
      </c>
      <c r="FUM40" s="265"/>
      <c r="FUN40" s="265"/>
      <c r="FUO40" s="265"/>
      <c r="FUP40" s="265"/>
      <c r="FUQ40" s="265"/>
      <c r="FUR40" s="265"/>
      <c r="FUS40" s="265"/>
      <c r="FUT40" s="265"/>
      <c r="FUU40" s="265"/>
      <c r="FUV40" s="265"/>
      <c r="FUW40" s="265"/>
      <c r="FUX40" s="265"/>
      <c r="FUY40" s="265"/>
      <c r="FUZ40" s="265"/>
      <c r="FVA40" s="265"/>
      <c r="FVB40" s="265" t="s">
        <v>457</v>
      </c>
      <c r="FVC40" s="265"/>
      <c r="FVD40" s="265"/>
      <c r="FVE40" s="265"/>
      <c r="FVF40" s="265"/>
      <c r="FVG40" s="265"/>
      <c r="FVH40" s="265"/>
      <c r="FVI40" s="265"/>
      <c r="FVJ40" s="265"/>
      <c r="FVK40" s="265"/>
      <c r="FVL40" s="265"/>
      <c r="FVM40" s="265"/>
      <c r="FVN40" s="265"/>
      <c r="FVO40" s="265"/>
      <c r="FVP40" s="265"/>
      <c r="FVQ40" s="265"/>
      <c r="FVR40" s="265" t="s">
        <v>457</v>
      </c>
      <c r="FVS40" s="265"/>
      <c r="FVT40" s="265"/>
      <c r="FVU40" s="265"/>
      <c r="FVV40" s="265"/>
      <c r="FVW40" s="265"/>
      <c r="FVX40" s="265"/>
      <c r="FVY40" s="265"/>
      <c r="FVZ40" s="265"/>
      <c r="FWA40" s="265"/>
      <c r="FWB40" s="265"/>
      <c r="FWC40" s="265"/>
      <c r="FWD40" s="265"/>
      <c r="FWE40" s="265"/>
      <c r="FWF40" s="265"/>
      <c r="FWG40" s="265"/>
      <c r="FWH40" s="265" t="s">
        <v>457</v>
      </c>
      <c r="FWI40" s="265"/>
      <c r="FWJ40" s="265"/>
      <c r="FWK40" s="265"/>
      <c r="FWL40" s="265"/>
      <c r="FWM40" s="265"/>
      <c r="FWN40" s="265"/>
      <c r="FWO40" s="265"/>
      <c r="FWP40" s="265"/>
      <c r="FWQ40" s="265"/>
      <c r="FWR40" s="265"/>
      <c r="FWS40" s="265"/>
      <c r="FWT40" s="265"/>
      <c r="FWU40" s="265"/>
      <c r="FWV40" s="265"/>
      <c r="FWW40" s="265"/>
      <c r="FWX40" s="265" t="s">
        <v>457</v>
      </c>
      <c r="FWY40" s="265"/>
      <c r="FWZ40" s="265"/>
      <c r="FXA40" s="265"/>
      <c r="FXB40" s="265"/>
      <c r="FXC40" s="265"/>
      <c r="FXD40" s="265"/>
      <c r="FXE40" s="265"/>
      <c r="FXF40" s="265"/>
      <c r="FXG40" s="265"/>
      <c r="FXH40" s="265"/>
      <c r="FXI40" s="265"/>
      <c r="FXJ40" s="265"/>
      <c r="FXK40" s="265"/>
      <c r="FXL40" s="265"/>
      <c r="FXM40" s="265"/>
      <c r="FXN40" s="265" t="s">
        <v>457</v>
      </c>
      <c r="FXO40" s="265"/>
      <c r="FXP40" s="265"/>
      <c r="FXQ40" s="265"/>
      <c r="FXR40" s="265"/>
      <c r="FXS40" s="265"/>
      <c r="FXT40" s="265"/>
      <c r="FXU40" s="265"/>
      <c r="FXV40" s="265"/>
      <c r="FXW40" s="265"/>
      <c r="FXX40" s="265"/>
      <c r="FXY40" s="265"/>
      <c r="FXZ40" s="265"/>
      <c r="FYA40" s="265"/>
      <c r="FYB40" s="265"/>
      <c r="FYC40" s="265"/>
      <c r="FYD40" s="265" t="s">
        <v>457</v>
      </c>
      <c r="FYE40" s="265"/>
      <c r="FYF40" s="265"/>
      <c r="FYG40" s="265"/>
      <c r="FYH40" s="265"/>
      <c r="FYI40" s="265"/>
      <c r="FYJ40" s="265"/>
      <c r="FYK40" s="265"/>
      <c r="FYL40" s="265"/>
      <c r="FYM40" s="265"/>
      <c r="FYN40" s="265"/>
      <c r="FYO40" s="265"/>
      <c r="FYP40" s="265"/>
      <c r="FYQ40" s="265"/>
      <c r="FYR40" s="265"/>
      <c r="FYS40" s="265"/>
      <c r="FYT40" s="265" t="s">
        <v>457</v>
      </c>
      <c r="FYU40" s="265"/>
      <c r="FYV40" s="265"/>
      <c r="FYW40" s="265"/>
      <c r="FYX40" s="265"/>
      <c r="FYY40" s="265"/>
      <c r="FYZ40" s="265"/>
      <c r="FZA40" s="265"/>
      <c r="FZB40" s="265"/>
      <c r="FZC40" s="265"/>
      <c r="FZD40" s="265"/>
      <c r="FZE40" s="265"/>
      <c r="FZF40" s="265"/>
      <c r="FZG40" s="265"/>
      <c r="FZH40" s="265"/>
      <c r="FZI40" s="265"/>
      <c r="FZJ40" s="265" t="s">
        <v>457</v>
      </c>
      <c r="FZK40" s="265"/>
      <c r="FZL40" s="265"/>
      <c r="FZM40" s="265"/>
      <c r="FZN40" s="265"/>
      <c r="FZO40" s="265"/>
      <c r="FZP40" s="265"/>
      <c r="FZQ40" s="265"/>
      <c r="FZR40" s="265"/>
      <c r="FZS40" s="265"/>
      <c r="FZT40" s="265"/>
      <c r="FZU40" s="265"/>
      <c r="FZV40" s="265"/>
      <c r="FZW40" s="265"/>
      <c r="FZX40" s="265"/>
      <c r="FZY40" s="265"/>
      <c r="FZZ40" s="265" t="s">
        <v>457</v>
      </c>
      <c r="GAA40" s="265"/>
      <c r="GAB40" s="265"/>
      <c r="GAC40" s="265"/>
      <c r="GAD40" s="265"/>
      <c r="GAE40" s="265"/>
      <c r="GAF40" s="265"/>
      <c r="GAG40" s="265"/>
      <c r="GAH40" s="265"/>
      <c r="GAI40" s="265"/>
      <c r="GAJ40" s="265"/>
      <c r="GAK40" s="265"/>
      <c r="GAL40" s="265"/>
      <c r="GAM40" s="265"/>
      <c r="GAN40" s="265"/>
      <c r="GAO40" s="265"/>
      <c r="GAP40" s="265" t="s">
        <v>457</v>
      </c>
      <c r="GAQ40" s="265"/>
      <c r="GAR40" s="265"/>
      <c r="GAS40" s="265"/>
      <c r="GAT40" s="265"/>
      <c r="GAU40" s="265"/>
      <c r="GAV40" s="265"/>
      <c r="GAW40" s="265"/>
      <c r="GAX40" s="265"/>
      <c r="GAY40" s="265"/>
      <c r="GAZ40" s="265"/>
      <c r="GBA40" s="265"/>
      <c r="GBB40" s="265"/>
      <c r="GBC40" s="265"/>
      <c r="GBD40" s="265"/>
      <c r="GBE40" s="265"/>
      <c r="GBF40" s="265" t="s">
        <v>457</v>
      </c>
      <c r="GBG40" s="265"/>
      <c r="GBH40" s="265"/>
      <c r="GBI40" s="265"/>
      <c r="GBJ40" s="265"/>
      <c r="GBK40" s="265"/>
      <c r="GBL40" s="265"/>
      <c r="GBM40" s="265"/>
      <c r="GBN40" s="265"/>
      <c r="GBO40" s="265"/>
      <c r="GBP40" s="265"/>
      <c r="GBQ40" s="265"/>
      <c r="GBR40" s="265"/>
      <c r="GBS40" s="265"/>
      <c r="GBT40" s="265"/>
      <c r="GBU40" s="265"/>
      <c r="GBV40" s="265" t="s">
        <v>457</v>
      </c>
      <c r="GBW40" s="265"/>
      <c r="GBX40" s="265"/>
      <c r="GBY40" s="265"/>
      <c r="GBZ40" s="265"/>
      <c r="GCA40" s="265"/>
      <c r="GCB40" s="265"/>
      <c r="GCC40" s="265"/>
      <c r="GCD40" s="265"/>
      <c r="GCE40" s="265"/>
      <c r="GCF40" s="265"/>
      <c r="GCG40" s="265"/>
      <c r="GCH40" s="265"/>
      <c r="GCI40" s="265"/>
      <c r="GCJ40" s="265"/>
      <c r="GCK40" s="265"/>
      <c r="GCL40" s="265" t="s">
        <v>457</v>
      </c>
      <c r="GCM40" s="265"/>
      <c r="GCN40" s="265"/>
      <c r="GCO40" s="265"/>
      <c r="GCP40" s="265"/>
      <c r="GCQ40" s="265"/>
      <c r="GCR40" s="265"/>
      <c r="GCS40" s="265"/>
      <c r="GCT40" s="265"/>
      <c r="GCU40" s="265"/>
      <c r="GCV40" s="265"/>
      <c r="GCW40" s="265"/>
      <c r="GCX40" s="265"/>
      <c r="GCY40" s="265"/>
      <c r="GCZ40" s="265"/>
      <c r="GDA40" s="265"/>
      <c r="GDB40" s="265" t="s">
        <v>457</v>
      </c>
      <c r="GDC40" s="265"/>
      <c r="GDD40" s="265"/>
      <c r="GDE40" s="265"/>
      <c r="GDF40" s="265"/>
      <c r="GDG40" s="265"/>
      <c r="GDH40" s="265"/>
      <c r="GDI40" s="265"/>
      <c r="GDJ40" s="265"/>
      <c r="GDK40" s="265"/>
      <c r="GDL40" s="265"/>
      <c r="GDM40" s="265"/>
      <c r="GDN40" s="265"/>
      <c r="GDO40" s="265"/>
      <c r="GDP40" s="265"/>
      <c r="GDQ40" s="265"/>
      <c r="GDR40" s="265" t="s">
        <v>457</v>
      </c>
      <c r="GDS40" s="265"/>
      <c r="GDT40" s="265"/>
      <c r="GDU40" s="265"/>
      <c r="GDV40" s="265"/>
      <c r="GDW40" s="265"/>
      <c r="GDX40" s="265"/>
      <c r="GDY40" s="265"/>
      <c r="GDZ40" s="265"/>
      <c r="GEA40" s="265"/>
      <c r="GEB40" s="265"/>
      <c r="GEC40" s="265"/>
      <c r="GED40" s="265"/>
      <c r="GEE40" s="265"/>
      <c r="GEF40" s="265"/>
      <c r="GEG40" s="265"/>
      <c r="GEH40" s="265" t="s">
        <v>457</v>
      </c>
      <c r="GEI40" s="265"/>
      <c r="GEJ40" s="265"/>
      <c r="GEK40" s="265"/>
      <c r="GEL40" s="265"/>
      <c r="GEM40" s="265"/>
      <c r="GEN40" s="265"/>
      <c r="GEO40" s="265"/>
      <c r="GEP40" s="265"/>
      <c r="GEQ40" s="265"/>
      <c r="GER40" s="265"/>
      <c r="GES40" s="265"/>
      <c r="GET40" s="265"/>
      <c r="GEU40" s="265"/>
      <c r="GEV40" s="265"/>
      <c r="GEW40" s="265"/>
      <c r="GEX40" s="265" t="s">
        <v>457</v>
      </c>
      <c r="GEY40" s="265"/>
      <c r="GEZ40" s="265"/>
      <c r="GFA40" s="265"/>
      <c r="GFB40" s="265"/>
      <c r="GFC40" s="265"/>
      <c r="GFD40" s="265"/>
      <c r="GFE40" s="265"/>
      <c r="GFF40" s="265"/>
      <c r="GFG40" s="265"/>
      <c r="GFH40" s="265"/>
      <c r="GFI40" s="265"/>
      <c r="GFJ40" s="265"/>
      <c r="GFK40" s="265"/>
      <c r="GFL40" s="265"/>
      <c r="GFM40" s="265"/>
      <c r="GFN40" s="265" t="s">
        <v>457</v>
      </c>
      <c r="GFO40" s="265"/>
      <c r="GFP40" s="265"/>
      <c r="GFQ40" s="265"/>
      <c r="GFR40" s="265"/>
      <c r="GFS40" s="265"/>
      <c r="GFT40" s="265"/>
      <c r="GFU40" s="265"/>
      <c r="GFV40" s="265"/>
      <c r="GFW40" s="265"/>
      <c r="GFX40" s="265"/>
      <c r="GFY40" s="265"/>
      <c r="GFZ40" s="265"/>
      <c r="GGA40" s="265"/>
      <c r="GGB40" s="265"/>
      <c r="GGC40" s="265"/>
      <c r="GGD40" s="265" t="s">
        <v>457</v>
      </c>
      <c r="GGE40" s="265"/>
      <c r="GGF40" s="265"/>
      <c r="GGG40" s="265"/>
      <c r="GGH40" s="265"/>
      <c r="GGI40" s="265"/>
      <c r="GGJ40" s="265"/>
      <c r="GGK40" s="265"/>
      <c r="GGL40" s="265"/>
      <c r="GGM40" s="265"/>
      <c r="GGN40" s="265"/>
      <c r="GGO40" s="265"/>
      <c r="GGP40" s="265"/>
      <c r="GGQ40" s="265"/>
      <c r="GGR40" s="265"/>
      <c r="GGS40" s="265"/>
      <c r="GGT40" s="265" t="s">
        <v>457</v>
      </c>
      <c r="GGU40" s="265"/>
      <c r="GGV40" s="265"/>
      <c r="GGW40" s="265"/>
      <c r="GGX40" s="265"/>
      <c r="GGY40" s="265"/>
      <c r="GGZ40" s="265"/>
      <c r="GHA40" s="265"/>
      <c r="GHB40" s="265"/>
      <c r="GHC40" s="265"/>
      <c r="GHD40" s="265"/>
      <c r="GHE40" s="265"/>
      <c r="GHF40" s="265"/>
      <c r="GHG40" s="265"/>
      <c r="GHH40" s="265"/>
      <c r="GHI40" s="265"/>
      <c r="GHJ40" s="265" t="s">
        <v>457</v>
      </c>
      <c r="GHK40" s="265"/>
      <c r="GHL40" s="265"/>
      <c r="GHM40" s="265"/>
      <c r="GHN40" s="265"/>
      <c r="GHO40" s="265"/>
      <c r="GHP40" s="265"/>
      <c r="GHQ40" s="265"/>
      <c r="GHR40" s="265"/>
      <c r="GHS40" s="265"/>
      <c r="GHT40" s="265"/>
      <c r="GHU40" s="265"/>
      <c r="GHV40" s="265"/>
      <c r="GHW40" s="265"/>
      <c r="GHX40" s="265"/>
      <c r="GHY40" s="265"/>
      <c r="GHZ40" s="265" t="s">
        <v>457</v>
      </c>
      <c r="GIA40" s="265"/>
      <c r="GIB40" s="265"/>
      <c r="GIC40" s="265"/>
      <c r="GID40" s="265"/>
      <c r="GIE40" s="265"/>
      <c r="GIF40" s="265"/>
      <c r="GIG40" s="265"/>
      <c r="GIH40" s="265"/>
      <c r="GII40" s="265"/>
      <c r="GIJ40" s="265"/>
      <c r="GIK40" s="265"/>
      <c r="GIL40" s="265"/>
      <c r="GIM40" s="265"/>
      <c r="GIN40" s="265"/>
      <c r="GIO40" s="265"/>
      <c r="GIP40" s="265" t="s">
        <v>457</v>
      </c>
      <c r="GIQ40" s="265"/>
      <c r="GIR40" s="265"/>
      <c r="GIS40" s="265"/>
      <c r="GIT40" s="265"/>
      <c r="GIU40" s="265"/>
      <c r="GIV40" s="265"/>
      <c r="GIW40" s="265"/>
      <c r="GIX40" s="265"/>
      <c r="GIY40" s="265"/>
      <c r="GIZ40" s="265"/>
      <c r="GJA40" s="265"/>
      <c r="GJB40" s="265"/>
      <c r="GJC40" s="265"/>
      <c r="GJD40" s="265"/>
      <c r="GJE40" s="265"/>
      <c r="GJF40" s="265" t="s">
        <v>457</v>
      </c>
      <c r="GJG40" s="265"/>
      <c r="GJH40" s="265"/>
      <c r="GJI40" s="265"/>
      <c r="GJJ40" s="265"/>
      <c r="GJK40" s="265"/>
      <c r="GJL40" s="265"/>
      <c r="GJM40" s="265"/>
      <c r="GJN40" s="265"/>
      <c r="GJO40" s="265"/>
      <c r="GJP40" s="265"/>
      <c r="GJQ40" s="265"/>
      <c r="GJR40" s="265"/>
      <c r="GJS40" s="265"/>
      <c r="GJT40" s="265"/>
      <c r="GJU40" s="265"/>
      <c r="GJV40" s="265" t="s">
        <v>457</v>
      </c>
      <c r="GJW40" s="265"/>
      <c r="GJX40" s="265"/>
      <c r="GJY40" s="265"/>
      <c r="GJZ40" s="265"/>
      <c r="GKA40" s="265"/>
      <c r="GKB40" s="265"/>
      <c r="GKC40" s="265"/>
      <c r="GKD40" s="265"/>
      <c r="GKE40" s="265"/>
      <c r="GKF40" s="265"/>
      <c r="GKG40" s="265"/>
      <c r="GKH40" s="265"/>
      <c r="GKI40" s="265"/>
      <c r="GKJ40" s="265"/>
      <c r="GKK40" s="265"/>
      <c r="GKL40" s="265" t="s">
        <v>457</v>
      </c>
      <c r="GKM40" s="265"/>
      <c r="GKN40" s="265"/>
      <c r="GKO40" s="265"/>
      <c r="GKP40" s="265"/>
      <c r="GKQ40" s="265"/>
      <c r="GKR40" s="265"/>
      <c r="GKS40" s="265"/>
      <c r="GKT40" s="265"/>
      <c r="GKU40" s="265"/>
      <c r="GKV40" s="265"/>
      <c r="GKW40" s="265"/>
      <c r="GKX40" s="265"/>
      <c r="GKY40" s="265"/>
      <c r="GKZ40" s="265"/>
      <c r="GLA40" s="265"/>
      <c r="GLB40" s="265" t="s">
        <v>457</v>
      </c>
      <c r="GLC40" s="265"/>
      <c r="GLD40" s="265"/>
      <c r="GLE40" s="265"/>
      <c r="GLF40" s="265"/>
      <c r="GLG40" s="265"/>
      <c r="GLH40" s="265"/>
      <c r="GLI40" s="265"/>
      <c r="GLJ40" s="265"/>
      <c r="GLK40" s="265"/>
      <c r="GLL40" s="265"/>
      <c r="GLM40" s="265"/>
      <c r="GLN40" s="265"/>
      <c r="GLO40" s="265"/>
      <c r="GLP40" s="265"/>
      <c r="GLQ40" s="265"/>
      <c r="GLR40" s="265" t="s">
        <v>457</v>
      </c>
      <c r="GLS40" s="265"/>
      <c r="GLT40" s="265"/>
      <c r="GLU40" s="265"/>
      <c r="GLV40" s="265"/>
      <c r="GLW40" s="265"/>
      <c r="GLX40" s="265"/>
      <c r="GLY40" s="265"/>
      <c r="GLZ40" s="265"/>
      <c r="GMA40" s="265"/>
      <c r="GMB40" s="265"/>
      <c r="GMC40" s="265"/>
      <c r="GMD40" s="265"/>
      <c r="GME40" s="265"/>
      <c r="GMF40" s="265"/>
      <c r="GMG40" s="265"/>
      <c r="GMH40" s="265" t="s">
        <v>457</v>
      </c>
      <c r="GMI40" s="265"/>
      <c r="GMJ40" s="265"/>
      <c r="GMK40" s="265"/>
      <c r="GML40" s="265"/>
      <c r="GMM40" s="265"/>
      <c r="GMN40" s="265"/>
      <c r="GMO40" s="265"/>
      <c r="GMP40" s="265"/>
      <c r="GMQ40" s="265"/>
      <c r="GMR40" s="265"/>
      <c r="GMS40" s="265"/>
      <c r="GMT40" s="265"/>
      <c r="GMU40" s="265"/>
      <c r="GMV40" s="265"/>
      <c r="GMW40" s="265"/>
      <c r="GMX40" s="265" t="s">
        <v>457</v>
      </c>
      <c r="GMY40" s="265"/>
      <c r="GMZ40" s="265"/>
      <c r="GNA40" s="265"/>
      <c r="GNB40" s="265"/>
      <c r="GNC40" s="265"/>
      <c r="GND40" s="265"/>
      <c r="GNE40" s="265"/>
      <c r="GNF40" s="265"/>
      <c r="GNG40" s="265"/>
      <c r="GNH40" s="265"/>
      <c r="GNI40" s="265"/>
      <c r="GNJ40" s="265"/>
      <c r="GNK40" s="265"/>
      <c r="GNL40" s="265"/>
      <c r="GNM40" s="265"/>
      <c r="GNN40" s="265" t="s">
        <v>457</v>
      </c>
      <c r="GNO40" s="265"/>
      <c r="GNP40" s="265"/>
      <c r="GNQ40" s="265"/>
      <c r="GNR40" s="265"/>
      <c r="GNS40" s="265"/>
      <c r="GNT40" s="265"/>
      <c r="GNU40" s="265"/>
      <c r="GNV40" s="265"/>
      <c r="GNW40" s="265"/>
      <c r="GNX40" s="265"/>
      <c r="GNY40" s="265"/>
      <c r="GNZ40" s="265"/>
      <c r="GOA40" s="265"/>
      <c r="GOB40" s="265"/>
      <c r="GOC40" s="265"/>
      <c r="GOD40" s="265" t="s">
        <v>457</v>
      </c>
      <c r="GOE40" s="265"/>
      <c r="GOF40" s="265"/>
      <c r="GOG40" s="265"/>
      <c r="GOH40" s="265"/>
      <c r="GOI40" s="265"/>
      <c r="GOJ40" s="265"/>
      <c r="GOK40" s="265"/>
      <c r="GOL40" s="265"/>
      <c r="GOM40" s="265"/>
      <c r="GON40" s="265"/>
      <c r="GOO40" s="265"/>
      <c r="GOP40" s="265"/>
      <c r="GOQ40" s="265"/>
      <c r="GOR40" s="265"/>
      <c r="GOS40" s="265"/>
      <c r="GOT40" s="265" t="s">
        <v>457</v>
      </c>
      <c r="GOU40" s="265"/>
      <c r="GOV40" s="265"/>
      <c r="GOW40" s="265"/>
      <c r="GOX40" s="265"/>
      <c r="GOY40" s="265"/>
      <c r="GOZ40" s="265"/>
      <c r="GPA40" s="265"/>
      <c r="GPB40" s="265"/>
      <c r="GPC40" s="265"/>
      <c r="GPD40" s="265"/>
      <c r="GPE40" s="265"/>
      <c r="GPF40" s="265"/>
      <c r="GPG40" s="265"/>
      <c r="GPH40" s="265"/>
      <c r="GPI40" s="265"/>
      <c r="GPJ40" s="265" t="s">
        <v>457</v>
      </c>
      <c r="GPK40" s="265"/>
      <c r="GPL40" s="265"/>
      <c r="GPM40" s="265"/>
      <c r="GPN40" s="265"/>
      <c r="GPO40" s="265"/>
      <c r="GPP40" s="265"/>
      <c r="GPQ40" s="265"/>
      <c r="GPR40" s="265"/>
      <c r="GPS40" s="265"/>
      <c r="GPT40" s="265"/>
      <c r="GPU40" s="265"/>
      <c r="GPV40" s="265"/>
      <c r="GPW40" s="265"/>
      <c r="GPX40" s="265"/>
      <c r="GPY40" s="265"/>
      <c r="GPZ40" s="265" t="s">
        <v>457</v>
      </c>
      <c r="GQA40" s="265"/>
      <c r="GQB40" s="265"/>
      <c r="GQC40" s="265"/>
      <c r="GQD40" s="265"/>
      <c r="GQE40" s="265"/>
      <c r="GQF40" s="265"/>
      <c r="GQG40" s="265"/>
      <c r="GQH40" s="265"/>
      <c r="GQI40" s="265"/>
      <c r="GQJ40" s="265"/>
      <c r="GQK40" s="265"/>
      <c r="GQL40" s="265"/>
      <c r="GQM40" s="265"/>
      <c r="GQN40" s="265"/>
      <c r="GQO40" s="265"/>
      <c r="GQP40" s="265" t="s">
        <v>457</v>
      </c>
      <c r="GQQ40" s="265"/>
      <c r="GQR40" s="265"/>
      <c r="GQS40" s="265"/>
      <c r="GQT40" s="265"/>
      <c r="GQU40" s="265"/>
      <c r="GQV40" s="265"/>
      <c r="GQW40" s="265"/>
      <c r="GQX40" s="265"/>
      <c r="GQY40" s="265"/>
      <c r="GQZ40" s="265"/>
      <c r="GRA40" s="265"/>
      <c r="GRB40" s="265"/>
      <c r="GRC40" s="265"/>
      <c r="GRD40" s="265"/>
      <c r="GRE40" s="265"/>
      <c r="GRF40" s="265" t="s">
        <v>457</v>
      </c>
      <c r="GRG40" s="265"/>
      <c r="GRH40" s="265"/>
      <c r="GRI40" s="265"/>
      <c r="GRJ40" s="265"/>
      <c r="GRK40" s="265"/>
      <c r="GRL40" s="265"/>
      <c r="GRM40" s="265"/>
      <c r="GRN40" s="265"/>
      <c r="GRO40" s="265"/>
      <c r="GRP40" s="265"/>
      <c r="GRQ40" s="265"/>
      <c r="GRR40" s="265"/>
      <c r="GRS40" s="265"/>
      <c r="GRT40" s="265"/>
      <c r="GRU40" s="265"/>
      <c r="GRV40" s="265" t="s">
        <v>457</v>
      </c>
      <c r="GRW40" s="265"/>
      <c r="GRX40" s="265"/>
      <c r="GRY40" s="265"/>
      <c r="GRZ40" s="265"/>
      <c r="GSA40" s="265"/>
      <c r="GSB40" s="265"/>
      <c r="GSC40" s="265"/>
      <c r="GSD40" s="265"/>
      <c r="GSE40" s="265"/>
      <c r="GSF40" s="265"/>
      <c r="GSG40" s="265"/>
      <c r="GSH40" s="265"/>
      <c r="GSI40" s="265"/>
      <c r="GSJ40" s="265"/>
      <c r="GSK40" s="265"/>
      <c r="GSL40" s="265" t="s">
        <v>457</v>
      </c>
      <c r="GSM40" s="265"/>
      <c r="GSN40" s="265"/>
      <c r="GSO40" s="265"/>
      <c r="GSP40" s="265"/>
      <c r="GSQ40" s="265"/>
      <c r="GSR40" s="265"/>
      <c r="GSS40" s="265"/>
      <c r="GST40" s="265"/>
      <c r="GSU40" s="265"/>
      <c r="GSV40" s="265"/>
      <c r="GSW40" s="265"/>
      <c r="GSX40" s="265"/>
      <c r="GSY40" s="265"/>
      <c r="GSZ40" s="265"/>
      <c r="GTA40" s="265"/>
      <c r="GTB40" s="265" t="s">
        <v>457</v>
      </c>
      <c r="GTC40" s="265"/>
      <c r="GTD40" s="265"/>
      <c r="GTE40" s="265"/>
      <c r="GTF40" s="265"/>
      <c r="GTG40" s="265"/>
      <c r="GTH40" s="265"/>
      <c r="GTI40" s="265"/>
      <c r="GTJ40" s="265"/>
      <c r="GTK40" s="265"/>
      <c r="GTL40" s="265"/>
      <c r="GTM40" s="265"/>
      <c r="GTN40" s="265"/>
      <c r="GTO40" s="265"/>
      <c r="GTP40" s="265"/>
      <c r="GTQ40" s="265"/>
      <c r="GTR40" s="265" t="s">
        <v>457</v>
      </c>
      <c r="GTS40" s="265"/>
      <c r="GTT40" s="265"/>
      <c r="GTU40" s="265"/>
      <c r="GTV40" s="265"/>
      <c r="GTW40" s="265"/>
      <c r="GTX40" s="265"/>
      <c r="GTY40" s="265"/>
      <c r="GTZ40" s="265"/>
      <c r="GUA40" s="265"/>
      <c r="GUB40" s="265"/>
      <c r="GUC40" s="265"/>
      <c r="GUD40" s="265"/>
      <c r="GUE40" s="265"/>
      <c r="GUF40" s="265"/>
      <c r="GUG40" s="265"/>
      <c r="GUH40" s="265" t="s">
        <v>457</v>
      </c>
      <c r="GUI40" s="265"/>
      <c r="GUJ40" s="265"/>
      <c r="GUK40" s="265"/>
      <c r="GUL40" s="265"/>
      <c r="GUM40" s="265"/>
      <c r="GUN40" s="265"/>
      <c r="GUO40" s="265"/>
      <c r="GUP40" s="265"/>
      <c r="GUQ40" s="265"/>
      <c r="GUR40" s="265"/>
      <c r="GUS40" s="265"/>
      <c r="GUT40" s="265"/>
      <c r="GUU40" s="265"/>
      <c r="GUV40" s="265"/>
      <c r="GUW40" s="265"/>
      <c r="GUX40" s="265" t="s">
        <v>457</v>
      </c>
      <c r="GUY40" s="265"/>
      <c r="GUZ40" s="265"/>
      <c r="GVA40" s="265"/>
      <c r="GVB40" s="265"/>
      <c r="GVC40" s="265"/>
      <c r="GVD40" s="265"/>
      <c r="GVE40" s="265"/>
      <c r="GVF40" s="265"/>
      <c r="GVG40" s="265"/>
      <c r="GVH40" s="265"/>
      <c r="GVI40" s="265"/>
      <c r="GVJ40" s="265"/>
      <c r="GVK40" s="265"/>
      <c r="GVL40" s="265"/>
      <c r="GVM40" s="265"/>
      <c r="GVN40" s="265" t="s">
        <v>457</v>
      </c>
      <c r="GVO40" s="265"/>
      <c r="GVP40" s="265"/>
      <c r="GVQ40" s="265"/>
      <c r="GVR40" s="265"/>
      <c r="GVS40" s="265"/>
      <c r="GVT40" s="265"/>
      <c r="GVU40" s="265"/>
      <c r="GVV40" s="265"/>
      <c r="GVW40" s="265"/>
      <c r="GVX40" s="265"/>
      <c r="GVY40" s="265"/>
      <c r="GVZ40" s="265"/>
      <c r="GWA40" s="265"/>
      <c r="GWB40" s="265"/>
      <c r="GWC40" s="265"/>
      <c r="GWD40" s="265" t="s">
        <v>457</v>
      </c>
      <c r="GWE40" s="265"/>
      <c r="GWF40" s="265"/>
      <c r="GWG40" s="265"/>
      <c r="GWH40" s="265"/>
      <c r="GWI40" s="265"/>
      <c r="GWJ40" s="265"/>
      <c r="GWK40" s="265"/>
      <c r="GWL40" s="265"/>
      <c r="GWM40" s="265"/>
      <c r="GWN40" s="265"/>
      <c r="GWO40" s="265"/>
      <c r="GWP40" s="265"/>
      <c r="GWQ40" s="265"/>
      <c r="GWR40" s="265"/>
      <c r="GWS40" s="265"/>
      <c r="GWT40" s="265" t="s">
        <v>457</v>
      </c>
      <c r="GWU40" s="265"/>
      <c r="GWV40" s="265"/>
      <c r="GWW40" s="265"/>
      <c r="GWX40" s="265"/>
      <c r="GWY40" s="265"/>
      <c r="GWZ40" s="265"/>
      <c r="GXA40" s="265"/>
      <c r="GXB40" s="265"/>
      <c r="GXC40" s="265"/>
      <c r="GXD40" s="265"/>
      <c r="GXE40" s="265"/>
      <c r="GXF40" s="265"/>
      <c r="GXG40" s="265"/>
      <c r="GXH40" s="265"/>
      <c r="GXI40" s="265"/>
      <c r="GXJ40" s="265" t="s">
        <v>457</v>
      </c>
      <c r="GXK40" s="265"/>
      <c r="GXL40" s="265"/>
      <c r="GXM40" s="265"/>
      <c r="GXN40" s="265"/>
      <c r="GXO40" s="265"/>
      <c r="GXP40" s="265"/>
      <c r="GXQ40" s="265"/>
      <c r="GXR40" s="265"/>
      <c r="GXS40" s="265"/>
      <c r="GXT40" s="265"/>
      <c r="GXU40" s="265"/>
      <c r="GXV40" s="265"/>
      <c r="GXW40" s="265"/>
      <c r="GXX40" s="265"/>
      <c r="GXY40" s="265"/>
      <c r="GXZ40" s="265" t="s">
        <v>457</v>
      </c>
      <c r="GYA40" s="265"/>
      <c r="GYB40" s="265"/>
      <c r="GYC40" s="265"/>
      <c r="GYD40" s="265"/>
      <c r="GYE40" s="265"/>
      <c r="GYF40" s="265"/>
      <c r="GYG40" s="265"/>
      <c r="GYH40" s="265"/>
      <c r="GYI40" s="265"/>
      <c r="GYJ40" s="265"/>
      <c r="GYK40" s="265"/>
      <c r="GYL40" s="265"/>
      <c r="GYM40" s="265"/>
      <c r="GYN40" s="265"/>
      <c r="GYO40" s="265"/>
      <c r="GYP40" s="265" t="s">
        <v>457</v>
      </c>
      <c r="GYQ40" s="265"/>
      <c r="GYR40" s="265"/>
      <c r="GYS40" s="265"/>
      <c r="GYT40" s="265"/>
      <c r="GYU40" s="265"/>
      <c r="GYV40" s="265"/>
      <c r="GYW40" s="265"/>
      <c r="GYX40" s="265"/>
      <c r="GYY40" s="265"/>
      <c r="GYZ40" s="265"/>
      <c r="GZA40" s="265"/>
      <c r="GZB40" s="265"/>
      <c r="GZC40" s="265"/>
      <c r="GZD40" s="265"/>
      <c r="GZE40" s="265"/>
      <c r="GZF40" s="265" t="s">
        <v>457</v>
      </c>
      <c r="GZG40" s="265"/>
      <c r="GZH40" s="265"/>
      <c r="GZI40" s="265"/>
      <c r="GZJ40" s="265"/>
      <c r="GZK40" s="265"/>
      <c r="GZL40" s="265"/>
      <c r="GZM40" s="265"/>
      <c r="GZN40" s="265"/>
      <c r="GZO40" s="265"/>
      <c r="GZP40" s="265"/>
      <c r="GZQ40" s="265"/>
      <c r="GZR40" s="265"/>
      <c r="GZS40" s="265"/>
      <c r="GZT40" s="265"/>
      <c r="GZU40" s="265"/>
      <c r="GZV40" s="265" t="s">
        <v>457</v>
      </c>
      <c r="GZW40" s="265"/>
      <c r="GZX40" s="265"/>
      <c r="GZY40" s="265"/>
      <c r="GZZ40" s="265"/>
      <c r="HAA40" s="265"/>
      <c r="HAB40" s="265"/>
      <c r="HAC40" s="265"/>
      <c r="HAD40" s="265"/>
      <c r="HAE40" s="265"/>
      <c r="HAF40" s="265"/>
      <c r="HAG40" s="265"/>
      <c r="HAH40" s="265"/>
      <c r="HAI40" s="265"/>
      <c r="HAJ40" s="265"/>
      <c r="HAK40" s="265"/>
      <c r="HAL40" s="265" t="s">
        <v>457</v>
      </c>
      <c r="HAM40" s="265"/>
      <c r="HAN40" s="265"/>
      <c r="HAO40" s="265"/>
      <c r="HAP40" s="265"/>
      <c r="HAQ40" s="265"/>
      <c r="HAR40" s="265"/>
      <c r="HAS40" s="265"/>
      <c r="HAT40" s="265"/>
      <c r="HAU40" s="265"/>
      <c r="HAV40" s="265"/>
      <c r="HAW40" s="265"/>
      <c r="HAX40" s="265"/>
      <c r="HAY40" s="265"/>
      <c r="HAZ40" s="265"/>
      <c r="HBA40" s="265"/>
      <c r="HBB40" s="265" t="s">
        <v>457</v>
      </c>
      <c r="HBC40" s="265"/>
      <c r="HBD40" s="265"/>
      <c r="HBE40" s="265"/>
      <c r="HBF40" s="265"/>
      <c r="HBG40" s="265"/>
      <c r="HBH40" s="265"/>
      <c r="HBI40" s="265"/>
      <c r="HBJ40" s="265"/>
      <c r="HBK40" s="265"/>
      <c r="HBL40" s="265"/>
      <c r="HBM40" s="265"/>
      <c r="HBN40" s="265"/>
      <c r="HBO40" s="265"/>
      <c r="HBP40" s="265"/>
      <c r="HBQ40" s="265"/>
      <c r="HBR40" s="265" t="s">
        <v>457</v>
      </c>
      <c r="HBS40" s="265"/>
      <c r="HBT40" s="265"/>
      <c r="HBU40" s="265"/>
      <c r="HBV40" s="265"/>
      <c r="HBW40" s="265"/>
      <c r="HBX40" s="265"/>
      <c r="HBY40" s="265"/>
      <c r="HBZ40" s="265"/>
      <c r="HCA40" s="265"/>
      <c r="HCB40" s="265"/>
      <c r="HCC40" s="265"/>
      <c r="HCD40" s="265"/>
      <c r="HCE40" s="265"/>
      <c r="HCF40" s="265"/>
      <c r="HCG40" s="265"/>
      <c r="HCH40" s="265" t="s">
        <v>457</v>
      </c>
      <c r="HCI40" s="265"/>
      <c r="HCJ40" s="265"/>
      <c r="HCK40" s="265"/>
      <c r="HCL40" s="265"/>
      <c r="HCM40" s="265"/>
      <c r="HCN40" s="265"/>
      <c r="HCO40" s="265"/>
      <c r="HCP40" s="265"/>
      <c r="HCQ40" s="265"/>
      <c r="HCR40" s="265"/>
      <c r="HCS40" s="265"/>
      <c r="HCT40" s="265"/>
      <c r="HCU40" s="265"/>
      <c r="HCV40" s="265"/>
      <c r="HCW40" s="265"/>
      <c r="HCX40" s="265" t="s">
        <v>457</v>
      </c>
      <c r="HCY40" s="265"/>
      <c r="HCZ40" s="265"/>
      <c r="HDA40" s="265"/>
      <c r="HDB40" s="265"/>
      <c r="HDC40" s="265"/>
      <c r="HDD40" s="265"/>
      <c r="HDE40" s="265"/>
      <c r="HDF40" s="265"/>
      <c r="HDG40" s="265"/>
      <c r="HDH40" s="265"/>
      <c r="HDI40" s="265"/>
      <c r="HDJ40" s="265"/>
      <c r="HDK40" s="265"/>
      <c r="HDL40" s="265"/>
      <c r="HDM40" s="265"/>
      <c r="HDN40" s="265" t="s">
        <v>457</v>
      </c>
      <c r="HDO40" s="265"/>
      <c r="HDP40" s="265"/>
      <c r="HDQ40" s="265"/>
      <c r="HDR40" s="265"/>
      <c r="HDS40" s="265"/>
      <c r="HDT40" s="265"/>
      <c r="HDU40" s="265"/>
      <c r="HDV40" s="265"/>
      <c r="HDW40" s="265"/>
      <c r="HDX40" s="265"/>
      <c r="HDY40" s="265"/>
      <c r="HDZ40" s="265"/>
      <c r="HEA40" s="265"/>
      <c r="HEB40" s="265"/>
      <c r="HEC40" s="265"/>
      <c r="HED40" s="265" t="s">
        <v>457</v>
      </c>
      <c r="HEE40" s="265"/>
      <c r="HEF40" s="265"/>
      <c r="HEG40" s="265"/>
      <c r="HEH40" s="265"/>
      <c r="HEI40" s="265"/>
      <c r="HEJ40" s="265"/>
      <c r="HEK40" s="265"/>
      <c r="HEL40" s="265"/>
      <c r="HEM40" s="265"/>
      <c r="HEN40" s="265"/>
      <c r="HEO40" s="265"/>
      <c r="HEP40" s="265"/>
      <c r="HEQ40" s="265"/>
      <c r="HER40" s="265"/>
      <c r="HES40" s="265"/>
      <c r="HET40" s="265" t="s">
        <v>457</v>
      </c>
      <c r="HEU40" s="265"/>
      <c r="HEV40" s="265"/>
      <c r="HEW40" s="265"/>
      <c r="HEX40" s="265"/>
      <c r="HEY40" s="265"/>
      <c r="HEZ40" s="265"/>
      <c r="HFA40" s="265"/>
      <c r="HFB40" s="265"/>
      <c r="HFC40" s="265"/>
      <c r="HFD40" s="265"/>
      <c r="HFE40" s="265"/>
      <c r="HFF40" s="265"/>
      <c r="HFG40" s="265"/>
      <c r="HFH40" s="265"/>
      <c r="HFI40" s="265"/>
      <c r="HFJ40" s="265" t="s">
        <v>457</v>
      </c>
      <c r="HFK40" s="265"/>
      <c r="HFL40" s="265"/>
      <c r="HFM40" s="265"/>
      <c r="HFN40" s="265"/>
      <c r="HFO40" s="265"/>
      <c r="HFP40" s="265"/>
      <c r="HFQ40" s="265"/>
      <c r="HFR40" s="265"/>
      <c r="HFS40" s="265"/>
      <c r="HFT40" s="265"/>
      <c r="HFU40" s="265"/>
      <c r="HFV40" s="265"/>
      <c r="HFW40" s="265"/>
      <c r="HFX40" s="265"/>
      <c r="HFY40" s="265"/>
      <c r="HFZ40" s="265" t="s">
        <v>457</v>
      </c>
      <c r="HGA40" s="265"/>
      <c r="HGB40" s="265"/>
      <c r="HGC40" s="265"/>
      <c r="HGD40" s="265"/>
      <c r="HGE40" s="265"/>
      <c r="HGF40" s="265"/>
      <c r="HGG40" s="265"/>
      <c r="HGH40" s="265"/>
      <c r="HGI40" s="265"/>
      <c r="HGJ40" s="265"/>
      <c r="HGK40" s="265"/>
      <c r="HGL40" s="265"/>
      <c r="HGM40" s="265"/>
      <c r="HGN40" s="265"/>
      <c r="HGO40" s="265"/>
      <c r="HGP40" s="265" t="s">
        <v>457</v>
      </c>
      <c r="HGQ40" s="265"/>
      <c r="HGR40" s="265"/>
      <c r="HGS40" s="265"/>
      <c r="HGT40" s="265"/>
      <c r="HGU40" s="265"/>
      <c r="HGV40" s="265"/>
      <c r="HGW40" s="265"/>
      <c r="HGX40" s="265"/>
      <c r="HGY40" s="265"/>
      <c r="HGZ40" s="265"/>
      <c r="HHA40" s="265"/>
      <c r="HHB40" s="265"/>
      <c r="HHC40" s="265"/>
      <c r="HHD40" s="265"/>
      <c r="HHE40" s="265"/>
      <c r="HHF40" s="265" t="s">
        <v>457</v>
      </c>
      <c r="HHG40" s="265"/>
      <c r="HHH40" s="265"/>
      <c r="HHI40" s="265"/>
      <c r="HHJ40" s="265"/>
      <c r="HHK40" s="265"/>
      <c r="HHL40" s="265"/>
      <c r="HHM40" s="265"/>
      <c r="HHN40" s="265"/>
      <c r="HHO40" s="265"/>
      <c r="HHP40" s="265"/>
      <c r="HHQ40" s="265"/>
      <c r="HHR40" s="265"/>
      <c r="HHS40" s="265"/>
      <c r="HHT40" s="265"/>
      <c r="HHU40" s="265"/>
      <c r="HHV40" s="265" t="s">
        <v>457</v>
      </c>
      <c r="HHW40" s="265"/>
      <c r="HHX40" s="265"/>
      <c r="HHY40" s="265"/>
      <c r="HHZ40" s="265"/>
      <c r="HIA40" s="265"/>
      <c r="HIB40" s="265"/>
      <c r="HIC40" s="265"/>
      <c r="HID40" s="265"/>
      <c r="HIE40" s="265"/>
      <c r="HIF40" s="265"/>
      <c r="HIG40" s="265"/>
      <c r="HIH40" s="265"/>
      <c r="HII40" s="265"/>
      <c r="HIJ40" s="265"/>
      <c r="HIK40" s="265"/>
      <c r="HIL40" s="265" t="s">
        <v>457</v>
      </c>
      <c r="HIM40" s="265"/>
      <c r="HIN40" s="265"/>
      <c r="HIO40" s="265"/>
      <c r="HIP40" s="265"/>
      <c r="HIQ40" s="265"/>
      <c r="HIR40" s="265"/>
      <c r="HIS40" s="265"/>
      <c r="HIT40" s="265"/>
      <c r="HIU40" s="265"/>
      <c r="HIV40" s="265"/>
      <c r="HIW40" s="265"/>
      <c r="HIX40" s="265"/>
      <c r="HIY40" s="265"/>
      <c r="HIZ40" s="265"/>
      <c r="HJA40" s="265"/>
      <c r="HJB40" s="265" t="s">
        <v>457</v>
      </c>
      <c r="HJC40" s="265"/>
      <c r="HJD40" s="265"/>
      <c r="HJE40" s="265"/>
      <c r="HJF40" s="265"/>
      <c r="HJG40" s="265"/>
      <c r="HJH40" s="265"/>
      <c r="HJI40" s="265"/>
      <c r="HJJ40" s="265"/>
      <c r="HJK40" s="265"/>
      <c r="HJL40" s="265"/>
      <c r="HJM40" s="265"/>
      <c r="HJN40" s="265"/>
      <c r="HJO40" s="265"/>
      <c r="HJP40" s="265"/>
      <c r="HJQ40" s="265"/>
      <c r="HJR40" s="265" t="s">
        <v>457</v>
      </c>
      <c r="HJS40" s="265"/>
      <c r="HJT40" s="265"/>
      <c r="HJU40" s="265"/>
      <c r="HJV40" s="265"/>
      <c r="HJW40" s="265"/>
      <c r="HJX40" s="265"/>
      <c r="HJY40" s="265"/>
      <c r="HJZ40" s="265"/>
      <c r="HKA40" s="265"/>
      <c r="HKB40" s="265"/>
      <c r="HKC40" s="265"/>
      <c r="HKD40" s="265"/>
      <c r="HKE40" s="265"/>
      <c r="HKF40" s="265"/>
      <c r="HKG40" s="265"/>
      <c r="HKH40" s="265" t="s">
        <v>457</v>
      </c>
      <c r="HKI40" s="265"/>
      <c r="HKJ40" s="265"/>
      <c r="HKK40" s="265"/>
      <c r="HKL40" s="265"/>
      <c r="HKM40" s="265"/>
      <c r="HKN40" s="265"/>
      <c r="HKO40" s="265"/>
      <c r="HKP40" s="265"/>
      <c r="HKQ40" s="265"/>
      <c r="HKR40" s="265"/>
      <c r="HKS40" s="265"/>
      <c r="HKT40" s="265"/>
      <c r="HKU40" s="265"/>
      <c r="HKV40" s="265"/>
      <c r="HKW40" s="265"/>
      <c r="HKX40" s="265" t="s">
        <v>457</v>
      </c>
      <c r="HKY40" s="265"/>
      <c r="HKZ40" s="265"/>
      <c r="HLA40" s="265"/>
      <c r="HLB40" s="265"/>
      <c r="HLC40" s="265"/>
      <c r="HLD40" s="265"/>
      <c r="HLE40" s="265"/>
      <c r="HLF40" s="265"/>
      <c r="HLG40" s="265"/>
      <c r="HLH40" s="265"/>
      <c r="HLI40" s="265"/>
      <c r="HLJ40" s="265"/>
      <c r="HLK40" s="265"/>
      <c r="HLL40" s="265"/>
      <c r="HLM40" s="265"/>
      <c r="HLN40" s="265" t="s">
        <v>457</v>
      </c>
      <c r="HLO40" s="265"/>
      <c r="HLP40" s="265"/>
      <c r="HLQ40" s="265"/>
      <c r="HLR40" s="265"/>
      <c r="HLS40" s="265"/>
      <c r="HLT40" s="265"/>
      <c r="HLU40" s="265"/>
      <c r="HLV40" s="265"/>
      <c r="HLW40" s="265"/>
      <c r="HLX40" s="265"/>
      <c r="HLY40" s="265"/>
      <c r="HLZ40" s="265"/>
      <c r="HMA40" s="265"/>
      <c r="HMB40" s="265"/>
      <c r="HMC40" s="265"/>
      <c r="HMD40" s="265" t="s">
        <v>457</v>
      </c>
      <c r="HME40" s="265"/>
      <c r="HMF40" s="265"/>
      <c r="HMG40" s="265"/>
      <c r="HMH40" s="265"/>
      <c r="HMI40" s="265"/>
      <c r="HMJ40" s="265"/>
      <c r="HMK40" s="265"/>
      <c r="HML40" s="265"/>
      <c r="HMM40" s="265"/>
      <c r="HMN40" s="265"/>
      <c r="HMO40" s="265"/>
      <c r="HMP40" s="265"/>
      <c r="HMQ40" s="265"/>
      <c r="HMR40" s="265"/>
      <c r="HMS40" s="265"/>
      <c r="HMT40" s="265" t="s">
        <v>457</v>
      </c>
      <c r="HMU40" s="265"/>
      <c r="HMV40" s="265"/>
      <c r="HMW40" s="265"/>
      <c r="HMX40" s="265"/>
      <c r="HMY40" s="265"/>
      <c r="HMZ40" s="265"/>
      <c r="HNA40" s="265"/>
      <c r="HNB40" s="265"/>
      <c r="HNC40" s="265"/>
      <c r="HND40" s="265"/>
      <c r="HNE40" s="265"/>
      <c r="HNF40" s="265"/>
      <c r="HNG40" s="265"/>
      <c r="HNH40" s="265"/>
      <c r="HNI40" s="265"/>
      <c r="HNJ40" s="265" t="s">
        <v>457</v>
      </c>
      <c r="HNK40" s="265"/>
      <c r="HNL40" s="265"/>
      <c r="HNM40" s="265"/>
      <c r="HNN40" s="265"/>
      <c r="HNO40" s="265"/>
      <c r="HNP40" s="265"/>
      <c r="HNQ40" s="265"/>
      <c r="HNR40" s="265"/>
      <c r="HNS40" s="265"/>
      <c r="HNT40" s="265"/>
      <c r="HNU40" s="265"/>
      <c r="HNV40" s="265"/>
      <c r="HNW40" s="265"/>
      <c r="HNX40" s="265"/>
      <c r="HNY40" s="265"/>
      <c r="HNZ40" s="265" t="s">
        <v>457</v>
      </c>
      <c r="HOA40" s="265"/>
      <c r="HOB40" s="265"/>
      <c r="HOC40" s="265"/>
      <c r="HOD40" s="265"/>
      <c r="HOE40" s="265"/>
      <c r="HOF40" s="265"/>
      <c r="HOG40" s="265"/>
      <c r="HOH40" s="265"/>
      <c r="HOI40" s="265"/>
      <c r="HOJ40" s="265"/>
      <c r="HOK40" s="265"/>
      <c r="HOL40" s="265"/>
      <c r="HOM40" s="265"/>
      <c r="HON40" s="265"/>
      <c r="HOO40" s="265"/>
      <c r="HOP40" s="265" t="s">
        <v>457</v>
      </c>
      <c r="HOQ40" s="265"/>
      <c r="HOR40" s="265"/>
      <c r="HOS40" s="265"/>
      <c r="HOT40" s="265"/>
      <c r="HOU40" s="265"/>
      <c r="HOV40" s="265"/>
      <c r="HOW40" s="265"/>
      <c r="HOX40" s="265"/>
      <c r="HOY40" s="265"/>
      <c r="HOZ40" s="265"/>
      <c r="HPA40" s="265"/>
      <c r="HPB40" s="265"/>
      <c r="HPC40" s="265"/>
      <c r="HPD40" s="265"/>
      <c r="HPE40" s="265"/>
      <c r="HPF40" s="265" t="s">
        <v>457</v>
      </c>
      <c r="HPG40" s="265"/>
      <c r="HPH40" s="265"/>
      <c r="HPI40" s="265"/>
      <c r="HPJ40" s="265"/>
      <c r="HPK40" s="265"/>
      <c r="HPL40" s="265"/>
      <c r="HPM40" s="265"/>
      <c r="HPN40" s="265"/>
      <c r="HPO40" s="265"/>
      <c r="HPP40" s="265"/>
      <c r="HPQ40" s="265"/>
      <c r="HPR40" s="265"/>
      <c r="HPS40" s="265"/>
      <c r="HPT40" s="265"/>
      <c r="HPU40" s="265"/>
      <c r="HPV40" s="265" t="s">
        <v>457</v>
      </c>
      <c r="HPW40" s="265"/>
      <c r="HPX40" s="265"/>
      <c r="HPY40" s="265"/>
      <c r="HPZ40" s="265"/>
      <c r="HQA40" s="265"/>
      <c r="HQB40" s="265"/>
      <c r="HQC40" s="265"/>
      <c r="HQD40" s="265"/>
      <c r="HQE40" s="265"/>
      <c r="HQF40" s="265"/>
      <c r="HQG40" s="265"/>
      <c r="HQH40" s="265"/>
      <c r="HQI40" s="265"/>
      <c r="HQJ40" s="265"/>
      <c r="HQK40" s="265"/>
      <c r="HQL40" s="265" t="s">
        <v>457</v>
      </c>
      <c r="HQM40" s="265"/>
      <c r="HQN40" s="265"/>
      <c r="HQO40" s="265"/>
      <c r="HQP40" s="265"/>
      <c r="HQQ40" s="265"/>
      <c r="HQR40" s="265"/>
      <c r="HQS40" s="265"/>
      <c r="HQT40" s="265"/>
      <c r="HQU40" s="265"/>
      <c r="HQV40" s="265"/>
      <c r="HQW40" s="265"/>
      <c r="HQX40" s="265"/>
      <c r="HQY40" s="265"/>
      <c r="HQZ40" s="265"/>
      <c r="HRA40" s="265"/>
      <c r="HRB40" s="265" t="s">
        <v>457</v>
      </c>
      <c r="HRC40" s="265"/>
      <c r="HRD40" s="265"/>
      <c r="HRE40" s="265"/>
      <c r="HRF40" s="265"/>
      <c r="HRG40" s="265"/>
      <c r="HRH40" s="265"/>
      <c r="HRI40" s="265"/>
      <c r="HRJ40" s="265"/>
      <c r="HRK40" s="265"/>
      <c r="HRL40" s="265"/>
      <c r="HRM40" s="265"/>
      <c r="HRN40" s="265"/>
      <c r="HRO40" s="265"/>
      <c r="HRP40" s="265"/>
      <c r="HRQ40" s="265"/>
      <c r="HRR40" s="265" t="s">
        <v>457</v>
      </c>
      <c r="HRS40" s="265"/>
      <c r="HRT40" s="265"/>
      <c r="HRU40" s="265"/>
      <c r="HRV40" s="265"/>
      <c r="HRW40" s="265"/>
      <c r="HRX40" s="265"/>
      <c r="HRY40" s="265"/>
      <c r="HRZ40" s="265"/>
      <c r="HSA40" s="265"/>
      <c r="HSB40" s="265"/>
      <c r="HSC40" s="265"/>
      <c r="HSD40" s="265"/>
      <c r="HSE40" s="265"/>
      <c r="HSF40" s="265"/>
      <c r="HSG40" s="265"/>
      <c r="HSH40" s="265" t="s">
        <v>457</v>
      </c>
      <c r="HSI40" s="265"/>
      <c r="HSJ40" s="265"/>
      <c r="HSK40" s="265"/>
      <c r="HSL40" s="265"/>
      <c r="HSM40" s="265"/>
      <c r="HSN40" s="265"/>
      <c r="HSO40" s="265"/>
      <c r="HSP40" s="265"/>
      <c r="HSQ40" s="265"/>
      <c r="HSR40" s="265"/>
      <c r="HSS40" s="265"/>
      <c r="HST40" s="265"/>
      <c r="HSU40" s="265"/>
      <c r="HSV40" s="265"/>
      <c r="HSW40" s="265"/>
      <c r="HSX40" s="265" t="s">
        <v>457</v>
      </c>
      <c r="HSY40" s="265"/>
      <c r="HSZ40" s="265"/>
      <c r="HTA40" s="265"/>
      <c r="HTB40" s="265"/>
      <c r="HTC40" s="265"/>
      <c r="HTD40" s="265"/>
      <c r="HTE40" s="265"/>
      <c r="HTF40" s="265"/>
      <c r="HTG40" s="265"/>
      <c r="HTH40" s="265"/>
      <c r="HTI40" s="265"/>
      <c r="HTJ40" s="265"/>
      <c r="HTK40" s="265"/>
      <c r="HTL40" s="265"/>
      <c r="HTM40" s="265"/>
      <c r="HTN40" s="265" t="s">
        <v>457</v>
      </c>
      <c r="HTO40" s="265"/>
      <c r="HTP40" s="265"/>
      <c r="HTQ40" s="265"/>
      <c r="HTR40" s="265"/>
      <c r="HTS40" s="265"/>
      <c r="HTT40" s="265"/>
      <c r="HTU40" s="265"/>
      <c r="HTV40" s="265"/>
      <c r="HTW40" s="265"/>
      <c r="HTX40" s="265"/>
      <c r="HTY40" s="265"/>
      <c r="HTZ40" s="265"/>
      <c r="HUA40" s="265"/>
      <c r="HUB40" s="265"/>
      <c r="HUC40" s="265"/>
      <c r="HUD40" s="265" t="s">
        <v>457</v>
      </c>
      <c r="HUE40" s="265"/>
      <c r="HUF40" s="265"/>
      <c r="HUG40" s="265"/>
      <c r="HUH40" s="265"/>
      <c r="HUI40" s="265"/>
      <c r="HUJ40" s="265"/>
      <c r="HUK40" s="265"/>
      <c r="HUL40" s="265"/>
      <c r="HUM40" s="265"/>
      <c r="HUN40" s="265"/>
      <c r="HUO40" s="265"/>
      <c r="HUP40" s="265"/>
      <c r="HUQ40" s="265"/>
      <c r="HUR40" s="265"/>
      <c r="HUS40" s="265"/>
      <c r="HUT40" s="265" t="s">
        <v>457</v>
      </c>
      <c r="HUU40" s="265"/>
      <c r="HUV40" s="265"/>
      <c r="HUW40" s="265"/>
      <c r="HUX40" s="265"/>
      <c r="HUY40" s="265"/>
      <c r="HUZ40" s="265"/>
      <c r="HVA40" s="265"/>
      <c r="HVB40" s="265"/>
      <c r="HVC40" s="265"/>
      <c r="HVD40" s="265"/>
      <c r="HVE40" s="265"/>
      <c r="HVF40" s="265"/>
      <c r="HVG40" s="265"/>
      <c r="HVH40" s="265"/>
      <c r="HVI40" s="265"/>
      <c r="HVJ40" s="265" t="s">
        <v>457</v>
      </c>
      <c r="HVK40" s="265"/>
      <c r="HVL40" s="265"/>
      <c r="HVM40" s="265"/>
      <c r="HVN40" s="265"/>
      <c r="HVO40" s="265"/>
      <c r="HVP40" s="265"/>
      <c r="HVQ40" s="265"/>
      <c r="HVR40" s="265"/>
      <c r="HVS40" s="265"/>
      <c r="HVT40" s="265"/>
      <c r="HVU40" s="265"/>
      <c r="HVV40" s="265"/>
      <c r="HVW40" s="265"/>
      <c r="HVX40" s="265"/>
      <c r="HVY40" s="265"/>
      <c r="HVZ40" s="265" t="s">
        <v>457</v>
      </c>
      <c r="HWA40" s="265"/>
      <c r="HWB40" s="265"/>
      <c r="HWC40" s="265"/>
      <c r="HWD40" s="265"/>
      <c r="HWE40" s="265"/>
      <c r="HWF40" s="265"/>
      <c r="HWG40" s="265"/>
      <c r="HWH40" s="265"/>
      <c r="HWI40" s="265"/>
      <c r="HWJ40" s="265"/>
      <c r="HWK40" s="265"/>
      <c r="HWL40" s="265"/>
      <c r="HWM40" s="265"/>
      <c r="HWN40" s="265"/>
      <c r="HWO40" s="265"/>
      <c r="HWP40" s="265" t="s">
        <v>457</v>
      </c>
      <c r="HWQ40" s="265"/>
      <c r="HWR40" s="265"/>
      <c r="HWS40" s="265"/>
      <c r="HWT40" s="265"/>
      <c r="HWU40" s="265"/>
      <c r="HWV40" s="265"/>
      <c r="HWW40" s="265"/>
      <c r="HWX40" s="265"/>
      <c r="HWY40" s="265"/>
      <c r="HWZ40" s="265"/>
      <c r="HXA40" s="265"/>
      <c r="HXB40" s="265"/>
      <c r="HXC40" s="265"/>
      <c r="HXD40" s="265"/>
      <c r="HXE40" s="265"/>
      <c r="HXF40" s="265" t="s">
        <v>457</v>
      </c>
      <c r="HXG40" s="265"/>
      <c r="HXH40" s="265"/>
      <c r="HXI40" s="265"/>
      <c r="HXJ40" s="265"/>
      <c r="HXK40" s="265"/>
      <c r="HXL40" s="265"/>
      <c r="HXM40" s="265"/>
      <c r="HXN40" s="265"/>
      <c r="HXO40" s="265"/>
      <c r="HXP40" s="265"/>
      <c r="HXQ40" s="265"/>
      <c r="HXR40" s="265"/>
      <c r="HXS40" s="265"/>
      <c r="HXT40" s="265"/>
      <c r="HXU40" s="265"/>
      <c r="HXV40" s="265" t="s">
        <v>457</v>
      </c>
      <c r="HXW40" s="265"/>
      <c r="HXX40" s="265"/>
      <c r="HXY40" s="265"/>
      <c r="HXZ40" s="265"/>
      <c r="HYA40" s="265"/>
      <c r="HYB40" s="265"/>
      <c r="HYC40" s="265"/>
      <c r="HYD40" s="265"/>
      <c r="HYE40" s="265"/>
      <c r="HYF40" s="265"/>
      <c r="HYG40" s="265"/>
      <c r="HYH40" s="265"/>
      <c r="HYI40" s="265"/>
      <c r="HYJ40" s="265"/>
      <c r="HYK40" s="265"/>
      <c r="HYL40" s="265" t="s">
        <v>457</v>
      </c>
      <c r="HYM40" s="265"/>
      <c r="HYN40" s="265"/>
      <c r="HYO40" s="265"/>
      <c r="HYP40" s="265"/>
      <c r="HYQ40" s="265"/>
      <c r="HYR40" s="265"/>
      <c r="HYS40" s="265"/>
      <c r="HYT40" s="265"/>
      <c r="HYU40" s="265"/>
      <c r="HYV40" s="265"/>
      <c r="HYW40" s="265"/>
      <c r="HYX40" s="265"/>
      <c r="HYY40" s="265"/>
      <c r="HYZ40" s="265"/>
      <c r="HZA40" s="265"/>
      <c r="HZB40" s="265" t="s">
        <v>457</v>
      </c>
      <c r="HZC40" s="265"/>
      <c r="HZD40" s="265"/>
      <c r="HZE40" s="265"/>
      <c r="HZF40" s="265"/>
      <c r="HZG40" s="265"/>
      <c r="HZH40" s="265"/>
      <c r="HZI40" s="265"/>
      <c r="HZJ40" s="265"/>
      <c r="HZK40" s="265"/>
      <c r="HZL40" s="265"/>
      <c r="HZM40" s="265"/>
      <c r="HZN40" s="265"/>
      <c r="HZO40" s="265"/>
      <c r="HZP40" s="265"/>
      <c r="HZQ40" s="265"/>
      <c r="HZR40" s="265" t="s">
        <v>457</v>
      </c>
      <c r="HZS40" s="265"/>
      <c r="HZT40" s="265"/>
      <c r="HZU40" s="265"/>
      <c r="HZV40" s="265"/>
      <c r="HZW40" s="265"/>
      <c r="HZX40" s="265"/>
      <c r="HZY40" s="265"/>
      <c r="HZZ40" s="265"/>
      <c r="IAA40" s="265"/>
      <c r="IAB40" s="265"/>
      <c r="IAC40" s="265"/>
      <c r="IAD40" s="265"/>
      <c r="IAE40" s="265"/>
      <c r="IAF40" s="265"/>
      <c r="IAG40" s="265"/>
      <c r="IAH40" s="265" t="s">
        <v>457</v>
      </c>
      <c r="IAI40" s="265"/>
      <c r="IAJ40" s="265"/>
      <c r="IAK40" s="265"/>
      <c r="IAL40" s="265"/>
      <c r="IAM40" s="265"/>
      <c r="IAN40" s="265"/>
      <c r="IAO40" s="265"/>
      <c r="IAP40" s="265"/>
      <c r="IAQ40" s="265"/>
      <c r="IAR40" s="265"/>
      <c r="IAS40" s="265"/>
      <c r="IAT40" s="265"/>
      <c r="IAU40" s="265"/>
      <c r="IAV40" s="265"/>
      <c r="IAW40" s="265"/>
      <c r="IAX40" s="265" t="s">
        <v>457</v>
      </c>
      <c r="IAY40" s="265"/>
      <c r="IAZ40" s="265"/>
      <c r="IBA40" s="265"/>
      <c r="IBB40" s="265"/>
      <c r="IBC40" s="265"/>
      <c r="IBD40" s="265"/>
      <c r="IBE40" s="265"/>
      <c r="IBF40" s="265"/>
      <c r="IBG40" s="265"/>
      <c r="IBH40" s="265"/>
      <c r="IBI40" s="265"/>
      <c r="IBJ40" s="265"/>
      <c r="IBK40" s="265"/>
      <c r="IBL40" s="265"/>
      <c r="IBM40" s="265"/>
      <c r="IBN40" s="265" t="s">
        <v>457</v>
      </c>
      <c r="IBO40" s="265"/>
      <c r="IBP40" s="265"/>
      <c r="IBQ40" s="265"/>
      <c r="IBR40" s="265"/>
      <c r="IBS40" s="265"/>
      <c r="IBT40" s="265"/>
      <c r="IBU40" s="265"/>
      <c r="IBV40" s="265"/>
      <c r="IBW40" s="265"/>
      <c r="IBX40" s="265"/>
      <c r="IBY40" s="265"/>
      <c r="IBZ40" s="265"/>
      <c r="ICA40" s="265"/>
      <c r="ICB40" s="265"/>
      <c r="ICC40" s="265"/>
      <c r="ICD40" s="265" t="s">
        <v>457</v>
      </c>
      <c r="ICE40" s="265"/>
      <c r="ICF40" s="265"/>
      <c r="ICG40" s="265"/>
      <c r="ICH40" s="265"/>
      <c r="ICI40" s="265"/>
      <c r="ICJ40" s="265"/>
      <c r="ICK40" s="265"/>
      <c r="ICL40" s="265"/>
      <c r="ICM40" s="265"/>
      <c r="ICN40" s="265"/>
      <c r="ICO40" s="265"/>
      <c r="ICP40" s="265"/>
      <c r="ICQ40" s="265"/>
      <c r="ICR40" s="265"/>
      <c r="ICS40" s="265"/>
      <c r="ICT40" s="265" t="s">
        <v>457</v>
      </c>
      <c r="ICU40" s="265"/>
      <c r="ICV40" s="265"/>
      <c r="ICW40" s="265"/>
      <c r="ICX40" s="265"/>
      <c r="ICY40" s="265"/>
      <c r="ICZ40" s="265"/>
      <c r="IDA40" s="265"/>
      <c r="IDB40" s="265"/>
      <c r="IDC40" s="265"/>
      <c r="IDD40" s="265"/>
      <c r="IDE40" s="265"/>
      <c r="IDF40" s="265"/>
      <c r="IDG40" s="265"/>
      <c r="IDH40" s="265"/>
      <c r="IDI40" s="265"/>
      <c r="IDJ40" s="265" t="s">
        <v>457</v>
      </c>
      <c r="IDK40" s="265"/>
      <c r="IDL40" s="265"/>
      <c r="IDM40" s="265"/>
      <c r="IDN40" s="265"/>
      <c r="IDO40" s="265"/>
      <c r="IDP40" s="265"/>
      <c r="IDQ40" s="265"/>
      <c r="IDR40" s="265"/>
      <c r="IDS40" s="265"/>
      <c r="IDT40" s="265"/>
      <c r="IDU40" s="265"/>
      <c r="IDV40" s="265"/>
      <c r="IDW40" s="265"/>
      <c r="IDX40" s="265"/>
      <c r="IDY40" s="265"/>
      <c r="IDZ40" s="265" t="s">
        <v>457</v>
      </c>
      <c r="IEA40" s="265"/>
      <c r="IEB40" s="265"/>
      <c r="IEC40" s="265"/>
      <c r="IED40" s="265"/>
      <c r="IEE40" s="265"/>
      <c r="IEF40" s="265"/>
      <c r="IEG40" s="265"/>
      <c r="IEH40" s="265"/>
      <c r="IEI40" s="265"/>
      <c r="IEJ40" s="265"/>
      <c r="IEK40" s="265"/>
      <c r="IEL40" s="265"/>
      <c r="IEM40" s="265"/>
      <c r="IEN40" s="265"/>
      <c r="IEO40" s="265"/>
      <c r="IEP40" s="265" t="s">
        <v>457</v>
      </c>
      <c r="IEQ40" s="265"/>
      <c r="IER40" s="265"/>
      <c r="IES40" s="265"/>
      <c r="IET40" s="265"/>
      <c r="IEU40" s="265"/>
      <c r="IEV40" s="265"/>
      <c r="IEW40" s="265"/>
      <c r="IEX40" s="265"/>
      <c r="IEY40" s="265"/>
      <c r="IEZ40" s="265"/>
      <c r="IFA40" s="265"/>
      <c r="IFB40" s="265"/>
      <c r="IFC40" s="265"/>
      <c r="IFD40" s="265"/>
      <c r="IFE40" s="265"/>
      <c r="IFF40" s="265" t="s">
        <v>457</v>
      </c>
      <c r="IFG40" s="265"/>
      <c r="IFH40" s="265"/>
      <c r="IFI40" s="265"/>
      <c r="IFJ40" s="265"/>
      <c r="IFK40" s="265"/>
      <c r="IFL40" s="265"/>
      <c r="IFM40" s="265"/>
      <c r="IFN40" s="265"/>
      <c r="IFO40" s="265"/>
      <c r="IFP40" s="265"/>
      <c r="IFQ40" s="265"/>
      <c r="IFR40" s="265"/>
      <c r="IFS40" s="265"/>
      <c r="IFT40" s="265"/>
      <c r="IFU40" s="265"/>
      <c r="IFV40" s="265" t="s">
        <v>457</v>
      </c>
      <c r="IFW40" s="265"/>
      <c r="IFX40" s="265"/>
      <c r="IFY40" s="265"/>
      <c r="IFZ40" s="265"/>
      <c r="IGA40" s="265"/>
      <c r="IGB40" s="265"/>
      <c r="IGC40" s="265"/>
      <c r="IGD40" s="265"/>
      <c r="IGE40" s="265"/>
      <c r="IGF40" s="265"/>
      <c r="IGG40" s="265"/>
      <c r="IGH40" s="265"/>
      <c r="IGI40" s="265"/>
      <c r="IGJ40" s="265"/>
      <c r="IGK40" s="265"/>
      <c r="IGL40" s="265" t="s">
        <v>457</v>
      </c>
      <c r="IGM40" s="265"/>
      <c r="IGN40" s="265"/>
      <c r="IGO40" s="265"/>
      <c r="IGP40" s="265"/>
      <c r="IGQ40" s="265"/>
      <c r="IGR40" s="265"/>
      <c r="IGS40" s="265"/>
      <c r="IGT40" s="265"/>
      <c r="IGU40" s="265"/>
      <c r="IGV40" s="265"/>
      <c r="IGW40" s="265"/>
      <c r="IGX40" s="265"/>
      <c r="IGY40" s="265"/>
      <c r="IGZ40" s="265"/>
      <c r="IHA40" s="265"/>
      <c r="IHB40" s="265" t="s">
        <v>457</v>
      </c>
      <c r="IHC40" s="265"/>
      <c r="IHD40" s="265"/>
      <c r="IHE40" s="265"/>
      <c r="IHF40" s="265"/>
      <c r="IHG40" s="265"/>
      <c r="IHH40" s="265"/>
      <c r="IHI40" s="265"/>
      <c r="IHJ40" s="265"/>
      <c r="IHK40" s="265"/>
      <c r="IHL40" s="265"/>
      <c r="IHM40" s="265"/>
      <c r="IHN40" s="265"/>
      <c r="IHO40" s="265"/>
      <c r="IHP40" s="265"/>
      <c r="IHQ40" s="265"/>
      <c r="IHR40" s="265" t="s">
        <v>457</v>
      </c>
      <c r="IHS40" s="265"/>
      <c r="IHT40" s="265"/>
      <c r="IHU40" s="265"/>
      <c r="IHV40" s="265"/>
      <c r="IHW40" s="265"/>
      <c r="IHX40" s="265"/>
      <c r="IHY40" s="265"/>
      <c r="IHZ40" s="265"/>
      <c r="IIA40" s="265"/>
      <c r="IIB40" s="265"/>
      <c r="IIC40" s="265"/>
      <c r="IID40" s="265"/>
      <c r="IIE40" s="265"/>
      <c r="IIF40" s="265"/>
      <c r="IIG40" s="265"/>
      <c r="IIH40" s="265" t="s">
        <v>457</v>
      </c>
      <c r="III40" s="265"/>
      <c r="IIJ40" s="265"/>
      <c r="IIK40" s="265"/>
      <c r="IIL40" s="265"/>
      <c r="IIM40" s="265"/>
      <c r="IIN40" s="265"/>
      <c r="IIO40" s="265"/>
      <c r="IIP40" s="265"/>
      <c r="IIQ40" s="265"/>
      <c r="IIR40" s="265"/>
      <c r="IIS40" s="265"/>
      <c r="IIT40" s="265"/>
      <c r="IIU40" s="265"/>
      <c r="IIV40" s="265"/>
      <c r="IIW40" s="265"/>
      <c r="IIX40" s="265" t="s">
        <v>457</v>
      </c>
      <c r="IIY40" s="265"/>
      <c r="IIZ40" s="265"/>
      <c r="IJA40" s="265"/>
      <c r="IJB40" s="265"/>
      <c r="IJC40" s="265"/>
      <c r="IJD40" s="265"/>
      <c r="IJE40" s="265"/>
      <c r="IJF40" s="265"/>
      <c r="IJG40" s="265"/>
      <c r="IJH40" s="265"/>
      <c r="IJI40" s="265"/>
      <c r="IJJ40" s="265"/>
      <c r="IJK40" s="265"/>
      <c r="IJL40" s="265"/>
      <c r="IJM40" s="265"/>
      <c r="IJN40" s="265" t="s">
        <v>457</v>
      </c>
      <c r="IJO40" s="265"/>
      <c r="IJP40" s="265"/>
      <c r="IJQ40" s="265"/>
      <c r="IJR40" s="265"/>
      <c r="IJS40" s="265"/>
      <c r="IJT40" s="265"/>
      <c r="IJU40" s="265"/>
      <c r="IJV40" s="265"/>
      <c r="IJW40" s="265"/>
      <c r="IJX40" s="265"/>
      <c r="IJY40" s="265"/>
      <c r="IJZ40" s="265"/>
      <c r="IKA40" s="265"/>
      <c r="IKB40" s="265"/>
      <c r="IKC40" s="265"/>
      <c r="IKD40" s="265" t="s">
        <v>457</v>
      </c>
      <c r="IKE40" s="265"/>
      <c r="IKF40" s="265"/>
      <c r="IKG40" s="265"/>
      <c r="IKH40" s="265"/>
      <c r="IKI40" s="265"/>
      <c r="IKJ40" s="265"/>
      <c r="IKK40" s="265"/>
      <c r="IKL40" s="265"/>
      <c r="IKM40" s="265"/>
      <c r="IKN40" s="265"/>
      <c r="IKO40" s="265"/>
      <c r="IKP40" s="265"/>
      <c r="IKQ40" s="265"/>
      <c r="IKR40" s="265"/>
      <c r="IKS40" s="265"/>
      <c r="IKT40" s="265" t="s">
        <v>457</v>
      </c>
      <c r="IKU40" s="265"/>
      <c r="IKV40" s="265"/>
      <c r="IKW40" s="265"/>
      <c r="IKX40" s="265"/>
      <c r="IKY40" s="265"/>
      <c r="IKZ40" s="265"/>
      <c r="ILA40" s="265"/>
      <c r="ILB40" s="265"/>
      <c r="ILC40" s="265"/>
      <c r="ILD40" s="265"/>
      <c r="ILE40" s="265"/>
      <c r="ILF40" s="265"/>
      <c r="ILG40" s="265"/>
      <c r="ILH40" s="265"/>
      <c r="ILI40" s="265"/>
      <c r="ILJ40" s="265" t="s">
        <v>457</v>
      </c>
      <c r="ILK40" s="265"/>
      <c r="ILL40" s="265"/>
      <c r="ILM40" s="265"/>
      <c r="ILN40" s="265"/>
      <c r="ILO40" s="265"/>
      <c r="ILP40" s="265"/>
      <c r="ILQ40" s="265"/>
      <c r="ILR40" s="265"/>
      <c r="ILS40" s="265"/>
      <c r="ILT40" s="265"/>
      <c r="ILU40" s="265"/>
      <c r="ILV40" s="265"/>
      <c r="ILW40" s="265"/>
      <c r="ILX40" s="265"/>
      <c r="ILY40" s="265"/>
      <c r="ILZ40" s="265" t="s">
        <v>457</v>
      </c>
      <c r="IMA40" s="265"/>
      <c r="IMB40" s="265"/>
      <c r="IMC40" s="265"/>
      <c r="IMD40" s="265"/>
      <c r="IME40" s="265"/>
      <c r="IMF40" s="265"/>
      <c r="IMG40" s="265"/>
      <c r="IMH40" s="265"/>
      <c r="IMI40" s="265"/>
      <c r="IMJ40" s="265"/>
      <c r="IMK40" s="265"/>
      <c r="IML40" s="265"/>
      <c r="IMM40" s="265"/>
      <c r="IMN40" s="265"/>
      <c r="IMO40" s="265"/>
      <c r="IMP40" s="265" t="s">
        <v>457</v>
      </c>
      <c r="IMQ40" s="265"/>
      <c r="IMR40" s="265"/>
      <c r="IMS40" s="265"/>
      <c r="IMT40" s="265"/>
      <c r="IMU40" s="265"/>
      <c r="IMV40" s="265"/>
      <c r="IMW40" s="265"/>
      <c r="IMX40" s="265"/>
      <c r="IMY40" s="265"/>
      <c r="IMZ40" s="265"/>
      <c r="INA40" s="265"/>
      <c r="INB40" s="265"/>
      <c r="INC40" s="265"/>
      <c r="IND40" s="265"/>
      <c r="INE40" s="265"/>
      <c r="INF40" s="265" t="s">
        <v>457</v>
      </c>
      <c r="ING40" s="265"/>
      <c r="INH40" s="265"/>
      <c r="INI40" s="265"/>
      <c r="INJ40" s="265"/>
      <c r="INK40" s="265"/>
      <c r="INL40" s="265"/>
      <c r="INM40" s="265"/>
      <c r="INN40" s="265"/>
      <c r="INO40" s="265"/>
      <c r="INP40" s="265"/>
      <c r="INQ40" s="265"/>
      <c r="INR40" s="265"/>
      <c r="INS40" s="265"/>
      <c r="INT40" s="265"/>
      <c r="INU40" s="265"/>
      <c r="INV40" s="265" t="s">
        <v>457</v>
      </c>
      <c r="INW40" s="265"/>
      <c r="INX40" s="265"/>
      <c r="INY40" s="265"/>
      <c r="INZ40" s="265"/>
      <c r="IOA40" s="265"/>
      <c r="IOB40" s="265"/>
      <c r="IOC40" s="265"/>
      <c r="IOD40" s="265"/>
      <c r="IOE40" s="265"/>
      <c r="IOF40" s="265"/>
      <c r="IOG40" s="265"/>
      <c r="IOH40" s="265"/>
      <c r="IOI40" s="265"/>
      <c r="IOJ40" s="265"/>
      <c r="IOK40" s="265"/>
      <c r="IOL40" s="265" t="s">
        <v>457</v>
      </c>
      <c r="IOM40" s="265"/>
      <c r="ION40" s="265"/>
      <c r="IOO40" s="265"/>
      <c r="IOP40" s="265"/>
      <c r="IOQ40" s="265"/>
      <c r="IOR40" s="265"/>
      <c r="IOS40" s="265"/>
      <c r="IOT40" s="265"/>
      <c r="IOU40" s="265"/>
      <c r="IOV40" s="265"/>
      <c r="IOW40" s="265"/>
      <c r="IOX40" s="265"/>
      <c r="IOY40" s="265"/>
      <c r="IOZ40" s="265"/>
      <c r="IPA40" s="265"/>
      <c r="IPB40" s="265" t="s">
        <v>457</v>
      </c>
      <c r="IPC40" s="265"/>
      <c r="IPD40" s="265"/>
      <c r="IPE40" s="265"/>
      <c r="IPF40" s="265"/>
      <c r="IPG40" s="265"/>
      <c r="IPH40" s="265"/>
      <c r="IPI40" s="265"/>
      <c r="IPJ40" s="265"/>
      <c r="IPK40" s="265"/>
      <c r="IPL40" s="265"/>
      <c r="IPM40" s="265"/>
      <c r="IPN40" s="265"/>
      <c r="IPO40" s="265"/>
      <c r="IPP40" s="265"/>
      <c r="IPQ40" s="265"/>
      <c r="IPR40" s="265" t="s">
        <v>457</v>
      </c>
      <c r="IPS40" s="265"/>
      <c r="IPT40" s="265"/>
      <c r="IPU40" s="265"/>
      <c r="IPV40" s="265"/>
      <c r="IPW40" s="265"/>
      <c r="IPX40" s="265"/>
      <c r="IPY40" s="265"/>
      <c r="IPZ40" s="265"/>
      <c r="IQA40" s="265"/>
      <c r="IQB40" s="265"/>
      <c r="IQC40" s="265"/>
      <c r="IQD40" s="265"/>
      <c r="IQE40" s="265"/>
      <c r="IQF40" s="265"/>
      <c r="IQG40" s="265"/>
      <c r="IQH40" s="265" t="s">
        <v>457</v>
      </c>
      <c r="IQI40" s="265"/>
      <c r="IQJ40" s="265"/>
      <c r="IQK40" s="265"/>
      <c r="IQL40" s="265"/>
      <c r="IQM40" s="265"/>
      <c r="IQN40" s="265"/>
      <c r="IQO40" s="265"/>
      <c r="IQP40" s="265"/>
      <c r="IQQ40" s="265"/>
      <c r="IQR40" s="265"/>
      <c r="IQS40" s="265"/>
      <c r="IQT40" s="265"/>
      <c r="IQU40" s="265"/>
      <c r="IQV40" s="265"/>
      <c r="IQW40" s="265"/>
      <c r="IQX40" s="265" t="s">
        <v>457</v>
      </c>
      <c r="IQY40" s="265"/>
      <c r="IQZ40" s="265"/>
      <c r="IRA40" s="265"/>
      <c r="IRB40" s="265"/>
      <c r="IRC40" s="265"/>
      <c r="IRD40" s="265"/>
      <c r="IRE40" s="265"/>
      <c r="IRF40" s="265"/>
      <c r="IRG40" s="265"/>
      <c r="IRH40" s="265"/>
      <c r="IRI40" s="265"/>
      <c r="IRJ40" s="265"/>
      <c r="IRK40" s="265"/>
      <c r="IRL40" s="265"/>
      <c r="IRM40" s="265"/>
      <c r="IRN40" s="265" t="s">
        <v>457</v>
      </c>
      <c r="IRO40" s="265"/>
      <c r="IRP40" s="265"/>
      <c r="IRQ40" s="265"/>
      <c r="IRR40" s="265"/>
      <c r="IRS40" s="265"/>
      <c r="IRT40" s="265"/>
      <c r="IRU40" s="265"/>
      <c r="IRV40" s="265"/>
      <c r="IRW40" s="265"/>
      <c r="IRX40" s="265"/>
      <c r="IRY40" s="265"/>
      <c r="IRZ40" s="265"/>
      <c r="ISA40" s="265"/>
      <c r="ISB40" s="265"/>
      <c r="ISC40" s="265"/>
      <c r="ISD40" s="265" t="s">
        <v>457</v>
      </c>
      <c r="ISE40" s="265"/>
      <c r="ISF40" s="265"/>
      <c r="ISG40" s="265"/>
      <c r="ISH40" s="265"/>
      <c r="ISI40" s="265"/>
      <c r="ISJ40" s="265"/>
      <c r="ISK40" s="265"/>
      <c r="ISL40" s="265"/>
      <c r="ISM40" s="265"/>
      <c r="ISN40" s="265"/>
      <c r="ISO40" s="265"/>
      <c r="ISP40" s="265"/>
      <c r="ISQ40" s="265"/>
      <c r="ISR40" s="265"/>
      <c r="ISS40" s="265"/>
      <c r="IST40" s="265" t="s">
        <v>457</v>
      </c>
      <c r="ISU40" s="265"/>
      <c r="ISV40" s="265"/>
      <c r="ISW40" s="265"/>
      <c r="ISX40" s="265"/>
      <c r="ISY40" s="265"/>
      <c r="ISZ40" s="265"/>
      <c r="ITA40" s="265"/>
      <c r="ITB40" s="265"/>
      <c r="ITC40" s="265"/>
      <c r="ITD40" s="265"/>
      <c r="ITE40" s="265"/>
      <c r="ITF40" s="265"/>
      <c r="ITG40" s="265"/>
      <c r="ITH40" s="265"/>
      <c r="ITI40" s="265"/>
      <c r="ITJ40" s="265" t="s">
        <v>457</v>
      </c>
      <c r="ITK40" s="265"/>
      <c r="ITL40" s="265"/>
      <c r="ITM40" s="265"/>
      <c r="ITN40" s="265"/>
      <c r="ITO40" s="265"/>
      <c r="ITP40" s="265"/>
      <c r="ITQ40" s="265"/>
      <c r="ITR40" s="265"/>
      <c r="ITS40" s="265"/>
      <c r="ITT40" s="265"/>
      <c r="ITU40" s="265"/>
      <c r="ITV40" s="265"/>
      <c r="ITW40" s="265"/>
      <c r="ITX40" s="265"/>
      <c r="ITY40" s="265"/>
      <c r="ITZ40" s="265" t="s">
        <v>457</v>
      </c>
      <c r="IUA40" s="265"/>
      <c r="IUB40" s="265"/>
      <c r="IUC40" s="265"/>
      <c r="IUD40" s="265"/>
      <c r="IUE40" s="265"/>
      <c r="IUF40" s="265"/>
      <c r="IUG40" s="265"/>
      <c r="IUH40" s="265"/>
      <c r="IUI40" s="265"/>
      <c r="IUJ40" s="265"/>
      <c r="IUK40" s="265"/>
      <c r="IUL40" s="265"/>
      <c r="IUM40" s="265"/>
      <c r="IUN40" s="265"/>
      <c r="IUO40" s="265"/>
      <c r="IUP40" s="265" t="s">
        <v>457</v>
      </c>
      <c r="IUQ40" s="265"/>
      <c r="IUR40" s="265"/>
      <c r="IUS40" s="265"/>
      <c r="IUT40" s="265"/>
      <c r="IUU40" s="265"/>
      <c r="IUV40" s="265"/>
      <c r="IUW40" s="265"/>
      <c r="IUX40" s="265"/>
      <c r="IUY40" s="265"/>
      <c r="IUZ40" s="265"/>
      <c r="IVA40" s="265"/>
      <c r="IVB40" s="265"/>
      <c r="IVC40" s="265"/>
      <c r="IVD40" s="265"/>
      <c r="IVE40" s="265"/>
      <c r="IVF40" s="265" t="s">
        <v>457</v>
      </c>
      <c r="IVG40" s="265"/>
      <c r="IVH40" s="265"/>
      <c r="IVI40" s="265"/>
      <c r="IVJ40" s="265"/>
      <c r="IVK40" s="265"/>
      <c r="IVL40" s="265"/>
      <c r="IVM40" s="265"/>
      <c r="IVN40" s="265"/>
      <c r="IVO40" s="265"/>
      <c r="IVP40" s="265"/>
      <c r="IVQ40" s="265"/>
      <c r="IVR40" s="265"/>
      <c r="IVS40" s="265"/>
      <c r="IVT40" s="265"/>
      <c r="IVU40" s="265"/>
      <c r="IVV40" s="265" t="s">
        <v>457</v>
      </c>
      <c r="IVW40" s="265"/>
      <c r="IVX40" s="265"/>
      <c r="IVY40" s="265"/>
      <c r="IVZ40" s="265"/>
      <c r="IWA40" s="265"/>
      <c r="IWB40" s="265"/>
      <c r="IWC40" s="265"/>
      <c r="IWD40" s="265"/>
      <c r="IWE40" s="265"/>
      <c r="IWF40" s="265"/>
      <c r="IWG40" s="265"/>
      <c r="IWH40" s="265"/>
      <c r="IWI40" s="265"/>
      <c r="IWJ40" s="265"/>
      <c r="IWK40" s="265"/>
      <c r="IWL40" s="265" t="s">
        <v>457</v>
      </c>
      <c r="IWM40" s="265"/>
      <c r="IWN40" s="265"/>
      <c r="IWO40" s="265"/>
      <c r="IWP40" s="265"/>
      <c r="IWQ40" s="265"/>
      <c r="IWR40" s="265"/>
      <c r="IWS40" s="265"/>
      <c r="IWT40" s="265"/>
      <c r="IWU40" s="265"/>
      <c r="IWV40" s="265"/>
      <c r="IWW40" s="265"/>
      <c r="IWX40" s="265"/>
      <c r="IWY40" s="265"/>
      <c r="IWZ40" s="265"/>
      <c r="IXA40" s="265"/>
      <c r="IXB40" s="265" t="s">
        <v>457</v>
      </c>
      <c r="IXC40" s="265"/>
      <c r="IXD40" s="265"/>
      <c r="IXE40" s="265"/>
      <c r="IXF40" s="265"/>
      <c r="IXG40" s="265"/>
      <c r="IXH40" s="265"/>
      <c r="IXI40" s="265"/>
      <c r="IXJ40" s="265"/>
      <c r="IXK40" s="265"/>
      <c r="IXL40" s="265"/>
      <c r="IXM40" s="265"/>
      <c r="IXN40" s="265"/>
      <c r="IXO40" s="265"/>
      <c r="IXP40" s="265"/>
      <c r="IXQ40" s="265"/>
      <c r="IXR40" s="265" t="s">
        <v>457</v>
      </c>
      <c r="IXS40" s="265"/>
      <c r="IXT40" s="265"/>
      <c r="IXU40" s="265"/>
      <c r="IXV40" s="265"/>
      <c r="IXW40" s="265"/>
      <c r="IXX40" s="265"/>
      <c r="IXY40" s="265"/>
      <c r="IXZ40" s="265"/>
      <c r="IYA40" s="265"/>
      <c r="IYB40" s="265"/>
      <c r="IYC40" s="265"/>
      <c r="IYD40" s="265"/>
      <c r="IYE40" s="265"/>
      <c r="IYF40" s="265"/>
      <c r="IYG40" s="265"/>
      <c r="IYH40" s="265" t="s">
        <v>457</v>
      </c>
      <c r="IYI40" s="265"/>
      <c r="IYJ40" s="265"/>
      <c r="IYK40" s="265"/>
      <c r="IYL40" s="265"/>
      <c r="IYM40" s="265"/>
      <c r="IYN40" s="265"/>
      <c r="IYO40" s="265"/>
      <c r="IYP40" s="265"/>
      <c r="IYQ40" s="265"/>
      <c r="IYR40" s="265"/>
      <c r="IYS40" s="265"/>
      <c r="IYT40" s="265"/>
      <c r="IYU40" s="265"/>
      <c r="IYV40" s="265"/>
      <c r="IYW40" s="265"/>
      <c r="IYX40" s="265" t="s">
        <v>457</v>
      </c>
      <c r="IYY40" s="265"/>
      <c r="IYZ40" s="265"/>
      <c r="IZA40" s="265"/>
      <c r="IZB40" s="265"/>
      <c r="IZC40" s="265"/>
      <c r="IZD40" s="265"/>
      <c r="IZE40" s="265"/>
      <c r="IZF40" s="265"/>
      <c r="IZG40" s="265"/>
      <c r="IZH40" s="265"/>
      <c r="IZI40" s="265"/>
      <c r="IZJ40" s="265"/>
      <c r="IZK40" s="265"/>
      <c r="IZL40" s="265"/>
      <c r="IZM40" s="265"/>
      <c r="IZN40" s="265" t="s">
        <v>457</v>
      </c>
      <c r="IZO40" s="265"/>
      <c r="IZP40" s="265"/>
      <c r="IZQ40" s="265"/>
      <c r="IZR40" s="265"/>
      <c r="IZS40" s="265"/>
      <c r="IZT40" s="265"/>
      <c r="IZU40" s="265"/>
      <c r="IZV40" s="265"/>
      <c r="IZW40" s="265"/>
      <c r="IZX40" s="265"/>
      <c r="IZY40" s="265"/>
      <c r="IZZ40" s="265"/>
      <c r="JAA40" s="265"/>
      <c r="JAB40" s="265"/>
      <c r="JAC40" s="265"/>
      <c r="JAD40" s="265" t="s">
        <v>457</v>
      </c>
      <c r="JAE40" s="265"/>
      <c r="JAF40" s="265"/>
      <c r="JAG40" s="265"/>
      <c r="JAH40" s="265"/>
      <c r="JAI40" s="265"/>
      <c r="JAJ40" s="265"/>
      <c r="JAK40" s="265"/>
      <c r="JAL40" s="265"/>
      <c r="JAM40" s="265"/>
      <c r="JAN40" s="265"/>
      <c r="JAO40" s="265"/>
      <c r="JAP40" s="265"/>
      <c r="JAQ40" s="265"/>
      <c r="JAR40" s="265"/>
      <c r="JAS40" s="265"/>
      <c r="JAT40" s="265" t="s">
        <v>457</v>
      </c>
      <c r="JAU40" s="265"/>
      <c r="JAV40" s="265"/>
      <c r="JAW40" s="265"/>
      <c r="JAX40" s="265"/>
      <c r="JAY40" s="265"/>
      <c r="JAZ40" s="265"/>
      <c r="JBA40" s="265"/>
      <c r="JBB40" s="265"/>
      <c r="JBC40" s="265"/>
      <c r="JBD40" s="265"/>
      <c r="JBE40" s="265"/>
      <c r="JBF40" s="265"/>
      <c r="JBG40" s="265"/>
      <c r="JBH40" s="265"/>
      <c r="JBI40" s="265"/>
      <c r="JBJ40" s="265" t="s">
        <v>457</v>
      </c>
      <c r="JBK40" s="265"/>
      <c r="JBL40" s="265"/>
      <c r="JBM40" s="265"/>
      <c r="JBN40" s="265"/>
      <c r="JBO40" s="265"/>
      <c r="JBP40" s="265"/>
      <c r="JBQ40" s="265"/>
      <c r="JBR40" s="265"/>
      <c r="JBS40" s="265"/>
      <c r="JBT40" s="265"/>
      <c r="JBU40" s="265"/>
      <c r="JBV40" s="265"/>
      <c r="JBW40" s="265"/>
      <c r="JBX40" s="265"/>
      <c r="JBY40" s="265"/>
      <c r="JBZ40" s="265" t="s">
        <v>457</v>
      </c>
      <c r="JCA40" s="265"/>
      <c r="JCB40" s="265"/>
      <c r="JCC40" s="265"/>
      <c r="JCD40" s="265"/>
      <c r="JCE40" s="265"/>
      <c r="JCF40" s="265"/>
      <c r="JCG40" s="265"/>
      <c r="JCH40" s="265"/>
      <c r="JCI40" s="265"/>
      <c r="JCJ40" s="265"/>
      <c r="JCK40" s="265"/>
      <c r="JCL40" s="265"/>
      <c r="JCM40" s="265"/>
      <c r="JCN40" s="265"/>
      <c r="JCO40" s="265"/>
      <c r="JCP40" s="265" t="s">
        <v>457</v>
      </c>
      <c r="JCQ40" s="265"/>
      <c r="JCR40" s="265"/>
      <c r="JCS40" s="265"/>
      <c r="JCT40" s="265"/>
      <c r="JCU40" s="265"/>
      <c r="JCV40" s="265"/>
      <c r="JCW40" s="265"/>
      <c r="JCX40" s="265"/>
      <c r="JCY40" s="265"/>
      <c r="JCZ40" s="265"/>
      <c r="JDA40" s="265"/>
      <c r="JDB40" s="265"/>
      <c r="JDC40" s="265"/>
      <c r="JDD40" s="265"/>
      <c r="JDE40" s="265"/>
      <c r="JDF40" s="265" t="s">
        <v>457</v>
      </c>
      <c r="JDG40" s="265"/>
      <c r="JDH40" s="265"/>
      <c r="JDI40" s="265"/>
      <c r="JDJ40" s="265"/>
      <c r="JDK40" s="265"/>
      <c r="JDL40" s="265"/>
      <c r="JDM40" s="265"/>
      <c r="JDN40" s="265"/>
      <c r="JDO40" s="265"/>
      <c r="JDP40" s="265"/>
      <c r="JDQ40" s="265"/>
      <c r="JDR40" s="265"/>
      <c r="JDS40" s="265"/>
      <c r="JDT40" s="265"/>
      <c r="JDU40" s="265"/>
      <c r="JDV40" s="265" t="s">
        <v>457</v>
      </c>
      <c r="JDW40" s="265"/>
      <c r="JDX40" s="265"/>
      <c r="JDY40" s="265"/>
      <c r="JDZ40" s="265"/>
      <c r="JEA40" s="265"/>
      <c r="JEB40" s="265"/>
      <c r="JEC40" s="265"/>
      <c r="JED40" s="265"/>
      <c r="JEE40" s="265"/>
      <c r="JEF40" s="265"/>
      <c r="JEG40" s="265"/>
      <c r="JEH40" s="265"/>
      <c r="JEI40" s="265"/>
      <c r="JEJ40" s="265"/>
      <c r="JEK40" s="265"/>
      <c r="JEL40" s="265" t="s">
        <v>457</v>
      </c>
      <c r="JEM40" s="265"/>
      <c r="JEN40" s="265"/>
      <c r="JEO40" s="265"/>
      <c r="JEP40" s="265"/>
      <c r="JEQ40" s="265"/>
      <c r="JER40" s="265"/>
      <c r="JES40" s="265"/>
      <c r="JET40" s="265"/>
      <c r="JEU40" s="265"/>
      <c r="JEV40" s="265"/>
      <c r="JEW40" s="265"/>
      <c r="JEX40" s="265"/>
      <c r="JEY40" s="265"/>
      <c r="JEZ40" s="265"/>
      <c r="JFA40" s="265"/>
      <c r="JFB40" s="265" t="s">
        <v>457</v>
      </c>
      <c r="JFC40" s="265"/>
      <c r="JFD40" s="265"/>
      <c r="JFE40" s="265"/>
      <c r="JFF40" s="265"/>
      <c r="JFG40" s="265"/>
      <c r="JFH40" s="265"/>
      <c r="JFI40" s="265"/>
      <c r="JFJ40" s="265"/>
      <c r="JFK40" s="265"/>
      <c r="JFL40" s="265"/>
      <c r="JFM40" s="265"/>
      <c r="JFN40" s="265"/>
      <c r="JFO40" s="265"/>
      <c r="JFP40" s="265"/>
      <c r="JFQ40" s="265"/>
      <c r="JFR40" s="265" t="s">
        <v>457</v>
      </c>
      <c r="JFS40" s="265"/>
      <c r="JFT40" s="265"/>
      <c r="JFU40" s="265"/>
      <c r="JFV40" s="265"/>
      <c r="JFW40" s="265"/>
      <c r="JFX40" s="265"/>
      <c r="JFY40" s="265"/>
      <c r="JFZ40" s="265"/>
      <c r="JGA40" s="265"/>
      <c r="JGB40" s="265"/>
      <c r="JGC40" s="265"/>
      <c r="JGD40" s="265"/>
      <c r="JGE40" s="265"/>
      <c r="JGF40" s="265"/>
      <c r="JGG40" s="265"/>
      <c r="JGH40" s="265" t="s">
        <v>457</v>
      </c>
      <c r="JGI40" s="265"/>
      <c r="JGJ40" s="265"/>
      <c r="JGK40" s="265"/>
      <c r="JGL40" s="265"/>
      <c r="JGM40" s="265"/>
      <c r="JGN40" s="265"/>
      <c r="JGO40" s="265"/>
      <c r="JGP40" s="265"/>
      <c r="JGQ40" s="265"/>
      <c r="JGR40" s="265"/>
      <c r="JGS40" s="265"/>
      <c r="JGT40" s="265"/>
      <c r="JGU40" s="265"/>
      <c r="JGV40" s="265"/>
      <c r="JGW40" s="265"/>
      <c r="JGX40" s="265" t="s">
        <v>457</v>
      </c>
      <c r="JGY40" s="265"/>
      <c r="JGZ40" s="265"/>
      <c r="JHA40" s="265"/>
      <c r="JHB40" s="265"/>
      <c r="JHC40" s="265"/>
      <c r="JHD40" s="265"/>
      <c r="JHE40" s="265"/>
      <c r="JHF40" s="265"/>
      <c r="JHG40" s="265"/>
      <c r="JHH40" s="265"/>
      <c r="JHI40" s="265"/>
      <c r="JHJ40" s="265"/>
      <c r="JHK40" s="265"/>
      <c r="JHL40" s="265"/>
      <c r="JHM40" s="265"/>
      <c r="JHN40" s="265" t="s">
        <v>457</v>
      </c>
      <c r="JHO40" s="265"/>
      <c r="JHP40" s="265"/>
      <c r="JHQ40" s="265"/>
      <c r="JHR40" s="265"/>
      <c r="JHS40" s="265"/>
      <c r="JHT40" s="265"/>
      <c r="JHU40" s="265"/>
      <c r="JHV40" s="265"/>
      <c r="JHW40" s="265"/>
      <c r="JHX40" s="265"/>
      <c r="JHY40" s="265"/>
      <c r="JHZ40" s="265"/>
      <c r="JIA40" s="265"/>
      <c r="JIB40" s="265"/>
      <c r="JIC40" s="265"/>
      <c r="JID40" s="265" t="s">
        <v>457</v>
      </c>
      <c r="JIE40" s="265"/>
      <c r="JIF40" s="265"/>
      <c r="JIG40" s="265"/>
      <c r="JIH40" s="265"/>
      <c r="JII40" s="265"/>
      <c r="JIJ40" s="265"/>
      <c r="JIK40" s="265"/>
      <c r="JIL40" s="265"/>
      <c r="JIM40" s="265"/>
      <c r="JIN40" s="265"/>
      <c r="JIO40" s="265"/>
      <c r="JIP40" s="265"/>
      <c r="JIQ40" s="265"/>
      <c r="JIR40" s="265"/>
      <c r="JIS40" s="265"/>
      <c r="JIT40" s="265" t="s">
        <v>457</v>
      </c>
      <c r="JIU40" s="265"/>
      <c r="JIV40" s="265"/>
      <c r="JIW40" s="265"/>
      <c r="JIX40" s="265"/>
      <c r="JIY40" s="265"/>
      <c r="JIZ40" s="265"/>
      <c r="JJA40" s="265"/>
      <c r="JJB40" s="265"/>
      <c r="JJC40" s="265"/>
      <c r="JJD40" s="265"/>
      <c r="JJE40" s="265"/>
      <c r="JJF40" s="265"/>
      <c r="JJG40" s="265"/>
      <c r="JJH40" s="265"/>
      <c r="JJI40" s="265"/>
      <c r="JJJ40" s="265" t="s">
        <v>457</v>
      </c>
      <c r="JJK40" s="265"/>
      <c r="JJL40" s="265"/>
      <c r="JJM40" s="265"/>
      <c r="JJN40" s="265"/>
      <c r="JJO40" s="265"/>
      <c r="JJP40" s="265"/>
      <c r="JJQ40" s="265"/>
      <c r="JJR40" s="265"/>
      <c r="JJS40" s="265"/>
      <c r="JJT40" s="265"/>
      <c r="JJU40" s="265"/>
      <c r="JJV40" s="265"/>
      <c r="JJW40" s="265"/>
      <c r="JJX40" s="265"/>
      <c r="JJY40" s="265"/>
      <c r="JJZ40" s="265" t="s">
        <v>457</v>
      </c>
      <c r="JKA40" s="265"/>
      <c r="JKB40" s="265"/>
      <c r="JKC40" s="265"/>
      <c r="JKD40" s="265"/>
      <c r="JKE40" s="265"/>
      <c r="JKF40" s="265"/>
      <c r="JKG40" s="265"/>
      <c r="JKH40" s="265"/>
      <c r="JKI40" s="265"/>
      <c r="JKJ40" s="265"/>
      <c r="JKK40" s="265"/>
      <c r="JKL40" s="265"/>
      <c r="JKM40" s="265"/>
      <c r="JKN40" s="265"/>
      <c r="JKO40" s="265"/>
      <c r="JKP40" s="265" t="s">
        <v>457</v>
      </c>
      <c r="JKQ40" s="265"/>
      <c r="JKR40" s="265"/>
      <c r="JKS40" s="265"/>
      <c r="JKT40" s="265"/>
      <c r="JKU40" s="265"/>
      <c r="JKV40" s="265"/>
      <c r="JKW40" s="265"/>
      <c r="JKX40" s="265"/>
      <c r="JKY40" s="265"/>
      <c r="JKZ40" s="265"/>
      <c r="JLA40" s="265"/>
      <c r="JLB40" s="265"/>
      <c r="JLC40" s="265"/>
      <c r="JLD40" s="265"/>
      <c r="JLE40" s="265"/>
      <c r="JLF40" s="265" t="s">
        <v>457</v>
      </c>
      <c r="JLG40" s="265"/>
      <c r="JLH40" s="265"/>
      <c r="JLI40" s="265"/>
      <c r="JLJ40" s="265"/>
      <c r="JLK40" s="265"/>
      <c r="JLL40" s="265"/>
      <c r="JLM40" s="265"/>
      <c r="JLN40" s="265"/>
      <c r="JLO40" s="265"/>
      <c r="JLP40" s="265"/>
      <c r="JLQ40" s="265"/>
      <c r="JLR40" s="265"/>
      <c r="JLS40" s="265"/>
      <c r="JLT40" s="265"/>
      <c r="JLU40" s="265"/>
      <c r="JLV40" s="265" t="s">
        <v>457</v>
      </c>
      <c r="JLW40" s="265"/>
      <c r="JLX40" s="265"/>
      <c r="JLY40" s="265"/>
      <c r="JLZ40" s="265"/>
      <c r="JMA40" s="265"/>
      <c r="JMB40" s="265"/>
      <c r="JMC40" s="265"/>
      <c r="JMD40" s="265"/>
      <c r="JME40" s="265"/>
      <c r="JMF40" s="265"/>
      <c r="JMG40" s="265"/>
      <c r="JMH40" s="265"/>
      <c r="JMI40" s="265"/>
      <c r="JMJ40" s="265"/>
      <c r="JMK40" s="265"/>
      <c r="JML40" s="265" t="s">
        <v>457</v>
      </c>
      <c r="JMM40" s="265"/>
      <c r="JMN40" s="265"/>
      <c r="JMO40" s="265"/>
      <c r="JMP40" s="265"/>
      <c r="JMQ40" s="265"/>
      <c r="JMR40" s="265"/>
      <c r="JMS40" s="265"/>
      <c r="JMT40" s="265"/>
      <c r="JMU40" s="265"/>
      <c r="JMV40" s="265"/>
      <c r="JMW40" s="265"/>
      <c r="JMX40" s="265"/>
      <c r="JMY40" s="265"/>
      <c r="JMZ40" s="265"/>
      <c r="JNA40" s="265"/>
      <c r="JNB40" s="265" t="s">
        <v>457</v>
      </c>
      <c r="JNC40" s="265"/>
      <c r="JND40" s="265"/>
      <c r="JNE40" s="265"/>
      <c r="JNF40" s="265"/>
      <c r="JNG40" s="265"/>
      <c r="JNH40" s="265"/>
      <c r="JNI40" s="265"/>
      <c r="JNJ40" s="265"/>
      <c r="JNK40" s="265"/>
      <c r="JNL40" s="265"/>
      <c r="JNM40" s="265"/>
      <c r="JNN40" s="265"/>
      <c r="JNO40" s="265"/>
      <c r="JNP40" s="265"/>
      <c r="JNQ40" s="265"/>
      <c r="JNR40" s="265" t="s">
        <v>457</v>
      </c>
      <c r="JNS40" s="265"/>
      <c r="JNT40" s="265"/>
      <c r="JNU40" s="265"/>
      <c r="JNV40" s="265"/>
      <c r="JNW40" s="265"/>
      <c r="JNX40" s="265"/>
      <c r="JNY40" s="265"/>
      <c r="JNZ40" s="265"/>
      <c r="JOA40" s="265"/>
      <c r="JOB40" s="265"/>
      <c r="JOC40" s="265"/>
      <c r="JOD40" s="265"/>
      <c r="JOE40" s="265"/>
      <c r="JOF40" s="265"/>
      <c r="JOG40" s="265"/>
      <c r="JOH40" s="265" t="s">
        <v>457</v>
      </c>
      <c r="JOI40" s="265"/>
      <c r="JOJ40" s="265"/>
      <c r="JOK40" s="265"/>
      <c r="JOL40" s="265"/>
      <c r="JOM40" s="265"/>
      <c r="JON40" s="265"/>
      <c r="JOO40" s="265"/>
      <c r="JOP40" s="265"/>
      <c r="JOQ40" s="265"/>
      <c r="JOR40" s="265"/>
      <c r="JOS40" s="265"/>
      <c r="JOT40" s="265"/>
      <c r="JOU40" s="265"/>
      <c r="JOV40" s="265"/>
      <c r="JOW40" s="265"/>
      <c r="JOX40" s="265" t="s">
        <v>457</v>
      </c>
      <c r="JOY40" s="265"/>
      <c r="JOZ40" s="265"/>
      <c r="JPA40" s="265"/>
      <c r="JPB40" s="265"/>
      <c r="JPC40" s="265"/>
      <c r="JPD40" s="265"/>
      <c r="JPE40" s="265"/>
      <c r="JPF40" s="265"/>
      <c r="JPG40" s="265"/>
      <c r="JPH40" s="265"/>
      <c r="JPI40" s="265"/>
      <c r="JPJ40" s="265"/>
      <c r="JPK40" s="265"/>
      <c r="JPL40" s="265"/>
      <c r="JPM40" s="265"/>
      <c r="JPN40" s="265" t="s">
        <v>457</v>
      </c>
      <c r="JPO40" s="265"/>
      <c r="JPP40" s="265"/>
      <c r="JPQ40" s="265"/>
      <c r="JPR40" s="265"/>
      <c r="JPS40" s="265"/>
      <c r="JPT40" s="265"/>
      <c r="JPU40" s="265"/>
      <c r="JPV40" s="265"/>
      <c r="JPW40" s="265"/>
      <c r="JPX40" s="265"/>
      <c r="JPY40" s="265"/>
      <c r="JPZ40" s="265"/>
      <c r="JQA40" s="265"/>
      <c r="JQB40" s="265"/>
      <c r="JQC40" s="265"/>
      <c r="JQD40" s="265" t="s">
        <v>457</v>
      </c>
      <c r="JQE40" s="265"/>
      <c r="JQF40" s="265"/>
      <c r="JQG40" s="265"/>
      <c r="JQH40" s="265"/>
      <c r="JQI40" s="265"/>
      <c r="JQJ40" s="265"/>
      <c r="JQK40" s="265"/>
      <c r="JQL40" s="265"/>
      <c r="JQM40" s="265"/>
      <c r="JQN40" s="265"/>
      <c r="JQO40" s="265"/>
      <c r="JQP40" s="265"/>
      <c r="JQQ40" s="265"/>
      <c r="JQR40" s="265"/>
      <c r="JQS40" s="265"/>
      <c r="JQT40" s="265" t="s">
        <v>457</v>
      </c>
      <c r="JQU40" s="265"/>
      <c r="JQV40" s="265"/>
      <c r="JQW40" s="265"/>
      <c r="JQX40" s="265"/>
      <c r="JQY40" s="265"/>
      <c r="JQZ40" s="265"/>
      <c r="JRA40" s="265"/>
      <c r="JRB40" s="265"/>
      <c r="JRC40" s="265"/>
      <c r="JRD40" s="265"/>
      <c r="JRE40" s="265"/>
      <c r="JRF40" s="265"/>
      <c r="JRG40" s="265"/>
      <c r="JRH40" s="265"/>
      <c r="JRI40" s="265"/>
      <c r="JRJ40" s="265" t="s">
        <v>457</v>
      </c>
      <c r="JRK40" s="265"/>
      <c r="JRL40" s="265"/>
      <c r="JRM40" s="265"/>
      <c r="JRN40" s="265"/>
      <c r="JRO40" s="265"/>
      <c r="JRP40" s="265"/>
      <c r="JRQ40" s="265"/>
      <c r="JRR40" s="265"/>
      <c r="JRS40" s="265"/>
      <c r="JRT40" s="265"/>
      <c r="JRU40" s="265"/>
      <c r="JRV40" s="265"/>
      <c r="JRW40" s="265"/>
      <c r="JRX40" s="265"/>
      <c r="JRY40" s="265"/>
      <c r="JRZ40" s="265" t="s">
        <v>457</v>
      </c>
      <c r="JSA40" s="265"/>
      <c r="JSB40" s="265"/>
      <c r="JSC40" s="265"/>
      <c r="JSD40" s="265"/>
      <c r="JSE40" s="265"/>
      <c r="JSF40" s="265"/>
      <c r="JSG40" s="265"/>
      <c r="JSH40" s="265"/>
      <c r="JSI40" s="265"/>
      <c r="JSJ40" s="265"/>
      <c r="JSK40" s="265"/>
      <c r="JSL40" s="265"/>
      <c r="JSM40" s="265"/>
      <c r="JSN40" s="265"/>
      <c r="JSO40" s="265"/>
      <c r="JSP40" s="265" t="s">
        <v>457</v>
      </c>
      <c r="JSQ40" s="265"/>
      <c r="JSR40" s="265"/>
      <c r="JSS40" s="265"/>
      <c r="JST40" s="265"/>
      <c r="JSU40" s="265"/>
      <c r="JSV40" s="265"/>
      <c r="JSW40" s="265"/>
      <c r="JSX40" s="265"/>
      <c r="JSY40" s="265"/>
      <c r="JSZ40" s="265"/>
      <c r="JTA40" s="265"/>
      <c r="JTB40" s="265"/>
      <c r="JTC40" s="265"/>
      <c r="JTD40" s="265"/>
      <c r="JTE40" s="265"/>
      <c r="JTF40" s="265" t="s">
        <v>457</v>
      </c>
      <c r="JTG40" s="265"/>
      <c r="JTH40" s="265"/>
      <c r="JTI40" s="265"/>
      <c r="JTJ40" s="265"/>
      <c r="JTK40" s="265"/>
      <c r="JTL40" s="265"/>
      <c r="JTM40" s="265"/>
      <c r="JTN40" s="265"/>
      <c r="JTO40" s="265"/>
      <c r="JTP40" s="265"/>
      <c r="JTQ40" s="265"/>
      <c r="JTR40" s="265"/>
      <c r="JTS40" s="265"/>
      <c r="JTT40" s="265"/>
      <c r="JTU40" s="265"/>
      <c r="JTV40" s="265" t="s">
        <v>457</v>
      </c>
      <c r="JTW40" s="265"/>
      <c r="JTX40" s="265"/>
      <c r="JTY40" s="265"/>
      <c r="JTZ40" s="265"/>
      <c r="JUA40" s="265"/>
      <c r="JUB40" s="265"/>
      <c r="JUC40" s="265"/>
      <c r="JUD40" s="265"/>
      <c r="JUE40" s="265"/>
      <c r="JUF40" s="265"/>
      <c r="JUG40" s="265"/>
      <c r="JUH40" s="265"/>
      <c r="JUI40" s="265"/>
      <c r="JUJ40" s="265"/>
      <c r="JUK40" s="265"/>
      <c r="JUL40" s="265" t="s">
        <v>457</v>
      </c>
      <c r="JUM40" s="265"/>
      <c r="JUN40" s="265"/>
      <c r="JUO40" s="265"/>
      <c r="JUP40" s="265"/>
      <c r="JUQ40" s="265"/>
      <c r="JUR40" s="265"/>
      <c r="JUS40" s="265"/>
      <c r="JUT40" s="265"/>
      <c r="JUU40" s="265"/>
      <c r="JUV40" s="265"/>
      <c r="JUW40" s="265"/>
      <c r="JUX40" s="265"/>
      <c r="JUY40" s="265"/>
      <c r="JUZ40" s="265"/>
      <c r="JVA40" s="265"/>
      <c r="JVB40" s="265" t="s">
        <v>457</v>
      </c>
      <c r="JVC40" s="265"/>
      <c r="JVD40" s="265"/>
      <c r="JVE40" s="265"/>
      <c r="JVF40" s="265"/>
      <c r="JVG40" s="265"/>
      <c r="JVH40" s="265"/>
      <c r="JVI40" s="265"/>
      <c r="JVJ40" s="265"/>
      <c r="JVK40" s="265"/>
      <c r="JVL40" s="265"/>
      <c r="JVM40" s="265"/>
      <c r="JVN40" s="265"/>
      <c r="JVO40" s="265"/>
      <c r="JVP40" s="265"/>
      <c r="JVQ40" s="265"/>
      <c r="JVR40" s="265" t="s">
        <v>457</v>
      </c>
      <c r="JVS40" s="265"/>
      <c r="JVT40" s="265"/>
      <c r="JVU40" s="265"/>
      <c r="JVV40" s="265"/>
      <c r="JVW40" s="265"/>
      <c r="JVX40" s="265"/>
      <c r="JVY40" s="265"/>
      <c r="JVZ40" s="265"/>
      <c r="JWA40" s="265"/>
      <c r="JWB40" s="265"/>
      <c r="JWC40" s="265"/>
      <c r="JWD40" s="265"/>
      <c r="JWE40" s="265"/>
      <c r="JWF40" s="265"/>
      <c r="JWG40" s="265"/>
      <c r="JWH40" s="265" t="s">
        <v>457</v>
      </c>
      <c r="JWI40" s="265"/>
      <c r="JWJ40" s="265"/>
      <c r="JWK40" s="265"/>
      <c r="JWL40" s="265"/>
      <c r="JWM40" s="265"/>
      <c r="JWN40" s="265"/>
      <c r="JWO40" s="265"/>
      <c r="JWP40" s="265"/>
      <c r="JWQ40" s="265"/>
      <c r="JWR40" s="265"/>
      <c r="JWS40" s="265"/>
      <c r="JWT40" s="265"/>
      <c r="JWU40" s="265"/>
      <c r="JWV40" s="265"/>
      <c r="JWW40" s="265"/>
      <c r="JWX40" s="265" t="s">
        <v>457</v>
      </c>
      <c r="JWY40" s="265"/>
      <c r="JWZ40" s="265"/>
      <c r="JXA40" s="265"/>
      <c r="JXB40" s="265"/>
      <c r="JXC40" s="265"/>
      <c r="JXD40" s="265"/>
      <c r="JXE40" s="265"/>
      <c r="JXF40" s="265"/>
      <c r="JXG40" s="265"/>
      <c r="JXH40" s="265"/>
      <c r="JXI40" s="265"/>
      <c r="JXJ40" s="265"/>
      <c r="JXK40" s="265"/>
      <c r="JXL40" s="265"/>
      <c r="JXM40" s="265"/>
      <c r="JXN40" s="265" t="s">
        <v>457</v>
      </c>
      <c r="JXO40" s="265"/>
      <c r="JXP40" s="265"/>
      <c r="JXQ40" s="265"/>
      <c r="JXR40" s="265"/>
      <c r="JXS40" s="265"/>
      <c r="JXT40" s="265"/>
      <c r="JXU40" s="265"/>
      <c r="JXV40" s="265"/>
      <c r="JXW40" s="265"/>
      <c r="JXX40" s="265"/>
      <c r="JXY40" s="265"/>
      <c r="JXZ40" s="265"/>
      <c r="JYA40" s="265"/>
      <c r="JYB40" s="265"/>
      <c r="JYC40" s="265"/>
      <c r="JYD40" s="265" t="s">
        <v>457</v>
      </c>
      <c r="JYE40" s="265"/>
      <c r="JYF40" s="265"/>
      <c r="JYG40" s="265"/>
      <c r="JYH40" s="265"/>
      <c r="JYI40" s="265"/>
      <c r="JYJ40" s="265"/>
      <c r="JYK40" s="265"/>
      <c r="JYL40" s="265"/>
      <c r="JYM40" s="265"/>
      <c r="JYN40" s="265"/>
      <c r="JYO40" s="265"/>
      <c r="JYP40" s="265"/>
      <c r="JYQ40" s="265"/>
      <c r="JYR40" s="265"/>
      <c r="JYS40" s="265"/>
      <c r="JYT40" s="265" t="s">
        <v>457</v>
      </c>
      <c r="JYU40" s="265"/>
      <c r="JYV40" s="265"/>
      <c r="JYW40" s="265"/>
      <c r="JYX40" s="265"/>
      <c r="JYY40" s="265"/>
      <c r="JYZ40" s="265"/>
      <c r="JZA40" s="265"/>
      <c r="JZB40" s="265"/>
      <c r="JZC40" s="265"/>
      <c r="JZD40" s="265"/>
      <c r="JZE40" s="265"/>
      <c r="JZF40" s="265"/>
      <c r="JZG40" s="265"/>
      <c r="JZH40" s="265"/>
      <c r="JZI40" s="265"/>
      <c r="JZJ40" s="265" t="s">
        <v>457</v>
      </c>
      <c r="JZK40" s="265"/>
      <c r="JZL40" s="265"/>
      <c r="JZM40" s="265"/>
      <c r="JZN40" s="265"/>
      <c r="JZO40" s="265"/>
      <c r="JZP40" s="265"/>
      <c r="JZQ40" s="265"/>
      <c r="JZR40" s="265"/>
      <c r="JZS40" s="265"/>
      <c r="JZT40" s="265"/>
      <c r="JZU40" s="265"/>
      <c r="JZV40" s="265"/>
      <c r="JZW40" s="265"/>
      <c r="JZX40" s="265"/>
      <c r="JZY40" s="265"/>
      <c r="JZZ40" s="265" t="s">
        <v>457</v>
      </c>
      <c r="KAA40" s="265"/>
      <c r="KAB40" s="265"/>
      <c r="KAC40" s="265"/>
      <c r="KAD40" s="265"/>
      <c r="KAE40" s="265"/>
      <c r="KAF40" s="265"/>
      <c r="KAG40" s="265"/>
      <c r="KAH40" s="265"/>
      <c r="KAI40" s="265"/>
      <c r="KAJ40" s="265"/>
      <c r="KAK40" s="265"/>
      <c r="KAL40" s="265"/>
      <c r="KAM40" s="265"/>
      <c r="KAN40" s="265"/>
      <c r="KAO40" s="265"/>
      <c r="KAP40" s="265" t="s">
        <v>457</v>
      </c>
      <c r="KAQ40" s="265"/>
      <c r="KAR40" s="265"/>
      <c r="KAS40" s="265"/>
      <c r="KAT40" s="265"/>
      <c r="KAU40" s="265"/>
      <c r="KAV40" s="265"/>
      <c r="KAW40" s="265"/>
      <c r="KAX40" s="265"/>
      <c r="KAY40" s="265"/>
      <c r="KAZ40" s="265"/>
      <c r="KBA40" s="265"/>
      <c r="KBB40" s="265"/>
      <c r="KBC40" s="265"/>
      <c r="KBD40" s="265"/>
      <c r="KBE40" s="265"/>
      <c r="KBF40" s="265" t="s">
        <v>457</v>
      </c>
      <c r="KBG40" s="265"/>
      <c r="KBH40" s="265"/>
      <c r="KBI40" s="265"/>
      <c r="KBJ40" s="265"/>
      <c r="KBK40" s="265"/>
      <c r="KBL40" s="265"/>
      <c r="KBM40" s="265"/>
      <c r="KBN40" s="265"/>
      <c r="KBO40" s="265"/>
      <c r="KBP40" s="265"/>
      <c r="KBQ40" s="265"/>
      <c r="KBR40" s="265"/>
      <c r="KBS40" s="265"/>
      <c r="KBT40" s="265"/>
      <c r="KBU40" s="265"/>
      <c r="KBV40" s="265" t="s">
        <v>457</v>
      </c>
      <c r="KBW40" s="265"/>
      <c r="KBX40" s="265"/>
      <c r="KBY40" s="265"/>
      <c r="KBZ40" s="265"/>
      <c r="KCA40" s="265"/>
      <c r="KCB40" s="265"/>
      <c r="KCC40" s="265"/>
      <c r="KCD40" s="265"/>
      <c r="KCE40" s="265"/>
      <c r="KCF40" s="265"/>
      <c r="KCG40" s="265"/>
      <c r="KCH40" s="265"/>
      <c r="KCI40" s="265"/>
      <c r="KCJ40" s="265"/>
      <c r="KCK40" s="265"/>
      <c r="KCL40" s="265" t="s">
        <v>457</v>
      </c>
      <c r="KCM40" s="265"/>
      <c r="KCN40" s="265"/>
      <c r="KCO40" s="265"/>
      <c r="KCP40" s="265"/>
      <c r="KCQ40" s="265"/>
      <c r="KCR40" s="265"/>
      <c r="KCS40" s="265"/>
      <c r="KCT40" s="265"/>
      <c r="KCU40" s="265"/>
      <c r="KCV40" s="265"/>
      <c r="KCW40" s="265"/>
      <c r="KCX40" s="265"/>
      <c r="KCY40" s="265"/>
      <c r="KCZ40" s="265"/>
      <c r="KDA40" s="265"/>
      <c r="KDB40" s="265" t="s">
        <v>457</v>
      </c>
      <c r="KDC40" s="265"/>
      <c r="KDD40" s="265"/>
      <c r="KDE40" s="265"/>
      <c r="KDF40" s="265"/>
      <c r="KDG40" s="265"/>
      <c r="KDH40" s="265"/>
      <c r="KDI40" s="265"/>
      <c r="KDJ40" s="265"/>
      <c r="KDK40" s="265"/>
      <c r="KDL40" s="265"/>
      <c r="KDM40" s="265"/>
      <c r="KDN40" s="265"/>
      <c r="KDO40" s="265"/>
      <c r="KDP40" s="265"/>
      <c r="KDQ40" s="265"/>
      <c r="KDR40" s="265" t="s">
        <v>457</v>
      </c>
      <c r="KDS40" s="265"/>
      <c r="KDT40" s="265"/>
      <c r="KDU40" s="265"/>
      <c r="KDV40" s="265"/>
      <c r="KDW40" s="265"/>
      <c r="KDX40" s="265"/>
      <c r="KDY40" s="265"/>
      <c r="KDZ40" s="265"/>
      <c r="KEA40" s="265"/>
      <c r="KEB40" s="265"/>
      <c r="KEC40" s="265"/>
      <c r="KED40" s="265"/>
      <c r="KEE40" s="265"/>
      <c r="KEF40" s="265"/>
      <c r="KEG40" s="265"/>
      <c r="KEH40" s="265" t="s">
        <v>457</v>
      </c>
      <c r="KEI40" s="265"/>
      <c r="KEJ40" s="265"/>
      <c r="KEK40" s="265"/>
      <c r="KEL40" s="265"/>
      <c r="KEM40" s="265"/>
      <c r="KEN40" s="265"/>
      <c r="KEO40" s="265"/>
      <c r="KEP40" s="265"/>
      <c r="KEQ40" s="265"/>
      <c r="KER40" s="265"/>
      <c r="KES40" s="265"/>
      <c r="KET40" s="265"/>
      <c r="KEU40" s="265"/>
      <c r="KEV40" s="265"/>
      <c r="KEW40" s="265"/>
      <c r="KEX40" s="265" t="s">
        <v>457</v>
      </c>
      <c r="KEY40" s="265"/>
      <c r="KEZ40" s="265"/>
      <c r="KFA40" s="265"/>
      <c r="KFB40" s="265"/>
      <c r="KFC40" s="265"/>
      <c r="KFD40" s="265"/>
      <c r="KFE40" s="265"/>
      <c r="KFF40" s="265"/>
      <c r="KFG40" s="265"/>
      <c r="KFH40" s="265"/>
      <c r="KFI40" s="265"/>
      <c r="KFJ40" s="265"/>
      <c r="KFK40" s="265"/>
      <c r="KFL40" s="265"/>
      <c r="KFM40" s="265"/>
      <c r="KFN40" s="265" t="s">
        <v>457</v>
      </c>
      <c r="KFO40" s="265"/>
      <c r="KFP40" s="265"/>
      <c r="KFQ40" s="265"/>
      <c r="KFR40" s="265"/>
      <c r="KFS40" s="265"/>
      <c r="KFT40" s="265"/>
      <c r="KFU40" s="265"/>
      <c r="KFV40" s="265"/>
      <c r="KFW40" s="265"/>
      <c r="KFX40" s="265"/>
      <c r="KFY40" s="265"/>
      <c r="KFZ40" s="265"/>
      <c r="KGA40" s="265"/>
      <c r="KGB40" s="265"/>
      <c r="KGC40" s="265"/>
      <c r="KGD40" s="265" t="s">
        <v>457</v>
      </c>
      <c r="KGE40" s="265"/>
      <c r="KGF40" s="265"/>
      <c r="KGG40" s="265"/>
      <c r="KGH40" s="265"/>
      <c r="KGI40" s="265"/>
      <c r="KGJ40" s="265"/>
      <c r="KGK40" s="265"/>
      <c r="KGL40" s="265"/>
      <c r="KGM40" s="265"/>
      <c r="KGN40" s="265"/>
      <c r="KGO40" s="265"/>
      <c r="KGP40" s="265"/>
      <c r="KGQ40" s="265"/>
      <c r="KGR40" s="265"/>
      <c r="KGS40" s="265"/>
      <c r="KGT40" s="265" t="s">
        <v>457</v>
      </c>
      <c r="KGU40" s="265"/>
      <c r="KGV40" s="265"/>
      <c r="KGW40" s="265"/>
      <c r="KGX40" s="265"/>
      <c r="KGY40" s="265"/>
      <c r="KGZ40" s="265"/>
      <c r="KHA40" s="265"/>
      <c r="KHB40" s="265"/>
      <c r="KHC40" s="265"/>
      <c r="KHD40" s="265"/>
      <c r="KHE40" s="265"/>
      <c r="KHF40" s="265"/>
      <c r="KHG40" s="265"/>
      <c r="KHH40" s="265"/>
      <c r="KHI40" s="265"/>
      <c r="KHJ40" s="265" t="s">
        <v>457</v>
      </c>
      <c r="KHK40" s="265"/>
      <c r="KHL40" s="265"/>
      <c r="KHM40" s="265"/>
      <c r="KHN40" s="265"/>
      <c r="KHO40" s="265"/>
      <c r="KHP40" s="265"/>
      <c r="KHQ40" s="265"/>
      <c r="KHR40" s="265"/>
      <c r="KHS40" s="265"/>
      <c r="KHT40" s="265"/>
      <c r="KHU40" s="265"/>
      <c r="KHV40" s="265"/>
      <c r="KHW40" s="265"/>
      <c r="KHX40" s="265"/>
      <c r="KHY40" s="265"/>
      <c r="KHZ40" s="265" t="s">
        <v>457</v>
      </c>
      <c r="KIA40" s="265"/>
      <c r="KIB40" s="265"/>
      <c r="KIC40" s="265"/>
      <c r="KID40" s="265"/>
      <c r="KIE40" s="265"/>
      <c r="KIF40" s="265"/>
      <c r="KIG40" s="265"/>
      <c r="KIH40" s="265"/>
      <c r="KII40" s="265"/>
      <c r="KIJ40" s="265"/>
      <c r="KIK40" s="265"/>
      <c r="KIL40" s="265"/>
      <c r="KIM40" s="265"/>
      <c r="KIN40" s="265"/>
      <c r="KIO40" s="265"/>
      <c r="KIP40" s="265" t="s">
        <v>457</v>
      </c>
      <c r="KIQ40" s="265"/>
      <c r="KIR40" s="265"/>
      <c r="KIS40" s="265"/>
      <c r="KIT40" s="265"/>
      <c r="KIU40" s="265"/>
      <c r="KIV40" s="265"/>
      <c r="KIW40" s="265"/>
      <c r="KIX40" s="265"/>
      <c r="KIY40" s="265"/>
      <c r="KIZ40" s="265"/>
      <c r="KJA40" s="265"/>
      <c r="KJB40" s="265"/>
      <c r="KJC40" s="265"/>
      <c r="KJD40" s="265"/>
      <c r="KJE40" s="265"/>
      <c r="KJF40" s="265" t="s">
        <v>457</v>
      </c>
      <c r="KJG40" s="265"/>
      <c r="KJH40" s="265"/>
      <c r="KJI40" s="265"/>
      <c r="KJJ40" s="265"/>
      <c r="KJK40" s="265"/>
      <c r="KJL40" s="265"/>
      <c r="KJM40" s="265"/>
      <c r="KJN40" s="265"/>
      <c r="KJO40" s="265"/>
      <c r="KJP40" s="265"/>
      <c r="KJQ40" s="265"/>
      <c r="KJR40" s="265"/>
      <c r="KJS40" s="265"/>
      <c r="KJT40" s="265"/>
      <c r="KJU40" s="265"/>
      <c r="KJV40" s="265" t="s">
        <v>457</v>
      </c>
      <c r="KJW40" s="265"/>
      <c r="KJX40" s="265"/>
      <c r="KJY40" s="265"/>
      <c r="KJZ40" s="265"/>
      <c r="KKA40" s="265"/>
      <c r="KKB40" s="265"/>
      <c r="KKC40" s="265"/>
      <c r="KKD40" s="265"/>
      <c r="KKE40" s="265"/>
      <c r="KKF40" s="265"/>
      <c r="KKG40" s="265"/>
      <c r="KKH40" s="265"/>
      <c r="KKI40" s="265"/>
      <c r="KKJ40" s="265"/>
      <c r="KKK40" s="265"/>
      <c r="KKL40" s="265" t="s">
        <v>457</v>
      </c>
      <c r="KKM40" s="265"/>
      <c r="KKN40" s="265"/>
      <c r="KKO40" s="265"/>
      <c r="KKP40" s="265"/>
      <c r="KKQ40" s="265"/>
      <c r="KKR40" s="265"/>
      <c r="KKS40" s="265"/>
      <c r="KKT40" s="265"/>
      <c r="KKU40" s="265"/>
      <c r="KKV40" s="265"/>
      <c r="KKW40" s="265"/>
      <c r="KKX40" s="265"/>
      <c r="KKY40" s="265"/>
      <c r="KKZ40" s="265"/>
      <c r="KLA40" s="265"/>
      <c r="KLB40" s="265" t="s">
        <v>457</v>
      </c>
      <c r="KLC40" s="265"/>
      <c r="KLD40" s="265"/>
      <c r="KLE40" s="265"/>
      <c r="KLF40" s="265"/>
      <c r="KLG40" s="265"/>
      <c r="KLH40" s="265"/>
      <c r="KLI40" s="265"/>
      <c r="KLJ40" s="265"/>
      <c r="KLK40" s="265"/>
      <c r="KLL40" s="265"/>
      <c r="KLM40" s="265"/>
      <c r="KLN40" s="265"/>
      <c r="KLO40" s="265"/>
      <c r="KLP40" s="265"/>
      <c r="KLQ40" s="265"/>
      <c r="KLR40" s="265" t="s">
        <v>457</v>
      </c>
      <c r="KLS40" s="265"/>
      <c r="KLT40" s="265"/>
      <c r="KLU40" s="265"/>
      <c r="KLV40" s="265"/>
      <c r="KLW40" s="265"/>
      <c r="KLX40" s="265"/>
      <c r="KLY40" s="265"/>
      <c r="KLZ40" s="265"/>
      <c r="KMA40" s="265"/>
      <c r="KMB40" s="265"/>
      <c r="KMC40" s="265"/>
      <c r="KMD40" s="265"/>
      <c r="KME40" s="265"/>
      <c r="KMF40" s="265"/>
      <c r="KMG40" s="265"/>
      <c r="KMH40" s="265" t="s">
        <v>457</v>
      </c>
      <c r="KMI40" s="265"/>
      <c r="KMJ40" s="265"/>
      <c r="KMK40" s="265"/>
      <c r="KML40" s="265"/>
      <c r="KMM40" s="265"/>
      <c r="KMN40" s="265"/>
      <c r="KMO40" s="265"/>
      <c r="KMP40" s="265"/>
      <c r="KMQ40" s="265"/>
      <c r="KMR40" s="265"/>
      <c r="KMS40" s="265"/>
      <c r="KMT40" s="265"/>
      <c r="KMU40" s="265"/>
      <c r="KMV40" s="265"/>
      <c r="KMW40" s="265"/>
      <c r="KMX40" s="265" t="s">
        <v>457</v>
      </c>
      <c r="KMY40" s="265"/>
      <c r="KMZ40" s="265"/>
      <c r="KNA40" s="265"/>
      <c r="KNB40" s="265"/>
      <c r="KNC40" s="265"/>
      <c r="KND40" s="265"/>
      <c r="KNE40" s="265"/>
      <c r="KNF40" s="265"/>
      <c r="KNG40" s="265"/>
      <c r="KNH40" s="265"/>
      <c r="KNI40" s="265"/>
      <c r="KNJ40" s="265"/>
      <c r="KNK40" s="265"/>
      <c r="KNL40" s="265"/>
      <c r="KNM40" s="265"/>
      <c r="KNN40" s="265" t="s">
        <v>457</v>
      </c>
      <c r="KNO40" s="265"/>
      <c r="KNP40" s="265"/>
      <c r="KNQ40" s="265"/>
      <c r="KNR40" s="265"/>
      <c r="KNS40" s="265"/>
      <c r="KNT40" s="265"/>
      <c r="KNU40" s="265"/>
      <c r="KNV40" s="265"/>
      <c r="KNW40" s="265"/>
      <c r="KNX40" s="265"/>
      <c r="KNY40" s="265"/>
      <c r="KNZ40" s="265"/>
      <c r="KOA40" s="265"/>
      <c r="KOB40" s="265"/>
      <c r="KOC40" s="265"/>
      <c r="KOD40" s="265" t="s">
        <v>457</v>
      </c>
      <c r="KOE40" s="265"/>
      <c r="KOF40" s="265"/>
      <c r="KOG40" s="265"/>
      <c r="KOH40" s="265"/>
      <c r="KOI40" s="265"/>
      <c r="KOJ40" s="265"/>
      <c r="KOK40" s="265"/>
      <c r="KOL40" s="265"/>
      <c r="KOM40" s="265"/>
      <c r="KON40" s="265"/>
      <c r="KOO40" s="265"/>
      <c r="KOP40" s="265"/>
      <c r="KOQ40" s="265"/>
      <c r="KOR40" s="265"/>
      <c r="KOS40" s="265"/>
      <c r="KOT40" s="265" t="s">
        <v>457</v>
      </c>
      <c r="KOU40" s="265"/>
      <c r="KOV40" s="265"/>
      <c r="KOW40" s="265"/>
      <c r="KOX40" s="265"/>
      <c r="KOY40" s="265"/>
      <c r="KOZ40" s="265"/>
      <c r="KPA40" s="265"/>
      <c r="KPB40" s="265"/>
      <c r="KPC40" s="265"/>
      <c r="KPD40" s="265"/>
      <c r="KPE40" s="265"/>
      <c r="KPF40" s="265"/>
      <c r="KPG40" s="265"/>
      <c r="KPH40" s="265"/>
      <c r="KPI40" s="265"/>
      <c r="KPJ40" s="265" t="s">
        <v>457</v>
      </c>
      <c r="KPK40" s="265"/>
      <c r="KPL40" s="265"/>
      <c r="KPM40" s="265"/>
      <c r="KPN40" s="265"/>
      <c r="KPO40" s="265"/>
      <c r="KPP40" s="265"/>
      <c r="KPQ40" s="265"/>
      <c r="KPR40" s="265"/>
      <c r="KPS40" s="265"/>
      <c r="KPT40" s="265"/>
      <c r="KPU40" s="265"/>
      <c r="KPV40" s="265"/>
      <c r="KPW40" s="265"/>
      <c r="KPX40" s="265"/>
      <c r="KPY40" s="265"/>
      <c r="KPZ40" s="265" t="s">
        <v>457</v>
      </c>
      <c r="KQA40" s="265"/>
      <c r="KQB40" s="265"/>
      <c r="KQC40" s="265"/>
      <c r="KQD40" s="265"/>
      <c r="KQE40" s="265"/>
      <c r="KQF40" s="265"/>
      <c r="KQG40" s="265"/>
      <c r="KQH40" s="265"/>
      <c r="KQI40" s="265"/>
      <c r="KQJ40" s="265"/>
      <c r="KQK40" s="265"/>
      <c r="KQL40" s="265"/>
      <c r="KQM40" s="265"/>
      <c r="KQN40" s="265"/>
      <c r="KQO40" s="265"/>
      <c r="KQP40" s="265" t="s">
        <v>457</v>
      </c>
      <c r="KQQ40" s="265"/>
      <c r="KQR40" s="265"/>
      <c r="KQS40" s="265"/>
      <c r="KQT40" s="265"/>
      <c r="KQU40" s="265"/>
      <c r="KQV40" s="265"/>
      <c r="KQW40" s="265"/>
      <c r="KQX40" s="265"/>
      <c r="KQY40" s="265"/>
      <c r="KQZ40" s="265"/>
      <c r="KRA40" s="265"/>
      <c r="KRB40" s="265"/>
      <c r="KRC40" s="265"/>
      <c r="KRD40" s="265"/>
      <c r="KRE40" s="265"/>
      <c r="KRF40" s="265" t="s">
        <v>457</v>
      </c>
      <c r="KRG40" s="265"/>
      <c r="KRH40" s="265"/>
      <c r="KRI40" s="265"/>
      <c r="KRJ40" s="265"/>
      <c r="KRK40" s="265"/>
      <c r="KRL40" s="265"/>
      <c r="KRM40" s="265"/>
      <c r="KRN40" s="265"/>
      <c r="KRO40" s="265"/>
      <c r="KRP40" s="265"/>
      <c r="KRQ40" s="265"/>
      <c r="KRR40" s="265"/>
      <c r="KRS40" s="265"/>
      <c r="KRT40" s="265"/>
      <c r="KRU40" s="265"/>
      <c r="KRV40" s="265" t="s">
        <v>457</v>
      </c>
      <c r="KRW40" s="265"/>
      <c r="KRX40" s="265"/>
      <c r="KRY40" s="265"/>
      <c r="KRZ40" s="265"/>
      <c r="KSA40" s="265"/>
      <c r="KSB40" s="265"/>
      <c r="KSC40" s="265"/>
      <c r="KSD40" s="265"/>
      <c r="KSE40" s="265"/>
      <c r="KSF40" s="265"/>
      <c r="KSG40" s="265"/>
      <c r="KSH40" s="265"/>
      <c r="KSI40" s="265"/>
      <c r="KSJ40" s="265"/>
      <c r="KSK40" s="265"/>
      <c r="KSL40" s="265" t="s">
        <v>457</v>
      </c>
      <c r="KSM40" s="265"/>
      <c r="KSN40" s="265"/>
      <c r="KSO40" s="265"/>
      <c r="KSP40" s="265"/>
      <c r="KSQ40" s="265"/>
      <c r="KSR40" s="265"/>
      <c r="KSS40" s="265"/>
      <c r="KST40" s="265"/>
      <c r="KSU40" s="265"/>
      <c r="KSV40" s="265"/>
      <c r="KSW40" s="265"/>
      <c r="KSX40" s="265"/>
      <c r="KSY40" s="265"/>
      <c r="KSZ40" s="265"/>
      <c r="KTA40" s="265"/>
      <c r="KTB40" s="265" t="s">
        <v>457</v>
      </c>
      <c r="KTC40" s="265"/>
      <c r="KTD40" s="265"/>
      <c r="KTE40" s="265"/>
      <c r="KTF40" s="265"/>
      <c r="KTG40" s="265"/>
      <c r="KTH40" s="265"/>
      <c r="KTI40" s="265"/>
      <c r="KTJ40" s="265"/>
      <c r="KTK40" s="265"/>
      <c r="KTL40" s="265"/>
      <c r="KTM40" s="265"/>
      <c r="KTN40" s="265"/>
      <c r="KTO40" s="265"/>
      <c r="KTP40" s="265"/>
      <c r="KTQ40" s="265"/>
      <c r="KTR40" s="265" t="s">
        <v>457</v>
      </c>
      <c r="KTS40" s="265"/>
      <c r="KTT40" s="265"/>
      <c r="KTU40" s="265"/>
      <c r="KTV40" s="265"/>
      <c r="KTW40" s="265"/>
      <c r="KTX40" s="265"/>
      <c r="KTY40" s="265"/>
      <c r="KTZ40" s="265"/>
      <c r="KUA40" s="265"/>
      <c r="KUB40" s="265"/>
      <c r="KUC40" s="265"/>
      <c r="KUD40" s="265"/>
      <c r="KUE40" s="265"/>
      <c r="KUF40" s="265"/>
      <c r="KUG40" s="265"/>
      <c r="KUH40" s="265" t="s">
        <v>457</v>
      </c>
      <c r="KUI40" s="265"/>
      <c r="KUJ40" s="265"/>
      <c r="KUK40" s="265"/>
      <c r="KUL40" s="265"/>
      <c r="KUM40" s="265"/>
      <c r="KUN40" s="265"/>
      <c r="KUO40" s="265"/>
      <c r="KUP40" s="265"/>
      <c r="KUQ40" s="265"/>
      <c r="KUR40" s="265"/>
      <c r="KUS40" s="265"/>
      <c r="KUT40" s="265"/>
      <c r="KUU40" s="265"/>
      <c r="KUV40" s="265"/>
      <c r="KUW40" s="265"/>
      <c r="KUX40" s="265" t="s">
        <v>457</v>
      </c>
      <c r="KUY40" s="265"/>
      <c r="KUZ40" s="265"/>
      <c r="KVA40" s="265"/>
      <c r="KVB40" s="265"/>
      <c r="KVC40" s="265"/>
      <c r="KVD40" s="265"/>
      <c r="KVE40" s="265"/>
      <c r="KVF40" s="265"/>
      <c r="KVG40" s="265"/>
      <c r="KVH40" s="265"/>
      <c r="KVI40" s="265"/>
      <c r="KVJ40" s="265"/>
      <c r="KVK40" s="265"/>
      <c r="KVL40" s="265"/>
      <c r="KVM40" s="265"/>
      <c r="KVN40" s="265" t="s">
        <v>457</v>
      </c>
      <c r="KVO40" s="265"/>
      <c r="KVP40" s="265"/>
      <c r="KVQ40" s="265"/>
      <c r="KVR40" s="265"/>
      <c r="KVS40" s="265"/>
      <c r="KVT40" s="265"/>
      <c r="KVU40" s="265"/>
      <c r="KVV40" s="265"/>
      <c r="KVW40" s="265"/>
      <c r="KVX40" s="265"/>
      <c r="KVY40" s="265"/>
      <c r="KVZ40" s="265"/>
      <c r="KWA40" s="265"/>
      <c r="KWB40" s="265"/>
      <c r="KWC40" s="265"/>
      <c r="KWD40" s="265" t="s">
        <v>457</v>
      </c>
      <c r="KWE40" s="265"/>
      <c r="KWF40" s="265"/>
      <c r="KWG40" s="265"/>
      <c r="KWH40" s="265"/>
      <c r="KWI40" s="265"/>
      <c r="KWJ40" s="265"/>
      <c r="KWK40" s="265"/>
      <c r="KWL40" s="265"/>
      <c r="KWM40" s="265"/>
      <c r="KWN40" s="265"/>
      <c r="KWO40" s="265"/>
      <c r="KWP40" s="265"/>
      <c r="KWQ40" s="265"/>
      <c r="KWR40" s="265"/>
      <c r="KWS40" s="265"/>
      <c r="KWT40" s="265" t="s">
        <v>457</v>
      </c>
      <c r="KWU40" s="265"/>
      <c r="KWV40" s="265"/>
      <c r="KWW40" s="265"/>
      <c r="KWX40" s="265"/>
      <c r="KWY40" s="265"/>
      <c r="KWZ40" s="265"/>
      <c r="KXA40" s="265"/>
      <c r="KXB40" s="265"/>
      <c r="KXC40" s="265"/>
      <c r="KXD40" s="265"/>
      <c r="KXE40" s="265"/>
      <c r="KXF40" s="265"/>
      <c r="KXG40" s="265"/>
      <c r="KXH40" s="265"/>
      <c r="KXI40" s="265"/>
      <c r="KXJ40" s="265" t="s">
        <v>457</v>
      </c>
      <c r="KXK40" s="265"/>
      <c r="KXL40" s="265"/>
      <c r="KXM40" s="265"/>
      <c r="KXN40" s="265"/>
      <c r="KXO40" s="265"/>
      <c r="KXP40" s="265"/>
      <c r="KXQ40" s="265"/>
      <c r="KXR40" s="265"/>
      <c r="KXS40" s="265"/>
      <c r="KXT40" s="265"/>
      <c r="KXU40" s="265"/>
      <c r="KXV40" s="265"/>
      <c r="KXW40" s="265"/>
      <c r="KXX40" s="265"/>
      <c r="KXY40" s="265"/>
      <c r="KXZ40" s="265" t="s">
        <v>457</v>
      </c>
      <c r="KYA40" s="265"/>
      <c r="KYB40" s="265"/>
      <c r="KYC40" s="265"/>
      <c r="KYD40" s="265"/>
      <c r="KYE40" s="265"/>
      <c r="KYF40" s="265"/>
      <c r="KYG40" s="265"/>
      <c r="KYH40" s="265"/>
      <c r="KYI40" s="265"/>
      <c r="KYJ40" s="265"/>
      <c r="KYK40" s="265"/>
      <c r="KYL40" s="265"/>
      <c r="KYM40" s="265"/>
      <c r="KYN40" s="265"/>
      <c r="KYO40" s="265"/>
      <c r="KYP40" s="265" t="s">
        <v>457</v>
      </c>
      <c r="KYQ40" s="265"/>
      <c r="KYR40" s="265"/>
      <c r="KYS40" s="265"/>
      <c r="KYT40" s="265"/>
      <c r="KYU40" s="265"/>
      <c r="KYV40" s="265"/>
      <c r="KYW40" s="265"/>
      <c r="KYX40" s="265"/>
      <c r="KYY40" s="265"/>
      <c r="KYZ40" s="265"/>
      <c r="KZA40" s="265"/>
      <c r="KZB40" s="265"/>
      <c r="KZC40" s="265"/>
      <c r="KZD40" s="265"/>
      <c r="KZE40" s="265"/>
      <c r="KZF40" s="265" t="s">
        <v>457</v>
      </c>
      <c r="KZG40" s="265"/>
      <c r="KZH40" s="265"/>
      <c r="KZI40" s="265"/>
      <c r="KZJ40" s="265"/>
      <c r="KZK40" s="265"/>
      <c r="KZL40" s="265"/>
      <c r="KZM40" s="265"/>
      <c r="KZN40" s="265"/>
      <c r="KZO40" s="265"/>
      <c r="KZP40" s="265"/>
      <c r="KZQ40" s="265"/>
      <c r="KZR40" s="265"/>
      <c r="KZS40" s="265"/>
      <c r="KZT40" s="265"/>
      <c r="KZU40" s="265"/>
      <c r="KZV40" s="265" t="s">
        <v>457</v>
      </c>
      <c r="KZW40" s="265"/>
      <c r="KZX40" s="265"/>
      <c r="KZY40" s="265"/>
      <c r="KZZ40" s="265"/>
      <c r="LAA40" s="265"/>
      <c r="LAB40" s="265"/>
      <c r="LAC40" s="265"/>
      <c r="LAD40" s="265"/>
      <c r="LAE40" s="265"/>
      <c r="LAF40" s="265"/>
      <c r="LAG40" s="265"/>
      <c r="LAH40" s="265"/>
      <c r="LAI40" s="265"/>
      <c r="LAJ40" s="265"/>
      <c r="LAK40" s="265"/>
      <c r="LAL40" s="265" t="s">
        <v>457</v>
      </c>
      <c r="LAM40" s="265"/>
      <c r="LAN40" s="265"/>
      <c r="LAO40" s="265"/>
      <c r="LAP40" s="265"/>
      <c r="LAQ40" s="265"/>
      <c r="LAR40" s="265"/>
      <c r="LAS40" s="265"/>
      <c r="LAT40" s="265"/>
      <c r="LAU40" s="265"/>
      <c r="LAV40" s="265"/>
      <c r="LAW40" s="265"/>
      <c r="LAX40" s="265"/>
      <c r="LAY40" s="265"/>
      <c r="LAZ40" s="265"/>
      <c r="LBA40" s="265"/>
      <c r="LBB40" s="265" t="s">
        <v>457</v>
      </c>
      <c r="LBC40" s="265"/>
      <c r="LBD40" s="265"/>
      <c r="LBE40" s="265"/>
      <c r="LBF40" s="265"/>
      <c r="LBG40" s="265"/>
      <c r="LBH40" s="265"/>
      <c r="LBI40" s="265"/>
      <c r="LBJ40" s="265"/>
      <c r="LBK40" s="265"/>
      <c r="LBL40" s="265"/>
      <c r="LBM40" s="265"/>
      <c r="LBN40" s="265"/>
      <c r="LBO40" s="265"/>
      <c r="LBP40" s="265"/>
      <c r="LBQ40" s="265"/>
      <c r="LBR40" s="265" t="s">
        <v>457</v>
      </c>
      <c r="LBS40" s="265"/>
      <c r="LBT40" s="265"/>
      <c r="LBU40" s="265"/>
      <c r="LBV40" s="265"/>
      <c r="LBW40" s="265"/>
      <c r="LBX40" s="265"/>
      <c r="LBY40" s="265"/>
      <c r="LBZ40" s="265"/>
      <c r="LCA40" s="265"/>
      <c r="LCB40" s="265"/>
      <c r="LCC40" s="265"/>
      <c r="LCD40" s="265"/>
      <c r="LCE40" s="265"/>
      <c r="LCF40" s="265"/>
      <c r="LCG40" s="265"/>
      <c r="LCH40" s="265" t="s">
        <v>457</v>
      </c>
      <c r="LCI40" s="265"/>
      <c r="LCJ40" s="265"/>
      <c r="LCK40" s="265"/>
      <c r="LCL40" s="265"/>
      <c r="LCM40" s="265"/>
      <c r="LCN40" s="265"/>
      <c r="LCO40" s="265"/>
      <c r="LCP40" s="265"/>
      <c r="LCQ40" s="265"/>
      <c r="LCR40" s="265"/>
      <c r="LCS40" s="265"/>
      <c r="LCT40" s="265"/>
      <c r="LCU40" s="265"/>
      <c r="LCV40" s="265"/>
      <c r="LCW40" s="265"/>
      <c r="LCX40" s="265" t="s">
        <v>457</v>
      </c>
      <c r="LCY40" s="265"/>
      <c r="LCZ40" s="265"/>
      <c r="LDA40" s="265"/>
      <c r="LDB40" s="265"/>
      <c r="LDC40" s="265"/>
      <c r="LDD40" s="265"/>
      <c r="LDE40" s="265"/>
      <c r="LDF40" s="265"/>
      <c r="LDG40" s="265"/>
      <c r="LDH40" s="265"/>
      <c r="LDI40" s="265"/>
      <c r="LDJ40" s="265"/>
      <c r="LDK40" s="265"/>
      <c r="LDL40" s="265"/>
      <c r="LDM40" s="265"/>
      <c r="LDN40" s="265" t="s">
        <v>457</v>
      </c>
      <c r="LDO40" s="265"/>
      <c r="LDP40" s="265"/>
      <c r="LDQ40" s="265"/>
      <c r="LDR40" s="265"/>
      <c r="LDS40" s="265"/>
      <c r="LDT40" s="265"/>
      <c r="LDU40" s="265"/>
      <c r="LDV40" s="265"/>
      <c r="LDW40" s="265"/>
      <c r="LDX40" s="265"/>
      <c r="LDY40" s="265"/>
      <c r="LDZ40" s="265"/>
      <c r="LEA40" s="265"/>
      <c r="LEB40" s="265"/>
      <c r="LEC40" s="265"/>
      <c r="LED40" s="265" t="s">
        <v>457</v>
      </c>
      <c r="LEE40" s="265"/>
      <c r="LEF40" s="265"/>
      <c r="LEG40" s="265"/>
      <c r="LEH40" s="265"/>
      <c r="LEI40" s="265"/>
      <c r="LEJ40" s="265"/>
      <c r="LEK40" s="265"/>
      <c r="LEL40" s="265"/>
      <c r="LEM40" s="265"/>
      <c r="LEN40" s="265"/>
      <c r="LEO40" s="265"/>
      <c r="LEP40" s="265"/>
      <c r="LEQ40" s="265"/>
      <c r="LER40" s="265"/>
      <c r="LES40" s="265"/>
      <c r="LET40" s="265" t="s">
        <v>457</v>
      </c>
      <c r="LEU40" s="265"/>
      <c r="LEV40" s="265"/>
      <c r="LEW40" s="265"/>
      <c r="LEX40" s="265"/>
      <c r="LEY40" s="265"/>
      <c r="LEZ40" s="265"/>
      <c r="LFA40" s="265"/>
      <c r="LFB40" s="265"/>
      <c r="LFC40" s="265"/>
      <c r="LFD40" s="265"/>
      <c r="LFE40" s="265"/>
      <c r="LFF40" s="265"/>
      <c r="LFG40" s="265"/>
      <c r="LFH40" s="265"/>
      <c r="LFI40" s="265"/>
      <c r="LFJ40" s="265" t="s">
        <v>457</v>
      </c>
      <c r="LFK40" s="265"/>
      <c r="LFL40" s="265"/>
      <c r="LFM40" s="265"/>
      <c r="LFN40" s="265"/>
      <c r="LFO40" s="265"/>
      <c r="LFP40" s="265"/>
      <c r="LFQ40" s="265"/>
      <c r="LFR40" s="265"/>
      <c r="LFS40" s="265"/>
      <c r="LFT40" s="265"/>
      <c r="LFU40" s="265"/>
      <c r="LFV40" s="265"/>
      <c r="LFW40" s="265"/>
      <c r="LFX40" s="265"/>
      <c r="LFY40" s="265"/>
      <c r="LFZ40" s="265" t="s">
        <v>457</v>
      </c>
      <c r="LGA40" s="265"/>
      <c r="LGB40" s="265"/>
      <c r="LGC40" s="265"/>
      <c r="LGD40" s="265"/>
      <c r="LGE40" s="265"/>
      <c r="LGF40" s="265"/>
      <c r="LGG40" s="265"/>
      <c r="LGH40" s="265"/>
      <c r="LGI40" s="265"/>
      <c r="LGJ40" s="265"/>
      <c r="LGK40" s="265"/>
      <c r="LGL40" s="265"/>
      <c r="LGM40" s="265"/>
      <c r="LGN40" s="265"/>
      <c r="LGO40" s="265"/>
      <c r="LGP40" s="265" t="s">
        <v>457</v>
      </c>
      <c r="LGQ40" s="265"/>
      <c r="LGR40" s="265"/>
      <c r="LGS40" s="265"/>
      <c r="LGT40" s="265"/>
      <c r="LGU40" s="265"/>
      <c r="LGV40" s="265"/>
      <c r="LGW40" s="265"/>
      <c r="LGX40" s="265"/>
      <c r="LGY40" s="265"/>
      <c r="LGZ40" s="265"/>
      <c r="LHA40" s="265"/>
      <c r="LHB40" s="265"/>
      <c r="LHC40" s="265"/>
      <c r="LHD40" s="265"/>
      <c r="LHE40" s="265"/>
      <c r="LHF40" s="265" t="s">
        <v>457</v>
      </c>
      <c r="LHG40" s="265"/>
      <c r="LHH40" s="265"/>
      <c r="LHI40" s="265"/>
      <c r="LHJ40" s="265"/>
      <c r="LHK40" s="265"/>
      <c r="LHL40" s="265"/>
      <c r="LHM40" s="265"/>
      <c r="LHN40" s="265"/>
      <c r="LHO40" s="265"/>
      <c r="LHP40" s="265"/>
      <c r="LHQ40" s="265"/>
      <c r="LHR40" s="265"/>
      <c r="LHS40" s="265"/>
      <c r="LHT40" s="265"/>
      <c r="LHU40" s="265"/>
      <c r="LHV40" s="265" t="s">
        <v>457</v>
      </c>
      <c r="LHW40" s="265"/>
      <c r="LHX40" s="265"/>
      <c r="LHY40" s="265"/>
      <c r="LHZ40" s="265"/>
      <c r="LIA40" s="265"/>
      <c r="LIB40" s="265"/>
      <c r="LIC40" s="265"/>
      <c r="LID40" s="265"/>
      <c r="LIE40" s="265"/>
      <c r="LIF40" s="265"/>
      <c r="LIG40" s="265"/>
      <c r="LIH40" s="265"/>
      <c r="LII40" s="265"/>
      <c r="LIJ40" s="265"/>
      <c r="LIK40" s="265"/>
      <c r="LIL40" s="265" t="s">
        <v>457</v>
      </c>
      <c r="LIM40" s="265"/>
      <c r="LIN40" s="265"/>
      <c r="LIO40" s="265"/>
      <c r="LIP40" s="265"/>
      <c r="LIQ40" s="265"/>
      <c r="LIR40" s="265"/>
      <c r="LIS40" s="265"/>
      <c r="LIT40" s="265"/>
      <c r="LIU40" s="265"/>
      <c r="LIV40" s="265"/>
      <c r="LIW40" s="265"/>
      <c r="LIX40" s="265"/>
      <c r="LIY40" s="265"/>
      <c r="LIZ40" s="265"/>
      <c r="LJA40" s="265"/>
      <c r="LJB40" s="265" t="s">
        <v>457</v>
      </c>
      <c r="LJC40" s="265"/>
      <c r="LJD40" s="265"/>
      <c r="LJE40" s="265"/>
      <c r="LJF40" s="265"/>
      <c r="LJG40" s="265"/>
      <c r="LJH40" s="265"/>
      <c r="LJI40" s="265"/>
      <c r="LJJ40" s="265"/>
      <c r="LJK40" s="265"/>
      <c r="LJL40" s="265"/>
      <c r="LJM40" s="265"/>
      <c r="LJN40" s="265"/>
      <c r="LJO40" s="265"/>
      <c r="LJP40" s="265"/>
      <c r="LJQ40" s="265"/>
      <c r="LJR40" s="265" t="s">
        <v>457</v>
      </c>
      <c r="LJS40" s="265"/>
      <c r="LJT40" s="265"/>
      <c r="LJU40" s="265"/>
      <c r="LJV40" s="265"/>
      <c r="LJW40" s="265"/>
      <c r="LJX40" s="265"/>
      <c r="LJY40" s="265"/>
      <c r="LJZ40" s="265"/>
      <c r="LKA40" s="265"/>
      <c r="LKB40" s="265"/>
      <c r="LKC40" s="265"/>
      <c r="LKD40" s="265"/>
      <c r="LKE40" s="265"/>
      <c r="LKF40" s="265"/>
      <c r="LKG40" s="265"/>
      <c r="LKH40" s="265" t="s">
        <v>457</v>
      </c>
      <c r="LKI40" s="265"/>
      <c r="LKJ40" s="265"/>
      <c r="LKK40" s="265"/>
      <c r="LKL40" s="265"/>
      <c r="LKM40" s="265"/>
      <c r="LKN40" s="265"/>
      <c r="LKO40" s="265"/>
      <c r="LKP40" s="265"/>
      <c r="LKQ40" s="265"/>
      <c r="LKR40" s="265"/>
      <c r="LKS40" s="265"/>
      <c r="LKT40" s="265"/>
      <c r="LKU40" s="265"/>
      <c r="LKV40" s="265"/>
      <c r="LKW40" s="265"/>
      <c r="LKX40" s="265" t="s">
        <v>457</v>
      </c>
      <c r="LKY40" s="265"/>
      <c r="LKZ40" s="265"/>
      <c r="LLA40" s="265"/>
      <c r="LLB40" s="265"/>
      <c r="LLC40" s="265"/>
      <c r="LLD40" s="265"/>
      <c r="LLE40" s="265"/>
      <c r="LLF40" s="265"/>
      <c r="LLG40" s="265"/>
      <c r="LLH40" s="265"/>
      <c r="LLI40" s="265"/>
      <c r="LLJ40" s="265"/>
      <c r="LLK40" s="265"/>
      <c r="LLL40" s="265"/>
      <c r="LLM40" s="265"/>
      <c r="LLN40" s="265" t="s">
        <v>457</v>
      </c>
      <c r="LLO40" s="265"/>
      <c r="LLP40" s="265"/>
      <c r="LLQ40" s="265"/>
      <c r="LLR40" s="265"/>
      <c r="LLS40" s="265"/>
      <c r="LLT40" s="265"/>
      <c r="LLU40" s="265"/>
      <c r="LLV40" s="265"/>
      <c r="LLW40" s="265"/>
      <c r="LLX40" s="265"/>
      <c r="LLY40" s="265"/>
      <c r="LLZ40" s="265"/>
      <c r="LMA40" s="265"/>
      <c r="LMB40" s="265"/>
      <c r="LMC40" s="265"/>
      <c r="LMD40" s="265" t="s">
        <v>457</v>
      </c>
      <c r="LME40" s="265"/>
      <c r="LMF40" s="265"/>
      <c r="LMG40" s="265"/>
      <c r="LMH40" s="265"/>
      <c r="LMI40" s="265"/>
      <c r="LMJ40" s="265"/>
      <c r="LMK40" s="265"/>
      <c r="LML40" s="265"/>
      <c r="LMM40" s="265"/>
      <c r="LMN40" s="265"/>
      <c r="LMO40" s="265"/>
      <c r="LMP40" s="265"/>
      <c r="LMQ40" s="265"/>
      <c r="LMR40" s="265"/>
      <c r="LMS40" s="265"/>
      <c r="LMT40" s="265" t="s">
        <v>457</v>
      </c>
      <c r="LMU40" s="265"/>
      <c r="LMV40" s="265"/>
      <c r="LMW40" s="265"/>
      <c r="LMX40" s="265"/>
      <c r="LMY40" s="265"/>
      <c r="LMZ40" s="265"/>
      <c r="LNA40" s="265"/>
      <c r="LNB40" s="265"/>
      <c r="LNC40" s="265"/>
      <c r="LND40" s="265"/>
      <c r="LNE40" s="265"/>
      <c r="LNF40" s="265"/>
      <c r="LNG40" s="265"/>
      <c r="LNH40" s="265"/>
      <c r="LNI40" s="265"/>
      <c r="LNJ40" s="265" t="s">
        <v>457</v>
      </c>
      <c r="LNK40" s="265"/>
      <c r="LNL40" s="265"/>
      <c r="LNM40" s="265"/>
      <c r="LNN40" s="265"/>
      <c r="LNO40" s="265"/>
      <c r="LNP40" s="265"/>
      <c r="LNQ40" s="265"/>
      <c r="LNR40" s="265"/>
      <c r="LNS40" s="265"/>
      <c r="LNT40" s="265"/>
      <c r="LNU40" s="265"/>
      <c r="LNV40" s="265"/>
      <c r="LNW40" s="265"/>
      <c r="LNX40" s="265"/>
      <c r="LNY40" s="265"/>
      <c r="LNZ40" s="265" t="s">
        <v>457</v>
      </c>
      <c r="LOA40" s="265"/>
      <c r="LOB40" s="265"/>
      <c r="LOC40" s="265"/>
      <c r="LOD40" s="265"/>
      <c r="LOE40" s="265"/>
      <c r="LOF40" s="265"/>
      <c r="LOG40" s="265"/>
      <c r="LOH40" s="265"/>
      <c r="LOI40" s="265"/>
      <c r="LOJ40" s="265"/>
      <c r="LOK40" s="265"/>
      <c r="LOL40" s="265"/>
      <c r="LOM40" s="265"/>
      <c r="LON40" s="265"/>
      <c r="LOO40" s="265"/>
      <c r="LOP40" s="265" t="s">
        <v>457</v>
      </c>
      <c r="LOQ40" s="265"/>
      <c r="LOR40" s="265"/>
      <c r="LOS40" s="265"/>
      <c r="LOT40" s="265"/>
      <c r="LOU40" s="265"/>
      <c r="LOV40" s="265"/>
      <c r="LOW40" s="265"/>
      <c r="LOX40" s="265"/>
      <c r="LOY40" s="265"/>
      <c r="LOZ40" s="265"/>
      <c r="LPA40" s="265"/>
      <c r="LPB40" s="265"/>
      <c r="LPC40" s="265"/>
      <c r="LPD40" s="265"/>
      <c r="LPE40" s="265"/>
      <c r="LPF40" s="265" t="s">
        <v>457</v>
      </c>
      <c r="LPG40" s="265"/>
      <c r="LPH40" s="265"/>
      <c r="LPI40" s="265"/>
      <c r="LPJ40" s="265"/>
      <c r="LPK40" s="265"/>
      <c r="LPL40" s="265"/>
      <c r="LPM40" s="265"/>
      <c r="LPN40" s="265"/>
      <c r="LPO40" s="265"/>
      <c r="LPP40" s="265"/>
      <c r="LPQ40" s="265"/>
      <c r="LPR40" s="265"/>
      <c r="LPS40" s="265"/>
      <c r="LPT40" s="265"/>
      <c r="LPU40" s="265"/>
      <c r="LPV40" s="265" t="s">
        <v>457</v>
      </c>
      <c r="LPW40" s="265"/>
      <c r="LPX40" s="265"/>
      <c r="LPY40" s="265"/>
      <c r="LPZ40" s="265"/>
      <c r="LQA40" s="265"/>
      <c r="LQB40" s="265"/>
      <c r="LQC40" s="265"/>
      <c r="LQD40" s="265"/>
      <c r="LQE40" s="265"/>
      <c r="LQF40" s="265"/>
      <c r="LQG40" s="265"/>
      <c r="LQH40" s="265"/>
      <c r="LQI40" s="265"/>
      <c r="LQJ40" s="265"/>
      <c r="LQK40" s="265"/>
      <c r="LQL40" s="265" t="s">
        <v>457</v>
      </c>
      <c r="LQM40" s="265"/>
      <c r="LQN40" s="265"/>
      <c r="LQO40" s="265"/>
      <c r="LQP40" s="265"/>
      <c r="LQQ40" s="265"/>
      <c r="LQR40" s="265"/>
      <c r="LQS40" s="265"/>
      <c r="LQT40" s="265"/>
      <c r="LQU40" s="265"/>
      <c r="LQV40" s="265"/>
      <c r="LQW40" s="265"/>
      <c r="LQX40" s="265"/>
      <c r="LQY40" s="265"/>
      <c r="LQZ40" s="265"/>
      <c r="LRA40" s="265"/>
      <c r="LRB40" s="265" t="s">
        <v>457</v>
      </c>
      <c r="LRC40" s="265"/>
      <c r="LRD40" s="265"/>
      <c r="LRE40" s="265"/>
      <c r="LRF40" s="265"/>
      <c r="LRG40" s="265"/>
      <c r="LRH40" s="265"/>
      <c r="LRI40" s="265"/>
      <c r="LRJ40" s="265"/>
      <c r="LRK40" s="265"/>
      <c r="LRL40" s="265"/>
      <c r="LRM40" s="265"/>
      <c r="LRN40" s="265"/>
      <c r="LRO40" s="265"/>
      <c r="LRP40" s="265"/>
      <c r="LRQ40" s="265"/>
      <c r="LRR40" s="265" t="s">
        <v>457</v>
      </c>
      <c r="LRS40" s="265"/>
      <c r="LRT40" s="265"/>
      <c r="LRU40" s="265"/>
      <c r="LRV40" s="265"/>
      <c r="LRW40" s="265"/>
      <c r="LRX40" s="265"/>
      <c r="LRY40" s="265"/>
      <c r="LRZ40" s="265"/>
      <c r="LSA40" s="265"/>
      <c r="LSB40" s="265"/>
      <c r="LSC40" s="265"/>
      <c r="LSD40" s="265"/>
      <c r="LSE40" s="265"/>
      <c r="LSF40" s="265"/>
      <c r="LSG40" s="265"/>
      <c r="LSH40" s="265" t="s">
        <v>457</v>
      </c>
      <c r="LSI40" s="265"/>
      <c r="LSJ40" s="265"/>
      <c r="LSK40" s="265"/>
      <c r="LSL40" s="265"/>
      <c r="LSM40" s="265"/>
      <c r="LSN40" s="265"/>
      <c r="LSO40" s="265"/>
      <c r="LSP40" s="265"/>
      <c r="LSQ40" s="265"/>
      <c r="LSR40" s="265"/>
      <c r="LSS40" s="265"/>
      <c r="LST40" s="265"/>
      <c r="LSU40" s="265"/>
      <c r="LSV40" s="265"/>
      <c r="LSW40" s="265"/>
      <c r="LSX40" s="265" t="s">
        <v>457</v>
      </c>
      <c r="LSY40" s="265"/>
      <c r="LSZ40" s="265"/>
      <c r="LTA40" s="265"/>
      <c r="LTB40" s="265"/>
      <c r="LTC40" s="265"/>
      <c r="LTD40" s="265"/>
      <c r="LTE40" s="265"/>
      <c r="LTF40" s="265"/>
      <c r="LTG40" s="265"/>
      <c r="LTH40" s="265"/>
      <c r="LTI40" s="265"/>
      <c r="LTJ40" s="265"/>
      <c r="LTK40" s="265"/>
      <c r="LTL40" s="265"/>
      <c r="LTM40" s="265"/>
      <c r="LTN40" s="265" t="s">
        <v>457</v>
      </c>
      <c r="LTO40" s="265"/>
      <c r="LTP40" s="265"/>
      <c r="LTQ40" s="265"/>
      <c r="LTR40" s="265"/>
      <c r="LTS40" s="265"/>
      <c r="LTT40" s="265"/>
      <c r="LTU40" s="265"/>
      <c r="LTV40" s="265"/>
      <c r="LTW40" s="265"/>
      <c r="LTX40" s="265"/>
      <c r="LTY40" s="265"/>
      <c r="LTZ40" s="265"/>
      <c r="LUA40" s="265"/>
      <c r="LUB40" s="265"/>
      <c r="LUC40" s="265"/>
      <c r="LUD40" s="265" t="s">
        <v>457</v>
      </c>
      <c r="LUE40" s="265"/>
      <c r="LUF40" s="265"/>
      <c r="LUG40" s="265"/>
      <c r="LUH40" s="265"/>
      <c r="LUI40" s="265"/>
      <c r="LUJ40" s="265"/>
      <c r="LUK40" s="265"/>
      <c r="LUL40" s="265"/>
      <c r="LUM40" s="265"/>
      <c r="LUN40" s="265"/>
      <c r="LUO40" s="265"/>
      <c r="LUP40" s="265"/>
      <c r="LUQ40" s="265"/>
      <c r="LUR40" s="265"/>
      <c r="LUS40" s="265"/>
      <c r="LUT40" s="265" t="s">
        <v>457</v>
      </c>
      <c r="LUU40" s="265"/>
      <c r="LUV40" s="265"/>
      <c r="LUW40" s="265"/>
      <c r="LUX40" s="265"/>
      <c r="LUY40" s="265"/>
      <c r="LUZ40" s="265"/>
      <c r="LVA40" s="265"/>
      <c r="LVB40" s="265"/>
      <c r="LVC40" s="265"/>
      <c r="LVD40" s="265"/>
      <c r="LVE40" s="265"/>
      <c r="LVF40" s="265"/>
      <c r="LVG40" s="265"/>
      <c r="LVH40" s="265"/>
      <c r="LVI40" s="265"/>
      <c r="LVJ40" s="265" t="s">
        <v>457</v>
      </c>
      <c r="LVK40" s="265"/>
      <c r="LVL40" s="265"/>
      <c r="LVM40" s="265"/>
      <c r="LVN40" s="265"/>
      <c r="LVO40" s="265"/>
      <c r="LVP40" s="265"/>
      <c r="LVQ40" s="265"/>
      <c r="LVR40" s="265"/>
      <c r="LVS40" s="265"/>
      <c r="LVT40" s="265"/>
      <c r="LVU40" s="265"/>
      <c r="LVV40" s="265"/>
      <c r="LVW40" s="265"/>
      <c r="LVX40" s="265"/>
      <c r="LVY40" s="265"/>
      <c r="LVZ40" s="265" t="s">
        <v>457</v>
      </c>
      <c r="LWA40" s="265"/>
      <c r="LWB40" s="265"/>
      <c r="LWC40" s="265"/>
      <c r="LWD40" s="265"/>
      <c r="LWE40" s="265"/>
      <c r="LWF40" s="265"/>
      <c r="LWG40" s="265"/>
      <c r="LWH40" s="265"/>
      <c r="LWI40" s="265"/>
      <c r="LWJ40" s="265"/>
      <c r="LWK40" s="265"/>
      <c r="LWL40" s="265"/>
      <c r="LWM40" s="265"/>
      <c r="LWN40" s="265"/>
      <c r="LWO40" s="265"/>
      <c r="LWP40" s="265" t="s">
        <v>457</v>
      </c>
      <c r="LWQ40" s="265"/>
      <c r="LWR40" s="265"/>
      <c r="LWS40" s="265"/>
      <c r="LWT40" s="265"/>
      <c r="LWU40" s="265"/>
      <c r="LWV40" s="265"/>
      <c r="LWW40" s="265"/>
      <c r="LWX40" s="265"/>
      <c r="LWY40" s="265"/>
      <c r="LWZ40" s="265"/>
      <c r="LXA40" s="265"/>
      <c r="LXB40" s="265"/>
      <c r="LXC40" s="265"/>
      <c r="LXD40" s="265"/>
      <c r="LXE40" s="265"/>
      <c r="LXF40" s="265" t="s">
        <v>457</v>
      </c>
      <c r="LXG40" s="265"/>
      <c r="LXH40" s="265"/>
      <c r="LXI40" s="265"/>
      <c r="LXJ40" s="265"/>
      <c r="LXK40" s="265"/>
      <c r="LXL40" s="265"/>
      <c r="LXM40" s="265"/>
      <c r="LXN40" s="265"/>
      <c r="LXO40" s="265"/>
      <c r="LXP40" s="265"/>
      <c r="LXQ40" s="265"/>
      <c r="LXR40" s="265"/>
      <c r="LXS40" s="265"/>
      <c r="LXT40" s="265"/>
      <c r="LXU40" s="265"/>
      <c r="LXV40" s="265" t="s">
        <v>457</v>
      </c>
      <c r="LXW40" s="265"/>
      <c r="LXX40" s="265"/>
      <c r="LXY40" s="265"/>
      <c r="LXZ40" s="265"/>
      <c r="LYA40" s="265"/>
      <c r="LYB40" s="265"/>
      <c r="LYC40" s="265"/>
      <c r="LYD40" s="265"/>
      <c r="LYE40" s="265"/>
      <c r="LYF40" s="265"/>
      <c r="LYG40" s="265"/>
      <c r="LYH40" s="265"/>
      <c r="LYI40" s="265"/>
      <c r="LYJ40" s="265"/>
      <c r="LYK40" s="265"/>
      <c r="LYL40" s="265" t="s">
        <v>457</v>
      </c>
      <c r="LYM40" s="265"/>
      <c r="LYN40" s="265"/>
      <c r="LYO40" s="265"/>
      <c r="LYP40" s="265"/>
      <c r="LYQ40" s="265"/>
      <c r="LYR40" s="265"/>
      <c r="LYS40" s="265"/>
      <c r="LYT40" s="265"/>
      <c r="LYU40" s="265"/>
      <c r="LYV40" s="265"/>
      <c r="LYW40" s="265"/>
      <c r="LYX40" s="265"/>
      <c r="LYY40" s="265"/>
      <c r="LYZ40" s="265"/>
      <c r="LZA40" s="265"/>
      <c r="LZB40" s="265" t="s">
        <v>457</v>
      </c>
      <c r="LZC40" s="265"/>
      <c r="LZD40" s="265"/>
      <c r="LZE40" s="265"/>
      <c r="LZF40" s="265"/>
      <c r="LZG40" s="265"/>
      <c r="LZH40" s="265"/>
      <c r="LZI40" s="265"/>
      <c r="LZJ40" s="265"/>
      <c r="LZK40" s="265"/>
      <c r="LZL40" s="265"/>
      <c r="LZM40" s="265"/>
      <c r="LZN40" s="265"/>
      <c r="LZO40" s="265"/>
      <c r="LZP40" s="265"/>
      <c r="LZQ40" s="265"/>
      <c r="LZR40" s="265" t="s">
        <v>457</v>
      </c>
      <c r="LZS40" s="265"/>
      <c r="LZT40" s="265"/>
      <c r="LZU40" s="265"/>
      <c r="LZV40" s="265"/>
      <c r="LZW40" s="265"/>
      <c r="LZX40" s="265"/>
      <c r="LZY40" s="265"/>
      <c r="LZZ40" s="265"/>
      <c r="MAA40" s="265"/>
      <c r="MAB40" s="265"/>
      <c r="MAC40" s="265"/>
      <c r="MAD40" s="265"/>
      <c r="MAE40" s="265"/>
      <c r="MAF40" s="265"/>
      <c r="MAG40" s="265"/>
      <c r="MAH40" s="265" t="s">
        <v>457</v>
      </c>
      <c r="MAI40" s="265"/>
      <c r="MAJ40" s="265"/>
      <c r="MAK40" s="265"/>
      <c r="MAL40" s="265"/>
      <c r="MAM40" s="265"/>
      <c r="MAN40" s="265"/>
      <c r="MAO40" s="265"/>
      <c r="MAP40" s="265"/>
      <c r="MAQ40" s="265"/>
      <c r="MAR40" s="265"/>
      <c r="MAS40" s="265"/>
      <c r="MAT40" s="265"/>
      <c r="MAU40" s="265"/>
      <c r="MAV40" s="265"/>
      <c r="MAW40" s="265"/>
      <c r="MAX40" s="265" t="s">
        <v>457</v>
      </c>
      <c r="MAY40" s="265"/>
      <c r="MAZ40" s="265"/>
      <c r="MBA40" s="265"/>
      <c r="MBB40" s="265"/>
      <c r="MBC40" s="265"/>
      <c r="MBD40" s="265"/>
      <c r="MBE40" s="265"/>
      <c r="MBF40" s="265"/>
      <c r="MBG40" s="265"/>
      <c r="MBH40" s="265"/>
      <c r="MBI40" s="265"/>
      <c r="MBJ40" s="265"/>
      <c r="MBK40" s="265"/>
      <c r="MBL40" s="265"/>
      <c r="MBM40" s="265"/>
      <c r="MBN40" s="265" t="s">
        <v>457</v>
      </c>
      <c r="MBO40" s="265"/>
      <c r="MBP40" s="265"/>
      <c r="MBQ40" s="265"/>
      <c r="MBR40" s="265"/>
      <c r="MBS40" s="265"/>
      <c r="MBT40" s="265"/>
      <c r="MBU40" s="265"/>
      <c r="MBV40" s="265"/>
      <c r="MBW40" s="265"/>
      <c r="MBX40" s="265"/>
      <c r="MBY40" s="265"/>
      <c r="MBZ40" s="265"/>
      <c r="MCA40" s="265"/>
      <c r="MCB40" s="265"/>
      <c r="MCC40" s="265"/>
      <c r="MCD40" s="265" t="s">
        <v>457</v>
      </c>
      <c r="MCE40" s="265"/>
      <c r="MCF40" s="265"/>
      <c r="MCG40" s="265"/>
      <c r="MCH40" s="265"/>
      <c r="MCI40" s="265"/>
      <c r="MCJ40" s="265"/>
      <c r="MCK40" s="265"/>
      <c r="MCL40" s="265"/>
      <c r="MCM40" s="265"/>
      <c r="MCN40" s="265"/>
      <c r="MCO40" s="265"/>
      <c r="MCP40" s="265"/>
      <c r="MCQ40" s="265"/>
      <c r="MCR40" s="265"/>
      <c r="MCS40" s="265"/>
      <c r="MCT40" s="265" t="s">
        <v>457</v>
      </c>
      <c r="MCU40" s="265"/>
      <c r="MCV40" s="265"/>
      <c r="MCW40" s="265"/>
      <c r="MCX40" s="265"/>
      <c r="MCY40" s="265"/>
      <c r="MCZ40" s="265"/>
      <c r="MDA40" s="265"/>
      <c r="MDB40" s="265"/>
      <c r="MDC40" s="265"/>
      <c r="MDD40" s="265"/>
      <c r="MDE40" s="265"/>
      <c r="MDF40" s="265"/>
      <c r="MDG40" s="265"/>
      <c r="MDH40" s="265"/>
      <c r="MDI40" s="265"/>
      <c r="MDJ40" s="265" t="s">
        <v>457</v>
      </c>
      <c r="MDK40" s="265"/>
      <c r="MDL40" s="265"/>
      <c r="MDM40" s="265"/>
      <c r="MDN40" s="265"/>
      <c r="MDO40" s="265"/>
      <c r="MDP40" s="265"/>
      <c r="MDQ40" s="265"/>
      <c r="MDR40" s="265"/>
      <c r="MDS40" s="265"/>
      <c r="MDT40" s="265"/>
      <c r="MDU40" s="265"/>
      <c r="MDV40" s="265"/>
      <c r="MDW40" s="265"/>
      <c r="MDX40" s="265"/>
      <c r="MDY40" s="265"/>
      <c r="MDZ40" s="265" t="s">
        <v>457</v>
      </c>
      <c r="MEA40" s="265"/>
      <c r="MEB40" s="265"/>
      <c r="MEC40" s="265"/>
      <c r="MED40" s="265"/>
      <c r="MEE40" s="265"/>
      <c r="MEF40" s="265"/>
      <c r="MEG40" s="265"/>
      <c r="MEH40" s="265"/>
      <c r="MEI40" s="265"/>
      <c r="MEJ40" s="265"/>
      <c r="MEK40" s="265"/>
      <c r="MEL40" s="265"/>
      <c r="MEM40" s="265"/>
      <c r="MEN40" s="265"/>
      <c r="MEO40" s="265"/>
      <c r="MEP40" s="265" t="s">
        <v>457</v>
      </c>
      <c r="MEQ40" s="265"/>
      <c r="MER40" s="265"/>
      <c r="MES40" s="265"/>
      <c r="MET40" s="265"/>
      <c r="MEU40" s="265"/>
      <c r="MEV40" s="265"/>
      <c r="MEW40" s="265"/>
      <c r="MEX40" s="265"/>
      <c r="MEY40" s="265"/>
      <c r="MEZ40" s="265"/>
      <c r="MFA40" s="265"/>
      <c r="MFB40" s="265"/>
      <c r="MFC40" s="265"/>
      <c r="MFD40" s="265"/>
      <c r="MFE40" s="265"/>
      <c r="MFF40" s="265" t="s">
        <v>457</v>
      </c>
      <c r="MFG40" s="265"/>
      <c r="MFH40" s="265"/>
      <c r="MFI40" s="265"/>
      <c r="MFJ40" s="265"/>
      <c r="MFK40" s="265"/>
      <c r="MFL40" s="265"/>
      <c r="MFM40" s="265"/>
      <c r="MFN40" s="265"/>
      <c r="MFO40" s="265"/>
      <c r="MFP40" s="265"/>
      <c r="MFQ40" s="265"/>
      <c r="MFR40" s="265"/>
      <c r="MFS40" s="265"/>
      <c r="MFT40" s="265"/>
      <c r="MFU40" s="265"/>
      <c r="MFV40" s="265" t="s">
        <v>457</v>
      </c>
      <c r="MFW40" s="265"/>
      <c r="MFX40" s="265"/>
      <c r="MFY40" s="265"/>
      <c r="MFZ40" s="265"/>
      <c r="MGA40" s="265"/>
      <c r="MGB40" s="265"/>
      <c r="MGC40" s="265"/>
      <c r="MGD40" s="265"/>
      <c r="MGE40" s="265"/>
      <c r="MGF40" s="265"/>
      <c r="MGG40" s="265"/>
      <c r="MGH40" s="265"/>
      <c r="MGI40" s="265"/>
      <c r="MGJ40" s="265"/>
      <c r="MGK40" s="265"/>
      <c r="MGL40" s="265" t="s">
        <v>457</v>
      </c>
      <c r="MGM40" s="265"/>
      <c r="MGN40" s="265"/>
      <c r="MGO40" s="265"/>
      <c r="MGP40" s="265"/>
      <c r="MGQ40" s="265"/>
      <c r="MGR40" s="265"/>
      <c r="MGS40" s="265"/>
      <c r="MGT40" s="265"/>
      <c r="MGU40" s="265"/>
      <c r="MGV40" s="265"/>
      <c r="MGW40" s="265"/>
      <c r="MGX40" s="265"/>
      <c r="MGY40" s="265"/>
      <c r="MGZ40" s="265"/>
      <c r="MHA40" s="265"/>
      <c r="MHB40" s="265" t="s">
        <v>457</v>
      </c>
      <c r="MHC40" s="265"/>
      <c r="MHD40" s="265"/>
      <c r="MHE40" s="265"/>
      <c r="MHF40" s="265"/>
      <c r="MHG40" s="265"/>
      <c r="MHH40" s="265"/>
      <c r="MHI40" s="265"/>
      <c r="MHJ40" s="265"/>
      <c r="MHK40" s="265"/>
      <c r="MHL40" s="265"/>
      <c r="MHM40" s="265"/>
      <c r="MHN40" s="265"/>
      <c r="MHO40" s="265"/>
      <c r="MHP40" s="265"/>
      <c r="MHQ40" s="265"/>
      <c r="MHR40" s="265" t="s">
        <v>457</v>
      </c>
      <c r="MHS40" s="265"/>
      <c r="MHT40" s="265"/>
      <c r="MHU40" s="265"/>
      <c r="MHV40" s="265"/>
      <c r="MHW40" s="265"/>
      <c r="MHX40" s="265"/>
      <c r="MHY40" s="265"/>
      <c r="MHZ40" s="265"/>
      <c r="MIA40" s="265"/>
      <c r="MIB40" s="265"/>
      <c r="MIC40" s="265"/>
      <c r="MID40" s="265"/>
      <c r="MIE40" s="265"/>
      <c r="MIF40" s="265"/>
      <c r="MIG40" s="265"/>
      <c r="MIH40" s="265" t="s">
        <v>457</v>
      </c>
      <c r="MII40" s="265"/>
      <c r="MIJ40" s="265"/>
      <c r="MIK40" s="265"/>
      <c r="MIL40" s="265"/>
      <c r="MIM40" s="265"/>
      <c r="MIN40" s="265"/>
      <c r="MIO40" s="265"/>
      <c r="MIP40" s="265"/>
      <c r="MIQ40" s="265"/>
      <c r="MIR40" s="265"/>
      <c r="MIS40" s="265"/>
      <c r="MIT40" s="265"/>
      <c r="MIU40" s="265"/>
      <c r="MIV40" s="265"/>
      <c r="MIW40" s="265"/>
      <c r="MIX40" s="265" t="s">
        <v>457</v>
      </c>
      <c r="MIY40" s="265"/>
      <c r="MIZ40" s="265"/>
      <c r="MJA40" s="265"/>
      <c r="MJB40" s="265"/>
      <c r="MJC40" s="265"/>
      <c r="MJD40" s="265"/>
      <c r="MJE40" s="265"/>
      <c r="MJF40" s="265"/>
      <c r="MJG40" s="265"/>
      <c r="MJH40" s="265"/>
      <c r="MJI40" s="265"/>
      <c r="MJJ40" s="265"/>
      <c r="MJK40" s="265"/>
      <c r="MJL40" s="265"/>
      <c r="MJM40" s="265"/>
      <c r="MJN40" s="265" t="s">
        <v>457</v>
      </c>
      <c r="MJO40" s="265"/>
      <c r="MJP40" s="265"/>
      <c r="MJQ40" s="265"/>
      <c r="MJR40" s="265"/>
      <c r="MJS40" s="265"/>
      <c r="MJT40" s="265"/>
      <c r="MJU40" s="265"/>
      <c r="MJV40" s="265"/>
      <c r="MJW40" s="265"/>
      <c r="MJX40" s="265"/>
      <c r="MJY40" s="265"/>
      <c r="MJZ40" s="265"/>
      <c r="MKA40" s="265"/>
      <c r="MKB40" s="265"/>
      <c r="MKC40" s="265"/>
      <c r="MKD40" s="265" t="s">
        <v>457</v>
      </c>
      <c r="MKE40" s="265"/>
      <c r="MKF40" s="265"/>
      <c r="MKG40" s="265"/>
      <c r="MKH40" s="265"/>
      <c r="MKI40" s="265"/>
      <c r="MKJ40" s="265"/>
      <c r="MKK40" s="265"/>
      <c r="MKL40" s="265"/>
      <c r="MKM40" s="265"/>
      <c r="MKN40" s="265"/>
      <c r="MKO40" s="265"/>
      <c r="MKP40" s="265"/>
      <c r="MKQ40" s="265"/>
      <c r="MKR40" s="265"/>
      <c r="MKS40" s="265"/>
      <c r="MKT40" s="265" t="s">
        <v>457</v>
      </c>
      <c r="MKU40" s="265"/>
      <c r="MKV40" s="265"/>
      <c r="MKW40" s="265"/>
      <c r="MKX40" s="265"/>
      <c r="MKY40" s="265"/>
      <c r="MKZ40" s="265"/>
      <c r="MLA40" s="265"/>
      <c r="MLB40" s="265"/>
      <c r="MLC40" s="265"/>
      <c r="MLD40" s="265"/>
      <c r="MLE40" s="265"/>
      <c r="MLF40" s="265"/>
      <c r="MLG40" s="265"/>
      <c r="MLH40" s="265"/>
      <c r="MLI40" s="265"/>
      <c r="MLJ40" s="265" t="s">
        <v>457</v>
      </c>
      <c r="MLK40" s="265"/>
      <c r="MLL40" s="265"/>
      <c r="MLM40" s="265"/>
      <c r="MLN40" s="265"/>
      <c r="MLO40" s="265"/>
      <c r="MLP40" s="265"/>
      <c r="MLQ40" s="265"/>
      <c r="MLR40" s="265"/>
      <c r="MLS40" s="265"/>
      <c r="MLT40" s="265"/>
      <c r="MLU40" s="265"/>
      <c r="MLV40" s="265"/>
      <c r="MLW40" s="265"/>
      <c r="MLX40" s="265"/>
      <c r="MLY40" s="265"/>
      <c r="MLZ40" s="265" t="s">
        <v>457</v>
      </c>
      <c r="MMA40" s="265"/>
      <c r="MMB40" s="265"/>
      <c r="MMC40" s="265"/>
      <c r="MMD40" s="265"/>
      <c r="MME40" s="265"/>
      <c r="MMF40" s="265"/>
      <c r="MMG40" s="265"/>
      <c r="MMH40" s="265"/>
      <c r="MMI40" s="265"/>
      <c r="MMJ40" s="265"/>
      <c r="MMK40" s="265"/>
      <c r="MML40" s="265"/>
      <c r="MMM40" s="265"/>
      <c r="MMN40" s="265"/>
      <c r="MMO40" s="265"/>
      <c r="MMP40" s="265" t="s">
        <v>457</v>
      </c>
      <c r="MMQ40" s="265"/>
      <c r="MMR40" s="265"/>
      <c r="MMS40" s="265"/>
      <c r="MMT40" s="265"/>
      <c r="MMU40" s="265"/>
      <c r="MMV40" s="265"/>
      <c r="MMW40" s="265"/>
      <c r="MMX40" s="265"/>
      <c r="MMY40" s="265"/>
      <c r="MMZ40" s="265"/>
      <c r="MNA40" s="265"/>
      <c r="MNB40" s="265"/>
      <c r="MNC40" s="265"/>
      <c r="MND40" s="265"/>
      <c r="MNE40" s="265"/>
      <c r="MNF40" s="265" t="s">
        <v>457</v>
      </c>
      <c r="MNG40" s="265"/>
      <c r="MNH40" s="265"/>
      <c r="MNI40" s="265"/>
      <c r="MNJ40" s="265"/>
      <c r="MNK40" s="265"/>
      <c r="MNL40" s="265"/>
      <c r="MNM40" s="265"/>
      <c r="MNN40" s="265"/>
      <c r="MNO40" s="265"/>
      <c r="MNP40" s="265"/>
      <c r="MNQ40" s="265"/>
      <c r="MNR40" s="265"/>
      <c r="MNS40" s="265"/>
      <c r="MNT40" s="265"/>
      <c r="MNU40" s="265"/>
      <c r="MNV40" s="265" t="s">
        <v>457</v>
      </c>
      <c r="MNW40" s="265"/>
      <c r="MNX40" s="265"/>
      <c r="MNY40" s="265"/>
      <c r="MNZ40" s="265"/>
      <c r="MOA40" s="265"/>
      <c r="MOB40" s="265"/>
      <c r="MOC40" s="265"/>
      <c r="MOD40" s="265"/>
      <c r="MOE40" s="265"/>
      <c r="MOF40" s="265"/>
      <c r="MOG40" s="265"/>
      <c r="MOH40" s="265"/>
      <c r="MOI40" s="265"/>
      <c r="MOJ40" s="265"/>
      <c r="MOK40" s="265"/>
      <c r="MOL40" s="265" t="s">
        <v>457</v>
      </c>
      <c r="MOM40" s="265"/>
      <c r="MON40" s="265"/>
      <c r="MOO40" s="265"/>
      <c r="MOP40" s="265"/>
      <c r="MOQ40" s="265"/>
      <c r="MOR40" s="265"/>
      <c r="MOS40" s="265"/>
      <c r="MOT40" s="265"/>
      <c r="MOU40" s="265"/>
      <c r="MOV40" s="265"/>
      <c r="MOW40" s="265"/>
      <c r="MOX40" s="265"/>
      <c r="MOY40" s="265"/>
      <c r="MOZ40" s="265"/>
      <c r="MPA40" s="265"/>
      <c r="MPB40" s="265" t="s">
        <v>457</v>
      </c>
      <c r="MPC40" s="265"/>
      <c r="MPD40" s="265"/>
      <c r="MPE40" s="265"/>
      <c r="MPF40" s="265"/>
      <c r="MPG40" s="265"/>
      <c r="MPH40" s="265"/>
      <c r="MPI40" s="265"/>
      <c r="MPJ40" s="265"/>
      <c r="MPK40" s="265"/>
      <c r="MPL40" s="265"/>
      <c r="MPM40" s="265"/>
      <c r="MPN40" s="265"/>
      <c r="MPO40" s="265"/>
      <c r="MPP40" s="265"/>
      <c r="MPQ40" s="265"/>
      <c r="MPR40" s="265" t="s">
        <v>457</v>
      </c>
      <c r="MPS40" s="265"/>
      <c r="MPT40" s="265"/>
      <c r="MPU40" s="265"/>
      <c r="MPV40" s="265"/>
      <c r="MPW40" s="265"/>
      <c r="MPX40" s="265"/>
      <c r="MPY40" s="265"/>
      <c r="MPZ40" s="265"/>
      <c r="MQA40" s="265"/>
      <c r="MQB40" s="265"/>
      <c r="MQC40" s="265"/>
      <c r="MQD40" s="265"/>
      <c r="MQE40" s="265"/>
      <c r="MQF40" s="265"/>
      <c r="MQG40" s="265"/>
      <c r="MQH40" s="265" t="s">
        <v>457</v>
      </c>
      <c r="MQI40" s="265"/>
      <c r="MQJ40" s="265"/>
      <c r="MQK40" s="265"/>
      <c r="MQL40" s="265"/>
      <c r="MQM40" s="265"/>
      <c r="MQN40" s="265"/>
      <c r="MQO40" s="265"/>
      <c r="MQP40" s="265"/>
      <c r="MQQ40" s="265"/>
      <c r="MQR40" s="265"/>
      <c r="MQS40" s="265"/>
      <c r="MQT40" s="265"/>
      <c r="MQU40" s="265"/>
      <c r="MQV40" s="265"/>
      <c r="MQW40" s="265"/>
      <c r="MQX40" s="265" t="s">
        <v>457</v>
      </c>
      <c r="MQY40" s="265"/>
      <c r="MQZ40" s="265"/>
      <c r="MRA40" s="265"/>
      <c r="MRB40" s="265"/>
      <c r="MRC40" s="265"/>
      <c r="MRD40" s="265"/>
      <c r="MRE40" s="265"/>
      <c r="MRF40" s="265"/>
      <c r="MRG40" s="265"/>
      <c r="MRH40" s="265"/>
      <c r="MRI40" s="265"/>
      <c r="MRJ40" s="265"/>
      <c r="MRK40" s="265"/>
      <c r="MRL40" s="265"/>
      <c r="MRM40" s="265"/>
      <c r="MRN40" s="265" t="s">
        <v>457</v>
      </c>
      <c r="MRO40" s="265"/>
      <c r="MRP40" s="265"/>
      <c r="MRQ40" s="265"/>
      <c r="MRR40" s="265"/>
      <c r="MRS40" s="265"/>
      <c r="MRT40" s="265"/>
      <c r="MRU40" s="265"/>
      <c r="MRV40" s="265"/>
      <c r="MRW40" s="265"/>
      <c r="MRX40" s="265"/>
      <c r="MRY40" s="265"/>
      <c r="MRZ40" s="265"/>
      <c r="MSA40" s="265"/>
      <c r="MSB40" s="265"/>
      <c r="MSC40" s="265"/>
      <c r="MSD40" s="265" t="s">
        <v>457</v>
      </c>
      <c r="MSE40" s="265"/>
      <c r="MSF40" s="265"/>
      <c r="MSG40" s="265"/>
      <c r="MSH40" s="265"/>
      <c r="MSI40" s="265"/>
      <c r="MSJ40" s="265"/>
      <c r="MSK40" s="265"/>
      <c r="MSL40" s="265"/>
      <c r="MSM40" s="265"/>
      <c r="MSN40" s="265"/>
      <c r="MSO40" s="265"/>
      <c r="MSP40" s="265"/>
      <c r="MSQ40" s="265"/>
      <c r="MSR40" s="265"/>
      <c r="MSS40" s="265"/>
      <c r="MST40" s="265" t="s">
        <v>457</v>
      </c>
      <c r="MSU40" s="265"/>
      <c r="MSV40" s="265"/>
      <c r="MSW40" s="265"/>
      <c r="MSX40" s="265"/>
      <c r="MSY40" s="265"/>
      <c r="MSZ40" s="265"/>
      <c r="MTA40" s="265"/>
      <c r="MTB40" s="265"/>
      <c r="MTC40" s="265"/>
      <c r="MTD40" s="265"/>
      <c r="MTE40" s="265"/>
      <c r="MTF40" s="265"/>
      <c r="MTG40" s="265"/>
      <c r="MTH40" s="265"/>
      <c r="MTI40" s="265"/>
      <c r="MTJ40" s="265" t="s">
        <v>457</v>
      </c>
      <c r="MTK40" s="265"/>
      <c r="MTL40" s="265"/>
      <c r="MTM40" s="265"/>
      <c r="MTN40" s="265"/>
      <c r="MTO40" s="265"/>
      <c r="MTP40" s="265"/>
      <c r="MTQ40" s="265"/>
      <c r="MTR40" s="265"/>
      <c r="MTS40" s="265"/>
      <c r="MTT40" s="265"/>
      <c r="MTU40" s="265"/>
      <c r="MTV40" s="265"/>
      <c r="MTW40" s="265"/>
      <c r="MTX40" s="265"/>
      <c r="MTY40" s="265"/>
      <c r="MTZ40" s="265" t="s">
        <v>457</v>
      </c>
      <c r="MUA40" s="265"/>
      <c r="MUB40" s="265"/>
      <c r="MUC40" s="265"/>
      <c r="MUD40" s="265"/>
      <c r="MUE40" s="265"/>
      <c r="MUF40" s="265"/>
      <c r="MUG40" s="265"/>
      <c r="MUH40" s="265"/>
      <c r="MUI40" s="265"/>
      <c r="MUJ40" s="265"/>
      <c r="MUK40" s="265"/>
      <c r="MUL40" s="265"/>
      <c r="MUM40" s="265"/>
      <c r="MUN40" s="265"/>
      <c r="MUO40" s="265"/>
      <c r="MUP40" s="265" t="s">
        <v>457</v>
      </c>
      <c r="MUQ40" s="265"/>
      <c r="MUR40" s="265"/>
      <c r="MUS40" s="265"/>
      <c r="MUT40" s="265"/>
      <c r="MUU40" s="265"/>
      <c r="MUV40" s="265"/>
      <c r="MUW40" s="265"/>
      <c r="MUX40" s="265"/>
      <c r="MUY40" s="265"/>
      <c r="MUZ40" s="265"/>
      <c r="MVA40" s="265"/>
      <c r="MVB40" s="265"/>
      <c r="MVC40" s="265"/>
      <c r="MVD40" s="265"/>
      <c r="MVE40" s="265"/>
      <c r="MVF40" s="265" t="s">
        <v>457</v>
      </c>
      <c r="MVG40" s="265"/>
      <c r="MVH40" s="265"/>
      <c r="MVI40" s="265"/>
      <c r="MVJ40" s="265"/>
      <c r="MVK40" s="265"/>
      <c r="MVL40" s="265"/>
      <c r="MVM40" s="265"/>
      <c r="MVN40" s="265"/>
      <c r="MVO40" s="265"/>
      <c r="MVP40" s="265"/>
      <c r="MVQ40" s="265"/>
      <c r="MVR40" s="265"/>
      <c r="MVS40" s="265"/>
      <c r="MVT40" s="265"/>
      <c r="MVU40" s="265"/>
      <c r="MVV40" s="265" t="s">
        <v>457</v>
      </c>
      <c r="MVW40" s="265"/>
      <c r="MVX40" s="265"/>
      <c r="MVY40" s="265"/>
      <c r="MVZ40" s="265"/>
      <c r="MWA40" s="265"/>
      <c r="MWB40" s="265"/>
      <c r="MWC40" s="265"/>
      <c r="MWD40" s="265"/>
      <c r="MWE40" s="265"/>
      <c r="MWF40" s="265"/>
      <c r="MWG40" s="265"/>
      <c r="MWH40" s="265"/>
      <c r="MWI40" s="265"/>
      <c r="MWJ40" s="265"/>
      <c r="MWK40" s="265"/>
      <c r="MWL40" s="265" t="s">
        <v>457</v>
      </c>
      <c r="MWM40" s="265"/>
      <c r="MWN40" s="265"/>
      <c r="MWO40" s="265"/>
      <c r="MWP40" s="265"/>
      <c r="MWQ40" s="265"/>
      <c r="MWR40" s="265"/>
      <c r="MWS40" s="265"/>
      <c r="MWT40" s="265"/>
      <c r="MWU40" s="265"/>
      <c r="MWV40" s="265"/>
      <c r="MWW40" s="265"/>
      <c r="MWX40" s="265"/>
      <c r="MWY40" s="265"/>
      <c r="MWZ40" s="265"/>
      <c r="MXA40" s="265"/>
      <c r="MXB40" s="265" t="s">
        <v>457</v>
      </c>
      <c r="MXC40" s="265"/>
      <c r="MXD40" s="265"/>
      <c r="MXE40" s="265"/>
      <c r="MXF40" s="265"/>
      <c r="MXG40" s="265"/>
      <c r="MXH40" s="265"/>
      <c r="MXI40" s="265"/>
      <c r="MXJ40" s="265"/>
      <c r="MXK40" s="265"/>
      <c r="MXL40" s="265"/>
      <c r="MXM40" s="265"/>
      <c r="MXN40" s="265"/>
      <c r="MXO40" s="265"/>
      <c r="MXP40" s="265"/>
      <c r="MXQ40" s="265"/>
      <c r="MXR40" s="265" t="s">
        <v>457</v>
      </c>
      <c r="MXS40" s="265"/>
      <c r="MXT40" s="265"/>
      <c r="MXU40" s="265"/>
      <c r="MXV40" s="265"/>
      <c r="MXW40" s="265"/>
      <c r="MXX40" s="265"/>
      <c r="MXY40" s="265"/>
      <c r="MXZ40" s="265"/>
      <c r="MYA40" s="265"/>
      <c r="MYB40" s="265"/>
      <c r="MYC40" s="265"/>
      <c r="MYD40" s="265"/>
      <c r="MYE40" s="265"/>
      <c r="MYF40" s="265"/>
      <c r="MYG40" s="265"/>
      <c r="MYH40" s="265" t="s">
        <v>457</v>
      </c>
      <c r="MYI40" s="265"/>
      <c r="MYJ40" s="265"/>
      <c r="MYK40" s="265"/>
      <c r="MYL40" s="265"/>
      <c r="MYM40" s="265"/>
      <c r="MYN40" s="265"/>
      <c r="MYO40" s="265"/>
      <c r="MYP40" s="265"/>
      <c r="MYQ40" s="265"/>
      <c r="MYR40" s="265"/>
      <c r="MYS40" s="265"/>
      <c r="MYT40" s="265"/>
      <c r="MYU40" s="265"/>
      <c r="MYV40" s="265"/>
      <c r="MYW40" s="265"/>
      <c r="MYX40" s="265" t="s">
        <v>457</v>
      </c>
      <c r="MYY40" s="265"/>
      <c r="MYZ40" s="265"/>
      <c r="MZA40" s="265"/>
      <c r="MZB40" s="265"/>
      <c r="MZC40" s="265"/>
      <c r="MZD40" s="265"/>
      <c r="MZE40" s="265"/>
      <c r="MZF40" s="265"/>
      <c r="MZG40" s="265"/>
      <c r="MZH40" s="265"/>
      <c r="MZI40" s="265"/>
      <c r="MZJ40" s="265"/>
      <c r="MZK40" s="265"/>
      <c r="MZL40" s="265"/>
      <c r="MZM40" s="265"/>
      <c r="MZN40" s="265" t="s">
        <v>457</v>
      </c>
      <c r="MZO40" s="265"/>
      <c r="MZP40" s="265"/>
      <c r="MZQ40" s="265"/>
      <c r="MZR40" s="265"/>
      <c r="MZS40" s="265"/>
      <c r="MZT40" s="265"/>
      <c r="MZU40" s="265"/>
      <c r="MZV40" s="265"/>
      <c r="MZW40" s="265"/>
      <c r="MZX40" s="265"/>
      <c r="MZY40" s="265"/>
      <c r="MZZ40" s="265"/>
      <c r="NAA40" s="265"/>
      <c r="NAB40" s="265"/>
      <c r="NAC40" s="265"/>
      <c r="NAD40" s="265" t="s">
        <v>457</v>
      </c>
      <c r="NAE40" s="265"/>
      <c r="NAF40" s="265"/>
      <c r="NAG40" s="265"/>
      <c r="NAH40" s="265"/>
      <c r="NAI40" s="265"/>
      <c r="NAJ40" s="265"/>
      <c r="NAK40" s="265"/>
      <c r="NAL40" s="265"/>
      <c r="NAM40" s="265"/>
      <c r="NAN40" s="265"/>
      <c r="NAO40" s="265"/>
      <c r="NAP40" s="265"/>
      <c r="NAQ40" s="265"/>
      <c r="NAR40" s="265"/>
      <c r="NAS40" s="265"/>
      <c r="NAT40" s="265" t="s">
        <v>457</v>
      </c>
      <c r="NAU40" s="265"/>
      <c r="NAV40" s="265"/>
      <c r="NAW40" s="265"/>
      <c r="NAX40" s="265"/>
      <c r="NAY40" s="265"/>
      <c r="NAZ40" s="265"/>
      <c r="NBA40" s="265"/>
      <c r="NBB40" s="265"/>
      <c r="NBC40" s="265"/>
      <c r="NBD40" s="265"/>
      <c r="NBE40" s="265"/>
      <c r="NBF40" s="265"/>
      <c r="NBG40" s="265"/>
      <c r="NBH40" s="265"/>
      <c r="NBI40" s="265"/>
      <c r="NBJ40" s="265" t="s">
        <v>457</v>
      </c>
      <c r="NBK40" s="265"/>
      <c r="NBL40" s="265"/>
      <c r="NBM40" s="265"/>
      <c r="NBN40" s="265"/>
      <c r="NBO40" s="265"/>
      <c r="NBP40" s="265"/>
      <c r="NBQ40" s="265"/>
      <c r="NBR40" s="265"/>
      <c r="NBS40" s="265"/>
      <c r="NBT40" s="265"/>
      <c r="NBU40" s="265"/>
      <c r="NBV40" s="265"/>
      <c r="NBW40" s="265"/>
      <c r="NBX40" s="265"/>
      <c r="NBY40" s="265"/>
      <c r="NBZ40" s="265" t="s">
        <v>457</v>
      </c>
      <c r="NCA40" s="265"/>
      <c r="NCB40" s="265"/>
      <c r="NCC40" s="265"/>
      <c r="NCD40" s="265"/>
      <c r="NCE40" s="265"/>
      <c r="NCF40" s="265"/>
      <c r="NCG40" s="265"/>
      <c r="NCH40" s="265"/>
      <c r="NCI40" s="265"/>
      <c r="NCJ40" s="265"/>
      <c r="NCK40" s="265"/>
      <c r="NCL40" s="265"/>
      <c r="NCM40" s="265"/>
      <c r="NCN40" s="265"/>
      <c r="NCO40" s="265"/>
      <c r="NCP40" s="265" t="s">
        <v>457</v>
      </c>
      <c r="NCQ40" s="265"/>
      <c r="NCR40" s="265"/>
      <c r="NCS40" s="265"/>
      <c r="NCT40" s="265"/>
      <c r="NCU40" s="265"/>
      <c r="NCV40" s="265"/>
      <c r="NCW40" s="265"/>
      <c r="NCX40" s="265"/>
      <c r="NCY40" s="265"/>
      <c r="NCZ40" s="265"/>
      <c r="NDA40" s="265"/>
      <c r="NDB40" s="265"/>
      <c r="NDC40" s="265"/>
      <c r="NDD40" s="265"/>
      <c r="NDE40" s="265"/>
      <c r="NDF40" s="265" t="s">
        <v>457</v>
      </c>
      <c r="NDG40" s="265"/>
      <c r="NDH40" s="265"/>
      <c r="NDI40" s="265"/>
      <c r="NDJ40" s="265"/>
      <c r="NDK40" s="265"/>
      <c r="NDL40" s="265"/>
      <c r="NDM40" s="265"/>
      <c r="NDN40" s="265"/>
      <c r="NDO40" s="265"/>
      <c r="NDP40" s="265"/>
      <c r="NDQ40" s="265"/>
      <c r="NDR40" s="265"/>
      <c r="NDS40" s="265"/>
      <c r="NDT40" s="265"/>
      <c r="NDU40" s="265"/>
      <c r="NDV40" s="265" t="s">
        <v>457</v>
      </c>
      <c r="NDW40" s="265"/>
      <c r="NDX40" s="265"/>
      <c r="NDY40" s="265"/>
      <c r="NDZ40" s="265"/>
      <c r="NEA40" s="265"/>
      <c r="NEB40" s="265"/>
      <c r="NEC40" s="265"/>
      <c r="NED40" s="265"/>
      <c r="NEE40" s="265"/>
      <c r="NEF40" s="265"/>
      <c r="NEG40" s="265"/>
      <c r="NEH40" s="265"/>
      <c r="NEI40" s="265"/>
      <c r="NEJ40" s="265"/>
      <c r="NEK40" s="265"/>
      <c r="NEL40" s="265" t="s">
        <v>457</v>
      </c>
      <c r="NEM40" s="265"/>
      <c r="NEN40" s="265"/>
      <c r="NEO40" s="265"/>
      <c r="NEP40" s="265"/>
      <c r="NEQ40" s="265"/>
      <c r="NER40" s="265"/>
      <c r="NES40" s="265"/>
      <c r="NET40" s="265"/>
      <c r="NEU40" s="265"/>
      <c r="NEV40" s="265"/>
      <c r="NEW40" s="265"/>
      <c r="NEX40" s="265"/>
      <c r="NEY40" s="265"/>
      <c r="NEZ40" s="265"/>
      <c r="NFA40" s="265"/>
      <c r="NFB40" s="265" t="s">
        <v>457</v>
      </c>
      <c r="NFC40" s="265"/>
      <c r="NFD40" s="265"/>
      <c r="NFE40" s="265"/>
      <c r="NFF40" s="265"/>
      <c r="NFG40" s="265"/>
      <c r="NFH40" s="265"/>
      <c r="NFI40" s="265"/>
      <c r="NFJ40" s="265"/>
      <c r="NFK40" s="265"/>
      <c r="NFL40" s="265"/>
      <c r="NFM40" s="265"/>
      <c r="NFN40" s="265"/>
      <c r="NFO40" s="265"/>
      <c r="NFP40" s="265"/>
      <c r="NFQ40" s="265"/>
      <c r="NFR40" s="265" t="s">
        <v>457</v>
      </c>
      <c r="NFS40" s="265"/>
      <c r="NFT40" s="265"/>
      <c r="NFU40" s="265"/>
      <c r="NFV40" s="265"/>
      <c r="NFW40" s="265"/>
      <c r="NFX40" s="265"/>
      <c r="NFY40" s="265"/>
      <c r="NFZ40" s="265"/>
      <c r="NGA40" s="265"/>
      <c r="NGB40" s="265"/>
      <c r="NGC40" s="265"/>
      <c r="NGD40" s="265"/>
      <c r="NGE40" s="265"/>
      <c r="NGF40" s="265"/>
      <c r="NGG40" s="265"/>
      <c r="NGH40" s="265" t="s">
        <v>457</v>
      </c>
      <c r="NGI40" s="265"/>
      <c r="NGJ40" s="265"/>
      <c r="NGK40" s="265"/>
      <c r="NGL40" s="265"/>
      <c r="NGM40" s="265"/>
      <c r="NGN40" s="265"/>
      <c r="NGO40" s="265"/>
      <c r="NGP40" s="265"/>
      <c r="NGQ40" s="265"/>
      <c r="NGR40" s="265"/>
      <c r="NGS40" s="265"/>
      <c r="NGT40" s="265"/>
      <c r="NGU40" s="265"/>
      <c r="NGV40" s="265"/>
      <c r="NGW40" s="265"/>
      <c r="NGX40" s="265" t="s">
        <v>457</v>
      </c>
      <c r="NGY40" s="265"/>
      <c r="NGZ40" s="265"/>
      <c r="NHA40" s="265"/>
      <c r="NHB40" s="265"/>
      <c r="NHC40" s="265"/>
      <c r="NHD40" s="265"/>
      <c r="NHE40" s="265"/>
      <c r="NHF40" s="265"/>
      <c r="NHG40" s="265"/>
      <c r="NHH40" s="265"/>
      <c r="NHI40" s="265"/>
      <c r="NHJ40" s="265"/>
      <c r="NHK40" s="265"/>
      <c r="NHL40" s="265"/>
      <c r="NHM40" s="265"/>
      <c r="NHN40" s="265" t="s">
        <v>457</v>
      </c>
      <c r="NHO40" s="265"/>
      <c r="NHP40" s="265"/>
      <c r="NHQ40" s="265"/>
      <c r="NHR40" s="265"/>
      <c r="NHS40" s="265"/>
      <c r="NHT40" s="265"/>
      <c r="NHU40" s="265"/>
      <c r="NHV40" s="265"/>
      <c r="NHW40" s="265"/>
      <c r="NHX40" s="265"/>
      <c r="NHY40" s="265"/>
      <c r="NHZ40" s="265"/>
      <c r="NIA40" s="265"/>
      <c r="NIB40" s="265"/>
      <c r="NIC40" s="265"/>
      <c r="NID40" s="265" t="s">
        <v>457</v>
      </c>
      <c r="NIE40" s="265"/>
      <c r="NIF40" s="265"/>
      <c r="NIG40" s="265"/>
      <c r="NIH40" s="265"/>
      <c r="NII40" s="265"/>
      <c r="NIJ40" s="265"/>
      <c r="NIK40" s="265"/>
      <c r="NIL40" s="265"/>
      <c r="NIM40" s="265"/>
      <c r="NIN40" s="265"/>
      <c r="NIO40" s="265"/>
      <c r="NIP40" s="265"/>
      <c r="NIQ40" s="265"/>
      <c r="NIR40" s="265"/>
      <c r="NIS40" s="265"/>
      <c r="NIT40" s="265" t="s">
        <v>457</v>
      </c>
      <c r="NIU40" s="265"/>
      <c r="NIV40" s="265"/>
      <c r="NIW40" s="265"/>
      <c r="NIX40" s="265"/>
      <c r="NIY40" s="265"/>
      <c r="NIZ40" s="265"/>
      <c r="NJA40" s="265"/>
      <c r="NJB40" s="265"/>
      <c r="NJC40" s="265"/>
      <c r="NJD40" s="265"/>
      <c r="NJE40" s="265"/>
      <c r="NJF40" s="265"/>
      <c r="NJG40" s="265"/>
      <c r="NJH40" s="265"/>
      <c r="NJI40" s="265"/>
      <c r="NJJ40" s="265" t="s">
        <v>457</v>
      </c>
      <c r="NJK40" s="265"/>
      <c r="NJL40" s="265"/>
      <c r="NJM40" s="265"/>
      <c r="NJN40" s="265"/>
      <c r="NJO40" s="265"/>
      <c r="NJP40" s="265"/>
      <c r="NJQ40" s="265"/>
      <c r="NJR40" s="265"/>
      <c r="NJS40" s="265"/>
      <c r="NJT40" s="265"/>
      <c r="NJU40" s="265"/>
      <c r="NJV40" s="265"/>
      <c r="NJW40" s="265"/>
      <c r="NJX40" s="265"/>
      <c r="NJY40" s="265"/>
      <c r="NJZ40" s="265" t="s">
        <v>457</v>
      </c>
      <c r="NKA40" s="265"/>
      <c r="NKB40" s="265"/>
      <c r="NKC40" s="265"/>
      <c r="NKD40" s="265"/>
      <c r="NKE40" s="265"/>
      <c r="NKF40" s="265"/>
      <c r="NKG40" s="265"/>
      <c r="NKH40" s="265"/>
      <c r="NKI40" s="265"/>
      <c r="NKJ40" s="265"/>
      <c r="NKK40" s="265"/>
      <c r="NKL40" s="265"/>
      <c r="NKM40" s="265"/>
      <c r="NKN40" s="265"/>
      <c r="NKO40" s="265"/>
      <c r="NKP40" s="265" t="s">
        <v>457</v>
      </c>
      <c r="NKQ40" s="265"/>
      <c r="NKR40" s="265"/>
      <c r="NKS40" s="265"/>
      <c r="NKT40" s="265"/>
      <c r="NKU40" s="265"/>
      <c r="NKV40" s="265"/>
      <c r="NKW40" s="265"/>
      <c r="NKX40" s="265"/>
      <c r="NKY40" s="265"/>
      <c r="NKZ40" s="265"/>
      <c r="NLA40" s="265"/>
      <c r="NLB40" s="265"/>
      <c r="NLC40" s="265"/>
      <c r="NLD40" s="265"/>
      <c r="NLE40" s="265"/>
      <c r="NLF40" s="265" t="s">
        <v>457</v>
      </c>
      <c r="NLG40" s="265"/>
      <c r="NLH40" s="265"/>
      <c r="NLI40" s="265"/>
      <c r="NLJ40" s="265"/>
      <c r="NLK40" s="265"/>
      <c r="NLL40" s="265"/>
      <c r="NLM40" s="265"/>
      <c r="NLN40" s="265"/>
      <c r="NLO40" s="265"/>
      <c r="NLP40" s="265"/>
      <c r="NLQ40" s="265"/>
      <c r="NLR40" s="265"/>
      <c r="NLS40" s="265"/>
      <c r="NLT40" s="265"/>
      <c r="NLU40" s="265"/>
      <c r="NLV40" s="265" t="s">
        <v>457</v>
      </c>
      <c r="NLW40" s="265"/>
      <c r="NLX40" s="265"/>
      <c r="NLY40" s="265"/>
      <c r="NLZ40" s="265"/>
      <c r="NMA40" s="265"/>
      <c r="NMB40" s="265"/>
      <c r="NMC40" s="265"/>
      <c r="NMD40" s="265"/>
      <c r="NME40" s="265"/>
      <c r="NMF40" s="265"/>
      <c r="NMG40" s="265"/>
      <c r="NMH40" s="265"/>
      <c r="NMI40" s="265"/>
      <c r="NMJ40" s="265"/>
      <c r="NMK40" s="265"/>
      <c r="NML40" s="265" t="s">
        <v>457</v>
      </c>
      <c r="NMM40" s="265"/>
      <c r="NMN40" s="265"/>
      <c r="NMO40" s="265"/>
      <c r="NMP40" s="265"/>
      <c r="NMQ40" s="265"/>
      <c r="NMR40" s="265"/>
      <c r="NMS40" s="265"/>
      <c r="NMT40" s="265"/>
      <c r="NMU40" s="265"/>
      <c r="NMV40" s="265"/>
      <c r="NMW40" s="265"/>
      <c r="NMX40" s="265"/>
      <c r="NMY40" s="265"/>
      <c r="NMZ40" s="265"/>
      <c r="NNA40" s="265"/>
      <c r="NNB40" s="265" t="s">
        <v>457</v>
      </c>
      <c r="NNC40" s="265"/>
      <c r="NND40" s="265"/>
      <c r="NNE40" s="265"/>
      <c r="NNF40" s="265"/>
      <c r="NNG40" s="265"/>
      <c r="NNH40" s="265"/>
      <c r="NNI40" s="265"/>
      <c r="NNJ40" s="265"/>
      <c r="NNK40" s="265"/>
      <c r="NNL40" s="265"/>
      <c r="NNM40" s="265"/>
      <c r="NNN40" s="265"/>
      <c r="NNO40" s="265"/>
      <c r="NNP40" s="265"/>
      <c r="NNQ40" s="265"/>
      <c r="NNR40" s="265" t="s">
        <v>457</v>
      </c>
      <c r="NNS40" s="265"/>
      <c r="NNT40" s="265"/>
      <c r="NNU40" s="265"/>
      <c r="NNV40" s="265"/>
      <c r="NNW40" s="265"/>
      <c r="NNX40" s="265"/>
      <c r="NNY40" s="265"/>
      <c r="NNZ40" s="265"/>
      <c r="NOA40" s="265"/>
      <c r="NOB40" s="265"/>
      <c r="NOC40" s="265"/>
      <c r="NOD40" s="265"/>
      <c r="NOE40" s="265"/>
      <c r="NOF40" s="265"/>
      <c r="NOG40" s="265"/>
      <c r="NOH40" s="265" t="s">
        <v>457</v>
      </c>
      <c r="NOI40" s="265"/>
      <c r="NOJ40" s="265"/>
      <c r="NOK40" s="265"/>
      <c r="NOL40" s="265"/>
      <c r="NOM40" s="265"/>
      <c r="NON40" s="265"/>
      <c r="NOO40" s="265"/>
      <c r="NOP40" s="265"/>
      <c r="NOQ40" s="265"/>
      <c r="NOR40" s="265"/>
      <c r="NOS40" s="265"/>
      <c r="NOT40" s="265"/>
      <c r="NOU40" s="265"/>
      <c r="NOV40" s="265"/>
      <c r="NOW40" s="265"/>
      <c r="NOX40" s="265" t="s">
        <v>457</v>
      </c>
      <c r="NOY40" s="265"/>
      <c r="NOZ40" s="265"/>
      <c r="NPA40" s="265"/>
      <c r="NPB40" s="265"/>
      <c r="NPC40" s="265"/>
      <c r="NPD40" s="265"/>
      <c r="NPE40" s="265"/>
      <c r="NPF40" s="265"/>
      <c r="NPG40" s="265"/>
      <c r="NPH40" s="265"/>
      <c r="NPI40" s="265"/>
      <c r="NPJ40" s="265"/>
      <c r="NPK40" s="265"/>
      <c r="NPL40" s="265"/>
      <c r="NPM40" s="265"/>
      <c r="NPN40" s="265" t="s">
        <v>457</v>
      </c>
      <c r="NPO40" s="265"/>
      <c r="NPP40" s="265"/>
      <c r="NPQ40" s="265"/>
      <c r="NPR40" s="265"/>
      <c r="NPS40" s="265"/>
      <c r="NPT40" s="265"/>
      <c r="NPU40" s="265"/>
      <c r="NPV40" s="265"/>
      <c r="NPW40" s="265"/>
      <c r="NPX40" s="265"/>
      <c r="NPY40" s="265"/>
      <c r="NPZ40" s="265"/>
      <c r="NQA40" s="265"/>
      <c r="NQB40" s="265"/>
      <c r="NQC40" s="265"/>
      <c r="NQD40" s="265" t="s">
        <v>457</v>
      </c>
      <c r="NQE40" s="265"/>
      <c r="NQF40" s="265"/>
      <c r="NQG40" s="265"/>
      <c r="NQH40" s="265"/>
      <c r="NQI40" s="265"/>
      <c r="NQJ40" s="265"/>
      <c r="NQK40" s="265"/>
      <c r="NQL40" s="265"/>
      <c r="NQM40" s="265"/>
      <c r="NQN40" s="265"/>
      <c r="NQO40" s="265"/>
      <c r="NQP40" s="265"/>
      <c r="NQQ40" s="265"/>
      <c r="NQR40" s="265"/>
      <c r="NQS40" s="265"/>
      <c r="NQT40" s="265" t="s">
        <v>457</v>
      </c>
      <c r="NQU40" s="265"/>
      <c r="NQV40" s="265"/>
      <c r="NQW40" s="265"/>
      <c r="NQX40" s="265"/>
      <c r="NQY40" s="265"/>
      <c r="NQZ40" s="265"/>
      <c r="NRA40" s="265"/>
      <c r="NRB40" s="265"/>
      <c r="NRC40" s="265"/>
      <c r="NRD40" s="265"/>
      <c r="NRE40" s="265"/>
      <c r="NRF40" s="265"/>
      <c r="NRG40" s="265"/>
      <c r="NRH40" s="265"/>
      <c r="NRI40" s="265"/>
      <c r="NRJ40" s="265" t="s">
        <v>457</v>
      </c>
      <c r="NRK40" s="265"/>
      <c r="NRL40" s="265"/>
      <c r="NRM40" s="265"/>
      <c r="NRN40" s="265"/>
      <c r="NRO40" s="265"/>
      <c r="NRP40" s="265"/>
      <c r="NRQ40" s="265"/>
      <c r="NRR40" s="265"/>
      <c r="NRS40" s="265"/>
      <c r="NRT40" s="265"/>
      <c r="NRU40" s="265"/>
      <c r="NRV40" s="265"/>
      <c r="NRW40" s="265"/>
      <c r="NRX40" s="265"/>
      <c r="NRY40" s="265"/>
      <c r="NRZ40" s="265" t="s">
        <v>457</v>
      </c>
      <c r="NSA40" s="265"/>
      <c r="NSB40" s="265"/>
      <c r="NSC40" s="265"/>
      <c r="NSD40" s="265"/>
      <c r="NSE40" s="265"/>
      <c r="NSF40" s="265"/>
      <c r="NSG40" s="265"/>
      <c r="NSH40" s="265"/>
      <c r="NSI40" s="265"/>
      <c r="NSJ40" s="265"/>
      <c r="NSK40" s="265"/>
      <c r="NSL40" s="265"/>
      <c r="NSM40" s="265"/>
      <c r="NSN40" s="265"/>
      <c r="NSO40" s="265"/>
      <c r="NSP40" s="265" t="s">
        <v>457</v>
      </c>
      <c r="NSQ40" s="265"/>
      <c r="NSR40" s="265"/>
      <c r="NSS40" s="265"/>
      <c r="NST40" s="265"/>
      <c r="NSU40" s="265"/>
      <c r="NSV40" s="265"/>
      <c r="NSW40" s="265"/>
      <c r="NSX40" s="265"/>
      <c r="NSY40" s="265"/>
      <c r="NSZ40" s="265"/>
      <c r="NTA40" s="265"/>
      <c r="NTB40" s="265"/>
      <c r="NTC40" s="265"/>
      <c r="NTD40" s="265"/>
      <c r="NTE40" s="265"/>
      <c r="NTF40" s="265" t="s">
        <v>457</v>
      </c>
      <c r="NTG40" s="265"/>
      <c r="NTH40" s="265"/>
      <c r="NTI40" s="265"/>
      <c r="NTJ40" s="265"/>
      <c r="NTK40" s="265"/>
      <c r="NTL40" s="265"/>
      <c r="NTM40" s="265"/>
      <c r="NTN40" s="265"/>
      <c r="NTO40" s="265"/>
      <c r="NTP40" s="265"/>
      <c r="NTQ40" s="265"/>
      <c r="NTR40" s="265"/>
      <c r="NTS40" s="265"/>
      <c r="NTT40" s="265"/>
      <c r="NTU40" s="265"/>
      <c r="NTV40" s="265" t="s">
        <v>457</v>
      </c>
      <c r="NTW40" s="265"/>
      <c r="NTX40" s="265"/>
      <c r="NTY40" s="265"/>
      <c r="NTZ40" s="265"/>
      <c r="NUA40" s="265"/>
      <c r="NUB40" s="265"/>
      <c r="NUC40" s="265"/>
      <c r="NUD40" s="265"/>
      <c r="NUE40" s="265"/>
      <c r="NUF40" s="265"/>
      <c r="NUG40" s="265"/>
      <c r="NUH40" s="265"/>
      <c r="NUI40" s="265"/>
      <c r="NUJ40" s="265"/>
      <c r="NUK40" s="265"/>
      <c r="NUL40" s="265" t="s">
        <v>457</v>
      </c>
      <c r="NUM40" s="265"/>
      <c r="NUN40" s="265"/>
      <c r="NUO40" s="265"/>
      <c r="NUP40" s="265"/>
      <c r="NUQ40" s="265"/>
      <c r="NUR40" s="265"/>
      <c r="NUS40" s="265"/>
      <c r="NUT40" s="265"/>
      <c r="NUU40" s="265"/>
      <c r="NUV40" s="265"/>
      <c r="NUW40" s="265"/>
      <c r="NUX40" s="265"/>
      <c r="NUY40" s="265"/>
      <c r="NUZ40" s="265"/>
      <c r="NVA40" s="265"/>
      <c r="NVB40" s="265" t="s">
        <v>457</v>
      </c>
      <c r="NVC40" s="265"/>
      <c r="NVD40" s="265"/>
      <c r="NVE40" s="265"/>
      <c r="NVF40" s="265"/>
      <c r="NVG40" s="265"/>
      <c r="NVH40" s="265"/>
      <c r="NVI40" s="265"/>
      <c r="NVJ40" s="265"/>
      <c r="NVK40" s="265"/>
      <c r="NVL40" s="265"/>
      <c r="NVM40" s="265"/>
      <c r="NVN40" s="265"/>
      <c r="NVO40" s="265"/>
      <c r="NVP40" s="265"/>
      <c r="NVQ40" s="265"/>
      <c r="NVR40" s="265" t="s">
        <v>457</v>
      </c>
      <c r="NVS40" s="265"/>
      <c r="NVT40" s="265"/>
      <c r="NVU40" s="265"/>
      <c r="NVV40" s="265"/>
      <c r="NVW40" s="265"/>
      <c r="NVX40" s="265"/>
      <c r="NVY40" s="265"/>
      <c r="NVZ40" s="265"/>
      <c r="NWA40" s="265"/>
      <c r="NWB40" s="265"/>
      <c r="NWC40" s="265"/>
      <c r="NWD40" s="265"/>
      <c r="NWE40" s="265"/>
      <c r="NWF40" s="265"/>
      <c r="NWG40" s="265"/>
      <c r="NWH40" s="265" t="s">
        <v>457</v>
      </c>
      <c r="NWI40" s="265"/>
      <c r="NWJ40" s="265"/>
      <c r="NWK40" s="265"/>
      <c r="NWL40" s="265"/>
      <c r="NWM40" s="265"/>
      <c r="NWN40" s="265"/>
      <c r="NWO40" s="265"/>
      <c r="NWP40" s="265"/>
      <c r="NWQ40" s="265"/>
      <c r="NWR40" s="265"/>
      <c r="NWS40" s="265"/>
      <c r="NWT40" s="265"/>
      <c r="NWU40" s="265"/>
      <c r="NWV40" s="265"/>
      <c r="NWW40" s="265"/>
      <c r="NWX40" s="265" t="s">
        <v>457</v>
      </c>
      <c r="NWY40" s="265"/>
      <c r="NWZ40" s="265"/>
      <c r="NXA40" s="265"/>
      <c r="NXB40" s="265"/>
      <c r="NXC40" s="265"/>
      <c r="NXD40" s="265"/>
      <c r="NXE40" s="265"/>
      <c r="NXF40" s="265"/>
      <c r="NXG40" s="265"/>
      <c r="NXH40" s="265"/>
      <c r="NXI40" s="265"/>
      <c r="NXJ40" s="265"/>
      <c r="NXK40" s="265"/>
      <c r="NXL40" s="265"/>
      <c r="NXM40" s="265"/>
      <c r="NXN40" s="265" t="s">
        <v>457</v>
      </c>
      <c r="NXO40" s="265"/>
      <c r="NXP40" s="265"/>
      <c r="NXQ40" s="265"/>
      <c r="NXR40" s="265"/>
      <c r="NXS40" s="265"/>
      <c r="NXT40" s="265"/>
      <c r="NXU40" s="265"/>
      <c r="NXV40" s="265"/>
      <c r="NXW40" s="265"/>
      <c r="NXX40" s="265"/>
      <c r="NXY40" s="265"/>
      <c r="NXZ40" s="265"/>
      <c r="NYA40" s="265"/>
      <c r="NYB40" s="265"/>
      <c r="NYC40" s="265"/>
      <c r="NYD40" s="265" t="s">
        <v>457</v>
      </c>
      <c r="NYE40" s="265"/>
      <c r="NYF40" s="265"/>
      <c r="NYG40" s="265"/>
      <c r="NYH40" s="265"/>
      <c r="NYI40" s="265"/>
      <c r="NYJ40" s="265"/>
      <c r="NYK40" s="265"/>
      <c r="NYL40" s="265"/>
      <c r="NYM40" s="265"/>
      <c r="NYN40" s="265"/>
      <c r="NYO40" s="265"/>
      <c r="NYP40" s="265"/>
      <c r="NYQ40" s="265"/>
      <c r="NYR40" s="265"/>
      <c r="NYS40" s="265"/>
      <c r="NYT40" s="265" t="s">
        <v>457</v>
      </c>
      <c r="NYU40" s="265"/>
      <c r="NYV40" s="265"/>
      <c r="NYW40" s="265"/>
      <c r="NYX40" s="265"/>
      <c r="NYY40" s="265"/>
      <c r="NYZ40" s="265"/>
      <c r="NZA40" s="265"/>
      <c r="NZB40" s="265"/>
      <c r="NZC40" s="265"/>
      <c r="NZD40" s="265"/>
      <c r="NZE40" s="265"/>
      <c r="NZF40" s="265"/>
      <c r="NZG40" s="265"/>
      <c r="NZH40" s="265"/>
      <c r="NZI40" s="265"/>
      <c r="NZJ40" s="265" t="s">
        <v>457</v>
      </c>
      <c r="NZK40" s="265"/>
      <c r="NZL40" s="265"/>
      <c r="NZM40" s="265"/>
      <c r="NZN40" s="265"/>
      <c r="NZO40" s="265"/>
      <c r="NZP40" s="265"/>
      <c r="NZQ40" s="265"/>
      <c r="NZR40" s="265"/>
      <c r="NZS40" s="265"/>
      <c r="NZT40" s="265"/>
      <c r="NZU40" s="265"/>
      <c r="NZV40" s="265"/>
      <c r="NZW40" s="265"/>
      <c r="NZX40" s="265"/>
      <c r="NZY40" s="265"/>
      <c r="NZZ40" s="265" t="s">
        <v>457</v>
      </c>
      <c r="OAA40" s="265"/>
      <c r="OAB40" s="265"/>
      <c r="OAC40" s="265"/>
      <c r="OAD40" s="265"/>
      <c r="OAE40" s="265"/>
      <c r="OAF40" s="265"/>
      <c r="OAG40" s="265"/>
      <c r="OAH40" s="265"/>
      <c r="OAI40" s="265"/>
      <c r="OAJ40" s="265"/>
      <c r="OAK40" s="265"/>
      <c r="OAL40" s="265"/>
      <c r="OAM40" s="265"/>
      <c r="OAN40" s="265"/>
      <c r="OAO40" s="265"/>
      <c r="OAP40" s="265" t="s">
        <v>457</v>
      </c>
      <c r="OAQ40" s="265"/>
      <c r="OAR40" s="265"/>
      <c r="OAS40" s="265"/>
      <c r="OAT40" s="265"/>
      <c r="OAU40" s="265"/>
      <c r="OAV40" s="265"/>
      <c r="OAW40" s="265"/>
      <c r="OAX40" s="265"/>
      <c r="OAY40" s="265"/>
      <c r="OAZ40" s="265"/>
      <c r="OBA40" s="265"/>
      <c r="OBB40" s="265"/>
      <c r="OBC40" s="265"/>
      <c r="OBD40" s="265"/>
      <c r="OBE40" s="265"/>
      <c r="OBF40" s="265" t="s">
        <v>457</v>
      </c>
      <c r="OBG40" s="265"/>
      <c r="OBH40" s="265"/>
      <c r="OBI40" s="265"/>
      <c r="OBJ40" s="265"/>
      <c r="OBK40" s="265"/>
      <c r="OBL40" s="265"/>
      <c r="OBM40" s="265"/>
      <c r="OBN40" s="265"/>
      <c r="OBO40" s="265"/>
      <c r="OBP40" s="265"/>
      <c r="OBQ40" s="265"/>
      <c r="OBR40" s="265"/>
      <c r="OBS40" s="265"/>
      <c r="OBT40" s="265"/>
      <c r="OBU40" s="265"/>
      <c r="OBV40" s="265" t="s">
        <v>457</v>
      </c>
      <c r="OBW40" s="265"/>
      <c r="OBX40" s="265"/>
      <c r="OBY40" s="265"/>
      <c r="OBZ40" s="265"/>
      <c r="OCA40" s="265"/>
      <c r="OCB40" s="265"/>
      <c r="OCC40" s="265"/>
      <c r="OCD40" s="265"/>
      <c r="OCE40" s="265"/>
      <c r="OCF40" s="265"/>
      <c r="OCG40" s="265"/>
      <c r="OCH40" s="265"/>
      <c r="OCI40" s="265"/>
      <c r="OCJ40" s="265"/>
      <c r="OCK40" s="265"/>
      <c r="OCL40" s="265" t="s">
        <v>457</v>
      </c>
      <c r="OCM40" s="265"/>
      <c r="OCN40" s="265"/>
      <c r="OCO40" s="265"/>
      <c r="OCP40" s="265"/>
      <c r="OCQ40" s="265"/>
      <c r="OCR40" s="265"/>
      <c r="OCS40" s="265"/>
      <c r="OCT40" s="265"/>
      <c r="OCU40" s="265"/>
      <c r="OCV40" s="265"/>
      <c r="OCW40" s="265"/>
      <c r="OCX40" s="265"/>
      <c r="OCY40" s="265"/>
      <c r="OCZ40" s="265"/>
      <c r="ODA40" s="265"/>
      <c r="ODB40" s="265" t="s">
        <v>457</v>
      </c>
      <c r="ODC40" s="265"/>
      <c r="ODD40" s="265"/>
      <c r="ODE40" s="265"/>
      <c r="ODF40" s="265"/>
      <c r="ODG40" s="265"/>
      <c r="ODH40" s="265"/>
      <c r="ODI40" s="265"/>
      <c r="ODJ40" s="265"/>
      <c r="ODK40" s="265"/>
      <c r="ODL40" s="265"/>
      <c r="ODM40" s="265"/>
      <c r="ODN40" s="265"/>
      <c r="ODO40" s="265"/>
      <c r="ODP40" s="265"/>
      <c r="ODQ40" s="265"/>
      <c r="ODR40" s="265" t="s">
        <v>457</v>
      </c>
      <c r="ODS40" s="265"/>
      <c r="ODT40" s="265"/>
      <c r="ODU40" s="265"/>
      <c r="ODV40" s="265"/>
      <c r="ODW40" s="265"/>
      <c r="ODX40" s="265"/>
      <c r="ODY40" s="265"/>
      <c r="ODZ40" s="265"/>
      <c r="OEA40" s="265"/>
      <c r="OEB40" s="265"/>
      <c r="OEC40" s="265"/>
      <c r="OED40" s="265"/>
      <c r="OEE40" s="265"/>
      <c r="OEF40" s="265"/>
      <c r="OEG40" s="265"/>
      <c r="OEH40" s="265" t="s">
        <v>457</v>
      </c>
      <c r="OEI40" s="265"/>
      <c r="OEJ40" s="265"/>
      <c r="OEK40" s="265"/>
      <c r="OEL40" s="265"/>
      <c r="OEM40" s="265"/>
      <c r="OEN40" s="265"/>
      <c r="OEO40" s="265"/>
      <c r="OEP40" s="265"/>
      <c r="OEQ40" s="265"/>
      <c r="OER40" s="265"/>
      <c r="OES40" s="265"/>
      <c r="OET40" s="265"/>
      <c r="OEU40" s="265"/>
      <c r="OEV40" s="265"/>
      <c r="OEW40" s="265"/>
      <c r="OEX40" s="265" t="s">
        <v>457</v>
      </c>
      <c r="OEY40" s="265"/>
      <c r="OEZ40" s="265"/>
      <c r="OFA40" s="265"/>
      <c r="OFB40" s="265"/>
      <c r="OFC40" s="265"/>
      <c r="OFD40" s="265"/>
      <c r="OFE40" s="265"/>
      <c r="OFF40" s="265"/>
      <c r="OFG40" s="265"/>
      <c r="OFH40" s="265"/>
      <c r="OFI40" s="265"/>
      <c r="OFJ40" s="265"/>
      <c r="OFK40" s="265"/>
      <c r="OFL40" s="265"/>
      <c r="OFM40" s="265"/>
      <c r="OFN40" s="265" t="s">
        <v>457</v>
      </c>
      <c r="OFO40" s="265"/>
      <c r="OFP40" s="265"/>
      <c r="OFQ40" s="265"/>
      <c r="OFR40" s="265"/>
      <c r="OFS40" s="265"/>
      <c r="OFT40" s="265"/>
      <c r="OFU40" s="265"/>
      <c r="OFV40" s="265"/>
      <c r="OFW40" s="265"/>
      <c r="OFX40" s="265"/>
      <c r="OFY40" s="265"/>
      <c r="OFZ40" s="265"/>
      <c r="OGA40" s="265"/>
      <c r="OGB40" s="265"/>
      <c r="OGC40" s="265"/>
      <c r="OGD40" s="265" t="s">
        <v>457</v>
      </c>
      <c r="OGE40" s="265"/>
      <c r="OGF40" s="265"/>
      <c r="OGG40" s="265"/>
      <c r="OGH40" s="265"/>
      <c r="OGI40" s="265"/>
      <c r="OGJ40" s="265"/>
      <c r="OGK40" s="265"/>
      <c r="OGL40" s="265"/>
      <c r="OGM40" s="265"/>
      <c r="OGN40" s="265"/>
      <c r="OGO40" s="265"/>
      <c r="OGP40" s="265"/>
      <c r="OGQ40" s="265"/>
      <c r="OGR40" s="265"/>
      <c r="OGS40" s="265"/>
      <c r="OGT40" s="265" t="s">
        <v>457</v>
      </c>
      <c r="OGU40" s="265"/>
      <c r="OGV40" s="265"/>
      <c r="OGW40" s="265"/>
      <c r="OGX40" s="265"/>
      <c r="OGY40" s="265"/>
      <c r="OGZ40" s="265"/>
      <c r="OHA40" s="265"/>
      <c r="OHB40" s="265"/>
      <c r="OHC40" s="265"/>
      <c r="OHD40" s="265"/>
      <c r="OHE40" s="265"/>
      <c r="OHF40" s="265"/>
      <c r="OHG40" s="265"/>
      <c r="OHH40" s="265"/>
      <c r="OHI40" s="265"/>
      <c r="OHJ40" s="265" t="s">
        <v>457</v>
      </c>
      <c r="OHK40" s="265"/>
      <c r="OHL40" s="265"/>
      <c r="OHM40" s="265"/>
      <c r="OHN40" s="265"/>
      <c r="OHO40" s="265"/>
      <c r="OHP40" s="265"/>
      <c r="OHQ40" s="265"/>
      <c r="OHR40" s="265"/>
      <c r="OHS40" s="265"/>
      <c r="OHT40" s="265"/>
      <c r="OHU40" s="265"/>
      <c r="OHV40" s="265"/>
      <c r="OHW40" s="265"/>
      <c r="OHX40" s="265"/>
      <c r="OHY40" s="265"/>
      <c r="OHZ40" s="265" t="s">
        <v>457</v>
      </c>
      <c r="OIA40" s="265"/>
      <c r="OIB40" s="265"/>
      <c r="OIC40" s="265"/>
      <c r="OID40" s="265"/>
      <c r="OIE40" s="265"/>
      <c r="OIF40" s="265"/>
      <c r="OIG40" s="265"/>
      <c r="OIH40" s="265"/>
      <c r="OII40" s="265"/>
      <c r="OIJ40" s="265"/>
      <c r="OIK40" s="265"/>
      <c r="OIL40" s="265"/>
      <c r="OIM40" s="265"/>
      <c r="OIN40" s="265"/>
      <c r="OIO40" s="265"/>
      <c r="OIP40" s="265" t="s">
        <v>457</v>
      </c>
      <c r="OIQ40" s="265"/>
      <c r="OIR40" s="265"/>
      <c r="OIS40" s="265"/>
      <c r="OIT40" s="265"/>
      <c r="OIU40" s="265"/>
      <c r="OIV40" s="265"/>
      <c r="OIW40" s="265"/>
      <c r="OIX40" s="265"/>
      <c r="OIY40" s="265"/>
      <c r="OIZ40" s="265"/>
      <c r="OJA40" s="265"/>
      <c r="OJB40" s="265"/>
      <c r="OJC40" s="265"/>
      <c r="OJD40" s="265"/>
      <c r="OJE40" s="265"/>
      <c r="OJF40" s="265" t="s">
        <v>457</v>
      </c>
      <c r="OJG40" s="265"/>
      <c r="OJH40" s="265"/>
      <c r="OJI40" s="265"/>
      <c r="OJJ40" s="265"/>
      <c r="OJK40" s="265"/>
      <c r="OJL40" s="265"/>
      <c r="OJM40" s="265"/>
      <c r="OJN40" s="265"/>
      <c r="OJO40" s="265"/>
      <c r="OJP40" s="265"/>
      <c r="OJQ40" s="265"/>
      <c r="OJR40" s="265"/>
      <c r="OJS40" s="265"/>
      <c r="OJT40" s="265"/>
      <c r="OJU40" s="265"/>
      <c r="OJV40" s="265" t="s">
        <v>457</v>
      </c>
      <c r="OJW40" s="265"/>
      <c r="OJX40" s="265"/>
      <c r="OJY40" s="265"/>
      <c r="OJZ40" s="265"/>
      <c r="OKA40" s="265"/>
      <c r="OKB40" s="265"/>
      <c r="OKC40" s="265"/>
      <c r="OKD40" s="265"/>
      <c r="OKE40" s="265"/>
      <c r="OKF40" s="265"/>
      <c r="OKG40" s="265"/>
      <c r="OKH40" s="265"/>
      <c r="OKI40" s="265"/>
      <c r="OKJ40" s="265"/>
      <c r="OKK40" s="265"/>
      <c r="OKL40" s="265" t="s">
        <v>457</v>
      </c>
      <c r="OKM40" s="265"/>
      <c r="OKN40" s="265"/>
      <c r="OKO40" s="265"/>
      <c r="OKP40" s="265"/>
      <c r="OKQ40" s="265"/>
      <c r="OKR40" s="265"/>
      <c r="OKS40" s="265"/>
      <c r="OKT40" s="265"/>
      <c r="OKU40" s="265"/>
      <c r="OKV40" s="265"/>
      <c r="OKW40" s="265"/>
      <c r="OKX40" s="265"/>
      <c r="OKY40" s="265"/>
      <c r="OKZ40" s="265"/>
      <c r="OLA40" s="265"/>
      <c r="OLB40" s="265" t="s">
        <v>457</v>
      </c>
      <c r="OLC40" s="265"/>
      <c r="OLD40" s="265"/>
      <c r="OLE40" s="265"/>
      <c r="OLF40" s="265"/>
      <c r="OLG40" s="265"/>
      <c r="OLH40" s="265"/>
      <c r="OLI40" s="265"/>
      <c r="OLJ40" s="265"/>
      <c r="OLK40" s="265"/>
      <c r="OLL40" s="265"/>
      <c r="OLM40" s="265"/>
      <c r="OLN40" s="265"/>
      <c r="OLO40" s="265"/>
      <c r="OLP40" s="265"/>
      <c r="OLQ40" s="265"/>
      <c r="OLR40" s="265" t="s">
        <v>457</v>
      </c>
      <c r="OLS40" s="265"/>
      <c r="OLT40" s="265"/>
      <c r="OLU40" s="265"/>
      <c r="OLV40" s="265"/>
      <c r="OLW40" s="265"/>
      <c r="OLX40" s="265"/>
      <c r="OLY40" s="265"/>
      <c r="OLZ40" s="265"/>
      <c r="OMA40" s="265"/>
      <c r="OMB40" s="265"/>
      <c r="OMC40" s="265"/>
      <c r="OMD40" s="265"/>
      <c r="OME40" s="265"/>
      <c r="OMF40" s="265"/>
      <c r="OMG40" s="265"/>
      <c r="OMH40" s="265" t="s">
        <v>457</v>
      </c>
      <c r="OMI40" s="265"/>
      <c r="OMJ40" s="265"/>
      <c r="OMK40" s="265"/>
      <c r="OML40" s="265"/>
      <c r="OMM40" s="265"/>
      <c r="OMN40" s="265"/>
      <c r="OMO40" s="265"/>
      <c r="OMP40" s="265"/>
      <c r="OMQ40" s="265"/>
      <c r="OMR40" s="265"/>
      <c r="OMS40" s="265"/>
      <c r="OMT40" s="265"/>
      <c r="OMU40" s="265"/>
      <c r="OMV40" s="265"/>
      <c r="OMW40" s="265"/>
      <c r="OMX40" s="265" t="s">
        <v>457</v>
      </c>
      <c r="OMY40" s="265"/>
      <c r="OMZ40" s="265"/>
      <c r="ONA40" s="265"/>
      <c r="ONB40" s="265"/>
      <c r="ONC40" s="265"/>
      <c r="OND40" s="265"/>
      <c r="ONE40" s="265"/>
      <c r="ONF40" s="265"/>
      <c r="ONG40" s="265"/>
      <c r="ONH40" s="265"/>
      <c r="ONI40" s="265"/>
      <c r="ONJ40" s="265"/>
      <c r="ONK40" s="265"/>
      <c r="ONL40" s="265"/>
      <c r="ONM40" s="265"/>
      <c r="ONN40" s="265" t="s">
        <v>457</v>
      </c>
      <c r="ONO40" s="265"/>
      <c r="ONP40" s="265"/>
      <c r="ONQ40" s="265"/>
      <c r="ONR40" s="265"/>
      <c r="ONS40" s="265"/>
      <c r="ONT40" s="265"/>
      <c r="ONU40" s="265"/>
      <c r="ONV40" s="265"/>
      <c r="ONW40" s="265"/>
      <c r="ONX40" s="265"/>
      <c r="ONY40" s="265"/>
      <c r="ONZ40" s="265"/>
      <c r="OOA40" s="265"/>
      <c r="OOB40" s="265"/>
      <c r="OOC40" s="265"/>
      <c r="OOD40" s="265" t="s">
        <v>457</v>
      </c>
      <c r="OOE40" s="265"/>
      <c r="OOF40" s="265"/>
      <c r="OOG40" s="265"/>
      <c r="OOH40" s="265"/>
      <c r="OOI40" s="265"/>
      <c r="OOJ40" s="265"/>
      <c r="OOK40" s="265"/>
      <c r="OOL40" s="265"/>
      <c r="OOM40" s="265"/>
      <c r="OON40" s="265"/>
      <c r="OOO40" s="265"/>
      <c r="OOP40" s="265"/>
      <c r="OOQ40" s="265"/>
      <c r="OOR40" s="265"/>
      <c r="OOS40" s="265"/>
      <c r="OOT40" s="265" t="s">
        <v>457</v>
      </c>
      <c r="OOU40" s="265"/>
      <c r="OOV40" s="265"/>
      <c r="OOW40" s="265"/>
      <c r="OOX40" s="265"/>
      <c r="OOY40" s="265"/>
      <c r="OOZ40" s="265"/>
      <c r="OPA40" s="265"/>
      <c r="OPB40" s="265"/>
      <c r="OPC40" s="265"/>
      <c r="OPD40" s="265"/>
      <c r="OPE40" s="265"/>
      <c r="OPF40" s="265"/>
      <c r="OPG40" s="265"/>
      <c r="OPH40" s="265"/>
      <c r="OPI40" s="265"/>
      <c r="OPJ40" s="265" t="s">
        <v>457</v>
      </c>
      <c r="OPK40" s="265"/>
      <c r="OPL40" s="265"/>
      <c r="OPM40" s="265"/>
      <c r="OPN40" s="265"/>
      <c r="OPO40" s="265"/>
      <c r="OPP40" s="265"/>
      <c r="OPQ40" s="265"/>
      <c r="OPR40" s="265"/>
      <c r="OPS40" s="265"/>
      <c r="OPT40" s="265"/>
      <c r="OPU40" s="265"/>
      <c r="OPV40" s="265"/>
      <c r="OPW40" s="265"/>
      <c r="OPX40" s="265"/>
      <c r="OPY40" s="265"/>
      <c r="OPZ40" s="265" t="s">
        <v>457</v>
      </c>
      <c r="OQA40" s="265"/>
      <c r="OQB40" s="265"/>
      <c r="OQC40" s="265"/>
      <c r="OQD40" s="265"/>
      <c r="OQE40" s="265"/>
      <c r="OQF40" s="265"/>
      <c r="OQG40" s="265"/>
      <c r="OQH40" s="265"/>
      <c r="OQI40" s="265"/>
      <c r="OQJ40" s="265"/>
      <c r="OQK40" s="265"/>
      <c r="OQL40" s="265"/>
      <c r="OQM40" s="265"/>
      <c r="OQN40" s="265"/>
      <c r="OQO40" s="265"/>
      <c r="OQP40" s="265" t="s">
        <v>457</v>
      </c>
      <c r="OQQ40" s="265"/>
      <c r="OQR40" s="265"/>
      <c r="OQS40" s="265"/>
      <c r="OQT40" s="265"/>
      <c r="OQU40" s="265"/>
      <c r="OQV40" s="265"/>
      <c r="OQW40" s="265"/>
      <c r="OQX40" s="265"/>
      <c r="OQY40" s="265"/>
      <c r="OQZ40" s="265"/>
      <c r="ORA40" s="265"/>
      <c r="ORB40" s="265"/>
      <c r="ORC40" s="265"/>
      <c r="ORD40" s="265"/>
      <c r="ORE40" s="265"/>
      <c r="ORF40" s="265" t="s">
        <v>457</v>
      </c>
      <c r="ORG40" s="265"/>
      <c r="ORH40" s="265"/>
      <c r="ORI40" s="265"/>
      <c r="ORJ40" s="265"/>
      <c r="ORK40" s="265"/>
      <c r="ORL40" s="265"/>
      <c r="ORM40" s="265"/>
      <c r="ORN40" s="265"/>
      <c r="ORO40" s="265"/>
      <c r="ORP40" s="265"/>
      <c r="ORQ40" s="265"/>
      <c r="ORR40" s="265"/>
      <c r="ORS40" s="265"/>
      <c r="ORT40" s="265"/>
      <c r="ORU40" s="265"/>
      <c r="ORV40" s="265" t="s">
        <v>457</v>
      </c>
      <c r="ORW40" s="265"/>
      <c r="ORX40" s="265"/>
      <c r="ORY40" s="265"/>
      <c r="ORZ40" s="265"/>
      <c r="OSA40" s="265"/>
      <c r="OSB40" s="265"/>
      <c r="OSC40" s="265"/>
      <c r="OSD40" s="265"/>
      <c r="OSE40" s="265"/>
      <c r="OSF40" s="265"/>
      <c r="OSG40" s="265"/>
      <c r="OSH40" s="265"/>
      <c r="OSI40" s="265"/>
      <c r="OSJ40" s="265"/>
      <c r="OSK40" s="265"/>
      <c r="OSL40" s="265" t="s">
        <v>457</v>
      </c>
      <c r="OSM40" s="265"/>
      <c r="OSN40" s="265"/>
      <c r="OSO40" s="265"/>
      <c r="OSP40" s="265"/>
      <c r="OSQ40" s="265"/>
      <c r="OSR40" s="265"/>
      <c r="OSS40" s="265"/>
      <c r="OST40" s="265"/>
      <c r="OSU40" s="265"/>
      <c r="OSV40" s="265"/>
      <c r="OSW40" s="265"/>
      <c r="OSX40" s="265"/>
      <c r="OSY40" s="265"/>
      <c r="OSZ40" s="265"/>
      <c r="OTA40" s="265"/>
      <c r="OTB40" s="265" t="s">
        <v>457</v>
      </c>
      <c r="OTC40" s="265"/>
      <c r="OTD40" s="265"/>
      <c r="OTE40" s="265"/>
      <c r="OTF40" s="265"/>
      <c r="OTG40" s="265"/>
      <c r="OTH40" s="265"/>
      <c r="OTI40" s="265"/>
      <c r="OTJ40" s="265"/>
      <c r="OTK40" s="265"/>
      <c r="OTL40" s="265"/>
      <c r="OTM40" s="265"/>
      <c r="OTN40" s="265"/>
      <c r="OTO40" s="265"/>
      <c r="OTP40" s="265"/>
      <c r="OTQ40" s="265"/>
      <c r="OTR40" s="265" t="s">
        <v>457</v>
      </c>
      <c r="OTS40" s="265"/>
      <c r="OTT40" s="265"/>
      <c r="OTU40" s="265"/>
      <c r="OTV40" s="265"/>
      <c r="OTW40" s="265"/>
      <c r="OTX40" s="265"/>
      <c r="OTY40" s="265"/>
      <c r="OTZ40" s="265"/>
      <c r="OUA40" s="265"/>
      <c r="OUB40" s="265"/>
      <c r="OUC40" s="265"/>
      <c r="OUD40" s="265"/>
      <c r="OUE40" s="265"/>
      <c r="OUF40" s="265"/>
      <c r="OUG40" s="265"/>
      <c r="OUH40" s="265" t="s">
        <v>457</v>
      </c>
      <c r="OUI40" s="265"/>
      <c r="OUJ40" s="265"/>
      <c r="OUK40" s="265"/>
      <c r="OUL40" s="265"/>
      <c r="OUM40" s="265"/>
      <c r="OUN40" s="265"/>
      <c r="OUO40" s="265"/>
      <c r="OUP40" s="265"/>
      <c r="OUQ40" s="265"/>
      <c r="OUR40" s="265"/>
      <c r="OUS40" s="265"/>
      <c r="OUT40" s="265"/>
      <c r="OUU40" s="265"/>
      <c r="OUV40" s="265"/>
      <c r="OUW40" s="265"/>
      <c r="OUX40" s="265" t="s">
        <v>457</v>
      </c>
      <c r="OUY40" s="265"/>
      <c r="OUZ40" s="265"/>
      <c r="OVA40" s="265"/>
      <c r="OVB40" s="265"/>
      <c r="OVC40" s="265"/>
      <c r="OVD40" s="265"/>
      <c r="OVE40" s="265"/>
      <c r="OVF40" s="265"/>
      <c r="OVG40" s="265"/>
      <c r="OVH40" s="265"/>
      <c r="OVI40" s="265"/>
      <c r="OVJ40" s="265"/>
      <c r="OVK40" s="265"/>
      <c r="OVL40" s="265"/>
      <c r="OVM40" s="265"/>
      <c r="OVN40" s="265" t="s">
        <v>457</v>
      </c>
      <c r="OVO40" s="265"/>
      <c r="OVP40" s="265"/>
      <c r="OVQ40" s="265"/>
      <c r="OVR40" s="265"/>
      <c r="OVS40" s="265"/>
      <c r="OVT40" s="265"/>
      <c r="OVU40" s="265"/>
      <c r="OVV40" s="265"/>
      <c r="OVW40" s="265"/>
      <c r="OVX40" s="265"/>
      <c r="OVY40" s="265"/>
      <c r="OVZ40" s="265"/>
      <c r="OWA40" s="265"/>
      <c r="OWB40" s="265"/>
      <c r="OWC40" s="265"/>
      <c r="OWD40" s="265" t="s">
        <v>457</v>
      </c>
      <c r="OWE40" s="265"/>
      <c r="OWF40" s="265"/>
      <c r="OWG40" s="265"/>
      <c r="OWH40" s="265"/>
      <c r="OWI40" s="265"/>
      <c r="OWJ40" s="265"/>
      <c r="OWK40" s="265"/>
      <c r="OWL40" s="265"/>
      <c r="OWM40" s="265"/>
      <c r="OWN40" s="265"/>
      <c r="OWO40" s="265"/>
      <c r="OWP40" s="265"/>
      <c r="OWQ40" s="265"/>
      <c r="OWR40" s="265"/>
      <c r="OWS40" s="265"/>
      <c r="OWT40" s="265" t="s">
        <v>457</v>
      </c>
      <c r="OWU40" s="265"/>
      <c r="OWV40" s="265"/>
      <c r="OWW40" s="265"/>
      <c r="OWX40" s="265"/>
      <c r="OWY40" s="265"/>
      <c r="OWZ40" s="265"/>
      <c r="OXA40" s="265"/>
      <c r="OXB40" s="265"/>
      <c r="OXC40" s="265"/>
      <c r="OXD40" s="265"/>
      <c r="OXE40" s="265"/>
      <c r="OXF40" s="265"/>
      <c r="OXG40" s="265"/>
      <c r="OXH40" s="265"/>
      <c r="OXI40" s="265"/>
      <c r="OXJ40" s="265" t="s">
        <v>457</v>
      </c>
      <c r="OXK40" s="265"/>
      <c r="OXL40" s="265"/>
      <c r="OXM40" s="265"/>
      <c r="OXN40" s="265"/>
      <c r="OXO40" s="265"/>
      <c r="OXP40" s="265"/>
      <c r="OXQ40" s="265"/>
      <c r="OXR40" s="265"/>
      <c r="OXS40" s="265"/>
      <c r="OXT40" s="265"/>
      <c r="OXU40" s="265"/>
      <c r="OXV40" s="265"/>
      <c r="OXW40" s="265"/>
      <c r="OXX40" s="265"/>
      <c r="OXY40" s="265"/>
      <c r="OXZ40" s="265" t="s">
        <v>457</v>
      </c>
      <c r="OYA40" s="265"/>
      <c r="OYB40" s="265"/>
      <c r="OYC40" s="265"/>
      <c r="OYD40" s="265"/>
      <c r="OYE40" s="265"/>
      <c r="OYF40" s="265"/>
      <c r="OYG40" s="265"/>
      <c r="OYH40" s="265"/>
      <c r="OYI40" s="265"/>
      <c r="OYJ40" s="265"/>
      <c r="OYK40" s="265"/>
      <c r="OYL40" s="265"/>
      <c r="OYM40" s="265"/>
      <c r="OYN40" s="265"/>
      <c r="OYO40" s="265"/>
      <c r="OYP40" s="265" t="s">
        <v>457</v>
      </c>
      <c r="OYQ40" s="265"/>
      <c r="OYR40" s="265"/>
      <c r="OYS40" s="265"/>
      <c r="OYT40" s="265"/>
      <c r="OYU40" s="265"/>
      <c r="OYV40" s="265"/>
      <c r="OYW40" s="265"/>
      <c r="OYX40" s="265"/>
      <c r="OYY40" s="265"/>
      <c r="OYZ40" s="265"/>
      <c r="OZA40" s="265"/>
      <c r="OZB40" s="265"/>
      <c r="OZC40" s="265"/>
      <c r="OZD40" s="265"/>
      <c r="OZE40" s="265"/>
      <c r="OZF40" s="265" t="s">
        <v>457</v>
      </c>
      <c r="OZG40" s="265"/>
      <c r="OZH40" s="265"/>
      <c r="OZI40" s="265"/>
      <c r="OZJ40" s="265"/>
      <c r="OZK40" s="265"/>
      <c r="OZL40" s="265"/>
      <c r="OZM40" s="265"/>
      <c r="OZN40" s="265"/>
      <c r="OZO40" s="265"/>
      <c r="OZP40" s="265"/>
      <c r="OZQ40" s="265"/>
      <c r="OZR40" s="265"/>
      <c r="OZS40" s="265"/>
      <c r="OZT40" s="265"/>
      <c r="OZU40" s="265"/>
      <c r="OZV40" s="265" t="s">
        <v>457</v>
      </c>
      <c r="OZW40" s="265"/>
      <c r="OZX40" s="265"/>
      <c r="OZY40" s="265"/>
      <c r="OZZ40" s="265"/>
      <c r="PAA40" s="265"/>
      <c r="PAB40" s="265"/>
      <c r="PAC40" s="265"/>
      <c r="PAD40" s="265"/>
      <c r="PAE40" s="265"/>
      <c r="PAF40" s="265"/>
      <c r="PAG40" s="265"/>
      <c r="PAH40" s="265"/>
      <c r="PAI40" s="265"/>
      <c r="PAJ40" s="265"/>
      <c r="PAK40" s="265"/>
      <c r="PAL40" s="265" t="s">
        <v>457</v>
      </c>
      <c r="PAM40" s="265"/>
      <c r="PAN40" s="265"/>
      <c r="PAO40" s="265"/>
      <c r="PAP40" s="265"/>
      <c r="PAQ40" s="265"/>
      <c r="PAR40" s="265"/>
      <c r="PAS40" s="265"/>
      <c r="PAT40" s="265"/>
      <c r="PAU40" s="265"/>
      <c r="PAV40" s="265"/>
      <c r="PAW40" s="265"/>
      <c r="PAX40" s="265"/>
      <c r="PAY40" s="265"/>
      <c r="PAZ40" s="265"/>
      <c r="PBA40" s="265"/>
      <c r="PBB40" s="265" t="s">
        <v>457</v>
      </c>
      <c r="PBC40" s="265"/>
      <c r="PBD40" s="265"/>
      <c r="PBE40" s="265"/>
      <c r="PBF40" s="265"/>
      <c r="PBG40" s="265"/>
      <c r="PBH40" s="265"/>
      <c r="PBI40" s="265"/>
      <c r="PBJ40" s="265"/>
      <c r="PBK40" s="265"/>
      <c r="PBL40" s="265"/>
      <c r="PBM40" s="265"/>
      <c r="PBN40" s="265"/>
      <c r="PBO40" s="265"/>
      <c r="PBP40" s="265"/>
      <c r="PBQ40" s="265"/>
      <c r="PBR40" s="265" t="s">
        <v>457</v>
      </c>
      <c r="PBS40" s="265"/>
      <c r="PBT40" s="265"/>
      <c r="PBU40" s="265"/>
      <c r="PBV40" s="265"/>
      <c r="PBW40" s="265"/>
      <c r="PBX40" s="265"/>
      <c r="PBY40" s="265"/>
      <c r="PBZ40" s="265"/>
      <c r="PCA40" s="265"/>
      <c r="PCB40" s="265"/>
      <c r="PCC40" s="265"/>
      <c r="PCD40" s="265"/>
      <c r="PCE40" s="265"/>
      <c r="PCF40" s="265"/>
      <c r="PCG40" s="265"/>
      <c r="PCH40" s="265" t="s">
        <v>457</v>
      </c>
      <c r="PCI40" s="265"/>
      <c r="PCJ40" s="265"/>
      <c r="PCK40" s="265"/>
      <c r="PCL40" s="265"/>
      <c r="PCM40" s="265"/>
      <c r="PCN40" s="265"/>
      <c r="PCO40" s="265"/>
      <c r="PCP40" s="265"/>
      <c r="PCQ40" s="265"/>
      <c r="PCR40" s="265"/>
      <c r="PCS40" s="265"/>
      <c r="PCT40" s="265"/>
      <c r="PCU40" s="265"/>
      <c r="PCV40" s="265"/>
      <c r="PCW40" s="265"/>
      <c r="PCX40" s="265" t="s">
        <v>457</v>
      </c>
      <c r="PCY40" s="265"/>
      <c r="PCZ40" s="265"/>
      <c r="PDA40" s="265"/>
      <c r="PDB40" s="265"/>
      <c r="PDC40" s="265"/>
      <c r="PDD40" s="265"/>
      <c r="PDE40" s="265"/>
      <c r="PDF40" s="265"/>
      <c r="PDG40" s="265"/>
      <c r="PDH40" s="265"/>
      <c r="PDI40" s="265"/>
      <c r="PDJ40" s="265"/>
      <c r="PDK40" s="265"/>
      <c r="PDL40" s="265"/>
      <c r="PDM40" s="265"/>
      <c r="PDN40" s="265" t="s">
        <v>457</v>
      </c>
      <c r="PDO40" s="265"/>
      <c r="PDP40" s="265"/>
      <c r="PDQ40" s="265"/>
      <c r="PDR40" s="265"/>
      <c r="PDS40" s="265"/>
      <c r="PDT40" s="265"/>
      <c r="PDU40" s="265"/>
      <c r="PDV40" s="265"/>
      <c r="PDW40" s="265"/>
      <c r="PDX40" s="265"/>
      <c r="PDY40" s="265"/>
      <c r="PDZ40" s="265"/>
      <c r="PEA40" s="265"/>
      <c r="PEB40" s="265"/>
      <c r="PEC40" s="265"/>
      <c r="PED40" s="265" t="s">
        <v>457</v>
      </c>
      <c r="PEE40" s="265"/>
      <c r="PEF40" s="265"/>
      <c r="PEG40" s="265"/>
      <c r="PEH40" s="265"/>
      <c r="PEI40" s="265"/>
      <c r="PEJ40" s="265"/>
      <c r="PEK40" s="265"/>
      <c r="PEL40" s="265"/>
      <c r="PEM40" s="265"/>
      <c r="PEN40" s="265"/>
      <c r="PEO40" s="265"/>
      <c r="PEP40" s="265"/>
      <c r="PEQ40" s="265"/>
      <c r="PER40" s="265"/>
      <c r="PES40" s="265"/>
      <c r="PET40" s="265" t="s">
        <v>457</v>
      </c>
      <c r="PEU40" s="265"/>
      <c r="PEV40" s="265"/>
      <c r="PEW40" s="265"/>
      <c r="PEX40" s="265"/>
      <c r="PEY40" s="265"/>
      <c r="PEZ40" s="265"/>
      <c r="PFA40" s="265"/>
      <c r="PFB40" s="265"/>
      <c r="PFC40" s="265"/>
      <c r="PFD40" s="265"/>
      <c r="PFE40" s="265"/>
      <c r="PFF40" s="265"/>
      <c r="PFG40" s="265"/>
      <c r="PFH40" s="265"/>
      <c r="PFI40" s="265"/>
      <c r="PFJ40" s="265" t="s">
        <v>457</v>
      </c>
      <c r="PFK40" s="265"/>
      <c r="PFL40" s="265"/>
      <c r="PFM40" s="265"/>
      <c r="PFN40" s="265"/>
      <c r="PFO40" s="265"/>
      <c r="PFP40" s="265"/>
      <c r="PFQ40" s="265"/>
      <c r="PFR40" s="265"/>
      <c r="PFS40" s="265"/>
      <c r="PFT40" s="265"/>
      <c r="PFU40" s="265"/>
      <c r="PFV40" s="265"/>
      <c r="PFW40" s="265"/>
      <c r="PFX40" s="265"/>
      <c r="PFY40" s="265"/>
      <c r="PFZ40" s="265" t="s">
        <v>457</v>
      </c>
      <c r="PGA40" s="265"/>
      <c r="PGB40" s="265"/>
      <c r="PGC40" s="265"/>
      <c r="PGD40" s="265"/>
      <c r="PGE40" s="265"/>
      <c r="PGF40" s="265"/>
      <c r="PGG40" s="265"/>
      <c r="PGH40" s="265"/>
      <c r="PGI40" s="265"/>
      <c r="PGJ40" s="265"/>
      <c r="PGK40" s="265"/>
      <c r="PGL40" s="265"/>
      <c r="PGM40" s="265"/>
      <c r="PGN40" s="265"/>
      <c r="PGO40" s="265"/>
      <c r="PGP40" s="265" t="s">
        <v>457</v>
      </c>
      <c r="PGQ40" s="265"/>
      <c r="PGR40" s="265"/>
      <c r="PGS40" s="265"/>
      <c r="PGT40" s="265"/>
      <c r="PGU40" s="265"/>
      <c r="PGV40" s="265"/>
      <c r="PGW40" s="265"/>
      <c r="PGX40" s="265"/>
      <c r="PGY40" s="265"/>
      <c r="PGZ40" s="265"/>
      <c r="PHA40" s="265"/>
      <c r="PHB40" s="265"/>
      <c r="PHC40" s="265"/>
      <c r="PHD40" s="265"/>
      <c r="PHE40" s="265"/>
      <c r="PHF40" s="265" t="s">
        <v>457</v>
      </c>
      <c r="PHG40" s="265"/>
      <c r="PHH40" s="265"/>
      <c r="PHI40" s="265"/>
      <c r="PHJ40" s="265"/>
      <c r="PHK40" s="265"/>
      <c r="PHL40" s="265"/>
      <c r="PHM40" s="265"/>
      <c r="PHN40" s="265"/>
      <c r="PHO40" s="265"/>
      <c r="PHP40" s="265"/>
      <c r="PHQ40" s="265"/>
      <c r="PHR40" s="265"/>
      <c r="PHS40" s="265"/>
      <c r="PHT40" s="265"/>
      <c r="PHU40" s="265"/>
      <c r="PHV40" s="265" t="s">
        <v>457</v>
      </c>
      <c r="PHW40" s="265"/>
      <c r="PHX40" s="265"/>
      <c r="PHY40" s="265"/>
      <c r="PHZ40" s="265"/>
      <c r="PIA40" s="265"/>
      <c r="PIB40" s="265"/>
      <c r="PIC40" s="265"/>
      <c r="PID40" s="265"/>
      <c r="PIE40" s="265"/>
      <c r="PIF40" s="265"/>
      <c r="PIG40" s="265"/>
      <c r="PIH40" s="265"/>
      <c r="PII40" s="265"/>
      <c r="PIJ40" s="265"/>
      <c r="PIK40" s="265"/>
      <c r="PIL40" s="265" t="s">
        <v>457</v>
      </c>
      <c r="PIM40" s="265"/>
      <c r="PIN40" s="265"/>
      <c r="PIO40" s="265"/>
      <c r="PIP40" s="265"/>
      <c r="PIQ40" s="265"/>
      <c r="PIR40" s="265"/>
      <c r="PIS40" s="265"/>
      <c r="PIT40" s="265"/>
      <c r="PIU40" s="265"/>
      <c r="PIV40" s="265"/>
      <c r="PIW40" s="265"/>
      <c r="PIX40" s="265"/>
      <c r="PIY40" s="265"/>
      <c r="PIZ40" s="265"/>
      <c r="PJA40" s="265"/>
      <c r="PJB40" s="265" t="s">
        <v>457</v>
      </c>
      <c r="PJC40" s="265"/>
      <c r="PJD40" s="265"/>
      <c r="PJE40" s="265"/>
      <c r="PJF40" s="265"/>
      <c r="PJG40" s="265"/>
      <c r="PJH40" s="265"/>
      <c r="PJI40" s="265"/>
      <c r="PJJ40" s="265"/>
      <c r="PJK40" s="265"/>
      <c r="PJL40" s="265"/>
      <c r="PJM40" s="265"/>
      <c r="PJN40" s="265"/>
      <c r="PJO40" s="265"/>
      <c r="PJP40" s="265"/>
      <c r="PJQ40" s="265"/>
      <c r="PJR40" s="265" t="s">
        <v>457</v>
      </c>
      <c r="PJS40" s="265"/>
      <c r="PJT40" s="265"/>
      <c r="PJU40" s="265"/>
      <c r="PJV40" s="265"/>
      <c r="PJW40" s="265"/>
      <c r="PJX40" s="265"/>
      <c r="PJY40" s="265"/>
      <c r="PJZ40" s="265"/>
      <c r="PKA40" s="265"/>
      <c r="PKB40" s="265"/>
      <c r="PKC40" s="265"/>
      <c r="PKD40" s="265"/>
      <c r="PKE40" s="265"/>
      <c r="PKF40" s="265"/>
      <c r="PKG40" s="265"/>
      <c r="PKH40" s="265" t="s">
        <v>457</v>
      </c>
      <c r="PKI40" s="265"/>
      <c r="PKJ40" s="265"/>
      <c r="PKK40" s="265"/>
      <c r="PKL40" s="265"/>
      <c r="PKM40" s="265"/>
      <c r="PKN40" s="265"/>
      <c r="PKO40" s="265"/>
      <c r="PKP40" s="265"/>
      <c r="PKQ40" s="265"/>
      <c r="PKR40" s="265"/>
      <c r="PKS40" s="265"/>
      <c r="PKT40" s="265"/>
      <c r="PKU40" s="265"/>
      <c r="PKV40" s="265"/>
      <c r="PKW40" s="265"/>
      <c r="PKX40" s="265" t="s">
        <v>457</v>
      </c>
      <c r="PKY40" s="265"/>
      <c r="PKZ40" s="265"/>
      <c r="PLA40" s="265"/>
      <c r="PLB40" s="265"/>
      <c r="PLC40" s="265"/>
      <c r="PLD40" s="265"/>
      <c r="PLE40" s="265"/>
      <c r="PLF40" s="265"/>
      <c r="PLG40" s="265"/>
      <c r="PLH40" s="265"/>
      <c r="PLI40" s="265"/>
      <c r="PLJ40" s="265"/>
      <c r="PLK40" s="265"/>
      <c r="PLL40" s="265"/>
      <c r="PLM40" s="265"/>
      <c r="PLN40" s="265" t="s">
        <v>457</v>
      </c>
      <c r="PLO40" s="265"/>
      <c r="PLP40" s="265"/>
      <c r="PLQ40" s="265"/>
      <c r="PLR40" s="265"/>
      <c r="PLS40" s="265"/>
      <c r="PLT40" s="265"/>
      <c r="PLU40" s="265"/>
      <c r="PLV40" s="265"/>
      <c r="PLW40" s="265"/>
      <c r="PLX40" s="265"/>
      <c r="PLY40" s="265"/>
      <c r="PLZ40" s="265"/>
      <c r="PMA40" s="265"/>
      <c r="PMB40" s="265"/>
      <c r="PMC40" s="265"/>
      <c r="PMD40" s="265" t="s">
        <v>457</v>
      </c>
      <c r="PME40" s="265"/>
      <c r="PMF40" s="265"/>
      <c r="PMG40" s="265"/>
      <c r="PMH40" s="265"/>
      <c r="PMI40" s="265"/>
      <c r="PMJ40" s="265"/>
      <c r="PMK40" s="265"/>
      <c r="PML40" s="265"/>
      <c r="PMM40" s="265"/>
      <c r="PMN40" s="265"/>
      <c r="PMO40" s="265"/>
      <c r="PMP40" s="265"/>
      <c r="PMQ40" s="265"/>
      <c r="PMR40" s="265"/>
      <c r="PMS40" s="265"/>
      <c r="PMT40" s="265" t="s">
        <v>457</v>
      </c>
      <c r="PMU40" s="265"/>
      <c r="PMV40" s="265"/>
      <c r="PMW40" s="265"/>
      <c r="PMX40" s="265"/>
      <c r="PMY40" s="265"/>
      <c r="PMZ40" s="265"/>
      <c r="PNA40" s="265"/>
      <c r="PNB40" s="265"/>
      <c r="PNC40" s="265"/>
      <c r="PND40" s="265"/>
      <c r="PNE40" s="265"/>
      <c r="PNF40" s="265"/>
      <c r="PNG40" s="265"/>
      <c r="PNH40" s="265"/>
      <c r="PNI40" s="265"/>
      <c r="PNJ40" s="265" t="s">
        <v>457</v>
      </c>
      <c r="PNK40" s="265"/>
      <c r="PNL40" s="265"/>
      <c r="PNM40" s="265"/>
      <c r="PNN40" s="265"/>
      <c r="PNO40" s="265"/>
      <c r="PNP40" s="265"/>
      <c r="PNQ40" s="265"/>
      <c r="PNR40" s="265"/>
      <c r="PNS40" s="265"/>
      <c r="PNT40" s="265"/>
      <c r="PNU40" s="265"/>
      <c r="PNV40" s="265"/>
      <c r="PNW40" s="265"/>
      <c r="PNX40" s="265"/>
      <c r="PNY40" s="265"/>
      <c r="PNZ40" s="265" t="s">
        <v>457</v>
      </c>
      <c r="POA40" s="265"/>
      <c r="POB40" s="265"/>
      <c r="POC40" s="265"/>
      <c r="POD40" s="265"/>
      <c r="POE40" s="265"/>
      <c r="POF40" s="265"/>
      <c r="POG40" s="265"/>
      <c r="POH40" s="265"/>
      <c r="POI40" s="265"/>
      <c r="POJ40" s="265"/>
      <c r="POK40" s="265"/>
      <c r="POL40" s="265"/>
      <c r="POM40" s="265"/>
      <c r="PON40" s="265"/>
      <c r="POO40" s="265"/>
      <c r="POP40" s="265" t="s">
        <v>457</v>
      </c>
      <c r="POQ40" s="265"/>
      <c r="POR40" s="265"/>
      <c r="POS40" s="265"/>
      <c r="POT40" s="265"/>
      <c r="POU40" s="265"/>
      <c r="POV40" s="265"/>
      <c r="POW40" s="265"/>
      <c r="POX40" s="265"/>
      <c r="POY40" s="265"/>
      <c r="POZ40" s="265"/>
      <c r="PPA40" s="265"/>
      <c r="PPB40" s="265"/>
      <c r="PPC40" s="265"/>
      <c r="PPD40" s="265"/>
      <c r="PPE40" s="265"/>
      <c r="PPF40" s="265" t="s">
        <v>457</v>
      </c>
      <c r="PPG40" s="265"/>
      <c r="PPH40" s="265"/>
      <c r="PPI40" s="265"/>
      <c r="PPJ40" s="265"/>
      <c r="PPK40" s="265"/>
      <c r="PPL40" s="265"/>
      <c r="PPM40" s="265"/>
      <c r="PPN40" s="265"/>
      <c r="PPO40" s="265"/>
      <c r="PPP40" s="265"/>
      <c r="PPQ40" s="265"/>
      <c r="PPR40" s="265"/>
      <c r="PPS40" s="265"/>
      <c r="PPT40" s="265"/>
      <c r="PPU40" s="265"/>
      <c r="PPV40" s="265" t="s">
        <v>457</v>
      </c>
      <c r="PPW40" s="265"/>
      <c r="PPX40" s="265"/>
      <c r="PPY40" s="265"/>
      <c r="PPZ40" s="265"/>
      <c r="PQA40" s="265"/>
      <c r="PQB40" s="265"/>
      <c r="PQC40" s="265"/>
      <c r="PQD40" s="265"/>
      <c r="PQE40" s="265"/>
      <c r="PQF40" s="265"/>
      <c r="PQG40" s="265"/>
      <c r="PQH40" s="265"/>
      <c r="PQI40" s="265"/>
      <c r="PQJ40" s="265"/>
      <c r="PQK40" s="265"/>
      <c r="PQL40" s="265" t="s">
        <v>457</v>
      </c>
      <c r="PQM40" s="265"/>
      <c r="PQN40" s="265"/>
      <c r="PQO40" s="265"/>
      <c r="PQP40" s="265"/>
      <c r="PQQ40" s="265"/>
      <c r="PQR40" s="265"/>
      <c r="PQS40" s="265"/>
      <c r="PQT40" s="265"/>
      <c r="PQU40" s="265"/>
      <c r="PQV40" s="265"/>
      <c r="PQW40" s="265"/>
      <c r="PQX40" s="265"/>
      <c r="PQY40" s="265"/>
      <c r="PQZ40" s="265"/>
      <c r="PRA40" s="265"/>
      <c r="PRB40" s="265" t="s">
        <v>457</v>
      </c>
      <c r="PRC40" s="265"/>
      <c r="PRD40" s="265"/>
      <c r="PRE40" s="265"/>
      <c r="PRF40" s="265"/>
      <c r="PRG40" s="265"/>
      <c r="PRH40" s="265"/>
      <c r="PRI40" s="265"/>
      <c r="PRJ40" s="265"/>
      <c r="PRK40" s="265"/>
      <c r="PRL40" s="265"/>
      <c r="PRM40" s="265"/>
      <c r="PRN40" s="265"/>
      <c r="PRO40" s="265"/>
      <c r="PRP40" s="265"/>
      <c r="PRQ40" s="265"/>
      <c r="PRR40" s="265" t="s">
        <v>457</v>
      </c>
      <c r="PRS40" s="265"/>
      <c r="PRT40" s="265"/>
      <c r="PRU40" s="265"/>
      <c r="PRV40" s="265"/>
      <c r="PRW40" s="265"/>
      <c r="PRX40" s="265"/>
      <c r="PRY40" s="265"/>
      <c r="PRZ40" s="265"/>
      <c r="PSA40" s="265"/>
      <c r="PSB40" s="265"/>
      <c r="PSC40" s="265"/>
      <c r="PSD40" s="265"/>
      <c r="PSE40" s="265"/>
      <c r="PSF40" s="265"/>
      <c r="PSG40" s="265"/>
      <c r="PSH40" s="265" t="s">
        <v>457</v>
      </c>
      <c r="PSI40" s="265"/>
      <c r="PSJ40" s="265"/>
      <c r="PSK40" s="265"/>
      <c r="PSL40" s="265"/>
      <c r="PSM40" s="265"/>
      <c r="PSN40" s="265"/>
      <c r="PSO40" s="265"/>
      <c r="PSP40" s="265"/>
      <c r="PSQ40" s="265"/>
      <c r="PSR40" s="265"/>
      <c r="PSS40" s="265"/>
      <c r="PST40" s="265"/>
      <c r="PSU40" s="265"/>
      <c r="PSV40" s="265"/>
      <c r="PSW40" s="265"/>
      <c r="PSX40" s="265" t="s">
        <v>457</v>
      </c>
      <c r="PSY40" s="265"/>
      <c r="PSZ40" s="265"/>
      <c r="PTA40" s="265"/>
      <c r="PTB40" s="265"/>
      <c r="PTC40" s="265"/>
      <c r="PTD40" s="265"/>
      <c r="PTE40" s="265"/>
      <c r="PTF40" s="265"/>
      <c r="PTG40" s="265"/>
      <c r="PTH40" s="265"/>
      <c r="PTI40" s="265"/>
      <c r="PTJ40" s="265"/>
      <c r="PTK40" s="265"/>
      <c r="PTL40" s="265"/>
      <c r="PTM40" s="265"/>
      <c r="PTN40" s="265" t="s">
        <v>457</v>
      </c>
      <c r="PTO40" s="265"/>
      <c r="PTP40" s="265"/>
      <c r="PTQ40" s="265"/>
      <c r="PTR40" s="265"/>
      <c r="PTS40" s="265"/>
      <c r="PTT40" s="265"/>
      <c r="PTU40" s="265"/>
      <c r="PTV40" s="265"/>
      <c r="PTW40" s="265"/>
      <c r="PTX40" s="265"/>
      <c r="PTY40" s="265"/>
      <c r="PTZ40" s="265"/>
      <c r="PUA40" s="265"/>
      <c r="PUB40" s="265"/>
      <c r="PUC40" s="265"/>
      <c r="PUD40" s="265" t="s">
        <v>457</v>
      </c>
      <c r="PUE40" s="265"/>
      <c r="PUF40" s="265"/>
      <c r="PUG40" s="265"/>
      <c r="PUH40" s="265"/>
      <c r="PUI40" s="265"/>
      <c r="PUJ40" s="265"/>
      <c r="PUK40" s="265"/>
      <c r="PUL40" s="265"/>
      <c r="PUM40" s="265"/>
      <c r="PUN40" s="265"/>
      <c r="PUO40" s="265"/>
      <c r="PUP40" s="265"/>
      <c r="PUQ40" s="265"/>
      <c r="PUR40" s="265"/>
      <c r="PUS40" s="265"/>
      <c r="PUT40" s="265" t="s">
        <v>457</v>
      </c>
      <c r="PUU40" s="265"/>
      <c r="PUV40" s="265"/>
      <c r="PUW40" s="265"/>
      <c r="PUX40" s="265"/>
      <c r="PUY40" s="265"/>
      <c r="PUZ40" s="265"/>
      <c r="PVA40" s="265"/>
      <c r="PVB40" s="265"/>
      <c r="PVC40" s="265"/>
      <c r="PVD40" s="265"/>
      <c r="PVE40" s="265"/>
      <c r="PVF40" s="265"/>
      <c r="PVG40" s="265"/>
      <c r="PVH40" s="265"/>
      <c r="PVI40" s="265"/>
      <c r="PVJ40" s="265" t="s">
        <v>457</v>
      </c>
      <c r="PVK40" s="265"/>
      <c r="PVL40" s="265"/>
      <c r="PVM40" s="265"/>
      <c r="PVN40" s="265"/>
      <c r="PVO40" s="265"/>
      <c r="PVP40" s="265"/>
      <c r="PVQ40" s="265"/>
      <c r="PVR40" s="265"/>
      <c r="PVS40" s="265"/>
      <c r="PVT40" s="265"/>
      <c r="PVU40" s="265"/>
      <c r="PVV40" s="265"/>
      <c r="PVW40" s="265"/>
      <c r="PVX40" s="265"/>
      <c r="PVY40" s="265"/>
      <c r="PVZ40" s="265" t="s">
        <v>457</v>
      </c>
      <c r="PWA40" s="265"/>
      <c r="PWB40" s="265"/>
      <c r="PWC40" s="265"/>
      <c r="PWD40" s="265"/>
      <c r="PWE40" s="265"/>
      <c r="PWF40" s="265"/>
      <c r="PWG40" s="265"/>
      <c r="PWH40" s="265"/>
      <c r="PWI40" s="265"/>
      <c r="PWJ40" s="265"/>
      <c r="PWK40" s="265"/>
      <c r="PWL40" s="265"/>
      <c r="PWM40" s="265"/>
      <c r="PWN40" s="265"/>
      <c r="PWO40" s="265"/>
      <c r="PWP40" s="265" t="s">
        <v>457</v>
      </c>
      <c r="PWQ40" s="265"/>
      <c r="PWR40" s="265"/>
      <c r="PWS40" s="265"/>
      <c r="PWT40" s="265"/>
      <c r="PWU40" s="265"/>
      <c r="PWV40" s="265"/>
      <c r="PWW40" s="265"/>
      <c r="PWX40" s="265"/>
      <c r="PWY40" s="265"/>
      <c r="PWZ40" s="265"/>
      <c r="PXA40" s="265"/>
      <c r="PXB40" s="265"/>
      <c r="PXC40" s="265"/>
      <c r="PXD40" s="265"/>
      <c r="PXE40" s="265"/>
      <c r="PXF40" s="265" t="s">
        <v>457</v>
      </c>
      <c r="PXG40" s="265"/>
      <c r="PXH40" s="265"/>
      <c r="PXI40" s="265"/>
      <c r="PXJ40" s="265"/>
      <c r="PXK40" s="265"/>
      <c r="PXL40" s="265"/>
      <c r="PXM40" s="265"/>
      <c r="PXN40" s="265"/>
      <c r="PXO40" s="265"/>
      <c r="PXP40" s="265"/>
      <c r="PXQ40" s="265"/>
      <c r="PXR40" s="265"/>
      <c r="PXS40" s="265"/>
      <c r="PXT40" s="265"/>
      <c r="PXU40" s="265"/>
      <c r="PXV40" s="265" t="s">
        <v>457</v>
      </c>
      <c r="PXW40" s="265"/>
      <c r="PXX40" s="265"/>
      <c r="PXY40" s="265"/>
      <c r="PXZ40" s="265"/>
      <c r="PYA40" s="265"/>
      <c r="PYB40" s="265"/>
      <c r="PYC40" s="265"/>
      <c r="PYD40" s="265"/>
      <c r="PYE40" s="265"/>
      <c r="PYF40" s="265"/>
      <c r="PYG40" s="265"/>
      <c r="PYH40" s="265"/>
      <c r="PYI40" s="265"/>
      <c r="PYJ40" s="265"/>
      <c r="PYK40" s="265"/>
      <c r="PYL40" s="265" t="s">
        <v>457</v>
      </c>
      <c r="PYM40" s="265"/>
      <c r="PYN40" s="265"/>
      <c r="PYO40" s="265"/>
      <c r="PYP40" s="265"/>
      <c r="PYQ40" s="265"/>
      <c r="PYR40" s="265"/>
      <c r="PYS40" s="265"/>
      <c r="PYT40" s="265"/>
      <c r="PYU40" s="265"/>
      <c r="PYV40" s="265"/>
      <c r="PYW40" s="265"/>
      <c r="PYX40" s="265"/>
      <c r="PYY40" s="265"/>
      <c r="PYZ40" s="265"/>
      <c r="PZA40" s="265"/>
      <c r="PZB40" s="265" t="s">
        <v>457</v>
      </c>
      <c r="PZC40" s="265"/>
      <c r="PZD40" s="265"/>
      <c r="PZE40" s="265"/>
      <c r="PZF40" s="265"/>
      <c r="PZG40" s="265"/>
      <c r="PZH40" s="265"/>
      <c r="PZI40" s="265"/>
      <c r="PZJ40" s="265"/>
      <c r="PZK40" s="265"/>
      <c r="PZL40" s="265"/>
      <c r="PZM40" s="265"/>
      <c r="PZN40" s="265"/>
      <c r="PZO40" s="265"/>
      <c r="PZP40" s="265"/>
      <c r="PZQ40" s="265"/>
      <c r="PZR40" s="265" t="s">
        <v>457</v>
      </c>
      <c r="PZS40" s="265"/>
      <c r="PZT40" s="265"/>
      <c r="PZU40" s="265"/>
      <c r="PZV40" s="265"/>
      <c r="PZW40" s="265"/>
      <c r="PZX40" s="265"/>
      <c r="PZY40" s="265"/>
      <c r="PZZ40" s="265"/>
      <c r="QAA40" s="265"/>
      <c r="QAB40" s="265"/>
      <c r="QAC40" s="265"/>
      <c r="QAD40" s="265"/>
      <c r="QAE40" s="265"/>
      <c r="QAF40" s="265"/>
      <c r="QAG40" s="265"/>
      <c r="QAH40" s="265" t="s">
        <v>457</v>
      </c>
      <c r="QAI40" s="265"/>
      <c r="QAJ40" s="265"/>
      <c r="QAK40" s="265"/>
      <c r="QAL40" s="265"/>
      <c r="QAM40" s="265"/>
      <c r="QAN40" s="265"/>
      <c r="QAO40" s="265"/>
      <c r="QAP40" s="265"/>
      <c r="QAQ40" s="265"/>
      <c r="QAR40" s="265"/>
      <c r="QAS40" s="265"/>
      <c r="QAT40" s="265"/>
      <c r="QAU40" s="265"/>
      <c r="QAV40" s="265"/>
      <c r="QAW40" s="265"/>
      <c r="QAX40" s="265" t="s">
        <v>457</v>
      </c>
      <c r="QAY40" s="265"/>
      <c r="QAZ40" s="265"/>
      <c r="QBA40" s="265"/>
      <c r="QBB40" s="265"/>
      <c r="QBC40" s="265"/>
      <c r="QBD40" s="265"/>
      <c r="QBE40" s="265"/>
      <c r="QBF40" s="265"/>
      <c r="QBG40" s="265"/>
      <c r="QBH40" s="265"/>
      <c r="QBI40" s="265"/>
      <c r="QBJ40" s="265"/>
      <c r="QBK40" s="265"/>
      <c r="QBL40" s="265"/>
      <c r="QBM40" s="265"/>
      <c r="QBN40" s="265" t="s">
        <v>457</v>
      </c>
      <c r="QBO40" s="265"/>
      <c r="QBP40" s="265"/>
      <c r="QBQ40" s="265"/>
      <c r="QBR40" s="265"/>
      <c r="QBS40" s="265"/>
      <c r="QBT40" s="265"/>
      <c r="QBU40" s="265"/>
      <c r="QBV40" s="265"/>
      <c r="QBW40" s="265"/>
      <c r="QBX40" s="265"/>
      <c r="QBY40" s="265"/>
      <c r="QBZ40" s="265"/>
      <c r="QCA40" s="265"/>
      <c r="QCB40" s="265"/>
      <c r="QCC40" s="265"/>
      <c r="QCD40" s="265" t="s">
        <v>457</v>
      </c>
      <c r="QCE40" s="265"/>
      <c r="QCF40" s="265"/>
      <c r="QCG40" s="265"/>
      <c r="QCH40" s="265"/>
      <c r="QCI40" s="265"/>
      <c r="QCJ40" s="265"/>
      <c r="QCK40" s="265"/>
      <c r="QCL40" s="265"/>
      <c r="QCM40" s="265"/>
      <c r="QCN40" s="265"/>
      <c r="QCO40" s="265"/>
      <c r="QCP40" s="265"/>
      <c r="QCQ40" s="265"/>
      <c r="QCR40" s="265"/>
      <c r="QCS40" s="265"/>
      <c r="QCT40" s="265" t="s">
        <v>457</v>
      </c>
      <c r="QCU40" s="265"/>
      <c r="QCV40" s="265"/>
      <c r="QCW40" s="265"/>
      <c r="QCX40" s="265"/>
      <c r="QCY40" s="265"/>
      <c r="QCZ40" s="265"/>
      <c r="QDA40" s="265"/>
      <c r="QDB40" s="265"/>
      <c r="QDC40" s="265"/>
      <c r="QDD40" s="265"/>
      <c r="QDE40" s="265"/>
      <c r="QDF40" s="265"/>
      <c r="QDG40" s="265"/>
      <c r="QDH40" s="265"/>
      <c r="QDI40" s="265"/>
      <c r="QDJ40" s="265" t="s">
        <v>457</v>
      </c>
      <c r="QDK40" s="265"/>
      <c r="QDL40" s="265"/>
      <c r="QDM40" s="265"/>
      <c r="QDN40" s="265"/>
      <c r="QDO40" s="265"/>
      <c r="QDP40" s="265"/>
      <c r="QDQ40" s="265"/>
      <c r="QDR40" s="265"/>
      <c r="QDS40" s="265"/>
      <c r="QDT40" s="265"/>
      <c r="QDU40" s="265"/>
      <c r="QDV40" s="265"/>
      <c r="QDW40" s="265"/>
      <c r="QDX40" s="265"/>
      <c r="QDY40" s="265"/>
      <c r="QDZ40" s="265" t="s">
        <v>457</v>
      </c>
      <c r="QEA40" s="265"/>
      <c r="QEB40" s="265"/>
      <c r="QEC40" s="265"/>
      <c r="QED40" s="265"/>
      <c r="QEE40" s="265"/>
      <c r="QEF40" s="265"/>
      <c r="QEG40" s="265"/>
      <c r="QEH40" s="265"/>
      <c r="QEI40" s="265"/>
      <c r="QEJ40" s="265"/>
      <c r="QEK40" s="265"/>
      <c r="QEL40" s="265"/>
      <c r="QEM40" s="265"/>
      <c r="QEN40" s="265"/>
      <c r="QEO40" s="265"/>
      <c r="QEP40" s="265" t="s">
        <v>457</v>
      </c>
      <c r="QEQ40" s="265"/>
      <c r="QER40" s="265"/>
      <c r="QES40" s="265"/>
      <c r="QET40" s="265"/>
      <c r="QEU40" s="265"/>
      <c r="QEV40" s="265"/>
      <c r="QEW40" s="265"/>
      <c r="QEX40" s="265"/>
      <c r="QEY40" s="265"/>
      <c r="QEZ40" s="265"/>
      <c r="QFA40" s="265"/>
      <c r="QFB40" s="265"/>
      <c r="QFC40" s="265"/>
      <c r="QFD40" s="265"/>
      <c r="QFE40" s="265"/>
      <c r="QFF40" s="265" t="s">
        <v>457</v>
      </c>
      <c r="QFG40" s="265"/>
      <c r="QFH40" s="265"/>
      <c r="QFI40" s="265"/>
      <c r="QFJ40" s="265"/>
      <c r="QFK40" s="265"/>
      <c r="QFL40" s="265"/>
      <c r="QFM40" s="265"/>
      <c r="QFN40" s="265"/>
      <c r="QFO40" s="265"/>
      <c r="QFP40" s="265"/>
      <c r="QFQ40" s="265"/>
      <c r="QFR40" s="265"/>
      <c r="QFS40" s="265"/>
      <c r="QFT40" s="265"/>
      <c r="QFU40" s="265"/>
      <c r="QFV40" s="265" t="s">
        <v>457</v>
      </c>
      <c r="QFW40" s="265"/>
      <c r="QFX40" s="265"/>
      <c r="QFY40" s="265"/>
      <c r="QFZ40" s="265"/>
      <c r="QGA40" s="265"/>
      <c r="QGB40" s="265"/>
      <c r="QGC40" s="265"/>
      <c r="QGD40" s="265"/>
      <c r="QGE40" s="265"/>
      <c r="QGF40" s="265"/>
      <c r="QGG40" s="265"/>
      <c r="QGH40" s="265"/>
      <c r="QGI40" s="265"/>
      <c r="QGJ40" s="265"/>
      <c r="QGK40" s="265"/>
      <c r="QGL40" s="265" t="s">
        <v>457</v>
      </c>
      <c r="QGM40" s="265"/>
      <c r="QGN40" s="265"/>
      <c r="QGO40" s="265"/>
      <c r="QGP40" s="265"/>
      <c r="QGQ40" s="265"/>
      <c r="QGR40" s="265"/>
      <c r="QGS40" s="265"/>
      <c r="QGT40" s="265"/>
      <c r="QGU40" s="265"/>
      <c r="QGV40" s="265"/>
      <c r="QGW40" s="265"/>
      <c r="QGX40" s="265"/>
      <c r="QGY40" s="265"/>
      <c r="QGZ40" s="265"/>
      <c r="QHA40" s="265"/>
      <c r="QHB40" s="265" t="s">
        <v>457</v>
      </c>
      <c r="QHC40" s="265"/>
      <c r="QHD40" s="265"/>
      <c r="QHE40" s="265"/>
      <c r="QHF40" s="265"/>
      <c r="QHG40" s="265"/>
      <c r="QHH40" s="265"/>
      <c r="QHI40" s="265"/>
      <c r="QHJ40" s="265"/>
      <c r="QHK40" s="265"/>
      <c r="QHL40" s="265"/>
      <c r="QHM40" s="265"/>
      <c r="QHN40" s="265"/>
      <c r="QHO40" s="265"/>
      <c r="QHP40" s="265"/>
      <c r="QHQ40" s="265"/>
      <c r="QHR40" s="265" t="s">
        <v>457</v>
      </c>
      <c r="QHS40" s="265"/>
      <c r="QHT40" s="265"/>
      <c r="QHU40" s="265"/>
      <c r="QHV40" s="265"/>
      <c r="QHW40" s="265"/>
      <c r="QHX40" s="265"/>
      <c r="QHY40" s="265"/>
      <c r="QHZ40" s="265"/>
      <c r="QIA40" s="265"/>
      <c r="QIB40" s="265"/>
      <c r="QIC40" s="265"/>
      <c r="QID40" s="265"/>
      <c r="QIE40" s="265"/>
      <c r="QIF40" s="265"/>
      <c r="QIG40" s="265"/>
      <c r="QIH40" s="265" t="s">
        <v>457</v>
      </c>
      <c r="QII40" s="265"/>
      <c r="QIJ40" s="265"/>
      <c r="QIK40" s="265"/>
      <c r="QIL40" s="265"/>
      <c r="QIM40" s="265"/>
      <c r="QIN40" s="265"/>
      <c r="QIO40" s="265"/>
      <c r="QIP40" s="265"/>
      <c r="QIQ40" s="265"/>
      <c r="QIR40" s="265"/>
      <c r="QIS40" s="265"/>
      <c r="QIT40" s="265"/>
      <c r="QIU40" s="265"/>
      <c r="QIV40" s="265"/>
      <c r="QIW40" s="265"/>
      <c r="QIX40" s="265" t="s">
        <v>457</v>
      </c>
      <c r="QIY40" s="265"/>
      <c r="QIZ40" s="265"/>
      <c r="QJA40" s="265"/>
      <c r="QJB40" s="265"/>
      <c r="QJC40" s="265"/>
      <c r="QJD40" s="265"/>
      <c r="QJE40" s="265"/>
      <c r="QJF40" s="265"/>
      <c r="QJG40" s="265"/>
      <c r="QJH40" s="265"/>
      <c r="QJI40" s="265"/>
      <c r="QJJ40" s="265"/>
      <c r="QJK40" s="265"/>
      <c r="QJL40" s="265"/>
      <c r="QJM40" s="265"/>
      <c r="QJN40" s="265" t="s">
        <v>457</v>
      </c>
      <c r="QJO40" s="265"/>
      <c r="QJP40" s="265"/>
      <c r="QJQ40" s="265"/>
      <c r="QJR40" s="265"/>
      <c r="QJS40" s="265"/>
      <c r="QJT40" s="265"/>
      <c r="QJU40" s="265"/>
      <c r="QJV40" s="265"/>
      <c r="QJW40" s="265"/>
      <c r="QJX40" s="265"/>
      <c r="QJY40" s="265"/>
      <c r="QJZ40" s="265"/>
      <c r="QKA40" s="265"/>
      <c r="QKB40" s="265"/>
      <c r="QKC40" s="265"/>
      <c r="QKD40" s="265" t="s">
        <v>457</v>
      </c>
      <c r="QKE40" s="265"/>
      <c r="QKF40" s="265"/>
      <c r="QKG40" s="265"/>
      <c r="QKH40" s="265"/>
      <c r="QKI40" s="265"/>
      <c r="QKJ40" s="265"/>
      <c r="QKK40" s="265"/>
      <c r="QKL40" s="265"/>
      <c r="QKM40" s="265"/>
      <c r="QKN40" s="265"/>
      <c r="QKO40" s="265"/>
      <c r="QKP40" s="265"/>
      <c r="QKQ40" s="265"/>
      <c r="QKR40" s="265"/>
      <c r="QKS40" s="265"/>
      <c r="QKT40" s="265" t="s">
        <v>457</v>
      </c>
      <c r="QKU40" s="265"/>
      <c r="QKV40" s="265"/>
      <c r="QKW40" s="265"/>
      <c r="QKX40" s="265"/>
      <c r="QKY40" s="265"/>
      <c r="QKZ40" s="265"/>
      <c r="QLA40" s="265"/>
      <c r="QLB40" s="265"/>
      <c r="QLC40" s="265"/>
      <c r="QLD40" s="265"/>
      <c r="QLE40" s="265"/>
      <c r="QLF40" s="265"/>
      <c r="QLG40" s="265"/>
      <c r="QLH40" s="265"/>
      <c r="QLI40" s="265"/>
      <c r="QLJ40" s="265" t="s">
        <v>457</v>
      </c>
      <c r="QLK40" s="265"/>
      <c r="QLL40" s="265"/>
      <c r="QLM40" s="265"/>
      <c r="QLN40" s="265"/>
      <c r="QLO40" s="265"/>
      <c r="QLP40" s="265"/>
      <c r="QLQ40" s="265"/>
      <c r="QLR40" s="265"/>
      <c r="QLS40" s="265"/>
      <c r="QLT40" s="265"/>
      <c r="QLU40" s="265"/>
      <c r="QLV40" s="265"/>
      <c r="QLW40" s="265"/>
      <c r="QLX40" s="265"/>
      <c r="QLY40" s="265"/>
      <c r="QLZ40" s="265" t="s">
        <v>457</v>
      </c>
      <c r="QMA40" s="265"/>
      <c r="QMB40" s="265"/>
      <c r="QMC40" s="265"/>
      <c r="QMD40" s="265"/>
      <c r="QME40" s="265"/>
      <c r="QMF40" s="265"/>
      <c r="QMG40" s="265"/>
      <c r="QMH40" s="265"/>
      <c r="QMI40" s="265"/>
      <c r="QMJ40" s="265"/>
      <c r="QMK40" s="265"/>
      <c r="QML40" s="265"/>
      <c r="QMM40" s="265"/>
      <c r="QMN40" s="265"/>
      <c r="QMO40" s="265"/>
      <c r="QMP40" s="265" t="s">
        <v>457</v>
      </c>
      <c r="QMQ40" s="265"/>
      <c r="QMR40" s="265"/>
      <c r="QMS40" s="265"/>
      <c r="QMT40" s="265"/>
      <c r="QMU40" s="265"/>
      <c r="QMV40" s="265"/>
      <c r="QMW40" s="265"/>
      <c r="QMX40" s="265"/>
      <c r="QMY40" s="265"/>
      <c r="QMZ40" s="265"/>
      <c r="QNA40" s="265"/>
      <c r="QNB40" s="265"/>
      <c r="QNC40" s="265"/>
      <c r="QND40" s="265"/>
      <c r="QNE40" s="265"/>
      <c r="QNF40" s="265" t="s">
        <v>457</v>
      </c>
      <c r="QNG40" s="265"/>
      <c r="QNH40" s="265"/>
      <c r="QNI40" s="265"/>
      <c r="QNJ40" s="265"/>
      <c r="QNK40" s="265"/>
      <c r="QNL40" s="265"/>
      <c r="QNM40" s="265"/>
      <c r="QNN40" s="265"/>
      <c r="QNO40" s="265"/>
      <c r="QNP40" s="265"/>
      <c r="QNQ40" s="265"/>
      <c r="QNR40" s="265"/>
      <c r="QNS40" s="265"/>
      <c r="QNT40" s="265"/>
      <c r="QNU40" s="265"/>
      <c r="QNV40" s="265" t="s">
        <v>457</v>
      </c>
      <c r="QNW40" s="265"/>
      <c r="QNX40" s="265"/>
      <c r="QNY40" s="265"/>
      <c r="QNZ40" s="265"/>
      <c r="QOA40" s="265"/>
      <c r="QOB40" s="265"/>
      <c r="QOC40" s="265"/>
      <c r="QOD40" s="265"/>
      <c r="QOE40" s="265"/>
      <c r="QOF40" s="265"/>
      <c r="QOG40" s="265"/>
      <c r="QOH40" s="265"/>
      <c r="QOI40" s="265"/>
      <c r="QOJ40" s="265"/>
      <c r="QOK40" s="265"/>
      <c r="QOL40" s="265" t="s">
        <v>457</v>
      </c>
      <c r="QOM40" s="265"/>
      <c r="QON40" s="265"/>
      <c r="QOO40" s="265"/>
      <c r="QOP40" s="265"/>
      <c r="QOQ40" s="265"/>
      <c r="QOR40" s="265"/>
      <c r="QOS40" s="265"/>
      <c r="QOT40" s="265"/>
      <c r="QOU40" s="265"/>
      <c r="QOV40" s="265"/>
      <c r="QOW40" s="265"/>
      <c r="QOX40" s="265"/>
      <c r="QOY40" s="265"/>
      <c r="QOZ40" s="265"/>
      <c r="QPA40" s="265"/>
      <c r="QPB40" s="265" t="s">
        <v>457</v>
      </c>
      <c r="QPC40" s="265"/>
      <c r="QPD40" s="265"/>
      <c r="QPE40" s="265"/>
      <c r="QPF40" s="265"/>
      <c r="QPG40" s="265"/>
      <c r="QPH40" s="265"/>
      <c r="QPI40" s="265"/>
      <c r="QPJ40" s="265"/>
      <c r="QPK40" s="265"/>
      <c r="QPL40" s="265"/>
      <c r="QPM40" s="265"/>
      <c r="QPN40" s="265"/>
      <c r="QPO40" s="265"/>
      <c r="QPP40" s="265"/>
      <c r="QPQ40" s="265"/>
      <c r="QPR40" s="265" t="s">
        <v>457</v>
      </c>
      <c r="QPS40" s="265"/>
      <c r="QPT40" s="265"/>
      <c r="QPU40" s="265"/>
      <c r="QPV40" s="265"/>
      <c r="QPW40" s="265"/>
      <c r="QPX40" s="265"/>
      <c r="QPY40" s="265"/>
      <c r="QPZ40" s="265"/>
      <c r="QQA40" s="265"/>
      <c r="QQB40" s="265"/>
      <c r="QQC40" s="265"/>
      <c r="QQD40" s="265"/>
      <c r="QQE40" s="265"/>
      <c r="QQF40" s="265"/>
      <c r="QQG40" s="265"/>
      <c r="QQH40" s="265" t="s">
        <v>457</v>
      </c>
      <c r="QQI40" s="265"/>
      <c r="QQJ40" s="265"/>
      <c r="QQK40" s="265"/>
      <c r="QQL40" s="265"/>
      <c r="QQM40" s="265"/>
      <c r="QQN40" s="265"/>
      <c r="QQO40" s="265"/>
      <c r="QQP40" s="265"/>
      <c r="QQQ40" s="265"/>
      <c r="QQR40" s="265"/>
      <c r="QQS40" s="265"/>
      <c r="QQT40" s="265"/>
      <c r="QQU40" s="265"/>
      <c r="QQV40" s="265"/>
      <c r="QQW40" s="265"/>
      <c r="QQX40" s="265" t="s">
        <v>457</v>
      </c>
      <c r="QQY40" s="265"/>
      <c r="QQZ40" s="265"/>
      <c r="QRA40" s="265"/>
      <c r="QRB40" s="265"/>
      <c r="QRC40" s="265"/>
      <c r="QRD40" s="265"/>
      <c r="QRE40" s="265"/>
      <c r="QRF40" s="265"/>
      <c r="QRG40" s="265"/>
      <c r="QRH40" s="265"/>
      <c r="QRI40" s="265"/>
      <c r="QRJ40" s="265"/>
      <c r="QRK40" s="265"/>
      <c r="QRL40" s="265"/>
      <c r="QRM40" s="265"/>
      <c r="QRN40" s="265" t="s">
        <v>457</v>
      </c>
      <c r="QRO40" s="265"/>
      <c r="QRP40" s="265"/>
      <c r="QRQ40" s="265"/>
      <c r="QRR40" s="265"/>
      <c r="QRS40" s="265"/>
      <c r="QRT40" s="265"/>
      <c r="QRU40" s="265"/>
      <c r="QRV40" s="265"/>
      <c r="QRW40" s="265"/>
      <c r="QRX40" s="265"/>
      <c r="QRY40" s="265"/>
      <c r="QRZ40" s="265"/>
      <c r="QSA40" s="265"/>
      <c r="QSB40" s="265"/>
      <c r="QSC40" s="265"/>
      <c r="QSD40" s="265" t="s">
        <v>457</v>
      </c>
      <c r="QSE40" s="265"/>
      <c r="QSF40" s="265"/>
      <c r="QSG40" s="265"/>
      <c r="QSH40" s="265"/>
      <c r="QSI40" s="265"/>
      <c r="QSJ40" s="265"/>
      <c r="QSK40" s="265"/>
      <c r="QSL40" s="265"/>
      <c r="QSM40" s="265"/>
      <c r="QSN40" s="265"/>
      <c r="QSO40" s="265"/>
      <c r="QSP40" s="265"/>
      <c r="QSQ40" s="265"/>
      <c r="QSR40" s="265"/>
      <c r="QSS40" s="265"/>
      <c r="QST40" s="265" t="s">
        <v>457</v>
      </c>
      <c r="QSU40" s="265"/>
      <c r="QSV40" s="265"/>
      <c r="QSW40" s="265"/>
      <c r="QSX40" s="265"/>
      <c r="QSY40" s="265"/>
      <c r="QSZ40" s="265"/>
      <c r="QTA40" s="265"/>
      <c r="QTB40" s="265"/>
      <c r="QTC40" s="265"/>
      <c r="QTD40" s="265"/>
      <c r="QTE40" s="265"/>
      <c r="QTF40" s="265"/>
      <c r="QTG40" s="265"/>
      <c r="QTH40" s="265"/>
      <c r="QTI40" s="265"/>
      <c r="QTJ40" s="265" t="s">
        <v>457</v>
      </c>
      <c r="QTK40" s="265"/>
      <c r="QTL40" s="265"/>
      <c r="QTM40" s="265"/>
      <c r="QTN40" s="265"/>
      <c r="QTO40" s="265"/>
      <c r="QTP40" s="265"/>
      <c r="QTQ40" s="265"/>
      <c r="QTR40" s="265"/>
      <c r="QTS40" s="265"/>
      <c r="QTT40" s="265"/>
      <c r="QTU40" s="265"/>
      <c r="QTV40" s="265"/>
      <c r="QTW40" s="265"/>
      <c r="QTX40" s="265"/>
      <c r="QTY40" s="265"/>
      <c r="QTZ40" s="265" t="s">
        <v>457</v>
      </c>
      <c r="QUA40" s="265"/>
      <c r="QUB40" s="265"/>
      <c r="QUC40" s="265"/>
      <c r="QUD40" s="265"/>
      <c r="QUE40" s="265"/>
      <c r="QUF40" s="265"/>
      <c r="QUG40" s="265"/>
      <c r="QUH40" s="265"/>
      <c r="QUI40" s="265"/>
      <c r="QUJ40" s="265"/>
      <c r="QUK40" s="265"/>
      <c r="QUL40" s="265"/>
      <c r="QUM40" s="265"/>
      <c r="QUN40" s="265"/>
      <c r="QUO40" s="265"/>
      <c r="QUP40" s="265" t="s">
        <v>457</v>
      </c>
      <c r="QUQ40" s="265"/>
      <c r="QUR40" s="265"/>
      <c r="QUS40" s="265"/>
      <c r="QUT40" s="265"/>
      <c r="QUU40" s="265"/>
      <c r="QUV40" s="265"/>
      <c r="QUW40" s="265"/>
      <c r="QUX40" s="265"/>
      <c r="QUY40" s="265"/>
      <c r="QUZ40" s="265"/>
      <c r="QVA40" s="265"/>
      <c r="QVB40" s="265"/>
      <c r="QVC40" s="265"/>
      <c r="QVD40" s="265"/>
      <c r="QVE40" s="265"/>
      <c r="QVF40" s="265" t="s">
        <v>457</v>
      </c>
      <c r="QVG40" s="265"/>
      <c r="QVH40" s="265"/>
      <c r="QVI40" s="265"/>
      <c r="QVJ40" s="265"/>
      <c r="QVK40" s="265"/>
      <c r="QVL40" s="265"/>
      <c r="QVM40" s="265"/>
      <c r="QVN40" s="265"/>
      <c r="QVO40" s="265"/>
      <c r="QVP40" s="265"/>
      <c r="QVQ40" s="265"/>
      <c r="QVR40" s="265"/>
      <c r="QVS40" s="265"/>
      <c r="QVT40" s="265"/>
      <c r="QVU40" s="265"/>
      <c r="QVV40" s="265" t="s">
        <v>457</v>
      </c>
      <c r="QVW40" s="265"/>
      <c r="QVX40" s="265"/>
      <c r="QVY40" s="265"/>
      <c r="QVZ40" s="265"/>
      <c r="QWA40" s="265"/>
      <c r="QWB40" s="265"/>
      <c r="QWC40" s="265"/>
      <c r="QWD40" s="265"/>
      <c r="QWE40" s="265"/>
      <c r="QWF40" s="265"/>
      <c r="QWG40" s="265"/>
      <c r="QWH40" s="265"/>
      <c r="QWI40" s="265"/>
      <c r="QWJ40" s="265"/>
      <c r="QWK40" s="265"/>
      <c r="QWL40" s="265" t="s">
        <v>457</v>
      </c>
      <c r="QWM40" s="265"/>
      <c r="QWN40" s="265"/>
      <c r="QWO40" s="265"/>
      <c r="QWP40" s="265"/>
      <c r="QWQ40" s="265"/>
      <c r="QWR40" s="265"/>
      <c r="QWS40" s="265"/>
      <c r="QWT40" s="265"/>
      <c r="QWU40" s="265"/>
      <c r="QWV40" s="265"/>
      <c r="QWW40" s="265"/>
      <c r="QWX40" s="265"/>
      <c r="QWY40" s="265"/>
      <c r="QWZ40" s="265"/>
      <c r="QXA40" s="265"/>
      <c r="QXB40" s="265" t="s">
        <v>457</v>
      </c>
      <c r="QXC40" s="265"/>
      <c r="QXD40" s="265"/>
      <c r="QXE40" s="265"/>
      <c r="QXF40" s="265"/>
      <c r="QXG40" s="265"/>
      <c r="QXH40" s="265"/>
      <c r="QXI40" s="265"/>
      <c r="QXJ40" s="265"/>
      <c r="QXK40" s="265"/>
      <c r="QXL40" s="265"/>
      <c r="QXM40" s="265"/>
      <c r="QXN40" s="265"/>
      <c r="QXO40" s="265"/>
      <c r="QXP40" s="265"/>
      <c r="QXQ40" s="265"/>
      <c r="QXR40" s="265" t="s">
        <v>457</v>
      </c>
      <c r="QXS40" s="265"/>
      <c r="QXT40" s="265"/>
      <c r="QXU40" s="265"/>
      <c r="QXV40" s="265"/>
      <c r="QXW40" s="265"/>
      <c r="QXX40" s="265"/>
      <c r="QXY40" s="265"/>
      <c r="QXZ40" s="265"/>
      <c r="QYA40" s="265"/>
      <c r="QYB40" s="265"/>
      <c r="QYC40" s="265"/>
      <c r="QYD40" s="265"/>
      <c r="QYE40" s="265"/>
      <c r="QYF40" s="265"/>
      <c r="QYG40" s="265"/>
      <c r="QYH40" s="265" t="s">
        <v>457</v>
      </c>
      <c r="QYI40" s="265"/>
      <c r="QYJ40" s="265"/>
      <c r="QYK40" s="265"/>
      <c r="QYL40" s="265"/>
      <c r="QYM40" s="265"/>
      <c r="QYN40" s="265"/>
      <c r="QYO40" s="265"/>
      <c r="QYP40" s="265"/>
      <c r="QYQ40" s="265"/>
      <c r="QYR40" s="265"/>
      <c r="QYS40" s="265"/>
      <c r="QYT40" s="265"/>
      <c r="QYU40" s="265"/>
      <c r="QYV40" s="265"/>
      <c r="QYW40" s="265"/>
      <c r="QYX40" s="265" t="s">
        <v>457</v>
      </c>
      <c r="QYY40" s="265"/>
      <c r="QYZ40" s="265"/>
      <c r="QZA40" s="265"/>
      <c r="QZB40" s="265"/>
      <c r="QZC40" s="265"/>
      <c r="QZD40" s="265"/>
      <c r="QZE40" s="265"/>
      <c r="QZF40" s="265"/>
      <c r="QZG40" s="265"/>
      <c r="QZH40" s="265"/>
      <c r="QZI40" s="265"/>
      <c r="QZJ40" s="265"/>
      <c r="QZK40" s="265"/>
      <c r="QZL40" s="265"/>
      <c r="QZM40" s="265"/>
      <c r="QZN40" s="265" t="s">
        <v>457</v>
      </c>
      <c r="QZO40" s="265"/>
      <c r="QZP40" s="265"/>
      <c r="QZQ40" s="265"/>
      <c r="QZR40" s="265"/>
      <c r="QZS40" s="265"/>
      <c r="QZT40" s="265"/>
      <c r="QZU40" s="265"/>
      <c r="QZV40" s="265"/>
      <c r="QZW40" s="265"/>
      <c r="QZX40" s="265"/>
      <c r="QZY40" s="265"/>
      <c r="QZZ40" s="265"/>
      <c r="RAA40" s="265"/>
      <c r="RAB40" s="265"/>
      <c r="RAC40" s="265"/>
      <c r="RAD40" s="265" t="s">
        <v>457</v>
      </c>
      <c r="RAE40" s="265"/>
      <c r="RAF40" s="265"/>
      <c r="RAG40" s="265"/>
      <c r="RAH40" s="265"/>
      <c r="RAI40" s="265"/>
      <c r="RAJ40" s="265"/>
      <c r="RAK40" s="265"/>
      <c r="RAL40" s="265"/>
      <c r="RAM40" s="265"/>
      <c r="RAN40" s="265"/>
      <c r="RAO40" s="265"/>
      <c r="RAP40" s="265"/>
      <c r="RAQ40" s="265"/>
      <c r="RAR40" s="265"/>
      <c r="RAS40" s="265"/>
      <c r="RAT40" s="265" t="s">
        <v>457</v>
      </c>
      <c r="RAU40" s="265"/>
      <c r="RAV40" s="265"/>
      <c r="RAW40" s="265"/>
      <c r="RAX40" s="265"/>
      <c r="RAY40" s="265"/>
      <c r="RAZ40" s="265"/>
      <c r="RBA40" s="265"/>
      <c r="RBB40" s="265"/>
      <c r="RBC40" s="265"/>
      <c r="RBD40" s="265"/>
      <c r="RBE40" s="265"/>
      <c r="RBF40" s="265"/>
      <c r="RBG40" s="265"/>
      <c r="RBH40" s="265"/>
      <c r="RBI40" s="265"/>
      <c r="RBJ40" s="265" t="s">
        <v>457</v>
      </c>
      <c r="RBK40" s="265"/>
      <c r="RBL40" s="265"/>
      <c r="RBM40" s="265"/>
      <c r="RBN40" s="265"/>
      <c r="RBO40" s="265"/>
      <c r="RBP40" s="265"/>
      <c r="RBQ40" s="265"/>
      <c r="RBR40" s="265"/>
      <c r="RBS40" s="265"/>
      <c r="RBT40" s="265"/>
      <c r="RBU40" s="265"/>
      <c r="RBV40" s="265"/>
      <c r="RBW40" s="265"/>
      <c r="RBX40" s="265"/>
      <c r="RBY40" s="265"/>
      <c r="RBZ40" s="265" t="s">
        <v>457</v>
      </c>
      <c r="RCA40" s="265"/>
      <c r="RCB40" s="265"/>
      <c r="RCC40" s="265"/>
      <c r="RCD40" s="265"/>
      <c r="RCE40" s="265"/>
      <c r="RCF40" s="265"/>
      <c r="RCG40" s="265"/>
      <c r="RCH40" s="265"/>
      <c r="RCI40" s="265"/>
      <c r="RCJ40" s="265"/>
      <c r="RCK40" s="265"/>
      <c r="RCL40" s="265"/>
      <c r="RCM40" s="265"/>
      <c r="RCN40" s="265"/>
      <c r="RCO40" s="265"/>
      <c r="RCP40" s="265" t="s">
        <v>457</v>
      </c>
      <c r="RCQ40" s="265"/>
      <c r="RCR40" s="265"/>
      <c r="RCS40" s="265"/>
      <c r="RCT40" s="265"/>
      <c r="RCU40" s="265"/>
      <c r="RCV40" s="265"/>
      <c r="RCW40" s="265"/>
      <c r="RCX40" s="265"/>
      <c r="RCY40" s="265"/>
      <c r="RCZ40" s="265"/>
      <c r="RDA40" s="265"/>
      <c r="RDB40" s="265"/>
      <c r="RDC40" s="265"/>
      <c r="RDD40" s="265"/>
      <c r="RDE40" s="265"/>
      <c r="RDF40" s="265" t="s">
        <v>457</v>
      </c>
      <c r="RDG40" s="265"/>
      <c r="RDH40" s="265"/>
      <c r="RDI40" s="265"/>
      <c r="RDJ40" s="265"/>
      <c r="RDK40" s="265"/>
      <c r="RDL40" s="265"/>
      <c r="RDM40" s="265"/>
      <c r="RDN40" s="265"/>
      <c r="RDO40" s="265"/>
      <c r="RDP40" s="265"/>
      <c r="RDQ40" s="265"/>
      <c r="RDR40" s="265"/>
      <c r="RDS40" s="265"/>
      <c r="RDT40" s="265"/>
      <c r="RDU40" s="265"/>
      <c r="RDV40" s="265" t="s">
        <v>457</v>
      </c>
      <c r="RDW40" s="265"/>
      <c r="RDX40" s="265"/>
      <c r="RDY40" s="265"/>
      <c r="RDZ40" s="265"/>
      <c r="REA40" s="265"/>
      <c r="REB40" s="265"/>
      <c r="REC40" s="265"/>
      <c r="RED40" s="265"/>
      <c r="REE40" s="265"/>
      <c r="REF40" s="265"/>
      <c r="REG40" s="265"/>
      <c r="REH40" s="265"/>
      <c r="REI40" s="265"/>
      <c r="REJ40" s="265"/>
      <c r="REK40" s="265"/>
      <c r="REL40" s="265" t="s">
        <v>457</v>
      </c>
      <c r="REM40" s="265"/>
      <c r="REN40" s="265"/>
      <c r="REO40" s="265"/>
      <c r="REP40" s="265"/>
      <c r="REQ40" s="265"/>
      <c r="RER40" s="265"/>
      <c r="RES40" s="265"/>
      <c r="RET40" s="265"/>
      <c r="REU40" s="265"/>
      <c r="REV40" s="265"/>
      <c r="REW40" s="265"/>
      <c r="REX40" s="265"/>
      <c r="REY40" s="265"/>
      <c r="REZ40" s="265"/>
      <c r="RFA40" s="265"/>
      <c r="RFB40" s="265" t="s">
        <v>457</v>
      </c>
      <c r="RFC40" s="265"/>
      <c r="RFD40" s="265"/>
      <c r="RFE40" s="265"/>
      <c r="RFF40" s="265"/>
      <c r="RFG40" s="265"/>
      <c r="RFH40" s="265"/>
      <c r="RFI40" s="265"/>
      <c r="RFJ40" s="265"/>
      <c r="RFK40" s="265"/>
      <c r="RFL40" s="265"/>
      <c r="RFM40" s="265"/>
      <c r="RFN40" s="265"/>
      <c r="RFO40" s="265"/>
      <c r="RFP40" s="265"/>
      <c r="RFQ40" s="265"/>
      <c r="RFR40" s="265" t="s">
        <v>457</v>
      </c>
      <c r="RFS40" s="265"/>
      <c r="RFT40" s="265"/>
      <c r="RFU40" s="265"/>
      <c r="RFV40" s="265"/>
      <c r="RFW40" s="265"/>
      <c r="RFX40" s="265"/>
      <c r="RFY40" s="265"/>
      <c r="RFZ40" s="265"/>
      <c r="RGA40" s="265"/>
      <c r="RGB40" s="265"/>
      <c r="RGC40" s="265"/>
      <c r="RGD40" s="265"/>
      <c r="RGE40" s="265"/>
      <c r="RGF40" s="265"/>
      <c r="RGG40" s="265"/>
      <c r="RGH40" s="265" t="s">
        <v>457</v>
      </c>
      <c r="RGI40" s="265"/>
      <c r="RGJ40" s="265"/>
      <c r="RGK40" s="265"/>
      <c r="RGL40" s="265"/>
      <c r="RGM40" s="265"/>
      <c r="RGN40" s="265"/>
      <c r="RGO40" s="265"/>
      <c r="RGP40" s="265"/>
      <c r="RGQ40" s="265"/>
      <c r="RGR40" s="265"/>
      <c r="RGS40" s="265"/>
      <c r="RGT40" s="265"/>
      <c r="RGU40" s="265"/>
      <c r="RGV40" s="265"/>
      <c r="RGW40" s="265"/>
      <c r="RGX40" s="265" t="s">
        <v>457</v>
      </c>
      <c r="RGY40" s="265"/>
      <c r="RGZ40" s="265"/>
      <c r="RHA40" s="265"/>
      <c r="RHB40" s="265"/>
      <c r="RHC40" s="265"/>
      <c r="RHD40" s="265"/>
      <c r="RHE40" s="265"/>
      <c r="RHF40" s="265"/>
      <c r="RHG40" s="265"/>
      <c r="RHH40" s="265"/>
      <c r="RHI40" s="265"/>
      <c r="RHJ40" s="265"/>
      <c r="RHK40" s="265"/>
      <c r="RHL40" s="265"/>
      <c r="RHM40" s="265"/>
      <c r="RHN40" s="265" t="s">
        <v>457</v>
      </c>
      <c r="RHO40" s="265"/>
      <c r="RHP40" s="265"/>
      <c r="RHQ40" s="265"/>
      <c r="RHR40" s="265"/>
      <c r="RHS40" s="265"/>
      <c r="RHT40" s="265"/>
      <c r="RHU40" s="265"/>
      <c r="RHV40" s="265"/>
      <c r="RHW40" s="265"/>
      <c r="RHX40" s="265"/>
      <c r="RHY40" s="265"/>
      <c r="RHZ40" s="265"/>
      <c r="RIA40" s="265"/>
      <c r="RIB40" s="265"/>
      <c r="RIC40" s="265"/>
      <c r="RID40" s="265" t="s">
        <v>457</v>
      </c>
      <c r="RIE40" s="265"/>
      <c r="RIF40" s="265"/>
      <c r="RIG40" s="265"/>
      <c r="RIH40" s="265"/>
      <c r="RII40" s="265"/>
      <c r="RIJ40" s="265"/>
      <c r="RIK40" s="265"/>
      <c r="RIL40" s="265"/>
      <c r="RIM40" s="265"/>
      <c r="RIN40" s="265"/>
      <c r="RIO40" s="265"/>
      <c r="RIP40" s="265"/>
      <c r="RIQ40" s="265"/>
      <c r="RIR40" s="265"/>
      <c r="RIS40" s="265"/>
      <c r="RIT40" s="265" t="s">
        <v>457</v>
      </c>
      <c r="RIU40" s="265"/>
      <c r="RIV40" s="265"/>
      <c r="RIW40" s="265"/>
      <c r="RIX40" s="265"/>
      <c r="RIY40" s="265"/>
      <c r="RIZ40" s="265"/>
      <c r="RJA40" s="265"/>
      <c r="RJB40" s="265"/>
      <c r="RJC40" s="265"/>
      <c r="RJD40" s="265"/>
      <c r="RJE40" s="265"/>
      <c r="RJF40" s="265"/>
      <c r="RJG40" s="265"/>
      <c r="RJH40" s="265"/>
      <c r="RJI40" s="265"/>
      <c r="RJJ40" s="265" t="s">
        <v>457</v>
      </c>
      <c r="RJK40" s="265"/>
      <c r="RJL40" s="265"/>
      <c r="RJM40" s="265"/>
      <c r="RJN40" s="265"/>
      <c r="RJO40" s="265"/>
      <c r="RJP40" s="265"/>
      <c r="RJQ40" s="265"/>
      <c r="RJR40" s="265"/>
      <c r="RJS40" s="265"/>
      <c r="RJT40" s="265"/>
      <c r="RJU40" s="265"/>
      <c r="RJV40" s="265"/>
      <c r="RJW40" s="265"/>
      <c r="RJX40" s="265"/>
      <c r="RJY40" s="265"/>
      <c r="RJZ40" s="265" t="s">
        <v>457</v>
      </c>
      <c r="RKA40" s="265"/>
      <c r="RKB40" s="265"/>
      <c r="RKC40" s="265"/>
      <c r="RKD40" s="265"/>
      <c r="RKE40" s="265"/>
      <c r="RKF40" s="265"/>
      <c r="RKG40" s="265"/>
      <c r="RKH40" s="265"/>
      <c r="RKI40" s="265"/>
      <c r="RKJ40" s="265"/>
      <c r="RKK40" s="265"/>
      <c r="RKL40" s="265"/>
      <c r="RKM40" s="265"/>
      <c r="RKN40" s="265"/>
      <c r="RKO40" s="265"/>
      <c r="RKP40" s="265" t="s">
        <v>457</v>
      </c>
      <c r="RKQ40" s="265"/>
      <c r="RKR40" s="265"/>
      <c r="RKS40" s="265"/>
      <c r="RKT40" s="265"/>
      <c r="RKU40" s="265"/>
      <c r="RKV40" s="265"/>
      <c r="RKW40" s="265"/>
      <c r="RKX40" s="265"/>
      <c r="RKY40" s="265"/>
      <c r="RKZ40" s="265"/>
      <c r="RLA40" s="265"/>
      <c r="RLB40" s="265"/>
      <c r="RLC40" s="265"/>
      <c r="RLD40" s="265"/>
      <c r="RLE40" s="265"/>
      <c r="RLF40" s="265" t="s">
        <v>457</v>
      </c>
      <c r="RLG40" s="265"/>
      <c r="RLH40" s="265"/>
      <c r="RLI40" s="265"/>
      <c r="RLJ40" s="265"/>
      <c r="RLK40" s="265"/>
      <c r="RLL40" s="265"/>
      <c r="RLM40" s="265"/>
      <c r="RLN40" s="265"/>
      <c r="RLO40" s="265"/>
      <c r="RLP40" s="265"/>
      <c r="RLQ40" s="265"/>
      <c r="RLR40" s="265"/>
      <c r="RLS40" s="265"/>
      <c r="RLT40" s="265"/>
      <c r="RLU40" s="265"/>
      <c r="RLV40" s="265" t="s">
        <v>457</v>
      </c>
      <c r="RLW40" s="265"/>
      <c r="RLX40" s="265"/>
      <c r="RLY40" s="265"/>
      <c r="RLZ40" s="265"/>
      <c r="RMA40" s="265"/>
      <c r="RMB40" s="265"/>
      <c r="RMC40" s="265"/>
      <c r="RMD40" s="265"/>
      <c r="RME40" s="265"/>
      <c r="RMF40" s="265"/>
      <c r="RMG40" s="265"/>
      <c r="RMH40" s="265"/>
      <c r="RMI40" s="265"/>
      <c r="RMJ40" s="265"/>
      <c r="RMK40" s="265"/>
      <c r="RML40" s="265" t="s">
        <v>457</v>
      </c>
      <c r="RMM40" s="265"/>
      <c r="RMN40" s="265"/>
      <c r="RMO40" s="265"/>
      <c r="RMP40" s="265"/>
      <c r="RMQ40" s="265"/>
      <c r="RMR40" s="265"/>
      <c r="RMS40" s="265"/>
      <c r="RMT40" s="265"/>
      <c r="RMU40" s="265"/>
      <c r="RMV40" s="265"/>
      <c r="RMW40" s="265"/>
      <c r="RMX40" s="265"/>
      <c r="RMY40" s="265"/>
      <c r="RMZ40" s="265"/>
      <c r="RNA40" s="265"/>
      <c r="RNB40" s="265" t="s">
        <v>457</v>
      </c>
      <c r="RNC40" s="265"/>
      <c r="RND40" s="265"/>
      <c r="RNE40" s="265"/>
      <c r="RNF40" s="265"/>
      <c r="RNG40" s="265"/>
      <c r="RNH40" s="265"/>
      <c r="RNI40" s="265"/>
      <c r="RNJ40" s="265"/>
      <c r="RNK40" s="265"/>
      <c r="RNL40" s="265"/>
      <c r="RNM40" s="265"/>
      <c r="RNN40" s="265"/>
      <c r="RNO40" s="265"/>
      <c r="RNP40" s="265"/>
      <c r="RNQ40" s="265"/>
      <c r="RNR40" s="265" t="s">
        <v>457</v>
      </c>
      <c r="RNS40" s="265"/>
      <c r="RNT40" s="265"/>
      <c r="RNU40" s="265"/>
      <c r="RNV40" s="265"/>
      <c r="RNW40" s="265"/>
      <c r="RNX40" s="265"/>
      <c r="RNY40" s="265"/>
      <c r="RNZ40" s="265"/>
      <c r="ROA40" s="265"/>
      <c r="ROB40" s="265"/>
      <c r="ROC40" s="265"/>
      <c r="ROD40" s="265"/>
      <c r="ROE40" s="265"/>
      <c r="ROF40" s="265"/>
      <c r="ROG40" s="265"/>
      <c r="ROH40" s="265" t="s">
        <v>457</v>
      </c>
      <c r="ROI40" s="265"/>
      <c r="ROJ40" s="265"/>
      <c r="ROK40" s="265"/>
      <c r="ROL40" s="265"/>
      <c r="ROM40" s="265"/>
      <c r="RON40" s="265"/>
      <c r="ROO40" s="265"/>
      <c r="ROP40" s="265"/>
      <c r="ROQ40" s="265"/>
      <c r="ROR40" s="265"/>
      <c r="ROS40" s="265"/>
      <c r="ROT40" s="265"/>
      <c r="ROU40" s="265"/>
      <c r="ROV40" s="265"/>
      <c r="ROW40" s="265"/>
      <c r="ROX40" s="265" t="s">
        <v>457</v>
      </c>
      <c r="ROY40" s="265"/>
      <c r="ROZ40" s="265"/>
      <c r="RPA40" s="265"/>
      <c r="RPB40" s="265"/>
      <c r="RPC40" s="265"/>
      <c r="RPD40" s="265"/>
      <c r="RPE40" s="265"/>
      <c r="RPF40" s="265"/>
      <c r="RPG40" s="265"/>
      <c r="RPH40" s="265"/>
      <c r="RPI40" s="265"/>
      <c r="RPJ40" s="265"/>
      <c r="RPK40" s="265"/>
      <c r="RPL40" s="265"/>
      <c r="RPM40" s="265"/>
      <c r="RPN40" s="265" t="s">
        <v>457</v>
      </c>
      <c r="RPO40" s="265"/>
      <c r="RPP40" s="265"/>
      <c r="RPQ40" s="265"/>
      <c r="RPR40" s="265"/>
      <c r="RPS40" s="265"/>
      <c r="RPT40" s="265"/>
      <c r="RPU40" s="265"/>
      <c r="RPV40" s="265"/>
      <c r="RPW40" s="265"/>
      <c r="RPX40" s="265"/>
      <c r="RPY40" s="265"/>
      <c r="RPZ40" s="265"/>
      <c r="RQA40" s="265"/>
      <c r="RQB40" s="265"/>
      <c r="RQC40" s="265"/>
      <c r="RQD40" s="265" t="s">
        <v>457</v>
      </c>
      <c r="RQE40" s="265"/>
      <c r="RQF40" s="265"/>
      <c r="RQG40" s="265"/>
      <c r="RQH40" s="265"/>
      <c r="RQI40" s="265"/>
      <c r="RQJ40" s="265"/>
      <c r="RQK40" s="265"/>
      <c r="RQL40" s="265"/>
      <c r="RQM40" s="265"/>
      <c r="RQN40" s="265"/>
      <c r="RQO40" s="265"/>
      <c r="RQP40" s="265"/>
      <c r="RQQ40" s="265"/>
      <c r="RQR40" s="265"/>
      <c r="RQS40" s="265"/>
      <c r="RQT40" s="265" t="s">
        <v>457</v>
      </c>
      <c r="RQU40" s="265"/>
      <c r="RQV40" s="265"/>
      <c r="RQW40" s="265"/>
      <c r="RQX40" s="265"/>
      <c r="RQY40" s="265"/>
      <c r="RQZ40" s="265"/>
      <c r="RRA40" s="265"/>
      <c r="RRB40" s="265"/>
      <c r="RRC40" s="265"/>
      <c r="RRD40" s="265"/>
      <c r="RRE40" s="265"/>
      <c r="RRF40" s="265"/>
      <c r="RRG40" s="265"/>
      <c r="RRH40" s="265"/>
      <c r="RRI40" s="265"/>
      <c r="RRJ40" s="265" t="s">
        <v>457</v>
      </c>
      <c r="RRK40" s="265"/>
      <c r="RRL40" s="265"/>
      <c r="RRM40" s="265"/>
      <c r="RRN40" s="265"/>
      <c r="RRO40" s="265"/>
      <c r="RRP40" s="265"/>
      <c r="RRQ40" s="265"/>
      <c r="RRR40" s="265"/>
      <c r="RRS40" s="265"/>
      <c r="RRT40" s="265"/>
      <c r="RRU40" s="265"/>
      <c r="RRV40" s="265"/>
      <c r="RRW40" s="265"/>
      <c r="RRX40" s="265"/>
      <c r="RRY40" s="265"/>
      <c r="RRZ40" s="265" t="s">
        <v>457</v>
      </c>
      <c r="RSA40" s="265"/>
      <c r="RSB40" s="265"/>
      <c r="RSC40" s="265"/>
      <c r="RSD40" s="265"/>
      <c r="RSE40" s="265"/>
      <c r="RSF40" s="265"/>
      <c r="RSG40" s="265"/>
      <c r="RSH40" s="265"/>
      <c r="RSI40" s="265"/>
      <c r="RSJ40" s="265"/>
      <c r="RSK40" s="265"/>
      <c r="RSL40" s="265"/>
      <c r="RSM40" s="265"/>
      <c r="RSN40" s="265"/>
      <c r="RSO40" s="265"/>
      <c r="RSP40" s="265" t="s">
        <v>457</v>
      </c>
      <c r="RSQ40" s="265"/>
      <c r="RSR40" s="265"/>
      <c r="RSS40" s="265"/>
      <c r="RST40" s="265"/>
      <c r="RSU40" s="265"/>
      <c r="RSV40" s="265"/>
      <c r="RSW40" s="265"/>
      <c r="RSX40" s="265"/>
      <c r="RSY40" s="265"/>
      <c r="RSZ40" s="265"/>
      <c r="RTA40" s="265"/>
      <c r="RTB40" s="265"/>
      <c r="RTC40" s="265"/>
      <c r="RTD40" s="265"/>
      <c r="RTE40" s="265"/>
      <c r="RTF40" s="265" t="s">
        <v>457</v>
      </c>
      <c r="RTG40" s="265"/>
      <c r="RTH40" s="265"/>
      <c r="RTI40" s="265"/>
      <c r="RTJ40" s="265"/>
      <c r="RTK40" s="265"/>
      <c r="RTL40" s="265"/>
      <c r="RTM40" s="265"/>
      <c r="RTN40" s="265"/>
      <c r="RTO40" s="265"/>
      <c r="RTP40" s="265"/>
      <c r="RTQ40" s="265"/>
      <c r="RTR40" s="265"/>
      <c r="RTS40" s="265"/>
      <c r="RTT40" s="265"/>
      <c r="RTU40" s="265"/>
      <c r="RTV40" s="265" t="s">
        <v>457</v>
      </c>
      <c r="RTW40" s="265"/>
      <c r="RTX40" s="265"/>
      <c r="RTY40" s="265"/>
      <c r="RTZ40" s="265"/>
      <c r="RUA40" s="265"/>
      <c r="RUB40" s="265"/>
      <c r="RUC40" s="265"/>
      <c r="RUD40" s="265"/>
      <c r="RUE40" s="265"/>
      <c r="RUF40" s="265"/>
      <c r="RUG40" s="265"/>
      <c r="RUH40" s="265"/>
      <c r="RUI40" s="265"/>
      <c r="RUJ40" s="265"/>
      <c r="RUK40" s="265"/>
      <c r="RUL40" s="265" t="s">
        <v>457</v>
      </c>
      <c r="RUM40" s="265"/>
      <c r="RUN40" s="265"/>
      <c r="RUO40" s="265"/>
      <c r="RUP40" s="265"/>
      <c r="RUQ40" s="265"/>
      <c r="RUR40" s="265"/>
      <c r="RUS40" s="265"/>
      <c r="RUT40" s="265"/>
      <c r="RUU40" s="265"/>
      <c r="RUV40" s="265"/>
      <c r="RUW40" s="265"/>
      <c r="RUX40" s="265"/>
      <c r="RUY40" s="265"/>
      <c r="RUZ40" s="265"/>
      <c r="RVA40" s="265"/>
      <c r="RVB40" s="265" t="s">
        <v>457</v>
      </c>
      <c r="RVC40" s="265"/>
      <c r="RVD40" s="265"/>
      <c r="RVE40" s="265"/>
      <c r="RVF40" s="265"/>
      <c r="RVG40" s="265"/>
      <c r="RVH40" s="265"/>
      <c r="RVI40" s="265"/>
      <c r="RVJ40" s="265"/>
      <c r="RVK40" s="265"/>
      <c r="RVL40" s="265"/>
      <c r="RVM40" s="265"/>
      <c r="RVN40" s="265"/>
      <c r="RVO40" s="265"/>
      <c r="RVP40" s="265"/>
      <c r="RVQ40" s="265"/>
      <c r="RVR40" s="265" t="s">
        <v>457</v>
      </c>
      <c r="RVS40" s="265"/>
      <c r="RVT40" s="265"/>
      <c r="RVU40" s="265"/>
      <c r="RVV40" s="265"/>
      <c r="RVW40" s="265"/>
      <c r="RVX40" s="265"/>
      <c r="RVY40" s="265"/>
      <c r="RVZ40" s="265"/>
      <c r="RWA40" s="265"/>
      <c r="RWB40" s="265"/>
      <c r="RWC40" s="265"/>
      <c r="RWD40" s="265"/>
      <c r="RWE40" s="265"/>
      <c r="RWF40" s="265"/>
      <c r="RWG40" s="265"/>
      <c r="RWH40" s="265" t="s">
        <v>457</v>
      </c>
      <c r="RWI40" s="265"/>
      <c r="RWJ40" s="265"/>
      <c r="RWK40" s="265"/>
      <c r="RWL40" s="265"/>
      <c r="RWM40" s="265"/>
      <c r="RWN40" s="265"/>
      <c r="RWO40" s="265"/>
      <c r="RWP40" s="265"/>
      <c r="RWQ40" s="265"/>
      <c r="RWR40" s="265"/>
      <c r="RWS40" s="265"/>
      <c r="RWT40" s="265"/>
      <c r="RWU40" s="265"/>
      <c r="RWV40" s="265"/>
      <c r="RWW40" s="265"/>
      <c r="RWX40" s="265" t="s">
        <v>457</v>
      </c>
      <c r="RWY40" s="265"/>
      <c r="RWZ40" s="265"/>
      <c r="RXA40" s="265"/>
      <c r="RXB40" s="265"/>
      <c r="RXC40" s="265"/>
      <c r="RXD40" s="265"/>
      <c r="RXE40" s="265"/>
      <c r="RXF40" s="265"/>
      <c r="RXG40" s="265"/>
      <c r="RXH40" s="265"/>
      <c r="RXI40" s="265"/>
      <c r="RXJ40" s="265"/>
      <c r="RXK40" s="265"/>
      <c r="RXL40" s="265"/>
      <c r="RXM40" s="265"/>
      <c r="RXN40" s="265" t="s">
        <v>457</v>
      </c>
      <c r="RXO40" s="265"/>
      <c r="RXP40" s="265"/>
      <c r="RXQ40" s="265"/>
      <c r="RXR40" s="265"/>
      <c r="RXS40" s="265"/>
      <c r="RXT40" s="265"/>
      <c r="RXU40" s="265"/>
      <c r="RXV40" s="265"/>
      <c r="RXW40" s="265"/>
      <c r="RXX40" s="265"/>
      <c r="RXY40" s="265"/>
      <c r="RXZ40" s="265"/>
      <c r="RYA40" s="265"/>
      <c r="RYB40" s="265"/>
      <c r="RYC40" s="265"/>
      <c r="RYD40" s="265" t="s">
        <v>457</v>
      </c>
      <c r="RYE40" s="265"/>
      <c r="RYF40" s="265"/>
      <c r="RYG40" s="265"/>
      <c r="RYH40" s="265"/>
      <c r="RYI40" s="265"/>
      <c r="RYJ40" s="265"/>
      <c r="RYK40" s="265"/>
      <c r="RYL40" s="265"/>
      <c r="RYM40" s="265"/>
      <c r="RYN40" s="265"/>
      <c r="RYO40" s="265"/>
      <c r="RYP40" s="265"/>
      <c r="RYQ40" s="265"/>
      <c r="RYR40" s="265"/>
      <c r="RYS40" s="265"/>
      <c r="RYT40" s="265" t="s">
        <v>457</v>
      </c>
      <c r="RYU40" s="265"/>
      <c r="RYV40" s="265"/>
      <c r="RYW40" s="265"/>
      <c r="RYX40" s="265"/>
      <c r="RYY40" s="265"/>
      <c r="RYZ40" s="265"/>
      <c r="RZA40" s="265"/>
      <c r="RZB40" s="265"/>
      <c r="RZC40" s="265"/>
      <c r="RZD40" s="265"/>
      <c r="RZE40" s="265"/>
      <c r="RZF40" s="265"/>
      <c r="RZG40" s="265"/>
      <c r="RZH40" s="265"/>
      <c r="RZI40" s="265"/>
      <c r="RZJ40" s="265" t="s">
        <v>457</v>
      </c>
      <c r="RZK40" s="265"/>
      <c r="RZL40" s="265"/>
      <c r="RZM40" s="265"/>
      <c r="RZN40" s="265"/>
      <c r="RZO40" s="265"/>
      <c r="RZP40" s="265"/>
      <c r="RZQ40" s="265"/>
      <c r="RZR40" s="265"/>
      <c r="RZS40" s="265"/>
      <c r="RZT40" s="265"/>
      <c r="RZU40" s="265"/>
      <c r="RZV40" s="265"/>
      <c r="RZW40" s="265"/>
      <c r="RZX40" s="265"/>
      <c r="RZY40" s="265"/>
      <c r="RZZ40" s="265" t="s">
        <v>457</v>
      </c>
      <c r="SAA40" s="265"/>
      <c r="SAB40" s="265"/>
      <c r="SAC40" s="265"/>
      <c r="SAD40" s="265"/>
      <c r="SAE40" s="265"/>
      <c r="SAF40" s="265"/>
      <c r="SAG40" s="265"/>
      <c r="SAH40" s="265"/>
      <c r="SAI40" s="265"/>
      <c r="SAJ40" s="265"/>
      <c r="SAK40" s="265"/>
      <c r="SAL40" s="265"/>
      <c r="SAM40" s="265"/>
      <c r="SAN40" s="265"/>
      <c r="SAO40" s="265"/>
      <c r="SAP40" s="265" t="s">
        <v>457</v>
      </c>
      <c r="SAQ40" s="265"/>
      <c r="SAR40" s="265"/>
      <c r="SAS40" s="265"/>
      <c r="SAT40" s="265"/>
      <c r="SAU40" s="265"/>
      <c r="SAV40" s="265"/>
      <c r="SAW40" s="265"/>
      <c r="SAX40" s="265"/>
      <c r="SAY40" s="265"/>
      <c r="SAZ40" s="265"/>
      <c r="SBA40" s="265"/>
      <c r="SBB40" s="265"/>
      <c r="SBC40" s="265"/>
      <c r="SBD40" s="265"/>
      <c r="SBE40" s="265"/>
      <c r="SBF40" s="265" t="s">
        <v>457</v>
      </c>
      <c r="SBG40" s="265"/>
      <c r="SBH40" s="265"/>
      <c r="SBI40" s="265"/>
      <c r="SBJ40" s="265"/>
      <c r="SBK40" s="265"/>
      <c r="SBL40" s="265"/>
      <c r="SBM40" s="265"/>
      <c r="SBN40" s="265"/>
      <c r="SBO40" s="265"/>
      <c r="SBP40" s="265"/>
      <c r="SBQ40" s="265"/>
      <c r="SBR40" s="265"/>
      <c r="SBS40" s="265"/>
      <c r="SBT40" s="265"/>
      <c r="SBU40" s="265"/>
      <c r="SBV40" s="265" t="s">
        <v>457</v>
      </c>
      <c r="SBW40" s="265"/>
      <c r="SBX40" s="265"/>
      <c r="SBY40" s="265"/>
      <c r="SBZ40" s="265"/>
      <c r="SCA40" s="265"/>
      <c r="SCB40" s="265"/>
      <c r="SCC40" s="265"/>
      <c r="SCD40" s="265"/>
      <c r="SCE40" s="265"/>
      <c r="SCF40" s="265"/>
      <c r="SCG40" s="265"/>
      <c r="SCH40" s="265"/>
      <c r="SCI40" s="265"/>
      <c r="SCJ40" s="265"/>
      <c r="SCK40" s="265"/>
      <c r="SCL40" s="265" t="s">
        <v>457</v>
      </c>
      <c r="SCM40" s="265"/>
      <c r="SCN40" s="265"/>
      <c r="SCO40" s="265"/>
      <c r="SCP40" s="265"/>
      <c r="SCQ40" s="265"/>
      <c r="SCR40" s="265"/>
      <c r="SCS40" s="265"/>
      <c r="SCT40" s="265"/>
      <c r="SCU40" s="265"/>
      <c r="SCV40" s="265"/>
      <c r="SCW40" s="265"/>
      <c r="SCX40" s="265"/>
      <c r="SCY40" s="265"/>
      <c r="SCZ40" s="265"/>
      <c r="SDA40" s="265"/>
      <c r="SDB40" s="265" t="s">
        <v>457</v>
      </c>
      <c r="SDC40" s="265"/>
      <c r="SDD40" s="265"/>
      <c r="SDE40" s="265"/>
      <c r="SDF40" s="265"/>
      <c r="SDG40" s="265"/>
      <c r="SDH40" s="265"/>
      <c r="SDI40" s="265"/>
      <c r="SDJ40" s="265"/>
      <c r="SDK40" s="265"/>
      <c r="SDL40" s="265"/>
      <c r="SDM40" s="265"/>
      <c r="SDN40" s="265"/>
      <c r="SDO40" s="265"/>
      <c r="SDP40" s="265"/>
      <c r="SDQ40" s="265"/>
      <c r="SDR40" s="265" t="s">
        <v>457</v>
      </c>
      <c r="SDS40" s="265"/>
      <c r="SDT40" s="265"/>
      <c r="SDU40" s="265"/>
      <c r="SDV40" s="265"/>
      <c r="SDW40" s="265"/>
      <c r="SDX40" s="265"/>
      <c r="SDY40" s="265"/>
      <c r="SDZ40" s="265"/>
      <c r="SEA40" s="265"/>
      <c r="SEB40" s="265"/>
      <c r="SEC40" s="265"/>
      <c r="SED40" s="265"/>
      <c r="SEE40" s="265"/>
      <c r="SEF40" s="265"/>
      <c r="SEG40" s="265"/>
      <c r="SEH40" s="265" t="s">
        <v>457</v>
      </c>
      <c r="SEI40" s="265"/>
      <c r="SEJ40" s="265"/>
      <c r="SEK40" s="265"/>
      <c r="SEL40" s="265"/>
      <c r="SEM40" s="265"/>
      <c r="SEN40" s="265"/>
      <c r="SEO40" s="265"/>
      <c r="SEP40" s="265"/>
      <c r="SEQ40" s="265"/>
      <c r="SER40" s="265"/>
      <c r="SES40" s="265"/>
      <c r="SET40" s="265"/>
      <c r="SEU40" s="265"/>
      <c r="SEV40" s="265"/>
      <c r="SEW40" s="265"/>
      <c r="SEX40" s="265" t="s">
        <v>457</v>
      </c>
      <c r="SEY40" s="265"/>
      <c r="SEZ40" s="265"/>
      <c r="SFA40" s="265"/>
      <c r="SFB40" s="265"/>
      <c r="SFC40" s="265"/>
      <c r="SFD40" s="265"/>
      <c r="SFE40" s="265"/>
      <c r="SFF40" s="265"/>
      <c r="SFG40" s="265"/>
      <c r="SFH40" s="265"/>
      <c r="SFI40" s="265"/>
      <c r="SFJ40" s="265"/>
      <c r="SFK40" s="265"/>
      <c r="SFL40" s="265"/>
      <c r="SFM40" s="265"/>
      <c r="SFN40" s="265" t="s">
        <v>457</v>
      </c>
      <c r="SFO40" s="265"/>
      <c r="SFP40" s="265"/>
      <c r="SFQ40" s="265"/>
      <c r="SFR40" s="265"/>
      <c r="SFS40" s="265"/>
      <c r="SFT40" s="265"/>
      <c r="SFU40" s="265"/>
      <c r="SFV40" s="265"/>
      <c r="SFW40" s="265"/>
      <c r="SFX40" s="265"/>
      <c r="SFY40" s="265"/>
      <c r="SFZ40" s="265"/>
      <c r="SGA40" s="265"/>
      <c r="SGB40" s="265"/>
      <c r="SGC40" s="265"/>
      <c r="SGD40" s="265" t="s">
        <v>457</v>
      </c>
      <c r="SGE40" s="265"/>
      <c r="SGF40" s="265"/>
      <c r="SGG40" s="265"/>
      <c r="SGH40" s="265"/>
      <c r="SGI40" s="265"/>
      <c r="SGJ40" s="265"/>
      <c r="SGK40" s="265"/>
      <c r="SGL40" s="265"/>
      <c r="SGM40" s="265"/>
      <c r="SGN40" s="265"/>
      <c r="SGO40" s="265"/>
      <c r="SGP40" s="265"/>
      <c r="SGQ40" s="265"/>
      <c r="SGR40" s="265"/>
      <c r="SGS40" s="265"/>
      <c r="SGT40" s="265" t="s">
        <v>457</v>
      </c>
      <c r="SGU40" s="265"/>
      <c r="SGV40" s="265"/>
      <c r="SGW40" s="265"/>
      <c r="SGX40" s="265"/>
      <c r="SGY40" s="265"/>
      <c r="SGZ40" s="265"/>
      <c r="SHA40" s="265"/>
      <c r="SHB40" s="265"/>
      <c r="SHC40" s="265"/>
      <c r="SHD40" s="265"/>
      <c r="SHE40" s="265"/>
      <c r="SHF40" s="265"/>
      <c r="SHG40" s="265"/>
      <c r="SHH40" s="265"/>
      <c r="SHI40" s="265"/>
      <c r="SHJ40" s="265" t="s">
        <v>457</v>
      </c>
      <c r="SHK40" s="265"/>
      <c r="SHL40" s="265"/>
      <c r="SHM40" s="265"/>
      <c r="SHN40" s="265"/>
      <c r="SHO40" s="265"/>
      <c r="SHP40" s="265"/>
      <c r="SHQ40" s="265"/>
      <c r="SHR40" s="265"/>
      <c r="SHS40" s="265"/>
      <c r="SHT40" s="265"/>
      <c r="SHU40" s="265"/>
      <c r="SHV40" s="265"/>
      <c r="SHW40" s="265"/>
      <c r="SHX40" s="265"/>
      <c r="SHY40" s="265"/>
      <c r="SHZ40" s="265" t="s">
        <v>457</v>
      </c>
      <c r="SIA40" s="265"/>
      <c r="SIB40" s="265"/>
      <c r="SIC40" s="265"/>
      <c r="SID40" s="265"/>
      <c r="SIE40" s="265"/>
      <c r="SIF40" s="265"/>
      <c r="SIG40" s="265"/>
      <c r="SIH40" s="265"/>
      <c r="SII40" s="265"/>
      <c r="SIJ40" s="265"/>
      <c r="SIK40" s="265"/>
      <c r="SIL40" s="265"/>
      <c r="SIM40" s="265"/>
      <c r="SIN40" s="265"/>
      <c r="SIO40" s="265"/>
      <c r="SIP40" s="265" t="s">
        <v>457</v>
      </c>
      <c r="SIQ40" s="265"/>
      <c r="SIR40" s="265"/>
      <c r="SIS40" s="265"/>
      <c r="SIT40" s="265"/>
      <c r="SIU40" s="265"/>
      <c r="SIV40" s="265"/>
      <c r="SIW40" s="265"/>
      <c r="SIX40" s="265"/>
      <c r="SIY40" s="265"/>
      <c r="SIZ40" s="265"/>
      <c r="SJA40" s="265"/>
      <c r="SJB40" s="265"/>
      <c r="SJC40" s="265"/>
      <c r="SJD40" s="265"/>
      <c r="SJE40" s="265"/>
      <c r="SJF40" s="265" t="s">
        <v>457</v>
      </c>
      <c r="SJG40" s="265"/>
      <c r="SJH40" s="265"/>
      <c r="SJI40" s="265"/>
      <c r="SJJ40" s="265"/>
      <c r="SJK40" s="265"/>
      <c r="SJL40" s="265"/>
      <c r="SJM40" s="265"/>
      <c r="SJN40" s="265"/>
      <c r="SJO40" s="265"/>
      <c r="SJP40" s="265"/>
      <c r="SJQ40" s="265"/>
      <c r="SJR40" s="265"/>
      <c r="SJS40" s="265"/>
      <c r="SJT40" s="265"/>
      <c r="SJU40" s="265"/>
      <c r="SJV40" s="265" t="s">
        <v>457</v>
      </c>
      <c r="SJW40" s="265"/>
      <c r="SJX40" s="265"/>
      <c r="SJY40" s="265"/>
      <c r="SJZ40" s="265"/>
      <c r="SKA40" s="265"/>
      <c r="SKB40" s="265"/>
      <c r="SKC40" s="265"/>
      <c r="SKD40" s="265"/>
      <c r="SKE40" s="265"/>
      <c r="SKF40" s="265"/>
      <c r="SKG40" s="265"/>
      <c r="SKH40" s="265"/>
      <c r="SKI40" s="265"/>
      <c r="SKJ40" s="265"/>
      <c r="SKK40" s="265"/>
      <c r="SKL40" s="265" t="s">
        <v>457</v>
      </c>
      <c r="SKM40" s="265"/>
      <c r="SKN40" s="265"/>
      <c r="SKO40" s="265"/>
      <c r="SKP40" s="265"/>
      <c r="SKQ40" s="265"/>
      <c r="SKR40" s="265"/>
      <c r="SKS40" s="265"/>
      <c r="SKT40" s="265"/>
      <c r="SKU40" s="265"/>
      <c r="SKV40" s="265"/>
      <c r="SKW40" s="265"/>
      <c r="SKX40" s="265"/>
      <c r="SKY40" s="265"/>
      <c r="SKZ40" s="265"/>
      <c r="SLA40" s="265"/>
      <c r="SLB40" s="265" t="s">
        <v>457</v>
      </c>
      <c r="SLC40" s="265"/>
      <c r="SLD40" s="265"/>
      <c r="SLE40" s="265"/>
      <c r="SLF40" s="265"/>
      <c r="SLG40" s="265"/>
      <c r="SLH40" s="265"/>
      <c r="SLI40" s="265"/>
      <c r="SLJ40" s="265"/>
      <c r="SLK40" s="265"/>
      <c r="SLL40" s="265"/>
      <c r="SLM40" s="265"/>
      <c r="SLN40" s="265"/>
      <c r="SLO40" s="265"/>
      <c r="SLP40" s="265"/>
      <c r="SLQ40" s="265"/>
      <c r="SLR40" s="265" t="s">
        <v>457</v>
      </c>
      <c r="SLS40" s="265"/>
      <c r="SLT40" s="265"/>
      <c r="SLU40" s="265"/>
      <c r="SLV40" s="265"/>
      <c r="SLW40" s="265"/>
      <c r="SLX40" s="265"/>
      <c r="SLY40" s="265"/>
      <c r="SLZ40" s="265"/>
      <c r="SMA40" s="265"/>
      <c r="SMB40" s="265"/>
      <c r="SMC40" s="265"/>
      <c r="SMD40" s="265"/>
      <c r="SME40" s="265"/>
      <c r="SMF40" s="265"/>
      <c r="SMG40" s="265"/>
      <c r="SMH40" s="265" t="s">
        <v>457</v>
      </c>
      <c r="SMI40" s="265"/>
      <c r="SMJ40" s="265"/>
      <c r="SMK40" s="265"/>
      <c r="SML40" s="265"/>
      <c r="SMM40" s="265"/>
      <c r="SMN40" s="265"/>
      <c r="SMO40" s="265"/>
      <c r="SMP40" s="265"/>
      <c r="SMQ40" s="265"/>
      <c r="SMR40" s="265"/>
      <c r="SMS40" s="265"/>
      <c r="SMT40" s="265"/>
      <c r="SMU40" s="265"/>
      <c r="SMV40" s="265"/>
      <c r="SMW40" s="265"/>
      <c r="SMX40" s="265" t="s">
        <v>457</v>
      </c>
      <c r="SMY40" s="265"/>
      <c r="SMZ40" s="265"/>
      <c r="SNA40" s="265"/>
      <c r="SNB40" s="265"/>
      <c r="SNC40" s="265"/>
      <c r="SND40" s="265"/>
      <c r="SNE40" s="265"/>
      <c r="SNF40" s="265"/>
      <c r="SNG40" s="265"/>
      <c r="SNH40" s="265"/>
      <c r="SNI40" s="265"/>
      <c r="SNJ40" s="265"/>
      <c r="SNK40" s="265"/>
      <c r="SNL40" s="265"/>
      <c r="SNM40" s="265"/>
      <c r="SNN40" s="265" t="s">
        <v>457</v>
      </c>
      <c r="SNO40" s="265"/>
      <c r="SNP40" s="265"/>
      <c r="SNQ40" s="265"/>
      <c r="SNR40" s="265"/>
      <c r="SNS40" s="265"/>
      <c r="SNT40" s="265"/>
      <c r="SNU40" s="265"/>
      <c r="SNV40" s="265"/>
      <c r="SNW40" s="265"/>
      <c r="SNX40" s="265"/>
      <c r="SNY40" s="265"/>
      <c r="SNZ40" s="265"/>
      <c r="SOA40" s="265"/>
      <c r="SOB40" s="265"/>
      <c r="SOC40" s="265"/>
      <c r="SOD40" s="265" t="s">
        <v>457</v>
      </c>
      <c r="SOE40" s="265"/>
      <c r="SOF40" s="265"/>
      <c r="SOG40" s="265"/>
      <c r="SOH40" s="265"/>
      <c r="SOI40" s="265"/>
      <c r="SOJ40" s="265"/>
      <c r="SOK40" s="265"/>
      <c r="SOL40" s="265"/>
      <c r="SOM40" s="265"/>
      <c r="SON40" s="265"/>
      <c r="SOO40" s="265"/>
      <c r="SOP40" s="265"/>
      <c r="SOQ40" s="265"/>
      <c r="SOR40" s="265"/>
      <c r="SOS40" s="265"/>
      <c r="SOT40" s="265" t="s">
        <v>457</v>
      </c>
      <c r="SOU40" s="265"/>
      <c r="SOV40" s="265"/>
      <c r="SOW40" s="265"/>
      <c r="SOX40" s="265"/>
      <c r="SOY40" s="265"/>
      <c r="SOZ40" s="265"/>
      <c r="SPA40" s="265"/>
      <c r="SPB40" s="265"/>
      <c r="SPC40" s="265"/>
      <c r="SPD40" s="265"/>
      <c r="SPE40" s="265"/>
      <c r="SPF40" s="265"/>
      <c r="SPG40" s="265"/>
      <c r="SPH40" s="265"/>
      <c r="SPI40" s="265"/>
      <c r="SPJ40" s="265" t="s">
        <v>457</v>
      </c>
      <c r="SPK40" s="265"/>
      <c r="SPL40" s="265"/>
      <c r="SPM40" s="265"/>
      <c r="SPN40" s="265"/>
      <c r="SPO40" s="265"/>
      <c r="SPP40" s="265"/>
      <c r="SPQ40" s="265"/>
      <c r="SPR40" s="265"/>
      <c r="SPS40" s="265"/>
      <c r="SPT40" s="265"/>
      <c r="SPU40" s="265"/>
      <c r="SPV40" s="265"/>
      <c r="SPW40" s="265"/>
      <c r="SPX40" s="265"/>
      <c r="SPY40" s="265"/>
      <c r="SPZ40" s="265" t="s">
        <v>457</v>
      </c>
      <c r="SQA40" s="265"/>
      <c r="SQB40" s="265"/>
      <c r="SQC40" s="265"/>
      <c r="SQD40" s="265"/>
      <c r="SQE40" s="265"/>
      <c r="SQF40" s="265"/>
      <c r="SQG40" s="265"/>
      <c r="SQH40" s="265"/>
      <c r="SQI40" s="265"/>
      <c r="SQJ40" s="265"/>
      <c r="SQK40" s="265"/>
      <c r="SQL40" s="265"/>
      <c r="SQM40" s="265"/>
      <c r="SQN40" s="265"/>
      <c r="SQO40" s="265"/>
      <c r="SQP40" s="265" t="s">
        <v>457</v>
      </c>
      <c r="SQQ40" s="265"/>
      <c r="SQR40" s="265"/>
      <c r="SQS40" s="265"/>
      <c r="SQT40" s="265"/>
      <c r="SQU40" s="265"/>
      <c r="SQV40" s="265"/>
      <c r="SQW40" s="265"/>
      <c r="SQX40" s="265"/>
      <c r="SQY40" s="265"/>
      <c r="SQZ40" s="265"/>
      <c r="SRA40" s="265"/>
      <c r="SRB40" s="265"/>
      <c r="SRC40" s="265"/>
      <c r="SRD40" s="265"/>
      <c r="SRE40" s="265"/>
      <c r="SRF40" s="265" t="s">
        <v>457</v>
      </c>
      <c r="SRG40" s="265"/>
      <c r="SRH40" s="265"/>
      <c r="SRI40" s="265"/>
      <c r="SRJ40" s="265"/>
      <c r="SRK40" s="265"/>
      <c r="SRL40" s="265"/>
      <c r="SRM40" s="265"/>
      <c r="SRN40" s="265"/>
      <c r="SRO40" s="265"/>
      <c r="SRP40" s="265"/>
      <c r="SRQ40" s="265"/>
      <c r="SRR40" s="265"/>
      <c r="SRS40" s="265"/>
      <c r="SRT40" s="265"/>
      <c r="SRU40" s="265"/>
      <c r="SRV40" s="265" t="s">
        <v>457</v>
      </c>
      <c r="SRW40" s="265"/>
      <c r="SRX40" s="265"/>
      <c r="SRY40" s="265"/>
      <c r="SRZ40" s="265"/>
      <c r="SSA40" s="265"/>
      <c r="SSB40" s="265"/>
      <c r="SSC40" s="265"/>
      <c r="SSD40" s="265"/>
      <c r="SSE40" s="265"/>
      <c r="SSF40" s="265"/>
      <c r="SSG40" s="265"/>
      <c r="SSH40" s="265"/>
      <c r="SSI40" s="265"/>
      <c r="SSJ40" s="265"/>
      <c r="SSK40" s="265"/>
      <c r="SSL40" s="265" t="s">
        <v>457</v>
      </c>
      <c r="SSM40" s="265"/>
      <c r="SSN40" s="265"/>
      <c r="SSO40" s="265"/>
      <c r="SSP40" s="265"/>
      <c r="SSQ40" s="265"/>
      <c r="SSR40" s="265"/>
      <c r="SSS40" s="265"/>
      <c r="SST40" s="265"/>
      <c r="SSU40" s="265"/>
      <c r="SSV40" s="265"/>
      <c r="SSW40" s="265"/>
      <c r="SSX40" s="265"/>
      <c r="SSY40" s="265"/>
      <c r="SSZ40" s="265"/>
      <c r="STA40" s="265"/>
      <c r="STB40" s="265" t="s">
        <v>457</v>
      </c>
      <c r="STC40" s="265"/>
      <c r="STD40" s="265"/>
      <c r="STE40" s="265"/>
      <c r="STF40" s="265"/>
      <c r="STG40" s="265"/>
      <c r="STH40" s="265"/>
      <c r="STI40" s="265"/>
      <c r="STJ40" s="265"/>
      <c r="STK40" s="265"/>
      <c r="STL40" s="265"/>
      <c r="STM40" s="265"/>
      <c r="STN40" s="265"/>
      <c r="STO40" s="265"/>
      <c r="STP40" s="265"/>
      <c r="STQ40" s="265"/>
      <c r="STR40" s="265" t="s">
        <v>457</v>
      </c>
      <c r="STS40" s="265"/>
      <c r="STT40" s="265"/>
      <c r="STU40" s="265"/>
      <c r="STV40" s="265"/>
      <c r="STW40" s="265"/>
      <c r="STX40" s="265"/>
      <c r="STY40" s="265"/>
      <c r="STZ40" s="265"/>
      <c r="SUA40" s="265"/>
      <c r="SUB40" s="265"/>
      <c r="SUC40" s="265"/>
      <c r="SUD40" s="265"/>
      <c r="SUE40" s="265"/>
      <c r="SUF40" s="265"/>
      <c r="SUG40" s="265"/>
      <c r="SUH40" s="265" t="s">
        <v>457</v>
      </c>
      <c r="SUI40" s="265"/>
      <c r="SUJ40" s="265"/>
      <c r="SUK40" s="265"/>
      <c r="SUL40" s="265"/>
      <c r="SUM40" s="265"/>
      <c r="SUN40" s="265"/>
      <c r="SUO40" s="265"/>
      <c r="SUP40" s="265"/>
      <c r="SUQ40" s="265"/>
      <c r="SUR40" s="265"/>
      <c r="SUS40" s="265"/>
      <c r="SUT40" s="265"/>
      <c r="SUU40" s="265"/>
      <c r="SUV40" s="265"/>
      <c r="SUW40" s="265"/>
      <c r="SUX40" s="265" t="s">
        <v>457</v>
      </c>
      <c r="SUY40" s="265"/>
      <c r="SUZ40" s="265"/>
      <c r="SVA40" s="265"/>
      <c r="SVB40" s="265"/>
      <c r="SVC40" s="265"/>
      <c r="SVD40" s="265"/>
      <c r="SVE40" s="265"/>
      <c r="SVF40" s="265"/>
      <c r="SVG40" s="265"/>
      <c r="SVH40" s="265"/>
      <c r="SVI40" s="265"/>
      <c r="SVJ40" s="265"/>
      <c r="SVK40" s="265"/>
      <c r="SVL40" s="265"/>
      <c r="SVM40" s="265"/>
      <c r="SVN40" s="265" t="s">
        <v>457</v>
      </c>
      <c r="SVO40" s="265"/>
      <c r="SVP40" s="265"/>
      <c r="SVQ40" s="265"/>
      <c r="SVR40" s="265"/>
      <c r="SVS40" s="265"/>
      <c r="SVT40" s="265"/>
      <c r="SVU40" s="265"/>
      <c r="SVV40" s="265"/>
      <c r="SVW40" s="265"/>
      <c r="SVX40" s="265"/>
      <c r="SVY40" s="265"/>
      <c r="SVZ40" s="265"/>
      <c r="SWA40" s="265"/>
      <c r="SWB40" s="265"/>
      <c r="SWC40" s="265"/>
      <c r="SWD40" s="265" t="s">
        <v>457</v>
      </c>
      <c r="SWE40" s="265"/>
      <c r="SWF40" s="265"/>
      <c r="SWG40" s="265"/>
      <c r="SWH40" s="265"/>
      <c r="SWI40" s="265"/>
      <c r="SWJ40" s="265"/>
      <c r="SWK40" s="265"/>
      <c r="SWL40" s="265"/>
      <c r="SWM40" s="265"/>
      <c r="SWN40" s="265"/>
      <c r="SWO40" s="265"/>
      <c r="SWP40" s="265"/>
      <c r="SWQ40" s="265"/>
      <c r="SWR40" s="265"/>
      <c r="SWS40" s="265"/>
      <c r="SWT40" s="265" t="s">
        <v>457</v>
      </c>
      <c r="SWU40" s="265"/>
      <c r="SWV40" s="265"/>
      <c r="SWW40" s="265"/>
      <c r="SWX40" s="265"/>
      <c r="SWY40" s="265"/>
      <c r="SWZ40" s="265"/>
      <c r="SXA40" s="265"/>
      <c r="SXB40" s="265"/>
      <c r="SXC40" s="265"/>
      <c r="SXD40" s="265"/>
      <c r="SXE40" s="265"/>
      <c r="SXF40" s="265"/>
      <c r="SXG40" s="265"/>
      <c r="SXH40" s="265"/>
      <c r="SXI40" s="265"/>
      <c r="SXJ40" s="265" t="s">
        <v>457</v>
      </c>
      <c r="SXK40" s="265"/>
      <c r="SXL40" s="265"/>
      <c r="SXM40" s="265"/>
      <c r="SXN40" s="265"/>
      <c r="SXO40" s="265"/>
      <c r="SXP40" s="265"/>
      <c r="SXQ40" s="265"/>
      <c r="SXR40" s="265"/>
      <c r="SXS40" s="265"/>
      <c r="SXT40" s="265"/>
      <c r="SXU40" s="265"/>
      <c r="SXV40" s="265"/>
      <c r="SXW40" s="265"/>
      <c r="SXX40" s="265"/>
      <c r="SXY40" s="265"/>
      <c r="SXZ40" s="265" t="s">
        <v>457</v>
      </c>
      <c r="SYA40" s="265"/>
      <c r="SYB40" s="265"/>
      <c r="SYC40" s="265"/>
      <c r="SYD40" s="265"/>
      <c r="SYE40" s="265"/>
      <c r="SYF40" s="265"/>
      <c r="SYG40" s="265"/>
      <c r="SYH40" s="265"/>
      <c r="SYI40" s="265"/>
      <c r="SYJ40" s="265"/>
      <c r="SYK40" s="265"/>
      <c r="SYL40" s="265"/>
      <c r="SYM40" s="265"/>
      <c r="SYN40" s="265"/>
      <c r="SYO40" s="265"/>
      <c r="SYP40" s="265" t="s">
        <v>457</v>
      </c>
      <c r="SYQ40" s="265"/>
      <c r="SYR40" s="265"/>
      <c r="SYS40" s="265"/>
      <c r="SYT40" s="265"/>
      <c r="SYU40" s="265"/>
      <c r="SYV40" s="265"/>
      <c r="SYW40" s="265"/>
      <c r="SYX40" s="265"/>
      <c r="SYY40" s="265"/>
      <c r="SYZ40" s="265"/>
      <c r="SZA40" s="265"/>
      <c r="SZB40" s="265"/>
      <c r="SZC40" s="265"/>
      <c r="SZD40" s="265"/>
      <c r="SZE40" s="265"/>
      <c r="SZF40" s="265" t="s">
        <v>457</v>
      </c>
      <c r="SZG40" s="265"/>
      <c r="SZH40" s="265"/>
      <c r="SZI40" s="265"/>
      <c r="SZJ40" s="265"/>
      <c r="SZK40" s="265"/>
      <c r="SZL40" s="265"/>
      <c r="SZM40" s="265"/>
      <c r="SZN40" s="265"/>
      <c r="SZO40" s="265"/>
      <c r="SZP40" s="265"/>
      <c r="SZQ40" s="265"/>
      <c r="SZR40" s="265"/>
      <c r="SZS40" s="265"/>
      <c r="SZT40" s="265"/>
      <c r="SZU40" s="265"/>
      <c r="SZV40" s="265" t="s">
        <v>457</v>
      </c>
      <c r="SZW40" s="265"/>
      <c r="SZX40" s="265"/>
      <c r="SZY40" s="265"/>
      <c r="SZZ40" s="265"/>
      <c r="TAA40" s="265"/>
      <c r="TAB40" s="265"/>
      <c r="TAC40" s="265"/>
      <c r="TAD40" s="265"/>
      <c r="TAE40" s="265"/>
      <c r="TAF40" s="265"/>
      <c r="TAG40" s="265"/>
      <c r="TAH40" s="265"/>
      <c r="TAI40" s="265"/>
      <c r="TAJ40" s="265"/>
      <c r="TAK40" s="265"/>
      <c r="TAL40" s="265" t="s">
        <v>457</v>
      </c>
      <c r="TAM40" s="265"/>
      <c r="TAN40" s="265"/>
      <c r="TAO40" s="265"/>
      <c r="TAP40" s="265"/>
      <c r="TAQ40" s="265"/>
      <c r="TAR40" s="265"/>
      <c r="TAS40" s="265"/>
      <c r="TAT40" s="265"/>
      <c r="TAU40" s="265"/>
      <c r="TAV40" s="265"/>
      <c r="TAW40" s="265"/>
      <c r="TAX40" s="265"/>
      <c r="TAY40" s="265"/>
      <c r="TAZ40" s="265"/>
      <c r="TBA40" s="265"/>
      <c r="TBB40" s="265" t="s">
        <v>457</v>
      </c>
      <c r="TBC40" s="265"/>
      <c r="TBD40" s="265"/>
      <c r="TBE40" s="265"/>
      <c r="TBF40" s="265"/>
      <c r="TBG40" s="265"/>
      <c r="TBH40" s="265"/>
      <c r="TBI40" s="265"/>
      <c r="TBJ40" s="265"/>
      <c r="TBK40" s="265"/>
      <c r="TBL40" s="265"/>
      <c r="TBM40" s="265"/>
      <c r="TBN40" s="265"/>
      <c r="TBO40" s="265"/>
      <c r="TBP40" s="265"/>
      <c r="TBQ40" s="265"/>
      <c r="TBR40" s="265" t="s">
        <v>457</v>
      </c>
      <c r="TBS40" s="265"/>
      <c r="TBT40" s="265"/>
      <c r="TBU40" s="265"/>
      <c r="TBV40" s="265"/>
      <c r="TBW40" s="265"/>
      <c r="TBX40" s="265"/>
      <c r="TBY40" s="265"/>
      <c r="TBZ40" s="265"/>
      <c r="TCA40" s="265"/>
      <c r="TCB40" s="265"/>
      <c r="TCC40" s="265"/>
      <c r="TCD40" s="265"/>
      <c r="TCE40" s="265"/>
      <c r="TCF40" s="265"/>
      <c r="TCG40" s="265"/>
      <c r="TCH40" s="265" t="s">
        <v>457</v>
      </c>
      <c r="TCI40" s="265"/>
      <c r="TCJ40" s="265"/>
      <c r="TCK40" s="265"/>
      <c r="TCL40" s="265"/>
      <c r="TCM40" s="265"/>
      <c r="TCN40" s="265"/>
      <c r="TCO40" s="265"/>
      <c r="TCP40" s="265"/>
      <c r="TCQ40" s="265"/>
      <c r="TCR40" s="265"/>
      <c r="TCS40" s="265"/>
      <c r="TCT40" s="265"/>
      <c r="TCU40" s="265"/>
      <c r="TCV40" s="265"/>
      <c r="TCW40" s="265"/>
      <c r="TCX40" s="265" t="s">
        <v>457</v>
      </c>
      <c r="TCY40" s="265"/>
      <c r="TCZ40" s="265"/>
      <c r="TDA40" s="265"/>
      <c r="TDB40" s="265"/>
      <c r="TDC40" s="265"/>
      <c r="TDD40" s="265"/>
      <c r="TDE40" s="265"/>
      <c r="TDF40" s="265"/>
      <c r="TDG40" s="265"/>
      <c r="TDH40" s="265"/>
      <c r="TDI40" s="265"/>
      <c r="TDJ40" s="265"/>
      <c r="TDK40" s="265"/>
      <c r="TDL40" s="265"/>
      <c r="TDM40" s="265"/>
      <c r="TDN40" s="265" t="s">
        <v>457</v>
      </c>
      <c r="TDO40" s="265"/>
      <c r="TDP40" s="265"/>
      <c r="TDQ40" s="265"/>
      <c r="TDR40" s="265"/>
      <c r="TDS40" s="265"/>
      <c r="TDT40" s="265"/>
      <c r="TDU40" s="265"/>
      <c r="TDV40" s="265"/>
      <c r="TDW40" s="265"/>
      <c r="TDX40" s="265"/>
      <c r="TDY40" s="265"/>
      <c r="TDZ40" s="265"/>
      <c r="TEA40" s="265"/>
      <c r="TEB40" s="265"/>
      <c r="TEC40" s="265"/>
      <c r="TED40" s="265" t="s">
        <v>457</v>
      </c>
      <c r="TEE40" s="265"/>
      <c r="TEF40" s="265"/>
      <c r="TEG40" s="265"/>
      <c r="TEH40" s="265"/>
      <c r="TEI40" s="265"/>
      <c r="TEJ40" s="265"/>
      <c r="TEK40" s="265"/>
      <c r="TEL40" s="265"/>
      <c r="TEM40" s="265"/>
      <c r="TEN40" s="265"/>
      <c r="TEO40" s="265"/>
      <c r="TEP40" s="265"/>
      <c r="TEQ40" s="265"/>
      <c r="TER40" s="265"/>
      <c r="TES40" s="265"/>
      <c r="TET40" s="265" t="s">
        <v>457</v>
      </c>
      <c r="TEU40" s="265"/>
      <c r="TEV40" s="265"/>
      <c r="TEW40" s="265"/>
      <c r="TEX40" s="265"/>
      <c r="TEY40" s="265"/>
      <c r="TEZ40" s="265"/>
      <c r="TFA40" s="265"/>
      <c r="TFB40" s="265"/>
      <c r="TFC40" s="265"/>
      <c r="TFD40" s="265"/>
      <c r="TFE40" s="265"/>
      <c r="TFF40" s="265"/>
      <c r="TFG40" s="265"/>
      <c r="TFH40" s="265"/>
      <c r="TFI40" s="265"/>
      <c r="TFJ40" s="265" t="s">
        <v>457</v>
      </c>
      <c r="TFK40" s="265"/>
      <c r="TFL40" s="265"/>
      <c r="TFM40" s="265"/>
      <c r="TFN40" s="265"/>
      <c r="TFO40" s="265"/>
      <c r="TFP40" s="265"/>
      <c r="TFQ40" s="265"/>
      <c r="TFR40" s="265"/>
      <c r="TFS40" s="265"/>
      <c r="TFT40" s="265"/>
      <c r="TFU40" s="265"/>
      <c r="TFV40" s="265"/>
      <c r="TFW40" s="265"/>
      <c r="TFX40" s="265"/>
      <c r="TFY40" s="265"/>
      <c r="TFZ40" s="265" t="s">
        <v>457</v>
      </c>
      <c r="TGA40" s="265"/>
      <c r="TGB40" s="265"/>
      <c r="TGC40" s="265"/>
      <c r="TGD40" s="265"/>
      <c r="TGE40" s="265"/>
      <c r="TGF40" s="265"/>
      <c r="TGG40" s="265"/>
      <c r="TGH40" s="265"/>
      <c r="TGI40" s="265"/>
      <c r="TGJ40" s="265"/>
      <c r="TGK40" s="265"/>
      <c r="TGL40" s="265"/>
      <c r="TGM40" s="265"/>
      <c r="TGN40" s="265"/>
      <c r="TGO40" s="265"/>
      <c r="TGP40" s="265" t="s">
        <v>457</v>
      </c>
      <c r="TGQ40" s="265"/>
      <c r="TGR40" s="265"/>
      <c r="TGS40" s="265"/>
      <c r="TGT40" s="265"/>
      <c r="TGU40" s="265"/>
      <c r="TGV40" s="265"/>
      <c r="TGW40" s="265"/>
      <c r="TGX40" s="265"/>
      <c r="TGY40" s="265"/>
      <c r="TGZ40" s="265"/>
      <c r="THA40" s="265"/>
      <c r="THB40" s="265"/>
      <c r="THC40" s="265"/>
      <c r="THD40" s="265"/>
      <c r="THE40" s="265"/>
      <c r="THF40" s="265" t="s">
        <v>457</v>
      </c>
      <c r="THG40" s="265"/>
      <c r="THH40" s="265"/>
      <c r="THI40" s="265"/>
      <c r="THJ40" s="265"/>
      <c r="THK40" s="265"/>
      <c r="THL40" s="265"/>
      <c r="THM40" s="265"/>
      <c r="THN40" s="265"/>
      <c r="THO40" s="265"/>
      <c r="THP40" s="265"/>
      <c r="THQ40" s="265"/>
      <c r="THR40" s="265"/>
      <c r="THS40" s="265"/>
      <c r="THT40" s="265"/>
      <c r="THU40" s="265"/>
      <c r="THV40" s="265" t="s">
        <v>457</v>
      </c>
      <c r="THW40" s="265"/>
      <c r="THX40" s="265"/>
      <c r="THY40" s="265"/>
      <c r="THZ40" s="265"/>
      <c r="TIA40" s="265"/>
      <c r="TIB40" s="265"/>
      <c r="TIC40" s="265"/>
      <c r="TID40" s="265"/>
      <c r="TIE40" s="265"/>
      <c r="TIF40" s="265"/>
      <c r="TIG40" s="265"/>
      <c r="TIH40" s="265"/>
      <c r="TII40" s="265"/>
      <c r="TIJ40" s="265"/>
      <c r="TIK40" s="265"/>
      <c r="TIL40" s="265" t="s">
        <v>457</v>
      </c>
      <c r="TIM40" s="265"/>
      <c r="TIN40" s="265"/>
      <c r="TIO40" s="265"/>
      <c r="TIP40" s="265"/>
      <c r="TIQ40" s="265"/>
      <c r="TIR40" s="265"/>
      <c r="TIS40" s="265"/>
      <c r="TIT40" s="265"/>
      <c r="TIU40" s="265"/>
      <c r="TIV40" s="265"/>
      <c r="TIW40" s="265"/>
      <c r="TIX40" s="265"/>
      <c r="TIY40" s="265"/>
      <c r="TIZ40" s="265"/>
      <c r="TJA40" s="265"/>
      <c r="TJB40" s="265" t="s">
        <v>457</v>
      </c>
      <c r="TJC40" s="265"/>
      <c r="TJD40" s="265"/>
      <c r="TJE40" s="265"/>
      <c r="TJF40" s="265"/>
      <c r="TJG40" s="265"/>
      <c r="TJH40" s="265"/>
      <c r="TJI40" s="265"/>
      <c r="TJJ40" s="265"/>
      <c r="TJK40" s="265"/>
      <c r="TJL40" s="265"/>
      <c r="TJM40" s="265"/>
      <c r="TJN40" s="265"/>
      <c r="TJO40" s="265"/>
      <c r="TJP40" s="265"/>
      <c r="TJQ40" s="265"/>
      <c r="TJR40" s="265" t="s">
        <v>457</v>
      </c>
      <c r="TJS40" s="265"/>
      <c r="TJT40" s="265"/>
      <c r="TJU40" s="265"/>
      <c r="TJV40" s="265"/>
      <c r="TJW40" s="265"/>
      <c r="TJX40" s="265"/>
      <c r="TJY40" s="265"/>
      <c r="TJZ40" s="265"/>
      <c r="TKA40" s="265"/>
      <c r="TKB40" s="265"/>
      <c r="TKC40" s="265"/>
      <c r="TKD40" s="265"/>
      <c r="TKE40" s="265"/>
      <c r="TKF40" s="265"/>
      <c r="TKG40" s="265"/>
      <c r="TKH40" s="265" t="s">
        <v>457</v>
      </c>
      <c r="TKI40" s="265"/>
      <c r="TKJ40" s="265"/>
      <c r="TKK40" s="265"/>
      <c r="TKL40" s="265"/>
      <c r="TKM40" s="265"/>
      <c r="TKN40" s="265"/>
      <c r="TKO40" s="265"/>
      <c r="TKP40" s="265"/>
      <c r="TKQ40" s="265"/>
      <c r="TKR40" s="265"/>
      <c r="TKS40" s="265"/>
      <c r="TKT40" s="265"/>
      <c r="TKU40" s="265"/>
      <c r="TKV40" s="265"/>
      <c r="TKW40" s="265"/>
      <c r="TKX40" s="265" t="s">
        <v>457</v>
      </c>
      <c r="TKY40" s="265"/>
      <c r="TKZ40" s="265"/>
      <c r="TLA40" s="265"/>
      <c r="TLB40" s="265"/>
      <c r="TLC40" s="265"/>
      <c r="TLD40" s="265"/>
      <c r="TLE40" s="265"/>
      <c r="TLF40" s="265"/>
      <c r="TLG40" s="265"/>
      <c r="TLH40" s="265"/>
      <c r="TLI40" s="265"/>
      <c r="TLJ40" s="265"/>
      <c r="TLK40" s="265"/>
      <c r="TLL40" s="265"/>
      <c r="TLM40" s="265"/>
      <c r="TLN40" s="265" t="s">
        <v>457</v>
      </c>
      <c r="TLO40" s="265"/>
      <c r="TLP40" s="265"/>
      <c r="TLQ40" s="265"/>
      <c r="TLR40" s="265"/>
      <c r="TLS40" s="265"/>
      <c r="TLT40" s="265"/>
      <c r="TLU40" s="265"/>
      <c r="TLV40" s="265"/>
      <c r="TLW40" s="265"/>
      <c r="TLX40" s="265"/>
      <c r="TLY40" s="265"/>
      <c r="TLZ40" s="265"/>
      <c r="TMA40" s="265"/>
      <c r="TMB40" s="265"/>
      <c r="TMC40" s="265"/>
      <c r="TMD40" s="265" t="s">
        <v>457</v>
      </c>
      <c r="TME40" s="265"/>
      <c r="TMF40" s="265"/>
      <c r="TMG40" s="265"/>
      <c r="TMH40" s="265"/>
      <c r="TMI40" s="265"/>
      <c r="TMJ40" s="265"/>
      <c r="TMK40" s="265"/>
      <c r="TML40" s="265"/>
      <c r="TMM40" s="265"/>
      <c r="TMN40" s="265"/>
      <c r="TMO40" s="265"/>
      <c r="TMP40" s="265"/>
      <c r="TMQ40" s="265"/>
      <c r="TMR40" s="265"/>
      <c r="TMS40" s="265"/>
      <c r="TMT40" s="265" t="s">
        <v>457</v>
      </c>
      <c r="TMU40" s="265"/>
      <c r="TMV40" s="265"/>
      <c r="TMW40" s="265"/>
      <c r="TMX40" s="265"/>
      <c r="TMY40" s="265"/>
      <c r="TMZ40" s="265"/>
      <c r="TNA40" s="265"/>
      <c r="TNB40" s="265"/>
      <c r="TNC40" s="265"/>
      <c r="TND40" s="265"/>
      <c r="TNE40" s="265"/>
      <c r="TNF40" s="265"/>
      <c r="TNG40" s="265"/>
      <c r="TNH40" s="265"/>
      <c r="TNI40" s="265"/>
      <c r="TNJ40" s="265" t="s">
        <v>457</v>
      </c>
      <c r="TNK40" s="265"/>
      <c r="TNL40" s="265"/>
      <c r="TNM40" s="265"/>
      <c r="TNN40" s="265"/>
      <c r="TNO40" s="265"/>
      <c r="TNP40" s="265"/>
      <c r="TNQ40" s="265"/>
      <c r="TNR40" s="265"/>
      <c r="TNS40" s="265"/>
      <c r="TNT40" s="265"/>
      <c r="TNU40" s="265"/>
      <c r="TNV40" s="265"/>
      <c r="TNW40" s="265"/>
      <c r="TNX40" s="265"/>
      <c r="TNY40" s="265"/>
      <c r="TNZ40" s="265" t="s">
        <v>457</v>
      </c>
      <c r="TOA40" s="265"/>
      <c r="TOB40" s="265"/>
      <c r="TOC40" s="265"/>
      <c r="TOD40" s="265"/>
      <c r="TOE40" s="265"/>
      <c r="TOF40" s="265"/>
      <c r="TOG40" s="265"/>
      <c r="TOH40" s="265"/>
      <c r="TOI40" s="265"/>
      <c r="TOJ40" s="265"/>
      <c r="TOK40" s="265"/>
      <c r="TOL40" s="265"/>
      <c r="TOM40" s="265"/>
      <c r="TON40" s="265"/>
      <c r="TOO40" s="265"/>
      <c r="TOP40" s="265" t="s">
        <v>457</v>
      </c>
      <c r="TOQ40" s="265"/>
      <c r="TOR40" s="265"/>
      <c r="TOS40" s="265"/>
      <c r="TOT40" s="265"/>
      <c r="TOU40" s="265"/>
      <c r="TOV40" s="265"/>
      <c r="TOW40" s="265"/>
      <c r="TOX40" s="265"/>
      <c r="TOY40" s="265"/>
      <c r="TOZ40" s="265"/>
      <c r="TPA40" s="265"/>
      <c r="TPB40" s="265"/>
      <c r="TPC40" s="265"/>
      <c r="TPD40" s="265"/>
      <c r="TPE40" s="265"/>
      <c r="TPF40" s="265" t="s">
        <v>457</v>
      </c>
      <c r="TPG40" s="265"/>
      <c r="TPH40" s="265"/>
      <c r="TPI40" s="265"/>
      <c r="TPJ40" s="265"/>
      <c r="TPK40" s="265"/>
      <c r="TPL40" s="265"/>
      <c r="TPM40" s="265"/>
      <c r="TPN40" s="265"/>
      <c r="TPO40" s="265"/>
      <c r="TPP40" s="265"/>
      <c r="TPQ40" s="265"/>
      <c r="TPR40" s="265"/>
      <c r="TPS40" s="265"/>
      <c r="TPT40" s="265"/>
      <c r="TPU40" s="265"/>
      <c r="TPV40" s="265" t="s">
        <v>457</v>
      </c>
      <c r="TPW40" s="265"/>
      <c r="TPX40" s="265"/>
      <c r="TPY40" s="265"/>
      <c r="TPZ40" s="265"/>
      <c r="TQA40" s="265"/>
      <c r="TQB40" s="265"/>
      <c r="TQC40" s="265"/>
      <c r="TQD40" s="265"/>
      <c r="TQE40" s="265"/>
      <c r="TQF40" s="265"/>
      <c r="TQG40" s="265"/>
      <c r="TQH40" s="265"/>
      <c r="TQI40" s="265"/>
      <c r="TQJ40" s="265"/>
      <c r="TQK40" s="265"/>
      <c r="TQL40" s="265" t="s">
        <v>457</v>
      </c>
      <c r="TQM40" s="265"/>
      <c r="TQN40" s="265"/>
      <c r="TQO40" s="265"/>
      <c r="TQP40" s="265"/>
      <c r="TQQ40" s="265"/>
      <c r="TQR40" s="265"/>
      <c r="TQS40" s="265"/>
      <c r="TQT40" s="265"/>
      <c r="TQU40" s="265"/>
      <c r="TQV40" s="265"/>
      <c r="TQW40" s="265"/>
      <c r="TQX40" s="265"/>
      <c r="TQY40" s="265"/>
      <c r="TQZ40" s="265"/>
      <c r="TRA40" s="265"/>
      <c r="TRB40" s="265" t="s">
        <v>457</v>
      </c>
      <c r="TRC40" s="265"/>
      <c r="TRD40" s="265"/>
      <c r="TRE40" s="265"/>
      <c r="TRF40" s="265"/>
      <c r="TRG40" s="265"/>
      <c r="TRH40" s="265"/>
      <c r="TRI40" s="265"/>
      <c r="TRJ40" s="265"/>
      <c r="TRK40" s="265"/>
      <c r="TRL40" s="265"/>
      <c r="TRM40" s="265"/>
      <c r="TRN40" s="265"/>
      <c r="TRO40" s="265"/>
      <c r="TRP40" s="265"/>
      <c r="TRQ40" s="265"/>
      <c r="TRR40" s="265" t="s">
        <v>457</v>
      </c>
      <c r="TRS40" s="265"/>
      <c r="TRT40" s="265"/>
      <c r="TRU40" s="265"/>
      <c r="TRV40" s="265"/>
      <c r="TRW40" s="265"/>
      <c r="TRX40" s="265"/>
      <c r="TRY40" s="265"/>
      <c r="TRZ40" s="265"/>
      <c r="TSA40" s="265"/>
      <c r="TSB40" s="265"/>
      <c r="TSC40" s="265"/>
      <c r="TSD40" s="265"/>
      <c r="TSE40" s="265"/>
      <c r="TSF40" s="265"/>
      <c r="TSG40" s="265"/>
      <c r="TSH40" s="265" t="s">
        <v>457</v>
      </c>
      <c r="TSI40" s="265"/>
      <c r="TSJ40" s="265"/>
      <c r="TSK40" s="265"/>
      <c r="TSL40" s="265"/>
      <c r="TSM40" s="265"/>
      <c r="TSN40" s="265"/>
      <c r="TSO40" s="265"/>
      <c r="TSP40" s="265"/>
      <c r="TSQ40" s="265"/>
      <c r="TSR40" s="265"/>
      <c r="TSS40" s="265"/>
      <c r="TST40" s="265"/>
      <c r="TSU40" s="265"/>
      <c r="TSV40" s="265"/>
      <c r="TSW40" s="265"/>
      <c r="TSX40" s="265" t="s">
        <v>457</v>
      </c>
      <c r="TSY40" s="265"/>
      <c r="TSZ40" s="265"/>
      <c r="TTA40" s="265"/>
      <c r="TTB40" s="265"/>
      <c r="TTC40" s="265"/>
      <c r="TTD40" s="265"/>
      <c r="TTE40" s="265"/>
      <c r="TTF40" s="265"/>
      <c r="TTG40" s="265"/>
      <c r="TTH40" s="265"/>
      <c r="TTI40" s="265"/>
      <c r="TTJ40" s="265"/>
      <c r="TTK40" s="265"/>
      <c r="TTL40" s="265"/>
      <c r="TTM40" s="265"/>
      <c r="TTN40" s="265" t="s">
        <v>457</v>
      </c>
      <c r="TTO40" s="265"/>
      <c r="TTP40" s="265"/>
      <c r="TTQ40" s="265"/>
      <c r="TTR40" s="265"/>
      <c r="TTS40" s="265"/>
      <c r="TTT40" s="265"/>
      <c r="TTU40" s="265"/>
      <c r="TTV40" s="265"/>
      <c r="TTW40" s="265"/>
      <c r="TTX40" s="265"/>
      <c r="TTY40" s="265"/>
      <c r="TTZ40" s="265"/>
      <c r="TUA40" s="265"/>
      <c r="TUB40" s="265"/>
      <c r="TUC40" s="265"/>
      <c r="TUD40" s="265" t="s">
        <v>457</v>
      </c>
      <c r="TUE40" s="265"/>
      <c r="TUF40" s="265"/>
      <c r="TUG40" s="265"/>
      <c r="TUH40" s="265"/>
      <c r="TUI40" s="265"/>
      <c r="TUJ40" s="265"/>
      <c r="TUK40" s="265"/>
      <c r="TUL40" s="265"/>
      <c r="TUM40" s="265"/>
      <c r="TUN40" s="265"/>
      <c r="TUO40" s="265"/>
      <c r="TUP40" s="265"/>
      <c r="TUQ40" s="265"/>
      <c r="TUR40" s="265"/>
      <c r="TUS40" s="265"/>
      <c r="TUT40" s="265" t="s">
        <v>457</v>
      </c>
      <c r="TUU40" s="265"/>
      <c r="TUV40" s="265"/>
      <c r="TUW40" s="265"/>
      <c r="TUX40" s="265"/>
      <c r="TUY40" s="265"/>
      <c r="TUZ40" s="265"/>
      <c r="TVA40" s="265"/>
      <c r="TVB40" s="265"/>
      <c r="TVC40" s="265"/>
      <c r="TVD40" s="265"/>
      <c r="TVE40" s="265"/>
      <c r="TVF40" s="265"/>
      <c r="TVG40" s="265"/>
      <c r="TVH40" s="265"/>
      <c r="TVI40" s="265"/>
      <c r="TVJ40" s="265" t="s">
        <v>457</v>
      </c>
      <c r="TVK40" s="265"/>
      <c r="TVL40" s="265"/>
      <c r="TVM40" s="265"/>
      <c r="TVN40" s="265"/>
      <c r="TVO40" s="265"/>
      <c r="TVP40" s="265"/>
      <c r="TVQ40" s="265"/>
      <c r="TVR40" s="265"/>
      <c r="TVS40" s="265"/>
      <c r="TVT40" s="265"/>
      <c r="TVU40" s="265"/>
      <c r="TVV40" s="265"/>
      <c r="TVW40" s="265"/>
      <c r="TVX40" s="265"/>
      <c r="TVY40" s="265"/>
      <c r="TVZ40" s="265" t="s">
        <v>457</v>
      </c>
      <c r="TWA40" s="265"/>
      <c r="TWB40" s="265"/>
      <c r="TWC40" s="265"/>
      <c r="TWD40" s="265"/>
      <c r="TWE40" s="265"/>
      <c r="TWF40" s="265"/>
      <c r="TWG40" s="265"/>
      <c r="TWH40" s="265"/>
      <c r="TWI40" s="265"/>
      <c r="TWJ40" s="265"/>
      <c r="TWK40" s="265"/>
      <c r="TWL40" s="265"/>
      <c r="TWM40" s="265"/>
      <c r="TWN40" s="265"/>
      <c r="TWO40" s="265"/>
      <c r="TWP40" s="265" t="s">
        <v>457</v>
      </c>
      <c r="TWQ40" s="265"/>
      <c r="TWR40" s="265"/>
      <c r="TWS40" s="265"/>
      <c r="TWT40" s="265"/>
      <c r="TWU40" s="265"/>
      <c r="TWV40" s="265"/>
      <c r="TWW40" s="265"/>
      <c r="TWX40" s="265"/>
      <c r="TWY40" s="265"/>
      <c r="TWZ40" s="265"/>
      <c r="TXA40" s="265"/>
      <c r="TXB40" s="265"/>
      <c r="TXC40" s="265"/>
      <c r="TXD40" s="265"/>
      <c r="TXE40" s="265"/>
      <c r="TXF40" s="265" t="s">
        <v>457</v>
      </c>
      <c r="TXG40" s="265"/>
      <c r="TXH40" s="265"/>
      <c r="TXI40" s="265"/>
      <c r="TXJ40" s="265"/>
      <c r="TXK40" s="265"/>
      <c r="TXL40" s="265"/>
      <c r="TXM40" s="265"/>
      <c r="TXN40" s="265"/>
      <c r="TXO40" s="265"/>
      <c r="TXP40" s="265"/>
      <c r="TXQ40" s="265"/>
      <c r="TXR40" s="265"/>
      <c r="TXS40" s="265"/>
      <c r="TXT40" s="265"/>
      <c r="TXU40" s="265"/>
      <c r="TXV40" s="265" t="s">
        <v>457</v>
      </c>
      <c r="TXW40" s="265"/>
      <c r="TXX40" s="265"/>
      <c r="TXY40" s="265"/>
      <c r="TXZ40" s="265"/>
      <c r="TYA40" s="265"/>
      <c r="TYB40" s="265"/>
      <c r="TYC40" s="265"/>
      <c r="TYD40" s="265"/>
      <c r="TYE40" s="265"/>
      <c r="TYF40" s="265"/>
      <c r="TYG40" s="265"/>
      <c r="TYH40" s="265"/>
      <c r="TYI40" s="265"/>
      <c r="TYJ40" s="265"/>
      <c r="TYK40" s="265"/>
      <c r="TYL40" s="265" t="s">
        <v>457</v>
      </c>
      <c r="TYM40" s="265"/>
      <c r="TYN40" s="265"/>
      <c r="TYO40" s="265"/>
      <c r="TYP40" s="265"/>
      <c r="TYQ40" s="265"/>
      <c r="TYR40" s="265"/>
      <c r="TYS40" s="265"/>
      <c r="TYT40" s="265"/>
      <c r="TYU40" s="265"/>
      <c r="TYV40" s="265"/>
      <c r="TYW40" s="265"/>
      <c r="TYX40" s="265"/>
      <c r="TYY40" s="265"/>
      <c r="TYZ40" s="265"/>
      <c r="TZA40" s="265"/>
      <c r="TZB40" s="265" t="s">
        <v>457</v>
      </c>
      <c r="TZC40" s="265"/>
      <c r="TZD40" s="265"/>
      <c r="TZE40" s="265"/>
      <c r="TZF40" s="265"/>
      <c r="TZG40" s="265"/>
      <c r="TZH40" s="265"/>
      <c r="TZI40" s="265"/>
      <c r="TZJ40" s="265"/>
      <c r="TZK40" s="265"/>
      <c r="TZL40" s="265"/>
      <c r="TZM40" s="265"/>
      <c r="TZN40" s="265"/>
      <c r="TZO40" s="265"/>
      <c r="TZP40" s="265"/>
      <c r="TZQ40" s="265"/>
      <c r="TZR40" s="265" t="s">
        <v>457</v>
      </c>
      <c r="TZS40" s="265"/>
      <c r="TZT40" s="265"/>
      <c r="TZU40" s="265"/>
      <c r="TZV40" s="265"/>
      <c r="TZW40" s="265"/>
      <c r="TZX40" s="265"/>
      <c r="TZY40" s="265"/>
      <c r="TZZ40" s="265"/>
      <c r="UAA40" s="265"/>
      <c r="UAB40" s="265"/>
      <c r="UAC40" s="265"/>
      <c r="UAD40" s="265"/>
      <c r="UAE40" s="265"/>
      <c r="UAF40" s="265"/>
      <c r="UAG40" s="265"/>
      <c r="UAH40" s="265" t="s">
        <v>457</v>
      </c>
      <c r="UAI40" s="265"/>
      <c r="UAJ40" s="265"/>
      <c r="UAK40" s="265"/>
      <c r="UAL40" s="265"/>
      <c r="UAM40" s="265"/>
      <c r="UAN40" s="265"/>
      <c r="UAO40" s="265"/>
      <c r="UAP40" s="265"/>
      <c r="UAQ40" s="265"/>
      <c r="UAR40" s="265"/>
      <c r="UAS40" s="265"/>
      <c r="UAT40" s="265"/>
      <c r="UAU40" s="265"/>
      <c r="UAV40" s="265"/>
      <c r="UAW40" s="265"/>
      <c r="UAX40" s="265" t="s">
        <v>457</v>
      </c>
      <c r="UAY40" s="265"/>
      <c r="UAZ40" s="265"/>
      <c r="UBA40" s="265"/>
      <c r="UBB40" s="265"/>
      <c r="UBC40" s="265"/>
      <c r="UBD40" s="265"/>
      <c r="UBE40" s="265"/>
      <c r="UBF40" s="265"/>
      <c r="UBG40" s="265"/>
      <c r="UBH40" s="265"/>
      <c r="UBI40" s="265"/>
      <c r="UBJ40" s="265"/>
      <c r="UBK40" s="265"/>
      <c r="UBL40" s="265"/>
      <c r="UBM40" s="265"/>
      <c r="UBN40" s="265" t="s">
        <v>457</v>
      </c>
      <c r="UBO40" s="265"/>
      <c r="UBP40" s="265"/>
      <c r="UBQ40" s="265"/>
      <c r="UBR40" s="265"/>
      <c r="UBS40" s="265"/>
      <c r="UBT40" s="265"/>
      <c r="UBU40" s="265"/>
      <c r="UBV40" s="265"/>
      <c r="UBW40" s="265"/>
      <c r="UBX40" s="265"/>
      <c r="UBY40" s="265"/>
      <c r="UBZ40" s="265"/>
      <c r="UCA40" s="265"/>
      <c r="UCB40" s="265"/>
      <c r="UCC40" s="265"/>
      <c r="UCD40" s="265" t="s">
        <v>457</v>
      </c>
      <c r="UCE40" s="265"/>
      <c r="UCF40" s="265"/>
      <c r="UCG40" s="265"/>
      <c r="UCH40" s="265"/>
      <c r="UCI40" s="265"/>
      <c r="UCJ40" s="265"/>
      <c r="UCK40" s="265"/>
      <c r="UCL40" s="265"/>
      <c r="UCM40" s="265"/>
      <c r="UCN40" s="265"/>
      <c r="UCO40" s="265"/>
      <c r="UCP40" s="265"/>
      <c r="UCQ40" s="265"/>
      <c r="UCR40" s="265"/>
      <c r="UCS40" s="265"/>
      <c r="UCT40" s="265" t="s">
        <v>457</v>
      </c>
      <c r="UCU40" s="265"/>
      <c r="UCV40" s="265"/>
      <c r="UCW40" s="265"/>
      <c r="UCX40" s="265"/>
      <c r="UCY40" s="265"/>
      <c r="UCZ40" s="265"/>
      <c r="UDA40" s="265"/>
      <c r="UDB40" s="265"/>
      <c r="UDC40" s="265"/>
      <c r="UDD40" s="265"/>
      <c r="UDE40" s="265"/>
      <c r="UDF40" s="265"/>
      <c r="UDG40" s="265"/>
      <c r="UDH40" s="265"/>
      <c r="UDI40" s="265"/>
      <c r="UDJ40" s="265" t="s">
        <v>457</v>
      </c>
      <c r="UDK40" s="265"/>
      <c r="UDL40" s="265"/>
      <c r="UDM40" s="265"/>
      <c r="UDN40" s="265"/>
      <c r="UDO40" s="265"/>
      <c r="UDP40" s="265"/>
      <c r="UDQ40" s="265"/>
      <c r="UDR40" s="265"/>
      <c r="UDS40" s="265"/>
      <c r="UDT40" s="265"/>
      <c r="UDU40" s="265"/>
      <c r="UDV40" s="265"/>
      <c r="UDW40" s="265"/>
      <c r="UDX40" s="265"/>
      <c r="UDY40" s="265"/>
      <c r="UDZ40" s="265" t="s">
        <v>457</v>
      </c>
      <c r="UEA40" s="265"/>
      <c r="UEB40" s="265"/>
      <c r="UEC40" s="265"/>
      <c r="UED40" s="265"/>
      <c r="UEE40" s="265"/>
      <c r="UEF40" s="265"/>
      <c r="UEG40" s="265"/>
      <c r="UEH40" s="265"/>
      <c r="UEI40" s="265"/>
      <c r="UEJ40" s="265"/>
      <c r="UEK40" s="265"/>
      <c r="UEL40" s="265"/>
      <c r="UEM40" s="265"/>
      <c r="UEN40" s="265"/>
      <c r="UEO40" s="265"/>
      <c r="UEP40" s="265" t="s">
        <v>457</v>
      </c>
      <c r="UEQ40" s="265"/>
      <c r="UER40" s="265"/>
      <c r="UES40" s="265"/>
      <c r="UET40" s="265"/>
      <c r="UEU40" s="265"/>
      <c r="UEV40" s="265"/>
      <c r="UEW40" s="265"/>
      <c r="UEX40" s="265"/>
      <c r="UEY40" s="265"/>
      <c r="UEZ40" s="265"/>
      <c r="UFA40" s="265"/>
      <c r="UFB40" s="265"/>
      <c r="UFC40" s="265"/>
      <c r="UFD40" s="265"/>
      <c r="UFE40" s="265"/>
      <c r="UFF40" s="265" t="s">
        <v>457</v>
      </c>
      <c r="UFG40" s="265"/>
      <c r="UFH40" s="265"/>
      <c r="UFI40" s="265"/>
      <c r="UFJ40" s="265"/>
      <c r="UFK40" s="265"/>
      <c r="UFL40" s="265"/>
      <c r="UFM40" s="265"/>
      <c r="UFN40" s="265"/>
      <c r="UFO40" s="265"/>
      <c r="UFP40" s="265"/>
      <c r="UFQ40" s="265"/>
      <c r="UFR40" s="265"/>
      <c r="UFS40" s="265"/>
      <c r="UFT40" s="265"/>
      <c r="UFU40" s="265"/>
      <c r="UFV40" s="265" t="s">
        <v>457</v>
      </c>
      <c r="UFW40" s="265"/>
      <c r="UFX40" s="265"/>
      <c r="UFY40" s="265"/>
      <c r="UFZ40" s="265"/>
      <c r="UGA40" s="265"/>
      <c r="UGB40" s="265"/>
      <c r="UGC40" s="265"/>
      <c r="UGD40" s="265"/>
      <c r="UGE40" s="265"/>
      <c r="UGF40" s="265"/>
      <c r="UGG40" s="265"/>
      <c r="UGH40" s="265"/>
      <c r="UGI40" s="265"/>
      <c r="UGJ40" s="265"/>
      <c r="UGK40" s="265"/>
      <c r="UGL40" s="265" t="s">
        <v>457</v>
      </c>
      <c r="UGM40" s="265"/>
      <c r="UGN40" s="265"/>
      <c r="UGO40" s="265"/>
      <c r="UGP40" s="265"/>
      <c r="UGQ40" s="265"/>
      <c r="UGR40" s="265"/>
      <c r="UGS40" s="265"/>
      <c r="UGT40" s="265"/>
      <c r="UGU40" s="265"/>
      <c r="UGV40" s="265"/>
      <c r="UGW40" s="265"/>
      <c r="UGX40" s="265"/>
      <c r="UGY40" s="265"/>
      <c r="UGZ40" s="265"/>
      <c r="UHA40" s="265"/>
      <c r="UHB40" s="265" t="s">
        <v>457</v>
      </c>
      <c r="UHC40" s="265"/>
      <c r="UHD40" s="265"/>
      <c r="UHE40" s="265"/>
      <c r="UHF40" s="265"/>
      <c r="UHG40" s="265"/>
      <c r="UHH40" s="265"/>
      <c r="UHI40" s="265"/>
      <c r="UHJ40" s="265"/>
      <c r="UHK40" s="265"/>
      <c r="UHL40" s="265"/>
      <c r="UHM40" s="265"/>
      <c r="UHN40" s="265"/>
      <c r="UHO40" s="265"/>
      <c r="UHP40" s="265"/>
      <c r="UHQ40" s="265"/>
      <c r="UHR40" s="265" t="s">
        <v>457</v>
      </c>
      <c r="UHS40" s="265"/>
      <c r="UHT40" s="265"/>
      <c r="UHU40" s="265"/>
      <c r="UHV40" s="265"/>
      <c r="UHW40" s="265"/>
      <c r="UHX40" s="265"/>
      <c r="UHY40" s="265"/>
      <c r="UHZ40" s="265"/>
      <c r="UIA40" s="265"/>
      <c r="UIB40" s="265"/>
      <c r="UIC40" s="265"/>
      <c r="UID40" s="265"/>
      <c r="UIE40" s="265"/>
      <c r="UIF40" s="265"/>
      <c r="UIG40" s="265"/>
      <c r="UIH40" s="265" t="s">
        <v>457</v>
      </c>
      <c r="UII40" s="265"/>
      <c r="UIJ40" s="265"/>
      <c r="UIK40" s="265"/>
      <c r="UIL40" s="265"/>
      <c r="UIM40" s="265"/>
      <c r="UIN40" s="265"/>
      <c r="UIO40" s="265"/>
      <c r="UIP40" s="265"/>
      <c r="UIQ40" s="265"/>
      <c r="UIR40" s="265"/>
      <c r="UIS40" s="265"/>
      <c r="UIT40" s="265"/>
      <c r="UIU40" s="265"/>
      <c r="UIV40" s="265"/>
      <c r="UIW40" s="265"/>
      <c r="UIX40" s="265" t="s">
        <v>457</v>
      </c>
      <c r="UIY40" s="265"/>
      <c r="UIZ40" s="265"/>
      <c r="UJA40" s="265"/>
      <c r="UJB40" s="265"/>
      <c r="UJC40" s="265"/>
      <c r="UJD40" s="265"/>
      <c r="UJE40" s="265"/>
      <c r="UJF40" s="265"/>
      <c r="UJG40" s="265"/>
      <c r="UJH40" s="265"/>
      <c r="UJI40" s="265"/>
      <c r="UJJ40" s="265"/>
      <c r="UJK40" s="265"/>
      <c r="UJL40" s="265"/>
      <c r="UJM40" s="265"/>
      <c r="UJN40" s="265" t="s">
        <v>457</v>
      </c>
      <c r="UJO40" s="265"/>
      <c r="UJP40" s="265"/>
      <c r="UJQ40" s="265"/>
      <c r="UJR40" s="265"/>
      <c r="UJS40" s="265"/>
      <c r="UJT40" s="265"/>
      <c r="UJU40" s="265"/>
      <c r="UJV40" s="265"/>
      <c r="UJW40" s="265"/>
      <c r="UJX40" s="265"/>
      <c r="UJY40" s="265"/>
      <c r="UJZ40" s="265"/>
      <c r="UKA40" s="265"/>
      <c r="UKB40" s="265"/>
      <c r="UKC40" s="265"/>
      <c r="UKD40" s="265" t="s">
        <v>457</v>
      </c>
      <c r="UKE40" s="265"/>
      <c r="UKF40" s="265"/>
      <c r="UKG40" s="265"/>
      <c r="UKH40" s="265"/>
      <c r="UKI40" s="265"/>
      <c r="UKJ40" s="265"/>
      <c r="UKK40" s="265"/>
      <c r="UKL40" s="265"/>
      <c r="UKM40" s="265"/>
      <c r="UKN40" s="265"/>
      <c r="UKO40" s="265"/>
      <c r="UKP40" s="265"/>
      <c r="UKQ40" s="265"/>
      <c r="UKR40" s="265"/>
      <c r="UKS40" s="265"/>
      <c r="UKT40" s="265" t="s">
        <v>457</v>
      </c>
      <c r="UKU40" s="265"/>
      <c r="UKV40" s="265"/>
      <c r="UKW40" s="265"/>
      <c r="UKX40" s="265"/>
      <c r="UKY40" s="265"/>
      <c r="UKZ40" s="265"/>
      <c r="ULA40" s="265"/>
      <c r="ULB40" s="265"/>
      <c r="ULC40" s="265"/>
      <c r="ULD40" s="265"/>
      <c r="ULE40" s="265"/>
      <c r="ULF40" s="265"/>
      <c r="ULG40" s="265"/>
      <c r="ULH40" s="265"/>
      <c r="ULI40" s="265"/>
      <c r="ULJ40" s="265" t="s">
        <v>457</v>
      </c>
      <c r="ULK40" s="265"/>
      <c r="ULL40" s="265"/>
      <c r="ULM40" s="265"/>
      <c r="ULN40" s="265"/>
      <c r="ULO40" s="265"/>
      <c r="ULP40" s="265"/>
      <c r="ULQ40" s="265"/>
      <c r="ULR40" s="265"/>
      <c r="ULS40" s="265"/>
      <c r="ULT40" s="265"/>
      <c r="ULU40" s="265"/>
      <c r="ULV40" s="265"/>
      <c r="ULW40" s="265"/>
      <c r="ULX40" s="265"/>
      <c r="ULY40" s="265"/>
      <c r="ULZ40" s="265" t="s">
        <v>457</v>
      </c>
      <c r="UMA40" s="265"/>
      <c r="UMB40" s="265"/>
      <c r="UMC40" s="265"/>
      <c r="UMD40" s="265"/>
      <c r="UME40" s="265"/>
      <c r="UMF40" s="265"/>
      <c r="UMG40" s="265"/>
      <c r="UMH40" s="265"/>
      <c r="UMI40" s="265"/>
      <c r="UMJ40" s="265"/>
      <c r="UMK40" s="265"/>
      <c r="UML40" s="265"/>
      <c r="UMM40" s="265"/>
      <c r="UMN40" s="265"/>
      <c r="UMO40" s="265"/>
      <c r="UMP40" s="265" t="s">
        <v>457</v>
      </c>
      <c r="UMQ40" s="265"/>
      <c r="UMR40" s="265"/>
      <c r="UMS40" s="265"/>
      <c r="UMT40" s="265"/>
      <c r="UMU40" s="265"/>
      <c r="UMV40" s="265"/>
      <c r="UMW40" s="265"/>
      <c r="UMX40" s="265"/>
      <c r="UMY40" s="265"/>
      <c r="UMZ40" s="265"/>
      <c r="UNA40" s="265"/>
      <c r="UNB40" s="265"/>
      <c r="UNC40" s="265"/>
      <c r="UND40" s="265"/>
      <c r="UNE40" s="265"/>
      <c r="UNF40" s="265" t="s">
        <v>457</v>
      </c>
      <c r="UNG40" s="265"/>
      <c r="UNH40" s="265"/>
      <c r="UNI40" s="265"/>
      <c r="UNJ40" s="265"/>
      <c r="UNK40" s="265"/>
      <c r="UNL40" s="265"/>
      <c r="UNM40" s="265"/>
      <c r="UNN40" s="265"/>
      <c r="UNO40" s="265"/>
      <c r="UNP40" s="265"/>
      <c r="UNQ40" s="265"/>
      <c r="UNR40" s="265"/>
      <c r="UNS40" s="265"/>
      <c r="UNT40" s="265"/>
      <c r="UNU40" s="265"/>
      <c r="UNV40" s="265" t="s">
        <v>457</v>
      </c>
      <c r="UNW40" s="265"/>
      <c r="UNX40" s="265"/>
      <c r="UNY40" s="265"/>
      <c r="UNZ40" s="265"/>
      <c r="UOA40" s="265"/>
      <c r="UOB40" s="265"/>
      <c r="UOC40" s="265"/>
      <c r="UOD40" s="265"/>
      <c r="UOE40" s="265"/>
      <c r="UOF40" s="265"/>
      <c r="UOG40" s="265"/>
      <c r="UOH40" s="265"/>
      <c r="UOI40" s="265"/>
      <c r="UOJ40" s="265"/>
      <c r="UOK40" s="265"/>
      <c r="UOL40" s="265" t="s">
        <v>457</v>
      </c>
      <c r="UOM40" s="265"/>
      <c r="UON40" s="265"/>
      <c r="UOO40" s="265"/>
      <c r="UOP40" s="265"/>
      <c r="UOQ40" s="265"/>
      <c r="UOR40" s="265"/>
      <c r="UOS40" s="265"/>
      <c r="UOT40" s="265"/>
      <c r="UOU40" s="265"/>
      <c r="UOV40" s="265"/>
      <c r="UOW40" s="265"/>
      <c r="UOX40" s="265"/>
      <c r="UOY40" s="265"/>
      <c r="UOZ40" s="265"/>
      <c r="UPA40" s="265"/>
      <c r="UPB40" s="265" t="s">
        <v>457</v>
      </c>
      <c r="UPC40" s="265"/>
      <c r="UPD40" s="265"/>
      <c r="UPE40" s="265"/>
      <c r="UPF40" s="265"/>
      <c r="UPG40" s="265"/>
      <c r="UPH40" s="265"/>
      <c r="UPI40" s="265"/>
      <c r="UPJ40" s="265"/>
      <c r="UPK40" s="265"/>
      <c r="UPL40" s="265"/>
      <c r="UPM40" s="265"/>
      <c r="UPN40" s="265"/>
      <c r="UPO40" s="265"/>
      <c r="UPP40" s="265"/>
      <c r="UPQ40" s="265"/>
      <c r="UPR40" s="265" t="s">
        <v>457</v>
      </c>
      <c r="UPS40" s="265"/>
      <c r="UPT40" s="265"/>
      <c r="UPU40" s="265"/>
      <c r="UPV40" s="265"/>
      <c r="UPW40" s="265"/>
      <c r="UPX40" s="265"/>
      <c r="UPY40" s="265"/>
      <c r="UPZ40" s="265"/>
      <c r="UQA40" s="265"/>
      <c r="UQB40" s="265"/>
      <c r="UQC40" s="265"/>
      <c r="UQD40" s="265"/>
      <c r="UQE40" s="265"/>
      <c r="UQF40" s="265"/>
      <c r="UQG40" s="265"/>
      <c r="UQH40" s="265" t="s">
        <v>457</v>
      </c>
      <c r="UQI40" s="265"/>
      <c r="UQJ40" s="265"/>
      <c r="UQK40" s="265"/>
      <c r="UQL40" s="265"/>
      <c r="UQM40" s="265"/>
      <c r="UQN40" s="265"/>
      <c r="UQO40" s="265"/>
      <c r="UQP40" s="265"/>
      <c r="UQQ40" s="265"/>
      <c r="UQR40" s="265"/>
      <c r="UQS40" s="265"/>
      <c r="UQT40" s="265"/>
      <c r="UQU40" s="265"/>
      <c r="UQV40" s="265"/>
      <c r="UQW40" s="265"/>
      <c r="UQX40" s="265" t="s">
        <v>457</v>
      </c>
      <c r="UQY40" s="265"/>
      <c r="UQZ40" s="265"/>
      <c r="URA40" s="265"/>
      <c r="URB40" s="265"/>
      <c r="URC40" s="265"/>
      <c r="URD40" s="265"/>
      <c r="URE40" s="265"/>
      <c r="URF40" s="265"/>
      <c r="URG40" s="265"/>
      <c r="URH40" s="265"/>
      <c r="URI40" s="265"/>
      <c r="URJ40" s="265"/>
      <c r="URK40" s="265"/>
      <c r="URL40" s="265"/>
      <c r="URM40" s="265"/>
      <c r="URN40" s="265" t="s">
        <v>457</v>
      </c>
      <c r="URO40" s="265"/>
      <c r="URP40" s="265"/>
      <c r="URQ40" s="265"/>
      <c r="URR40" s="265"/>
      <c r="URS40" s="265"/>
      <c r="URT40" s="265"/>
      <c r="URU40" s="265"/>
      <c r="URV40" s="265"/>
      <c r="URW40" s="265"/>
      <c r="URX40" s="265"/>
      <c r="URY40" s="265"/>
      <c r="URZ40" s="265"/>
      <c r="USA40" s="265"/>
      <c r="USB40" s="265"/>
      <c r="USC40" s="265"/>
      <c r="USD40" s="265" t="s">
        <v>457</v>
      </c>
      <c r="USE40" s="265"/>
      <c r="USF40" s="265"/>
      <c r="USG40" s="265"/>
      <c r="USH40" s="265"/>
      <c r="USI40" s="265"/>
      <c r="USJ40" s="265"/>
      <c r="USK40" s="265"/>
      <c r="USL40" s="265"/>
      <c r="USM40" s="265"/>
      <c r="USN40" s="265"/>
      <c r="USO40" s="265"/>
      <c r="USP40" s="265"/>
      <c r="USQ40" s="265"/>
      <c r="USR40" s="265"/>
      <c r="USS40" s="265"/>
      <c r="UST40" s="265" t="s">
        <v>457</v>
      </c>
      <c r="USU40" s="265"/>
      <c r="USV40" s="265"/>
      <c r="USW40" s="265"/>
      <c r="USX40" s="265"/>
      <c r="USY40" s="265"/>
      <c r="USZ40" s="265"/>
      <c r="UTA40" s="265"/>
      <c r="UTB40" s="265"/>
      <c r="UTC40" s="265"/>
      <c r="UTD40" s="265"/>
      <c r="UTE40" s="265"/>
      <c r="UTF40" s="265"/>
      <c r="UTG40" s="265"/>
      <c r="UTH40" s="265"/>
      <c r="UTI40" s="265"/>
      <c r="UTJ40" s="265" t="s">
        <v>457</v>
      </c>
      <c r="UTK40" s="265"/>
      <c r="UTL40" s="265"/>
      <c r="UTM40" s="265"/>
      <c r="UTN40" s="265"/>
      <c r="UTO40" s="265"/>
      <c r="UTP40" s="265"/>
      <c r="UTQ40" s="265"/>
      <c r="UTR40" s="265"/>
      <c r="UTS40" s="265"/>
      <c r="UTT40" s="265"/>
      <c r="UTU40" s="265"/>
      <c r="UTV40" s="265"/>
      <c r="UTW40" s="265"/>
      <c r="UTX40" s="265"/>
      <c r="UTY40" s="265"/>
      <c r="UTZ40" s="265" t="s">
        <v>457</v>
      </c>
      <c r="UUA40" s="265"/>
      <c r="UUB40" s="265"/>
      <c r="UUC40" s="265"/>
      <c r="UUD40" s="265"/>
      <c r="UUE40" s="265"/>
      <c r="UUF40" s="265"/>
      <c r="UUG40" s="265"/>
      <c r="UUH40" s="265"/>
      <c r="UUI40" s="265"/>
      <c r="UUJ40" s="265"/>
      <c r="UUK40" s="265"/>
      <c r="UUL40" s="265"/>
      <c r="UUM40" s="265"/>
      <c r="UUN40" s="265"/>
      <c r="UUO40" s="265"/>
      <c r="UUP40" s="265" t="s">
        <v>457</v>
      </c>
      <c r="UUQ40" s="265"/>
      <c r="UUR40" s="265"/>
      <c r="UUS40" s="265"/>
      <c r="UUT40" s="265"/>
      <c r="UUU40" s="265"/>
      <c r="UUV40" s="265"/>
      <c r="UUW40" s="265"/>
      <c r="UUX40" s="265"/>
      <c r="UUY40" s="265"/>
      <c r="UUZ40" s="265"/>
      <c r="UVA40" s="265"/>
      <c r="UVB40" s="265"/>
      <c r="UVC40" s="265"/>
      <c r="UVD40" s="265"/>
      <c r="UVE40" s="265"/>
      <c r="UVF40" s="265" t="s">
        <v>457</v>
      </c>
      <c r="UVG40" s="265"/>
      <c r="UVH40" s="265"/>
      <c r="UVI40" s="265"/>
      <c r="UVJ40" s="265"/>
      <c r="UVK40" s="265"/>
      <c r="UVL40" s="265"/>
      <c r="UVM40" s="265"/>
      <c r="UVN40" s="265"/>
      <c r="UVO40" s="265"/>
      <c r="UVP40" s="265"/>
      <c r="UVQ40" s="265"/>
      <c r="UVR40" s="265"/>
      <c r="UVS40" s="265"/>
      <c r="UVT40" s="265"/>
      <c r="UVU40" s="265"/>
      <c r="UVV40" s="265" t="s">
        <v>457</v>
      </c>
      <c r="UVW40" s="265"/>
      <c r="UVX40" s="265"/>
      <c r="UVY40" s="265"/>
      <c r="UVZ40" s="265"/>
      <c r="UWA40" s="265"/>
      <c r="UWB40" s="265"/>
      <c r="UWC40" s="265"/>
      <c r="UWD40" s="265"/>
      <c r="UWE40" s="265"/>
      <c r="UWF40" s="265"/>
      <c r="UWG40" s="265"/>
      <c r="UWH40" s="265"/>
      <c r="UWI40" s="265"/>
      <c r="UWJ40" s="265"/>
      <c r="UWK40" s="265"/>
      <c r="UWL40" s="265" t="s">
        <v>457</v>
      </c>
      <c r="UWM40" s="265"/>
      <c r="UWN40" s="265"/>
      <c r="UWO40" s="265"/>
      <c r="UWP40" s="265"/>
      <c r="UWQ40" s="265"/>
      <c r="UWR40" s="265"/>
      <c r="UWS40" s="265"/>
      <c r="UWT40" s="265"/>
      <c r="UWU40" s="265"/>
      <c r="UWV40" s="265"/>
      <c r="UWW40" s="265"/>
      <c r="UWX40" s="265"/>
      <c r="UWY40" s="265"/>
      <c r="UWZ40" s="265"/>
      <c r="UXA40" s="265"/>
      <c r="UXB40" s="265" t="s">
        <v>457</v>
      </c>
      <c r="UXC40" s="265"/>
      <c r="UXD40" s="265"/>
      <c r="UXE40" s="265"/>
      <c r="UXF40" s="265"/>
      <c r="UXG40" s="265"/>
      <c r="UXH40" s="265"/>
      <c r="UXI40" s="265"/>
      <c r="UXJ40" s="265"/>
      <c r="UXK40" s="265"/>
      <c r="UXL40" s="265"/>
      <c r="UXM40" s="265"/>
      <c r="UXN40" s="265"/>
      <c r="UXO40" s="265"/>
      <c r="UXP40" s="265"/>
      <c r="UXQ40" s="265"/>
      <c r="UXR40" s="265" t="s">
        <v>457</v>
      </c>
      <c r="UXS40" s="265"/>
      <c r="UXT40" s="265"/>
      <c r="UXU40" s="265"/>
      <c r="UXV40" s="265"/>
      <c r="UXW40" s="265"/>
      <c r="UXX40" s="265"/>
      <c r="UXY40" s="265"/>
      <c r="UXZ40" s="265"/>
      <c r="UYA40" s="265"/>
      <c r="UYB40" s="265"/>
      <c r="UYC40" s="265"/>
      <c r="UYD40" s="265"/>
      <c r="UYE40" s="265"/>
      <c r="UYF40" s="265"/>
      <c r="UYG40" s="265"/>
      <c r="UYH40" s="265" t="s">
        <v>457</v>
      </c>
      <c r="UYI40" s="265"/>
      <c r="UYJ40" s="265"/>
      <c r="UYK40" s="265"/>
      <c r="UYL40" s="265"/>
      <c r="UYM40" s="265"/>
      <c r="UYN40" s="265"/>
      <c r="UYO40" s="265"/>
      <c r="UYP40" s="265"/>
      <c r="UYQ40" s="265"/>
      <c r="UYR40" s="265"/>
      <c r="UYS40" s="265"/>
      <c r="UYT40" s="265"/>
      <c r="UYU40" s="265"/>
      <c r="UYV40" s="265"/>
      <c r="UYW40" s="265"/>
      <c r="UYX40" s="265" t="s">
        <v>457</v>
      </c>
      <c r="UYY40" s="265"/>
      <c r="UYZ40" s="265"/>
      <c r="UZA40" s="265"/>
      <c r="UZB40" s="265"/>
      <c r="UZC40" s="265"/>
      <c r="UZD40" s="265"/>
      <c r="UZE40" s="265"/>
      <c r="UZF40" s="265"/>
      <c r="UZG40" s="265"/>
      <c r="UZH40" s="265"/>
      <c r="UZI40" s="265"/>
      <c r="UZJ40" s="265"/>
      <c r="UZK40" s="265"/>
      <c r="UZL40" s="265"/>
      <c r="UZM40" s="265"/>
      <c r="UZN40" s="265" t="s">
        <v>457</v>
      </c>
      <c r="UZO40" s="265"/>
      <c r="UZP40" s="265"/>
      <c r="UZQ40" s="265"/>
      <c r="UZR40" s="265"/>
      <c r="UZS40" s="265"/>
      <c r="UZT40" s="265"/>
      <c r="UZU40" s="265"/>
      <c r="UZV40" s="265"/>
      <c r="UZW40" s="265"/>
      <c r="UZX40" s="265"/>
      <c r="UZY40" s="265"/>
      <c r="UZZ40" s="265"/>
      <c r="VAA40" s="265"/>
      <c r="VAB40" s="265"/>
      <c r="VAC40" s="265"/>
      <c r="VAD40" s="265" t="s">
        <v>457</v>
      </c>
      <c r="VAE40" s="265"/>
      <c r="VAF40" s="265"/>
      <c r="VAG40" s="265"/>
      <c r="VAH40" s="265"/>
      <c r="VAI40" s="265"/>
      <c r="VAJ40" s="265"/>
      <c r="VAK40" s="265"/>
      <c r="VAL40" s="265"/>
      <c r="VAM40" s="265"/>
      <c r="VAN40" s="265"/>
      <c r="VAO40" s="265"/>
      <c r="VAP40" s="265"/>
      <c r="VAQ40" s="265"/>
      <c r="VAR40" s="265"/>
      <c r="VAS40" s="265"/>
      <c r="VAT40" s="265" t="s">
        <v>457</v>
      </c>
      <c r="VAU40" s="265"/>
      <c r="VAV40" s="265"/>
      <c r="VAW40" s="265"/>
      <c r="VAX40" s="265"/>
      <c r="VAY40" s="265"/>
      <c r="VAZ40" s="265"/>
      <c r="VBA40" s="265"/>
      <c r="VBB40" s="265"/>
      <c r="VBC40" s="265"/>
      <c r="VBD40" s="265"/>
      <c r="VBE40" s="265"/>
      <c r="VBF40" s="265"/>
      <c r="VBG40" s="265"/>
      <c r="VBH40" s="265"/>
      <c r="VBI40" s="265"/>
      <c r="VBJ40" s="265" t="s">
        <v>457</v>
      </c>
      <c r="VBK40" s="265"/>
      <c r="VBL40" s="265"/>
      <c r="VBM40" s="265"/>
      <c r="VBN40" s="265"/>
      <c r="VBO40" s="265"/>
      <c r="VBP40" s="265"/>
      <c r="VBQ40" s="265"/>
      <c r="VBR40" s="265"/>
      <c r="VBS40" s="265"/>
      <c r="VBT40" s="265"/>
      <c r="VBU40" s="265"/>
      <c r="VBV40" s="265"/>
      <c r="VBW40" s="265"/>
      <c r="VBX40" s="265"/>
      <c r="VBY40" s="265"/>
      <c r="VBZ40" s="265" t="s">
        <v>457</v>
      </c>
      <c r="VCA40" s="265"/>
      <c r="VCB40" s="265"/>
      <c r="VCC40" s="265"/>
      <c r="VCD40" s="265"/>
      <c r="VCE40" s="265"/>
      <c r="VCF40" s="265"/>
      <c r="VCG40" s="265"/>
      <c r="VCH40" s="265"/>
      <c r="VCI40" s="265"/>
      <c r="VCJ40" s="265"/>
      <c r="VCK40" s="265"/>
      <c r="VCL40" s="265"/>
      <c r="VCM40" s="265"/>
      <c r="VCN40" s="265"/>
      <c r="VCO40" s="265"/>
      <c r="VCP40" s="265" t="s">
        <v>457</v>
      </c>
      <c r="VCQ40" s="265"/>
      <c r="VCR40" s="265"/>
      <c r="VCS40" s="265"/>
      <c r="VCT40" s="265"/>
      <c r="VCU40" s="265"/>
      <c r="VCV40" s="265"/>
      <c r="VCW40" s="265"/>
      <c r="VCX40" s="265"/>
      <c r="VCY40" s="265"/>
      <c r="VCZ40" s="265"/>
      <c r="VDA40" s="265"/>
      <c r="VDB40" s="265"/>
      <c r="VDC40" s="265"/>
      <c r="VDD40" s="265"/>
      <c r="VDE40" s="265"/>
      <c r="VDF40" s="265" t="s">
        <v>457</v>
      </c>
      <c r="VDG40" s="265"/>
      <c r="VDH40" s="265"/>
      <c r="VDI40" s="265"/>
      <c r="VDJ40" s="265"/>
      <c r="VDK40" s="265"/>
      <c r="VDL40" s="265"/>
      <c r="VDM40" s="265"/>
      <c r="VDN40" s="265"/>
      <c r="VDO40" s="265"/>
      <c r="VDP40" s="265"/>
      <c r="VDQ40" s="265"/>
      <c r="VDR40" s="265"/>
      <c r="VDS40" s="265"/>
      <c r="VDT40" s="265"/>
      <c r="VDU40" s="265"/>
      <c r="VDV40" s="265" t="s">
        <v>457</v>
      </c>
      <c r="VDW40" s="265"/>
      <c r="VDX40" s="265"/>
      <c r="VDY40" s="265"/>
      <c r="VDZ40" s="265"/>
      <c r="VEA40" s="265"/>
      <c r="VEB40" s="265"/>
      <c r="VEC40" s="265"/>
      <c r="VED40" s="265"/>
      <c r="VEE40" s="265"/>
      <c r="VEF40" s="265"/>
      <c r="VEG40" s="265"/>
      <c r="VEH40" s="265"/>
      <c r="VEI40" s="265"/>
      <c r="VEJ40" s="265"/>
      <c r="VEK40" s="265"/>
      <c r="VEL40" s="265" t="s">
        <v>457</v>
      </c>
      <c r="VEM40" s="265"/>
      <c r="VEN40" s="265"/>
      <c r="VEO40" s="265"/>
      <c r="VEP40" s="265"/>
      <c r="VEQ40" s="265"/>
      <c r="VER40" s="265"/>
      <c r="VES40" s="265"/>
      <c r="VET40" s="265"/>
      <c r="VEU40" s="265"/>
      <c r="VEV40" s="265"/>
      <c r="VEW40" s="265"/>
      <c r="VEX40" s="265"/>
      <c r="VEY40" s="265"/>
      <c r="VEZ40" s="265"/>
      <c r="VFA40" s="265"/>
      <c r="VFB40" s="265" t="s">
        <v>457</v>
      </c>
      <c r="VFC40" s="265"/>
      <c r="VFD40" s="265"/>
      <c r="VFE40" s="265"/>
      <c r="VFF40" s="265"/>
      <c r="VFG40" s="265"/>
      <c r="VFH40" s="265"/>
      <c r="VFI40" s="265"/>
      <c r="VFJ40" s="265"/>
      <c r="VFK40" s="265"/>
      <c r="VFL40" s="265"/>
      <c r="VFM40" s="265"/>
      <c r="VFN40" s="265"/>
      <c r="VFO40" s="265"/>
      <c r="VFP40" s="265"/>
      <c r="VFQ40" s="265"/>
      <c r="VFR40" s="265" t="s">
        <v>457</v>
      </c>
      <c r="VFS40" s="265"/>
      <c r="VFT40" s="265"/>
      <c r="VFU40" s="265"/>
      <c r="VFV40" s="265"/>
      <c r="VFW40" s="265"/>
      <c r="VFX40" s="265"/>
      <c r="VFY40" s="265"/>
      <c r="VFZ40" s="265"/>
      <c r="VGA40" s="265"/>
      <c r="VGB40" s="265"/>
      <c r="VGC40" s="265"/>
      <c r="VGD40" s="265"/>
      <c r="VGE40" s="265"/>
      <c r="VGF40" s="265"/>
      <c r="VGG40" s="265"/>
      <c r="VGH40" s="265" t="s">
        <v>457</v>
      </c>
      <c r="VGI40" s="265"/>
      <c r="VGJ40" s="265"/>
      <c r="VGK40" s="265"/>
      <c r="VGL40" s="265"/>
      <c r="VGM40" s="265"/>
      <c r="VGN40" s="265"/>
      <c r="VGO40" s="265"/>
      <c r="VGP40" s="265"/>
      <c r="VGQ40" s="265"/>
      <c r="VGR40" s="265"/>
      <c r="VGS40" s="265"/>
      <c r="VGT40" s="265"/>
      <c r="VGU40" s="265"/>
      <c r="VGV40" s="265"/>
      <c r="VGW40" s="265"/>
      <c r="VGX40" s="265" t="s">
        <v>457</v>
      </c>
      <c r="VGY40" s="265"/>
      <c r="VGZ40" s="265"/>
      <c r="VHA40" s="265"/>
      <c r="VHB40" s="265"/>
      <c r="VHC40" s="265"/>
      <c r="VHD40" s="265"/>
      <c r="VHE40" s="265"/>
      <c r="VHF40" s="265"/>
      <c r="VHG40" s="265"/>
      <c r="VHH40" s="265"/>
      <c r="VHI40" s="265"/>
      <c r="VHJ40" s="265"/>
      <c r="VHK40" s="265"/>
      <c r="VHL40" s="265"/>
      <c r="VHM40" s="265"/>
      <c r="VHN40" s="265" t="s">
        <v>457</v>
      </c>
      <c r="VHO40" s="265"/>
      <c r="VHP40" s="265"/>
      <c r="VHQ40" s="265"/>
      <c r="VHR40" s="265"/>
      <c r="VHS40" s="265"/>
      <c r="VHT40" s="265"/>
      <c r="VHU40" s="265"/>
      <c r="VHV40" s="265"/>
      <c r="VHW40" s="265"/>
      <c r="VHX40" s="265"/>
      <c r="VHY40" s="265"/>
      <c r="VHZ40" s="265"/>
      <c r="VIA40" s="265"/>
      <c r="VIB40" s="265"/>
      <c r="VIC40" s="265"/>
      <c r="VID40" s="265" t="s">
        <v>457</v>
      </c>
      <c r="VIE40" s="265"/>
      <c r="VIF40" s="265"/>
      <c r="VIG40" s="265"/>
      <c r="VIH40" s="265"/>
      <c r="VII40" s="265"/>
      <c r="VIJ40" s="265"/>
      <c r="VIK40" s="265"/>
      <c r="VIL40" s="265"/>
      <c r="VIM40" s="265"/>
      <c r="VIN40" s="265"/>
      <c r="VIO40" s="265"/>
      <c r="VIP40" s="265"/>
      <c r="VIQ40" s="265"/>
      <c r="VIR40" s="265"/>
      <c r="VIS40" s="265"/>
      <c r="VIT40" s="265" t="s">
        <v>457</v>
      </c>
      <c r="VIU40" s="265"/>
      <c r="VIV40" s="265"/>
      <c r="VIW40" s="265"/>
      <c r="VIX40" s="265"/>
      <c r="VIY40" s="265"/>
      <c r="VIZ40" s="265"/>
      <c r="VJA40" s="265"/>
      <c r="VJB40" s="265"/>
      <c r="VJC40" s="265"/>
      <c r="VJD40" s="265"/>
      <c r="VJE40" s="265"/>
      <c r="VJF40" s="265"/>
      <c r="VJG40" s="265"/>
      <c r="VJH40" s="265"/>
      <c r="VJI40" s="265"/>
      <c r="VJJ40" s="265" t="s">
        <v>457</v>
      </c>
      <c r="VJK40" s="265"/>
      <c r="VJL40" s="265"/>
      <c r="VJM40" s="265"/>
      <c r="VJN40" s="265"/>
      <c r="VJO40" s="265"/>
      <c r="VJP40" s="265"/>
      <c r="VJQ40" s="265"/>
      <c r="VJR40" s="265"/>
      <c r="VJS40" s="265"/>
      <c r="VJT40" s="265"/>
      <c r="VJU40" s="265"/>
      <c r="VJV40" s="265"/>
      <c r="VJW40" s="265"/>
      <c r="VJX40" s="265"/>
      <c r="VJY40" s="265"/>
      <c r="VJZ40" s="265" t="s">
        <v>457</v>
      </c>
      <c r="VKA40" s="265"/>
      <c r="VKB40" s="265"/>
      <c r="VKC40" s="265"/>
      <c r="VKD40" s="265"/>
      <c r="VKE40" s="265"/>
      <c r="VKF40" s="265"/>
      <c r="VKG40" s="265"/>
      <c r="VKH40" s="265"/>
      <c r="VKI40" s="265"/>
      <c r="VKJ40" s="265"/>
      <c r="VKK40" s="265"/>
      <c r="VKL40" s="265"/>
      <c r="VKM40" s="265"/>
      <c r="VKN40" s="265"/>
      <c r="VKO40" s="265"/>
      <c r="VKP40" s="265" t="s">
        <v>457</v>
      </c>
      <c r="VKQ40" s="265"/>
      <c r="VKR40" s="265"/>
      <c r="VKS40" s="265"/>
      <c r="VKT40" s="265"/>
      <c r="VKU40" s="265"/>
      <c r="VKV40" s="265"/>
      <c r="VKW40" s="265"/>
      <c r="VKX40" s="265"/>
      <c r="VKY40" s="265"/>
      <c r="VKZ40" s="265"/>
      <c r="VLA40" s="265"/>
      <c r="VLB40" s="265"/>
      <c r="VLC40" s="265"/>
      <c r="VLD40" s="265"/>
      <c r="VLE40" s="265"/>
      <c r="VLF40" s="265" t="s">
        <v>457</v>
      </c>
      <c r="VLG40" s="265"/>
      <c r="VLH40" s="265"/>
      <c r="VLI40" s="265"/>
      <c r="VLJ40" s="265"/>
      <c r="VLK40" s="265"/>
      <c r="VLL40" s="265"/>
      <c r="VLM40" s="265"/>
      <c r="VLN40" s="265"/>
      <c r="VLO40" s="265"/>
      <c r="VLP40" s="265"/>
      <c r="VLQ40" s="265"/>
      <c r="VLR40" s="265"/>
      <c r="VLS40" s="265"/>
      <c r="VLT40" s="265"/>
      <c r="VLU40" s="265"/>
      <c r="VLV40" s="265" t="s">
        <v>457</v>
      </c>
      <c r="VLW40" s="265"/>
      <c r="VLX40" s="265"/>
      <c r="VLY40" s="265"/>
      <c r="VLZ40" s="265"/>
      <c r="VMA40" s="265"/>
      <c r="VMB40" s="265"/>
      <c r="VMC40" s="265"/>
      <c r="VMD40" s="265"/>
      <c r="VME40" s="265"/>
      <c r="VMF40" s="265"/>
      <c r="VMG40" s="265"/>
      <c r="VMH40" s="265"/>
      <c r="VMI40" s="265"/>
      <c r="VMJ40" s="265"/>
      <c r="VMK40" s="265"/>
      <c r="VML40" s="265" t="s">
        <v>457</v>
      </c>
      <c r="VMM40" s="265"/>
      <c r="VMN40" s="265"/>
      <c r="VMO40" s="265"/>
      <c r="VMP40" s="265"/>
      <c r="VMQ40" s="265"/>
      <c r="VMR40" s="265"/>
      <c r="VMS40" s="265"/>
      <c r="VMT40" s="265"/>
      <c r="VMU40" s="265"/>
      <c r="VMV40" s="265"/>
      <c r="VMW40" s="265"/>
      <c r="VMX40" s="265"/>
      <c r="VMY40" s="265"/>
      <c r="VMZ40" s="265"/>
      <c r="VNA40" s="265"/>
      <c r="VNB40" s="265" t="s">
        <v>457</v>
      </c>
      <c r="VNC40" s="265"/>
      <c r="VND40" s="265"/>
      <c r="VNE40" s="265"/>
      <c r="VNF40" s="265"/>
      <c r="VNG40" s="265"/>
      <c r="VNH40" s="265"/>
      <c r="VNI40" s="265"/>
      <c r="VNJ40" s="265"/>
      <c r="VNK40" s="265"/>
      <c r="VNL40" s="265"/>
      <c r="VNM40" s="265"/>
      <c r="VNN40" s="265"/>
      <c r="VNO40" s="265"/>
      <c r="VNP40" s="265"/>
      <c r="VNQ40" s="265"/>
      <c r="VNR40" s="265" t="s">
        <v>457</v>
      </c>
      <c r="VNS40" s="265"/>
      <c r="VNT40" s="265"/>
      <c r="VNU40" s="265"/>
      <c r="VNV40" s="265"/>
      <c r="VNW40" s="265"/>
      <c r="VNX40" s="265"/>
      <c r="VNY40" s="265"/>
      <c r="VNZ40" s="265"/>
      <c r="VOA40" s="265"/>
      <c r="VOB40" s="265"/>
      <c r="VOC40" s="265"/>
      <c r="VOD40" s="265"/>
      <c r="VOE40" s="265"/>
      <c r="VOF40" s="265"/>
      <c r="VOG40" s="265"/>
      <c r="VOH40" s="265" t="s">
        <v>457</v>
      </c>
      <c r="VOI40" s="265"/>
      <c r="VOJ40" s="265"/>
      <c r="VOK40" s="265"/>
      <c r="VOL40" s="265"/>
      <c r="VOM40" s="265"/>
      <c r="VON40" s="265"/>
      <c r="VOO40" s="265"/>
      <c r="VOP40" s="265"/>
      <c r="VOQ40" s="265"/>
      <c r="VOR40" s="265"/>
      <c r="VOS40" s="265"/>
      <c r="VOT40" s="265"/>
      <c r="VOU40" s="265"/>
      <c r="VOV40" s="265"/>
      <c r="VOW40" s="265"/>
      <c r="VOX40" s="265" t="s">
        <v>457</v>
      </c>
      <c r="VOY40" s="265"/>
      <c r="VOZ40" s="265"/>
      <c r="VPA40" s="265"/>
      <c r="VPB40" s="265"/>
      <c r="VPC40" s="265"/>
      <c r="VPD40" s="265"/>
      <c r="VPE40" s="265"/>
      <c r="VPF40" s="265"/>
      <c r="VPG40" s="265"/>
      <c r="VPH40" s="265"/>
      <c r="VPI40" s="265"/>
      <c r="VPJ40" s="265"/>
      <c r="VPK40" s="265"/>
      <c r="VPL40" s="265"/>
      <c r="VPM40" s="265"/>
      <c r="VPN40" s="265" t="s">
        <v>457</v>
      </c>
      <c r="VPO40" s="265"/>
      <c r="VPP40" s="265"/>
      <c r="VPQ40" s="265"/>
      <c r="VPR40" s="265"/>
      <c r="VPS40" s="265"/>
      <c r="VPT40" s="265"/>
      <c r="VPU40" s="265"/>
      <c r="VPV40" s="265"/>
      <c r="VPW40" s="265"/>
      <c r="VPX40" s="265"/>
      <c r="VPY40" s="265"/>
      <c r="VPZ40" s="265"/>
      <c r="VQA40" s="265"/>
      <c r="VQB40" s="265"/>
      <c r="VQC40" s="265"/>
      <c r="VQD40" s="265" t="s">
        <v>457</v>
      </c>
      <c r="VQE40" s="265"/>
      <c r="VQF40" s="265"/>
      <c r="VQG40" s="265"/>
      <c r="VQH40" s="265"/>
      <c r="VQI40" s="265"/>
      <c r="VQJ40" s="265"/>
      <c r="VQK40" s="265"/>
      <c r="VQL40" s="265"/>
      <c r="VQM40" s="265"/>
      <c r="VQN40" s="265"/>
      <c r="VQO40" s="265"/>
      <c r="VQP40" s="265"/>
      <c r="VQQ40" s="265"/>
      <c r="VQR40" s="265"/>
      <c r="VQS40" s="265"/>
      <c r="VQT40" s="265" t="s">
        <v>457</v>
      </c>
      <c r="VQU40" s="265"/>
      <c r="VQV40" s="265"/>
      <c r="VQW40" s="265"/>
      <c r="VQX40" s="265"/>
      <c r="VQY40" s="265"/>
      <c r="VQZ40" s="265"/>
      <c r="VRA40" s="265"/>
      <c r="VRB40" s="265"/>
      <c r="VRC40" s="265"/>
      <c r="VRD40" s="265"/>
      <c r="VRE40" s="265"/>
      <c r="VRF40" s="265"/>
      <c r="VRG40" s="265"/>
      <c r="VRH40" s="265"/>
      <c r="VRI40" s="265"/>
      <c r="VRJ40" s="265" t="s">
        <v>457</v>
      </c>
      <c r="VRK40" s="265"/>
      <c r="VRL40" s="265"/>
      <c r="VRM40" s="265"/>
      <c r="VRN40" s="265"/>
      <c r="VRO40" s="265"/>
      <c r="VRP40" s="265"/>
      <c r="VRQ40" s="265"/>
      <c r="VRR40" s="265"/>
      <c r="VRS40" s="265"/>
      <c r="VRT40" s="265"/>
      <c r="VRU40" s="265"/>
      <c r="VRV40" s="265"/>
      <c r="VRW40" s="265"/>
      <c r="VRX40" s="265"/>
      <c r="VRY40" s="265"/>
      <c r="VRZ40" s="265" t="s">
        <v>457</v>
      </c>
      <c r="VSA40" s="265"/>
      <c r="VSB40" s="265"/>
      <c r="VSC40" s="265"/>
      <c r="VSD40" s="265"/>
      <c r="VSE40" s="265"/>
      <c r="VSF40" s="265"/>
      <c r="VSG40" s="265"/>
      <c r="VSH40" s="265"/>
      <c r="VSI40" s="265"/>
      <c r="VSJ40" s="265"/>
      <c r="VSK40" s="265"/>
      <c r="VSL40" s="265"/>
      <c r="VSM40" s="265"/>
      <c r="VSN40" s="265"/>
      <c r="VSO40" s="265"/>
      <c r="VSP40" s="265" t="s">
        <v>457</v>
      </c>
      <c r="VSQ40" s="265"/>
      <c r="VSR40" s="265"/>
      <c r="VSS40" s="265"/>
      <c r="VST40" s="265"/>
      <c r="VSU40" s="265"/>
      <c r="VSV40" s="265"/>
      <c r="VSW40" s="265"/>
      <c r="VSX40" s="265"/>
      <c r="VSY40" s="265"/>
      <c r="VSZ40" s="265"/>
      <c r="VTA40" s="265"/>
      <c r="VTB40" s="265"/>
      <c r="VTC40" s="265"/>
      <c r="VTD40" s="265"/>
      <c r="VTE40" s="265"/>
      <c r="VTF40" s="265" t="s">
        <v>457</v>
      </c>
      <c r="VTG40" s="265"/>
      <c r="VTH40" s="265"/>
      <c r="VTI40" s="265"/>
      <c r="VTJ40" s="265"/>
      <c r="VTK40" s="265"/>
      <c r="VTL40" s="265"/>
      <c r="VTM40" s="265"/>
      <c r="VTN40" s="265"/>
      <c r="VTO40" s="265"/>
      <c r="VTP40" s="265"/>
      <c r="VTQ40" s="265"/>
      <c r="VTR40" s="265"/>
      <c r="VTS40" s="265"/>
      <c r="VTT40" s="265"/>
      <c r="VTU40" s="265"/>
      <c r="VTV40" s="265" t="s">
        <v>457</v>
      </c>
      <c r="VTW40" s="265"/>
      <c r="VTX40" s="265"/>
      <c r="VTY40" s="265"/>
      <c r="VTZ40" s="265"/>
      <c r="VUA40" s="265"/>
      <c r="VUB40" s="265"/>
      <c r="VUC40" s="265"/>
      <c r="VUD40" s="265"/>
      <c r="VUE40" s="265"/>
      <c r="VUF40" s="265"/>
      <c r="VUG40" s="265"/>
      <c r="VUH40" s="265"/>
      <c r="VUI40" s="265"/>
      <c r="VUJ40" s="265"/>
      <c r="VUK40" s="265"/>
      <c r="VUL40" s="265" t="s">
        <v>457</v>
      </c>
      <c r="VUM40" s="265"/>
      <c r="VUN40" s="265"/>
      <c r="VUO40" s="265"/>
      <c r="VUP40" s="265"/>
      <c r="VUQ40" s="265"/>
      <c r="VUR40" s="265"/>
      <c r="VUS40" s="265"/>
      <c r="VUT40" s="265"/>
      <c r="VUU40" s="265"/>
      <c r="VUV40" s="265"/>
      <c r="VUW40" s="265"/>
      <c r="VUX40" s="265"/>
      <c r="VUY40" s="265"/>
      <c r="VUZ40" s="265"/>
      <c r="VVA40" s="265"/>
      <c r="VVB40" s="265" t="s">
        <v>457</v>
      </c>
      <c r="VVC40" s="265"/>
      <c r="VVD40" s="265"/>
      <c r="VVE40" s="265"/>
      <c r="VVF40" s="265"/>
      <c r="VVG40" s="265"/>
      <c r="VVH40" s="265"/>
      <c r="VVI40" s="265"/>
      <c r="VVJ40" s="265"/>
      <c r="VVK40" s="265"/>
      <c r="VVL40" s="265"/>
      <c r="VVM40" s="265"/>
      <c r="VVN40" s="265"/>
      <c r="VVO40" s="265"/>
      <c r="VVP40" s="265"/>
      <c r="VVQ40" s="265"/>
      <c r="VVR40" s="265" t="s">
        <v>457</v>
      </c>
      <c r="VVS40" s="265"/>
      <c r="VVT40" s="265"/>
      <c r="VVU40" s="265"/>
      <c r="VVV40" s="265"/>
      <c r="VVW40" s="265"/>
      <c r="VVX40" s="265"/>
      <c r="VVY40" s="265"/>
      <c r="VVZ40" s="265"/>
      <c r="VWA40" s="265"/>
      <c r="VWB40" s="265"/>
      <c r="VWC40" s="265"/>
      <c r="VWD40" s="265"/>
      <c r="VWE40" s="265"/>
      <c r="VWF40" s="265"/>
      <c r="VWG40" s="265"/>
      <c r="VWH40" s="265" t="s">
        <v>457</v>
      </c>
      <c r="VWI40" s="265"/>
      <c r="VWJ40" s="265"/>
      <c r="VWK40" s="265"/>
      <c r="VWL40" s="265"/>
      <c r="VWM40" s="265"/>
      <c r="VWN40" s="265"/>
      <c r="VWO40" s="265"/>
      <c r="VWP40" s="265"/>
      <c r="VWQ40" s="265"/>
      <c r="VWR40" s="265"/>
      <c r="VWS40" s="265"/>
      <c r="VWT40" s="265"/>
      <c r="VWU40" s="265"/>
      <c r="VWV40" s="265"/>
      <c r="VWW40" s="265"/>
      <c r="VWX40" s="265" t="s">
        <v>457</v>
      </c>
      <c r="VWY40" s="265"/>
      <c r="VWZ40" s="265"/>
      <c r="VXA40" s="265"/>
      <c r="VXB40" s="265"/>
      <c r="VXC40" s="265"/>
      <c r="VXD40" s="265"/>
      <c r="VXE40" s="265"/>
      <c r="VXF40" s="265"/>
      <c r="VXG40" s="265"/>
      <c r="VXH40" s="265"/>
      <c r="VXI40" s="265"/>
      <c r="VXJ40" s="265"/>
      <c r="VXK40" s="265"/>
      <c r="VXL40" s="265"/>
      <c r="VXM40" s="265"/>
      <c r="VXN40" s="265" t="s">
        <v>457</v>
      </c>
      <c r="VXO40" s="265"/>
      <c r="VXP40" s="265"/>
      <c r="VXQ40" s="265"/>
      <c r="VXR40" s="265"/>
      <c r="VXS40" s="265"/>
      <c r="VXT40" s="265"/>
      <c r="VXU40" s="265"/>
      <c r="VXV40" s="265"/>
      <c r="VXW40" s="265"/>
      <c r="VXX40" s="265"/>
      <c r="VXY40" s="265"/>
      <c r="VXZ40" s="265"/>
      <c r="VYA40" s="265"/>
      <c r="VYB40" s="265"/>
      <c r="VYC40" s="265"/>
      <c r="VYD40" s="265" t="s">
        <v>457</v>
      </c>
      <c r="VYE40" s="265"/>
      <c r="VYF40" s="265"/>
      <c r="VYG40" s="265"/>
      <c r="VYH40" s="265"/>
      <c r="VYI40" s="265"/>
      <c r="VYJ40" s="265"/>
      <c r="VYK40" s="265"/>
      <c r="VYL40" s="265"/>
      <c r="VYM40" s="265"/>
      <c r="VYN40" s="265"/>
      <c r="VYO40" s="265"/>
      <c r="VYP40" s="265"/>
      <c r="VYQ40" s="265"/>
      <c r="VYR40" s="265"/>
      <c r="VYS40" s="265"/>
      <c r="VYT40" s="265" t="s">
        <v>457</v>
      </c>
      <c r="VYU40" s="265"/>
      <c r="VYV40" s="265"/>
      <c r="VYW40" s="265"/>
      <c r="VYX40" s="265"/>
      <c r="VYY40" s="265"/>
      <c r="VYZ40" s="265"/>
      <c r="VZA40" s="265"/>
      <c r="VZB40" s="265"/>
      <c r="VZC40" s="265"/>
      <c r="VZD40" s="265"/>
      <c r="VZE40" s="265"/>
      <c r="VZF40" s="265"/>
      <c r="VZG40" s="265"/>
      <c r="VZH40" s="265"/>
      <c r="VZI40" s="265"/>
      <c r="VZJ40" s="265" t="s">
        <v>457</v>
      </c>
      <c r="VZK40" s="265"/>
      <c r="VZL40" s="265"/>
      <c r="VZM40" s="265"/>
      <c r="VZN40" s="265"/>
      <c r="VZO40" s="265"/>
      <c r="VZP40" s="265"/>
      <c r="VZQ40" s="265"/>
      <c r="VZR40" s="265"/>
      <c r="VZS40" s="265"/>
      <c r="VZT40" s="265"/>
      <c r="VZU40" s="265"/>
      <c r="VZV40" s="265"/>
      <c r="VZW40" s="265"/>
      <c r="VZX40" s="265"/>
      <c r="VZY40" s="265"/>
      <c r="VZZ40" s="265" t="s">
        <v>457</v>
      </c>
      <c r="WAA40" s="265"/>
      <c r="WAB40" s="265"/>
      <c r="WAC40" s="265"/>
      <c r="WAD40" s="265"/>
      <c r="WAE40" s="265"/>
      <c r="WAF40" s="265"/>
      <c r="WAG40" s="265"/>
      <c r="WAH40" s="265"/>
      <c r="WAI40" s="265"/>
      <c r="WAJ40" s="265"/>
      <c r="WAK40" s="265"/>
      <c r="WAL40" s="265"/>
      <c r="WAM40" s="265"/>
      <c r="WAN40" s="265"/>
      <c r="WAO40" s="265"/>
      <c r="WAP40" s="265" t="s">
        <v>457</v>
      </c>
      <c r="WAQ40" s="265"/>
      <c r="WAR40" s="265"/>
      <c r="WAS40" s="265"/>
      <c r="WAT40" s="265"/>
      <c r="WAU40" s="265"/>
      <c r="WAV40" s="265"/>
      <c r="WAW40" s="265"/>
      <c r="WAX40" s="265"/>
      <c r="WAY40" s="265"/>
      <c r="WAZ40" s="265"/>
      <c r="WBA40" s="265"/>
      <c r="WBB40" s="265"/>
      <c r="WBC40" s="265"/>
      <c r="WBD40" s="265"/>
      <c r="WBE40" s="265"/>
      <c r="WBF40" s="265" t="s">
        <v>457</v>
      </c>
      <c r="WBG40" s="265"/>
      <c r="WBH40" s="265"/>
      <c r="WBI40" s="265"/>
      <c r="WBJ40" s="265"/>
      <c r="WBK40" s="265"/>
      <c r="WBL40" s="265"/>
      <c r="WBM40" s="265"/>
      <c r="WBN40" s="265"/>
      <c r="WBO40" s="265"/>
      <c r="WBP40" s="265"/>
      <c r="WBQ40" s="265"/>
      <c r="WBR40" s="265"/>
      <c r="WBS40" s="265"/>
      <c r="WBT40" s="265"/>
      <c r="WBU40" s="265"/>
      <c r="WBV40" s="265" t="s">
        <v>457</v>
      </c>
      <c r="WBW40" s="265"/>
      <c r="WBX40" s="265"/>
      <c r="WBY40" s="265"/>
      <c r="WBZ40" s="265"/>
      <c r="WCA40" s="265"/>
      <c r="WCB40" s="265"/>
      <c r="WCC40" s="265"/>
      <c r="WCD40" s="265"/>
      <c r="WCE40" s="265"/>
      <c r="WCF40" s="265"/>
      <c r="WCG40" s="265"/>
      <c r="WCH40" s="265"/>
      <c r="WCI40" s="265"/>
      <c r="WCJ40" s="265"/>
      <c r="WCK40" s="265"/>
      <c r="WCL40" s="265" t="s">
        <v>457</v>
      </c>
      <c r="WCM40" s="265"/>
      <c r="WCN40" s="265"/>
      <c r="WCO40" s="265"/>
      <c r="WCP40" s="265"/>
      <c r="WCQ40" s="265"/>
      <c r="WCR40" s="265"/>
      <c r="WCS40" s="265"/>
      <c r="WCT40" s="265"/>
      <c r="WCU40" s="265"/>
      <c r="WCV40" s="265"/>
      <c r="WCW40" s="265"/>
      <c r="WCX40" s="265"/>
      <c r="WCY40" s="265"/>
      <c r="WCZ40" s="265"/>
      <c r="WDA40" s="265"/>
      <c r="WDB40" s="265" t="s">
        <v>457</v>
      </c>
      <c r="WDC40" s="265"/>
      <c r="WDD40" s="265"/>
      <c r="WDE40" s="265"/>
      <c r="WDF40" s="265"/>
      <c r="WDG40" s="265"/>
      <c r="WDH40" s="265"/>
      <c r="WDI40" s="265"/>
      <c r="WDJ40" s="265"/>
      <c r="WDK40" s="265"/>
      <c r="WDL40" s="265"/>
      <c r="WDM40" s="265"/>
      <c r="WDN40" s="265"/>
      <c r="WDO40" s="265"/>
      <c r="WDP40" s="265"/>
      <c r="WDQ40" s="265"/>
      <c r="WDR40" s="265" t="s">
        <v>457</v>
      </c>
      <c r="WDS40" s="265"/>
      <c r="WDT40" s="265"/>
      <c r="WDU40" s="265"/>
      <c r="WDV40" s="265"/>
      <c r="WDW40" s="265"/>
      <c r="WDX40" s="265"/>
      <c r="WDY40" s="265"/>
      <c r="WDZ40" s="265"/>
      <c r="WEA40" s="265"/>
      <c r="WEB40" s="265"/>
      <c r="WEC40" s="265"/>
      <c r="WED40" s="265"/>
      <c r="WEE40" s="265"/>
      <c r="WEF40" s="265"/>
      <c r="WEG40" s="265"/>
      <c r="WEH40" s="265" t="s">
        <v>457</v>
      </c>
      <c r="WEI40" s="265"/>
      <c r="WEJ40" s="265"/>
      <c r="WEK40" s="265"/>
      <c r="WEL40" s="265"/>
      <c r="WEM40" s="265"/>
      <c r="WEN40" s="265"/>
      <c r="WEO40" s="265"/>
      <c r="WEP40" s="265"/>
      <c r="WEQ40" s="265"/>
      <c r="WER40" s="265"/>
      <c r="WES40" s="265"/>
      <c r="WET40" s="265"/>
      <c r="WEU40" s="265"/>
      <c r="WEV40" s="265"/>
      <c r="WEW40" s="265"/>
      <c r="WEX40" s="265" t="s">
        <v>457</v>
      </c>
      <c r="WEY40" s="265"/>
      <c r="WEZ40" s="265"/>
      <c r="WFA40" s="265"/>
      <c r="WFB40" s="265"/>
      <c r="WFC40" s="265"/>
      <c r="WFD40" s="265"/>
      <c r="WFE40" s="265"/>
      <c r="WFF40" s="265"/>
      <c r="WFG40" s="265"/>
      <c r="WFH40" s="265"/>
      <c r="WFI40" s="265"/>
      <c r="WFJ40" s="265"/>
      <c r="WFK40" s="265"/>
      <c r="WFL40" s="265"/>
      <c r="WFM40" s="265"/>
      <c r="WFN40" s="265" t="s">
        <v>457</v>
      </c>
      <c r="WFO40" s="265"/>
      <c r="WFP40" s="265"/>
      <c r="WFQ40" s="265"/>
      <c r="WFR40" s="265"/>
      <c r="WFS40" s="265"/>
      <c r="WFT40" s="265"/>
      <c r="WFU40" s="265"/>
      <c r="WFV40" s="265"/>
      <c r="WFW40" s="265"/>
      <c r="WFX40" s="265"/>
      <c r="WFY40" s="265"/>
      <c r="WFZ40" s="265"/>
      <c r="WGA40" s="265"/>
      <c r="WGB40" s="265"/>
      <c r="WGC40" s="265"/>
      <c r="WGD40" s="265" t="s">
        <v>457</v>
      </c>
      <c r="WGE40" s="265"/>
      <c r="WGF40" s="265"/>
      <c r="WGG40" s="265"/>
      <c r="WGH40" s="265"/>
      <c r="WGI40" s="265"/>
      <c r="WGJ40" s="265"/>
      <c r="WGK40" s="265"/>
      <c r="WGL40" s="265"/>
      <c r="WGM40" s="265"/>
      <c r="WGN40" s="265"/>
      <c r="WGO40" s="265"/>
      <c r="WGP40" s="265"/>
      <c r="WGQ40" s="265"/>
      <c r="WGR40" s="265"/>
      <c r="WGS40" s="265"/>
      <c r="WGT40" s="265" t="s">
        <v>457</v>
      </c>
      <c r="WGU40" s="265"/>
      <c r="WGV40" s="265"/>
      <c r="WGW40" s="265"/>
      <c r="WGX40" s="265"/>
      <c r="WGY40" s="265"/>
      <c r="WGZ40" s="265"/>
      <c r="WHA40" s="265"/>
      <c r="WHB40" s="265"/>
      <c r="WHC40" s="265"/>
      <c r="WHD40" s="265"/>
      <c r="WHE40" s="265"/>
      <c r="WHF40" s="265"/>
      <c r="WHG40" s="265"/>
      <c r="WHH40" s="265"/>
      <c r="WHI40" s="265"/>
      <c r="WHJ40" s="265" t="s">
        <v>457</v>
      </c>
      <c r="WHK40" s="265"/>
      <c r="WHL40" s="265"/>
      <c r="WHM40" s="265"/>
      <c r="WHN40" s="265"/>
      <c r="WHO40" s="265"/>
      <c r="WHP40" s="265"/>
      <c r="WHQ40" s="265"/>
      <c r="WHR40" s="265"/>
      <c r="WHS40" s="265"/>
      <c r="WHT40" s="265"/>
      <c r="WHU40" s="265"/>
      <c r="WHV40" s="265"/>
      <c r="WHW40" s="265"/>
      <c r="WHX40" s="265"/>
      <c r="WHY40" s="265"/>
      <c r="WHZ40" s="265" t="s">
        <v>457</v>
      </c>
      <c r="WIA40" s="265"/>
      <c r="WIB40" s="265"/>
      <c r="WIC40" s="265"/>
      <c r="WID40" s="265"/>
      <c r="WIE40" s="265"/>
      <c r="WIF40" s="265"/>
      <c r="WIG40" s="265"/>
      <c r="WIH40" s="265"/>
      <c r="WII40" s="265"/>
      <c r="WIJ40" s="265"/>
      <c r="WIK40" s="265"/>
      <c r="WIL40" s="265"/>
      <c r="WIM40" s="265"/>
      <c r="WIN40" s="265"/>
      <c r="WIO40" s="265"/>
      <c r="WIP40" s="265" t="s">
        <v>457</v>
      </c>
      <c r="WIQ40" s="265"/>
      <c r="WIR40" s="265"/>
      <c r="WIS40" s="265"/>
      <c r="WIT40" s="265"/>
      <c r="WIU40" s="265"/>
      <c r="WIV40" s="265"/>
      <c r="WIW40" s="265"/>
      <c r="WIX40" s="265"/>
      <c r="WIY40" s="265"/>
      <c r="WIZ40" s="265"/>
      <c r="WJA40" s="265"/>
      <c r="WJB40" s="265"/>
      <c r="WJC40" s="265"/>
      <c r="WJD40" s="265"/>
      <c r="WJE40" s="265"/>
      <c r="WJF40" s="265" t="s">
        <v>457</v>
      </c>
      <c r="WJG40" s="265"/>
      <c r="WJH40" s="265"/>
      <c r="WJI40" s="265"/>
      <c r="WJJ40" s="265"/>
      <c r="WJK40" s="265"/>
      <c r="WJL40" s="265"/>
      <c r="WJM40" s="265"/>
      <c r="WJN40" s="265"/>
      <c r="WJO40" s="265"/>
      <c r="WJP40" s="265"/>
      <c r="WJQ40" s="265"/>
      <c r="WJR40" s="265"/>
      <c r="WJS40" s="265"/>
      <c r="WJT40" s="265"/>
      <c r="WJU40" s="265"/>
      <c r="WJV40" s="265" t="s">
        <v>457</v>
      </c>
      <c r="WJW40" s="265"/>
      <c r="WJX40" s="265"/>
      <c r="WJY40" s="265"/>
      <c r="WJZ40" s="265"/>
      <c r="WKA40" s="265"/>
      <c r="WKB40" s="265"/>
      <c r="WKC40" s="265"/>
      <c r="WKD40" s="265"/>
      <c r="WKE40" s="265"/>
      <c r="WKF40" s="265"/>
      <c r="WKG40" s="265"/>
      <c r="WKH40" s="265"/>
      <c r="WKI40" s="265"/>
      <c r="WKJ40" s="265"/>
      <c r="WKK40" s="265"/>
      <c r="WKL40" s="265" t="s">
        <v>457</v>
      </c>
      <c r="WKM40" s="265"/>
      <c r="WKN40" s="265"/>
      <c r="WKO40" s="265"/>
      <c r="WKP40" s="265"/>
      <c r="WKQ40" s="265"/>
      <c r="WKR40" s="265"/>
      <c r="WKS40" s="265"/>
      <c r="WKT40" s="265"/>
      <c r="WKU40" s="265"/>
      <c r="WKV40" s="265"/>
      <c r="WKW40" s="265"/>
      <c r="WKX40" s="265"/>
      <c r="WKY40" s="265"/>
      <c r="WKZ40" s="265"/>
      <c r="WLA40" s="265"/>
      <c r="WLB40" s="265" t="s">
        <v>457</v>
      </c>
      <c r="WLC40" s="265"/>
      <c r="WLD40" s="265"/>
      <c r="WLE40" s="265"/>
      <c r="WLF40" s="265"/>
      <c r="WLG40" s="265"/>
      <c r="WLH40" s="265"/>
      <c r="WLI40" s="265"/>
      <c r="WLJ40" s="265"/>
      <c r="WLK40" s="265"/>
      <c r="WLL40" s="265"/>
      <c r="WLM40" s="265"/>
      <c r="WLN40" s="265"/>
      <c r="WLO40" s="265"/>
      <c r="WLP40" s="265"/>
      <c r="WLQ40" s="265"/>
      <c r="WLR40" s="265" t="s">
        <v>457</v>
      </c>
      <c r="WLS40" s="265"/>
      <c r="WLT40" s="265"/>
      <c r="WLU40" s="265"/>
      <c r="WLV40" s="265"/>
      <c r="WLW40" s="265"/>
      <c r="WLX40" s="265"/>
      <c r="WLY40" s="265"/>
      <c r="WLZ40" s="265"/>
      <c r="WMA40" s="265"/>
      <c r="WMB40" s="265"/>
      <c r="WMC40" s="265"/>
      <c r="WMD40" s="265"/>
      <c r="WME40" s="265"/>
      <c r="WMF40" s="265"/>
      <c r="WMG40" s="265"/>
      <c r="WMH40" s="265" t="s">
        <v>457</v>
      </c>
      <c r="WMI40" s="265"/>
      <c r="WMJ40" s="265"/>
      <c r="WMK40" s="265"/>
      <c r="WML40" s="265"/>
      <c r="WMM40" s="265"/>
      <c r="WMN40" s="265"/>
      <c r="WMO40" s="265"/>
      <c r="WMP40" s="265"/>
      <c r="WMQ40" s="265"/>
      <c r="WMR40" s="265"/>
      <c r="WMS40" s="265"/>
      <c r="WMT40" s="265"/>
      <c r="WMU40" s="265"/>
      <c r="WMV40" s="265"/>
      <c r="WMW40" s="265"/>
      <c r="WMX40" s="265" t="s">
        <v>457</v>
      </c>
      <c r="WMY40" s="265"/>
      <c r="WMZ40" s="265"/>
      <c r="WNA40" s="265"/>
      <c r="WNB40" s="265"/>
      <c r="WNC40" s="265"/>
      <c r="WND40" s="265"/>
      <c r="WNE40" s="265"/>
      <c r="WNF40" s="265"/>
      <c r="WNG40" s="265"/>
      <c r="WNH40" s="265"/>
      <c r="WNI40" s="265"/>
      <c r="WNJ40" s="265"/>
      <c r="WNK40" s="265"/>
      <c r="WNL40" s="265"/>
      <c r="WNM40" s="265"/>
      <c r="WNN40" s="265" t="s">
        <v>457</v>
      </c>
      <c r="WNO40" s="265"/>
      <c r="WNP40" s="265"/>
      <c r="WNQ40" s="265"/>
      <c r="WNR40" s="265"/>
      <c r="WNS40" s="265"/>
      <c r="WNT40" s="265"/>
      <c r="WNU40" s="265"/>
      <c r="WNV40" s="265"/>
      <c r="WNW40" s="265"/>
      <c r="WNX40" s="265"/>
      <c r="WNY40" s="265"/>
      <c r="WNZ40" s="265"/>
      <c r="WOA40" s="265"/>
      <c r="WOB40" s="265"/>
      <c r="WOC40" s="265"/>
      <c r="WOD40" s="265" t="s">
        <v>457</v>
      </c>
      <c r="WOE40" s="265"/>
      <c r="WOF40" s="265"/>
      <c r="WOG40" s="265"/>
      <c r="WOH40" s="265"/>
      <c r="WOI40" s="265"/>
      <c r="WOJ40" s="265"/>
      <c r="WOK40" s="265"/>
      <c r="WOL40" s="265"/>
      <c r="WOM40" s="265"/>
      <c r="WON40" s="265"/>
      <c r="WOO40" s="265"/>
      <c r="WOP40" s="265"/>
      <c r="WOQ40" s="265"/>
      <c r="WOR40" s="265"/>
      <c r="WOS40" s="265"/>
      <c r="WOT40" s="265" t="s">
        <v>457</v>
      </c>
      <c r="WOU40" s="265"/>
      <c r="WOV40" s="265"/>
      <c r="WOW40" s="265"/>
      <c r="WOX40" s="265"/>
      <c r="WOY40" s="265"/>
      <c r="WOZ40" s="265"/>
      <c r="WPA40" s="265"/>
      <c r="WPB40" s="265"/>
      <c r="WPC40" s="265"/>
      <c r="WPD40" s="265"/>
      <c r="WPE40" s="265"/>
      <c r="WPF40" s="265"/>
      <c r="WPG40" s="265"/>
      <c r="WPH40" s="265"/>
      <c r="WPI40" s="265"/>
      <c r="WPJ40" s="265" t="s">
        <v>457</v>
      </c>
      <c r="WPK40" s="265"/>
      <c r="WPL40" s="265"/>
      <c r="WPM40" s="265"/>
      <c r="WPN40" s="265"/>
      <c r="WPO40" s="265"/>
      <c r="WPP40" s="265"/>
      <c r="WPQ40" s="265"/>
      <c r="WPR40" s="265"/>
      <c r="WPS40" s="265"/>
      <c r="WPT40" s="265"/>
      <c r="WPU40" s="265"/>
      <c r="WPV40" s="265"/>
      <c r="WPW40" s="265"/>
      <c r="WPX40" s="265"/>
      <c r="WPY40" s="265"/>
      <c r="WPZ40" s="265" t="s">
        <v>457</v>
      </c>
      <c r="WQA40" s="265"/>
      <c r="WQB40" s="265"/>
      <c r="WQC40" s="265"/>
      <c r="WQD40" s="265"/>
      <c r="WQE40" s="265"/>
      <c r="WQF40" s="265"/>
      <c r="WQG40" s="265"/>
      <c r="WQH40" s="265"/>
      <c r="WQI40" s="265"/>
      <c r="WQJ40" s="265"/>
      <c r="WQK40" s="265"/>
      <c r="WQL40" s="265"/>
      <c r="WQM40" s="265"/>
      <c r="WQN40" s="265"/>
      <c r="WQO40" s="265"/>
      <c r="WQP40" s="265" t="s">
        <v>457</v>
      </c>
      <c r="WQQ40" s="265"/>
      <c r="WQR40" s="265"/>
      <c r="WQS40" s="265"/>
      <c r="WQT40" s="265"/>
      <c r="WQU40" s="265"/>
      <c r="WQV40" s="265"/>
      <c r="WQW40" s="265"/>
      <c r="WQX40" s="265"/>
      <c r="WQY40" s="265"/>
      <c r="WQZ40" s="265"/>
      <c r="WRA40" s="265"/>
      <c r="WRB40" s="265"/>
      <c r="WRC40" s="265"/>
      <c r="WRD40" s="265"/>
      <c r="WRE40" s="265"/>
      <c r="WRF40" s="265" t="s">
        <v>457</v>
      </c>
      <c r="WRG40" s="265"/>
      <c r="WRH40" s="265"/>
      <c r="WRI40" s="265"/>
      <c r="WRJ40" s="265"/>
      <c r="WRK40" s="265"/>
      <c r="WRL40" s="265"/>
      <c r="WRM40" s="265"/>
      <c r="WRN40" s="265"/>
      <c r="WRO40" s="265"/>
      <c r="WRP40" s="265"/>
      <c r="WRQ40" s="265"/>
      <c r="WRR40" s="265"/>
      <c r="WRS40" s="265"/>
      <c r="WRT40" s="265"/>
      <c r="WRU40" s="265"/>
      <c r="WRV40" s="265" t="s">
        <v>457</v>
      </c>
      <c r="WRW40" s="265"/>
      <c r="WRX40" s="265"/>
      <c r="WRY40" s="265"/>
      <c r="WRZ40" s="265"/>
      <c r="WSA40" s="265"/>
      <c r="WSB40" s="265"/>
      <c r="WSC40" s="265"/>
      <c r="WSD40" s="265"/>
      <c r="WSE40" s="265"/>
      <c r="WSF40" s="265"/>
      <c r="WSG40" s="265"/>
      <c r="WSH40" s="265"/>
      <c r="WSI40" s="265"/>
      <c r="WSJ40" s="265"/>
      <c r="WSK40" s="265"/>
      <c r="WSL40" s="265" t="s">
        <v>457</v>
      </c>
      <c r="WSM40" s="265"/>
      <c r="WSN40" s="265"/>
      <c r="WSO40" s="265"/>
      <c r="WSP40" s="265"/>
      <c r="WSQ40" s="265"/>
      <c r="WSR40" s="265"/>
      <c r="WSS40" s="265"/>
      <c r="WST40" s="265"/>
      <c r="WSU40" s="265"/>
      <c r="WSV40" s="265"/>
      <c r="WSW40" s="265"/>
      <c r="WSX40" s="265"/>
      <c r="WSY40" s="265"/>
      <c r="WSZ40" s="265"/>
      <c r="WTA40" s="265"/>
      <c r="WTB40" s="265" t="s">
        <v>457</v>
      </c>
      <c r="WTC40" s="265"/>
      <c r="WTD40" s="265"/>
      <c r="WTE40" s="265"/>
      <c r="WTF40" s="265"/>
      <c r="WTG40" s="265"/>
      <c r="WTH40" s="265"/>
      <c r="WTI40" s="265"/>
      <c r="WTJ40" s="265"/>
      <c r="WTK40" s="265"/>
      <c r="WTL40" s="265"/>
      <c r="WTM40" s="265"/>
      <c r="WTN40" s="265"/>
      <c r="WTO40" s="265"/>
      <c r="WTP40" s="265"/>
      <c r="WTQ40" s="265"/>
      <c r="WTR40" s="265" t="s">
        <v>457</v>
      </c>
      <c r="WTS40" s="265"/>
      <c r="WTT40" s="265"/>
      <c r="WTU40" s="265"/>
      <c r="WTV40" s="265"/>
      <c r="WTW40" s="265"/>
      <c r="WTX40" s="265"/>
      <c r="WTY40" s="265"/>
      <c r="WTZ40" s="265"/>
      <c r="WUA40" s="265"/>
      <c r="WUB40" s="265"/>
      <c r="WUC40" s="265"/>
      <c r="WUD40" s="265"/>
      <c r="WUE40" s="265"/>
      <c r="WUF40" s="265"/>
      <c r="WUG40" s="265"/>
      <c r="WUH40" s="265" t="s">
        <v>457</v>
      </c>
      <c r="WUI40" s="265"/>
      <c r="WUJ40" s="265"/>
      <c r="WUK40" s="265"/>
      <c r="WUL40" s="265"/>
      <c r="WUM40" s="265"/>
      <c r="WUN40" s="265"/>
      <c r="WUO40" s="265"/>
      <c r="WUP40" s="265"/>
      <c r="WUQ40" s="265"/>
      <c r="WUR40" s="265"/>
      <c r="WUS40" s="265"/>
      <c r="WUT40" s="265"/>
      <c r="WUU40" s="265"/>
      <c r="WUV40" s="265"/>
      <c r="WUW40" s="265"/>
      <c r="WUX40" s="265" t="s">
        <v>457</v>
      </c>
      <c r="WUY40" s="265"/>
      <c r="WUZ40" s="265"/>
      <c r="WVA40" s="265"/>
      <c r="WVB40" s="265"/>
      <c r="WVC40" s="265"/>
      <c r="WVD40" s="265"/>
      <c r="WVE40" s="265"/>
      <c r="WVF40" s="265"/>
      <c r="WVG40" s="265"/>
      <c r="WVH40" s="265"/>
      <c r="WVI40" s="265"/>
      <c r="WVJ40" s="265"/>
      <c r="WVK40" s="265"/>
      <c r="WVL40" s="265"/>
      <c r="WVM40" s="265"/>
      <c r="WVN40" s="265" t="s">
        <v>457</v>
      </c>
      <c r="WVO40" s="265"/>
      <c r="WVP40" s="265"/>
      <c r="WVQ40" s="265"/>
      <c r="WVR40" s="265"/>
      <c r="WVS40" s="265"/>
      <c r="WVT40" s="265"/>
      <c r="WVU40" s="265"/>
      <c r="WVV40" s="265"/>
      <c r="WVW40" s="265"/>
      <c r="WVX40" s="265"/>
      <c r="WVY40" s="265"/>
      <c r="WVZ40" s="265"/>
      <c r="WWA40" s="265"/>
      <c r="WWB40" s="265"/>
      <c r="WWC40" s="265"/>
      <c r="WWD40" s="265" t="s">
        <v>457</v>
      </c>
      <c r="WWE40" s="265"/>
      <c r="WWF40" s="265"/>
      <c r="WWG40" s="265"/>
      <c r="WWH40" s="265"/>
      <c r="WWI40" s="265"/>
      <c r="WWJ40" s="265"/>
      <c r="WWK40" s="265"/>
      <c r="WWL40" s="265"/>
      <c r="WWM40" s="265"/>
      <c r="WWN40" s="265"/>
      <c r="WWO40" s="265"/>
      <c r="WWP40" s="265"/>
      <c r="WWQ40" s="265"/>
      <c r="WWR40" s="265"/>
      <c r="WWS40" s="265"/>
      <c r="WWT40" s="265" t="s">
        <v>457</v>
      </c>
      <c r="WWU40" s="265"/>
      <c r="WWV40" s="265"/>
      <c r="WWW40" s="265"/>
      <c r="WWX40" s="265"/>
      <c r="WWY40" s="265"/>
      <c r="WWZ40" s="265"/>
      <c r="WXA40" s="265"/>
      <c r="WXB40" s="265"/>
      <c r="WXC40" s="265"/>
      <c r="WXD40" s="265"/>
      <c r="WXE40" s="265"/>
      <c r="WXF40" s="265"/>
      <c r="WXG40" s="265"/>
      <c r="WXH40" s="265"/>
      <c r="WXI40" s="265"/>
      <c r="WXJ40" s="265" t="s">
        <v>457</v>
      </c>
      <c r="WXK40" s="265"/>
      <c r="WXL40" s="265"/>
      <c r="WXM40" s="265"/>
      <c r="WXN40" s="265"/>
      <c r="WXO40" s="265"/>
      <c r="WXP40" s="265"/>
      <c r="WXQ40" s="265"/>
      <c r="WXR40" s="265"/>
      <c r="WXS40" s="265"/>
      <c r="WXT40" s="265"/>
      <c r="WXU40" s="265"/>
      <c r="WXV40" s="265"/>
      <c r="WXW40" s="265"/>
      <c r="WXX40" s="265"/>
      <c r="WXY40" s="265"/>
    </row>
    <row r="42" spans="1:16197" ht="22.9" customHeight="1" x14ac:dyDescent="0.25">
      <c r="A42" s="60" t="s">
        <v>455</v>
      </c>
      <c r="B42" s="266" t="s">
        <v>3586</v>
      </c>
      <c r="C42" s="266"/>
      <c r="D42" s="46"/>
      <c r="E42" s="46"/>
      <c r="F42" s="267" t="s">
        <v>3510</v>
      </c>
      <c r="G42" s="267"/>
      <c r="H42" s="267"/>
      <c r="I42" s="267"/>
      <c r="J42" s="267"/>
      <c r="O42" s="48">
        <v>16</v>
      </c>
      <c r="AI42" s="49" t="s">
        <v>3509</v>
      </c>
    </row>
    <row r="43" spans="1:16197" ht="22.9" customHeight="1" x14ac:dyDescent="0.25">
      <c r="A43" s="60" t="s">
        <v>516</v>
      </c>
      <c r="B43" s="268">
        <v>43739</v>
      </c>
      <c r="C43" s="268"/>
      <c r="D43" s="52" t="str">
        <f>B46&amp;YEAR(B43)</f>
        <v>SmallGroup2019</v>
      </c>
      <c r="E43" s="53"/>
      <c r="F43" s="267"/>
      <c r="G43" s="267"/>
      <c r="H43" s="267"/>
      <c r="I43" s="267"/>
      <c r="J43" s="267"/>
    </row>
    <row r="44" spans="1:16197" ht="22.9" customHeight="1" x14ac:dyDescent="0.25">
      <c r="A44" s="60" t="s">
        <v>605</v>
      </c>
      <c r="B44" s="262" t="s">
        <v>3580</v>
      </c>
      <c r="C44" s="262"/>
      <c r="D44" s="54"/>
      <c r="E44" s="55" t="s">
        <v>632</v>
      </c>
      <c r="F44" s="54"/>
      <c r="G44" s="54"/>
      <c r="H44" s="54"/>
      <c r="I44" s="55" t="s">
        <v>632</v>
      </c>
      <c r="J44" s="56"/>
      <c r="K44" s="48"/>
      <c r="L44" s="48"/>
      <c r="M44" s="55" t="s">
        <v>632</v>
      </c>
      <c r="N44" s="55"/>
      <c r="O44" s="48"/>
      <c r="P44" s="48"/>
      <c r="Q44" s="55" t="s">
        <v>632</v>
      </c>
      <c r="R44" s="48"/>
      <c r="S44" s="48"/>
      <c r="T44" s="48"/>
      <c r="U44" s="55" t="s">
        <v>632</v>
      </c>
      <c r="V44" s="48"/>
      <c r="W44" s="48"/>
      <c r="X44" s="48"/>
      <c r="Y44" s="55" t="s">
        <v>632</v>
      </c>
      <c r="Z44" s="48"/>
      <c r="AA44" s="48"/>
      <c r="AB44" s="48"/>
      <c r="AC44" s="48"/>
      <c r="AD44" s="56"/>
      <c r="AE44" s="55" t="s">
        <v>632</v>
      </c>
      <c r="AF44" s="48"/>
      <c r="AG44" s="48"/>
      <c r="AH44" s="48"/>
      <c r="AI44" s="55" t="s">
        <v>632</v>
      </c>
      <c r="AJ44" s="48"/>
      <c r="AK44" s="48"/>
      <c r="AL44" s="48"/>
      <c r="AM44" s="55" t="s">
        <v>632</v>
      </c>
      <c r="AN44" s="48"/>
      <c r="AO44" s="48"/>
      <c r="AP44" s="57"/>
      <c r="AQ44" s="55" t="s">
        <v>632</v>
      </c>
      <c r="AR44" s="48"/>
      <c r="AS44" s="57"/>
      <c r="AT44" s="48"/>
      <c r="AU44" s="55" t="s">
        <v>632</v>
      </c>
      <c r="AV44" s="48"/>
      <c r="AW44" s="48"/>
      <c r="AX44" s="48"/>
      <c r="AY44" s="55" t="s">
        <v>632</v>
      </c>
      <c r="AZ44" s="48"/>
      <c r="BA44" s="58"/>
      <c r="BB44" s="57"/>
      <c r="BC44" s="55" t="s">
        <v>632</v>
      </c>
      <c r="BD44" s="55"/>
      <c r="BE44" s="59"/>
    </row>
    <row r="45" spans="1:16197" ht="22.9" customHeight="1" x14ac:dyDescent="0.25">
      <c r="A45" s="60" t="s">
        <v>606</v>
      </c>
      <c r="B45" s="262">
        <v>2254444444</v>
      </c>
      <c r="C45" s="262"/>
      <c r="G45" s="1"/>
      <c r="AP45"/>
      <c r="AS45"/>
      <c r="AU45"/>
      <c r="BA45" s="58"/>
    </row>
    <row r="46" spans="1:16197" ht="22.9" customHeight="1" x14ac:dyDescent="0.25">
      <c r="A46" s="60" t="s">
        <v>521</v>
      </c>
      <c r="B46" s="263" t="s">
        <v>3526</v>
      </c>
      <c r="C46" s="263"/>
      <c r="AO46" s="264" t="str">
        <f>IF($B$9="LargeGroup", "Equitable", "SNL")</f>
        <v>SNL</v>
      </c>
      <c r="AP46" s="264"/>
      <c r="AQ46" s="264"/>
      <c r="AR46" s="264"/>
      <c r="AS46" s="264"/>
      <c r="AT46" s="264"/>
      <c r="AU46" s="264"/>
      <c r="AV46" s="264"/>
      <c r="AW46" s="264" t="s">
        <v>3751</v>
      </c>
      <c r="AX46" s="264"/>
      <c r="AY46" s="264"/>
      <c r="AZ46" s="264"/>
      <c r="BA46" s="264"/>
      <c r="BB46" s="264"/>
    </row>
    <row r="47" spans="1:16197" ht="22.9" customHeight="1" x14ac:dyDescent="0.25">
      <c r="A47" s="60"/>
      <c r="B47" s="152"/>
      <c r="C47" s="152"/>
      <c r="AO47" s="153"/>
      <c r="AP47" s="153"/>
      <c r="AQ47" s="153"/>
      <c r="AR47" s="153"/>
      <c r="AS47" s="153"/>
      <c r="AT47" s="153"/>
      <c r="AU47" s="153"/>
      <c r="AV47" s="153"/>
      <c r="AW47" s="153"/>
      <c r="AX47" s="153"/>
      <c r="AY47" s="153"/>
      <c r="AZ47" s="153"/>
      <c r="BA47" s="153"/>
      <c r="BB47" s="153"/>
    </row>
    <row r="48" spans="1:16197" s="62" customFormat="1" ht="47.25" x14ac:dyDescent="0.25">
      <c r="A48" s="61"/>
      <c r="B48" s="63" t="s">
        <v>522</v>
      </c>
      <c r="C48" s="64" t="s">
        <v>0</v>
      </c>
      <c r="D48" s="64" t="s">
        <v>538</v>
      </c>
      <c r="E48" s="64" t="s">
        <v>8</v>
      </c>
      <c r="F48" s="64" t="s">
        <v>1</v>
      </c>
      <c r="G48" s="64" t="s">
        <v>454</v>
      </c>
      <c r="H48" s="64" t="s">
        <v>2</v>
      </c>
      <c r="I48" s="64" t="s">
        <v>3</v>
      </c>
      <c r="J48" s="64" t="s">
        <v>4</v>
      </c>
      <c r="K48" s="64" t="s">
        <v>5</v>
      </c>
      <c r="L48" s="64" t="s">
        <v>6</v>
      </c>
      <c r="M48" s="77" t="s">
        <v>7</v>
      </c>
      <c r="N48" s="77" t="s">
        <v>9</v>
      </c>
      <c r="O48" s="77" t="s">
        <v>10</v>
      </c>
      <c r="P48" s="77" t="s">
        <v>11</v>
      </c>
      <c r="Q48" s="77" t="s">
        <v>12</v>
      </c>
      <c r="R48" s="77" t="s">
        <v>542</v>
      </c>
      <c r="S48" s="77" t="s">
        <v>543</v>
      </c>
      <c r="T48" s="64" t="s">
        <v>517</v>
      </c>
      <c r="U48" s="64" t="s">
        <v>518</v>
      </c>
      <c r="V48" s="64" t="s">
        <v>13</v>
      </c>
      <c r="W48" s="64" t="s">
        <v>14</v>
      </c>
      <c r="X48" s="64" t="s">
        <v>15</v>
      </c>
      <c r="Y48" s="64" t="s">
        <v>16</v>
      </c>
      <c r="Z48" s="64" t="s">
        <v>17</v>
      </c>
      <c r="AA48" s="111" t="s">
        <v>18</v>
      </c>
      <c r="AB48" s="64" t="s">
        <v>637</v>
      </c>
      <c r="AC48" s="64" t="s">
        <v>20</v>
      </c>
      <c r="AD48" s="64" t="s">
        <v>3527</v>
      </c>
      <c r="AE48" s="64" t="s">
        <v>541</v>
      </c>
      <c r="AF48" s="64" t="s">
        <v>519</v>
      </c>
      <c r="AG48" s="64" t="s">
        <v>523</v>
      </c>
      <c r="AH48" s="64" t="s">
        <v>22</v>
      </c>
      <c r="AI48" s="64" t="s">
        <v>41</v>
      </c>
      <c r="AJ48" s="64" t="s">
        <v>548</v>
      </c>
      <c r="AK48" s="64" t="s">
        <v>544</v>
      </c>
      <c r="AL48" s="64" t="s">
        <v>546</v>
      </c>
      <c r="AM48" s="64" t="s">
        <v>42</v>
      </c>
      <c r="AN48" s="64" t="s">
        <v>57</v>
      </c>
      <c r="AO48" s="64" t="s">
        <v>24</v>
      </c>
      <c r="AP48" s="65" t="s">
        <v>63</v>
      </c>
      <c r="AQ48" s="64" t="s">
        <v>25</v>
      </c>
      <c r="AR48" s="64" t="s">
        <v>26</v>
      </c>
      <c r="AS48" s="65" t="s">
        <v>27</v>
      </c>
      <c r="AT48" s="65" t="s">
        <v>636</v>
      </c>
      <c r="AU48" s="65" t="s">
        <v>29</v>
      </c>
      <c r="AV48" s="64" t="s">
        <v>30</v>
      </c>
      <c r="AW48" s="64" t="s">
        <v>31</v>
      </c>
      <c r="AX48" s="64" t="s">
        <v>32</v>
      </c>
      <c r="AY48" s="64" t="s">
        <v>33</v>
      </c>
      <c r="AZ48" s="64" t="s">
        <v>34</v>
      </c>
      <c r="BA48" s="64" t="s">
        <v>35</v>
      </c>
      <c r="BB48" s="65" t="s">
        <v>36</v>
      </c>
      <c r="BC48" s="66" t="s">
        <v>540</v>
      </c>
      <c r="BD48" s="231" t="s">
        <v>3978</v>
      </c>
      <c r="BE48" s="75" t="s">
        <v>537</v>
      </c>
    </row>
    <row r="49" spans="1:16197" x14ac:dyDescent="0.25">
      <c r="A49" s="4"/>
      <c r="B49" s="168" t="s">
        <v>3574</v>
      </c>
      <c r="C49" s="169" t="s">
        <v>3575</v>
      </c>
      <c r="D49" s="169"/>
      <c r="E49" s="170"/>
      <c r="F49" s="169" t="s">
        <v>3581</v>
      </c>
      <c r="G49" s="170" t="s">
        <v>3587</v>
      </c>
      <c r="H49" s="169" t="s">
        <v>3583</v>
      </c>
      <c r="I49" s="169" t="s">
        <v>46</v>
      </c>
      <c r="J49" s="171">
        <v>19632</v>
      </c>
      <c r="K49" s="169"/>
      <c r="L49" s="169" t="s">
        <v>40</v>
      </c>
      <c r="M49" s="172"/>
      <c r="N49" s="170"/>
      <c r="O49" s="170"/>
      <c r="P49" s="170"/>
      <c r="Q49" s="170" t="s">
        <v>58</v>
      </c>
      <c r="R49" s="170"/>
      <c r="S49" s="170"/>
      <c r="T49" s="169" t="s">
        <v>3577</v>
      </c>
      <c r="U49" s="169"/>
      <c r="V49" s="170" t="s">
        <v>3578</v>
      </c>
      <c r="W49" s="169" t="s">
        <v>460</v>
      </c>
      <c r="X49" s="169" t="s">
        <v>3584</v>
      </c>
      <c r="Y49" s="169" t="s">
        <v>3579</v>
      </c>
      <c r="Z49" s="173" t="s">
        <v>3585</v>
      </c>
      <c r="AA49" s="170"/>
      <c r="AB49" s="170"/>
      <c r="AC49" s="171">
        <v>40945</v>
      </c>
      <c r="AD49" s="174">
        <f t="shared" ref="AD49:AD60" si="4">$B$6</f>
        <v>43739</v>
      </c>
      <c r="AE49" s="170" t="s">
        <v>3586</v>
      </c>
      <c r="AF49" s="170"/>
      <c r="AG49" s="172"/>
      <c r="AH49" s="170"/>
      <c r="AI49" s="170" t="s">
        <v>652</v>
      </c>
      <c r="AJ49" s="170" t="s">
        <v>49</v>
      </c>
      <c r="AK49" s="170" t="s">
        <v>580</v>
      </c>
      <c r="AL49" s="170" t="s">
        <v>49</v>
      </c>
      <c r="AM49" s="170" t="s">
        <v>447</v>
      </c>
      <c r="AN49" s="170" t="s">
        <v>49</v>
      </c>
      <c r="AO49" s="170">
        <v>1</v>
      </c>
      <c r="AP49" s="175">
        <v>15000</v>
      </c>
      <c r="AQ49" s="175" t="s">
        <v>48</v>
      </c>
      <c r="AR49" s="175"/>
      <c r="AS49" s="175"/>
      <c r="AT49" s="175"/>
      <c r="AU49" s="175"/>
      <c r="AV49" s="175"/>
      <c r="AW49" s="175"/>
      <c r="AX49" s="175"/>
      <c r="AY49" s="175"/>
      <c r="AZ49" s="175"/>
      <c r="BA49" s="175"/>
      <c r="BB49" s="175"/>
      <c r="BC49" s="176"/>
      <c r="BD49" s="229">
        <f>IF(ISBLANK(J49)," ",ROUNDDOWN(YEARFRAC(AD49,(J49)),0))</f>
        <v>66</v>
      </c>
      <c r="BE49" s="76">
        <f ca="1">Validation!H264</f>
        <v>2</v>
      </c>
    </row>
    <row r="50" spans="1:16197" x14ac:dyDescent="0.25">
      <c r="A50" s="4"/>
      <c r="B50" s="168" t="s">
        <v>3574</v>
      </c>
      <c r="C50" s="169" t="s">
        <v>3591</v>
      </c>
      <c r="D50" s="169"/>
      <c r="E50" s="170"/>
      <c r="F50" s="169" t="s">
        <v>3576</v>
      </c>
      <c r="G50" s="170" t="s">
        <v>3582</v>
      </c>
      <c r="H50" s="169" t="s">
        <v>3583</v>
      </c>
      <c r="I50" s="169" t="s">
        <v>46</v>
      </c>
      <c r="J50" s="171">
        <v>28765</v>
      </c>
      <c r="K50" s="169"/>
      <c r="L50" s="169" t="s">
        <v>39</v>
      </c>
      <c r="M50" s="172"/>
      <c r="N50" s="170"/>
      <c r="O50" s="170"/>
      <c r="P50" s="170"/>
      <c r="Q50" s="170" t="s">
        <v>639</v>
      </c>
      <c r="R50" s="170"/>
      <c r="S50" s="170"/>
      <c r="T50" s="169" t="s">
        <v>3592</v>
      </c>
      <c r="U50" s="169" t="s">
        <v>3593</v>
      </c>
      <c r="V50" s="170" t="s">
        <v>3578</v>
      </c>
      <c r="W50" s="169" t="s">
        <v>460</v>
      </c>
      <c r="X50" s="169" t="s">
        <v>3588</v>
      </c>
      <c r="Y50" s="169" t="s">
        <v>3594</v>
      </c>
      <c r="Z50" s="173" t="s">
        <v>3589</v>
      </c>
      <c r="AA50" s="170"/>
      <c r="AB50" s="170"/>
      <c r="AC50" s="171">
        <v>42521</v>
      </c>
      <c r="AD50" s="174">
        <f t="shared" si="4"/>
        <v>43739</v>
      </c>
      <c r="AE50" s="170" t="s">
        <v>3586</v>
      </c>
      <c r="AF50" s="170"/>
      <c r="AG50" s="172"/>
      <c r="AH50" s="170"/>
      <c r="AI50" s="170" t="s">
        <v>652</v>
      </c>
      <c r="AJ50" s="170" t="s">
        <v>50</v>
      </c>
      <c r="AK50" s="170" t="s">
        <v>580</v>
      </c>
      <c r="AL50" s="170" t="s">
        <v>50</v>
      </c>
      <c r="AM50" s="170" t="s">
        <v>447</v>
      </c>
      <c r="AN50" s="170" t="s">
        <v>50</v>
      </c>
      <c r="AO50" s="170">
        <v>1</v>
      </c>
      <c r="AP50" s="175">
        <v>15000</v>
      </c>
      <c r="AQ50" s="175" t="s">
        <v>3636</v>
      </c>
      <c r="AR50" s="175"/>
      <c r="AS50" s="175"/>
      <c r="AT50" s="175"/>
      <c r="AU50" s="175"/>
      <c r="AV50" s="175"/>
      <c r="AW50" s="175"/>
      <c r="AX50" s="175"/>
      <c r="AY50" s="175"/>
      <c r="AZ50" s="175"/>
      <c r="BA50" s="175"/>
      <c r="BB50" s="175"/>
      <c r="BC50" s="176"/>
      <c r="BD50" s="228">
        <f t="shared" ref="BD50:BD60" si="5">IF(ISBLANK(J50)," ",ROUNDDOWN(YEARFRAC(AD50,(J50)),0))</f>
        <v>40</v>
      </c>
      <c r="BE50" s="76">
        <f ca="1">Validation!H265</f>
        <v>2</v>
      </c>
    </row>
    <row r="51" spans="1:16197" x14ac:dyDescent="0.25">
      <c r="A51" s="4"/>
      <c r="B51" s="168"/>
      <c r="C51" s="169" t="s">
        <v>3591</v>
      </c>
      <c r="D51" s="169" t="s">
        <v>3595</v>
      </c>
      <c r="E51" s="170" t="s">
        <v>37</v>
      </c>
      <c r="F51" s="169" t="s">
        <v>3590</v>
      </c>
      <c r="G51" s="170"/>
      <c r="H51" s="169" t="s">
        <v>3583</v>
      </c>
      <c r="I51" s="169" t="s">
        <v>47</v>
      </c>
      <c r="J51" s="171">
        <v>29116</v>
      </c>
      <c r="K51" s="170"/>
      <c r="L51" s="169"/>
      <c r="M51" s="172"/>
      <c r="N51" s="170"/>
      <c r="O51" s="170"/>
      <c r="P51" s="170"/>
      <c r="Q51" s="170" t="s">
        <v>639</v>
      </c>
      <c r="R51" s="170"/>
      <c r="S51" s="170"/>
      <c r="T51" s="169" t="str">
        <f>IF(IFERROR(VLOOKUP(Members928[[#This Row],[Subscriber SSN]],$C$13:T50,18,FALSE), "") = 0, "",IFERROR(VLOOKUP(Members928[[#This Row],[Subscriber SSN]],$C$13:T50,18,FALSE), ""))</f>
        <v>1320 Jefferson Avenue</v>
      </c>
      <c r="U51" s="169" t="str">
        <f>IFERROR(VLOOKUP(Members928[[#This Row],[Subscriber SSN]],$C$13:U50,19,FALSE), "")</f>
        <v>Apt. 3243</v>
      </c>
      <c r="V51" s="170" t="str">
        <f>IF(IFERROR(VLOOKUP(Members928[[#This Row],[Subscriber SSN]],$C$13:V50,20,FALSE), "") = 0, "", IFERROR(VLOOKUP(Members928[[#This Row],[Subscriber SSN]],$C$13:V50,20,FALSE), ""))</f>
        <v>Baton Rouge</v>
      </c>
      <c r="W51" s="169" t="str">
        <f>IF(IFERROR(VLOOKUP(Members928[[#This Row],[Subscriber SSN]],$C$13:W50,21,FALSE), "") = 0, "", IFERROR(VLOOKUP(Members928[[#This Row],[Subscriber SSN]],$C$13:W50,21,FALSE), ""))</f>
        <v>LA</v>
      </c>
      <c r="X51" s="169" t="str">
        <f>IF(IFERROR(VLOOKUP(Members928[[#This Row],[Subscriber SSN]],$C$13:X50,22,FALSE), "") = 0, "", IFERROR(VLOOKUP(Members928[[#This Row],[Subscriber SSN]],$C$13:X50,22,FALSE), ""))</f>
        <v>70810</v>
      </c>
      <c r="Y51" s="169"/>
      <c r="Z51" s="177"/>
      <c r="AA51" s="170"/>
      <c r="AB51" s="170"/>
      <c r="AC51" s="171"/>
      <c r="AD51" s="174">
        <f t="shared" si="4"/>
        <v>43739</v>
      </c>
      <c r="AE51" s="170"/>
      <c r="AF51" s="170"/>
      <c r="AG51" s="172"/>
      <c r="AH51" s="170"/>
      <c r="AI51" s="170"/>
      <c r="AJ51" s="170"/>
      <c r="AK51" s="170"/>
      <c r="AL51" s="170"/>
      <c r="AM51" s="170"/>
      <c r="AN51" s="170"/>
      <c r="AO51" s="170"/>
      <c r="AP51" s="175"/>
      <c r="AQ51" s="175"/>
      <c r="AR51" s="175"/>
      <c r="AS51" s="175"/>
      <c r="AT51" s="175"/>
      <c r="AU51" s="175"/>
      <c r="AV51" s="175"/>
      <c r="AW51" s="175"/>
      <c r="AX51" s="175"/>
      <c r="AY51" s="175"/>
      <c r="AZ51" s="175"/>
      <c r="BA51" s="175"/>
      <c r="BB51" s="175"/>
      <c r="BC51" s="176"/>
      <c r="BD51" s="228">
        <f t="shared" si="5"/>
        <v>40</v>
      </c>
      <c r="BE51" s="76">
        <f ca="1">Validation!H266</f>
        <v>2</v>
      </c>
    </row>
    <row r="52" spans="1:16197" x14ac:dyDescent="0.25">
      <c r="A52" s="4"/>
      <c r="B52" s="168" t="s">
        <v>3574</v>
      </c>
      <c r="C52" s="169" t="s">
        <v>3596</v>
      </c>
      <c r="D52" s="169"/>
      <c r="E52" s="170"/>
      <c r="F52" s="169" t="s">
        <v>3597</v>
      </c>
      <c r="G52" s="170" t="s">
        <v>3598</v>
      </c>
      <c r="H52" s="169" t="s">
        <v>3599</v>
      </c>
      <c r="I52" s="169" t="s">
        <v>47</v>
      </c>
      <c r="J52" s="171">
        <v>35595</v>
      </c>
      <c r="K52" s="170"/>
      <c r="L52" s="169" t="s">
        <v>39</v>
      </c>
      <c r="M52" s="172"/>
      <c r="N52" s="170"/>
      <c r="O52" s="170"/>
      <c r="P52" s="170"/>
      <c r="Q52" s="170"/>
      <c r="R52" s="170"/>
      <c r="S52" s="170"/>
      <c r="T52" s="169" t="s">
        <v>3600</v>
      </c>
      <c r="U52" s="169" t="str">
        <f>IFERROR(VLOOKUP(Members928[[#This Row],[Subscriber SSN]],$C$13:U51,19,FALSE), "")</f>
        <v/>
      </c>
      <c r="V52" s="170" t="s">
        <v>3578</v>
      </c>
      <c r="W52" s="169" t="s">
        <v>460</v>
      </c>
      <c r="X52" s="169" t="s">
        <v>3601</v>
      </c>
      <c r="Y52" s="169" t="s">
        <v>3602</v>
      </c>
      <c r="Z52" s="173" t="s">
        <v>3603</v>
      </c>
      <c r="AA52" s="170"/>
      <c r="AB52" s="170"/>
      <c r="AC52" s="171">
        <v>43435</v>
      </c>
      <c r="AD52" s="174">
        <f t="shared" si="4"/>
        <v>43739</v>
      </c>
      <c r="AE52" s="170" t="s">
        <v>3586</v>
      </c>
      <c r="AF52" s="170"/>
      <c r="AG52" s="172"/>
      <c r="AH52" s="170"/>
      <c r="AI52" s="170" t="s">
        <v>652</v>
      </c>
      <c r="AJ52" s="170" t="s">
        <v>51</v>
      </c>
      <c r="AK52" s="170" t="s">
        <v>580</v>
      </c>
      <c r="AL52" s="170" t="s">
        <v>51</v>
      </c>
      <c r="AM52" s="170" t="s">
        <v>447</v>
      </c>
      <c r="AN52" s="170" t="s">
        <v>51</v>
      </c>
      <c r="AO52" s="170">
        <v>1</v>
      </c>
      <c r="AP52" s="175">
        <v>15000</v>
      </c>
      <c r="AQ52" s="175" t="s">
        <v>3636</v>
      </c>
      <c r="AR52" s="175"/>
      <c r="AS52" s="175"/>
      <c r="AT52" s="175"/>
      <c r="AU52" s="175"/>
      <c r="AV52" s="175"/>
      <c r="AW52" s="175"/>
      <c r="AX52" s="175"/>
      <c r="AY52" s="175"/>
      <c r="AZ52" s="175"/>
      <c r="BA52" s="175"/>
      <c r="BB52" s="175"/>
      <c r="BC52" s="176"/>
      <c r="BD52" s="228">
        <f t="shared" si="5"/>
        <v>22</v>
      </c>
      <c r="BE52" s="76">
        <f ca="1">Validation!H267</f>
        <v>2</v>
      </c>
    </row>
    <row r="53" spans="1:16197" x14ac:dyDescent="0.25">
      <c r="A53" s="4"/>
      <c r="B53" s="168"/>
      <c r="C53" s="169" t="s">
        <v>3596</v>
      </c>
      <c r="D53" s="169" t="s">
        <v>3604</v>
      </c>
      <c r="E53" s="170" t="s">
        <v>619</v>
      </c>
      <c r="F53" s="169" t="s">
        <v>3605</v>
      </c>
      <c r="G53" s="170"/>
      <c r="H53" s="169" t="s">
        <v>3599</v>
      </c>
      <c r="I53" s="169" t="s">
        <v>46</v>
      </c>
      <c r="J53" s="171">
        <v>39184</v>
      </c>
      <c r="K53" s="170"/>
      <c r="L53" s="169"/>
      <c r="M53" s="172"/>
      <c r="N53" s="170"/>
      <c r="O53" s="170"/>
      <c r="P53" s="170"/>
      <c r="Q53" s="170"/>
      <c r="R53" s="170"/>
      <c r="S53" s="170"/>
      <c r="T53" s="169" t="str">
        <f>IF(IFERROR(VLOOKUP(Members928[[#This Row],[Subscriber SSN]],$C$13:T52,18,FALSE), "") = 0, "",IFERROR(VLOOKUP(Members928[[#This Row],[Subscriber SSN]],$C$13:T52,18,FALSE), ""))</f>
        <v>604 Adams Avenue</v>
      </c>
      <c r="U53" s="169" t="str">
        <f>IFERROR(VLOOKUP(Members928[[#This Row],[Subscriber SSN]],$C$13:U52,19,FALSE), "")</f>
        <v/>
      </c>
      <c r="V53" s="170" t="str">
        <f>IF(IFERROR(VLOOKUP(Members928[[#This Row],[Subscriber SSN]],$C$13:V52,20,FALSE), "") = 0, "", IFERROR(VLOOKUP(Members928[[#This Row],[Subscriber SSN]],$C$13:V52,20,FALSE), ""))</f>
        <v>Baton Rouge</v>
      </c>
      <c r="W53" s="169" t="str">
        <f>IF(IFERROR(VLOOKUP(Members928[[#This Row],[Subscriber SSN]],$C$13:W52,21,FALSE), "") = 0, "", IFERROR(VLOOKUP(Members928[[#This Row],[Subscriber SSN]],$C$13:W52,21,FALSE), ""))</f>
        <v>LA</v>
      </c>
      <c r="X53" s="169" t="str">
        <f>IF(IFERROR(VLOOKUP(Members928[[#This Row],[Subscriber SSN]],$C$13:X52,22,FALSE), "") = 0, "", IFERROR(VLOOKUP(Members928[[#This Row],[Subscriber SSN]],$C$13:X52,22,FALSE), ""))</f>
        <v>70807</v>
      </c>
      <c r="Y53" s="169"/>
      <c r="Z53" s="177"/>
      <c r="AA53" s="170"/>
      <c r="AB53" s="170"/>
      <c r="AC53" s="171"/>
      <c r="AD53" s="174">
        <f t="shared" si="4"/>
        <v>43739</v>
      </c>
      <c r="AE53" s="170"/>
      <c r="AF53" s="170"/>
      <c r="AG53" s="172"/>
      <c r="AH53" s="170"/>
      <c r="AI53" s="170"/>
      <c r="AJ53" s="170"/>
      <c r="AK53" s="170"/>
      <c r="AL53" s="170"/>
      <c r="AM53" s="170"/>
      <c r="AN53" s="170"/>
      <c r="AO53" s="170"/>
      <c r="AP53" s="175"/>
      <c r="AQ53" s="175"/>
      <c r="AR53" s="175"/>
      <c r="AS53" s="175"/>
      <c r="AT53" s="175"/>
      <c r="AU53" s="175"/>
      <c r="AV53" s="175"/>
      <c r="AW53" s="175"/>
      <c r="AX53" s="175"/>
      <c r="AY53" s="175"/>
      <c r="AZ53" s="175"/>
      <c r="BA53" s="175"/>
      <c r="BB53" s="175"/>
      <c r="BC53" s="176"/>
      <c r="BD53" s="228">
        <f t="shared" si="5"/>
        <v>12</v>
      </c>
      <c r="BE53" s="76">
        <f ca="1">Validation!H268</f>
        <v>2</v>
      </c>
    </row>
    <row r="54" spans="1:16197" x14ac:dyDescent="0.25">
      <c r="A54" s="4"/>
      <c r="B54" s="168"/>
      <c r="C54" s="169" t="s">
        <v>3596</v>
      </c>
      <c r="D54" s="169" t="s">
        <v>3606</v>
      </c>
      <c r="E54" s="170" t="s">
        <v>619</v>
      </c>
      <c r="F54" s="169" t="s">
        <v>3607</v>
      </c>
      <c r="G54" s="170"/>
      <c r="H54" s="169" t="s">
        <v>3599</v>
      </c>
      <c r="I54" s="169" t="s">
        <v>47</v>
      </c>
      <c r="J54" s="171">
        <v>42996</v>
      </c>
      <c r="K54" s="170"/>
      <c r="L54" s="169"/>
      <c r="M54" s="172"/>
      <c r="N54" s="170"/>
      <c r="O54" s="170"/>
      <c r="P54" s="170"/>
      <c r="Q54" s="170"/>
      <c r="R54" s="170"/>
      <c r="S54" s="170"/>
      <c r="T54" s="169" t="str">
        <f>IF(IFERROR(VLOOKUP(Members928[[#This Row],[Subscriber SSN]],$C$13:T53,18,FALSE), "") = 0, "",IFERROR(VLOOKUP(Members928[[#This Row],[Subscriber SSN]],$C$13:T53,18,FALSE), ""))</f>
        <v>604 Adams Avenue</v>
      </c>
      <c r="U54" s="169" t="str">
        <f>IFERROR(VLOOKUP(Members928[[#This Row],[Subscriber SSN]],$C$13:U53,19,FALSE), "")</f>
        <v/>
      </c>
      <c r="V54" s="170" t="str">
        <f>IF(IFERROR(VLOOKUP(Members928[[#This Row],[Subscriber SSN]],$C$13:V53,20,FALSE), "") = 0, "", IFERROR(VLOOKUP(Members928[[#This Row],[Subscriber SSN]],$C$13:V53,20,FALSE), ""))</f>
        <v>Baton Rouge</v>
      </c>
      <c r="W54" s="169" t="str">
        <f>IF(IFERROR(VLOOKUP(Members928[[#This Row],[Subscriber SSN]],$C$13:W53,21,FALSE), "") = 0, "", IFERROR(VLOOKUP(Members928[[#This Row],[Subscriber SSN]],$C$13:W53,21,FALSE), ""))</f>
        <v>LA</v>
      </c>
      <c r="X54" s="169" t="str">
        <f>IF(IFERROR(VLOOKUP(Members928[[#This Row],[Subscriber SSN]],$C$13:X53,22,FALSE), "") = 0, "", IFERROR(VLOOKUP(Members928[[#This Row],[Subscriber SSN]],$C$13:X53,22,FALSE), ""))</f>
        <v>70807</v>
      </c>
      <c r="Y54" s="169"/>
      <c r="Z54" s="177"/>
      <c r="AA54" s="170"/>
      <c r="AB54" s="170"/>
      <c r="AC54" s="171"/>
      <c r="AD54" s="174">
        <f t="shared" si="4"/>
        <v>43739</v>
      </c>
      <c r="AE54" s="170"/>
      <c r="AF54" s="170"/>
      <c r="AG54" s="172"/>
      <c r="AH54" s="170"/>
      <c r="AI54" s="170"/>
      <c r="AJ54" s="170"/>
      <c r="AK54" s="170"/>
      <c r="AL54" s="170"/>
      <c r="AM54" s="170"/>
      <c r="AN54" s="170"/>
      <c r="AO54" s="170"/>
      <c r="AP54" s="175"/>
      <c r="AQ54" s="175"/>
      <c r="AR54" s="175"/>
      <c r="AS54" s="175"/>
      <c r="AT54" s="175"/>
      <c r="AU54" s="175"/>
      <c r="AV54" s="175"/>
      <c r="AW54" s="175"/>
      <c r="AX54" s="175"/>
      <c r="AY54" s="175"/>
      <c r="AZ54" s="175"/>
      <c r="BA54" s="175"/>
      <c r="BB54" s="175"/>
      <c r="BC54" s="176"/>
      <c r="BD54" s="228">
        <f t="shared" si="5"/>
        <v>2</v>
      </c>
      <c r="BE54" s="76">
        <f ca="1">Validation!H269</f>
        <v>2</v>
      </c>
    </row>
    <row r="55" spans="1:16197" x14ac:dyDescent="0.25">
      <c r="A55" s="4"/>
      <c r="B55" s="168" t="s">
        <v>3574</v>
      </c>
      <c r="C55" s="169" t="s">
        <v>3608</v>
      </c>
      <c r="D55" s="169"/>
      <c r="E55" s="170"/>
      <c r="F55" s="169" t="s">
        <v>3609</v>
      </c>
      <c r="G55" s="170" t="s">
        <v>3618</v>
      </c>
      <c r="H55" s="169" t="s">
        <v>3610</v>
      </c>
      <c r="I55" s="169" t="s">
        <v>46</v>
      </c>
      <c r="J55" s="171">
        <v>27897</v>
      </c>
      <c r="K55" s="170"/>
      <c r="L55" s="169" t="s">
        <v>39</v>
      </c>
      <c r="M55" s="172"/>
      <c r="N55" s="170"/>
      <c r="O55" s="170"/>
      <c r="P55" s="170"/>
      <c r="Q55" s="170" t="s">
        <v>639</v>
      </c>
      <c r="R55" s="170"/>
      <c r="S55" s="170"/>
      <c r="T55" s="169" t="s">
        <v>3613</v>
      </c>
      <c r="U55" s="169" t="str">
        <f>IFERROR(VLOOKUP(Members928[[#This Row],[Subscriber SSN]],$C$13:U54,19,FALSE), "")</f>
        <v/>
      </c>
      <c r="V55" s="170" t="s">
        <v>3578</v>
      </c>
      <c r="W55" s="169" t="s">
        <v>460</v>
      </c>
      <c r="X55" s="169" t="s">
        <v>3614</v>
      </c>
      <c r="Y55" s="169" t="s">
        <v>3615</v>
      </c>
      <c r="Z55" s="173" t="s">
        <v>3616</v>
      </c>
      <c r="AA55" s="170"/>
      <c r="AB55" s="170"/>
      <c r="AC55" s="171">
        <v>43101</v>
      </c>
      <c r="AD55" s="174">
        <f t="shared" si="4"/>
        <v>43739</v>
      </c>
      <c r="AE55" s="170" t="s">
        <v>3586</v>
      </c>
      <c r="AF55" s="170"/>
      <c r="AG55" s="172"/>
      <c r="AH55" s="170"/>
      <c r="AI55" s="170" t="s">
        <v>652</v>
      </c>
      <c r="AJ55" s="170" t="s">
        <v>52</v>
      </c>
      <c r="AK55" s="170" t="s">
        <v>580</v>
      </c>
      <c r="AL55" s="170" t="s">
        <v>52</v>
      </c>
      <c r="AM55" s="170" t="s">
        <v>447</v>
      </c>
      <c r="AN55" s="170" t="s">
        <v>52</v>
      </c>
      <c r="AO55" s="170">
        <v>1</v>
      </c>
      <c r="AP55" s="175">
        <v>15000</v>
      </c>
      <c r="AQ55" s="175" t="s">
        <v>3636</v>
      </c>
      <c r="AR55" s="175"/>
      <c r="AS55" s="175"/>
      <c r="AT55" s="175"/>
      <c r="AU55" s="175"/>
      <c r="AV55" s="175"/>
      <c r="AW55" s="175"/>
      <c r="AX55" s="175"/>
      <c r="AY55" s="175"/>
      <c r="AZ55" s="175"/>
      <c r="BA55" s="175"/>
      <c r="BB55" s="175"/>
      <c r="BC55" s="176"/>
      <c r="BD55" s="228">
        <f t="shared" si="5"/>
        <v>43</v>
      </c>
      <c r="BE55" s="76">
        <f ca="1">Validation!H270</f>
        <v>2</v>
      </c>
    </row>
    <row r="56" spans="1:16197" x14ac:dyDescent="0.25">
      <c r="A56" s="4"/>
      <c r="B56" s="168"/>
      <c r="C56" s="169" t="s">
        <v>3608</v>
      </c>
      <c r="D56" s="169" t="s">
        <v>3611</v>
      </c>
      <c r="E56" s="170" t="s">
        <v>37</v>
      </c>
      <c r="F56" s="169" t="s">
        <v>3612</v>
      </c>
      <c r="G56" s="170"/>
      <c r="H56" s="169" t="s">
        <v>3621</v>
      </c>
      <c r="I56" s="169" t="s">
        <v>47</v>
      </c>
      <c r="J56" s="171">
        <v>27132</v>
      </c>
      <c r="K56" s="170"/>
      <c r="L56" s="169"/>
      <c r="M56" s="172"/>
      <c r="N56" s="170" t="s">
        <v>3622</v>
      </c>
      <c r="O56" s="170"/>
      <c r="P56" s="170"/>
      <c r="Q56" s="170" t="s">
        <v>639</v>
      </c>
      <c r="R56" s="170"/>
      <c r="S56" s="170"/>
      <c r="T56" s="169" t="str">
        <f>IF(IFERROR(VLOOKUP(Members928[[#This Row],[Subscriber SSN]],$C$13:T55,18,FALSE), "") = 0, "",IFERROR(VLOOKUP(Members928[[#This Row],[Subscriber SSN]],$C$13:T55,18,FALSE), ""))</f>
        <v>1231 Dumas Drive</v>
      </c>
      <c r="U56" s="169" t="str">
        <f>IFERROR(VLOOKUP(Members928[[#This Row],[Subscriber SSN]],$C$13:U55,19,FALSE), "")</f>
        <v/>
      </c>
      <c r="V56" s="170" t="str">
        <f>IF(IFERROR(VLOOKUP(Members928[[#This Row],[Subscriber SSN]],$C$13:V55,20,FALSE), "") = 0, "", IFERROR(VLOOKUP(Members928[[#This Row],[Subscriber SSN]],$C$13:V55,20,FALSE), ""))</f>
        <v>Baton Rouge</v>
      </c>
      <c r="W56" s="169" t="str">
        <f>IF(IFERROR(VLOOKUP(Members928[[#This Row],[Subscriber SSN]],$C$13:W55,21,FALSE), "") = 0, "", IFERROR(VLOOKUP(Members928[[#This Row],[Subscriber SSN]],$C$13:W55,21,FALSE), ""))</f>
        <v>LA</v>
      </c>
      <c r="X56" s="169" t="str">
        <f>IF(IFERROR(VLOOKUP(Members928[[#This Row],[Subscriber SSN]],$C$13:X55,22,FALSE), "") = 0, "", IFERROR(VLOOKUP(Members928[[#This Row],[Subscriber SSN]],$C$13:X55,22,FALSE), ""))</f>
        <v>70809</v>
      </c>
      <c r="Y56" s="169"/>
      <c r="Z56" s="177"/>
      <c r="AA56" s="170"/>
      <c r="AB56" s="170"/>
      <c r="AC56" s="171"/>
      <c r="AD56" s="174">
        <f t="shared" si="4"/>
        <v>43739</v>
      </c>
      <c r="AE56" s="170"/>
      <c r="AF56" s="170"/>
      <c r="AG56" s="172"/>
      <c r="AH56" s="170"/>
      <c r="AI56" s="170"/>
      <c r="AJ56" s="170"/>
      <c r="AK56" s="170"/>
      <c r="AL56" s="170"/>
      <c r="AM56" s="170"/>
      <c r="AN56" s="170"/>
      <c r="AO56" s="170"/>
      <c r="AP56" s="175"/>
      <c r="AQ56" s="175"/>
      <c r="AR56" s="175"/>
      <c r="AS56" s="175"/>
      <c r="AT56" s="175"/>
      <c r="AU56" s="175"/>
      <c r="AV56" s="175"/>
      <c r="AW56" s="175"/>
      <c r="AX56" s="175"/>
      <c r="AY56" s="175"/>
      <c r="AZ56" s="175"/>
      <c r="BA56" s="175"/>
      <c r="BB56" s="175"/>
      <c r="BC56" s="176"/>
      <c r="BD56" s="228">
        <f t="shared" si="5"/>
        <v>45</v>
      </c>
      <c r="BE56" s="76">
        <f ca="1">Validation!H271</f>
        <v>2</v>
      </c>
    </row>
    <row r="57" spans="1:16197" x14ac:dyDescent="0.25">
      <c r="A57" s="4"/>
      <c r="B57" s="168"/>
      <c r="C57" s="169" t="s">
        <v>3608</v>
      </c>
      <c r="D57" s="169" t="s">
        <v>3617</v>
      </c>
      <c r="E57" s="170" t="s">
        <v>619</v>
      </c>
      <c r="F57" s="169" t="s">
        <v>3609</v>
      </c>
      <c r="G57" s="170" t="s">
        <v>3618</v>
      </c>
      <c r="H57" s="169" t="s">
        <v>3619</v>
      </c>
      <c r="I57" s="169" t="s">
        <v>46</v>
      </c>
      <c r="J57" s="171">
        <v>39611</v>
      </c>
      <c r="K57" s="170"/>
      <c r="L57" s="169"/>
      <c r="M57" s="172"/>
      <c r="N57" s="170"/>
      <c r="O57" s="170"/>
      <c r="P57" s="170"/>
      <c r="Q57" s="170" t="s">
        <v>639</v>
      </c>
      <c r="R57" s="170"/>
      <c r="S57" s="170"/>
      <c r="T57" s="169" t="str">
        <f>IF(IFERROR(VLOOKUP(Members928[[#This Row],[Subscriber SSN]],$C$13:T56,18,FALSE), "") = 0, "",IFERROR(VLOOKUP(Members928[[#This Row],[Subscriber SSN]],$C$13:T56,18,FALSE), ""))</f>
        <v>1231 Dumas Drive</v>
      </c>
      <c r="U57" s="169" t="str">
        <f>IFERROR(VLOOKUP(Members928[[#This Row],[Subscriber SSN]],$C$13:U56,19,FALSE), "")</f>
        <v/>
      </c>
      <c r="V57" s="170" t="str">
        <f>IF(IFERROR(VLOOKUP(Members928[[#This Row],[Subscriber SSN]],$C$13:V56,20,FALSE), "") = 0, "", IFERROR(VLOOKUP(Members928[[#This Row],[Subscriber SSN]],$C$13:V56,20,FALSE), ""))</f>
        <v>Baton Rouge</v>
      </c>
      <c r="W57" s="169" t="str">
        <f>IF(IFERROR(VLOOKUP(Members928[[#This Row],[Subscriber SSN]],$C$13:W56,21,FALSE), "") = 0, "", IFERROR(VLOOKUP(Members928[[#This Row],[Subscriber SSN]],$C$13:W56,21,FALSE), ""))</f>
        <v>LA</v>
      </c>
      <c r="X57" s="169" t="str">
        <f>IF(IFERROR(VLOOKUP(Members928[[#This Row],[Subscriber SSN]],$C$13:X56,22,FALSE), "") = 0, "", IFERROR(VLOOKUP(Members928[[#This Row],[Subscriber SSN]],$C$13:X56,22,FALSE), ""))</f>
        <v>70809</v>
      </c>
      <c r="Y57" s="169"/>
      <c r="Z57" s="177"/>
      <c r="AA57" s="170"/>
      <c r="AB57" s="170"/>
      <c r="AC57" s="171"/>
      <c r="AD57" s="174">
        <f t="shared" si="4"/>
        <v>43739</v>
      </c>
      <c r="AE57" s="170"/>
      <c r="AF57" s="170"/>
      <c r="AG57" s="172"/>
      <c r="AH57" s="170"/>
      <c r="AI57" s="170"/>
      <c r="AJ57" s="170"/>
      <c r="AK57" s="170"/>
      <c r="AL57" s="170"/>
      <c r="AM57" s="170"/>
      <c r="AN57" s="170"/>
      <c r="AO57" s="170"/>
      <c r="AP57" s="175"/>
      <c r="AQ57" s="175"/>
      <c r="AR57" s="175"/>
      <c r="AS57" s="175"/>
      <c r="AT57" s="175"/>
      <c r="AU57" s="175"/>
      <c r="AV57" s="175"/>
      <c r="AW57" s="175"/>
      <c r="AX57" s="175"/>
      <c r="AY57" s="175"/>
      <c r="AZ57" s="175"/>
      <c r="BA57" s="175"/>
      <c r="BB57" s="175"/>
      <c r="BC57" s="176"/>
      <c r="BD57" s="228">
        <f t="shared" si="5"/>
        <v>11</v>
      </c>
      <c r="BE57" s="76">
        <f ca="1">Validation!H272</f>
        <v>2</v>
      </c>
    </row>
    <row r="58" spans="1:16197" x14ac:dyDescent="0.25">
      <c r="A58" s="4"/>
      <c r="B58" s="168"/>
      <c r="C58" s="169" t="s">
        <v>3608</v>
      </c>
      <c r="D58" s="169" t="s">
        <v>3620</v>
      </c>
      <c r="E58" s="170" t="s">
        <v>615</v>
      </c>
      <c r="F58" s="169" t="s">
        <v>3623</v>
      </c>
      <c r="G58" s="170"/>
      <c r="H58" s="169" t="s">
        <v>3621</v>
      </c>
      <c r="I58" s="169" t="s">
        <v>47</v>
      </c>
      <c r="J58" s="171">
        <v>38085</v>
      </c>
      <c r="K58" s="170"/>
      <c r="L58" s="169"/>
      <c r="M58" s="172"/>
      <c r="N58" s="170" t="s">
        <v>615</v>
      </c>
      <c r="O58" s="170"/>
      <c r="P58" s="170"/>
      <c r="Q58" s="170" t="s">
        <v>639</v>
      </c>
      <c r="R58" s="170"/>
      <c r="S58" s="170"/>
      <c r="T58" s="169" t="str">
        <f>IF(IFERROR(VLOOKUP(Members928[[#This Row],[Subscriber SSN]],$C$13:T57,18,FALSE), "") = 0, "",IFERROR(VLOOKUP(Members928[[#This Row],[Subscriber SSN]],$C$13:T57,18,FALSE), ""))</f>
        <v>1231 Dumas Drive</v>
      </c>
      <c r="U58" s="169" t="str">
        <f>IFERROR(VLOOKUP(Members928[[#This Row],[Subscriber SSN]],$C$13:U57,19,FALSE), "")</f>
        <v/>
      </c>
      <c r="V58" s="170" t="str">
        <f>IF(IFERROR(VLOOKUP(Members928[[#This Row],[Subscriber SSN]],$C$13:V57,20,FALSE), "") = 0, "", IFERROR(VLOOKUP(Members928[[#This Row],[Subscriber SSN]],$C$13:V57,20,FALSE), ""))</f>
        <v>Baton Rouge</v>
      </c>
      <c r="W58" s="169" t="str">
        <f>IF(IFERROR(VLOOKUP(Members928[[#This Row],[Subscriber SSN]],$C$13:W57,21,FALSE), "") = 0, "", IFERROR(VLOOKUP(Members928[[#This Row],[Subscriber SSN]],$C$13:W57,21,FALSE), ""))</f>
        <v>LA</v>
      </c>
      <c r="X58" s="169" t="str">
        <f>IF(IFERROR(VLOOKUP(Members928[[#This Row],[Subscriber SSN]],$C$13:X57,22,FALSE), "") = 0, "", IFERROR(VLOOKUP(Members928[[#This Row],[Subscriber SSN]],$C$13:X57,22,FALSE), ""))</f>
        <v>70809</v>
      </c>
      <c r="Y58" s="169"/>
      <c r="Z58" s="177"/>
      <c r="AA58" s="170"/>
      <c r="AB58" s="170"/>
      <c r="AC58" s="171"/>
      <c r="AD58" s="174">
        <f t="shared" si="4"/>
        <v>43739</v>
      </c>
      <c r="AE58" s="170"/>
      <c r="AF58" s="170"/>
      <c r="AG58" s="172"/>
      <c r="AH58" s="170"/>
      <c r="AI58" s="170"/>
      <c r="AJ58" s="170"/>
      <c r="AK58" s="170"/>
      <c r="AL58" s="170"/>
      <c r="AM58" s="170"/>
      <c r="AN58" s="170"/>
      <c r="AO58" s="170"/>
      <c r="AP58" s="175"/>
      <c r="AQ58" s="175"/>
      <c r="AR58" s="175"/>
      <c r="AS58" s="175"/>
      <c r="AT58" s="175"/>
      <c r="AU58" s="175"/>
      <c r="AV58" s="175"/>
      <c r="AW58" s="175"/>
      <c r="AX58" s="175"/>
      <c r="AY58" s="175"/>
      <c r="AZ58" s="175"/>
      <c r="BA58" s="175"/>
      <c r="BB58" s="175"/>
      <c r="BC58" s="176"/>
      <c r="BD58" s="228">
        <f t="shared" si="5"/>
        <v>15</v>
      </c>
      <c r="BE58" s="76">
        <f ca="1">Validation!H273</f>
        <v>2</v>
      </c>
    </row>
    <row r="59" spans="1:16197" x14ac:dyDescent="0.25">
      <c r="A59" s="4"/>
      <c r="B59" s="168"/>
      <c r="C59" s="169"/>
      <c r="D59" s="169"/>
      <c r="E59" s="170"/>
      <c r="F59" s="169" t="s">
        <v>3624</v>
      </c>
      <c r="G59" s="170"/>
      <c r="H59" s="169" t="s">
        <v>3625</v>
      </c>
      <c r="I59" s="169"/>
      <c r="J59" s="171"/>
      <c r="K59" s="170"/>
      <c r="L59" s="169"/>
      <c r="M59" s="172"/>
      <c r="N59" s="170"/>
      <c r="O59" s="170"/>
      <c r="P59" s="170"/>
      <c r="Q59" s="170" t="s">
        <v>58</v>
      </c>
      <c r="R59" s="170"/>
      <c r="S59" s="170"/>
      <c r="T59" s="169" t="str">
        <f>IF(IFERROR(VLOOKUP(Members928[[#This Row],[Subscriber SSN]],$C$13:T58,18,FALSE), "") = 0, "",IFERROR(VLOOKUP(Members928[[#This Row],[Subscriber SSN]],$C$13:T58,18,FALSE), ""))</f>
        <v/>
      </c>
      <c r="U59" s="169" t="str">
        <f>IFERROR(VLOOKUP(Members928[[#This Row],[Subscriber SSN]],$C$13:U58,19,FALSE), "")</f>
        <v/>
      </c>
      <c r="V59" s="170" t="str">
        <f>IF(IFERROR(VLOOKUP(Members928[[#This Row],[Subscriber SSN]],$C$13:V58,20,FALSE), "") = 0, "", IFERROR(VLOOKUP(Members928[[#This Row],[Subscriber SSN]],$C$13:V58,20,FALSE), ""))</f>
        <v/>
      </c>
      <c r="W59" s="169" t="str">
        <f>IF(IFERROR(VLOOKUP(Members928[[#This Row],[Subscriber SSN]],$C$13:W58,21,FALSE), "") = 0, "", IFERROR(VLOOKUP(Members928[[#This Row],[Subscriber SSN]],$C$13:W58,21,FALSE), ""))</f>
        <v/>
      </c>
      <c r="X59" s="169" t="str">
        <f>IF(IFERROR(VLOOKUP(Members928[[#This Row],[Subscriber SSN]],$C$13:X58,22,FALSE), "") = 0, "", IFERROR(VLOOKUP(Members928[[#This Row],[Subscriber SSN]],$C$13:X58,22,FALSE), ""))</f>
        <v/>
      </c>
      <c r="Y59" s="169"/>
      <c r="Z59" s="177"/>
      <c r="AA59" s="170"/>
      <c r="AB59" s="170"/>
      <c r="AC59" s="171"/>
      <c r="AD59" s="174">
        <f t="shared" si="4"/>
        <v>43739</v>
      </c>
      <c r="AE59" s="170"/>
      <c r="AF59" s="170"/>
      <c r="AG59" s="172"/>
      <c r="AH59" s="170"/>
      <c r="AI59" s="170"/>
      <c r="AJ59" s="170" t="s">
        <v>607</v>
      </c>
      <c r="AK59" s="170" t="s">
        <v>580</v>
      </c>
      <c r="AL59" s="170" t="s">
        <v>49</v>
      </c>
      <c r="AM59" s="170" t="s">
        <v>447</v>
      </c>
      <c r="AN59" s="170" t="s">
        <v>49</v>
      </c>
      <c r="AO59" s="170">
        <v>1</v>
      </c>
      <c r="AP59" s="175">
        <v>15000</v>
      </c>
      <c r="AQ59" s="175" t="s">
        <v>48</v>
      </c>
      <c r="AR59" s="175"/>
      <c r="AS59" s="175"/>
      <c r="AT59" s="175"/>
      <c r="AU59" s="175"/>
      <c r="AV59" s="175"/>
      <c r="AW59" s="175"/>
      <c r="AX59" s="175"/>
      <c r="AY59" s="175"/>
      <c r="AZ59" s="175"/>
      <c r="BA59" s="175"/>
      <c r="BB59" s="175"/>
      <c r="BC59" s="176"/>
      <c r="BD59" s="228" t="str">
        <f t="shared" si="5"/>
        <v xml:space="preserve"> </v>
      </c>
      <c r="BE59" s="76">
        <f ca="1">Validation!H274</f>
        <v>2</v>
      </c>
    </row>
    <row r="60" spans="1:16197" x14ac:dyDescent="0.25">
      <c r="A60" s="4"/>
      <c r="B60" s="168"/>
      <c r="C60" s="169"/>
      <c r="D60" s="169"/>
      <c r="E60" s="170"/>
      <c r="F60" s="169"/>
      <c r="G60" s="170"/>
      <c r="H60" s="169"/>
      <c r="I60" s="169"/>
      <c r="J60" s="171"/>
      <c r="K60" s="170"/>
      <c r="L60" s="169"/>
      <c r="M60" s="172"/>
      <c r="N60" s="170"/>
      <c r="O60" s="170"/>
      <c r="P60" s="170"/>
      <c r="Q60" s="170"/>
      <c r="R60" s="170"/>
      <c r="S60" s="170"/>
      <c r="T60" s="169" t="str">
        <f>IF(IFERROR(VLOOKUP(Members928[[#This Row],[Subscriber SSN]],$C$13:T59,18,FALSE), "") = 0, "",IFERROR(VLOOKUP(Members928[[#This Row],[Subscriber SSN]],$C$13:T59,18,FALSE), ""))</f>
        <v/>
      </c>
      <c r="U60" s="169" t="str">
        <f>IFERROR(VLOOKUP(Members928[[#This Row],[Subscriber SSN]],$C$13:U59,19,FALSE), "")</f>
        <v/>
      </c>
      <c r="V60" s="170" t="str">
        <f>IF(IFERROR(VLOOKUP(Members928[[#This Row],[Subscriber SSN]],$C$13:V59,20,FALSE), "") = 0, "", IFERROR(VLOOKUP(Members928[[#This Row],[Subscriber SSN]],$C$13:V59,20,FALSE), ""))</f>
        <v/>
      </c>
      <c r="W60" s="169" t="str">
        <f>IF(IFERROR(VLOOKUP(Members928[[#This Row],[Subscriber SSN]],$C$13:W59,21,FALSE), "") = 0, "", IFERROR(VLOOKUP(Members928[[#This Row],[Subscriber SSN]],$C$13:W59,21,FALSE), ""))</f>
        <v/>
      </c>
      <c r="X60" s="169" t="str">
        <f>IF(IFERROR(VLOOKUP(Members928[[#This Row],[Subscriber SSN]],$C$13:X59,22,FALSE), "") = 0, "", IFERROR(VLOOKUP(Members928[[#This Row],[Subscriber SSN]],$C$13:X59,22,FALSE), ""))</f>
        <v/>
      </c>
      <c r="Y60" s="169"/>
      <c r="Z60" s="177"/>
      <c r="AA60" s="170"/>
      <c r="AB60" s="170"/>
      <c r="AC60" s="171"/>
      <c r="AD60" s="174">
        <f t="shared" si="4"/>
        <v>43739</v>
      </c>
      <c r="AE60" s="170"/>
      <c r="AF60" s="170"/>
      <c r="AG60" s="172"/>
      <c r="AH60" s="170"/>
      <c r="AI60" s="170"/>
      <c r="AJ60" s="170"/>
      <c r="AK60" s="170"/>
      <c r="AL60" s="170"/>
      <c r="AM60" s="170"/>
      <c r="AN60" s="170"/>
      <c r="AO60" s="170"/>
      <c r="AP60" s="175"/>
      <c r="AQ60" s="175"/>
      <c r="AR60" s="175"/>
      <c r="AS60" s="175"/>
      <c r="AT60" s="175"/>
      <c r="AU60" s="175"/>
      <c r="AV60" s="175"/>
      <c r="AW60" s="175"/>
      <c r="AX60" s="175"/>
      <c r="AY60" s="175"/>
      <c r="AZ60" s="175"/>
      <c r="BA60" s="175"/>
      <c r="BB60" s="175"/>
      <c r="BC60" s="176"/>
      <c r="BD60" s="230" t="str">
        <f t="shared" si="5"/>
        <v xml:space="preserve"> </v>
      </c>
      <c r="BE60" s="76">
        <f ca="1">Validation!H275</f>
        <v>2</v>
      </c>
    </row>
    <row r="61" spans="1:16197" x14ac:dyDescent="0.25">
      <c r="A61" s="4"/>
      <c r="B61" s="139"/>
      <c r="C61" s="140"/>
      <c r="D61" s="140"/>
      <c r="E61" s="139"/>
      <c r="F61" s="140"/>
      <c r="G61" s="139"/>
      <c r="H61" s="140"/>
      <c r="I61" s="140"/>
      <c r="J61" s="141"/>
      <c r="K61" s="139"/>
      <c r="L61" s="140"/>
      <c r="M61" s="142"/>
      <c r="N61" s="139"/>
      <c r="O61" s="139"/>
      <c r="P61" s="139"/>
      <c r="Q61" s="139"/>
      <c r="R61" s="139"/>
      <c r="S61" s="139"/>
      <c r="T61" s="140"/>
      <c r="U61" s="140"/>
      <c r="V61" s="139"/>
      <c r="W61" s="140"/>
      <c r="X61" s="140"/>
      <c r="Y61" s="140"/>
      <c r="Z61" s="143"/>
      <c r="AA61" s="139"/>
      <c r="AB61" s="139"/>
      <c r="AC61" s="141"/>
      <c r="AD61" s="144"/>
      <c r="AE61" s="139"/>
      <c r="AF61" s="139"/>
      <c r="AG61" s="142"/>
      <c r="AH61" s="139"/>
      <c r="AI61" s="139"/>
      <c r="AJ61" s="139"/>
      <c r="AK61" s="139"/>
      <c r="AL61" s="139"/>
      <c r="AM61" s="139"/>
      <c r="AN61" s="139"/>
      <c r="AO61" s="139"/>
      <c r="AP61" s="145"/>
      <c r="AQ61" s="145"/>
      <c r="AR61" s="145"/>
      <c r="AS61" s="145"/>
      <c r="AT61" s="145"/>
      <c r="AU61" s="145"/>
      <c r="AV61" s="145"/>
      <c r="AW61" s="145"/>
      <c r="AX61" s="145"/>
      <c r="AY61" s="145"/>
      <c r="AZ61" s="145"/>
      <c r="BA61" s="145"/>
      <c r="BB61" s="145"/>
      <c r="BC61" s="146"/>
      <c r="BD61" s="146"/>
    </row>
    <row r="62" spans="1:16197" s="138" customFormat="1" ht="26.25" x14ac:dyDescent="0.25">
      <c r="A62" s="269" t="s">
        <v>3635</v>
      </c>
      <c r="B62" s="269"/>
      <c r="C62" s="269"/>
      <c r="D62" s="269"/>
      <c r="E62" s="269"/>
      <c r="F62" s="269"/>
      <c r="G62" s="269"/>
      <c r="H62" s="269"/>
      <c r="I62" s="269"/>
      <c r="J62" s="269"/>
      <c r="K62" s="269"/>
      <c r="L62" s="269"/>
      <c r="M62" s="269"/>
      <c r="N62" s="269"/>
      <c r="O62" s="269"/>
      <c r="P62" s="269"/>
      <c r="Q62" s="270"/>
      <c r="R62" s="270"/>
      <c r="S62" s="270"/>
      <c r="T62" s="270"/>
      <c r="U62" s="270"/>
      <c r="V62" s="270"/>
      <c r="W62" s="270"/>
      <c r="X62" s="270"/>
      <c r="Y62" s="270"/>
      <c r="Z62" s="270"/>
      <c r="AA62" s="270"/>
      <c r="AB62" s="270"/>
      <c r="AC62" s="270"/>
      <c r="AD62" s="270"/>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c r="BC62" s="270"/>
      <c r="BD62" s="270"/>
      <c r="BE62" s="270"/>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s="265" t="s">
        <v>457</v>
      </c>
      <c r="DO62" s="265"/>
      <c r="DP62" s="265"/>
      <c r="DQ62" s="265"/>
      <c r="DR62" s="265"/>
      <c r="DS62" s="265"/>
      <c r="DT62" s="265"/>
      <c r="DU62" s="265"/>
      <c r="DV62" s="265"/>
      <c r="DW62" s="265"/>
      <c r="DX62" s="265"/>
      <c r="DY62" s="265"/>
      <c r="DZ62" s="265"/>
      <c r="EA62" s="265"/>
      <c r="EB62" s="265"/>
      <c r="EC62" s="265"/>
      <c r="ED62" s="265" t="s">
        <v>457</v>
      </c>
      <c r="EE62" s="265"/>
      <c r="EF62" s="265"/>
      <c r="EG62" s="265"/>
      <c r="EH62" s="265"/>
      <c r="EI62" s="265"/>
      <c r="EJ62" s="265"/>
      <c r="EK62" s="265"/>
      <c r="EL62" s="265"/>
      <c r="EM62" s="265"/>
      <c r="EN62" s="265"/>
      <c r="EO62" s="265"/>
      <c r="EP62" s="265"/>
      <c r="EQ62" s="265"/>
      <c r="ER62" s="265"/>
      <c r="ES62" s="265"/>
      <c r="ET62" s="265" t="s">
        <v>457</v>
      </c>
      <c r="EU62" s="265"/>
      <c r="EV62" s="265"/>
      <c r="EW62" s="265"/>
      <c r="EX62" s="265"/>
      <c r="EY62" s="265"/>
      <c r="EZ62" s="265"/>
      <c r="FA62" s="265"/>
      <c r="FB62" s="265"/>
      <c r="FC62" s="265"/>
      <c r="FD62" s="265"/>
      <c r="FE62" s="265"/>
      <c r="FF62" s="265"/>
      <c r="FG62" s="265"/>
      <c r="FH62" s="265"/>
      <c r="FI62" s="265"/>
      <c r="FJ62" s="265" t="s">
        <v>457</v>
      </c>
      <c r="FK62" s="265"/>
      <c r="FL62" s="265"/>
      <c r="FM62" s="265"/>
      <c r="FN62" s="265"/>
      <c r="FO62" s="265"/>
      <c r="FP62" s="265"/>
      <c r="FQ62" s="265"/>
      <c r="FR62" s="265"/>
      <c r="FS62" s="265"/>
      <c r="FT62" s="265"/>
      <c r="FU62" s="265"/>
      <c r="FV62" s="265"/>
      <c r="FW62" s="265"/>
      <c r="FX62" s="265"/>
      <c r="FY62" s="265"/>
      <c r="FZ62" s="265" t="s">
        <v>457</v>
      </c>
      <c r="GA62" s="265"/>
      <c r="GB62" s="265"/>
      <c r="GC62" s="265"/>
      <c r="GD62" s="265"/>
      <c r="GE62" s="265"/>
      <c r="GF62" s="265"/>
      <c r="GG62" s="265"/>
      <c r="GH62" s="265"/>
      <c r="GI62" s="265"/>
      <c r="GJ62" s="265"/>
      <c r="GK62" s="265"/>
      <c r="GL62" s="265"/>
      <c r="GM62" s="265"/>
      <c r="GN62" s="265"/>
      <c r="GO62" s="265"/>
      <c r="GP62" s="265" t="s">
        <v>457</v>
      </c>
      <c r="GQ62" s="265"/>
      <c r="GR62" s="265"/>
      <c r="GS62" s="265"/>
      <c r="GT62" s="265"/>
      <c r="GU62" s="265"/>
      <c r="GV62" s="265"/>
      <c r="GW62" s="265"/>
      <c r="GX62" s="265"/>
      <c r="GY62" s="265"/>
      <c r="GZ62" s="265"/>
      <c r="HA62" s="265"/>
      <c r="HB62" s="265"/>
      <c r="HC62" s="265"/>
      <c r="HD62" s="265"/>
      <c r="HE62" s="265"/>
      <c r="HF62" s="265" t="s">
        <v>457</v>
      </c>
      <c r="HG62" s="265"/>
      <c r="HH62" s="265"/>
      <c r="HI62" s="265"/>
      <c r="HJ62" s="265"/>
      <c r="HK62" s="265"/>
      <c r="HL62" s="265"/>
      <c r="HM62" s="265"/>
      <c r="HN62" s="265"/>
      <c r="HO62" s="265"/>
      <c r="HP62" s="265"/>
      <c r="HQ62" s="265"/>
      <c r="HR62" s="265"/>
      <c r="HS62" s="265"/>
      <c r="HT62" s="265"/>
      <c r="HU62" s="265"/>
      <c r="HV62" s="265" t="s">
        <v>457</v>
      </c>
      <c r="HW62" s="265"/>
      <c r="HX62" s="265"/>
      <c r="HY62" s="265"/>
      <c r="HZ62" s="265"/>
      <c r="IA62" s="265"/>
      <c r="IB62" s="265"/>
      <c r="IC62" s="265"/>
      <c r="ID62" s="265"/>
      <c r="IE62" s="265"/>
      <c r="IF62" s="265"/>
      <c r="IG62" s="265"/>
      <c r="IH62" s="265"/>
      <c r="II62" s="265"/>
      <c r="IJ62" s="265"/>
      <c r="IK62" s="265"/>
      <c r="IL62" s="265" t="s">
        <v>457</v>
      </c>
      <c r="IM62" s="265"/>
      <c r="IN62" s="265"/>
      <c r="IO62" s="265"/>
      <c r="IP62" s="265"/>
      <c r="IQ62" s="265"/>
      <c r="IR62" s="265"/>
      <c r="IS62" s="265"/>
      <c r="IT62" s="265"/>
      <c r="IU62" s="265"/>
      <c r="IV62" s="265"/>
      <c r="IW62" s="265"/>
      <c r="IX62" s="265"/>
      <c r="IY62" s="265"/>
      <c r="IZ62" s="265"/>
      <c r="JA62" s="265"/>
      <c r="JB62" s="265" t="s">
        <v>457</v>
      </c>
      <c r="JC62" s="265"/>
      <c r="JD62" s="265"/>
      <c r="JE62" s="265"/>
      <c r="JF62" s="265"/>
      <c r="JG62" s="265"/>
      <c r="JH62" s="265"/>
      <c r="JI62" s="265"/>
      <c r="JJ62" s="265"/>
      <c r="JK62" s="265"/>
      <c r="JL62" s="265"/>
      <c r="JM62" s="265"/>
      <c r="JN62" s="265"/>
      <c r="JO62" s="265"/>
      <c r="JP62" s="265"/>
      <c r="JQ62" s="265"/>
      <c r="JR62" s="265" t="s">
        <v>457</v>
      </c>
      <c r="JS62" s="265"/>
      <c r="JT62" s="265"/>
      <c r="JU62" s="265"/>
      <c r="JV62" s="265"/>
      <c r="JW62" s="265"/>
      <c r="JX62" s="265"/>
      <c r="JY62" s="265"/>
      <c r="JZ62" s="265"/>
      <c r="KA62" s="265"/>
      <c r="KB62" s="265"/>
      <c r="KC62" s="265"/>
      <c r="KD62" s="265"/>
      <c r="KE62" s="265"/>
      <c r="KF62" s="265"/>
      <c r="KG62" s="265"/>
      <c r="KH62" s="265" t="s">
        <v>457</v>
      </c>
      <c r="KI62" s="265"/>
      <c r="KJ62" s="265"/>
      <c r="KK62" s="265"/>
      <c r="KL62" s="265"/>
      <c r="KM62" s="265"/>
      <c r="KN62" s="265"/>
      <c r="KO62" s="265"/>
      <c r="KP62" s="265"/>
      <c r="KQ62" s="265"/>
      <c r="KR62" s="265"/>
      <c r="KS62" s="265"/>
      <c r="KT62" s="265"/>
      <c r="KU62" s="265"/>
      <c r="KV62" s="265"/>
      <c r="KW62" s="265"/>
      <c r="KX62" s="265" t="s">
        <v>457</v>
      </c>
      <c r="KY62" s="265"/>
      <c r="KZ62" s="265"/>
      <c r="LA62" s="265"/>
      <c r="LB62" s="265"/>
      <c r="LC62" s="265"/>
      <c r="LD62" s="265"/>
      <c r="LE62" s="265"/>
      <c r="LF62" s="265"/>
      <c r="LG62" s="265"/>
      <c r="LH62" s="265"/>
      <c r="LI62" s="265"/>
      <c r="LJ62" s="265"/>
      <c r="LK62" s="265"/>
      <c r="LL62" s="265"/>
      <c r="LM62" s="265"/>
      <c r="LN62" s="265" t="s">
        <v>457</v>
      </c>
      <c r="LO62" s="265"/>
      <c r="LP62" s="265"/>
      <c r="LQ62" s="265"/>
      <c r="LR62" s="265"/>
      <c r="LS62" s="265"/>
      <c r="LT62" s="265"/>
      <c r="LU62" s="265"/>
      <c r="LV62" s="265"/>
      <c r="LW62" s="265"/>
      <c r="LX62" s="265"/>
      <c r="LY62" s="265"/>
      <c r="LZ62" s="265"/>
      <c r="MA62" s="265"/>
      <c r="MB62" s="265"/>
      <c r="MC62" s="265"/>
      <c r="MD62" s="265" t="s">
        <v>457</v>
      </c>
      <c r="ME62" s="265"/>
      <c r="MF62" s="265"/>
      <c r="MG62" s="265"/>
      <c r="MH62" s="265"/>
      <c r="MI62" s="265"/>
      <c r="MJ62" s="265"/>
      <c r="MK62" s="265"/>
      <c r="ML62" s="265"/>
      <c r="MM62" s="265"/>
      <c r="MN62" s="265"/>
      <c r="MO62" s="265"/>
      <c r="MP62" s="265"/>
      <c r="MQ62" s="265"/>
      <c r="MR62" s="265"/>
      <c r="MS62" s="265"/>
      <c r="MT62" s="265" t="s">
        <v>457</v>
      </c>
      <c r="MU62" s="265"/>
      <c r="MV62" s="265"/>
      <c r="MW62" s="265"/>
      <c r="MX62" s="265"/>
      <c r="MY62" s="265"/>
      <c r="MZ62" s="265"/>
      <c r="NA62" s="265"/>
      <c r="NB62" s="265"/>
      <c r="NC62" s="265"/>
      <c r="ND62" s="265"/>
      <c r="NE62" s="265"/>
      <c r="NF62" s="265"/>
      <c r="NG62" s="265"/>
      <c r="NH62" s="265"/>
      <c r="NI62" s="265"/>
      <c r="NJ62" s="265" t="s">
        <v>457</v>
      </c>
      <c r="NK62" s="265"/>
      <c r="NL62" s="265"/>
      <c r="NM62" s="265"/>
      <c r="NN62" s="265"/>
      <c r="NO62" s="265"/>
      <c r="NP62" s="265"/>
      <c r="NQ62" s="265"/>
      <c r="NR62" s="265"/>
      <c r="NS62" s="265"/>
      <c r="NT62" s="265"/>
      <c r="NU62" s="265"/>
      <c r="NV62" s="265"/>
      <c r="NW62" s="265"/>
      <c r="NX62" s="265"/>
      <c r="NY62" s="265"/>
      <c r="NZ62" s="265" t="s">
        <v>457</v>
      </c>
      <c r="OA62" s="265"/>
      <c r="OB62" s="265"/>
      <c r="OC62" s="265"/>
      <c r="OD62" s="265"/>
      <c r="OE62" s="265"/>
      <c r="OF62" s="265"/>
      <c r="OG62" s="265"/>
      <c r="OH62" s="265"/>
      <c r="OI62" s="265"/>
      <c r="OJ62" s="265"/>
      <c r="OK62" s="265"/>
      <c r="OL62" s="265"/>
      <c r="OM62" s="265"/>
      <c r="ON62" s="265"/>
      <c r="OO62" s="265"/>
      <c r="OP62" s="265" t="s">
        <v>457</v>
      </c>
      <c r="OQ62" s="265"/>
      <c r="OR62" s="265"/>
      <c r="OS62" s="265"/>
      <c r="OT62" s="265"/>
      <c r="OU62" s="265"/>
      <c r="OV62" s="265"/>
      <c r="OW62" s="265"/>
      <c r="OX62" s="265"/>
      <c r="OY62" s="265"/>
      <c r="OZ62" s="265"/>
      <c r="PA62" s="265"/>
      <c r="PB62" s="265"/>
      <c r="PC62" s="265"/>
      <c r="PD62" s="265"/>
      <c r="PE62" s="265"/>
      <c r="PF62" s="265" t="s">
        <v>457</v>
      </c>
      <c r="PG62" s="265"/>
      <c r="PH62" s="265"/>
      <c r="PI62" s="265"/>
      <c r="PJ62" s="265"/>
      <c r="PK62" s="265"/>
      <c r="PL62" s="265"/>
      <c r="PM62" s="265"/>
      <c r="PN62" s="265"/>
      <c r="PO62" s="265"/>
      <c r="PP62" s="265"/>
      <c r="PQ62" s="265"/>
      <c r="PR62" s="265"/>
      <c r="PS62" s="265"/>
      <c r="PT62" s="265"/>
      <c r="PU62" s="265"/>
      <c r="PV62" s="265" t="s">
        <v>457</v>
      </c>
      <c r="PW62" s="265"/>
      <c r="PX62" s="265"/>
      <c r="PY62" s="265"/>
      <c r="PZ62" s="265"/>
      <c r="QA62" s="265"/>
      <c r="QB62" s="265"/>
      <c r="QC62" s="265"/>
      <c r="QD62" s="265"/>
      <c r="QE62" s="265"/>
      <c r="QF62" s="265"/>
      <c r="QG62" s="265"/>
      <c r="QH62" s="265"/>
      <c r="QI62" s="265"/>
      <c r="QJ62" s="265"/>
      <c r="QK62" s="265"/>
      <c r="QL62" s="265" t="s">
        <v>457</v>
      </c>
      <c r="QM62" s="265"/>
      <c r="QN62" s="265"/>
      <c r="QO62" s="265"/>
      <c r="QP62" s="265"/>
      <c r="QQ62" s="265"/>
      <c r="QR62" s="265"/>
      <c r="QS62" s="265"/>
      <c r="QT62" s="265"/>
      <c r="QU62" s="265"/>
      <c r="QV62" s="265"/>
      <c r="QW62" s="265"/>
      <c r="QX62" s="265"/>
      <c r="QY62" s="265"/>
      <c r="QZ62" s="265"/>
      <c r="RA62" s="265"/>
      <c r="RB62" s="265" t="s">
        <v>457</v>
      </c>
      <c r="RC62" s="265"/>
      <c r="RD62" s="265"/>
      <c r="RE62" s="265"/>
      <c r="RF62" s="265"/>
      <c r="RG62" s="265"/>
      <c r="RH62" s="265"/>
      <c r="RI62" s="265"/>
      <c r="RJ62" s="265"/>
      <c r="RK62" s="265"/>
      <c r="RL62" s="265"/>
      <c r="RM62" s="265"/>
      <c r="RN62" s="265"/>
      <c r="RO62" s="265"/>
      <c r="RP62" s="265"/>
      <c r="RQ62" s="265"/>
      <c r="RR62" s="265" t="s">
        <v>457</v>
      </c>
      <c r="RS62" s="265"/>
      <c r="RT62" s="265"/>
      <c r="RU62" s="265"/>
      <c r="RV62" s="265"/>
      <c r="RW62" s="265"/>
      <c r="RX62" s="265"/>
      <c r="RY62" s="265"/>
      <c r="RZ62" s="265"/>
      <c r="SA62" s="265"/>
      <c r="SB62" s="265"/>
      <c r="SC62" s="265"/>
      <c r="SD62" s="265"/>
      <c r="SE62" s="265"/>
      <c r="SF62" s="265"/>
      <c r="SG62" s="265"/>
      <c r="SH62" s="265" t="s">
        <v>457</v>
      </c>
      <c r="SI62" s="265"/>
      <c r="SJ62" s="265"/>
      <c r="SK62" s="265"/>
      <c r="SL62" s="265"/>
      <c r="SM62" s="265"/>
      <c r="SN62" s="265"/>
      <c r="SO62" s="265"/>
      <c r="SP62" s="265"/>
      <c r="SQ62" s="265"/>
      <c r="SR62" s="265"/>
      <c r="SS62" s="265"/>
      <c r="ST62" s="265"/>
      <c r="SU62" s="265"/>
      <c r="SV62" s="265"/>
      <c r="SW62" s="265"/>
      <c r="SX62" s="265" t="s">
        <v>457</v>
      </c>
      <c r="SY62" s="265"/>
      <c r="SZ62" s="265"/>
      <c r="TA62" s="265"/>
      <c r="TB62" s="265"/>
      <c r="TC62" s="265"/>
      <c r="TD62" s="265"/>
      <c r="TE62" s="265"/>
      <c r="TF62" s="265"/>
      <c r="TG62" s="265"/>
      <c r="TH62" s="265"/>
      <c r="TI62" s="265"/>
      <c r="TJ62" s="265"/>
      <c r="TK62" s="265"/>
      <c r="TL62" s="265"/>
      <c r="TM62" s="265"/>
      <c r="TN62" s="265" t="s">
        <v>457</v>
      </c>
      <c r="TO62" s="265"/>
      <c r="TP62" s="265"/>
      <c r="TQ62" s="265"/>
      <c r="TR62" s="265"/>
      <c r="TS62" s="265"/>
      <c r="TT62" s="265"/>
      <c r="TU62" s="265"/>
      <c r="TV62" s="265"/>
      <c r="TW62" s="265"/>
      <c r="TX62" s="265"/>
      <c r="TY62" s="265"/>
      <c r="TZ62" s="265"/>
      <c r="UA62" s="265"/>
      <c r="UB62" s="265"/>
      <c r="UC62" s="265"/>
      <c r="UD62" s="265" t="s">
        <v>457</v>
      </c>
      <c r="UE62" s="265"/>
      <c r="UF62" s="265"/>
      <c r="UG62" s="265"/>
      <c r="UH62" s="265"/>
      <c r="UI62" s="265"/>
      <c r="UJ62" s="265"/>
      <c r="UK62" s="265"/>
      <c r="UL62" s="265"/>
      <c r="UM62" s="265"/>
      <c r="UN62" s="265"/>
      <c r="UO62" s="265"/>
      <c r="UP62" s="265"/>
      <c r="UQ62" s="265"/>
      <c r="UR62" s="265"/>
      <c r="US62" s="265"/>
      <c r="UT62" s="265" t="s">
        <v>457</v>
      </c>
      <c r="UU62" s="265"/>
      <c r="UV62" s="265"/>
      <c r="UW62" s="265"/>
      <c r="UX62" s="265"/>
      <c r="UY62" s="265"/>
      <c r="UZ62" s="265"/>
      <c r="VA62" s="265"/>
      <c r="VB62" s="265"/>
      <c r="VC62" s="265"/>
      <c r="VD62" s="265"/>
      <c r="VE62" s="265"/>
      <c r="VF62" s="265"/>
      <c r="VG62" s="265"/>
      <c r="VH62" s="265"/>
      <c r="VI62" s="265"/>
      <c r="VJ62" s="265" t="s">
        <v>457</v>
      </c>
      <c r="VK62" s="265"/>
      <c r="VL62" s="265"/>
      <c r="VM62" s="265"/>
      <c r="VN62" s="265"/>
      <c r="VO62" s="265"/>
      <c r="VP62" s="265"/>
      <c r="VQ62" s="265"/>
      <c r="VR62" s="265"/>
      <c r="VS62" s="265"/>
      <c r="VT62" s="265"/>
      <c r="VU62" s="265"/>
      <c r="VV62" s="265"/>
      <c r="VW62" s="265"/>
      <c r="VX62" s="265"/>
      <c r="VY62" s="265"/>
      <c r="VZ62" s="265" t="s">
        <v>457</v>
      </c>
      <c r="WA62" s="265"/>
      <c r="WB62" s="265"/>
      <c r="WC62" s="265"/>
      <c r="WD62" s="265"/>
      <c r="WE62" s="265"/>
      <c r="WF62" s="265"/>
      <c r="WG62" s="265"/>
      <c r="WH62" s="265"/>
      <c r="WI62" s="265"/>
      <c r="WJ62" s="265"/>
      <c r="WK62" s="265"/>
      <c r="WL62" s="265"/>
      <c r="WM62" s="265"/>
      <c r="WN62" s="265"/>
      <c r="WO62" s="265"/>
      <c r="WP62" s="265" t="s">
        <v>457</v>
      </c>
      <c r="WQ62" s="265"/>
      <c r="WR62" s="265"/>
      <c r="WS62" s="265"/>
      <c r="WT62" s="265"/>
      <c r="WU62" s="265"/>
      <c r="WV62" s="265"/>
      <c r="WW62" s="265"/>
      <c r="WX62" s="265"/>
      <c r="WY62" s="265"/>
      <c r="WZ62" s="265"/>
      <c r="XA62" s="265"/>
      <c r="XB62" s="265"/>
      <c r="XC62" s="265"/>
      <c r="XD62" s="265"/>
      <c r="XE62" s="265"/>
      <c r="XF62" s="265" t="s">
        <v>457</v>
      </c>
      <c r="XG62" s="265"/>
      <c r="XH62" s="265"/>
      <c r="XI62" s="265"/>
      <c r="XJ62" s="265"/>
      <c r="XK62" s="265"/>
      <c r="XL62" s="265"/>
      <c r="XM62" s="265"/>
      <c r="XN62" s="265"/>
      <c r="XO62" s="265"/>
      <c r="XP62" s="265"/>
      <c r="XQ62" s="265"/>
      <c r="XR62" s="265"/>
      <c r="XS62" s="265"/>
      <c r="XT62" s="265"/>
      <c r="XU62" s="265"/>
      <c r="XV62" s="265" t="s">
        <v>457</v>
      </c>
      <c r="XW62" s="265"/>
      <c r="XX62" s="265"/>
      <c r="XY62" s="265"/>
      <c r="XZ62" s="265"/>
      <c r="YA62" s="265"/>
      <c r="YB62" s="265"/>
      <c r="YC62" s="265"/>
      <c r="YD62" s="265"/>
      <c r="YE62" s="265"/>
      <c r="YF62" s="265"/>
      <c r="YG62" s="265"/>
      <c r="YH62" s="265"/>
      <c r="YI62" s="265"/>
      <c r="YJ62" s="265"/>
      <c r="YK62" s="265"/>
      <c r="YL62" s="265" t="s">
        <v>457</v>
      </c>
      <c r="YM62" s="265"/>
      <c r="YN62" s="265"/>
      <c r="YO62" s="265"/>
      <c r="YP62" s="265"/>
      <c r="YQ62" s="265"/>
      <c r="YR62" s="265"/>
      <c r="YS62" s="265"/>
      <c r="YT62" s="265"/>
      <c r="YU62" s="265"/>
      <c r="YV62" s="265"/>
      <c r="YW62" s="265"/>
      <c r="YX62" s="265"/>
      <c r="YY62" s="265"/>
      <c r="YZ62" s="265"/>
      <c r="ZA62" s="265"/>
      <c r="ZB62" s="265" t="s">
        <v>457</v>
      </c>
      <c r="ZC62" s="265"/>
      <c r="ZD62" s="265"/>
      <c r="ZE62" s="265"/>
      <c r="ZF62" s="265"/>
      <c r="ZG62" s="265"/>
      <c r="ZH62" s="265"/>
      <c r="ZI62" s="265"/>
      <c r="ZJ62" s="265"/>
      <c r="ZK62" s="265"/>
      <c r="ZL62" s="265"/>
      <c r="ZM62" s="265"/>
      <c r="ZN62" s="265"/>
      <c r="ZO62" s="265"/>
      <c r="ZP62" s="265"/>
      <c r="ZQ62" s="265"/>
      <c r="ZR62" s="265" t="s">
        <v>457</v>
      </c>
      <c r="ZS62" s="265"/>
      <c r="ZT62" s="265"/>
      <c r="ZU62" s="265"/>
      <c r="ZV62" s="265"/>
      <c r="ZW62" s="265"/>
      <c r="ZX62" s="265"/>
      <c r="ZY62" s="265"/>
      <c r="ZZ62" s="265"/>
      <c r="AAA62" s="265"/>
      <c r="AAB62" s="265"/>
      <c r="AAC62" s="265"/>
      <c r="AAD62" s="265"/>
      <c r="AAE62" s="265"/>
      <c r="AAF62" s="265"/>
      <c r="AAG62" s="265"/>
      <c r="AAH62" s="265" t="s">
        <v>457</v>
      </c>
      <c r="AAI62" s="265"/>
      <c r="AAJ62" s="265"/>
      <c r="AAK62" s="265"/>
      <c r="AAL62" s="265"/>
      <c r="AAM62" s="265"/>
      <c r="AAN62" s="265"/>
      <c r="AAO62" s="265"/>
      <c r="AAP62" s="265"/>
      <c r="AAQ62" s="265"/>
      <c r="AAR62" s="265"/>
      <c r="AAS62" s="265"/>
      <c r="AAT62" s="265"/>
      <c r="AAU62" s="265"/>
      <c r="AAV62" s="265"/>
      <c r="AAW62" s="265"/>
      <c r="AAX62" s="265" t="s">
        <v>457</v>
      </c>
      <c r="AAY62" s="265"/>
      <c r="AAZ62" s="265"/>
      <c r="ABA62" s="265"/>
      <c r="ABB62" s="265"/>
      <c r="ABC62" s="265"/>
      <c r="ABD62" s="265"/>
      <c r="ABE62" s="265"/>
      <c r="ABF62" s="265"/>
      <c r="ABG62" s="265"/>
      <c r="ABH62" s="265"/>
      <c r="ABI62" s="265"/>
      <c r="ABJ62" s="265"/>
      <c r="ABK62" s="265"/>
      <c r="ABL62" s="265"/>
      <c r="ABM62" s="265"/>
      <c r="ABN62" s="265" t="s">
        <v>457</v>
      </c>
      <c r="ABO62" s="265"/>
      <c r="ABP62" s="265"/>
      <c r="ABQ62" s="265"/>
      <c r="ABR62" s="265"/>
      <c r="ABS62" s="265"/>
      <c r="ABT62" s="265"/>
      <c r="ABU62" s="265"/>
      <c r="ABV62" s="265"/>
      <c r="ABW62" s="265"/>
      <c r="ABX62" s="265"/>
      <c r="ABY62" s="265"/>
      <c r="ABZ62" s="265"/>
      <c r="ACA62" s="265"/>
      <c r="ACB62" s="265"/>
      <c r="ACC62" s="265"/>
      <c r="ACD62" s="265" t="s">
        <v>457</v>
      </c>
      <c r="ACE62" s="265"/>
      <c r="ACF62" s="265"/>
      <c r="ACG62" s="265"/>
      <c r="ACH62" s="265"/>
      <c r="ACI62" s="265"/>
      <c r="ACJ62" s="265"/>
      <c r="ACK62" s="265"/>
      <c r="ACL62" s="265"/>
      <c r="ACM62" s="265"/>
      <c r="ACN62" s="265"/>
      <c r="ACO62" s="265"/>
      <c r="ACP62" s="265"/>
      <c r="ACQ62" s="265"/>
      <c r="ACR62" s="265"/>
      <c r="ACS62" s="265"/>
      <c r="ACT62" s="265" t="s">
        <v>457</v>
      </c>
      <c r="ACU62" s="265"/>
      <c r="ACV62" s="265"/>
      <c r="ACW62" s="265"/>
      <c r="ACX62" s="265"/>
      <c r="ACY62" s="265"/>
      <c r="ACZ62" s="265"/>
      <c r="ADA62" s="265"/>
      <c r="ADB62" s="265"/>
      <c r="ADC62" s="265"/>
      <c r="ADD62" s="265"/>
      <c r="ADE62" s="265"/>
      <c r="ADF62" s="265"/>
      <c r="ADG62" s="265"/>
      <c r="ADH62" s="265"/>
      <c r="ADI62" s="265"/>
      <c r="ADJ62" s="265" t="s">
        <v>457</v>
      </c>
      <c r="ADK62" s="265"/>
      <c r="ADL62" s="265"/>
      <c r="ADM62" s="265"/>
      <c r="ADN62" s="265"/>
      <c r="ADO62" s="265"/>
      <c r="ADP62" s="265"/>
      <c r="ADQ62" s="265"/>
      <c r="ADR62" s="265"/>
      <c r="ADS62" s="265"/>
      <c r="ADT62" s="265"/>
      <c r="ADU62" s="265"/>
      <c r="ADV62" s="265"/>
      <c r="ADW62" s="265"/>
      <c r="ADX62" s="265"/>
      <c r="ADY62" s="265"/>
      <c r="ADZ62" s="265" t="s">
        <v>457</v>
      </c>
      <c r="AEA62" s="265"/>
      <c r="AEB62" s="265"/>
      <c r="AEC62" s="265"/>
      <c r="AED62" s="265"/>
      <c r="AEE62" s="265"/>
      <c r="AEF62" s="265"/>
      <c r="AEG62" s="265"/>
      <c r="AEH62" s="265"/>
      <c r="AEI62" s="265"/>
      <c r="AEJ62" s="265"/>
      <c r="AEK62" s="265"/>
      <c r="AEL62" s="265"/>
      <c r="AEM62" s="265"/>
      <c r="AEN62" s="265"/>
      <c r="AEO62" s="265"/>
      <c r="AEP62" s="265" t="s">
        <v>457</v>
      </c>
      <c r="AEQ62" s="265"/>
      <c r="AER62" s="265"/>
      <c r="AES62" s="265"/>
      <c r="AET62" s="265"/>
      <c r="AEU62" s="265"/>
      <c r="AEV62" s="265"/>
      <c r="AEW62" s="265"/>
      <c r="AEX62" s="265"/>
      <c r="AEY62" s="265"/>
      <c r="AEZ62" s="265"/>
      <c r="AFA62" s="265"/>
      <c r="AFB62" s="265"/>
      <c r="AFC62" s="265"/>
      <c r="AFD62" s="265"/>
      <c r="AFE62" s="265"/>
      <c r="AFF62" s="265" t="s">
        <v>457</v>
      </c>
      <c r="AFG62" s="265"/>
      <c r="AFH62" s="265"/>
      <c r="AFI62" s="265"/>
      <c r="AFJ62" s="265"/>
      <c r="AFK62" s="265"/>
      <c r="AFL62" s="265"/>
      <c r="AFM62" s="265"/>
      <c r="AFN62" s="265"/>
      <c r="AFO62" s="265"/>
      <c r="AFP62" s="265"/>
      <c r="AFQ62" s="265"/>
      <c r="AFR62" s="265"/>
      <c r="AFS62" s="265"/>
      <c r="AFT62" s="265"/>
      <c r="AFU62" s="265"/>
      <c r="AFV62" s="265" t="s">
        <v>457</v>
      </c>
      <c r="AFW62" s="265"/>
      <c r="AFX62" s="265"/>
      <c r="AFY62" s="265"/>
      <c r="AFZ62" s="265"/>
      <c r="AGA62" s="265"/>
      <c r="AGB62" s="265"/>
      <c r="AGC62" s="265"/>
      <c r="AGD62" s="265"/>
      <c r="AGE62" s="265"/>
      <c r="AGF62" s="265"/>
      <c r="AGG62" s="265"/>
      <c r="AGH62" s="265"/>
      <c r="AGI62" s="265"/>
      <c r="AGJ62" s="265"/>
      <c r="AGK62" s="265"/>
      <c r="AGL62" s="265" t="s">
        <v>457</v>
      </c>
      <c r="AGM62" s="265"/>
      <c r="AGN62" s="265"/>
      <c r="AGO62" s="265"/>
      <c r="AGP62" s="265"/>
      <c r="AGQ62" s="265"/>
      <c r="AGR62" s="265"/>
      <c r="AGS62" s="265"/>
      <c r="AGT62" s="265"/>
      <c r="AGU62" s="265"/>
      <c r="AGV62" s="265"/>
      <c r="AGW62" s="265"/>
      <c r="AGX62" s="265"/>
      <c r="AGY62" s="265"/>
      <c r="AGZ62" s="265"/>
      <c r="AHA62" s="265"/>
      <c r="AHB62" s="265" t="s">
        <v>457</v>
      </c>
      <c r="AHC62" s="265"/>
      <c r="AHD62" s="265"/>
      <c r="AHE62" s="265"/>
      <c r="AHF62" s="265"/>
      <c r="AHG62" s="265"/>
      <c r="AHH62" s="265"/>
      <c r="AHI62" s="265"/>
      <c r="AHJ62" s="265"/>
      <c r="AHK62" s="265"/>
      <c r="AHL62" s="265"/>
      <c r="AHM62" s="265"/>
      <c r="AHN62" s="265"/>
      <c r="AHO62" s="265"/>
      <c r="AHP62" s="265"/>
      <c r="AHQ62" s="265"/>
      <c r="AHR62" s="265" t="s">
        <v>457</v>
      </c>
      <c r="AHS62" s="265"/>
      <c r="AHT62" s="265"/>
      <c r="AHU62" s="265"/>
      <c r="AHV62" s="265"/>
      <c r="AHW62" s="265"/>
      <c r="AHX62" s="265"/>
      <c r="AHY62" s="265"/>
      <c r="AHZ62" s="265"/>
      <c r="AIA62" s="265"/>
      <c r="AIB62" s="265"/>
      <c r="AIC62" s="265"/>
      <c r="AID62" s="265"/>
      <c r="AIE62" s="265"/>
      <c r="AIF62" s="265"/>
      <c r="AIG62" s="265"/>
      <c r="AIH62" s="265" t="s">
        <v>457</v>
      </c>
      <c r="AII62" s="265"/>
      <c r="AIJ62" s="265"/>
      <c r="AIK62" s="265"/>
      <c r="AIL62" s="265"/>
      <c r="AIM62" s="265"/>
      <c r="AIN62" s="265"/>
      <c r="AIO62" s="265"/>
      <c r="AIP62" s="265"/>
      <c r="AIQ62" s="265"/>
      <c r="AIR62" s="265"/>
      <c r="AIS62" s="265"/>
      <c r="AIT62" s="265"/>
      <c r="AIU62" s="265"/>
      <c r="AIV62" s="265"/>
      <c r="AIW62" s="265"/>
      <c r="AIX62" s="265" t="s">
        <v>457</v>
      </c>
      <c r="AIY62" s="265"/>
      <c r="AIZ62" s="265"/>
      <c r="AJA62" s="265"/>
      <c r="AJB62" s="265"/>
      <c r="AJC62" s="265"/>
      <c r="AJD62" s="265"/>
      <c r="AJE62" s="265"/>
      <c r="AJF62" s="265"/>
      <c r="AJG62" s="265"/>
      <c r="AJH62" s="265"/>
      <c r="AJI62" s="265"/>
      <c r="AJJ62" s="265"/>
      <c r="AJK62" s="265"/>
      <c r="AJL62" s="265"/>
      <c r="AJM62" s="265"/>
      <c r="AJN62" s="265" t="s">
        <v>457</v>
      </c>
      <c r="AJO62" s="265"/>
      <c r="AJP62" s="265"/>
      <c r="AJQ62" s="265"/>
      <c r="AJR62" s="265"/>
      <c r="AJS62" s="265"/>
      <c r="AJT62" s="265"/>
      <c r="AJU62" s="265"/>
      <c r="AJV62" s="265"/>
      <c r="AJW62" s="265"/>
      <c r="AJX62" s="265"/>
      <c r="AJY62" s="265"/>
      <c r="AJZ62" s="265"/>
      <c r="AKA62" s="265"/>
      <c r="AKB62" s="265"/>
      <c r="AKC62" s="265"/>
      <c r="AKD62" s="265" t="s">
        <v>457</v>
      </c>
      <c r="AKE62" s="265"/>
      <c r="AKF62" s="265"/>
      <c r="AKG62" s="265"/>
      <c r="AKH62" s="265"/>
      <c r="AKI62" s="265"/>
      <c r="AKJ62" s="265"/>
      <c r="AKK62" s="265"/>
      <c r="AKL62" s="265"/>
      <c r="AKM62" s="265"/>
      <c r="AKN62" s="265"/>
      <c r="AKO62" s="265"/>
      <c r="AKP62" s="265"/>
      <c r="AKQ62" s="265"/>
      <c r="AKR62" s="265"/>
      <c r="AKS62" s="265"/>
      <c r="AKT62" s="265" t="s">
        <v>457</v>
      </c>
      <c r="AKU62" s="265"/>
      <c r="AKV62" s="265"/>
      <c r="AKW62" s="265"/>
      <c r="AKX62" s="265"/>
      <c r="AKY62" s="265"/>
      <c r="AKZ62" s="265"/>
      <c r="ALA62" s="265"/>
      <c r="ALB62" s="265"/>
      <c r="ALC62" s="265"/>
      <c r="ALD62" s="265"/>
      <c r="ALE62" s="265"/>
      <c r="ALF62" s="265"/>
      <c r="ALG62" s="265"/>
      <c r="ALH62" s="265"/>
      <c r="ALI62" s="265"/>
      <c r="ALJ62" s="265" t="s">
        <v>457</v>
      </c>
      <c r="ALK62" s="265"/>
      <c r="ALL62" s="265"/>
      <c r="ALM62" s="265"/>
      <c r="ALN62" s="265"/>
      <c r="ALO62" s="265"/>
      <c r="ALP62" s="265"/>
      <c r="ALQ62" s="265"/>
      <c r="ALR62" s="265"/>
      <c r="ALS62" s="265"/>
      <c r="ALT62" s="265"/>
      <c r="ALU62" s="265"/>
      <c r="ALV62" s="265"/>
      <c r="ALW62" s="265"/>
      <c r="ALX62" s="265"/>
      <c r="ALY62" s="265"/>
      <c r="ALZ62" s="265" t="s">
        <v>457</v>
      </c>
      <c r="AMA62" s="265"/>
      <c r="AMB62" s="265"/>
      <c r="AMC62" s="265"/>
      <c r="AMD62" s="265"/>
      <c r="AME62" s="265"/>
      <c r="AMF62" s="265"/>
      <c r="AMG62" s="265"/>
      <c r="AMH62" s="265"/>
      <c r="AMI62" s="265"/>
      <c r="AMJ62" s="265"/>
      <c r="AMK62" s="265"/>
      <c r="AML62" s="265"/>
      <c r="AMM62" s="265"/>
      <c r="AMN62" s="265"/>
      <c r="AMO62" s="265"/>
      <c r="AMP62" s="265" t="s">
        <v>457</v>
      </c>
      <c r="AMQ62" s="265"/>
      <c r="AMR62" s="265"/>
      <c r="AMS62" s="265"/>
      <c r="AMT62" s="265"/>
      <c r="AMU62" s="265"/>
      <c r="AMV62" s="265"/>
      <c r="AMW62" s="265"/>
      <c r="AMX62" s="265"/>
      <c r="AMY62" s="265"/>
      <c r="AMZ62" s="265"/>
      <c r="ANA62" s="265"/>
      <c r="ANB62" s="265"/>
      <c r="ANC62" s="265"/>
      <c r="AND62" s="265"/>
      <c r="ANE62" s="265"/>
      <c r="ANF62" s="265" t="s">
        <v>457</v>
      </c>
      <c r="ANG62" s="265"/>
      <c r="ANH62" s="265"/>
      <c r="ANI62" s="265"/>
      <c r="ANJ62" s="265"/>
      <c r="ANK62" s="265"/>
      <c r="ANL62" s="265"/>
      <c r="ANM62" s="265"/>
      <c r="ANN62" s="265"/>
      <c r="ANO62" s="265"/>
      <c r="ANP62" s="265"/>
      <c r="ANQ62" s="265"/>
      <c r="ANR62" s="265"/>
      <c r="ANS62" s="265"/>
      <c r="ANT62" s="265"/>
      <c r="ANU62" s="265"/>
      <c r="ANV62" s="265" t="s">
        <v>457</v>
      </c>
      <c r="ANW62" s="265"/>
      <c r="ANX62" s="265"/>
      <c r="ANY62" s="265"/>
      <c r="ANZ62" s="265"/>
      <c r="AOA62" s="265"/>
      <c r="AOB62" s="265"/>
      <c r="AOC62" s="265"/>
      <c r="AOD62" s="265"/>
      <c r="AOE62" s="265"/>
      <c r="AOF62" s="265"/>
      <c r="AOG62" s="265"/>
      <c r="AOH62" s="265"/>
      <c r="AOI62" s="265"/>
      <c r="AOJ62" s="265"/>
      <c r="AOK62" s="265"/>
      <c r="AOL62" s="265" t="s">
        <v>457</v>
      </c>
      <c r="AOM62" s="265"/>
      <c r="AON62" s="265"/>
      <c r="AOO62" s="265"/>
      <c r="AOP62" s="265"/>
      <c r="AOQ62" s="265"/>
      <c r="AOR62" s="265"/>
      <c r="AOS62" s="265"/>
      <c r="AOT62" s="265"/>
      <c r="AOU62" s="265"/>
      <c r="AOV62" s="265"/>
      <c r="AOW62" s="265"/>
      <c r="AOX62" s="265"/>
      <c r="AOY62" s="265"/>
      <c r="AOZ62" s="265"/>
      <c r="APA62" s="265"/>
      <c r="APB62" s="265" t="s">
        <v>457</v>
      </c>
      <c r="APC62" s="265"/>
      <c r="APD62" s="265"/>
      <c r="APE62" s="265"/>
      <c r="APF62" s="265"/>
      <c r="APG62" s="265"/>
      <c r="APH62" s="265"/>
      <c r="API62" s="265"/>
      <c r="APJ62" s="265"/>
      <c r="APK62" s="265"/>
      <c r="APL62" s="265"/>
      <c r="APM62" s="265"/>
      <c r="APN62" s="265"/>
      <c r="APO62" s="265"/>
      <c r="APP62" s="265"/>
      <c r="APQ62" s="265"/>
      <c r="APR62" s="265" t="s">
        <v>457</v>
      </c>
      <c r="APS62" s="265"/>
      <c r="APT62" s="265"/>
      <c r="APU62" s="265"/>
      <c r="APV62" s="265"/>
      <c r="APW62" s="265"/>
      <c r="APX62" s="265"/>
      <c r="APY62" s="265"/>
      <c r="APZ62" s="265"/>
      <c r="AQA62" s="265"/>
      <c r="AQB62" s="265"/>
      <c r="AQC62" s="265"/>
      <c r="AQD62" s="265"/>
      <c r="AQE62" s="265"/>
      <c r="AQF62" s="265"/>
      <c r="AQG62" s="265"/>
      <c r="AQH62" s="265" t="s">
        <v>457</v>
      </c>
      <c r="AQI62" s="265"/>
      <c r="AQJ62" s="265"/>
      <c r="AQK62" s="265"/>
      <c r="AQL62" s="265"/>
      <c r="AQM62" s="265"/>
      <c r="AQN62" s="265"/>
      <c r="AQO62" s="265"/>
      <c r="AQP62" s="265"/>
      <c r="AQQ62" s="265"/>
      <c r="AQR62" s="265"/>
      <c r="AQS62" s="265"/>
      <c r="AQT62" s="265"/>
      <c r="AQU62" s="265"/>
      <c r="AQV62" s="265"/>
      <c r="AQW62" s="265"/>
      <c r="AQX62" s="265" t="s">
        <v>457</v>
      </c>
      <c r="AQY62" s="265"/>
      <c r="AQZ62" s="265"/>
      <c r="ARA62" s="265"/>
      <c r="ARB62" s="265"/>
      <c r="ARC62" s="265"/>
      <c r="ARD62" s="265"/>
      <c r="ARE62" s="265"/>
      <c r="ARF62" s="265"/>
      <c r="ARG62" s="265"/>
      <c r="ARH62" s="265"/>
      <c r="ARI62" s="265"/>
      <c r="ARJ62" s="265"/>
      <c r="ARK62" s="265"/>
      <c r="ARL62" s="265"/>
      <c r="ARM62" s="265"/>
      <c r="ARN62" s="265" t="s">
        <v>457</v>
      </c>
      <c r="ARO62" s="265"/>
      <c r="ARP62" s="265"/>
      <c r="ARQ62" s="265"/>
      <c r="ARR62" s="265"/>
      <c r="ARS62" s="265"/>
      <c r="ART62" s="265"/>
      <c r="ARU62" s="265"/>
      <c r="ARV62" s="265"/>
      <c r="ARW62" s="265"/>
      <c r="ARX62" s="265"/>
      <c r="ARY62" s="265"/>
      <c r="ARZ62" s="265"/>
      <c r="ASA62" s="265"/>
      <c r="ASB62" s="265"/>
      <c r="ASC62" s="265"/>
      <c r="ASD62" s="265" t="s">
        <v>457</v>
      </c>
      <c r="ASE62" s="265"/>
      <c r="ASF62" s="265"/>
      <c r="ASG62" s="265"/>
      <c r="ASH62" s="265"/>
      <c r="ASI62" s="265"/>
      <c r="ASJ62" s="265"/>
      <c r="ASK62" s="265"/>
      <c r="ASL62" s="265"/>
      <c r="ASM62" s="265"/>
      <c r="ASN62" s="265"/>
      <c r="ASO62" s="265"/>
      <c r="ASP62" s="265"/>
      <c r="ASQ62" s="265"/>
      <c r="ASR62" s="265"/>
      <c r="ASS62" s="265"/>
      <c r="AST62" s="265" t="s">
        <v>457</v>
      </c>
      <c r="ASU62" s="265"/>
      <c r="ASV62" s="265"/>
      <c r="ASW62" s="265"/>
      <c r="ASX62" s="265"/>
      <c r="ASY62" s="265"/>
      <c r="ASZ62" s="265"/>
      <c r="ATA62" s="265"/>
      <c r="ATB62" s="265"/>
      <c r="ATC62" s="265"/>
      <c r="ATD62" s="265"/>
      <c r="ATE62" s="265"/>
      <c r="ATF62" s="265"/>
      <c r="ATG62" s="265"/>
      <c r="ATH62" s="265"/>
      <c r="ATI62" s="265"/>
      <c r="ATJ62" s="265" t="s">
        <v>457</v>
      </c>
      <c r="ATK62" s="265"/>
      <c r="ATL62" s="265"/>
      <c r="ATM62" s="265"/>
      <c r="ATN62" s="265"/>
      <c r="ATO62" s="265"/>
      <c r="ATP62" s="265"/>
      <c r="ATQ62" s="265"/>
      <c r="ATR62" s="265"/>
      <c r="ATS62" s="265"/>
      <c r="ATT62" s="265"/>
      <c r="ATU62" s="265"/>
      <c r="ATV62" s="265"/>
      <c r="ATW62" s="265"/>
      <c r="ATX62" s="265"/>
      <c r="ATY62" s="265"/>
      <c r="ATZ62" s="265" t="s">
        <v>457</v>
      </c>
      <c r="AUA62" s="265"/>
      <c r="AUB62" s="265"/>
      <c r="AUC62" s="265"/>
      <c r="AUD62" s="265"/>
      <c r="AUE62" s="265"/>
      <c r="AUF62" s="265"/>
      <c r="AUG62" s="265"/>
      <c r="AUH62" s="265"/>
      <c r="AUI62" s="265"/>
      <c r="AUJ62" s="265"/>
      <c r="AUK62" s="265"/>
      <c r="AUL62" s="265"/>
      <c r="AUM62" s="265"/>
      <c r="AUN62" s="265"/>
      <c r="AUO62" s="265"/>
      <c r="AUP62" s="265" t="s">
        <v>457</v>
      </c>
      <c r="AUQ62" s="265"/>
      <c r="AUR62" s="265"/>
      <c r="AUS62" s="265"/>
      <c r="AUT62" s="265"/>
      <c r="AUU62" s="265"/>
      <c r="AUV62" s="265"/>
      <c r="AUW62" s="265"/>
      <c r="AUX62" s="265"/>
      <c r="AUY62" s="265"/>
      <c r="AUZ62" s="265"/>
      <c r="AVA62" s="265"/>
      <c r="AVB62" s="265"/>
      <c r="AVC62" s="265"/>
      <c r="AVD62" s="265"/>
      <c r="AVE62" s="265"/>
      <c r="AVF62" s="265" t="s">
        <v>457</v>
      </c>
      <c r="AVG62" s="265"/>
      <c r="AVH62" s="265"/>
      <c r="AVI62" s="265"/>
      <c r="AVJ62" s="265"/>
      <c r="AVK62" s="265"/>
      <c r="AVL62" s="265"/>
      <c r="AVM62" s="265"/>
      <c r="AVN62" s="265"/>
      <c r="AVO62" s="265"/>
      <c r="AVP62" s="265"/>
      <c r="AVQ62" s="265"/>
      <c r="AVR62" s="265"/>
      <c r="AVS62" s="265"/>
      <c r="AVT62" s="265"/>
      <c r="AVU62" s="265"/>
      <c r="AVV62" s="265" t="s">
        <v>457</v>
      </c>
      <c r="AVW62" s="265"/>
      <c r="AVX62" s="265"/>
      <c r="AVY62" s="265"/>
      <c r="AVZ62" s="265"/>
      <c r="AWA62" s="265"/>
      <c r="AWB62" s="265"/>
      <c r="AWC62" s="265"/>
      <c r="AWD62" s="265"/>
      <c r="AWE62" s="265"/>
      <c r="AWF62" s="265"/>
      <c r="AWG62" s="265"/>
      <c r="AWH62" s="265"/>
      <c r="AWI62" s="265"/>
      <c r="AWJ62" s="265"/>
      <c r="AWK62" s="265"/>
      <c r="AWL62" s="265" t="s">
        <v>457</v>
      </c>
      <c r="AWM62" s="265"/>
      <c r="AWN62" s="265"/>
      <c r="AWO62" s="265"/>
      <c r="AWP62" s="265"/>
      <c r="AWQ62" s="265"/>
      <c r="AWR62" s="265"/>
      <c r="AWS62" s="265"/>
      <c r="AWT62" s="265"/>
      <c r="AWU62" s="265"/>
      <c r="AWV62" s="265"/>
      <c r="AWW62" s="265"/>
      <c r="AWX62" s="265"/>
      <c r="AWY62" s="265"/>
      <c r="AWZ62" s="265"/>
      <c r="AXA62" s="265"/>
      <c r="AXB62" s="265" t="s">
        <v>457</v>
      </c>
      <c r="AXC62" s="265"/>
      <c r="AXD62" s="265"/>
      <c r="AXE62" s="265"/>
      <c r="AXF62" s="265"/>
      <c r="AXG62" s="265"/>
      <c r="AXH62" s="265"/>
      <c r="AXI62" s="265"/>
      <c r="AXJ62" s="265"/>
      <c r="AXK62" s="265"/>
      <c r="AXL62" s="265"/>
      <c r="AXM62" s="265"/>
      <c r="AXN62" s="265"/>
      <c r="AXO62" s="265"/>
      <c r="AXP62" s="265"/>
      <c r="AXQ62" s="265"/>
      <c r="AXR62" s="265" t="s">
        <v>457</v>
      </c>
      <c r="AXS62" s="265"/>
      <c r="AXT62" s="265"/>
      <c r="AXU62" s="265"/>
      <c r="AXV62" s="265"/>
      <c r="AXW62" s="265"/>
      <c r="AXX62" s="265"/>
      <c r="AXY62" s="265"/>
      <c r="AXZ62" s="265"/>
      <c r="AYA62" s="265"/>
      <c r="AYB62" s="265"/>
      <c r="AYC62" s="265"/>
      <c r="AYD62" s="265"/>
      <c r="AYE62" s="265"/>
      <c r="AYF62" s="265"/>
      <c r="AYG62" s="265"/>
      <c r="AYH62" s="265" t="s">
        <v>457</v>
      </c>
      <c r="AYI62" s="265"/>
      <c r="AYJ62" s="265"/>
      <c r="AYK62" s="265"/>
      <c r="AYL62" s="265"/>
      <c r="AYM62" s="265"/>
      <c r="AYN62" s="265"/>
      <c r="AYO62" s="265"/>
      <c r="AYP62" s="265"/>
      <c r="AYQ62" s="265"/>
      <c r="AYR62" s="265"/>
      <c r="AYS62" s="265"/>
      <c r="AYT62" s="265"/>
      <c r="AYU62" s="265"/>
      <c r="AYV62" s="265"/>
      <c r="AYW62" s="265"/>
      <c r="AYX62" s="265" t="s">
        <v>457</v>
      </c>
      <c r="AYY62" s="265"/>
      <c r="AYZ62" s="265"/>
      <c r="AZA62" s="265"/>
      <c r="AZB62" s="265"/>
      <c r="AZC62" s="265"/>
      <c r="AZD62" s="265"/>
      <c r="AZE62" s="265"/>
      <c r="AZF62" s="265"/>
      <c r="AZG62" s="265"/>
      <c r="AZH62" s="265"/>
      <c r="AZI62" s="265"/>
      <c r="AZJ62" s="265"/>
      <c r="AZK62" s="265"/>
      <c r="AZL62" s="265"/>
      <c r="AZM62" s="265"/>
      <c r="AZN62" s="265" t="s">
        <v>457</v>
      </c>
      <c r="AZO62" s="265"/>
      <c r="AZP62" s="265"/>
      <c r="AZQ62" s="265"/>
      <c r="AZR62" s="265"/>
      <c r="AZS62" s="265"/>
      <c r="AZT62" s="265"/>
      <c r="AZU62" s="265"/>
      <c r="AZV62" s="265"/>
      <c r="AZW62" s="265"/>
      <c r="AZX62" s="265"/>
      <c r="AZY62" s="265"/>
      <c r="AZZ62" s="265"/>
      <c r="BAA62" s="265"/>
      <c r="BAB62" s="265"/>
      <c r="BAC62" s="265"/>
      <c r="BAD62" s="265" t="s">
        <v>457</v>
      </c>
      <c r="BAE62" s="265"/>
      <c r="BAF62" s="265"/>
      <c r="BAG62" s="265"/>
      <c r="BAH62" s="265"/>
      <c r="BAI62" s="265"/>
      <c r="BAJ62" s="265"/>
      <c r="BAK62" s="265"/>
      <c r="BAL62" s="265"/>
      <c r="BAM62" s="265"/>
      <c r="BAN62" s="265"/>
      <c r="BAO62" s="265"/>
      <c r="BAP62" s="265"/>
      <c r="BAQ62" s="265"/>
      <c r="BAR62" s="265"/>
      <c r="BAS62" s="265"/>
      <c r="BAT62" s="265" t="s">
        <v>457</v>
      </c>
      <c r="BAU62" s="265"/>
      <c r="BAV62" s="265"/>
      <c r="BAW62" s="265"/>
      <c r="BAX62" s="265"/>
      <c r="BAY62" s="265"/>
      <c r="BAZ62" s="265"/>
      <c r="BBA62" s="265"/>
      <c r="BBB62" s="265"/>
      <c r="BBC62" s="265"/>
      <c r="BBD62" s="265"/>
      <c r="BBE62" s="265"/>
      <c r="BBF62" s="265"/>
      <c r="BBG62" s="265"/>
      <c r="BBH62" s="265"/>
      <c r="BBI62" s="265"/>
      <c r="BBJ62" s="265" t="s">
        <v>457</v>
      </c>
      <c r="BBK62" s="265"/>
      <c r="BBL62" s="265"/>
      <c r="BBM62" s="265"/>
      <c r="BBN62" s="265"/>
      <c r="BBO62" s="265"/>
      <c r="BBP62" s="265"/>
      <c r="BBQ62" s="265"/>
      <c r="BBR62" s="265"/>
      <c r="BBS62" s="265"/>
      <c r="BBT62" s="265"/>
      <c r="BBU62" s="265"/>
      <c r="BBV62" s="265"/>
      <c r="BBW62" s="265"/>
      <c r="BBX62" s="265"/>
      <c r="BBY62" s="265"/>
      <c r="BBZ62" s="265" t="s">
        <v>457</v>
      </c>
      <c r="BCA62" s="265"/>
      <c r="BCB62" s="265"/>
      <c r="BCC62" s="265"/>
      <c r="BCD62" s="265"/>
      <c r="BCE62" s="265"/>
      <c r="BCF62" s="265"/>
      <c r="BCG62" s="265"/>
      <c r="BCH62" s="265"/>
      <c r="BCI62" s="265"/>
      <c r="BCJ62" s="265"/>
      <c r="BCK62" s="265"/>
      <c r="BCL62" s="265"/>
      <c r="BCM62" s="265"/>
      <c r="BCN62" s="265"/>
      <c r="BCO62" s="265"/>
      <c r="BCP62" s="265" t="s">
        <v>457</v>
      </c>
      <c r="BCQ62" s="265"/>
      <c r="BCR62" s="265"/>
      <c r="BCS62" s="265"/>
      <c r="BCT62" s="265"/>
      <c r="BCU62" s="265"/>
      <c r="BCV62" s="265"/>
      <c r="BCW62" s="265"/>
      <c r="BCX62" s="265"/>
      <c r="BCY62" s="265"/>
      <c r="BCZ62" s="265"/>
      <c r="BDA62" s="265"/>
      <c r="BDB62" s="265"/>
      <c r="BDC62" s="265"/>
      <c r="BDD62" s="265"/>
      <c r="BDE62" s="265"/>
      <c r="BDF62" s="265" t="s">
        <v>457</v>
      </c>
      <c r="BDG62" s="265"/>
      <c r="BDH62" s="265"/>
      <c r="BDI62" s="265"/>
      <c r="BDJ62" s="265"/>
      <c r="BDK62" s="265"/>
      <c r="BDL62" s="265"/>
      <c r="BDM62" s="265"/>
      <c r="BDN62" s="265"/>
      <c r="BDO62" s="265"/>
      <c r="BDP62" s="265"/>
      <c r="BDQ62" s="265"/>
      <c r="BDR62" s="265"/>
      <c r="BDS62" s="265"/>
      <c r="BDT62" s="265"/>
      <c r="BDU62" s="265"/>
      <c r="BDV62" s="265" t="s">
        <v>457</v>
      </c>
      <c r="BDW62" s="265"/>
      <c r="BDX62" s="265"/>
      <c r="BDY62" s="265"/>
      <c r="BDZ62" s="265"/>
      <c r="BEA62" s="265"/>
      <c r="BEB62" s="265"/>
      <c r="BEC62" s="265"/>
      <c r="BED62" s="265"/>
      <c r="BEE62" s="265"/>
      <c r="BEF62" s="265"/>
      <c r="BEG62" s="265"/>
      <c r="BEH62" s="265"/>
      <c r="BEI62" s="265"/>
      <c r="BEJ62" s="265"/>
      <c r="BEK62" s="265"/>
      <c r="BEL62" s="265" t="s">
        <v>457</v>
      </c>
      <c r="BEM62" s="265"/>
      <c r="BEN62" s="265"/>
      <c r="BEO62" s="265"/>
      <c r="BEP62" s="265"/>
      <c r="BEQ62" s="265"/>
      <c r="BER62" s="265"/>
      <c r="BES62" s="265"/>
      <c r="BET62" s="265"/>
      <c r="BEU62" s="265"/>
      <c r="BEV62" s="265"/>
      <c r="BEW62" s="265"/>
      <c r="BEX62" s="265"/>
      <c r="BEY62" s="265"/>
      <c r="BEZ62" s="265"/>
      <c r="BFA62" s="265"/>
      <c r="BFB62" s="265" t="s">
        <v>457</v>
      </c>
      <c r="BFC62" s="265"/>
      <c r="BFD62" s="265"/>
      <c r="BFE62" s="265"/>
      <c r="BFF62" s="265"/>
      <c r="BFG62" s="265"/>
      <c r="BFH62" s="265"/>
      <c r="BFI62" s="265"/>
      <c r="BFJ62" s="265"/>
      <c r="BFK62" s="265"/>
      <c r="BFL62" s="265"/>
      <c r="BFM62" s="265"/>
      <c r="BFN62" s="265"/>
      <c r="BFO62" s="265"/>
      <c r="BFP62" s="265"/>
      <c r="BFQ62" s="265"/>
      <c r="BFR62" s="265" t="s">
        <v>457</v>
      </c>
      <c r="BFS62" s="265"/>
      <c r="BFT62" s="265"/>
      <c r="BFU62" s="265"/>
      <c r="BFV62" s="265"/>
      <c r="BFW62" s="265"/>
      <c r="BFX62" s="265"/>
      <c r="BFY62" s="265"/>
      <c r="BFZ62" s="265"/>
      <c r="BGA62" s="265"/>
      <c r="BGB62" s="265"/>
      <c r="BGC62" s="265"/>
      <c r="BGD62" s="265"/>
      <c r="BGE62" s="265"/>
      <c r="BGF62" s="265"/>
      <c r="BGG62" s="265"/>
      <c r="BGH62" s="265" t="s">
        <v>457</v>
      </c>
      <c r="BGI62" s="265"/>
      <c r="BGJ62" s="265"/>
      <c r="BGK62" s="265"/>
      <c r="BGL62" s="265"/>
      <c r="BGM62" s="265"/>
      <c r="BGN62" s="265"/>
      <c r="BGO62" s="265"/>
      <c r="BGP62" s="265"/>
      <c r="BGQ62" s="265"/>
      <c r="BGR62" s="265"/>
      <c r="BGS62" s="265"/>
      <c r="BGT62" s="265"/>
      <c r="BGU62" s="265"/>
      <c r="BGV62" s="265"/>
      <c r="BGW62" s="265"/>
      <c r="BGX62" s="265" t="s">
        <v>457</v>
      </c>
      <c r="BGY62" s="265"/>
      <c r="BGZ62" s="265"/>
      <c r="BHA62" s="265"/>
      <c r="BHB62" s="265"/>
      <c r="BHC62" s="265"/>
      <c r="BHD62" s="265"/>
      <c r="BHE62" s="265"/>
      <c r="BHF62" s="265"/>
      <c r="BHG62" s="265"/>
      <c r="BHH62" s="265"/>
      <c r="BHI62" s="265"/>
      <c r="BHJ62" s="265"/>
      <c r="BHK62" s="265"/>
      <c r="BHL62" s="265"/>
      <c r="BHM62" s="265"/>
      <c r="BHN62" s="265" t="s">
        <v>457</v>
      </c>
      <c r="BHO62" s="265"/>
      <c r="BHP62" s="265"/>
      <c r="BHQ62" s="265"/>
      <c r="BHR62" s="265"/>
      <c r="BHS62" s="265"/>
      <c r="BHT62" s="265"/>
      <c r="BHU62" s="265"/>
      <c r="BHV62" s="265"/>
      <c r="BHW62" s="265"/>
      <c r="BHX62" s="265"/>
      <c r="BHY62" s="265"/>
      <c r="BHZ62" s="265"/>
      <c r="BIA62" s="265"/>
      <c r="BIB62" s="265"/>
      <c r="BIC62" s="265"/>
      <c r="BID62" s="265" t="s">
        <v>457</v>
      </c>
      <c r="BIE62" s="265"/>
      <c r="BIF62" s="265"/>
      <c r="BIG62" s="265"/>
      <c r="BIH62" s="265"/>
      <c r="BII62" s="265"/>
      <c r="BIJ62" s="265"/>
      <c r="BIK62" s="265"/>
      <c r="BIL62" s="265"/>
      <c r="BIM62" s="265"/>
      <c r="BIN62" s="265"/>
      <c r="BIO62" s="265"/>
      <c r="BIP62" s="265"/>
      <c r="BIQ62" s="265"/>
      <c r="BIR62" s="265"/>
      <c r="BIS62" s="265"/>
      <c r="BIT62" s="265" t="s">
        <v>457</v>
      </c>
      <c r="BIU62" s="265"/>
      <c r="BIV62" s="265"/>
      <c r="BIW62" s="265"/>
      <c r="BIX62" s="265"/>
      <c r="BIY62" s="265"/>
      <c r="BIZ62" s="265"/>
      <c r="BJA62" s="265"/>
      <c r="BJB62" s="265"/>
      <c r="BJC62" s="265"/>
      <c r="BJD62" s="265"/>
      <c r="BJE62" s="265"/>
      <c r="BJF62" s="265"/>
      <c r="BJG62" s="265"/>
      <c r="BJH62" s="265"/>
      <c r="BJI62" s="265"/>
      <c r="BJJ62" s="265" t="s">
        <v>457</v>
      </c>
      <c r="BJK62" s="265"/>
      <c r="BJL62" s="265"/>
      <c r="BJM62" s="265"/>
      <c r="BJN62" s="265"/>
      <c r="BJO62" s="265"/>
      <c r="BJP62" s="265"/>
      <c r="BJQ62" s="265"/>
      <c r="BJR62" s="265"/>
      <c r="BJS62" s="265"/>
      <c r="BJT62" s="265"/>
      <c r="BJU62" s="265"/>
      <c r="BJV62" s="265"/>
      <c r="BJW62" s="265"/>
      <c r="BJX62" s="265"/>
      <c r="BJY62" s="265"/>
      <c r="BJZ62" s="265" t="s">
        <v>457</v>
      </c>
      <c r="BKA62" s="265"/>
      <c r="BKB62" s="265"/>
      <c r="BKC62" s="265"/>
      <c r="BKD62" s="265"/>
      <c r="BKE62" s="265"/>
      <c r="BKF62" s="265"/>
      <c r="BKG62" s="265"/>
      <c r="BKH62" s="265"/>
      <c r="BKI62" s="265"/>
      <c r="BKJ62" s="265"/>
      <c r="BKK62" s="265"/>
      <c r="BKL62" s="265"/>
      <c r="BKM62" s="265"/>
      <c r="BKN62" s="265"/>
      <c r="BKO62" s="265"/>
      <c r="BKP62" s="265" t="s">
        <v>457</v>
      </c>
      <c r="BKQ62" s="265"/>
      <c r="BKR62" s="265"/>
      <c r="BKS62" s="265"/>
      <c r="BKT62" s="265"/>
      <c r="BKU62" s="265"/>
      <c r="BKV62" s="265"/>
      <c r="BKW62" s="265"/>
      <c r="BKX62" s="265"/>
      <c r="BKY62" s="265"/>
      <c r="BKZ62" s="265"/>
      <c r="BLA62" s="265"/>
      <c r="BLB62" s="265"/>
      <c r="BLC62" s="265"/>
      <c r="BLD62" s="265"/>
      <c r="BLE62" s="265"/>
      <c r="BLF62" s="265" t="s">
        <v>457</v>
      </c>
      <c r="BLG62" s="265"/>
      <c r="BLH62" s="265"/>
      <c r="BLI62" s="265"/>
      <c r="BLJ62" s="265"/>
      <c r="BLK62" s="265"/>
      <c r="BLL62" s="265"/>
      <c r="BLM62" s="265"/>
      <c r="BLN62" s="265"/>
      <c r="BLO62" s="265"/>
      <c r="BLP62" s="265"/>
      <c r="BLQ62" s="265"/>
      <c r="BLR62" s="265"/>
      <c r="BLS62" s="265"/>
      <c r="BLT62" s="265"/>
      <c r="BLU62" s="265"/>
      <c r="BLV62" s="265" t="s">
        <v>457</v>
      </c>
      <c r="BLW62" s="265"/>
      <c r="BLX62" s="265"/>
      <c r="BLY62" s="265"/>
      <c r="BLZ62" s="265"/>
      <c r="BMA62" s="265"/>
      <c r="BMB62" s="265"/>
      <c r="BMC62" s="265"/>
      <c r="BMD62" s="265"/>
      <c r="BME62" s="265"/>
      <c r="BMF62" s="265"/>
      <c r="BMG62" s="265"/>
      <c r="BMH62" s="265"/>
      <c r="BMI62" s="265"/>
      <c r="BMJ62" s="265"/>
      <c r="BMK62" s="265"/>
      <c r="BML62" s="265" t="s">
        <v>457</v>
      </c>
      <c r="BMM62" s="265"/>
      <c r="BMN62" s="265"/>
      <c r="BMO62" s="265"/>
      <c r="BMP62" s="265"/>
      <c r="BMQ62" s="265"/>
      <c r="BMR62" s="265"/>
      <c r="BMS62" s="265"/>
      <c r="BMT62" s="265"/>
      <c r="BMU62" s="265"/>
      <c r="BMV62" s="265"/>
      <c r="BMW62" s="265"/>
      <c r="BMX62" s="265"/>
      <c r="BMY62" s="265"/>
      <c r="BMZ62" s="265"/>
      <c r="BNA62" s="265"/>
      <c r="BNB62" s="265" t="s">
        <v>457</v>
      </c>
      <c r="BNC62" s="265"/>
      <c r="BND62" s="265"/>
      <c r="BNE62" s="265"/>
      <c r="BNF62" s="265"/>
      <c r="BNG62" s="265"/>
      <c r="BNH62" s="265"/>
      <c r="BNI62" s="265"/>
      <c r="BNJ62" s="265"/>
      <c r="BNK62" s="265"/>
      <c r="BNL62" s="265"/>
      <c r="BNM62" s="265"/>
      <c r="BNN62" s="265"/>
      <c r="BNO62" s="265"/>
      <c r="BNP62" s="265"/>
      <c r="BNQ62" s="265"/>
      <c r="BNR62" s="265" t="s">
        <v>457</v>
      </c>
      <c r="BNS62" s="265"/>
      <c r="BNT62" s="265"/>
      <c r="BNU62" s="265"/>
      <c r="BNV62" s="265"/>
      <c r="BNW62" s="265"/>
      <c r="BNX62" s="265"/>
      <c r="BNY62" s="265"/>
      <c r="BNZ62" s="265"/>
      <c r="BOA62" s="265"/>
      <c r="BOB62" s="265"/>
      <c r="BOC62" s="265"/>
      <c r="BOD62" s="265"/>
      <c r="BOE62" s="265"/>
      <c r="BOF62" s="265"/>
      <c r="BOG62" s="265"/>
      <c r="BOH62" s="265" t="s">
        <v>457</v>
      </c>
      <c r="BOI62" s="265"/>
      <c r="BOJ62" s="265"/>
      <c r="BOK62" s="265"/>
      <c r="BOL62" s="265"/>
      <c r="BOM62" s="265"/>
      <c r="BON62" s="265"/>
      <c r="BOO62" s="265"/>
      <c r="BOP62" s="265"/>
      <c r="BOQ62" s="265"/>
      <c r="BOR62" s="265"/>
      <c r="BOS62" s="265"/>
      <c r="BOT62" s="265"/>
      <c r="BOU62" s="265"/>
      <c r="BOV62" s="265"/>
      <c r="BOW62" s="265"/>
      <c r="BOX62" s="265" t="s">
        <v>457</v>
      </c>
      <c r="BOY62" s="265"/>
      <c r="BOZ62" s="265"/>
      <c r="BPA62" s="265"/>
      <c r="BPB62" s="265"/>
      <c r="BPC62" s="265"/>
      <c r="BPD62" s="265"/>
      <c r="BPE62" s="265"/>
      <c r="BPF62" s="265"/>
      <c r="BPG62" s="265"/>
      <c r="BPH62" s="265"/>
      <c r="BPI62" s="265"/>
      <c r="BPJ62" s="265"/>
      <c r="BPK62" s="265"/>
      <c r="BPL62" s="265"/>
      <c r="BPM62" s="265"/>
      <c r="BPN62" s="265" t="s">
        <v>457</v>
      </c>
      <c r="BPO62" s="265"/>
      <c r="BPP62" s="265"/>
      <c r="BPQ62" s="265"/>
      <c r="BPR62" s="265"/>
      <c r="BPS62" s="265"/>
      <c r="BPT62" s="265"/>
      <c r="BPU62" s="265"/>
      <c r="BPV62" s="265"/>
      <c r="BPW62" s="265"/>
      <c r="BPX62" s="265"/>
      <c r="BPY62" s="265"/>
      <c r="BPZ62" s="265"/>
      <c r="BQA62" s="265"/>
      <c r="BQB62" s="265"/>
      <c r="BQC62" s="265"/>
      <c r="BQD62" s="265" t="s">
        <v>457</v>
      </c>
      <c r="BQE62" s="265"/>
      <c r="BQF62" s="265"/>
      <c r="BQG62" s="265"/>
      <c r="BQH62" s="265"/>
      <c r="BQI62" s="265"/>
      <c r="BQJ62" s="265"/>
      <c r="BQK62" s="265"/>
      <c r="BQL62" s="265"/>
      <c r="BQM62" s="265"/>
      <c r="BQN62" s="265"/>
      <c r="BQO62" s="265"/>
      <c r="BQP62" s="265"/>
      <c r="BQQ62" s="265"/>
      <c r="BQR62" s="265"/>
      <c r="BQS62" s="265"/>
      <c r="BQT62" s="265" t="s">
        <v>457</v>
      </c>
      <c r="BQU62" s="265"/>
      <c r="BQV62" s="265"/>
      <c r="BQW62" s="265"/>
      <c r="BQX62" s="265"/>
      <c r="BQY62" s="265"/>
      <c r="BQZ62" s="265"/>
      <c r="BRA62" s="265"/>
      <c r="BRB62" s="265"/>
      <c r="BRC62" s="265"/>
      <c r="BRD62" s="265"/>
      <c r="BRE62" s="265"/>
      <c r="BRF62" s="265"/>
      <c r="BRG62" s="265"/>
      <c r="BRH62" s="265"/>
      <c r="BRI62" s="265"/>
      <c r="BRJ62" s="265" t="s">
        <v>457</v>
      </c>
      <c r="BRK62" s="265"/>
      <c r="BRL62" s="265"/>
      <c r="BRM62" s="265"/>
      <c r="BRN62" s="265"/>
      <c r="BRO62" s="265"/>
      <c r="BRP62" s="265"/>
      <c r="BRQ62" s="265"/>
      <c r="BRR62" s="265"/>
      <c r="BRS62" s="265"/>
      <c r="BRT62" s="265"/>
      <c r="BRU62" s="265"/>
      <c r="BRV62" s="265"/>
      <c r="BRW62" s="265"/>
      <c r="BRX62" s="265"/>
      <c r="BRY62" s="265"/>
      <c r="BRZ62" s="265" t="s">
        <v>457</v>
      </c>
      <c r="BSA62" s="265"/>
      <c r="BSB62" s="265"/>
      <c r="BSC62" s="265"/>
      <c r="BSD62" s="265"/>
      <c r="BSE62" s="265"/>
      <c r="BSF62" s="265"/>
      <c r="BSG62" s="265"/>
      <c r="BSH62" s="265"/>
      <c r="BSI62" s="265"/>
      <c r="BSJ62" s="265"/>
      <c r="BSK62" s="265"/>
      <c r="BSL62" s="265"/>
      <c r="BSM62" s="265"/>
      <c r="BSN62" s="265"/>
      <c r="BSO62" s="265"/>
      <c r="BSP62" s="265" t="s">
        <v>457</v>
      </c>
      <c r="BSQ62" s="265"/>
      <c r="BSR62" s="265"/>
      <c r="BSS62" s="265"/>
      <c r="BST62" s="265"/>
      <c r="BSU62" s="265"/>
      <c r="BSV62" s="265"/>
      <c r="BSW62" s="265"/>
      <c r="BSX62" s="265"/>
      <c r="BSY62" s="265"/>
      <c r="BSZ62" s="265"/>
      <c r="BTA62" s="265"/>
      <c r="BTB62" s="265"/>
      <c r="BTC62" s="265"/>
      <c r="BTD62" s="265"/>
      <c r="BTE62" s="265"/>
      <c r="BTF62" s="265" t="s">
        <v>457</v>
      </c>
      <c r="BTG62" s="265"/>
      <c r="BTH62" s="265"/>
      <c r="BTI62" s="265"/>
      <c r="BTJ62" s="265"/>
      <c r="BTK62" s="265"/>
      <c r="BTL62" s="265"/>
      <c r="BTM62" s="265"/>
      <c r="BTN62" s="265"/>
      <c r="BTO62" s="265"/>
      <c r="BTP62" s="265"/>
      <c r="BTQ62" s="265"/>
      <c r="BTR62" s="265"/>
      <c r="BTS62" s="265"/>
      <c r="BTT62" s="265"/>
      <c r="BTU62" s="265"/>
      <c r="BTV62" s="265" t="s">
        <v>457</v>
      </c>
      <c r="BTW62" s="265"/>
      <c r="BTX62" s="265"/>
      <c r="BTY62" s="265"/>
      <c r="BTZ62" s="265"/>
      <c r="BUA62" s="265"/>
      <c r="BUB62" s="265"/>
      <c r="BUC62" s="265"/>
      <c r="BUD62" s="265"/>
      <c r="BUE62" s="265"/>
      <c r="BUF62" s="265"/>
      <c r="BUG62" s="265"/>
      <c r="BUH62" s="265"/>
      <c r="BUI62" s="265"/>
      <c r="BUJ62" s="265"/>
      <c r="BUK62" s="265"/>
      <c r="BUL62" s="265" t="s">
        <v>457</v>
      </c>
      <c r="BUM62" s="265"/>
      <c r="BUN62" s="265"/>
      <c r="BUO62" s="265"/>
      <c r="BUP62" s="265"/>
      <c r="BUQ62" s="265"/>
      <c r="BUR62" s="265"/>
      <c r="BUS62" s="265"/>
      <c r="BUT62" s="265"/>
      <c r="BUU62" s="265"/>
      <c r="BUV62" s="265"/>
      <c r="BUW62" s="265"/>
      <c r="BUX62" s="265"/>
      <c r="BUY62" s="265"/>
      <c r="BUZ62" s="265"/>
      <c r="BVA62" s="265"/>
      <c r="BVB62" s="265" t="s">
        <v>457</v>
      </c>
      <c r="BVC62" s="265"/>
      <c r="BVD62" s="265"/>
      <c r="BVE62" s="265"/>
      <c r="BVF62" s="265"/>
      <c r="BVG62" s="265"/>
      <c r="BVH62" s="265"/>
      <c r="BVI62" s="265"/>
      <c r="BVJ62" s="265"/>
      <c r="BVK62" s="265"/>
      <c r="BVL62" s="265"/>
      <c r="BVM62" s="265"/>
      <c r="BVN62" s="265"/>
      <c r="BVO62" s="265"/>
      <c r="BVP62" s="265"/>
      <c r="BVQ62" s="265"/>
      <c r="BVR62" s="265" t="s">
        <v>457</v>
      </c>
      <c r="BVS62" s="265"/>
      <c r="BVT62" s="265"/>
      <c r="BVU62" s="265"/>
      <c r="BVV62" s="265"/>
      <c r="BVW62" s="265"/>
      <c r="BVX62" s="265"/>
      <c r="BVY62" s="265"/>
      <c r="BVZ62" s="265"/>
      <c r="BWA62" s="265"/>
      <c r="BWB62" s="265"/>
      <c r="BWC62" s="265"/>
      <c r="BWD62" s="265"/>
      <c r="BWE62" s="265"/>
      <c r="BWF62" s="265"/>
      <c r="BWG62" s="265"/>
      <c r="BWH62" s="265" t="s">
        <v>457</v>
      </c>
      <c r="BWI62" s="265"/>
      <c r="BWJ62" s="265"/>
      <c r="BWK62" s="265"/>
      <c r="BWL62" s="265"/>
      <c r="BWM62" s="265"/>
      <c r="BWN62" s="265"/>
      <c r="BWO62" s="265"/>
      <c r="BWP62" s="265"/>
      <c r="BWQ62" s="265"/>
      <c r="BWR62" s="265"/>
      <c r="BWS62" s="265"/>
      <c r="BWT62" s="265"/>
      <c r="BWU62" s="265"/>
      <c r="BWV62" s="265"/>
      <c r="BWW62" s="265"/>
      <c r="BWX62" s="265" t="s">
        <v>457</v>
      </c>
      <c r="BWY62" s="265"/>
      <c r="BWZ62" s="265"/>
      <c r="BXA62" s="265"/>
      <c r="BXB62" s="265"/>
      <c r="BXC62" s="265"/>
      <c r="BXD62" s="265"/>
      <c r="BXE62" s="265"/>
      <c r="BXF62" s="265"/>
      <c r="BXG62" s="265"/>
      <c r="BXH62" s="265"/>
      <c r="BXI62" s="265"/>
      <c r="BXJ62" s="265"/>
      <c r="BXK62" s="265"/>
      <c r="BXL62" s="265"/>
      <c r="BXM62" s="265"/>
      <c r="BXN62" s="265" t="s">
        <v>457</v>
      </c>
      <c r="BXO62" s="265"/>
      <c r="BXP62" s="265"/>
      <c r="BXQ62" s="265"/>
      <c r="BXR62" s="265"/>
      <c r="BXS62" s="265"/>
      <c r="BXT62" s="265"/>
      <c r="BXU62" s="265"/>
      <c r="BXV62" s="265"/>
      <c r="BXW62" s="265"/>
      <c r="BXX62" s="265"/>
      <c r="BXY62" s="265"/>
      <c r="BXZ62" s="265"/>
      <c r="BYA62" s="265"/>
      <c r="BYB62" s="265"/>
      <c r="BYC62" s="265"/>
      <c r="BYD62" s="265" t="s">
        <v>457</v>
      </c>
      <c r="BYE62" s="265"/>
      <c r="BYF62" s="265"/>
      <c r="BYG62" s="265"/>
      <c r="BYH62" s="265"/>
      <c r="BYI62" s="265"/>
      <c r="BYJ62" s="265"/>
      <c r="BYK62" s="265"/>
      <c r="BYL62" s="265"/>
      <c r="BYM62" s="265"/>
      <c r="BYN62" s="265"/>
      <c r="BYO62" s="265"/>
      <c r="BYP62" s="265"/>
      <c r="BYQ62" s="265"/>
      <c r="BYR62" s="265"/>
      <c r="BYS62" s="265"/>
      <c r="BYT62" s="265" t="s">
        <v>457</v>
      </c>
      <c r="BYU62" s="265"/>
      <c r="BYV62" s="265"/>
      <c r="BYW62" s="265"/>
      <c r="BYX62" s="265"/>
      <c r="BYY62" s="265"/>
      <c r="BYZ62" s="265"/>
      <c r="BZA62" s="265"/>
      <c r="BZB62" s="265"/>
      <c r="BZC62" s="265"/>
      <c r="BZD62" s="265"/>
      <c r="BZE62" s="265"/>
      <c r="BZF62" s="265"/>
      <c r="BZG62" s="265"/>
      <c r="BZH62" s="265"/>
      <c r="BZI62" s="265"/>
      <c r="BZJ62" s="265" t="s">
        <v>457</v>
      </c>
      <c r="BZK62" s="265"/>
      <c r="BZL62" s="265"/>
      <c r="BZM62" s="265"/>
      <c r="BZN62" s="265"/>
      <c r="BZO62" s="265"/>
      <c r="BZP62" s="265"/>
      <c r="BZQ62" s="265"/>
      <c r="BZR62" s="265"/>
      <c r="BZS62" s="265"/>
      <c r="BZT62" s="265"/>
      <c r="BZU62" s="265"/>
      <c r="BZV62" s="265"/>
      <c r="BZW62" s="265"/>
      <c r="BZX62" s="265"/>
      <c r="BZY62" s="265"/>
      <c r="BZZ62" s="265" t="s">
        <v>457</v>
      </c>
      <c r="CAA62" s="265"/>
      <c r="CAB62" s="265"/>
      <c r="CAC62" s="265"/>
      <c r="CAD62" s="265"/>
      <c r="CAE62" s="265"/>
      <c r="CAF62" s="265"/>
      <c r="CAG62" s="265"/>
      <c r="CAH62" s="265"/>
      <c r="CAI62" s="265"/>
      <c r="CAJ62" s="265"/>
      <c r="CAK62" s="265"/>
      <c r="CAL62" s="265"/>
      <c r="CAM62" s="265"/>
      <c r="CAN62" s="265"/>
      <c r="CAO62" s="265"/>
      <c r="CAP62" s="265" t="s">
        <v>457</v>
      </c>
      <c r="CAQ62" s="265"/>
      <c r="CAR62" s="265"/>
      <c r="CAS62" s="265"/>
      <c r="CAT62" s="265"/>
      <c r="CAU62" s="265"/>
      <c r="CAV62" s="265"/>
      <c r="CAW62" s="265"/>
      <c r="CAX62" s="265"/>
      <c r="CAY62" s="265"/>
      <c r="CAZ62" s="265"/>
      <c r="CBA62" s="265"/>
      <c r="CBB62" s="265"/>
      <c r="CBC62" s="265"/>
      <c r="CBD62" s="265"/>
      <c r="CBE62" s="265"/>
      <c r="CBF62" s="265" t="s">
        <v>457</v>
      </c>
      <c r="CBG62" s="265"/>
      <c r="CBH62" s="265"/>
      <c r="CBI62" s="265"/>
      <c r="CBJ62" s="265"/>
      <c r="CBK62" s="265"/>
      <c r="CBL62" s="265"/>
      <c r="CBM62" s="265"/>
      <c r="CBN62" s="265"/>
      <c r="CBO62" s="265"/>
      <c r="CBP62" s="265"/>
      <c r="CBQ62" s="265"/>
      <c r="CBR62" s="265"/>
      <c r="CBS62" s="265"/>
      <c r="CBT62" s="265"/>
      <c r="CBU62" s="265"/>
      <c r="CBV62" s="265" t="s">
        <v>457</v>
      </c>
      <c r="CBW62" s="265"/>
      <c r="CBX62" s="265"/>
      <c r="CBY62" s="265"/>
      <c r="CBZ62" s="265"/>
      <c r="CCA62" s="265"/>
      <c r="CCB62" s="265"/>
      <c r="CCC62" s="265"/>
      <c r="CCD62" s="265"/>
      <c r="CCE62" s="265"/>
      <c r="CCF62" s="265"/>
      <c r="CCG62" s="265"/>
      <c r="CCH62" s="265"/>
      <c r="CCI62" s="265"/>
      <c r="CCJ62" s="265"/>
      <c r="CCK62" s="265"/>
      <c r="CCL62" s="265" t="s">
        <v>457</v>
      </c>
      <c r="CCM62" s="265"/>
      <c r="CCN62" s="265"/>
      <c r="CCO62" s="265"/>
      <c r="CCP62" s="265"/>
      <c r="CCQ62" s="265"/>
      <c r="CCR62" s="265"/>
      <c r="CCS62" s="265"/>
      <c r="CCT62" s="265"/>
      <c r="CCU62" s="265"/>
      <c r="CCV62" s="265"/>
      <c r="CCW62" s="265"/>
      <c r="CCX62" s="265"/>
      <c r="CCY62" s="265"/>
      <c r="CCZ62" s="265"/>
      <c r="CDA62" s="265"/>
      <c r="CDB62" s="265" t="s">
        <v>457</v>
      </c>
      <c r="CDC62" s="265"/>
      <c r="CDD62" s="265"/>
      <c r="CDE62" s="265"/>
      <c r="CDF62" s="265"/>
      <c r="CDG62" s="265"/>
      <c r="CDH62" s="265"/>
      <c r="CDI62" s="265"/>
      <c r="CDJ62" s="265"/>
      <c r="CDK62" s="265"/>
      <c r="CDL62" s="265"/>
      <c r="CDM62" s="265"/>
      <c r="CDN62" s="265"/>
      <c r="CDO62" s="265"/>
      <c r="CDP62" s="265"/>
      <c r="CDQ62" s="265"/>
      <c r="CDR62" s="265" t="s">
        <v>457</v>
      </c>
      <c r="CDS62" s="265"/>
      <c r="CDT62" s="265"/>
      <c r="CDU62" s="265"/>
      <c r="CDV62" s="265"/>
      <c r="CDW62" s="265"/>
      <c r="CDX62" s="265"/>
      <c r="CDY62" s="265"/>
      <c r="CDZ62" s="265"/>
      <c r="CEA62" s="265"/>
      <c r="CEB62" s="265"/>
      <c r="CEC62" s="265"/>
      <c r="CED62" s="265"/>
      <c r="CEE62" s="265"/>
      <c r="CEF62" s="265"/>
      <c r="CEG62" s="265"/>
      <c r="CEH62" s="265" t="s">
        <v>457</v>
      </c>
      <c r="CEI62" s="265"/>
      <c r="CEJ62" s="265"/>
      <c r="CEK62" s="265"/>
      <c r="CEL62" s="265"/>
      <c r="CEM62" s="265"/>
      <c r="CEN62" s="265"/>
      <c r="CEO62" s="265"/>
      <c r="CEP62" s="265"/>
      <c r="CEQ62" s="265"/>
      <c r="CER62" s="265"/>
      <c r="CES62" s="265"/>
      <c r="CET62" s="265"/>
      <c r="CEU62" s="265"/>
      <c r="CEV62" s="265"/>
      <c r="CEW62" s="265"/>
      <c r="CEX62" s="265" t="s">
        <v>457</v>
      </c>
      <c r="CEY62" s="265"/>
      <c r="CEZ62" s="265"/>
      <c r="CFA62" s="265"/>
      <c r="CFB62" s="265"/>
      <c r="CFC62" s="265"/>
      <c r="CFD62" s="265"/>
      <c r="CFE62" s="265"/>
      <c r="CFF62" s="265"/>
      <c r="CFG62" s="265"/>
      <c r="CFH62" s="265"/>
      <c r="CFI62" s="265"/>
      <c r="CFJ62" s="265"/>
      <c r="CFK62" s="265"/>
      <c r="CFL62" s="265"/>
      <c r="CFM62" s="265"/>
      <c r="CFN62" s="265" t="s">
        <v>457</v>
      </c>
      <c r="CFO62" s="265"/>
      <c r="CFP62" s="265"/>
      <c r="CFQ62" s="265"/>
      <c r="CFR62" s="265"/>
      <c r="CFS62" s="265"/>
      <c r="CFT62" s="265"/>
      <c r="CFU62" s="265"/>
      <c r="CFV62" s="265"/>
      <c r="CFW62" s="265"/>
      <c r="CFX62" s="265"/>
      <c r="CFY62" s="265"/>
      <c r="CFZ62" s="265"/>
      <c r="CGA62" s="265"/>
      <c r="CGB62" s="265"/>
      <c r="CGC62" s="265"/>
      <c r="CGD62" s="265" t="s">
        <v>457</v>
      </c>
      <c r="CGE62" s="265"/>
      <c r="CGF62" s="265"/>
      <c r="CGG62" s="265"/>
      <c r="CGH62" s="265"/>
      <c r="CGI62" s="265"/>
      <c r="CGJ62" s="265"/>
      <c r="CGK62" s="265"/>
      <c r="CGL62" s="265"/>
      <c r="CGM62" s="265"/>
      <c r="CGN62" s="265"/>
      <c r="CGO62" s="265"/>
      <c r="CGP62" s="265"/>
      <c r="CGQ62" s="265"/>
      <c r="CGR62" s="265"/>
      <c r="CGS62" s="265"/>
      <c r="CGT62" s="265" t="s">
        <v>457</v>
      </c>
      <c r="CGU62" s="265"/>
      <c r="CGV62" s="265"/>
      <c r="CGW62" s="265"/>
      <c r="CGX62" s="265"/>
      <c r="CGY62" s="265"/>
      <c r="CGZ62" s="265"/>
      <c r="CHA62" s="265"/>
      <c r="CHB62" s="265"/>
      <c r="CHC62" s="265"/>
      <c r="CHD62" s="265"/>
      <c r="CHE62" s="265"/>
      <c r="CHF62" s="265"/>
      <c r="CHG62" s="265"/>
      <c r="CHH62" s="265"/>
      <c r="CHI62" s="265"/>
      <c r="CHJ62" s="265" t="s">
        <v>457</v>
      </c>
      <c r="CHK62" s="265"/>
      <c r="CHL62" s="265"/>
      <c r="CHM62" s="265"/>
      <c r="CHN62" s="265"/>
      <c r="CHO62" s="265"/>
      <c r="CHP62" s="265"/>
      <c r="CHQ62" s="265"/>
      <c r="CHR62" s="265"/>
      <c r="CHS62" s="265"/>
      <c r="CHT62" s="265"/>
      <c r="CHU62" s="265"/>
      <c r="CHV62" s="265"/>
      <c r="CHW62" s="265"/>
      <c r="CHX62" s="265"/>
      <c r="CHY62" s="265"/>
      <c r="CHZ62" s="265" t="s">
        <v>457</v>
      </c>
      <c r="CIA62" s="265"/>
      <c r="CIB62" s="265"/>
      <c r="CIC62" s="265"/>
      <c r="CID62" s="265"/>
      <c r="CIE62" s="265"/>
      <c r="CIF62" s="265"/>
      <c r="CIG62" s="265"/>
      <c r="CIH62" s="265"/>
      <c r="CII62" s="265"/>
      <c r="CIJ62" s="265"/>
      <c r="CIK62" s="265"/>
      <c r="CIL62" s="265"/>
      <c r="CIM62" s="265"/>
      <c r="CIN62" s="265"/>
      <c r="CIO62" s="265"/>
      <c r="CIP62" s="265" t="s">
        <v>457</v>
      </c>
      <c r="CIQ62" s="265"/>
      <c r="CIR62" s="265"/>
      <c r="CIS62" s="265"/>
      <c r="CIT62" s="265"/>
      <c r="CIU62" s="265"/>
      <c r="CIV62" s="265"/>
      <c r="CIW62" s="265"/>
      <c r="CIX62" s="265"/>
      <c r="CIY62" s="265"/>
      <c r="CIZ62" s="265"/>
      <c r="CJA62" s="265"/>
      <c r="CJB62" s="265"/>
      <c r="CJC62" s="265"/>
      <c r="CJD62" s="265"/>
      <c r="CJE62" s="265"/>
      <c r="CJF62" s="265" t="s">
        <v>457</v>
      </c>
      <c r="CJG62" s="265"/>
      <c r="CJH62" s="265"/>
      <c r="CJI62" s="265"/>
      <c r="CJJ62" s="265"/>
      <c r="CJK62" s="265"/>
      <c r="CJL62" s="265"/>
      <c r="CJM62" s="265"/>
      <c r="CJN62" s="265"/>
      <c r="CJO62" s="265"/>
      <c r="CJP62" s="265"/>
      <c r="CJQ62" s="265"/>
      <c r="CJR62" s="265"/>
      <c r="CJS62" s="265"/>
      <c r="CJT62" s="265"/>
      <c r="CJU62" s="265"/>
      <c r="CJV62" s="265" t="s">
        <v>457</v>
      </c>
      <c r="CJW62" s="265"/>
      <c r="CJX62" s="265"/>
      <c r="CJY62" s="265"/>
      <c r="CJZ62" s="265"/>
      <c r="CKA62" s="265"/>
      <c r="CKB62" s="265"/>
      <c r="CKC62" s="265"/>
      <c r="CKD62" s="265"/>
      <c r="CKE62" s="265"/>
      <c r="CKF62" s="265"/>
      <c r="CKG62" s="265"/>
      <c r="CKH62" s="265"/>
      <c r="CKI62" s="265"/>
      <c r="CKJ62" s="265"/>
      <c r="CKK62" s="265"/>
      <c r="CKL62" s="265" t="s">
        <v>457</v>
      </c>
      <c r="CKM62" s="265"/>
      <c r="CKN62" s="265"/>
      <c r="CKO62" s="265"/>
      <c r="CKP62" s="265"/>
      <c r="CKQ62" s="265"/>
      <c r="CKR62" s="265"/>
      <c r="CKS62" s="265"/>
      <c r="CKT62" s="265"/>
      <c r="CKU62" s="265"/>
      <c r="CKV62" s="265"/>
      <c r="CKW62" s="265"/>
      <c r="CKX62" s="265"/>
      <c r="CKY62" s="265"/>
      <c r="CKZ62" s="265"/>
      <c r="CLA62" s="265"/>
      <c r="CLB62" s="265" t="s">
        <v>457</v>
      </c>
      <c r="CLC62" s="265"/>
      <c r="CLD62" s="265"/>
      <c r="CLE62" s="265"/>
      <c r="CLF62" s="265"/>
      <c r="CLG62" s="265"/>
      <c r="CLH62" s="265"/>
      <c r="CLI62" s="265"/>
      <c r="CLJ62" s="265"/>
      <c r="CLK62" s="265"/>
      <c r="CLL62" s="265"/>
      <c r="CLM62" s="265"/>
      <c r="CLN62" s="265"/>
      <c r="CLO62" s="265"/>
      <c r="CLP62" s="265"/>
      <c r="CLQ62" s="265"/>
      <c r="CLR62" s="265" t="s">
        <v>457</v>
      </c>
      <c r="CLS62" s="265"/>
      <c r="CLT62" s="265"/>
      <c r="CLU62" s="265"/>
      <c r="CLV62" s="265"/>
      <c r="CLW62" s="265"/>
      <c r="CLX62" s="265"/>
      <c r="CLY62" s="265"/>
      <c r="CLZ62" s="265"/>
      <c r="CMA62" s="265"/>
      <c r="CMB62" s="265"/>
      <c r="CMC62" s="265"/>
      <c r="CMD62" s="265"/>
      <c r="CME62" s="265"/>
      <c r="CMF62" s="265"/>
      <c r="CMG62" s="265"/>
      <c r="CMH62" s="265" t="s">
        <v>457</v>
      </c>
      <c r="CMI62" s="265"/>
      <c r="CMJ62" s="265"/>
      <c r="CMK62" s="265"/>
      <c r="CML62" s="265"/>
      <c r="CMM62" s="265"/>
      <c r="CMN62" s="265"/>
      <c r="CMO62" s="265"/>
      <c r="CMP62" s="265"/>
      <c r="CMQ62" s="265"/>
      <c r="CMR62" s="265"/>
      <c r="CMS62" s="265"/>
      <c r="CMT62" s="265"/>
      <c r="CMU62" s="265"/>
      <c r="CMV62" s="265"/>
      <c r="CMW62" s="265"/>
      <c r="CMX62" s="265" t="s">
        <v>457</v>
      </c>
      <c r="CMY62" s="265"/>
      <c r="CMZ62" s="265"/>
      <c r="CNA62" s="265"/>
      <c r="CNB62" s="265"/>
      <c r="CNC62" s="265"/>
      <c r="CND62" s="265"/>
      <c r="CNE62" s="265"/>
      <c r="CNF62" s="265"/>
      <c r="CNG62" s="265"/>
      <c r="CNH62" s="265"/>
      <c r="CNI62" s="265"/>
      <c r="CNJ62" s="265"/>
      <c r="CNK62" s="265"/>
      <c r="CNL62" s="265"/>
      <c r="CNM62" s="265"/>
      <c r="CNN62" s="265" t="s">
        <v>457</v>
      </c>
      <c r="CNO62" s="265"/>
      <c r="CNP62" s="265"/>
      <c r="CNQ62" s="265"/>
      <c r="CNR62" s="265"/>
      <c r="CNS62" s="265"/>
      <c r="CNT62" s="265"/>
      <c r="CNU62" s="265"/>
      <c r="CNV62" s="265"/>
      <c r="CNW62" s="265"/>
      <c r="CNX62" s="265"/>
      <c r="CNY62" s="265"/>
      <c r="CNZ62" s="265"/>
      <c r="COA62" s="265"/>
      <c r="COB62" s="265"/>
      <c r="COC62" s="265"/>
      <c r="COD62" s="265" t="s">
        <v>457</v>
      </c>
      <c r="COE62" s="265"/>
      <c r="COF62" s="265"/>
      <c r="COG62" s="265"/>
      <c r="COH62" s="265"/>
      <c r="COI62" s="265"/>
      <c r="COJ62" s="265"/>
      <c r="COK62" s="265"/>
      <c r="COL62" s="265"/>
      <c r="COM62" s="265"/>
      <c r="CON62" s="265"/>
      <c r="COO62" s="265"/>
      <c r="COP62" s="265"/>
      <c r="COQ62" s="265"/>
      <c r="COR62" s="265"/>
      <c r="COS62" s="265"/>
      <c r="COT62" s="265" t="s">
        <v>457</v>
      </c>
      <c r="COU62" s="265"/>
      <c r="COV62" s="265"/>
      <c r="COW62" s="265"/>
      <c r="COX62" s="265"/>
      <c r="COY62" s="265"/>
      <c r="COZ62" s="265"/>
      <c r="CPA62" s="265"/>
      <c r="CPB62" s="265"/>
      <c r="CPC62" s="265"/>
      <c r="CPD62" s="265"/>
      <c r="CPE62" s="265"/>
      <c r="CPF62" s="265"/>
      <c r="CPG62" s="265"/>
      <c r="CPH62" s="265"/>
      <c r="CPI62" s="265"/>
      <c r="CPJ62" s="265" t="s">
        <v>457</v>
      </c>
      <c r="CPK62" s="265"/>
      <c r="CPL62" s="265"/>
      <c r="CPM62" s="265"/>
      <c r="CPN62" s="265"/>
      <c r="CPO62" s="265"/>
      <c r="CPP62" s="265"/>
      <c r="CPQ62" s="265"/>
      <c r="CPR62" s="265"/>
      <c r="CPS62" s="265"/>
      <c r="CPT62" s="265"/>
      <c r="CPU62" s="265"/>
      <c r="CPV62" s="265"/>
      <c r="CPW62" s="265"/>
      <c r="CPX62" s="265"/>
      <c r="CPY62" s="265"/>
      <c r="CPZ62" s="265" t="s">
        <v>457</v>
      </c>
      <c r="CQA62" s="265"/>
      <c r="CQB62" s="265"/>
      <c r="CQC62" s="265"/>
      <c r="CQD62" s="265"/>
      <c r="CQE62" s="265"/>
      <c r="CQF62" s="265"/>
      <c r="CQG62" s="265"/>
      <c r="CQH62" s="265"/>
      <c r="CQI62" s="265"/>
      <c r="CQJ62" s="265"/>
      <c r="CQK62" s="265"/>
      <c r="CQL62" s="265"/>
      <c r="CQM62" s="265"/>
      <c r="CQN62" s="265"/>
      <c r="CQO62" s="265"/>
      <c r="CQP62" s="265" t="s">
        <v>457</v>
      </c>
      <c r="CQQ62" s="265"/>
      <c r="CQR62" s="265"/>
      <c r="CQS62" s="265"/>
      <c r="CQT62" s="265"/>
      <c r="CQU62" s="265"/>
      <c r="CQV62" s="265"/>
      <c r="CQW62" s="265"/>
      <c r="CQX62" s="265"/>
      <c r="CQY62" s="265"/>
      <c r="CQZ62" s="265"/>
      <c r="CRA62" s="265"/>
      <c r="CRB62" s="265"/>
      <c r="CRC62" s="265"/>
      <c r="CRD62" s="265"/>
      <c r="CRE62" s="265"/>
      <c r="CRF62" s="265" t="s">
        <v>457</v>
      </c>
      <c r="CRG62" s="265"/>
      <c r="CRH62" s="265"/>
      <c r="CRI62" s="265"/>
      <c r="CRJ62" s="265"/>
      <c r="CRK62" s="265"/>
      <c r="CRL62" s="265"/>
      <c r="CRM62" s="265"/>
      <c r="CRN62" s="265"/>
      <c r="CRO62" s="265"/>
      <c r="CRP62" s="265"/>
      <c r="CRQ62" s="265"/>
      <c r="CRR62" s="265"/>
      <c r="CRS62" s="265"/>
      <c r="CRT62" s="265"/>
      <c r="CRU62" s="265"/>
      <c r="CRV62" s="265" t="s">
        <v>457</v>
      </c>
      <c r="CRW62" s="265"/>
      <c r="CRX62" s="265"/>
      <c r="CRY62" s="265"/>
      <c r="CRZ62" s="265"/>
      <c r="CSA62" s="265"/>
      <c r="CSB62" s="265"/>
      <c r="CSC62" s="265"/>
      <c r="CSD62" s="265"/>
      <c r="CSE62" s="265"/>
      <c r="CSF62" s="265"/>
      <c r="CSG62" s="265"/>
      <c r="CSH62" s="265"/>
      <c r="CSI62" s="265"/>
      <c r="CSJ62" s="265"/>
      <c r="CSK62" s="265"/>
      <c r="CSL62" s="265" t="s">
        <v>457</v>
      </c>
      <c r="CSM62" s="265"/>
      <c r="CSN62" s="265"/>
      <c r="CSO62" s="265"/>
      <c r="CSP62" s="265"/>
      <c r="CSQ62" s="265"/>
      <c r="CSR62" s="265"/>
      <c r="CSS62" s="265"/>
      <c r="CST62" s="265"/>
      <c r="CSU62" s="265"/>
      <c r="CSV62" s="265"/>
      <c r="CSW62" s="265"/>
      <c r="CSX62" s="265"/>
      <c r="CSY62" s="265"/>
      <c r="CSZ62" s="265"/>
      <c r="CTA62" s="265"/>
      <c r="CTB62" s="265" t="s">
        <v>457</v>
      </c>
      <c r="CTC62" s="265"/>
      <c r="CTD62" s="265"/>
      <c r="CTE62" s="265"/>
      <c r="CTF62" s="265"/>
      <c r="CTG62" s="265"/>
      <c r="CTH62" s="265"/>
      <c r="CTI62" s="265"/>
      <c r="CTJ62" s="265"/>
      <c r="CTK62" s="265"/>
      <c r="CTL62" s="265"/>
      <c r="CTM62" s="265"/>
      <c r="CTN62" s="265"/>
      <c r="CTO62" s="265"/>
      <c r="CTP62" s="265"/>
      <c r="CTQ62" s="265"/>
      <c r="CTR62" s="265" t="s">
        <v>457</v>
      </c>
      <c r="CTS62" s="265"/>
      <c r="CTT62" s="265"/>
      <c r="CTU62" s="265"/>
      <c r="CTV62" s="265"/>
      <c r="CTW62" s="265"/>
      <c r="CTX62" s="265"/>
      <c r="CTY62" s="265"/>
      <c r="CTZ62" s="265"/>
      <c r="CUA62" s="265"/>
      <c r="CUB62" s="265"/>
      <c r="CUC62" s="265"/>
      <c r="CUD62" s="265"/>
      <c r="CUE62" s="265"/>
      <c r="CUF62" s="265"/>
      <c r="CUG62" s="265"/>
      <c r="CUH62" s="265" t="s">
        <v>457</v>
      </c>
      <c r="CUI62" s="265"/>
      <c r="CUJ62" s="265"/>
      <c r="CUK62" s="265"/>
      <c r="CUL62" s="265"/>
      <c r="CUM62" s="265"/>
      <c r="CUN62" s="265"/>
      <c r="CUO62" s="265"/>
      <c r="CUP62" s="265"/>
      <c r="CUQ62" s="265"/>
      <c r="CUR62" s="265"/>
      <c r="CUS62" s="265"/>
      <c r="CUT62" s="265"/>
      <c r="CUU62" s="265"/>
      <c r="CUV62" s="265"/>
      <c r="CUW62" s="265"/>
      <c r="CUX62" s="265" t="s">
        <v>457</v>
      </c>
      <c r="CUY62" s="265"/>
      <c r="CUZ62" s="265"/>
      <c r="CVA62" s="265"/>
      <c r="CVB62" s="265"/>
      <c r="CVC62" s="265"/>
      <c r="CVD62" s="265"/>
      <c r="CVE62" s="265"/>
      <c r="CVF62" s="265"/>
      <c r="CVG62" s="265"/>
      <c r="CVH62" s="265"/>
      <c r="CVI62" s="265"/>
      <c r="CVJ62" s="265"/>
      <c r="CVK62" s="265"/>
      <c r="CVL62" s="265"/>
      <c r="CVM62" s="265"/>
      <c r="CVN62" s="265" t="s">
        <v>457</v>
      </c>
      <c r="CVO62" s="265"/>
      <c r="CVP62" s="265"/>
      <c r="CVQ62" s="265"/>
      <c r="CVR62" s="265"/>
      <c r="CVS62" s="265"/>
      <c r="CVT62" s="265"/>
      <c r="CVU62" s="265"/>
      <c r="CVV62" s="265"/>
      <c r="CVW62" s="265"/>
      <c r="CVX62" s="265"/>
      <c r="CVY62" s="265"/>
      <c r="CVZ62" s="265"/>
      <c r="CWA62" s="265"/>
      <c r="CWB62" s="265"/>
      <c r="CWC62" s="265"/>
      <c r="CWD62" s="265" t="s">
        <v>457</v>
      </c>
      <c r="CWE62" s="265"/>
      <c r="CWF62" s="265"/>
      <c r="CWG62" s="265"/>
      <c r="CWH62" s="265"/>
      <c r="CWI62" s="265"/>
      <c r="CWJ62" s="265"/>
      <c r="CWK62" s="265"/>
      <c r="CWL62" s="265"/>
      <c r="CWM62" s="265"/>
      <c r="CWN62" s="265"/>
      <c r="CWO62" s="265"/>
      <c r="CWP62" s="265"/>
      <c r="CWQ62" s="265"/>
      <c r="CWR62" s="265"/>
      <c r="CWS62" s="265"/>
      <c r="CWT62" s="265" t="s">
        <v>457</v>
      </c>
      <c r="CWU62" s="265"/>
      <c r="CWV62" s="265"/>
      <c r="CWW62" s="265"/>
      <c r="CWX62" s="265"/>
      <c r="CWY62" s="265"/>
      <c r="CWZ62" s="265"/>
      <c r="CXA62" s="265"/>
      <c r="CXB62" s="265"/>
      <c r="CXC62" s="265"/>
      <c r="CXD62" s="265"/>
      <c r="CXE62" s="265"/>
      <c r="CXF62" s="265"/>
      <c r="CXG62" s="265"/>
      <c r="CXH62" s="265"/>
      <c r="CXI62" s="265"/>
      <c r="CXJ62" s="265" t="s">
        <v>457</v>
      </c>
      <c r="CXK62" s="265"/>
      <c r="CXL62" s="265"/>
      <c r="CXM62" s="265"/>
      <c r="CXN62" s="265"/>
      <c r="CXO62" s="265"/>
      <c r="CXP62" s="265"/>
      <c r="CXQ62" s="265"/>
      <c r="CXR62" s="265"/>
      <c r="CXS62" s="265"/>
      <c r="CXT62" s="265"/>
      <c r="CXU62" s="265"/>
      <c r="CXV62" s="265"/>
      <c r="CXW62" s="265"/>
      <c r="CXX62" s="265"/>
      <c r="CXY62" s="265"/>
      <c r="CXZ62" s="265" t="s">
        <v>457</v>
      </c>
      <c r="CYA62" s="265"/>
      <c r="CYB62" s="265"/>
      <c r="CYC62" s="265"/>
      <c r="CYD62" s="265"/>
      <c r="CYE62" s="265"/>
      <c r="CYF62" s="265"/>
      <c r="CYG62" s="265"/>
      <c r="CYH62" s="265"/>
      <c r="CYI62" s="265"/>
      <c r="CYJ62" s="265"/>
      <c r="CYK62" s="265"/>
      <c r="CYL62" s="265"/>
      <c r="CYM62" s="265"/>
      <c r="CYN62" s="265"/>
      <c r="CYO62" s="265"/>
      <c r="CYP62" s="265" t="s">
        <v>457</v>
      </c>
      <c r="CYQ62" s="265"/>
      <c r="CYR62" s="265"/>
      <c r="CYS62" s="265"/>
      <c r="CYT62" s="265"/>
      <c r="CYU62" s="265"/>
      <c r="CYV62" s="265"/>
      <c r="CYW62" s="265"/>
      <c r="CYX62" s="265"/>
      <c r="CYY62" s="265"/>
      <c r="CYZ62" s="265"/>
      <c r="CZA62" s="265"/>
      <c r="CZB62" s="265"/>
      <c r="CZC62" s="265"/>
      <c r="CZD62" s="265"/>
      <c r="CZE62" s="265"/>
      <c r="CZF62" s="265" t="s">
        <v>457</v>
      </c>
      <c r="CZG62" s="265"/>
      <c r="CZH62" s="265"/>
      <c r="CZI62" s="265"/>
      <c r="CZJ62" s="265"/>
      <c r="CZK62" s="265"/>
      <c r="CZL62" s="265"/>
      <c r="CZM62" s="265"/>
      <c r="CZN62" s="265"/>
      <c r="CZO62" s="265"/>
      <c r="CZP62" s="265"/>
      <c r="CZQ62" s="265"/>
      <c r="CZR62" s="265"/>
      <c r="CZS62" s="265"/>
      <c r="CZT62" s="265"/>
      <c r="CZU62" s="265"/>
      <c r="CZV62" s="265" t="s">
        <v>457</v>
      </c>
      <c r="CZW62" s="265"/>
      <c r="CZX62" s="265"/>
      <c r="CZY62" s="265"/>
      <c r="CZZ62" s="265"/>
      <c r="DAA62" s="265"/>
      <c r="DAB62" s="265"/>
      <c r="DAC62" s="265"/>
      <c r="DAD62" s="265"/>
      <c r="DAE62" s="265"/>
      <c r="DAF62" s="265"/>
      <c r="DAG62" s="265"/>
      <c r="DAH62" s="265"/>
      <c r="DAI62" s="265"/>
      <c r="DAJ62" s="265"/>
      <c r="DAK62" s="265"/>
      <c r="DAL62" s="265" t="s">
        <v>457</v>
      </c>
      <c r="DAM62" s="265"/>
      <c r="DAN62" s="265"/>
      <c r="DAO62" s="265"/>
      <c r="DAP62" s="265"/>
      <c r="DAQ62" s="265"/>
      <c r="DAR62" s="265"/>
      <c r="DAS62" s="265"/>
      <c r="DAT62" s="265"/>
      <c r="DAU62" s="265"/>
      <c r="DAV62" s="265"/>
      <c r="DAW62" s="265"/>
      <c r="DAX62" s="265"/>
      <c r="DAY62" s="265"/>
      <c r="DAZ62" s="265"/>
      <c r="DBA62" s="265"/>
      <c r="DBB62" s="265" t="s">
        <v>457</v>
      </c>
      <c r="DBC62" s="265"/>
      <c r="DBD62" s="265"/>
      <c r="DBE62" s="265"/>
      <c r="DBF62" s="265"/>
      <c r="DBG62" s="265"/>
      <c r="DBH62" s="265"/>
      <c r="DBI62" s="265"/>
      <c r="DBJ62" s="265"/>
      <c r="DBK62" s="265"/>
      <c r="DBL62" s="265"/>
      <c r="DBM62" s="265"/>
      <c r="DBN62" s="265"/>
      <c r="DBO62" s="265"/>
      <c r="DBP62" s="265"/>
      <c r="DBQ62" s="265"/>
      <c r="DBR62" s="265" t="s">
        <v>457</v>
      </c>
      <c r="DBS62" s="265"/>
      <c r="DBT62" s="265"/>
      <c r="DBU62" s="265"/>
      <c r="DBV62" s="265"/>
      <c r="DBW62" s="265"/>
      <c r="DBX62" s="265"/>
      <c r="DBY62" s="265"/>
      <c r="DBZ62" s="265"/>
      <c r="DCA62" s="265"/>
      <c r="DCB62" s="265"/>
      <c r="DCC62" s="265"/>
      <c r="DCD62" s="265"/>
      <c r="DCE62" s="265"/>
      <c r="DCF62" s="265"/>
      <c r="DCG62" s="265"/>
      <c r="DCH62" s="265" t="s">
        <v>457</v>
      </c>
      <c r="DCI62" s="265"/>
      <c r="DCJ62" s="265"/>
      <c r="DCK62" s="265"/>
      <c r="DCL62" s="265"/>
      <c r="DCM62" s="265"/>
      <c r="DCN62" s="265"/>
      <c r="DCO62" s="265"/>
      <c r="DCP62" s="265"/>
      <c r="DCQ62" s="265"/>
      <c r="DCR62" s="265"/>
      <c r="DCS62" s="265"/>
      <c r="DCT62" s="265"/>
      <c r="DCU62" s="265"/>
      <c r="DCV62" s="265"/>
      <c r="DCW62" s="265"/>
      <c r="DCX62" s="265" t="s">
        <v>457</v>
      </c>
      <c r="DCY62" s="265"/>
      <c r="DCZ62" s="265"/>
      <c r="DDA62" s="265"/>
      <c r="DDB62" s="265"/>
      <c r="DDC62" s="265"/>
      <c r="DDD62" s="265"/>
      <c r="DDE62" s="265"/>
      <c r="DDF62" s="265"/>
      <c r="DDG62" s="265"/>
      <c r="DDH62" s="265"/>
      <c r="DDI62" s="265"/>
      <c r="DDJ62" s="265"/>
      <c r="DDK62" s="265"/>
      <c r="DDL62" s="265"/>
      <c r="DDM62" s="265"/>
      <c r="DDN62" s="265" t="s">
        <v>457</v>
      </c>
      <c r="DDO62" s="265"/>
      <c r="DDP62" s="265"/>
      <c r="DDQ62" s="265"/>
      <c r="DDR62" s="265"/>
      <c r="DDS62" s="265"/>
      <c r="DDT62" s="265"/>
      <c r="DDU62" s="265"/>
      <c r="DDV62" s="265"/>
      <c r="DDW62" s="265"/>
      <c r="DDX62" s="265"/>
      <c r="DDY62" s="265"/>
      <c r="DDZ62" s="265"/>
      <c r="DEA62" s="265"/>
      <c r="DEB62" s="265"/>
      <c r="DEC62" s="265"/>
      <c r="DED62" s="265" t="s">
        <v>457</v>
      </c>
      <c r="DEE62" s="265"/>
      <c r="DEF62" s="265"/>
      <c r="DEG62" s="265"/>
      <c r="DEH62" s="265"/>
      <c r="DEI62" s="265"/>
      <c r="DEJ62" s="265"/>
      <c r="DEK62" s="265"/>
      <c r="DEL62" s="265"/>
      <c r="DEM62" s="265"/>
      <c r="DEN62" s="265"/>
      <c r="DEO62" s="265"/>
      <c r="DEP62" s="265"/>
      <c r="DEQ62" s="265"/>
      <c r="DER62" s="265"/>
      <c r="DES62" s="265"/>
      <c r="DET62" s="265" t="s">
        <v>457</v>
      </c>
      <c r="DEU62" s="265"/>
      <c r="DEV62" s="265"/>
      <c r="DEW62" s="265"/>
      <c r="DEX62" s="265"/>
      <c r="DEY62" s="265"/>
      <c r="DEZ62" s="265"/>
      <c r="DFA62" s="265"/>
      <c r="DFB62" s="265"/>
      <c r="DFC62" s="265"/>
      <c r="DFD62" s="265"/>
      <c r="DFE62" s="265"/>
      <c r="DFF62" s="265"/>
      <c r="DFG62" s="265"/>
      <c r="DFH62" s="265"/>
      <c r="DFI62" s="265"/>
      <c r="DFJ62" s="265" t="s">
        <v>457</v>
      </c>
      <c r="DFK62" s="265"/>
      <c r="DFL62" s="265"/>
      <c r="DFM62" s="265"/>
      <c r="DFN62" s="265"/>
      <c r="DFO62" s="265"/>
      <c r="DFP62" s="265"/>
      <c r="DFQ62" s="265"/>
      <c r="DFR62" s="265"/>
      <c r="DFS62" s="265"/>
      <c r="DFT62" s="265"/>
      <c r="DFU62" s="265"/>
      <c r="DFV62" s="265"/>
      <c r="DFW62" s="265"/>
      <c r="DFX62" s="265"/>
      <c r="DFY62" s="265"/>
      <c r="DFZ62" s="265" t="s">
        <v>457</v>
      </c>
      <c r="DGA62" s="265"/>
      <c r="DGB62" s="265"/>
      <c r="DGC62" s="265"/>
      <c r="DGD62" s="265"/>
      <c r="DGE62" s="265"/>
      <c r="DGF62" s="265"/>
      <c r="DGG62" s="265"/>
      <c r="DGH62" s="265"/>
      <c r="DGI62" s="265"/>
      <c r="DGJ62" s="265"/>
      <c r="DGK62" s="265"/>
      <c r="DGL62" s="265"/>
      <c r="DGM62" s="265"/>
      <c r="DGN62" s="265"/>
      <c r="DGO62" s="265"/>
      <c r="DGP62" s="265" t="s">
        <v>457</v>
      </c>
      <c r="DGQ62" s="265"/>
      <c r="DGR62" s="265"/>
      <c r="DGS62" s="265"/>
      <c r="DGT62" s="265"/>
      <c r="DGU62" s="265"/>
      <c r="DGV62" s="265"/>
      <c r="DGW62" s="265"/>
      <c r="DGX62" s="265"/>
      <c r="DGY62" s="265"/>
      <c r="DGZ62" s="265"/>
      <c r="DHA62" s="265"/>
      <c r="DHB62" s="265"/>
      <c r="DHC62" s="265"/>
      <c r="DHD62" s="265"/>
      <c r="DHE62" s="265"/>
      <c r="DHF62" s="265" t="s">
        <v>457</v>
      </c>
      <c r="DHG62" s="265"/>
      <c r="DHH62" s="265"/>
      <c r="DHI62" s="265"/>
      <c r="DHJ62" s="265"/>
      <c r="DHK62" s="265"/>
      <c r="DHL62" s="265"/>
      <c r="DHM62" s="265"/>
      <c r="DHN62" s="265"/>
      <c r="DHO62" s="265"/>
      <c r="DHP62" s="265"/>
      <c r="DHQ62" s="265"/>
      <c r="DHR62" s="265"/>
      <c r="DHS62" s="265"/>
      <c r="DHT62" s="265"/>
      <c r="DHU62" s="265"/>
      <c r="DHV62" s="265" t="s">
        <v>457</v>
      </c>
      <c r="DHW62" s="265"/>
      <c r="DHX62" s="265"/>
      <c r="DHY62" s="265"/>
      <c r="DHZ62" s="265"/>
      <c r="DIA62" s="265"/>
      <c r="DIB62" s="265"/>
      <c r="DIC62" s="265"/>
      <c r="DID62" s="265"/>
      <c r="DIE62" s="265"/>
      <c r="DIF62" s="265"/>
      <c r="DIG62" s="265"/>
      <c r="DIH62" s="265"/>
      <c r="DII62" s="265"/>
      <c r="DIJ62" s="265"/>
      <c r="DIK62" s="265"/>
      <c r="DIL62" s="265" t="s">
        <v>457</v>
      </c>
      <c r="DIM62" s="265"/>
      <c r="DIN62" s="265"/>
      <c r="DIO62" s="265"/>
      <c r="DIP62" s="265"/>
      <c r="DIQ62" s="265"/>
      <c r="DIR62" s="265"/>
      <c r="DIS62" s="265"/>
      <c r="DIT62" s="265"/>
      <c r="DIU62" s="265"/>
      <c r="DIV62" s="265"/>
      <c r="DIW62" s="265"/>
      <c r="DIX62" s="265"/>
      <c r="DIY62" s="265"/>
      <c r="DIZ62" s="265"/>
      <c r="DJA62" s="265"/>
      <c r="DJB62" s="265" t="s">
        <v>457</v>
      </c>
      <c r="DJC62" s="265"/>
      <c r="DJD62" s="265"/>
      <c r="DJE62" s="265"/>
      <c r="DJF62" s="265"/>
      <c r="DJG62" s="265"/>
      <c r="DJH62" s="265"/>
      <c r="DJI62" s="265"/>
      <c r="DJJ62" s="265"/>
      <c r="DJK62" s="265"/>
      <c r="DJL62" s="265"/>
      <c r="DJM62" s="265"/>
      <c r="DJN62" s="265"/>
      <c r="DJO62" s="265"/>
      <c r="DJP62" s="265"/>
      <c r="DJQ62" s="265"/>
      <c r="DJR62" s="265" t="s">
        <v>457</v>
      </c>
      <c r="DJS62" s="265"/>
      <c r="DJT62" s="265"/>
      <c r="DJU62" s="265"/>
      <c r="DJV62" s="265"/>
      <c r="DJW62" s="265"/>
      <c r="DJX62" s="265"/>
      <c r="DJY62" s="265"/>
      <c r="DJZ62" s="265"/>
      <c r="DKA62" s="265"/>
      <c r="DKB62" s="265"/>
      <c r="DKC62" s="265"/>
      <c r="DKD62" s="265"/>
      <c r="DKE62" s="265"/>
      <c r="DKF62" s="265"/>
      <c r="DKG62" s="265"/>
      <c r="DKH62" s="265" t="s">
        <v>457</v>
      </c>
      <c r="DKI62" s="265"/>
      <c r="DKJ62" s="265"/>
      <c r="DKK62" s="265"/>
      <c r="DKL62" s="265"/>
      <c r="DKM62" s="265"/>
      <c r="DKN62" s="265"/>
      <c r="DKO62" s="265"/>
      <c r="DKP62" s="265"/>
      <c r="DKQ62" s="265"/>
      <c r="DKR62" s="265"/>
      <c r="DKS62" s="265"/>
      <c r="DKT62" s="265"/>
      <c r="DKU62" s="265"/>
      <c r="DKV62" s="265"/>
      <c r="DKW62" s="265"/>
      <c r="DKX62" s="265" t="s">
        <v>457</v>
      </c>
      <c r="DKY62" s="265"/>
      <c r="DKZ62" s="265"/>
      <c r="DLA62" s="265"/>
      <c r="DLB62" s="265"/>
      <c r="DLC62" s="265"/>
      <c r="DLD62" s="265"/>
      <c r="DLE62" s="265"/>
      <c r="DLF62" s="265"/>
      <c r="DLG62" s="265"/>
      <c r="DLH62" s="265"/>
      <c r="DLI62" s="265"/>
      <c r="DLJ62" s="265"/>
      <c r="DLK62" s="265"/>
      <c r="DLL62" s="265"/>
      <c r="DLM62" s="265"/>
      <c r="DLN62" s="265" t="s">
        <v>457</v>
      </c>
      <c r="DLO62" s="265"/>
      <c r="DLP62" s="265"/>
      <c r="DLQ62" s="265"/>
      <c r="DLR62" s="265"/>
      <c r="DLS62" s="265"/>
      <c r="DLT62" s="265"/>
      <c r="DLU62" s="265"/>
      <c r="DLV62" s="265"/>
      <c r="DLW62" s="265"/>
      <c r="DLX62" s="265"/>
      <c r="DLY62" s="265"/>
      <c r="DLZ62" s="265"/>
      <c r="DMA62" s="265"/>
      <c r="DMB62" s="265"/>
      <c r="DMC62" s="265"/>
      <c r="DMD62" s="265" t="s">
        <v>457</v>
      </c>
      <c r="DME62" s="265"/>
      <c r="DMF62" s="265"/>
      <c r="DMG62" s="265"/>
      <c r="DMH62" s="265"/>
      <c r="DMI62" s="265"/>
      <c r="DMJ62" s="265"/>
      <c r="DMK62" s="265"/>
      <c r="DML62" s="265"/>
      <c r="DMM62" s="265"/>
      <c r="DMN62" s="265"/>
      <c r="DMO62" s="265"/>
      <c r="DMP62" s="265"/>
      <c r="DMQ62" s="265"/>
      <c r="DMR62" s="265"/>
      <c r="DMS62" s="265"/>
      <c r="DMT62" s="265" t="s">
        <v>457</v>
      </c>
      <c r="DMU62" s="265"/>
      <c r="DMV62" s="265"/>
      <c r="DMW62" s="265"/>
      <c r="DMX62" s="265"/>
      <c r="DMY62" s="265"/>
      <c r="DMZ62" s="265"/>
      <c r="DNA62" s="265"/>
      <c r="DNB62" s="265"/>
      <c r="DNC62" s="265"/>
      <c r="DND62" s="265"/>
      <c r="DNE62" s="265"/>
      <c r="DNF62" s="265"/>
      <c r="DNG62" s="265"/>
      <c r="DNH62" s="265"/>
      <c r="DNI62" s="265"/>
      <c r="DNJ62" s="265" t="s">
        <v>457</v>
      </c>
      <c r="DNK62" s="265"/>
      <c r="DNL62" s="265"/>
      <c r="DNM62" s="265"/>
      <c r="DNN62" s="265"/>
      <c r="DNO62" s="265"/>
      <c r="DNP62" s="265"/>
      <c r="DNQ62" s="265"/>
      <c r="DNR62" s="265"/>
      <c r="DNS62" s="265"/>
      <c r="DNT62" s="265"/>
      <c r="DNU62" s="265"/>
      <c r="DNV62" s="265"/>
      <c r="DNW62" s="265"/>
      <c r="DNX62" s="265"/>
      <c r="DNY62" s="265"/>
      <c r="DNZ62" s="265" t="s">
        <v>457</v>
      </c>
      <c r="DOA62" s="265"/>
      <c r="DOB62" s="265"/>
      <c r="DOC62" s="265"/>
      <c r="DOD62" s="265"/>
      <c r="DOE62" s="265"/>
      <c r="DOF62" s="265"/>
      <c r="DOG62" s="265"/>
      <c r="DOH62" s="265"/>
      <c r="DOI62" s="265"/>
      <c r="DOJ62" s="265"/>
      <c r="DOK62" s="265"/>
      <c r="DOL62" s="265"/>
      <c r="DOM62" s="265"/>
      <c r="DON62" s="265"/>
      <c r="DOO62" s="265"/>
      <c r="DOP62" s="265" t="s">
        <v>457</v>
      </c>
      <c r="DOQ62" s="265"/>
      <c r="DOR62" s="265"/>
      <c r="DOS62" s="265"/>
      <c r="DOT62" s="265"/>
      <c r="DOU62" s="265"/>
      <c r="DOV62" s="265"/>
      <c r="DOW62" s="265"/>
      <c r="DOX62" s="265"/>
      <c r="DOY62" s="265"/>
      <c r="DOZ62" s="265"/>
      <c r="DPA62" s="265"/>
      <c r="DPB62" s="265"/>
      <c r="DPC62" s="265"/>
      <c r="DPD62" s="265"/>
      <c r="DPE62" s="265"/>
      <c r="DPF62" s="265" t="s">
        <v>457</v>
      </c>
      <c r="DPG62" s="265"/>
      <c r="DPH62" s="265"/>
      <c r="DPI62" s="265"/>
      <c r="DPJ62" s="265"/>
      <c r="DPK62" s="265"/>
      <c r="DPL62" s="265"/>
      <c r="DPM62" s="265"/>
      <c r="DPN62" s="265"/>
      <c r="DPO62" s="265"/>
      <c r="DPP62" s="265"/>
      <c r="DPQ62" s="265"/>
      <c r="DPR62" s="265"/>
      <c r="DPS62" s="265"/>
      <c r="DPT62" s="265"/>
      <c r="DPU62" s="265"/>
      <c r="DPV62" s="265" t="s">
        <v>457</v>
      </c>
      <c r="DPW62" s="265"/>
      <c r="DPX62" s="265"/>
      <c r="DPY62" s="265"/>
      <c r="DPZ62" s="265"/>
      <c r="DQA62" s="265"/>
      <c r="DQB62" s="265"/>
      <c r="DQC62" s="265"/>
      <c r="DQD62" s="265"/>
      <c r="DQE62" s="265"/>
      <c r="DQF62" s="265"/>
      <c r="DQG62" s="265"/>
      <c r="DQH62" s="265"/>
      <c r="DQI62" s="265"/>
      <c r="DQJ62" s="265"/>
      <c r="DQK62" s="265"/>
      <c r="DQL62" s="265" t="s">
        <v>457</v>
      </c>
      <c r="DQM62" s="265"/>
      <c r="DQN62" s="265"/>
      <c r="DQO62" s="265"/>
      <c r="DQP62" s="265"/>
      <c r="DQQ62" s="265"/>
      <c r="DQR62" s="265"/>
      <c r="DQS62" s="265"/>
      <c r="DQT62" s="265"/>
      <c r="DQU62" s="265"/>
      <c r="DQV62" s="265"/>
      <c r="DQW62" s="265"/>
      <c r="DQX62" s="265"/>
      <c r="DQY62" s="265"/>
      <c r="DQZ62" s="265"/>
      <c r="DRA62" s="265"/>
      <c r="DRB62" s="265" t="s">
        <v>457</v>
      </c>
      <c r="DRC62" s="265"/>
      <c r="DRD62" s="265"/>
      <c r="DRE62" s="265"/>
      <c r="DRF62" s="265"/>
      <c r="DRG62" s="265"/>
      <c r="DRH62" s="265"/>
      <c r="DRI62" s="265"/>
      <c r="DRJ62" s="265"/>
      <c r="DRK62" s="265"/>
      <c r="DRL62" s="265"/>
      <c r="DRM62" s="265"/>
      <c r="DRN62" s="265"/>
      <c r="DRO62" s="265"/>
      <c r="DRP62" s="265"/>
      <c r="DRQ62" s="265"/>
      <c r="DRR62" s="265" t="s">
        <v>457</v>
      </c>
      <c r="DRS62" s="265"/>
      <c r="DRT62" s="265"/>
      <c r="DRU62" s="265"/>
      <c r="DRV62" s="265"/>
      <c r="DRW62" s="265"/>
      <c r="DRX62" s="265"/>
      <c r="DRY62" s="265"/>
      <c r="DRZ62" s="265"/>
      <c r="DSA62" s="265"/>
      <c r="DSB62" s="265"/>
      <c r="DSC62" s="265"/>
      <c r="DSD62" s="265"/>
      <c r="DSE62" s="265"/>
      <c r="DSF62" s="265"/>
      <c r="DSG62" s="265"/>
      <c r="DSH62" s="265" t="s">
        <v>457</v>
      </c>
      <c r="DSI62" s="265"/>
      <c r="DSJ62" s="265"/>
      <c r="DSK62" s="265"/>
      <c r="DSL62" s="265"/>
      <c r="DSM62" s="265"/>
      <c r="DSN62" s="265"/>
      <c r="DSO62" s="265"/>
      <c r="DSP62" s="265"/>
      <c r="DSQ62" s="265"/>
      <c r="DSR62" s="265"/>
      <c r="DSS62" s="265"/>
      <c r="DST62" s="265"/>
      <c r="DSU62" s="265"/>
      <c r="DSV62" s="265"/>
      <c r="DSW62" s="265"/>
      <c r="DSX62" s="265" t="s">
        <v>457</v>
      </c>
      <c r="DSY62" s="265"/>
      <c r="DSZ62" s="265"/>
      <c r="DTA62" s="265"/>
      <c r="DTB62" s="265"/>
      <c r="DTC62" s="265"/>
      <c r="DTD62" s="265"/>
      <c r="DTE62" s="265"/>
      <c r="DTF62" s="265"/>
      <c r="DTG62" s="265"/>
      <c r="DTH62" s="265"/>
      <c r="DTI62" s="265"/>
      <c r="DTJ62" s="265"/>
      <c r="DTK62" s="265"/>
      <c r="DTL62" s="265"/>
      <c r="DTM62" s="265"/>
      <c r="DTN62" s="265" t="s">
        <v>457</v>
      </c>
      <c r="DTO62" s="265"/>
      <c r="DTP62" s="265"/>
      <c r="DTQ62" s="265"/>
      <c r="DTR62" s="265"/>
      <c r="DTS62" s="265"/>
      <c r="DTT62" s="265"/>
      <c r="DTU62" s="265"/>
      <c r="DTV62" s="265"/>
      <c r="DTW62" s="265"/>
      <c r="DTX62" s="265"/>
      <c r="DTY62" s="265"/>
      <c r="DTZ62" s="265"/>
      <c r="DUA62" s="265"/>
      <c r="DUB62" s="265"/>
      <c r="DUC62" s="265"/>
      <c r="DUD62" s="265" t="s">
        <v>457</v>
      </c>
      <c r="DUE62" s="265"/>
      <c r="DUF62" s="265"/>
      <c r="DUG62" s="265"/>
      <c r="DUH62" s="265"/>
      <c r="DUI62" s="265"/>
      <c r="DUJ62" s="265"/>
      <c r="DUK62" s="265"/>
      <c r="DUL62" s="265"/>
      <c r="DUM62" s="265"/>
      <c r="DUN62" s="265"/>
      <c r="DUO62" s="265"/>
      <c r="DUP62" s="265"/>
      <c r="DUQ62" s="265"/>
      <c r="DUR62" s="265"/>
      <c r="DUS62" s="265"/>
      <c r="DUT62" s="265" t="s">
        <v>457</v>
      </c>
      <c r="DUU62" s="265"/>
      <c r="DUV62" s="265"/>
      <c r="DUW62" s="265"/>
      <c r="DUX62" s="265"/>
      <c r="DUY62" s="265"/>
      <c r="DUZ62" s="265"/>
      <c r="DVA62" s="265"/>
      <c r="DVB62" s="265"/>
      <c r="DVC62" s="265"/>
      <c r="DVD62" s="265"/>
      <c r="DVE62" s="265"/>
      <c r="DVF62" s="265"/>
      <c r="DVG62" s="265"/>
      <c r="DVH62" s="265"/>
      <c r="DVI62" s="265"/>
      <c r="DVJ62" s="265" t="s">
        <v>457</v>
      </c>
      <c r="DVK62" s="265"/>
      <c r="DVL62" s="265"/>
      <c r="DVM62" s="265"/>
      <c r="DVN62" s="265"/>
      <c r="DVO62" s="265"/>
      <c r="DVP62" s="265"/>
      <c r="DVQ62" s="265"/>
      <c r="DVR62" s="265"/>
      <c r="DVS62" s="265"/>
      <c r="DVT62" s="265"/>
      <c r="DVU62" s="265"/>
      <c r="DVV62" s="265"/>
      <c r="DVW62" s="265"/>
      <c r="DVX62" s="265"/>
      <c r="DVY62" s="265"/>
      <c r="DVZ62" s="265" t="s">
        <v>457</v>
      </c>
      <c r="DWA62" s="265"/>
      <c r="DWB62" s="265"/>
      <c r="DWC62" s="265"/>
      <c r="DWD62" s="265"/>
      <c r="DWE62" s="265"/>
      <c r="DWF62" s="265"/>
      <c r="DWG62" s="265"/>
      <c r="DWH62" s="265"/>
      <c r="DWI62" s="265"/>
      <c r="DWJ62" s="265"/>
      <c r="DWK62" s="265"/>
      <c r="DWL62" s="265"/>
      <c r="DWM62" s="265"/>
      <c r="DWN62" s="265"/>
      <c r="DWO62" s="265"/>
      <c r="DWP62" s="265" t="s">
        <v>457</v>
      </c>
      <c r="DWQ62" s="265"/>
      <c r="DWR62" s="265"/>
      <c r="DWS62" s="265"/>
      <c r="DWT62" s="265"/>
      <c r="DWU62" s="265"/>
      <c r="DWV62" s="265"/>
      <c r="DWW62" s="265"/>
      <c r="DWX62" s="265"/>
      <c r="DWY62" s="265"/>
      <c r="DWZ62" s="265"/>
      <c r="DXA62" s="265"/>
      <c r="DXB62" s="265"/>
      <c r="DXC62" s="265"/>
      <c r="DXD62" s="265"/>
      <c r="DXE62" s="265"/>
      <c r="DXF62" s="265" t="s">
        <v>457</v>
      </c>
      <c r="DXG62" s="265"/>
      <c r="DXH62" s="265"/>
      <c r="DXI62" s="265"/>
      <c r="DXJ62" s="265"/>
      <c r="DXK62" s="265"/>
      <c r="DXL62" s="265"/>
      <c r="DXM62" s="265"/>
      <c r="DXN62" s="265"/>
      <c r="DXO62" s="265"/>
      <c r="DXP62" s="265"/>
      <c r="DXQ62" s="265"/>
      <c r="DXR62" s="265"/>
      <c r="DXS62" s="265"/>
      <c r="DXT62" s="265"/>
      <c r="DXU62" s="265"/>
      <c r="DXV62" s="265" t="s">
        <v>457</v>
      </c>
      <c r="DXW62" s="265"/>
      <c r="DXX62" s="265"/>
      <c r="DXY62" s="265"/>
      <c r="DXZ62" s="265"/>
      <c r="DYA62" s="265"/>
      <c r="DYB62" s="265"/>
      <c r="DYC62" s="265"/>
      <c r="DYD62" s="265"/>
      <c r="DYE62" s="265"/>
      <c r="DYF62" s="265"/>
      <c r="DYG62" s="265"/>
      <c r="DYH62" s="265"/>
      <c r="DYI62" s="265"/>
      <c r="DYJ62" s="265"/>
      <c r="DYK62" s="265"/>
      <c r="DYL62" s="265" t="s">
        <v>457</v>
      </c>
      <c r="DYM62" s="265"/>
      <c r="DYN62" s="265"/>
      <c r="DYO62" s="265"/>
      <c r="DYP62" s="265"/>
      <c r="DYQ62" s="265"/>
      <c r="DYR62" s="265"/>
      <c r="DYS62" s="265"/>
      <c r="DYT62" s="265"/>
      <c r="DYU62" s="265"/>
      <c r="DYV62" s="265"/>
      <c r="DYW62" s="265"/>
      <c r="DYX62" s="265"/>
      <c r="DYY62" s="265"/>
      <c r="DYZ62" s="265"/>
      <c r="DZA62" s="265"/>
      <c r="DZB62" s="265" t="s">
        <v>457</v>
      </c>
      <c r="DZC62" s="265"/>
      <c r="DZD62" s="265"/>
      <c r="DZE62" s="265"/>
      <c r="DZF62" s="265"/>
      <c r="DZG62" s="265"/>
      <c r="DZH62" s="265"/>
      <c r="DZI62" s="265"/>
      <c r="DZJ62" s="265"/>
      <c r="DZK62" s="265"/>
      <c r="DZL62" s="265"/>
      <c r="DZM62" s="265"/>
      <c r="DZN62" s="265"/>
      <c r="DZO62" s="265"/>
      <c r="DZP62" s="265"/>
      <c r="DZQ62" s="265"/>
      <c r="DZR62" s="265" t="s">
        <v>457</v>
      </c>
      <c r="DZS62" s="265"/>
      <c r="DZT62" s="265"/>
      <c r="DZU62" s="265"/>
      <c r="DZV62" s="265"/>
      <c r="DZW62" s="265"/>
      <c r="DZX62" s="265"/>
      <c r="DZY62" s="265"/>
      <c r="DZZ62" s="265"/>
      <c r="EAA62" s="265"/>
      <c r="EAB62" s="265"/>
      <c r="EAC62" s="265"/>
      <c r="EAD62" s="265"/>
      <c r="EAE62" s="265"/>
      <c r="EAF62" s="265"/>
      <c r="EAG62" s="265"/>
      <c r="EAH62" s="265" t="s">
        <v>457</v>
      </c>
      <c r="EAI62" s="265"/>
      <c r="EAJ62" s="265"/>
      <c r="EAK62" s="265"/>
      <c r="EAL62" s="265"/>
      <c r="EAM62" s="265"/>
      <c r="EAN62" s="265"/>
      <c r="EAO62" s="265"/>
      <c r="EAP62" s="265"/>
      <c r="EAQ62" s="265"/>
      <c r="EAR62" s="265"/>
      <c r="EAS62" s="265"/>
      <c r="EAT62" s="265"/>
      <c r="EAU62" s="265"/>
      <c r="EAV62" s="265"/>
      <c r="EAW62" s="265"/>
      <c r="EAX62" s="265" t="s">
        <v>457</v>
      </c>
      <c r="EAY62" s="265"/>
      <c r="EAZ62" s="265"/>
      <c r="EBA62" s="265"/>
      <c r="EBB62" s="265"/>
      <c r="EBC62" s="265"/>
      <c r="EBD62" s="265"/>
      <c r="EBE62" s="265"/>
      <c r="EBF62" s="265"/>
      <c r="EBG62" s="265"/>
      <c r="EBH62" s="265"/>
      <c r="EBI62" s="265"/>
      <c r="EBJ62" s="265"/>
      <c r="EBK62" s="265"/>
      <c r="EBL62" s="265"/>
      <c r="EBM62" s="265"/>
      <c r="EBN62" s="265" t="s">
        <v>457</v>
      </c>
      <c r="EBO62" s="265"/>
      <c r="EBP62" s="265"/>
      <c r="EBQ62" s="265"/>
      <c r="EBR62" s="265"/>
      <c r="EBS62" s="265"/>
      <c r="EBT62" s="265"/>
      <c r="EBU62" s="265"/>
      <c r="EBV62" s="265"/>
      <c r="EBW62" s="265"/>
      <c r="EBX62" s="265"/>
      <c r="EBY62" s="265"/>
      <c r="EBZ62" s="265"/>
      <c r="ECA62" s="265"/>
      <c r="ECB62" s="265"/>
      <c r="ECC62" s="265"/>
      <c r="ECD62" s="265" t="s">
        <v>457</v>
      </c>
      <c r="ECE62" s="265"/>
      <c r="ECF62" s="265"/>
      <c r="ECG62" s="265"/>
      <c r="ECH62" s="265"/>
      <c r="ECI62" s="265"/>
      <c r="ECJ62" s="265"/>
      <c r="ECK62" s="265"/>
      <c r="ECL62" s="265"/>
      <c r="ECM62" s="265"/>
      <c r="ECN62" s="265"/>
      <c r="ECO62" s="265"/>
      <c r="ECP62" s="265"/>
      <c r="ECQ62" s="265"/>
      <c r="ECR62" s="265"/>
      <c r="ECS62" s="265"/>
      <c r="ECT62" s="265" t="s">
        <v>457</v>
      </c>
      <c r="ECU62" s="265"/>
      <c r="ECV62" s="265"/>
      <c r="ECW62" s="265"/>
      <c r="ECX62" s="265"/>
      <c r="ECY62" s="265"/>
      <c r="ECZ62" s="265"/>
      <c r="EDA62" s="265"/>
      <c r="EDB62" s="265"/>
      <c r="EDC62" s="265"/>
      <c r="EDD62" s="265"/>
      <c r="EDE62" s="265"/>
      <c r="EDF62" s="265"/>
      <c r="EDG62" s="265"/>
      <c r="EDH62" s="265"/>
      <c r="EDI62" s="265"/>
      <c r="EDJ62" s="265" t="s">
        <v>457</v>
      </c>
      <c r="EDK62" s="265"/>
      <c r="EDL62" s="265"/>
      <c r="EDM62" s="265"/>
      <c r="EDN62" s="265"/>
      <c r="EDO62" s="265"/>
      <c r="EDP62" s="265"/>
      <c r="EDQ62" s="265"/>
      <c r="EDR62" s="265"/>
      <c r="EDS62" s="265"/>
      <c r="EDT62" s="265"/>
      <c r="EDU62" s="265"/>
      <c r="EDV62" s="265"/>
      <c r="EDW62" s="265"/>
      <c r="EDX62" s="265"/>
      <c r="EDY62" s="265"/>
      <c r="EDZ62" s="265" t="s">
        <v>457</v>
      </c>
      <c r="EEA62" s="265"/>
      <c r="EEB62" s="265"/>
      <c r="EEC62" s="265"/>
      <c r="EED62" s="265"/>
      <c r="EEE62" s="265"/>
      <c r="EEF62" s="265"/>
      <c r="EEG62" s="265"/>
      <c r="EEH62" s="265"/>
      <c r="EEI62" s="265"/>
      <c r="EEJ62" s="265"/>
      <c r="EEK62" s="265"/>
      <c r="EEL62" s="265"/>
      <c r="EEM62" s="265"/>
      <c r="EEN62" s="265"/>
      <c r="EEO62" s="265"/>
      <c r="EEP62" s="265" t="s">
        <v>457</v>
      </c>
      <c r="EEQ62" s="265"/>
      <c r="EER62" s="265"/>
      <c r="EES62" s="265"/>
      <c r="EET62" s="265"/>
      <c r="EEU62" s="265"/>
      <c r="EEV62" s="265"/>
      <c r="EEW62" s="265"/>
      <c r="EEX62" s="265"/>
      <c r="EEY62" s="265"/>
      <c r="EEZ62" s="265"/>
      <c r="EFA62" s="265"/>
      <c r="EFB62" s="265"/>
      <c r="EFC62" s="265"/>
      <c r="EFD62" s="265"/>
      <c r="EFE62" s="265"/>
      <c r="EFF62" s="265" t="s">
        <v>457</v>
      </c>
      <c r="EFG62" s="265"/>
      <c r="EFH62" s="265"/>
      <c r="EFI62" s="265"/>
      <c r="EFJ62" s="265"/>
      <c r="EFK62" s="265"/>
      <c r="EFL62" s="265"/>
      <c r="EFM62" s="265"/>
      <c r="EFN62" s="265"/>
      <c r="EFO62" s="265"/>
      <c r="EFP62" s="265"/>
      <c r="EFQ62" s="265"/>
      <c r="EFR62" s="265"/>
      <c r="EFS62" s="265"/>
      <c r="EFT62" s="265"/>
      <c r="EFU62" s="265"/>
      <c r="EFV62" s="265" t="s">
        <v>457</v>
      </c>
      <c r="EFW62" s="265"/>
      <c r="EFX62" s="265"/>
      <c r="EFY62" s="265"/>
      <c r="EFZ62" s="265"/>
      <c r="EGA62" s="265"/>
      <c r="EGB62" s="265"/>
      <c r="EGC62" s="265"/>
      <c r="EGD62" s="265"/>
      <c r="EGE62" s="265"/>
      <c r="EGF62" s="265"/>
      <c r="EGG62" s="265"/>
      <c r="EGH62" s="265"/>
      <c r="EGI62" s="265"/>
      <c r="EGJ62" s="265"/>
      <c r="EGK62" s="265"/>
      <c r="EGL62" s="265" t="s">
        <v>457</v>
      </c>
      <c r="EGM62" s="265"/>
      <c r="EGN62" s="265"/>
      <c r="EGO62" s="265"/>
      <c r="EGP62" s="265"/>
      <c r="EGQ62" s="265"/>
      <c r="EGR62" s="265"/>
      <c r="EGS62" s="265"/>
      <c r="EGT62" s="265"/>
      <c r="EGU62" s="265"/>
      <c r="EGV62" s="265"/>
      <c r="EGW62" s="265"/>
      <c r="EGX62" s="265"/>
      <c r="EGY62" s="265"/>
      <c r="EGZ62" s="265"/>
      <c r="EHA62" s="265"/>
      <c r="EHB62" s="265" t="s">
        <v>457</v>
      </c>
      <c r="EHC62" s="265"/>
      <c r="EHD62" s="265"/>
      <c r="EHE62" s="265"/>
      <c r="EHF62" s="265"/>
      <c r="EHG62" s="265"/>
      <c r="EHH62" s="265"/>
      <c r="EHI62" s="265"/>
      <c r="EHJ62" s="265"/>
      <c r="EHK62" s="265"/>
      <c r="EHL62" s="265"/>
      <c r="EHM62" s="265"/>
      <c r="EHN62" s="265"/>
      <c r="EHO62" s="265"/>
      <c r="EHP62" s="265"/>
      <c r="EHQ62" s="265"/>
      <c r="EHR62" s="265" t="s">
        <v>457</v>
      </c>
      <c r="EHS62" s="265"/>
      <c r="EHT62" s="265"/>
      <c r="EHU62" s="265"/>
      <c r="EHV62" s="265"/>
      <c r="EHW62" s="265"/>
      <c r="EHX62" s="265"/>
      <c r="EHY62" s="265"/>
      <c r="EHZ62" s="265"/>
      <c r="EIA62" s="265"/>
      <c r="EIB62" s="265"/>
      <c r="EIC62" s="265"/>
      <c r="EID62" s="265"/>
      <c r="EIE62" s="265"/>
      <c r="EIF62" s="265"/>
      <c r="EIG62" s="265"/>
      <c r="EIH62" s="265" t="s">
        <v>457</v>
      </c>
      <c r="EII62" s="265"/>
      <c r="EIJ62" s="265"/>
      <c r="EIK62" s="265"/>
      <c r="EIL62" s="265"/>
      <c r="EIM62" s="265"/>
      <c r="EIN62" s="265"/>
      <c r="EIO62" s="265"/>
      <c r="EIP62" s="265"/>
      <c r="EIQ62" s="265"/>
      <c r="EIR62" s="265"/>
      <c r="EIS62" s="265"/>
      <c r="EIT62" s="265"/>
      <c r="EIU62" s="265"/>
      <c r="EIV62" s="265"/>
      <c r="EIW62" s="265"/>
      <c r="EIX62" s="265" t="s">
        <v>457</v>
      </c>
      <c r="EIY62" s="265"/>
      <c r="EIZ62" s="265"/>
      <c r="EJA62" s="265"/>
      <c r="EJB62" s="265"/>
      <c r="EJC62" s="265"/>
      <c r="EJD62" s="265"/>
      <c r="EJE62" s="265"/>
      <c r="EJF62" s="265"/>
      <c r="EJG62" s="265"/>
      <c r="EJH62" s="265"/>
      <c r="EJI62" s="265"/>
      <c r="EJJ62" s="265"/>
      <c r="EJK62" s="265"/>
      <c r="EJL62" s="265"/>
      <c r="EJM62" s="265"/>
      <c r="EJN62" s="265" t="s">
        <v>457</v>
      </c>
      <c r="EJO62" s="265"/>
      <c r="EJP62" s="265"/>
      <c r="EJQ62" s="265"/>
      <c r="EJR62" s="265"/>
      <c r="EJS62" s="265"/>
      <c r="EJT62" s="265"/>
      <c r="EJU62" s="265"/>
      <c r="EJV62" s="265"/>
      <c r="EJW62" s="265"/>
      <c r="EJX62" s="265"/>
      <c r="EJY62" s="265"/>
      <c r="EJZ62" s="265"/>
      <c r="EKA62" s="265"/>
      <c r="EKB62" s="265"/>
      <c r="EKC62" s="265"/>
      <c r="EKD62" s="265" t="s">
        <v>457</v>
      </c>
      <c r="EKE62" s="265"/>
      <c r="EKF62" s="265"/>
      <c r="EKG62" s="265"/>
      <c r="EKH62" s="265"/>
      <c r="EKI62" s="265"/>
      <c r="EKJ62" s="265"/>
      <c r="EKK62" s="265"/>
      <c r="EKL62" s="265"/>
      <c r="EKM62" s="265"/>
      <c r="EKN62" s="265"/>
      <c r="EKO62" s="265"/>
      <c r="EKP62" s="265"/>
      <c r="EKQ62" s="265"/>
      <c r="EKR62" s="265"/>
      <c r="EKS62" s="265"/>
      <c r="EKT62" s="265" t="s">
        <v>457</v>
      </c>
      <c r="EKU62" s="265"/>
      <c r="EKV62" s="265"/>
      <c r="EKW62" s="265"/>
      <c r="EKX62" s="265"/>
      <c r="EKY62" s="265"/>
      <c r="EKZ62" s="265"/>
      <c r="ELA62" s="265"/>
      <c r="ELB62" s="265"/>
      <c r="ELC62" s="265"/>
      <c r="ELD62" s="265"/>
      <c r="ELE62" s="265"/>
      <c r="ELF62" s="265"/>
      <c r="ELG62" s="265"/>
      <c r="ELH62" s="265"/>
      <c r="ELI62" s="265"/>
      <c r="ELJ62" s="265" t="s">
        <v>457</v>
      </c>
      <c r="ELK62" s="265"/>
      <c r="ELL62" s="265"/>
      <c r="ELM62" s="265"/>
      <c r="ELN62" s="265"/>
      <c r="ELO62" s="265"/>
      <c r="ELP62" s="265"/>
      <c r="ELQ62" s="265"/>
      <c r="ELR62" s="265"/>
      <c r="ELS62" s="265"/>
      <c r="ELT62" s="265"/>
      <c r="ELU62" s="265"/>
      <c r="ELV62" s="265"/>
      <c r="ELW62" s="265"/>
      <c r="ELX62" s="265"/>
      <c r="ELY62" s="265"/>
      <c r="ELZ62" s="265" t="s">
        <v>457</v>
      </c>
      <c r="EMA62" s="265"/>
      <c r="EMB62" s="265"/>
      <c r="EMC62" s="265"/>
      <c r="EMD62" s="265"/>
      <c r="EME62" s="265"/>
      <c r="EMF62" s="265"/>
      <c r="EMG62" s="265"/>
      <c r="EMH62" s="265"/>
      <c r="EMI62" s="265"/>
      <c r="EMJ62" s="265"/>
      <c r="EMK62" s="265"/>
      <c r="EML62" s="265"/>
      <c r="EMM62" s="265"/>
      <c r="EMN62" s="265"/>
      <c r="EMO62" s="265"/>
      <c r="EMP62" s="265" t="s">
        <v>457</v>
      </c>
      <c r="EMQ62" s="265"/>
      <c r="EMR62" s="265"/>
      <c r="EMS62" s="265"/>
      <c r="EMT62" s="265"/>
      <c r="EMU62" s="265"/>
      <c r="EMV62" s="265"/>
      <c r="EMW62" s="265"/>
      <c r="EMX62" s="265"/>
      <c r="EMY62" s="265"/>
      <c r="EMZ62" s="265"/>
      <c r="ENA62" s="265"/>
      <c r="ENB62" s="265"/>
      <c r="ENC62" s="265"/>
      <c r="END62" s="265"/>
      <c r="ENE62" s="265"/>
      <c r="ENF62" s="265" t="s">
        <v>457</v>
      </c>
      <c r="ENG62" s="265"/>
      <c r="ENH62" s="265"/>
      <c r="ENI62" s="265"/>
      <c r="ENJ62" s="265"/>
      <c r="ENK62" s="265"/>
      <c r="ENL62" s="265"/>
      <c r="ENM62" s="265"/>
      <c r="ENN62" s="265"/>
      <c r="ENO62" s="265"/>
      <c r="ENP62" s="265"/>
      <c r="ENQ62" s="265"/>
      <c r="ENR62" s="265"/>
      <c r="ENS62" s="265"/>
      <c r="ENT62" s="265"/>
      <c r="ENU62" s="265"/>
      <c r="ENV62" s="265" t="s">
        <v>457</v>
      </c>
      <c r="ENW62" s="265"/>
      <c r="ENX62" s="265"/>
      <c r="ENY62" s="265"/>
      <c r="ENZ62" s="265"/>
      <c r="EOA62" s="265"/>
      <c r="EOB62" s="265"/>
      <c r="EOC62" s="265"/>
      <c r="EOD62" s="265"/>
      <c r="EOE62" s="265"/>
      <c r="EOF62" s="265"/>
      <c r="EOG62" s="265"/>
      <c r="EOH62" s="265"/>
      <c r="EOI62" s="265"/>
      <c r="EOJ62" s="265"/>
      <c r="EOK62" s="265"/>
      <c r="EOL62" s="265" t="s">
        <v>457</v>
      </c>
      <c r="EOM62" s="265"/>
      <c r="EON62" s="265"/>
      <c r="EOO62" s="265"/>
      <c r="EOP62" s="265"/>
      <c r="EOQ62" s="265"/>
      <c r="EOR62" s="265"/>
      <c r="EOS62" s="265"/>
      <c r="EOT62" s="265"/>
      <c r="EOU62" s="265"/>
      <c r="EOV62" s="265"/>
      <c r="EOW62" s="265"/>
      <c r="EOX62" s="265"/>
      <c r="EOY62" s="265"/>
      <c r="EOZ62" s="265"/>
      <c r="EPA62" s="265"/>
      <c r="EPB62" s="265" t="s">
        <v>457</v>
      </c>
      <c r="EPC62" s="265"/>
      <c r="EPD62" s="265"/>
      <c r="EPE62" s="265"/>
      <c r="EPF62" s="265"/>
      <c r="EPG62" s="265"/>
      <c r="EPH62" s="265"/>
      <c r="EPI62" s="265"/>
      <c r="EPJ62" s="265"/>
      <c r="EPK62" s="265"/>
      <c r="EPL62" s="265"/>
      <c r="EPM62" s="265"/>
      <c r="EPN62" s="265"/>
      <c r="EPO62" s="265"/>
      <c r="EPP62" s="265"/>
      <c r="EPQ62" s="265"/>
      <c r="EPR62" s="265" t="s">
        <v>457</v>
      </c>
      <c r="EPS62" s="265"/>
      <c r="EPT62" s="265"/>
      <c r="EPU62" s="265"/>
      <c r="EPV62" s="265"/>
      <c r="EPW62" s="265"/>
      <c r="EPX62" s="265"/>
      <c r="EPY62" s="265"/>
      <c r="EPZ62" s="265"/>
      <c r="EQA62" s="265"/>
      <c r="EQB62" s="265"/>
      <c r="EQC62" s="265"/>
      <c r="EQD62" s="265"/>
      <c r="EQE62" s="265"/>
      <c r="EQF62" s="265"/>
      <c r="EQG62" s="265"/>
      <c r="EQH62" s="265" t="s">
        <v>457</v>
      </c>
      <c r="EQI62" s="265"/>
      <c r="EQJ62" s="265"/>
      <c r="EQK62" s="265"/>
      <c r="EQL62" s="265"/>
      <c r="EQM62" s="265"/>
      <c r="EQN62" s="265"/>
      <c r="EQO62" s="265"/>
      <c r="EQP62" s="265"/>
      <c r="EQQ62" s="265"/>
      <c r="EQR62" s="265"/>
      <c r="EQS62" s="265"/>
      <c r="EQT62" s="265"/>
      <c r="EQU62" s="265"/>
      <c r="EQV62" s="265"/>
      <c r="EQW62" s="265"/>
      <c r="EQX62" s="265" t="s">
        <v>457</v>
      </c>
      <c r="EQY62" s="265"/>
      <c r="EQZ62" s="265"/>
      <c r="ERA62" s="265"/>
      <c r="ERB62" s="265"/>
      <c r="ERC62" s="265"/>
      <c r="ERD62" s="265"/>
      <c r="ERE62" s="265"/>
      <c r="ERF62" s="265"/>
      <c r="ERG62" s="265"/>
      <c r="ERH62" s="265"/>
      <c r="ERI62" s="265"/>
      <c r="ERJ62" s="265"/>
      <c r="ERK62" s="265"/>
      <c r="ERL62" s="265"/>
      <c r="ERM62" s="265"/>
      <c r="ERN62" s="265" t="s">
        <v>457</v>
      </c>
      <c r="ERO62" s="265"/>
      <c r="ERP62" s="265"/>
      <c r="ERQ62" s="265"/>
      <c r="ERR62" s="265"/>
      <c r="ERS62" s="265"/>
      <c r="ERT62" s="265"/>
      <c r="ERU62" s="265"/>
      <c r="ERV62" s="265"/>
      <c r="ERW62" s="265"/>
      <c r="ERX62" s="265"/>
      <c r="ERY62" s="265"/>
      <c r="ERZ62" s="265"/>
      <c r="ESA62" s="265"/>
      <c r="ESB62" s="265"/>
      <c r="ESC62" s="265"/>
      <c r="ESD62" s="265" t="s">
        <v>457</v>
      </c>
      <c r="ESE62" s="265"/>
      <c r="ESF62" s="265"/>
      <c r="ESG62" s="265"/>
      <c r="ESH62" s="265"/>
      <c r="ESI62" s="265"/>
      <c r="ESJ62" s="265"/>
      <c r="ESK62" s="265"/>
      <c r="ESL62" s="265"/>
      <c r="ESM62" s="265"/>
      <c r="ESN62" s="265"/>
      <c r="ESO62" s="265"/>
      <c r="ESP62" s="265"/>
      <c r="ESQ62" s="265"/>
      <c r="ESR62" s="265"/>
      <c r="ESS62" s="265"/>
      <c r="EST62" s="265" t="s">
        <v>457</v>
      </c>
      <c r="ESU62" s="265"/>
      <c r="ESV62" s="265"/>
      <c r="ESW62" s="265"/>
      <c r="ESX62" s="265"/>
      <c r="ESY62" s="265"/>
      <c r="ESZ62" s="265"/>
      <c r="ETA62" s="265"/>
      <c r="ETB62" s="265"/>
      <c r="ETC62" s="265"/>
      <c r="ETD62" s="265"/>
      <c r="ETE62" s="265"/>
      <c r="ETF62" s="265"/>
      <c r="ETG62" s="265"/>
      <c r="ETH62" s="265"/>
      <c r="ETI62" s="265"/>
      <c r="ETJ62" s="265" t="s">
        <v>457</v>
      </c>
      <c r="ETK62" s="265"/>
      <c r="ETL62" s="265"/>
      <c r="ETM62" s="265"/>
      <c r="ETN62" s="265"/>
      <c r="ETO62" s="265"/>
      <c r="ETP62" s="265"/>
      <c r="ETQ62" s="265"/>
      <c r="ETR62" s="265"/>
      <c r="ETS62" s="265"/>
      <c r="ETT62" s="265"/>
      <c r="ETU62" s="265"/>
      <c r="ETV62" s="265"/>
      <c r="ETW62" s="265"/>
      <c r="ETX62" s="265"/>
      <c r="ETY62" s="265"/>
      <c r="ETZ62" s="265" t="s">
        <v>457</v>
      </c>
      <c r="EUA62" s="265"/>
      <c r="EUB62" s="265"/>
      <c r="EUC62" s="265"/>
      <c r="EUD62" s="265"/>
      <c r="EUE62" s="265"/>
      <c r="EUF62" s="265"/>
      <c r="EUG62" s="265"/>
      <c r="EUH62" s="265"/>
      <c r="EUI62" s="265"/>
      <c r="EUJ62" s="265"/>
      <c r="EUK62" s="265"/>
      <c r="EUL62" s="265"/>
      <c r="EUM62" s="265"/>
      <c r="EUN62" s="265"/>
      <c r="EUO62" s="265"/>
      <c r="EUP62" s="265" t="s">
        <v>457</v>
      </c>
      <c r="EUQ62" s="265"/>
      <c r="EUR62" s="265"/>
      <c r="EUS62" s="265"/>
      <c r="EUT62" s="265"/>
      <c r="EUU62" s="265"/>
      <c r="EUV62" s="265"/>
      <c r="EUW62" s="265"/>
      <c r="EUX62" s="265"/>
      <c r="EUY62" s="265"/>
      <c r="EUZ62" s="265"/>
      <c r="EVA62" s="265"/>
      <c r="EVB62" s="265"/>
      <c r="EVC62" s="265"/>
      <c r="EVD62" s="265"/>
      <c r="EVE62" s="265"/>
      <c r="EVF62" s="265" t="s">
        <v>457</v>
      </c>
      <c r="EVG62" s="265"/>
      <c r="EVH62" s="265"/>
      <c r="EVI62" s="265"/>
      <c r="EVJ62" s="265"/>
      <c r="EVK62" s="265"/>
      <c r="EVL62" s="265"/>
      <c r="EVM62" s="265"/>
      <c r="EVN62" s="265"/>
      <c r="EVO62" s="265"/>
      <c r="EVP62" s="265"/>
      <c r="EVQ62" s="265"/>
      <c r="EVR62" s="265"/>
      <c r="EVS62" s="265"/>
      <c r="EVT62" s="265"/>
      <c r="EVU62" s="265"/>
      <c r="EVV62" s="265" t="s">
        <v>457</v>
      </c>
      <c r="EVW62" s="265"/>
      <c r="EVX62" s="265"/>
      <c r="EVY62" s="265"/>
      <c r="EVZ62" s="265"/>
      <c r="EWA62" s="265"/>
      <c r="EWB62" s="265"/>
      <c r="EWC62" s="265"/>
      <c r="EWD62" s="265"/>
      <c r="EWE62" s="265"/>
      <c r="EWF62" s="265"/>
      <c r="EWG62" s="265"/>
      <c r="EWH62" s="265"/>
      <c r="EWI62" s="265"/>
      <c r="EWJ62" s="265"/>
      <c r="EWK62" s="265"/>
      <c r="EWL62" s="265" t="s">
        <v>457</v>
      </c>
      <c r="EWM62" s="265"/>
      <c r="EWN62" s="265"/>
      <c r="EWO62" s="265"/>
      <c r="EWP62" s="265"/>
      <c r="EWQ62" s="265"/>
      <c r="EWR62" s="265"/>
      <c r="EWS62" s="265"/>
      <c r="EWT62" s="265"/>
      <c r="EWU62" s="265"/>
      <c r="EWV62" s="265"/>
      <c r="EWW62" s="265"/>
      <c r="EWX62" s="265"/>
      <c r="EWY62" s="265"/>
      <c r="EWZ62" s="265"/>
      <c r="EXA62" s="265"/>
      <c r="EXB62" s="265" t="s">
        <v>457</v>
      </c>
      <c r="EXC62" s="265"/>
      <c r="EXD62" s="265"/>
      <c r="EXE62" s="265"/>
      <c r="EXF62" s="265"/>
      <c r="EXG62" s="265"/>
      <c r="EXH62" s="265"/>
      <c r="EXI62" s="265"/>
      <c r="EXJ62" s="265"/>
      <c r="EXK62" s="265"/>
      <c r="EXL62" s="265"/>
      <c r="EXM62" s="265"/>
      <c r="EXN62" s="265"/>
      <c r="EXO62" s="265"/>
      <c r="EXP62" s="265"/>
      <c r="EXQ62" s="265"/>
      <c r="EXR62" s="265" t="s">
        <v>457</v>
      </c>
      <c r="EXS62" s="265"/>
      <c r="EXT62" s="265"/>
      <c r="EXU62" s="265"/>
      <c r="EXV62" s="265"/>
      <c r="EXW62" s="265"/>
      <c r="EXX62" s="265"/>
      <c r="EXY62" s="265"/>
      <c r="EXZ62" s="265"/>
      <c r="EYA62" s="265"/>
      <c r="EYB62" s="265"/>
      <c r="EYC62" s="265"/>
      <c r="EYD62" s="265"/>
      <c r="EYE62" s="265"/>
      <c r="EYF62" s="265"/>
      <c r="EYG62" s="265"/>
      <c r="EYH62" s="265" t="s">
        <v>457</v>
      </c>
      <c r="EYI62" s="265"/>
      <c r="EYJ62" s="265"/>
      <c r="EYK62" s="265"/>
      <c r="EYL62" s="265"/>
      <c r="EYM62" s="265"/>
      <c r="EYN62" s="265"/>
      <c r="EYO62" s="265"/>
      <c r="EYP62" s="265"/>
      <c r="EYQ62" s="265"/>
      <c r="EYR62" s="265"/>
      <c r="EYS62" s="265"/>
      <c r="EYT62" s="265"/>
      <c r="EYU62" s="265"/>
      <c r="EYV62" s="265"/>
      <c r="EYW62" s="265"/>
      <c r="EYX62" s="265" t="s">
        <v>457</v>
      </c>
      <c r="EYY62" s="265"/>
      <c r="EYZ62" s="265"/>
      <c r="EZA62" s="265"/>
      <c r="EZB62" s="265"/>
      <c r="EZC62" s="265"/>
      <c r="EZD62" s="265"/>
      <c r="EZE62" s="265"/>
      <c r="EZF62" s="265"/>
      <c r="EZG62" s="265"/>
      <c r="EZH62" s="265"/>
      <c r="EZI62" s="265"/>
      <c r="EZJ62" s="265"/>
      <c r="EZK62" s="265"/>
      <c r="EZL62" s="265"/>
      <c r="EZM62" s="265"/>
      <c r="EZN62" s="265" t="s">
        <v>457</v>
      </c>
      <c r="EZO62" s="265"/>
      <c r="EZP62" s="265"/>
      <c r="EZQ62" s="265"/>
      <c r="EZR62" s="265"/>
      <c r="EZS62" s="265"/>
      <c r="EZT62" s="265"/>
      <c r="EZU62" s="265"/>
      <c r="EZV62" s="265"/>
      <c r="EZW62" s="265"/>
      <c r="EZX62" s="265"/>
      <c r="EZY62" s="265"/>
      <c r="EZZ62" s="265"/>
      <c r="FAA62" s="265"/>
      <c r="FAB62" s="265"/>
      <c r="FAC62" s="265"/>
      <c r="FAD62" s="265" t="s">
        <v>457</v>
      </c>
      <c r="FAE62" s="265"/>
      <c r="FAF62" s="265"/>
      <c r="FAG62" s="265"/>
      <c r="FAH62" s="265"/>
      <c r="FAI62" s="265"/>
      <c r="FAJ62" s="265"/>
      <c r="FAK62" s="265"/>
      <c r="FAL62" s="265"/>
      <c r="FAM62" s="265"/>
      <c r="FAN62" s="265"/>
      <c r="FAO62" s="265"/>
      <c r="FAP62" s="265"/>
      <c r="FAQ62" s="265"/>
      <c r="FAR62" s="265"/>
      <c r="FAS62" s="265"/>
      <c r="FAT62" s="265" t="s">
        <v>457</v>
      </c>
      <c r="FAU62" s="265"/>
      <c r="FAV62" s="265"/>
      <c r="FAW62" s="265"/>
      <c r="FAX62" s="265"/>
      <c r="FAY62" s="265"/>
      <c r="FAZ62" s="265"/>
      <c r="FBA62" s="265"/>
      <c r="FBB62" s="265"/>
      <c r="FBC62" s="265"/>
      <c r="FBD62" s="265"/>
      <c r="FBE62" s="265"/>
      <c r="FBF62" s="265"/>
      <c r="FBG62" s="265"/>
      <c r="FBH62" s="265"/>
      <c r="FBI62" s="265"/>
      <c r="FBJ62" s="265" t="s">
        <v>457</v>
      </c>
      <c r="FBK62" s="265"/>
      <c r="FBL62" s="265"/>
      <c r="FBM62" s="265"/>
      <c r="FBN62" s="265"/>
      <c r="FBO62" s="265"/>
      <c r="FBP62" s="265"/>
      <c r="FBQ62" s="265"/>
      <c r="FBR62" s="265"/>
      <c r="FBS62" s="265"/>
      <c r="FBT62" s="265"/>
      <c r="FBU62" s="265"/>
      <c r="FBV62" s="265"/>
      <c r="FBW62" s="265"/>
      <c r="FBX62" s="265"/>
      <c r="FBY62" s="265"/>
      <c r="FBZ62" s="265" t="s">
        <v>457</v>
      </c>
      <c r="FCA62" s="265"/>
      <c r="FCB62" s="265"/>
      <c r="FCC62" s="265"/>
      <c r="FCD62" s="265"/>
      <c r="FCE62" s="265"/>
      <c r="FCF62" s="265"/>
      <c r="FCG62" s="265"/>
      <c r="FCH62" s="265"/>
      <c r="FCI62" s="265"/>
      <c r="FCJ62" s="265"/>
      <c r="FCK62" s="265"/>
      <c r="FCL62" s="265"/>
      <c r="FCM62" s="265"/>
      <c r="FCN62" s="265"/>
      <c r="FCO62" s="265"/>
      <c r="FCP62" s="265" t="s">
        <v>457</v>
      </c>
      <c r="FCQ62" s="265"/>
      <c r="FCR62" s="265"/>
      <c r="FCS62" s="265"/>
      <c r="FCT62" s="265"/>
      <c r="FCU62" s="265"/>
      <c r="FCV62" s="265"/>
      <c r="FCW62" s="265"/>
      <c r="FCX62" s="265"/>
      <c r="FCY62" s="265"/>
      <c r="FCZ62" s="265"/>
      <c r="FDA62" s="265"/>
      <c r="FDB62" s="265"/>
      <c r="FDC62" s="265"/>
      <c r="FDD62" s="265"/>
      <c r="FDE62" s="265"/>
      <c r="FDF62" s="265" t="s">
        <v>457</v>
      </c>
      <c r="FDG62" s="265"/>
      <c r="FDH62" s="265"/>
      <c r="FDI62" s="265"/>
      <c r="FDJ62" s="265"/>
      <c r="FDK62" s="265"/>
      <c r="FDL62" s="265"/>
      <c r="FDM62" s="265"/>
      <c r="FDN62" s="265"/>
      <c r="FDO62" s="265"/>
      <c r="FDP62" s="265"/>
      <c r="FDQ62" s="265"/>
      <c r="FDR62" s="265"/>
      <c r="FDS62" s="265"/>
      <c r="FDT62" s="265"/>
      <c r="FDU62" s="265"/>
      <c r="FDV62" s="265" t="s">
        <v>457</v>
      </c>
      <c r="FDW62" s="265"/>
      <c r="FDX62" s="265"/>
      <c r="FDY62" s="265"/>
      <c r="FDZ62" s="265"/>
      <c r="FEA62" s="265"/>
      <c r="FEB62" s="265"/>
      <c r="FEC62" s="265"/>
      <c r="FED62" s="265"/>
      <c r="FEE62" s="265"/>
      <c r="FEF62" s="265"/>
      <c r="FEG62" s="265"/>
      <c r="FEH62" s="265"/>
      <c r="FEI62" s="265"/>
      <c r="FEJ62" s="265"/>
      <c r="FEK62" s="265"/>
      <c r="FEL62" s="265" t="s">
        <v>457</v>
      </c>
      <c r="FEM62" s="265"/>
      <c r="FEN62" s="265"/>
      <c r="FEO62" s="265"/>
      <c r="FEP62" s="265"/>
      <c r="FEQ62" s="265"/>
      <c r="FER62" s="265"/>
      <c r="FES62" s="265"/>
      <c r="FET62" s="265"/>
      <c r="FEU62" s="265"/>
      <c r="FEV62" s="265"/>
      <c r="FEW62" s="265"/>
      <c r="FEX62" s="265"/>
      <c r="FEY62" s="265"/>
      <c r="FEZ62" s="265"/>
      <c r="FFA62" s="265"/>
      <c r="FFB62" s="265" t="s">
        <v>457</v>
      </c>
      <c r="FFC62" s="265"/>
      <c r="FFD62" s="265"/>
      <c r="FFE62" s="265"/>
      <c r="FFF62" s="265"/>
      <c r="FFG62" s="265"/>
      <c r="FFH62" s="265"/>
      <c r="FFI62" s="265"/>
      <c r="FFJ62" s="265"/>
      <c r="FFK62" s="265"/>
      <c r="FFL62" s="265"/>
      <c r="FFM62" s="265"/>
      <c r="FFN62" s="265"/>
      <c r="FFO62" s="265"/>
      <c r="FFP62" s="265"/>
      <c r="FFQ62" s="265"/>
      <c r="FFR62" s="265" t="s">
        <v>457</v>
      </c>
      <c r="FFS62" s="265"/>
      <c r="FFT62" s="265"/>
      <c r="FFU62" s="265"/>
      <c r="FFV62" s="265"/>
      <c r="FFW62" s="265"/>
      <c r="FFX62" s="265"/>
      <c r="FFY62" s="265"/>
      <c r="FFZ62" s="265"/>
      <c r="FGA62" s="265"/>
      <c r="FGB62" s="265"/>
      <c r="FGC62" s="265"/>
      <c r="FGD62" s="265"/>
      <c r="FGE62" s="265"/>
      <c r="FGF62" s="265"/>
      <c r="FGG62" s="265"/>
      <c r="FGH62" s="265" t="s">
        <v>457</v>
      </c>
      <c r="FGI62" s="265"/>
      <c r="FGJ62" s="265"/>
      <c r="FGK62" s="265"/>
      <c r="FGL62" s="265"/>
      <c r="FGM62" s="265"/>
      <c r="FGN62" s="265"/>
      <c r="FGO62" s="265"/>
      <c r="FGP62" s="265"/>
      <c r="FGQ62" s="265"/>
      <c r="FGR62" s="265"/>
      <c r="FGS62" s="265"/>
      <c r="FGT62" s="265"/>
      <c r="FGU62" s="265"/>
      <c r="FGV62" s="265"/>
      <c r="FGW62" s="265"/>
      <c r="FGX62" s="265" t="s">
        <v>457</v>
      </c>
      <c r="FGY62" s="265"/>
      <c r="FGZ62" s="265"/>
      <c r="FHA62" s="265"/>
      <c r="FHB62" s="265"/>
      <c r="FHC62" s="265"/>
      <c r="FHD62" s="265"/>
      <c r="FHE62" s="265"/>
      <c r="FHF62" s="265"/>
      <c r="FHG62" s="265"/>
      <c r="FHH62" s="265"/>
      <c r="FHI62" s="265"/>
      <c r="FHJ62" s="265"/>
      <c r="FHK62" s="265"/>
      <c r="FHL62" s="265"/>
      <c r="FHM62" s="265"/>
      <c r="FHN62" s="265" t="s">
        <v>457</v>
      </c>
      <c r="FHO62" s="265"/>
      <c r="FHP62" s="265"/>
      <c r="FHQ62" s="265"/>
      <c r="FHR62" s="265"/>
      <c r="FHS62" s="265"/>
      <c r="FHT62" s="265"/>
      <c r="FHU62" s="265"/>
      <c r="FHV62" s="265"/>
      <c r="FHW62" s="265"/>
      <c r="FHX62" s="265"/>
      <c r="FHY62" s="265"/>
      <c r="FHZ62" s="265"/>
      <c r="FIA62" s="265"/>
      <c r="FIB62" s="265"/>
      <c r="FIC62" s="265"/>
      <c r="FID62" s="265" t="s">
        <v>457</v>
      </c>
      <c r="FIE62" s="265"/>
      <c r="FIF62" s="265"/>
      <c r="FIG62" s="265"/>
      <c r="FIH62" s="265"/>
      <c r="FII62" s="265"/>
      <c r="FIJ62" s="265"/>
      <c r="FIK62" s="265"/>
      <c r="FIL62" s="265"/>
      <c r="FIM62" s="265"/>
      <c r="FIN62" s="265"/>
      <c r="FIO62" s="265"/>
      <c r="FIP62" s="265"/>
      <c r="FIQ62" s="265"/>
      <c r="FIR62" s="265"/>
      <c r="FIS62" s="265"/>
      <c r="FIT62" s="265" t="s">
        <v>457</v>
      </c>
      <c r="FIU62" s="265"/>
      <c r="FIV62" s="265"/>
      <c r="FIW62" s="265"/>
      <c r="FIX62" s="265"/>
      <c r="FIY62" s="265"/>
      <c r="FIZ62" s="265"/>
      <c r="FJA62" s="265"/>
      <c r="FJB62" s="265"/>
      <c r="FJC62" s="265"/>
      <c r="FJD62" s="265"/>
      <c r="FJE62" s="265"/>
      <c r="FJF62" s="265"/>
      <c r="FJG62" s="265"/>
      <c r="FJH62" s="265"/>
      <c r="FJI62" s="265"/>
      <c r="FJJ62" s="265" t="s">
        <v>457</v>
      </c>
      <c r="FJK62" s="265"/>
      <c r="FJL62" s="265"/>
      <c r="FJM62" s="265"/>
      <c r="FJN62" s="265"/>
      <c r="FJO62" s="265"/>
      <c r="FJP62" s="265"/>
      <c r="FJQ62" s="265"/>
      <c r="FJR62" s="265"/>
      <c r="FJS62" s="265"/>
      <c r="FJT62" s="265"/>
      <c r="FJU62" s="265"/>
      <c r="FJV62" s="265"/>
      <c r="FJW62" s="265"/>
      <c r="FJX62" s="265"/>
      <c r="FJY62" s="265"/>
      <c r="FJZ62" s="265" t="s">
        <v>457</v>
      </c>
      <c r="FKA62" s="265"/>
      <c r="FKB62" s="265"/>
      <c r="FKC62" s="265"/>
      <c r="FKD62" s="265"/>
      <c r="FKE62" s="265"/>
      <c r="FKF62" s="265"/>
      <c r="FKG62" s="265"/>
      <c r="FKH62" s="265"/>
      <c r="FKI62" s="265"/>
      <c r="FKJ62" s="265"/>
      <c r="FKK62" s="265"/>
      <c r="FKL62" s="265"/>
      <c r="FKM62" s="265"/>
      <c r="FKN62" s="265"/>
      <c r="FKO62" s="265"/>
      <c r="FKP62" s="265" t="s">
        <v>457</v>
      </c>
      <c r="FKQ62" s="265"/>
      <c r="FKR62" s="265"/>
      <c r="FKS62" s="265"/>
      <c r="FKT62" s="265"/>
      <c r="FKU62" s="265"/>
      <c r="FKV62" s="265"/>
      <c r="FKW62" s="265"/>
      <c r="FKX62" s="265"/>
      <c r="FKY62" s="265"/>
      <c r="FKZ62" s="265"/>
      <c r="FLA62" s="265"/>
      <c r="FLB62" s="265"/>
      <c r="FLC62" s="265"/>
      <c r="FLD62" s="265"/>
      <c r="FLE62" s="265"/>
      <c r="FLF62" s="265" t="s">
        <v>457</v>
      </c>
      <c r="FLG62" s="265"/>
      <c r="FLH62" s="265"/>
      <c r="FLI62" s="265"/>
      <c r="FLJ62" s="265"/>
      <c r="FLK62" s="265"/>
      <c r="FLL62" s="265"/>
      <c r="FLM62" s="265"/>
      <c r="FLN62" s="265"/>
      <c r="FLO62" s="265"/>
      <c r="FLP62" s="265"/>
      <c r="FLQ62" s="265"/>
      <c r="FLR62" s="265"/>
      <c r="FLS62" s="265"/>
      <c r="FLT62" s="265"/>
      <c r="FLU62" s="265"/>
      <c r="FLV62" s="265" t="s">
        <v>457</v>
      </c>
      <c r="FLW62" s="265"/>
      <c r="FLX62" s="265"/>
      <c r="FLY62" s="265"/>
      <c r="FLZ62" s="265"/>
      <c r="FMA62" s="265"/>
      <c r="FMB62" s="265"/>
      <c r="FMC62" s="265"/>
      <c r="FMD62" s="265"/>
      <c r="FME62" s="265"/>
      <c r="FMF62" s="265"/>
      <c r="FMG62" s="265"/>
      <c r="FMH62" s="265"/>
      <c r="FMI62" s="265"/>
      <c r="FMJ62" s="265"/>
      <c r="FMK62" s="265"/>
      <c r="FML62" s="265" t="s">
        <v>457</v>
      </c>
      <c r="FMM62" s="265"/>
      <c r="FMN62" s="265"/>
      <c r="FMO62" s="265"/>
      <c r="FMP62" s="265"/>
      <c r="FMQ62" s="265"/>
      <c r="FMR62" s="265"/>
      <c r="FMS62" s="265"/>
      <c r="FMT62" s="265"/>
      <c r="FMU62" s="265"/>
      <c r="FMV62" s="265"/>
      <c r="FMW62" s="265"/>
      <c r="FMX62" s="265"/>
      <c r="FMY62" s="265"/>
      <c r="FMZ62" s="265"/>
      <c r="FNA62" s="265"/>
      <c r="FNB62" s="265" t="s">
        <v>457</v>
      </c>
      <c r="FNC62" s="265"/>
      <c r="FND62" s="265"/>
      <c r="FNE62" s="265"/>
      <c r="FNF62" s="265"/>
      <c r="FNG62" s="265"/>
      <c r="FNH62" s="265"/>
      <c r="FNI62" s="265"/>
      <c r="FNJ62" s="265"/>
      <c r="FNK62" s="265"/>
      <c r="FNL62" s="265"/>
      <c r="FNM62" s="265"/>
      <c r="FNN62" s="265"/>
      <c r="FNO62" s="265"/>
      <c r="FNP62" s="265"/>
      <c r="FNQ62" s="265"/>
      <c r="FNR62" s="265" t="s">
        <v>457</v>
      </c>
      <c r="FNS62" s="265"/>
      <c r="FNT62" s="265"/>
      <c r="FNU62" s="265"/>
      <c r="FNV62" s="265"/>
      <c r="FNW62" s="265"/>
      <c r="FNX62" s="265"/>
      <c r="FNY62" s="265"/>
      <c r="FNZ62" s="265"/>
      <c r="FOA62" s="265"/>
      <c r="FOB62" s="265"/>
      <c r="FOC62" s="265"/>
      <c r="FOD62" s="265"/>
      <c r="FOE62" s="265"/>
      <c r="FOF62" s="265"/>
      <c r="FOG62" s="265"/>
      <c r="FOH62" s="265" t="s">
        <v>457</v>
      </c>
      <c r="FOI62" s="265"/>
      <c r="FOJ62" s="265"/>
      <c r="FOK62" s="265"/>
      <c r="FOL62" s="265"/>
      <c r="FOM62" s="265"/>
      <c r="FON62" s="265"/>
      <c r="FOO62" s="265"/>
      <c r="FOP62" s="265"/>
      <c r="FOQ62" s="265"/>
      <c r="FOR62" s="265"/>
      <c r="FOS62" s="265"/>
      <c r="FOT62" s="265"/>
      <c r="FOU62" s="265"/>
      <c r="FOV62" s="265"/>
      <c r="FOW62" s="265"/>
      <c r="FOX62" s="265" t="s">
        <v>457</v>
      </c>
      <c r="FOY62" s="265"/>
      <c r="FOZ62" s="265"/>
      <c r="FPA62" s="265"/>
      <c r="FPB62" s="265"/>
      <c r="FPC62" s="265"/>
      <c r="FPD62" s="265"/>
      <c r="FPE62" s="265"/>
      <c r="FPF62" s="265"/>
      <c r="FPG62" s="265"/>
      <c r="FPH62" s="265"/>
      <c r="FPI62" s="265"/>
      <c r="FPJ62" s="265"/>
      <c r="FPK62" s="265"/>
      <c r="FPL62" s="265"/>
      <c r="FPM62" s="265"/>
      <c r="FPN62" s="265" t="s">
        <v>457</v>
      </c>
      <c r="FPO62" s="265"/>
      <c r="FPP62" s="265"/>
      <c r="FPQ62" s="265"/>
      <c r="FPR62" s="265"/>
      <c r="FPS62" s="265"/>
      <c r="FPT62" s="265"/>
      <c r="FPU62" s="265"/>
      <c r="FPV62" s="265"/>
      <c r="FPW62" s="265"/>
      <c r="FPX62" s="265"/>
      <c r="FPY62" s="265"/>
      <c r="FPZ62" s="265"/>
      <c r="FQA62" s="265"/>
      <c r="FQB62" s="265"/>
      <c r="FQC62" s="265"/>
      <c r="FQD62" s="265" t="s">
        <v>457</v>
      </c>
      <c r="FQE62" s="265"/>
      <c r="FQF62" s="265"/>
      <c r="FQG62" s="265"/>
      <c r="FQH62" s="265"/>
      <c r="FQI62" s="265"/>
      <c r="FQJ62" s="265"/>
      <c r="FQK62" s="265"/>
      <c r="FQL62" s="265"/>
      <c r="FQM62" s="265"/>
      <c r="FQN62" s="265"/>
      <c r="FQO62" s="265"/>
      <c r="FQP62" s="265"/>
      <c r="FQQ62" s="265"/>
      <c r="FQR62" s="265"/>
      <c r="FQS62" s="265"/>
      <c r="FQT62" s="265" t="s">
        <v>457</v>
      </c>
      <c r="FQU62" s="265"/>
      <c r="FQV62" s="265"/>
      <c r="FQW62" s="265"/>
      <c r="FQX62" s="265"/>
      <c r="FQY62" s="265"/>
      <c r="FQZ62" s="265"/>
      <c r="FRA62" s="265"/>
      <c r="FRB62" s="265"/>
      <c r="FRC62" s="265"/>
      <c r="FRD62" s="265"/>
      <c r="FRE62" s="265"/>
      <c r="FRF62" s="265"/>
      <c r="FRG62" s="265"/>
      <c r="FRH62" s="265"/>
      <c r="FRI62" s="265"/>
      <c r="FRJ62" s="265" t="s">
        <v>457</v>
      </c>
      <c r="FRK62" s="265"/>
      <c r="FRL62" s="265"/>
      <c r="FRM62" s="265"/>
      <c r="FRN62" s="265"/>
      <c r="FRO62" s="265"/>
      <c r="FRP62" s="265"/>
      <c r="FRQ62" s="265"/>
      <c r="FRR62" s="265"/>
      <c r="FRS62" s="265"/>
      <c r="FRT62" s="265"/>
      <c r="FRU62" s="265"/>
      <c r="FRV62" s="265"/>
      <c r="FRW62" s="265"/>
      <c r="FRX62" s="265"/>
      <c r="FRY62" s="265"/>
      <c r="FRZ62" s="265" t="s">
        <v>457</v>
      </c>
      <c r="FSA62" s="265"/>
      <c r="FSB62" s="265"/>
      <c r="FSC62" s="265"/>
      <c r="FSD62" s="265"/>
      <c r="FSE62" s="265"/>
      <c r="FSF62" s="265"/>
      <c r="FSG62" s="265"/>
      <c r="FSH62" s="265"/>
      <c r="FSI62" s="265"/>
      <c r="FSJ62" s="265"/>
      <c r="FSK62" s="265"/>
      <c r="FSL62" s="265"/>
      <c r="FSM62" s="265"/>
      <c r="FSN62" s="265"/>
      <c r="FSO62" s="265"/>
      <c r="FSP62" s="265" t="s">
        <v>457</v>
      </c>
      <c r="FSQ62" s="265"/>
      <c r="FSR62" s="265"/>
      <c r="FSS62" s="265"/>
      <c r="FST62" s="265"/>
      <c r="FSU62" s="265"/>
      <c r="FSV62" s="265"/>
      <c r="FSW62" s="265"/>
      <c r="FSX62" s="265"/>
      <c r="FSY62" s="265"/>
      <c r="FSZ62" s="265"/>
      <c r="FTA62" s="265"/>
      <c r="FTB62" s="265"/>
      <c r="FTC62" s="265"/>
      <c r="FTD62" s="265"/>
      <c r="FTE62" s="265"/>
      <c r="FTF62" s="265" t="s">
        <v>457</v>
      </c>
      <c r="FTG62" s="265"/>
      <c r="FTH62" s="265"/>
      <c r="FTI62" s="265"/>
      <c r="FTJ62" s="265"/>
      <c r="FTK62" s="265"/>
      <c r="FTL62" s="265"/>
      <c r="FTM62" s="265"/>
      <c r="FTN62" s="265"/>
      <c r="FTO62" s="265"/>
      <c r="FTP62" s="265"/>
      <c r="FTQ62" s="265"/>
      <c r="FTR62" s="265"/>
      <c r="FTS62" s="265"/>
      <c r="FTT62" s="265"/>
      <c r="FTU62" s="265"/>
      <c r="FTV62" s="265" t="s">
        <v>457</v>
      </c>
      <c r="FTW62" s="265"/>
      <c r="FTX62" s="265"/>
      <c r="FTY62" s="265"/>
      <c r="FTZ62" s="265"/>
      <c r="FUA62" s="265"/>
      <c r="FUB62" s="265"/>
      <c r="FUC62" s="265"/>
      <c r="FUD62" s="265"/>
      <c r="FUE62" s="265"/>
      <c r="FUF62" s="265"/>
      <c r="FUG62" s="265"/>
      <c r="FUH62" s="265"/>
      <c r="FUI62" s="265"/>
      <c r="FUJ62" s="265"/>
      <c r="FUK62" s="265"/>
      <c r="FUL62" s="265" t="s">
        <v>457</v>
      </c>
      <c r="FUM62" s="265"/>
      <c r="FUN62" s="265"/>
      <c r="FUO62" s="265"/>
      <c r="FUP62" s="265"/>
      <c r="FUQ62" s="265"/>
      <c r="FUR62" s="265"/>
      <c r="FUS62" s="265"/>
      <c r="FUT62" s="265"/>
      <c r="FUU62" s="265"/>
      <c r="FUV62" s="265"/>
      <c r="FUW62" s="265"/>
      <c r="FUX62" s="265"/>
      <c r="FUY62" s="265"/>
      <c r="FUZ62" s="265"/>
      <c r="FVA62" s="265"/>
      <c r="FVB62" s="265" t="s">
        <v>457</v>
      </c>
      <c r="FVC62" s="265"/>
      <c r="FVD62" s="265"/>
      <c r="FVE62" s="265"/>
      <c r="FVF62" s="265"/>
      <c r="FVG62" s="265"/>
      <c r="FVH62" s="265"/>
      <c r="FVI62" s="265"/>
      <c r="FVJ62" s="265"/>
      <c r="FVK62" s="265"/>
      <c r="FVL62" s="265"/>
      <c r="FVM62" s="265"/>
      <c r="FVN62" s="265"/>
      <c r="FVO62" s="265"/>
      <c r="FVP62" s="265"/>
      <c r="FVQ62" s="265"/>
      <c r="FVR62" s="265" t="s">
        <v>457</v>
      </c>
      <c r="FVS62" s="265"/>
      <c r="FVT62" s="265"/>
      <c r="FVU62" s="265"/>
      <c r="FVV62" s="265"/>
      <c r="FVW62" s="265"/>
      <c r="FVX62" s="265"/>
      <c r="FVY62" s="265"/>
      <c r="FVZ62" s="265"/>
      <c r="FWA62" s="265"/>
      <c r="FWB62" s="265"/>
      <c r="FWC62" s="265"/>
      <c r="FWD62" s="265"/>
      <c r="FWE62" s="265"/>
      <c r="FWF62" s="265"/>
      <c r="FWG62" s="265"/>
      <c r="FWH62" s="265" t="s">
        <v>457</v>
      </c>
      <c r="FWI62" s="265"/>
      <c r="FWJ62" s="265"/>
      <c r="FWK62" s="265"/>
      <c r="FWL62" s="265"/>
      <c r="FWM62" s="265"/>
      <c r="FWN62" s="265"/>
      <c r="FWO62" s="265"/>
      <c r="FWP62" s="265"/>
      <c r="FWQ62" s="265"/>
      <c r="FWR62" s="265"/>
      <c r="FWS62" s="265"/>
      <c r="FWT62" s="265"/>
      <c r="FWU62" s="265"/>
      <c r="FWV62" s="265"/>
      <c r="FWW62" s="265"/>
      <c r="FWX62" s="265" t="s">
        <v>457</v>
      </c>
      <c r="FWY62" s="265"/>
      <c r="FWZ62" s="265"/>
      <c r="FXA62" s="265"/>
      <c r="FXB62" s="265"/>
      <c r="FXC62" s="265"/>
      <c r="FXD62" s="265"/>
      <c r="FXE62" s="265"/>
      <c r="FXF62" s="265"/>
      <c r="FXG62" s="265"/>
      <c r="FXH62" s="265"/>
      <c r="FXI62" s="265"/>
      <c r="FXJ62" s="265"/>
      <c r="FXK62" s="265"/>
      <c r="FXL62" s="265"/>
      <c r="FXM62" s="265"/>
      <c r="FXN62" s="265" t="s">
        <v>457</v>
      </c>
      <c r="FXO62" s="265"/>
      <c r="FXP62" s="265"/>
      <c r="FXQ62" s="265"/>
      <c r="FXR62" s="265"/>
      <c r="FXS62" s="265"/>
      <c r="FXT62" s="265"/>
      <c r="FXU62" s="265"/>
      <c r="FXV62" s="265"/>
      <c r="FXW62" s="265"/>
      <c r="FXX62" s="265"/>
      <c r="FXY62" s="265"/>
      <c r="FXZ62" s="265"/>
      <c r="FYA62" s="265"/>
      <c r="FYB62" s="265"/>
      <c r="FYC62" s="265"/>
      <c r="FYD62" s="265" t="s">
        <v>457</v>
      </c>
      <c r="FYE62" s="265"/>
      <c r="FYF62" s="265"/>
      <c r="FYG62" s="265"/>
      <c r="FYH62" s="265"/>
      <c r="FYI62" s="265"/>
      <c r="FYJ62" s="265"/>
      <c r="FYK62" s="265"/>
      <c r="FYL62" s="265"/>
      <c r="FYM62" s="265"/>
      <c r="FYN62" s="265"/>
      <c r="FYO62" s="265"/>
      <c r="FYP62" s="265"/>
      <c r="FYQ62" s="265"/>
      <c r="FYR62" s="265"/>
      <c r="FYS62" s="265"/>
      <c r="FYT62" s="265" t="s">
        <v>457</v>
      </c>
      <c r="FYU62" s="265"/>
      <c r="FYV62" s="265"/>
      <c r="FYW62" s="265"/>
      <c r="FYX62" s="265"/>
      <c r="FYY62" s="265"/>
      <c r="FYZ62" s="265"/>
      <c r="FZA62" s="265"/>
      <c r="FZB62" s="265"/>
      <c r="FZC62" s="265"/>
      <c r="FZD62" s="265"/>
      <c r="FZE62" s="265"/>
      <c r="FZF62" s="265"/>
      <c r="FZG62" s="265"/>
      <c r="FZH62" s="265"/>
      <c r="FZI62" s="265"/>
      <c r="FZJ62" s="265" t="s">
        <v>457</v>
      </c>
      <c r="FZK62" s="265"/>
      <c r="FZL62" s="265"/>
      <c r="FZM62" s="265"/>
      <c r="FZN62" s="265"/>
      <c r="FZO62" s="265"/>
      <c r="FZP62" s="265"/>
      <c r="FZQ62" s="265"/>
      <c r="FZR62" s="265"/>
      <c r="FZS62" s="265"/>
      <c r="FZT62" s="265"/>
      <c r="FZU62" s="265"/>
      <c r="FZV62" s="265"/>
      <c r="FZW62" s="265"/>
      <c r="FZX62" s="265"/>
      <c r="FZY62" s="265"/>
      <c r="FZZ62" s="265" t="s">
        <v>457</v>
      </c>
      <c r="GAA62" s="265"/>
      <c r="GAB62" s="265"/>
      <c r="GAC62" s="265"/>
      <c r="GAD62" s="265"/>
      <c r="GAE62" s="265"/>
      <c r="GAF62" s="265"/>
      <c r="GAG62" s="265"/>
      <c r="GAH62" s="265"/>
      <c r="GAI62" s="265"/>
      <c r="GAJ62" s="265"/>
      <c r="GAK62" s="265"/>
      <c r="GAL62" s="265"/>
      <c r="GAM62" s="265"/>
      <c r="GAN62" s="265"/>
      <c r="GAO62" s="265"/>
      <c r="GAP62" s="265" t="s">
        <v>457</v>
      </c>
      <c r="GAQ62" s="265"/>
      <c r="GAR62" s="265"/>
      <c r="GAS62" s="265"/>
      <c r="GAT62" s="265"/>
      <c r="GAU62" s="265"/>
      <c r="GAV62" s="265"/>
      <c r="GAW62" s="265"/>
      <c r="GAX62" s="265"/>
      <c r="GAY62" s="265"/>
      <c r="GAZ62" s="265"/>
      <c r="GBA62" s="265"/>
      <c r="GBB62" s="265"/>
      <c r="GBC62" s="265"/>
      <c r="GBD62" s="265"/>
      <c r="GBE62" s="265"/>
      <c r="GBF62" s="265" t="s">
        <v>457</v>
      </c>
      <c r="GBG62" s="265"/>
      <c r="GBH62" s="265"/>
      <c r="GBI62" s="265"/>
      <c r="GBJ62" s="265"/>
      <c r="GBK62" s="265"/>
      <c r="GBL62" s="265"/>
      <c r="GBM62" s="265"/>
      <c r="GBN62" s="265"/>
      <c r="GBO62" s="265"/>
      <c r="GBP62" s="265"/>
      <c r="GBQ62" s="265"/>
      <c r="GBR62" s="265"/>
      <c r="GBS62" s="265"/>
      <c r="GBT62" s="265"/>
      <c r="GBU62" s="265"/>
      <c r="GBV62" s="265" t="s">
        <v>457</v>
      </c>
      <c r="GBW62" s="265"/>
      <c r="GBX62" s="265"/>
      <c r="GBY62" s="265"/>
      <c r="GBZ62" s="265"/>
      <c r="GCA62" s="265"/>
      <c r="GCB62" s="265"/>
      <c r="GCC62" s="265"/>
      <c r="GCD62" s="265"/>
      <c r="GCE62" s="265"/>
      <c r="GCF62" s="265"/>
      <c r="GCG62" s="265"/>
      <c r="GCH62" s="265"/>
      <c r="GCI62" s="265"/>
      <c r="GCJ62" s="265"/>
      <c r="GCK62" s="265"/>
      <c r="GCL62" s="265" t="s">
        <v>457</v>
      </c>
      <c r="GCM62" s="265"/>
      <c r="GCN62" s="265"/>
      <c r="GCO62" s="265"/>
      <c r="GCP62" s="265"/>
      <c r="GCQ62" s="265"/>
      <c r="GCR62" s="265"/>
      <c r="GCS62" s="265"/>
      <c r="GCT62" s="265"/>
      <c r="GCU62" s="265"/>
      <c r="GCV62" s="265"/>
      <c r="GCW62" s="265"/>
      <c r="GCX62" s="265"/>
      <c r="GCY62" s="265"/>
      <c r="GCZ62" s="265"/>
      <c r="GDA62" s="265"/>
      <c r="GDB62" s="265" t="s">
        <v>457</v>
      </c>
      <c r="GDC62" s="265"/>
      <c r="GDD62" s="265"/>
      <c r="GDE62" s="265"/>
      <c r="GDF62" s="265"/>
      <c r="GDG62" s="265"/>
      <c r="GDH62" s="265"/>
      <c r="GDI62" s="265"/>
      <c r="GDJ62" s="265"/>
      <c r="GDK62" s="265"/>
      <c r="GDL62" s="265"/>
      <c r="GDM62" s="265"/>
      <c r="GDN62" s="265"/>
      <c r="GDO62" s="265"/>
      <c r="GDP62" s="265"/>
      <c r="GDQ62" s="265"/>
      <c r="GDR62" s="265" t="s">
        <v>457</v>
      </c>
      <c r="GDS62" s="265"/>
      <c r="GDT62" s="265"/>
      <c r="GDU62" s="265"/>
      <c r="GDV62" s="265"/>
      <c r="GDW62" s="265"/>
      <c r="GDX62" s="265"/>
      <c r="GDY62" s="265"/>
      <c r="GDZ62" s="265"/>
      <c r="GEA62" s="265"/>
      <c r="GEB62" s="265"/>
      <c r="GEC62" s="265"/>
      <c r="GED62" s="265"/>
      <c r="GEE62" s="265"/>
      <c r="GEF62" s="265"/>
      <c r="GEG62" s="265"/>
      <c r="GEH62" s="265" t="s">
        <v>457</v>
      </c>
      <c r="GEI62" s="265"/>
      <c r="GEJ62" s="265"/>
      <c r="GEK62" s="265"/>
      <c r="GEL62" s="265"/>
      <c r="GEM62" s="265"/>
      <c r="GEN62" s="265"/>
      <c r="GEO62" s="265"/>
      <c r="GEP62" s="265"/>
      <c r="GEQ62" s="265"/>
      <c r="GER62" s="265"/>
      <c r="GES62" s="265"/>
      <c r="GET62" s="265"/>
      <c r="GEU62" s="265"/>
      <c r="GEV62" s="265"/>
      <c r="GEW62" s="265"/>
      <c r="GEX62" s="265" t="s">
        <v>457</v>
      </c>
      <c r="GEY62" s="265"/>
      <c r="GEZ62" s="265"/>
      <c r="GFA62" s="265"/>
      <c r="GFB62" s="265"/>
      <c r="GFC62" s="265"/>
      <c r="GFD62" s="265"/>
      <c r="GFE62" s="265"/>
      <c r="GFF62" s="265"/>
      <c r="GFG62" s="265"/>
      <c r="GFH62" s="265"/>
      <c r="GFI62" s="265"/>
      <c r="GFJ62" s="265"/>
      <c r="GFK62" s="265"/>
      <c r="GFL62" s="265"/>
      <c r="GFM62" s="265"/>
      <c r="GFN62" s="265" t="s">
        <v>457</v>
      </c>
      <c r="GFO62" s="265"/>
      <c r="GFP62" s="265"/>
      <c r="GFQ62" s="265"/>
      <c r="GFR62" s="265"/>
      <c r="GFS62" s="265"/>
      <c r="GFT62" s="265"/>
      <c r="GFU62" s="265"/>
      <c r="GFV62" s="265"/>
      <c r="GFW62" s="265"/>
      <c r="GFX62" s="265"/>
      <c r="GFY62" s="265"/>
      <c r="GFZ62" s="265"/>
      <c r="GGA62" s="265"/>
      <c r="GGB62" s="265"/>
      <c r="GGC62" s="265"/>
      <c r="GGD62" s="265" t="s">
        <v>457</v>
      </c>
      <c r="GGE62" s="265"/>
      <c r="GGF62" s="265"/>
      <c r="GGG62" s="265"/>
      <c r="GGH62" s="265"/>
      <c r="GGI62" s="265"/>
      <c r="GGJ62" s="265"/>
      <c r="GGK62" s="265"/>
      <c r="GGL62" s="265"/>
      <c r="GGM62" s="265"/>
      <c r="GGN62" s="265"/>
      <c r="GGO62" s="265"/>
      <c r="GGP62" s="265"/>
      <c r="GGQ62" s="265"/>
      <c r="GGR62" s="265"/>
      <c r="GGS62" s="265"/>
      <c r="GGT62" s="265" t="s">
        <v>457</v>
      </c>
      <c r="GGU62" s="265"/>
      <c r="GGV62" s="265"/>
      <c r="GGW62" s="265"/>
      <c r="GGX62" s="265"/>
      <c r="GGY62" s="265"/>
      <c r="GGZ62" s="265"/>
      <c r="GHA62" s="265"/>
      <c r="GHB62" s="265"/>
      <c r="GHC62" s="265"/>
      <c r="GHD62" s="265"/>
      <c r="GHE62" s="265"/>
      <c r="GHF62" s="265"/>
      <c r="GHG62" s="265"/>
      <c r="GHH62" s="265"/>
      <c r="GHI62" s="265"/>
      <c r="GHJ62" s="265" t="s">
        <v>457</v>
      </c>
      <c r="GHK62" s="265"/>
      <c r="GHL62" s="265"/>
      <c r="GHM62" s="265"/>
      <c r="GHN62" s="265"/>
      <c r="GHO62" s="265"/>
      <c r="GHP62" s="265"/>
      <c r="GHQ62" s="265"/>
      <c r="GHR62" s="265"/>
      <c r="GHS62" s="265"/>
      <c r="GHT62" s="265"/>
      <c r="GHU62" s="265"/>
      <c r="GHV62" s="265"/>
      <c r="GHW62" s="265"/>
      <c r="GHX62" s="265"/>
      <c r="GHY62" s="265"/>
      <c r="GHZ62" s="265" t="s">
        <v>457</v>
      </c>
      <c r="GIA62" s="265"/>
      <c r="GIB62" s="265"/>
      <c r="GIC62" s="265"/>
      <c r="GID62" s="265"/>
      <c r="GIE62" s="265"/>
      <c r="GIF62" s="265"/>
      <c r="GIG62" s="265"/>
      <c r="GIH62" s="265"/>
      <c r="GII62" s="265"/>
      <c r="GIJ62" s="265"/>
      <c r="GIK62" s="265"/>
      <c r="GIL62" s="265"/>
      <c r="GIM62" s="265"/>
      <c r="GIN62" s="265"/>
      <c r="GIO62" s="265"/>
      <c r="GIP62" s="265" t="s">
        <v>457</v>
      </c>
      <c r="GIQ62" s="265"/>
      <c r="GIR62" s="265"/>
      <c r="GIS62" s="265"/>
      <c r="GIT62" s="265"/>
      <c r="GIU62" s="265"/>
      <c r="GIV62" s="265"/>
      <c r="GIW62" s="265"/>
      <c r="GIX62" s="265"/>
      <c r="GIY62" s="265"/>
      <c r="GIZ62" s="265"/>
      <c r="GJA62" s="265"/>
      <c r="GJB62" s="265"/>
      <c r="GJC62" s="265"/>
      <c r="GJD62" s="265"/>
      <c r="GJE62" s="265"/>
      <c r="GJF62" s="265" t="s">
        <v>457</v>
      </c>
      <c r="GJG62" s="265"/>
      <c r="GJH62" s="265"/>
      <c r="GJI62" s="265"/>
      <c r="GJJ62" s="265"/>
      <c r="GJK62" s="265"/>
      <c r="GJL62" s="265"/>
      <c r="GJM62" s="265"/>
      <c r="GJN62" s="265"/>
      <c r="GJO62" s="265"/>
      <c r="GJP62" s="265"/>
      <c r="GJQ62" s="265"/>
      <c r="GJR62" s="265"/>
      <c r="GJS62" s="265"/>
      <c r="GJT62" s="265"/>
      <c r="GJU62" s="265"/>
      <c r="GJV62" s="265" t="s">
        <v>457</v>
      </c>
      <c r="GJW62" s="265"/>
      <c r="GJX62" s="265"/>
      <c r="GJY62" s="265"/>
      <c r="GJZ62" s="265"/>
      <c r="GKA62" s="265"/>
      <c r="GKB62" s="265"/>
      <c r="GKC62" s="265"/>
      <c r="GKD62" s="265"/>
      <c r="GKE62" s="265"/>
      <c r="GKF62" s="265"/>
      <c r="GKG62" s="265"/>
      <c r="GKH62" s="265"/>
      <c r="GKI62" s="265"/>
      <c r="GKJ62" s="265"/>
      <c r="GKK62" s="265"/>
      <c r="GKL62" s="265" t="s">
        <v>457</v>
      </c>
      <c r="GKM62" s="265"/>
      <c r="GKN62" s="265"/>
      <c r="GKO62" s="265"/>
      <c r="GKP62" s="265"/>
      <c r="GKQ62" s="265"/>
      <c r="GKR62" s="265"/>
      <c r="GKS62" s="265"/>
      <c r="GKT62" s="265"/>
      <c r="GKU62" s="265"/>
      <c r="GKV62" s="265"/>
      <c r="GKW62" s="265"/>
      <c r="GKX62" s="265"/>
      <c r="GKY62" s="265"/>
      <c r="GKZ62" s="265"/>
      <c r="GLA62" s="265"/>
      <c r="GLB62" s="265" t="s">
        <v>457</v>
      </c>
      <c r="GLC62" s="265"/>
      <c r="GLD62" s="265"/>
      <c r="GLE62" s="265"/>
      <c r="GLF62" s="265"/>
      <c r="GLG62" s="265"/>
      <c r="GLH62" s="265"/>
      <c r="GLI62" s="265"/>
      <c r="GLJ62" s="265"/>
      <c r="GLK62" s="265"/>
      <c r="GLL62" s="265"/>
      <c r="GLM62" s="265"/>
      <c r="GLN62" s="265"/>
      <c r="GLO62" s="265"/>
      <c r="GLP62" s="265"/>
      <c r="GLQ62" s="265"/>
      <c r="GLR62" s="265" t="s">
        <v>457</v>
      </c>
      <c r="GLS62" s="265"/>
      <c r="GLT62" s="265"/>
      <c r="GLU62" s="265"/>
      <c r="GLV62" s="265"/>
      <c r="GLW62" s="265"/>
      <c r="GLX62" s="265"/>
      <c r="GLY62" s="265"/>
      <c r="GLZ62" s="265"/>
      <c r="GMA62" s="265"/>
      <c r="GMB62" s="265"/>
      <c r="GMC62" s="265"/>
      <c r="GMD62" s="265"/>
      <c r="GME62" s="265"/>
      <c r="GMF62" s="265"/>
      <c r="GMG62" s="265"/>
      <c r="GMH62" s="265" t="s">
        <v>457</v>
      </c>
      <c r="GMI62" s="265"/>
      <c r="GMJ62" s="265"/>
      <c r="GMK62" s="265"/>
      <c r="GML62" s="265"/>
      <c r="GMM62" s="265"/>
      <c r="GMN62" s="265"/>
      <c r="GMO62" s="265"/>
      <c r="GMP62" s="265"/>
      <c r="GMQ62" s="265"/>
      <c r="GMR62" s="265"/>
      <c r="GMS62" s="265"/>
      <c r="GMT62" s="265"/>
      <c r="GMU62" s="265"/>
      <c r="GMV62" s="265"/>
      <c r="GMW62" s="265"/>
      <c r="GMX62" s="265" t="s">
        <v>457</v>
      </c>
      <c r="GMY62" s="265"/>
      <c r="GMZ62" s="265"/>
      <c r="GNA62" s="265"/>
      <c r="GNB62" s="265"/>
      <c r="GNC62" s="265"/>
      <c r="GND62" s="265"/>
      <c r="GNE62" s="265"/>
      <c r="GNF62" s="265"/>
      <c r="GNG62" s="265"/>
      <c r="GNH62" s="265"/>
      <c r="GNI62" s="265"/>
      <c r="GNJ62" s="265"/>
      <c r="GNK62" s="265"/>
      <c r="GNL62" s="265"/>
      <c r="GNM62" s="265"/>
      <c r="GNN62" s="265" t="s">
        <v>457</v>
      </c>
      <c r="GNO62" s="265"/>
      <c r="GNP62" s="265"/>
      <c r="GNQ62" s="265"/>
      <c r="GNR62" s="265"/>
      <c r="GNS62" s="265"/>
      <c r="GNT62" s="265"/>
      <c r="GNU62" s="265"/>
      <c r="GNV62" s="265"/>
      <c r="GNW62" s="265"/>
      <c r="GNX62" s="265"/>
      <c r="GNY62" s="265"/>
      <c r="GNZ62" s="265"/>
      <c r="GOA62" s="265"/>
      <c r="GOB62" s="265"/>
      <c r="GOC62" s="265"/>
      <c r="GOD62" s="265" t="s">
        <v>457</v>
      </c>
      <c r="GOE62" s="265"/>
      <c r="GOF62" s="265"/>
      <c r="GOG62" s="265"/>
      <c r="GOH62" s="265"/>
      <c r="GOI62" s="265"/>
      <c r="GOJ62" s="265"/>
      <c r="GOK62" s="265"/>
      <c r="GOL62" s="265"/>
      <c r="GOM62" s="265"/>
      <c r="GON62" s="265"/>
      <c r="GOO62" s="265"/>
      <c r="GOP62" s="265"/>
      <c r="GOQ62" s="265"/>
      <c r="GOR62" s="265"/>
      <c r="GOS62" s="265"/>
      <c r="GOT62" s="265" t="s">
        <v>457</v>
      </c>
      <c r="GOU62" s="265"/>
      <c r="GOV62" s="265"/>
      <c r="GOW62" s="265"/>
      <c r="GOX62" s="265"/>
      <c r="GOY62" s="265"/>
      <c r="GOZ62" s="265"/>
      <c r="GPA62" s="265"/>
      <c r="GPB62" s="265"/>
      <c r="GPC62" s="265"/>
      <c r="GPD62" s="265"/>
      <c r="GPE62" s="265"/>
      <c r="GPF62" s="265"/>
      <c r="GPG62" s="265"/>
      <c r="GPH62" s="265"/>
      <c r="GPI62" s="265"/>
      <c r="GPJ62" s="265" t="s">
        <v>457</v>
      </c>
      <c r="GPK62" s="265"/>
      <c r="GPL62" s="265"/>
      <c r="GPM62" s="265"/>
      <c r="GPN62" s="265"/>
      <c r="GPO62" s="265"/>
      <c r="GPP62" s="265"/>
      <c r="GPQ62" s="265"/>
      <c r="GPR62" s="265"/>
      <c r="GPS62" s="265"/>
      <c r="GPT62" s="265"/>
      <c r="GPU62" s="265"/>
      <c r="GPV62" s="265"/>
      <c r="GPW62" s="265"/>
      <c r="GPX62" s="265"/>
      <c r="GPY62" s="265"/>
      <c r="GPZ62" s="265" t="s">
        <v>457</v>
      </c>
      <c r="GQA62" s="265"/>
      <c r="GQB62" s="265"/>
      <c r="GQC62" s="265"/>
      <c r="GQD62" s="265"/>
      <c r="GQE62" s="265"/>
      <c r="GQF62" s="265"/>
      <c r="GQG62" s="265"/>
      <c r="GQH62" s="265"/>
      <c r="GQI62" s="265"/>
      <c r="GQJ62" s="265"/>
      <c r="GQK62" s="265"/>
      <c r="GQL62" s="265"/>
      <c r="GQM62" s="265"/>
      <c r="GQN62" s="265"/>
      <c r="GQO62" s="265"/>
      <c r="GQP62" s="265" t="s">
        <v>457</v>
      </c>
      <c r="GQQ62" s="265"/>
      <c r="GQR62" s="265"/>
      <c r="GQS62" s="265"/>
      <c r="GQT62" s="265"/>
      <c r="GQU62" s="265"/>
      <c r="GQV62" s="265"/>
      <c r="GQW62" s="265"/>
      <c r="GQX62" s="265"/>
      <c r="GQY62" s="265"/>
      <c r="GQZ62" s="265"/>
      <c r="GRA62" s="265"/>
      <c r="GRB62" s="265"/>
      <c r="GRC62" s="265"/>
      <c r="GRD62" s="265"/>
      <c r="GRE62" s="265"/>
      <c r="GRF62" s="265" t="s">
        <v>457</v>
      </c>
      <c r="GRG62" s="265"/>
      <c r="GRH62" s="265"/>
      <c r="GRI62" s="265"/>
      <c r="GRJ62" s="265"/>
      <c r="GRK62" s="265"/>
      <c r="GRL62" s="265"/>
      <c r="GRM62" s="265"/>
      <c r="GRN62" s="265"/>
      <c r="GRO62" s="265"/>
      <c r="GRP62" s="265"/>
      <c r="GRQ62" s="265"/>
      <c r="GRR62" s="265"/>
      <c r="GRS62" s="265"/>
      <c r="GRT62" s="265"/>
      <c r="GRU62" s="265"/>
      <c r="GRV62" s="265" t="s">
        <v>457</v>
      </c>
      <c r="GRW62" s="265"/>
      <c r="GRX62" s="265"/>
      <c r="GRY62" s="265"/>
      <c r="GRZ62" s="265"/>
      <c r="GSA62" s="265"/>
      <c r="GSB62" s="265"/>
      <c r="GSC62" s="265"/>
      <c r="GSD62" s="265"/>
      <c r="GSE62" s="265"/>
      <c r="GSF62" s="265"/>
      <c r="GSG62" s="265"/>
      <c r="GSH62" s="265"/>
      <c r="GSI62" s="265"/>
      <c r="GSJ62" s="265"/>
      <c r="GSK62" s="265"/>
      <c r="GSL62" s="265" t="s">
        <v>457</v>
      </c>
      <c r="GSM62" s="265"/>
      <c r="GSN62" s="265"/>
      <c r="GSO62" s="265"/>
      <c r="GSP62" s="265"/>
      <c r="GSQ62" s="265"/>
      <c r="GSR62" s="265"/>
      <c r="GSS62" s="265"/>
      <c r="GST62" s="265"/>
      <c r="GSU62" s="265"/>
      <c r="GSV62" s="265"/>
      <c r="GSW62" s="265"/>
      <c r="GSX62" s="265"/>
      <c r="GSY62" s="265"/>
      <c r="GSZ62" s="265"/>
      <c r="GTA62" s="265"/>
      <c r="GTB62" s="265" t="s">
        <v>457</v>
      </c>
      <c r="GTC62" s="265"/>
      <c r="GTD62" s="265"/>
      <c r="GTE62" s="265"/>
      <c r="GTF62" s="265"/>
      <c r="GTG62" s="265"/>
      <c r="GTH62" s="265"/>
      <c r="GTI62" s="265"/>
      <c r="GTJ62" s="265"/>
      <c r="GTK62" s="265"/>
      <c r="GTL62" s="265"/>
      <c r="GTM62" s="265"/>
      <c r="GTN62" s="265"/>
      <c r="GTO62" s="265"/>
      <c r="GTP62" s="265"/>
      <c r="GTQ62" s="265"/>
      <c r="GTR62" s="265" t="s">
        <v>457</v>
      </c>
      <c r="GTS62" s="265"/>
      <c r="GTT62" s="265"/>
      <c r="GTU62" s="265"/>
      <c r="GTV62" s="265"/>
      <c r="GTW62" s="265"/>
      <c r="GTX62" s="265"/>
      <c r="GTY62" s="265"/>
      <c r="GTZ62" s="265"/>
      <c r="GUA62" s="265"/>
      <c r="GUB62" s="265"/>
      <c r="GUC62" s="265"/>
      <c r="GUD62" s="265"/>
      <c r="GUE62" s="265"/>
      <c r="GUF62" s="265"/>
      <c r="GUG62" s="265"/>
      <c r="GUH62" s="265" t="s">
        <v>457</v>
      </c>
      <c r="GUI62" s="265"/>
      <c r="GUJ62" s="265"/>
      <c r="GUK62" s="265"/>
      <c r="GUL62" s="265"/>
      <c r="GUM62" s="265"/>
      <c r="GUN62" s="265"/>
      <c r="GUO62" s="265"/>
      <c r="GUP62" s="265"/>
      <c r="GUQ62" s="265"/>
      <c r="GUR62" s="265"/>
      <c r="GUS62" s="265"/>
      <c r="GUT62" s="265"/>
      <c r="GUU62" s="265"/>
      <c r="GUV62" s="265"/>
      <c r="GUW62" s="265"/>
      <c r="GUX62" s="265" t="s">
        <v>457</v>
      </c>
      <c r="GUY62" s="265"/>
      <c r="GUZ62" s="265"/>
      <c r="GVA62" s="265"/>
      <c r="GVB62" s="265"/>
      <c r="GVC62" s="265"/>
      <c r="GVD62" s="265"/>
      <c r="GVE62" s="265"/>
      <c r="GVF62" s="265"/>
      <c r="GVG62" s="265"/>
      <c r="GVH62" s="265"/>
      <c r="GVI62" s="265"/>
      <c r="GVJ62" s="265"/>
      <c r="GVK62" s="265"/>
      <c r="GVL62" s="265"/>
      <c r="GVM62" s="265"/>
      <c r="GVN62" s="265" t="s">
        <v>457</v>
      </c>
      <c r="GVO62" s="265"/>
      <c r="GVP62" s="265"/>
      <c r="GVQ62" s="265"/>
      <c r="GVR62" s="265"/>
      <c r="GVS62" s="265"/>
      <c r="GVT62" s="265"/>
      <c r="GVU62" s="265"/>
      <c r="GVV62" s="265"/>
      <c r="GVW62" s="265"/>
      <c r="GVX62" s="265"/>
      <c r="GVY62" s="265"/>
      <c r="GVZ62" s="265"/>
      <c r="GWA62" s="265"/>
      <c r="GWB62" s="265"/>
      <c r="GWC62" s="265"/>
      <c r="GWD62" s="265" t="s">
        <v>457</v>
      </c>
      <c r="GWE62" s="265"/>
      <c r="GWF62" s="265"/>
      <c r="GWG62" s="265"/>
      <c r="GWH62" s="265"/>
      <c r="GWI62" s="265"/>
      <c r="GWJ62" s="265"/>
      <c r="GWK62" s="265"/>
      <c r="GWL62" s="265"/>
      <c r="GWM62" s="265"/>
      <c r="GWN62" s="265"/>
      <c r="GWO62" s="265"/>
      <c r="GWP62" s="265"/>
      <c r="GWQ62" s="265"/>
      <c r="GWR62" s="265"/>
      <c r="GWS62" s="265"/>
      <c r="GWT62" s="265" t="s">
        <v>457</v>
      </c>
      <c r="GWU62" s="265"/>
      <c r="GWV62" s="265"/>
      <c r="GWW62" s="265"/>
      <c r="GWX62" s="265"/>
      <c r="GWY62" s="265"/>
      <c r="GWZ62" s="265"/>
      <c r="GXA62" s="265"/>
      <c r="GXB62" s="265"/>
      <c r="GXC62" s="265"/>
      <c r="GXD62" s="265"/>
      <c r="GXE62" s="265"/>
      <c r="GXF62" s="265"/>
      <c r="GXG62" s="265"/>
      <c r="GXH62" s="265"/>
      <c r="GXI62" s="265"/>
      <c r="GXJ62" s="265" t="s">
        <v>457</v>
      </c>
      <c r="GXK62" s="265"/>
      <c r="GXL62" s="265"/>
      <c r="GXM62" s="265"/>
      <c r="GXN62" s="265"/>
      <c r="GXO62" s="265"/>
      <c r="GXP62" s="265"/>
      <c r="GXQ62" s="265"/>
      <c r="GXR62" s="265"/>
      <c r="GXS62" s="265"/>
      <c r="GXT62" s="265"/>
      <c r="GXU62" s="265"/>
      <c r="GXV62" s="265"/>
      <c r="GXW62" s="265"/>
      <c r="GXX62" s="265"/>
      <c r="GXY62" s="265"/>
      <c r="GXZ62" s="265" t="s">
        <v>457</v>
      </c>
      <c r="GYA62" s="265"/>
      <c r="GYB62" s="265"/>
      <c r="GYC62" s="265"/>
      <c r="GYD62" s="265"/>
      <c r="GYE62" s="265"/>
      <c r="GYF62" s="265"/>
      <c r="GYG62" s="265"/>
      <c r="GYH62" s="265"/>
      <c r="GYI62" s="265"/>
      <c r="GYJ62" s="265"/>
      <c r="GYK62" s="265"/>
      <c r="GYL62" s="265"/>
      <c r="GYM62" s="265"/>
      <c r="GYN62" s="265"/>
      <c r="GYO62" s="265"/>
      <c r="GYP62" s="265" t="s">
        <v>457</v>
      </c>
      <c r="GYQ62" s="265"/>
      <c r="GYR62" s="265"/>
      <c r="GYS62" s="265"/>
      <c r="GYT62" s="265"/>
      <c r="GYU62" s="265"/>
      <c r="GYV62" s="265"/>
      <c r="GYW62" s="265"/>
      <c r="GYX62" s="265"/>
      <c r="GYY62" s="265"/>
      <c r="GYZ62" s="265"/>
      <c r="GZA62" s="265"/>
      <c r="GZB62" s="265"/>
      <c r="GZC62" s="265"/>
      <c r="GZD62" s="265"/>
      <c r="GZE62" s="265"/>
      <c r="GZF62" s="265" t="s">
        <v>457</v>
      </c>
      <c r="GZG62" s="265"/>
      <c r="GZH62" s="265"/>
      <c r="GZI62" s="265"/>
      <c r="GZJ62" s="265"/>
      <c r="GZK62" s="265"/>
      <c r="GZL62" s="265"/>
      <c r="GZM62" s="265"/>
      <c r="GZN62" s="265"/>
      <c r="GZO62" s="265"/>
      <c r="GZP62" s="265"/>
      <c r="GZQ62" s="265"/>
      <c r="GZR62" s="265"/>
      <c r="GZS62" s="265"/>
      <c r="GZT62" s="265"/>
      <c r="GZU62" s="265"/>
      <c r="GZV62" s="265" t="s">
        <v>457</v>
      </c>
      <c r="GZW62" s="265"/>
      <c r="GZX62" s="265"/>
      <c r="GZY62" s="265"/>
      <c r="GZZ62" s="265"/>
      <c r="HAA62" s="265"/>
      <c r="HAB62" s="265"/>
      <c r="HAC62" s="265"/>
      <c r="HAD62" s="265"/>
      <c r="HAE62" s="265"/>
      <c r="HAF62" s="265"/>
      <c r="HAG62" s="265"/>
      <c r="HAH62" s="265"/>
      <c r="HAI62" s="265"/>
      <c r="HAJ62" s="265"/>
      <c r="HAK62" s="265"/>
      <c r="HAL62" s="265" t="s">
        <v>457</v>
      </c>
      <c r="HAM62" s="265"/>
      <c r="HAN62" s="265"/>
      <c r="HAO62" s="265"/>
      <c r="HAP62" s="265"/>
      <c r="HAQ62" s="265"/>
      <c r="HAR62" s="265"/>
      <c r="HAS62" s="265"/>
      <c r="HAT62" s="265"/>
      <c r="HAU62" s="265"/>
      <c r="HAV62" s="265"/>
      <c r="HAW62" s="265"/>
      <c r="HAX62" s="265"/>
      <c r="HAY62" s="265"/>
      <c r="HAZ62" s="265"/>
      <c r="HBA62" s="265"/>
      <c r="HBB62" s="265" t="s">
        <v>457</v>
      </c>
      <c r="HBC62" s="265"/>
      <c r="HBD62" s="265"/>
      <c r="HBE62" s="265"/>
      <c r="HBF62" s="265"/>
      <c r="HBG62" s="265"/>
      <c r="HBH62" s="265"/>
      <c r="HBI62" s="265"/>
      <c r="HBJ62" s="265"/>
      <c r="HBK62" s="265"/>
      <c r="HBL62" s="265"/>
      <c r="HBM62" s="265"/>
      <c r="HBN62" s="265"/>
      <c r="HBO62" s="265"/>
      <c r="HBP62" s="265"/>
      <c r="HBQ62" s="265"/>
      <c r="HBR62" s="265" t="s">
        <v>457</v>
      </c>
      <c r="HBS62" s="265"/>
      <c r="HBT62" s="265"/>
      <c r="HBU62" s="265"/>
      <c r="HBV62" s="265"/>
      <c r="HBW62" s="265"/>
      <c r="HBX62" s="265"/>
      <c r="HBY62" s="265"/>
      <c r="HBZ62" s="265"/>
      <c r="HCA62" s="265"/>
      <c r="HCB62" s="265"/>
      <c r="HCC62" s="265"/>
      <c r="HCD62" s="265"/>
      <c r="HCE62" s="265"/>
      <c r="HCF62" s="265"/>
      <c r="HCG62" s="265"/>
      <c r="HCH62" s="265" t="s">
        <v>457</v>
      </c>
      <c r="HCI62" s="265"/>
      <c r="HCJ62" s="265"/>
      <c r="HCK62" s="265"/>
      <c r="HCL62" s="265"/>
      <c r="HCM62" s="265"/>
      <c r="HCN62" s="265"/>
      <c r="HCO62" s="265"/>
      <c r="HCP62" s="265"/>
      <c r="HCQ62" s="265"/>
      <c r="HCR62" s="265"/>
      <c r="HCS62" s="265"/>
      <c r="HCT62" s="265"/>
      <c r="HCU62" s="265"/>
      <c r="HCV62" s="265"/>
      <c r="HCW62" s="265"/>
      <c r="HCX62" s="265" t="s">
        <v>457</v>
      </c>
      <c r="HCY62" s="265"/>
      <c r="HCZ62" s="265"/>
      <c r="HDA62" s="265"/>
      <c r="HDB62" s="265"/>
      <c r="HDC62" s="265"/>
      <c r="HDD62" s="265"/>
      <c r="HDE62" s="265"/>
      <c r="HDF62" s="265"/>
      <c r="HDG62" s="265"/>
      <c r="HDH62" s="265"/>
      <c r="HDI62" s="265"/>
      <c r="HDJ62" s="265"/>
      <c r="HDK62" s="265"/>
      <c r="HDL62" s="265"/>
      <c r="HDM62" s="265"/>
      <c r="HDN62" s="265" t="s">
        <v>457</v>
      </c>
      <c r="HDO62" s="265"/>
      <c r="HDP62" s="265"/>
      <c r="HDQ62" s="265"/>
      <c r="HDR62" s="265"/>
      <c r="HDS62" s="265"/>
      <c r="HDT62" s="265"/>
      <c r="HDU62" s="265"/>
      <c r="HDV62" s="265"/>
      <c r="HDW62" s="265"/>
      <c r="HDX62" s="265"/>
      <c r="HDY62" s="265"/>
      <c r="HDZ62" s="265"/>
      <c r="HEA62" s="265"/>
      <c r="HEB62" s="265"/>
      <c r="HEC62" s="265"/>
      <c r="HED62" s="265" t="s">
        <v>457</v>
      </c>
      <c r="HEE62" s="265"/>
      <c r="HEF62" s="265"/>
      <c r="HEG62" s="265"/>
      <c r="HEH62" s="265"/>
      <c r="HEI62" s="265"/>
      <c r="HEJ62" s="265"/>
      <c r="HEK62" s="265"/>
      <c r="HEL62" s="265"/>
      <c r="HEM62" s="265"/>
      <c r="HEN62" s="265"/>
      <c r="HEO62" s="265"/>
      <c r="HEP62" s="265"/>
      <c r="HEQ62" s="265"/>
      <c r="HER62" s="265"/>
      <c r="HES62" s="265"/>
      <c r="HET62" s="265" t="s">
        <v>457</v>
      </c>
      <c r="HEU62" s="265"/>
      <c r="HEV62" s="265"/>
      <c r="HEW62" s="265"/>
      <c r="HEX62" s="265"/>
      <c r="HEY62" s="265"/>
      <c r="HEZ62" s="265"/>
      <c r="HFA62" s="265"/>
      <c r="HFB62" s="265"/>
      <c r="HFC62" s="265"/>
      <c r="HFD62" s="265"/>
      <c r="HFE62" s="265"/>
      <c r="HFF62" s="265"/>
      <c r="HFG62" s="265"/>
      <c r="HFH62" s="265"/>
      <c r="HFI62" s="265"/>
      <c r="HFJ62" s="265" t="s">
        <v>457</v>
      </c>
      <c r="HFK62" s="265"/>
      <c r="HFL62" s="265"/>
      <c r="HFM62" s="265"/>
      <c r="HFN62" s="265"/>
      <c r="HFO62" s="265"/>
      <c r="HFP62" s="265"/>
      <c r="HFQ62" s="265"/>
      <c r="HFR62" s="265"/>
      <c r="HFS62" s="265"/>
      <c r="HFT62" s="265"/>
      <c r="HFU62" s="265"/>
      <c r="HFV62" s="265"/>
      <c r="HFW62" s="265"/>
      <c r="HFX62" s="265"/>
      <c r="HFY62" s="265"/>
      <c r="HFZ62" s="265" t="s">
        <v>457</v>
      </c>
      <c r="HGA62" s="265"/>
      <c r="HGB62" s="265"/>
      <c r="HGC62" s="265"/>
      <c r="HGD62" s="265"/>
      <c r="HGE62" s="265"/>
      <c r="HGF62" s="265"/>
      <c r="HGG62" s="265"/>
      <c r="HGH62" s="265"/>
      <c r="HGI62" s="265"/>
      <c r="HGJ62" s="265"/>
      <c r="HGK62" s="265"/>
      <c r="HGL62" s="265"/>
      <c r="HGM62" s="265"/>
      <c r="HGN62" s="265"/>
      <c r="HGO62" s="265"/>
      <c r="HGP62" s="265" t="s">
        <v>457</v>
      </c>
      <c r="HGQ62" s="265"/>
      <c r="HGR62" s="265"/>
      <c r="HGS62" s="265"/>
      <c r="HGT62" s="265"/>
      <c r="HGU62" s="265"/>
      <c r="HGV62" s="265"/>
      <c r="HGW62" s="265"/>
      <c r="HGX62" s="265"/>
      <c r="HGY62" s="265"/>
      <c r="HGZ62" s="265"/>
      <c r="HHA62" s="265"/>
      <c r="HHB62" s="265"/>
      <c r="HHC62" s="265"/>
      <c r="HHD62" s="265"/>
      <c r="HHE62" s="265"/>
      <c r="HHF62" s="265" t="s">
        <v>457</v>
      </c>
      <c r="HHG62" s="265"/>
      <c r="HHH62" s="265"/>
      <c r="HHI62" s="265"/>
      <c r="HHJ62" s="265"/>
      <c r="HHK62" s="265"/>
      <c r="HHL62" s="265"/>
      <c r="HHM62" s="265"/>
      <c r="HHN62" s="265"/>
      <c r="HHO62" s="265"/>
      <c r="HHP62" s="265"/>
      <c r="HHQ62" s="265"/>
      <c r="HHR62" s="265"/>
      <c r="HHS62" s="265"/>
      <c r="HHT62" s="265"/>
      <c r="HHU62" s="265"/>
      <c r="HHV62" s="265" t="s">
        <v>457</v>
      </c>
      <c r="HHW62" s="265"/>
      <c r="HHX62" s="265"/>
      <c r="HHY62" s="265"/>
      <c r="HHZ62" s="265"/>
      <c r="HIA62" s="265"/>
      <c r="HIB62" s="265"/>
      <c r="HIC62" s="265"/>
      <c r="HID62" s="265"/>
      <c r="HIE62" s="265"/>
      <c r="HIF62" s="265"/>
      <c r="HIG62" s="265"/>
      <c r="HIH62" s="265"/>
      <c r="HII62" s="265"/>
      <c r="HIJ62" s="265"/>
      <c r="HIK62" s="265"/>
      <c r="HIL62" s="265" t="s">
        <v>457</v>
      </c>
      <c r="HIM62" s="265"/>
      <c r="HIN62" s="265"/>
      <c r="HIO62" s="265"/>
      <c r="HIP62" s="265"/>
      <c r="HIQ62" s="265"/>
      <c r="HIR62" s="265"/>
      <c r="HIS62" s="265"/>
      <c r="HIT62" s="265"/>
      <c r="HIU62" s="265"/>
      <c r="HIV62" s="265"/>
      <c r="HIW62" s="265"/>
      <c r="HIX62" s="265"/>
      <c r="HIY62" s="265"/>
      <c r="HIZ62" s="265"/>
      <c r="HJA62" s="265"/>
      <c r="HJB62" s="265" t="s">
        <v>457</v>
      </c>
      <c r="HJC62" s="265"/>
      <c r="HJD62" s="265"/>
      <c r="HJE62" s="265"/>
      <c r="HJF62" s="265"/>
      <c r="HJG62" s="265"/>
      <c r="HJH62" s="265"/>
      <c r="HJI62" s="265"/>
      <c r="HJJ62" s="265"/>
      <c r="HJK62" s="265"/>
      <c r="HJL62" s="265"/>
      <c r="HJM62" s="265"/>
      <c r="HJN62" s="265"/>
      <c r="HJO62" s="265"/>
      <c r="HJP62" s="265"/>
      <c r="HJQ62" s="265"/>
      <c r="HJR62" s="265" t="s">
        <v>457</v>
      </c>
      <c r="HJS62" s="265"/>
      <c r="HJT62" s="265"/>
      <c r="HJU62" s="265"/>
      <c r="HJV62" s="265"/>
      <c r="HJW62" s="265"/>
      <c r="HJX62" s="265"/>
      <c r="HJY62" s="265"/>
      <c r="HJZ62" s="265"/>
      <c r="HKA62" s="265"/>
      <c r="HKB62" s="265"/>
      <c r="HKC62" s="265"/>
      <c r="HKD62" s="265"/>
      <c r="HKE62" s="265"/>
      <c r="HKF62" s="265"/>
      <c r="HKG62" s="265"/>
      <c r="HKH62" s="265" t="s">
        <v>457</v>
      </c>
      <c r="HKI62" s="265"/>
      <c r="HKJ62" s="265"/>
      <c r="HKK62" s="265"/>
      <c r="HKL62" s="265"/>
      <c r="HKM62" s="265"/>
      <c r="HKN62" s="265"/>
      <c r="HKO62" s="265"/>
      <c r="HKP62" s="265"/>
      <c r="HKQ62" s="265"/>
      <c r="HKR62" s="265"/>
      <c r="HKS62" s="265"/>
      <c r="HKT62" s="265"/>
      <c r="HKU62" s="265"/>
      <c r="HKV62" s="265"/>
      <c r="HKW62" s="265"/>
      <c r="HKX62" s="265" t="s">
        <v>457</v>
      </c>
      <c r="HKY62" s="265"/>
      <c r="HKZ62" s="265"/>
      <c r="HLA62" s="265"/>
      <c r="HLB62" s="265"/>
      <c r="HLC62" s="265"/>
      <c r="HLD62" s="265"/>
      <c r="HLE62" s="265"/>
      <c r="HLF62" s="265"/>
      <c r="HLG62" s="265"/>
      <c r="HLH62" s="265"/>
      <c r="HLI62" s="265"/>
      <c r="HLJ62" s="265"/>
      <c r="HLK62" s="265"/>
      <c r="HLL62" s="265"/>
      <c r="HLM62" s="265"/>
      <c r="HLN62" s="265" t="s">
        <v>457</v>
      </c>
      <c r="HLO62" s="265"/>
      <c r="HLP62" s="265"/>
      <c r="HLQ62" s="265"/>
      <c r="HLR62" s="265"/>
      <c r="HLS62" s="265"/>
      <c r="HLT62" s="265"/>
      <c r="HLU62" s="265"/>
      <c r="HLV62" s="265"/>
      <c r="HLW62" s="265"/>
      <c r="HLX62" s="265"/>
      <c r="HLY62" s="265"/>
      <c r="HLZ62" s="265"/>
      <c r="HMA62" s="265"/>
      <c r="HMB62" s="265"/>
      <c r="HMC62" s="265"/>
      <c r="HMD62" s="265" t="s">
        <v>457</v>
      </c>
      <c r="HME62" s="265"/>
      <c r="HMF62" s="265"/>
      <c r="HMG62" s="265"/>
      <c r="HMH62" s="265"/>
      <c r="HMI62" s="265"/>
      <c r="HMJ62" s="265"/>
      <c r="HMK62" s="265"/>
      <c r="HML62" s="265"/>
      <c r="HMM62" s="265"/>
      <c r="HMN62" s="265"/>
      <c r="HMO62" s="265"/>
      <c r="HMP62" s="265"/>
      <c r="HMQ62" s="265"/>
      <c r="HMR62" s="265"/>
      <c r="HMS62" s="265"/>
      <c r="HMT62" s="265" t="s">
        <v>457</v>
      </c>
      <c r="HMU62" s="265"/>
      <c r="HMV62" s="265"/>
      <c r="HMW62" s="265"/>
      <c r="HMX62" s="265"/>
      <c r="HMY62" s="265"/>
      <c r="HMZ62" s="265"/>
      <c r="HNA62" s="265"/>
      <c r="HNB62" s="265"/>
      <c r="HNC62" s="265"/>
      <c r="HND62" s="265"/>
      <c r="HNE62" s="265"/>
      <c r="HNF62" s="265"/>
      <c r="HNG62" s="265"/>
      <c r="HNH62" s="265"/>
      <c r="HNI62" s="265"/>
      <c r="HNJ62" s="265" t="s">
        <v>457</v>
      </c>
      <c r="HNK62" s="265"/>
      <c r="HNL62" s="265"/>
      <c r="HNM62" s="265"/>
      <c r="HNN62" s="265"/>
      <c r="HNO62" s="265"/>
      <c r="HNP62" s="265"/>
      <c r="HNQ62" s="265"/>
      <c r="HNR62" s="265"/>
      <c r="HNS62" s="265"/>
      <c r="HNT62" s="265"/>
      <c r="HNU62" s="265"/>
      <c r="HNV62" s="265"/>
      <c r="HNW62" s="265"/>
      <c r="HNX62" s="265"/>
      <c r="HNY62" s="265"/>
      <c r="HNZ62" s="265" t="s">
        <v>457</v>
      </c>
      <c r="HOA62" s="265"/>
      <c r="HOB62" s="265"/>
      <c r="HOC62" s="265"/>
      <c r="HOD62" s="265"/>
      <c r="HOE62" s="265"/>
      <c r="HOF62" s="265"/>
      <c r="HOG62" s="265"/>
      <c r="HOH62" s="265"/>
      <c r="HOI62" s="265"/>
      <c r="HOJ62" s="265"/>
      <c r="HOK62" s="265"/>
      <c r="HOL62" s="265"/>
      <c r="HOM62" s="265"/>
      <c r="HON62" s="265"/>
      <c r="HOO62" s="265"/>
      <c r="HOP62" s="265" t="s">
        <v>457</v>
      </c>
      <c r="HOQ62" s="265"/>
      <c r="HOR62" s="265"/>
      <c r="HOS62" s="265"/>
      <c r="HOT62" s="265"/>
      <c r="HOU62" s="265"/>
      <c r="HOV62" s="265"/>
      <c r="HOW62" s="265"/>
      <c r="HOX62" s="265"/>
      <c r="HOY62" s="265"/>
      <c r="HOZ62" s="265"/>
      <c r="HPA62" s="265"/>
      <c r="HPB62" s="265"/>
      <c r="HPC62" s="265"/>
      <c r="HPD62" s="265"/>
      <c r="HPE62" s="265"/>
      <c r="HPF62" s="265" t="s">
        <v>457</v>
      </c>
      <c r="HPG62" s="265"/>
      <c r="HPH62" s="265"/>
      <c r="HPI62" s="265"/>
      <c r="HPJ62" s="265"/>
      <c r="HPK62" s="265"/>
      <c r="HPL62" s="265"/>
      <c r="HPM62" s="265"/>
      <c r="HPN62" s="265"/>
      <c r="HPO62" s="265"/>
      <c r="HPP62" s="265"/>
      <c r="HPQ62" s="265"/>
      <c r="HPR62" s="265"/>
      <c r="HPS62" s="265"/>
      <c r="HPT62" s="265"/>
      <c r="HPU62" s="265"/>
      <c r="HPV62" s="265" t="s">
        <v>457</v>
      </c>
      <c r="HPW62" s="265"/>
      <c r="HPX62" s="265"/>
      <c r="HPY62" s="265"/>
      <c r="HPZ62" s="265"/>
      <c r="HQA62" s="265"/>
      <c r="HQB62" s="265"/>
      <c r="HQC62" s="265"/>
      <c r="HQD62" s="265"/>
      <c r="HQE62" s="265"/>
      <c r="HQF62" s="265"/>
      <c r="HQG62" s="265"/>
      <c r="HQH62" s="265"/>
      <c r="HQI62" s="265"/>
      <c r="HQJ62" s="265"/>
      <c r="HQK62" s="265"/>
      <c r="HQL62" s="265" t="s">
        <v>457</v>
      </c>
      <c r="HQM62" s="265"/>
      <c r="HQN62" s="265"/>
      <c r="HQO62" s="265"/>
      <c r="HQP62" s="265"/>
      <c r="HQQ62" s="265"/>
      <c r="HQR62" s="265"/>
      <c r="HQS62" s="265"/>
      <c r="HQT62" s="265"/>
      <c r="HQU62" s="265"/>
      <c r="HQV62" s="265"/>
      <c r="HQW62" s="265"/>
      <c r="HQX62" s="265"/>
      <c r="HQY62" s="265"/>
      <c r="HQZ62" s="265"/>
      <c r="HRA62" s="265"/>
      <c r="HRB62" s="265" t="s">
        <v>457</v>
      </c>
      <c r="HRC62" s="265"/>
      <c r="HRD62" s="265"/>
      <c r="HRE62" s="265"/>
      <c r="HRF62" s="265"/>
      <c r="HRG62" s="265"/>
      <c r="HRH62" s="265"/>
      <c r="HRI62" s="265"/>
      <c r="HRJ62" s="265"/>
      <c r="HRK62" s="265"/>
      <c r="HRL62" s="265"/>
      <c r="HRM62" s="265"/>
      <c r="HRN62" s="265"/>
      <c r="HRO62" s="265"/>
      <c r="HRP62" s="265"/>
      <c r="HRQ62" s="265"/>
      <c r="HRR62" s="265" t="s">
        <v>457</v>
      </c>
      <c r="HRS62" s="265"/>
      <c r="HRT62" s="265"/>
      <c r="HRU62" s="265"/>
      <c r="HRV62" s="265"/>
      <c r="HRW62" s="265"/>
      <c r="HRX62" s="265"/>
      <c r="HRY62" s="265"/>
      <c r="HRZ62" s="265"/>
      <c r="HSA62" s="265"/>
      <c r="HSB62" s="265"/>
      <c r="HSC62" s="265"/>
      <c r="HSD62" s="265"/>
      <c r="HSE62" s="265"/>
      <c r="HSF62" s="265"/>
      <c r="HSG62" s="265"/>
      <c r="HSH62" s="265" t="s">
        <v>457</v>
      </c>
      <c r="HSI62" s="265"/>
      <c r="HSJ62" s="265"/>
      <c r="HSK62" s="265"/>
      <c r="HSL62" s="265"/>
      <c r="HSM62" s="265"/>
      <c r="HSN62" s="265"/>
      <c r="HSO62" s="265"/>
      <c r="HSP62" s="265"/>
      <c r="HSQ62" s="265"/>
      <c r="HSR62" s="265"/>
      <c r="HSS62" s="265"/>
      <c r="HST62" s="265"/>
      <c r="HSU62" s="265"/>
      <c r="HSV62" s="265"/>
      <c r="HSW62" s="265"/>
      <c r="HSX62" s="265" t="s">
        <v>457</v>
      </c>
      <c r="HSY62" s="265"/>
      <c r="HSZ62" s="265"/>
      <c r="HTA62" s="265"/>
      <c r="HTB62" s="265"/>
      <c r="HTC62" s="265"/>
      <c r="HTD62" s="265"/>
      <c r="HTE62" s="265"/>
      <c r="HTF62" s="265"/>
      <c r="HTG62" s="265"/>
      <c r="HTH62" s="265"/>
      <c r="HTI62" s="265"/>
      <c r="HTJ62" s="265"/>
      <c r="HTK62" s="265"/>
      <c r="HTL62" s="265"/>
      <c r="HTM62" s="265"/>
      <c r="HTN62" s="265" t="s">
        <v>457</v>
      </c>
      <c r="HTO62" s="265"/>
      <c r="HTP62" s="265"/>
      <c r="HTQ62" s="265"/>
      <c r="HTR62" s="265"/>
      <c r="HTS62" s="265"/>
      <c r="HTT62" s="265"/>
      <c r="HTU62" s="265"/>
      <c r="HTV62" s="265"/>
      <c r="HTW62" s="265"/>
      <c r="HTX62" s="265"/>
      <c r="HTY62" s="265"/>
      <c r="HTZ62" s="265"/>
      <c r="HUA62" s="265"/>
      <c r="HUB62" s="265"/>
      <c r="HUC62" s="265"/>
      <c r="HUD62" s="265" t="s">
        <v>457</v>
      </c>
      <c r="HUE62" s="265"/>
      <c r="HUF62" s="265"/>
      <c r="HUG62" s="265"/>
      <c r="HUH62" s="265"/>
      <c r="HUI62" s="265"/>
      <c r="HUJ62" s="265"/>
      <c r="HUK62" s="265"/>
      <c r="HUL62" s="265"/>
      <c r="HUM62" s="265"/>
      <c r="HUN62" s="265"/>
      <c r="HUO62" s="265"/>
      <c r="HUP62" s="265"/>
      <c r="HUQ62" s="265"/>
      <c r="HUR62" s="265"/>
      <c r="HUS62" s="265"/>
      <c r="HUT62" s="265" t="s">
        <v>457</v>
      </c>
      <c r="HUU62" s="265"/>
      <c r="HUV62" s="265"/>
      <c r="HUW62" s="265"/>
      <c r="HUX62" s="265"/>
      <c r="HUY62" s="265"/>
      <c r="HUZ62" s="265"/>
      <c r="HVA62" s="265"/>
      <c r="HVB62" s="265"/>
      <c r="HVC62" s="265"/>
      <c r="HVD62" s="265"/>
      <c r="HVE62" s="265"/>
      <c r="HVF62" s="265"/>
      <c r="HVG62" s="265"/>
      <c r="HVH62" s="265"/>
      <c r="HVI62" s="265"/>
      <c r="HVJ62" s="265" t="s">
        <v>457</v>
      </c>
      <c r="HVK62" s="265"/>
      <c r="HVL62" s="265"/>
      <c r="HVM62" s="265"/>
      <c r="HVN62" s="265"/>
      <c r="HVO62" s="265"/>
      <c r="HVP62" s="265"/>
      <c r="HVQ62" s="265"/>
      <c r="HVR62" s="265"/>
      <c r="HVS62" s="265"/>
      <c r="HVT62" s="265"/>
      <c r="HVU62" s="265"/>
      <c r="HVV62" s="265"/>
      <c r="HVW62" s="265"/>
      <c r="HVX62" s="265"/>
      <c r="HVY62" s="265"/>
      <c r="HVZ62" s="265" t="s">
        <v>457</v>
      </c>
      <c r="HWA62" s="265"/>
      <c r="HWB62" s="265"/>
      <c r="HWC62" s="265"/>
      <c r="HWD62" s="265"/>
      <c r="HWE62" s="265"/>
      <c r="HWF62" s="265"/>
      <c r="HWG62" s="265"/>
      <c r="HWH62" s="265"/>
      <c r="HWI62" s="265"/>
      <c r="HWJ62" s="265"/>
      <c r="HWK62" s="265"/>
      <c r="HWL62" s="265"/>
      <c r="HWM62" s="265"/>
      <c r="HWN62" s="265"/>
      <c r="HWO62" s="265"/>
      <c r="HWP62" s="265" t="s">
        <v>457</v>
      </c>
      <c r="HWQ62" s="265"/>
      <c r="HWR62" s="265"/>
      <c r="HWS62" s="265"/>
      <c r="HWT62" s="265"/>
      <c r="HWU62" s="265"/>
      <c r="HWV62" s="265"/>
      <c r="HWW62" s="265"/>
      <c r="HWX62" s="265"/>
      <c r="HWY62" s="265"/>
      <c r="HWZ62" s="265"/>
      <c r="HXA62" s="265"/>
      <c r="HXB62" s="265"/>
      <c r="HXC62" s="265"/>
      <c r="HXD62" s="265"/>
      <c r="HXE62" s="265"/>
      <c r="HXF62" s="265" t="s">
        <v>457</v>
      </c>
      <c r="HXG62" s="265"/>
      <c r="HXH62" s="265"/>
      <c r="HXI62" s="265"/>
      <c r="HXJ62" s="265"/>
      <c r="HXK62" s="265"/>
      <c r="HXL62" s="265"/>
      <c r="HXM62" s="265"/>
      <c r="HXN62" s="265"/>
      <c r="HXO62" s="265"/>
      <c r="HXP62" s="265"/>
      <c r="HXQ62" s="265"/>
      <c r="HXR62" s="265"/>
      <c r="HXS62" s="265"/>
      <c r="HXT62" s="265"/>
      <c r="HXU62" s="265"/>
      <c r="HXV62" s="265" t="s">
        <v>457</v>
      </c>
      <c r="HXW62" s="265"/>
      <c r="HXX62" s="265"/>
      <c r="HXY62" s="265"/>
      <c r="HXZ62" s="265"/>
      <c r="HYA62" s="265"/>
      <c r="HYB62" s="265"/>
      <c r="HYC62" s="265"/>
      <c r="HYD62" s="265"/>
      <c r="HYE62" s="265"/>
      <c r="HYF62" s="265"/>
      <c r="HYG62" s="265"/>
      <c r="HYH62" s="265"/>
      <c r="HYI62" s="265"/>
      <c r="HYJ62" s="265"/>
      <c r="HYK62" s="265"/>
      <c r="HYL62" s="265" t="s">
        <v>457</v>
      </c>
      <c r="HYM62" s="265"/>
      <c r="HYN62" s="265"/>
      <c r="HYO62" s="265"/>
      <c r="HYP62" s="265"/>
      <c r="HYQ62" s="265"/>
      <c r="HYR62" s="265"/>
      <c r="HYS62" s="265"/>
      <c r="HYT62" s="265"/>
      <c r="HYU62" s="265"/>
      <c r="HYV62" s="265"/>
      <c r="HYW62" s="265"/>
      <c r="HYX62" s="265"/>
      <c r="HYY62" s="265"/>
      <c r="HYZ62" s="265"/>
      <c r="HZA62" s="265"/>
      <c r="HZB62" s="265" t="s">
        <v>457</v>
      </c>
      <c r="HZC62" s="265"/>
      <c r="HZD62" s="265"/>
      <c r="HZE62" s="265"/>
      <c r="HZF62" s="265"/>
      <c r="HZG62" s="265"/>
      <c r="HZH62" s="265"/>
      <c r="HZI62" s="265"/>
      <c r="HZJ62" s="265"/>
      <c r="HZK62" s="265"/>
      <c r="HZL62" s="265"/>
      <c r="HZM62" s="265"/>
      <c r="HZN62" s="265"/>
      <c r="HZO62" s="265"/>
      <c r="HZP62" s="265"/>
      <c r="HZQ62" s="265"/>
      <c r="HZR62" s="265" t="s">
        <v>457</v>
      </c>
      <c r="HZS62" s="265"/>
      <c r="HZT62" s="265"/>
      <c r="HZU62" s="265"/>
      <c r="HZV62" s="265"/>
      <c r="HZW62" s="265"/>
      <c r="HZX62" s="265"/>
      <c r="HZY62" s="265"/>
      <c r="HZZ62" s="265"/>
      <c r="IAA62" s="265"/>
      <c r="IAB62" s="265"/>
      <c r="IAC62" s="265"/>
      <c r="IAD62" s="265"/>
      <c r="IAE62" s="265"/>
      <c r="IAF62" s="265"/>
      <c r="IAG62" s="265"/>
      <c r="IAH62" s="265" t="s">
        <v>457</v>
      </c>
      <c r="IAI62" s="265"/>
      <c r="IAJ62" s="265"/>
      <c r="IAK62" s="265"/>
      <c r="IAL62" s="265"/>
      <c r="IAM62" s="265"/>
      <c r="IAN62" s="265"/>
      <c r="IAO62" s="265"/>
      <c r="IAP62" s="265"/>
      <c r="IAQ62" s="265"/>
      <c r="IAR62" s="265"/>
      <c r="IAS62" s="265"/>
      <c r="IAT62" s="265"/>
      <c r="IAU62" s="265"/>
      <c r="IAV62" s="265"/>
      <c r="IAW62" s="265"/>
      <c r="IAX62" s="265" t="s">
        <v>457</v>
      </c>
      <c r="IAY62" s="265"/>
      <c r="IAZ62" s="265"/>
      <c r="IBA62" s="265"/>
      <c r="IBB62" s="265"/>
      <c r="IBC62" s="265"/>
      <c r="IBD62" s="265"/>
      <c r="IBE62" s="265"/>
      <c r="IBF62" s="265"/>
      <c r="IBG62" s="265"/>
      <c r="IBH62" s="265"/>
      <c r="IBI62" s="265"/>
      <c r="IBJ62" s="265"/>
      <c r="IBK62" s="265"/>
      <c r="IBL62" s="265"/>
      <c r="IBM62" s="265"/>
      <c r="IBN62" s="265" t="s">
        <v>457</v>
      </c>
      <c r="IBO62" s="265"/>
      <c r="IBP62" s="265"/>
      <c r="IBQ62" s="265"/>
      <c r="IBR62" s="265"/>
      <c r="IBS62" s="265"/>
      <c r="IBT62" s="265"/>
      <c r="IBU62" s="265"/>
      <c r="IBV62" s="265"/>
      <c r="IBW62" s="265"/>
      <c r="IBX62" s="265"/>
      <c r="IBY62" s="265"/>
      <c r="IBZ62" s="265"/>
      <c r="ICA62" s="265"/>
      <c r="ICB62" s="265"/>
      <c r="ICC62" s="265"/>
      <c r="ICD62" s="265" t="s">
        <v>457</v>
      </c>
      <c r="ICE62" s="265"/>
      <c r="ICF62" s="265"/>
      <c r="ICG62" s="265"/>
      <c r="ICH62" s="265"/>
      <c r="ICI62" s="265"/>
      <c r="ICJ62" s="265"/>
      <c r="ICK62" s="265"/>
      <c r="ICL62" s="265"/>
      <c r="ICM62" s="265"/>
      <c r="ICN62" s="265"/>
      <c r="ICO62" s="265"/>
      <c r="ICP62" s="265"/>
      <c r="ICQ62" s="265"/>
      <c r="ICR62" s="265"/>
      <c r="ICS62" s="265"/>
      <c r="ICT62" s="265" t="s">
        <v>457</v>
      </c>
      <c r="ICU62" s="265"/>
      <c r="ICV62" s="265"/>
      <c r="ICW62" s="265"/>
      <c r="ICX62" s="265"/>
      <c r="ICY62" s="265"/>
      <c r="ICZ62" s="265"/>
      <c r="IDA62" s="265"/>
      <c r="IDB62" s="265"/>
      <c r="IDC62" s="265"/>
      <c r="IDD62" s="265"/>
      <c r="IDE62" s="265"/>
      <c r="IDF62" s="265"/>
      <c r="IDG62" s="265"/>
      <c r="IDH62" s="265"/>
      <c r="IDI62" s="265"/>
      <c r="IDJ62" s="265" t="s">
        <v>457</v>
      </c>
      <c r="IDK62" s="265"/>
      <c r="IDL62" s="265"/>
      <c r="IDM62" s="265"/>
      <c r="IDN62" s="265"/>
      <c r="IDO62" s="265"/>
      <c r="IDP62" s="265"/>
      <c r="IDQ62" s="265"/>
      <c r="IDR62" s="265"/>
      <c r="IDS62" s="265"/>
      <c r="IDT62" s="265"/>
      <c r="IDU62" s="265"/>
      <c r="IDV62" s="265"/>
      <c r="IDW62" s="265"/>
      <c r="IDX62" s="265"/>
      <c r="IDY62" s="265"/>
      <c r="IDZ62" s="265" t="s">
        <v>457</v>
      </c>
      <c r="IEA62" s="265"/>
      <c r="IEB62" s="265"/>
      <c r="IEC62" s="265"/>
      <c r="IED62" s="265"/>
      <c r="IEE62" s="265"/>
      <c r="IEF62" s="265"/>
      <c r="IEG62" s="265"/>
      <c r="IEH62" s="265"/>
      <c r="IEI62" s="265"/>
      <c r="IEJ62" s="265"/>
      <c r="IEK62" s="265"/>
      <c r="IEL62" s="265"/>
      <c r="IEM62" s="265"/>
      <c r="IEN62" s="265"/>
      <c r="IEO62" s="265"/>
      <c r="IEP62" s="265" t="s">
        <v>457</v>
      </c>
      <c r="IEQ62" s="265"/>
      <c r="IER62" s="265"/>
      <c r="IES62" s="265"/>
      <c r="IET62" s="265"/>
      <c r="IEU62" s="265"/>
      <c r="IEV62" s="265"/>
      <c r="IEW62" s="265"/>
      <c r="IEX62" s="265"/>
      <c r="IEY62" s="265"/>
      <c r="IEZ62" s="265"/>
      <c r="IFA62" s="265"/>
      <c r="IFB62" s="265"/>
      <c r="IFC62" s="265"/>
      <c r="IFD62" s="265"/>
      <c r="IFE62" s="265"/>
      <c r="IFF62" s="265" t="s">
        <v>457</v>
      </c>
      <c r="IFG62" s="265"/>
      <c r="IFH62" s="265"/>
      <c r="IFI62" s="265"/>
      <c r="IFJ62" s="265"/>
      <c r="IFK62" s="265"/>
      <c r="IFL62" s="265"/>
      <c r="IFM62" s="265"/>
      <c r="IFN62" s="265"/>
      <c r="IFO62" s="265"/>
      <c r="IFP62" s="265"/>
      <c r="IFQ62" s="265"/>
      <c r="IFR62" s="265"/>
      <c r="IFS62" s="265"/>
      <c r="IFT62" s="265"/>
      <c r="IFU62" s="265"/>
      <c r="IFV62" s="265" t="s">
        <v>457</v>
      </c>
      <c r="IFW62" s="265"/>
      <c r="IFX62" s="265"/>
      <c r="IFY62" s="265"/>
      <c r="IFZ62" s="265"/>
      <c r="IGA62" s="265"/>
      <c r="IGB62" s="265"/>
      <c r="IGC62" s="265"/>
      <c r="IGD62" s="265"/>
      <c r="IGE62" s="265"/>
      <c r="IGF62" s="265"/>
      <c r="IGG62" s="265"/>
      <c r="IGH62" s="265"/>
      <c r="IGI62" s="265"/>
      <c r="IGJ62" s="265"/>
      <c r="IGK62" s="265"/>
      <c r="IGL62" s="265" t="s">
        <v>457</v>
      </c>
      <c r="IGM62" s="265"/>
      <c r="IGN62" s="265"/>
      <c r="IGO62" s="265"/>
      <c r="IGP62" s="265"/>
      <c r="IGQ62" s="265"/>
      <c r="IGR62" s="265"/>
      <c r="IGS62" s="265"/>
      <c r="IGT62" s="265"/>
      <c r="IGU62" s="265"/>
      <c r="IGV62" s="265"/>
      <c r="IGW62" s="265"/>
      <c r="IGX62" s="265"/>
      <c r="IGY62" s="265"/>
      <c r="IGZ62" s="265"/>
      <c r="IHA62" s="265"/>
      <c r="IHB62" s="265" t="s">
        <v>457</v>
      </c>
      <c r="IHC62" s="265"/>
      <c r="IHD62" s="265"/>
      <c r="IHE62" s="265"/>
      <c r="IHF62" s="265"/>
      <c r="IHG62" s="265"/>
      <c r="IHH62" s="265"/>
      <c r="IHI62" s="265"/>
      <c r="IHJ62" s="265"/>
      <c r="IHK62" s="265"/>
      <c r="IHL62" s="265"/>
      <c r="IHM62" s="265"/>
      <c r="IHN62" s="265"/>
      <c r="IHO62" s="265"/>
      <c r="IHP62" s="265"/>
      <c r="IHQ62" s="265"/>
      <c r="IHR62" s="265" t="s">
        <v>457</v>
      </c>
      <c r="IHS62" s="265"/>
      <c r="IHT62" s="265"/>
      <c r="IHU62" s="265"/>
      <c r="IHV62" s="265"/>
      <c r="IHW62" s="265"/>
      <c r="IHX62" s="265"/>
      <c r="IHY62" s="265"/>
      <c r="IHZ62" s="265"/>
      <c r="IIA62" s="265"/>
      <c r="IIB62" s="265"/>
      <c r="IIC62" s="265"/>
      <c r="IID62" s="265"/>
      <c r="IIE62" s="265"/>
      <c r="IIF62" s="265"/>
      <c r="IIG62" s="265"/>
      <c r="IIH62" s="265" t="s">
        <v>457</v>
      </c>
      <c r="III62" s="265"/>
      <c r="IIJ62" s="265"/>
      <c r="IIK62" s="265"/>
      <c r="IIL62" s="265"/>
      <c r="IIM62" s="265"/>
      <c r="IIN62" s="265"/>
      <c r="IIO62" s="265"/>
      <c r="IIP62" s="265"/>
      <c r="IIQ62" s="265"/>
      <c r="IIR62" s="265"/>
      <c r="IIS62" s="265"/>
      <c r="IIT62" s="265"/>
      <c r="IIU62" s="265"/>
      <c r="IIV62" s="265"/>
      <c r="IIW62" s="265"/>
      <c r="IIX62" s="265" t="s">
        <v>457</v>
      </c>
      <c r="IIY62" s="265"/>
      <c r="IIZ62" s="265"/>
      <c r="IJA62" s="265"/>
      <c r="IJB62" s="265"/>
      <c r="IJC62" s="265"/>
      <c r="IJD62" s="265"/>
      <c r="IJE62" s="265"/>
      <c r="IJF62" s="265"/>
      <c r="IJG62" s="265"/>
      <c r="IJH62" s="265"/>
      <c r="IJI62" s="265"/>
      <c r="IJJ62" s="265"/>
      <c r="IJK62" s="265"/>
      <c r="IJL62" s="265"/>
      <c r="IJM62" s="265"/>
      <c r="IJN62" s="265" t="s">
        <v>457</v>
      </c>
      <c r="IJO62" s="265"/>
      <c r="IJP62" s="265"/>
      <c r="IJQ62" s="265"/>
      <c r="IJR62" s="265"/>
      <c r="IJS62" s="265"/>
      <c r="IJT62" s="265"/>
      <c r="IJU62" s="265"/>
      <c r="IJV62" s="265"/>
      <c r="IJW62" s="265"/>
      <c r="IJX62" s="265"/>
      <c r="IJY62" s="265"/>
      <c r="IJZ62" s="265"/>
      <c r="IKA62" s="265"/>
      <c r="IKB62" s="265"/>
      <c r="IKC62" s="265"/>
      <c r="IKD62" s="265" t="s">
        <v>457</v>
      </c>
      <c r="IKE62" s="265"/>
      <c r="IKF62" s="265"/>
      <c r="IKG62" s="265"/>
      <c r="IKH62" s="265"/>
      <c r="IKI62" s="265"/>
      <c r="IKJ62" s="265"/>
      <c r="IKK62" s="265"/>
      <c r="IKL62" s="265"/>
      <c r="IKM62" s="265"/>
      <c r="IKN62" s="265"/>
      <c r="IKO62" s="265"/>
      <c r="IKP62" s="265"/>
      <c r="IKQ62" s="265"/>
      <c r="IKR62" s="265"/>
      <c r="IKS62" s="265"/>
      <c r="IKT62" s="265" t="s">
        <v>457</v>
      </c>
      <c r="IKU62" s="265"/>
      <c r="IKV62" s="265"/>
      <c r="IKW62" s="265"/>
      <c r="IKX62" s="265"/>
      <c r="IKY62" s="265"/>
      <c r="IKZ62" s="265"/>
      <c r="ILA62" s="265"/>
      <c r="ILB62" s="265"/>
      <c r="ILC62" s="265"/>
      <c r="ILD62" s="265"/>
      <c r="ILE62" s="265"/>
      <c r="ILF62" s="265"/>
      <c r="ILG62" s="265"/>
      <c r="ILH62" s="265"/>
      <c r="ILI62" s="265"/>
      <c r="ILJ62" s="265" t="s">
        <v>457</v>
      </c>
      <c r="ILK62" s="265"/>
      <c r="ILL62" s="265"/>
      <c r="ILM62" s="265"/>
      <c r="ILN62" s="265"/>
      <c r="ILO62" s="265"/>
      <c r="ILP62" s="265"/>
      <c r="ILQ62" s="265"/>
      <c r="ILR62" s="265"/>
      <c r="ILS62" s="265"/>
      <c r="ILT62" s="265"/>
      <c r="ILU62" s="265"/>
      <c r="ILV62" s="265"/>
      <c r="ILW62" s="265"/>
      <c r="ILX62" s="265"/>
      <c r="ILY62" s="265"/>
      <c r="ILZ62" s="265" t="s">
        <v>457</v>
      </c>
      <c r="IMA62" s="265"/>
      <c r="IMB62" s="265"/>
      <c r="IMC62" s="265"/>
      <c r="IMD62" s="265"/>
      <c r="IME62" s="265"/>
      <c r="IMF62" s="265"/>
      <c r="IMG62" s="265"/>
      <c r="IMH62" s="265"/>
      <c r="IMI62" s="265"/>
      <c r="IMJ62" s="265"/>
      <c r="IMK62" s="265"/>
      <c r="IML62" s="265"/>
      <c r="IMM62" s="265"/>
      <c r="IMN62" s="265"/>
      <c r="IMO62" s="265"/>
      <c r="IMP62" s="265" t="s">
        <v>457</v>
      </c>
      <c r="IMQ62" s="265"/>
      <c r="IMR62" s="265"/>
      <c r="IMS62" s="265"/>
      <c r="IMT62" s="265"/>
      <c r="IMU62" s="265"/>
      <c r="IMV62" s="265"/>
      <c r="IMW62" s="265"/>
      <c r="IMX62" s="265"/>
      <c r="IMY62" s="265"/>
      <c r="IMZ62" s="265"/>
      <c r="INA62" s="265"/>
      <c r="INB62" s="265"/>
      <c r="INC62" s="265"/>
      <c r="IND62" s="265"/>
      <c r="INE62" s="265"/>
      <c r="INF62" s="265" t="s">
        <v>457</v>
      </c>
      <c r="ING62" s="265"/>
      <c r="INH62" s="265"/>
      <c r="INI62" s="265"/>
      <c r="INJ62" s="265"/>
      <c r="INK62" s="265"/>
      <c r="INL62" s="265"/>
      <c r="INM62" s="265"/>
      <c r="INN62" s="265"/>
      <c r="INO62" s="265"/>
      <c r="INP62" s="265"/>
      <c r="INQ62" s="265"/>
      <c r="INR62" s="265"/>
      <c r="INS62" s="265"/>
      <c r="INT62" s="265"/>
      <c r="INU62" s="265"/>
      <c r="INV62" s="265" t="s">
        <v>457</v>
      </c>
      <c r="INW62" s="265"/>
      <c r="INX62" s="265"/>
      <c r="INY62" s="265"/>
      <c r="INZ62" s="265"/>
      <c r="IOA62" s="265"/>
      <c r="IOB62" s="265"/>
      <c r="IOC62" s="265"/>
      <c r="IOD62" s="265"/>
      <c r="IOE62" s="265"/>
      <c r="IOF62" s="265"/>
      <c r="IOG62" s="265"/>
      <c r="IOH62" s="265"/>
      <c r="IOI62" s="265"/>
      <c r="IOJ62" s="265"/>
      <c r="IOK62" s="265"/>
      <c r="IOL62" s="265" t="s">
        <v>457</v>
      </c>
      <c r="IOM62" s="265"/>
      <c r="ION62" s="265"/>
      <c r="IOO62" s="265"/>
      <c r="IOP62" s="265"/>
      <c r="IOQ62" s="265"/>
      <c r="IOR62" s="265"/>
      <c r="IOS62" s="265"/>
      <c r="IOT62" s="265"/>
      <c r="IOU62" s="265"/>
      <c r="IOV62" s="265"/>
      <c r="IOW62" s="265"/>
      <c r="IOX62" s="265"/>
      <c r="IOY62" s="265"/>
      <c r="IOZ62" s="265"/>
      <c r="IPA62" s="265"/>
      <c r="IPB62" s="265" t="s">
        <v>457</v>
      </c>
      <c r="IPC62" s="265"/>
      <c r="IPD62" s="265"/>
      <c r="IPE62" s="265"/>
      <c r="IPF62" s="265"/>
      <c r="IPG62" s="265"/>
      <c r="IPH62" s="265"/>
      <c r="IPI62" s="265"/>
      <c r="IPJ62" s="265"/>
      <c r="IPK62" s="265"/>
      <c r="IPL62" s="265"/>
      <c r="IPM62" s="265"/>
      <c r="IPN62" s="265"/>
      <c r="IPO62" s="265"/>
      <c r="IPP62" s="265"/>
      <c r="IPQ62" s="265"/>
      <c r="IPR62" s="265" t="s">
        <v>457</v>
      </c>
      <c r="IPS62" s="265"/>
      <c r="IPT62" s="265"/>
      <c r="IPU62" s="265"/>
      <c r="IPV62" s="265"/>
      <c r="IPW62" s="265"/>
      <c r="IPX62" s="265"/>
      <c r="IPY62" s="265"/>
      <c r="IPZ62" s="265"/>
      <c r="IQA62" s="265"/>
      <c r="IQB62" s="265"/>
      <c r="IQC62" s="265"/>
      <c r="IQD62" s="265"/>
      <c r="IQE62" s="265"/>
      <c r="IQF62" s="265"/>
      <c r="IQG62" s="265"/>
      <c r="IQH62" s="265" t="s">
        <v>457</v>
      </c>
      <c r="IQI62" s="265"/>
      <c r="IQJ62" s="265"/>
      <c r="IQK62" s="265"/>
      <c r="IQL62" s="265"/>
      <c r="IQM62" s="265"/>
      <c r="IQN62" s="265"/>
      <c r="IQO62" s="265"/>
      <c r="IQP62" s="265"/>
      <c r="IQQ62" s="265"/>
      <c r="IQR62" s="265"/>
      <c r="IQS62" s="265"/>
      <c r="IQT62" s="265"/>
      <c r="IQU62" s="265"/>
      <c r="IQV62" s="265"/>
      <c r="IQW62" s="265"/>
      <c r="IQX62" s="265" t="s">
        <v>457</v>
      </c>
      <c r="IQY62" s="265"/>
      <c r="IQZ62" s="265"/>
      <c r="IRA62" s="265"/>
      <c r="IRB62" s="265"/>
      <c r="IRC62" s="265"/>
      <c r="IRD62" s="265"/>
      <c r="IRE62" s="265"/>
      <c r="IRF62" s="265"/>
      <c r="IRG62" s="265"/>
      <c r="IRH62" s="265"/>
      <c r="IRI62" s="265"/>
      <c r="IRJ62" s="265"/>
      <c r="IRK62" s="265"/>
      <c r="IRL62" s="265"/>
      <c r="IRM62" s="265"/>
      <c r="IRN62" s="265" t="s">
        <v>457</v>
      </c>
      <c r="IRO62" s="265"/>
      <c r="IRP62" s="265"/>
      <c r="IRQ62" s="265"/>
      <c r="IRR62" s="265"/>
      <c r="IRS62" s="265"/>
      <c r="IRT62" s="265"/>
      <c r="IRU62" s="265"/>
      <c r="IRV62" s="265"/>
      <c r="IRW62" s="265"/>
      <c r="IRX62" s="265"/>
      <c r="IRY62" s="265"/>
      <c r="IRZ62" s="265"/>
      <c r="ISA62" s="265"/>
      <c r="ISB62" s="265"/>
      <c r="ISC62" s="265"/>
      <c r="ISD62" s="265" t="s">
        <v>457</v>
      </c>
      <c r="ISE62" s="265"/>
      <c r="ISF62" s="265"/>
      <c r="ISG62" s="265"/>
      <c r="ISH62" s="265"/>
      <c r="ISI62" s="265"/>
      <c r="ISJ62" s="265"/>
      <c r="ISK62" s="265"/>
      <c r="ISL62" s="265"/>
      <c r="ISM62" s="265"/>
      <c r="ISN62" s="265"/>
      <c r="ISO62" s="265"/>
      <c r="ISP62" s="265"/>
      <c r="ISQ62" s="265"/>
      <c r="ISR62" s="265"/>
      <c r="ISS62" s="265"/>
      <c r="IST62" s="265" t="s">
        <v>457</v>
      </c>
      <c r="ISU62" s="265"/>
      <c r="ISV62" s="265"/>
      <c r="ISW62" s="265"/>
      <c r="ISX62" s="265"/>
      <c r="ISY62" s="265"/>
      <c r="ISZ62" s="265"/>
      <c r="ITA62" s="265"/>
      <c r="ITB62" s="265"/>
      <c r="ITC62" s="265"/>
      <c r="ITD62" s="265"/>
      <c r="ITE62" s="265"/>
      <c r="ITF62" s="265"/>
      <c r="ITG62" s="265"/>
      <c r="ITH62" s="265"/>
      <c r="ITI62" s="265"/>
      <c r="ITJ62" s="265" t="s">
        <v>457</v>
      </c>
      <c r="ITK62" s="265"/>
      <c r="ITL62" s="265"/>
      <c r="ITM62" s="265"/>
      <c r="ITN62" s="265"/>
      <c r="ITO62" s="265"/>
      <c r="ITP62" s="265"/>
      <c r="ITQ62" s="265"/>
      <c r="ITR62" s="265"/>
      <c r="ITS62" s="265"/>
      <c r="ITT62" s="265"/>
      <c r="ITU62" s="265"/>
      <c r="ITV62" s="265"/>
      <c r="ITW62" s="265"/>
      <c r="ITX62" s="265"/>
      <c r="ITY62" s="265"/>
      <c r="ITZ62" s="265" t="s">
        <v>457</v>
      </c>
      <c r="IUA62" s="265"/>
      <c r="IUB62" s="265"/>
      <c r="IUC62" s="265"/>
      <c r="IUD62" s="265"/>
      <c r="IUE62" s="265"/>
      <c r="IUF62" s="265"/>
      <c r="IUG62" s="265"/>
      <c r="IUH62" s="265"/>
      <c r="IUI62" s="265"/>
      <c r="IUJ62" s="265"/>
      <c r="IUK62" s="265"/>
      <c r="IUL62" s="265"/>
      <c r="IUM62" s="265"/>
      <c r="IUN62" s="265"/>
      <c r="IUO62" s="265"/>
      <c r="IUP62" s="265" t="s">
        <v>457</v>
      </c>
      <c r="IUQ62" s="265"/>
      <c r="IUR62" s="265"/>
      <c r="IUS62" s="265"/>
      <c r="IUT62" s="265"/>
      <c r="IUU62" s="265"/>
      <c r="IUV62" s="265"/>
      <c r="IUW62" s="265"/>
      <c r="IUX62" s="265"/>
      <c r="IUY62" s="265"/>
      <c r="IUZ62" s="265"/>
      <c r="IVA62" s="265"/>
      <c r="IVB62" s="265"/>
      <c r="IVC62" s="265"/>
      <c r="IVD62" s="265"/>
      <c r="IVE62" s="265"/>
      <c r="IVF62" s="265" t="s">
        <v>457</v>
      </c>
      <c r="IVG62" s="265"/>
      <c r="IVH62" s="265"/>
      <c r="IVI62" s="265"/>
      <c r="IVJ62" s="265"/>
      <c r="IVK62" s="265"/>
      <c r="IVL62" s="265"/>
      <c r="IVM62" s="265"/>
      <c r="IVN62" s="265"/>
      <c r="IVO62" s="265"/>
      <c r="IVP62" s="265"/>
      <c r="IVQ62" s="265"/>
      <c r="IVR62" s="265"/>
      <c r="IVS62" s="265"/>
      <c r="IVT62" s="265"/>
      <c r="IVU62" s="265"/>
      <c r="IVV62" s="265" t="s">
        <v>457</v>
      </c>
      <c r="IVW62" s="265"/>
      <c r="IVX62" s="265"/>
      <c r="IVY62" s="265"/>
      <c r="IVZ62" s="265"/>
      <c r="IWA62" s="265"/>
      <c r="IWB62" s="265"/>
      <c r="IWC62" s="265"/>
      <c r="IWD62" s="265"/>
      <c r="IWE62" s="265"/>
      <c r="IWF62" s="265"/>
      <c r="IWG62" s="265"/>
      <c r="IWH62" s="265"/>
      <c r="IWI62" s="265"/>
      <c r="IWJ62" s="265"/>
      <c r="IWK62" s="265"/>
      <c r="IWL62" s="265" t="s">
        <v>457</v>
      </c>
      <c r="IWM62" s="265"/>
      <c r="IWN62" s="265"/>
      <c r="IWO62" s="265"/>
      <c r="IWP62" s="265"/>
      <c r="IWQ62" s="265"/>
      <c r="IWR62" s="265"/>
      <c r="IWS62" s="265"/>
      <c r="IWT62" s="265"/>
      <c r="IWU62" s="265"/>
      <c r="IWV62" s="265"/>
      <c r="IWW62" s="265"/>
      <c r="IWX62" s="265"/>
      <c r="IWY62" s="265"/>
      <c r="IWZ62" s="265"/>
      <c r="IXA62" s="265"/>
      <c r="IXB62" s="265" t="s">
        <v>457</v>
      </c>
      <c r="IXC62" s="265"/>
      <c r="IXD62" s="265"/>
      <c r="IXE62" s="265"/>
      <c r="IXF62" s="265"/>
      <c r="IXG62" s="265"/>
      <c r="IXH62" s="265"/>
      <c r="IXI62" s="265"/>
      <c r="IXJ62" s="265"/>
      <c r="IXK62" s="265"/>
      <c r="IXL62" s="265"/>
      <c r="IXM62" s="265"/>
      <c r="IXN62" s="265"/>
      <c r="IXO62" s="265"/>
      <c r="IXP62" s="265"/>
      <c r="IXQ62" s="265"/>
      <c r="IXR62" s="265" t="s">
        <v>457</v>
      </c>
      <c r="IXS62" s="265"/>
      <c r="IXT62" s="265"/>
      <c r="IXU62" s="265"/>
      <c r="IXV62" s="265"/>
      <c r="IXW62" s="265"/>
      <c r="IXX62" s="265"/>
      <c r="IXY62" s="265"/>
      <c r="IXZ62" s="265"/>
      <c r="IYA62" s="265"/>
      <c r="IYB62" s="265"/>
      <c r="IYC62" s="265"/>
      <c r="IYD62" s="265"/>
      <c r="IYE62" s="265"/>
      <c r="IYF62" s="265"/>
      <c r="IYG62" s="265"/>
      <c r="IYH62" s="265" t="s">
        <v>457</v>
      </c>
      <c r="IYI62" s="265"/>
      <c r="IYJ62" s="265"/>
      <c r="IYK62" s="265"/>
      <c r="IYL62" s="265"/>
      <c r="IYM62" s="265"/>
      <c r="IYN62" s="265"/>
      <c r="IYO62" s="265"/>
      <c r="IYP62" s="265"/>
      <c r="IYQ62" s="265"/>
      <c r="IYR62" s="265"/>
      <c r="IYS62" s="265"/>
      <c r="IYT62" s="265"/>
      <c r="IYU62" s="265"/>
      <c r="IYV62" s="265"/>
      <c r="IYW62" s="265"/>
      <c r="IYX62" s="265" t="s">
        <v>457</v>
      </c>
      <c r="IYY62" s="265"/>
      <c r="IYZ62" s="265"/>
      <c r="IZA62" s="265"/>
      <c r="IZB62" s="265"/>
      <c r="IZC62" s="265"/>
      <c r="IZD62" s="265"/>
      <c r="IZE62" s="265"/>
      <c r="IZF62" s="265"/>
      <c r="IZG62" s="265"/>
      <c r="IZH62" s="265"/>
      <c r="IZI62" s="265"/>
      <c r="IZJ62" s="265"/>
      <c r="IZK62" s="265"/>
      <c r="IZL62" s="265"/>
      <c r="IZM62" s="265"/>
      <c r="IZN62" s="265" t="s">
        <v>457</v>
      </c>
      <c r="IZO62" s="265"/>
      <c r="IZP62" s="265"/>
      <c r="IZQ62" s="265"/>
      <c r="IZR62" s="265"/>
      <c r="IZS62" s="265"/>
      <c r="IZT62" s="265"/>
      <c r="IZU62" s="265"/>
      <c r="IZV62" s="265"/>
      <c r="IZW62" s="265"/>
      <c r="IZX62" s="265"/>
      <c r="IZY62" s="265"/>
      <c r="IZZ62" s="265"/>
      <c r="JAA62" s="265"/>
      <c r="JAB62" s="265"/>
      <c r="JAC62" s="265"/>
      <c r="JAD62" s="265" t="s">
        <v>457</v>
      </c>
      <c r="JAE62" s="265"/>
      <c r="JAF62" s="265"/>
      <c r="JAG62" s="265"/>
      <c r="JAH62" s="265"/>
      <c r="JAI62" s="265"/>
      <c r="JAJ62" s="265"/>
      <c r="JAK62" s="265"/>
      <c r="JAL62" s="265"/>
      <c r="JAM62" s="265"/>
      <c r="JAN62" s="265"/>
      <c r="JAO62" s="265"/>
      <c r="JAP62" s="265"/>
      <c r="JAQ62" s="265"/>
      <c r="JAR62" s="265"/>
      <c r="JAS62" s="265"/>
      <c r="JAT62" s="265" t="s">
        <v>457</v>
      </c>
      <c r="JAU62" s="265"/>
      <c r="JAV62" s="265"/>
      <c r="JAW62" s="265"/>
      <c r="JAX62" s="265"/>
      <c r="JAY62" s="265"/>
      <c r="JAZ62" s="265"/>
      <c r="JBA62" s="265"/>
      <c r="JBB62" s="265"/>
      <c r="JBC62" s="265"/>
      <c r="JBD62" s="265"/>
      <c r="JBE62" s="265"/>
      <c r="JBF62" s="265"/>
      <c r="JBG62" s="265"/>
      <c r="JBH62" s="265"/>
      <c r="JBI62" s="265"/>
      <c r="JBJ62" s="265" t="s">
        <v>457</v>
      </c>
      <c r="JBK62" s="265"/>
      <c r="JBL62" s="265"/>
      <c r="JBM62" s="265"/>
      <c r="JBN62" s="265"/>
      <c r="JBO62" s="265"/>
      <c r="JBP62" s="265"/>
      <c r="JBQ62" s="265"/>
      <c r="JBR62" s="265"/>
      <c r="JBS62" s="265"/>
      <c r="JBT62" s="265"/>
      <c r="JBU62" s="265"/>
      <c r="JBV62" s="265"/>
      <c r="JBW62" s="265"/>
      <c r="JBX62" s="265"/>
      <c r="JBY62" s="265"/>
      <c r="JBZ62" s="265" t="s">
        <v>457</v>
      </c>
      <c r="JCA62" s="265"/>
      <c r="JCB62" s="265"/>
      <c r="JCC62" s="265"/>
      <c r="JCD62" s="265"/>
      <c r="JCE62" s="265"/>
      <c r="JCF62" s="265"/>
      <c r="JCG62" s="265"/>
      <c r="JCH62" s="265"/>
      <c r="JCI62" s="265"/>
      <c r="JCJ62" s="265"/>
      <c r="JCK62" s="265"/>
      <c r="JCL62" s="265"/>
      <c r="JCM62" s="265"/>
      <c r="JCN62" s="265"/>
      <c r="JCO62" s="265"/>
      <c r="JCP62" s="265" t="s">
        <v>457</v>
      </c>
      <c r="JCQ62" s="265"/>
      <c r="JCR62" s="265"/>
      <c r="JCS62" s="265"/>
      <c r="JCT62" s="265"/>
      <c r="JCU62" s="265"/>
      <c r="JCV62" s="265"/>
      <c r="JCW62" s="265"/>
      <c r="JCX62" s="265"/>
      <c r="JCY62" s="265"/>
      <c r="JCZ62" s="265"/>
      <c r="JDA62" s="265"/>
      <c r="JDB62" s="265"/>
      <c r="JDC62" s="265"/>
      <c r="JDD62" s="265"/>
      <c r="JDE62" s="265"/>
      <c r="JDF62" s="265" t="s">
        <v>457</v>
      </c>
      <c r="JDG62" s="265"/>
      <c r="JDH62" s="265"/>
      <c r="JDI62" s="265"/>
      <c r="JDJ62" s="265"/>
      <c r="JDK62" s="265"/>
      <c r="JDL62" s="265"/>
      <c r="JDM62" s="265"/>
      <c r="JDN62" s="265"/>
      <c r="JDO62" s="265"/>
      <c r="JDP62" s="265"/>
      <c r="JDQ62" s="265"/>
      <c r="JDR62" s="265"/>
      <c r="JDS62" s="265"/>
      <c r="JDT62" s="265"/>
      <c r="JDU62" s="265"/>
      <c r="JDV62" s="265" t="s">
        <v>457</v>
      </c>
      <c r="JDW62" s="265"/>
      <c r="JDX62" s="265"/>
      <c r="JDY62" s="265"/>
      <c r="JDZ62" s="265"/>
      <c r="JEA62" s="265"/>
      <c r="JEB62" s="265"/>
      <c r="JEC62" s="265"/>
      <c r="JED62" s="265"/>
      <c r="JEE62" s="265"/>
      <c r="JEF62" s="265"/>
      <c r="JEG62" s="265"/>
      <c r="JEH62" s="265"/>
      <c r="JEI62" s="265"/>
      <c r="JEJ62" s="265"/>
      <c r="JEK62" s="265"/>
      <c r="JEL62" s="265" t="s">
        <v>457</v>
      </c>
      <c r="JEM62" s="265"/>
      <c r="JEN62" s="265"/>
      <c r="JEO62" s="265"/>
      <c r="JEP62" s="265"/>
      <c r="JEQ62" s="265"/>
      <c r="JER62" s="265"/>
      <c r="JES62" s="265"/>
      <c r="JET62" s="265"/>
      <c r="JEU62" s="265"/>
      <c r="JEV62" s="265"/>
      <c r="JEW62" s="265"/>
      <c r="JEX62" s="265"/>
      <c r="JEY62" s="265"/>
      <c r="JEZ62" s="265"/>
      <c r="JFA62" s="265"/>
      <c r="JFB62" s="265" t="s">
        <v>457</v>
      </c>
      <c r="JFC62" s="265"/>
      <c r="JFD62" s="265"/>
      <c r="JFE62" s="265"/>
      <c r="JFF62" s="265"/>
      <c r="JFG62" s="265"/>
      <c r="JFH62" s="265"/>
      <c r="JFI62" s="265"/>
      <c r="JFJ62" s="265"/>
      <c r="JFK62" s="265"/>
      <c r="JFL62" s="265"/>
      <c r="JFM62" s="265"/>
      <c r="JFN62" s="265"/>
      <c r="JFO62" s="265"/>
      <c r="JFP62" s="265"/>
      <c r="JFQ62" s="265"/>
      <c r="JFR62" s="265" t="s">
        <v>457</v>
      </c>
      <c r="JFS62" s="265"/>
      <c r="JFT62" s="265"/>
      <c r="JFU62" s="265"/>
      <c r="JFV62" s="265"/>
      <c r="JFW62" s="265"/>
      <c r="JFX62" s="265"/>
      <c r="JFY62" s="265"/>
      <c r="JFZ62" s="265"/>
      <c r="JGA62" s="265"/>
      <c r="JGB62" s="265"/>
      <c r="JGC62" s="265"/>
      <c r="JGD62" s="265"/>
      <c r="JGE62" s="265"/>
      <c r="JGF62" s="265"/>
      <c r="JGG62" s="265"/>
      <c r="JGH62" s="265" t="s">
        <v>457</v>
      </c>
      <c r="JGI62" s="265"/>
      <c r="JGJ62" s="265"/>
      <c r="JGK62" s="265"/>
      <c r="JGL62" s="265"/>
      <c r="JGM62" s="265"/>
      <c r="JGN62" s="265"/>
      <c r="JGO62" s="265"/>
      <c r="JGP62" s="265"/>
      <c r="JGQ62" s="265"/>
      <c r="JGR62" s="265"/>
      <c r="JGS62" s="265"/>
      <c r="JGT62" s="265"/>
      <c r="JGU62" s="265"/>
      <c r="JGV62" s="265"/>
      <c r="JGW62" s="265"/>
      <c r="JGX62" s="265" t="s">
        <v>457</v>
      </c>
      <c r="JGY62" s="265"/>
      <c r="JGZ62" s="265"/>
      <c r="JHA62" s="265"/>
      <c r="JHB62" s="265"/>
      <c r="JHC62" s="265"/>
      <c r="JHD62" s="265"/>
      <c r="JHE62" s="265"/>
      <c r="JHF62" s="265"/>
      <c r="JHG62" s="265"/>
      <c r="JHH62" s="265"/>
      <c r="JHI62" s="265"/>
      <c r="JHJ62" s="265"/>
      <c r="JHK62" s="265"/>
      <c r="JHL62" s="265"/>
      <c r="JHM62" s="265"/>
      <c r="JHN62" s="265" t="s">
        <v>457</v>
      </c>
      <c r="JHO62" s="265"/>
      <c r="JHP62" s="265"/>
      <c r="JHQ62" s="265"/>
      <c r="JHR62" s="265"/>
      <c r="JHS62" s="265"/>
      <c r="JHT62" s="265"/>
      <c r="JHU62" s="265"/>
      <c r="JHV62" s="265"/>
      <c r="JHW62" s="265"/>
      <c r="JHX62" s="265"/>
      <c r="JHY62" s="265"/>
      <c r="JHZ62" s="265"/>
      <c r="JIA62" s="265"/>
      <c r="JIB62" s="265"/>
      <c r="JIC62" s="265"/>
      <c r="JID62" s="265" t="s">
        <v>457</v>
      </c>
      <c r="JIE62" s="265"/>
      <c r="JIF62" s="265"/>
      <c r="JIG62" s="265"/>
      <c r="JIH62" s="265"/>
      <c r="JII62" s="265"/>
      <c r="JIJ62" s="265"/>
      <c r="JIK62" s="265"/>
      <c r="JIL62" s="265"/>
      <c r="JIM62" s="265"/>
      <c r="JIN62" s="265"/>
      <c r="JIO62" s="265"/>
      <c r="JIP62" s="265"/>
      <c r="JIQ62" s="265"/>
      <c r="JIR62" s="265"/>
      <c r="JIS62" s="265"/>
      <c r="JIT62" s="265" t="s">
        <v>457</v>
      </c>
      <c r="JIU62" s="265"/>
      <c r="JIV62" s="265"/>
      <c r="JIW62" s="265"/>
      <c r="JIX62" s="265"/>
      <c r="JIY62" s="265"/>
      <c r="JIZ62" s="265"/>
      <c r="JJA62" s="265"/>
      <c r="JJB62" s="265"/>
      <c r="JJC62" s="265"/>
      <c r="JJD62" s="265"/>
      <c r="JJE62" s="265"/>
      <c r="JJF62" s="265"/>
      <c r="JJG62" s="265"/>
      <c r="JJH62" s="265"/>
      <c r="JJI62" s="265"/>
      <c r="JJJ62" s="265" t="s">
        <v>457</v>
      </c>
      <c r="JJK62" s="265"/>
      <c r="JJL62" s="265"/>
      <c r="JJM62" s="265"/>
      <c r="JJN62" s="265"/>
      <c r="JJO62" s="265"/>
      <c r="JJP62" s="265"/>
      <c r="JJQ62" s="265"/>
      <c r="JJR62" s="265"/>
      <c r="JJS62" s="265"/>
      <c r="JJT62" s="265"/>
      <c r="JJU62" s="265"/>
      <c r="JJV62" s="265"/>
      <c r="JJW62" s="265"/>
      <c r="JJX62" s="265"/>
      <c r="JJY62" s="265"/>
      <c r="JJZ62" s="265" t="s">
        <v>457</v>
      </c>
      <c r="JKA62" s="265"/>
      <c r="JKB62" s="265"/>
      <c r="JKC62" s="265"/>
      <c r="JKD62" s="265"/>
      <c r="JKE62" s="265"/>
      <c r="JKF62" s="265"/>
      <c r="JKG62" s="265"/>
      <c r="JKH62" s="265"/>
      <c r="JKI62" s="265"/>
      <c r="JKJ62" s="265"/>
      <c r="JKK62" s="265"/>
      <c r="JKL62" s="265"/>
      <c r="JKM62" s="265"/>
      <c r="JKN62" s="265"/>
      <c r="JKO62" s="265"/>
      <c r="JKP62" s="265" t="s">
        <v>457</v>
      </c>
      <c r="JKQ62" s="265"/>
      <c r="JKR62" s="265"/>
      <c r="JKS62" s="265"/>
      <c r="JKT62" s="265"/>
      <c r="JKU62" s="265"/>
      <c r="JKV62" s="265"/>
      <c r="JKW62" s="265"/>
      <c r="JKX62" s="265"/>
      <c r="JKY62" s="265"/>
      <c r="JKZ62" s="265"/>
      <c r="JLA62" s="265"/>
      <c r="JLB62" s="265"/>
      <c r="JLC62" s="265"/>
      <c r="JLD62" s="265"/>
      <c r="JLE62" s="265"/>
      <c r="JLF62" s="265" t="s">
        <v>457</v>
      </c>
      <c r="JLG62" s="265"/>
      <c r="JLH62" s="265"/>
      <c r="JLI62" s="265"/>
      <c r="JLJ62" s="265"/>
      <c r="JLK62" s="265"/>
      <c r="JLL62" s="265"/>
      <c r="JLM62" s="265"/>
      <c r="JLN62" s="265"/>
      <c r="JLO62" s="265"/>
      <c r="JLP62" s="265"/>
      <c r="JLQ62" s="265"/>
      <c r="JLR62" s="265"/>
      <c r="JLS62" s="265"/>
      <c r="JLT62" s="265"/>
      <c r="JLU62" s="265"/>
      <c r="JLV62" s="265" t="s">
        <v>457</v>
      </c>
      <c r="JLW62" s="265"/>
      <c r="JLX62" s="265"/>
      <c r="JLY62" s="265"/>
      <c r="JLZ62" s="265"/>
      <c r="JMA62" s="265"/>
      <c r="JMB62" s="265"/>
      <c r="JMC62" s="265"/>
      <c r="JMD62" s="265"/>
      <c r="JME62" s="265"/>
      <c r="JMF62" s="265"/>
      <c r="JMG62" s="265"/>
      <c r="JMH62" s="265"/>
      <c r="JMI62" s="265"/>
      <c r="JMJ62" s="265"/>
      <c r="JMK62" s="265"/>
      <c r="JML62" s="265" t="s">
        <v>457</v>
      </c>
      <c r="JMM62" s="265"/>
      <c r="JMN62" s="265"/>
      <c r="JMO62" s="265"/>
      <c r="JMP62" s="265"/>
      <c r="JMQ62" s="265"/>
      <c r="JMR62" s="265"/>
      <c r="JMS62" s="265"/>
      <c r="JMT62" s="265"/>
      <c r="JMU62" s="265"/>
      <c r="JMV62" s="265"/>
      <c r="JMW62" s="265"/>
      <c r="JMX62" s="265"/>
      <c r="JMY62" s="265"/>
      <c r="JMZ62" s="265"/>
      <c r="JNA62" s="265"/>
      <c r="JNB62" s="265" t="s">
        <v>457</v>
      </c>
      <c r="JNC62" s="265"/>
      <c r="JND62" s="265"/>
      <c r="JNE62" s="265"/>
      <c r="JNF62" s="265"/>
      <c r="JNG62" s="265"/>
      <c r="JNH62" s="265"/>
      <c r="JNI62" s="265"/>
      <c r="JNJ62" s="265"/>
      <c r="JNK62" s="265"/>
      <c r="JNL62" s="265"/>
      <c r="JNM62" s="265"/>
      <c r="JNN62" s="265"/>
      <c r="JNO62" s="265"/>
      <c r="JNP62" s="265"/>
      <c r="JNQ62" s="265"/>
      <c r="JNR62" s="265" t="s">
        <v>457</v>
      </c>
      <c r="JNS62" s="265"/>
      <c r="JNT62" s="265"/>
      <c r="JNU62" s="265"/>
      <c r="JNV62" s="265"/>
      <c r="JNW62" s="265"/>
      <c r="JNX62" s="265"/>
      <c r="JNY62" s="265"/>
      <c r="JNZ62" s="265"/>
      <c r="JOA62" s="265"/>
      <c r="JOB62" s="265"/>
      <c r="JOC62" s="265"/>
      <c r="JOD62" s="265"/>
      <c r="JOE62" s="265"/>
      <c r="JOF62" s="265"/>
      <c r="JOG62" s="265"/>
      <c r="JOH62" s="265" t="s">
        <v>457</v>
      </c>
      <c r="JOI62" s="265"/>
      <c r="JOJ62" s="265"/>
      <c r="JOK62" s="265"/>
      <c r="JOL62" s="265"/>
      <c r="JOM62" s="265"/>
      <c r="JON62" s="265"/>
      <c r="JOO62" s="265"/>
      <c r="JOP62" s="265"/>
      <c r="JOQ62" s="265"/>
      <c r="JOR62" s="265"/>
      <c r="JOS62" s="265"/>
      <c r="JOT62" s="265"/>
      <c r="JOU62" s="265"/>
      <c r="JOV62" s="265"/>
      <c r="JOW62" s="265"/>
      <c r="JOX62" s="265" t="s">
        <v>457</v>
      </c>
      <c r="JOY62" s="265"/>
      <c r="JOZ62" s="265"/>
      <c r="JPA62" s="265"/>
      <c r="JPB62" s="265"/>
      <c r="JPC62" s="265"/>
      <c r="JPD62" s="265"/>
      <c r="JPE62" s="265"/>
      <c r="JPF62" s="265"/>
      <c r="JPG62" s="265"/>
      <c r="JPH62" s="265"/>
      <c r="JPI62" s="265"/>
      <c r="JPJ62" s="265"/>
      <c r="JPK62" s="265"/>
      <c r="JPL62" s="265"/>
      <c r="JPM62" s="265"/>
      <c r="JPN62" s="265" t="s">
        <v>457</v>
      </c>
      <c r="JPO62" s="265"/>
      <c r="JPP62" s="265"/>
      <c r="JPQ62" s="265"/>
      <c r="JPR62" s="265"/>
      <c r="JPS62" s="265"/>
      <c r="JPT62" s="265"/>
      <c r="JPU62" s="265"/>
      <c r="JPV62" s="265"/>
      <c r="JPW62" s="265"/>
      <c r="JPX62" s="265"/>
      <c r="JPY62" s="265"/>
      <c r="JPZ62" s="265"/>
      <c r="JQA62" s="265"/>
      <c r="JQB62" s="265"/>
      <c r="JQC62" s="265"/>
      <c r="JQD62" s="265" t="s">
        <v>457</v>
      </c>
      <c r="JQE62" s="265"/>
      <c r="JQF62" s="265"/>
      <c r="JQG62" s="265"/>
      <c r="JQH62" s="265"/>
      <c r="JQI62" s="265"/>
      <c r="JQJ62" s="265"/>
      <c r="JQK62" s="265"/>
      <c r="JQL62" s="265"/>
      <c r="JQM62" s="265"/>
      <c r="JQN62" s="265"/>
      <c r="JQO62" s="265"/>
      <c r="JQP62" s="265"/>
      <c r="JQQ62" s="265"/>
      <c r="JQR62" s="265"/>
      <c r="JQS62" s="265"/>
      <c r="JQT62" s="265" t="s">
        <v>457</v>
      </c>
      <c r="JQU62" s="265"/>
      <c r="JQV62" s="265"/>
      <c r="JQW62" s="265"/>
      <c r="JQX62" s="265"/>
      <c r="JQY62" s="265"/>
      <c r="JQZ62" s="265"/>
      <c r="JRA62" s="265"/>
      <c r="JRB62" s="265"/>
      <c r="JRC62" s="265"/>
      <c r="JRD62" s="265"/>
      <c r="JRE62" s="265"/>
      <c r="JRF62" s="265"/>
      <c r="JRG62" s="265"/>
      <c r="JRH62" s="265"/>
      <c r="JRI62" s="265"/>
      <c r="JRJ62" s="265" t="s">
        <v>457</v>
      </c>
      <c r="JRK62" s="265"/>
      <c r="JRL62" s="265"/>
      <c r="JRM62" s="265"/>
      <c r="JRN62" s="265"/>
      <c r="JRO62" s="265"/>
      <c r="JRP62" s="265"/>
      <c r="JRQ62" s="265"/>
      <c r="JRR62" s="265"/>
      <c r="JRS62" s="265"/>
      <c r="JRT62" s="265"/>
      <c r="JRU62" s="265"/>
      <c r="JRV62" s="265"/>
      <c r="JRW62" s="265"/>
      <c r="JRX62" s="265"/>
      <c r="JRY62" s="265"/>
      <c r="JRZ62" s="265" t="s">
        <v>457</v>
      </c>
      <c r="JSA62" s="265"/>
      <c r="JSB62" s="265"/>
      <c r="JSC62" s="265"/>
      <c r="JSD62" s="265"/>
      <c r="JSE62" s="265"/>
      <c r="JSF62" s="265"/>
      <c r="JSG62" s="265"/>
      <c r="JSH62" s="265"/>
      <c r="JSI62" s="265"/>
      <c r="JSJ62" s="265"/>
      <c r="JSK62" s="265"/>
      <c r="JSL62" s="265"/>
      <c r="JSM62" s="265"/>
      <c r="JSN62" s="265"/>
      <c r="JSO62" s="265"/>
      <c r="JSP62" s="265" t="s">
        <v>457</v>
      </c>
      <c r="JSQ62" s="265"/>
      <c r="JSR62" s="265"/>
      <c r="JSS62" s="265"/>
      <c r="JST62" s="265"/>
      <c r="JSU62" s="265"/>
      <c r="JSV62" s="265"/>
      <c r="JSW62" s="265"/>
      <c r="JSX62" s="265"/>
      <c r="JSY62" s="265"/>
      <c r="JSZ62" s="265"/>
      <c r="JTA62" s="265"/>
      <c r="JTB62" s="265"/>
      <c r="JTC62" s="265"/>
      <c r="JTD62" s="265"/>
      <c r="JTE62" s="265"/>
      <c r="JTF62" s="265" t="s">
        <v>457</v>
      </c>
      <c r="JTG62" s="265"/>
      <c r="JTH62" s="265"/>
      <c r="JTI62" s="265"/>
      <c r="JTJ62" s="265"/>
      <c r="JTK62" s="265"/>
      <c r="JTL62" s="265"/>
      <c r="JTM62" s="265"/>
      <c r="JTN62" s="265"/>
      <c r="JTO62" s="265"/>
      <c r="JTP62" s="265"/>
      <c r="JTQ62" s="265"/>
      <c r="JTR62" s="265"/>
      <c r="JTS62" s="265"/>
      <c r="JTT62" s="265"/>
      <c r="JTU62" s="265"/>
      <c r="JTV62" s="265" t="s">
        <v>457</v>
      </c>
      <c r="JTW62" s="265"/>
      <c r="JTX62" s="265"/>
      <c r="JTY62" s="265"/>
      <c r="JTZ62" s="265"/>
      <c r="JUA62" s="265"/>
      <c r="JUB62" s="265"/>
      <c r="JUC62" s="265"/>
      <c r="JUD62" s="265"/>
      <c r="JUE62" s="265"/>
      <c r="JUF62" s="265"/>
      <c r="JUG62" s="265"/>
      <c r="JUH62" s="265"/>
      <c r="JUI62" s="265"/>
      <c r="JUJ62" s="265"/>
      <c r="JUK62" s="265"/>
      <c r="JUL62" s="265" t="s">
        <v>457</v>
      </c>
      <c r="JUM62" s="265"/>
      <c r="JUN62" s="265"/>
      <c r="JUO62" s="265"/>
      <c r="JUP62" s="265"/>
      <c r="JUQ62" s="265"/>
      <c r="JUR62" s="265"/>
      <c r="JUS62" s="265"/>
      <c r="JUT62" s="265"/>
      <c r="JUU62" s="265"/>
      <c r="JUV62" s="265"/>
      <c r="JUW62" s="265"/>
      <c r="JUX62" s="265"/>
      <c r="JUY62" s="265"/>
      <c r="JUZ62" s="265"/>
      <c r="JVA62" s="265"/>
      <c r="JVB62" s="265" t="s">
        <v>457</v>
      </c>
      <c r="JVC62" s="265"/>
      <c r="JVD62" s="265"/>
      <c r="JVE62" s="265"/>
      <c r="JVF62" s="265"/>
      <c r="JVG62" s="265"/>
      <c r="JVH62" s="265"/>
      <c r="JVI62" s="265"/>
      <c r="JVJ62" s="265"/>
      <c r="JVK62" s="265"/>
      <c r="JVL62" s="265"/>
      <c r="JVM62" s="265"/>
      <c r="JVN62" s="265"/>
      <c r="JVO62" s="265"/>
      <c r="JVP62" s="265"/>
      <c r="JVQ62" s="265"/>
      <c r="JVR62" s="265" t="s">
        <v>457</v>
      </c>
      <c r="JVS62" s="265"/>
      <c r="JVT62" s="265"/>
      <c r="JVU62" s="265"/>
      <c r="JVV62" s="265"/>
      <c r="JVW62" s="265"/>
      <c r="JVX62" s="265"/>
      <c r="JVY62" s="265"/>
      <c r="JVZ62" s="265"/>
      <c r="JWA62" s="265"/>
      <c r="JWB62" s="265"/>
      <c r="JWC62" s="265"/>
      <c r="JWD62" s="265"/>
      <c r="JWE62" s="265"/>
      <c r="JWF62" s="265"/>
      <c r="JWG62" s="265"/>
      <c r="JWH62" s="265" t="s">
        <v>457</v>
      </c>
      <c r="JWI62" s="265"/>
      <c r="JWJ62" s="265"/>
      <c r="JWK62" s="265"/>
      <c r="JWL62" s="265"/>
      <c r="JWM62" s="265"/>
      <c r="JWN62" s="265"/>
      <c r="JWO62" s="265"/>
      <c r="JWP62" s="265"/>
      <c r="JWQ62" s="265"/>
      <c r="JWR62" s="265"/>
      <c r="JWS62" s="265"/>
      <c r="JWT62" s="265"/>
      <c r="JWU62" s="265"/>
      <c r="JWV62" s="265"/>
      <c r="JWW62" s="265"/>
      <c r="JWX62" s="265" t="s">
        <v>457</v>
      </c>
      <c r="JWY62" s="265"/>
      <c r="JWZ62" s="265"/>
      <c r="JXA62" s="265"/>
      <c r="JXB62" s="265"/>
      <c r="JXC62" s="265"/>
      <c r="JXD62" s="265"/>
      <c r="JXE62" s="265"/>
      <c r="JXF62" s="265"/>
      <c r="JXG62" s="265"/>
      <c r="JXH62" s="265"/>
      <c r="JXI62" s="265"/>
      <c r="JXJ62" s="265"/>
      <c r="JXK62" s="265"/>
      <c r="JXL62" s="265"/>
      <c r="JXM62" s="265"/>
      <c r="JXN62" s="265" t="s">
        <v>457</v>
      </c>
      <c r="JXO62" s="265"/>
      <c r="JXP62" s="265"/>
      <c r="JXQ62" s="265"/>
      <c r="JXR62" s="265"/>
      <c r="JXS62" s="265"/>
      <c r="JXT62" s="265"/>
      <c r="JXU62" s="265"/>
      <c r="JXV62" s="265"/>
      <c r="JXW62" s="265"/>
      <c r="JXX62" s="265"/>
      <c r="JXY62" s="265"/>
      <c r="JXZ62" s="265"/>
      <c r="JYA62" s="265"/>
      <c r="JYB62" s="265"/>
      <c r="JYC62" s="265"/>
      <c r="JYD62" s="265" t="s">
        <v>457</v>
      </c>
      <c r="JYE62" s="265"/>
      <c r="JYF62" s="265"/>
      <c r="JYG62" s="265"/>
      <c r="JYH62" s="265"/>
      <c r="JYI62" s="265"/>
      <c r="JYJ62" s="265"/>
      <c r="JYK62" s="265"/>
      <c r="JYL62" s="265"/>
      <c r="JYM62" s="265"/>
      <c r="JYN62" s="265"/>
      <c r="JYO62" s="265"/>
      <c r="JYP62" s="265"/>
      <c r="JYQ62" s="265"/>
      <c r="JYR62" s="265"/>
      <c r="JYS62" s="265"/>
      <c r="JYT62" s="265" t="s">
        <v>457</v>
      </c>
      <c r="JYU62" s="265"/>
      <c r="JYV62" s="265"/>
      <c r="JYW62" s="265"/>
      <c r="JYX62" s="265"/>
      <c r="JYY62" s="265"/>
      <c r="JYZ62" s="265"/>
      <c r="JZA62" s="265"/>
      <c r="JZB62" s="265"/>
      <c r="JZC62" s="265"/>
      <c r="JZD62" s="265"/>
      <c r="JZE62" s="265"/>
      <c r="JZF62" s="265"/>
      <c r="JZG62" s="265"/>
      <c r="JZH62" s="265"/>
      <c r="JZI62" s="265"/>
      <c r="JZJ62" s="265" t="s">
        <v>457</v>
      </c>
      <c r="JZK62" s="265"/>
      <c r="JZL62" s="265"/>
      <c r="JZM62" s="265"/>
      <c r="JZN62" s="265"/>
      <c r="JZO62" s="265"/>
      <c r="JZP62" s="265"/>
      <c r="JZQ62" s="265"/>
      <c r="JZR62" s="265"/>
      <c r="JZS62" s="265"/>
      <c r="JZT62" s="265"/>
      <c r="JZU62" s="265"/>
      <c r="JZV62" s="265"/>
      <c r="JZW62" s="265"/>
      <c r="JZX62" s="265"/>
      <c r="JZY62" s="265"/>
      <c r="JZZ62" s="265" t="s">
        <v>457</v>
      </c>
      <c r="KAA62" s="265"/>
      <c r="KAB62" s="265"/>
      <c r="KAC62" s="265"/>
      <c r="KAD62" s="265"/>
      <c r="KAE62" s="265"/>
      <c r="KAF62" s="265"/>
      <c r="KAG62" s="265"/>
      <c r="KAH62" s="265"/>
      <c r="KAI62" s="265"/>
      <c r="KAJ62" s="265"/>
      <c r="KAK62" s="265"/>
      <c r="KAL62" s="265"/>
      <c r="KAM62" s="265"/>
      <c r="KAN62" s="265"/>
      <c r="KAO62" s="265"/>
      <c r="KAP62" s="265" t="s">
        <v>457</v>
      </c>
      <c r="KAQ62" s="265"/>
      <c r="KAR62" s="265"/>
      <c r="KAS62" s="265"/>
      <c r="KAT62" s="265"/>
      <c r="KAU62" s="265"/>
      <c r="KAV62" s="265"/>
      <c r="KAW62" s="265"/>
      <c r="KAX62" s="265"/>
      <c r="KAY62" s="265"/>
      <c r="KAZ62" s="265"/>
      <c r="KBA62" s="265"/>
      <c r="KBB62" s="265"/>
      <c r="KBC62" s="265"/>
      <c r="KBD62" s="265"/>
      <c r="KBE62" s="265"/>
      <c r="KBF62" s="265" t="s">
        <v>457</v>
      </c>
      <c r="KBG62" s="265"/>
      <c r="KBH62" s="265"/>
      <c r="KBI62" s="265"/>
      <c r="KBJ62" s="265"/>
      <c r="KBK62" s="265"/>
      <c r="KBL62" s="265"/>
      <c r="KBM62" s="265"/>
      <c r="KBN62" s="265"/>
      <c r="KBO62" s="265"/>
      <c r="KBP62" s="265"/>
      <c r="KBQ62" s="265"/>
      <c r="KBR62" s="265"/>
      <c r="KBS62" s="265"/>
      <c r="KBT62" s="265"/>
      <c r="KBU62" s="265"/>
      <c r="KBV62" s="265" t="s">
        <v>457</v>
      </c>
      <c r="KBW62" s="265"/>
      <c r="KBX62" s="265"/>
      <c r="KBY62" s="265"/>
      <c r="KBZ62" s="265"/>
      <c r="KCA62" s="265"/>
      <c r="KCB62" s="265"/>
      <c r="KCC62" s="265"/>
      <c r="KCD62" s="265"/>
      <c r="KCE62" s="265"/>
      <c r="KCF62" s="265"/>
      <c r="KCG62" s="265"/>
      <c r="KCH62" s="265"/>
      <c r="KCI62" s="265"/>
      <c r="KCJ62" s="265"/>
      <c r="KCK62" s="265"/>
      <c r="KCL62" s="265" t="s">
        <v>457</v>
      </c>
      <c r="KCM62" s="265"/>
      <c r="KCN62" s="265"/>
      <c r="KCO62" s="265"/>
      <c r="KCP62" s="265"/>
      <c r="KCQ62" s="265"/>
      <c r="KCR62" s="265"/>
      <c r="KCS62" s="265"/>
      <c r="KCT62" s="265"/>
      <c r="KCU62" s="265"/>
      <c r="KCV62" s="265"/>
      <c r="KCW62" s="265"/>
      <c r="KCX62" s="265"/>
      <c r="KCY62" s="265"/>
      <c r="KCZ62" s="265"/>
      <c r="KDA62" s="265"/>
      <c r="KDB62" s="265" t="s">
        <v>457</v>
      </c>
      <c r="KDC62" s="265"/>
      <c r="KDD62" s="265"/>
      <c r="KDE62" s="265"/>
      <c r="KDF62" s="265"/>
      <c r="KDG62" s="265"/>
      <c r="KDH62" s="265"/>
      <c r="KDI62" s="265"/>
      <c r="KDJ62" s="265"/>
      <c r="KDK62" s="265"/>
      <c r="KDL62" s="265"/>
      <c r="KDM62" s="265"/>
      <c r="KDN62" s="265"/>
      <c r="KDO62" s="265"/>
      <c r="KDP62" s="265"/>
      <c r="KDQ62" s="265"/>
      <c r="KDR62" s="265" t="s">
        <v>457</v>
      </c>
      <c r="KDS62" s="265"/>
      <c r="KDT62" s="265"/>
      <c r="KDU62" s="265"/>
      <c r="KDV62" s="265"/>
      <c r="KDW62" s="265"/>
      <c r="KDX62" s="265"/>
      <c r="KDY62" s="265"/>
      <c r="KDZ62" s="265"/>
      <c r="KEA62" s="265"/>
      <c r="KEB62" s="265"/>
      <c r="KEC62" s="265"/>
      <c r="KED62" s="265"/>
      <c r="KEE62" s="265"/>
      <c r="KEF62" s="265"/>
      <c r="KEG62" s="265"/>
      <c r="KEH62" s="265" t="s">
        <v>457</v>
      </c>
      <c r="KEI62" s="265"/>
      <c r="KEJ62" s="265"/>
      <c r="KEK62" s="265"/>
      <c r="KEL62" s="265"/>
      <c r="KEM62" s="265"/>
      <c r="KEN62" s="265"/>
      <c r="KEO62" s="265"/>
      <c r="KEP62" s="265"/>
      <c r="KEQ62" s="265"/>
      <c r="KER62" s="265"/>
      <c r="KES62" s="265"/>
      <c r="KET62" s="265"/>
      <c r="KEU62" s="265"/>
      <c r="KEV62" s="265"/>
      <c r="KEW62" s="265"/>
      <c r="KEX62" s="265" t="s">
        <v>457</v>
      </c>
      <c r="KEY62" s="265"/>
      <c r="KEZ62" s="265"/>
      <c r="KFA62" s="265"/>
      <c r="KFB62" s="265"/>
      <c r="KFC62" s="265"/>
      <c r="KFD62" s="265"/>
      <c r="KFE62" s="265"/>
      <c r="KFF62" s="265"/>
      <c r="KFG62" s="265"/>
      <c r="KFH62" s="265"/>
      <c r="KFI62" s="265"/>
      <c r="KFJ62" s="265"/>
      <c r="KFK62" s="265"/>
      <c r="KFL62" s="265"/>
      <c r="KFM62" s="265"/>
      <c r="KFN62" s="265" t="s">
        <v>457</v>
      </c>
      <c r="KFO62" s="265"/>
      <c r="KFP62" s="265"/>
      <c r="KFQ62" s="265"/>
      <c r="KFR62" s="265"/>
      <c r="KFS62" s="265"/>
      <c r="KFT62" s="265"/>
      <c r="KFU62" s="265"/>
      <c r="KFV62" s="265"/>
      <c r="KFW62" s="265"/>
      <c r="KFX62" s="265"/>
      <c r="KFY62" s="265"/>
      <c r="KFZ62" s="265"/>
      <c r="KGA62" s="265"/>
      <c r="KGB62" s="265"/>
      <c r="KGC62" s="265"/>
      <c r="KGD62" s="265" t="s">
        <v>457</v>
      </c>
      <c r="KGE62" s="265"/>
      <c r="KGF62" s="265"/>
      <c r="KGG62" s="265"/>
      <c r="KGH62" s="265"/>
      <c r="KGI62" s="265"/>
      <c r="KGJ62" s="265"/>
      <c r="KGK62" s="265"/>
      <c r="KGL62" s="265"/>
      <c r="KGM62" s="265"/>
      <c r="KGN62" s="265"/>
      <c r="KGO62" s="265"/>
      <c r="KGP62" s="265"/>
      <c r="KGQ62" s="265"/>
      <c r="KGR62" s="265"/>
      <c r="KGS62" s="265"/>
      <c r="KGT62" s="265" t="s">
        <v>457</v>
      </c>
      <c r="KGU62" s="265"/>
      <c r="KGV62" s="265"/>
      <c r="KGW62" s="265"/>
      <c r="KGX62" s="265"/>
      <c r="KGY62" s="265"/>
      <c r="KGZ62" s="265"/>
      <c r="KHA62" s="265"/>
      <c r="KHB62" s="265"/>
      <c r="KHC62" s="265"/>
      <c r="KHD62" s="265"/>
      <c r="KHE62" s="265"/>
      <c r="KHF62" s="265"/>
      <c r="KHG62" s="265"/>
      <c r="KHH62" s="265"/>
      <c r="KHI62" s="265"/>
      <c r="KHJ62" s="265" t="s">
        <v>457</v>
      </c>
      <c r="KHK62" s="265"/>
      <c r="KHL62" s="265"/>
      <c r="KHM62" s="265"/>
      <c r="KHN62" s="265"/>
      <c r="KHO62" s="265"/>
      <c r="KHP62" s="265"/>
      <c r="KHQ62" s="265"/>
      <c r="KHR62" s="265"/>
      <c r="KHS62" s="265"/>
      <c r="KHT62" s="265"/>
      <c r="KHU62" s="265"/>
      <c r="KHV62" s="265"/>
      <c r="KHW62" s="265"/>
      <c r="KHX62" s="265"/>
      <c r="KHY62" s="265"/>
      <c r="KHZ62" s="265" t="s">
        <v>457</v>
      </c>
      <c r="KIA62" s="265"/>
      <c r="KIB62" s="265"/>
      <c r="KIC62" s="265"/>
      <c r="KID62" s="265"/>
      <c r="KIE62" s="265"/>
      <c r="KIF62" s="265"/>
      <c r="KIG62" s="265"/>
      <c r="KIH62" s="265"/>
      <c r="KII62" s="265"/>
      <c r="KIJ62" s="265"/>
      <c r="KIK62" s="265"/>
      <c r="KIL62" s="265"/>
      <c r="KIM62" s="265"/>
      <c r="KIN62" s="265"/>
      <c r="KIO62" s="265"/>
      <c r="KIP62" s="265" t="s">
        <v>457</v>
      </c>
      <c r="KIQ62" s="265"/>
      <c r="KIR62" s="265"/>
      <c r="KIS62" s="265"/>
      <c r="KIT62" s="265"/>
      <c r="KIU62" s="265"/>
      <c r="KIV62" s="265"/>
      <c r="KIW62" s="265"/>
      <c r="KIX62" s="265"/>
      <c r="KIY62" s="265"/>
      <c r="KIZ62" s="265"/>
      <c r="KJA62" s="265"/>
      <c r="KJB62" s="265"/>
      <c r="KJC62" s="265"/>
      <c r="KJD62" s="265"/>
      <c r="KJE62" s="265"/>
      <c r="KJF62" s="265" t="s">
        <v>457</v>
      </c>
      <c r="KJG62" s="265"/>
      <c r="KJH62" s="265"/>
      <c r="KJI62" s="265"/>
      <c r="KJJ62" s="265"/>
      <c r="KJK62" s="265"/>
      <c r="KJL62" s="265"/>
      <c r="KJM62" s="265"/>
      <c r="KJN62" s="265"/>
      <c r="KJO62" s="265"/>
      <c r="KJP62" s="265"/>
      <c r="KJQ62" s="265"/>
      <c r="KJR62" s="265"/>
      <c r="KJS62" s="265"/>
      <c r="KJT62" s="265"/>
      <c r="KJU62" s="265"/>
      <c r="KJV62" s="265" t="s">
        <v>457</v>
      </c>
      <c r="KJW62" s="265"/>
      <c r="KJX62" s="265"/>
      <c r="KJY62" s="265"/>
      <c r="KJZ62" s="265"/>
      <c r="KKA62" s="265"/>
      <c r="KKB62" s="265"/>
      <c r="KKC62" s="265"/>
      <c r="KKD62" s="265"/>
      <c r="KKE62" s="265"/>
      <c r="KKF62" s="265"/>
      <c r="KKG62" s="265"/>
      <c r="KKH62" s="265"/>
      <c r="KKI62" s="265"/>
      <c r="KKJ62" s="265"/>
      <c r="KKK62" s="265"/>
      <c r="KKL62" s="265" t="s">
        <v>457</v>
      </c>
      <c r="KKM62" s="265"/>
      <c r="KKN62" s="265"/>
      <c r="KKO62" s="265"/>
      <c r="KKP62" s="265"/>
      <c r="KKQ62" s="265"/>
      <c r="KKR62" s="265"/>
      <c r="KKS62" s="265"/>
      <c r="KKT62" s="265"/>
      <c r="KKU62" s="265"/>
      <c r="KKV62" s="265"/>
      <c r="KKW62" s="265"/>
      <c r="KKX62" s="265"/>
      <c r="KKY62" s="265"/>
      <c r="KKZ62" s="265"/>
      <c r="KLA62" s="265"/>
      <c r="KLB62" s="265" t="s">
        <v>457</v>
      </c>
      <c r="KLC62" s="265"/>
      <c r="KLD62" s="265"/>
      <c r="KLE62" s="265"/>
      <c r="KLF62" s="265"/>
      <c r="KLG62" s="265"/>
      <c r="KLH62" s="265"/>
      <c r="KLI62" s="265"/>
      <c r="KLJ62" s="265"/>
      <c r="KLK62" s="265"/>
      <c r="KLL62" s="265"/>
      <c r="KLM62" s="265"/>
      <c r="KLN62" s="265"/>
      <c r="KLO62" s="265"/>
      <c r="KLP62" s="265"/>
      <c r="KLQ62" s="265"/>
      <c r="KLR62" s="265" t="s">
        <v>457</v>
      </c>
      <c r="KLS62" s="265"/>
      <c r="KLT62" s="265"/>
      <c r="KLU62" s="265"/>
      <c r="KLV62" s="265"/>
      <c r="KLW62" s="265"/>
      <c r="KLX62" s="265"/>
      <c r="KLY62" s="265"/>
      <c r="KLZ62" s="265"/>
      <c r="KMA62" s="265"/>
      <c r="KMB62" s="265"/>
      <c r="KMC62" s="265"/>
      <c r="KMD62" s="265"/>
      <c r="KME62" s="265"/>
      <c r="KMF62" s="265"/>
      <c r="KMG62" s="265"/>
      <c r="KMH62" s="265" t="s">
        <v>457</v>
      </c>
      <c r="KMI62" s="265"/>
      <c r="KMJ62" s="265"/>
      <c r="KMK62" s="265"/>
      <c r="KML62" s="265"/>
      <c r="KMM62" s="265"/>
      <c r="KMN62" s="265"/>
      <c r="KMO62" s="265"/>
      <c r="KMP62" s="265"/>
      <c r="KMQ62" s="265"/>
      <c r="KMR62" s="265"/>
      <c r="KMS62" s="265"/>
      <c r="KMT62" s="265"/>
      <c r="KMU62" s="265"/>
      <c r="KMV62" s="265"/>
      <c r="KMW62" s="265"/>
      <c r="KMX62" s="265" t="s">
        <v>457</v>
      </c>
      <c r="KMY62" s="265"/>
      <c r="KMZ62" s="265"/>
      <c r="KNA62" s="265"/>
      <c r="KNB62" s="265"/>
      <c r="KNC62" s="265"/>
      <c r="KND62" s="265"/>
      <c r="KNE62" s="265"/>
      <c r="KNF62" s="265"/>
      <c r="KNG62" s="265"/>
      <c r="KNH62" s="265"/>
      <c r="KNI62" s="265"/>
      <c r="KNJ62" s="265"/>
      <c r="KNK62" s="265"/>
      <c r="KNL62" s="265"/>
      <c r="KNM62" s="265"/>
      <c r="KNN62" s="265" t="s">
        <v>457</v>
      </c>
      <c r="KNO62" s="265"/>
      <c r="KNP62" s="265"/>
      <c r="KNQ62" s="265"/>
      <c r="KNR62" s="265"/>
      <c r="KNS62" s="265"/>
      <c r="KNT62" s="265"/>
      <c r="KNU62" s="265"/>
      <c r="KNV62" s="265"/>
      <c r="KNW62" s="265"/>
      <c r="KNX62" s="265"/>
      <c r="KNY62" s="265"/>
      <c r="KNZ62" s="265"/>
      <c r="KOA62" s="265"/>
      <c r="KOB62" s="265"/>
      <c r="KOC62" s="265"/>
      <c r="KOD62" s="265" t="s">
        <v>457</v>
      </c>
      <c r="KOE62" s="265"/>
      <c r="KOF62" s="265"/>
      <c r="KOG62" s="265"/>
      <c r="KOH62" s="265"/>
      <c r="KOI62" s="265"/>
      <c r="KOJ62" s="265"/>
      <c r="KOK62" s="265"/>
      <c r="KOL62" s="265"/>
      <c r="KOM62" s="265"/>
      <c r="KON62" s="265"/>
      <c r="KOO62" s="265"/>
      <c r="KOP62" s="265"/>
      <c r="KOQ62" s="265"/>
      <c r="KOR62" s="265"/>
      <c r="KOS62" s="265"/>
      <c r="KOT62" s="265" t="s">
        <v>457</v>
      </c>
      <c r="KOU62" s="265"/>
      <c r="KOV62" s="265"/>
      <c r="KOW62" s="265"/>
      <c r="KOX62" s="265"/>
      <c r="KOY62" s="265"/>
      <c r="KOZ62" s="265"/>
      <c r="KPA62" s="265"/>
      <c r="KPB62" s="265"/>
      <c r="KPC62" s="265"/>
      <c r="KPD62" s="265"/>
      <c r="KPE62" s="265"/>
      <c r="KPF62" s="265"/>
      <c r="KPG62" s="265"/>
      <c r="KPH62" s="265"/>
      <c r="KPI62" s="265"/>
      <c r="KPJ62" s="265" t="s">
        <v>457</v>
      </c>
      <c r="KPK62" s="265"/>
      <c r="KPL62" s="265"/>
      <c r="KPM62" s="265"/>
      <c r="KPN62" s="265"/>
      <c r="KPO62" s="265"/>
      <c r="KPP62" s="265"/>
      <c r="KPQ62" s="265"/>
      <c r="KPR62" s="265"/>
      <c r="KPS62" s="265"/>
      <c r="KPT62" s="265"/>
      <c r="KPU62" s="265"/>
      <c r="KPV62" s="265"/>
      <c r="KPW62" s="265"/>
      <c r="KPX62" s="265"/>
      <c r="KPY62" s="265"/>
      <c r="KPZ62" s="265" t="s">
        <v>457</v>
      </c>
      <c r="KQA62" s="265"/>
      <c r="KQB62" s="265"/>
      <c r="KQC62" s="265"/>
      <c r="KQD62" s="265"/>
      <c r="KQE62" s="265"/>
      <c r="KQF62" s="265"/>
      <c r="KQG62" s="265"/>
      <c r="KQH62" s="265"/>
      <c r="KQI62" s="265"/>
      <c r="KQJ62" s="265"/>
      <c r="KQK62" s="265"/>
      <c r="KQL62" s="265"/>
      <c r="KQM62" s="265"/>
      <c r="KQN62" s="265"/>
      <c r="KQO62" s="265"/>
      <c r="KQP62" s="265" t="s">
        <v>457</v>
      </c>
      <c r="KQQ62" s="265"/>
      <c r="KQR62" s="265"/>
      <c r="KQS62" s="265"/>
      <c r="KQT62" s="265"/>
      <c r="KQU62" s="265"/>
      <c r="KQV62" s="265"/>
      <c r="KQW62" s="265"/>
      <c r="KQX62" s="265"/>
      <c r="KQY62" s="265"/>
      <c r="KQZ62" s="265"/>
      <c r="KRA62" s="265"/>
      <c r="KRB62" s="265"/>
      <c r="KRC62" s="265"/>
      <c r="KRD62" s="265"/>
      <c r="KRE62" s="265"/>
      <c r="KRF62" s="265" t="s">
        <v>457</v>
      </c>
      <c r="KRG62" s="265"/>
      <c r="KRH62" s="265"/>
      <c r="KRI62" s="265"/>
      <c r="KRJ62" s="265"/>
      <c r="KRK62" s="265"/>
      <c r="KRL62" s="265"/>
      <c r="KRM62" s="265"/>
      <c r="KRN62" s="265"/>
      <c r="KRO62" s="265"/>
      <c r="KRP62" s="265"/>
      <c r="KRQ62" s="265"/>
      <c r="KRR62" s="265"/>
      <c r="KRS62" s="265"/>
      <c r="KRT62" s="265"/>
      <c r="KRU62" s="265"/>
      <c r="KRV62" s="265" t="s">
        <v>457</v>
      </c>
      <c r="KRW62" s="265"/>
      <c r="KRX62" s="265"/>
      <c r="KRY62" s="265"/>
      <c r="KRZ62" s="265"/>
      <c r="KSA62" s="265"/>
      <c r="KSB62" s="265"/>
      <c r="KSC62" s="265"/>
      <c r="KSD62" s="265"/>
      <c r="KSE62" s="265"/>
      <c r="KSF62" s="265"/>
      <c r="KSG62" s="265"/>
      <c r="KSH62" s="265"/>
      <c r="KSI62" s="265"/>
      <c r="KSJ62" s="265"/>
      <c r="KSK62" s="265"/>
      <c r="KSL62" s="265" t="s">
        <v>457</v>
      </c>
      <c r="KSM62" s="265"/>
      <c r="KSN62" s="265"/>
      <c r="KSO62" s="265"/>
      <c r="KSP62" s="265"/>
      <c r="KSQ62" s="265"/>
      <c r="KSR62" s="265"/>
      <c r="KSS62" s="265"/>
      <c r="KST62" s="265"/>
      <c r="KSU62" s="265"/>
      <c r="KSV62" s="265"/>
      <c r="KSW62" s="265"/>
      <c r="KSX62" s="265"/>
      <c r="KSY62" s="265"/>
      <c r="KSZ62" s="265"/>
      <c r="KTA62" s="265"/>
      <c r="KTB62" s="265" t="s">
        <v>457</v>
      </c>
      <c r="KTC62" s="265"/>
      <c r="KTD62" s="265"/>
      <c r="KTE62" s="265"/>
      <c r="KTF62" s="265"/>
      <c r="KTG62" s="265"/>
      <c r="KTH62" s="265"/>
      <c r="KTI62" s="265"/>
      <c r="KTJ62" s="265"/>
      <c r="KTK62" s="265"/>
      <c r="KTL62" s="265"/>
      <c r="KTM62" s="265"/>
      <c r="KTN62" s="265"/>
      <c r="KTO62" s="265"/>
      <c r="KTP62" s="265"/>
      <c r="KTQ62" s="265"/>
      <c r="KTR62" s="265" t="s">
        <v>457</v>
      </c>
      <c r="KTS62" s="265"/>
      <c r="KTT62" s="265"/>
      <c r="KTU62" s="265"/>
      <c r="KTV62" s="265"/>
      <c r="KTW62" s="265"/>
      <c r="KTX62" s="265"/>
      <c r="KTY62" s="265"/>
      <c r="KTZ62" s="265"/>
      <c r="KUA62" s="265"/>
      <c r="KUB62" s="265"/>
      <c r="KUC62" s="265"/>
      <c r="KUD62" s="265"/>
      <c r="KUE62" s="265"/>
      <c r="KUF62" s="265"/>
      <c r="KUG62" s="265"/>
      <c r="KUH62" s="265" t="s">
        <v>457</v>
      </c>
      <c r="KUI62" s="265"/>
      <c r="KUJ62" s="265"/>
      <c r="KUK62" s="265"/>
      <c r="KUL62" s="265"/>
      <c r="KUM62" s="265"/>
      <c r="KUN62" s="265"/>
      <c r="KUO62" s="265"/>
      <c r="KUP62" s="265"/>
      <c r="KUQ62" s="265"/>
      <c r="KUR62" s="265"/>
      <c r="KUS62" s="265"/>
      <c r="KUT62" s="265"/>
      <c r="KUU62" s="265"/>
      <c r="KUV62" s="265"/>
      <c r="KUW62" s="265"/>
      <c r="KUX62" s="265" t="s">
        <v>457</v>
      </c>
      <c r="KUY62" s="265"/>
      <c r="KUZ62" s="265"/>
      <c r="KVA62" s="265"/>
      <c r="KVB62" s="265"/>
      <c r="KVC62" s="265"/>
      <c r="KVD62" s="265"/>
      <c r="KVE62" s="265"/>
      <c r="KVF62" s="265"/>
      <c r="KVG62" s="265"/>
      <c r="KVH62" s="265"/>
      <c r="KVI62" s="265"/>
      <c r="KVJ62" s="265"/>
      <c r="KVK62" s="265"/>
      <c r="KVL62" s="265"/>
      <c r="KVM62" s="265"/>
      <c r="KVN62" s="265" t="s">
        <v>457</v>
      </c>
      <c r="KVO62" s="265"/>
      <c r="KVP62" s="265"/>
      <c r="KVQ62" s="265"/>
      <c r="KVR62" s="265"/>
      <c r="KVS62" s="265"/>
      <c r="KVT62" s="265"/>
      <c r="KVU62" s="265"/>
      <c r="KVV62" s="265"/>
      <c r="KVW62" s="265"/>
      <c r="KVX62" s="265"/>
      <c r="KVY62" s="265"/>
      <c r="KVZ62" s="265"/>
      <c r="KWA62" s="265"/>
      <c r="KWB62" s="265"/>
      <c r="KWC62" s="265"/>
      <c r="KWD62" s="265" t="s">
        <v>457</v>
      </c>
      <c r="KWE62" s="265"/>
      <c r="KWF62" s="265"/>
      <c r="KWG62" s="265"/>
      <c r="KWH62" s="265"/>
      <c r="KWI62" s="265"/>
      <c r="KWJ62" s="265"/>
      <c r="KWK62" s="265"/>
      <c r="KWL62" s="265"/>
      <c r="KWM62" s="265"/>
      <c r="KWN62" s="265"/>
      <c r="KWO62" s="265"/>
      <c r="KWP62" s="265"/>
      <c r="KWQ62" s="265"/>
      <c r="KWR62" s="265"/>
      <c r="KWS62" s="265"/>
      <c r="KWT62" s="265" t="s">
        <v>457</v>
      </c>
      <c r="KWU62" s="265"/>
      <c r="KWV62" s="265"/>
      <c r="KWW62" s="265"/>
      <c r="KWX62" s="265"/>
      <c r="KWY62" s="265"/>
      <c r="KWZ62" s="265"/>
      <c r="KXA62" s="265"/>
      <c r="KXB62" s="265"/>
      <c r="KXC62" s="265"/>
      <c r="KXD62" s="265"/>
      <c r="KXE62" s="265"/>
      <c r="KXF62" s="265"/>
      <c r="KXG62" s="265"/>
      <c r="KXH62" s="265"/>
      <c r="KXI62" s="265"/>
      <c r="KXJ62" s="265" t="s">
        <v>457</v>
      </c>
      <c r="KXK62" s="265"/>
      <c r="KXL62" s="265"/>
      <c r="KXM62" s="265"/>
      <c r="KXN62" s="265"/>
      <c r="KXO62" s="265"/>
      <c r="KXP62" s="265"/>
      <c r="KXQ62" s="265"/>
      <c r="KXR62" s="265"/>
      <c r="KXS62" s="265"/>
      <c r="KXT62" s="265"/>
      <c r="KXU62" s="265"/>
      <c r="KXV62" s="265"/>
      <c r="KXW62" s="265"/>
      <c r="KXX62" s="265"/>
      <c r="KXY62" s="265"/>
      <c r="KXZ62" s="265" t="s">
        <v>457</v>
      </c>
      <c r="KYA62" s="265"/>
      <c r="KYB62" s="265"/>
      <c r="KYC62" s="265"/>
      <c r="KYD62" s="265"/>
      <c r="KYE62" s="265"/>
      <c r="KYF62" s="265"/>
      <c r="KYG62" s="265"/>
      <c r="KYH62" s="265"/>
      <c r="KYI62" s="265"/>
      <c r="KYJ62" s="265"/>
      <c r="KYK62" s="265"/>
      <c r="KYL62" s="265"/>
      <c r="KYM62" s="265"/>
      <c r="KYN62" s="265"/>
      <c r="KYO62" s="265"/>
      <c r="KYP62" s="265" t="s">
        <v>457</v>
      </c>
      <c r="KYQ62" s="265"/>
      <c r="KYR62" s="265"/>
      <c r="KYS62" s="265"/>
      <c r="KYT62" s="265"/>
      <c r="KYU62" s="265"/>
      <c r="KYV62" s="265"/>
      <c r="KYW62" s="265"/>
      <c r="KYX62" s="265"/>
      <c r="KYY62" s="265"/>
      <c r="KYZ62" s="265"/>
      <c r="KZA62" s="265"/>
      <c r="KZB62" s="265"/>
      <c r="KZC62" s="265"/>
      <c r="KZD62" s="265"/>
      <c r="KZE62" s="265"/>
      <c r="KZF62" s="265" t="s">
        <v>457</v>
      </c>
      <c r="KZG62" s="265"/>
      <c r="KZH62" s="265"/>
      <c r="KZI62" s="265"/>
      <c r="KZJ62" s="265"/>
      <c r="KZK62" s="265"/>
      <c r="KZL62" s="265"/>
      <c r="KZM62" s="265"/>
      <c r="KZN62" s="265"/>
      <c r="KZO62" s="265"/>
      <c r="KZP62" s="265"/>
      <c r="KZQ62" s="265"/>
      <c r="KZR62" s="265"/>
      <c r="KZS62" s="265"/>
      <c r="KZT62" s="265"/>
      <c r="KZU62" s="265"/>
      <c r="KZV62" s="265" t="s">
        <v>457</v>
      </c>
      <c r="KZW62" s="265"/>
      <c r="KZX62" s="265"/>
      <c r="KZY62" s="265"/>
      <c r="KZZ62" s="265"/>
      <c r="LAA62" s="265"/>
      <c r="LAB62" s="265"/>
      <c r="LAC62" s="265"/>
      <c r="LAD62" s="265"/>
      <c r="LAE62" s="265"/>
      <c r="LAF62" s="265"/>
      <c r="LAG62" s="265"/>
      <c r="LAH62" s="265"/>
      <c r="LAI62" s="265"/>
      <c r="LAJ62" s="265"/>
      <c r="LAK62" s="265"/>
      <c r="LAL62" s="265" t="s">
        <v>457</v>
      </c>
      <c r="LAM62" s="265"/>
      <c r="LAN62" s="265"/>
      <c r="LAO62" s="265"/>
      <c r="LAP62" s="265"/>
      <c r="LAQ62" s="265"/>
      <c r="LAR62" s="265"/>
      <c r="LAS62" s="265"/>
      <c r="LAT62" s="265"/>
      <c r="LAU62" s="265"/>
      <c r="LAV62" s="265"/>
      <c r="LAW62" s="265"/>
      <c r="LAX62" s="265"/>
      <c r="LAY62" s="265"/>
      <c r="LAZ62" s="265"/>
      <c r="LBA62" s="265"/>
      <c r="LBB62" s="265" t="s">
        <v>457</v>
      </c>
      <c r="LBC62" s="265"/>
      <c r="LBD62" s="265"/>
      <c r="LBE62" s="265"/>
      <c r="LBF62" s="265"/>
      <c r="LBG62" s="265"/>
      <c r="LBH62" s="265"/>
      <c r="LBI62" s="265"/>
      <c r="LBJ62" s="265"/>
      <c r="LBK62" s="265"/>
      <c r="LBL62" s="265"/>
      <c r="LBM62" s="265"/>
      <c r="LBN62" s="265"/>
      <c r="LBO62" s="265"/>
      <c r="LBP62" s="265"/>
      <c r="LBQ62" s="265"/>
      <c r="LBR62" s="265" t="s">
        <v>457</v>
      </c>
      <c r="LBS62" s="265"/>
      <c r="LBT62" s="265"/>
      <c r="LBU62" s="265"/>
      <c r="LBV62" s="265"/>
      <c r="LBW62" s="265"/>
      <c r="LBX62" s="265"/>
      <c r="LBY62" s="265"/>
      <c r="LBZ62" s="265"/>
      <c r="LCA62" s="265"/>
      <c r="LCB62" s="265"/>
      <c r="LCC62" s="265"/>
      <c r="LCD62" s="265"/>
      <c r="LCE62" s="265"/>
      <c r="LCF62" s="265"/>
      <c r="LCG62" s="265"/>
      <c r="LCH62" s="265" t="s">
        <v>457</v>
      </c>
      <c r="LCI62" s="265"/>
      <c r="LCJ62" s="265"/>
      <c r="LCK62" s="265"/>
      <c r="LCL62" s="265"/>
      <c r="LCM62" s="265"/>
      <c r="LCN62" s="265"/>
      <c r="LCO62" s="265"/>
      <c r="LCP62" s="265"/>
      <c r="LCQ62" s="265"/>
      <c r="LCR62" s="265"/>
      <c r="LCS62" s="265"/>
      <c r="LCT62" s="265"/>
      <c r="LCU62" s="265"/>
      <c r="LCV62" s="265"/>
      <c r="LCW62" s="265"/>
      <c r="LCX62" s="265" t="s">
        <v>457</v>
      </c>
      <c r="LCY62" s="265"/>
      <c r="LCZ62" s="265"/>
      <c r="LDA62" s="265"/>
      <c r="LDB62" s="265"/>
      <c r="LDC62" s="265"/>
      <c r="LDD62" s="265"/>
      <c r="LDE62" s="265"/>
      <c r="LDF62" s="265"/>
      <c r="LDG62" s="265"/>
      <c r="LDH62" s="265"/>
      <c r="LDI62" s="265"/>
      <c r="LDJ62" s="265"/>
      <c r="LDK62" s="265"/>
      <c r="LDL62" s="265"/>
      <c r="LDM62" s="265"/>
      <c r="LDN62" s="265" t="s">
        <v>457</v>
      </c>
      <c r="LDO62" s="265"/>
      <c r="LDP62" s="265"/>
      <c r="LDQ62" s="265"/>
      <c r="LDR62" s="265"/>
      <c r="LDS62" s="265"/>
      <c r="LDT62" s="265"/>
      <c r="LDU62" s="265"/>
      <c r="LDV62" s="265"/>
      <c r="LDW62" s="265"/>
      <c r="LDX62" s="265"/>
      <c r="LDY62" s="265"/>
      <c r="LDZ62" s="265"/>
      <c r="LEA62" s="265"/>
      <c r="LEB62" s="265"/>
      <c r="LEC62" s="265"/>
      <c r="LED62" s="265" t="s">
        <v>457</v>
      </c>
      <c r="LEE62" s="265"/>
      <c r="LEF62" s="265"/>
      <c r="LEG62" s="265"/>
      <c r="LEH62" s="265"/>
      <c r="LEI62" s="265"/>
      <c r="LEJ62" s="265"/>
      <c r="LEK62" s="265"/>
      <c r="LEL62" s="265"/>
      <c r="LEM62" s="265"/>
      <c r="LEN62" s="265"/>
      <c r="LEO62" s="265"/>
      <c r="LEP62" s="265"/>
      <c r="LEQ62" s="265"/>
      <c r="LER62" s="265"/>
      <c r="LES62" s="265"/>
      <c r="LET62" s="265" t="s">
        <v>457</v>
      </c>
      <c r="LEU62" s="265"/>
      <c r="LEV62" s="265"/>
      <c r="LEW62" s="265"/>
      <c r="LEX62" s="265"/>
      <c r="LEY62" s="265"/>
      <c r="LEZ62" s="265"/>
      <c r="LFA62" s="265"/>
      <c r="LFB62" s="265"/>
      <c r="LFC62" s="265"/>
      <c r="LFD62" s="265"/>
      <c r="LFE62" s="265"/>
      <c r="LFF62" s="265"/>
      <c r="LFG62" s="265"/>
      <c r="LFH62" s="265"/>
      <c r="LFI62" s="265"/>
      <c r="LFJ62" s="265" t="s">
        <v>457</v>
      </c>
      <c r="LFK62" s="265"/>
      <c r="LFL62" s="265"/>
      <c r="LFM62" s="265"/>
      <c r="LFN62" s="265"/>
      <c r="LFO62" s="265"/>
      <c r="LFP62" s="265"/>
      <c r="LFQ62" s="265"/>
      <c r="LFR62" s="265"/>
      <c r="LFS62" s="265"/>
      <c r="LFT62" s="265"/>
      <c r="LFU62" s="265"/>
      <c r="LFV62" s="265"/>
      <c r="LFW62" s="265"/>
      <c r="LFX62" s="265"/>
      <c r="LFY62" s="265"/>
      <c r="LFZ62" s="265" t="s">
        <v>457</v>
      </c>
      <c r="LGA62" s="265"/>
      <c r="LGB62" s="265"/>
      <c r="LGC62" s="265"/>
      <c r="LGD62" s="265"/>
      <c r="LGE62" s="265"/>
      <c r="LGF62" s="265"/>
      <c r="LGG62" s="265"/>
      <c r="LGH62" s="265"/>
      <c r="LGI62" s="265"/>
      <c r="LGJ62" s="265"/>
      <c r="LGK62" s="265"/>
      <c r="LGL62" s="265"/>
      <c r="LGM62" s="265"/>
      <c r="LGN62" s="265"/>
      <c r="LGO62" s="265"/>
      <c r="LGP62" s="265" t="s">
        <v>457</v>
      </c>
      <c r="LGQ62" s="265"/>
      <c r="LGR62" s="265"/>
      <c r="LGS62" s="265"/>
      <c r="LGT62" s="265"/>
      <c r="LGU62" s="265"/>
      <c r="LGV62" s="265"/>
      <c r="LGW62" s="265"/>
      <c r="LGX62" s="265"/>
      <c r="LGY62" s="265"/>
      <c r="LGZ62" s="265"/>
      <c r="LHA62" s="265"/>
      <c r="LHB62" s="265"/>
      <c r="LHC62" s="265"/>
      <c r="LHD62" s="265"/>
      <c r="LHE62" s="265"/>
      <c r="LHF62" s="265" t="s">
        <v>457</v>
      </c>
      <c r="LHG62" s="265"/>
      <c r="LHH62" s="265"/>
      <c r="LHI62" s="265"/>
      <c r="LHJ62" s="265"/>
      <c r="LHK62" s="265"/>
      <c r="LHL62" s="265"/>
      <c r="LHM62" s="265"/>
      <c r="LHN62" s="265"/>
      <c r="LHO62" s="265"/>
      <c r="LHP62" s="265"/>
      <c r="LHQ62" s="265"/>
      <c r="LHR62" s="265"/>
      <c r="LHS62" s="265"/>
      <c r="LHT62" s="265"/>
      <c r="LHU62" s="265"/>
      <c r="LHV62" s="265" t="s">
        <v>457</v>
      </c>
      <c r="LHW62" s="265"/>
      <c r="LHX62" s="265"/>
      <c r="LHY62" s="265"/>
      <c r="LHZ62" s="265"/>
      <c r="LIA62" s="265"/>
      <c r="LIB62" s="265"/>
      <c r="LIC62" s="265"/>
      <c r="LID62" s="265"/>
      <c r="LIE62" s="265"/>
      <c r="LIF62" s="265"/>
      <c r="LIG62" s="265"/>
      <c r="LIH62" s="265"/>
      <c r="LII62" s="265"/>
      <c r="LIJ62" s="265"/>
      <c r="LIK62" s="265"/>
      <c r="LIL62" s="265" t="s">
        <v>457</v>
      </c>
      <c r="LIM62" s="265"/>
      <c r="LIN62" s="265"/>
      <c r="LIO62" s="265"/>
      <c r="LIP62" s="265"/>
      <c r="LIQ62" s="265"/>
      <c r="LIR62" s="265"/>
      <c r="LIS62" s="265"/>
      <c r="LIT62" s="265"/>
      <c r="LIU62" s="265"/>
      <c r="LIV62" s="265"/>
      <c r="LIW62" s="265"/>
      <c r="LIX62" s="265"/>
      <c r="LIY62" s="265"/>
      <c r="LIZ62" s="265"/>
      <c r="LJA62" s="265"/>
      <c r="LJB62" s="265" t="s">
        <v>457</v>
      </c>
      <c r="LJC62" s="265"/>
      <c r="LJD62" s="265"/>
      <c r="LJE62" s="265"/>
      <c r="LJF62" s="265"/>
      <c r="LJG62" s="265"/>
      <c r="LJH62" s="265"/>
      <c r="LJI62" s="265"/>
      <c r="LJJ62" s="265"/>
      <c r="LJK62" s="265"/>
      <c r="LJL62" s="265"/>
      <c r="LJM62" s="265"/>
      <c r="LJN62" s="265"/>
      <c r="LJO62" s="265"/>
      <c r="LJP62" s="265"/>
      <c r="LJQ62" s="265"/>
      <c r="LJR62" s="265" t="s">
        <v>457</v>
      </c>
      <c r="LJS62" s="265"/>
      <c r="LJT62" s="265"/>
      <c r="LJU62" s="265"/>
      <c r="LJV62" s="265"/>
      <c r="LJW62" s="265"/>
      <c r="LJX62" s="265"/>
      <c r="LJY62" s="265"/>
      <c r="LJZ62" s="265"/>
      <c r="LKA62" s="265"/>
      <c r="LKB62" s="265"/>
      <c r="LKC62" s="265"/>
      <c r="LKD62" s="265"/>
      <c r="LKE62" s="265"/>
      <c r="LKF62" s="265"/>
      <c r="LKG62" s="265"/>
      <c r="LKH62" s="265" t="s">
        <v>457</v>
      </c>
      <c r="LKI62" s="265"/>
      <c r="LKJ62" s="265"/>
      <c r="LKK62" s="265"/>
      <c r="LKL62" s="265"/>
      <c r="LKM62" s="265"/>
      <c r="LKN62" s="265"/>
      <c r="LKO62" s="265"/>
      <c r="LKP62" s="265"/>
      <c r="LKQ62" s="265"/>
      <c r="LKR62" s="265"/>
      <c r="LKS62" s="265"/>
      <c r="LKT62" s="265"/>
      <c r="LKU62" s="265"/>
      <c r="LKV62" s="265"/>
      <c r="LKW62" s="265"/>
      <c r="LKX62" s="265" t="s">
        <v>457</v>
      </c>
      <c r="LKY62" s="265"/>
      <c r="LKZ62" s="265"/>
      <c r="LLA62" s="265"/>
      <c r="LLB62" s="265"/>
      <c r="LLC62" s="265"/>
      <c r="LLD62" s="265"/>
      <c r="LLE62" s="265"/>
      <c r="LLF62" s="265"/>
      <c r="LLG62" s="265"/>
      <c r="LLH62" s="265"/>
      <c r="LLI62" s="265"/>
      <c r="LLJ62" s="265"/>
      <c r="LLK62" s="265"/>
      <c r="LLL62" s="265"/>
      <c r="LLM62" s="265"/>
      <c r="LLN62" s="265" t="s">
        <v>457</v>
      </c>
      <c r="LLO62" s="265"/>
      <c r="LLP62" s="265"/>
      <c r="LLQ62" s="265"/>
      <c r="LLR62" s="265"/>
      <c r="LLS62" s="265"/>
      <c r="LLT62" s="265"/>
      <c r="LLU62" s="265"/>
      <c r="LLV62" s="265"/>
      <c r="LLW62" s="265"/>
      <c r="LLX62" s="265"/>
      <c r="LLY62" s="265"/>
      <c r="LLZ62" s="265"/>
      <c r="LMA62" s="265"/>
      <c r="LMB62" s="265"/>
      <c r="LMC62" s="265"/>
      <c r="LMD62" s="265" t="s">
        <v>457</v>
      </c>
      <c r="LME62" s="265"/>
      <c r="LMF62" s="265"/>
      <c r="LMG62" s="265"/>
      <c r="LMH62" s="265"/>
      <c r="LMI62" s="265"/>
      <c r="LMJ62" s="265"/>
      <c r="LMK62" s="265"/>
      <c r="LML62" s="265"/>
      <c r="LMM62" s="265"/>
      <c r="LMN62" s="265"/>
      <c r="LMO62" s="265"/>
      <c r="LMP62" s="265"/>
      <c r="LMQ62" s="265"/>
      <c r="LMR62" s="265"/>
      <c r="LMS62" s="265"/>
      <c r="LMT62" s="265" t="s">
        <v>457</v>
      </c>
      <c r="LMU62" s="265"/>
      <c r="LMV62" s="265"/>
      <c r="LMW62" s="265"/>
      <c r="LMX62" s="265"/>
      <c r="LMY62" s="265"/>
      <c r="LMZ62" s="265"/>
      <c r="LNA62" s="265"/>
      <c r="LNB62" s="265"/>
      <c r="LNC62" s="265"/>
      <c r="LND62" s="265"/>
      <c r="LNE62" s="265"/>
      <c r="LNF62" s="265"/>
      <c r="LNG62" s="265"/>
      <c r="LNH62" s="265"/>
      <c r="LNI62" s="265"/>
      <c r="LNJ62" s="265" t="s">
        <v>457</v>
      </c>
      <c r="LNK62" s="265"/>
      <c r="LNL62" s="265"/>
      <c r="LNM62" s="265"/>
      <c r="LNN62" s="265"/>
      <c r="LNO62" s="265"/>
      <c r="LNP62" s="265"/>
      <c r="LNQ62" s="265"/>
      <c r="LNR62" s="265"/>
      <c r="LNS62" s="265"/>
      <c r="LNT62" s="265"/>
      <c r="LNU62" s="265"/>
      <c r="LNV62" s="265"/>
      <c r="LNW62" s="265"/>
      <c r="LNX62" s="265"/>
      <c r="LNY62" s="265"/>
      <c r="LNZ62" s="265" t="s">
        <v>457</v>
      </c>
      <c r="LOA62" s="265"/>
      <c r="LOB62" s="265"/>
      <c r="LOC62" s="265"/>
      <c r="LOD62" s="265"/>
      <c r="LOE62" s="265"/>
      <c r="LOF62" s="265"/>
      <c r="LOG62" s="265"/>
      <c r="LOH62" s="265"/>
      <c r="LOI62" s="265"/>
      <c r="LOJ62" s="265"/>
      <c r="LOK62" s="265"/>
      <c r="LOL62" s="265"/>
      <c r="LOM62" s="265"/>
      <c r="LON62" s="265"/>
      <c r="LOO62" s="265"/>
      <c r="LOP62" s="265" t="s">
        <v>457</v>
      </c>
      <c r="LOQ62" s="265"/>
      <c r="LOR62" s="265"/>
      <c r="LOS62" s="265"/>
      <c r="LOT62" s="265"/>
      <c r="LOU62" s="265"/>
      <c r="LOV62" s="265"/>
      <c r="LOW62" s="265"/>
      <c r="LOX62" s="265"/>
      <c r="LOY62" s="265"/>
      <c r="LOZ62" s="265"/>
      <c r="LPA62" s="265"/>
      <c r="LPB62" s="265"/>
      <c r="LPC62" s="265"/>
      <c r="LPD62" s="265"/>
      <c r="LPE62" s="265"/>
      <c r="LPF62" s="265" t="s">
        <v>457</v>
      </c>
      <c r="LPG62" s="265"/>
      <c r="LPH62" s="265"/>
      <c r="LPI62" s="265"/>
      <c r="LPJ62" s="265"/>
      <c r="LPK62" s="265"/>
      <c r="LPL62" s="265"/>
      <c r="LPM62" s="265"/>
      <c r="LPN62" s="265"/>
      <c r="LPO62" s="265"/>
      <c r="LPP62" s="265"/>
      <c r="LPQ62" s="265"/>
      <c r="LPR62" s="265"/>
      <c r="LPS62" s="265"/>
      <c r="LPT62" s="265"/>
      <c r="LPU62" s="265"/>
      <c r="LPV62" s="265" t="s">
        <v>457</v>
      </c>
      <c r="LPW62" s="265"/>
      <c r="LPX62" s="265"/>
      <c r="LPY62" s="265"/>
      <c r="LPZ62" s="265"/>
      <c r="LQA62" s="265"/>
      <c r="LQB62" s="265"/>
      <c r="LQC62" s="265"/>
      <c r="LQD62" s="265"/>
      <c r="LQE62" s="265"/>
      <c r="LQF62" s="265"/>
      <c r="LQG62" s="265"/>
      <c r="LQH62" s="265"/>
      <c r="LQI62" s="265"/>
      <c r="LQJ62" s="265"/>
      <c r="LQK62" s="265"/>
      <c r="LQL62" s="265" t="s">
        <v>457</v>
      </c>
      <c r="LQM62" s="265"/>
      <c r="LQN62" s="265"/>
      <c r="LQO62" s="265"/>
      <c r="LQP62" s="265"/>
      <c r="LQQ62" s="265"/>
      <c r="LQR62" s="265"/>
      <c r="LQS62" s="265"/>
      <c r="LQT62" s="265"/>
      <c r="LQU62" s="265"/>
      <c r="LQV62" s="265"/>
      <c r="LQW62" s="265"/>
      <c r="LQX62" s="265"/>
      <c r="LQY62" s="265"/>
      <c r="LQZ62" s="265"/>
      <c r="LRA62" s="265"/>
      <c r="LRB62" s="265" t="s">
        <v>457</v>
      </c>
      <c r="LRC62" s="265"/>
      <c r="LRD62" s="265"/>
      <c r="LRE62" s="265"/>
      <c r="LRF62" s="265"/>
      <c r="LRG62" s="265"/>
      <c r="LRH62" s="265"/>
      <c r="LRI62" s="265"/>
      <c r="LRJ62" s="265"/>
      <c r="LRK62" s="265"/>
      <c r="LRL62" s="265"/>
      <c r="LRM62" s="265"/>
      <c r="LRN62" s="265"/>
      <c r="LRO62" s="265"/>
      <c r="LRP62" s="265"/>
      <c r="LRQ62" s="265"/>
      <c r="LRR62" s="265" t="s">
        <v>457</v>
      </c>
      <c r="LRS62" s="265"/>
      <c r="LRT62" s="265"/>
      <c r="LRU62" s="265"/>
      <c r="LRV62" s="265"/>
      <c r="LRW62" s="265"/>
      <c r="LRX62" s="265"/>
      <c r="LRY62" s="265"/>
      <c r="LRZ62" s="265"/>
      <c r="LSA62" s="265"/>
      <c r="LSB62" s="265"/>
      <c r="LSC62" s="265"/>
      <c r="LSD62" s="265"/>
      <c r="LSE62" s="265"/>
      <c r="LSF62" s="265"/>
      <c r="LSG62" s="265"/>
      <c r="LSH62" s="265" t="s">
        <v>457</v>
      </c>
      <c r="LSI62" s="265"/>
      <c r="LSJ62" s="265"/>
      <c r="LSK62" s="265"/>
      <c r="LSL62" s="265"/>
      <c r="LSM62" s="265"/>
      <c r="LSN62" s="265"/>
      <c r="LSO62" s="265"/>
      <c r="LSP62" s="265"/>
      <c r="LSQ62" s="265"/>
      <c r="LSR62" s="265"/>
      <c r="LSS62" s="265"/>
      <c r="LST62" s="265"/>
      <c r="LSU62" s="265"/>
      <c r="LSV62" s="265"/>
      <c r="LSW62" s="265"/>
      <c r="LSX62" s="265" t="s">
        <v>457</v>
      </c>
      <c r="LSY62" s="265"/>
      <c r="LSZ62" s="265"/>
      <c r="LTA62" s="265"/>
      <c r="LTB62" s="265"/>
      <c r="LTC62" s="265"/>
      <c r="LTD62" s="265"/>
      <c r="LTE62" s="265"/>
      <c r="LTF62" s="265"/>
      <c r="LTG62" s="265"/>
      <c r="LTH62" s="265"/>
      <c r="LTI62" s="265"/>
      <c r="LTJ62" s="265"/>
      <c r="LTK62" s="265"/>
      <c r="LTL62" s="265"/>
      <c r="LTM62" s="265"/>
      <c r="LTN62" s="265" t="s">
        <v>457</v>
      </c>
      <c r="LTO62" s="265"/>
      <c r="LTP62" s="265"/>
      <c r="LTQ62" s="265"/>
      <c r="LTR62" s="265"/>
      <c r="LTS62" s="265"/>
      <c r="LTT62" s="265"/>
      <c r="LTU62" s="265"/>
      <c r="LTV62" s="265"/>
      <c r="LTW62" s="265"/>
      <c r="LTX62" s="265"/>
      <c r="LTY62" s="265"/>
      <c r="LTZ62" s="265"/>
      <c r="LUA62" s="265"/>
      <c r="LUB62" s="265"/>
      <c r="LUC62" s="265"/>
      <c r="LUD62" s="265" t="s">
        <v>457</v>
      </c>
      <c r="LUE62" s="265"/>
      <c r="LUF62" s="265"/>
      <c r="LUG62" s="265"/>
      <c r="LUH62" s="265"/>
      <c r="LUI62" s="265"/>
      <c r="LUJ62" s="265"/>
      <c r="LUK62" s="265"/>
      <c r="LUL62" s="265"/>
      <c r="LUM62" s="265"/>
      <c r="LUN62" s="265"/>
      <c r="LUO62" s="265"/>
      <c r="LUP62" s="265"/>
      <c r="LUQ62" s="265"/>
      <c r="LUR62" s="265"/>
      <c r="LUS62" s="265"/>
      <c r="LUT62" s="265" t="s">
        <v>457</v>
      </c>
      <c r="LUU62" s="265"/>
      <c r="LUV62" s="265"/>
      <c r="LUW62" s="265"/>
      <c r="LUX62" s="265"/>
      <c r="LUY62" s="265"/>
      <c r="LUZ62" s="265"/>
      <c r="LVA62" s="265"/>
      <c r="LVB62" s="265"/>
      <c r="LVC62" s="265"/>
      <c r="LVD62" s="265"/>
      <c r="LVE62" s="265"/>
      <c r="LVF62" s="265"/>
      <c r="LVG62" s="265"/>
      <c r="LVH62" s="265"/>
      <c r="LVI62" s="265"/>
      <c r="LVJ62" s="265" t="s">
        <v>457</v>
      </c>
      <c r="LVK62" s="265"/>
      <c r="LVL62" s="265"/>
      <c r="LVM62" s="265"/>
      <c r="LVN62" s="265"/>
      <c r="LVO62" s="265"/>
      <c r="LVP62" s="265"/>
      <c r="LVQ62" s="265"/>
      <c r="LVR62" s="265"/>
      <c r="LVS62" s="265"/>
      <c r="LVT62" s="265"/>
      <c r="LVU62" s="265"/>
      <c r="LVV62" s="265"/>
      <c r="LVW62" s="265"/>
      <c r="LVX62" s="265"/>
      <c r="LVY62" s="265"/>
      <c r="LVZ62" s="265" t="s">
        <v>457</v>
      </c>
      <c r="LWA62" s="265"/>
      <c r="LWB62" s="265"/>
      <c r="LWC62" s="265"/>
      <c r="LWD62" s="265"/>
      <c r="LWE62" s="265"/>
      <c r="LWF62" s="265"/>
      <c r="LWG62" s="265"/>
      <c r="LWH62" s="265"/>
      <c r="LWI62" s="265"/>
      <c r="LWJ62" s="265"/>
      <c r="LWK62" s="265"/>
      <c r="LWL62" s="265"/>
      <c r="LWM62" s="265"/>
      <c r="LWN62" s="265"/>
      <c r="LWO62" s="265"/>
      <c r="LWP62" s="265" t="s">
        <v>457</v>
      </c>
      <c r="LWQ62" s="265"/>
      <c r="LWR62" s="265"/>
      <c r="LWS62" s="265"/>
      <c r="LWT62" s="265"/>
      <c r="LWU62" s="265"/>
      <c r="LWV62" s="265"/>
      <c r="LWW62" s="265"/>
      <c r="LWX62" s="265"/>
      <c r="LWY62" s="265"/>
      <c r="LWZ62" s="265"/>
      <c r="LXA62" s="265"/>
      <c r="LXB62" s="265"/>
      <c r="LXC62" s="265"/>
      <c r="LXD62" s="265"/>
      <c r="LXE62" s="265"/>
      <c r="LXF62" s="265" t="s">
        <v>457</v>
      </c>
      <c r="LXG62" s="265"/>
      <c r="LXH62" s="265"/>
      <c r="LXI62" s="265"/>
      <c r="LXJ62" s="265"/>
      <c r="LXK62" s="265"/>
      <c r="LXL62" s="265"/>
      <c r="LXM62" s="265"/>
      <c r="LXN62" s="265"/>
      <c r="LXO62" s="265"/>
      <c r="LXP62" s="265"/>
      <c r="LXQ62" s="265"/>
      <c r="LXR62" s="265"/>
      <c r="LXS62" s="265"/>
      <c r="LXT62" s="265"/>
      <c r="LXU62" s="265"/>
      <c r="LXV62" s="265" t="s">
        <v>457</v>
      </c>
      <c r="LXW62" s="265"/>
      <c r="LXX62" s="265"/>
      <c r="LXY62" s="265"/>
      <c r="LXZ62" s="265"/>
      <c r="LYA62" s="265"/>
      <c r="LYB62" s="265"/>
      <c r="LYC62" s="265"/>
      <c r="LYD62" s="265"/>
      <c r="LYE62" s="265"/>
      <c r="LYF62" s="265"/>
      <c r="LYG62" s="265"/>
      <c r="LYH62" s="265"/>
      <c r="LYI62" s="265"/>
      <c r="LYJ62" s="265"/>
      <c r="LYK62" s="265"/>
      <c r="LYL62" s="265" t="s">
        <v>457</v>
      </c>
      <c r="LYM62" s="265"/>
      <c r="LYN62" s="265"/>
      <c r="LYO62" s="265"/>
      <c r="LYP62" s="265"/>
      <c r="LYQ62" s="265"/>
      <c r="LYR62" s="265"/>
      <c r="LYS62" s="265"/>
      <c r="LYT62" s="265"/>
      <c r="LYU62" s="265"/>
      <c r="LYV62" s="265"/>
      <c r="LYW62" s="265"/>
      <c r="LYX62" s="265"/>
      <c r="LYY62" s="265"/>
      <c r="LYZ62" s="265"/>
      <c r="LZA62" s="265"/>
      <c r="LZB62" s="265" t="s">
        <v>457</v>
      </c>
      <c r="LZC62" s="265"/>
      <c r="LZD62" s="265"/>
      <c r="LZE62" s="265"/>
      <c r="LZF62" s="265"/>
      <c r="LZG62" s="265"/>
      <c r="LZH62" s="265"/>
      <c r="LZI62" s="265"/>
      <c r="LZJ62" s="265"/>
      <c r="LZK62" s="265"/>
      <c r="LZL62" s="265"/>
      <c r="LZM62" s="265"/>
      <c r="LZN62" s="265"/>
      <c r="LZO62" s="265"/>
      <c r="LZP62" s="265"/>
      <c r="LZQ62" s="265"/>
      <c r="LZR62" s="265" t="s">
        <v>457</v>
      </c>
      <c r="LZS62" s="265"/>
      <c r="LZT62" s="265"/>
      <c r="LZU62" s="265"/>
      <c r="LZV62" s="265"/>
      <c r="LZW62" s="265"/>
      <c r="LZX62" s="265"/>
      <c r="LZY62" s="265"/>
      <c r="LZZ62" s="265"/>
      <c r="MAA62" s="265"/>
      <c r="MAB62" s="265"/>
      <c r="MAC62" s="265"/>
      <c r="MAD62" s="265"/>
      <c r="MAE62" s="265"/>
      <c r="MAF62" s="265"/>
      <c r="MAG62" s="265"/>
      <c r="MAH62" s="265" t="s">
        <v>457</v>
      </c>
      <c r="MAI62" s="265"/>
      <c r="MAJ62" s="265"/>
      <c r="MAK62" s="265"/>
      <c r="MAL62" s="265"/>
      <c r="MAM62" s="265"/>
      <c r="MAN62" s="265"/>
      <c r="MAO62" s="265"/>
      <c r="MAP62" s="265"/>
      <c r="MAQ62" s="265"/>
      <c r="MAR62" s="265"/>
      <c r="MAS62" s="265"/>
      <c r="MAT62" s="265"/>
      <c r="MAU62" s="265"/>
      <c r="MAV62" s="265"/>
      <c r="MAW62" s="265"/>
      <c r="MAX62" s="265" t="s">
        <v>457</v>
      </c>
      <c r="MAY62" s="265"/>
      <c r="MAZ62" s="265"/>
      <c r="MBA62" s="265"/>
      <c r="MBB62" s="265"/>
      <c r="MBC62" s="265"/>
      <c r="MBD62" s="265"/>
      <c r="MBE62" s="265"/>
      <c r="MBF62" s="265"/>
      <c r="MBG62" s="265"/>
      <c r="MBH62" s="265"/>
      <c r="MBI62" s="265"/>
      <c r="MBJ62" s="265"/>
      <c r="MBK62" s="265"/>
      <c r="MBL62" s="265"/>
      <c r="MBM62" s="265"/>
      <c r="MBN62" s="265" t="s">
        <v>457</v>
      </c>
      <c r="MBO62" s="265"/>
      <c r="MBP62" s="265"/>
      <c r="MBQ62" s="265"/>
      <c r="MBR62" s="265"/>
      <c r="MBS62" s="265"/>
      <c r="MBT62" s="265"/>
      <c r="MBU62" s="265"/>
      <c r="MBV62" s="265"/>
      <c r="MBW62" s="265"/>
      <c r="MBX62" s="265"/>
      <c r="MBY62" s="265"/>
      <c r="MBZ62" s="265"/>
      <c r="MCA62" s="265"/>
      <c r="MCB62" s="265"/>
      <c r="MCC62" s="265"/>
      <c r="MCD62" s="265" t="s">
        <v>457</v>
      </c>
      <c r="MCE62" s="265"/>
      <c r="MCF62" s="265"/>
      <c r="MCG62" s="265"/>
      <c r="MCH62" s="265"/>
      <c r="MCI62" s="265"/>
      <c r="MCJ62" s="265"/>
      <c r="MCK62" s="265"/>
      <c r="MCL62" s="265"/>
      <c r="MCM62" s="265"/>
      <c r="MCN62" s="265"/>
      <c r="MCO62" s="265"/>
      <c r="MCP62" s="265"/>
      <c r="MCQ62" s="265"/>
      <c r="MCR62" s="265"/>
      <c r="MCS62" s="265"/>
      <c r="MCT62" s="265" t="s">
        <v>457</v>
      </c>
      <c r="MCU62" s="265"/>
      <c r="MCV62" s="265"/>
      <c r="MCW62" s="265"/>
      <c r="MCX62" s="265"/>
      <c r="MCY62" s="265"/>
      <c r="MCZ62" s="265"/>
      <c r="MDA62" s="265"/>
      <c r="MDB62" s="265"/>
      <c r="MDC62" s="265"/>
      <c r="MDD62" s="265"/>
      <c r="MDE62" s="265"/>
      <c r="MDF62" s="265"/>
      <c r="MDG62" s="265"/>
      <c r="MDH62" s="265"/>
      <c r="MDI62" s="265"/>
      <c r="MDJ62" s="265" t="s">
        <v>457</v>
      </c>
      <c r="MDK62" s="265"/>
      <c r="MDL62" s="265"/>
      <c r="MDM62" s="265"/>
      <c r="MDN62" s="265"/>
      <c r="MDO62" s="265"/>
      <c r="MDP62" s="265"/>
      <c r="MDQ62" s="265"/>
      <c r="MDR62" s="265"/>
      <c r="MDS62" s="265"/>
      <c r="MDT62" s="265"/>
      <c r="MDU62" s="265"/>
      <c r="MDV62" s="265"/>
      <c r="MDW62" s="265"/>
      <c r="MDX62" s="265"/>
      <c r="MDY62" s="265"/>
      <c r="MDZ62" s="265" t="s">
        <v>457</v>
      </c>
      <c r="MEA62" s="265"/>
      <c r="MEB62" s="265"/>
      <c r="MEC62" s="265"/>
      <c r="MED62" s="265"/>
      <c r="MEE62" s="265"/>
      <c r="MEF62" s="265"/>
      <c r="MEG62" s="265"/>
      <c r="MEH62" s="265"/>
      <c r="MEI62" s="265"/>
      <c r="MEJ62" s="265"/>
      <c r="MEK62" s="265"/>
      <c r="MEL62" s="265"/>
      <c r="MEM62" s="265"/>
      <c r="MEN62" s="265"/>
      <c r="MEO62" s="265"/>
      <c r="MEP62" s="265" t="s">
        <v>457</v>
      </c>
      <c r="MEQ62" s="265"/>
      <c r="MER62" s="265"/>
      <c r="MES62" s="265"/>
      <c r="MET62" s="265"/>
      <c r="MEU62" s="265"/>
      <c r="MEV62" s="265"/>
      <c r="MEW62" s="265"/>
      <c r="MEX62" s="265"/>
      <c r="MEY62" s="265"/>
      <c r="MEZ62" s="265"/>
      <c r="MFA62" s="265"/>
      <c r="MFB62" s="265"/>
      <c r="MFC62" s="265"/>
      <c r="MFD62" s="265"/>
      <c r="MFE62" s="265"/>
      <c r="MFF62" s="265" t="s">
        <v>457</v>
      </c>
      <c r="MFG62" s="265"/>
      <c r="MFH62" s="265"/>
      <c r="MFI62" s="265"/>
      <c r="MFJ62" s="265"/>
      <c r="MFK62" s="265"/>
      <c r="MFL62" s="265"/>
      <c r="MFM62" s="265"/>
      <c r="MFN62" s="265"/>
      <c r="MFO62" s="265"/>
      <c r="MFP62" s="265"/>
      <c r="MFQ62" s="265"/>
      <c r="MFR62" s="265"/>
      <c r="MFS62" s="265"/>
      <c r="MFT62" s="265"/>
      <c r="MFU62" s="265"/>
      <c r="MFV62" s="265" t="s">
        <v>457</v>
      </c>
      <c r="MFW62" s="265"/>
      <c r="MFX62" s="265"/>
      <c r="MFY62" s="265"/>
      <c r="MFZ62" s="265"/>
      <c r="MGA62" s="265"/>
      <c r="MGB62" s="265"/>
      <c r="MGC62" s="265"/>
      <c r="MGD62" s="265"/>
      <c r="MGE62" s="265"/>
      <c r="MGF62" s="265"/>
      <c r="MGG62" s="265"/>
      <c r="MGH62" s="265"/>
      <c r="MGI62" s="265"/>
      <c r="MGJ62" s="265"/>
      <c r="MGK62" s="265"/>
      <c r="MGL62" s="265" t="s">
        <v>457</v>
      </c>
      <c r="MGM62" s="265"/>
      <c r="MGN62" s="265"/>
      <c r="MGO62" s="265"/>
      <c r="MGP62" s="265"/>
      <c r="MGQ62" s="265"/>
      <c r="MGR62" s="265"/>
      <c r="MGS62" s="265"/>
      <c r="MGT62" s="265"/>
      <c r="MGU62" s="265"/>
      <c r="MGV62" s="265"/>
      <c r="MGW62" s="265"/>
      <c r="MGX62" s="265"/>
      <c r="MGY62" s="265"/>
      <c r="MGZ62" s="265"/>
      <c r="MHA62" s="265"/>
      <c r="MHB62" s="265" t="s">
        <v>457</v>
      </c>
      <c r="MHC62" s="265"/>
      <c r="MHD62" s="265"/>
      <c r="MHE62" s="265"/>
      <c r="MHF62" s="265"/>
      <c r="MHG62" s="265"/>
      <c r="MHH62" s="265"/>
      <c r="MHI62" s="265"/>
      <c r="MHJ62" s="265"/>
      <c r="MHK62" s="265"/>
      <c r="MHL62" s="265"/>
      <c r="MHM62" s="265"/>
      <c r="MHN62" s="265"/>
      <c r="MHO62" s="265"/>
      <c r="MHP62" s="265"/>
      <c r="MHQ62" s="265"/>
      <c r="MHR62" s="265" t="s">
        <v>457</v>
      </c>
      <c r="MHS62" s="265"/>
      <c r="MHT62" s="265"/>
      <c r="MHU62" s="265"/>
      <c r="MHV62" s="265"/>
      <c r="MHW62" s="265"/>
      <c r="MHX62" s="265"/>
      <c r="MHY62" s="265"/>
      <c r="MHZ62" s="265"/>
      <c r="MIA62" s="265"/>
      <c r="MIB62" s="265"/>
      <c r="MIC62" s="265"/>
      <c r="MID62" s="265"/>
      <c r="MIE62" s="265"/>
      <c r="MIF62" s="265"/>
      <c r="MIG62" s="265"/>
      <c r="MIH62" s="265" t="s">
        <v>457</v>
      </c>
      <c r="MII62" s="265"/>
      <c r="MIJ62" s="265"/>
      <c r="MIK62" s="265"/>
      <c r="MIL62" s="265"/>
      <c r="MIM62" s="265"/>
      <c r="MIN62" s="265"/>
      <c r="MIO62" s="265"/>
      <c r="MIP62" s="265"/>
      <c r="MIQ62" s="265"/>
      <c r="MIR62" s="265"/>
      <c r="MIS62" s="265"/>
      <c r="MIT62" s="265"/>
      <c r="MIU62" s="265"/>
      <c r="MIV62" s="265"/>
      <c r="MIW62" s="265"/>
      <c r="MIX62" s="265" t="s">
        <v>457</v>
      </c>
      <c r="MIY62" s="265"/>
      <c r="MIZ62" s="265"/>
      <c r="MJA62" s="265"/>
      <c r="MJB62" s="265"/>
      <c r="MJC62" s="265"/>
      <c r="MJD62" s="265"/>
      <c r="MJE62" s="265"/>
      <c r="MJF62" s="265"/>
      <c r="MJG62" s="265"/>
      <c r="MJH62" s="265"/>
      <c r="MJI62" s="265"/>
      <c r="MJJ62" s="265"/>
      <c r="MJK62" s="265"/>
      <c r="MJL62" s="265"/>
      <c r="MJM62" s="265"/>
      <c r="MJN62" s="265" t="s">
        <v>457</v>
      </c>
      <c r="MJO62" s="265"/>
      <c r="MJP62" s="265"/>
      <c r="MJQ62" s="265"/>
      <c r="MJR62" s="265"/>
      <c r="MJS62" s="265"/>
      <c r="MJT62" s="265"/>
      <c r="MJU62" s="265"/>
      <c r="MJV62" s="265"/>
      <c r="MJW62" s="265"/>
      <c r="MJX62" s="265"/>
      <c r="MJY62" s="265"/>
      <c r="MJZ62" s="265"/>
      <c r="MKA62" s="265"/>
      <c r="MKB62" s="265"/>
      <c r="MKC62" s="265"/>
      <c r="MKD62" s="265" t="s">
        <v>457</v>
      </c>
      <c r="MKE62" s="265"/>
      <c r="MKF62" s="265"/>
      <c r="MKG62" s="265"/>
      <c r="MKH62" s="265"/>
      <c r="MKI62" s="265"/>
      <c r="MKJ62" s="265"/>
      <c r="MKK62" s="265"/>
      <c r="MKL62" s="265"/>
      <c r="MKM62" s="265"/>
      <c r="MKN62" s="265"/>
      <c r="MKO62" s="265"/>
      <c r="MKP62" s="265"/>
      <c r="MKQ62" s="265"/>
      <c r="MKR62" s="265"/>
      <c r="MKS62" s="265"/>
      <c r="MKT62" s="265" t="s">
        <v>457</v>
      </c>
      <c r="MKU62" s="265"/>
      <c r="MKV62" s="265"/>
      <c r="MKW62" s="265"/>
      <c r="MKX62" s="265"/>
      <c r="MKY62" s="265"/>
      <c r="MKZ62" s="265"/>
      <c r="MLA62" s="265"/>
      <c r="MLB62" s="265"/>
      <c r="MLC62" s="265"/>
      <c r="MLD62" s="265"/>
      <c r="MLE62" s="265"/>
      <c r="MLF62" s="265"/>
      <c r="MLG62" s="265"/>
      <c r="MLH62" s="265"/>
      <c r="MLI62" s="265"/>
      <c r="MLJ62" s="265" t="s">
        <v>457</v>
      </c>
      <c r="MLK62" s="265"/>
      <c r="MLL62" s="265"/>
      <c r="MLM62" s="265"/>
      <c r="MLN62" s="265"/>
      <c r="MLO62" s="265"/>
      <c r="MLP62" s="265"/>
      <c r="MLQ62" s="265"/>
      <c r="MLR62" s="265"/>
      <c r="MLS62" s="265"/>
      <c r="MLT62" s="265"/>
      <c r="MLU62" s="265"/>
      <c r="MLV62" s="265"/>
      <c r="MLW62" s="265"/>
      <c r="MLX62" s="265"/>
      <c r="MLY62" s="265"/>
      <c r="MLZ62" s="265" t="s">
        <v>457</v>
      </c>
      <c r="MMA62" s="265"/>
      <c r="MMB62" s="265"/>
      <c r="MMC62" s="265"/>
      <c r="MMD62" s="265"/>
      <c r="MME62" s="265"/>
      <c r="MMF62" s="265"/>
      <c r="MMG62" s="265"/>
      <c r="MMH62" s="265"/>
      <c r="MMI62" s="265"/>
      <c r="MMJ62" s="265"/>
      <c r="MMK62" s="265"/>
      <c r="MML62" s="265"/>
      <c r="MMM62" s="265"/>
      <c r="MMN62" s="265"/>
      <c r="MMO62" s="265"/>
      <c r="MMP62" s="265" t="s">
        <v>457</v>
      </c>
      <c r="MMQ62" s="265"/>
      <c r="MMR62" s="265"/>
      <c r="MMS62" s="265"/>
      <c r="MMT62" s="265"/>
      <c r="MMU62" s="265"/>
      <c r="MMV62" s="265"/>
      <c r="MMW62" s="265"/>
      <c r="MMX62" s="265"/>
      <c r="MMY62" s="265"/>
      <c r="MMZ62" s="265"/>
      <c r="MNA62" s="265"/>
      <c r="MNB62" s="265"/>
      <c r="MNC62" s="265"/>
      <c r="MND62" s="265"/>
      <c r="MNE62" s="265"/>
      <c r="MNF62" s="265" t="s">
        <v>457</v>
      </c>
      <c r="MNG62" s="265"/>
      <c r="MNH62" s="265"/>
      <c r="MNI62" s="265"/>
      <c r="MNJ62" s="265"/>
      <c r="MNK62" s="265"/>
      <c r="MNL62" s="265"/>
      <c r="MNM62" s="265"/>
      <c r="MNN62" s="265"/>
      <c r="MNO62" s="265"/>
      <c r="MNP62" s="265"/>
      <c r="MNQ62" s="265"/>
      <c r="MNR62" s="265"/>
      <c r="MNS62" s="265"/>
      <c r="MNT62" s="265"/>
      <c r="MNU62" s="265"/>
      <c r="MNV62" s="265" t="s">
        <v>457</v>
      </c>
      <c r="MNW62" s="265"/>
      <c r="MNX62" s="265"/>
      <c r="MNY62" s="265"/>
      <c r="MNZ62" s="265"/>
      <c r="MOA62" s="265"/>
      <c r="MOB62" s="265"/>
      <c r="MOC62" s="265"/>
      <c r="MOD62" s="265"/>
      <c r="MOE62" s="265"/>
      <c r="MOF62" s="265"/>
      <c r="MOG62" s="265"/>
      <c r="MOH62" s="265"/>
      <c r="MOI62" s="265"/>
      <c r="MOJ62" s="265"/>
      <c r="MOK62" s="265"/>
      <c r="MOL62" s="265" t="s">
        <v>457</v>
      </c>
      <c r="MOM62" s="265"/>
      <c r="MON62" s="265"/>
      <c r="MOO62" s="265"/>
      <c r="MOP62" s="265"/>
      <c r="MOQ62" s="265"/>
      <c r="MOR62" s="265"/>
      <c r="MOS62" s="265"/>
      <c r="MOT62" s="265"/>
      <c r="MOU62" s="265"/>
      <c r="MOV62" s="265"/>
      <c r="MOW62" s="265"/>
      <c r="MOX62" s="265"/>
      <c r="MOY62" s="265"/>
      <c r="MOZ62" s="265"/>
      <c r="MPA62" s="265"/>
      <c r="MPB62" s="265" t="s">
        <v>457</v>
      </c>
      <c r="MPC62" s="265"/>
      <c r="MPD62" s="265"/>
      <c r="MPE62" s="265"/>
      <c r="MPF62" s="265"/>
      <c r="MPG62" s="265"/>
      <c r="MPH62" s="265"/>
      <c r="MPI62" s="265"/>
      <c r="MPJ62" s="265"/>
      <c r="MPK62" s="265"/>
      <c r="MPL62" s="265"/>
      <c r="MPM62" s="265"/>
      <c r="MPN62" s="265"/>
      <c r="MPO62" s="265"/>
      <c r="MPP62" s="265"/>
      <c r="MPQ62" s="265"/>
      <c r="MPR62" s="265" t="s">
        <v>457</v>
      </c>
      <c r="MPS62" s="265"/>
      <c r="MPT62" s="265"/>
      <c r="MPU62" s="265"/>
      <c r="MPV62" s="265"/>
      <c r="MPW62" s="265"/>
      <c r="MPX62" s="265"/>
      <c r="MPY62" s="265"/>
      <c r="MPZ62" s="265"/>
      <c r="MQA62" s="265"/>
      <c r="MQB62" s="265"/>
      <c r="MQC62" s="265"/>
      <c r="MQD62" s="265"/>
      <c r="MQE62" s="265"/>
      <c r="MQF62" s="265"/>
      <c r="MQG62" s="265"/>
      <c r="MQH62" s="265" t="s">
        <v>457</v>
      </c>
      <c r="MQI62" s="265"/>
      <c r="MQJ62" s="265"/>
      <c r="MQK62" s="265"/>
      <c r="MQL62" s="265"/>
      <c r="MQM62" s="265"/>
      <c r="MQN62" s="265"/>
      <c r="MQO62" s="265"/>
      <c r="MQP62" s="265"/>
      <c r="MQQ62" s="265"/>
      <c r="MQR62" s="265"/>
      <c r="MQS62" s="265"/>
      <c r="MQT62" s="265"/>
      <c r="MQU62" s="265"/>
      <c r="MQV62" s="265"/>
      <c r="MQW62" s="265"/>
      <c r="MQX62" s="265" t="s">
        <v>457</v>
      </c>
      <c r="MQY62" s="265"/>
      <c r="MQZ62" s="265"/>
      <c r="MRA62" s="265"/>
      <c r="MRB62" s="265"/>
      <c r="MRC62" s="265"/>
      <c r="MRD62" s="265"/>
      <c r="MRE62" s="265"/>
      <c r="MRF62" s="265"/>
      <c r="MRG62" s="265"/>
      <c r="MRH62" s="265"/>
      <c r="MRI62" s="265"/>
      <c r="MRJ62" s="265"/>
      <c r="MRK62" s="265"/>
      <c r="MRL62" s="265"/>
      <c r="MRM62" s="265"/>
      <c r="MRN62" s="265" t="s">
        <v>457</v>
      </c>
      <c r="MRO62" s="265"/>
      <c r="MRP62" s="265"/>
      <c r="MRQ62" s="265"/>
      <c r="MRR62" s="265"/>
      <c r="MRS62" s="265"/>
      <c r="MRT62" s="265"/>
      <c r="MRU62" s="265"/>
      <c r="MRV62" s="265"/>
      <c r="MRW62" s="265"/>
      <c r="MRX62" s="265"/>
      <c r="MRY62" s="265"/>
      <c r="MRZ62" s="265"/>
      <c r="MSA62" s="265"/>
      <c r="MSB62" s="265"/>
      <c r="MSC62" s="265"/>
      <c r="MSD62" s="265" t="s">
        <v>457</v>
      </c>
      <c r="MSE62" s="265"/>
      <c r="MSF62" s="265"/>
      <c r="MSG62" s="265"/>
      <c r="MSH62" s="265"/>
      <c r="MSI62" s="265"/>
      <c r="MSJ62" s="265"/>
      <c r="MSK62" s="265"/>
      <c r="MSL62" s="265"/>
      <c r="MSM62" s="265"/>
      <c r="MSN62" s="265"/>
      <c r="MSO62" s="265"/>
      <c r="MSP62" s="265"/>
      <c r="MSQ62" s="265"/>
      <c r="MSR62" s="265"/>
      <c r="MSS62" s="265"/>
      <c r="MST62" s="265" t="s">
        <v>457</v>
      </c>
      <c r="MSU62" s="265"/>
      <c r="MSV62" s="265"/>
      <c r="MSW62" s="265"/>
      <c r="MSX62" s="265"/>
      <c r="MSY62" s="265"/>
      <c r="MSZ62" s="265"/>
      <c r="MTA62" s="265"/>
      <c r="MTB62" s="265"/>
      <c r="MTC62" s="265"/>
      <c r="MTD62" s="265"/>
      <c r="MTE62" s="265"/>
      <c r="MTF62" s="265"/>
      <c r="MTG62" s="265"/>
      <c r="MTH62" s="265"/>
      <c r="MTI62" s="265"/>
      <c r="MTJ62" s="265" t="s">
        <v>457</v>
      </c>
      <c r="MTK62" s="265"/>
      <c r="MTL62" s="265"/>
      <c r="MTM62" s="265"/>
      <c r="MTN62" s="265"/>
      <c r="MTO62" s="265"/>
      <c r="MTP62" s="265"/>
      <c r="MTQ62" s="265"/>
      <c r="MTR62" s="265"/>
      <c r="MTS62" s="265"/>
      <c r="MTT62" s="265"/>
      <c r="MTU62" s="265"/>
      <c r="MTV62" s="265"/>
      <c r="MTW62" s="265"/>
      <c r="MTX62" s="265"/>
      <c r="MTY62" s="265"/>
      <c r="MTZ62" s="265" t="s">
        <v>457</v>
      </c>
      <c r="MUA62" s="265"/>
      <c r="MUB62" s="265"/>
      <c r="MUC62" s="265"/>
      <c r="MUD62" s="265"/>
      <c r="MUE62" s="265"/>
      <c r="MUF62" s="265"/>
      <c r="MUG62" s="265"/>
      <c r="MUH62" s="265"/>
      <c r="MUI62" s="265"/>
      <c r="MUJ62" s="265"/>
      <c r="MUK62" s="265"/>
      <c r="MUL62" s="265"/>
      <c r="MUM62" s="265"/>
      <c r="MUN62" s="265"/>
      <c r="MUO62" s="265"/>
      <c r="MUP62" s="265" t="s">
        <v>457</v>
      </c>
      <c r="MUQ62" s="265"/>
      <c r="MUR62" s="265"/>
      <c r="MUS62" s="265"/>
      <c r="MUT62" s="265"/>
      <c r="MUU62" s="265"/>
      <c r="MUV62" s="265"/>
      <c r="MUW62" s="265"/>
      <c r="MUX62" s="265"/>
      <c r="MUY62" s="265"/>
      <c r="MUZ62" s="265"/>
      <c r="MVA62" s="265"/>
      <c r="MVB62" s="265"/>
      <c r="MVC62" s="265"/>
      <c r="MVD62" s="265"/>
      <c r="MVE62" s="265"/>
      <c r="MVF62" s="265" t="s">
        <v>457</v>
      </c>
      <c r="MVG62" s="265"/>
      <c r="MVH62" s="265"/>
      <c r="MVI62" s="265"/>
      <c r="MVJ62" s="265"/>
      <c r="MVK62" s="265"/>
      <c r="MVL62" s="265"/>
      <c r="MVM62" s="265"/>
      <c r="MVN62" s="265"/>
      <c r="MVO62" s="265"/>
      <c r="MVP62" s="265"/>
      <c r="MVQ62" s="265"/>
      <c r="MVR62" s="265"/>
      <c r="MVS62" s="265"/>
      <c r="MVT62" s="265"/>
      <c r="MVU62" s="265"/>
      <c r="MVV62" s="265" t="s">
        <v>457</v>
      </c>
      <c r="MVW62" s="265"/>
      <c r="MVX62" s="265"/>
      <c r="MVY62" s="265"/>
      <c r="MVZ62" s="265"/>
      <c r="MWA62" s="265"/>
      <c r="MWB62" s="265"/>
      <c r="MWC62" s="265"/>
      <c r="MWD62" s="265"/>
      <c r="MWE62" s="265"/>
      <c r="MWF62" s="265"/>
      <c r="MWG62" s="265"/>
      <c r="MWH62" s="265"/>
      <c r="MWI62" s="265"/>
      <c r="MWJ62" s="265"/>
      <c r="MWK62" s="265"/>
      <c r="MWL62" s="265" t="s">
        <v>457</v>
      </c>
      <c r="MWM62" s="265"/>
      <c r="MWN62" s="265"/>
      <c r="MWO62" s="265"/>
      <c r="MWP62" s="265"/>
      <c r="MWQ62" s="265"/>
      <c r="MWR62" s="265"/>
      <c r="MWS62" s="265"/>
      <c r="MWT62" s="265"/>
      <c r="MWU62" s="265"/>
      <c r="MWV62" s="265"/>
      <c r="MWW62" s="265"/>
      <c r="MWX62" s="265"/>
      <c r="MWY62" s="265"/>
      <c r="MWZ62" s="265"/>
      <c r="MXA62" s="265"/>
      <c r="MXB62" s="265" t="s">
        <v>457</v>
      </c>
      <c r="MXC62" s="265"/>
      <c r="MXD62" s="265"/>
      <c r="MXE62" s="265"/>
      <c r="MXF62" s="265"/>
      <c r="MXG62" s="265"/>
      <c r="MXH62" s="265"/>
      <c r="MXI62" s="265"/>
      <c r="MXJ62" s="265"/>
      <c r="MXK62" s="265"/>
      <c r="MXL62" s="265"/>
      <c r="MXM62" s="265"/>
      <c r="MXN62" s="265"/>
      <c r="MXO62" s="265"/>
      <c r="MXP62" s="265"/>
      <c r="MXQ62" s="265"/>
      <c r="MXR62" s="265" t="s">
        <v>457</v>
      </c>
      <c r="MXS62" s="265"/>
      <c r="MXT62" s="265"/>
      <c r="MXU62" s="265"/>
      <c r="MXV62" s="265"/>
      <c r="MXW62" s="265"/>
      <c r="MXX62" s="265"/>
      <c r="MXY62" s="265"/>
      <c r="MXZ62" s="265"/>
      <c r="MYA62" s="265"/>
      <c r="MYB62" s="265"/>
      <c r="MYC62" s="265"/>
      <c r="MYD62" s="265"/>
      <c r="MYE62" s="265"/>
      <c r="MYF62" s="265"/>
      <c r="MYG62" s="265"/>
      <c r="MYH62" s="265" t="s">
        <v>457</v>
      </c>
      <c r="MYI62" s="265"/>
      <c r="MYJ62" s="265"/>
      <c r="MYK62" s="265"/>
      <c r="MYL62" s="265"/>
      <c r="MYM62" s="265"/>
      <c r="MYN62" s="265"/>
      <c r="MYO62" s="265"/>
      <c r="MYP62" s="265"/>
      <c r="MYQ62" s="265"/>
      <c r="MYR62" s="265"/>
      <c r="MYS62" s="265"/>
      <c r="MYT62" s="265"/>
      <c r="MYU62" s="265"/>
      <c r="MYV62" s="265"/>
      <c r="MYW62" s="265"/>
      <c r="MYX62" s="265" t="s">
        <v>457</v>
      </c>
      <c r="MYY62" s="265"/>
      <c r="MYZ62" s="265"/>
      <c r="MZA62" s="265"/>
      <c r="MZB62" s="265"/>
      <c r="MZC62" s="265"/>
      <c r="MZD62" s="265"/>
      <c r="MZE62" s="265"/>
      <c r="MZF62" s="265"/>
      <c r="MZG62" s="265"/>
      <c r="MZH62" s="265"/>
      <c r="MZI62" s="265"/>
      <c r="MZJ62" s="265"/>
      <c r="MZK62" s="265"/>
      <c r="MZL62" s="265"/>
      <c r="MZM62" s="265"/>
      <c r="MZN62" s="265" t="s">
        <v>457</v>
      </c>
      <c r="MZO62" s="265"/>
      <c r="MZP62" s="265"/>
      <c r="MZQ62" s="265"/>
      <c r="MZR62" s="265"/>
      <c r="MZS62" s="265"/>
      <c r="MZT62" s="265"/>
      <c r="MZU62" s="265"/>
      <c r="MZV62" s="265"/>
      <c r="MZW62" s="265"/>
      <c r="MZX62" s="265"/>
      <c r="MZY62" s="265"/>
      <c r="MZZ62" s="265"/>
      <c r="NAA62" s="265"/>
      <c r="NAB62" s="265"/>
      <c r="NAC62" s="265"/>
      <c r="NAD62" s="265" t="s">
        <v>457</v>
      </c>
      <c r="NAE62" s="265"/>
      <c r="NAF62" s="265"/>
      <c r="NAG62" s="265"/>
      <c r="NAH62" s="265"/>
      <c r="NAI62" s="265"/>
      <c r="NAJ62" s="265"/>
      <c r="NAK62" s="265"/>
      <c r="NAL62" s="265"/>
      <c r="NAM62" s="265"/>
      <c r="NAN62" s="265"/>
      <c r="NAO62" s="265"/>
      <c r="NAP62" s="265"/>
      <c r="NAQ62" s="265"/>
      <c r="NAR62" s="265"/>
      <c r="NAS62" s="265"/>
      <c r="NAT62" s="265" t="s">
        <v>457</v>
      </c>
      <c r="NAU62" s="265"/>
      <c r="NAV62" s="265"/>
      <c r="NAW62" s="265"/>
      <c r="NAX62" s="265"/>
      <c r="NAY62" s="265"/>
      <c r="NAZ62" s="265"/>
      <c r="NBA62" s="265"/>
      <c r="NBB62" s="265"/>
      <c r="NBC62" s="265"/>
      <c r="NBD62" s="265"/>
      <c r="NBE62" s="265"/>
      <c r="NBF62" s="265"/>
      <c r="NBG62" s="265"/>
      <c r="NBH62" s="265"/>
      <c r="NBI62" s="265"/>
      <c r="NBJ62" s="265" t="s">
        <v>457</v>
      </c>
      <c r="NBK62" s="265"/>
      <c r="NBL62" s="265"/>
      <c r="NBM62" s="265"/>
      <c r="NBN62" s="265"/>
      <c r="NBO62" s="265"/>
      <c r="NBP62" s="265"/>
      <c r="NBQ62" s="265"/>
      <c r="NBR62" s="265"/>
      <c r="NBS62" s="265"/>
      <c r="NBT62" s="265"/>
      <c r="NBU62" s="265"/>
      <c r="NBV62" s="265"/>
      <c r="NBW62" s="265"/>
      <c r="NBX62" s="265"/>
      <c r="NBY62" s="265"/>
      <c r="NBZ62" s="265" t="s">
        <v>457</v>
      </c>
      <c r="NCA62" s="265"/>
      <c r="NCB62" s="265"/>
      <c r="NCC62" s="265"/>
      <c r="NCD62" s="265"/>
      <c r="NCE62" s="265"/>
      <c r="NCF62" s="265"/>
      <c r="NCG62" s="265"/>
      <c r="NCH62" s="265"/>
      <c r="NCI62" s="265"/>
      <c r="NCJ62" s="265"/>
      <c r="NCK62" s="265"/>
      <c r="NCL62" s="265"/>
      <c r="NCM62" s="265"/>
      <c r="NCN62" s="265"/>
      <c r="NCO62" s="265"/>
      <c r="NCP62" s="265" t="s">
        <v>457</v>
      </c>
      <c r="NCQ62" s="265"/>
      <c r="NCR62" s="265"/>
      <c r="NCS62" s="265"/>
      <c r="NCT62" s="265"/>
      <c r="NCU62" s="265"/>
      <c r="NCV62" s="265"/>
      <c r="NCW62" s="265"/>
      <c r="NCX62" s="265"/>
      <c r="NCY62" s="265"/>
      <c r="NCZ62" s="265"/>
      <c r="NDA62" s="265"/>
      <c r="NDB62" s="265"/>
      <c r="NDC62" s="265"/>
      <c r="NDD62" s="265"/>
      <c r="NDE62" s="265"/>
      <c r="NDF62" s="265" t="s">
        <v>457</v>
      </c>
      <c r="NDG62" s="265"/>
      <c r="NDH62" s="265"/>
      <c r="NDI62" s="265"/>
      <c r="NDJ62" s="265"/>
      <c r="NDK62" s="265"/>
      <c r="NDL62" s="265"/>
      <c r="NDM62" s="265"/>
      <c r="NDN62" s="265"/>
      <c r="NDO62" s="265"/>
      <c r="NDP62" s="265"/>
      <c r="NDQ62" s="265"/>
      <c r="NDR62" s="265"/>
      <c r="NDS62" s="265"/>
      <c r="NDT62" s="265"/>
      <c r="NDU62" s="265"/>
      <c r="NDV62" s="265" t="s">
        <v>457</v>
      </c>
      <c r="NDW62" s="265"/>
      <c r="NDX62" s="265"/>
      <c r="NDY62" s="265"/>
      <c r="NDZ62" s="265"/>
      <c r="NEA62" s="265"/>
      <c r="NEB62" s="265"/>
      <c r="NEC62" s="265"/>
      <c r="NED62" s="265"/>
      <c r="NEE62" s="265"/>
      <c r="NEF62" s="265"/>
      <c r="NEG62" s="265"/>
      <c r="NEH62" s="265"/>
      <c r="NEI62" s="265"/>
      <c r="NEJ62" s="265"/>
      <c r="NEK62" s="265"/>
      <c r="NEL62" s="265" t="s">
        <v>457</v>
      </c>
      <c r="NEM62" s="265"/>
      <c r="NEN62" s="265"/>
      <c r="NEO62" s="265"/>
      <c r="NEP62" s="265"/>
      <c r="NEQ62" s="265"/>
      <c r="NER62" s="265"/>
      <c r="NES62" s="265"/>
      <c r="NET62" s="265"/>
      <c r="NEU62" s="265"/>
      <c r="NEV62" s="265"/>
      <c r="NEW62" s="265"/>
      <c r="NEX62" s="265"/>
      <c r="NEY62" s="265"/>
      <c r="NEZ62" s="265"/>
      <c r="NFA62" s="265"/>
      <c r="NFB62" s="265" t="s">
        <v>457</v>
      </c>
      <c r="NFC62" s="265"/>
      <c r="NFD62" s="265"/>
      <c r="NFE62" s="265"/>
      <c r="NFF62" s="265"/>
      <c r="NFG62" s="265"/>
      <c r="NFH62" s="265"/>
      <c r="NFI62" s="265"/>
      <c r="NFJ62" s="265"/>
      <c r="NFK62" s="265"/>
      <c r="NFL62" s="265"/>
      <c r="NFM62" s="265"/>
      <c r="NFN62" s="265"/>
      <c r="NFO62" s="265"/>
      <c r="NFP62" s="265"/>
      <c r="NFQ62" s="265"/>
      <c r="NFR62" s="265" t="s">
        <v>457</v>
      </c>
      <c r="NFS62" s="265"/>
      <c r="NFT62" s="265"/>
      <c r="NFU62" s="265"/>
      <c r="NFV62" s="265"/>
      <c r="NFW62" s="265"/>
      <c r="NFX62" s="265"/>
      <c r="NFY62" s="265"/>
      <c r="NFZ62" s="265"/>
      <c r="NGA62" s="265"/>
      <c r="NGB62" s="265"/>
      <c r="NGC62" s="265"/>
      <c r="NGD62" s="265"/>
      <c r="NGE62" s="265"/>
      <c r="NGF62" s="265"/>
      <c r="NGG62" s="265"/>
      <c r="NGH62" s="265" t="s">
        <v>457</v>
      </c>
      <c r="NGI62" s="265"/>
      <c r="NGJ62" s="265"/>
      <c r="NGK62" s="265"/>
      <c r="NGL62" s="265"/>
      <c r="NGM62" s="265"/>
      <c r="NGN62" s="265"/>
      <c r="NGO62" s="265"/>
      <c r="NGP62" s="265"/>
      <c r="NGQ62" s="265"/>
      <c r="NGR62" s="265"/>
      <c r="NGS62" s="265"/>
      <c r="NGT62" s="265"/>
      <c r="NGU62" s="265"/>
      <c r="NGV62" s="265"/>
      <c r="NGW62" s="265"/>
      <c r="NGX62" s="265" t="s">
        <v>457</v>
      </c>
      <c r="NGY62" s="265"/>
      <c r="NGZ62" s="265"/>
      <c r="NHA62" s="265"/>
      <c r="NHB62" s="265"/>
      <c r="NHC62" s="265"/>
      <c r="NHD62" s="265"/>
      <c r="NHE62" s="265"/>
      <c r="NHF62" s="265"/>
      <c r="NHG62" s="265"/>
      <c r="NHH62" s="265"/>
      <c r="NHI62" s="265"/>
      <c r="NHJ62" s="265"/>
      <c r="NHK62" s="265"/>
      <c r="NHL62" s="265"/>
      <c r="NHM62" s="265"/>
      <c r="NHN62" s="265" t="s">
        <v>457</v>
      </c>
      <c r="NHO62" s="265"/>
      <c r="NHP62" s="265"/>
      <c r="NHQ62" s="265"/>
      <c r="NHR62" s="265"/>
      <c r="NHS62" s="265"/>
      <c r="NHT62" s="265"/>
      <c r="NHU62" s="265"/>
      <c r="NHV62" s="265"/>
      <c r="NHW62" s="265"/>
      <c r="NHX62" s="265"/>
      <c r="NHY62" s="265"/>
      <c r="NHZ62" s="265"/>
      <c r="NIA62" s="265"/>
      <c r="NIB62" s="265"/>
      <c r="NIC62" s="265"/>
      <c r="NID62" s="265" t="s">
        <v>457</v>
      </c>
      <c r="NIE62" s="265"/>
      <c r="NIF62" s="265"/>
      <c r="NIG62" s="265"/>
      <c r="NIH62" s="265"/>
      <c r="NII62" s="265"/>
      <c r="NIJ62" s="265"/>
      <c r="NIK62" s="265"/>
      <c r="NIL62" s="265"/>
      <c r="NIM62" s="265"/>
      <c r="NIN62" s="265"/>
      <c r="NIO62" s="265"/>
      <c r="NIP62" s="265"/>
      <c r="NIQ62" s="265"/>
      <c r="NIR62" s="265"/>
      <c r="NIS62" s="265"/>
      <c r="NIT62" s="265" t="s">
        <v>457</v>
      </c>
      <c r="NIU62" s="265"/>
      <c r="NIV62" s="265"/>
      <c r="NIW62" s="265"/>
      <c r="NIX62" s="265"/>
      <c r="NIY62" s="265"/>
      <c r="NIZ62" s="265"/>
      <c r="NJA62" s="265"/>
      <c r="NJB62" s="265"/>
      <c r="NJC62" s="265"/>
      <c r="NJD62" s="265"/>
      <c r="NJE62" s="265"/>
      <c r="NJF62" s="265"/>
      <c r="NJG62" s="265"/>
      <c r="NJH62" s="265"/>
      <c r="NJI62" s="265"/>
      <c r="NJJ62" s="265" t="s">
        <v>457</v>
      </c>
      <c r="NJK62" s="265"/>
      <c r="NJL62" s="265"/>
      <c r="NJM62" s="265"/>
      <c r="NJN62" s="265"/>
      <c r="NJO62" s="265"/>
      <c r="NJP62" s="265"/>
      <c r="NJQ62" s="265"/>
      <c r="NJR62" s="265"/>
      <c r="NJS62" s="265"/>
      <c r="NJT62" s="265"/>
      <c r="NJU62" s="265"/>
      <c r="NJV62" s="265"/>
      <c r="NJW62" s="265"/>
      <c r="NJX62" s="265"/>
      <c r="NJY62" s="265"/>
      <c r="NJZ62" s="265" t="s">
        <v>457</v>
      </c>
      <c r="NKA62" s="265"/>
      <c r="NKB62" s="265"/>
      <c r="NKC62" s="265"/>
      <c r="NKD62" s="265"/>
      <c r="NKE62" s="265"/>
      <c r="NKF62" s="265"/>
      <c r="NKG62" s="265"/>
      <c r="NKH62" s="265"/>
      <c r="NKI62" s="265"/>
      <c r="NKJ62" s="265"/>
      <c r="NKK62" s="265"/>
      <c r="NKL62" s="265"/>
      <c r="NKM62" s="265"/>
      <c r="NKN62" s="265"/>
      <c r="NKO62" s="265"/>
      <c r="NKP62" s="265" t="s">
        <v>457</v>
      </c>
      <c r="NKQ62" s="265"/>
      <c r="NKR62" s="265"/>
      <c r="NKS62" s="265"/>
      <c r="NKT62" s="265"/>
      <c r="NKU62" s="265"/>
      <c r="NKV62" s="265"/>
      <c r="NKW62" s="265"/>
      <c r="NKX62" s="265"/>
      <c r="NKY62" s="265"/>
      <c r="NKZ62" s="265"/>
      <c r="NLA62" s="265"/>
      <c r="NLB62" s="265"/>
      <c r="NLC62" s="265"/>
      <c r="NLD62" s="265"/>
      <c r="NLE62" s="265"/>
      <c r="NLF62" s="265" t="s">
        <v>457</v>
      </c>
      <c r="NLG62" s="265"/>
      <c r="NLH62" s="265"/>
      <c r="NLI62" s="265"/>
      <c r="NLJ62" s="265"/>
      <c r="NLK62" s="265"/>
      <c r="NLL62" s="265"/>
      <c r="NLM62" s="265"/>
      <c r="NLN62" s="265"/>
      <c r="NLO62" s="265"/>
      <c r="NLP62" s="265"/>
      <c r="NLQ62" s="265"/>
      <c r="NLR62" s="265"/>
      <c r="NLS62" s="265"/>
      <c r="NLT62" s="265"/>
      <c r="NLU62" s="265"/>
      <c r="NLV62" s="265" t="s">
        <v>457</v>
      </c>
      <c r="NLW62" s="265"/>
      <c r="NLX62" s="265"/>
      <c r="NLY62" s="265"/>
      <c r="NLZ62" s="265"/>
      <c r="NMA62" s="265"/>
      <c r="NMB62" s="265"/>
      <c r="NMC62" s="265"/>
      <c r="NMD62" s="265"/>
      <c r="NME62" s="265"/>
      <c r="NMF62" s="265"/>
      <c r="NMG62" s="265"/>
      <c r="NMH62" s="265"/>
      <c r="NMI62" s="265"/>
      <c r="NMJ62" s="265"/>
      <c r="NMK62" s="265"/>
      <c r="NML62" s="265" t="s">
        <v>457</v>
      </c>
      <c r="NMM62" s="265"/>
      <c r="NMN62" s="265"/>
      <c r="NMO62" s="265"/>
      <c r="NMP62" s="265"/>
      <c r="NMQ62" s="265"/>
      <c r="NMR62" s="265"/>
      <c r="NMS62" s="265"/>
      <c r="NMT62" s="265"/>
      <c r="NMU62" s="265"/>
      <c r="NMV62" s="265"/>
      <c r="NMW62" s="265"/>
      <c r="NMX62" s="265"/>
      <c r="NMY62" s="265"/>
      <c r="NMZ62" s="265"/>
      <c r="NNA62" s="265"/>
      <c r="NNB62" s="265" t="s">
        <v>457</v>
      </c>
      <c r="NNC62" s="265"/>
      <c r="NND62" s="265"/>
      <c r="NNE62" s="265"/>
      <c r="NNF62" s="265"/>
      <c r="NNG62" s="265"/>
      <c r="NNH62" s="265"/>
      <c r="NNI62" s="265"/>
      <c r="NNJ62" s="265"/>
      <c r="NNK62" s="265"/>
      <c r="NNL62" s="265"/>
      <c r="NNM62" s="265"/>
      <c r="NNN62" s="265"/>
      <c r="NNO62" s="265"/>
      <c r="NNP62" s="265"/>
      <c r="NNQ62" s="265"/>
      <c r="NNR62" s="265" t="s">
        <v>457</v>
      </c>
      <c r="NNS62" s="265"/>
      <c r="NNT62" s="265"/>
      <c r="NNU62" s="265"/>
      <c r="NNV62" s="265"/>
      <c r="NNW62" s="265"/>
      <c r="NNX62" s="265"/>
      <c r="NNY62" s="265"/>
      <c r="NNZ62" s="265"/>
      <c r="NOA62" s="265"/>
      <c r="NOB62" s="265"/>
      <c r="NOC62" s="265"/>
      <c r="NOD62" s="265"/>
      <c r="NOE62" s="265"/>
      <c r="NOF62" s="265"/>
      <c r="NOG62" s="265"/>
      <c r="NOH62" s="265" t="s">
        <v>457</v>
      </c>
      <c r="NOI62" s="265"/>
      <c r="NOJ62" s="265"/>
      <c r="NOK62" s="265"/>
      <c r="NOL62" s="265"/>
      <c r="NOM62" s="265"/>
      <c r="NON62" s="265"/>
      <c r="NOO62" s="265"/>
      <c r="NOP62" s="265"/>
      <c r="NOQ62" s="265"/>
      <c r="NOR62" s="265"/>
      <c r="NOS62" s="265"/>
      <c r="NOT62" s="265"/>
      <c r="NOU62" s="265"/>
      <c r="NOV62" s="265"/>
      <c r="NOW62" s="265"/>
      <c r="NOX62" s="265" t="s">
        <v>457</v>
      </c>
      <c r="NOY62" s="265"/>
      <c r="NOZ62" s="265"/>
      <c r="NPA62" s="265"/>
      <c r="NPB62" s="265"/>
      <c r="NPC62" s="265"/>
      <c r="NPD62" s="265"/>
      <c r="NPE62" s="265"/>
      <c r="NPF62" s="265"/>
      <c r="NPG62" s="265"/>
      <c r="NPH62" s="265"/>
      <c r="NPI62" s="265"/>
      <c r="NPJ62" s="265"/>
      <c r="NPK62" s="265"/>
      <c r="NPL62" s="265"/>
      <c r="NPM62" s="265"/>
      <c r="NPN62" s="265" t="s">
        <v>457</v>
      </c>
      <c r="NPO62" s="265"/>
      <c r="NPP62" s="265"/>
      <c r="NPQ62" s="265"/>
      <c r="NPR62" s="265"/>
      <c r="NPS62" s="265"/>
      <c r="NPT62" s="265"/>
      <c r="NPU62" s="265"/>
      <c r="NPV62" s="265"/>
      <c r="NPW62" s="265"/>
      <c r="NPX62" s="265"/>
      <c r="NPY62" s="265"/>
      <c r="NPZ62" s="265"/>
      <c r="NQA62" s="265"/>
      <c r="NQB62" s="265"/>
      <c r="NQC62" s="265"/>
      <c r="NQD62" s="265" t="s">
        <v>457</v>
      </c>
      <c r="NQE62" s="265"/>
      <c r="NQF62" s="265"/>
      <c r="NQG62" s="265"/>
      <c r="NQH62" s="265"/>
      <c r="NQI62" s="265"/>
      <c r="NQJ62" s="265"/>
      <c r="NQK62" s="265"/>
      <c r="NQL62" s="265"/>
      <c r="NQM62" s="265"/>
      <c r="NQN62" s="265"/>
      <c r="NQO62" s="265"/>
      <c r="NQP62" s="265"/>
      <c r="NQQ62" s="265"/>
      <c r="NQR62" s="265"/>
      <c r="NQS62" s="265"/>
      <c r="NQT62" s="265" t="s">
        <v>457</v>
      </c>
      <c r="NQU62" s="265"/>
      <c r="NQV62" s="265"/>
      <c r="NQW62" s="265"/>
      <c r="NQX62" s="265"/>
      <c r="NQY62" s="265"/>
      <c r="NQZ62" s="265"/>
      <c r="NRA62" s="265"/>
      <c r="NRB62" s="265"/>
      <c r="NRC62" s="265"/>
      <c r="NRD62" s="265"/>
      <c r="NRE62" s="265"/>
      <c r="NRF62" s="265"/>
      <c r="NRG62" s="265"/>
      <c r="NRH62" s="265"/>
      <c r="NRI62" s="265"/>
      <c r="NRJ62" s="265" t="s">
        <v>457</v>
      </c>
      <c r="NRK62" s="265"/>
      <c r="NRL62" s="265"/>
      <c r="NRM62" s="265"/>
      <c r="NRN62" s="265"/>
      <c r="NRO62" s="265"/>
      <c r="NRP62" s="265"/>
      <c r="NRQ62" s="265"/>
      <c r="NRR62" s="265"/>
      <c r="NRS62" s="265"/>
      <c r="NRT62" s="265"/>
      <c r="NRU62" s="265"/>
      <c r="NRV62" s="265"/>
      <c r="NRW62" s="265"/>
      <c r="NRX62" s="265"/>
      <c r="NRY62" s="265"/>
      <c r="NRZ62" s="265" t="s">
        <v>457</v>
      </c>
      <c r="NSA62" s="265"/>
      <c r="NSB62" s="265"/>
      <c r="NSC62" s="265"/>
      <c r="NSD62" s="265"/>
      <c r="NSE62" s="265"/>
      <c r="NSF62" s="265"/>
      <c r="NSG62" s="265"/>
      <c r="NSH62" s="265"/>
      <c r="NSI62" s="265"/>
      <c r="NSJ62" s="265"/>
      <c r="NSK62" s="265"/>
      <c r="NSL62" s="265"/>
      <c r="NSM62" s="265"/>
      <c r="NSN62" s="265"/>
      <c r="NSO62" s="265"/>
      <c r="NSP62" s="265" t="s">
        <v>457</v>
      </c>
      <c r="NSQ62" s="265"/>
      <c r="NSR62" s="265"/>
      <c r="NSS62" s="265"/>
      <c r="NST62" s="265"/>
      <c r="NSU62" s="265"/>
      <c r="NSV62" s="265"/>
      <c r="NSW62" s="265"/>
      <c r="NSX62" s="265"/>
      <c r="NSY62" s="265"/>
      <c r="NSZ62" s="265"/>
      <c r="NTA62" s="265"/>
      <c r="NTB62" s="265"/>
      <c r="NTC62" s="265"/>
      <c r="NTD62" s="265"/>
      <c r="NTE62" s="265"/>
      <c r="NTF62" s="265" t="s">
        <v>457</v>
      </c>
      <c r="NTG62" s="265"/>
      <c r="NTH62" s="265"/>
      <c r="NTI62" s="265"/>
      <c r="NTJ62" s="265"/>
      <c r="NTK62" s="265"/>
      <c r="NTL62" s="265"/>
      <c r="NTM62" s="265"/>
      <c r="NTN62" s="265"/>
      <c r="NTO62" s="265"/>
      <c r="NTP62" s="265"/>
      <c r="NTQ62" s="265"/>
      <c r="NTR62" s="265"/>
      <c r="NTS62" s="265"/>
      <c r="NTT62" s="265"/>
      <c r="NTU62" s="265"/>
      <c r="NTV62" s="265" t="s">
        <v>457</v>
      </c>
      <c r="NTW62" s="265"/>
      <c r="NTX62" s="265"/>
      <c r="NTY62" s="265"/>
      <c r="NTZ62" s="265"/>
      <c r="NUA62" s="265"/>
      <c r="NUB62" s="265"/>
      <c r="NUC62" s="265"/>
      <c r="NUD62" s="265"/>
      <c r="NUE62" s="265"/>
      <c r="NUF62" s="265"/>
      <c r="NUG62" s="265"/>
      <c r="NUH62" s="265"/>
      <c r="NUI62" s="265"/>
      <c r="NUJ62" s="265"/>
      <c r="NUK62" s="265"/>
      <c r="NUL62" s="265" t="s">
        <v>457</v>
      </c>
      <c r="NUM62" s="265"/>
      <c r="NUN62" s="265"/>
      <c r="NUO62" s="265"/>
      <c r="NUP62" s="265"/>
      <c r="NUQ62" s="265"/>
      <c r="NUR62" s="265"/>
      <c r="NUS62" s="265"/>
      <c r="NUT62" s="265"/>
      <c r="NUU62" s="265"/>
      <c r="NUV62" s="265"/>
      <c r="NUW62" s="265"/>
      <c r="NUX62" s="265"/>
      <c r="NUY62" s="265"/>
      <c r="NUZ62" s="265"/>
      <c r="NVA62" s="265"/>
      <c r="NVB62" s="265" t="s">
        <v>457</v>
      </c>
      <c r="NVC62" s="265"/>
      <c r="NVD62" s="265"/>
      <c r="NVE62" s="265"/>
      <c r="NVF62" s="265"/>
      <c r="NVG62" s="265"/>
      <c r="NVH62" s="265"/>
      <c r="NVI62" s="265"/>
      <c r="NVJ62" s="265"/>
      <c r="NVK62" s="265"/>
      <c r="NVL62" s="265"/>
      <c r="NVM62" s="265"/>
      <c r="NVN62" s="265"/>
      <c r="NVO62" s="265"/>
      <c r="NVP62" s="265"/>
      <c r="NVQ62" s="265"/>
      <c r="NVR62" s="265" t="s">
        <v>457</v>
      </c>
      <c r="NVS62" s="265"/>
      <c r="NVT62" s="265"/>
      <c r="NVU62" s="265"/>
      <c r="NVV62" s="265"/>
      <c r="NVW62" s="265"/>
      <c r="NVX62" s="265"/>
      <c r="NVY62" s="265"/>
      <c r="NVZ62" s="265"/>
      <c r="NWA62" s="265"/>
      <c r="NWB62" s="265"/>
      <c r="NWC62" s="265"/>
      <c r="NWD62" s="265"/>
      <c r="NWE62" s="265"/>
      <c r="NWF62" s="265"/>
      <c r="NWG62" s="265"/>
      <c r="NWH62" s="265" t="s">
        <v>457</v>
      </c>
      <c r="NWI62" s="265"/>
      <c r="NWJ62" s="265"/>
      <c r="NWK62" s="265"/>
      <c r="NWL62" s="265"/>
      <c r="NWM62" s="265"/>
      <c r="NWN62" s="265"/>
      <c r="NWO62" s="265"/>
      <c r="NWP62" s="265"/>
      <c r="NWQ62" s="265"/>
      <c r="NWR62" s="265"/>
      <c r="NWS62" s="265"/>
      <c r="NWT62" s="265"/>
      <c r="NWU62" s="265"/>
      <c r="NWV62" s="265"/>
      <c r="NWW62" s="265"/>
      <c r="NWX62" s="265" t="s">
        <v>457</v>
      </c>
      <c r="NWY62" s="265"/>
      <c r="NWZ62" s="265"/>
      <c r="NXA62" s="265"/>
      <c r="NXB62" s="265"/>
      <c r="NXC62" s="265"/>
      <c r="NXD62" s="265"/>
      <c r="NXE62" s="265"/>
      <c r="NXF62" s="265"/>
      <c r="NXG62" s="265"/>
      <c r="NXH62" s="265"/>
      <c r="NXI62" s="265"/>
      <c r="NXJ62" s="265"/>
      <c r="NXK62" s="265"/>
      <c r="NXL62" s="265"/>
      <c r="NXM62" s="265"/>
      <c r="NXN62" s="265" t="s">
        <v>457</v>
      </c>
      <c r="NXO62" s="265"/>
      <c r="NXP62" s="265"/>
      <c r="NXQ62" s="265"/>
      <c r="NXR62" s="265"/>
      <c r="NXS62" s="265"/>
      <c r="NXT62" s="265"/>
      <c r="NXU62" s="265"/>
      <c r="NXV62" s="265"/>
      <c r="NXW62" s="265"/>
      <c r="NXX62" s="265"/>
      <c r="NXY62" s="265"/>
      <c r="NXZ62" s="265"/>
      <c r="NYA62" s="265"/>
      <c r="NYB62" s="265"/>
      <c r="NYC62" s="265"/>
      <c r="NYD62" s="265" t="s">
        <v>457</v>
      </c>
      <c r="NYE62" s="265"/>
      <c r="NYF62" s="265"/>
      <c r="NYG62" s="265"/>
      <c r="NYH62" s="265"/>
      <c r="NYI62" s="265"/>
      <c r="NYJ62" s="265"/>
      <c r="NYK62" s="265"/>
      <c r="NYL62" s="265"/>
      <c r="NYM62" s="265"/>
      <c r="NYN62" s="265"/>
      <c r="NYO62" s="265"/>
      <c r="NYP62" s="265"/>
      <c r="NYQ62" s="265"/>
      <c r="NYR62" s="265"/>
      <c r="NYS62" s="265"/>
      <c r="NYT62" s="265" t="s">
        <v>457</v>
      </c>
      <c r="NYU62" s="265"/>
      <c r="NYV62" s="265"/>
      <c r="NYW62" s="265"/>
      <c r="NYX62" s="265"/>
      <c r="NYY62" s="265"/>
      <c r="NYZ62" s="265"/>
      <c r="NZA62" s="265"/>
      <c r="NZB62" s="265"/>
      <c r="NZC62" s="265"/>
      <c r="NZD62" s="265"/>
      <c r="NZE62" s="265"/>
      <c r="NZF62" s="265"/>
      <c r="NZG62" s="265"/>
      <c r="NZH62" s="265"/>
      <c r="NZI62" s="265"/>
      <c r="NZJ62" s="265" t="s">
        <v>457</v>
      </c>
      <c r="NZK62" s="265"/>
      <c r="NZL62" s="265"/>
      <c r="NZM62" s="265"/>
      <c r="NZN62" s="265"/>
      <c r="NZO62" s="265"/>
      <c r="NZP62" s="265"/>
      <c r="NZQ62" s="265"/>
      <c r="NZR62" s="265"/>
      <c r="NZS62" s="265"/>
      <c r="NZT62" s="265"/>
      <c r="NZU62" s="265"/>
      <c r="NZV62" s="265"/>
      <c r="NZW62" s="265"/>
      <c r="NZX62" s="265"/>
      <c r="NZY62" s="265"/>
      <c r="NZZ62" s="265" t="s">
        <v>457</v>
      </c>
      <c r="OAA62" s="265"/>
      <c r="OAB62" s="265"/>
      <c r="OAC62" s="265"/>
      <c r="OAD62" s="265"/>
      <c r="OAE62" s="265"/>
      <c r="OAF62" s="265"/>
      <c r="OAG62" s="265"/>
      <c r="OAH62" s="265"/>
      <c r="OAI62" s="265"/>
      <c r="OAJ62" s="265"/>
      <c r="OAK62" s="265"/>
      <c r="OAL62" s="265"/>
      <c r="OAM62" s="265"/>
      <c r="OAN62" s="265"/>
      <c r="OAO62" s="265"/>
      <c r="OAP62" s="265" t="s">
        <v>457</v>
      </c>
      <c r="OAQ62" s="265"/>
      <c r="OAR62" s="265"/>
      <c r="OAS62" s="265"/>
      <c r="OAT62" s="265"/>
      <c r="OAU62" s="265"/>
      <c r="OAV62" s="265"/>
      <c r="OAW62" s="265"/>
      <c r="OAX62" s="265"/>
      <c r="OAY62" s="265"/>
      <c r="OAZ62" s="265"/>
      <c r="OBA62" s="265"/>
      <c r="OBB62" s="265"/>
      <c r="OBC62" s="265"/>
      <c r="OBD62" s="265"/>
      <c r="OBE62" s="265"/>
      <c r="OBF62" s="265" t="s">
        <v>457</v>
      </c>
      <c r="OBG62" s="265"/>
      <c r="OBH62" s="265"/>
      <c r="OBI62" s="265"/>
      <c r="OBJ62" s="265"/>
      <c r="OBK62" s="265"/>
      <c r="OBL62" s="265"/>
      <c r="OBM62" s="265"/>
      <c r="OBN62" s="265"/>
      <c r="OBO62" s="265"/>
      <c r="OBP62" s="265"/>
      <c r="OBQ62" s="265"/>
      <c r="OBR62" s="265"/>
      <c r="OBS62" s="265"/>
      <c r="OBT62" s="265"/>
      <c r="OBU62" s="265"/>
      <c r="OBV62" s="265" t="s">
        <v>457</v>
      </c>
      <c r="OBW62" s="265"/>
      <c r="OBX62" s="265"/>
      <c r="OBY62" s="265"/>
      <c r="OBZ62" s="265"/>
      <c r="OCA62" s="265"/>
      <c r="OCB62" s="265"/>
      <c r="OCC62" s="265"/>
      <c r="OCD62" s="265"/>
      <c r="OCE62" s="265"/>
      <c r="OCF62" s="265"/>
      <c r="OCG62" s="265"/>
      <c r="OCH62" s="265"/>
      <c r="OCI62" s="265"/>
      <c r="OCJ62" s="265"/>
      <c r="OCK62" s="265"/>
      <c r="OCL62" s="265" t="s">
        <v>457</v>
      </c>
      <c r="OCM62" s="265"/>
      <c r="OCN62" s="265"/>
      <c r="OCO62" s="265"/>
      <c r="OCP62" s="265"/>
      <c r="OCQ62" s="265"/>
      <c r="OCR62" s="265"/>
      <c r="OCS62" s="265"/>
      <c r="OCT62" s="265"/>
      <c r="OCU62" s="265"/>
      <c r="OCV62" s="265"/>
      <c r="OCW62" s="265"/>
      <c r="OCX62" s="265"/>
      <c r="OCY62" s="265"/>
      <c r="OCZ62" s="265"/>
      <c r="ODA62" s="265"/>
      <c r="ODB62" s="265" t="s">
        <v>457</v>
      </c>
      <c r="ODC62" s="265"/>
      <c r="ODD62" s="265"/>
      <c r="ODE62" s="265"/>
      <c r="ODF62" s="265"/>
      <c r="ODG62" s="265"/>
      <c r="ODH62" s="265"/>
      <c r="ODI62" s="265"/>
      <c r="ODJ62" s="265"/>
      <c r="ODK62" s="265"/>
      <c r="ODL62" s="265"/>
      <c r="ODM62" s="265"/>
      <c r="ODN62" s="265"/>
      <c r="ODO62" s="265"/>
      <c r="ODP62" s="265"/>
      <c r="ODQ62" s="265"/>
      <c r="ODR62" s="265" t="s">
        <v>457</v>
      </c>
      <c r="ODS62" s="265"/>
      <c r="ODT62" s="265"/>
      <c r="ODU62" s="265"/>
      <c r="ODV62" s="265"/>
      <c r="ODW62" s="265"/>
      <c r="ODX62" s="265"/>
      <c r="ODY62" s="265"/>
      <c r="ODZ62" s="265"/>
      <c r="OEA62" s="265"/>
      <c r="OEB62" s="265"/>
      <c r="OEC62" s="265"/>
      <c r="OED62" s="265"/>
      <c r="OEE62" s="265"/>
      <c r="OEF62" s="265"/>
      <c r="OEG62" s="265"/>
      <c r="OEH62" s="265" t="s">
        <v>457</v>
      </c>
      <c r="OEI62" s="265"/>
      <c r="OEJ62" s="265"/>
      <c r="OEK62" s="265"/>
      <c r="OEL62" s="265"/>
      <c r="OEM62" s="265"/>
      <c r="OEN62" s="265"/>
      <c r="OEO62" s="265"/>
      <c r="OEP62" s="265"/>
      <c r="OEQ62" s="265"/>
      <c r="OER62" s="265"/>
      <c r="OES62" s="265"/>
      <c r="OET62" s="265"/>
      <c r="OEU62" s="265"/>
      <c r="OEV62" s="265"/>
      <c r="OEW62" s="265"/>
      <c r="OEX62" s="265" t="s">
        <v>457</v>
      </c>
      <c r="OEY62" s="265"/>
      <c r="OEZ62" s="265"/>
      <c r="OFA62" s="265"/>
      <c r="OFB62" s="265"/>
      <c r="OFC62" s="265"/>
      <c r="OFD62" s="265"/>
      <c r="OFE62" s="265"/>
      <c r="OFF62" s="265"/>
      <c r="OFG62" s="265"/>
      <c r="OFH62" s="265"/>
      <c r="OFI62" s="265"/>
      <c r="OFJ62" s="265"/>
      <c r="OFK62" s="265"/>
      <c r="OFL62" s="265"/>
      <c r="OFM62" s="265"/>
      <c r="OFN62" s="265" t="s">
        <v>457</v>
      </c>
      <c r="OFO62" s="265"/>
      <c r="OFP62" s="265"/>
      <c r="OFQ62" s="265"/>
      <c r="OFR62" s="265"/>
      <c r="OFS62" s="265"/>
      <c r="OFT62" s="265"/>
      <c r="OFU62" s="265"/>
      <c r="OFV62" s="265"/>
      <c r="OFW62" s="265"/>
      <c r="OFX62" s="265"/>
      <c r="OFY62" s="265"/>
      <c r="OFZ62" s="265"/>
      <c r="OGA62" s="265"/>
      <c r="OGB62" s="265"/>
      <c r="OGC62" s="265"/>
      <c r="OGD62" s="265" t="s">
        <v>457</v>
      </c>
      <c r="OGE62" s="265"/>
      <c r="OGF62" s="265"/>
      <c r="OGG62" s="265"/>
      <c r="OGH62" s="265"/>
      <c r="OGI62" s="265"/>
      <c r="OGJ62" s="265"/>
      <c r="OGK62" s="265"/>
      <c r="OGL62" s="265"/>
      <c r="OGM62" s="265"/>
      <c r="OGN62" s="265"/>
      <c r="OGO62" s="265"/>
      <c r="OGP62" s="265"/>
      <c r="OGQ62" s="265"/>
      <c r="OGR62" s="265"/>
      <c r="OGS62" s="265"/>
      <c r="OGT62" s="265" t="s">
        <v>457</v>
      </c>
      <c r="OGU62" s="265"/>
      <c r="OGV62" s="265"/>
      <c r="OGW62" s="265"/>
      <c r="OGX62" s="265"/>
      <c r="OGY62" s="265"/>
      <c r="OGZ62" s="265"/>
      <c r="OHA62" s="265"/>
      <c r="OHB62" s="265"/>
      <c r="OHC62" s="265"/>
      <c r="OHD62" s="265"/>
      <c r="OHE62" s="265"/>
      <c r="OHF62" s="265"/>
      <c r="OHG62" s="265"/>
      <c r="OHH62" s="265"/>
      <c r="OHI62" s="265"/>
      <c r="OHJ62" s="265" t="s">
        <v>457</v>
      </c>
      <c r="OHK62" s="265"/>
      <c r="OHL62" s="265"/>
      <c r="OHM62" s="265"/>
      <c r="OHN62" s="265"/>
      <c r="OHO62" s="265"/>
      <c r="OHP62" s="265"/>
      <c r="OHQ62" s="265"/>
      <c r="OHR62" s="265"/>
      <c r="OHS62" s="265"/>
      <c r="OHT62" s="265"/>
      <c r="OHU62" s="265"/>
      <c r="OHV62" s="265"/>
      <c r="OHW62" s="265"/>
      <c r="OHX62" s="265"/>
      <c r="OHY62" s="265"/>
      <c r="OHZ62" s="265" t="s">
        <v>457</v>
      </c>
      <c r="OIA62" s="265"/>
      <c r="OIB62" s="265"/>
      <c r="OIC62" s="265"/>
      <c r="OID62" s="265"/>
      <c r="OIE62" s="265"/>
      <c r="OIF62" s="265"/>
      <c r="OIG62" s="265"/>
      <c r="OIH62" s="265"/>
      <c r="OII62" s="265"/>
      <c r="OIJ62" s="265"/>
      <c r="OIK62" s="265"/>
      <c r="OIL62" s="265"/>
      <c r="OIM62" s="265"/>
      <c r="OIN62" s="265"/>
      <c r="OIO62" s="265"/>
      <c r="OIP62" s="265" t="s">
        <v>457</v>
      </c>
      <c r="OIQ62" s="265"/>
      <c r="OIR62" s="265"/>
      <c r="OIS62" s="265"/>
      <c r="OIT62" s="265"/>
      <c r="OIU62" s="265"/>
      <c r="OIV62" s="265"/>
      <c r="OIW62" s="265"/>
      <c r="OIX62" s="265"/>
      <c r="OIY62" s="265"/>
      <c r="OIZ62" s="265"/>
      <c r="OJA62" s="265"/>
      <c r="OJB62" s="265"/>
      <c r="OJC62" s="265"/>
      <c r="OJD62" s="265"/>
      <c r="OJE62" s="265"/>
      <c r="OJF62" s="265" t="s">
        <v>457</v>
      </c>
      <c r="OJG62" s="265"/>
      <c r="OJH62" s="265"/>
      <c r="OJI62" s="265"/>
      <c r="OJJ62" s="265"/>
      <c r="OJK62" s="265"/>
      <c r="OJL62" s="265"/>
      <c r="OJM62" s="265"/>
      <c r="OJN62" s="265"/>
      <c r="OJO62" s="265"/>
      <c r="OJP62" s="265"/>
      <c r="OJQ62" s="265"/>
      <c r="OJR62" s="265"/>
      <c r="OJS62" s="265"/>
      <c r="OJT62" s="265"/>
      <c r="OJU62" s="265"/>
      <c r="OJV62" s="265" t="s">
        <v>457</v>
      </c>
      <c r="OJW62" s="265"/>
      <c r="OJX62" s="265"/>
      <c r="OJY62" s="265"/>
      <c r="OJZ62" s="265"/>
      <c r="OKA62" s="265"/>
      <c r="OKB62" s="265"/>
      <c r="OKC62" s="265"/>
      <c r="OKD62" s="265"/>
      <c r="OKE62" s="265"/>
      <c r="OKF62" s="265"/>
      <c r="OKG62" s="265"/>
      <c r="OKH62" s="265"/>
      <c r="OKI62" s="265"/>
      <c r="OKJ62" s="265"/>
      <c r="OKK62" s="265"/>
      <c r="OKL62" s="265" t="s">
        <v>457</v>
      </c>
      <c r="OKM62" s="265"/>
      <c r="OKN62" s="265"/>
      <c r="OKO62" s="265"/>
      <c r="OKP62" s="265"/>
      <c r="OKQ62" s="265"/>
      <c r="OKR62" s="265"/>
      <c r="OKS62" s="265"/>
      <c r="OKT62" s="265"/>
      <c r="OKU62" s="265"/>
      <c r="OKV62" s="265"/>
      <c r="OKW62" s="265"/>
      <c r="OKX62" s="265"/>
      <c r="OKY62" s="265"/>
      <c r="OKZ62" s="265"/>
      <c r="OLA62" s="265"/>
      <c r="OLB62" s="265" t="s">
        <v>457</v>
      </c>
      <c r="OLC62" s="265"/>
      <c r="OLD62" s="265"/>
      <c r="OLE62" s="265"/>
      <c r="OLF62" s="265"/>
      <c r="OLG62" s="265"/>
      <c r="OLH62" s="265"/>
      <c r="OLI62" s="265"/>
      <c r="OLJ62" s="265"/>
      <c r="OLK62" s="265"/>
      <c r="OLL62" s="265"/>
      <c r="OLM62" s="265"/>
      <c r="OLN62" s="265"/>
      <c r="OLO62" s="265"/>
      <c r="OLP62" s="265"/>
      <c r="OLQ62" s="265"/>
      <c r="OLR62" s="265" t="s">
        <v>457</v>
      </c>
      <c r="OLS62" s="265"/>
      <c r="OLT62" s="265"/>
      <c r="OLU62" s="265"/>
      <c r="OLV62" s="265"/>
      <c r="OLW62" s="265"/>
      <c r="OLX62" s="265"/>
      <c r="OLY62" s="265"/>
      <c r="OLZ62" s="265"/>
      <c r="OMA62" s="265"/>
      <c r="OMB62" s="265"/>
      <c r="OMC62" s="265"/>
      <c r="OMD62" s="265"/>
      <c r="OME62" s="265"/>
      <c r="OMF62" s="265"/>
      <c r="OMG62" s="265"/>
      <c r="OMH62" s="265" t="s">
        <v>457</v>
      </c>
      <c r="OMI62" s="265"/>
      <c r="OMJ62" s="265"/>
      <c r="OMK62" s="265"/>
      <c r="OML62" s="265"/>
      <c r="OMM62" s="265"/>
      <c r="OMN62" s="265"/>
      <c r="OMO62" s="265"/>
      <c r="OMP62" s="265"/>
      <c r="OMQ62" s="265"/>
      <c r="OMR62" s="265"/>
      <c r="OMS62" s="265"/>
      <c r="OMT62" s="265"/>
      <c r="OMU62" s="265"/>
      <c r="OMV62" s="265"/>
      <c r="OMW62" s="265"/>
      <c r="OMX62" s="265" t="s">
        <v>457</v>
      </c>
      <c r="OMY62" s="265"/>
      <c r="OMZ62" s="265"/>
      <c r="ONA62" s="265"/>
      <c r="ONB62" s="265"/>
      <c r="ONC62" s="265"/>
      <c r="OND62" s="265"/>
      <c r="ONE62" s="265"/>
      <c r="ONF62" s="265"/>
      <c r="ONG62" s="265"/>
      <c r="ONH62" s="265"/>
      <c r="ONI62" s="265"/>
      <c r="ONJ62" s="265"/>
      <c r="ONK62" s="265"/>
      <c r="ONL62" s="265"/>
      <c r="ONM62" s="265"/>
      <c r="ONN62" s="265" t="s">
        <v>457</v>
      </c>
      <c r="ONO62" s="265"/>
      <c r="ONP62" s="265"/>
      <c r="ONQ62" s="265"/>
      <c r="ONR62" s="265"/>
      <c r="ONS62" s="265"/>
      <c r="ONT62" s="265"/>
      <c r="ONU62" s="265"/>
      <c r="ONV62" s="265"/>
      <c r="ONW62" s="265"/>
      <c r="ONX62" s="265"/>
      <c r="ONY62" s="265"/>
      <c r="ONZ62" s="265"/>
      <c r="OOA62" s="265"/>
      <c r="OOB62" s="265"/>
      <c r="OOC62" s="265"/>
      <c r="OOD62" s="265" t="s">
        <v>457</v>
      </c>
      <c r="OOE62" s="265"/>
      <c r="OOF62" s="265"/>
      <c r="OOG62" s="265"/>
      <c r="OOH62" s="265"/>
      <c r="OOI62" s="265"/>
      <c r="OOJ62" s="265"/>
      <c r="OOK62" s="265"/>
      <c r="OOL62" s="265"/>
      <c r="OOM62" s="265"/>
      <c r="OON62" s="265"/>
      <c r="OOO62" s="265"/>
      <c r="OOP62" s="265"/>
      <c r="OOQ62" s="265"/>
      <c r="OOR62" s="265"/>
      <c r="OOS62" s="265"/>
      <c r="OOT62" s="265" t="s">
        <v>457</v>
      </c>
      <c r="OOU62" s="265"/>
      <c r="OOV62" s="265"/>
      <c r="OOW62" s="265"/>
      <c r="OOX62" s="265"/>
      <c r="OOY62" s="265"/>
      <c r="OOZ62" s="265"/>
      <c r="OPA62" s="265"/>
      <c r="OPB62" s="265"/>
      <c r="OPC62" s="265"/>
      <c r="OPD62" s="265"/>
      <c r="OPE62" s="265"/>
      <c r="OPF62" s="265"/>
      <c r="OPG62" s="265"/>
      <c r="OPH62" s="265"/>
      <c r="OPI62" s="265"/>
      <c r="OPJ62" s="265" t="s">
        <v>457</v>
      </c>
      <c r="OPK62" s="265"/>
      <c r="OPL62" s="265"/>
      <c r="OPM62" s="265"/>
      <c r="OPN62" s="265"/>
      <c r="OPO62" s="265"/>
      <c r="OPP62" s="265"/>
      <c r="OPQ62" s="265"/>
      <c r="OPR62" s="265"/>
      <c r="OPS62" s="265"/>
      <c r="OPT62" s="265"/>
      <c r="OPU62" s="265"/>
      <c r="OPV62" s="265"/>
      <c r="OPW62" s="265"/>
      <c r="OPX62" s="265"/>
      <c r="OPY62" s="265"/>
      <c r="OPZ62" s="265" t="s">
        <v>457</v>
      </c>
      <c r="OQA62" s="265"/>
      <c r="OQB62" s="265"/>
      <c r="OQC62" s="265"/>
      <c r="OQD62" s="265"/>
      <c r="OQE62" s="265"/>
      <c r="OQF62" s="265"/>
      <c r="OQG62" s="265"/>
      <c r="OQH62" s="265"/>
      <c r="OQI62" s="265"/>
      <c r="OQJ62" s="265"/>
      <c r="OQK62" s="265"/>
      <c r="OQL62" s="265"/>
      <c r="OQM62" s="265"/>
      <c r="OQN62" s="265"/>
      <c r="OQO62" s="265"/>
      <c r="OQP62" s="265" t="s">
        <v>457</v>
      </c>
      <c r="OQQ62" s="265"/>
      <c r="OQR62" s="265"/>
      <c r="OQS62" s="265"/>
      <c r="OQT62" s="265"/>
      <c r="OQU62" s="265"/>
      <c r="OQV62" s="265"/>
      <c r="OQW62" s="265"/>
      <c r="OQX62" s="265"/>
      <c r="OQY62" s="265"/>
      <c r="OQZ62" s="265"/>
      <c r="ORA62" s="265"/>
      <c r="ORB62" s="265"/>
      <c r="ORC62" s="265"/>
      <c r="ORD62" s="265"/>
      <c r="ORE62" s="265"/>
      <c r="ORF62" s="265" t="s">
        <v>457</v>
      </c>
      <c r="ORG62" s="265"/>
      <c r="ORH62" s="265"/>
      <c r="ORI62" s="265"/>
      <c r="ORJ62" s="265"/>
      <c r="ORK62" s="265"/>
      <c r="ORL62" s="265"/>
      <c r="ORM62" s="265"/>
      <c r="ORN62" s="265"/>
      <c r="ORO62" s="265"/>
      <c r="ORP62" s="265"/>
      <c r="ORQ62" s="265"/>
      <c r="ORR62" s="265"/>
      <c r="ORS62" s="265"/>
      <c r="ORT62" s="265"/>
      <c r="ORU62" s="265"/>
      <c r="ORV62" s="265" t="s">
        <v>457</v>
      </c>
      <c r="ORW62" s="265"/>
      <c r="ORX62" s="265"/>
      <c r="ORY62" s="265"/>
      <c r="ORZ62" s="265"/>
      <c r="OSA62" s="265"/>
      <c r="OSB62" s="265"/>
      <c r="OSC62" s="265"/>
      <c r="OSD62" s="265"/>
      <c r="OSE62" s="265"/>
      <c r="OSF62" s="265"/>
      <c r="OSG62" s="265"/>
      <c r="OSH62" s="265"/>
      <c r="OSI62" s="265"/>
      <c r="OSJ62" s="265"/>
      <c r="OSK62" s="265"/>
      <c r="OSL62" s="265" t="s">
        <v>457</v>
      </c>
      <c r="OSM62" s="265"/>
      <c r="OSN62" s="265"/>
      <c r="OSO62" s="265"/>
      <c r="OSP62" s="265"/>
      <c r="OSQ62" s="265"/>
      <c r="OSR62" s="265"/>
      <c r="OSS62" s="265"/>
      <c r="OST62" s="265"/>
      <c r="OSU62" s="265"/>
      <c r="OSV62" s="265"/>
      <c r="OSW62" s="265"/>
      <c r="OSX62" s="265"/>
      <c r="OSY62" s="265"/>
      <c r="OSZ62" s="265"/>
      <c r="OTA62" s="265"/>
      <c r="OTB62" s="265" t="s">
        <v>457</v>
      </c>
      <c r="OTC62" s="265"/>
      <c r="OTD62" s="265"/>
      <c r="OTE62" s="265"/>
      <c r="OTF62" s="265"/>
      <c r="OTG62" s="265"/>
      <c r="OTH62" s="265"/>
      <c r="OTI62" s="265"/>
      <c r="OTJ62" s="265"/>
      <c r="OTK62" s="265"/>
      <c r="OTL62" s="265"/>
      <c r="OTM62" s="265"/>
      <c r="OTN62" s="265"/>
      <c r="OTO62" s="265"/>
      <c r="OTP62" s="265"/>
      <c r="OTQ62" s="265"/>
      <c r="OTR62" s="265" t="s">
        <v>457</v>
      </c>
      <c r="OTS62" s="265"/>
      <c r="OTT62" s="265"/>
      <c r="OTU62" s="265"/>
      <c r="OTV62" s="265"/>
      <c r="OTW62" s="265"/>
      <c r="OTX62" s="265"/>
      <c r="OTY62" s="265"/>
      <c r="OTZ62" s="265"/>
      <c r="OUA62" s="265"/>
      <c r="OUB62" s="265"/>
      <c r="OUC62" s="265"/>
      <c r="OUD62" s="265"/>
      <c r="OUE62" s="265"/>
      <c r="OUF62" s="265"/>
      <c r="OUG62" s="265"/>
      <c r="OUH62" s="265" t="s">
        <v>457</v>
      </c>
      <c r="OUI62" s="265"/>
      <c r="OUJ62" s="265"/>
      <c r="OUK62" s="265"/>
      <c r="OUL62" s="265"/>
      <c r="OUM62" s="265"/>
      <c r="OUN62" s="265"/>
      <c r="OUO62" s="265"/>
      <c r="OUP62" s="265"/>
      <c r="OUQ62" s="265"/>
      <c r="OUR62" s="265"/>
      <c r="OUS62" s="265"/>
      <c r="OUT62" s="265"/>
      <c r="OUU62" s="265"/>
      <c r="OUV62" s="265"/>
      <c r="OUW62" s="265"/>
      <c r="OUX62" s="265" t="s">
        <v>457</v>
      </c>
      <c r="OUY62" s="265"/>
      <c r="OUZ62" s="265"/>
      <c r="OVA62" s="265"/>
      <c r="OVB62" s="265"/>
      <c r="OVC62" s="265"/>
      <c r="OVD62" s="265"/>
      <c r="OVE62" s="265"/>
      <c r="OVF62" s="265"/>
      <c r="OVG62" s="265"/>
      <c r="OVH62" s="265"/>
      <c r="OVI62" s="265"/>
      <c r="OVJ62" s="265"/>
      <c r="OVK62" s="265"/>
      <c r="OVL62" s="265"/>
      <c r="OVM62" s="265"/>
      <c r="OVN62" s="265" t="s">
        <v>457</v>
      </c>
      <c r="OVO62" s="265"/>
      <c r="OVP62" s="265"/>
      <c r="OVQ62" s="265"/>
      <c r="OVR62" s="265"/>
      <c r="OVS62" s="265"/>
      <c r="OVT62" s="265"/>
      <c r="OVU62" s="265"/>
      <c r="OVV62" s="265"/>
      <c r="OVW62" s="265"/>
      <c r="OVX62" s="265"/>
      <c r="OVY62" s="265"/>
      <c r="OVZ62" s="265"/>
      <c r="OWA62" s="265"/>
      <c r="OWB62" s="265"/>
      <c r="OWC62" s="265"/>
      <c r="OWD62" s="265" t="s">
        <v>457</v>
      </c>
      <c r="OWE62" s="265"/>
      <c r="OWF62" s="265"/>
      <c r="OWG62" s="265"/>
      <c r="OWH62" s="265"/>
      <c r="OWI62" s="265"/>
      <c r="OWJ62" s="265"/>
      <c r="OWK62" s="265"/>
      <c r="OWL62" s="265"/>
      <c r="OWM62" s="265"/>
      <c r="OWN62" s="265"/>
      <c r="OWO62" s="265"/>
      <c r="OWP62" s="265"/>
      <c r="OWQ62" s="265"/>
      <c r="OWR62" s="265"/>
      <c r="OWS62" s="265"/>
      <c r="OWT62" s="265" t="s">
        <v>457</v>
      </c>
      <c r="OWU62" s="265"/>
      <c r="OWV62" s="265"/>
      <c r="OWW62" s="265"/>
      <c r="OWX62" s="265"/>
      <c r="OWY62" s="265"/>
      <c r="OWZ62" s="265"/>
      <c r="OXA62" s="265"/>
      <c r="OXB62" s="265"/>
      <c r="OXC62" s="265"/>
      <c r="OXD62" s="265"/>
      <c r="OXE62" s="265"/>
      <c r="OXF62" s="265"/>
      <c r="OXG62" s="265"/>
      <c r="OXH62" s="265"/>
      <c r="OXI62" s="265"/>
      <c r="OXJ62" s="265" t="s">
        <v>457</v>
      </c>
      <c r="OXK62" s="265"/>
      <c r="OXL62" s="265"/>
      <c r="OXM62" s="265"/>
      <c r="OXN62" s="265"/>
      <c r="OXO62" s="265"/>
      <c r="OXP62" s="265"/>
      <c r="OXQ62" s="265"/>
      <c r="OXR62" s="265"/>
      <c r="OXS62" s="265"/>
      <c r="OXT62" s="265"/>
      <c r="OXU62" s="265"/>
      <c r="OXV62" s="265"/>
      <c r="OXW62" s="265"/>
      <c r="OXX62" s="265"/>
      <c r="OXY62" s="265"/>
      <c r="OXZ62" s="265" t="s">
        <v>457</v>
      </c>
      <c r="OYA62" s="265"/>
      <c r="OYB62" s="265"/>
      <c r="OYC62" s="265"/>
      <c r="OYD62" s="265"/>
      <c r="OYE62" s="265"/>
      <c r="OYF62" s="265"/>
      <c r="OYG62" s="265"/>
      <c r="OYH62" s="265"/>
      <c r="OYI62" s="265"/>
      <c r="OYJ62" s="265"/>
      <c r="OYK62" s="265"/>
      <c r="OYL62" s="265"/>
      <c r="OYM62" s="265"/>
      <c r="OYN62" s="265"/>
      <c r="OYO62" s="265"/>
      <c r="OYP62" s="265" t="s">
        <v>457</v>
      </c>
      <c r="OYQ62" s="265"/>
      <c r="OYR62" s="265"/>
      <c r="OYS62" s="265"/>
      <c r="OYT62" s="265"/>
      <c r="OYU62" s="265"/>
      <c r="OYV62" s="265"/>
      <c r="OYW62" s="265"/>
      <c r="OYX62" s="265"/>
      <c r="OYY62" s="265"/>
      <c r="OYZ62" s="265"/>
      <c r="OZA62" s="265"/>
      <c r="OZB62" s="265"/>
      <c r="OZC62" s="265"/>
      <c r="OZD62" s="265"/>
      <c r="OZE62" s="265"/>
      <c r="OZF62" s="265" t="s">
        <v>457</v>
      </c>
      <c r="OZG62" s="265"/>
      <c r="OZH62" s="265"/>
      <c r="OZI62" s="265"/>
      <c r="OZJ62" s="265"/>
      <c r="OZK62" s="265"/>
      <c r="OZL62" s="265"/>
      <c r="OZM62" s="265"/>
      <c r="OZN62" s="265"/>
      <c r="OZO62" s="265"/>
      <c r="OZP62" s="265"/>
      <c r="OZQ62" s="265"/>
      <c r="OZR62" s="265"/>
      <c r="OZS62" s="265"/>
      <c r="OZT62" s="265"/>
      <c r="OZU62" s="265"/>
      <c r="OZV62" s="265" t="s">
        <v>457</v>
      </c>
      <c r="OZW62" s="265"/>
      <c r="OZX62" s="265"/>
      <c r="OZY62" s="265"/>
      <c r="OZZ62" s="265"/>
      <c r="PAA62" s="265"/>
      <c r="PAB62" s="265"/>
      <c r="PAC62" s="265"/>
      <c r="PAD62" s="265"/>
      <c r="PAE62" s="265"/>
      <c r="PAF62" s="265"/>
      <c r="PAG62" s="265"/>
      <c r="PAH62" s="265"/>
      <c r="PAI62" s="265"/>
      <c r="PAJ62" s="265"/>
      <c r="PAK62" s="265"/>
      <c r="PAL62" s="265" t="s">
        <v>457</v>
      </c>
      <c r="PAM62" s="265"/>
      <c r="PAN62" s="265"/>
      <c r="PAO62" s="265"/>
      <c r="PAP62" s="265"/>
      <c r="PAQ62" s="265"/>
      <c r="PAR62" s="265"/>
      <c r="PAS62" s="265"/>
      <c r="PAT62" s="265"/>
      <c r="PAU62" s="265"/>
      <c r="PAV62" s="265"/>
      <c r="PAW62" s="265"/>
      <c r="PAX62" s="265"/>
      <c r="PAY62" s="265"/>
      <c r="PAZ62" s="265"/>
      <c r="PBA62" s="265"/>
      <c r="PBB62" s="265" t="s">
        <v>457</v>
      </c>
      <c r="PBC62" s="265"/>
      <c r="PBD62" s="265"/>
      <c r="PBE62" s="265"/>
      <c r="PBF62" s="265"/>
      <c r="PBG62" s="265"/>
      <c r="PBH62" s="265"/>
      <c r="PBI62" s="265"/>
      <c r="PBJ62" s="265"/>
      <c r="PBK62" s="265"/>
      <c r="PBL62" s="265"/>
      <c r="PBM62" s="265"/>
      <c r="PBN62" s="265"/>
      <c r="PBO62" s="265"/>
      <c r="PBP62" s="265"/>
      <c r="PBQ62" s="265"/>
      <c r="PBR62" s="265" t="s">
        <v>457</v>
      </c>
      <c r="PBS62" s="265"/>
      <c r="PBT62" s="265"/>
      <c r="PBU62" s="265"/>
      <c r="PBV62" s="265"/>
      <c r="PBW62" s="265"/>
      <c r="PBX62" s="265"/>
      <c r="PBY62" s="265"/>
      <c r="PBZ62" s="265"/>
      <c r="PCA62" s="265"/>
      <c r="PCB62" s="265"/>
      <c r="PCC62" s="265"/>
      <c r="PCD62" s="265"/>
      <c r="PCE62" s="265"/>
      <c r="PCF62" s="265"/>
      <c r="PCG62" s="265"/>
      <c r="PCH62" s="265" t="s">
        <v>457</v>
      </c>
      <c r="PCI62" s="265"/>
      <c r="PCJ62" s="265"/>
      <c r="PCK62" s="265"/>
      <c r="PCL62" s="265"/>
      <c r="PCM62" s="265"/>
      <c r="PCN62" s="265"/>
      <c r="PCO62" s="265"/>
      <c r="PCP62" s="265"/>
      <c r="PCQ62" s="265"/>
      <c r="PCR62" s="265"/>
      <c r="PCS62" s="265"/>
      <c r="PCT62" s="265"/>
      <c r="PCU62" s="265"/>
      <c r="PCV62" s="265"/>
      <c r="PCW62" s="265"/>
      <c r="PCX62" s="265" t="s">
        <v>457</v>
      </c>
      <c r="PCY62" s="265"/>
      <c r="PCZ62" s="265"/>
      <c r="PDA62" s="265"/>
      <c r="PDB62" s="265"/>
      <c r="PDC62" s="265"/>
      <c r="PDD62" s="265"/>
      <c r="PDE62" s="265"/>
      <c r="PDF62" s="265"/>
      <c r="PDG62" s="265"/>
      <c r="PDH62" s="265"/>
      <c r="PDI62" s="265"/>
      <c r="PDJ62" s="265"/>
      <c r="PDK62" s="265"/>
      <c r="PDL62" s="265"/>
      <c r="PDM62" s="265"/>
      <c r="PDN62" s="265" t="s">
        <v>457</v>
      </c>
      <c r="PDO62" s="265"/>
      <c r="PDP62" s="265"/>
      <c r="PDQ62" s="265"/>
      <c r="PDR62" s="265"/>
      <c r="PDS62" s="265"/>
      <c r="PDT62" s="265"/>
      <c r="PDU62" s="265"/>
      <c r="PDV62" s="265"/>
      <c r="PDW62" s="265"/>
      <c r="PDX62" s="265"/>
      <c r="PDY62" s="265"/>
      <c r="PDZ62" s="265"/>
      <c r="PEA62" s="265"/>
      <c r="PEB62" s="265"/>
      <c r="PEC62" s="265"/>
      <c r="PED62" s="265" t="s">
        <v>457</v>
      </c>
      <c r="PEE62" s="265"/>
      <c r="PEF62" s="265"/>
      <c r="PEG62" s="265"/>
      <c r="PEH62" s="265"/>
      <c r="PEI62" s="265"/>
      <c r="PEJ62" s="265"/>
      <c r="PEK62" s="265"/>
      <c r="PEL62" s="265"/>
      <c r="PEM62" s="265"/>
      <c r="PEN62" s="265"/>
      <c r="PEO62" s="265"/>
      <c r="PEP62" s="265"/>
      <c r="PEQ62" s="265"/>
      <c r="PER62" s="265"/>
      <c r="PES62" s="265"/>
      <c r="PET62" s="265" t="s">
        <v>457</v>
      </c>
      <c r="PEU62" s="265"/>
      <c r="PEV62" s="265"/>
      <c r="PEW62" s="265"/>
      <c r="PEX62" s="265"/>
      <c r="PEY62" s="265"/>
      <c r="PEZ62" s="265"/>
      <c r="PFA62" s="265"/>
      <c r="PFB62" s="265"/>
      <c r="PFC62" s="265"/>
      <c r="PFD62" s="265"/>
      <c r="PFE62" s="265"/>
      <c r="PFF62" s="265"/>
      <c r="PFG62" s="265"/>
      <c r="PFH62" s="265"/>
      <c r="PFI62" s="265"/>
      <c r="PFJ62" s="265" t="s">
        <v>457</v>
      </c>
      <c r="PFK62" s="265"/>
      <c r="PFL62" s="265"/>
      <c r="PFM62" s="265"/>
      <c r="PFN62" s="265"/>
      <c r="PFO62" s="265"/>
      <c r="PFP62" s="265"/>
      <c r="PFQ62" s="265"/>
      <c r="PFR62" s="265"/>
      <c r="PFS62" s="265"/>
      <c r="PFT62" s="265"/>
      <c r="PFU62" s="265"/>
      <c r="PFV62" s="265"/>
      <c r="PFW62" s="265"/>
      <c r="PFX62" s="265"/>
      <c r="PFY62" s="265"/>
      <c r="PFZ62" s="265" t="s">
        <v>457</v>
      </c>
      <c r="PGA62" s="265"/>
      <c r="PGB62" s="265"/>
      <c r="PGC62" s="265"/>
      <c r="PGD62" s="265"/>
      <c r="PGE62" s="265"/>
      <c r="PGF62" s="265"/>
      <c r="PGG62" s="265"/>
      <c r="PGH62" s="265"/>
      <c r="PGI62" s="265"/>
      <c r="PGJ62" s="265"/>
      <c r="PGK62" s="265"/>
      <c r="PGL62" s="265"/>
      <c r="PGM62" s="265"/>
      <c r="PGN62" s="265"/>
      <c r="PGO62" s="265"/>
      <c r="PGP62" s="265" t="s">
        <v>457</v>
      </c>
      <c r="PGQ62" s="265"/>
      <c r="PGR62" s="265"/>
      <c r="PGS62" s="265"/>
      <c r="PGT62" s="265"/>
      <c r="PGU62" s="265"/>
      <c r="PGV62" s="265"/>
      <c r="PGW62" s="265"/>
      <c r="PGX62" s="265"/>
      <c r="PGY62" s="265"/>
      <c r="PGZ62" s="265"/>
      <c r="PHA62" s="265"/>
      <c r="PHB62" s="265"/>
      <c r="PHC62" s="265"/>
      <c r="PHD62" s="265"/>
      <c r="PHE62" s="265"/>
      <c r="PHF62" s="265" t="s">
        <v>457</v>
      </c>
      <c r="PHG62" s="265"/>
      <c r="PHH62" s="265"/>
      <c r="PHI62" s="265"/>
      <c r="PHJ62" s="265"/>
      <c r="PHK62" s="265"/>
      <c r="PHL62" s="265"/>
      <c r="PHM62" s="265"/>
      <c r="PHN62" s="265"/>
      <c r="PHO62" s="265"/>
      <c r="PHP62" s="265"/>
      <c r="PHQ62" s="265"/>
      <c r="PHR62" s="265"/>
      <c r="PHS62" s="265"/>
      <c r="PHT62" s="265"/>
      <c r="PHU62" s="265"/>
      <c r="PHV62" s="265" t="s">
        <v>457</v>
      </c>
      <c r="PHW62" s="265"/>
      <c r="PHX62" s="265"/>
      <c r="PHY62" s="265"/>
      <c r="PHZ62" s="265"/>
      <c r="PIA62" s="265"/>
      <c r="PIB62" s="265"/>
      <c r="PIC62" s="265"/>
      <c r="PID62" s="265"/>
      <c r="PIE62" s="265"/>
      <c r="PIF62" s="265"/>
      <c r="PIG62" s="265"/>
      <c r="PIH62" s="265"/>
      <c r="PII62" s="265"/>
      <c r="PIJ62" s="265"/>
      <c r="PIK62" s="265"/>
      <c r="PIL62" s="265" t="s">
        <v>457</v>
      </c>
      <c r="PIM62" s="265"/>
      <c r="PIN62" s="265"/>
      <c r="PIO62" s="265"/>
      <c r="PIP62" s="265"/>
      <c r="PIQ62" s="265"/>
      <c r="PIR62" s="265"/>
      <c r="PIS62" s="265"/>
      <c r="PIT62" s="265"/>
      <c r="PIU62" s="265"/>
      <c r="PIV62" s="265"/>
      <c r="PIW62" s="265"/>
      <c r="PIX62" s="265"/>
      <c r="PIY62" s="265"/>
      <c r="PIZ62" s="265"/>
      <c r="PJA62" s="265"/>
      <c r="PJB62" s="265" t="s">
        <v>457</v>
      </c>
      <c r="PJC62" s="265"/>
      <c r="PJD62" s="265"/>
      <c r="PJE62" s="265"/>
      <c r="PJF62" s="265"/>
      <c r="PJG62" s="265"/>
      <c r="PJH62" s="265"/>
      <c r="PJI62" s="265"/>
      <c r="PJJ62" s="265"/>
      <c r="PJK62" s="265"/>
      <c r="PJL62" s="265"/>
      <c r="PJM62" s="265"/>
      <c r="PJN62" s="265"/>
      <c r="PJO62" s="265"/>
      <c r="PJP62" s="265"/>
      <c r="PJQ62" s="265"/>
      <c r="PJR62" s="265" t="s">
        <v>457</v>
      </c>
      <c r="PJS62" s="265"/>
      <c r="PJT62" s="265"/>
      <c r="PJU62" s="265"/>
      <c r="PJV62" s="265"/>
      <c r="PJW62" s="265"/>
      <c r="PJX62" s="265"/>
      <c r="PJY62" s="265"/>
      <c r="PJZ62" s="265"/>
      <c r="PKA62" s="265"/>
      <c r="PKB62" s="265"/>
      <c r="PKC62" s="265"/>
      <c r="PKD62" s="265"/>
      <c r="PKE62" s="265"/>
      <c r="PKF62" s="265"/>
      <c r="PKG62" s="265"/>
      <c r="PKH62" s="265" t="s">
        <v>457</v>
      </c>
      <c r="PKI62" s="265"/>
      <c r="PKJ62" s="265"/>
      <c r="PKK62" s="265"/>
      <c r="PKL62" s="265"/>
      <c r="PKM62" s="265"/>
      <c r="PKN62" s="265"/>
      <c r="PKO62" s="265"/>
      <c r="PKP62" s="265"/>
      <c r="PKQ62" s="265"/>
      <c r="PKR62" s="265"/>
      <c r="PKS62" s="265"/>
      <c r="PKT62" s="265"/>
      <c r="PKU62" s="265"/>
      <c r="PKV62" s="265"/>
      <c r="PKW62" s="265"/>
      <c r="PKX62" s="265" t="s">
        <v>457</v>
      </c>
      <c r="PKY62" s="265"/>
      <c r="PKZ62" s="265"/>
      <c r="PLA62" s="265"/>
      <c r="PLB62" s="265"/>
      <c r="PLC62" s="265"/>
      <c r="PLD62" s="265"/>
      <c r="PLE62" s="265"/>
      <c r="PLF62" s="265"/>
      <c r="PLG62" s="265"/>
      <c r="PLH62" s="265"/>
      <c r="PLI62" s="265"/>
      <c r="PLJ62" s="265"/>
      <c r="PLK62" s="265"/>
      <c r="PLL62" s="265"/>
      <c r="PLM62" s="265"/>
      <c r="PLN62" s="265" t="s">
        <v>457</v>
      </c>
      <c r="PLO62" s="265"/>
      <c r="PLP62" s="265"/>
      <c r="PLQ62" s="265"/>
      <c r="PLR62" s="265"/>
      <c r="PLS62" s="265"/>
      <c r="PLT62" s="265"/>
      <c r="PLU62" s="265"/>
      <c r="PLV62" s="265"/>
      <c r="PLW62" s="265"/>
      <c r="PLX62" s="265"/>
      <c r="PLY62" s="265"/>
      <c r="PLZ62" s="265"/>
      <c r="PMA62" s="265"/>
      <c r="PMB62" s="265"/>
      <c r="PMC62" s="265"/>
      <c r="PMD62" s="265" t="s">
        <v>457</v>
      </c>
      <c r="PME62" s="265"/>
      <c r="PMF62" s="265"/>
      <c r="PMG62" s="265"/>
      <c r="PMH62" s="265"/>
      <c r="PMI62" s="265"/>
      <c r="PMJ62" s="265"/>
      <c r="PMK62" s="265"/>
      <c r="PML62" s="265"/>
      <c r="PMM62" s="265"/>
      <c r="PMN62" s="265"/>
      <c r="PMO62" s="265"/>
      <c r="PMP62" s="265"/>
      <c r="PMQ62" s="265"/>
      <c r="PMR62" s="265"/>
      <c r="PMS62" s="265"/>
      <c r="PMT62" s="265" t="s">
        <v>457</v>
      </c>
      <c r="PMU62" s="265"/>
      <c r="PMV62" s="265"/>
      <c r="PMW62" s="265"/>
      <c r="PMX62" s="265"/>
      <c r="PMY62" s="265"/>
      <c r="PMZ62" s="265"/>
      <c r="PNA62" s="265"/>
      <c r="PNB62" s="265"/>
      <c r="PNC62" s="265"/>
      <c r="PND62" s="265"/>
      <c r="PNE62" s="265"/>
      <c r="PNF62" s="265"/>
      <c r="PNG62" s="265"/>
      <c r="PNH62" s="265"/>
      <c r="PNI62" s="265"/>
      <c r="PNJ62" s="265" t="s">
        <v>457</v>
      </c>
      <c r="PNK62" s="265"/>
      <c r="PNL62" s="265"/>
      <c r="PNM62" s="265"/>
      <c r="PNN62" s="265"/>
      <c r="PNO62" s="265"/>
      <c r="PNP62" s="265"/>
      <c r="PNQ62" s="265"/>
      <c r="PNR62" s="265"/>
      <c r="PNS62" s="265"/>
      <c r="PNT62" s="265"/>
      <c r="PNU62" s="265"/>
      <c r="PNV62" s="265"/>
      <c r="PNW62" s="265"/>
      <c r="PNX62" s="265"/>
      <c r="PNY62" s="265"/>
      <c r="PNZ62" s="265" t="s">
        <v>457</v>
      </c>
      <c r="POA62" s="265"/>
      <c r="POB62" s="265"/>
      <c r="POC62" s="265"/>
      <c r="POD62" s="265"/>
      <c r="POE62" s="265"/>
      <c r="POF62" s="265"/>
      <c r="POG62" s="265"/>
      <c r="POH62" s="265"/>
      <c r="POI62" s="265"/>
      <c r="POJ62" s="265"/>
      <c r="POK62" s="265"/>
      <c r="POL62" s="265"/>
      <c r="POM62" s="265"/>
      <c r="PON62" s="265"/>
      <c r="POO62" s="265"/>
      <c r="POP62" s="265" t="s">
        <v>457</v>
      </c>
      <c r="POQ62" s="265"/>
      <c r="POR62" s="265"/>
      <c r="POS62" s="265"/>
      <c r="POT62" s="265"/>
      <c r="POU62" s="265"/>
      <c r="POV62" s="265"/>
      <c r="POW62" s="265"/>
      <c r="POX62" s="265"/>
      <c r="POY62" s="265"/>
      <c r="POZ62" s="265"/>
      <c r="PPA62" s="265"/>
      <c r="PPB62" s="265"/>
      <c r="PPC62" s="265"/>
      <c r="PPD62" s="265"/>
      <c r="PPE62" s="265"/>
      <c r="PPF62" s="265" t="s">
        <v>457</v>
      </c>
      <c r="PPG62" s="265"/>
      <c r="PPH62" s="265"/>
      <c r="PPI62" s="265"/>
      <c r="PPJ62" s="265"/>
      <c r="PPK62" s="265"/>
      <c r="PPL62" s="265"/>
      <c r="PPM62" s="265"/>
      <c r="PPN62" s="265"/>
      <c r="PPO62" s="265"/>
      <c r="PPP62" s="265"/>
      <c r="PPQ62" s="265"/>
      <c r="PPR62" s="265"/>
      <c r="PPS62" s="265"/>
      <c r="PPT62" s="265"/>
      <c r="PPU62" s="265"/>
      <c r="PPV62" s="265" t="s">
        <v>457</v>
      </c>
      <c r="PPW62" s="265"/>
      <c r="PPX62" s="265"/>
      <c r="PPY62" s="265"/>
      <c r="PPZ62" s="265"/>
      <c r="PQA62" s="265"/>
      <c r="PQB62" s="265"/>
      <c r="PQC62" s="265"/>
      <c r="PQD62" s="265"/>
      <c r="PQE62" s="265"/>
      <c r="PQF62" s="265"/>
      <c r="PQG62" s="265"/>
      <c r="PQH62" s="265"/>
      <c r="PQI62" s="265"/>
      <c r="PQJ62" s="265"/>
      <c r="PQK62" s="265"/>
      <c r="PQL62" s="265" t="s">
        <v>457</v>
      </c>
      <c r="PQM62" s="265"/>
      <c r="PQN62" s="265"/>
      <c r="PQO62" s="265"/>
      <c r="PQP62" s="265"/>
      <c r="PQQ62" s="265"/>
      <c r="PQR62" s="265"/>
      <c r="PQS62" s="265"/>
      <c r="PQT62" s="265"/>
      <c r="PQU62" s="265"/>
      <c r="PQV62" s="265"/>
      <c r="PQW62" s="265"/>
      <c r="PQX62" s="265"/>
      <c r="PQY62" s="265"/>
      <c r="PQZ62" s="265"/>
      <c r="PRA62" s="265"/>
      <c r="PRB62" s="265" t="s">
        <v>457</v>
      </c>
      <c r="PRC62" s="265"/>
      <c r="PRD62" s="265"/>
      <c r="PRE62" s="265"/>
      <c r="PRF62" s="265"/>
      <c r="PRG62" s="265"/>
      <c r="PRH62" s="265"/>
      <c r="PRI62" s="265"/>
      <c r="PRJ62" s="265"/>
      <c r="PRK62" s="265"/>
      <c r="PRL62" s="265"/>
      <c r="PRM62" s="265"/>
      <c r="PRN62" s="265"/>
      <c r="PRO62" s="265"/>
      <c r="PRP62" s="265"/>
      <c r="PRQ62" s="265"/>
      <c r="PRR62" s="265" t="s">
        <v>457</v>
      </c>
      <c r="PRS62" s="265"/>
      <c r="PRT62" s="265"/>
      <c r="PRU62" s="265"/>
      <c r="PRV62" s="265"/>
      <c r="PRW62" s="265"/>
      <c r="PRX62" s="265"/>
      <c r="PRY62" s="265"/>
      <c r="PRZ62" s="265"/>
      <c r="PSA62" s="265"/>
      <c r="PSB62" s="265"/>
      <c r="PSC62" s="265"/>
      <c r="PSD62" s="265"/>
      <c r="PSE62" s="265"/>
      <c r="PSF62" s="265"/>
      <c r="PSG62" s="265"/>
      <c r="PSH62" s="265" t="s">
        <v>457</v>
      </c>
      <c r="PSI62" s="265"/>
      <c r="PSJ62" s="265"/>
      <c r="PSK62" s="265"/>
      <c r="PSL62" s="265"/>
      <c r="PSM62" s="265"/>
      <c r="PSN62" s="265"/>
      <c r="PSO62" s="265"/>
      <c r="PSP62" s="265"/>
      <c r="PSQ62" s="265"/>
      <c r="PSR62" s="265"/>
      <c r="PSS62" s="265"/>
      <c r="PST62" s="265"/>
      <c r="PSU62" s="265"/>
      <c r="PSV62" s="265"/>
      <c r="PSW62" s="265"/>
      <c r="PSX62" s="265" t="s">
        <v>457</v>
      </c>
      <c r="PSY62" s="265"/>
      <c r="PSZ62" s="265"/>
      <c r="PTA62" s="265"/>
      <c r="PTB62" s="265"/>
      <c r="PTC62" s="265"/>
      <c r="PTD62" s="265"/>
      <c r="PTE62" s="265"/>
      <c r="PTF62" s="265"/>
      <c r="PTG62" s="265"/>
      <c r="PTH62" s="265"/>
      <c r="PTI62" s="265"/>
      <c r="PTJ62" s="265"/>
      <c r="PTK62" s="265"/>
      <c r="PTL62" s="265"/>
      <c r="PTM62" s="265"/>
      <c r="PTN62" s="265" t="s">
        <v>457</v>
      </c>
      <c r="PTO62" s="265"/>
      <c r="PTP62" s="265"/>
      <c r="PTQ62" s="265"/>
      <c r="PTR62" s="265"/>
      <c r="PTS62" s="265"/>
      <c r="PTT62" s="265"/>
      <c r="PTU62" s="265"/>
      <c r="PTV62" s="265"/>
      <c r="PTW62" s="265"/>
      <c r="PTX62" s="265"/>
      <c r="PTY62" s="265"/>
      <c r="PTZ62" s="265"/>
      <c r="PUA62" s="265"/>
      <c r="PUB62" s="265"/>
      <c r="PUC62" s="265"/>
      <c r="PUD62" s="265" t="s">
        <v>457</v>
      </c>
      <c r="PUE62" s="265"/>
      <c r="PUF62" s="265"/>
      <c r="PUG62" s="265"/>
      <c r="PUH62" s="265"/>
      <c r="PUI62" s="265"/>
      <c r="PUJ62" s="265"/>
      <c r="PUK62" s="265"/>
      <c r="PUL62" s="265"/>
      <c r="PUM62" s="265"/>
      <c r="PUN62" s="265"/>
      <c r="PUO62" s="265"/>
      <c r="PUP62" s="265"/>
      <c r="PUQ62" s="265"/>
      <c r="PUR62" s="265"/>
      <c r="PUS62" s="265"/>
      <c r="PUT62" s="265" t="s">
        <v>457</v>
      </c>
      <c r="PUU62" s="265"/>
      <c r="PUV62" s="265"/>
      <c r="PUW62" s="265"/>
      <c r="PUX62" s="265"/>
      <c r="PUY62" s="265"/>
      <c r="PUZ62" s="265"/>
      <c r="PVA62" s="265"/>
      <c r="PVB62" s="265"/>
      <c r="PVC62" s="265"/>
      <c r="PVD62" s="265"/>
      <c r="PVE62" s="265"/>
      <c r="PVF62" s="265"/>
      <c r="PVG62" s="265"/>
      <c r="PVH62" s="265"/>
      <c r="PVI62" s="265"/>
      <c r="PVJ62" s="265" t="s">
        <v>457</v>
      </c>
      <c r="PVK62" s="265"/>
      <c r="PVL62" s="265"/>
      <c r="PVM62" s="265"/>
      <c r="PVN62" s="265"/>
      <c r="PVO62" s="265"/>
      <c r="PVP62" s="265"/>
      <c r="PVQ62" s="265"/>
      <c r="PVR62" s="265"/>
      <c r="PVS62" s="265"/>
      <c r="PVT62" s="265"/>
      <c r="PVU62" s="265"/>
      <c r="PVV62" s="265"/>
      <c r="PVW62" s="265"/>
      <c r="PVX62" s="265"/>
      <c r="PVY62" s="265"/>
      <c r="PVZ62" s="265" t="s">
        <v>457</v>
      </c>
      <c r="PWA62" s="265"/>
      <c r="PWB62" s="265"/>
      <c r="PWC62" s="265"/>
      <c r="PWD62" s="265"/>
      <c r="PWE62" s="265"/>
      <c r="PWF62" s="265"/>
      <c r="PWG62" s="265"/>
      <c r="PWH62" s="265"/>
      <c r="PWI62" s="265"/>
      <c r="PWJ62" s="265"/>
      <c r="PWK62" s="265"/>
      <c r="PWL62" s="265"/>
      <c r="PWM62" s="265"/>
      <c r="PWN62" s="265"/>
      <c r="PWO62" s="265"/>
      <c r="PWP62" s="265" t="s">
        <v>457</v>
      </c>
      <c r="PWQ62" s="265"/>
      <c r="PWR62" s="265"/>
      <c r="PWS62" s="265"/>
      <c r="PWT62" s="265"/>
      <c r="PWU62" s="265"/>
      <c r="PWV62" s="265"/>
      <c r="PWW62" s="265"/>
      <c r="PWX62" s="265"/>
      <c r="PWY62" s="265"/>
      <c r="PWZ62" s="265"/>
      <c r="PXA62" s="265"/>
      <c r="PXB62" s="265"/>
      <c r="PXC62" s="265"/>
      <c r="PXD62" s="265"/>
      <c r="PXE62" s="265"/>
      <c r="PXF62" s="265" t="s">
        <v>457</v>
      </c>
      <c r="PXG62" s="265"/>
      <c r="PXH62" s="265"/>
      <c r="PXI62" s="265"/>
      <c r="PXJ62" s="265"/>
      <c r="PXK62" s="265"/>
      <c r="PXL62" s="265"/>
      <c r="PXM62" s="265"/>
      <c r="PXN62" s="265"/>
      <c r="PXO62" s="265"/>
      <c r="PXP62" s="265"/>
      <c r="PXQ62" s="265"/>
      <c r="PXR62" s="265"/>
      <c r="PXS62" s="265"/>
      <c r="PXT62" s="265"/>
      <c r="PXU62" s="265"/>
      <c r="PXV62" s="265" t="s">
        <v>457</v>
      </c>
      <c r="PXW62" s="265"/>
      <c r="PXX62" s="265"/>
      <c r="PXY62" s="265"/>
      <c r="PXZ62" s="265"/>
      <c r="PYA62" s="265"/>
      <c r="PYB62" s="265"/>
      <c r="PYC62" s="265"/>
      <c r="PYD62" s="265"/>
      <c r="PYE62" s="265"/>
      <c r="PYF62" s="265"/>
      <c r="PYG62" s="265"/>
      <c r="PYH62" s="265"/>
      <c r="PYI62" s="265"/>
      <c r="PYJ62" s="265"/>
      <c r="PYK62" s="265"/>
      <c r="PYL62" s="265" t="s">
        <v>457</v>
      </c>
      <c r="PYM62" s="265"/>
      <c r="PYN62" s="265"/>
      <c r="PYO62" s="265"/>
      <c r="PYP62" s="265"/>
      <c r="PYQ62" s="265"/>
      <c r="PYR62" s="265"/>
      <c r="PYS62" s="265"/>
      <c r="PYT62" s="265"/>
      <c r="PYU62" s="265"/>
      <c r="PYV62" s="265"/>
      <c r="PYW62" s="265"/>
      <c r="PYX62" s="265"/>
      <c r="PYY62" s="265"/>
      <c r="PYZ62" s="265"/>
      <c r="PZA62" s="265"/>
      <c r="PZB62" s="265" t="s">
        <v>457</v>
      </c>
      <c r="PZC62" s="265"/>
      <c r="PZD62" s="265"/>
      <c r="PZE62" s="265"/>
      <c r="PZF62" s="265"/>
      <c r="PZG62" s="265"/>
      <c r="PZH62" s="265"/>
      <c r="PZI62" s="265"/>
      <c r="PZJ62" s="265"/>
      <c r="PZK62" s="265"/>
      <c r="PZL62" s="265"/>
      <c r="PZM62" s="265"/>
      <c r="PZN62" s="265"/>
      <c r="PZO62" s="265"/>
      <c r="PZP62" s="265"/>
      <c r="PZQ62" s="265"/>
      <c r="PZR62" s="265" t="s">
        <v>457</v>
      </c>
      <c r="PZS62" s="265"/>
      <c r="PZT62" s="265"/>
      <c r="PZU62" s="265"/>
      <c r="PZV62" s="265"/>
      <c r="PZW62" s="265"/>
      <c r="PZX62" s="265"/>
      <c r="PZY62" s="265"/>
      <c r="PZZ62" s="265"/>
      <c r="QAA62" s="265"/>
      <c r="QAB62" s="265"/>
      <c r="QAC62" s="265"/>
      <c r="QAD62" s="265"/>
      <c r="QAE62" s="265"/>
      <c r="QAF62" s="265"/>
      <c r="QAG62" s="265"/>
      <c r="QAH62" s="265" t="s">
        <v>457</v>
      </c>
      <c r="QAI62" s="265"/>
      <c r="QAJ62" s="265"/>
      <c r="QAK62" s="265"/>
      <c r="QAL62" s="265"/>
      <c r="QAM62" s="265"/>
      <c r="QAN62" s="265"/>
      <c r="QAO62" s="265"/>
      <c r="QAP62" s="265"/>
      <c r="QAQ62" s="265"/>
      <c r="QAR62" s="265"/>
      <c r="QAS62" s="265"/>
      <c r="QAT62" s="265"/>
      <c r="QAU62" s="265"/>
      <c r="QAV62" s="265"/>
      <c r="QAW62" s="265"/>
      <c r="QAX62" s="265" t="s">
        <v>457</v>
      </c>
      <c r="QAY62" s="265"/>
      <c r="QAZ62" s="265"/>
      <c r="QBA62" s="265"/>
      <c r="QBB62" s="265"/>
      <c r="QBC62" s="265"/>
      <c r="QBD62" s="265"/>
      <c r="QBE62" s="265"/>
      <c r="QBF62" s="265"/>
      <c r="QBG62" s="265"/>
      <c r="QBH62" s="265"/>
      <c r="QBI62" s="265"/>
      <c r="QBJ62" s="265"/>
      <c r="QBK62" s="265"/>
      <c r="QBL62" s="265"/>
      <c r="QBM62" s="265"/>
      <c r="QBN62" s="265" t="s">
        <v>457</v>
      </c>
      <c r="QBO62" s="265"/>
      <c r="QBP62" s="265"/>
      <c r="QBQ62" s="265"/>
      <c r="QBR62" s="265"/>
      <c r="QBS62" s="265"/>
      <c r="QBT62" s="265"/>
      <c r="QBU62" s="265"/>
      <c r="QBV62" s="265"/>
      <c r="QBW62" s="265"/>
      <c r="QBX62" s="265"/>
      <c r="QBY62" s="265"/>
      <c r="QBZ62" s="265"/>
      <c r="QCA62" s="265"/>
      <c r="QCB62" s="265"/>
      <c r="QCC62" s="265"/>
      <c r="QCD62" s="265" t="s">
        <v>457</v>
      </c>
      <c r="QCE62" s="265"/>
      <c r="QCF62" s="265"/>
      <c r="QCG62" s="265"/>
      <c r="QCH62" s="265"/>
      <c r="QCI62" s="265"/>
      <c r="QCJ62" s="265"/>
      <c r="QCK62" s="265"/>
      <c r="QCL62" s="265"/>
      <c r="QCM62" s="265"/>
      <c r="QCN62" s="265"/>
      <c r="QCO62" s="265"/>
      <c r="QCP62" s="265"/>
      <c r="QCQ62" s="265"/>
      <c r="QCR62" s="265"/>
      <c r="QCS62" s="265"/>
      <c r="QCT62" s="265" t="s">
        <v>457</v>
      </c>
      <c r="QCU62" s="265"/>
      <c r="QCV62" s="265"/>
      <c r="QCW62" s="265"/>
      <c r="QCX62" s="265"/>
      <c r="QCY62" s="265"/>
      <c r="QCZ62" s="265"/>
      <c r="QDA62" s="265"/>
      <c r="QDB62" s="265"/>
      <c r="QDC62" s="265"/>
      <c r="QDD62" s="265"/>
      <c r="QDE62" s="265"/>
      <c r="QDF62" s="265"/>
      <c r="QDG62" s="265"/>
      <c r="QDH62" s="265"/>
      <c r="QDI62" s="265"/>
      <c r="QDJ62" s="265" t="s">
        <v>457</v>
      </c>
      <c r="QDK62" s="265"/>
      <c r="QDL62" s="265"/>
      <c r="QDM62" s="265"/>
      <c r="QDN62" s="265"/>
      <c r="QDO62" s="265"/>
      <c r="QDP62" s="265"/>
      <c r="QDQ62" s="265"/>
      <c r="QDR62" s="265"/>
      <c r="QDS62" s="265"/>
      <c r="QDT62" s="265"/>
      <c r="QDU62" s="265"/>
      <c r="QDV62" s="265"/>
      <c r="QDW62" s="265"/>
      <c r="QDX62" s="265"/>
      <c r="QDY62" s="265"/>
      <c r="QDZ62" s="265" t="s">
        <v>457</v>
      </c>
      <c r="QEA62" s="265"/>
      <c r="QEB62" s="265"/>
      <c r="QEC62" s="265"/>
      <c r="QED62" s="265"/>
      <c r="QEE62" s="265"/>
      <c r="QEF62" s="265"/>
      <c r="QEG62" s="265"/>
      <c r="QEH62" s="265"/>
      <c r="QEI62" s="265"/>
      <c r="QEJ62" s="265"/>
      <c r="QEK62" s="265"/>
      <c r="QEL62" s="265"/>
      <c r="QEM62" s="265"/>
      <c r="QEN62" s="265"/>
      <c r="QEO62" s="265"/>
      <c r="QEP62" s="265" t="s">
        <v>457</v>
      </c>
      <c r="QEQ62" s="265"/>
      <c r="QER62" s="265"/>
      <c r="QES62" s="265"/>
      <c r="QET62" s="265"/>
      <c r="QEU62" s="265"/>
      <c r="QEV62" s="265"/>
      <c r="QEW62" s="265"/>
      <c r="QEX62" s="265"/>
      <c r="QEY62" s="265"/>
      <c r="QEZ62" s="265"/>
      <c r="QFA62" s="265"/>
      <c r="QFB62" s="265"/>
      <c r="QFC62" s="265"/>
      <c r="QFD62" s="265"/>
      <c r="QFE62" s="265"/>
      <c r="QFF62" s="265" t="s">
        <v>457</v>
      </c>
      <c r="QFG62" s="265"/>
      <c r="QFH62" s="265"/>
      <c r="QFI62" s="265"/>
      <c r="QFJ62" s="265"/>
      <c r="QFK62" s="265"/>
      <c r="QFL62" s="265"/>
      <c r="QFM62" s="265"/>
      <c r="QFN62" s="265"/>
      <c r="QFO62" s="265"/>
      <c r="QFP62" s="265"/>
      <c r="QFQ62" s="265"/>
      <c r="QFR62" s="265"/>
      <c r="QFS62" s="265"/>
      <c r="QFT62" s="265"/>
      <c r="QFU62" s="265"/>
      <c r="QFV62" s="265" t="s">
        <v>457</v>
      </c>
      <c r="QFW62" s="265"/>
      <c r="QFX62" s="265"/>
      <c r="QFY62" s="265"/>
      <c r="QFZ62" s="265"/>
      <c r="QGA62" s="265"/>
      <c r="QGB62" s="265"/>
      <c r="QGC62" s="265"/>
      <c r="QGD62" s="265"/>
      <c r="QGE62" s="265"/>
      <c r="QGF62" s="265"/>
      <c r="QGG62" s="265"/>
      <c r="QGH62" s="265"/>
      <c r="QGI62" s="265"/>
      <c r="QGJ62" s="265"/>
      <c r="QGK62" s="265"/>
      <c r="QGL62" s="265" t="s">
        <v>457</v>
      </c>
      <c r="QGM62" s="265"/>
      <c r="QGN62" s="265"/>
      <c r="QGO62" s="265"/>
      <c r="QGP62" s="265"/>
      <c r="QGQ62" s="265"/>
      <c r="QGR62" s="265"/>
      <c r="QGS62" s="265"/>
      <c r="QGT62" s="265"/>
      <c r="QGU62" s="265"/>
      <c r="QGV62" s="265"/>
      <c r="QGW62" s="265"/>
      <c r="QGX62" s="265"/>
      <c r="QGY62" s="265"/>
      <c r="QGZ62" s="265"/>
      <c r="QHA62" s="265"/>
      <c r="QHB62" s="265" t="s">
        <v>457</v>
      </c>
      <c r="QHC62" s="265"/>
      <c r="QHD62" s="265"/>
      <c r="QHE62" s="265"/>
      <c r="QHF62" s="265"/>
      <c r="QHG62" s="265"/>
      <c r="QHH62" s="265"/>
      <c r="QHI62" s="265"/>
      <c r="QHJ62" s="265"/>
      <c r="QHK62" s="265"/>
      <c r="QHL62" s="265"/>
      <c r="QHM62" s="265"/>
      <c r="QHN62" s="265"/>
      <c r="QHO62" s="265"/>
      <c r="QHP62" s="265"/>
      <c r="QHQ62" s="265"/>
      <c r="QHR62" s="265" t="s">
        <v>457</v>
      </c>
      <c r="QHS62" s="265"/>
      <c r="QHT62" s="265"/>
      <c r="QHU62" s="265"/>
      <c r="QHV62" s="265"/>
      <c r="QHW62" s="265"/>
      <c r="QHX62" s="265"/>
      <c r="QHY62" s="265"/>
      <c r="QHZ62" s="265"/>
      <c r="QIA62" s="265"/>
      <c r="QIB62" s="265"/>
      <c r="QIC62" s="265"/>
      <c r="QID62" s="265"/>
      <c r="QIE62" s="265"/>
      <c r="QIF62" s="265"/>
      <c r="QIG62" s="265"/>
      <c r="QIH62" s="265" t="s">
        <v>457</v>
      </c>
      <c r="QII62" s="265"/>
      <c r="QIJ62" s="265"/>
      <c r="QIK62" s="265"/>
      <c r="QIL62" s="265"/>
      <c r="QIM62" s="265"/>
      <c r="QIN62" s="265"/>
      <c r="QIO62" s="265"/>
      <c r="QIP62" s="265"/>
      <c r="QIQ62" s="265"/>
      <c r="QIR62" s="265"/>
      <c r="QIS62" s="265"/>
      <c r="QIT62" s="265"/>
      <c r="QIU62" s="265"/>
      <c r="QIV62" s="265"/>
      <c r="QIW62" s="265"/>
      <c r="QIX62" s="265" t="s">
        <v>457</v>
      </c>
      <c r="QIY62" s="265"/>
      <c r="QIZ62" s="265"/>
      <c r="QJA62" s="265"/>
      <c r="QJB62" s="265"/>
      <c r="QJC62" s="265"/>
      <c r="QJD62" s="265"/>
      <c r="QJE62" s="265"/>
      <c r="QJF62" s="265"/>
      <c r="QJG62" s="265"/>
      <c r="QJH62" s="265"/>
      <c r="QJI62" s="265"/>
      <c r="QJJ62" s="265"/>
      <c r="QJK62" s="265"/>
      <c r="QJL62" s="265"/>
      <c r="QJM62" s="265"/>
      <c r="QJN62" s="265" t="s">
        <v>457</v>
      </c>
      <c r="QJO62" s="265"/>
      <c r="QJP62" s="265"/>
      <c r="QJQ62" s="265"/>
      <c r="QJR62" s="265"/>
      <c r="QJS62" s="265"/>
      <c r="QJT62" s="265"/>
      <c r="QJU62" s="265"/>
      <c r="QJV62" s="265"/>
      <c r="QJW62" s="265"/>
      <c r="QJX62" s="265"/>
      <c r="QJY62" s="265"/>
      <c r="QJZ62" s="265"/>
      <c r="QKA62" s="265"/>
      <c r="QKB62" s="265"/>
      <c r="QKC62" s="265"/>
      <c r="QKD62" s="265" t="s">
        <v>457</v>
      </c>
      <c r="QKE62" s="265"/>
      <c r="QKF62" s="265"/>
      <c r="QKG62" s="265"/>
      <c r="QKH62" s="265"/>
      <c r="QKI62" s="265"/>
      <c r="QKJ62" s="265"/>
      <c r="QKK62" s="265"/>
      <c r="QKL62" s="265"/>
      <c r="QKM62" s="265"/>
      <c r="QKN62" s="265"/>
      <c r="QKO62" s="265"/>
      <c r="QKP62" s="265"/>
      <c r="QKQ62" s="265"/>
      <c r="QKR62" s="265"/>
      <c r="QKS62" s="265"/>
      <c r="QKT62" s="265" t="s">
        <v>457</v>
      </c>
      <c r="QKU62" s="265"/>
      <c r="QKV62" s="265"/>
      <c r="QKW62" s="265"/>
      <c r="QKX62" s="265"/>
      <c r="QKY62" s="265"/>
      <c r="QKZ62" s="265"/>
      <c r="QLA62" s="265"/>
      <c r="QLB62" s="265"/>
      <c r="QLC62" s="265"/>
      <c r="QLD62" s="265"/>
      <c r="QLE62" s="265"/>
      <c r="QLF62" s="265"/>
      <c r="QLG62" s="265"/>
      <c r="QLH62" s="265"/>
      <c r="QLI62" s="265"/>
      <c r="QLJ62" s="265" t="s">
        <v>457</v>
      </c>
      <c r="QLK62" s="265"/>
      <c r="QLL62" s="265"/>
      <c r="QLM62" s="265"/>
      <c r="QLN62" s="265"/>
      <c r="QLO62" s="265"/>
      <c r="QLP62" s="265"/>
      <c r="QLQ62" s="265"/>
      <c r="QLR62" s="265"/>
      <c r="QLS62" s="265"/>
      <c r="QLT62" s="265"/>
      <c r="QLU62" s="265"/>
      <c r="QLV62" s="265"/>
      <c r="QLW62" s="265"/>
      <c r="QLX62" s="265"/>
      <c r="QLY62" s="265"/>
      <c r="QLZ62" s="265" t="s">
        <v>457</v>
      </c>
      <c r="QMA62" s="265"/>
      <c r="QMB62" s="265"/>
      <c r="QMC62" s="265"/>
      <c r="QMD62" s="265"/>
      <c r="QME62" s="265"/>
      <c r="QMF62" s="265"/>
      <c r="QMG62" s="265"/>
      <c r="QMH62" s="265"/>
      <c r="QMI62" s="265"/>
      <c r="QMJ62" s="265"/>
      <c r="QMK62" s="265"/>
      <c r="QML62" s="265"/>
      <c r="QMM62" s="265"/>
      <c r="QMN62" s="265"/>
      <c r="QMO62" s="265"/>
      <c r="QMP62" s="265" t="s">
        <v>457</v>
      </c>
      <c r="QMQ62" s="265"/>
      <c r="QMR62" s="265"/>
      <c r="QMS62" s="265"/>
      <c r="QMT62" s="265"/>
      <c r="QMU62" s="265"/>
      <c r="QMV62" s="265"/>
      <c r="QMW62" s="265"/>
      <c r="QMX62" s="265"/>
      <c r="QMY62" s="265"/>
      <c r="QMZ62" s="265"/>
      <c r="QNA62" s="265"/>
      <c r="QNB62" s="265"/>
      <c r="QNC62" s="265"/>
      <c r="QND62" s="265"/>
      <c r="QNE62" s="265"/>
      <c r="QNF62" s="265" t="s">
        <v>457</v>
      </c>
      <c r="QNG62" s="265"/>
      <c r="QNH62" s="265"/>
      <c r="QNI62" s="265"/>
      <c r="QNJ62" s="265"/>
      <c r="QNK62" s="265"/>
      <c r="QNL62" s="265"/>
      <c r="QNM62" s="265"/>
      <c r="QNN62" s="265"/>
      <c r="QNO62" s="265"/>
      <c r="QNP62" s="265"/>
      <c r="QNQ62" s="265"/>
      <c r="QNR62" s="265"/>
      <c r="QNS62" s="265"/>
      <c r="QNT62" s="265"/>
      <c r="QNU62" s="265"/>
      <c r="QNV62" s="265" t="s">
        <v>457</v>
      </c>
      <c r="QNW62" s="265"/>
      <c r="QNX62" s="265"/>
      <c r="QNY62" s="265"/>
      <c r="QNZ62" s="265"/>
      <c r="QOA62" s="265"/>
      <c r="QOB62" s="265"/>
      <c r="QOC62" s="265"/>
      <c r="QOD62" s="265"/>
      <c r="QOE62" s="265"/>
      <c r="QOF62" s="265"/>
      <c r="QOG62" s="265"/>
      <c r="QOH62" s="265"/>
      <c r="QOI62" s="265"/>
      <c r="QOJ62" s="265"/>
      <c r="QOK62" s="265"/>
      <c r="QOL62" s="265" t="s">
        <v>457</v>
      </c>
      <c r="QOM62" s="265"/>
      <c r="QON62" s="265"/>
      <c r="QOO62" s="265"/>
      <c r="QOP62" s="265"/>
      <c r="QOQ62" s="265"/>
      <c r="QOR62" s="265"/>
      <c r="QOS62" s="265"/>
      <c r="QOT62" s="265"/>
      <c r="QOU62" s="265"/>
      <c r="QOV62" s="265"/>
      <c r="QOW62" s="265"/>
      <c r="QOX62" s="265"/>
      <c r="QOY62" s="265"/>
      <c r="QOZ62" s="265"/>
      <c r="QPA62" s="265"/>
      <c r="QPB62" s="265" t="s">
        <v>457</v>
      </c>
      <c r="QPC62" s="265"/>
      <c r="QPD62" s="265"/>
      <c r="QPE62" s="265"/>
      <c r="QPF62" s="265"/>
      <c r="QPG62" s="265"/>
      <c r="QPH62" s="265"/>
      <c r="QPI62" s="265"/>
      <c r="QPJ62" s="265"/>
      <c r="QPK62" s="265"/>
      <c r="QPL62" s="265"/>
      <c r="QPM62" s="265"/>
      <c r="QPN62" s="265"/>
      <c r="QPO62" s="265"/>
      <c r="QPP62" s="265"/>
      <c r="QPQ62" s="265"/>
      <c r="QPR62" s="265" t="s">
        <v>457</v>
      </c>
      <c r="QPS62" s="265"/>
      <c r="QPT62" s="265"/>
      <c r="QPU62" s="265"/>
      <c r="QPV62" s="265"/>
      <c r="QPW62" s="265"/>
      <c r="QPX62" s="265"/>
      <c r="QPY62" s="265"/>
      <c r="QPZ62" s="265"/>
      <c r="QQA62" s="265"/>
      <c r="QQB62" s="265"/>
      <c r="QQC62" s="265"/>
      <c r="QQD62" s="265"/>
      <c r="QQE62" s="265"/>
      <c r="QQF62" s="265"/>
      <c r="QQG62" s="265"/>
      <c r="QQH62" s="265" t="s">
        <v>457</v>
      </c>
      <c r="QQI62" s="265"/>
      <c r="QQJ62" s="265"/>
      <c r="QQK62" s="265"/>
      <c r="QQL62" s="265"/>
      <c r="QQM62" s="265"/>
      <c r="QQN62" s="265"/>
      <c r="QQO62" s="265"/>
      <c r="QQP62" s="265"/>
      <c r="QQQ62" s="265"/>
      <c r="QQR62" s="265"/>
      <c r="QQS62" s="265"/>
      <c r="QQT62" s="265"/>
      <c r="QQU62" s="265"/>
      <c r="QQV62" s="265"/>
      <c r="QQW62" s="265"/>
      <c r="QQX62" s="265" t="s">
        <v>457</v>
      </c>
      <c r="QQY62" s="265"/>
      <c r="QQZ62" s="265"/>
      <c r="QRA62" s="265"/>
      <c r="QRB62" s="265"/>
      <c r="QRC62" s="265"/>
      <c r="QRD62" s="265"/>
      <c r="QRE62" s="265"/>
      <c r="QRF62" s="265"/>
      <c r="QRG62" s="265"/>
      <c r="QRH62" s="265"/>
      <c r="QRI62" s="265"/>
      <c r="QRJ62" s="265"/>
      <c r="QRK62" s="265"/>
      <c r="QRL62" s="265"/>
      <c r="QRM62" s="265"/>
      <c r="QRN62" s="265" t="s">
        <v>457</v>
      </c>
      <c r="QRO62" s="265"/>
      <c r="QRP62" s="265"/>
      <c r="QRQ62" s="265"/>
      <c r="QRR62" s="265"/>
      <c r="QRS62" s="265"/>
      <c r="QRT62" s="265"/>
      <c r="QRU62" s="265"/>
      <c r="QRV62" s="265"/>
      <c r="QRW62" s="265"/>
      <c r="QRX62" s="265"/>
      <c r="QRY62" s="265"/>
      <c r="QRZ62" s="265"/>
      <c r="QSA62" s="265"/>
      <c r="QSB62" s="265"/>
      <c r="QSC62" s="265"/>
      <c r="QSD62" s="265" t="s">
        <v>457</v>
      </c>
      <c r="QSE62" s="265"/>
      <c r="QSF62" s="265"/>
      <c r="QSG62" s="265"/>
      <c r="QSH62" s="265"/>
      <c r="QSI62" s="265"/>
      <c r="QSJ62" s="265"/>
      <c r="QSK62" s="265"/>
      <c r="QSL62" s="265"/>
      <c r="QSM62" s="265"/>
      <c r="QSN62" s="265"/>
      <c r="QSO62" s="265"/>
      <c r="QSP62" s="265"/>
      <c r="QSQ62" s="265"/>
      <c r="QSR62" s="265"/>
      <c r="QSS62" s="265"/>
      <c r="QST62" s="265" t="s">
        <v>457</v>
      </c>
      <c r="QSU62" s="265"/>
      <c r="QSV62" s="265"/>
      <c r="QSW62" s="265"/>
      <c r="QSX62" s="265"/>
      <c r="QSY62" s="265"/>
      <c r="QSZ62" s="265"/>
      <c r="QTA62" s="265"/>
      <c r="QTB62" s="265"/>
      <c r="QTC62" s="265"/>
      <c r="QTD62" s="265"/>
      <c r="QTE62" s="265"/>
      <c r="QTF62" s="265"/>
      <c r="QTG62" s="265"/>
      <c r="QTH62" s="265"/>
      <c r="QTI62" s="265"/>
      <c r="QTJ62" s="265" t="s">
        <v>457</v>
      </c>
      <c r="QTK62" s="265"/>
      <c r="QTL62" s="265"/>
      <c r="QTM62" s="265"/>
      <c r="QTN62" s="265"/>
      <c r="QTO62" s="265"/>
      <c r="QTP62" s="265"/>
      <c r="QTQ62" s="265"/>
      <c r="QTR62" s="265"/>
      <c r="QTS62" s="265"/>
      <c r="QTT62" s="265"/>
      <c r="QTU62" s="265"/>
      <c r="QTV62" s="265"/>
      <c r="QTW62" s="265"/>
      <c r="QTX62" s="265"/>
      <c r="QTY62" s="265"/>
      <c r="QTZ62" s="265" t="s">
        <v>457</v>
      </c>
      <c r="QUA62" s="265"/>
      <c r="QUB62" s="265"/>
      <c r="QUC62" s="265"/>
      <c r="QUD62" s="265"/>
      <c r="QUE62" s="265"/>
      <c r="QUF62" s="265"/>
      <c r="QUG62" s="265"/>
      <c r="QUH62" s="265"/>
      <c r="QUI62" s="265"/>
      <c r="QUJ62" s="265"/>
      <c r="QUK62" s="265"/>
      <c r="QUL62" s="265"/>
      <c r="QUM62" s="265"/>
      <c r="QUN62" s="265"/>
      <c r="QUO62" s="265"/>
      <c r="QUP62" s="265" t="s">
        <v>457</v>
      </c>
      <c r="QUQ62" s="265"/>
      <c r="QUR62" s="265"/>
      <c r="QUS62" s="265"/>
      <c r="QUT62" s="265"/>
      <c r="QUU62" s="265"/>
      <c r="QUV62" s="265"/>
      <c r="QUW62" s="265"/>
      <c r="QUX62" s="265"/>
      <c r="QUY62" s="265"/>
      <c r="QUZ62" s="265"/>
      <c r="QVA62" s="265"/>
      <c r="QVB62" s="265"/>
      <c r="QVC62" s="265"/>
      <c r="QVD62" s="265"/>
      <c r="QVE62" s="265"/>
      <c r="QVF62" s="265" t="s">
        <v>457</v>
      </c>
      <c r="QVG62" s="265"/>
      <c r="QVH62" s="265"/>
      <c r="QVI62" s="265"/>
      <c r="QVJ62" s="265"/>
      <c r="QVK62" s="265"/>
      <c r="QVL62" s="265"/>
      <c r="QVM62" s="265"/>
      <c r="QVN62" s="265"/>
      <c r="QVO62" s="265"/>
      <c r="QVP62" s="265"/>
      <c r="QVQ62" s="265"/>
      <c r="QVR62" s="265"/>
      <c r="QVS62" s="265"/>
      <c r="QVT62" s="265"/>
      <c r="QVU62" s="265"/>
      <c r="QVV62" s="265" t="s">
        <v>457</v>
      </c>
      <c r="QVW62" s="265"/>
      <c r="QVX62" s="265"/>
      <c r="QVY62" s="265"/>
      <c r="QVZ62" s="265"/>
      <c r="QWA62" s="265"/>
      <c r="QWB62" s="265"/>
      <c r="QWC62" s="265"/>
      <c r="QWD62" s="265"/>
      <c r="QWE62" s="265"/>
      <c r="QWF62" s="265"/>
      <c r="QWG62" s="265"/>
      <c r="QWH62" s="265"/>
      <c r="QWI62" s="265"/>
      <c r="QWJ62" s="265"/>
      <c r="QWK62" s="265"/>
      <c r="QWL62" s="265" t="s">
        <v>457</v>
      </c>
      <c r="QWM62" s="265"/>
      <c r="QWN62" s="265"/>
      <c r="QWO62" s="265"/>
      <c r="QWP62" s="265"/>
      <c r="QWQ62" s="265"/>
      <c r="QWR62" s="265"/>
      <c r="QWS62" s="265"/>
      <c r="QWT62" s="265"/>
      <c r="QWU62" s="265"/>
      <c r="QWV62" s="265"/>
      <c r="QWW62" s="265"/>
      <c r="QWX62" s="265"/>
      <c r="QWY62" s="265"/>
      <c r="QWZ62" s="265"/>
      <c r="QXA62" s="265"/>
      <c r="QXB62" s="265" t="s">
        <v>457</v>
      </c>
      <c r="QXC62" s="265"/>
      <c r="QXD62" s="265"/>
      <c r="QXE62" s="265"/>
      <c r="QXF62" s="265"/>
      <c r="QXG62" s="265"/>
      <c r="QXH62" s="265"/>
      <c r="QXI62" s="265"/>
      <c r="QXJ62" s="265"/>
      <c r="QXK62" s="265"/>
      <c r="QXL62" s="265"/>
      <c r="QXM62" s="265"/>
      <c r="QXN62" s="265"/>
      <c r="QXO62" s="265"/>
      <c r="QXP62" s="265"/>
      <c r="QXQ62" s="265"/>
      <c r="QXR62" s="265" t="s">
        <v>457</v>
      </c>
      <c r="QXS62" s="265"/>
      <c r="QXT62" s="265"/>
      <c r="QXU62" s="265"/>
      <c r="QXV62" s="265"/>
      <c r="QXW62" s="265"/>
      <c r="QXX62" s="265"/>
      <c r="QXY62" s="265"/>
      <c r="QXZ62" s="265"/>
      <c r="QYA62" s="265"/>
      <c r="QYB62" s="265"/>
      <c r="QYC62" s="265"/>
      <c r="QYD62" s="265"/>
      <c r="QYE62" s="265"/>
      <c r="QYF62" s="265"/>
      <c r="QYG62" s="265"/>
      <c r="QYH62" s="265" t="s">
        <v>457</v>
      </c>
      <c r="QYI62" s="265"/>
      <c r="QYJ62" s="265"/>
      <c r="QYK62" s="265"/>
      <c r="QYL62" s="265"/>
      <c r="QYM62" s="265"/>
      <c r="QYN62" s="265"/>
      <c r="QYO62" s="265"/>
      <c r="QYP62" s="265"/>
      <c r="QYQ62" s="265"/>
      <c r="QYR62" s="265"/>
      <c r="QYS62" s="265"/>
      <c r="QYT62" s="265"/>
      <c r="QYU62" s="265"/>
      <c r="QYV62" s="265"/>
      <c r="QYW62" s="265"/>
      <c r="QYX62" s="265" t="s">
        <v>457</v>
      </c>
      <c r="QYY62" s="265"/>
      <c r="QYZ62" s="265"/>
      <c r="QZA62" s="265"/>
      <c r="QZB62" s="265"/>
      <c r="QZC62" s="265"/>
      <c r="QZD62" s="265"/>
      <c r="QZE62" s="265"/>
      <c r="QZF62" s="265"/>
      <c r="QZG62" s="265"/>
      <c r="QZH62" s="265"/>
      <c r="QZI62" s="265"/>
      <c r="QZJ62" s="265"/>
      <c r="QZK62" s="265"/>
      <c r="QZL62" s="265"/>
      <c r="QZM62" s="265"/>
      <c r="QZN62" s="265" t="s">
        <v>457</v>
      </c>
      <c r="QZO62" s="265"/>
      <c r="QZP62" s="265"/>
      <c r="QZQ62" s="265"/>
      <c r="QZR62" s="265"/>
      <c r="QZS62" s="265"/>
      <c r="QZT62" s="265"/>
      <c r="QZU62" s="265"/>
      <c r="QZV62" s="265"/>
      <c r="QZW62" s="265"/>
      <c r="QZX62" s="265"/>
      <c r="QZY62" s="265"/>
      <c r="QZZ62" s="265"/>
      <c r="RAA62" s="265"/>
      <c r="RAB62" s="265"/>
      <c r="RAC62" s="265"/>
      <c r="RAD62" s="265" t="s">
        <v>457</v>
      </c>
      <c r="RAE62" s="265"/>
      <c r="RAF62" s="265"/>
      <c r="RAG62" s="265"/>
      <c r="RAH62" s="265"/>
      <c r="RAI62" s="265"/>
      <c r="RAJ62" s="265"/>
      <c r="RAK62" s="265"/>
      <c r="RAL62" s="265"/>
      <c r="RAM62" s="265"/>
      <c r="RAN62" s="265"/>
      <c r="RAO62" s="265"/>
      <c r="RAP62" s="265"/>
      <c r="RAQ62" s="265"/>
      <c r="RAR62" s="265"/>
      <c r="RAS62" s="265"/>
      <c r="RAT62" s="265" t="s">
        <v>457</v>
      </c>
      <c r="RAU62" s="265"/>
      <c r="RAV62" s="265"/>
      <c r="RAW62" s="265"/>
      <c r="RAX62" s="265"/>
      <c r="RAY62" s="265"/>
      <c r="RAZ62" s="265"/>
      <c r="RBA62" s="265"/>
      <c r="RBB62" s="265"/>
      <c r="RBC62" s="265"/>
      <c r="RBD62" s="265"/>
      <c r="RBE62" s="265"/>
      <c r="RBF62" s="265"/>
      <c r="RBG62" s="265"/>
      <c r="RBH62" s="265"/>
      <c r="RBI62" s="265"/>
      <c r="RBJ62" s="265" t="s">
        <v>457</v>
      </c>
      <c r="RBK62" s="265"/>
      <c r="RBL62" s="265"/>
      <c r="RBM62" s="265"/>
      <c r="RBN62" s="265"/>
      <c r="RBO62" s="265"/>
      <c r="RBP62" s="265"/>
      <c r="RBQ62" s="265"/>
      <c r="RBR62" s="265"/>
      <c r="RBS62" s="265"/>
      <c r="RBT62" s="265"/>
      <c r="RBU62" s="265"/>
      <c r="RBV62" s="265"/>
      <c r="RBW62" s="265"/>
      <c r="RBX62" s="265"/>
      <c r="RBY62" s="265"/>
      <c r="RBZ62" s="265" t="s">
        <v>457</v>
      </c>
      <c r="RCA62" s="265"/>
      <c r="RCB62" s="265"/>
      <c r="RCC62" s="265"/>
      <c r="RCD62" s="265"/>
      <c r="RCE62" s="265"/>
      <c r="RCF62" s="265"/>
      <c r="RCG62" s="265"/>
      <c r="RCH62" s="265"/>
      <c r="RCI62" s="265"/>
      <c r="RCJ62" s="265"/>
      <c r="RCK62" s="265"/>
      <c r="RCL62" s="265"/>
      <c r="RCM62" s="265"/>
      <c r="RCN62" s="265"/>
      <c r="RCO62" s="265"/>
      <c r="RCP62" s="265" t="s">
        <v>457</v>
      </c>
      <c r="RCQ62" s="265"/>
      <c r="RCR62" s="265"/>
      <c r="RCS62" s="265"/>
      <c r="RCT62" s="265"/>
      <c r="RCU62" s="265"/>
      <c r="RCV62" s="265"/>
      <c r="RCW62" s="265"/>
      <c r="RCX62" s="265"/>
      <c r="RCY62" s="265"/>
      <c r="RCZ62" s="265"/>
      <c r="RDA62" s="265"/>
      <c r="RDB62" s="265"/>
      <c r="RDC62" s="265"/>
      <c r="RDD62" s="265"/>
      <c r="RDE62" s="265"/>
      <c r="RDF62" s="265" t="s">
        <v>457</v>
      </c>
      <c r="RDG62" s="265"/>
      <c r="RDH62" s="265"/>
      <c r="RDI62" s="265"/>
      <c r="RDJ62" s="265"/>
      <c r="RDK62" s="265"/>
      <c r="RDL62" s="265"/>
      <c r="RDM62" s="265"/>
      <c r="RDN62" s="265"/>
      <c r="RDO62" s="265"/>
      <c r="RDP62" s="265"/>
      <c r="RDQ62" s="265"/>
      <c r="RDR62" s="265"/>
      <c r="RDS62" s="265"/>
      <c r="RDT62" s="265"/>
      <c r="RDU62" s="265"/>
      <c r="RDV62" s="265" t="s">
        <v>457</v>
      </c>
      <c r="RDW62" s="265"/>
      <c r="RDX62" s="265"/>
      <c r="RDY62" s="265"/>
      <c r="RDZ62" s="265"/>
      <c r="REA62" s="265"/>
      <c r="REB62" s="265"/>
      <c r="REC62" s="265"/>
      <c r="RED62" s="265"/>
      <c r="REE62" s="265"/>
      <c r="REF62" s="265"/>
      <c r="REG62" s="265"/>
      <c r="REH62" s="265"/>
      <c r="REI62" s="265"/>
      <c r="REJ62" s="265"/>
      <c r="REK62" s="265"/>
      <c r="REL62" s="265" t="s">
        <v>457</v>
      </c>
      <c r="REM62" s="265"/>
      <c r="REN62" s="265"/>
      <c r="REO62" s="265"/>
      <c r="REP62" s="265"/>
      <c r="REQ62" s="265"/>
      <c r="RER62" s="265"/>
      <c r="RES62" s="265"/>
      <c r="RET62" s="265"/>
      <c r="REU62" s="265"/>
      <c r="REV62" s="265"/>
      <c r="REW62" s="265"/>
      <c r="REX62" s="265"/>
      <c r="REY62" s="265"/>
      <c r="REZ62" s="265"/>
      <c r="RFA62" s="265"/>
      <c r="RFB62" s="265" t="s">
        <v>457</v>
      </c>
      <c r="RFC62" s="265"/>
      <c r="RFD62" s="265"/>
      <c r="RFE62" s="265"/>
      <c r="RFF62" s="265"/>
      <c r="RFG62" s="265"/>
      <c r="RFH62" s="265"/>
      <c r="RFI62" s="265"/>
      <c r="RFJ62" s="265"/>
      <c r="RFK62" s="265"/>
      <c r="RFL62" s="265"/>
      <c r="RFM62" s="265"/>
      <c r="RFN62" s="265"/>
      <c r="RFO62" s="265"/>
      <c r="RFP62" s="265"/>
      <c r="RFQ62" s="265"/>
      <c r="RFR62" s="265" t="s">
        <v>457</v>
      </c>
      <c r="RFS62" s="265"/>
      <c r="RFT62" s="265"/>
      <c r="RFU62" s="265"/>
      <c r="RFV62" s="265"/>
      <c r="RFW62" s="265"/>
      <c r="RFX62" s="265"/>
      <c r="RFY62" s="265"/>
      <c r="RFZ62" s="265"/>
      <c r="RGA62" s="265"/>
      <c r="RGB62" s="265"/>
      <c r="RGC62" s="265"/>
      <c r="RGD62" s="265"/>
      <c r="RGE62" s="265"/>
      <c r="RGF62" s="265"/>
      <c r="RGG62" s="265"/>
      <c r="RGH62" s="265" t="s">
        <v>457</v>
      </c>
      <c r="RGI62" s="265"/>
      <c r="RGJ62" s="265"/>
      <c r="RGK62" s="265"/>
      <c r="RGL62" s="265"/>
      <c r="RGM62" s="265"/>
      <c r="RGN62" s="265"/>
      <c r="RGO62" s="265"/>
      <c r="RGP62" s="265"/>
      <c r="RGQ62" s="265"/>
      <c r="RGR62" s="265"/>
      <c r="RGS62" s="265"/>
      <c r="RGT62" s="265"/>
      <c r="RGU62" s="265"/>
      <c r="RGV62" s="265"/>
      <c r="RGW62" s="265"/>
      <c r="RGX62" s="265" t="s">
        <v>457</v>
      </c>
      <c r="RGY62" s="265"/>
      <c r="RGZ62" s="265"/>
      <c r="RHA62" s="265"/>
      <c r="RHB62" s="265"/>
      <c r="RHC62" s="265"/>
      <c r="RHD62" s="265"/>
      <c r="RHE62" s="265"/>
      <c r="RHF62" s="265"/>
      <c r="RHG62" s="265"/>
      <c r="RHH62" s="265"/>
      <c r="RHI62" s="265"/>
      <c r="RHJ62" s="265"/>
      <c r="RHK62" s="265"/>
      <c r="RHL62" s="265"/>
      <c r="RHM62" s="265"/>
      <c r="RHN62" s="265" t="s">
        <v>457</v>
      </c>
      <c r="RHO62" s="265"/>
      <c r="RHP62" s="265"/>
      <c r="RHQ62" s="265"/>
      <c r="RHR62" s="265"/>
      <c r="RHS62" s="265"/>
      <c r="RHT62" s="265"/>
      <c r="RHU62" s="265"/>
      <c r="RHV62" s="265"/>
      <c r="RHW62" s="265"/>
      <c r="RHX62" s="265"/>
      <c r="RHY62" s="265"/>
      <c r="RHZ62" s="265"/>
      <c r="RIA62" s="265"/>
      <c r="RIB62" s="265"/>
      <c r="RIC62" s="265"/>
      <c r="RID62" s="265" t="s">
        <v>457</v>
      </c>
      <c r="RIE62" s="265"/>
      <c r="RIF62" s="265"/>
      <c r="RIG62" s="265"/>
      <c r="RIH62" s="265"/>
      <c r="RII62" s="265"/>
      <c r="RIJ62" s="265"/>
      <c r="RIK62" s="265"/>
      <c r="RIL62" s="265"/>
      <c r="RIM62" s="265"/>
      <c r="RIN62" s="265"/>
      <c r="RIO62" s="265"/>
      <c r="RIP62" s="265"/>
      <c r="RIQ62" s="265"/>
      <c r="RIR62" s="265"/>
      <c r="RIS62" s="265"/>
      <c r="RIT62" s="265" t="s">
        <v>457</v>
      </c>
      <c r="RIU62" s="265"/>
      <c r="RIV62" s="265"/>
      <c r="RIW62" s="265"/>
      <c r="RIX62" s="265"/>
      <c r="RIY62" s="265"/>
      <c r="RIZ62" s="265"/>
      <c r="RJA62" s="265"/>
      <c r="RJB62" s="265"/>
      <c r="RJC62" s="265"/>
      <c r="RJD62" s="265"/>
      <c r="RJE62" s="265"/>
      <c r="RJF62" s="265"/>
      <c r="RJG62" s="265"/>
      <c r="RJH62" s="265"/>
      <c r="RJI62" s="265"/>
      <c r="RJJ62" s="265" t="s">
        <v>457</v>
      </c>
      <c r="RJK62" s="265"/>
      <c r="RJL62" s="265"/>
      <c r="RJM62" s="265"/>
      <c r="RJN62" s="265"/>
      <c r="RJO62" s="265"/>
      <c r="RJP62" s="265"/>
      <c r="RJQ62" s="265"/>
      <c r="RJR62" s="265"/>
      <c r="RJS62" s="265"/>
      <c r="RJT62" s="265"/>
      <c r="RJU62" s="265"/>
      <c r="RJV62" s="265"/>
      <c r="RJW62" s="265"/>
      <c r="RJX62" s="265"/>
      <c r="RJY62" s="265"/>
      <c r="RJZ62" s="265" t="s">
        <v>457</v>
      </c>
      <c r="RKA62" s="265"/>
      <c r="RKB62" s="265"/>
      <c r="RKC62" s="265"/>
      <c r="RKD62" s="265"/>
      <c r="RKE62" s="265"/>
      <c r="RKF62" s="265"/>
      <c r="RKG62" s="265"/>
      <c r="RKH62" s="265"/>
      <c r="RKI62" s="265"/>
      <c r="RKJ62" s="265"/>
      <c r="RKK62" s="265"/>
      <c r="RKL62" s="265"/>
      <c r="RKM62" s="265"/>
      <c r="RKN62" s="265"/>
      <c r="RKO62" s="265"/>
      <c r="RKP62" s="265" t="s">
        <v>457</v>
      </c>
      <c r="RKQ62" s="265"/>
      <c r="RKR62" s="265"/>
      <c r="RKS62" s="265"/>
      <c r="RKT62" s="265"/>
      <c r="RKU62" s="265"/>
      <c r="RKV62" s="265"/>
      <c r="RKW62" s="265"/>
      <c r="RKX62" s="265"/>
      <c r="RKY62" s="265"/>
      <c r="RKZ62" s="265"/>
      <c r="RLA62" s="265"/>
      <c r="RLB62" s="265"/>
      <c r="RLC62" s="265"/>
      <c r="RLD62" s="265"/>
      <c r="RLE62" s="265"/>
      <c r="RLF62" s="265" t="s">
        <v>457</v>
      </c>
      <c r="RLG62" s="265"/>
      <c r="RLH62" s="265"/>
      <c r="RLI62" s="265"/>
      <c r="RLJ62" s="265"/>
      <c r="RLK62" s="265"/>
      <c r="RLL62" s="265"/>
      <c r="RLM62" s="265"/>
      <c r="RLN62" s="265"/>
      <c r="RLO62" s="265"/>
      <c r="RLP62" s="265"/>
      <c r="RLQ62" s="265"/>
      <c r="RLR62" s="265"/>
      <c r="RLS62" s="265"/>
      <c r="RLT62" s="265"/>
      <c r="RLU62" s="265"/>
      <c r="RLV62" s="265" t="s">
        <v>457</v>
      </c>
      <c r="RLW62" s="265"/>
      <c r="RLX62" s="265"/>
      <c r="RLY62" s="265"/>
      <c r="RLZ62" s="265"/>
      <c r="RMA62" s="265"/>
      <c r="RMB62" s="265"/>
      <c r="RMC62" s="265"/>
      <c r="RMD62" s="265"/>
      <c r="RME62" s="265"/>
      <c r="RMF62" s="265"/>
      <c r="RMG62" s="265"/>
      <c r="RMH62" s="265"/>
      <c r="RMI62" s="265"/>
      <c r="RMJ62" s="265"/>
      <c r="RMK62" s="265"/>
      <c r="RML62" s="265" t="s">
        <v>457</v>
      </c>
      <c r="RMM62" s="265"/>
      <c r="RMN62" s="265"/>
      <c r="RMO62" s="265"/>
      <c r="RMP62" s="265"/>
      <c r="RMQ62" s="265"/>
      <c r="RMR62" s="265"/>
      <c r="RMS62" s="265"/>
      <c r="RMT62" s="265"/>
      <c r="RMU62" s="265"/>
      <c r="RMV62" s="265"/>
      <c r="RMW62" s="265"/>
      <c r="RMX62" s="265"/>
      <c r="RMY62" s="265"/>
      <c r="RMZ62" s="265"/>
      <c r="RNA62" s="265"/>
      <c r="RNB62" s="265" t="s">
        <v>457</v>
      </c>
      <c r="RNC62" s="265"/>
      <c r="RND62" s="265"/>
      <c r="RNE62" s="265"/>
      <c r="RNF62" s="265"/>
      <c r="RNG62" s="265"/>
      <c r="RNH62" s="265"/>
      <c r="RNI62" s="265"/>
      <c r="RNJ62" s="265"/>
      <c r="RNK62" s="265"/>
      <c r="RNL62" s="265"/>
      <c r="RNM62" s="265"/>
      <c r="RNN62" s="265"/>
      <c r="RNO62" s="265"/>
      <c r="RNP62" s="265"/>
      <c r="RNQ62" s="265"/>
      <c r="RNR62" s="265" t="s">
        <v>457</v>
      </c>
      <c r="RNS62" s="265"/>
      <c r="RNT62" s="265"/>
      <c r="RNU62" s="265"/>
      <c r="RNV62" s="265"/>
      <c r="RNW62" s="265"/>
      <c r="RNX62" s="265"/>
      <c r="RNY62" s="265"/>
      <c r="RNZ62" s="265"/>
      <c r="ROA62" s="265"/>
      <c r="ROB62" s="265"/>
      <c r="ROC62" s="265"/>
      <c r="ROD62" s="265"/>
      <c r="ROE62" s="265"/>
      <c r="ROF62" s="265"/>
      <c r="ROG62" s="265"/>
      <c r="ROH62" s="265" t="s">
        <v>457</v>
      </c>
      <c r="ROI62" s="265"/>
      <c r="ROJ62" s="265"/>
      <c r="ROK62" s="265"/>
      <c r="ROL62" s="265"/>
      <c r="ROM62" s="265"/>
      <c r="RON62" s="265"/>
      <c r="ROO62" s="265"/>
      <c r="ROP62" s="265"/>
      <c r="ROQ62" s="265"/>
      <c r="ROR62" s="265"/>
      <c r="ROS62" s="265"/>
      <c r="ROT62" s="265"/>
      <c r="ROU62" s="265"/>
      <c r="ROV62" s="265"/>
      <c r="ROW62" s="265"/>
      <c r="ROX62" s="265" t="s">
        <v>457</v>
      </c>
      <c r="ROY62" s="265"/>
      <c r="ROZ62" s="265"/>
      <c r="RPA62" s="265"/>
      <c r="RPB62" s="265"/>
      <c r="RPC62" s="265"/>
      <c r="RPD62" s="265"/>
      <c r="RPE62" s="265"/>
      <c r="RPF62" s="265"/>
      <c r="RPG62" s="265"/>
      <c r="RPH62" s="265"/>
      <c r="RPI62" s="265"/>
      <c r="RPJ62" s="265"/>
      <c r="RPK62" s="265"/>
      <c r="RPL62" s="265"/>
      <c r="RPM62" s="265"/>
      <c r="RPN62" s="265" t="s">
        <v>457</v>
      </c>
      <c r="RPO62" s="265"/>
      <c r="RPP62" s="265"/>
      <c r="RPQ62" s="265"/>
      <c r="RPR62" s="265"/>
      <c r="RPS62" s="265"/>
      <c r="RPT62" s="265"/>
      <c r="RPU62" s="265"/>
      <c r="RPV62" s="265"/>
      <c r="RPW62" s="265"/>
      <c r="RPX62" s="265"/>
      <c r="RPY62" s="265"/>
      <c r="RPZ62" s="265"/>
      <c r="RQA62" s="265"/>
      <c r="RQB62" s="265"/>
      <c r="RQC62" s="265"/>
      <c r="RQD62" s="265" t="s">
        <v>457</v>
      </c>
      <c r="RQE62" s="265"/>
      <c r="RQF62" s="265"/>
      <c r="RQG62" s="265"/>
      <c r="RQH62" s="265"/>
      <c r="RQI62" s="265"/>
      <c r="RQJ62" s="265"/>
      <c r="RQK62" s="265"/>
      <c r="RQL62" s="265"/>
      <c r="RQM62" s="265"/>
      <c r="RQN62" s="265"/>
      <c r="RQO62" s="265"/>
      <c r="RQP62" s="265"/>
      <c r="RQQ62" s="265"/>
      <c r="RQR62" s="265"/>
      <c r="RQS62" s="265"/>
      <c r="RQT62" s="265" t="s">
        <v>457</v>
      </c>
      <c r="RQU62" s="265"/>
      <c r="RQV62" s="265"/>
      <c r="RQW62" s="265"/>
      <c r="RQX62" s="265"/>
      <c r="RQY62" s="265"/>
      <c r="RQZ62" s="265"/>
      <c r="RRA62" s="265"/>
      <c r="RRB62" s="265"/>
      <c r="RRC62" s="265"/>
      <c r="RRD62" s="265"/>
      <c r="RRE62" s="265"/>
      <c r="RRF62" s="265"/>
      <c r="RRG62" s="265"/>
      <c r="RRH62" s="265"/>
      <c r="RRI62" s="265"/>
      <c r="RRJ62" s="265" t="s">
        <v>457</v>
      </c>
      <c r="RRK62" s="265"/>
      <c r="RRL62" s="265"/>
      <c r="RRM62" s="265"/>
      <c r="RRN62" s="265"/>
      <c r="RRO62" s="265"/>
      <c r="RRP62" s="265"/>
      <c r="RRQ62" s="265"/>
      <c r="RRR62" s="265"/>
      <c r="RRS62" s="265"/>
      <c r="RRT62" s="265"/>
      <c r="RRU62" s="265"/>
      <c r="RRV62" s="265"/>
      <c r="RRW62" s="265"/>
      <c r="RRX62" s="265"/>
      <c r="RRY62" s="265"/>
      <c r="RRZ62" s="265" t="s">
        <v>457</v>
      </c>
      <c r="RSA62" s="265"/>
      <c r="RSB62" s="265"/>
      <c r="RSC62" s="265"/>
      <c r="RSD62" s="265"/>
      <c r="RSE62" s="265"/>
      <c r="RSF62" s="265"/>
      <c r="RSG62" s="265"/>
      <c r="RSH62" s="265"/>
      <c r="RSI62" s="265"/>
      <c r="RSJ62" s="265"/>
      <c r="RSK62" s="265"/>
      <c r="RSL62" s="265"/>
      <c r="RSM62" s="265"/>
      <c r="RSN62" s="265"/>
      <c r="RSO62" s="265"/>
      <c r="RSP62" s="265" t="s">
        <v>457</v>
      </c>
      <c r="RSQ62" s="265"/>
      <c r="RSR62" s="265"/>
      <c r="RSS62" s="265"/>
      <c r="RST62" s="265"/>
      <c r="RSU62" s="265"/>
      <c r="RSV62" s="265"/>
      <c r="RSW62" s="265"/>
      <c r="RSX62" s="265"/>
      <c r="RSY62" s="265"/>
      <c r="RSZ62" s="265"/>
      <c r="RTA62" s="265"/>
      <c r="RTB62" s="265"/>
      <c r="RTC62" s="265"/>
      <c r="RTD62" s="265"/>
      <c r="RTE62" s="265"/>
      <c r="RTF62" s="265" t="s">
        <v>457</v>
      </c>
      <c r="RTG62" s="265"/>
      <c r="RTH62" s="265"/>
      <c r="RTI62" s="265"/>
      <c r="RTJ62" s="265"/>
      <c r="RTK62" s="265"/>
      <c r="RTL62" s="265"/>
      <c r="RTM62" s="265"/>
      <c r="RTN62" s="265"/>
      <c r="RTO62" s="265"/>
      <c r="RTP62" s="265"/>
      <c r="RTQ62" s="265"/>
      <c r="RTR62" s="265"/>
      <c r="RTS62" s="265"/>
      <c r="RTT62" s="265"/>
      <c r="RTU62" s="265"/>
      <c r="RTV62" s="265" t="s">
        <v>457</v>
      </c>
      <c r="RTW62" s="265"/>
      <c r="RTX62" s="265"/>
      <c r="RTY62" s="265"/>
      <c r="RTZ62" s="265"/>
      <c r="RUA62" s="265"/>
      <c r="RUB62" s="265"/>
      <c r="RUC62" s="265"/>
      <c r="RUD62" s="265"/>
      <c r="RUE62" s="265"/>
      <c r="RUF62" s="265"/>
      <c r="RUG62" s="265"/>
      <c r="RUH62" s="265"/>
      <c r="RUI62" s="265"/>
      <c r="RUJ62" s="265"/>
      <c r="RUK62" s="265"/>
      <c r="RUL62" s="265" t="s">
        <v>457</v>
      </c>
      <c r="RUM62" s="265"/>
      <c r="RUN62" s="265"/>
      <c r="RUO62" s="265"/>
      <c r="RUP62" s="265"/>
      <c r="RUQ62" s="265"/>
      <c r="RUR62" s="265"/>
      <c r="RUS62" s="265"/>
      <c r="RUT62" s="265"/>
      <c r="RUU62" s="265"/>
      <c r="RUV62" s="265"/>
      <c r="RUW62" s="265"/>
      <c r="RUX62" s="265"/>
      <c r="RUY62" s="265"/>
      <c r="RUZ62" s="265"/>
      <c r="RVA62" s="265"/>
      <c r="RVB62" s="265" t="s">
        <v>457</v>
      </c>
      <c r="RVC62" s="265"/>
      <c r="RVD62" s="265"/>
      <c r="RVE62" s="265"/>
      <c r="RVF62" s="265"/>
      <c r="RVG62" s="265"/>
      <c r="RVH62" s="265"/>
      <c r="RVI62" s="265"/>
      <c r="RVJ62" s="265"/>
      <c r="RVK62" s="265"/>
      <c r="RVL62" s="265"/>
      <c r="RVM62" s="265"/>
      <c r="RVN62" s="265"/>
      <c r="RVO62" s="265"/>
      <c r="RVP62" s="265"/>
      <c r="RVQ62" s="265"/>
      <c r="RVR62" s="265" t="s">
        <v>457</v>
      </c>
      <c r="RVS62" s="265"/>
      <c r="RVT62" s="265"/>
      <c r="RVU62" s="265"/>
      <c r="RVV62" s="265"/>
      <c r="RVW62" s="265"/>
      <c r="RVX62" s="265"/>
      <c r="RVY62" s="265"/>
      <c r="RVZ62" s="265"/>
      <c r="RWA62" s="265"/>
      <c r="RWB62" s="265"/>
      <c r="RWC62" s="265"/>
      <c r="RWD62" s="265"/>
      <c r="RWE62" s="265"/>
      <c r="RWF62" s="265"/>
      <c r="RWG62" s="265"/>
      <c r="RWH62" s="265" t="s">
        <v>457</v>
      </c>
      <c r="RWI62" s="265"/>
      <c r="RWJ62" s="265"/>
      <c r="RWK62" s="265"/>
      <c r="RWL62" s="265"/>
      <c r="RWM62" s="265"/>
      <c r="RWN62" s="265"/>
      <c r="RWO62" s="265"/>
      <c r="RWP62" s="265"/>
      <c r="RWQ62" s="265"/>
      <c r="RWR62" s="265"/>
      <c r="RWS62" s="265"/>
      <c r="RWT62" s="265"/>
      <c r="RWU62" s="265"/>
      <c r="RWV62" s="265"/>
      <c r="RWW62" s="265"/>
      <c r="RWX62" s="265" t="s">
        <v>457</v>
      </c>
      <c r="RWY62" s="265"/>
      <c r="RWZ62" s="265"/>
      <c r="RXA62" s="265"/>
      <c r="RXB62" s="265"/>
      <c r="RXC62" s="265"/>
      <c r="RXD62" s="265"/>
      <c r="RXE62" s="265"/>
      <c r="RXF62" s="265"/>
      <c r="RXG62" s="265"/>
      <c r="RXH62" s="265"/>
      <c r="RXI62" s="265"/>
      <c r="RXJ62" s="265"/>
      <c r="RXK62" s="265"/>
      <c r="RXL62" s="265"/>
      <c r="RXM62" s="265"/>
      <c r="RXN62" s="265" t="s">
        <v>457</v>
      </c>
      <c r="RXO62" s="265"/>
      <c r="RXP62" s="265"/>
      <c r="RXQ62" s="265"/>
      <c r="RXR62" s="265"/>
      <c r="RXS62" s="265"/>
      <c r="RXT62" s="265"/>
      <c r="RXU62" s="265"/>
      <c r="RXV62" s="265"/>
      <c r="RXW62" s="265"/>
      <c r="RXX62" s="265"/>
      <c r="RXY62" s="265"/>
      <c r="RXZ62" s="265"/>
      <c r="RYA62" s="265"/>
      <c r="RYB62" s="265"/>
      <c r="RYC62" s="265"/>
      <c r="RYD62" s="265" t="s">
        <v>457</v>
      </c>
      <c r="RYE62" s="265"/>
      <c r="RYF62" s="265"/>
      <c r="RYG62" s="265"/>
      <c r="RYH62" s="265"/>
      <c r="RYI62" s="265"/>
      <c r="RYJ62" s="265"/>
      <c r="RYK62" s="265"/>
      <c r="RYL62" s="265"/>
      <c r="RYM62" s="265"/>
      <c r="RYN62" s="265"/>
      <c r="RYO62" s="265"/>
      <c r="RYP62" s="265"/>
      <c r="RYQ62" s="265"/>
      <c r="RYR62" s="265"/>
      <c r="RYS62" s="265"/>
      <c r="RYT62" s="265" t="s">
        <v>457</v>
      </c>
      <c r="RYU62" s="265"/>
      <c r="RYV62" s="265"/>
      <c r="RYW62" s="265"/>
      <c r="RYX62" s="265"/>
      <c r="RYY62" s="265"/>
      <c r="RYZ62" s="265"/>
      <c r="RZA62" s="265"/>
      <c r="RZB62" s="265"/>
      <c r="RZC62" s="265"/>
      <c r="RZD62" s="265"/>
      <c r="RZE62" s="265"/>
      <c r="RZF62" s="265"/>
      <c r="RZG62" s="265"/>
      <c r="RZH62" s="265"/>
      <c r="RZI62" s="265"/>
      <c r="RZJ62" s="265" t="s">
        <v>457</v>
      </c>
      <c r="RZK62" s="265"/>
      <c r="RZL62" s="265"/>
      <c r="RZM62" s="265"/>
      <c r="RZN62" s="265"/>
      <c r="RZO62" s="265"/>
      <c r="RZP62" s="265"/>
      <c r="RZQ62" s="265"/>
      <c r="RZR62" s="265"/>
      <c r="RZS62" s="265"/>
      <c r="RZT62" s="265"/>
      <c r="RZU62" s="265"/>
      <c r="RZV62" s="265"/>
      <c r="RZW62" s="265"/>
      <c r="RZX62" s="265"/>
      <c r="RZY62" s="265"/>
      <c r="RZZ62" s="265" t="s">
        <v>457</v>
      </c>
      <c r="SAA62" s="265"/>
      <c r="SAB62" s="265"/>
      <c r="SAC62" s="265"/>
      <c r="SAD62" s="265"/>
      <c r="SAE62" s="265"/>
      <c r="SAF62" s="265"/>
      <c r="SAG62" s="265"/>
      <c r="SAH62" s="265"/>
      <c r="SAI62" s="265"/>
      <c r="SAJ62" s="265"/>
      <c r="SAK62" s="265"/>
      <c r="SAL62" s="265"/>
      <c r="SAM62" s="265"/>
      <c r="SAN62" s="265"/>
      <c r="SAO62" s="265"/>
      <c r="SAP62" s="265" t="s">
        <v>457</v>
      </c>
      <c r="SAQ62" s="265"/>
      <c r="SAR62" s="265"/>
      <c r="SAS62" s="265"/>
      <c r="SAT62" s="265"/>
      <c r="SAU62" s="265"/>
      <c r="SAV62" s="265"/>
      <c r="SAW62" s="265"/>
      <c r="SAX62" s="265"/>
      <c r="SAY62" s="265"/>
      <c r="SAZ62" s="265"/>
      <c r="SBA62" s="265"/>
      <c r="SBB62" s="265"/>
      <c r="SBC62" s="265"/>
      <c r="SBD62" s="265"/>
      <c r="SBE62" s="265"/>
      <c r="SBF62" s="265" t="s">
        <v>457</v>
      </c>
      <c r="SBG62" s="265"/>
      <c r="SBH62" s="265"/>
      <c r="SBI62" s="265"/>
      <c r="SBJ62" s="265"/>
      <c r="SBK62" s="265"/>
      <c r="SBL62" s="265"/>
      <c r="SBM62" s="265"/>
      <c r="SBN62" s="265"/>
      <c r="SBO62" s="265"/>
      <c r="SBP62" s="265"/>
      <c r="SBQ62" s="265"/>
      <c r="SBR62" s="265"/>
      <c r="SBS62" s="265"/>
      <c r="SBT62" s="265"/>
      <c r="SBU62" s="265"/>
      <c r="SBV62" s="265" t="s">
        <v>457</v>
      </c>
      <c r="SBW62" s="265"/>
      <c r="SBX62" s="265"/>
      <c r="SBY62" s="265"/>
      <c r="SBZ62" s="265"/>
      <c r="SCA62" s="265"/>
      <c r="SCB62" s="265"/>
      <c r="SCC62" s="265"/>
      <c r="SCD62" s="265"/>
      <c r="SCE62" s="265"/>
      <c r="SCF62" s="265"/>
      <c r="SCG62" s="265"/>
      <c r="SCH62" s="265"/>
      <c r="SCI62" s="265"/>
      <c r="SCJ62" s="265"/>
      <c r="SCK62" s="265"/>
      <c r="SCL62" s="265" t="s">
        <v>457</v>
      </c>
      <c r="SCM62" s="265"/>
      <c r="SCN62" s="265"/>
      <c r="SCO62" s="265"/>
      <c r="SCP62" s="265"/>
      <c r="SCQ62" s="265"/>
      <c r="SCR62" s="265"/>
      <c r="SCS62" s="265"/>
      <c r="SCT62" s="265"/>
      <c r="SCU62" s="265"/>
      <c r="SCV62" s="265"/>
      <c r="SCW62" s="265"/>
      <c r="SCX62" s="265"/>
      <c r="SCY62" s="265"/>
      <c r="SCZ62" s="265"/>
      <c r="SDA62" s="265"/>
      <c r="SDB62" s="265" t="s">
        <v>457</v>
      </c>
      <c r="SDC62" s="265"/>
      <c r="SDD62" s="265"/>
      <c r="SDE62" s="265"/>
      <c r="SDF62" s="265"/>
      <c r="SDG62" s="265"/>
      <c r="SDH62" s="265"/>
      <c r="SDI62" s="265"/>
      <c r="SDJ62" s="265"/>
      <c r="SDK62" s="265"/>
      <c r="SDL62" s="265"/>
      <c r="SDM62" s="265"/>
      <c r="SDN62" s="265"/>
      <c r="SDO62" s="265"/>
      <c r="SDP62" s="265"/>
      <c r="SDQ62" s="265"/>
      <c r="SDR62" s="265" t="s">
        <v>457</v>
      </c>
      <c r="SDS62" s="265"/>
      <c r="SDT62" s="265"/>
      <c r="SDU62" s="265"/>
      <c r="SDV62" s="265"/>
      <c r="SDW62" s="265"/>
      <c r="SDX62" s="265"/>
      <c r="SDY62" s="265"/>
      <c r="SDZ62" s="265"/>
      <c r="SEA62" s="265"/>
      <c r="SEB62" s="265"/>
      <c r="SEC62" s="265"/>
      <c r="SED62" s="265"/>
      <c r="SEE62" s="265"/>
      <c r="SEF62" s="265"/>
      <c r="SEG62" s="265"/>
      <c r="SEH62" s="265" t="s">
        <v>457</v>
      </c>
      <c r="SEI62" s="265"/>
      <c r="SEJ62" s="265"/>
      <c r="SEK62" s="265"/>
      <c r="SEL62" s="265"/>
      <c r="SEM62" s="265"/>
      <c r="SEN62" s="265"/>
      <c r="SEO62" s="265"/>
      <c r="SEP62" s="265"/>
      <c r="SEQ62" s="265"/>
      <c r="SER62" s="265"/>
      <c r="SES62" s="265"/>
      <c r="SET62" s="265"/>
      <c r="SEU62" s="265"/>
      <c r="SEV62" s="265"/>
      <c r="SEW62" s="265"/>
      <c r="SEX62" s="265" t="s">
        <v>457</v>
      </c>
      <c r="SEY62" s="265"/>
      <c r="SEZ62" s="265"/>
      <c r="SFA62" s="265"/>
      <c r="SFB62" s="265"/>
      <c r="SFC62" s="265"/>
      <c r="SFD62" s="265"/>
      <c r="SFE62" s="265"/>
      <c r="SFF62" s="265"/>
      <c r="SFG62" s="265"/>
      <c r="SFH62" s="265"/>
      <c r="SFI62" s="265"/>
      <c r="SFJ62" s="265"/>
      <c r="SFK62" s="265"/>
      <c r="SFL62" s="265"/>
      <c r="SFM62" s="265"/>
      <c r="SFN62" s="265" t="s">
        <v>457</v>
      </c>
      <c r="SFO62" s="265"/>
      <c r="SFP62" s="265"/>
      <c r="SFQ62" s="265"/>
      <c r="SFR62" s="265"/>
      <c r="SFS62" s="265"/>
      <c r="SFT62" s="265"/>
      <c r="SFU62" s="265"/>
      <c r="SFV62" s="265"/>
      <c r="SFW62" s="265"/>
      <c r="SFX62" s="265"/>
      <c r="SFY62" s="265"/>
      <c r="SFZ62" s="265"/>
      <c r="SGA62" s="265"/>
      <c r="SGB62" s="265"/>
      <c r="SGC62" s="265"/>
      <c r="SGD62" s="265" t="s">
        <v>457</v>
      </c>
      <c r="SGE62" s="265"/>
      <c r="SGF62" s="265"/>
      <c r="SGG62" s="265"/>
      <c r="SGH62" s="265"/>
      <c r="SGI62" s="265"/>
      <c r="SGJ62" s="265"/>
      <c r="SGK62" s="265"/>
      <c r="SGL62" s="265"/>
      <c r="SGM62" s="265"/>
      <c r="SGN62" s="265"/>
      <c r="SGO62" s="265"/>
      <c r="SGP62" s="265"/>
      <c r="SGQ62" s="265"/>
      <c r="SGR62" s="265"/>
      <c r="SGS62" s="265"/>
      <c r="SGT62" s="265" t="s">
        <v>457</v>
      </c>
      <c r="SGU62" s="265"/>
      <c r="SGV62" s="265"/>
      <c r="SGW62" s="265"/>
      <c r="SGX62" s="265"/>
      <c r="SGY62" s="265"/>
      <c r="SGZ62" s="265"/>
      <c r="SHA62" s="265"/>
      <c r="SHB62" s="265"/>
      <c r="SHC62" s="265"/>
      <c r="SHD62" s="265"/>
      <c r="SHE62" s="265"/>
      <c r="SHF62" s="265"/>
      <c r="SHG62" s="265"/>
      <c r="SHH62" s="265"/>
      <c r="SHI62" s="265"/>
      <c r="SHJ62" s="265" t="s">
        <v>457</v>
      </c>
      <c r="SHK62" s="265"/>
      <c r="SHL62" s="265"/>
      <c r="SHM62" s="265"/>
      <c r="SHN62" s="265"/>
      <c r="SHO62" s="265"/>
      <c r="SHP62" s="265"/>
      <c r="SHQ62" s="265"/>
      <c r="SHR62" s="265"/>
      <c r="SHS62" s="265"/>
      <c r="SHT62" s="265"/>
      <c r="SHU62" s="265"/>
      <c r="SHV62" s="265"/>
      <c r="SHW62" s="265"/>
      <c r="SHX62" s="265"/>
      <c r="SHY62" s="265"/>
      <c r="SHZ62" s="265" t="s">
        <v>457</v>
      </c>
      <c r="SIA62" s="265"/>
      <c r="SIB62" s="265"/>
      <c r="SIC62" s="265"/>
      <c r="SID62" s="265"/>
      <c r="SIE62" s="265"/>
      <c r="SIF62" s="265"/>
      <c r="SIG62" s="265"/>
      <c r="SIH62" s="265"/>
      <c r="SII62" s="265"/>
      <c r="SIJ62" s="265"/>
      <c r="SIK62" s="265"/>
      <c r="SIL62" s="265"/>
      <c r="SIM62" s="265"/>
      <c r="SIN62" s="265"/>
      <c r="SIO62" s="265"/>
      <c r="SIP62" s="265" t="s">
        <v>457</v>
      </c>
      <c r="SIQ62" s="265"/>
      <c r="SIR62" s="265"/>
      <c r="SIS62" s="265"/>
      <c r="SIT62" s="265"/>
      <c r="SIU62" s="265"/>
      <c r="SIV62" s="265"/>
      <c r="SIW62" s="265"/>
      <c r="SIX62" s="265"/>
      <c r="SIY62" s="265"/>
      <c r="SIZ62" s="265"/>
      <c r="SJA62" s="265"/>
      <c r="SJB62" s="265"/>
      <c r="SJC62" s="265"/>
      <c r="SJD62" s="265"/>
      <c r="SJE62" s="265"/>
      <c r="SJF62" s="265" t="s">
        <v>457</v>
      </c>
      <c r="SJG62" s="265"/>
      <c r="SJH62" s="265"/>
      <c r="SJI62" s="265"/>
      <c r="SJJ62" s="265"/>
      <c r="SJK62" s="265"/>
      <c r="SJL62" s="265"/>
      <c r="SJM62" s="265"/>
      <c r="SJN62" s="265"/>
      <c r="SJO62" s="265"/>
      <c r="SJP62" s="265"/>
      <c r="SJQ62" s="265"/>
      <c r="SJR62" s="265"/>
      <c r="SJS62" s="265"/>
      <c r="SJT62" s="265"/>
      <c r="SJU62" s="265"/>
      <c r="SJV62" s="265" t="s">
        <v>457</v>
      </c>
      <c r="SJW62" s="265"/>
      <c r="SJX62" s="265"/>
      <c r="SJY62" s="265"/>
      <c r="SJZ62" s="265"/>
      <c r="SKA62" s="265"/>
      <c r="SKB62" s="265"/>
      <c r="SKC62" s="265"/>
      <c r="SKD62" s="265"/>
      <c r="SKE62" s="265"/>
      <c r="SKF62" s="265"/>
      <c r="SKG62" s="265"/>
      <c r="SKH62" s="265"/>
      <c r="SKI62" s="265"/>
      <c r="SKJ62" s="265"/>
      <c r="SKK62" s="265"/>
      <c r="SKL62" s="265" t="s">
        <v>457</v>
      </c>
      <c r="SKM62" s="265"/>
      <c r="SKN62" s="265"/>
      <c r="SKO62" s="265"/>
      <c r="SKP62" s="265"/>
      <c r="SKQ62" s="265"/>
      <c r="SKR62" s="265"/>
      <c r="SKS62" s="265"/>
      <c r="SKT62" s="265"/>
      <c r="SKU62" s="265"/>
      <c r="SKV62" s="265"/>
      <c r="SKW62" s="265"/>
      <c r="SKX62" s="265"/>
      <c r="SKY62" s="265"/>
      <c r="SKZ62" s="265"/>
      <c r="SLA62" s="265"/>
      <c r="SLB62" s="265" t="s">
        <v>457</v>
      </c>
      <c r="SLC62" s="265"/>
      <c r="SLD62" s="265"/>
      <c r="SLE62" s="265"/>
      <c r="SLF62" s="265"/>
      <c r="SLG62" s="265"/>
      <c r="SLH62" s="265"/>
      <c r="SLI62" s="265"/>
      <c r="SLJ62" s="265"/>
      <c r="SLK62" s="265"/>
      <c r="SLL62" s="265"/>
      <c r="SLM62" s="265"/>
      <c r="SLN62" s="265"/>
      <c r="SLO62" s="265"/>
      <c r="SLP62" s="265"/>
      <c r="SLQ62" s="265"/>
      <c r="SLR62" s="265" t="s">
        <v>457</v>
      </c>
      <c r="SLS62" s="265"/>
      <c r="SLT62" s="265"/>
      <c r="SLU62" s="265"/>
      <c r="SLV62" s="265"/>
      <c r="SLW62" s="265"/>
      <c r="SLX62" s="265"/>
      <c r="SLY62" s="265"/>
      <c r="SLZ62" s="265"/>
      <c r="SMA62" s="265"/>
      <c r="SMB62" s="265"/>
      <c r="SMC62" s="265"/>
      <c r="SMD62" s="265"/>
      <c r="SME62" s="265"/>
      <c r="SMF62" s="265"/>
      <c r="SMG62" s="265"/>
      <c r="SMH62" s="265" t="s">
        <v>457</v>
      </c>
      <c r="SMI62" s="265"/>
      <c r="SMJ62" s="265"/>
      <c r="SMK62" s="265"/>
      <c r="SML62" s="265"/>
      <c r="SMM62" s="265"/>
      <c r="SMN62" s="265"/>
      <c r="SMO62" s="265"/>
      <c r="SMP62" s="265"/>
      <c r="SMQ62" s="265"/>
      <c r="SMR62" s="265"/>
      <c r="SMS62" s="265"/>
      <c r="SMT62" s="265"/>
      <c r="SMU62" s="265"/>
      <c r="SMV62" s="265"/>
      <c r="SMW62" s="265"/>
      <c r="SMX62" s="265" t="s">
        <v>457</v>
      </c>
      <c r="SMY62" s="265"/>
      <c r="SMZ62" s="265"/>
      <c r="SNA62" s="265"/>
      <c r="SNB62" s="265"/>
      <c r="SNC62" s="265"/>
      <c r="SND62" s="265"/>
      <c r="SNE62" s="265"/>
      <c r="SNF62" s="265"/>
      <c r="SNG62" s="265"/>
      <c r="SNH62" s="265"/>
      <c r="SNI62" s="265"/>
      <c r="SNJ62" s="265"/>
      <c r="SNK62" s="265"/>
      <c r="SNL62" s="265"/>
      <c r="SNM62" s="265"/>
      <c r="SNN62" s="265" t="s">
        <v>457</v>
      </c>
      <c r="SNO62" s="265"/>
      <c r="SNP62" s="265"/>
      <c r="SNQ62" s="265"/>
      <c r="SNR62" s="265"/>
      <c r="SNS62" s="265"/>
      <c r="SNT62" s="265"/>
      <c r="SNU62" s="265"/>
      <c r="SNV62" s="265"/>
      <c r="SNW62" s="265"/>
      <c r="SNX62" s="265"/>
      <c r="SNY62" s="265"/>
      <c r="SNZ62" s="265"/>
      <c r="SOA62" s="265"/>
      <c r="SOB62" s="265"/>
      <c r="SOC62" s="265"/>
      <c r="SOD62" s="265" t="s">
        <v>457</v>
      </c>
      <c r="SOE62" s="265"/>
      <c r="SOF62" s="265"/>
      <c r="SOG62" s="265"/>
      <c r="SOH62" s="265"/>
      <c r="SOI62" s="265"/>
      <c r="SOJ62" s="265"/>
      <c r="SOK62" s="265"/>
      <c r="SOL62" s="265"/>
      <c r="SOM62" s="265"/>
      <c r="SON62" s="265"/>
      <c r="SOO62" s="265"/>
      <c r="SOP62" s="265"/>
      <c r="SOQ62" s="265"/>
      <c r="SOR62" s="265"/>
      <c r="SOS62" s="265"/>
      <c r="SOT62" s="265" t="s">
        <v>457</v>
      </c>
      <c r="SOU62" s="265"/>
      <c r="SOV62" s="265"/>
      <c r="SOW62" s="265"/>
      <c r="SOX62" s="265"/>
      <c r="SOY62" s="265"/>
      <c r="SOZ62" s="265"/>
      <c r="SPA62" s="265"/>
      <c r="SPB62" s="265"/>
      <c r="SPC62" s="265"/>
      <c r="SPD62" s="265"/>
      <c r="SPE62" s="265"/>
      <c r="SPF62" s="265"/>
      <c r="SPG62" s="265"/>
      <c r="SPH62" s="265"/>
      <c r="SPI62" s="265"/>
      <c r="SPJ62" s="265" t="s">
        <v>457</v>
      </c>
      <c r="SPK62" s="265"/>
      <c r="SPL62" s="265"/>
      <c r="SPM62" s="265"/>
      <c r="SPN62" s="265"/>
      <c r="SPO62" s="265"/>
      <c r="SPP62" s="265"/>
      <c r="SPQ62" s="265"/>
      <c r="SPR62" s="265"/>
      <c r="SPS62" s="265"/>
      <c r="SPT62" s="265"/>
      <c r="SPU62" s="265"/>
      <c r="SPV62" s="265"/>
      <c r="SPW62" s="265"/>
      <c r="SPX62" s="265"/>
      <c r="SPY62" s="265"/>
      <c r="SPZ62" s="265" t="s">
        <v>457</v>
      </c>
      <c r="SQA62" s="265"/>
      <c r="SQB62" s="265"/>
      <c r="SQC62" s="265"/>
      <c r="SQD62" s="265"/>
      <c r="SQE62" s="265"/>
      <c r="SQF62" s="265"/>
      <c r="SQG62" s="265"/>
      <c r="SQH62" s="265"/>
      <c r="SQI62" s="265"/>
      <c r="SQJ62" s="265"/>
      <c r="SQK62" s="265"/>
      <c r="SQL62" s="265"/>
      <c r="SQM62" s="265"/>
      <c r="SQN62" s="265"/>
      <c r="SQO62" s="265"/>
      <c r="SQP62" s="265" t="s">
        <v>457</v>
      </c>
      <c r="SQQ62" s="265"/>
      <c r="SQR62" s="265"/>
      <c r="SQS62" s="265"/>
      <c r="SQT62" s="265"/>
      <c r="SQU62" s="265"/>
      <c r="SQV62" s="265"/>
      <c r="SQW62" s="265"/>
      <c r="SQX62" s="265"/>
      <c r="SQY62" s="265"/>
      <c r="SQZ62" s="265"/>
      <c r="SRA62" s="265"/>
      <c r="SRB62" s="265"/>
      <c r="SRC62" s="265"/>
      <c r="SRD62" s="265"/>
      <c r="SRE62" s="265"/>
      <c r="SRF62" s="265" t="s">
        <v>457</v>
      </c>
      <c r="SRG62" s="265"/>
      <c r="SRH62" s="265"/>
      <c r="SRI62" s="265"/>
      <c r="SRJ62" s="265"/>
      <c r="SRK62" s="265"/>
      <c r="SRL62" s="265"/>
      <c r="SRM62" s="265"/>
      <c r="SRN62" s="265"/>
      <c r="SRO62" s="265"/>
      <c r="SRP62" s="265"/>
      <c r="SRQ62" s="265"/>
      <c r="SRR62" s="265"/>
      <c r="SRS62" s="265"/>
      <c r="SRT62" s="265"/>
      <c r="SRU62" s="265"/>
      <c r="SRV62" s="265" t="s">
        <v>457</v>
      </c>
      <c r="SRW62" s="265"/>
      <c r="SRX62" s="265"/>
      <c r="SRY62" s="265"/>
      <c r="SRZ62" s="265"/>
      <c r="SSA62" s="265"/>
      <c r="SSB62" s="265"/>
      <c r="SSC62" s="265"/>
      <c r="SSD62" s="265"/>
      <c r="SSE62" s="265"/>
      <c r="SSF62" s="265"/>
      <c r="SSG62" s="265"/>
      <c r="SSH62" s="265"/>
      <c r="SSI62" s="265"/>
      <c r="SSJ62" s="265"/>
      <c r="SSK62" s="265"/>
      <c r="SSL62" s="265" t="s">
        <v>457</v>
      </c>
      <c r="SSM62" s="265"/>
      <c r="SSN62" s="265"/>
      <c r="SSO62" s="265"/>
      <c r="SSP62" s="265"/>
      <c r="SSQ62" s="265"/>
      <c r="SSR62" s="265"/>
      <c r="SSS62" s="265"/>
      <c r="SST62" s="265"/>
      <c r="SSU62" s="265"/>
      <c r="SSV62" s="265"/>
      <c r="SSW62" s="265"/>
      <c r="SSX62" s="265"/>
      <c r="SSY62" s="265"/>
      <c r="SSZ62" s="265"/>
      <c r="STA62" s="265"/>
      <c r="STB62" s="265" t="s">
        <v>457</v>
      </c>
      <c r="STC62" s="265"/>
      <c r="STD62" s="265"/>
      <c r="STE62" s="265"/>
      <c r="STF62" s="265"/>
      <c r="STG62" s="265"/>
      <c r="STH62" s="265"/>
      <c r="STI62" s="265"/>
      <c r="STJ62" s="265"/>
      <c r="STK62" s="265"/>
      <c r="STL62" s="265"/>
      <c r="STM62" s="265"/>
      <c r="STN62" s="265"/>
      <c r="STO62" s="265"/>
      <c r="STP62" s="265"/>
      <c r="STQ62" s="265"/>
      <c r="STR62" s="265" t="s">
        <v>457</v>
      </c>
      <c r="STS62" s="265"/>
      <c r="STT62" s="265"/>
      <c r="STU62" s="265"/>
      <c r="STV62" s="265"/>
      <c r="STW62" s="265"/>
      <c r="STX62" s="265"/>
      <c r="STY62" s="265"/>
      <c r="STZ62" s="265"/>
      <c r="SUA62" s="265"/>
      <c r="SUB62" s="265"/>
      <c r="SUC62" s="265"/>
      <c r="SUD62" s="265"/>
      <c r="SUE62" s="265"/>
      <c r="SUF62" s="265"/>
      <c r="SUG62" s="265"/>
      <c r="SUH62" s="265" t="s">
        <v>457</v>
      </c>
      <c r="SUI62" s="265"/>
      <c r="SUJ62" s="265"/>
      <c r="SUK62" s="265"/>
      <c r="SUL62" s="265"/>
      <c r="SUM62" s="265"/>
      <c r="SUN62" s="265"/>
      <c r="SUO62" s="265"/>
      <c r="SUP62" s="265"/>
      <c r="SUQ62" s="265"/>
      <c r="SUR62" s="265"/>
      <c r="SUS62" s="265"/>
      <c r="SUT62" s="265"/>
      <c r="SUU62" s="265"/>
      <c r="SUV62" s="265"/>
      <c r="SUW62" s="265"/>
      <c r="SUX62" s="265" t="s">
        <v>457</v>
      </c>
      <c r="SUY62" s="265"/>
      <c r="SUZ62" s="265"/>
      <c r="SVA62" s="265"/>
      <c r="SVB62" s="265"/>
      <c r="SVC62" s="265"/>
      <c r="SVD62" s="265"/>
      <c r="SVE62" s="265"/>
      <c r="SVF62" s="265"/>
      <c r="SVG62" s="265"/>
      <c r="SVH62" s="265"/>
      <c r="SVI62" s="265"/>
      <c r="SVJ62" s="265"/>
      <c r="SVK62" s="265"/>
      <c r="SVL62" s="265"/>
      <c r="SVM62" s="265"/>
      <c r="SVN62" s="265" t="s">
        <v>457</v>
      </c>
      <c r="SVO62" s="265"/>
      <c r="SVP62" s="265"/>
      <c r="SVQ62" s="265"/>
      <c r="SVR62" s="265"/>
      <c r="SVS62" s="265"/>
      <c r="SVT62" s="265"/>
      <c r="SVU62" s="265"/>
      <c r="SVV62" s="265"/>
      <c r="SVW62" s="265"/>
      <c r="SVX62" s="265"/>
      <c r="SVY62" s="265"/>
      <c r="SVZ62" s="265"/>
      <c r="SWA62" s="265"/>
      <c r="SWB62" s="265"/>
      <c r="SWC62" s="265"/>
      <c r="SWD62" s="265" t="s">
        <v>457</v>
      </c>
      <c r="SWE62" s="265"/>
      <c r="SWF62" s="265"/>
      <c r="SWG62" s="265"/>
      <c r="SWH62" s="265"/>
      <c r="SWI62" s="265"/>
      <c r="SWJ62" s="265"/>
      <c r="SWK62" s="265"/>
      <c r="SWL62" s="265"/>
      <c r="SWM62" s="265"/>
      <c r="SWN62" s="265"/>
      <c r="SWO62" s="265"/>
      <c r="SWP62" s="265"/>
      <c r="SWQ62" s="265"/>
      <c r="SWR62" s="265"/>
      <c r="SWS62" s="265"/>
      <c r="SWT62" s="265" t="s">
        <v>457</v>
      </c>
      <c r="SWU62" s="265"/>
      <c r="SWV62" s="265"/>
      <c r="SWW62" s="265"/>
      <c r="SWX62" s="265"/>
      <c r="SWY62" s="265"/>
      <c r="SWZ62" s="265"/>
      <c r="SXA62" s="265"/>
      <c r="SXB62" s="265"/>
      <c r="SXC62" s="265"/>
      <c r="SXD62" s="265"/>
      <c r="SXE62" s="265"/>
      <c r="SXF62" s="265"/>
      <c r="SXG62" s="265"/>
      <c r="SXH62" s="265"/>
      <c r="SXI62" s="265"/>
      <c r="SXJ62" s="265" t="s">
        <v>457</v>
      </c>
      <c r="SXK62" s="265"/>
      <c r="SXL62" s="265"/>
      <c r="SXM62" s="265"/>
      <c r="SXN62" s="265"/>
      <c r="SXO62" s="265"/>
      <c r="SXP62" s="265"/>
      <c r="SXQ62" s="265"/>
      <c r="SXR62" s="265"/>
      <c r="SXS62" s="265"/>
      <c r="SXT62" s="265"/>
      <c r="SXU62" s="265"/>
      <c r="SXV62" s="265"/>
      <c r="SXW62" s="265"/>
      <c r="SXX62" s="265"/>
      <c r="SXY62" s="265"/>
      <c r="SXZ62" s="265" t="s">
        <v>457</v>
      </c>
      <c r="SYA62" s="265"/>
      <c r="SYB62" s="265"/>
      <c r="SYC62" s="265"/>
      <c r="SYD62" s="265"/>
      <c r="SYE62" s="265"/>
      <c r="SYF62" s="265"/>
      <c r="SYG62" s="265"/>
      <c r="SYH62" s="265"/>
      <c r="SYI62" s="265"/>
      <c r="SYJ62" s="265"/>
      <c r="SYK62" s="265"/>
      <c r="SYL62" s="265"/>
      <c r="SYM62" s="265"/>
      <c r="SYN62" s="265"/>
      <c r="SYO62" s="265"/>
      <c r="SYP62" s="265" t="s">
        <v>457</v>
      </c>
      <c r="SYQ62" s="265"/>
      <c r="SYR62" s="265"/>
      <c r="SYS62" s="265"/>
      <c r="SYT62" s="265"/>
      <c r="SYU62" s="265"/>
      <c r="SYV62" s="265"/>
      <c r="SYW62" s="265"/>
      <c r="SYX62" s="265"/>
      <c r="SYY62" s="265"/>
      <c r="SYZ62" s="265"/>
      <c r="SZA62" s="265"/>
      <c r="SZB62" s="265"/>
      <c r="SZC62" s="265"/>
      <c r="SZD62" s="265"/>
      <c r="SZE62" s="265"/>
      <c r="SZF62" s="265" t="s">
        <v>457</v>
      </c>
      <c r="SZG62" s="265"/>
      <c r="SZH62" s="265"/>
      <c r="SZI62" s="265"/>
      <c r="SZJ62" s="265"/>
      <c r="SZK62" s="265"/>
      <c r="SZL62" s="265"/>
      <c r="SZM62" s="265"/>
      <c r="SZN62" s="265"/>
      <c r="SZO62" s="265"/>
      <c r="SZP62" s="265"/>
      <c r="SZQ62" s="265"/>
      <c r="SZR62" s="265"/>
      <c r="SZS62" s="265"/>
      <c r="SZT62" s="265"/>
      <c r="SZU62" s="265"/>
      <c r="SZV62" s="265" t="s">
        <v>457</v>
      </c>
      <c r="SZW62" s="265"/>
      <c r="SZX62" s="265"/>
      <c r="SZY62" s="265"/>
      <c r="SZZ62" s="265"/>
      <c r="TAA62" s="265"/>
      <c r="TAB62" s="265"/>
      <c r="TAC62" s="265"/>
      <c r="TAD62" s="265"/>
      <c r="TAE62" s="265"/>
      <c r="TAF62" s="265"/>
      <c r="TAG62" s="265"/>
      <c r="TAH62" s="265"/>
      <c r="TAI62" s="265"/>
      <c r="TAJ62" s="265"/>
      <c r="TAK62" s="265"/>
      <c r="TAL62" s="265" t="s">
        <v>457</v>
      </c>
      <c r="TAM62" s="265"/>
      <c r="TAN62" s="265"/>
      <c r="TAO62" s="265"/>
      <c r="TAP62" s="265"/>
      <c r="TAQ62" s="265"/>
      <c r="TAR62" s="265"/>
      <c r="TAS62" s="265"/>
      <c r="TAT62" s="265"/>
      <c r="TAU62" s="265"/>
      <c r="TAV62" s="265"/>
      <c r="TAW62" s="265"/>
      <c r="TAX62" s="265"/>
      <c r="TAY62" s="265"/>
      <c r="TAZ62" s="265"/>
      <c r="TBA62" s="265"/>
      <c r="TBB62" s="265" t="s">
        <v>457</v>
      </c>
      <c r="TBC62" s="265"/>
      <c r="TBD62" s="265"/>
      <c r="TBE62" s="265"/>
      <c r="TBF62" s="265"/>
      <c r="TBG62" s="265"/>
      <c r="TBH62" s="265"/>
      <c r="TBI62" s="265"/>
      <c r="TBJ62" s="265"/>
      <c r="TBK62" s="265"/>
      <c r="TBL62" s="265"/>
      <c r="TBM62" s="265"/>
      <c r="TBN62" s="265"/>
      <c r="TBO62" s="265"/>
      <c r="TBP62" s="265"/>
      <c r="TBQ62" s="265"/>
      <c r="TBR62" s="265" t="s">
        <v>457</v>
      </c>
      <c r="TBS62" s="265"/>
      <c r="TBT62" s="265"/>
      <c r="TBU62" s="265"/>
      <c r="TBV62" s="265"/>
      <c r="TBW62" s="265"/>
      <c r="TBX62" s="265"/>
      <c r="TBY62" s="265"/>
      <c r="TBZ62" s="265"/>
      <c r="TCA62" s="265"/>
      <c r="TCB62" s="265"/>
      <c r="TCC62" s="265"/>
      <c r="TCD62" s="265"/>
      <c r="TCE62" s="265"/>
      <c r="TCF62" s="265"/>
      <c r="TCG62" s="265"/>
      <c r="TCH62" s="265" t="s">
        <v>457</v>
      </c>
      <c r="TCI62" s="265"/>
      <c r="TCJ62" s="265"/>
      <c r="TCK62" s="265"/>
      <c r="TCL62" s="265"/>
      <c r="TCM62" s="265"/>
      <c r="TCN62" s="265"/>
      <c r="TCO62" s="265"/>
      <c r="TCP62" s="265"/>
      <c r="TCQ62" s="265"/>
      <c r="TCR62" s="265"/>
      <c r="TCS62" s="265"/>
      <c r="TCT62" s="265"/>
      <c r="TCU62" s="265"/>
      <c r="TCV62" s="265"/>
      <c r="TCW62" s="265"/>
      <c r="TCX62" s="265" t="s">
        <v>457</v>
      </c>
      <c r="TCY62" s="265"/>
      <c r="TCZ62" s="265"/>
      <c r="TDA62" s="265"/>
      <c r="TDB62" s="265"/>
      <c r="TDC62" s="265"/>
      <c r="TDD62" s="265"/>
      <c r="TDE62" s="265"/>
      <c r="TDF62" s="265"/>
      <c r="TDG62" s="265"/>
      <c r="TDH62" s="265"/>
      <c r="TDI62" s="265"/>
      <c r="TDJ62" s="265"/>
      <c r="TDK62" s="265"/>
      <c r="TDL62" s="265"/>
      <c r="TDM62" s="265"/>
      <c r="TDN62" s="265" t="s">
        <v>457</v>
      </c>
      <c r="TDO62" s="265"/>
      <c r="TDP62" s="265"/>
      <c r="TDQ62" s="265"/>
      <c r="TDR62" s="265"/>
      <c r="TDS62" s="265"/>
      <c r="TDT62" s="265"/>
      <c r="TDU62" s="265"/>
      <c r="TDV62" s="265"/>
      <c r="TDW62" s="265"/>
      <c r="TDX62" s="265"/>
      <c r="TDY62" s="265"/>
      <c r="TDZ62" s="265"/>
      <c r="TEA62" s="265"/>
      <c r="TEB62" s="265"/>
      <c r="TEC62" s="265"/>
      <c r="TED62" s="265" t="s">
        <v>457</v>
      </c>
      <c r="TEE62" s="265"/>
      <c r="TEF62" s="265"/>
      <c r="TEG62" s="265"/>
      <c r="TEH62" s="265"/>
      <c r="TEI62" s="265"/>
      <c r="TEJ62" s="265"/>
      <c r="TEK62" s="265"/>
      <c r="TEL62" s="265"/>
      <c r="TEM62" s="265"/>
      <c r="TEN62" s="265"/>
      <c r="TEO62" s="265"/>
      <c r="TEP62" s="265"/>
      <c r="TEQ62" s="265"/>
      <c r="TER62" s="265"/>
      <c r="TES62" s="265"/>
      <c r="TET62" s="265" t="s">
        <v>457</v>
      </c>
      <c r="TEU62" s="265"/>
      <c r="TEV62" s="265"/>
      <c r="TEW62" s="265"/>
      <c r="TEX62" s="265"/>
      <c r="TEY62" s="265"/>
      <c r="TEZ62" s="265"/>
      <c r="TFA62" s="265"/>
      <c r="TFB62" s="265"/>
      <c r="TFC62" s="265"/>
      <c r="TFD62" s="265"/>
      <c r="TFE62" s="265"/>
      <c r="TFF62" s="265"/>
      <c r="TFG62" s="265"/>
      <c r="TFH62" s="265"/>
      <c r="TFI62" s="265"/>
      <c r="TFJ62" s="265" t="s">
        <v>457</v>
      </c>
      <c r="TFK62" s="265"/>
      <c r="TFL62" s="265"/>
      <c r="TFM62" s="265"/>
      <c r="TFN62" s="265"/>
      <c r="TFO62" s="265"/>
      <c r="TFP62" s="265"/>
      <c r="TFQ62" s="265"/>
      <c r="TFR62" s="265"/>
      <c r="TFS62" s="265"/>
      <c r="TFT62" s="265"/>
      <c r="TFU62" s="265"/>
      <c r="TFV62" s="265"/>
      <c r="TFW62" s="265"/>
      <c r="TFX62" s="265"/>
      <c r="TFY62" s="265"/>
      <c r="TFZ62" s="265" t="s">
        <v>457</v>
      </c>
      <c r="TGA62" s="265"/>
      <c r="TGB62" s="265"/>
      <c r="TGC62" s="265"/>
      <c r="TGD62" s="265"/>
      <c r="TGE62" s="265"/>
      <c r="TGF62" s="265"/>
      <c r="TGG62" s="265"/>
      <c r="TGH62" s="265"/>
      <c r="TGI62" s="265"/>
      <c r="TGJ62" s="265"/>
      <c r="TGK62" s="265"/>
      <c r="TGL62" s="265"/>
      <c r="TGM62" s="265"/>
      <c r="TGN62" s="265"/>
      <c r="TGO62" s="265"/>
      <c r="TGP62" s="265" t="s">
        <v>457</v>
      </c>
      <c r="TGQ62" s="265"/>
      <c r="TGR62" s="265"/>
      <c r="TGS62" s="265"/>
      <c r="TGT62" s="265"/>
      <c r="TGU62" s="265"/>
      <c r="TGV62" s="265"/>
      <c r="TGW62" s="265"/>
      <c r="TGX62" s="265"/>
      <c r="TGY62" s="265"/>
      <c r="TGZ62" s="265"/>
      <c r="THA62" s="265"/>
      <c r="THB62" s="265"/>
      <c r="THC62" s="265"/>
      <c r="THD62" s="265"/>
      <c r="THE62" s="265"/>
      <c r="THF62" s="265" t="s">
        <v>457</v>
      </c>
      <c r="THG62" s="265"/>
      <c r="THH62" s="265"/>
      <c r="THI62" s="265"/>
      <c r="THJ62" s="265"/>
      <c r="THK62" s="265"/>
      <c r="THL62" s="265"/>
      <c r="THM62" s="265"/>
      <c r="THN62" s="265"/>
      <c r="THO62" s="265"/>
      <c r="THP62" s="265"/>
      <c r="THQ62" s="265"/>
      <c r="THR62" s="265"/>
      <c r="THS62" s="265"/>
      <c r="THT62" s="265"/>
      <c r="THU62" s="265"/>
      <c r="THV62" s="265" t="s">
        <v>457</v>
      </c>
      <c r="THW62" s="265"/>
      <c r="THX62" s="265"/>
      <c r="THY62" s="265"/>
      <c r="THZ62" s="265"/>
      <c r="TIA62" s="265"/>
      <c r="TIB62" s="265"/>
      <c r="TIC62" s="265"/>
      <c r="TID62" s="265"/>
      <c r="TIE62" s="265"/>
      <c r="TIF62" s="265"/>
      <c r="TIG62" s="265"/>
      <c r="TIH62" s="265"/>
      <c r="TII62" s="265"/>
      <c r="TIJ62" s="265"/>
      <c r="TIK62" s="265"/>
      <c r="TIL62" s="265" t="s">
        <v>457</v>
      </c>
      <c r="TIM62" s="265"/>
      <c r="TIN62" s="265"/>
      <c r="TIO62" s="265"/>
      <c r="TIP62" s="265"/>
      <c r="TIQ62" s="265"/>
      <c r="TIR62" s="265"/>
      <c r="TIS62" s="265"/>
      <c r="TIT62" s="265"/>
      <c r="TIU62" s="265"/>
      <c r="TIV62" s="265"/>
      <c r="TIW62" s="265"/>
      <c r="TIX62" s="265"/>
      <c r="TIY62" s="265"/>
      <c r="TIZ62" s="265"/>
      <c r="TJA62" s="265"/>
      <c r="TJB62" s="265" t="s">
        <v>457</v>
      </c>
      <c r="TJC62" s="265"/>
      <c r="TJD62" s="265"/>
      <c r="TJE62" s="265"/>
      <c r="TJF62" s="265"/>
      <c r="TJG62" s="265"/>
      <c r="TJH62" s="265"/>
      <c r="TJI62" s="265"/>
      <c r="TJJ62" s="265"/>
      <c r="TJK62" s="265"/>
      <c r="TJL62" s="265"/>
      <c r="TJM62" s="265"/>
      <c r="TJN62" s="265"/>
      <c r="TJO62" s="265"/>
      <c r="TJP62" s="265"/>
      <c r="TJQ62" s="265"/>
      <c r="TJR62" s="265" t="s">
        <v>457</v>
      </c>
      <c r="TJS62" s="265"/>
      <c r="TJT62" s="265"/>
      <c r="TJU62" s="265"/>
      <c r="TJV62" s="265"/>
      <c r="TJW62" s="265"/>
      <c r="TJX62" s="265"/>
      <c r="TJY62" s="265"/>
      <c r="TJZ62" s="265"/>
      <c r="TKA62" s="265"/>
      <c r="TKB62" s="265"/>
      <c r="TKC62" s="265"/>
      <c r="TKD62" s="265"/>
      <c r="TKE62" s="265"/>
      <c r="TKF62" s="265"/>
      <c r="TKG62" s="265"/>
      <c r="TKH62" s="265" t="s">
        <v>457</v>
      </c>
      <c r="TKI62" s="265"/>
      <c r="TKJ62" s="265"/>
      <c r="TKK62" s="265"/>
      <c r="TKL62" s="265"/>
      <c r="TKM62" s="265"/>
      <c r="TKN62" s="265"/>
      <c r="TKO62" s="265"/>
      <c r="TKP62" s="265"/>
      <c r="TKQ62" s="265"/>
      <c r="TKR62" s="265"/>
      <c r="TKS62" s="265"/>
      <c r="TKT62" s="265"/>
      <c r="TKU62" s="265"/>
      <c r="TKV62" s="265"/>
      <c r="TKW62" s="265"/>
      <c r="TKX62" s="265" t="s">
        <v>457</v>
      </c>
      <c r="TKY62" s="265"/>
      <c r="TKZ62" s="265"/>
      <c r="TLA62" s="265"/>
      <c r="TLB62" s="265"/>
      <c r="TLC62" s="265"/>
      <c r="TLD62" s="265"/>
      <c r="TLE62" s="265"/>
      <c r="TLF62" s="265"/>
      <c r="TLG62" s="265"/>
      <c r="TLH62" s="265"/>
      <c r="TLI62" s="265"/>
      <c r="TLJ62" s="265"/>
      <c r="TLK62" s="265"/>
      <c r="TLL62" s="265"/>
      <c r="TLM62" s="265"/>
      <c r="TLN62" s="265" t="s">
        <v>457</v>
      </c>
      <c r="TLO62" s="265"/>
      <c r="TLP62" s="265"/>
      <c r="TLQ62" s="265"/>
      <c r="TLR62" s="265"/>
      <c r="TLS62" s="265"/>
      <c r="TLT62" s="265"/>
      <c r="TLU62" s="265"/>
      <c r="TLV62" s="265"/>
      <c r="TLW62" s="265"/>
      <c r="TLX62" s="265"/>
      <c r="TLY62" s="265"/>
      <c r="TLZ62" s="265"/>
      <c r="TMA62" s="265"/>
      <c r="TMB62" s="265"/>
      <c r="TMC62" s="265"/>
      <c r="TMD62" s="265" t="s">
        <v>457</v>
      </c>
      <c r="TME62" s="265"/>
      <c r="TMF62" s="265"/>
      <c r="TMG62" s="265"/>
      <c r="TMH62" s="265"/>
      <c r="TMI62" s="265"/>
      <c r="TMJ62" s="265"/>
      <c r="TMK62" s="265"/>
      <c r="TML62" s="265"/>
      <c r="TMM62" s="265"/>
      <c r="TMN62" s="265"/>
      <c r="TMO62" s="265"/>
      <c r="TMP62" s="265"/>
      <c r="TMQ62" s="265"/>
      <c r="TMR62" s="265"/>
      <c r="TMS62" s="265"/>
      <c r="TMT62" s="265" t="s">
        <v>457</v>
      </c>
      <c r="TMU62" s="265"/>
      <c r="TMV62" s="265"/>
      <c r="TMW62" s="265"/>
      <c r="TMX62" s="265"/>
      <c r="TMY62" s="265"/>
      <c r="TMZ62" s="265"/>
      <c r="TNA62" s="265"/>
      <c r="TNB62" s="265"/>
      <c r="TNC62" s="265"/>
      <c r="TND62" s="265"/>
      <c r="TNE62" s="265"/>
      <c r="TNF62" s="265"/>
      <c r="TNG62" s="265"/>
      <c r="TNH62" s="265"/>
      <c r="TNI62" s="265"/>
      <c r="TNJ62" s="265" t="s">
        <v>457</v>
      </c>
      <c r="TNK62" s="265"/>
      <c r="TNL62" s="265"/>
      <c r="TNM62" s="265"/>
      <c r="TNN62" s="265"/>
      <c r="TNO62" s="265"/>
      <c r="TNP62" s="265"/>
      <c r="TNQ62" s="265"/>
      <c r="TNR62" s="265"/>
      <c r="TNS62" s="265"/>
      <c r="TNT62" s="265"/>
      <c r="TNU62" s="265"/>
      <c r="TNV62" s="265"/>
      <c r="TNW62" s="265"/>
      <c r="TNX62" s="265"/>
      <c r="TNY62" s="265"/>
      <c r="TNZ62" s="265" t="s">
        <v>457</v>
      </c>
      <c r="TOA62" s="265"/>
      <c r="TOB62" s="265"/>
      <c r="TOC62" s="265"/>
      <c r="TOD62" s="265"/>
      <c r="TOE62" s="265"/>
      <c r="TOF62" s="265"/>
      <c r="TOG62" s="265"/>
      <c r="TOH62" s="265"/>
      <c r="TOI62" s="265"/>
      <c r="TOJ62" s="265"/>
      <c r="TOK62" s="265"/>
      <c r="TOL62" s="265"/>
      <c r="TOM62" s="265"/>
      <c r="TON62" s="265"/>
      <c r="TOO62" s="265"/>
      <c r="TOP62" s="265" t="s">
        <v>457</v>
      </c>
      <c r="TOQ62" s="265"/>
      <c r="TOR62" s="265"/>
      <c r="TOS62" s="265"/>
      <c r="TOT62" s="265"/>
      <c r="TOU62" s="265"/>
      <c r="TOV62" s="265"/>
      <c r="TOW62" s="265"/>
      <c r="TOX62" s="265"/>
      <c r="TOY62" s="265"/>
      <c r="TOZ62" s="265"/>
      <c r="TPA62" s="265"/>
      <c r="TPB62" s="265"/>
      <c r="TPC62" s="265"/>
      <c r="TPD62" s="265"/>
      <c r="TPE62" s="265"/>
      <c r="TPF62" s="265" t="s">
        <v>457</v>
      </c>
      <c r="TPG62" s="265"/>
      <c r="TPH62" s="265"/>
      <c r="TPI62" s="265"/>
      <c r="TPJ62" s="265"/>
      <c r="TPK62" s="265"/>
      <c r="TPL62" s="265"/>
      <c r="TPM62" s="265"/>
      <c r="TPN62" s="265"/>
      <c r="TPO62" s="265"/>
      <c r="TPP62" s="265"/>
      <c r="TPQ62" s="265"/>
      <c r="TPR62" s="265"/>
      <c r="TPS62" s="265"/>
      <c r="TPT62" s="265"/>
      <c r="TPU62" s="265"/>
      <c r="TPV62" s="265" t="s">
        <v>457</v>
      </c>
      <c r="TPW62" s="265"/>
      <c r="TPX62" s="265"/>
      <c r="TPY62" s="265"/>
      <c r="TPZ62" s="265"/>
      <c r="TQA62" s="265"/>
      <c r="TQB62" s="265"/>
      <c r="TQC62" s="265"/>
      <c r="TQD62" s="265"/>
      <c r="TQE62" s="265"/>
      <c r="TQF62" s="265"/>
      <c r="TQG62" s="265"/>
      <c r="TQH62" s="265"/>
      <c r="TQI62" s="265"/>
      <c r="TQJ62" s="265"/>
      <c r="TQK62" s="265"/>
      <c r="TQL62" s="265" t="s">
        <v>457</v>
      </c>
      <c r="TQM62" s="265"/>
      <c r="TQN62" s="265"/>
      <c r="TQO62" s="265"/>
      <c r="TQP62" s="265"/>
      <c r="TQQ62" s="265"/>
      <c r="TQR62" s="265"/>
      <c r="TQS62" s="265"/>
      <c r="TQT62" s="265"/>
      <c r="TQU62" s="265"/>
      <c r="TQV62" s="265"/>
      <c r="TQW62" s="265"/>
      <c r="TQX62" s="265"/>
      <c r="TQY62" s="265"/>
      <c r="TQZ62" s="265"/>
      <c r="TRA62" s="265"/>
      <c r="TRB62" s="265" t="s">
        <v>457</v>
      </c>
      <c r="TRC62" s="265"/>
      <c r="TRD62" s="265"/>
      <c r="TRE62" s="265"/>
      <c r="TRF62" s="265"/>
      <c r="TRG62" s="265"/>
      <c r="TRH62" s="265"/>
      <c r="TRI62" s="265"/>
      <c r="TRJ62" s="265"/>
      <c r="TRK62" s="265"/>
      <c r="TRL62" s="265"/>
      <c r="TRM62" s="265"/>
      <c r="TRN62" s="265"/>
      <c r="TRO62" s="265"/>
      <c r="TRP62" s="265"/>
      <c r="TRQ62" s="265"/>
      <c r="TRR62" s="265" t="s">
        <v>457</v>
      </c>
      <c r="TRS62" s="265"/>
      <c r="TRT62" s="265"/>
      <c r="TRU62" s="265"/>
      <c r="TRV62" s="265"/>
      <c r="TRW62" s="265"/>
      <c r="TRX62" s="265"/>
      <c r="TRY62" s="265"/>
      <c r="TRZ62" s="265"/>
      <c r="TSA62" s="265"/>
      <c r="TSB62" s="265"/>
      <c r="TSC62" s="265"/>
      <c r="TSD62" s="265"/>
      <c r="TSE62" s="265"/>
      <c r="TSF62" s="265"/>
      <c r="TSG62" s="265"/>
      <c r="TSH62" s="265" t="s">
        <v>457</v>
      </c>
      <c r="TSI62" s="265"/>
      <c r="TSJ62" s="265"/>
      <c r="TSK62" s="265"/>
      <c r="TSL62" s="265"/>
      <c r="TSM62" s="265"/>
      <c r="TSN62" s="265"/>
      <c r="TSO62" s="265"/>
      <c r="TSP62" s="265"/>
      <c r="TSQ62" s="265"/>
      <c r="TSR62" s="265"/>
      <c r="TSS62" s="265"/>
      <c r="TST62" s="265"/>
      <c r="TSU62" s="265"/>
      <c r="TSV62" s="265"/>
      <c r="TSW62" s="265"/>
      <c r="TSX62" s="265" t="s">
        <v>457</v>
      </c>
      <c r="TSY62" s="265"/>
      <c r="TSZ62" s="265"/>
      <c r="TTA62" s="265"/>
      <c r="TTB62" s="265"/>
      <c r="TTC62" s="265"/>
      <c r="TTD62" s="265"/>
      <c r="TTE62" s="265"/>
      <c r="TTF62" s="265"/>
      <c r="TTG62" s="265"/>
      <c r="TTH62" s="265"/>
      <c r="TTI62" s="265"/>
      <c r="TTJ62" s="265"/>
      <c r="TTK62" s="265"/>
      <c r="TTL62" s="265"/>
      <c r="TTM62" s="265"/>
      <c r="TTN62" s="265" t="s">
        <v>457</v>
      </c>
      <c r="TTO62" s="265"/>
      <c r="TTP62" s="265"/>
      <c r="TTQ62" s="265"/>
      <c r="TTR62" s="265"/>
      <c r="TTS62" s="265"/>
      <c r="TTT62" s="265"/>
      <c r="TTU62" s="265"/>
      <c r="TTV62" s="265"/>
      <c r="TTW62" s="265"/>
      <c r="TTX62" s="265"/>
      <c r="TTY62" s="265"/>
      <c r="TTZ62" s="265"/>
      <c r="TUA62" s="265"/>
      <c r="TUB62" s="265"/>
      <c r="TUC62" s="265"/>
      <c r="TUD62" s="265" t="s">
        <v>457</v>
      </c>
      <c r="TUE62" s="265"/>
      <c r="TUF62" s="265"/>
      <c r="TUG62" s="265"/>
      <c r="TUH62" s="265"/>
      <c r="TUI62" s="265"/>
      <c r="TUJ62" s="265"/>
      <c r="TUK62" s="265"/>
      <c r="TUL62" s="265"/>
      <c r="TUM62" s="265"/>
      <c r="TUN62" s="265"/>
      <c r="TUO62" s="265"/>
      <c r="TUP62" s="265"/>
      <c r="TUQ62" s="265"/>
      <c r="TUR62" s="265"/>
      <c r="TUS62" s="265"/>
      <c r="TUT62" s="265" t="s">
        <v>457</v>
      </c>
      <c r="TUU62" s="265"/>
      <c r="TUV62" s="265"/>
      <c r="TUW62" s="265"/>
      <c r="TUX62" s="265"/>
      <c r="TUY62" s="265"/>
      <c r="TUZ62" s="265"/>
      <c r="TVA62" s="265"/>
      <c r="TVB62" s="265"/>
      <c r="TVC62" s="265"/>
      <c r="TVD62" s="265"/>
      <c r="TVE62" s="265"/>
      <c r="TVF62" s="265"/>
      <c r="TVG62" s="265"/>
      <c r="TVH62" s="265"/>
      <c r="TVI62" s="265"/>
      <c r="TVJ62" s="265" t="s">
        <v>457</v>
      </c>
      <c r="TVK62" s="265"/>
      <c r="TVL62" s="265"/>
      <c r="TVM62" s="265"/>
      <c r="TVN62" s="265"/>
      <c r="TVO62" s="265"/>
      <c r="TVP62" s="265"/>
      <c r="TVQ62" s="265"/>
      <c r="TVR62" s="265"/>
      <c r="TVS62" s="265"/>
      <c r="TVT62" s="265"/>
      <c r="TVU62" s="265"/>
      <c r="TVV62" s="265"/>
      <c r="TVW62" s="265"/>
      <c r="TVX62" s="265"/>
      <c r="TVY62" s="265"/>
      <c r="TVZ62" s="265" t="s">
        <v>457</v>
      </c>
      <c r="TWA62" s="265"/>
      <c r="TWB62" s="265"/>
      <c r="TWC62" s="265"/>
      <c r="TWD62" s="265"/>
      <c r="TWE62" s="265"/>
      <c r="TWF62" s="265"/>
      <c r="TWG62" s="265"/>
      <c r="TWH62" s="265"/>
      <c r="TWI62" s="265"/>
      <c r="TWJ62" s="265"/>
      <c r="TWK62" s="265"/>
      <c r="TWL62" s="265"/>
      <c r="TWM62" s="265"/>
      <c r="TWN62" s="265"/>
      <c r="TWO62" s="265"/>
      <c r="TWP62" s="265" t="s">
        <v>457</v>
      </c>
      <c r="TWQ62" s="265"/>
      <c r="TWR62" s="265"/>
      <c r="TWS62" s="265"/>
      <c r="TWT62" s="265"/>
      <c r="TWU62" s="265"/>
      <c r="TWV62" s="265"/>
      <c r="TWW62" s="265"/>
      <c r="TWX62" s="265"/>
      <c r="TWY62" s="265"/>
      <c r="TWZ62" s="265"/>
      <c r="TXA62" s="265"/>
      <c r="TXB62" s="265"/>
      <c r="TXC62" s="265"/>
      <c r="TXD62" s="265"/>
      <c r="TXE62" s="265"/>
      <c r="TXF62" s="265" t="s">
        <v>457</v>
      </c>
      <c r="TXG62" s="265"/>
      <c r="TXH62" s="265"/>
      <c r="TXI62" s="265"/>
      <c r="TXJ62" s="265"/>
      <c r="TXK62" s="265"/>
      <c r="TXL62" s="265"/>
      <c r="TXM62" s="265"/>
      <c r="TXN62" s="265"/>
      <c r="TXO62" s="265"/>
      <c r="TXP62" s="265"/>
      <c r="TXQ62" s="265"/>
      <c r="TXR62" s="265"/>
      <c r="TXS62" s="265"/>
      <c r="TXT62" s="265"/>
      <c r="TXU62" s="265"/>
      <c r="TXV62" s="265" t="s">
        <v>457</v>
      </c>
      <c r="TXW62" s="265"/>
      <c r="TXX62" s="265"/>
      <c r="TXY62" s="265"/>
      <c r="TXZ62" s="265"/>
      <c r="TYA62" s="265"/>
      <c r="TYB62" s="265"/>
      <c r="TYC62" s="265"/>
      <c r="TYD62" s="265"/>
      <c r="TYE62" s="265"/>
      <c r="TYF62" s="265"/>
      <c r="TYG62" s="265"/>
      <c r="TYH62" s="265"/>
      <c r="TYI62" s="265"/>
      <c r="TYJ62" s="265"/>
      <c r="TYK62" s="265"/>
      <c r="TYL62" s="265" t="s">
        <v>457</v>
      </c>
      <c r="TYM62" s="265"/>
      <c r="TYN62" s="265"/>
      <c r="TYO62" s="265"/>
      <c r="TYP62" s="265"/>
      <c r="TYQ62" s="265"/>
      <c r="TYR62" s="265"/>
      <c r="TYS62" s="265"/>
      <c r="TYT62" s="265"/>
      <c r="TYU62" s="265"/>
      <c r="TYV62" s="265"/>
      <c r="TYW62" s="265"/>
      <c r="TYX62" s="265"/>
      <c r="TYY62" s="265"/>
      <c r="TYZ62" s="265"/>
      <c r="TZA62" s="265"/>
      <c r="TZB62" s="265" t="s">
        <v>457</v>
      </c>
      <c r="TZC62" s="265"/>
      <c r="TZD62" s="265"/>
      <c r="TZE62" s="265"/>
      <c r="TZF62" s="265"/>
      <c r="TZG62" s="265"/>
      <c r="TZH62" s="265"/>
      <c r="TZI62" s="265"/>
      <c r="TZJ62" s="265"/>
      <c r="TZK62" s="265"/>
      <c r="TZL62" s="265"/>
      <c r="TZM62" s="265"/>
      <c r="TZN62" s="265"/>
      <c r="TZO62" s="265"/>
      <c r="TZP62" s="265"/>
      <c r="TZQ62" s="265"/>
      <c r="TZR62" s="265" t="s">
        <v>457</v>
      </c>
      <c r="TZS62" s="265"/>
      <c r="TZT62" s="265"/>
      <c r="TZU62" s="265"/>
      <c r="TZV62" s="265"/>
      <c r="TZW62" s="265"/>
      <c r="TZX62" s="265"/>
      <c r="TZY62" s="265"/>
      <c r="TZZ62" s="265"/>
      <c r="UAA62" s="265"/>
      <c r="UAB62" s="265"/>
      <c r="UAC62" s="265"/>
      <c r="UAD62" s="265"/>
      <c r="UAE62" s="265"/>
      <c r="UAF62" s="265"/>
      <c r="UAG62" s="265"/>
      <c r="UAH62" s="265" t="s">
        <v>457</v>
      </c>
      <c r="UAI62" s="265"/>
      <c r="UAJ62" s="265"/>
      <c r="UAK62" s="265"/>
      <c r="UAL62" s="265"/>
      <c r="UAM62" s="265"/>
      <c r="UAN62" s="265"/>
      <c r="UAO62" s="265"/>
      <c r="UAP62" s="265"/>
      <c r="UAQ62" s="265"/>
      <c r="UAR62" s="265"/>
      <c r="UAS62" s="265"/>
      <c r="UAT62" s="265"/>
      <c r="UAU62" s="265"/>
      <c r="UAV62" s="265"/>
      <c r="UAW62" s="265"/>
      <c r="UAX62" s="265" t="s">
        <v>457</v>
      </c>
      <c r="UAY62" s="265"/>
      <c r="UAZ62" s="265"/>
      <c r="UBA62" s="265"/>
      <c r="UBB62" s="265"/>
      <c r="UBC62" s="265"/>
      <c r="UBD62" s="265"/>
      <c r="UBE62" s="265"/>
      <c r="UBF62" s="265"/>
      <c r="UBG62" s="265"/>
      <c r="UBH62" s="265"/>
      <c r="UBI62" s="265"/>
      <c r="UBJ62" s="265"/>
      <c r="UBK62" s="265"/>
      <c r="UBL62" s="265"/>
      <c r="UBM62" s="265"/>
      <c r="UBN62" s="265" t="s">
        <v>457</v>
      </c>
      <c r="UBO62" s="265"/>
      <c r="UBP62" s="265"/>
      <c r="UBQ62" s="265"/>
      <c r="UBR62" s="265"/>
      <c r="UBS62" s="265"/>
      <c r="UBT62" s="265"/>
      <c r="UBU62" s="265"/>
      <c r="UBV62" s="265"/>
      <c r="UBW62" s="265"/>
      <c r="UBX62" s="265"/>
      <c r="UBY62" s="265"/>
      <c r="UBZ62" s="265"/>
      <c r="UCA62" s="265"/>
      <c r="UCB62" s="265"/>
      <c r="UCC62" s="265"/>
      <c r="UCD62" s="265" t="s">
        <v>457</v>
      </c>
      <c r="UCE62" s="265"/>
      <c r="UCF62" s="265"/>
      <c r="UCG62" s="265"/>
      <c r="UCH62" s="265"/>
      <c r="UCI62" s="265"/>
      <c r="UCJ62" s="265"/>
      <c r="UCK62" s="265"/>
      <c r="UCL62" s="265"/>
      <c r="UCM62" s="265"/>
      <c r="UCN62" s="265"/>
      <c r="UCO62" s="265"/>
      <c r="UCP62" s="265"/>
      <c r="UCQ62" s="265"/>
      <c r="UCR62" s="265"/>
      <c r="UCS62" s="265"/>
      <c r="UCT62" s="265" t="s">
        <v>457</v>
      </c>
      <c r="UCU62" s="265"/>
      <c r="UCV62" s="265"/>
      <c r="UCW62" s="265"/>
      <c r="UCX62" s="265"/>
      <c r="UCY62" s="265"/>
      <c r="UCZ62" s="265"/>
      <c r="UDA62" s="265"/>
      <c r="UDB62" s="265"/>
      <c r="UDC62" s="265"/>
      <c r="UDD62" s="265"/>
      <c r="UDE62" s="265"/>
      <c r="UDF62" s="265"/>
      <c r="UDG62" s="265"/>
      <c r="UDH62" s="265"/>
      <c r="UDI62" s="265"/>
      <c r="UDJ62" s="265" t="s">
        <v>457</v>
      </c>
      <c r="UDK62" s="265"/>
      <c r="UDL62" s="265"/>
      <c r="UDM62" s="265"/>
      <c r="UDN62" s="265"/>
      <c r="UDO62" s="265"/>
      <c r="UDP62" s="265"/>
      <c r="UDQ62" s="265"/>
      <c r="UDR62" s="265"/>
      <c r="UDS62" s="265"/>
      <c r="UDT62" s="265"/>
      <c r="UDU62" s="265"/>
      <c r="UDV62" s="265"/>
      <c r="UDW62" s="265"/>
      <c r="UDX62" s="265"/>
      <c r="UDY62" s="265"/>
      <c r="UDZ62" s="265" t="s">
        <v>457</v>
      </c>
      <c r="UEA62" s="265"/>
      <c r="UEB62" s="265"/>
      <c r="UEC62" s="265"/>
      <c r="UED62" s="265"/>
      <c r="UEE62" s="265"/>
      <c r="UEF62" s="265"/>
      <c r="UEG62" s="265"/>
      <c r="UEH62" s="265"/>
      <c r="UEI62" s="265"/>
      <c r="UEJ62" s="265"/>
      <c r="UEK62" s="265"/>
      <c r="UEL62" s="265"/>
      <c r="UEM62" s="265"/>
      <c r="UEN62" s="265"/>
      <c r="UEO62" s="265"/>
      <c r="UEP62" s="265" t="s">
        <v>457</v>
      </c>
      <c r="UEQ62" s="265"/>
      <c r="UER62" s="265"/>
      <c r="UES62" s="265"/>
      <c r="UET62" s="265"/>
      <c r="UEU62" s="265"/>
      <c r="UEV62" s="265"/>
      <c r="UEW62" s="265"/>
      <c r="UEX62" s="265"/>
      <c r="UEY62" s="265"/>
      <c r="UEZ62" s="265"/>
      <c r="UFA62" s="265"/>
      <c r="UFB62" s="265"/>
      <c r="UFC62" s="265"/>
      <c r="UFD62" s="265"/>
      <c r="UFE62" s="265"/>
      <c r="UFF62" s="265" t="s">
        <v>457</v>
      </c>
      <c r="UFG62" s="265"/>
      <c r="UFH62" s="265"/>
      <c r="UFI62" s="265"/>
      <c r="UFJ62" s="265"/>
      <c r="UFK62" s="265"/>
      <c r="UFL62" s="265"/>
      <c r="UFM62" s="265"/>
      <c r="UFN62" s="265"/>
      <c r="UFO62" s="265"/>
      <c r="UFP62" s="265"/>
      <c r="UFQ62" s="265"/>
      <c r="UFR62" s="265"/>
      <c r="UFS62" s="265"/>
      <c r="UFT62" s="265"/>
      <c r="UFU62" s="265"/>
      <c r="UFV62" s="265" t="s">
        <v>457</v>
      </c>
      <c r="UFW62" s="265"/>
      <c r="UFX62" s="265"/>
      <c r="UFY62" s="265"/>
      <c r="UFZ62" s="265"/>
      <c r="UGA62" s="265"/>
      <c r="UGB62" s="265"/>
      <c r="UGC62" s="265"/>
      <c r="UGD62" s="265"/>
      <c r="UGE62" s="265"/>
      <c r="UGF62" s="265"/>
      <c r="UGG62" s="265"/>
      <c r="UGH62" s="265"/>
      <c r="UGI62" s="265"/>
      <c r="UGJ62" s="265"/>
      <c r="UGK62" s="265"/>
      <c r="UGL62" s="265" t="s">
        <v>457</v>
      </c>
      <c r="UGM62" s="265"/>
      <c r="UGN62" s="265"/>
      <c r="UGO62" s="265"/>
      <c r="UGP62" s="265"/>
      <c r="UGQ62" s="265"/>
      <c r="UGR62" s="265"/>
      <c r="UGS62" s="265"/>
      <c r="UGT62" s="265"/>
      <c r="UGU62" s="265"/>
      <c r="UGV62" s="265"/>
      <c r="UGW62" s="265"/>
      <c r="UGX62" s="265"/>
      <c r="UGY62" s="265"/>
      <c r="UGZ62" s="265"/>
      <c r="UHA62" s="265"/>
      <c r="UHB62" s="265" t="s">
        <v>457</v>
      </c>
      <c r="UHC62" s="265"/>
      <c r="UHD62" s="265"/>
      <c r="UHE62" s="265"/>
      <c r="UHF62" s="265"/>
      <c r="UHG62" s="265"/>
      <c r="UHH62" s="265"/>
      <c r="UHI62" s="265"/>
      <c r="UHJ62" s="265"/>
      <c r="UHK62" s="265"/>
      <c r="UHL62" s="265"/>
      <c r="UHM62" s="265"/>
      <c r="UHN62" s="265"/>
      <c r="UHO62" s="265"/>
      <c r="UHP62" s="265"/>
      <c r="UHQ62" s="265"/>
      <c r="UHR62" s="265" t="s">
        <v>457</v>
      </c>
      <c r="UHS62" s="265"/>
      <c r="UHT62" s="265"/>
      <c r="UHU62" s="265"/>
      <c r="UHV62" s="265"/>
      <c r="UHW62" s="265"/>
      <c r="UHX62" s="265"/>
      <c r="UHY62" s="265"/>
      <c r="UHZ62" s="265"/>
      <c r="UIA62" s="265"/>
      <c r="UIB62" s="265"/>
      <c r="UIC62" s="265"/>
      <c r="UID62" s="265"/>
      <c r="UIE62" s="265"/>
      <c r="UIF62" s="265"/>
      <c r="UIG62" s="265"/>
      <c r="UIH62" s="265" t="s">
        <v>457</v>
      </c>
      <c r="UII62" s="265"/>
      <c r="UIJ62" s="265"/>
      <c r="UIK62" s="265"/>
      <c r="UIL62" s="265"/>
      <c r="UIM62" s="265"/>
      <c r="UIN62" s="265"/>
      <c r="UIO62" s="265"/>
      <c r="UIP62" s="265"/>
      <c r="UIQ62" s="265"/>
      <c r="UIR62" s="265"/>
      <c r="UIS62" s="265"/>
      <c r="UIT62" s="265"/>
      <c r="UIU62" s="265"/>
      <c r="UIV62" s="265"/>
      <c r="UIW62" s="265"/>
      <c r="UIX62" s="265" t="s">
        <v>457</v>
      </c>
      <c r="UIY62" s="265"/>
      <c r="UIZ62" s="265"/>
      <c r="UJA62" s="265"/>
      <c r="UJB62" s="265"/>
      <c r="UJC62" s="265"/>
      <c r="UJD62" s="265"/>
      <c r="UJE62" s="265"/>
      <c r="UJF62" s="265"/>
      <c r="UJG62" s="265"/>
      <c r="UJH62" s="265"/>
      <c r="UJI62" s="265"/>
      <c r="UJJ62" s="265"/>
      <c r="UJK62" s="265"/>
      <c r="UJL62" s="265"/>
      <c r="UJM62" s="265"/>
      <c r="UJN62" s="265" t="s">
        <v>457</v>
      </c>
      <c r="UJO62" s="265"/>
      <c r="UJP62" s="265"/>
      <c r="UJQ62" s="265"/>
      <c r="UJR62" s="265"/>
      <c r="UJS62" s="265"/>
      <c r="UJT62" s="265"/>
      <c r="UJU62" s="265"/>
      <c r="UJV62" s="265"/>
      <c r="UJW62" s="265"/>
      <c r="UJX62" s="265"/>
      <c r="UJY62" s="265"/>
      <c r="UJZ62" s="265"/>
      <c r="UKA62" s="265"/>
      <c r="UKB62" s="265"/>
      <c r="UKC62" s="265"/>
      <c r="UKD62" s="265" t="s">
        <v>457</v>
      </c>
      <c r="UKE62" s="265"/>
      <c r="UKF62" s="265"/>
      <c r="UKG62" s="265"/>
      <c r="UKH62" s="265"/>
      <c r="UKI62" s="265"/>
      <c r="UKJ62" s="265"/>
      <c r="UKK62" s="265"/>
      <c r="UKL62" s="265"/>
      <c r="UKM62" s="265"/>
      <c r="UKN62" s="265"/>
      <c r="UKO62" s="265"/>
      <c r="UKP62" s="265"/>
      <c r="UKQ62" s="265"/>
      <c r="UKR62" s="265"/>
      <c r="UKS62" s="265"/>
      <c r="UKT62" s="265" t="s">
        <v>457</v>
      </c>
      <c r="UKU62" s="265"/>
      <c r="UKV62" s="265"/>
      <c r="UKW62" s="265"/>
      <c r="UKX62" s="265"/>
      <c r="UKY62" s="265"/>
      <c r="UKZ62" s="265"/>
      <c r="ULA62" s="265"/>
      <c r="ULB62" s="265"/>
      <c r="ULC62" s="265"/>
      <c r="ULD62" s="265"/>
      <c r="ULE62" s="265"/>
      <c r="ULF62" s="265"/>
      <c r="ULG62" s="265"/>
      <c r="ULH62" s="265"/>
      <c r="ULI62" s="265"/>
      <c r="ULJ62" s="265" t="s">
        <v>457</v>
      </c>
      <c r="ULK62" s="265"/>
      <c r="ULL62" s="265"/>
      <c r="ULM62" s="265"/>
      <c r="ULN62" s="265"/>
      <c r="ULO62" s="265"/>
      <c r="ULP62" s="265"/>
      <c r="ULQ62" s="265"/>
      <c r="ULR62" s="265"/>
      <c r="ULS62" s="265"/>
      <c r="ULT62" s="265"/>
      <c r="ULU62" s="265"/>
      <c r="ULV62" s="265"/>
      <c r="ULW62" s="265"/>
      <c r="ULX62" s="265"/>
      <c r="ULY62" s="265"/>
      <c r="ULZ62" s="265" t="s">
        <v>457</v>
      </c>
      <c r="UMA62" s="265"/>
      <c r="UMB62" s="265"/>
      <c r="UMC62" s="265"/>
      <c r="UMD62" s="265"/>
      <c r="UME62" s="265"/>
      <c r="UMF62" s="265"/>
      <c r="UMG62" s="265"/>
      <c r="UMH62" s="265"/>
      <c r="UMI62" s="265"/>
      <c r="UMJ62" s="265"/>
      <c r="UMK62" s="265"/>
      <c r="UML62" s="265"/>
      <c r="UMM62" s="265"/>
      <c r="UMN62" s="265"/>
      <c r="UMO62" s="265"/>
      <c r="UMP62" s="265" t="s">
        <v>457</v>
      </c>
      <c r="UMQ62" s="265"/>
      <c r="UMR62" s="265"/>
      <c r="UMS62" s="265"/>
      <c r="UMT62" s="265"/>
      <c r="UMU62" s="265"/>
      <c r="UMV62" s="265"/>
      <c r="UMW62" s="265"/>
      <c r="UMX62" s="265"/>
      <c r="UMY62" s="265"/>
      <c r="UMZ62" s="265"/>
      <c r="UNA62" s="265"/>
      <c r="UNB62" s="265"/>
      <c r="UNC62" s="265"/>
      <c r="UND62" s="265"/>
      <c r="UNE62" s="265"/>
      <c r="UNF62" s="265" t="s">
        <v>457</v>
      </c>
      <c r="UNG62" s="265"/>
      <c r="UNH62" s="265"/>
      <c r="UNI62" s="265"/>
      <c r="UNJ62" s="265"/>
      <c r="UNK62" s="265"/>
      <c r="UNL62" s="265"/>
      <c r="UNM62" s="265"/>
      <c r="UNN62" s="265"/>
      <c r="UNO62" s="265"/>
      <c r="UNP62" s="265"/>
      <c r="UNQ62" s="265"/>
      <c r="UNR62" s="265"/>
      <c r="UNS62" s="265"/>
      <c r="UNT62" s="265"/>
      <c r="UNU62" s="265"/>
      <c r="UNV62" s="265" t="s">
        <v>457</v>
      </c>
      <c r="UNW62" s="265"/>
      <c r="UNX62" s="265"/>
      <c r="UNY62" s="265"/>
      <c r="UNZ62" s="265"/>
      <c r="UOA62" s="265"/>
      <c r="UOB62" s="265"/>
      <c r="UOC62" s="265"/>
      <c r="UOD62" s="265"/>
      <c r="UOE62" s="265"/>
      <c r="UOF62" s="265"/>
      <c r="UOG62" s="265"/>
      <c r="UOH62" s="265"/>
      <c r="UOI62" s="265"/>
      <c r="UOJ62" s="265"/>
      <c r="UOK62" s="265"/>
      <c r="UOL62" s="265" t="s">
        <v>457</v>
      </c>
      <c r="UOM62" s="265"/>
      <c r="UON62" s="265"/>
      <c r="UOO62" s="265"/>
      <c r="UOP62" s="265"/>
      <c r="UOQ62" s="265"/>
      <c r="UOR62" s="265"/>
      <c r="UOS62" s="265"/>
      <c r="UOT62" s="265"/>
      <c r="UOU62" s="265"/>
      <c r="UOV62" s="265"/>
      <c r="UOW62" s="265"/>
      <c r="UOX62" s="265"/>
      <c r="UOY62" s="265"/>
      <c r="UOZ62" s="265"/>
      <c r="UPA62" s="265"/>
      <c r="UPB62" s="265" t="s">
        <v>457</v>
      </c>
      <c r="UPC62" s="265"/>
      <c r="UPD62" s="265"/>
      <c r="UPE62" s="265"/>
      <c r="UPF62" s="265"/>
      <c r="UPG62" s="265"/>
      <c r="UPH62" s="265"/>
      <c r="UPI62" s="265"/>
      <c r="UPJ62" s="265"/>
      <c r="UPK62" s="265"/>
      <c r="UPL62" s="265"/>
      <c r="UPM62" s="265"/>
      <c r="UPN62" s="265"/>
      <c r="UPO62" s="265"/>
      <c r="UPP62" s="265"/>
      <c r="UPQ62" s="265"/>
      <c r="UPR62" s="265" t="s">
        <v>457</v>
      </c>
      <c r="UPS62" s="265"/>
      <c r="UPT62" s="265"/>
      <c r="UPU62" s="265"/>
      <c r="UPV62" s="265"/>
      <c r="UPW62" s="265"/>
      <c r="UPX62" s="265"/>
      <c r="UPY62" s="265"/>
      <c r="UPZ62" s="265"/>
      <c r="UQA62" s="265"/>
      <c r="UQB62" s="265"/>
      <c r="UQC62" s="265"/>
      <c r="UQD62" s="265"/>
      <c r="UQE62" s="265"/>
      <c r="UQF62" s="265"/>
      <c r="UQG62" s="265"/>
      <c r="UQH62" s="265" t="s">
        <v>457</v>
      </c>
      <c r="UQI62" s="265"/>
      <c r="UQJ62" s="265"/>
      <c r="UQK62" s="265"/>
      <c r="UQL62" s="265"/>
      <c r="UQM62" s="265"/>
      <c r="UQN62" s="265"/>
      <c r="UQO62" s="265"/>
      <c r="UQP62" s="265"/>
      <c r="UQQ62" s="265"/>
      <c r="UQR62" s="265"/>
      <c r="UQS62" s="265"/>
      <c r="UQT62" s="265"/>
      <c r="UQU62" s="265"/>
      <c r="UQV62" s="265"/>
      <c r="UQW62" s="265"/>
      <c r="UQX62" s="265" t="s">
        <v>457</v>
      </c>
      <c r="UQY62" s="265"/>
      <c r="UQZ62" s="265"/>
      <c r="URA62" s="265"/>
      <c r="URB62" s="265"/>
      <c r="URC62" s="265"/>
      <c r="URD62" s="265"/>
      <c r="URE62" s="265"/>
      <c r="URF62" s="265"/>
      <c r="URG62" s="265"/>
      <c r="URH62" s="265"/>
      <c r="URI62" s="265"/>
      <c r="URJ62" s="265"/>
      <c r="URK62" s="265"/>
      <c r="URL62" s="265"/>
      <c r="URM62" s="265"/>
      <c r="URN62" s="265" t="s">
        <v>457</v>
      </c>
      <c r="URO62" s="265"/>
      <c r="URP62" s="265"/>
      <c r="URQ62" s="265"/>
      <c r="URR62" s="265"/>
      <c r="URS62" s="265"/>
      <c r="URT62" s="265"/>
      <c r="URU62" s="265"/>
      <c r="URV62" s="265"/>
      <c r="URW62" s="265"/>
      <c r="URX62" s="265"/>
      <c r="URY62" s="265"/>
      <c r="URZ62" s="265"/>
      <c r="USA62" s="265"/>
      <c r="USB62" s="265"/>
      <c r="USC62" s="265"/>
      <c r="USD62" s="265" t="s">
        <v>457</v>
      </c>
      <c r="USE62" s="265"/>
      <c r="USF62" s="265"/>
      <c r="USG62" s="265"/>
      <c r="USH62" s="265"/>
      <c r="USI62" s="265"/>
      <c r="USJ62" s="265"/>
      <c r="USK62" s="265"/>
      <c r="USL62" s="265"/>
      <c r="USM62" s="265"/>
      <c r="USN62" s="265"/>
      <c r="USO62" s="265"/>
      <c r="USP62" s="265"/>
      <c r="USQ62" s="265"/>
      <c r="USR62" s="265"/>
      <c r="USS62" s="265"/>
      <c r="UST62" s="265" t="s">
        <v>457</v>
      </c>
      <c r="USU62" s="265"/>
      <c r="USV62" s="265"/>
      <c r="USW62" s="265"/>
      <c r="USX62" s="265"/>
      <c r="USY62" s="265"/>
      <c r="USZ62" s="265"/>
      <c r="UTA62" s="265"/>
      <c r="UTB62" s="265"/>
      <c r="UTC62" s="265"/>
      <c r="UTD62" s="265"/>
      <c r="UTE62" s="265"/>
      <c r="UTF62" s="265"/>
      <c r="UTG62" s="265"/>
      <c r="UTH62" s="265"/>
      <c r="UTI62" s="265"/>
      <c r="UTJ62" s="265" t="s">
        <v>457</v>
      </c>
      <c r="UTK62" s="265"/>
      <c r="UTL62" s="265"/>
      <c r="UTM62" s="265"/>
      <c r="UTN62" s="265"/>
      <c r="UTO62" s="265"/>
      <c r="UTP62" s="265"/>
      <c r="UTQ62" s="265"/>
      <c r="UTR62" s="265"/>
      <c r="UTS62" s="265"/>
      <c r="UTT62" s="265"/>
      <c r="UTU62" s="265"/>
      <c r="UTV62" s="265"/>
      <c r="UTW62" s="265"/>
      <c r="UTX62" s="265"/>
      <c r="UTY62" s="265"/>
      <c r="UTZ62" s="265" t="s">
        <v>457</v>
      </c>
      <c r="UUA62" s="265"/>
      <c r="UUB62" s="265"/>
      <c r="UUC62" s="265"/>
      <c r="UUD62" s="265"/>
      <c r="UUE62" s="265"/>
      <c r="UUF62" s="265"/>
      <c r="UUG62" s="265"/>
      <c r="UUH62" s="265"/>
      <c r="UUI62" s="265"/>
      <c r="UUJ62" s="265"/>
      <c r="UUK62" s="265"/>
      <c r="UUL62" s="265"/>
      <c r="UUM62" s="265"/>
      <c r="UUN62" s="265"/>
      <c r="UUO62" s="265"/>
      <c r="UUP62" s="265" t="s">
        <v>457</v>
      </c>
      <c r="UUQ62" s="265"/>
      <c r="UUR62" s="265"/>
      <c r="UUS62" s="265"/>
      <c r="UUT62" s="265"/>
      <c r="UUU62" s="265"/>
      <c r="UUV62" s="265"/>
      <c r="UUW62" s="265"/>
      <c r="UUX62" s="265"/>
      <c r="UUY62" s="265"/>
      <c r="UUZ62" s="265"/>
      <c r="UVA62" s="265"/>
      <c r="UVB62" s="265"/>
      <c r="UVC62" s="265"/>
      <c r="UVD62" s="265"/>
      <c r="UVE62" s="265"/>
      <c r="UVF62" s="265" t="s">
        <v>457</v>
      </c>
      <c r="UVG62" s="265"/>
      <c r="UVH62" s="265"/>
      <c r="UVI62" s="265"/>
      <c r="UVJ62" s="265"/>
      <c r="UVK62" s="265"/>
      <c r="UVL62" s="265"/>
      <c r="UVM62" s="265"/>
      <c r="UVN62" s="265"/>
      <c r="UVO62" s="265"/>
      <c r="UVP62" s="265"/>
      <c r="UVQ62" s="265"/>
      <c r="UVR62" s="265"/>
      <c r="UVS62" s="265"/>
      <c r="UVT62" s="265"/>
      <c r="UVU62" s="265"/>
      <c r="UVV62" s="265" t="s">
        <v>457</v>
      </c>
      <c r="UVW62" s="265"/>
      <c r="UVX62" s="265"/>
      <c r="UVY62" s="265"/>
      <c r="UVZ62" s="265"/>
      <c r="UWA62" s="265"/>
      <c r="UWB62" s="265"/>
      <c r="UWC62" s="265"/>
      <c r="UWD62" s="265"/>
      <c r="UWE62" s="265"/>
      <c r="UWF62" s="265"/>
      <c r="UWG62" s="265"/>
      <c r="UWH62" s="265"/>
      <c r="UWI62" s="265"/>
      <c r="UWJ62" s="265"/>
      <c r="UWK62" s="265"/>
      <c r="UWL62" s="265" t="s">
        <v>457</v>
      </c>
      <c r="UWM62" s="265"/>
      <c r="UWN62" s="265"/>
      <c r="UWO62" s="265"/>
      <c r="UWP62" s="265"/>
      <c r="UWQ62" s="265"/>
      <c r="UWR62" s="265"/>
      <c r="UWS62" s="265"/>
      <c r="UWT62" s="265"/>
      <c r="UWU62" s="265"/>
      <c r="UWV62" s="265"/>
      <c r="UWW62" s="265"/>
      <c r="UWX62" s="265"/>
      <c r="UWY62" s="265"/>
      <c r="UWZ62" s="265"/>
      <c r="UXA62" s="265"/>
      <c r="UXB62" s="265" t="s">
        <v>457</v>
      </c>
      <c r="UXC62" s="265"/>
      <c r="UXD62" s="265"/>
      <c r="UXE62" s="265"/>
      <c r="UXF62" s="265"/>
      <c r="UXG62" s="265"/>
      <c r="UXH62" s="265"/>
      <c r="UXI62" s="265"/>
      <c r="UXJ62" s="265"/>
      <c r="UXK62" s="265"/>
      <c r="UXL62" s="265"/>
      <c r="UXM62" s="265"/>
      <c r="UXN62" s="265"/>
      <c r="UXO62" s="265"/>
      <c r="UXP62" s="265"/>
      <c r="UXQ62" s="265"/>
      <c r="UXR62" s="265" t="s">
        <v>457</v>
      </c>
      <c r="UXS62" s="265"/>
      <c r="UXT62" s="265"/>
      <c r="UXU62" s="265"/>
      <c r="UXV62" s="265"/>
      <c r="UXW62" s="265"/>
      <c r="UXX62" s="265"/>
      <c r="UXY62" s="265"/>
      <c r="UXZ62" s="265"/>
      <c r="UYA62" s="265"/>
      <c r="UYB62" s="265"/>
      <c r="UYC62" s="265"/>
      <c r="UYD62" s="265"/>
      <c r="UYE62" s="265"/>
      <c r="UYF62" s="265"/>
      <c r="UYG62" s="265"/>
      <c r="UYH62" s="265" t="s">
        <v>457</v>
      </c>
      <c r="UYI62" s="265"/>
      <c r="UYJ62" s="265"/>
      <c r="UYK62" s="265"/>
      <c r="UYL62" s="265"/>
      <c r="UYM62" s="265"/>
      <c r="UYN62" s="265"/>
      <c r="UYO62" s="265"/>
      <c r="UYP62" s="265"/>
      <c r="UYQ62" s="265"/>
      <c r="UYR62" s="265"/>
      <c r="UYS62" s="265"/>
      <c r="UYT62" s="265"/>
      <c r="UYU62" s="265"/>
      <c r="UYV62" s="265"/>
      <c r="UYW62" s="265"/>
      <c r="UYX62" s="265" t="s">
        <v>457</v>
      </c>
      <c r="UYY62" s="265"/>
      <c r="UYZ62" s="265"/>
      <c r="UZA62" s="265"/>
      <c r="UZB62" s="265"/>
      <c r="UZC62" s="265"/>
      <c r="UZD62" s="265"/>
      <c r="UZE62" s="265"/>
      <c r="UZF62" s="265"/>
      <c r="UZG62" s="265"/>
      <c r="UZH62" s="265"/>
      <c r="UZI62" s="265"/>
      <c r="UZJ62" s="265"/>
      <c r="UZK62" s="265"/>
      <c r="UZL62" s="265"/>
      <c r="UZM62" s="265"/>
      <c r="UZN62" s="265" t="s">
        <v>457</v>
      </c>
      <c r="UZO62" s="265"/>
      <c r="UZP62" s="265"/>
      <c r="UZQ62" s="265"/>
      <c r="UZR62" s="265"/>
      <c r="UZS62" s="265"/>
      <c r="UZT62" s="265"/>
      <c r="UZU62" s="265"/>
      <c r="UZV62" s="265"/>
      <c r="UZW62" s="265"/>
      <c r="UZX62" s="265"/>
      <c r="UZY62" s="265"/>
      <c r="UZZ62" s="265"/>
      <c r="VAA62" s="265"/>
      <c r="VAB62" s="265"/>
      <c r="VAC62" s="265"/>
      <c r="VAD62" s="265" t="s">
        <v>457</v>
      </c>
      <c r="VAE62" s="265"/>
      <c r="VAF62" s="265"/>
      <c r="VAG62" s="265"/>
      <c r="VAH62" s="265"/>
      <c r="VAI62" s="265"/>
      <c r="VAJ62" s="265"/>
      <c r="VAK62" s="265"/>
      <c r="VAL62" s="265"/>
      <c r="VAM62" s="265"/>
      <c r="VAN62" s="265"/>
      <c r="VAO62" s="265"/>
      <c r="VAP62" s="265"/>
      <c r="VAQ62" s="265"/>
      <c r="VAR62" s="265"/>
      <c r="VAS62" s="265"/>
      <c r="VAT62" s="265" t="s">
        <v>457</v>
      </c>
      <c r="VAU62" s="265"/>
      <c r="VAV62" s="265"/>
      <c r="VAW62" s="265"/>
      <c r="VAX62" s="265"/>
      <c r="VAY62" s="265"/>
      <c r="VAZ62" s="265"/>
      <c r="VBA62" s="265"/>
      <c r="VBB62" s="265"/>
      <c r="VBC62" s="265"/>
      <c r="VBD62" s="265"/>
      <c r="VBE62" s="265"/>
      <c r="VBF62" s="265"/>
      <c r="VBG62" s="265"/>
      <c r="VBH62" s="265"/>
      <c r="VBI62" s="265"/>
      <c r="VBJ62" s="265" t="s">
        <v>457</v>
      </c>
      <c r="VBK62" s="265"/>
      <c r="VBL62" s="265"/>
      <c r="VBM62" s="265"/>
      <c r="VBN62" s="265"/>
      <c r="VBO62" s="265"/>
      <c r="VBP62" s="265"/>
      <c r="VBQ62" s="265"/>
      <c r="VBR62" s="265"/>
      <c r="VBS62" s="265"/>
      <c r="VBT62" s="265"/>
      <c r="VBU62" s="265"/>
      <c r="VBV62" s="265"/>
      <c r="VBW62" s="265"/>
      <c r="VBX62" s="265"/>
      <c r="VBY62" s="265"/>
      <c r="VBZ62" s="265" t="s">
        <v>457</v>
      </c>
      <c r="VCA62" s="265"/>
      <c r="VCB62" s="265"/>
      <c r="VCC62" s="265"/>
      <c r="VCD62" s="265"/>
      <c r="VCE62" s="265"/>
      <c r="VCF62" s="265"/>
      <c r="VCG62" s="265"/>
      <c r="VCH62" s="265"/>
      <c r="VCI62" s="265"/>
      <c r="VCJ62" s="265"/>
      <c r="VCK62" s="265"/>
      <c r="VCL62" s="265"/>
      <c r="VCM62" s="265"/>
      <c r="VCN62" s="265"/>
      <c r="VCO62" s="265"/>
      <c r="VCP62" s="265" t="s">
        <v>457</v>
      </c>
      <c r="VCQ62" s="265"/>
      <c r="VCR62" s="265"/>
      <c r="VCS62" s="265"/>
      <c r="VCT62" s="265"/>
      <c r="VCU62" s="265"/>
      <c r="VCV62" s="265"/>
      <c r="VCW62" s="265"/>
      <c r="VCX62" s="265"/>
      <c r="VCY62" s="265"/>
      <c r="VCZ62" s="265"/>
      <c r="VDA62" s="265"/>
      <c r="VDB62" s="265"/>
      <c r="VDC62" s="265"/>
      <c r="VDD62" s="265"/>
      <c r="VDE62" s="265"/>
      <c r="VDF62" s="265" t="s">
        <v>457</v>
      </c>
      <c r="VDG62" s="265"/>
      <c r="VDH62" s="265"/>
      <c r="VDI62" s="265"/>
      <c r="VDJ62" s="265"/>
      <c r="VDK62" s="265"/>
      <c r="VDL62" s="265"/>
      <c r="VDM62" s="265"/>
      <c r="VDN62" s="265"/>
      <c r="VDO62" s="265"/>
      <c r="VDP62" s="265"/>
      <c r="VDQ62" s="265"/>
      <c r="VDR62" s="265"/>
      <c r="VDS62" s="265"/>
      <c r="VDT62" s="265"/>
      <c r="VDU62" s="265"/>
      <c r="VDV62" s="265" t="s">
        <v>457</v>
      </c>
      <c r="VDW62" s="265"/>
      <c r="VDX62" s="265"/>
      <c r="VDY62" s="265"/>
      <c r="VDZ62" s="265"/>
      <c r="VEA62" s="265"/>
      <c r="VEB62" s="265"/>
      <c r="VEC62" s="265"/>
      <c r="VED62" s="265"/>
      <c r="VEE62" s="265"/>
      <c r="VEF62" s="265"/>
      <c r="VEG62" s="265"/>
      <c r="VEH62" s="265"/>
      <c r="VEI62" s="265"/>
      <c r="VEJ62" s="265"/>
      <c r="VEK62" s="265"/>
      <c r="VEL62" s="265" t="s">
        <v>457</v>
      </c>
      <c r="VEM62" s="265"/>
      <c r="VEN62" s="265"/>
      <c r="VEO62" s="265"/>
      <c r="VEP62" s="265"/>
      <c r="VEQ62" s="265"/>
      <c r="VER62" s="265"/>
      <c r="VES62" s="265"/>
      <c r="VET62" s="265"/>
      <c r="VEU62" s="265"/>
      <c r="VEV62" s="265"/>
      <c r="VEW62" s="265"/>
      <c r="VEX62" s="265"/>
      <c r="VEY62" s="265"/>
      <c r="VEZ62" s="265"/>
      <c r="VFA62" s="265"/>
      <c r="VFB62" s="265" t="s">
        <v>457</v>
      </c>
      <c r="VFC62" s="265"/>
      <c r="VFD62" s="265"/>
      <c r="VFE62" s="265"/>
      <c r="VFF62" s="265"/>
      <c r="VFG62" s="265"/>
      <c r="VFH62" s="265"/>
      <c r="VFI62" s="265"/>
      <c r="VFJ62" s="265"/>
      <c r="VFK62" s="265"/>
      <c r="VFL62" s="265"/>
      <c r="VFM62" s="265"/>
      <c r="VFN62" s="265"/>
      <c r="VFO62" s="265"/>
      <c r="VFP62" s="265"/>
      <c r="VFQ62" s="265"/>
      <c r="VFR62" s="265" t="s">
        <v>457</v>
      </c>
      <c r="VFS62" s="265"/>
      <c r="VFT62" s="265"/>
      <c r="VFU62" s="265"/>
      <c r="VFV62" s="265"/>
      <c r="VFW62" s="265"/>
      <c r="VFX62" s="265"/>
      <c r="VFY62" s="265"/>
      <c r="VFZ62" s="265"/>
      <c r="VGA62" s="265"/>
      <c r="VGB62" s="265"/>
      <c r="VGC62" s="265"/>
      <c r="VGD62" s="265"/>
      <c r="VGE62" s="265"/>
      <c r="VGF62" s="265"/>
      <c r="VGG62" s="265"/>
      <c r="VGH62" s="265" t="s">
        <v>457</v>
      </c>
      <c r="VGI62" s="265"/>
      <c r="VGJ62" s="265"/>
      <c r="VGK62" s="265"/>
      <c r="VGL62" s="265"/>
      <c r="VGM62" s="265"/>
      <c r="VGN62" s="265"/>
      <c r="VGO62" s="265"/>
      <c r="VGP62" s="265"/>
      <c r="VGQ62" s="265"/>
      <c r="VGR62" s="265"/>
      <c r="VGS62" s="265"/>
      <c r="VGT62" s="265"/>
      <c r="VGU62" s="265"/>
      <c r="VGV62" s="265"/>
      <c r="VGW62" s="265"/>
      <c r="VGX62" s="265" t="s">
        <v>457</v>
      </c>
      <c r="VGY62" s="265"/>
      <c r="VGZ62" s="265"/>
      <c r="VHA62" s="265"/>
      <c r="VHB62" s="265"/>
      <c r="VHC62" s="265"/>
      <c r="VHD62" s="265"/>
      <c r="VHE62" s="265"/>
      <c r="VHF62" s="265"/>
      <c r="VHG62" s="265"/>
      <c r="VHH62" s="265"/>
      <c r="VHI62" s="265"/>
      <c r="VHJ62" s="265"/>
      <c r="VHK62" s="265"/>
      <c r="VHL62" s="265"/>
      <c r="VHM62" s="265"/>
      <c r="VHN62" s="265" t="s">
        <v>457</v>
      </c>
      <c r="VHO62" s="265"/>
      <c r="VHP62" s="265"/>
      <c r="VHQ62" s="265"/>
      <c r="VHR62" s="265"/>
      <c r="VHS62" s="265"/>
      <c r="VHT62" s="265"/>
      <c r="VHU62" s="265"/>
      <c r="VHV62" s="265"/>
      <c r="VHW62" s="265"/>
      <c r="VHX62" s="265"/>
      <c r="VHY62" s="265"/>
      <c r="VHZ62" s="265"/>
      <c r="VIA62" s="265"/>
      <c r="VIB62" s="265"/>
      <c r="VIC62" s="265"/>
      <c r="VID62" s="265" t="s">
        <v>457</v>
      </c>
      <c r="VIE62" s="265"/>
      <c r="VIF62" s="265"/>
      <c r="VIG62" s="265"/>
      <c r="VIH62" s="265"/>
      <c r="VII62" s="265"/>
      <c r="VIJ62" s="265"/>
      <c r="VIK62" s="265"/>
      <c r="VIL62" s="265"/>
      <c r="VIM62" s="265"/>
      <c r="VIN62" s="265"/>
      <c r="VIO62" s="265"/>
      <c r="VIP62" s="265"/>
      <c r="VIQ62" s="265"/>
      <c r="VIR62" s="265"/>
      <c r="VIS62" s="265"/>
      <c r="VIT62" s="265" t="s">
        <v>457</v>
      </c>
      <c r="VIU62" s="265"/>
      <c r="VIV62" s="265"/>
      <c r="VIW62" s="265"/>
      <c r="VIX62" s="265"/>
      <c r="VIY62" s="265"/>
      <c r="VIZ62" s="265"/>
      <c r="VJA62" s="265"/>
      <c r="VJB62" s="265"/>
      <c r="VJC62" s="265"/>
      <c r="VJD62" s="265"/>
      <c r="VJE62" s="265"/>
      <c r="VJF62" s="265"/>
      <c r="VJG62" s="265"/>
      <c r="VJH62" s="265"/>
      <c r="VJI62" s="265"/>
      <c r="VJJ62" s="265" t="s">
        <v>457</v>
      </c>
      <c r="VJK62" s="265"/>
      <c r="VJL62" s="265"/>
      <c r="VJM62" s="265"/>
      <c r="VJN62" s="265"/>
      <c r="VJO62" s="265"/>
      <c r="VJP62" s="265"/>
      <c r="VJQ62" s="265"/>
      <c r="VJR62" s="265"/>
      <c r="VJS62" s="265"/>
      <c r="VJT62" s="265"/>
      <c r="VJU62" s="265"/>
      <c r="VJV62" s="265"/>
      <c r="VJW62" s="265"/>
      <c r="VJX62" s="265"/>
      <c r="VJY62" s="265"/>
      <c r="VJZ62" s="265" t="s">
        <v>457</v>
      </c>
      <c r="VKA62" s="265"/>
      <c r="VKB62" s="265"/>
      <c r="VKC62" s="265"/>
      <c r="VKD62" s="265"/>
      <c r="VKE62" s="265"/>
      <c r="VKF62" s="265"/>
      <c r="VKG62" s="265"/>
      <c r="VKH62" s="265"/>
      <c r="VKI62" s="265"/>
      <c r="VKJ62" s="265"/>
      <c r="VKK62" s="265"/>
      <c r="VKL62" s="265"/>
      <c r="VKM62" s="265"/>
      <c r="VKN62" s="265"/>
      <c r="VKO62" s="265"/>
      <c r="VKP62" s="265" t="s">
        <v>457</v>
      </c>
      <c r="VKQ62" s="265"/>
      <c r="VKR62" s="265"/>
      <c r="VKS62" s="265"/>
      <c r="VKT62" s="265"/>
      <c r="VKU62" s="265"/>
      <c r="VKV62" s="265"/>
      <c r="VKW62" s="265"/>
      <c r="VKX62" s="265"/>
      <c r="VKY62" s="265"/>
      <c r="VKZ62" s="265"/>
      <c r="VLA62" s="265"/>
      <c r="VLB62" s="265"/>
      <c r="VLC62" s="265"/>
      <c r="VLD62" s="265"/>
      <c r="VLE62" s="265"/>
      <c r="VLF62" s="265" t="s">
        <v>457</v>
      </c>
      <c r="VLG62" s="265"/>
      <c r="VLH62" s="265"/>
      <c r="VLI62" s="265"/>
      <c r="VLJ62" s="265"/>
      <c r="VLK62" s="265"/>
      <c r="VLL62" s="265"/>
      <c r="VLM62" s="265"/>
      <c r="VLN62" s="265"/>
      <c r="VLO62" s="265"/>
      <c r="VLP62" s="265"/>
      <c r="VLQ62" s="265"/>
      <c r="VLR62" s="265"/>
      <c r="VLS62" s="265"/>
      <c r="VLT62" s="265"/>
      <c r="VLU62" s="265"/>
      <c r="VLV62" s="265" t="s">
        <v>457</v>
      </c>
      <c r="VLW62" s="265"/>
      <c r="VLX62" s="265"/>
      <c r="VLY62" s="265"/>
      <c r="VLZ62" s="265"/>
      <c r="VMA62" s="265"/>
      <c r="VMB62" s="265"/>
      <c r="VMC62" s="265"/>
      <c r="VMD62" s="265"/>
      <c r="VME62" s="265"/>
      <c r="VMF62" s="265"/>
      <c r="VMG62" s="265"/>
      <c r="VMH62" s="265"/>
      <c r="VMI62" s="265"/>
      <c r="VMJ62" s="265"/>
      <c r="VMK62" s="265"/>
      <c r="VML62" s="265" t="s">
        <v>457</v>
      </c>
      <c r="VMM62" s="265"/>
      <c r="VMN62" s="265"/>
      <c r="VMO62" s="265"/>
      <c r="VMP62" s="265"/>
      <c r="VMQ62" s="265"/>
      <c r="VMR62" s="265"/>
      <c r="VMS62" s="265"/>
      <c r="VMT62" s="265"/>
      <c r="VMU62" s="265"/>
      <c r="VMV62" s="265"/>
      <c r="VMW62" s="265"/>
      <c r="VMX62" s="265"/>
      <c r="VMY62" s="265"/>
      <c r="VMZ62" s="265"/>
      <c r="VNA62" s="265"/>
      <c r="VNB62" s="265" t="s">
        <v>457</v>
      </c>
      <c r="VNC62" s="265"/>
      <c r="VND62" s="265"/>
      <c r="VNE62" s="265"/>
      <c r="VNF62" s="265"/>
      <c r="VNG62" s="265"/>
      <c r="VNH62" s="265"/>
      <c r="VNI62" s="265"/>
      <c r="VNJ62" s="265"/>
      <c r="VNK62" s="265"/>
      <c r="VNL62" s="265"/>
      <c r="VNM62" s="265"/>
      <c r="VNN62" s="265"/>
      <c r="VNO62" s="265"/>
      <c r="VNP62" s="265"/>
      <c r="VNQ62" s="265"/>
      <c r="VNR62" s="265" t="s">
        <v>457</v>
      </c>
      <c r="VNS62" s="265"/>
      <c r="VNT62" s="265"/>
      <c r="VNU62" s="265"/>
      <c r="VNV62" s="265"/>
      <c r="VNW62" s="265"/>
      <c r="VNX62" s="265"/>
      <c r="VNY62" s="265"/>
      <c r="VNZ62" s="265"/>
      <c r="VOA62" s="265"/>
      <c r="VOB62" s="265"/>
      <c r="VOC62" s="265"/>
      <c r="VOD62" s="265"/>
      <c r="VOE62" s="265"/>
      <c r="VOF62" s="265"/>
      <c r="VOG62" s="265"/>
      <c r="VOH62" s="265" t="s">
        <v>457</v>
      </c>
      <c r="VOI62" s="265"/>
      <c r="VOJ62" s="265"/>
      <c r="VOK62" s="265"/>
      <c r="VOL62" s="265"/>
      <c r="VOM62" s="265"/>
      <c r="VON62" s="265"/>
      <c r="VOO62" s="265"/>
      <c r="VOP62" s="265"/>
      <c r="VOQ62" s="265"/>
      <c r="VOR62" s="265"/>
      <c r="VOS62" s="265"/>
      <c r="VOT62" s="265"/>
      <c r="VOU62" s="265"/>
      <c r="VOV62" s="265"/>
      <c r="VOW62" s="265"/>
      <c r="VOX62" s="265" t="s">
        <v>457</v>
      </c>
      <c r="VOY62" s="265"/>
      <c r="VOZ62" s="265"/>
      <c r="VPA62" s="265"/>
      <c r="VPB62" s="265"/>
      <c r="VPC62" s="265"/>
      <c r="VPD62" s="265"/>
      <c r="VPE62" s="265"/>
      <c r="VPF62" s="265"/>
      <c r="VPG62" s="265"/>
      <c r="VPH62" s="265"/>
      <c r="VPI62" s="265"/>
      <c r="VPJ62" s="265"/>
      <c r="VPK62" s="265"/>
      <c r="VPL62" s="265"/>
      <c r="VPM62" s="265"/>
      <c r="VPN62" s="265" t="s">
        <v>457</v>
      </c>
      <c r="VPO62" s="265"/>
      <c r="VPP62" s="265"/>
      <c r="VPQ62" s="265"/>
      <c r="VPR62" s="265"/>
      <c r="VPS62" s="265"/>
      <c r="VPT62" s="265"/>
      <c r="VPU62" s="265"/>
      <c r="VPV62" s="265"/>
      <c r="VPW62" s="265"/>
      <c r="VPX62" s="265"/>
      <c r="VPY62" s="265"/>
      <c r="VPZ62" s="265"/>
      <c r="VQA62" s="265"/>
      <c r="VQB62" s="265"/>
      <c r="VQC62" s="265"/>
      <c r="VQD62" s="265" t="s">
        <v>457</v>
      </c>
      <c r="VQE62" s="265"/>
      <c r="VQF62" s="265"/>
      <c r="VQG62" s="265"/>
      <c r="VQH62" s="265"/>
      <c r="VQI62" s="265"/>
      <c r="VQJ62" s="265"/>
      <c r="VQK62" s="265"/>
      <c r="VQL62" s="265"/>
      <c r="VQM62" s="265"/>
      <c r="VQN62" s="265"/>
      <c r="VQO62" s="265"/>
      <c r="VQP62" s="265"/>
      <c r="VQQ62" s="265"/>
      <c r="VQR62" s="265"/>
      <c r="VQS62" s="265"/>
      <c r="VQT62" s="265" t="s">
        <v>457</v>
      </c>
      <c r="VQU62" s="265"/>
      <c r="VQV62" s="265"/>
      <c r="VQW62" s="265"/>
      <c r="VQX62" s="265"/>
      <c r="VQY62" s="265"/>
      <c r="VQZ62" s="265"/>
      <c r="VRA62" s="265"/>
      <c r="VRB62" s="265"/>
      <c r="VRC62" s="265"/>
      <c r="VRD62" s="265"/>
      <c r="VRE62" s="265"/>
      <c r="VRF62" s="265"/>
      <c r="VRG62" s="265"/>
      <c r="VRH62" s="265"/>
      <c r="VRI62" s="265"/>
      <c r="VRJ62" s="265" t="s">
        <v>457</v>
      </c>
      <c r="VRK62" s="265"/>
      <c r="VRL62" s="265"/>
      <c r="VRM62" s="265"/>
      <c r="VRN62" s="265"/>
      <c r="VRO62" s="265"/>
      <c r="VRP62" s="265"/>
      <c r="VRQ62" s="265"/>
      <c r="VRR62" s="265"/>
      <c r="VRS62" s="265"/>
      <c r="VRT62" s="265"/>
      <c r="VRU62" s="265"/>
      <c r="VRV62" s="265"/>
      <c r="VRW62" s="265"/>
      <c r="VRX62" s="265"/>
      <c r="VRY62" s="265"/>
      <c r="VRZ62" s="265" t="s">
        <v>457</v>
      </c>
      <c r="VSA62" s="265"/>
      <c r="VSB62" s="265"/>
      <c r="VSC62" s="265"/>
      <c r="VSD62" s="265"/>
      <c r="VSE62" s="265"/>
      <c r="VSF62" s="265"/>
      <c r="VSG62" s="265"/>
      <c r="VSH62" s="265"/>
      <c r="VSI62" s="265"/>
      <c r="VSJ62" s="265"/>
      <c r="VSK62" s="265"/>
      <c r="VSL62" s="265"/>
      <c r="VSM62" s="265"/>
      <c r="VSN62" s="265"/>
      <c r="VSO62" s="265"/>
      <c r="VSP62" s="265" t="s">
        <v>457</v>
      </c>
      <c r="VSQ62" s="265"/>
      <c r="VSR62" s="265"/>
      <c r="VSS62" s="265"/>
      <c r="VST62" s="265"/>
      <c r="VSU62" s="265"/>
      <c r="VSV62" s="265"/>
      <c r="VSW62" s="265"/>
      <c r="VSX62" s="265"/>
      <c r="VSY62" s="265"/>
      <c r="VSZ62" s="265"/>
      <c r="VTA62" s="265"/>
      <c r="VTB62" s="265"/>
      <c r="VTC62" s="265"/>
      <c r="VTD62" s="265"/>
      <c r="VTE62" s="265"/>
      <c r="VTF62" s="265" t="s">
        <v>457</v>
      </c>
      <c r="VTG62" s="265"/>
      <c r="VTH62" s="265"/>
      <c r="VTI62" s="265"/>
      <c r="VTJ62" s="265"/>
      <c r="VTK62" s="265"/>
      <c r="VTL62" s="265"/>
      <c r="VTM62" s="265"/>
      <c r="VTN62" s="265"/>
      <c r="VTO62" s="265"/>
      <c r="VTP62" s="265"/>
      <c r="VTQ62" s="265"/>
      <c r="VTR62" s="265"/>
      <c r="VTS62" s="265"/>
      <c r="VTT62" s="265"/>
      <c r="VTU62" s="265"/>
      <c r="VTV62" s="265" t="s">
        <v>457</v>
      </c>
      <c r="VTW62" s="265"/>
      <c r="VTX62" s="265"/>
      <c r="VTY62" s="265"/>
      <c r="VTZ62" s="265"/>
      <c r="VUA62" s="265"/>
      <c r="VUB62" s="265"/>
      <c r="VUC62" s="265"/>
      <c r="VUD62" s="265"/>
      <c r="VUE62" s="265"/>
      <c r="VUF62" s="265"/>
      <c r="VUG62" s="265"/>
      <c r="VUH62" s="265"/>
      <c r="VUI62" s="265"/>
      <c r="VUJ62" s="265"/>
      <c r="VUK62" s="265"/>
      <c r="VUL62" s="265" t="s">
        <v>457</v>
      </c>
      <c r="VUM62" s="265"/>
      <c r="VUN62" s="265"/>
      <c r="VUO62" s="265"/>
      <c r="VUP62" s="265"/>
      <c r="VUQ62" s="265"/>
      <c r="VUR62" s="265"/>
      <c r="VUS62" s="265"/>
      <c r="VUT62" s="265"/>
      <c r="VUU62" s="265"/>
      <c r="VUV62" s="265"/>
      <c r="VUW62" s="265"/>
      <c r="VUX62" s="265"/>
      <c r="VUY62" s="265"/>
      <c r="VUZ62" s="265"/>
      <c r="VVA62" s="265"/>
      <c r="VVB62" s="265" t="s">
        <v>457</v>
      </c>
      <c r="VVC62" s="265"/>
      <c r="VVD62" s="265"/>
      <c r="VVE62" s="265"/>
      <c r="VVF62" s="265"/>
      <c r="VVG62" s="265"/>
      <c r="VVH62" s="265"/>
      <c r="VVI62" s="265"/>
      <c r="VVJ62" s="265"/>
      <c r="VVK62" s="265"/>
      <c r="VVL62" s="265"/>
      <c r="VVM62" s="265"/>
      <c r="VVN62" s="265"/>
      <c r="VVO62" s="265"/>
      <c r="VVP62" s="265"/>
      <c r="VVQ62" s="265"/>
      <c r="VVR62" s="265" t="s">
        <v>457</v>
      </c>
      <c r="VVS62" s="265"/>
      <c r="VVT62" s="265"/>
      <c r="VVU62" s="265"/>
      <c r="VVV62" s="265"/>
      <c r="VVW62" s="265"/>
      <c r="VVX62" s="265"/>
      <c r="VVY62" s="265"/>
      <c r="VVZ62" s="265"/>
      <c r="VWA62" s="265"/>
      <c r="VWB62" s="265"/>
      <c r="VWC62" s="265"/>
      <c r="VWD62" s="265"/>
      <c r="VWE62" s="265"/>
      <c r="VWF62" s="265"/>
      <c r="VWG62" s="265"/>
      <c r="VWH62" s="265" t="s">
        <v>457</v>
      </c>
      <c r="VWI62" s="265"/>
      <c r="VWJ62" s="265"/>
      <c r="VWK62" s="265"/>
      <c r="VWL62" s="265"/>
      <c r="VWM62" s="265"/>
      <c r="VWN62" s="265"/>
      <c r="VWO62" s="265"/>
      <c r="VWP62" s="265"/>
      <c r="VWQ62" s="265"/>
      <c r="VWR62" s="265"/>
      <c r="VWS62" s="265"/>
      <c r="VWT62" s="265"/>
      <c r="VWU62" s="265"/>
      <c r="VWV62" s="265"/>
      <c r="VWW62" s="265"/>
      <c r="VWX62" s="265" t="s">
        <v>457</v>
      </c>
      <c r="VWY62" s="265"/>
      <c r="VWZ62" s="265"/>
      <c r="VXA62" s="265"/>
      <c r="VXB62" s="265"/>
      <c r="VXC62" s="265"/>
      <c r="VXD62" s="265"/>
      <c r="VXE62" s="265"/>
      <c r="VXF62" s="265"/>
      <c r="VXG62" s="265"/>
      <c r="VXH62" s="265"/>
      <c r="VXI62" s="265"/>
      <c r="VXJ62" s="265"/>
      <c r="VXK62" s="265"/>
      <c r="VXL62" s="265"/>
      <c r="VXM62" s="265"/>
      <c r="VXN62" s="265" t="s">
        <v>457</v>
      </c>
      <c r="VXO62" s="265"/>
      <c r="VXP62" s="265"/>
      <c r="VXQ62" s="265"/>
      <c r="VXR62" s="265"/>
      <c r="VXS62" s="265"/>
      <c r="VXT62" s="265"/>
      <c r="VXU62" s="265"/>
      <c r="VXV62" s="265"/>
      <c r="VXW62" s="265"/>
      <c r="VXX62" s="265"/>
      <c r="VXY62" s="265"/>
      <c r="VXZ62" s="265"/>
      <c r="VYA62" s="265"/>
      <c r="VYB62" s="265"/>
      <c r="VYC62" s="265"/>
      <c r="VYD62" s="265" t="s">
        <v>457</v>
      </c>
      <c r="VYE62" s="265"/>
      <c r="VYF62" s="265"/>
      <c r="VYG62" s="265"/>
      <c r="VYH62" s="265"/>
      <c r="VYI62" s="265"/>
      <c r="VYJ62" s="265"/>
      <c r="VYK62" s="265"/>
      <c r="VYL62" s="265"/>
      <c r="VYM62" s="265"/>
      <c r="VYN62" s="265"/>
      <c r="VYO62" s="265"/>
      <c r="VYP62" s="265"/>
      <c r="VYQ62" s="265"/>
      <c r="VYR62" s="265"/>
      <c r="VYS62" s="265"/>
      <c r="VYT62" s="265" t="s">
        <v>457</v>
      </c>
      <c r="VYU62" s="265"/>
      <c r="VYV62" s="265"/>
      <c r="VYW62" s="265"/>
      <c r="VYX62" s="265"/>
      <c r="VYY62" s="265"/>
      <c r="VYZ62" s="265"/>
      <c r="VZA62" s="265"/>
      <c r="VZB62" s="265"/>
      <c r="VZC62" s="265"/>
      <c r="VZD62" s="265"/>
      <c r="VZE62" s="265"/>
      <c r="VZF62" s="265"/>
      <c r="VZG62" s="265"/>
      <c r="VZH62" s="265"/>
      <c r="VZI62" s="265"/>
      <c r="VZJ62" s="265" t="s">
        <v>457</v>
      </c>
      <c r="VZK62" s="265"/>
      <c r="VZL62" s="265"/>
      <c r="VZM62" s="265"/>
      <c r="VZN62" s="265"/>
      <c r="VZO62" s="265"/>
      <c r="VZP62" s="265"/>
      <c r="VZQ62" s="265"/>
      <c r="VZR62" s="265"/>
      <c r="VZS62" s="265"/>
      <c r="VZT62" s="265"/>
      <c r="VZU62" s="265"/>
      <c r="VZV62" s="265"/>
      <c r="VZW62" s="265"/>
      <c r="VZX62" s="265"/>
      <c r="VZY62" s="265"/>
      <c r="VZZ62" s="265" t="s">
        <v>457</v>
      </c>
      <c r="WAA62" s="265"/>
      <c r="WAB62" s="265"/>
      <c r="WAC62" s="265"/>
      <c r="WAD62" s="265"/>
      <c r="WAE62" s="265"/>
      <c r="WAF62" s="265"/>
      <c r="WAG62" s="265"/>
      <c r="WAH62" s="265"/>
      <c r="WAI62" s="265"/>
      <c r="WAJ62" s="265"/>
      <c r="WAK62" s="265"/>
      <c r="WAL62" s="265"/>
      <c r="WAM62" s="265"/>
      <c r="WAN62" s="265"/>
      <c r="WAO62" s="265"/>
      <c r="WAP62" s="265" t="s">
        <v>457</v>
      </c>
      <c r="WAQ62" s="265"/>
      <c r="WAR62" s="265"/>
      <c r="WAS62" s="265"/>
      <c r="WAT62" s="265"/>
      <c r="WAU62" s="265"/>
      <c r="WAV62" s="265"/>
      <c r="WAW62" s="265"/>
      <c r="WAX62" s="265"/>
      <c r="WAY62" s="265"/>
      <c r="WAZ62" s="265"/>
      <c r="WBA62" s="265"/>
      <c r="WBB62" s="265"/>
      <c r="WBC62" s="265"/>
      <c r="WBD62" s="265"/>
      <c r="WBE62" s="265"/>
      <c r="WBF62" s="265" t="s">
        <v>457</v>
      </c>
      <c r="WBG62" s="265"/>
      <c r="WBH62" s="265"/>
      <c r="WBI62" s="265"/>
      <c r="WBJ62" s="265"/>
      <c r="WBK62" s="265"/>
      <c r="WBL62" s="265"/>
      <c r="WBM62" s="265"/>
      <c r="WBN62" s="265"/>
      <c r="WBO62" s="265"/>
      <c r="WBP62" s="265"/>
      <c r="WBQ62" s="265"/>
      <c r="WBR62" s="265"/>
      <c r="WBS62" s="265"/>
      <c r="WBT62" s="265"/>
      <c r="WBU62" s="265"/>
      <c r="WBV62" s="265" t="s">
        <v>457</v>
      </c>
      <c r="WBW62" s="265"/>
      <c r="WBX62" s="265"/>
      <c r="WBY62" s="265"/>
      <c r="WBZ62" s="265"/>
      <c r="WCA62" s="265"/>
      <c r="WCB62" s="265"/>
      <c r="WCC62" s="265"/>
      <c r="WCD62" s="265"/>
      <c r="WCE62" s="265"/>
      <c r="WCF62" s="265"/>
      <c r="WCG62" s="265"/>
      <c r="WCH62" s="265"/>
      <c r="WCI62" s="265"/>
      <c r="WCJ62" s="265"/>
      <c r="WCK62" s="265"/>
      <c r="WCL62" s="265" t="s">
        <v>457</v>
      </c>
      <c r="WCM62" s="265"/>
      <c r="WCN62" s="265"/>
      <c r="WCO62" s="265"/>
      <c r="WCP62" s="265"/>
      <c r="WCQ62" s="265"/>
      <c r="WCR62" s="265"/>
      <c r="WCS62" s="265"/>
      <c r="WCT62" s="265"/>
      <c r="WCU62" s="265"/>
      <c r="WCV62" s="265"/>
      <c r="WCW62" s="265"/>
      <c r="WCX62" s="265"/>
      <c r="WCY62" s="265"/>
      <c r="WCZ62" s="265"/>
      <c r="WDA62" s="265"/>
      <c r="WDB62" s="265" t="s">
        <v>457</v>
      </c>
      <c r="WDC62" s="265"/>
      <c r="WDD62" s="265"/>
      <c r="WDE62" s="265"/>
      <c r="WDF62" s="265"/>
      <c r="WDG62" s="265"/>
      <c r="WDH62" s="265"/>
      <c r="WDI62" s="265"/>
      <c r="WDJ62" s="265"/>
      <c r="WDK62" s="265"/>
      <c r="WDL62" s="265"/>
      <c r="WDM62" s="265"/>
      <c r="WDN62" s="265"/>
      <c r="WDO62" s="265"/>
      <c r="WDP62" s="265"/>
      <c r="WDQ62" s="265"/>
      <c r="WDR62" s="265" t="s">
        <v>457</v>
      </c>
      <c r="WDS62" s="265"/>
      <c r="WDT62" s="265"/>
      <c r="WDU62" s="265"/>
      <c r="WDV62" s="265"/>
      <c r="WDW62" s="265"/>
      <c r="WDX62" s="265"/>
      <c r="WDY62" s="265"/>
      <c r="WDZ62" s="265"/>
      <c r="WEA62" s="265"/>
      <c r="WEB62" s="265"/>
      <c r="WEC62" s="265"/>
      <c r="WED62" s="265"/>
      <c r="WEE62" s="265"/>
      <c r="WEF62" s="265"/>
      <c r="WEG62" s="265"/>
      <c r="WEH62" s="265" t="s">
        <v>457</v>
      </c>
      <c r="WEI62" s="265"/>
      <c r="WEJ62" s="265"/>
      <c r="WEK62" s="265"/>
      <c r="WEL62" s="265"/>
      <c r="WEM62" s="265"/>
      <c r="WEN62" s="265"/>
      <c r="WEO62" s="265"/>
      <c r="WEP62" s="265"/>
      <c r="WEQ62" s="265"/>
      <c r="WER62" s="265"/>
      <c r="WES62" s="265"/>
      <c r="WET62" s="265"/>
      <c r="WEU62" s="265"/>
      <c r="WEV62" s="265"/>
      <c r="WEW62" s="265"/>
      <c r="WEX62" s="265" t="s">
        <v>457</v>
      </c>
      <c r="WEY62" s="265"/>
      <c r="WEZ62" s="265"/>
      <c r="WFA62" s="265"/>
      <c r="WFB62" s="265"/>
      <c r="WFC62" s="265"/>
      <c r="WFD62" s="265"/>
      <c r="WFE62" s="265"/>
      <c r="WFF62" s="265"/>
      <c r="WFG62" s="265"/>
      <c r="WFH62" s="265"/>
      <c r="WFI62" s="265"/>
      <c r="WFJ62" s="265"/>
      <c r="WFK62" s="265"/>
      <c r="WFL62" s="265"/>
      <c r="WFM62" s="265"/>
      <c r="WFN62" s="265" t="s">
        <v>457</v>
      </c>
      <c r="WFO62" s="265"/>
      <c r="WFP62" s="265"/>
      <c r="WFQ62" s="265"/>
      <c r="WFR62" s="265"/>
      <c r="WFS62" s="265"/>
      <c r="WFT62" s="265"/>
      <c r="WFU62" s="265"/>
      <c r="WFV62" s="265"/>
      <c r="WFW62" s="265"/>
      <c r="WFX62" s="265"/>
      <c r="WFY62" s="265"/>
      <c r="WFZ62" s="265"/>
      <c r="WGA62" s="265"/>
      <c r="WGB62" s="265"/>
      <c r="WGC62" s="265"/>
      <c r="WGD62" s="265" t="s">
        <v>457</v>
      </c>
      <c r="WGE62" s="265"/>
      <c r="WGF62" s="265"/>
      <c r="WGG62" s="265"/>
      <c r="WGH62" s="265"/>
      <c r="WGI62" s="265"/>
      <c r="WGJ62" s="265"/>
      <c r="WGK62" s="265"/>
      <c r="WGL62" s="265"/>
      <c r="WGM62" s="265"/>
      <c r="WGN62" s="265"/>
      <c r="WGO62" s="265"/>
      <c r="WGP62" s="265"/>
      <c r="WGQ62" s="265"/>
      <c r="WGR62" s="265"/>
      <c r="WGS62" s="265"/>
      <c r="WGT62" s="265" t="s">
        <v>457</v>
      </c>
      <c r="WGU62" s="265"/>
      <c r="WGV62" s="265"/>
      <c r="WGW62" s="265"/>
      <c r="WGX62" s="265"/>
      <c r="WGY62" s="265"/>
      <c r="WGZ62" s="265"/>
      <c r="WHA62" s="265"/>
      <c r="WHB62" s="265"/>
      <c r="WHC62" s="265"/>
      <c r="WHD62" s="265"/>
      <c r="WHE62" s="265"/>
      <c r="WHF62" s="265"/>
      <c r="WHG62" s="265"/>
      <c r="WHH62" s="265"/>
      <c r="WHI62" s="265"/>
      <c r="WHJ62" s="265" t="s">
        <v>457</v>
      </c>
      <c r="WHK62" s="265"/>
      <c r="WHL62" s="265"/>
      <c r="WHM62" s="265"/>
      <c r="WHN62" s="265"/>
      <c r="WHO62" s="265"/>
      <c r="WHP62" s="265"/>
      <c r="WHQ62" s="265"/>
      <c r="WHR62" s="265"/>
      <c r="WHS62" s="265"/>
      <c r="WHT62" s="265"/>
      <c r="WHU62" s="265"/>
      <c r="WHV62" s="265"/>
      <c r="WHW62" s="265"/>
      <c r="WHX62" s="265"/>
      <c r="WHY62" s="265"/>
      <c r="WHZ62" s="265" t="s">
        <v>457</v>
      </c>
      <c r="WIA62" s="265"/>
      <c r="WIB62" s="265"/>
      <c r="WIC62" s="265"/>
      <c r="WID62" s="265"/>
      <c r="WIE62" s="265"/>
      <c r="WIF62" s="265"/>
      <c r="WIG62" s="265"/>
      <c r="WIH62" s="265"/>
      <c r="WII62" s="265"/>
      <c r="WIJ62" s="265"/>
      <c r="WIK62" s="265"/>
      <c r="WIL62" s="265"/>
      <c r="WIM62" s="265"/>
      <c r="WIN62" s="265"/>
      <c r="WIO62" s="265"/>
      <c r="WIP62" s="265" t="s">
        <v>457</v>
      </c>
      <c r="WIQ62" s="265"/>
      <c r="WIR62" s="265"/>
      <c r="WIS62" s="265"/>
      <c r="WIT62" s="265"/>
      <c r="WIU62" s="265"/>
      <c r="WIV62" s="265"/>
      <c r="WIW62" s="265"/>
      <c r="WIX62" s="265"/>
      <c r="WIY62" s="265"/>
      <c r="WIZ62" s="265"/>
      <c r="WJA62" s="265"/>
      <c r="WJB62" s="265"/>
      <c r="WJC62" s="265"/>
      <c r="WJD62" s="265"/>
      <c r="WJE62" s="265"/>
      <c r="WJF62" s="265" t="s">
        <v>457</v>
      </c>
      <c r="WJG62" s="265"/>
      <c r="WJH62" s="265"/>
      <c r="WJI62" s="265"/>
      <c r="WJJ62" s="265"/>
      <c r="WJK62" s="265"/>
      <c r="WJL62" s="265"/>
      <c r="WJM62" s="265"/>
      <c r="WJN62" s="265"/>
      <c r="WJO62" s="265"/>
      <c r="WJP62" s="265"/>
      <c r="WJQ62" s="265"/>
      <c r="WJR62" s="265"/>
      <c r="WJS62" s="265"/>
      <c r="WJT62" s="265"/>
      <c r="WJU62" s="265"/>
      <c r="WJV62" s="265" t="s">
        <v>457</v>
      </c>
      <c r="WJW62" s="265"/>
      <c r="WJX62" s="265"/>
      <c r="WJY62" s="265"/>
      <c r="WJZ62" s="265"/>
      <c r="WKA62" s="265"/>
      <c r="WKB62" s="265"/>
      <c r="WKC62" s="265"/>
      <c r="WKD62" s="265"/>
      <c r="WKE62" s="265"/>
      <c r="WKF62" s="265"/>
      <c r="WKG62" s="265"/>
      <c r="WKH62" s="265"/>
      <c r="WKI62" s="265"/>
      <c r="WKJ62" s="265"/>
      <c r="WKK62" s="265"/>
      <c r="WKL62" s="265" t="s">
        <v>457</v>
      </c>
      <c r="WKM62" s="265"/>
      <c r="WKN62" s="265"/>
      <c r="WKO62" s="265"/>
      <c r="WKP62" s="265"/>
      <c r="WKQ62" s="265"/>
      <c r="WKR62" s="265"/>
      <c r="WKS62" s="265"/>
      <c r="WKT62" s="265"/>
      <c r="WKU62" s="265"/>
      <c r="WKV62" s="265"/>
      <c r="WKW62" s="265"/>
      <c r="WKX62" s="265"/>
      <c r="WKY62" s="265"/>
      <c r="WKZ62" s="265"/>
      <c r="WLA62" s="265"/>
      <c r="WLB62" s="265" t="s">
        <v>457</v>
      </c>
      <c r="WLC62" s="265"/>
      <c r="WLD62" s="265"/>
      <c r="WLE62" s="265"/>
      <c r="WLF62" s="265"/>
      <c r="WLG62" s="265"/>
      <c r="WLH62" s="265"/>
      <c r="WLI62" s="265"/>
      <c r="WLJ62" s="265"/>
      <c r="WLK62" s="265"/>
      <c r="WLL62" s="265"/>
      <c r="WLM62" s="265"/>
      <c r="WLN62" s="265"/>
      <c r="WLO62" s="265"/>
      <c r="WLP62" s="265"/>
      <c r="WLQ62" s="265"/>
      <c r="WLR62" s="265" t="s">
        <v>457</v>
      </c>
      <c r="WLS62" s="265"/>
      <c r="WLT62" s="265"/>
      <c r="WLU62" s="265"/>
      <c r="WLV62" s="265"/>
      <c r="WLW62" s="265"/>
      <c r="WLX62" s="265"/>
      <c r="WLY62" s="265"/>
      <c r="WLZ62" s="265"/>
      <c r="WMA62" s="265"/>
      <c r="WMB62" s="265"/>
      <c r="WMC62" s="265"/>
      <c r="WMD62" s="265"/>
      <c r="WME62" s="265"/>
      <c r="WMF62" s="265"/>
      <c r="WMG62" s="265"/>
      <c r="WMH62" s="265" t="s">
        <v>457</v>
      </c>
      <c r="WMI62" s="265"/>
      <c r="WMJ62" s="265"/>
      <c r="WMK62" s="265"/>
      <c r="WML62" s="265"/>
      <c r="WMM62" s="265"/>
      <c r="WMN62" s="265"/>
      <c r="WMO62" s="265"/>
      <c r="WMP62" s="265"/>
      <c r="WMQ62" s="265"/>
      <c r="WMR62" s="265"/>
      <c r="WMS62" s="265"/>
      <c r="WMT62" s="265"/>
      <c r="WMU62" s="265"/>
      <c r="WMV62" s="265"/>
      <c r="WMW62" s="265"/>
      <c r="WMX62" s="265" t="s">
        <v>457</v>
      </c>
      <c r="WMY62" s="265"/>
      <c r="WMZ62" s="265"/>
      <c r="WNA62" s="265"/>
      <c r="WNB62" s="265"/>
      <c r="WNC62" s="265"/>
      <c r="WND62" s="265"/>
      <c r="WNE62" s="265"/>
      <c r="WNF62" s="265"/>
      <c r="WNG62" s="265"/>
      <c r="WNH62" s="265"/>
      <c r="WNI62" s="265"/>
      <c r="WNJ62" s="265"/>
      <c r="WNK62" s="265"/>
      <c r="WNL62" s="265"/>
      <c r="WNM62" s="265"/>
      <c r="WNN62" s="265" t="s">
        <v>457</v>
      </c>
      <c r="WNO62" s="265"/>
      <c r="WNP62" s="265"/>
      <c r="WNQ62" s="265"/>
      <c r="WNR62" s="265"/>
      <c r="WNS62" s="265"/>
      <c r="WNT62" s="265"/>
      <c r="WNU62" s="265"/>
      <c r="WNV62" s="265"/>
      <c r="WNW62" s="265"/>
      <c r="WNX62" s="265"/>
      <c r="WNY62" s="265"/>
      <c r="WNZ62" s="265"/>
      <c r="WOA62" s="265"/>
      <c r="WOB62" s="265"/>
      <c r="WOC62" s="265"/>
      <c r="WOD62" s="265" t="s">
        <v>457</v>
      </c>
      <c r="WOE62" s="265"/>
      <c r="WOF62" s="265"/>
      <c r="WOG62" s="265"/>
      <c r="WOH62" s="265"/>
      <c r="WOI62" s="265"/>
      <c r="WOJ62" s="265"/>
      <c r="WOK62" s="265"/>
      <c r="WOL62" s="265"/>
      <c r="WOM62" s="265"/>
      <c r="WON62" s="265"/>
      <c r="WOO62" s="265"/>
      <c r="WOP62" s="265"/>
      <c r="WOQ62" s="265"/>
      <c r="WOR62" s="265"/>
      <c r="WOS62" s="265"/>
      <c r="WOT62" s="265" t="s">
        <v>457</v>
      </c>
      <c r="WOU62" s="265"/>
      <c r="WOV62" s="265"/>
      <c r="WOW62" s="265"/>
      <c r="WOX62" s="265"/>
      <c r="WOY62" s="265"/>
      <c r="WOZ62" s="265"/>
      <c r="WPA62" s="265"/>
      <c r="WPB62" s="265"/>
      <c r="WPC62" s="265"/>
      <c r="WPD62" s="265"/>
      <c r="WPE62" s="265"/>
      <c r="WPF62" s="265"/>
      <c r="WPG62" s="265"/>
      <c r="WPH62" s="265"/>
      <c r="WPI62" s="265"/>
      <c r="WPJ62" s="265" t="s">
        <v>457</v>
      </c>
      <c r="WPK62" s="265"/>
      <c r="WPL62" s="265"/>
      <c r="WPM62" s="265"/>
      <c r="WPN62" s="265"/>
      <c r="WPO62" s="265"/>
      <c r="WPP62" s="265"/>
      <c r="WPQ62" s="265"/>
      <c r="WPR62" s="265"/>
      <c r="WPS62" s="265"/>
      <c r="WPT62" s="265"/>
      <c r="WPU62" s="265"/>
      <c r="WPV62" s="265"/>
      <c r="WPW62" s="265"/>
      <c r="WPX62" s="265"/>
      <c r="WPY62" s="265"/>
      <c r="WPZ62" s="265" t="s">
        <v>457</v>
      </c>
      <c r="WQA62" s="265"/>
      <c r="WQB62" s="265"/>
      <c r="WQC62" s="265"/>
      <c r="WQD62" s="265"/>
      <c r="WQE62" s="265"/>
      <c r="WQF62" s="265"/>
      <c r="WQG62" s="265"/>
      <c r="WQH62" s="265"/>
      <c r="WQI62" s="265"/>
      <c r="WQJ62" s="265"/>
      <c r="WQK62" s="265"/>
      <c r="WQL62" s="265"/>
      <c r="WQM62" s="265"/>
      <c r="WQN62" s="265"/>
      <c r="WQO62" s="265"/>
      <c r="WQP62" s="265" t="s">
        <v>457</v>
      </c>
      <c r="WQQ62" s="265"/>
      <c r="WQR62" s="265"/>
      <c r="WQS62" s="265"/>
      <c r="WQT62" s="265"/>
      <c r="WQU62" s="265"/>
      <c r="WQV62" s="265"/>
      <c r="WQW62" s="265"/>
      <c r="WQX62" s="265"/>
      <c r="WQY62" s="265"/>
      <c r="WQZ62" s="265"/>
      <c r="WRA62" s="265"/>
      <c r="WRB62" s="265"/>
      <c r="WRC62" s="265"/>
      <c r="WRD62" s="265"/>
      <c r="WRE62" s="265"/>
      <c r="WRF62" s="265" t="s">
        <v>457</v>
      </c>
      <c r="WRG62" s="265"/>
      <c r="WRH62" s="265"/>
      <c r="WRI62" s="265"/>
      <c r="WRJ62" s="265"/>
      <c r="WRK62" s="265"/>
      <c r="WRL62" s="265"/>
      <c r="WRM62" s="265"/>
      <c r="WRN62" s="265"/>
      <c r="WRO62" s="265"/>
      <c r="WRP62" s="265"/>
      <c r="WRQ62" s="265"/>
      <c r="WRR62" s="265"/>
      <c r="WRS62" s="265"/>
      <c r="WRT62" s="265"/>
      <c r="WRU62" s="265"/>
      <c r="WRV62" s="265" t="s">
        <v>457</v>
      </c>
      <c r="WRW62" s="265"/>
      <c r="WRX62" s="265"/>
      <c r="WRY62" s="265"/>
      <c r="WRZ62" s="265"/>
      <c r="WSA62" s="265"/>
      <c r="WSB62" s="265"/>
      <c r="WSC62" s="265"/>
      <c r="WSD62" s="265"/>
      <c r="WSE62" s="265"/>
      <c r="WSF62" s="265"/>
      <c r="WSG62" s="265"/>
      <c r="WSH62" s="265"/>
      <c r="WSI62" s="265"/>
      <c r="WSJ62" s="265"/>
      <c r="WSK62" s="265"/>
      <c r="WSL62" s="265" t="s">
        <v>457</v>
      </c>
      <c r="WSM62" s="265"/>
      <c r="WSN62" s="265"/>
      <c r="WSO62" s="265"/>
      <c r="WSP62" s="265"/>
      <c r="WSQ62" s="265"/>
      <c r="WSR62" s="265"/>
      <c r="WSS62" s="265"/>
      <c r="WST62" s="265"/>
      <c r="WSU62" s="265"/>
      <c r="WSV62" s="265"/>
      <c r="WSW62" s="265"/>
      <c r="WSX62" s="265"/>
      <c r="WSY62" s="265"/>
      <c r="WSZ62" s="265"/>
      <c r="WTA62" s="265"/>
      <c r="WTB62" s="265" t="s">
        <v>457</v>
      </c>
      <c r="WTC62" s="265"/>
      <c r="WTD62" s="265"/>
      <c r="WTE62" s="265"/>
      <c r="WTF62" s="265"/>
      <c r="WTG62" s="265"/>
      <c r="WTH62" s="265"/>
      <c r="WTI62" s="265"/>
      <c r="WTJ62" s="265"/>
      <c r="WTK62" s="265"/>
      <c r="WTL62" s="265"/>
      <c r="WTM62" s="265"/>
      <c r="WTN62" s="265"/>
      <c r="WTO62" s="265"/>
      <c r="WTP62" s="265"/>
      <c r="WTQ62" s="265"/>
      <c r="WTR62" s="265" t="s">
        <v>457</v>
      </c>
      <c r="WTS62" s="265"/>
      <c r="WTT62" s="265"/>
      <c r="WTU62" s="265"/>
      <c r="WTV62" s="265"/>
      <c r="WTW62" s="265"/>
      <c r="WTX62" s="265"/>
      <c r="WTY62" s="265"/>
      <c r="WTZ62" s="265"/>
      <c r="WUA62" s="265"/>
      <c r="WUB62" s="265"/>
      <c r="WUC62" s="265"/>
      <c r="WUD62" s="265"/>
      <c r="WUE62" s="265"/>
      <c r="WUF62" s="265"/>
      <c r="WUG62" s="265"/>
      <c r="WUH62" s="265" t="s">
        <v>457</v>
      </c>
      <c r="WUI62" s="265"/>
      <c r="WUJ62" s="265"/>
      <c r="WUK62" s="265"/>
      <c r="WUL62" s="265"/>
      <c r="WUM62" s="265"/>
      <c r="WUN62" s="265"/>
      <c r="WUO62" s="265"/>
      <c r="WUP62" s="265"/>
      <c r="WUQ62" s="265"/>
      <c r="WUR62" s="265"/>
      <c r="WUS62" s="265"/>
      <c r="WUT62" s="265"/>
      <c r="WUU62" s="265"/>
      <c r="WUV62" s="265"/>
      <c r="WUW62" s="265"/>
      <c r="WUX62" s="265" t="s">
        <v>457</v>
      </c>
      <c r="WUY62" s="265"/>
      <c r="WUZ62" s="265"/>
      <c r="WVA62" s="265"/>
      <c r="WVB62" s="265"/>
      <c r="WVC62" s="265"/>
      <c r="WVD62" s="265"/>
      <c r="WVE62" s="265"/>
      <c r="WVF62" s="265"/>
      <c r="WVG62" s="265"/>
      <c r="WVH62" s="265"/>
      <c r="WVI62" s="265"/>
      <c r="WVJ62" s="265"/>
      <c r="WVK62" s="265"/>
      <c r="WVL62" s="265"/>
      <c r="WVM62" s="265"/>
      <c r="WVN62" s="265" t="s">
        <v>457</v>
      </c>
      <c r="WVO62" s="265"/>
      <c r="WVP62" s="265"/>
      <c r="WVQ62" s="265"/>
      <c r="WVR62" s="265"/>
      <c r="WVS62" s="265"/>
      <c r="WVT62" s="265"/>
      <c r="WVU62" s="265"/>
      <c r="WVV62" s="265"/>
      <c r="WVW62" s="265"/>
      <c r="WVX62" s="265"/>
      <c r="WVY62" s="265"/>
      <c r="WVZ62" s="265"/>
      <c r="WWA62" s="265"/>
      <c r="WWB62" s="265"/>
      <c r="WWC62" s="265"/>
      <c r="WWD62" s="265" t="s">
        <v>457</v>
      </c>
      <c r="WWE62" s="265"/>
      <c r="WWF62" s="265"/>
      <c r="WWG62" s="265"/>
      <c r="WWH62" s="265"/>
      <c r="WWI62" s="265"/>
      <c r="WWJ62" s="265"/>
      <c r="WWK62" s="265"/>
      <c r="WWL62" s="265"/>
      <c r="WWM62" s="265"/>
      <c r="WWN62" s="265"/>
      <c r="WWO62" s="265"/>
      <c r="WWP62" s="265"/>
      <c r="WWQ62" s="265"/>
      <c r="WWR62" s="265"/>
      <c r="WWS62" s="265"/>
      <c r="WWT62" s="265" t="s">
        <v>457</v>
      </c>
      <c r="WWU62" s="265"/>
      <c r="WWV62" s="265"/>
      <c r="WWW62" s="265"/>
      <c r="WWX62" s="265"/>
      <c r="WWY62" s="265"/>
      <c r="WWZ62" s="265"/>
      <c r="WXA62" s="265"/>
      <c r="WXB62" s="265"/>
      <c r="WXC62" s="265"/>
      <c r="WXD62" s="265"/>
      <c r="WXE62" s="265"/>
      <c r="WXF62" s="265"/>
      <c r="WXG62" s="265"/>
      <c r="WXH62" s="265"/>
      <c r="WXI62" s="265"/>
      <c r="WXJ62" s="265" t="s">
        <v>457</v>
      </c>
      <c r="WXK62" s="265"/>
      <c r="WXL62" s="265"/>
      <c r="WXM62" s="265"/>
      <c r="WXN62" s="265"/>
      <c r="WXO62" s="265"/>
      <c r="WXP62" s="265"/>
      <c r="WXQ62" s="265"/>
      <c r="WXR62" s="265"/>
      <c r="WXS62" s="265"/>
      <c r="WXT62" s="265"/>
      <c r="WXU62" s="265"/>
      <c r="WXV62" s="265"/>
      <c r="WXW62" s="265"/>
      <c r="WXX62" s="265"/>
      <c r="WXY62" s="265"/>
    </row>
    <row r="64" spans="1:16197" ht="22.9" customHeight="1" x14ac:dyDescent="0.25">
      <c r="A64" s="60" t="s">
        <v>455</v>
      </c>
      <c r="B64" s="266" t="s">
        <v>3586</v>
      </c>
      <c r="C64" s="266"/>
      <c r="D64" s="46"/>
      <c r="E64" s="46"/>
      <c r="F64" s="267" t="s">
        <v>3510</v>
      </c>
      <c r="G64" s="267"/>
      <c r="H64" s="267"/>
      <c r="I64" s="267"/>
      <c r="J64" s="267"/>
      <c r="O64" s="48">
        <v>16</v>
      </c>
      <c r="AI64" s="49" t="s">
        <v>3509</v>
      </c>
    </row>
    <row r="65" spans="1:57" ht="22.9" customHeight="1" x14ac:dyDescent="0.25">
      <c r="A65" s="60" t="s">
        <v>516</v>
      </c>
      <c r="B65" s="268">
        <v>43739</v>
      </c>
      <c r="C65" s="268"/>
      <c r="D65" s="52" t="str">
        <f>B68&amp;YEAR(B65)</f>
        <v>SmallGroup2019</v>
      </c>
      <c r="E65" s="53"/>
      <c r="F65" s="267"/>
      <c r="G65" s="267"/>
      <c r="H65" s="267"/>
      <c r="I65" s="267"/>
      <c r="J65" s="267"/>
    </row>
    <row r="66" spans="1:57" ht="22.9" customHeight="1" x14ac:dyDescent="0.25">
      <c r="A66" s="60" t="s">
        <v>605</v>
      </c>
      <c r="B66" s="262" t="s">
        <v>3580</v>
      </c>
      <c r="C66" s="262"/>
      <c r="D66" s="54"/>
      <c r="E66" s="55" t="s">
        <v>632</v>
      </c>
      <c r="F66" s="54"/>
      <c r="G66" s="54"/>
      <c r="H66" s="54"/>
      <c r="I66" s="55" t="s">
        <v>632</v>
      </c>
      <c r="J66" s="56"/>
      <c r="K66" s="48"/>
      <c r="L66" s="48"/>
      <c r="M66" s="55" t="s">
        <v>632</v>
      </c>
      <c r="N66" s="55"/>
      <c r="O66" s="48"/>
      <c r="P66" s="48"/>
      <c r="Q66" s="55" t="s">
        <v>632</v>
      </c>
      <c r="R66" s="48"/>
      <c r="S66" s="48"/>
      <c r="T66" s="48"/>
      <c r="U66" s="55" t="s">
        <v>632</v>
      </c>
      <c r="V66" s="48"/>
      <c r="W66" s="48"/>
      <c r="X66" s="48"/>
      <c r="Y66" s="55" t="s">
        <v>632</v>
      </c>
      <c r="Z66" s="48"/>
      <c r="AA66" s="48"/>
      <c r="AB66" s="48"/>
      <c r="AC66" s="48"/>
      <c r="AD66" s="56"/>
      <c r="AE66" s="55" t="s">
        <v>632</v>
      </c>
      <c r="AF66" s="48"/>
      <c r="AG66" s="48"/>
      <c r="AH66" s="48"/>
      <c r="AI66" s="55" t="s">
        <v>632</v>
      </c>
      <c r="AJ66" s="48"/>
      <c r="AK66" s="48"/>
      <c r="AL66" s="48"/>
      <c r="AM66" s="55" t="s">
        <v>632</v>
      </c>
      <c r="AN66" s="48"/>
      <c r="AO66" s="48"/>
      <c r="AP66" s="57"/>
      <c r="AQ66" s="55" t="s">
        <v>632</v>
      </c>
      <c r="AR66" s="48"/>
      <c r="AS66" s="57"/>
      <c r="AT66" s="48"/>
      <c r="AU66" s="55" t="s">
        <v>632</v>
      </c>
      <c r="AV66" s="48"/>
      <c r="AW66" s="48"/>
      <c r="AX66" s="48"/>
      <c r="AY66" s="55" t="s">
        <v>632</v>
      </c>
      <c r="AZ66" s="48"/>
      <c r="BA66" s="58"/>
      <c r="BB66" s="57"/>
      <c r="BC66" s="55" t="s">
        <v>632</v>
      </c>
      <c r="BD66" s="55"/>
      <c r="BE66" s="59"/>
    </row>
    <row r="67" spans="1:57" ht="22.9" customHeight="1" x14ac:dyDescent="0.25">
      <c r="A67" s="60" t="s">
        <v>606</v>
      </c>
      <c r="B67" s="262">
        <v>2254444444</v>
      </c>
      <c r="C67" s="262"/>
      <c r="G67" s="1"/>
      <c r="AP67"/>
      <c r="AS67"/>
      <c r="AU67"/>
      <c r="BA67" s="58"/>
    </row>
    <row r="68" spans="1:57" ht="22.9" customHeight="1" x14ac:dyDescent="0.25">
      <c r="A68" s="60" t="s">
        <v>521</v>
      </c>
      <c r="B68" s="263" t="s">
        <v>3526</v>
      </c>
      <c r="C68" s="263"/>
      <c r="AO68" s="264" t="str">
        <f>IF($B$9="LargeGroup", "Equitable", "SNL")</f>
        <v>SNL</v>
      </c>
      <c r="AP68" s="264"/>
      <c r="AQ68" s="264"/>
      <c r="AR68" s="264"/>
      <c r="AS68" s="264"/>
      <c r="AT68" s="264"/>
      <c r="AU68" s="264"/>
      <c r="AV68" s="264"/>
      <c r="AW68" s="264" t="s">
        <v>3751</v>
      </c>
      <c r="AX68" s="264"/>
      <c r="AY68" s="264"/>
      <c r="AZ68" s="264"/>
      <c r="BA68" s="264"/>
      <c r="BB68" s="264"/>
    </row>
    <row r="69" spans="1:57" ht="22.9" customHeight="1" x14ac:dyDescent="0.25">
      <c r="A69" s="60"/>
      <c r="B69" s="152"/>
      <c r="C69" s="152"/>
      <c r="AO69" s="153"/>
      <c r="AP69" s="153"/>
      <c r="AQ69" s="153"/>
      <c r="AR69" s="153"/>
      <c r="AS69" s="153"/>
      <c r="AT69" s="153"/>
      <c r="AU69" s="153"/>
      <c r="AV69" s="153"/>
      <c r="AW69" s="153"/>
      <c r="AX69" s="153"/>
      <c r="AY69" s="153"/>
      <c r="AZ69" s="153"/>
      <c r="BA69" s="153"/>
      <c r="BB69" s="153"/>
    </row>
    <row r="70" spans="1:57" s="62" customFormat="1" ht="47.25" x14ac:dyDescent="0.25">
      <c r="A70" s="61"/>
      <c r="B70" s="63" t="s">
        <v>522</v>
      </c>
      <c r="C70" s="64" t="s">
        <v>0</v>
      </c>
      <c r="D70" s="64" t="s">
        <v>538</v>
      </c>
      <c r="E70" s="64" t="s">
        <v>8</v>
      </c>
      <c r="F70" s="64" t="s">
        <v>1</v>
      </c>
      <c r="G70" s="64" t="s">
        <v>454</v>
      </c>
      <c r="H70" s="64" t="s">
        <v>2</v>
      </c>
      <c r="I70" s="64" t="s">
        <v>3</v>
      </c>
      <c r="J70" s="64" t="s">
        <v>4</v>
      </c>
      <c r="K70" s="64" t="s">
        <v>5</v>
      </c>
      <c r="L70" s="64" t="s">
        <v>6</v>
      </c>
      <c r="M70" s="77" t="s">
        <v>7</v>
      </c>
      <c r="N70" s="77" t="s">
        <v>9</v>
      </c>
      <c r="O70" s="77" t="s">
        <v>10</v>
      </c>
      <c r="P70" s="77" t="s">
        <v>11</v>
      </c>
      <c r="Q70" s="77" t="s">
        <v>12</v>
      </c>
      <c r="R70" s="77" t="s">
        <v>542</v>
      </c>
      <c r="S70" s="77" t="s">
        <v>543</v>
      </c>
      <c r="T70" s="64" t="s">
        <v>517</v>
      </c>
      <c r="U70" s="64" t="s">
        <v>518</v>
      </c>
      <c r="V70" s="64" t="s">
        <v>13</v>
      </c>
      <c r="W70" s="64" t="s">
        <v>14</v>
      </c>
      <c r="X70" s="64" t="s">
        <v>15</v>
      </c>
      <c r="Y70" s="64" t="s">
        <v>16</v>
      </c>
      <c r="Z70" s="64" t="s">
        <v>17</v>
      </c>
      <c r="AA70" s="111" t="s">
        <v>18</v>
      </c>
      <c r="AB70" s="64" t="s">
        <v>637</v>
      </c>
      <c r="AC70" s="64" t="s">
        <v>20</v>
      </c>
      <c r="AD70" s="64" t="s">
        <v>3527</v>
      </c>
      <c r="AE70" s="64" t="s">
        <v>541</v>
      </c>
      <c r="AF70" s="64" t="s">
        <v>519</v>
      </c>
      <c r="AG70" s="64" t="s">
        <v>523</v>
      </c>
      <c r="AH70" s="64" t="s">
        <v>22</v>
      </c>
      <c r="AI70" s="64" t="s">
        <v>41</v>
      </c>
      <c r="AJ70" s="64" t="s">
        <v>548</v>
      </c>
      <c r="AK70" s="64" t="s">
        <v>544</v>
      </c>
      <c r="AL70" s="64" t="s">
        <v>546</v>
      </c>
      <c r="AM70" s="64" t="s">
        <v>42</v>
      </c>
      <c r="AN70" s="64" t="s">
        <v>57</v>
      </c>
      <c r="AO70" s="64" t="s">
        <v>24</v>
      </c>
      <c r="AP70" s="65" t="s">
        <v>63</v>
      </c>
      <c r="AQ70" s="64" t="s">
        <v>25</v>
      </c>
      <c r="AR70" s="64" t="s">
        <v>26</v>
      </c>
      <c r="AS70" s="65" t="s">
        <v>27</v>
      </c>
      <c r="AT70" s="65" t="s">
        <v>636</v>
      </c>
      <c r="AU70" s="65" t="s">
        <v>29</v>
      </c>
      <c r="AV70" s="64" t="s">
        <v>30</v>
      </c>
      <c r="AW70" s="64" t="s">
        <v>31</v>
      </c>
      <c r="AX70" s="64" t="s">
        <v>32</v>
      </c>
      <c r="AY70" s="64" t="s">
        <v>33</v>
      </c>
      <c r="AZ70" s="64" t="s">
        <v>34</v>
      </c>
      <c r="BA70" s="64" t="s">
        <v>35</v>
      </c>
      <c r="BB70" s="65" t="s">
        <v>36</v>
      </c>
      <c r="BC70" s="66" t="s">
        <v>540</v>
      </c>
      <c r="BD70" s="231" t="s">
        <v>3978</v>
      </c>
      <c r="BE70" s="75" t="s">
        <v>537</v>
      </c>
    </row>
    <row r="71" spans="1:57" x14ac:dyDescent="0.25">
      <c r="A71" s="4"/>
      <c r="B71" s="168" t="s">
        <v>3574</v>
      </c>
      <c r="C71" s="169" t="s">
        <v>3575</v>
      </c>
      <c r="D71" s="169"/>
      <c r="E71" s="170"/>
      <c r="F71" s="169" t="s">
        <v>3581</v>
      </c>
      <c r="G71" s="170" t="s">
        <v>3587</v>
      </c>
      <c r="H71" s="169" t="s">
        <v>3583</v>
      </c>
      <c r="I71" s="169" t="s">
        <v>46</v>
      </c>
      <c r="J71" s="171">
        <v>19632</v>
      </c>
      <c r="K71" s="169"/>
      <c r="L71" s="169" t="s">
        <v>40</v>
      </c>
      <c r="M71" s="172"/>
      <c r="N71" s="170"/>
      <c r="O71" s="170"/>
      <c r="P71" s="170"/>
      <c r="Q71" s="170" t="s">
        <v>58</v>
      </c>
      <c r="R71" s="170"/>
      <c r="S71" s="170"/>
      <c r="T71" s="169" t="s">
        <v>3577</v>
      </c>
      <c r="U71" s="169"/>
      <c r="V71" s="170" t="s">
        <v>3578</v>
      </c>
      <c r="W71" s="169" t="s">
        <v>460</v>
      </c>
      <c r="X71" s="169" t="s">
        <v>3584</v>
      </c>
      <c r="Y71" s="169" t="s">
        <v>3579</v>
      </c>
      <c r="Z71" s="173" t="s">
        <v>3585</v>
      </c>
      <c r="AA71" s="170"/>
      <c r="AB71" s="170"/>
      <c r="AC71" s="171">
        <v>40945</v>
      </c>
      <c r="AD71" s="174">
        <f t="shared" ref="AD71:AD82" si="6">$B$6</f>
        <v>43739</v>
      </c>
      <c r="AE71" s="170" t="s">
        <v>3586</v>
      </c>
      <c r="AF71" s="170"/>
      <c r="AG71" s="172"/>
      <c r="AH71" s="170"/>
      <c r="AI71" s="170" t="s">
        <v>652</v>
      </c>
      <c r="AJ71" s="170" t="s">
        <v>49</v>
      </c>
      <c r="AK71" s="170" t="s">
        <v>580</v>
      </c>
      <c r="AL71" s="170" t="s">
        <v>49</v>
      </c>
      <c r="AM71" s="170" t="s">
        <v>447</v>
      </c>
      <c r="AN71" s="170" t="s">
        <v>49</v>
      </c>
      <c r="AO71" s="170">
        <v>1</v>
      </c>
      <c r="AP71" s="175">
        <v>1.5</v>
      </c>
      <c r="AQ71" s="175" t="s">
        <v>48</v>
      </c>
      <c r="AR71" s="175"/>
      <c r="AS71" s="175"/>
      <c r="AT71" s="175"/>
      <c r="AU71" s="175"/>
      <c r="AV71" s="175"/>
      <c r="AW71" s="175"/>
      <c r="AX71" s="175"/>
      <c r="AY71" s="175"/>
      <c r="AZ71" s="175"/>
      <c r="BA71" s="175"/>
      <c r="BB71" s="175"/>
      <c r="BC71" s="176">
        <v>35349</v>
      </c>
      <c r="BD71" s="229">
        <f>IF(ISBLANK(J71)," ",ROUNDDOWN(YEARFRAC(AD71,(J71)),0))</f>
        <v>66</v>
      </c>
      <c r="BE71" s="76">
        <f ca="1">Validation!H285</f>
        <v>2</v>
      </c>
    </row>
    <row r="72" spans="1:57" x14ac:dyDescent="0.25">
      <c r="A72" s="4"/>
      <c r="B72" s="168" t="s">
        <v>3574</v>
      </c>
      <c r="C72" s="169" t="s">
        <v>3591</v>
      </c>
      <c r="D72" s="169"/>
      <c r="E72" s="170"/>
      <c r="F72" s="169" t="s">
        <v>3576</v>
      </c>
      <c r="G72" s="170" t="s">
        <v>3582</v>
      </c>
      <c r="H72" s="169" t="s">
        <v>3583</v>
      </c>
      <c r="I72" s="169" t="s">
        <v>46</v>
      </c>
      <c r="J72" s="171">
        <v>28765</v>
      </c>
      <c r="K72" s="169"/>
      <c r="L72" s="169" t="s">
        <v>39</v>
      </c>
      <c r="M72" s="172"/>
      <c r="N72" s="170"/>
      <c r="O72" s="170"/>
      <c r="P72" s="170"/>
      <c r="Q72" s="170" t="s">
        <v>639</v>
      </c>
      <c r="R72" s="170"/>
      <c r="S72" s="170"/>
      <c r="T72" s="169" t="s">
        <v>3592</v>
      </c>
      <c r="U72" s="169" t="s">
        <v>3593</v>
      </c>
      <c r="V72" s="170" t="s">
        <v>3578</v>
      </c>
      <c r="W72" s="169" t="s">
        <v>460</v>
      </c>
      <c r="X72" s="169" t="s">
        <v>3588</v>
      </c>
      <c r="Y72" s="169" t="s">
        <v>3594</v>
      </c>
      <c r="Z72" s="173" t="s">
        <v>3589</v>
      </c>
      <c r="AA72" s="170"/>
      <c r="AB72" s="170"/>
      <c r="AC72" s="171">
        <v>42521</v>
      </c>
      <c r="AD72" s="174">
        <f t="shared" si="6"/>
        <v>43739</v>
      </c>
      <c r="AE72" s="170" t="s">
        <v>3586</v>
      </c>
      <c r="AF72" s="170"/>
      <c r="AG72" s="172"/>
      <c r="AH72" s="170"/>
      <c r="AI72" s="170" t="s">
        <v>652</v>
      </c>
      <c r="AJ72" s="170" t="s">
        <v>50</v>
      </c>
      <c r="AK72" s="170" t="s">
        <v>580</v>
      </c>
      <c r="AL72" s="170" t="s">
        <v>50</v>
      </c>
      <c r="AM72" s="170" t="s">
        <v>447</v>
      </c>
      <c r="AN72" s="170" t="s">
        <v>50</v>
      </c>
      <c r="AO72" s="170">
        <v>1</v>
      </c>
      <c r="AP72" s="175">
        <v>1.5</v>
      </c>
      <c r="AQ72" s="175" t="s">
        <v>3636</v>
      </c>
      <c r="AR72" s="175"/>
      <c r="AS72" s="175"/>
      <c r="AT72" s="175"/>
      <c r="AU72" s="175"/>
      <c r="AV72" s="175"/>
      <c r="AW72" s="175"/>
      <c r="AX72" s="175"/>
      <c r="AY72" s="175"/>
      <c r="AZ72" s="175"/>
      <c r="BA72" s="175"/>
      <c r="BB72" s="175"/>
      <c r="BC72" s="176">
        <v>47846</v>
      </c>
      <c r="BD72" s="228">
        <f t="shared" ref="BD72:BD82" si="7">IF(ISBLANK(J72)," ",ROUNDDOWN(YEARFRAC(AD72,(J72)),0))</f>
        <v>40</v>
      </c>
      <c r="BE72" s="76">
        <f ca="1">Validation!H286</f>
        <v>2</v>
      </c>
    </row>
    <row r="73" spans="1:57" x14ac:dyDescent="0.25">
      <c r="A73" s="4"/>
      <c r="B73" s="168"/>
      <c r="C73" s="169" t="s">
        <v>3591</v>
      </c>
      <c r="D73" s="169" t="s">
        <v>3595</v>
      </c>
      <c r="E73" s="170" t="s">
        <v>37</v>
      </c>
      <c r="F73" s="169" t="s">
        <v>3590</v>
      </c>
      <c r="G73" s="170"/>
      <c r="H73" s="169" t="s">
        <v>3583</v>
      </c>
      <c r="I73" s="169" t="s">
        <v>47</v>
      </c>
      <c r="J73" s="171">
        <v>29116</v>
      </c>
      <c r="K73" s="170"/>
      <c r="L73" s="169"/>
      <c r="M73" s="172"/>
      <c r="N73" s="170"/>
      <c r="O73" s="170"/>
      <c r="P73" s="170"/>
      <c r="Q73" s="170" t="s">
        <v>639</v>
      </c>
      <c r="R73" s="170"/>
      <c r="S73" s="170"/>
      <c r="T73" s="169" t="str">
        <f>IF(IFERROR(VLOOKUP(Members92811[[#This Row],[Subscriber SSN]],$C$13:T72,18,FALSE), "") = 0, "",IFERROR(VLOOKUP(Members92811[[#This Row],[Subscriber SSN]],$C$13:T72,18,FALSE), ""))</f>
        <v>1320 Jefferson Avenue</v>
      </c>
      <c r="U73" s="169" t="str">
        <f>IFERROR(VLOOKUP(Members92811[[#This Row],[Subscriber SSN]],$C$13:U72,19,FALSE), "")</f>
        <v>Apt. 3243</v>
      </c>
      <c r="V73" s="170" t="str">
        <f>IF(IFERROR(VLOOKUP(Members92811[[#This Row],[Subscriber SSN]],$C$13:V72,20,FALSE), "") = 0, "", IFERROR(VLOOKUP(Members92811[[#This Row],[Subscriber SSN]],$C$13:V72,20,FALSE), ""))</f>
        <v>Baton Rouge</v>
      </c>
      <c r="W73" s="169" t="str">
        <f>IF(IFERROR(VLOOKUP(Members92811[[#This Row],[Subscriber SSN]],$C$13:W72,21,FALSE), "") = 0, "", IFERROR(VLOOKUP(Members92811[[#This Row],[Subscriber SSN]],$C$13:W72,21,FALSE), ""))</f>
        <v>LA</v>
      </c>
      <c r="X73" s="169" t="str">
        <f>IF(IFERROR(VLOOKUP(Members92811[[#This Row],[Subscriber SSN]],$C$13:X72,22,FALSE), "") = 0, "", IFERROR(VLOOKUP(Members92811[[#This Row],[Subscriber SSN]],$C$13:X72,22,FALSE), ""))</f>
        <v>70810</v>
      </c>
      <c r="Y73" s="169"/>
      <c r="Z73" s="177"/>
      <c r="AA73" s="170"/>
      <c r="AB73" s="170"/>
      <c r="AC73" s="171"/>
      <c r="AD73" s="174">
        <f t="shared" si="6"/>
        <v>43739</v>
      </c>
      <c r="AE73" s="170"/>
      <c r="AF73" s="170"/>
      <c r="AG73" s="172"/>
      <c r="AH73" s="170"/>
      <c r="AI73" s="170"/>
      <c r="AJ73" s="170"/>
      <c r="AK73" s="170"/>
      <c r="AL73" s="170"/>
      <c r="AM73" s="170"/>
      <c r="AN73" s="170"/>
      <c r="AO73" s="170"/>
      <c r="AP73" s="175"/>
      <c r="AQ73" s="175"/>
      <c r="AR73" s="175"/>
      <c r="AS73" s="175"/>
      <c r="AT73" s="175"/>
      <c r="AU73" s="175"/>
      <c r="AV73" s="175"/>
      <c r="AW73" s="175"/>
      <c r="AX73" s="175"/>
      <c r="AY73" s="175"/>
      <c r="AZ73" s="175"/>
      <c r="BA73" s="175"/>
      <c r="BB73" s="175"/>
      <c r="BC73" s="176"/>
      <c r="BD73" s="228">
        <f t="shared" si="7"/>
        <v>40</v>
      </c>
      <c r="BE73" s="76">
        <f ca="1">Validation!H287</f>
        <v>2</v>
      </c>
    </row>
    <row r="74" spans="1:57" x14ac:dyDescent="0.25">
      <c r="A74" s="4"/>
      <c r="B74" s="168" t="s">
        <v>3574</v>
      </c>
      <c r="C74" s="169" t="s">
        <v>3596</v>
      </c>
      <c r="D74" s="169"/>
      <c r="E74" s="170"/>
      <c r="F74" s="169" t="s">
        <v>3597</v>
      </c>
      <c r="G74" s="170" t="s">
        <v>3598</v>
      </c>
      <c r="H74" s="169" t="s">
        <v>3599</v>
      </c>
      <c r="I74" s="169" t="s">
        <v>47</v>
      </c>
      <c r="J74" s="171">
        <v>35595</v>
      </c>
      <c r="K74" s="170"/>
      <c r="L74" s="169" t="s">
        <v>39</v>
      </c>
      <c r="M74" s="172"/>
      <c r="N74" s="170"/>
      <c r="O74" s="170"/>
      <c r="P74" s="170"/>
      <c r="Q74" s="170"/>
      <c r="R74" s="170"/>
      <c r="S74" s="170"/>
      <c r="T74" s="169" t="s">
        <v>3600</v>
      </c>
      <c r="U74" s="169" t="str">
        <f>IFERROR(VLOOKUP(Members92811[[#This Row],[Subscriber SSN]],$C$13:U73,19,FALSE), "")</f>
        <v/>
      </c>
      <c r="V74" s="170" t="s">
        <v>3578</v>
      </c>
      <c r="W74" s="169" t="s">
        <v>460</v>
      </c>
      <c r="X74" s="169" t="s">
        <v>3601</v>
      </c>
      <c r="Y74" s="169" t="s">
        <v>3602</v>
      </c>
      <c r="Z74" s="173" t="s">
        <v>3603</v>
      </c>
      <c r="AA74" s="170"/>
      <c r="AB74" s="170"/>
      <c r="AC74" s="171">
        <v>43435</v>
      </c>
      <c r="AD74" s="174">
        <f t="shared" si="6"/>
        <v>43739</v>
      </c>
      <c r="AE74" s="170" t="s">
        <v>3586</v>
      </c>
      <c r="AF74" s="170"/>
      <c r="AG74" s="172"/>
      <c r="AH74" s="170"/>
      <c r="AI74" s="170" t="s">
        <v>652</v>
      </c>
      <c r="AJ74" s="170" t="s">
        <v>51</v>
      </c>
      <c r="AK74" s="170" t="s">
        <v>580</v>
      </c>
      <c r="AL74" s="170" t="s">
        <v>51</v>
      </c>
      <c r="AM74" s="170" t="s">
        <v>447</v>
      </c>
      <c r="AN74" s="170" t="s">
        <v>51</v>
      </c>
      <c r="AO74" s="170">
        <v>1</v>
      </c>
      <c r="AP74" s="175">
        <v>1.5</v>
      </c>
      <c r="AQ74" s="175" t="s">
        <v>3636</v>
      </c>
      <c r="AR74" s="175"/>
      <c r="AS74" s="175"/>
      <c r="AT74" s="175"/>
      <c r="AU74" s="175"/>
      <c r="AV74" s="175"/>
      <c r="AW74" s="175"/>
      <c r="AX74" s="175"/>
      <c r="AY74" s="175"/>
      <c r="AZ74" s="175"/>
      <c r="BA74" s="175"/>
      <c r="BB74" s="175"/>
      <c r="BC74" s="176">
        <v>50132</v>
      </c>
      <c r="BD74" s="228">
        <f t="shared" si="7"/>
        <v>22</v>
      </c>
      <c r="BE74" s="76">
        <f ca="1">Validation!H288</f>
        <v>2</v>
      </c>
    </row>
    <row r="75" spans="1:57" x14ac:dyDescent="0.25">
      <c r="A75" s="4"/>
      <c r="B75" s="168"/>
      <c r="C75" s="169" t="s">
        <v>3596</v>
      </c>
      <c r="D75" s="169" t="s">
        <v>3604</v>
      </c>
      <c r="E75" s="170" t="s">
        <v>619</v>
      </c>
      <c r="F75" s="169" t="s">
        <v>3605</v>
      </c>
      <c r="G75" s="170"/>
      <c r="H75" s="169" t="s">
        <v>3599</v>
      </c>
      <c r="I75" s="169" t="s">
        <v>46</v>
      </c>
      <c r="J75" s="171">
        <v>39184</v>
      </c>
      <c r="K75" s="170"/>
      <c r="L75" s="169"/>
      <c r="M75" s="172"/>
      <c r="N75" s="170"/>
      <c r="O75" s="170"/>
      <c r="P75" s="170"/>
      <c r="Q75" s="170"/>
      <c r="R75" s="170"/>
      <c r="S75" s="170"/>
      <c r="T75" s="169" t="str">
        <f>IF(IFERROR(VLOOKUP(Members92811[[#This Row],[Subscriber SSN]],$C$13:T74,18,FALSE), "") = 0, "",IFERROR(VLOOKUP(Members92811[[#This Row],[Subscriber SSN]],$C$13:T74,18,FALSE), ""))</f>
        <v>604 Adams Avenue</v>
      </c>
      <c r="U75" s="169" t="str">
        <f>IFERROR(VLOOKUP(Members92811[[#This Row],[Subscriber SSN]],$C$13:U74,19,FALSE), "")</f>
        <v/>
      </c>
      <c r="V75" s="170" t="str">
        <f>IF(IFERROR(VLOOKUP(Members92811[[#This Row],[Subscriber SSN]],$C$13:V74,20,FALSE), "") = 0, "", IFERROR(VLOOKUP(Members92811[[#This Row],[Subscriber SSN]],$C$13:V74,20,FALSE), ""))</f>
        <v>Baton Rouge</v>
      </c>
      <c r="W75" s="169" t="str">
        <f>IF(IFERROR(VLOOKUP(Members92811[[#This Row],[Subscriber SSN]],$C$13:W74,21,FALSE), "") = 0, "", IFERROR(VLOOKUP(Members92811[[#This Row],[Subscriber SSN]],$C$13:W74,21,FALSE), ""))</f>
        <v>LA</v>
      </c>
      <c r="X75" s="169" t="str">
        <f>IF(IFERROR(VLOOKUP(Members92811[[#This Row],[Subscriber SSN]],$C$13:X74,22,FALSE), "") = 0, "", IFERROR(VLOOKUP(Members92811[[#This Row],[Subscriber SSN]],$C$13:X74,22,FALSE), ""))</f>
        <v>70807</v>
      </c>
      <c r="Y75" s="169"/>
      <c r="Z75" s="177"/>
      <c r="AA75" s="170"/>
      <c r="AB75" s="170"/>
      <c r="AC75" s="171"/>
      <c r="AD75" s="174">
        <f t="shared" si="6"/>
        <v>43739</v>
      </c>
      <c r="AE75" s="170"/>
      <c r="AF75" s="170"/>
      <c r="AG75" s="172"/>
      <c r="AH75" s="170"/>
      <c r="AI75" s="170"/>
      <c r="AJ75" s="170"/>
      <c r="AK75" s="170"/>
      <c r="AL75" s="170"/>
      <c r="AM75" s="170"/>
      <c r="AN75" s="170"/>
      <c r="AO75" s="170"/>
      <c r="AP75" s="175"/>
      <c r="AQ75" s="175"/>
      <c r="AR75" s="175"/>
      <c r="AS75" s="175"/>
      <c r="AT75" s="175"/>
      <c r="AU75" s="175"/>
      <c r="AV75" s="175"/>
      <c r="AW75" s="175"/>
      <c r="AX75" s="175"/>
      <c r="AY75" s="175"/>
      <c r="AZ75" s="175"/>
      <c r="BA75" s="175"/>
      <c r="BB75" s="175"/>
      <c r="BC75" s="176"/>
      <c r="BD75" s="228">
        <f t="shared" si="7"/>
        <v>12</v>
      </c>
      <c r="BE75" s="76">
        <f ca="1">Validation!H289</f>
        <v>2</v>
      </c>
    </row>
    <row r="76" spans="1:57" x14ac:dyDescent="0.25">
      <c r="A76" s="4"/>
      <c r="B76" s="168"/>
      <c r="C76" s="169" t="s">
        <v>3596</v>
      </c>
      <c r="D76" s="169" t="s">
        <v>3606</v>
      </c>
      <c r="E76" s="170" t="s">
        <v>619</v>
      </c>
      <c r="F76" s="169" t="s">
        <v>3607</v>
      </c>
      <c r="G76" s="170"/>
      <c r="H76" s="169" t="s">
        <v>3599</v>
      </c>
      <c r="I76" s="169" t="s">
        <v>47</v>
      </c>
      <c r="J76" s="171">
        <v>42996</v>
      </c>
      <c r="K76" s="170"/>
      <c r="L76" s="169"/>
      <c r="M76" s="172"/>
      <c r="N76" s="170"/>
      <c r="O76" s="170"/>
      <c r="P76" s="170"/>
      <c r="Q76" s="170"/>
      <c r="R76" s="170"/>
      <c r="S76" s="170"/>
      <c r="T76" s="169" t="str">
        <f>IF(IFERROR(VLOOKUP(Members92811[[#This Row],[Subscriber SSN]],$C$13:T75,18,FALSE), "") = 0, "",IFERROR(VLOOKUP(Members92811[[#This Row],[Subscriber SSN]],$C$13:T75,18,FALSE), ""))</f>
        <v>604 Adams Avenue</v>
      </c>
      <c r="U76" s="169" t="str">
        <f>IFERROR(VLOOKUP(Members92811[[#This Row],[Subscriber SSN]],$C$13:U75,19,FALSE), "")</f>
        <v/>
      </c>
      <c r="V76" s="170" t="str">
        <f>IF(IFERROR(VLOOKUP(Members92811[[#This Row],[Subscriber SSN]],$C$13:V75,20,FALSE), "") = 0, "", IFERROR(VLOOKUP(Members92811[[#This Row],[Subscriber SSN]],$C$13:V75,20,FALSE), ""))</f>
        <v>Baton Rouge</v>
      </c>
      <c r="W76" s="169" t="str">
        <f>IF(IFERROR(VLOOKUP(Members92811[[#This Row],[Subscriber SSN]],$C$13:W75,21,FALSE), "") = 0, "", IFERROR(VLOOKUP(Members92811[[#This Row],[Subscriber SSN]],$C$13:W75,21,FALSE), ""))</f>
        <v>LA</v>
      </c>
      <c r="X76" s="169" t="str">
        <f>IF(IFERROR(VLOOKUP(Members92811[[#This Row],[Subscriber SSN]],$C$13:X75,22,FALSE), "") = 0, "", IFERROR(VLOOKUP(Members92811[[#This Row],[Subscriber SSN]],$C$13:X75,22,FALSE), ""))</f>
        <v>70807</v>
      </c>
      <c r="Y76" s="169"/>
      <c r="Z76" s="177"/>
      <c r="AA76" s="170"/>
      <c r="AB76" s="170"/>
      <c r="AC76" s="171"/>
      <c r="AD76" s="174">
        <f t="shared" si="6"/>
        <v>43739</v>
      </c>
      <c r="AE76" s="170"/>
      <c r="AF76" s="170"/>
      <c r="AG76" s="172"/>
      <c r="AH76" s="170"/>
      <c r="AI76" s="170"/>
      <c r="AJ76" s="170"/>
      <c r="AK76" s="170"/>
      <c r="AL76" s="170"/>
      <c r="AM76" s="170"/>
      <c r="AN76" s="170"/>
      <c r="AO76" s="170"/>
      <c r="AP76" s="175"/>
      <c r="AQ76" s="175"/>
      <c r="AR76" s="175"/>
      <c r="AS76" s="175"/>
      <c r="AT76" s="175"/>
      <c r="AU76" s="175"/>
      <c r="AV76" s="175"/>
      <c r="AW76" s="175"/>
      <c r="AX76" s="175"/>
      <c r="AY76" s="175"/>
      <c r="AZ76" s="175"/>
      <c r="BA76" s="175"/>
      <c r="BB76" s="175"/>
      <c r="BC76" s="176"/>
      <c r="BD76" s="228">
        <f t="shared" si="7"/>
        <v>2</v>
      </c>
      <c r="BE76" s="76">
        <f ca="1">Validation!H290</f>
        <v>2</v>
      </c>
    </row>
    <row r="77" spans="1:57" x14ac:dyDescent="0.25">
      <c r="A77" s="4"/>
      <c r="B77" s="168" t="s">
        <v>3574</v>
      </c>
      <c r="C77" s="169" t="s">
        <v>3608</v>
      </c>
      <c r="D77" s="169"/>
      <c r="E77" s="170"/>
      <c r="F77" s="169" t="s">
        <v>3609</v>
      </c>
      <c r="G77" s="170" t="s">
        <v>3618</v>
      </c>
      <c r="H77" s="169" t="s">
        <v>3610</v>
      </c>
      <c r="I77" s="169" t="s">
        <v>46</v>
      </c>
      <c r="J77" s="171">
        <v>27897</v>
      </c>
      <c r="K77" s="170"/>
      <c r="L77" s="169" t="s">
        <v>39</v>
      </c>
      <c r="M77" s="172"/>
      <c r="N77" s="170"/>
      <c r="O77" s="170"/>
      <c r="P77" s="170"/>
      <c r="Q77" s="170" t="s">
        <v>639</v>
      </c>
      <c r="R77" s="170"/>
      <c r="S77" s="170"/>
      <c r="T77" s="169" t="s">
        <v>3613</v>
      </c>
      <c r="U77" s="169" t="str">
        <f>IFERROR(VLOOKUP(Members92811[[#This Row],[Subscriber SSN]],$C$13:U76,19,FALSE), "")</f>
        <v/>
      </c>
      <c r="V77" s="170" t="s">
        <v>3578</v>
      </c>
      <c r="W77" s="169" t="s">
        <v>460</v>
      </c>
      <c r="X77" s="169" t="s">
        <v>3614</v>
      </c>
      <c r="Y77" s="169" t="s">
        <v>3615</v>
      </c>
      <c r="Z77" s="173" t="s">
        <v>3616</v>
      </c>
      <c r="AA77" s="170"/>
      <c r="AB77" s="170"/>
      <c r="AC77" s="171">
        <v>43101</v>
      </c>
      <c r="AD77" s="174">
        <f t="shared" si="6"/>
        <v>43739</v>
      </c>
      <c r="AE77" s="170" t="s">
        <v>3586</v>
      </c>
      <c r="AF77" s="170"/>
      <c r="AG77" s="172"/>
      <c r="AH77" s="170"/>
      <c r="AI77" s="170" t="s">
        <v>652</v>
      </c>
      <c r="AJ77" s="170" t="s">
        <v>52</v>
      </c>
      <c r="AK77" s="170" t="s">
        <v>580</v>
      </c>
      <c r="AL77" s="170" t="s">
        <v>52</v>
      </c>
      <c r="AM77" s="170" t="s">
        <v>447</v>
      </c>
      <c r="AN77" s="170" t="s">
        <v>52</v>
      </c>
      <c r="AO77" s="170">
        <v>1</v>
      </c>
      <c r="AP77" s="175">
        <v>1.5</v>
      </c>
      <c r="AQ77" s="175" t="s">
        <v>3636</v>
      </c>
      <c r="AR77" s="175"/>
      <c r="AS77" s="175"/>
      <c r="AT77" s="175"/>
      <c r="AU77" s="175"/>
      <c r="AV77" s="175"/>
      <c r="AW77" s="175"/>
      <c r="AX77" s="175"/>
      <c r="AY77" s="175"/>
      <c r="AZ77" s="175"/>
      <c r="BA77" s="175"/>
      <c r="BB77" s="175"/>
      <c r="BC77" s="176">
        <v>47445</v>
      </c>
      <c r="BD77" s="228">
        <f t="shared" si="7"/>
        <v>43</v>
      </c>
      <c r="BE77" s="76">
        <f ca="1">Validation!H291</f>
        <v>2</v>
      </c>
    </row>
    <row r="78" spans="1:57" x14ac:dyDescent="0.25">
      <c r="A78" s="4"/>
      <c r="B78" s="168"/>
      <c r="C78" s="169" t="s">
        <v>3608</v>
      </c>
      <c r="D78" s="169" t="s">
        <v>3611</v>
      </c>
      <c r="E78" s="170" t="s">
        <v>37</v>
      </c>
      <c r="F78" s="169" t="s">
        <v>3612</v>
      </c>
      <c r="G78" s="170"/>
      <c r="H78" s="169" t="s">
        <v>3621</v>
      </c>
      <c r="I78" s="169" t="s">
        <v>47</v>
      </c>
      <c r="J78" s="171">
        <v>27132</v>
      </c>
      <c r="K78" s="170"/>
      <c r="L78" s="169"/>
      <c r="M78" s="172"/>
      <c r="N78" s="170" t="s">
        <v>3622</v>
      </c>
      <c r="O78" s="170"/>
      <c r="P78" s="170"/>
      <c r="Q78" s="170" t="s">
        <v>639</v>
      </c>
      <c r="R78" s="170"/>
      <c r="S78" s="170"/>
      <c r="T78" s="169" t="str">
        <f>IF(IFERROR(VLOOKUP(Members92811[[#This Row],[Subscriber SSN]],$C$13:T77,18,FALSE), "") = 0, "",IFERROR(VLOOKUP(Members92811[[#This Row],[Subscriber SSN]],$C$13:T77,18,FALSE), ""))</f>
        <v>1231 Dumas Drive</v>
      </c>
      <c r="U78" s="169" t="str">
        <f>IFERROR(VLOOKUP(Members92811[[#This Row],[Subscriber SSN]],$C$13:U77,19,FALSE), "")</f>
        <v/>
      </c>
      <c r="V78" s="170" t="str">
        <f>IF(IFERROR(VLOOKUP(Members92811[[#This Row],[Subscriber SSN]],$C$13:V77,20,FALSE), "") = 0, "", IFERROR(VLOOKUP(Members92811[[#This Row],[Subscriber SSN]],$C$13:V77,20,FALSE), ""))</f>
        <v>Baton Rouge</v>
      </c>
      <c r="W78" s="169" t="str">
        <f>IF(IFERROR(VLOOKUP(Members92811[[#This Row],[Subscriber SSN]],$C$13:W77,21,FALSE), "") = 0, "", IFERROR(VLOOKUP(Members92811[[#This Row],[Subscriber SSN]],$C$13:W77,21,FALSE), ""))</f>
        <v>LA</v>
      </c>
      <c r="X78" s="169" t="str">
        <f>IF(IFERROR(VLOOKUP(Members92811[[#This Row],[Subscriber SSN]],$C$13:X77,22,FALSE), "") = 0, "", IFERROR(VLOOKUP(Members92811[[#This Row],[Subscriber SSN]],$C$13:X77,22,FALSE), ""))</f>
        <v>70809</v>
      </c>
      <c r="Y78" s="169"/>
      <c r="Z78" s="177"/>
      <c r="AA78" s="170"/>
      <c r="AB78" s="170"/>
      <c r="AC78" s="171"/>
      <c r="AD78" s="174">
        <f t="shared" si="6"/>
        <v>43739</v>
      </c>
      <c r="AE78" s="170"/>
      <c r="AF78" s="170"/>
      <c r="AG78" s="172"/>
      <c r="AH78" s="170"/>
      <c r="AI78" s="170"/>
      <c r="AJ78" s="170"/>
      <c r="AK78" s="170"/>
      <c r="AL78" s="170"/>
      <c r="AM78" s="170"/>
      <c r="AN78" s="170"/>
      <c r="AO78" s="170"/>
      <c r="AP78" s="175"/>
      <c r="AQ78" s="175"/>
      <c r="AR78" s="175"/>
      <c r="AS78" s="175"/>
      <c r="AT78" s="175"/>
      <c r="AU78" s="175"/>
      <c r="AV78" s="175"/>
      <c r="AW78" s="175"/>
      <c r="AX78" s="175"/>
      <c r="AY78" s="175"/>
      <c r="AZ78" s="175"/>
      <c r="BA78" s="175"/>
      <c r="BB78" s="175"/>
      <c r="BC78" s="176"/>
      <c r="BD78" s="228">
        <f t="shared" si="7"/>
        <v>45</v>
      </c>
      <c r="BE78" s="76">
        <f ca="1">Validation!H292</f>
        <v>2</v>
      </c>
    </row>
    <row r="79" spans="1:57" x14ac:dyDescent="0.25">
      <c r="A79" s="4"/>
      <c r="B79" s="168"/>
      <c r="C79" s="169" t="s">
        <v>3608</v>
      </c>
      <c r="D79" s="169" t="s">
        <v>3617</v>
      </c>
      <c r="E79" s="170" t="s">
        <v>619</v>
      </c>
      <c r="F79" s="169" t="s">
        <v>3609</v>
      </c>
      <c r="G79" s="170" t="s">
        <v>3618</v>
      </c>
      <c r="H79" s="169" t="s">
        <v>3619</v>
      </c>
      <c r="I79" s="169" t="s">
        <v>46</v>
      </c>
      <c r="J79" s="171">
        <v>39611</v>
      </c>
      <c r="K79" s="170"/>
      <c r="L79" s="169"/>
      <c r="M79" s="172"/>
      <c r="N79" s="170"/>
      <c r="O79" s="170"/>
      <c r="P79" s="170"/>
      <c r="Q79" s="170" t="s">
        <v>639</v>
      </c>
      <c r="R79" s="170"/>
      <c r="S79" s="170"/>
      <c r="T79" s="169" t="str">
        <f>IF(IFERROR(VLOOKUP(Members92811[[#This Row],[Subscriber SSN]],$C$13:T78,18,FALSE), "") = 0, "",IFERROR(VLOOKUP(Members92811[[#This Row],[Subscriber SSN]],$C$13:T78,18,FALSE), ""))</f>
        <v>1231 Dumas Drive</v>
      </c>
      <c r="U79" s="169" t="str">
        <f>IFERROR(VLOOKUP(Members92811[[#This Row],[Subscriber SSN]],$C$13:U78,19,FALSE), "")</f>
        <v/>
      </c>
      <c r="V79" s="170" t="str">
        <f>IF(IFERROR(VLOOKUP(Members92811[[#This Row],[Subscriber SSN]],$C$13:V78,20,FALSE), "") = 0, "", IFERROR(VLOOKUP(Members92811[[#This Row],[Subscriber SSN]],$C$13:V78,20,FALSE), ""))</f>
        <v>Baton Rouge</v>
      </c>
      <c r="W79" s="169" t="str">
        <f>IF(IFERROR(VLOOKUP(Members92811[[#This Row],[Subscriber SSN]],$C$13:W78,21,FALSE), "") = 0, "", IFERROR(VLOOKUP(Members92811[[#This Row],[Subscriber SSN]],$C$13:W78,21,FALSE), ""))</f>
        <v>LA</v>
      </c>
      <c r="X79" s="169" t="str">
        <f>IF(IFERROR(VLOOKUP(Members92811[[#This Row],[Subscriber SSN]],$C$13:X78,22,FALSE), "") = 0, "", IFERROR(VLOOKUP(Members92811[[#This Row],[Subscriber SSN]],$C$13:X78,22,FALSE), ""))</f>
        <v>70809</v>
      </c>
      <c r="Y79" s="169"/>
      <c r="Z79" s="177"/>
      <c r="AA79" s="170"/>
      <c r="AB79" s="170"/>
      <c r="AC79" s="171"/>
      <c r="AD79" s="174">
        <f t="shared" si="6"/>
        <v>43739</v>
      </c>
      <c r="AE79" s="170"/>
      <c r="AF79" s="170"/>
      <c r="AG79" s="172"/>
      <c r="AH79" s="170"/>
      <c r="AI79" s="170"/>
      <c r="AJ79" s="170"/>
      <c r="AK79" s="170"/>
      <c r="AL79" s="170"/>
      <c r="AM79" s="170"/>
      <c r="AN79" s="170"/>
      <c r="AO79" s="170"/>
      <c r="AP79" s="175"/>
      <c r="AQ79" s="175"/>
      <c r="AR79" s="175"/>
      <c r="AS79" s="175"/>
      <c r="AT79" s="175"/>
      <c r="AU79" s="175"/>
      <c r="AV79" s="175"/>
      <c r="AW79" s="175"/>
      <c r="AX79" s="175"/>
      <c r="AY79" s="175"/>
      <c r="AZ79" s="175"/>
      <c r="BA79" s="175"/>
      <c r="BB79" s="175"/>
      <c r="BC79" s="176"/>
      <c r="BD79" s="228">
        <f t="shared" si="7"/>
        <v>11</v>
      </c>
      <c r="BE79" s="76">
        <f ca="1">Validation!H293</f>
        <v>2</v>
      </c>
    </row>
    <row r="80" spans="1:57" x14ac:dyDescent="0.25">
      <c r="A80" s="4"/>
      <c r="B80" s="168"/>
      <c r="C80" s="169" t="s">
        <v>3608</v>
      </c>
      <c r="D80" s="169" t="s">
        <v>3620</v>
      </c>
      <c r="E80" s="170" t="s">
        <v>615</v>
      </c>
      <c r="F80" s="169" t="s">
        <v>3623</v>
      </c>
      <c r="G80" s="170"/>
      <c r="H80" s="169" t="s">
        <v>3621</v>
      </c>
      <c r="I80" s="169" t="s">
        <v>47</v>
      </c>
      <c r="J80" s="171">
        <v>38085</v>
      </c>
      <c r="K80" s="170"/>
      <c r="L80" s="169"/>
      <c r="M80" s="172"/>
      <c r="N80" s="170" t="s">
        <v>615</v>
      </c>
      <c r="O80" s="170"/>
      <c r="P80" s="170"/>
      <c r="Q80" s="170" t="s">
        <v>639</v>
      </c>
      <c r="R80" s="170"/>
      <c r="S80" s="170"/>
      <c r="T80" s="169" t="str">
        <f>IF(IFERROR(VLOOKUP(Members92811[[#This Row],[Subscriber SSN]],$C$13:T79,18,FALSE), "") = 0, "",IFERROR(VLOOKUP(Members92811[[#This Row],[Subscriber SSN]],$C$13:T79,18,FALSE), ""))</f>
        <v>1231 Dumas Drive</v>
      </c>
      <c r="U80" s="169" t="str">
        <f>IFERROR(VLOOKUP(Members92811[[#This Row],[Subscriber SSN]],$C$13:U79,19,FALSE), "")</f>
        <v/>
      </c>
      <c r="V80" s="170" t="str">
        <f>IF(IFERROR(VLOOKUP(Members92811[[#This Row],[Subscriber SSN]],$C$13:V79,20,FALSE), "") = 0, "", IFERROR(VLOOKUP(Members92811[[#This Row],[Subscriber SSN]],$C$13:V79,20,FALSE), ""))</f>
        <v>Baton Rouge</v>
      </c>
      <c r="W80" s="169" t="str">
        <f>IF(IFERROR(VLOOKUP(Members92811[[#This Row],[Subscriber SSN]],$C$13:W79,21,FALSE), "") = 0, "", IFERROR(VLOOKUP(Members92811[[#This Row],[Subscriber SSN]],$C$13:W79,21,FALSE), ""))</f>
        <v>LA</v>
      </c>
      <c r="X80" s="169" t="str">
        <f>IF(IFERROR(VLOOKUP(Members92811[[#This Row],[Subscriber SSN]],$C$13:X79,22,FALSE), "") = 0, "", IFERROR(VLOOKUP(Members92811[[#This Row],[Subscriber SSN]],$C$13:X79,22,FALSE), ""))</f>
        <v>70809</v>
      </c>
      <c r="Y80" s="169"/>
      <c r="Z80" s="177"/>
      <c r="AA80" s="170"/>
      <c r="AB80" s="170"/>
      <c r="AC80" s="171"/>
      <c r="AD80" s="174">
        <f t="shared" si="6"/>
        <v>43739</v>
      </c>
      <c r="AE80" s="170"/>
      <c r="AF80" s="170"/>
      <c r="AG80" s="172"/>
      <c r="AH80" s="170"/>
      <c r="AI80" s="170"/>
      <c r="AJ80" s="170"/>
      <c r="AK80" s="170"/>
      <c r="AL80" s="170"/>
      <c r="AM80" s="170"/>
      <c r="AN80" s="170"/>
      <c r="AO80" s="170"/>
      <c r="AP80" s="175"/>
      <c r="AQ80" s="175"/>
      <c r="AR80" s="175"/>
      <c r="AS80" s="175"/>
      <c r="AT80" s="175"/>
      <c r="AU80" s="175"/>
      <c r="AV80" s="175"/>
      <c r="AW80" s="175"/>
      <c r="AX80" s="175"/>
      <c r="AY80" s="175"/>
      <c r="AZ80" s="175"/>
      <c r="BA80" s="175"/>
      <c r="BB80" s="175"/>
      <c r="BC80" s="176"/>
      <c r="BD80" s="228">
        <f t="shared" si="7"/>
        <v>15</v>
      </c>
      <c r="BE80" s="76">
        <f ca="1">Validation!H294</f>
        <v>2</v>
      </c>
    </row>
    <row r="81" spans="1:16197" x14ac:dyDescent="0.25">
      <c r="A81" s="4"/>
      <c r="B81" s="168"/>
      <c r="C81" s="169"/>
      <c r="D81" s="169"/>
      <c r="E81" s="170"/>
      <c r="F81" s="169" t="s">
        <v>3624</v>
      </c>
      <c r="G81" s="170"/>
      <c r="H81" s="169" t="s">
        <v>3625</v>
      </c>
      <c r="I81" s="169"/>
      <c r="J81" s="171"/>
      <c r="K81" s="170"/>
      <c r="L81" s="169"/>
      <c r="M81" s="172"/>
      <c r="N81" s="170"/>
      <c r="O81" s="170"/>
      <c r="P81" s="170"/>
      <c r="Q81" s="170" t="s">
        <v>58</v>
      </c>
      <c r="R81" s="170"/>
      <c r="S81" s="170"/>
      <c r="T81" s="169" t="str">
        <f>IF(IFERROR(VLOOKUP(Members92811[[#This Row],[Subscriber SSN]],$C$13:T80,18,FALSE), "") = 0, "",IFERROR(VLOOKUP(Members92811[[#This Row],[Subscriber SSN]],$C$13:T80,18,FALSE), ""))</f>
        <v/>
      </c>
      <c r="U81" s="169" t="str">
        <f>IFERROR(VLOOKUP(Members92811[[#This Row],[Subscriber SSN]],$C$13:U80,19,FALSE), "")</f>
        <v/>
      </c>
      <c r="V81" s="170" t="str">
        <f>IF(IFERROR(VLOOKUP(Members92811[[#This Row],[Subscriber SSN]],$C$13:V80,20,FALSE), "") = 0, "", IFERROR(VLOOKUP(Members92811[[#This Row],[Subscriber SSN]],$C$13:V80,20,FALSE), ""))</f>
        <v/>
      </c>
      <c r="W81" s="169" t="str">
        <f>IF(IFERROR(VLOOKUP(Members92811[[#This Row],[Subscriber SSN]],$C$13:W80,21,FALSE), "") = 0, "", IFERROR(VLOOKUP(Members92811[[#This Row],[Subscriber SSN]],$C$13:W80,21,FALSE), ""))</f>
        <v/>
      </c>
      <c r="X81" s="169" t="str">
        <f>IF(IFERROR(VLOOKUP(Members92811[[#This Row],[Subscriber SSN]],$C$13:X80,22,FALSE), "") = 0, "", IFERROR(VLOOKUP(Members92811[[#This Row],[Subscriber SSN]],$C$13:X80,22,FALSE), ""))</f>
        <v/>
      </c>
      <c r="Y81" s="169"/>
      <c r="Z81" s="177"/>
      <c r="AA81" s="170"/>
      <c r="AB81" s="170"/>
      <c r="AC81" s="171"/>
      <c r="AD81" s="174">
        <f t="shared" si="6"/>
        <v>43739</v>
      </c>
      <c r="AE81" s="170"/>
      <c r="AF81" s="170"/>
      <c r="AG81" s="172"/>
      <c r="AH81" s="170"/>
      <c r="AI81" s="170"/>
      <c r="AJ81" s="170" t="s">
        <v>607</v>
      </c>
      <c r="AK81" s="170" t="s">
        <v>580</v>
      </c>
      <c r="AL81" s="170" t="s">
        <v>49</v>
      </c>
      <c r="AM81" s="170" t="s">
        <v>447</v>
      </c>
      <c r="AN81" s="170" t="s">
        <v>49</v>
      </c>
      <c r="AO81" s="170">
        <v>1</v>
      </c>
      <c r="AP81" s="175">
        <v>1.5</v>
      </c>
      <c r="AQ81" s="175" t="s">
        <v>48</v>
      </c>
      <c r="AR81" s="175"/>
      <c r="AS81" s="175"/>
      <c r="AT81" s="175"/>
      <c r="AU81" s="175"/>
      <c r="AV81" s="175"/>
      <c r="AW81" s="175"/>
      <c r="AX81" s="175"/>
      <c r="AY81" s="175"/>
      <c r="AZ81" s="175"/>
      <c r="BA81" s="175"/>
      <c r="BB81" s="175"/>
      <c r="BC81" s="176">
        <v>43654</v>
      </c>
      <c r="BD81" s="228" t="str">
        <f t="shared" si="7"/>
        <v xml:space="preserve"> </v>
      </c>
      <c r="BE81" s="76">
        <f ca="1">Validation!H295</f>
        <v>2</v>
      </c>
    </row>
    <row r="82" spans="1:16197" x14ac:dyDescent="0.25">
      <c r="A82" s="4"/>
      <c r="B82" s="168"/>
      <c r="C82" s="169"/>
      <c r="D82" s="169"/>
      <c r="E82" s="170"/>
      <c r="F82" s="169"/>
      <c r="G82" s="170"/>
      <c r="H82" s="169"/>
      <c r="I82" s="169"/>
      <c r="J82" s="171"/>
      <c r="K82" s="170"/>
      <c r="L82" s="169"/>
      <c r="M82" s="172"/>
      <c r="N82" s="170"/>
      <c r="O82" s="170"/>
      <c r="P82" s="170"/>
      <c r="Q82" s="170"/>
      <c r="R82" s="170"/>
      <c r="S82" s="170"/>
      <c r="T82" s="169" t="str">
        <f>IF(IFERROR(VLOOKUP(Members92811[[#This Row],[Subscriber SSN]],$C$13:T81,18,FALSE), "") = 0, "",IFERROR(VLOOKUP(Members92811[[#This Row],[Subscriber SSN]],$C$13:T81,18,FALSE), ""))</f>
        <v/>
      </c>
      <c r="U82" s="169" t="str">
        <f>IFERROR(VLOOKUP(Members92811[[#This Row],[Subscriber SSN]],$C$13:U81,19,FALSE), "")</f>
        <v/>
      </c>
      <c r="V82" s="170" t="str">
        <f>IF(IFERROR(VLOOKUP(Members92811[[#This Row],[Subscriber SSN]],$C$13:V81,20,FALSE), "") = 0, "", IFERROR(VLOOKUP(Members92811[[#This Row],[Subscriber SSN]],$C$13:V81,20,FALSE), ""))</f>
        <v/>
      </c>
      <c r="W82" s="169" t="str">
        <f>IF(IFERROR(VLOOKUP(Members92811[[#This Row],[Subscriber SSN]],$C$13:W81,21,FALSE), "") = 0, "", IFERROR(VLOOKUP(Members92811[[#This Row],[Subscriber SSN]],$C$13:W81,21,FALSE), ""))</f>
        <v/>
      </c>
      <c r="X82" s="169" t="str">
        <f>IF(IFERROR(VLOOKUP(Members92811[[#This Row],[Subscriber SSN]],$C$13:X81,22,FALSE), "") = 0, "", IFERROR(VLOOKUP(Members92811[[#This Row],[Subscriber SSN]],$C$13:X81,22,FALSE), ""))</f>
        <v/>
      </c>
      <c r="Y82" s="169"/>
      <c r="Z82" s="177"/>
      <c r="AA82" s="170"/>
      <c r="AB82" s="170"/>
      <c r="AC82" s="171"/>
      <c r="AD82" s="174">
        <f t="shared" si="6"/>
        <v>43739</v>
      </c>
      <c r="AE82" s="170"/>
      <c r="AF82" s="170"/>
      <c r="AG82" s="172"/>
      <c r="AH82" s="170"/>
      <c r="AI82" s="170"/>
      <c r="AJ82" s="170"/>
      <c r="AK82" s="170"/>
      <c r="AL82" s="170"/>
      <c r="AM82" s="170"/>
      <c r="AN82" s="170"/>
      <c r="AO82" s="170"/>
      <c r="AP82" s="175"/>
      <c r="AQ82" s="175"/>
      <c r="AR82" s="175"/>
      <c r="AS82" s="175"/>
      <c r="AT82" s="175"/>
      <c r="AU82" s="175"/>
      <c r="AV82" s="175"/>
      <c r="AW82" s="175"/>
      <c r="AX82" s="175"/>
      <c r="AY82" s="175"/>
      <c r="AZ82" s="175"/>
      <c r="BA82" s="175"/>
      <c r="BB82" s="175"/>
      <c r="BC82" s="176"/>
      <c r="BD82" s="230" t="str">
        <f t="shared" si="7"/>
        <v xml:space="preserve"> </v>
      </c>
      <c r="BE82" s="76">
        <f ca="1">Validation!H296</f>
        <v>2</v>
      </c>
    </row>
    <row r="84" spans="1:16197" s="138" customFormat="1" ht="26.25" x14ac:dyDescent="0.25">
      <c r="A84" s="269" t="s">
        <v>3637</v>
      </c>
      <c r="B84" s="269"/>
      <c r="C84" s="269"/>
      <c r="D84" s="269"/>
      <c r="E84" s="269"/>
      <c r="F84" s="269"/>
      <c r="G84" s="269"/>
      <c r="H84" s="269"/>
      <c r="I84" s="269"/>
      <c r="J84" s="269"/>
      <c r="K84" s="269"/>
      <c r="L84" s="269"/>
      <c r="M84" s="269"/>
      <c r="N84" s="269"/>
      <c r="O84" s="269"/>
      <c r="P84" s="269"/>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s="265" t="s">
        <v>457</v>
      </c>
      <c r="DO84" s="265"/>
      <c r="DP84" s="265"/>
      <c r="DQ84" s="265"/>
      <c r="DR84" s="265"/>
      <c r="DS84" s="265"/>
      <c r="DT84" s="265"/>
      <c r="DU84" s="265"/>
      <c r="DV84" s="265"/>
      <c r="DW84" s="265"/>
      <c r="DX84" s="265"/>
      <c r="DY84" s="265"/>
      <c r="DZ84" s="265"/>
      <c r="EA84" s="265"/>
      <c r="EB84" s="265"/>
      <c r="EC84" s="265"/>
      <c r="ED84" s="265" t="s">
        <v>457</v>
      </c>
      <c r="EE84" s="265"/>
      <c r="EF84" s="265"/>
      <c r="EG84" s="265"/>
      <c r="EH84" s="265"/>
      <c r="EI84" s="265"/>
      <c r="EJ84" s="265"/>
      <c r="EK84" s="265"/>
      <c r="EL84" s="265"/>
      <c r="EM84" s="265"/>
      <c r="EN84" s="265"/>
      <c r="EO84" s="265"/>
      <c r="EP84" s="265"/>
      <c r="EQ84" s="265"/>
      <c r="ER84" s="265"/>
      <c r="ES84" s="265"/>
      <c r="ET84" s="265" t="s">
        <v>457</v>
      </c>
      <c r="EU84" s="265"/>
      <c r="EV84" s="265"/>
      <c r="EW84" s="265"/>
      <c r="EX84" s="265"/>
      <c r="EY84" s="265"/>
      <c r="EZ84" s="265"/>
      <c r="FA84" s="265"/>
      <c r="FB84" s="265"/>
      <c r="FC84" s="265"/>
      <c r="FD84" s="265"/>
      <c r="FE84" s="265"/>
      <c r="FF84" s="265"/>
      <c r="FG84" s="265"/>
      <c r="FH84" s="265"/>
      <c r="FI84" s="265"/>
      <c r="FJ84" s="265" t="s">
        <v>457</v>
      </c>
      <c r="FK84" s="265"/>
      <c r="FL84" s="265"/>
      <c r="FM84" s="265"/>
      <c r="FN84" s="265"/>
      <c r="FO84" s="265"/>
      <c r="FP84" s="265"/>
      <c r="FQ84" s="265"/>
      <c r="FR84" s="265"/>
      <c r="FS84" s="265"/>
      <c r="FT84" s="265"/>
      <c r="FU84" s="265"/>
      <c r="FV84" s="265"/>
      <c r="FW84" s="265"/>
      <c r="FX84" s="265"/>
      <c r="FY84" s="265"/>
      <c r="FZ84" s="265" t="s">
        <v>457</v>
      </c>
      <c r="GA84" s="265"/>
      <c r="GB84" s="265"/>
      <c r="GC84" s="265"/>
      <c r="GD84" s="265"/>
      <c r="GE84" s="265"/>
      <c r="GF84" s="265"/>
      <c r="GG84" s="265"/>
      <c r="GH84" s="265"/>
      <c r="GI84" s="265"/>
      <c r="GJ84" s="265"/>
      <c r="GK84" s="265"/>
      <c r="GL84" s="265"/>
      <c r="GM84" s="265"/>
      <c r="GN84" s="265"/>
      <c r="GO84" s="265"/>
      <c r="GP84" s="265" t="s">
        <v>457</v>
      </c>
      <c r="GQ84" s="265"/>
      <c r="GR84" s="265"/>
      <c r="GS84" s="265"/>
      <c r="GT84" s="265"/>
      <c r="GU84" s="265"/>
      <c r="GV84" s="265"/>
      <c r="GW84" s="265"/>
      <c r="GX84" s="265"/>
      <c r="GY84" s="265"/>
      <c r="GZ84" s="265"/>
      <c r="HA84" s="265"/>
      <c r="HB84" s="265"/>
      <c r="HC84" s="265"/>
      <c r="HD84" s="265"/>
      <c r="HE84" s="265"/>
      <c r="HF84" s="265" t="s">
        <v>457</v>
      </c>
      <c r="HG84" s="265"/>
      <c r="HH84" s="265"/>
      <c r="HI84" s="265"/>
      <c r="HJ84" s="265"/>
      <c r="HK84" s="265"/>
      <c r="HL84" s="265"/>
      <c r="HM84" s="265"/>
      <c r="HN84" s="265"/>
      <c r="HO84" s="265"/>
      <c r="HP84" s="265"/>
      <c r="HQ84" s="265"/>
      <c r="HR84" s="265"/>
      <c r="HS84" s="265"/>
      <c r="HT84" s="265"/>
      <c r="HU84" s="265"/>
      <c r="HV84" s="265" t="s">
        <v>457</v>
      </c>
      <c r="HW84" s="265"/>
      <c r="HX84" s="265"/>
      <c r="HY84" s="265"/>
      <c r="HZ84" s="265"/>
      <c r="IA84" s="265"/>
      <c r="IB84" s="265"/>
      <c r="IC84" s="265"/>
      <c r="ID84" s="265"/>
      <c r="IE84" s="265"/>
      <c r="IF84" s="265"/>
      <c r="IG84" s="265"/>
      <c r="IH84" s="265"/>
      <c r="II84" s="265"/>
      <c r="IJ84" s="265"/>
      <c r="IK84" s="265"/>
      <c r="IL84" s="265" t="s">
        <v>457</v>
      </c>
      <c r="IM84" s="265"/>
      <c r="IN84" s="265"/>
      <c r="IO84" s="265"/>
      <c r="IP84" s="265"/>
      <c r="IQ84" s="265"/>
      <c r="IR84" s="265"/>
      <c r="IS84" s="265"/>
      <c r="IT84" s="265"/>
      <c r="IU84" s="265"/>
      <c r="IV84" s="265"/>
      <c r="IW84" s="265"/>
      <c r="IX84" s="265"/>
      <c r="IY84" s="265"/>
      <c r="IZ84" s="265"/>
      <c r="JA84" s="265"/>
      <c r="JB84" s="265" t="s">
        <v>457</v>
      </c>
      <c r="JC84" s="265"/>
      <c r="JD84" s="265"/>
      <c r="JE84" s="265"/>
      <c r="JF84" s="265"/>
      <c r="JG84" s="265"/>
      <c r="JH84" s="265"/>
      <c r="JI84" s="265"/>
      <c r="JJ84" s="265"/>
      <c r="JK84" s="265"/>
      <c r="JL84" s="265"/>
      <c r="JM84" s="265"/>
      <c r="JN84" s="265"/>
      <c r="JO84" s="265"/>
      <c r="JP84" s="265"/>
      <c r="JQ84" s="265"/>
      <c r="JR84" s="265" t="s">
        <v>457</v>
      </c>
      <c r="JS84" s="265"/>
      <c r="JT84" s="265"/>
      <c r="JU84" s="265"/>
      <c r="JV84" s="265"/>
      <c r="JW84" s="265"/>
      <c r="JX84" s="265"/>
      <c r="JY84" s="265"/>
      <c r="JZ84" s="265"/>
      <c r="KA84" s="265"/>
      <c r="KB84" s="265"/>
      <c r="KC84" s="265"/>
      <c r="KD84" s="265"/>
      <c r="KE84" s="265"/>
      <c r="KF84" s="265"/>
      <c r="KG84" s="265"/>
      <c r="KH84" s="265" t="s">
        <v>457</v>
      </c>
      <c r="KI84" s="265"/>
      <c r="KJ84" s="265"/>
      <c r="KK84" s="265"/>
      <c r="KL84" s="265"/>
      <c r="KM84" s="265"/>
      <c r="KN84" s="265"/>
      <c r="KO84" s="265"/>
      <c r="KP84" s="265"/>
      <c r="KQ84" s="265"/>
      <c r="KR84" s="265"/>
      <c r="KS84" s="265"/>
      <c r="KT84" s="265"/>
      <c r="KU84" s="265"/>
      <c r="KV84" s="265"/>
      <c r="KW84" s="265"/>
      <c r="KX84" s="265" t="s">
        <v>457</v>
      </c>
      <c r="KY84" s="265"/>
      <c r="KZ84" s="265"/>
      <c r="LA84" s="265"/>
      <c r="LB84" s="265"/>
      <c r="LC84" s="265"/>
      <c r="LD84" s="265"/>
      <c r="LE84" s="265"/>
      <c r="LF84" s="265"/>
      <c r="LG84" s="265"/>
      <c r="LH84" s="265"/>
      <c r="LI84" s="265"/>
      <c r="LJ84" s="265"/>
      <c r="LK84" s="265"/>
      <c r="LL84" s="265"/>
      <c r="LM84" s="265"/>
      <c r="LN84" s="265" t="s">
        <v>457</v>
      </c>
      <c r="LO84" s="265"/>
      <c r="LP84" s="265"/>
      <c r="LQ84" s="265"/>
      <c r="LR84" s="265"/>
      <c r="LS84" s="265"/>
      <c r="LT84" s="265"/>
      <c r="LU84" s="265"/>
      <c r="LV84" s="265"/>
      <c r="LW84" s="265"/>
      <c r="LX84" s="265"/>
      <c r="LY84" s="265"/>
      <c r="LZ84" s="265"/>
      <c r="MA84" s="265"/>
      <c r="MB84" s="265"/>
      <c r="MC84" s="265"/>
      <c r="MD84" s="265" t="s">
        <v>457</v>
      </c>
      <c r="ME84" s="265"/>
      <c r="MF84" s="265"/>
      <c r="MG84" s="265"/>
      <c r="MH84" s="265"/>
      <c r="MI84" s="265"/>
      <c r="MJ84" s="265"/>
      <c r="MK84" s="265"/>
      <c r="ML84" s="265"/>
      <c r="MM84" s="265"/>
      <c r="MN84" s="265"/>
      <c r="MO84" s="265"/>
      <c r="MP84" s="265"/>
      <c r="MQ84" s="265"/>
      <c r="MR84" s="265"/>
      <c r="MS84" s="265"/>
      <c r="MT84" s="265" t="s">
        <v>457</v>
      </c>
      <c r="MU84" s="265"/>
      <c r="MV84" s="265"/>
      <c r="MW84" s="265"/>
      <c r="MX84" s="265"/>
      <c r="MY84" s="265"/>
      <c r="MZ84" s="265"/>
      <c r="NA84" s="265"/>
      <c r="NB84" s="265"/>
      <c r="NC84" s="265"/>
      <c r="ND84" s="265"/>
      <c r="NE84" s="265"/>
      <c r="NF84" s="265"/>
      <c r="NG84" s="265"/>
      <c r="NH84" s="265"/>
      <c r="NI84" s="265"/>
      <c r="NJ84" s="265" t="s">
        <v>457</v>
      </c>
      <c r="NK84" s="265"/>
      <c r="NL84" s="265"/>
      <c r="NM84" s="265"/>
      <c r="NN84" s="265"/>
      <c r="NO84" s="265"/>
      <c r="NP84" s="265"/>
      <c r="NQ84" s="265"/>
      <c r="NR84" s="265"/>
      <c r="NS84" s="265"/>
      <c r="NT84" s="265"/>
      <c r="NU84" s="265"/>
      <c r="NV84" s="265"/>
      <c r="NW84" s="265"/>
      <c r="NX84" s="265"/>
      <c r="NY84" s="265"/>
      <c r="NZ84" s="265" t="s">
        <v>457</v>
      </c>
      <c r="OA84" s="265"/>
      <c r="OB84" s="265"/>
      <c r="OC84" s="265"/>
      <c r="OD84" s="265"/>
      <c r="OE84" s="265"/>
      <c r="OF84" s="265"/>
      <c r="OG84" s="265"/>
      <c r="OH84" s="265"/>
      <c r="OI84" s="265"/>
      <c r="OJ84" s="265"/>
      <c r="OK84" s="265"/>
      <c r="OL84" s="265"/>
      <c r="OM84" s="265"/>
      <c r="ON84" s="265"/>
      <c r="OO84" s="265"/>
      <c r="OP84" s="265" t="s">
        <v>457</v>
      </c>
      <c r="OQ84" s="265"/>
      <c r="OR84" s="265"/>
      <c r="OS84" s="265"/>
      <c r="OT84" s="265"/>
      <c r="OU84" s="265"/>
      <c r="OV84" s="265"/>
      <c r="OW84" s="265"/>
      <c r="OX84" s="265"/>
      <c r="OY84" s="265"/>
      <c r="OZ84" s="265"/>
      <c r="PA84" s="265"/>
      <c r="PB84" s="265"/>
      <c r="PC84" s="265"/>
      <c r="PD84" s="265"/>
      <c r="PE84" s="265"/>
      <c r="PF84" s="265" t="s">
        <v>457</v>
      </c>
      <c r="PG84" s="265"/>
      <c r="PH84" s="265"/>
      <c r="PI84" s="265"/>
      <c r="PJ84" s="265"/>
      <c r="PK84" s="265"/>
      <c r="PL84" s="265"/>
      <c r="PM84" s="265"/>
      <c r="PN84" s="265"/>
      <c r="PO84" s="265"/>
      <c r="PP84" s="265"/>
      <c r="PQ84" s="265"/>
      <c r="PR84" s="265"/>
      <c r="PS84" s="265"/>
      <c r="PT84" s="265"/>
      <c r="PU84" s="265"/>
      <c r="PV84" s="265" t="s">
        <v>457</v>
      </c>
      <c r="PW84" s="265"/>
      <c r="PX84" s="265"/>
      <c r="PY84" s="265"/>
      <c r="PZ84" s="265"/>
      <c r="QA84" s="265"/>
      <c r="QB84" s="265"/>
      <c r="QC84" s="265"/>
      <c r="QD84" s="265"/>
      <c r="QE84" s="265"/>
      <c r="QF84" s="265"/>
      <c r="QG84" s="265"/>
      <c r="QH84" s="265"/>
      <c r="QI84" s="265"/>
      <c r="QJ84" s="265"/>
      <c r="QK84" s="265"/>
      <c r="QL84" s="265" t="s">
        <v>457</v>
      </c>
      <c r="QM84" s="265"/>
      <c r="QN84" s="265"/>
      <c r="QO84" s="265"/>
      <c r="QP84" s="265"/>
      <c r="QQ84" s="265"/>
      <c r="QR84" s="265"/>
      <c r="QS84" s="265"/>
      <c r="QT84" s="265"/>
      <c r="QU84" s="265"/>
      <c r="QV84" s="265"/>
      <c r="QW84" s="265"/>
      <c r="QX84" s="265"/>
      <c r="QY84" s="265"/>
      <c r="QZ84" s="265"/>
      <c r="RA84" s="265"/>
      <c r="RB84" s="265" t="s">
        <v>457</v>
      </c>
      <c r="RC84" s="265"/>
      <c r="RD84" s="265"/>
      <c r="RE84" s="265"/>
      <c r="RF84" s="265"/>
      <c r="RG84" s="265"/>
      <c r="RH84" s="265"/>
      <c r="RI84" s="265"/>
      <c r="RJ84" s="265"/>
      <c r="RK84" s="265"/>
      <c r="RL84" s="265"/>
      <c r="RM84" s="265"/>
      <c r="RN84" s="265"/>
      <c r="RO84" s="265"/>
      <c r="RP84" s="265"/>
      <c r="RQ84" s="265"/>
      <c r="RR84" s="265" t="s">
        <v>457</v>
      </c>
      <c r="RS84" s="265"/>
      <c r="RT84" s="265"/>
      <c r="RU84" s="265"/>
      <c r="RV84" s="265"/>
      <c r="RW84" s="265"/>
      <c r="RX84" s="265"/>
      <c r="RY84" s="265"/>
      <c r="RZ84" s="265"/>
      <c r="SA84" s="265"/>
      <c r="SB84" s="265"/>
      <c r="SC84" s="265"/>
      <c r="SD84" s="265"/>
      <c r="SE84" s="265"/>
      <c r="SF84" s="265"/>
      <c r="SG84" s="265"/>
      <c r="SH84" s="265" t="s">
        <v>457</v>
      </c>
      <c r="SI84" s="265"/>
      <c r="SJ84" s="265"/>
      <c r="SK84" s="265"/>
      <c r="SL84" s="265"/>
      <c r="SM84" s="265"/>
      <c r="SN84" s="265"/>
      <c r="SO84" s="265"/>
      <c r="SP84" s="265"/>
      <c r="SQ84" s="265"/>
      <c r="SR84" s="265"/>
      <c r="SS84" s="265"/>
      <c r="ST84" s="265"/>
      <c r="SU84" s="265"/>
      <c r="SV84" s="265"/>
      <c r="SW84" s="265"/>
      <c r="SX84" s="265" t="s">
        <v>457</v>
      </c>
      <c r="SY84" s="265"/>
      <c r="SZ84" s="265"/>
      <c r="TA84" s="265"/>
      <c r="TB84" s="265"/>
      <c r="TC84" s="265"/>
      <c r="TD84" s="265"/>
      <c r="TE84" s="265"/>
      <c r="TF84" s="265"/>
      <c r="TG84" s="265"/>
      <c r="TH84" s="265"/>
      <c r="TI84" s="265"/>
      <c r="TJ84" s="265"/>
      <c r="TK84" s="265"/>
      <c r="TL84" s="265"/>
      <c r="TM84" s="265"/>
      <c r="TN84" s="265" t="s">
        <v>457</v>
      </c>
      <c r="TO84" s="265"/>
      <c r="TP84" s="265"/>
      <c r="TQ84" s="265"/>
      <c r="TR84" s="265"/>
      <c r="TS84" s="265"/>
      <c r="TT84" s="265"/>
      <c r="TU84" s="265"/>
      <c r="TV84" s="265"/>
      <c r="TW84" s="265"/>
      <c r="TX84" s="265"/>
      <c r="TY84" s="265"/>
      <c r="TZ84" s="265"/>
      <c r="UA84" s="265"/>
      <c r="UB84" s="265"/>
      <c r="UC84" s="265"/>
      <c r="UD84" s="265" t="s">
        <v>457</v>
      </c>
      <c r="UE84" s="265"/>
      <c r="UF84" s="265"/>
      <c r="UG84" s="265"/>
      <c r="UH84" s="265"/>
      <c r="UI84" s="265"/>
      <c r="UJ84" s="265"/>
      <c r="UK84" s="265"/>
      <c r="UL84" s="265"/>
      <c r="UM84" s="265"/>
      <c r="UN84" s="265"/>
      <c r="UO84" s="265"/>
      <c r="UP84" s="265"/>
      <c r="UQ84" s="265"/>
      <c r="UR84" s="265"/>
      <c r="US84" s="265"/>
      <c r="UT84" s="265" t="s">
        <v>457</v>
      </c>
      <c r="UU84" s="265"/>
      <c r="UV84" s="265"/>
      <c r="UW84" s="265"/>
      <c r="UX84" s="265"/>
      <c r="UY84" s="265"/>
      <c r="UZ84" s="265"/>
      <c r="VA84" s="265"/>
      <c r="VB84" s="265"/>
      <c r="VC84" s="265"/>
      <c r="VD84" s="265"/>
      <c r="VE84" s="265"/>
      <c r="VF84" s="265"/>
      <c r="VG84" s="265"/>
      <c r="VH84" s="265"/>
      <c r="VI84" s="265"/>
      <c r="VJ84" s="265" t="s">
        <v>457</v>
      </c>
      <c r="VK84" s="265"/>
      <c r="VL84" s="265"/>
      <c r="VM84" s="265"/>
      <c r="VN84" s="265"/>
      <c r="VO84" s="265"/>
      <c r="VP84" s="265"/>
      <c r="VQ84" s="265"/>
      <c r="VR84" s="265"/>
      <c r="VS84" s="265"/>
      <c r="VT84" s="265"/>
      <c r="VU84" s="265"/>
      <c r="VV84" s="265"/>
      <c r="VW84" s="265"/>
      <c r="VX84" s="265"/>
      <c r="VY84" s="265"/>
      <c r="VZ84" s="265" t="s">
        <v>457</v>
      </c>
      <c r="WA84" s="265"/>
      <c r="WB84" s="265"/>
      <c r="WC84" s="265"/>
      <c r="WD84" s="265"/>
      <c r="WE84" s="265"/>
      <c r="WF84" s="265"/>
      <c r="WG84" s="265"/>
      <c r="WH84" s="265"/>
      <c r="WI84" s="265"/>
      <c r="WJ84" s="265"/>
      <c r="WK84" s="265"/>
      <c r="WL84" s="265"/>
      <c r="WM84" s="265"/>
      <c r="WN84" s="265"/>
      <c r="WO84" s="265"/>
      <c r="WP84" s="265" t="s">
        <v>457</v>
      </c>
      <c r="WQ84" s="265"/>
      <c r="WR84" s="265"/>
      <c r="WS84" s="265"/>
      <c r="WT84" s="265"/>
      <c r="WU84" s="265"/>
      <c r="WV84" s="265"/>
      <c r="WW84" s="265"/>
      <c r="WX84" s="265"/>
      <c r="WY84" s="265"/>
      <c r="WZ84" s="265"/>
      <c r="XA84" s="265"/>
      <c r="XB84" s="265"/>
      <c r="XC84" s="265"/>
      <c r="XD84" s="265"/>
      <c r="XE84" s="265"/>
      <c r="XF84" s="265" t="s">
        <v>457</v>
      </c>
      <c r="XG84" s="265"/>
      <c r="XH84" s="265"/>
      <c r="XI84" s="265"/>
      <c r="XJ84" s="265"/>
      <c r="XK84" s="265"/>
      <c r="XL84" s="265"/>
      <c r="XM84" s="265"/>
      <c r="XN84" s="265"/>
      <c r="XO84" s="265"/>
      <c r="XP84" s="265"/>
      <c r="XQ84" s="265"/>
      <c r="XR84" s="265"/>
      <c r="XS84" s="265"/>
      <c r="XT84" s="265"/>
      <c r="XU84" s="265"/>
      <c r="XV84" s="265" t="s">
        <v>457</v>
      </c>
      <c r="XW84" s="265"/>
      <c r="XX84" s="265"/>
      <c r="XY84" s="265"/>
      <c r="XZ84" s="265"/>
      <c r="YA84" s="265"/>
      <c r="YB84" s="265"/>
      <c r="YC84" s="265"/>
      <c r="YD84" s="265"/>
      <c r="YE84" s="265"/>
      <c r="YF84" s="265"/>
      <c r="YG84" s="265"/>
      <c r="YH84" s="265"/>
      <c r="YI84" s="265"/>
      <c r="YJ84" s="265"/>
      <c r="YK84" s="265"/>
      <c r="YL84" s="265" t="s">
        <v>457</v>
      </c>
      <c r="YM84" s="265"/>
      <c r="YN84" s="265"/>
      <c r="YO84" s="265"/>
      <c r="YP84" s="265"/>
      <c r="YQ84" s="265"/>
      <c r="YR84" s="265"/>
      <c r="YS84" s="265"/>
      <c r="YT84" s="265"/>
      <c r="YU84" s="265"/>
      <c r="YV84" s="265"/>
      <c r="YW84" s="265"/>
      <c r="YX84" s="265"/>
      <c r="YY84" s="265"/>
      <c r="YZ84" s="265"/>
      <c r="ZA84" s="265"/>
      <c r="ZB84" s="265" t="s">
        <v>457</v>
      </c>
      <c r="ZC84" s="265"/>
      <c r="ZD84" s="265"/>
      <c r="ZE84" s="265"/>
      <c r="ZF84" s="265"/>
      <c r="ZG84" s="265"/>
      <c r="ZH84" s="265"/>
      <c r="ZI84" s="265"/>
      <c r="ZJ84" s="265"/>
      <c r="ZK84" s="265"/>
      <c r="ZL84" s="265"/>
      <c r="ZM84" s="265"/>
      <c r="ZN84" s="265"/>
      <c r="ZO84" s="265"/>
      <c r="ZP84" s="265"/>
      <c r="ZQ84" s="265"/>
      <c r="ZR84" s="265" t="s">
        <v>457</v>
      </c>
      <c r="ZS84" s="265"/>
      <c r="ZT84" s="265"/>
      <c r="ZU84" s="265"/>
      <c r="ZV84" s="265"/>
      <c r="ZW84" s="265"/>
      <c r="ZX84" s="265"/>
      <c r="ZY84" s="265"/>
      <c r="ZZ84" s="265"/>
      <c r="AAA84" s="265"/>
      <c r="AAB84" s="265"/>
      <c r="AAC84" s="265"/>
      <c r="AAD84" s="265"/>
      <c r="AAE84" s="265"/>
      <c r="AAF84" s="265"/>
      <c r="AAG84" s="265"/>
      <c r="AAH84" s="265" t="s">
        <v>457</v>
      </c>
      <c r="AAI84" s="265"/>
      <c r="AAJ84" s="265"/>
      <c r="AAK84" s="265"/>
      <c r="AAL84" s="265"/>
      <c r="AAM84" s="265"/>
      <c r="AAN84" s="265"/>
      <c r="AAO84" s="265"/>
      <c r="AAP84" s="265"/>
      <c r="AAQ84" s="265"/>
      <c r="AAR84" s="265"/>
      <c r="AAS84" s="265"/>
      <c r="AAT84" s="265"/>
      <c r="AAU84" s="265"/>
      <c r="AAV84" s="265"/>
      <c r="AAW84" s="265"/>
      <c r="AAX84" s="265" t="s">
        <v>457</v>
      </c>
      <c r="AAY84" s="265"/>
      <c r="AAZ84" s="265"/>
      <c r="ABA84" s="265"/>
      <c r="ABB84" s="265"/>
      <c r="ABC84" s="265"/>
      <c r="ABD84" s="265"/>
      <c r="ABE84" s="265"/>
      <c r="ABF84" s="265"/>
      <c r="ABG84" s="265"/>
      <c r="ABH84" s="265"/>
      <c r="ABI84" s="265"/>
      <c r="ABJ84" s="265"/>
      <c r="ABK84" s="265"/>
      <c r="ABL84" s="265"/>
      <c r="ABM84" s="265"/>
      <c r="ABN84" s="265" t="s">
        <v>457</v>
      </c>
      <c r="ABO84" s="265"/>
      <c r="ABP84" s="265"/>
      <c r="ABQ84" s="265"/>
      <c r="ABR84" s="265"/>
      <c r="ABS84" s="265"/>
      <c r="ABT84" s="265"/>
      <c r="ABU84" s="265"/>
      <c r="ABV84" s="265"/>
      <c r="ABW84" s="265"/>
      <c r="ABX84" s="265"/>
      <c r="ABY84" s="265"/>
      <c r="ABZ84" s="265"/>
      <c r="ACA84" s="265"/>
      <c r="ACB84" s="265"/>
      <c r="ACC84" s="265"/>
      <c r="ACD84" s="265" t="s">
        <v>457</v>
      </c>
      <c r="ACE84" s="265"/>
      <c r="ACF84" s="265"/>
      <c r="ACG84" s="265"/>
      <c r="ACH84" s="265"/>
      <c r="ACI84" s="265"/>
      <c r="ACJ84" s="265"/>
      <c r="ACK84" s="265"/>
      <c r="ACL84" s="265"/>
      <c r="ACM84" s="265"/>
      <c r="ACN84" s="265"/>
      <c r="ACO84" s="265"/>
      <c r="ACP84" s="265"/>
      <c r="ACQ84" s="265"/>
      <c r="ACR84" s="265"/>
      <c r="ACS84" s="265"/>
      <c r="ACT84" s="265" t="s">
        <v>457</v>
      </c>
      <c r="ACU84" s="265"/>
      <c r="ACV84" s="265"/>
      <c r="ACW84" s="265"/>
      <c r="ACX84" s="265"/>
      <c r="ACY84" s="265"/>
      <c r="ACZ84" s="265"/>
      <c r="ADA84" s="265"/>
      <c r="ADB84" s="265"/>
      <c r="ADC84" s="265"/>
      <c r="ADD84" s="265"/>
      <c r="ADE84" s="265"/>
      <c r="ADF84" s="265"/>
      <c r="ADG84" s="265"/>
      <c r="ADH84" s="265"/>
      <c r="ADI84" s="265"/>
      <c r="ADJ84" s="265" t="s">
        <v>457</v>
      </c>
      <c r="ADK84" s="265"/>
      <c r="ADL84" s="265"/>
      <c r="ADM84" s="265"/>
      <c r="ADN84" s="265"/>
      <c r="ADO84" s="265"/>
      <c r="ADP84" s="265"/>
      <c r="ADQ84" s="265"/>
      <c r="ADR84" s="265"/>
      <c r="ADS84" s="265"/>
      <c r="ADT84" s="265"/>
      <c r="ADU84" s="265"/>
      <c r="ADV84" s="265"/>
      <c r="ADW84" s="265"/>
      <c r="ADX84" s="265"/>
      <c r="ADY84" s="265"/>
      <c r="ADZ84" s="265" t="s">
        <v>457</v>
      </c>
      <c r="AEA84" s="265"/>
      <c r="AEB84" s="265"/>
      <c r="AEC84" s="265"/>
      <c r="AED84" s="265"/>
      <c r="AEE84" s="265"/>
      <c r="AEF84" s="265"/>
      <c r="AEG84" s="265"/>
      <c r="AEH84" s="265"/>
      <c r="AEI84" s="265"/>
      <c r="AEJ84" s="265"/>
      <c r="AEK84" s="265"/>
      <c r="AEL84" s="265"/>
      <c r="AEM84" s="265"/>
      <c r="AEN84" s="265"/>
      <c r="AEO84" s="265"/>
      <c r="AEP84" s="265" t="s">
        <v>457</v>
      </c>
      <c r="AEQ84" s="265"/>
      <c r="AER84" s="265"/>
      <c r="AES84" s="265"/>
      <c r="AET84" s="265"/>
      <c r="AEU84" s="265"/>
      <c r="AEV84" s="265"/>
      <c r="AEW84" s="265"/>
      <c r="AEX84" s="265"/>
      <c r="AEY84" s="265"/>
      <c r="AEZ84" s="265"/>
      <c r="AFA84" s="265"/>
      <c r="AFB84" s="265"/>
      <c r="AFC84" s="265"/>
      <c r="AFD84" s="265"/>
      <c r="AFE84" s="265"/>
      <c r="AFF84" s="265" t="s">
        <v>457</v>
      </c>
      <c r="AFG84" s="265"/>
      <c r="AFH84" s="265"/>
      <c r="AFI84" s="265"/>
      <c r="AFJ84" s="265"/>
      <c r="AFK84" s="265"/>
      <c r="AFL84" s="265"/>
      <c r="AFM84" s="265"/>
      <c r="AFN84" s="265"/>
      <c r="AFO84" s="265"/>
      <c r="AFP84" s="265"/>
      <c r="AFQ84" s="265"/>
      <c r="AFR84" s="265"/>
      <c r="AFS84" s="265"/>
      <c r="AFT84" s="265"/>
      <c r="AFU84" s="265"/>
      <c r="AFV84" s="265" t="s">
        <v>457</v>
      </c>
      <c r="AFW84" s="265"/>
      <c r="AFX84" s="265"/>
      <c r="AFY84" s="265"/>
      <c r="AFZ84" s="265"/>
      <c r="AGA84" s="265"/>
      <c r="AGB84" s="265"/>
      <c r="AGC84" s="265"/>
      <c r="AGD84" s="265"/>
      <c r="AGE84" s="265"/>
      <c r="AGF84" s="265"/>
      <c r="AGG84" s="265"/>
      <c r="AGH84" s="265"/>
      <c r="AGI84" s="265"/>
      <c r="AGJ84" s="265"/>
      <c r="AGK84" s="265"/>
      <c r="AGL84" s="265" t="s">
        <v>457</v>
      </c>
      <c r="AGM84" s="265"/>
      <c r="AGN84" s="265"/>
      <c r="AGO84" s="265"/>
      <c r="AGP84" s="265"/>
      <c r="AGQ84" s="265"/>
      <c r="AGR84" s="265"/>
      <c r="AGS84" s="265"/>
      <c r="AGT84" s="265"/>
      <c r="AGU84" s="265"/>
      <c r="AGV84" s="265"/>
      <c r="AGW84" s="265"/>
      <c r="AGX84" s="265"/>
      <c r="AGY84" s="265"/>
      <c r="AGZ84" s="265"/>
      <c r="AHA84" s="265"/>
      <c r="AHB84" s="265" t="s">
        <v>457</v>
      </c>
      <c r="AHC84" s="265"/>
      <c r="AHD84" s="265"/>
      <c r="AHE84" s="265"/>
      <c r="AHF84" s="265"/>
      <c r="AHG84" s="265"/>
      <c r="AHH84" s="265"/>
      <c r="AHI84" s="265"/>
      <c r="AHJ84" s="265"/>
      <c r="AHK84" s="265"/>
      <c r="AHL84" s="265"/>
      <c r="AHM84" s="265"/>
      <c r="AHN84" s="265"/>
      <c r="AHO84" s="265"/>
      <c r="AHP84" s="265"/>
      <c r="AHQ84" s="265"/>
      <c r="AHR84" s="265" t="s">
        <v>457</v>
      </c>
      <c r="AHS84" s="265"/>
      <c r="AHT84" s="265"/>
      <c r="AHU84" s="265"/>
      <c r="AHV84" s="265"/>
      <c r="AHW84" s="265"/>
      <c r="AHX84" s="265"/>
      <c r="AHY84" s="265"/>
      <c r="AHZ84" s="265"/>
      <c r="AIA84" s="265"/>
      <c r="AIB84" s="265"/>
      <c r="AIC84" s="265"/>
      <c r="AID84" s="265"/>
      <c r="AIE84" s="265"/>
      <c r="AIF84" s="265"/>
      <c r="AIG84" s="265"/>
      <c r="AIH84" s="265" t="s">
        <v>457</v>
      </c>
      <c r="AII84" s="265"/>
      <c r="AIJ84" s="265"/>
      <c r="AIK84" s="265"/>
      <c r="AIL84" s="265"/>
      <c r="AIM84" s="265"/>
      <c r="AIN84" s="265"/>
      <c r="AIO84" s="265"/>
      <c r="AIP84" s="265"/>
      <c r="AIQ84" s="265"/>
      <c r="AIR84" s="265"/>
      <c r="AIS84" s="265"/>
      <c r="AIT84" s="265"/>
      <c r="AIU84" s="265"/>
      <c r="AIV84" s="265"/>
      <c r="AIW84" s="265"/>
      <c r="AIX84" s="265" t="s">
        <v>457</v>
      </c>
      <c r="AIY84" s="265"/>
      <c r="AIZ84" s="265"/>
      <c r="AJA84" s="265"/>
      <c r="AJB84" s="265"/>
      <c r="AJC84" s="265"/>
      <c r="AJD84" s="265"/>
      <c r="AJE84" s="265"/>
      <c r="AJF84" s="265"/>
      <c r="AJG84" s="265"/>
      <c r="AJH84" s="265"/>
      <c r="AJI84" s="265"/>
      <c r="AJJ84" s="265"/>
      <c r="AJK84" s="265"/>
      <c r="AJL84" s="265"/>
      <c r="AJM84" s="265"/>
      <c r="AJN84" s="265" t="s">
        <v>457</v>
      </c>
      <c r="AJO84" s="265"/>
      <c r="AJP84" s="265"/>
      <c r="AJQ84" s="265"/>
      <c r="AJR84" s="265"/>
      <c r="AJS84" s="265"/>
      <c r="AJT84" s="265"/>
      <c r="AJU84" s="265"/>
      <c r="AJV84" s="265"/>
      <c r="AJW84" s="265"/>
      <c r="AJX84" s="265"/>
      <c r="AJY84" s="265"/>
      <c r="AJZ84" s="265"/>
      <c r="AKA84" s="265"/>
      <c r="AKB84" s="265"/>
      <c r="AKC84" s="265"/>
      <c r="AKD84" s="265" t="s">
        <v>457</v>
      </c>
      <c r="AKE84" s="265"/>
      <c r="AKF84" s="265"/>
      <c r="AKG84" s="265"/>
      <c r="AKH84" s="265"/>
      <c r="AKI84" s="265"/>
      <c r="AKJ84" s="265"/>
      <c r="AKK84" s="265"/>
      <c r="AKL84" s="265"/>
      <c r="AKM84" s="265"/>
      <c r="AKN84" s="265"/>
      <c r="AKO84" s="265"/>
      <c r="AKP84" s="265"/>
      <c r="AKQ84" s="265"/>
      <c r="AKR84" s="265"/>
      <c r="AKS84" s="265"/>
      <c r="AKT84" s="265" t="s">
        <v>457</v>
      </c>
      <c r="AKU84" s="265"/>
      <c r="AKV84" s="265"/>
      <c r="AKW84" s="265"/>
      <c r="AKX84" s="265"/>
      <c r="AKY84" s="265"/>
      <c r="AKZ84" s="265"/>
      <c r="ALA84" s="265"/>
      <c r="ALB84" s="265"/>
      <c r="ALC84" s="265"/>
      <c r="ALD84" s="265"/>
      <c r="ALE84" s="265"/>
      <c r="ALF84" s="265"/>
      <c r="ALG84" s="265"/>
      <c r="ALH84" s="265"/>
      <c r="ALI84" s="265"/>
      <c r="ALJ84" s="265" t="s">
        <v>457</v>
      </c>
      <c r="ALK84" s="265"/>
      <c r="ALL84" s="265"/>
      <c r="ALM84" s="265"/>
      <c r="ALN84" s="265"/>
      <c r="ALO84" s="265"/>
      <c r="ALP84" s="265"/>
      <c r="ALQ84" s="265"/>
      <c r="ALR84" s="265"/>
      <c r="ALS84" s="265"/>
      <c r="ALT84" s="265"/>
      <c r="ALU84" s="265"/>
      <c r="ALV84" s="265"/>
      <c r="ALW84" s="265"/>
      <c r="ALX84" s="265"/>
      <c r="ALY84" s="265"/>
      <c r="ALZ84" s="265" t="s">
        <v>457</v>
      </c>
      <c r="AMA84" s="265"/>
      <c r="AMB84" s="265"/>
      <c r="AMC84" s="265"/>
      <c r="AMD84" s="265"/>
      <c r="AME84" s="265"/>
      <c r="AMF84" s="265"/>
      <c r="AMG84" s="265"/>
      <c r="AMH84" s="265"/>
      <c r="AMI84" s="265"/>
      <c r="AMJ84" s="265"/>
      <c r="AMK84" s="265"/>
      <c r="AML84" s="265"/>
      <c r="AMM84" s="265"/>
      <c r="AMN84" s="265"/>
      <c r="AMO84" s="265"/>
      <c r="AMP84" s="265" t="s">
        <v>457</v>
      </c>
      <c r="AMQ84" s="265"/>
      <c r="AMR84" s="265"/>
      <c r="AMS84" s="265"/>
      <c r="AMT84" s="265"/>
      <c r="AMU84" s="265"/>
      <c r="AMV84" s="265"/>
      <c r="AMW84" s="265"/>
      <c r="AMX84" s="265"/>
      <c r="AMY84" s="265"/>
      <c r="AMZ84" s="265"/>
      <c r="ANA84" s="265"/>
      <c r="ANB84" s="265"/>
      <c r="ANC84" s="265"/>
      <c r="AND84" s="265"/>
      <c r="ANE84" s="265"/>
      <c r="ANF84" s="265" t="s">
        <v>457</v>
      </c>
      <c r="ANG84" s="265"/>
      <c r="ANH84" s="265"/>
      <c r="ANI84" s="265"/>
      <c r="ANJ84" s="265"/>
      <c r="ANK84" s="265"/>
      <c r="ANL84" s="265"/>
      <c r="ANM84" s="265"/>
      <c r="ANN84" s="265"/>
      <c r="ANO84" s="265"/>
      <c r="ANP84" s="265"/>
      <c r="ANQ84" s="265"/>
      <c r="ANR84" s="265"/>
      <c r="ANS84" s="265"/>
      <c r="ANT84" s="265"/>
      <c r="ANU84" s="265"/>
      <c r="ANV84" s="265" t="s">
        <v>457</v>
      </c>
      <c r="ANW84" s="265"/>
      <c r="ANX84" s="265"/>
      <c r="ANY84" s="265"/>
      <c r="ANZ84" s="265"/>
      <c r="AOA84" s="265"/>
      <c r="AOB84" s="265"/>
      <c r="AOC84" s="265"/>
      <c r="AOD84" s="265"/>
      <c r="AOE84" s="265"/>
      <c r="AOF84" s="265"/>
      <c r="AOG84" s="265"/>
      <c r="AOH84" s="265"/>
      <c r="AOI84" s="265"/>
      <c r="AOJ84" s="265"/>
      <c r="AOK84" s="265"/>
      <c r="AOL84" s="265" t="s">
        <v>457</v>
      </c>
      <c r="AOM84" s="265"/>
      <c r="AON84" s="265"/>
      <c r="AOO84" s="265"/>
      <c r="AOP84" s="265"/>
      <c r="AOQ84" s="265"/>
      <c r="AOR84" s="265"/>
      <c r="AOS84" s="265"/>
      <c r="AOT84" s="265"/>
      <c r="AOU84" s="265"/>
      <c r="AOV84" s="265"/>
      <c r="AOW84" s="265"/>
      <c r="AOX84" s="265"/>
      <c r="AOY84" s="265"/>
      <c r="AOZ84" s="265"/>
      <c r="APA84" s="265"/>
      <c r="APB84" s="265" t="s">
        <v>457</v>
      </c>
      <c r="APC84" s="265"/>
      <c r="APD84" s="265"/>
      <c r="APE84" s="265"/>
      <c r="APF84" s="265"/>
      <c r="APG84" s="265"/>
      <c r="APH84" s="265"/>
      <c r="API84" s="265"/>
      <c r="APJ84" s="265"/>
      <c r="APK84" s="265"/>
      <c r="APL84" s="265"/>
      <c r="APM84" s="265"/>
      <c r="APN84" s="265"/>
      <c r="APO84" s="265"/>
      <c r="APP84" s="265"/>
      <c r="APQ84" s="265"/>
      <c r="APR84" s="265" t="s">
        <v>457</v>
      </c>
      <c r="APS84" s="265"/>
      <c r="APT84" s="265"/>
      <c r="APU84" s="265"/>
      <c r="APV84" s="265"/>
      <c r="APW84" s="265"/>
      <c r="APX84" s="265"/>
      <c r="APY84" s="265"/>
      <c r="APZ84" s="265"/>
      <c r="AQA84" s="265"/>
      <c r="AQB84" s="265"/>
      <c r="AQC84" s="265"/>
      <c r="AQD84" s="265"/>
      <c r="AQE84" s="265"/>
      <c r="AQF84" s="265"/>
      <c r="AQG84" s="265"/>
      <c r="AQH84" s="265" t="s">
        <v>457</v>
      </c>
      <c r="AQI84" s="265"/>
      <c r="AQJ84" s="265"/>
      <c r="AQK84" s="265"/>
      <c r="AQL84" s="265"/>
      <c r="AQM84" s="265"/>
      <c r="AQN84" s="265"/>
      <c r="AQO84" s="265"/>
      <c r="AQP84" s="265"/>
      <c r="AQQ84" s="265"/>
      <c r="AQR84" s="265"/>
      <c r="AQS84" s="265"/>
      <c r="AQT84" s="265"/>
      <c r="AQU84" s="265"/>
      <c r="AQV84" s="265"/>
      <c r="AQW84" s="265"/>
      <c r="AQX84" s="265" t="s">
        <v>457</v>
      </c>
      <c r="AQY84" s="265"/>
      <c r="AQZ84" s="265"/>
      <c r="ARA84" s="265"/>
      <c r="ARB84" s="265"/>
      <c r="ARC84" s="265"/>
      <c r="ARD84" s="265"/>
      <c r="ARE84" s="265"/>
      <c r="ARF84" s="265"/>
      <c r="ARG84" s="265"/>
      <c r="ARH84" s="265"/>
      <c r="ARI84" s="265"/>
      <c r="ARJ84" s="265"/>
      <c r="ARK84" s="265"/>
      <c r="ARL84" s="265"/>
      <c r="ARM84" s="265"/>
      <c r="ARN84" s="265" t="s">
        <v>457</v>
      </c>
      <c r="ARO84" s="265"/>
      <c r="ARP84" s="265"/>
      <c r="ARQ84" s="265"/>
      <c r="ARR84" s="265"/>
      <c r="ARS84" s="265"/>
      <c r="ART84" s="265"/>
      <c r="ARU84" s="265"/>
      <c r="ARV84" s="265"/>
      <c r="ARW84" s="265"/>
      <c r="ARX84" s="265"/>
      <c r="ARY84" s="265"/>
      <c r="ARZ84" s="265"/>
      <c r="ASA84" s="265"/>
      <c r="ASB84" s="265"/>
      <c r="ASC84" s="265"/>
      <c r="ASD84" s="265" t="s">
        <v>457</v>
      </c>
      <c r="ASE84" s="265"/>
      <c r="ASF84" s="265"/>
      <c r="ASG84" s="265"/>
      <c r="ASH84" s="265"/>
      <c r="ASI84" s="265"/>
      <c r="ASJ84" s="265"/>
      <c r="ASK84" s="265"/>
      <c r="ASL84" s="265"/>
      <c r="ASM84" s="265"/>
      <c r="ASN84" s="265"/>
      <c r="ASO84" s="265"/>
      <c r="ASP84" s="265"/>
      <c r="ASQ84" s="265"/>
      <c r="ASR84" s="265"/>
      <c r="ASS84" s="265"/>
      <c r="AST84" s="265" t="s">
        <v>457</v>
      </c>
      <c r="ASU84" s="265"/>
      <c r="ASV84" s="265"/>
      <c r="ASW84" s="265"/>
      <c r="ASX84" s="265"/>
      <c r="ASY84" s="265"/>
      <c r="ASZ84" s="265"/>
      <c r="ATA84" s="265"/>
      <c r="ATB84" s="265"/>
      <c r="ATC84" s="265"/>
      <c r="ATD84" s="265"/>
      <c r="ATE84" s="265"/>
      <c r="ATF84" s="265"/>
      <c r="ATG84" s="265"/>
      <c r="ATH84" s="265"/>
      <c r="ATI84" s="265"/>
      <c r="ATJ84" s="265" t="s">
        <v>457</v>
      </c>
      <c r="ATK84" s="265"/>
      <c r="ATL84" s="265"/>
      <c r="ATM84" s="265"/>
      <c r="ATN84" s="265"/>
      <c r="ATO84" s="265"/>
      <c r="ATP84" s="265"/>
      <c r="ATQ84" s="265"/>
      <c r="ATR84" s="265"/>
      <c r="ATS84" s="265"/>
      <c r="ATT84" s="265"/>
      <c r="ATU84" s="265"/>
      <c r="ATV84" s="265"/>
      <c r="ATW84" s="265"/>
      <c r="ATX84" s="265"/>
      <c r="ATY84" s="265"/>
      <c r="ATZ84" s="265" t="s">
        <v>457</v>
      </c>
      <c r="AUA84" s="265"/>
      <c r="AUB84" s="265"/>
      <c r="AUC84" s="265"/>
      <c r="AUD84" s="265"/>
      <c r="AUE84" s="265"/>
      <c r="AUF84" s="265"/>
      <c r="AUG84" s="265"/>
      <c r="AUH84" s="265"/>
      <c r="AUI84" s="265"/>
      <c r="AUJ84" s="265"/>
      <c r="AUK84" s="265"/>
      <c r="AUL84" s="265"/>
      <c r="AUM84" s="265"/>
      <c r="AUN84" s="265"/>
      <c r="AUO84" s="265"/>
      <c r="AUP84" s="265" t="s">
        <v>457</v>
      </c>
      <c r="AUQ84" s="265"/>
      <c r="AUR84" s="265"/>
      <c r="AUS84" s="265"/>
      <c r="AUT84" s="265"/>
      <c r="AUU84" s="265"/>
      <c r="AUV84" s="265"/>
      <c r="AUW84" s="265"/>
      <c r="AUX84" s="265"/>
      <c r="AUY84" s="265"/>
      <c r="AUZ84" s="265"/>
      <c r="AVA84" s="265"/>
      <c r="AVB84" s="265"/>
      <c r="AVC84" s="265"/>
      <c r="AVD84" s="265"/>
      <c r="AVE84" s="265"/>
      <c r="AVF84" s="265" t="s">
        <v>457</v>
      </c>
      <c r="AVG84" s="265"/>
      <c r="AVH84" s="265"/>
      <c r="AVI84" s="265"/>
      <c r="AVJ84" s="265"/>
      <c r="AVK84" s="265"/>
      <c r="AVL84" s="265"/>
      <c r="AVM84" s="265"/>
      <c r="AVN84" s="265"/>
      <c r="AVO84" s="265"/>
      <c r="AVP84" s="265"/>
      <c r="AVQ84" s="265"/>
      <c r="AVR84" s="265"/>
      <c r="AVS84" s="265"/>
      <c r="AVT84" s="265"/>
      <c r="AVU84" s="265"/>
      <c r="AVV84" s="265" t="s">
        <v>457</v>
      </c>
      <c r="AVW84" s="265"/>
      <c r="AVX84" s="265"/>
      <c r="AVY84" s="265"/>
      <c r="AVZ84" s="265"/>
      <c r="AWA84" s="265"/>
      <c r="AWB84" s="265"/>
      <c r="AWC84" s="265"/>
      <c r="AWD84" s="265"/>
      <c r="AWE84" s="265"/>
      <c r="AWF84" s="265"/>
      <c r="AWG84" s="265"/>
      <c r="AWH84" s="265"/>
      <c r="AWI84" s="265"/>
      <c r="AWJ84" s="265"/>
      <c r="AWK84" s="265"/>
      <c r="AWL84" s="265" t="s">
        <v>457</v>
      </c>
      <c r="AWM84" s="265"/>
      <c r="AWN84" s="265"/>
      <c r="AWO84" s="265"/>
      <c r="AWP84" s="265"/>
      <c r="AWQ84" s="265"/>
      <c r="AWR84" s="265"/>
      <c r="AWS84" s="265"/>
      <c r="AWT84" s="265"/>
      <c r="AWU84" s="265"/>
      <c r="AWV84" s="265"/>
      <c r="AWW84" s="265"/>
      <c r="AWX84" s="265"/>
      <c r="AWY84" s="265"/>
      <c r="AWZ84" s="265"/>
      <c r="AXA84" s="265"/>
      <c r="AXB84" s="265" t="s">
        <v>457</v>
      </c>
      <c r="AXC84" s="265"/>
      <c r="AXD84" s="265"/>
      <c r="AXE84" s="265"/>
      <c r="AXF84" s="265"/>
      <c r="AXG84" s="265"/>
      <c r="AXH84" s="265"/>
      <c r="AXI84" s="265"/>
      <c r="AXJ84" s="265"/>
      <c r="AXK84" s="265"/>
      <c r="AXL84" s="265"/>
      <c r="AXM84" s="265"/>
      <c r="AXN84" s="265"/>
      <c r="AXO84" s="265"/>
      <c r="AXP84" s="265"/>
      <c r="AXQ84" s="265"/>
      <c r="AXR84" s="265" t="s">
        <v>457</v>
      </c>
      <c r="AXS84" s="265"/>
      <c r="AXT84" s="265"/>
      <c r="AXU84" s="265"/>
      <c r="AXV84" s="265"/>
      <c r="AXW84" s="265"/>
      <c r="AXX84" s="265"/>
      <c r="AXY84" s="265"/>
      <c r="AXZ84" s="265"/>
      <c r="AYA84" s="265"/>
      <c r="AYB84" s="265"/>
      <c r="AYC84" s="265"/>
      <c r="AYD84" s="265"/>
      <c r="AYE84" s="265"/>
      <c r="AYF84" s="265"/>
      <c r="AYG84" s="265"/>
      <c r="AYH84" s="265" t="s">
        <v>457</v>
      </c>
      <c r="AYI84" s="265"/>
      <c r="AYJ84" s="265"/>
      <c r="AYK84" s="265"/>
      <c r="AYL84" s="265"/>
      <c r="AYM84" s="265"/>
      <c r="AYN84" s="265"/>
      <c r="AYO84" s="265"/>
      <c r="AYP84" s="265"/>
      <c r="AYQ84" s="265"/>
      <c r="AYR84" s="265"/>
      <c r="AYS84" s="265"/>
      <c r="AYT84" s="265"/>
      <c r="AYU84" s="265"/>
      <c r="AYV84" s="265"/>
      <c r="AYW84" s="265"/>
      <c r="AYX84" s="265" t="s">
        <v>457</v>
      </c>
      <c r="AYY84" s="265"/>
      <c r="AYZ84" s="265"/>
      <c r="AZA84" s="265"/>
      <c r="AZB84" s="265"/>
      <c r="AZC84" s="265"/>
      <c r="AZD84" s="265"/>
      <c r="AZE84" s="265"/>
      <c r="AZF84" s="265"/>
      <c r="AZG84" s="265"/>
      <c r="AZH84" s="265"/>
      <c r="AZI84" s="265"/>
      <c r="AZJ84" s="265"/>
      <c r="AZK84" s="265"/>
      <c r="AZL84" s="265"/>
      <c r="AZM84" s="265"/>
      <c r="AZN84" s="265" t="s">
        <v>457</v>
      </c>
      <c r="AZO84" s="265"/>
      <c r="AZP84" s="265"/>
      <c r="AZQ84" s="265"/>
      <c r="AZR84" s="265"/>
      <c r="AZS84" s="265"/>
      <c r="AZT84" s="265"/>
      <c r="AZU84" s="265"/>
      <c r="AZV84" s="265"/>
      <c r="AZW84" s="265"/>
      <c r="AZX84" s="265"/>
      <c r="AZY84" s="265"/>
      <c r="AZZ84" s="265"/>
      <c r="BAA84" s="265"/>
      <c r="BAB84" s="265"/>
      <c r="BAC84" s="265"/>
      <c r="BAD84" s="265" t="s">
        <v>457</v>
      </c>
      <c r="BAE84" s="265"/>
      <c r="BAF84" s="265"/>
      <c r="BAG84" s="265"/>
      <c r="BAH84" s="265"/>
      <c r="BAI84" s="265"/>
      <c r="BAJ84" s="265"/>
      <c r="BAK84" s="265"/>
      <c r="BAL84" s="265"/>
      <c r="BAM84" s="265"/>
      <c r="BAN84" s="265"/>
      <c r="BAO84" s="265"/>
      <c r="BAP84" s="265"/>
      <c r="BAQ84" s="265"/>
      <c r="BAR84" s="265"/>
      <c r="BAS84" s="265"/>
      <c r="BAT84" s="265" t="s">
        <v>457</v>
      </c>
      <c r="BAU84" s="265"/>
      <c r="BAV84" s="265"/>
      <c r="BAW84" s="265"/>
      <c r="BAX84" s="265"/>
      <c r="BAY84" s="265"/>
      <c r="BAZ84" s="265"/>
      <c r="BBA84" s="265"/>
      <c r="BBB84" s="265"/>
      <c r="BBC84" s="265"/>
      <c r="BBD84" s="265"/>
      <c r="BBE84" s="265"/>
      <c r="BBF84" s="265"/>
      <c r="BBG84" s="265"/>
      <c r="BBH84" s="265"/>
      <c r="BBI84" s="265"/>
      <c r="BBJ84" s="265" t="s">
        <v>457</v>
      </c>
      <c r="BBK84" s="265"/>
      <c r="BBL84" s="265"/>
      <c r="BBM84" s="265"/>
      <c r="BBN84" s="265"/>
      <c r="BBO84" s="265"/>
      <c r="BBP84" s="265"/>
      <c r="BBQ84" s="265"/>
      <c r="BBR84" s="265"/>
      <c r="BBS84" s="265"/>
      <c r="BBT84" s="265"/>
      <c r="BBU84" s="265"/>
      <c r="BBV84" s="265"/>
      <c r="BBW84" s="265"/>
      <c r="BBX84" s="265"/>
      <c r="BBY84" s="265"/>
      <c r="BBZ84" s="265" t="s">
        <v>457</v>
      </c>
      <c r="BCA84" s="265"/>
      <c r="BCB84" s="265"/>
      <c r="BCC84" s="265"/>
      <c r="BCD84" s="265"/>
      <c r="BCE84" s="265"/>
      <c r="BCF84" s="265"/>
      <c r="BCG84" s="265"/>
      <c r="BCH84" s="265"/>
      <c r="BCI84" s="265"/>
      <c r="BCJ84" s="265"/>
      <c r="BCK84" s="265"/>
      <c r="BCL84" s="265"/>
      <c r="BCM84" s="265"/>
      <c r="BCN84" s="265"/>
      <c r="BCO84" s="265"/>
      <c r="BCP84" s="265" t="s">
        <v>457</v>
      </c>
      <c r="BCQ84" s="265"/>
      <c r="BCR84" s="265"/>
      <c r="BCS84" s="265"/>
      <c r="BCT84" s="265"/>
      <c r="BCU84" s="265"/>
      <c r="BCV84" s="265"/>
      <c r="BCW84" s="265"/>
      <c r="BCX84" s="265"/>
      <c r="BCY84" s="265"/>
      <c r="BCZ84" s="265"/>
      <c r="BDA84" s="265"/>
      <c r="BDB84" s="265"/>
      <c r="BDC84" s="265"/>
      <c r="BDD84" s="265"/>
      <c r="BDE84" s="265"/>
      <c r="BDF84" s="265" t="s">
        <v>457</v>
      </c>
      <c r="BDG84" s="265"/>
      <c r="BDH84" s="265"/>
      <c r="BDI84" s="265"/>
      <c r="BDJ84" s="265"/>
      <c r="BDK84" s="265"/>
      <c r="BDL84" s="265"/>
      <c r="BDM84" s="265"/>
      <c r="BDN84" s="265"/>
      <c r="BDO84" s="265"/>
      <c r="BDP84" s="265"/>
      <c r="BDQ84" s="265"/>
      <c r="BDR84" s="265"/>
      <c r="BDS84" s="265"/>
      <c r="BDT84" s="265"/>
      <c r="BDU84" s="265"/>
      <c r="BDV84" s="265" t="s">
        <v>457</v>
      </c>
      <c r="BDW84" s="265"/>
      <c r="BDX84" s="265"/>
      <c r="BDY84" s="265"/>
      <c r="BDZ84" s="265"/>
      <c r="BEA84" s="265"/>
      <c r="BEB84" s="265"/>
      <c r="BEC84" s="265"/>
      <c r="BED84" s="265"/>
      <c r="BEE84" s="265"/>
      <c r="BEF84" s="265"/>
      <c r="BEG84" s="265"/>
      <c r="BEH84" s="265"/>
      <c r="BEI84" s="265"/>
      <c r="BEJ84" s="265"/>
      <c r="BEK84" s="265"/>
      <c r="BEL84" s="265" t="s">
        <v>457</v>
      </c>
      <c r="BEM84" s="265"/>
      <c r="BEN84" s="265"/>
      <c r="BEO84" s="265"/>
      <c r="BEP84" s="265"/>
      <c r="BEQ84" s="265"/>
      <c r="BER84" s="265"/>
      <c r="BES84" s="265"/>
      <c r="BET84" s="265"/>
      <c r="BEU84" s="265"/>
      <c r="BEV84" s="265"/>
      <c r="BEW84" s="265"/>
      <c r="BEX84" s="265"/>
      <c r="BEY84" s="265"/>
      <c r="BEZ84" s="265"/>
      <c r="BFA84" s="265"/>
      <c r="BFB84" s="265" t="s">
        <v>457</v>
      </c>
      <c r="BFC84" s="265"/>
      <c r="BFD84" s="265"/>
      <c r="BFE84" s="265"/>
      <c r="BFF84" s="265"/>
      <c r="BFG84" s="265"/>
      <c r="BFH84" s="265"/>
      <c r="BFI84" s="265"/>
      <c r="BFJ84" s="265"/>
      <c r="BFK84" s="265"/>
      <c r="BFL84" s="265"/>
      <c r="BFM84" s="265"/>
      <c r="BFN84" s="265"/>
      <c r="BFO84" s="265"/>
      <c r="BFP84" s="265"/>
      <c r="BFQ84" s="265"/>
      <c r="BFR84" s="265" t="s">
        <v>457</v>
      </c>
      <c r="BFS84" s="265"/>
      <c r="BFT84" s="265"/>
      <c r="BFU84" s="265"/>
      <c r="BFV84" s="265"/>
      <c r="BFW84" s="265"/>
      <c r="BFX84" s="265"/>
      <c r="BFY84" s="265"/>
      <c r="BFZ84" s="265"/>
      <c r="BGA84" s="265"/>
      <c r="BGB84" s="265"/>
      <c r="BGC84" s="265"/>
      <c r="BGD84" s="265"/>
      <c r="BGE84" s="265"/>
      <c r="BGF84" s="265"/>
      <c r="BGG84" s="265"/>
      <c r="BGH84" s="265" t="s">
        <v>457</v>
      </c>
      <c r="BGI84" s="265"/>
      <c r="BGJ84" s="265"/>
      <c r="BGK84" s="265"/>
      <c r="BGL84" s="265"/>
      <c r="BGM84" s="265"/>
      <c r="BGN84" s="265"/>
      <c r="BGO84" s="265"/>
      <c r="BGP84" s="265"/>
      <c r="BGQ84" s="265"/>
      <c r="BGR84" s="265"/>
      <c r="BGS84" s="265"/>
      <c r="BGT84" s="265"/>
      <c r="BGU84" s="265"/>
      <c r="BGV84" s="265"/>
      <c r="BGW84" s="265"/>
      <c r="BGX84" s="265" t="s">
        <v>457</v>
      </c>
      <c r="BGY84" s="265"/>
      <c r="BGZ84" s="265"/>
      <c r="BHA84" s="265"/>
      <c r="BHB84" s="265"/>
      <c r="BHC84" s="265"/>
      <c r="BHD84" s="265"/>
      <c r="BHE84" s="265"/>
      <c r="BHF84" s="265"/>
      <c r="BHG84" s="265"/>
      <c r="BHH84" s="265"/>
      <c r="BHI84" s="265"/>
      <c r="BHJ84" s="265"/>
      <c r="BHK84" s="265"/>
      <c r="BHL84" s="265"/>
      <c r="BHM84" s="265"/>
      <c r="BHN84" s="265" t="s">
        <v>457</v>
      </c>
      <c r="BHO84" s="265"/>
      <c r="BHP84" s="265"/>
      <c r="BHQ84" s="265"/>
      <c r="BHR84" s="265"/>
      <c r="BHS84" s="265"/>
      <c r="BHT84" s="265"/>
      <c r="BHU84" s="265"/>
      <c r="BHV84" s="265"/>
      <c r="BHW84" s="265"/>
      <c r="BHX84" s="265"/>
      <c r="BHY84" s="265"/>
      <c r="BHZ84" s="265"/>
      <c r="BIA84" s="265"/>
      <c r="BIB84" s="265"/>
      <c r="BIC84" s="265"/>
      <c r="BID84" s="265" t="s">
        <v>457</v>
      </c>
      <c r="BIE84" s="265"/>
      <c r="BIF84" s="265"/>
      <c r="BIG84" s="265"/>
      <c r="BIH84" s="265"/>
      <c r="BII84" s="265"/>
      <c r="BIJ84" s="265"/>
      <c r="BIK84" s="265"/>
      <c r="BIL84" s="265"/>
      <c r="BIM84" s="265"/>
      <c r="BIN84" s="265"/>
      <c r="BIO84" s="265"/>
      <c r="BIP84" s="265"/>
      <c r="BIQ84" s="265"/>
      <c r="BIR84" s="265"/>
      <c r="BIS84" s="265"/>
      <c r="BIT84" s="265" t="s">
        <v>457</v>
      </c>
      <c r="BIU84" s="265"/>
      <c r="BIV84" s="265"/>
      <c r="BIW84" s="265"/>
      <c r="BIX84" s="265"/>
      <c r="BIY84" s="265"/>
      <c r="BIZ84" s="265"/>
      <c r="BJA84" s="265"/>
      <c r="BJB84" s="265"/>
      <c r="BJC84" s="265"/>
      <c r="BJD84" s="265"/>
      <c r="BJE84" s="265"/>
      <c r="BJF84" s="265"/>
      <c r="BJG84" s="265"/>
      <c r="BJH84" s="265"/>
      <c r="BJI84" s="265"/>
      <c r="BJJ84" s="265" t="s">
        <v>457</v>
      </c>
      <c r="BJK84" s="265"/>
      <c r="BJL84" s="265"/>
      <c r="BJM84" s="265"/>
      <c r="BJN84" s="265"/>
      <c r="BJO84" s="265"/>
      <c r="BJP84" s="265"/>
      <c r="BJQ84" s="265"/>
      <c r="BJR84" s="265"/>
      <c r="BJS84" s="265"/>
      <c r="BJT84" s="265"/>
      <c r="BJU84" s="265"/>
      <c r="BJV84" s="265"/>
      <c r="BJW84" s="265"/>
      <c r="BJX84" s="265"/>
      <c r="BJY84" s="265"/>
      <c r="BJZ84" s="265" t="s">
        <v>457</v>
      </c>
      <c r="BKA84" s="265"/>
      <c r="BKB84" s="265"/>
      <c r="BKC84" s="265"/>
      <c r="BKD84" s="265"/>
      <c r="BKE84" s="265"/>
      <c r="BKF84" s="265"/>
      <c r="BKG84" s="265"/>
      <c r="BKH84" s="265"/>
      <c r="BKI84" s="265"/>
      <c r="BKJ84" s="265"/>
      <c r="BKK84" s="265"/>
      <c r="BKL84" s="265"/>
      <c r="BKM84" s="265"/>
      <c r="BKN84" s="265"/>
      <c r="BKO84" s="265"/>
      <c r="BKP84" s="265" t="s">
        <v>457</v>
      </c>
      <c r="BKQ84" s="265"/>
      <c r="BKR84" s="265"/>
      <c r="BKS84" s="265"/>
      <c r="BKT84" s="265"/>
      <c r="BKU84" s="265"/>
      <c r="BKV84" s="265"/>
      <c r="BKW84" s="265"/>
      <c r="BKX84" s="265"/>
      <c r="BKY84" s="265"/>
      <c r="BKZ84" s="265"/>
      <c r="BLA84" s="265"/>
      <c r="BLB84" s="265"/>
      <c r="BLC84" s="265"/>
      <c r="BLD84" s="265"/>
      <c r="BLE84" s="265"/>
      <c r="BLF84" s="265" t="s">
        <v>457</v>
      </c>
      <c r="BLG84" s="265"/>
      <c r="BLH84" s="265"/>
      <c r="BLI84" s="265"/>
      <c r="BLJ84" s="265"/>
      <c r="BLK84" s="265"/>
      <c r="BLL84" s="265"/>
      <c r="BLM84" s="265"/>
      <c r="BLN84" s="265"/>
      <c r="BLO84" s="265"/>
      <c r="BLP84" s="265"/>
      <c r="BLQ84" s="265"/>
      <c r="BLR84" s="265"/>
      <c r="BLS84" s="265"/>
      <c r="BLT84" s="265"/>
      <c r="BLU84" s="265"/>
      <c r="BLV84" s="265" t="s">
        <v>457</v>
      </c>
      <c r="BLW84" s="265"/>
      <c r="BLX84" s="265"/>
      <c r="BLY84" s="265"/>
      <c r="BLZ84" s="265"/>
      <c r="BMA84" s="265"/>
      <c r="BMB84" s="265"/>
      <c r="BMC84" s="265"/>
      <c r="BMD84" s="265"/>
      <c r="BME84" s="265"/>
      <c r="BMF84" s="265"/>
      <c r="BMG84" s="265"/>
      <c r="BMH84" s="265"/>
      <c r="BMI84" s="265"/>
      <c r="BMJ84" s="265"/>
      <c r="BMK84" s="265"/>
      <c r="BML84" s="265" t="s">
        <v>457</v>
      </c>
      <c r="BMM84" s="265"/>
      <c r="BMN84" s="265"/>
      <c r="BMO84" s="265"/>
      <c r="BMP84" s="265"/>
      <c r="BMQ84" s="265"/>
      <c r="BMR84" s="265"/>
      <c r="BMS84" s="265"/>
      <c r="BMT84" s="265"/>
      <c r="BMU84" s="265"/>
      <c r="BMV84" s="265"/>
      <c r="BMW84" s="265"/>
      <c r="BMX84" s="265"/>
      <c r="BMY84" s="265"/>
      <c r="BMZ84" s="265"/>
      <c r="BNA84" s="265"/>
      <c r="BNB84" s="265" t="s">
        <v>457</v>
      </c>
      <c r="BNC84" s="265"/>
      <c r="BND84" s="265"/>
      <c r="BNE84" s="265"/>
      <c r="BNF84" s="265"/>
      <c r="BNG84" s="265"/>
      <c r="BNH84" s="265"/>
      <c r="BNI84" s="265"/>
      <c r="BNJ84" s="265"/>
      <c r="BNK84" s="265"/>
      <c r="BNL84" s="265"/>
      <c r="BNM84" s="265"/>
      <c r="BNN84" s="265"/>
      <c r="BNO84" s="265"/>
      <c r="BNP84" s="265"/>
      <c r="BNQ84" s="265"/>
      <c r="BNR84" s="265" t="s">
        <v>457</v>
      </c>
      <c r="BNS84" s="265"/>
      <c r="BNT84" s="265"/>
      <c r="BNU84" s="265"/>
      <c r="BNV84" s="265"/>
      <c r="BNW84" s="265"/>
      <c r="BNX84" s="265"/>
      <c r="BNY84" s="265"/>
      <c r="BNZ84" s="265"/>
      <c r="BOA84" s="265"/>
      <c r="BOB84" s="265"/>
      <c r="BOC84" s="265"/>
      <c r="BOD84" s="265"/>
      <c r="BOE84" s="265"/>
      <c r="BOF84" s="265"/>
      <c r="BOG84" s="265"/>
      <c r="BOH84" s="265" t="s">
        <v>457</v>
      </c>
      <c r="BOI84" s="265"/>
      <c r="BOJ84" s="265"/>
      <c r="BOK84" s="265"/>
      <c r="BOL84" s="265"/>
      <c r="BOM84" s="265"/>
      <c r="BON84" s="265"/>
      <c r="BOO84" s="265"/>
      <c r="BOP84" s="265"/>
      <c r="BOQ84" s="265"/>
      <c r="BOR84" s="265"/>
      <c r="BOS84" s="265"/>
      <c r="BOT84" s="265"/>
      <c r="BOU84" s="265"/>
      <c r="BOV84" s="265"/>
      <c r="BOW84" s="265"/>
      <c r="BOX84" s="265" t="s">
        <v>457</v>
      </c>
      <c r="BOY84" s="265"/>
      <c r="BOZ84" s="265"/>
      <c r="BPA84" s="265"/>
      <c r="BPB84" s="265"/>
      <c r="BPC84" s="265"/>
      <c r="BPD84" s="265"/>
      <c r="BPE84" s="265"/>
      <c r="BPF84" s="265"/>
      <c r="BPG84" s="265"/>
      <c r="BPH84" s="265"/>
      <c r="BPI84" s="265"/>
      <c r="BPJ84" s="265"/>
      <c r="BPK84" s="265"/>
      <c r="BPL84" s="265"/>
      <c r="BPM84" s="265"/>
      <c r="BPN84" s="265" t="s">
        <v>457</v>
      </c>
      <c r="BPO84" s="265"/>
      <c r="BPP84" s="265"/>
      <c r="BPQ84" s="265"/>
      <c r="BPR84" s="265"/>
      <c r="BPS84" s="265"/>
      <c r="BPT84" s="265"/>
      <c r="BPU84" s="265"/>
      <c r="BPV84" s="265"/>
      <c r="BPW84" s="265"/>
      <c r="BPX84" s="265"/>
      <c r="BPY84" s="265"/>
      <c r="BPZ84" s="265"/>
      <c r="BQA84" s="265"/>
      <c r="BQB84" s="265"/>
      <c r="BQC84" s="265"/>
      <c r="BQD84" s="265" t="s">
        <v>457</v>
      </c>
      <c r="BQE84" s="265"/>
      <c r="BQF84" s="265"/>
      <c r="BQG84" s="265"/>
      <c r="BQH84" s="265"/>
      <c r="BQI84" s="265"/>
      <c r="BQJ84" s="265"/>
      <c r="BQK84" s="265"/>
      <c r="BQL84" s="265"/>
      <c r="BQM84" s="265"/>
      <c r="BQN84" s="265"/>
      <c r="BQO84" s="265"/>
      <c r="BQP84" s="265"/>
      <c r="BQQ84" s="265"/>
      <c r="BQR84" s="265"/>
      <c r="BQS84" s="265"/>
      <c r="BQT84" s="265" t="s">
        <v>457</v>
      </c>
      <c r="BQU84" s="265"/>
      <c r="BQV84" s="265"/>
      <c r="BQW84" s="265"/>
      <c r="BQX84" s="265"/>
      <c r="BQY84" s="265"/>
      <c r="BQZ84" s="265"/>
      <c r="BRA84" s="265"/>
      <c r="BRB84" s="265"/>
      <c r="BRC84" s="265"/>
      <c r="BRD84" s="265"/>
      <c r="BRE84" s="265"/>
      <c r="BRF84" s="265"/>
      <c r="BRG84" s="265"/>
      <c r="BRH84" s="265"/>
      <c r="BRI84" s="265"/>
      <c r="BRJ84" s="265" t="s">
        <v>457</v>
      </c>
      <c r="BRK84" s="265"/>
      <c r="BRL84" s="265"/>
      <c r="BRM84" s="265"/>
      <c r="BRN84" s="265"/>
      <c r="BRO84" s="265"/>
      <c r="BRP84" s="265"/>
      <c r="BRQ84" s="265"/>
      <c r="BRR84" s="265"/>
      <c r="BRS84" s="265"/>
      <c r="BRT84" s="265"/>
      <c r="BRU84" s="265"/>
      <c r="BRV84" s="265"/>
      <c r="BRW84" s="265"/>
      <c r="BRX84" s="265"/>
      <c r="BRY84" s="265"/>
      <c r="BRZ84" s="265" t="s">
        <v>457</v>
      </c>
      <c r="BSA84" s="265"/>
      <c r="BSB84" s="265"/>
      <c r="BSC84" s="265"/>
      <c r="BSD84" s="265"/>
      <c r="BSE84" s="265"/>
      <c r="BSF84" s="265"/>
      <c r="BSG84" s="265"/>
      <c r="BSH84" s="265"/>
      <c r="BSI84" s="265"/>
      <c r="BSJ84" s="265"/>
      <c r="BSK84" s="265"/>
      <c r="BSL84" s="265"/>
      <c r="BSM84" s="265"/>
      <c r="BSN84" s="265"/>
      <c r="BSO84" s="265"/>
      <c r="BSP84" s="265" t="s">
        <v>457</v>
      </c>
      <c r="BSQ84" s="265"/>
      <c r="BSR84" s="265"/>
      <c r="BSS84" s="265"/>
      <c r="BST84" s="265"/>
      <c r="BSU84" s="265"/>
      <c r="BSV84" s="265"/>
      <c r="BSW84" s="265"/>
      <c r="BSX84" s="265"/>
      <c r="BSY84" s="265"/>
      <c r="BSZ84" s="265"/>
      <c r="BTA84" s="265"/>
      <c r="BTB84" s="265"/>
      <c r="BTC84" s="265"/>
      <c r="BTD84" s="265"/>
      <c r="BTE84" s="265"/>
      <c r="BTF84" s="265" t="s">
        <v>457</v>
      </c>
      <c r="BTG84" s="265"/>
      <c r="BTH84" s="265"/>
      <c r="BTI84" s="265"/>
      <c r="BTJ84" s="265"/>
      <c r="BTK84" s="265"/>
      <c r="BTL84" s="265"/>
      <c r="BTM84" s="265"/>
      <c r="BTN84" s="265"/>
      <c r="BTO84" s="265"/>
      <c r="BTP84" s="265"/>
      <c r="BTQ84" s="265"/>
      <c r="BTR84" s="265"/>
      <c r="BTS84" s="265"/>
      <c r="BTT84" s="265"/>
      <c r="BTU84" s="265"/>
      <c r="BTV84" s="265" t="s">
        <v>457</v>
      </c>
      <c r="BTW84" s="265"/>
      <c r="BTX84" s="265"/>
      <c r="BTY84" s="265"/>
      <c r="BTZ84" s="265"/>
      <c r="BUA84" s="265"/>
      <c r="BUB84" s="265"/>
      <c r="BUC84" s="265"/>
      <c r="BUD84" s="265"/>
      <c r="BUE84" s="265"/>
      <c r="BUF84" s="265"/>
      <c r="BUG84" s="265"/>
      <c r="BUH84" s="265"/>
      <c r="BUI84" s="265"/>
      <c r="BUJ84" s="265"/>
      <c r="BUK84" s="265"/>
      <c r="BUL84" s="265" t="s">
        <v>457</v>
      </c>
      <c r="BUM84" s="265"/>
      <c r="BUN84" s="265"/>
      <c r="BUO84" s="265"/>
      <c r="BUP84" s="265"/>
      <c r="BUQ84" s="265"/>
      <c r="BUR84" s="265"/>
      <c r="BUS84" s="265"/>
      <c r="BUT84" s="265"/>
      <c r="BUU84" s="265"/>
      <c r="BUV84" s="265"/>
      <c r="BUW84" s="265"/>
      <c r="BUX84" s="265"/>
      <c r="BUY84" s="265"/>
      <c r="BUZ84" s="265"/>
      <c r="BVA84" s="265"/>
      <c r="BVB84" s="265" t="s">
        <v>457</v>
      </c>
      <c r="BVC84" s="265"/>
      <c r="BVD84" s="265"/>
      <c r="BVE84" s="265"/>
      <c r="BVF84" s="265"/>
      <c r="BVG84" s="265"/>
      <c r="BVH84" s="265"/>
      <c r="BVI84" s="265"/>
      <c r="BVJ84" s="265"/>
      <c r="BVK84" s="265"/>
      <c r="BVL84" s="265"/>
      <c r="BVM84" s="265"/>
      <c r="BVN84" s="265"/>
      <c r="BVO84" s="265"/>
      <c r="BVP84" s="265"/>
      <c r="BVQ84" s="265"/>
      <c r="BVR84" s="265" t="s">
        <v>457</v>
      </c>
      <c r="BVS84" s="265"/>
      <c r="BVT84" s="265"/>
      <c r="BVU84" s="265"/>
      <c r="BVV84" s="265"/>
      <c r="BVW84" s="265"/>
      <c r="BVX84" s="265"/>
      <c r="BVY84" s="265"/>
      <c r="BVZ84" s="265"/>
      <c r="BWA84" s="265"/>
      <c r="BWB84" s="265"/>
      <c r="BWC84" s="265"/>
      <c r="BWD84" s="265"/>
      <c r="BWE84" s="265"/>
      <c r="BWF84" s="265"/>
      <c r="BWG84" s="265"/>
      <c r="BWH84" s="265" t="s">
        <v>457</v>
      </c>
      <c r="BWI84" s="265"/>
      <c r="BWJ84" s="265"/>
      <c r="BWK84" s="265"/>
      <c r="BWL84" s="265"/>
      <c r="BWM84" s="265"/>
      <c r="BWN84" s="265"/>
      <c r="BWO84" s="265"/>
      <c r="BWP84" s="265"/>
      <c r="BWQ84" s="265"/>
      <c r="BWR84" s="265"/>
      <c r="BWS84" s="265"/>
      <c r="BWT84" s="265"/>
      <c r="BWU84" s="265"/>
      <c r="BWV84" s="265"/>
      <c r="BWW84" s="265"/>
      <c r="BWX84" s="265" t="s">
        <v>457</v>
      </c>
      <c r="BWY84" s="265"/>
      <c r="BWZ84" s="265"/>
      <c r="BXA84" s="265"/>
      <c r="BXB84" s="265"/>
      <c r="BXC84" s="265"/>
      <c r="BXD84" s="265"/>
      <c r="BXE84" s="265"/>
      <c r="BXF84" s="265"/>
      <c r="BXG84" s="265"/>
      <c r="BXH84" s="265"/>
      <c r="BXI84" s="265"/>
      <c r="BXJ84" s="265"/>
      <c r="BXK84" s="265"/>
      <c r="BXL84" s="265"/>
      <c r="BXM84" s="265"/>
      <c r="BXN84" s="265" t="s">
        <v>457</v>
      </c>
      <c r="BXO84" s="265"/>
      <c r="BXP84" s="265"/>
      <c r="BXQ84" s="265"/>
      <c r="BXR84" s="265"/>
      <c r="BXS84" s="265"/>
      <c r="BXT84" s="265"/>
      <c r="BXU84" s="265"/>
      <c r="BXV84" s="265"/>
      <c r="BXW84" s="265"/>
      <c r="BXX84" s="265"/>
      <c r="BXY84" s="265"/>
      <c r="BXZ84" s="265"/>
      <c r="BYA84" s="265"/>
      <c r="BYB84" s="265"/>
      <c r="BYC84" s="265"/>
      <c r="BYD84" s="265" t="s">
        <v>457</v>
      </c>
      <c r="BYE84" s="265"/>
      <c r="BYF84" s="265"/>
      <c r="BYG84" s="265"/>
      <c r="BYH84" s="265"/>
      <c r="BYI84" s="265"/>
      <c r="BYJ84" s="265"/>
      <c r="BYK84" s="265"/>
      <c r="BYL84" s="265"/>
      <c r="BYM84" s="265"/>
      <c r="BYN84" s="265"/>
      <c r="BYO84" s="265"/>
      <c r="BYP84" s="265"/>
      <c r="BYQ84" s="265"/>
      <c r="BYR84" s="265"/>
      <c r="BYS84" s="265"/>
      <c r="BYT84" s="265" t="s">
        <v>457</v>
      </c>
      <c r="BYU84" s="265"/>
      <c r="BYV84" s="265"/>
      <c r="BYW84" s="265"/>
      <c r="BYX84" s="265"/>
      <c r="BYY84" s="265"/>
      <c r="BYZ84" s="265"/>
      <c r="BZA84" s="265"/>
      <c r="BZB84" s="265"/>
      <c r="BZC84" s="265"/>
      <c r="BZD84" s="265"/>
      <c r="BZE84" s="265"/>
      <c r="BZF84" s="265"/>
      <c r="BZG84" s="265"/>
      <c r="BZH84" s="265"/>
      <c r="BZI84" s="265"/>
      <c r="BZJ84" s="265" t="s">
        <v>457</v>
      </c>
      <c r="BZK84" s="265"/>
      <c r="BZL84" s="265"/>
      <c r="BZM84" s="265"/>
      <c r="BZN84" s="265"/>
      <c r="BZO84" s="265"/>
      <c r="BZP84" s="265"/>
      <c r="BZQ84" s="265"/>
      <c r="BZR84" s="265"/>
      <c r="BZS84" s="265"/>
      <c r="BZT84" s="265"/>
      <c r="BZU84" s="265"/>
      <c r="BZV84" s="265"/>
      <c r="BZW84" s="265"/>
      <c r="BZX84" s="265"/>
      <c r="BZY84" s="265"/>
      <c r="BZZ84" s="265" t="s">
        <v>457</v>
      </c>
      <c r="CAA84" s="265"/>
      <c r="CAB84" s="265"/>
      <c r="CAC84" s="265"/>
      <c r="CAD84" s="265"/>
      <c r="CAE84" s="265"/>
      <c r="CAF84" s="265"/>
      <c r="CAG84" s="265"/>
      <c r="CAH84" s="265"/>
      <c r="CAI84" s="265"/>
      <c r="CAJ84" s="265"/>
      <c r="CAK84" s="265"/>
      <c r="CAL84" s="265"/>
      <c r="CAM84" s="265"/>
      <c r="CAN84" s="265"/>
      <c r="CAO84" s="265"/>
      <c r="CAP84" s="265" t="s">
        <v>457</v>
      </c>
      <c r="CAQ84" s="265"/>
      <c r="CAR84" s="265"/>
      <c r="CAS84" s="265"/>
      <c r="CAT84" s="265"/>
      <c r="CAU84" s="265"/>
      <c r="CAV84" s="265"/>
      <c r="CAW84" s="265"/>
      <c r="CAX84" s="265"/>
      <c r="CAY84" s="265"/>
      <c r="CAZ84" s="265"/>
      <c r="CBA84" s="265"/>
      <c r="CBB84" s="265"/>
      <c r="CBC84" s="265"/>
      <c r="CBD84" s="265"/>
      <c r="CBE84" s="265"/>
      <c r="CBF84" s="265" t="s">
        <v>457</v>
      </c>
      <c r="CBG84" s="265"/>
      <c r="CBH84" s="265"/>
      <c r="CBI84" s="265"/>
      <c r="CBJ84" s="265"/>
      <c r="CBK84" s="265"/>
      <c r="CBL84" s="265"/>
      <c r="CBM84" s="265"/>
      <c r="CBN84" s="265"/>
      <c r="CBO84" s="265"/>
      <c r="CBP84" s="265"/>
      <c r="CBQ84" s="265"/>
      <c r="CBR84" s="265"/>
      <c r="CBS84" s="265"/>
      <c r="CBT84" s="265"/>
      <c r="CBU84" s="265"/>
      <c r="CBV84" s="265" t="s">
        <v>457</v>
      </c>
      <c r="CBW84" s="265"/>
      <c r="CBX84" s="265"/>
      <c r="CBY84" s="265"/>
      <c r="CBZ84" s="265"/>
      <c r="CCA84" s="265"/>
      <c r="CCB84" s="265"/>
      <c r="CCC84" s="265"/>
      <c r="CCD84" s="265"/>
      <c r="CCE84" s="265"/>
      <c r="CCF84" s="265"/>
      <c r="CCG84" s="265"/>
      <c r="CCH84" s="265"/>
      <c r="CCI84" s="265"/>
      <c r="CCJ84" s="265"/>
      <c r="CCK84" s="265"/>
      <c r="CCL84" s="265" t="s">
        <v>457</v>
      </c>
      <c r="CCM84" s="265"/>
      <c r="CCN84" s="265"/>
      <c r="CCO84" s="265"/>
      <c r="CCP84" s="265"/>
      <c r="CCQ84" s="265"/>
      <c r="CCR84" s="265"/>
      <c r="CCS84" s="265"/>
      <c r="CCT84" s="265"/>
      <c r="CCU84" s="265"/>
      <c r="CCV84" s="265"/>
      <c r="CCW84" s="265"/>
      <c r="CCX84" s="265"/>
      <c r="CCY84" s="265"/>
      <c r="CCZ84" s="265"/>
      <c r="CDA84" s="265"/>
      <c r="CDB84" s="265" t="s">
        <v>457</v>
      </c>
      <c r="CDC84" s="265"/>
      <c r="CDD84" s="265"/>
      <c r="CDE84" s="265"/>
      <c r="CDF84" s="265"/>
      <c r="CDG84" s="265"/>
      <c r="CDH84" s="265"/>
      <c r="CDI84" s="265"/>
      <c r="CDJ84" s="265"/>
      <c r="CDK84" s="265"/>
      <c r="CDL84" s="265"/>
      <c r="CDM84" s="265"/>
      <c r="CDN84" s="265"/>
      <c r="CDO84" s="265"/>
      <c r="CDP84" s="265"/>
      <c r="CDQ84" s="265"/>
      <c r="CDR84" s="265" t="s">
        <v>457</v>
      </c>
      <c r="CDS84" s="265"/>
      <c r="CDT84" s="265"/>
      <c r="CDU84" s="265"/>
      <c r="CDV84" s="265"/>
      <c r="CDW84" s="265"/>
      <c r="CDX84" s="265"/>
      <c r="CDY84" s="265"/>
      <c r="CDZ84" s="265"/>
      <c r="CEA84" s="265"/>
      <c r="CEB84" s="265"/>
      <c r="CEC84" s="265"/>
      <c r="CED84" s="265"/>
      <c r="CEE84" s="265"/>
      <c r="CEF84" s="265"/>
      <c r="CEG84" s="265"/>
      <c r="CEH84" s="265" t="s">
        <v>457</v>
      </c>
      <c r="CEI84" s="265"/>
      <c r="CEJ84" s="265"/>
      <c r="CEK84" s="265"/>
      <c r="CEL84" s="265"/>
      <c r="CEM84" s="265"/>
      <c r="CEN84" s="265"/>
      <c r="CEO84" s="265"/>
      <c r="CEP84" s="265"/>
      <c r="CEQ84" s="265"/>
      <c r="CER84" s="265"/>
      <c r="CES84" s="265"/>
      <c r="CET84" s="265"/>
      <c r="CEU84" s="265"/>
      <c r="CEV84" s="265"/>
      <c r="CEW84" s="265"/>
      <c r="CEX84" s="265" t="s">
        <v>457</v>
      </c>
      <c r="CEY84" s="265"/>
      <c r="CEZ84" s="265"/>
      <c r="CFA84" s="265"/>
      <c r="CFB84" s="265"/>
      <c r="CFC84" s="265"/>
      <c r="CFD84" s="265"/>
      <c r="CFE84" s="265"/>
      <c r="CFF84" s="265"/>
      <c r="CFG84" s="265"/>
      <c r="CFH84" s="265"/>
      <c r="CFI84" s="265"/>
      <c r="CFJ84" s="265"/>
      <c r="CFK84" s="265"/>
      <c r="CFL84" s="265"/>
      <c r="CFM84" s="265"/>
      <c r="CFN84" s="265" t="s">
        <v>457</v>
      </c>
      <c r="CFO84" s="265"/>
      <c r="CFP84" s="265"/>
      <c r="CFQ84" s="265"/>
      <c r="CFR84" s="265"/>
      <c r="CFS84" s="265"/>
      <c r="CFT84" s="265"/>
      <c r="CFU84" s="265"/>
      <c r="CFV84" s="265"/>
      <c r="CFW84" s="265"/>
      <c r="CFX84" s="265"/>
      <c r="CFY84" s="265"/>
      <c r="CFZ84" s="265"/>
      <c r="CGA84" s="265"/>
      <c r="CGB84" s="265"/>
      <c r="CGC84" s="265"/>
      <c r="CGD84" s="265" t="s">
        <v>457</v>
      </c>
      <c r="CGE84" s="265"/>
      <c r="CGF84" s="265"/>
      <c r="CGG84" s="265"/>
      <c r="CGH84" s="265"/>
      <c r="CGI84" s="265"/>
      <c r="CGJ84" s="265"/>
      <c r="CGK84" s="265"/>
      <c r="CGL84" s="265"/>
      <c r="CGM84" s="265"/>
      <c r="CGN84" s="265"/>
      <c r="CGO84" s="265"/>
      <c r="CGP84" s="265"/>
      <c r="CGQ84" s="265"/>
      <c r="CGR84" s="265"/>
      <c r="CGS84" s="265"/>
      <c r="CGT84" s="265" t="s">
        <v>457</v>
      </c>
      <c r="CGU84" s="265"/>
      <c r="CGV84" s="265"/>
      <c r="CGW84" s="265"/>
      <c r="CGX84" s="265"/>
      <c r="CGY84" s="265"/>
      <c r="CGZ84" s="265"/>
      <c r="CHA84" s="265"/>
      <c r="CHB84" s="265"/>
      <c r="CHC84" s="265"/>
      <c r="CHD84" s="265"/>
      <c r="CHE84" s="265"/>
      <c r="CHF84" s="265"/>
      <c r="CHG84" s="265"/>
      <c r="CHH84" s="265"/>
      <c r="CHI84" s="265"/>
      <c r="CHJ84" s="265" t="s">
        <v>457</v>
      </c>
      <c r="CHK84" s="265"/>
      <c r="CHL84" s="265"/>
      <c r="CHM84" s="265"/>
      <c r="CHN84" s="265"/>
      <c r="CHO84" s="265"/>
      <c r="CHP84" s="265"/>
      <c r="CHQ84" s="265"/>
      <c r="CHR84" s="265"/>
      <c r="CHS84" s="265"/>
      <c r="CHT84" s="265"/>
      <c r="CHU84" s="265"/>
      <c r="CHV84" s="265"/>
      <c r="CHW84" s="265"/>
      <c r="CHX84" s="265"/>
      <c r="CHY84" s="265"/>
      <c r="CHZ84" s="265" t="s">
        <v>457</v>
      </c>
      <c r="CIA84" s="265"/>
      <c r="CIB84" s="265"/>
      <c r="CIC84" s="265"/>
      <c r="CID84" s="265"/>
      <c r="CIE84" s="265"/>
      <c r="CIF84" s="265"/>
      <c r="CIG84" s="265"/>
      <c r="CIH84" s="265"/>
      <c r="CII84" s="265"/>
      <c r="CIJ84" s="265"/>
      <c r="CIK84" s="265"/>
      <c r="CIL84" s="265"/>
      <c r="CIM84" s="265"/>
      <c r="CIN84" s="265"/>
      <c r="CIO84" s="265"/>
      <c r="CIP84" s="265" t="s">
        <v>457</v>
      </c>
      <c r="CIQ84" s="265"/>
      <c r="CIR84" s="265"/>
      <c r="CIS84" s="265"/>
      <c r="CIT84" s="265"/>
      <c r="CIU84" s="265"/>
      <c r="CIV84" s="265"/>
      <c r="CIW84" s="265"/>
      <c r="CIX84" s="265"/>
      <c r="CIY84" s="265"/>
      <c r="CIZ84" s="265"/>
      <c r="CJA84" s="265"/>
      <c r="CJB84" s="265"/>
      <c r="CJC84" s="265"/>
      <c r="CJD84" s="265"/>
      <c r="CJE84" s="265"/>
      <c r="CJF84" s="265" t="s">
        <v>457</v>
      </c>
      <c r="CJG84" s="265"/>
      <c r="CJH84" s="265"/>
      <c r="CJI84" s="265"/>
      <c r="CJJ84" s="265"/>
      <c r="CJK84" s="265"/>
      <c r="CJL84" s="265"/>
      <c r="CJM84" s="265"/>
      <c r="CJN84" s="265"/>
      <c r="CJO84" s="265"/>
      <c r="CJP84" s="265"/>
      <c r="CJQ84" s="265"/>
      <c r="CJR84" s="265"/>
      <c r="CJS84" s="265"/>
      <c r="CJT84" s="265"/>
      <c r="CJU84" s="265"/>
      <c r="CJV84" s="265" t="s">
        <v>457</v>
      </c>
      <c r="CJW84" s="265"/>
      <c r="CJX84" s="265"/>
      <c r="CJY84" s="265"/>
      <c r="CJZ84" s="265"/>
      <c r="CKA84" s="265"/>
      <c r="CKB84" s="265"/>
      <c r="CKC84" s="265"/>
      <c r="CKD84" s="265"/>
      <c r="CKE84" s="265"/>
      <c r="CKF84" s="265"/>
      <c r="CKG84" s="265"/>
      <c r="CKH84" s="265"/>
      <c r="CKI84" s="265"/>
      <c r="CKJ84" s="265"/>
      <c r="CKK84" s="265"/>
      <c r="CKL84" s="265" t="s">
        <v>457</v>
      </c>
      <c r="CKM84" s="265"/>
      <c r="CKN84" s="265"/>
      <c r="CKO84" s="265"/>
      <c r="CKP84" s="265"/>
      <c r="CKQ84" s="265"/>
      <c r="CKR84" s="265"/>
      <c r="CKS84" s="265"/>
      <c r="CKT84" s="265"/>
      <c r="CKU84" s="265"/>
      <c r="CKV84" s="265"/>
      <c r="CKW84" s="265"/>
      <c r="CKX84" s="265"/>
      <c r="CKY84" s="265"/>
      <c r="CKZ84" s="265"/>
      <c r="CLA84" s="265"/>
      <c r="CLB84" s="265" t="s">
        <v>457</v>
      </c>
      <c r="CLC84" s="265"/>
      <c r="CLD84" s="265"/>
      <c r="CLE84" s="265"/>
      <c r="CLF84" s="265"/>
      <c r="CLG84" s="265"/>
      <c r="CLH84" s="265"/>
      <c r="CLI84" s="265"/>
      <c r="CLJ84" s="265"/>
      <c r="CLK84" s="265"/>
      <c r="CLL84" s="265"/>
      <c r="CLM84" s="265"/>
      <c r="CLN84" s="265"/>
      <c r="CLO84" s="265"/>
      <c r="CLP84" s="265"/>
      <c r="CLQ84" s="265"/>
      <c r="CLR84" s="265" t="s">
        <v>457</v>
      </c>
      <c r="CLS84" s="265"/>
      <c r="CLT84" s="265"/>
      <c r="CLU84" s="265"/>
      <c r="CLV84" s="265"/>
      <c r="CLW84" s="265"/>
      <c r="CLX84" s="265"/>
      <c r="CLY84" s="265"/>
      <c r="CLZ84" s="265"/>
      <c r="CMA84" s="265"/>
      <c r="CMB84" s="265"/>
      <c r="CMC84" s="265"/>
      <c r="CMD84" s="265"/>
      <c r="CME84" s="265"/>
      <c r="CMF84" s="265"/>
      <c r="CMG84" s="265"/>
      <c r="CMH84" s="265" t="s">
        <v>457</v>
      </c>
      <c r="CMI84" s="265"/>
      <c r="CMJ84" s="265"/>
      <c r="CMK84" s="265"/>
      <c r="CML84" s="265"/>
      <c r="CMM84" s="265"/>
      <c r="CMN84" s="265"/>
      <c r="CMO84" s="265"/>
      <c r="CMP84" s="265"/>
      <c r="CMQ84" s="265"/>
      <c r="CMR84" s="265"/>
      <c r="CMS84" s="265"/>
      <c r="CMT84" s="265"/>
      <c r="CMU84" s="265"/>
      <c r="CMV84" s="265"/>
      <c r="CMW84" s="265"/>
      <c r="CMX84" s="265" t="s">
        <v>457</v>
      </c>
      <c r="CMY84" s="265"/>
      <c r="CMZ84" s="265"/>
      <c r="CNA84" s="265"/>
      <c r="CNB84" s="265"/>
      <c r="CNC84" s="265"/>
      <c r="CND84" s="265"/>
      <c r="CNE84" s="265"/>
      <c r="CNF84" s="265"/>
      <c r="CNG84" s="265"/>
      <c r="CNH84" s="265"/>
      <c r="CNI84" s="265"/>
      <c r="CNJ84" s="265"/>
      <c r="CNK84" s="265"/>
      <c r="CNL84" s="265"/>
      <c r="CNM84" s="265"/>
      <c r="CNN84" s="265" t="s">
        <v>457</v>
      </c>
      <c r="CNO84" s="265"/>
      <c r="CNP84" s="265"/>
      <c r="CNQ84" s="265"/>
      <c r="CNR84" s="265"/>
      <c r="CNS84" s="265"/>
      <c r="CNT84" s="265"/>
      <c r="CNU84" s="265"/>
      <c r="CNV84" s="265"/>
      <c r="CNW84" s="265"/>
      <c r="CNX84" s="265"/>
      <c r="CNY84" s="265"/>
      <c r="CNZ84" s="265"/>
      <c r="COA84" s="265"/>
      <c r="COB84" s="265"/>
      <c r="COC84" s="265"/>
      <c r="COD84" s="265" t="s">
        <v>457</v>
      </c>
      <c r="COE84" s="265"/>
      <c r="COF84" s="265"/>
      <c r="COG84" s="265"/>
      <c r="COH84" s="265"/>
      <c r="COI84" s="265"/>
      <c r="COJ84" s="265"/>
      <c r="COK84" s="265"/>
      <c r="COL84" s="265"/>
      <c r="COM84" s="265"/>
      <c r="CON84" s="265"/>
      <c r="COO84" s="265"/>
      <c r="COP84" s="265"/>
      <c r="COQ84" s="265"/>
      <c r="COR84" s="265"/>
      <c r="COS84" s="265"/>
      <c r="COT84" s="265" t="s">
        <v>457</v>
      </c>
      <c r="COU84" s="265"/>
      <c r="COV84" s="265"/>
      <c r="COW84" s="265"/>
      <c r="COX84" s="265"/>
      <c r="COY84" s="265"/>
      <c r="COZ84" s="265"/>
      <c r="CPA84" s="265"/>
      <c r="CPB84" s="265"/>
      <c r="CPC84" s="265"/>
      <c r="CPD84" s="265"/>
      <c r="CPE84" s="265"/>
      <c r="CPF84" s="265"/>
      <c r="CPG84" s="265"/>
      <c r="CPH84" s="265"/>
      <c r="CPI84" s="265"/>
      <c r="CPJ84" s="265" t="s">
        <v>457</v>
      </c>
      <c r="CPK84" s="265"/>
      <c r="CPL84" s="265"/>
      <c r="CPM84" s="265"/>
      <c r="CPN84" s="265"/>
      <c r="CPO84" s="265"/>
      <c r="CPP84" s="265"/>
      <c r="CPQ84" s="265"/>
      <c r="CPR84" s="265"/>
      <c r="CPS84" s="265"/>
      <c r="CPT84" s="265"/>
      <c r="CPU84" s="265"/>
      <c r="CPV84" s="265"/>
      <c r="CPW84" s="265"/>
      <c r="CPX84" s="265"/>
      <c r="CPY84" s="265"/>
      <c r="CPZ84" s="265" t="s">
        <v>457</v>
      </c>
      <c r="CQA84" s="265"/>
      <c r="CQB84" s="265"/>
      <c r="CQC84" s="265"/>
      <c r="CQD84" s="265"/>
      <c r="CQE84" s="265"/>
      <c r="CQF84" s="265"/>
      <c r="CQG84" s="265"/>
      <c r="CQH84" s="265"/>
      <c r="CQI84" s="265"/>
      <c r="CQJ84" s="265"/>
      <c r="CQK84" s="265"/>
      <c r="CQL84" s="265"/>
      <c r="CQM84" s="265"/>
      <c r="CQN84" s="265"/>
      <c r="CQO84" s="265"/>
      <c r="CQP84" s="265" t="s">
        <v>457</v>
      </c>
      <c r="CQQ84" s="265"/>
      <c r="CQR84" s="265"/>
      <c r="CQS84" s="265"/>
      <c r="CQT84" s="265"/>
      <c r="CQU84" s="265"/>
      <c r="CQV84" s="265"/>
      <c r="CQW84" s="265"/>
      <c r="CQX84" s="265"/>
      <c r="CQY84" s="265"/>
      <c r="CQZ84" s="265"/>
      <c r="CRA84" s="265"/>
      <c r="CRB84" s="265"/>
      <c r="CRC84" s="265"/>
      <c r="CRD84" s="265"/>
      <c r="CRE84" s="265"/>
      <c r="CRF84" s="265" t="s">
        <v>457</v>
      </c>
      <c r="CRG84" s="265"/>
      <c r="CRH84" s="265"/>
      <c r="CRI84" s="265"/>
      <c r="CRJ84" s="265"/>
      <c r="CRK84" s="265"/>
      <c r="CRL84" s="265"/>
      <c r="CRM84" s="265"/>
      <c r="CRN84" s="265"/>
      <c r="CRO84" s="265"/>
      <c r="CRP84" s="265"/>
      <c r="CRQ84" s="265"/>
      <c r="CRR84" s="265"/>
      <c r="CRS84" s="265"/>
      <c r="CRT84" s="265"/>
      <c r="CRU84" s="265"/>
      <c r="CRV84" s="265" t="s">
        <v>457</v>
      </c>
      <c r="CRW84" s="265"/>
      <c r="CRX84" s="265"/>
      <c r="CRY84" s="265"/>
      <c r="CRZ84" s="265"/>
      <c r="CSA84" s="265"/>
      <c r="CSB84" s="265"/>
      <c r="CSC84" s="265"/>
      <c r="CSD84" s="265"/>
      <c r="CSE84" s="265"/>
      <c r="CSF84" s="265"/>
      <c r="CSG84" s="265"/>
      <c r="CSH84" s="265"/>
      <c r="CSI84" s="265"/>
      <c r="CSJ84" s="265"/>
      <c r="CSK84" s="265"/>
      <c r="CSL84" s="265" t="s">
        <v>457</v>
      </c>
      <c r="CSM84" s="265"/>
      <c r="CSN84" s="265"/>
      <c r="CSO84" s="265"/>
      <c r="CSP84" s="265"/>
      <c r="CSQ84" s="265"/>
      <c r="CSR84" s="265"/>
      <c r="CSS84" s="265"/>
      <c r="CST84" s="265"/>
      <c r="CSU84" s="265"/>
      <c r="CSV84" s="265"/>
      <c r="CSW84" s="265"/>
      <c r="CSX84" s="265"/>
      <c r="CSY84" s="265"/>
      <c r="CSZ84" s="265"/>
      <c r="CTA84" s="265"/>
      <c r="CTB84" s="265" t="s">
        <v>457</v>
      </c>
      <c r="CTC84" s="265"/>
      <c r="CTD84" s="265"/>
      <c r="CTE84" s="265"/>
      <c r="CTF84" s="265"/>
      <c r="CTG84" s="265"/>
      <c r="CTH84" s="265"/>
      <c r="CTI84" s="265"/>
      <c r="CTJ84" s="265"/>
      <c r="CTK84" s="265"/>
      <c r="CTL84" s="265"/>
      <c r="CTM84" s="265"/>
      <c r="CTN84" s="265"/>
      <c r="CTO84" s="265"/>
      <c r="CTP84" s="265"/>
      <c r="CTQ84" s="265"/>
      <c r="CTR84" s="265" t="s">
        <v>457</v>
      </c>
      <c r="CTS84" s="265"/>
      <c r="CTT84" s="265"/>
      <c r="CTU84" s="265"/>
      <c r="CTV84" s="265"/>
      <c r="CTW84" s="265"/>
      <c r="CTX84" s="265"/>
      <c r="CTY84" s="265"/>
      <c r="CTZ84" s="265"/>
      <c r="CUA84" s="265"/>
      <c r="CUB84" s="265"/>
      <c r="CUC84" s="265"/>
      <c r="CUD84" s="265"/>
      <c r="CUE84" s="265"/>
      <c r="CUF84" s="265"/>
      <c r="CUG84" s="265"/>
      <c r="CUH84" s="265" t="s">
        <v>457</v>
      </c>
      <c r="CUI84" s="265"/>
      <c r="CUJ84" s="265"/>
      <c r="CUK84" s="265"/>
      <c r="CUL84" s="265"/>
      <c r="CUM84" s="265"/>
      <c r="CUN84" s="265"/>
      <c r="CUO84" s="265"/>
      <c r="CUP84" s="265"/>
      <c r="CUQ84" s="265"/>
      <c r="CUR84" s="265"/>
      <c r="CUS84" s="265"/>
      <c r="CUT84" s="265"/>
      <c r="CUU84" s="265"/>
      <c r="CUV84" s="265"/>
      <c r="CUW84" s="265"/>
      <c r="CUX84" s="265" t="s">
        <v>457</v>
      </c>
      <c r="CUY84" s="265"/>
      <c r="CUZ84" s="265"/>
      <c r="CVA84" s="265"/>
      <c r="CVB84" s="265"/>
      <c r="CVC84" s="265"/>
      <c r="CVD84" s="265"/>
      <c r="CVE84" s="265"/>
      <c r="CVF84" s="265"/>
      <c r="CVG84" s="265"/>
      <c r="CVH84" s="265"/>
      <c r="CVI84" s="265"/>
      <c r="CVJ84" s="265"/>
      <c r="CVK84" s="265"/>
      <c r="CVL84" s="265"/>
      <c r="CVM84" s="265"/>
      <c r="CVN84" s="265" t="s">
        <v>457</v>
      </c>
      <c r="CVO84" s="265"/>
      <c r="CVP84" s="265"/>
      <c r="CVQ84" s="265"/>
      <c r="CVR84" s="265"/>
      <c r="CVS84" s="265"/>
      <c r="CVT84" s="265"/>
      <c r="CVU84" s="265"/>
      <c r="CVV84" s="265"/>
      <c r="CVW84" s="265"/>
      <c r="CVX84" s="265"/>
      <c r="CVY84" s="265"/>
      <c r="CVZ84" s="265"/>
      <c r="CWA84" s="265"/>
      <c r="CWB84" s="265"/>
      <c r="CWC84" s="265"/>
      <c r="CWD84" s="265" t="s">
        <v>457</v>
      </c>
      <c r="CWE84" s="265"/>
      <c r="CWF84" s="265"/>
      <c r="CWG84" s="265"/>
      <c r="CWH84" s="265"/>
      <c r="CWI84" s="265"/>
      <c r="CWJ84" s="265"/>
      <c r="CWK84" s="265"/>
      <c r="CWL84" s="265"/>
      <c r="CWM84" s="265"/>
      <c r="CWN84" s="265"/>
      <c r="CWO84" s="265"/>
      <c r="CWP84" s="265"/>
      <c r="CWQ84" s="265"/>
      <c r="CWR84" s="265"/>
      <c r="CWS84" s="265"/>
      <c r="CWT84" s="265" t="s">
        <v>457</v>
      </c>
      <c r="CWU84" s="265"/>
      <c r="CWV84" s="265"/>
      <c r="CWW84" s="265"/>
      <c r="CWX84" s="265"/>
      <c r="CWY84" s="265"/>
      <c r="CWZ84" s="265"/>
      <c r="CXA84" s="265"/>
      <c r="CXB84" s="265"/>
      <c r="CXC84" s="265"/>
      <c r="CXD84" s="265"/>
      <c r="CXE84" s="265"/>
      <c r="CXF84" s="265"/>
      <c r="CXG84" s="265"/>
      <c r="CXH84" s="265"/>
      <c r="CXI84" s="265"/>
      <c r="CXJ84" s="265" t="s">
        <v>457</v>
      </c>
      <c r="CXK84" s="265"/>
      <c r="CXL84" s="265"/>
      <c r="CXM84" s="265"/>
      <c r="CXN84" s="265"/>
      <c r="CXO84" s="265"/>
      <c r="CXP84" s="265"/>
      <c r="CXQ84" s="265"/>
      <c r="CXR84" s="265"/>
      <c r="CXS84" s="265"/>
      <c r="CXT84" s="265"/>
      <c r="CXU84" s="265"/>
      <c r="CXV84" s="265"/>
      <c r="CXW84" s="265"/>
      <c r="CXX84" s="265"/>
      <c r="CXY84" s="265"/>
      <c r="CXZ84" s="265" t="s">
        <v>457</v>
      </c>
      <c r="CYA84" s="265"/>
      <c r="CYB84" s="265"/>
      <c r="CYC84" s="265"/>
      <c r="CYD84" s="265"/>
      <c r="CYE84" s="265"/>
      <c r="CYF84" s="265"/>
      <c r="CYG84" s="265"/>
      <c r="CYH84" s="265"/>
      <c r="CYI84" s="265"/>
      <c r="CYJ84" s="265"/>
      <c r="CYK84" s="265"/>
      <c r="CYL84" s="265"/>
      <c r="CYM84" s="265"/>
      <c r="CYN84" s="265"/>
      <c r="CYO84" s="265"/>
      <c r="CYP84" s="265" t="s">
        <v>457</v>
      </c>
      <c r="CYQ84" s="265"/>
      <c r="CYR84" s="265"/>
      <c r="CYS84" s="265"/>
      <c r="CYT84" s="265"/>
      <c r="CYU84" s="265"/>
      <c r="CYV84" s="265"/>
      <c r="CYW84" s="265"/>
      <c r="CYX84" s="265"/>
      <c r="CYY84" s="265"/>
      <c r="CYZ84" s="265"/>
      <c r="CZA84" s="265"/>
      <c r="CZB84" s="265"/>
      <c r="CZC84" s="265"/>
      <c r="CZD84" s="265"/>
      <c r="CZE84" s="265"/>
      <c r="CZF84" s="265" t="s">
        <v>457</v>
      </c>
      <c r="CZG84" s="265"/>
      <c r="CZH84" s="265"/>
      <c r="CZI84" s="265"/>
      <c r="CZJ84" s="265"/>
      <c r="CZK84" s="265"/>
      <c r="CZL84" s="265"/>
      <c r="CZM84" s="265"/>
      <c r="CZN84" s="265"/>
      <c r="CZO84" s="265"/>
      <c r="CZP84" s="265"/>
      <c r="CZQ84" s="265"/>
      <c r="CZR84" s="265"/>
      <c r="CZS84" s="265"/>
      <c r="CZT84" s="265"/>
      <c r="CZU84" s="265"/>
      <c r="CZV84" s="265" t="s">
        <v>457</v>
      </c>
      <c r="CZW84" s="265"/>
      <c r="CZX84" s="265"/>
      <c r="CZY84" s="265"/>
      <c r="CZZ84" s="265"/>
      <c r="DAA84" s="265"/>
      <c r="DAB84" s="265"/>
      <c r="DAC84" s="265"/>
      <c r="DAD84" s="265"/>
      <c r="DAE84" s="265"/>
      <c r="DAF84" s="265"/>
      <c r="DAG84" s="265"/>
      <c r="DAH84" s="265"/>
      <c r="DAI84" s="265"/>
      <c r="DAJ84" s="265"/>
      <c r="DAK84" s="265"/>
      <c r="DAL84" s="265" t="s">
        <v>457</v>
      </c>
      <c r="DAM84" s="265"/>
      <c r="DAN84" s="265"/>
      <c r="DAO84" s="265"/>
      <c r="DAP84" s="265"/>
      <c r="DAQ84" s="265"/>
      <c r="DAR84" s="265"/>
      <c r="DAS84" s="265"/>
      <c r="DAT84" s="265"/>
      <c r="DAU84" s="265"/>
      <c r="DAV84" s="265"/>
      <c r="DAW84" s="265"/>
      <c r="DAX84" s="265"/>
      <c r="DAY84" s="265"/>
      <c r="DAZ84" s="265"/>
      <c r="DBA84" s="265"/>
      <c r="DBB84" s="265" t="s">
        <v>457</v>
      </c>
      <c r="DBC84" s="265"/>
      <c r="DBD84" s="265"/>
      <c r="DBE84" s="265"/>
      <c r="DBF84" s="265"/>
      <c r="DBG84" s="265"/>
      <c r="DBH84" s="265"/>
      <c r="DBI84" s="265"/>
      <c r="DBJ84" s="265"/>
      <c r="DBK84" s="265"/>
      <c r="DBL84" s="265"/>
      <c r="DBM84" s="265"/>
      <c r="DBN84" s="265"/>
      <c r="DBO84" s="265"/>
      <c r="DBP84" s="265"/>
      <c r="DBQ84" s="265"/>
      <c r="DBR84" s="265" t="s">
        <v>457</v>
      </c>
      <c r="DBS84" s="265"/>
      <c r="DBT84" s="265"/>
      <c r="DBU84" s="265"/>
      <c r="DBV84" s="265"/>
      <c r="DBW84" s="265"/>
      <c r="DBX84" s="265"/>
      <c r="DBY84" s="265"/>
      <c r="DBZ84" s="265"/>
      <c r="DCA84" s="265"/>
      <c r="DCB84" s="265"/>
      <c r="DCC84" s="265"/>
      <c r="DCD84" s="265"/>
      <c r="DCE84" s="265"/>
      <c r="DCF84" s="265"/>
      <c r="DCG84" s="265"/>
      <c r="DCH84" s="265" t="s">
        <v>457</v>
      </c>
      <c r="DCI84" s="265"/>
      <c r="DCJ84" s="265"/>
      <c r="DCK84" s="265"/>
      <c r="DCL84" s="265"/>
      <c r="DCM84" s="265"/>
      <c r="DCN84" s="265"/>
      <c r="DCO84" s="265"/>
      <c r="DCP84" s="265"/>
      <c r="DCQ84" s="265"/>
      <c r="DCR84" s="265"/>
      <c r="DCS84" s="265"/>
      <c r="DCT84" s="265"/>
      <c r="DCU84" s="265"/>
      <c r="DCV84" s="265"/>
      <c r="DCW84" s="265"/>
      <c r="DCX84" s="265" t="s">
        <v>457</v>
      </c>
      <c r="DCY84" s="265"/>
      <c r="DCZ84" s="265"/>
      <c r="DDA84" s="265"/>
      <c r="DDB84" s="265"/>
      <c r="DDC84" s="265"/>
      <c r="DDD84" s="265"/>
      <c r="DDE84" s="265"/>
      <c r="DDF84" s="265"/>
      <c r="DDG84" s="265"/>
      <c r="DDH84" s="265"/>
      <c r="DDI84" s="265"/>
      <c r="DDJ84" s="265"/>
      <c r="DDK84" s="265"/>
      <c r="DDL84" s="265"/>
      <c r="DDM84" s="265"/>
      <c r="DDN84" s="265" t="s">
        <v>457</v>
      </c>
      <c r="DDO84" s="265"/>
      <c r="DDP84" s="265"/>
      <c r="DDQ84" s="265"/>
      <c r="DDR84" s="265"/>
      <c r="DDS84" s="265"/>
      <c r="DDT84" s="265"/>
      <c r="DDU84" s="265"/>
      <c r="DDV84" s="265"/>
      <c r="DDW84" s="265"/>
      <c r="DDX84" s="265"/>
      <c r="DDY84" s="265"/>
      <c r="DDZ84" s="265"/>
      <c r="DEA84" s="265"/>
      <c r="DEB84" s="265"/>
      <c r="DEC84" s="265"/>
      <c r="DED84" s="265" t="s">
        <v>457</v>
      </c>
      <c r="DEE84" s="265"/>
      <c r="DEF84" s="265"/>
      <c r="DEG84" s="265"/>
      <c r="DEH84" s="265"/>
      <c r="DEI84" s="265"/>
      <c r="DEJ84" s="265"/>
      <c r="DEK84" s="265"/>
      <c r="DEL84" s="265"/>
      <c r="DEM84" s="265"/>
      <c r="DEN84" s="265"/>
      <c r="DEO84" s="265"/>
      <c r="DEP84" s="265"/>
      <c r="DEQ84" s="265"/>
      <c r="DER84" s="265"/>
      <c r="DES84" s="265"/>
      <c r="DET84" s="265" t="s">
        <v>457</v>
      </c>
      <c r="DEU84" s="265"/>
      <c r="DEV84" s="265"/>
      <c r="DEW84" s="265"/>
      <c r="DEX84" s="265"/>
      <c r="DEY84" s="265"/>
      <c r="DEZ84" s="265"/>
      <c r="DFA84" s="265"/>
      <c r="DFB84" s="265"/>
      <c r="DFC84" s="265"/>
      <c r="DFD84" s="265"/>
      <c r="DFE84" s="265"/>
      <c r="DFF84" s="265"/>
      <c r="DFG84" s="265"/>
      <c r="DFH84" s="265"/>
      <c r="DFI84" s="265"/>
      <c r="DFJ84" s="265" t="s">
        <v>457</v>
      </c>
      <c r="DFK84" s="265"/>
      <c r="DFL84" s="265"/>
      <c r="DFM84" s="265"/>
      <c r="DFN84" s="265"/>
      <c r="DFO84" s="265"/>
      <c r="DFP84" s="265"/>
      <c r="DFQ84" s="265"/>
      <c r="DFR84" s="265"/>
      <c r="DFS84" s="265"/>
      <c r="DFT84" s="265"/>
      <c r="DFU84" s="265"/>
      <c r="DFV84" s="265"/>
      <c r="DFW84" s="265"/>
      <c r="DFX84" s="265"/>
      <c r="DFY84" s="265"/>
      <c r="DFZ84" s="265" t="s">
        <v>457</v>
      </c>
      <c r="DGA84" s="265"/>
      <c r="DGB84" s="265"/>
      <c r="DGC84" s="265"/>
      <c r="DGD84" s="265"/>
      <c r="DGE84" s="265"/>
      <c r="DGF84" s="265"/>
      <c r="DGG84" s="265"/>
      <c r="DGH84" s="265"/>
      <c r="DGI84" s="265"/>
      <c r="DGJ84" s="265"/>
      <c r="DGK84" s="265"/>
      <c r="DGL84" s="265"/>
      <c r="DGM84" s="265"/>
      <c r="DGN84" s="265"/>
      <c r="DGO84" s="265"/>
      <c r="DGP84" s="265" t="s">
        <v>457</v>
      </c>
      <c r="DGQ84" s="265"/>
      <c r="DGR84" s="265"/>
      <c r="DGS84" s="265"/>
      <c r="DGT84" s="265"/>
      <c r="DGU84" s="265"/>
      <c r="DGV84" s="265"/>
      <c r="DGW84" s="265"/>
      <c r="DGX84" s="265"/>
      <c r="DGY84" s="265"/>
      <c r="DGZ84" s="265"/>
      <c r="DHA84" s="265"/>
      <c r="DHB84" s="265"/>
      <c r="DHC84" s="265"/>
      <c r="DHD84" s="265"/>
      <c r="DHE84" s="265"/>
      <c r="DHF84" s="265" t="s">
        <v>457</v>
      </c>
      <c r="DHG84" s="265"/>
      <c r="DHH84" s="265"/>
      <c r="DHI84" s="265"/>
      <c r="DHJ84" s="265"/>
      <c r="DHK84" s="265"/>
      <c r="DHL84" s="265"/>
      <c r="DHM84" s="265"/>
      <c r="DHN84" s="265"/>
      <c r="DHO84" s="265"/>
      <c r="DHP84" s="265"/>
      <c r="DHQ84" s="265"/>
      <c r="DHR84" s="265"/>
      <c r="DHS84" s="265"/>
      <c r="DHT84" s="265"/>
      <c r="DHU84" s="265"/>
      <c r="DHV84" s="265" t="s">
        <v>457</v>
      </c>
      <c r="DHW84" s="265"/>
      <c r="DHX84" s="265"/>
      <c r="DHY84" s="265"/>
      <c r="DHZ84" s="265"/>
      <c r="DIA84" s="265"/>
      <c r="DIB84" s="265"/>
      <c r="DIC84" s="265"/>
      <c r="DID84" s="265"/>
      <c r="DIE84" s="265"/>
      <c r="DIF84" s="265"/>
      <c r="DIG84" s="265"/>
      <c r="DIH84" s="265"/>
      <c r="DII84" s="265"/>
      <c r="DIJ84" s="265"/>
      <c r="DIK84" s="265"/>
      <c r="DIL84" s="265" t="s">
        <v>457</v>
      </c>
      <c r="DIM84" s="265"/>
      <c r="DIN84" s="265"/>
      <c r="DIO84" s="265"/>
      <c r="DIP84" s="265"/>
      <c r="DIQ84" s="265"/>
      <c r="DIR84" s="265"/>
      <c r="DIS84" s="265"/>
      <c r="DIT84" s="265"/>
      <c r="DIU84" s="265"/>
      <c r="DIV84" s="265"/>
      <c r="DIW84" s="265"/>
      <c r="DIX84" s="265"/>
      <c r="DIY84" s="265"/>
      <c r="DIZ84" s="265"/>
      <c r="DJA84" s="265"/>
      <c r="DJB84" s="265" t="s">
        <v>457</v>
      </c>
      <c r="DJC84" s="265"/>
      <c r="DJD84" s="265"/>
      <c r="DJE84" s="265"/>
      <c r="DJF84" s="265"/>
      <c r="DJG84" s="265"/>
      <c r="DJH84" s="265"/>
      <c r="DJI84" s="265"/>
      <c r="DJJ84" s="265"/>
      <c r="DJK84" s="265"/>
      <c r="DJL84" s="265"/>
      <c r="DJM84" s="265"/>
      <c r="DJN84" s="265"/>
      <c r="DJO84" s="265"/>
      <c r="DJP84" s="265"/>
      <c r="DJQ84" s="265"/>
      <c r="DJR84" s="265" t="s">
        <v>457</v>
      </c>
      <c r="DJS84" s="265"/>
      <c r="DJT84" s="265"/>
      <c r="DJU84" s="265"/>
      <c r="DJV84" s="265"/>
      <c r="DJW84" s="265"/>
      <c r="DJX84" s="265"/>
      <c r="DJY84" s="265"/>
      <c r="DJZ84" s="265"/>
      <c r="DKA84" s="265"/>
      <c r="DKB84" s="265"/>
      <c r="DKC84" s="265"/>
      <c r="DKD84" s="265"/>
      <c r="DKE84" s="265"/>
      <c r="DKF84" s="265"/>
      <c r="DKG84" s="265"/>
      <c r="DKH84" s="265" t="s">
        <v>457</v>
      </c>
      <c r="DKI84" s="265"/>
      <c r="DKJ84" s="265"/>
      <c r="DKK84" s="265"/>
      <c r="DKL84" s="265"/>
      <c r="DKM84" s="265"/>
      <c r="DKN84" s="265"/>
      <c r="DKO84" s="265"/>
      <c r="DKP84" s="265"/>
      <c r="DKQ84" s="265"/>
      <c r="DKR84" s="265"/>
      <c r="DKS84" s="265"/>
      <c r="DKT84" s="265"/>
      <c r="DKU84" s="265"/>
      <c r="DKV84" s="265"/>
      <c r="DKW84" s="265"/>
      <c r="DKX84" s="265" t="s">
        <v>457</v>
      </c>
      <c r="DKY84" s="265"/>
      <c r="DKZ84" s="265"/>
      <c r="DLA84" s="265"/>
      <c r="DLB84" s="265"/>
      <c r="DLC84" s="265"/>
      <c r="DLD84" s="265"/>
      <c r="DLE84" s="265"/>
      <c r="DLF84" s="265"/>
      <c r="DLG84" s="265"/>
      <c r="DLH84" s="265"/>
      <c r="DLI84" s="265"/>
      <c r="DLJ84" s="265"/>
      <c r="DLK84" s="265"/>
      <c r="DLL84" s="265"/>
      <c r="DLM84" s="265"/>
      <c r="DLN84" s="265" t="s">
        <v>457</v>
      </c>
      <c r="DLO84" s="265"/>
      <c r="DLP84" s="265"/>
      <c r="DLQ84" s="265"/>
      <c r="DLR84" s="265"/>
      <c r="DLS84" s="265"/>
      <c r="DLT84" s="265"/>
      <c r="DLU84" s="265"/>
      <c r="DLV84" s="265"/>
      <c r="DLW84" s="265"/>
      <c r="DLX84" s="265"/>
      <c r="DLY84" s="265"/>
      <c r="DLZ84" s="265"/>
      <c r="DMA84" s="265"/>
      <c r="DMB84" s="265"/>
      <c r="DMC84" s="265"/>
      <c r="DMD84" s="265" t="s">
        <v>457</v>
      </c>
      <c r="DME84" s="265"/>
      <c r="DMF84" s="265"/>
      <c r="DMG84" s="265"/>
      <c r="DMH84" s="265"/>
      <c r="DMI84" s="265"/>
      <c r="DMJ84" s="265"/>
      <c r="DMK84" s="265"/>
      <c r="DML84" s="265"/>
      <c r="DMM84" s="265"/>
      <c r="DMN84" s="265"/>
      <c r="DMO84" s="265"/>
      <c r="DMP84" s="265"/>
      <c r="DMQ84" s="265"/>
      <c r="DMR84" s="265"/>
      <c r="DMS84" s="265"/>
      <c r="DMT84" s="265" t="s">
        <v>457</v>
      </c>
      <c r="DMU84" s="265"/>
      <c r="DMV84" s="265"/>
      <c r="DMW84" s="265"/>
      <c r="DMX84" s="265"/>
      <c r="DMY84" s="265"/>
      <c r="DMZ84" s="265"/>
      <c r="DNA84" s="265"/>
      <c r="DNB84" s="265"/>
      <c r="DNC84" s="265"/>
      <c r="DND84" s="265"/>
      <c r="DNE84" s="265"/>
      <c r="DNF84" s="265"/>
      <c r="DNG84" s="265"/>
      <c r="DNH84" s="265"/>
      <c r="DNI84" s="265"/>
      <c r="DNJ84" s="265" t="s">
        <v>457</v>
      </c>
      <c r="DNK84" s="265"/>
      <c r="DNL84" s="265"/>
      <c r="DNM84" s="265"/>
      <c r="DNN84" s="265"/>
      <c r="DNO84" s="265"/>
      <c r="DNP84" s="265"/>
      <c r="DNQ84" s="265"/>
      <c r="DNR84" s="265"/>
      <c r="DNS84" s="265"/>
      <c r="DNT84" s="265"/>
      <c r="DNU84" s="265"/>
      <c r="DNV84" s="265"/>
      <c r="DNW84" s="265"/>
      <c r="DNX84" s="265"/>
      <c r="DNY84" s="265"/>
      <c r="DNZ84" s="265" t="s">
        <v>457</v>
      </c>
      <c r="DOA84" s="265"/>
      <c r="DOB84" s="265"/>
      <c r="DOC84" s="265"/>
      <c r="DOD84" s="265"/>
      <c r="DOE84" s="265"/>
      <c r="DOF84" s="265"/>
      <c r="DOG84" s="265"/>
      <c r="DOH84" s="265"/>
      <c r="DOI84" s="265"/>
      <c r="DOJ84" s="265"/>
      <c r="DOK84" s="265"/>
      <c r="DOL84" s="265"/>
      <c r="DOM84" s="265"/>
      <c r="DON84" s="265"/>
      <c r="DOO84" s="265"/>
      <c r="DOP84" s="265" t="s">
        <v>457</v>
      </c>
      <c r="DOQ84" s="265"/>
      <c r="DOR84" s="265"/>
      <c r="DOS84" s="265"/>
      <c r="DOT84" s="265"/>
      <c r="DOU84" s="265"/>
      <c r="DOV84" s="265"/>
      <c r="DOW84" s="265"/>
      <c r="DOX84" s="265"/>
      <c r="DOY84" s="265"/>
      <c r="DOZ84" s="265"/>
      <c r="DPA84" s="265"/>
      <c r="DPB84" s="265"/>
      <c r="DPC84" s="265"/>
      <c r="DPD84" s="265"/>
      <c r="DPE84" s="265"/>
      <c r="DPF84" s="265" t="s">
        <v>457</v>
      </c>
      <c r="DPG84" s="265"/>
      <c r="DPH84" s="265"/>
      <c r="DPI84" s="265"/>
      <c r="DPJ84" s="265"/>
      <c r="DPK84" s="265"/>
      <c r="DPL84" s="265"/>
      <c r="DPM84" s="265"/>
      <c r="DPN84" s="265"/>
      <c r="DPO84" s="265"/>
      <c r="DPP84" s="265"/>
      <c r="DPQ84" s="265"/>
      <c r="DPR84" s="265"/>
      <c r="DPS84" s="265"/>
      <c r="DPT84" s="265"/>
      <c r="DPU84" s="265"/>
      <c r="DPV84" s="265" t="s">
        <v>457</v>
      </c>
      <c r="DPW84" s="265"/>
      <c r="DPX84" s="265"/>
      <c r="DPY84" s="265"/>
      <c r="DPZ84" s="265"/>
      <c r="DQA84" s="265"/>
      <c r="DQB84" s="265"/>
      <c r="DQC84" s="265"/>
      <c r="DQD84" s="265"/>
      <c r="DQE84" s="265"/>
      <c r="DQF84" s="265"/>
      <c r="DQG84" s="265"/>
      <c r="DQH84" s="265"/>
      <c r="DQI84" s="265"/>
      <c r="DQJ84" s="265"/>
      <c r="DQK84" s="265"/>
      <c r="DQL84" s="265" t="s">
        <v>457</v>
      </c>
      <c r="DQM84" s="265"/>
      <c r="DQN84" s="265"/>
      <c r="DQO84" s="265"/>
      <c r="DQP84" s="265"/>
      <c r="DQQ84" s="265"/>
      <c r="DQR84" s="265"/>
      <c r="DQS84" s="265"/>
      <c r="DQT84" s="265"/>
      <c r="DQU84" s="265"/>
      <c r="DQV84" s="265"/>
      <c r="DQW84" s="265"/>
      <c r="DQX84" s="265"/>
      <c r="DQY84" s="265"/>
      <c r="DQZ84" s="265"/>
      <c r="DRA84" s="265"/>
      <c r="DRB84" s="265" t="s">
        <v>457</v>
      </c>
      <c r="DRC84" s="265"/>
      <c r="DRD84" s="265"/>
      <c r="DRE84" s="265"/>
      <c r="DRF84" s="265"/>
      <c r="DRG84" s="265"/>
      <c r="DRH84" s="265"/>
      <c r="DRI84" s="265"/>
      <c r="DRJ84" s="265"/>
      <c r="DRK84" s="265"/>
      <c r="DRL84" s="265"/>
      <c r="DRM84" s="265"/>
      <c r="DRN84" s="265"/>
      <c r="DRO84" s="265"/>
      <c r="DRP84" s="265"/>
      <c r="DRQ84" s="265"/>
      <c r="DRR84" s="265" t="s">
        <v>457</v>
      </c>
      <c r="DRS84" s="265"/>
      <c r="DRT84" s="265"/>
      <c r="DRU84" s="265"/>
      <c r="DRV84" s="265"/>
      <c r="DRW84" s="265"/>
      <c r="DRX84" s="265"/>
      <c r="DRY84" s="265"/>
      <c r="DRZ84" s="265"/>
      <c r="DSA84" s="265"/>
      <c r="DSB84" s="265"/>
      <c r="DSC84" s="265"/>
      <c r="DSD84" s="265"/>
      <c r="DSE84" s="265"/>
      <c r="DSF84" s="265"/>
      <c r="DSG84" s="265"/>
      <c r="DSH84" s="265" t="s">
        <v>457</v>
      </c>
      <c r="DSI84" s="265"/>
      <c r="DSJ84" s="265"/>
      <c r="DSK84" s="265"/>
      <c r="DSL84" s="265"/>
      <c r="DSM84" s="265"/>
      <c r="DSN84" s="265"/>
      <c r="DSO84" s="265"/>
      <c r="DSP84" s="265"/>
      <c r="DSQ84" s="265"/>
      <c r="DSR84" s="265"/>
      <c r="DSS84" s="265"/>
      <c r="DST84" s="265"/>
      <c r="DSU84" s="265"/>
      <c r="DSV84" s="265"/>
      <c r="DSW84" s="265"/>
      <c r="DSX84" s="265" t="s">
        <v>457</v>
      </c>
      <c r="DSY84" s="265"/>
      <c r="DSZ84" s="265"/>
      <c r="DTA84" s="265"/>
      <c r="DTB84" s="265"/>
      <c r="DTC84" s="265"/>
      <c r="DTD84" s="265"/>
      <c r="DTE84" s="265"/>
      <c r="DTF84" s="265"/>
      <c r="DTG84" s="265"/>
      <c r="DTH84" s="265"/>
      <c r="DTI84" s="265"/>
      <c r="DTJ84" s="265"/>
      <c r="DTK84" s="265"/>
      <c r="DTL84" s="265"/>
      <c r="DTM84" s="265"/>
      <c r="DTN84" s="265" t="s">
        <v>457</v>
      </c>
      <c r="DTO84" s="265"/>
      <c r="DTP84" s="265"/>
      <c r="DTQ84" s="265"/>
      <c r="DTR84" s="265"/>
      <c r="DTS84" s="265"/>
      <c r="DTT84" s="265"/>
      <c r="DTU84" s="265"/>
      <c r="DTV84" s="265"/>
      <c r="DTW84" s="265"/>
      <c r="DTX84" s="265"/>
      <c r="DTY84" s="265"/>
      <c r="DTZ84" s="265"/>
      <c r="DUA84" s="265"/>
      <c r="DUB84" s="265"/>
      <c r="DUC84" s="265"/>
      <c r="DUD84" s="265" t="s">
        <v>457</v>
      </c>
      <c r="DUE84" s="265"/>
      <c r="DUF84" s="265"/>
      <c r="DUG84" s="265"/>
      <c r="DUH84" s="265"/>
      <c r="DUI84" s="265"/>
      <c r="DUJ84" s="265"/>
      <c r="DUK84" s="265"/>
      <c r="DUL84" s="265"/>
      <c r="DUM84" s="265"/>
      <c r="DUN84" s="265"/>
      <c r="DUO84" s="265"/>
      <c r="DUP84" s="265"/>
      <c r="DUQ84" s="265"/>
      <c r="DUR84" s="265"/>
      <c r="DUS84" s="265"/>
      <c r="DUT84" s="265" t="s">
        <v>457</v>
      </c>
      <c r="DUU84" s="265"/>
      <c r="DUV84" s="265"/>
      <c r="DUW84" s="265"/>
      <c r="DUX84" s="265"/>
      <c r="DUY84" s="265"/>
      <c r="DUZ84" s="265"/>
      <c r="DVA84" s="265"/>
      <c r="DVB84" s="265"/>
      <c r="DVC84" s="265"/>
      <c r="DVD84" s="265"/>
      <c r="DVE84" s="265"/>
      <c r="DVF84" s="265"/>
      <c r="DVG84" s="265"/>
      <c r="DVH84" s="265"/>
      <c r="DVI84" s="265"/>
      <c r="DVJ84" s="265" t="s">
        <v>457</v>
      </c>
      <c r="DVK84" s="265"/>
      <c r="DVL84" s="265"/>
      <c r="DVM84" s="265"/>
      <c r="DVN84" s="265"/>
      <c r="DVO84" s="265"/>
      <c r="DVP84" s="265"/>
      <c r="DVQ84" s="265"/>
      <c r="DVR84" s="265"/>
      <c r="DVS84" s="265"/>
      <c r="DVT84" s="265"/>
      <c r="DVU84" s="265"/>
      <c r="DVV84" s="265"/>
      <c r="DVW84" s="265"/>
      <c r="DVX84" s="265"/>
      <c r="DVY84" s="265"/>
      <c r="DVZ84" s="265" t="s">
        <v>457</v>
      </c>
      <c r="DWA84" s="265"/>
      <c r="DWB84" s="265"/>
      <c r="DWC84" s="265"/>
      <c r="DWD84" s="265"/>
      <c r="DWE84" s="265"/>
      <c r="DWF84" s="265"/>
      <c r="DWG84" s="265"/>
      <c r="DWH84" s="265"/>
      <c r="DWI84" s="265"/>
      <c r="DWJ84" s="265"/>
      <c r="DWK84" s="265"/>
      <c r="DWL84" s="265"/>
      <c r="DWM84" s="265"/>
      <c r="DWN84" s="265"/>
      <c r="DWO84" s="265"/>
      <c r="DWP84" s="265" t="s">
        <v>457</v>
      </c>
      <c r="DWQ84" s="265"/>
      <c r="DWR84" s="265"/>
      <c r="DWS84" s="265"/>
      <c r="DWT84" s="265"/>
      <c r="DWU84" s="265"/>
      <c r="DWV84" s="265"/>
      <c r="DWW84" s="265"/>
      <c r="DWX84" s="265"/>
      <c r="DWY84" s="265"/>
      <c r="DWZ84" s="265"/>
      <c r="DXA84" s="265"/>
      <c r="DXB84" s="265"/>
      <c r="DXC84" s="265"/>
      <c r="DXD84" s="265"/>
      <c r="DXE84" s="265"/>
      <c r="DXF84" s="265" t="s">
        <v>457</v>
      </c>
      <c r="DXG84" s="265"/>
      <c r="DXH84" s="265"/>
      <c r="DXI84" s="265"/>
      <c r="DXJ84" s="265"/>
      <c r="DXK84" s="265"/>
      <c r="DXL84" s="265"/>
      <c r="DXM84" s="265"/>
      <c r="DXN84" s="265"/>
      <c r="DXO84" s="265"/>
      <c r="DXP84" s="265"/>
      <c r="DXQ84" s="265"/>
      <c r="DXR84" s="265"/>
      <c r="DXS84" s="265"/>
      <c r="DXT84" s="265"/>
      <c r="DXU84" s="265"/>
      <c r="DXV84" s="265" t="s">
        <v>457</v>
      </c>
      <c r="DXW84" s="265"/>
      <c r="DXX84" s="265"/>
      <c r="DXY84" s="265"/>
      <c r="DXZ84" s="265"/>
      <c r="DYA84" s="265"/>
      <c r="DYB84" s="265"/>
      <c r="DYC84" s="265"/>
      <c r="DYD84" s="265"/>
      <c r="DYE84" s="265"/>
      <c r="DYF84" s="265"/>
      <c r="DYG84" s="265"/>
      <c r="DYH84" s="265"/>
      <c r="DYI84" s="265"/>
      <c r="DYJ84" s="265"/>
      <c r="DYK84" s="265"/>
      <c r="DYL84" s="265" t="s">
        <v>457</v>
      </c>
      <c r="DYM84" s="265"/>
      <c r="DYN84" s="265"/>
      <c r="DYO84" s="265"/>
      <c r="DYP84" s="265"/>
      <c r="DYQ84" s="265"/>
      <c r="DYR84" s="265"/>
      <c r="DYS84" s="265"/>
      <c r="DYT84" s="265"/>
      <c r="DYU84" s="265"/>
      <c r="DYV84" s="265"/>
      <c r="DYW84" s="265"/>
      <c r="DYX84" s="265"/>
      <c r="DYY84" s="265"/>
      <c r="DYZ84" s="265"/>
      <c r="DZA84" s="265"/>
      <c r="DZB84" s="265" t="s">
        <v>457</v>
      </c>
      <c r="DZC84" s="265"/>
      <c r="DZD84" s="265"/>
      <c r="DZE84" s="265"/>
      <c r="DZF84" s="265"/>
      <c r="DZG84" s="265"/>
      <c r="DZH84" s="265"/>
      <c r="DZI84" s="265"/>
      <c r="DZJ84" s="265"/>
      <c r="DZK84" s="265"/>
      <c r="DZL84" s="265"/>
      <c r="DZM84" s="265"/>
      <c r="DZN84" s="265"/>
      <c r="DZO84" s="265"/>
      <c r="DZP84" s="265"/>
      <c r="DZQ84" s="265"/>
      <c r="DZR84" s="265" t="s">
        <v>457</v>
      </c>
      <c r="DZS84" s="265"/>
      <c r="DZT84" s="265"/>
      <c r="DZU84" s="265"/>
      <c r="DZV84" s="265"/>
      <c r="DZW84" s="265"/>
      <c r="DZX84" s="265"/>
      <c r="DZY84" s="265"/>
      <c r="DZZ84" s="265"/>
      <c r="EAA84" s="265"/>
      <c r="EAB84" s="265"/>
      <c r="EAC84" s="265"/>
      <c r="EAD84" s="265"/>
      <c r="EAE84" s="265"/>
      <c r="EAF84" s="265"/>
      <c r="EAG84" s="265"/>
      <c r="EAH84" s="265" t="s">
        <v>457</v>
      </c>
      <c r="EAI84" s="265"/>
      <c r="EAJ84" s="265"/>
      <c r="EAK84" s="265"/>
      <c r="EAL84" s="265"/>
      <c r="EAM84" s="265"/>
      <c r="EAN84" s="265"/>
      <c r="EAO84" s="265"/>
      <c r="EAP84" s="265"/>
      <c r="EAQ84" s="265"/>
      <c r="EAR84" s="265"/>
      <c r="EAS84" s="265"/>
      <c r="EAT84" s="265"/>
      <c r="EAU84" s="265"/>
      <c r="EAV84" s="265"/>
      <c r="EAW84" s="265"/>
      <c r="EAX84" s="265" t="s">
        <v>457</v>
      </c>
      <c r="EAY84" s="265"/>
      <c r="EAZ84" s="265"/>
      <c r="EBA84" s="265"/>
      <c r="EBB84" s="265"/>
      <c r="EBC84" s="265"/>
      <c r="EBD84" s="265"/>
      <c r="EBE84" s="265"/>
      <c r="EBF84" s="265"/>
      <c r="EBG84" s="265"/>
      <c r="EBH84" s="265"/>
      <c r="EBI84" s="265"/>
      <c r="EBJ84" s="265"/>
      <c r="EBK84" s="265"/>
      <c r="EBL84" s="265"/>
      <c r="EBM84" s="265"/>
      <c r="EBN84" s="265" t="s">
        <v>457</v>
      </c>
      <c r="EBO84" s="265"/>
      <c r="EBP84" s="265"/>
      <c r="EBQ84" s="265"/>
      <c r="EBR84" s="265"/>
      <c r="EBS84" s="265"/>
      <c r="EBT84" s="265"/>
      <c r="EBU84" s="265"/>
      <c r="EBV84" s="265"/>
      <c r="EBW84" s="265"/>
      <c r="EBX84" s="265"/>
      <c r="EBY84" s="265"/>
      <c r="EBZ84" s="265"/>
      <c r="ECA84" s="265"/>
      <c r="ECB84" s="265"/>
      <c r="ECC84" s="265"/>
      <c r="ECD84" s="265" t="s">
        <v>457</v>
      </c>
      <c r="ECE84" s="265"/>
      <c r="ECF84" s="265"/>
      <c r="ECG84" s="265"/>
      <c r="ECH84" s="265"/>
      <c r="ECI84" s="265"/>
      <c r="ECJ84" s="265"/>
      <c r="ECK84" s="265"/>
      <c r="ECL84" s="265"/>
      <c r="ECM84" s="265"/>
      <c r="ECN84" s="265"/>
      <c r="ECO84" s="265"/>
      <c r="ECP84" s="265"/>
      <c r="ECQ84" s="265"/>
      <c r="ECR84" s="265"/>
      <c r="ECS84" s="265"/>
      <c r="ECT84" s="265" t="s">
        <v>457</v>
      </c>
      <c r="ECU84" s="265"/>
      <c r="ECV84" s="265"/>
      <c r="ECW84" s="265"/>
      <c r="ECX84" s="265"/>
      <c r="ECY84" s="265"/>
      <c r="ECZ84" s="265"/>
      <c r="EDA84" s="265"/>
      <c r="EDB84" s="265"/>
      <c r="EDC84" s="265"/>
      <c r="EDD84" s="265"/>
      <c r="EDE84" s="265"/>
      <c r="EDF84" s="265"/>
      <c r="EDG84" s="265"/>
      <c r="EDH84" s="265"/>
      <c r="EDI84" s="265"/>
      <c r="EDJ84" s="265" t="s">
        <v>457</v>
      </c>
      <c r="EDK84" s="265"/>
      <c r="EDL84" s="265"/>
      <c r="EDM84" s="265"/>
      <c r="EDN84" s="265"/>
      <c r="EDO84" s="265"/>
      <c r="EDP84" s="265"/>
      <c r="EDQ84" s="265"/>
      <c r="EDR84" s="265"/>
      <c r="EDS84" s="265"/>
      <c r="EDT84" s="265"/>
      <c r="EDU84" s="265"/>
      <c r="EDV84" s="265"/>
      <c r="EDW84" s="265"/>
      <c r="EDX84" s="265"/>
      <c r="EDY84" s="265"/>
      <c r="EDZ84" s="265" t="s">
        <v>457</v>
      </c>
      <c r="EEA84" s="265"/>
      <c r="EEB84" s="265"/>
      <c r="EEC84" s="265"/>
      <c r="EED84" s="265"/>
      <c r="EEE84" s="265"/>
      <c r="EEF84" s="265"/>
      <c r="EEG84" s="265"/>
      <c r="EEH84" s="265"/>
      <c r="EEI84" s="265"/>
      <c r="EEJ84" s="265"/>
      <c r="EEK84" s="265"/>
      <c r="EEL84" s="265"/>
      <c r="EEM84" s="265"/>
      <c r="EEN84" s="265"/>
      <c r="EEO84" s="265"/>
      <c r="EEP84" s="265" t="s">
        <v>457</v>
      </c>
      <c r="EEQ84" s="265"/>
      <c r="EER84" s="265"/>
      <c r="EES84" s="265"/>
      <c r="EET84" s="265"/>
      <c r="EEU84" s="265"/>
      <c r="EEV84" s="265"/>
      <c r="EEW84" s="265"/>
      <c r="EEX84" s="265"/>
      <c r="EEY84" s="265"/>
      <c r="EEZ84" s="265"/>
      <c r="EFA84" s="265"/>
      <c r="EFB84" s="265"/>
      <c r="EFC84" s="265"/>
      <c r="EFD84" s="265"/>
      <c r="EFE84" s="265"/>
      <c r="EFF84" s="265" t="s">
        <v>457</v>
      </c>
      <c r="EFG84" s="265"/>
      <c r="EFH84" s="265"/>
      <c r="EFI84" s="265"/>
      <c r="EFJ84" s="265"/>
      <c r="EFK84" s="265"/>
      <c r="EFL84" s="265"/>
      <c r="EFM84" s="265"/>
      <c r="EFN84" s="265"/>
      <c r="EFO84" s="265"/>
      <c r="EFP84" s="265"/>
      <c r="EFQ84" s="265"/>
      <c r="EFR84" s="265"/>
      <c r="EFS84" s="265"/>
      <c r="EFT84" s="265"/>
      <c r="EFU84" s="265"/>
      <c r="EFV84" s="265" t="s">
        <v>457</v>
      </c>
      <c r="EFW84" s="265"/>
      <c r="EFX84" s="265"/>
      <c r="EFY84" s="265"/>
      <c r="EFZ84" s="265"/>
      <c r="EGA84" s="265"/>
      <c r="EGB84" s="265"/>
      <c r="EGC84" s="265"/>
      <c r="EGD84" s="265"/>
      <c r="EGE84" s="265"/>
      <c r="EGF84" s="265"/>
      <c r="EGG84" s="265"/>
      <c r="EGH84" s="265"/>
      <c r="EGI84" s="265"/>
      <c r="EGJ84" s="265"/>
      <c r="EGK84" s="265"/>
      <c r="EGL84" s="265" t="s">
        <v>457</v>
      </c>
      <c r="EGM84" s="265"/>
      <c r="EGN84" s="265"/>
      <c r="EGO84" s="265"/>
      <c r="EGP84" s="265"/>
      <c r="EGQ84" s="265"/>
      <c r="EGR84" s="265"/>
      <c r="EGS84" s="265"/>
      <c r="EGT84" s="265"/>
      <c r="EGU84" s="265"/>
      <c r="EGV84" s="265"/>
      <c r="EGW84" s="265"/>
      <c r="EGX84" s="265"/>
      <c r="EGY84" s="265"/>
      <c r="EGZ84" s="265"/>
      <c r="EHA84" s="265"/>
      <c r="EHB84" s="265" t="s">
        <v>457</v>
      </c>
      <c r="EHC84" s="265"/>
      <c r="EHD84" s="265"/>
      <c r="EHE84" s="265"/>
      <c r="EHF84" s="265"/>
      <c r="EHG84" s="265"/>
      <c r="EHH84" s="265"/>
      <c r="EHI84" s="265"/>
      <c r="EHJ84" s="265"/>
      <c r="EHK84" s="265"/>
      <c r="EHL84" s="265"/>
      <c r="EHM84" s="265"/>
      <c r="EHN84" s="265"/>
      <c r="EHO84" s="265"/>
      <c r="EHP84" s="265"/>
      <c r="EHQ84" s="265"/>
      <c r="EHR84" s="265" t="s">
        <v>457</v>
      </c>
      <c r="EHS84" s="265"/>
      <c r="EHT84" s="265"/>
      <c r="EHU84" s="265"/>
      <c r="EHV84" s="265"/>
      <c r="EHW84" s="265"/>
      <c r="EHX84" s="265"/>
      <c r="EHY84" s="265"/>
      <c r="EHZ84" s="265"/>
      <c r="EIA84" s="265"/>
      <c r="EIB84" s="265"/>
      <c r="EIC84" s="265"/>
      <c r="EID84" s="265"/>
      <c r="EIE84" s="265"/>
      <c r="EIF84" s="265"/>
      <c r="EIG84" s="265"/>
      <c r="EIH84" s="265" t="s">
        <v>457</v>
      </c>
      <c r="EII84" s="265"/>
      <c r="EIJ84" s="265"/>
      <c r="EIK84" s="265"/>
      <c r="EIL84" s="265"/>
      <c r="EIM84" s="265"/>
      <c r="EIN84" s="265"/>
      <c r="EIO84" s="265"/>
      <c r="EIP84" s="265"/>
      <c r="EIQ84" s="265"/>
      <c r="EIR84" s="265"/>
      <c r="EIS84" s="265"/>
      <c r="EIT84" s="265"/>
      <c r="EIU84" s="265"/>
      <c r="EIV84" s="265"/>
      <c r="EIW84" s="265"/>
      <c r="EIX84" s="265" t="s">
        <v>457</v>
      </c>
      <c r="EIY84" s="265"/>
      <c r="EIZ84" s="265"/>
      <c r="EJA84" s="265"/>
      <c r="EJB84" s="265"/>
      <c r="EJC84" s="265"/>
      <c r="EJD84" s="265"/>
      <c r="EJE84" s="265"/>
      <c r="EJF84" s="265"/>
      <c r="EJG84" s="265"/>
      <c r="EJH84" s="265"/>
      <c r="EJI84" s="265"/>
      <c r="EJJ84" s="265"/>
      <c r="EJK84" s="265"/>
      <c r="EJL84" s="265"/>
      <c r="EJM84" s="265"/>
      <c r="EJN84" s="265" t="s">
        <v>457</v>
      </c>
      <c r="EJO84" s="265"/>
      <c r="EJP84" s="265"/>
      <c r="EJQ84" s="265"/>
      <c r="EJR84" s="265"/>
      <c r="EJS84" s="265"/>
      <c r="EJT84" s="265"/>
      <c r="EJU84" s="265"/>
      <c r="EJV84" s="265"/>
      <c r="EJW84" s="265"/>
      <c r="EJX84" s="265"/>
      <c r="EJY84" s="265"/>
      <c r="EJZ84" s="265"/>
      <c r="EKA84" s="265"/>
      <c r="EKB84" s="265"/>
      <c r="EKC84" s="265"/>
      <c r="EKD84" s="265" t="s">
        <v>457</v>
      </c>
      <c r="EKE84" s="265"/>
      <c r="EKF84" s="265"/>
      <c r="EKG84" s="265"/>
      <c r="EKH84" s="265"/>
      <c r="EKI84" s="265"/>
      <c r="EKJ84" s="265"/>
      <c r="EKK84" s="265"/>
      <c r="EKL84" s="265"/>
      <c r="EKM84" s="265"/>
      <c r="EKN84" s="265"/>
      <c r="EKO84" s="265"/>
      <c r="EKP84" s="265"/>
      <c r="EKQ84" s="265"/>
      <c r="EKR84" s="265"/>
      <c r="EKS84" s="265"/>
      <c r="EKT84" s="265" t="s">
        <v>457</v>
      </c>
      <c r="EKU84" s="265"/>
      <c r="EKV84" s="265"/>
      <c r="EKW84" s="265"/>
      <c r="EKX84" s="265"/>
      <c r="EKY84" s="265"/>
      <c r="EKZ84" s="265"/>
      <c r="ELA84" s="265"/>
      <c r="ELB84" s="265"/>
      <c r="ELC84" s="265"/>
      <c r="ELD84" s="265"/>
      <c r="ELE84" s="265"/>
      <c r="ELF84" s="265"/>
      <c r="ELG84" s="265"/>
      <c r="ELH84" s="265"/>
      <c r="ELI84" s="265"/>
      <c r="ELJ84" s="265" t="s">
        <v>457</v>
      </c>
      <c r="ELK84" s="265"/>
      <c r="ELL84" s="265"/>
      <c r="ELM84" s="265"/>
      <c r="ELN84" s="265"/>
      <c r="ELO84" s="265"/>
      <c r="ELP84" s="265"/>
      <c r="ELQ84" s="265"/>
      <c r="ELR84" s="265"/>
      <c r="ELS84" s="265"/>
      <c r="ELT84" s="265"/>
      <c r="ELU84" s="265"/>
      <c r="ELV84" s="265"/>
      <c r="ELW84" s="265"/>
      <c r="ELX84" s="265"/>
      <c r="ELY84" s="265"/>
      <c r="ELZ84" s="265" t="s">
        <v>457</v>
      </c>
      <c r="EMA84" s="265"/>
      <c r="EMB84" s="265"/>
      <c r="EMC84" s="265"/>
      <c r="EMD84" s="265"/>
      <c r="EME84" s="265"/>
      <c r="EMF84" s="265"/>
      <c r="EMG84" s="265"/>
      <c r="EMH84" s="265"/>
      <c r="EMI84" s="265"/>
      <c r="EMJ84" s="265"/>
      <c r="EMK84" s="265"/>
      <c r="EML84" s="265"/>
      <c r="EMM84" s="265"/>
      <c r="EMN84" s="265"/>
      <c r="EMO84" s="265"/>
      <c r="EMP84" s="265" t="s">
        <v>457</v>
      </c>
      <c r="EMQ84" s="265"/>
      <c r="EMR84" s="265"/>
      <c r="EMS84" s="265"/>
      <c r="EMT84" s="265"/>
      <c r="EMU84" s="265"/>
      <c r="EMV84" s="265"/>
      <c r="EMW84" s="265"/>
      <c r="EMX84" s="265"/>
      <c r="EMY84" s="265"/>
      <c r="EMZ84" s="265"/>
      <c r="ENA84" s="265"/>
      <c r="ENB84" s="265"/>
      <c r="ENC84" s="265"/>
      <c r="END84" s="265"/>
      <c r="ENE84" s="265"/>
      <c r="ENF84" s="265" t="s">
        <v>457</v>
      </c>
      <c r="ENG84" s="265"/>
      <c r="ENH84" s="265"/>
      <c r="ENI84" s="265"/>
      <c r="ENJ84" s="265"/>
      <c r="ENK84" s="265"/>
      <c r="ENL84" s="265"/>
      <c r="ENM84" s="265"/>
      <c r="ENN84" s="265"/>
      <c r="ENO84" s="265"/>
      <c r="ENP84" s="265"/>
      <c r="ENQ84" s="265"/>
      <c r="ENR84" s="265"/>
      <c r="ENS84" s="265"/>
      <c r="ENT84" s="265"/>
      <c r="ENU84" s="265"/>
      <c r="ENV84" s="265" t="s">
        <v>457</v>
      </c>
      <c r="ENW84" s="265"/>
      <c r="ENX84" s="265"/>
      <c r="ENY84" s="265"/>
      <c r="ENZ84" s="265"/>
      <c r="EOA84" s="265"/>
      <c r="EOB84" s="265"/>
      <c r="EOC84" s="265"/>
      <c r="EOD84" s="265"/>
      <c r="EOE84" s="265"/>
      <c r="EOF84" s="265"/>
      <c r="EOG84" s="265"/>
      <c r="EOH84" s="265"/>
      <c r="EOI84" s="265"/>
      <c r="EOJ84" s="265"/>
      <c r="EOK84" s="265"/>
      <c r="EOL84" s="265" t="s">
        <v>457</v>
      </c>
      <c r="EOM84" s="265"/>
      <c r="EON84" s="265"/>
      <c r="EOO84" s="265"/>
      <c r="EOP84" s="265"/>
      <c r="EOQ84" s="265"/>
      <c r="EOR84" s="265"/>
      <c r="EOS84" s="265"/>
      <c r="EOT84" s="265"/>
      <c r="EOU84" s="265"/>
      <c r="EOV84" s="265"/>
      <c r="EOW84" s="265"/>
      <c r="EOX84" s="265"/>
      <c r="EOY84" s="265"/>
      <c r="EOZ84" s="265"/>
      <c r="EPA84" s="265"/>
      <c r="EPB84" s="265" t="s">
        <v>457</v>
      </c>
      <c r="EPC84" s="265"/>
      <c r="EPD84" s="265"/>
      <c r="EPE84" s="265"/>
      <c r="EPF84" s="265"/>
      <c r="EPG84" s="265"/>
      <c r="EPH84" s="265"/>
      <c r="EPI84" s="265"/>
      <c r="EPJ84" s="265"/>
      <c r="EPK84" s="265"/>
      <c r="EPL84" s="265"/>
      <c r="EPM84" s="265"/>
      <c r="EPN84" s="265"/>
      <c r="EPO84" s="265"/>
      <c r="EPP84" s="265"/>
      <c r="EPQ84" s="265"/>
      <c r="EPR84" s="265" t="s">
        <v>457</v>
      </c>
      <c r="EPS84" s="265"/>
      <c r="EPT84" s="265"/>
      <c r="EPU84" s="265"/>
      <c r="EPV84" s="265"/>
      <c r="EPW84" s="265"/>
      <c r="EPX84" s="265"/>
      <c r="EPY84" s="265"/>
      <c r="EPZ84" s="265"/>
      <c r="EQA84" s="265"/>
      <c r="EQB84" s="265"/>
      <c r="EQC84" s="265"/>
      <c r="EQD84" s="265"/>
      <c r="EQE84" s="265"/>
      <c r="EQF84" s="265"/>
      <c r="EQG84" s="265"/>
      <c r="EQH84" s="265" t="s">
        <v>457</v>
      </c>
      <c r="EQI84" s="265"/>
      <c r="EQJ84" s="265"/>
      <c r="EQK84" s="265"/>
      <c r="EQL84" s="265"/>
      <c r="EQM84" s="265"/>
      <c r="EQN84" s="265"/>
      <c r="EQO84" s="265"/>
      <c r="EQP84" s="265"/>
      <c r="EQQ84" s="265"/>
      <c r="EQR84" s="265"/>
      <c r="EQS84" s="265"/>
      <c r="EQT84" s="265"/>
      <c r="EQU84" s="265"/>
      <c r="EQV84" s="265"/>
      <c r="EQW84" s="265"/>
      <c r="EQX84" s="265" t="s">
        <v>457</v>
      </c>
      <c r="EQY84" s="265"/>
      <c r="EQZ84" s="265"/>
      <c r="ERA84" s="265"/>
      <c r="ERB84" s="265"/>
      <c r="ERC84" s="265"/>
      <c r="ERD84" s="265"/>
      <c r="ERE84" s="265"/>
      <c r="ERF84" s="265"/>
      <c r="ERG84" s="265"/>
      <c r="ERH84" s="265"/>
      <c r="ERI84" s="265"/>
      <c r="ERJ84" s="265"/>
      <c r="ERK84" s="265"/>
      <c r="ERL84" s="265"/>
      <c r="ERM84" s="265"/>
      <c r="ERN84" s="265" t="s">
        <v>457</v>
      </c>
      <c r="ERO84" s="265"/>
      <c r="ERP84" s="265"/>
      <c r="ERQ84" s="265"/>
      <c r="ERR84" s="265"/>
      <c r="ERS84" s="265"/>
      <c r="ERT84" s="265"/>
      <c r="ERU84" s="265"/>
      <c r="ERV84" s="265"/>
      <c r="ERW84" s="265"/>
      <c r="ERX84" s="265"/>
      <c r="ERY84" s="265"/>
      <c r="ERZ84" s="265"/>
      <c r="ESA84" s="265"/>
      <c r="ESB84" s="265"/>
      <c r="ESC84" s="265"/>
      <c r="ESD84" s="265" t="s">
        <v>457</v>
      </c>
      <c r="ESE84" s="265"/>
      <c r="ESF84" s="265"/>
      <c r="ESG84" s="265"/>
      <c r="ESH84" s="265"/>
      <c r="ESI84" s="265"/>
      <c r="ESJ84" s="265"/>
      <c r="ESK84" s="265"/>
      <c r="ESL84" s="265"/>
      <c r="ESM84" s="265"/>
      <c r="ESN84" s="265"/>
      <c r="ESO84" s="265"/>
      <c r="ESP84" s="265"/>
      <c r="ESQ84" s="265"/>
      <c r="ESR84" s="265"/>
      <c r="ESS84" s="265"/>
      <c r="EST84" s="265" t="s">
        <v>457</v>
      </c>
      <c r="ESU84" s="265"/>
      <c r="ESV84" s="265"/>
      <c r="ESW84" s="265"/>
      <c r="ESX84" s="265"/>
      <c r="ESY84" s="265"/>
      <c r="ESZ84" s="265"/>
      <c r="ETA84" s="265"/>
      <c r="ETB84" s="265"/>
      <c r="ETC84" s="265"/>
      <c r="ETD84" s="265"/>
      <c r="ETE84" s="265"/>
      <c r="ETF84" s="265"/>
      <c r="ETG84" s="265"/>
      <c r="ETH84" s="265"/>
      <c r="ETI84" s="265"/>
      <c r="ETJ84" s="265" t="s">
        <v>457</v>
      </c>
      <c r="ETK84" s="265"/>
      <c r="ETL84" s="265"/>
      <c r="ETM84" s="265"/>
      <c r="ETN84" s="265"/>
      <c r="ETO84" s="265"/>
      <c r="ETP84" s="265"/>
      <c r="ETQ84" s="265"/>
      <c r="ETR84" s="265"/>
      <c r="ETS84" s="265"/>
      <c r="ETT84" s="265"/>
      <c r="ETU84" s="265"/>
      <c r="ETV84" s="265"/>
      <c r="ETW84" s="265"/>
      <c r="ETX84" s="265"/>
      <c r="ETY84" s="265"/>
      <c r="ETZ84" s="265" t="s">
        <v>457</v>
      </c>
      <c r="EUA84" s="265"/>
      <c r="EUB84" s="265"/>
      <c r="EUC84" s="265"/>
      <c r="EUD84" s="265"/>
      <c r="EUE84" s="265"/>
      <c r="EUF84" s="265"/>
      <c r="EUG84" s="265"/>
      <c r="EUH84" s="265"/>
      <c r="EUI84" s="265"/>
      <c r="EUJ84" s="265"/>
      <c r="EUK84" s="265"/>
      <c r="EUL84" s="265"/>
      <c r="EUM84" s="265"/>
      <c r="EUN84" s="265"/>
      <c r="EUO84" s="265"/>
      <c r="EUP84" s="265" t="s">
        <v>457</v>
      </c>
      <c r="EUQ84" s="265"/>
      <c r="EUR84" s="265"/>
      <c r="EUS84" s="265"/>
      <c r="EUT84" s="265"/>
      <c r="EUU84" s="265"/>
      <c r="EUV84" s="265"/>
      <c r="EUW84" s="265"/>
      <c r="EUX84" s="265"/>
      <c r="EUY84" s="265"/>
      <c r="EUZ84" s="265"/>
      <c r="EVA84" s="265"/>
      <c r="EVB84" s="265"/>
      <c r="EVC84" s="265"/>
      <c r="EVD84" s="265"/>
      <c r="EVE84" s="265"/>
      <c r="EVF84" s="265" t="s">
        <v>457</v>
      </c>
      <c r="EVG84" s="265"/>
      <c r="EVH84" s="265"/>
      <c r="EVI84" s="265"/>
      <c r="EVJ84" s="265"/>
      <c r="EVK84" s="265"/>
      <c r="EVL84" s="265"/>
      <c r="EVM84" s="265"/>
      <c r="EVN84" s="265"/>
      <c r="EVO84" s="265"/>
      <c r="EVP84" s="265"/>
      <c r="EVQ84" s="265"/>
      <c r="EVR84" s="265"/>
      <c r="EVS84" s="265"/>
      <c r="EVT84" s="265"/>
      <c r="EVU84" s="265"/>
      <c r="EVV84" s="265" t="s">
        <v>457</v>
      </c>
      <c r="EVW84" s="265"/>
      <c r="EVX84" s="265"/>
      <c r="EVY84" s="265"/>
      <c r="EVZ84" s="265"/>
      <c r="EWA84" s="265"/>
      <c r="EWB84" s="265"/>
      <c r="EWC84" s="265"/>
      <c r="EWD84" s="265"/>
      <c r="EWE84" s="265"/>
      <c r="EWF84" s="265"/>
      <c r="EWG84" s="265"/>
      <c r="EWH84" s="265"/>
      <c r="EWI84" s="265"/>
      <c r="EWJ84" s="265"/>
      <c r="EWK84" s="265"/>
      <c r="EWL84" s="265" t="s">
        <v>457</v>
      </c>
      <c r="EWM84" s="265"/>
      <c r="EWN84" s="265"/>
      <c r="EWO84" s="265"/>
      <c r="EWP84" s="265"/>
      <c r="EWQ84" s="265"/>
      <c r="EWR84" s="265"/>
      <c r="EWS84" s="265"/>
      <c r="EWT84" s="265"/>
      <c r="EWU84" s="265"/>
      <c r="EWV84" s="265"/>
      <c r="EWW84" s="265"/>
      <c r="EWX84" s="265"/>
      <c r="EWY84" s="265"/>
      <c r="EWZ84" s="265"/>
      <c r="EXA84" s="265"/>
      <c r="EXB84" s="265" t="s">
        <v>457</v>
      </c>
      <c r="EXC84" s="265"/>
      <c r="EXD84" s="265"/>
      <c r="EXE84" s="265"/>
      <c r="EXF84" s="265"/>
      <c r="EXG84" s="265"/>
      <c r="EXH84" s="265"/>
      <c r="EXI84" s="265"/>
      <c r="EXJ84" s="265"/>
      <c r="EXK84" s="265"/>
      <c r="EXL84" s="265"/>
      <c r="EXM84" s="265"/>
      <c r="EXN84" s="265"/>
      <c r="EXO84" s="265"/>
      <c r="EXP84" s="265"/>
      <c r="EXQ84" s="265"/>
      <c r="EXR84" s="265" t="s">
        <v>457</v>
      </c>
      <c r="EXS84" s="265"/>
      <c r="EXT84" s="265"/>
      <c r="EXU84" s="265"/>
      <c r="EXV84" s="265"/>
      <c r="EXW84" s="265"/>
      <c r="EXX84" s="265"/>
      <c r="EXY84" s="265"/>
      <c r="EXZ84" s="265"/>
      <c r="EYA84" s="265"/>
      <c r="EYB84" s="265"/>
      <c r="EYC84" s="265"/>
      <c r="EYD84" s="265"/>
      <c r="EYE84" s="265"/>
      <c r="EYF84" s="265"/>
      <c r="EYG84" s="265"/>
      <c r="EYH84" s="265" t="s">
        <v>457</v>
      </c>
      <c r="EYI84" s="265"/>
      <c r="EYJ84" s="265"/>
      <c r="EYK84" s="265"/>
      <c r="EYL84" s="265"/>
      <c r="EYM84" s="265"/>
      <c r="EYN84" s="265"/>
      <c r="EYO84" s="265"/>
      <c r="EYP84" s="265"/>
      <c r="EYQ84" s="265"/>
      <c r="EYR84" s="265"/>
      <c r="EYS84" s="265"/>
      <c r="EYT84" s="265"/>
      <c r="EYU84" s="265"/>
      <c r="EYV84" s="265"/>
      <c r="EYW84" s="265"/>
      <c r="EYX84" s="265" t="s">
        <v>457</v>
      </c>
      <c r="EYY84" s="265"/>
      <c r="EYZ84" s="265"/>
      <c r="EZA84" s="265"/>
      <c r="EZB84" s="265"/>
      <c r="EZC84" s="265"/>
      <c r="EZD84" s="265"/>
      <c r="EZE84" s="265"/>
      <c r="EZF84" s="265"/>
      <c r="EZG84" s="265"/>
      <c r="EZH84" s="265"/>
      <c r="EZI84" s="265"/>
      <c r="EZJ84" s="265"/>
      <c r="EZK84" s="265"/>
      <c r="EZL84" s="265"/>
      <c r="EZM84" s="265"/>
      <c r="EZN84" s="265" t="s">
        <v>457</v>
      </c>
      <c r="EZO84" s="265"/>
      <c r="EZP84" s="265"/>
      <c r="EZQ84" s="265"/>
      <c r="EZR84" s="265"/>
      <c r="EZS84" s="265"/>
      <c r="EZT84" s="265"/>
      <c r="EZU84" s="265"/>
      <c r="EZV84" s="265"/>
      <c r="EZW84" s="265"/>
      <c r="EZX84" s="265"/>
      <c r="EZY84" s="265"/>
      <c r="EZZ84" s="265"/>
      <c r="FAA84" s="265"/>
      <c r="FAB84" s="265"/>
      <c r="FAC84" s="265"/>
      <c r="FAD84" s="265" t="s">
        <v>457</v>
      </c>
      <c r="FAE84" s="265"/>
      <c r="FAF84" s="265"/>
      <c r="FAG84" s="265"/>
      <c r="FAH84" s="265"/>
      <c r="FAI84" s="265"/>
      <c r="FAJ84" s="265"/>
      <c r="FAK84" s="265"/>
      <c r="FAL84" s="265"/>
      <c r="FAM84" s="265"/>
      <c r="FAN84" s="265"/>
      <c r="FAO84" s="265"/>
      <c r="FAP84" s="265"/>
      <c r="FAQ84" s="265"/>
      <c r="FAR84" s="265"/>
      <c r="FAS84" s="265"/>
      <c r="FAT84" s="265" t="s">
        <v>457</v>
      </c>
      <c r="FAU84" s="265"/>
      <c r="FAV84" s="265"/>
      <c r="FAW84" s="265"/>
      <c r="FAX84" s="265"/>
      <c r="FAY84" s="265"/>
      <c r="FAZ84" s="265"/>
      <c r="FBA84" s="265"/>
      <c r="FBB84" s="265"/>
      <c r="FBC84" s="265"/>
      <c r="FBD84" s="265"/>
      <c r="FBE84" s="265"/>
      <c r="FBF84" s="265"/>
      <c r="FBG84" s="265"/>
      <c r="FBH84" s="265"/>
      <c r="FBI84" s="265"/>
      <c r="FBJ84" s="265" t="s">
        <v>457</v>
      </c>
      <c r="FBK84" s="265"/>
      <c r="FBL84" s="265"/>
      <c r="FBM84" s="265"/>
      <c r="FBN84" s="265"/>
      <c r="FBO84" s="265"/>
      <c r="FBP84" s="265"/>
      <c r="FBQ84" s="265"/>
      <c r="FBR84" s="265"/>
      <c r="FBS84" s="265"/>
      <c r="FBT84" s="265"/>
      <c r="FBU84" s="265"/>
      <c r="FBV84" s="265"/>
      <c r="FBW84" s="265"/>
      <c r="FBX84" s="265"/>
      <c r="FBY84" s="265"/>
      <c r="FBZ84" s="265" t="s">
        <v>457</v>
      </c>
      <c r="FCA84" s="265"/>
      <c r="FCB84" s="265"/>
      <c r="FCC84" s="265"/>
      <c r="FCD84" s="265"/>
      <c r="FCE84" s="265"/>
      <c r="FCF84" s="265"/>
      <c r="FCG84" s="265"/>
      <c r="FCH84" s="265"/>
      <c r="FCI84" s="265"/>
      <c r="FCJ84" s="265"/>
      <c r="FCK84" s="265"/>
      <c r="FCL84" s="265"/>
      <c r="FCM84" s="265"/>
      <c r="FCN84" s="265"/>
      <c r="FCO84" s="265"/>
      <c r="FCP84" s="265" t="s">
        <v>457</v>
      </c>
      <c r="FCQ84" s="265"/>
      <c r="FCR84" s="265"/>
      <c r="FCS84" s="265"/>
      <c r="FCT84" s="265"/>
      <c r="FCU84" s="265"/>
      <c r="FCV84" s="265"/>
      <c r="FCW84" s="265"/>
      <c r="FCX84" s="265"/>
      <c r="FCY84" s="265"/>
      <c r="FCZ84" s="265"/>
      <c r="FDA84" s="265"/>
      <c r="FDB84" s="265"/>
      <c r="FDC84" s="265"/>
      <c r="FDD84" s="265"/>
      <c r="FDE84" s="265"/>
      <c r="FDF84" s="265" t="s">
        <v>457</v>
      </c>
      <c r="FDG84" s="265"/>
      <c r="FDH84" s="265"/>
      <c r="FDI84" s="265"/>
      <c r="FDJ84" s="265"/>
      <c r="FDK84" s="265"/>
      <c r="FDL84" s="265"/>
      <c r="FDM84" s="265"/>
      <c r="FDN84" s="265"/>
      <c r="FDO84" s="265"/>
      <c r="FDP84" s="265"/>
      <c r="FDQ84" s="265"/>
      <c r="FDR84" s="265"/>
      <c r="FDS84" s="265"/>
      <c r="FDT84" s="265"/>
      <c r="FDU84" s="265"/>
      <c r="FDV84" s="265" t="s">
        <v>457</v>
      </c>
      <c r="FDW84" s="265"/>
      <c r="FDX84" s="265"/>
      <c r="FDY84" s="265"/>
      <c r="FDZ84" s="265"/>
      <c r="FEA84" s="265"/>
      <c r="FEB84" s="265"/>
      <c r="FEC84" s="265"/>
      <c r="FED84" s="265"/>
      <c r="FEE84" s="265"/>
      <c r="FEF84" s="265"/>
      <c r="FEG84" s="265"/>
      <c r="FEH84" s="265"/>
      <c r="FEI84" s="265"/>
      <c r="FEJ84" s="265"/>
      <c r="FEK84" s="265"/>
      <c r="FEL84" s="265" t="s">
        <v>457</v>
      </c>
      <c r="FEM84" s="265"/>
      <c r="FEN84" s="265"/>
      <c r="FEO84" s="265"/>
      <c r="FEP84" s="265"/>
      <c r="FEQ84" s="265"/>
      <c r="FER84" s="265"/>
      <c r="FES84" s="265"/>
      <c r="FET84" s="265"/>
      <c r="FEU84" s="265"/>
      <c r="FEV84" s="265"/>
      <c r="FEW84" s="265"/>
      <c r="FEX84" s="265"/>
      <c r="FEY84" s="265"/>
      <c r="FEZ84" s="265"/>
      <c r="FFA84" s="265"/>
      <c r="FFB84" s="265" t="s">
        <v>457</v>
      </c>
      <c r="FFC84" s="265"/>
      <c r="FFD84" s="265"/>
      <c r="FFE84" s="265"/>
      <c r="FFF84" s="265"/>
      <c r="FFG84" s="265"/>
      <c r="FFH84" s="265"/>
      <c r="FFI84" s="265"/>
      <c r="FFJ84" s="265"/>
      <c r="FFK84" s="265"/>
      <c r="FFL84" s="265"/>
      <c r="FFM84" s="265"/>
      <c r="FFN84" s="265"/>
      <c r="FFO84" s="265"/>
      <c r="FFP84" s="265"/>
      <c r="FFQ84" s="265"/>
      <c r="FFR84" s="265" t="s">
        <v>457</v>
      </c>
      <c r="FFS84" s="265"/>
      <c r="FFT84" s="265"/>
      <c r="FFU84" s="265"/>
      <c r="FFV84" s="265"/>
      <c r="FFW84" s="265"/>
      <c r="FFX84" s="265"/>
      <c r="FFY84" s="265"/>
      <c r="FFZ84" s="265"/>
      <c r="FGA84" s="265"/>
      <c r="FGB84" s="265"/>
      <c r="FGC84" s="265"/>
      <c r="FGD84" s="265"/>
      <c r="FGE84" s="265"/>
      <c r="FGF84" s="265"/>
      <c r="FGG84" s="265"/>
      <c r="FGH84" s="265" t="s">
        <v>457</v>
      </c>
      <c r="FGI84" s="265"/>
      <c r="FGJ84" s="265"/>
      <c r="FGK84" s="265"/>
      <c r="FGL84" s="265"/>
      <c r="FGM84" s="265"/>
      <c r="FGN84" s="265"/>
      <c r="FGO84" s="265"/>
      <c r="FGP84" s="265"/>
      <c r="FGQ84" s="265"/>
      <c r="FGR84" s="265"/>
      <c r="FGS84" s="265"/>
      <c r="FGT84" s="265"/>
      <c r="FGU84" s="265"/>
      <c r="FGV84" s="265"/>
      <c r="FGW84" s="265"/>
      <c r="FGX84" s="265" t="s">
        <v>457</v>
      </c>
      <c r="FGY84" s="265"/>
      <c r="FGZ84" s="265"/>
      <c r="FHA84" s="265"/>
      <c r="FHB84" s="265"/>
      <c r="FHC84" s="265"/>
      <c r="FHD84" s="265"/>
      <c r="FHE84" s="265"/>
      <c r="FHF84" s="265"/>
      <c r="FHG84" s="265"/>
      <c r="FHH84" s="265"/>
      <c r="FHI84" s="265"/>
      <c r="FHJ84" s="265"/>
      <c r="FHK84" s="265"/>
      <c r="FHL84" s="265"/>
      <c r="FHM84" s="265"/>
      <c r="FHN84" s="265" t="s">
        <v>457</v>
      </c>
      <c r="FHO84" s="265"/>
      <c r="FHP84" s="265"/>
      <c r="FHQ84" s="265"/>
      <c r="FHR84" s="265"/>
      <c r="FHS84" s="265"/>
      <c r="FHT84" s="265"/>
      <c r="FHU84" s="265"/>
      <c r="FHV84" s="265"/>
      <c r="FHW84" s="265"/>
      <c r="FHX84" s="265"/>
      <c r="FHY84" s="265"/>
      <c r="FHZ84" s="265"/>
      <c r="FIA84" s="265"/>
      <c r="FIB84" s="265"/>
      <c r="FIC84" s="265"/>
      <c r="FID84" s="265" t="s">
        <v>457</v>
      </c>
      <c r="FIE84" s="265"/>
      <c r="FIF84" s="265"/>
      <c r="FIG84" s="265"/>
      <c r="FIH84" s="265"/>
      <c r="FII84" s="265"/>
      <c r="FIJ84" s="265"/>
      <c r="FIK84" s="265"/>
      <c r="FIL84" s="265"/>
      <c r="FIM84" s="265"/>
      <c r="FIN84" s="265"/>
      <c r="FIO84" s="265"/>
      <c r="FIP84" s="265"/>
      <c r="FIQ84" s="265"/>
      <c r="FIR84" s="265"/>
      <c r="FIS84" s="265"/>
      <c r="FIT84" s="265" t="s">
        <v>457</v>
      </c>
      <c r="FIU84" s="265"/>
      <c r="FIV84" s="265"/>
      <c r="FIW84" s="265"/>
      <c r="FIX84" s="265"/>
      <c r="FIY84" s="265"/>
      <c r="FIZ84" s="265"/>
      <c r="FJA84" s="265"/>
      <c r="FJB84" s="265"/>
      <c r="FJC84" s="265"/>
      <c r="FJD84" s="265"/>
      <c r="FJE84" s="265"/>
      <c r="FJF84" s="265"/>
      <c r="FJG84" s="265"/>
      <c r="FJH84" s="265"/>
      <c r="FJI84" s="265"/>
      <c r="FJJ84" s="265" t="s">
        <v>457</v>
      </c>
      <c r="FJK84" s="265"/>
      <c r="FJL84" s="265"/>
      <c r="FJM84" s="265"/>
      <c r="FJN84" s="265"/>
      <c r="FJO84" s="265"/>
      <c r="FJP84" s="265"/>
      <c r="FJQ84" s="265"/>
      <c r="FJR84" s="265"/>
      <c r="FJS84" s="265"/>
      <c r="FJT84" s="265"/>
      <c r="FJU84" s="265"/>
      <c r="FJV84" s="265"/>
      <c r="FJW84" s="265"/>
      <c r="FJX84" s="265"/>
      <c r="FJY84" s="265"/>
      <c r="FJZ84" s="265" t="s">
        <v>457</v>
      </c>
      <c r="FKA84" s="265"/>
      <c r="FKB84" s="265"/>
      <c r="FKC84" s="265"/>
      <c r="FKD84" s="265"/>
      <c r="FKE84" s="265"/>
      <c r="FKF84" s="265"/>
      <c r="FKG84" s="265"/>
      <c r="FKH84" s="265"/>
      <c r="FKI84" s="265"/>
      <c r="FKJ84" s="265"/>
      <c r="FKK84" s="265"/>
      <c r="FKL84" s="265"/>
      <c r="FKM84" s="265"/>
      <c r="FKN84" s="265"/>
      <c r="FKO84" s="265"/>
      <c r="FKP84" s="265" t="s">
        <v>457</v>
      </c>
      <c r="FKQ84" s="265"/>
      <c r="FKR84" s="265"/>
      <c r="FKS84" s="265"/>
      <c r="FKT84" s="265"/>
      <c r="FKU84" s="265"/>
      <c r="FKV84" s="265"/>
      <c r="FKW84" s="265"/>
      <c r="FKX84" s="265"/>
      <c r="FKY84" s="265"/>
      <c r="FKZ84" s="265"/>
      <c r="FLA84" s="265"/>
      <c r="FLB84" s="265"/>
      <c r="FLC84" s="265"/>
      <c r="FLD84" s="265"/>
      <c r="FLE84" s="265"/>
      <c r="FLF84" s="265" t="s">
        <v>457</v>
      </c>
      <c r="FLG84" s="265"/>
      <c r="FLH84" s="265"/>
      <c r="FLI84" s="265"/>
      <c r="FLJ84" s="265"/>
      <c r="FLK84" s="265"/>
      <c r="FLL84" s="265"/>
      <c r="FLM84" s="265"/>
      <c r="FLN84" s="265"/>
      <c r="FLO84" s="265"/>
      <c r="FLP84" s="265"/>
      <c r="FLQ84" s="265"/>
      <c r="FLR84" s="265"/>
      <c r="FLS84" s="265"/>
      <c r="FLT84" s="265"/>
      <c r="FLU84" s="265"/>
      <c r="FLV84" s="265" t="s">
        <v>457</v>
      </c>
      <c r="FLW84" s="265"/>
      <c r="FLX84" s="265"/>
      <c r="FLY84" s="265"/>
      <c r="FLZ84" s="265"/>
      <c r="FMA84" s="265"/>
      <c r="FMB84" s="265"/>
      <c r="FMC84" s="265"/>
      <c r="FMD84" s="265"/>
      <c r="FME84" s="265"/>
      <c r="FMF84" s="265"/>
      <c r="FMG84" s="265"/>
      <c r="FMH84" s="265"/>
      <c r="FMI84" s="265"/>
      <c r="FMJ84" s="265"/>
      <c r="FMK84" s="265"/>
      <c r="FML84" s="265" t="s">
        <v>457</v>
      </c>
      <c r="FMM84" s="265"/>
      <c r="FMN84" s="265"/>
      <c r="FMO84" s="265"/>
      <c r="FMP84" s="265"/>
      <c r="FMQ84" s="265"/>
      <c r="FMR84" s="265"/>
      <c r="FMS84" s="265"/>
      <c r="FMT84" s="265"/>
      <c r="FMU84" s="265"/>
      <c r="FMV84" s="265"/>
      <c r="FMW84" s="265"/>
      <c r="FMX84" s="265"/>
      <c r="FMY84" s="265"/>
      <c r="FMZ84" s="265"/>
      <c r="FNA84" s="265"/>
      <c r="FNB84" s="265" t="s">
        <v>457</v>
      </c>
      <c r="FNC84" s="265"/>
      <c r="FND84" s="265"/>
      <c r="FNE84" s="265"/>
      <c r="FNF84" s="265"/>
      <c r="FNG84" s="265"/>
      <c r="FNH84" s="265"/>
      <c r="FNI84" s="265"/>
      <c r="FNJ84" s="265"/>
      <c r="FNK84" s="265"/>
      <c r="FNL84" s="265"/>
      <c r="FNM84" s="265"/>
      <c r="FNN84" s="265"/>
      <c r="FNO84" s="265"/>
      <c r="FNP84" s="265"/>
      <c r="FNQ84" s="265"/>
      <c r="FNR84" s="265" t="s">
        <v>457</v>
      </c>
      <c r="FNS84" s="265"/>
      <c r="FNT84" s="265"/>
      <c r="FNU84" s="265"/>
      <c r="FNV84" s="265"/>
      <c r="FNW84" s="265"/>
      <c r="FNX84" s="265"/>
      <c r="FNY84" s="265"/>
      <c r="FNZ84" s="265"/>
      <c r="FOA84" s="265"/>
      <c r="FOB84" s="265"/>
      <c r="FOC84" s="265"/>
      <c r="FOD84" s="265"/>
      <c r="FOE84" s="265"/>
      <c r="FOF84" s="265"/>
      <c r="FOG84" s="265"/>
      <c r="FOH84" s="265" t="s">
        <v>457</v>
      </c>
      <c r="FOI84" s="265"/>
      <c r="FOJ84" s="265"/>
      <c r="FOK84" s="265"/>
      <c r="FOL84" s="265"/>
      <c r="FOM84" s="265"/>
      <c r="FON84" s="265"/>
      <c r="FOO84" s="265"/>
      <c r="FOP84" s="265"/>
      <c r="FOQ84" s="265"/>
      <c r="FOR84" s="265"/>
      <c r="FOS84" s="265"/>
      <c r="FOT84" s="265"/>
      <c r="FOU84" s="265"/>
      <c r="FOV84" s="265"/>
      <c r="FOW84" s="265"/>
      <c r="FOX84" s="265" t="s">
        <v>457</v>
      </c>
      <c r="FOY84" s="265"/>
      <c r="FOZ84" s="265"/>
      <c r="FPA84" s="265"/>
      <c r="FPB84" s="265"/>
      <c r="FPC84" s="265"/>
      <c r="FPD84" s="265"/>
      <c r="FPE84" s="265"/>
      <c r="FPF84" s="265"/>
      <c r="FPG84" s="265"/>
      <c r="FPH84" s="265"/>
      <c r="FPI84" s="265"/>
      <c r="FPJ84" s="265"/>
      <c r="FPK84" s="265"/>
      <c r="FPL84" s="265"/>
      <c r="FPM84" s="265"/>
      <c r="FPN84" s="265" t="s">
        <v>457</v>
      </c>
      <c r="FPO84" s="265"/>
      <c r="FPP84" s="265"/>
      <c r="FPQ84" s="265"/>
      <c r="FPR84" s="265"/>
      <c r="FPS84" s="265"/>
      <c r="FPT84" s="265"/>
      <c r="FPU84" s="265"/>
      <c r="FPV84" s="265"/>
      <c r="FPW84" s="265"/>
      <c r="FPX84" s="265"/>
      <c r="FPY84" s="265"/>
      <c r="FPZ84" s="265"/>
      <c r="FQA84" s="265"/>
      <c r="FQB84" s="265"/>
      <c r="FQC84" s="265"/>
      <c r="FQD84" s="265" t="s">
        <v>457</v>
      </c>
      <c r="FQE84" s="265"/>
      <c r="FQF84" s="265"/>
      <c r="FQG84" s="265"/>
      <c r="FQH84" s="265"/>
      <c r="FQI84" s="265"/>
      <c r="FQJ84" s="265"/>
      <c r="FQK84" s="265"/>
      <c r="FQL84" s="265"/>
      <c r="FQM84" s="265"/>
      <c r="FQN84" s="265"/>
      <c r="FQO84" s="265"/>
      <c r="FQP84" s="265"/>
      <c r="FQQ84" s="265"/>
      <c r="FQR84" s="265"/>
      <c r="FQS84" s="265"/>
      <c r="FQT84" s="265" t="s">
        <v>457</v>
      </c>
      <c r="FQU84" s="265"/>
      <c r="FQV84" s="265"/>
      <c r="FQW84" s="265"/>
      <c r="FQX84" s="265"/>
      <c r="FQY84" s="265"/>
      <c r="FQZ84" s="265"/>
      <c r="FRA84" s="265"/>
      <c r="FRB84" s="265"/>
      <c r="FRC84" s="265"/>
      <c r="FRD84" s="265"/>
      <c r="FRE84" s="265"/>
      <c r="FRF84" s="265"/>
      <c r="FRG84" s="265"/>
      <c r="FRH84" s="265"/>
      <c r="FRI84" s="265"/>
      <c r="FRJ84" s="265" t="s">
        <v>457</v>
      </c>
      <c r="FRK84" s="265"/>
      <c r="FRL84" s="265"/>
      <c r="FRM84" s="265"/>
      <c r="FRN84" s="265"/>
      <c r="FRO84" s="265"/>
      <c r="FRP84" s="265"/>
      <c r="FRQ84" s="265"/>
      <c r="FRR84" s="265"/>
      <c r="FRS84" s="265"/>
      <c r="FRT84" s="265"/>
      <c r="FRU84" s="265"/>
      <c r="FRV84" s="265"/>
      <c r="FRW84" s="265"/>
      <c r="FRX84" s="265"/>
      <c r="FRY84" s="265"/>
      <c r="FRZ84" s="265" t="s">
        <v>457</v>
      </c>
      <c r="FSA84" s="265"/>
      <c r="FSB84" s="265"/>
      <c r="FSC84" s="265"/>
      <c r="FSD84" s="265"/>
      <c r="FSE84" s="265"/>
      <c r="FSF84" s="265"/>
      <c r="FSG84" s="265"/>
      <c r="FSH84" s="265"/>
      <c r="FSI84" s="265"/>
      <c r="FSJ84" s="265"/>
      <c r="FSK84" s="265"/>
      <c r="FSL84" s="265"/>
      <c r="FSM84" s="265"/>
      <c r="FSN84" s="265"/>
      <c r="FSO84" s="265"/>
      <c r="FSP84" s="265" t="s">
        <v>457</v>
      </c>
      <c r="FSQ84" s="265"/>
      <c r="FSR84" s="265"/>
      <c r="FSS84" s="265"/>
      <c r="FST84" s="265"/>
      <c r="FSU84" s="265"/>
      <c r="FSV84" s="265"/>
      <c r="FSW84" s="265"/>
      <c r="FSX84" s="265"/>
      <c r="FSY84" s="265"/>
      <c r="FSZ84" s="265"/>
      <c r="FTA84" s="265"/>
      <c r="FTB84" s="265"/>
      <c r="FTC84" s="265"/>
      <c r="FTD84" s="265"/>
      <c r="FTE84" s="265"/>
      <c r="FTF84" s="265" t="s">
        <v>457</v>
      </c>
      <c r="FTG84" s="265"/>
      <c r="FTH84" s="265"/>
      <c r="FTI84" s="265"/>
      <c r="FTJ84" s="265"/>
      <c r="FTK84" s="265"/>
      <c r="FTL84" s="265"/>
      <c r="FTM84" s="265"/>
      <c r="FTN84" s="265"/>
      <c r="FTO84" s="265"/>
      <c r="FTP84" s="265"/>
      <c r="FTQ84" s="265"/>
      <c r="FTR84" s="265"/>
      <c r="FTS84" s="265"/>
      <c r="FTT84" s="265"/>
      <c r="FTU84" s="265"/>
      <c r="FTV84" s="265" t="s">
        <v>457</v>
      </c>
      <c r="FTW84" s="265"/>
      <c r="FTX84" s="265"/>
      <c r="FTY84" s="265"/>
      <c r="FTZ84" s="265"/>
      <c r="FUA84" s="265"/>
      <c r="FUB84" s="265"/>
      <c r="FUC84" s="265"/>
      <c r="FUD84" s="265"/>
      <c r="FUE84" s="265"/>
      <c r="FUF84" s="265"/>
      <c r="FUG84" s="265"/>
      <c r="FUH84" s="265"/>
      <c r="FUI84" s="265"/>
      <c r="FUJ84" s="265"/>
      <c r="FUK84" s="265"/>
      <c r="FUL84" s="265" t="s">
        <v>457</v>
      </c>
      <c r="FUM84" s="265"/>
      <c r="FUN84" s="265"/>
      <c r="FUO84" s="265"/>
      <c r="FUP84" s="265"/>
      <c r="FUQ84" s="265"/>
      <c r="FUR84" s="265"/>
      <c r="FUS84" s="265"/>
      <c r="FUT84" s="265"/>
      <c r="FUU84" s="265"/>
      <c r="FUV84" s="265"/>
      <c r="FUW84" s="265"/>
      <c r="FUX84" s="265"/>
      <c r="FUY84" s="265"/>
      <c r="FUZ84" s="265"/>
      <c r="FVA84" s="265"/>
      <c r="FVB84" s="265" t="s">
        <v>457</v>
      </c>
      <c r="FVC84" s="265"/>
      <c r="FVD84" s="265"/>
      <c r="FVE84" s="265"/>
      <c r="FVF84" s="265"/>
      <c r="FVG84" s="265"/>
      <c r="FVH84" s="265"/>
      <c r="FVI84" s="265"/>
      <c r="FVJ84" s="265"/>
      <c r="FVK84" s="265"/>
      <c r="FVL84" s="265"/>
      <c r="FVM84" s="265"/>
      <c r="FVN84" s="265"/>
      <c r="FVO84" s="265"/>
      <c r="FVP84" s="265"/>
      <c r="FVQ84" s="265"/>
      <c r="FVR84" s="265" t="s">
        <v>457</v>
      </c>
      <c r="FVS84" s="265"/>
      <c r="FVT84" s="265"/>
      <c r="FVU84" s="265"/>
      <c r="FVV84" s="265"/>
      <c r="FVW84" s="265"/>
      <c r="FVX84" s="265"/>
      <c r="FVY84" s="265"/>
      <c r="FVZ84" s="265"/>
      <c r="FWA84" s="265"/>
      <c r="FWB84" s="265"/>
      <c r="FWC84" s="265"/>
      <c r="FWD84" s="265"/>
      <c r="FWE84" s="265"/>
      <c r="FWF84" s="265"/>
      <c r="FWG84" s="265"/>
      <c r="FWH84" s="265" t="s">
        <v>457</v>
      </c>
      <c r="FWI84" s="265"/>
      <c r="FWJ84" s="265"/>
      <c r="FWK84" s="265"/>
      <c r="FWL84" s="265"/>
      <c r="FWM84" s="265"/>
      <c r="FWN84" s="265"/>
      <c r="FWO84" s="265"/>
      <c r="FWP84" s="265"/>
      <c r="FWQ84" s="265"/>
      <c r="FWR84" s="265"/>
      <c r="FWS84" s="265"/>
      <c r="FWT84" s="265"/>
      <c r="FWU84" s="265"/>
      <c r="FWV84" s="265"/>
      <c r="FWW84" s="265"/>
      <c r="FWX84" s="265" t="s">
        <v>457</v>
      </c>
      <c r="FWY84" s="265"/>
      <c r="FWZ84" s="265"/>
      <c r="FXA84" s="265"/>
      <c r="FXB84" s="265"/>
      <c r="FXC84" s="265"/>
      <c r="FXD84" s="265"/>
      <c r="FXE84" s="265"/>
      <c r="FXF84" s="265"/>
      <c r="FXG84" s="265"/>
      <c r="FXH84" s="265"/>
      <c r="FXI84" s="265"/>
      <c r="FXJ84" s="265"/>
      <c r="FXK84" s="265"/>
      <c r="FXL84" s="265"/>
      <c r="FXM84" s="265"/>
      <c r="FXN84" s="265" t="s">
        <v>457</v>
      </c>
      <c r="FXO84" s="265"/>
      <c r="FXP84" s="265"/>
      <c r="FXQ84" s="265"/>
      <c r="FXR84" s="265"/>
      <c r="FXS84" s="265"/>
      <c r="FXT84" s="265"/>
      <c r="FXU84" s="265"/>
      <c r="FXV84" s="265"/>
      <c r="FXW84" s="265"/>
      <c r="FXX84" s="265"/>
      <c r="FXY84" s="265"/>
      <c r="FXZ84" s="265"/>
      <c r="FYA84" s="265"/>
      <c r="FYB84" s="265"/>
      <c r="FYC84" s="265"/>
      <c r="FYD84" s="265" t="s">
        <v>457</v>
      </c>
      <c r="FYE84" s="265"/>
      <c r="FYF84" s="265"/>
      <c r="FYG84" s="265"/>
      <c r="FYH84" s="265"/>
      <c r="FYI84" s="265"/>
      <c r="FYJ84" s="265"/>
      <c r="FYK84" s="265"/>
      <c r="FYL84" s="265"/>
      <c r="FYM84" s="265"/>
      <c r="FYN84" s="265"/>
      <c r="FYO84" s="265"/>
      <c r="FYP84" s="265"/>
      <c r="FYQ84" s="265"/>
      <c r="FYR84" s="265"/>
      <c r="FYS84" s="265"/>
      <c r="FYT84" s="265" t="s">
        <v>457</v>
      </c>
      <c r="FYU84" s="265"/>
      <c r="FYV84" s="265"/>
      <c r="FYW84" s="265"/>
      <c r="FYX84" s="265"/>
      <c r="FYY84" s="265"/>
      <c r="FYZ84" s="265"/>
      <c r="FZA84" s="265"/>
      <c r="FZB84" s="265"/>
      <c r="FZC84" s="265"/>
      <c r="FZD84" s="265"/>
      <c r="FZE84" s="265"/>
      <c r="FZF84" s="265"/>
      <c r="FZG84" s="265"/>
      <c r="FZH84" s="265"/>
      <c r="FZI84" s="265"/>
      <c r="FZJ84" s="265" t="s">
        <v>457</v>
      </c>
      <c r="FZK84" s="265"/>
      <c r="FZL84" s="265"/>
      <c r="FZM84" s="265"/>
      <c r="FZN84" s="265"/>
      <c r="FZO84" s="265"/>
      <c r="FZP84" s="265"/>
      <c r="FZQ84" s="265"/>
      <c r="FZR84" s="265"/>
      <c r="FZS84" s="265"/>
      <c r="FZT84" s="265"/>
      <c r="FZU84" s="265"/>
      <c r="FZV84" s="265"/>
      <c r="FZW84" s="265"/>
      <c r="FZX84" s="265"/>
      <c r="FZY84" s="265"/>
      <c r="FZZ84" s="265" t="s">
        <v>457</v>
      </c>
      <c r="GAA84" s="265"/>
      <c r="GAB84" s="265"/>
      <c r="GAC84" s="265"/>
      <c r="GAD84" s="265"/>
      <c r="GAE84" s="265"/>
      <c r="GAF84" s="265"/>
      <c r="GAG84" s="265"/>
      <c r="GAH84" s="265"/>
      <c r="GAI84" s="265"/>
      <c r="GAJ84" s="265"/>
      <c r="GAK84" s="265"/>
      <c r="GAL84" s="265"/>
      <c r="GAM84" s="265"/>
      <c r="GAN84" s="265"/>
      <c r="GAO84" s="265"/>
      <c r="GAP84" s="265" t="s">
        <v>457</v>
      </c>
      <c r="GAQ84" s="265"/>
      <c r="GAR84" s="265"/>
      <c r="GAS84" s="265"/>
      <c r="GAT84" s="265"/>
      <c r="GAU84" s="265"/>
      <c r="GAV84" s="265"/>
      <c r="GAW84" s="265"/>
      <c r="GAX84" s="265"/>
      <c r="GAY84" s="265"/>
      <c r="GAZ84" s="265"/>
      <c r="GBA84" s="265"/>
      <c r="GBB84" s="265"/>
      <c r="GBC84" s="265"/>
      <c r="GBD84" s="265"/>
      <c r="GBE84" s="265"/>
      <c r="GBF84" s="265" t="s">
        <v>457</v>
      </c>
      <c r="GBG84" s="265"/>
      <c r="GBH84" s="265"/>
      <c r="GBI84" s="265"/>
      <c r="GBJ84" s="265"/>
      <c r="GBK84" s="265"/>
      <c r="GBL84" s="265"/>
      <c r="GBM84" s="265"/>
      <c r="GBN84" s="265"/>
      <c r="GBO84" s="265"/>
      <c r="GBP84" s="265"/>
      <c r="GBQ84" s="265"/>
      <c r="GBR84" s="265"/>
      <c r="GBS84" s="265"/>
      <c r="GBT84" s="265"/>
      <c r="GBU84" s="265"/>
      <c r="GBV84" s="265" t="s">
        <v>457</v>
      </c>
      <c r="GBW84" s="265"/>
      <c r="GBX84" s="265"/>
      <c r="GBY84" s="265"/>
      <c r="GBZ84" s="265"/>
      <c r="GCA84" s="265"/>
      <c r="GCB84" s="265"/>
      <c r="GCC84" s="265"/>
      <c r="GCD84" s="265"/>
      <c r="GCE84" s="265"/>
      <c r="GCF84" s="265"/>
      <c r="GCG84" s="265"/>
      <c r="GCH84" s="265"/>
      <c r="GCI84" s="265"/>
      <c r="GCJ84" s="265"/>
      <c r="GCK84" s="265"/>
      <c r="GCL84" s="265" t="s">
        <v>457</v>
      </c>
      <c r="GCM84" s="265"/>
      <c r="GCN84" s="265"/>
      <c r="GCO84" s="265"/>
      <c r="GCP84" s="265"/>
      <c r="GCQ84" s="265"/>
      <c r="GCR84" s="265"/>
      <c r="GCS84" s="265"/>
      <c r="GCT84" s="265"/>
      <c r="GCU84" s="265"/>
      <c r="GCV84" s="265"/>
      <c r="GCW84" s="265"/>
      <c r="GCX84" s="265"/>
      <c r="GCY84" s="265"/>
      <c r="GCZ84" s="265"/>
      <c r="GDA84" s="265"/>
      <c r="GDB84" s="265" t="s">
        <v>457</v>
      </c>
      <c r="GDC84" s="265"/>
      <c r="GDD84" s="265"/>
      <c r="GDE84" s="265"/>
      <c r="GDF84" s="265"/>
      <c r="GDG84" s="265"/>
      <c r="GDH84" s="265"/>
      <c r="GDI84" s="265"/>
      <c r="GDJ84" s="265"/>
      <c r="GDK84" s="265"/>
      <c r="GDL84" s="265"/>
      <c r="GDM84" s="265"/>
      <c r="GDN84" s="265"/>
      <c r="GDO84" s="265"/>
      <c r="GDP84" s="265"/>
      <c r="GDQ84" s="265"/>
      <c r="GDR84" s="265" t="s">
        <v>457</v>
      </c>
      <c r="GDS84" s="265"/>
      <c r="GDT84" s="265"/>
      <c r="GDU84" s="265"/>
      <c r="GDV84" s="265"/>
      <c r="GDW84" s="265"/>
      <c r="GDX84" s="265"/>
      <c r="GDY84" s="265"/>
      <c r="GDZ84" s="265"/>
      <c r="GEA84" s="265"/>
      <c r="GEB84" s="265"/>
      <c r="GEC84" s="265"/>
      <c r="GED84" s="265"/>
      <c r="GEE84" s="265"/>
      <c r="GEF84" s="265"/>
      <c r="GEG84" s="265"/>
      <c r="GEH84" s="265" t="s">
        <v>457</v>
      </c>
      <c r="GEI84" s="265"/>
      <c r="GEJ84" s="265"/>
      <c r="GEK84" s="265"/>
      <c r="GEL84" s="265"/>
      <c r="GEM84" s="265"/>
      <c r="GEN84" s="265"/>
      <c r="GEO84" s="265"/>
      <c r="GEP84" s="265"/>
      <c r="GEQ84" s="265"/>
      <c r="GER84" s="265"/>
      <c r="GES84" s="265"/>
      <c r="GET84" s="265"/>
      <c r="GEU84" s="265"/>
      <c r="GEV84" s="265"/>
      <c r="GEW84" s="265"/>
      <c r="GEX84" s="265" t="s">
        <v>457</v>
      </c>
      <c r="GEY84" s="265"/>
      <c r="GEZ84" s="265"/>
      <c r="GFA84" s="265"/>
      <c r="GFB84" s="265"/>
      <c r="GFC84" s="265"/>
      <c r="GFD84" s="265"/>
      <c r="GFE84" s="265"/>
      <c r="GFF84" s="265"/>
      <c r="GFG84" s="265"/>
      <c r="GFH84" s="265"/>
      <c r="GFI84" s="265"/>
      <c r="GFJ84" s="265"/>
      <c r="GFK84" s="265"/>
      <c r="GFL84" s="265"/>
      <c r="GFM84" s="265"/>
      <c r="GFN84" s="265" t="s">
        <v>457</v>
      </c>
      <c r="GFO84" s="265"/>
      <c r="GFP84" s="265"/>
      <c r="GFQ84" s="265"/>
      <c r="GFR84" s="265"/>
      <c r="GFS84" s="265"/>
      <c r="GFT84" s="265"/>
      <c r="GFU84" s="265"/>
      <c r="GFV84" s="265"/>
      <c r="GFW84" s="265"/>
      <c r="GFX84" s="265"/>
      <c r="GFY84" s="265"/>
      <c r="GFZ84" s="265"/>
      <c r="GGA84" s="265"/>
      <c r="GGB84" s="265"/>
      <c r="GGC84" s="265"/>
      <c r="GGD84" s="265" t="s">
        <v>457</v>
      </c>
      <c r="GGE84" s="265"/>
      <c r="GGF84" s="265"/>
      <c r="GGG84" s="265"/>
      <c r="GGH84" s="265"/>
      <c r="GGI84" s="265"/>
      <c r="GGJ84" s="265"/>
      <c r="GGK84" s="265"/>
      <c r="GGL84" s="265"/>
      <c r="GGM84" s="265"/>
      <c r="GGN84" s="265"/>
      <c r="GGO84" s="265"/>
      <c r="GGP84" s="265"/>
      <c r="GGQ84" s="265"/>
      <c r="GGR84" s="265"/>
      <c r="GGS84" s="265"/>
      <c r="GGT84" s="265" t="s">
        <v>457</v>
      </c>
      <c r="GGU84" s="265"/>
      <c r="GGV84" s="265"/>
      <c r="GGW84" s="265"/>
      <c r="GGX84" s="265"/>
      <c r="GGY84" s="265"/>
      <c r="GGZ84" s="265"/>
      <c r="GHA84" s="265"/>
      <c r="GHB84" s="265"/>
      <c r="GHC84" s="265"/>
      <c r="GHD84" s="265"/>
      <c r="GHE84" s="265"/>
      <c r="GHF84" s="265"/>
      <c r="GHG84" s="265"/>
      <c r="GHH84" s="265"/>
      <c r="GHI84" s="265"/>
      <c r="GHJ84" s="265" t="s">
        <v>457</v>
      </c>
      <c r="GHK84" s="265"/>
      <c r="GHL84" s="265"/>
      <c r="GHM84" s="265"/>
      <c r="GHN84" s="265"/>
      <c r="GHO84" s="265"/>
      <c r="GHP84" s="265"/>
      <c r="GHQ84" s="265"/>
      <c r="GHR84" s="265"/>
      <c r="GHS84" s="265"/>
      <c r="GHT84" s="265"/>
      <c r="GHU84" s="265"/>
      <c r="GHV84" s="265"/>
      <c r="GHW84" s="265"/>
      <c r="GHX84" s="265"/>
      <c r="GHY84" s="265"/>
      <c r="GHZ84" s="265" t="s">
        <v>457</v>
      </c>
      <c r="GIA84" s="265"/>
      <c r="GIB84" s="265"/>
      <c r="GIC84" s="265"/>
      <c r="GID84" s="265"/>
      <c r="GIE84" s="265"/>
      <c r="GIF84" s="265"/>
      <c r="GIG84" s="265"/>
      <c r="GIH84" s="265"/>
      <c r="GII84" s="265"/>
      <c r="GIJ84" s="265"/>
      <c r="GIK84" s="265"/>
      <c r="GIL84" s="265"/>
      <c r="GIM84" s="265"/>
      <c r="GIN84" s="265"/>
      <c r="GIO84" s="265"/>
      <c r="GIP84" s="265" t="s">
        <v>457</v>
      </c>
      <c r="GIQ84" s="265"/>
      <c r="GIR84" s="265"/>
      <c r="GIS84" s="265"/>
      <c r="GIT84" s="265"/>
      <c r="GIU84" s="265"/>
      <c r="GIV84" s="265"/>
      <c r="GIW84" s="265"/>
      <c r="GIX84" s="265"/>
      <c r="GIY84" s="265"/>
      <c r="GIZ84" s="265"/>
      <c r="GJA84" s="265"/>
      <c r="GJB84" s="265"/>
      <c r="GJC84" s="265"/>
      <c r="GJD84" s="265"/>
      <c r="GJE84" s="265"/>
      <c r="GJF84" s="265" t="s">
        <v>457</v>
      </c>
      <c r="GJG84" s="265"/>
      <c r="GJH84" s="265"/>
      <c r="GJI84" s="265"/>
      <c r="GJJ84" s="265"/>
      <c r="GJK84" s="265"/>
      <c r="GJL84" s="265"/>
      <c r="GJM84" s="265"/>
      <c r="GJN84" s="265"/>
      <c r="GJO84" s="265"/>
      <c r="GJP84" s="265"/>
      <c r="GJQ84" s="265"/>
      <c r="GJR84" s="265"/>
      <c r="GJS84" s="265"/>
      <c r="GJT84" s="265"/>
      <c r="GJU84" s="265"/>
      <c r="GJV84" s="265" t="s">
        <v>457</v>
      </c>
      <c r="GJW84" s="265"/>
      <c r="GJX84" s="265"/>
      <c r="GJY84" s="265"/>
      <c r="GJZ84" s="265"/>
      <c r="GKA84" s="265"/>
      <c r="GKB84" s="265"/>
      <c r="GKC84" s="265"/>
      <c r="GKD84" s="265"/>
      <c r="GKE84" s="265"/>
      <c r="GKF84" s="265"/>
      <c r="GKG84" s="265"/>
      <c r="GKH84" s="265"/>
      <c r="GKI84" s="265"/>
      <c r="GKJ84" s="265"/>
      <c r="GKK84" s="265"/>
      <c r="GKL84" s="265" t="s">
        <v>457</v>
      </c>
      <c r="GKM84" s="265"/>
      <c r="GKN84" s="265"/>
      <c r="GKO84" s="265"/>
      <c r="GKP84" s="265"/>
      <c r="GKQ84" s="265"/>
      <c r="GKR84" s="265"/>
      <c r="GKS84" s="265"/>
      <c r="GKT84" s="265"/>
      <c r="GKU84" s="265"/>
      <c r="GKV84" s="265"/>
      <c r="GKW84" s="265"/>
      <c r="GKX84" s="265"/>
      <c r="GKY84" s="265"/>
      <c r="GKZ84" s="265"/>
      <c r="GLA84" s="265"/>
      <c r="GLB84" s="265" t="s">
        <v>457</v>
      </c>
      <c r="GLC84" s="265"/>
      <c r="GLD84" s="265"/>
      <c r="GLE84" s="265"/>
      <c r="GLF84" s="265"/>
      <c r="GLG84" s="265"/>
      <c r="GLH84" s="265"/>
      <c r="GLI84" s="265"/>
      <c r="GLJ84" s="265"/>
      <c r="GLK84" s="265"/>
      <c r="GLL84" s="265"/>
      <c r="GLM84" s="265"/>
      <c r="GLN84" s="265"/>
      <c r="GLO84" s="265"/>
      <c r="GLP84" s="265"/>
      <c r="GLQ84" s="265"/>
      <c r="GLR84" s="265" t="s">
        <v>457</v>
      </c>
      <c r="GLS84" s="265"/>
      <c r="GLT84" s="265"/>
      <c r="GLU84" s="265"/>
      <c r="GLV84" s="265"/>
      <c r="GLW84" s="265"/>
      <c r="GLX84" s="265"/>
      <c r="GLY84" s="265"/>
      <c r="GLZ84" s="265"/>
      <c r="GMA84" s="265"/>
      <c r="GMB84" s="265"/>
      <c r="GMC84" s="265"/>
      <c r="GMD84" s="265"/>
      <c r="GME84" s="265"/>
      <c r="GMF84" s="265"/>
      <c r="GMG84" s="265"/>
      <c r="GMH84" s="265" t="s">
        <v>457</v>
      </c>
      <c r="GMI84" s="265"/>
      <c r="GMJ84" s="265"/>
      <c r="GMK84" s="265"/>
      <c r="GML84" s="265"/>
      <c r="GMM84" s="265"/>
      <c r="GMN84" s="265"/>
      <c r="GMO84" s="265"/>
      <c r="GMP84" s="265"/>
      <c r="GMQ84" s="265"/>
      <c r="GMR84" s="265"/>
      <c r="GMS84" s="265"/>
      <c r="GMT84" s="265"/>
      <c r="GMU84" s="265"/>
      <c r="GMV84" s="265"/>
      <c r="GMW84" s="265"/>
      <c r="GMX84" s="265" t="s">
        <v>457</v>
      </c>
      <c r="GMY84" s="265"/>
      <c r="GMZ84" s="265"/>
      <c r="GNA84" s="265"/>
      <c r="GNB84" s="265"/>
      <c r="GNC84" s="265"/>
      <c r="GND84" s="265"/>
      <c r="GNE84" s="265"/>
      <c r="GNF84" s="265"/>
      <c r="GNG84" s="265"/>
      <c r="GNH84" s="265"/>
      <c r="GNI84" s="265"/>
      <c r="GNJ84" s="265"/>
      <c r="GNK84" s="265"/>
      <c r="GNL84" s="265"/>
      <c r="GNM84" s="265"/>
      <c r="GNN84" s="265" t="s">
        <v>457</v>
      </c>
      <c r="GNO84" s="265"/>
      <c r="GNP84" s="265"/>
      <c r="GNQ84" s="265"/>
      <c r="GNR84" s="265"/>
      <c r="GNS84" s="265"/>
      <c r="GNT84" s="265"/>
      <c r="GNU84" s="265"/>
      <c r="GNV84" s="265"/>
      <c r="GNW84" s="265"/>
      <c r="GNX84" s="265"/>
      <c r="GNY84" s="265"/>
      <c r="GNZ84" s="265"/>
      <c r="GOA84" s="265"/>
      <c r="GOB84" s="265"/>
      <c r="GOC84" s="265"/>
      <c r="GOD84" s="265" t="s">
        <v>457</v>
      </c>
      <c r="GOE84" s="265"/>
      <c r="GOF84" s="265"/>
      <c r="GOG84" s="265"/>
      <c r="GOH84" s="265"/>
      <c r="GOI84" s="265"/>
      <c r="GOJ84" s="265"/>
      <c r="GOK84" s="265"/>
      <c r="GOL84" s="265"/>
      <c r="GOM84" s="265"/>
      <c r="GON84" s="265"/>
      <c r="GOO84" s="265"/>
      <c r="GOP84" s="265"/>
      <c r="GOQ84" s="265"/>
      <c r="GOR84" s="265"/>
      <c r="GOS84" s="265"/>
      <c r="GOT84" s="265" t="s">
        <v>457</v>
      </c>
      <c r="GOU84" s="265"/>
      <c r="GOV84" s="265"/>
      <c r="GOW84" s="265"/>
      <c r="GOX84" s="265"/>
      <c r="GOY84" s="265"/>
      <c r="GOZ84" s="265"/>
      <c r="GPA84" s="265"/>
      <c r="GPB84" s="265"/>
      <c r="GPC84" s="265"/>
      <c r="GPD84" s="265"/>
      <c r="GPE84" s="265"/>
      <c r="GPF84" s="265"/>
      <c r="GPG84" s="265"/>
      <c r="GPH84" s="265"/>
      <c r="GPI84" s="265"/>
      <c r="GPJ84" s="265" t="s">
        <v>457</v>
      </c>
      <c r="GPK84" s="265"/>
      <c r="GPL84" s="265"/>
      <c r="GPM84" s="265"/>
      <c r="GPN84" s="265"/>
      <c r="GPO84" s="265"/>
      <c r="GPP84" s="265"/>
      <c r="GPQ84" s="265"/>
      <c r="GPR84" s="265"/>
      <c r="GPS84" s="265"/>
      <c r="GPT84" s="265"/>
      <c r="GPU84" s="265"/>
      <c r="GPV84" s="265"/>
      <c r="GPW84" s="265"/>
      <c r="GPX84" s="265"/>
      <c r="GPY84" s="265"/>
      <c r="GPZ84" s="265" t="s">
        <v>457</v>
      </c>
      <c r="GQA84" s="265"/>
      <c r="GQB84" s="265"/>
      <c r="GQC84" s="265"/>
      <c r="GQD84" s="265"/>
      <c r="GQE84" s="265"/>
      <c r="GQF84" s="265"/>
      <c r="GQG84" s="265"/>
      <c r="GQH84" s="265"/>
      <c r="GQI84" s="265"/>
      <c r="GQJ84" s="265"/>
      <c r="GQK84" s="265"/>
      <c r="GQL84" s="265"/>
      <c r="GQM84" s="265"/>
      <c r="GQN84" s="265"/>
      <c r="GQO84" s="265"/>
      <c r="GQP84" s="265" t="s">
        <v>457</v>
      </c>
      <c r="GQQ84" s="265"/>
      <c r="GQR84" s="265"/>
      <c r="GQS84" s="265"/>
      <c r="GQT84" s="265"/>
      <c r="GQU84" s="265"/>
      <c r="GQV84" s="265"/>
      <c r="GQW84" s="265"/>
      <c r="GQX84" s="265"/>
      <c r="GQY84" s="265"/>
      <c r="GQZ84" s="265"/>
      <c r="GRA84" s="265"/>
      <c r="GRB84" s="265"/>
      <c r="GRC84" s="265"/>
      <c r="GRD84" s="265"/>
      <c r="GRE84" s="265"/>
      <c r="GRF84" s="265" t="s">
        <v>457</v>
      </c>
      <c r="GRG84" s="265"/>
      <c r="GRH84" s="265"/>
      <c r="GRI84" s="265"/>
      <c r="GRJ84" s="265"/>
      <c r="GRK84" s="265"/>
      <c r="GRL84" s="265"/>
      <c r="GRM84" s="265"/>
      <c r="GRN84" s="265"/>
      <c r="GRO84" s="265"/>
      <c r="GRP84" s="265"/>
      <c r="GRQ84" s="265"/>
      <c r="GRR84" s="265"/>
      <c r="GRS84" s="265"/>
      <c r="GRT84" s="265"/>
      <c r="GRU84" s="265"/>
      <c r="GRV84" s="265" t="s">
        <v>457</v>
      </c>
      <c r="GRW84" s="265"/>
      <c r="GRX84" s="265"/>
      <c r="GRY84" s="265"/>
      <c r="GRZ84" s="265"/>
      <c r="GSA84" s="265"/>
      <c r="GSB84" s="265"/>
      <c r="GSC84" s="265"/>
      <c r="GSD84" s="265"/>
      <c r="GSE84" s="265"/>
      <c r="GSF84" s="265"/>
      <c r="GSG84" s="265"/>
      <c r="GSH84" s="265"/>
      <c r="GSI84" s="265"/>
      <c r="GSJ84" s="265"/>
      <c r="GSK84" s="265"/>
      <c r="GSL84" s="265" t="s">
        <v>457</v>
      </c>
      <c r="GSM84" s="265"/>
      <c r="GSN84" s="265"/>
      <c r="GSO84" s="265"/>
      <c r="GSP84" s="265"/>
      <c r="GSQ84" s="265"/>
      <c r="GSR84" s="265"/>
      <c r="GSS84" s="265"/>
      <c r="GST84" s="265"/>
      <c r="GSU84" s="265"/>
      <c r="GSV84" s="265"/>
      <c r="GSW84" s="265"/>
      <c r="GSX84" s="265"/>
      <c r="GSY84" s="265"/>
      <c r="GSZ84" s="265"/>
      <c r="GTA84" s="265"/>
      <c r="GTB84" s="265" t="s">
        <v>457</v>
      </c>
      <c r="GTC84" s="265"/>
      <c r="GTD84" s="265"/>
      <c r="GTE84" s="265"/>
      <c r="GTF84" s="265"/>
      <c r="GTG84" s="265"/>
      <c r="GTH84" s="265"/>
      <c r="GTI84" s="265"/>
      <c r="GTJ84" s="265"/>
      <c r="GTK84" s="265"/>
      <c r="GTL84" s="265"/>
      <c r="GTM84" s="265"/>
      <c r="GTN84" s="265"/>
      <c r="GTO84" s="265"/>
      <c r="GTP84" s="265"/>
      <c r="GTQ84" s="265"/>
      <c r="GTR84" s="265" t="s">
        <v>457</v>
      </c>
      <c r="GTS84" s="265"/>
      <c r="GTT84" s="265"/>
      <c r="GTU84" s="265"/>
      <c r="GTV84" s="265"/>
      <c r="GTW84" s="265"/>
      <c r="GTX84" s="265"/>
      <c r="GTY84" s="265"/>
      <c r="GTZ84" s="265"/>
      <c r="GUA84" s="265"/>
      <c r="GUB84" s="265"/>
      <c r="GUC84" s="265"/>
      <c r="GUD84" s="265"/>
      <c r="GUE84" s="265"/>
      <c r="GUF84" s="265"/>
      <c r="GUG84" s="265"/>
      <c r="GUH84" s="265" t="s">
        <v>457</v>
      </c>
      <c r="GUI84" s="265"/>
      <c r="GUJ84" s="265"/>
      <c r="GUK84" s="265"/>
      <c r="GUL84" s="265"/>
      <c r="GUM84" s="265"/>
      <c r="GUN84" s="265"/>
      <c r="GUO84" s="265"/>
      <c r="GUP84" s="265"/>
      <c r="GUQ84" s="265"/>
      <c r="GUR84" s="265"/>
      <c r="GUS84" s="265"/>
      <c r="GUT84" s="265"/>
      <c r="GUU84" s="265"/>
      <c r="GUV84" s="265"/>
      <c r="GUW84" s="265"/>
      <c r="GUX84" s="265" t="s">
        <v>457</v>
      </c>
      <c r="GUY84" s="265"/>
      <c r="GUZ84" s="265"/>
      <c r="GVA84" s="265"/>
      <c r="GVB84" s="265"/>
      <c r="GVC84" s="265"/>
      <c r="GVD84" s="265"/>
      <c r="GVE84" s="265"/>
      <c r="GVF84" s="265"/>
      <c r="GVG84" s="265"/>
      <c r="GVH84" s="265"/>
      <c r="GVI84" s="265"/>
      <c r="GVJ84" s="265"/>
      <c r="GVK84" s="265"/>
      <c r="GVL84" s="265"/>
      <c r="GVM84" s="265"/>
      <c r="GVN84" s="265" t="s">
        <v>457</v>
      </c>
      <c r="GVO84" s="265"/>
      <c r="GVP84" s="265"/>
      <c r="GVQ84" s="265"/>
      <c r="GVR84" s="265"/>
      <c r="GVS84" s="265"/>
      <c r="GVT84" s="265"/>
      <c r="GVU84" s="265"/>
      <c r="GVV84" s="265"/>
      <c r="GVW84" s="265"/>
      <c r="GVX84" s="265"/>
      <c r="GVY84" s="265"/>
      <c r="GVZ84" s="265"/>
      <c r="GWA84" s="265"/>
      <c r="GWB84" s="265"/>
      <c r="GWC84" s="265"/>
      <c r="GWD84" s="265" t="s">
        <v>457</v>
      </c>
      <c r="GWE84" s="265"/>
      <c r="GWF84" s="265"/>
      <c r="GWG84" s="265"/>
      <c r="GWH84" s="265"/>
      <c r="GWI84" s="265"/>
      <c r="GWJ84" s="265"/>
      <c r="GWK84" s="265"/>
      <c r="GWL84" s="265"/>
      <c r="GWM84" s="265"/>
      <c r="GWN84" s="265"/>
      <c r="GWO84" s="265"/>
      <c r="GWP84" s="265"/>
      <c r="GWQ84" s="265"/>
      <c r="GWR84" s="265"/>
      <c r="GWS84" s="265"/>
      <c r="GWT84" s="265" t="s">
        <v>457</v>
      </c>
      <c r="GWU84" s="265"/>
      <c r="GWV84" s="265"/>
      <c r="GWW84" s="265"/>
      <c r="GWX84" s="265"/>
      <c r="GWY84" s="265"/>
      <c r="GWZ84" s="265"/>
      <c r="GXA84" s="265"/>
      <c r="GXB84" s="265"/>
      <c r="GXC84" s="265"/>
      <c r="GXD84" s="265"/>
      <c r="GXE84" s="265"/>
      <c r="GXF84" s="265"/>
      <c r="GXG84" s="265"/>
      <c r="GXH84" s="265"/>
      <c r="GXI84" s="265"/>
      <c r="GXJ84" s="265" t="s">
        <v>457</v>
      </c>
      <c r="GXK84" s="265"/>
      <c r="GXL84" s="265"/>
      <c r="GXM84" s="265"/>
      <c r="GXN84" s="265"/>
      <c r="GXO84" s="265"/>
      <c r="GXP84" s="265"/>
      <c r="GXQ84" s="265"/>
      <c r="GXR84" s="265"/>
      <c r="GXS84" s="265"/>
      <c r="GXT84" s="265"/>
      <c r="GXU84" s="265"/>
      <c r="GXV84" s="265"/>
      <c r="GXW84" s="265"/>
      <c r="GXX84" s="265"/>
      <c r="GXY84" s="265"/>
      <c r="GXZ84" s="265" t="s">
        <v>457</v>
      </c>
      <c r="GYA84" s="265"/>
      <c r="GYB84" s="265"/>
      <c r="GYC84" s="265"/>
      <c r="GYD84" s="265"/>
      <c r="GYE84" s="265"/>
      <c r="GYF84" s="265"/>
      <c r="GYG84" s="265"/>
      <c r="GYH84" s="265"/>
      <c r="GYI84" s="265"/>
      <c r="GYJ84" s="265"/>
      <c r="GYK84" s="265"/>
      <c r="GYL84" s="265"/>
      <c r="GYM84" s="265"/>
      <c r="GYN84" s="265"/>
      <c r="GYO84" s="265"/>
      <c r="GYP84" s="265" t="s">
        <v>457</v>
      </c>
      <c r="GYQ84" s="265"/>
      <c r="GYR84" s="265"/>
      <c r="GYS84" s="265"/>
      <c r="GYT84" s="265"/>
      <c r="GYU84" s="265"/>
      <c r="GYV84" s="265"/>
      <c r="GYW84" s="265"/>
      <c r="GYX84" s="265"/>
      <c r="GYY84" s="265"/>
      <c r="GYZ84" s="265"/>
      <c r="GZA84" s="265"/>
      <c r="GZB84" s="265"/>
      <c r="GZC84" s="265"/>
      <c r="GZD84" s="265"/>
      <c r="GZE84" s="265"/>
      <c r="GZF84" s="265" t="s">
        <v>457</v>
      </c>
      <c r="GZG84" s="265"/>
      <c r="GZH84" s="265"/>
      <c r="GZI84" s="265"/>
      <c r="GZJ84" s="265"/>
      <c r="GZK84" s="265"/>
      <c r="GZL84" s="265"/>
      <c r="GZM84" s="265"/>
      <c r="GZN84" s="265"/>
      <c r="GZO84" s="265"/>
      <c r="GZP84" s="265"/>
      <c r="GZQ84" s="265"/>
      <c r="GZR84" s="265"/>
      <c r="GZS84" s="265"/>
      <c r="GZT84" s="265"/>
      <c r="GZU84" s="265"/>
      <c r="GZV84" s="265" t="s">
        <v>457</v>
      </c>
      <c r="GZW84" s="265"/>
      <c r="GZX84" s="265"/>
      <c r="GZY84" s="265"/>
      <c r="GZZ84" s="265"/>
      <c r="HAA84" s="265"/>
      <c r="HAB84" s="265"/>
      <c r="HAC84" s="265"/>
      <c r="HAD84" s="265"/>
      <c r="HAE84" s="265"/>
      <c r="HAF84" s="265"/>
      <c r="HAG84" s="265"/>
      <c r="HAH84" s="265"/>
      <c r="HAI84" s="265"/>
      <c r="HAJ84" s="265"/>
      <c r="HAK84" s="265"/>
      <c r="HAL84" s="265" t="s">
        <v>457</v>
      </c>
      <c r="HAM84" s="265"/>
      <c r="HAN84" s="265"/>
      <c r="HAO84" s="265"/>
      <c r="HAP84" s="265"/>
      <c r="HAQ84" s="265"/>
      <c r="HAR84" s="265"/>
      <c r="HAS84" s="265"/>
      <c r="HAT84" s="265"/>
      <c r="HAU84" s="265"/>
      <c r="HAV84" s="265"/>
      <c r="HAW84" s="265"/>
      <c r="HAX84" s="265"/>
      <c r="HAY84" s="265"/>
      <c r="HAZ84" s="265"/>
      <c r="HBA84" s="265"/>
      <c r="HBB84" s="265" t="s">
        <v>457</v>
      </c>
      <c r="HBC84" s="265"/>
      <c r="HBD84" s="265"/>
      <c r="HBE84" s="265"/>
      <c r="HBF84" s="265"/>
      <c r="HBG84" s="265"/>
      <c r="HBH84" s="265"/>
      <c r="HBI84" s="265"/>
      <c r="HBJ84" s="265"/>
      <c r="HBK84" s="265"/>
      <c r="HBL84" s="265"/>
      <c r="HBM84" s="265"/>
      <c r="HBN84" s="265"/>
      <c r="HBO84" s="265"/>
      <c r="HBP84" s="265"/>
      <c r="HBQ84" s="265"/>
      <c r="HBR84" s="265" t="s">
        <v>457</v>
      </c>
      <c r="HBS84" s="265"/>
      <c r="HBT84" s="265"/>
      <c r="HBU84" s="265"/>
      <c r="HBV84" s="265"/>
      <c r="HBW84" s="265"/>
      <c r="HBX84" s="265"/>
      <c r="HBY84" s="265"/>
      <c r="HBZ84" s="265"/>
      <c r="HCA84" s="265"/>
      <c r="HCB84" s="265"/>
      <c r="HCC84" s="265"/>
      <c r="HCD84" s="265"/>
      <c r="HCE84" s="265"/>
      <c r="HCF84" s="265"/>
      <c r="HCG84" s="265"/>
      <c r="HCH84" s="265" t="s">
        <v>457</v>
      </c>
      <c r="HCI84" s="265"/>
      <c r="HCJ84" s="265"/>
      <c r="HCK84" s="265"/>
      <c r="HCL84" s="265"/>
      <c r="HCM84" s="265"/>
      <c r="HCN84" s="265"/>
      <c r="HCO84" s="265"/>
      <c r="HCP84" s="265"/>
      <c r="HCQ84" s="265"/>
      <c r="HCR84" s="265"/>
      <c r="HCS84" s="265"/>
      <c r="HCT84" s="265"/>
      <c r="HCU84" s="265"/>
      <c r="HCV84" s="265"/>
      <c r="HCW84" s="265"/>
      <c r="HCX84" s="265" t="s">
        <v>457</v>
      </c>
      <c r="HCY84" s="265"/>
      <c r="HCZ84" s="265"/>
      <c r="HDA84" s="265"/>
      <c r="HDB84" s="265"/>
      <c r="HDC84" s="265"/>
      <c r="HDD84" s="265"/>
      <c r="HDE84" s="265"/>
      <c r="HDF84" s="265"/>
      <c r="HDG84" s="265"/>
      <c r="HDH84" s="265"/>
      <c r="HDI84" s="265"/>
      <c r="HDJ84" s="265"/>
      <c r="HDK84" s="265"/>
      <c r="HDL84" s="265"/>
      <c r="HDM84" s="265"/>
      <c r="HDN84" s="265" t="s">
        <v>457</v>
      </c>
      <c r="HDO84" s="265"/>
      <c r="HDP84" s="265"/>
      <c r="HDQ84" s="265"/>
      <c r="HDR84" s="265"/>
      <c r="HDS84" s="265"/>
      <c r="HDT84" s="265"/>
      <c r="HDU84" s="265"/>
      <c r="HDV84" s="265"/>
      <c r="HDW84" s="265"/>
      <c r="HDX84" s="265"/>
      <c r="HDY84" s="265"/>
      <c r="HDZ84" s="265"/>
      <c r="HEA84" s="265"/>
      <c r="HEB84" s="265"/>
      <c r="HEC84" s="265"/>
      <c r="HED84" s="265" t="s">
        <v>457</v>
      </c>
      <c r="HEE84" s="265"/>
      <c r="HEF84" s="265"/>
      <c r="HEG84" s="265"/>
      <c r="HEH84" s="265"/>
      <c r="HEI84" s="265"/>
      <c r="HEJ84" s="265"/>
      <c r="HEK84" s="265"/>
      <c r="HEL84" s="265"/>
      <c r="HEM84" s="265"/>
      <c r="HEN84" s="265"/>
      <c r="HEO84" s="265"/>
      <c r="HEP84" s="265"/>
      <c r="HEQ84" s="265"/>
      <c r="HER84" s="265"/>
      <c r="HES84" s="265"/>
      <c r="HET84" s="265" t="s">
        <v>457</v>
      </c>
      <c r="HEU84" s="265"/>
      <c r="HEV84" s="265"/>
      <c r="HEW84" s="265"/>
      <c r="HEX84" s="265"/>
      <c r="HEY84" s="265"/>
      <c r="HEZ84" s="265"/>
      <c r="HFA84" s="265"/>
      <c r="HFB84" s="265"/>
      <c r="HFC84" s="265"/>
      <c r="HFD84" s="265"/>
      <c r="HFE84" s="265"/>
      <c r="HFF84" s="265"/>
      <c r="HFG84" s="265"/>
      <c r="HFH84" s="265"/>
      <c r="HFI84" s="265"/>
      <c r="HFJ84" s="265" t="s">
        <v>457</v>
      </c>
      <c r="HFK84" s="265"/>
      <c r="HFL84" s="265"/>
      <c r="HFM84" s="265"/>
      <c r="HFN84" s="265"/>
      <c r="HFO84" s="265"/>
      <c r="HFP84" s="265"/>
      <c r="HFQ84" s="265"/>
      <c r="HFR84" s="265"/>
      <c r="HFS84" s="265"/>
      <c r="HFT84" s="265"/>
      <c r="HFU84" s="265"/>
      <c r="HFV84" s="265"/>
      <c r="HFW84" s="265"/>
      <c r="HFX84" s="265"/>
      <c r="HFY84" s="265"/>
      <c r="HFZ84" s="265" t="s">
        <v>457</v>
      </c>
      <c r="HGA84" s="265"/>
      <c r="HGB84" s="265"/>
      <c r="HGC84" s="265"/>
      <c r="HGD84" s="265"/>
      <c r="HGE84" s="265"/>
      <c r="HGF84" s="265"/>
      <c r="HGG84" s="265"/>
      <c r="HGH84" s="265"/>
      <c r="HGI84" s="265"/>
      <c r="HGJ84" s="265"/>
      <c r="HGK84" s="265"/>
      <c r="HGL84" s="265"/>
      <c r="HGM84" s="265"/>
      <c r="HGN84" s="265"/>
      <c r="HGO84" s="265"/>
      <c r="HGP84" s="265" t="s">
        <v>457</v>
      </c>
      <c r="HGQ84" s="265"/>
      <c r="HGR84" s="265"/>
      <c r="HGS84" s="265"/>
      <c r="HGT84" s="265"/>
      <c r="HGU84" s="265"/>
      <c r="HGV84" s="265"/>
      <c r="HGW84" s="265"/>
      <c r="HGX84" s="265"/>
      <c r="HGY84" s="265"/>
      <c r="HGZ84" s="265"/>
      <c r="HHA84" s="265"/>
      <c r="HHB84" s="265"/>
      <c r="HHC84" s="265"/>
      <c r="HHD84" s="265"/>
      <c r="HHE84" s="265"/>
      <c r="HHF84" s="265" t="s">
        <v>457</v>
      </c>
      <c r="HHG84" s="265"/>
      <c r="HHH84" s="265"/>
      <c r="HHI84" s="265"/>
      <c r="HHJ84" s="265"/>
      <c r="HHK84" s="265"/>
      <c r="HHL84" s="265"/>
      <c r="HHM84" s="265"/>
      <c r="HHN84" s="265"/>
      <c r="HHO84" s="265"/>
      <c r="HHP84" s="265"/>
      <c r="HHQ84" s="265"/>
      <c r="HHR84" s="265"/>
      <c r="HHS84" s="265"/>
      <c r="HHT84" s="265"/>
      <c r="HHU84" s="265"/>
      <c r="HHV84" s="265" t="s">
        <v>457</v>
      </c>
      <c r="HHW84" s="265"/>
      <c r="HHX84" s="265"/>
      <c r="HHY84" s="265"/>
      <c r="HHZ84" s="265"/>
      <c r="HIA84" s="265"/>
      <c r="HIB84" s="265"/>
      <c r="HIC84" s="265"/>
      <c r="HID84" s="265"/>
      <c r="HIE84" s="265"/>
      <c r="HIF84" s="265"/>
      <c r="HIG84" s="265"/>
      <c r="HIH84" s="265"/>
      <c r="HII84" s="265"/>
      <c r="HIJ84" s="265"/>
      <c r="HIK84" s="265"/>
      <c r="HIL84" s="265" t="s">
        <v>457</v>
      </c>
      <c r="HIM84" s="265"/>
      <c r="HIN84" s="265"/>
      <c r="HIO84" s="265"/>
      <c r="HIP84" s="265"/>
      <c r="HIQ84" s="265"/>
      <c r="HIR84" s="265"/>
      <c r="HIS84" s="265"/>
      <c r="HIT84" s="265"/>
      <c r="HIU84" s="265"/>
      <c r="HIV84" s="265"/>
      <c r="HIW84" s="265"/>
      <c r="HIX84" s="265"/>
      <c r="HIY84" s="265"/>
      <c r="HIZ84" s="265"/>
      <c r="HJA84" s="265"/>
      <c r="HJB84" s="265" t="s">
        <v>457</v>
      </c>
      <c r="HJC84" s="265"/>
      <c r="HJD84" s="265"/>
      <c r="HJE84" s="265"/>
      <c r="HJF84" s="265"/>
      <c r="HJG84" s="265"/>
      <c r="HJH84" s="265"/>
      <c r="HJI84" s="265"/>
      <c r="HJJ84" s="265"/>
      <c r="HJK84" s="265"/>
      <c r="HJL84" s="265"/>
      <c r="HJM84" s="265"/>
      <c r="HJN84" s="265"/>
      <c r="HJO84" s="265"/>
      <c r="HJP84" s="265"/>
      <c r="HJQ84" s="265"/>
      <c r="HJR84" s="265" t="s">
        <v>457</v>
      </c>
      <c r="HJS84" s="265"/>
      <c r="HJT84" s="265"/>
      <c r="HJU84" s="265"/>
      <c r="HJV84" s="265"/>
      <c r="HJW84" s="265"/>
      <c r="HJX84" s="265"/>
      <c r="HJY84" s="265"/>
      <c r="HJZ84" s="265"/>
      <c r="HKA84" s="265"/>
      <c r="HKB84" s="265"/>
      <c r="HKC84" s="265"/>
      <c r="HKD84" s="265"/>
      <c r="HKE84" s="265"/>
      <c r="HKF84" s="265"/>
      <c r="HKG84" s="265"/>
      <c r="HKH84" s="265" t="s">
        <v>457</v>
      </c>
      <c r="HKI84" s="265"/>
      <c r="HKJ84" s="265"/>
      <c r="HKK84" s="265"/>
      <c r="HKL84" s="265"/>
      <c r="HKM84" s="265"/>
      <c r="HKN84" s="265"/>
      <c r="HKO84" s="265"/>
      <c r="HKP84" s="265"/>
      <c r="HKQ84" s="265"/>
      <c r="HKR84" s="265"/>
      <c r="HKS84" s="265"/>
      <c r="HKT84" s="265"/>
      <c r="HKU84" s="265"/>
      <c r="HKV84" s="265"/>
      <c r="HKW84" s="265"/>
      <c r="HKX84" s="265" t="s">
        <v>457</v>
      </c>
      <c r="HKY84" s="265"/>
      <c r="HKZ84" s="265"/>
      <c r="HLA84" s="265"/>
      <c r="HLB84" s="265"/>
      <c r="HLC84" s="265"/>
      <c r="HLD84" s="265"/>
      <c r="HLE84" s="265"/>
      <c r="HLF84" s="265"/>
      <c r="HLG84" s="265"/>
      <c r="HLH84" s="265"/>
      <c r="HLI84" s="265"/>
      <c r="HLJ84" s="265"/>
      <c r="HLK84" s="265"/>
      <c r="HLL84" s="265"/>
      <c r="HLM84" s="265"/>
      <c r="HLN84" s="265" t="s">
        <v>457</v>
      </c>
      <c r="HLO84" s="265"/>
      <c r="HLP84" s="265"/>
      <c r="HLQ84" s="265"/>
      <c r="HLR84" s="265"/>
      <c r="HLS84" s="265"/>
      <c r="HLT84" s="265"/>
      <c r="HLU84" s="265"/>
      <c r="HLV84" s="265"/>
      <c r="HLW84" s="265"/>
      <c r="HLX84" s="265"/>
      <c r="HLY84" s="265"/>
      <c r="HLZ84" s="265"/>
      <c r="HMA84" s="265"/>
      <c r="HMB84" s="265"/>
      <c r="HMC84" s="265"/>
      <c r="HMD84" s="265" t="s">
        <v>457</v>
      </c>
      <c r="HME84" s="265"/>
      <c r="HMF84" s="265"/>
      <c r="HMG84" s="265"/>
      <c r="HMH84" s="265"/>
      <c r="HMI84" s="265"/>
      <c r="HMJ84" s="265"/>
      <c r="HMK84" s="265"/>
      <c r="HML84" s="265"/>
      <c r="HMM84" s="265"/>
      <c r="HMN84" s="265"/>
      <c r="HMO84" s="265"/>
      <c r="HMP84" s="265"/>
      <c r="HMQ84" s="265"/>
      <c r="HMR84" s="265"/>
      <c r="HMS84" s="265"/>
      <c r="HMT84" s="265" t="s">
        <v>457</v>
      </c>
      <c r="HMU84" s="265"/>
      <c r="HMV84" s="265"/>
      <c r="HMW84" s="265"/>
      <c r="HMX84" s="265"/>
      <c r="HMY84" s="265"/>
      <c r="HMZ84" s="265"/>
      <c r="HNA84" s="265"/>
      <c r="HNB84" s="265"/>
      <c r="HNC84" s="265"/>
      <c r="HND84" s="265"/>
      <c r="HNE84" s="265"/>
      <c r="HNF84" s="265"/>
      <c r="HNG84" s="265"/>
      <c r="HNH84" s="265"/>
      <c r="HNI84" s="265"/>
      <c r="HNJ84" s="265" t="s">
        <v>457</v>
      </c>
      <c r="HNK84" s="265"/>
      <c r="HNL84" s="265"/>
      <c r="HNM84" s="265"/>
      <c r="HNN84" s="265"/>
      <c r="HNO84" s="265"/>
      <c r="HNP84" s="265"/>
      <c r="HNQ84" s="265"/>
      <c r="HNR84" s="265"/>
      <c r="HNS84" s="265"/>
      <c r="HNT84" s="265"/>
      <c r="HNU84" s="265"/>
      <c r="HNV84" s="265"/>
      <c r="HNW84" s="265"/>
      <c r="HNX84" s="265"/>
      <c r="HNY84" s="265"/>
      <c r="HNZ84" s="265" t="s">
        <v>457</v>
      </c>
      <c r="HOA84" s="265"/>
      <c r="HOB84" s="265"/>
      <c r="HOC84" s="265"/>
      <c r="HOD84" s="265"/>
      <c r="HOE84" s="265"/>
      <c r="HOF84" s="265"/>
      <c r="HOG84" s="265"/>
      <c r="HOH84" s="265"/>
      <c r="HOI84" s="265"/>
      <c r="HOJ84" s="265"/>
      <c r="HOK84" s="265"/>
      <c r="HOL84" s="265"/>
      <c r="HOM84" s="265"/>
      <c r="HON84" s="265"/>
      <c r="HOO84" s="265"/>
      <c r="HOP84" s="265" t="s">
        <v>457</v>
      </c>
      <c r="HOQ84" s="265"/>
      <c r="HOR84" s="265"/>
      <c r="HOS84" s="265"/>
      <c r="HOT84" s="265"/>
      <c r="HOU84" s="265"/>
      <c r="HOV84" s="265"/>
      <c r="HOW84" s="265"/>
      <c r="HOX84" s="265"/>
      <c r="HOY84" s="265"/>
      <c r="HOZ84" s="265"/>
      <c r="HPA84" s="265"/>
      <c r="HPB84" s="265"/>
      <c r="HPC84" s="265"/>
      <c r="HPD84" s="265"/>
      <c r="HPE84" s="265"/>
      <c r="HPF84" s="265" t="s">
        <v>457</v>
      </c>
      <c r="HPG84" s="265"/>
      <c r="HPH84" s="265"/>
      <c r="HPI84" s="265"/>
      <c r="HPJ84" s="265"/>
      <c r="HPK84" s="265"/>
      <c r="HPL84" s="265"/>
      <c r="HPM84" s="265"/>
      <c r="HPN84" s="265"/>
      <c r="HPO84" s="265"/>
      <c r="HPP84" s="265"/>
      <c r="HPQ84" s="265"/>
      <c r="HPR84" s="265"/>
      <c r="HPS84" s="265"/>
      <c r="HPT84" s="265"/>
      <c r="HPU84" s="265"/>
      <c r="HPV84" s="265" t="s">
        <v>457</v>
      </c>
      <c r="HPW84" s="265"/>
      <c r="HPX84" s="265"/>
      <c r="HPY84" s="265"/>
      <c r="HPZ84" s="265"/>
      <c r="HQA84" s="265"/>
      <c r="HQB84" s="265"/>
      <c r="HQC84" s="265"/>
      <c r="HQD84" s="265"/>
      <c r="HQE84" s="265"/>
      <c r="HQF84" s="265"/>
      <c r="HQG84" s="265"/>
      <c r="HQH84" s="265"/>
      <c r="HQI84" s="265"/>
      <c r="HQJ84" s="265"/>
      <c r="HQK84" s="265"/>
      <c r="HQL84" s="265" t="s">
        <v>457</v>
      </c>
      <c r="HQM84" s="265"/>
      <c r="HQN84" s="265"/>
      <c r="HQO84" s="265"/>
      <c r="HQP84" s="265"/>
      <c r="HQQ84" s="265"/>
      <c r="HQR84" s="265"/>
      <c r="HQS84" s="265"/>
      <c r="HQT84" s="265"/>
      <c r="HQU84" s="265"/>
      <c r="HQV84" s="265"/>
      <c r="HQW84" s="265"/>
      <c r="HQX84" s="265"/>
      <c r="HQY84" s="265"/>
      <c r="HQZ84" s="265"/>
      <c r="HRA84" s="265"/>
      <c r="HRB84" s="265" t="s">
        <v>457</v>
      </c>
      <c r="HRC84" s="265"/>
      <c r="HRD84" s="265"/>
      <c r="HRE84" s="265"/>
      <c r="HRF84" s="265"/>
      <c r="HRG84" s="265"/>
      <c r="HRH84" s="265"/>
      <c r="HRI84" s="265"/>
      <c r="HRJ84" s="265"/>
      <c r="HRK84" s="265"/>
      <c r="HRL84" s="265"/>
      <c r="HRM84" s="265"/>
      <c r="HRN84" s="265"/>
      <c r="HRO84" s="265"/>
      <c r="HRP84" s="265"/>
      <c r="HRQ84" s="265"/>
      <c r="HRR84" s="265" t="s">
        <v>457</v>
      </c>
      <c r="HRS84" s="265"/>
      <c r="HRT84" s="265"/>
      <c r="HRU84" s="265"/>
      <c r="HRV84" s="265"/>
      <c r="HRW84" s="265"/>
      <c r="HRX84" s="265"/>
      <c r="HRY84" s="265"/>
      <c r="HRZ84" s="265"/>
      <c r="HSA84" s="265"/>
      <c r="HSB84" s="265"/>
      <c r="HSC84" s="265"/>
      <c r="HSD84" s="265"/>
      <c r="HSE84" s="265"/>
      <c r="HSF84" s="265"/>
      <c r="HSG84" s="265"/>
      <c r="HSH84" s="265" t="s">
        <v>457</v>
      </c>
      <c r="HSI84" s="265"/>
      <c r="HSJ84" s="265"/>
      <c r="HSK84" s="265"/>
      <c r="HSL84" s="265"/>
      <c r="HSM84" s="265"/>
      <c r="HSN84" s="265"/>
      <c r="HSO84" s="265"/>
      <c r="HSP84" s="265"/>
      <c r="HSQ84" s="265"/>
      <c r="HSR84" s="265"/>
      <c r="HSS84" s="265"/>
      <c r="HST84" s="265"/>
      <c r="HSU84" s="265"/>
      <c r="HSV84" s="265"/>
      <c r="HSW84" s="265"/>
      <c r="HSX84" s="265" t="s">
        <v>457</v>
      </c>
      <c r="HSY84" s="265"/>
      <c r="HSZ84" s="265"/>
      <c r="HTA84" s="265"/>
      <c r="HTB84" s="265"/>
      <c r="HTC84" s="265"/>
      <c r="HTD84" s="265"/>
      <c r="HTE84" s="265"/>
      <c r="HTF84" s="265"/>
      <c r="HTG84" s="265"/>
      <c r="HTH84" s="265"/>
      <c r="HTI84" s="265"/>
      <c r="HTJ84" s="265"/>
      <c r="HTK84" s="265"/>
      <c r="HTL84" s="265"/>
      <c r="HTM84" s="265"/>
      <c r="HTN84" s="265" t="s">
        <v>457</v>
      </c>
      <c r="HTO84" s="265"/>
      <c r="HTP84" s="265"/>
      <c r="HTQ84" s="265"/>
      <c r="HTR84" s="265"/>
      <c r="HTS84" s="265"/>
      <c r="HTT84" s="265"/>
      <c r="HTU84" s="265"/>
      <c r="HTV84" s="265"/>
      <c r="HTW84" s="265"/>
      <c r="HTX84" s="265"/>
      <c r="HTY84" s="265"/>
      <c r="HTZ84" s="265"/>
      <c r="HUA84" s="265"/>
      <c r="HUB84" s="265"/>
      <c r="HUC84" s="265"/>
      <c r="HUD84" s="265" t="s">
        <v>457</v>
      </c>
      <c r="HUE84" s="265"/>
      <c r="HUF84" s="265"/>
      <c r="HUG84" s="265"/>
      <c r="HUH84" s="265"/>
      <c r="HUI84" s="265"/>
      <c r="HUJ84" s="265"/>
      <c r="HUK84" s="265"/>
      <c r="HUL84" s="265"/>
      <c r="HUM84" s="265"/>
      <c r="HUN84" s="265"/>
      <c r="HUO84" s="265"/>
      <c r="HUP84" s="265"/>
      <c r="HUQ84" s="265"/>
      <c r="HUR84" s="265"/>
      <c r="HUS84" s="265"/>
      <c r="HUT84" s="265" t="s">
        <v>457</v>
      </c>
      <c r="HUU84" s="265"/>
      <c r="HUV84" s="265"/>
      <c r="HUW84" s="265"/>
      <c r="HUX84" s="265"/>
      <c r="HUY84" s="265"/>
      <c r="HUZ84" s="265"/>
      <c r="HVA84" s="265"/>
      <c r="HVB84" s="265"/>
      <c r="HVC84" s="265"/>
      <c r="HVD84" s="265"/>
      <c r="HVE84" s="265"/>
      <c r="HVF84" s="265"/>
      <c r="HVG84" s="265"/>
      <c r="HVH84" s="265"/>
      <c r="HVI84" s="265"/>
      <c r="HVJ84" s="265" t="s">
        <v>457</v>
      </c>
      <c r="HVK84" s="265"/>
      <c r="HVL84" s="265"/>
      <c r="HVM84" s="265"/>
      <c r="HVN84" s="265"/>
      <c r="HVO84" s="265"/>
      <c r="HVP84" s="265"/>
      <c r="HVQ84" s="265"/>
      <c r="HVR84" s="265"/>
      <c r="HVS84" s="265"/>
      <c r="HVT84" s="265"/>
      <c r="HVU84" s="265"/>
      <c r="HVV84" s="265"/>
      <c r="HVW84" s="265"/>
      <c r="HVX84" s="265"/>
      <c r="HVY84" s="265"/>
      <c r="HVZ84" s="265" t="s">
        <v>457</v>
      </c>
      <c r="HWA84" s="265"/>
      <c r="HWB84" s="265"/>
      <c r="HWC84" s="265"/>
      <c r="HWD84" s="265"/>
      <c r="HWE84" s="265"/>
      <c r="HWF84" s="265"/>
      <c r="HWG84" s="265"/>
      <c r="HWH84" s="265"/>
      <c r="HWI84" s="265"/>
      <c r="HWJ84" s="265"/>
      <c r="HWK84" s="265"/>
      <c r="HWL84" s="265"/>
      <c r="HWM84" s="265"/>
      <c r="HWN84" s="265"/>
      <c r="HWO84" s="265"/>
      <c r="HWP84" s="265" t="s">
        <v>457</v>
      </c>
      <c r="HWQ84" s="265"/>
      <c r="HWR84" s="265"/>
      <c r="HWS84" s="265"/>
      <c r="HWT84" s="265"/>
      <c r="HWU84" s="265"/>
      <c r="HWV84" s="265"/>
      <c r="HWW84" s="265"/>
      <c r="HWX84" s="265"/>
      <c r="HWY84" s="265"/>
      <c r="HWZ84" s="265"/>
      <c r="HXA84" s="265"/>
      <c r="HXB84" s="265"/>
      <c r="HXC84" s="265"/>
      <c r="HXD84" s="265"/>
      <c r="HXE84" s="265"/>
      <c r="HXF84" s="265" t="s">
        <v>457</v>
      </c>
      <c r="HXG84" s="265"/>
      <c r="HXH84" s="265"/>
      <c r="HXI84" s="265"/>
      <c r="HXJ84" s="265"/>
      <c r="HXK84" s="265"/>
      <c r="HXL84" s="265"/>
      <c r="HXM84" s="265"/>
      <c r="HXN84" s="265"/>
      <c r="HXO84" s="265"/>
      <c r="HXP84" s="265"/>
      <c r="HXQ84" s="265"/>
      <c r="HXR84" s="265"/>
      <c r="HXS84" s="265"/>
      <c r="HXT84" s="265"/>
      <c r="HXU84" s="265"/>
      <c r="HXV84" s="265" t="s">
        <v>457</v>
      </c>
      <c r="HXW84" s="265"/>
      <c r="HXX84" s="265"/>
      <c r="HXY84" s="265"/>
      <c r="HXZ84" s="265"/>
      <c r="HYA84" s="265"/>
      <c r="HYB84" s="265"/>
      <c r="HYC84" s="265"/>
      <c r="HYD84" s="265"/>
      <c r="HYE84" s="265"/>
      <c r="HYF84" s="265"/>
      <c r="HYG84" s="265"/>
      <c r="HYH84" s="265"/>
      <c r="HYI84" s="265"/>
      <c r="HYJ84" s="265"/>
      <c r="HYK84" s="265"/>
      <c r="HYL84" s="265" t="s">
        <v>457</v>
      </c>
      <c r="HYM84" s="265"/>
      <c r="HYN84" s="265"/>
      <c r="HYO84" s="265"/>
      <c r="HYP84" s="265"/>
      <c r="HYQ84" s="265"/>
      <c r="HYR84" s="265"/>
      <c r="HYS84" s="265"/>
      <c r="HYT84" s="265"/>
      <c r="HYU84" s="265"/>
      <c r="HYV84" s="265"/>
      <c r="HYW84" s="265"/>
      <c r="HYX84" s="265"/>
      <c r="HYY84" s="265"/>
      <c r="HYZ84" s="265"/>
      <c r="HZA84" s="265"/>
      <c r="HZB84" s="265" t="s">
        <v>457</v>
      </c>
      <c r="HZC84" s="265"/>
      <c r="HZD84" s="265"/>
      <c r="HZE84" s="265"/>
      <c r="HZF84" s="265"/>
      <c r="HZG84" s="265"/>
      <c r="HZH84" s="265"/>
      <c r="HZI84" s="265"/>
      <c r="HZJ84" s="265"/>
      <c r="HZK84" s="265"/>
      <c r="HZL84" s="265"/>
      <c r="HZM84" s="265"/>
      <c r="HZN84" s="265"/>
      <c r="HZO84" s="265"/>
      <c r="HZP84" s="265"/>
      <c r="HZQ84" s="265"/>
      <c r="HZR84" s="265" t="s">
        <v>457</v>
      </c>
      <c r="HZS84" s="265"/>
      <c r="HZT84" s="265"/>
      <c r="HZU84" s="265"/>
      <c r="HZV84" s="265"/>
      <c r="HZW84" s="265"/>
      <c r="HZX84" s="265"/>
      <c r="HZY84" s="265"/>
      <c r="HZZ84" s="265"/>
      <c r="IAA84" s="265"/>
      <c r="IAB84" s="265"/>
      <c r="IAC84" s="265"/>
      <c r="IAD84" s="265"/>
      <c r="IAE84" s="265"/>
      <c r="IAF84" s="265"/>
      <c r="IAG84" s="265"/>
      <c r="IAH84" s="265" t="s">
        <v>457</v>
      </c>
      <c r="IAI84" s="265"/>
      <c r="IAJ84" s="265"/>
      <c r="IAK84" s="265"/>
      <c r="IAL84" s="265"/>
      <c r="IAM84" s="265"/>
      <c r="IAN84" s="265"/>
      <c r="IAO84" s="265"/>
      <c r="IAP84" s="265"/>
      <c r="IAQ84" s="265"/>
      <c r="IAR84" s="265"/>
      <c r="IAS84" s="265"/>
      <c r="IAT84" s="265"/>
      <c r="IAU84" s="265"/>
      <c r="IAV84" s="265"/>
      <c r="IAW84" s="265"/>
      <c r="IAX84" s="265" t="s">
        <v>457</v>
      </c>
      <c r="IAY84" s="265"/>
      <c r="IAZ84" s="265"/>
      <c r="IBA84" s="265"/>
      <c r="IBB84" s="265"/>
      <c r="IBC84" s="265"/>
      <c r="IBD84" s="265"/>
      <c r="IBE84" s="265"/>
      <c r="IBF84" s="265"/>
      <c r="IBG84" s="265"/>
      <c r="IBH84" s="265"/>
      <c r="IBI84" s="265"/>
      <c r="IBJ84" s="265"/>
      <c r="IBK84" s="265"/>
      <c r="IBL84" s="265"/>
      <c r="IBM84" s="265"/>
      <c r="IBN84" s="265" t="s">
        <v>457</v>
      </c>
      <c r="IBO84" s="265"/>
      <c r="IBP84" s="265"/>
      <c r="IBQ84" s="265"/>
      <c r="IBR84" s="265"/>
      <c r="IBS84" s="265"/>
      <c r="IBT84" s="265"/>
      <c r="IBU84" s="265"/>
      <c r="IBV84" s="265"/>
      <c r="IBW84" s="265"/>
      <c r="IBX84" s="265"/>
      <c r="IBY84" s="265"/>
      <c r="IBZ84" s="265"/>
      <c r="ICA84" s="265"/>
      <c r="ICB84" s="265"/>
      <c r="ICC84" s="265"/>
      <c r="ICD84" s="265" t="s">
        <v>457</v>
      </c>
      <c r="ICE84" s="265"/>
      <c r="ICF84" s="265"/>
      <c r="ICG84" s="265"/>
      <c r="ICH84" s="265"/>
      <c r="ICI84" s="265"/>
      <c r="ICJ84" s="265"/>
      <c r="ICK84" s="265"/>
      <c r="ICL84" s="265"/>
      <c r="ICM84" s="265"/>
      <c r="ICN84" s="265"/>
      <c r="ICO84" s="265"/>
      <c r="ICP84" s="265"/>
      <c r="ICQ84" s="265"/>
      <c r="ICR84" s="265"/>
      <c r="ICS84" s="265"/>
      <c r="ICT84" s="265" t="s">
        <v>457</v>
      </c>
      <c r="ICU84" s="265"/>
      <c r="ICV84" s="265"/>
      <c r="ICW84" s="265"/>
      <c r="ICX84" s="265"/>
      <c r="ICY84" s="265"/>
      <c r="ICZ84" s="265"/>
      <c r="IDA84" s="265"/>
      <c r="IDB84" s="265"/>
      <c r="IDC84" s="265"/>
      <c r="IDD84" s="265"/>
      <c r="IDE84" s="265"/>
      <c r="IDF84" s="265"/>
      <c r="IDG84" s="265"/>
      <c r="IDH84" s="265"/>
      <c r="IDI84" s="265"/>
      <c r="IDJ84" s="265" t="s">
        <v>457</v>
      </c>
      <c r="IDK84" s="265"/>
      <c r="IDL84" s="265"/>
      <c r="IDM84" s="265"/>
      <c r="IDN84" s="265"/>
      <c r="IDO84" s="265"/>
      <c r="IDP84" s="265"/>
      <c r="IDQ84" s="265"/>
      <c r="IDR84" s="265"/>
      <c r="IDS84" s="265"/>
      <c r="IDT84" s="265"/>
      <c r="IDU84" s="265"/>
      <c r="IDV84" s="265"/>
      <c r="IDW84" s="265"/>
      <c r="IDX84" s="265"/>
      <c r="IDY84" s="265"/>
      <c r="IDZ84" s="265" t="s">
        <v>457</v>
      </c>
      <c r="IEA84" s="265"/>
      <c r="IEB84" s="265"/>
      <c r="IEC84" s="265"/>
      <c r="IED84" s="265"/>
      <c r="IEE84" s="265"/>
      <c r="IEF84" s="265"/>
      <c r="IEG84" s="265"/>
      <c r="IEH84" s="265"/>
      <c r="IEI84" s="265"/>
      <c r="IEJ84" s="265"/>
      <c r="IEK84" s="265"/>
      <c r="IEL84" s="265"/>
      <c r="IEM84" s="265"/>
      <c r="IEN84" s="265"/>
      <c r="IEO84" s="265"/>
      <c r="IEP84" s="265" t="s">
        <v>457</v>
      </c>
      <c r="IEQ84" s="265"/>
      <c r="IER84" s="265"/>
      <c r="IES84" s="265"/>
      <c r="IET84" s="265"/>
      <c r="IEU84" s="265"/>
      <c r="IEV84" s="265"/>
      <c r="IEW84" s="265"/>
      <c r="IEX84" s="265"/>
      <c r="IEY84" s="265"/>
      <c r="IEZ84" s="265"/>
      <c r="IFA84" s="265"/>
      <c r="IFB84" s="265"/>
      <c r="IFC84" s="265"/>
      <c r="IFD84" s="265"/>
      <c r="IFE84" s="265"/>
      <c r="IFF84" s="265" t="s">
        <v>457</v>
      </c>
      <c r="IFG84" s="265"/>
      <c r="IFH84" s="265"/>
      <c r="IFI84" s="265"/>
      <c r="IFJ84" s="265"/>
      <c r="IFK84" s="265"/>
      <c r="IFL84" s="265"/>
      <c r="IFM84" s="265"/>
      <c r="IFN84" s="265"/>
      <c r="IFO84" s="265"/>
      <c r="IFP84" s="265"/>
      <c r="IFQ84" s="265"/>
      <c r="IFR84" s="265"/>
      <c r="IFS84" s="265"/>
      <c r="IFT84" s="265"/>
      <c r="IFU84" s="265"/>
      <c r="IFV84" s="265" t="s">
        <v>457</v>
      </c>
      <c r="IFW84" s="265"/>
      <c r="IFX84" s="265"/>
      <c r="IFY84" s="265"/>
      <c r="IFZ84" s="265"/>
      <c r="IGA84" s="265"/>
      <c r="IGB84" s="265"/>
      <c r="IGC84" s="265"/>
      <c r="IGD84" s="265"/>
      <c r="IGE84" s="265"/>
      <c r="IGF84" s="265"/>
      <c r="IGG84" s="265"/>
      <c r="IGH84" s="265"/>
      <c r="IGI84" s="265"/>
      <c r="IGJ84" s="265"/>
      <c r="IGK84" s="265"/>
      <c r="IGL84" s="265" t="s">
        <v>457</v>
      </c>
      <c r="IGM84" s="265"/>
      <c r="IGN84" s="265"/>
      <c r="IGO84" s="265"/>
      <c r="IGP84" s="265"/>
      <c r="IGQ84" s="265"/>
      <c r="IGR84" s="265"/>
      <c r="IGS84" s="265"/>
      <c r="IGT84" s="265"/>
      <c r="IGU84" s="265"/>
      <c r="IGV84" s="265"/>
      <c r="IGW84" s="265"/>
      <c r="IGX84" s="265"/>
      <c r="IGY84" s="265"/>
      <c r="IGZ84" s="265"/>
      <c r="IHA84" s="265"/>
      <c r="IHB84" s="265" t="s">
        <v>457</v>
      </c>
      <c r="IHC84" s="265"/>
      <c r="IHD84" s="265"/>
      <c r="IHE84" s="265"/>
      <c r="IHF84" s="265"/>
      <c r="IHG84" s="265"/>
      <c r="IHH84" s="265"/>
      <c r="IHI84" s="265"/>
      <c r="IHJ84" s="265"/>
      <c r="IHK84" s="265"/>
      <c r="IHL84" s="265"/>
      <c r="IHM84" s="265"/>
      <c r="IHN84" s="265"/>
      <c r="IHO84" s="265"/>
      <c r="IHP84" s="265"/>
      <c r="IHQ84" s="265"/>
      <c r="IHR84" s="265" t="s">
        <v>457</v>
      </c>
      <c r="IHS84" s="265"/>
      <c r="IHT84" s="265"/>
      <c r="IHU84" s="265"/>
      <c r="IHV84" s="265"/>
      <c r="IHW84" s="265"/>
      <c r="IHX84" s="265"/>
      <c r="IHY84" s="265"/>
      <c r="IHZ84" s="265"/>
      <c r="IIA84" s="265"/>
      <c r="IIB84" s="265"/>
      <c r="IIC84" s="265"/>
      <c r="IID84" s="265"/>
      <c r="IIE84" s="265"/>
      <c r="IIF84" s="265"/>
      <c r="IIG84" s="265"/>
      <c r="IIH84" s="265" t="s">
        <v>457</v>
      </c>
      <c r="III84" s="265"/>
      <c r="IIJ84" s="265"/>
      <c r="IIK84" s="265"/>
      <c r="IIL84" s="265"/>
      <c r="IIM84" s="265"/>
      <c r="IIN84" s="265"/>
      <c r="IIO84" s="265"/>
      <c r="IIP84" s="265"/>
      <c r="IIQ84" s="265"/>
      <c r="IIR84" s="265"/>
      <c r="IIS84" s="265"/>
      <c r="IIT84" s="265"/>
      <c r="IIU84" s="265"/>
      <c r="IIV84" s="265"/>
      <c r="IIW84" s="265"/>
      <c r="IIX84" s="265" t="s">
        <v>457</v>
      </c>
      <c r="IIY84" s="265"/>
      <c r="IIZ84" s="265"/>
      <c r="IJA84" s="265"/>
      <c r="IJB84" s="265"/>
      <c r="IJC84" s="265"/>
      <c r="IJD84" s="265"/>
      <c r="IJE84" s="265"/>
      <c r="IJF84" s="265"/>
      <c r="IJG84" s="265"/>
      <c r="IJH84" s="265"/>
      <c r="IJI84" s="265"/>
      <c r="IJJ84" s="265"/>
      <c r="IJK84" s="265"/>
      <c r="IJL84" s="265"/>
      <c r="IJM84" s="265"/>
      <c r="IJN84" s="265" t="s">
        <v>457</v>
      </c>
      <c r="IJO84" s="265"/>
      <c r="IJP84" s="265"/>
      <c r="IJQ84" s="265"/>
      <c r="IJR84" s="265"/>
      <c r="IJS84" s="265"/>
      <c r="IJT84" s="265"/>
      <c r="IJU84" s="265"/>
      <c r="IJV84" s="265"/>
      <c r="IJW84" s="265"/>
      <c r="IJX84" s="265"/>
      <c r="IJY84" s="265"/>
      <c r="IJZ84" s="265"/>
      <c r="IKA84" s="265"/>
      <c r="IKB84" s="265"/>
      <c r="IKC84" s="265"/>
      <c r="IKD84" s="265" t="s">
        <v>457</v>
      </c>
      <c r="IKE84" s="265"/>
      <c r="IKF84" s="265"/>
      <c r="IKG84" s="265"/>
      <c r="IKH84" s="265"/>
      <c r="IKI84" s="265"/>
      <c r="IKJ84" s="265"/>
      <c r="IKK84" s="265"/>
      <c r="IKL84" s="265"/>
      <c r="IKM84" s="265"/>
      <c r="IKN84" s="265"/>
      <c r="IKO84" s="265"/>
      <c r="IKP84" s="265"/>
      <c r="IKQ84" s="265"/>
      <c r="IKR84" s="265"/>
      <c r="IKS84" s="265"/>
      <c r="IKT84" s="265" t="s">
        <v>457</v>
      </c>
      <c r="IKU84" s="265"/>
      <c r="IKV84" s="265"/>
      <c r="IKW84" s="265"/>
      <c r="IKX84" s="265"/>
      <c r="IKY84" s="265"/>
      <c r="IKZ84" s="265"/>
      <c r="ILA84" s="265"/>
      <c r="ILB84" s="265"/>
      <c r="ILC84" s="265"/>
      <c r="ILD84" s="265"/>
      <c r="ILE84" s="265"/>
      <c r="ILF84" s="265"/>
      <c r="ILG84" s="265"/>
      <c r="ILH84" s="265"/>
      <c r="ILI84" s="265"/>
      <c r="ILJ84" s="265" t="s">
        <v>457</v>
      </c>
      <c r="ILK84" s="265"/>
      <c r="ILL84" s="265"/>
      <c r="ILM84" s="265"/>
      <c r="ILN84" s="265"/>
      <c r="ILO84" s="265"/>
      <c r="ILP84" s="265"/>
      <c r="ILQ84" s="265"/>
      <c r="ILR84" s="265"/>
      <c r="ILS84" s="265"/>
      <c r="ILT84" s="265"/>
      <c r="ILU84" s="265"/>
      <c r="ILV84" s="265"/>
      <c r="ILW84" s="265"/>
      <c r="ILX84" s="265"/>
      <c r="ILY84" s="265"/>
      <c r="ILZ84" s="265" t="s">
        <v>457</v>
      </c>
      <c r="IMA84" s="265"/>
      <c r="IMB84" s="265"/>
      <c r="IMC84" s="265"/>
      <c r="IMD84" s="265"/>
      <c r="IME84" s="265"/>
      <c r="IMF84" s="265"/>
      <c r="IMG84" s="265"/>
      <c r="IMH84" s="265"/>
      <c r="IMI84" s="265"/>
      <c r="IMJ84" s="265"/>
      <c r="IMK84" s="265"/>
      <c r="IML84" s="265"/>
      <c r="IMM84" s="265"/>
      <c r="IMN84" s="265"/>
      <c r="IMO84" s="265"/>
      <c r="IMP84" s="265" t="s">
        <v>457</v>
      </c>
      <c r="IMQ84" s="265"/>
      <c r="IMR84" s="265"/>
      <c r="IMS84" s="265"/>
      <c r="IMT84" s="265"/>
      <c r="IMU84" s="265"/>
      <c r="IMV84" s="265"/>
      <c r="IMW84" s="265"/>
      <c r="IMX84" s="265"/>
      <c r="IMY84" s="265"/>
      <c r="IMZ84" s="265"/>
      <c r="INA84" s="265"/>
      <c r="INB84" s="265"/>
      <c r="INC84" s="265"/>
      <c r="IND84" s="265"/>
      <c r="INE84" s="265"/>
      <c r="INF84" s="265" t="s">
        <v>457</v>
      </c>
      <c r="ING84" s="265"/>
      <c r="INH84" s="265"/>
      <c r="INI84" s="265"/>
      <c r="INJ84" s="265"/>
      <c r="INK84" s="265"/>
      <c r="INL84" s="265"/>
      <c r="INM84" s="265"/>
      <c r="INN84" s="265"/>
      <c r="INO84" s="265"/>
      <c r="INP84" s="265"/>
      <c r="INQ84" s="265"/>
      <c r="INR84" s="265"/>
      <c r="INS84" s="265"/>
      <c r="INT84" s="265"/>
      <c r="INU84" s="265"/>
      <c r="INV84" s="265" t="s">
        <v>457</v>
      </c>
      <c r="INW84" s="265"/>
      <c r="INX84" s="265"/>
      <c r="INY84" s="265"/>
      <c r="INZ84" s="265"/>
      <c r="IOA84" s="265"/>
      <c r="IOB84" s="265"/>
      <c r="IOC84" s="265"/>
      <c r="IOD84" s="265"/>
      <c r="IOE84" s="265"/>
      <c r="IOF84" s="265"/>
      <c r="IOG84" s="265"/>
      <c r="IOH84" s="265"/>
      <c r="IOI84" s="265"/>
      <c r="IOJ84" s="265"/>
      <c r="IOK84" s="265"/>
      <c r="IOL84" s="265" t="s">
        <v>457</v>
      </c>
      <c r="IOM84" s="265"/>
      <c r="ION84" s="265"/>
      <c r="IOO84" s="265"/>
      <c r="IOP84" s="265"/>
      <c r="IOQ84" s="265"/>
      <c r="IOR84" s="265"/>
      <c r="IOS84" s="265"/>
      <c r="IOT84" s="265"/>
      <c r="IOU84" s="265"/>
      <c r="IOV84" s="265"/>
      <c r="IOW84" s="265"/>
      <c r="IOX84" s="265"/>
      <c r="IOY84" s="265"/>
      <c r="IOZ84" s="265"/>
      <c r="IPA84" s="265"/>
      <c r="IPB84" s="265" t="s">
        <v>457</v>
      </c>
      <c r="IPC84" s="265"/>
      <c r="IPD84" s="265"/>
      <c r="IPE84" s="265"/>
      <c r="IPF84" s="265"/>
      <c r="IPG84" s="265"/>
      <c r="IPH84" s="265"/>
      <c r="IPI84" s="265"/>
      <c r="IPJ84" s="265"/>
      <c r="IPK84" s="265"/>
      <c r="IPL84" s="265"/>
      <c r="IPM84" s="265"/>
      <c r="IPN84" s="265"/>
      <c r="IPO84" s="265"/>
      <c r="IPP84" s="265"/>
      <c r="IPQ84" s="265"/>
      <c r="IPR84" s="265" t="s">
        <v>457</v>
      </c>
      <c r="IPS84" s="265"/>
      <c r="IPT84" s="265"/>
      <c r="IPU84" s="265"/>
      <c r="IPV84" s="265"/>
      <c r="IPW84" s="265"/>
      <c r="IPX84" s="265"/>
      <c r="IPY84" s="265"/>
      <c r="IPZ84" s="265"/>
      <c r="IQA84" s="265"/>
      <c r="IQB84" s="265"/>
      <c r="IQC84" s="265"/>
      <c r="IQD84" s="265"/>
      <c r="IQE84" s="265"/>
      <c r="IQF84" s="265"/>
      <c r="IQG84" s="265"/>
      <c r="IQH84" s="265" t="s">
        <v>457</v>
      </c>
      <c r="IQI84" s="265"/>
      <c r="IQJ84" s="265"/>
      <c r="IQK84" s="265"/>
      <c r="IQL84" s="265"/>
      <c r="IQM84" s="265"/>
      <c r="IQN84" s="265"/>
      <c r="IQO84" s="265"/>
      <c r="IQP84" s="265"/>
      <c r="IQQ84" s="265"/>
      <c r="IQR84" s="265"/>
      <c r="IQS84" s="265"/>
      <c r="IQT84" s="265"/>
      <c r="IQU84" s="265"/>
      <c r="IQV84" s="265"/>
      <c r="IQW84" s="265"/>
      <c r="IQX84" s="265" t="s">
        <v>457</v>
      </c>
      <c r="IQY84" s="265"/>
      <c r="IQZ84" s="265"/>
      <c r="IRA84" s="265"/>
      <c r="IRB84" s="265"/>
      <c r="IRC84" s="265"/>
      <c r="IRD84" s="265"/>
      <c r="IRE84" s="265"/>
      <c r="IRF84" s="265"/>
      <c r="IRG84" s="265"/>
      <c r="IRH84" s="265"/>
      <c r="IRI84" s="265"/>
      <c r="IRJ84" s="265"/>
      <c r="IRK84" s="265"/>
      <c r="IRL84" s="265"/>
      <c r="IRM84" s="265"/>
      <c r="IRN84" s="265" t="s">
        <v>457</v>
      </c>
      <c r="IRO84" s="265"/>
      <c r="IRP84" s="265"/>
      <c r="IRQ84" s="265"/>
      <c r="IRR84" s="265"/>
      <c r="IRS84" s="265"/>
      <c r="IRT84" s="265"/>
      <c r="IRU84" s="265"/>
      <c r="IRV84" s="265"/>
      <c r="IRW84" s="265"/>
      <c r="IRX84" s="265"/>
      <c r="IRY84" s="265"/>
      <c r="IRZ84" s="265"/>
      <c r="ISA84" s="265"/>
      <c r="ISB84" s="265"/>
      <c r="ISC84" s="265"/>
      <c r="ISD84" s="265" t="s">
        <v>457</v>
      </c>
      <c r="ISE84" s="265"/>
      <c r="ISF84" s="265"/>
      <c r="ISG84" s="265"/>
      <c r="ISH84" s="265"/>
      <c r="ISI84" s="265"/>
      <c r="ISJ84" s="265"/>
      <c r="ISK84" s="265"/>
      <c r="ISL84" s="265"/>
      <c r="ISM84" s="265"/>
      <c r="ISN84" s="265"/>
      <c r="ISO84" s="265"/>
      <c r="ISP84" s="265"/>
      <c r="ISQ84" s="265"/>
      <c r="ISR84" s="265"/>
      <c r="ISS84" s="265"/>
      <c r="IST84" s="265" t="s">
        <v>457</v>
      </c>
      <c r="ISU84" s="265"/>
      <c r="ISV84" s="265"/>
      <c r="ISW84" s="265"/>
      <c r="ISX84" s="265"/>
      <c r="ISY84" s="265"/>
      <c r="ISZ84" s="265"/>
      <c r="ITA84" s="265"/>
      <c r="ITB84" s="265"/>
      <c r="ITC84" s="265"/>
      <c r="ITD84" s="265"/>
      <c r="ITE84" s="265"/>
      <c r="ITF84" s="265"/>
      <c r="ITG84" s="265"/>
      <c r="ITH84" s="265"/>
      <c r="ITI84" s="265"/>
      <c r="ITJ84" s="265" t="s">
        <v>457</v>
      </c>
      <c r="ITK84" s="265"/>
      <c r="ITL84" s="265"/>
      <c r="ITM84" s="265"/>
      <c r="ITN84" s="265"/>
      <c r="ITO84" s="265"/>
      <c r="ITP84" s="265"/>
      <c r="ITQ84" s="265"/>
      <c r="ITR84" s="265"/>
      <c r="ITS84" s="265"/>
      <c r="ITT84" s="265"/>
      <c r="ITU84" s="265"/>
      <c r="ITV84" s="265"/>
      <c r="ITW84" s="265"/>
      <c r="ITX84" s="265"/>
      <c r="ITY84" s="265"/>
      <c r="ITZ84" s="265" t="s">
        <v>457</v>
      </c>
      <c r="IUA84" s="265"/>
      <c r="IUB84" s="265"/>
      <c r="IUC84" s="265"/>
      <c r="IUD84" s="265"/>
      <c r="IUE84" s="265"/>
      <c r="IUF84" s="265"/>
      <c r="IUG84" s="265"/>
      <c r="IUH84" s="265"/>
      <c r="IUI84" s="265"/>
      <c r="IUJ84" s="265"/>
      <c r="IUK84" s="265"/>
      <c r="IUL84" s="265"/>
      <c r="IUM84" s="265"/>
      <c r="IUN84" s="265"/>
      <c r="IUO84" s="265"/>
      <c r="IUP84" s="265" t="s">
        <v>457</v>
      </c>
      <c r="IUQ84" s="265"/>
      <c r="IUR84" s="265"/>
      <c r="IUS84" s="265"/>
      <c r="IUT84" s="265"/>
      <c r="IUU84" s="265"/>
      <c r="IUV84" s="265"/>
      <c r="IUW84" s="265"/>
      <c r="IUX84" s="265"/>
      <c r="IUY84" s="265"/>
      <c r="IUZ84" s="265"/>
      <c r="IVA84" s="265"/>
      <c r="IVB84" s="265"/>
      <c r="IVC84" s="265"/>
      <c r="IVD84" s="265"/>
      <c r="IVE84" s="265"/>
      <c r="IVF84" s="265" t="s">
        <v>457</v>
      </c>
      <c r="IVG84" s="265"/>
      <c r="IVH84" s="265"/>
      <c r="IVI84" s="265"/>
      <c r="IVJ84" s="265"/>
      <c r="IVK84" s="265"/>
      <c r="IVL84" s="265"/>
      <c r="IVM84" s="265"/>
      <c r="IVN84" s="265"/>
      <c r="IVO84" s="265"/>
      <c r="IVP84" s="265"/>
      <c r="IVQ84" s="265"/>
      <c r="IVR84" s="265"/>
      <c r="IVS84" s="265"/>
      <c r="IVT84" s="265"/>
      <c r="IVU84" s="265"/>
      <c r="IVV84" s="265" t="s">
        <v>457</v>
      </c>
      <c r="IVW84" s="265"/>
      <c r="IVX84" s="265"/>
      <c r="IVY84" s="265"/>
      <c r="IVZ84" s="265"/>
      <c r="IWA84" s="265"/>
      <c r="IWB84" s="265"/>
      <c r="IWC84" s="265"/>
      <c r="IWD84" s="265"/>
      <c r="IWE84" s="265"/>
      <c r="IWF84" s="265"/>
      <c r="IWG84" s="265"/>
      <c r="IWH84" s="265"/>
      <c r="IWI84" s="265"/>
      <c r="IWJ84" s="265"/>
      <c r="IWK84" s="265"/>
      <c r="IWL84" s="265" t="s">
        <v>457</v>
      </c>
      <c r="IWM84" s="265"/>
      <c r="IWN84" s="265"/>
      <c r="IWO84" s="265"/>
      <c r="IWP84" s="265"/>
      <c r="IWQ84" s="265"/>
      <c r="IWR84" s="265"/>
      <c r="IWS84" s="265"/>
      <c r="IWT84" s="265"/>
      <c r="IWU84" s="265"/>
      <c r="IWV84" s="265"/>
      <c r="IWW84" s="265"/>
      <c r="IWX84" s="265"/>
      <c r="IWY84" s="265"/>
      <c r="IWZ84" s="265"/>
      <c r="IXA84" s="265"/>
      <c r="IXB84" s="265" t="s">
        <v>457</v>
      </c>
      <c r="IXC84" s="265"/>
      <c r="IXD84" s="265"/>
      <c r="IXE84" s="265"/>
      <c r="IXF84" s="265"/>
      <c r="IXG84" s="265"/>
      <c r="IXH84" s="265"/>
      <c r="IXI84" s="265"/>
      <c r="IXJ84" s="265"/>
      <c r="IXK84" s="265"/>
      <c r="IXL84" s="265"/>
      <c r="IXM84" s="265"/>
      <c r="IXN84" s="265"/>
      <c r="IXO84" s="265"/>
      <c r="IXP84" s="265"/>
      <c r="IXQ84" s="265"/>
      <c r="IXR84" s="265" t="s">
        <v>457</v>
      </c>
      <c r="IXS84" s="265"/>
      <c r="IXT84" s="265"/>
      <c r="IXU84" s="265"/>
      <c r="IXV84" s="265"/>
      <c r="IXW84" s="265"/>
      <c r="IXX84" s="265"/>
      <c r="IXY84" s="265"/>
      <c r="IXZ84" s="265"/>
      <c r="IYA84" s="265"/>
      <c r="IYB84" s="265"/>
      <c r="IYC84" s="265"/>
      <c r="IYD84" s="265"/>
      <c r="IYE84" s="265"/>
      <c r="IYF84" s="265"/>
      <c r="IYG84" s="265"/>
      <c r="IYH84" s="265" t="s">
        <v>457</v>
      </c>
      <c r="IYI84" s="265"/>
      <c r="IYJ84" s="265"/>
      <c r="IYK84" s="265"/>
      <c r="IYL84" s="265"/>
      <c r="IYM84" s="265"/>
      <c r="IYN84" s="265"/>
      <c r="IYO84" s="265"/>
      <c r="IYP84" s="265"/>
      <c r="IYQ84" s="265"/>
      <c r="IYR84" s="265"/>
      <c r="IYS84" s="265"/>
      <c r="IYT84" s="265"/>
      <c r="IYU84" s="265"/>
      <c r="IYV84" s="265"/>
      <c r="IYW84" s="265"/>
      <c r="IYX84" s="265" t="s">
        <v>457</v>
      </c>
      <c r="IYY84" s="265"/>
      <c r="IYZ84" s="265"/>
      <c r="IZA84" s="265"/>
      <c r="IZB84" s="265"/>
      <c r="IZC84" s="265"/>
      <c r="IZD84" s="265"/>
      <c r="IZE84" s="265"/>
      <c r="IZF84" s="265"/>
      <c r="IZG84" s="265"/>
      <c r="IZH84" s="265"/>
      <c r="IZI84" s="265"/>
      <c r="IZJ84" s="265"/>
      <c r="IZK84" s="265"/>
      <c r="IZL84" s="265"/>
      <c r="IZM84" s="265"/>
      <c r="IZN84" s="265" t="s">
        <v>457</v>
      </c>
      <c r="IZO84" s="265"/>
      <c r="IZP84" s="265"/>
      <c r="IZQ84" s="265"/>
      <c r="IZR84" s="265"/>
      <c r="IZS84" s="265"/>
      <c r="IZT84" s="265"/>
      <c r="IZU84" s="265"/>
      <c r="IZV84" s="265"/>
      <c r="IZW84" s="265"/>
      <c r="IZX84" s="265"/>
      <c r="IZY84" s="265"/>
      <c r="IZZ84" s="265"/>
      <c r="JAA84" s="265"/>
      <c r="JAB84" s="265"/>
      <c r="JAC84" s="265"/>
      <c r="JAD84" s="265" t="s">
        <v>457</v>
      </c>
      <c r="JAE84" s="265"/>
      <c r="JAF84" s="265"/>
      <c r="JAG84" s="265"/>
      <c r="JAH84" s="265"/>
      <c r="JAI84" s="265"/>
      <c r="JAJ84" s="265"/>
      <c r="JAK84" s="265"/>
      <c r="JAL84" s="265"/>
      <c r="JAM84" s="265"/>
      <c r="JAN84" s="265"/>
      <c r="JAO84" s="265"/>
      <c r="JAP84" s="265"/>
      <c r="JAQ84" s="265"/>
      <c r="JAR84" s="265"/>
      <c r="JAS84" s="265"/>
      <c r="JAT84" s="265" t="s">
        <v>457</v>
      </c>
      <c r="JAU84" s="265"/>
      <c r="JAV84" s="265"/>
      <c r="JAW84" s="265"/>
      <c r="JAX84" s="265"/>
      <c r="JAY84" s="265"/>
      <c r="JAZ84" s="265"/>
      <c r="JBA84" s="265"/>
      <c r="JBB84" s="265"/>
      <c r="JBC84" s="265"/>
      <c r="JBD84" s="265"/>
      <c r="JBE84" s="265"/>
      <c r="JBF84" s="265"/>
      <c r="JBG84" s="265"/>
      <c r="JBH84" s="265"/>
      <c r="JBI84" s="265"/>
      <c r="JBJ84" s="265" t="s">
        <v>457</v>
      </c>
      <c r="JBK84" s="265"/>
      <c r="JBL84" s="265"/>
      <c r="JBM84" s="265"/>
      <c r="JBN84" s="265"/>
      <c r="JBO84" s="265"/>
      <c r="JBP84" s="265"/>
      <c r="JBQ84" s="265"/>
      <c r="JBR84" s="265"/>
      <c r="JBS84" s="265"/>
      <c r="JBT84" s="265"/>
      <c r="JBU84" s="265"/>
      <c r="JBV84" s="265"/>
      <c r="JBW84" s="265"/>
      <c r="JBX84" s="265"/>
      <c r="JBY84" s="265"/>
      <c r="JBZ84" s="265" t="s">
        <v>457</v>
      </c>
      <c r="JCA84" s="265"/>
      <c r="JCB84" s="265"/>
      <c r="JCC84" s="265"/>
      <c r="JCD84" s="265"/>
      <c r="JCE84" s="265"/>
      <c r="JCF84" s="265"/>
      <c r="JCG84" s="265"/>
      <c r="JCH84" s="265"/>
      <c r="JCI84" s="265"/>
      <c r="JCJ84" s="265"/>
      <c r="JCK84" s="265"/>
      <c r="JCL84" s="265"/>
      <c r="JCM84" s="265"/>
      <c r="JCN84" s="265"/>
      <c r="JCO84" s="265"/>
      <c r="JCP84" s="265" t="s">
        <v>457</v>
      </c>
      <c r="JCQ84" s="265"/>
      <c r="JCR84" s="265"/>
      <c r="JCS84" s="265"/>
      <c r="JCT84" s="265"/>
      <c r="JCU84" s="265"/>
      <c r="JCV84" s="265"/>
      <c r="JCW84" s="265"/>
      <c r="JCX84" s="265"/>
      <c r="JCY84" s="265"/>
      <c r="JCZ84" s="265"/>
      <c r="JDA84" s="265"/>
      <c r="JDB84" s="265"/>
      <c r="JDC84" s="265"/>
      <c r="JDD84" s="265"/>
      <c r="JDE84" s="265"/>
      <c r="JDF84" s="265" t="s">
        <v>457</v>
      </c>
      <c r="JDG84" s="265"/>
      <c r="JDH84" s="265"/>
      <c r="JDI84" s="265"/>
      <c r="JDJ84" s="265"/>
      <c r="JDK84" s="265"/>
      <c r="JDL84" s="265"/>
      <c r="JDM84" s="265"/>
      <c r="JDN84" s="265"/>
      <c r="JDO84" s="265"/>
      <c r="JDP84" s="265"/>
      <c r="JDQ84" s="265"/>
      <c r="JDR84" s="265"/>
      <c r="JDS84" s="265"/>
      <c r="JDT84" s="265"/>
      <c r="JDU84" s="265"/>
      <c r="JDV84" s="265" t="s">
        <v>457</v>
      </c>
      <c r="JDW84" s="265"/>
      <c r="JDX84" s="265"/>
      <c r="JDY84" s="265"/>
      <c r="JDZ84" s="265"/>
      <c r="JEA84" s="265"/>
      <c r="JEB84" s="265"/>
      <c r="JEC84" s="265"/>
      <c r="JED84" s="265"/>
      <c r="JEE84" s="265"/>
      <c r="JEF84" s="265"/>
      <c r="JEG84" s="265"/>
      <c r="JEH84" s="265"/>
      <c r="JEI84" s="265"/>
      <c r="JEJ84" s="265"/>
      <c r="JEK84" s="265"/>
      <c r="JEL84" s="265" t="s">
        <v>457</v>
      </c>
      <c r="JEM84" s="265"/>
      <c r="JEN84" s="265"/>
      <c r="JEO84" s="265"/>
      <c r="JEP84" s="265"/>
      <c r="JEQ84" s="265"/>
      <c r="JER84" s="265"/>
      <c r="JES84" s="265"/>
      <c r="JET84" s="265"/>
      <c r="JEU84" s="265"/>
      <c r="JEV84" s="265"/>
      <c r="JEW84" s="265"/>
      <c r="JEX84" s="265"/>
      <c r="JEY84" s="265"/>
      <c r="JEZ84" s="265"/>
      <c r="JFA84" s="265"/>
      <c r="JFB84" s="265" t="s">
        <v>457</v>
      </c>
      <c r="JFC84" s="265"/>
      <c r="JFD84" s="265"/>
      <c r="JFE84" s="265"/>
      <c r="JFF84" s="265"/>
      <c r="JFG84" s="265"/>
      <c r="JFH84" s="265"/>
      <c r="JFI84" s="265"/>
      <c r="JFJ84" s="265"/>
      <c r="JFK84" s="265"/>
      <c r="JFL84" s="265"/>
      <c r="JFM84" s="265"/>
      <c r="JFN84" s="265"/>
      <c r="JFO84" s="265"/>
      <c r="JFP84" s="265"/>
      <c r="JFQ84" s="265"/>
      <c r="JFR84" s="265" t="s">
        <v>457</v>
      </c>
      <c r="JFS84" s="265"/>
      <c r="JFT84" s="265"/>
      <c r="JFU84" s="265"/>
      <c r="JFV84" s="265"/>
      <c r="JFW84" s="265"/>
      <c r="JFX84" s="265"/>
      <c r="JFY84" s="265"/>
      <c r="JFZ84" s="265"/>
      <c r="JGA84" s="265"/>
      <c r="JGB84" s="265"/>
      <c r="JGC84" s="265"/>
      <c r="JGD84" s="265"/>
      <c r="JGE84" s="265"/>
      <c r="JGF84" s="265"/>
      <c r="JGG84" s="265"/>
      <c r="JGH84" s="265" t="s">
        <v>457</v>
      </c>
      <c r="JGI84" s="265"/>
      <c r="JGJ84" s="265"/>
      <c r="JGK84" s="265"/>
      <c r="JGL84" s="265"/>
      <c r="JGM84" s="265"/>
      <c r="JGN84" s="265"/>
      <c r="JGO84" s="265"/>
      <c r="JGP84" s="265"/>
      <c r="JGQ84" s="265"/>
      <c r="JGR84" s="265"/>
      <c r="JGS84" s="265"/>
      <c r="JGT84" s="265"/>
      <c r="JGU84" s="265"/>
      <c r="JGV84" s="265"/>
      <c r="JGW84" s="265"/>
      <c r="JGX84" s="265" t="s">
        <v>457</v>
      </c>
      <c r="JGY84" s="265"/>
      <c r="JGZ84" s="265"/>
      <c r="JHA84" s="265"/>
      <c r="JHB84" s="265"/>
      <c r="JHC84" s="265"/>
      <c r="JHD84" s="265"/>
      <c r="JHE84" s="265"/>
      <c r="JHF84" s="265"/>
      <c r="JHG84" s="265"/>
      <c r="JHH84" s="265"/>
      <c r="JHI84" s="265"/>
      <c r="JHJ84" s="265"/>
      <c r="JHK84" s="265"/>
      <c r="JHL84" s="265"/>
      <c r="JHM84" s="265"/>
      <c r="JHN84" s="265" t="s">
        <v>457</v>
      </c>
      <c r="JHO84" s="265"/>
      <c r="JHP84" s="265"/>
      <c r="JHQ84" s="265"/>
      <c r="JHR84" s="265"/>
      <c r="JHS84" s="265"/>
      <c r="JHT84" s="265"/>
      <c r="JHU84" s="265"/>
      <c r="JHV84" s="265"/>
      <c r="JHW84" s="265"/>
      <c r="JHX84" s="265"/>
      <c r="JHY84" s="265"/>
      <c r="JHZ84" s="265"/>
      <c r="JIA84" s="265"/>
      <c r="JIB84" s="265"/>
      <c r="JIC84" s="265"/>
      <c r="JID84" s="265" t="s">
        <v>457</v>
      </c>
      <c r="JIE84" s="265"/>
      <c r="JIF84" s="265"/>
      <c r="JIG84" s="265"/>
      <c r="JIH84" s="265"/>
      <c r="JII84" s="265"/>
      <c r="JIJ84" s="265"/>
      <c r="JIK84" s="265"/>
      <c r="JIL84" s="265"/>
      <c r="JIM84" s="265"/>
      <c r="JIN84" s="265"/>
      <c r="JIO84" s="265"/>
      <c r="JIP84" s="265"/>
      <c r="JIQ84" s="265"/>
      <c r="JIR84" s="265"/>
      <c r="JIS84" s="265"/>
      <c r="JIT84" s="265" t="s">
        <v>457</v>
      </c>
      <c r="JIU84" s="265"/>
      <c r="JIV84" s="265"/>
      <c r="JIW84" s="265"/>
      <c r="JIX84" s="265"/>
      <c r="JIY84" s="265"/>
      <c r="JIZ84" s="265"/>
      <c r="JJA84" s="265"/>
      <c r="JJB84" s="265"/>
      <c r="JJC84" s="265"/>
      <c r="JJD84" s="265"/>
      <c r="JJE84" s="265"/>
      <c r="JJF84" s="265"/>
      <c r="JJG84" s="265"/>
      <c r="JJH84" s="265"/>
      <c r="JJI84" s="265"/>
      <c r="JJJ84" s="265" t="s">
        <v>457</v>
      </c>
      <c r="JJK84" s="265"/>
      <c r="JJL84" s="265"/>
      <c r="JJM84" s="265"/>
      <c r="JJN84" s="265"/>
      <c r="JJO84" s="265"/>
      <c r="JJP84" s="265"/>
      <c r="JJQ84" s="265"/>
      <c r="JJR84" s="265"/>
      <c r="JJS84" s="265"/>
      <c r="JJT84" s="265"/>
      <c r="JJU84" s="265"/>
      <c r="JJV84" s="265"/>
      <c r="JJW84" s="265"/>
      <c r="JJX84" s="265"/>
      <c r="JJY84" s="265"/>
      <c r="JJZ84" s="265" t="s">
        <v>457</v>
      </c>
      <c r="JKA84" s="265"/>
      <c r="JKB84" s="265"/>
      <c r="JKC84" s="265"/>
      <c r="JKD84" s="265"/>
      <c r="JKE84" s="265"/>
      <c r="JKF84" s="265"/>
      <c r="JKG84" s="265"/>
      <c r="JKH84" s="265"/>
      <c r="JKI84" s="265"/>
      <c r="JKJ84" s="265"/>
      <c r="JKK84" s="265"/>
      <c r="JKL84" s="265"/>
      <c r="JKM84" s="265"/>
      <c r="JKN84" s="265"/>
      <c r="JKO84" s="265"/>
      <c r="JKP84" s="265" t="s">
        <v>457</v>
      </c>
      <c r="JKQ84" s="265"/>
      <c r="JKR84" s="265"/>
      <c r="JKS84" s="265"/>
      <c r="JKT84" s="265"/>
      <c r="JKU84" s="265"/>
      <c r="JKV84" s="265"/>
      <c r="JKW84" s="265"/>
      <c r="JKX84" s="265"/>
      <c r="JKY84" s="265"/>
      <c r="JKZ84" s="265"/>
      <c r="JLA84" s="265"/>
      <c r="JLB84" s="265"/>
      <c r="JLC84" s="265"/>
      <c r="JLD84" s="265"/>
      <c r="JLE84" s="265"/>
      <c r="JLF84" s="265" t="s">
        <v>457</v>
      </c>
      <c r="JLG84" s="265"/>
      <c r="JLH84" s="265"/>
      <c r="JLI84" s="265"/>
      <c r="JLJ84" s="265"/>
      <c r="JLK84" s="265"/>
      <c r="JLL84" s="265"/>
      <c r="JLM84" s="265"/>
      <c r="JLN84" s="265"/>
      <c r="JLO84" s="265"/>
      <c r="JLP84" s="265"/>
      <c r="JLQ84" s="265"/>
      <c r="JLR84" s="265"/>
      <c r="JLS84" s="265"/>
      <c r="JLT84" s="265"/>
      <c r="JLU84" s="265"/>
      <c r="JLV84" s="265" t="s">
        <v>457</v>
      </c>
      <c r="JLW84" s="265"/>
      <c r="JLX84" s="265"/>
      <c r="JLY84" s="265"/>
      <c r="JLZ84" s="265"/>
      <c r="JMA84" s="265"/>
      <c r="JMB84" s="265"/>
      <c r="JMC84" s="265"/>
      <c r="JMD84" s="265"/>
      <c r="JME84" s="265"/>
      <c r="JMF84" s="265"/>
      <c r="JMG84" s="265"/>
      <c r="JMH84" s="265"/>
      <c r="JMI84" s="265"/>
      <c r="JMJ84" s="265"/>
      <c r="JMK84" s="265"/>
      <c r="JML84" s="265" t="s">
        <v>457</v>
      </c>
      <c r="JMM84" s="265"/>
      <c r="JMN84" s="265"/>
      <c r="JMO84" s="265"/>
      <c r="JMP84" s="265"/>
      <c r="JMQ84" s="265"/>
      <c r="JMR84" s="265"/>
      <c r="JMS84" s="265"/>
      <c r="JMT84" s="265"/>
      <c r="JMU84" s="265"/>
      <c r="JMV84" s="265"/>
      <c r="JMW84" s="265"/>
      <c r="JMX84" s="265"/>
      <c r="JMY84" s="265"/>
      <c r="JMZ84" s="265"/>
      <c r="JNA84" s="265"/>
      <c r="JNB84" s="265" t="s">
        <v>457</v>
      </c>
      <c r="JNC84" s="265"/>
      <c r="JND84" s="265"/>
      <c r="JNE84" s="265"/>
      <c r="JNF84" s="265"/>
      <c r="JNG84" s="265"/>
      <c r="JNH84" s="265"/>
      <c r="JNI84" s="265"/>
      <c r="JNJ84" s="265"/>
      <c r="JNK84" s="265"/>
      <c r="JNL84" s="265"/>
      <c r="JNM84" s="265"/>
      <c r="JNN84" s="265"/>
      <c r="JNO84" s="265"/>
      <c r="JNP84" s="265"/>
      <c r="JNQ84" s="265"/>
      <c r="JNR84" s="265" t="s">
        <v>457</v>
      </c>
      <c r="JNS84" s="265"/>
      <c r="JNT84" s="265"/>
      <c r="JNU84" s="265"/>
      <c r="JNV84" s="265"/>
      <c r="JNW84" s="265"/>
      <c r="JNX84" s="265"/>
      <c r="JNY84" s="265"/>
      <c r="JNZ84" s="265"/>
      <c r="JOA84" s="265"/>
      <c r="JOB84" s="265"/>
      <c r="JOC84" s="265"/>
      <c r="JOD84" s="265"/>
      <c r="JOE84" s="265"/>
      <c r="JOF84" s="265"/>
      <c r="JOG84" s="265"/>
      <c r="JOH84" s="265" t="s">
        <v>457</v>
      </c>
      <c r="JOI84" s="265"/>
      <c r="JOJ84" s="265"/>
      <c r="JOK84" s="265"/>
      <c r="JOL84" s="265"/>
      <c r="JOM84" s="265"/>
      <c r="JON84" s="265"/>
      <c r="JOO84" s="265"/>
      <c r="JOP84" s="265"/>
      <c r="JOQ84" s="265"/>
      <c r="JOR84" s="265"/>
      <c r="JOS84" s="265"/>
      <c r="JOT84" s="265"/>
      <c r="JOU84" s="265"/>
      <c r="JOV84" s="265"/>
      <c r="JOW84" s="265"/>
      <c r="JOX84" s="265" t="s">
        <v>457</v>
      </c>
      <c r="JOY84" s="265"/>
      <c r="JOZ84" s="265"/>
      <c r="JPA84" s="265"/>
      <c r="JPB84" s="265"/>
      <c r="JPC84" s="265"/>
      <c r="JPD84" s="265"/>
      <c r="JPE84" s="265"/>
      <c r="JPF84" s="265"/>
      <c r="JPG84" s="265"/>
      <c r="JPH84" s="265"/>
      <c r="JPI84" s="265"/>
      <c r="JPJ84" s="265"/>
      <c r="JPK84" s="265"/>
      <c r="JPL84" s="265"/>
      <c r="JPM84" s="265"/>
      <c r="JPN84" s="265" t="s">
        <v>457</v>
      </c>
      <c r="JPO84" s="265"/>
      <c r="JPP84" s="265"/>
      <c r="JPQ84" s="265"/>
      <c r="JPR84" s="265"/>
      <c r="JPS84" s="265"/>
      <c r="JPT84" s="265"/>
      <c r="JPU84" s="265"/>
      <c r="JPV84" s="265"/>
      <c r="JPW84" s="265"/>
      <c r="JPX84" s="265"/>
      <c r="JPY84" s="265"/>
      <c r="JPZ84" s="265"/>
      <c r="JQA84" s="265"/>
      <c r="JQB84" s="265"/>
      <c r="JQC84" s="265"/>
      <c r="JQD84" s="265" t="s">
        <v>457</v>
      </c>
      <c r="JQE84" s="265"/>
      <c r="JQF84" s="265"/>
      <c r="JQG84" s="265"/>
      <c r="JQH84" s="265"/>
      <c r="JQI84" s="265"/>
      <c r="JQJ84" s="265"/>
      <c r="JQK84" s="265"/>
      <c r="JQL84" s="265"/>
      <c r="JQM84" s="265"/>
      <c r="JQN84" s="265"/>
      <c r="JQO84" s="265"/>
      <c r="JQP84" s="265"/>
      <c r="JQQ84" s="265"/>
      <c r="JQR84" s="265"/>
      <c r="JQS84" s="265"/>
      <c r="JQT84" s="265" t="s">
        <v>457</v>
      </c>
      <c r="JQU84" s="265"/>
      <c r="JQV84" s="265"/>
      <c r="JQW84" s="265"/>
      <c r="JQX84" s="265"/>
      <c r="JQY84" s="265"/>
      <c r="JQZ84" s="265"/>
      <c r="JRA84" s="265"/>
      <c r="JRB84" s="265"/>
      <c r="JRC84" s="265"/>
      <c r="JRD84" s="265"/>
      <c r="JRE84" s="265"/>
      <c r="JRF84" s="265"/>
      <c r="JRG84" s="265"/>
      <c r="JRH84" s="265"/>
      <c r="JRI84" s="265"/>
      <c r="JRJ84" s="265" t="s">
        <v>457</v>
      </c>
      <c r="JRK84" s="265"/>
      <c r="JRL84" s="265"/>
      <c r="JRM84" s="265"/>
      <c r="JRN84" s="265"/>
      <c r="JRO84" s="265"/>
      <c r="JRP84" s="265"/>
      <c r="JRQ84" s="265"/>
      <c r="JRR84" s="265"/>
      <c r="JRS84" s="265"/>
      <c r="JRT84" s="265"/>
      <c r="JRU84" s="265"/>
      <c r="JRV84" s="265"/>
      <c r="JRW84" s="265"/>
      <c r="JRX84" s="265"/>
      <c r="JRY84" s="265"/>
      <c r="JRZ84" s="265" t="s">
        <v>457</v>
      </c>
      <c r="JSA84" s="265"/>
      <c r="JSB84" s="265"/>
      <c r="JSC84" s="265"/>
      <c r="JSD84" s="265"/>
      <c r="JSE84" s="265"/>
      <c r="JSF84" s="265"/>
      <c r="JSG84" s="265"/>
      <c r="JSH84" s="265"/>
      <c r="JSI84" s="265"/>
      <c r="JSJ84" s="265"/>
      <c r="JSK84" s="265"/>
      <c r="JSL84" s="265"/>
      <c r="JSM84" s="265"/>
      <c r="JSN84" s="265"/>
      <c r="JSO84" s="265"/>
      <c r="JSP84" s="265" t="s">
        <v>457</v>
      </c>
      <c r="JSQ84" s="265"/>
      <c r="JSR84" s="265"/>
      <c r="JSS84" s="265"/>
      <c r="JST84" s="265"/>
      <c r="JSU84" s="265"/>
      <c r="JSV84" s="265"/>
      <c r="JSW84" s="265"/>
      <c r="JSX84" s="265"/>
      <c r="JSY84" s="265"/>
      <c r="JSZ84" s="265"/>
      <c r="JTA84" s="265"/>
      <c r="JTB84" s="265"/>
      <c r="JTC84" s="265"/>
      <c r="JTD84" s="265"/>
      <c r="JTE84" s="265"/>
      <c r="JTF84" s="265" t="s">
        <v>457</v>
      </c>
      <c r="JTG84" s="265"/>
      <c r="JTH84" s="265"/>
      <c r="JTI84" s="265"/>
      <c r="JTJ84" s="265"/>
      <c r="JTK84" s="265"/>
      <c r="JTL84" s="265"/>
      <c r="JTM84" s="265"/>
      <c r="JTN84" s="265"/>
      <c r="JTO84" s="265"/>
      <c r="JTP84" s="265"/>
      <c r="JTQ84" s="265"/>
      <c r="JTR84" s="265"/>
      <c r="JTS84" s="265"/>
      <c r="JTT84" s="265"/>
      <c r="JTU84" s="265"/>
      <c r="JTV84" s="265" t="s">
        <v>457</v>
      </c>
      <c r="JTW84" s="265"/>
      <c r="JTX84" s="265"/>
      <c r="JTY84" s="265"/>
      <c r="JTZ84" s="265"/>
      <c r="JUA84" s="265"/>
      <c r="JUB84" s="265"/>
      <c r="JUC84" s="265"/>
      <c r="JUD84" s="265"/>
      <c r="JUE84" s="265"/>
      <c r="JUF84" s="265"/>
      <c r="JUG84" s="265"/>
      <c r="JUH84" s="265"/>
      <c r="JUI84" s="265"/>
      <c r="JUJ84" s="265"/>
      <c r="JUK84" s="265"/>
      <c r="JUL84" s="265" t="s">
        <v>457</v>
      </c>
      <c r="JUM84" s="265"/>
      <c r="JUN84" s="265"/>
      <c r="JUO84" s="265"/>
      <c r="JUP84" s="265"/>
      <c r="JUQ84" s="265"/>
      <c r="JUR84" s="265"/>
      <c r="JUS84" s="265"/>
      <c r="JUT84" s="265"/>
      <c r="JUU84" s="265"/>
      <c r="JUV84" s="265"/>
      <c r="JUW84" s="265"/>
      <c r="JUX84" s="265"/>
      <c r="JUY84" s="265"/>
      <c r="JUZ84" s="265"/>
      <c r="JVA84" s="265"/>
      <c r="JVB84" s="265" t="s">
        <v>457</v>
      </c>
      <c r="JVC84" s="265"/>
      <c r="JVD84" s="265"/>
      <c r="JVE84" s="265"/>
      <c r="JVF84" s="265"/>
      <c r="JVG84" s="265"/>
      <c r="JVH84" s="265"/>
      <c r="JVI84" s="265"/>
      <c r="JVJ84" s="265"/>
      <c r="JVK84" s="265"/>
      <c r="JVL84" s="265"/>
      <c r="JVM84" s="265"/>
      <c r="JVN84" s="265"/>
      <c r="JVO84" s="265"/>
      <c r="JVP84" s="265"/>
      <c r="JVQ84" s="265"/>
      <c r="JVR84" s="265" t="s">
        <v>457</v>
      </c>
      <c r="JVS84" s="265"/>
      <c r="JVT84" s="265"/>
      <c r="JVU84" s="265"/>
      <c r="JVV84" s="265"/>
      <c r="JVW84" s="265"/>
      <c r="JVX84" s="265"/>
      <c r="JVY84" s="265"/>
      <c r="JVZ84" s="265"/>
      <c r="JWA84" s="265"/>
      <c r="JWB84" s="265"/>
      <c r="JWC84" s="265"/>
      <c r="JWD84" s="265"/>
      <c r="JWE84" s="265"/>
      <c r="JWF84" s="265"/>
      <c r="JWG84" s="265"/>
      <c r="JWH84" s="265" t="s">
        <v>457</v>
      </c>
      <c r="JWI84" s="265"/>
      <c r="JWJ84" s="265"/>
      <c r="JWK84" s="265"/>
      <c r="JWL84" s="265"/>
      <c r="JWM84" s="265"/>
      <c r="JWN84" s="265"/>
      <c r="JWO84" s="265"/>
      <c r="JWP84" s="265"/>
      <c r="JWQ84" s="265"/>
      <c r="JWR84" s="265"/>
      <c r="JWS84" s="265"/>
      <c r="JWT84" s="265"/>
      <c r="JWU84" s="265"/>
      <c r="JWV84" s="265"/>
      <c r="JWW84" s="265"/>
      <c r="JWX84" s="265" t="s">
        <v>457</v>
      </c>
      <c r="JWY84" s="265"/>
      <c r="JWZ84" s="265"/>
      <c r="JXA84" s="265"/>
      <c r="JXB84" s="265"/>
      <c r="JXC84" s="265"/>
      <c r="JXD84" s="265"/>
      <c r="JXE84" s="265"/>
      <c r="JXF84" s="265"/>
      <c r="JXG84" s="265"/>
      <c r="JXH84" s="265"/>
      <c r="JXI84" s="265"/>
      <c r="JXJ84" s="265"/>
      <c r="JXK84" s="265"/>
      <c r="JXL84" s="265"/>
      <c r="JXM84" s="265"/>
      <c r="JXN84" s="265" t="s">
        <v>457</v>
      </c>
      <c r="JXO84" s="265"/>
      <c r="JXP84" s="265"/>
      <c r="JXQ84" s="265"/>
      <c r="JXR84" s="265"/>
      <c r="JXS84" s="265"/>
      <c r="JXT84" s="265"/>
      <c r="JXU84" s="265"/>
      <c r="JXV84" s="265"/>
      <c r="JXW84" s="265"/>
      <c r="JXX84" s="265"/>
      <c r="JXY84" s="265"/>
      <c r="JXZ84" s="265"/>
      <c r="JYA84" s="265"/>
      <c r="JYB84" s="265"/>
      <c r="JYC84" s="265"/>
      <c r="JYD84" s="265" t="s">
        <v>457</v>
      </c>
      <c r="JYE84" s="265"/>
      <c r="JYF84" s="265"/>
      <c r="JYG84" s="265"/>
      <c r="JYH84" s="265"/>
      <c r="JYI84" s="265"/>
      <c r="JYJ84" s="265"/>
      <c r="JYK84" s="265"/>
      <c r="JYL84" s="265"/>
      <c r="JYM84" s="265"/>
      <c r="JYN84" s="265"/>
      <c r="JYO84" s="265"/>
      <c r="JYP84" s="265"/>
      <c r="JYQ84" s="265"/>
      <c r="JYR84" s="265"/>
      <c r="JYS84" s="265"/>
      <c r="JYT84" s="265" t="s">
        <v>457</v>
      </c>
      <c r="JYU84" s="265"/>
      <c r="JYV84" s="265"/>
      <c r="JYW84" s="265"/>
      <c r="JYX84" s="265"/>
      <c r="JYY84" s="265"/>
      <c r="JYZ84" s="265"/>
      <c r="JZA84" s="265"/>
      <c r="JZB84" s="265"/>
      <c r="JZC84" s="265"/>
      <c r="JZD84" s="265"/>
      <c r="JZE84" s="265"/>
      <c r="JZF84" s="265"/>
      <c r="JZG84" s="265"/>
      <c r="JZH84" s="265"/>
      <c r="JZI84" s="265"/>
      <c r="JZJ84" s="265" t="s">
        <v>457</v>
      </c>
      <c r="JZK84" s="265"/>
      <c r="JZL84" s="265"/>
      <c r="JZM84" s="265"/>
      <c r="JZN84" s="265"/>
      <c r="JZO84" s="265"/>
      <c r="JZP84" s="265"/>
      <c r="JZQ84" s="265"/>
      <c r="JZR84" s="265"/>
      <c r="JZS84" s="265"/>
      <c r="JZT84" s="265"/>
      <c r="JZU84" s="265"/>
      <c r="JZV84" s="265"/>
      <c r="JZW84" s="265"/>
      <c r="JZX84" s="265"/>
      <c r="JZY84" s="265"/>
      <c r="JZZ84" s="265" t="s">
        <v>457</v>
      </c>
      <c r="KAA84" s="265"/>
      <c r="KAB84" s="265"/>
      <c r="KAC84" s="265"/>
      <c r="KAD84" s="265"/>
      <c r="KAE84" s="265"/>
      <c r="KAF84" s="265"/>
      <c r="KAG84" s="265"/>
      <c r="KAH84" s="265"/>
      <c r="KAI84" s="265"/>
      <c r="KAJ84" s="265"/>
      <c r="KAK84" s="265"/>
      <c r="KAL84" s="265"/>
      <c r="KAM84" s="265"/>
      <c r="KAN84" s="265"/>
      <c r="KAO84" s="265"/>
      <c r="KAP84" s="265" t="s">
        <v>457</v>
      </c>
      <c r="KAQ84" s="265"/>
      <c r="KAR84" s="265"/>
      <c r="KAS84" s="265"/>
      <c r="KAT84" s="265"/>
      <c r="KAU84" s="265"/>
      <c r="KAV84" s="265"/>
      <c r="KAW84" s="265"/>
      <c r="KAX84" s="265"/>
      <c r="KAY84" s="265"/>
      <c r="KAZ84" s="265"/>
      <c r="KBA84" s="265"/>
      <c r="KBB84" s="265"/>
      <c r="KBC84" s="265"/>
      <c r="KBD84" s="265"/>
      <c r="KBE84" s="265"/>
      <c r="KBF84" s="265" t="s">
        <v>457</v>
      </c>
      <c r="KBG84" s="265"/>
      <c r="KBH84" s="265"/>
      <c r="KBI84" s="265"/>
      <c r="KBJ84" s="265"/>
      <c r="KBK84" s="265"/>
      <c r="KBL84" s="265"/>
      <c r="KBM84" s="265"/>
      <c r="KBN84" s="265"/>
      <c r="KBO84" s="265"/>
      <c r="KBP84" s="265"/>
      <c r="KBQ84" s="265"/>
      <c r="KBR84" s="265"/>
      <c r="KBS84" s="265"/>
      <c r="KBT84" s="265"/>
      <c r="KBU84" s="265"/>
      <c r="KBV84" s="265" t="s">
        <v>457</v>
      </c>
      <c r="KBW84" s="265"/>
      <c r="KBX84" s="265"/>
      <c r="KBY84" s="265"/>
      <c r="KBZ84" s="265"/>
      <c r="KCA84" s="265"/>
      <c r="KCB84" s="265"/>
      <c r="KCC84" s="265"/>
      <c r="KCD84" s="265"/>
      <c r="KCE84" s="265"/>
      <c r="KCF84" s="265"/>
      <c r="KCG84" s="265"/>
      <c r="KCH84" s="265"/>
      <c r="KCI84" s="265"/>
      <c r="KCJ84" s="265"/>
      <c r="KCK84" s="265"/>
      <c r="KCL84" s="265" t="s">
        <v>457</v>
      </c>
      <c r="KCM84" s="265"/>
      <c r="KCN84" s="265"/>
      <c r="KCO84" s="265"/>
      <c r="KCP84" s="265"/>
      <c r="KCQ84" s="265"/>
      <c r="KCR84" s="265"/>
      <c r="KCS84" s="265"/>
      <c r="KCT84" s="265"/>
      <c r="KCU84" s="265"/>
      <c r="KCV84" s="265"/>
      <c r="KCW84" s="265"/>
      <c r="KCX84" s="265"/>
      <c r="KCY84" s="265"/>
      <c r="KCZ84" s="265"/>
      <c r="KDA84" s="265"/>
      <c r="KDB84" s="265" t="s">
        <v>457</v>
      </c>
      <c r="KDC84" s="265"/>
      <c r="KDD84" s="265"/>
      <c r="KDE84" s="265"/>
      <c r="KDF84" s="265"/>
      <c r="KDG84" s="265"/>
      <c r="KDH84" s="265"/>
      <c r="KDI84" s="265"/>
      <c r="KDJ84" s="265"/>
      <c r="KDK84" s="265"/>
      <c r="KDL84" s="265"/>
      <c r="KDM84" s="265"/>
      <c r="KDN84" s="265"/>
      <c r="KDO84" s="265"/>
      <c r="KDP84" s="265"/>
      <c r="KDQ84" s="265"/>
      <c r="KDR84" s="265" t="s">
        <v>457</v>
      </c>
      <c r="KDS84" s="265"/>
      <c r="KDT84" s="265"/>
      <c r="KDU84" s="265"/>
      <c r="KDV84" s="265"/>
      <c r="KDW84" s="265"/>
      <c r="KDX84" s="265"/>
      <c r="KDY84" s="265"/>
      <c r="KDZ84" s="265"/>
      <c r="KEA84" s="265"/>
      <c r="KEB84" s="265"/>
      <c r="KEC84" s="265"/>
      <c r="KED84" s="265"/>
      <c r="KEE84" s="265"/>
      <c r="KEF84" s="265"/>
      <c r="KEG84" s="265"/>
      <c r="KEH84" s="265" t="s">
        <v>457</v>
      </c>
      <c r="KEI84" s="265"/>
      <c r="KEJ84" s="265"/>
      <c r="KEK84" s="265"/>
      <c r="KEL84" s="265"/>
      <c r="KEM84" s="265"/>
      <c r="KEN84" s="265"/>
      <c r="KEO84" s="265"/>
      <c r="KEP84" s="265"/>
      <c r="KEQ84" s="265"/>
      <c r="KER84" s="265"/>
      <c r="KES84" s="265"/>
      <c r="KET84" s="265"/>
      <c r="KEU84" s="265"/>
      <c r="KEV84" s="265"/>
      <c r="KEW84" s="265"/>
      <c r="KEX84" s="265" t="s">
        <v>457</v>
      </c>
      <c r="KEY84" s="265"/>
      <c r="KEZ84" s="265"/>
      <c r="KFA84" s="265"/>
      <c r="KFB84" s="265"/>
      <c r="KFC84" s="265"/>
      <c r="KFD84" s="265"/>
      <c r="KFE84" s="265"/>
      <c r="KFF84" s="265"/>
      <c r="KFG84" s="265"/>
      <c r="KFH84" s="265"/>
      <c r="KFI84" s="265"/>
      <c r="KFJ84" s="265"/>
      <c r="KFK84" s="265"/>
      <c r="KFL84" s="265"/>
      <c r="KFM84" s="265"/>
      <c r="KFN84" s="265" t="s">
        <v>457</v>
      </c>
      <c r="KFO84" s="265"/>
      <c r="KFP84" s="265"/>
      <c r="KFQ84" s="265"/>
      <c r="KFR84" s="265"/>
      <c r="KFS84" s="265"/>
      <c r="KFT84" s="265"/>
      <c r="KFU84" s="265"/>
      <c r="KFV84" s="265"/>
      <c r="KFW84" s="265"/>
      <c r="KFX84" s="265"/>
      <c r="KFY84" s="265"/>
      <c r="KFZ84" s="265"/>
      <c r="KGA84" s="265"/>
      <c r="KGB84" s="265"/>
      <c r="KGC84" s="265"/>
      <c r="KGD84" s="265" t="s">
        <v>457</v>
      </c>
      <c r="KGE84" s="265"/>
      <c r="KGF84" s="265"/>
      <c r="KGG84" s="265"/>
      <c r="KGH84" s="265"/>
      <c r="KGI84" s="265"/>
      <c r="KGJ84" s="265"/>
      <c r="KGK84" s="265"/>
      <c r="KGL84" s="265"/>
      <c r="KGM84" s="265"/>
      <c r="KGN84" s="265"/>
      <c r="KGO84" s="265"/>
      <c r="KGP84" s="265"/>
      <c r="KGQ84" s="265"/>
      <c r="KGR84" s="265"/>
      <c r="KGS84" s="265"/>
      <c r="KGT84" s="265" t="s">
        <v>457</v>
      </c>
      <c r="KGU84" s="265"/>
      <c r="KGV84" s="265"/>
      <c r="KGW84" s="265"/>
      <c r="KGX84" s="265"/>
      <c r="KGY84" s="265"/>
      <c r="KGZ84" s="265"/>
      <c r="KHA84" s="265"/>
      <c r="KHB84" s="265"/>
      <c r="KHC84" s="265"/>
      <c r="KHD84" s="265"/>
      <c r="KHE84" s="265"/>
      <c r="KHF84" s="265"/>
      <c r="KHG84" s="265"/>
      <c r="KHH84" s="265"/>
      <c r="KHI84" s="265"/>
      <c r="KHJ84" s="265" t="s">
        <v>457</v>
      </c>
      <c r="KHK84" s="265"/>
      <c r="KHL84" s="265"/>
      <c r="KHM84" s="265"/>
      <c r="KHN84" s="265"/>
      <c r="KHO84" s="265"/>
      <c r="KHP84" s="265"/>
      <c r="KHQ84" s="265"/>
      <c r="KHR84" s="265"/>
      <c r="KHS84" s="265"/>
      <c r="KHT84" s="265"/>
      <c r="KHU84" s="265"/>
      <c r="KHV84" s="265"/>
      <c r="KHW84" s="265"/>
      <c r="KHX84" s="265"/>
      <c r="KHY84" s="265"/>
      <c r="KHZ84" s="265" t="s">
        <v>457</v>
      </c>
      <c r="KIA84" s="265"/>
      <c r="KIB84" s="265"/>
      <c r="KIC84" s="265"/>
      <c r="KID84" s="265"/>
      <c r="KIE84" s="265"/>
      <c r="KIF84" s="265"/>
      <c r="KIG84" s="265"/>
      <c r="KIH84" s="265"/>
      <c r="KII84" s="265"/>
      <c r="KIJ84" s="265"/>
      <c r="KIK84" s="265"/>
      <c r="KIL84" s="265"/>
      <c r="KIM84" s="265"/>
      <c r="KIN84" s="265"/>
      <c r="KIO84" s="265"/>
      <c r="KIP84" s="265" t="s">
        <v>457</v>
      </c>
      <c r="KIQ84" s="265"/>
      <c r="KIR84" s="265"/>
      <c r="KIS84" s="265"/>
      <c r="KIT84" s="265"/>
      <c r="KIU84" s="265"/>
      <c r="KIV84" s="265"/>
      <c r="KIW84" s="265"/>
      <c r="KIX84" s="265"/>
      <c r="KIY84" s="265"/>
      <c r="KIZ84" s="265"/>
      <c r="KJA84" s="265"/>
      <c r="KJB84" s="265"/>
      <c r="KJC84" s="265"/>
      <c r="KJD84" s="265"/>
      <c r="KJE84" s="265"/>
      <c r="KJF84" s="265" t="s">
        <v>457</v>
      </c>
      <c r="KJG84" s="265"/>
      <c r="KJH84" s="265"/>
      <c r="KJI84" s="265"/>
      <c r="KJJ84" s="265"/>
      <c r="KJK84" s="265"/>
      <c r="KJL84" s="265"/>
      <c r="KJM84" s="265"/>
      <c r="KJN84" s="265"/>
      <c r="KJO84" s="265"/>
      <c r="KJP84" s="265"/>
      <c r="KJQ84" s="265"/>
      <c r="KJR84" s="265"/>
      <c r="KJS84" s="265"/>
      <c r="KJT84" s="265"/>
      <c r="KJU84" s="265"/>
      <c r="KJV84" s="265" t="s">
        <v>457</v>
      </c>
      <c r="KJW84" s="265"/>
      <c r="KJX84" s="265"/>
      <c r="KJY84" s="265"/>
      <c r="KJZ84" s="265"/>
      <c r="KKA84" s="265"/>
      <c r="KKB84" s="265"/>
      <c r="KKC84" s="265"/>
      <c r="KKD84" s="265"/>
      <c r="KKE84" s="265"/>
      <c r="KKF84" s="265"/>
      <c r="KKG84" s="265"/>
      <c r="KKH84" s="265"/>
      <c r="KKI84" s="265"/>
      <c r="KKJ84" s="265"/>
      <c r="KKK84" s="265"/>
      <c r="KKL84" s="265" t="s">
        <v>457</v>
      </c>
      <c r="KKM84" s="265"/>
      <c r="KKN84" s="265"/>
      <c r="KKO84" s="265"/>
      <c r="KKP84" s="265"/>
      <c r="KKQ84" s="265"/>
      <c r="KKR84" s="265"/>
      <c r="KKS84" s="265"/>
      <c r="KKT84" s="265"/>
      <c r="KKU84" s="265"/>
      <c r="KKV84" s="265"/>
      <c r="KKW84" s="265"/>
      <c r="KKX84" s="265"/>
      <c r="KKY84" s="265"/>
      <c r="KKZ84" s="265"/>
      <c r="KLA84" s="265"/>
      <c r="KLB84" s="265" t="s">
        <v>457</v>
      </c>
      <c r="KLC84" s="265"/>
      <c r="KLD84" s="265"/>
      <c r="KLE84" s="265"/>
      <c r="KLF84" s="265"/>
      <c r="KLG84" s="265"/>
      <c r="KLH84" s="265"/>
      <c r="KLI84" s="265"/>
      <c r="KLJ84" s="265"/>
      <c r="KLK84" s="265"/>
      <c r="KLL84" s="265"/>
      <c r="KLM84" s="265"/>
      <c r="KLN84" s="265"/>
      <c r="KLO84" s="265"/>
      <c r="KLP84" s="265"/>
      <c r="KLQ84" s="265"/>
      <c r="KLR84" s="265" t="s">
        <v>457</v>
      </c>
      <c r="KLS84" s="265"/>
      <c r="KLT84" s="265"/>
      <c r="KLU84" s="265"/>
      <c r="KLV84" s="265"/>
      <c r="KLW84" s="265"/>
      <c r="KLX84" s="265"/>
      <c r="KLY84" s="265"/>
      <c r="KLZ84" s="265"/>
      <c r="KMA84" s="265"/>
      <c r="KMB84" s="265"/>
      <c r="KMC84" s="265"/>
      <c r="KMD84" s="265"/>
      <c r="KME84" s="265"/>
      <c r="KMF84" s="265"/>
      <c r="KMG84" s="265"/>
      <c r="KMH84" s="265" t="s">
        <v>457</v>
      </c>
      <c r="KMI84" s="265"/>
      <c r="KMJ84" s="265"/>
      <c r="KMK84" s="265"/>
      <c r="KML84" s="265"/>
      <c r="KMM84" s="265"/>
      <c r="KMN84" s="265"/>
      <c r="KMO84" s="265"/>
      <c r="KMP84" s="265"/>
      <c r="KMQ84" s="265"/>
      <c r="KMR84" s="265"/>
      <c r="KMS84" s="265"/>
      <c r="KMT84" s="265"/>
      <c r="KMU84" s="265"/>
      <c r="KMV84" s="265"/>
      <c r="KMW84" s="265"/>
      <c r="KMX84" s="265" t="s">
        <v>457</v>
      </c>
      <c r="KMY84" s="265"/>
      <c r="KMZ84" s="265"/>
      <c r="KNA84" s="265"/>
      <c r="KNB84" s="265"/>
      <c r="KNC84" s="265"/>
      <c r="KND84" s="265"/>
      <c r="KNE84" s="265"/>
      <c r="KNF84" s="265"/>
      <c r="KNG84" s="265"/>
      <c r="KNH84" s="265"/>
      <c r="KNI84" s="265"/>
      <c r="KNJ84" s="265"/>
      <c r="KNK84" s="265"/>
      <c r="KNL84" s="265"/>
      <c r="KNM84" s="265"/>
      <c r="KNN84" s="265" t="s">
        <v>457</v>
      </c>
      <c r="KNO84" s="265"/>
      <c r="KNP84" s="265"/>
      <c r="KNQ84" s="265"/>
      <c r="KNR84" s="265"/>
      <c r="KNS84" s="265"/>
      <c r="KNT84" s="265"/>
      <c r="KNU84" s="265"/>
      <c r="KNV84" s="265"/>
      <c r="KNW84" s="265"/>
      <c r="KNX84" s="265"/>
      <c r="KNY84" s="265"/>
      <c r="KNZ84" s="265"/>
      <c r="KOA84" s="265"/>
      <c r="KOB84" s="265"/>
      <c r="KOC84" s="265"/>
      <c r="KOD84" s="265" t="s">
        <v>457</v>
      </c>
      <c r="KOE84" s="265"/>
      <c r="KOF84" s="265"/>
      <c r="KOG84" s="265"/>
      <c r="KOH84" s="265"/>
      <c r="KOI84" s="265"/>
      <c r="KOJ84" s="265"/>
      <c r="KOK84" s="265"/>
      <c r="KOL84" s="265"/>
      <c r="KOM84" s="265"/>
      <c r="KON84" s="265"/>
      <c r="KOO84" s="265"/>
      <c r="KOP84" s="265"/>
      <c r="KOQ84" s="265"/>
      <c r="KOR84" s="265"/>
      <c r="KOS84" s="265"/>
      <c r="KOT84" s="265" t="s">
        <v>457</v>
      </c>
      <c r="KOU84" s="265"/>
      <c r="KOV84" s="265"/>
      <c r="KOW84" s="265"/>
      <c r="KOX84" s="265"/>
      <c r="KOY84" s="265"/>
      <c r="KOZ84" s="265"/>
      <c r="KPA84" s="265"/>
      <c r="KPB84" s="265"/>
      <c r="KPC84" s="265"/>
      <c r="KPD84" s="265"/>
      <c r="KPE84" s="265"/>
      <c r="KPF84" s="265"/>
      <c r="KPG84" s="265"/>
      <c r="KPH84" s="265"/>
      <c r="KPI84" s="265"/>
      <c r="KPJ84" s="265" t="s">
        <v>457</v>
      </c>
      <c r="KPK84" s="265"/>
      <c r="KPL84" s="265"/>
      <c r="KPM84" s="265"/>
      <c r="KPN84" s="265"/>
      <c r="KPO84" s="265"/>
      <c r="KPP84" s="265"/>
      <c r="KPQ84" s="265"/>
      <c r="KPR84" s="265"/>
      <c r="KPS84" s="265"/>
      <c r="KPT84" s="265"/>
      <c r="KPU84" s="265"/>
      <c r="KPV84" s="265"/>
      <c r="KPW84" s="265"/>
      <c r="KPX84" s="265"/>
      <c r="KPY84" s="265"/>
      <c r="KPZ84" s="265" t="s">
        <v>457</v>
      </c>
      <c r="KQA84" s="265"/>
      <c r="KQB84" s="265"/>
      <c r="KQC84" s="265"/>
      <c r="KQD84" s="265"/>
      <c r="KQE84" s="265"/>
      <c r="KQF84" s="265"/>
      <c r="KQG84" s="265"/>
      <c r="KQH84" s="265"/>
      <c r="KQI84" s="265"/>
      <c r="KQJ84" s="265"/>
      <c r="KQK84" s="265"/>
      <c r="KQL84" s="265"/>
      <c r="KQM84" s="265"/>
      <c r="KQN84" s="265"/>
      <c r="KQO84" s="265"/>
      <c r="KQP84" s="265" t="s">
        <v>457</v>
      </c>
      <c r="KQQ84" s="265"/>
      <c r="KQR84" s="265"/>
      <c r="KQS84" s="265"/>
      <c r="KQT84" s="265"/>
      <c r="KQU84" s="265"/>
      <c r="KQV84" s="265"/>
      <c r="KQW84" s="265"/>
      <c r="KQX84" s="265"/>
      <c r="KQY84" s="265"/>
      <c r="KQZ84" s="265"/>
      <c r="KRA84" s="265"/>
      <c r="KRB84" s="265"/>
      <c r="KRC84" s="265"/>
      <c r="KRD84" s="265"/>
      <c r="KRE84" s="265"/>
      <c r="KRF84" s="265" t="s">
        <v>457</v>
      </c>
      <c r="KRG84" s="265"/>
      <c r="KRH84" s="265"/>
      <c r="KRI84" s="265"/>
      <c r="KRJ84" s="265"/>
      <c r="KRK84" s="265"/>
      <c r="KRL84" s="265"/>
      <c r="KRM84" s="265"/>
      <c r="KRN84" s="265"/>
      <c r="KRO84" s="265"/>
      <c r="KRP84" s="265"/>
      <c r="KRQ84" s="265"/>
      <c r="KRR84" s="265"/>
      <c r="KRS84" s="265"/>
      <c r="KRT84" s="265"/>
      <c r="KRU84" s="265"/>
      <c r="KRV84" s="265" t="s">
        <v>457</v>
      </c>
      <c r="KRW84" s="265"/>
      <c r="KRX84" s="265"/>
      <c r="KRY84" s="265"/>
      <c r="KRZ84" s="265"/>
      <c r="KSA84" s="265"/>
      <c r="KSB84" s="265"/>
      <c r="KSC84" s="265"/>
      <c r="KSD84" s="265"/>
      <c r="KSE84" s="265"/>
      <c r="KSF84" s="265"/>
      <c r="KSG84" s="265"/>
      <c r="KSH84" s="265"/>
      <c r="KSI84" s="265"/>
      <c r="KSJ84" s="265"/>
      <c r="KSK84" s="265"/>
      <c r="KSL84" s="265" t="s">
        <v>457</v>
      </c>
      <c r="KSM84" s="265"/>
      <c r="KSN84" s="265"/>
      <c r="KSO84" s="265"/>
      <c r="KSP84" s="265"/>
      <c r="KSQ84" s="265"/>
      <c r="KSR84" s="265"/>
      <c r="KSS84" s="265"/>
      <c r="KST84" s="265"/>
      <c r="KSU84" s="265"/>
      <c r="KSV84" s="265"/>
      <c r="KSW84" s="265"/>
      <c r="KSX84" s="265"/>
      <c r="KSY84" s="265"/>
      <c r="KSZ84" s="265"/>
      <c r="KTA84" s="265"/>
      <c r="KTB84" s="265" t="s">
        <v>457</v>
      </c>
      <c r="KTC84" s="265"/>
      <c r="KTD84" s="265"/>
      <c r="KTE84" s="265"/>
      <c r="KTF84" s="265"/>
      <c r="KTG84" s="265"/>
      <c r="KTH84" s="265"/>
      <c r="KTI84" s="265"/>
      <c r="KTJ84" s="265"/>
      <c r="KTK84" s="265"/>
      <c r="KTL84" s="265"/>
      <c r="KTM84" s="265"/>
      <c r="KTN84" s="265"/>
      <c r="KTO84" s="265"/>
      <c r="KTP84" s="265"/>
      <c r="KTQ84" s="265"/>
      <c r="KTR84" s="265" t="s">
        <v>457</v>
      </c>
      <c r="KTS84" s="265"/>
      <c r="KTT84" s="265"/>
      <c r="KTU84" s="265"/>
      <c r="KTV84" s="265"/>
      <c r="KTW84" s="265"/>
      <c r="KTX84" s="265"/>
      <c r="KTY84" s="265"/>
      <c r="KTZ84" s="265"/>
      <c r="KUA84" s="265"/>
      <c r="KUB84" s="265"/>
      <c r="KUC84" s="265"/>
      <c r="KUD84" s="265"/>
      <c r="KUE84" s="265"/>
      <c r="KUF84" s="265"/>
      <c r="KUG84" s="265"/>
      <c r="KUH84" s="265" t="s">
        <v>457</v>
      </c>
      <c r="KUI84" s="265"/>
      <c r="KUJ84" s="265"/>
      <c r="KUK84" s="265"/>
      <c r="KUL84" s="265"/>
      <c r="KUM84" s="265"/>
      <c r="KUN84" s="265"/>
      <c r="KUO84" s="265"/>
      <c r="KUP84" s="265"/>
      <c r="KUQ84" s="265"/>
      <c r="KUR84" s="265"/>
      <c r="KUS84" s="265"/>
      <c r="KUT84" s="265"/>
      <c r="KUU84" s="265"/>
      <c r="KUV84" s="265"/>
      <c r="KUW84" s="265"/>
      <c r="KUX84" s="265" t="s">
        <v>457</v>
      </c>
      <c r="KUY84" s="265"/>
      <c r="KUZ84" s="265"/>
      <c r="KVA84" s="265"/>
      <c r="KVB84" s="265"/>
      <c r="KVC84" s="265"/>
      <c r="KVD84" s="265"/>
      <c r="KVE84" s="265"/>
      <c r="KVF84" s="265"/>
      <c r="KVG84" s="265"/>
      <c r="KVH84" s="265"/>
      <c r="KVI84" s="265"/>
      <c r="KVJ84" s="265"/>
      <c r="KVK84" s="265"/>
      <c r="KVL84" s="265"/>
      <c r="KVM84" s="265"/>
      <c r="KVN84" s="265" t="s">
        <v>457</v>
      </c>
      <c r="KVO84" s="265"/>
      <c r="KVP84" s="265"/>
      <c r="KVQ84" s="265"/>
      <c r="KVR84" s="265"/>
      <c r="KVS84" s="265"/>
      <c r="KVT84" s="265"/>
      <c r="KVU84" s="265"/>
      <c r="KVV84" s="265"/>
      <c r="KVW84" s="265"/>
      <c r="KVX84" s="265"/>
      <c r="KVY84" s="265"/>
      <c r="KVZ84" s="265"/>
      <c r="KWA84" s="265"/>
      <c r="KWB84" s="265"/>
      <c r="KWC84" s="265"/>
      <c r="KWD84" s="265" t="s">
        <v>457</v>
      </c>
      <c r="KWE84" s="265"/>
      <c r="KWF84" s="265"/>
      <c r="KWG84" s="265"/>
      <c r="KWH84" s="265"/>
      <c r="KWI84" s="265"/>
      <c r="KWJ84" s="265"/>
      <c r="KWK84" s="265"/>
      <c r="KWL84" s="265"/>
      <c r="KWM84" s="265"/>
      <c r="KWN84" s="265"/>
      <c r="KWO84" s="265"/>
      <c r="KWP84" s="265"/>
      <c r="KWQ84" s="265"/>
      <c r="KWR84" s="265"/>
      <c r="KWS84" s="265"/>
      <c r="KWT84" s="265" t="s">
        <v>457</v>
      </c>
      <c r="KWU84" s="265"/>
      <c r="KWV84" s="265"/>
      <c r="KWW84" s="265"/>
      <c r="KWX84" s="265"/>
      <c r="KWY84" s="265"/>
      <c r="KWZ84" s="265"/>
      <c r="KXA84" s="265"/>
      <c r="KXB84" s="265"/>
      <c r="KXC84" s="265"/>
      <c r="KXD84" s="265"/>
      <c r="KXE84" s="265"/>
      <c r="KXF84" s="265"/>
      <c r="KXG84" s="265"/>
      <c r="KXH84" s="265"/>
      <c r="KXI84" s="265"/>
      <c r="KXJ84" s="265" t="s">
        <v>457</v>
      </c>
      <c r="KXK84" s="265"/>
      <c r="KXL84" s="265"/>
      <c r="KXM84" s="265"/>
      <c r="KXN84" s="265"/>
      <c r="KXO84" s="265"/>
      <c r="KXP84" s="265"/>
      <c r="KXQ84" s="265"/>
      <c r="KXR84" s="265"/>
      <c r="KXS84" s="265"/>
      <c r="KXT84" s="265"/>
      <c r="KXU84" s="265"/>
      <c r="KXV84" s="265"/>
      <c r="KXW84" s="265"/>
      <c r="KXX84" s="265"/>
      <c r="KXY84" s="265"/>
      <c r="KXZ84" s="265" t="s">
        <v>457</v>
      </c>
      <c r="KYA84" s="265"/>
      <c r="KYB84" s="265"/>
      <c r="KYC84" s="265"/>
      <c r="KYD84" s="265"/>
      <c r="KYE84" s="265"/>
      <c r="KYF84" s="265"/>
      <c r="KYG84" s="265"/>
      <c r="KYH84" s="265"/>
      <c r="KYI84" s="265"/>
      <c r="KYJ84" s="265"/>
      <c r="KYK84" s="265"/>
      <c r="KYL84" s="265"/>
      <c r="KYM84" s="265"/>
      <c r="KYN84" s="265"/>
      <c r="KYO84" s="265"/>
      <c r="KYP84" s="265" t="s">
        <v>457</v>
      </c>
      <c r="KYQ84" s="265"/>
      <c r="KYR84" s="265"/>
      <c r="KYS84" s="265"/>
      <c r="KYT84" s="265"/>
      <c r="KYU84" s="265"/>
      <c r="KYV84" s="265"/>
      <c r="KYW84" s="265"/>
      <c r="KYX84" s="265"/>
      <c r="KYY84" s="265"/>
      <c r="KYZ84" s="265"/>
      <c r="KZA84" s="265"/>
      <c r="KZB84" s="265"/>
      <c r="KZC84" s="265"/>
      <c r="KZD84" s="265"/>
      <c r="KZE84" s="265"/>
      <c r="KZF84" s="265" t="s">
        <v>457</v>
      </c>
      <c r="KZG84" s="265"/>
      <c r="KZH84" s="265"/>
      <c r="KZI84" s="265"/>
      <c r="KZJ84" s="265"/>
      <c r="KZK84" s="265"/>
      <c r="KZL84" s="265"/>
      <c r="KZM84" s="265"/>
      <c r="KZN84" s="265"/>
      <c r="KZO84" s="265"/>
      <c r="KZP84" s="265"/>
      <c r="KZQ84" s="265"/>
      <c r="KZR84" s="265"/>
      <c r="KZS84" s="265"/>
      <c r="KZT84" s="265"/>
      <c r="KZU84" s="265"/>
      <c r="KZV84" s="265" t="s">
        <v>457</v>
      </c>
      <c r="KZW84" s="265"/>
      <c r="KZX84" s="265"/>
      <c r="KZY84" s="265"/>
      <c r="KZZ84" s="265"/>
      <c r="LAA84" s="265"/>
      <c r="LAB84" s="265"/>
      <c r="LAC84" s="265"/>
      <c r="LAD84" s="265"/>
      <c r="LAE84" s="265"/>
      <c r="LAF84" s="265"/>
      <c r="LAG84" s="265"/>
      <c r="LAH84" s="265"/>
      <c r="LAI84" s="265"/>
      <c r="LAJ84" s="265"/>
      <c r="LAK84" s="265"/>
      <c r="LAL84" s="265" t="s">
        <v>457</v>
      </c>
      <c r="LAM84" s="265"/>
      <c r="LAN84" s="265"/>
      <c r="LAO84" s="265"/>
      <c r="LAP84" s="265"/>
      <c r="LAQ84" s="265"/>
      <c r="LAR84" s="265"/>
      <c r="LAS84" s="265"/>
      <c r="LAT84" s="265"/>
      <c r="LAU84" s="265"/>
      <c r="LAV84" s="265"/>
      <c r="LAW84" s="265"/>
      <c r="LAX84" s="265"/>
      <c r="LAY84" s="265"/>
      <c r="LAZ84" s="265"/>
      <c r="LBA84" s="265"/>
      <c r="LBB84" s="265" t="s">
        <v>457</v>
      </c>
      <c r="LBC84" s="265"/>
      <c r="LBD84" s="265"/>
      <c r="LBE84" s="265"/>
      <c r="LBF84" s="265"/>
      <c r="LBG84" s="265"/>
      <c r="LBH84" s="265"/>
      <c r="LBI84" s="265"/>
      <c r="LBJ84" s="265"/>
      <c r="LBK84" s="265"/>
      <c r="LBL84" s="265"/>
      <c r="LBM84" s="265"/>
      <c r="LBN84" s="265"/>
      <c r="LBO84" s="265"/>
      <c r="LBP84" s="265"/>
      <c r="LBQ84" s="265"/>
      <c r="LBR84" s="265" t="s">
        <v>457</v>
      </c>
      <c r="LBS84" s="265"/>
      <c r="LBT84" s="265"/>
      <c r="LBU84" s="265"/>
      <c r="LBV84" s="265"/>
      <c r="LBW84" s="265"/>
      <c r="LBX84" s="265"/>
      <c r="LBY84" s="265"/>
      <c r="LBZ84" s="265"/>
      <c r="LCA84" s="265"/>
      <c r="LCB84" s="265"/>
      <c r="LCC84" s="265"/>
      <c r="LCD84" s="265"/>
      <c r="LCE84" s="265"/>
      <c r="LCF84" s="265"/>
      <c r="LCG84" s="265"/>
      <c r="LCH84" s="265" t="s">
        <v>457</v>
      </c>
      <c r="LCI84" s="265"/>
      <c r="LCJ84" s="265"/>
      <c r="LCK84" s="265"/>
      <c r="LCL84" s="265"/>
      <c r="LCM84" s="265"/>
      <c r="LCN84" s="265"/>
      <c r="LCO84" s="265"/>
      <c r="LCP84" s="265"/>
      <c r="LCQ84" s="265"/>
      <c r="LCR84" s="265"/>
      <c r="LCS84" s="265"/>
      <c r="LCT84" s="265"/>
      <c r="LCU84" s="265"/>
      <c r="LCV84" s="265"/>
      <c r="LCW84" s="265"/>
      <c r="LCX84" s="265" t="s">
        <v>457</v>
      </c>
      <c r="LCY84" s="265"/>
      <c r="LCZ84" s="265"/>
      <c r="LDA84" s="265"/>
      <c r="LDB84" s="265"/>
      <c r="LDC84" s="265"/>
      <c r="LDD84" s="265"/>
      <c r="LDE84" s="265"/>
      <c r="LDF84" s="265"/>
      <c r="LDG84" s="265"/>
      <c r="LDH84" s="265"/>
      <c r="LDI84" s="265"/>
      <c r="LDJ84" s="265"/>
      <c r="LDK84" s="265"/>
      <c r="LDL84" s="265"/>
      <c r="LDM84" s="265"/>
      <c r="LDN84" s="265" t="s">
        <v>457</v>
      </c>
      <c r="LDO84" s="265"/>
      <c r="LDP84" s="265"/>
      <c r="LDQ84" s="265"/>
      <c r="LDR84" s="265"/>
      <c r="LDS84" s="265"/>
      <c r="LDT84" s="265"/>
      <c r="LDU84" s="265"/>
      <c r="LDV84" s="265"/>
      <c r="LDW84" s="265"/>
      <c r="LDX84" s="265"/>
      <c r="LDY84" s="265"/>
      <c r="LDZ84" s="265"/>
      <c r="LEA84" s="265"/>
      <c r="LEB84" s="265"/>
      <c r="LEC84" s="265"/>
      <c r="LED84" s="265" t="s">
        <v>457</v>
      </c>
      <c r="LEE84" s="265"/>
      <c r="LEF84" s="265"/>
      <c r="LEG84" s="265"/>
      <c r="LEH84" s="265"/>
      <c r="LEI84" s="265"/>
      <c r="LEJ84" s="265"/>
      <c r="LEK84" s="265"/>
      <c r="LEL84" s="265"/>
      <c r="LEM84" s="265"/>
      <c r="LEN84" s="265"/>
      <c r="LEO84" s="265"/>
      <c r="LEP84" s="265"/>
      <c r="LEQ84" s="265"/>
      <c r="LER84" s="265"/>
      <c r="LES84" s="265"/>
      <c r="LET84" s="265" t="s">
        <v>457</v>
      </c>
      <c r="LEU84" s="265"/>
      <c r="LEV84" s="265"/>
      <c r="LEW84" s="265"/>
      <c r="LEX84" s="265"/>
      <c r="LEY84" s="265"/>
      <c r="LEZ84" s="265"/>
      <c r="LFA84" s="265"/>
      <c r="LFB84" s="265"/>
      <c r="LFC84" s="265"/>
      <c r="LFD84" s="265"/>
      <c r="LFE84" s="265"/>
      <c r="LFF84" s="265"/>
      <c r="LFG84" s="265"/>
      <c r="LFH84" s="265"/>
      <c r="LFI84" s="265"/>
      <c r="LFJ84" s="265" t="s">
        <v>457</v>
      </c>
      <c r="LFK84" s="265"/>
      <c r="LFL84" s="265"/>
      <c r="LFM84" s="265"/>
      <c r="LFN84" s="265"/>
      <c r="LFO84" s="265"/>
      <c r="LFP84" s="265"/>
      <c r="LFQ84" s="265"/>
      <c r="LFR84" s="265"/>
      <c r="LFS84" s="265"/>
      <c r="LFT84" s="265"/>
      <c r="LFU84" s="265"/>
      <c r="LFV84" s="265"/>
      <c r="LFW84" s="265"/>
      <c r="LFX84" s="265"/>
      <c r="LFY84" s="265"/>
      <c r="LFZ84" s="265" t="s">
        <v>457</v>
      </c>
      <c r="LGA84" s="265"/>
      <c r="LGB84" s="265"/>
      <c r="LGC84" s="265"/>
      <c r="LGD84" s="265"/>
      <c r="LGE84" s="265"/>
      <c r="LGF84" s="265"/>
      <c r="LGG84" s="265"/>
      <c r="LGH84" s="265"/>
      <c r="LGI84" s="265"/>
      <c r="LGJ84" s="265"/>
      <c r="LGK84" s="265"/>
      <c r="LGL84" s="265"/>
      <c r="LGM84" s="265"/>
      <c r="LGN84" s="265"/>
      <c r="LGO84" s="265"/>
      <c r="LGP84" s="265" t="s">
        <v>457</v>
      </c>
      <c r="LGQ84" s="265"/>
      <c r="LGR84" s="265"/>
      <c r="LGS84" s="265"/>
      <c r="LGT84" s="265"/>
      <c r="LGU84" s="265"/>
      <c r="LGV84" s="265"/>
      <c r="LGW84" s="265"/>
      <c r="LGX84" s="265"/>
      <c r="LGY84" s="265"/>
      <c r="LGZ84" s="265"/>
      <c r="LHA84" s="265"/>
      <c r="LHB84" s="265"/>
      <c r="LHC84" s="265"/>
      <c r="LHD84" s="265"/>
      <c r="LHE84" s="265"/>
      <c r="LHF84" s="265" t="s">
        <v>457</v>
      </c>
      <c r="LHG84" s="265"/>
      <c r="LHH84" s="265"/>
      <c r="LHI84" s="265"/>
      <c r="LHJ84" s="265"/>
      <c r="LHK84" s="265"/>
      <c r="LHL84" s="265"/>
      <c r="LHM84" s="265"/>
      <c r="LHN84" s="265"/>
      <c r="LHO84" s="265"/>
      <c r="LHP84" s="265"/>
      <c r="LHQ84" s="265"/>
      <c r="LHR84" s="265"/>
      <c r="LHS84" s="265"/>
      <c r="LHT84" s="265"/>
      <c r="LHU84" s="265"/>
      <c r="LHV84" s="265" t="s">
        <v>457</v>
      </c>
      <c r="LHW84" s="265"/>
      <c r="LHX84" s="265"/>
      <c r="LHY84" s="265"/>
      <c r="LHZ84" s="265"/>
      <c r="LIA84" s="265"/>
      <c r="LIB84" s="265"/>
      <c r="LIC84" s="265"/>
      <c r="LID84" s="265"/>
      <c r="LIE84" s="265"/>
      <c r="LIF84" s="265"/>
      <c r="LIG84" s="265"/>
      <c r="LIH84" s="265"/>
      <c r="LII84" s="265"/>
      <c r="LIJ84" s="265"/>
      <c r="LIK84" s="265"/>
      <c r="LIL84" s="265" t="s">
        <v>457</v>
      </c>
      <c r="LIM84" s="265"/>
      <c r="LIN84" s="265"/>
      <c r="LIO84" s="265"/>
      <c r="LIP84" s="265"/>
      <c r="LIQ84" s="265"/>
      <c r="LIR84" s="265"/>
      <c r="LIS84" s="265"/>
      <c r="LIT84" s="265"/>
      <c r="LIU84" s="265"/>
      <c r="LIV84" s="265"/>
      <c r="LIW84" s="265"/>
      <c r="LIX84" s="265"/>
      <c r="LIY84" s="265"/>
      <c r="LIZ84" s="265"/>
      <c r="LJA84" s="265"/>
      <c r="LJB84" s="265" t="s">
        <v>457</v>
      </c>
      <c r="LJC84" s="265"/>
      <c r="LJD84" s="265"/>
      <c r="LJE84" s="265"/>
      <c r="LJF84" s="265"/>
      <c r="LJG84" s="265"/>
      <c r="LJH84" s="265"/>
      <c r="LJI84" s="265"/>
      <c r="LJJ84" s="265"/>
      <c r="LJK84" s="265"/>
      <c r="LJL84" s="265"/>
      <c r="LJM84" s="265"/>
      <c r="LJN84" s="265"/>
      <c r="LJO84" s="265"/>
      <c r="LJP84" s="265"/>
      <c r="LJQ84" s="265"/>
      <c r="LJR84" s="265" t="s">
        <v>457</v>
      </c>
      <c r="LJS84" s="265"/>
      <c r="LJT84" s="265"/>
      <c r="LJU84" s="265"/>
      <c r="LJV84" s="265"/>
      <c r="LJW84" s="265"/>
      <c r="LJX84" s="265"/>
      <c r="LJY84" s="265"/>
      <c r="LJZ84" s="265"/>
      <c r="LKA84" s="265"/>
      <c r="LKB84" s="265"/>
      <c r="LKC84" s="265"/>
      <c r="LKD84" s="265"/>
      <c r="LKE84" s="265"/>
      <c r="LKF84" s="265"/>
      <c r="LKG84" s="265"/>
      <c r="LKH84" s="265" t="s">
        <v>457</v>
      </c>
      <c r="LKI84" s="265"/>
      <c r="LKJ84" s="265"/>
      <c r="LKK84" s="265"/>
      <c r="LKL84" s="265"/>
      <c r="LKM84" s="265"/>
      <c r="LKN84" s="265"/>
      <c r="LKO84" s="265"/>
      <c r="LKP84" s="265"/>
      <c r="LKQ84" s="265"/>
      <c r="LKR84" s="265"/>
      <c r="LKS84" s="265"/>
      <c r="LKT84" s="265"/>
      <c r="LKU84" s="265"/>
      <c r="LKV84" s="265"/>
      <c r="LKW84" s="265"/>
      <c r="LKX84" s="265" t="s">
        <v>457</v>
      </c>
      <c r="LKY84" s="265"/>
      <c r="LKZ84" s="265"/>
      <c r="LLA84" s="265"/>
      <c r="LLB84" s="265"/>
      <c r="LLC84" s="265"/>
      <c r="LLD84" s="265"/>
      <c r="LLE84" s="265"/>
      <c r="LLF84" s="265"/>
      <c r="LLG84" s="265"/>
      <c r="LLH84" s="265"/>
      <c r="LLI84" s="265"/>
      <c r="LLJ84" s="265"/>
      <c r="LLK84" s="265"/>
      <c r="LLL84" s="265"/>
      <c r="LLM84" s="265"/>
      <c r="LLN84" s="265" t="s">
        <v>457</v>
      </c>
      <c r="LLO84" s="265"/>
      <c r="LLP84" s="265"/>
      <c r="LLQ84" s="265"/>
      <c r="LLR84" s="265"/>
      <c r="LLS84" s="265"/>
      <c r="LLT84" s="265"/>
      <c r="LLU84" s="265"/>
      <c r="LLV84" s="265"/>
      <c r="LLW84" s="265"/>
      <c r="LLX84" s="265"/>
      <c r="LLY84" s="265"/>
      <c r="LLZ84" s="265"/>
      <c r="LMA84" s="265"/>
      <c r="LMB84" s="265"/>
      <c r="LMC84" s="265"/>
      <c r="LMD84" s="265" t="s">
        <v>457</v>
      </c>
      <c r="LME84" s="265"/>
      <c r="LMF84" s="265"/>
      <c r="LMG84" s="265"/>
      <c r="LMH84" s="265"/>
      <c r="LMI84" s="265"/>
      <c r="LMJ84" s="265"/>
      <c r="LMK84" s="265"/>
      <c r="LML84" s="265"/>
      <c r="LMM84" s="265"/>
      <c r="LMN84" s="265"/>
      <c r="LMO84" s="265"/>
      <c r="LMP84" s="265"/>
      <c r="LMQ84" s="265"/>
      <c r="LMR84" s="265"/>
      <c r="LMS84" s="265"/>
      <c r="LMT84" s="265" t="s">
        <v>457</v>
      </c>
      <c r="LMU84" s="265"/>
      <c r="LMV84" s="265"/>
      <c r="LMW84" s="265"/>
      <c r="LMX84" s="265"/>
      <c r="LMY84" s="265"/>
      <c r="LMZ84" s="265"/>
      <c r="LNA84" s="265"/>
      <c r="LNB84" s="265"/>
      <c r="LNC84" s="265"/>
      <c r="LND84" s="265"/>
      <c r="LNE84" s="265"/>
      <c r="LNF84" s="265"/>
      <c r="LNG84" s="265"/>
      <c r="LNH84" s="265"/>
      <c r="LNI84" s="265"/>
      <c r="LNJ84" s="265" t="s">
        <v>457</v>
      </c>
      <c r="LNK84" s="265"/>
      <c r="LNL84" s="265"/>
      <c r="LNM84" s="265"/>
      <c r="LNN84" s="265"/>
      <c r="LNO84" s="265"/>
      <c r="LNP84" s="265"/>
      <c r="LNQ84" s="265"/>
      <c r="LNR84" s="265"/>
      <c r="LNS84" s="265"/>
      <c r="LNT84" s="265"/>
      <c r="LNU84" s="265"/>
      <c r="LNV84" s="265"/>
      <c r="LNW84" s="265"/>
      <c r="LNX84" s="265"/>
      <c r="LNY84" s="265"/>
      <c r="LNZ84" s="265" t="s">
        <v>457</v>
      </c>
      <c r="LOA84" s="265"/>
      <c r="LOB84" s="265"/>
      <c r="LOC84" s="265"/>
      <c r="LOD84" s="265"/>
      <c r="LOE84" s="265"/>
      <c r="LOF84" s="265"/>
      <c r="LOG84" s="265"/>
      <c r="LOH84" s="265"/>
      <c r="LOI84" s="265"/>
      <c r="LOJ84" s="265"/>
      <c r="LOK84" s="265"/>
      <c r="LOL84" s="265"/>
      <c r="LOM84" s="265"/>
      <c r="LON84" s="265"/>
      <c r="LOO84" s="265"/>
      <c r="LOP84" s="265" t="s">
        <v>457</v>
      </c>
      <c r="LOQ84" s="265"/>
      <c r="LOR84" s="265"/>
      <c r="LOS84" s="265"/>
      <c r="LOT84" s="265"/>
      <c r="LOU84" s="265"/>
      <c r="LOV84" s="265"/>
      <c r="LOW84" s="265"/>
      <c r="LOX84" s="265"/>
      <c r="LOY84" s="265"/>
      <c r="LOZ84" s="265"/>
      <c r="LPA84" s="265"/>
      <c r="LPB84" s="265"/>
      <c r="LPC84" s="265"/>
      <c r="LPD84" s="265"/>
      <c r="LPE84" s="265"/>
      <c r="LPF84" s="265" t="s">
        <v>457</v>
      </c>
      <c r="LPG84" s="265"/>
      <c r="LPH84" s="265"/>
      <c r="LPI84" s="265"/>
      <c r="LPJ84" s="265"/>
      <c r="LPK84" s="265"/>
      <c r="LPL84" s="265"/>
      <c r="LPM84" s="265"/>
      <c r="LPN84" s="265"/>
      <c r="LPO84" s="265"/>
      <c r="LPP84" s="265"/>
      <c r="LPQ84" s="265"/>
      <c r="LPR84" s="265"/>
      <c r="LPS84" s="265"/>
      <c r="LPT84" s="265"/>
      <c r="LPU84" s="265"/>
      <c r="LPV84" s="265" t="s">
        <v>457</v>
      </c>
      <c r="LPW84" s="265"/>
      <c r="LPX84" s="265"/>
      <c r="LPY84" s="265"/>
      <c r="LPZ84" s="265"/>
      <c r="LQA84" s="265"/>
      <c r="LQB84" s="265"/>
      <c r="LQC84" s="265"/>
      <c r="LQD84" s="265"/>
      <c r="LQE84" s="265"/>
      <c r="LQF84" s="265"/>
      <c r="LQG84" s="265"/>
      <c r="LQH84" s="265"/>
      <c r="LQI84" s="265"/>
      <c r="LQJ84" s="265"/>
      <c r="LQK84" s="265"/>
      <c r="LQL84" s="265" t="s">
        <v>457</v>
      </c>
      <c r="LQM84" s="265"/>
      <c r="LQN84" s="265"/>
      <c r="LQO84" s="265"/>
      <c r="LQP84" s="265"/>
      <c r="LQQ84" s="265"/>
      <c r="LQR84" s="265"/>
      <c r="LQS84" s="265"/>
      <c r="LQT84" s="265"/>
      <c r="LQU84" s="265"/>
      <c r="LQV84" s="265"/>
      <c r="LQW84" s="265"/>
      <c r="LQX84" s="265"/>
      <c r="LQY84" s="265"/>
      <c r="LQZ84" s="265"/>
      <c r="LRA84" s="265"/>
      <c r="LRB84" s="265" t="s">
        <v>457</v>
      </c>
      <c r="LRC84" s="265"/>
      <c r="LRD84" s="265"/>
      <c r="LRE84" s="265"/>
      <c r="LRF84" s="265"/>
      <c r="LRG84" s="265"/>
      <c r="LRH84" s="265"/>
      <c r="LRI84" s="265"/>
      <c r="LRJ84" s="265"/>
      <c r="LRK84" s="265"/>
      <c r="LRL84" s="265"/>
      <c r="LRM84" s="265"/>
      <c r="LRN84" s="265"/>
      <c r="LRO84" s="265"/>
      <c r="LRP84" s="265"/>
      <c r="LRQ84" s="265"/>
      <c r="LRR84" s="265" t="s">
        <v>457</v>
      </c>
      <c r="LRS84" s="265"/>
      <c r="LRT84" s="265"/>
      <c r="LRU84" s="265"/>
      <c r="LRV84" s="265"/>
      <c r="LRW84" s="265"/>
      <c r="LRX84" s="265"/>
      <c r="LRY84" s="265"/>
      <c r="LRZ84" s="265"/>
      <c r="LSA84" s="265"/>
      <c r="LSB84" s="265"/>
      <c r="LSC84" s="265"/>
      <c r="LSD84" s="265"/>
      <c r="LSE84" s="265"/>
      <c r="LSF84" s="265"/>
      <c r="LSG84" s="265"/>
      <c r="LSH84" s="265" t="s">
        <v>457</v>
      </c>
      <c r="LSI84" s="265"/>
      <c r="LSJ84" s="265"/>
      <c r="LSK84" s="265"/>
      <c r="LSL84" s="265"/>
      <c r="LSM84" s="265"/>
      <c r="LSN84" s="265"/>
      <c r="LSO84" s="265"/>
      <c r="LSP84" s="265"/>
      <c r="LSQ84" s="265"/>
      <c r="LSR84" s="265"/>
      <c r="LSS84" s="265"/>
      <c r="LST84" s="265"/>
      <c r="LSU84" s="265"/>
      <c r="LSV84" s="265"/>
      <c r="LSW84" s="265"/>
      <c r="LSX84" s="265" t="s">
        <v>457</v>
      </c>
      <c r="LSY84" s="265"/>
      <c r="LSZ84" s="265"/>
      <c r="LTA84" s="265"/>
      <c r="LTB84" s="265"/>
      <c r="LTC84" s="265"/>
      <c r="LTD84" s="265"/>
      <c r="LTE84" s="265"/>
      <c r="LTF84" s="265"/>
      <c r="LTG84" s="265"/>
      <c r="LTH84" s="265"/>
      <c r="LTI84" s="265"/>
      <c r="LTJ84" s="265"/>
      <c r="LTK84" s="265"/>
      <c r="LTL84" s="265"/>
      <c r="LTM84" s="265"/>
      <c r="LTN84" s="265" t="s">
        <v>457</v>
      </c>
      <c r="LTO84" s="265"/>
      <c r="LTP84" s="265"/>
      <c r="LTQ84" s="265"/>
      <c r="LTR84" s="265"/>
      <c r="LTS84" s="265"/>
      <c r="LTT84" s="265"/>
      <c r="LTU84" s="265"/>
      <c r="LTV84" s="265"/>
      <c r="LTW84" s="265"/>
      <c r="LTX84" s="265"/>
      <c r="LTY84" s="265"/>
      <c r="LTZ84" s="265"/>
      <c r="LUA84" s="265"/>
      <c r="LUB84" s="265"/>
      <c r="LUC84" s="265"/>
      <c r="LUD84" s="265" t="s">
        <v>457</v>
      </c>
      <c r="LUE84" s="265"/>
      <c r="LUF84" s="265"/>
      <c r="LUG84" s="265"/>
      <c r="LUH84" s="265"/>
      <c r="LUI84" s="265"/>
      <c r="LUJ84" s="265"/>
      <c r="LUK84" s="265"/>
      <c r="LUL84" s="265"/>
      <c r="LUM84" s="265"/>
      <c r="LUN84" s="265"/>
      <c r="LUO84" s="265"/>
      <c r="LUP84" s="265"/>
      <c r="LUQ84" s="265"/>
      <c r="LUR84" s="265"/>
      <c r="LUS84" s="265"/>
      <c r="LUT84" s="265" t="s">
        <v>457</v>
      </c>
      <c r="LUU84" s="265"/>
      <c r="LUV84" s="265"/>
      <c r="LUW84" s="265"/>
      <c r="LUX84" s="265"/>
      <c r="LUY84" s="265"/>
      <c r="LUZ84" s="265"/>
      <c r="LVA84" s="265"/>
      <c r="LVB84" s="265"/>
      <c r="LVC84" s="265"/>
      <c r="LVD84" s="265"/>
      <c r="LVE84" s="265"/>
      <c r="LVF84" s="265"/>
      <c r="LVG84" s="265"/>
      <c r="LVH84" s="265"/>
      <c r="LVI84" s="265"/>
      <c r="LVJ84" s="265" t="s">
        <v>457</v>
      </c>
      <c r="LVK84" s="265"/>
      <c r="LVL84" s="265"/>
      <c r="LVM84" s="265"/>
      <c r="LVN84" s="265"/>
      <c r="LVO84" s="265"/>
      <c r="LVP84" s="265"/>
      <c r="LVQ84" s="265"/>
      <c r="LVR84" s="265"/>
      <c r="LVS84" s="265"/>
      <c r="LVT84" s="265"/>
      <c r="LVU84" s="265"/>
      <c r="LVV84" s="265"/>
      <c r="LVW84" s="265"/>
      <c r="LVX84" s="265"/>
      <c r="LVY84" s="265"/>
      <c r="LVZ84" s="265" t="s">
        <v>457</v>
      </c>
      <c r="LWA84" s="265"/>
      <c r="LWB84" s="265"/>
      <c r="LWC84" s="265"/>
      <c r="LWD84" s="265"/>
      <c r="LWE84" s="265"/>
      <c r="LWF84" s="265"/>
      <c r="LWG84" s="265"/>
      <c r="LWH84" s="265"/>
      <c r="LWI84" s="265"/>
      <c r="LWJ84" s="265"/>
      <c r="LWK84" s="265"/>
      <c r="LWL84" s="265"/>
      <c r="LWM84" s="265"/>
      <c r="LWN84" s="265"/>
      <c r="LWO84" s="265"/>
      <c r="LWP84" s="265" t="s">
        <v>457</v>
      </c>
      <c r="LWQ84" s="265"/>
      <c r="LWR84" s="265"/>
      <c r="LWS84" s="265"/>
      <c r="LWT84" s="265"/>
      <c r="LWU84" s="265"/>
      <c r="LWV84" s="265"/>
      <c r="LWW84" s="265"/>
      <c r="LWX84" s="265"/>
      <c r="LWY84" s="265"/>
      <c r="LWZ84" s="265"/>
      <c r="LXA84" s="265"/>
      <c r="LXB84" s="265"/>
      <c r="LXC84" s="265"/>
      <c r="LXD84" s="265"/>
      <c r="LXE84" s="265"/>
      <c r="LXF84" s="265" t="s">
        <v>457</v>
      </c>
      <c r="LXG84" s="265"/>
      <c r="LXH84" s="265"/>
      <c r="LXI84" s="265"/>
      <c r="LXJ84" s="265"/>
      <c r="LXK84" s="265"/>
      <c r="LXL84" s="265"/>
      <c r="LXM84" s="265"/>
      <c r="LXN84" s="265"/>
      <c r="LXO84" s="265"/>
      <c r="LXP84" s="265"/>
      <c r="LXQ84" s="265"/>
      <c r="LXR84" s="265"/>
      <c r="LXS84" s="265"/>
      <c r="LXT84" s="265"/>
      <c r="LXU84" s="265"/>
      <c r="LXV84" s="265" t="s">
        <v>457</v>
      </c>
      <c r="LXW84" s="265"/>
      <c r="LXX84" s="265"/>
      <c r="LXY84" s="265"/>
      <c r="LXZ84" s="265"/>
      <c r="LYA84" s="265"/>
      <c r="LYB84" s="265"/>
      <c r="LYC84" s="265"/>
      <c r="LYD84" s="265"/>
      <c r="LYE84" s="265"/>
      <c r="LYF84" s="265"/>
      <c r="LYG84" s="265"/>
      <c r="LYH84" s="265"/>
      <c r="LYI84" s="265"/>
      <c r="LYJ84" s="265"/>
      <c r="LYK84" s="265"/>
      <c r="LYL84" s="265" t="s">
        <v>457</v>
      </c>
      <c r="LYM84" s="265"/>
      <c r="LYN84" s="265"/>
      <c r="LYO84" s="265"/>
      <c r="LYP84" s="265"/>
      <c r="LYQ84" s="265"/>
      <c r="LYR84" s="265"/>
      <c r="LYS84" s="265"/>
      <c r="LYT84" s="265"/>
      <c r="LYU84" s="265"/>
      <c r="LYV84" s="265"/>
      <c r="LYW84" s="265"/>
      <c r="LYX84" s="265"/>
      <c r="LYY84" s="265"/>
      <c r="LYZ84" s="265"/>
      <c r="LZA84" s="265"/>
      <c r="LZB84" s="265" t="s">
        <v>457</v>
      </c>
      <c r="LZC84" s="265"/>
      <c r="LZD84" s="265"/>
      <c r="LZE84" s="265"/>
      <c r="LZF84" s="265"/>
      <c r="LZG84" s="265"/>
      <c r="LZH84" s="265"/>
      <c r="LZI84" s="265"/>
      <c r="LZJ84" s="265"/>
      <c r="LZK84" s="265"/>
      <c r="LZL84" s="265"/>
      <c r="LZM84" s="265"/>
      <c r="LZN84" s="265"/>
      <c r="LZO84" s="265"/>
      <c r="LZP84" s="265"/>
      <c r="LZQ84" s="265"/>
      <c r="LZR84" s="265" t="s">
        <v>457</v>
      </c>
      <c r="LZS84" s="265"/>
      <c r="LZT84" s="265"/>
      <c r="LZU84" s="265"/>
      <c r="LZV84" s="265"/>
      <c r="LZW84" s="265"/>
      <c r="LZX84" s="265"/>
      <c r="LZY84" s="265"/>
      <c r="LZZ84" s="265"/>
      <c r="MAA84" s="265"/>
      <c r="MAB84" s="265"/>
      <c r="MAC84" s="265"/>
      <c r="MAD84" s="265"/>
      <c r="MAE84" s="265"/>
      <c r="MAF84" s="265"/>
      <c r="MAG84" s="265"/>
      <c r="MAH84" s="265" t="s">
        <v>457</v>
      </c>
      <c r="MAI84" s="265"/>
      <c r="MAJ84" s="265"/>
      <c r="MAK84" s="265"/>
      <c r="MAL84" s="265"/>
      <c r="MAM84" s="265"/>
      <c r="MAN84" s="265"/>
      <c r="MAO84" s="265"/>
      <c r="MAP84" s="265"/>
      <c r="MAQ84" s="265"/>
      <c r="MAR84" s="265"/>
      <c r="MAS84" s="265"/>
      <c r="MAT84" s="265"/>
      <c r="MAU84" s="265"/>
      <c r="MAV84" s="265"/>
      <c r="MAW84" s="265"/>
      <c r="MAX84" s="265" t="s">
        <v>457</v>
      </c>
      <c r="MAY84" s="265"/>
      <c r="MAZ84" s="265"/>
      <c r="MBA84" s="265"/>
      <c r="MBB84" s="265"/>
      <c r="MBC84" s="265"/>
      <c r="MBD84" s="265"/>
      <c r="MBE84" s="265"/>
      <c r="MBF84" s="265"/>
      <c r="MBG84" s="265"/>
      <c r="MBH84" s="265"/>
      <c r="MBI84" s="265"/>
      <c r="MBJ84" s="265"/>
      <c r="MBK84" s="265"/>
      <c r="MBL84" s="265"/>
      <c r="MBM84" s="265"/>
      <c r="MBN84" s="265" t="s">
        <v>457</v>
      </c>
      <c r="MBO84" s="265"/>
      <c r="MBP84" s="265"/>
      <c r="MBQ84" s="265"/>
      <c r="MBR84" s="265"/>
      <c r="MBS84" s="265"/>
      <c r="MBT84" s="265"/>
      <c r="MBU84" s="265"/>
      <c r="MBV84" s="265"/>
      <c r="MBW84" s="265"/>
      <c r="MBX84" s="265"/>
      <c r="MBY84" s="265"/>
      <c r="MBZ84" s="265"/>
      <c r="MCA84" s="265"/>
      <c r="MCB84" s="265"/>
      <c r="MCC84" s="265"/>
      <c r="MCD84" s="265" t="s">
        <v>457</v>
      </c>
      <c r="MCE84" s="265"/>
      <c r="MCF84" s="265"/>
      <c r="MCG84" s="265"/>
      <c r="MCH84" s="265"/>
      <c r="MCI84" s="265"/>
      <c r="MCJ84" s="265"/>
      <c r="MCK84" s="265"/>
      <c r="MCL84" s="265"/>
      <c r="MCM84" s="265"/>
      <c r="MCN84" s="265"/>
      <c r="MCO84" s="265"/>
      <c r="MCP84" s="265"/>
      <c r="MCQ84" s="265"/>
      <c r="MCR84" s="265"/>
      <c r="MCS84" s="265"/>
      <c r="MCT84" s="265" t="s">
        <v>457</v>
      </c>
      <c r="MCU84" s="265"/>
      <c r="MCV84" s="265"/>
      <c r="MCW84" s="265"/>
      <c r="MCX84" s="265"/>
      <c r="MCY84" s="265"/>
      <c r="MCZ84" s="265"/>
      <c r="MDA84" s="265"/>
      <c r="MDB84" s="265"/>
      <c r="MDC84" s="265"/>
      <c r="MDD84" s="265"/>
      <c r="MDE84" s="265"/>
      <c r="MDF84" s="265"/>
      <c r="MDG84" s="265"/>
      <c r="MDH84" s="265"/>
      <c r="MDI84" s="265"/>
      <c r="MDJ84" s="265" t="s">
        <v>457</v>
      </c>
      <c r="MDK84" s="265"/>
      <c r="MDL84" s="265"/>
      <c r="MDM84" s="265"/>
      <c r="MDN84" s="265"/>
      <c r="MDO84" s="265"/>
      <c r="MDP84" s="265"/>
      <c r="MDQ84" s="265"/>
      <c r="MDR84" s="265"/>
      <c r="MDS84" s="265"/>
      <c r="MDT84" s="265"/>
      <c r="MDU84" s="265"/>
      <c r="MDV84" s="265"/>
      <c r="MDW84" s="265"/>
      <c r="MDX84" s="265"/>
      <c r="MDY84" s="265"/>
      <c r="MDZ84" s="265" t="s">
        <v>457</v>
      </c>
      <c r="MEA84" s="265"/>
      <c r="MEB84" s="265"/>
      <c r="MEC84" s="265"/>
      <c r="MED84" s="265"/>
      <c r="MEE84" s="265"/>
      <c r="MEF84" s="265"/>
      <c r="MEG84" s="265"/>
      <c r="MEH84" s="265"/>
      <c r="MEI84" s="265"/>
      <c r="MEJ84" s="265"/>
      <c r="MEK84" s="265"/>
      <c r="MEL84" s="265"/>
      <c r="MEM84" s="265"/>
      <c r="MEN84" s="265"/>
      <c r="MEO84" s="265"/>
      <c r="MEP84" s="265" t="s">
        <v>457</v>
      </c>
      <c r="MEQ84" s="265"/>
      <c r="MER84" s="265"/>
      <c r="MES84" s="265"/>
      <c r="MET84" s="265"/>
      <c r="MEU84" s="265"/>
      <c r="MEV84" s="265"/>
      <c r="MEW84" s="265"/>
      <c r="MEX84" s="265"/>
      <c r="MEY84" s="265"/>
      <c r="MEZ84" s="265"/>
      <c r="MFA84" s="265"/>
      <c r="MFB84" s="265"/>
      <c r="MFC84" s="265"/>
      <c r="MFD84" s="265"/>
      <c r="MFE84" s="265"/>
      <c r="MFF84" s="265" t="s">
        <v>457</v>
      </c>
      <c r="MFG84" s="265"/>
      <c r="MFH84" s="265"/>
      <c r="MFI84" s="265"/>
      <c r="MFJ84" s="265"/>
      <c r="MFK84" s="265"/>
      <c r="MFL84" s="265"/>
      <c r="MFM84" s="265"/>
      <c r="MFN84" s="265"/>
      <c r="MFO84" s="265"/>
      <c r="MFP84" s="265"/>
      <c r="MFQ84" s="265"/>
      <c r="MFR84" s="265"/>
      <c r="MFS84" s="265"/>
      <c r="MFT84" s="265"/>
      <c r="MFU84" s="265"/>
      <c r="MFV84" s="265" t="s">
        <v>457</v>
      </c>
      <c r="MFW84" s="265"/>
      <c r="MFX84" s="265"/>
      <c r="MFY84" s="265"/>
      <c r="MFZ84" s="265"/>
      <c r="MGA84" s="265"/>
      <c r="MGB84" s="265"/>
      <c r="MGC84" s="265"/>
      <c r="MGD84" s="265"/>
      <c r="MGE84" s="265"/>
      <c r="MGF84" s="265"/>
      <c r="MGG84" s="265"/>
      <c r="MGH84" s="265"/>
      <c r="MGI84" s="265"/>
      <c r="MGJ84" s="265"/>
      <c r="MGK84" s="265"/>
      <c r="MGL84" s="265" t="s">
        <v>457</v>
      </c>
      <c r="MGM84" s="265"/>
      <c r="MGN84" s="265"/>
      <c r="MGO84" s="265"/>
      <c r="MGP84" s="265"/>
      <c r="MGQ84" s="265"/>
      <c r="MGR84" s="265"/>
      <c r="MGS84" s="265"/>
      <c r="MGT84" s="265"/>
      <c r="MGU84" s="265"/>
      <c r="MGV84" s="265"/>
      <c r="MGW84" s="265"/>
      <c r="MGX84" s="265"/>
      <c r="MGY84" s="265"/>
      <c r="MGZ84" s="265"/>
      <c r="MHA84" s="265"/>
      <c r="MHB84" s="265" t="s">
        <v>457</v>
      </c>
      <c r="MHC84" s="265"/>
      <c r="MHD84" s="265"/>
      <c r="MHE84" s="265"/>
      <c r="MHF84" s="265"/>
      <c r="MHG84" s="265"/>
      <c r="MHH84" s="265"/>
      <c r="MHI84" s="265"/>
      <c r="MHJ84" s="265"/>
      <c r="MHK84" s="265"/>
      <c r="MHL84" s="265"/>
      <c r="MHM84" s="265"/>
      <c r="MHN84" s="265"/>
      <c r="MHO84" s="265"/>
      <c r="MHP84" s="265"/>
      <c r="MHQ84" s="265"/>
      <c r="MHR84" s="265" t="s">
        <v>457</v>
      </c>
      <c r="MHS84" s="265"/>
      <c r="MHT84" s="265"/>
      <c r="MHU84" s="265"/>
      <c r="MHV84" s="265"/>
      <c r="MHW84" s="265"/>
      <c r="MHX84" s="265"/>
      <c r="MHY84" s="265"/>
      <c r="MHZ84" s="265"/>
      <c r="MIA84" s="265"/>
      <c r="MIB84" s="265"/>
      <c r="MIC84" s="265"/>
      <c r="MID84" s="265"/>
      <c r="MIE84" s="265"/>
      <c r="MIF84" s="265"/>
      <c r="MIG84" s="265"/>
      <c r="MIH84" s="265" t="s">
        <v>457</v>
      </c>
      <c r="MII84" s="265"/>
      <c r="MIJ84" s="265"/>
      <c r="MIK84" s="265"/>
      <c r="MIL84" s="265"/>
      <c r="MIM84" s="265"/>
      <c r="MIN84" s="265"/>
      <c r="MIO84" s="265"/>
      <c r="MIP84" s="265"/>
      <c r="MIQ84" s="265"/>
      <c r="MIR84" s="265"/>
      <c r="MIS84" s="265"/>
      <c r="MIT84" s="265"/>
      <c r="MIU84" s="265"/>
      <c r="MIV84" s="265"/>
      <c r="MIW84" s="265"/>
      <c r="MIX84" s="265" t="s">
        <v>457</v>
      </c>
      <c r="MIY84" s="265"/>
      <c r="MIZ84" s="265"/>
      <c r="MJA84" s="265"/>
      <c r="MJB84" s="265"/>
      <c r="MJC84" s="265"/>
      <c r="MJD84" s="265"/>
      <c r="MJE84" s="265"/>
      <c r="MJF84" s="265"/>
      <c r="MJG84" s="265"/>
      <c r="MJH84" s="265"/>
      <c r="MJI84" s="265"/>
      <c r="MJJ84" s="265"/>
      <c r="MJK84" s="265"/>
      <c r="MJL84" s="265"/>
      <c r="MJM84" s="265"/>
      <c r="MJN84" s="265" t="s">
        <v>457</v>
      </c>
      <c r="MJO84" s="265"/>
      <c r="MJP84" s="265"/>
      <c r="MJQ84" s="265"/>
      <c r="MJR84" s="265"/>
      <c r="MJS84" s="265"/>
      <c r="MJT84" s="265"/>
      <c r="MJU84" s="265"/>
      <c r="MJV84" s="265"/>
      <c r="MJW84" s="265"/>
      <c r="MJX84" s="265"/>
      <c r="MJY84" s="265"/>
      <c r="MJZ84" s="265"/>
      <c r="MKA84" s="265"/>
      <c r="MKB84" s="265"/>
      <c r="MKC84" s="265"/>
      <c r="MKD84" s="265" t="s">
        <v>457</v>
      </c>
      <c r="MKE84" s="265"/>
      <c r="MKF84" s="265"/>
      <c r="MKG84" s="265"/>
      <c r="MKH84" s="265"/>
      <c r="MKI84" s="265"/>
      <c r="MKJ84" s="265"/>
      <c r="MKK84" s="265"/>
      <c r="MKL84" s="265"/>
      <c r="MKM84" s="265"/>
      <c r="MKN84" s="265"/>
      <c r="MKO84" s="265"/>
      <c r="MKP84" s="265"/>
      <c r="MKQ84" s="265"/>
      <c r="MKR84" s="265"/>
      <c r="MKS84" s="265"/>
      <c r="MKT84" s="265" t="s">
        <v>457</v>
      </c>
      <c r="MKU84" s="265"/>
      <c r="MKV84" s="265"/>
      <c r="MKW84" s="265"/>
      <c r="MKX84" s="265"/>
      <c r="MKY84" s="265"/>
      <c r="MKZ84" s="265"/>
      <c r="MLA84" s="265"/>
      <c r="MLB84" s="265"/>
      <c r="MLC84" s="265"/>
      <c r="MLD84" s="265"/>
      <c r="MLE84" s="265"/>
      <c r="MLF84" s="265"/>
      <c r="MLG84" s="265"/>
      <c r="MLH84" s="265"/>
      <c r="MLI84" s="265"/>
      <c r="MLJ84" s="265" t="s">
        <v>457</v>
      </c>
      <c r="MLK84" s="265"/>
      <c r="MLL84" s="265"/>
      <c r="MLM84" s="265"/>
      <c r="MLN84" s="265"/>
      <c r="MLO84" s="265"/>
      <c r="MLP84" s="265"/>
      <c r="MLQ84" s="265"/>
      <c r="MLR84" s="265"/>
      <c r="MLS84" s="265"/>
      <c r="MLT84" s="265"/>
      <c r="MLU84" s="265"/>
      <c r="MLV84" s="265"/>
      <c r="MLW84" s="265"/>
      <c r="MLX84" s="265"/>
      <c r="MLY84" s="265"/>
      <c r="MLZ84" s="265" t="s">
        <v>457</v>
      </c>
      <c r="MMA84" s="265"/>
      <c r="MMB84" s="265"/>
      <c r="MMC84" s="265"/>
      <c r="MMD84" s="265"/>
      <c r="MME84" s="265"/>
      <c r="MMF84" s="265"/>
      <c r="MMG84" s="265"/>
      <c r="MMH84" s="265"/>
      <c r="MMI84" s="265"/>
      <c r="MMJ84" s="265"/>
      <c r="MMK84" s="265"/>
      <c r="MML84" s="265"/>
      <c r="MMM84" s="265"/>
      <c r="MMN84" s="265"/>
      <c r="MMO84" s="265"/>
      <c r="MMP84" s="265" t="s">
        <v>457</v>
      </c>
      <c r="MMQ84" s="265"/>
      <c r="MMR84" s="265"/>
      <c r="MMS84" s="265"/>
      <c r="MMT84" s="265"/>
      <c r="MMU84" s="265"/>
      <c r="MMV84" s="265"/>
      <c r="MMW84" s="265"/>
      <c r="MMX84" s="265"/>
      <c r="MMY84" s="265"/>
      <c r="MMZ84" s="265"/>
      <c r="MNA84" s="265"/>
      <c r="MNB84" s="265"/>
      <c r="MNC84" s="265"/>
      <c r="MND84" s="265"/>
      <c r="MNE84" s="265"/>
      <c r="MNF84" s="265" t="s">
        <v>457</v>
      </c>
      <c r="MNG84" s="265"/>
      <c r="MNH84" s="265"/>
      <c r="MNI84" s="265"/>
      <c r="MNJ84" s="265"/>
      <c r="MNK84" s="265"/>
      <c r="MNL84" s="265"/>
      <c r="MNM84" s="265"/>
      <c r="MNN84" s="265"/>
      <c r="MNO84" s="265"/>
      <c r="MNP84" s="265"/>
      <c r="MNQ84" s="265"/>
      <c r="MNR84" s="265"/>
      <c r="MNS84" s="265"/>
      <c r="MNT84" s="265"/>
      <c r="MNU84" s="265"/>
      <c r="MNV84" s="265" t="s">
        <v>457</v>
      </c>
      <c r="MNW84" s="265"/>
      <c r="MNX84" s="265"/>
      <c r="MNY84" s="265"/>
      <c r="MNZ84" s="265"/>
      <c r="MOA84" s="265"/>
      <c r="MOB84" s="265"/>
      <c r="MOC84" s="265"/>
      <c r="MOD84" s="265"/>
      <c r="MOE84" s="265"/>
      <c r="MOF84" s="265"/>
      <c r="MOG84" s="265"/>
      <c r="MOH84" s="265"/>
      <c r="MOI84" s="265"/>
      <c r="MOJ84" s="265"/>
      <c r="MOK84" s="265"/>
      <c r="MOL84" s="265" t="s">
        <v>457</v>
      </c>
      <c r="MOM84" s="265"/>
      <c r="MON84" s="265"/>
      <c r="MOO84" s="265"/>
      <c r="MOP84" s="265"/>
      <c r="MOQ84" s="265"/>
      <c r="MOR84" s="265"/>
      <c r="MOS84" s="265"/>
      <c r="MOT84" s="265"/>
      <c r="MOU84" s="265"/>
      <c r="MOV84" s="265"/>
      <c r="MOW84" s="265"/>
      <c r="MOX84" s="265"/>
      <c r="MOY84" s="265"/>
      <c r="MOZ84" s="265"/>
      <c r="MPA84" s="265"/>
      <c r="MPB84" s="265" t="s">
        <v>457</v>
      </c>
      <c r="MPC84" s="265"/>
      <c r="MPD84" s="265"/>
      <c r="MPE84" s="265"/>
      <c r="MPF84" s="265"/>
      <c r="MPG84" s="265"/>
      <c r="MPH84" s="265"/>
      <c r="MPI84" s="265"/>
      <c r="MPJ84" s="265"/>
      <c r="MPK84" s="265"/>
      <c r="MPL84" s="265"/>
      <c r="MPM84" s="265"/>
      <c r="MPN84" s="265"/>
      <c r="MPO84" s="265"/>
      <c r="MPP84" s="265"/>
      <c r="MPQ84" s="265"/>
      <c r="MPR84" s="265" t="s">
        <v>457</v>
      </c>
      <c r="MPS84" s="265"/>
      <c r="MPT84" s="265"/>
      <c r="MPU84" s="265"/>
      <c r="MPV84" s="265"/>
      <c r="MPW84" s="265"/>
      <c r="MPX84" s="265"/>
      <c r="MPY84" s="265"/>
      <c r="MPZ84" s="265"/>
      <c r="MQA84" s="265"/>
      <c r="MQB84" s="265"/>
      <c r="MQC84" s="265"/>
      <c r="MQD84" s="265"/>
      <c r="MQE84" s="265"/>
      <c r="MQF84" s="265"/>
      <c r="MQG84" s="265"/>
      <c r="MQH84" s="265" t="s">
        <v>457</v>
      </c>
      <c r="MQI84" s="265"/>
      <c r="MQJ84" s="265"/>
      <c r="MQK84" s="265"/>
      <c r="MQL84" s="265"/>
      <c r="MQM84" s="265"/>
      <c r="MQN84" s="265"/>
      <c r="MQO84" s="265"/>
      <c r="MQP84" s="265"/>
      <c r="MQQ84" s="265"/>
      <c r="MQR84" s="265"/>
      <c r="MQS84" s="265"/>
      <c r="MQT84" s="265"/>
      <c r="MQU84" s="265"/>
      <c r="MQV84" s="265"/>
      <c r="MQW84" s="265"/>
      <c r="MQX84" s="265" t="s">
        <v>457</v>
      </c>
      <c r="MQY84" s="265"/>
      <c r="MQZ84" s="265"/>
      <c r="MRA84" s="265"/>
      <c r="MRB84" s="265"/>
      <c r="MRC84" s="265"/>
      <c r="MRD84" s="265"/>
      <c r="MRE84" s="265"/>
      <c r="MRF84" s="265"/>
      <c r="MRG84" s="265"/>
      <c r="MRH84" s="265"/>
      <c r="MRI84" s="265"/>
      <c r="MRJ84" s="265"/>
      <c r="MRK84" s="265"/>
      <c r="MRL84" s="265"/>
      <c r="MRM84" s="265"/>
      <c r="MRN84" s="265" t="s">
        <v>457</v>
      </c>
      <c r="MRO84" s="265"/>
      <c r="MRP84" s="265"/>
      <c r="MRQ84" s="265"/>
      <c r="MRR84" s="265"/>
      <c r="MRS84" s="265"/>
      <c r="MRT84" s="265"/>
      <c r="MRU84" s="265"/>
      <c r="MRV84" s="265"/>
      <c r="MRW84" s="265"/>
      <c r="MRX84" s="265"/>
      <c r="MRY84" s="265"/>
      <c r="MRZ84" s="265"/>
      <c r="MSA84" s="265"/>
      <c r="MSB84" s="265"/>
      <c r="MSC84" s="265"/>
      <c r="MSD84" s="265" t="s">
        <v>457</v>
      </c>
      <c r="MSE84" s="265"/>
      <c r="MSF84" s="265"/>
      <c r="MSG84" s="265"/>
      <c r="MSH84" s="265"/>
      <c r="MSI84" s="265"/>
      <c r="MSJ84" s="265"/>
      <c r="MSK84" s="265"/>
      <c r="MSL84" s="265"/>
      <c r="MSM84" s="265"/>
      <c r="MSN84" s="265"/>
      <c r="MSO84" s="265"/>
      <c r="MSP84" s="265"/>
      <c r="MSQ84" s="265"/>
      <c r="MSR84" s="265"/>
      <c r="MSS84" s="265"/>
      <c r="MST84" s="265" t="s">
        <v>457</v>
      </c>
      <c r="MSU84" s="265"/>
      <c r="MSV84" s="265"/>
      <c r="MSW84" s="265"/>
      <c r="MSX84" s="265"/>
      <c r="MSY84" s="265"/>
      <c r="MSZ84" s="265"/>
      <c r="MTA84" s="265"/>
      <c r="MTB84" s="265"/>
      <c r="MTC84" s="265"/>
      <c r="MTD84" s="265"/>
      <c r="MTE84" s="265"/>
      <c r="MTF84" s="265"/>
      <c r="MTG84" s="265"/>
      <c r="MTH84" s="265"/>
      <c r="MTI84" s="265"/>
      <c r="MTJ84" s="265" t="s">
        <v>457</v>
      </c>
      <c r="MTK84" s="265"/>
      <c r="MTL84" s="265"/>
      <c r="MTM84" s="265"/>
      <c r="MTN84" s="265"/>
      <c r="MTO84" s="265"/>
      <c r="MTP84" s="265"/>
      <c r="MTQ84" s="265"/>
      <c r="MTR84" s="265"/>
      <c r="MTS84" s="265"/>
      <c r="MTT84" s="265"/>
      <c r="MTU84" s="265"/>
      <c r="MTV84" s="265"/>
      <c r="MTW84" s="265"/>
      <c r="MTX84" s="265"/>
      <c r="MTY84" s="265"/>
      <c r="MTZ84" s="265" t="s">
        <v>457</v>
      </c>
      <c r="MUA84" s="265"/>
      <c r="MUB84" s="265"/>
      <c r="MUC84" s="265"/>
      <c r="MUD84" s="265"/>
      <c r="MUE84" s="265"/>
      <c r="MUF84" s="265"/>
      <c r="MUG84" s="265"/>
      <c r="MUH84" s="265"/>
      <c r="MUI84" s="265"/>
      <c r="MUJ84" s="265"/>
      <c r="MUK84" s="265"/>
      <c r="MUL84" s="265"/>
      <c r="MUM84" s="265"/>
      <c r="MUN84" s="265"/>
      <c r="MUO84" s="265"/>
      <c r="MUP84" s="265" t="s">
        <v>457</v>
      </c>
      <c r="MUQ84" s="265"/>
      <c r="MUR84" s="265"/>
      <c r="MUS84" s="265"/>
      <c r="MUT84" s="265"/>
      <c r="MUU84" s="265"/>
      <c r="MUV84" s="265"/>
      <c r="MUW84" s="265"/>
      <c r="MUX84" s="265"/>
      <c r="MUY84" s="265"/>
      <c r="MUZ84" s="265"/>
      <c r="MVA84" s="265"/>
      <c r="MVB84" s="265"/>
      <c r="MVC84" s="265"/>
      <c r="MVD84" s="265"/>
      <c r="MVE84" s="265"/>
      <c r="MVF84" s="265" t="s">
        <v>457</v>
      </c>
      <c r="MVG84" s="265"/>
      <c r="MVH84" s="265"/>
      <c r="MVI84" s="265"/>
      <c r="MVJ84" s="265"/>
      <c r="MVK84" s="265"/>
      <c r="MVL84" s="265"/>
      <c r="MVM84" s="265"/>
      <c r="MVN84" s="265"/>
      <c r="MVO84" s="265"/>
      <c r="MVP84" s="265"/>
      <c r="MVQ84" s="265"/>
      <c r="MVR84" s="265"/>
      <c r="MVS84" s="265"/>
      <c r="MVT84" s="265"/>
      <c r="MVU84" s="265"/>
      <c r="MVV84" s="265" t="s">
        <v>457</v>
      </c>
      <c r="MVW84" s="265"/>
      <c r="MVX84" s="265"/>
      <c r="MVY84" s="265"/>
      <c r="MVZ84" s="265"/>
      <c r="MWA84" s="265"/>
      <c r="MWB84" s="265"/>
      <c r="MWC84" s="265"/>
      <c r="MWD84" s="265"/>
      <c r="MWE84" s="265"/>
      <c r="MWF84" s="265"/>
      <c r="MWG84" s="265"/>
      <c r="MWH84" s="265"/>
      <c r="MWI84" s="265"/>
      <c r="MWJ84" s="265"/>
      <c r="MWK84" s="265"/>
      <c r="MWL84" s="265" t="s">
        <v>457</v>
      </c>
      <c r="MWM84" s="265"/>
      <c r="MWN84" s="265"/>
      <c r="MWO84" s="265"/>
      <c r="MWP84" s="265"/>
      <c r="MWQ84" s="265"/>
      <c r="MWR84" s="265"/>
      <c r="MWS84" s="265"/>
      <c r="MWT84" s="265"/>
      <c r="MWU84" s="265"/>
      <c r="MWV84" s="265"/>
      <c r="MWW84" s="265"/>
      <c r="MWX84" s="265"/>
      <c r="MWY84" s="265"/>
      <c r="MWZ84" s="265"/>
      <c r="MXA84" s="265"/>
      <c r="MXB84" s="265" t="s">
        <v>457</v>
      </c>
      <c r="MXC84" s="265"/>
      <c r="MXD84" s="265"/>
      <c r="MXE84" s="265"/>
      <c r="MXF84" s="265"/>
      <c r="MXG84" s="265"/>
      <c r="MXH84" s="265"/>
      <c r="MXI84" s="265"/>
      <c r="MXJ84" s="265"/>
      <c r="MXK84" s="265"/>
      <c r="MXL84" s="265"/>
      <c r="MXM84" s="265"/>
      <c r="MXN84" s="265"/>
      <c r="MXO84" s="265"/>
      <c r="MXP84" s="265"/>
      <c r="MXQ84" s="265"/>
      <c r="MXR84" s="265" t="s">
        <v>457</v>
      </c>
      <c r="MXS84" s="265"/>
      <c r="MXT84" s="265"/>
      <c r="MXU84" s="265"/>
      <c r="MXV84" s="265"/>
      <c r="MXW84" s="265"/>
      <c r="MXX84" s="265"/>
      <c r="MXY84" s="265"/>
      <c r="MXZ84" s="265"/>
      <c r="MYA84" s="265"/>
      <c r="MYB84" s="265"/>
      <c r="MYC84" s="265"/>
      <c r="MYD84" s="265"/>
      <c r="MYE84" s="265"/>
      <c r="MYF84" s="265"/>
      <c r="MYG84" s="265"/>
      <c r="MYH84" s="265" t="s">
        <v>457</v>
      </c>
      <c r="MYI84" s="265"/>
      <c r="MYJ84" s="265"/>
      <c r="MYK84" s="265"/>
      <c r="MYL84" s="265"/>
      <c r="MYM84" s="265"/>
      <c r="MYN84" s="265"/>
      <c r="MYO84" s="265"/>
      <c r="MYP84" s="265"/>
      <c r="MYQ84" s="265"/>
      <c r="MYR84" s="265"/>
      <c r="MYS84" s="265"/>
      <c r="MYT84" s="265"/>
      <c r="MYU84" s="265"/>
      <c r="MYV84" s="265"/>
      <c r="MYW84" s="265"/>
      <c r="MYX84" s="265" t="s">
        <v>457</v>
      </c>
      <c r="MYY84" s="265"/>
      <c r="MYZ84" s="265"/>
      <c r="MZA84" s="265"/>
      <c r="MZB84" s="265"/>
      <c r="MZC84" s="265"/>
      <c r="MZD84" s="265"/>
      <c r="MZE84" s="265"/>
      <c r="MZF84" s="265"/>
      <c r="MZG84" s="265"/>
      <c r="MZH84" s="265"/>
      <c r="MZI84" s="265"/>
      <c r="MZJ84" s="265"/>
      <c r="MZK84" s="265"/>
      <c r="MZL84" s="265"/>
      <c r="MZM84" s="265"/>
      <c r="MZN84" s="265" t="s">
        <v>457</v>
      </c>
      <c r="MZO84" s="265"/>
      <c r="MZP84" s="265"/>
      <c r="MZQ84" s="265"/>
      <c r="MZR84" s="265"/>
      <c r="MZS84" s="265"/>
      <c r="MZT84" s="265"/>
      <c r="MZU84" s="265"/>
      <c r="MZV84" s="265"/>
      <c r="MZW84" s="265"/>
      <c r="MZX84" s="265"/>
      <c r="MZY84" s="265"/>
      <c r="MZZ84" s="265"/>
      <c r="NAA84" s="265"/>
      <c r="NAB84" s="265"/>
      <c r="NAC84" s="265"/>
      <c r="NAD84" s="265" t="s">
        <v>457</v>
      </c>
      <c r="NAE84" s="265"/>
      <c r="NAF84" s="265"/>
      <c r="NAG84" s="265"/>
      <c r="NAH84" s="265"/>
      <c r="NAI84" s="265"/>
      <c r="NAJ84" s="265"/>
      <c r="NAK84" s="265"/>
      <c r="NAL84" s="265"/>
      <c r="NAM84" s="265"/>
      <c r="NAN84" s="265"/>
      <c r="NAO84" s="265"/>
      <c r="NAP84" s="265"/>
      <c r="NAQ84" s="265"/>
      <c r="NAR84" s="265"/>
      <c r="NAS84" s="265"/>
      <c r="NAT84" s="265" t="s">
        <v>457</v>
      </c>
      <c r="NAU84" s="265"/>
      <c r="NAV84" s="265"/>
      <c r="NAW84" s="265"/>
      <c r="NAX84" s="265"/>
      <c r="NAY84" s="265"/>
      <c r="NAZ84" s="265"/>
      <c r="NBA84" s="265"/>
      <c r="NBB84" s="265"/>
      <c r="NBC84" s="265"/>
      <c r="NBD84" s="265"/>
      <c r="NBE84" s="265"/>
      <c r="NBF84" s="265"/>
      <c r="NBG84" s="265"/>
      <c r="NBH84" s="265"/>
      <c r="NBI84" s="265"/>
      <c r="NBJ84" s="265" t="s">
        <v>457</v>
      </c>
      <c r="NBK84" s="265"/>
      <c r="NBL84" s="265"/>
      <c r="NBM84" s="265"/>
      <c r="NBN84" s="265"/>
      <c r="NBO84" s="265"/>
      <c r="NBP84" s="265"/>
      <c r="NBQ84" s="265"/>
      <c r="NBR84" s="265"/>
      <c r="NBS84" s="265"/>
      <c r="NBT84" s="265"/>
      <c r="NBU84" s="265"/>
      <c r="NBV84" s="265"/>
      <c r="NBW84" s="265"/>
      <c r="NBX84" s="265"/>
      <c r="NBY84" s="265"/>
      <c r="NBZ84" s="265" t="s">
        <v>457</v>
      </c>
      <c r="NCA84" s="265"/>
      <c r="NCB84" s="265"/>
      <c r="NCC84" s="265"/>
      <c r="NCD84" s="265"/>
      <c r="NCE84" s="265"/>
      <c r="NCF84" s="265"/>
      <c r="NCG84" s="265"/>
      <c r="NCH84" s="265"/>
      <c r="NCI84" s="265"/>
      <c r="NCJ84" s="265"/>
      <c r="NCK84" s="265"/>
      <c r="NCL84" s="265"/>
      <c r="NCM84" s="265"/>
      <c r="NCN84" s="265"/>
      <c r="NCO84" s="265"/>
      <c r="NCP84" s="265" t="s">
        <v>457</v>
      </c>
      <c r="NCQ84" s="265"/>
      <c r="NCR84" s="265"/>
      <c r="NCS84" s="265"/>
      <c r="NCT84" s="265"/>
      <c r="NCU84" s="265"/>
      <c r="NCV84" s="265"/>
      <c r="NCW84" s="265"/>
      <c r="NCX84" s="265"/>
      <c r="NCY84" s="265"/>
      <c r="NCZ84" s="265"/>
      <c r="NDA84" s="265"/>
      <c r="NDB84" s="265"/>
      <c r="NDC84" s="265"/>
      <c r="NDD84" s="265"/>
      <c r="NDE84" s="265"/>
      <c r="NDF84" s="265" t="s">
        <v>457</v>
      </c>
      <c r="NDG84" s="265"/>
      <c r="NDH84" s="265"/>
      <c r="NDI84" s="265"/>
      <c r="NDJ84" s="265"/>
      <c r="NDK84" s="265"/>
      <c r="NDL84" s="265"/>
      <c r="NDM84" s="265"/>
      <c r="NDN84" s="265"/>
      <c r="NDO84" s="265"/>
      <c r="NDP84" s="265"/>
      <c r="NDQ84" s="265"/>
      <c r="NDR84" s="265"/>
      <c r="NDS84" s="265"/>
      <c r="NDT84" s="265"/>
      <c r="NDU84" s="265"/>
      <c r="NDV84" s="265" t="s">
        <v>457</v>
      </c>
      <c r="NDW84" s="265"/>
      <c r="NDX84" s="265"/>
      <c r="NDY84" s="265"/>
      <c r="NDZ84" s="265"/>
      <c r="NEA84" s="265"/>
      <c r="NEB84" s="265"/>
      <c r="NEC84" s="265"/>
      <c r="NED84" s="265"/>
      <c r="NEE84" s="265"/>
      <c r="NEF84" s="265"/>
      <c r="NEG84" s="265"/>
      <c r="NEH84" s="265"/>
      <c r="NEI84" s="265"/>
      <c r="NEJ84" s="265"/>
      <c r="NEK84" s="265"/>
      <c r="NEL84" s="265" t="s">
        <v>457</v>
      </c>
      <c r="NEM84" s="265"/>
      <c r="NEN84" s="265"/>
      <c r="NEO84" s="265"/>
      <c r="NEP84" s="265"/>
      <c r="NEQ84" s="265"/>
      <c r="NER84" s="265"/>
      <c r="NES84" s="265"/>
      <c r="NET84" s="265"/>
      <c r="NEU84" s="265"/>
      <c r="NEV84" s="265"/>
      <c r="NEW84" s="265"/>
      <c r="NEX84" s="265"/>
      <c r="NEY84" s="265"/>
      <c r="NEZ84" s="265"/>
      <c r="NFA84" s="265"/>
      <c r="NFB84" s="265" t="s">
        <v>457</v>
      </c>
      <c r="NFC84" s="265"/>
      <c r="NFD84" s="265"/>
      <c r="NFE84" s="265"/>
      <c r="NFF84" s="265"/>
      <c r="NFG84" s="265"/>
      <c r="NFH84" s="265"/>
      <c r="NFI84" s="265"/>
      <c r="NFJ84" s="265"/>
      <c r="NFK84" s="265"/>
      <c r="NFL84" s="265"/>
      <c r="NFM84" s="265"/>
      <c r="NFN84" s="265"/>
      <c r="NFO84" s="265"/>
      <c r="NFP84" s="265"/>
      <c r="NFQ84" s="265"/>
      <c r="NFR84" s="265" t="s">
        <v>457</v>
      </c>
      <c r="NFS84" s="265"/>
      <c r="NFT84" s="265"/>
      <c r="NFU84" s="265"/>
      <c r="NFV84" s="265"/>
      <c r="NFW84" s="265"/>
      <c r="NFX84" s="265"/>
      <c r="NFY84" s="265"/>
      <c r="NFZ84" s="265"/>
      <c r="NGA84" s="265"/>
      <c r="NGB84" s="265"/>
      <c r="NGC84" s="265"/>
      <c r="NGD84" s="265"/>
      <c r="NGE84" s="265"/>
      <c r="NGF84" s="265"/>
      <c r="NGG84" s="265"/>
      <c r="NGH84" s="265" t="s">
        <v>457</v>
      </c>
      <c r="NGI84" s="265"/>
      <c r="NGJ84" s="265"/>
      <c r="NGK84" s="265"/>
      <c r="NGL84" s="265"/>
      <c r="NGM84" s="265"/>
      <c r="NGN84" s="265"/>
      <c r="NGO84" s="265"/>
      <c r="NGP84" s="265"/>
      <c r="NGQ84" s="265"/>
      <c r="NGR84" s="265"/>
      <c r="NGS84" s="265"/>
      <c r="NGT84" s="265"/>
      <c r="NGU84" s="265"/>
      <c r="NGV84" s="265"/>
      <c r="NGW84" s="265"/>
      <c r="NGX84" s="265" t="s">
        <v>457</v>
      </c>
      <c r="NGY84" s="265"/>
      <c r="NGZ84" s="265"/>
      <c r="NHA84" s="265"/>
      <c r="NHB84" s="265"/>
      <c r="NHC84" s="265"/>
      <c r="NHD84" s="265"/>
      <c r="NHE84" s="265"/>
      <c r="NHF84" s="265"/>
      <c r="NHG84" s="265"/>
      <c r="NHH84" s="265"/>
      <c r="NHI84" s="265"/>
      <c r="NHJ84" s="265"/>
      <c r="NHK84" s="265"/>
      <c r="NHL84" s="265"/>
      <c r="NHM84" s="265"/>
      <c r="NHN84" s="265" t="s">
        <v>457</v>
      </c>
      <c r="NHO84" s="265"/>
      <c r="NHP84" s="265"/>
      <c r="NHQ84" s="265"/>
      <c r="NHR84" s="265"/>
      <c r="NHS84" s="265"/>
      <c r="NHT84" s="265"/>
      <c r="NHU84" s="265"/>
      <c r="NHV84" s="265"/>
      <c r="NHW84" s="265"/>
      <c r="NHX84" s="265"/>
      <c r="NHY84" s="265"/>
      <c r="NHZ84" s="265"/>
      <c r="NIA84" s="265"/>
      <c r="NIB84" s="265"/>
      <c r="NIC84" s="265"/>
      <c r="NID84" s="265" t="s">
        <v>457</v>
      </c>
      <c r="NIE84" s="265"/>
      <c r="NIF84" s="265"/>
      <c r="NIG84" s="265"/>
      <c r="NIH84" s="265"/>
      <c r="NII84" s="265"/>
      <c r="NIJ84" s="265"/>
      <c r="NIK84" s="265"/>
      <c r="NIL84" s="265"/>
      <c r="NIM84" s="265"/>
      <c r="NIN84" s="265"/>
      <c r="NIO84" s="265"/>
      <c r="NIP84" s="265"/>
      <c r="NIQ84" s="265"/>
      <c r="NIR84" s="265"/>
      <c r="NIS84" s="265"/>
      <c r="NIT84" s="265" t="s">
        <v>457</v>
      </c>
      <c r="NIU84" s="265"/>
      <c r="NIV84" s="265"/>
      <c r="NIW84" s="265"/>
      <c r="NIX84" s="265"/>
      <c r="NIY84" s="265"/>
      <c r="NIZ84" s="265"/>
      <c r="NJA84" s="265"/>
      <c r="NJB84" s="265"/>
      <c r="NJC84" s="265"/>
      <c r="NJD84" s="265"/>
      <c r="NJE84" s="265"/>
      <c r="NJF84" s="265"/>
      <c r="NJG84" s="265"/>
      <c r="NJH84" s="265"/>
      <c r="NJI84" s="265"/>
      <c r="NJJ84" s="265" t="s">
        <v>457</v>
      </c>
      <c r="NJK84" s="265"/>
      <c r="NJL84" s="265"/>
      <c r="NJM84" s="265"/>
      <c r="NJN84" s="265"/>
      <c r="NJO84" s="265"/>
      <c r="NJP84" s="265"/>
      <c r="NJQ84" s="265"/>
      <c r="NJR84" s="265"/>
      <c r="NJS84" s="265"/>
      <c r="NJT84" s="265"/>
      <c r="NJU84" s="265"/>
      <c r="NJV84" s="265"/>
      <c r="NJW84" s="265"/>
      <c r="NJX84" s="265"/>
      <c r="NJY84" s="265"/>
      <c r="NJZ84" s="265" t="s">
        <v>457</v>
      </c>
      <c r="NKA84" s="265"/>
      <c r="NKB84" s="265"/>
      <c r="NKC84" s="265"/>
      <c r="NKD84" s="265"/>
      <c r="NKE84" s="265"/>
      <c r="NKF84" s="265"/>
      <c r="NKG84" s="265"/>
      <c r="NKH84" s="265"/>
      <c r="NKI84" s="265"/>
      <c r="NKJ84" s="265"/>
      <c r="NKK84" s="265"/>
      <c r="NKL84" s="265"/>
      <c r="NKM84" s="265"/>
      <c r="NKN84" s="265"/>
      <c r="NKO84" s="265"/>
      <c r="NKP84" s="265" t="s">
        <v>457</v>
      </c>
      <c r="NKQ84" s="265"/>
      <c r="NKR84" s="265"/>
      <c r="NKS84" s="265"/>
      <c r="NKT84" s="265"/>
      <c r="NKU84" s="265"/>
      <c r="NKV84" s="265"/>
      <c r="NKW84" s="265"/>
      <c r="NKX84" s="265"/>
      <c r="NKY84" s="265"/>
      <c r="NKZ84" s="265"/>
      <c r="NLA84" s="265"/>
      <c r="NLB84" s="265"/>
      <c r="NLC84" s="265"/>
      <c r="NLD84" s="265"/>
      <c r="NLE84" s="265"/>
      <c r="NLF84" s="265" t="s">
        <v>457</v>
      </c>
      <c r="NLG84" s="265"/>
      <c r="NLH84" s="265"/>
      <c r="NLI84" s="265"/>
      <c r="NLJ84" s="265"/>
      <c r="NLK84" s="265"/>
      <c r="NLL84" s="265"/>
      <c r="NLM84" s="265"/>
      <c r="NLN84" s="265"/>
      <c r="NLO84" s="265"/>
      <c r="NLP84" s="265"/>
      <c r="NLQ84" s="265"/>
      <c r="NLR84" s="265"/>
      <c r="NLS84" s="265"/>
      <c r="NLT84" s="265"/>
      <c r="NLU84" s="265"/>
      <c r="NLV84" s="265" t="s">
        <v>457</v>
      </c>
      <c r="NLW84" s="265"/>
      <c r="NLX84" s="265"/>
      <c r="NLY84" s="265"/>
      <c r="NLZ84" s="265"/>
      <c r="NMA84" s="265"/>
      <c r="NMB84" s="265"/>
      <c r="NMC84" s="265"/>
      <c r="NMD84" s="265"/>
      <c r="NME84" s="265"/>
      <c r="NMF84" s="265"/>
      <c r="NMG84" s="265"/>
      <c r="NMH84" s="265"/>
      <c r="NMI84" s="265"/>
      <c r="NMJ84" s="265"/>
      <c r="NMK84" s="265"/>
      <c r="NML84" s="265" t="s">
        <v>457</v>
      </c>
      <c r="NMM84" s="265"/>
      <c r="NMN84" s="265"/>
      <c r="NMO84" s="265"/>
      <c r="NMP84" s="265"/>
      <c r="NMQ84" s="265"/>
      <c r="NMR84" s="265"/>
      <c r="NMS84" s="265"/>
      <c r="NMT84" s="265"/>
      <c r="NMU84" s="265"/>
      <c r="NMV84" s="265"/>
      <c r="NMW84" s="265"/>
      <c r="NMX84" s="265"/>
      <c r="NMY84" s="265"/>
      <c r="NMZ84" s="265"/>
      <c r="NNA84" s="265"/>
      <c r="NNB84" s="265" t="s">
        <v>457</v>
      </c>
      <c r="NNC84" s="265"/>
      <c r="NND84" s="265"/>
      <c r="NNE84" s="265"/>
      <c r="NNF84" s="265"/>
      <c r="NNG84" s="265"/>
      <c r="NNH84" s="265"/>
      <c r="NNI84" s="265"/>
      <c r="NNJ84" s="265"/>
      <c r="NNK84" s="265"/>
      <c r="NNL84" s="265"/>
      <c r="NNM84" s="265"/>
      <c r="NNN84" s="265"/>
      <c r="NNO84" s="265"/>
      <c r="NNP84" s="265"/>
      <c r="NNQ84" s="265"/>
      <c r="NNR84" s="265" t="s">
        <v>457</v>
      </c>
      <c r="NNS84" s="265"/>
      <c r="NNT84" s="265"/>
      <c r="NNU84" s="265"/>
      <c r="NNV84" s="265"/>
      <c r="NNW84" s="265"/>
      <c r="NNX84" s="265"/>
      <c r="NNY84" s="265"/>
      <c r="NNZ84" s="265"/>
      <c r="NOA84" s="265"/>
      <c r="NOB84" s="265"/>
      <c r="NOC84" s="265"/>
      <c r="NOD84" s="265"/>
      <c r="NOE84" s="265"/>
      <c r="NOF84" s="265"/>
      <c r="NOG84" s="265"/>
      <c r="NOH84" s="265" t="s">
        <v>457</v>
      </c>
      <c r="NOI84" s="265"/>
      <c r="NOJ84" s="265"/>
      <c r="NOK84" s="265"/>
      <c r="NOL84" s="265"/>
      <c r="NOM84" s="265"/>
      <c r="NON84" s="265"/>
      <c r="NOO84" s="265"/>
      <c r="NOP84" s="265"/>
      <c r="NOQ84" s="265"/>
      <c r="NOR84" s="265"/>
      <c r="NOS84" s="265"/>
      <c r="NOT84" s="265"/>
      <c r="NOU84" s="265"/>
      <c r="NOV84" s="265"/>
      <c r="NOW84" s="265"/>
      <c r="NOX84" s="265" t="s">
        <v>457</v>
      </c>
      <c r="NOY84" s="265"/>
      <c r="NOZ84" s="265"/>
      <c r="NPA84" s="265"/>
      <c r="NPB84" s="265"/>
      <c r="NPC84" s="265"/>
      <c r="NPD84" s="265"/>
      <c r="NPE84" s="265"/>
      <c r="NPF84" s="265"/>
      <c r="NPG84" s="265"/>
      <c r="NPH84" s="265"/>
      <c r="NPI84" s="265"/>
      <c r="NPJ84" s="265"/>
      <c r="NPK84" s="265"/>
      <c r="NPL84" s="265"/>
      <c r="NPM84" s="265"/>
      <c r="NPN84" s="265" t="s">
        <v>457</v>
      </c>
      <c r="NPO84" s="265"/>
      <c r="NPP84" s="265"/>
      <c r="NPQ84" s="265"/>
      <c r="NPR84" s="265"/>
      <c r="NPS84" s="265"/>
      <c r="NPT84" s="265"/>
      <c r="NPU84" s="265"/>
      <c r="NPV84" s="265"/>
      <c r="NPW84" s="265"/>
      <c r="NPX84" s="265"/>
      <c r="NPY84" s="265"/>
      <c r="NPZ84" s="265"/>
      <c r="NQA84" s="265"/>
      <c r="NQB84" s="265"/>
      <c r="NQC84" s="265"/>
      <c r="NQD84" s="265" t="s">
        <v>457</v>
      </c>
      <c r="NQE84" s="265"/>
      <c r="NQF84" s="265"/>
      <c r="NQG84" s="265"/>
      <c r="NQH84" s="265"/>
      <c r="NQI84" s="265"/>
      <c r="NQJ84" s="265"/>
      <c r="NQK84" s="265"/>
      <c r="NQL84" s="265"/>
      <c r="NQM84" s="265"/>
      <c r="NQN84" s="265"/>
      <c r="NQO84" s="265"/>
      <c r="NQP84" s="265"/>
      <c r="NQQ84" s="265"/>
      <c r="NQR84" s="265"/>
      <c r="NQS84" s="265"/>
      <c r="NQT84" s="265" t="s">
        <v>457</v>
      </c>
      <c r="NQU84" s="265"/>
      <c r="NQV84" s="265"/>
      <c r="NQW84" s="265"/>
      <c r="NQX84" s="265"/>
      <c r="NQY84" s="265"/>
      <c r="NQZ84" s="265"/>
      <c r="NRA84" s="265"/>
      <c r="NRB84" s="265"/>
      <c r="NRC84" s="265"/>
      <c r="NRD84" s="265"/>
      <c r="NRE84" s="265"/>
      <c r="NRF84" s="265"/>
      <c r="NRG84" s="265"/>
      <c r="NRH84" s="265"/>
      <c r="NRI84" s="265"/>
      <c r="NRJ84" s="265" t="s">
        <v>457</v>
      </c>
      <c r="NRK84" s="265"/>
      <c r="NRL84" s="265"/>
      <c r="NRM84" s="265"/>
      <c r="NRN84" s="265"/>
      <c r="NRO84" s="265"/>
      <c r="NRP84" s="265"/>
      <c r="NRQ84" s="265"/>
      <c r="NRR84" s="265"/>
      <c r="NRS84" s="265"/>
      <c r="NRT84" s="265"/>
      <c r="NRU84" s="265"/>
      <c r="NRV84" s="265"/>
      <c r="NRW84" s="265"/>
      <c r="NRX84" s="265"/>
      <c r="NRY84" s="265"/>
      <c r="NRZ84" s="265" t="s">
        <v>457</v>
      </c>
      <c r="NSA84" s="265"/>
      <c r="NSB84" s="265"/>
      <c r="NSC84" s="265"/>
      <c r="NSD84" s="265"/>
      <c r="NSE84" s="265"/>
      <c r="NSF84" s="265"/>
      <c r="NSG84" s="265"/>
      <c r="NSH84" s="265"/>
      <c r="NSI84" s="265"/>
      <c r="NSJ84" s="265"/>
      <c r="NSK84" s="265"/>
      <c r="NSL84" s="265"/>
      <c r="NSM84" s="265"/>
      <c r="NSN84" s="265"/>
      <c r="NSO84" s="265"/>
      <c r="NSP84" s="265" t="s">
        <v>457</v>
      </c>
      <c r="NSQ84" s="265"/>
      <c r="NSR84" s="265"/>
      <c r="NSS84" s="265"/>
      <c r="NST84" s="265"/>
      <c r="NSU84" s="265"/>
      <c r="NSV84" s="265"/>
      <c r="NSW84" s="265"/>
      <c r="NSX84" s="265"/>
      <c r="NSY84" s="265"/>
      <c r="NSZ84" s="265"/>
      <c r="NTA84" s="265"/>
      <c r="NTB84" s="265"/>
      <c r="NTC84" s="265"/>
      <c r="NTD84" s="265"/>
      <c r="NTE84" s="265"/>
      <c r="NTF84" s="265" t="s">
        <v>457</v>
      </c>
      <c r="NTG84" s="265"/>
      <c r="NTH84" s="265"/>
      <c r="NTI84" s="265"/>
      <c r="NTJ84" s="265"/>
      <c r="NTK84" s="265"/>
      <c r="NTL84" s="265"/>
      <c r="NTM84" s="265"/>
      <c r="NTN84" s="265"/>
      <c r="NTO84" s="265"/>
      <c r="NTP84" s="265"/>
      <c r="NTQ84" s="265"/>
      <c r="NTR84" s="265"/>
      <c r="NTS84" s="265"/>
      <c r="NTT84" s="265"/>
      <c r="NTU84" s="265"/>
      <c r="NTV84" s="265" t="s">
        <v>457</v>
      </c>
      <c r="NTW84" s="265"/>
      <c r="NTX84" s="265"/>
      <c r="NTY84" s="265"/>
      <c r="NTZ84" s="265"/>
      <c r="NUA84" s="265"/>
      <c r="NUB84" s="265"/>
      <c r="NUC84" s="265"/>
      <c r="NUD84" s="265"/>
      <c r="NUE84" s="265"/>
      <c r="NUF84" s="265"/>
      <c r="NUG84" s="265"/>
      <c r="NUH84" s="265"/>
      <c r="NUI84" s="265"/>
      <c r="NUJ84" s="265"/>
      <c r="NUK84" s="265"/>
      <c r="NUL84" s="265" t="s">
        <v>457</v>
      </c>
      <c r="NUM84" s="265"/>
      <c r="NUN84" s="265"/>
      <c r="NUO84" s="265"/>
      <c r="NUP84" s="265"/>
      <c r="NUQ84" s="265"/>
      <c r="NUR84" s="265"/>
      <c r="NUS84" s="265"/>
      <c r="NUT84" s="265"/>
      <c r="NUU84" s="265"/>
      <c r="NUV84" s="265"/>
      <c r="NUW84" s="265"/>
      <c r="NUX84" s="265"/>
      <c r="NUY84" s="265"/>
      <c r="NUZ84" s="265"/>
      <c r="NVA84" s="265"/>
      <c r="NVB84" s="265" t="s">
        <v>457</v>
      </c>
      <c r="NVC84" s="265"/>
      <c r="NVD84" s="265"/>
      <c r="NVE84" s="265"/>
      <c r="NVF84" s="265"/>
      <c r="NVG84" s="265"/>
      <c r="NVH84" s="265"/>
      <c r="NVI84" s="265"/>
      <c r="NVJ84" s="265"/>
      <c r="NVK84" s="265"/>
      <c r="NVL84" s="265"/>
      <c r="NVM84" s="265"/>
      <c r="NVN84" s="265"/>
      <c r="NVO84" s="265"/>
      <c r="NVP84" s="265"/>
      <c r="NVQ84" s="265"/>
      <c r="NVR84" s="265" t="s">
        <v>457</v>
      </c>
      <c r="NVS84" s="265"/>
      <c r="NVT84" s="265"/>
      <c r="NVU84" s="265"/>
      <c r="NVV84" s="265"/>
      <c r="NVW84" s="265"/>
      <c r="NVX84" s="265"/>
      <c r="NVY84" s="265"/>
      <c r="NVZ84" s="265"/>
      <c r="NWA84" s="265"/>
      <c r="NWB84" s="265"/>
      <c r="NWC84" s="265"/>
      <c r="NWD84" s="265"/>
      <c r="NWE84" s="265"/>
      <c r="NWF84" s="265"/>
      <c r="NWG84" s="265"/>
      <c r="NWH84" s="265" t="s">
        <v>457</v>
      </c>
      <c r="NWI84" s="265"/>
      <c r="NWJ84" s="265"/>
      <c r="NWK84" s="265"/>
      <c r="NWL84" s="265"/>
      <c r="NWM84" s="265"/>
      <c r="NWN84" s="265"/>
      <c r="NWO84" s="265"/>
      <c r="NWP84" s="265"/>
      <c r="NWQ84" s="265"/>
      <c r="NWR84" s="265"/>
      <c r="NWS84" s="265"/>
      <c r="NWT84" s="265"/>
      <c r="NWU84" s="265"/>
      <c r="NWV84" s="265"/>
      <c r="NWW84" s="265"/>
      <c r="NWX84" s="265" t="s">
        <v>457</v>
      </c>
      <c r="NWY84" s="265"/>
      <c r="NWZ84" s="265"/>
      <c r="NXA84" s="265"/>
      <c r="NXB84" s="265"/>
      <c r="NXC84" s="265"/>
      <c r="NXD84" s="265"/>
      <c r="NXE84" s="265"/>
      <c r="NXF84" s="265"/>
      <c r="NXG84" s="265"/>
      <c r="NXH84" s="265"/>
      <c r="NXI84" s="265"/>
      <c r="NXJ84" s="265"/>
      <c r="NXK84" s="265"/>
      <c r="NXL84" s="265"/>
      <c r="NXM84" s="265"/>
      <c r="NXN84" s="265" t="s">
        <v>457</v>
      </c>
      <c r="NXO84" s="265"/>
      <c r="NXP84" s="265"/>
      <c r="NXQ84" s="265"/>
      <c r="NXR84" s="265"/>
      <c r="NXS84" s="265"/>
      <c r="NXT84" s="265"/>
      <c r="NXU84" s="265"/>
      <c r="NXV84" s="265"/>
      <c r="NXW84" s="265"/>
      <c r="NXX84" s="265"/>
      <c r="NXY84" s="265"/>
      <c r="NXZ84" s="265"/>
      <c r="NYA84" s="265"/>
      <c r="NYB84" s="265"/>
      <c r="NYC84" s="265"/>
      <c r="NYD84" s="265" t="s">
        <v>457</v>
      </c>
      <c r="NYE84" s="265"/>
      <c r="NYF84" s="265"/>
      <c r="NYG84" s="265"/>
      <c r="NYH84" s="265"/>
      <c r="NYI84" s="265"/>
      <c r="NYJ84" s="265"/>
      <c r="NYK84" s="265"/>
      <c r="NYL84" s="265"/>
      <c r="NYM84" s="265"/>
      <c r="NYN84" s="265"/>
      <c r="NYO84" s="265"/>
      <c r="NYP84" s="265"/>
      <c r="NYQ84" s="265"/>
      <c r="NYR84" s="265"/>
      <c r="NYS84" s="265"/>
      <c r="NYT84" s="265" t="s">
        <v>457</v>
      </c>
      <c r="NYU84" s="265"/>
      <c r="NYV84" s="265"/>
      <c r="NYW84" s="265"/>
      <c r="NYX84" s="265"/>
      <c r="NYY84" s="265"/>
      <c r="NYZ84" s="265"/>
      <c r="NZA84" s="265"/>
      <c r="NZB84" s="265"/>
      <c r="NZC84" s="265"/>
      <c r="NZD84" s="265"/>
      <c r="NZE84" s="265"/>
      <c r="NZF84" s="265"/>
      <c r="NZG84" s="265"/>
      <c r="NZH84" s="265"/>
      <c r="NZI84" s="265"/>
      <c r="NZJ84" s="265" t="s">
        <v>457</v>
      </c>
      <c r="NZK84" s="265"/>
      <c r="NZL84" s="265"/>
      <c r="NZM84" s="265"/>
      <c r="NZN84" s="265"/>
      <c r="NZO84" s="265"/>
      <c r="NZP84" s="265"/>
      <c r="NZQ84" s="265"/>
      <c r="NZR84" s="265"/>
      <c r="NZS84" s="265"/>
      <c r="NZT84" s="265"/>
      <c r="NZU84" s="265"/>
      <c r="NZV84" s="265"/>
      <c r="NZW84" s="265"/>
      <c r="NZX84" s="265"/>
      <c r="NZY84" s="265"/>
      <c r="NZZ84" s="265" t="s">
        <v>457</v>
      </c>
      <c r="OAA84" s="265"/>
      <c r="OAB84" s="265"/>
      <c r="OAC84" s="265"/>
      <c r="OAD84" s="265"/>
      <c r="OAE84" s="265"/>
      <c r="OAF84" s="265"/>
      <c r="OAG84" s="265"/>
      <c r="OAH84" s="265"/>
      <c r="OAI84" s="265"/>
      <c r="OAJ84" s="265"/>
      <c r="OAK84" s="265"/>
      <c r="OAL84" s="265"/>
      <c r="OAM84" s="265"/>
      <c r="OAN84" s="265"/>
      <c r="OAO84" s="265"/>
      <c r="OAP84" s="265" t="s">
        <v>457</v>
      </c>
      <c r="OAQ84" s="265"/>
      <c r="OAR84" s="265"/>
      <c r="OAS84" s="265"/>
      <c r="OAT84" s="265"/>
      <c r="OAU84" s="265"/>
      <c r="OAV84" s="265"/>
      <c r="OAW84" s="265"/>
      <c r="OAX84" s="265"/>
      <c r="OAY84" s="265"/>
      <c r="OAZ84" s="265"/>
      <c r="OBA84" s="265"/>
      <c r="OBB84" s="265"/>
      <c r="OBC84" s="265"/>
      <c r="OBD84" s="265"/>
      <c r="OBE84" s="265"/>
      <c r="OBF84" s="265" t="s">
        <v>457</v>
      </c>
      <c r="OBG84" s="265"/>
      <c r="OBH84" s="265"/>
      <c r="OBI84" s="265"/>
      <c r="OBJ84" s="265"/>
      <c r="OBK84" s="265"/>
      <c r="OBL84" s="265"/>
      <c r="OBM84" s="265"/>
      <c r="OBN84" s="265"/>
      <c r="OBO84" s="265"/>
      <c r="OBP84" s="265"/>
      <c r="OBQ84" s="265"/>
      <c r="OBR84" s="265"/>
      <c r="OBS84" s="265"/>
      <c r="OBT84" s="265"/>
      <c r="OBU84" s="265"/>
      <c r="OBV84" s="265" t="s">
        <v>457</v>
      </c>
      <c r="OBW84" s="265"/>
      <c r="OBX84" s="265"/>
      <c r="OBY84" s="265"/>
      <c r="OBZ84" s="265"/>
      <c r="OCA84" s="265"/>
      <c r="OCB84" s="265"/>
      <c r="OCC84" s="265"/>
      <c r="OCD84" s="265"/>
      <c r="OCE84" s="265"/>
      <c r="OCF84" s="265"/>
      <c r="OCG84" s="265"/>
      <c r="OCH84" s="265"/>
      <c r="OCI84" s="265"/>
      <c r="OCJ84" s="265"/>
      <c r="OCK84" s="265"/>
      <c r="OCL84" s="265" t="s">
        <v>457</v>
      </c>
      <c r="OCM84" s="265"/>
      <c r="OCN84" s="265"/>
      <c r="OCO84" s="265"/>
      <c r="OCP84" s="265"/>
      <c r="OCQ84" s="265"/>
      <c r="OCR84" s="265"/>
      <c r="OCS84" s="265"/>
      <c r="OCT84" s="265"/>
      <c r="OCU84" s="265"/>
      <c r="OCV84" s="265"/>
      <c r="OCW84" s="265"/>
      <c r="OCX84" s="265"/>
      <c r="OCY84" s="265"/>
      <c r="OCZ84" s="265"/>
      <c r="ODA84" s="265"/>
      <c r="ODB84" s="265" t="s">
        <v>457</v>
      </c>
      <c r="ODC84" s="265"/>
      <c r="ODD84" s="265"/>
      <c r="ODE84" s="265"/>
      <c r="ODF84" s="265"/>
      <c r="ODG84" s="265"/>
      <c r="ODH84" s="265"/>
      <c r="ODI84" s="265"/>
      <c r="ODJ84" s="265"/>
      <c r="ODK84" s="265"/>
      <c r="ODL84" s="265"/>
      <c r="ODM84" s="265"/>
      <c r="ODN84" s="265"/>
      <c r="ODO84" s="265"/>
      <c r="ODP84" s="265"/>
      <c r="ODQ84" s="265"/>
      <c r="ODR84" s="265" t="s">
        <v>457</v>
      </c>
      <c r="ODS84" s="265"/>
      <c r="ODT84" s="265"/>
      <c r="ODU84" s="265"/>
      <c r="ODV84" s="265"/>
      <c r="ODW84" s="265"/>
      <c r="ODX84" s="265"/>
      <c r="ODY84" s="265"/>
      <c r="ODZ84" s="265"/>
      <c r="OEA84" s="265"/>
      <c r="OEB84" s="265"/>
      <c r="OEC84" s="265"/>
      <c r="OED84" s="265"/>
      <c r="OEE84" s="265"/>
      <c r="OEF84" s="265"/>
      <c r="OEG84" s="265"/>
      <c r="OEH84" s="265" t="s">
        <v>457</v>
      </c>
      <c r="OEI84" s="265"/>
      <c r="OEJ84" s="265"/>
      <c r="OEK84" s="265"/>
      <c r="OEL84" s="265"/>
      <c r="OEM84" s="265"/>
      <c r="OEN84" s="265"/>
      <c r="OEO84" s="265"/>
      <c r="OEP84" s="265"/>
      <c r="OEQ84" s="265"/>
      <c r="OER84" s="265"/>
      <c r="OES84" s="265"/>
      <c r="OET84" s="265"/>
      <c r="OEU84" s="265"/>
      <c r="OEV84" s="265"/>
      <c r="OEW84" s="265"/>
      <c r="OEX84" s="265" t="s">
        <v>457</v>
      </c>
      <c r="OEY84" s="265"/>
      <c r="OEZ84" s="265"/>
      <c r="OFA84" s="265"/>
      <c r="OFB84" s="265"/>
      <c r="OFC84" s="265"/>
      <c r="OFD84" s="265"/>
      <c r="OFE84" s="265"/>
      <c r="OFF84" s="265"/>
      <c r="OFG84" s="265"/>
      <c r="OFH84" s="265"/>
      <c r="OFI84" s="265"/>
      <c r="OFJ84" s="265"/>
      <c r="OFK84" s="265"/>
      <c r="OFL84" s="265"/>
      <c r="OFM84" s="265"/>
      <c r="OFN84" s="265" t="s">
        <v>457</v>
      </c>
      <c r="OFO84" s="265"/>
      <c r="OFP84" s="265"/>
      <c r="OFQ84" s="265"/>
      <c r="OFR84" s="265"/>
      <c r="OFS84" s="265"/>
      <c r="OFT84" s="265"/>
      <c r="OFU84" s="265"/>
      <c r="OFV84" s="265"/>
      <c r="OFW84" s="265"/>
      <c r="OFX84" s="265"/>
      <c r="OFY84" s="265"/>
      <c r="OFZ84" s="265"/>
      <c r="OGA84" s="265"/>
      <c r="OGB84" s="265"/>
      <c r="OGC84" s="265"/>
      <c r="OGD84" s="265" t="s">
        <v>457</v>
      </c>
      <c r="OGE84" s="265"/>
      <c r="OGF84" s="265"/>
      <c r="OGG84" s="265"/>
      <c r="OGH84" s="265"/>
      <c r="OGI84" s="265"/>
      <c r="OGJ84" s="265"/>
      <c r="OGK84" s="265"/>
      <c r="OGL84" s="265"/>
      <c r="OGM84" s="265"/>
      <c r="OGN84" s="265"/>
      <c r="OGO84" s="265"/>
      <c r="OGP84" s="265"/>
      <c r="OGQ84" s="265"/>
      <c r="OGR84" s="265"/>
      <c r="OGS84" s="265"/>
      <c r="OGT84" s="265" t="s">
        <v>457</v>
      </c>
      <c r="OGU84" s="265"/>
      <c r="OGV84" s="265"/>
      <c r="OGW84" s="265"/>
      <c r="OGX84" s="265"/>
      <c r="OGY84" s="265"/>
      <c r="OGZ84" s="265"/>
      <c r="OHA84" s="265"/>
      <c r="OHB84" s="265"/>
      <c r="OHC84" s="265"/>
      <c r="OHD84" s="265"/>
      <c r="OHE84" s="265"/>
      <c r="OHF84" s="265"/>
      <c r="OHG84" s="265"/>
      <c r="OHH84" s="265"/>
      <c r="OHI84" s="265"/>
      <c r="OHJ84" s="265" t="s">
        <v>457</v>
      </c>
      <c r="OHK84" s="265"/>
      <c r="OHL84" s="265"/>
      <c r="OHM84" s="265"/>
      <c r="OHN84" s="265"/>
      <c r="OHO84" s="265"/>
      <c r="OHP84" s="265"/>
      <c r="OHQ84" s="265"/>
      <c r="OHR84" s="265"/>
      <c r="OHS84" s="265"/>
      <c r="OHT84" s="265"/>
      <c r="OHU84" s="265"/>
      <c r="OHV84" s="265"/>
      <c r="OHW84" s="265"/>
      <c r="OHX84" s="265"/>
      <c r="OHY84" s="265"/>
      <c r="OHZ84" s="265" t="s">
        <v>457</v>
      </c>
      <c r="OIA84" s="265"/>
      <c r="OIB84" s="265"/>
      <c r="OIC84" s="265"/>
      <c r="OID84" s="265"/>
      <c r="OIE84" s="265"/>
      <c r="OIF84" s="265"/>
      <c r="OIG84" s="265"/>
      <c r="OIH84" s="265"/>
      <c r="OII84" s="265"/>
      <c r="OIJ84" s="265"/>
      <c r="OIK84" s="265"/>
      <c r="OIL84" s="265"/>
      <c r="OIM84" s="265"/>
      <c r="OIN84" s="265"/>
      <c r="OIO84" s="265"/>
      <c r="OIP84" s="265" t="s">
        <v>457</v>
      </c>
      <c r="OIQ84" s="265"/>
      <c r="OIR84" s="265"/>
      <c r="OIS84" s="265"/>
      <c r="OIT84" s="265"/>
      <c r="OIU84" s="265"/>
      <c r="OIV84" s="265"/>
      <c r="OIW84" s="265"/>
      <c r="OIX84" s="265"/>
      <c r="OIY84" s="265"/>
      <c r="OIZ84" s="265"/>
      <c r="OJA84" s="265"/>
      <c r="OJB84" s="265"/>
      <c r="OJC84" s="265"/>
      <c r="OJD84" s="265"/>
      <c r="OJE84" s="265"/>
      <c r="OJF84" s="265" t="s">
        <v>457</v>
      </c>
      <c r="OJG84" s="265"/>
      <c r="OJH84" s="265"/>
      <c r="OJI84" s="265"/>
      <c r="OJJ84" s="265"/>
      <c r="OJK84" s="265"/>
      <c r="OJL84" s="265"/>
      <c r="OJM84" s="265"/>
      <c r="OJN84" s="265"/>
      <c r="OJO84" s="265"/>
      <c r="OJP84" s="265"/>
      <c r="OJQ84" s="265"/>
      <c r="OJR84" s="265"/>
      <c r="OJS84" s="265"/>
      <c r="OJT84" s="265"/>
      <c r="OJU84" s="265"/>
      <c r="OJV84" s="265" t="s">
        <v>457</v>
      </c>
      <c r="OJW84" s="265"/>
      <c r="OJX84" s="265"/>
      <c r="OJY84" s="265"/>
      <c r="OJZ84" s="265"/>
      <c r="OKA84" s="265"/>
      <c r="OKB84" s="265"/>
      <c r="OKC84" s="265"/>
      <c r="OKD84" s="265"/>
      <c r="OKE84" s="265"/>
      <c r="OKF84" s="265"/>
      <c r="OKG84" s="265"/>
      <c r="OKH84" s="265"/>
      <c r="OKI84" s="265"/>
      <c r="OKJ84" s="265"/>
      <c r="OKK84" s="265"/>
      <c r="OKL84" s="265" t="s">
        <v>457</v>
      </c>
      <c r="OKM84" s="265"/>
      <c r="OKN84" s="265"/>
      <c r="OKO84" s="265"/>
      <c r="OKP84" s="265"/>
      <c r="OKQ84" s="265"/>
      <c r="OKR84" s="265"/>
      <c r="OKS84" s="265"/>
      <c r="OKT84" s="265"/>
      <c r="OKU84" s="265"/>
      <c r="OKV84" s="265"/>
      <c r="OKW84" s="265"/>
      <c r="OKX84" s="265"/>
      <c r="OKY84" s="265"/>
      <c r="OKZ84" s="265"/>
      <c r="OLA84" s="265"/>
      <c r="OLB84" s="265" t="s">
        <v>457</v>
      </c>
      <c r="OLC84" s="265"/>
      <c r="OLD84" s="265"/>
      <c r="OLE84" s="265"/>
      <c r="OLF84" s="265"/>
      <c r="OLG84" s="265"/>
      <c r="OLH84" s="265"/>
      <c r="OLI84" s="265"/>
      <c r="OLJ84" s="265"/>
      <c r="OLK84" s="265"/>
      <c r="OLL84" s="265"/>
      <c r="OLM84" s="265"/>
      <c r="OLN84" s="265"/>
      <c r="OLO84" s="265"/>
      <c r="OLP84" s="265"/>
      <c r="OLQ84" s="265"/>
      <c r="OLR84" s="265" t="s">
        <v>457</v>
      </c>
      <c r="OLS84" s="265"/>
      <c r="OLT84" s="265"/>
      <c r="OLU84" s="265"/>
      <c r="OLV84" s="265"/>
      <c r="OLW84" s="265"/>
      <c r="OLX84" s="265"/>
      <c r="OLY84" s="265"/>
      <c r="OLZ84" s="265"/>
      <c r="OMA84" s="265"/>
      <c r="OMB84" s="265"/>
      <c r="OMC84" s="265"/>
      <c r="OMD84" s="265"/>
      <c r="OME84" s="265"/>
      <c r="OMF84" s="265"/>
      <c r="OMG84" s="265"/>
      <c r="OMH84" s="265" t="s">
        <v>457</v>
      </c>
      <c r="OMI84" s="265"/>
      <c r="OMJ84" s="265"/>
      <c r="OMK84" s="265"/>
      <c r="OML84" s="265"/>
      <c r="OMM84" s="265"/>
      <c r="OMN84" s="265"/>
      <c r="OMO84" s="265"/>
      <c r="OMP84" s="265"/>
      <c r="OMQ84" s="265"/>
      <c r="OMR84" s="265"/>
      <c r="OMS84" s="265"/>
      <c r="OMT84" s="265"/>
      <c r="OMU84" s="265"/>
      <c r="OMV84" s="265"/>
      <c r="OMW84" s="265"/>
      <c r="OMX84" s="265" t="s">
        <v>457</v>
      </c>
      <c r="OMY84" s="265"/>
      <c r="OMZ84" s="265"/>
      <c r="ONA84" s="265"/>
      <c r="ONB84" s="265"/>
      <c r="ONC84" s="265"/>
      <c r="OND84" s="265"/>
      <c r="ONE84" s="265"/>
      <c r="ONF84" s="265"/>
      <c r="ONG84" s="265"/>
      <c r="ONH84" s="265"/>
      <c r="ONI84" s="265"/>
      <c r="ONJ84" s="265"/>
      <c r="ONK84" s="265"/>
      <c r="ONL84" s="265"/>
      <c r="ONM84" s="265"/>
      <c r="ONN84" s="265" t="s">
        <v>457</v>
      </c>
      <c r="ONO84" s="265"/>
      <c r="ONP84" s="265"/>
      <c r="ONQ84" s="265"/>
      <c r="ONR84" s="265"/>
      <c r="ONS84" s="265"/>
      <c r="ONT84" s="265"/>
      <c r="ONU84" s="265"/>
      <c r="ONV84" s="265"/>
      <c r="ONW84" s="265"/>
      <c r="ONX84" s="265"/>
      <c r="ONY84" s="265"/>
      <c r="ONZ84" s="265"/>
      <c r="OOA84" s="265"/>
      <c r="OOB84" s="265"/>
      <c r="OOC84" s="265"/>
      <c r="OOD84" s="265" t="s">
        <v>457</v>
      </c>
      <c r="OOE84" s="265"/>
      <c r="OOF84" s="265"/>
      <c r="OOG84" s="265"/>
      <c r="OOH84" s="265"/>
      <c r="OOI84" s="265"/>
      <c r="OOJ84" s="265"/>
      <c r="OOK84" s="265"/>
      <c r="OOL84" s="265"/>
      <c r="OOM84" s="265"/>
      <c r="OON84" s="265"/>
      <c r="OOO84" s="265"/>
      <c r="OOP84" s="265"/>
      <c r="OOQ84" s="265"/>
      <c r="OOR84" s="265"/>
      <c r="OOS84" s="265"/>
      <c r="OOT84" s="265" t="s">
        <v>457</v>
      </c>
      <c r="OOU84" s="265"/>
      <c r="OOV84" s="265"/>
      <c r="OOW84" s="265"/>
      <c r="OOX84" s="265"/>
      <c r="OOY84" s="265"/>
      <c r="OOZ84" s="265"/>
      <c r="OPA84" s="265"/>
      <c r="OPB84" s="265"/>
      <c r="OPC84" s="265"/>
      <c r="OPD84" s="265"/>
      <c r="OPE84" s="265"/>
      <c r="OPF84" s="265"/>
      <c r="OPG84" s="265"/>
      <c r="OPH84" s="265"/>
      <c r="OPI84" s="265"/>
      <c r="OPJ84" s="265" t="s">
        <v>457</v>
      </c>
      <c r="OPK84" s="265"/>
      <c r="OPL84" s="265"/>
      <c r="OPM84" s="265"/>
      <c r="OPN84" s="265"/>
      <c r="OPO84" s="265"/>
      <c r="OPP84" s="265"/>
      <c r="OPQ84" s="265"/>
      <c r="OPR84" s="265"/>
      <c r="OPS84" s="265"/>
      <c r="OPT84" s="265"/>
      <c r="OPU84" s="265"/>
      <c r="OPV84" s="265"/>
      <c r="OPW84" s="265"/>
      <c r="OPX84" s="265"/>
      <c r="OPY84" s="265"/>
      <c r="OPZ84" s="265" t="s">
        <v>457</v>
      </c>
      <c r="OQA84" s="265"/>
      <c r="OQB84" s="265"/>
      <c r="OQC84" s="265"/>
      <c r="OQD84" s="265"/>
      <c r="OQE84" s="265"/>
      <c r="OQF84" s="265"/>
      <c r="OQG84" s="265"/>
      <c r="OQH84" s="265"/>
      <c r="OQI84" s="265"/>
      <c r="OQJ84" s="265"/>
      <c r="OQK84" s="265"/>
      <c r="OQL84" s="265"/>
      <c r="OQM84" s="265"/>
      <c r="OQN84" s="265"/>
      <c r="OQO84" s="265"/>
      <c r="OQP84" s="265" t="s">
        <v>457</v>
      </c>
      <c r="OQQ84" s="265"/>
      <c r="OQR84" s="265"/>
      <c r="OQS84" s="265"/>
      <c r="OQT84" s="265"/>
      <c r="OQU84" s="265"/>
      <c r="OQV84" s="265"/>
      <c r="OQW84" s="265"/>
      <c r="OQX84" s="265"/>
      <c r="OQY84" s="265"/>
      <c r="OQZ84" s="265"/>
      <c r="ORA84" s="265"/>
      <c r="ORB84" s="265"/>
      <c r="ORC84" s="265"/>
      <c r="ORD84" s="265"/>
      <c r="ORE84" s="265"/>
      <c r="ORF84" s="265" t="s">
        <v>457</v>
      </c>
      <c r="ORG84" s="265"/>
      <c r="ORH84" s="265"/>
      <c r="ORI84" s="265"/>
      <c r="ORJ84" s="265"/>
      <c r="ORK84" s="265"/>
      <c r="ORL84" s="265"/>
      <c r="ORM84" s="265"/>
      <c r="ORN84" s="265"/>
      <c r="ORO84" s="265"/>
      <c r="ORP84" s="265"/>
      <c r="ORQ84" s="265"/>
      <c r="ORR84" s="265"/>
      <c r="ORS84" s="265"/>
      <c r="ORT84" s="265"/>
      <c r="ORU84" s="265"/>
      <c r="ORV84" s="265" t="s">
        <v>457</v>
      </c>
      <c r="ORW84" s="265"/>
      <c r="ORX84" s="265"/>
      <c r="ORY84" s="265"/>
      <c r="ORZ84" s="265"/>
      <c r="OSA84" s="265"/>
      <c r="OSB84" s="265"/>
      <c r="OSC84" s="265"/>
      <c r="OSD84" s="265"/>
      <c r="OSE84" s="265"/>
      <c r="OSF84" s="265"/>
      <c r="OSG84" s="265"/>
      <c r="OSH84" s="265"/>
      <c r="OSI84" s="265"/>
      <c r="OSJ84" s="265"/>
      <c r="OSK84" s="265"/>
      <c r="OSL84" s="265" t="s">
        <v>457</v>
      </c>
      <c r="OSM84" s="265"/>
      <c r="OSN84" s="265"/>
      <c r="OSO84" s="265"/>
      <c r="OSP84" s="265"/>
      <c r="OSQ84" s="265"/>
      <c r="OSR84" s="265"/>
      <c r="OSS84" s="265"/>
      <c r="OST84" s="265"/>
      <c r="OSU84" s="265"/>
      <c r="OSV84" s="265"/>
      <c r="OSW84" s="265"/>
      <c r="OSX84" s="265"/>
      <c r="OSY84" s="265"/>
      <c r="OSZ84" s="265"/>
      <c r="OTA84" s="265"/>
      <c r="OTB84" s="265" t="s">
        <v>457</v>
      </c>
      <c r="OTC84" s="265"/>
      <c r="OTD84" s="265"/>
      <c r="OTE84" s="265"/>
      <c r="OTF84" s="265"/>
      <c r="OTG84" s="265"/>
      <c r="OTH84" s="265"/>
      <c r="OTI84" s="265"/>
      <c r="OTJ84" s="265"/>
      <c r="OTK84" s="265"/>
      <c r="OTL84" s="265"/>
      <c r="OTM84" s="265"/>
      <c r="OTN84" s="265"/>
      <c r="OTO84" s="265"/>
      <c r="OTP84" s="265"/>
      <c r="OTQ84" s="265"/>
      <c r="OTR84" s="265" t="s">
        <v>457</v>
      </c>
      <c r="OTS84" s="265"/>
      <c r="OTT84" s="265"/>
      <c r="OTU84" s="265"/>
      <c r="OTV84" s="265"/>
      <c r="OTW84" s="265"/>
      <c r="OTX84" s="265"/>
      <c r="OTY84" s="265"/>
      <c r="OTZ84" s="265"/>
      <c r="OUA84" s="265"/>
      <c r="OUB84" s="265"/>
      <c r="OUC84" s="265"/>
      <c r="OUD84" s="265"/>
      <c r="OUE84" s="265"/>
      <c r="OUF84" s="265"/>
      <c r="OUG84" s="265"/>
      <c r="OUH84" s="265" t="s">
        <v>457</v>
      </c>
      <c r="OUI84" s="265"/>
      <c r="OUJ84" s="265"/>
      <c r="OUK84" s="265"/>
      <c r="OUL84" s="265"/>
      <c r="OUM84" s="265"/>
      <c r="OUN84" s="265"/>
      <c r="OUO84" s="265"/>
      <c r="OUP84" s="265"/>
      <c r="OUQ84" s="265"/>
      <c r="OUR84" s="265"/>
      <c r="OUS84" s="265"/>
      <c r="OUT84" s="265"/>
      <c r="OUU84" s="265"/>
      <c r="OUV84" s="265"/>
      <c r="OUW84" s="265"/>
      <c r="OUX84" s="265" t="s">
        <v>457</v>
      </c>
      <c r="OUY84" s="265"/>
      <c r="OUZ84" s="265"/>
      <c r="OVA84" s="265"/>
      <c r="OVB84" s="265"/>
      <c r="OVC84" s="265"/>
      <c r="OVD84" s="265"/>
      <c r="OVE84" s="265"/>
      <c r="OVF84" s="265"/>
      <c r="OVG84" s="265"/>
      <c r="OVH84" s="265"/>
      <c r="OVI84" s="265"/>
      <c r="OVJ84" s="265"/>
      <c r="OVK84" s="265"/>
      <c r="OVL84" s="265"/>
      <c r="OVM84" s="265"/>
      <c r="OVN84" s="265" t="s">
        <v>457</v>
      </c>
      <c r="OVO84" s="265"/>
      <c r="OVP84" s="265"/>
      <c r="OVQ84" s="265"/>
      <c r="OVR84" s="265"/>
      <c r="OVS84" s="265"/>
      <c r="OVT84" s="265"/>
      <c r="OVU84" s="265"/>
      <c r="OVV84" s="265"/>
      <c r="OVW84" s="265"/>
      <c r="OVX84" s="265"/>
      <c r="OVY84" s="265"/>
      <c r="OVZ84" s="265"/>
      <c r="OWA84" s="265"/>
      <c r="OWB84" s="265"/>
      <c r="OWC84" s="265"/>
      <c r="OWD84" s="265" t="s">
        <v>457</v>
      </c>
      <c r="OWE84" s="265"/>
      <c r="OWF84" s="265"/>
      <c r="OWG84" s="265"/>
      <c r="OWH84" s="265"/>
      <c r="OWI84" s="265"/>
      <c r="OWJ84" s="265"/>
      <c r="OWK84" s="265"/>
      <c r="OWL84" s="265"/>
      <c r="OWM84" s="265"/>
      <c r="OWN84" s="265"/>
      <c r="OWO84" s="265"/>
      <c r="OWP84" s="265"/>
      <c r="OWQ84" s="265"/>
      <c r="OWR84" s="265"/>
      <c r="OWS84" s="265"/>
      <c r="OWT84" s="265" t="s">
        <v>457</v>
      </c>
      <c r="OWU84" s="265"/>
      <c r="OWV84" s="265"/>
      <c r="OWW84" s="265"/>
      <c r="OWX84" s="265"/>
      <c r="OWY84" s="265"/>
      <c r="OWZ84" s="265"/>
      <c r="OXA84" s="265"/>
      <c r="OXB84" s="265"/>
      <c r="OXC84" s="265"/>
      <c r="OXD84" s="265"/>
      <c r="OXE84" s="265"/>
      <c r="OXF84" s="265"/>
      <c r="OXG84" s="265"/>
      <c r="OXH84" s="265"/>
      <c r="OXI84" s="265"/>
      <c r="OXJ84" s="265" t="s">
        <v>457</v>
      </c>
      <c r="OXK84" s="265"/>
      <c r="OXL84" s="265"/>
      <c r="OXM84" s="265"/>
      <c r="OXN84" s="265"/>
      <c r="OXO84" s="265"/>
      <c r="OXP84" s="265"/>
      <c r="OXQ84" s="265"/>
      <c r="OXR84" s="265"/>
      <c r="OXS84" s="265"/>
      <c r="OXT84" s="265"/>
      <c r="OXU84" s="265"/>
      <c r="OXV84" s="265"/>
      <c r="OXW84" s="265"/>
      <c r="OXX84" s="265"/>
      <c r="OXY84" s="265"/>
      <c r="OXZ84" s="265" t="s">
        <v>457</v>
      </c>
      <c r="OYA84" s="265"/>
      <c r="OYB84" s="265"/>
      <c r="OYC84" s="265"/>
      <c r="OYD84" s="265"/>
      <c r="OYE84" s="265"/>
      <c r="OYF84" s="265"/>
      <c r="OYG84" s="265"/>
      <c r="OYH84" s="265"/>
      <c r="OYI84" s="265"/>
      <c r="OYJ84" s="265"/>
      <c r="OYK84" s="265"/>
      <c r="OYL84" s="265"/>
      <c r="OYM84" s="265"/>
      <c r="OYN84" s="265"/>
      <c r="OYO84" s="265"/>
      <c r="OYP84" s="265" t="s">
        <v>457</v>
      </c>
      <c r="OYQ84" s="265"/>
      <c r="OYR84" s="265"/>
      <c r="OYS84" s="265"/>
      <c r="OYT84" s="265"/>
      <c r="OYU84" s="265"/>
      <c r="OYV84" s="265"/>
      <c r="OYW84" s="265"/>
      <c r="OYX84" s="265"/>
      <c r="OYY84" s="265"/>
      <c r="OYZ84" s="265"/>
      <c r="OZA84" s="265"/>
      <c r="OZB84" s="265"/>
      <c r="OZC84" s="265"/>
      <c r="OZD84" s="265"/>
      <c r="OZE84" s="265"/>
      <c r="OZF84" s="265" t="s">
        <v>457</v>
      </c>
      <c r="OZG84" s="265"/>
      <c r="OZH84" s="265"/>
      <c r="OZI84" s="265"/>
      <c r="OZJ84" s="265"/>
      <c r="OZK84" s="265"/>
      <c r="OZL84" s="265"/>
      <c r="OZM84" s="265"/>
      <c r="OZN84" s="265"/>
      <c r="OZO84" s="265"/>
      <c r="OZP84" s="265"/>
      <c r="OZQ84" s="265"/>
      <c r="OZR84" s="265"/>
      <c r="OZS84" s="265"/>
      <c r="OZT84" s="265"/>
      <c r="OZU84" s="265"/>
      <c r="OZV84" s="265" t="s">
        <v>457</v>
      </c>
      <c r="OZW84" s="265"/>
      <c r="OZX84" s="265"/>
      <c r="OZY84" s="265"/>
      <c r="OZZ84" s="265"/>
      <c r="PAA84" s="265"/>
      <c r="PAB84" s="265"/>
      <c r="PAC84" s="265"/>
      <c r="PAD84" s="265"/>
      <c r="PAE84" s="265"/>
      <c r="PAF84" s="265"/>
      <c r="PAG84" s="265"/>
      <c r="PAH84" s="265"/>
      <c r="PAI84" s="265"/>
      <c r="PAJ84" s="265"/>
      <c r="PAK84" s="265"/>
      <c r="PAL84" s="265" t="s">
        <v>457</v>
      </c>
      <c r="PAM84" s="265"/>
      <c r="PAN84" s="265"/>
      <c r="PAO84" s="265"/>
      <c r="PAP84" s="265"/>
      <c r="PAQ84" s="265"/>
      <c r="PAR84" s="265"/>
      <c r="PAS84" s="265"/>
      <c r="PAT84" s="265"/>
      <c r="PAU84" s="265"/>
      <c r="PAV84" s="265"/>
      <c r="PAW84" s="265"/>
      <c r="PAX84" s="265"/>
      <c r="PAY84" s="265"/>
      <c r="PAZ84" s="265"/>
      <c r="PBA84" s="265"/>
      <c r="PBB84" s="265" t="s">
        <v>457</v>
      </c>
      <c r="PBC84" s="265"/>
      <c r="PBD84" s="265"/>
      <c r="PBE84" s="265"/>
      <c r="PBF84" s="265"/>
      <c r="PBG84" s="265"/>
      <c r="PBH84" s="265"/>
      <c r="PBI84" s="265"/>
      <c r="PBJ84" s="265"/>
      <c r="PBK84" s="265"/>
      <c r="PBL84" s="265"/>
      <c r="PBM84" s="265"/>
      <c r="PBN84" s="265"/>
      <c r="PBO84" s="265"/>
      <c r="PBP84" s="265"/>
      <c r="PBQ84" s="265"/>
      <c r="PBR84" s="265" t="s">
        <v>457</v>
      </c>
      <c r="PBS84" s="265"/>
      <c r="PBT84" s="265"/>
      <c r="PBU84" s="265"/>
      <c r="PBV84" s="265"/>
      <c r="PBW84" s="265"/>
      <c r="PBX84" s="265"/>
      <c r="PBY84" s="265"/>
      <c r="PBZ84" s="265"/>
      <c r="PCA84" s="265"/>
      <c r="PCB84" s="265"/>
      <c r="PCC84" s="265"/>
      <c r="PCD84" s="265"/>
      <c r="PCE84" s="265"/>
      <c r="PCF84" s="265"/>
      <c r="PCG84" s="265"/>
      <c r="PCH84" s="265" t="s">
        <v>457</v>
      </c>
      <c r="PCI84" s="265"/>
      <c r="PCJ84" s="265"/>
      <c r="PCK84" s="265"/>
      <c r="PCL84" s="265"/>
      <c r="PCM84" s="265"/>
      <c r="PCN84" s="265"/>
      <c r="PCO84" s="265"/>
      <c r="PCP84" s="265"/>
      <c r="PCQ84" s="265"/>
      <c r="PCR84" s="265"/>
      <c r="PCS84" s="265"/>
      <c r="PCT84" s="265"/>
      <c r="PCU84" s="265"/>
      <c r="PCV84" s="265"/>
      <c r="PCW84" s="265"/>
      <c r="PCX84" s="265" t="s">
        <v>457</v>
      </c>
      <c r="PCY84" s="265"/>
      <c r="PCZ84" s="265"/>
      <c r="PDA84" s="265"/>
      <c r="PDB84" s="265"/>
      <c r="PDC84" s="265"/>
      <c r="PDD84" s="265"/>
      <c r="PDE84" s="265"/>
      <c r="PDF84" s="265"/>
      <c r="PDG84" s="265"/>
      <c r="PDH84" s="265"/>
      <c r="PDI84" s="265"/>
      <c r="PDJ84" s="265"/>
      <c r="PDK84" s="265"/>
      <c r="PDL84" s="265"/>
      <c r="PDM84" s="265"/>
      <c r="PDN84" s="265" t="s">
        <v>457</v>
      </c>
      <c r="PDO84" s="265"/>
      <c r="PDP84" s="265"/>
      <c r="PDQ84" s="265"/>
      <c r="PDR84" s="265"/>
      <c r="PDS84" s="265"/>
      <c r="PDT84" s="265"/>
      <c r="PDU84" s="265"/>
      <c r="PDV84" s="265"/>
      <c r="PDW84" s="265"/>
      <c r="PDX84" s="265"/>
      <c r="PDY84" s="265"/>
      <c r="PDZ84" s="265"/>
      <c r="PEA84" s="265"/>
      <c r="PEB84" s="265"/>
      <c r="PEC84" s="265"/>
      <c r="PED84" s="265" t="s">
        <v>457</v>
      </c>
      <c r="PEE84" s="265"/>
      <c r="PEF84" s="265"/>
      <c r="PEG84" s="265"/>
      <c r="PEH84" s="265"/>
      <c r="PEI84" s="265"/>
      <c r="PEJ84" s="265"/>
      <c r="PEK84" s="265"/>
      <c r="PEL84" s="265"/>
      <c r="PEM84" s="265"/>
      <c r="PEN84" s="265"/>
      <c r="PEO84" s="265"/>
      <c r="PEP84" s="265"/>
      <c r="PEQ84" s="265"/>
      <c r="PER84" s="265"/>
      <c r="PES84" s="265"/>
      <c r="PET84" s="265" t="s">
        <v>457</v>
      </c>
      <c r="PEU84" s="265"/>
      <c r="PEV84" s="265"/>
      <c r="PEW84" s="265"/>
      <c r="PEX84" s="265"/>
      <c r="PEY84" s="265"/>
      <c r="PEZ84" s="265"/>
      <c r="PFA84" s="265"/>
      <c r="PFB84" s="265"/>
      <c r="PFC84" s="265"/>
      <c r="PFD84" s="265"/>
      <c r="PFE84" s="265"/>
      <c r="PFF84" s="265"/>
      <c r="PFG84" s="265"/>
      <c r="PFH84" s="265"/>
      <c r="PFI84" s="265"/>
      <c r="PFJ84" s="265" t="s">
        <v>457</v>
      </c>
      <c r="PFK84" s="265"/>
      <c r="PFL84" s="265"/>
      <c r="PFM84" s="265"/>
      <c r="PFN84" s="265"/>
      <c r="PFO84" s="265"/>
      <c r="PFP84" s="265"/>
      <c r="PFQ84" s="265"/>
      <c r="PFR84" s="265"/>
      <c r="PFS84" s="265"/>
      <c r="PFT84" s="265"/>
      <c r="PFU84" s="265"/>
      <c r="PFV84" s="265"/>
      <c r="PFW84" s="265"/>
      <c r="PFX84" s="265"/>
      <c r="PFY84" s="265"/>
      <c r="PFZ84" s="265" t="s">
        <v>457</v>
      </c>
      <c r="PGA84" s="265"/>
      <c r="PGB84" s="265"/>
      <c r="PGC84" s="265"/>
      <c r="PGD84" s="265"/>
      <c r="PGE84" s="265"/>
      <c r="PGF84" s="265"/>
      <c r="PGG84" s="265"/>
      <c r="PGH84" s="265"/>
      <c r="PGI84" s="265"/>
      <c r="PGJ84" s="265"/>
      <c r="PGK84" s="265"/>
      <c r="PGL84" s="265"/>
      <c r="PGM84" s="265"/>
      <c r="PGN84" s="265"/>
      <c r="PGO84" s="265"/>
      <c r="PGP84" s="265" t="s">
        <v>457</v>
      </c>
      <c r="PGQ84" s="265"/>
      <c r="PGR84" s="265"/>
      <c r="PGS84" s="265"/>
      <c r="PGT84" s="265"/>
      <c r="PGU84" s="265"/>
      <c r="PGV84" s="265"/>
      <c r="PGW84" s="265"/>
      <c r="PGX84" s="265"/>
      <c r="PGY84" s="265"/>
      <c r="PGZ84" s="265"/>
      <c r="PHA84" s="265"/>
      <c r="PHB84" s="265"/>
      <c r="PHC84" s="265"/>
      <c r="PHD84" s="265"/>
      <c r="PHE84" s="265"/>
      <c r="PHF84" s="265" t="s">
        <v>457</v>
      </c>
      <c r="PHG84" s="265"/>
      <c r="PHH84" s="265"/>
      <c r="PHI84" s="265"/>
      <c r="PHJ84" s="265"/>
      <c r="PHK84" s="265"/>
      <c r="PHL84" s="265"/>
      <c r="PHM84" s="265"/>
      <c r="PHN84" s="265"/>
      <c r="PHO84" s="265"/>
      <c r="PHP84" s="265"/>
      <c r="PHQ84" s="265"/>
      <c r="PHR84" s="265"/>
      <c r="PHS84" s="265"/>
      <c r="PHT84" s="265"/>
      <c r="PHU84" s="265"/>
      <c r="PHV84" s="265" t="s">
        <v>457</v>
      </c>
      <c r="PHW84" s="265"/>
      <c r="PHX84" s="265"/>
      <c r="PHY84" s="265"/>
      <c r="PHZ84" s="265"/>
      <c r="PIA84" s="265"/>
      <c r="PIB84" s="265"/>
      <c r="PIC84" s="265"/>
      <c r="PID84" s="265"/>
      <c r="PIE84" s="265"/>
      <c r="PIF84" s="265"/>
      <c r="PIG84" s="265"/>
      <c r="PIH84" s="265"/>
      <c r="PII84" s="265"/>
      <c r="PIJ84" s="265"/>
      <c r="PIK84" s="265"/>
      <c r="PIL84" s="265" t="s">
        <v>457</v>
      </c>
      <c r="PIM84" s="265"/>
      <c r="PIN84" s="265"/>
      <c r="PIO84" s="265"/>
      <c r="PIP84" s="265"/>
      <c r="PIQ84" s="265"/>
      <c r="PIR84" s="265"/>
      <c r="PIS84" s="265"/>
      <c r="PIT84" s="265"/>
      <c r="PIU84" s="265"/>
      <c r="PIV84" s="265"/>
      <c r="PIW84" s="265"/>
      <c r="PIX84" s="265"/>
      <c r="PIY84" s="265"/>
      <c r="PIZ84" s="265"/>
      <c r="PJA84" s="265"/>
      <c r="PJB84" s="265" t="s">
        <v>457</v>
      </c>
      <c r="PJC84" s="265"/>
      <c r="PJD84" s="265"/>
      <c r="PJE84" s="265"/>
      <c r="PJF84" s="265"/>
      <c r="PJG84" s="265"/>
      <c r="PJH84" s="265"/>
      <c r="PJI84" s="265"/>
      <c r="PJJ84" s="265"/>
      <c r="PJK84" s="265"/>
      <c r="PJL84" s="265"/>
      <c r="PJM84" s="265"/>
      <c r="PJN84" s="265"/>
      <c r="PJO84" s="265"/>
      <c r="PJP84" s="265"/>
      <c r="PJQ84" s="265"/>
      <c r="PJR84" s="265" t="s">
        <v>457</v>
      </c>
      <c r="PJS84" s="265"/>
      <c r="PJT84" s="265"/>
      <c r="PJU84" s="265"/>
      <c r="PJV84" s="265"/>
      <c r="PJW84" s="265"/>
      <c r="PJX84" s="265"/>
      <c r="PJY84" s="265"/>
      <c r="PJZ84" s="265"/>
      <c r="PKA84" s="265"/>
      <c r="PKB84" s="265"/>
      <c r="PKC84" s="265"/>
      <c r="PKD84" s="265"/>
      <c r="PKE84" s="265"/>
      <c r="PKF84" s="265"/>
      <c r="PKG84" s="265"/>
      <c r="PKH84" s="265" t="s">
        <v>457</v>
      </c>
      <c r="PKI84" s="265"/>
      <c r="PKJ84" s="265"/>
      <c r="PKK84" s="265"/>
      <c r="PKL84" s="265"/>
      <c r="PKM84" s="265"/>
      <c r="PKN84" s="265"/>
      <c r="PKO84" s="265"/>
      <c r="PKP84" s="265"/>
      <c r="PKQ84" s="265"/>
      <c r="PKR84" s="265"/>
      <c r="PKS84" s="265"/>
      <c r="PKT84" s="265"/>
      <c r="PKU84" s="265"/>
      <c r="PKV84" s="265"/>
      <c r="PKW84" s="265"/>
      <c r="PKX84" s="265" t="s">
        <v>457</v>
      </c>
      <c r="PKY84" s="265"/>
      <c r="PKZ84" s="265"/>
      <c r="PLA84" s="265"/>
      <c r="PLB84" s="265"/>
      <c r="PLC84" s="265"/>
      <c r="PLD84" s="265"/>
      <c r="PLE84" s="265"/>
      <c r="PLF84" s="265"/>
      <c r="PLG84" s="265"/>
      <c r="PLH84" s="265"/>
      <c r="PLI84" s="265"/>
      <c r="PLJ84" s="265"/>
      <c r="PLK84" s="265"/>
      <c r="PLL84" s="265"/>
      <c r="PLM84" s="265"/>
      <c r="PLN84" s="265" t="s">
        <v>457</v>
      </c>
      <c r="PLO84" s="265"/>
      <c r="PLP84" s="265"/>
      <c r="PLQ84" s="265"/>
      <c r="PLR84" s="265"/>
      <c r="PLS84" s="265"/>
      <c r="PLT84" s="265"/>
      <c r="PLU84" s="265"/>
      <c r="PLV84" s="265"/>
      <c r="PLW84" s="265"/>
      <c r="PLX84" s="265"/>
      <c r="PLY84" s="265"/>
      <c r="PLZ84" s="265"/>
      <c r="PMA84" s="265"/>
      <c r="PMB84" s="265"/>
      <c r="PMC84" s="265"/>
      <c r="PMD84" s="265" t="s">
        <v>457</v>
      </c>
      <c r="PME84" s="265"/>
      <c r="PMF84" s="265"/>
      <c r="PMG84" s="265"/>
      <c r="PMH84" s="265"/>
      <c r="PMI84" s="265"/>
      <c r="PMJ84" s="265"/>
      <c r="PMK84" s="265"/>
      <c r="PML84" s="265"/>
      <c r="PMM84" s="265"/>
      <c r="PMN84" s="265"/>
      <c r="PMO84" s="265"/>
      <c r="PMP84" s="265"/>
      <c r="PMQ84" s="265"/>
      <c r="PMR84" s="265"/>
      <c r="PMS84" s="265"/>
      <c r="PMT84" s="265" t="s">
        <v>457</v>
      </c>
      <c r="PMU84" s="265"/>
      <c r="PMV84" s="265"/>
      <c r="PMW84" s="265"/>
      <c r="PMX84" s="265"/>
      <c r="PMY84" s="265"/>
      <c r="PMZ84" s="265"/>
      <c r="PNA84" s="265"/>
      <c r="PNB84" s="265"/>
      <c r="PNC84" s="265"/>
      <c r="PND84" s="265"/>
      <c r="PNE84" s="265"/>
      <c r="PNF84" s="265"/>
      <c r="PNG84" s="265"/>
      <c r="PNH84" s="265"/>
      <c r="PNI84" s="265"/>
      <c r="PNJ84" s="265" t="s">
        <v>457</v>
      </c>
      <c r="PNK84" s="265"/>
      <c r="PNL84" s="265"/>
      <c r="PNM84" s="265"/>
      <c r="PNN84" s="265"/>
      <c r="PNO84" s="265"/>
      <c r="PNP84" s="265"/>
      <c r="PNQ84" s="265"/>
      <c r="PNR84" s="265"/>
      <c r="PNS84" s="265"/>
      <c r="PNT84" s="265"/>
      <c r="PNU84" s="265"/>
      <c r="PNV84" s="265"/>
      <c r="PNW84" s="265"/>
      <c r="PNX84" s="265"/>
      <c r="PNY84" s="265"/>
      <c r="PNZ84" s="265" t="s">
        <v>457</v>
      </c>
      <c r="POA84" s="265"/>
      <c r="POB84" s="265"/>
      <c r="POC84" s="265"/>
      <c r="POD84" s="265"/>
      <c r="POE84" s="265"/>
      <c r="POF84" s="265"/>
      <c r="POG84" s="265"/>
      <c r="POH84" s="265"/>
      <c r="POI84" s="265"/>
      <c r="POJ84" s="265"/>
      <c r="POK84" s="265"/>
      <c r="POL84" s="265"/>
      <c r="POM84" s="265"/>
      <c r="PON84" s="265"/>
      <c r="POO84" s="265"/>
      <c r="POP84" s="265" t="s">
        <v>457</v>
      </c>
      <c r="POQ84" s="265"/>
      <c r="POR84" s="265"/>
      <c r="POS84" s="265"/>
      <c r="POT84" s="265"/>
      <c r="POU84" s="265"/>
      <c r="POV84" s="265"/>
      <c r="POW84" s="265"/>
      <c r="POX84" s="265"/>
      <c r="POY84" s="265"/>
      <c r="POZ84" s="265"/>
      <c r="PPA84" s="265"/>
      <c r="PPB84" s="265"/>
      <c r="PPC84" s="265"/>
      <c r="PPD84" s="265"/>
      <c r="PPE84" s="265"/>
      <c r="PPF84" s="265" t="s">
        <v>457</v>
      </c>
      <c r="PPG84" s="265"/>
      <c r="PPH84" s="265"/>
      <c r="PPI84" s="265"/>
      <c r="PPJ84" s="265"/>
      <c r="PPK84" s="265"/>
      <c r="PPL84" s="265"/>
      <c r="PPM84" s="265"/>
      <c r="PPN84" s="265"/>
      <c r="PPO84" s="265"/>
      <c r="PPP84" s="265"/>
      <c r="PPQ84" s="265"/>
      <c r="PPR84" s="265"/>
      <c r="PPS84" s="265"/>
      <c r="PPT84" s="265"/>
      <c r="PPU84" s="265"/>
      <c r="PPV84" s="265" t="s">
        <v>457</v>
      </c>
      <c r="PPW84" s="265"/>
      <c r="PPX84" s="265"/>
      <c r="PPY84" s="265"/>
      <c r="PPZ84" s="265"/>
      <c r="PQA84" s="265"/>
      <c r="PQB84" s="265"/>
      <c r="PQC84" s="265"/>
      <c r="PQD84" s="265"/>
      <c r="PQE84" s="265"/>
      <c r="PQF84" s="265"/>
      <c r="PQG84" s="265"/>
      <c r="PQH84" s="265"/>
      <c r="PQI84" s="265"/>
      <c r="PQJ84" s="265"/>
      <c r="PQK84" s="265"/>
      <c r="PQL84" s="265" t="s">
        <v>457</v>
      </c>
      <c r="PQM84" s="265"/>
      <c r="PQN84" s="265"/>
      <c r="PQO84" s="265"/>
      <c r="PQP84" s="265"/>
      <c r="PQQ84" s="265"/>
      <c r="PQR84" s="265"/>
      <c r="PQS84" s="265"/>
      <c r="PQT84" s="265"/>
      <c r="PQU84" s="265"/>
      <c r="PQV84" s="265"/>
      <c r="PQW84" s="265"/>
      <c r="PQX84" s="265"/>
      <c r="PQY84" s="265"/>
      <c r="PQZ84" s="265"/>
      <c r="PRA84" s="265"/>
      <c r="PRB84" s="265" t="s">
        <v>457</v>
      </c>
      <c r="PRC84" s="265"/>
      <c r="PRD84" s="265"/>
      <c r="PRE84" s="265"/>
      <c r="PRF84" s="265"/>
      <c r="PRG84" s="265"/>
      <c r="PRH84" s="265"/>
      <c r="PRI84" s="265"/>
      <c r="PRJ84" s="265"/>
      <c r="PRK84" s="265"/>
      <c r="PRL84" s="265"/>
      <c r="PRM84" s="265"/>
      <c r="PRN84" s="265"/>
      <c r="PRO84" s="265"/>
      <c r="PRP84" s="265"/>
      <c r="PRQ84" s="265"/>
      <c r="PRR84" s="265" t="s">
        <v>457</v>
      </c>
      <c r="PRS84" s="265"/>
      <c r="PRT84" s="265"/>
      <c r="PRU84" s="265"/>
      <c r="PRV84" s="265"/>
      <c r="PRW84" s="265"/>
      <c r="PRX84" s="265"/>
      <c r="PRY84" s="265"/>
      <c r="PRZ84" s="265"/>
      <c r="PSA84" s="265"/>
      <c r="PSB84" s="265"/>
      <c r="PSC84" s="265"/>
      <c r="PSD84" s="265"/>
      <c r="PSE84" s="265"/>
      <c r="PSF84" s="265"/>
      <c r="PSG84" s="265"/>
      <c r="PSH84" s="265" t="s">
        <v>457</v>
      </c>
      <c r="PSI84" s="265"/>
      <c r="PSJ84" s="265"/>
      <c r="PSK84" s="265"/>
      <c r="PSL84" s="265"/>
      <c r="PSM84" s="265"/>
      <c r="PSN84" s="265"/>
      <c r="PSO84" s="265"/>
      <c r="PSP84" s="265"/>
      <c r="PSQ84" s="265"/>
      <c r="PSR84" s="265"/>
      <c r="PSS84" s="265"/>
      <c r="PST84" s="265"/>
      <c r="PSU84" s="265"/>
      <c r="PSV84" s="265"/>
      <c r="PSW84" s="265"/>
      <c r="PSX84" s="265" t="s">
        <v>457</v>
      </c>
      <c r="PSY84" s="265"/>
      <c r="PSZ84" s="265"/>
      <c r="PTA84" s="265"/>
      <c r="PTB84" s="265"/>
      <c r="PTC84" s="265"/>
      <c r="PTD84" s="265"/>
      <c r="PTE84" s="265"/>
      <c r="PTF84" s="265"/>
      <c r="PTG84" s="265"/>
      <c r="PTH84" s="265"/>
      <c r="PTI84" s="265"/>
      <c r="PTJ84" s="265"/>
      <c r="PTK84" s="265"/>
      <c r="PTL84" s="265"/>
      <c r="PTM84" s="265"/>
      <c r="PTN84" s="265" t="s">
        <v>457</v>
      </c>
      <c r="PTO84" s="265"/>
      <c r="PTP84" s="265"/>
      <c r="PTQ84" s="265"/>
      <c r="PTR84" s="265"/>
      <c r="PTS84" s="265"/>
      <c r="PTT84" s="265"/>
      <c r="PTU84" s="265"/>
      <c r="PTV84" s="265"/>
      <c r="PTW84" s="265"/>
      <c r="PTX84" s="265"/>
      <c r="PTY84" s="265"/>
      <c r="PTZ84" s="265"/>
      <c r="PUA84" s="265"/>
      <c r="PUB84" s="265"/>
      <c r="PUC84" s="265"/>
      <c r="PUD84" s="265" t="s">
        <v>457</v>
      </c>
      <c r="PUE84" s="265"/>
      <c r="PUF84" s="265"/>
      <c r="PUG84" s="265"/>
      <c r="PUH84" s="265"/>
      <c r="PUI84" s="265"/>
      <c r="PUJ84" s="265"/>
      <c r="PUK84" s="265"/>
      <c r="PUL84" s="265"/>
      <c r="PUM84" s="265"/>
      <c r="PUN84" s="265"/>
      <c r="PUO84" s="265"/>
      <c r="PUP84" s="265"/>
      <c r="PUQ84" s="265"/>
      <c r="PUR84" s="265"/>
      <c r="PUS84" s="265"/>
      <c r="PUT84" s="265" t="s">
        <v>457</v>
      </c>
      <c r="PUU84" s="265"/>
      <c r="PUV84" s="265"/>
      <c r="PUW84" s="265"/>
      <c r="PUX84" s="265"/>
      <c r="PUY84" s="265"/>
      <c r="PUZ84" s="265"/>
      <c r="PVA84" s="265"/>
      <c r="PVB84" s="265"/>
      <c r="PVC84" s="265"/>
      <c r="PVD84" s="265"/>
      <c r="PVE84" s="265"/>
      <c r="PVF84" s="265"/>
      <c r="PVG84" s="265"/>
      <c r="PVH84" s="265"/>
      <c r="PVI84" s="265"/>
      <c r="PVJ84" s="265" t="s">
        <v>457</v>
      </c>
      <c r="PVK84" s="265"/>
      <c r="PVL84" s="265"/>
      <c r="PVM84" s="265"/>
      <c r="PVN84" s="265"/>
      <c r="PVO84" s="265"/>
      <c r="PVP84" s="265"/>
      <c r="PVQ84" s="265"/>
      <c r="PVR84" s="265"/>
      <c r="PVS84" s="265"/>
      <c r="PVT84" s="265"/>
      <c r="PVU84" s="265"/>
      <c r="PVV84" s="265"/>
      <c r="PVW84" s="265"/>
      <c r="PVX84" s="265"/>
      <c r="PVY84" s="265"/>
      <c r="PVZ84" s="265" t="s">
        <v>457</v>
      </c>
      <c r="PWA84" s="265"/>
      <c r="PWB84" s="265"/>
      <c r="PWC84" s="265"/>
      <c r="PWD84" s="265"/>
      <c r="PWE84" s="265"/>
      <c r="PWF84" s="265"/>
      <c r="PWG84" s="265"/>
      <c r="PWH84" s="265"/>
      <c r="PWI84" s="265"/>
      <c r="PWJ84" s="265"/>
      <c r="PWK84" s="265"/>
      <c r="PWL84" s="265"/>
      <c r="PWM84" s="265"/>
      <c r="PWN84" s="265"/>
      <c r="PWO84" s="265"/>
      <c r="PWP84" s="265" t="s">
        <v>457</v>
      </c>
      <c r="PWQ84" s="265"/>
      <c r="PWR84" s="265"/>
      <c r="PWS84" s="265"/>
      <c r="PWT84" s="265"/>
      <c r="PWU84" s="265"/>
      <c r="PWV84" s="265"/>
      <c r="PWW84" s="265"/>
      <c r="PWX84" s="265"/>
      <c r="PWY84" s="265"/>
      <c r="PWZ84" s="265"/>
      <c r="PXA84" s="265"/>
      <c r="PXB84" s="265"/>
      <c r="PXC84" s="265"/>
      <c r="PXD84" s="265"/>
      <c r="PXE84" s="265"/>
      <c r="PXF84" s="265" t="s">
        <v>457</v>
      </c>
      <c r="PXG84" s="265"/>
      <c r="PXH84" s="265"/>
      <c r="PXI84" s="265"/>
      <c r="PXJ84" s="265"/>
      <c r="PXK84" s="265"/>
      <c r="PXL84" s="265"/>
      <c r="PXM84" s="265"/>
      <c r="PXN84" s="265"/>
      <c r="PXO84" s="265"/>
      <c r="PXP84" s="265"/>
      <c r="PXQ84" s="265"/>
      <c r="PXR84" s="265"/>
      <c r="PXS84" s="265"/>
      <c r="PXT84" s="265"/>
      <c r="PXU84" s="265"/>
      <c r="PXV84" s="265" t="s">
        <v>457</v>
      </c>
      <c r="PXW84" s="265"/>
      <c r="PXX84" s="265"/>
      <c r="PXY84" s="265"/>
      <c r="PXZ84" s="265"/>
      <c r="PYA84" s="265"/>
      <c r="PYB84" s="265"/>
      <c r="PYC84" s="265"/>
      <c r="PYD84" s="265"/>
      <c r="PYE84" s="265"/>
      <c r="PYF84" s="265"/>
      <c r="PYG84" s="265"/>
      <c r="PYH84" s="265"/>
      <c r="PYI84" s="265"/>
      <c r="PYJ84" s="265"/>
      <c r="PYK84" s="265"/>
      <c r="PYL84" s="265" t="s">
        <v>457</v>
      </c>
      <c r="PYM84" s="265"/>
      <c r="PYN84" s="265"/>
      <c r="PYO84" s="265"/>
      <c r="PYP84" s="265"/>
      <c r="PYQ84" s="265"/>
      <c r="PYR84" s="265"/>
      <c r="PYS84" s="265"/>
      <c r="PYT84" s="265"/>
      <c r="PYU84" s="265"/>
      <c r="PYV84" s="265"/>
      <c r="PYW84" s="265"/>
      <c r="PYX84" s="265"/>
      <c r="PYY84" s="265"/>
      <c r="PYZ84" s="265"/>
      <c r="PZA84" s="265"/>
      <c r="PZB84" s="265" t="s">
        <v>457</v>
      </c>
      <c r="PZC84" s="265"/>
      <c r="PZD84" s="265"/>
      <c r="PZE84" s="265"/>
      <c r="PZF84" s="265"/>
      <c r="PZG84" s="265"/>
      <c r="PZH84" s="265"/>
      <c r="PZI84" s="265"/>
      <c r="PZJ84" s="265"/>
      <c r="PZK84" s="265"/>
      <c r="PZL84" s="265"/>
      <c r="PZM84" s="265"/>
      <c r="PZN84" s="265"/>
      <c r="PZO84" s="265"/>
      <c r="PZP84" s="265"/>
      <c r="PZQ84" s="265"/>
      <c r="PZR84" s="265" t="s">
        <v>457</v>
      </c>
      <c r="PZS84" s="265"/>
      <c r="PZT84" s="265"/>
      <c r="PZU84" s="265"/>
      <c r="PZV84" s="265"/>
      <c r="PZW84" s="265"/>
      <c r="PZX84" s="265"/>
      <c r="PZY84" s="265"/>
      <c r="PZZ84" s="265"/>
      <c r="QAA84" s="265"/>
      <c r="QAB84" s="265"/>
      <c r="QAC84" s="265"/>
      <c r="QAD84" s="265"/>
      <c r="QAE84" s="265"/>
      <c r="QAF84" s="265"/>
      <c r="QAG84" s="265"/>
      <c r="QAH84" s="265" t="s">
        <v>457</v>
      </c>
      <c r="QAI84" s="265"/>
      <c r="QAJ84" s="265"/>
      <c r="QAK84" s="265"/>
      <c r="QAL84" s="265"/>
      <c r="QAM84" s="265"/>
      <c r="QAN84" s="265"/>
      <c r="QAO84" s="265"/>
      <c r="QAP84" s="265"/>
      <c r="QAQ84" s="265"/>
      <c r="QAR84" s="265"/>
      <c r="QAS84" s="265"/>
      <c r="QAT84" s="265"/>
      <c r="QAU84" s="265"/>
      <c r="QAV84" s="265"/>
      <c r="QAW84" s="265"/>
      <c r="QAX84" s="265" t="s">
        <v>457</v>
      </c>
      <c r="QAY84" s="265"/>
      <c r="QAZ84" s="265"/>
      <c r="QBA84" s="265"/>
      <c r="QBB84" s="265"/>
      <c r="QBC84" s="265"/>
      <c r="QBD84" s="265"/>
      <c r="QBE84" s="265"/>
      <c r="QBF84" s="265"/>
      <c r="QBG84" s="265"/>
      <c r="QBH84" s="265"/>
      <c r="QBI84" s="265"/>
      <c r="QBJ84" s="265"/>
      <c r="QBK84" s="265"/>
      <c r="QBL84" s="265"/>
      <c r="QBM84" s="265"/>
      <c r="QBN84" s="265" t="s">
        <v>457</v>
      </c>
      <c r="QBO84" s="265"/>
      <c r="QBP84" s="265"/>
      <c r="QBQ84" s="265"/>
      <c r="QBR84" s="265"/>
      <c r="QBS84" s="265"/>
      <c r="QBT84" s="265"/>
      <c r="QBU84" s="265"/>
      <c r="QBV84" s="265"/>
      <c r="QBW84" s="265"/>
      <c r="QBX84" s="265"/>
      <c r="QBY84" s="265"/>
      <c r="QBZ84" s="265"/>
      <c r="QCA84" s="265"/>
      <c r="QCB84" s="265"/>
      <c r="QCC84" s="265"/>
      <c r="QCD84" s="265" t="s">
        <v>457</v>
      </c>
      <c r="QCE84" s="265"/>
      <c r="QCF84" s="265"/>
      <c r="QCG84" s="265"/>
      <c r="QCH84" s="265"/>
      <c r="QCI84" s="265"/>
      <c r="QCJ84" s="265"/>
      <c r="QCK84" s="265"/>
      <c r="QCL84" s="265"/>
      <c r="QCM84" s="265"/>
      <c r="QCN84" s="265"/>
      <c r="QCO84" s="265"/>
      <c r="QCP84" s="265"/>
      <c r="QCQ84" s="265"/>
      <c r="QCR84" s="265"/>
      <c r="QCS84" s="265"/>
      <c r="QCT84" s="265" t="s">
        <v>457</v>
      </c>
      <c r="QCU84" s="265"/>
      <c r="QCV84" s="265"/>
      <c r="QCW84" s="265"/>
      <c r="QCX84" s="265"/>
      <c r="QCY84" s="265"/>
      <c r="QCZ84" s="265"/>
      <c r="QDA84" s="265"/>
      <c r="QDB84" s="265"/>
      <c r="QDC84" s="265"/>
      <c r="QDD84" s="265"/>
      <c r="QDE84" s="265"/>
      <c r="QDF84" s="265"/>
      <c r="QDG84" s="265"/>
      <c r="QDH84" s="265"/>
      <c r="QDI84" s="265"/>
      <c r="QDJ84" s="265" t="s">
        <v>457</v>
      </c>
      <c r="QDK84" s="265"/>
      <c r="QDL84" s="265"/>
      <c r="QDM84" s="265"/>
      <c r="QDN84" s="265"/>
      <c r="QDO84" s="265"/>
      <c r="QDP84" s="265"/>
      <c r="QDQ84" s="265"/>
      <c r="QDR84" s="265"/>
      <c r="QDS84" s="265"/>
      <c r="QDT84" s="265"/>
      <c r="QDU84" s="265"/>
      <c r="QDV84" s="265"/>
      <c r="QDW84" s="265"/>
      <c r="QDX84" s="265"/>
      <c r="QDY84" s="265"/>
      <c r="QDZ84" s="265" t="s">
        <v>457</v>
      </c>
      <c r="QEA84" s="265"/>
      <c r="QEB84" s="265"/>
      <c r="QEC84" s="265"/>
      <c r="QED84" s="265"/>
      <c r="QEE84" s="265"/>
      <c r="QEF84" s="265"/>
      <c r="QEG84" s="265"/>
      <c r="QEH84" s="265"/>
      <c r="QEI84" s="265"/>
      <c r="QEJ84" s="265"/>
      <c r="QEK84" s="265"/>
      <c r="QEL84" s="265"/>
      <c r="QEM84" s="265"/>
      <c r="QEN84" s="265"/>
      <c r="QEO84" s="265"/>
      <c r="QEP84" s="265" t="s">
        <v>457</v>
      </c>
      <c r="QEQ84" s="265"/>
      <c r="QER84" s="265"/>
      <c r="QES84" s="265"/>
      <c r="QET84" s="265"/>
      <c r="QEU84" s="265"/>
      <c r="QEV84" s="265"/>
      <c r="QEW84" s="265"/>
      <c r="QEX84" s="265"/>
      <c r="QEY84" s="265"/>
      <c r="QEZ84" s="265"/>
      <c r="QFA84" s="265"/>
      <c r="QFB84" s="265"/>
      <c r="QFC84" s="265"/>
      <c r="QFD84" s="265"/>
      <c r="QFE84" s="265"/>
      <c r="QFF84" s="265" t="s">
        <v>457</v>
      </c>
      <c r="QFG84" s="265"/>
      <c r="QFH84" s="265"/>
      <c r="QFI84" s="265"/>
      <c r="QFJ84" s="265"/>
      <c r="QFK84" s="265"/>
      <c r="QFL84" s="265"/>
      <c r="QFM84" s="265"/>
      <c r="QFN84" s="265"/>
      <c r="QFO84" s="265"/>
      <c r="QFP84" s="265"/>
      <c r="QFQ84" s="265"/>
      <c r="QFR84" s="265"/>
      <c r="QFS84" s="265"/>
      <c r="QFT84" s="265"/>
      <c r="QFU84" s="265"/>
      <c r="QFV84" s="265" t="s">
        <v>457</v>
      </c>
      <c r="QFW84" s="265"/>
      <c r="QFX84" s="265"/>
      <c r="QFY84" s="265"/>
      <c r="QFZ84" s="265"/>
      <c r="QGA84" s="265"/>
      <c r="QGB84" s="265"/>
      <c r="QGC84" s="265"/>
      <c r="QGD84" s="265"/>
      <c r="QGE84" s="265"/>
      <c r="QGF84" s="265"/>
      <c r="QGG84" s="265"/>
      <c r="QGH84" s="265"/>
      <c r="QGI84" s="265"/>
      <c r="QGJ84" s="265"/>
      <c r="QGK84" s="265"/>
      <c r="QGL84" s="265" t="s">
        <v>457</v>
      </c>
      <c r="QGM84" s="265"/>
      <c r="QGN84" s="265"/>
      <c r="QGO84" s="265"/>
      <c r="QGP84" s="265"/>
      <c r="QGQ84" s="265"/>
      <c r="QGR84" s="265"/>
      <c r="QGS84" s="265"/>
      <c r="QGT84" s="265"/>
      <c r="QGU84" s="265"/>
      <c r="QGV84" s="265"/>
      <c r="QGW84" s="265"/>
      <c r="QGX84" s="265"/>
      <c r="QGY84" s="265"/>
      <c r="QGZ84" s="265"/>
      <c r="QHA84" s="265"/>
      <c r="QHB84" s="265" t="s">
        <v>457</v>
      </c>
      <c r="QHC84" s="265"/>
      <c r="QHD84" s="265"/>
      <c r="QHE84" s="265"/>
      <c r="QHF84" s="265"/>
      <c r="QHG84" s="265"/>
      <c r="QHH84" s="265"/>
      <c r="QHI84" s="265"/>
      <c r="QHJ84" s="265"/>
      <c r="QHK84" s="265"/>
      <c r="QHL84" s="265"/>
      <c r="QHM84" s="265"/>
      <c r="QHN84" s="265"/>
      <c r="QHO84" s="265"/>
      <c r="QHP84" s="265"/>
      <c r="QHQ84" s="265"/>
      <c r="QHR84" s="265" t="s">
        <v>457</v>
      </c>
      <c r="QHS84" s="265"/>
      <c r="QHT84" s="265"/>
      <c r="QHU84" s="265"/>
      <c r="QHV84" s="265"/>
      <c r="QHW84" s="265"/>
      <c r="QHX84" s="265"/>
      <c r="QHY84" s="265"/>
      <c r="QHZ84" s="265"/>
      <c r="QIA84" s="265"/>
      <c r="QIB84" s="265"/>
      <c r="QIC84" s="265"/>
      <c r="QID84" s="265"/>
      <c r="QIE84" s="265"/>
      <c r="QIF84" s="265"/>
      <c r="QIG84" s="265"/>
      <c r="QIH84" s="265" t="s">
        <v>457</v>
      </c>
      <c r="QII84" s="265"/>
      <c r="QIJ84" s="265"/>
      <c r="QIK84" s="265"/>
      <c r="QIL84" s="265"/>
      <c r="QIM84" s="265"/>
      <c r="QIN84" s="265"/>
      <c r="QIO84" s="265"/>
      <c r="QIP84" s="265"/>
      <c r="QIQ84" s="265"/>
      <c r="QIR84" s="265"/>
      <c r="QIS84" s="265"/>
      <c r="QIT84" s="265"/>
      <c r="QIU84" s="265"/>
      <c r="QIV84" s="265"/>
      <c r="QIW84" s="265"/>
      <c r="QIX84" s="265" t="s">
        <v>457</v>
      </c>
      <c r="QIY84" s="265"/>
      <c r="QIZ84" s="265"/>
      <c r="QJA84" s="265"/>
      <c r="QJB84" s="265"/>
      <c r="QJC84" s="265"/>
      <c r="QJD84" s="265"/>
      <c r="QJE84" s="265"/>
      <c r="QJF84" s="265"/>
      <c r="QJG84" s="265"/>
      <c r="QJH84" s="265"/>
      <c r="QJI84" s="265"/>
      <c r="QJJ84" s="265"/>
      <c r="QJK84" s="265"/>
      <c r="QJL84" s="265"/>
      <c r="QJM84" s="265"/>
      <c r="QJN84" s="265" t="s">
        <v>457</v>
      </c>
      <c r="QJO84" s="265"/>
      <c r="QJP84" s="265"/>
      <c r="QJQ84" s="265"/>
      <c r="QJR84" s="265"/>
      <c r="QJS84" s="265"/>
      <c r="QJT84" s="265"/>
      <c r="QJU84" s="265"/>
      <c r="QJV84" s="265"/>
      <c r="QJW84" s="265"/>
      <c r="QJX84" s="265"/>
      <c r="QJY84" s="265"/>
      <c r="QJZ84" s="265"/>
      <c r="QKA84" s="265"/>
      <c r="QKB84" s="265"/>
      <c r="QKC84" s="265"/>
      <c r="QKD84" s="265" t="s">
        <v>457</v>
      </c>
      <c r="QKE84" s="265"/>
      <c r="QKF84" s="265"/>
      <c r="QKG84" s="265"/>
      <c r="QKH84" s="265"/>
      <c r="QKI84" s="265"/>
      <c r="QKJ84" s="265"/>
      <c r="QKK84" s="265"/>
      <c r="QKL84" s="265"/>
      <c r="QKM84" s="265"/>
      <c r="QKN84" s="265"/>
      <c r="QKO84" s="265"/>
      <c r="QKP84" s="265"/>
      <c r="QKQ84" s="265"/>
      <c r="QKR84" s="265"/>
      <c r="QKS84" s="265"/>
      <c r="QKT84" s="265" t="s">
        <v>457</v>
      </c>
      <c r="QKU84" s="265"/>
      <c r="QKV84" s="265"/>
      <c r="QKW84" s="265"/>
      <c r="QKX84" s="265"/>
      <c r="QKY84" s="265"/>
      <c r="QKZ84" s="265"/>
      <c r="QLA84" s="265"/>
      <c r="QLB84" s="265"/>
      <c r="QLC84" s="265"/>
      <c r="QLD84" s="265"/>
      <c r="QLE84" s="265"/>
      <c r="QLF84" s="265"/>
      <c r="QLG84" s="265"/>
      <c r="QLH84" s="265"/>
      <c r="QLI84" s="265"/>
      <c r="QLJ84" s="265" t="s">
        <v>457</v>
      </c>
      <c r="QLK84" s="265"/>
      <c r="QLL84" s="265"/>
      <c r="QLM84" s="265"/>
      <c r="QLN84" s="265"/>
      <c r="QLO84" s="265"/>
      <c r="QLP84" s="265"/>
      <c r="QLQ84" s="265"/>
      <c r="QLR84" s="265"/>
      <c r="QLS84" s="265"/>
      <c r="QLT84" s="265"/>
      <c r="QLU84" s="265"/>
      <c r="QLV84" s="265"/>
      <c r="QLW84" s="265"/>
      <c r="QLX84" s="265"/>
      <c r="QLY84" s="265"/>
      <c r="QLZ84" s="265" t="s">
        <v>457</v>
      </c>
      <c r="QMA84" s="265"/>
      <c r="QMB84" s="265"/>
      <c r="QMC84" s="265"/>
      <c r="QMD84" s="265"/>
      <c r="QME84" s="265"/>
      <c r="QMF84" s="265"/>
      <c r="QMG84" s="265"/>
      <c r="QMH84" s="265"/>
      <c r="QMI84" s="265"/>
      <c r="QMJ84" s="265"/>
      <c r="QMK84" s="265"/>
      <c r="QML84" s="265"/>
      <c r="QMM84" s="265"/>
      <c r="QMN84" s="265"/>
      <c r="QMO84" s="265"/>
      <c r="QMP84" s="265" t="s">
        <v>457</v>
      </c>
      <c r="QMQ84" s="265"/>
      <c r="QMR84" s="265"/>
      <c r="QMS84" s="265"/>
      <c r="QMT84" s="265"/>
      <c r="QMU84" s="265"/>
      <c r="QMV84" s="265"/>
      <c r="QMW84" s="265"/>
      <c r="QMX84" s="265"/>
      <c r="QMY84" s="265"/>
      <c r="QMZ84" s="265"/>
      <c r="QNA84" s="265"/>
      <c r="QNB84" s="265"/>
      <c r="QNC84" s="265"/>
      <c r="QND84" s="265"/>
      <c r="QNE84" s="265"/>
      <c r="QNF84" s="265" t="s">
        <v>457</v>
      </c>
      <c r="QNG84" s="265"/>
      <c r="QNH84" s="265"/>
      <c r="QNI84" s="265"/>
      <c r="QNJ84" s="265"/>
      <c r="QNK84" s="265"/>
      <c r="QNL84" s="265"/>
      <c r="QNM84" s="265"/>
      <c r="QNN84" s="265"/>
      <c r="QNO84" s="265"/>
      <c r="QNP84" s="265"/>
      <c r="QNQ84" s="265"/>
      <c r="QNR84" s="265"/>
      <c r="QNS84" s="265"/>
      <c r="QNT84" s="265"/>
      <c r="QNU84" s="265"/>
      <c r="QNV84" s="265" t="s">
        <v>457</v>
      </c>
      <c r="QNW84" s="265"/>
      <c r="QNX84" s="265"/>
      <c r="QNY84" s="265"/>
      <c r="QNZ84" s="265"/>
      <c r="QOA84" s="265"/>
      <c r="QOB84" s="265"/>
      <c r="QOC84" s="265"/>
      <c r="QOD84" s="265"/>
      <c r="QOE84" s="265"/>
      <c r="QOF84" s="265"/>
      <c r="QOG84" s="265"/>
      <c r="QOH84" s="265"/>
      <c r="QOI84" s="265"/>
      <c r="QOJ84" s="265"/>
      <c r="QOK84" s="265"/>
      <c r="QOL84" s="265" t="s">
        <v>457</v>
      </c>
      <c r="QOM84" s="265"/>
      <c r="QON84" s="265"/>
      <c r="QOO84" s="265"/>
      <c r="QOP84" s="265"/>
      <c r="QOQ84" s="265"/>
      <c r="QOR84" s="265"/>
      <c r="QOS84" s="265"/>
      <c r="QOT84" s="265"/>
      <c r="QOU84" s="265"/>
      <c r="QOV84" s="265"/>
      <c r="QOW84" s="265"/>
      <c r="QOX84" s="265"/>
      <c r="QOY84" s="265"/>
      <c r="QOZ84" s="265"/>
      <c r="QPA84" s="265"/>
      <c r="QPB84" s="265" t="s">
        <v>457</v>
      </c>
      <c r="QPC84" s="265"/>
      <c r="QPD84" s="265"/>
      <c r="QPE84" s="265"/>
      <c r="QPF84" s="265"/>
      <c r="QPG84" s="265"/>
      <c r="QPH84" s="265"/>
      <c r="QPI84" s="265"/>
      <c r="QPJ84" s="265"/>
      <c r="QPK84" s="265"/>
      <c r="QPL84" s="265"/>
      <c r="QPM84" s="265"/>
      <c r="QPN84" s="265"/>
      <c r="QPO84" s="265"/>
      <c r="QPP84" s="265"/>
      <c r="QPQ84" s="265"/>
      <c r="QPR84" s="265" t="s">
        <v>457</v>
      </c>
      <c r="QPS84" s="265"/>
      <c r="QPT84" s="265"/>
      <c r="QPU84" s="265"/>
      <c r="QPV84" s="265"/>
      <c r="QPW84" s="265"/>
      <c r="QPX84" s="265"/>
      <c r="QPY84" s="265"/>
      <c r="QPZ84" s="265"/>
      <c r="QQA84" s="265"/>
      <c r="QQB84" s="265"/>
      <c r="QQC84" s="265"/>
      <c r="QQD84" s="265"/>
      <c r="QQE84" s="265"/>
      <c r="QQF84" s="265"/>
      <c r="QQG84" s="265"/>
      <c r="QQH84" s="265" t="s">
        <v>457</v>
      </c>
      <c r="QQI84" s="265"/>
      <c r="QQJ84" s="265"/>
      <c r="QQK84" s="265"/>
      <c r="QQL84" s="265"/>
      <c r="QQM84" s="265"/>
      <c r="QQN84" s="265"/>
      <c r="QQO84" s="265"/>
      <c r="QQP84" s="265"/>
      <c r="QQQ84" s="265"/>
      <c r="QQR84" s="265"/>
      <c r="QQS84" s="265"/>
      <c r="QQT84" s="265"/>
      <c r="QQU84" s="265"/>
      <c r="QQV84" s="265"/>
      <c r="QQW84" s="265"/>
      <c r="QQX84" s="265" t="s">
        <v>457</v>
      </c>
      <c r="QQY84" s="265"/>
      <c r="QQZ84" s="265"/>
      <c r="QRA84" s="265"/>
      <c r="QRB84" s="265"/>
      <c r="QRC84" s="265"/>
      <c r="QRD84" s="265"/>
      <c r="QRE84" s="265"/>
      <c r="QRF84" s="265"/>
      <c r="QRG84" s="265"/>
      <c r="QRH84" s="265"/>
      <c r="QRI84" s="265"/>
      <c r="QRJ84" s="265"/>
      <c r="QRK84" s="265"/>
      <c r="QRL84" s="265"/>
      <c r="QRM84" s="265"/>
      <c r="QRN84" s="265" t="s">
        <v>457</v>
      </c>
      <c r="QRO84" s="265"/>
      <c r="QRP84" s="265"/>
      <c r="QRQ84" s="265"/>
      <c r="QRR84" s="265"/>
      <c r="QRS84" s="265"/>
      <c r="QRT84" s="265"/>
      <c r="QRU84" s="265"/>
      <c r="QRV84" s="265"/>
      <c r="QRW84" s="265"/>
      <c r="QRX84" s="265"/>
      <c r="QRY84" s="265"/>
      <c r="QRZ84" s="265"/>
      <c r="QSA84" s="265"/>
      <c r="QSB84" s="265"/>
      <c r="QSC84" s="265"/>
      <c r="QSD84" s="265" t="s">
        <v>457</v>
      </c>
      <c r="QSE84" s="265"/>
      <c r="QSF84" s="265"/>
      <c r="QSG84" s="265"/>
      <c r="QSH84" s="265"/>
      <c r="QSI84" s="265"/>
      <c r="QSJ84" s="265"/>
      <c r="QSK84" s="265"/>
      <c r="QSL84" s="265"/>
      <c r="QSM84" s="265"/>
      <c r="QSN84" s="265"/>
      <c r="QSO84" s="265"/>
      <c r="QSP84" s="265"/>
      <c r="QSQ84" s="265"/>
      <c r="QSR84" s="265"/>
      <c r="QSS84" s="265"/>
      <c r="QST84" s="265" t="s">
        <v>457</v>
      </c>
      <c r="QSU84" s="265"/>
      <c r="QSV84" s="265"/>
      <c r="QSW84" s="265"/>
      <c r="QSX84" s="265"/>
      <c r="QSY84" s="265"/>
      <c r="QSZ84" s="265"/>
      <c r="QTA84" s="265"/>
      <c r="QTB84" s="265"/>
      <c r="QTC84" s="265"/>
      <c r="QTD84" s="265"/>
      <c r="QTE84" s="265"/>
      <c r="QTF84" s="265"/>
      <c r="QTG84" s="265"/>
      <c r="QTH84" s="265"/>
      <c r="QTI84" s="265"/>
      <c r="QTJ84" s="265" t="s">
        <v>457</v>
      </c>
      <c r="QTK84" s="265"/>
      <c r="QTL84" s="265"/>
      <c r="QTM84" s="265"/>
      <c r="QTN84" s="265"/>
      <c r="QTO84" s="265"/>
      <c r="QTP84" s="265"/>
      <c r="QTQ84" s="265"/>
      <c r="QTR84" s="265"/>
      <c r="QTS84" s="265"/>
      <c r="QTT84" s="265"/>
      <c r="QTU84" s="265"/>
      <c r="QTV84" s="265"/>
      <c r="QTW84" s="265"/>
      <c r="QTX84" s="265"/>
      <c r="QTY84" s="265"/>
      <c r="QTZ84" s="265" t="s">
        <v>457</v>
      </c>
      <c r="QUA84" s="265"/>
      <c r="QUB84" s="265"/>
      <c r="QUC84" s="265"/>
      <c r="QUD84" s="265"/>
      <c r="QUE84" s="265"/>
      <c r="QUF84" s="265"/>
      <c r="QUG84" s="265"/>
      <c r="QUH84" s="265"/>
      <c r="QUI84" s="265"/>
      <c r="QUJ84" s="265"/>
      <c r="QUK84" s="265"/>
      <c r="QUL84" s="265"/>
      <c r="QUM84" s="265"/>
      <c r="QUN84" s="265"/>
      <c r="QUO84" s="265"/>
      <c r="QUP84" s="265" t="s">
        <v>457</v>
      </c>
      <c r="QUQ84" s="265"/>
      <c r="QUR84" s="265"/>
      <c r="QUS84" s="265"/>
      <c r="QUT84" s="265"/>
      <c r="QUU84" s="265"/>
      <c r="QUV84" s="265"/>
      <c r="QUW84" s="265"/>
      <c r="QUX84" s="265"/>
      <c r="QUY84" s="265"/>
      <c r="QUZ84" s="265"/>
      <c r="QVA84" s="265"/>
      <c r="QVB84" s="265"/>
      <c r="QVC84" s="265"/>
      <c r="QVD84" s="265"/>
      <c r="QVE84" s="265"/>
      <c r="QVF84" s="265" t="s">
        <v>457</v>
      </c>
      <c r="QVG84" s="265"/>
      <c r="QVH84" s="265"/>
      <c r="QVI84" s="265"/>
      <c r="QVJ84" s="265"/>
      <c r="QVK84" s="265"/>
      <c r="QVL84" s="265"/>
      <c r="QVM84" s="265"/>
      <c r="QVN84" s="265"/>
      <c r="QVO84" s="265"/>
      <c r="QVP84" s="265"/>
      <c r="QVQ84" s="265"/>
      <c r="QVR84" s="265"/>
      <c r="QVS84" s="265"/>
      <c r="QVT84" s="265"/>
      <c r="QVU84" s="265"/>
      <c r="QVV84" s="265" t="s">
        <v>457</v>
      </c>
      <c r="QVW84" s="265"/>
      <c r="QVX84" s="265"/>
      <c r="QVY84" s="265"/>
      <c r="QVZ84" s="265"/>
      <c r="QWA84" s="265"/>
      <c r="QWB84" s="265"/>
      <c r="QWC84" s="265"/>
      <c r="QWD84" s="265"/>
      <c r="QWE84" s="265"/>
      <c r="QWF84" s="265"/>
      <c r="QWG84" s="265"/>
      <c r="QWH84" s="265"/>
      <c r="QWI84" s="265"/>
      <c r="QWJ84" s="265"/>
      <c r="QWK84" s="265"/>
      <c r="QWL84" s="265" t="s">
        <v>457</v>
      </c>
      <c r="QWM84" s="265"/>
      <c r="QWN84" s="265"/>
      <c r="QWO84" s="265"/>
      <c r="QWP84" s="265"/>
      <c r="QWQ84" s="265"/>
      <c r="QWR84" s="265"/>
      <c r="QWS84" s="265"/>
      <c r="QWT84" s="265"/>
      <c r="QWU84" s="265"/>
      <c r="QWV84" s="265"/>
      <c r="QWW84" s="265"/>
      <c r="QWX84" s="265"/>
      <c r="QWY84" s="265"/>
      <c r="QWZ84" s="265"/>
      <c r="QXA84" s="265"/>
      <c r="QXB84" s="265" t="s">
        <v>457</v>
      </c>
      <c r="QXC84" s="265"/>
      <c r="QXD84" s="265"/>
      <c r="QXE84" s="265"/>
      <c r="QXF84" s="265"/>
      <c r="QXG84" s="265"/>
      <c r="QXH84" s="265"/>
      <c r="QXI84" s="265"/>
      <c r="QXJ84" s="265"/>
      <c r="QXK84" s="265"/>
      <c r="QXL84" s="265"/>
      <c r="QXM84" s="265"/>
      <c r="QXN84" s="265"/>
      <c r="QXO84" s="265"/>
      <c r="QXP84" s="265"/>
      <c r="QXQ84" s="265"/>
      <c r="QXR84" s="265" t="s">
        <v>457</v>
      </c>
      <c r="QXS84" s="265"/>
      <c r="QXT84" s="265"/>
      <c r="QXU84" s="265"/>
      <c r="QXV84" s="265"/>
      <c r="QXW84" s="265"/>
      <c r="QXX84" s="265"/>
      <c r="QXY84" s="265"/>
      <c r="QXZ84" s="265"/>
      <c r="QYA84" s="265"/>
      <c r="QYB84" s="265"/>
      <c r="QYC84" s="265"/>
      <c r="QYD84" s="265"/>
      <c r="QYE84" s="265"/>
      <c r="QYF84" s="265"/>
      <c r="QYG84" s="265"/>
      <c r="QYH84" s="265" t="s">
        <v>457</v>
      </c>
      <c r="QYI84" s="265"/>
      <c r="QYJ84" s="265"/>
      <c r="QYK84" s="265"/>
      <c r="QYL84" s="265"/>
      <c r="QYM84" s="265"/>
      <c r="QYN84" s="265"/>
      <c r="QYO84" s="265"/>
      <c r="QYP84" s="265"/>
      <c r="QYQ84" s="265"/>
      <c r="QYR84" s="265"/>
      <c r="QYS84" s="265"/>
      <c r="QYT84" s="265"/>
      <c r="QYU84" s="265"/>
      <c r="QYV84" s="265"/>
      <c r="QYW84" s="265"/>
      <c r="QYX84" s="265" t="s">
        <v>457</v>
      </c>
      <c r="QYY84" s="265"/>
      <c r="QYZ84" s="265"/>
      <c r="QZA84" s="265"/>
      <c r="QZB84" s="265"/>
      <c r="QZC84" s="265"/>
      <c r="QZD84" s="265"/>
      <c r="QZE84" s="265"/>
      <c r="QZF84" s="265"/>
      <c r="QZG84" s="265"/>
      <c r="QZH84" s="265"/>
      <c r="QZI84" s="265"/>
      <c r="QZJ84" s="265"/>
      <c r="QZK84" s="265"/>
      <c r="QZL84" s="265"/>
      <c r="QZM84" s="265"/>
      <c r="QZN84" s="265" t="s">
        <v>457</v>
      </c>
      <c r="QZO84" s="265"/>
      <c r="QZP84" s="265"/>
      <c r="QZQ84" s="265"/>
      <c r="QZR84" s="265"/>
      <c r="QZS84" s="265"/>
      <c r="QZT84" s="265"/>
      <c r="QZU84" s="265"/>
      <c r="QZV84" s="265"/>
      <c r="QZW84" s="265"/>
      <c r="QZX84" s="265"/>
      <c r="QZY84" s="265"/>
      <c r="QZZ84" s="265"/>
      <c r="RAA84" s="265"/>
      <c r="RAB84" s="265"/>
      <c r="RAC84" s="265"/>
      <c r="RAD84" s="265" t="s">
        <v>457</v>
      </c>
      <c r="RAE84" s="265"/>
      <c r="RAF84" s="265"/>
      <c r="RAG84" s="265"/>
      <c r="RAH84" s="265"/>
      <c r="RAI84" s="265"/>
      <c r="RAJ84" s="265"/>
      <c r="RAK84" s="265"/>
      <c r="RAL84" s="265"/>
      <c r="RAM84" s="265"/>
      <c r="RAN84" s="265"/>
      <c r="RAO84" s="265"/>
      <c r="RAP84" s="265"/>
      <c r="RAQ84" s="265"/>
      <c r="RAR84" s="265"/>
      <c r="RAS84" s="265"/>
      <c r="RAT84" s="265" t="s">
        <v>457</v>
      </c>
      <c r="RAU84" s="265"/>
      <c r="RAV84" s="265"/>
      <c r="RAW84" s="265"/>
      <c r="RAX84" s="265"/>
      <c r="RAY84" s="265"/>
      <c r="RAZ84" s="265"/>
      <c r="RBA84" s="265"/>
      <c r="RBB84" s="265"/>
      <c r="RBC84" s="265"/>
      <c r="RBD84" s="265"/>
      <c r="RBE84" s="265"/>
      <c r="RBF84" s="265"/>
      <c r="RBG84" s="265"/>
      <c r="RBH84" s="265"/>
      <c r="RBI84" s="265"/>
      <c r="RBJ84" s="265" t="s">
        <v>457</v>
      </c>
      <c r="RBK84" s="265"/>
      <c r="RBL84" s="265"/>
      <c r="RBM84" s="265"/>
      <c r="RBN84" s="265"/>
      <c r="RBO84" s="265"/>
      <c r="RBP84" s="265"/>
      <c r="RBQ84" s="265"/>
      <c r="RBR84" s="265"/>
      <c r="RBS84" s="265"/>
      <c r="RBT84" s="265"/>
      <c r="RBU84" s="265"/>
      <c r="RBV84" s="265"/>
      <c r="RBW84" s="265"/>
      <c r="RBX84" s="265"/>
      <c r="RBY84" s="265"/>
      <c r="RBZ84" s="265" t="s">
        <v>457</v>
      </c>
      <c r="RCA84" s="265"/>
      <c r="RCB84" s="265"/>
      <c r="RCC84" s="265"/>
      <c r="RCD84" s="265"/>
      <c r="RCE84" s="265"/>
      <c r="RCF84" s="265"/>
      <c r="RCG84" s="265"/>
      <c r="RCH84" s="265"/>
      <c r="RCI84" s="265"/>
      <c r="RCJ84" s="265"/>
      <c r="RCK84" s="265"/>
      <c r="RCL84" s="265"/>
      <c r="RCM84" s="265"/>
      <c r="RCN84" s="265"/>
      <c r="RCO84" s="265"/>
      <c r="RCP84" s="265" t="s">
        <v>457</v>
      </c>
      <c r="RCQ84" s="265"/>
      <c r="RCR84" s="265"/>
      <c r="RCS84" s="265"/>
      <c r="RCT84" s="265"/>
      <c r="RCU84" s="265"/>
      <c r="RCV84" s="265"/>
      <c r="RCW84" s="265"/>
      <c r="RCX84" s="265"/>
      <c r="RCY84" s="265"/>
      <c r="RCZ84" s="265"/>
      <c r="RDA84" s="265"/>
      <c r="RDB84" s="265"/>
      <c r="RDC84" s="265"/>
      <c r="RDD84" s="265"/>
      <c r="RDE84" s="265"/>
      <c r="RDF84" s="265" t="s">
        <v>457</v>
      </c>
      <c r="RDG84" s="265"/>
      <c r="RDH84" s="265"/>
      <c r="RDI84" s="265"/>
      <c r="RDJ84" s="265"/>
      <c r="RDK84" s="265"/>
      <c r="RDL84" s="265"/>
      <c r="RDM84" s="265"/>
      <c r="RDN84" s="265"/>
      <c r="RDO84" s="265"/>
      <c r="RDP84" s="265"/>
      <c r="RDQ84" s="265"/>
      <c r="RDR84" s="265"/>
      <c r="RDS84" s="265"/>
      <c r="RDT84" s="265"/>
      <c r="RDU84" s="265"/>
      <c r="RDV84" s="265" t="s">
        <v>457</v>
      </c>
      <c r="RDW84" s="265"/>
      <c r="RDX84" s="265"/>
      <c r="RDY84" s="265"/>
      <c r="RDZ84" s="265"/>
      <c r="REA84" s="265"/>
      <c r="REB84" s="265"/>
      <c r="REC84" s="265"/>
      <c r="RED84" s="265"/>
      <c r="REE84" s="265"/>
      <c r="REF84" s="265"/>
      <c r="REG84" s="265"/>
      <c r="REH84" s="265"/>
      <c r="REI84" s="265"/>
      <c r="REJ84" s="265"/>
      <c r="REK84" s="265"/>
      <c r="REL84" s="265" t="s">
        <v>457</v>
      </c>
      <c r="REM84" s="265"/>
      <c r="REN84" s="265"/>
      <c r="REO84" s="265"/>
      <c r="REP84" s="265"/>
      <c r="REQ84" s="265"/>
      <c r="RER84" s="265"/>
      <c r="RES84" s="265"/>
      <c r="RET84" s="265"/>
      <c r="REU84" s="265"/>
      <c r="REV84" s="265"/>
      <c r="REW84" s="265"/>
      <c r="REX84" s="265"/>
      <c r="REY84" s="265"/>
      <c r="REZ84" s="265"/>
      <c r="RFA84" s="265"/>
      <c r="RFB84" s="265" t="s">
        <v>457</v>
      </c>
      <c r="RFC84" s="265"/>
      <c r="RFD84" s="265"/>
      <c r="RFE84" s="265"/>
      <c r="RFF84" s="265"/>
      <c r="RFG84" s="265"/>
      <c r="RFH84" s="265"/>
      <c r="RFI84" s="265"/>
      <c r="RFJ84" s="265"/>
      <c r="RFK84" s="265"/>
      <c r="RFL84" s="265"/>
      <c r="RFM84" s="265"/>
      <c r="RFN84" s="265"/>
      <c r="RFO84" s="265"/>
      <c r="RFP84" s="265"/>
      <c r="RFQ84" s="265"/>
      <c r="RFR84" s="265" t="s">
        <v>457</v>
      </c>
      <c r="RFS84" s="265"/>
      <c r="RFT84" s="265"/>
      <c r="RFU84" s="265"/>
      <c r="RFV84" s="265"/>
      <c r="RFW84" s="265"/>
      <c r="RFX84" s="265"/>
      <c r="RFY84" s="265"/>
      <c r="RFZ84" s="265"/>
      <c r="RGA84" s="265"/>
      <c r="RGB84" s="265"/>
      <c r="RGC84" s="265"/>
      <c r="RGD84" s="265"/>
      <c r="RGE84" s="265"/>
      <c r="RGF84" s="265"/>
      <c r="RGG84" s="265"/>
      <c r="RGH84" s="265" t="s">
        <v>457</v>
      </c>
      <c r="RGI84" s="265"/>
      <c r="RGJ84" s="265"/>
      <c r="RGK84" s="265"/>
      <c r="RGL84" s="265"/>
      <c r="RGM84" s="265"/>
      <c r="RGN84" s="265"/>
      <c r="RGO84" s="265"/>
      <c r="RGP84" s="265"/>
      <c r="RGQ84" s="265"/>
      <c r="RGR84" s="265"/>
      <c r="RGS84" s="265"/>
      <c r="RGT84" s="265"/>
      <c r="RGU84" s="265"/>
      <c r="RGV84" s="265"/>
      <c r="RGW84" s="265"/>
      <c r="RGX84" s="265" t="s">
        <v>457</v>
      </c>
      <c r="RGY84" s="265"/>
      <c r="RGZ84" s="265"/>
      <c r="RHA84" s="265"/>
      <c r="RHB84" s="265"/>
      <c r="RHC84" s="265"/>
      <c r="RHD84" s="265"/>
      <c r="RHE84" s="265"/>
      <c r="RHF84" s="265"/>
      <c r="RHG84" s="265"/>
      <c r="RHH84" s="265"/>
      <c r="RHI84" s="265"/>
      <c r="RHJ84" s="265"/>
      <c r="RHK84" s="265"/>
      <c r="RHL84" s="265"/>
      <c r="RHM84" s="265"/>
      <c r="RHN84" s="265" t="s">
        <v>457</v>
      </c>
      <c r="RHO84" s="265"/>
      <c r="RHP84" s="265"/>
      <c r="RHQ84" s="265"/>
      <c r="RHR84" s="265"/>
      <c r="RHS84" s="265"/>
      <c r="RHT84" s="265"/>
      <c r="RHU84" s="265"/>
      <c r="RHV84" s="265"/>
      <c r="RHW84" s="265"/>
      <c r="RHX84" s="265"/>
      <c r="RHY84" s="265"/>
      <c r="RHZ84" s="265"/>
      <c r="RIA84" s="265"/>
      <c r="RIB84" s="265"/>
      <c r="RIC84" s="265"/>
      <c r="RID84" s="265" t="s">
        <v>457</v>
      </c>
      <c r="RIE84" s="265"/>
      <c r="RIF84" s="265"/>
      <c r="RIG84" s="265"/>
      <c r="RIH84" s="265"/>
      <c r="RII84" s="265"/>
      <c r="RIJ84" s="265"/>
      <c r="RIK84" s="265"/>
      <c r="RIL84" s="265"/>
      <c r="RIM84" s="265"/>
      <c r="RIN84" s="265"/>
      <c r="RIO84" s="265"/>
      <c r="RIP84" s="265"/>
      <c r="RIQ84" s="265"/>
      <c r="RIR84" s="265"/>
      <c r="RIS84" s="265"/>
      <c r="RIT84" s="265" t="s">
        <v>457</v>
      </c>
      <c r="RIU84" s="265"/>
      <c r="RIV84" s="265"/>
      <c r="RIW84" s="265"/>
      <c r="RIX84" s="265"/>
      <c r="RIY84" s="265"/>
      <c r="RIZ84" s="265"/>
      <c r="RJA84" s="265"/>
      <c r="RJB84" s="265"/>
      <c r="RJC84" s="265"/>
      <c r="RJD84" s="265"/>
      <c r="RJE84" s="265"/>
      <c r="RJF84" s="265"/>
      <c r="RJG84" s="265"/>
      <c r="RJH84" s="265"/>
      <c r="RJI84" s="265"/>
      <c r="RJJ84" s="265" t="s">
        <v>457</v>
      </c>
      <c r="RJK84" s="265"/>
      <c r="RJL84" s="265"/>
      <c r="RJM84" s="265"/>
      <c r="RJN84" s="265"/>
      <c r="RJO84" s="265"/>
      <c r="RJP84" s="265"/>
      <c r="RJQ84" s="265"/>
      <c r="RJR84" s="265"/>
      <c r="RJS84" s="265"/>
      <c r="RJT84" s="265"/>
      <c r="RJU84" s="265"/>
      <c r="RJV84" s="265"/>
      <c r="RJW84" s="265"/>
      <c r="RJX84" s="265"/>
      <c r="RJY84" s="265"/>
      <c r="RJZ84" s="265" t="s">
        <v>457</v>
      </c>
      <c r="RKA84" s="265"/>
      <c r="RKB84" s="265"/>
      <c r="RKC84" s="265"/>
      <c r="RKD84" s="265"/>
      <c r="RKE84" s="265"/>
      <c r="RKF84" s="265"/>
      <c r="RKG84" s="265"/>
      <c r="RKH84" s="265"/>
      <c r="RKI84" s="265"/>
      <c r="RKJ84" s="265"/>
      <c r="RKK84" s="265"/>
      <c r="RKL84" s="265"/>
      <c r="RKM84" s="265"/>
      <c r="RKN84" s="265"/>
      <c r="RKO84" s="265"/>
      <c r="RKP84" s="265" t="s">
        <v>457</v>
      </c>
      <c r="RKQ84" s="265"/>
      <c r="RKR84" s="265"/>
      <c r="RKS84" s="265"/>
      <c r="RKT84" s="265"/>
      <c r="RKU84" s="265"/>
      <c r="RKV84" s="265"/>
      <c r="RKW84" s="265"/>
      <c r="RKX84" s="265"/>
      <c r="RKY84" s="265"/>
      <c r="RKZ84" s="265"/>
      <c r="RLA84" s="265"/>
      <c r="RLB84" s="265"/>
      <c r="RLC84" s="265"/>
      <c r="RLD84" s="265"/>
      <c r="RLE84" s="265"/>
      <c r="RLF84" s="265" t="s">
        <v>457</v>
      </c>
      <c r="RLG84" s="265"/>
      <c r="RLH84" s="265"/>
      <c r="RLI84" s="265"/>
      <c r="RLJ84" s="265"/>
      <c r="RLK84" s="265"/>
      <c r="RLL84" s="265"/>
      <c r="RLM84" s="265"/>
      <c r="RLN84" s="265"/>
      <c r="RLO84" s="265"/>
      <c r="RLP84" s="265"/>
      <c r="RLQ84" s="265"/>
      <c r="RLR84" s="265"/>
      <c r="RLS84" s="265"/>
      <c r="RLT84" s="265"/>
      <c r="RLU84" s="265"/>
      <c r="RLV84" s="265" t="s">
        <v>457</v>
      </c>
      <c r="RLW84" s="265"/>
      <c r="RLX84" s="265"/>
      <c r="RLY84" s="265"/>
      <c r="RLZ84" s="265"/>
      <c r="RMA84" s="265"/>
      <c r="RMB84" s="265"/>
      <c r="RMC84" s="265"/>
      <c r="RMD84" s="265"/>
      <c r="RME84" s="265"/>
      <c r="RMF84" s="265"/>
      <c r="RMG84" s="265"/>
      <c r="RMH84" s="265"/>
      <c r="RMI84" s="265"/>
      <c r="RMJ84" s="265"/>
      <c r="RMK84" s="265"/>
      <c r="RML84" s="265" t="s">
        <v>457</v>
      </c>
      <c r="RMM84" s="265"/>
      <c r="RMN84" s="265"/>
      <c r="RMO84" s="265"/>
      <c r="RMP84" s="265"/>
      <c r="RMQ84" s="265"/>
      <c r="RMR84" s="265"/>
      <c r="RMS84" s="265"/>
      <c r="RMT84" s="265"/>
      <c r="RMU84" s="265"/>
      <c r="RMV84" s="265"/>
      <c r="RMW84" s="265"/>
      <c r="RMX84" s="265"/>
      <c r="RMY84" s="265"/>
      <c r="RMZ84" s="265"/>
      <c r="RNA84" s="265"/>
      <c r="RNB84" s="265" t="s">
        <v>457</v>
      </c>
      <c r="RNC84" s="265"/>
      <c r="RND84" s="265"/>
      <c r="RNE84" s="265"/>
      <c r="RNF84" s="265"/>
      <c r="RNG84" s="265"/>
      <c r="RNH84" s="265"/>
      <c r="RNI84" s="265"/>
      <c r="RNJ84" s="265"/>
      <c r="RNK84" s="265"/>
      <c r="RNL84" s="265"/>
      <c r="RNM84" s="265"/>
      <c r="RNN84" s="265"/>
      <c r="RNO84" s="265"/>
      <c r="RNP84" s="265"/>
      <c r="RNQ84" s="265"/>
      <c r="RNR84" s="265" t="s">
        <v>457</v>
      </c>
      <c r="RNS84" s="265"/>
      <c r="RNT84" s="265"/>
      <c r="RNU84" s="265"/>
      <c r="RNV84" s="265"/>
      <c r="RNW84" s="265"/>
      <c r="RNX84" s="265"/>
      <c r="RNY84" s="265"/>
      <c r="RNZ84" s="265"/>
      <c r="ROA84" s="265"/>
      <c r="ROB84" s="265"/>
      <c r="ROC84" s="265"/>
      <c r="ROD84" s="265"/>
      <c r="ROE84" s="265"/>
      <c r="ROF84" s="265"/>
      <c r="ROG84" s="265"/>
      <c r="ROH84" s="265" t="s">
        <v>457</v>
      </c>
      <c r="ROI84" s="265"/>
      <c r="ROJ84" s="265"/>
      <c r="ROK84" s="265"/>
      <c r="ROL84" s="265"/>
      <c r="ROM84" s="265"/>
      <c r="RON84" s="265"/>
      <c r="ROO84" s="265"/>
      <c r="ROP84" s="265"/>
      <c r="ROQ84" s="265"/>
      <c r="ROR84" s="265"/>
      <c r="ROS84" s="265"/>
      <c r="ROT84" s="265"/>
      <c r="ROU84" s="265"/>
      <c r="ROV84" s="265"/>
      <c r="ROW84" s="265"/>
      <c r="ROX84" s="265" t="s">
        <v>457</v>
      </c>
      <c r="ROY84" s="265"/>
      <c r="ROZ84" s="265"/>
      <c r="RPA84" s="265"/>
      <c r="RPB84" s="265"/>
      <c r="RPC84" s="265"/>
      <c r="RPD84" s="265"/>
      <c r="RPE84" s="265"/>
      <c r="RPF84" s="265"/>
      <c r="RPG84" s="265"/>
      <c r="RPH84" s="265"/>
      <c r="RPI84" s="265"/>
      <c r="RPJ84" s="265"/>
      <c r="RPK84" s="265"/>
      <c r="RPL84" s="265"/>
      <c r="RPM84" s="265"/>
      <c r="RPN84" s="265" t="s">
        <v>457</v>
      </c>
      <c r="RPO84" s="265"/>
      <c r="RPP84" s="265"/>
      <c r="RPQ84" s="265"/>
      <c r="RPR84" s="265"/>
      <c r="RPS84" s="265"/>
      <c r="RPT84" s="265"/>
      <c r="RPU84" s="265"/>
      <c r="RPV84" s="265"/>
      <c r="RPW84" s="265"/>
      <c r="RPX84" s="265"/>
      <c r="RPY84" s="265"/>
      <c r="RPZ84" s="265"/>
      <c r="RQA84" s="265"/>
      <c r="RQB84" s="265"/>
      <c r="RQC84" s="265"/>
      <c r="RQD84" s="265" t="s">
        <v>457</v>
      </c>
      <c r="RQE84" s="265"/>
      <c r="RQF84" s="265"/>
      <c r="RQG84" s="265"/>
      <c r="RQH84" s="265"/>
      <c r="RQI84" s="265"/>
      <c r="RQJ84" s="265"/>
      <c r="RQK84" s="265"/>
      <c r="RQL84" s="265"/>
      <c r="RQM84" s="265"/>
      <c r="RQN84" s="265"/>
      <c r="RQO84" s="265"/>
      <c r="RQP84" s="265"/>
      <c r="RQQ84" s="265"/>
      <c r="RQR84" s="265"/>
      <c r="RQS84" s="265"/>
      <c r="RQT84" s="265" t="s">
        <v>457</v>
      </c>
      <c r="RQU84" s="265"/>
      <c r="RQV84" s="265"/>
      <c r="RQW84" s="265"/>
      <c r="RQX84" s="265"/>
      <c r="RQY84" s="265"/>
      <c r="RQZ84" s="265"/>
      <c r="RRA84" s="265"/>
      <c r="RRB84" s="265"/>
      <c r="RRC84" s="265"/>
      <c r="RRD84" s="265"/>
      <c r="RRE84" s="265"/>
      <c r="RRF84" s="265"/>
      <c r="RRG84" s="265"/>
      <c r="RRH84" s="265"/>
      <c r="RRI84" s="265"/>
      <c r="RRJ84" s="265" t="s">
        <v>457</v>
      </c>
      <c r="RRK84" s="265"/>
      <c r="RRL84" s="265"/>
      <c r="RRM84" s="265"/>
      <c r="RRN84" s="265"/>
      <c r="RRO84" s="265"/>
      <c r="RRP84" s="265"/>
      <c r="RRQ84" s="265"/>
      <c r="RRR84" s="265"/>
      <c r="RRS84" s="265"/>
      <c r="RRT84" s="265"/>
      <c r="RRU84" s="265"/>
      <c r="RRV84" s="265"/>
      <c r="RRW84" s="265"/>
      <c r="RRX84" s="265"/>
      <c r="RRY84" s="265"/>
      <c r="RRZ84" s="265" t="s">
        <v>457</v>
      </c>
      <c r="RSA84" s="265"/>
      <c r="RSB84" s="265"/>
      <c r="RSC84" s="265"/>
      <c r="RSD84" s="265"/>
      <c r="RSE84" s="265"/>
      <c r="RSF84" s="265"/>
      <c r="RSG84" s="265"/>
      <c r="RSH84" s="265"/>
      <c r="RSI84" s="265"/>
      <c r="RSJ84" s="265"/>
      <c r="RSK84" s="265"/>
      <c r="RSL84" s="265"/>
      <c r="RSM84" s="265"/>
      <c r="RSN84" s="265"/>
      <c r="RSO84" s="265"/>
      <c r="RSP84" s="265" t="s">
        <v>457</v>
      </c>
      <c r="RSQ84" s="265"/>
      <c r="RSR84" s="265"/>
      <c r="RSS84" s="265"/>
      <c r="RST84" s="265"/>
      <c r="RSU84" s="265"/>
      <c r="RSV84" s="265"/>
      <c r="RSW84" s="265"/>
      <c r="RSX84" s="265"/>
      <c r="RSY84" s="265"/>
      <c r="RSZ84" s="265"/>
      <c r="RTA84" s="265"/>
      <c r="RTB84" s="265"/>
      <c r="RTC84" s="265"/>
      <c r="RTD84" s="265"/>
      <c r="RTE84" s="265"/>
      <c r="RTF84" s="265" t="s">
        <v>457</v>
      </c>
      <c r="RTG84" s="265"/>
      <c r="RTH84" s="265"/>
      <c r="RTI84" s="265"/>
      <c r="RTJ84" s="265"/>
      <c r="RTK84" s="265"/>
      <c r="RTL84" s="265"/>
      <c r="RTM84" s="265"/>
      <c r="RTN84" s="265"/>
      <c r="RTO84" s="265"/>
      <c r="RTP84" s="265"/>
      <c r="RTQ84" s="265"/>
      <c r="RTR84" s="265"/>
      <c r="RTS84" s="265"/>
      <c r="RTT84" s="265"/>
      <c r="RTU84" s="265"/>
      <c r="RTV84" s="265" t="s">
        <v>457</v>
      </c>
      <c r="RTW84" s="265"/>
      <c r="RTX84" s="265"/>
      <c r="RTY84" s="265"/>
      <c r="RTZ84" s="265"/>
      <c r="RUA84" s="265"/>
      <c r="RUB84" s="265"/>
      <c r="RUC84" s="265"/>
      <c r="RUD84" s="265"/>
      <c r="RUE84" s="265"/>
      <c r="RUF84" s="265"/>
      <c r="RUG84" s="265"/>
      <c r="RUH84" s="265"/>
      <c r="RUI84" s="265"/>
      <c r="RUJ84" s="265"/>
      <c r="RUK84" s="265"/>
      <c r="RUL84" s="265" t="s">
        <v>457</v>
      </c>
      <c r="RUM84" s="265"/>
      <c r="RUN84" s="265"/>
      <c r="RUO84" s="265"/>
      <c r="RUP84" s="265"/>
      <c r="RUQ84" s="265"/>
      <c r="RUR84" s="265"/>
      <c r="RUS84" s="265"/>
      <c r="RUT84" s="265"/>
      <c r="RUU84" s="265"/>
      <c r="RUV84" s="265"/>
      <c r="RUW84" s="265"/>
      <c r="RUX84" s="265"/>
      <c r="RUY84" s="265"/>
      <c r="RUZ84" s="265"/>
      <c r="RVA84" s="265"/>
      <c r="RVB84" s="265" t="s">
        <v>457</v>
      </c>
      <c r="RVC84" s="265"/>
      <c r="RVD84" s="265"/>
      <c r="RVE84" s="265"/>
      <c r="RVF84" s="265"/>
      <c r="RVG84" s="265"/>
      <c r="RVH84" s="265"/>
      <c r="RVI84" s="265"/>
      <c r="RVJ84" s="265"/>
      <c r="RVK84" s="265"/>
      <c r="RVL84" s="265"/>
      <c r="RVM84" s="265"/>
      <c r="RVN84" s="265"/>
      <c r="RVO84" s="265"/>
      <c r="RVP84" s="265"/>
      <c r="RVQ84" s="265"/>
      <c r="RVR84" s="265" t="s">
        <v>457</v>
      </c>
      <c r="RVS84" s="265"/>
      <c r="RVT84" s="265"/>
      <c r="RVU84" s="265"/>
      <c r="RVV84" s="265"/>
      <c r="RVW84" s="265"/>
      <c r="RVX84" s="265"/>
      <c r="RVY84" s="265"/>
      <c r="RVZ84" s="265"/>
      <c r="RWA84" s="265"/>
      <c r="RWB84" s="265"/>
      <c r="RWC84" s="265"/>
      <c r="RWD84" s="265"/>
      <c r="RWE84" s="265"/>
      <c r="RWF84" s="265"/>
      <c r="RWG84" s="265"/>
      <c r="RWH84" s="265" t="s">
        <v>457</v>
      </c>
      <c r="RWI84" s="265"/>
      <c r="RWJ84" s="265"/>
      <c r="RWK84" s="265"/>
      <c r="RWL84" s="265"/>
      <c r="RWM84" s="265"/>
      <c r="RWN84" s="265"/>
      <c r="RWO84" s="265"/>
      <c r="RWP84" s="265"/>
      <c r="RWQ84" s="265"/>
      <c r="RWR84" s="265"/>
      <c r="RWS84" s="265"/>
      <c r="RWT84" s="265"/>
      <c r="RWU84" s="265"/>
      <c r="RWV84" s="265"/>
      <c r="RWW84" s="265"/>
      <c r="RWX84" s="265" t="s">
        <v>457</v>
      </c>
      <c r="RWY84" s="265"/>
      <c r="RWZ84" s="265"/>
      <c r="RXA84" s="265"/>
      <c r="RXB84" s="265"/>
      <c r="RXC84" s="265"/>
      <c r="RXD84" s="265"/>
      <c r="RXE84" s="265"/>
      <c r="RXF84" s="265"/>
      <c r="RXG84" s="265"/>
      <c r="RXH84" s="265"/>
      <c r="RXI84" s="265"/>
      <c r="RXJ84" s="265"/>
      <c r="RXK84" s="265"/>
      <c r="RXL84" s="265"/>
      <c r="RXM84" s="265"/>
      <c r="RXN84" s="265" t="s">
        <v>457</v>
      </c>
      <c r="RXO84" s="265"/>
      <c r="RXP84" s="265"/>
      <c r="RXQ84" s="265"/>
      <c r="RXR84" s="265"/>
      <c r="RXS84" s="265"/>
      <c r="RXT84" s="265"/>
      <c r="RXU84" s="265"/>
      <c r="RXV84" s="265"/>
      <c r="RXW84" s="265"/>
      <c r="RXX84" s="265"/>
      <c r="RXY84" s="265"/>
      <c r="RXZ84" s="265"/>
      <c r="RYA84" s="265"/>
      <c r="RYB84" s="265"/>
      <c r="RYC84" s="265"/>
      <c r="RYD84" s="265" t="s">
        <v>457</v>
      </c>
      <c r="RYE84" s="265"/>
      <c r="RYF84" s="265"/>
      <c r="RYG84" s="265"/>
      <c r="RYH84" s="265"/>
      <c r="RYI84" s="265"/>
      <c r="RYJ84" s="265"/>
      <c r="RYK84" s="265"/>
      <c r="RYL84" s="265"/>
      <c r="RYM84" s="265"/>
      <c r="RYN84" s="265"/>
      <c r="RYO84" s="265"/>
      <c r="RYP84" s="265"/>
      <c r="RYQ84" s="265"/>
      <c r="RYR84" s="265"/>
      <c r="RYS84" s="265"/>
      <c r="RYT84" s="265" t="s">
        <v>457</v>
      </c>
      <c r="RYU84" s="265"/>
      <c r="RYV84" s="265"/>
      <c r="RYW84" s="265"/>
      <c r="RYX84" s="265"/>
      <c r="RYY84" s="265"/>
      <c r="RYZ84" s="265"/>
      <c r="RZA84" s="265"/>
      <c r="RZB84" s="265"/>
      <c r="RZC84" s="265"/>
      <c r="RZD84" s="265"/>
      <c r="RZE84" s="265"/>
      <c r="RZF84" s="265"/>
      <c r="RZG84" s="265"/>
      <c r="RZH84" s="265"/>
      <c r="RZI84" s="265"/>
      <c r="RZJ84" s="265" t="s">
        <v>457</v>
      </c>
      <c r="RZK84" s="265"/>
      <c r="RZL84" s="265"/>
      <c r="RZM84" s="265"/>
      <c r="RZN84" s="265"/>
      <c r="RZO84" s="265"/>
      <c r="RZP84" s="265"/>
      <c r="RZQ84" s="265"/>
      <c r="RZR84" s="265"/>
      <c r="RZS84" s="265"/>
      <c r="RZT84" s="265"/>
      <c r="RZU84" s="265"/>
      <c r="RZV84" s="265"/>
      <c r="RZW84" s="265"/>
      <c r="RZX84" s="265"/>
      <c r="RZY84" s="265"/>
      <c r="RZZ84" s="265" t="s">
        <v>457</v>
      </c>
      <c r="SAA84" s="265"/>
      <c r="SAB84" s="265"/>
      <c r="SAC84" s="265"/>
      <c r="SAD84" s="265"/>
      <c r="SAE84" s="265"/>
      <c r="SAF84" s="265"/>
      <c r="SAG84" s="265"/>
      <c r="SAH84" s="265"/>
      <c r="SAI84" s="265"/>
      <c r="SAJ84" s="265"/>
      <c r="SAK84" s="265"/>
      <c r="SAL84" s="265"/>
      <c r="SAM84" s="265"/>
      <c r="SAN84" s="265"/>
      <c r="SAO84" s="265"/>
      <c r="SAP84" s="265" t="s">
        <v>457</v>
      </c>
      <c r="SAQ84" s="265"/>
      <c r="SAR84" s="265"/>
      <c r="SAS84" s="265"/>
      <c r="SAT84" s="265"/>
      <c r="SAU84" s="265"/>
      <c r="SAV84" s="265"/>
      <c r="SAW84" s="265"/>
      <c r="SAX84" s="265"/>
      <c r="SAY84" s="265"/>
      <c r="SAZ84" s="265"/>
      <c r="SBA84" s="265"/>
      <c r="SBB84" s="265"/>
      <c r="SBC84" s="265"/>
      <c r="SBD84" s="265"/>
      <c r="SBE84" s="265"/>
      <c r="SBF84" s="265" t="s">
        <v>457</v>
      </c>
      <c r="SBG84" s="265"/>
      <c r="SBH84" s="265"/>
      <c r="SBI84" s="265"/>
      <c r="SBJ84" s="265"/>
      <c r="SBK84" s="265"/>
      <c r="SBL84" s="265"/>
      <c r="SBM84" s="265"/>
      <c r="SBN84" s="265"/>
      <c r="SBO84" s="265"/>
      <c r="SBP84" s="265"/>
      <c r="SBQ84" s="265"/>
      <c r="SBR84" s="265"/>
      <c r="SBS84" s="265"/>
      <c r="SBT84" s="265"/>
      <c r="SBU84" s="265"/>
      <c r="SBV84" s="265" t="s">
        <v>457</v>
      </c>
      <c r="SBW84" s="265"/>
      <c r="SBX84" s="265"/>
      <c r="SBY84" s="265"/>
      <c r="SBZ84" s="265"/>
      <c r="SCA84" s="265"/>
      <c r="SCB84" s="265"/>
      <c r="SCC84" s="265"/>
      <c r="SCD84" s="265"/>
      <c r="SCE84" s="265"/>
      <c r="SCF84" s="265"/>
      <c r="SCG84" s="265"/>
      <c r="SCH84" s="265"/>
      <c r="SCI84" s="265"/>
      <c r="SCJ84" s="265"/>
      <c r="SCK84" s="265"/>
      <c r="SCL84" s="265" t="s">
        <v>457</v>
      </c>
      <c r="SCM84" s="265"/>
      <c r="SCN84" s="265"/>
      <c r="SCO84" s="265"/>
      <c r="SCP84" s="265"/>
      <c r="SCQ84" s="265"/>
      <c r="SCR84" s="265"/>
      <c r="SCS84" s="265"/>
      <c r="SCT84" s="265"/>
      <c r="SCU84" s="265"/>
      <c r="SCV84" s="265"/>
      <c r="SCW84" s="265"/>
      <c r="SCX84" s="265"/>
      <c r="SCY84" s="265"/>
      <c r="SCZ84" s="265"/>
      <c r="SDA84" s="265"/>
      <c r="SDB84" s="265" t="s">
        <v>457</v>
      </c>
      <c r="SDC84" s="265"/>
      <c r="SDD84" s="265"/>
      <c r="SDE84" s="265"/>
      <c r="SDF84" s="265"/>
      <c r="SDG84" s="265"/>
      <c r="SDH84" s="265"/>
      <c r="SDI84" s="265"/>
      <c r="SDJ84" s="265"/>
      <c r="SDK84" s="265"/>
      <c r="SDL84" s="265"/>
      <c r="SDM84" s="265"/>
      <c r="SDN84" s="265"/>
      <c r="SDO84" s="265"/>
      <c r="SDP84" s="265"/>
      <c r="SDQ84" s="265"/>
      <c r="SDR84" s="265" t="s">
        <v>457</v>
      </c>
      <c r="SDS84" s="265"/>
      <c r="SDT84" s="265"/>
      <c r="SDU84" s="265"/>
      <c r="SDV84" s="265"/>
      <c r="SDW84" s="265"/>
      <c r="SDX84" s="265"/>
      <c r="SDY84" s="265"/>
      <c r="SDZ84" s="265"/>
      <c r="SEA84" s="265"/>
      <c r="SEB84" s="265"/>
      <c r="SEC84" s="265"/>
      <c r="SED84" s="265"/>
      <c r="SEE84" s="265"/>
      <c r="SEF84" s="265"/>
      <c r="SEG84" s="265"/>
      <c r="SEH84" s="265" t="s">
        <v>457</v>
      </c>
      <c r="SEI84" s="265"/>
      <c r="SEJ84" s="265"/>
      <c r="SEK84" s="265"/>
      <c r="SEL84" s="265"/>
      <c r="SEM84" s="265"/>
      <c r="SEN84" s="265"/>
      <c r="SEO84" s="265"/>
      <c r="SEP84" s="265"/>
      <c r="SEQ84" s="265"/>
      <c r="SER84" s="265"/>
      <c r="SES84" s="265"/>
      <c r="SET84" s="265"/>
      <c r="SEU84" s="265"/>
      <c r="SEV84" s="265"/>
      <c r="SEW84" s="265"/>
      <c r="SEX84" s="265" t="s">
        <v>457</v>
      </c>
      <c r="SEY84" s="265"/>
      <c r="SEZ84" s="265"/>
      <c r="SFA84" s="265"/>
      <c r="SFB84" s="265"/>
      <c r="SFC84" s="265"/>
      <c r="SFD84" s="265"/>
      <c r="SFE84" s="265"/>
      <c r="SFF84" s="265"/>
      <c r="SFG84" s="265"/>
      <c r="SFH84" s="265"/>
      <c r="SFI84" s="265"/>
      <c r="SFJ84" s="265"/>
      <c r="SFK84" s="265"/>
      <c r="SFL84" s="265"/>
      <c r="SFM84" s="265"/>
      <c r="SFN84" s="265" t="s">
        <v>457</v>
      </c>
      <c r="SFO84" s="265"/>
      <c r="SFP84" s="265"/>
      <c r="SFQ84" s="265"/>
      <c r="SFR84" s="265"/>
      <c r="SFS84" s="265"/>
      <c r="SFT84" s="265"/>
      <c r="SFU84" s="265"/>
      <c r="SFV84" s="265"/>
      <c r="SFW84" s="265"/>
      <c r="SFX84" s="265"/>
      <c r="SFY84" s="265"/>
      <c r="SFZ84" s="265"/>
      <c r="SGA84" s="265"/>
      <c r="SGB84" s="265"/>
      <c r="SGC84" s="265"/>
      <c r="SGD84" s="265" t="s">
        <v>457</v>
      </c>
      <c r="SGE84" s="265"/>
      <c r="SGF84" s="265"/>
      <c r="SGG84" s="265"/>
      <c r="SGH84" s="265"/>
      <c r="SGI84" s="265"/>
      <c r="SGJ84" s="265"/>
      <c r="SGK84" s="265"/>
      <c r="SGL84" s="265"/>
      <c r="SGM84" s="265"/>
      <c r="SGN84" s="265"/>
      <c r="SGO84" s="265"/>
      <c r="SGP84" s="265"/>
      <c r="SGQ84" s="265"/>
      <c r="SGR84" s="265"/>
      <c r="SGS84" s="265"/>
      <c r="SGT84" s="265" t="s">
        <v>457</v>
      </c>
      <c r="SGU84" s="265"/>
      <c r="SGV84" s="265"/>
      <c r="SGW84" s="265"/>
      <c r="SGX84" s="265"/>
      <c r="SGY84" s="265"/>
      <c r="SGZ84" s="265"/>
      <c r="SHA84" s="265"/>
      <c r="SHB84" s="265"/>
      <c r="SHC84" s="265"/>
      <c r="SHD84" s="265"/>
      <c r="SHE84" s="265"/>
      <c r="SHF84" s="265"/>
      <c r="SHG84" s="265"/>
      <c r="SHH84" s="265"/>
      <c r="SHI84" s="265"/>
      <c r="SHJ84" s="265" t="s">
        <v>457</v>
      </c>
      <c r="SHK84" s="265"/>
      <c r="SHL84" s="265"/>
      <c r="SHM84" s="265"/>
      <c r="SHN84" s="265"/>
      <c r="SHO84" s="265"/>
      <c r="SHP84" s="265"/>
      <c r="SHQ84" s="265"/>
      <c r="SHR84" s="265"/>
      <c r="SHS84" s="265"/>
      <c r="SHT84" s="265"/>
      <c r="SHU84" s="265"/>
      <c r="SHV84" s="265"/>
      <c r="SHW84" s="265"/>
      <c r="SHX84" s="265"/>
      <c r="SHY84" s="265"/>
      <c r="SHZ84" s="265" t="s">
        <v>457</v>
      </c>
      <c r="SIA84" s="265"/>
      <c r="SIB84" s="265"/>
      <c r="SIC84" s="265"/>
      <c r="SID84" s="265"/>
      <c r="SIE84" s="265"/>
      <c r="SIF84" s="265"/>
      <c r="SIG84" s="265"/>
      <c r="SIH84" s="265"/>
      <c r="SII84" s="265"/>
      <c r="SIJ84" s="265"/>
      <c r="SIK84" s="265"/>
      <c r="SIL84" s="265"/>
      <c r="SIM84" s="265"/>
      <c r="SIN84" s="265"/>
      <c r="SIO84" s="265"/>
      <c r="SIP84" s="265" t="s">
        <v>457</v>
      </c>
      <c r="SIQ84" s="265"/>
      <c r="SIR84" s="265"/>
      <c r="SIS84" s="265"/>
      <c r="SIT84" s="265"/>
      <c r="SIU84" s="265"/>
      <c r="SIV84" s="265"/>
      <c r="SIW84" s="265"/>
      <c r="SIX84" s="265"/>
      <c r="SIY84" s="265"/>
      <c r="SIZ84" s="265"/>
      <c r="SJA84" s="265"/>
      <c r="SJB84" s="265"/>
      <c r="SJC84" s="265"/>
      <c r="SJD84" s="265"/>
      <c r="SJE84" s="265"/>
      <c r="SJF84" s="265" t="s">
        <v>457</v>
      </c>
      <c r="SJG84" s="265"/>
      <c r="SJH84" s="265"/>
      <c r="SJI84" s="265"/>
      <c r="SJJ84" s="265"/>
      <c r="SJK84" s="265"/>
      <c r="SJL84" s="265"/>
      <c r="SJM84" s="265"/>
      <c r="SJN84" s="265"/>
      <c r="SJO84" s="265"/>
      <c r="SJP84" s="265"/>
      <c r="SJQ84" s="265"/>
      <c r="SJR84" s="265"/>
      <c r="SJS84" s="265"/>
      <c r="SJT84" s="265"/>
      <c r="SJU84" s="265"/>
      <c r="SJV84" s="265" t="s">
        <v>457</v>
      </c>
      <c r="SJW84" s="265"/>
      <c r="SJX84" s="265"/>
      <c r="SJY84" s="265"/>
      <c r="SJZ84" s="265"/>
      <c r="SKA84" s="265"/>
      <c r="SKB84" s="265"/>
      <c r="SKC84" s="265"/>
      <c r="SKD84" s="265"/>
      <c r="SKE84" s="265"/>
      <c r="SKF84" s="265"/>
      <c r="SKG84" s="265"/>
      <c r="SKH84" s="265"/>
      <c r="SKI84" s="265"/>
      <c r="SKJ84" s="265"/>
      <c r="SKK84" s="265"/>
      <c r="SKL84" s="265" t="s">
        <v>457</v>
      </c>
      <c r="SKM84" s="265"/>
      <c r="SKN84" s="265"/>
      <c r="SKO84" s="265"/>
      <c r="SKP84" s="265"/>
      <c r="SKQ84" s="265"/>
      <c r="SKR84" s="265"/>
      <c r="SKS84" s="265"/>
      <c r="SKT84" s="265"/>
      <c r="SKU84" s="265"/>
      <c r="SKV84" s="265"/>
      <c r="SKW84" s="265"/>
      <c r="SKX84" s="265"/>
      <c r="SKY84" s="265"/>
      <c r="SKZ84" s="265"/>
      <c r="SLA84" s="265"/>
      <c r="SLB84" s="265" t="s">
        <v>457</v>
      </c>
      <c r="SLC84" s="265"/>
      <c r="SLD84" s="265"/>
      <c r="SLE84" s="265"/>
      <c r="SLF84" s="265"/>
      <c r="SLG84" s="265"/>
      <c r="SLH84" s="265"/>
      <c r="SLI84" s="265"/>
      <c r="SLJ84" s="265"/>
      <c r="SLK84" s="265"/>
      <c r="SLL84" s="265"/>
      <c r="SLM84" s="265"/>
      <c r="SLN84" s="265"/>
      <c r="SLO84" s="265"/>
      <c r="SLP84" s="265"/>
      <c r="SLQ84" s="265"/>
      <c r="SLR84" s="265" t="s">
        <v>457</v>
      </c>
      <c r="SLS84" s="265"/>
      <c r="SLT84" s="265"/>
      <c r="SLU84" s="265"/>
      <c r="SLV84" s="265"/>
      <c r="SLW84" s="265"/>
      <c r="SLX84" s="265"/>
      <c r="SLY84" s="265"/>
      <c r="SLZ84" s="265"/>
      <c r="SMA84" s="265"/>
      <c r="SMB84" s="265"/>
      <c r="SMC84" s="265"/>
      <c r="SMD84" s="265"/>
      <c r="SME84" s="265"/>
      <c r="SMF84" s="265"/>
      <c r="SMG84" s="265"/>
      <c r="SMH84" s="265" t="s">
        <v>457</v>
      </c>
      <c r="SMI84" s="265"/>
      <c r="SMJ84" s="265"/>
      <c r="SMK84" s="265"/>
      <c r="SML84" s="265"/>
      <c r="SMM84" s="265"/>
      <c r="SMN84" s="265"/>
      <c r="SMO84" s="265"/>
      <c r="SMP84" s="265"/>
      <c r="SMQ84" s="265"/>
      <c r="SMR84" s="265"/>
      <c r="SMS84" s="265"/>
      <c r="SMT84" s="265"/>
      <c r="SMU84" s="265"/>
      <c r="SMV84" s="265"/>
      <c r="SMW84" s="265"/>
      <c r="SMX84" s="265" t="s">
        <v>457</v>
      </c>
      <c r="SMY84" s="265"/>
      <c r="SMZ84" s="265"/>
      <c r="SNA84" s="265"/>
      <c r="SNB84" s="265"/>
      <c r="SNC84" s="265"/>
      <c r="SND84" s="265"/>
      <c r="SNE84" s="265"/>
      <c r="SNF84" s="265"/>
      <c r="SNG84" s="265"/>
      <c r="SNH84" s="265"/>
      <c r="SNI84" s="265"/>
      <c r="SNJ84" s="265"/>
      <c r="SNK84" s="265"/>
      <c r="SNL84" s="265"/>
      <c r="SNM84" s="265"/>
      <c r="SNN84" s="265" t="s">
        <v>457</v>
      </c>
      <c r="SNO84" s="265"/>
      <c r="SNP84" s="265"/>
      <c r="SNQ84" s="265"/>
      <c r="SNR84" s="265"/>
      <c r="SNS84" s="265"/>
      <c r="SNT84" s="265"/>
      <c r="SNU84" s="265"/>
      <c r="SNV84" s="265"/>
      <c r="SNW84" s="265"/>
      <c r="SNX84" s="265"/>
      <c r="SNY84" s="265"/>
      <c r="SNZ84" s="265"/>
      <c r="SOA84" s="265"/>
      <c r="SOB84" s="265"/>
      <c r="SOC84" s="265"/>
      <c r="SOD84" s="265" t="s">
        <v>457</v>
      </c>
      <c r="SOE84" s="265"/>
      <c r="SOF84" s="265"/>
      <c r="SOG84" s="265"/>
      <c r="SOH84" s="265"/>
      <c r="SOI84" s="265"/>
      <c r="SOJ84" s="265"/>
      <c r="SOK84" s="265"/>
      <c r="SOL84" s="265"/>
      <c r="SOM84" s="265"/>
      <c r="SON84" s="265"/>
      <c r="SOO84" s="265"/>
      <c r="SOP84" s="265"/>
      <c r="SOQ84" s="265"/>
      <c r="SOR84" s="265"/>
      <c r="SOS84" s="265"/>
      <c r="SOT84" s="265" t="s">
        <v>457</v>
      </c>
      <c r="SOU84" s="265"/>
      <c r="SOV84" s="265"/>
      <c r="SOW84" s="265"/>
      <c r="SOX84" s="265"/>
      <c r="SOY84" s="265"/>
      <c r="SOZ84" s="265"/>
      <c r="SPA84" s="265"/>
      <c r="SPB84" s="265"/>
      <c r="SPC84" s="265"/>
      <c r="SPD84" s="265"/>
      <c r="SPE84" s="265"/>
      <c r="SPF84" s="265"/>
      <c r="SPG84" s="265"/>
      <c r="SPH84" s="265"/>
      <c r="SPI84" s="265"/>
      <c r="SPJ84" s="265" t="s">
        <v>457</v>
      </c>
      <c r="SPK84" s="265"/>
      <c r="SPL84" s="265"/>
      <c r="SPM84" s="265"/>
      <c r="SPN84" s="265"/>
      <c r="SPO84" s="265"/>
      <c r="SPP84" s="265"/>
      <c r="SPQ84" s="265"/>
      <c r="SPR84" s="265"/>
      <c r="SPS84" s="265"/>
      <c r="SPT84" s="265"/>
      <c r="SPU84" s="265"/>
      <c r="SPV84" s="265"/>
      <c r="SPW84" s="265"/>
      <c r="SPX84" s="265"/>
      <c r="SPY84" s="265"/>
      <c r="SPZ84" s="265" t="s">
        <v>457</v>
      </c>
      <c r="SQA84" s="265"/>
      <c r="SQB84" s="265"/>
      <c r="SQC84" s="265"/>
      <c r="SQD84" s="265"/>
      <c r="SQE84" s="265"/>
      <c r="SQF84" s="265"/>
      <c r="SQG84" s="265"/>
      <c r="SQH84" s="265"/>
      <c r="SQI84" s="265"/>
      <c r="SQJ84" s="265"/>
      <c r="SQK84" s="265"/>
      <c r="SQL84" s="265"/>
      <c r="SQM84" s="265"/>
      <c r="SQN84" s="265"/>
      <c r="SQO84" s="265"/>
      <c r="SQP84" s="265" t="s">
        <v>457</v>
      </c>
      <c r="SQQ84" s="265"/>
      <c r="SQR84" s="265"/>
      <c r="SQS84" s="265"/>
      <c r="SQT84" s="265"/>
      <c r="SQU84" s="265"/>
      <c r="SQV84" s="265"/>
      <c r="SQW84" s="265"/>
      <c r="SQX84" s="265"/>
      <c r="SQY84" s="265"/>
      <c r="SQZ84" s="265"/>
      <c r="SRA84" s="265"/>
      <c r="SRB84" s="265"/>
      <c r="SRC84" s="265"/>
      <c r="SRD84" s="265"/>
      <c r="SRE84" s="265"/>
      <c r="SRF84" s="265" t="s">
        <v>457</v>
      </c>
      <c r="SRG84" s="265"/>
      <c r="SRH84" s="265"/>
      <c r="SRI84" s="265"/>
      <c r="SRJ84" s="265"/>
      <c r="SRK84" s="265"/>
      <c r="SRL84" s="265"/>
      <c r="SRM84" s="265"/>
      <c r="SRN84" s="265"/>
      <c r="SRO84" s="265"/>
      <c r="SRP84" s="265"/>
      <c r="SRQ84" s="265"/>
      <c r="SRR84" s="265"/>
      <c r="SRS84" s="265"/>
      <c r="SRT84" s="265"/>
      <c r="SRU84" s="265"/>
      <c r="SRV84" s="265" t="s">
        <v>457</v>
      </c>
      <c r="SRW84" s="265"/>
      <c r="SRX84" s="265"/>
      <c r="SRY84" s="265"/>
      <c r="SRZ84" s="265"/>
      <c r="SSA84" s="265"/>
      <c r="SSB84" s="265"/>
      <c r="SSC84" s="265"/>
      <c r="SSD84" s="265"/>
      <c r="SSE84" s="265"/>
      <c r="SSF84" s="265"/>
      <c r="SSG84" s="265"/>
      <c r="SSH84" s="265"/>
      <c r="SSI84" s="265"/>
      <c r="SSJ84" s="265"/>
      <c r="SSK84" s="265"/>
      <c r="SSL84" s="265" t="s">
        <v>457</v>
      </c>
      <c r="SSM84" s="265"/>
      <c r="SSN84" s="265"/>
      <c r="SSO84" s="265"/>
      <c r="SSP84" s="265"/>
      <c r="SSQ84" s="265"/>
      <c r="SSR84" s="265"/>
      <c r="SSS84" s="265"/>
      <c r="SST84" s="265"/>
      <c r="SSU84" s="265"/>
      <c r="SSV84" s="265"/>
      <c r="SSW84" s="265"/>
      <c r="SSX84" s="265"/>
      <c r="SSY84" s="265"/>
      <c r="SSZ84" s="265"/>
      <c r="STA84" s="265"/>
      <c r="STB84" s="265" t="s">
        <v>457</v>
      </c>
      <c r="STC84" s="265"/>
      <c r="STD84" s="265"/>
      <c r="STE84" s="265"/>
      <c r="STF84" s="265"/>
      <c r="STG84" s="265"/>
      <c r="STH84" s="265"/>
      <c r="STI84" s="265"/>
      <c r="STJ84" s="265"/>
      <c r="STK84" s="265"/>
      <c r="STL84" s="265"/>
      <c r="STM84" s="265"/>
      <c r="STN84" s="265"/>
      <c r="STO84" s="265"/>
      <c r="STP84" s="265"/>
      <c r="STQ84" s="265"/>
      <c r="STR84" s="265" t="s">
        <v>457</v>
      </c>
      <c r="STS84" s="265"/>
      <c r="STT84" s="265"/>
      <c r="STU84" s="265"/>
      <c r="STV84" s="265"/>
      <c r="STW84" s="265"/>
      <c r="STX84" s="265"/>
      <c r="STY84" s="265"/>
      <c r="STZ84" s="265"/>
      <c r="SUA84" s="265"/>
      <c r="SUB84" s="265"/>
      <c r="SUC84" s="265"/>
      <c r="SUD84" s="265"/>
      <c r="SUE84" s="265"/>
      <c r="SUF84" s="265"/>
      <c r="SUG84" s="265"/>
      <c r="SUH84" s="265" t="s">
        <v>457</v>
      </c>
      <c r="SUI84" s="265"/>
      <c r="SUJ84" s="265"/>
      <c r="SUK84" s="265"/>
      <c r="SUL84" s="265"/>
      <c r="SUM84" s="265"/>
      <c r="SUN84" s="265"/>
      <c r="SUO84" s="265"/>
      <c r="SUP84" s="265"/>
      <c r="SUQ84" s="265"/>
      <c r="SUR84" s="265"/>
      <c r="SUS84" s="265"/>
      <c r="SUT84" s="265"/>
      <c r="SUU84" s="265"/>
      <c r="SUV84" s="265"/>
      <c r="SUW84" s="265"/>
      <c r="SUX84" s="265" t="s">
        <v>457</v>
      </c>
      <c r="SUY84" s="265"/>
      <c r="SUZ84" s="265"/>
      <c r="SVA84" s="265"/>
      <c r="SVB84" s="265"/>
      <c r="SVC84" s="265"/>
      <c r="SVD84" s="265"/>
      <c r="SVE84" s="265"/>
      <c r="SVF84" s="265"/>
      <c r="SVG84" s="265"/>
      <c r="SVH84" s="265"/>
      <c r="SVI84" s="265"/>
      <c r="SVJ84" s="265"/>
      <c r="SVK84" s="265"/>
      <c r="SVL84" s="265"/>
      <c r="SVM84" s="265"/>
      <c r="SVN84" s="265" t="s">
        <v>457</v>
      </c>
      <c r="SVO84" s="265"/>
      <c r="SVP84" s="265"/>
      <c r="SVQ84" s="265"/>
      <c r="SVR84" s="265"/>
      <c r="SVS84" s="265"/>
      <c r="SVT84" s="265"/>
      <c r="SVU84" s="265"/>
      <c r="SVV84" s="265"/>
      <c r="SVW84" s="265"/>
      <c r="SVX84" s="265"/>
      <c r="SVY84" s="265"/>
      <c r="SVZ84" s="265"/>
      <c r="SWA84" s="265"/>
      <c r="SWB84" s="265"/>
      <c r="SWC84" s="265"/>
      <c r="SWD84" s="265" t="s">
        <v>457</v>
      </c>
      <c r="SWE84" s="265"/>
      <c r="SWF84" s="265"/>
      <c r="SWG84" s="265"/>
      <c r="SWH84" s="265"/>
      <c r="SWI84" s="265"/>
      <c r="SWJ84" s="265"/>
      <c r="SWK84" s="265"/>
      <c r="SWL84" s="265"/>
      <c r="SWM84" s="265"/>
      <c r="SWN84" s="265"/>
      <c r="SWO84" s="265"/>
      <c r="SWP84" s="265"/>
      <c r="SWQ84" s="265"/>
      <c r="SWR84" s="265"/>
      <c r="SWS84" s="265"/>
      <c r="SWT84" s="265" t="s">
        <v>457</v>
      </c>
      <c r="SWU84" s="265"/>
      <c r="SWV84" s="265"/>
      <c r="SWW84" s="265"/>
      <c r="SWX84" s="265"/>
      <c r="SWY84" s="265"/>
      <c r="SWZ84" s="265"/>
      <c r="SXA84" s="265"/>
      <c r="SXB84" s="265"/>
      <c r="SXC84" s="265"/>
      <c r="SXD84" s="265"/>
      <c r="SXE84" s="265"/>
      <c r="SXF84" s="265"/>
      <c r="SXG84" s="265"/>
      <c r="SXH84" s="265"/>
      <c r="SXI84" s="265"/>
      <c r="SXJ84" s="265" t="s">
        <v>457</v>
      </c>
      <c r="SXK84" s="265"/>
      <c r="SXL84" s="265"/>
      <c r="SXM84" s="265"/>
      <c r="SXN84" s="265"/>
      <c r="SXO84" s="265"/>
      <c r="SXP84" s="265"/>
      <c r="SXQ84" s="265"/>
      <c r="SXR84" s="265"/>
      <c r="SXS84" s="265"/>
      <c r="SXT84" s="265"/>
      <c r="SXU84" s="265"/>
      <c r="SXV84" s="265"/>
      <c r="SXW84" s="265"/>
      <c r="SXX84" s="265"/>
      <c r="SXY84" s="265"/>
      <c r="SXZ84" s="265" t="s">
        <v>457</v>
      </c>
      <c r="SYA84" s="265"/>
      <c r="SYB84" s="265"/>
      <c r="SYC84" s="265"/>
      <c r="SYD84" s="265"/>
      <c r="SYE84" s="265"/>
      <c r="SYF84" s="265"/>
      <c r="SYG84" s="265"/>
      <c r="SYH84" s="265"/>
      <c r="SYI84" s="265"/>
      <c r="SYJ84" s="265"/>
      <c r="SYK84" s="265"/>
      <c r="SYL84" s="265"/>
      <c r="SYM84" s="265"/>
      <c r="SYN84" s="265"/>
      <c r="SYO84" s="265"/>
      <c r="SYP84" s="265" t="s">
        <v>457</v>
      </c>
      <c r="SYQ84" s="265"/>
      <c r="SYR84" s="265"/>
      <c r="SYS84" s="265"/>
      <c r="SYT84" s="265"/>
      <c r="SYU84" s="265"/>
      <c r="SYV84" s="265"/>
      <c r="SYW84" s="265"/>
      <c r="SYX84" s="265"/>
      <c r="SYY84" s="265"/>
      <c r="SYZ84" s="265"/>
      <c r="SZA84" s="265"/>
      <c r="SZB84" s="265"/>
      <c r="SZC84" s="265"/>
      <c r="SZD84" s="265"/>
      <c r="SZE84" s="265"/>
      <c r="SZF84" s="265" t="s">
        <v>457</v>
      </c>
      <c r="SZG84" s="265"/>
      <c r="SZH84" s="265"/>
      <c r="SZI84" s="265"/>
      <c r="SZJ84" s="265"/>
      <c r="SZK84" s="265"/>
      <c r="SZL84" s="265"/>
      <c r="SZM84" s="265"/>
      <c r="SZN84" s="265"/>
      <c r="SZO84" s="265"/>
      <c r="SZP84" s="265"/>
      <c r="SZQ84" s="265"/>
      <c r="SZR84" s="265"/>
      <c r="SZS84" s="265"/>
      <c r="SZT84" s="265"/>
      <c r="SZU84" s="265"/>
      <c r="SZV84" s="265" t="s">
        <v>457</v>
      </c>
      <c r="SZW84" s="265"/>
      <c r="SZX84" s="265"/>
      <c r="SZY84" s="265"/>
      <c r="SZZ84" s="265"/>
      <c r="TAA84" s="265"/>
      <c r="TAB84" s="265"/>
      <c r="TAC84" s="265"/>
      <c r="TAD84" s="265"/>
      <c r="TAE84" s="265"/>
      <c r="TAF84" s="265"/>
      <c r="TAG84" s="265"/>
      <c r="TAH84" s="265"/>
      <c r="TAI84" s="265"/>
      <c r="TAJ84" s="265"/>
      <c r="TAK84" s="265"/>
      <c r="TAL84" s="265" t="s">
        <v>457</v>
      </c>
      <c r="TAM84" s="265"/>
      <c r="TAN84" s="265"/>
      <c r="TAO84" s="265"/>
      <c r="TAP84" s="265"/>
      <c r="TAQ84" s="265"/>
      <c r="TAR84" s="265"/>
      <c r="TAS84" s="265"/>
      <c r="TAT84" s="265"/>
      <c r="TAU84" s="265"/>
      <c r="TAV84" s="265"/>
      <c r="TAW84" s="265"/>
      <c r="TAX84" s="265"/>
      <c r="TAY84" s="265"/>
      <c r="TAZ84" s="265"/>
      <c r="TBA84" s="265"/>
      <c r="TBB84" s="265" t="s">
        <v>457</v>
      </c>
      <c r="TBC84" s="265"/>
      <c r="TBD84" s="265"/>
      <c r="TBE84" s="265"/>
      <c r="TBF84" s="265"/>
      <c r="TBG84" s="265"/>
      <c r="TBH84" s="265"/>
      <c r="TBI84" s="265"/>
      <c r="TBJ84" s="265"/>
      <c r="TBK84" s="265"/>
      <c r="TBL84" s="265"/>
      <c r="TBM84" s="265"/>
      <c r="TBN84" s="265"/>
      <c r="TBO84" s="265"/>
      <c r="TBP84" s="265"/>
      <c r="TBQ84" s="265"/>
      <c r="TBR84" s="265" t="s">
        <v>457</v>
      </c>
      <c r="TBS84" s="265"/>
      <c r="TBT84" s="265"/>
      <c r="TBU84" s="265"/>
      <c r="TBV84" s="265"/>
      <c r="TBW84" s="265"/>
      <c r="TBX84" s="265"/>
      <c r="TBY84" s="265"/>
      <c r="TBZ84" s="265"/>
      <c r="TCA84" s="265"/>
      <c r="TCB84" s="265"/>
      <c r="TCC84" s="265"/>
      <c r="TCD84" s="265"/>
      <c r="TCE84" s="265"/>
      <c r="TCF84" s="265"/>
      <c r="TCG84" s="265"/>
      <c r="TCH84" s="265" t="s">
        <v>457</v>
      </c>
      <c r="TCI84" s="265"/>
      <c r="TCJ84" s="265"/>
      <c r="TCK84" s="265"/>
      <c r="TCL84" s="265"/>
      <c r="TCM84" s="265"/>
      <c r="TCN84" s="265"/>
      <c r="TCO84" s="265"/>
      <c r="TCP84" s="265"/>
      <c r="TCQ84" s="265"/>
      <c r="TCR84" s="265"/>
      <c r="TCS84" s="265"/>
      <c r="TCT84" s="265"/>
      <c r="TCU84" s="265"/>
      <c r="TCV84" s="265"/>
      <c r="TCW84" s="265"/>
      <c r="TCX84" s="265" t="s">
        <v>457</v>
      </c>
      <c r="TCY84" s="265"/>
      <c r="TCZ84" s="265"/>
      <c r="TDA84" s="265"/>
      <c r="TDB84" s="265"/>
      <c r="TDC84" s="265"/>
      <c r="TDD84" s="265"/>
      <c r="TDE84" s="265"/>
      <c r="TDF84" s="265"/>
      <c r="TDG84" s="265"/>
      <c r="TDH84" s="265"/>
      <c r="TDI84" s="265"/>
      <c r="TDJ84" s="265"/>
      <c r="TDK84" s="265"/>
      <c r="TDL84" s="265"/>
      <c r="TDM84" s="265"/>
      <c r="TDN84" s="265" t="s">
        <v>457</v>
      </c>
      <c r="TDO84" s="265"/>
      <c r="TDP84" s="265"/>
      <c r="TDQ84" s="265"/>
      <c r="TDR84" s="265"/>
      <c r="TDS84" s="265"/>
      <c r="TDT84" s="265"/>
      <c r="TDU84" s="265"/>
      <c r="TDV84" s="265"/>
      <c r="TDW84" s="265"/>
      <c r="TDX84" s="265"/>
      <c r="TDY84" s="265"/>
      <c r="TDZ84" s="265"/>
      <c r="TEA84" s="265"/>
      <c r="TEB84" s="265"/>
      <c r="TEC84" s="265"/>
      <c r="TED84" s="265" t="s">
        <v>457</v>
      </c>
      <c r="TEE84" s="265"/>
      <c r="TEF84" s="265"/>
      <c r="TEG84" s="265"/>
      <c r="TEH84" s="265"/>
      <c r="TEI84" s="265"/>
      <c r="TEJ84" s="265"/>
      <c r="TEK84" s="265"/>
      <c r="TEL84" s="265"/>
      <c r="TEM84" s="265"/>
      <c r="TEN84" s="265"/>
      <c r="TEO84" s="265"/>
      <c r="TEP84" s="265"/>
      <c r="TEQ84" s="265"/>
      <c r="TER84" s="265"/>
      <c r="TES84" s="265"/>
      <c r="TET84" s="265" t="s">
        <v>457</v>
      </c>
      <c r="TEU84" s="265"/>
      <c r="TEV84" s="265"/>
      <c r="TEW84" s="265"/>
      <c r="TEX84" s="265"/>
      <c r="TEY84" s="265"/>
      <c r="TEZ84" s="265"/>
      <c r="TFA84" s="265"/>
      <c r="TFB84" s="265"/>
      <c r="TFC84" s="265"/>
      <c r="TFD84" s="265"/>
      <c r="TFE84" s="265"/>
      <c r="TFF84" s="265"/>
      <c r="TFG84" s="265"/>
      <c r="TFH84" s="265"/>
      <c r="TFI84" s="265"/>
      <c r="TFJ84" s="265" t="s">
        <v>457</v>
      </c>
      <c r="TFK84" s="265"/>
      <c r="TFL84" s="265"/>
      <c r="TFM84" s="265"/>
      <c r="TFN84" s="265"/>
      <c r="TFO84" s="265"/>
      <c r="TFP84" s="265"/>
      <c r="TFQ84" s="265"/>
      <c r="TFR84" s="265"/>
      <c r="TFS84" s="265"/>
      <c r="TFT84" s="265"/>
      <c r="TFU84" s="265"/>
      <c r="TFV84" s="265"/>
      <c r="TFW84" s="265"/>
      <c r="TFX84" s="265"/>
      <c r="TFY84" s="265"/>
      <c r="TFZ84" s="265" t="s">
        <v>457</v>
      </c>
      <c r="TGA84" s="265"/>
      <c r="TGB84" s="265"/>
      <c r="TGC84" s="265"/>
      <c r="TGD84" s="265"/>
      <c r="TGE84" s="265"/>
      <c r="TGF84" s="265"/>
      <c r="TGG84" s="265"/>
      <c r="TGH84" s="265"/>
      <c r="TGI84" s="265"/>
      <c r="TGJ84" s="265"/>
      <c r="TGK84" s="265"/>
      <c r="TGL84" s="265"/>
      <c r="TGM84" s="265"/>
      <c r="TGN84" s="265"/>
      <c r="TGO84" s="265"/>
      <c r="TGP84" s="265" t="s">
        <v>457</v>
      </c>
      <c r="TGQ84" s="265"/>
      <c r="TGR84" s="265"/>
      <c r="TGS84" s="265"/>
      <c r="TGT84" s="265"/>
      <c r="TGU84" s="265"/>
      <c r="TGV84" s="265"/>
      <c r="TGW84" s="265"/>
      <c r="TGX84" s="265"/>
      <c r="TGY84" s="265"/>
      <c r="TGZ84" s="265"/>
      <c r="THA84" s="265"/>
      <c r="THB84" s="265"/>
      <c r="THC84" s="265"/>
      <c r="THD84" s="265"/>
      <c r="THE84" s="265"/>
      <c r="THF84" s="265" t="s">
        <v>457</v>
      </c>
      <c r="THG84" s="265"/>
      <c r="THH84" s="265"/>
      <c r="THI84" s="265"/>
      <c r="THJ84" s="265"/>
      <c r="THK84" s="265"/>
      <c r="THL84" s="265"/>
      <c r="THM84" s="265"/>
      <c r="THN84" s="265"/>
      <c r="THO84" s="265"/>
      <c r="THP84" s="265"/>
      <c r="THQ84" s="265"/>
      <c r="THR84" s="265"/>
      <c r="THS84" s="265"/>
      <c r="THT84" s="265"/>
      <c r="THU84" s="265"/>
      <c r="THV84" s="265" t="s">
        <v>457</v>
      </c>
      <c r="THW84" s="265"/>
      <c r="THX84" s="265"/>
      <c r="THY84" s="265"/>
      <c r="THZ84" s="265"/>
      <c r="TIA84" s="265"/>
      <c r="TIB84" s="265"/>
      <c r="TIC84" s="265"/>
      <c r="TID84" s="265"/>
      <c r="TIE84" s="265"/>
      <c r="TIF84" s="265"/>
      <c r="TIG84" s="265"/>
      <c r="TIH84" s="265"/>
      <c r="TII84" s="265"/>
      <c r="TIJ84" s="265"/>
      <c r="TIK84" s="265"/>
      <c r="TIL84" s="265" t="s">
        <v>457</v>
      </c>
      <c r="TIM84" s="265"/>
      <c r="TIN84" s="265"/>
      <c r="TIO84" s="265"/>
      <c r="TIP84" s="265"/>
      <c r="TIQ84" s="265"/>
      <c r="TIR84" s="265"/>
      <c r="TIS84" s="265"/>
      <c r="TIT84" s="265"/>
      <c r="TIU84" s="265"/>
      <c r="TIV84" s="265"/>
      <c r="TIW84" s="265"/>
      <c r="TIX84" s="265"/>
      <c r="TIY84" s="265"/>
      <c r="TIZ84" s="265"/>
      <c r="TJA84" s="265"/>
      <c r="TJB84" s="265" t="s">
        <v>457</v>
      </c>
      <c r="TJC84" s="265"/>
      <c r="TJD84" s="265"/>
      <c r="TJE84" s="265"/>
      <c r="TJF84" s="265"/>
      <c r="TJG84" s="265"/>
      <c r="TJH84" s="265"/>
      <c r="TJI84" s="265"/>
      <c r="TJJ84" s="265"/>
      <c r="TJK84" s="265"/>
      <c r="TJL84" s="265"/>
      <c r="TJM84" s="265"/>
      <c r="TJN84" s="265"/>
      <c r="TJO84" s="265"/>
      <c r="TJP84" s="265"/>
      <c r="TJQ84" s="265"/>
      <c r="TJR84" s="265" t="s">
        <v>457</v>
      </c>
      <c r="TJS84" s="265"/>
      <c r="TJT84" s="265"/>
      <c r="TJU84" s="265"/>
      <c r="TJV84" s="265"/>
      <c r="TJW84" s="265"/>
      <c r="TJX84" s="265"/>
      <c r="TJY84" s="265"/>
      <c r="TJZ84" s="265"/>
      <c r="TKA84" s="265"/>
      <c r="TKB84" s="265"/>
      <c r="TKC84" s="265"/>
      <c r="TKD84" s="265"/>
      <c r="TKE84" s="265"/>
      <c r="TKF84" s="265"/>
      <c r="TKG84" s="265"/>
      <c r="TKH84" s="265" t="s">
        <v>457</v>
      </c>
      <c r="TKI84" s="265"/>
      <c r="TKJ84" s="265"/>
      <c r="TKK84" s="265"/>
      <c r="TKL84" s="265"/>
      <c r="TKM84" s="265"/>
      <c r="TKN84" s="265"/>
      <c r="TKO84" s="265"/>
      <c r="TKP84" s="265"/>
      <c r="TKQ84" s="265"/>
      <c r="TKR84" s="265"/>
      <c r="TKS84" s="265"/>
      <c r="TKT84" s="265"/>
      <c r="TKU84" s="265"/>
      <c r="TKV84" s="265"/>
      <c r="TKW84" s="265"/>
      <c r="TKX84" s="265" t="s">
        <v>457</v>
      </c>
      <c r="TKY84" s="265"/>
      <c r="TKZ84" s="265"/>
      <c r="TLA84" s="265"/>
      <c r="TLB84" s="265"/>
      <c r="TLC84" s="265"/>
      <c r="TLD84" s="265"/>
      <c r="TLE84" s="265"/>
      <c r="TLF84" s="265"/>
      <c r="TLG84" s="265"/>
      <c r="TLH84" s="265"/>
      <c r="TLI84" s="265"/>
      <c r="TLJ84" s="265"/>
      <c r="TLK84" s="265"/>
      <c r="TLL84" s="265"/>
      <c r="TLM84" s="265"/>
      <c r="TLN84" s="265" t="s">
        <v>457</v>
      </c>
      <c r="TLO84" s="265"/>
      <c r="TLP84" s="265"/>
      <c r="TLQ84" s="265"/>
      <c r="TLR84" s="265"/>
      <c r="TLS84" s="265"/>
      <c r="TLT84" s="265"/>
      <c r="TLU84" s="265"/>
      <c r="TLV84" s="265"/>
      <c r="TLW84" s="265"/>
      <c r="TLX84" s="265"/>
      <c r="TLY84" s="265"/>
      <c r="TLZ84" s="265"/>
      <c r="TMA84" s="265"/>
      <c r="TMB84" s="265"/>
      <c r="TMC84" s="265"/>
      <c r="TMD84" s="265" t="s">
        <v>457</v>
      </c>
      <c r="TME84" s="265"/>
      <c r="TMF84" s="265"/>
      <c r="TMG84" s="265"/>
      <c r="TMH84" s="265"/>
      <c r="TMI84" s="265"/>
      <c r="TMJ84" s="265"/>
      <c r="TMK84" s="265"/>
      <c r="TML84" s="265"/>
      <c r="TMM84" s="265"/>
      <c r="TMN84" s="265"/>
      <c r="TMO84" s="265"/>
      <c r="TMP84" s="265"/>
      <c r="TMQ84" s="265"/>
      <c r="TMR84" s="265"/>
      <c r="TMS84" s="265"/>
      <c r="TMT84" s="265" t="s">
        <v>457</v>
      </c>
      <c r="TMU84" s="265"/>
      <c r="TMV84" s="265"/>
      <c r="TMW84" s="265"/>
      <c r="TMX84" s="265"/>
      <c r="TMY84" s="265"/>
      <c r="TMZ84" s="265"/>
      <c r="TNA84" s="265"/>
      <c r="TNB84" s="265"/>
      <c r="TNC84" s="265"/>
      <c r="TND84" s="265"/>
      <c r="TNE84" s="265"/>
      <c r="TNF84" s="265"/>
      <c r="TNG84" s="265"/>
      <c r="TNH84" s="265"/>
      <c r="TNI84" s="265"/>
      <c r="TNJ84" s="265" t="s">
        <v>457</v>
      </c>
      <c r="TNK84" s="265"/>
      <c r="TNL84" s="265"/>
      <c r="TNM84" s="265"/>
      <c r="TNN84" s="265"/>
      <c r="TNO84" s="265"/>
      <c r="TNP84" s="265"/>
      <c r="TNQ84" s="265"/>
      <c r="TNR84" s="265"/>
      <c r="TNS84" s="265"/>
      <c r="TNT84" s="265"/>
      <c r="TNU84" s="265"/>
      <c r="TNV84" s="265"/>
      <c r="TNW84" s="265"/>
      <c r="TNX84" s="265"/>
      <c r="TNY84" s="265"/>
      <c r="TNZ84" s="265" t="s">
        <v>457</v>
      </c>
      <c r="TOA84" s="265"/>
      <c r="TOB84" s="265"/>
      <c r="TOC84" s="265"/>
      <c r="TOD84" s="265"/>
      <c r="TOE84" s="265"/>
      <c r="TOF84" s="265"/>
      <c r="TOG84" s="265"/>
      <c r="TOH84" s="265"/>
      <c r="TOI84" s="265"/>
      <c r="TOJ84" s="265"/>
      <c r="TOK84" s="265"/>
      <c r="TOL84" s="265"/>
      <c r="TOM84" s="265"/>
      <c r="TON84" s="265"/>
      <c r="TOO84" s="265"/>
      <c r="TOP84" s="265" t="s">
        <v>457</v>
      </c>
      <c r="TOQ84" s="265"/>
      <c r="TOR84" s="265"/>
      <c r="TOS84" s="265"/>
      <c r="TOT84" s="265"/>
      <c r="TOU84" s="265"/>
      <c r="TOV84" s="265"/>
      <c r="TOW84" s="265"/>
      <c r="TOX84" s="265"/>
      <c r="TOY84" s="265"/>
      <c r="TOZ84" s="265"/>
      <c r="TPA84" s="265"/>
      <c r="TPB84" s="265"/>
      <c r="TPC84" s="265"/>
      <c r="TPD84" s="265"/>
      <c r="TPE84" s="265"/>
      <c r="TPF84" s="265" t="s">
        <v>457</v>
      </c>
      <c r="TPG84" s="265"/>
      <c r="TPH84" s="265"/>
      <c r="TPI84" s="265"/>
      <c r="TPJ84" s="265"/>
      <c r="TPK84" s="265"/>
      <c r="TPL84" s="265"/>
      <c r="TPM84" s="265"/>
      <c r="TPN84" s="265"/>
      <c r="TPO84" s="265"/>
      <c r="TPP84" s="265"/>
      <c r="TPQ84" s="265"/>
      <c r="TPR84" s="265"/>
      <c r="TPS84" s="265"/>
      <c r="TPT84" s="265"/>
      <c r="TPU84" s="265"/>
      <c r="TPV84" s="265" t="s">
        <v>457</v>
      </c>
      <c r="TPW84" s="265"/>
      <c r="TPX84" s="265"/>
      <c r="TPY84" s="265"/>
      <c r="TPZ84" s="265"/>
      <c r="TQA84" s="265"/>
      <c r="TQB84" s="265"/>
      <c r="TQC84" s="265"/>
      <c r="TQD84" s="265"/>
      <c r="TQE84" s="265"/>
      <c r="TQF84" s="265"/>
      <c r="TQG84" s="265"/>
      <c r="TQH84" s="265"/>
      <c r="TQI84" s="265"/>
      <c r="TQJ84" s="265"/>
      <c r="TQK84" s="265"/>
      <c r="TQL84" s="265" t="s">
        <v>457</v>
      </c>
      <c r="TQM84" s="265"/>
      <c r="TQN84" s="265"/>
      <c r="TQO84" s="265"/>
      <c r="TQP84" s="265"/>
      <c r="TQQ84" s="265"/>
      <c r="TQR84" s="265"/>
      <c r="TQS84" s="265"/>
      <c r="TQT84" s="265"/>
      <c r="TQU84" s="265"/>
      <c r="TQV84" s="265"/>
      <c r="TQW84" s="265"/>
      <c r="TQX84" s="265"/>
      <c r="TQY84" s="265"/>
      <c r="TQZ84" s="265"/>
      <c r="TRA84" s="265"/>
      <c r="TRB84" s="265" t="s">
        <v>457</v>
      </c>
      <c r="TRC84" s="265"/>
      <c r="TRD84" s="265"/>
      <c r="TRE84" s="265"/>
      <c r="TRF84" s="265"/>
      <c r="TRG84" s="265"/>
      <c r="TRH84" s="265"/>
      <c r="TRI84" s="265"/>
      <c r="TRJ84" s="265"/>
      <c r="TRK84" s="265"/>
      <c r="TRL84" s="265"/>
      <c r="TRM84" s="265"/>
      <c r="TRN84" s="265"/>
      <c r="TRO84" s="265"/>
      <c r="TRP84" s="265"/>
      <c r="TRQ84" s="265"/>
      <c r="TRR84" s="265" t="s">
        <v>457</v>
      </c>
      <c r="TRS84" s="265"/>
      <c r="TRT84" s="265"/>
      <c r="TRU84" s="265"/>
      <c r="TRV84" s="265"/>
      <c r="TRW84" s="265"/>
      <c r="TRX84" s="265"/>
      <c r="TRY84" s="265"/>
      <c r="TRZ84" s="265"/>
      <c r="TSA84" s="265"/>
      <c r="TSB84" s="265"/>
      <c r="TSC84" s="265"/>
      <c r="TSD84" s="265"/>
      <c r="TSE84" s="265"/>
      <c r="TSF84" s="265"/>
      <c r="TSG84" s="265"/>
      <c r="TSH84" s="265" t="s">
        <v>457</v>
      </c>
      <c r="TSI84" s="265"/>
      <c r="TSJ84" s="265"/>
      <c r="TSK84" s="265"/>
      <c r="TSL84" s="265"/>
      <c r="TSM84" s="265"/>
      <c r="TSN84" s="265"/>
      <c r="TSO84" s="265"/>
      <c r="TSP84" s="265"/>
      <c r="TSQ84" s="265"/>
      <c r="TSR84" s="265"/>
      <c r="TSS84" s="265"/>
      <c r="TST84" s="265"/>
      <c r="TSU84" s="265"/>
      <c r="TSV84" s="265"/>
      <c r="TSW84" s="265"/>
      <c r="TSX84" s="265" t="s">
        <v>457</v>
      </c>
      <c r="TSY84" s="265"/>
      <c r="TSZ84" s="265"/>
      <c r="TTA84" s="265"/>
      <c r="TTB84" s="265"/>
      <c r="TTC84" s="265"/>
      <c r="TTD84" s="265"/>
      <c r="TTE84" s="265"/>
      <c r="TTF84" s="265"/>
      <c r="TTG84" s="265"/>
      <c r="TTH84" s="265"/>
      <c r="TTI84" s="265"/>
      <c r="TTJ84" s="265"/>
      <c r="TTK84" s="265"/>
      <c r="TTL84" s="265"/>
      <c r="TTM84" s="265"/>
      <c r="TTN84" s="265" t="s">
        <v>457</v>
      </c>
      <c r="TTO84" s="265"/>
      <c r="TTP84" s="265"/>
      <c r="TTQ84" s="265"/>
      <c r="TTR84" s="265"/>
      <c r="TTS84" s="265"/>
      <c r="TTT84" s="265"/>
      <c r="TTU84" s="265"/>
      <c r="TTV84" s="265"/>
      <c r="TTW84" s="265"/>
      <c r="TTX84" s="265"/>
      <c r="TTY84" s="265"/>
      <c r="TTZ84" s="265"/>
      <c r="TUA84" s="265"/>
      <c r="TUB84" s="265"/>
      <c r="TUC84" s="265"/>
      <c r="TUD84" s="265" t="s">
        <v>457</v>
      </c>
      <c r="TUE84" s="265"/>
      <c r="TUF84" s="265"/>
      <c r="TUG84" s="265"/>
      <c r="TUH84" s="265"/>
      <c r="TUI84" s="265"/>
      <c r="TUJ84" s="265"/>
      <c r="TUK84" s="265"/>
      <c r="TUL84" s="265"/>
      <c r="TUM84" s="265"/>
      <c r="TUN84" s="265"/>
      <c r="TUO84" s="265"/>
      <c r="TUP84" s="265"/>
      <c r="TUQ84" s="265"/>
      <c r="TUR84" s="265"/>
      <c r="TUS84" s="265"/>
      <c r="TUT84" s="265" t="s">
        <v>457</v>
      </c>
      <c r="TUU84" s="265"/>
      <c r="TUV84" s="265"/>
      <c r="TUW84" s="265"/>
      <c r="TUX84" s="265"/>
      <c r="TUY84" s="265"/>
      <c r="TUZ84" s="265"/>
      <c r="TVA84" s="265"/>
      <c r="TVB84" s="265"/>
      <c r="TVC84" s="265"/>
      <c r="TVD84" s="265"/>
      <c r="TVE84" s="265"/>
      <c r="TVF84" s="265"/>
      <c r="TVG84" s="265"/>
      <c r="TVH84" s="265"/>
      <c r="TVI84" s="265"/>
      <c r="TVJ84" s="265" t="s">
        <v>457</v>
      </c>
      <c r="TVK84" s="265"/>
      <c r="TVL84" s="265"/>
      <c r="TVM84" s="265"/>
      <c r="TVN84" s="265"/>
      <c r="TVO84" s="265"/>
      <c r="TVP84" s="265"/>
      <c r="TVQ84" s="265"/>
      <c r="TVR84" s="265"/>
      <c r="TVS84" s="265"/>
      <c r="TVT84" s="265"/>
      <c r="TVU84" s="265"/>
      <c r="TVV84" s="265"/>
      <c r="TVW84" s="265"/>
      <c r="TVX84" s="265"/>
      <c r="TVY84" s="265"/>
      <c r="TVZ84" s="265" t="s">
        <v>457</v>
      </c>
      <c r="TWA84" s="265"/>
      <c r="TWB84" s="265"/>
      <c r="TWC84" s="265"/>
      <c r="TWD84" s="265"/>
      <c r="TWE84" s="265"/>
      <c r="TWF84" s="265"/>
      <c r="TWG84" s="265"/>
      <c r="TWH84" s="265"/>
      <c r="TWI84" s="265"/>
      <c r="TWJ84" s="265"/>
      <c r="TWK84" s="265"/>
      <c r="TWL84" s="265"/>
      <c r="TWM84" s="265"/>
      <c r="TWN84" s="265"/>
      <c r="TWO84" s="265"/>
      <c r="TWP84" s="265" t="s">
        <v>457</v>
      </c>
      <c r="TWQ84" s="265"/>
      <c r="TWR84" s="265"/>
      <c r="TWS84" s="265"/>
      <c r="TWT84" s="265"/>
      <c r="TWU84" s="265"/>
      <c r="TWV84" s="265"/>
      <c r="TWW84" s="265"/>
      <c r="TWX84" s="265"/>
      <c r="TWY84" s="265"/>
      <c r="TWZ84" s="265"/>
      <c r="TXA84" s="265"/>
      <c r="TXB84" s="265"/>
      <c r="TXC84" s="265"/>
      <c r="TXD84" s="265"/>
      <c r="TXE84" s="265"/>
      <c r="TXF84" s="265" t="s">
        <v>457</v>
      </c>
      <c r="TXG84" s="265"/>
      <c r="TXH84" s="265"/>
      <c r="TXI84" s="265"/>
      <c r="TXJ84" s="265"/>
      <c r="TXK84" s="265"/>
      <c r="TXL84" s="265"/>
      <c r="TXM84" s="265"/>
      <c r="TXN84" s="265"/>
      <c r="TXO84" s="265"/>
      <c r="TXP84" s="265"/>
      <c r="TXQ84" s="265"/>
      <c r="TXR84" s="265"/>
      <c r="TXS84" s="265"/>
      <c r="TXT84" s="265"/>
      <c r="TXU84" s="265"/>
      <c r="TXV84" s="265" t="s">
        <v>457</v>
      </c>
      <c r="TXW84" s="265"/>
      <c r="TXX84" s="265"/>
      <c r="TXY84" s="265"/>
      <c r="TXZ84" s="265"/>
      <c r="TYA84" s="265"/>
      <c r="TYB84" s="265"/>
      <c r="TYC84" s="265"/>
      <c r="TYD84" s="265"/>
      <c r="TYE84" s="265"/>
      <c r="TYF84" s="265"/>
      <c r="TYG84" s="265"/>
      <c r="TYH84" s="265"/>
      <c r="TYI84" s="265"/>
      <c r="TYJ84" s="265"/>
      <c r="TYK84" s="265"/>
      <c r="TYL84" s="265" t="s">
        <v>457</v>
      </c>
      <c r="TYM84" s="265"/>
      <c r="TYN84" s="265"/>
      <c r="TYO84" s="265"/>
      <c r="TYP84" s="265"/>
      <c r="TYQ84" s="265"/>
      <c r="TYR84" s="265"/>
      <c r="TYS84" s="265"/>
      <c r="TYT84" s="265"/>
      <c r="TYU84" s="265"/>
      <c r="TYV84" s="265"/>
      <c r="TYW84" s="265"/>
      <c r="TYX84" s="265"/>
      <c r="TYY84" s="265"/>
      <c r="TYZ84" s="265"/>
      <c r="TZA84" s="265"/>
      <c r="TZB84" s="265" t="s">
        <v>457</v>
      </c>
      <c r="TZC84" s="265"/>
      <c r="TZD84" s="265"/>
      <c r="TZE84" s="265"/>
      <c r="TZF84" s="265"/>
      <c r="TZG84" s="265"/>
      <c r="TZH84" s="265"/>
      <c r="TZI84" s="265"/>
      <c r="TZJ84" s="265"/>
      <c r="TZK84" s="265"/>
      <c r="TZL84" s="265"/>
      <c r="TZM84" s="265"/>
      <c r="TZN84" s="265"/>
      <c r="TZO84" s="265"/>
      <c r="TZP84" s="265"/>
      <c r="TZQ84" s="265"/>
      <c r="TZR84" s="265" t="s">
        <v>457</v>
      </c>
      <c r="TZS84" s="265"/>
      <c r="TZT84" s="265"/>
      <c r="TZU84" s="265"/>
      <c r="TZV84" s="265"/>
      <c r="TZW84" s="265"/>
      <c r="TZX84" s="265"/>
      <c r="TZY84" s="265"/>
      <c r="TZZ84" s="265"/>
      <c r="UAA84" s="265"/>
      <c r="UAB84" s="265"/>
      <c r="UAC84" s="265"/>
      <c r="UAD84" s="265"/>
      <c r="UAE84" s="265"/>
      <c r="UAF84" s="265"/>
      <c r="UAG84" s="265"/>
      <c r="UAH84" s="265" t="s">
        <v>457</v>
      </c>
      <c r="UAI84" s="265"/>
      <c r="UAJ84" s="265"/>
      <c r="UAK84" s="265"/>
      <c r="UAL84" s="265"/>
      <c r="UAM84" s="265"/>
      <c r="UAN84" s="265"/>
      <c r="UAO84" s="265"/>
      <c r="UAP84" s="265"/>
      <c r="UAQ84" s="265"/>
      <c r="UAR84" s="265"/>
      <c r="UAS84" s="265"/>
      <c r="UAT84" s="265"/>
      <c r="UAU84" s="265"/>
      <c r="UAV84" s="265"/>
      <c r="UAW84" s="265"/>
      <c r="UAX84" s="265" t="s">
        <v>457</v>
      </c>
      <c r="UAY84" s="265"/>
      <c r="UAZ84" s="265"/>
      <c r="UBA84" s="265"/>
      <c r="UBB84" s="265"/>
      <c r="UBC84" s="265"/>
      <c r="UBD84" s="265"/>
      <c r="UBE84" s="265"/>
      <c r="UBF84" s="265"/>
      <c r="UBG84" s="265"/>
      <c r="UBH84" s="265"/>
      <c r="UBI84" s="265"/>
      <c r="UBJ84" s="265"/>
      <c r="UBK84" s="265"/>
      <c r="UBL84" s="265"/>
      <c r="UBM84" s="265"/>
      <c r="UBN84" s="265" t="s">
        <v>457</v>
      </c>
      <c r="UBO84" s="265"/>
      <c r="UBP84" s="265"/>
      <c r="UBQ84" s="265"/>
      <c r="UBR84" s="265"/>
      <c r="UBS84" s="265"/>
      <c r="UBT84" s="265"/>
      <c r="UBU84" s="265"/>
      <c r="UBV84" s="265"/>
      <c r="UBW84" s="265"/>
      <c r="UBX84" s="265"/>
      <c r="UBY84" s="265"/>
      <c r="UBZ84" s="265"/>
      <c r="UCA84" s="265"/>
      <c r="UCB84" s="265"/>
      <c r="UCC84" s="265"/>
      <c r="UCD84" s="265" t="s">
        <v>457</v>
      </c>
      <c r="UCE84" s="265"/>
      <c r="UCF84" s="265"/>
      <c r="UCG84" s="265"/>
      <c r="UCH84" s="265"/>
      <c r="UCI84" s="265"/>
      <c r="UCJ84" s="265"/>
      <c r="UCK84" s="265"/>
      <c r="UCL84" s="265"/>
      <c r="UCM84" s="265"/>
      <c r="UCN84" s="265"/>
      <c r="UCO84" s="265"/>
      <c r="UCP84" s="265"/>
      <c r="UCQ84" s="265"/>
      <c r="UCR84" s="265"/>
      <c r="UCS84" s="265"/>
      <c r="UCT84" s="265" t="s">
        <v>457</v>
      </c>
      <c r="UCU84" s="265"/>
      <c r="UCV84" s="265"/>
      <c r="UCW84" s="265"/>
      <c r="UCX84" s="265"/>
      <c r="UCY84" s="265"/>
      <c r="UCZ84" s="265"/>
      <c r="UDA84" s="265"/>
      <c r="UDB84" s="265"/>
      <c r="UDC84" s="265"/>
      <c r="UDD84" s="265"/>
      <c r="UDE84" s="265"/>
      <c r="UDF84" s="265"/>
      <c r="UDG84" s="265"/>
      <c r="UDH84" s="265"/>
      <c r="UDI84" s="265"/>
      <c r="UDJ84" s="265" t="s">
        <v>457</v>
      </c>
      <c r="UDK84" s="265"/>
      <c r="UDL84" s="265"/>
      <c r="UDM84" s="265"/>
      <c r="UDN84" s="265"/>
      <c r="UDO84" s="265"/>
      <c r="UDP84" s="265"/>
      <c r="UDQ84" s="265"/>
      <c r="UDR84" s="265"/>
      <c r="UDS84" s="265"/>
      <c r="UDT84" s="265"/>
      <c r="UDU84" s="265"/>
      <c r="UDV84" s="265"/>
      <c r="UDW84" s="265"/>
      <c r="UDX84" s="265"/>
      <c r="UDY84" s="265"/>
      <c r="UDZ84" s="265" t="s">
        <v>457</v>
      </c>
      <c r="UEA84" s="265"/>
      <c r="UEB84" s="265"/>
      <c r="UEC84" s="265"/>
      <c r="UED84" s="265"/>
      <c r="UEE84" s="265"/>
      <c r="UEF84" s="265"/>
      <c r="UEG84" s="265"/>
      <c r="UEH84" s="265"/>
      <c r="UEI84" s="265"/>
      <c r="UEJ84" s="265"/>
      <c r="UEK84" s="265"/>
      <c r="UEL84" s="265"/>
      <c r="UEM84" s="265"/>
      <c r="UEN84" s="265"/>
      <c r="UEO84" s="265"/>
      <c r="UEP84" s="265" t="s">
        <v>457</v>
      </c>
      <c r="UEQ84" s="265"/>
      <c r="UER84" s="265"/>
      <c r="UES84" s="265"/>
      <c r="UET84" s="265"/>
      <c r="UEU84" s="265"/>
      <c r="UEV84" s="265"/>
      <c r="UEW84" s="265"/>
      <c r="UEX84" s="265"/>
      <c r="UEY84" s="265"/>
      <c r="UEZ84" s="265"/>
      <c r="UFA84" s="265"/>
      <c r="UFB84" s="265"/>
      <c r="UFC84" s="265"/>
      <c r="UFD84" s="265"/>
      <c r="UFE84" s="265"/>
      <c r="UFF84" s="265" t="s">
        <v>457</v>
      </c>
      <c r="UFG84" s="265"/>
      <c r="UFH84" s="265"/>
      <c r="UFI84" s="265"/>
      <c r="UFJ84" s="265"/>
      <c r="UFK84" s="265"/>
      <c r="UFL84" s="265"/>
      <c r="UFM84" s="265"/>
      <c r="UFN84" s="265"/>
      <c r="UFO84" s="265"/>
      <c r="UFP84" s="265"/>
      <c r="UFQ84" s="265"/>
      <c r="UFR84" s="265"/>
      <c r="UFS84" s="265"/>
      <c r="UFT84" s="265"/>
      <c r="UFU84" s="265"/>
      <c r="UFV84" s="265" t="s">
        <v>457</v>
      </c>
      <c r="UFW84" s="265"/>
      <c r="UFX84" s="265"/>
      <c r="UFY84" s="265"/>
      <c r="UFZ84" s="265"/>
      <c r="UGA84" s="265"/>
      <c r="UGB84" s="265"/>
      <c r="UGC84" s="265"/>
      <c r="UGD84" s="265"/>
      <c r="UGE84" s="265"/>
      <c r="UGF84" s="265"/>
      <c r="UGG84" s="265"/>
      <c r="UGH84" s="265"/>
      <c r="UGI84" s="265"/>
      <c r="UGJ84" s="265"/>
      <c r="UGK84" s="265"/>
      <c r="UGL84" s="265" t="s">
        <v>457</v>
      </c>
      <c r="UGM84" s="265"/>
      <c r="UGN84" s="265"/>
      <c r="UGO84" s="265"/>
      <c r="UGP84" s="265"/>
      <c r="UGQ84" s="265"/>
      <c r="UGR84" s="265"/>
      <c r="UGS84" s="265"/>
      <c r="UGT84" s="265"/>
      <c r="UGU84" s="265"/>
      <c r="UGV84" s="265"/>
      <c r="UGW84" s="265"/>
      <c r="UGX84" s="265"/>
      <c r="UGY84" s="265"/>
      <c r="UGZ84" s="265"/>
      <c r="UHA84" s="265"/>
      <c r="UHB84" s="265" t="s">
        <v>457</v>
      </c>
      <c r="UHC84" s="265"/>
      <c r="UHD84" s="265"/>
      <c r="UHE84" s="265"/>
      <c r="UHF84" s="265"/>
      <c r="UHG84" s="265"/>
      <c r="UHH84" s="265"/>
      <c r="UHI84" s="265"/>
      <c r="UHJ84" s="265"/>
      <c r="UHK84" s="265"/>
      <c r="UHL84" s="265"/>
      <c r="UHM84" s="265"/>
      <c r="UHN84" s="265"/>
      <c r="UHO84" s="265"/>
      <c r="UHP84" s="265"/>
      <c r="UHQ84" s="265"/>
      <c r="UHR84" s="265" t="s">
        <v>457</v>
      </c>
      <c r="UHS84" s="265"/>
      <c r="UHT84" s="265"/>
      <c r="UHU84" s="265"/>
      <c r="UHV84" s="265"/>
      <c r="UHW84" s="265"/>
      <c r="UHX84" s="265"/>
      <c r="UHY84" s="265"/>
      <c r="UHZ84" s="265"/>
      <c r="UIA84" s="265"/>
      <c r="UIB84" s="265"/>
      <c r="UIC84" s="265"/>
      <c r="UID84" s="265"/>
      <c r="UIE84" s="265"/>
      <c r="UIF84" s="265"/>
      <c r="UIG84" s="265"/>
      <c r="UIH84" s="265" t="s">
        <v>457</v>
      </c>
      <c r="UII84" s="265"/>
      <c r="UIJ84" s="265"/>
      <c r="UIK84" s="265"/>
      <c r="UIL84" s="265"/>
      <c r="UIM84" s="265"/>
      <c r="UIN84" s="265"/>
      <c r="UIO84" s="265"/>
      <c r="UIP84" s="265"/>
      <c r="UIQ84" s="265"/>
      <c r="UIR84" s="265"/>
      <c r="UIS84" s="265"/>
      <c r="UIT84" s="265"/>
      <c r="UIU84" s="265"/>
      <c r="UIV84" s="265"/>
      <c r="UIW84" s="265"/>
      <c r="UIX84" s="265" t="s">
        <v>457</v>
      </c>
      <c r="UIY84" s="265"/>
      <c r="UIZ84" s="265"/>
      <c r="UJA84" s="265"/>
      <c r="UJB84" s="265"/>
      <c r="UJC84" s="265"/>
      <c r="UJD84" s="265"/>
      <c r="UJE84" s="265"/>
      <c r="UJF84" s="265"/>
      <c r="UJG84" s="265"/>
      <c r="UJH84" s="265"/>
      <c r="UJI84" s="265"/>
      <c r="UJJ84" s="265"/>
      <c r="UJK84" s="265"/>
      <c r="UJL84" s="265"/>
      <c r="UJM84" s="265"/>
      <c r="UJN84" s="265" t="s">
        <v>457</v>
      </c>
      <c r="UJO84" s="265"/>
      <c r="UJP84" s="265"/>
      <c r="UJQ84" s="265"/>
      <c r="UJR84" s="265"/>
      <c r="UJS84" s="265"/>
      <c r="UJT84" s="265"/>
      <c r="UJU84" s="265"/>
      <c r="UJV84" s="265"/>
      <c r="UJW84" s="265"/>
      <c r="UJX84" s="265"/>
      <c r="UJY84" s="265"/>
      <c r="UJZ84" s="265"/>
      <c r="UKA84" s="265"/>
      <c r="UKB84" s="265"/>
      <c r="UKC84" s="265"/>
      <c r="UKD84" s="265" t="s">
        <v>457</v>
      </c>
      <c r="UKE84" s="265"/>
      <c r="UKF84" s="265"/>
      <c r="UKG84" s="265"/>
      <c r="UKH84" s="265"/>
      <c r="UKI84" s="265"/>
      <c r="UKJ84" s="265"/>
      <c r="UKK84" s="265"/>
      <c r="UKL84" s="265"/>
      <c r="UKM84" s="265"/>
      <c r="UKN84" s="265"/>
      <c r="UKO84" s="265"/>
      <c r="UKP84" s="265"/>
      <c r="UKQ84" s="265"/>
      <c r="UKR84" s="265"/>
      <c r="UKS84" s="265"/>
      <c r="UKT84" s="265" t="s">
        <v>457</v>
      </c>
      <c r="UKU84" s="265"/>
      <c r="UKV84" s="265"/>
      <c r="UKW84" s="265"/>
      <c r="UKX84" s="265"/>
      <c r="UKY84" s="265"/>
      <c r="UKZ84" s="265"/>
      <c r="ULA84" s="265"/>
      <c r="ULB84" s="265"/>
      <c r="ULC84" s="265"/>
      <c r="ULD84" s="265"/>
      <c r="ULE84" s="265"/>
      <c r="ULF84" s="265"/>
      <c r="ULG84" s="265"/>
      <c r="ULH84" s="265"/>
      <c r="ULI84" s="265"/>
      <c r="ULJ84" s="265" t="s">
        <v>457</v>
      </c>
      <c r="ULK84" s="265"/>
      <c r="ULL84" s="265"/>
      <c r="ULM84" s="265"/>
      <c r="ULN84" s="265"/>
      <c r="ULO84" s="265"/>
      <c r="ULP84" s="265"/>
      <c r="ULQ84" s="265"/>
      <c r="ULR84" s="265"/>
      <c r="ULS84" s="265"/>
      <c r="ULT84" s="265"/>
      <c r="ULU84" s="265"/>
      <c r="ULV84" s="265"/>
      <c r="ULW84" s="265"/>
      <c r="ULX84" s="265"/>
      <c r="ULY84" s="265"/>
      <c r="ULZ84" s="265" t="s">
        <v>457</v>
      </c>
      <c r="UMA84" s="265"/>
      <c r="UMB84" s="265"/>
      <c r="UMC84" s="265"/>
      <c r="UMD84" s="265"/>
      <c r="UME84" s="265"/>
      <c r="UMF84" s="265"/>
      <c r="UMG84" s="265"/>
      <c r="UMH84" s="265"/>
      <c r="UMI84" s="265"/>
      <c r="UMJ84" s="265"/>
      <c r="UMK84" s="265"/>
      <c r="UML84" s="265"/>
      <c r="UMM84" s="265"/>
      <c r="UMN84" s="265"/>
      <c r="UMO84" s="265"/>
      <c r="UMP84" s="265" t="s">
        <v>457</v>
      </c>
      <c r="UMQ84" s="265"/>
      <c r="UMR84" s="265"/>
      <c r="UMS84" s="265"/>
      <c r="UMT84" s="265"/>
      <c r="UMU84" s="265"/>
      <c r="UMV84" s="265"/>
      <c r="UMW84" s="265"/>
      <c r="UMX84" s="265"/>
      <c r="UMY84" s="265"/>
      <c r="UMZ84" s="265"/>
      <c r="UNA84" s="265"/>
      <c r="UNB84" s="265"/>
      <c r="UNC84" s="265"/>
      <c r="UND84" s="265"/>
      <c r="UNE84" s="265"/>
      <c r="UNF84" s="265" t="s">
        <v>457</v>
      </c>
      <c r="UNG84" s="265"/>
      <c r="UNH84" s="265"/>
      <c r="UNI84" s="265"/>
      <c r="UNJ84" s="265"/>
      <c r="UNK84" s="265"/>
      <c r="UNL84" s="265"/>
      <c r="UNM84" s="265"/>
      <c r="UNN84" s="265"/>
      <c r="UNO84" s="265"/>
      <c r="UNP84" s="265"/>
      <c r="UNQ84" s="265"/>
      <c r="UNR84" s="265"/>
      <c r="UNS84" s="265"/>
      <c r="UNT84" s="265"/>
      <c r="UNU84" s="265"/>
      <c r="UNV84" s="265" t="s">
        <v>457</v>
      </c>
      <c r="UNW84" s="265"/>
      <c r="UNX84" s="265"/>
      <c r="UNY84" s="265"/>
      <c r="UNZ84" s="265"/>
      <c r="UOA84" s="265"/>
      <c r="UOB84" s="265"/>
      <c r="UOC84" s="265"/>
      <c r="UOD84" s="265"/>
      <c r="UOE84" s="265"/>
      <c r="UOF84" s="265"/>
      <c r="UOG84" s="265"/>
      <c r="UOH84" s="265"/>
      <c r="UOI84" s="265"/>
      <c r="UOJ84" s="265"/>
      <c r="UOK84" s="265"/>
      <c r="UOL84" s="265" t="s">
        <v>457</v>
      </c>
      <c r="UOM84" s="265"/>
      <c r="UON84" s="265"/>
      <c r="UOO84" s="265"/>
      <c r="UOP84" s="265"/>
      <c r="UOQ84" s="265"/>
      <c r="UOR84" s="265"/>
      <c r="UOS84" s="265"/>
      <c r="UOT84" s="265"/>
      <c r="UOU84" s="265"/>
      <c r="UOV84" s="265"/>
      <c r="UOW84" s="265"/>
      <c r="UOX84" s="265"/>
      <c r="UOY84" s="265"/>
      <c r="UOZ84" s="265"/>
      <c r="UPA84" s="265"/>
      <c r="UPB84" s="265" t="s">
        <v>457</v>
      </c>
      <c r="UPC84" s="265"/>
      <c r="UPD84" s="265"/>
      <c r="UPE84" s="265"/>
      <c r="UPF84" s="265"/>
      <c r="UPG84" s="265"/>
      <c r="UPH84" s="265"/>
      <c r="UPI84" s="265"/>
      <c r="UPJ84" s="265"/>
      <c r="UPK84" s="265"/>
      <c r="UPL84" s="265"/>
      <c r="UPM84" s="265"/>
      <c r="UPN84" s="265"/>
      <c r="UPO84" s="265"/>
      <c r="UPP84" s="265"/>
      <c r="UPQ84" s="265"/>
      <c r="UPR84" s="265" t="s">
        <v>457</v>
      </c>
      <c r="UPS84" s="265"/>
      <c r="UPT84" s="265"/>
      <c r="UPU84" s="265"/>
      <c r="UPV84" s="265"/>
      <c r="UPW84" s="265"/>
      <c r="UPX84" s="265"/>
      <c r="UPY84" s="265"/>
      <c r="UPZ84" s="265"/>
      <c r="UQA84" s="265"/>
      <c r="UQB84" s="265"/>
      <c r="UQC84" s="265"/>
      <c r="UQD84" s="265"/>
      <c r="UQE84" s="265"/>
      <c r="UQF84" s="265"/>
      <c r="UQG84" s="265"/>
      <c r="UQH84" s="265" t="s">
        <v>457</v>
      </c>
      <c r="UQI84" s="265"/>
      <c r="UQJ84" s="265"/>
      <c r="UQK84" s="265"/>
      <c r="UQL84" s="265"/>
      <c r="UQM84" s="265"/>
      <c r="UQN84" s="265"/>
      <c r="UQO84" s="265"/>
      <c r="UQP84" s="265"/>
      <c r="UQQ84" s="265"/>
      <c r="UQR84" s="265"/>
      <c r="UQS84" s="265"/>
      <c r="UQT84" s="265"/>
      <c r="UQU84" s="265"/>
      <c r="UQV84" s="265"/>
      <c r="UQW84" s="265"/>
      <c r="UQX84" s="265" t="s">
        <v>457</v>
      </c>
      <c r="UQY84" s="265"/>
      <c r="UQZ84" s="265"/>
      <c r="URA84" s="265"/>
      <c r="URB84" s="265"/>
      <c r="URC84" s="265"/>
      <c r="URD84" s="265"/>
      <c r="URE84" s="265"/>
      <c r="URF84" s="265"/>
      <c r="URG84" s="265"/>
      <c r="URH84" s="265"/>
      <c r="URI84" s="265"/>
      <c r="URJ84" s="265"/>
      <c r="URK84" s="265"/>
      <c r="URL84" s="265"/>
      <c r="URM84" s="265"/>
      <c r="URN84" s="265" t="s">
        <v>457</v>
      </c>
      <c r="URO84" s="265"/>
      <c r="URP84" s="265"/>
      <c r="URQ84" s="265"/>
      <c r="URR84" s="265"/>
      <c r="URS84" s="265"/>
      <c r="URT84" s="265"/>
      <c r="URU84" s="265"/>
      <c r="URV84" s="265"/>
      <c r="URW84" s="265"/>
      <c r="URX84" s="265"/>
      <c r="URY84" s="265"/>
      <c r="URZ84" s="265"/>
      <c r="USA84" s="265"/>
      <c r="USB84" s="265"/>
      <c r="USC84" s="265"/>
      <c r="USD84" s="265" t="s">
        <v>457</v>
      </c>
      <c r="USE84" s="265"/>
      <c r="USF84" s="265"/>
      <c r="USG84" s="265"/>
      <c r="USH84" s="265"/>
      <c r="USI84" s="265"/>
      <c r="USJ84" s="265"/>
      <c r="USK84" s="265"/>
      <c r="USL84" s="265"/>
      <c r="USM84" s="265"/>
      <c r="USN84" s="265"/>
      <c r="USO84" s="265"/>
      <c r="USP84" s="265"/>
      <c r="USQ84" s="265"/>
      <c r="USR84" s="265"/>
      <c r="USS84" s="265"/>
      <c r="UST84" s="265" t="s">
        <v>457</v>
      </c>
      <c r="USU84" s="265"/>
      <c r="USV84" s="265"/>
      <c r="USW84" s="265"/>
      <c r="USX84" s="265"/>
      <c r="USY84" s="265"/>
      <c r="USZ84" s="265"/>
      <c r="UTA84" s="265"/>
      <c r="UTB84" s="265"/>
      <c r="UTC84" s="265"/>
      <c r="UTD84" s="265"/>
      <c r="UTE84" s="265"/>
      <c r="UTF84" s="265"/>
      <c r="UTG84" s="265"/>
      <c r="UTH84" s="265"/>
      <c r="UTI84" s="265"/>
      <c r="UTJ84" s="265" t="s">
        <v>457</v>
      </c>
      <c r="UTK84" s="265"/>
      <c r="UTL84" s="265"/>
      <c r="UTM84" s="265"/>
      <c r="UTN84" s="265"/>
      <c r="UTO84" s="265"/>
      <c r="UTP84" s="265"/>
      <c r="UTQ84" s="265"/>
      <c r="UTR84" s="265"/>
      <c r="UTS84" s="265"/>
      <c r="UTT84" s="265"/>
      <c r="UTU84" s="265"/>
      <c r="UTV84" s="265"/>
      <c r="UTW84" s="265"/>
      <c r="UTX84" s="265"/>
      <c r="UTY84" s="265"/>
      <c r="UTZ84" s="265" t="s">
        <v>457</v>
      </c>
      <c r="UUA84" s="265"/>
      <c r="UUB84" s="265"/>
      <c r="UUC84" s="265"/>
      <c r="UUD84" s="265"/>
      <c r="UUE84" s="265"/>
      <c r="UUF84" s="265"/>
      <c r="UUG84" s="265"/>
      <c r="UUH84" s="265"/>
      <c r="UUI84" s="265"/>
      <c r="UUJ84" s="265"/>
      <c r="UUK84" s="265"/>
      <c r="UUL84" s="265"/>
      <c r="UUM84" s="265"/>
      <c r="UUN84" s="265"/>
      <c r="UUO84" s="265"/>
      <c r="UUP84" s="265" t="s">
        <v>457</v>
      </c>
      <c r="UUQ84" s="265"/>
      <c r="UUR84" s="265"/>
      <c r="UUS84" s="265"/>
      <c r="UUT84" s="265"/>
      <c r="UUU84" s="265"/>
      <c r="UUV84" s="265"/>
      <c r="UUW84" s="265"/>
      <c r="UUX84" s="265"/>
      <c r="UUY84" s="265"/>
      <c r="UUZ84" s="265"/>
      <c r="UVA84" s="265"/>
      <c r="UVB84" s="265"/>
      <c r="UVC84" s="265"/>
      <c r="UVD84" s="265"/>
      <c r="UVE84" s="265"/>
      <c r="UVF84" s="265" t="s">
        <v>457</v>
      </c>
      <c r="UVG84" s="265"/>
      <c r="UVH84" s="265"/>
      <c r="UVI84" s="265"/>
      <c r="UVJ84" s="265"/>
      <c r="UVK84" s="265"/>
      <c r="UVL84" s="265"/>
      <c r="UVM84" s="265"/>
      <c r="UVN84" s="265"/>
      <c r="UVO84" s="265"/>
      <c r="UVP84" s="265"/>
      <c r="UVQ84" s="265"/>
      <c r="UVR84" s="265"/>
      <c r="UVS84" s="265"/>
      <c r="UVT84" s="265"/>
      <c r="UVU84" s="265"/>
      <c r="UVV84" s="265" t="s">
        <v>457</v>
      </c>
      <c r="UVW84" s="265"/>
      <c r="UVX84" s="265"/>
      <c r="UVY84" s="265"/>
      <c r="UVZ84" s="265"/>
      <c r="UWA84" s="265"/>
      <c r="UWB84" s="265"/>
      <c r="UWC84" s="265"/>
      <c r="UWD84" s="265"/>
      <c r="UWE84" s="265"/>
      <c r="UWF84" s="265"/>
      <c r="UWG84" s="265"/>
      <c r="UWH84" s="265"/>
      <c r="UWI84" s="265"/>
      <c r="UWJ84" s="265"/>
      <c r="UWK84" s="265"/>
      <c r="UWL84" s="265" t="s">
        <v>457</v>
      </c>
      <c r="UWM84" s="265"/>
      <c r="UWN84" s="265"/>
      <c r="UWO84" s="265"/>
      <c r="UWP84" s="265"/>
      <c r="UWQ84" s="265"/>
      <c r="UWR84" s="265"/>
      <c r="UWS84" s="265"/>
      <c r="UWT84" s="265"/>
      <c r="UWU84" s="265"/>
      <c r="UWV84" s="265"/>
      <c r="UWW84" s="265"/>
      <c r="UWX84" s="265"/>
      <c r="UWY84" s="265"/>
      <c r="UWZ84" s="265"/>
      <c r="UXA84" s="265"/>
      <c r="UXB84" s="265" t="s">
        <v>457</v>
      </c>
      <c r="UXC84" s="265"/>
      <c r="UXD84" s="265"/>
      <c r="UXE84" s="265"/>
      <c r="UXF84" s="265"/>
      <c r="UXG84" s="265"/>
      <c r="UXH84" s="265"/>
      <c r="UXI84" s="265"/>
      <c r="UXJ84" s="265"/>
      <c r="UXK84" s="265"/>
      <c r="UXL84" s="265"/>
      <c r="UXM84" s="265"/>
      <c r="UXN84" s="265"/>
      <c r="UXO84" s="265"/>
      <c r="UXP84" s="265"/>
      <c r="UXQ84" s="265"/>
      <c r="UXR84" s="265" t="s">
        <v>457</v>
      </c>
      <c r="UXS84" s="265"/>
      <c r="UXT84" s="265"/>
      <c r="UXU84" s="265"/>
      <c r="UXV84" s="265"/>
      <c r="UXW84" s="265"/>
      <c r="UXX84" s="265"/>
      <c r="UXY84" s="265"/>
      <c r="UXZ84" s="265"/>
      <c r="UYA84" s="265"/>
      <c r="UYB84" s="265"/>
      <c r="UYC84" s="265"/>
      <c r="UYD84" s="265"/>
      <c r="UYE84" s="265"/>
      <c r="UYF84" s="265"/>
      <c r="UYG84" s="265"/>
      <c r="UYH84" s="265" t="s">
        <v>457</v>
      </c>
      <c r="UYI84" s="265"/>
      <c r="UYJ84" s="265"/>
      <c r="UYK84" s="265"/>
      <c r="UYL84" s="265"/>
      <c r="UYM84" s="265"/>
      <c r="UYN84" s="265"/>
      <c r="UYO84" s="265"/>
      <c r="UYP84" s="265"/>
      <c r="UYQ84" s="265"/>
      <c r="UYR84" s="265"/>
      <c r="UYS84" s="265"/>
      <c r="UYT84" s="265"/>
      <c r="UYU84" s="265"/>
      <c r="UYV84" s="265"/>
      <c r="UYW84" s="265"/>
      <c r="UYX84" s="265" t="s">
        <v>457</v>
      </c>
      <c r="UYY84" s="265"/>
      <c r="UYZ84" s="265"/>
      <c r="UZA84" s="265"/>
      <c r="UZB84" s="265"/>
      <c r="UZC84" s="265"/>
      <c r="UZD84" s="265"/>
      <c r="UZE84" s="265"/>
      <c r="UZF84" s="265"/>
      <c r="UZG84" s="265"/>
      <c r="UZH84" s="265"/>
      <c r="UZI84" s="265"/>
      <c r="UZJ84" s="265"/>
      <c r="UZK84" s="265"/>
      <c r="UZL84" s="265"/>
      <c r="UZM84" s="265"/>
      <c r="UZN84" s="265" t="s">
        <v>457</v>
      </c>
      <c r="UZO84" s="265"/>
      <c r="UZP84" s="265"/>
      <c r="UZQ84" s="265"/>
      <c r="UZR84" s="265"/>
      <c r="UZS84" s="265"/>
      <c r="UZT84" s="265"/>
      <c r="UZU84" s="265"/>
      <c r="UZV84" s="265"/>
      <c r="UZW84" s="265"/>
      <c r="UZX84" s="265"/>
      <c r="UZY84" s="265"/>
      <c r="UZZ84" s="265"/>
      <c r="VAA84" s="265"/>
      <c r="VAB84" s="265"/>
      <c r="VAC84" s="265"/>
      <c r="VAD84" s="265" t="s">
        <v>457</v>
      </c>
      <c r="VAE84" s="265"/>
      <c r="VAF84" s="265"/>
      <c r="VAG84" s="265"/>
      <c r="VAH84" s="265"/>
      <c r="VAI84" s="265"/>
      <c r="VAJ84" s="265"/>
      <c r="VAK84" s="265"/>
      <c r="VAL84" s="265"/>
      <c r="VAM84" s="265"/>
      <c r="VAN84" s="265"/>
      <c r="VAO84" s="265"/>
      <c r="VAP84" s="265"/>
      <c r="VAQ84" s="265"/>
      <c r="VAR84" s="265"/>
      <c r="VAS84" s="265"/>
      <c r="VAT84" s="265" t="s">
        <v>457</v>
      </c>
      <c r="VAU84" s="265"/>
      <c r="VAV84" s="265"/>
      <c r="VAW84" s="265"/>
      <c r="VAX84" s="265"/>
      <c r="VAY84" s="265"/>
      <c r="VAZ84" s="265"/>
      <c r="VBA84" s="265"/>
      <c r="VBB84" s="265"/>
      <c r="VBC84" s="265"/>
      <c r="VBD84" s="265"/>
      <c r="VBE84" s="265"/>
      <c r="VBF84" s="265"/>
      <c r="VBG84" s="265"/>
      <c r="VBH84" s="265"/>
      <c r="VBI84" s="265"/>
      <c r="VBJ84" s="265" t="s">
        <v>457</v>
      </c>
      <c r="VBK84" s="265"/>
      <c r="VBL84" s="265"/>
      <c r="VBM84" s="265"/>
      <c r="VBN84" s="265"/>
      <c r="VBO84" s="265"/>
      <c r="VBP84" s="265"/>
      <c r="VBQ84" s="265"/>
      <c r="VBR84" s="265"/>
      <c r="VBS84" s="265"/>
      <c r="VBT84" s="265"/>
      <c r="VBU84" s="265"/>
      <c r="VBV84" s="265"/>
      <c r="VBW84" s="265"/>
      <c r="VBX84" s="265"/>
      <c r="VBY84" s="265"/>
      <c r="VBZ84" s="265" t="s">
        <v>457</v>
      </c>
      <c r="VCA84" s="265"/>
      <c r="VCB84" s="265"/>
      <c r="VCC84" s="265"/>
      <c r="VCD84" s="265"/>
      <c r="VCE84" s="265"/>
      <c r="VCF84" s="265"/>
      <c r="VCG84" s="265"/>
      <c r="VCH84" s="265"/>
      <c r="VCI84" s="265"/>
      <c r="VCJ84" s="265"/>
      <c r="VCK84" s="265"/>
      <c r="VCL84" s="265"/>
      <c r="VCM84" s="265"/>
      <c r="VCN84" s="265"/>
      <c r="VCO84" s="265"/>
      <c r="VCP84" s="265" t="s">
        <v>457</v>
      </c>
      <c r="VCQ84" s="265"/>
      <c r="VCR84" s="265"/>
      <c r="VCS84" s="265"/>
      <c r="VCT84" s="265"/>
      <c r="VCU84" s="265"/>
      <c r="VCV84" s="265"/>
      <c r="VCW84" s="265"/>
      <c r="VCX84" s="265"/>
      <c r="VCY84" s="265"/>
      <c r="VCZ84" s="265"/>
      <c r="VDA84" s="265"/>
      <c r="VDB84" s="265"/>
      <c r="VDC84" s="265"/>
      <c r="VDD84" s="265"/>
      <c r="VDE84" s="265"/>
      <c r="VDF84" s="265" t="s">
        <v>457</v>
      </c>
      <c r="VDG84" s="265"/>
      <c r="VDH84" s="265"/>
      <c r="VDI84" s="265"/>
      <c r="VDJ84" s="265"/>
      <c r="VDK84" s="265"/>
      <c r="VDL84" s="265"/>
      <c r="VDM84" s="265"/>
      <c r="VDN84" s="265"/>
      <c r="VDO84" s="265"/>
      <c r="VDP84" s="265"/>
      <c r="VDQ84" s="265"/>
      <c r="VDR84" s="265"/>
      <c r="VDS84" s="265"/>
      <c r="VDT84" s="265"/>
      <c r="VDU84" s="265"/>
      <c r="VDV84" s="265" t="s">
        <v>457</v>
      </c>
      <c r="VDW84" s="265"/>
      <c r="VDX84" s="265"/>
      <c r="VDY84" s="265"/>
      <c r="VDZ84" s="265"/>
      <c r="VEA84" s="265"/>
      <c r="VEB84" s="265"/>
      <c r="VEC84" s="265"/>
      <c r="VED84" s="265"/>
      <c r="VEE84" s="265"/>
      <c r="VEF84" s="265"/>
      <c r="VEG84" s="265"/>
      <c r="VEH84" s="265"/>
      <c r="VEI84" s="265"/>
      <c r="VEJ84" s="265"/>
      <c r="VEK84" s="265"/>
      <c r="VEL84" s="265" t="s">
        <v>457</v>
      </c>
      <c r="VEM84" s="265"/>
      <c r="VEN84" s="265"/>
      <c r="VEO84" s="265"/>
      <c r="VEP84" s="265"/>
      <c r="VEQ84" s="265"/>
      <c r="VER84" s="265"/>
      <c r="VES84" s="265"/>
      <c r="VET84" s="265"/>
      <c r="VEU84" s="265"/>
      <c r="VEV84" s="265"/>
      <c r="VEW84" s="265"/>
      <c r="VEX84" s="265"/>
      <c r="VEY84" s="265"/>
      <c r="VEZ84" s="265"/>
      <c r="VFA84" s="265"/>
      <c r="VFB84" s="265" t="s">
        <v>457</v>
      </c>
      <c r="VFC84" s="265"/>
      <c r="VFD84" s="265"/>
      <c r="VFE84" s="265"/>
      <c r="VFF84" s="265"/>
      <c r="VFG84" s="265"/>
      <c r="VFH84" s="265"/>
      <c r="VFI84" s="265"/>
      <c r="VFJ84" s="265"/>
      <c r="VFK84" s="265"/>
      <c r="VFL84" s="265"/>
      <c r="VFM84" s="265"/>
      <c r="VFN84" s="265"/>
      <c r="VFO84" s="265"/>
      <c r="VFP84" s="265"/>
      <c r="VFQ84" s="265"/>
      <c r="VFR84" s="265" t="s">
        <v>457</v>
      </c>
      <c r="VFS84" s="265"/>
      <c r="VFT84" s="265"/>
      <c r="VFU84" s="265"/>
      <c r="VFV84" s="265"/>
      <c r="VFW84" s="265"/>
      <c r="VFX84" s="265"/>
      <c r="VFY84" s="265"/>
      <c r="VFZ84" s="265"/>
      <c r="VGA84" s="265"/>
      <c r="VGB84" s="265"/>
      <c r="VGC84" s="265"/>
      <c r="VGD84" s="265"/>
      <c r="VGE84" s="265"/>
      <c r="VGF84" s="265"/>
      <c r="VGG84" s="265"/>
      <c r="VGH84" s="265" t="s">
        <v>457</v>
      </c>
      <c r="VGI84" s="265"/>
      <c r="VGJ84" s="265"/>
      <c r="VGK84" s="265"/>
      <c r="VGL84" s="265"/>
      <c r="VGM84" s="265"/>
      <c r="VGN84" s="265"/>
      <c r="VGO84" s="265"/>
      <c r="VGP84" s="265"/>
      <c r="VGQ84" s="265"/>
      <c r="VGR84" s="265"/>
      <c r="VGS84" s="265"/>
      <c r="VGT84" s="265"/>
      <c r="VGU84" s="265"/>
      <c r="VGV84" s="265"/>
      <c r="VGW84" s="265"/>
      <c r="VGX84" s="265" t="s">
        <v>457</v>
      </c>
      <c r="VGY84" s="265"/>
      <c r="VGZ84" s="265"/>
      <c r="VHA84" s="265"/>
      <c r="VHB84" s="265"/>
      <c r="VHC84" s="265"/>
      <c r="VHD84" s="265"/>
      <c r="VHE84" s="265"/>
      <c r="VHF84" s="265"/>
      <c r="VHG84" s="265"/>
      <c r="VHH84" s="265"/>
      <c r="VHI84" s="265"/>
      <c r="VHJ84" s="265"/>
      <c r="VHK84" s="265"/>
      <c r="VHL84" s="265"/>
      <c r="VHM84" s="265"/>
      <c r="VHN84" s="265" t="s">
        <v>457</v>
      </c>
      <c r="VHO84" s="265"/>
      <c r="VHP84" s="265"/>
      <c r="VHQ84" s="265"/>
      <c r="VHR84" s="265"/>
      <c r="VHS84" s="265"/>
      <c r="VHT84" s="265"/>
      <c r="VHU84" s="265"/>
      <c r="VHV84" s="265"/>
      <c r="VHW84" s="265"/>
      <c r="VHX84" s="265"/>
      <c r="VHY84" s="265"/>
      <c r="VHZ84" s="265"/>
      <c r="VIA84" s="265"/>
      <c r="VIB84" s="265"/>
      <c r="VIC84" s="265"/>
      <c r="VID84" s="265" t="s">
        <v>457</v>
      </c>
      <c r="VIE84" s="265"/>
      <c r="VIF84" s="265"/>
      <c r="VIG84" s="265"/>
      <c r="VIH84" s="265"/>
      <c r="VII84" s="265"/>
      <c r="VIJ84" s="265"/>
      <c r="VIK84" s="265"/>
      <c r="VIL84" s="265"/>
      <c r="VIM84" s="265"/>
      <c r="VIN84" s="265"/>
      <c r="VIO84" s="265"/>
      <c r="VIP84" s="265"/>
      <c r="VIQ84" s="265"/>
      <c r="VIR84" s="265"/>
      <c r="VIS84" s="265"/>
      <c r="VIT84" s="265" t="s">
        <v>457</v>
      </c>
      <c r="VIU84" s="265"/>
      <c r="VIV84" s="265"/>
      <c r="VIW84" s="265"/>
      <c r="VIX84" s="265"/>
      <c r="VIY84" s="265"/>
      <c r="VIZ84" s="265"/>
      <c r="VJA84" s="265"/>
      <c r="VJB84" s="265"/>
      <c r="VJC84" s="265"/>
      <c r="VJD84" s="265"/>
      <c r="VJE84" s="265"/>
      <c r="VJF84" s="265"/>
      <c r="VJG84" s="265"/>
      <c r="VJH84" s="265"/>
      <c r="VJI84" s="265"/>
      <c r="VJJ84" s="265" t="s">
        <v>457</v>
      </c>
      <c r="VJK84" s="265"/>
      <c r="VJL84" s="265"/>
      <c r="VJM84" s="265"/>
      <c r="VJN84" s="265"/>
      <c r="VJO84" s="265"/>
      <c r="VJP84" s="265"/>
      <c r="VJQ84" s="265"/>
      <c r="VJR84" s="265"/>
      <c r="VJS84" s="265"/>
      <c r="VJT84" s="265"/>
      <c r="VJU84" s="265"/>
      <c r="VJV84" s="265"/>
      <c r="VJW84" s="265"/>
      <c r="VJX84" s="265"/>
      <c r="VJY84" s="265"/>
      <c r="VJZ84" s="265" t="s">
        <v>457</v>
      </c>
      <c r="VKA84" s="265"/>
      <c r="VKB84" s="265"/>
      <c r="VKC84" s="265"/>
      <c r="VKD84" s="265"/>
      <c r="VKE84" s="265"/>
      <c r="VKF84" s="265"/>
      <c r="VKG84" s="265"/>
      <c r="VKH84" s="265"/>
      <c r="VKI84" s="265"/>
      <c r="VKJ84" s="265"/>
      <c r="VKK84" s="265"/>
      <c r="VKL84" s="265"/>
      <c r="VKM84" s="265"/>
      <c r="VKN84" s="265"/>
      <c r="VKO84" s="265"/>
      <c r="VKP84" s="265" t="s">
        <v>457</v>
      </c>
      <c r="VKQ84" s="265"/>
      <c r="VKR84" s="265"/>
      <c r="VKS84" s="265"/>
      <c r="VKT84" s="265"/>
      <c r="VKU84" s="265"/>
      <c r="VKV84" s="265"/>
      <c r="VKW84" s="265"/>
      <c r="VKX84" s="265"/>
      <c r="VKY84" s="265"/>
      <c r="VKZ84" s="265"/>
      <c r="VLA84" s="265"/>
      <c r="VLB84" s="265"/>
      <c r="VLC84" s="265"/>
      <c r="VLD84" s="265"/>
      <c r="VLE84" s="265"/>
      <c r="VLF84" s="265" t="s">
        <v>457</v>
      </c>
      <c r="VLG84" s="265"/>
      <c r="VLH84" s="265"/>
      <c r="VLI84" s="265"/>
      <c r="VLJ84" s="265"/>
      <c r="VLK84" s="265"/>
      <c r="VLL84" s="265"/>
      <c r="VLM84" s="265"/>
      <c r="VLN84" s="265"/>
      <c r="VLO84" s="265"/>
      <c r="VLP84" s="265"/>
      <c r="VLQ84" s="265"/>
      <c r="VLR84" s="265"/>
      <c r="VLS84" s="265"/>
      <c r="VLT84" s="265"/>
      <c r="VLU84" s="265"/>
      <c r="VLV84" s="265" t="s">
        <v>457</v>
      </c>
      <c r="VLW84" s="265"/>
      <c r="VLX84" s="265"/>
      <c r="VLY84" s="265"/>
      <c r="VLZ84" s="265"/>
      <c r="VMA84" s="265"/>
      <c r="VMB84" s="265"/>
      <c r="VMC84" s="265"/>
      <c r="VMD84" s="265"/>
      <c r="VME84" s="265"/>
      <c r="VMF84" s="265"/>
      <c r="VMG84" s="265"/>
      <c r="VMH84" s="265"/>
      <c r="VMI84" s="265"/>
      <c r="VMJ84" s="265"/>
      <c r="VMK84" s="265"/>
      <c r="VML84" s="265" t="s">
        <v>457</v>
      </c>
      <c r="VMM84" s="265"/>
      <c r="VMN84" s="265"/>
      <c r="VMO84" s="265"/>
      <c r="VMP84" s="265"/>
      <c r="VMQ84" s="265"/>
      <c r="VMR84" s="265"/>
      <c r="VMS84" s="265"/>
      <c r="VMT84" s="265"/>
      <c r="VMU84" s="265"/>
      <c r="VMV84" s="265"/>
      <c r="VMW84" s="265"/>
      <c r="VMX84" s="265"/>
      <c r="VMY84" s="265"/>
      <c r="VMZ84" s="265"/>
      <c r="VNA84" s="265"/>
      <c r="VNB84" s="265" t="s">
        <v>457</v>
      </c>
      <c r="VNC84" s="265"/>
      <c r="VND84" s="265"/>
      <c r="VNE84" s="265"/>
      <c r="VNF84" s="265"/>
      <c r="VNG84" s="265"/>
      <c r="VNH84" s="265"/>
      <c r="VNI84" s="265"/>
      <c r="VNJ84" s="265"/>
      <c r="VNK84" s="265"/>
      <c r="VNL84" s="265"/>
      <c r="VNM84" s="265"/>
      <c r="VNN84" s="265"/>
      <c r="VNO84" s="265"/>
      <c r="VNP84" s="265"/>
      <c r="VNQ84" s="265"/>
      <c r="VNR84" s="265" t="s">
        <v>457</v>
      </c>
      <c r="VNS84" s="265"/>
      <c r="VNT84" s="265"/>
      <c r="VNU84" s="265"/>
      <c r="VNV84" s="265"/>
      <c r="VNW84" s="265"/>
      <c r="VNX84" s="265"/>
      <c r="VNY84" s="265"/>
      <c r="VNZ84" s="265"/>
      <c r="VOA84" s="265"/>
      <c r="VOB84" s="265"/>
      <c r="VOC84" s="265"/>
      <c r="VOD84" s="265"/>
      <c r="VOE84" s="265"/>
      <c r="VOF84" s="265"/>
      <c r="VOG84" s="265"/>
      <c r="VOH84" s="265" t="s">
        <v>457</v>
      </c>
      <c r="VOI84" s="265"/>
      <c r="VOJ84" s="265"/>
      <c r="VOK84" s="265"/>
      <c r="VOL84" s="265"/>
      <c r="VOM84" s="265"/>
      <c r="VON84" s="265"/>
      <c r="VOO84" s="265"/>
      <c r="VOP84" s="265"/>
      <c r="VOQ84" s="265"/>
      <c r="VOR84" s="265"/>
      <c r="VOS84" s="265"/>
      <c r="VOT84" s="265"/>
      <c r="VOU84" s="265"/>
      <c r="VOV84" s="265"/>
      <c r="VOW84" s="265"/>
      <c r="VOX84" s="265" t="s">
        <v>457</v>
      </c>
      <c r="VOY84" s="265"/>
      <c r="VOZ84" s="265"/>
      <c r="VPA84" s="265"/>
      <c r="VPB84" s="265"/>
      <c r="VPC84" s="265"/>
      <c r="VPD84" s="265"/>
      <c r="VPE84" s="265"/>
      <c r="VPF84" s="265"/>
      <c r="VPG84" s="265"/>
      <c r="VPH84" s="265"/>
      <c r="VPI84" s="265"/>
      <c r="VPJ84" s="265"/>
      <c r="VPK84" s="265"/>
      <c r="VPL84" s="265"/>
      <c r="VPM84" s="265"/>
      <c r="VPN84" s="265" t="s">
        <v>457</v>
      </c>
      <c r="VPO84" s="265"/>
      <c r="VPP84" s="265"/>
      <c r="VPQ84" s="265"/>
      <c r="VPR84" s="265"/>
      <c r="VPS84" s="265"/>
      <c r="VPT84" s="265"/>
      <c r="VPU84" s="265"/>
      <c r="VPV84" s="265"/>
      <c r="VPW84" s="265"/>
      <c r="VPX84" s="265"/>
      <c r="VPY84" s="265"/>
      <c r="VPZ84" s="265"/>
      <c r="VQA84" s="265"/>
      <c r="VQB84" s="265"/>
      <c r="VQC84" s="265"/>
      <c r="VQD84" s="265" t="s">
        <v>457</v>
      </c>
      <c r="VQE84" s="265"/>
      <c r="VQF84" s="265"/>
      <c r="VQG84" s="265"/>
      <c r="VQH84" s="265"/>
      <c r="VQI84" s="265"/>
      <c r="VQJ84" s="265"/>
      <c r="VQK84" s="265"/>
      <c r="VQL84" s="265"/>
      <c r="VQM84" s="265"/>
      <c r="VQN84" s="265"/>
      <c r="VQO84" s="265"/>
      <c r="VQP84" s="265"/>
      <c r="VQQ84" s="265"/>
      <c r="VQR84" s="265"/>
      <c r="VQS84" s="265"/>
      <c r="VQT84" s="265" t="s">
        <v>457</v>
      </c>
      <c r="VQU84" s="265"/>
      <c r="VQV84" s="265"/>
      <c r="VQW84" s="265"/>
      <c r="VQX84" s="265"/>
      <c r="VQY84" s="265"/>
      <c r="VQZ84" s="265"/>
      <c r="VRA84" s="265"/>
      <c r="VRB84" s="265"/>
      <c r="VRC84" s="265"/>
      <c r="VRD84" s="265"/>
      <c r="VRE84" s="265"/>
      <c r="VRF84" s="265"/>
      <c r="VRG84" s="265"/>
      <c r="VRH84" s="265"/>
      <c r="VRI84" s="265"/>
      <c r="VRJ84" s="265" t="s">
        <v>457</v>
      </c>
      <c r="VRK84" s="265"/>
      <c r="VRL84" s="265"/>
      <c r="VRM84" s="265"/>
      <c r="VRN84" s="265"/>
      <c r="VRO84" s="265"/>
      <c r="VRP84" s="265"/>
      <c r="VRQ84" s="265"/>
      <c r="VRR84" s="265"/>
      <c r="VRS84" s="265"/>
      <c r="VRT84" s="265"/>
      <c r="VRU84" s="265"/>
      <c r="VRV84" s="265"/>
      <c r="VRW84" s="265"/>
      <c r="VRX84" s="265"/>
      <c r="VRY84" s="265"/>
      <c r="VRZ84" s="265" t="s">
        <v>457</v>
      </c>
      <c r="VSA84" s="265"/>
      <c r="VSB84" s="265"/>
      <c r="VSC84" s="265"/>
      <c r="VSD84" s="265"/>
      <c r="VSE84" s="265"/>
      <c r="VSF84" s="265"/>
      <c r="VSG84" s="265"/>
      <c r="VSH84" s="265"/>
      <c r="VSI84" s="265"/>
      <c r="VSJ84" s="265"/>
      <c r="VSK84" s="265"/>
      <c r="VSL84" s="265"/>
      <c r="VSM84" s="265"/>
      <c r="VSN84" s="265"/>
      <c r="VSO84" s="265"/>
      <c r="VSP84" s="265" t="s">
        <v>457</v>
      </c>
      <c r="VSQ84" s="265"/>
      <c r="VSR84" s="265"/>
      <c r="VSS84" s="265"/>
      <c r="VST84" s="265"/>
      <c r="VSU84" s="265"/>
      <c r="VSV84" s="265"/>
      <c r="VSW84" s="265"/>
      <c r="VSX84" s="265"/>
      <c r="VSY84" s="265"/>
      <c r="VSZ84" s="265"/>
      <c r="VTA84" s="265"/>
      <c r="VTB84" s="265"/>
      <c r="VTC84" s="265"/>
      <c r="VTD84" s="265"/>
      <c r="VTE84" s="265"/>
      <c r="VTF84" s="265" t="s">
        <v>457</v>
      </c>
      <c r="VTG84" s="265"/>
      <c r="VTH84" s="265"/>
      <c r="VTI84" s="265"/>
      <c r="VTJ84" s="265"/>
      <c r="VTK84" s="265"/>
      <c r="VTL84" s="265"/>
      <c r="VTM84" s="265"/>
      <c r="VTN84" s="265"/>
      <c r="VTO84" s="265"/>
      <c r="VTP84" s="265"/>
      <c r="VTQ84" s="265"/>
      <c r="VTR84" s="265"/>
      <c r="VTS84" s="265"/>
      <c r="VTT84" s="265"/>
      <c r="VTU84" s="265"/>
      <c r="VTV84" s="265" t="s">
        <v>457</v>
      </c>
      <c r="VTW84" s="265"/>
      <c r="VTX84" s="265"/>
      <c r="VTY84" s="265"/>
      <c r="VTZ84" s="265"/>
      <c r="VUA84" s="265"/>
      <c r="VUB84" s="265"/>
      <c r="VUC84" s="265"/>
      <c r="VUD84" s="265"/>
      <c r="VUE84" s="265"/>
      <c r="VUF84" s="265"/>
      <c r="VUG84" s="265"/>
      <c r="VUH84" s="265"/>
      <c r="VUI84" s="265"/>
      <c r="VUJ84" s="265"/>
      <c r="VUK84" s="265"/>
      <c r="VUL84" s="265" t="s">
        <v>457</v>
      </c>
      <c r="VUM84" s="265"/>
      <c r="VUN84" s="265"/>
      <c r="VUO84" s="265"/>
      <c r="VUP84" s="265"/>
      <c r="VUQ84" s="265"/>
      <c r="VUR84" s="265"/>
      <c r="VUS84" s="265"/>
      <c r="VUT84" s="265"/>
      <c r="VUU84" s="265"/>
      <c r="VUV84" s="265"/>
      <c r="VUW84" s="265"/>
      <c r="VUX84" s="265"/>
      <c r="VUY84" s="265"/>
      <c r="VUZ84" s="265"/>
      <c r="VVA84" s="265"/>
      <c r="VVB84" s="265" t="s">
        <v>457</v>
      </c>
      <c r="VVC84" s="265"/>
      <c r="VVD84" s="265"/>
      <c r="VVE84" s="265"/>
      <c r="VVF84" s="265"/>
      <c r="VVG84" s="265"/>
      <c r="VVH84" s="265"/>
      <c r="VVI84" s="265"/>
      <c r="VVJ84" s="265"/>
      <c r="VVK84" s="265"/>
      <c r="VVL84" s="265"/>
      <c r="VVM84" s="265"/>
      <c r="VVN84" s="265"/>
      <c r="VVO84" s="265"/>
      <c r="VVP84" s="265"/>
      <c r="VVQ84" s="265"/>
      <c r="VVR84" s="265" t="s">
        <v>457</v>
      </c>
      <c r="VVS84" s="265"/>
      <c r="VVT84" s="265"/>
      <c r="VVU84" s="265"/>
      <c r="VVV84" s="265"/>
      <c r="VVW84" s="265"/>
      <c r="VVX84" s="265"/>
      <c r="VVY84" s="265"/>
      <c r="VVZ84" s="265"/>
      <c r="VWA84" s="265"/>
      <c r="VWB84" s="265"/>
      <c r="VWC84" s="265"/>
      <c r="VWD84" s="265"/>
      <c r="VWE84" s="265"/>
      <c r="VWF84" s="265"/>
      <c r="VWG84" s="265"/>
      <c r="VWH84" s="265" t="s">
        <v>457</v>
      </c>
      <c r="VWI84" s="265"/>
      <c r="VWJ84" s="265"/>
      <c r="VWK84" s="265"/>
      <c r="VWL84" s="265"/>
      <c r="VWM84" s="265"/>
      <c r="VWN84" s="265"/>
      <c r="VWO84" s="265"/>
      <c r="VWP84" s="265"/>
      <c r="VWQ84" s="265"/>
      <c r="VWR84" s="265"/>
      <c r="VWS84" s="265"/>
      <c r="VWT84" s="265"/>
      <c r="VWU84" s="265"/>
      <c r="VWV84" s="265"/>
      <c r="VWW84" s="265"/>
      <c r="VWX84" s="265" t="s">
        <v>457</v>
      </c>
      <c r="VWY84" s="265"/>
      <c r="VWZ84" s="265"/>
      <c r="VXA84" s="265"/>
      <c r="VXB84" s="265"/>
      <c r="VXC84" s="265"/>
      <c r="VXD84" s="265"/>
      <c r="VXE84" s="265"/>
      <c r="VXF84" s="265"/>
      <c r="VXG84" s="265"/>
      <c r="VXH84" s="265"/>
      <c r="VXI84" s="265"/>
      <c r="VXJ84" s="265"/>
      <c r="VXK84" s="265"/>
      <c r="VXL84" s="265"/>
      <c r="VXM84" s="265"/>
      <c r="VXN84" s="265" t="s">
        <v>457</v>
      </c>
      <c r="VXO84" s="265"/>
      <c r="VXP84" s="265"/>
      <c r="VXQ84" s="265"/>
      <c r="VXR84" s="265"/>
      <c r="VXS84" s="265"/>
      <c r="VXT84" s="265"/>
      <c r="VXU84" s="265"/>
      <c r="VXV84" s="265"/>
      <c r="VXW84" s="265"/>
      <c r="VXX84" s="265"/>
      <c r="VXY84" s="265"/>
      <c r="VXZ84" s="265"/>
      <c r="VYA84" s="265"/>
      <c r="VYB84" s="265"/>
      <c r="VYC84" s="265"/>
      <c r="VYD84" s="265" t="s">
        <v>457</v>
      </c>
      <c r="VYE84" s="265"/>
      <c r="VYF84" s="265"/>
      <c r="VYG84" s="265"/>
      <c r="VYH84" s="265"/>
      <c r="VYI84" s="265"/>
      <c r="VYJ84" s="265"/>
      <c r="VYK84" s="265"/>
      <c r="VYL84" s="265"/>
      <c r="VYM84" s="265"/>
      <c r="VYN84" s="265"/>
      <c r="VYO84" s="265"/>
      <c r="VYP84" s="265"/>
      <c r="VYQ84" s="265"/>
      <c r="VYR84" s="265"/>
      <c r="VYS84" s="265"/>
      <c r="VYT84" s="265" t="s">
        <v>457</v>
      </c>
      <c r="VYU84" s="265"/>
      <c r="VYV84" s="265"/>
      <c r="VYW84" s="265"/>
      <c r="VYX84" s="265"/>
      <c r="VYY84" s="265"/>
      <c r="VYZ84" s="265"/>
      <c r="VZA84" s="265"/>
      <c r="VZB84" s="265"/>
      <c r="VZC84" s="265"/>
      <c r="VZD84" s="265"/>
      <c r="VZE84" s="265"/>
      <c r="VZF84" s="265"/>
      <c r="VZG84" s="265"/>
      <c r="VZH84" s="265"/>
      <c r="VZI84" s="265"/>
      <c r="VZJ84" s="265" t="s">
        <v>457</v>
      </c>
      <c r="VZK84" s="265"/>
      <c r="VZL84" s="265"/>
      <c r="VZM84" s="265"/>
      <c r="VZN84" s="265"/>
      <c r="VZO84" s="265"/>
      <c r="VZP84" s="265"/>
      <c r="VZQ84" s="265"/>
      <c r="VZR84" s="265"/>
      <c r="VZS84" s="265"/>
      <c r="VZT84" s="265"/>
      <c r="VZU84" s="265"/>
      <c r="VZV84" s="265"/>
      <c r="VZW84" s="265"/>
      <c r="VZX84" s="265"/>
      <c r="VZY84" s="265"/>
      <c r="VZZ84" s="265" t="s">
        <v>457</v>
      </c>
      <c r="WAA84" s="265"/>
      <c r="WAB84" s="265"/>
      <c r="WAC84" s="265"/>
      <c r="WAD84" s="265"/>
      <c r="WAE84" s="265"/>
      <c r="WAF84" s="265"/>
      <c r="WAG84" s="265"/>
      <c r="WAH84" s="265"/>
      <c r="WAI84" s="265"/>
      <c r="WAJ84" s="265"/>
      <c r="WAK84" s="265"/>
      <c r="WAL84" s="265"/>
      <c r="WAM84" s="265"/>
      <c r="WAN84" s="265"/>
      <c r="WAO84" s="265"/>
      <c r="WAP84" s="265" t="s">
        <v>457</v>
      </c>
      <c r="WAQ84" s="265"/>
      <c r="WAR84" s="265"/>
      <c r="WAS84" s="265"/>
      <c r="WAT84" s="265"/>
      <c r="WAU84" s="265"/>
      <c r="WAV84" s="265"/>
      <c r="WAW84" s="265"/>
      <c r="WAX84" s="265"/>
      <c r="WAY84" s="265"/>
      <c r="WAZ84" s="265"/>
      <c r="WBA84" s="265"/>
      <c r="WBB84" s="265"/>
      <c r="WBC84" s="265"/>
      <c r="WBD84" s="265"/>
      <c r="WBE84" s="265"/>
      <c r="WBF84" s="265" t="s">
        <v>457</v>
      </c>
      <c r="WBG84" s="265"/>
      <c r="WBH84" s="265"/>
      <c r="WBI84" s="265"/>
      <c r="WBJ84" s="265"/>
      <c r="WBK84" s="265"/>
      <c r="WBL84" s="265"/>
      <c r="WBM84" s="265"/>
      <c r="WBN84" s="265"/>
      <c r="WBO84" s="265"/>
      <c r="WBP84" s="265"/>
      <c r="WBQ84" s="265"/>
      <c r="WBR84" s="265"/>
      <c r="WBS84" s="265"/>
      <c r="WBT84" s="265"/>
      <c r="WBU84" s="265"/>
      <c r="WBV84" s="265" t="s">
        <v>457</v>
      </c>
      <c r="WBW84" s="265"/>
      <c r="WBX84" s="265"/>
      <c r="WBY84" s="265"/>
      <c r="WBZ84" s="265"/>
      <c r="WCA84" s="265"/>
      <c r="WCB84" s="265"/>
      <c r="WCC84" s="265"/>
      <c r="WCD84" s="265"/>
      <c r="WCE84" s="265"/>
      <c r="WCF84" s="265"/>
      <c r="WCG84" s="265"/>
      <c r="WCH84" s="265"/>
      <c r="WCI84" s="265"/>
      <c r="WCJ84" s="265"/>
      <c r="WCK84" s="265"/>
      <c r="WCL84" s="265" t="s">
        <v>457</v>
      </c>
      <c r="WCM84" s="265"/>
      <c r="WCN84" s="265"/>
      <c r="WCO84" s="265"/>
      <c r="WCP84" s="265"/>
      <c r="WCQ84" s="265"/>
      <c r="WCR84" s="265"/>
      <c r="WCS84" s="265"/>
      <c r="WCT84" s="265"/>
      <c r="WCU84" s="265"/>
      <c r="WCV84" s="265"/>
      <c r="WCW84" s="265"/>
      <c r="WCX84" s="265"/>
      <c r="WCY84" s="265"/>
      <c r="WCZ84" s="265"/>
      <c r="WDA84" s="265"/>
      <c r="WDB84" s="265" t="s">
        <v>457</v>
      </c>
      <c r="WDC84" s="265"/>
      <c r="WDD84" s="265"/>
      <c r="WDE84" s="265"/>
      <c r="WDF84" s="265"/>
      <c r="WDG84" s="265"/>
      <c r="WDH84" s="265"/>
      <c r="WDI84" s="265"/>
      <c r="WDJ84" s="265"/>
      <c r="WDK84" s="265"/>
      <c r="WDL84" s="265"/>
      <c r="WDM84" s="265"/>
      <c r="WDN84" s="265"/>
      <c r="WDO84" s="265"/>
      <c r="WDP84" s="265"/>
      <c r="WDQ84" s="265"/>
      <c r="WDR84" s="265" t="s">
        <v>457</v>
      </c>
      <c r="WDS84" s="265"/>
      <c r="WDT84" s="265"/>
      <c r="WDU84" s="265"/>
      <c r="WDV84" s="265"/>
      <c r="WDW84" s="265"/>
      <c r="WDX84" s="265"/>
      <c r="WDY84" s="265"/>
      <c r="WDZ84" s="265"/>
      <c r="WEA84" s="265"/>
      <c r="WEB84" s="265"/>
      <c r="WEC84" s="265"/>
      <c r="WED84" s="265"/>
      <c r="WEE84" s="265"/>
      <c r="WEF84" s="265"/>
      <c r="WEG84" s="265"/>
      <c r="WEH84" s="265" t="s">
        <v>457</v>
      </c>
      <c r="WEI84" s="265"/>
      <c r="WEJ84" s="265"/>
      <c r="WEK84" s="265"/>
      <c r="WEL84" s="265"/>
      <c r="WEM84" s="265"/>
      <c r="WEN84" s="265"/>
      <c r="WEO84" s="265"/>
      <c r="WEP84" s="265"/>
      <c r="WEQ84" s="265"/>
      <c r="WER84" s="265"/>
      <c r="WES84" s="265"/>
      <c r="WET84" s="265"/>
      <c r="WEU84" s="265"/>
      <c r="WEV84" s="265"/>
      <c r="WEW84" s="265"/>
      <c r="WEX84" s="265" t="s">
        <v>457</v>
      </c>
      <c r="WEY84" s="265"/>
      <c r="WEZ84" s="265"/>
      <c r="WFA84" s="265"/>
      <c r="WFB84" s="265"/>
      <c r="WFC84" s="265"/>
      <c r="WFD84" s="265"/>
      <c r="WFE84" s="265"/>
      <c r="WFF84" s="265"/>
      <c r="WFG84" s="265"/>
      <c r="WFH84" s="265"/>
      <c r="WFI84" s="265"/>
      <c r="WFJ84" s="265"/>
      <c r="WFK84" s="265"/>
      <c r="WFL84" s="265"/>
      <c r="WFM84" s="265"/>
      <c r="WFN84" s="265" t="s">
        <v>457</v>
      </c>
      <c r="WFO84" s="265"/>
      <c r="WFP84" s="265"/>
      <c r="WFQ84" s="265"/>
      <c r="WFR84" s="265"/>
      <c r="WFS84" s="265"/>
      <c r="WFT84" s="265"/>
      <c r="WFU84" s="265"/>
      <c r="WFV84" s="265"/>
      <c r="WFW84" s="265"/>
      <c r="WFX84" s="265"/>
      <c r="WFY84" s="265"/>
      <c r="WFZ84" s="265"/>
      <c r="WGA84" s="265"/>
      <c r="WGB84" s="265"/>
      <c r="WGC84" s="265"/>
      <c r="WGD84" s="265" t="s">
        <v>457</v>
      </c>
      <c r="WGE84" s="265"/>
      <c r="WGF84" s="265"/>
      <c r="WGG84" s="265"/>
      <c r="WGH84" s="265"/>
      <c r="WGI84" s="265"/>
      <c r="WGJ84" s="265"/>
      <c r="WGK84" s="265"/>
      <c r="WGL84" s="265"/>
      <c r="WGM84" s="265"/>
      <c r="WGN84" s="265"/>
      <c r="WGO84" s="265"/>
      <c r="WGP84" s="265"/>
      <c r="WGQ84" s="265"/>
      <c r="WGR84" s="265"/>
      <c r="WGS84" s="265"/>
      <c r="WGT84" s="265" t="s">
        <v>457</v>
      </c>
      <c r="WGU84" s="265"/>
      <c r="WGV84" s="265"/>
      <c r="WGW84" s="265"/>
      <c r="WGX84" s="265"/>
      <c r="WGY84" s="265"/>
      <c r="WGZ84" s="265"/>
      <c r="WHA84" s="265"/>
      <c r="WHB84" s="265"/>
      <c r="WHC84" s="265"/>
      <c r="WHD84" s="265"/>
      <c r="WHE84" s="265"/>
      <c r="WHF84" s="265"/>
      <c r="WHG84" s="265"/>
      <c r="WHH84" s="265"/>
      <c r="WHI84" s="265"/>
      <c r="WHJ84" s="265" t="s">
        <v>457</v>
      </c>
      <c r="WHK84" s="265"/>
      <c r="WHL84" s="265"/>
      <c r="WHM84" s="265"/>
      <c r="WHN84" s="265"/>
      <c r="WHO84" s="265"/>
      <c r="WHP84" s="265"/>
      <c r="WHQ84" s="265"/>
      <c r="WHR84" s="265"/>
      <c r="WHS84" s="265"/>
      <c r="WHT84" s="265"/>
      <c r="WHU84" s="265"/>
      <c r="WHV84" s="265"/>
      <c r="WHW84" s="265"/>
      <c r="WHX84" s="265"/>
      <c r="WHY84" s="265"/>
      <c r="WHZ84" s="265" t="s">
        <v>457</v>
      </c>
      <c r="WIA84" s="265"/>
      <c r="WIB84" s="265"/>
      <c r="WIC84" s="265"/>
      <c r="WID84" s="265"/>
      <c r="WIE84" s="265"/>
      <c r="WIF84" s="265"/>
      <c r="WIG84" s="265"/>
      <c r="WIH84" s="265"/>
      <c r="WII84" s="265"/>
      <c r="WIJ84" s="265"/>
      <c r="WIK84" s="265"/>
      <c r="WIL84" s="265"/>
      <c r="WIM84" s="265"/>
      <c r="WIN84" s="265"/>
      <c r="WIO84" s="265"/>
      <c r="WIP84" s="265" t="s">
        <v>457</v>
      </c>
      <c r="WIQ84" s="265"/>
      <c r="WIR84" s="265"/>
      <c r="WIS84" s="265"/>
      <c r="WIT84" s="265"/>
      <c r="WIU84" s="265"/>
      <c r="WIV84" s="265"/>
      <c r="WIW84" s="265"/>
      <c r="WIX84" s="265"/>
      <c r="WIY84" s="265"/>
      <c r="WIZ84" s="265"/>
      <c r="WJA84" s="265"/>
      <c r="WJB84" s="265"/>
      <c r="WJC84" s="265"/>
      <c r="WJD84" s="265"/>
      <c r="WJE84" s="265"/>
      <c r="WJF84" s="265" t="s">
        <v>457</v>
      </c>
      <c r="WJG84" s="265"/>
      <c r="WJH84" s="265"/>
      <c r="WJI84" s="265"/>
      <c r="WJJ84" s="265"/>
      <c r="WJK84" s="265"/>
      <c r="WJL84" s="265"/>
      <c r="WJM84" s="265"/>
      <c r="WJN84" s="265"/>
      <c r="WJO84" s="265"/>
      <c r="WJP84" s="265"/>
      <c r="WJQ84" s="265"/>
      <c r="WJR84" s="265"/>
      <c r="WJS84" s="265"/>
      <c r="WJT84" s="265"/>
      <c r="WJU84" s="265"/>
      <c r="WJV84" s="265" t="s">
        <v>457</v>
      </c>
      <c r="WJW84" s="265"/>
      <c r="WJX84" s="265"/>
      <c r="WJY84" s="265"/>
      <c r="WJZ84" s="265"/>
      <c r="WKA84" s="265"/>
      <c r="WKB84" s="265"/>
      <c r="WKC84" s="265"/>
      <c r="WKD84" s="265"/>
      <c r="WKE84" s="265"/>
      <c r="WKF84" s="265"/>
      <c r="WKG84" s="265"/>
      <c r="WKH84" s="265"/>
      <c r="WKI84" s="265"/>
      <c r="WKJ84" s="265"/>
      <c r="WKK84" s="265"/>
      <c r="WKL84" s="265" t="s">
        <v>457</v>
      </c>
      <c r="WKM84" s="265"/>
      <c r="WKN84" s="265"/>
      <c r="WKO84" s="265"/>
      <c r="WKP84" s="265"/>
      <c r="WKQ84" s="265"/>
      <c r="WKR84" s="265"/>
      <c r="WKS84" s="265"/>
      <c r="WKT84" s="265"/>
      <c r="WKU84" s="265"/>
      <c r="WKV84" s="265"/>
      <c r="WKW84" s="265"/>
      <c r="WKX84" s="265"/>
      <c r="WKY84" s="265"/>
      <c r="WKZ84" s="265"/>
      <c r="WLA84" s="265"/>
      <c r="WLB84" s="265" t="s">
        <v>457</v>
      </c>
      <c r="WLC84" s="265"/>
      <c r="WLD84" s="265"/>
      <c r="WLE84" s="265"/>
      <c r="WLF84" s="265"/>
      <c r="WLG84" s="265"/>
      <c r="WLH84" s="265"/>
      <c r="WLI84" s="265"/>
      <c r="WLJ84" s="265"/>
      <c r="WLK84" s="265"/>
      <c r="WLL84" s="265"/>
      <c r="WLM84" s="265"/>
      <c r="WLN84" s="265"/>
      <c r="WLO84" s="265"/>
      <c r="WLP84" s="265"/>
      <c r="WLQ84" s="265"/>
      <c r="WLR84" s="265" t="s">
        <v>457</v>
      </c>
      <c r="WLS84" s="265"/>
      <c r="WLT84" s="265"/>
      <c r="WLU84" s="265"/>
      <c r="WLV84" s="265"/>
      <c r="WLW84" s="265"/>
      <c r="WLX84" s="265"/>
      <c r="WLY84" s="265"/>
      <c r="WLZ84" s="265"/>
      <c r="WMA84" s="265"/>
      <c r="WMB84" s="265"/>
      <c r="WMC84" s="265"/>
      <c r="WMD84" s="265"/>
      <c r="WME84" s="265"/>
      <c r="WMF84" s="265"/>
      <c r="WMG84" s="265"/>
      <c r="WMH84" s="265" t="s">
        <v>457</v>
      </c>
      <c r="WMI84" s="265"/>
      <c r="WMJ84" s="265"/>
      <c r="WMK84" s="265"/>
      <c r="WML84" s="265"/>
      <c r="WMM84" s="265"/>
      <c r="WMN84" s="265"/>
      <c r="WMO84" s="265"/>
      <c r="WMP84" s="265"/>
      <c r="WMQ84" s="265"/>
      <c r="WMR84" s="265"/>
      <c r="WMS84" s="265"/>
      <c r="WMT84" s="265"/>
      <c r="WMU84" s="265"/>
      <c r="WMV84" s="265"/>
      <c r="WMW84" s="265"/>
      <c r="WMX84" s="265" t="s">
        <v>457</v>
      </c>
      <c r="WMY84" s="265"/>
      <c r="WMZ84" s="265"/>
      <c r="WNA84" s="265"/>
      <c r="WNB84" s="265"/>
      <c r="WNC84" s="265"/>
      <c r="WND84" s="265"/>
      <c r="WNE84" s="265"/>
      <c r="WNF84" s="265"/>
      <c r="WNG84" s="265"/>
      <c r="WNH84" s="265"/>
      <c r="WNI84" s="265"/>
      <c r="WNJ84" s="265"/>
      <c r="WNK84" s="265"/>
      <c r="WNL84" s="265"/>
      <c r="WNM84" s="265"/>
      <c r="WNN84" s="265" t="s">
        <v>457</v>
      </c>
      <c r="WNO84" s="265"/>
      <c r="WNP84" s="265"/>
      <c r="WNQ84" s="265"/>
      <c r="WNR84" s="265"/>
      <c r="WNS84" s="265"/>
      <c r="WNT84" s="265"/>
      <c r="WNU84" s="265"/>
      <c r="WNV84" s="265"/>
      <c r="WNW84" s="265"/>
      <c r="WNX84" s="265"/>
      <c r="WNY84" s="265"/>
      <c r="WNZ84" s="265"/>
      <c r="WOA84" s="265"/>
      <c r="WOB84" s="265"/>
      <c r="WOC84" s="265"/>
      <c r="WOD84" s="265" t="s">
        <v>457</v>
      </c>
      <c r="WOE84" s="265"/>
      <c r="WOF84" s="265"/>
      <c r="WOG84" s="265"/>
      <c r="WOH84" s="265"/>
      <c r="WOI84" s="265"/>
      <c r="WOJ84" s="265"/>
      <c r="WOK84" s="265"/>
      <c r="WOL84" s="265"/>
      <c r="WOM84" s="265"/>
      <c r="WON84" s="265"/>
      <c r="WOO84" s="265"/>
      <c r="WOP84" s="265"/>
      <c r="WOQ84" s="265"/>
      <c r="WOR84" s="265"/>
      <c r="WOS84" s="265"/>
      <c r="WOT84" s="265" t="s">
        <v>457</v>
      </c>
      <c r="WOU84" s="265"/>
      <c r="WOV84" s="265"/>
      <c r="WOW84" s="265"/>
      <c r="WOX84" s="265"/>
      <c r="WOY84" s="265"/>
      <c r="WOZ84" s="265"/>
      <c r="WPA84" s="265"/>
      <c r="WPB84" s="265"/>
      <c r="WPC84" s="265"/>
      <c r="WPD84" s="265"/>
      <c r="WPE84" s="265"/>
      <c r="WPF84" s="265"/>
      <c r="WPG84" s="265"/>
      <c r="WPH84" s="265"/>
      <c r="WPI84" s="265"/>
      <c r="WPJ84" s="265" t="s">
        <v>457</v>
      </c>
      <c r="WPK84" s="265"/>
      <c r="WPL84" s="265"/>
      <c r="WPM84" s="265"/>
      <c r="WPN84" s="265"/>
      <c r="WPO84" s="265"/>
      <c r="WPP84" s="265"/>
      <c r="WPQ84" s="265"/>
      <c r="WPR84" s="265"/>
      <c r="WPS84" s="265"/>
      <c r="WPT84" s="265"/>
      <c r="WPU84" s="265"/>
      <c r="WPV84" s="265"/>
      <c r="WPW84" s="265"/>
      <c r="WPX84" s="265"/>
      <c r="WPY84" s="265"/>
      <c r="WPZ84" s="265" t="s">
        <v>457</v>
      </c>
      <c r="WQA84" s="265"/>
      <c r="WQB84" s="265"/>
      <c r="WQC84" s="265"/>
      <c r="WQD84" s="265"/>
      <c r="WQE84" s="265"/>
      <c r="WQF84" s="265"/>
      <c r="WQG84" s="265"/>
      <c r="WQH84" s="265"/>
      <c r="WQI84" s="265"/>
      <c r="WQJ84" s="265"/>
      <c r="WQK84" s="265"/>
      <c r="WQL84" s="265"/>
      <c r="WQM84" s="265"/>
      <c r="WQN84" s="265"/>
      <c r="WQO84" s="265"/>
      <c r="WQP84" s="265" t="s">
        <v>457</v>
      </c>
      <c r="WQQ84" s="265"/>
      <c r="WQR84" s="265"/>
      <c r="WQS84" s="265"/>
      <c r="WQT84" s="265"/>
      <c r="WQU84" s="265"/>
      <c r="WQV84" s="265"/>
      <c r="WQW84" s="265"/>
      <c r="WQX84" s="265"/>
      <c r="WQY84" s="265"/>
      <c r="WQZ84" s="265"/>
      <c r="WRA84" s="265"/>
      <c r="WRB84" s="265"/>
      <c r="WRC84" s="265"/>
      <c r="WRD84" s="265"/>
      <c r="WRE84" s="265"/>
      <c r="WRF84" s="265" t="s">
        <v>457</v>
      </c>
      <c r="WRG84" s="265"/>
      <c r="WRH84" s="265"/>
      <c r="WRI84" s="265"/>
      <c r="WRJ84" s="265"/>
      <c r="WRK84" s="265"/>
      <c r="WRL84" s="265"/>
      <c r="WRM84" s="265"/>
      <c r="WRN84" s="265"/>
      <c r="WRO84" s="265"/>
      <c r="WRP84" s="265"/>
      <c r="WRQ84" s="265"/>
      <c r="WRR84" s="265"/>
      <c r="WRS84" s="265"/>
      <c r="WRT84" s="265"/>
      <c r="WRU84" s="265"/>
      <c r="WRV84" s="265" t="s">
        <v>457</v>
      </c>
      <c r="WRW84" s="265"/>
      <c r="WRX84" s="265"/>
      <c r="WRY84" s="265"/>
      <c r="WRZ84" s="265"/>
      <c r="WSA84" s="265"/>
      <c r="WSB84" s="265"/>
      <c r="WSC84" s="265"/>
      <c r="WSD84" s="265"/>
      <c r="WSE84" s="265"/>
      <c r="WSF84" s="265"/>
      <c r="WSG84" s="265"/>
      <c r="WSH84" s="265"/>
      <c r="WSI84" s="265"/>
      <c r="WSJ84" s="265"/>
      <c r="WSK84" s="265"/>
      <c r="WSL84" s="265" t="s">
        <v>457</v>
      </c>
      <c r="WSM84" s="265"/>
      <c r="WSN84" s="265"/>
      <c r="WSO84" s="265"/>
      <c r="WSP84" s="265"/>
      <c r="WSQ84" s="265"/>
      <c r="WSR84" s="265"/>
      <c r="WSS84" s="265"/>
      <c r="WST84" s="265"/>
      <c r="WSU84" s="265"/>
      <c r="WSV84" s="265"/>
      <c r="WSW84" s="265"/>
      <c r="WSX84" s="265"/>
      <c r="WSY84" s="265"/>
      <c r="WSZ84" s="265"/>
      <c r="WTA84" s="265"/>
      <c r="WTB84" s="265" t="s">
        <v>457</v>
      </c>
      <c r="WTC84" s="265"/>
      <c r="WTD84" s="265"/>
      <c r="WTE84" s="265"/>
      <c r="WTF84" s="265"/>
      <c r="WTG84" s="265"/>
      <c r="WTH84" s="265"/>
      <c r="WTI84" s="265"/>
      <c r="WTJ84" s="265"/>
      <c r="WTK84" s="265"/>
      <c r="WTL84" s="265"/>
      <c r="WTM84" s="265"/>
      <c r="WTN84" s="265"/>
      <c r="WTO84" s="265"/>
      <c r="WTP84" s="265"/>
      <c r="WTQ84" s="265"/>
      <c r="WTR84" s="265" t="s">
        <v>457</v>
      </c>
      <c r="WTS84" s="265"/>
      <c r="WTT84" s="265"/>
      <c r="WTU84" s="265"/>
      <c r="WTV84" s="265"/>
      <c r="WTW84" s="265"/>
      <c r="WTX84" s="265"/>
      <c r="WTY84" s="265"/>
      <c r="WTZ84" s="265"/>
      <c r="WUA84" s="265"/>
      <c r="WUB84" s="265"/>
      <c r="WUC84" s="265"/>
      <c r="WUD84" s="265"/>
      <c r="WUE84" s="265"/>
      <c r="WUF84" s="265"/>
      <c r="WUG84" s="265"/>
      <c r="WUH84" s="265" t="s">
        <v>457</v>
      </c>
      <c r="WUI84" s="265"/>
      <c r="WUJ84" s="265"/>
      <c r="WUK84" s="265"/>
      <c r="WUL84" s="265"/>
      <c r="WUM84" s="265"/>
      <c r="WUN84" s="265"/>
      <c r="WUO84" s="265"/>
      <c r="WUP84" s="265"/>
      <c r="WUQ84" s="265"/>
      <c r="WUR84" s="265"/>
      <c r="WUS84" s="265"/>
      <c r="WUT84" s="265"/>
      <c r="WUU84" s="265"/>
      <c r="WUV84" s="265"/>
      <c r="WUW84" s="265"/>
      <c r="WUX84" s="265" t="s">
        <v>457</v>
      </c>
      <c r="WUY84" s="265"/>
      <c r="WUZ84" s="265"/>
      <c r="WVA84" s="265"/>
      <c r="WVB84" s="265"/>
      <c r="WVC84" s="265"/>
      <c r="WVD84" s="265"/>
      <c r="WVE84" s="265"/>
      <c r="WVF84" s="265"/>
      <c r="WVG84" s="265"/>
      <c r="WVH84" s="265"/>
      <c r="WVI84" s="265"/>
      <c r="WVJ84" s="265"/>
      <c r="WVK84" s="265"/>
      <c r="WVL84" s="265"/>
      <c r="WVM84" s="265"/>
      <c r="WVN84" s="265" t="s">
        <v>457</v>
      </c>
      <c r="WVO84" s="265"/>
      <c r="WVP84" s="265"/>
      <c r="WVQ84" s="265"/>
      <c r="WVR84" s="265"/>
      <c r="WVS84" s="265"/>
      <c r="WVT84" s="265"/>
      <c r="WVU84" s="265"/>
      <c r="WVV84" s="265"/>
      <c r="WVW84" s="265"/>
      <c r="WVX84" s="265"/>
      <c r="WVY84" s="265"/>
      <c r="WVZ84" s="265"/>
      <c r="WWA84" s="265"/>
      <c r="WWB84" s="265"/>
      <c r="WWC84" s="265"/>
      <c r="WWD84" s="265" t="s">
        <v>457</v>
      </c>
      <c r="WWE84" s="265"/>
      <c r="WWF84" s="265"/>
      <c r="WWG84" s="265"/>
      <c r="WWH84" s="265"/>
      <c r="WWI84" s="265"/>
      <c r="WWJ84" s="265"/>
      <c r="WWK84" s="265"/>
      <c r="WWL84" s="265"/>
      <c r="WWM84" s="265"/>
      <c r="WWN84" s="265"/>
      <c r="WWO84" s="265"/>
      <c r="WWP84" s="265"/>
      <c r="WWQ84" s="265"/>
      <c r="WWR84" s="265"/>
      <c r="WWS84" s="265"/>
      <c r="WWT84" s="265" t="s">
        <v>457</v>
      </c>
      <c r="WWU84" s="265"/>
      <c r="WWV84" s="265"/>
      <c r="WWW84" s="265"/>
      <c r="WWX84" s="265"/>
      <c r="WWY84" s="265"/>
      <c r="WWZ84" s="265"/>
      <c r="WXA84" s="265"/>
      <c r="WXB84" s="265"/>
      <c r="WXC84" s="265"/>
      <c r="WXD84" s="265"/>
      <c r="WXE84" s="265"/>
      <c r="WXF84" s="265"/>
      <c r="WXG84" s="265"/>
      <c r="WXH84" s="265"/>
      <c r="WXI84" s="265"/>
      <c r="WXJ84" s="265" t="s">
        <v>457</v>
      </c>
      <c r="WXK84" s="265"/>
      <c r="WXL84" s="265"/>
      <c r="WXM84" s="265"/>
      <c r="WXN84" s="265"/>
      <c r="WXO84" s="265"/>
      <c r="WXP84" s="265"/>
      <c r="WXQ84" s="265"/>
      <c r="WXR84" s="265"/>
      <c r="WXS84" s="265"/>
      <c r="WXT84" s="265"/>
      <c r="WXU84" s="265"/>
      <c r="WXV84" s="265"/>
      <c r="WXW84" s="265"/>
      <c r="WXX84" s="265"/>
      <c r="WXY84" s="265"/>
    </row>
    <row r="86" spans="1:16197" ht="22.9" customHeight="1" x14ac:dyDescent="0.25">
      <c r="A86" s="60" t="s">
        <v>455</v>
      </c>
      <c r="B86" s="266" t="s">
        <v>3586</v>
      </c>
      <c r="C86" s="266"/>
      <c r="D86" s="46"/>
      <c r="E86" s="46"/>
      <c r="F86" s="267" t="s">
        <v>3510</v>
      </c>
      <c r="G86" s="267"/>
      <c r="H86" s="267"/>
      <c r="I86" s="267"/>
      <c r="J86" s="267"/>
      <c r="O86" s="48">
        <v>16</v>
      </c>
      <c r="AI86" s="49" t="s">
        <v>3509</v>
      </c>
    </row>
    <row r="87" spans="1:16197" ht="22.9" customHeight="1" x14ac:dyDescent="0.25">
      <c r="A87" s="60" t="s">
        <v>516</v>
      </c>
      <c r="B87" s="268">
        <v>43739</v>
      </c>
      <c r="C87" s="268"/>
      <c r="D87" s="52" t="str">
        <f>B90&amp;YEAR(B87)</f>
        <v>SmallGroup2019</v>
      </c>
      <c r="E87" s="53"/>
      <c r="F87" s="267"/>
      <c r="G87" s="267"/>
      <c r="H87" s="267"/>
      <c r="I87" s="267"/>
      <c r="J87" s="267"/>
    </row>
    <row r="88" spans="1:16197" ht="22.9" customHeight="1" x14ac:dyDescent="0.25">
      <c r="A88" s="60" t="s">
        <v>605</v>
      </c>
      <c r="B88" s="262" t="s">
        <v>3580</v>
      </c>
      <c r="C88" s="262"/>
      <c r="D88" s="54"/>
      <c r="E88" s="55" t="s">
        <v>632</v>
      </c>
      <c r="F88" s="54"/>
      <c r="G88" s="54"/>
      <c r="H88" s="54"/>
      <c r="I88" s="55" t="s">
        <v>632</v>
      </c>
      <c r="J88" s="56"/>
      <c r="K88" s="48"/>
      <c r="L88" s="48"/>
      <c r="M88" s="55" t="s">
        <v>632</v>
      </c>
      <c r="N88" s="55"/>
      <c r="O88" s="48"/>
      <c r="P88" s="48"/>
      <c r="Q88" s="55" t="s">
        <v>632</v>
      </c>
      <c r="R88" s="48"/>
      <c r="S88" s="48"/>
      <c r="T88" s="48"/>
      <c r="U88" s="55" t="s">
        <v>632</v>
      </c>
      <c r="V88" s="48"/>
      <c r="W88" s="48"/>
      <c r="X88" s="48"/>
      <c r="Y88" s="55" t="s">
        <v>632</v>
      </c>
      <c r="Z88" s="48"/>
      <c r="AA88" s="48"/>
      <c r="AB88" s="48"/>
      <c r="AC88" s="48"/>
      <c r="AD88" s="56"/>
      <c r="AE88" s="55" t="s">
        <v>632</v>
      </c>
      <c r="AF88" s="48"/>
      <c r="AG88" s="48"/>
      <c r="AH88" s="48"/>
      <c r="AI88" s="55" t="s">
        <v>632</v>
      </c>
      <c r="AJ88" s="48"/>
      <c r="AK88" s="48"/>
      <c r="AL88" s="48"/>
      <c r="AM88" s="55" t="s">
        <v>632</v>
      </c>
      <c r="AN88" s="48"/>
      <c r="AO88" s="48"/>
      <c r="AP88" s="57"/>
      <c r="AQ88" s="55" t="s">
        <v>632</v>
      </c>
      <c r="AR88" s="48"/>
      <c r="AS88" s="57"/>
      <c r="AT88" s="48"/>
      <c r="AU88" s="55" t="s">
        <v>632</v>
      </c>
      <c r="AV88" s="48"/>
      <c r="AW88" s="48"/>
      <c r="AX88" s="48"/>
      <c r="AY88" s="55" t="s">
        <v>632</v>
      </c>
      <c r="AZ88" s="48"/>
      <c r="BA88" s="58"/>
      <c r="BB88" s="57"/>
      <c r="BC88" s="55" t="s">
        <v>632</v>
      </c>
      <c r="BD88" s="55"/>
      <c r="BE88" s="59"/>
    </row>
    <row r="89" spans="1:16197" ht="22.9" customHeight="1" x14ac:dyDescent="0.25">
      <c r="A89" s="60" t="s">
        <v>606</v>
      </c>
      <c r="B89" s="262">
        <v>2254444444</v>
      </c>
      <c r="C89" s="262"/>
      <c r="G89" s="1"/>
      <c r="AP89"/>
      <c r="AS89"/>
      <c r="AU89"/>
      <c r="BA89" s="58"/>
    </row>
    <row r="90" spans="1:16197" ht="22.9" customHeight="1" x14ac:dyDescent="0.25">
      <c r="A90" s="60" t="s">
        <v>521</v>
      </c>
      <c r="B90" s="263" t="s">
        <v>3526</v>
      </c>
      <c r="C90" s="263"/>
      <c r="AO90" s="264" t="str">
        <f>IF($B$9="LargeGroup", "Equitable", "SNL")</f>
        <v>SNL</v>
      </c>
      <c r="AP90" s="264"/>
      <c r="AQ90" s="264"/>
      <c r="AR90" s="264"/>
      <c r="AS90" s="264"/>
      <c r="AT90" s="264"/>
      <c r="AU90" s="264"/>
      <c r="AV90" s="264"/>
      <c r="AW90" s="264" t="s">
        <v>3751</v>
      </c>
      <c r="AX90" s="264"/>
      <c r="AY90" s="264"/>
      <c r="AZ90" s="264"/>
      <c r="BA90" s="264"/>
      <c r="BB90" s="264"/>
    </row>
    <row r="91" spans="1:16197" ht="22.9" customHeight="1" x14ac:dyDescent="0.25">
      <c r="A91" s="60"/>
      <c r="B91" s="152"/>
      <c r="C91" s="152"/>
      <c r="AO91" s="153"/>
      <c r="AP91" s="153"/>
      <c r="AQ91" s="153"/>
      <c r="AR91" s="153"/>
      <c r="AS91" s="153"/>
      <c r="AT91" s="153"/>
      <c r="AU91" s="153"/>
      <c r="AV91" s="153"/>
      <c r="AW91" s="153"/>
      <c r="AX91" s="153"/>
      <c r="AY91" s="153"/>
      <c r="AZ91" s="153"/>
      <c r="BA91" s="153"/>
      <c r="BB91" s="153"/>
    </row>
    <row r="92" spans="1:16197" s="62" customFormat="1" ht="47.25" x14ac:dyDescent="0.25">
      <c r="A92" s="61"/>
      <c r="B92" s="63" t="s">
        <v>522</v>
      </c>
      <c r="C92" s="64" t="s">
        <v>0</v>
      </c>
      <c r="D92" s="64" t="s">
        <v>538</v>
      </c>
      <c r="E92" s="64" t="s">
        <v>8</v>
      </c>
      <c r="F92" s="64" t="s">
        <v>1</v>
      </c>
      <c r="G92" s="64" t="s">
        <v>454</v>
      </c>
      <c r="H92" s="64" t="s">
        <v>2</v>
      </c>
      <c r="I92" s="64" t="s">
        <v>3</v>
      </c>
      <c r="J92" s="64" t="s">
        <v>4</v>
      </c>
      <c r="K92" s="64" t="s">
        <v>5</v>
      </c>
      <c r="L92" s="64" t="s">
        <v>6</v>
      </c>
      <c r="M92" s="77" t="s">
        <v>7</v>
      </c>
      <c r="N92" s="77" t="s">
        <v>9</v>
      </c>
      <c r="O92" s="77" t="s">
        <v>10</v>
      </c>
      <c r="P92" s="77" t="s">
        <v>11</v>
      </c>
      <c r="Q92" s="77" t="s">
        <v>12</v>
      </c>
      <c r="R92" s="77" t="s">
        <v>542</v>
      </c>
      <c r="S92" s="77" t="s">
        <v>543</v>
      </c>
      <c r="T92" s="64" t="s">
        <v>517</v>
      </c>
      <c r="U92" s="64" t="s">
        <v>518</v>
      </c>
      <c r="V92" s="64" t="s">
        <v>13</v>
      </c>
      <c r="W92" s="64" t="s">
        <v>14</v>
      </c>
      <c r="X92" s="64" t="s">
        <v>15</v>
      </c>
      <c r="Y92" s="64" t="s">
        <v>16</v>
      </c>
      <c r="Z92" s="64" t="s">
        <v>17</v>
      </c>
      <c r="AA92" s="111" t="s">
        <v>18</v>
      </c>
      <c r="AB92" s="64" t="s">
        <v>637</v>
      </c>
      <c r="AC92" s="64" t="s">
        <v>20</v>
      </c>
      <c r="AD92" s="64" t="s">
        <v>3527</v>
      </c>
      <c r="AE92" s="64" t="s">
        <v>541</v>
      </c>
      <c r="AF92" s="64" t="s">
        <v>519</v>
      </c>
      <c r="AG92" s="64" t="s">
        <v>523</v>
      </c>
      <c r="AH92" s="64" t="s">
        <v>22</v>
      </c>
      <c r="AI92" s="64" t="s">
        <v>41</v>
      </c>
      <c r="AJ92" s="64" t="s">
        <v>548</v>
      </c>
      <c r="AK92" s="64" t="s">
        <v>544</v>
      </c>
      <c r="AL92" s="64" t="s">
        <v>546</v>
      </c>
      <c r="AM92" s="64" t="s">
        <v>42</v>
      </c>
      <c r="AN92" s="64" t="s">
        <v>57</v>
      </c>
      <c r="AO92" s="64" t="s">
        <v>24</v>
      </c>
      <c r="AP92" s="65" t="s">
        <v>63</v>
      </c>
      <c r="AQ92" s="64" t="s">
        <v>25</v>
      </c>
      <c r="AR92" s="64" t="s">
        <v>26</v>
      </c>
      <c r="AS92" s="65" t="s">
        <v>27</v>
      </c>
      <c r="AT92" s="65" t="s">
        <v>636</v>
      </c>
      <c r="AU92" s="65" t="s">
        <v>29</v>
      </c>
      <c r="AV92" s="64" t="s">
        <v>30</v>
      </c>
      <c r="AW92" s="64" t="s">
        <v>31</v>
      </c>
      <c r="AX92" s="64" t="s">
        <v>32</v>
      </c>
      <c r="AY92" s="64" t="s">
        <v>33</v>
      </c>
      <c r="AZ92" s="64" t="s">
        <v>34</v>
      </c>
      <c r="BA92" s="64" t="s">
        <v>35</v>
      </c>
      <c r="BB92" s="65" t="s">
        <v>36</v>
      </c>
      <c r="BC92" s="66" t="s">
        <v>540</v>
      </c>
      <c r="BD92" s="231" t="s">
        <v>3978</v>
      </c>
      <c r="BE92" s="75" t="s">
        <v>537</v>
      </c>
    </row>
    <row r="93" spans="1:16197" x14ac:dyDescent="0.25">
      <c r="A93" s="4"/>
      <c r="B93" s="168" t="s">
        <v>3574</v>
      </c>
      <c r="C93" s="169" t="s">
        <v>3575</v>
      </c>
      <c r="D93" s="169"/>
      <c r="E93" s="170"/>
      <c r="F93" s="169" t="s">
        <v>3581</v>
      </c>
      <c r="G93" s="170" t="s">
        <v>3587</v>
      </c>
      <c r="H93" s="169" t="s">
        <v>3583</v>
      </c>
      <c r="I93" s="169" t="s">
        <v>46</v>
      </c>
      <c r="J93" s="171">
        <v>19632</v>
      </c>
      <c r="K93" s="169"/>
      <c r="L93" s="169" t="s">
        <v>40</v>
      </c>
      <c r="M93" s="172"/>
      <c r="N93" s="170"/>
      <c r="O93" s="170"/>
      <c r="P93" s="170"/>
      <c r="Q93" s="170" t="s">
        <v>58</v>
      </c>
      <c r="R93" s="170"/>
      <c r="S93" s="170"/>
      <c r="T93" s="169" t="s">
        <v>3577</v>
      </c>
      <c r="U93" s="169"/>
      <c r="V93" s="170" t="s">
        <v>3578</v>
      </c>
      <c r="W93" s="169" t="s">
        <v>460</v>
      </c>
      <c r="X93" s="169" t="s">
        <v>3584</v>
      </c>
      <c r="Y93" s="169" t="s">
        <v>3579</v>
      </c>
      <c r="Z93" s="173" t="s">
        <v>3585</v>
      </c>
      <c r="AA93" s="170"/>
      <c r="AB93" s="170"/>
      <c r="AC93" s="171">
        <v>40945</v>
      </c>
      <c r="AD93" s="174">
        <f t="shared" ref="AD93:AD104" si="8">$B$6</f>
        <v>43739</v>
      </c>
      <c r="AE93" s="170" t="s">
        <v>3586</v>
      </c>
      <c r="AF93" s="170"/>
      <c r="AG93" s="172"/>
      <c r="AH93" s="170"/>
      <c r="AI93" s="170" t="s">
        <v>652</v>
      </c>
      <c r="AJ93" s="170" t="s">
        <v>49</v>
      </c>
      <c r="AK93" s="170" t="s">
        <v>580</v>
      </c>
      <c r="AL93" s="170" t="s">
        <v>49</v>
      </c>
      <c r="AM93" s="170" t="s">
        <v>447</v>
      </c>
      <c r="AN93" s="170" t="s">
        <v>49</v>
      </c>
      <c r="AO93" s="170"/>
      <c r="AP93" s="175"/>
      <c r="AQ93" s="175"/>
      <c r="AR93" s="175">
        <v>1</v>
      </c>
      <c r="AS93" s="175">
        <v>10000</v>
      </c>
      <c r="AT93" s="175" t="s">
        <v>48</v>
      </c>
      <c r="AU93" s="175"/>
      <c r="AV93" s="175" t="s">
        <v>48</v>
      </c>
      <c r="AW93" s="175"/>
      <c r="AX93" s="175"/>
      <c r="AY93" s="175"/>
      <c r="AZ93" s="175"/>
      <c r="BA93" s="175"/>
      <c r="BB93" s="175"/>
      <c r="BC93" s="176"/>
      <c r="BD93" s="229">
        <f>IF(ISBLANK(J93)," ",ROUNDDOWN(YEARFRAC(AD93,(J93)),0))</f>
        <v>66</v>
      </c>
      <c r="BE93" s="76">
        <f ca="1">Validation!H285</f>
        <v>2</v>
      </c>
    </row>
    <row r="94" spans="1:16197" x14ac:dyDescent="0.25">
      <c r="A94" s="4"/>
      <c r="B94" s="168" t="s">
        <v>3574</v>
      </c>
      <c r="C94" s="169" t="s">
        <v>3591</v>
      </c>
      <c r="D94" s="169"/>
      <c r="E94" s="170"/>
      <c r="F94" s="169" t="s">
        <v>3576</v>
      </c>
      <c r="G94" s="170" t="s">
        <v>3582</v>
      </c>
      <c r="H94" s="169" t="s">
        <v>3583</v>
      </c>
      <c r="I94" s="169" t="s">
        <v>46</v>
      </c>
      <c r="J94" s="171">
        <v>28765</v>
      </c>
      <c r="K94" s="169"/>
      <c r="L94" s="169" t="s">
        <v>39</v>
      </c>
      <c r="M94" s="172"/>
      <c r="N94" s="170"/>
      <c r="O94" s="170"/>
      <c r="P94" s="170"/>
      <c r="Q94" s="170" t="s">
        <v>639</v>
      </c>
      <c r="R94" s="170"/>
      <c r="S94" s="170"/>
      <c r="T94" s="169" t="s">
        <v>3592</v>
      </c>
      <c r="U94" s="169" t="s">
        <v>3593</v>
      </c>
      <c r="V94" s="170" t="s">
        <v>3578</v>
      </c>
      <c r="W94" s="169" t="s">
        <v>460</v>
      </c>
      <c r="X94" s="169" t="s">
        <v>3588</v>
      </c>
      <c r="Y94" s="169" t="s">
        <v>3594</v>
      </c>
      <c r="Z94" s="173" t="s">
        <v>3589</v>
      </c>
      <c r="AA94" s="170"/>
      <c r="AB94" s="170"/>
      <c r="AC94" s="171">
        <v>42521</v>
      </c>
      <c r="AD94" s="174">
        <f t="shared" si="8"/>
        <v>43739</v>
      </c>
      <c r="AE94" s="170" t="s">
        <v>3586</v>
      </c>
      <c r="AF94" s="170"/>
      <c r="AG94" s="172"/>
      <c r="AH94" s="170"/>
      <c r="AI94" s="170" t="s">
        <v>652</v>
      </c>
      <c r="AJ94" s="170" t="s">
        <v>50</v>
      </c>
      <c r="AK94" s="170" t="s">
        <v>580</v>
      </c>
      <c r="AL94" s="170" t="s">
        <v>50</v>
      </c>
      <c r="AM94" s="170" t="s">
        <v>447</v>
      </c>
      <c r="AN94" s="170" t="s">
        <v>50</v>
      </c>
      <c r="AO94" s="170"/>
      <c r="AP94" s="175"/>
      <c r="AQ94" s="175"/>
      <c r="AR94" s="175">
        <v>1</v>
      </c>
      <c r="AS94" s="175">
        <v>10000</v>
      </c>
      <c r="AT94" s="175">
        <v>1</v>
      </c>
      <c r="AU94" s="175">
        <v>5000</v>
      </c>
      <c r="AV94" s="175"/>
      <c r="AW94" s="175"/>
      <c r="AX94" s="175"/>
      <c r="AY94" s="175"/>
      <c r="AZ94" s="175"/>
      <c r="BA94" s="175"/>
      <c r="BB94" s="175"/>
      <c r="BC94" s="176"/>
      <c r="BD94" s="228">
        <f t="shared" ref="BD94:BD104" si="9">IF(ISBLANK(J94)," ",ROUNDDOWN(YEARFRAC(AD94,(J94)),0))</f>
        <v>40</v>
      </c>
      <c r="BE94" s="76">
        <f ca="1">Validation!H286</f>
        <v>2</v>
      </c>
    </row>
    <row r="95" spans="1:16197" x14ac:dyDescent="0.25">
      <c r="A95" s="4"/>
      <c r="B95" s="168"/>
      <c r="C95" s="169" t="s">
        <v>3591</v>
      </c>
      <c r="D95" s="169" t="s">
        <v>3595</v>
      </c>
      <c r="E95" s="170" t="s">
        <v>37</v>
      </c>
      <c r="F95" s="169" t="s">
        <v>3590</v>
      </c>
      <c r="G95" s="170"/>
      <c r="H95" s="169" t="s">
        <v>3583</v>
      </c>
      <c r="I95" s="169" t="s">
        <v>47</v>
      </c>
      <c r="J95" s="171">
        <v>29116</v>
      </c>
      <c r="K95" s="170"/>
      <c r="L95" s="169"/>
      <c r="M95" s="172"/>
      <c r="N95" s="170"/>
      <c r="O95" s="170"/>
      <c r="P95" s="170"/>
      <c r="Q95" s="170" t="s">
        <v>639</v>
      </c>
      <c r="R95" s="170"/>
      <c r="S95" s="170"/>
      <c r="T95" s="169" t="str">
        <f>IF(IFERROR(VLOOKUP(Members92810[[#This Row],[Subscriber SSN]],$C$13:T94,18,FALSE), "") = 0, "",IFERROR(VLOOKUP(Members92810[[#This Row],[Subscriber SSN]],$C$13:T94,18,FALSE), ""))</f>
        <v>1320 Jefferson Avenue</v>
      </c>
      <c r="U95" s="169" t="str">
        <f>IFERROR(VLOOKUP(Members92810[[#This Row],[Subscriber SSN]],$C$13:U94,19,FALSE), "")</f>
        <v>Apt. 3243</v>
      </c>
      <c r="V95" s="170" t="str">
        <f>IF(IFERROR(VLOOKUP(Members92810[[#This Row],[Subscriber SSN]],$C$13:V94,20,FALSE), "") = 0, "", IFERROR(VLOOKUP(Members92810[[#This Row],[Subscriber SSN]],$C$13:V94,20,FALSE), ""))</f>
        <v>Baton Rouge</v>
      </c>
      <c r="W95" s="169" t="str">
        <f>IF(IFERROR(VLOOKUP(Members92810[[#This Row],[Subscriber SSN]],$C$13:W94,21,FALSE), "") = 0, "", IFERROR(VLOOKUP(Members92810[[#This Row],[Subscriber SSN]],$C$13:W94,21,FALSE), ""))</f>
        <v>LA</v>
      </c>
      <c r="X95" s="169" t="str">
        <f>IF(IFERROR(VLOOKUP(Members92810[[#This Row],[Subscriber SSN]],$C$13:X94,22,FALSE), "") = 0, "", IFERROR(VLOOKUP(Members92810[[#This Row],[Subscriber SSN]],$C$13:X94,22,FALSE), ""))</f>
        <v>70810</v>
      </c>
      <c r="Y95" s="169"/>
      <c r="Z95" s="177"/>
      <c r="AA95" s="170"/>
      <c r="AB95" s="170"/>
      <c r="AC95" s="171"/>
      <c r="AD95" s="174">
        <f t="shared" si="8"/>
        <v>43739</v>
      </c>
      <c r="AE95" s="170"/>
      <c r="AF95" s="170"/>
      <c r="AG95" s="172"/>
      <c r="AH95" s="170"/>
      <c r="AI95" s="170"/>
      <c r="AJ95" s="170"/>
      <c r="AK95" s="170"/>
      <c r="AL95" s="170"/>
      <c r="AM95" s="170"/>
      <c r="AN95" s="170"/>
      <c r="AO95" s="170"/>
      <c r="AP95" s="175"/>
      <c r="AQ95" s="175"/>
      <c r="AR95" s="175"/>
      <c r="AS95" s="175"/>
      <c r="AT95" s="175"/>
      <c r="AU95" s="175"/>
      <c r="AV95" s="175"/>
      <c r="AW95" s="175"/>
      <c r="AX95" s="175"/>
      <c r="AY95" s="175"/>
      <c r="AZ95" s="175"/>
      <c r="BA95" s="175"/>
      <c r="BB95" s="175"/>
      <c r="BC95" s="176"/>
      <c r="BD95" s="228">
        <f t="shared" si="9"/>
        <v>40</v>
      </c>
      <c r="BE95" s="76">
        <f ca="1">Validation!H287</f>
        <v>2</v>
      </c>
    </row>
    <row r="96" spans="1:16197" x14ac:dyDescent="0.25">
      <c r="A96" s="4"/>
      <c r="B96" s="168" t="s">
        <v>3574</v>
      </c>
      <c r="C96" s="169" t="s">
        <v>3596</v>
      </c>
      <c r="D96" s="169"/>
      <c r="E96" s="170"/>
      <c r="F96" s="169" t="s">
        <v>3597</v>
      </c>
      <c r="G96" s="170" t="s">
        <v>3598</v>
      </c>
      <c r="H96" s="169" t="s">
        <v>3599</v>
      </c>
      <c r="I96" s="169" t="s">
        <v>47</v>
      </c>
      <c r="J96" s="171">
        <v>35595</v>
      </c>
      <c r="K96" s="170"/>
      <c r="L96" s="169" t="s">
        <v>39</v>
      </c>
      <c r="M96" s="172"/>
      <c r="N96" s="170"/>
      <c r="O96" s="170"/>
      <c r="P96" s="170"/>
      <c r="Q96" s="170"/>
      <c r="R96" s="170"/>
      <c r="S96" s="170"/>
      <c r="T96" s="169" t="s">
        <v>3600</v>
      </c>
      <c r="U96" s="169" t="str">
        <f>IFERROR(VLOOKUP(Members92810[[#This Row],[Subscriber SSN]],$C$13:U95,19,FALSE), "")</f>
        <v/>
      </c>
      <c r="V96" s="170" t="s">
        <v>3578</v>
      </c>
      <c r="W96" s="169" t="s">
        <v>460</v>
      </c>
      <c r="X96" s="169" t="s">
        <v>3601</v>
      </c>
      <c r="Y96" s="169" t="s">
        <v>3602</v>
      </c>
      <c r="Z96" s="173" t="s">
        <v>3603</v>
      </c>
      <c r="AA96" s="170"/>
      <c r="AB96" s="170"/>
      <c r="AC96" s="171">
        <v>43435</v>
      </c>
      <c r="AD96" s="174">
        <f t="shared" si="8"/>
        <v>43739</v>
      </c>
      <c r="AE96" s="170" t="s">
        <v>3586</v>
      </c>
      <c r="AF96" s="170"/>
      <c r="AG96" s="172"/>
      <c r="AH96" s="170"/>
      <c r="AI96" s="170" t="s">
        <v>652</v>
      </c>
      <c r="AJ96" s="170" t="s">
        <v>51</v>
      </c>
      <c r="AK96" s="170" t="s">
        <v>580</v>
      </c>
      <c r="AL96" s="170" t="s">
        <v>51</v>
      </c>
      <c r="AM96" s="170" t="s">
        <v>447</v>
      </c>
      <c r="AN96" s="170" t="s">
        <v>51</v>
      </c>
      <c r="AO96" s="170"/>
      <c r="AP96" s="175"/>
      <c r="AQ96" s="175"/>
      <c r="AR96" s="175">
        <v>1</v>
      </c>
      <c r="AS96" s="175">
        <v>10000</v>
      </c>
      <c r="AT96" s="175" t="s">
        <v>48</v>
      </c>
      <c r="AU96" s="175">
        <v>5000</v>
      </c>
      <c r="AV96" s="175" t="s">
        <v>3636</v>
      </c>
      <c r="AW96" s="175"/>
      <c r="AX96" s="175"/>
      <c r="AY96" s="175"/>
      <c r="AZ96" s="175"/>
      <c r="BA96" s="175"/>
      <c r="BB96" s="175"/>
      <c r="BC96" s="176"/>
      <c r="BD96" s="228">
        <f t="shared" si="9"/>
        <v>22</v>
      </c>
      <c r="BE96" s="76">
        <f ca="1">Validation!H288</f>
        <v>2</v>
      </c>
    </row>
    <row r="97" spans="1:57" x14ac:dyDescent="0.25">
      <c r="A97" s="4"/>
      <c r="B97" s="168"/>
      <c r="C97" s="169" t="s">
        <v>3596</v>
      </c>
      <c r="D97" s="169" t="s">
        <v>3604</v>
      </c>
      <c r="E97" s="170" t="s">
        <v>619</v>
      </c>
      <c r="F97" s="169" t="s">
        <v>3605</v>
      </c>
      <c r="G97" s="170"/>
      <c r="H97" s="169" t="s">
        <v>3599</v>
      </c>
      <c r="I97" s="169" t="s">
        <v>46</v>
      </c>
      <c r="J97" s="171">
        <v>39184</v>
      </c>
      <c r="K97" s="170"/>
      <c r="L97" s="169"/>
      <c r="M97" s="172"/>
      <c r="N97" s="170"/>
      <c r="O97" s="170"/>
      <c r="P97" s="170"/>
      <c r="Q97" s="170"/>
      <c r="R97" s="170"/>
      <c r="S97" s="170"/>
      <c r="T97" s="169" t="str">
        <f>IF(IFERROR(VLOOKUP(Members92810[[#This Row],[Subscriber SSN]],$C$13:T96,18,FALSE), "") = 0, "",IFERROR(VLOOKUP(Members92810[[#This Row],[Subscriber SSN]],$C$13:T96,18,FALSE), ""))</f>
        <v>604 Adams Avenue</v>
      </c>
      <c r="U97" s="169" t="str">
        <f>IFERROR(VLOOKUP(Members92810[[#This Row],[Subscriber SSN]],$C$13:U96,19,FALSE), "")</f>
        <v/>
      </c>
      <c r="V97" s="170" t="str">
        <f>IF(IFERROR(VLOOKUP(Members92810[[#This Row],[Subscriber SSN]],$C$13:V96,20,FALSE), "") = 0, "", IFERROR(VLOOKUP(Members92810[[#This Row],[Subscriber SSN]],$C$13:V96,20,FALSE), ""))</f>
        <v>Baton Rouge</v>
      </c>
      <c r="W97" s="169" t="str">
        <f>IF(IFERROR(VLOOKUP(Members92810[[#This Row],[Subscriber SSN]],$C$13:W96,21,FALSE), "") = 0, "", IFERROR(VLOOKUP(Members92810[[#This Row],[Subscriber SSN]],$C$13:W96,21,FALSE), ""))</f>
        <v>LA</v>
      </c>
      <c r="X97" s="169" t="str">
        <f>IF(IFERROR(VLOOKUP(Members92810[[#This Row],[Subscriber SSN]],$C$13:X96,22,FALSE), "") = 0, "", IFERROR(VLOOKUP(Members92810[[#This Row],[Subscriber SSN]],$C$13:X96,22,FALSE), ""))</f>
        <v>70807</v>
      </c>
      <c r="Y97" s="169"/>
      <c r="Z97" s="177"/>
      <c r="AA97" s="170"/>
      <c r="AB97" s="170"/>
      <c r="AC97" s="171"/>
      <c r="AD97" s="174">
        <f t="shared" si="8"/>
        <v>43739</v>
      </c>
      <c r="AE97" s="170"/>
      <c r="AF97" s="170"/>
      <c r="AG97" s="172"/>
      <c r="AH97" s="170"/>
      <c r="AI97" s="170"/>
      <c r="AJ97" s="170"/>
      <c r="AK97" s="170"/>
      <c r="AL97" s="170"/>
      <c r="AM97" s="170"/>
      <c r="AN97" s="170"/>
      <c r="AO97" s="170"/>
      <c r="AP97" s="175"/>
      <c r="AQ97" s="175"/>
      <c r="AR97" s="175"/>
      <c r="AS97" s="175"/>
      <c r="AT97" s="175"/>
      <c r="AU97" s="175"/>
      <c r="AV97" s="175"/>
      <c r="AW97" s="175"/>
      <c r="AX97" s="175"/>
      <c r="AY97" s="175"/>
      <c r="AZ97" s="175"/>
      <c r="BA97" s="175"/>
      <c r="BB97" s="175"/>
      <c r="BC97" s="176"/>
      <c r="BD97" s="228">
        <f t="shared" si="9"/>
        <v>12</v>
      </c>
      <c r="BE97" s="76">
        <f ca="1">Validation!H289</f>
        <v>2</v>
      </c>
    </row>
    <row r="98" spans="1:57" x14ac:dyDescent="0.25">
      <c r="A98" s="4"/>
      <c r="B98" s="168"/>
      <c r="C98" s="169" t="s">
        <v>3596</v>
      </c>
      <c r="D98" s="169" t="s">
        <v>3606</v>
      </c>
      <c r="E98" s="170" t="s">
        <v>619</v>
      </c>
      <c r="F98" s="169" t="s">
        <v>3607</v>
      </c>
      <c r="G98" s="170"/>
      <c r="H98" s="169" t="s">
        <v>3599</v>
      </c>
      <c r="I98" s="169" t="s">
        <v>47</v>
      </c>
      <c r="J98" s="171">
        <v>42996</v>
      </c>
      <c r="K98" s="170"/>
      <c r="L98" s="169"/>
      <c r="M98" s="172"/>
      <c r="N98" s="170"/>
      <c r="O98" s="170"/>
      <c r="P98" s="170"/>
      <c r="Q98" s="170"/>
      <c r="R98" s="170"/>
      <c r="S98" s="170"/>
      <c r="T98" s="169" t="str">
        <f>IF(IFERROR(VLOOKUP(Members92810[[#This Row],[Subscriber SSN]],$C$13:T97,18,FALSE), "") = 0, "",IFERROR(VLOOKUP(Members92810[[#This Row],[Subscriber SSN]],$C$13:T97,18,FALSE), ""))</f>
        <v>604 Adams Avenue</v>
      </c>
      <c r="U98" s="169" t="str">
        <f>IFERROR(VLOOKUP(Members92810[[#This Row],[Subscriber SSN]],$C$13:U97,19,FALSE), "")</f>
        <v/>
      </c>
      <c r="V98" s="170" t="str">
        <f>IF(IFERROR(VLOOKUP(Members92810[[#This Row],[Subscriber SSN]],$C$13:V97,20,FALSE), "") = 0, "", IFERROR(VLOOKUP(Members92810[[#This Row],[Subscriber SSN]],$C$13:V97,20,FALSE), ""))</f>
        <v>Baton Rouge</v>
      </c>
      <c r="W98" s="169" t="str">
        <f>IF(IFERROR(VLOOKUP(Members92810[[#This Row],[Subscriber SSN]],$C$13:W97,21,FALSE), "") = 0, "", IFERROR(VLOOKUP(Members92810[[#This Row],[Subscriber SSN]],$C$13:W97,21,FALSE), ""))</f>
        <v>LA</v>
      </c>
      <c r="X98" s="169" t="str">
        <f>IF(IFERROR(VLOOKUP(Members92810[[#This Row],[Subscriber SSN]],$C$13:X97,22,FALSE), "") = 0, "", IFERROR(VLOOKUP(Members92810[[#This Row],[Subscriber SSN]],$C$13:X97,22,FALSE), ""))</f>
        <v>70807</v>
      </c>
      <c r="Y98" s="169"/>
      <c r="Z98" s="177"/>
      <c r="AA98" s="170"/>
      <c r="AB98" s="170"/>
      <c r="AC98" s="171"/>
      <c r="AD98" s="174">
        <f t="shared" si="8"/>
        <v>43739</v>
      </c>
      <c r="AE98" s="170"/>
      <c r="AF98" s="170"/>
      <c r="AG98" s="172"/>
      <c r="AH98" s="170"/>
      <c r="AI98" s="170"/>
      <c r="AJ98" s="170"/>
      <c r="AK98" s="170"/>
      <c r="AL98" s="170"/>
      <c r="AM98" s="170"/>
      <c r="AN98" s="170"/>
      <c r="AO98" s="170"/>
      <c r="AP98" s="175"/>
      <c r="AQ98" s="175"/>
      <c r="AR98" s="175"/>
      <c r="AS98" s="175"/>
      <c r="AT98" s="175"/>
      <c r="AU98" s="175"/>
      <c r="AV98" s="175"/>
      <c r="AW98" s="175"/>
      <c r="AX98" s="175"/>
      <c r="AY98" s="175"/>
      <c r="AZ98" s="175"/>
      <c r="BA98" s="175"/>
      <c r="BB98" s="175"/>
      <c r="BC98" s="176"/>
      <c r="BD98" s="228">
        <f t="shared" si="9"/>
        <v>2</v>
      </c>
      <c r="BE98" s="76">
        <f ca="1">Validation!H290</f>
        <v>2</v>
      </c>
    </row>
    <row r="99" spans="1:57" x14ac:dyDescent="0.25">
      <c r="A99" s="4"/>
      <c r="B99" s="168" t="s">
        <v>3574</v>
      </c>
      <c r="C99" s="169" t="s">
        <v>3608</v>
      </c>
      <c r="D99" s="169"/>
      <c r="E99" s="170"/>
      <c r="F99" s="169" t="s">
        <v>3609</v>
      </c>
      <c r="G99" s="170" t="s">
        <v>3618</v>
      </c>
      <c r="H99" s="169" t="s">
        <v>3610</v>
      </c>
      <c r="I99" s="169" t="s">
        <v>46</v>
      </c>
      <c r="J99" s="171">
        <v>27897</v>
      </c>
      <c r="K99" s="170"/>
      <c r="L99" s="169" t="s">
        <v>39</v>
      </c>
      <c r="M99" s="172"/>
      <c r="N99" s="170"/>
      <c r="O99" s="170"/>
      <c r="P99" s="170"/>
      <c r="Q99" s="170" t="s">
        <v>639</v>
      </c>
      <c r="R99" s="170"/>
      <c r="S99" s="170"/>
      <c r="T99" s="169" t="s">
        <v>3613</v>
      </c>
      <c r="U99" s="169" t="str">
        <f>IFERROR(VLOOKUP(Members92810[[#This Row],[Subscriber SSN]],$C$13:U98,19,FALSE), "")</f>
        <v/>
      </c>
      <c r="V99" s="170" t="s">
        <v>3578</v>
      </c>
      <c r="W99" s="169" t="s">
        <v>460</v>
      </c>
      <c r="X99" s="169" t="s">
        <v>3614</v>
      </c>
      <c r="Y99" s="169" t="s">
        <v>3615</v>
      </c>
      <c r="Z99" s="173" t="s">
        <v>3616</v>
      </c>
      <c r="AA99" s="170"/>
      <c r="AB99" s="170"/>
      <c r="AC99" s="171">
        <v>43101</v>
      </c>
      <c r="AD99" s="174">
        <f t="shared" si="8"/>
        <v>43739</v>
      </c>
      <c r="AE99" s="170" t="s">
        <v>3586</v>
      </c>
      <c r="AF99" s="170"/>
      <c r="AG99" s="172"/>
      <c r="AH99" s="170"/>
      <c r="AI99" s="170" t="s">
        <v>652</v>
      </c>
      <c r="AJ99" s="170" t="s">
        <v>52</v>
      </c>
      <c r="AK99" s="170" t="s">
        <v>580</v>
      </c>
      <c r="AL99" s="170" t="s">
        <v>52</v>
      </c>
      <c r="AM99" s="170" t="s">
        <v>447</v>
      </c>
      <c r="AN99" s="170" t="s">
        <v>52</v>
      </c>
      <c r="AO99" s="170"/>
      <c r="AP99" s="175"/>
      <c r="AQ99" s="175"/>
      <c r="AR99" s="175">
        <v>1</v>
      </c>
      <c r="AS99" s="175">
        <v>10000</v>
      </c>
      <c r="AT99" s="175">
        <v>1</v>
      </c>
      <c r="AU99" s="175">
        <v>5000</v>
      </c>
      <c r="AV99" s="175" t="s">
        <v>3636</v>
      </c>
      <c r="AW99" s="175"/>
      <c r="AX99" s="175"/>
      <c r="AY99" s="175"/>
      <c r="AZ99" s="175"/>
      <c r="BA99" s="175"/>
      <c r="BB99" s="175"/>
      <c r="BC99" s="176"/>
      <c r="BD99" s="228">
        <f t="shared" si="9"/>
        <v>43</v>
      </c>
      <c r="BE99" s="76">
        <f ca="1">Validation!H291</f>
        <v>2</v>
      </c>
    </row>
    <row r="100" spans="1:57" x14ac:dyDescent="0.25">
      <c r="A100" s="4"/>
      <c r="B100" s="168"/>
      <c r="C100" s="169" t="s">
        <v>3608</v>
      </c>
      <c r="D100" s="169" t="s">
        <v>3611</v>
      </c>
      <c r="E100" s="170" t="s">
        <v>37</v>
      </c>
      <c r="F100" s="169" t="s">
        <v>3612</v>
      </c>
      <c r="G100" s="170"/>
      <c r="H100" s="169" t="s">
        <v>3621</v>
      </c>
      <c r="I100" s="169" t="s">
        <v>47</v>
      </c>
      <c r="J100" s="171">
        <v>27132</v>
      </c>
      <c r="K100" s="170"/>
      <c r="L100" s="169"/>
      <c r="M100" s="172"/>
      <c r="N100" s="170" t="s">
        <v>3622</v>
      </c>
      <c r="O100" s="170"/>
      <c r="P100" s="170"/>
      <c r="Q100" s="170" t="s">
        <v>639</v>
      </c>
      <c r="R100" s="170"/>
      <c r="S100" s="170"/>
      <c r="T100" s="169" t="str">
        <f>IF(IFERROR(VLOOKUP(Members92810[[#This Row],[Subscriber SSN]],$C$13:T99,18,FALSE), "") = 0, "",IFERROR(VLOOKUP(Members92810[[#This Row],[Subscriber SSN]],$C$13:T99,18,FALSE), ""))</f>
        <v>1231 Dumas Drive</v>
      </c>
      <c r="U100" s="169" t="str">
        <f>IFERROR(VLOOKUP(Members92810[[#This Row],[Subscriber SSN]],$C$13:U99,19,FALSE), "")</f>
        <v/>
      </c>
      <c r="V100" s="170" t="str">
        <f>IF(IFERROR(VLOOKUP(Members92810[[#This Row],[Subscriber SSN]],$C$13:V99,20,FALSE), "") = 0, "", IFERROR(VLOOKUP(Members92810[[#This Row],[Subscriber SSN]],$C$13:V99,20,FALSE), ""))</f>
        <v>Baton Rouge</v>
      </c>
      <c r="W100" s="169" t="str">
        <f>IF(IFERROR(VLOOKUP(Members92810[[#This Row],[Subscriber SSN]],$C$13:W99,21,FALSE), "") = 0, "", IFERROR(VLOOKUP(Members92810[[#This Row],[Subscriber SSN]],$C$13:W99,21,FALSE), ""))</f>
        <v>LA</v>
      </c>
      <c r="X100" s="169" t="str">
        <f>IF(IFERROR(VLOOKUP(Members92810[[#This Row],[Subscriber SSN]],$C$13:X99,22,FALSE), "") = 0, "", IFERROR(VLOOKUP(Members92810[[#This Row],[Subscriber SSN]],$C$13:X99,22,FALSE), ""))</f>
        <v>70809</v>
      </c>
      <c r="Y100" s="169"/>
      <c r="Z100" s="177"/>
      <c r="AA100" s="170"/>
      <c r="AB100" s="170"/>
      <c r="AC100" s="171"/>
      <c r="AD100" s="174">
        <f t="shared" si="8"/>
        <v>43739</v>
      </c>
      <c r="AE100" s="170"/>
      <c r="AF100" s="170"/>
      <c r="AG100" s="172"/>
      <c r="AH100" s="170"/>
      <c r="AI100" s="170"/>
      <c r="AJ100" s="170"/>
      <c r="AK100" s="170"/>
      <c r="AL100" s="170"/>
      <c r="AM100" s="170"/>
      <c r="AN100" s="170"/>
      <c r="AO100" s="170"/>
      <c r="AP100" s="175"/>
      <c r="AQ100" s="175"/>
      <c r="AR100" s="175"/>
      <c r="AS100" s="175"/>
      <c r="AT100" s="175"/>
      <c r="AU100" s="175"/>
      <c r="AV100" s="175"/>
      <c r="AW100" s="175"/>
      <c r="AX100" s="175"/>
      <c r="AY100" s="175"/>
      <c r="AZ100" s="175"/>
      <c r="BA100" s="175"/>
      <c r="BB100" s="175"/>
      <c r="BC100" s="176"/>
      <c r="BD100" s="228">
        <f t="shared" si="9"/>
        <v>45</v>
      </c>
      <c r="BE100" s="76">
        <f ca="1">Validation!H292</f>
        <v>2</v>
      </c>
    </row>
    <row r="101" spans="1:57" x14ac:dyDescent="0.25">
      <c r="A101" s="4"/>
      <c r="B101" s="168"/>
      <c r="C101" s="169" t="s">
        <v>3608</v>
      </c>
      <c r="D101" s="169" t="s">
        <v>3617</v>
      </c>
      <c r="E101" s="170" t="s">
        <v>619</v>
      </c>
      <c r="F101" s="169" t="s">
        <v>3609</v>
      </c>
      <c r="G101" s="170" t="s">
        <v>3618</v>
      </c>
      <c r="H101" s="169" t="s">
        <v>3619</v>
      </c>
      <c r="I101" s="169" t="s">
        <v>46</v>
      </c>
      <c r="J101" s="171">
        <v>39611</v>
      </c>
      <c r="K101" s="170"/>
      <c r="L101" s="169"/>
      <c r="M101" s="172"/>
      <c r="N101" s="170"/>
      <c r="O101" s="170"/>
      <c r="P101" s="170"/>
      <c r="Q101" s="170" t="s">
        <v>639</v>
      </c>
      <c r="R101" s="170"/>
      <c r="S101" s="170"/>
      <c r="T101" s="169" t="str">
        <f>IF(IFERROR(VLOOKUP(Members92810[[#This Row],[Subscriber SSN]],$C$13:T100,18,FALSE), "") = 0, "",IFERROR(VLOOKUP(Members92810[[#This Row],[Subscriber SSN]],$C$13:T100,18,FALSE), ""))</f>
        <v>1231 Dumas Drive</v>
      </c>
      <c r="U101" s="169" t="str">
        <f>IFERROR(VLOOKUP(Members92810[[#This Row],[Subscriber SSN]],$C$13:U100,19,FALSE), "")</f>
        <v/>
      </c>
      <c r="V101" s="170" t="str">
        <f>IF(IFERROR(VLOOKUP(Members92810[[#This Row],[Subscriber SSN]],$C$13:V100,20,FALSE), "") = 0, "", IFERROR(VLOOKUP(Members92810[[#This Row],[Subscriber SSN]],$C$13:V100,20,FALSE), ""))</f>
        <v>Baton Rouge</v>
      </c>
      <c r="W101" s="169" t="str">
        <f>IF(IFERROR(VLOOKUP(Members92810[[#This Row],[Subscriber SSN]],$C$13:W100,21,FALSE), "") = 0, "", IFERROR(VLOOKUP(Members92810[[#This Row],[Subscriber SSN]],$C$13:W100,21,FALSE), ""))</f>
        <v>LA</v>
      </c>
      <c r="X101" s="169" t="str">
        <f>IF(IFERROR(VLOOKUP(Members92810[[#This Row],[Subscriber SSN]],$C$13:X100,22,FALSE), "") = 0, "", IFERROR(VLOOKUP(Members92810[[#This Row],[Subscriber SSN]],$C$13:X100,22,FALSE), ""))</f>
        <v>70809</v>
      </c>
      <c r="Y101" s="169"/>
      <c r="Z101" s="177"/>
      <c r="AA101" s="170"/>
      <c r="AB101" s="170"/>
      <c r="AC101" s="171"/>
      <c r="AD101" s="174">
        <f t="shared" si="8"/>
        <v>43739</v>
      </c>
      <c r="AE101" s="170"/>
      <c r="AF101" s="170"/>
      <c r="AG101" s="172"/>
      <c r="AH101" s="170"/>
      <c r="AI101" s="170"/>
      <c r="AJ101" s="170"/>
      <c r="AK101" s="170"/>
      <c r="AL101" s="170"/>
      <c r="AM101" s="170"/>
      <c r="AN101" s="170"/>
      <c r="AO101" s="170"/>
      <c r="AP101" s="175"/>
      <c r="AQ101" s="175"/>
      <c r="AR101" s="175"/>
      <c r="AS101" s="175"/>
      <c r="AT101" s="175"/>
      <c r="AU101" s="175"/>
      <c r="AV101" s="175"/>
      <c r="AW101" s="175"/>
      <c r="AX101" s="175"/>
      <c r="AY101" s="175"/>
      <c r="AZ101" s="175"/>
      <c r="BA101" s="175"/>
      <c r="BB101" s="175"/>
      <c r="BC101" s="176"/>
      <c r="BD101" s="228">
        <f t="shared" si="9"/>
        <v>11</v>
      </c>
      <c r="BE101" s="76">
        <f ca="1">Validation!H293</f>
        <v>2</v>
      </c>
    </row>
    <row r="102" spans="1:57" x14ac:dyDescent="0.25">
      <c r="A102" s="4"/>
      <c r="B102" s="168"/>
      <c r="C102" s="169" t="s">
        <v>3608</v>
      </c>
      <c r="D102" s="169" t="s">
        <v>3620</v>
      </c>
      <c r="E102" s="170" t="s">
        <v>615</v>
      </c>
      <c r="F102" s="169" t="s">
        <v>3623</v>
      </c>
      <c r="G102" s="170"/>
      <c r="H102" s="169" t="s">
        <v>3621</v>
      </c>
      <c r="I102" s="169" t="s">
        <v>47</v>
      </c>
      <c r="J102" s="171">
        <v>38085</v>
      </c>
      <c r="K102" s="170"/>
      <c r="L102" s="169"/>
      <c r="M102" s="172"/>
      <c r="N102" s="170" t="s">
        <v>615</v>
      </c>
      <c r="O102" s="170"/>
      <c r="P102" s="170"/>
      <c r="Q102" s="170" t="s">
        <v>639</v>
      </c>
      <c r="R102" s="170"/>
      <c r="S102" s="170"/>
      <c r="T102" s="169" t="str">
        <f>IF(IFERROR(VLOOKUP(Members92810[[#This Row],[Subscriber SSN]],$C$13:T101,18,FALSE), "") = 0, "",IFERROR(VLOOKUP(Members92810[[#This Row],[Subscriber SSN]],$C$13:T101,18,FALSE), ""))</f>
        <v>1231 Dumas Drive</v>
      </c>
      <c r="U102" s="169" t="str">
        <f>IFERROR(VLOOKUP(Members92810[[#This Row],[Subscriber SSN]],$C$13:U101,19,FALSE), "")</f>
        <v/>
      </c>
      <c r="V102" s="170" t="str">
        <f>IF(IFERROR(VLOOKUP(Members92810[[#This Row],[Subscriber SSN]],$C$13:V101,20,FALSE), "") = 0, "", IFERROR(VLOOKUP(Members92810[[#This Row],[Subscriber SSN]],$C$13:V101,20,FALSE), ""))</f>
        <v>Baton Rouge</v>
      </c>
      <c r="W102" s="169" t="str">
        <f>IF(IFERROR(VLOOKUP(Members92810[[#This Row],[Subscriber SSN]],$C$13:W101,21,FALSE), "") = 0, "", IFERROR(VLOOKUP(Members92810[[#This Row],[Subscriber SSN]],$C$13:W101,21,FALSE), ""))</f>
        <v>LA</v>
      </c>
      <c r="X102" s="169" t="str">
        <f>IF(IFERROR(VLOOKUP(Members92810[[#This Row],[Subscriber SSN]],$C$13:X101,22,FALSE), "") = 0, "", IFERROR(VLOOKUP(Members92810[[#This Row],[Subscriber SSN]],$C$13:X101,22,FALSE), ""))</f>
        <v>70809</v>
      </c>
      <c r="Y102" s="169"/>
      <c r="Z102" s="177"/>
      <c r="AA102" s="170"/>
      <c r="AB102" s="170"/>
      <c r="AC102" s="171"/>
      <c r="AD102" s="174">
        <f t="shared" si="8"/>
        <v>43739</v>
      </c>
      <c r="AE102" s="170"/>
      <c r="AF102" s="170"/>
      <c r="AG102" s="172"/>
      <c r="AH102" s="170"/>
      <c r="AI102" s="170"/>
      <c r="AJ102" s="170"/>
      <c r="AK102" s="170"/>
      <c r="AL102" s="170"/>
      <c r="AM102" s="170"/>
      <c r="AN102" s="170"/>
      <c r="AO102" s="170"/>
      <c r="AP102" s="175"/>
      <c r="AQ102" s="175"/>
      <c r="AR102" s="175"/>
      <c r="AS102" s="175"/>
      <c r="AT102" s="175"/>
      <c r="AU102" s="175"/>
      <c r="AV102" s="175"/>
      <c r="AW102" s="175"/>
      <c r="AX102" s="175"/>
      <c r="AY102" s="175"/>
      <c r="AZ102" s="175"/>
      <c r="BA102" s="175"/>
      <c r="BB102" s="175"/>
      <c r="BC102" s="176"/>
      <c r="BD102" s="228">
        <f t="shared" si="9"/>
        <v>15</v>
      </c>
      <c r="BE102" s="76">
        <f ca="1">Validation!H294</f>
        <v>2</v>
      </c>
    </row>
    <row r="103" spans="1:57" x14ac:dyDescent="0.25">
      <c r="A103" s="4"/>
      <c r="B103" s="168"/>
      <c r="C103" s="169"/>
      <c r="D103" s="169"/>
      <c r="E103" s="170"/>
      <c r="F103" s="169" t="s">
        <v>3624</v>
      </c>
      <c r="G103" s="170"/>
      <c r="H103" s="169" t="s">
        <v>3625</v>
      </c>
      <c r="I103" s="169"/>
      <c r="J103" s="171"/>
      <c r="K103" s="170"/>
      <c r="L103" s="169"/>
      <c r="M103" s="172"/>
      <c r="N103" s="170"/>
      <c r="O103" s="170"/>
      <c r="P103" s="170"/>
      <c r="Q103" s="170" t="s">
        <v>58</v>
      </c>
      <c r="R103" s="170"/>
      <c r="S103" s="170"/>
      <c r="T103" s="169" t="str">
        <f>IF(IFERROR(VLOOKUP(Members92810[[#This Row],[Subscriber SSN]],$C$13:T102,18,FALSE), "") = 0, "",IFERROR(VLOOKUP(Members92810[[#This Row],[Subscriber SSN]],$C$13:T102,18,FALSE), ""))</f>
        <v/>
      </c>
      <c r="U103" s="169" t="str">
        <f>IFERROR(VLOOKUP(Members92810[[#This Row],[Subscriber SSN]],$C$13:U102,19,FALSE), "")</f>
        <v/>
      </c>
      <c r="V103" s="170" t="str">
        <f>IF(IFERROR(VLOOKUP(Members92810[[#This Row],[Subscriber SSN]],$C$13:V102,20,FALSE), "") = 0, "", IFERROR(VLOOKUP(Members92810[[#This Row],[Subscriber SSN]],$C$13:V102,20,FALSE), ""))</f>
        <v/>
      </c>
      <c r="W103" s="169" t="str">
        <f>IF(IFERROR(VLOOKUP(Members92810[[#This Row],[Subscriber SSN]],$C$13:W102,21,FALSE), "") = 0, "", IFERROR(VLOOKUP(Members92810[[#This Row],[Subscriber SSN]],$C$13:W102,21,FALSE), ""))</f>
        <v/>
      </c>
      <c r="X103" s="169" t="str">
        <f>IF(IFERROR(VLOOKUP(Members92810[[#This Row],[Subscriber SSN]],$C$13:X102,22,FALSE), "") = 0, "", IFERROR(VLOOKUP(Members92810[[#This Row],[Subscriber SSN]],$C$13:X102,22,FALSE), ""))</f>
        <v/>
      </c>
      <c r="Y103" s="169"/>
      <c r="Z103" s="177"/>
      <c r="AA103" s="170"/>
      <c r="AB103" s="170"/>
      <c r="AC103" s="171"/>
      <c r="AD103" s="174">
        <f t="shared" si="8"/>
        <v>43739</v>
      </c>
      <c r="AE103" s="170"/>
      <c r="AF103" s="170"/>
      <c r="AG103" s="172"/>
      <c r="AH103" s="170"/>
      <c r="AI103" s="170"/>
      <c r="AJ103" s="170" t="s">
        <v>607</v>
      </c>
      <c r="AK103" s="170" t="s">
        <v>580</v>
      </c>
      <c r="AL103" s="170" t="s">
        <v>49</v>
      </c>
      <c r="AM103" s="170" t="s">
        <v>447</v>
      </c>
      <c r="AN103" s="170" t="s">
        <v>49</v>
      </c>
      <c r="AO103" s="170"/>
      <c r="AP103" s="175"/>
      <c r="AQ103" s="175"/>
      <c r="AR103" s="175">
        <v>1</v>
      </c>
      <c r="AS103" s="175">
        <v>10000</v>
      </c>
      <c r="AT103" s="175" t="s">
        <v>48</v>
      </c>
      <c r="AU103" s="175"/>
      <c r="AV103" s="175" t="s">
        <v>48</v>
      </c>
      <c r="AW103" s="175"/>
      <c r="AX103" s="175"/>
      <c r="AY103" s="175"/>
      <c r="AZ103" s="175"/>
      <c r="BA103" s="175"/>
      <c r="BB103" s="175"/>
      <c r="BC103" s="176"/>
      <c r="BD103" s="228" t="str">
        <f t="shared" si="9"/>
        <v xml:space="preserve"> </v>
      </c>
      <c r="BE103" s="76">
        <f ca="1">Validation!H295</f>
        <v>2</v>
      </c>
    </row>
    <row r="104" spans="1:57" x14ac:dyDescent="0.25">
      <c r="A104" s="4"/>
      <c r="B104" s="168"/>
      <c r="C104" s="169"/>
      <c r="D104" s="169"/>
      <c r="E104" s="170"/>
      <c r="F104" s="169"/>
      <c r="G104" s="170"/>
      <c r="H104" s="169"/>
      <c r="I104" s="169"/>
      <c r="J104" s="171"/>
      <c r="K104" s="170"/>
      <c r="L104" s="169"/>
      <c r="M104" s="172"/>
      <c r="N104" s="170"/>
      <c r="O104" s="170"/>
      <c r="P104" s="170"/>
      <c r="Q104" s="170"/>
      <c r="R104" s="170"/>
      <c r="S104" s="170"/>
      <c r="T104" s="169" t="str">
        <f>IF(IFERROR(VLOOKUP(Members92810[[#This Row],[Subscriber SSN]],$C$13:T103,18,FALSE), "") = 0, "",IFERROR(VLOOKUP(Members92810[[#This Row],[Subscriber SSN]],$C$13:T103,18,FALSE), ""))</f>
        <v/>
      </c>
      <c r="U104" s="169" t="str">
        <f>IFERROR(VLOOKUP(Members92810[[#This Row],[Subscriber SSN]],$C$13:U103,19,FALSE), "")</f>
        <v/>
      </c>
      <c r="V104" s="170" t="str">
        <f>IF(IFERROR(VLOOKUP(Members92810[[#This Row],[Subscriber SSN]],$C$13:V103,20,FALSE), "") = 0, "", IFERROR(VLOOKUP(Members92810[[#This Row],[Subscriber SSN]],$C$13:V103,20,FALSE), ""))</f>
        <v/>
      </c>
      <c r="W104" s="169" t="str">
        <f>IF(IFERROR(VLOOKUP(Members92810[[#This Row],[Subscriber SSN]],$C$13:W103,21,FALSE), "") = 0, "", IFERROR(VLOOKUP(Members92810[[#This Row],[Subscriber SSN]],$C$13:W103,21,FALSE), ""))</f>
        <v/>
      </c>
      <c r="X104" s="169" t="str">
        <f>IF(IFERROR(VLOOKUP(Members92810[[#This Row],[Subscriber SSN]],$C$13:X103,22,FALSE), "") = 0, "", IFERROR(VLOOKUP(Members92810[[#This Row],[Subscriber SSN]],$C$13:X103,22,FALSE), ""))</f>
        <v/>
      </c>
      <c r="Y104" s="169"/>
      <c r="Z104" s="177"/>
      <c r="AA104" s="170"/>
      <c r="AB104" s="170"/>
      <c r="AC104" s="171"/>
      <c r="AD104" s="174">
        <f t="shared" si="8"/>
        <v>43739</v>
      </c>
      <c r="AE104" s="170"/>
      <c r="AF104" s="170"/>
      <c r="AG104" s="172"/>
      <c r="AH104" s="170"/>
      <c r="AI104" s="170"/>
      <c r="AJ104" s="170"/>
      <c r="AK104" s="170"/>
      <c r="AL104" s="170"/>
      <c r="AM104" s="170"/>
      <c r="AN104" s="170"/>
      <c r="AO104" s="170"/>
      <c r="AP104" s="175"/>
      <c r="AQ104" s="175"/>
      <c r="AR104" s="175"/>
      <c r="AS104" s="175"/>
      <c r="AT104" s="175"/>
      <c r="AU104" s="175"/>
      <c r="AV104" s="175"/>
      <c r="AW104" s="175"/>
      <c r="AX104" s="175"/>
      <c r="AY104" s="175"/>
      <c r="AZ104" s="175"/>
      <c r="BA104" s="175"/>
      <c r="BB104" s="175"/>
      <c r="BC104" s="176"/>
      <c r="BD104" s="230" t="str">
        <f t="shared" si="9"/>
        <v xml:space="preserve"> </v>
      </c>
      <c r="BE104" s="76">
        <f ca="1">Validation!H296</f>
        <v>2</v>
      </c>
    </row>
    <row r="107" spans="1:57" ht="30" customHeight="1" x14ac:dyDescent="0.25">
      <c r="A107" s="271" t="s">
        <v>3747</v>
      </c>
      <c r="B107" s="271"/>
      <c r="C107" s="271"/>
      <c r="D107" s="271"/>
      <c r="E107" s="271"/>
      <c r="F107" s="271"/>
      <c r="G107" s="271"/>
      <c r="H107" s="271"/>
      <c r="I107" s="271"/>
      <c r="J107" s="271"/>
      <c r="K107" s="271"/>
      <c r="L107" s="271"/>
      <c r="M107" s="271"/>
      <c r="N107" s="271"/>
      <c r="O107" s="271"/>
      <c r="P107" s="271"/>
      <c r="Q107" s="271"/>
      <c r="R107" s="271"/>
      <c r="S107" s="271"/>
    </row>
  </sheetData>
  <sheetProtection algorithmName="SHA-512" hashValue="3hIypMG6E6EJgdcuCHzZDr9MWu6A++oHbJsQtxQnFUwzUtQrI40j/Wal7rtjT0whUZ7no8MCrprDVRzBG8dgLA==" saltValue="ARXigAR/QDEp0AEePEkxtA==" spinCount="100000" sheet="1" objects="1" scenarios="1"/>
  <mergeCells count="5091">
    <mergeCell ref="A107:S107"/>
    <mergeCell ref="WUX62:WVM62"/>
    <mergeCell ref="WVN62:WWC62"/>
    <mergeCell ref="WWD62:WWS62"/>
    <mergeCell ref="WWT62:WXI62"/>
    <mergeCell ref="WXJ62:WXY62"/>
    <mergeCell ref="B64:C64"/>
    <mergeCell ref="F64:J65"/>
    <mergeCell ref="B65:C65"/>
    <mergeCell ref="B66:C66"/>
    <mergeCell ref="B67:C67"/>
    <mergeCell ref="B68:C68"/>
    <mergeCell ref="AO68:AV68"/>
    <mergeCell ref="AW68:BB68"/>
    <mergeCell ref="WKL62:WLA62"/>
    <mergeCell ref="WLB62:WLQ62"/>
    <mergeCell ref="WLR62:WMG62"/>
    <mergeCell ref="WMH62:WMW62"/>
    <mergeCell ref="WMX62:WNM62"/>
    <mergeCell ref="WNN62:WOC62"/>
    <mergeCell ref="WOD62:WOS62"/>
    <mergeCell ref="WOT62:WPI62"/>
    <mergeCell ref="WPJ62:WPY62"/>
    <mergeCell ref="WPZ62:WQO62"/>
    <mergeCell ref="WQP62:WRE62"/>
    <mergeCell ref="WRF62:WRU62"/>
    <mergeCell ref="WRV62:WSK62"/>
    <mergeCell ref="WSL62:WTA62"/>
    <mergeCell ref="WTB62:WTQ62"/>
    <mergeCell ref="WTR62:WUG62"/>
    <mergeCell ref="WUH62:WUW62"/>
    <mergeCell ref="VZZ62:WAO62"/>
    <mergeCell ref="WAP62:WBE62"/>
    <mergeCell ref="WBF62:WBU62"/>
    <mergeCell ref="WBV62:WCK62"/>
    <mergeCell ref="WCL62:WDA62"/>
    <mergeCell ref="WDB62:WDQ62"/>
    <mergeCell ref="WDR62:WEG62"/>
    <mergeCell ref="WEH62:WEW62"/>
    <mergeCell ref="WEX62:WFM62"/>
    <mergeCell ref="WFN62:WGC62"/>
    <mergeCell ref="WGD62:WGS62"/>
    <mergeCell ref="WGT62:WHI62"/>
    <mergeCell ref="WHJ62:WHY62"/>
    <mergeCell ref="WHZ62:WIO62"/>
    <mergeCell ref="WIP62:WJE62"/>
    <mergeCell ref="WJF62:WJU62"/>
    <mergeCell ref="WJV62:WKK62"/>
    <mergeCell ref="VPN62:VQC62"/>
    <mergeCell ref="VQD62:VQS62"/>
    <mergeCell ref="VQT62:VRI62"/>
    <mergeCell ref="VRJ62:VRY62"/>
    <mergeCell ref="VRZ62:VSO62"/>
    <mergeCell ref="VSP62:VTE62"/>
    <mergeCell ref="VTF62:VTU62"/>
    <mergeCell ref="VTV62:VUK62"/>
    <mergeCell ref="VUL62:VVA62"/>
    <mergeCell ref="VVB62:VVQ62"/>
    <mergeCell ref="VVR62:VWG62"/>
    <mergeCell ref="VWH62:VWW62"/>
    <mergeCell ref="VWX62:VXM62"/>
    <mergeCell ref="VXN62:VYC62"/>
    <mergeCell ref="VYD62:VYS62"/>
    <mergeCell ref="VYT62:VZI62"/>
    <mergeCell ref="VZJ62:VZY62"/>
    <mergeCell ref="VFB62:VFQ62"/>
    <mergeCell ref="VFR62:VGG62"/>
    <mergeCell ref="VGH62:VGW62"/>
    <mergeCell ref="VGX62:VHM62"/>
    <mergeCell ref="VHN62:VIC62"/>
    <mergeCell ref="VID62:VIS62"/>
    <mergeCell ref="VIT62:VJI62"/>
    <mergeCell ref="VJJ62:VJY62"/>
    <mergeCell ref="VJZ62:VKO62"/>
    <mergeCell ref="VKP62:VLE62"/>
    <mergeCell ref="VLF62:VLU62"/>
    <mergeCell ref="VLV62:VMK62"/>
    <mergeCell ref="VML62:VNA62"/>
    <mergeCell ref="VNB62:VNQ62"/>
    <mergeCell ref="VNR62:VOG62"/>
    <mergeCell ref="VOH62:VOW62"/>
    <mergeCell ref="VOX62:VPM62"/>
    <mergeCell ref="UUP62:UVE62"/>
    <mergeCell ref="UVF62:UVU62"/>
    <mergeCell ref="UVV62:UWK62"/>
    <mergeCell ref="UWL62:UXA62"/>
    <mergeCell ref="UXB62:UXQ62"/>
    <mergeCell ref="UXR62:UYG62"/>
    <mergeCell ref="UYH62:UYW62"/>
    <mergeCell ref="UYX62:UZM62"/>
    <mergeCell ref="UZN62:VAC62"/>
    <mergeCell ref="VAD62:VAS62"/>
    <mergeCell ref="VAT62:VBI62"/>
    <mergeCell ref="VBJ62:VBY62"/>
    <mergeCell ref="VBZ62:VCO62"/>
    <mergeCell ref="VCP62:VDE62"/>
    <mergeCell ref="VDF62:VDU62"/>
    <mergeCell ref="VDV62:VEK62"/>
    <mergeCell ref="VEL62:VFA62"/>
    <mergeCell ref="UKD62:UKS62"/>
    <mergeCell ref="UKT62:ULI62"/>
    <mergeCell ref="ULJ62:ULY62"/>
    <mergeCell ref="ULZ62:UMO62"/>
    <mergeCell ref="UMP62:UNE62"/>
    <mergeCell ref="UNF62:UNU62"/>
    <mergeCell ref="UNV62:UOK62"/>
    <mergeCell ref="UOL62:UPA62"/>
    <mergeCell ref="UPB62:UPQ62"/>
    <mergeCell ref="UPR62:UQG62"/>
    <mergeCell ref="UQH62:UQW62"/>
    <mergeCell ref="UQX62:URM62"/>
    <mergeCell ref="URN62:USC62"/>
    <mergeCell ref="USD62:USS62"/>
    <mergeCell ref="UST62:UTI62"/>
    <mergeCell ref="UTJ62:UTY62"/>
    <mergeCell ref="UTZ62:UUO62"/>
    <mergeCell ref="TZR62:UAG62"/>
    <mergeCell ref="UAH62:UAW62"/>
    <mergeCell ref="UAX62:UBM62"/>
    <mergeCell ref="UBN62:UCC62"/>
    <mergeCell ref="UCD62:UCS62"/>
    <mergeCell ref="UCT62:UDI62"/>
    <mergeCell ref="UDJ62:UDY62"/>
    <mergeCell ref="UDZ62:UEO62"/>
    <mergeCell ref="UEP62:UFE62"/>
    <mergeCell ref="UFF62:UFU62"/>
    <mergeCell ref="UFV62:UGK62"/>
    <mergeCell ref="UGL62:UHA62"/>
    <mergeCell ref="UHB62:UHQ62"/>
    <mergeCell ref="UHR62:UIG62"/>
    <mergeCell ref="UIH62:UIW62"/>
    <mergeCell ref="UIX62:UJM62"/>
    <mergeCell ref="UJN62:UKC62"/>
    <mergeCell ref="TPF62:TPU62"/>
    <mergeCell ref="TPV62:TQK62"/>
    <mergeCell ref="TQL62:TRA62"/>
    <mergeCell ref="TRB62:TRQ62"/>
    <mergeCell ref="TRR62:TSG62"/>
    <mergeCell ref="TSH62:TSW62"/>
    <mergeCell ref="TSX62:TTM62"/>
    <mergeCell ref="TTN62:TUC62"/>
    <mergeCell ref="TUD62:TUS62"/>
    <mergeCell ref="TUT62:TVI62"/>
    <mergeCell ref="TVJ62:TVY62"/>
    <mergeCell ref="TVZ62:TWO62"/>
    <mergeCell ref="TWP62:TXE62"/>
    <mergeCell ref="TXF62:TXU62"/>
    <mergeCell ref="TXV62:TYK62"/>
    <mergeCell ref="TYL62:TZA62"/>
    <mergeCell ref="TZB62:TZQ62"/>
    <mergeCell ref="TET62:TFI62"/>
    <mergeCell ref="TFJ62:TFY62"/>
    <mergeCell ref="TFZ62:TGO62"/>
    <mergeCell ref="TGP62:THE62"/>
    <mergeCell ref="THF62:THU62"/>
    <mergeCell ref="THV62:TIK62"/>
    <mergeCell ref="TIL62:TJA62"/>
    <mergeCell ref="TJB62:TJQ62"/>
    <mergeCell ref="TJR62:TKG62"/>
    <mergeCell ref="TKH62:TKW62"/>
    <mergeCell ref="TKX62:TLM62"/>
    <mergeCell ref="TLN62:TMC62"/>
    <mergeCell ref="TMD62:TMS62"/>
    <mergeCell ref="TMT62:TNI62"/>
    <mergeCell ref="TNJ62:TNY62"/>
    <mergeCell ref="TNZ62:TOO62"/>
    <mergeCell ref="TOP62:TPE62"/>
    <mergeCell ref="SUH62:SUW62"/>
    <mergeCell ref="SUX62:SVM62"/>
    <mergeCell ref="SVN62:SWC62"/>
    <mergeCell ref="SWD62:SWS62"/>
    <mergeCell ref="SWT62:SXI62"/>
    <mergeCell ref="SXJ62:SXY62"/>
    <mergeCell ref="SXZ62:SYO62"/>
    <mergeCell ref="SYP62:SZE62"/>
    <mergeCell ref="SZF62:SZU62"/>
    <mergeCell ref="SZV62:TAK62"/>
    <mergeCell ref="TAL62:TBA62"/>
    <mergeCell ref="TBB62:TBQ62"/>
    <mergeCell ref="TBR62:TCG62"/>
    <mergeCell ref="TCH62:TCW62"/>
    <mergeCell ref="TCX62:TDM62"/>
    <mergeCell ref="TDN62:TEC62"/>
    <mergeCell ref="TED62:TES62"/>
    <mergeCell ref="SJV62:SKK62"/>
    <mergeCell ref="SKL62:SLA62"/>
    <mergeCell ref="SLB62:SLQ62"/>
    <mergeCell ref="SLR62:SMG62"/>
    <mergeCell ref="SMH62:SMW62"/>
    <mergeCell ref="SMX62:SNM62"/>
    <mergeCell ref="SNN62:SOC62"/>
    <mergeCell ref="SOD62:SOS62"/>
    <mergeCell ref="SOT62:SPI62"/>
    <mergeCell ref="SPJ62:SPY62"/>
    <mergeCell ref="SPZ62:SQO62"/>
    <mergeCell ref="SQP62:SRE62"/>
    <mergeCell ref="SRF62:SRU62"/>
    <mergeCell ref="SRV62:SSK62"/>
    <mergeCell ref="SSL62:STA62"/>
    <mergeCell ref="STB62:STQ62"/>
    <mergeCell ref="STR62:SUG62"/>
    <mergeCell ref="RZJ62:RZY62"/>
    <mergeCell ref="RZZ62:SAO62"/>
    <mergeCell ref="SAP62:SBE62"/>
    <mergeCell ref="SBF62:SBU62"/>
    <mergeCell ref="SBV62:SCK62"/>
    <mergeCell ref="SCL62:SDA62"/>
    <mergeCell ref="SDB62:SDQ62"/>
    <mergeCell ref="SDR62:SEG62"/>
    <mergeCell ref="SEH62:SEW62"/>
    <mergeCell ref="SEX62:SFM62"/>
    <mergeCell ref="SFN62:SGC62"/>
    <mergeCell ref="SGD62:SGS62"/>
    <mergeCell ref="SGT62:SHI62"/>
    <mergeCell ref="SHJ62:SHY62"/>
    <mergeCell ref="SHZ62:SIO62"/>
    <mergeCell ref="SIP62:SJE62"/>
    <mergeCell ref="SJF62:SJU62"/>
    <mergeCell ref="ROX62:RPM62"/>
    <mergeCell ref="RPN62:RQC62"/>
    <mergeCell ref="RQD62:RQS62"/>
    <mergeCell ref="RQT62:RRI62"/>
    <mergeCell ref="RRJ62:RRY62"/>
    <mergeCell ref="RRZ62:RSO62"/>
    <mergeCell ref="RSP62:RTE62"/>
    <mergeCell ref="RTF62:RTU62"/>
    <mergeCell ref="RTV62:RUK62"/>
    <mergeCell ref="RUL62:RVA62"/>
    <mergeCell ref="RVB62:RVQ62"/>
    <mergeCell ref="RVR62:RWG62"/>
    <mergeCell ref="RWH62:RWW62"/>
    <mergeCell ref="RWX62:RXM62"/>
    <mergeCell ref="RXN62:RYC62"/>
    <mergeCell ref="RYD62:RYS62"/>
    <mergeCell ref="RYT62:RZI62"/>
    <mergeCell ref="REL62:RFA62"/>
    <mergeCell ref="RFB62:RFQ62"/>
    <mergeCell ref="RFR62:RGG62"/>
    <mergeCell ref="RGH62:RGW62"/>
    <mergeCell ref="RGX62:RHM62"/>
    <mergeCell ref="RHN62:RIC62"/>
    <mergeCell ref="RID62:RIS62"/>
    <mergeCell ref="RIT62:RJI62"/>
    <mergeCell ref="RJJ62:RJY62"/>
    <mergeCell ref="RJZ62:RKO62"/>
    <mergeCell ref="RKP62:RLE62"/>
    <mergeCell ref="RLF62:RLU62"/>
    <mergeCell ref="RLV62:RMK62"/>
    <mergeCell ref="RML62:RNA62"/>
    <mergeCell ref="RNB62:RNQ62"/>
    <mergeCell ref="RNR62:ROG62"/>
    <mergeCell ref="ROH62:ROW62"/>
    <mergeCell ref="QTZ62:QUO62"/>
    <mergeCell ref="QUP62:QVE62"/>
    <mergeCell ref="QVF62:QVU62"/>
    <mergeCell ref="QVV62:QWK62"/>
    <mergeCell ref="QWL62:QXA62"/>
    <mergeCell ref="QXB62:QXQ62"/>
    <mergeCell ref="QXR62:QYG62"/>
    <mergeCell ref="QYH62:QYW62"/>
    <mergeCell ref="QYX62:QZM62"/>
    <mergeCell ref="QZN62:RAC62"/>
    <mergeCell ref="RAD62:RAS62"/>
    <mergeCell ref="RAT62:RBI62"/>
    <mergeCell ref="RBJ62:RBY62"/>
    <mergeCell ref="RBZ62:RCO62"/>
    <mergeCell ref="RCP62:RDE62"/>
    <mergeCell ref="RDF62:RDU62"/>
    <mergeCell ref="RDV62:REK62"/>
    <mergeCell ref="QJN62:QKC62"/>
    <mergeCell ref="QKD62:QKS62"/>
    <mergeCell ref="QKT62:QLI62"/>
    <mergeCell ref="QLJ62:QLY62"/>
    <mergeCell ref="QLZ62:QMO62"/>
    <mergeCell ref="QMP62:QNE62"/>
    <mergeCell ref="QNF62:QNU62"/>
    <mergeCell ref="QNV62:QOK62"/>
    <mergeCell ref="QOL62:QPA62"/>
    <mergeCell ref="QPB62:QPQ62"/>
    <mergeCell ref="QPR62:QQG62"/>
    <mergeCell ref="QQH62:QQW62"/>
    <mergeCell ref="QQX62:QRM62"/>
    <mergeCell ref="QRN62:QSC62"/>
    <mergeCell ref="QSD62:QSS62"/>
    <mergeCell ref="QST62:QTI62"/>
    <mergeCell ref="QTJ62:QTY62"/>
    <mergeCell ref="PZB62:PZQ62"/>
    <mergeCell ref="PZR62:QAG62"/>
    <mergeCell ref="QAH62:QAW62"/>
    <mergeCell ref="QAX62:QBM62"/>
    <mergeCell ref="QBN62:QCC62"/>
    <mergeCell ref="QCD62:QCS62"/>
    <mergeCell ref="QCT62:QDI62"/>
    <mergeCell ref="QDJ62:QDY62"/>
    <mergeCell ref="QDZ62:QEO62"/>
    <mergeCell ref="QEP62:QFE62"/>
    <mergeCell ref="QFF62:QFU62"/>
    <mergeCell ref="QFV62:QGK62"/>
    <mergeCell ref="QGL62:QHA62"/>
    <mergeCell ref="QHB62:QHQ62"/>
    <mergeCell ref="QHR62:QIG62"/>
    <mergeCell ref="QIH62:QIW62"/>
    <mergeCell ref="QIX62:QJM62"/>
    <mergeCell ref="POP62:PPE62"/>
    <mergeCell ref="PPF62:PPU62"/>
    <mergeCell ref="PPV62:PQK62"/>
    <mergeCell ref="PQL62:PRA62"/>
    <mergeCell ref="PRB62:PRQ62"/>
    <mergeCell ref="PRR62:PSG62"/>
    <mergeCell ref="PSH62:PSW62"/>
    <mergeCell ref="PSX62:PTM62"/>
    <mergeCell ref="PTN62:PUC62"/>
    <mergeCell ref="PUD62:PUS62"/>
    <mergeCell ref="PUT62:PVI62"/>
    <mergeCell ref="PVJ62:PVY62"/>
    <mergeCell ref="PVZ62:PWO62"/>
    <mergeCell ref="PWP62:PXE62"/>
    <mergeCell ref="PXF62:PXU62"/>
    <mergeCell ref="PXV62:PYK62"/>
    <mergeCell ref="PYL62:PZA62"/>
    <mergeCell ref="PED62:PES62"/>
    <mergeCell ref="PET62:PFI62"/>
    <mergeCell ref="PFJ62:PFY62"/>
    <mergeCell ref="PFZ62:PGO62"/>
    <mergeCell ref="PGP62:PHE62"/>
    <mergeCell ref="PHF62:PHU62"/>
    <mergeCell ref="PHV62:PIK62"/>
    <mergeCell ref="PIL62:PJA62"/>
    <mergeCell ref="PJB62:PJQ62"/>
    <mergeCell ref="PJR62:PKG62"/>
    <mergeCell ref="PKH62:PKW62"/>
    <mergeCell ref="PKX62:PLM62"/>
    <mergeCell ref="PLN62:PMC62"/>
    <mergeCell ref="PMD62:PMS62"/>
    <mergeCell ref="PMT62:PNI62"/>
    <mergeCell ref="PNJ62:PNY62"/>
    <mergeCell ref="PNZ62:POO62"/>
    <mergeCell ref="OTR62:OUG62"/>
    <mergeCell ref="OUH62:OUW62"/>
    <mergeCell ref="OUX62:OVM62"/>
    <mergeCell ref="OVN62:OWC62"/>
    <mergeCell ref="OWD62:OWS62"/>
    <mergeCell ref="OWT62:OXI62"/>
    <mergeCell ref="OXJ62:OXY62"/>
    <mergeCell ref="OXZ62:OYO62"/>
    <mergeCell ref="OYP62:OZE62"/>
    <mergeCell ref="OZF62:OZU62"/>
    <mergeCell ref="OZV62:PAK62"/>
    <mergeCell ref="PAL62:PBA62"/>
    <mergeCell ref="PBB62:PBQ62"/>
    <mergeCell ref="PBR62:PCG62"/>
    <mergeCell ref="PCH62:PCW62"/>
    <mergeCell ref="PCX62:PDM62"/>
    <mergeCell ref="PDN62:PEC62"/>
    <mergeCell ref="OJF62:OJU62"/>
    <mergeCell ref="OJV62:OKK62"/>
    <mergeCell ref="OKL62:OLA62"/>
    <mergeCell ref="OLB62:OLQ62"/>
    <mergeCell ref="OLR62:OMG62"/>
    <mergeCell ref="OMH62:OMW62"/>
    <mergeCell ref="OMX62:ONM62"/>
    <mergeCell ref="ONN62:OOC62"/>
    <mergeCell ref="OOD62:OOS62"/>
    <mergeCell ref="OOT62:OPI62"/>
    <mergeCell ref="OPJ62:OPY62"/>
    <mergeCell ref="OPZ62:OQO62"/>
    <mergeCell ref="OQP62:ORE62"/>
    <mergeCell ref="ORF62:ORU62"/>
    <mergeCell ref="ORV62:OSK62"/>
    <mergeCell ref="OSL62:OTA62"/>
    <mergeCell ref="OTB62:OTQ62"/>
    <mergeCell ref="NYT62:NZI62"/>
    <mergeCell ref="NZJ62:NZY62"/>
    <mergeCell ref="NZZ62:OAO62"/>
    <mergeCell ref="OAP62:OBE62"/>
    <mergeCell ref="OBF62:OBU62"/>
    <mergeCell ref="OBV62:OCK62"/>
    <mergeCell ref="OCL62:ODA62"/>
    <mergeCell ref="ODB62:ODQ62"/>
    <mergeCell ref="ODR62:OEG62"/>
    <mergeCell ref="OEH62:OEW62"/>
    <mergeCell ref="OEX62:OFM62"/>
    <mergeCell ref="OFN62:OGC62"/>
    <mergeCell ref="OGD62:OGS62"/>
    <mergeCell ref="OGT62:OHI62"/>
    <mergeCell ref="OHJ62:OHY62"/>
    <mergeCell ref="OHZ62:OIO62"/>
    <mergeCell ref="OIP62:OJE62"/>
    <mergeCell ref="NOH62:NOW62"/>
    <mergeCell ref="NOX62:NPM62"/>
    <mergeCell ref="NPN62:NQC62"/>
    <mergeCell ref="NQD62:NQS62"/>
    <mergeCell ref="NQT62:NRI62"/>
    <mergeCell ref="NRJ62:NRY62"/>
    <mergeCell ref="NRZ62:NSO62"/>
    <mergeCell ref="NSP62:NTE62"/>
    <mergeCell ref="NTF62:NTU62"/>
    <mergeCell ref="NTV62:NUK62"/>
    <mergeCell ref="NUL62:NVA62"/>
    <mergeCell ref="NVB62:NVQ62"/>
    <mergeCell ref="NVR62:NWG62"/>
    <mergeCell ref="NWH62:NWW62"/>
    <mergeCell ref="NWX62:NXM62"/>
    <mergeCell ref="NXN62:NYC62"/>
    <mergeCell ref="NYD62:NYS62"/>
    <mergeCell ref="NDV62:NEK62"/>
    <mergeCell ref="NEL62:NFA62"/>
    <mergeCell ref="NFB62:NFQ62"/>
    <mergeCell ref="NFR62:NGG62"/>
    <mergeCell ref="NGH62:NGW62"/>
    <mergeCell ref="NGX62:NHM62"/>
    <mergeCell ref="NHN62:NIC62"/>
    <mergeCell ref="NID62:NIS62"/>
    <mergeCell ref="NIT62:NJI62"/>
    <mergeCell ref="NJJ62:NJY62"/>
    <mergeCell ref="NJZ62:NKO62"/>
    <mergeCell ref="NKP62:NLE62"/>
    <mergeCell ref="NLF62:NLU62"/>
    <mergeCell ref="NLV62:NMK62"/>
    <mergeCell ref="NML62:NNA62"/>
    <mergeCell ref="NNB62:NNQ62"/>
    <mergeCell ref="NNR62:NOG62"/>
    <mergeCell ref="MTJ62:MTY62"/>
    <mergeCell ref="MTZ62:MUO62"/>
    <mergeCell ref="MUP62:MVE62"/>
    <mergeCell ref="MVF62:MVU62"/>
    <mergeCell ref="MVV62:MWK62"/>
    <mergeCell ref="MWL62:MXA62"/>
    <mergeCell ref="MXB62:MXQ62"/>
    <mergeCell ref="MXR62:MYG62"/>
    <mergeCell ref="MYH62:MYW62"/>
    <mergeCell ref="MYX62:MZM62"/>
    <mergeCell ref="MZN62:NAC62"/>
    <mergeCell ref="NAD62:NAS62"/>
    <mergeCell ref="NAT62:NBI62"/>
    <mergeCell ref="NBJ62:NBY62"/>
    <mergeCell ref="NBZ62:NCO62"/>
    <mergeCell ref="NCP62:NDE62"/>
    <mergeCell ref="NDF62:NDU62"/>
    <mergeCell ref="MIX62:MJM62"/>
    <mergeCell ref="MJN62:MKC62"/>
    <mergeCell ref="MKD62:MKS62"/>
    <mergeCell ref="MKT62:MLI62"/>
    <mergeCell ref="MLJ62:MLY62"/>
    <mergeCell ref="MLZ62:MMO62"/>
    <mergeCell ref="MMP62:MNE62"/>
    <mergeCell ref="MNF62:MNU62"/>
    <mergeCell ref="MNV62:MOK62"/>
    <mergeCell ref="MOL62:MPA62"/>
    <mergeCell ref="MPB62:MPQ62"/>
    <mergeCell ref="MPR62:MQG62"/>
    <mergeCell ref="MQH62:MQW62"/>
    <mergeCell ref="MQX62:MRM62"/>
    <mergeCell ref="MRN62:MSC62"/>
    <mergeCell ref="MSD62:MSS62"/>
    <mergeCell ref="MST62:MTI62"/>
    <mergeCell ref="LYL62:LZA62"/>
    <mergeCell ref="LZB62:LZQ62"/>
    <mergeCell ref="LZR62:MAG62"/>
    <mergeCell ref="MAH62:MAW62"/>
    <mergeCell ref="MAX62:MBM62"/>
    <mergeCell ref="MBN62:MCC62"/>
    <mergeCell ref="MCD62:MCS62"/>
    <mergeCell ref="MCT62:MDI62"/>
    <mergeCell ref="MDJ62:MDY62"/>
    <mergeCell ref="MDZ62:MEO62"/>
    <mergeCell ref="MEP62:MFE62"/>
    <mergeCell ref="MFF62:MFU62"/>
    <mergeCell ref="MFV62:MGK62"/>
    <mergeCell ref="MGL62:MHA62"/>
    <mergeCell ref="MHB62:MHQ62"/>
    <mergeCell ref="MHR62:MIG62"/>
    <mergeCell ref="MIH62:MIW62"/>
    <mergeCell ref="LNZ62:LOO62"/>
    <mergeCell ref="LOP62:LPE62"/>
    <mergeCell ref="LPF62:LPU62"/>
    <mergeCell ref="LPV62:LQK62"/>
    <mergeCell ref="LQL62:LRA62"/>
    <mergeCell ref="LRB62:LRQ62"/>
    <mergeCell ref="LRR62:LSG62"/>
    <mergeCell ref="LSH62:LSW62"/>
    <mergeCell ref="LSX62:LTM62"/>
    <mergeCell ref="LTN62:LUC62"/>
    <mergeCell ref="LUD62:LUS62"/>
    <mergeCell ref="LUT62:LVI62"/>
    <mergeCell ref="LVJ62:LVY62"/>
    <mergeCell ref="LVZ62:LWO62"/>
    <mergeCell ref="LWP62:LXE62"/>
    <mergeCell ref="LXF62:LXU62"/>
    <mergeCell ref="LXV62:LYK62"/>
    <mergeCell ref="LDN62:LEC62"/>
    <mergeCell ref="LED62:LES62"/>
    <mergeCell ref="LET62:LFI62"/>
    <mergeCell ref="LFJ62:LFY62"/>
    <mergeCell ref="LFZ62:LGO62"/>
    <mergeCell ref="LGP62:LHE62"/>
    <mergeCell ref="LHF62:LHU62"/>
    <mergeCell ref="LHV62:LIK62"/>
    <mergeCell ref="LIL62:LJA62"/>
    <mergeCell ref="LJB62:LJQ62"/>
    <mergeCell ref="LJR62:LKG62"/>
    <mergeCell ref="LKH62:LKW62"/>
    <mergeCell ref="LKX62:LLM62"/>
    <mergeCell ref="LLN62:LMC62"/>
    <mergeCell ref="LMD62:LMS62"/>
    <mergeCell ref="LMT62:LNI62"/>
    <mergeCell ref="LNJ62:LNY62"/>
    <mergeCell ref="KTB62:KTQ62"/>
    <mergeCell ref="KTR62:KUG62"/>
    <mergeCell ref="KUH62:KUW62"/>
    <mergeCell ref="KUX62:KVM62"/>
    <mergeCell ref="KVN62:KWC62"/>
    <mergeCell ref="KWD62:KWS62"/>
    <mergeCell ref="KWT62:KXI62"/>
    <mergeCell ref="KXJ62:KXY62"/>
    <mergeCell ref="KXZ62:KYO62"/>
    <mergeCell ref="KYP62:KZE62"/>
    <mergeCell ref="KZF62:KZU62"/>
    <mergeCell ref="KZV62:LAK62"/>
    <mergeCell ref="LAL62:LBA62"/>
    <mergeCell ref="LBB62:LBQ62"/>
    <mergeCell ref="LBR62:LCG62"/>
    <mergeCell ref="LCH62:LCW62"/>
    <mergeCell ref="LCX62:LDM62"/>
    <mergeCell ref="KIP62:KJE62"/>
    <mergeCell ref="KJF62:KJU62"/>
    <mergeCell ref="KJV62:KKK62"/>
    <mergeCell ref="KKL62:KLA62"/>
    <mergeCell ref="KLB62:KLQ62"/>
    <mergeCell ref="KLR62:KMG62"/>
    <mergeCell ref="KMH62:KMW62"/>
    <mergeCell ref="KMX62:KNM62"/>
    <mergeCell ref="KNN62:KOC62"/>
    <mergeCell ref="KOD62:KOS62"/>
    <mergeCell ref="KOT62:KPI62"/>
    <mergeCell ref="KPJ62:KPY62"/>
    <mergeCell ref="KPZ62:KQO62"/>
    <mergeCell ref="KQP62:KRE62"/>
    <mergeCell ref="KRF62:KRU62"/>
    <mergeCell ref="KRV62:KSK62"/>
    <mergeCell ref="KSL62:KTA62"/>
    <mergeCell ref="JYD62:JYS62"/>
    <mergeCell ref="JYT62:JZI62"/>
    <mergeCell ref="JZJ62:JZY62"/>
    <mergeCell ref="JZZ62:KAO62"/>
    <mergeCell ref="KAP62:KBE62"/>
    <mergeCell ref="KBF62:KBU62"/>
    <mergeCell ref="KBV62:KCK62"/>
    <mergeCell ref="KCL62:KDA62"/>
    <mergeCell ref="KDB62:KDQ62"/>
    <mergeCell ref="KDR62:KEG62"/>
    <mergeCell ref="KEH62:KEW62"/>
    <mergeCell ref="KEX62:KFM62"/>
    <mergeCell ref="KFN62:KGC62"/>
    <mergeCell ref="KGD62:KGS62"/>
    <mergeCell ref="KGT62:KHI62"/>
    <mergeCell ref="KHJ62:KHY62"/>
    <mergeCell ref="KHZ62:KIO62"/>
    <mergeCell ref="JNR62:JOG62"/>
    <mergeCell ref="JOH62:JOW62"/>
    <mergeCell ref="JOX62:JPM62"/>
    <mergeCell ref="JPN62:JQC62"/>
    <mergeCell ref="JQD62:JQS62"/>
    <mergeCell ref="JQT62:JRI62"/>
    <mergeCell ref="JRJ62:JRY62"/>
    <mergeCell ref="JRZ62:JSO62"/>
    <mergeCell ref="JSP62:JTE62"/>
    <mergeCell ref="JTF62:JTU62"/>
    <mergeCell ref="JTV62:JUK62"/>
    <mergeCell ref="JUL62:JVA62"/>
    <mergeCell ref="JVB62:JVQ62"/>
    <mergeCell ref="JVR62:JWG62"/>
    <mergeCell ref="JWH62:JWW62"/>
    <mergeCell ref="JWX62:JXM62"/>
    <mergeCell ref="JXN62:JYC62"/>
    <mergeCell ref="JDF62:JDU62"/>
    <mergeCell ref="JDV62:JEK62"/>
    <mergeCell ref="JEL62:JFA62"/>
    <mergeCell ref="JFB62:JFQ62"/>
    <mergeCell ref="JFR62:JGG62"/>
    <mergeCell ref="JGH62:JGW62"/>
    <mergeCell ref="JGX62:JHM62"/>
    <mergeCell ref="JHN62:JIC62"/>
    <mergeCell ref="JID62:JIS62"/>
    <mergeCell ref="JIT62:JJI62"/>
    <mergeCell ref="JJJ62:JJY62"/>
    <mergeCell ref="JJZ62:JKO62"/>
    <mergeCell ref="JKP62:JLE62"/>
    <mergeCell ref="JLF62:JLU62"/>
    <mergeCell ref="JLV62:JMK62"/>
    <mergeCell ref="JML62:JNA62"/>
    <mergeCell ref="JNB62:JNQ62"/>
    <mergeCell ref="IST62:ITI62"/>
    <mergeCell ref="ITJ62:ITY62"/>
    <mergeCell ref="ITZ62:IUO62"/>
    <mergeCell ref="IUP62:IVE62"/>
    <mergeCell ref="IVF62:IVU62"/>
    <mergeCell ref="IVV62:IWK62"/>
    <mergeCell ref="IWL62:IXA62"/>
    <mergeCell ref="IXB62:IXQ62"/>
    <mergeCell ref="IXR62:IYG62"/>
    <mergeCell ref="IYH62:IYW62"/>
    <mergeCell ref="IYX62:IZM62"/>
    <mergeCell ref="IZN62:JAC62"/>
    <mergeCell ref="JAD62:JAS62"/>
    <mergeCell ref="JAT62:JBI62"/>
    <mergeCell ref="JBJ62:JBY62"/>
    <mergeCell ref="JBZ62:JCO62"/>
    <mergeCell ref="JCP62:JDE62"/>
    <mergeCell ref="IIH62:IIW62"/>
    <mergeCell ref="IIX62:IJM62"/>
    <mergeCell ref="IJN62:IKC62"/>
    <mergeCell ref="IKD62:IKS62"/>
    <mergeCell ref="IKT62:ILI62"/>
    <mergeCell ref="ILJ62:ILY62"/>
    <mergeCell ref="ILZ62:IMO62"/>
    <mergeCell ref="IMP62:INE62"/>
    <mergeCell ref="INF62:INU62"/>
    <mergeCell ref="INV62:IOK62"/>
    <mergeCell ref="IOL62:IPA62"/>
    <mergeCell ref="IPB62:IPQ62"/>
    <mergeCell ref="IPR62:IQG62"/>
    <mergeCell ref="IQH62:IQW62"/>
    <mergeCell ref="IQX62:IRM62"/>
    <mergeCell ref="IRN62:ISC62"/>
    <mergeCell ref="ISD62:ISS62"/>
    <mergeCell ref="HXV62:HYK62"/>
    <mergeCell ref="HYL62:HZA62"/>
    <mergeCell ref="HZB62:HZQ62"/>
    <mergeCell ref="HZR62:IAG62"/>
    <mergeCell ref="IAH62:IAW62"/>
    <mergeCell ref="IAX62:IBM62"/>
    <mergeCell ref="IBN62:ICC62"/>
    <mergeCell ref="ICD62:ICS62"/>
    <mergeCell ref="ICT62:IDI62"/>
    <mergeCell ref="IDJ62:IDY62"/>
    <mergeCell ref="IDZ62:IEO62"/>
    <mergeCell ref="IEP62:IFE62"/>
    <mergeCell ref="IFF62:IFU62"/>
    <mergeCell ref="IFV62:IGK62"/>
    <mergeCell ref="IGL62:IHA62"/>
    <mergeCell ref="IHB62:IHQ62"/>
    <mergeCell ref="IHR62:IIG62"/>
    <mergeCell ref="HNJ62:HNY62"/>
    <mergeCell ref="HNZ62:HOO62"/>
    <mergeCell ref="HOP62:HPE62"/>
    <mergeCell ref="HPF62:HPU62"/>
    <mergeCell ref="HPV62:HQK62"/>
    <mergeCell ref="HQL62:HRA62"/>
    <mergeCell ref="HRB62:HRQ62"/>
    <mergeCell ref="HRR62:HSG62"/>
    <mergeCell ref="HSH62:HSW62"/>
    <mergeCell ref="HSX62:HTM62"/>
    <mergeCell ref="HTN62:HUC62"/>
    <mergeCell ref="HUD62:HUS62"/>
    <mergeCell ref="HUT62:HVI62"/>
    <mergeCell ref="HVJ62:HVY62"/>
    <mergeCell ref="HVZ62:HWO62"/>
    <mergeCell ref="HWP62:HXE62"/>
    <mergeCell ref="HXF62:HXU62"/>
    <mergeCell ref="HCX62:HDM62"/>
    <mergeCell ref="HDN62:HEC62"/>
    <mergeCell ref="HED62:HES62"/>
    <mergeCell ref="HET62:HFI62"/>
    <mergeCell ref="HFJ62:HFY62"/>
    <mergeCell ref="HFZ62:HGO62"/>
    <mergeCell ref="HGP62:HHE62"/>
    <mergeCell ref="HHF62:HHU62"/>
    <mergeCell ref="HHV62:HIK62"/>
    <mergeCell ref="HIL62:HJA62"/>
    <mergeCell ref="HJB62:HJQ62"/>
    <mergeCell ref="HJR62:HKG62"/>
    <mergeCell ref="HKH62:HKW62"/>
    <mergeCell ref="HKX62:HLM62"/>
    <mergeCell ref="HLN62:HMC62"/>
    <mergeCell ref="HMD62:HMS62"/>
    <mergeCell ref="HMT62:HNI62"/>
    <mergeCell ref="GSL62:GTA62"/>
    <mergeCell ref="GTB62:GTQ62"/>
    <mergeCell ref="GTR62:GUG62"/>
    <mergeCell ref="GUH62:GUW62"/>
    <mergeCell ref="GUX62:GVM62"/>
    <mergeCell ref="GVN62:GWC62"/>
    <mergeCell ref="GWD62:GWS62"/>
    <mergeCell ref="GWT62:GXI62"/>
    <mergeCell ref="GXJ62:GXY62"/>
    <mergeCell ref="GXZ62:GYO62"/>
    <mergeCell ref="GYP62:GZE62"/>
    <mergeCell ref="GZF62:GZU62"/>
    <mergeCell ref="GZV62:HAK62"/>
    <mergeCell ref="HAL62:HBA62"/>
    <mergeCell ref="HBB62:HBQ62"/>
    <mergeCell ref="HBR62:HCG62"/>
    <mergeCell ref="HCH62:HCW62"/>
    <mergeCell ref="GHZ62:GIO62"/>
    <mergeCell ref="GIP62:GJE62"/>
    <mergeCell ref="GJF62:GJU62"/>
    <mergeCell ref="GJV62:GKK62"/>
    <mergeCell ref="GKL62:GLA62"/>
    <mergeCell ref="GLB62:GLQ62"/>
    <mergeCell ref="GLR62:GMG62"/>
    <mergeCell ref="GMH62:GMW62"/>
    <mergeCell ref="GMX62:GNM62"/>
    <mergeCell ref="GNN62:GOC62"/>
    <mergeCell ref="GOD62:GOS62"/>
    <mergeCell ref="GOT62:GPI62"/>
    <mergeCell ref="GPJ62:GPY62"/>
    <mergeCell ref="GPZ62:GQO62"/>
    <mergeCell ref="GQP62:GRE62"/>
    <mergeCell ref="GRF62:GRU62"/>
    <mergeCell ref="GRV62:GSK62"/>
    <mergeCell ref="FXN62:FYC62"/>
    <mergeCell ref="FYD62:FYS62"/>
    <mergeCell ref="FYT62:FZI62"/>
    <mergeCell ref="FZJ62:FZY62"/>
    <mergeCell ref="FZZ62:GAO62"/>
    <mergeCell ref="GAP62:GBE62"/>
    <mergeCell ref="GBF62:GBU62"/>
    <mergeCell ref="GBV62:GCK62"/>
    <mergeCell ref="GCL62:GDA62"/>
    <mergeCell ref="GDB62:GDQ62"/>
    <mergeCell ref="GDR62:GEG62"/>
    <mergeCell ref="GEH62:GEW62"/>
    <mergeCell ref="GEX62:GFM62"/>
    <mergeCell ref="GFN62:GGC62"/>
    <mergeCell ref="GGD62:GGS62"/>
    <mergeCell ref="GGT62:GHI62"/>
    <mergeCell ref="GHJ62:GHY62"/>
    <mergeCell ref="FNB62:FNQ62"/>
    <mergeCell ref="FNR62:FOG62"/>
    <mergeCell ref="FOH62:FOW62"/>
    <mergeCell ref="FOX62:FPM62"/>
    <mergeCell ref="FPN62:FQC62"/>
    <mergeCell ref="FQD62:FQS62"/>
    <mergeCell ref="FQT62:FRI62"/>
    <mergeCell ref="FRJ62:FRY62"/>
    <mergeCell ref="FRZ62:FSO62"/>
    <mergeCell ref="FSP62:FTE62"/>
    <mergeCell ref="FTF62:FTU62"/>
    <mergeCell ref="FTV62:FUK62"/>
    <mergeCell ref="FUL62:FVA62"/>
    <mergeCell ref="FVB62:FVQ62"/>
    <mergeCell ref="FVR62:FWG62"/>
    <mergeCell ref="FWH62:FWW62"/>
    <mergeCell ref="FWX62:FXM62"/>
    <mergeCell ref="FCP62:FDE62"/>
    <mergeCell ref="FDF62:FDU62"/>
    <mergeCell ref="FDV62:FEK62"/>
    <mergeCell ref="FEL62:FFA62"/>
    <mergeCell ref="FFB62:FFQ62"/>
    <mergeCell ref="FFR62:FGG62"/>
    <mergeCell ref="FGH62:FGW62"/>
    <mergeCell ref="FGX62:FHM62"/>
    <mergeCell ref="FHN62:FIC62"/>
    <mergeCell ref="FID62:FIS62"/>
    <mergeCell ref="FIT62:FJI62"/>
    <mergeCell ref="FJJ62:FJY62"/>
    <mergeCell ref="FJZ62:FKO62"/>
    <mergeCell ref="FKP62:FLE62"/>
    <mergeCell ref="FLF62:FLU62"/>
    <mergeCell ref="FLV62:FMK62"/>
    <mergeCell ref="FML62:FNA62"/>
    <mergeCell ref="ESD62:ESS62"/>
    <mergeCell ref="EST62:ETI62"/>
    <mergeCell ref="ETJ62:ETY62"/>
    <mergeCell ref="ETZ62:EUO62"/>
    <mergeCell ref="EUP62:EVE62"/>
    <mergeCell ref="EVF62:EVU62"/>
    <mergeCell ref="EVV62:EWK62"/>
    <mergeCell ref="EWL62:EXA62"/>
    <mergeCell ref="EXB62:EXQ62"/>
    <mergeCell ref="EXR62:EYG62"/>
    <mergeCell ref="EYH62:EYW62"/>
    <mergeCell ref="EYX62:EZM62"/>
    <mergeCell ref="EZN62:FAC62"/>
    <mergeCell ref="FAD62:FAS62"/>
    <mergeCell ref="FAT62:FBI62"/>
    <mergeCell ref="FBJ62:FBY62"/>
    <mergeCell ref="FBZ62:FCO62"/>
    <mergeCell ref="EHR62:EIG62"/>
    <mergeCell ref="EIH62:EIW62"/>
    <mergeCell ref="EIX62:EJM62"/>
    <mergeCell ref="EJN62:EKC62"/>
    <mergeCell ref="EKD62:EKS62"/>
    <mergeCell ref="EKT62:ELI62"/>
    <mergeCell ref="ELJ62:ELY62"/>
    <mergeCell ref="ELZ62:EMO62"/>
    <mergeCell ref="EMP62:ENE62"/>
    <mergeCell ref="ENF62:ENU62"/>
    <mergeCell ref="ENV62:EOK62"/>
    <mergeCell ref="EOL62:EPA62"/>
    <mergeCell ref="EPB62:EPQ62"/>
    <mergeCell ref="EPR62:EQG62"/>
    <mergeCell ref="EQH62:EQW62"/>
    <mergeCell ref="EQX62:ERM62"/>
    <mergeCell ref="ERN62:ESC62"/>
    <mergeCell ref="DXF62:DXU62"/>
    <mergeCell ref="DXV62:DYK62"/>
    <mergeCell ref="DYL62:DZA62"/>
    <mergeCell ref="DZB62:DZQ62"/>
    <mergeCell ref="DZR62:EAG62"/>
    <mergeCell ref="EAH62:EAW62"/>
    <mergeCell ref="EAX62:EBM62"/>
    <mergeCell ref="EBN62:ECC62"/>
    <mergeCell ref="ECD62:ECS62"/>
    <mergeCell ref="ECT62:EDI62"/>
    <mergeCell ref="EDJ62:EDY62"/>
    <mergeCell ref="EDZ62:EEO62"/>
    <mergeCell ref="EEP62:EFE62"/>
    <mergeCell ref="EFF62:EFU62"/>
    <mergeCell ref="EFV62:EGK62"/>
    <mergeCell ref="EGL62:EHA62"/>
    <mergeCell ref="EHB62:EHQ62"/>
    <mergeCell ref="DMT62:DNI62"/>
    <mergeCell ref="DNJ62:DNY62"/>
    <mergeCell ref="DNZ62:DOO62"/>
    <mergeCell ref="DOP62:DPE62"/>
    <mergeCell ref="DPF62:DPU62"/>
    <mergeCell ref="DPV62:DQK62"/>
    <mergeCell ref="DQL62:DRA62"/>
    <mergeCell ref="DRB62:DRQ62"/>
    <mergeCell ref="DRR62:DSG62"/>
    <mergeCell ref="DSH62:DSW62"/>
    <mergeCell ref="DSX62:DTM62"/>
    <mergeCell ref="DTN62:DUC62"/>
    <mergeCell ref="DUD62:DUS62"/>
    <mergeCell ref="DUT62:DVI62"/>
    <mergeCell ref="DVJ62:DVY62"/>
    <mergeCell ref="DVZ62:DWO62"/>
    <mergeCell ref="DWP62:DXE62"/>
    <mergeCell ref="DCH62:DCW62"/>
    <mergeCell ref="DCX62:DDM62"/>
    <mergeCell ref="DDN62:DEC62"/>
    <mergeCell ref="DED62:DES62"/>
    <mergeCell ref="DET62:DFI62"/>
    <mergeCell ref="DFJ62:DFY62"/>
    <mergeCell ref="DFZ62:DGO62"/>
    <mergeCell ref="DGP62:DHE62"/>
    <mergeCell ref="DHF62:DHU62"/>
    <mergeCell ref="DHV62:DIK62"/>
    <mergeCell ref="DIL62:DJA62"/>
    <mergeCell ref="DJB62:DJQ62"/>
    <mergeCell ref="DJR62:DKG62"/>
    <mergeCell ref="DKH62:DKW62"/>
    <mergeCell ref="DKX62:DLM62"/>
    <mergeCell ref="DLN62:DMC62"/>
    <mergeCell ref="DMD62:DMS62"/>
    <mergeCell ref="CRV62:CSK62"/>
    <mergeCell ref="CSL62:CTA62"/>
    <mergeCell ref="CTB62:CTQ62"/>
    <mergeCell ref="CTR62:CUG62"/>
    <mergeCell ref="CUH62:CUW62"/>
    <mergeCell ref="CUX62:CVM62"/>
    <mergeCell ref="CVN62:CWC62"/>
    <mergeCell ref="CWD62:CWS62"/>
    <mergeCell ref="CWT62:CXI62"/>
    <mergeCell ref="CXJ62:CXY62"/>
    <mergeCell ref="CXZ62:CYO62"/>
    <mergeCell ref="CYP62:CZE62"/>
    <mergeCell ref="CZF62:CZU62"/>
    <mergeCell ref="CZV62:DAK62"/>
    <mergeCell ref="DAL62:DBA62"/>
    <mergeCell ref="DBB62:DBQ62"/>
    <mergeCell ref="DBR62:DCG62"/>
    <mergeCell ref="CHJ62:CHY62"/>
    <mergeCell ref="CHZ62:CIO62"/>
    <mergeCell ref="CIP62:CJE62"/>
    <mergeCell ref="CJF62:CJU62"/>
    <mergeCell ref="CJV62:CKK62"/>
    <mergeCell ref="CKL62:CLA62"/>
    <mergeCell ref="CLB62:CLQ62"/>
    <mergeCell ref="CLR62:CMG62"/>
    <mergeCell ref="CMH62:CMW62"/>
    <mergeCell ref="CMX62:CNM62"/>
    <mergeCell ref="CNN62:COC62"/>
    <mergeCell ref="COD62:COS62"/>
    <mergeCell ref="COT62:CPI62"/>
    <mergeCell ref="CPJ62:CPY62"/>
    <mergeCell ref="CPZ62:CQO62"/>
    <mergeCell ref="CQP62:CRE62"/>
    <mergeCell ref="CRF62:CRU62"/>
    <mergeCell ref="BWX62:BXM62"/>
    <mergeCell ref="BXN62:BYC62"/>
    <mergeCell ref="BYD62:BYS62"/>
    <mergeCell ref="BYT62:BZI62"/>
    <mergeCell ref="BZJ62:BZY62"/>
    <mergeCell ref="BZZ62:CAO62"/>
    <mergeCell ref="CAP62:CBE62"/>
    <mergeCell ref="CBF62:CBU62"/>
    <mergeCell ref="CBV62:CCK62"/>
    <mergeCell ref="CCL62:CDA62"/>
    <mergeCell ref="CDB62:CDQ62"/>
    <mergeCell ref="CDR62:CEG62"/>
    <mergeCell ref="CEH62:CEW62"/>
    <mergeCell ref="CEX62:CFM62"/>
    <mergeCell ref="CFN62:CGC62"/>
    <mergeCell ref="CGD62:CGS62"/>
    <mergeCell ref="CGT62:CHI62"/>
    <mergeCell ref="BML62:BNA62"/>
    <mergeCell ref="BNB62:BNQ62"/>
    <mergeCell ref="BNR62:BOG62"/>
    <mergeCell ref="BOH62:BOW62"/>
    <mergeCell ref="BOX62:BPM62"/>
    <mergeCell ref="BPN62:BQC62"/>
    <mergeCell ref="BQD62:BQS62"/>
    <mergeCell ref="BQT62:BRI62"/>
    <mergeCell ref="BRJ62:BRY62"/>
    <mergeCell ref="BRZ62:BSO62"/>
    <mergeCell ref="BSP62:BTE62"/>
    <mergeCell ref="BTF62:BTU62"/>
    <mergeCell ref="BTV62:BUK62"/>
    <mergeCell ref="BUL62:BVA62"/>
    <mergeCell ref="BVB62:BVQ62"/>
    <mergeCell ref="BVR62:BWG62"/>
    <mergeCell ref="BWH62:BWW62"/>
    <mergeCell ref="BBZ62:BCO62"/>
    <mergeCell ref="BCP62:BDE62"/>
    <mergeCell ref="BDF62:BDU62"/>
    <mergeCell ref="BDV62:BEK62"/>
    <mergeCell ref="BEL62:BFA62"/>
    <mergeCell ref="BFB62:BFQ62"/>
    <mergeCell ref="BFR62:BGG62"/>
    <mergeCell ref="BGH62:BGW62"/>
    <mergeCell ref="BGX62:BHM62"/>
    <mergeCell ref="BHN62:BIC62"/>
    <mergeCell ref="BID62:BIS62"/>
    <mergeCell ref="BIT62:BJI62"/>
    <mergeCell ref="BJJ62:BJY62"/>
    <mergeCell ref="BJZ62:BKO62"/>
    <mergeCell ref="BKP62:BLE62"/>
    <mergeCell ref="BLF62:BLU62"/>
    <mergeCell ref="BLV62:BMK62"/>
    <mergeCell ref="ARN62:ASC62"/>
    <mergeCell ref="ASD62:ASS62"/>
    <mergeCell ref="AST62:ATI62"/>
    <mergeCell ref="ATJ62:ATY62"/>
    <mergeCell ref="ATZ62:AUO62"/>
    <mergeCell ref="AUP62:AVE62"/>
    <mergeCell ref="AVF62:AVU62"/>
    <mergeCell ref="AVV62:AWK62"/>
    <mergeCell ref="AWL62:AXA62"/>
    <mergeCell ref="AXB62:AXQ62"/>
    <mergeCell ref="AXR62:AYG62"/>
    <mergeCell ref="AYH62:AYW62"/>
    <mergeCell ref="AYX62:AZM62"/>
    <mergeCell ref="AZN62:BAC62"/>
    <mergeCell ref="BAD62:BAS62"/>
    <mergeCell ref="BAT62:BBI62"/>
    <mergeCell ref="BBJ62:BBY62"/>
    <mergeCell ref="AHB62:AHQ62"/>
    <mergeCell ref="AHR62:AIG62"/>
    <mergeCell ref="AIH62:AIW62"/>
    <mergeCell ref="AIX62:AJM62"/>
    <mergeCell ref="AJN62:AKC62"/>
    <mergeCell ref="AKD62:AKS62"/>
    <mergeCell ref="AKT62:ALI62"/>
    <mergeCell ref="ALJ62:ALY62"/>
    <mergeCell ref="ALZ62:AMO62"/>
    <mergeCell ref="AMP62:ANE62"/>
    <mergeCell ref="ANF62:ANU62"/>
    <mergeCell ref="ANV62:AOK62"/>
    <mergeCell ref="AOL62:APA62"/>
    <mergeCell ref="APB62:APQ62"/>
    <mergeCell ref="APR62:AQG62"/>
    <mergeCell ref="AQH62:AQW62"/>
    <mergeCell ref="AQX62:ARM62"/>
    <mergeCell ref="WP62:XE62"/>
    <mergeCell ref="XF62:XU62"/>
    <mergeCell ref="XV62:YK62"/>
    <mergeCell ref="YL62:ZA62"/>
    <mergeCell ref="ZB62:ZQ62"/>
    <mergeCell ref="ZR62:AAG62"/>
    <mergeCell ref="AAH62:AAW62"/>
    <mergeCell ref="AAX62:ABM62"/>
    <mergeCell ref="ABN62:ACC62"/>
    <mergeCell ref="ACD62:ACS62"/>
    <mergeCell ref="ACT62:ADI62"/>
    <mergeCell ref="ADJ62:ADY62"/>
    <mergeCell ref="ADZ62:AEO62"/>
    <mergeCell ref="AEP62:AFE62"/>
    <mergeCell ref="AFF62:AFU62"/>
    <mergeCell ref="AFV62:AGK62"/>
    <mergeCell ref="AGL62:AHA62"/>
    <mergeCell ref="MD62:MS62"/>
    <mergeCell ref="MT62:NI62"/>
    <mergeCell ref="NJ62:NY62"/>
    <mergeCell ref="NZ62:OO62"/>
    <mergeCell ref="OP62:PE62"/>
    <mergeCell ref="PF62:PU62"/>
    <mergeCell ref="PV62:QK62"/>
    <mergeCell ref="QL62:RA62"/>
    <mergeCell ref="RB62:RQ62"/>
    <mergeCell ref="RR62:SG62"/>
    <mergeCell ref="SH62:SW62"/>
    <mergeCell ref="SX62:TM62"/>
    <mergeCell ref="TN62:UC62"/>
    <mergeCell ref="UD62:US62"/>
    <mergeCell ref="UT62:VI62"/>
    <mergeCell ref="VJ62:VY62"/>
    <mergeCell ref="VZ62:WO62"/>
    <mergeCell ref="WUH84:WUW84"/>
    <mergeCell ref="WUX84:WVM84"/>
    <mergeCell ref="WVN84:WWC84"/>
    <mergeCell ref="WWD84:WWS84"/>
    <mergeCell ref="WWT84:WXI84"/>
    <mergeCell ref="WXJ84:WXY84"/>
    <mergeCell ref="B86:C86"/>
    <mergeCell ref="F86:J87"/>
    <mergeCell ref="B87:C87"/>
    <mergeCell ref="B88:C88"/>
    <mergeCell ref="B89:C89"/>
    <mergeCell ref="B90:C90"/>
    <mergeCell ref="AO90:AV90"/>
    <mergeCell ref="AW90:BB90"/>
    <mergeCell ref="A62:P62"/>
    <mergeCell ref="Q62:AF62"/>
    <mergeCell ref="AG62:AV62"/>
    <mergeCell ref="AW62:BE62"/>
    <mergeCell ref="DN62:EC62"/>
    <mergeCell ref="ED62:ES62"/>
    <mergeCell ref="ET62:FI62"/>
    <mergeCell ref="FJ62:FY62"/>
    <mergeCell ref="FZ62:GO62"/>
    <mergeCell ref="GP62:HE62"/>
    <mergeCell ref="HF62:HU62"/>
    <mergeCell ref="HV62:IK62"/>
    <mergeCell ref="IL62:JA62"/>
    <mergeCell ref="JB62:JQ62"/>
    <mergeCell ref="JR62:KG62"/>
    <mergeCell ref="KH62:KW62"/>
    <mergeCell ref="KX62:LM62"/>
    <mergeCell ref="LN62:MC62"/>
    <mergeCell ref="WJV84:WKK84"/>
    <mergeCell ref="WKL84:WLA84"/>
    <mergeCell ref="WLB84:WLQ84"/>
    <mergeCell ref="WLR84:WMG84"/>
    <mergeCell ref="WMH84:WMW84"/>
    <mergeCell ref="WMX84:WNM84"/>
    <mergeCell ref="WNN84:WOC84"/>
    <mergeCell ref="WOD84:WOS84"/>
    <mergeCell ref="WOT84:WPI84"/>
    <mergeCell ref="WPJ84:WPY84"/>
    <mergeCell ref="WPZ84:WQO84"/>
    <mergeCell ref="WQP84:WRE84"/>
    <mergeCell ref="WRF84:WRU84"/>
    <mergeCell ref="WRV84:WSK84"/>
    <mergeCell ref="WSL84:WTA84"/>
    <mergeCell ref="WTB84:WTQ84"/>
    <mergeCell ref="WTR84:WUG84"/>
    <mergeCell ref="VZJ84:VZY84"/>
    <mergeCell ref="VZZ84:WAO84"/>
    <mergeCell ref="WAP84:WBE84"/>
    <mergeCell ref="WBF84:WBU84"/>
    <mergeCell ref="WBV84:WCK84"/>
    <mergeCell ref="WCL84:WDA84"/>
    <mergeCell ref="WDB84:WDQ84"/>
    <mergeCell ref="WDR84:WEG84"/>
    <mergeCell ref="WEH84:WEW84"/>
    <mergeCell ref="WEX84:WFM84"/>
    <mergeCell ref="WFN84:WGC84"/>
    <mergeCell ref="WGD84:WGS84"/>
    <mergeCell ref="WGT84:WHI84"/>
    <mergeCell ref="WHJ84:WHY84"/>
    <mergeCell ref="WHZ84:WIO84"/>
    <mergeCell ref="WIP84:WJE84"/>
    <mergeCell ref="WJF84:WJU84"/>
    <mergeCell ref="VOX84:VPM84"/>
    <mergeCell ref="VPN84:VQC84"/>
    <mergeCell ref="VQD84:VQS84"/>
    <mergeCell ref="VQT84:VRI84"/>
    <mergeCell ref="VRJ84:VRY84"/>
    <mergeCell ref="VRZ84:VSO84"/>
    <mergeCell ref="VSP84:VTE84"/>
    <mergeCell ref="VTF84:VTU84"/>
    <mergeCell ref="VTV84:VUK84"/>
    <mergeCell ref="VUL84:VVA84"/>
    <mergeCell ref="VVB84:VVQ84"/>
    <mergeCell ref="VVR84:VWG84"/>
    <mergeCell ref="VWH84:VWW84"/>
    <mergeCell ref="VWX84:VXM84"/>
    <mergeCell ref="VXN84:VYC84"/>
    <mergeCell ref="VYD84:VYS84"/>
    <mergeCell ref="VYT84:VZI84"/>
    <mergeCell ref="VEL84:VFA84"/>
    <mergeCell ref="VFB84:VFQ84"/>
    <mergeCell ref="VFR84:VGG84"/>
    <mergeCell ref="VGH84:VGW84"/>
    <mergeCell ref="VGX84:VHM84"/>
    <mergeCell ref="VHN84:VIC84"/>
    <mergeCell ref="VID84:VIS84"/>
    <mergeCell ref="VIT84:VJI84"/>
    <mergeCell ref="VJJ84:VJY84"/>
    <mergeCell ref="VJZ84:VKO84"/>
    <mergeCell ref="VKP84:VLE84"/>
    <mergeCell ref="VLF84:VLU84"/>
    <mergeCell ref="VLV84:VMK84"/>
    <mergeCell ref="VML84:VNA84"/>
    <mergeCell ref="VNB84:VNQ84"/>
    <mergeCell ref="VNR84:VOG84"/>
    <mergeCell ref="VOH84:VOW84"/>
    <mergeCell ref="UTZ84:UUO84"/>
    <mergeCell ref="UUP84:UVE84"/>
    <mergeCell ref="UVF84:UVU84"/>
    <mergeCell ref="UVV84:UWK84"/>
    <mergeCell ref="UWL84:UXA84"/>
    <mergeCell ref="UXB84:UXQ84"/>
    <mergeCell ref="UXR84:UYG84"/>
    <mergeCell ref="UYH84:UYW84"/>
    <mergeCell ref="UYX84:UZM84"/>
    <mergeCell ref="UZN84:VAC84"/>
    <mergeCell ref="VAD84:VAS84"/>
    <mergeCell ref="VAT84:VBI84"/>
    <mergeCell ref="VBJ84:VBY84"/>
    <mergeCell ref="VBZ84:VCO84"/>
    <mergeCell ref="VCP84:VDE84"/>
    <mergeCell ref="VDF84:VDU84"/>
    <mergeCell ref="VDV84:VEK84"/>
    <mergeCell ref="UJN84:UKC84"/>
    <mergeCell ref="UKD84:UKS84"/>
    <mergeCell ref="UKT84:ULI84"/>
    <mergeCell ref="ULJ84:ULY84"/>
    <mergeCell ref="ULZ84:UMO84"/>
    <mergeCell ref="UMP84:UNE84"/>
    <mergeCell ref="UNF84:UNU84"/>
    <mergeCell ref="UNV84:UOK84"/>
    <mergeCell ref="UOL84:UPA84"/>
    <mergeCell ref="UPB84:UPQ84"/>
    <mergeCell ref="UPR84:UQG84"/>
    <mergeCell ref="UQH84:UQW84"/>
    <mergeCell ref="UQX84:URM84"/>
    <mergeCell ref="URN84:USC84"/>
    <mergeCell ref="USD84:USS84"/>
    <mergeCell ref="UST84:UTI84"/>
    <mergeCell ref="UTJ84:UTY84"/>
    <mergeCell ref="TZB84:TZQ84"/>
    <mergeCell ref="TZR84:UAG84"/>
    <mergeCell ref="UAH84:UAW84"/>
    <mergeCell ref="UAX84:UBM84"/>
    <mergeCell ref="UBN84:UCC84"/>
    <mergeCell ref="UCD84:UCS84"/>
    <mergeCell ref="UCT84:UDI84"/>
    <mergeCell ref="UDJ84:UDY84"/>
    <mergeCell ref="UDZ84:UEO84"/>
    <mergeCell ref="UEP84:UFE84"/>
    <mergeCell ref="UFF84:UFU84"/>
    <mergeCell ref="UFV84:UGK84"/>
    <mergeCell ref="UGL84:UHA84"/>
    <mergeCell ref="UHB84:UHQ84"/>
    <mergeCell ref="UHR84:UIG84"/>
    <mergeCell ref="UIH84:UIW84"/>
    <mergeCell ref="UIX84:UJM84"/>
    <mergeCell ref="TOP84:TPE84"/>
    <mergeCell ref="TPF84:TPU84"/>
    <mergeCell ref="TPV84:TQK84"/>
    <mergeCell ref="TQL84:TRA84"/>
    <mergeCell ref="TRB84:TRQ84"/>
    <mergeCell ref="TRR84:TSG84"/>
    <mergeCell ref="TSH84:TSW84"/>
    <mergeCell ref="TSX84:TTM84"/>
    <mergeCell ref="TTN84:TUC84"/>
    <mergeCell ref="TUD84:TUS84"/>
    <mergeCell ref="TUT84:TVI84"/>
    <mergeCell ref="TVJ84:TVY84"/>
    <mergeCell ref="TVZ84:TWO84"/>
    <mergeCell ref="TWP84:TXE84"/>
    <mergeCell ref="TXF84:TXU84"/>
    <mergeCell ref="TXV84:TYK84"/>
    <mergeCell ref="TYL84:TZA84"/>
    <mergeCell ref="TED84:TES84"/>
    <mergeCell ref="TET84:TFI84"/>
    <mergeCell ref="TFJ84:TFY84"/>
    <mergeCell ref="TFZ84:TGO84"/>
    <mergeCell ref="TGP84:THE84"/>
    <mergeCell ref="THF84:THU84"/>
    <mergeCell ref="THV84:TIK84"/>
    <mergeCell ref="TIL84:TJA84"/>
    <mergeCell ref="TJB84:TJQ84"/>
    <mergeCell ref="TJR84:TKG84"/>
    <mergeCell ref="TKH84:TKW84"/>
    <mergeCell ref="TKX84:TLM84"/>
    <mergeCell ref="TLN84:TMC84"/>
    <mergeCell ref="TMD84:TMS84"/>
    <mergeCell ref="TMT84:TNI84"/>
    <mergeCell ref="TNJ84:TNY84"/>
    <mergeCell ref="TNZ84:TOO84"/>
    <mergeCell ref="STR84:SUG84"/>
    <mergeCell ref="SUH84:SUW84"/>
    <mergeCell ref="SUX84:SVM84"/>
    <mergeCell ref="SVN84:SWC84"/>
    <mergeCell ref="SWD84:SWS84"/>
    <mergeCell ref="SWT84:SXI84"/>
    <mergeCell ref="SXJ84:SXY84"/>
    <mergeCell ref="SXZ84:SYO84"/>
    <mergeCell ref="SYP84:SZE84"/>
    <mergeCell ref="SZF84:SZU84"/>
    <mergeCell ref="SZV84:TAK84"/>
    <mergeCell ref="TAL84:TBA84"/>
    <mergeCell ref="TBB84:TBQ84"/>
    <mergeCell ref="TBR84:TCG84"/>
    <mergeCell ref="TCH84:TCW84"/>
    <mergeCell ref="TCX84:TDM84"/>
    <mergeCell ref="TDN84:TEC84"/>
    <mergeCell ref="SJF84:SJU84"/>
    <mergeCell ref="SJV84:SKK84"/>
    <mergeCell ref="SKL84:SLA84"/>
    <mergeCell ref="SLB84:SLQ84"/>
    <mergeCell ref="SLR84:SMG84"/>
    <mergeCell ref="SMH84:SMW84"/>
    <mergeCell ref="SMX84:SNM84"/>
    <mergeCell ref="SNN84:SOC84"/>
    <mergeCell ref="SOD84:SOS84"/>
    <mergeCell ref="SOT84:SPI84"/>
    <mergeCell ref="SPJ84:SPY84"/>
    <mergeCell ref="SPZ84:SQO84"/>
    <mergeCell ref="SQP84:SRE84"/>
    <mergeCell ref="SRF84:SRU84"/>
    <mergeCell ref="SRV84:SSK84"/>
    <mergeCell ref="SSL84:STA84"/>
    <mergeCell ref="STB84:STQ84"/>
    <mergeCell ref="RYT84:RZI84"/>
    <mergeCell ref="RZJ84:RZY84"/>
    <mergeCell ref="RZZ84:SAO84"/>
    <mergeCell ref="SAP84:SBE84"/>
    <mergeCell ref="SBF84:SBU84"/>
    <mergeCell ref="SBV84:SCK84"/>
    <mergeCell ref="SCL84:SDA84"/>
    <mergeCell ref="SDB84:SDQ84"/>
    <mergeCell ref="SDR84:SEG84"/>
    <mergeCell ref="SEH84:SEW84"/>
    <mergeCell ref="SEX84:SFM84"/>
    <mergeCell ref="SFN84:SGC84"/>
    <mergeCell ref="SGD84:SGS84"/>
    <mergeCell ref="SGT84:SHI84"/>
    <mergeCell ref="SHJ84:SHY84"/>
    <mergeCell ref="SHZ84:SIO84"/>
    <mergeCell ref="SIP84:SJE84"/>
    <mergeCell ref="ROH84:ROW84"/>
    <mergeCell ref="ROX84:RPM84"/>
    <mergeCell ref="RPN84:RQC84"/>
    <mergeCell ref="RQD84:RQS84"/>
    <mergeCell ref="RQT84:RRI84"/>
    <mergeCell ref="RRJ84:RRY84"/>
    <mergeCell ref="RRZ84:RSO84"/>
    <mergeCell ref="RSP84:RTE84"/>
    <mergeCell ref="RTF84:RTU84"/>
    <mergeCell ref="RTV84:RUK84"/>
    <mergeCell ref="RUL84:RVA84"/>
    <mergeCell ref="RVB84:RVQ84"/>
    <mergeCell ref="RVR84:RWG84"/>
    <mergeCell ref="RWH84:RWW84"/>
    <mergeCell ref="RWX84:RXM84"/>
    <mergeCell ref="RXN84:RYC84"/>
    <mergeCell ref="RYD84:RYS84"/>
    <mergeCell ref="RDV84:REK84"/>
    <mergeCell ref="REL84:RFA84"/>
    <mergeCell ref="RFB84:RFQ84"/>
    <mergeCell ref="RFR84:RGG84"/>
    <mergeCell ref="RGH84:RGW84"/>
    <mergeCell ref="RGX84:RHM84"/>
    <mergeCell ref="RHN84:RIC84"/>
    <mergeCell ref="RID84:RIS84"/>
    <mergeCell ref="RIT84:RJI84"/>
    <mergeCell ref="RJJ84:RJY84"/>
    <mergeCell ref="RJZ84:RKO84"/>
    <mergeCell ref="RKP84:RLE84"/>
    <mergeCell ref="RLF84:RLU84"/>
    <mergeCell ref="RLV84:RMK84"/>
    <mergeCell ref="RML84:RNA84"/>
    <mergeCell ref="RNB84:RNQ84"/>
    <mergeCell ref="RNR84:ROG84"/>
    <mergeCell ref="QTJ84:QTY84"/>
    <mergeCell ref="QTZ84:QUO84"/>
    <mergeCell ref="QUP84:QVE84"/>
    <mergeCell ref="QVF84:QVU84"/>
    <mergeCell ref="QVV84:QWK84"/>
    <mergeCell ref="QWL84:QXA84"/>
    <mergeCell ref="QXB84:QXQ84"/>
    <mergeCell ref="QXR84:QYG84"/>
    <mergeCell ref="QYH84:QYW84"/>
    <mergeCell ref="QYX84:QZM84"/>
    <mergeCell ref="QZN84:RAC84"/>
    <mergeCell ref="RAD84:RAS84"/>
    <mergeCell ref="RAT84:RBI84"/>
    <mergeCell ref="RBJ84:RBY84"/>
    <mergeCell ref="RBZ84:RCO84"/>
    <mergeCell ref="RCP84:RDE84"/>
    <mergeCell ref="RDF84:RDU84"/>
    <mergeCell ref="QIX84:QJM84"/>
    <mergeCell ref="QJN84:QKC84"/>
    <mergeCell ref="QKD84:QKS84"/>
    <mergeCell ref="QKT84:QLI84"/>
    <mergeCell ref="QLJ84:QLY84"/>
    <mergeCell ref="QLZ84:QMO84"/>
    <mergeCell ref="QMP84:QNE84"/>
    <mergeCell ref="QNF84:QNU84"/>
    <mergeCell ref="QNV84:QOK84"/>
    <mergeCell ref="QOL84:QPA84"/>
    <mergeCell ref="QPB84:QPQ84"/>
    <mergeCell ref="QPR84:QQG84"/>
    <mergeCell ref="QQH84:QQW84"/>
    <mergeCell ref="QQX84:QRM84"/>
    <mergeCell ref="QRN84:QSC84"/>
    <mergeCell ref="QSD84:QSS84"/>
    <mergeCell ref="QST84:QTI84"/>
    <mergeCell ref="PYL84:PZA84"/>
    <mergeCell ref="PZB84:PZQ84"/>
    <mergeCell ref="PZR84:QAG84"/>
    <mergeCell ref="QAH84:QAW84"/>
    <mergeCell ref="QAX84:QBM84"/>
    <mergeCell ref="QBN84:QCC84"/>
    <mergeCell ref="QCD84:QCS84"/>
    <mergeCell ref="QCT84:QDI84"/>
    <mergeCell ref="QDJ84:QDY84"/>
    <mergeCell ref="QDZ84:QEO84"/>
    <mergeCell ref="QEP84:QFE84"/>
    <mergeCell ref="QFF84:QFU84"/>
    <mergeCell ref="QFV84:QGK84"/>
    <mergeCell ref="QGL84:QHA84"/>
    <mergeCell ref="QHB84:QHQ84"/>
    <mergeCell ref="QHR84:QIG84"/>
    <mergeCell ref="QIH84:QIW84"/>
    <mergeCell ref="PNZ84:POO84"/>
    <mergeCell ref="POP84:PPE84"/>
    <mergeCell ref="PPF84:PPU84"/>
    <mergeCell ref="PPV84:PQK84"/>
    <mergeCell ref="PQL84:PRA84"/>
    <mergeCell ref="PRB84:PRQ84"/>
    <mergeCell ref="PRR84:PSG84"/>
    <mergeCell ref="PSH84:PSW84"/>
    <mergeCell ref="PSX84:PTM84"/>
    <mergeCell ref="PTN84:PUC84"/>
    <mergeCell ref="PUD84:PUS84"/>
    <mergeCell ref="PUT84:PVI84"/>
    <mergeCell ref="PVJ84:PVY84"/>
    <mergeCell ref="PVZ84:PWO84"/>
    <mergeCell ref="PWP84:PXE84"/>
    <mergeCell ref="PXF84:PXU84"/>
    <mergeCell ref="PXV84:PYK84"/>
    <mergeCell ref="PDN84:PEC84"/>
    <mergeCell ref="PED84:PES84"/>
    <mergeCell ref="PET84:PFI84"/>
    <mergeCell ref="PFJ84:PFY84"/>
    <mergeCell ref="PFZ84:PGO84"/>
    <mergeCell ref="PGP84:PHE84"/>
    <mergeCell ref="PHF84:PHU84"/>
    <mergeCell ref="PHV84:PIK84"/>
    <mergeCell ref="PIL84:PJA84"/>
    <mergeCell ref="PJB84:PJQ84"/>
    <mergeCell ref="PJR84:PKG84"/>
    <mergeCell ref="PKH84:PKW84"/>
    <mergeCell ref="PKX84:PLM84"/>
    <mergeCell ref="PLN84:PMC84"/>
    <mergeCell ref="PMD84:PMS84"/>
    <mergeCell ref="PMT84:PNI84"/>
    <mergeCell ref="PNJ84:PNY84"/>
    <mergeCell ref="OTB84:OTQ84"/>
    <mergeCell ref="OTR84:OUG84"/>
    <mergeCell ref="OUH84:OUW84"/>
    <mergeCell ref="OUX84:OVM84"/>
    <mergeCell ref="OVN84:OWC84"/>
    <mergeCell ref="OWD84:OWS84"/>
    <mergeCell ref="OWT84:OXI84"/>
    <mergeCell ref="OXJ84:OXY84"/>
    <mergeCell ref="OXZ84:OYO84"/>
    <mergeCell ref="OYP84:OZE84"/>
    <mergeCell ref="OZF84:OZU84"/>
    <mergeCell ref="OZV84:PAK84"/>
    <mergeCell ref="PAL84:PBA84"/>
    <mergeCell ref="PBB84:PBQ84"/>
    <mergeCell ref="PBR84:PCG84"/>
    <mergeCell ref="PCH84:PCW84"/>
    <mergeCell ref="PCX84:PDM84"/>
    <mergeCell ref="OIP84:OJE84"/>
    <mergeCell ref="OJF84:OJU84"/>
    <mergeCell ref="OJV84:OKK84"/>
    <mergeCell ref="OKL84:OLA84"/>
    <mergeCell ref="OLB84:OLQ84"/>
    <mergeCell ref="OLR84:OMG84"/>
    <mergeCell ref="OMH84:OMW84"/>
    <mergeCell ref="OMX84:ONM84"/>
    <mergeCell ref="ONN84:OOC84"/>
    <mergeCell ref="OOD84:OOS84"/>
    <mergeCell ref="OOT84:OPI84"/>
    <mergeCell ref="OPJ84:OPY84"/>
    <mergeCell ref="OPZ84:OQO84"/>
    <mergeCell ref="OQP84:ORE84"/>
    <mergeCell ref="ORF84:ORU84"/>
    <mergeCell ref="ORV84:OSK84"/>
    <mergeCell ref="OSL84:OTA84"/>
    <mergeCell ref="NYD84:NYS84"/>
    <mergeCell ref="NYT84:NZI84"/>
    <mergeCell ref="NZJ84:NZY84"/>
    <mergeCell ref="NZZ84:OAO84"/>
    <mergeCell ref="OAP84:OBE84"/>
    <mergeCell ref="OBF84:OBU84"/>
    <mergeCell ref="OBV84:OCK84"/>
    <mergeCell ref="OCL84:ODA84"/>
    <mergeCell ref="ODB84:ODQ84"/>
    <mergeCell ref="ODR84:OEG84"/>
    <mergeCell ref="OEH84:OEW84"/>
    <mergeCell ref="OEX84:OFM84"/>
    <mergeCell ref="OFN84:OGC84"/>
    <mergeCell ref="OGD84:OGS84"/>
    <mergeCell ref="OGT84:OHI84"/>
    <mergeCell ref="OHJ84:OHY84"/>
    <mergeCell ref="OHZ84:OIO84"/>
    <mergeCell ref="NNR84:NOG84"/>
    <mergeCell ref="NOH84:NOW84"/>
    <mergeCell ref="NOX84:NPM84"/>
    <mergeCell ref="NPN84:NQC84"/>
    <mergeCell ref="NQD84:NQS84"/>
    <mergeCell ref="NQT84:NRI84"/>
    <mergeCell ref="NRJ84:NRY84"/>
    <mergeCell ref="NRZ84:NSO84"/>
    <mergeCell ref="NSP84:NTE84"/>
    <mergeCell ref="NTF84:NTU84"/>
    <mergeCell ref="NTV84:NUK84"/>
    <mergeCell ref="NUL84:NVA84"/>
    <mergeCell ref="NVB84:NVQ84"/>
    <mergeCell ref="NVR84:NWG84"/>
    <mergeCell ref="NWH84:NWW84"/>
    <mergeCell ref="NWX84:NXM84"/>
    <mergeCell ref="NXN84:NYC84"/>
    <mergeCell ref="NDF84:NDU84"/>
    <mergeCell ref="NDV84:NEK84"/>
    <mergeCell ref="NEL84:NFA84"/>
    <mergeCell ref="NFB84:NFQ84"/>
    <mergeCell ref="NFR84:NGG84"/>
    <mergeCell ref="NGH84:NGW84"/>
    <mergeCell ref="NGX84:NHM84"/>
    <mergeCell ref="NHN84:NIC84"/>
    <mergeCell ref="NID84:NIS84"/>
    <mergeCell ref="NIT84:NJI84"/>
    <mergeCell ref="NJJ84:NJY84"/>
    <mergeCell ref="NJZ84:NKO84"/>
    <mergeCell ref="NKP84:NLE84"/>
    <mergeCell ref="NLF84:NLU84"/>
    <mergeCell ref="NLV84:NMK84"/>
    <mergeCell ref="NML84:NNA84"/>
    <mergeCell ref="NNB84:NNQ84"/>
    <mergeCell ref="MST84:MTI84"/>
    <mergeCell ref="MTJ84:MTY84"/>
    <mergeCell ref="MTZ84:MUO84"/>
    <mergeCell ref="MUP84:MVE84"/>
    <mergeCell ref="MVF84:MVU84"/>
    <mergeCell ref="MVV84:MWK84"/>
    <mergeCell ref="MWL84:MXA84"/>
    <mergeCell ref="MXB84:MXQ84"/>
    <mergeCell ref="MXR84:MYG84"/>
    <mergeCell ref="MYH84:MYW84"/>
    <mergeCell ref="MYX84:MZM84"/>
    <mergeCell ref="MZN84:NAC84"/>
    <mergeCell ref="NAD84:NAS84"/>
    <mergeCell ref="NAT84:NBI84"/>
    <mergeCell ref="NBJ84:NBY84"/>
    <mergeCell ref="NBZ84:NCO84"/>
    <mergeCell ref="NCP84:NDE84"/>
    <mergeCell ref="MIH84:MIW84"/>
    <mergeCell ref="MIX84:MJM84"/>
    <mergeCell ref="MJN84:MKC84"/>
    <mergeCell ref="MKD84:MKS84"/>
    <mergeCell ref="MKT84:MLI84"/>
    <mergeCell ref="MLJ84:MLY84"/>
    <mergeCell ref="MLZ84:MMO84"/>
    <mergeCell ref="MMP84:MNE84"/>
    <mergeCell ref="MNF84:MNU84"/>
    <mergeCell ref="MNV84:MOK84"/>
    <mergeCell ref="MOL84:MPA84"/>
    <mergeCell ref="MPB84:MPQ84"/>
    <mergeCell ref="MPR84:MQG84"/>
    <mergeCell ref="MQH84:MQW84"/>
    <mergeCell ref="MQX84:MRM84"/>
    <mergeCell ref="MRN84:MSC84"/>
    <mergeCell ref="MSD84:MSS84"/>
    <mergeCell ref="LXV84:LYK84"/>
    <mergeCell ref="LYL84:LZA84"/>
    <mergeCell ref="LZB84:LZQ84"/>
    <mergeCell ref="LZR84:MAG84"/>
    <mergeCell ref="MAH84:MAW84"/>
    <mergeCell ref="MAX84:MBM84"/>
    <mergeCell ref="MBN84:MCC84"/>
    <mergeCell ref="MCD84:MCS84"/>
    <mergeCell ref="MCT84:MDI84"/>
    <mergeCell ref="MDJ84:MDY84"/>
    <mergeCell ref="MDZ84:MEO84"/>
    <mergeCell ref="MEP84:MFE84"/>
    <mergeCell ref="MFF84:MFU84"/>
    <mergeCell ref="MFV84:MGK84"/>
    <mergeCell ref="MGL84:MHA84"/>
    <mergeCell ref="MHB84:MHQ84"/>
    <mergeCell ref="MHR84:MIG84"/>
    <mergeCell ref="LNJ84:LNY84"/>
    <mergeCell ref="LNZ84:LOO84"/>
    <mergeCell ref="LOP84:LPE84"/>
    <mergeCell ref="LPF84:LPU84"/>
    <mergeCell ref="LPV84:LQK84"/>
    <mergeCell ref="LQL84:LRA84"/>
    <mergeCell ref="LRB84:LRQ84"/>
    <mergeCell ref="LRR84:LSG84"/>
    <mergeCell ref="LSH84:LSW84"/>
    <mergeCell ref="LSX84:LTM84"/>
    <mergeCell ref="LTN84:LUC84"/>
    <mergeCell ref="LUD84:LUS84"/>
    <mergeCell ref="LUT84:LVI84"/>
    <mergeCell ref="LVJ84:LVY84"/>
    <mergeCell ref="LVZ84:LWO84"/>
    <mergeCell ref="LWP84:LXE84"/>
    <mergeCell ref="LXF84:LXU84"/>
    <mergeCell ref="LCX84:LDM84"/>
    <mergeCell ref="LDN84:LEC84"/>
    <mergeCell ref="LED84:LES84"/>
    <mergeCell ref="LET84:LFI84"/>
    <mergeCell ref="LFJ84:LFY84"/>
    <mergeCell ref="LFZ84:LGO84"/>
    <mergeCell ref="LGP84:LHE84"/>
    <mergeCell ref="LHF84:LHU84"/>
    <mergeCell ref="LHV84:LIK84"/>
    <mergeCell ref="LIL84:LJA84"/>
    <mergeCell ref="LJB84:LJQ84"/>
    <mergeCell ref="LJR84:LKG84"/>
    <mergeCell ref="LKH84:LKW84"/>
    <mergeCell ref="LKX84:LLM84"/>
    <mergeCell ref="LLN84:LMC84"/>
    <mergeCell ref="LMD84:LMS84"/>
    <mergeCell ref="LMT84:LNI84"/>
    <mergeCell ref="KSL84:KTA84"/>
    <mergeCell ref="KTB84:KTQ84"/>
    <mergeCell ref="KTR84:KUG84"/>
    <mergeCell ref="KUH84:KUW84"/>
    <mergeCell ref="KUX84:KVM84"/>
    <mergeCell ref="KVN84:KWC84"/>
    <mergeCell ref="KWD84:KWS84"/>
    <mergeCell ref="KWT84:KXI84"/>
    <mergeCell ref="KXJ84:KXY84"/>
    <mergeCell ref="KXZ84:KYO84"/>
    <mergeCell ref="KYP84:KZE84"/>
    <mergeCell ref="KZF84:KZU84"/>
    <mergeCell ref="KZV84:LAK84"/>
    <mergeCell ref="LAL84:LBA84"/>
    <mergeCell ref="LBB84:LBQ84"/>
    <mergeCell ref="LBR84:LCG84"/>
    <mergeCell ref="LCH84:LCW84"/>
    <mergeCell ref="KHZ84:KIO84"/>
    <mergeCell ref="KIP84:KJE84"/>
    <mergeCell ref="KJF84:KJU84"/>
    <mergeCell ref="KJV84:KKK84"/>
    <mergeCell ref="KKL84:KLA84"/>
    <mergeCell ref="KLB84:KLQ84"/>
    <mergeCell ref="KLR84:KMG84"/>
    <mergeCell ref="KMH84:KMW84"/>
    <mergeCell ref="KMX84:KNM84"/>
    <mergeCell ref="KNN84:KOC84"/>
    <mergeCell ref="KOD84:KOS84"/>
    <mergeCell ref="KOT84:KPI84"/>
    <mergeCell ref="KPJ84:KPY84"/>
    <mergeCell ref="KPZ84:KQO84"/>
    <mergeCell ref="KQP84:KRE84"/>
    <mergeCell ref="KRF84:KRU84"/>
    <mergeCell ref="KRV84:KSK84"/>
    <mergeCell ref="JXN84:JYC84"/>
    <mergeCell ref="JYD84:JYS84"/>
    <mergeCell ref="JYT84:JZI84"/>
    <mergeCell ref="JZJ84:JZY84"/>
    <mergeCell ref="JZZ84:KAO84"/>
    <mergeCell ref="KAP84:KBE84"/>
    <mergeCell ref="KBF84:KBU84"/>
    <mergeCell ref="KBV84:KCK84"/>
    <mergeCell ref="KCL84:KDA84"/>
    <mergeCell ref="KDB84:KDQ84"/>
    <mergeCell ref="KDR84:KEG84"/>
    <mergeCell ref="KEH84:KEW84"/>
    <mergeCell ref="KEX84:KFM84"/>
    <mergeCell ref="KFN84:KGC84"/>
    <mergeCell ref="KGD84:KGS84"/>
    <mergeCell ref="KGT84:KHI84"/>
    <mergeCell ref="KHJ84:KHY84"/>
    <mergeCell ref="JNB84:JNQ84"/>
    <mergeCell ref="JNR84:JOG84"/>
    <mergeCell ref="JOH84:JOW84"/>
    <mergeCell ref="JOX84:JPM84"/>
    <mergeCell ref="JPN84:JQC84"/>
    <mergeCell ref="JQD84:JQS84"/>
    <mergeCell ref="JQT84:JRI84"/>
    <mergeCell ref="JRJ84:JRY84"/>
    <mergeCell ref="JRZ84:JSO84"/>
    <mergeCell ref="JSP84:JTE84"/>
    <mergeCell ref="JTF84:JTU84"/>
    <mergeCell ref="JTV84:JUK84"/>
    <mergeCell ref="JUL84:JVA84"/>
    <mergeCell ref="JVB84:JVQ84"/>
    <mergeCell ref="JVR84:JWG84"/>
    <mergeCell ref="JWH84:JWW84"/>
    <mergeCell ref="JWX84:JXM84"/>
    <mergeCell ref="JCP84:JDE84"/>
    <mergeCell ref="JDF84:JDU84"/>
    <mergeCell ref="JDV84:JEK84"/>
    <mergeCell ref="JEL84:JFA84"/>
    <mergeCell ref="JFB84:JFQ84"/>
    <mergeCell ref="JFR84:JGG84"/>
    <mergeCell ref="JGH84:JGW84"/>
    <mergeCell ref="JGX84:JHM84"/>
    <mergeCell ref="JHN84:JIC84"/>
    <mergeCell ref="JID84:JIS84"/>
    <mergeCell ref="JIT84:JJI84"/>
    <mergeCell ref="JJJ84:JJY84"/>
    <mergeCell ref="JJZ84:JKO84"/>
    <mergeCell ref="JKP84:JLE84"/>
    <mergeCell ref="JLF84:JLU84"/>
    <mergeCell ref="JLV84:JMK84"/>
    <mergeCell ref="JML84:JNA84"/>
    <mergeCell ref="ISD84:ISS84"/>
    <mergeCell ref="IST84:ITI84"/>
    <mergeCell ref="ITJ84:ITY84"/>
    <mergeCell ref="ITZ84:IUO84"/>
    <mergeCell ref="IUP84:IVE84"/>
    <mergeCell ref="IVF84:IVU84"/>
    <mergeCell ref="IVV84:IWK84"/>
    <mergeCell ref="IWL84:IXA84"/>
    <mergeCell ref="IXB84:IXQ84"/>
    <mergeCell ref="IXR84:IYG84"/>
    <mergeCell ref="IYH84:IYW84"/>
    <mergeCell ref="IYX84:IZM84"/>
    <mergeCell ref="IZN84:JAC84"/>
    <mergeCell ref="JAD84:JAS84"/>
    <mergeCell ref="JAT84:JBI84"/>
    <mergeCell ref="JBJ84:JBY84"/>
    <mergeCell ref="JBZ84:JCO84"/>
    <mergeCell ref="IHR84:IIG84"/>
    <mergeCell ref="IIH84:IIW84"/>
    <mergeCell ref="IIX84:IJM84"/>
    <mergeCell ref="IJN84:IKC84"/>
    <mergeCell ref="IKD84:IKS84"/>
    <mergeCell ref="IKT84:ILI84"/>
    <mergeCell ref="ILJ84:ILY84"/>
    <mergeCell ref="ILZ84:IMO84"/>
    <mergeCell ref="IMP84:INE84"/>
    <mergeCell ref="INF84:INU84"/>
    <mergeCell ref="INV84:IOK84"/>
    <mergeCell ref="IOL84:IPA84"/>
    <mergeCell ref="IPB84:IPQ84"/>
    <mergeCell ref="IPR84:IQG84"/>
    <mergeCell ref="IQH84:IQW84"/>
    <mergeCell ref="IQX84:IRM84"/>
    <mergeCell ref="IRN84:ISC84"/>
    <mergeCell ref="HXF84:HXU84"/>
    <mergeCell ref="HXV84:HYK84"/>
    <mergeCell ref="HYL84:HZA84"/>
    <mergeCell ref="HZB84:HZQ84"/>
    <mergeCell ref="HZR84:IAG84"/>
    <mergeCell ref="IAH84:IAW84"/>
    <mergeCell ref="IAX84:IBM84"/>
    <mergeCell ref="IBN84:ICC84"/>
    <mergeCell ref="ICD84:ICS84"/>
    <mergeCell ref="ICT84:IDI84"/>
    <mergeCell ref="IDJ84:IDY84"/>
    <mergeCell ref="IDZ84:IEO84"/>
    <mergeCell ref="IEP84:IFE84"/>
    <mergeCell ref="IFF84:IFU84"/>
    <mergeCell ref="IFV84:IGK84"/>
    <mergeCell ref="IGL84:IHA84"/>
    <mergeCell ref="IHB84:IHQ84"/>
    <mergeCell ref="HMT84:HNI84"/>
    <mergeCell ref="HNJ84:HNY84"/>
    <mergeCell ref="HNZ84:HOO84"/>
    <mergeCell ref="HOP84:HPE84"/>
    <mergeCell ref="HPF84:HPU84"/>
    <mergeCell ref="HPV84:HQK84"/>
    <mergeCell ref="HQL84:HRA84"/>
    <mergeCell ref="HRB84:HRQ84"/>
    <mergeCell ref="HRR84:HSG84"/>
    <mergeCell ref="HSH84:HSW84"/>
    <mergeCell ref="HSX84:HTM84"/>
    <mergeCell ref="HTN84:HUC84"/>
    <mergeCell ref="HUD84:HUS84"/>
    <mergeCell ref="HUT84:HVI84"/>
    <mergeCell ref="HVJ84:HVY84"/>
    <mergeCell ref="HVZ84:HWO84"/>
    <mergeCell ref="HWP84:HXE84"/>
    <mergeCell ref="HCH84:HCW84"/>
    <mergeCell ref="HCX84:HDM84"/>
    <mergeCell ref="HDN84:HEC84"/>
    <mergeCell ref="HED84:HES84"/>
    <mergeCell ref="HET84:HFI84"/>
    <mergeCell ref="HFJ84:HFY84"/>
    <mergeCell ref="HFZ84:HGO84"/>
    <mergeCell ref="HGP84:HHE84"/>
    <mergeCell ref="HHF84:HHU84"/>
    <mergeCell ref="HHV84:HIK84"/>
    <mergeCell ref="HIL84:HJA84"/>
    <mergeCell ref="HJB84:HJQ84"/>
    <mergeCell ref="HJR84:HKG84"/>
    <mergeCell ref="HKH84:HKW84"/>
    <mergeCell ref="HKX84:HLM84"/>
    <mergeCell ref="HLN84:HMC84"/>
    <mergeCell ref="HMD84:HMS84"/>
    <mergeCell ref="GRV84:GSK84"/>
    <mergeCell ref="GSL84:GTA84"/>
    <mergeCell ref="GTB84:GTQ84"/>
    <mergeCell ref="GTR84:GUG84"/>
    <mergeCell ref="GUH84:GUW84"/>
    <mergeCell ref="GUX84:GVM84"/>
    <mergeCell ref="GVN84:GWC84"/>
    <mergeCell ref="GWD84:GWS84"/>
    <mergeCell ref="GWT84:GXI84"/>
    <mergeCell ref="GXJ84:GXY84"/>
    <mergeCell ref="GXZ84:GYO84"/>
    <mergeCell ref="GYP84:GZE84"/>
    <mergeCell ref="GZF84:GZU84"/>
    <mergeCell ref="GZV84:HAK84"/>
    <mergeCell ref="HAL84:HBA84"/>
    <mergeCell ref="HBB84:HBQ84"/>
    <mergeCell ref="HBR84:HCG84"/>
    <mergeCell ref="GHJ84:GHY84"/>
    <mergeCell ref="GHZ84:GIO84"/>
    <mergeCell ref="GIP84:GJE84"/>
    <mergeCell ref="GJF84:GJU84"/>
    <mergeCell ref="GJV84:GKK84"/>
    <mergeCell ref="GKL84:GLA84"/>
    <mergeCell ref="GLB84:GLQ84"/>
    <mergeCell ref="GLR84:GMG84"/>
    <mergeCell ref="GMH84:GMW84"/>
    <mergeCell ref="GMX84:GNM84"/>
    <mergeCell ref="GNN84:GOC84"/>
    <mergeCell ref="GOD84:GOS84"/>
    <mergeCell ref="GOT84:GPI84"/>
    <mergeCell ref="GPJ84:GPY84"/>
    <mergeCell ref="GPZ84:GQO84"/>
    <mergeCell ref="GQP84:GRE84"/>
    <mergeCell ref="GRF84:GRU84"/>
    <mergeCell ref="FWX84:FXM84"/>
    <mergeCell ref="FXN84:FYC84"/>
    <mergeCell ref="FYD84:FYS84"/>
    <mergeCell ref="FYT84:FZI84"/>
    <mergeCell ref="FZJ84:FZY84"/>
    <mergeCell ref="FZZ84:GAO84"/>
    <mergeCell ref="GAP84:GBE84"/>
    <mergeCell ref="GBF84:GBU84"/>
    <mergeCell ref="GBV84:GCK84"/>
    <mergeCell ref="GCL84:GDA84"/>
    <mergeCell ref="GDB84:GDQ84"/>
    <mergeCell ref="GDR84:GEG84"/>
    <mergeCell ref="GEH84:GEW84"/>
    <mergeCell ref="GEX84:GFM84"/>
    <mergeCell ref="GFN84:GGC84"/>
    <mergeCell ref="GGD84:GGS84"/>
    <mergeCell ref="GGT84:GHI84"/>
    <mergeCell ref="FML84:FNA84"/>
    <mergeCell ref="FNB84:FNQ84"/>
    <mergeCell ref="FNR84:FOG84"/>
    <mergeCell ref="FOH84:FOW84"/>
    <mergeCell ref="FOX84:FPM84"/>
    <mergeCell ref="FPN84:FQC84"/>
    <mergeCell ref="FQD84:FQS84"/>
    <mergeCell ref="FQT84:FRI84"/>
    <mergeCell ref="FRJ84:FRY84"/>
    <mergeCell ref="FRZ84:FSO84"/>
    <mergeCell ref="FSP84:FTE84"/>
    <mergeCell ref="FTF84:FTU84"/>
    <mergeCell ref="FTV84:FUK84"/>
    <mergeCell ref="FUL84:FVA84"/>
    <mergeCell ref="FVB84:FVQ84"/>
    <mergeCell ref="FVR84:FWG84"/>
    <mergeCell ref="FWH84:FWW84"/>
    <mergeCell ref="FBZ84:FCO84"/>
    <mergeCell ref="FCP84:FDE84"/>
    <mergeCell ref="FDF84:FDU84"/>
    <mergeCell ref="FDV84:FEK84"/>
    <mergeCell ref="FEL84:FFA84"/>
    <mergeCell ref="FFB84:FFQ84"/>
    <mergeCell ref="FFR84:FGG84"/>
    <mergeCell ref="FGH84:FGW84"/>
    <mergeCell ref="FGX84:FHM84"/>
    <mergeCell ref="FHN84:FIC84"/>
    <mergeCell ref="FID84:FIS84"/>
    <mergeCell ref="FIT84:FJI84"/>
    <mergeCell ref="FJJ84:FJY84"/>
    <mergeCell ref="FJZ84:FKO84"/>
    <mergeCell ref="FKP84:FLE84"/>
    <mergeCell ref="FLF84:FLU84"/>
    <mergeCell ref="FLV84:FMK84"/>
    <mergeCell ref="ERN84:ESC84"/>
    <mergeCell ref="ESD84:ESS84"/>
    <mergeCell ref="EST84:ETI84"/>
    <mergeCell ref="ETJ84:ETY84"/>
    <mergeCell ref="ETZ84:EUO84"/>
    <mergeCell ref="EUP84:EVE84"/>
    <mergeCell ref="EVF84:EVU84"/>
    <mergeCell ref="EVV84:EWK84"/>
    <mergeCell ref="EWL84:EXA84"/>
    <mergeCell ref="EXB84:EXQ84"/>
    <mergeCell ref="EXR84:EYG84"/>
    <mergeCell ref="EYH84:EYW84"/>
    <mergeCell ref="EYX84:EZM84"/>
    <mergeCell ref="EZN84:FAC84"/>
    <mergeCell ref="FAD84:FAS84"/>
    <mergeCell ref="FAT84:FBI84"/>
    <mergeCell ref="FBJ84:FBY84"/>
    <mergeCell ref="EHB84:EHQ84"/>
    <mergeCell ref="EHR84:EIG84"/>
    <mergeCell ref="EIH84:EIW84"/>
    <mergeCell ref="EIX84:EJM84"/>
    <mergeCell ref="EJN84:EKC84"/>
    <mergeCell ref="EKD84:EKS84"/>
    <mergeCell ref="EKT84:ELI84"/>
    <mergeCell ref="ELJ84:ELY84"/>
    <mergeCell ref="ELZ84:EMO84"/>
    <mergeCell ref="EMP84:ENE84"/>
    <mergeCell ref="ENF84:ENU84"/>
    <mergeCell ref="ENV84:EOK84"/>
    <mergeCell ref="EOL84:EPA84"/>
    <mergeCell ref="EPB84:EPQ84"/>
    <mergeCell ref="EPR84:EQG84"/>
    <mergeCell ref="EQH84:EQW84"/>
    <mergeCell ref="EQX84:ERM84"/>
    <mergeCell ref="DWP84:DXE84"/>
    <mergeCell ref="DXF84:DXU84"/>
    <mergeCell ref="DXV84:DYK84"/>
    <mergeCell ref="DYL84:DZA84"/>
    <mergeCell ref="DZB84:DZQ84"/>
    <mergeCell ref="DZR84:EAG84"/>
    <mergeCell ref="EAH84:EAW84"/>
    <mergeCell ref="EAX84:EBM84"/>
    <mergeCell ref="EBN84:ECC84"/>
    <mergeCell ref="ECD84:ECS84"/>
    <mergeCell ref="ECT84:EDI84"/>
    <mergeCell ref="EDJ84:EDY84"/>
    <mergeCell ref="EDZ84:EEO84"/>
    <mergeCell ref="EEP84:EFE84"/>
    <mergeCell ref="EFF84:EFU84"/>
    <mergeCell ref="EFV84:EGK84"/>
    <mergeCell ref="EGL84:EHA84"/>
    <mergeCell ref="DMD84:DMS84"/>
    <mergeCell ref="DMT84:DNI84"/>
    <mergeCell ref="DNJ84:DNY84"/>
    <mergeCell ref="DNZ84:DOO84"/>
    <mergeCell ref="DOP84:DPE84"/>
    <mergeCell ref="DPF84:DPU84"/>
    <mergeCell ref="DPV84:DQK84"/>
    <mergeCell ref="DQL84:DRA84"/>
    <mergeCell ref="DRB84:DRQ84"/>
    <mergeCell ref="DRR84:DSG84"/>
    <mergeCell ref="DSH84:DSW84"/>
    <mergeCell ref="DSX84:DTM84"/>
    <mergeCell ref="DTN84:DUC84"/>
    <mergeCell ref="DUD84:DUS84"/>
    <mergeCell ref="DUT84:DVI84"/>
    <mergeCell ref="DVJ84:DVY84"/>
    <mergeCell ref="DVZ84:DWO84"/>
    <mergeCell ref="DBR84:DCG84"/>
    <mergeCell ref="DCH84:DCW84"/>
    <mergeCell ref="DCX84:DDM84"/>
    <mergeCell ref="DDN84:DEC84"/>
    <mergeCell ref="DED84:DES84"/>
    <mergeCell ref="DET84:DFI84"/>
    <mergeCell ref="DFJ84:DFY84"/>
    <mergeCell ref="DFZ84:DGO84"/>
    <mergeCell ref="DGP84:DHE84"/>
    <mergeCell ref="DHF84:DHU84"/>
    <mergeCell ref="DHV84:DIK84"/>
    <mergeCell ref="DIL84:DJA84"/>
    <mergeCell ref="DJB84:DJQ84"/>
    <mergeCell ref="DJR84:DKG84"/>
    <mergeCell ref="DKH84:DKW84"/>
    <mergeCell ref="DKX84:DLM84"/>
    <mergeCell ref="DLN84:DMC84"/>
    <mergeCell ref="CRF84:CRU84"/>
    <mergeCell ref="CRV84:CSK84"/>
    <mergeCell ref="CSL84:CTA84"/>
    <mergeCell ref="CTB84:CTQ84"/>
    <mergeCell ref="CTR84:CUG84"/>
    <mergeCell ref="CUH84:CUW84"/>
    <mergeCell ref="CUX84:CVM84"/>
    <mergeCell ref="CVN84:CWC84"/>
    <mergeCell ref="CWD84:CWS84"/>
    <mergeCell ref="CWT84:CXI84"/>
    <mergeCell ref="CXJ84:CXY84"/>
    <mergeCell ref="CXZ84:CYO84"/>
    <mergeCell ref="CYP84:CZE84"/>
    <mergeCell ref="CZF84:CZU84"/>
    <mergeCell ref="CZV84:DAK84"/>
    <mergeCell ref="DAL84:DBA84"/>
    <mergeCell ref="DBB84:DBQ84"/>
    <mergeCell ref="CGT84:CHI84"/>
    <mergeCell ref="CHJ84:CHY84"/>
    <mergeCell ref="CHZ84:CIO84"/>
    <mergeCell ref="CIP84:CJE84"/>
    <mergeCell ref="CJF84:CJU84"/>
    <mergeCell ref="CJV84:CKK84"/>
    <mergeCell ref="CKL84:CLA84"/>
    <mergeCell ref="CLB84:CLQ84"/>
    <mergeCell ref="CLR84:CMG84"/>
    <mergeCell ref="CMH84:CMW84"/>
    <mergeCell ref="CMX84:CNM84"/>
    <mergeCell ref="CNN84:COC84"/>
    <mergeCell ref="COD84:COS84"/>
    <mergeCell ref="COT84:CPI84"/>
    <mergeCell ref="CPJ84:CPY84"/>
    <mergeCell ref="CPZ84:CQO84"/>
    <mergeCell ref="CQP84:CRE84"/>
    <mergeCell ref="BWH84:BWW84"/>
    <mergeCell ref="BWX84:BXM84"/>
    <mergeCell ref="BXN84:BYC84"/>
    <mergeCell ref="BYD84:BYS84"/>
    <mergeCell ref="BYT84:BZI84"/>
    <mergeCell ref="BZJ84:BZY84"/>
    <mergeCell ref="BZZ84:CAO84"/>
    <mergeCell ref="CAP84:CBE84"/>
    <mergeCell ref="CBF84:CBU84"/>
    <mergeCell ref="CBV84:CCK84"/>
    <mergeCell ref="CCL84:CDA84"/>
    <mergeCell ref="CDB84:CDQ84"/>
    <mergeCell ref="CDR84:CEG84"/>
    <mergeCell ref="CEH84:CEW84"/>
    <mergeCell ref="CEX84:CFM84"/>
    <mergeCell ref="CFN84:CGC84"/>
    <mergeCell ref="CGD84:CGS84"/>
    <mergeCell ref="BLV84:BMK84"/>
    <mergeCell ref="BML84:BNA84"/>
    <mergeCell ref="BNB84:BNQ84"/>
    <mergeCell ref="BNR84:BOG84"/>
    <mergeCell ref="BOH84:BOW84"/>
    <mergeCell ref="BOX84:BPM84"/>
    <mergeCell ref="BPN84:BQC84"/>
    <mergeCell ref="BQD84:BQS84"/>
    <mergeCell ref="BQT84:BRI84"/>
    <mergeCell ref="BRJ84:BRY84"/>
    <mergeCell ref="BRZ84:BSO84"/>
    <mergeCell ref="BSP84:BTE84"/>
    <mergeCell ref="BTF84:BTU84"/>
    <mergeCell ref="BTV84:BUK84"/>
    <mergeCell ref="BUL84:BVA84"/>
    <mergeCell ref="BVB84:BVQ84"/>
    <mergeCell ref="BVR84:BWG84"/>
    <mergeCell ref="BBJ84:BBY84"/>
    <mergeCell ref="BBZ84:BCO84"/>
    <mergeCell ref="BCP84:BDE84"/>
    <mergeCell ref="BDF84:BDU84"/>
    <mergeCell ref="BDV84:BEK84"/>
    <mergeCell ref="BEL84:BFA84"/>
    <mergeCell ref="BFB84:BFQ84"/>
    <mergeCell ref="BFR84:BGG84"/>
    <mergeCell ref="BGH84:BGW84"/>
    <mergeCell ref="BGX84:BHM84"/>
    <mergeCell ref="BHN84:BIC84"/>
    <mergeCell ref="BID84:BIS84"/>
    <mergeCell ref="BIT84:BJI84"/>
    <mergeCell ref="BJJ84:BJY84"/>
    <mergeCell ref="BJZ84:BKO84"/>
    <mergeCell ref="BKP84:BLE84"/>
    <mergeCell ref="BLF84:BLU84"/>
    <mergeCell ref="AQX84:ARM84"/>
    <mergeCell ref="ARN84:ASC84"/>
    <mergeCell ref="ASD84:ASS84"/>
    <mergeCell ref="AST84:ATI84"/>
    <mergeCell ref="ATJ84:ATY84"/>
    <mergeCell ref="ATZ84:AUO84"/>
    <mergeCell ref="AUP84:AVE84"/>
    <mergeCell ref="AVF84:AVU84"/>
    <mergeCell ref="AVV84:AWK84"/>
    <mergeCell ref="AWL84:AXA84"/>
    <mergeCell ref="AXB84:AXQ84"/>
    <mergeCell ref="AXR84:AYG84"/>
    <mergeCell ref="AYH84:AYW84"/>
    <mergeCell ref="AYX84:AZM84"/>
    <mergeCell ref="AZN84:BAC84"/>
    <mergeCell ref="BAD84:BAS84"/>
    <mergeCell ref="BAT84:BBI84"/>
    <mergeCell ref="AGL84:AHA84"/>
    <mergeCell ref="AHB84:AHQ84"/>
    <mergeCell ref="AHR84:AIG84"/>
    <mergeCell ref="AIH84:AIW84"/>
    <mergeCell ref="AIX84:AJM84"/>
    <mergeCell ref="AJN84:AKC84"/>
    <mergeCell ref="AKD84:AKS84"/>
    <mergeCell ref="AKT84:ALI84"/>
    <mergeCell ref="ALJ84:ALY84"/>
    <mergeCell ref="ALZ84:AMO84"/>
    <mergeCell ref="AMP84:ANE84"/>
    <mergeCell ref="ANF84:ANU84"/>
    <mergeCell ref="ANV84:AOK84"/>
    <mergeCell ref="AOL84:APA84"/>
    <mergeCell ref="APB84:APQ84"/>
    <mergeCell ref="APR84:AQG84"/>
    <mergeCell ref="AQH84:AQW84"/>
    <mergeCell ref="VZ84:WO84"/>
    <mergeCell ref="WP84:XE84"/>
    <mergeCell ref="XF84:XU84"/>
    <mergeCell ref="XV84:YK84"/>
    <mergeCell ref="YL84:ZA84"/>
    <mergeCell ref="ZB84:ZQ84"/>
    <mergeCell ref="ZR84:AAG84"/>
    <mergeCell ref="AAH84:AAW84"/>
    <mergeCell ref="AAX84:ABM84"/>
    <mergeCell ref="ABN84:ACC84"/>
    <mergeCell ref="ACD84:ACS84"/>
    <mergeCell ref="ACT84:ADI84"/>
    <mergeCell ref="ADJ84:ADY84"/>
    <mergeCell ref="ADZ84:AEO84"/>
    <mergeCell ref="AEP84:AFE84"/>
    <mergeCell ref="AFF84:AFU84"/>
    <mergeCell ref="AFV84:AGK84"/>
    <mergeCell ref="LN84:MC84"/>
    <mergeCell ref="MD84:MS84"/>
    <mergeCell ref="MT84:NI84"/>
    <mergeCell ref="NJ84:NY84"/>
    <mergeCell ref="NZ84:OO84"/>
    <mergeCell ref="OP84:PE84"/>
    <mergeCell ref="PF84:PU84"/>
    <mergeCell ref="PV84:QK84"/>
    <mergeCell ref="QL84:RA84"/>
    <mergeCell ref="RB84:RQ84"/>
    <mergeCell ref="RR84:SG84"/>
    <mergeCell ref="SH84:SW84"/>
    <mergeCell ref="SX84:TM84"/>
    <mergeCell ref="TN84:UC84"/>
    <mergeCell ref="UD84:US84"/>
    <mergeCell ref="UT84:VI84"/>
    <mergeCell ref="VJ84:VY84"/>
    <mergeCell ref="A84:P84"/>
    <mergeCell ref="Q84:AF84"/>
    <mergeCell ref="AG84:AV84"/>
    <mergeCell ref="AW84:BE84"/>
    <mergeCell ref="DN84:EC84"/>
    <mergeCell ref="ED84:ES84"/>
    <mergeCell ref="ET84:FI84"/>
    <mergeCell ref="FJ84:FY84"/>
    <mergeCell ref="FZ84:GO84"/>
    <mergeCell ref="GP84:HE84"/>
    <mergeCell ref="HF84:HU84"/>
    <mergeCell ref="HV84:IK84"/>
    <mergeCell ref="IL84:JA84"/>
    <mergeCell ref="JB84:JQ84"/>
    <mergeCell ref="JR84:KG84"/>
    <mergeCell ref="KH84:KW84"/>
    <mergeCell ref="KX84:LM84"/>
    <mergeCell ref="WVN40:WWC40"/>
    <mergeCell ref="WWD40:WWS40"/>
    <mergeCell ref="WWT40:WXI40"/>
    <mergeCell ref="WXJ40:WXY40"/>
    <mergeCell ref="B42:C42"/>
    <mergeCell ref="F42:J43"/>
    <mergeCell ref="B43:C43"/>
    <mergeCell ref="B44:C44"/>
    <mergeCell ref="B45:C45"/>
    <mergeCell ref="B46:C46"/>
    <mergeCell ref="AO46:AV46"/>
    <mergeCell ref="AW46:BB46"/>
    <mergeCell ref="WLB40:WLQ40"/>
    <mergeCell ref="WLR40:WMG40"/>
    <mergeCell ref="WMH40:WMW40"/>
    <mergeCell ref="WMX40:WNM40"/>
    <mergeCell ref="WNN40:WOC40"/>
    <mergeCell ref="WOD40:WOS40"/>
    <mergeCell ref="WOT40:WPI40"/>
    <mergeCell ref="WPJ40:WPY40"/>
    <mergeCell ref="WPZ40:WQO40"/>
    <mergeCell ref="WQP40:WRE40"/>
    <mergeCell ref="WRF40:WRU40"/>
    <mergeCell ref="WRV40:WSK40"/>
    <mergeCell ref="WSL40:WTA40"/>
    <mergeCell ref="WTB40:WTQ40"/>
    <mergeCell ref="WTR40:WUG40"/>
    <mergeCell ref="WUH40:WUW40"/>
    <mergeCell ref="WUX40:WVM40"/>
    <mergeCell ref="WAP40:WBE40"/>
    <mergeCell ref="WBF40:WBU40"/>
    <mergeCell ref="WBV40:WCK40"/>
    <mergeCell ref="WCL40:WDA40"/>
    <mergeCell ref="WDB40:WDQ40"/>
    <mergeCell ref="WDR40:WEG40"/>
    <mergeCell ref="WEH40:WEW40"/>
    <mergeCell ref="WEX40:WFM40"/>
    <mergeCell ref="WFN40:WGC40"/>
    <mergeCell ref="WGD40:WGS40"/>
    <mergeCell ref="WGT40:WHI40"/>
    <mergeCell ref="WHJ40:WHY40"/>
    <mergeCell ref="WHZ40:WIO40"/>
    <mergeCell ref="WIP40:WJE40"/>
    <mergeCell ref="WJF40:WJU40"/>
    <mergeCell ref="WJV40:WKK40"/>
    <mergeCell ref="WKL40:WLA40"/>
    <mergeCell ref="VQD40:VQS40"/>
    <mergeCell ref="VQT40:VRI40"/>
    <mergeCell ref="VRJ40:VRY40"/>
    <mergeCell ref="VRZ40:VSO40"/>
    <mergeCell ref="VSP40:VTE40"/>
    <mergeCell ref="VTF40:VTU40"/>
    <mergeCell ref="VTV40:VUK40"/>
    <mergeCell ref="VUL40:VVA40"/>
    <mergeCell ref="VVB40:VVQ40"/>
    <mergeCell ref="VVR40:VWG40"/>
    <mergeCell ref="VWH40:VWW40"/>
    <mergeCell ref="VWX40:VXM40"/>
    <mergeCell ref="VXN40:VYC40"/>
    <mergeCell ref="VYD40:VYS40"/>
    <mergeCell ref="VYT40:VZI40"/>
    <mergeCell ref="VZJ40:VZY40"/>
    <mergeCell ref="VZZ40:WAO40"/>
    <mergeCell ref="VFR40:VGG40"/>
    <mergeCell ref="VGH40:VGW40"/>
    <mergeCell ref="VGX40:VHM40"/>
    <mergeCell ref="VHN40:VIC40"/>
    <mergeCell ref="VID40:VIS40"/>
    <mergeCell ref="VIT40:VJI40"/>
    <mergeCell ref="VJJ40:VJY40"/>
    <mergeCell ref="VJZ40:VKO40"/>
    <mergeCell ref="VKP40:VLE40"/>
    <mergeCell ref="VLF40:VLU40"/>
    <mergeCell ref="VLV40:VMK40"/>
    <mergeCell ref="VML40:VNA40"/>
    <mergeCell ref="VNB40:VNQ40"/>
    <mergeCell ref="VNR40:VOG40"/>
    <mergeCell ref="VOH40:VOW40"/>
    <mergeCell ref="VOX40:VPM40"/>
    <mergeCell ref="VPN40:VQC40"/>
    <mergeCell ref="UVF40:UVU40"/>
    <mergeCell ref="UVV40:UWK40"/>
    <mergeCell ref="UWL40:UXA40"/>
    <mergeCell ref="UXB40:UXQ40"/>
    <mergeCell ref="UXR40:UYG40"/>
    <mergeCell ref="UYH40:UYW40"/>
    <mergeCell ref="UYX40:UZM40"/>
    <mergeCell ref="UZN40:VAC40"/>
    <mergeCell ref="VAD40:VAS40"/>
    <mergeCell ref="VAT40:VBI40"/>
    <mergeCell ref="VBJ40:VBY40"/>
    <mergeCell ref="VBZ40:VCO40"/>
    <mergeCell ref="VCP40:VDE40"/>
    <mergeCell ref="VDF40:VDU40"/>
    <mergeCell ref="VDV40:VEK40"/>
    <mergeCell ref="VEL40:VFA40"/>
    <mergeCell ref="VFB40:VFQ40"/>
    <mergeCell ref="UKT40:ULI40"/>
    <mergeCell ref="ULJ40:ULY40"/>
    <mergeCell ref="ULZ40:UMO40"/>
    <mergeCell ref="UMP40:UNE40"/>
    <mergeCell ref="UNF40:UNU40"/>
    <mergeCell ref="UNV40:UOK40"/>
    <mergeCell ref="UOL40:UPA40"/>
    <mergeCell ref="UPB40:UPQ40"/>
    <mergeCell ref="UPR40:UQG40"/>
    <mergeCell ref="UQH40:UQW40"/>
    <mergeCell ref="UQX40:URM40"/>
    <mergeCell ref="URN40:USC40"/>
    <mergeCell ref="USD40:USS40"/>
    <mergeCell ref="UST40:UTI40"/>
    <mergeCell ref="UTJ40:UTY40"/>
    <mergeCell ref="UTZ40:UUO40"/>
    <mergeCell ref="UUP40:UVE40"/>
    <mergeCell ref="UAH40:UAW40"/>
    <mergeCell ref="UAX40:UBM40"/>
    <mergeCell ref="UBN40:UCC40"/>
    <mergeCell ref="UCD40:UCS40"/>
    <mergeCell ref="UCT40:UDI40"/>
    <mergeCell ref="UDJ40:UDY40"/>
    <mergeCell ref="UDZ40:UEO40"/>
    <mergeCell ref="UEP40:UFE40"/>
    <mergeCell ref="UFF40:UFU40"/>
    <mergeCell ref="UFV40:UGK40"/>
    <mergeCell ref="UGL40:UHA40"/>
    <mergeCell ref="UHB40:UHQ40"/>
    <mergeCell ref="UHR40:UIG40"/>
    <mergeCell ref="UIH40:UIW40"/>
    <mergeCell ref="UIX40:UJM40"/>
    <mergeCell ref="UJN40:UKC40"/>
    <mergeCell ref="UKD40:UKS40"/>
    <mergeCell ref="TPV40:TQK40"/>
    <mergeCell ref="TQL40:TRA40"/>
    <mergeCell ref="TRB40:TRQ40"/>
    <mergeCell ref="TRR40:TSG40"/>
    <mergeCell ref="TSH40:TSW40"/>
    <mergeCell ref="TSX40:TTM40"/>
    <mergeCell ref="TTN40:TUC40"/>
    <mergeCell ref="TUD40:TUS40"/>
    <mergeCell ref="TUT40:TVI40"/>
    <mergeCell ref="TVJ40:TVY40"/>
    <mergeCell ref="TVZ40:TWO40"/>
    <mergeCell ref="TWP40:TXE40"/>
    <mergeCell ref="TXF40:TXU40"/>
    <mergeCell ref="TXV40:TYK40"/>
    <mergeCell ref="TYL40:TZA40"/>
    <mergeCell ref="TZB40:TZQ40"/>
    <mergeCell ref="TZR40:UAG40"/>
    <mergeCell ref="TFJ40:TFY40"/>
    <mergeCell ref="TFZ40:TGO40"/>
    <mergeCell ref="TGP40:THE40"/>
    <mergeCell ref="THF40:THU40"/>
    <mergeCell ref="THV40:TIK40"/>
    <mergeCell ref="TIL40:TJA40"/>
    <mergeCell ref="TJB40:TJQ40"/>
    <mergeCell ref="TJR40:TKG40"/>
    <mergeCell ref="TKH40:TKW40"/>
    <mergeCell ref="TKX40:TLM40"/>
    <mergeCell ref="TLN40:TMC40"/>
    <mergeCell ref="TMD40:TMS40"/>
    <mergeCell ref="TMT40:TNI40"/>
    <mergeCell ref="TNJ40:TNY40"/>
    <mergeCell ref="TNZ40:TOO40"/>
    <mergeCell ref="TOP40:TPE40"/>
    <mergeCell ref="TPF40:TPU40"/>
    <mergeCell ref="SUX40:SVM40"/>
    <mergeCell ref="SVN40:SWC40"/>
    <mergeCell ref="SWD40:SWS40"/>
    <mergeCell ref="SWT40:SXI40"/>
    <mergeCell ref="SXJ40:SXY40"/>
    <mergeCell ref="SXZ40:SYO40"/>
    <mergeCell ref="SYP40:SZE40"/>
    <mergeCell ref="SZF40:SZU40"/>
    <mergeCell ref="SZV40:TAK40"/>
    <mergeCell ref="TAL40:TBA40"/>
    <mergeCell ref="TBB40:TBQ40"/>
    <mergeCell ref="TBR40:TCG40"/>
    <mergeCell ref="TCH40:TCW40"/>
    <mergeCell ref="TCX40:TDM40"/>
    <mergeCell ref="TDN40:TEC40"/>
    <mergeCell ref="TED40:TES40"/>
    <mergeCell ref="TET40:TFI40"/>
    <mergeCell ref="SKL40:SLA40"/>
    <mergeCell ref="SLB40:SLQ40"/>
    <mergeCell ref="SLR40:SMG40"/>
    <mergeCell ref="SMH40:SMW40"/>
    <mergeCell ref="SMX40:SNM40"/>
    <mergeCell ref="SNN40:SOC40"/>
    <mergeCell ref="SOD40:SOS40"/>
    <mergeCell ref="SOT40:SPI40"/>
    <mergeCell ref="SPJ40:SPY40"/>
    <mergeCell ref="SPZ40:SQO40"/>
    <mergeCell ref="SQP40:SRE40"/>
    <mergeCell ref="SRF40:SRU40"/>
    <mergeCell ref="SRV40:SSK40"/>
    <mergeCell ref="SSL40:STA40"/>
    <mergeCell ref="STB40:STQ40"/>
    <mergeCell ref="STR40:SUG40"/>
    <mergeCell ref="SUH40:SUW40"/>
    <mergeCell ref="RZZ40:SAO40"/>
    <mergeCell ref="SAP40:SBE40"/>
    <mergeCell ref="SBF40:SBU40"/>
    <mergeCell ref="SBV40:SCK40"/>
    <mergeCell ref="SCL40:SDA40"/>
    <mergeCell ref="SDB40:SDQ40"/>
    <mergeCell ref="SDR40:SEG40"/>
    <mergeCell ref="SEH40:SEW40"/>
    <mergeCell ref="SEX40:SFM40"/>
    <mergeCell ref="SFN40:SGC40"/>
    <mergeCell ref="SGD40:SGS40"/>
    <mergeCell ref="SGT40:SHI40"/>
    <mergeCell ref="SHJ40:SHY40"/>
    <mergeCell ref="SHZ40:SIO40"/>
    <mergeCell ref="SIP40:SJE40"/>
    <mergeCell ref="SJF40:SJU40"/>
    <mergeCell ref="SJV40:SKK40"/>
    <mergeCell ref="RPN40:RQC40"/>
    <mergeCell ref="RQD40:RQS40"/>
    <mergeCell ref="RQT40:RRI40"/>
    <mergeCell ref="RRJ40:RRY40"/>
    <mergeCell ref="RRZ40:RSO40"/>
    <mergeCell ref="RSP40:RTE40"/>
    <mergeCell ref="RTF40:RTU40"/>
    <mergeCell ref="RTV40:RUK40"/>
    <mergeCell ref="RUL40:RVA40"/>
    <mergeCell ref="RVB40:RVQ40"/>
    <mergeCell ref="RVR40:RWG40"/>
    <mergeCell ref="RWH40:RWW40"/>
    <mergeCell ref="RWX40:RXM40"/>
    <mergeCell ref="RXN40:RYC40"/>
    <mergeCell ref="RYD40:RYS40"/>
    <mergeCell ref="RYT40:RZI40"/>
    <mergeCell ref="RZJ40:RZY40"/>
    <mergeCell ref="RFB40:RFQ40"/>
    <mergeCell ref="RFR40:RGG40"/>
    <mergeCell ref="RGH40:RGW40"/>
    <mergeCell ref="RGX40:RHM40"/>
    <mergeCell ref="RHN40:RIC40"/>
    <mergeCell ref="RID40:RIS40"/>
    <mergeCell ref="RIT40:RJI40"/>
    <mergeCell ref="RJJ40:RJY40"/>
    <mergeCell ref="RJZ40:RKO40"/>
    <mergeCell ref="RKP40:RLE40"/>
    <mergeCell ref="RLF40:RLU40"/>
    <mergeCell ref="RLV40:RMK40"/>
    <mergeCell ref="RML40:RNA40"/>
    <mergeCell ref="RNB40:RNQ40"/>
    <mergeCell ref="RNR40:ROG40"/>
    <mergeCell ref="ROH40:ROW40"/>
    <mergeCell ref="ROX40:RPM40"/>
    <mergeCell ref="QUP40:QVE40"/>
    <mergeCell ref="QVF40:QVU40"/>
    <mergeCell ref="QVV40:QWK40"/>
    <mergeCell ref="QWL40:QXA40"/>
    <mergeCell ref="QXB40:QXQ40"/>
    <mergeCell ref="QXR40:QYG40"/>
    <mergeCell ref="QYH40:QYW40"/>
    <mergeCell ref="QYX40:QZM40"/>
    <mergeCell ref="QZN40:RAC40"/>
    <mergeCell ref="RAD40:RAS40"/>
    <mergeCell ref="RAT40:RBI40"/>
    <mergeCell ref="RBJ40:RBY40"/>
    <mergeCell ref="RBZ40:RCO40"/>
    <mergeCell ref="RCP40:RDE40"/>
    <mergeCell ref="RDF40:RDU40"/>
    <mergeCell ref="RDV40:REK40"/>
    <mergeCell ref="REL40:RFA40"/>
    <mergeCell ref="QKD40:QKS40"/>
    <mergeCell ref="QKT40:QLI40"/>
    <mergeCell ref="QLJ40:QLY40"/>
    <mergeCell ref="QLZ40:QMO40"/>
    <mergeCell ref="QMP40:QNE40"/>
    <mergeCell ref="QNF40:QNU40"/>
    <mergeCell ref="QNV40:QOK40"/>
    <mergeCell ref="QOL40:QPA40"/>
    <mergeCell ref="QPB40:QPQ40"/>
    <mergeCell ref="QPR40:QQG40"/>
    <mergeCell ref="QQH40:QQW40"/>
    <mergeCell ref="QQX40:QRM40"/>
    <mergeCell ref="QRN40:QSC40"/>
    <mergeCell ref="QSD40:QSS40"/>
    <mergeCell ref="QST40:QTI40"/>
    <mergeCell ref="QTJ40:QTY40"/>
    <mergeCell ref="QTZ40:QUO40"/>
    <mergeCell ref="PZR40:QAG40"/>
    <mergeCell ref="QAH40:QAW40"/>
    <mergeCell ref="QAX40:QBM40"/>
    <mergeCell ref="QBN40:QCC40"/>
    <mergeCell ref="QCD40:QCS40"/>
    <mergeCell ref="QCT40:QDI40"/>
    <mergeCell ref="QDJ40:QDY40"/>
    <mergeCell ref="QDZ40:QEO40"/>
    <mergeCell ref="QEP40:QFE40"/>
    <mergeCell ref="QFF40:QFU40"/>
    <mergeCell ref="QFV40:QGK40"/>
    <mergeCell ref="QGL40:QHA40"/>
    <mergeCell ref="QHB40:QHQ40"/>
    <mergeCell ref="QHR40:QIG40"/>
    <mergeCell ref="QIH40:QIW40"/>
    <mergeCell ref="QIX40:QJM40"/>
    <mergeCell ref="QJN40:QKC40"/>
    <mergeCell ref="PPF40:PPU40"/>
    <mergeCell ref="PPV40:PQK40"/>
    <mergeCell ref="PQL40:PRA40"/>
    <mergeCell ref="PRB40:PRQ40"/>
    <mergeCell ref="PRR40:PSG40"/>
    <mergeCell ref="PSH40:PSW40"/>
    <mergeCell ref="PSX40:PTM40"/>
    <mergeCell ref="PTN40:PUC40"/>
    <mergeCell ref="PUD40:PUS40"/>
    <mergeCell ref="PUT40:PVI40"/>
    <mergeCell ref="PVJ40:PVY40"/>
    <mergeCell ref="PVZ40:PWO40"/>
    <mergeCell ref="PWP40:PXE40"/>
    <mergeCell ref="PXF40:PXU40"/>
    <mergeCell ref="PXV40:PYK40"/>
    <mergeCell ref="PYL40:PZA40"/>
    <mergeCell ref="PZB40:PZQ40"/>
    <mergeCell ref="PET40:PFI40"/>
    <mergeCell ref="PFJ40:PFY40"/>
    <mergeCell ref="PFZ40:PGO40"/>
    <mergeCell ref="PGP40:PHE40"/>
    <mergeCell ref="PHF40:PHU40"/>
    <mergeCell ref="PHV40:PIK40"/>
    <mergeCell ref="PIL40:PJA40"/>
    <mergeCell ref="PJB40:PJQ40"/>
    <mergeCell ref="PJR40:PKG40"/>
    <mergeCell ref="PKH40:PKW40"/>
    <mergeCell ref="PKX40:PLM40"/>
    <mergeCell ref="PLN40:PMC40"/>
    <mergeCell ref="PMD40:PMS40"/>
    <mergeCell ref="PMT40:PNI40"/>
    <mergeCell ref="PNJ40:PNY40"/>
    <mergeCell ref="PNZ40:POO40"/>
    <mergeCell ref="POP40:PPE40"/>
    <mergeCell ref="OUH40:OUW40"/>
    <mergeCell ref="OUX40:OVM40"/>
    <mergeCell ref="OVN40:OWC40"/>
    <mergeCell ref="OWD40:OWS40"/>
    <mergeCell ref="OWT40:OXI40"/>
    <mergeCell ref="OXJ40:OXY40"/>
    <mergeCell ref="OXZ40:OYO40"/>
    <mergeCell ref="OYP40:OZE40"/>
    <mergeCell ref="OZF40:OZU40"/>
    <mergeCell ref="OZV40:PAK40"/>
    <mergeCell ref="PAL40:PBA40"/>
    <mergeCell ref="PBB40:PBQ40"/>
    <mergeCell ref="PBR40:PCG40"/>
    <mergeCell ref="PCH40:PCW40"/>
    <mergeCell ref="PCX40:PDM40"/>
    <mergeCell ref="PDN40:PEC40"/>
    <mergeCell ref="PED40:PES40"/>
    <mergeCell ref="OJV40:OKK40"/>
    <mergeCell ref="OKL40:OLA40"/>
    <mergeCell ref="OLB40:OLQ40"/>
    <mergeCell ref="OLR40:OMG40"/>
    <mergeCell ref="OMH40:OMW40"/>
    <mergeCell ref="OMX40:ONM40"/>
    <mergeCell ref="ONN40:OOC40"/>
    <mergeCell ref="OOD40:OOS40"/>
    <mergeCell ref="OOT40:OPI40"/>
    <mergeCell ref="OPJ40:OPY40"/>
    <mergeCell ref="OPZ40:OQO40"/>
    <mergeCell ref="OQP40:ORE40"/>
    <mergeCell ref="ORF40:ORU40"/>
    <mergeCell ref="ORV40:OSK40"/>
    <mergeCell ref="OSL40:OTA40"/>
    <mergeCell ref="OTB40:OTQ40"/>
    <mergeCell ref="OTR40:OUG40"/>
    <mergeCell ref="NZJ40:NZY40"/>
    <mergeCell ref="NZZ40:OAO40"/>
    <mergeCell ref="OAP40:OBE40"/>
    <mergeCell ref="OBF40:OBU40"/>
    <mergeCell ref="OBV40:OCK40"/>
    <mergeCell ref="OCL40:ODA40"/>
    <mergeCell ref="ODB40:ODQ40"/>
    <mergeCell ref="ODR40:OEG40"/>
    <mergeCell ref="OEH40:OEW40"/>
    <mergeCell ref="OEX40:OFM40"/>
    <mergeCell ref="OFN40:OGC40"/>
    <mergeCell ref="OGD40:OGS40"/>
    <mergeCell ref="OGT40:OHI40"/>
    <mergeCell ref="OHJ40:OHY40"/>
    <mergeCell ref="OHZ40:OIO40"/>
    <mergeCell ref="OIP40:OJE40"/>
    <mergeCell ref="OJF40:OJU40"/>
    <mergeCell ref="NOX40:NPM40"/>
    <mergeCell ref="NPN40:NQC40"/>
    <mergeCell ref="NQD40:NQS40"/>
    <mergeCell ref="NQT40:NRI40"/>
    <mergeCell ref="NRJ40:NRY40"/>
    <mergeCell ref="NRZ40:NSO40"/>
    <mergeCell ref="NSP40:NTE40"/>
    <mergeCell ref="NTF40:NTU40"/>
    <mergeCell ref="NTV40:NUK40"/>
    <mergeCell ref="NUL40:NVA40"/>
    <mergeCell ref="NVB40:NVQ40"/>
    <mergeCell ref="NVR40:NWG40"/>
    <mergeCell ref="NWH40:NWW40"/>
    <mergeCell ref="NWX40:NXM40"/>
    <mergeCell ref="NXN40:NYC40"/>
    <mergeCell ref="NYD40:NYS40"/>
    <mergeCell ref="NYT40:NZI40"/>
    <mergeCell ref="NEL40:NFA40"/>
    <mergeCell ref="NFB40:NFQ40"/>
    <mergeCell ref="NFR40:NGG40"/>
    <mergeCell ref="NGH40:NGW40"/>
    <mergeCell ref="NGX40:NHM40"/>
    <mergeCell ref="NHN40:NIC40"/>
    <mergeCell ref="NID40:NIS40"/>
    <mergeCell ref="NIT40:NJI40"/>
    <mergeCell ref="NJJ40:NJY40"/>
    <mergeCell ref="NJZ40:NKO40"/>
    <mergeCell ref="NKP40:NLE40"/>
    <mergeCell ref="NLF40:NLU40"/>
    <mergeCell ref="NLV40:NMK40"/>
    <mergeCell ref="NML40:NNA40"/>
    <mergeCell ref="NNB40:NNQ40"/>
    <mergeCell ref="NNR40:NOG40"/>
    <mergeCell ref="NOH40:NOW40"/>
    <mergeCell ref="MTZ40:MUO40"/>
    <mergeCell ref="MUP40:MVE40"/>
    <mergeCell ref="MVF40:MVU40"/>
    <mergeCell ref="MVV40:MWK40"/>
    <mergeCell ref="MWL40:MXA40"/>
    <mergeCell ref="MXB40:MXQ40"/>
    <mergeCell ref="MXR40:MYG40"/>
    <mergeCell ref="MYH40:MYW40"/>
    <mergeCell ref="MYX40:MZM40"/>
    <mergeCell ref="MZN40:NAC40"/>
    <mergeCell ref="NAD40:NAS40"/>
    <mergeCell ref="NAT40:NBI40"/>
    <mergeCell ref="NBJ40:NBY40"/>
    <mergeCell ref="NBZ40:NCO40"/>
    <mergeCell ref="NCP40:NDE40"/>
    <mergeCell ref="NDF40:NDU40"/>
    <mergeCell ref="NDV40:NEK40"/>
    <mergeCell ref="MJN40:MKC40"/>
    <mergeCell ref="MKD40:MKS40"/>
    <mergeCell ref="MKT40:MLI40"/>
    <mergeCell ref="MLJ40:MLY40"/>
    <mergeCell ref="MLZ40:MMO40"/>
    <mergeCell ref="MMP40:MNE40"/>
    <mergeCell ref="MNF40:MNU40"/>
    <mergeCell ref="MNV40:MOK40"/>
    <mergeCell ref="MOL40:MPA40"/>
    <mergeCell ref="MPB40:MPQ40"/>
    <mergeCell ref="MPR40:MQG40"/>
    <mergeCell ref="MQH40:MQW40"/>
    <mergeCell ref="MQX40:MRM40"/>
    <mergeCell ref="MRN40:MSC40"/>
    <mergeCell ref="MSD40:MSS40"/>
    <mergeCell ref="MST40:MTI40"/>
    <mergeCell ref="MTJ40:MTY40"/>
    <mergeCell ref="LZB40:LZQ40"/>
    <mergeCell ref="LZR40:MAG40"/>
    <mergeCell ref="MAH40:MAW40"/>
    <mergeCell ref="MAX40:MBM40"/>
    <mergeCell ref="MBN40:MCC40"/>
    <mergeCell ref="MCD40:MCS40"/>
    <mergeCell ref="MCT40:MDI40"/>
    <mergeCell ref="MDJ40:MDY40"/>
    <mergeCell ref="MDZ40:MEO40"/>
    <mergeCell ref="MEP40:MFE40"/>
    <mergeCell ref="MFF40:MFU40"/>
    <mergeCell ref="MFV40:MGK40"/>
    <mergeCell ref="MGL40:MHA40"/>
    <mergeCell ref="MHB40:MHQ40"/>
    <mergeCell ref="MHR40:MIG40"/>
    <mergeCell ref="MIH40:MIW40"/>
    <mergeCell ref="MIX40:MJM40"/>
    <mergeCell ref="LOP40:LPE40"/>
    <mergeCell ref="LPF40:LPU40"/>
    <mergeCell ref="LPV40:LQK40"/>
    <mergeCell ref="LQL40:LRA40"/>
    <mergeCell ref="LRB40:LRQ40"/>
    <mergeCell ref="LRR40:LSG40"/>
    <mergeCell ref="LSH40:LSW40"/>
    <mergeCell ref="LSX40:LTM40"/>
    <mergeCell ref="LTN40:LUC40"/>
    <mergeCell ref="LUD40:LUS40"/>
    <mergeCell ref="LUT40:LVI40"/>
    <mergeCell ref="LVJ40:LVY40"/>
    <mergeCell ref="LVZ40:LWO40"/>
    <mergeCell ref="LWP40:LXE40"/>
    <mergeCell ref="LXF40:LXU40"/>
    <mergeCell ref="LXV40:LYK40"/>
    <mergeCell ref="LYL40:LZA40"/>
    <mergeCell ref="LED40:LES40"/>
    <mergeCell ref="LET40:LFI40"/>
    <mergeCell ref="LFJ40:LFY40"/>
    <mergeCell ref="LFZ40:LGO40"/>
    <mergeCell ref="LGP40:LHE40"/>
    <mergeCell ref="LHF40:LHU40"/>
    <mergeCell ref="LHV40:LIK40"/>
    <mergeCell ref="LIL40:LJA40"/>
    <mergeCell ref="LJB40:LJQ40"/>
    <mergeCell ref="LJR40:LKG40"/>
    <mergeCell ref="LKH40:LKW40"/>
    <mergeCell ref="LKX40:LLM40"/>
    <mergeCell ref="LLN40:LMC40"/>
    <mergeCell ref="LMD40:LMS40"/>
    <mergeCell ref="LMT40:LNI40"/>
    <mergeCell ref="LNJ40:LNY40"/>
    <mergeCell ref="LNZ40:LOO40"/>
    <mergeCell ref="KTR40:KUG40"/>
    <mergeCell ref="KUH40:KUW40"/>
    <mergeCell ref="KUX40:KVM40"/>
    <mergeCell ref="KVN40:KWC40"/>
    <mergeCell ref="KWD40:KWS40"/>
    <mergeCell ref="KWT40:KXI40"/>
    <mergeCell ref="KXJ40:KXY40"/>
    <mergeCell ref="KXZ40:KYO40"/>
    <mergeCell ref="KYP40:KZE40"/>
    <mergeCell ref="KZF40:KZU40"/>
    <mergeCell ref="KZV40:LAK40"/>
    <mergeCell ref="LAL40:LBA40"/>
    <mergeCell ref="LBB40:LBQ40"/>
    <mergeCell ref="LBR40:LCG40"/>
    <mergeCell ref="LCH40:LCW40"/>
    <mergeCell ref="LCX40:LDM40"/>
    <mergeCell ref="LDN40:LEC40"/>
    <mergeCell ref="KJF40:KJU40"/>
    <mergeCell ref="KJV40:KKK40"/>
    <mergeCell ref="KKL40:KLA40"/>
    <mergeCell ref="KLB40:KLQ40"/>
    <mergeCell ref="KLR40:KMG40"/>
    <mergeCell ref="KMH40:KMW40"/>
    <mergeCell ref="KMX40:KNM40"/>
    <mergeCell ref="KNN40:KOC40"/>
    <mergeCell ref="KOD40:KOS40"/>
    <mergeCell ref="KOT40:KPI40"/>
    <mergeCell ref="KPJ40:KPY40"/>
    <mergeCell ref="KPZ40:KQO40"/>
    <mergeCell ref="KQP40:KRE40"/>
    <mergeCell ref="KRF40:KRU40"/>
    <mergeCell ref="KRV40:KSK40"/>
    <mergeCell ref="KSL40:KTA40"/>
    <mergeCell ref="KTB40:KTQ40"/>
    <mergeCell ref="JYT40:JZI40"/>
    <mergeCell ref="JZJ40:JZY40"/>
    <mergeCell ref="JZZ40:KAO40"/>
    <mergeCell ref="KAP40:KBE40"/>
    <mergeCell ref="KBF40:KBU40"/>
    <mergeCell ref="KBV40:KCK40"/>
    <mergeCell ref="KCL40:KDA40"/>
    <mergeCell ref="KDB40:KDQ40"/>
    <mergeCell ref="KDR40:KEG40"/>
    <mergeCell ref="KEH40:KEW40"/>
    <mergeCell ref="KEX40:KFM40"/>
    <mergeCell ref="KFN40:KGC40"/>
    <mergeCell ref="KGD40:KGS40"/>
    <mergeCell ref="KGT40:KHI40"/>
    <mergeCell ref="KHJ40:KHY40"/>
    <mergeCell ref="KHZ40:KIO40"/>
    <mergeCell ref="KIP40:KJE40"/>
    <mergeCell ref="JOH40:JOW40"/>
    <mergeCell ref="JOX40:JPM40"/>
    <mergeCell ref="JPN40:JQC40"/>
    <mergeCell ref="JQD40:JQS40"/>
    <mergeCell ref="JQT40:JRI40"/>
    <mergeCell ref="JRJ40:JRY40"/>
    <mergeCell ref="JRZ40:JSO40"/>
    <mergeCell ref="JSP40:JTE40"/>
    <mergeCell ref="JTF40:JTU40"/>
    <mergeCell ref="JTV40:JUK40"/>
    <mergeCell ref="JUL40:JVA40"/>
    <mergeCell ref="JVB40:JVQ40"/>
    <mergeCell ref="JVR40:JWG40"/>
    <mergeCell ref="JWH40:JWW40"/>
    <mergeCell ref="JWX40:JXM40"/>
    <mergeCell ref="JXN40:JYC40"/>
    <mergeCell ref="JYD40:JYS40"/>
    <mergeCell ref="JDV40:JEK40"/>
    <mergeCell ref="JEL40:JFA40"/>
    <mergeCell ref="JFB40:JFQ40"/>
    <mergeCell ref="JFR40:JGG40"/>
    <mergeCell ref="JGH40:JGW40"/>
    <mergeCell ref="JGX40:JHM40"/>
    <mergeCell ref="JHN40:JIC40"/>
    <mergeCell ref="JID40:JIS40"/>
    <mergeCell ref="JIT40:JJI40"/>
    <mergeCell ref="JJJ40:JJY40"/>
    <mergeCell ref="JJZ40:JKO40"/>
    <mergeCell ref="JKP40:JLE40"/>
    <mergeCell ref="JLF40:JLU40"/>
    <mergeCell ref="JLV40:JMK40"/>
    <mergeCell ref="JML40:JNA40"/>
    <mergeCell ref="JNB40:JNQ40"/>
    <mergeCell ref="JNR40:JOG40"/>
    <mergeCell ref="ITJ40:ITY40"/>
    <mergeCell ref="ITZ40:IUO40"/>
    <mergeCell ref="IUP40:IVE40"/>
    <mergeCell ref="IVF40:IVU40"/>
    <mergeCell ref="IVV40:IWK40"/>
    <mergeCell ref="IWL40:IXA40"/>
    <mergeCell ref="IXB40:IXQ40"/>
    <mergeCell ref="IXR40:IYG40"/>
    <mergeCell ref="IYH40:IYW40"/>
    <mergeCell ref="IYX40:IZM40"/>
    <mergeCell ref="IZN40:JAC40"/>
    <mergeCell ref="JAD40:JAS40"/>
    <mergeCell ref="JAT40:JBI40"/>
    <mergeCell ref="JBJ40:JBY40"/>
    <mergeCell ref="JBZ40:JCO40"/>
    <mergeCell ref="JCP40:JDE40"/>
    <mergeCell ref="JDF40:JDU40"/>
    <mergeCell ref="IIX40:IJM40"/>
    <mergeCell ref="IJN40:IKC40"/>
    <mergeCell ref="IKD40:IKS40"/>
    <mergeCell ref="IKT40:ILI40"/>
    <mergeCell ref="ILJ40:ILY40"/>
    <mergeCell ref="ILZ40:IMO40"/>
    <mergeCell ref="IMP40:INE40"/>
    <mergeCell ref="INF40:INU40"/>
    <mergeCell ref="INV40:IOK40"/>
    <mergeCell ref="IOL40:IPA40"/>
    <mergeCell ref="IPB40:IPQ40"/>
    <mergeCell ref="IPR40:IQG40"/>
    <mergeCell ref="IQH40:IQW40"/>
    <mergeCell ref="IQX40:IRM40"/>
    <mergeCell ref="IRN40:ISC40"/>
    <mergeCell ref="ISD40:ISS40"/>
    <mergeCell ref="IST40:ITI40"/>
    <mergeCell ref="HYL40:HZA40"/>
    <mergeCell ref="HZB40:HZQ40"/>
    <mergeCell ref="HZR40:IAG40"/>
    <mergeCell ref="IAH40:IAW40"/>
    <mergeCell ref="IAX40:IBM40"/>
    <mergeCell ref="IBN40:ICC40"/>
    <mergeCell ref="ICD40:ICS40"/>
    <mergeCell ref="ICT40:IDI40"/>
    <mergeCell ref="IDJ40:IDY40"/>
    <mergeCell ref="IDZ40:IEO40"/>
    <mergeCell ref="IEP40:IFE40"/>
    <mergeCell ref="IFF40:IFU40"/>
    <mergeCell ref="IFV40:IGK40"/>
    <mergeCell ref="IGL40:IHA40"/>
    <mergeCell ref="IHB40:IHQ40"/>
    <mergeCell ref="IHR40:IIG40"/>
    <mergeCell ref="IIH40:IIW40"/>
    <mergeCell ref="HNZ40:HOO40"/>
    <mergeCell ref="HOP40:HPE40"/>
    <mergeCell ref="HPF40:HPU40"/>
    <mergeCell ref="HPV40:HQK40"/>
    <mergeCell ref="HQL40:HRA40"/>
    <mergeCell ref="HRB40:HRQ40"/>
    <mergeCell ref="HRR40:HSG40"/>
    <mergeCell ref="HSH40:HSW40"/>
    <mergeCell ref="HSX40:HTM40"/>
    <mergeCell ref="HTN40:HUC40"/>
    <mergeCell ref="HUD40:HUS40"/>
    <mergeCell ref="HUT40:HVI40"/>
    <mergeCell ref="HVJ40:HVY40"/>
    <mergeCell ref="HVZ40:HWO40"/>
    <mergeCell ref="HWP40:HXE40"/>
    <mergeCell ref="HXF40:HXU40"/>
    <mergeCell ref="HXV40:HYK40"/>
    <mergeCell ref="HDN40:HEC40"/>
    <mergeCell ref="HED40:HES40"/>
    <mergeCell ref="HET40:HFI40"/>
    <mergeCell ref="HFJ40:HFY40"/>
    <mergeCell ref="HFZ40:HGO40"/>
    <mergeCell ref="HGP40:HHE40"/>
    <mergeCell ref="HHF40:HHU40"/>
    <mergeCell ref="HHV40:HIK40"/>
    <mergeCell ref="HIL40:HJA40"/>
    <mergeCell ref="HJB40:HJQ40"/>
    <mergeCell ref="HJR40:HKG40"/>
    <mergeCell ref="HKH40:HKW40"/>
    <mergeCell ref="HKX40:HLM40"/>
    <mergeCell ref="HLN40:HMC40"/>
    <mergeCell ref="HMD40:HMS40"/>
    <mergeCell ref="HMT40:HNI40"/>
    <mergeCell ref="HNJ40:HNY40"/>
    <mergeCell ref="GTB40:GTQ40"/>
    <mergeCell ref="GTR40:GUG40"/>
    <mergeCell ref="GUH40:GUW40"/>
    <mergeCell ref="GUX40:GVM40"/>
    <mergeCell ref="GVN40:GWC40"/>
    <mergeCell ref="GWD40:GWS40"/>
    <mergeCell ref="GWT40:GXI40"/>
    <mergeCell ref="GXJ40:GXY40"/>
    <mergeCell ref="GXZ40:GYO40"/>
    <mergeCell ref="GYP40:GZE40"/>
    <mergeCell ref="GZF40:GZU40"/>
    <mergeCell ref="GZV40:HAK40"/>
    <mergeCell ref="HAL40:HBA40"/>
    <mergeCell ref="HBB40:HBQ40"/>
    <mergeCell ref="HBR40:HCG40"/>
    <mergeCell ref="HCH40:HCW40"/>
    <mergeCell ref="HCX40:HDM40"/>
    <mergeCell ref="GIP40:GJE40"/>
    <mergeCell ref="GJF40:GJU40"/>
    <mergeCell ref="GJV40:GKK40"/>
    <mergeCell ref="GKL40:GLA40"/>
    <mergeCell ref="GLB40:GLQ40"/>
    <mergeCell ref="GLR40:GMG40"/>
    <mergeCell ref="GMH40:GMW40"/>
    <mergeCell ref="GMX40:GNM40"/>
    <mergeCell ref="GNN40:GOC40"/>
    <mergeCell ref="GOD40:GOS40"/>
    <mergeCell ref="GOT40:GPI40"/>
    <mergeCell ref="GPJ40:GPY40"/>
    <mergeCell ref="GPZ40:GQO40"/>
    <mergeCell ref="GQP40:GRE40"/>
    <mergeCell ref="GRF40:GRU40"/>
    <mergeCell ref="GRV40:GSK40"/>
    <mergeCell ref="GSL40:GTA40"/>
    <mergeCell ref="FYD40:FYS40"/>
    <mergeCell ref="FYT40:FZI40"/>
    <mergeCell ref="FZJ40:FZY40"/>
    <mergeCell ref="FZZ40:GAO40"/>
    <mergeCell ref="GAP40:GBE40"/>
    <mergeCell ref="GBF40:GBU40"/>
    <mergeCell ref="GBV40:GCK40"/>
    <mergeCell ref="GCL40:GDA40"/>
    <mergeCell ref="GDB40:GDQ40"/>
    <mergeCell ref="GDR40:GEG40"/>
    <mergeCell ref="GEH40:GEW40"/>
    <mergeCell ref="GEX40:GFM40"/>
    <mergeCell ref="GFN40:GGC40"/>
    <mergeCell ref="GGD40:GGS40"/>
    <mergeCell ref="GGT40:GHI40"/>
    <mergeCell ref="GHJ40:GHY40"/>
    <mergeCell ref="GHZ40:GIO40"/>
    <mergeCell ref="FNR40:FOG40"/>
    <mergeCell ref="FOH40:FOW40"/>
    <mergeCell ref="FOX40:FPM40"/>
    <mergeCell ref="FPN40:FQC40"/>
    <mergeCell ref="FQD40:FQS40"/>
    <mergeCell ref="FQT40:FRI40"/>
    <mergeCell ref="FRJ40:FRY40"/>
    <mergeCell ref="FRZ40:FSO40"/>
    <mergeCell ref="FSP40:FTE40"/>
    <mergeCell ref="FTF40:FTU40"/>
    <mergeCell ref="FTV40:FUK40"/>
    <mergeCell ref="FUL40:FVA40"/>
    <mergeCell ref="FVB40:FVQ40"/>
    <mergeCell ref="FVR40:FWG40"/>
    <mergeCell ref="FWH40:FWW40"/>
    <mergeCell ref="FWX40:FXM40"/>
    <mergeCell ref="FXN40:FYC40"/>
    <mergeCell ref="FDF40:FDU40"/>
    <mergeCell ref="FDV40:FEK40"/>
    <mergeCell ref="FEL40:FFA40"/>
    <mergeCell ref="FFB40:FFQ40"/>
    <mergeCell ref="FFR40:FGG40"/>
    <mergeCell ref="FGH40:FGW40"/>
    <mergeCell ref="FGX40:FHM40"/>
    <mergeCell ref="FHN40:FIC40"/>
    <mergeCell ref="FID40:FIS40"/>
    <mergeCell ref="FIT40:FJI40"/>
    <mergeCell ref="FJJ40:FJY40"/>
    <mergeCell ref="FJZ40:FKO40"/>
    <mergeCell ref="FKP40:FLE40"/>
    <mergeCell ref="FLF40:FLU40"/>
    <mergeCell ref="FLV40:FMK40"/>
    <mergeCell ref="FML40:FNA40"/>
    <mergeCell ref="FNB40:FNQ40"/>
    <mergeCell ref="EST40:ETI40"/>
    <mergeCell ref="ETJ40:ETY40"/>
    <mergeCell ref="ETZ40:EUO40"/>
    <mergeCell ref="EUP40:EVE40"/>
    <mergeCell ref="EVF40:EVU40"/>
    <mergeCell ref="EVV40:EWK40"/>
    <mergeCell ref="EWL40:EXA40"/>
    <mergeCell ref="EXB40:EXQ40"/>
    <mergeCell ref="EXR40:EYG40"/>
    <mergeCell ref="EYH40:EYW40"/>
    <mergeCell ref="EYX40:EZM40"/>
    <mergeCell ref="EZN40:FAC40"/>
    <mergeCell ref="FAD40:FAS40"/>
    <mergeCell ref="FAT40:FBI40"/>
    <mergeCell ref="FBJ40:FBY40"/>
    <mergeCell ref="FBZ40:FCO40"/>
    <mergeCell ref="FCP40:FDE40"/>
    <mergeCell ref="EIH40:EIW40"/>
    <mergeCell ref="EIX40:EJM40"/>
    <mergeCell ref="EJN40:EKC40"/>
    <mergeCell ref="EKD40:EKS40"/>
    <mergeCell ref="EKT40:ELI40"/>
    <mergeCell ref="ELJ40:ELY40"/>
    <mergeCell ref="ELZ40:EMO40"/>
    <mergeCell ref="EMP40:ENE40"/>
    <mergeCell ref="ENF40:ENU40"/>
    <mergeCell ref="ENV40:EOK40"/>
    <mergeCell ref="EOL40:EPA40"/>
    <mergeCell ref="EPB40:EPQ40"/>
    <mergeCell ref="EPR40:EQG40"/>
    <mergeCell ref="EQH40:EQW40"/>
    <mergeCell ref="EQX40:ERM40"/>
    <mergeCell ref="ERN40:ESC40"/>
    <mergeCell ref="ESD40:ESS40"/>
    <mergeCell ref="DXV40:DYK40"/>
    <mergeCell ref="DYL40:DZA40"/>
    <mergeCell ref="DZB40:DZQ40"/>
    <mergeCell ref="DZR40:EAG40"/>
    <mergeCell ref="EAH40:EAW40"/>
    <mergeCell ref="EAX40:EBM40"/>
    <mergeCell ref="EBN40:ECC40"/>
    <mergeCell ref="ECD40:ECS40"/>
    <mergeCell ref="ECT40:EDI40"/>
    <mergeCell ref="EDJ40:EDY40"/>
    <mergeCell ref="EDZ40:EEO40"/>
    <mergeCell ref="EEP40:EFE40"/>
    <mergeCell ref="EFF40:EFU40"/>
    <mergeCell ref="EFV40:EGK40"/>
    <mergeCell ref="EGL40:EHA40"/>
    <mergeCell ref="EHB40:EHQ40"/>
    <mergeCell ref="EHR40:EIG40"/>
    <mergeCell ref="DNJ40:DNY40"/>
    <mergeCell ref="DNZ40:DOO40"/>
    <mergeCell ref="DOP40:DPE40"/>
    <mergeCell ref="DPF40:DPU40"/>
    <mergeCell ref="DPV40:DQK40"/>
    <mergeCell ref="DQL40:DRA40"/>
    <mergeCell ref="DRB40:DRQ40"/>
    <mergeCell ref="DRR40:DSG40"/>
    <mergeCell ref="DSH40:DSW40"/>
    <mergeCell ref="DSX40:DTM40"/>
    <mergeCell ref="DTN40:DUC40"/>
    <mergeCell ref="DUD40:DUS40"/>
    <mergeCell ref="DUT40:DVI40"/>
    <mergeCell ref="DVJ40:DVY40"/>
    <mergeCell ref="DVZ40:DWO40"/>
    <mergeCell ref="DWP40:DXE40"/>
    <mergeCell ref="DXF40:DXU40"/>
    <mergeCell ref="DCX40:DDM40"/>
    <mergeCell ref="DDN40:DEC40"/>
    <mergeCell ref="DED40:DES40"/>
    <mergeCell ref="DET40:DFI40"/>
    <mergeCell ref="DFJ40:DFY40"/>
    <mergeCell ref="DFZ40:DGO40"/>
    <mergeCell ref="DGP40:DHE40"/>
    <mergeCell ref="DHF40:DHU40"/>
    <mergeCell ref="DHV40:DIK40"/>
    <mergeCell ref="DIL40:DJA40"/>
    <mergeCell ref="DJB40:DJQ40"/>
    <mergeCell ref="DJR40:DKG40"/>
    <mergeCell ref="DKH40:DKW40"/>
    <mergeCell ref="DKX40:DLM40"/>
    <mergeCell ref="DLN40:DMC40"/>
    <mergeCell ref="DMD40:DMS40"/>
    <mergeCell ref="DMT40:DNI40"/>
    <mergeCell ref="CSL40:CTA40"/>
    <mergeCell ref="CTB40:CTQ40"/>
    <mergeCell ref="CTR40:CUG40"/>
    <mergeCell ref="CUH40:CUW40"/>
    <mergeCell ref="CUX40:CVM40"/>
    <mergeCell ref="CVN40:CWC40"/>
    <mergeCell ref="CWD40:CWS40"/>
    <mergeCell ref="CWT40:CXI40"/>
    <mergeCell ref="CXJ40:CXY40"/>
    <mergeCell ref="CXZ40:CYO40"/>
    <mergeCell ref="CYP40:CZE40"/>
    <mergeCell ref="CZF40:CZU40"/>
    <mergeCell ref="CZV40:DAK40"/>
    <mergeCell ref="DAL40:DBA40"/>
    <mergeCell ref="DBB40:DBQ40"/>
    <mergeCell ref="DBR40:DCG40"/>
    <mergeCell ref="DCH40:DCW40"/>
    <mergeCell ref="CHZ40:CIO40"/>
    <mergeCell ref="CIP40:CJE40"/>
    <mergeCell ref="CJF40:CJU40"/>
    <mergeCell ref="CJV40:CKK40"/>
    <mergeCell ref="CKL40:CLA40"/>
    <mergeCell ref="CLB40:CLQ40"/>
    <mergeCell ref="CLR40:CMG40"/>
    <mergeCell ref="CMH40:CMW40"/>
    <mergeCell ref="CMX40:CNM40"/>
    <mergeCell ref="CNN40:COC40"/>
    <mergeCell ref="COD40:COS40"/>
    <mergeCell ref="COT40:CPI40"/>
    <mergeCell ref="CPJ40:CPY40"/>
    <mergeCell ref="CPZ40:CQO40"/>
    <mergeCell ref="CQP40:CRE40"/>
    <mergeCell ref="CRF40:CRU40"/>
    <mergeCell ref="CRV40:CSK40"/>
    <mergeCell ref="BXN40:BYC40"/>
    <mergeCell ref="BYD40:BYS40"/>
    <mergeCell ref="BYT40:BZI40"/>
    <mergeCell ref="BZJ40:BZY40"/>
    <mergeCell ref="BZZ40:CAO40"/>
    <mergeCell ref="CAP40:CBE40"/>
    <mergeCell ref="CBF40:CBU40"/>
    <mergeCell ref="CBV40:CCK40"/>
    <mergeCell ref="CCL40:CDA40"/>
    <mergeCell ref="CDB40:CDQ40"/>
    <mergeCell ref="CDR40:CEG40"/>
    <mergeCell ref="CEH40:CEW40"/>
    <mergeCell ref="CEX40:CFM40"/>
    <mergeCell ref="CFN40:CGC40"/>
    <mergeCell ref="CGD40:CGS40"/>
    <mergeCell ref="CGT40:CHI40"/>
    <mergeCell ref="CHJ40:CHY40"/>
    <mergeCell ref="BNB40:BNQ40"/>
    <mergeCell ref="BNR40:BOG40"/>
    <mergeCell ref="BOH40:BOW40"/>
    <mergeCell ref="BOX40:BPM40"/>
    <mergeCell ref="BPN40:BQC40"/>
    <mergeCell ref="BQD40:BQS40"/>
    <mergeCell ref="BQT40:BRI40"/>
    <mergeCell ref="BRJ40:BRY40"/>
    <mergeCell ref="BRZ40:BSO40"/>
    <mergeCell ref="BSP40:BTE40"/>
    <mergeCell ref="BTF40:BTU40"/>
    <mergeCell ref="BTV40:BUK40"/>
    <mergeCell ref="BUL40:BVA40"/>
    <mergeCell ref="BVB40:BVQ40"/>
    <mergeCell ref="BVR40:BWG40"/>
    <mergeCell ref="BWH40:BWW40"/>
    <mergeCell ref="BWX40:BXM40"/>
    <mergeCell ref="BCP40:BDE40"/>
    <mergeCell ref="BDF40:BDU40"/>
    <mergeCell ref="BDV40:BEK40"/>
    <mergeCell ref="BEL40:BFA40"/>
    <mergeCell ref="BFB40:BFQ40"/>
    <mergeCell ref="BFR40:BGG40"/>
    <mergeCell ref="BGH40:BGW40"/>
    <mergeCell ref="BGX40:BHM40"/>
    <mergeCell ref="BHN40:BIC40"/>
    <mergeCell ref="BID40:BIS40"/>
    <mergeCell ref="BIT40:BJI40"/>
    <mergeCell ref="BJJ40:BJY40"/>
    <mergeCell ref="BJZ40:BKO40"/>
    <mergeCell ref="BKP40:BLE40"/>
    <mergeCell ref="BLF40:BLU40"/>
    <mergeCell ref="BLV40:BMK40"/>
    <mergeCell ref="BML40:BNA40"/>
    <mergeCell ref="ASD40:ASS40"/>
    <mergeCell ref="AST40:ATI40"/>
    <mergeCell ref="ATJ40:ATY40"/>
    <mergeCell ref="ATZ40:AUO40"/>
    <mergeCell ref="AUP40:AVE40"/>
    <mergeCell ref="AVF40:AVU40"/>
    <mergeCell ref="AVV40:AWK40"/>
    <mergeCell ref="AWL40:AXA40"/>
    <mergeCell ref="AXB40:AXQ40"/>
    <mergeCell ref="AXR40:AYG40"/>
    <mergeCell ref="AYH40:AYW40"/>
    <mergeCell ref="AYX40:AZM40"/>
    <mergeCell ref="AZN40:BAC40"/>
    <mergeCell ref="BAD40:BAS40"/>
    <mergeCell ref="BAT40:BBI40"/>
    <mergeCell ref="BBJ40:BBY40"/>
    <mergeCell ref="BBZ40:BCO40"/>
    <mergeCell ref="AHR40:AIG40"/>
    <mergeCell ref="AIH40:AIW40"/>
    <mergeCell ref="AIX40:AJM40"/>
    <mergeCell ref="AJN40:AKC40"/>
    <mergeCell ref="AKD40:AKS40"/>
    <mergeCell ref="AKT40:ALI40"/>
    <mergeCell ref="ALJ40:ALY40"/>
    <mergeCell ref="ALZ40:AMO40"/>
    <mergeCell ref="AMP40:ANE40"/>
    <mergeCell ref="ANF40:ANU40"/>
    <mergeCell ref="ANV40:AOK40"/>
    <mergeCell ref="AOL40:APA40"/>
    <mergeCell ref="APB40:APQ40"/>
    <mergeCell ref="APR40:AQG40"/>
    <mergeCell ref="AQH40:AQW40"/>
    <mergeCell ref="AQX40:ARM40"/>
    <mergeCell ref="ARN40:ASC40"/>
    <mergeCell ref="XF40:XU40"/>
    <mergeCell ref="XV40:YK40"/>
    <mergeCell ref="YL40:ZA40"/>
    <mergeCell ref="ZB40:ZQ40"/>
    <mergeCell ref="ZR40:AAG40"/>
    <mergeCell ref="AAH40:AAW40"/>
    <mergeCell ref="AAX40:ABM40"/>
    <mergeCell ref="ABN40:ACC40"/>
    <mergeCell ref="ACD40:ACS40"/>
    <mergeCell ref="ACT40:ADI40"/>
    <mergeCell ref="ADJ40:ADY40"/>
    <mergeCell ref="ADZ40:AEO40"/>
    <mergeCell ref="AEP40:AFE40"/>
    <mergeCell ref="AFF40:AFU40"/>
    <mergeCell ref="AFV40:AGK40"/>
    <mergeCell ref="AGL40:AHA40"/>
    <mergeCell ref="AHB40:AHQ40"/>
    <mergeCell ref="MT40:NI40"/>
    <mergeCell ref="NJ40:NY40"/>
    <mergeCell ref="NZ40:OO40"/>
    <mergeCell ref="OP40:PE40"/>
    <mergeCell ref="PF40:PU40"/>
    <mergeCell ref="PV40:QK40"/>
    <mergeCell ref="QL40:RA40"/>
    <mergeCell ref="RB40:RQ40"/>
    <mergeCell ref="RR40:SG40"/>
    <mergeCell ref="SH40:SW40"/>
    <mergeCell ref="SX40:TM40"/>
    <mergeCell ref="TN40:UC40"/>
    <mergeCell ref="UD40:US40"/>
    <mergeCell ref="UT40:VI40"/>
    <mergeCell ref="VJ40:VY40"/>
    <mergeCell ref="VZ40:WO40"/>
    <mergeCell ref="WP40:XE40"/>
    <mergeCell ref="DN40:EC40"/>
    <mergeCell ref="ED40:ES40"/>
    <mergeCell ref="ET40:FI40"/>
    <mergeCell ref="FJ40:FY40"/>
    <mergeCell ref="FZ40:GO40"/>
    <mergeCell ref="GP40:HE40"/>
    <mergeCell ref="HF40:HU40"/>
    <mergeCell ref="HV40:IK40"/>
    <mergeCell ref="IL40:JA40"/>
    <mergeCell ref="JB40:JQ40"/>
    <mergeCell ref="JR40:KG40"/>
    <mergeCell ref="KH40:KW40"/>
    <mergeCell ref="KX40:LM40"/>
    <mergeCell ref="LN40:MC40"/>
    <mergeCell ref="MD40:MS40"/>
    <mergeCell ref="A40:P40"/>
    <mergeCell ref="Q40:AF40"/>
    <mergeCell ref="AG40:AV40"/>
    <mergeCell ref="AW40:BE40"/>
    <mergeCell ref="A3:P3"/>
    <mergeCell ref="Q3:AF3"/>
    <mergeCell ref="AG3:AV3"/>
    <mergeCell ref="AW3:BE3"/>
    <mergeCell ref="AO9:AV9"/>
    <mergeCell ref="AW9:BB9"/>
    <mergeCell ref="B5:C5"/>
    <mergeCell ref="F5:J6"/>
    <mergeCell ref="B6:C6"/>
    <mergeCell ref="B7:C7"/>
    <mergeCell ref="B8:C8"/>
    <mergeCell ref="B9:C9"/>
    <mergeCell ref="KH3:KW3"/>
    <mergeCell ref="KX3:LM3"/>
    <mergeCell ref="LN3:MC3"/>
    <mergeCell ref="MD3:MS3"/>
    <mergeCell ref="MT3:NI3"/>
    <mergeCell ref="HF3:HU3"/>
    <mergeCell ref="HV3:IK3"/>
    <mergeCell ref="IL3:JA3"/>
    <mergeCell ref="JB3:JQ3"/>
    <mergeCell ref="JR3:KG3"/>
    <mergeCell ref="ED3:ES3"/>
    <mergeCell ref="ET3:FI3"/>
    <mergeCell ref="FJ3:FY3"/>
    <mergeCell ref="FZ3:GO3"/>
    <mergeCell ref="GP3:HE3"/>
    <mergeCell ref="BF3:BQ3"/>
    <mergeCell ref="BR3:CG3"/>
    <mergeCell ref="DN3:EC3"/>
    <mergeCell ref="WP3:XE3"/>
    <mergeCell ref="XF3:XU3"/>
    <mergeCell ref="XV3:YK3"/>
    <mergeCell ref="YL3:ZA3"/>
    <mergeCell ref="ZB3:ZQ3"/>
    <mergeCell ref="TN3:UC3"/>
    <mergeCell ref="UD3:US3"/>
    <mergeCell ref="UT3:VI3"/>
    <mergeCell ref="VJ3:VY3"/>
    <mergeCell ref="VZ3:WO3"/>
    <mergeCell ref="QL3:RA3"/>
    <mergeCell ref="RB3:RQ3"/>
    <mergeCell ref="RR3:SG3"/>
    <mergeCell ref="SH3:SW3"/>
    <mergeCell ref="SX3:TM3"/>
    <mergeCell ref="NJ3:NY3"/>
    <mergeCell ref="NZ3:OO3"/>
    <mergeCell ref="OP3:PE3"/>
    <mergeCell ref="PF3:PU3"/>
    <mergeCell ref="PV3:QK3"/>
    <mergeCell ref="AIX3:AJM3"/>
    <mergeCell ref="AJN3:AKC3"/>
    <mergeCell ref="AKD3:AKS3"/>
    <mergeCell ref="AKT3:ALI3"/>
    <mergeCell ref="ALJ3:ALY3"/>
    <mergeCell ref="AFV3:AGK3"/>
    <mergeCell ref="AGL3:AHA3"/>
    <mergeCell ref="AHB3:AHQ3"/>
    <mergeCell ref="AHR3:AIG3"/>
    <mergeCell ref="AIH3:AIW3"/>
    <mergeCell ref="ACT3:ADI3"/>
    <mergeCell ref="ADJ3:ADY3"/>
    <mergeCell ref="ADZ3:AEO3"/>
    <mergeCell ref="AEP3:AFE3"/>
    <mergeCell ref="AFF3:AFU3"/>
    <mergeCell ref="ZR3:AAG3"/>
    <mergeCell ref="AAH3:AAW3"/>
    <mergeCell ref="AAX3:ABM3"/>
    <mergeCell ref="ABN3:ACC3"/>
    <mergeCell ref="ACD3:ACS3"/>
    <mergeCell ref="AVF3:AVU3"/>
    <mergeCell ref="AVV3:AWK3"/>
    <mergeCell ref="AWL3:AXA3"/>
    <mergeCell ref="AXB3:AXQ3"/>
    <mergeCell ref="AXR3:AYG3"/>
    <mergeCell ref="ASD3:ASS3"/>
    <mergeCell ref="AST3:ATI3"/>
    <mergeCell ref="ATJ3:ATY3"/>
    <mergeCell ref="ATZ3:AUO3"/>
    <mergeCell ref="AUP3:AVE3"/>
    <mergeCell ref="APB3:APQ3"/>
    <mergeCell ref="APR3:AQG3"/>
    <mergeCell ref="AQH3:AQW3"/>
    <mergeCell ref="AQX3:ARM3"/>
    <mergeCell ref="ARN3:ASC3"/>
    <mergeCell ref="ALZ3:AMO3"/>
    <mergeCell ref="AMP3:ANE3"/>
    <mergeCell ref="ANF3:ANU3"/>
    <mergeCell ref="ANV3:AOK3"/>
    <mergeCell ref="AOL3:APA3"/>
    <mergeCell ref="BHN3:BIC3"/>
    <mergeCell ref="BID3:BIS3"/>
    <mergeCell ref="BIT3:BJI3"/>
    <mergeCell ref="BJJ3:BJY3"/>
    <mergeCell ref="BJZ3:BKO3"/>
    <mergeCell ref="BEL3:BFA3"/>
    <mergeCell ref="BFB3:BFQ3"/>
    <mergeCell ref="BFR3:BGG3"/>
    <mergeCell ref="BGH3:BGW3"/>
    <mergeCell ref="BGX3:BHM3"/>
    <mergeCell ref="BBJ3:BBY3"/>
    <mergeCell ref="BBZ3:BCO3"/>
    <mergeCell ref="BCP3:BDE3"/>
    <mergeCell ref="BDF3:BDU3"/>
    <mergeCell ref="BDV3:BEK3"/>
    <mergeCell ref="AYH3:AYW3"/>
    <mergeCell ref="AYX3:AZM3"/>
    <mergeCell ref="AZN3:BAC3"/>
    <mergeCell ref="BAD3:BAS3"/>
    <mergeCell ref="BAT3:BBI3"/>
    <mergeCell ref="BTV3:BUK3"/>
    <mergeCell ref="BUL3:BVA3"/>
    <mergeCell ref="BVB3:BVQ3"/>
    <mergeCell ref="BVR3:BWG3"/>
    <mergeCell ref="BWH3:BWW3"/>
    <mergeCell ref="BQT3:BRI3"/>
    <mergeCell ref="BRJ3:BRY3"/>
    <mergeCell ref="BRZ3:BSO3"/>
    <mergeCell ref="BSP3:BTE3"/>
    <mergeCell ref="BTF3:BTU3"/>
    <mergeCell ref="BNR3:BOG3"/>
    <mergeCell ref="BOH3:BOW3"/>
    <mergeCell ref="BOX3:BPM3"/>
    <mergeCell ref="BPN3:BQC3"/>
    <mergeCell ref="BQD3:BQS3"/>
    <mergeCell ref="BKP3:BLE3"/>
    <mergeCell ref="BLF3:BLU3"/>
    <mergeCell ref="BLV3:BMK3"/>
    <mergeCell ref="BML3:BNA3"/>
    <mergeCell ref="BNB3:BNQ3"/>
    <mergeCell ref="CGD3:CGS3"/>
    <mergeCell ref="CGT3:CHI3"/>
    <mergeCell ref="CHJ3:CHY3"/>
    <mergeCell ref="CHZ3:CIO3"/>
    <mergeCell ref="CIP3:CJE3"/>
    <mergeCell ref="CDB3:CDQ3"/>
    <mergeCell ref="CDR3:CEG3"/>
    <mergeCell ref="CEH3:CEW3"/>
    <mergeCell ref="CEX3:CFM3"/>
    <mergeCell ref="CFN3:CGC3"/>
    <mergeCell ref="BZZ3:CAO3"/>
    <mergeCell ref="CAP3:CBE3"/>
    <mergeCell ref="CBF3:CBU3"/>
    <mergeCell ref="CBV3:CCK3"/>
    <mergeCell ref="CCL3:CDA3"/>
    <mergeCell ref="BWX3:BXM3"/>
    <mergeCell ref="BXN3:BYC3"/>
    <mergeCell ref="BYD3:BYS3"/>
    <mergeCell ref="BYT3:BZI3"/>
    <mergeCell ref="BZJ3:BZY3"/>
    <mergeCell ref="CSL3:CTA3"/>
    <mergeCell ref="CTB3:CTQ3"/>
    <mergeCell ref="CTR3:CUG3"/>
    <mergeCell ref="CUH3:CUW3"/>
    <mergeCell ref="CUX3:CVM3"/>
    <mergeCell ref="CPJ3:CPY3"/>
    <mergeCell ref="CPZ3:CQO3"/>
    <mergeCell ref="CQP3:CRE3"/>
    <mergeCell ref="CRF3:CRU3"/>
    <mergeCell ref="CRV3:CSK3"/>
    <mergeCell ref="CMH3:CMW3"/>
    <mergeCell ref="CMX3:CNM3"/>
    <mergeCell ref="CNN3:COC3"/>
    <mergeCell ref="COD3:COS3"/>
    <mergeCell ref="COT3:CPI3"/>
    <mergeCell ref="CJF3:CJU3"/>
    <mergeCell ref="CJV3:CKK3"/>
    <mergeCell ref="CKL3:CLA3"/>
    <mergeCell ref="CLB3:CLQ3"/>
    <mergeCell ref="CLR3:CMG3"/>
    <mergeCell ref="DET3:DFI3"/>
    <mergeCell ref="DFJ3:DFY3"/>
    <mergeCell ref="DFZ3:DGO3"/>
    <mergeCell ref="DGP3:DHE3"/>
    <mergeCell ref="DHF3:DHU3"/>
    <mergeCell ref="DBR3:DCG3"/>
    <mergeCell ref="DCH3:DCW3"/>
    <mergeCell ref="DCX3:DDM3"/>
    <mergeCell ref="DDN3:DEC3"/>
    <mergeCell ref="DED3:DES3"/>
    <mergeCell ref="CYP3:CZE3"/>
    <mergeCell ref="CZF3:CZU3"/>
    <mergeCell ref="CZV3:DAK3"/>
    <mergeCell ref="DAL3:DBA3"/>
    <mergeCell ref="DBB3:DBQ3"/>
    <mergeCell ref="CVN3:CWC3"/>
    <mergeCell ref="CWD3:CWS3"/>
    <mergeCell ref="CWT3:CXI3"/>
    <mergeCell ref="CXJ3:CXY3"/>
    <mergeCell ref="CXZ3:CYO3"/>
    <mergeCell ref="DRB3:DRQ3"/>
    <mergeCell ref="DRR3:DSG3"/>
    <mergeCell ref="DSH3:DSW3"/>
    <mergeCell ref="DSX3:DTM3"/>
    <mergeCell ref="DTN3:DUC3"/>
    <mergeCell ref="DNZ3:DOO3"/>
    <mergeCell ref="DOP3:DPE3"/>
    <mergeCell ref="DPF3:DPU3"/>
    <mergeCell ref="DPV3:DQK3"/>
    <mergeCell ref="DQL3:DRA3"/>
    <mergeCell ref="DKX3:DLM3"/>
    <mergeCell ref="DLN3:DMC3"/>
    <mergeCell ref="DMD3:DMS3"/>
    <mergeCell ref="DMT3:DNI3"/>
    <mergeCell ref="DNJ3:DNY3"/>
    <mergeCell ref="DHV3:DIK3"/>
    <mergeCell ref="DIL3:DJA3"/>
    <mergeCell ref="DJB3:DJQ3"/>
    <mergeCell ref="DJR3:DKG3"/>
    <mergeCell ref="DKH3:DKW3"/>
    <mergeCell ref="EDJ3:EDY3"/>
    <mergeCell ref="EDZ3:EEO3"/>
    <mergeCell ref="EEP3:EFE3"/>
    <mergeCell ref="EFF3:EFU3"/>
    <mergeCell ref="EFV3:EGK3"/>
    <mergeCell ref="EAH3:EAW3"/>
    <mergeCell ref="EAX3:EBM3"/>
    <mergeCell ref="EBN3:ECC3"/>
    <mergeCell ref="ECD3:ECS3"/>
    <mergeCell ref="ECT3:EDI3"/>
    <mergeCell ref="DXF3:DXU3"/>
    <mergeCell ref="DXV3:DYK3"/>
    <mergeCell ref="DYL3:DZA3"/>
    <mergeCell ref="DZB3:DZQ3"/>
    <mergeCell ref="DZR3:EAG3"/>
    <mergeCell ref="DUD3:DUS3"/>
    <mergeCell ref="DUT3:DVI3"/>
    <mergeCell ref="DVJ3:DVY3"/>
    <mergeCell ref="DVZ3:DWO3"/>
    <mergeCell ref="DWP3:DXE3"/>
    <mergeCell ref="EPR3:EQG3"/>
    <mergeCell ref="EQH3:EQW3"/>
    <mergeCell ref="EQX3:ERM3"/>
    <mergeCell ref="ERN3:ESC3"/>
    <mergeCell ref="ESD3:ESS3"/>
    <mergeCell ref="EMP3:ENE3"/>
    <mergeCell ref="ENF3:ENU3"/>
    <mergeCell ref="ENV3:EOK3"/>
    <mergeCell ref="EOL3:EPA3"/>
    <mergeCell ref="EPB3:EPQ3"/>
    <mergeCell ref="EJN3:EKC3"/>
    <mergeCell ref="EKD3:EKS3"/>
    <mergeCell ref="EKT3:ELI3"/>
    <mergeCell ref="ELJ3:ELY3"/>
    <mergeCell ref="ELZ3:EMO3"/>
    <mergeCell ref="EGL3:EHA3"/>
    <mergeCell ref="EHB3:EHQ3"/>
    <mergeCell ref="EHR3:EIG3"/>
    <mergeCell ref="EIH3:EIW3"/>
    <mergeCell ref="EIX3:EJM3"/>
    <mergeCell ref="FBZ3:FCO3"/>
    <mergeCell ref="FCP3:FDE3"/>
    <mergeCell ref="FDF3:FDU3"/>
    <mergeCell ref="FDV3:FEK3"/>
    <mergeCell ref="FEL3:FFA3"/>
    <mergeCell ref="EYX3:EZM3"/>
    <mergeCell ref="EZN3:FAC3"/>
    <mergeCell ref="FAD3:FAS3"/>
    <mergeCell ref="FAT3:FBI3"/>
    <mergeCell ref="FBJ3:FBY3"/>
    <mergeCell ref="EVV3:EWK3"/>
    <mergeCell ref="EWL3:EXA3"/>
    <mergeCell ref="EXB3:EXQ3"/>
    <mergeCell ref="EXR3:EYG3"/>
    <mergeCell ref="EYH3:EYW3"/>
    <mergeCell ref="EST3:ETI3"/>
    <mergeCell ref="ETJ3:ETY3"/>
    <mergeCell ref="ETZ3:EUO3"/>
    <mergeCell ref="EUP3:EVE3"/>
    <mergeCell ref="EVF3:EVU3"/>
    <mergeCell ref="FOH3:FOW3"/>
    <mergeCell ref="FOX3:FPM3"/>
    <mergeCell ref="FPN3:FQC3"/>
    <mergeCell ref="FQD3:FQS3"/>
    <mergeCell ref="FQT3:FRI3"/>
    <mergeCell ref="FLF3:FLU3"/>
    <mergeCell ref="FLV3:FMK3"/>
    <mergeCell ref="FML3:FNA3"/>
    <mergeCell ref="FNB3:FNQ3"/>
    <mergeCell ref="FNR3:FOG3"/>
    <mergeCell ref="FID3:FIS3"/>
    <mergeCell ref="FIT3:FJI3"/>
    <mergeCell ref="FJJ3:FJY3"/>
    <mergeCell ref="FJZ3:FKO3"/>
    <mergeCell ref="FKP3:FLE3"/>
    <mergeCell ref="FFB3:FFQ3"/>
    <mergeCell ref="FFR3:FGG3"/>
    <mergeCell ref="FGH3:FGW3"/>
    <mergeCell ref="FGX3:FHM3"/>
    <mergeCell ref="FHN3:FIC3"/>
    <mergeCell ref="GAP3:GBE3"/>
    <mergeCell ref="GBF3:GBU3"/>
    <mergeCell ref="GBV3:GCK3"/>
    <mergeCell ref="GCL3:GDA3"/>
    <mergeCell ref="GDB3:GDQ3"/>
    <mergeCell ref="FXN3:FYC3"/>
    <mergeCell ref="FYD3:FYS3"/>
    <mergeCell ref="FYT3:FZI3"/>
    <mergeCell ref="FZJ3:FZY3"/>
    <mergeCell ref="FZZ3:GAO3"/>
    <mergeCell ref="FUL3:FVA3"/>
    <mergeCell ref="FVB3:FVQ3"/>
    <mergeCell ref="FVR3:FWG3"/>
    <mergeCell ref="FWH3:FWW3"/>
    <mergeCell ref="FWX3:FXM3"/>
    <mergeCell ref="FRJ3:FRY3"/>
    <mergeCell ref="FRZ3:FSO3"/>
    <mergeCell ref="FSP3:FTE3"/>
    <mergeCell ref="FTF3:FTU3"/>
    <mergeCell ref="FTV3:FUK3"/>
    <mergeCell ref="GMX3:GNM3"/>
    <mergeCell ref="GNN3:GOC3"/>
    <mergeCell ref="GOD3:GOS3"/>
    <mergeCell ref="GOT3:GPI3"/>
    <mergeCell ref="GPJ3:GPY3"/>
    <mergeCell ref="GJV3:GKK3"/>
    <mergeCell ref="GKL3:GLA3"/>
    <mergeCell ref="GLB3:GLQ3"/>
    <mergeCell ref="GLR3:GMG3"/>
    <mergeCell ref="GMH3:GMW3"/>
    <mergeCell ref="GGT3:GHI3"/>
    <mergeCell ref="GHJ3:GHY3"/>
    <mergeCell ref="GHZ3:GIO3"/>
    <mergeCell ref="GIP3:GJE3"/>
    <mergeCell ref="GJF3:GJU3"/>
    <mergeCell ref="GDR3:GEG3"/>
    <mergeCell ref="GEH3:GEW3"/>
    <mergeCell ref="GEX3:GFM3"/>
    <mergeCell ref="GFN3:GGC3"/>
    <mergeCell ref="GGD3:GGS3"/>
    <mergeCell ref="GZF3:GZU3"/>
    <mergeCell ref="GZV3:HAK3"/>
    <mergeCell ref="HAL3:HBA3"/>
    <mergeCell ref="HBB3:HBQ3"/>
    <mergeCell ref="HBR3:HCG3"/>
    <mergeCell ref="GWD3:GWS3"/>
    <mergeCell ref="GWT3:GXI3"/>
    <mergeCell ref="GXJ3:GXY3"/>
    <mergeCell ref="GXZ3:GYO3"/>
    <mergeCell ref="GYP3:GZE3"/>
    <mergeCell ref="GTB3:GTQ3"/>
    <mergeCell ref="GTR3:GUG3"/>
    <mergeCell ref="GUH3:GUW3"/>
    <mergeCell ref="GUX3:GVM3"/>
    <mergeCell ref="GVN3:GWC3"/>
    <mergeCell ref="GPZ3:GQO3"/>
    <mergeCell ref="GQP3:GRE3"/>
    <mergeCell ref="GRF3:GRU3"/>
    <mergeCell ref="GRV3:GSK3"/>
    <mergeCell ref="GSL3:GTA3"/>
    <mergeCell ref="HLN3:HMC3"/>
    <mergeCell ref="HMD3:HMS3"/>
    <mergeCell ref="HMT3:HNI3"/>
    <mergeCell ref="HNJ3:HNY3"/>
    <mergeCell ref="HNZ3:HOO3"/>
    <mergeCell ref="HIL3:HJA3"/>
    <mergeCell ref="HJB3:HJQ3"/>
    <mergeCell ref="HJR3:HKG3"/>
    <mergeCell ref="HKH3:HKW3"/>
    <mergeCell ref="HKX3:HLM3"/>
    <mergeCell ref="HFJ3:HFY3"/>
    <mergeCell ref="HFZ3:HGO3"/>
    <mergeCell ref="HGP3:HHE3"/>
    <mergeCell ref="HHF3:HHU3"/>
    <mergeCell ref="HHV3:HIK3"/>
    <mergeCell ref="HCH3:HCW3"/>
    <mergeCell ref="HCX3:HDM3"/>
    <mergeCell ref="HDN3:HEC3"/>
    <mergeCell ref="HED3:HES3"/>
    <mergeCell ref="HET3:HFI3"/>
    <mergeCell ref="HXV3:HYK3"/>
    <mergeCell ref="HYL3:HZA3"/>
    <mergeCell ref="HZB3:HZQ3"/>
    <mergeCell ref="HZR3:IAG3"/>
    <mergeCell ref="IAH3:IAW3"/>
    <mergeCell ref="HUT3:HVI3"/>
    <mergeCell ref="HVJ3:HVY3"/>
    <mergeCell ref="HVZ3:HWO3"/>
    <mergeCell ref="HWP3:HXE3"/>
    <mergeCell ref="HXF3:HXU3"/>
    <mergeCell ref="HRR3:HSG3"/>
    <mergeCell ref="HSH3:HSW3"/>
    <mergeCell ref="HSX3:HTM3"/>
    <mergeCell ref="HTN3:HUC3"/>
    <mergeCell ref="HUD3:HUS3"/>
    <mergeCell ref="HOP3:HPE3"/>
    <mergeCell ref="HPF3:HPU3"/>
    <mergeCell ref="HPV3:HQK3"/>
    <mergeCell ref="HQL3:HRA3"/>
    <mergeCell ref="HRB3:HRQ3"/>
    <mergeCell ref="IKD3:IKS3"/>
    <mergeCell ref="IKT3:ILI3"/>
    <mergeCell ref="ILJ3:ILY3"/>
    <mergeCell ref="ILZ3:IMO3"/>
    <mergeCell ref="IMP3:INE3"/>
    <mergeCell ref="IHB3:IHQ3"/>
    <mergeCell ref="IHR3:IIG3"/>
    <mergeCell ref="IIH3:IIW3"/>
    <mergeCell ref="IIX3:IJM3"/>
    <mergeCell ref="IJN3:IKC3"/>
    <mergeCell ref="IDZ3:IEO3"/>
    <mergeCell ref="IEP3:IFE3"/>
    <mergeCell ref="IFF3:IFU3"/>
    <mergeCell ref="IFV3:IGK3"/>
    <mergeCell ref="IGL3:IHA3"/>
    <mergeCell ref="IAX3:IBM3"/>
    <mergeCell ref="IBN3:ICC3"/>
    <mergeCell ref="ICD3:ICS3"/>
    <mergeCell ref="ICT3:IDI3"/>
    <mergeCell ref="IDJ3:IDY3"/>
    <mergeCell ref="IWL3:IXA3"/>
    <mergeCell ref="IXB3:IXQ3"/>
    <mergeCell ref="IXR3:IYG3"/>
    <mergeCell ref="IYH3:IYW3"/>
    <mergeCell ref="IYX3:IZM3"/>
    <mergeCell ref="ITJ3:ITY3"/>
    <mergeCell ref="ITZ3:IUO3"/>
    <mergeCell ref="IUP3:IVE3"/>
    <mergeCell ref="IVF3:IVU3"/>
    <mergeCell ref="IVV3:IWK3"/>
    <mergeCell ref="IQH3:IQW3"/>
    <mergeCell ref="IQX3:IRM3"/>
    <mergeCell ref="IRN3:ISC3"/>
    <mergeCell ref="ISD3:ISS3"/>
    <mergeCell ref="IST3:ITI3"/>
    <mergeCell ref="INF3:INU3"/>
    <mergeCell ref="INV3:IOK3"/>
    <mergeCell ref="IOL3:IPA3"/>
    <mergeCell ref="IPB3:IPQ3"/>
    <mergeCell ref="IPR3:IQG3"/>
    <mergeCell ref="JIT3:JJI3"/>
    <mergeCell ref="JJJ3:JJY3"/>
    <mergeCell ref="JJZ3:JKO3"/>
    <mergeCell ref="JKP3:JLE3"/>
    <mergeCell ref="JLF3:JLU3"/>
    <mergeCell ref="JFR3:JGG3"/>
    <mergeCell ref="JGH3:JGW3"/>
    <mergeCell ref="JGX3:JHM3"/>
    <mergeCell ref="JHN3:JIC3"/>
    <mergeCell ref="JID3:JIS3"/>
    <mergeCell ref="JCP3:JDE3"/>
    <mergeCell ref="JDF3:JDU3"/>
    <mergeCell ref="JDV3:JEK3"/>
    <mergeCell ref="JEL3:JFA3"/>
    <mergeCell ref="JFB3:JFQ3"/>
    <mergeCell ref="IZN3:JAC3"/>
    <mergeCell ref="JAD3:JAS3"/>
    <mergeCell ref="JAT3:JBI3"/>
    <mergeCell ref="JBJ3:JBY3"/>
    <mergeCell ref="JBZ3:JCO3"/>
    <mergeCell ref="JVB3:JVQ3"/>
    <mergeCell ref="JVR3:JWG3"/>
    <mergeCell ref="JWH3:JWW3"/>
    <mergeCell ref="JWX3:JXM3"/>
    <mergeCell ref="JXN3:JYC3"/>
    <mergeCell ref="JRZ3:JSO3"/>
    <mergeCell ref="JSP3:JTE3"/>
    <mergeCell ref="JTF3:JTU3"/>
    <mergeCell ref="JTV3:JUK3"/>
    <mergeCell ref="JUL3:JVA3"/>
    <mergeCell ref="JOX3:JPM3"/>
    <mergeCell ref="JPN3:JQC3"/>
    <mergeCell ref="JQD3:JQS3"/>
    <mergeCell ref="JQT3:JRI3"/>
    <mergeCell ref="JRJ3:JRY3"/>
    <mergeCell ref="JLV3:JMK3"/>
    <mergeCell ref="JML3:JNA3"/>
    <mergeCell ref="JNB3:JNQ3"/>
    <mergeCell ref="JNR3:JOG3"/>
    <mergeCell ref="JOH3:JOW3"/>
    <mergeCell ref="KHJ3:KHY3"/>
    <mergeCell ref="KHZ3:KIO3"/>
    <mergeCell ref="KIP3:KJE3"/>
    <mergeCell ref="KJF3:KJU3"/>
    <mergeCell ref="KJV3:KKK3"/>
    <mergeCell ref="KEH3:KEW3"/>
    <mergeCell ref="KEX3:KFM3"/>
    <mergeCell ref="KFN3:KGC3"/>
    <mergeCell ref="KGD3:KGS3"/>
    <mergeCell ref="KGT3:KHI3"/>
    <mergeCell ref="KBF3:KBU3"/>
    <mergeCell ref="KBV3:KCK3"/>
    <mergeCell ref="KCL3:KDA3"/>
    <mergeCell ref="KDB3:KDQ3"/>
    <mergeCell ref="KDR3:KEG3"/>
    <mergeCell ref="JYD3:JYS3"/>
    <mergeCell ref="JYT3:JZI3"/>
    <mergeCell ref="JZJ3:JZY3"/>
    <mergeCell ref="JZZ3:KAO3"/>
    <mergeCell ref="KAP3:KBE3"/>
    <mergeCell ref="KTR3:KUG3"/>
    <mergeCell ref="KUH3:KUW3"/>
    <mergeCell ref="KUX3:KVM3"/>
    <mergeCell ref="KVN3:KWC3"/>
    <mergeCell ref="KWD3:KWS3"/>
    <mergeCell ref="KQP3:KRE3"/>
    <mergeCell ref="KRF3:KRU3"/>
    <mergeCell ref="KRV3:KSK3"/>
    <mergeCell ref="KSL3:KTA3"/>
    <mergeCell ref="KTB3:KTQ3"/>
    <mergeCell ref="KNN3:KOC3"/>
    <mergeCell ref="KOD3:KOS3"/>
    <mergeCell ref="KOT3:KPI3"/>
    <mergeCell ref="KPJ3:KPY3"/>
    <mergeCell ref="KPZ3:KQO3"/>
    <mergeCell ref="KKL3:KLA3"/>
    <mergeCell ref="KLB3:KLQ3"/>
    <mergeCell ref="KLR3:KMG3"/>
    <mergeCell ref="KMH3:KMW3"/>
    <mergeCell ref="KMX3:KNM3"/>
    <mergeCell ref="LFZ3:LGO3"/>
    <mergeCell ref="LGP3:LHE3"/>
    <mergeCell ref="LHF3:LHU3"/>
    <mergeCell ref="LHV3:LIK3"/>
    <mergeCell ref="LIL3:LJA3"/>
    <mergeCell ref="LCX3:LDM3"/>
    <mergeCell ref="LDN3:LEC3"/>
    <mergeCell ref="LED3:LES3"/>
    <mergeCell ref="LET3:LFI3"/>
    <mergeCell ref="LFJ3:LFY3"/>
    <mergeCell ref="KZV3:LAK3"/>
    <mergeCell ref="LAL3:LBA3"/>
    <mergeCell ref="LBB3:LBQ3"/>
    <mergeCell ref="LBR3:LCG3"/>
    <mergeCell ref="LCH3:LCW3"/>
    <mergeCell ref="KWT3:KXI3"/>
    <mergeCell ref="KXJ3:KXY3"/>
    <mergeCell ref="KXZ3:KYO3"/>
    <mergeCell ref="KYP3:KZE3"/>
    <mergeCell ref="KZF3:KZU3"/>
    <mergeCell ref="LSH3:LSW3"/>
    <mergeCell ref="LSX3:LTM3"/>
    <mergeCell ref="LTN3:LUC3"/>
    <mergeCell ref="LUD3:LUS3"/>
    <mergeCell ref="LUT3:LVI3"/>
    <mergeCell ref="LPF3:LPU3"/>
    <mergeCell ref="LPV3:LQK3"/>
    <mergeCell ref="LQL3:LRA3"/>
    <mergeCell ref="LRB3:LRQ3"/>
    <mergeCell ref="LRR3:LSG3"/>
    <mergeCell ref="LMD3:LMS3"/>
    <mergeCell ref="LMT3:LNI3"/>
    <mergeCell ref="LNJ3:LNY3"/>
    <mergeCell ref="LNZ3:LOO3"/>
    <mergeCell ref="LOP3:LPE3"/>
    <mergeCell ref="LJB3:LJQ3"/>
    <mergeCell ref="LJR3:LKG3"/>
    <mergeCell ref="LKH3:LKW3"/>
    <mergeCell ref="LKX3:LLM3"/>
    <mergeCell ref="LLN3:LMC3"/>
    <mergeCell ref="MEP3:MFE3"/>
    <mergeCell ref="MFF3:MFU3"/>
    <mergeCell ref="MFV3:MGK3"/>
    <mergeCell ref="MGL3:MHA3"/>
    <mergeCell ref="MHB3:MHQ3"/>
    <mergeCell ref="MBN3:MCC3"/>
    <mergeCell ref="MCD3:MCS3"/>
    <mergeCell ref="MCT3:MDI3"/>
    <mergeCell ref="MDJ3:MDY3"/>
    <mergeCell ref="MDZ3:MEO3"/>
    <mergeCell ref="LYL3:LZA3"/>
    <mergeCell ref="LZB3:LZQ3"/>
    <mergeCell ref="LZR3:MAG3"/>
    <mergeCell ref="MAH3:MAW3"/>
    <mergeCell ref="MAX3:MBM3"/>
    <mergeCell ref="LVJ3:LVY3"/>
    <mergeCell ref="LVZ3:LWO3"/>
    <mergeCell ref="LWP3:LXE3"/>
    <mergeCell ref="LXF3:LXU3"/>
    <mergeCell ref="LXV3:LYK3"/>
    <mergeCell ref="MQX3:MRM3"/>
    <mergeCell ref="MRN3:MSC3"/>
    <mergeCell ref="MSD3:MSS3"/>
    <mergeCell ref="MST3:MTI3"/>
    <mergeCell ref="MTJ3:MTY3"/>
    <mergeCell ref="MNV3:MOK3"/>
    <mergeCell ref="MOL3:MPA3"/>
    <mergeCell ref="MPB3:MPQ3"/>
    <mergeCell ref="MPR3:MQG3"/>
    <mergeCell ref="MQH3:MQW3"/>
    <mergeCell ref="MKT3:MLI3"/>
    <mergeCell ref="MLJ3:MLY3"/>
    <mergeCell ref="MLZ3:MMO3"/>
    <mergeCell ref="MMP3:MNE3"/>
    <mergeCell ref="MNF3:MNU3"/>
    <mergeCell ref="MHR3:MIG3"/>
    <mergeCell ref="MIH3:MIW3"/>
    <mergeCell ref="MIX3:MJM3"/>
    <mergeCell ref="MJN3:MKC3"/>
    <mergeCell ref="MKD3:MKS3"/>
    <mergeCell ref="NDF3:NDU3"/>
    <mergeCell ref="NDV3:NEK3"/>
    <mergeCell ref="NEL3:NFA3"/>
    <mergeCell ref="NFB3:NFQ3"/>
    <mergeCell ref="NFR3:NGG3"/>
    <mergeCell ref="NAD3:NAS3"/>
    <mergeCell ref="NAT3:NBI3"/>
    <mergeCell ref="NBJ3:NBY3"/>
    <mergeCell ref="NBZ3:NCO3"/>
    <mergeCell ref="NCP3:NDE3"/>
    <mergeCell ref="MXB3:MXQ3"/>
    <mergeCell ref="MXR3:MYG3"/>
    <mergeCell ref="MYH3:MYW3"/>
    <mergeCell ref="MYX3:MZM3"/>
    <mergeCell ref="MZN3:NAC3"/>
    <mergeCell ref="MTZ3:MUO3"/>
    <mergeCell ref="MUP3:MVE3"/>
    <mergeCell ref="MVF3:MVU3"/>
    <mergeCell ref="MVV3:MWK3"/>
    <mergeCell ref="MWL3:MXA3"/>
    <mergeCell ref="NPN3:NQC3"/>
    <mergeCell ref="NQD3:NQS3"/>
    <mergeCell ref="NQT3:NRI3"/>
    <mergeCell ref="NRJ3:NRY3"/>
    <mergeCell ref="NRZ3:NSO3"/>
    <mergeCell ref="NML3:NNA3"/>
    <mergeCell ref="NNB3:NNQ3"/>
    <mergeCell ref="NNR3:NOG3"/>
    <mergeCell ref="NOH3:NOW3"/>
    <mergeCell ref="NOX3:NPM3"/>
    <mergeCell ref="NJJ3:NJY3"/>
    <mergeCell ref="NJZ3:NKO3"/>
    <mergeCell ref="NKP3:NLE3"/>
    <mergeCell ref="NLF3:NLU3"/>
    <mergeCell ref="NLV3:NMK3"/>
    <mergeCell ref="NGH3:NGW3"/>
    <mergeCell ref="NGX3:NHM3"/>
    <mergeCell ref="NHN3:NIC3"/>
    <mergeCell ref="NID3:NIS3"/>
    <mergeCell ref="NIT3:NJI3"/>
    <mergeCell ref="OBV3:OCK3"/>
    <mergeCell ref="OCL3:ODA3"/>
    <mergeCell ref="ODB3:ODQ3"/>
    <mergeCell ref="ODR3:OEG3"/>
    <mergeCell ref="OEH3:OEW3"/>
    <mergeCell ref="NYT3:NZI3"/>
    <mergeCell ref="NZJ3:NZY3"/>
    <mergeCell ref="NZZ3:OAO3"/>
    <mergeCell ref="OAP3:OBE3"/>
    <mergeCell ref="OBF3:OBU3"/>
    <mergeCell ref="NVR3:NWG3"/>
    <mergeCell ref="NWH3:NWW3"/>
    <mergeCell ref="NWX3:NXM3"/>
    <mergeCell ref="NXN3:NYC3"/>
    <mergeCell ref="NYD3:NYS3"/>
    <mergeCell ref="NSP3:NTE3"/>
    <mergeCell ref="NTF3:NTU3"/>
    <mergeCell ref="NTV3:NUK3"/>
    <mergeCell ref="NUL3:NVA3"/>
    <mergeCell ref="NVB3:NVQ3"/>
    <mergeCell ref="OOD3:OOS3"/>
    <mergeCell ref="OOT3:OPI3"/>
    <mergeCell ref="OPJ3:OPY3"/>
    <mergeCell ref="OPZ3:OQO3"/>
    <mergeCell ref="OQP3:ORE3"/>
    <mergeCell ref="OLB3:OLQ3"/>
    <mergeCell ref="OLR3:OMG3"/>
    <mergeCell ref="OMH3:OMW3"/>
    <mergeCell ref="OMX3:ONM3"/>
    <mergeCell ref="ONN3:OOC3"/>
    <mergeCell ref="OHZ3:OIO3"/>
    <mergeCell ref="OIP3:OJE3"/>
    <mergeCell ref="OJF3:OJU3"/>
    <mergeCell ref="OJV3:OKK3"/>
    <mergeCell ref="OKL3:OLA3"/>
    <mergeCell ref="OEX3:OFM3"/>
    <mergeCell ref="OFN3:OGC3"/>
    <mergeCell ref="OGD3:OGS3"/>
    <mergeCell ref="OGT3:OHI3"/>
    <mergeCell ref="OHJ3:OHY3"/>
    <mergeCell ref="PAL3:PBA3"/>
    <mergeCell ref="PBB3:PBQ3"/>
    <mergeCell ref="PBR3:PCG3"/>
    <mergeCell ref="PCH3:PCW3"/>
    <mergeCell ref="PCX3:PDM3"/>
    <mergeCell ref="OXJ3:OXY3"/>
    <mergeCell ref="OXZ3:OYO3"/>
    <mergeCell ref="OYP3:OZE3"/>
    <mergeCell ref="OZF3:OZU3"/>
    <mergeCell ref="OZV3:PAK3"/>
    <mergeCell ref="OUH3:OUW3"/>
    <mergeCell ref="OUX3:OVM3"/>
    <mergeCell ref="OVN3:OWC3"/>
    <mergeCell ref="OWD3:OWS3"/>
    <mergeCell ref="OWT3:OXI3"/>
    <mergeCell ref="ORF3:ORU3"/>
    <mergeCell ref="ORV3:OSK3"/>
    <mergeCell ref="OSL3:OTA3"/>
    <mergeCell ref="OTB3:OTQ3"/>
    <mergeCell ref="OTR3:OUG3"/>
    <mergeCell ref="PMT3:PNI3"/>
    <mergeCell ref="PNJ3:PNY3"/>
    <mergeCell ref="PNZ3:POO3"/>
    <mergeCell ref="POP3:PPE3"/>
    <mergeCell ref="PPF3:PPU3"/>
    <mergeCell ref="PJR3:PKG3"/>
    <mergeCell ref="PKH3:PKW3"/>
    <mergeCell ref="PKX3:PLM3"/>
    <mergeCell ref="PLN3:PMC3"/>
    <mergeCell ref="PMD3:PMS3"/>
    <mergeCell ref="PGP3:PHE3"/>
    <mergeCell ref="PHF3:PHU3"/>
    <mergeCell ref="PHV3:PIK3"/>
    <mergeCell ref="PIL3:PJA3"/>
    <mergeCell ref="PJB3:PJQ3"/>
    <mergeCell ref="PDN3:PEC3"/>
    <mergeCell ref="PED3:PES3"/>
    <mergeCell ref="PET3:PFI3"/>
    <mergeCell ref="PFJ3:PFY3"/>
    <mergeCell ref="PFZ3:PGO3"/>
    <mergeCell ref="PZB3:PZQ3"/>
    <mergeCell ref="PZR3:QAG3"/>
    <mergeCell ref="QAH3:QAW3"/>
    <mergeCell ref="QAX3:QBM3"/>
    <mergeCell ref="QBN3:QCC3"/>
    <mergeCell ref="PVZ3:PWO3"/>
    <mergeCell ref="PWP3:PXE3"/>
    <mergeCell ref="PXF3:PXU3"/>
    <mergeCell ref="PXV3:PYK3"/>
    <mergeCell ref="PYL3:PZA3"/>
    <mergeCell ref="PSX3:PTM3"/>
    <mergeCell ref="PTN3:PUC3"/>
    <mergeCell ref="PUD3:PUS3"/>
    <mergeCell ref="PUT3:PVI3"/>
    <mergeCell ref="PVJ3:PVY3"/>
    <mergeCell ref="PPV3:PQK3"/>
    <mergeCell ref="PQL3:PRA3"/>
    <mergeCell ref="PRB3:PRQ3"/>
    <mergeCell ref="PRR3:PSG3"/>
    <mergeCell ref="PSH3:PSW3"/>
    <mergeCell ref="QLJ3:QLY3"/>
    <mergeCell ref="QLZ3:QMO3"/>
    <mergeCell ref="QMP3:QNE3"/>
    <mergeCell ref="QNF3:QNU3"/>
    <mergeCell ref="QNV3:QOK3"/>
    <mergeCell ref="QIH3:QIW3"/>
    <mergeCell ref="QIX3:QJM3"/>
    <mergeCell ref="QJN3:QKC3"/>
    <mergeCell ref="QKD3:QKS3"/>
    <mergeCell ref="QKT3:QLI3"/>
    <mergeCell ref="QFF3:QFU3"/>
    <mergeCell ref="QFV3:QGK3"/>
    <mergeCell ref="QGL3:QHA3"/>
    <mergeCell ref="QHB3:QHQ3"/>
    <mergeCell ref="QHR3:QIG3"/>
    <mergeCell ref="QCD3:QCS3"/>
    <mergeCell ref="QCT3:QDI3"/>
    <mergeCell ref="QDJ3:QDY3"/>
    <mergeCell ref="QDZ3:QEO3"/>
    <mergeCell ref="QEP3:QFE3"/>
    <mergeCell ref="QXR3:QYG3"/>
    <mergeCell ref="QYH3:QYW3"/>
    <mergeCell ref="QYX3:QZM3"/>
    <mergeCell ref="QZN3:RAC3"/>
    <mergeCell ref="RAD3:RAS3"/>
    <mergeCell ref="QUP3:QVE3"/>
    <mergeCell ref="QVF3:QVU3"/>
    <mergeCell ref="QVV3:QWK3"/>
    <mergeCell ref="QWL3:QXA3"/>
    <mergeCell ref="QXB3:QXQ3"/>
    <mergeCell ref="QRN3:QSC3"/>
    <mergeCell ref="QSD3:QSS3"/>
    <mergeCell ref="QST3:QTI3"/>
    <mergeCell ref="QTJ3:QTY3"/>
    <mergeCell ref="QTZ3:QUO3"/>
    <mergeCell ref="QOL3:QPA3"/>
    <mergeCell ref="QPB3:QPQ3"/>
    <mergeCell ref="QPR3:QQG3"/>
    <mergeCell ref="QQH3:QQW3"/>
    <mergeCell ref="QQX3:QRM3"/>
    <mergeCell ref="RJZ3:RKO3"/>
    <mergeCell ref="RKP3:RLE3"/>
    <mergeCell ref="RLF3:RLU3"/>
    <mergeCell ref="RLV3:RMK3"/>
    <mergeCell ref="RML3:RNA3"/>
    <mergeCell ref="RGX3:RHM3"/>
    <mergeCell ref="RHN3:RIC3"/>
    <mergeCell ref="RID3:RIS3"/>
    <mergeCell ref="RIT3:RJI3"/>
    <mergeCell ref="RJJ3:RJY3"/>
    <mergeCell ref="RDV3:REK3"/>
    <mergeCell ref="REL3:RFA3"/>
    <mergeCell ref="RFB3:RFQ3"/>
    <mergeCell ref="RFR3:RGG3"/>
    <mergeCell ref="RGH3:RGW3"/>
    <mergeCell ref="RAT3:RBI3"/>
    <mergeCell ref="RBJ3:RBY3"/>
    <mergeCell ref="RBZ3:RCO3"/>
    <mergeCell ref="RCP3:RDE3"/>
    <mergeCell ref="RDF3:RDU3"/>
    <mergeCell ref="RWH3:RWW3"/>
    <mergeCell ref="RWX3:RXM3"/>
    <mergeCell ref="RXN3:RYC3"/>
    <mergeCell ref="RYD3:RYS3"/>
    <mergeCell ref="RYT3:RZI3"/>
    <mergeCell ref="RTF3:RTU3"/>
    <mergeCell ref="RTV3:RUK3"/>
    <mergeCell ref="RUL3:RVA3"/>
    <mergeCell ref="RVB3:RVQ3"/>
    <mergeCell ref="RVR3:RWG3"/>
    <mergeCell ref="RQD3:RQS3"/>
    <mergeCell ref="RQT3:RRI3"/>
    <mergeCell ref="RRJ3:RRY3"/>
    <mergeCell ref="RRZ3:RSO3"/>
    <mergeCell ref="RSP3:RTE3"/>
    <mergeCell ref="RNB3:RNQ3"/>
    <mergeCell ref="RNR3:ROG3"/>
    <mergeCell ref="ROH3:ROW3"/>
    <mergeCell ref="ROX3:RPM3"/>
    <mergeCell ref="RPN3:RQC3"/>
    <mergeCell ref="SIP3:SJE3"/>
    <mergeCell ref="SJF3:SJU3"/>
    <mergeCell ref="SJV3:SKK3"/>
    <mergeCell ref="SKL3:SLA3"/>
    <mergeCell ref="SLB3:SLQ3"/>
    <mergeCell ref="SFN3:SGC3"/>
    <mergeCell ref="SGD3:SGS3"/>
    <mergeCell ref="SGT3:SHI3"/>
    <mergeCell ref="SHJ3:SHY3"/>
    <mergeCell ref="SHZ3:SIO3"/>
    <mergeCell ref="SCL3:SDA3"/>
    <mergeCell ref="SDB3:SDQ3"/>
    <mergeCell ref="SDR3:SEG3"/>
    <mergeCell ref="SEH3:SEW3"/>
    <mergeCell ref="SEX3:SFM3"/>
    <mergeCell ref="RZJ3:RZY3"/>
    <mergeCell ref="RZZ3:SAO3"/>
    <mergeCell ref="SAP3:SBE3"/>
    <mergeCell ref="SBF3:SBU3"/>
    <mergeCell ref="SBV3:SCK3"/>
    <mergeCell ref="SUX3:SVM3"/>
    <mergeCell ref="SVN3:SWC3"/>
    <mergeCell ref="SWD3:SWS3"/>
    <mergeCell ref="SWT3:SXI3"/>
    <mergeCell ref="SXJ3:SXY3"/>
    <mergeCell ref="SRV3:SSK3"/>
    <mergeCell ref="SSL3:STA3"/>
    <mergeCell ref="STB3:STQ3"/>
    <mergeCell ref="STR3:SUG3"/>
    <mergeCell ref="SUH3:SUW3"/>
    <mergeCell ref="SOT3:SPI3"/>
    <mergeCell ref="SPJ3:SPY3"/>
    <mergeCell ref="SPZ3:SQO3"/>
    <mergeCell ref="SQP3:SRE3"/>
    <mergeCell ref="SRF3:SRU3"/>
    <mergeCell ref="SLR3:SMG3"/>
    <mergeCell ref="SMH3:SMW3"/>
    <mergeCell ref="SMX3:SNM3"/>
    <mergeCell ref="SNN3:SOC3"/>
    <mergeCell ref="SOD3:SOS3"/>
    <mergeCell ref="THF3:THU3"/>
    <mergeCell ref="THV3:TIK3"/>
    <mergeCell ref="TIL3:TJA3"/>
    <mergeCell ref="TJB3:TJQ3"/>
    <mergeCell ref="TJR3:TKG3"/>
    <mergeCell ref="TED3:TES3"/>
    <mergeCell ref="TET3:TFI3"/>
    <mergeCell ref="TFJ3:TFY3"/>
    <mergeCell ref="TFZ3:TGO3"/>
    <mergeCell ref="TGP3:THE3"/>
    <mergeCell ref="TBB3:TBQ3"/>
    <mergeCell ref="TBR3:TCG3"/>
    <mergeCell ref="TCH3:TCW3"/>
    <mergeCell ref="TCX3:TDM3"/>
    <mergeCell ref="TDN3:TEC3"/>
    <mergeCell ref="SXZ3:SYO3"/>
    <mergeCell ref="SYP3:SZE3"/>
    <mergeCell ref="SZF3:SZU3"/>
    <mergeCell ref="SZV3:TAK3"/>
    <mergeCell ref="TAL3:TBA3"/>
    <mergeCell ref="TTN3:TUC3"/>
    <mergeCell ref="TUD3:TUS3"/>
    <mergeCell ref="TUT3:TVI3"/>
    <mergeCell ref="TVJ3:TVY3"/>
    <mergeCell ref="TVZ3:TWO3"/>
    <mergeCell ref="TQL3:TRA3"/>
    <mergeCell ref="TRB3:TRQ3"/>
    <mergeCell ref="TRR3:TSG3"/>
    <mergeCell ref="TSH3:TSW3"/>
    <mergeCell ref="TSX3:TTM3"/>
    <mergeCell ref="TNJ3:TNY3"/>
    <mergeCell ref="TNZ3:TOO3"/>
    <mergeCell ref="TOP3:TPE3"/>
    <mergeCell ref="TPF3:TPU3"/>
    <mergeCell ref="TPV3:TQK3"/>
    <mergeCell ref="TKH3:TKW3"/>
    <mergeCell ref="TKX3:TLM3"/>
    <mergeCell ref="TLN3:TMC3"/>
    <mergeCell ref="TMD3:TMS3"/>
    <mergeCell ref="TMT3:TNI3"/>
    <mergeCell ref="UFV3:UGK3"/>
    <mergeCell ref="UGL3:UHA3"/>
    <mergeCell ref="UHB3:UHQ3"/>
    <mergeCell ref="UHR3:UIG3"/>
    <mergeCell ref="UIH3:UIW3"/>
    <mergeCell ref="UCT3:UDI3"/>
    <mergeCell ref="UDJ3:UDY3"/>
    <mergeCell ref="UDZ3:UEO3"/>
    <mergeCell ref="UEP3:UFE3"/>
    <mergeCell ref="UFF3:UFU3"/>
    <mergeCell ref="TZR3:UAG3"/>
    <mergeCell ref="UAH3:UAW3"/>
    <mergeCell ref="UAX3:UBM3"/>
    <mergeCell ref="UBN3:UCC3"/>
    <mergeCell ref="UCD3:UCS3"/>
    <mergeCell ref="TWP3:TXE3"/>
    <mergeCell ref="TXF3:TXU3"/>
    <mergeCell ref="TXV3:TYK3"/>
    <mergeCell ref="TYL3:TZA3"/>
    <mergeCell ref="TZB3:TZQ3"/>
    <mergeCell ref="USD3:USS3"/>
    <mergeCell ref="UST3:UTI3"/>
    <mergeCell ref="UTJ3:UTY3"/>
    <mergeCell ref="UTZ3:UUO3"/>
    <mergeCell ref="UUP3:UVE3"/>
    <mergeCell ref="UPB3:UPQ3"/>
    <mergeCell ref="UPR3:UQG3"/>
    <mergeCell ref="UQH3:UQW3"/>
    <mergeCell ref="UQX3:URM3"/>
    <mergeCell ref="URN3:USC3"/>
    <mergeCell ref="ULZ3:UMO3"/>
    <mergeCell ref="UMP3:UNE3"/>
    <mergeCell ref="UNF3:UNU3"/>
    <mergeCell ref="UNV3:UOK3"/>
    <mergeCell ref="UOL3:UPA3"/>
    <mergeCell ref="UIX3:UJM3"/>
    <mergeCell ref="UJN3:UKC3"/>
    <mergeCell ref="UKD3:UKS3"/>
    <mergeCell ref="UKT3:ULI3"/>
    <mergeCell ref="ULJ3:ULY3"/>
    <mergeCell ref="VEL3:VFA3"/>
    <mergeCell ref="VFB3:VFQ3"/>
    <mergeCell ref="VFR3:VGG3"/>
    <mergeCell ref="VGH3:VGW3"/>
    <mergeCell ref="VGX3:VHM3"/>
    <mergeCell ref="VBJ3:VBY3"/>
    <mergeCell ref="VBZ3:VCO3"/>
    <mergeCell ref="VCP3:VDE3"/>
    <mergeCell ref="VDF3:VDU3"/>
    <mergeCell ref="VDV3:VEK3"/>
    <mergeCell ref="UYH3:UYW3"/>
    <mergeCell ref="UYX3:UZM3"/>
    <mergeCell ref="UZN3:VAC3"/>
    <mergeCell ref="VAD3:VAS3"/>
    <mergeCell ref="VAT3:VBI3"/>
    <mergeCell ref="UVF3:UVU3"/>
    <mergeCell ref="UVV3:UWK3"/>
    <mergeCell ref="UWL3:UXA3"/>
    <mergeCell ref="UXB3:UXQ3"/>
    <mergeCell ref="UXR3:UYG3"/>
    <mergeCell ref="VQT3:VRI3"/>
    <mergeCell ref="VRJ3:VRY3"/>
    <mergeCell ref="VRZ3:VSO3"/>
    <mergeCell ref="VSP3:VTE3"/>
    <mergeCell ref="VTF3:VTU3"/>
    <mergeCell ref="VNR3:VOG3"/>
    <mergeCell ref="VOH3:VOW3"/>
    <mergeCell ref="VOX3:VPM3"/>
    <mergeCell ref="VPN3:VQC3"/>
    <mergeCell ref="VQD3:VQS3"/>
    <mergeCell ref="VKP3:VLE3"/>
    <mergeCell ref="VLF3:VLU3"/>
    <mergeCell ref="VLV3:VMK3"/>
    <mergeCell ref="VML3:VNA3"/>
    <mergeCell ref="VNB3:VNQ3"/>
    <mergeCell ref="VHN3:VIC3"/>
    <mergeCell ref="VID3:VIS3"/>
    <mergeCell ref="VIT3:VJI3"/>
    <mergeCell ref="VJJ3:VJY3"/>
    <mergeCell ref="VJZ3:VKO3"/>
    <mergeCell ref="WDB3:WDQ3"/>
    <mergeCell ref="WDR3:WEG3"/>
    <mergeCell ref="WEH3:WEW3"/>
    <mergeCell ref="WEX3:WFM3"/>
    <mergeCell ref="WFN3:WGC3"/>
    <mergeCell ref="VZZ3:WAO3"/>
    <mergeCell ref="WAP3:WBE3"/>
    <mergeCell ref="WBF3:WBU3"/>
    <mergeCell ref="WBV3:WCK3"/>
    <mergeCell ref="WCL3:WDA3"/>
    <mergeCell ref="VWX3:VXM3"/>
    <mergeCell ref="VXN3:VYC3"/>
    <mergeCell ref="VYD3:VYS3"/>
    <mergeCell ref="VYT3:VZI3"/>
    <mergeCell ref="VZJ3:VZY3"/>
    <mergeCell ref="VTV3:VUK3"/>
    <mergeCell ref="VUL3:VVA3"/>
    <mergeCell ref="VVB3:VVQ3"/>
    <mergeCell ref="VVR3:VWG3"/>
    <mergeCell ref="VWH3:VWW3"/>
    <mergeCell ref="WPZ3:WQO3"/>
    <mergeCell ref="WQP3:WRE3"/>
    <mergeCell ref="WRF3:WRU3"/>
    <mergeCell ref="WRV3:WSK3"/>
    <mergeCell ref="WMH3:WMW3"/>
    <mergeCell ref="WMX3:WNM3"/>
    <mergeCell ref="WNN3:WOC3"/>
    <mergeCell ref="WOD3:WOS3"/>
    <mergeCell ref="WOT3:WPI3"/>
    <mergeCell ref="WJF3:WJU3"/>
    <mergeCell ref="WJV3:WKK3"/>
    <mergeCell ref="WKL3:WLA3"/>
    <mergeCell ref="WLB3:WLQ3"/>
    <mergeCell ref="WLR3:WMG3"/>
    <mergeCell ref="WGD3:WGS3"/>
    <mergeCell ref="WGT3:WHI3"/>
    <mergeCell ref="WHJ3:WHY3"/>
    <mergeCell ref="WHZ3:WIO3"/>
    <mergeCell ref="WIP3:WJE3"/>
    <mergeCell ref="DN18:EC18"/>
    <mergeCell ref="ED18:ES18"/>
    <mergeCell ref="ET18:FI18"/>
    <mergeCell ref="BF18:BQ18"/>
    <mergeCell ref="BR18:CG18"/>
    <mergeCell ref="WVN3:WWC3"/>
    <mergeCell ref="WWD3:WWS3"/>
    <mergeCell ref="WWT3:WXI3"/>
    <mergeCell ref="WXJ3:WXY3"/>
    <mergeCell ref="A18:P18"/>
    <mergeCell ref="Q18:AF18"/>
    <mergeCell ref="AG18:AV18"/>
    <mergeCell ref="AW18:BE18"/>
    <mergeCell ref="WSL3:WTA3"/>
    <mergeCell ref="WTB3:WTQ3"/>
    <mergeCell ref="WTR3:WUG3"/>
    <mergeCell ref="WUH3:WUW3"/>
    <mergeCell ref="WUX3:WVM3"/>
    <mergeCell ref="WPJ3:WPY3"/>
    <mergeCell ref="OP18:PE18"/>
    <mergeCell ref="PF18:PU18"/>
    <mergeCell ref="PV18:QK18"/>
    <mergeCell ref="QL18:RA18"/>
    <mergeCell ref="RB18:RQ18"/>
    <mergeCell ref="LN18:MC18"/>
    <mergeCell ref="MD18:MS18"/>
    <mergeCell ref="MT18:NI18"/>
    <mergeCell ref="NJ18:NY18"/>
    <mergeCell ref="NZ18:OO18"/>
    <mergeCell ref="IL18:JA18"/>
    <mergeCell ref="JB18:JQ18"/>
    <mergeCell ref="JR18:KG18"/>
    <mergeCell ref="KH18:KW18"/>
    <mergeCell ref="KX18:LM18"/>
    <mergeCell ref="FJ18:FY18"/>
    <mergeCell ref="FZ18:GO18"/>
    <mergeCell ref="GP18:HE18"/>
    <mergeCell ref="HF18:HU18"/>
    <mergeCell ref="HV18:IK18"/>
    <mergeCell ref="AAX18:ABM18"/>
    <mergeCell ref="ABN18:ACC18"/>
    <mergeCell ref="ACD18:ACS18"/>
    <mergeCell ref="ACT18:ADI18"/>
    <mergeCell ref="ADJ18:ADY18"/>
    <mergeCell ref="XV18:YK18"/>
    <mergeCell ref="YL18:ZA18"/>
    <mergeCell ref="ZB18:ZQ18"/>
    <mergeCell ref="ZR18:AAG18"/>
    <mergeCell ref="AAH18:AAW18"/>
    <mergeCell ref="UT18:VI18"/>
    <mergeCell ref="VJ18:VY18"/>
    <mergeCell ref="VZ18:WO18"/>
    <mergeCell ref="WP18:XE18"/>
    <mergeCell ref="XF18:XU18"/>
    <mergeCell ref="RR18:SG18"/>
    <mergeCell ref="SH18:SW18"/>
    <mergeCell ref="SX18:TM18"/>
    <mergeCell ref="TN18:UC18"/>
    <mergeCell ref="UD18:US18"/>
    <mergeCell ref="ANF18:ANU18"/>
    <mergeCell ref="ANV18:AOK18"/>
    <mergeCell ref="AOL18:APA18"/>
    <mergeCell ref="APB18:APQ18"/>
    <mergeCell ref="APR18:AQG18"/>
    <mergeCell ref="AKD18:AKS18"/>
    <mergeCell ref="AKT18:ALI18"/>
    <mergeCell ref="ALJ18:ALY18"/>
    <mergeCell ref="ALZ18:AMO18"/>
    <mergeCell ref="AMP18:ANE18"/>
    <mergeCell ref="AHB18:AHQ18"/>
    <mergeCell ref="AHR18:AIG18"/>
    <mergeCell ref="AIH18:AIW18"/>
    <mergeCell ref="AIX18:AJM18"/>
    <mergeCell ref="AJN18:AKC18"/>
    <mergeCell ref="ADZ18:AEO18"/>
    <mergeCell ref="AEP18:AFE18"/>
    <mergeCell ref="AFF18:AFU18"/>
    <mergeCell ref="AFV18:AGK18"/>
    <mergeCell ref="AGL18:AHA18"/>
    <mergeCell ref="AZN18:BAC18"/>
    <mergeCell ref="BAD18:BAS18"/>
    <mergeCell ref="BAT18:BBI18"/>
    <mergeCell ref="BBJ18:BBY18"/>
    <mergeCell ref="BBZ18:BCO18"/>
    <mergeCell ref="AWL18:AXA18"/>
    <mergeCell ref="AXB18:AXQ18"/>
    <mergeCell ref="AXR18:AYG18"/>
    <mergeCell ref="AYH18:AYW18"/>
    <mergeCell ref="AYX18:AZM18"/>
    <mergeCell ref="ATJ18:ATY18"/>
    <mergeCell ref="ATZ18:AUO18"/>
    <mergeCell ref="AUP18:AVE18"/>
    <mergeCell ref="AVF18:AVU18"/>
    <mergeCell ref="AVV18:AWK18"/>
    <mergeCell ref="AQH18:AQW18"/>
    <mergeCell ref="AQX18:ARM18"/>
    <mergeCell ref="ARN18:ASC18"/>
    <mergeCell ref="ASD18:ASS18"/>
    <mergeCell ref="AST18:ATI18"/>
    <mergeCell ref="BLV18:BMK18"/>
    <mergeCell ref="BML18:BNA18"/>
    <mergeCell ref="BNB18:BNQ18"/>
    <mergeCell ref="BNR18:BOG18"/>
    <mergeCell ref="BOH18:BOW18"/>
    <mergeCell ref="BIT18:BJI18"/>
    <mergeCell ref="BJJ18:BJY18"/>
    <mergeCell ref="BJZ18:BKO18"/>
    <mergeCell ref="BKP18:BLE18"/>
    <mergeCell ref="BLF18:BLU18"/>
    <mergeCell ref="BFR18:BGG18"/>
    <mergeCell ref="BGH18:BGW18"/>
    <mergeCell ref="BGX18:BHM18"/>
    <mergeCell ref="BHN18:BIC18"/>
    <mergeCell ref="BID18:BIS18"/>
    <mergeCell ref="BCP18:BDE18"/>
    <mergeCell ref="BDF18:BDU18"/>
    <mergeCell ref="BDV18:BEK18"/>
    <mergeCell ref="BEL18:BFA18"/>
    <mergeCell ref="BFB18:BFQ18"/>
    <mergeCell ref="BYD18:BYS18"/>
    <mergeCell ref="BYT18:BZI18"/>
    <mergeCell ref="BZJ18:BZY18"/>
    <mergeCell ref="BZZ18:CAO18"/>
    <mergeCell ref="CAP18:CBE18"/>
    <mergeCell ref="BVB18:BVQ18"/>
    <mergeCell ref="BVR18:BWG18"/>
    <mergeCell ref="BWH18:BWW18"/>
    <mergeCell ref="BWX18:BXM18"/>
    <mergeCell ref="BXN18:BYC18"/>
    <mergeCell ref="BRZ18:BSO18"/>
    <mergeCell ref="BSP18:BTE18"/>
    <mergeCell ref="BTF18:BTU18"/>
    <mergeCell ref="BTV18:BUK18"/>
    <mergeCell ref="BUL18:BVA18"/>
    <mergeCell ref="BOX18:BPM18"/>
    <mergeCell ref="BPN18:BQC18"/>
    <mergeCell ref="BQD18:BQS18"/>
    <mergeCell ref="BQT18:BRI18"/>
    <mergeCell ref="BRJ18:BRY18"/>
    <mergeCell ref="CKL18:CLA18"/>
    <mergeCell ref="CLB18:CLQ18"/>
    <mergeCell ref="CLR18:CMG18"/>
    <mergeCell ref="CMH18:CMW18"/>
    <mergeCell ref="CMX18:CNM18"/>
    <mergeCell ref="CHJ18:CHY18"/>
    <mergeCell ref="CHZ18:CIO18"/>
    <mergeCell ref="CIP18:CJE18"/>
    <mergeCell ref="CJF18:CJU18"/>
    <mergeCell ref="CJV18:CKK18"/>
    <mergeCell ref="CEH18:CEW18"/>
    <mergeCell ref="CEX18:CFM18"/>
    <mergeCell ref="CFN18:CGC18"/>
    <mergeCell ref="CGD18:CGS18"/>
    <mergeCell ref="CGT18:CHI18"/>
    <mergeCell ref="CBF18:CBU18"/>
    <mergeCell ref="CBV18:CCK18"/>
    <mergeCell ref="CCL18:CDA18"/>
    <mergeCell ref="CDB18:CDQ18"/>
    <mergeCell ref="CDR18:CEG18"/>
    <mergeCell ref="CWT18:CXI18"/>
    <mergeCell ref="CXJ18:CXY18"/>
    <mergeCell ref="CXZ18:CYO18"/>
    <mergeCell ref="CYP18:CZE18"/>
    <mergeCell ref="CZF18:CZU18"/>
    <mergeCell ref="CTR18:CUG18"/>
    <mergeCell ref="CUH18:CUW18"/>
    <mergeCell ref="CUX18:CVM18"/>
    <mergeCell ref="CVN18:CWC18"/>
    <mergeCell ref="CWD18:CWS18"/>
    <mergeCell ref="CQP18:CRE18"/>
    <mergeCell ref="CRF18:CRU18"/>
    <mergeCell ref="CRV18:CSK18"/>
    <mergeCell ref="CSL18:CTA18"/>
    <mergeCell ref="CTB18:CTQ18"/>
    <mergeCell ref="CNN18:COC18"/>
    <mergeCell ref="COD18:COS18"/>
    <mergeCell ref="COT18:CPI18"/>
    <mergeCell ref="CPJ18:CPY18"/>
    <mergeCell ref="CPZ18:CQO18"/>
    <mergeCell ref="DJB18:DJQ18"/>
    <mergeCell ref="DJR18:DKG18"/>
    <mergeCell ref="DKH18:DKW18"/>
    <mergeCell ref="DKX18:DLM18"/>
    <mergeCell ref="DLN18:DMC18"/>
    <mergeCell ref="DFZ18:DGO18"/>
    <mergeCell ref="DGP18:DHE18"/>
    <mergeCell ref="DHF18:DHU18"/>
    <mergeCell ref="DHV18:DIK18"/>
    <mergeCell ref="DIL18:DJA18"/>
    <mergeCell ref="DCX18:DDM18"/>
    <mergeCell ref="DDN18:DEC18"/>
    <mergeCell ref="DED18:DES18"/>
    <mergeCell ref="DET18:DFI18"/>
    <mergeCell ref="DFJ18:DFY18"/>
    <mergeCell ref="CZV18:DAK18"/>
    <mergeCell ref="DAL18:DBA18"/>
    <mergeCell ref="DBB18:DBQ18"/>
    <mergeCell ref="DBR18:DCG18"/>
    <mergeCell ref="DCH18:DCW18"/>
    <mergeCell ref="DVJ18:DVY18"/>
    <mergeCell ref="DVZ18:DWO18"/>
    <mergeCell ref="DWP18:DXE18"/>
    <mergeCell ref="DXF18:DXU18"/>
    <mergeCell ref="DXV18:DYK18"/>
    <mergeCell ref="DSH18:DSW18"/>
    <mergeCell ref="DSX18:DTM18"/>
    <mergeCell ref="DTN18:DUC18"/>
    <mergeCell ref="DUD18:DUS18"/>
    <mergeCell ref="DUT18:DVI18"/>
    <mergeCell ref="DPF18:DPU18"/>
    <mergeCell ref="DPV18:DQK18"/>
    <mergeCell ref="DQL18:DRA18"/>
    <mergeCell ref="DRB18:DRQ18"/>
    <mergeCell ref="DRR18:DSG18"/>
    <mergeCell ref="DMD18:DMS18"/>
    <mergeCell ref="DMT18:DNI18"/>
    <mergeCell ref="DNJ18:DNY18"/>
    <mergeCell ref="DNZ18:DOO18"/>
    <mergeCell ref="DOP18:DPE18"/>
    <mergeCell ref="EHR18:EIG18"/>
    <mergeCell ref="EIH18:EIW18"/>
    <mergeCell ref="EIX18:EJM18"/>
    <mergeCell ref="EJN18:EKC18"/>
    <mergeCell ref="EKD18:EKS18"/>
    <mergeCell ref="EEP18:EFE18"/>
    <mergeCell ref="EFF18:EFU18"/>
    <mergeCell ref="EFV18:EGK18"/>
    <mergeCell ref="EGL18:EHA18"/>
    <mergeCell ref="EHB18:EHQ18"/>
    <mergeCell ref="EBN18:ECC18"/>
    <mergeCell ref="ECD18:ECS18"/>
    <mergeCell ref="ECT18:EDI18"/>
    <mergeCell ref="EDJ18:EDY18"/>
    <mergeCell ref="EDZ18:EEO18"/>
    <mergeCell ref="DYL18:DZA18"/>
    <mergeCell ref="DZB18:DZQ18"/>
    <mergeCell ref="DZR18:EAG18"/>
    <mergeCell ref="EAH18:EAW18"/>
    <mergeCell ref="EAX18:EBM18"/>
    <mergeCell ref="ETZ18:EUO18"/>
    <mergeCell ref="EUP18:EVE18"/>
    <mergeCell ref="EVF18:EVU18"/>
    <mergeCell ref="EVV18:EWK18"/>
    <mergeCell ref="EWL18:EXA18"/>
    <mergeCell ref="EQX18:ERM18"/>
    <mergeCell ref="ERN18:ESC18"/>
    <mergeCell ref="ESD18:ESS18"/>
    <mergeCell ref="EST18:ETI18"/>
    <mergeCell ref="ETJ18:ETY18"/>
    <mergeCell ref="ENV18:EOK18"/>
    <mergeCell ref="EOL18:EPA18"/>
    <mergeCell ref="EPB18:EPQ18"/>
    <mergeCell ref="EPR18:EQG18"/>
    <mergeCell ref="EQH18:EQW18"/>
    <mergeCell ref="EKT18:ELI18"/>
    <mergeCell ref="ELJ18:ELY18"/>
    <mergeCell ref="ELZ18:EMO18"/>
    <mergeCell ref="EMP18:ENE18"/>
    <mergeCell ref="ENF18:ENU18"/>
    <mergeCell ref="FGH18:FGW18"/>
    <mergeCell ref="FGX18:FHM18"/>
    <mergeCell ref="FHN18:FIC18"/>
    <mergeCell ref="FID18:FIS18"/>
    <mergeCell ref="FIT18:FJI18"/>
    <mergeCell ref="FDF18:FDU18"/>
    <mergeCell ref="FDV18:FEK18"/>
    <mergeCell ref="FEL18:FFA18"/>
    <mergeCell ref="FFB18:FFQ18"/>
    <mergeCell ref="FFR18:FGG18"/>
    <mergeCell ref="FAD18:FAS18"/>
    <mergeCell ref="FAT18:FBI18"/>
    <mergeCell ref="FBJ18:FBY18"/>
    <mergeCell ref="FBZ18:FCO18"/>
    <mergeCell ref="FCP18:FDE18"/>
    <mergeCell ref="EXB18:EXQ18"/>
    <mergeCell ref="EXR18:EYG18"/>
    <mergeCell ref="EYH18:EYW18"/>
    <mergeCell ref="EYX18:EZM18"/>
    <mergeCell ref="EZN18:FAC18"/>
    <mergeCell ref="FSP18:FTE18"/>
    <mergeCell ref="FTF18:FTU18"/>
    <mergeCell ref="FTV18:FUK18"/>
    <mergeCell ref="FUL18:FVA18"/>
    <mergeCell ref="FVB18:FVQ18"/>
    <mergeCell ref="FPN18:FQC18"/>
    <mergeCell ref="FQD18:FQS18"/>
    <mergeCell ref="FQT18:FRI18"/>
    <mergeCell ref="FRJ18:FRY18"/>
    <mergeCell ref="FRZ18:FSO18"/>
    <mergeCell ref="FML18:FNA18"/>
    <mergeCell ref="FNB18:FNQ18"/>
    <mergeCell ref="FNR18:FOG18"/>
    <mergeCell ref="FOH18:FOW18"/>
    <mergeCell ref="FOX18:FPM18"/>
    <mergeCell ref="FJJ18:FJY18"/>
    <mergeCell ref="FJZ18:FKO18"/>
    <mergeCell ref="FKP18:FLE18"/>
    <mergeCell ref="FLF18:FLU18"/>
    <mergeCell ref="FLV18:FMK18"/>
    <mergeCell ref="GEX18:GFM18"/>
    <mergeCell ref="GFN18:GGC18"/>
    <mergeCell ref="GGD18:GGS18"/>
    <mergeCell ref="GGT18:GHI18"/>
    <mergeCell ref="GHJ18:GHY18"/>
    <mergeCell ref="GBV18:GCK18"/>
    <mergeCell ref="GCL18:GDA18"/>
    <mergeCell ref="GDB18:GDQ18"/>
    <mergeCell ref="GDR18:GEG18"/>
    <mergeCell ref="GEH18:GEW18"/>
    <mergeCell ref="FYT18:FZI18"/>
    <mergeCell ref="FZJ18:FZY18"/>
    <mergeCell ref="FZZ18:GAO18"/>
    <mergeCell ref="GAP18:GBE18"/>
    <mergeCell ref="GBF18:GBU18"/>
    <mergeCell ref="FVR18:FWG18"/>
    <mergeCell ref="FWH18:FWW18"/>
    <mergeCell ref="FWX18:FXM18"/>
    <mergeCell ref="FXN18:FYC18"/>
    <mergeCell ref="FYD18:FYS18"/>
    <mergeCell ref="GRF18:GRU18"/>
    <mergeCell ref="GRV18:GSK18"/>
    <mergeCell ref="GSL18:GTA18"/>
    <mergeCell ref="GTB18:GTQ18"/>
    <mergeCell ref="GTR18:GUG18"/>
    <mergeCell ref="GOD18:GOS18"/>
    <mergeCell ref="GOT18:GPI18"/>
    <mergeCell ref="GPJ18:GPY18"/>
    <mergeCell ref="GPZ18:GQO18"/>
    <mergeCell ref="GQP18:GRE18"/>
    <mergeCell ref="GLB18:GLQ18"/>
    <mergeCell ref="GLR18:GMG18"/>
    <mergeCell ref="GMH18:GMW18"/>
    <mergeCell ref="GMX18:GNM18"/>
    <mergeCell ref="GNN18:GOC18"/>
    <mergeCell ref="GHZ18:GIO18"/>
    <mergeCell ref="GIP18:GJE18"/>
    <mergeCell ref="GJF18:GJU18"/>
    <mergeCell ref="GJV18:GKK18"/>
    <mergeCell ref="GKL18:GLA18"/>
    <mergeCell ref="HDN18:HEC18"/>
    <mergeCell ref="HED18:HES18"/>
    <mergeCell ref="HET18:HFI18"/>
    <mergeCell ref="HFJ18:HFY18"/>
    <mergeCell ref="HFZ18:HGO18"/>
    <mergeCell ref="HAL18:HBA18"/>
    <mergeCell ref="HBB18:HBQ18"/>
    <mergeCell ref="HBR18:HCG18"/>
    <mergeCell ref="HCH18:HCW18"/>
    <mergeCell ref="HCX18:HDM18"/>
    <mergeCell ref="GXJ18:GXY18"/>
    <mergeCell ref="GXZ18:GYO18"/>
    <mergeCell ref="GYP18:GZE18"/>
    <mergeCell ref="GZF18:GZU18"/>
    <mergeCell ref="GZV18:HAK18"/>
    <mergeCell ref="GUH18:GUW18"/>
    <mergeCell ref="GUX18:GVM18"/>
    <mergeCell ref="GVN18:GWC18"/>
    <mergeCell ref="GWD18:GWS18"/>
    <mergeCell ref="GWT18:GXI18"/>
    <mergeCell ref="HPV18:HQK18"/>
    <mergeCell ref="HQL18:HRA18"/>
    <mergeCell ref="HRB18:HRQ18"/>
    <mergeCell ref="HRR18:HSG18"/>
    <mergeCell ref="HSH18:HSW18"/>
    <mergeCell ref="HMT18:HNI18"/>
    <mergeCell ref="HNJ18:HNY18"/>
    <mergeCell ref="HNZ18:HOO18"/>
    <mergeCell ref="HOP18:HPE18"/>
    <mergeCell ref="HPF18:HPU18"/>
    <mergeCell ref="HJR18:HKG18"/>
    <mergeCell ref="HKH18:HKW18"/>
    <mergeCell ref="HKX18:HLM18"/>
    <mergeCell ref="HLN18:HMC18"/>
    <mergeCell ref="HMD18:HMS18"/>
    <mergeCell ref="HGP18:HHE18"/>
    <mergeCell ref="HHF18:HHU18"/>
    <mergeCell ref="HHV18:HIK18"/>
    <mergeCell ref="HIL18:HJA18"/>
    <mergeCell ref="HJB18:HJQ18"/>
    <mergeCell ref="ICD18:ICS18"/>
    <mergeCell ref="ICT18:IDI18"/>
    <mergeCell ref="IDJ18:IDY18"/>
    <mergeCell ref="IDZ18:IEO18"/>
    <mergeCell ref="IEP18:IFE18"/>
    <mergeCell ref="HZB18:HZQ18"/>
    <mergeCell ref="HZR18:IAG18"/>
    <mergeCell ref="IAH18:IAW18"/>
    <mergeCell ref="IAX18:IBM18"/>
    <mergeCell ref="IBN18:ICC18"/>
    <mergeCell ref="HVZ18:HWO18"/>
    <mergeCell ref="HWP18:HXE18"/>
    <mergeCell ref="HXF18:HXU18"/>
    <mergeCell ref="HXV18:HYK18"/>
    <mergeCell ref="HYL18:HZA18"/>
    <mergeCell ref="HSX18:HTM18"/>
    <mergeCell ref="HTN18:HUC18"/>
    <mergeCell ref="HUD18:HUS18"/>
    <mergeCell ref="HUT18:HVI18"/>
    <mergeCell ref="HVJ18:HVY18"/>
    <mergeCell ref="IOL18:IPA18"/>
    <mergeCell ref="IPB18:IPQ18"/>
    <mergeCell ref="IPR18:IQG18"/>
    <mergeCell ref="IQH18:IQW18"/>
    <mergeCell ref="IQX18:IRM18"/>
    <mergeCell ref="ILJ18:ILY18"/>
    <mergeCell ref="ILZ18:IMO18"/>
    <mergeCell ref="IMP18:INE18"/>
    <mergeCell ref="INF18:INU18"/>
    <mergeCell ref="INV18:IOK18"/>
    <mergeCell ref="IIH18:IIW18"/>
    <mergeCell ref="IIX18:IJM18"/>
    <mergeCell ref="IJN18:IKC18"/>
    <mergeCell ref="IKD18:IKS18"/>
    <mergeCell ref="IKT18:ILI18"/>
    <mergeCell ref="IFF18:IFU18"/>
    <mergeCell ref="IFV18:IGK18"/>
    <mergeCell ref="IGL18:IHA18"/>
    <mergeCell ref="IHB18:IHQ18"/>
    <mergeCell ref="IHR18:IIG18"/>
    <mergeCell ref="JAT18:JBI18"/>
    <mergeCell ref="JBJ18:JBY18"/>
    <mergeCell ref="JBZ18:JCO18"/>
    <mergeCell ref="JCP18:JDE18"/>
    <mergeCell ref="JDF18:JDU18"/>
    <mergeCell ref="IXR18:IYG18"/>
    <mergeCell ref="IYH18:IYW18"/>
    <mergeCell ref="IYX18:IZM18"/>
    <mergeCell ref="IZN18:JAC18"/>
    <mergeCell ref="JAD18:JAS18"/>
    <mergeCell ref="IUP18:IVE18"/>
    <mergeCell ref="IVF18:IVU18"/>
    <mergeCell ref="IVV18:IWK18"/>
    <mergeCell ref="IWL18:IXA18"/>
    <mergeCell ref="IXB18:IXQ18"/>
    <mergeCell ref="IRN18:ISC18"/>
    <mergeCell ref="ISD18:ISS18"/>
    <mergeCell ref="IST18:ITI18"/>
    <mergeCell ref="ITJ18:ITY18"/>
    <mergeCell ref="ITZ18:IUO18"/>
    <mergeCell ref="JNB18:JNQ18"/>
    <mergeCell ref="JNR18:JOG18"/>
    <mergeCell ref="JOH18:JOW18"/>
    <mergeCell ref="JOX18:JPM18"/>
    <mergeCell ref="JPN18:JQC18"/>
    <mergeCell ref="JJZ18:JKO18"/>
    <mergeCell ref="JKP18:JLE18"/>
    <mergeCell ref="JLF18:JLU18"/>
    <mergeCell ref="JLV18:JMK18"/>
    <mergeCell ref="JML18:JNA18"/>
    <mergeCell ref="JGX18:JHM18"/>
    <mergeCell ref="JHN18:JIC18"/>
    <mergeCell ref="JID18:JIS18"/>
    <mergeCell ref="JIT18:JJI18"/>
    <mergeCell ref="JJJ18:JJY18"/>
    <mergeCell ref="JDV18:JEK18"/>
    <mergeCell ref="JEL18:JFA18"/>
    <mergeCell ref="JFB18:JFQ18"/>
    <mergeCell ref="JFR18:JGG18"/>
    <mergeCell ref="JGH18:JGW18"/>
    <mergeCell ref="JZJ18:JZY18"/>
    <mergeCell ref="JZZ18:KAO18"/>
    <mergeCell ref="KAP18:KBE18"/>
    <mergeCell ref="KBF18:KBU18"/>
    <mergeCell ref="KBV18:KCK18"/>
    <mergeCell ref="JWH18:JWW18"/>
    <mergeCell ref="JWX18:JXM18"/>
    <mergeCell ref="JXN18:JYC18"/>
    <mergeCell ref="JYD18:JYS18"/>
    <mergeCell ref="JYT18:JZI18"/>
    <mergeCell ref="JTF18:JTU18"/>
    <mergeCell ref="JTV18:JUK18"/>
    <mergeCell ref="JUL18:JVA18"/>
    <mergeCell ref="JVB18:JVQ18"/>
    <mergeCell ref="JVR18:JWG18"/>
    <mergeCell ref="JQD18:JQS18"/>
    <mergeCell ref="JQT18:JRI18"/>
    <mergeCell ref="JRJ18:JRY18"/>
    <mergeCell ref="JRZ18:JSO18"/>
    <mergeCell ref="JSP18:JTE18"/>
    <mergeCell ref="KLR18:KMG18"/>
    <mergeCell ref="KMH18:KMW18"/>
    <mergeCell ref="KMX18:KNM18"/>
    <mergeCell ref="KNN18:KOC18"/>
    <mergeCell ref="KOD18:KOS18"/>
    <mergeCell ref="KIP18:KJE18"/>
    <mergeCell ref="KJF18:KJU18"/>
    <mergeCell ref="KJV18:KKK18"/>
    <mergeCell ref="KKL18:KLA18"/>
    <mergeCell ref="KLB18:KLQ18"/>
    <mergeCell ref="KFN18:KGC18"/>
    <mergeCell ref="KGD18:KGS18"/>
    <mergeCell ref="KGT18:KHI18"/>
    <mergeCell ref="KHJ18:KHY18"/>
    <mergeCell ref="KHZ18:KIO18"/>
    <mergeCell ref="KCL18:KDA18"/>
    <mergeCell ref="KDB18:KDQ18"/>
    <mergeCell ref="KDR18:KEG18"/>
    <mergeCell ref="KEH18:KEW18"/>
    <mergeCell ref="KEX18:KFM18"/>
    <mergeCell ref="KXZ18:KYO18"/>
    <mergeCell ref="KYP18:KZE18"/>
    <mergeCell ref="KZF18:KZU18"/>
    <mergeCell ref="KZV18:LAK18"/>
    <mergeCell ref="LAL18:LBA18"/>
    <mergeCell ref="KUX18:KVM18"/>
    <mergeCell ref="KVN18:KWC18"/>
    <mergeCell ref="KWD18:KWS18"/>
    <mergeCell ref="KWT18:KXI18"/>
    <mergeCell ref="KXJ18:KXY18"/>
    <mergeCell ref="KRV18:KSK18"/>
    <mergeCell ref="KSL18:KTA18"/>
    <mergeCell ref="KTB18:KTQ18"/>
    <mergeCell ref="KTR18:KUG18"/>
    <mergeCell ref="KUH18:KUW18"/>
    <mergeCell ref="KOT18:KPI18"/>
    <mergeCell ref="KPJ18:KPY18"/>
    <mergeCell ref="KPZ18:KQO18"/>
    <mergeCell ref="KQP18:KRE18"/>
    <mergeCell ref="KRF18:KRU18"/>
    <mergeCell ref="LKH18:LKW18"/>
    <mergeCell ref="LKX18:LLM18"/>
    <mergeCell ref="LLN18:LMC18"/>
    <mergeCell ref="LMD18:LMS18"/>
    <mergeCell ref="LMT18:LNI18"/>
    <mergeCell ref="LHF18:LHU18"/>
    <mergeCell ref="LHV18:LIK18"/>
    <mergeCell ref="LIL18:LJA18"/>
    <mergeCell ref="LJB18:LJQ18"/>
    <mergeCell ref="LJR18:LKG18"/>
    <mergeCell ref="LED18:LES18"/>
    <mergeCell ref="LET18:LFI18"/>
    <mergeCell ref="LFJ18:LFY18"/>
    <mergeCell ref="LFZ18:LGO18"/>
    <mergeCell ref="LGP18:LHE18"/>
    <mergeCell ref="LBB18:LBQ18"/>
    <mergeCell ref="LBR18:LCG18"/>
    <mergeCell ref="LCH18:LCW18"/>
    <mergeCell ref="LCX18:LDM18"/>
    <mergeCell ref="LDN18:LEC18"/>
    <mergeCell ref="LWP18:LXE18"/>
    <mergeCell ref="LXF18:LXU18"/>
    <mergeCell ref="LXV18:LYK18"/>
    <mergeCell ref="LYL18:LZA18"/>
    <mergeCell ref="LZB18:LZQ18"/>
    <mergeCell ref="LTN18:LUC18"/>
    <mergeCell ref="LUD18:LUS18"/>
    <mergeCell ref="LUT18:LVI18"/>
    <mergeCell ref="LVJ18:LVY18"/>
    <mergeCell ref="LVZ18:LWO18"/>
    <mergeCell ref="LQL18:LRA18"/>
    <mergeCell ref="LRB18:LRQ18"/>
    <mergeCell ref="LRR18:LSG18"/>
    <mergeCell ref="LSH18:LSW18"/>
    <mergeCell ref="LSX18:LTM18"/>
    <mergeCell ref="LNJ18:LNY18"/>
    <mergeCell ref="LNZ18:LOO18"/>
    <mergeCell ref="LOP18:LPE18"/>
    <mergeCell ref="LPF18:LPU18"/>
    <mergeCell ref="LPV18:LQK18"/>
    <mergeCell ref="MIX18:MJM18"/>
    <mergeCell ref="MJN18:MKC18"/>
    <mergeCell ref="MKD18:MKS18"/>
    <mergeCell ref="MKT18:MLI18"/>
    <mergeCell ref="MLJ18:MLY18"/>
    <mergeCell ref="MFV18:MGK18"/>
    <mergeCell ref="MGL18:MHA18"/>
    <mergeCell ref="MHB18:MHQ18"/>
    <mergeCell ref="MHR18:MIG18"/>
    <mergeCell ref="MIH18:MIW18"/>
    <mergeCell ref="MCT18:MDI18"/>
    <mergeCell ref="MDJ18:MDY18"/>
    <mergeCell ref="MDZ18:MEO18"/>
    <mergeCell ref="MEP18:MFE18"/>
    <mergeCell ref="MFF18:MFU18"/>
    <mergeCell ref="LZR18:MAG18"/>
    <mergeCell ref="MAH18:MAW18"/>
    <mergeCell ref="MAX18:MBM18"/>
    <mergeCell ref="MBN18:MCC18"/>
    <mergeCell ref="MCD18:MCS18"/>
    <mergeCell ref="MVF18:MVU18"/>
    <mergeCell ref="MVV18:MWK18"/>
    <mergeCell ref="MWL18:MXA18"/>
    <mergeCell ref="MXB18:MXQ18"/>
    <mergeCell ref="MXR18:MYG18"/>
    <mergeCell ref="MSD18:MSS18"/>
    <mergeCell ref="MST18:MTI18"/>
    <mergeCell ref="MTJ18:MTY18"/>
    <mergeCell ref="MTZ18:MUO18"/>
    <mergeCell ref="MUP18:MVE18"/>
    <mergeCell ref="MPB18:MPQ18"/>
    <mergeCell ref="MPR18:MQG18"/>
    <mergeCell ref="MQH18:MQW18"/>
    <mergeCell ref="MQX18:MRM18"/>
    <mergeCell ref="MRN18:MSC18"/>
    <mergeCell ref="MLZ18:MMO18"/>
    <mergeCell ref="MMP18:MNE18"/>
    <mergeCell ref="MNF18:MNU18"/>
    <mergeCell ref="MNV18:MOK18"/>
    <mergeCell ref="MOL18:MPA18"/>
    <mergeCell ref="NHN18:NIC18"/>
    <mergeCell ref="NID18:NIS18"/>
    <mergeCell ref="NIT18:NJI18"/>
    <mergeCell ref="NJJ18:NJY18"/>
    <mergeCell ref="NJZ18:NKO18"/>
    <mergeCell ref="NEL18:NFA18"/>
    <mergeCell ref="NFB18:NFQ18"/>
    <mergeCell ref="NFR18:NGG18"/>
    <mergeCell ref="NGH18:NGW18"/>
    <mergeCell ref="NGX18:NHM18"/>
    <mergeCell ref="NBJ18:NBY18"/>
    <mergeCell ref="NBZ18:NCO18"/>
    <mergeCell ref="NCP18:NDE18"/>
    <mergeCell ref="NDF18:NDU18"/>
    <mergeCell ref="NDV18:NEK18"/>
    <mergeCell ref="MYH18:MYW18"/>
    <mergeCell ref="MYX18:MZM18"/>
    <mergeCell ref="MZN18:NAC18"/>
    <mergeCell ref="NAD18:NAS18"/>
    <mergeCell ref="NAT18:NBI18"/>
    <mergeCell ref="NTV18:NUK18"/>
    <mergeCell ref="NUL18:NVA18"/>
    <mergeCell ref="NVB18:NVQ18"/>
    <mergeCell ref="NVR18:NWG18"/>
    <mergeCell ref="NWH18:NWW18"/>
    <mergeCell ref="NQT18:NRI18"/>
    <mergeCell ref="NRJ18:NRY18"/>
    <mergeCell ref="NRZ18:NSO18"/>
    <mergeCell ref="NSP18:NTE18"/>
    <mergeCell ref="NTF18:NTU18"/>
    <mergeCell ref="NNR18:NOG18"/>
    <mergeCell ref="NOH18:NOW18"/>
    <mergeCell ref="NOX18:NPM18"/>
    <mergeCell ref="NPN18:NQC18"/>
    <mergeCell ref="NQD18:NQS18"/>
    <mergeCell ref="NKP18:NLE18"/>
    <mergeCell ref="NLF18:NLU18"/>
    <mergeCell ref="NLV18:NMK18"/>
    <mergeCell ref="NML18:NNA18"/>
    <mergeCell ref="NNB18:NNQ18"/>
    <mergeCell ref="OGD18:OGS18"/>
    <mergeCell ref="OGT18:OHI18"/>
    <mergeCell ref="OHJ18:OHY18"/>
    <mergeCell ref="OHZ18:OIO18"/>
    <mergeCell ref="OIP18:OJE18"/>
    <mergeCell ref="ODB18:ODQ18"/>
    <mergeCell ref="ODR18:OEG18"/>
    <mergeCell ref="OEH18:OEW18"/>
    <mergeCell ref="OEX18:OFM18"/>
    <mergeCell ref="OFN18:OGC18"/>
    <mergeCell ref="NZZ18:OAO18"/>
    <mergeCell ref="OAP18:OBE18"/>
    <mergeCell ref="OBF18:OBU18"/>
    <mergeCell ref="OBV18:OCK18"/>
    <mergeCell ref="OCL18:ODA18"/>
    <mergeCell ref="NWX18:NXM18"/>
    <mergeCell ref="NXN18:NYC18"/>
    <mergeCell ref="NYD18:NYS18"/>
    <mergeCell ref="NYT18:NZI18"/>
    <mergeCell ref="NZJ18:NZY18"/>
    <mergeCell ref="OSL18:OTA18"/>
    <mergeCell ref="OTB18:OTQ18"/>
    <mergeCell ref="OTR18:OUG18"/>
    <mergeCell ref="OUH18:OUW18"/>
    <mergeCell ref="OUX18:OVM18"/>
    <mergeCell ref="OPJ18:OPY18"/>
    <mergeCell ref="OPZ18:OQO18"/>
    <mergeCell ref="OQP18:ORE18"/>
    <mergeCell ref="ORF18:ORU18"/>
    <mergeCell ref="ORV18:OSK18"/>
    <mergeCell ref="OMH18:OMW18"/>
    <mergeCell ref="OMX18:ONM18"/>
    <mergeCell ref="ONN18:OOC18"/>
    <mergeCell ref="OOD18:OOS18"/>
    <mergeCell ref="OOT18:OPI18"/>
    <mergeCell ref="OJF18:OJU18"/>
    <mergeCell ref="OJV18:OKK18"/>
    <mergeCell ref="OKL18:OLA18"/>
    <mergeCell ref="OLB18:OLQ18"/>
    <mergeCell ref="OLR18:OMG18"/>
    <mergeCell ref="PET18:PFI18"/>
    <mergeCell ref="PFJ18:PFY18"/>
    <mergeCell ref="PFZ18:PGO18"/>
    <mergeCell ref="PGP18:PHE18"/>
    <mergeCell ref="PHF18:PHU18"/>
    <mergeCell ref="PBR18:PCG18"/>
    <mergeCell ref="PCH18:PCW18"/>
    <mergeCell ref="PCX18:PDM18"/>
    <mergeCell ref="PDN18:PEC18"/>
    <mergeCell ref="PED18:PES18"/>
    <mergeCell ref="OYP18:OZE18"/>
    <mergeCell ref="OZF18:OZU18"/>
    <mergeCell ref="OZV18:PAK18"/>
    <mergeCell ref="PAL18:PBA18"/>
    <mergeCell ref="PBB18:PBQ18"/>
    <mergeCell ref="OVN18:OWC18"/>
    <mergeCell ref="OWD18:OWS18"/>
    <mergeCell ref="OWT18:OXI18"/>
    <mergeCell ref="OXJ18:OXY18"/>
    <mergeCell ref="OXZ18:OYO18"/>
    <mergeCell ref="PRB18:PRQ18"/>
    <mergeCell ref="PRR18:PSG18"/>
    <mergeCell ref="PSH18:PSW18"/>
    <mergeCell ref="PSX18:PTM18"/>
    <mergeCell ref="PTN18:PUC18"/>
    <mergeCell ref="PNZ18:POO18"/>
    <mergeCell ref="POP18:PPE18"/>
    <mergeCell ref="PPF18:PPU18"/>
    <mergeCell ref="PPV18:PQK18"/>
    <mergeCell ref="PQL18:PRA18"/>
    <mergeCell ref="PKX18:PLM18"/>
    <mergeCell ref="PLN18:PMC18"/>
    <mergeCell ref="PMD18:PMS18"/>
    <mergeCell ref="PMT18:PNI18"/>
    <mergeCell ref="PNJ18:PNY18"/>
    <mergeCell ref="PHV18:PIK18"/>
    <mergeCell ref="PIL18:PJA18"/>
    <mergeCell ref="PJB18:PJQ18"/>
    <mergeCell ref="PJR18:PKG18"/>
    <mergeCell ref="PKH18:PKW18"/>
    <mergeCell ref="QDJ18:QDY18"/>
    <mergeCell ref="QDZ18:QEO18"/>
    <mergeCell ref="QEP18:QFE18"/>
    <mergeCell ref="QFF18:QFU18"/>
    <mergeCell ref="QFV18:QGK18"/>
    <mergeCell ref="QAH18:QAW18"/>
    <mergeCell ref="QAX18:QBM18"/>
    <mergeCell ref="QBN18:QCC18"/>
    <mergeCell ref="QCD18:QCS18"/>
    <mergeCell ref="QCT18:QDI18"/>
    <mergeCell ref="PXF18:PXU18"/>
    <mergeCell ref="PXV18:PYK18"/>
    <mergeCell ref="PYL18:PZA18"/>
    <mergeCell ref="PZB18:PZQ18"/>
    <mergeCell ref="PZR18:QAG18"/>
    <mergeCell ref="PUD18:PUS18"/>
    <mergeCell ref="PUT18:PVI18"/>
    <mergeCell ref="PVJ18:PVY18"/>
    <mergeCell ref="PVZ18:PWO18"/>
    <mergeCell ref="PWP18:PXE18"/>
    <mergeCell ref="QPR18:QQG18"/>
    <mergeCell ref="QQH18:QQW18"/>
    <mergeCell ref="QQX18:QRM18"/>
    <mergeCell ref="QRN18:QSC18"/>
    <mergeCell ref="QSD18:QSS18"/>
    <mergeCell ref="QMP18:QNE18"/>
    <mergeCell ref="QNF18:QNU18"/>
    <mergeCell ref="QNV18:QOK18"/>
    <mergeCell ref="QOL18:QPA18"/>
    <mergeCell ref="QPB18:QPQ18"/>
    <mergeCell ref="QJN18:QKC18"/>
    <mergeCell ref="QKD18:QKS18"/>
    <mergeCell ref="QKT18:QLI18"/>
    <mergeCell ref="QLJ18:QLY18"/>
    <mergeCell ref="QLZ18:QMO18"/>
    <mergeCell ref="QGL18:QHA18"/>
    <mergeCell ref="QHB18:QHQ18"/>
    <mergeCell ref="QHR18:QIG18"/>
    <mergeCell ref="QIH18:QIW18"/>
    <mergeCell ref="QIX18:QJM18"/>
    <mergeCell ref="RBZ18:RCO18"/>
    <mergeCell ref="RCP18:RDE18"/>
    <mergeCell ref="RDF18:RDU18"/>
    <mergeCell ref="RDV18:REK18"/>
    <mergeCell ref="REL18:RFA18"/>
    <mergeCell ref="QYX18:QZM18"/>
    <mergeCell ref="QZN18:RAC18"/>
    <mergeCell ref="RAD18:RAS18"/>
    <mergeCell ref="RAT18:RBI18"/>
    <mergeCell ref="RBJ18:RBY18"/>
    <mergeCell ref="QVV18:QWK18"/>
    <mergeCell ref="QWL18:QXA18"/>
    <mergeCell ref="QXB18:QXQ18"/>
    <mergeCell ref="QXR18:QYG18"/>
    <mergeCell ref="QYH18:QYW18"/>
    <mergeCell ref="QST18:QTI18"/>
    <mergeCell ref="QTJ18:QTY18"/>
    <mergeCell ref="QTZ18:QUO18"/>
    <mergeCell ref="QUP18:QVE18"/>
    <mergeCell ref="QVF18:QVU18"/>
    <mergeCell ref="ROH18:ROW18"/>
    <mergeCell ref="ROX18:RPM18"/>
    <mergeCell ref="RPN18:RQC18"/>
    <mergeCell ref="RQD18:RQS18"/>
    <mergeCell ref="RQT18:RRI18"/>
    <mergeCell ref="RLF18:RLU18"/>
    <mergeCell ref="RLV18:RMK18"/>
    <mergeCell ref="RML18:RNA18"/>
    <mergeCell ref="RNB18:RNQ18"/>
    <mergeCell ref="RNR18:ROG18"/>
    <mergeCell ref="RID18:RIS18"/>
    <mergeCell ref="RIT18:RJI18"/>
    <mergeCell ref="RJJ18:RJY18"/>
    <mergeCell ref="RJZ18:RKO18"/>
    <mergeCell ref="RKP18:RLE18"/>
    <mergeCell ref="RFB18:RFQ18"/>
    <mergeCell ref="RFR18:RGG18"/>
    <mergeCell ref="RGH18:RGW18"/>
    <mergeCell ref="RGX18:RHM18"/>
    <mergeCell ref="RHN18:RIC18"/>
    <mergeCell ref="SAP18:SBE18"/>
    <mergeCell ref="SBF18:SBU18"/>
    <mergeCell ref="SBV18:SCK18"/>
    <mergeCell ref="SCL18:SDA18"/>
    <mergeCell ref="SDB18:SDQ18"/>
    <mergeCell ref="RXN18:RYC18"/>
    <mergeCell ref="RYD18:RYS18"/>
    <mergeCell ref="RYT18:RZI18"/>
    <mergeCell ref="RZJ18:RZY18"/>
    <mergeCell ref="RZZ18:SAO18"/>
    <mergeCell ref="RUL18:RVA18"/>
    <mergeCell ref="RVB18:RVQ18"/>
    <mergeCell ref="RVR18:RWG18"/>
    <mergeCell ref="RWH18:RWW18"/>
    <mergeCell ref="RWX18:RXM18"/>
    <mergeCell ref="RRJ18:RRY18"/>
    <mergeCell ref="RRZ18:RSO18"/>
    <mergeCell ref="RSP18:RTE18"/>
    <mergeCell ref="RTF18:RTU18"/>
    <mergeCell ref="RTV18:RUK18"/>
    <mergeCell ref="SMX18:SNM18"/>
    <mergeCell ref="SNN18:SOC18"/>
    <mergeCell ref="SOD18:SOS18"/>
    <mergeCell ref="SOT18:SPI18"/>
    <mergeCell ref="SPJ18:SPY18"/>
    <mergeCell ref="SJV18:SKK18"/>
    <mergeCell ref="SKL18:SLA18"/>
    <mergeCell ref="SLB18:SLQ18"/>
    <mergeCell ref="SLR18:SMG18"/>
    <mergeCell ref="SMH18:SMW18"/>
    <mergeCell ref="SGT18:SHI18"/>
    <mergeCell ref="SHJ18:SHY18"/>
    <mergeCell ref="SHZ18:SIO18"/>
    <mergeCell ref="SIP18:SJE18"/>
    <mergeCell ref="SJF18:SJU18"/>
    <mergeCell ref="SDR18:SEG18"/>
    <mergeCell ref="SEH18:SEW18"/>
    <mergeCell ref="SEX18:SFM18"/>
    <mergeCell ref="SFN18:SGC18"/>
    <mergeCell ref="SGD18:SGS18"/>
    <mergeCell ref="SZF18:SZU18"/>
    <mergeCell ref="SZV18:TAK18"/>
    <mergeCell ref="TAL18:TBA18"/>
    <mergeCell ref="TBB18:TBQ18"/>
    <mergeCell ref="TBR18:TCG18"/>
    <mergeCell ref="SWD18:SWS18"/>
    <mergeCell ref="SWT18:SXI18"/>
    <mergeCell ref="SXJ18:SXY18"/>
    <mergeCell ref="SXZ18:SYO18"/>
    <mergeCell ref="SYP18:SZE18"/>
    <mergeCell ref="STB18:STQ18"/>
    <mergeCell ref="STR18:SUG18"/>
    <mergeCell ref="SUH18:SUW18"/>
    <mergeCell ref="SUX18:SVM18"/>
    <mergeCell ref="SVN18:SWC18"/>
    <mergeCell ref="SPZ18:SQO18"/>
    <mergeCell ref="SQP18:SRE18"/>
    <mergeCell ref="SRF18:SRU18"/>
    <mergeCell ref="SRV18:SSK18"/>
    <mergeCell ref="SSL18:STA18"/>
    <mergeCell ref="TLN18:TMC18"/>
    <mergeCell ref="TMD18:TMS18"/>
    <mergeCell ref="TMT18:TNI18"/>
    <mergeCell ref="TNJ18:TNY18"/>
    <mergeCell ref="TNZ18:TOO18"/>
    <mergeCell ref="TIL18:TJA18"/>
    <mergeCell ref="TJB18:TJQ18"/>
    <mergeCell ref="TJR18:TKG18"/>
    <mergeCell ref="TKH18:TKW18"/>
    <mergeCell ref="TKX18:TLM18"/>
    <mergeCell ref="TFJ18:TFY18"/>
    <mergeCell ref="TFZ18:TGO18"/>
    <mergeCell ref="TGP18:THE18"/>
    <mergeCell ref="THF18:THU18"/>
    <mergeCell ref="THV18:TIK18"/>
    <mergeCell ref="TCH18:TCW18"/>
    <mergeCell ref="TCX18:TDM18"/>
    <mergeCell ref="TDN18:TEC18"/>
    <mergeCell ref="TED18:TES18"/>
    <mergeCell ref="TET18:TFI18"/>
    <mergeCell ref="TXV18:TYK18"/>
    <mergeCell ref="TYL18:TZA18"/>
    <mergeCell ref="TZB18:TZQ18"/>
    <mergeCell ref="TZR18:UAG18"/>
    <mergeCell ref="UAH18:UAW18"/>
    <mergeCell ref="TUT18:TVI18"/>
    <mergeCell ref="TVJ18:TVY18"/>
    <mergeCell ref="TVZ18:TWO18"/>
    <mergeCell ref="TWP18:TXE18"/>
    <mergeCell ref="TXF18:TXU18"/>
    <mergeCell ref="TRR18:TSG18"/>
    <mergeCell ref="TSH18:TSW18"/>
    <mergeCell ref="TSX18:TTM18"/>
    <mergeCell ref="TTN18:TUC18"/>
    <mergeCell ref="TUD18:TUS18"/>
    <mergeCell ref="TOP18:TPE18"/>
    <mergeCell ref="TPF18:TPU18"/>
    <mergeCell ref="TPV18:TQK18"/>
    <mergeCell ref="TQL18:TRA18"/>
    <mergeCell ref="TRB18:TRQ18"/>
    <mergeCell ref="UKD18:UKS18"/>
    <mergeCell ref="UKT18:ULI18"/>
    <mergeCell ref="ULJ18:ULY18"/>
    <mergeCell ref="ULZ18:UMO18"/>
    <mergeCell ref="UMP18:UNE18"/>
    <mergeCell ref="UHB18:UHQ18"/>
    <mergeCell ref="UHR18:UIG18"/>
    <mergeCell ref="UIH18:UIW18"/>
    <mergeCell ref="UIX18:UJM18"/>
    <mergeCell ref="UJN18:UKC18"/>
    <mergeCell ref="UDZ18:UEO18"/>
    <mergeCell ref="UEP18:UFE18"/>
    <mergeCell ref="UFF18:UFU18"/>
    <mergeCell ref="UFV18:UGK18"/>
    <mergeCell ref="UGL18:UHA18"/>
    <mergeCell ref="UAX18:UBM18"/>
    <mergeCell ref="UBN18:UCC18"/>
    <mergeCell ref="UCD18:UCS18"/>
    <mergeCell ref="UCT18:UDI18"/>
    <mergeCell ref="UDJ18:UDY18"/>
    <mergeCell ref="UWL18:UXA18"/>
    <mergeCell ref="UXB18:UXQ18"/>
    <mergeCell ref="UXR18:UYG18"/>
    <mergeCell ref="UYH18:UYW18"/>
    <mergeCell ref="UYX18:UZM18"/>
    <mergeCell ref="UTJ18:UTY18"/>
    <mergeCell ref="UTZ18:UUO18"/>
    <mergeCell ref="UUP18:UVE18"/>
    <mergeCell ref="UVF18:UVU18"/>
    <mergeCell ref="UVV18:UWK18"/>
    <mergeCell ref="UQH18:UQW18"/>
    <mergeCell ref="UQX18:URM18"/>
    <mergeCell ref="URN18:USC18"/>
    <mergeCell ref="USD18:USS18"/>
    <mergeCell ref="UST18:UTI18"/>
    <mergeCell ref="UNF18:UNU18"/>
    <mergeCell ref="UNV18:UOK18"/>
    <mergeCell ref="UOL18:UPA18"/>
    <mergeCell ref="UPB18:UPQ18"/>
    <mergeCell ref="UPR18:UQG18"/>
    <mergeCell ref="VIT18:VJI18"/>
    <mergeCell ref="VJJ18:VJY18"/>
    <mergeCell ref="VJZ18:VKO18"/>
    <mergeCell ref="VKP18:VLE18"/>
    <mergeCell ref="VLF18:VLU18"/>
    <mergeCell ref="VFR18:VGG18"/>
    <mergeCell ref="VGH18:VGW18"/>
    <mergeCell ref="VGX18:VHM18"/>
    <mergeCell ref="VHN18:VIC18"/>
    <mergeCell ref="VID18:VIS18"/>
    <mergeCell ref="VCP18:VDE18"/>
    <mergeCell ref="VDF18:VDU18"/>
    <mergeCell ref="VDV18:VEK18"/>
    <mergeCell ref="VEL18:VFA18"/>
    <mergeCell ref="VFB18:VFQ18"/>
    <mergeCell ref="UZN18:VAC18"/>
    <mergeCell ref="VAD18:VAS18"/>
    <mergeCell ref="VAT18:VBI18"/>
    <mergeCell ref="VBJ18:VBY18"/>
    <mergeCell ref="VBZ18:VCO18"/>
    <mergeCell ref="VVB18:VVQ18"/>
    <mergeCell ref="VVR18:VWG18"/>
    <mergeCell ref="VWH18:VWW18"/>
    <mergeCell ref="VWX18:VXM18"/>
    <mergeCell ref="VXN18:VYC18"/>
    <mergeCell ref="VRZ18:VSO18"/>
    <mergeCell ref="VSP18:VTE18"/>
    <mergeCell ref="VTF18:VTU18"/>
    <mergeCell ref="VTV18:VUK18"/>
    <mergeCell ref="VUL18:VVA18"/>
    <mergeCell ref="VOX18:VPM18"/>
    <mergeCell ref="VPN18:VQC18"/>
    <mergeCell ref="VQD18:VQS18"/>
    <mergeCell ref="VQT18:VRI18"/>
    <mergeCell ref="VRJ18:VRY18"/>
    <mergeCell ref="VLV18:VMK18"/>
    <mergeCell ref="VML18:VNA18"/>
    <mergeCell ref="VNB18:VNQ18"/>
    <mergeCell ref="VNR18:VOG18"/>
    <mergeCell ref="VOH18:VOW18"/>
    <mergeCell ref="WHZ18:WIO18"/>
    <mergeCell ref="WIP18:WJE18"/>
    <mergeCell ref="WJF18:WJU18"/>
    <mergeCell ref="WJV18:WKK18"/>
    <mergeCell ref="WEH18:WEW18"/>
    <mergeCell ref="WEX18:WFM18"/>
    <mergeCell ref="WFN18:WGC18"/>
    <mergeCell ref="WGD18:WGS18"/>
    <mergeCell ref="WGT18:WHI18"/>
    <mergeCell ref="WBF18:WBU18"/>
    <mergeCell ref="WBV18:WCK18"/>
    <mergeCell ref="WCL18:WDA18"/>
    <mergeCell ref="WDB18:WDQ18"/>
    <mergeCell ref="WDR18:WEG18"/>
    <mergeCell ref="VYD18:VYS18"/>
    <mergeCell ref="VYT18:VZI18"/>
    <mergeCell ref="VZJ18:VZY18"/>
    <mergeCell ref="VZZ18:WAO18"/>
    <mergeCell ref="WAP18:WBE18"/>
    <mergeCell ref="A1:O1"/>
    <mergeCell ref="B22:C22"/>
    <mergeCell ref="B23:C23"/>
    <mergeCell ref="B24:C24"/>
    <mergeCell ref="AO24:AV24"/>
    <mergeCell ref="AW24:BB24"/>
    <mergeCell ref="WWT18:WXI18"/>
    <mergeCell ref="WXJ18:WXY18"/>
    <mergeCell ref="B20:C20"/>
    <mergeCell ref="F20:J21"/>
    <mergeCell ref="B21:C21"/>
    <mergeCell ref="WTR18:WUG18"/>
    <mergeCell ref="WUH18:WUW18"/>
    <mergeCell ref="WUX18:WVM18"/>
    <mergeCell ref="WVN18:WWC18"/>
    <mergeCell ref="WWD18:WWS18"/>
    <mergeCell ref="WQP18:WRE18"/>
    <mergeCell ref="WRF18:WRU18"/>
    <mergeCell ref="WRV18:WSK18"/>
    <mergeCell ref="WSL18:WTA18"/>
    <mergeCell ref="WTB18:WTQ18"/>
    <mergeCell ref="WNN18:WOC18"/>
    <mergeCell ref="WOD18:WOS18"/>
    <mergeCell ref="WOT18:WPI18"/>
    <mergeCell ref="WPJ18:WPY18"/>
    <mergeCell ref="WPZ18:WQO18"/>
    <mergeCell ref="WKL18:WLA18"/>
    <mergeCell ref="WLB18:WLQ18"/>
    <mergeCell ref="WLR18:WMG18"/>
    <mergeCell ref="WMH18:WMW18"/>
    <mergeCell ref="WMX18:WNM18"/>
    <mergeCell ref="WHJ18:WHY18"/>
  </mergeCells>
  <conditionalFormatting sqref="BE13:BE15">
    <cfRule type="iconSet" priority="60">
      <iconSet showValue="0">
        <cfvo type="percent" val="0"/>
        <cfvo type="num" val="1"/>
        <cfvo type="num" val="2"/>
      </iconSet>
    </cfRule>
  </conditionalFormatting>
  <conditionalFormatting sqref="BE27:BE38">
    <cfRule type="iconSet" priority="25">
      <iconSet showValue="0">
        <cfvo type="percent" val="0"/>
        <cfvo type="num" val="1"/>
        <cfvo type="num" val="2"/>
      </iconSet>
    </cfRule>
  </conditionalFormatting>
  <conditionalFormatting sqref="BE49:BE61">
    <cfRule type="iconSet" priority="20">
      <iconSet showValue="0">
        <cfvo type="percent" val="0"/>
        <cfvo type="num" val="1"/>
        <cfvo type="num" val="2"/>
      </iconSet>
    </cfRule>
  </conditionalFormatting>
  <conditionalFormatting sqref="BE71:BE82">
    <cfRule type="iconSet" priority="10">
      <iconSet showValue="0">
        <cfvo type="percent" val="0"/>
        <cfvo type="num" val="1"/>
        <cfvo type="num" val="2"/>
      </iconSet>
    </cfRule>
  </conditionalFormatting>
  <conditionalFormatting sqref="BE93:BE104">
    <cfRule type="iconSet" priority="15">
      <iconSet showValue="0">
        <cfvo type="percent" val="0"/>
        <cfvo type="num" val="1"/>
        <cfvo type="num" val="2"/>
      </iconSet>
    </cfRule>
  </conditionalFormatting>
  <dataValidations count="143">
    <dataValidation type="date" showInputMessage="1" showErrorMessage="1" sqref="B43 B21 B6 B87 B65" xr:uid="{48A2883D-08BA-4451-BC7B-34D743C411CD}">
      <formula1>43101</formula1>
      <formula2>43830</formula2>
    </dataValidation>
    <dataValidation type="list" allowBlank="1" showInputMessage="1" showErrorMessage="1" promptTitle="Primary Care Physician" prompt="Enter the name of the member's primary care physician." sqref="AA61" xr:uid="{FE41FC0F-41E5-4D0F-8BEF-DE56F3A918B5}">
      <formula1>PCPList</formula1>
    </dataValidation>
    <dataValidation type="list" allowBlank="1" showInputMessage="1" showErrorMessage="1" promptTitle="Medical Policy " prompt="Select the medical policy from the provided list of ALL available plans." sqref="AI61" xr:uid="{E5934EF0-0B21-41D9-AF9E-660AF1A6C2EE}">
      <formula1>INDIRECT($D$6)</formula1>
    </dataValidation>
    <dataValidation type="list" allowBlank="1" showInputMessage="1" showErrorMessage="1" promptTitle="Relation to Subscriber" prompt="Select the dependent's relationship to the subscriber.If Dependent is not your natural child, attach documentation of legal custody or adoption. If coverage is court ordered attach a copy of the order." sqref="E61" xr:uid="{96EA819A-0CEE-49DF-AB35-9AFDCB3DE7BA}">
      <formula1>Relationships</formula1>
    </dataValidation>
    <dataValidation type="list" allowBlank="1" showInputMessage="1" showErrorMessage="1" errorTitle="Invalid VSL Class" error="Please indicate a valid Life Benefit Class" promptTitle="Voluntary Spouse Life Class" prompt="Enter the Voluntary Spouse Life class that this member is electing coverage for or waive." sqref="AT61" xr:uid="{4F744EC2-9BBE-4B8E-BDF7-2BE18DB55EA9}">
      <formula1>LifeBenefitClasses</formula1>
    </dataValidation>
    <dataValidation type="list" allowBlank="1" showInputMessage="1" showErrorMessage="1" errorTitle="Invalid STD Class" error="Please indicate a valid STD Class." promptTitle="Short Term Disability Life Class" prompt="Select the Short Term Disability class that this member is electing coverage for or waive." sqref="AW61" xr:uid="{E1E45E05-46B1-4FCA-AAEE-D807121F6A7D}">
      <formula1>LifeBenefitClasses</formula1>
    </dataValidation>
    <dataValidation type="list" allowBlank="1" showInputMessage="1" showErrorMessage="1" promptTitle="Cobra or Continuation Reason" prompt="Select the reason that the member is on Cobra or State Continuation. For a description of the reasons, see the &quot;Cobra Reasons&quot; tab." sqref="AF61" xr:uid="{DD61501F-AE6A-4E38-8CDC-AD2FB3966355}">
      <formula1>CobraShortReasons</formula1>
    </dataValidation>
    <dataValidation type="list" allowBlank="1" showInputMessage="1" showErrorMessage="1" errorTitle="Invalid Life Class" error="Please indicate a valid Life Benefit Class" promptTitle="Voluntary High Limit Life" prompt="Select the Voluntary High Limit Life class that this member is electing coverage for or waive." sqref="BA61" xr:uid="{332A4FCB-3139-4C14-909F-4A91F258492E}">
      <formula1>LifeBenefitClasses</formula1>
    </dataValidation>
    <dataValidation type="list" allowBlank="1" showInputMessage="1" showErrorMessage="1" promptTitle="Vision Policy" prompt="Select the vision policy from the provided list of ALL available plans." sqref="AM61" xr:uid="{1B404063-6493-40C4-9C55-33C6C51CE2E2}">
      <formula1>VisionPlans</formula1>
    </dataValidation>
    <dataValidation allowBlank="1" showInputMessage="1" showErrorMessage="1" promptTitle="Medicare Number" prompt="Enter the member's medicare number if applicable." sqref="AH61" xr:uid="{53A6B117-CCD1-45AE-B30F-7676A7CEC3BE}"/>
    <dataValidation type="list" allowBlank="1" showInputMessage="1" showErrorMessage="1" errorTitle="Invalid Life Class" error="Please indicate a valid Life Benefit Class" promptTitle="Long Term Disability Life Class" prompt="Select the Long Term Disability class that this member is electing coverage for or waive" sqref="AY61" xr:uid="{DB696C67-B4B4-46E8-B5E1-2EA1E31B2902}">
      <formula1>LifeBenefitClasses</formula1>
    </dataValidation>
    <dataValidation type="custom" allowBlank="1" showInputMessage="1" showErrorMessage="1" errorTitle="Invalid Value" error="Please enter a value of &quot;yes&quot; is the member has existing medical coverage elsewhere" promptTitle="Coordination of Benefits" prompt="Enter a value of &quot;yes&quot; if the subscriber has existing dental coverage elsewhere. Leave blank if not applicable. " sqref="S61" xr:uid="{2A5992EC-4964-49E4-A40F-D84A3BC12779}">
      <formula1>IF(UPPER(S61)="YES", TRUE, FALSE)</formula1>
    </dataValidation>
    <dataValidation type="custom" allowBlank="1" showInputMessage="1" showErrorMessage="1" errorTitle="Invalid Value" error="Please enter a value of yes if the member was on the Group's Prior Insurance" promptTitle="On Group's Prior Insurance" prompt="Enter a value of &quot;yes&quot; if the subscriber has existing medical coverage elsewhere. Leave blank if not applicable. " sqref="R61" xr:uid="{2D03BB46-F86D-4AD9-806F-E00340686B58}">
      <formula1>IF(UPPER(R61)="YES", TRUE, FALSE)</formula1>
    </dataValidation>
    <dataValidation type="list" allowBlank="1" showInputMessage="1" showErrorMessage="1" errorTitle="Invalid Life Class" error="Please indicate a valid Life Benefit Class" promptTitle="Dependent Life Class " prompt="Select &quot;Enroll&quot; if the member is enrolling in Dependent Life coverage or &quot;Waive&quot; if the product is offered and the member has waived coverage." sqref="AQ61" xr:uid="{D7D1503B-013C-48B7-B372-8663C6BC8B57}">
      <formula1>"Enroll, Waive"</formula1>
    </dataValidation>
    <dataValidation type="date" operator="lessThanOrEqual" allowBlank="1" showInputMessage="1" showErrorMessage="1" errorTitle="Invalid Date" error="Please enter a non-future date for Cobra Coverage Start Date_x000a_" promptTitle="Cobra Coverage Begin Date" prompt="Please enter the date that the member began Cobra or State Continuation coverage" sqref="AG61" xr:uid="{31FB45FE-EDBC-4476-88BB-ED4F045D6654}">
      <formula1>TODAY()</formula1>
    </dataValidation>
    <dataValidation type="list" allowBlank="1" showInputMessage="1" showErrorMessage="1" errorTitle="Invalid Class" error="Class is not the same class as Voluntary Gropu Term  Life." promptTitle="Voluntary Child Life Class" prompt="Select &quot;Enroll&quot; if the member is enrolling in Voluntary Child Life coverage or &quot;Waive&quot; if the product is offered and the member has waived coverage. " sqref="AV61" xr:uid="{29F489FD-3569-4922-ACC4-9FB79A8FE6BB}">
      <formula1>"Enroll, Waive"</formula1>
    </dataValidation>
    <dataValidation type="list" allowBlank="1" showInputMessage="1" showErrorMessage="1" errorTitle="Invalid Life Class" error="Please indicate a valid Life Benefit Class" promptTitle="Group Term Life Class" prompt="Select the Group Term Life class that this member is electing coverage for or waive. " sqref="AO61" xr:uid="{6B64338A-8EF0-4AD9-A508-2AB25C94897C}">
      <formula1>LifeBenefitClasses</formula1>
    </dataValidation>
    <dataValidation type="list" allowBlank="1" showInputMessage="1" showErrorMessage="1" promptTitle="Dental Policy" prompt="Select the dental policy from the provided list of ALL available plans." sqref="AK61" xr:uid="{7F505D1E-1236-4F6C-AB66-023497EA6EFB}">
      <formula1>DentalPlans</formula1>
    </dataValidation>
    <dataValidation allowBlank="1" showInputMessage="1" showErrorMessage="1" promptTitle="Email Address" prompt="Enter the member's email address." sqref="Z61" xr:uid="{A133199A-CB43-420C-9DC4-5297968D5822}"/>
    <dataValidation type="custom" allowBlank="1" showInputMessage="1" showErrorMessage="1" errorTitle="Invalid Value" error="Please enter &quot;Yes&quot; if the dependent is incapacitated" promptTitle="Handicap Dependent Determination" prompt="Enter a value of &quot;yes&quot; if the dependent is handicap. Leave blank if not applicable." sqref="P61" xr:uid="{099FB917-A0D5-40DC-80FE-9F750FC3A01B}">
      <formula1>IF(UPPER(P61)="YES", TRUE, FALSE)</formula1>
    </dataValidation>
    <dataValidation allowBlank="1" showInputMessage="1" showErrorMessage="1" promptTitle="Reason for Different Last Name" prompt="Enter the reason that the member has a different last name than the subscriber." sqref="N61" xr:uid="{904D19AC-04BF-4135-A48B-7F372078AE65}"/>
    <dataValidation type="list" allowBlank="1" showInputMessage="1" showErrorMessage="1" promptTitle="Gender" prompt="Select the member's gender." sqref="I61" xr:uid="{074FDB63-C1DE-405C-B0B2-B9A79C6ED93D}">
      <formula1>GenderValues</formula1>
    </dataValidation>
    <dataValidation type="list" allowBlank="1" showInputMessage="1" showErrorMessage="1" errorTitle="Invalid Life Class" error="Please indicate a valid Life Benefit Class" promptTitle="Voluntary Long Term Disability" prompt="Select the Voluntary Long Term Disability class that this member is electing coverage for or waive." sqref="AZ61" xr:uid="{38653037-8C76-4E19-B067-B9326B466445}">
      <formula1>LifeBenefitClasses</formula1>
    </dataValidation>
    <dataValidation type="list" allowBlank="1" showInputMessage="1" showErrorMessage="1" errorTitle="Invalid VSTD Class" error="Please indicate a valid Short Term Disability Class" promptTitle="Voluntary Short Term Disability" prompt="Select the Voluntary Short Term Disability class that this member is electing coverage for or waive." sqref="AX61" xr:uid="{CFCD230A-B3C8-48F4-A070-2B1ADC8951C8}">
      <formula1>LifeBenefitClasses</formula1>
    </dataValidation>
    <dataValidation type="list" allowBlank="1" showInputMessage="1" showErrorMessage="1" errorTitle="Invalid VGTL Class" error="Please indicate a valid Life Benefit Class" promptTitle="Voluntary Group Term Life Class" prompt="Select the Voluntary Group Term Life class that this member is electing coverage for or waive." sqref="AR61" xr:uid="{AA1F0BCC-9D1B-4C94-A9A1-F24D1B30B474}">
      <formula1>LifeBenefitClasses</formula1>
    </dataValidation>
    <dataValidation type="custom" allowBlank="1" showInputMessage="1" showErrorMessage="1" errorTitle="Invalid value" error="Please enter &quot;Yes&quot; if the dependent is out of area." promptTitle="Out of Area Dependent " prompt="Enter a value of &quot;yes&quot; if the dependent lives out of area. Leave blank if not applicable." sqref="O61" xr:uid="{6A4DAF86-7899-49FC-B105-2DE10F3C30A4}">
      <formula1>IF(UPPER(O61)="YES", TRUE, FALSE)</formula1>
    </dataValidation>
    <dataValidation type="date" operator="lessThanOrEqual" allowBlank="1" showInputMessage="1" showErrorMessage="1" errorTitle="Invalid Date" error="Date retired cannot be in the future." promptTitle="Date Retired" prompt="Enter the date that the member retired." sqref="M61" xr:uid="{11C04DE2-A1F9-4A3A-BD42-C09AB8762FD4}">
      <formula1>TODAY()</formula1>
    </dataValidation>
    <dataValidation allowBlank="1" showInputMessage="1" showErrorMessage="1" promptTitle="Mailing Address 2" prompt="This field will be used for values that typically don't appear on the first line of an address, such as &quot;Apt. 23B&quot; " sqref="U61" xr:uid="{C7E72BCD-DA87-49ED-8DC8-1325660E31EF}"/>
    <dataValidation type="custom" showInputMessage="1" showErrorMessage="1" sqref="AL70 AL26 AL48 AL92" xr:uid="{ACD37872-28BA-4F99-866E-B8B975A954FD}">
      <formula1>AL26="DentalCoverage Level"</formula1>
    </dataValidation>
    <dataValidation type="custom" showInputMessage="1" showErrorMessage="1" sqref="AB12 AB26 AB48 AB92 AB70" xr:uid="{8BB592A5-71F1-4E38-A2D2-C405D2545DAA}">
      <formula1>AB12="ServingElig" &amp; CHAR(10) &amp; "(Hide Column)"</formula1>
    </dataValidation>
    <dataValidation type="custom" showInputMessage="1" showErrorMessage="1" sqref="AD12 AD26 AD48 AD92 AD70" xr:uid="{5EF45EEE-A87B-4DF4-BCD4-A2A8043B977D}">
      <formula1>AD12="ReqEffDate" &amp; CHAR(10) &amp; "(Hide Column)"</formula1>
    </dataValidation>
    <dataValidation type="custom" showInputMessage="1" showErrorMessage="1" sqref="BE12 BE26 BE48 BE92 BE70" xr:uid="{67CA4B02-3A66-43F3-BF4D-61F67E9626FB}">
      <formula1>BE12="Validation Status"</formula1>
    </dataValidation>
    <dataValidation type="custom" showInputMessage="1" showErrorMessage="1" sqref="BC48 BC70 BC26 BC92" xr:uid="{B1394919-3DCA-42A7-8893-234A6879B77F}">
      <formula1>BC26="Annual Salary "</formula1>
    </dataValidation>
    <dataValidation type="custom" allowBlank="1" showInputMessage="1" showErrorMessage="1" sqref="BB70 BB26 BB48 BB92" xr:uid="{F550A744-0C59-4886-AAB0-ED4A9CE6F141}">
      <formula1>BB26="VHL / VHLF Coverage Amount "</formula1>
    </dataValidation>
    <dataValidation type="custom" showInputMessage="1" showErrorMessage="1" sqref="BA70 BA26 BA48 BA92" xr:uid="{2F06C14A-A738-4FC5-8FC6-6177FC0EE43D}">
      <formula1>BA26="VHL / VHLF Life Class "</formula1>
    </dataValidation>
    <dataValidation type="custom" showInputMessage="1" showErrorMessage="1" sqref="AZ70 AZ26 AZ48 AZ92" xr:uid="{3A6E50EC-7E3F-4ECF-B5BC-561741F8D414}">
      <formula1>AZ26="VLTD Life Class"</formula1>
    </dataValidation>
    <dataValidation type="custom" showInputMessage="1" showErrorMessage="1" sqref="AY70 AY26 AY48 AY92" xr:uid="{709AEE76-656B-4DFC-AEEE-162736E497C8}">
      <formula1>AY26="LTD Life Class "</formula1>
    </dataValidation>
    <dataValidation type="custom" showInputMessage="1" showErrorMessage="1" sqref="AX70 AX26 AX48 AX92" xr:uid="{076D280A-CBE6-472C-AC52-33BC5A818062}">
      <formula1>AX26="VSTD Life Class"</formula1>
    </dataValidation>
    <dataValidation type="custom" showInputMessage="1" showErrorMessage="1" sqref="AW70 AW26 AW48 AW92" xr:uid="{27FF7710-BBFE-480B-A57E-167E1E0035D7}">
      <formula1>AW26="STD Life Class "</formula1>
    </dataValidation>
    <dataValidation type="custom" showInputMessage="1" showErrorMessage="1" sqref="AV70 AV26 AV48 AV92" xr:uid="{14D046C9-7D17-4B05-9177-13E099A27EC7}">
      <formula1>AV26="VCL Life Class "</formula1>
    </dataValidation>
    <dataValidation type="custom" showInputMessage="1" showErrorMessage="1" sqref="AU70 AU26 AU48 AU92" xr:uid="{8B3C420D-A3DB-44F8-8984-6F000DB4F50C}">
      <formula1>AU26="VSL Coverage Amount"</formula1>
    </dataValidation>
    <dataValidation type="custom" showInputMessage="1" showErrorMessage="1" sqref="AT70 AT26 AT48 AT92" xr:uid="{DEF612CD-41D7-440D-BF0F-821ACC2359FB}">
      <formula1>AT26="VSL Life Class" &amp; CHAR(10)</formula1>
    </dataValidation>
    <dataValidation type="custom" showInputMessage="1" showErrorMessage="1" sqref="AS70 AS26 AS48 AS92" xr:uid="{12C20E91-37EB-48AA-853D-371B2B1350D2}">
      <formula1>AS26="VGTL Coverage Amount"</formula1>
    </dataValidation>
    <dataValidation type="custom" showInputMessage="1" showErrorMessage="1" sqref="AR70 AR26 AR48 AR92" xr:uid="{4832FF8B-E95B-491D-9449-13BAEC17B25F}">
      <formula1>AR26="VGTL Life Class "</formula1>
    </dataValidation>
    <dataValidation type="custom" showInputMessage="1" showErrorMessage="1" sqref="AQ70 AQ26 AQ48 AQ92" xr:uid="{60949FBE-AC79-44E9-8807-9B48295FEA9C}">
      <formula1>AQ26="Dep Life Class"</formula1>
    </dataValidation>
    <dataValidation type="custom" showInputMessage="1" showErrorMessage="1" sqref="AP70 AP26 AP48 AP92" xr:uid="{62C4AC68-C704-487A-9776-482B3355877E}">
      <formula1>AP26="GTL Coverage Amount"</formula1>
    </dataValidation>
    <dataValidation type="custom" showInputMessage="1" showErrorMessage="1" sqref="AO70 AO26 AO48 AO92" xr:uid="{89ABE380-F3D6-406F-BA3A-652EA3FC1CDB}">
      <formula1>AO26="GTL Life Class "</formula1>
    </dataValidation>
    <dataValidation type="custom" showInputMessage="1" showErrorMessage="1" sqref="AN70 AN26 AN48 AN92" xr:uid="{1EBDEA26-6700-44F1-93E4-0BEEC6F2FC49}">
      <formula1>AN26="VisionCoverageLevel"</formula1>
    </dataValidation>
    <dataValidation type="custom" showInputMessage="1" showErrorMessage="1" sqref="AM70 AM26 AM48 AM92" xr:uid="{3DF6A60C-82DB-4A4E-B86A-B306AD32DE51}">
      <formula1>AM26="VisionPolicy"</formula1>
    </dataValidation>
    <dataValidation type="custom" showInputMessage="1" showErrorMessage="1" sqref="AK70 AK26 AK48 AK92" xr:uid="{81FD519C-AB11-4EF1-9990-70C894678043}">
      <formula1>AK26="Dental Policy"</formula1>
    </dataValidation>
    <dataValidation type="custom" showInputMessage="1" showErrorMessage="1" sqref="AJ70 AJ26 AJ48 AJ92" xr:uid="{C44B85A4-2F1B-4D65-967A-E85AD3D9D9CF}">
      <formula1>AJ26="MedicalCoverage Level"</formula1>
    </dataValidation>
    <dataValidation type="custom" showInputMessage="1" showErrorMessage="1" sqref="AI70 AI26 AI48 AI92" xr:uid="{B0FB30C0-4250-440F-BF17-EEB8A02A9DB4}">
      <formula1>AI26="MedicalPolicy"</formula1>
    </dataValidation>
    <dataValidation type="custom" showInputMessage="1" showErrorMessage="1" sqref="AH70 AH26 AH48 AH92" xr:uid="{04C027EC-8E70-400A-A241-DD10C8B05930}">
      <formula1>AH26="MedicareNumber"</formula1>
    </dataValidation>
    <dataValidation type="custom" showInputMessage="1" showErrorMessage="1" sqref="AG70 AG26 AG48 AG92" xr:uid="{86FB687B-78F4-42EE-A518-D0BD61212C78}">
      <formula1>AG26="COBRA or State Continuation CvrBeginDate"</formula1>
    </dataValidation>
    <dataValidation type="custom" showInputMessage="1" showErrorMessage="1" sqref="AE70 AE26 AE48 AE92" xr:uid="{BD54FBCE-C917-41F7-93E6-A683A9C4BB02}">
      <formula1>AE26="SubGroup Name"</formula1>
    </dataValidation>
    <dataValidation type="custom" showInputMessage="1" showErrorMessage="1" sqref="AC70 AC26 AC48 AC92" xr:uid="{59EBD880-41F5-4411-8FA4-BB60DB20A66A}">
      <formula1>AC26="DateEmployed"</formula1>
    </dataValidation>
    <dataValidation type="custom" showInputMessage="1" showErrorMessage="1" sqref="AA12 AA26 AA48 AA92 AA70" xr:uid="{841D1F21-C07D-4FF2-8691-DC11E5B12ECF}">
      <formula1>AA12="PCP Name"</formula1>
    </dataValidation>
    <dataValidation type="custom" showInputMessage="1" showErrorMessage="1" sqref="Z70 Z26 Z48 Z92" xr:uid="{071609FE-CD94-43D2-A8EC-78AA32F3FCE7}">
      <formula1>Z26="EmailAddress"</formula1>
    </dataValidation>
    <dataValidation type="custom" showInputMessage="1" showErrorMessage="1" sqref="Y70 Y26 Y48 Y92" xr:uid="{6095B0BE-C521-4D06-92DF-12A2BF3167F6}">
      <formula1>Y26="Phone"</formula1>
    </dataValidation>
    <dataValidation type="custom" showInputMessage="1" showErrorMessage="1" sqref="X70 X26 X48 X92" xr:uid="{64510203-D6FB-4F38-A852-DB3AC1130E98}">
      <formula1>X26="ZipCode"</formula1>
    </dataValidation>
    <dataValidation type="custom" showInputMessage="1" showErrorMessage="1" sqref="W70 W26 W48 W92" xr:uid="{98CF5194-7CF1-4F4A-9C8B-B294290B16B9}">
      <formula1>W26="State"</formula1>
    </dataValidation>
    <dataValidation type="custom" showInputMessage="1" showErrorMessage="1" sqref="V70 V26 V48 V92" xr:uid="{3A4C6CD8-B06D-4D6E-8705-A0A53AC44A35}">
      <formula1>V26="City"</formula1>
    </dataValidation>
    <dataValidation type="custom" showInputMessage="1" showErrorMessage="1" sqref="U70 U26 U48 U92" xr:uid="{5D4C8FD0-F4A2-46E3-AFC0-6DFFF4C0B22B}">
      <formula1>U26="Mailing Address 2"</formula1>
    </dataValidation>
    <dataValidation type="custom" showInputMessage="1" showErrorMessage="1" sqref="T70 T26 T48 T92" xr:uid="{8D9F7FFD-0B6B-474B-946C-1D039DB10A22}">
      <formula1>T26="Mailing Address"</formula1>
    </dataValidation>
    <dataValidation type="custom" showInputMessage="1" showErrorMessage="1" sqref="S70 S26 S48 S92" xr:uid="{B4286951-B90E-430A-BB5E-CB41305306CC}">
      <formula1>S26="Other Dental Coverage"</formula1>
    </dataValidation>
    <dataValidation type="custom" showInputMessage="1" showErrorMessage="1" sqref="R70 R26 R48 R92" xr:uid="{280AD690-470F-41CD-9551-86269D3066E5}">
      <formula1>R26="Other Medical Coverage"</formula1>
    </dataValidation>
    <dataValidation type="custom" showInputMessage="1" showErrorMessage="1" sqref="Q70 Q26 Q48 Q92" xr:uid="{C77734D8-E7E9-4516-AE76-5E90748B3765}">
      <formula1>Q26="OnGroupsPriorIns"</formula1>
    </dataValidation>
    <dataValidation type="custom" showInputMessage="1" showErrorMessage="1" sqref="P70 P26 P48 P92" xr:uid="{243C0BBE-D13D-4C01-AA82-0BB17C17945C}">
      <formula1>P26="DepHandicap"</formula1>
    </dataValidation>
    <dataValidation type="custom" showInputMessage="1" showErrorMessage="1" sqref="O70 O26 O48 O92" xr:uid="{75043CAF-0AEC-4695-BCE4-79F4B5A351AE}">
      <formula1>O26="OutofAreaDep"</formula1>
    </dataValidation>
    <dataValidation type="custom" showInputMessage="1" showErrorMessage="1" sqref="N12 N26 N48 N92 N70" xr:uid="{03C4BEFD-DEAC-4F68-ACC5-13DEC1912AFD}">
      <formula1>N12="ReasonDiffLastName"</formula1>
    </dataValidation>
    <dataValidation type="custom" showInputMessage="1" showErrorMessage="1" sqref="M12 M26 M48 M92 M70" xr:uid="{984A4B46-1C5D-442A-83CE-09E15BB00FF4}">
      <formula1>M12="DateRetired"</formula1>
    </dataValidation>
    <dataValidation type="custom" showInputMessage="1" showErrorMessage="1" sqref="L12 L26 L48 L92 L70" xr:uid="{1BC63633-1A71-4862-A9C0-82FD052334A7}">
      <formula1>L12="MaritalStatus"</formula1>
    </dataValidation>
    <dataValidation type="custom" showInputMessage="1" showErrorMessage="1" sqref="K12 K26 K48 K92 K70" xr:uid="{17127588-9104-41A3-9AA0-68F06628EED7}">
      <formula1>K12="JobTitle"</formula1>
    </dataValidation>
    <dataValidation type="custom" showInputMessage="1" showErrorMessage="1" sqref="J12 J26 J48 J92 J70" xr:uid="{2973C2CF-BCF6-47DF-B8C0-9F459ECA1E0D}">
      <formula1>J12="DOB"</formula1>
    </dataValidation>
    <dataValidation type="custom" showInputMessage="1" showErrorMessage="1" sqref="I12 I26 I48 I92 I70" xr:uid="{030CF3A2-3BB5-4ACF-B6A5-0F39C8C9A6E3}">
      <formula1>I12="Gender"</formula1>
    </dataValidation>
    <dataValidation type="custom" showInputMessage="1" showErrorMessage="1" sqref="H12 H26 H48 H92 H70" xr:uid="{3B1D89AA-683D-46DF-8AC6-A9E8D4ECBE99}">
      <formula1>H12="Last Name"</formula1>
    </dataValidation>
    <dataValidation type="custom" showInputMessage="1" showErrorMessage="1" sqref="G12 G26 G48 G92 G70" xr:uid="{A0F51F6F-3443-4FD0-9BE2-CF82F5F18A54}">
      <formula1>G12="MI"</formula1>
    </dataValidation>
    <dataValidation type="custom" showInputMessage="1" showErrorMessage="1" sqref="F12 F26 F48 F92 F70" xr:uid="{F8C88F74-BADF-40FE-94BA-C87D5F37585A}">
      <formula1>F12="First Name"</formula1>
    </dataValidation>
    <dataValidation type="custom" showInputMessage="1" showErrorMessage="1" sqref="E12 E26 E48 E92 E70" xr:uid="{2CD43CDE-EC65-45E7-8CCA-2523BEA267F2}">
      <formula1>E12="RelationToSubscriber"</formula1>
    </dataValidation>
    <dataValidation type="custom" showInputMessage="1" showErrorMessage="1" sqref="D12 D26 D48 D92 D70" xr:uid="{A052FF5A-CBC6-42D9-BD2C-08D76279AC78}">
      <formula1>D12="DependentSSN"</formula1>
    </dataValidation>
    <dataValidation type="custom" showInputMessage="1" showErrorMessage="1" sqref="C12 C26 C48 C92 C70" xr:uid="{905EF63D-BB42-42BE-8B07-79136C4A3709}">
      <formula1>C12="Subscriber SSN"</formula1>
    </dataValidation>
    <dataValidation type="custom" showInputMessage="1" showErrorMessage="1" sqref="B12 B26 B48 B92 B70" xr:uid="{B0F7933B-2D2F-44A3-A84A-EC491F3486E7}">
      <formula1>B12="Eligibility Class"</formula1>
    </dataValidation>
    <dataValidation type="list" allowBlank="1" showInputMessage="1" showErrorMessage="1" sqref="B9:C9 B24:C25 B46:C47 B90:C91 B68:C69" xr:uid="{2A07A00F-5A3F-4CC1-9804-ED2A01E9A3DA}">
      <formula1>"SmallGroup, LargeGroup"</formula1>
    </dataValidation>
    <dataValidation type="custom" showInputMessage="1" showErrorMessage="1" errorTitle="Invalid billing" error="SubGroup Name is required." promptTitle="Subgroup" prompt="Enter the subgroup that the member belongs to exactly as it appears in Section C of the GMA. In the case of only one subgroup, enter the group's name." sqref="AE61" xr:uid="{588913DC-BBEE-4307-BC02-6F6F28E9B0FC}">
      <formula1>IF(AND(NOT(ISBLANK(C61)), ISBLANK(D61)),IF(ISBLANK(AE61),FALSE,TRUE),TRUE)</formula1>
    </dataValidation>
    <dataValidation type="custom" showInputMessage="1" showErrorMessage="1" error="Address is required." promptTitle="Mailing Address" prompt="Enter the member's current mailing address." sqref="T61" xr:uid="{27932154-2B9D-4769-B52B-5AD94F518696}">
      <formula1>OR(ISBLANK(C61),NOT(T61=""))</formula1>
    </dataValidation>
    <dataValidation type="custom" showInputMessage="1" showErrorMessage="1" errorTitle="Invalid Date" error="Must be a valid date in the past. Must be after date of birth. (Date of birth must be entered first)" promptTitle="Date Employed" prompt="Enter the date of hire for the subscriber." sqref="AC61" xr:uid="{39D17069-6E19-4083-BD6B-4EC5D089CC33}">
      <formula1>IF(  AND(   NOT(ISBLANK(C61)),    ISBLANK(D61)  ),  IF(   OR(    ISBLANK(AC61),    DATEVALUE(TEXT(AC61,"mm/dd/yyyy")) &lt;= DATEVALUE(TEXT(J61,"mm/dd/yyyy"))   ),   FALSE,   TRUE  ),  TRUE )</formula1>
    </dataValidation>
    <dataValidation type="custom" showInputMessage="1" showErrorMessage="1" promptTitle="Eligibility Class" prompt="Enter the member's eligibility class EXACTLY how it appears on the GMA. _x000a_Examples: &quot;Active, Management, Retired&quot;" sqref="B61" xr:uid="{66C55C1C-E6D2-4245-8DFD-C4403CD2BE70}">
      <formula1>OR(ISBLANK(C61), NOT(ISBLANK(B61)), NOT(ISBLANK(D61)))</formula1>
    </dataValidation>
    <dataValidation type="custom" showInputMessage="1" showErrorMessage="1" errorTitle="Invalid GTL amount" error="Please indicate a multiplier of salary or valid increment of $5,000." promptTitle="Group Term Life Coverage Amount" prompt="Enter the elected coverage amount. If the amount is based on salary, enter the salary factor (For example, if it is 1.5 times salary, enter 1.5). If coverage amount is not based on salary, enter the amount. Amount must be a multiple of $5,000." sqref="AP61" xr:uid="{157DB03D-6378-4D96-A6DA-EC155457A369}">
      <formula1>IF(NOT(OR(ISBLANK(AO61), AO61="Waive")),IF(OR(AND(AP61&lt;6,MOD(AP61*10,5)=0), MOD(AP61,5000)=0),TRUE, FALSE), TRUE)</formula1>
    </dataValidation>
    <dataValidation type="custom" allowBlank="1" showInputMessage="1" showErrorMessage="1" errorTitle="Invalid Coverage Amount" error="Coverage Amount must be in increments of $10,000. " promptTitle="Voluntary Group Term Life Amount" prompt="Enter the elected coverage amount. If the amount is based on salary, enter the salary factor (For example, if it is 1.5 times salary, enter 1.5). If coverage amount is not based on salary, enter the amount. Amount must be a multiple of $10,000._x000a_" sqref="AS61" xr:uid="{0C4AB9D4-3AFF-4A65-A656-CC3C42CCBD96}">
      <formula1>IF(NOT(OR(ISBLANK(AR61), AR61="Waive")),IF(OR(AND(AS61&lt;6,MOD(AS61*10,5)=0), MOD(AS61,10000)=0),TRUE, FALSE), TRUE)</formula1>
    </dataValidation>
    <dataValidation type="custom" showInputMessage="1" showErrorMessage="1" errorTitle="Invalid Coverage Amount" error="Coverage Amount must be in increments of $5,000 and no greater than half of the elected VGTL amount." promptTitle="Voluntary Spouse Life Amount" prompt="Enter the coverage amount. This is the coverage amount elected for Voluntary Group Term Life." sqref="AU61" xr:uid="{BDA1AD3F-461C-43D1-9B68-B8C0EE7A434D}">
      <formula1>IF(AND(ISBLANK(AU61), OR(ISBLANK(AT61),AT61="Waive")), TRUE, IF(AND(NOT(OR(ISBLANK(AT61),AT61="Waive")),NOT(OR(ISBLANK(AR61),AR61="Waive")),MOD(AU61,5000)=0,AU61&lt;=(AS61*0.5)), TRUE,  FALSE))</formula1>
    </dataValidation>
    <dataValidation type="custom" showInputMessage="1" showErrorMessage="1" promptTitle="Voluntary High Limit Life Amount" prompt="Enter the coverage amount selected for Voluntary High Limit Life class." sqref="BB61" xr:uid="{FC0160AE-9D3C-46BC-9383-701C3E01E3E6}">
      <formula1>OR(AND(OR(ISBLANK(BA61),BA61="Waive"),ISBLANK(BB61)),AND(BB61&gt;=50000,BB61&lt;=250000,MOD(BB61,10000)=0, BB61&lt;=(10*BC61)))</formula1>
    </dataValidation>
    <dataValidation type="custom" operator="greaterThan" showInputMessage="1" showErrorMessage="1" errorTitle="Invalid Amount" error="Please enter a numeric non-negative amount" promptTitle="Salary" prompt="Enter member’s salary. Salary is required if enrolling in a times salary based GTL, VGTL product or any STD, VSTD, LTD or VLTD." sqref="BC61:BD61" xr:uid="{660E3E3E-83DF-469D-AF05-0913DA570E84}">
      <formula1>IF(NOT(ISBLANK(BC61)), AND(ISNUMBER(BC61),BC61 &gt; 0),AND(OR(ISBLANK(AR61),AR61="Waive"), OR(ISBLANK(AW61),AW61="Waive"), OR(ISBLANK(AX61),AX61="Waive"), OR(ISBLANK(AY61),AY61="Waive"),OR(ISBLANK(AZ61),AZ61="Waive"), OR(ISBLANK(BA61),BA61="Waive")))</formula1>
    </dataValidation>
    <dataValidation type="custom" operator="lessThan" showInputMessage="1" showErrorMessage="1" errorTitle="Invalid Date" error="Birthday is required, and member cannot have a future birthday. Please use mm/dd/yyyy format." promptTitle="Date of Birth" prompt="Enter a valid date for the member's date of birth." sqref="J61" xr:uid="{D162F9C3-8A2E-4CB7-BE2B-18CAAC5D1D40}">
      <formula1>IF(NOT(ISBLANK(C61)),IF(OR(ISBLANK(J61),DATEVALUE(TEXT(J61,"mm/dd/yyyy")) &gt; TODAY()),FALSE,TRUE),TRUE)</formula1>
    </dataValidation>
    <dataValidation type="custom" allowBlank="1" showInputMessage="1" showErrorMessage="1" promptTitle="Middle Initial" prompt="Enter the member's middle initial." sqref="G61" xr:uid="{78D8B1DD-1BD4-4DF4-A538-E82B3F7D5DB0}">
      <formula1>IF(NOT(ISBLANK(C61)),IF(ISBLANK(G61),FALSE,TRUE),TRUE)</formula1>
    </dataValidation>
    <dataValidation type="custom" allowBlank="1" showInputMessage="1" showErrorMessage="1" promptTitle="Job Title" prompt="Enter a valid job title for the subscriber ONLY. This field is not required for a dependent.  Example: &quot;Vice President&quot;, &quot;Clerk&quot;, &quot;Partner&quot;" sqref="K61" xr:uid="{F31EC007-E7D6-4973-B96C-4DAE8F6A7380}">
      <formula1>IF(NOT(ISBLANK(C61)),IF(ISBLANK(K61),FALSE,TRUE),TRUE)</formula1>
    </dataValidation>
    <dataValidation type="custom" showInputMessage="1" showErrorMessage="1" errorTitle="Blank last name" error="Please enter a last name for the member" promptTitle="Last Name" prompt="Enter the member's last name." sqref="H61" xr:uid="{9A64906D-996D-45EB-8C62-378B3B1E8E47}">
      <formula1>IF(NOT(ISBLANK(C61)),IF(ISBLANK(H61),FALSE,TRUE),TRUE)</formula1>
    </dataValidation>
    <dataValidation type="custom" showInputMessage="1" showErrorMessage="1" errorTitle="First Name Required " error="You must enter a first Name for the subscriber" promptTitle="First Name" prompt="Enter the member's first name." sqref="F61" xr:uid="{C095CFD6-FFF2-401C-A9AA-1985CCB6D69A}">
      <formula1>IF(NOT(ISBLANK(C61)),IF(ISBLANK(F61),FALSE,TRUE),TRUE)</formula1>
    </dataValidation>
    <dataValidation type="custom" showInputMessage="1" showErrorMessage="1" sqref="AD61" xr:uid="{107CFEED-5173-43B5-BBC8-BE2B4FE643F0}">
      <formula1>IF(AND(NOT(ISBLANK(C61)), C61=D61),IF(ISBLANK(AD61),FALSE,TRUE),TRUE)</formula1>
    </dataValidation>
    <dataValidation type="custom" showInputMessage="1" showErrorMessage="1" errorTitle="Invalid State" error="Please make sure the State entry is a valid 2-character state." promptTitle="State" prompt="Enter the 2-character state of the mailing address for the member." sqref="X61" xr:uid="{23F8B096-5025-4FF6-B9E0-95EB5F949BB6}">
      <formula1>OR(ISBLANK(C61),AND(NOT(X61=""),LEN(X61)=5))</formula1>
    </dataValidation>
    <dataValidation type="custom" showInputMessage="1" showErrorMessage="1" errorTitle="Invalid State" error="Please make sure the State entry is a valid 2-character state." promptTitle="State" prompt="Enter the 2-character state of the mailing address for the member." sqref="W61" xr:uid="{5772AF25-5BCA-42F6-934F-20F37771239E}">
      <formula1>OR(ISBLANK(C61),NOT(ISNA(MATCH(W61,States,0))))</formula1>
    </dataValidation>
    <dataValidation type="custom" showInputMessage="1" showErrorMessage="1" errorTitle="City Required" error="City is required for a subscriber" promptTitle="City" prompt="Enter the city of the mailing address for the member." sqref="V61" xr:uid="{2A18F923-B0F8-44F6-A042-27BA66EE6B48}">
      <formula1>OR(ISBLANK(C61),NOT(V61=""))</formula1>
    </dataValidation>
    <dataValidation type="list" allowBlank="1" showInputMessage="1" showErrorMessage="1" promptTitle="Dental Policy Coverage Level" prompt="Select the coverage level on the dental policy." sqref="AL61" xr:uid="{5477A135-3318-4EC5-A57D-F2F81B3D01D2}">
      <formula1>INDIRECT(#REF!)</formula1>
    </dataValidation>
    <dataValidation type="list" allowBlank="1" showInputMessage="1" showErrorMessage="1" promptTitle="Vision Policy Coverage Level" prompt="Select the coverage level on the vision policy" sqref="AN61" xr:uid="{6FF953DA-680A-4884-BC70-F0B98D04E6AE}">
      <formula1>INDIRECT(#REF!)</formula1>
    </dataValidation>
    <dataValidation type="list" allowBlank="1" showInputMessage="1" showErrorMessage="1" promptTitle="Medical Policy Coverage Level" prompt="Select the coverage level on the medical policy. You must choose a medical policy for any coverage levels other than waiver-type coverage levels." sqref="AJ61" xr:uid="{A98D1844-5C2C-443E-876F-135694FF4B48}">
      <formula1>INDIRECT(#REF!)</formula1>
    </dataValidation>
    <dataValidation type="custom" showInputMessage="1" showErrorMessage="1" promptTitle="Out of Area Dependent" prompt="Enter a value of &quot;Yes&quot; if the dependent lives out of area; otherwise, leave blank._x000a__x000a_Field only applies to HMO/HMO or HMO/POS products._x000a__x000a_'Yes' is the only value that can be entered in this field." sqref="O12" xr:uid="{12A23090-3A5A-4810-BFD7-7F49C455FFBD}">
      <formula1>O12="OutofAreaDep"</formula1>
    </dataValidation>
    <dataValidation type="custom" showInputMessage="1" showErrorMessage="1" promptTitle="Dependent Handicap" prompt="Enter a value of &quot;Yes&quot; if the dependent is handicap; otherwise, leave blank._x000a__x000a_'Yes' is the only value that can be entered in this field._x000a__x000a_Attach current physician medical documentation stating dependent is incapacitated. " sqref="P12" xr:uid="{38C3B0BF-6E72-40E4-AA10-AD57E7166AE8}">
      <formula1>P12="DepHandicap"</formula1>
    </dataValidation>
    <dataValidation type="custom" showInputMessage="1" showErrorMessage="1" promptTitle="Prior Insurance Coverage" prompt="Using the drop down options, select the member's type of coverage if covered on group's prior insurance. _x000a__x000a_Field should be populated for dependents if covered on group's prior insurance." sqref="Q12" xr:uid="{BD544DCF-2EFE-4BE9-BBB6-8C1510F0F34F}">
      <formula1>Q12="OnGroupsPriorIns"</formula1>
    </dataValidation>
    <dataValidation type="custom" showInputMessage="1" showErrorMessage="1" promptTitle="Other Medical Coverage" prompt="Enter a value of &quot;yes&quot; if the subscriber has existing medical coverage elsewhere; otherwise, leave blank." sqref="R12" xr:uid="{8DCA9EF7-1186-453B-AC05-78FF50ECD55D}">
      <formula1>R12="Other Medical Coverage"</formula1>
    </dataValidation>
    <dataValidation type="custom" showInputMessage="1" showErrorMessage="1" promptTitle="Other Dental Coverage" prompt="Enter a value of &quot;yes&quot; if the subscriber has existing dental coverage elsewhere; otherwise, leave blank." sqref="S12" xr:uid="{34F93164-422F-447E-BC23-134F5BAD410D}">
      <formula1>S12="Other Dental Coverage"</formula1>
    </dataValidation>
    <dataValidation type="custom" showInputMessage="1" showErrorMessage="1" promptTitle="Mailing Address" prompt="Enter the subscriber's current mailing address._x000a__x000a_If a dependent is added, this field will auto-populate for the dependent._x000a__x000a_If waiving coverage, leave blank." sqref="T12" xr:uid="{6CCC0231-8C24-4628-9A4A-69779AA0CFAA}">
      <formula1>T12="Mailing Address"</formula1>
    </dataValidation>
    <dataValidation type="custom" showInputMessage="1" showErrorMessage="1" promptTitle="Mailing Address 2" prompt="Enter any values that typically do not appear on the first line of an address, such as apartment or suite number._x000a__x000a_PO Boxes should not be listed here._x000a__x000a_If waiving coverage, leave blank." sqref="U12" xr:uid="{85EC227E-801A-426C-A909-A6E0B3549D3B}">
      <formula1>U12="Mailing Address 2"</formula1>
    </dataValidation>
    <dataValidation type="custom" showInputMessage="1" showErrorMessage="1" promptTitle="City" prompt="Enter the subscriber's city._x000a__x000a_If a dependent is added, this field will auto-populate for the dependent._x000a__x000a_If waiving coverage, leave blank." sqref="V12" xr:uid="{C7796D1A-A73D-495B-A14F-28A389267304}">
      <formula1>V12="City"</formula1>
    </dataValidation>
    <dataValidation type="custom" showInputMessage="1" showErrorMessage="1" promptTitle="State" prompt="Enter the two character state abbreviation._x000a__x000a_If a dependent is added, this field will auto-populate for the dependent._x000a__x000a_If waiving coverage, leave blank." sqref="W12" xr:uid="{D8752444-D074-49F7-B378-F12E6F1CDB33}">
      <formula1>W12="State"</formula1>
    </dataValidation>
    <dataValidation type="custom" showInputMessage="1" showErrorMessage="1" promptTitle="Zip Code" prompt="Enter subscriber's zip code. _x000a__x000a_Field must consist of five numerical values._x000a__x000a_If waiving coverage, leave blank." sqref="X12" xr:uid="{98C2ADE9-B219-4324-B4C5-1D248492667D}">
      <formula1>X12="ZipCode"</formula1>
    </dataValidation>
    <dataValidation type="custom" showInputMessage="1" showErrorMessage="1" promptTitle="Phone" prompt="Enter nine digit numerical value with no dashes._x000a__x000a_A string of repeated numbers (111-11-1111) is not considered a valid phone number._x000a__x000a_If the subscriber's phone number is unknown, the group's phone number can be used.  _x000a__x000a_If waiving coverage, leave blank." sqref="Y12" xr:uid="{7CD762C0-8B73-4CD7-AA3E-107E8A9BEF63}">
      <formula1>Y12="Phone"</formula1>
    </dataValidation>
    <dataValidation type="custom" showInputMessage="1" showErrorMessage="1" promptTitle="Email Address" prompt="Enter the subscriber's email address._x000a__x000a_If waiving coverage, leave blank." sqref="Z12" xr:uid="{9B4F9778-84F7-413C-B3C4-EE78FE351802}">
      <formula1>Z12="EmailAddress"</formula1>
    </dataValidation>
    <dataValidation type="custom" showInputMessage="1" showErrorMessage="1" promptTitle="Date of Hire" prompt="Enter date of hire in MM/DD/YYYY format._x000a__x000a_A future date cannot be entered._x000a__x000a_If waiving coverage, leave blank." sqref="AC12" xr:uid="{DB4D4A82-A909-4D7C-909F-6DC90346D05E}">
      <formula1>AC12="DateEmployed"</formula1>
    </dataValidation>
    <dataValidation type="custom" showInputMessage="1" showErrorMessage="1" promptTitle="Subgroup Name" prompt="Enter the subgroup the subscriber belongs to exactly as it appears in Section C of the GMA. _x000a__x000a_In the case of only one subgroup, enter the group's name._x000a__x000a_If waiving coverage, leave blank." sqref="AE12" xr:uid="{8541C68A-62D6-436F-8BB5-B7B819120744}">
      <formula1>AE12="SubGroup Name"</formula1>
    </dataValidation>
    <dataValidation type="custom" showInputMessage="1" showErrorMessage="1" promptTitle="Cobra Reason" prompt="Using the drop down options, select the reason the subscriber is on Cobra or State Continuation._x000a__x000a_For a description of the reasons, see &quot;COBRA&quot; tab." sqref="AF12 AF26 AF48 AF70 AF92" xr:uid="{AC0487AB-4EA9-49C7-AAE8-43689E054F57}">
      <formula1>AF12="COBRA or State Continuation Reason"</formula1>
    </dataValidation>
    <dataValidation type="custom" showInputMessage="1" showErrorMessage="1" promptTitle="Cobra Begin Date" prompt="Enter date Cobra began in MM/DD/YYYY format._x000a__x000a_A future date cannot be entered." sqref="AG12" xr:uid="{129DCEDF-2A60-4DE5-B997-C4AC37BFC919}">
      <formula1>AG12="COBRA or State Continuation CvrBeginDate"</formula1>
    </dataValidation>
    <dataValidation type="custom" showInputMessage="1" showErrorMessage="1" promptTitle="Medicare Number" prompt="Enter the subscriber's Medicare number, if applicable. " sqref="AH12" xr:uid="{ED26AF0F-7398-4218-B38D-9FB8CE3833CC}">
      <formula1>AH12="MedicareNumber"</formula1>
    </dataValidation>
    <dataValidation type="custom" showInputMessage="1" showErrorMessage="1" promptTitle="Medical Policy" prompt="Using the drop down options, select the subscriber's medical plan. Do not manually type in the plan name. _x000a__x000a_If the group is selecting a customized plan, select 'Other - High' or 'Other - Low'._x000a__x000a_Field should not be completed for dependents." sqref="AI12" xr:uid="{0021C8D6-8CCB-4F11-8B78-C18E62CE3401}">
      <formula1>AI12="MedicalPolicy"</formula1>
    </dataValidation>
    <dataValidation type="custom" showInputMessage="1" showErrorMessage="1" promptTitle="Medical Coverage Level" prompt="Using the drop down options, select the subscriber's medical coverage level._x000a__x000a_Field should not be completed for dependents." sqref="AJ12" xr:uid="{35A98FB3-B14B-44ED-A6DD-498D78730362}">
      <formula1>AJ12="MedicalCoverage Level"</formula1>
    </dataValidation>
    <dataValidation type="custom" showInputMessage="1" showErrorMessage="1" promptTitle="Dental Policy" prompt="Using the drop down options, select the subscriber's dental plan. Do not manually type in the plan name. _x000a__x000a_Field should not be completed for dependents." sqref="AK12" xr:uid="{ECC63768-4DE9-461A-85C4-B89DD10319CB}">
      <formula1>AK12="Dental Policy"</formula1>
    </dataValidation>
    <dataValidation type="custom" showInputMessage="1" showErrorMessage="1" promptTitle="Dental Coverage Level" prompt="Using the drop down options, select the subscriber's dental coverage level._x000a__x000a_Field should not be completed for dependents." sqref="AL12" xr:uid="{5A240F01-D9F9-40FB-B049-EF2B8C63268B}">
      <formula1>AL12="DentalCoverage Level"</formula1>
    </dataValidation>
    <dataValidation type="custom" showInputMessage="1" showErrorMessage="1" promptTitle="Vision Policy" prompt="Using the drop down options, select the subscriber's vision plan. Do not manually type in the plan name. _x000a__x000a_Field should not be completed for dependents." sqref="AM12" xr:uid="{E068D17D-76A8-4832-B947-FD2D415CDA06}">
      <formula1>AM12="VisionPolicy"</formula1>
    </dataValidation>
    <dataValidation type="custom" showInputMessage="1" showErrorMessage="1" promptTitle="Vision Coverage Level" prompt="Using the drop down options, select the subscriber's vision coverage level._x000a__x000a_Field should not be completed for dependents." sqref="AN12" xr:uid="{789F1198-E81B-4E25-9DA5-5A9030C6A164}">
      <formula1>AN12="VisionCoverageLevel"</formula1>
    </dataValidation>
    <dataValidation type="custom" showInputMessage="1" showErrorMessage="1" promptTitle="GTL Life Class" prompt="Using the drop down options, select the subscriber's Group Term Life class if enrolling; otherwise, select Waive._x000a__x000a_Field should not be completed for dependents." sqref="AO12" xr:uid="{61343354-4DAD-401B-AC22-6F59EE329CA8}">
      <formula1>AO12="GTL Life Class "</formula1>
    </dataValidation>
    <dataValidation type="custom" showInputMessage="1" showErrorMessage="1" promptTitle="GTL Coverage Amount" prompt="Enter subscriber's elected coverage amount._x000a__x000a_If salary-based, enter the salary factor, e.g. if one and a half times salary, enter 1.5. Annual Salary must also be entered in Column BC. _x000a_If flat amount, amount must be entered in multiples of $5,000." sqref="AP12" xr:uid="{187C6E0A-FC26-43AF-B9A5-E3E7B7AB78EC}">
      <formula1>AP12="GTL Coverage Amount"</formula1>
    </dataValidation>
    <dataValidation type="custom" showInputMessage="1" showErrorMessage="1" promptTitle="Dependent Life Class" prompt="Using the drop down options, select the Dependent Life Class if enrolling; otherwise, select Waive." sqref="AQ12" xr:uid="{CF59EB5E-8151-40AD-8FEF-4EE7F36034A4}">
      <formula1>AQ12="Dep Life Class"</formula1>
    </dataValidation>
    <dataValidation type="custom" showInputMessage="1" showErrorMessage="1" promptTitle="VGTL Life Class" prompt="Using the drop down options, select the subscriber's VGTL class if enrolling; otherwise, select Waive._x000a__x000a_Field should not be completed for dependents." sqref="AR12" xr:uid="{56EA9B6C-9C85-405A-85DF-28B82FD4D835}">
      <formula1>AR12="VGTL Life Class "</formula1>
    </dataValidation>
    <dataValidation type="custom" showInputMessage="1" showErrorMessage="1" promptTitle="VGTL Coverage Amount" prompt="Enter subscriber's elected coverage amount._x000a__x000a_If salary-based, enter the salary factor, e.g. if one and a half times salary, enter 1.5. Annual Salary must also be entered in Column BC. _x000a_If flat amount, amount must be entered in multiples of $10,000." sqref="AS12" xr:uid="{6D494F3F-DD3B-4688-A648-2140C9B5E9FE}">
      <formula1>AS12="VGTL Coverage Amount"</formula1>
    </dataValidation>
    <dataValidation type="custom" showInputMessage="1" showErrorMessage="1" promptTitle="VSL Life Class" prompt="Using the drop down options, select the subscriber's VSL class if enrolling; otherwise, select Waive._x000a__x000a_Field should not be completed for dependents; however, the spouse's demographic information should be populated on the spreadsheet." sqref="AT12" xr:uid="{8808A818-FC7A-4B6A-917E-CA97C7B6A6A3}">
      <formula1>AT12="VSL Life Class" &amp; CHAR(10)</formula1>
    </dataValidation>
    <dataValidation type="custom" showInputMessage="1" showErrorMessage="1" promptTitle="VSL Coverage Amount" prompt="Enter elected coverage amount._x000a__x000a_IThe amount must be entered in multiples of $5,000." sqref="AU12" xr:uid="{A452C0CA-D326-4DA1-AF8C-0671C2A7667E}">
      <formula1>AU12="VSL Coverage Amount"</formula1>
    </dataValidation>
    <dataValidation type="custom" showInputMessage="1" showErrorMessage="1" promptTitle="VCL Life Class" prompt="Using the drop down options, select the subscriber's VCL class if enrolling; otherwise, select Waive." sqref="AV12" xr:uid="{5D3D2CCB-910C-4E44-A73B-4F9E989DD3F4}">
      <formula1>AV12="VCL Life Class "</formula1>
    </dataValidation>
    <dataValidation type="custom" showInputMessage="1" showErrorMessage="1" promptTitle="STD Life Class" prompt="Using the drop down options, select the subscriber's STD class if enrolling; otherwise, select Waive._x000a__x000a_Annual salary must be entered in Column BC._x000a__x000a_Field should not be completed for dependents." sqref="AW12" xr:uid="{F8399F57-398F-4C9D-9285-CDCB6F791055}">
      <formula1>AW12="STD Life Class "</formula1>
    </dataValidation>
    <dataValidation type="custom" showInputMessage="1" showErrorMessage="1" promptTitle="VSTD Life Class" prompt="Using the drop down options, select the subscriber's VSTD class if enrolling; otherwise, select Waive._x000a__x000a_Annual salary must be entered in Column BC._x000a__x000a_Field should not be completed for dependents." sqref="AX12" xr:uid="{2E4BFC51-6B8D-4688-86C8-2FEB6DE43216}">
      <formula1>AX12="VSTD Life Class"</formula1>
    </dataValidation>
    <dataValidation type="custom" showInputMessage="1" showErrorMessage="1" promptTitle="LTD Life Class" prompt="Using the drop down options, select the subscriber's LTD class if enrolling; otherwise, select Waive._x000a__x000a_Annual salary must be entered in Column BC._x000a__x000a_Field should not be completed for dependents." sqref="AY12" xr:uid="{5C8C480A-C41C-4311-8629-F8701F446ADC}">
      <formula1>AY12="LTD Life Class "</formula1>
    </dataValidation>
    <dataValidation type="custom" showInputMessage="1" showErrorMessage="1" promptTitle="VLTD Life Class" prompt="Using the drop down options, select the subscriber's VLTD class if enrolling; otherwise, select Waive._x000a__x000a_Annual salary must be entered in Column BC._x000a__x000a_Field should not be completed for dependents." sqref="AZ12" xr:uid="{9898B6AB-8FA5-49EF-87DE-F094BF4FC424}">
      <formula1>AZ12="VLTD Life Class"</formula1>
    </dataValidation>
    <dataValidation type="custom" showInputMessage="1" showErrorMessage="1" promptTitle="VHL/VHLF Life Class" prompt="Using the drop down options, select the subscriber's VHL/VHLF class if enrolling; otherwise, select Waive._x000a__x000a_Field should not be completed for dependents." sqref="BA12" xr:uid="{1E7409BF-0DA0-4979-9909-7FB2FA70AF66}">
      <formula1>BA12="VHL / VHLF Life Class "</formula1>
    </dataValidation>
    <dataValidation type="custom" allowBlank="1" showInputMessage="1" showErrorMessage="1" promptTitle="VHL/VHLF Coverage Amount" prompt="Enter the subscriber's coverage amount." sqref="BB12" xr:uid="{FD274BDA-4306-409F-ACBD-219227911EBA}">
      <formula1>BB12="VHL / VHLF Coverage Amount "</formula1>
    </dataValidation>
    <dataValidation type="custom" showInputMessage="1" showErrorMessage="1" promptTitle="Annual Salary" prompt="Enter subscriber's salary. _x000a__x000a_Field is required if enrolling in a salary-based GTL or VGTL product._x000a__x000a_Field is required if enrolling in any STD, VSTD, LTD or VLTD product." sqref="BC12" xr:uid="{B83171FF-29D5-4E6C-874E-3A8714F594D5}">
      <formula1>BC12="Annual Salary "</formula1>
    </dataValidation>
    <dataValidation allowBlank="1" showInputMessage="1" showErrorMessage="1" promptTitle="Display only" prompt="_x000a_Calculated Age based on Requested Effective Date" sqref="BD12 BD26 BD48 BD70 BD92" xr:uid="{CF8F0529-6B79-413B-87BA-E48378DA4056}"/>
  </dataValidations>
  <hyperlinks>
    <hyperlink ref="Z27" r:id="rId1" xr:uid="{83690084-1EE1-48E5-8F5C-56BC1C516CF7}"/>
    <hyperlink ref="Z28" r:id="rId2" xr:uid="{92C73E15-3476-4FCE-9433-8CA423DF133E}"/>
    <hyperlink ref="Z30" r:id="rId3" xr:uid="{90A20B80-9A37-40B0-BFD8-FAA135E87467}"/>
    <hyperlink ref="Z33" r:id="rId4" xr:uid="{021D6342-B335-4E9E-A0C4-C043B847716D}"/>
    <hyperlink ref="Z49" r:id="rId5" xr:uid="{D6B11B3E-37C6-45A4-811A-921682E83188}"/>
    <hyperlink ref="Z50" r:id="rId6" xr:uid="{7A608F27-DF64-4A81-93CF-F12252A737ED}"/>
    <hyperlink ref="Z52" r:id="rId7" xr:uid="{873E3D01-2EDF-40EB-9207-36B973E51C86}"/>
    <hyperlink ref="Z55" r:id="rId8" xr:uid="{9C1F2361-6BEE-416A-A3ED-BA918459DC0F}"/>
    <hyperlink ref="Z13" r:id="rId9" xr:uid="{FFC5A4A5-CFED-4D91-AA33-5AE76A8F6347}"/>
    <hyperlink ref="Z14" r:id="rId10" xr:uid="{49F5C50E-0EB5-4D35-91E1-E974488EEDFA}"/>
    <hyperlink ref="Z93" r:id="rId11" xr:uid="{12D06501-7398-4D2F-BE7E-55FBB7B1141C}"/>
    <hyperlink ref="Z94" r:id="rId12" xr:uid="{93C97532-3AEF-47B4-9BDC-6972E48DE3F7}"/>
    <hyperlink ref="Z96" r:id="rId13" xr:uid="{CCF5B9DD-B6BA-4EE0-A22D-CA4A8125662D}"/>
    <hyperlink ref="Z99" r:id="rId14" xr:uid="{E70447EF-8BD4-4FA0-B1BC-6254045E823B}"/>
    <hyperlink ref="Z71" r:id="rId15" xr:uid="{68EA95A5-CB44-465F-BC0C-6F1881C93402}"/>
    <hyperlink ref="Z72" r:id="rId16" xr:uid="{3A44CA90-FD75-457A-8DDA-8B2F61AF6423}"/>
    <hyperlink ref="Z74" r:id="rId17" xr:uid="{71B693B2-DEF3-4E3C-946B-7B9F4D60686C}"/>
    <hyperlink ref="Z77" r:id="rId18" xr:uid="{EE1C0097-A0E7-418D-A61F-C942D991C685}"/>
  </hyperlinks>
  <printOptions horizontalCentered="1" verticalCentered="1"/>
  <pageMargins left="0.7" right="0.7" top="0.75" bottom="0.75" header="0.3" footer="0.3"/>
  <pageSetup paperSize="5" scale="64" pageOrder="overThenDown" orientation="landscape" r:id="rId19"/>
  <headerFooter differentFirst="1">
    <oddHeader xml:space="preserve">&amp;C  
</oddHeader>
    <oddFooter>&amp;RPage &amp;P</oddFooter>
  </headerFooter>
  <colBreaks count="5" manualBreakCount="5">
    <brk id="10" max="1048575" man="1"/>
    <brk id="21" max="1048575" man="1"/>
    <brk id="33" max="1048575" man="1"/>
    <brk id="43" min="4" max="1008" man="1"/>
    <brk id="56" min="4" max="1008" man="1"/>
  </colBreaks>
  <drawing r:id="rId20"/>
  <tableParts count="5">
    <tablePart r:id="rId21"/>
    <tablePart r:id="rId22"/>
    <tablePart r:id="rId23"/>
    <tablePart r:id="rId24"/>
    <tablePart r:id="rId25"/>
  </tableParts>
  <extLst>
    <ext xmlns:x14="http://schemas.microsoft.com/office/spreadsheetml/2009/9/main" uri="{78C0D931-6437-407d-A8EE-F0AAD7539E65}">
      <x14:conditionalFormattings>
        <x14:conditionalFormatting xmlns:xm="http://schemas.microsoft.com/office/excel/2006/main">
          <x14:cfRule type="expression" priority="24" id="{6BE7FB7F-FDDD-4D0E-8E28-AD72F9B89E31}">
            <xm:f>NOT(Validation!$G$1)</xm:f>
            <x14:dxf>
              <font>
                <color theme="0"/>
              </font>
              <fill>
                <patternFill>
                  <bgColor rgb="FFFF0000"/>
                </patternFill>
              </fill>
            </x14:dxf>
          </x14:cfRule>
          <xm:sqref>B26:AE26 AG26:BC26 BE26</xm:sqref>
        </x14:conditionalFormatting>
        <x14:conditionalFormatting xmlns:xm="http://schemas.microsoft.com/office/excel/2006/main">
          <x14:cfRule type="expression" priority="19" id="{8F5F9997-C721-469D-95E9-13D4DA9C884B}">
            <xm:f>NOT(Validation!$G$1)</xm:f>
            <x14:dxf>
              <font>
                <color theme="0"/>
              </font>
              <fill>
                <patternFill>
                  <bgColor rgb="FFFF0000"/>
                </patternFill>
              </fill>
            </x14:dxf>
          </x14:cfRule>
          <xm:sqref>B48:AE48 AG48:BC48 BE48</xm:sqref>
        </x14:conditionalFormatting>
        <x14:conditionalFormatting xmlns:xm="http://schemas.microsoft.com/office/excel/2006/main">
          <x14:cfRule type="expression" priority="9" id="{F90487E0-DE21-41F9-95A5-C530F2216EDD}">
            <xm:f>NOT(Validation!$G$1)</xm:f>
            <x14:dxf>
              <font>
                <color theme="0"/>
              </font>
              <fill>
                <patternFill>
                  <bgColor rgb="FFFF0000"/>
                </patternFill>
              </fill>
            </x14:dxf>
          </x14:cfRule>
          <xm:sqref>B70:AE70 AG70:BC70 BE70</xm:sqref>
        </x14:conditionalFormatting>
        <x14:conditionalFormatting xmlns:xm="http://schemas.microsoft.com/office/excel/2006/main">
          <x14:cfRule type="expression" priority="14" id="{372BA737-E5CC-4653-91A4-3A659CE265AF}">
            <xm:f>NOT(Validation!$G$1)</xm:f>
            <x14:dxf>
              <font>
                <color theme="0"/>
              </font>
              <fill>
                <patternFill>
                  <bgColor rgb="FFFF0000"/>
                </patternFill>
              </fill>
            </x14:dxf>
          </x14:cfRule>
          <xm:sqref>B92:AE92 AG92:BC92 BE92</xm:sqref>
        </x14:conditionalFormatting>
        <x14:conditionalFormatting xmlns:xm="http://schemas.microsoft.com/office/excel/2006/main">
          <x14:cfRule type="expression" priority="29" id="{C57D4E4F-D53E-4B1D-8A53-7BE565C33542}">
            <xm:f>NOT(Validation!$G$1)</xm:f>
            <x14:dxf>
              <font>
                <color theme="0"/>
              </font>
              <fill>
                <patternFill>
                  <bgColor rgb="FFFF0000"/>
                </patternFill>
              </fill>
            </x14:dxf>
          </x14:cfRule>
          <xm:sqref>B12:BC12 BE12</xm:sqref>
        </x14:conditionalFormatting>
        <x14:conditionalFormatting xmlns:xm="http://schemas.microsoft.com/office/excel/2006/main">
          <x14:cfRule type="expression" priority="28" id="{52455ADF-CA3E-46D2-A4BB-09B7A8E49E9E}">
            <xm:f>NOT(Validation!$G$1)</xm:f>
            <x14:dxf>
              <fill>
                <patternFill>
                  <bgColor rgb="FFFF0000"/>
                </patternFill>
              </fill>
            </x14:dxf>
          </x14:cfRule>
          <xm:sqref>D7:BE7</xm:sqref>
        </x14:conditionalFormatting>
        <x14:conditionalFormatting xmlns:xm="http://schemas.microsoft.com/office/excel/2006/main">
          <x14:cfRule type="expression" priority="23" id="{9EE98679-280E-497D-B8B7-EB8AF26DD18E}">
            <xm:f>NOT(Validation!$G$1)</xm:f>
            <x14:dxf>
              <fill>
                <patternFill>
                  <bgColor rgb="FFFF0000"/>
                </patternFill>
              </fill>
            </x14:dxf>
          </x14:cfRule>
          <xm:sqref>D22:BE22</xm:sqref>
        </x14:conditionalFormatting>
        <x14:conditionalFormatting xmlns:xm="http://schemas.microsoft.com/office/excel/2006/main">
          <x14:cfRule type="expression" priority="18" id="{C550FE7E-4617-4342-9961-3C64EC318B18}">
            <xm:f>NOT(Validation!$G$1)</xm:f>
            <x14:dxf>
              <fill>
                <patternFill>
                  <bgColor rgb="FFFF0000"/>
                </patternFill>
              </fill>
            </x14:dxf>
          </x14:cfRule>
          <xm:sqref>D44:BE44</xm:sqref>
        </x14:conditionalFormatting>
        <x14:conditionalFormatting xmlns:xm="http://schemas.microsoft.com/office/excel/2006/main">
          <x14:cfRule type="expression" priority="8" id="{DCF2E5BD-9EFF-40E4-AA48-B7AC6E0695F0}">
            <xm:f>NOT(Validation!$G$1)</xm:f>
            <x14:dxf>
              <fill>
                <patternFill>
                  <bgColor rgb="FFFF0000"/>
                </patternFill>
              </fill>
            </x14:dxf>
          </x14:cfRule>
          <xm:sqref>D66:BE66</xm:sqref>
        </x14:conditionalFormatting>
        <x14:conditionalFormatting xmlns:xm="http://schemas.microsoft.com/office/excel/2006/main">
          <x14:cfRule type="expression" priority="13" id="{318D2D51-8068-4C7B-800D-B33E86A76210}">
            <xm:f>NOT(Validation!$G$1)</xm:f>
            <x14:dxf>
              <fill>
                <patternFill>
                  <bgColor rgb="FFFF0000"/>
                </patternFill>
              </fill>
            </x14:dxf>
          </x14:cfRule>
          <xm:sqref>D88:BE88</xm:sqref>
        </x14:conditionalFormatting>
        <x14:conditionalFormatting xmlns:xm="http://schemas.microsoft.com/office/excel/2006/main">
          <x14:cfRule type="expression" priority="4" id="{0DA4B5F9-2FCB-4E94-A720-5731676B4006}">
            <xm:f>NOT(Validation!$G$1)</xm:f>
            <x14:dxf>
              <font>
                <color theme="0"/>
              </font>
              <fill>
                <patternFill>
                  <bgColor rgb="FFFF0000"/>
                </patternFill>
              </fill>
            </x14:dxf>
          </x14:cfRule>
          <xm:sqref>AF26</xm:sqref>
        </x14:conditionalFormatting>
        <x14:conditionalFormatting xmlns:xm="http://schemas.microsoft.com/office/excel/2006/main">
          <x14:cfRule type="expression" priority="3" id="{574EBFD8-AB20-4BA3-A0E7-AB3DAAE6B6C0}">
            <xm:f>NOT(Validation!$G$1)</xm:f>
            <x14:dxf>
              <font>
                <color theme="0"/>
              </font>
              <fill>
                <patternFill>
                  <bgColor rgb="FFFF0000"/>
                </patternFill>
              </fill>
            </x14:dxf>
          </x14:cfRule>
          <xm:sqref>AF48</xm:sqref>
        </x14:conditionalFormatting>
        <x14:conditionalFormatting xmlns:xm="http://schemas.microsoft.com/office/excel/2006/main">
          <x14:cfRule type="expression" priority="2" id="{4C47ECA8-1755-4EA7-9AF0-B335405DDD53}">
            <xm:f>NOT(Validation!$G$1)</xm:f>
            <x14:dxf>
              <font>
                <color theme="0"/>
              </font>
              <fill>
                <patternFill>
                  <bgColor rgb="FFFF0000"/>
                </patternFill>
              </fill>
            </x14:dxf>
          </x14:cfRule>
          <xm:sqref>AF70</xm:sqref>
        </x14:conditionalFormatting>
        <x14:conditionalFormatting xmlns:xm="http://schemas.microsoft.com/office/excel/2006/main">
          <x14:cfRule type="expression" priority="1" id="{7875B4BA-FA04-47A8-8C84-ADD6EDE2B794}">
            <xm:f>NOT(Validation!$G$1)</xm:f>
            <x14:dxf>
              <font>
                <color theme="0"/>
              </font>
              <fill>
                <patternFill>
                  <bgColor rgb="FFFF0000"/>
                </patternFill>
              </fill>
            </x14:dxf>
          </x14:cfRule>
          <xm:sqref>AF92</xm:sqref>
        </x14:conditionalFormatting>
        <x14:conditionalFormatting xmlns:xm="http://schemas.microsoft.com/office/excel/2006/main">
          <x14:cfRule type="expression" priority="27" id="{9E909AF3-53C6-425C-B76D-6238562951A0}">
            <xm:f>NOT(Validation!$G$1)</xm:f>
            <x14:dxf>
              <font>
                <color theme="0"/>
              </font>
              <fill>
                <patternFill>
                  <bgColor rgb="FFFF0000"/>
                </patternFill>
              </fill>
            </x14:dxf>
          </x14:cfRule>
          <xm:sqref>AO9</xm:sqref>
        </x14:conditionalFormatting>
        <x14:conditionalFormatting xmlns:xm="http://schemas.microsoft.com/office/excel/2006/main">
          <x14:cfRule type="expression" priority="22" id="{24E93050-9A13-4521-856C-3D8B3E12F675}">
            <xm:f>NOT(Validation!$G$1)</xm:f>
            <x14:dxf>
              <font>
                <color theme="0"/>
              </font>
              <fill>
                <patternFill>
                  <bgColor rgb="FFFF0000"/>
                </patternFill>
              </fill>
            </x14:dxf>
          </x14:cfRule>
          <xm:sqref>AO24:AO25</xm:sqref>
        </x14:conditionalFormatting>
        <x14:conditionalFormatting xmlns:xm="http://schemas.microsoft.com/office/excel/2006/main">
          <x14:cfRule type="expression" priority="17" id="{0DABAB7E-9777-4C85-97DB-0ED57D1A5C65}">
            <xm:f>NOT(Validation!$G$1)</xm:f>
            <x14:dxf>
              <font>
                <color theme="0"/>
              </font>
              <fill>
                <patternFill>
                  <bgColor rgb="FFFF0000"/>
                </patternFill>
              </fill>
            </x14:dxf>
          </x14:cfRule>
          <xm:sqref>AO46:AO47</xm:sqref>
        </x14:conditionalFormatting>
        <x14:conditionalFormatting xmlns:xm="http://schemas.microsoft.com/office/excel/2006/main">
          <x14:cfRule type="expression" priority="7" id="{A9C40C58-9BB9-4CFD-9F4D-E0843CCA4304}">
            <xm:f>NOT(Validation!$G$1)</xm:f>
            <x14:dxf>
              <font>
                <color theme="0"/>
              </font>
              <fill>
                <patternFill>
                  <bgColor rgb="FFFF0000"/>
                </patternFill>
              </fill>
            </x14:dxf>
          </x14:cfRule>
          <xm:sqref>AO68:AO69</xm:sqref>
        </x14:conditionalFormatting>
        <x14:conditionalFormatting xmlns:xm="http://schemas.microsoft.com/office/excel/2006/main">
          <x14:cfRule type="expression" priority="12" id="{75A3B1F4-F4A1-4505-B01D-0389082ABD51}">
            <xm:f>NOT(Validation!$G$1)</xm:f>
            <x14:dxf>
              <font>
                <color theme="0"/>
              </font>
              <fill>
                <patternFill>
                  <bgColor rgb="FFFF0000"/>
                </patternFill>
              </fill>
            </x14:dxf>
          </x14:cfRule>
          <xm:sqref>AO90:AO91</xm:sqref>
        </x14:conditionalFormatting>
        <x14:conditionalFormatting xmlns:xm="http://schemas.microsoft.com/office/excel/2006/main">
          <x14:cfRule type="expression" priority="26" id="{EC7AE286-FA18-4270-B876-4CF5B3207049}">
            <xm:f>NOT(Validation!$G$1)</xm:f>
            <x14:dxf>
              <font>
                <color theme="0"/>
              </font>
              <fill>
                <patternFill>
                  <bgColor rgb="FFFF0000"/>
                </patternFill>
              </fill>
            </x14:dxf>
          </x14:cfRule>
          <xm:sqref>AW9</xm:sqref>
        </x14:conditionalFormatting>
        <x14:conditionalFormatting xmlns:xm="http://schemas.microsoft.com/office/excel/2006/main">
          <x14:cfRule type="expression" priority="21" id="{FAA1E8A1-878A-4DEE-9EB4-B299DD5DA611}">
            <xm:f>NOT(Validation!$G$1)</xm:f>
            <x14:dxf>
              <font>
                <color theme="0"/>
              </font>
              <fill>
                <patternFill>
                  <bgColor rgb="FFFF0000"/>
                </patternFill>
              </fill>
            </x14:dxf>
          </x14:cfRule>
          <xm:sqref>AW24:AW25</xm:sqref>
        </x14:conditionalFormatting>
        <x14:conditionalFormatting xmlns:xm="http://schemas.microsoft.com/office/excel/2006/main">
          <x14:cfRule type="expression" priority="16" id="{DCE92034-6A5B-4C0D-99A8-E710A0E71AFA}">
            <xm:f>NOT(Validation!$G$1)</xm:f>
            <x14:dxf>
              <font>
                <color theme="0"/>
              </font>
              <fill>
                <patternFill>
                  <bgColor rgb="FFFF0000"/>
                </patternFill>
              </fill>
            </x14:dxf>
          </x14:cfRule>
          <xm:sqref>AW46:AW47</xm:sqref>
        </x14:conditionalFormatting>
        <x14:conditionalFormatting xmlns:xm="http://schemas.microsoft.com/office/excel/2006/main">
          <x14:cfRule type="expression" priority="6" id="{839F4885-7282-4255-9EBD-0032A2E91F93}">
            <xm:f>NOT(Validation!$G$1)</xm:f>
            <x14:dxf>
              <font>
                <color theme="0"/>
              </font>
              <fill>
                <patternFill>
                  <bgColor rgb="FFFF0000"/>
                </patternFill>
              </fill>
            </x14:dxf>
          </x14:cfRule>
          <xm:sqref>AW68:AW69</xm:sqref>
        </x14:conditionalFormatting>
        <x14:conditionalFormatting xmlns:xm="http://schemas.microsoft.com/office/excel/2006/main">
          <x14:cfRule type="expression" priority="11" id="{EC0E9969-F7E6-4E85-8126-6F8EFF080CBA}">
            <xm:f>NOT(Validation!$G$1)</xm:f>
            <x14:dxf>
              <font>
                <color theme="0"/>
              </font>
              <fill>
                <patternFill>
                  <bgColor rgb="FFFF0000"/>
                </patternFill>
              </fill>
            </x14:dxf>
          </x14:cfRule>
          <xm:sqref>AW90:AW91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Invalid Value" error="Please enter a value of yes if the member was on the Group's Prior Insurance" promptTitle="On Group's Prior Insurance" prompt="Specify whether the member was covered the group's prior insurance carrier for medical, dental, or both. Leave blank if they weren't previously covered." xr:uid="{6621E630-19D9-4729-81C0-56A1F05025D8}">
          <x14:formula1>
            <xm:f>'Drop Downs'!$V$1:$V$3</xm:f>
          </x14:formula1>
          <xm:sqref>Q61</xm:sqref>
        </x14:dataValidation>
        <x14:dataValidation type="list" allowBlank="1" showInputMessage="1" showErrorMessage="1" promptTitle="Marital Status" prompt="Select the member's marital status." xr:uid="{0CDD29B7-8A5A-4A39-81AB-29B8E853DCC2}">
          <x14:formula1>
            <xm:f>'Drop Downs'!$J$1:$J$3</xm:f>
          </x14:formula1>
          <xm:sqref>L61</xm:sqref>
        </x14:dataValidation>
        <x14:dataValidation type="custom" showInputMessage="1" showErrorMessage="1" error="Enter the member's 10 digit phone number." promptTitle="Phone Number" prompt="Enter the member's 10 digit phone number with no parenthesis or dashes." xr:uid="{0A8AD61F-37DD-4C4A-99F9-77C1EA8CC65E}">
          <x14:formula1>
            <xm:f>OR(ISBLANK(C61),NOT(ISBLANK(D61)),AND(NOT(ISBLANK(Y61)),LEN(Validation!AB275)=10,ISNUMBER(Validation!AB275)))</xm:f>
          </x14:formula1>
          <xm:sqref>Y61</xm:sqref>
        </x14:dataValidation>
        <x14:dataValidation type="custom" allowBlank="1" showInputMessage="1" showErrorMessage="1" errorTitle="Invalid Social" error="Please enter a valid 9 digit SSN" promptTitle="Member SSN" prompt="This field is required if the member is a dependent. Enter the dependent's SSN. " xr:uid="{C311DD0E-7FAF-46C2-934A-94785C927B80}">
          <x14:formula1>
            <xm:f>Validation!AA276</xm:f>
          </x14:formula1>
          <xm:sqref>D61</xm:sqref>
        </x14:dataValidation>
        <x14:dataValidation type="custom" showInputMessage="1" showErrorMessage="1" errorTitle="Invalid Social" error="Please enter a valid 9 digit SSN in the form of xxx-xx-xxxx" promptTitle="Subscriber SSN" prompt="Enter 9 digit subscriber SSN. (Required if dependent SSN entered.)" xr:uid="{2E715E0B-5DCC-46F5-BFC7-FCDF08A4298C}">
          <x14:formula1>
            <xm:f>Validation!Y276</xm:f>
          </x14:formula1>
          <xm:sqref>C61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1:BM996"/>
  <sheetViews>
    <sheetView showGridLines="0" tabSelected="1" zoomScale="80" zoomScaleNormal="80" zoomScaleSheetLayoutView="100" workbookViewId="0">
      <pane ySplit="6" topLeftCell="A7" activePane="bottomLeft" state="frozen"/>
      <selection pane="bottomLeft" activeCell="B7" sqref="B7"/>
    </sheetView>
  </sheetViews>
  <sheetFormatPr defaultColWidth="9.140625" defaultRowHeight="15" x14ac:dyDescent="0.25"/>
  <cols>
    <col min="1" max="1" width="32.7109375" customWidth="1"/>
    <col min="2" max="2" width="25.7109375" customWidth="1"/>
    <col min="3" max="4" width="23.7109375" customWidth="1"/>
    <col min="5" max="5" width="23.28515625" customWidth="1"/>
    <col min="6" max="6" width="28.42578125" customWidth="1"/>
    <col min="7" max="7" width="10.7109375" customWidth="1"/>
    <col min="8" max="8" width="25.7109375" customWidth="1"/>
    <col min="9" max="9" width="10.7109375" customWidth="1"/>
    <col min="10" max="10" width="17.140625" style="47" customWidth="1"/>
    <col min="11" max="12" width="15.7109375" customWidth="1"/>
    <col min="13" max="13" width="15.7109375" style="47" customWidth="1"/>
    <col min="14" max="16" width="15.7109375" customWidth="1"/>
    <col min="17" max="19" width="20.7109375" customWidth="1"/>
    <col min="20" max="21" width="19.140625" customWidth="1"/>
    <col min="22" max="22" width="20.28515625" customWidth="1"/>
    <col min="23" max="23" width="20.42578125" customWidth="1"/>
    <col min="24" max="24" width="20.28515625" customWidth="1"/>
    <col min="25" max="25" width="20" customWidth="1"/>
    <col min="26" max="26" width="14.42578125" bestFit="1" customWidth="1"/>
    <col min="27" max="27" width="11.42578125" hidden="1" customWidth="1"/>
    <col min="28" max="28" width="15.28515625" hidden="1" customWidth="1"/>
    <col min="29" max="29" width="15.7109375" bestFit="1" customWidth="1"/>
    <col min="30" max="30" width="15.28515625" style="47" hidden="1" customWidth="1"/>
    <col min="31" max="31" width="43.5703125" bestFit="1" customWidth="1"/>
    <col min="32" max="32" width="19.140625" customWidth="1"/>
    <col min="33" max="33" width="18.42578125" customWidth="1"/>
    <col min="34" max="34" width="20" customWidth="1"/>
    <col min="35" max="35" width="50.140625" customWidth="1"/>
    <col min="36" max="36" width="24.7109375" customWidth="1"/>
    <col min="37" max="37" width="52.85546875" customWidth="1"/>
    <col min="38" max="38" width="24.28515625" customWidth="1"/>
    <col min="39" max="39" width="23.7109375" customWidth="1"/>
    <col min="40" max="40" width="24.42578125" customWidth="1"/>
    <col min="41" max="41" width="19.140625" customWidth="1"/>
    <col min="42" max="42" width="21.42578125" style="50" bestFit="1" customWidth="1"/>
    <col min="43" max="44" width="19.140625" customWidth="1"/>
    <col min="45" max="45" width="22.7109375" style="50" bestFit="1" customWidth="1"/>
    <col min="46" max="46" width="19.140625" customWidth="1"/>
    <col min="47" max="47" width="21.28515625" style="50" bestFit="1" customWidth="1"/>
    <col min="48" max="51" width="19.140625" customWidth="1"/>
    <col min="52" max="52" width="16.7109375" customWidth="1"/>
    <col min="53" max="53" width="19.140625" customWidth="1"/>
    <col min="54" max="54" width="16.7109375" style="50" customWidth="1"/>
    <col min="55" max="56" width="14.7109375" style="51" customWidth="1"/>
    <col min="57" max="57" width="20.7109375" style="4" customWidth="1"/>
    <col min="62" max="65" width="9.140625" hidden="1" customWidth="1"/>
  </cols>
  <sheetData>
    <row r="1" spans="1:65" ht="22.9" customHeight="1" x14ac:dyDescent="0.25">
      <c r="A1" s="60" t="s">
        <v>455</v>
      </c>
      <c r="B1" s="266"/>
      <c r="C1" s="266"/>
      <c r="D1" s="46"/>
      <c r="E1" s="46"/>
      <c r="F1" s="267" t="s">
        <v>3510</v>
      </c>
      <c r="G1" s="267"/>
      <c r="H1" s="267"/>
      <c r="I1" s="267"/>
      <c r="J1" s="267"/>
      <c r="O1" s="56">
        <v>45260</v>
      </c>
      <c r="AI1" s="49" t="s">
        <v>3509</v>
      </c>
    </row>
    <row r="2" spans="1:65" ht="22.9" customHeight="1" x14ac:dyDescent="0.25">
      <c r="A2" s="60" t="s">
        <v>516</v>
      </c>
      <c r="B2" s="268">
        <v>45292</v>
      </c>
      <c r="C2" s="268"/>
      <c r="D2" s="52" t="str">
        <f>B5&amp;YEAR(B2)</f>
        <v>SmallGroup2024</v>
      </c>
      <c r="E2" s="53"/>
      <c r="F2" s="267"/>
      <c r="G2" s="267"/>
      <c r="H2" s="267"/>
      <c r="I2" s="267"/>
      <c r="J2" s="267"/>
    </row>
    <row r="3" spans="1:65" ht="22.9" customHeight="1" x14ac:dyDescent="0.25">
      <c r="A3" s="60" t="s">
        <v>605</v>
      </c>
      <c r="B3" s="262"/>
      <c r="C3" s="262"/>
      <c r="D3" s="54"/>
      <c r="E3" s="55" t="s">
        <v>632</v>
      </c>
      <c r="F3" s="54"/>
      <c r="G3" s="54"/>
      <c r="H3" s="54"/>
      <c r="I3" s="55" t="s">
        <v>632</v>
      </c>
      <c r="J3" s="56"/>
      <c r="K3" s="48"/>
      <c r="L3" s="48"/>
      <c r="M3" s="55" t="s">
        <v>632</v>
      </c>
      <c r="N3" s="55"/>
      <c r="O3" s="48"/>
      <c r="P3" s="48"/>
      <c r="Q3" s="55" t="s">
        <v>632</v>
      </c>
      <c r="R3" s="48"/>
      <c r="S3" s="48"/>
      <c r="T3" s="48"/>
      <c r="U3" s="55" t="s">
        <v>632</v>
      </c>
      <c r="V3" s="48"/>
      <c r="W3" s="48"/>
      <c r="X3" s="48"/>
      <c r="Y3" s="55" t="s">
        <v>632</v>
      </c>
      <c r="Z3" s="48"/>
      <c r="AA3" s="48"/>
      <c r="AB3" s="48"/>
      <c r="AC3" s="48"/>
      <c r="AD3" s="56"/>
      <c r="AE3" s="55" t="s">
        <v>632</v>
      </c>
      <c r="AF3" s="48"/>
      <c r="AG3" s="48"/>
      <c r="AH3" s="48"/>
      <c r="AI3" s="55" t="s">
        <v>632</v>
      </c>
      <c r="AJ3" s="48"/>
      <c r="AK3" s="48"/>
      <c r="AL3" s="48"/>
      <c r="AM3" s="55" t="s">
        <v>632</v>
      </c>
      <c r="AN3" s="48"/>
      <c r="AO3" s="48"/>
      <c r="AP3" s="57"/>
      <c r="AQ3" s="55" t="s">
        <v>632</v>
      </c>
      <c r="AR3" s="48"/>
      <c r="AS3" s="57"/>
      <c r="AT3" s="48"/>
      <c r="AU3" s="55" t="s">
        <v>632</v>
      </c>
      <c r="AV3" s="48"/>
      <c r="AW3" s="48"/>
      <c r="AX3" s="48"/>
      <c r="AY3" s="55" t="s">
        <v>632</v>
      </c>
      <c r="AZ3" s="48"/>
      <c r="BA3" s="58"/>
      <c r="BB3" s="57"/>
      <c r="BC3" s="55" t="s">
        <v>632</v>
      </c>
      <c r="BD3" s="55"/>
      <c r="BE3" s="59"/>
    </row>
    <row r="4" spans="1:65" ht="22.9" customHeight="1" x14ac:dyDescent="0.25">
      <c r="A4" s="60" t="s">
        <v>606</v>
      </c>
      <c r="B4" s="262"/>
      <c r="C4" s="262"/>
      <c r="E4" s="48" t="str">
        <f>Validation!$CG$1</f>
        <v>Row/Column deleted/inserted - Validation formulas corrupted.</v>
      </c>
      <c r="G4" s="1"/>
      <c r="I4" s="48" t="str">
        <f>Validation!$CG$1</f>
        <v>Row/Column deleted/inserted - Validation formulas corrupted.</v>
      </c>
      <c r="M4" s="56" t="str">
        <f>Validation!$CG$1</f>
        <v>Row/Column deleted/inserted - Validation formulas corrupted.</v>
      </c>
      <c r="Q4" s="48" t="str">
        <f>Validation!$CG$1</f>
        <v>Row/Column deleted/inserted - Validation formulas corrupted.</v>
      </c>
      <c r="R4" s="48"/>
      <c r="S4" s="48"/>
      <c r="T4" s="48"/>
      <c r="U4" s="48" t="str">
        <f>Validation!$CG$1</f>
        <v>Row/Column deleted/inserted - Validation formulas corrupted.</v>
      </c>
      <c r="V4" s="48"/>
      <c r="W4" s="48"/>
      <c r="X4" s="48"/>
      <c r="Y4" s="48" t="str">
        <f>Validation!$CG$1</f>
        <v>Row/Column deleted/inserted - Validation formulas corrupted.</v>
      </c>
      <c r="Z4" s="48"/>
      <c r="AA4" s="48"/>
      <c r="AB4" s="48"/>
      <c r="AC4" s="48"/>
      <c r="AD4" s="56"/>
      <c r="AE4" s="48" t="str">
        <f>Validation!$CG$1</f>
        <v>Row/Column deleted/inserted - Validation formulas corrupted.</v>
      </c>
      <c r="AF4" s="48"/>
      <c r="AG4" s="48"/>
      <c r="AH4" s="48"/>
      <c r="AI4" s="48" t="str">
        <f>Validation!$CG$1</f>
        <v>Row/Column deleted/inserted - Validation formulas corrupted.</v>
      </c>
      <c r="AJ4" s="48"/>
      <c r="AK4" s="48"/>
      <c r="AL4" s="48"/>
      <c r="AM4" s="48" t="str">
        <f>Validation!$CG$1</f>
        <v>Row/Column deleted/inserted - Validation formulas corrupted.</v>
      </c>
      <c r="AN4" s="48"/>
      <c r="AO4" s="48"/>
      <c r="AP4" s="48"/>
      <c r="AQ4" s="48" t="str">
        <f>Validation!$CG$1</f>
        <v>Row/Column deleted/inserted - Validation formulas corrupted.</v>
      </c>
      <c r="AR4" s="48"/>
      <c r="AS4" s="48"/>
      <c r="AT4" s="48"/>
      <c r="AU4" s="48" t="str">
        <f>Validation!$CG$1</f>
        <v>Row/Column deleted/inserted - Validation formulas corrupted.</v>
      </c>
      <c r="AV4" s="48"/>
      <c r="AW4" s="48"/>
      <c r="AX4" s="48"/>
      <c r="AY4" s="48" t="str">
        <f>Validation!$CG$1</f>
        <v>Row/Column deleted/inserted - Validation formulas corrupted.</v>
      </c>
      <c r="AZ4" s="48"/>
      <c r="BA4" s="58"/>
      <c r="BB4" s="57"/>
      <c r="BC4" s="156" t="str">
        <f>Validation!$CG$1</f>
        <v>Row/Column deleted/inserted - Validation formulas corrupted.</v>
      </c>
      <c r="BD4" s="156"/>
    </row>
    <row r="5" spans="1:65" ht="22.9" customHeight="1" x14ac:dyDescent="0.25">
      <c r="A5" s="60" t="s">
        <v>521</v>
      </c>
      <c r="B5" s="263" t="s">
        <v>3526</v>
      </c>
      <c r="C5" s="263"/>
      <c r="AO5" s="264" t="str">
        <f>IF($B$5="LargeGroup", "Equitable", "SNL")</f>
        <v>SNL</v>
      </c>
      <c r="AP5" s="264"/>
      <c r="AQ5" s="264"/>
      <c r="AR5" s="264"/>
      <c r="AS5" s="264"/>
      <c r="AT5" s="264"/>
      <c r="AU5" s="264"/>
      <c r="AV5" s="264"/>
      <c r="AW5" s="264" t="s">
        <v>3751</v>
      </c>
      <c r="AX5" s="264"/>
      <c r="AY5" s="264"/>
      <c r="AZ5" s="264"/>
      <c r="BA5" s="264"/>
      <c r="BB5" s="264"/>
    </row>
    <row r="6" spans="1:65" s="62" customFormat="1" ht="47.25" x14ac:dyDescent="0.25">
      <c r="A6" s="61"/>
      <c r="B6" s="63" t="s">
        <v>522</v>
      </c>
      <c r="C6" s="64" t="s">
        <v>0</v>
      </c>
      <c r="D6" s="64" t="s">
        <v>538</v>
      </c>
      <c r="E6" s="64" t="s">
        <v>8</v>
      </c>
      <c r="F6" s="64" t="s">
        <v>1</v>
      </c>
      <c r="G6" s="64" t="s">
        <v>454</v>
      </c>
      <c r="H6" s="64" t="s">
        <v>2</v>
      </c>
      <c r="I6" s="64" t="s">
        <v>3</v>
      </c>
      <c r="J6" s="64" t="s">
        <v>4</v>
      </c>
      <c r="K6" s="64" t="s">
        <v>5</v>
      </c>
      <c r="L6" s="64" t="s">
        <v>6</v>
      </c>
      <c r="M6" s="77" t="s">
        <v>7</v>
      </c>
      <c r="N6" s="77" t="s">
        <v>9</v>
      </c>
      <c r="O6" s="77" t="s">
        <v>10</v>
      </c>
      <c r="P6" s="77" t="s">
        <v>11</v>
      </c>
      <c r="Q6" s="77" t="s">
        <v>12</v>
      </c>
      <c r="R6" s="77" t="s">
        <v>542</v>
      </c>
      <c r="S6" s="77" t="s">
        <v>543</v>
      </c>
      <c r="T6" s="64" t="s">
        <v>517</v>
      </c>
      <c r="U6" s="64" t="s">
        <v>518</v>
      </c>
      <c r="V6" s="64" t="s">
        <v>13</v>
      </c>
      <c r="W6" s="64" t="s">
        <v>14</v>
      </c>
      <c r="X6" s="64" t="s">
        <v>15</v>
      </c>
      <c r="Y6" s="64" t="s">
        <v>16</v>
      </c>
      <c r="Z6" s="64" t="s">
        <v>17</v>
      </c>
      <c r="AA6" s="111" t="s">
        <v>18</v>
      </c>
      <c r="AB6" s="64" t="s">
        <v>637</v>
      </c>
      <c r="AC6" s="64" t="s">
        <v>20</v>
      </c>
      <c r="AD6" s="64" t="s">
        <v>3527</v>
      </c>
      <c r="AE6" s="64" t="s">
        <v>541</v>
      </c>
      <c r="AF6" s="64" t="s">
        <v>519</v>
      </c>
      <c r="AG6" s="64" t="s">
        <v>523</v>
      </c>
      <c r="AH6" s="64" t="s">
        <v>22</v>
      </c>
      <c r="AI6" s="64" t="s">
        <v>41</v>
      </c>
      <c r="AJ6" s="64" t="s">
        <v>548</v>
      </c>
      <c r="AK6" s="64" t="s">
        <v>544</v>
      </c>
      <c r="AL6" s="64" t="s">
        <v>546</v>
      </c>
      <c r="AM6" s="64" t="s">
        <v>42</v>
      </c>
      <c r="AN6" s="64" t="s">
        <v>57</v>
      </c>
      <c r="AO6" s="64" t="s">
        <v>24</v>
      </c>
      <c r="AP6" s="65" t="s">
        <v>63</v>
      </c>
      <c r="AQ6" s="64" t="s">
        <v>25</v>
      </c>
      <c r="AR6" s="64" t="s">
        <v>26</v>
      </c>
      <c r="AS6" s="65" t="s">
        <v>27</v>
      </c>
      <c r="AT6" s="65" t="s">
        <v>636</v>
      </c>
      <c r="AU6" s="65" t="s">
        <v>29</v>
      </c>
      <c r="AV6" s="64" t="s">
        <v>30</v>
      </c>
      <c r="AW6" s="64" t="s">
        <v>31</v>
      </c>
      <c r="AX6" s="64" t="s">
        <v>32</v>
      </c>
      <c r="AY6" s="64" t="s">
        <v>33</v>
      </c>
      <c r="AZ6" s="64" t="s">
        <v>34</v>
      </c>
      <c r="BA6" s="64" t="s">
        <v>35</v>
      </c>
      <c r="BB6" s="65" t="s">
        <v>36</v>
      </c>
      <c r="BC6" s="66" t="s">
        <v>540</v>
      </c>
      <c r="BD6" s="221" t="s">
        <v>3978</v>
      </c>
      <c r="BE6" s="75" t="s">
        <v>537</v>
      </c>
    </row>
    <row r="7" spans="1:65" x14ac:dyDescent="0.25">
      <c r="A7" s="4"/>
      <c r="B7" s="67"/>
      <c r="C7" s="68"/>
      <c r="D7" s="68"/>
      <c r="E7" s="69"/>
      <c r="F7" s="68"/>
      <c r="G7" s="69"/>
      <c r="H7" s="68"/>
      <c r="I7" s="68"/>
      <c r="J7" s="70"/>
      <c r="K7" s="68"/>
      <c r="L7" s="68"/>
      <c r="M7" s="71"/>
      <c r="N7" s="69"/>
      <c r="O7" s="69"/>
      <c r="P7" s="69"/>
      <c r="Q7" s="69"/>
      <c r="R7" s="69"/>
      <c r="S7" s="69"/>
      <c r="T7" s="68"/>
      <c r="U7" s="68"/>
      <c r="V7" s="69"/>
      <c r="W7" s="68"/>
      <c r="X7" s="68"/>
      <c r="Y7" s="68"/>
      <c r="Z7" s="72"/>
      <c r="AA7" s="69"/>
      <c r="AB7" s="69"/>
      <c r="AC7" s="70"/>
      <c r="AD7" s="110">
        <f t="shared" ref="AD7:AD70" si="0">$B$2</f>
        <v>45292</v>
      </c>
      <c r="AE7" s="69"/>
      <c r="AF7" s="69"/>
      <c r="AG7" s="71"/>
      <c r="AH7" s="69"/>
      <c r="AI7" s="69"/>
      <c r="AJ7" s="69"/>
      <c r="AK7" s="69"/>
      <c r="AL7" s="69"/>
      <c r="AM7" s="69"/>
      <c r="AN7" s="69"/>
      <c r="AO7" s="69"/>
      <c r="AP7" s="73"/>
      <c r="AQ7" s="73"/>
      <c r="AR7" s="73"/>
      <c r="AS7" s="73"/>
      <c r="AT7" s="73"/>
      <c r="AU7" s="73"/>
      <c r="AV7" s="73"/>
      <c r="AW7" s="73"/>
      <c r="AX7" s="73"/>
      <c r="AY7" s="73"/>
      <c r="AZ7" s="73"/>
      <c r="BA7" s="73"/>
      <c r="BB7" s="73"/>
      <c r="BC7" s="74"/>
      <c r="BD7" s="222" t="str">
        <f>IF(ISBLANK(J7)," ",ROUNDDOWN(YEARFRAC(AD7,(J7)),0))</f>
        <v xml:space="preserve"> </v>
      </c>
      <c r="BE7" s="76">
        <f ca="1">Validation!H7</f>
        <v>2</v>
      </c>
      <c r="BF7" t="str">
        <f ca="1">Validation!I7</f>
        <v/>
      </c>
      <c r="BJ7" t="str">
        <f>IF(AND(ISBLANK(Members[[#This Row],[DependentSSN]]),NOT(ISBLANK(Members[[#This Row],[MedicalPolicy]]))), "CoverageLevels", "Waivers")</f>
        <v>Waivers</v>
      </c>
      <c r="BK7" t="str">
        <f>IF(AND(ISBLANK(Members[[#This Row],[DependentSSN]]),NOT(ISBLANK(Members[[#This Row],[Dental Policy]]))), "CoverageLevels", "Waivers")</f>
        <v>Waivers</v>
      </c>
      <c r="BL7" t="str">
        <f>IF(AND(ISBLANK(Members[[#This Row],[DependentSSN]]),NOT(ISBLANK(Members[[#This Row],[VisionPolicy]]))), "CoverageLevels", "Waivers")</f>
        <v>Waivers</v>
      </c>
      <c r="BM7">
        <f t="array" ref="BM7:BM785">A6</f>
        <v>0</v>
      </c>
    </row>
    <row r="8" spans="1:65" x14ac:dyDescent="0.25">
      <c r="A8" s="4"/>
      <c r="B8" s="67"/>
      <c r="C8" s="68"/>
      <c r="D8" s="68"/>
      <c r="E8" s="69"/>
      <c r="F8" s="68"/>
      <c r="G8" s="69"/>
      <c r="H8" s="68"/>
      <c r="I8" s="68"/>
      <c r="J8" s="70"/>
      <c r="K8" s="68"/>
      <c r="L8" s="68"/>
      <c r="M8" s="71"/>
      <c r="N8" s="69"/>
      <c r="O8" s="69"/>
      <c r="P8" s="69"/>
      <c r="Q8" s="69"/>
      <c r="R8" s="69"/>
      <c r="S8" s="69"/>
      <c r="T8" s="68" t="str">
        <f>IF(IFERROR(VLOOKUP(Members[[#This Row],[Subscriber SSN]],$C$7:T7,18,FALSE), "") = 0, "",IFERROR(VLOOKUP(Members[[#This Row],[Subscriber SSN]],$C$7:T7,18,FALSE), ""))</f>
        <v/>
      </c>
      <c r="U8" s="68" t="str">
        <f>IF(IFERROR(VLOOKUP(Members[[#This Row],[Subscriber SSN]],$C$7:U7,19,FALSE), "") = 0, "",IFERROR(VLOOKUP(Members[[#This Row],[Subscriber SSN]],$C$7:U7,19,FALSE), ""))</f>
        <v/>
      </c>
      <c r="V8" s="69" t="str">
        <f>IF(IFERROR(VLOOKUP(Members[[#This Row],[Subscriber SSN]],$C$7:V7,20,FALSE), "") = 0, "", IFERROR(VLOOKUP(Members[[#This Row],[Subscriber SSN]],$C$7:V7,20,FALSE), ""))</f>
        <v/>
      </c>
      <c r="W8" s="68" t="str">
        <f>IF(IFERROR(VLOOKUP(Members[[#This Row],[Subscriber SSN]],$C$7:W7,21,FALSE), "") = 0, "", IFERROR(VLOOKUP(Members[[#This Row],[Subscriber SSN]],$C$7:W7,21,FALSE), ""))</f>
        <v/>
      </c>
      <c r="X8" s="68" t="str">
        <f>IF(IFERROR(VLOOKUP(Members[[#This Row],[Subscriber SSN]],$C$7:X7,22,FALSE), "") = 0, "", IFERROR(VLOOKUP(Members[[#This Row],[Subscriber SSN]],$C$7:X7,22,FALSE), ""))</f>
        <v/>
      </c>
      <c r="Y8" s="68"/>
      <c r="Z8" s="72"/>
      <c r="AA8" s="69"/>
      <c r="AB8" s="69"/>
      <c r="AC8" s="70"/>
      <c r="AD8" s="110">
        <f t="shared" si="0"/>
        <v>45292</v>
      </c>
      <c r="AE8" s="69"/>
      <c r="AF8" s="69"/>
      <c r="AG8" s="71"/>
      <c r="AH8" s="69"/>
      <c r="AI8" s="69"/>
      <c r="AJ8" s="69"/>
      <c r="AK8" s="69"/>
      <c r="AL8" s="69"/>
      <c r="AM8" s="69"/>
      <c r="AN8" s="69"/>
      <c r="AO8" s="69"/>
      <c r="AP8" s="73"/>
      <c r="AQ8" s="73"/>
      <c r="AR8" s="73"/>
      <c r="AS8" s="73"/>
      <c r="AT8" s="73"/>
      <c r="AU8" s="73"/>
      <c r="AV8" s="73"/>
      <c r="AW8" s="73"/>
      <c r="AX8" s="73"/>
      <c r="AY8" s="73"/>
      <c r="AZ8" s="73"/>
      <c r="BA8" s="73"/>
      <c r="BB8" s="73"/>
      <c r="BC8" s="74"/>
      <c r="BD8" s="222" t="str">
        <f t="shared" ref="BD8:BD71" si="1">IF(ISBLANK(J8)," ",ROUNDDOWN(YEARFRAC(AD8,(J8)),0))</f>
        <v xml:space="preserve"> </v>
      </c>
      <c r="BE8" s="76">
        <f ca="1">Validation!H8</f>
        <v>2</v>
      </c>
      <c r="BF8" t="str">
        <f ca="1">Validation!I8</f>
        <v/>
      </c>
      <c r="BJ8" t="str">
        <f>IF(AND(ISBLANK(Members[[#This Row],[DependentSSN]]),NOT(ISBLANK(Members[[#This Row],[MedicalPolicy]]))), "CoverageLevels", "Waivers")</f>
        <v>Waivers</v>
      </c>
      <c r="BK8" t="str">
        <f>IF(AND(ISBLANK(Members[[#This Row],[DependentSSN]]),NOT(ISBLANK(Members[[#This Row],[Dental Policy]]))), "CoverageLevels", "Waivers")</f>
        <v>Waivers</v>
      </c>
      <c r="BL8" t="str">
        <f>IF(AND(ISBLANK(Members[[#This Row],[DependentSSN]]),NOT(ISBLANK(Members[[#This Row],[VisionPolicy]]))), "CoverageLevels", "Waivers")</f>
        <v>Waivers</v>
      </c>
      <c r="BM8">
        <v>0</v>
      </c>
    </row>
    <row r="9" spans="1:65" x14ac:dyDescent="0.25">
      <c r="A9" s="4"/>
      <c r="B9" s="67"/>
      <c r="C9" s="68"/>
      <c r="D9" s="68"/>
      <c r="E9" s="69"/>
      <c r="F9" s="68"/>
      <c r="G9" s="69"/>
      <c r="H9" s="68"/>
      <c r="I9" s="68"/>
      <c r="J9" s="70"/>
      <c r="K9" s="68"/>
      <c r="L9" s="68"/>
      <c r="M9" s="71"/>
      <c r="N9" s="69"/>
      <c r="O9" s="69"/>
      <c r="P9" s="69"/>
      <c r="Q9" s="69"/>
      <c r="R9" s="69"/>
      <c r="S9" s="69"/>
      <c r="T9" s="68" t="str">
        <f>IF(IFERROR(VLOOKUP(Members[[#This Row],[Subscriber SSN]],$C$7:T8,18,FALSE), "") = 0, "",IFERROR(VLOOKUP(Members[[#This Row],[Subscriber SSN]],$C$7:T8,18,FALSE), ""))</f>
        <v/>
      </c>
      <c r="U9" s="68" t="str">
        <f>IF(IFERROR(VLOOKUP(Members[[#This Row],[Subscriber SSN]],$C$7:U8,19,FALSE), "") = 0, "",IFERROR(VLOOKUP(Members[[#This Row],[Subscriber SSN]],$C$7:U8,19,FALSE), ""))</f>
        <v/>
      </c>
      <c r="V9" s="69" t="str">
        <f>IF(IFERROR(VLOOKUP(Members[[#This Row],[Subscriber SSN]],$C$7:V8,20,FALSE), "") = 0, "", IFERROR(VLOOKUP(Members[[#This Row],[Subscriber SSN]],$C$7:V8,20,FALSE), ""))</f>
        <v/>
      </c>
      <c r="W9" s="68" t="str">
        <f>IF(IFERROR(VLOOKUP(Members[[#This Row],[Subscriber SSN]],$C$7:W8,21,FALSE), "") = 0, "", IFERROR(VLOOKUP(Members[[#This Row],[Subscriber SSN]],$C$7:W8,21,FALSE), ""))</f>
        <v/>
      </c>
      <c r="X9" s="68" t="str">
        <f>IF(IFERROR(VLOOKUP(Members[[#This Row],[Subscriber SSN]],$C$7:X8,22,FALSE), "") = 0, "", IFERROR(VLOOKUP(Members[[#This Row],[Subscriber SSN]],$C$7:X8,22,FALSE), ""))</f>
        <v/>
      </c>
      <c r="Y9" s="68"/>
      <c r="Z9" s="72"/>
      <c r="AA9" s="69"/>
      <c r="AB9" s="69"/>
      <c r="AC9" s="70"/>
      <c r="AD9" s="110">
        <f t="shared" si="0"/>
        <v>45292</v>
      </c>
      <c r="AE9" s="69"/>
      <c r="AF9" s="69"/>
      <c r="AG9" s="71"/>
      <c r="AH9" s="69"/>
      <c r="AI9" s="69"/>
      <c r="AJ9" s="69"/>
      <c r="AK9" s="69"/>
      <c r="AL9" s="69"/>
      <c r="AM9" s="69"/>
      <c r="AN9" s="69"/>
      <c r="AO9" s="69"/>
      <c r="AP9" s="73"/>
      <c r="AQ9" s="73"/>
      <c r="AR9" s="73"/>
      <c r="AS9" s="73"/>
      <c r="AT9" s="73"/>
      <c r="AU9" s="73"/>
      <c r="AV9" s="73"/>
      <c r="AW9" s="73"/>
      <c r="AX9" s="73"/>
      <c r="AY9" s="73"/>
      <c r="AZ9" s="73"/>
      <c r="BA9" s="73"/>
      <c r="BB9" s="73"/>
      <c r="BC9" s="74"/>
      <c r="BD9" s="222" t="str">
        <f t="shared" si="1"/>
        <v xml:space="preserve"> </v>
      </c>
      <c r="BE9" s="76">
        <f ca="1">Validation!H9</f>
        <v>2</v>
      </c>
      <c r="BF9" t="str">
        <f ca="1">Validation!I9</f>
        <v/>
      </c>
      <c r="BJ9" t="str">
        <f>IF(AND(ISBLANK(Members[[#This Row],[DependentSSN]]),NOT(ISBLANK(Members[[#This Row],[MedicalPolicy]]))), "CoverageLevels", "Waivers")</f>
        <v>Waivers</v>
      </c>
      <c r="BK9" t="str">
        <f>IF(AND(ISBLANK(Members[[#This Row],[DependentSSN]]),NOT(ISBLANK(Members[[#This Row],[Dental Policy]]))), "CoverageLevels", "Waivers")</f>
        <v>Waivers</v>
      </c>
      <c r="BL9" t="str">
        <f>IF(AND(ISBLANK(Members[[#This Row],[DependentSSN]]),NOT(ISBLANK(Members[[#This Row],[VisionPolicy]]))), "CoverageLevels", "Waivers")</f>
        <v>Waivers</v>
      </c>
      <c r="BM9">
        <v>0</v>
      </c>
    </row>
    <row r="10" spans="1:65" x14ac:dyDescent="0.25">
      <c r="A10" s="4"/>
      <c r="B10" s="67"/>
      <c r="C10" s="68"/>
      <c r="D10" s="68"/>
      <c r="E10" s="69"/>
      <c r="F10" s="68"/>
      <c r="G10" s="69"/>
      <c r="H10" s="68"/>
      <c r="I10" s="68"/>
      <c r="J10" s="70"/>
      <c r="K10" s="68"/>
      <c r="L10" s="68"/>
      <c r="M10" s="71"/>
      <c r="N10" s="69"/>
      <c r="O10" s="69"/>
      <c r="P10" s="69"/>
      <c r="Q10" s="69"/>
      <c r="R10" s="69"/>
      <c r="S10" s="69"/>
      <c r="T10" s="68" t="str">
        <f>IF(IFERROR(VLOOKUP(Members[[#This Row],[Subscriber SSN]],$C$7:T9,18,FALSE), "") = 0, "",IFERROR(VLOOKUP(Members[[#This Row],[Subscriber SSN]],$C$7:T9,18,FALSE), ""))</f>
        <v/>
      </c>
      <c r="U10" s="68" t="str">
        <f>IF(IFERROR(VLOOKUP(Members[[#This Row],[Subscriber SSN]],$C$7:U9,19,FALSE), "") = 0, "",IFERROR(VLOOKUP(Members[[#This Row],[Subscriber SSN]],$C$7:U9,19,FALSE), ""))</f>
        <v/>
      </c>
      <c r="V10" s="69" t="str">
        <f>IF(IFERROR(VLOOKUP(Members[[#This Row],[Subscriber SSN]],$C$7:V9,20,FALSE), "") = 0, "", IFERROR(VLOOKUP(Members[[#This Row],[Subscriber SSN]],$C$7:V9,20,FALSE), ""))</f>
        <v/>
      </c>
      <c r="W10" s="68" t="str">
        <f>IF(IFERROR(VLOOKUP(Members[[#This Row],[Subscriber SSN]],$C$7:W9,21,FALSE), "") = 0, "", IFERROR(VLOOKUP(Members[[#This Row],[Subscriber SSN]],$C$7:W9,21,FALSE), ""))</f>
        <v/>
      </c>
      <c r="X10" s="68" t="str">
        <f>IF(IFERROR(VLOOKUP(Members[[#This Row],[Subscriber SSN]],$C$7:X9,22,FALSE), "") = 0, "", IFERROR(VLOOKUP(Members[[#This Row],[Subscriber SSN]],$C$7:X9,22,FALSE), ""))</f>
        <v/>
      </c>
      <c r="Y10" s="68"/>
      <c r="Z10" s="72"/>
      <c r="AA10" s="69"/>
      <c r="AB10" s="69"/>
      <c r="AC10" s="70"/>
      <c r="AD10" s="110">
        <f t="shared" si="0"/>
        <v>45292</v>
      </c>
      <c r="AE10" s="69"/>
      <c r="AF10" s="69"/>
      <c r="AG10" s="71"/>
      <c r="AH10" s="69"/>
      <c r="AI10" s="69"/>
      <c r="AJ10" s="69"/>
      <c r="AK10" s="69"/>
      <c r="AL10" s="69"/>
      <c r="AM10" s="69"/>
      <c r="AN10" s="69"/>
      <c r="AO10" s="69"/>
      <c r="AP10" s="73"/>
      <c r="AQ10" s="73"/>
      <c r="AR10" s="73"/>
      <c r="AS10" s="73"/>
      <c r="AT10" s="73"/>
      <c r="AU10" s="73"/>
      <c r="AV10" s="73"/>
      <c r="AW10" s="73"/>
      <c r="AX10" s="73"/>
      <c r="AY10" s="73"/>
      <c r="AZ10" s="73"/>
      <c r="BA10" s="73"/>
      <c r="BB10" s="73"/>
      <c r="BC10" s="74"/>
      <c r="BD10" s="222" t="str">
        <f t="shared" si="1"/>
        <v xml:space="preserve"> </v>
      </c>
      <c r="BE10" s="76">
        <f ca="1">Validation!H10</f>
        <v>2</v>
      </c>
      <c r="BF10" t="str">
        <f ca="1">Validation!I10</f>
        <v/>
      </c>
      <c r="BJ10" t="str">
        <f>IF(AND(ISBLANK(Members[[#This Row],[DependentSSN]]),NOT(ISBLANK(Members[[#This Row],[MedicalPolicy]]))), "CoverageLevels", "Waivers")</f>
        <v>Waivers</v>
      </c>
      <c r="BK10" t="str">
        <f>IF(AND(ISBLANK(Members[[#This Row],[DependentSSN]]),NOT(ISBLANK(Members[[#This Row],[Dental Policy]]))), "CoverageLevels", "Waivers")</f>
        <v>Waivers</v>
      </c>
      <c r="BL10" t="str">
        <f>IF(AND(ISBLANK(Members[[#This Row],[DependentSSN]]),NOT(ISBLANK(Members[[#This Row],[VisionPolicy]]))), "CoverageLevels", "Waivers")</f>
        <v>Waivers</v>
      </c>
      <c r="BM10">
        <v>0</v>
      </c>
    </row>
    <row r="11" spans="1:65" x14ac:dyDescent="0.25">
      <c r="A11" s="4"/>
      <c r="B11" s="67"/>
      <c r="C11" s="68"/>
      <c r="D11" s="68"/>
      <c r="E11" s="69"/>
      <c r="F11" s="68"/>
      <c r="G11" s="69"/>
      <c r="H11" s="68"/>
      <c r="I11" s="68"/>
      <c r="J11" s="70"/>
      <c r="K11" s="68"/>
      <c r="L11" s="68"/>
      <c r="M11" s="71"/>
      <c r="N11" s="69"/>
      <c r="O11" s="69"/>
      <c r="P11" s="69"/>
      <c r="Q11" s="69"/>
      <c r="R11" s="69"/>
      <c r="S11" s="69"/>
      <c r="T11" s="68" t="str">
        <f>IF(IFERROR(VLOOKUP(Members[[#This Row],[Subscriber SSN]],$C$7:T10,18,FALSE), "") = 0, "",IFERROR(VLOOKUP(Members[[#This Row],[Subscriber SSN]],$C$7:T10,18,FALSE), ""))</f>
        <v/>
      </c>
      <c r="U11" s="68" t="str">
        <f>IF(IFERROR(VLOOKUP(Members[[#This Row],[Subscriber SSN]],$C$7:U10,19,FALSE), "") = 0, "",IFERROR(VLOOKUP(Members[[#This Row],[Subscriber SSN]],$C$7:U10,19,FALSE), ""))</f>
        <v/>
      </c>
      <c r="V11" s="69" t="str">
        <f>IF(IFERROR(VLOOKUP(Members[[#This Row],[Subscriber SSN]],$C$7:V10,20,FALSE), "") = 0, "", IFERROR(VLOOKUP(Members[[#This Row],[Subscriber SSN]],$C$7:V10,20,FALSE), ""))</f>
        <v/>
      </c>
      <c r="W11" s="68" t="str">
        <f>IF(IFERROR(VLOOKUP(Members[[#This Row],[Subscriber SSN]],$C$7:W10,21,FALSE), "") = 0, "", IFERROR(VLOOKUP(Members[[#This Row],[Subscriber SSN]],$C$7:W10,21,FALSE), ""))</f>
        <v/>
      </c>
      <c r="X11" s="68" t="str">
        <f>IF(IFERROR(VLOOKUP(Members[[#This Row],[Subscriber SSN]],$C$7:X10,22,FALSE), "") = 0, "", IFERROR(VLOOKUP(Members[[#This Row],[Subscriber SSN]],$C$7:X10,22,FALSE), ""))</f>
        <v/>
      </c>
      <c r="Y11" s="68"/>
      <c r="Z11" s="72"/>
      <c r="AA11" s="69"/>
      <c r="AB11" s="69"/>
      <c r="AC11" s="70"/>
      <c r="AD11" s="110">
        <f t="shared" si="0"/>
        <v>45292</v>
      </c>
      <c r="AE11" s="69"/>
      <c r="AF11" s="69"/>
      <c r="AG11" s="71"/>
      <c r="AH11" s="69"/>
      <c r="AI11" s="69"/>
      <c r="AJ11" s="69"/>
      <c r="AK11" s="69"/>
      <c r="AL11" s="69"/>
      <c r="AM11" s="69"/>
      <c r="AN11" s="69"/>
      <c r="AO11" s="69"/>
      <c r="AP11" s="73"/>
      <c r="AQ11" s="73"/>
      <c r="AR11" s="73"/>
      <c r="AS11" s="73"/>
      <c r="AT11" s="73"/>
      <c r="AU11" s="73"/>
      <c r="AV11" s="73"/>
      <c r="AW11" s="73"/>
      <c r="AX11" s="73"/>
      <c r="AY11" s="73"/>
      <c r="AZ11" s="73"/>
      <c r="BA11" s="73"/>
      <c r="BB11" s="73"/>
      <c r="BC11" s="74"/>
      <c r="BD11" s="222" t="str">
        <f t="shared" si="1"/>
        <v xml:space="preserve"> </v>
      </c>
      <c r="BE11" s="76">
        <f ca="1">Validation!H11</f>
        <v>2</v>
      </c>
      <c r="BF11" t="str">
        <f ca="1">Validation!I11</f>
        <v/>
      </c>
      <c r="BJ11" t="str">
        <f>IF(AND(ISBLANK(Members[[#This Row],[DependentSSN]]),NOT(ISBLANK(Members[[#This Row],[MedicalPolicy]]))), "CoverageLevels", "Waivers")</f>
        <v>Waivers</v>
      </c>
      <c r="BK11" t="str">
        <f>IF(AND(ISBLANK(Members[[#This Row],[DependentSSN]]),NOT(ISBLANK(Members[[#This Row],[Dental Policy]]))), "CoverageLevels", "Waivers")</f>
        <v>Waivers</v>
      </c>
      <c r="BL11" t="str">
        <f>IF(AND(ISBLANK(Members[[#This Row],[DependentSSN]]),NOT(ISBLANK(Members[[#This Row],[VisionPolicy]]))), "CoverageLevels", "Waivers")</f>
        <v>Waivers</v>
      </c>
      <c r="BM11">
        <v>0</v>
      </c>
    </row>
    <row r="12" spans="1:65" x14ac:dyDescent="0.25">
      <c r="A12" s="4"/>
      <c r="B12" s="67"/>
      <c r="C12" s="68"/>
      <c r="D12" s="68"/>
      <c r="E12" s="69"/>
      <c r="F12" s="68"/>
      <c r="G12" s="69"/>
      <c r="H12" s="68"/>
      <c r="I12" s="68"/>
      <c r="J12" s="70"/>
      <c r="K12" s="68"/>
      <c r="L12" s="68"/>
      <c r="M12" s="71"/>
      <c r="N12" s="69"/>
      <c r="O12" s="69"/>
      <c r="P12" s="69"/>
      <c r="Q12" s="69"/>
      <c r="R12" s="69"/>
      <c r="S12" s="69"/>
      <c r="T12" s="68" t="str">
        <f>IF(IFERROR(VLOOKUP(Members[[#This Row],[Subscriber SSN]],$C$7:T11,18,FALSE), "") = 0, "",IFERROR(VLOOKUP(Members[[#This Row],[Subscriber SSN]],$C$7:T11,18,FALSE), ""))</f>
        <v/>
      </c>
      <c r="U12" s="68" t="str">
        <f>IF(IFERROR(VLOOKUP(Members[[#This Row],[Subscriber SSN]],$C$7:U11,19,FALSE), "") = 0, "",IFERROR(VLOOKUP(Members[[#This Row],[Subscriber SSN]],$C$7:U11,19,FALSE), ""))</f>
        <v/>
      </c>
      <c r="V12" s="69" t="str">
        <f>IF(IFERROR(VLOOKUP(Members[[#This Row],[Subscriber SSN]],$C$7:V11,20,FALSE), "") = 0, "", IFERROR(VLOOKUP(Members[[#This Row],[Subscriber SSN]],$C$7:V11,20,FALSE), ""))</f>
        <v/>
      </c>
      <c r="W12" s="68" t="str">
        <f>IF(IFERROR(VLOOKUP(Members[[#This Row],[Subscriber SSN]],$C$7:W11,21,FALSE), "") = 0, "", IFERROR(VLOOKUP(Members[[#This Row],[Subscriber SSN]],$C$7:W11,21,FALSE), ""))</f>
        <v/>
      </c>
      <c r="X12" s="68" t="str">
        <f>IF(IFERROR(VLOOKUP(Members[[#This Row],[Subscriber SSN]],$C$7:X11,22,FALSE), "") = 0, "", IFERROR(VLOOKUP(Members[[#This Row],[Subscriber SSN]],$C$7:X11,22,FALSE), ""))</f>
        <v/>
      </c>
      <c r="Y12" s="68"/>
      <c r="Z12" s="72"/>
      <c r="AA12" s="69"/>
      <c r="AB12" s="69"/>
      <c r="AC12" s="70"/>
      <c r="AD12" s="110">
        <f t="shared" si="0"/>
        <v>45292</v>
      </c>
      <c r="AE12" s="69"/>
      <c r="AF12" s="69"/>
      <c r="AG12" s="71"/>
      <c r="AH12" s="69"/>
      <c r="AI12" s="69"/>
      <c r="AJ12" s="69"/>
      <c r="AK12" s="69"/>
      <c r="AL12" s="69"/>
      <c r="AM12" s="69"/>
      <c r="AN12" s="69"/>
      <c r="AO12" s="69"/>
      <c r="AP12" s="73"/>
      <c r="AQ12" s="73"/>
      <c r="AR12" s="73"/>
      <c r="AS12" s="73"/>
      <c r="AT12" s="73"/>
      <c r="AU12" s="73"/>
      <c r="AV12" s="73"/>
      <c r="AW12" s="73"/>
      <c r="AX12" s="73"/>
      <c r="AY12" s="73"/>
      <c r="AZ12" s="73"/>
      <c r="BA12" s="73"/>
      <c r="BB12" s="73"/>
      <c r="BC12" s="74"/>
      <c r="BD12" s="222" t="str">
        <f t="shared" si="1"/>
        <v xml:space="preserve"> </v>
      </c>
      <c r="BE12" s="76">
        <f ca="1">Validation!H12</f>
        <v>2</v>
      </c>
      <c r="BF12" t="str">
        <f ca="1">Validation!I12</f>
        <v/>
      </c>
      <c r="BJ12" t="str">
        <f>IF(AND(ISBLANK(Members[[#This Row],[DependentSSN]]),NOT(ISBLANK(Members[[#This Row],[MedicalPolicy]]))), "CoverageLevels", "Waivers")</f>
        <v>Waivers</v>
      </c>
      <c r="BK12" t="str">
        <f>IF(AND(ISBLANK(Members[[#This Row],[DependentSSN]]),NOT(ISBLANK(Members[[#This Row],[Dental Policy]]))), "CoverageLevels", "Waivers")</f>
        <v>Waivers</v>
      </c>
      <c r="BL12" t="str">
        <f>IF(AND(ISBLANK(Members[[#This Row],[DependentSSN]]),NOT(ISBLANK(Members[[#This Row],[VisionPolicy]]))), "CoverageLevels", "Waivers")</f>
        <v>Waivers</v>
      </c>
      <c r="BM12">
        <v>0</v>
      </c>
    </row>
    <row r="13" spans="1:65" x14ac:dyDescent="0.25">
      <c r="A13" s="4"/>
      <c r="B13" s="67"/>
      <c r="C13" s="68"/>
      <c r="D13" s="68"/>
      <c r="E13" s="69"/>
      <c r="F13" s="68"/>
      <c r="G13" s="69"/>
      <c r="H13" s="68"/>
      <c r="I13" s="68"/>
      <c r="J13" s="70"/>
      <c r="K13" s="68"/>
      <c r="L13" s="68"/>
      <c r="M13" s="71"/>
      <c r="N13" s="69"/>
      <c r="O13" s="69"/>
      <c r="P13" s="69"/>
      <c r="Q13" s="69"/>
      <c r="R13" s="69"/>
      <c r="S13" s="69"/>
      <c r="T13" s="68" t="str">
        <f>IF(IFERROR(VLOOKUP(Members[[#This Row],[Subscriber SSN]],$C$7:T12,18,FALSE), "") = 0, "",IFERROR(VLOOKUP(Members[[#This Row],[Subscriber SSN]],$C$7:T12,18,FALSE), ""))</f>
        <v/>
      </c>
      <c r="U13" s="68" t="str">
        <f>IF(IFERROR(VLOOKUP(Members[[#This Row],[Subscriber SSN]],$C$7:U12,19,FALSE), "") = 0, "",IFERROR(VLOOKUP(Members[[#This Row],[Subscriber SSN]],$C$7:U12,19,FALSE), ""))</f>
        <v/>
      </c>
      <c r="V13" s="69" t="str">
        <f>IF(IFERROR(VLOOKUP(Members[[#This Row],[Subscriber SSN]],$C$7:V12,20,FALSE), "") = 0, "", IFERROR(VLOOKUP(Members[[#This Row],[Subscriber SSN]],$C$7:V12,20,FALSE), ""))</f>
        <v/>
      </c>
      <c r="W13" s="68" t="str">
        <f>IF(IFERROR(VLOOKUP(Members[[#This Row],[Subscriber SSN]],$C$7:W12,21,FALSE), "") = 0, "", IFERROR(VLOOKUP(Members[[#This Row],[Subscriber SSN]],$C$7:W12,21,FALSE), ""))</f>
        <v/>
      </c>
      <c r="X13" s="68" t="str">
        <f>IF(IFERROR(VLOOKUP(Members[[#This Row],[Subscriber SSN]],$C$7:X12,22,FALSE), "") = 0, "", IFERROR(VLOOKUP(Members[[#This Row],[Subscriber SSN]],$C$7:X12,22,FALSE), ""))</f>
        <v/>
      </c>
      <c r="Y13" s="68"/>
      <c r="Z13" s="72"/>
      <c r="AA13" s="69"/>
      <c r="AB13" s="69"/>
      <c r="AC13" s="70"/>
      <c r="AD13" s="110">
        <f t="shared" si="0"/>
        <v>45292</v>
      </c>
      <c r="AE13" s="69"/>
      <c r="AF13" s="69"/>
      <c r="AG13" s="71"/>
      <c r="AH13" s="69"/>
      <c r="AI13" s="69"/>
      <c r="AJ13" s="69"/>
      <c r="AK13" s="69"/>
      <c r="AL13" s="69"/>
      <c r="AM13" s="69"/>
      <c r="AN13" s="69"/>
      <c r="AO13" s="69"/>
      <c r="AP13" s="73"/>
      <c r="AQ13" s="73"/>
      <c r="AR13" s="73"/>
      <c r="AS13" s="73"/>
      <c r="AT13" s="73"/>
      <c r="AU13" s="73"/>
      <c r="AV13" s="73"/>
      <c r="AW13" s="73"/>
      <c r="AX13" s="73"/>
      <c r="AY13" s="73"/>
      <c r="AZ13" s="73"/>
      <c r="BA13" s="73"/>
      <c r="BB13" s="73"/>
      <c r="BC13" s="74"/>
      <c r="BD13" s="222" t="str">
        <f t="shared" si="1"/>
        <v xml:space="preserve"> </v>
      </c>
      <c r="BE13" s="76">
        <f ca="1">Validation!H13</f>
        <v>2</v>
      </c>
      <c r="BF13" t="str">
        <f ca="1">Validation!I13</f>
        <v/>
      </c>
      <c r="BJ13" t="str">
        <f>IF(AND(ISBLANK(Members[[#This Row],[DependentSSN]]),NOT(ISBLANK(Members[[#This Row],[MedicalPolicy]]))), "CoverageLevels", "Waivers")</f>
        <v>Waivers</v>
      </c>
      <c r="BK13" t="str">
        <f>IF(AND(ISBLANK(Members[[#This Row],[DependentSSN]]),NOT(ISBLANK(Members[[#This Row],[Dental Policy]]))), "CoverageLevels", "Waivers")</f>
        <v>Waivers</v>
      </c>
      <c r="BL13" t="str">
        <f>IF(AND(ISBLANK(Members[[#This Row],[DependentSSN]]),NOT(ISBLANK(Members[[#This Row],[VisionPolicy]]))), "CoverageLevels", "Waivers")</f>
        <v>Waivers</v>
      </c>
      <c r="BM13">
        <v>0</v>
      </c>
    </row>
    <row r="14" spans="1:65" x14ac:dyDescent="0.25">
      <c r="A14" s="4"/>
      <c r="B14" s="67"/>
      <c r="C14" s="68"/>
      <c r="D14" s="68"/>
      <c r="E14" s="69"/>
      <c r="F14" s="68"/>
      <c r="G14" s="69"/>
      <c r="H14" s="68"/>
      <c r="I14" s="68"/>
      <c r="J14" s="70"/>
      <c r="K14" s="68"/>
      <c r="L14" s="68"/>
      <c r="M14" s="71"/>
      <c r="N14" s="69"/>
      <c r="O14" s="69"/>
      <c r="P14" s="69"/>
      <c r="Q14" s="69"/>
      <c r="R14" s="69"/>
      <c r="S14" s="69"/>
      <c r="T14" s="68" t="str">
        <f>IF(IFERROR(VLOOKUP(Members[[#This Row],[Subscriber SSN]],$C$7:T13,18,FALSE), "") = 0, "",IFERROR(VLOOKUP(Members[[#This Row],[Subscriber SSN]],$C$7:T13,18,FALSE), ""))</f>
        <v/>
      </c>
      <c r="U14" s="68" t="str">
        <f>IF(IFERROR(VLOOKUP(Members[[#This Row],[Subscriber SSN]],$C$7:U13,19,FALSE), "") = 0, "",IFERROR(VLOOKUP(Members[[#This Row],[Subscriber SSN]],$C$7:U13,19,FALSE), ""))</f>
        <v/>
      </c>
      <c r="V14" s="69" t="str">
        <f>IF(IFERROR(VLOOKUP(Members[[#This Row],[Subscriber SSN]],$C$7:V13,20,FALSE), "") = 0, "", IFERROR(VLOOKUP(Members[[#This Row],[Subscriber SSN]],$C$7:V13,20,FALSE), ""))</f>
        <v/>
      </c>
      <c r="W14" s="68" t="str">
        <f>IF(IFERROR(VLOOKUP(Members[[#This Row],[Subscriber SSN]],$C$7:W13,21,FALSE), "") = 0, "", IFERROR(VLOOKUP(Members[[#This Row],[Subscriber SSN]],$C$7:W13,21,FALSE), ""))</f>
        <v/>
      </c>
      <c r="X14" s="68" t="str">
        <f>IF(IFERROR(VLOOKUP(Members[[#This Row],[Subscriber SSN]],$C$7:X13,22,FALSE), "") = 0, "", IFERROR(VLOOKUP(Members[[#This Row],[Subscriber SSN]],$C$7:X13,22,FALSE), ""))</f>
        <v/>
      </c>
      <c r="Y14" s="68"/>
      <c r="Z14" s="72"/>
      <c r="AA14" s="69"/>
      <c r="AB14" s="69"/>
      <c r="AC14" s="70"/>
      <c r="AD14" s="110">
        <f t="shared" si="0"/>
        <v>45292</v>
      </c>
      <c r="AE14" s="69"/>
      <c r="AF14" s="69"/>
      <c r="AG14" s="71"/>
      <c r="AH14" s="69"/>
      <c r="AI14" s="69"/>
      <c r="AJ14" s="69"/>
      <c r="AK14" s="69"/>
      <c r="AL14" s="69"/>
      <c r="AM14" s="69"/>
      <c r="AN14" s="69"/>
      <c r="AO14" s="69"/>
      <c r="AP14" s="73"/>
      <c r="AQ14" s="73"/>
      <c r="AR14" s="73"/>
      <c r="AS14" s="73"/>
      <c r="AT14" s="73"/>
      <c r="AU14" s="73"/>
      <c r="AV14" s="73"/>
      <c r="AW14" s="73"/>
      <c r="AX14" s="73"/>
      <c r="AY14" s="73"/>
      <c r="AZ14" s="73"/>
      <c r="BA14" s="73"/>
      <c r="BB14" s="73"/>
      <c r="BC14" s="74"/>
      <c r="BD14" s="222" t="str">
        <f t="shared" si="1"/>
        <v xml:space="preserve"> </v>
      </c>
      <c r="BE14" s="76">
        <f ca="1">Validation!H14</f>
        <v>2</v>
      </c>
      <c r="BF14" t="str">
        <f ca="1">Validation!I14</f>
        <v/>
      </c>
      <c r="BJ14" t="str">
        <f>IF(AND(ISBLANK(Members[[#This Row],[DependentSSN]]),NOT(ISBLANK(Members[[#This Row],[MedicalPolicy]]))), "CoverageLevels", "Waivers")</f>
        <v>Waivers</v>
      </c>
      <c r="BK14" t="str">
        <f>IF(AND(ISBLANK(Members[[#This Row],[DependentSSN]]),NOT(ISBLANK(Members[[#This Row],[Dental Policy]]))), "CoverageLevels", "Waivers")</f>
        <v>Waivers</v>
      </c>
      <c r="BL14" t="str">
        <f>IF(AND(ISBLANK(Members[[#This Row],[DependentSSN]]),NOT(ISBLANK(Members[[#This Row],[VisionPolicy]]))), "CoverageLevels", "Waivers")</f>
        <v>Waivers</v>
      </c>
      <c r="BM14">
        <v>0</v>
      </c>
    </row>
    <row r="15" spans="1:65" x14ac:dyDescent="0.25">
      <c r="A15" s="4"/>
      <c r="B15" s="67"/>
      <c r="C15" s="68"/>
      <c r="D15" s="68"/>
      <c r="E15" s="69"/>
      <c r="F15" s="68"/>
      <c r="G15" s="69"/>
      <c r="H15" s="68"/>
      <c r="I15" s="68"/>
      <c r="J15" s="70"/>
      <c r="K15" s="68"/>
      <c r="L15" s="68"/>
      <c r="M15" s="71"/>
      <c r="N15" s="69"/>
      <c r="O15" s="69"/>
      <c r="P15" s="69"/>
      <c r="Q15" s="69"/>
      <c r="R15" s="69"/>
      <c r="S15" s="69"/>
      <c r="T15" s="68" t="str">
        <f>IF(IFERROR(VLOOKUP(Members[[#This Row],[Subscriber SSN]],$C$7:T14,18,FALSE), "") = 0, "",IFERROR(VLOOKUP(Members[[#This Row],[Subscriber SSN]],$C$7:T14,18,FALSE), ""))</f>
        <v/>
      </c>
      <c r="U15" s="68" t="str">
        <f>IF(IFERROR(VLOOKUP(Members[[#This Row],[Subscriber SSN]],$C$7:U14,19,FALSE), "") = 0, "",IFERROR(VLOOKUP(Members[[#This Row],[Subscriber SSN]],$C$7:U14,19,FALSE), ""))</f>
        <v/>
      </c>
      <c r="V15" s="69" t="str">
        <f>IF(IFERROR(VLOOKUP(Members[[#This Row],[Subscriber SSN]],$C$7:V14,20,FALSE), "") = 0, "", IFERROR(VLOOKUP(Members[[#This Row],[Subscriber SSN]],$C$7:V14,20,FALSE), ""))</f>
        <v/>
      </c>
      <c r="W15" s="68" t="str">
        <f>IF(IFERROR(VLOOKUP(Members[[#This Row],[Subscriber SSN]],$C$7:W14,21,FALSE), "") = 0, "", IFERROR(VLOOKUP(Members[[#This Row],[Subscriber SSN]],$C$7:W14,21,FALSE), ""))</f>
        <v/>
      </c>
      <c r="X15" s="68" t="str">
        <f>IF(IFERROR(VLOOKUP(Members[[#This Row],[Subscriber SSN]],$C$7:X14,22,FALSE), "") = 0, "", IFERROR(VLOOKUP(Members[[#This Row],[Subscriber SSN]],$C$7:X14,22,FALSE), ""))</f>
        <v/>
      </c>
      <c r="Y15" s="68"/>
      <c r="Z15" s="72"/>
      <c r="AA15" s="69"/>
      <c r="AB15" s="69"/>
      <c r="AC15" s="70"/>
      <c r="AD15" s="110">
        <f t="shared" si="0"/>
        <v>45292</v>
      </c>
      <c r="AE15" s="69"/>
      <c r="AF15" s="69"/>
      <c r="AG15" s="71"/>
      <c r="AH15" s="69"/>
      <c r="AI15" s="69"/>
      <c r="AJ15" s="69"/>
      <c r="AK15" s="69"/>
      <c r="AL15" s="69"/>
      <c r="AM15" s="69"/>
      <c r="AN15" s="69"/>
      <c r="AO15" s="69"/>
      <c r="AP15" s="73"/>
      <c r="AQ15" s="73"/>
      <c r="AR15" s="73"/>
      <c r="AS15" s="73"/>
      <c r="AT15" s="73"/>
      <c r="AU15" s="73"/>
      <c r="AV15" s="73"/>
      <c r="AW15" s="73"/>
      <c r="AX15" s="73"/>
      <c r="AY15" s="73"/>
      <c r="AZ15" s="73"/>
      <c r="BA15" s="73"/>
      <c r="BB15" s="73"/>
      <c r="BC15" s="74"/>
      <c r="BD15" s="222" t="str">
        <f t="shared" si="1"/>
        <v xml:space="preserve"> </v>
      </c>
      <c r="BE15" s="76">
        <f ca="1">Validation!H15</f>
        <v>2</v>
      </c>
      <c r="BF15" t="str">
        <f ca="1">Validation!I15</f>
        <v/>
      </c>
      <c r="BJ15" t="str">
        <f>IF(AND(ISBLANK(Members[[#This Row],[DependentSSN]]),NOT(ISBLANK(Members[[#This Row],[MedicalPolicy]]))), "CoverageLevels", "Waivers")</f>
        <v>Waivers</v>
      </c>
      <c r="BK15" t="str">
        <f>IF(AND(ISBLANK(Members[[#This Row],[DependentSSN]]),NOT(ISBLANK(Members[[#This Row],[Dental Policy]]))), "CoverageLevels", "Waivers")</f>
        <v>Waivers</v>
      </c>
      <c r="BL15" t="str">
        <f>IF(AND(ISBLANK(Members[[#This Row],[DependentSSN]]),NOT(ISBLANK(Members[[#This Row],[VisionPolicy]]))), "CoverageLevels", "Waivers")</f>
        <v>Waivers</v>
      </c>
      <c r="BM15">
        <v>0</v>
      </c>
    </row>
    <row r="16" spans="1:65" x14ac:dyDescent="0.25">
      <c r="A16" s="4"/>
      <c r="B16" s="67"/>
      <c r="C16" s="68"/>
      <c r="D16" s="68"/>
      <c r="E16" s="69"/>
      <c r="F16" s="68"/>
      <c r="G16" s="69"/>
      <c r="H16" s="68"/>
      <c r="I16" s="68"/>
      <c r="J16" s="70"/>
      <c r="K16" s="68"/>
      <c r="L16" s="68"/>
      <c r="M16" s="71"/>
      <c r="N16" s="69"/>
      <c r="O16" s="69"/>
      <c r="P16" s="69"/>
      <c r="Q16" s="69"/>
      <c r="R16" s="69"/>
      <c r="S16" s="69"/>
      <c r="T16" s="68" t="str">
        <f>IF(IFERROR(VLOOKUP(Members[[#This Row],[Subscriber SSN]],$C$7:T15,18,FALSE), "") = 0, "",IFERROR(VLOOKUP(Members[[#This Row],[Subscriber SSN]],$C$7:T15,18,FALSE), ""))</f>
        <v/>
      </c>
      <c r="U16" s="68" t="str">
        <f>IF(IFERROR(VLOOKUP(Members[[#This Row],[Subscriber SSN]],$C$7:U15,19,FALSE), "") = 0, "",IFERROR(VLOOKUP(Members[[#This Row],[Subscriber SSN]],$C$7:U15,19,FALSE), ""))</f>
        <v/>
      </c>
      <c r="V16" s="69" t="str">
        <f>IF(IFERROR(VLOOKUP(Members[[#This Row],[Subscriber SSN]],$C$7:V15,20,FALSE), "") = 0, "", IFERROR(VLOOKUP(Members[[#This Row],[Subscriber SSN]],$C$7:V15,20,FALSE), ""))</f>
        <v/>
      </c>
      <c r="W16" s="68" t="str">
        <f>IF(IFERROR(VLOOKUP(Members[[#This Row],[Subscriber SSN]],$C$7:W15,21,FALSE), "") = 0, "", IFERROR(VLOOKUP(Members[[#This Row],[Subscriber SSN]],$C$7:W15,21,FALSE), ""))</f>
        <v/>
      </c>
      <c r="X16" s="68" t="str">
        <f>IF(IFERROR(VLOOKUP(Members[[#This Row],[Subscriber SSN]],$C$7:X15,22,FALSE), "") = 0, "", IFERROR(VLOOKUP(Members[[#This Row],[Subscriber SSN]],$C$7:X15,22,FALSE), ""))</f>
        <v/>
      </c>
      <c r="Y16" s="68"/>
      <c r="Z16" s="72"/>
      <c r="AA16" s="69"/>
      <c r="AB16" s="69"/>
      <c r="AC16" s="70"/>
      <c r="AD16" s="110">
        <f t="shared" si="0"/>
        <v>45292</v>
      </c>
      <c r="AE16" s="69"/>
      <c r="AF16" s="69"/>
      <c r="AG16" s="71"/>
      <c r="AH16" s="69"/>
      <c r="AI16" s="69"/>
      <c r="AJ16" s="69"/>
      <c r="AK16" s="69"/>
      <c r="AL16" s="69"/>
      <c r="AM16" s="69"/>
      <c r="AN16" s="69"/>
      <c r="AO16" s="69"/>
      <c r="AP16" s="73"/>
      <c r="AQ16" s="73"/>
      <c r="AR16" s="73"/>
      <c r="AS16" s="73"/>
      <c r="AT16" s="73"/>
      <c r="AU16" s="73"/>
      <c r="AV16" s="73"/>
      <c r="AW16" s="73"/>
      <c r="AX16" s="73"/>
      <c r="AY16" s="73"/>
      <c r="AZ16" s="73"/>
      <c r="BA16" s="73"/>
      <c r="BB16" s="73"/>
      <c r="BC16" s="74"/>
      <c r="BD16" s="222" t="str">
        <f t="shared" si="1"/>
        <v xml:space="preserve"> </v>
      </c>
      <c r="BE16" s="76">
        <f ca="1">Validation!H16</f>
        <v>2</v>
      </c>
      <c r="BF16" t="str">
        <f ca="1">Validation!I16</f>
        <v/>
      </c>
      <c r="BJ16" t="str">
        <f>IF(AND(ISBLANK(Members[[#This Row],[DependentSSN]]),NOT(ISBLANK(Members[[#This Row],[MedicalPolicy]]))), "CoverageLevels", "Waivers")</f>
        <v>Waivers</v>
      </c>
      <c r="BK16" t="str">
        <f>IF(AND(ISBLANK(Members[[#This Row],[DependentSSN]]),NOT(ISBLANK(Members[[#This Row],[Dental Policy]]))), "CoverageLevels", "Waivers")</f>
        <v>Waivers</v>
      </c>
      <c r="BL16" t="str">
        <f>IF(AND(ISBLANK(Members[[#This Row],[DependentSSN]]),NOT(ISBLANK(Members[[#This Row],[VisionPolicy]]))), "CoverageLevels", "Waivers")</f>
        <v>Waivers</v>
      </c>
      <c r="BM16">
        <v>0</v>
      </c>
    </row>
    <row r="17" spans="1:65" x14ac:dyDescent="0.25">
      <c r="A17" s="4"/>
      <c r="B17" s="67"/>
      <c r="C17" s="68"/>
      <c r="D17" s="68"/>
      <c r="E17" s="69"/>
      <c r="F17" s="68"/>
      <c r="G17" s="69"/>
      <c r="H17" s="68"/>
      <c r="I17" s="68"/>
      <c r="J17" s="70"/>
      <c r="K17" s="68"/>
      <c r="L17" s="68"/>
      <c r="M17" s="71"/>
      <c r="N17" s="69"/>
      <c r="O17" s="69"/>
      <c r="P17" s="69"/>
      <c r="Q17" s="69"/>
      <c r="R17" s="69"/>
      <c r="S17" s="69"/>
      <c r="T17" s="68" t="str">
        <f>IF(IFERROR(VLOOKUP(Members[[#This Row],[Subscriber SSN]],$C$7:T16,18,FALSE), "") = 0, "",IFERROR(VLOOKUP(Members[[#This Row],[Subscriber SSN]],$C$7:T16,18,FALSE), ""))</f>
        <v/>
      </c>
      <c r="U17" s="68" t="str">
        <f>IF(IFERROR(VLOOKUP(Members[[#This Row],[Subscriber SSN]],$C$7:U16,19,FALSE), "") = 0, "",IFERROR(VLOOKUP(Members[[#This Row],[Subscriber SSN]],$C$7:U16,19,FALSE), ""))</f>
        <v/>
      </c>
      <c r="V17" s="69" t="str">
        <f>IF(IFERROR(VLOOKUP(Members[[#This Row],[Subscriber SSN]],$C$7:V16,20,FALSE), "") = 0, "", IFERROR(VLOOKUP(Members[[#This Row],[Subscriber SSN]],$C$7:V16,20,FALSE), ""))</f>
        <v/>
      </c>
      <c r="W17" s="68" t="str">
        <f>IF(IFERROR(VLOOKUP(Members[[#This Row],[Subscriber SSN]],$C$7:W16,21,FALSE), "") = 0, "", IFERROR(VLOOKUP(Members[[#This Row],[Subscriber SSN]],$C$7:W16,21,FALSE), ""))</f>
        <v/>
      </c>
      <c r="X17" s="68" t="str">
        <f>IF(IFERROR(VLOOKUP(Members[[#This Row],[Subscriber SSN]],$C$7:X16,22,FALSE), "") = 0, "", IFERROR(VLOOKUP(Members[[#This Row],[Subscriber SSN]],$C$7:X16,22,FALSE), ""))</f>
        <v/>
      </c>
      <c r="Y17" s="68"/>
      <c r="Z17" s="72"/>
      <c r="AA17" s="69"/>
      <c r="AB17" s="69"/>
      <c r="AC17" s="70"/>
      <c r="AD17" s="110">
        <f t="shared" si="0"/>
        <v>45292</v>
      </c>
      <c r="AE17" s="69"/>
      <c r="AF17" s="69"/>
      <c r="AG17" s="71"/>
      <c r="AH17" s="69"/>
      <c r="AI17" s="69"/>
      <c r="AJ17" s="69"/>
      <c r="AK17" s="69"/>
      <c r="AL17" s="69"/>
      <c r="AM17" s="69"/>
      <c r="AN17" s="69"/>
      <c r="AO17" s="69"/>
      <c r="AP17" s="73"/>
      <c r="AQ17" s="73"/>
      <c r="AR17" s="73"/>
      <c r="AS17" s="73"/>
      <c r="AT17" s="73"/>
      <c r="AU17" s="73"/>
      <c r="AV17" s="73"/>
      <c r="AW17" s="73"/>
      <c r="AX17" s="73"/>
      <c r="AY17" s="73"/>
      <c r="AZ17" s="73"/>
      <c r="BA17" s="73"/>
      <c r="BB17" s="73"/>
      <c r="BC17" s="74"/>
      <c r="BD17" s="222" t="str">
        <f t="shared" si="1"/>
        <v xml:space="preserve"> </v>
      </c>
      <c r="BE17" s="76">
        <f ca="1">Validation!H17</f>
        <v>2</v>
      </c>
      <c r="BF17" t="str">
        <f ca="1">Validation!I17</f>
        <v/>
      </c>
      <c r="BJ17" t="str">
        <f>IF(AND(ISBLANK(Members[[#This Row],[DependentSSN]]),NOT(ISBLANK(Members[[#This Row],[MedicalPolicy]]))), "CoverageLevels", "Waivers")</f>
        <v>Waivers</v>
      </c>
      <c r="BK17" t="str">
        <f>IF(AND(ISBLANK(Members[[#This Row],[DependentSSN]]),NOT(ISBLANK(Members[[#This Row],[Dental Policy]]))), "CoverageLevels", "Waivers")</f>
        <v>Waivers</v>
      </c>
      <c r="BL17" t="str">
        <f>IF(AND(ISBLANK(Members[[#This Row],[DependentSSN]]),NOT(ISBLANK(Members[[#This Row],[VisionPolicy]]))), "CoverageLevels", "Waivers")</f>
        <v>Waivers</v>
      </c>
      <c r="BM17">
        <v>0</v>
      </c>
    </row>
    <row r="18" spans="1:65" x14ac:dyDescent="0.25">
      <c r="A18" s="4"/>
      <c r="B18" s="67"/>
      <c r="C18" s="68"/>
      <c r="D18" s="68"/>
      <c r="E18" s="69"/>
      <c r="F18" s="68"/>
      <c r="G18" s="69"/>
      <c r="H18" s="68"/>
      <c r="I18" s="68"/>
      <c r="J18" s="70"/>
      <c r="K18" s="68"/>
      <c r="L18" s="68"/>
      <c r="M18" s="71"/>
      <c r="N18" s="69"/>
      <c r="O18" s="69"/>
      <c r="P18" s="69"/>
      <c r="Q18" s="69"/>
      <c r="R18" s="69"/>
      <c r="S18" s="69"/>
      <c r="T18" s="68" t="str">
        <f>IF(IFERROR(VLOOKUP(Members[[#This Row],[Subscriber SSN]],$C$7:T17,18,FALSE), "") = 0, "",IFERROR(VLOOKUP(Members[[#This Row],[Subscriber SSN]],$C$7:T17,18,FALSE), ""))</f>
        <v/>
      </c>
      <c r="U18" s="68" t="str">
        <f>IF(IFERROR(VLOOKUP(Members[[#This Row],[Subscriber SSN]],$C$7:U17,19,FALSE), "") = 0, "",IFERROR(VLOOKUP(Members[[#This Row],[Subscriber SSN]],$C$7:U17,19,FALSE), ""))</f>
        <v/>
      </c>
      <c r="V18" s="69" t="str">
        <f>IF(IFERROR(VLOOKUP(Members[[#This Row],[Subscriber SSN]],$C$7:V17,20,FALSE), "") = 0, "", IFERROR(VLOOKUP(Members[[#This Row],[Subscriber SSN]],$C$7:V17,20,FALSE), ""))</f>
        <v/>
      </c>
      <c r="W18" s="68" t="str">
        <f>IF(IFERROR(VLOOKUP(Members[[#This Row],[Subscriber SSN]],$C$7:W17,21,FALSE), "") = 0, "", IFERROR(VLOOKUP(Members[[#This Row],[Subscriber SSN]],$C$7:W17,21,FALSE), ""))</f>
        <v/>
      </c>
      <c r="X18" s="68" t="str">
        <f>IF(IFERROR(VLOOKUP(Members[[#This Row],[Subscriber SSN]],$C$7:X17,22,FALSE), "") = 0, "", IFERROR(VLOOKUP(Members[[#This Row],[Subscriber SSN]],$C$7:X17,22,FALSE), ""))</f>
        <v/>
      </c>
      <c r="Y18" s="68"/>
      <c r="Z18" s="72"/>
      <c r="AA18" s="69"/>
      <c r="AB18" s="69"/>
      <c r="AC18" s="70"/>
      <c r="AD18" s="110">
        <f t="shared" si="0"/>
        <v>45292</v>
      </c>
      <c r="AE18" s="69"/>
      <c r="AF18" s="69"/>
      <c r="AG18" s="71"/>
      <c r="AH18" s="69"/>
      <c r="AI18" s="69"/>
      <c r="AJ18" s="69"/>
      <c r="AK18" s="69"/>
      <c r="AL18" s="69"/>
      <c r="AM18" s="69"/>
      <c r="AN18" s="69"/>
      <c r="AO18" s="69"/>
      <c r="AP18" s="73"/>
      <c r="AQ18" s="73"/>
      <c r="AR18" s="73"/>
      <c r="AS18" s="73"/>
      <c r="AT18" s="73"/>
      <c r="AU18" s="73"/>
      <c r="AV18" s="73"/>
      <c r="AW18" s="73"/>
      <c r="AX18" s="73"/>
      <c r="AY18" s="73"/>
      <c r="AZ18" s="73"/>
      <c r="BA18" s="73"/>
      <c r="BB18" s="73"/>
      <c r="BC18" s="74"/>
      <c r="BD18" s="222" t="str">
        <f t="shared" si="1"/>
        <v xml:space="preserve"> </v>
      </c>
      <c r="BE18" s="76">
        <f ca="1">Validation!H18</f>
        <v>2</v>
      </c>
      <c r="BF18" t="str">
        <f ca="1">Validation!I18</f>
        <v/>
      </c>
      <c r="BJ18" t="str">
        <f>IF(AND(ISBLANK(Members[[#This Row],[DependentSSN]]),NOT(ISBLANK(Members[[#This Row],[MedicalPolicy]]))), "CoverageLevels", "Waivers")</f>
        <v>Waivers</v>
      </c>
      <c r="BK18" t="str">
        <f>IF(AND(ISBLANK(Members[[#This Row],[DependentSSN]]),NOT(ISBLANK(Members[[#This Row],[Dental Policy]]))), "CoverageLevels", "Waivers")</f>
        <v>Waivers</v>
      </c>
      <c r="BL18" t="str">
        <f>IF(AND(ISBLANK(Members[[#This Row],[DependentSSN]]),NOT(ISBLANK(Members[[#This Row],[VisionPolicy]]))), "CoverageLevels", "Waivers")</f>
        <v>Waivers</v>
      </c>
      <c r="BM18">
        <v>0</v>
      </c>
    </row>
    <row r="19" spans="1:65" x14ac:dyDescent="0.25">
      <c r="A19" s="4"/>
      <c r="B19" s="67"/>
      <c r="C19" s="68"/>
      <c r="D19" s="68"/>
      <c r="E19" s="69"/>
      <c r="F19" s="68"/>
      <c r="G19" s="69"/>
      <c r="H19" s="68"/>
      <c r="I19" s="68"/>
      <c r="J19" s="70"/>
      <c r="K19" s="68"/>
      <c r="L19" s="68"/>
      <c r="M19" s="71"/>
      <c r="N19" s="69"/>
      <c r="O19" s="69"/>
      <c r="P19" s="69"/>
      <c r="Q19" s="69"/>
      <c r="R19" s="69"/>
      <c r="S19" s="69"/>
      <c r="T19" s="68" t="str">
        <f>IF(IFERROR(VLOOKUP(Members[[#This Row],[Subscriber SSN]],$C$7:T18,18,FALSE), "") = 0, "",IFERROR(VLOOKUP(Members[[#This Row],[Subscriber SSN]],$C$7:T18,18,FALSE), ""))</f>
        <v/>
      </c>
      <c r="U19" s="68" t="str">
        <f>IF(IFERROR(VLOOKUP(Members[[#This Row],[Subscriber SSN]],$C$7:U18,19,FALSE), "") = 0, "",IFERROR(VLOOKUP(Members[[#This Row],[Subscriber SSN]],$C$7:U18,19,FALSE), ""))</f>
        <v/>
      </c>
      <c r="V19" s="69" t="str">
        <f>IF(IFERROR(VLOOKUP(Members[[#This Row],[Subscriber SSN]],$C$7:V18,20,FALSE), "") = 0, "", IFERROR(VLOOKUP(Members[[#This Row],[Subscriber SSN]],$C$7:V18,20,FALSE), ""))</f>
        <v/>
      </c>
      <c r="W19" s="68" t="str">
        <f>IF(IFERROR(VLOOKUP(Members[[#This Row],[Subscriber SSN]],$C$7:W18,21,FALSE), "") = 0, "", IFERROR(VLOOKUP(Members[[#This Row],[Subscriber SSN]],$C$7:W18,21,FALSE), ""))</f>
        <v/>
      </c>
      <c r="X19" s="68" t="str">
        <f>IF(IFERROR(VLOOKUP(Members[[#This Row],[Subscriber SSN]],$C$7:X18,22,FALSE), "") = 0, "", IFERROR(VLOOKUP(Members[[#This Row],[Subscriber SSN]],$C$7:X18,22,FALSE), ""))</f>
        <v/>
      </c>
      <c r="Y19" s="68"/>
      <c r="Z19" s="72"/>
      <c r="AA19" s="69"/>
      <c r="AB19" s="69"/>
      <c r="AC19" s="70"/>
      <c r="AD19" s="110">
        <f t="shared" si="0"/>
        <v>45292</v>
      </c>
      <c r="AE19" s="69"/>
      <c r="AF19" s="69"/>
      <c r="AG19" s="71"/>
      <c r="AH19" s="69"/>
      <c r="AI19" s="69"/>
      <c r="AJ19" s="69"/>
      <c r="AK19" s="69"/>
      <c r="AL19" s="69"/>
      <c r="AM19" s="69"/>
      <c r="AN19" s="69"/>
      <c r="AO19" s="69"/>
      <c r="AP19" s="73"/>
      <c r="AQ19" s="73"/>
      <c r="AR19" s="73"/>
      <c r="AS19" s="73"/>
      <c r="AT19" s="73"/>
      <c r="AU19" s="73"/>
      <c r="AV19" s="73"/>
      <c r="AW19" s="73"/>
      <c r="AX19" s="73"/>
      <c r="AY19" s="73"/>
      <c r="AZ19" s="73"/>
      <c r="BA19" s="73"/>
      <c r="BB19" s="73"/>
      <c r="BC19" s="74"/>
      <c r="BD19" s="222" t="str">
        <f t="shared" si="1"/>
        <v xml:space="preserve"> </v>
      </c>
      <c r="BE19" s="76">
        <f ca="1">Validation!H19</f>
        <v>2</v>
      </c>
      <c r="BF19" t="str">
        <f ca="1">Validation!I19</f>
        <v/>
      </c>
      <c r="BJ19" t="str">
        <f>IF(AND(ISBLANK(Members[[#This Row],[DependentSSN]]),NOT(ISBLANK(Members[[#This Row],[MedicalPolicy]]))), "CoverageLevels", "Waivers")</f>
        <v>Waivers</v>
      </c>
      <c r="BK19" t="str">
        <f>IF(AND(ISBLANK(Members[[#This Row],[DependentSSN]]),NOT(ISBLANK(Members[[#This Row],[Dental Policy]]))), "CoverageLevels", "Waivers")</f>
        <v>Waivers</v>
      </c>
      <c r="BL19" t="str">
        <f>IF(AND(ISBLANK(Members[[#This Row],[DependentSSN]]),NOT(ISBLANK(Members[[#This Row],[VisionPolicy]]))), "CoverageLevels", "Waivers")</f>
        <v>Waivers</v>
      </c>
      <c r="BM19">
        <v>0</v>
      </c>
    </row>
    <row r="20" spans="1:65" x14ac:dyDescent="0.25">
      <c r="A20" s="4"/>
      <c r="B20" s="67"/>
      <c r="C20" s="68"/>
      <c r="D20" s="68"/>
      <c r="E20" s="69"/>
      <c r="F20" s="68"/>
      <c r="G20" s="69"/>
      <c r="H20" s="68"/>
      <c r="I20" s="68"/>
      <c r="J20" s="70"/>
      <c r="K20" s="68"/>
      <c r="L20" s="68"/>
      <c r="M20" s="71"/>
      <c r="N20" s="69"/>
      <c r="O20" s="69"/>
      <c r="P20" s="69"/>
      <c r="Q20" s="69"/>
      <c r="R20" s="69"/>
      <c r="S20" s="69"/>
      <c r="T20" s="68" t="str">
        <f>IF(IFERROR(VLOOKUP(Members[[#This Row],[Subscriber SSN]],$C$7:T19,18,FALSE), "") = 0, "",IFERROR(VLOOKUP(Members[[#This Row],[Subscriber SSN]],$C$7:T19,18,FALSE), ""))</f>
        <v/>
      </c>
      <c r="U20" s="68" t="str">
        <f>IF(IFERROR(VLOOKUP(Members[[#This Row],[Subscriber SSN]],$C$7:U19,19,FALSE), "") = 0, "",IFERROR(VLOOKUP(Members[[#This Row],[Subscriber SSN]],$C$7:U19,19,FALSE), ""))</f>
        <v/>
      </c>
      <c r="V20" s="69" t="str">
        <f>IF(IFERROR(VLOOKUP(Members[[#This Row],[Subscriber SSN]],$C$7:V19,20,FALSE), "") = 0, "", IFERROR(VLOOKUP(Members[[#This Row],[Subscriber SSN]],$C$7:V19,20,FALSE), ""))</f>
        <v/>
      </c>
      <c r="W20" s="68" t="str">
        <f>IF(IFERROR(VLOOKUP(Members[[#This Row],[Subscriber SSN]],$C$7:W19,21,FALSE), "") = 0, "", IFERROR(VLOOKUP(Members[[#This Row],[Subscriber SSN]],$C$7:W19,21,FALSE), ""))</f>
        <v/>
      </c>
      <c r="X20" s="68" t="str">
        <f>IF(IFERROR(VLOOKUP(Members[[#This Row],[Subscriber SSN]],$C$7:X19,22,FALSE), "") = 0, "", IFERROR(VLOOKUP(Members[[#This Row],[Subscriber SSN]],$C$7:X19,22,FALSE), ""))</f>
        <v/>
      </c>
      <c r="Y20" s="68"/>
      <c r="Z20" s="72"/>
      <c r="AA20" s="69"/>
      <c r="AB20" s="69"/>
      <c r="AC20" s="70"/>
      <c r="AD20" s="110">
        <f t="shared" si="0"/>
        <v>45292</v>
      </c>
      <c r="AE20" s="69"/>
      <c r="AF20" s="69"/>
      <c r="AG20" s="71"/>
      <c r="AH20" s="69"/>
      <c r="AI20" s="69"/>
      <c r="AJ20" s="69"/>
      <c r="AK20" s="69"/>
      <c r="AL20" s="69"/>
      <c r="AM20" s="69"/>
      <c r="AN20" s="69"/>
      <c r="AO20" s="69"/>
      <c r="AP20" s="73"/>
      <c r="AQ20" s="73"/>
      <c r="AR20" s="73"/>
      <c r="AS20" s="73"/>
      <c r="AT20" s="73"/>
      <c r="AU20" s="73"/>
      <c r="AV20" s="73"/>
      <c r="AW20" s="73"/>
      <c r="AX20" s="73"/>
      <c r="AY20" s="73"/>
      <c r="AZ20" s="73"/>
      <c r="BA20" s="73"/>
      <c r="BB20" s="73"/>
      <c r="BC20" s="74"/>
      <c r="BD20" s="222" t="str">
        <f t="shared" si="1"/>
        <v xml:space="preserve"> </v>
      </c>
      <c r="BE20" s="76">
        <f ca="1">Validation!H20</f>
        <v>2</v>
      </c>
      <c r="BF20" t="str">
        <f ca="1">Validation!I20</f>
        <v/>
      </c>
      <c r="BJ20" t="str">
        <f>IF(AND(ISBLANK(Members[[#This Row],[DependentSSN]]),NOT(ISBLANK(Members[[#This Row],[MedicalPolicy]]))), "CoverageLevels", "Waivers")</f>
        <v>Waivers</v>
      </c>
      <c r="BK20" t="str">
        <f>IF(AND(ISBLANK(Members[[#This Row],[DependentSSN]]),NOT(ISBLANK(Members[[#This Row],[Dental Policy]]))), "CoverageLevels", "Waivers")</f>
        <v>Waivers</v>
      </c>
      <c r="BL20" t="str">
        <f>IF(AND(ISBLANK(Members[[#This Row],[DependentSSN]]),NOT(ISBLANK(Members[[#This Row],[VisionPolicy]]))), "CoverageLevels", "Waivers")</f>
        <v>Waivers</v>
      </c>
      <c r="BM20">
        <v>0</v>
      </c>
    </row>
    <row r="21" spans="1:65" x14ac:dyDescent="0.25">
      <c r="A21" s="4"/>
      <c r="B21" s="67"/>
      <c r="C21" s="68"/>
      <c r="D21" s="68"/>
      <c r="E21" s="69"/>
      <c r="F21" s="68"/>
      <c r="G21" s="69"/>
      <c r="H21" s="68"/>
      <c r="I21" s="68"/>
      <c r="J21" s="70"/>
      <c r="K21" s="68"/>
      <c r="L21" s="68"/>
      <c r="M21" s="71"/>
      <c r="N21" s="69"/>
      <c r="O21" s="69"/>
      <c r="P21" s="69"/>
      <c r="Q21" s="69"/>
      <c r="R21" s="69"/>
      <c r="S21" s="69"/>
      <c r="T21" s="68" t="str">
        <f>IF(IFERROR(VLOOKUP(Members[[#This Row],[Subscriber SSN]],$C$7:T20,18,FALSE), "") = 0, "",IFERROR(VLOOKUP(Members[[#This Row],[Subscriber SSN]],$C$7:T20,18,FALSE), ""))</f>
        <v/>
      </c>
      <c r="U21" s="68" t="str">
        <f>IF(IFERROR(VLOOKUP(Members[[#This Row],[Subscriber SSN]],$C$7:U20,19,FALSE), "") = 0, "",IFERROR(VLOOKUP(Members[[#This Row],[Subscriber SSN]],$C$7:U20,19,FALSE), ""))</f>
        <v/>
      </c>
      <c r="V21" s="69" t="str">
        <f>IF(IFERROR(VLOOKUP(Members[[#This Row],[Subscriber SSN]],$C$7:V20,20,FALSE), "") = 0, "", IFERROR(VLOOKUP(Members[[#This Row],[Subscriber SSN]],$C$7:V20,20,FALSE), ""))</f>
        <v/>
      </c>
      <c r="W21" s="68" t="str">
        <f>IF(IFERROR(VLOOKUP(Members[[#This Row],[Subscriber SSN]],$C$7:W20,21,FALSE), "") = 0, "", IFERROR(VLOOKUP(Members[[#This Row],[Subscriber SSN]],$C$7:W20,21,FALSE), ""))</f>
        <v/>
      </c>
      <c r="X21" s="68" t="str">
        <f>IF(IFERROR(VLOOKUP(Members[[#This Row],[Subscriber SSN]],$C$7:X20,22,FALSE), "") = 0, "", IFERROR(VLOOKUP(Members[[#This Row],[Subscriber SSN]],$C$7:X20,22,FALSE), ""))</f>
        <v/>
      </c>
      <c r="Y21" s="68"/>
      <c r="Z21" s="72"/>
      <c r="AA21" s="69"/>
      <c r="AB21" s="69"/>
      <c r="AC21" s="70"/>
      <c r="AD21" s="110">
        <f t="shared" si="0"/>
        <v>45292</v>
      </c>
      <c r="AE21" s="69"/>
      <c r="AF21" s="69"/>
      <c r="AG21" s="71"/>
      <c r="AH21" s="69"/>
      <c r="AI21" s="69"/>
      <c r="AJ21" s="69"/>
      <c r="AK21" s="69"/>
      <c r="AL21" s="69"/>
      <c r="AM21" s="69"/>
      <c r="AN21" s="69"/>
      <c r="AO21" s="69"/>
      <c r="AP21" s="73"/>
      <c r="AQ21" s="73"/>
      <c r="AR21" s="73"/>
      <c r="AS21" s="73"/>
      <c r="AT21" s="73"/>
      <c r="AU21" s="73"/>
      <c r="AV21" s="73"/>
      <c r="AW21" s="73"/>
      <c r="AX21" s="73"/>
      <c r="AY21" s="73"/>
      <c r="AZ21" s="73"/>
      <c r="BA21" s="73"/>
      <c r="BB21" s="73"/>
      <c r="BC21" s="74"/>
      <c r="BD21" s="222" t="str">
        <f t="shared" si="1"/>
        <v xml:space="preserve"> </v>
      </c>
      <c r="BE21" s="76">
        <f ca="1">Validation!H21</f>
        <v>2</v>
      </c>
      <c r="BF21" t="str">
        <f ca="1">Validation!I21</f>
        <v/>
      </c>
      <c r="BJ21" t="str">
        <f>IF(AND(ISBLANK(Members[[#This Row],[DependentSSN]]),NOT(ISBLANK(Members[[#This Row],[MedicalPolicy]]))), "CoverageLevels", "Waivers")</f>
        <v>Waivers</v>
      </c>
      <c r="BK21" t="str">
        <f>IF(AND(ISBLANK(Members[[#This Row],[DependentSSN]]),NOT(ISBLANK(Members[[#This Row],[Dental Policy]]))), "CoverageLevels", "Waivers")</f>
        <v>Waivers</v>
      </c>
      <c r="BL21" t="str">
        <f>IF(AND(ISBLANK(Members[[#This Row],[DependentSSN]]),NOT(ISBLANK(Members[[#This Row],[VisionPolicy]]))), "CoverageLevels", "Waivers")</f>
        <v>Waivers</v>
      </c>
      <c r="BM21">
        <v>0</v>
      </c>
    </row>
    <row r="22" spans="1:65" x14ac:dyDescent="0.25">
      <c r="A22" s="4"/>
      <c r="B22" s="67"/>
      <c r="C22" s="68"/>
      <c r="D22" s="68"/>
      <c r="E22" s="69"/>
      <c r="F22" s="68"/>
      <c r="G22" s="69"/>
      <c r="H22" s="68"/>
      <c r="I22" s="68"/>
      <c r="J22" s="70"/>
      <c r="K22" s="68"/>
      <c r="L22" s="68"/>
      <c r="M22" s="71"/>
      <c r="N22" s="69"/>
      <c r="O22" s="69"/>
      <c r="P22" s="69"/>
      <c r="Q22" s="69"/>
      <c r="R22" s="69"/>
      <c r="S22" s="69"/>
      <c r="T22" s="68" t="str">
        <f>IF(IFERROR(VLOOKUP(Members[[#This Row],[Subscriber SSN]],$C$7:T21,18,FALSE), "") = 0, "",IFERROR(VLOOKUP(Members[[#This Row],[Subscriber SSN]],$C$7:T21,18,FALSE), ""))</f>
        <v/>
      </c>
      <c r="U22" s="68" t="str">
        <f>IF(IFERROR(VLOOKUP(Members[[#This Row],[Subscriber SSN]],$C$7:U21,19,FALSE), "") = 0, "",IFERROR(VLOOKUP(Members[[#This Row],[Subscriber SSN]],$C$7:U21,19,FALSE), ""))</f>
        <v/>
      </c>
      <c r="V22" s="69" t="str">
        <f>IF(IFERROR(VLOOKUP(Members[[#This Row],[Subscriber SSN]],$C$7:V21,20,FALSE), "") = 0, "", IFERROR(VLOOKUP(Members[[#This Row],[Subscriber SSN]],$C$7:V21,20,FALSE), ""))</f>
        <v/>
      </c>
      <c r="W22" s="68" t="str">
        <f>IF(IFERROR(VLOOKUP(Members[[#This Row],[Subscriber SSN]],$C$7:W21,21,FALSE), "") = 0, "", IFERROR(VLOOKUP(Members[[#This Row],[Subscriber SSN]],$C$7:W21,21,FALSE), ""))</f>
        <v/>
      </c>
      <c r="X22" s="68" t="str">
        <f>IF(IFERROR(VLOOKUP(Members[[#This Row],[Subscriber SSN]],$C$7:X21,22,FALSE), "") = 0, "", IFERROR(VLOOKUP(Members[[#This Row],[Subscriber SSN]],$C$7:X21,22,FALSE), ""))</f>
        <v/>
      </c>
      <c r="Y22" s="68"/>
      <c r="Z22" s="72"/>
      <c r="AA22" s="69"/>
      <c r="AB22" s="69"/>
      <c r="AC22" s="70"/>
      <c r="AD22" s="110">
        <f t="shared" si="0"/>
        <v>45292</v>
      </c>
      <c r="AE22" s="69"/>
      <c r="AF22" s="69"/>
      <c r="AG22" s="71"/>
      <c r="AH22" s="69"/>
      <c r="AI22" s="69"/>
      <c r="AJ22" s="69"/>
      <c r="AK22" s="69"/>
      <c r="AL22" s="69"/>
      <c r="AM22" s="69"/>
      <c r="AN22" s="69"/>
      <c r="AO22" s="69"/>
      <c r="AP22" s="73"/>
      <c r="AQ22" s="73"/>
      <c r="AR22" s="73"/>
      <c r="AS22" s="73"/>
      <c r="AT22" s="73"/>
      <c r="AU22" s="73"/>
      <c r="AV22" s="73"/>
      <c r="AW22" s="73"/>
      <c r="AX22" s="73"/>
      <c r="AY22" s="73"/>
      <c r="AZ22" s="73"/>
      <c r="BA22" s="73"/>
      <c r="BB22" s="73"/>
      <c r="BC22" s="74"/>
      <c r="BD22" s="222" t="str">
        <f t="shared" si="1"/>
        <v xml:space="preserve"> </v>
      </c>
      <c r="BE22" s="76">
        <f ca="1">Validation!H22</f>
        <v>2</v>
      </c>
      <c r="BF22" t="str">
        <f ca="1">Validation!I22</f>
        <v/>
      </c>
      <c r="BJ22" t="str">
        <f>IF(AND(ISBLANK(Members[[#This Row],[DependentSSN]]),NOT(ISBLANK(Members[[#This Row],[MedicalPolicy]]))), "CoverageLevels", "Waivers")</f>
        <v>Waivers</v>
      </c>
      <c r="BK22" t="str">
        <f>IF(AND(ISBLANK(Members[[#This Row],[DependentSSN]]),NOT(ISBLANK(Members[[#This Row],[Dental Policy]]))), "CoverageLevels", "Waivers")</f>
        <v>Waivers</v>
      </c>
      <c r="BL22" t="str">
        <f>IF(AND(ISBLANK(Members[[#This Row],[DependentSSN]]),NOT(ISBLANK(Members[[#This Row],[VisionPolicy]]))), "CoverageLevels", "Waivers")</f>
        <v>Waivers</v>
      </c>
      <c r="BM22">
        <v>0</v>
      </c>
    </row>
    <row r="23" spans="1:65" x14ac:dyDescent="0.25">
      <c r="A23" s="4"/>
      <c r="B23" s="67"/>
      <c r="C23" s="68"/>
      <c r="D23" s="68"/>
      <c r="E23" s="69"/>
      <c r="F23" s="68"/>
      <c r="G23" s="69"/>
      <c r="H23" s="68"/>
      <c r="I23" s="68"/>
      <c r="J23" s="70"/>
      <c r="K23" s="68"/>
      <c r="L23" s="68"/>
      <c r="M23" s="71"/>
      <c r="N23" s="69"/>
      <c r="O23" s="69"/>
      <c r="P23" s="69"/>
      <c r="Q23" s="69"/>
      <c r="R23" s="69"/>
      <c r="S23" s="69"/>
      <c r="T23" s="68" t="str">
        <f>IF(IFERROR(VLOOKUP(Members[[#This Row],[Subscriber SSN]],$C$7:T22,18,FALSE), "") = 0, "",IFERROR(VLOOKUP(Members[[#This Row],[Subscriber SSN]],$C$7:T22,18,FALSE), ""))</f>
        <v/>
      </c>
      <c r="U23" s="68" t="str">
        <f>IF(IFERROR(VLOOKUP(Members[[#This Row],[Subscriber SSN]],$C$7:U22,19,FALSE), "") = 0, "",IFERROR(VLOOKUP(Members[[#This Row],[Subscriber SSN]],$C$7:U22,19,FALSE), ""))</f>
        <v/>
      </c>
      <c r="V23" s="69" t="str">
        <f>IF(IFERROR(VLOOKUP(Members[[#This Row],[Subscriber SSN]],$C$7:V22,20,FALSE), "") = 0, "", IFERROR(VLOOKUP(Members[[#This Row],[Subscriber SSN]],$C$7:V22,20,FALSE), ""))</f>
        <v/>
      </c>
      <c r="W23" s="68" t="str">
        <f>IF(IFERROR(VLOOKUP(Members[[#This Row],[Subscriber SSN]],$C$7:W22,21,FALSE), "") = 0, "", IFERROR(VLOOKUP(Members[[#This Row],[Subscriber SSN]],$C$7:W22,21,FALSE), ""))</f>
        <v/>
      </c>
      <c r="X23" s="68" t="str">
        <f>IF(IFERROR(VLOOKUP(Members[[#This Row],[Subscriber SSN]],$C$7:X22,22,FALSE), "") = 0, "", IFERROR(VLOOKUP(Members[[#This Row],[Subscriber SSN]],$C$7:X22,22,FALSE), ""))</f>
        <v/>
      </c>
      <c r="Y23" s="68"/>
      <c r="Z23" s="72"/>
      <c r="AA23" s="69"/>
      <c r="AB23" s="69"/>
      <c r="AC23" s="70"/>
      <c r="AD23" s="110">
        <f t="shared" si="0"/>
        <v>45292</v>
      </c>
      <c r="AE23" s="69"/>
      <c r="AF23" s="69"/>
      <c r="AG23" s="71"/>
      <c r="AH23" s="69"/>
      <c r="AI23" s="69"/>
      <c r="AJ23" s="69"/>
      <c r="AK23" s="69"/>
      <c r="AL23" s="69"/>
      <c r="AM23" s="69"/>
      <c r="AN23" s="69"/>
      <c r="AO23" s="69"/>
      <c r="AP23" s="73"/>
      <c r="AQ23" s="73"/>
      <c r="AR23" s="73"/>
      <c r="AS23" s="73"/>
      <c r="AT23" s="73"/>
      <c r="AU23" s="73"/>
      <c r="AV23" s="73"/>
      <c r="AW23" s="73"/>
      <c r="AX23" s="73"/>
      <c r="AY23" s="73"/>
      <c r="AZ23" s="73"/>
      <c r="BA23" s="73"/>
      <c r="BB23" s="73"/>
      <c r="BC23" s="74"/>
      <c r="BD23" s="222" t="str">
        <f t="shared" si="1"/>
        <v xml:space="preserve"> </v>
      </c>
      <c r="BE23" s="76">
        <f ca="1">Validation!H23</f>
        <v>2</v>
      </c>
      <c r="BF23" t="str">
        <f ca="1">Validation!I23</f>
        <v/>
      </c>
      <c r="BJ23" t="str">
        <f>IF(AND(ISBLANK(Members[[#This Row],[DependentSSN]]),NOT(ISBLANK(Members[[#This Row],[MedicalPolicy]]))), "CoverageLevels", "Waivers")</f>
        <v>Waivers</v>
      </c>
      <c r="BK23" t="str">
        <f>IF(AND(ISBLANK(Members[[#This Row],[DependentSSN]]),NOT(ISBLANK(Members[[#This Row],[Dental Policy]]))), "CoverageLevels", "Waivers")</f>
        <v>Waivers</v>
      </c>
      <c r="BL23" t="str">
        <f>IF(AND(ISBLANK(Members[[#This Row],[DependentSSN]]),NOT(ISBLANK(Members[[#This Row],[VisionPolicy]]))), "CoverageLevels", "Waivers")</f>
        <v>Waivers</v>
      </c>
      <c r="BM23">
        <v>0</v>
      </c>
    </row>
    <row r="24" spans="1:65" x14ac:dyDescent="0.25">
      <c r="A24" s="4"/>
      <c r="B24" s="67"/>
      <c r="C24" s="68"/>
      <c r="D24" s="68"/>
      <c r="E24" s="69"/>
      <c r="F24" s="68"/>
      <c r="G24" s="69"/>
      <c r="H24" s="68"/>
      <c r="I24" s="68"/>
      <c r="J24" s="70"/>
      <c r="K24" s="68"/>
      <c r="L24" s="68"/>
      <c r="M24" s="71"/>
      <c r="N24" s="69"/>
      <c r="O24" s="69"/>
      <c r="P24" s="69"/>
      <c r="Q24" s="69"/>
      <c r="R24" s="69"/>
      <c r="S24" s="69"/>
      <c r="T24" s="68" t="str">
        <f>IF(IFERROR(VLOOKUP(Members[[#This Row],[Subscriber SSN]],$C$7:T23,18,FALSE), "") = 0, "",IFERROR(VLOOKUP(Members[[#This Row],[Subscriber SSN]],$C$7:T23,18,FALSE), ""))</f>
        <v/>
      </c>
      <c r="U24" s="68" t="str">
        <f>IF(IFERROR(VLOOKUP(Members[[#This Row],[Subscriber SSN]],$C$7:U23,19,FALSE), "") = 0, "",IFERROR(VLOOKUP(Members[[#This Row],[Subscriber SSN]],$C$7:U23,19,FALSE), ""))</f>
        <v/>
      </c>
      <c r="V24" s="69" t="str">
        <f>IF(IFERROR(VLOOKUP(Members[[#This Row],[Subscriber SSN]],$C$7:V23,20,FALSE), "") = 0, "", IFERROR(VLOOKUP(Members[[#This Row],[Subscriber SSN]],$C$7:V23,20,FALSE), ""))</f>
        <v/>
      </c>
      <c r="W24" s="68" t="str">
        <f>IF(IFERROR(VLOOKUP(Members[[#This Row],[Subscriber SSN]],$C$7:W23,21,FALSE), "") = 0, "", IFERROR(VLOOKUP(Members[[#This Row],[Subscriber SSN]],$C$7:W23,21,FALSE), ""))</f>
        <v/>
      </c>
      <c r="X24" s="68" t="str">
        <f>IF(IFERROR(VLOOKUP(Members[[#This Row],[Subscriber SSN]],$C$7:X23,22,FALSE), "") = 0, "", IFERROR(VLOOKUP(Members[[#This Row],[Subscriber SSN]],$C$7:X23,22,FALSE), ""))</f>
        <v/>
      </c>
      <c r="Y24" s="68"/>
      <c r="Z24" s="72"/>
      <c r="AA24" s="69"/>
      <c r="AB24" s="69"/>
      <c r="AC24" s="70"/>
      <c r="AD24" s="110">
        <f t="shared" si="0"/>
        <v>45292</v>
      </c>
      <c r="AE24" s="69"/>
      <c r="AF24" s="69"/>
      <c r="AG24" s="71"/>
      <c r="AH24" s="69"/>
      <c r="AI24" s="69"/>
      <c r="AJ24" s="69"/>
      <c r="AK24" s="69"/>
      <c r="AL24" s="69"/>
      <c r="AM24" s="69"/>
      <c r="AN24" s="69"/>
      <c r="AO24" s="69"/>
      <c r="AP24" s="73"/>
      <c r="AQ24" s="73"/>
      <c r="AR24" s="73"/>
      <c r="AS24" s="73"/>
      <c r="AT24" s="73"/>
      <c r="AU24" s="73"/>
      <c r="AV24" s="73"/>
      <c r="AW24" s="73"/>
      <c r="AX24" s="73"/>
      <c r="AY24" s="73"/>
      <c r="AZ24" s="73"/>
      <c r="BA24" s="73"/>
      <c r="BB24" s="73"/>
      <c r="BC24" s="74"/>
      <c r="BD24" s="222" t="str">
        <f t="shared" si="1"/>
        <v xml:space="preserve"> </v>
      </c>
      <c r="BE24" s="76">
        <f ca="1">Validation!H24</f>
        <v>2</v>
      </c>
      <c r="BF24" t="str">
        <f ca="1">Validation!I24</f>
        <v/>
      </c>
      <c r="BJ24" t="str">
        <f>IF(AND(ISBLANK(Members[[#This Row],[DependentSSN]]),NOT(ISBLANK(Members[[#This Row],[MedicalPolicy]]))), "CoverageLevels", "Waivers")</f>
        <v>Waivers</v>
      </c>
      <c r="BK24" t="str">
        <f>IF(AND(ISBLANK(Members[[#This Row],[DependentSSN]]),NOT(ISBLANK(Members[[#This Row],[Dental Policy]]))), "CoverageLevels", "Waivers")</f>
        <v>Waivers</v>
      </c>
      <c r="BL24" t="str">
        <f>IF(AND(ISBLANK(Members[[#This Row],[DependentSSN]]),NOT(ISBLANK(Members[[#This Row],[VisionPolicy]]))), "CoverageLevels", "Waivers")</f>
        <v>Waivers</v>
      </c>
      <c r="BM24">
        <v>0</v>
      </c>
    </row>
    <row r="25" spans="1:65" x14ac:dyDescent="0.25">
      <c r="A25" s="4"/>
      <c r="B25" s="67"/>
      <c r="C25" s="68"/>
      <c r="D25" s="68"/>
      <c r="E25" s="69"/>
      <c r="F25" s="68"/>
      <c r="G25" s="69"/>
      <c r="H25" s="68"/>
      <c r="I25" s="68"/>
      <c r="J25" s="70"/>
      <c r="K25" s="68"/>
      <c r="L25" s="68"/>
      <c r="M25" s="71"/>
      <c r="N25" s="69"/>
      <c r="O25" s="69"/>
      <c r="P25" s="69"/>
      <c r="Q25" s="69"/>
      <c r="R25" s="69"/>
      <c r="S25" s="69"/>
      <c r="T25" s="68" t="str">
        <f>IF(IFERROR(VLOOKUP(Members[[#This Row],[Subscriber SSN]],$C$7:T24,18,FALSE), "") = 0, "",IFERROR(VLOOKUP(Members[[#This Row],[Subscriber SSN]],$C$7:T24,18,FALSE), ""))</f>
        <v/>
      </c>
      <c r="U25" s="68" t="str">
        <f>IF(IFERROR(VLOOKUP(Members[[#This Row],[Subscriber SSN]],$C$7:U24,19,FALSE), "") = 0, "",IFERROR(VLOOKUP(Members[[#This Row],[Subscriber SSN]],$C$7:U24,19,FALSE), ""))</f>
        <v/>
      </c>
      <c r="V25" s="69" t="str">
        <f>IF(IFERROR(VLOOKUP(Members[[#This Row],[Subscriber SSN]],$C$7:V24,20,FALSE), "") = 0, "", IFERROR(VLOOKUP(Members[[#This Row],[Subscriber SSN]],$C$7:V24,20,FALSE), ""))</f>
        <v/>
      </c>
      <c r="W25" s="68" t="str">
        <f>IF(IFERROR(VLOOKUP(Members[[#This Row],[Subscriber SSN]],$C$7:W24,21,FALSE), "") = 0, "", IFERROR(VLOOKUP(Members[[#This Row],[Subscriber SSN]],$C$7:W24,21,FALSE), ""))</f>
        <v/>
      </c>
      <c r="X25" s="68" t="str">
        <f>IF(IFERROR(VLOOKUP(Members[[#This Row],[Subscriber SSN]],$C$7:X24,22,FALSE), "") = 0, "", IFERROR(VLOOKUP(Members[[#This Row],[Subscriber SSN]],$C$7:X24,22,FALSE), ""))</f>
        <v/>
      </c>
      <c r="Y25" s="68"/>
      <c r="Z25" s="72"/>
      <c r="AA25" s="69"/>
      <c r="AB25" s="69"/>
      <c r="AC25" s="70"/>
      <c r="AD25" s="110">
        <f t="shared" si="0"/>
        <v>45292</v>
      </c>
      <c r="AE25" s="69"/>
      <c r="AF25" s="69"/>
      <c r="AG25" s="71"/>
      <c r="AH25" s="69"/>
      <c r="AI25" s="69"/>
      <c r="AJ25" s="69"/>
      <c r="AK25" s="69"/>
      <c r="AL25" s="69"/>
      <c r="AM25" s="69"/>
      <c r="AN25" s="69"/>
      <c r="AO25" s="69"/>
      <c r="AP25" s="73"/>
      <c r="AQ25" s="73"/>
      <c r="AR25" s="73"/>
      <c r="AS25" s="73"/>
      <c r="AT25" s="73"/>
      <c r="AU25" s="73"/>
      <c r="AV25" s="73"/>
      <c r="AW25" s="73"/>
      <c r="AX25" s="73"/>
      <c r="AY25" s="73"/>
      <c r="AZ25" s="73"/>
      <c r="BA25" s="73"/>
      <c r="BB25" s="73"/>
      <c r="BC25" s="74"/>
      <c r="BD25" s="222" t="str">
        <f t="shared" si="1"/>
        <v xml:space="preserve"> </v>
      </c>
      <c r="BE25" s="76">
        <f ca="1">Validation!H25</f>
        <v>2</v>
      </c>
      <c r="BF25" t="str">
        <f ca="1">Validation!I25</f>
        <v/>
      </c>
      <c r="BJ25" t="str">
        <f>IF(AND(ISBLANK(Members[[#This Row],[DependentSSN]]),NOT(ISBLANK(Members[[#This Row],[MedicalPolicy]]))), "CoverageLevels", "Waivers")</f>
        <v>Waivers</v>
      </c>
      <c r="BK25" t="str">
        <f>IF(AND(ISBLANK(Members[[#This Row],[DependentSSN]]),NOT(ISBLANK(Members[[#This Row],[Dental Policy]]))), "CoverageLevels", "Waivers")</f>
        <v>Waivers</v>
      </c>
      <c r="BL25" t="str">
        <f>IF(AND(ISBLANK(Members[[#This Row],[DependentSSN]]),NOT(ISBLANK(Members[[#This Row],[VisionPolicy]]))), "CoverageLevels", "Waivers")</f>
        <v>Waivers</v>
      </c>
      <c r="BM25">
        <v>0</v>
      </c>
    </row>
    <row r="26" spans="1:65" x14ac:dyDescent="0.25">
      <c r="A26" s="4"/>
      <c r="B26" s="67"/>
      <c r="C26" s="68"/>
      <c r="D26" s="68"/>
      <c r="E26" s="69"/>
      <c r="F26" s="68"/>
      <c r="G26" s="69"/>
      <c r="H26" s="68"/>
      <c r="I26" s="68"/>
      <c r="J26" s="70"/>
      <c r="K26" s="68"/>
      <c r="L26" s="68"/>
      <c r="M26" s="71"/>
      <c r="N26" s="69"/>
      <c r="O26" s="69"/>
      <c r="P26" s="69"/>
      <c r="Q26" s="69"/>
      <c r="R26" s="69"/>
      <c r="S26" s="69"/>
      <c r="T26" s="68" t="str">
        <f>IF(IFERROR(VLOOKUP(Members[[#This Row],[Subscriber SSN]],$C$7:T25,18,FALSE), "") = 0, "",IFERROR(VLOOKUP(Members[[#This Row],[Subscriber SSN]],$C$7:T25,18,FALSE), ""))</f>
        <v/>
      </c>
      <c r="U26" s="68" t="str">
        <f>IF(IFERROR(VLOOKUP(Members[[#This Row],[Subscriber SSN]],$C$7:U25,19,FALSE), "") = 0, "",IFERROR(VLOOKUP(Members[[#This Row],[Subscriber SSN]],$C$7:U25,19,FALSE), ""))</f>
        <v/>
      </c>
      <c r="V26" s="69" t="str">
        <f>IF(IFERROR(VLOOKUP(Members[[#This Row],[Subscriber SSN]],$C$7:V25,20,FALSE), "") = 0, "", IFERROR(VLOOKUP(Members[[#This Row],[Subscriber SSN]],$C$7:V25,20,FALSE), ""))</f>
        <v/>
      </c>
      <c r="W26" s="68" t="str">
        <f>IF(IFERROR(VLOOKUP(Members[[#This Row],[Subscriber SSN]],$C$7:W25,21,FALSE), "") = 0, "", IFERROR(VLOOKUP(Members[[#This Row],[Subscriber SSN]],$C$7:W25,21,FALSE), ""))</f>
        <v/>
      </c>
      <c r="X26" s="68" t="str">
        <f>IF(IFERROR(VLOOKUP(Members[[#This Row],[Subscriber SSN]],$C$7:X25,22,FALSE), "") = 0, "", IFERROR(VLOOKUP(Members[[#This Row],[Subscriber SSN]],$C$7:X25,22,FALSE), ""))</f>
        <v/>
      </c>
      <c r="Y26" s="68"/>
      <c r="Z26" s="72"/>
      <c r="AA26" s="69"/>
      <c r="AB26" s="69"/>
      <c r="AC26" s="70"/>
      <c r="AD26" s="110">
        <f t="shared" si="0"/>
        <v>45292</v>
      </c>
      <c r="AE26" s="69"/>
      <c r="AF26" s="69"/>
      <c r="AG26" s="71"/>
      <c r="AH26" s="69"/>
      <c r="AI26" s="69"/>
      <c r="AJ26" s="69"/>
      <c r="AK26" s="69"/>
      <c r="AL26" s="69"/>
      <c r="AM26" s="69"/>
      <c r="AN26" s="69"/>
      <c r="AO26" s="69"/>
      <c r="AP26" s="73"/>
      <c r="AQ26" s="73"/>
      <c r="AR26" s="73"/>
      <c r="AS26" s="73"/>
      <c r="AT26" s="73"/>
      <c r="AU26" s="73"/>
      <c r="AV26" s="73"/>
      <c r="AW26" s="73"/>
      <c r="AX26" s="73"/>
      <c r="AY26" s="73"/>
      <c r="AZ26" s="73"/>
      <c r="BA26" s="73"/>
      <c r="BB26" s="73"/>
      <c r="BC26" s="74"/>
      <c r="BD26" s="222" t="str">
        <f t="shared" si="1"/>
        <v xml:space="preserve"> </v>
      </c>
      <c r="BE26" s="76">
        <f ca="1">Validation!H26</f>
        <v>2</v>
      </c>
      <c r="BF26" t="str">
        <f ca="1">Validation!I26</f>
        <v/>
      </c>
      <c r="BJ26" t="str">
        <f>IF(AND(ISBLANK(Members[[#This Row],[DependentSSN]]),NOT(ISBLANK(Members[[#This Row],[MedicalPolicy]]))), "CoverageLevels", "Waivers")</f>
        <v>Waivers</v>
      </c>
      <c r="BK26" t="str">
        <f>IF(AND(ISBLANK(Members[[#This Row],[DependentSSN]]),NOT(ISBLANK(Members[[#This Row],[Dental Policy]]))), "CoverageLevels", "Waivers")</f>
        <v>Waivers</v>
      </c>
      <c r="BL26" t="str">
        <f>IF(AND(ISBLANK(Members[[#This Row],[DependentSSN]]),NOT(ISBLANK(Members[[#This Row],[VisionPolicy]]))), "CoverageLevels", "Waivers")</f>
        <v>Waivers</v>
      </c>
      <c r="BM26">
        <v>0</v>
      </c>
    </row>
    <row r="27" spans="1:65" x14ac:dyDescent="0.25">
      <c r="A27" s="4"/>
      <c r="B27" s="67"/>
      <c r="C27" s="68"/>
      <c r="D27" s="68"/>
      <c r="E27" s="69"/>
      <c r="F27" s="68"/>
      <c r="G27" s="69"/>
      <c r="H27" s="68"/>
      <c r="I27" s="68"/>
      <c r="J27" s="70"/>
      <c r="K27" s="68"/>
      <c r="L27" s="68"/>
      <c r="M27" s="71"/>
      <c r="N27" s="69"/>
      <c r="O27" s="69"/>
      <c r="P27" s="69"/>
      <c r="Q27" s="69"/>
      <c r="R27" s="69"/>
      <c r="S27" s="69"/>
      <c r="T27" s="68" t="str">
        <f>IF(IFERROR(VLOOKUP(Members[[#This Row],[Subscriber SSN]],$C$7:T26,18,FALSE), "") = 0, "",IFERROR(VLOOKUP(Members[[#This Row],[Subscriber SSN]],$C$7:T26,18,FALSE), ""))</f>
        <v/>
      </c>
      <c r="U27" s="68" t="str">
        <f>IF(IFERROR(VLOOKUP(Members[[#This Row],[Subscriber SSN]],$C$7:U26,19,FALSE), "") = 0, "",IFERROR(VLOOKUP(Members[[#This Row],[Subscriber SSN]],$C$7:U26,19,FALSE), ""))</f>
        <v/>
      </c>
      <c r="V27" s="69" t="str">
        <f>IF(IFERROR(VLOOKUP(Members[[#This Row],[Subscriber SSN]],$C$7:V26,20,FALSE), "") = 0, "", IFERROR(VLOOKUP(Members[[#This Row],[Subscriber SSN]],$C$7:V26,20,FALSE), ""))</f>
        <v/>
      </c>
      <c r="W27" s="68" t="str">
        <f>IF(IFERROR(VLOOKUP(Members[[#This Row],[Subscriber SSN]],$C$7:W26,21,FALSE), "") = 0, "", IFERROR(VLOOKUP(Members[[#This Row],[Subscriber SSN]],$C$7:W26,21,FALSE), ""))</f>
        <v/>
      </c>
      <c r="X27" s="68" t="str">
        <f>IF(IFERROR(VLOOKUP(Members[[#This Row],[Subscriber SSN]],$C$7:X26,22,FALSE), "") = 0, "", IFERROR(VLOOKUP(Members[[#This Row],[Subscriber SSN]],$C$7:X26,22,FALSE), ""))</f>
        <v/>
      </c>
      <c r="Y27" s="68"/>
      <c r="Z27" s="72"/>
      <c r="AA27" s="69"/>
      <c r="AB27" s="69"/>
      <c r="AC27" s="70"/>
      <c r="AD27" s="110">
        <f t="shared" si="0"/>
        <v>45292</v>
      </c>
      <c r="AE27" s="69"/>
      <c r="AF27" s="69"/>
      <c r="AG27" s="71"/>
      <c r="AH27" s="69"/>
      <c r="AI27" s="69"/>
      <c r="AJ27" s="69"/>
      <c r="AK27" s="69"/>
      <c r="AL27" s="69"/>
      <c r="AM27" s="69"/>
      <c r="AN27" s="69"/>
      <c r="AO27" s="69"/>
      <c r="AP27" s="73"/>
      <c r="AQ27" s="73"/>
      <c r="AR27" s="73"/>
      <c r="AS27" s="73"/>
      <c r="AT27" s="73"/>
      <c r="AU27" s="73"/>
      <c r="AV27" s="73"/>
      <c r="AW27" s="73"/>
      <c r="AX27" s="73"/>
      <c r="AY27" s="73"/>
      <c r="AZ27" s="73"/>
      <c r="BA27" s="73"/>
      <c r="BB27" s="73"/>
      <c r="BC27" s="74"/>
      <c r="BD27" s="222" t="str">
        <f t="shared" si="1"/>
        <v xml:space="preserve"> </v>
      </c>
      <c r="BE27" s="76">
        <f ca="1">Validation!H27</f>
        <v>2</v>
      </c>
      <c r="BF27" t="str">
        <f ca="1">Validation!I27</f>
        <v/>
      </c>
      <c r="BJ27" t="str">
        <f>IF(AND(ISBLANK(Members[[#This Row],[DependentSSN]]),NOT(ISBLANK(Members[[#This Row],[MedicalPolicy]]))), "CoverageLevels", "Waivers")</f>
        <v>Waivers</v>
      </c>
      <c r="BK27" t="str">
        <f>IF(AND(ISBLANK(Members[[#This Row],[DependentSSN]]),NOT(ISBLANK(Members[[#This Row],[Dental Policy]]))), "CoverageLevels", "Waivers")</f>
        <v>Waivers</v>
      </c>
      <c r="BL27" t="str">
        <f>IF(AND(ISBLANK(Members[[#This Row],[DependentSSN]]),NOT(ISBLANK(Members[[#This Row],[VisionPolicy]]))), "CoverageLevels", "Waivers")</f>
        <v>Waivers</v>
      </c>
      <c r="BM27">
        <v>0</v>
      </c>
    </row>
    <row r="28" spans="1:65" x14ac:dyDescent="0.25">
      <c r="A28" s="4"/>
      <c r="B28" s="67"/>
      <c r="C28" s="68"/>
      <c r="D28" s="68"/>
      <c r="E28" s="69"/>
      <c r="F28" s="68"/>
      <c r="G28" s="69"/>
      <c r="H28" s="68"/>
      <c r="I28" s="68"/>
      <c r="J28" s="70"/>
      <c r="K28" s="68"/>
      <c r="L28" s="68"/>
      <c r="M28" s="71"/>
      <c r="N28" s="69"/>
      <c r="O28" s="69"/>
      <c r="P28" s="69"/>
      <c r="Q28" s="69"/>
      <c r="R28" s="69"/>
      <c r="S28" s="69"/>
      <c r="T28" s="68" t="str">
        <f>IF(IFERROR(VLOOKUP(Members[[#This Row],[Subscriber SSN]],$C$7:T27,18,FALSE), "") = 0, "",IFERROR(VLOOKUP(Members[[#This Row],[Subscriber SSN]],$C$7:T27,18,FALSE), ""))</f>
        <v/>
      </c>
      <c r="U28" s="68" t="str">
        <f>IF(IFERROR(VLOOKUP(Members[[#This Row],[Subscriber SSN]],$C$7:U27,19,FALSE), "") = 0, "",IFERROR(VLOOKUP(Members[[#This Row],[Subscriber SSN]],$C$7:U27,19,FALSE), ""))</f>
        <v/>
      </c>
      <c r="V28" s="69" t="str">
        <f>IF(IFERROR(VLOOKUP(Members[[#This Row],[Subscriber SSN]],$C$7:V27,20,FALSE), "") = 0, "", IFERROR(VLOOKUP(Members[[#This Row],[Subscriber SSN]],$C$7:V27,20,FALSE), ""))</f>
        <v/>
      </c>
      <c r="W28" s="68" t="str">
        <f>IF(IFERROR(VLOOKUP(Members[[#This Row],[Subscriber SSN]],$C$7:W27,21,FALSE), "") = 0, "", IFERROR(VLOOKUP(Members[[#This Row],[Subscriber SSN]],$C$7:W27,21,FALSE), ""))</f>
        <v/>
      </c>
      <c r="X28" s="68" t="str">
        <f>IF(IFERROR(VLOOKUP(Members[[#This Row],[Subscriber SSN]],$C$7:X27,22,FALSE), "") = 0, "", IFERROR(VLOOKUP(Members[[#This Row],[Subscriber SSN]],$C$7:X27,22,FALSE), ""))</f>
        <v/>
      </c>
      <c r="Y28" s="68"/>
      <c r="Z28" s="72"/>
      <c r="AA28" s="69"/>
      <c r="AB28" s="69"/>
      <c r="AC28" s="70"/>
      <c r="AD28" s="110">
        <f t="shared" si="0"/>
        <v>45292</v>
      </c>
      <c r="AE28" s="69"/>
      <c r="AF28" s="69"/>
      <c r="AG28" s="71"/>
      <c r="AH28" s="69"/>
      <c r="AI28" s="69"/>
      <c r="AJ28" s="69"/>
      <c r="AK28" s="69"/>
      <c r="AL28" s="69"/>
      <c r="AM28" s="69"/>
      <c r="AN28" s="69"/>
      <c r="AO28" s="69"/>
      <c r="AP28" s="73"/>
      <c r="AQ28" s="73"/>
      <c r="AR28" s="73"/>
      <c r="AS28" s="73"/>
      <c r="AT28" s="73"/>
      <c r="AU28" s="73"/>
      <c r="AV28" s="73"/>
      <c r="AW28" s="73"/>
      <c r="AX28" s="73"/>
      <c r="AY28" s="73"/>
      <c r="AZ28" s="73"/>
      <c r="BA28" s="73"/>
      <c r="BB28" s="73"/>
      <c r="BC28" s="74"/>
      <c r="BD28" s="222" t="str">
        <f t="shared" si="1"/>
        <v xml:space="preserve"> </v>
      </c>
      <c r="BE28" s="76">
        <f ca="1">Validation!H28</f>
        <v>2</v>
      </c>
      <c r="BF28" t="str">
        <f ca="1">Validation!I28</f>
        <v/>
      </c>
      <c r="BJ28" t="str">
        <f>IF(AND(ISBLANK(Members[[#This Row],[DependentSSN]]),NOT(ISBLANK(Members[[#This Row],[MedicalPolicy]]))), "CoverageLevels", "Waivers")</f>
        <v>Waivers</v>
      </c>
      <c r="BK28" t="str">
        <f>IF(AND(ISBLANK(Members[[#This Row],[DependentSSN]]),NOT(ISBLANK(Members[[#This Row],[Dental Policy]]))), "CoverageLevels", "Waivers")</f>
        <v>Waivers</v>
      </c>
      <c r="BL28" t="str">
        <f>IF(AND(ISBLANK(Members[[#This Row],[DependentSSN]]),NOT(ISBLANK(Members[[#This Row],[VisionPolicy]]))), "CoverageLevels", "Waivers")</f>
        <v>Waivers</v>
      </c>
      <c r="BM28">
        <v>0</v>
      </c>
    </row>
    <row r="29" spans="1:65" x14ac:dyDescent="0.25">
      <c r="A29" s="4"/>
      <c r="B29" s="67"/>
      <c r="C29" s="68"/>
      <c r="D29" s="68"/>
      <c r="E29" s="69"/>
      <c r="F29" s="68"/>
      <c r="G29" s="69"/>
      <c r="H29" s="68"/>
      <c r="I29" s="68"/>
      <c r="J29" s="70"/>
      <c r="K29" s="68"/>
      <c r="L29" s="68"/>
      <c r="M29" s="71"/>
      <c r="N29" s="69"/>
      <c r="O29" s="69"/>
      <c r="P29" s="69"/>
      <c r="Q29" s="69"/>
      <c r="R29" s="69"/>
      <c r="S29" s="69"/>
      <c r="T29" s="68" t="str">
        <f>IF(IFERROR(VLOOKUP(Members[[#This Row],[Subscriber SSN]],$C$7:T28,18,FALSE), "") = 0, "",IFERROR(VLOOKUP(Members[[#This Row],[Subscriber SSN]],$C$7:T28,18,FALSE), ""))</f>
        <v/>
      </c>
      <c r="U29" s="68" t="str">
        <f>IF(IFERROR(VLOOKUP(Members[[#This Row],[Subscriber SSN]],$C$7:U28,19,FALSE), "") = 0, "",IFERROR(VLOOKUP(Members[[#This Row],[Subscriber SSN]],$C$7:U28,19,FALSE), ""))</f>
        <v/>
      </c>
      <c r="V29" s="69" t="str">
        <f>IF(IFERROR(VLOOKUP(Members[[#This Row],[Subscriber SSN]],$C$7:V28,20,FALSE), "") = 0, "", IFERROR(VLOOKUP(Members[[#This Row],[Subscriber SSN]],$C$7:V28,20,FALSE), ""))</f>
        <v/>
      </c>
      <c r="W29" s="68" t="str">
        <f>IF(IFERROR(VLOOKUP(Members[[#This Row],[Subscriber SSN]],$C$7:W28,21,FALSE), "") = 0, "", IFERROR(VLOOKUP(Members[[#This Row],[Subscriber SSN]],$C$7:W28,21,FALSE), ""))</f>
        <v/>
      </c>
      <c r="X29" s="68" t="str">
        <f>IF(IFERROR(VLOOKUP(Members[[#This Row],[Subscriber SSN]],$C$7:X28,22,FALSE), "") = 0, "", IFERROR(VLOOKUP(Members[[#This Row],[Subscriber SSN]],$C$7:X28,22,FALSE), ""))</f>
        <v/>
      </c>
      <c r="Y29" s="68"/>
      <c r="Z29" s="72"/>
      <c r="AA29" s="69"/>
      <c r="AB29" s="69"/>
      <c r="AC29" s="70"/>
      <c r="AD29" s="110">
        <f t="shared" si="0"/>
        <v>45292</v>
      </c>
      <c r="AE29" s="69"/>
      <c r="AF29" s="69"/>
      <c r="AG29" s="71"/>
      <c r="AH29" s="69"/>
      <c r="AI29" s="69"/>
      <c r="AJ29" s="69"/>
      <c r="AK29" s="69"/>
      <c r="AL29" s="69"/>
      <c r="AM29" s="69"/>
      <c r="AN29" s="69"/>
      <c r="AO29" s="69"/>
      <c r="AP29" s="73"/>
      <c r="AQ29" s="73"/>
      <c r="AR29" s="73"/>
      <c r="AS29" s="73"/>
      <c r="AT29" s="73"/>
      <c r="AU29" s="73"/>
      <c r="AV29" s="73"/>
      <c r="AW29" s="73"/>
      <c r="AX29" s="73"/>
      <c r="AY29" s="73"/>
      <c r="AZ29" s="73"/>
      <c r="BA29" s="73"/>
      <c r="BB29" s="73"/>
      <c r="BC29" s="74"/>
      <c r="BD29" s="222" t="str">
        <f t="shared" si="1"/>
        <v xml:space="preserve"> </v>
      </c>
      <c r="BE29" s="76">
        <f ca="1">Validation!H29</f>
        <v>2</v>
      </c>
      <c r="BF29" t="str">
        <f ca="1">Validation!I29</f>
        <v/>
      </c>
      <c r="BJ29" t="str">
        <f>IF(AND(ISBLANK(Members[[#This Row],[DependentSSN]]),NOT(ISBLANK(Members[[#This Row],[MedicalPolicy]]))), "CoverageLevels", "Waivers")</f>
        <v>Waivers</v>
      </c>
      <c r="BK29" t="str">
        <f>IF(AND(ISBLANK(Members[[#This Row],[DependentSSN]]),NOT(ISBLANK(Members[[#This Row],[Dental Policy]]))), "CoverageLevels", "Waivers")</f>
        <v>Waivers</v>
      </c>
      <c r="BL29" t="str">
        <f>IF(AND(ISBLANK(Members[[#This Row],[DependentSSN]]),NOT(ISBLANK(Members[[#This Row],[VisionPolicy]]))), "CoverageLevels", "Waivers")</f>
        <v>Waivers</v>
      </c>
      <c r="BM29">
        <v>0</v>
      </c>
    </row>
    <row r="30" spans="1:65" x14ac:dyDescent="0.25">
      <c r="A30" s="4"/>
      <c r="B30" s="67"/>
      <c r="C30" s="68"/>
      <c r="D30" s="68"/>
      <c r="E30" s="69"/>
      <c r="F30" s="68"/>
      <c r="G30" s="69"/>
      <c r="H30" s="68"/>
      <c r="I30" s="68"/>
      <c r="J30" s="70"/>
      <c r="K30" s="68"/>
      <c r="L30" s="68"/>
      <c r="M30" s="71"/>
      <c r="N30" s="69"/>
      <c r="O30" s="69"/>
      <c r="P30" s="69"/>
      <c r="Q30" s="69"/>
      <c r="R30" s="69"/>
      <c r="S30" s="69"/>
      <c r="T30" s="68" t="str">
        <f>IF(IFERROR(VLOOKUP(Members[[#This Row],[Subscriber SSN]],$C$7:T29,18,FALSE), "") = 0, "",IFERROR(VLOOKUP(Members[[#This Row],[Subscriber SSN]],$C$7:T29,18,FALSE), ""))</f>
        <v/>
      </c>
      <c r="U30" s="68" t="str">
        <f>IF(IFERROR(VLOOKUP(Members[[#This Row],[Subscriber SSN]],$C$7:U29,19,FALSE), "") = 0, "",IFERROR(VLOOKUP(Members[[#This Row],[Subscriber SSN]],$C$7:U29,19,FALSE), ""))</f>
        <v/>
      </c>
      <c r="V30" s="69" t="str">
        <f>IF(IFERROR(VLOOKUP(Members[[#This Row],[Subscriber SSN]],$C$7:V29,20,FALSE), "") = 0, "", IFERROR(VLOOKUP(Members[[#This Row],[Subscriber SSN]],$C$7:V29,20,FALSE), ""))</f>
        <v/>
      </c>
      <c r="W30" s="68" t="str">
        <f>IF(IFERROR(VLOOKUP(Members[[#This Row],[Subscriber SSN]],$C$7:W29,21,FALSE), "") = 0, "", IFERROR(VLOOKUP(Members[[#This Row],[Subscriber SSN]],$C$7:W29,21,FALSE), ""))</f>
        <v/>
      </c>
      <c r="X30" s="68" t="str">
        <f>IF(IFERROR(VLOOKUP(Members[[#This Row],[Subscriber SSN]],$C$7:X29,22,FALSE), "") = 0, "", IFERROR(VLOOKUP(Members[[#This Row],[Subscriber SSN]],$C$7:X29,22,FALSE), ""))</f>
        <v/>
      </c>
      <c r="Y30" s="68"/>
      <c r="Z30" s="72"/>
      <c r="AA30" s="69"/>
      <c r="AB30" s="69"/>
      <c r="AC30" s="70"/>
      <c r="AD30" s="110">
        <f t="shared" si="0"/>
        <v>45292</v>
      </c>
      <c r="AE30" s="69"/>
      <c r="AF30" s="69"/>
      <c r="AG30" s="71"/>
      <c r="AH30" s="69"/>
      <c r="AI30" s="69"/>
      <c r="AJ30" s="69"/>
      <c r="AK30" s="69"/>
      <c r="AL30" s="69"/>
      <c r="AM30" s="69"/>
      <c r="AN30" s="69"/>
      <c r="AO30" s="69"/>
      <c r="AP30" s="73"/>
      <c r="AQ30" s="73"/>
      <c r="AR30" s="73"/>
      <c r="AS30" s="73"/>
      <c r="AT30" s="73"/>
      <c r="AU30" s="73"/>
      <c r="AV30" s="73"/>
      <c r="AW30" s="73"/>
      <c r="AX30" s="73"/>
      <c r="AY30" s="73"/>
      <c r="AZ30" s="73"/>
      <c r="BA30" s="73"/>
      <c r="BB30" s="73"/>
      <c r="BC30" s="74"/>
      <c r="BD30" s="222" t="str">
        <f t="shared" si="1"/>
        <v xml:space="preserve"> </v>
      </c>
      <c r="BE30" s="76">
        <f ca="1">Validation!H30</f>
        <v>2</v>
      </c>
      <c r="BF30" t="str">
        <f ca="1">Validation!I30</f>
        <v/>
      </c>
      <c r="BJ30" t="str">
        <f>IF(AND(ISBLANK(Members[[#This Row],[DependentSSN]]),NOT(ISBLANK(Members[[#This Row],[MedicalPolicy]]))), "CoverageLevels", "Waivers")</f>
        <v>Waivers</v>
      </c>
      <c r="BK30" t="str">
        <f>IF(AND(ISBLANK(Members[[#This Row],[DependentSSN]]),NOT(ISBLANK(Members[[#This Row],[Dental Policy]]))), "CoverageLevels", "Waivers")</f>
        <v>Waivers</v>
      </c>
      <c r="BL30" t="str">
        <f>IF(AND(ISBLANK(Members[[#This Row],[DependentSSN]]),NOT(ISBLANK(Members[[#This Row],[VisionPolicy]]))), "CoverageLevels", "Waivers")</f>
        <v>Waivers</v>
      </c>
      <c r="BM30">
        <v>0</v>
      </c>
    </row>
    <row r="31" spans="1:65" x14ac:dyDescent="0.25">
      <c r="A31" s="4"/>
      <c r="B31" s="67"/>
      <c r="C31" s="68"/>
      <c r="D31" s="68"/>
      <c r="E31" s="69"/>
      <c r="F31" s="68"/>
      <c r="G31" s="69"/>
      <c r="H31" s="68"/>
      <c r="I31" s="68"/>
      <c r="J31" s="70"/>
      <c r="K31" s="68"/>
      <c r="L31" s="68"/>
      <c r="M31" s="71"/>
      <c r="N31" s="69"/>
      <c r="O31" s="69"/>
      <c r="P31" s="69"/>
      <c r="Q31" s="69"/>
      <c r="R31" s="69"/>
      <c r="S31" s="69"/>
      <c r="T31" s="68" t="str">
        <f>IF(IFERROR(VLOOKUP(Members[[#This Row],[Subscriber SSN]],$C$7:T30,18,FALSE), "") = 0, "",IFERROR(VLOOKUP(Members[[#This Row],[Subscriber SSN]],$C$7:T30,18,FALSE), ""))</f>
        <v/>
      </c>
      <c r="U31" s="68" t="str">
        <f>IF(IFERROR(VLOOKUP(Members[[#This Row],[Subscriber SSN]],$C$7:U30,19,FALSE), "") = 0, "",IFERROR(VLOOKUP(Members[[#This Row],[Subscriber SSN]],$C$7:U30,19,FALSE), ""))</f>
        <v/>
      </c>
      <c r="V31" s="69" t="str">
        <f>IF(IFERROR(VLOOKUP(Members[[#This Row],[Subscriber SSN]],$C$7:V30,20,FALSE), "") = 0, "", IFERROR(VLOOKUP(Members[[#This Row],[Subscriber SSN]],$C$7:V30,20,FALSE), ""))</f>
        <v/>
      </c>
      <c r="W31" s="68" t="str">
        <f>IF(IFERROR(VLOOKUP(Members[[#This Row],[Subscriber SSN]],$C$7:W30,21,FALSE), "") = 0, "", IFERROR(VLOOKUP(Members[[#This Row],[Subscriber SSN]],$C$7:W30,21,FALSE), ""))</f>
        <v/>
      </c>
      <c r="X31" s="68" t="str">
        <f>IF(IFERROR(VLOOKUP(Members[[#This Row],[Subscriber SSN]],$C$7:X30,22,FALSE), "") = 0, "", IFERROR(VLOOKUP(Members[[#This Row],[Subscriber SSN]],$C$7:X30,22,FALSE), ""))</f>
        <v/>
      </c>
      <c r="Y31" s="68"/>
      <c r="Z31" s="72"/>
      <c r="AA31" s="69"/>
      <c r="AB31" s="69"/>
      <c r="AC31" s="70"/>
      <c r="AD31" s="110">
        <f t="shared" si="0"/>
        <v>45292</v>
      </c>
      <c r="AE31" s="69"/>
      <c r="AF31" s="69"/>
      <c r="AG31" s="71"/>
      <c r="AH31" s="69"/>
      <c r="AI31" s="69"/>
      <c r="AJ31" s="69"/>
      <c r="AK31" s="69"/>
      <c r="AL31" s="69"/>
      <c r="AM31" s="69"/>
      <c r="AN31" s="69"/>
      <c r="AO31" s="69"/>
      <c r="AP31" s="73"/>
      <c r="AQ31" s="73"/>
      <c r="AR31" s="73"/>
      <c r="AS31" s="73"/>
      <c r="AT31" s="73"/>
      <c r="AU31" s="73"/>
      <c r="AV31" s="73"/>
      <c r="AW31" s="73"/>
      <c r="AX31" s="73"/>
      <c r="AY31" s="73"/>
      <c r="AZ31" s="73"/>
      <c r="BA31" s="73"/>
      <c r="BB31" s="73"/>
      <c r="BC31" s="74"/>
      <c r="BD31" s="222" t="str">
        <f t="shared" si="1"/>
        <v xml:space="preserve"> </v>
      </c>
      <c r="BE31" s="76">
        <f ca="1">Validation!H31</f>
        <v>2</v>
      </c>
      <c r="BF31" t="str">
        <f ca="1">Validation!I31</f>
        <v/>
      </c>
      <c r="BJ31" t="str">
        <f>IF(AND(ISBLANK(Members[[#This Row],[DependentSSN]]),NOT(ISBLANK(Members[[#This Row],[MedicalPolicy]]))), "CoverageLevels", "Waivers")</f>
        <v>Waivers</v>
      </c>
      <c r="BK31" t="str">
        <f>IF(AND(ISBLANK(Members[[#This Row],[DependentSSN]]),NOT(ISBLANK(Members[[#This Row],[Dental Policy]]))), "CoverageLevels", "Waivers")</f>
        <v>Waivers</v>
      </c>
      <c r="BL31" t="str">
        <f>IF(AND(ISBLANK(Members[[#This Row],[DependentSSN]]),NOT(ISBLANK(Members[[#This Row],[VisionPolicy]]))), "CoverageLevels", "Waivers")</f>
        <v>Waivers</v>
      </c>
      <c r="BM31">
        <v>0</v>
      </c>
    </row>
    <row r="32" spans="1:65" x14ac:dyDescent="0.25">
      <c r="A32" s="4"/>
      <c r="B32" s="67"/>
      <c r="C32" s="68"/>
      <c r="D32" s="68"/>
      <c r="E32" s="69"/>
      <c r="F32" s="68"/>
      <c r="G32" s="69"/>
      <c r="H32" s="68"/>
      <c r="I32" s="68"/>
      <c r="J32" s="70"/>
      <c r="K32" s="68"/>
      <c r="L32" s="68"/>
      <c r="M32" s="71"/>
      <c r="N32" s="69"/>
      <c r="O32" s="69"/>
      <c r="P32" s="69"/>
      <c r="Q32" s="69"/>
      <c r="R32" s="69"/>
      <c r="S32" s="69"/>
      <c r="T32" s="68" t="str">
        <f>IF(IFERROR(VLOOKUP(Members[[#This Row],[Subscriber SSN]],$C$7:T31,18,FALSE), "") = 0, "",IFERROR(VLOOKUP(Members[[#This Row],[Subscriber SSN]],$C$7:T31,18,FALSE), ""))</f>
        <v/>
      </c>
      <c r="U32" s="68" t="str">
        <f>IF(IFERROR(VLOOKUP(Members[[#This Row],[Subscriber SSN]],$C$7:U31,19,FALSE), "") = 0, "",IFERROR(VLOOKUP(Members[[#This Row],[Subscriber SSN]],$C$7:U31,19,FALSE), ""))</f>
        <v/>
      </c>
      <c r="V32" s="69" t="str">
        <f>IF(IFERROR(VLOOKUP(Members[[#This Row],[Subscriber SSN]],$C$7:V31,20,FALSE), "") = 0, "", IFERROR(VLOOKUP(Members[[#This Row],[Subscriber SSN]],$C$7:V31,20,FALSE), ""))</f>
        <v/>
      </c>
      <c r="W32" s="68" t="str">
        <f>IF(IFERROR(VLOOKUP(Members[[#This Row],[Subscriber SSN]],$C$7:W31,21,FALSE), "") = 0, "", IFERROR(VLOOKUP(Members[[#This Row],[Subscriber SSN]],$C$7:W31,21,FALSE), ""))</f>
        <v/>
      </c>
      <c r="X32" s="68" t="str">
        <f>IF(IFERROR(VLOOKUP(Members[[#This Row],[Subscriber SSN]],$C$7:X31,22,FALSE), "") = 0, "", IFERROR(VLOOKUP(Members[[#This Row],[Subscriber SSN]],$C$7:X31,22,FALSE), ""))</f>
        <v/>
      </c>
      <c r="Y32" s="68"/>
      <c r="Z32" s="72"/>
      <c r="AA32" s="69"/>
      <c r="AB32" s="69"/>
      <c r="AC32" s="70"/>
      <c r="AD32" s="110">
        <f t="shared" si="0"/>
        <v>45292</v>
      </c>
      <c r="AE32" s="69"/>
      <c r="AF32" s="69"/>
      <c r="AG32" s="71"/>
      <c r="AH32" s="69"/>
      <c r="AI32" s="69"/>
      <c r="AJ32" s="69"/>
      <c r="AK32" s="69"/>
      <c r="AL32" s="69"/>
      <c r="AM32" s="69"/>
      <c r="AN32" s="69"/>
      <c r="AO32" s="69"/>
      <c r="AP32" s="73"/>
      <c r="AQ32" s="73"/>
      <c r="AR32" s="73"/>
      <c r="AS32" s="73"/>
      <c r="AT32" s="73"/>
      <c r="AU32" s="73"/>
      <c r="AV32" s="73"/>
      <c r="AW32" s="73"/>
      <c r="AX32" s="73"/>
      <c r="AY32" s="73"/>
      <c r="AZ32" s="73"/>
      <c r="BA32" s="73"/>
      <c r="BB32" s="73"/>
      <c r="BC32" s="74"/>
      <c r="BD32" s="222" t="str">
        <f t="shared" si="1"/>
        <v xml:space="preserve"> </v>
      </c>
      <c r="BE32" s="76">
        <f ca="1">Validation!H32</f>
        <v>2</v>
      </c>
      <c r="BF32" t="str">
        <f ca="1">Validation!I32</f>
        <v/>
      </c>
      <c r="BJ32" t="str">
        <f>IF(AND(ISBLANK(Members[[#This Row],[DependentSSN]]),NOT(ISBLANK(Members[[#This Row],[MedicalPolicy]]))), "CoverageLevels", "Waivers")</f>
        <v>Waivers</v>
      </c>
      <c r="BK32" t="str">
        <f>IF(AND(ISBLANK(Members[[#This Row],[DependentSSN]]),NOT(ISBLANK(Members[[#This Row],[Dental Policy]]))), "CoverageLevels", "Waivers")</f>
        <v>Waivers</v>
      </c>
      <c r="BL32" t="str">
        <f>IF(AND(ISBLANK(Members[[#This Row],[DependentSSN]]),NOT(ISBLANK(Members[[#This Row],[VisionPolicy]]))), "CoverageLevels", "Waivers")</f>
        <v>Waivers</v>
      </c>
      <c r="BM32">
        <v>0</v>
      </c>
    </row>
    <row r="33" spans="1:65" x14ac:dyDescent="0.25">
      <c r="A33" s="4"/>
      <c r="B33" s="67"/>
      <c r="C33" s="68"/>
      <c r="D33" s="68"/>
      <c r="E33" s="69"/>
      <c r="F33" s="68"/>
      <c r="G33" s="69"/>
      <c r="H33" s="68"/>
      <c r="I33" s="68"/>
      <c r="J33" s="70"/>
      <c r="K33" s="68"/>
      <c r="L33" s="68"/>
      <c r="M33" s="71"/>
      <c r="N33" s="69"/>
      <c r="O33" s="69"/>
      <c r="P33" s="69"/>
      <c r="Q33" s="69"/>
      <c r="R33" s="69"/>
      <c r="S33" s="69"/>
      <c r="T33" s="68" t="str">
        <f>IF(IFERROR(VLOOKUP(Members[[#This Row],[Subscriber SSN]],$C$7:T32,18,FALSE), "") = 0, "",IFERROR(VLOOKUP(Members[[#This Row],[Subscriber SSN]],$C$7:T32,18,FALSE), ""))</f>
        <v/>
      </c>
      <c r="U33" s="68" t="str">
        <f>IF(IFERROR(VLOOKUP(Members[[#This Row],[Subscriber SSN]],$C$7:U32,19,FALSE), "") = 0, "",IFERROR(VLOOKUP(Members[[#This Row],[Subscriber SSN]],$C$7:U32,19,FALSE), ""))</f>
        <v/>
      </c>
      <c r="V33" s="69" t="str">
        <f>IF(IFERROR(VLOOKUP(Members[[#This Row],[Subscriber SSN]],$C$7:V32,20,FALSE), "") = 0, "", IFERROR(VLOOKUP(Members[[#This Row],[Subscriber SSN]],$C$7:V32,20,FALSE), ""))</f>
        <v/>
      </c>
      <c r="W33" s="68" t="str">
        <f>IF(IFERROR(VLOOKUP(Members[[#This Row],[Subscriber SSN]],$C$7:W32,21,FALSE), "") = 0, "", IFERROR(VLOOKUP(Members[[#This Row],[Subscriber SSN]],$C$7:W32,21,FALSE), ""))</f>
        <v/>
      </c>
      <c r="X33" s="68" t="str">
        <f>IF(IFERROR(VLOOKUP(Members[[#This Row],[Subscriber SSN]],$C$7:X32,22,FALSE), "") = 0, "", IFERROR(VLOOKUP(Members[[#This Row],[Subscriber SSN]],$C$7:X32,22,FALSE), ""))</f>
        <v/>
      </c>
      <c r="Y33" s="68"/>
      <c r="Z33" s="72"/>
      <c r="AA33" s="69"/>
      <c r="AB33" s="69"/>
      <c r="AC33" s="70"/>
      <c r="AD33" s="110">
        <f t="shared" si="0"/>
        <v>45292</v>
      </c>
      <c r="AE33" s="69"/>
      <c r="AF33" s="69"/>
      <c r="AG33" s="71"/>
      <c r="AH33" s="69"/>
      <c r="AI33" s="69"/>
      <c r="AJ33" s="69"/>
      <c r="AK33" s="69"/>
      <c r="AL33" s="69"/>
      <c r="AM33" s="69"/>
      <c r="AN33" s="69"/>
      <c r="AO33" s="69"/>
      <c r="AP33" s="73"/>
      <c r="AQ33" s="73"/>
      <c r="AR33" s="73"/>
      <c r="AS33" s="73"/>
      <c r="AT33" s="73"/>
      <c r="AU33" s="73"/>
      <c r="AV33" s="73"/>
      <c r="AW33" s="73"/>
      <c r="AX33" s="73"/>
      <c r="AY33" s="73"/>
      <c r="AZ33" s="73"/>
      <c r="BA33" s="73"/>
      <c r="BB33" s="73"/>
      <c r="BC33" s="74"/>
      <c r="BD33" s="222" t="str">
        <f t="shared" si="1"/>
        <v xml:space="preserve"> </v>
      </c>
      <c r="BE33" s="76">
        <f ca="1">Validation!H33</f>
        <v>2</v>
      </c>
      <c r="BF33" t="str">
        <f ca="1">Validation!I33</f>
        <v/>
      </c>
      <c r="BJ33" t="str">
        <f>IF(AND(ISBLANK(Members[[#This Row],[DependentSSN]]),NOT(ISBLANK(Members[[#This Row],[MedicalPolicy]]))), "CoverageLevels", "Waivers")</f>
        <v>Waivers</v>
      </c>
      <c r="BK33" t="str">
        <f>IF(AND(ISBLANK(Members[[#This Row],[DependentSSN]]),NOT(ISBLANK(Members[[#This Row],[Dental Policy]]))), "CoverageLevels", "Waivers")</f>
        <v>Waivers</v>
      </c>
      <c r="BL33" t="str">
        <f>IF(AND(ISBLANK(Members[[#This Row],[DependentSSN]]),NOT(ISBLANK(Members[[#This Row],[VisionPolicy]]))), "CoverageLevels", "Waivers")</f>
        <v>Waivers</v>
      </c>
      <c r="BM33">
        <v>0</v>
      </c>
    </row>
    <row r="34" spans="1:65" x14ac:dyDescent="0.25">
      <c r="A34" s="4"/>
      <c r="B34" s="67"/>
      <c r="C34" s="68"/>
      <c r="D34" s="68"/>
      <c r="E34" s="69"/>
      <c r="F34" s="68"/>
      <c r="G34" s="69"/>
      <c r="H34" s="68"/>
      <c r="I34" s="68"/>
      <c r="J34" s="70"/>
      <c r="K34" s="68"/>
      <c r="L34" s="68"/>
      <c r="M34" s="71"/>
      <c r="N34" s="69"/>
      <c r="O34" s="69"/>
      <c r="P34" s="69"/>
      <c r="Q34" s="69"/>
      <c r="R34" s="69"/>
      <c r="S34" s="69"/>
      <c r="T34" s="68" t="str">
        <f>IF(IFERROR(VLOOKUP(Members[[#This Row],[Subscriber SSN]],$C$7:T33,18,FALSE), "") = 0, "",IFERROR(VLOOKUP(Members[[#This Row],[Subscriber SSN]],$C$7:T33,18,FALSE), ""))</f>
        <v/>
      </c>
      <c r="U34" s="68" t="str">
        <f>IF(IFERROR(VLOOKUP(Members[[#This Row],[Subscriber SSN]],$C$7:U33,19,FALSE), "") = 0, "",IFERROR(VLOOKUP(Members[[#This Row],[Subscriber SSN]],$C$7:U33,19,FALSE), ""))</f>
        <v/>
      </c>
      <c r="V34" s="69" t="str">
        <f>IF(IFERROR(VLOOKUP(Members[[#This Row],[Subscriber SSN]],$C$7:V33,20,FALSE), "") = 0, "", IFERROR(VLOOKUP(Members[[#This Row],[Subscriber SSN]],$C$7:V33,20,FALSE), ""))</f>
        <v/>
      </c>
      <c r="W34" s="68" t="str">
        <f>IF(IFERROR(VLOOKUP(Members[[#This Row],[Subscriber SSN]],$C$7:W33,21,FALSE), "") = 0, "", IFERROR(VLOOKUP(Members[[#This Row],[Subscriber SSN]],$C$7:W33,21,FALSE), ""))</f>
        <v/>
      </c>
      <c r="X34" s="68" t="str">
        <f>IF(IFERROR(VLOOKUP(Members[[#This Row],[Subscriber SSN]],$C$7:X33,22,FALSE), "") = 0, "", IFERROR(VLOOKUP(Members[[#This Row],[Subscriber SSN]],$C$7:X33,22,FALSE), ""))</f>
        <v/>
      </c>
      <c r="Y34" s="68"/>
      <c r="Z34" s="72"/>
      <c r="AA34" s="69"/>
      <c r="AB34" s="69"/>
      <c r="AC34" s="70"/>
      <c r="AD34" s="110">
        <f t="shared" si="0"/>
        <v>45292</v>
      </c>
      <c r="AE34" s="69"/>
      <c r="AF34" s="69"/>
      <c r="AG34" s="71"/>
      <c r="AH34" s="69"/>
      <c r="AI34" s="69"/>
      <c r="AJ34" s="69"/>
      <c r="AK34" s="69"/>
      <c r="AL34" s="69"/>
      <c r="AM34" s="69"/>
      <c r="AN34" s="69"/>
      <c r="AO34" s="69"/>
      <c r="AP34" s="73"/>
      <c r="AQ34" s="73"/>
      <c r="AR34" s="73"/>
      <c r="AS34" s="73"/>
      <c r="AT34" s="73"/>
      <c r="AU34" s="73"/>
      <c r="AV34" s="73"/>
      <c r="AW34" s="73"/>
      <c r="AX34" s="73"/>
      <c r="AY34" s="73"/>
      <c r="AZ34" s="73"/>
      <c r="BA34" s="73"/>
      <c r="BB34" s="73"/>
      <c r="BC34" s="74"/>
      <c r="BD34" s="222" t="str">
        <f t="shared" si="1"/>
        <v xml:space="preserve"> </v>
      </c>
      <c r="BE34" s="76">
        <f ca="1">Validation!H34</f>
        <v>2</v>
      </c>
      <c r="BF34" t="str">
        <f ca="1">Validation!I34</f>
        <v/>
      </c>
      <c r="BJ34" t="str">
        <f>IF(AND(ISBLANK(Members[[#This Row],[DependentSSN]]),NOT(ISBLANK(Members[[#This Row],[MedicalPolicy]]))), "CoverageLevels", "Waivers")</f>
        <v>Waivers</v>
      </c>
      <c r="BK34" t="str">
        <f>IF(AND(ISBLANK(Members[[#This Row],[DependentSSN]]),NOT(ISBLANK(Members[[#This Row],[Dental Policy]]))), "CoverageLevels", "Waivers")</f>
        <v>Waivers</v>
      </c>
      <c r="BL34" t="str">
        <f>IF(AND(ISBLANK(Members[[#This Row],[DependentSSN]]),NOT(ISBLANK(Members[[#This Row],[VisionPolicy]]))), "CoverageLevels", "Waivers")</f>
        <v>Waivers</v>
      </c>
      <c r="BM34">
        <v>0</v>
      </c>
    </row>
    <row r="35" spans="1:65" x14ac:dyDescent="0.25">
      <c r="A35" s="4"/>
      <c r="B35" s="67"/>
      <c r="C35" s="68"/>
      <c r="D35" s="68"/>
      <c r="E35" s="69"/>
      <c r="F35" s="68"/>
      <c r="G35" s="69"/>
      <c r="H35" s="68"/>
      <c r="I35" s="68"/>
      <c r="J35" s="70"/>
      <c r="K35" s="68"/>
      <c r="L35" s="68"/>
      <c r="M35" s="71"/>
      <c r="N35" s="69"/>
      <c r="O35" s="69"/>
      <c r="P35" s="69"/>
      <c r="Q35" s="69"/>
      <c r="R35" s="69"/>
      <c r="S35" s="69"/>
      <c r="T35" s="68" t="str">
        <f>IF(IFERROR(VLOOKUP(Members[[#This Row],[Subscriber SSN]],$C$7:T34,18,FALSE), "") = 0, "",IFERROR(VLOOKUP(Members[[#This Row],[Subscriber SSN]],$C$7:T34,18,FALSE), ""))</f>
        <v/>
      </c>
      <c r="U35" s="68" t="str">
        <f>IF(IFERROR(VLOOKUP(Members[[#This Row],[Subscriber SSN]],$C$7:U34,19,FALSE), "") = 0, "",IFERROR(VLOOKUP(Members[[#This Row],[Subscriber SSN]],$C$7:U34,19,FALSE), ""))</f>
        <v/>
      </c>
      <c r="V35" s="69" t="str">
        <f>IF(IFERROR(VLOOKUP(Members[[#This Row],[Subscriber SSN]],$C$7:V34,20,FALSE), "") = 0, "", IFERROR(VLOOKUP(Members[[#This Row],[Subscriber SSN]],$C$7:V34,20,FALSE), ""))</f>
        <v/>
      </c>
      <c r="W35" s="68" t="str">
        <f>IF(IFERROR(VLOOKUP(Members[[#This Row],[Subscriber SSN]],$C$7:W34,21,FALSE), "") = 0, "", IFERROR(VLOOKUP(Members[[#This Row],[Subscriber SSN]],$C$7:W34,21,FALSE), ""))</f>
        <v/>
      </c>
      <c r="X35" s="68" t="str">
        <f>IF(IFERROR(VLOOKUP(Members[[#This Row],[Subscriber SSN]],$C$7:X34,22,FALSE), "") = 0, "", IFERROR(VLOOKUP(Members[[#This Row],[Subscriber SSN]],$C$7:X34,22,FALSE), ""))</f>
        <v/>
      </c>
      <c r="Y35" s="68"/>
      <c r="Z35" s="72"/>
      <c r="AA35" s="69"/>
      <c r="AB35" s="69"/>
      <c r="AC35" s="70"/>
      <c r="AD35" s="110">
        <f t="shared" si="0"/>
        <v>45292</v>
      </c>
      <c r="AE35" s="69"/>
      <c r="AF35" s="69"/>
      <c r="AG35" s="71"/>
      <c r="AH35" s="69"/>
      <c r="AI35" s="69"/>
      <c r="AJ35" s="69"/>
      <c r="AK35" s="69"/>
      <c r="AL35" s="69"/>
      <c r="AM35" s="69"/>
      <c r="AN35" s="69"/>
      <c r="AO35" s="69"/>
      <c r="AP35" s="73"/>
      <c r="AQ35" s="73"/>
      <c r="AR35" s="73"/>
      <c r="AS35" s="73"/>
      <c r="AT35" s="73"/>
      <c r="AU35" s="73"/>
      <c r="AV35" s="73"/>
      <c r="AW35" s="73"/>
      <c r="AX35" s="73"/>
      <c r="AY35" s="73"/>
      <c r="AZ35" s="73"/>
      <c r="BA35" s="73"/>
      <c r="BB35" s="73"/>
      <c r="BC35" s="74"/>
      <c r="BD35" s="222" t="str">
        <f t="shared" si="1"/>
        <v xml:space="preserve"> </v>
      </c>
      <c r="BE35" s="76">
        <f ca="1">Validation!H35</f>
        <v>2</v>
      </c>
      <c r="BF35" t="str">
        <f ca="1">Validation!I35</f>
        <v/>
      </c>
      <c r="BJ35" t="str">
        <f>IF(AND(ISBLANK(Members[[#This Row],[DependentSSN]]),NOT(ISBLANK(Members[[#This Row],[MedicalPolicy]]))), "CoverageLevels", "Waivers")</f>
        <v>Waivers</v>
      </c>
      <c r="BK35" t="str">
        <f>IF(AND(ISBLANK(Members[[#This Row],[DependentSSN]]),NOT(ISBLANK(Members[[#This Row],[Dental Policy]]))), "CoverageLevels", "Waivers")</f>
        <v>Waivers</v>
      </c>
      <c r="BL35" t="str">
        <f>IF(AND(ISBLANK(Members[[#This Row],[DependentSSN]]),NOT(ISBLANK(Members[[#This Row],[VisionPolicy]]))), "CoverageLevels", "Waivers")</f>
        <v>Waivers</v>
      </c>
      <c r="BM35">
        <v>0</v>
      </c>
    </row>
    <row r="36" spans="1:65" x14ac:dyDescent="0.25">
      <c r="A36" s="4"/>
      <c r="B36" s="67"/>
      <c r="C36" s="68"/>
      <c r="D36" s="68"/>
      <c r="E36" s="69"/>
      <c r="F36" s="68"/>
      <c r="G36" s="69"/>
      <c r="H36" s="68"/>
      <c r="I36" s="68"/>
      <c r="J36" s="70"/>
      <c r="K36" s="68"/>
      <c r="L36" s="68"/>
      <c r="M36" s="71"/>
      <c r="N36" s="69"/>
      <c r="O36" s="69"/>
      <c r="P36" s="69"/>
      <c r="Q36" s="69"/>
      <c r="R36" s="69"/>
      <c r="S36" s="69"/>
      <c r="T36" s="68" t="str">
        <f>IF(IFERROR(VLOOKUP(Members[[#This Row],[Subscriber SSN]],$C$7:T35,18,FALSE), "") = 0, "",IFERROR(VLOOKUP(Members[[#This Row],[Subscriber SSN]],$C$7:T35,18,FALSE), ""))</f>
        <v/>
      </c>
      <c r="U36" s="68" t="str">
        <f>IF(IFERROR(VLOOKUP(Members[[#This Row],[Subscriber SSN]],$C$7:U35,19,FALSE), "") = 0, "",IFERROR(VLOOKUP(Members[[#This Row],[Subscriber SSN]],$C$7:U35,19,FALSE), ""))</f>
        <v/>
      </c>
      <c r="V36" s="69" t="str">
        <f>IF(IFERROR(VLOOKUP(Members[[#This Row],[Subscriber SSN]],$C$7:V35,20,FALSE), "") = 0, "", IFERROR(VLOOKUP(Members[[#This Row],[Subscriber SSN]],$C$7:V35,20,FALSE), ""))</f>
        <v/>
      </c>
      <c r="W36" s="68" t="str">
        <f>IF(IFERROR(VLOOKUP(Members[[#This Row],[Subscriber SSN]],$C$7:W35,21,FALSE), "") = 0, "", IFERROR(VLOOKUP(Members[[#This Row],[Subscriber SSN]],$C$7:W35,21,FALSE), ""))</f>
        <v/>
      </c>
      <c r="X36" s="68" t="str">
        <f>IF(IFERROR(VLOOKUP(Members[[#This Row],[Subscriber SSN]],$C$7:X35,22,FALSE), "") = 0, "", IFERROR(VLOOKUP(Members[[#This Row],[Subscriber SSN]],$C$7:X35,22,FALSE), ""))</f>
        <v/>
      </c>
      <c r="Y36" s="68"/>
      <c r="Z36" s="72"/>
      <c r="AA36" s="69"/>
      <c r="AB36" s="69"/>
      <c r="AC36" s="70"/>
      <c r="AD36" s="110">
        <f t="shared" si="0"/>
        <v>45292</v>
      </c>
      <c r="AE36" s="69"/>
      <c r="AF36" s="69"/>
      <c r="AG36" s="71"/>
      <c r="AH36" s="69"/>
      <c r="AI36" s="69"/>
      <c r="AJ36" s="69"/>
      <c r="AK36" s="69"/>
      <c r="AL36" s="69"/>
      <c r="AM36" s="69"/>
      <c r="AN36" s="69"/>
      <c r="AO36" s="69"/>
      <c r="AP36" s="73"/>
      <c r="AQ36" s="73"/>
      <c r="AR36" s="73"/>
      <c r="AS36" s="73"/>
      <c r="AT36" s="73"/>
      <c r="AU36" s="73"/>
      <c r="AV36" s="73"/>
      <c r="AW36" s="73"/>
      <c r="AX36" s="73"/>
      <c r="AY36" s="73"/>
      <c r="AZ36" s="73"/>
      <c r="BA36" s="73"/>
      <c r="BB36" s="73"/>
      <c r="BC36" s="74"/>
      <c r="BD36" s="222" t="str">
        <f t="shared" si="1"/>
        <v xml:space="preserve"> </v>
      </c>
      <c r="BE36" s="76">
        <f ca="1">Validation!H36</f>
        <v>2</v>
      </c>
      <c r="BF36" t="str">
        <f ca="1">Validation!I36</f>
        <v/>
      </c>
      <c r="BJ36" t="str">
        <f>IF(AND(ISBLANK(Members[[#This Row],[DependentSSN]]),NOT(ISBLANK(Members[[#This Row],[MedicalPolicy]]))), "CoverageLevels", "Waivers")</f>
        <v>Waivers</v>
      </c>
      <c r="BK36" t="str">
        <f>IF(AND(ISBLANK(Members[[#This Row],[DependentSSN]]),NOT(ISBLANK(Members[[#This Row],[Dental Policy]]))), "CoverageLevels", "Waivers")</f>
        <v>Waivers</v>
      </c>
      <c r="BL36" t="str">
        <f>IF(AND(ISBLANK(Members[[#This Row],[DependentSSN]]),NOT(ISBLANK(Members[[#This Row],[VisionPolicy]]))), "CoverageLevels", "Waivers")</f>
        <v>Waivers</v>
      </c>
      <c r="BM36">
        <v>0</v>
      </c>
    </row>
    <row r="37" spans="1:65" x14ac:dyDescent="0.25">
      <c r="A37" s="4"/>
      <c r="B37" s="67"/>
      <c r="C37" s="68"/>
      <c r="D37" s="68"/>
      <c r="E37" s="69"/>
      <c r="F37" s="68"/>
      <c r="G37" s="69"/>
      <c r="H37" s="68"/>
      <c r="I37" s="68"/>
      <c r="J37" s="70"/>
      <c r="K37" s="68"/>
      <c r="L37" s="68"/>
      <c r="M37" s="71"/>
      <c r="N37" s="69"/>
      <c r="O37" s="69"/>
      <c r="P37" s="69"/>
      <c r="Q37" s="69"/>
      <c r="R37" s="69"/>
      <c r="S37" s="69"/>
      <c r="T37" s="68" t="str">
        <f>IF(IFERROR(VLOOKUP(Members[[#This Row],[Subscriber SSN]],$C$7:T36,18,FALSE), "") = 0, "",IFERROR(VLOOKUP(Members[[#This Row],[Subscriber SSN]],$C$7:T36,18,FALSE), ""))</f>
        <v/>
      </c>
      <c r="U37" s="68" t="str">
        <f>IF(IFERROR(VLOOKUP(Members[[#This Row],[Subscriber SSN]],$C$7:U36,19,FALSE), "") = 0, "",IFERROR(VLOOKUP(Members[[#This Row],[Subscriber SSN]],$C$7:U36,19,FALSE), ""))</f>
        <v/>
      </c>
      <c r="V37" s="69" t="str">
        <f>IF(IFERROR(VLOOKUP(Members[[#This Row],[Subscriber SSN]],$C$7:V36,20,FALSE), "") = 0, "", IFERROR(VLOOKUP(Members[[#This Row],[Subscriber SSN]],$C$7:V36,20,FALSE), ""))</f>
        <v/>
      </c>
      <c r="W37" s="68" t="str">
        <f>IF(IFERROR(VLOOKUP(Members[[#This Row],[Subscriber SSN]],$C$7:W36,21,FALSE), "") = 0, "", IFERROR(VLOOKUP(Members[[#This Row],[Subscriber SSN]],$C$7:W36,21,FALSE), ""))</f>
        <v/>
      </c>
      <c r="X37" s="68" t="str">
        <f>IF(IFERROR(VLOOKUP(Members[[#This Row],[Subscriber SSN]],$C$7:X36,22,FALSE), "") = 0, "", IFERROR(VLOOKUP(Members[[#This Row],[Subscriber SSN]],$C$7:X36,22,FALSE), ""))</f>
        <v/>
      </c>
      <c r="Y37" s="68"/>
      <c r="Z37" s="72"/>
      <c r="AA37" s="69"/>
      <c r="AB37" s="69"/>
      <c r="AC37" s="70"/>
      <c r="AD37" s="110">
        <f t="shared" si="0"/>
        <v>45292</v>
      </c>
      <c r="AE37" s="69"/>
      <c r="AF37" s="69"/>
      <c r="AG37" s="71"/>
      <c r="AH37" s="69"/>
      <c r="AI37" s="69"/>
      <c r="AJ37" s="69"/>
      <c r="AK37" s="69"/>
      <c r="AL37" s="69"/>
      <c r="AM37" s="69"/>
      <c r="AN37" s="69"/>
      <c r="AO37" s="69"/>
      <c r="AP37" s="73"/>
      <c r="AQ37" s="73"/>
      <c r="AR37" s="73"/>
      <c r="AS37" s="73"/>
      <c r="AT37" s="73"/>
      <c r="AU37" s="73"/>
      <c r="AV37" s="73"/>
      <c r="AW37" s="73"/>
      <c r="AX37" s="73"/>
      <c r="AY37" s="73"/>
      <c r="AZ37" s="73"/>
      <c r="BA37" s="73"/>
      <c r="BB37" s="73"/>
      <c r="BC37" s="74"/>
      <c r="BD37" s="222" t="str">
        <f t="shared" si="1"/>
        <v xml:space="preserve"> </v>
      </c>
      <c r="BE37" s="76">
        <f ca="1">Validation!H37</f>
        <v>2</v>
      </c>
      <c r="BF37" t="str">
        <f ca="1">Validation!I37</f>
        <v/>
      </c>
      <c r="BJ37" t="str">
        <f>IF(AND(ISBLANK(Members[[#This Row],[DependentSSN]]),NOT(ISBLANK(Members[[#This Row],[MedicalPolicy]]))), "CoverageLevels", "Waivers")</f>
        <v>Waivers</v>
      </c>
      <c r="BK37" t="str">
        <f>IF(AND(ISBLANK(Members[[#This Row],[DependentSSN]]),NOT(ISBLANK(Members[[#This Row],[Dental Policy]]))), "CoverageLevels", "Waivers")</f>
        <v>Waivers</v>
      </c>
      <c r="BL37" t="str">
        <f>IF(AND(ISBLANK(Members[[#This Row],[DependentSSN]]),NOT(ISBLANK(Members[[#This Row],[VisionPolicy]]))), "CoverageLevels", "Waivers")</f>
        <v>Waivers</v>
      </c>
      <c r="BM37">
        <v>0</v>
      </c>
    </row>
    <row r="38" spans="1:65" x14ac:dyDescent="0.25">
      <c r="A38" s="4"/>
      <c r="B38" s="67"/>
      <c r="C38" s="68"/>
      <c r="D38" s="68"/>
      <c r="E38" s="69"/>
      <c r="F38" s="68"/>
      <c r="G38" s="69"/>
      <c r="H38" s="68"/>
      <c r="I38" s="68"/>
      <c r="J38" s="70"/>
      <c r="K38" s="68"/>
      <c r="L38" s="68"/>
      <c r="M38" s="71"/>
      <c r="N38" s="69"/>
      <c r="O38" s="69"/>
      <c r="P38" s="69"/>
      <c r="Q38" s="69"/>
      <c r="R38" s="69"/>
      <c r="S38" s="69"/>
      <c r="T38" s="68" t="str">
        <f>IF(IFERROR(VLOOKUP(Members[[#This Row],[Subscriber SSN]],$C$7:T37,18,FALSE), "") = 0, "",IFERROR(VLOOKUP(Members[[#This Row],[Subscriber SSN]],$C$7:T37,18,FALSE), ""))</f>
        <v/>
      </c>
      <c r="U38" s="68" t="str">
        <f>IF(IFERROR(VLOOKUP(Members[[#This Row],[Subscriber SSN]],$C$7:U37,19,FALSE), "") = 0, "",IFERROR(VLOOKUP(Members[[#This Row],[Subscriber SSN]],$C$7:U37,19,FALSE), ""))</f>
        <v/>
      </c>
      <c r="V38" s="69" t="str">
        <f>IF(IFERROR(VLOOKUP(Members[[#This Row],[Subscriber SSN]],$C$7:V37,20,FALSE), "") = 0, "", IFERROR(VLOOKUP(Members[[#This Row],[Subscriber SSN]],$C$7:V37,20,FALSE), ""))</f>
        <v/>
      </c>
      <c r="W38" s="68" t="str">
        <f>IF(IFERROR(VLOOKUP(Members[[#This Row],[Subscriber SSN]],$C$7:W37,21,FALSE), "") = 0, "", IFERROR(VLOOKUP(Members[[#This Row],[Subscriber SSN]],$C$7:W37,21,FALSE), ""))</f>
        <v/>
      </c>
      <c r="X38" s="68" t="str">
        <f>IF(IFERROR(VLOOKUP(Members[[#This Row],[Subscriber SSN]],$C$7:X37,22,FALSE), "") = 0, "", IFERROR(VLOOKUP(Members[[#This Row],[Subscriber SSN]],$C$7:X37,22,FALSE), ""))</f>
        <v/>
      </c>
      <c r="Y38" s="68"/>
      <c r="Z38" s="72"/>
      <c r="AA38" s="69"/>
      <c r="AB38" s="69"/>
      <c r="AC38" s="70"/>
      <c r="AD38" s="110">
        <f t="shared" si="0"/>
        <v>45292</v>
      </c>
      <c r="AE38" s="69"/>
      <c r="AF38" s="69"/>
      <c r="AG38" s="71"/>
      <c r="AH38" s="69"/>
      <c r="AI38" s="69"/>
      <c r="AJ38" s="69"/>
      <c r="AK38" s="69"/>
      <c r="AL38" s="69"/>
      <c r="AM38" s="69"/>
      <c r="AN38" s="69"/>
      <c r="AO38" s="69"/>
      <c r="AP38" s="73"/>
      <c r="AQ38" s="73"/>
      <c r="AR38" s="73"/>
      <c r="AS38" s="73"/>
      <c r="AT38" s="73"/>
      <c r="AU38" s="73"/>
      <c r="AV38" s="73"/>
      <c r="AW38" s="73"/>
      <c r="AX38" s="73"/>
      <c r="AY38" s="73"/>
      <c r="AZ38" s="73"/>
      <c r="BA38" s="73"/>
      <c r="BB38" s="73"/>
      <c r="BC38" s="74"/>
      <c r="BD38" s="222" t="str">
        <f t="shared" si="1"/>
        <v xml:space="preserve"> </v>
      </c>
      <c r="BE38" s="76">
        <f ca="1">Validation!H38</f>
        <v>2</v>
      </c>
      <c r="BF38" t="str">
        <f ca="1">Validation!I38</f>
        <v/>
      </c>
      <c r="BJ38" t="str">
        <f>IF(AND(ISBLANK(Members[[#This Row],[DependentSSN]]),NOT(ISBLANK(Members[[#This Row],[MedicalPolicy]]))), "CoverageLevels", "Waivers")</f>
        <v>Waivers</v>
      </c>
      <c r="BK38" t="str">
        <f>IF(AND(ISBLANK(Members[[#This Row],[DependentSSN]]),NOT(ISBLANK(Members[[#This Row],[Dental Policy]]))), "CoverageLevels", "Waivers")</f>
        <v>Waivers</v>
      </c>
      <c r="BL38" t="str">
        <f>IF(AND(ISBLANK(Members[[#This Row],[DependentSSN]]),NOT(ISBLANK(Members[[#This Row],[VisionPolicy]]))), "CoverageLevels", "Waivers")</f>
        <v>Waivers</v>
      </c>
      <c r="BM38">
        <v>0</v>
      </c>
    </row>
    <row r="39" spans="1:65" x14ac:dyDescent="0.25">
      <c r="A39" s="4"/>
      <c r="B39" s="67"/>
      <c r="C39" s="68"/>
      <c r="D39" s="68"/>
      <c r="E39" s="69"/>
      <c r="F39" s="68"/>
      <c r="G39" s="69"/>
      <c r="H39" s="68"/>
      <c r="I39" s="68"/>
      <c r="J39" s="70"/>
      <c r="K39" s="68"/>
      <c r="L39" s="68"/>
      <c r="M39" s="71"/>
      <c r="N39" s="69"/>
      <c r="O39" s="69"/>
      <c r="P39" s="69"/>
      <c r="Q39" s="69"/>
      <c r="R39" s="69"/>
      <c r="S39" s="69"/>
      <c r="T39" s="68" t="str">
        <f>IF(IFERROR(VLOOKUP(Members[[#This Row],[Subscriber SSN]],$C$7:T38,18,FALSE), "") = 0, "",IFERROR(VLOOKUP(Members[[#This Row],[Subscriber SSN]],$C$7:T38,18,FALSE), ""))</f>
        <v/>
      </c>
      <c r="U39" s="68" t="str">
        <f>IF(IFERROR(VLOOKUP(Members[[#This Row],[Subscriber SSN]],$C$7:U38,19,FALSE), "") = 0, "",IFERROR(VLOOKUP(Members[[#This Row],[Subscriber SSN]],$C$7:U38,19,FALSE), ""))</f>
        <v/>
      </c>
      <c r="V39" s="69" t="str">
        <f>IF(IFERROR(VLOOKUP(Members[[#This Row],[Subscriber SSN]],$C$7:V38,20,FALSE), "") = 0, "", IFERROR(VLOOKUP(Members[[#This Row],[Subscriber SSN]],$C$7:V38,20,FALSE), ""))</f>
        <v/>
      </c>
      <c r="W39" s="68" t="str">
        <f>IF(IFERROR(VLOOKUP(Members[[#This Row],[Subscriber SSN]],$C$7:W38,21,FALSE), "") = 0, "", IFERROR(VLOOKUP(Members[[#This Row],[Subscriber SSN]],$C$7:W38,21,FALSE), ""))</f>
        <v/>
      </c>
      <c r="X39" s="68" t="str">
        <f>IF(IFERROR(VLOOKUP(Members[[#This Row],[Subscriber SSN]],$C$7:X38,22,FALSE), "") = 0, "", IFERROR(VLOOKUP(Members[[#This Row],[Subscriber SSN]],$C$7:X38,22,FALSE), ""))</f>
        <v/>
      </c>
      <c r="Y39" s="68"/>
      <c r="Z39" s="72"/>
      <c r="AA39" s="69"/>
      <c r="AB39" s="69"/>
      <c r="AC39" s="70"/>
      <c r="AD39" s="110">
        <f t="shared" si="0"/>
        <v>45292</v>
      </c>
      <c r="AE39" s="69"/>
      <c r="AF39" s="69"/>
      <c r="AG39" s="71"/>
      <c r="AH39" s="69"/>
      <c r="AI39" s="69"/>
      <c r="AJ39" s="69"/>
      <c r="AK39" s="69"/>
      <c r="AL39" s="69"/>
      <c r="AM39" s="69"/>
      <c r="AN39" s="69"/>
      <c r="AO39" s="69"/>
      <c r="AP39" s="73"/>
      <c r="AQ39" s="73"/>
      <c r="AR39" s="73"/>
      <c r="AS39" s="73"/>
      <c r="AT39" s="73"/>
      <c r="AU39" s="73"/>
      <c r="AV39" s="73"/>
      <c r="AW39" s="73"/>
      <c r="AX39" s="73"/>
      <c r="AY39" s="73"/>
      <c r="AZ39" s="73"/>
      <c r="BA39" s="73"/>
      <c r="BB39" s="73"/>
      <c r="BC39" s="74"/>
      <c r="BD39" s="222" t="str">
        <f t="shared" si="1"/>
        <v xml:space="preserve"> </v>
      </c>
      <c r="BE39" s="76">
        <f ca="1">Validation!H39</f>
        <v>2</v>
      </c>
      <c r="BF39" t="str">
        <f ca="1">Validation!I39</f>
        <v/>
      </c>
      <c r="BJ39" t="str">
        <f>IF(AND(ISBLANK(Members[[#This Row],[DependentSSN]]),NOT(ISBLANK(Members[[#This Row],[MedicalPolicy]]))), "CoverageLevels", "Waivers")</f>
        <v>Waivers</v>
      </c>
      <c r="BK39" t="str">
        <f>IF(AND(ISBLANK(Members[[#This Row],[DependentSSN]]),NOT(ISBLANK(Members[[#This Row],[Dental Policy]]))), "CoverageLevels", "Waivers")</f>
        <v>Waivers</v>
      </c>
      <c r="BL39" t="str">
        <f>IF(AND(ISBLANK(Members[[#This Row],[DependentSSN]]),NOT(ISBLANK(Members[[#This Row],[VisionPolicy]]))), "CoverageLevels", "Waivers")</f>
        <v>Waivers</v>
      </c>
      <c r="BM39">
        <v>0</v>
      </c>
    </row>
    <row r="40" spans="1:65" x14ac:dyDescent="0.25">
      <c r="A40" s="4"/>
      <c r="B40" s="67"/>
      <c r="C40" s="68"/>
      <c r="D40" s="68"/>
      <c r="E40" s="69"/>
      <c r="F40" s="68"/>
      <c r="G40" s="69"/>
      <c r="H40" s="68"/>
      <c r="I40" s="68"/>
      <c r="J40" s="70"/>
      <c r="K40" s="68"/>
      <c r="L40" s="68"/>
      <c r="M40" s="71"/>
      <c r="N40" s="69"/>
      <c r="O40" s="69"/>
      <c r="P40" s="69"/>
      <c r="Q40" s="69"/>
      <c r="R40" s="69"/>
      <c r="S40" s="69"/>
      <c r="T40" s="68" t="str">
        <f>IF(IFERROR(VLOOKUP(Members[[#This Row],[Subscriber SSN]],$C$7:T39,18,FALSE), "") = 0, "",IFERROR(VLOOKUP(Members[[#This Row],[Subscriber SSN]],$C$7:T39,18,FALSE), ""))</f>
        <v/>
      </c>
      <c r="U40" s="68" t="str">
        <f>IF(IFERROR(VLOOKUP(Members[[#This Row],[Subscriber SSN]],$C$7:U39,19,FALSE), "") = 0, "",IFERROR(VLOOKUP(Members[[#This Row],[Subscriber SSN]],$C$7:U39,19,FALSE), ""))</f>
        <v/>
      </c>
      <c r="V40" s="69" t="str">
        <f>IF(IFERROR(VLOOKUP(Members[[#This Row],[Subscriber SSN]],$C$7:V39,20,FALSE), "") = 0, "", IFERROR(VLOOKUP(Members[[#This Row],[Subscriber SSN]],$C$7:V39,20,FALSE), ""))</f>
        <v/>
      </c>
      <c r="W40" s="68" t="str">
        <f>IF(IFERROR(VLOOKUP(Members[[#This Row],[Subscriber SSN]],$C$7:W39,21,FALSE), "") = 0, "", IFERROR(VLOOKUP(Members[[#This Row],[Subscriber SSN]],$C$7:W39,21,FALSE), ""))</f>
        <v/>
      </c>
      <c r="X40" s="68" t="str">
        <f>IF(IFERROR(VLOOKUP(Members[[#This Row],[Subscriber SSN]],$C$7:X39,22,FALSE), "") = 0, "", IFERROR(VLOOKUP(Members[[#This Row],[Subscriber SSN]],$C$7:X39,22,FALSE), ""))</f>
        <v/>
      </c>
      <c r="Y40" s="68"/>
      <c r="Z40" s="72"/>
      <c r="AA40" s="69"/>
      <c r="AB40" s="69"/>
      <c r="AC40" s="70"/>
      <c r="AD40" s="110">
        <f t="shared" si="0"/>
        <v>45292</v>
      </c>
      <c r="AE40" s="69"/>
      <c r="AF40" s="69"/>
      <c r="AG40" s="71"/>
      <c r="AH40" s="69"/>
      <c r="AI40" s="69"/>
      <c r="AJ40" s="69"/>
      <c r="AK40" s="69"/>
      <c r="AL40" s="69"/>
      <c r="AM40" s="69"/>
      <c r="AN40" s="69"/>
      <c r="AO40" s="69"/>
      <c r="AP40" s="73"/>
      <c r="AQ40" s="73"/>
      <c r="AR40" s="73"/>
      <c r="AS40" s="73"/>
      <c r="AT40" s="73"/>
      <c r="AU40" s="73"/>
      <c r="AV40" s="73"/>
      <c r="AW40" s="73"/>
      <c r="AX40" s="73"/>
      <c r="AY40" s="73"/>
      <c r="AZ40" s="73"/>
      <c r="BA40" s="73"/>
      <c r="BB40" s="73"/>
      <c r="BC40" s="74"/>
      <c r="BD40" s="222" t="str">
        <f t="shared" si="1"/>
        <v xml:space="preserve"> </v>
      </c>
      <c r="BE40" s="76">
        <f ca="1">Validation!H40</f>
        <v>2</v>
      </c>
      <c r="BF40" t="str">
        <f ca="1">Validation!I40</f>
        <v/>
      </c>
      <c r="BJ40" t="str">
        <f>IF(AND(ISBLANK(Members[[#This Row],[DependentSSN]]),NOT(ISBLANK(Members[[#This Row],[MedicalPolicy]]))), "CoverageLevels", "Waivers")</f>
        <v>Waivers</v>
      </c>
      <c r="BK40" t="str">
        <f>IF(AND(ISBLANK(Members[[#This Row],[DependentSSN]]),NOT(ISBLANK(Members[[#This Row],[Dental Policy]]))), "CoverageLevels", "Waivers")</f>
        <v>Waivers</v>
      </c>
      <c r="BL40" t="str">
        <f>IF(AND(ISBLANK(Members[[#This Row],[DependentSSN]]),NOT(ISBLANK(Members[[#This Row],[VisionPolicy]]))), "CoverageLevels", "Waivers")</f>
        <v>Waivers</v>
      </c>
      <c r="BM40">
        <v>0</v>
      </c>
    </row>
    <row r="41" spans="1:65" x14ac:dyDescent="0.25">
      <c r="A41" s="4"/>
      <c r="B41" s="67"/>
      <c r="C41" s="68"/>
      <c r="D41" s="68"/>
      <c r="E41" s="69"/>
      <c r="F41" s="68"/>
      <c r="G41" s="69"/>
      <c r="H41" s="68"/>
      <c r="I41" s="68"/>
      <c r="J41" s="70"/>
      <c r="K41" s="68"/>
      <c r="L41" s="68"/>
      <c r="M41" s="71"/>
      <c r="N41" s="69"/>
      <c r="O41" s="69"/>
      <c r="P41" s="69"/>
      <c r="Q41" s="69"/>
      <c r="R41" s="69"/>
      <c r="S41" s="69"/>
      <c r="T41" s="68" t="str">
        <f>IF(IFERROR(VLOOKUP(Members[[#This Row],[Subscriber SSN]],$C$7:T40,18,FALSE), "") = 0, "",IFERROR(VLOOKUP(Members[[#This Row],[Subscriber SSN]],$C$7:T40,18,FALSE), ""))</f>
        <v/>
      </c>
      <c r="U41" s="68" t="str">
        <f>IF(IFERROR(VLOOKUP(Members[[#This Row],[Subscriber SSN]],$C$7:U40,19,FALSE), "") = 0, "",IFERROR(VLOOKUP(Members[[#This Row],[Subscriber SSN]],$C$7:U40,19,FALSE), ""))</f>
        <v/>
      </c>
      <c r="V41" s="69" t="str">
        <f>IF(IFERROR(VLOOKUP(Members[[#This Row],[Subscriber SSN]],$C$7:V40,20,FALSE), "") = 0, "", IFERROR(VLOOKUP(Members[[#This Row],[Subscriber SSN]],$C$7:V40,20,FALSE), ""))</f>
        <v/>
      </c>
      <c r="W41" s="68" t="str">
        <f>IF(IFERROR(VLOOKUP(Members[[#This Row],[Subscriber SSN]],$C$7:W40,21,FALSE), "") = 0, "", IFERROR(VLOOKUP(Members[[#This Row],[Subscriber SSN]],$C$7:W40,21,FALSE), ""))</f>
        <v/>
      </c>
      <c r="X41" s="68" t="str">
        <f>IF(IFERROR(VLOOKUP(Members[[#This Row],[Subscriber SSN]],$C$7:X40,22,FALSE), "") = 0, "", IFERROR(VLOOKUP(Members[[#This Row],[Subscriber SSN]],$C$7:X40,22,FALSE), ""))</f>
        <v/>
      </c>
      <c r="Y41" s="68"/>
      <c r="Z41" s="72"/>
      <c r="AA41" s="69"/>
      <c r="AB41" s="69"/>
      <c r="AC41" s="70"/>
      <c r="AD41" s="110">
        <f t="shared" si="0"/>
        <v>45292</v>
      </c>
      <c r="AE41" s="69"/>
      <c r="AF41" s="69"/>
      <c r="AG41" s="71"/>
      <c r="AH41" s="69"/>
      <c r="AI41" s="69"/>
      <c r="AJ41" s="69"/>
      <c r="AK41" s="69"/>
      <c r="AL41" s="69"/>
      <c r="AM41" s="69"/>
      <c r="AN41" s="69"/>
      <c r="AO41" s="69"/>
      <c r="AP41" s="73"/>
      <c r="AQ41" s="73"/>
      <c r="AR41" s="73"/>
      <c r="AS41" s="73"/>
      <c r="AT41" s="73"/>
      <c r="AU41" s="73"/>
      <c r="AV41" s="73"/>
      <c r="AW41" s="73"/>
      <c r="AX41" s="73"/>
      <c r="AY41" s="73"/>
      <c r="AZ41" s="73"/>
      <c r="BA41" s="73"/>
      <c r="BB41" s="73"/>
      <c r="BC41" s="74"/>
      <c r="BD41" s="222" t="str">
        <f t="shared" si="1"/>
        <v xml:space="preserve"> </v>
      </c>
      <c r="BE41" s="76">
        <f ca="1">Validation!H41</f>
        <v>2</v>
      </c>
      <c r="BF41" t="str">
        <f ca="1">Validation!I41</f>
        <v/>
      </c>
      <c r="BJ41" t="str">
        <f>IF(AND(ISBLANK(Members[[#This Row],[DependentSSN]]),NOT(ISBLANK(Members[[#This Row],[MedicalPolicy]]))), "CoverageLevels", "Waivers")</f>
        <v>Waivers</v>
      </c>
      <c r="BK41" t="str">
        <f>IF(AND(ISBLANK(Members[[#This Row],[DependentSSN]]),NOT(ISBLANK(Members[[#This Row],[Dental Policy]]))), "CoverageLevels", "Waivers")</f>
        <v>Waivers</v>
      </c>
      <c r="BL41" t="str">
        <f>IF(AND(ISBLANK(Members[[#This Row],[DependentSSN]]),NOT(ISBLANK(Members[[#This Row],[VisionPolicy]]))), "CoverageLevels", "Waivers")</f>
        <v>Waivers</v>
      </c>
      <c r="BM41">
        <v>0</v>
      </c>
    </row>
    <row r="42" spans="1:65" x14ac:dyDescent="0.25">
      <c r="A42" s="4"/>
      <c r="B42" s="67"/>
      <c r="C42" s="68"/>
      <c r="D42" s="68"/>
      <c r="E42" s="69"/>
      <c r="F42" s="68"/>
      <c r="G42" s="69"/>
      <c r="H42" s="68"/>
      <c r="I42" s="68"/>
      <c r="J42" s="70"/>
      <c r="K42" s="68"/>
      <c r="L42" s="68"/>
      <c r="M42" s="71"/>
      <c r="N42" s="69"/>
      <c r="O42" s="69"/>
      <c r="P42" s="69"/>
      <c r="Q42" s="69"/>
      <c r="R42" s="69"/>
      <c r="S42" s="69"/>
      <c r="T42" s="68" t="str">
        <f>IF(IFERROR(VLOOKUP(Members[[#This Row],[Subscriber SSN]],$C$7:T41,18,FALSE), "") = 0, "",IFERROR(VLOOKUP(Members[[#This Row],[Subscriber SSN]],$C$7:T41,18,FALSE), ""))</f>
        <v/>
      </c>
      <c r="U42" s="68" t="str">
        <f>IF(IFERROR(VLOOKUP(Members[[#This Row],[Subscriber SSN]],$C$7:U41,19,FALSE), "") = 0, "",IFERROR(VLOOKUP(Members[[#This Row],[Subscriber SSN]],$C$7:U41,19,FALSE), ""))</f>
        <v/>
      </c>
      <c r="V42" s="69" t="str">
        <f>IF(IFERROR(VLOOKUP(Members[[#This Row],[Subscriber SSN]],$C$7:V41,20,FALSE), "") = 0, "", IFERROR(VLOOKUP(Members[[#This Row],[Subscriber SSN]],$C$7:V41,20,FALSE), ""))</f>
        <v/>
      </c>
      <c r="W42" s="68" t="str">
        <f>IF(IFERROR(VLOOKUP(Members[[#This Row],[Subscriber SSN]],$C$7:W41,21,FALSE), "") = 0, "", IFERROR(VLOOKUP(Members[[#This Row],[Subscriber SSN]],$C$7:W41,21,FALSE), ""))</f>
        <v/>
      </c>
      <c r="X42" s="68" t="str">
        <f>IF(IFERROR(VLOOKUP(Members[[#This Row],[Subscriber SSN]],$C$7:X41,22,FALSE), "") = 0, "", IFERROR(VLOOKUP(Members[[#This Row],[Subscriber SSN]],$C$7:X41,22,FALSE), ""))</f>
        <v/>
      </c>
      <c r="Y42" s="68"/>
      <c r="Z42" s="72"/>
      <c r="AA42" s="69"/>
      <c r="AB42" s="69"/>
      <c r="AC42" s="70"/>
      <c r="AD42" s="110">
        <f t="shared" si="0"/>
        <v>45292</v>
      </c>
      <c r="AE42" s="69"/>
      <c r="AF42" s="69"/>
      <c r="AG42" s="71"/>
      <c r="AH42" s="69"/>
      <c r="AI42" s="69"/>
      <c r="AJ42" s="69"/>
      <c r="AK42" s="69"/>
      <c r="AL42" s="69"/>
      <c r="AM42" s="69"/>
      <c r="AN42" s="69"/>
      <c r="AO42" s="69"/>
      <c r="AP42" s="73"/>
      <c r="AQ42" s="73"/>
      <c r="AR42" s="73"/>
      <c r="AS42" s="73"/>
      <c r="AT42" s="73"/>
      <c r="AU42" s="73"/>
      <c r="AV42" s="73"/>
      <c r="AW42" s="73"/>
      <c r="AX42" s="73"/>
      <c r="AY42" s="73"/>
      <c r="AZ42" s="73"/>
      <c r="BA42" s="73"/>
      <c r="BB42" s="73"/>
      <c r="BC42" s="74"/>
      <c r="BD42" s="222" t="str">
        <f t="shared" si="1"/>
        <v xml:space="preserve"> </v>
      </c>
      <c r="BE42" s="76">
        <f ca="1">Validation!H42</f>
        <v>2</v>
      </c>
      <c r="BF42" t="str">
        <f ca="1">Validation!I42</f>
        <v/>
      </c>
      <c r="BJ42" t="str">
        <f>IF(AND(ISBLANK(Members[[#This Row],[DependentSSN]]),NOT(ISBLANK(Members[[#This Row],[MedicalPolicy]]))), "CoverageLevels", "Waivers")</f>
        <v>Waivers</v>
      </c>
      <c r="BK42" t="str">
        <f>IF(AND(ISBLANK(Members[[#This Row],[DependentSSN]]),NOT(ISBLANK(Members[[#This Row],[Dental Policy]]))), "CoverageLevels", "Waivers")</f>
        <v>Waivers</v>
      </c>
      <c r="BL42" t="str">
        <f>IF(AND(ISBLANK(Members[[#This Row],[DependentSSN]]),NOT(ISBLANK(Members[[#This Row],[VisionPolicy]]))), "CoverageLevels", "Waivers")</f>
        <v>Waivers</v>
      </c>
      <c r="BM42">
        <v>0</v>
      </c>
    </row>
    <row r="43" spans="1:65" x14ac:dyDescent="0.25">
      <c r="A43" s="4"/>
      <c r="B43" s="67"/>
      <c r="C43" s="68"/>
      <c r="D43" s="68"/>
      <c r="E43" s="69"/>
      <c r="F43" s="68"/>
      <c r="G43" s="69"/>
      <c r="H43" s="68"/>
      <c r="I43" s="68"/>
      <c r="J43" s="70"/>
      <c r="K43" s="68"/>
      <c r="L43" s="68"/>
      <c r="M43" s="71"/>
      <c r="N43" s="69"/>
      <c r="O43" s="69"/>
      <c r="P43" s="69"/>
      <c r="Q43" s="69"/>
      <c r="R43" s="69"/>
      <c r="S43" s="69"/>
      <c r="T43" s="68" t="str">
        <f>IF(IFERROR(VLOOKUP(Members[[#This Row],[Subscriber SSN]],$C$7:T42,18,FALSE), "") = 0, "",IFERROR(VLOOKUP(Members[[#This Row],[Subscriber SSN]],$C$7:T42,18,FALSE), ""))</f>
        <v/>
      </c>
      <c r="U43" s="68" t="str">
        <f>IF(IFERROR(VLOOKUP(Members[[#This Row],[Subscriber SSN]],$C$7:U42,19,FALSE), "") = 0, "",IFERROR(VLOOKUP(Members[[#This Row],[Subscriber SSN]],$C$7:U42,19,FALSE), ""))</f>
        <v/>
      </c>
      <c r="V43" s="69" t="str">
        <f>IF(IFERROR(VLOOKUP(Members[[#This Row],[Subscriber SSN]],$C$7:V42,20,FALSE), "") = 0, "", IFERROR(VLOOKUP(Members[[#This Row],[Subscriber SSN]],$C$7:V42,20,FALSE), ""))</f>
        <v/>
      </c>
      <c r="W43" s="68" t="str">
        <f>IF(IFERROR(VLOOKUP(Members[[#This Row],[Subscriber SSN]],$C$7:W42,21,FALSE), "") = 0, "", IFERROR(VLOOKUP(Members[[#This Row],[Subscriber SSN]],$C$7:W42,21,FALSE), ""))</f>
        <v/>
      </c>
      <c r="X43" s="68" t="str">
        <f>IF(IFERROR(VLOOKUP(Members[[#This Row],[Subscriber SSN]],$C$7:X42,22,FALSE), "") = 0, "", IFERROR(VLOOKUP(Members[[#This Row],[Subscriber SSN]],$C$7:X42,22,FALSE), ""))</f>
        <v/>
      </c>
      <c r="Y43" s="68"/>
      <c r="Z43" s="72"/>
      <c r="AA43" s="69"/>
      <c r="AB43" s="69"/>
      <c r="AC43" s="70"/>
      <c r="AD43" s="110">
        <f t="shared" si="0"/>
        <v>45292</v>
      </c>
      <c r="AE43" s="69"/>
      <c r="AF43" s="69"/>
      <c r="AG43" s="71"/>
      <c r="AH43" s="69"/>
      <c r="AI43" s="69"/>
      <c r="AJ43" s="69"/>
      <c r="AK43" s="69"/>
      <c r="AL43" s="69"/>
      <c r="AM43" s="69"/>
      <c r="AN43" s="69"/>
      <c r="AO43" s="69"/>
      <c r="AP43" s="73"/>
      <c r="AQ43" s="73"/>
      <c r="AR43" s="73"/>
      <c r="AS43" s="73"/>
      <c r="AT43" s="73"/>
      <c r="AU43" s="73"/>
      <c r="AV43" s="73"/>
      <c r="AW43" s="73"/>
      <c r="AX43" s="73"/>
      <c r="AY43" s="73"/>
      <c r="AZ43" s="73"/>
      <c r="BA43" s="73"/>
      <c r="BB43" s="73"/>
      <c r="BC43" s="74"/>
      <c r="BD43" s="222" t="str">
        <f t="shared" si="1"/>
        <v xml:space="preserve"> </v>
      </c>
      <c r="BE43" s="76">
        <f ca="1">Validation!H43</f>
        <v>2</v>
      </c>
      <c r="BF43" t="str">
        <f ca="1">Validation!I43</f>
        <v/>
      </c>
      <c r="BJ43" t="str">
        <f>IF(AND(ISBLANK(Members[[#This Row],[DependentSSN]]),NOT(ISBLANK(Members[[#This Row],[MedicalPolicy]]))), "CoverageLevels", "Waivers")</f>
        <v>Waivers</v>
      </c>
      <c r="BK43" t="str">
        <f>IF(AND(ISBLANK(Members[[#This Row],[DependentSSN]]),NOT(ISBLANK(Members[[#This Row],[Dental Policy]]))), "CoverageLevels", "Waivers")</f>
        <v>Waivers</v>
      </c>
      <c r="BL43" t="str">
        <f>IF(AND(ISBLANK(Members[[#This Row],[DependentSSN]]),NOT(ISBLANK(Members[[#This Row],[VisionPolicy]]))), "CoverageLevels", "Waivers")</f>
        <v>Waivers</v>
      </c>
      <c r="BM43">
        <v>0</v>
      </c>
    </row>
    <row r="44" spans="1:65" x14ac:dyDescent="0.25">
      <c r="A44" s="4"/>
      <c r="B44" s="67"/>
      <c r="C44" s="68"/>
      <c r="D44" s="68"/>
      <c r="E44" s="69"/>
      <c r="F44" s="68"/>
      <c r="G44" s="69"/>
      <c r="H44" s="68"/>
      <c r="I44" s="68"/>
      <c r="J44" s="70"/>
      <c r="K44" s="68"/>
      <c r="L44" s="68"/>
      <c r="M44" s="71"/>
      <c r="N44" s="69"/>
      <c r="O44" s="69"/>
      <c r="P44" s="69"/>
      <c r="Q44" s="69"/>
      <c r="R44" s="69"/>
      <c r="S44" s="69"/>
      <c r="T44" s="68" t="str">
        <f>IF(IFERROR(VLOOKUP(Members[[#This Row],[Subscriber SSN]],$C$7:T43,18,FALSE), "") = 0, "",IFERROR(VLOOKUP(Members[[#This Row],[Subscriber SSN]],$C$7:T43,18,FALSE), ""))</f>
        <v/>
      </c>
      <c r="U44" s="68" t="str">
        <f>IF(IFERROR(VLOOKUP(Members[[#This Row],[Subscriber SSN]],$C$7:U43,19,FALSE), "") = 0, "",IFERROR(VLOOKUP(Members[[#This Row],[Subscriber SSN]],$C$7:U43,19,FALSE), ""))</f>
        <v/>
      </c>
      <c r="V44" s="69" t="str">
        <f>IF(IFERROR(VLOOKUP(Members[[#This Row],[Subscriber SSN]],$C$7:V43,20,FALSE), "") = 0, "", IFERROR(VLOOKUP(Members[[#This Row],[Subscriber SSN]],$C$7:V43,20,FALSE), ""))</f>
        <v/>
      </c>
      <c r="W44" s="68" t="str">
        <f>IF(IFERROR(VLOOKUP(Members[[#This Row],[Subscriber SSN]],$C$7:W43,21,FALSE), "") = 0, "", IFERROR(VLOOKUP(Members[[#This Row],[Subscriber SSN]],$C$7:W43,21,FALSE), ""))</f>
        <v/>
      </c>
      <c r="X44" s="68" t="str">
        <f>IF(IFERROR(VLOOKUP(Members[[#This Row],[Subscriber SSN]],$C$7:X43,22,FALSE), "") = 0, "", IFERROR(VLOOKUP(Members[[#This Row],[Subscriber SSN]],$C$7:X43,22,FALSE), ""))</f>
        <v/>
      </c>
      <c r="Y44" s="68"/>
      <c r="Z44" s="72"/>
      <c r="AA44" s="69"/>
      <c r="AB44" s="69"/>
      <c r="AC44" s="70"/>
      <c r="AD44" s="110">
        <f t="shared" si="0"/>
        <v>45292</v>
      </c>
      <c r="AE44" s="69"/>
      <c r="AF44" s="69"/>
      <c r="AG44" s="71"/>
      <c r="AH44" s="69"/>
      <c r="AI44" s="69"/>
      <c r="AJ44" s="69"/>
      <c r="AK44" s="69"/>
      <c r="AL44" s="69"/>
      <c r="AM44" s="69"/>
      <c r="AN44" s="69"/>
      <c r="AO44" s="69"/>
      <c r="AP44" s="73"/>
      <c r="AQ44" s="73"/>
      <c r="AR44" s="73"/>
      <c r="AS44" s="73"/>
      <c r="AT44" s="73"/>
      <c r="AU44" s="73"/>
      <c r="AV44" s="73"/>
      <c r="AW44" s="73"/>
      <c r="AX44" s="73"/>
      <c r="AY44" s="73"/>
      <c r="AZ44" s="73"/>
      <c r="BA44" s="73"/>
      <c r="BB44" s="73"/>
      <c r="BC44" s="74"/>
      <c r="BD44" s="222" t="str">
        <f t="shared" si="1"/>
        <v xml:space="preserve"> </v>
      </c>
      <c r="BE44" s="76">
        <f ca="1">Validation!H44</f>
        <v>2</v>
      </c>
      <c r="BF44" t="str">
        <f ca="1">Validation!I44</f>
        <v/>
      </c>
      <c r="BJ44" t="str">
        <f>IF(AND(ISBLANK(Members[[#This Row],[DependentSSN]]),NOT(ISBLANK(Members[[#This Row],[MedicalPolicy]]))), "CoverageLevels", "Waivers")</f>
        <v>Waivers</v>
      </c>
      <c r="BK44" t="str">
        <f>IF(AND(ISBLANK(Members[[#This Row],[DependentSSN]]),NOT(ISBLANK(Members[[#This Row],[Dental Policy]]))), "CoverageLevels", "Waivers")</f>
        <v>Waivers</v>
      </c>
      <c r="BL44" t="str">
        <f>IF(AND(ISBLANK(Members[[#This Row],[DependentSSN]]),NOT(ISBLANK(Members[[#This Row],[VisionPolicy]]))), "CoverageLevels", "Waivers")</f>
        <v>Waivers</v>
      </c>
      <c r="BM44">
        <v>0</v>
      </c>
    </row>
    <row r="45" spans="1:65" x14ac:dyDescent="0.25">
      <c r="A45" s="4"/>
      <c r="B45" s="67"/>
      <c r="C45" s="68"/>
      <c r="D45" s="68"/>
      <c r="E45" s="69"/>
      <c r="F45" s="68"/>
      <c r="G45" s="69"/>
      <c r="H45" s="68"/>
      <c r="I45" s="68"/>
      <c r="J45" s="70"/>
      <c r="K45" s="68"/>
      <c r="L45" s="68"/>
      <c r="M45" s="71"/>
      <c r="N45" s="69"/>
      <c r="O45" s="69"/>
      <c r="P45" s="69"/>
      <c r="Q45" s="69"/>
      <c r="R45" s="69"/>
      <c r="S45" s="69"/>
      <c r="T45" s="68" t="str">
        <f>IF(IFERROR(VLOOKUP(Members[[#This Row],[Subscriber SSN]],$C$7:T44,18,FALSE), "") = 0, "",IFERROR(VLOOKUP(Members[[#This Row],[Subscriber SSN]],$C$7:T44,18,FALSE), ""))</f>
        <v/>
      </c>
      <c r="U45" s="68" t="str">
        <f>IF(IFERROR(VLOOKUP(Members[[#This Row],[Subscriber SSN]],$C$7:U44,19,FALSE), "") = 0, "",IFERROR(VLOOKUP(Members[[#This Row],[Subscriber SSN]],$C$7:U44,19,FALSE), ""))</f>
        <v/>
      </c>
      <c r="V45" s="69" t="str">
        <f>IF(IFERROR(VLOOKUP(Members[[#This Row],[Subscriber SSN]],$C$7:V44,20,FALSE), "") = 0, "", IFERROR(VLOOKUP(Members[[#This Row],[Subscriber SSN]],$C$7:V44,20,FALSE), ""))</f>
        <v/>
      </c>
      <c r="W45" s="68" t="str">
        <f>IF(IFERROR(VLOOKUP(Members[[#This Row],[Subscriber SSN]],$C$7:W44,21,FALSE), "") = 0, "", IFERROR(VLOOKUP(Members[[#This Row],[Subscriber SSN]],$C$7:W44,21,FALSE), ""))</f>
        <v/>
      </c>
      <c r="X45" s="68" t="str">
        <f>IF(IFERROR(VLOOKUP(Members[[#This Row],[Subscriber SSN]],$C$7:X44,22,FALSE), "") = 0, "", IFERROR(VLOOKUP(Members[[#This Row],[Subscriber SSN]],$C$7:X44,22,FALSE), ""))</f>
        <v/>
      </c>
      <c r="Y45" s="68"/>
      <c r="Z45" s="72"/>
      <c r="AA45" s="69"/>
      <c r="AB45" s="69"/>
      <c r="AC45" s="70"/>
      <c r="AD45" s="110">
        <f t="shared" si="0"/>
        <v>45292</v>
      </c>
      <c r="AE45" s="69"/>
      <c r="AF45" s="69"/>
      <c r="AG45" s="71"/>
      <c r="AH45" s="69"/>
      <c r="AI45" s="69"/>
      <c r="AJ45" s="69"/>
      <c r="AK45" s="69"/>
      <c r="AL45" s="69"/>
      <c r="AM45" s="69"/>
      <c r="AN45" s="69"/>
      <c r="AO45" s="69"/>
      <c r="AP45" s="73"/>
      <c r="AQ45" s="73"/>
      <c r="AR45" s="73"/>
      <c r="AS45" s="73"/>
      <c r="AT45" s="73"/>
      <c r="AU45" s="73"/>
      <c r="AV45" s="73"/>
      <c r="AW45" s="73"/>
      <c r="AX45" s="73"/>
      <c r="AY45" s="73"/>
      <c r="AZ45" s="73"/>
      <c r="BA45" s="73"/>
      <c r="BB45" s="73"/>
      <c r="BC45" s="74"/>
      <c r="BD45" s="222" t="str">
        <f t="shared" si="1"/>
        <v xml:space="preserve"> </v>
      </c>
      <c r="BE45" s="76">
        <f ca="1">Validation!H45</f>
        <v>2</v>
      </c>
      <c r="BF45" t="str">
        <f ca="1">Validation!I45</f>
        <v/>
      </c>
      <c r="BJ45" t="str">
        <f>IF(AND(ISBLANK(Members[[#This Row],[DependentSSN]]),NOT(ISBLANK(Members[[#This Row],[MedicalPolicy]]))), "CoverageLevels", "Waivers")</f>
        <v>Waivers</v>
      </c>
      <c r="BK45" t="str">
        <f>IF(AND(ISBLANK(Members[[#This Row],[DependentSSN]]),NOT(ISBLANK(Members[[#This Row],[Dental Policy]]))), "CoverageLevels", "Waivers")</f>
        <v>Waivers</v>
      </c>
      <c r="BL45" t="str">
        <f>IF(AND(ISBLANK(Members[[#This Row],[DependentSSN]]),NOT(ISBLANK(Members[[#This Row],[VisionPolicy]]))), "CoverageLevels", "Waivers")</f>
        <v>Waivers</v>
      </c>
      <c r="BM45">
        <v>0</v>
      </c>
    </row>
    <row r="46" spans="1:65" x14ac:dyDescent="0.25">
      <c r="A46" s="4"/>
      <c r="B46" s="67"/>
      <c r="C46" s="68"/>
      <c r="D46" s="68"/>
      <c r="E46" s="69"/>
      <c r="F46" s="68"/>
      <c r="G46" s="69"/>
      <c r="H46" s="68"/>
      <c r="I46" s="68"/>
      <c r="J46" s="70"/>
      <c r="K46" s="68"/>
      <c r="L46" s="68"/>
      <c r="M46" s="71"/>
      <c r="N46" s="69"/>
      <c r="O46" s="69"/>
      <c r="P46" s="69"/>
      <c r="Q46" s="69"/>
      <c r="R46" s="69"/>
      <c r="S46" s="69"/>
      <c r="T46" s="68" t="str">
        <f>IF(IFERROR(VLOOKUP(Members[[#This Row],[Subscriber SSN]],$C$7:T45,18,FALSE), "") = 0, "",IFERROR(VLOOKUP(Members[[#This Row],[Subscriber SSN]],$C$7:T45,18,FALSE), ""))</f>
        <v/>
      </c>
      <c r="U46" s="68" t="str">
        <f>IF(IFERROR(VLOOKUP(Members[[#This Row],[Subscriber SSN]],$C$7:U45,19,FALSE), "") = 0, "",IFERROR(VLOOKUP(Members[[#This Row],[Subscriber SSN]],$C$7:U45,19,FALSE), ""))</f>
        <v/>
      </c>
      <c r="V46" s="69" t="str">
        <f>IF(IFERROR(VLOOKUP(Members[[#This Row],[Subscriber SSN]],$C$7:V45,20,FALSE), "") = 0, "", IFERROR(VLOOKUP(Members[[#This Row],[Subscriber SSN]],$C$7:V45,20,FALSE), ""))</f>
        <v/>
      </c>
      <c r="W46" s="68" t="str">
        <f>IF(IFERROR(VLOOKUP(Members[[#This Row],[Subscriber SSN]],$C$7:W45,21,FALSE), "") = 0, "", IFERROR(VLOOKUP(Members[[#This Row],[Subscriber SSN]],$C$7:W45,21,FALSE), ""))</f>
        <v/>
      </c>
      <c r="X46" s="68" t="str">
        <f>IF(IFERROR(VLOOKUP(Members[[#This Row],[Subscriber SSN]],$C$7:X45,22,FALSE), "") = 0, "", IFERROR(VLOOKUP(Members[[#This Row],[Subscriber SSN]],$C$7:X45,22,FALSE), ""))</f>
        <v/>
      </c>
      <c r="Y46" s="68"/>
      <c r="Z46" s="72"/>
      <c r="AA46" s="69"/>
      <c r="AB46" s="69"/>
      <c r="AC46" s="70"/>
      <c r="AD46" s="110">
        <f t="shared" si="0"/>
        <v>45292</v>
      </c>
      <c r="AE46" s="69"/>
      <c r="AF46" s="69"/>
      <c r="AG46" s="71"/>
      <c r="AH46" s="69"/>
      <c r="AI46" s="69"/>
      <c r="AJ46" s="69"/>
      <c r="AK46" s="69"/>
      <c r="AL46" s="69"/>
      <c r="AM46" s="69"/>
      <c r="AN46" s="69"/>
      <c r="AO46" s="69"/>
      <c r="AP46" s="73"/>
      <c r="AQ46" s="73"/>
      <c r="AR46" s="73"/>
      <c r="AS46" s="73"/>
      <c r="AT46" s="73"/>
      <c r="AU46" s="73"/>
      <c r="AV46" s="73"/>
      <c r="AW46" s="73"/>
      <c r="AX46" s="73"/>
      <c r="AY46" s="73"/>
      <c r="AZ46" s="73"/>
      <c r="BA46" s="73"/>
      <c r="BB46" s="73"/>
      <c r="BC46" s="74"/>
      <c r="BD46" s="222" t="str">
        <f t="shared" si="1"/>
        <v xml:space="preserve"> </v>
      </c>
      <c r="BE46" s="76">
        <f ca="1">Validation!H46</f>
        <v>2</v>
      </c>
      <c r="BF46" t="str">
        <f ca="1">Validation!I46</f>
        <v/>
      </c>
      <c r="BJ46" t="str">
        <f>IF(AND(ISBLANK(Members[[#This Row],[DependentSSN]]),NOT(ISBLANK(Members[[#This Row],[MedicalPolicy]]))), "CoverageLevels", "Waivers")</f>
        <v>Waivers</v>
      </c>
      <c r="BK46" t="str">
        <f>IF(AND(ISBLANK(Members[[#This Row],[DependentSSN]]),NOT(ISBLANK(Members[[#This Row],[Dental Policy]]))), "CoverageLevels", "Waivers")</f>
        <v>Waivers</v>
      </c>
      <c r="BL46" t="str">
        <f>IF(AND(ISBLANK(Members[[#This Row],[DependentSSN]]),NOT(ISBLANK(Members[[#This Row],[VisionPolicy]]))), "CoverageLevels", "Waivers")</f>
        <v>Waivers</v>
      </c>
      <c r="BM46">
        <v>0</v>
      </c>
    </row>
    <row r="47" spans="1:65" x14ac:dyDescent="0.25">
      <c r="A47" s="4"/>
      <c r="B47" s="67"/>
      <c r="C47" s="68"/>
      <c r="D47" s="68"/>
      <c r="E47" s="69"/>
      <c r="F47" s="68"/>
      <c r="G47" s="69"/>
      <c r="H47" s="68"/>
      <c r="I47" s="68"/>
      <c r="J47" s="70"/>
      <c r="K47" s="68"/>
      <c r="L47" s="68"/>
      <c r="M47" s="71"/>
      <c r="N47" s="69"/>
      <c r="O47" s="69"/>
      <c r="P47" s="69"/>
      <c r="Q47" s="69"/>
      <c r="R47" s="69"/>
      <c r="S47" s="69"/>
      <c r="T47" s="68" t="str">
        <f>IF(IFERROR(VLOOKUP(Members[[#This Row],[Subscriber SSN]],$C$7:T46,18,FALSE), "") = 0, "",IFERROR(VLOOKUP(Members[[#This Row],[Subscriber SSN]],$C$7:T46,18,FALSE), ""))</f>
        <v/>
      </c>
      <c r="U47" s="68" t="str">
        <f>IF(IFERROR(VLOOKUP(Members[[#This Row],[Subscriber SSN]],$C$7:U46,19,FALSE), "") = 0, "",IFERROR(VLOOKUP(Members[[#This Row],[Subscriber SSN]],$C$7:U46,19,FALSE), ""))</f>
        <v/>
      </c>
      <c r="V47" s="69" t="str">
        <f>IF(IFERROR(VLOOKUP(Members[[#This Row],[Subscriber SSN]],$C$7:V46,20,FALSE), "") = 0, "", IFERROR(VLOOKUP(Members[[#This Row],[Subscriber SSN]],$C$7:V46,20,FALSE), ""))</f>
        <v/>
      </c>
      <c r="W47" s="68" t="str">
        <f>IF(IFERROR(VLOOKUP(Members[[#This Row],[Subscriber SSN]],$C$7:W46,21,FALSE), "") = 0, "", IFERROR(VLOOKUP(Members[[#This Row],[Subscriber SSN]],$C$7:W46,21,FALSE), ""))</f>
        <v/>
      </c>
      <c r="X47" s="68" t="str">
        <f>IF(IFERROR(VLOOKUP(Members[[#This Row],[Subscriber SSN]],$C$7:X46,22,FALSE), "") = 0, "", IFERROR(VLOOKUP(Members[[#This Row],[Subscriber SSN]],$C$7:X46,22,FALSE), ""))</f>
        <v/>
      </c>
      <c r="Y47" s="68"/>
      <c r="Z47" s="72"/>
      <c r="AA47" s="69"/>
      <c r="AB47" s="69"/>
      <c r="AC47" s="70"/>
      <c r="AD47" s="110">
        <f t="shared" si="0"/>
        <v>45292</v>
      </c>
      <c r="AE47" s="69"/>
      <c r="AF47" s="69"/>
      <c r="AG47" s="71"/>
      <c r="AH47" s="69"/>
      <c r="AI47" s="69"/>
      <c r="AJ47" s="69"/>
      <c r="AK47" s="69"/>
      <c r="AL47" s="69"/>
      <c r="AM47" s="69"/>
      <c r="AN47" s="69"/>
      <c r="AO47" s="69"/>
      <c r="AP47" s="73"/>
      <c r="AQ47" s="73"/>
      <c r="AR47" s="73"/>
      <c r="AS47" s="73"/>
      <c r="AT47" s="73"/>
      <c r="AU47" s="73"/>
      <c r="AV47" s="73"/>
      <c r="AW47" s="73"/>
      <c r="AX47" s="73"/>
      <c r="AY47" s="73"/>
      <c r="AZ47" s="73"/>
      <c r="BA47" s="73"/>
      <c r="BB47" s="73"/>
      <c r="BC47" s="74"/>
      <c r="BD47" s="222" t="str">
        <f t="shared" si="1"/>
        <v xml:space="preserve"> </v>
      </c>
      <c r="BE47" s="76">
        <f ca="1">Validation!H47</f>
        <v>2</v>
      </c>
      <c r="BF47" t="str">
        <f ca="1">Validation!I47</f>
        <v/>
      </c>
      <c r="BJ47" t="str">
        <f>IF(AND(ISBLANK(Members[[#This Row],[DependentSSN]]),NOT(ISBLANK(Members[[#This Row],[MedicalPolicy]]))), "CoverageLevels", "Waivers")</f>
        <v>Waivers</v>
      </c>
      <c r="BK47" t="str">
        <f>IF(AND(ISBLANK(Members[[#This Row],[DependentSSN]]),NOT(ISBLANK(Members[[#This Row],[Dental Policy]]))), "CoverageLevels", "Waivers")</f>
        <v>Waivers</v>
      </c>
      <c r="BL47" t="str">
        <f>IF(AND(ISBLANK(Members[[#This Row],[DependentSSN]]),NOT(ISBLANK(Members[[#This Row],[VisionPolicy]]))), "CoverageLevels", "Waivers")</f>
        <v>Waivers</v>
      </c>
      <c r="BM47">
        <v>0</v>
      </c>
    </row>
    <row r="48" spans="1:65" x14ac:dyDescent="0.25">
      <c r="A48" s="4"/>
      <c r="B48" s="67"/>
      <c r="C48" s="68"/>
      <c r="D48" s="68"/>
      <c r="E48" s="69"/>
      <c r="F48" s="68"/>
      <c r="G48" s="69"/>
      <c r="H48" s="68"/>
      <c r="I48" s="68"/>
      <c r="J48" s="70"/>
      <c r="K48" s="68"/>
      <c r="L48" s="68"/>
      <c r="M48" s="71"/>
      <c r="N48" s="69"/>
      <c r="O48" s="69"/>
      <c r="P48" s="69"/>
      <c r="Q48" s="69"/>
      <c r="R48" s="69"/>
      <c r="S48" s="69"/>
      <c r="T48" s="68" t="str">
        <f>IF(IFERROR(VLOOKUP(Members[[#This Row],[Subscriber SSN]],$C$7:T47,18,FALSE), "") = 0, "",IFERROR(VLOOKUP(Members[[#This Row],[Subscriber SSN]],$C$7:T47,18,FALSE), ""))</f>
        <v/>
      </c>
      <c r="U48" s="68" t="str">
        <f>IF(IFERROR(VLOOKUP(Members[[#This Row],[Subscriber SSN]],$C$7:U47,19,FALSE), "") = 0, "",IFERROR(VLOOKUP(Members[[#This Row],[Subscriber SSN]],$C$7:U47,19,FALSE), ""))</f>
        <v/>
      </c>
      <c r="V48" s="69" t="str">
        <f>IF(IFERROR(VLOOKUP(Members[[#This Row],[Subscriber SSN]],$C$7:V47,20,FALSE), "") = 0, "", IFERROR(VLOOKUP(Members[[#This Row],[Subscriber SSN]],$C$7:V47,20,FALSE), ""))</f>
        <v/>
      </c>
      <c r="W48" s="68" t="str">
        <f>IF(IFERROR(VLOOKUP(Members[[#This Row],[Subscriber SSN]],$C$7:W47,21,FALSE), "") = 0, "", IFERROR(VLOOKUP(Members[[#This Row],[Subscriber SSN]],$C$7:W47,21,FALSE), ""))</f>
        <v/>
      </c>
      <c r="X48" s="68" t="str">
        <f>IF(IFERROR(VLOOKUP(Members[[#This Row],[Subscriber SSN]],$C$7:X47,22,FALSE), "") = 0, "", IFERROR(VLOOKUP(Members[[#This Row],[Subscriber SSN]],$C$7:X47,22,FALSE), ""))</f>
        <v/>
      </c>
      <c r="Y48" s="68"/>
      <c r="Z48" s="72"/>
      <c r="AA48" s="69"/>
      <c r="AB48" s="69"/>
      <c r="AC48" s="70"/>
      <c r="AD48" s="110">
        <f t="shared" si="0"/>
        <v>45292</v>
      </c>
      <c r="AE48" s="69"/>
      <c r="AF48" s="69"/>
      <c r="AG48" s="71"/>
      <c r="AH48" s="69"/>
      <c r="AI48" s="69"/>
      <c r="AJ48" s="69"/>
      <c r="AK48" s="69"/>
      <c r="AL48" s="69"/>
      <c r="AM48" s="69"/>
      <c r="AN48" s="69"/>
      <c r="AO48" s="69"/>
      <c r="AP48" s="73"/>
      <c r="AQ48" s="73"/>
      <c r="AR48" s="73"/>
      <c r="AS48" s="73"/>
      <c r="AT48" s="73"/>
      <c r="AU48" s="73"/>
      <c r="AV48" s="73"/>
      <c r="AW48" s="73"/>
      <c r="AX48" s="73"/>
      <c r="AY48" s="73"/>
      <c r="AZ48" s="73"/>
      <c r="BA48" s="73"/>
      <c r="BB48" s="73"/>
      <c r="BC48" s="74"/>
      <c r="BD48" s="222" t="str">
        <f t="shared" si="1"/>
        <v xml:space="preserve"> </v>
      </c>
      <c r="BE48" s="76">
        <f ca="1">Validation!H48</f>
        <v>2</v>
      </c>
      <c r="BF48" t="str">
        <f ca="1">Validation!I48</f>
        <v/>
      </c>
      <c r="BJ48" t="str">
        <f>IF(AND(ISBLANK(Members[[#This Row],[DependentSSN]]),NOT(ISBLANK(Members[[#This Row],[MedicalPolicy]]))), "CoverageLevels", "Waivers")</f>
        <v>Waivers</v>
      </c>
      <c r="BK48" t="str">
        <f>IF(AND(ISBLANK(Members[[#This Row],[DependentSSN]]),NOT(ISBLANK(Members[[#This Row],[Dental Policy]]))), "CoverageLevels", "Waivers")</f>
        <v>Waivers</v>
      </c>
      <c r="BL48" t="str">
        <f>IF(AND(ISBLANK(Members[[#This Row],[DependentSSN]]),NOT(ISBLANK(Members[[#This Row],[VisionPolicy]]))), "CoverageLevels", "Waivers")</f>
        <v>Waivers</v>
      </c>
      <c r="BM48">
        <v>0</v>
      </c>
    </row>
    <row r="49" spans="1:65" x14ac:dyDescent="0.25">
      <c r="A49" s="4"/>
      <c r="B49" s="67"/>
      <c r="C49" s="68"/>
      <c r="D49" s="68"/>
      <c r="E49" s="69"/>
      <c r="F49" s="68"/>
      <c r="G49" s="69"/>
      <c r="H49" s="68"/>
      <c r="I49" s="68"/>
      <c r="J49" s="70"/>
      <c r="K49" s="68"/>
      <c r="L49" s="68"/>
      <c r="M49" s="71"/>
      <c r="N49" s="69"/>
      <c r="O49" s="69"/>
      <c r="P49" s="69"/>
      <c r="Q49" s="69"/>
      <c r="R49" s="69"/>
      <c r="S49" s="69"/>
      <c r="T49" s="68" t="str">
        <f>IF(IFERROR(VLOOKUP(Members[[#This Row],[Subscriber SSN]],$C$7:T48,18,FALSE), "") = 0, "",IFERROR(VLOOKUP(Members[[#This Row],[Subscriber SSN]],$C$7:T48,18,FALSE), ""))</f>
        <v/>
      </c>
      <c r="U49" s="68" t="str">
        <f>IF(IFERROR(VLOOKUP(Members[[#This Row],[Subscriber SSN]],$C$7:U48,19,FALSE), "") = 0, "",IFERROR(VLOOKUP(Members[[#This Row],[Subscriber SSN]],$C$7:U48,19,FALSE), ""))</f>
        <v/>
      </c>
      <c r="V49" s="69" t="str">
        <f>IF(IFERROR(VLOOKUP(Members[[#This Row],[Subscriber SSN]],$C$7:V48,20,FALSE), "") = 0, "", IFERROR(VLOOKUP(Members[[#This Row],[Subscriber SSN]],$C$7:V48,20,FALSE), ""))</f>
        <v/>
      </c>
      <c r="W49" s="68" t="str">
        <f>IF(IFERROR(VLOOKUP(Members[[#This Row],[Subscriber SSN]],$C$7:W48,21,FALSE), "") = 0, "", IFERROR(VLOOKUP(Members[[#This Row],[Subscriber SSN]],$C$7:W48,21,FALSE), ""))</f>
        <v/>
      </c>
      <c r="X49" s="68" t="str">
        <f>IF(IFERROR(VLOOKUP(Members[[#This Row],[Subscriber SSN]],$C$7:X48,22,FALSE), "") = 0, "", IFERROR(VLOOKUP(Members[[#This Row],[Subscriber SSN]],$C$7:X48,22,FALSE), ""))</f>
        <v/>
      </c>
      <c r="Y49" s="68"/>
      <c r="Z49" s="72"/>
      <c r="AA49" s="69"/>
      <c r="AB49" s="69"/>
      <c r="AC49" s="70"/>
      <c r="AD49" s="110">
        <f t="shared" si="0"/>
        <v>45292</v>
      </c>
      <c r="AE49" s="69"/>
      <c r="AF49" s="69"/>
      <c r="AG49" s="71"/>
      <c r="AH49" s="69"/>
      <c r="AI49" s="69"/>
      <c r="AJ49" s="69"/>
      <c r="AK49" s="69"/>
      <c r="AL49" s="69"/>
      <c r="AM49" s="69"/>
      <c r="AN49" s="69"/>
      <c r="AO49" s="69"/>
      <c r="AP49" s="73"/>
      <c r="AQ49" s="73"/>
      <c r="AR49" s="73"/>
      <c r="AS49" s="73"/>
      <c r="AT49" s="73"/>
      <c r="AU49" s="73"/>
      <c r="AV49" s="73"/>
      <c r="AW49" s="73"/>
      <c r="AX49" s="73"/>
      <c r="AY49" s="73"/>
      <c r="AZ49" s="73"/>
      <c r="BA49" s="73"/>
      <c r="BB49" s="73"/>
      <c r="BC49" s="74"/>
      <c r="BD49" s="222" t="str">
        <f t="shared" si="1"/>
        <v xml:space="preserve"> </v>
      </c>
      <c r="BE49" s="76">
        <f ca="1">Validation!H49</f>
        <v>2</v>
      </c>
      <c r="BF49" t="str">
        <f ca="1">Validation!I49</f>
        <v/>
      </c>
      <c r="BJ49" t="str">
        <f>IF(AND(ISBLANK(Members[[#This Row],[DependentSSN]]),NOT(ISBLANK(Members[[#This Row],[MedicalPolicy]]))), "CoverageLevels", "Waivers")</f>
        <v>Waivers</v>
      </c>
      <c r="BK49" t="str">
        <f>IF(AND(ISBLANK(Members[[#This Row],[DependentSSN]]),NOT(ISBLANK(Members[[#This Row],[Dental Policy]]))), "CoverageLevels", "Waivers")</f>
        <v>Waivers</v>
      </c>
      <c r="BL49" t="str">
        <f>IF(AND(ISBLANK(Members[[#This Row],[DependentSSN]]),NOT(ISBLANK(Members[[#This Row],[VisionPolicy]]))), "CoverageLevels", "Waivers")</f>
        <v>Waivers</v>
      </c>
      <c r="BM49">
        <v>0</v>
      </c>
    </row>
    <row r="50" spans="1:65" x14ac:dyDescent="0.25">
      <c r="A50" s="4"/>
      <c r="B50" s="67"/>
      <c r="C50" s="68"/>
      <c r="D50" s="68"/>
      <c r="E50" s="69"/>
      <c r="F50" s="68"/>
      <c r="G50" s="69"/>
      <c r="H50" s="68"/>
      <c r="I50" s="68"/>
      <c r="J50" s="70"/>
      <c r="K50" s="68"/>
      <c r="L50" s="68"/>
      <c r="M50" s="71"/>
      <c r="N50" s="69"/>
      <c r="O50" s="69"/>
      <c r="P50" s="69"/>
      <c r="Q50" s="69"/>
      <c r="R50" s="69"/>
      <c r="S50" s="69"/>
      <c r="T50" s="68" t="str">
        <f>IF(IFERROR(VLOOKUP(Members[[#This Row],[Subscriber SSN]],$C$7:T49,18,FALSE), "") = 0, "",IFERROR(VLOOKUP(Members[[#This Row],[Subscriber SSN]],$C$7:T49,18,FALSE), ""))</f>
        <v/>
      </c>
      <c r="U50" s="68" t="str">
        <f>IF(IFERROR(VLOOKUP(Members[[#This Row],[Subscriber SSN]],$C$7:U49,19,FALSE), "") = 0, "",IFERROR(VLOOKUP(Members[[#This Row],[Subscriber SSN]],$C$7:U49,19,FALSE), ""))</f>
        <v/>
      </c>
      <c r="V50" s="69" t="str">
        <f>IF(IFERROR(VLOOKUP(Members[[#This Row],[Subscriber SSN]],$C$7:V49,20,FALSE), "") = 0, "", IFERROR(VLOOKUP(Members[[#This Row],[Subscriber SSN]],$C$7:V49,20,FALSE), ""))</f>
        <v/>
      </c>
      <c r="W50" s="68" t="str">
        <f>IF(IFERROR(VLOOKUP(Members[[#This Row],[Subscriber SSN]],$C$7:W49,21,FALSE), "") = 0, "", IFERROR(VLOOKUP(Members[[#This Row],[Subscriber SSN]],$C$7:W49,21,FALSE), ""))</f>
        <v/>
      </c>
      <c r="X50" s="68" t="str">
        <f>IF(IFERROR(VLOOKUP(Members[[#This Row],[Subscriber SSN]],$C$7:X49,22,FALSE), "") = 0, "", IFERROR(VLOOKUP(Members[[#This Row],[Subscriber SSN]],$C$7:X49,22,FALSE), ""))</f>
        <v/>
      </c>
      <c r="Y50" s="68"/>
      <c r="Z50" s="72"/>
      <c r="AA50" s="69"/>
      <c r="AB50" s="69"/>
      <c r="AC50" s="70"/>
      <c r="AD50" s="110">
        <f t="shared" si="0"/>
        <v>45292</v>
      </c>
      <c r="AE50" s="69"/>
      <c r="AF50" s="69"/>
      <c r="AG50" s="71"/>
      <c r="AH50" s="69"/>
      <c r="AI50" s="69"/>
      <c r="AJ50" s="69"/>
      <c r="AK50" s="69"/>
      <c r="AL50" s="69"/>
      <c r="AM50" s="69"/>
      <c r="AN50" s="69"/>
      <c r="AO50" s="69"/>
      <c r="AP50" s="73"/>
      <c r="AQ50" s="73"/>
      <c r="AR50" s="73"/>
      <c r="AS50" s="73"/>
      <c r="AT50" s="73"/>
      <c r="AU50" s="73"/>
      <c r="AV50" s="73"/>
      <c r="AW50" s="73"/>
      <c r="AX50" s="73"/>
      <c r="AY50" s="73"/>
      <c r="AZ50" s="73"/>
      <c r="BA50" s="73"/>
      <c r="BB50" s="73"/>
      <c r="BC50" s="74"/>
      <c r="BD50" s="222" t="str">
        <f t="shared" si="1"/>
        <v xml:space="preserve"> </v>
      </c>
      <c r="BE50" s="76">
        <f ca="1">Validation!H50</f>
        <v>2</v>
      </c>
      <c r="BF50" t="str">
        <f ca="1">Validation!I50</f>
        <v/>
      </c>
      <c r="BJ50" t="str">
        <f>IF(AND(ISBLANK(Members[[#This Row],[DependentSSN]]),NOT(ISBLANK(Members[[#This Row],[MedicalPolicy]]))), "CoverageLevels", "Waivers")</f>
        <v>Waivers</v>
      </c>
      <c r="BK50" t="str">
        <f>IF(AND(ISBLANK(Members[[#This Row],[DependentSSN]]),NOT(ISBLANK(Members[[#This Row],[Dental Policy]]))), "CoverageLevels", "Waivers")</f>
        <v>Waivers</v>
      </c>
      <c r="BL50" t="str">
        <f>IF(AND(ISBLANK(Members[[#This Row],[DependentSSN]]),NOT(ISBLANK(Members[[#This Row],[VisionPolicy]]))), "CoverageLevels", "Waivers")</f>
        <v>Waivers</v>
      </c>
      <c r="BM50">
        <v>0</v>
      </c>
    </row>
    <row r="51" spans="1:65" x14ac:dyDescent="0.25">
      <c r="A51" s="4"/>
      <c r="B51" s="67"/>
      <c r="C51" s="68"/>
      <c r="D51" s="68"/>
      <c r="E51" s="69"/>
      <c r="F51" s="68"/>
      <c r="G51" s="69"/>
      <c r="H51" s="68"/>
      <c r="I51" s="68"/>
      <c r="J51" s="70"/>
      <c r="K51" s="68"/>
      <c r="L51" s="68"/>
      <c r="M51" s="71"/>
      <c r="N51" s="69"/>
      <c r="O51" s="69"/>
      <c r="P51" s="69"/>
      <c r="Q51" s="69"/>
      <c r="R51" s="69"/>
      <c r="S51" s="69"/>
      <c r="T51" s="68" t="str">
        <f>IF(IFERROR(VLOOKUP(Members[[#This Row],[Subscriber SSN]],$C$7:T50,18,FALSE), "") = 0, "",IFERROR(VLOOKUP(Members[[#This Row],[Subscriber SSN]],$C$7:T50,18,FALSE), ""))</f>
        <v/>
      </c>
      <c r="U51" s="68" t="str">
        <f>IF(IFERROR(VLOOKUP(Members[[#This Row],[Subscriber SSN]],$C$7:U50,19,FALSE), "") = 0, "",IFERROR(VLOOKUP(Members[[#This Row],[Subscriber SSN]],$C$7:U50,19,FALSE), ""))</f>
        <v/>
      </c>
      <c r="V51" s="69" t="str">
        <f>IF(IFERROR(VLOOKUP(Members[[#This Row],[Subscriber SSN]],$C$7:V50,20,FALSE), "") = 0, "", IFERROR(VLOOKUP(Members[[#This Row],[Subscriber SSN]],$C$7:V50,20,FALSE), ""))</f>
        <v/>
      </c>
      <c r="W51" s="68" t="str">
        <f>IF(IFERROR(VLOOKUP(Members[[#This Row],[Subscriber SSN]],$C$7:W50,21,FALSE), "") = 0, "", IFERROR(VLOOKUP(Members[[#This Row],[Subscriber SSN]],$C$7:W50,21,FALSE), ""))</f>
        <v/>
      </c>
      <c r="X51" s="68" t="str">
        <f>IF(IFERROR(VLOOKUP(Members[[#This Row],[Subscriber SSN]],$C$7:X50,22,FALSE), "") = 0, "", IFERROR(VLOOKUP(Members[[#This Row],[Subscriber SSN]],$C$7:X50,22,FALSE), ""))</f>
        <v/>
      </c>
      <c r="Y51" s="68"/>
      <c r="Z51" s="72"/>
      <c r="AA51" s="69"/>
      <c r="AB51" s="69"/>
      <c r="AC51" s="70"/>
      <c r="AD51" s="110">
        <f t="shared" si="0"/>
        <v>45292</v>
      </c>
      <c r="AE51" s="69"/>
      <c r="AF51" s="69"/>
      <c r="AG51" s="71"/>
      <c r="AH51" s="69"/>
      <c r="AI51" s="69"/>
      <c r="AJ51" s="69"/>
      <c r="AK51" s="69"/>
      <c r="AL51" s="69"/>
      <c r="AM51" s="69"/>
      <c r="AN51" s="69"/>
      <c r="AO51" s="69"/>
      <c r="AP51" s="73"/>
      <c r="AQ51" s="73"/>
      <c r="AR51" s="73"/>
      <c r="AS51" s="73"/>
      <c r="AT51" s="73"/>
      <c r="AU51" s="73"/>
      <c r="AV51" s="73"/>
      <c r="AW51" s="73"/>
      <c r="AX51" s="73"/>
      <c r="AY51" s="73"/>
      <c r="AZ51" s="73"/>
      <c r="BA51" s="73"/>
      <c r="BB51" s="73"/>
      <c r="BC51" s="74"/>
      <c r="BD51" s="222" t="str">
        <f t="shared" si="1"/>
        <v xml:space="preserve"> </v>
      </c>
      <c r="BE51" s="76">
        <f ca="1">Validation!H51</f>
        <v>2</v>
      </c>
      <c r="BF51" t="str">
        <f ca="1">Validation!I51</f>
        <v/>
      </c>
      <c r="BJ51" t="str">
        <f>IF(AND(ISBLANK(Members[[#This Row],[DependentSSN]]),NOT(ISBLANK(Members[[#This Row],[MedicalPolicy]]))), "CoverageLevels", "Waivers")</f>
        <v>Waivers</v>
      </c>
      <c r="BK51" t="str">
        <f>IF(AND(ISBLANK(Members[[#This Row],[DependentSSN]]),NOT(ISBLANK(Members[[#This Row],[Dental Policy]]))), "CoverageLevels", "Waivers")</f>
        <v>Waivers</v>
      </c>
      <c r="BL51" t="str">
        <f>IF(AND(ISBLANK(Members[[#This Row],[DependentSSN]]),NOT(ISBLANK(Members[[#This Row],[VisionPolicy]]))), "CoverageLevels", "Waivers")</f>
        <v>Waivers</v>
      </c>
      <c r="BM51">
        <v>0</v>
      </c>
    </row>
    <row r="52" spans="1:65" x14ac:dyDescent="0.25">
      <c r="A52" s="4"/>
      <c r="B52" s="67"/>
      <c r="C52" s="68"/>
      <c r="D52" s="68"/>
      <c r="E52" s="69"/>
      <c r="F52" s="68"/>
      <c r="G52" s="69"/>
      <c r="H52" s="68"/>
      <c r="I52" s="68"/>
      <c r="J52" s="70"/>
      <c r="K52" s="68"/>
      <c r="L52" s="68"/>
      <c r="M52" s="71"/>
      <c r="N52" s="69"/>
      <c r="O52" s="69"/>
      <c r="P52" s="69"/>
      <c r="Q52" s="69"/>
      <c r="R52" s="69"/>
      <c r="S52" s="69"/>
      <c r="T52" s="68" t="str">
        <f>IF(IFERROR(VLOOKUP(Members[[#This Row],[Subscriber SSN]],$C$7:T51,18,FALSE), "") = 0, "",IFERROR(VLOOKUP(Members[[#This Row],[Subscriber SSN]],$C$7:T51,18,FALSE), ""))</f>
        <v/>
      </c>
      <c r="U52" s="68" t="str">
        <f>IF(IFERROR(VLOOKUP(Members[[#This Row],[Subscriber SSN]],$C$7:U51,19,FALSE), "") = 0, "",IFERROR(VLOOKUP(Members[[#This Row],[Subscriber SSN]],$C$7:U51,19,FALSE), ""))</f>
        <v/>
      </c>
      <c r="V52" s="69" t="str">
        <f>IF(IFERROR(VLOOKUP(Members[[#This Row],[Subscriber SSN]],$C$7:V51,20,FALSE), "") = 0, "", IFERROR(VLOOKUP(Members[[#This Row],[Subscriber SSN]],$C$7:V51,20,FALSE), ""))</f>
        <v/>
      </c>
      <c r="W52" s="68" t="str">
        <f>IF(IFERROR(VLOOKUP(Members[[#This Row],[Subscriber SSN]],$C$7:W51,21,FALSE), "") = 0, "", IFERROR(VLOOKUP(Members[[#This Row],[Subscriber SSN]],$C$7:W51,21,FALSE), ""))</f>
        <v/>
      </c>
      <c r="X52" s="68" t="str">
        <f>IF(IFERROR(VLOOKUP(Members[[#This Row],[Subscriber SSN]],$C$7:X51,22,FALSE), "") = 0, "", IFERROR(VLOOKUP(Members[[#This Row],[Subscriber SSN]],$C$7:X51,22,FALSE), ""))</f>
        <v/>
      </c>
      <c r="Y52" s="68"/>
      <c r="Z52" s="72"/>
      <c r="AA52" s="69"/>
      <c r="AB52" s="69"/>
      <c r="AC52" s="70"/>
      <c r="AD52" s="110">
        <f t="shared" si="0"/>
        <v>45292</v>
      </c>
      <c r="AE52" s="69"/>
      <c r="AF52" s="69"/>
      <c r="AG52" s="71"/>
      <c r="AH52" s="69"/>
      <c r="AI52" s="69"/>
      <c r="AJ52" s="69"/>
      <c r="AK52" s="69"/>
      <c r="AL52" s="69"/>
      <c r="AM52" s="69"/>
      <c r="AN52" s="69"/>
      <c r="AO52" s="69"/>
      <c r="AP52" s="73"/>
      <c r="AQ52" s="73"/>
      <c r="AR52" s="73"/>
      <c r="AS52" s="73"/>
      <c r="AT52" s="73"/>
      <c r="AU52" s="73"/>
      <c r="AV52" s="73"/>
      <c r="AW52" s="73"/>
      <c r="AX52" s="73"/>
      <c r="AY52" s="73"/>
      <c r="AZ52" s="73"/>
      <c r="BA52" s="73"/>
      <c r="BB52" s="73"/>
      <c r="BC52" s="74"/>
      <c r="BD52" s="222" t="str">
        <f t="shared" si="1"/>
        <v xml:space="preserve"> </v>
      </c>
      <c r="BE52" s="76">
        <f ca="1">Validation!H52</f>
        <v>2</v>
      </c>
      <c r="BF52" t="str">
        <f ca="1">Validation!I52</f>
        <v/>
      </c>
      <c r="BJ52" t="str">
        <f>IF(AND(ISBLANK(Members[[#This Row],[DependentSSN]]),NOT(ISBLANK(Members[[#This Row],[MedicalPolicy]]))), "CoverageLevels", "Waivers")</f>
        <v>Waivers</v>
      </c>
      <c r="BK52" t="str">
        <f>IF(AND(ISBLANK(Members[[#This Row],[DependentSSN]]),NOT(ISBLANK(Members[[#This Row],[Dental Policy]]))), "CoverageLevels", "Waivers")</f>
        <v>Waivers</v>
      </c>
      <c r="BL52" t="str">
        <f>IF(AND(ISBLANK(Members[[#This Row],[DependentSSN]]),NOT(ISBLANK(Members[[#This Row],[VisionPolicy]]))), "CoverageLevels", "Waivers")</f>
        <v>Waivers</v>
      </c>
      <c r="BM52">
        <v>0</v>
      </c>
    </row>
    <row r="53" spans="1:65" x14ac:dyDescent="0.25">
      <c r="A53" s="4"/>
      <c r="B53" s="67"/>
      <c r="C53" s="68"/>
      <c r="D53" s="68"/>
      <c r="E53" s="69"/>
      <c r="F53" s="68"/>
      <c r="G53" s="69"/>
      <c r="H53" s="68"/>
      <c r="I53" s="68"/>
      <c r="J53" s="70"/>
      <c r="K53" s="68"/>
      <c r="L53" s="68"/>
      <c r="M53" s="71"/>
      <c r="N53" s="69"/>
      <c r="O53" s="69"/>
      <c r="P53" s="69"/>
      <c r="Q53" s="69"/>
      <c r="R53" s="69"/>
      <c r="S53" s="69"/>
      <c r="T53" s="68" t="str">
        <f>IF(IFERROR(VLOOKUP(Members[[#This Row],[Subscriber SSN]],$C$7:T52,18,FALSE), "") = 0, "",IFERROR(VLOOKUP(Members[[#This Row],[Subscriber SSN]],$C$7:T52,18,FALSE), ""))</f>
        <v/>
      </c>
      <c r="U53" s="68" t="str">
        <f>IF(IFERROR(VLOOKUP(Members[[#This Row],[Subscriber SSN]],$C$7:U52,19,FALSE), "") = 0, "",IFERROR(VLOOKUP(Members[[#This Row],[Subscriber SSN]],$C$7:U52,19,FALSE), ""))</f>
        <v/>
      </c>
      <c r="V53" s="69" t="str">
        <f>IF(IFERROR(VLOOKUP(Members[[#This Row],[Subscriber SSN]],$C$7:V52,20,FALSE), "") = 0, "", IFERROR(VLOOKUP(Members[[#This Row],[Subscriber SSN]],$C$7:V52,20,FALSE), ""))</f>
        <v/>
      </c>
      <c r="W53" s="68" t="str">
        <f>IF(IFERROR(VLOOKUP(Members[[#This Row],[Subscriber SSN]],$C$7:W52,21,FALSE), "") = 0, "", IFERROR(VLOOKUP(Members[[#This Row],[Subscriber SSN]],$C$7:W52,21,FALSE), ""))</f>
        <v/>
      </c>
      <c r="X53" s="68" t="str">
        <f>IF(IFERROR(VLOOKUP(Members[[#This Row],[Subscriber SSN]],$C$7:X52,22,FALSE), "") = 0, "", IFERROR(VLOOKUP(Members[[#This Row],[Subscriber SSN]],$C$7:X52,22,FALSE), ""))</f>
        <v/>
      </c>
      <c r="Y53" s="68"/>
      <c r="Z53" s="72"/>
      <c r="AA53" s="69"/>
      <c r="AB53" s="69"/>
      <c r="AC53" s="70"/>
      <c r="AD53" s="110">
        <f t="shared" si="0"/>
        <v>45292</v>
      </c>
      <c r="AE53" s="69"/>
      <c r="AF53" s="69"/>
      <c r="AG53" s="71"/>
      <c r="AH53" s="69"/>
      <c r="AI53" s="69"/>
      <c r="AJ53" s="69"/>
      <c r="AK53" s="69"/>
      <c r="AL53" s="69"/>
      <c r="AM53" s="69"/>
      <c r="AN53" s="69"/>
      <c r="AO53" s="69"/>
      <c r="AP53" s="73"/>
      <c r="AQ53" s="73"/>
      <c r="AR53" s="73"/>
      <c r="AS53" s="73"/>
      <c r="AT53" s="73"/>
      <c r="AU53" s="73"/>
      <c r="AV53" s="73"/>
      <c r="AW53" s="73"/>
      <c r="AX53" s="73"/>
      <c r="AY53" s="73"/>
      <c r="AZ53" s="73"/>
      <c r="BA53" s="73"/>
      <c r="BB53" s="73"/>
      <c r="BC53" s="74"/>
      <c r="BD53" s="222" t="str">
        <f t="shared" si="1"/>
        <v xml:space="preserve"> </v>
      </c>
      <c r="BE53" s="76">
        <f ca="1">Validation!H53</f>
        <v>2</v>
      </c>
      <c r="BF53" t="str">
        <f ca="1">Validation!I53</f>
        <v/>
      </c>
      <c r="BJ53" t="str">
        <f>IF(AND(ISBLANK(Members[[#This Row],[DependentSSN]]),NOT(ISBLANK(Members[[#This Row],[MedicalPolicy]]))), "CoverageLevels", "Waivers")</f>
        <v>Waivers</v>
      </c>
      <c r="BK53" t="str">
        <f>IF(AND(ISBLANK(Members[[#This Row],[DependentSSN]]),NOT(ISBLANK(Members[[#This Row],[Dental Policy]]))), "CoverageLevels", "Waivers")</f>
        <v>Waivers</v>
      </c>
      <c r="BL53" t="str">
        <f>IF(AND(ISBLANK(Members[[#This Row],[DependentSSN]]),NOT(ISBLANK(Members[[#This Row],[VisionPolicy]]))), "CoverageLevels", "Waivers")</f>
        <v>Waivers</v>
      </c>
      <c r="BM53">
        <v>0</v>
      </c>
    </row>
    <row r="54" spans="1:65" x14ac:dyDescent="0.25">
      <c r="A54" s="4"/>
      <c r="B54" s="67"/>
      <c r="C54" s="68"/>
      <c r="D54" s="68"/>
      <c r="E54" s="69"/>
      <c r="F54" s="68"/>
      <c r="G54" s="69"/>
      <c r="H54" s="68"/>
      <c r="I54" s="68"/>
      <c r="J54" s="70"/>
      <c r="K54" s="68"/>
      <c r="L54" s="68"/>
      <c r="M54" s="71"/>
      <c r="N54" s="69"/>
      <c r="O54" s="69"/>
      <c r="P54" s="69"/>
      <c r="Q54" s="69"/>
      <c r="R54" s="69"/>
      <c r="S54" s="69"/>
      <c r="T54" s="68" t="str">
        <f>IF(IFERROR(VLOOKUP(Members[[#This Row],[Subscriber SSN]],$C$7:T53,18,FALSE), "") = 0, "",IFERROR(VLOOKUP(Members[[#This Row],[Subscriber SSN]],$C$7:T53,18,FALSE), ""))</f>
        <v/>
      </c>
      <c r="U54" s="68" t="str">
        <f>IF(IFERROR(VLOOKUP(Members[[#This Row],[Subscriber SSN]],$C$7:U53,19,FALSE), "") = 0, "",IFERROR(VLOOKUP(Members[[#This Row],[Subscriber SSN]],$C$7:U53,19,FALSE), ""))</f>
        <v/>
      </c>
      <c r="V54" s="69" t="str">
        <f>IF(IFERROR(VLOOKUP(Members[[#This Row],[Subscriber SSN]],$C$7:V53,20,FALSE), "") = 0, "", IFERROR(VLOOKUP(Members[[#This Row],[Subscriber SSN]],$C$7:V53,20,FALSE), ""))</f>
        <v/>
      </c>
      <c r="W54" s="68" t="str">
        <f>IF(IFERROR(VLOOKUP(Members[[#This Row],[Subscriber SSN]],$C$7:W53,21,FALSE), "") = 0, "", IFERROR(VLOOKUP(Members[[#This Row],[Subscriber SSN]],$C$7:W53,21,FALSE), ""))</f>
        <v/>
      </c>
      <c r="X54" s="68" t="str">
        <f>IF(IFERROR(VLOOKUP(Members[[#This Row],[Subscriber SSN]],$C$7:X53,22,FALSE), "") = 0, "", IFERROR(VLOOKUP(Members[[#This Row],[Subscriber SSN]],$C$7:X53,22,FALSE), ""))</f>
        <v/>
      </c>
      <c r="Y54" s="68"/>
      <c r="Z54" s="72"/>
      <c r="AA54" s="69"/>
      <c r="AB54" s="69"/>
      <c r="AC54" s="70"/>
      <c r="AD54" s="110">
        <f t="shared" si="0"/>
        <v>45292</v>
      </c>
      <c r="AE54" s="69"/>
      <c r="AF54" s="69"/>
      <c r="AG54" s="71"/>
      <c r="AH54" s="69"/>
      <c r="AI54" s="69"/>
      <c r="AJ54" s="69"/>
      <c r="AK54" s="69"/>
      <c r="AL54" s="69"/>
      <c r="AM54" s="69"/>
      <c r="AN54" s="69"/>
      <c r="AO54" s="69"/>
      <c r="AP54" s="73"/>
      <c r="AQ54" s="73"/>
      <c r="AR54" s="73"/>
      <c r="AS54" s="73"/>
      <c r="AT54" s="73"/>
      <c r="AU54" s="73"/>
      <c r="AV54" s="73"/>
      <c r="AW54" s="73"/>
      <c r="AX54" s="73"/>
      <c r="AY54" s="73"/>
      <c r="AZ54" s="73"/>
      <c r="BA54" s="73"/>
      <c r="BB54" s="73"/>
      <c r="BC54" s="74"/>
      <c r="BD54" s="222" t="str">
        <f t="shared" si="1"/>
        <v xml:space="preserve"> </v>
      </c>
      <c r="BE54" s="76">
        <f ca="1">Validation!H54</f>
        <v>2</v>
      </c>
      <c r="BF54" t="str">
        <f ca="1">Validation!I54</f>
        <v/>
      </c>
      <c r="BJ54" t="str">
        <f>IF(AND(ISBLANK(Members[[#This Row],[DependentSSN]]),NOT(ISBLANK(Members[[#This Row],[MedicalPolicy]]))), "CoverageLevels", "Waivers")</f>
        <v>Waivers</v>
      </c>
      <c r="BK54" t="str">
        <f>IF(AND(ISBLANK(Members[[#This Row],[DependentSSN]]),NOT(ISBLANK(Members[[#This Row],[Dental Policy]]))), "CoverageLevels", "Waivers")</f>
        <v>Waivers</v>
      </c>
      <c r="BL54" t="str">
        <f>IF(AND(ISBLANK(Members[[#This Row],[DependentSSN]]),NOT(ISBLANK(Members[[#This Row],[VisionPolicy]]))), "CoverageLevels", "Waivers")</f>
        <v>Waivers</v>
      </c>
      <c r="BM54">
        <v>0</v>
      </c>
    </row>
    <row r="55" spans="1:65" x14ac:dyDescent="0.25">
      <c r="A55" s="4"/>
      <c r="B55" s="67"/>
      <c r="C55" s="68"/>
      <c r="D55" s="68"/>
      <c r="E55" s="69"/>
      <c r="F55" s="68"/>
      <c r="G55" s="69"/>
      <c r="H55" s="68"/>
      <c r="I55" s="68"/>
      <c r="J55" s="70"/>
      <c r="K55" s="68"/>
      <c r="L55" s="68"/>
      <c r="M55" s="71"/>
      <c r="N55" s="69"/>
      <c r="O55" s="69"/>
      <c r="P55" s="69"/>
      <c r="Q55" s="69"/>
      <c r="R55" s="69"/>
      <c r="S55" s="69"/>
      <c r="T55" s="68" t="str">
        <f>IF(IFERROR(VLOOKUP(Members[[#This Row],[Subscriber SSN]],$C$7:T54,18,FALSE), "") = 0, "",IFERROR(VLOOKUP(Members[[#This Row],[Subscriber SSN]],$C$7:T54,18,FALSE), ""))</f>
        <v/>
      </c>
      <c r="U55" s="68" t="str">
        <f>IF(IFERROR(VLOOKUP(Members[[#This Row],[Subscriber SSN]],$C$7:U54,19,FALSE), "") = 0, "",IFERROR(VLOOKUP(Members[[#This Row],[Subscriber SSN]],$C$7:U54,19,FALSE), ""))</f>
        <v/>
      </c>
      <c r="V55" s="69" t="str">
        <f>IF(IFERROR(VLOOKUP(Members[[#This Row],[Subscriber SSN]],$C$7:V54,20,FALSE), "") = 0, "", IFERROR(VLOOKUP(Members[[#This Row],[Subscriber SSN]],$C$7:V54,20,FALSE), ""))</f>
        <v/>
      </c>
      <c r="W55" s="68" t="str">
        <f>IF(IFERROR(VLOOKUP(Members[[#This Row],[Subscriber SSN]],$C$7:W54,21,FALSE), "") = 0, "", IFERROR(VLOOKUP(Members[[#This Row],[Subscriber SSN]],$C$7:W54,21,FALSE), ""))</f>
        <v/>
      </c>
      <c r="X55" s="68" t="str">
        <f>IF(IFERROR(VLOOKUP(Members[[#This Row],[Subscriber SSN]],$C$7:X54,22,FALSE), "") = 0, "", IFERROR(VLOOKUP(Members[[#This Row],[Subscriber SSN]],$C$7:X54,22,FALSE), ""))</f>
        <v/>
      </c>
      <c r="Y55" s="68"/>
      <c r="Z55" s="72"/>
      <c r="AA55" s="69"/>
      <c r="AB55" s="69"/>
      <c r="AC55" s="70"/>
      <c r="AD55" s="110">
        <f t="shared" si="0"/>
        <v>45292</v>
      </c>
      <c r="AE55" s="69"/>
      <c r="AF55" s="69"/>
      <c r="AG55" s="71"/>
      <c r="AH55" s="69"/>
      <c r="AI55" s="69"/>
      <c r="AJ55" s="69"/>
      <c r="AK55" s="69"/>
      <c r="AL55" s="69"/>
      <c r="AM55" s="69"/>
      <c r="AN55" s="69"/>
      <c r="AO55" s="69"/>
      <c r="AP55" s="73"/>
      <c r="AQ55" s="73"/>
      <c r="AR55" s="73"/>
      <c r="AS55" s="73"/>
      <c r="AT55" s="73"/>
      <c r="AU55" s="73"/>
      <c r="AV55" s="73"/>
      <c r="AW55" s="73"/>
      <c r="AX55" s="73"/>
      <c r="AY55" s="73"/>
      <c r="AZ55" s="73"/>
      <c r="BA55" s="73"/>
      <c r="BB55" s="73"/>
      <c r="BC55" s="74"/>
      <c r="BD55" s="222" t="str">
        <f t="shared" si="1"/>
        <v xml:space="preserve"> </v>
      </c>
      <c r="BE55" s="76">
        <f ca="1">Validation!H55</f>
        <v>2</v>
      </c>
      <c r="BF55" t="str">
        <f ca="1">Validation!I55</f>
        <v/>
      </c>
      <c r="BJ55" t="str">
        <f>IF(AND(ISBLANK(Members[[#This Row],[DependentSSN]]),NOT(ISBLANK(Members[[#This Row],[MedicalPolicy]]))), "CoverageLevels", "Waivers")</f>
        <v>Waivers</v>
      </c>
      <c r="BK55" t="str">
        <f>IF(AND(ISBLANK(Members[[#This Row],[DependentSSN]]),NOT(ISBLANK(Members[[#This Row],[Dental Policy]]))), "CoverageLevels", "Waivers")</f>
        <v>Waivers</v>
      </c>
      <c r="BL55" t="str">
        <f>IF(AND(ISBLANK(Members[[#This Row],[DependentSSN]]),NOT(ISBLANK(Members[[#This Row],[VisionPolicy]]))), "CoverageLevels", "Waivers")</f>
        <v>Waivers</v>
      </c>
      <c r="BM55">
        <v>0</v>
      </c>
    </row>
    <row r="56" spans="1:65" x14ac:dyDescent="0.25">
      <c r="A56" s="4"/>
      <c r="B56" s="67"/>
      <c r="C56" s="68"/>
      <c r="D56" s="68"/>
      <c r="E56" s="69"/>
      <c r="F56" s="68"/>
      <c r="G56" s="69"/>
      <c r="H56" s="68"/>
      <c r="I56" s="68"/>
      <c r="J56" s="70"/>
      <c r="K56" s="68"/>
      <c r="L56" s="68"/>
      <c r="M56" s="71"/>
      <c r="N56" s="69"/>
      <c r="O56" s="69"/>
      <c r="P56" s="69"/>
      <c r="Q56" s="69"/>
      <c r="R56" s="69"/>
      <c r="S56" s="69"/>
      <c r="T56" s="68" t="str">
        <f>IF(IFERROR(VLOOKUP(Members[[#This Row],[Subscriber SSN]],$C$7:T55,18,FALSE), "") = 0, "",IFERROR(VLOOKUP(Members[[#This Row],[Subscriber SSN]],$C$7:T55,18,FALSE), ""))</f>
        <v/>
      </c>
      <c r="U56" s="68" t="str">
        <f>IF(IFERROR(VLOOKUP(Members[[#This Row],[Subscriber SSN]],$C$7:U55,19,FALSE), "") = 0, "",IFERROR(VLOOKUP(Members[[#This Row],[Subscriber SSN]],$C$7:U55,19,FALSE), ""))</f>
        <v/>
      </c>
      <c r="V56" s="69" t="str">
        <f>IF(IFERROR(VLOOKUP(Members[[#This Row],[Subscriber SSN]],$C$7:V55,20,FALSE), "") = 0, "", IFERROR(VLOOKUP(Members[[#This Row],[Subscriber SSN]],$C$7:V55,20,FALSE), ""))</f>
        <v/>
      </c>
      <c r="W56" s="68" t="str">
        <f>IF(IFERROR(VLOOKUP(Members[[#This Row],[Subscriber SSN]],$C$7:W55,21,FALSE), "") = 0, "", IFERROR(VLOOKUP(Members[[#This Row],[Subscriber SSN]],$C$7:W55,21,FALSE), ""))</f>
        <v/>
      </c>
      <c r="X56" s="68" t="str">
        <f>IF(IFERROR(VLOOKUP(Members[[#This Row],[Subscriber SSN]],$C$7:X55,22,FALSE), "") = 0, "", IFERROR(VLOOKUP(Members[[#This Row],[Subscriber SSN]],$C$7:X55,22,FALSE), ""))</f>
        <v/>
      </c>
      <c r="Y56" s="68"/>
      <c r="Z56" s="72"/>
      <c r="AA56" s="69"/>
      <c r="AB56" s="69"/>
      <c r="AC56" s="70"/>
      <c r="AD56" s="110">
        <f t="shared" si="0"/>
        <v>45292</v>
      </c>
      <c r="AE56" s="69"/>
      <c r="AF56" s="69"/>
      <c r="AG56" s="71"/>
      <c r="AH56" s="69"/>
      <c r="AI56" s="69"/>
      <c r="AJ56" s="69"/>
      <c r="AK56" s="69"/>
      <c r="AL56" s="69"/>
      <c r="AM56" s="69"/>
      <c r="AN56" s="69"/>
      <c r="AO56" s="69"/>
      <c r="AP56" s="73"/>
      <c r="AQ56" s="73"/>
      <c r="AR56" s="73"/>
      <c r="AS56" s="73"/>
      <c r="AT56" s="73"/>
      <c r="AU56" s="73"/>
      <c r="AV56" s="73"/>
      <c r="AW56" s="73"/>
      <c r="AX56" s="73"/>
      <c r="AY56" s="73"/>
      <c r="AZ56" s="73"/>
      <c r="BA56" s="73"/>
      <c r="BB56" s="73"/>
      <c r="BC56" s="74"/>
      <c r="BD56" s="222" t="str">
        <f t="shared" si="1"/>
        <v xml:space="preserve"> </v>
      </c>
      <c r="BE56" s="76">
        <f ca="1">Validation!H56</f>
        <v>2</v>
      </c>
      <c r="BF56" t="str">
        <f ca="1">Validation!I56</f>
        <v/>
      </c>
      <c r="BJ56" t="str">
        <f>IF(AND(ISBLANK(Members[[#This Row],[DependentSSN]]),NOT(ISBLANK(Members[[#This Row],[MedicalPolicy]]))), "CoverageLevels", "Waivers")</f>
        <v>Waivers</v>
      </c>
      <c r="BK56" t="str">
        <f>IF(AND(ISBLANK(Members[[#This Row],[DependentSSN]]),NOT(ISBLANK(Members[[#This Row],[Dental Policy]]))), "CoverageLevels", "Waivers")</f>
        <v>Waivers</v>
      </c>
      <c r="BL56" t="str">
        <f>IF(AND(ISBLANK(Members[[#This Row],[DependentSSN]]),NOT(ISBLANK(Members[[#This Row],[VisionPolicy]]))), "CoverageLevels", "Waivers")</f>
        <v>Waivers</v>
      </c>
      <c r="BM56">
        <v>0</v>
      </c>
    </row>
    <row r="57" spans="1:65" x14ac:dyDescent="0.25">
      <c r="A57" s="4"/>
      <c r="B57" s="67"/>
      <c r="C57" s="68"/>
      <c r="D57" s="68"/>
      <c r="E57" s="69"/>
      <c r="F57" s="68"/>
      <c r="G57" s="69"/>
      <c r="H57" s="68"/>
      <c r="I57" s="68"/>
      <c r="J57" s="70"/>
      <c r="K57" s="68"/>
      <c r="L57" s="68"/>
      <c r="M57" s="71"/>
      <c r="N57" s="69"/>
      <c r="O57" s="69"/>
      <c r="P57" s="69"/>
      <c r="Q57" s="69"/>
      <c r="R57" s="69"/>
      <c r="S57" s="69"/>
      <c r="T57" s="68" t="str">
        <f>IF(IFERROR(VLOOKUP(Members[[#This Row],[Subscriber SSN]],$C$7:T56,18,FALSE), "") = 0, "",IFERROR(VLOOKUP(Members[[#This Row],[Subscriber SSN]],$C$7:T56,18,FALSE), ""))</f>
        <v/>
      </c>
      <c r="U57" s="68" t="str">
        <f>IF(IFERROR(VLOOKUP(Members[[#This Row],[Subscriber SSN]],$C$7:U56,19,FALSE), "") = 0, "",IFERROR(VLOOKUP(Members[[#This Row],[Subscriber SSN]],$C$7:U56,19,FALSE), ""))</f>
        <v/>
      </c>
      <c r="V57" s="69" t="str">
        <f>IF(IFERROR(VLOOKUP(Members[[#This Row],[Subscriber SSN]],$C$7:V56,20,FALSE), "") = 0, "", IFERROR(VLOOKUP(Members[[#This Row],[Subscriber SSN]],$C$7:V56,20,FALSE), ""))</f>
        <v/>
      </c>
      <c r="W57" s="68" t="str">
        <f>IF(IFERROR(VLOOKUP(Members[[#This Row],[Subscriber SSN]],$C$7:W56,21,FALSE), "") = 0, "", IFERROR(VLOOKUP(Members[[#This Row],[Subscriber SSN]],$C$7:W56,21,FALSE), ""))</f>
        <v/>
      </c>
      <c r="X57" s="68" t="str">
        <f>IF(IFERROR(VLOOKUP(Members[[#This Row],[Subscriber SSN]],$C$7:X56,22,FALSE), "") = 0, "", IFERROR(VLOOKUP(Members[[#This Row],[Subscriber SSN]],$C$7:X56,22,FALSE), ""))</f>
        <v/>
      </c>
      <c r="Y57" s="68"/>
      <c r="Z57" s="72"/>
      <c r="AA57" s="69"/>
      <c r="AB57" s="69"/>
      <c r="AC57" s="70"/>
      <c r="AD57" s="110">
        <f t="shared" si="0"/>
        <v>45292</v>
      </c>
      <c r="AE57" s="69"/>
      <c r="AF57" s="69"/>
      <c r="AG57" s="71"/>
      <c r="AH57" s="69"/>
      <c r="AI57" s="69"/>
      <c r="AJ57" s="69"/>
      <c r="AK57" s="69"/>
      <c r="AL57" s="69"/>
      <c r="AM57" s="69"/>
      <c r="AN57" s="69"/>
      <c r="AO57" s="69"/>
      <c r="AP57" s="73"/>
      <c r="AQ57" s="73"/>
      <c r="AR57" s="73"/>
      <c r="AS57" s="73"/>
      <c r="AT57" s="73"/>
      <c r="AU57" s="73"/>
      <c r="AV57" s="73"/>
      <c r="AW57" s="73"/>
      <c r="AX57" s="73"/>
      <c r="AY57" s="73"/>
      <c r="AZ57" s="73"/>
      <c r="BA57" s="73"/>
      <c r="BB57" s="73"/>
      <c r="BC57" s="74"/>
      <c r="BD57" s="222" t="str">
        <f t="shared" si="1"/>
        <v xml:space="preserve"> </v>
      </c>
      <c r="BE57" s="76">
        <f ca="1">Validation!H57</f>
        <v>2</v>
      </c>
      <c r="BF57" t="str">
        <f ca="1">Validation!I57</f>
        <v/>
      </c>
      <c r="BJ57" t="str">
        <f>IF(AND(ISBLANK(Members[[#This Row],[DependentSSN]]),NOT(ISBLANK(Members[[#This Row],[MedicalPolicy]]))), "CoverageLevels", "Waivers")</f>
        <v>Waivers</v>
      </c>
      <c r="BK57" t="str">
        <f>IF(AND(ISBLANK(Members[[#This Row],[DependentSSN]]),NOT(ISBLANK(Members[[#This Row],[Dental Policy]]))), "CoverageLevels", "Waivers")</f>
        <v>Waivers</v>
      </c>
      <c r="BL57" t="str">
        <f>IF(AND(ISBLANK(Members[[#This Row],[DependentSSN]]),NOT(ISBLANK(Members[[#This Row],[VisionPolicy]]))), "CoverageLevels", "Waivers")</f>
        <v>Waivers</v>
      </c>
      <c r="BM57">
        <v>0</v>
      </c>
    </row>
    <row r="58" spans="1:65" x14ac:dyDescent="0.25">
      <c r="A58" s="4"/>
      <c r="B58" s="67"/>
      <c r="C58" s="68"/>
      <c r="D58" s="68"/>
      <c r="E58" s="69"/>
      <c r="F58" s="68"/>
      <c r="G58" s="69"/>
      <c r="H58" s="68"/>
      <c r="I58" s="68"/>
      <c r="J58" s="70"/>
      <c r="K58" s="68"/>
      <c r="L58" s="68"/>
      <c r="M58" s="71"/>
      <c r="N58" s="69"/>
      <c r="O58" s="69"/>
      <c r="P58" s="69"/>
      <c r="Q58" s="69"/>
      <c r="R58" s="69"/>
      <c r="S58" s="69"/>
      <c r="T58" s="68" t="str">
        <f>IF(IFERROR(VLOOKUP(Members[[#This Row],[Subscriber SSN]],$C$7:T57,18,FALSE), "") = 0, "",IFERROR(VLOOKUP(Members[[#This Row],[Subscriber SSN]],$C$7:T57,18,FALSE), ""))</f>
        <v/>
      </c>
      <c r="U58" s="68" t="str">
        <f>IF(IFERROR(VLOOKUP(Members[[#This Row],[Subscriber SSN]],$C$7:U57,19,FALSE), "") = 0, "",IFERROR(VLOOKUP(Members[[#This Row],[Subscriber SSN]],$C$7:U57,19,FALSE), ""))</f>
        <v/>
      </c>
      <c r="V58" s="69" t="str">
        <f>IF(IFERROR(VLOOKUP(Members[[#This Row],[Subscriber SSN]],$C$7:V57,20,FALSE), "") = 0, "", IFERROR(VLOOKUP(Members[[#This Row],[Subscriber SSN]],$C$7:V57,20,FALSE), ""))</f>
        <v/>
      </c>
      <c r="W58" s="68" t="str">
        <f>IF(IFERROR(VLOOKUP(Members[[#This Row],[Subscriber SSN]],$C$7:W57,21,FALSE), "") = 0, "", IFERROR(VLOOKUP(Members[[#This Row],[Subscriber SSN]],$C$7:W57,21,FALSE), ""))</f>
        <v/>
      </c>
      <c r="X58" s="68" t="str">
        <f>IF(IFERROR(VLOOKUP(Members[[#This Row],[Subscriber SSN]],$C$7:X57,22,FALSE), "") = 0, "", IFERROR(VLOOKUP(Members[[#This Row],[Subscriber SSN]],$C$7:X57,22,FALSE), ""))</f>
        <v/>
      </c>
      <c r="Y58" s="68"/>
      <c r="Z58" s="72"/>
      <c r="AA58" s="69"/>
      <c r="AB58" s="69"/>
      <c r="AC58" s="70"/>
      <c r="AD58" s="110">
        <f t="shared" si="0"/>
        <v>45292</v>
      </c>
      <c r="AE58" s="69"/>
      <c r="AF58" s="69"/>
      <c r="AG58" s="71"/>
      <c r="AH58" s="69"/>
      <c r="AI58" s="69"/>
      <c r="AJ58" s="69"/>
      <c r="AK58" s="69"/>
      <c r="AL58" s="69"/>
      <c r="AM58" s="69"/>
      <c r="AN58" s="69"/>
      <c r="AO58" s="69"/>
      <c r="AP58" s="73"/>
      <c r="AQ58" s="73"/>
      <c r="AR58" s="73"/>
      <c r="AS58" s="73"/>
      <c r="AT58" s="73"/>
      <c r="AU58" s="73"/>
      <c r="AV58" s="73"/>
      <c r="AW58" s="73"/>
      <c r="AX58" s="73"/>
      <c r="AY58" s="73"/>
      <c r="AZ58" s="73"/>
      <c r="BA58" s="73"/>
      <c r="BB58" s="73"/>
      <c r="BC58" s="74"/>
      <c r="BD58" s="222" t="str">
        <f t="shared" si="1"/>
        <v xml:space="preserve"> </v>
      </c>
      <c r="BE58" s="76">
        <f ca="1">Validation!H58</f>
        <v>2</v>
      </c>
      <c r="BF58" t="str">
        <f ca="1">Validation!I58</f>
        <v/>
      </c>
      <c r="BJ58" t="str">
        <f>IF(AND(ISBLANK(Members[[#This Row],[DependentSSN]]),NOT(ISBLANK(Members[[#This Row],[MedicalPolicy]]))), "CoverageLevels", "Waivers")</f>
        <v>Waivers</v>
      </c>
      <c r="BK58" t="str">
        <f>IF(AND(ISBLANK(Members[[#This Row],[DependentSSN]]),NOT(ISBLANK(Members[[#This Row],[Dental Policy]]))), "CoverageLevels", "Waivers")</f>
        <v>Waivers</v>
      </c>
      <c r="BL58" t="str">
        <f>IF(AND(ISBLANK(Members[[#This Row],[DependentSSN]]),NOT(ISBLANK(Members[[#This Row],[VisionPolicy]]))), "CoverageLevels", "Waivers")</f>
        <v>Waivers</v>
      </c>
      <c r="BM58">
        <v>0</v>
      </c>
    </row>
    <row r="59" spans="1:65" x14ac:dyDescent="0.25">
      <c r="A59" s="4"/>
      <c r="B59" s="67"/>
      <c r="C59" s="68"/>
      <c r="D59" s="68"/>
      <c r="E59" s="69"/>
      <c r="F59" s="68"/>
      <c r="G59" s="69"/>
      <c r="H59" s="68"/>
      <c r="I59" s="68"/>
      <c r="J59" s="70"/>
      <c r="K59" s="68"/>
      <c r="L59" s="68"/>
      <c r="M59" s="71"/>
      <c r="N59" s="69"/>
      <c r="O59" s="69"/>
      <c r="P59" s="69"/>
      <c r="Q59" s="69"/>
      <c r="R59" s="69"/>
      <c r="S59" s="69"/>
      <c r="T59" s="68" t="str">
        <f>IF(IFERROR(VLOOKUP(Members[[#This Row],[Subscriber SSN]],$C$7:T58,18,FALSE), "") = 0, "",IFERROR(VLOOKUP(Members[[#This Row],[Subscriber SSN]],$C$7:T58,18,FALSE), ""))</f>
        <v/>
      </c>
      <c r="U59" s="68" t="str">
        <f>IF(IFERROR(VLOOKUP(Members[[#This Row],[Subscriber SSN]],$C$7:U58,19,FALSE), "") = 0, "",IFERROR(VLOOKUP(Members[[#This Row],[Subscriber SSN]],$C$7:U58,19,FALSE), ""))</f>
        <v/>
      </c>
      <c r="V59" s="69" t="str">
        <f>IF(IFERROR(VLOOKUP(Members[[#This Row],[Subscriber SSN]],$C$7:V58,20,FALSE), "") = 0, "", IFERROR(VLOOKUP(Members[[#This Row],[Subscriber SSN]],$C$7:V58,20,FALSE), ""))</f>
        <v/>
      </c>
      <c r="W59" s="68" t="str">
        <f>IF(IFERROR(VLOOKUP(Members[[#This Row],[Subscriber SSN]],$C$7:W58,21,FALSE), "") = 0, "", IFERROR(VLOOKUP(Members[[#This Row],[Subscriber SSN]],$C$7:W58,21,FALSE), ""))</f>
        <v/>
      </c>
      <c r="X59" s="68" t="str">
        <f>IF(IFERROR(VLOOKUP(Members[[#This Row],[Subscriber SSN]],$C$7:X58,22,FALSE), "") = 0, "", IFERROR(VLOOKUP(Members[[#This Row],[Subscriber SSN]],$C$7:X58,22,FALSE), ""))</f>
        <v/>
      </c>
      <c r="Y59" s="68"/>
      <c r="Z59" s="72"/>
      <c r="AA59" s="69"/>
      <c r="AB59" s="69"/>
      <c r="AC59" s="70"/>
      <c r="AD59" s="110">
        <f t="shared" si="0"/>
        <v>45292</v>
      </c>
      <c r="AE59" s="69"/>
      <c r="AF59" s="69"/>
      <c r="AG59" s="71"/>
      <c r="AH59" s="69"/>
      <c r="AI59" s="69"/>
      <c r="AJ59" s="69"/>
      <c r="AK59" s="69"/>
      <c r="AL59" s="69"/>
      <c r="AM59" s="69"/>
      <c r="AN59" s="69"/>
      <c r="AO59" s="69"/>
      <c r="AP59" s="73"/>
      <c r="AQ59" s="73"/>
      <c r="AR59" s="73"/>
      <c r="AS59" s="73"/>
      <c r="AT59" s="73"/>
      <c r="AU59" s="73"/>
      <c r="AV59" s="73"/>
      <c r="AW59" s="73"/>
      <c r="AX59" s="73"/>
      <c r="AY59" s="73"/>
      <c r="AZ59" s="73"/>
      <c r="BA59" s="73"/>
      <c r="BB59" s="73"/>
      <c r="BC59" s="74"/>
      <c r="BD59" s="222" t="str">
        <f t="shared" si="1"/>
        <v xml:space="preserve"> </v>
      </c>
      <c r="BE59" s="76">
        <f ca="1">Validation!H59</f>
        <v>2</v>
      </c>
      <c r="BF59" t="str">
        <f ca="1">Validation!I59</f>
        <v/>
      </c>
      <c r="BJ59" t="str">
        <f>IF(AND(ISBLANK(Members[[#This Row],[DependentSSN]]),NOT(ISBLANK(Members[[#This Row],[MedicalPolicy]]))), "CoverageLevels", "Waivers")</f>
        <v>Waivers</v>
      </c>
      <c r="BK59" t="str">
        <f>IF(AND(ISBLANK(Members[[#This Row],[DependentSSN]]),NOT(ISBLANK(Members[[#This Row],[Dental Policy]]))), "CoverageLevels", "Waivers")</f>
        <v>Waivers</v>
      </c>
      <c r="BL59" t="str">
        <f>IF(AND(ISBLANK(Members[[#This Row],[DependentSSN]]),NOT(ISBLANK(Members[[#This Row],[VisionPolicy]]))), "CoverageLevels", "Waivers")</f>
        <v>Waivers</v>
      </c>
      <c r="BM59">
        <v>0</v>
      </c>
    </row>
    <row r="60" spans="1:65" x14ac:dyDescent="0.25">
      <c r="A60" s="4"/>
      <c r="B60" s="67"/>
      <c r="C60" s="68"/>
      <c r="D60" s="68"/>
      <c r="E60" s="69"/>
      <c r="F60" s="68"/>
      <c r="G60" s="69"/>
      <c r="H60" s="68"/>
      <c r="I60" s="68"/>
      <c r="J60" s="70"/>
      <c r="K60" s="68"/>
      <c r="L60" s="68"/>
      <c r="M60" s="71"/>
      <c r="N60" s="69"/>
      <c r="O60" s="69"/>
      <c r="P60" s="69"/>
      <c r="Q60" s="69"/>
      <c r="R60" s="69"/>
      <c r="S60" s="69"/>
      <c r="T60" s="68" t="str">
        <f>IF(IFERROR(VLOOKUP(Members[[#This Row],[Subscriber SSN]],$C$7:T59,18,FALSE), "") = 0, "",IFERROR(VLOOKUP(Members[[#This Row],[Subscriber SSN]],$C$7:T59,18,FALSE), ""))</f>
        <v/>
      </c>
      <c r="U60" s="68" t="str">
        <f>IF(IFERROR(VLOOKUP(Members[[#This Row],[Subscriber SSN]],$C$7:U59,19,FALSE), "") = 0, "",IFERROR(VLOOKUP(Members[[#This Row],[Subscriber SSN]],$C$7:U59,19,FALSE), ""))</f>
        <v/>
      </c>
      <c r="V60" s="69" t="str">
        <f>IF(IFERROR(VLOOKUP(Members[[#This Row],[Subscriber SSN]],$C$7:V59,20,FALSE), "") = 0, "", IFERROR(VLOOKUP(Members[[#This Row],[Subscriber SSN]],$C$7:V59,20,FALSE), ""))</f>
        <v/>
      </c>
      <c r="W60" s="68" t="str">
        <f>IF(IFERROR(VLOOKUP(Members[[#This Row],[Subscriber SSN]],$C$7:W59,21,FALSE), "") = 0, "", IFERROR(VLOOKUP(Members[[#This Row],[Subscriber SSN]],$C$7:W59,21,FALSE), ""))</f>
        <v/>
      </c>
      <c r="X60" s="68" t="str">
        <f>IF(IFERROR(VLOOKUP(Members[[#This Row],[Subscriber SSN]],$C$7:X59,22,FALSE), "") = 0, "", IFERROR(VLOOKUP(Members[[#This Row],[Subscriber SSN]],$C$7:X59,22,FALSE), ""))</f>
        <v/>
      </c>
      <c r="Y60" s="68"/>
      <c r="Z60" s="72"/>
      <c r="AA60" s="69"/>
      <c r="AB60" s="69"/>
      <c r="AC60" s="70"/>
      <c r="AD60" s="110">
        <f t="shared" si="0"/>
        <v>45292</v>
      </c>
      <c r="AE60" s="69"/>
      <c r="AF60" s="69"/>
      <c r="AG60" s="71"/>
      <c r="AH60" s="69"/>
      <c r="AI60" s="69"/>
      <c r="AJ60" s="69"/>
      <c r="AK60" s="69"/>
      <c r="AL60" s="69"/>
      <c r="AM60" s="69"/>
      <c r="AN60" s="69"/>
      <c r="AO60" s="69"/>
      <c r="AP60" s="73"/>
      <c r="AQ60" s="73"/>
      <c r="AR60" s="73"/>
      <c r="AS60" s="73"/>
      <c r="AT60" s="73"/>
      <c r="AU60" s="73"/>
      <c r="AV60" s="73"/>
      <c r="AW60" s="73"/>
      <c r="AX60" s="73"/>
      <c r="AY60" s="73"/>
      <c r="AZ60" s="73"/>
      <c r="BA60" s="73"/>
      <c r="BB60" s="73"/>
      <c r="BC60" s="74"/>
      <c r="BD60" s="222" t="str">
        <f t="shared" si="1"/>
        <v xml:space="preserve"> </v>
      </c>
      <c r="BE60" s="76">
        <f ca="1">Validation!H60</f>
        <v>2</v>
      </c>
      <c r="BF60" t="str">
        <f ca="1">Validation!I60</f>
        <v/>
      </c>
      <c r="BJ60" t="str">
        <f>IF(AND(ISBLANK(Members[[#This Row],[DependentSSN]]),NOT(ISBLANK(Members[[#This Row],[MedicalPolicy]]))), "CoverageLevels", "Waivers")</f>
        <v>Waivers</v>
      </c>
      <c r="BK60" t="str">
        <f>IF(AND(ISBLANK(Members[[#This Row],[DependentSSN]]),NOT(ISBLANK(Members[[#This Row],[Dental Policy]]))), "CoverageLevels", "Waivers")</f>
        <v>Waivers</v>
      </c>
      <c r="BL60" t="str">
        <f>IF(AND(ISBLANK(Members[[#This Row],[DependentSSN]]),NOT(ISBLANK(Members[[#This Row],[VisionPolicy]]))), "CoverageLevels", "Waivers")</f>
        <v>Waivers</v>
      </c>
      <c r="BM60">
        <v>0</v>
      </c>
    </row>
    <row r="61" spans="1:65" x14ac:dyDescent="0.25">
      <c r="A61" s="4"/>
      <c r="B61" s="67"/>
      <c r="C61" s="68"/>
      <c r="D61" s="68"/>
      <c r="E61" s="69"/>
      <c r="F61" s="68"/>
      <c r="G61" s="69"/>
      <c r="H61" s="68"/>
      <c r="I61" s="68"/>
      <c r="J61" s="70"/>
      <c r="K61" s="68"/>
      <c r="L61" s="68"/>
      <c r="M61" s="71"/>
      <c r="N61" s="69"/>
      <c r="O61" s="69"/>
      <c r="P61" s="69"/>
      <c r="Q61" s="69"/>
      <c r="R61" s="69"/>
      <c r="S61" s="69"/>
      <c r="T61" s="68" t="str">
        <f>IF(IFERROR(VLOOKUP(Members[[#This Row],[Subscriber SSN]],$C$7:T60,18,FALSE), "") = 0, "",IFERROR(VLOOKUP(Members[[#This Row],[Subscriber SSN]],$C$7:T60,18,FALSE), ""))</f>
        <v/>
      </c>
      <c r="U61" s="68" t="str">
        <f>IF(IFERROR(VLOOKUP(Members[[#This Row],[Subscriber SSN]],$C$7:U60,19,FALSE), "") = 0, "",IFERROR(VLOOKUP(Members[[#This Row],[Subscriber SSN]],$C$7:U60,19,FALSE), ""))</f>
        <v/>
      </c>
      <c r="V61" s="69" t="str">
        <f>IF(IFERROR(VLOOKUP(Members[[#This Row],[Subscriber SSN]],$C$7:V60,20,FALSE), "") = 0, "", IFERROR(VLOOKUP(Members[[#This Row],[Subscriber SSN]],$C$7:V60,20,FALSE), ""))</f>
        <v/>
      </c>
      <c r="W61" s="68" t="str">
        <f>IF(IFERROR(VLOOKUP(Members[[#This Row],[Subscriber SSN]],$C$7:W60,21,FALSE), "") = 0, "", IFERROR(VLOOKUP(Members[[#This Row],[Subscriber SSN]],$C$7:W60,21,FALSE), ""))</f>
        <v/>
      </c>
      <c r="X61" s="68" t="str">
        <f>IF(IFERROR(VLOOKUP(Members[[#This Row],[Subscriber SSN]],$C$7:X60,22,FALSE), "") = 0, "", IFERROR(VLOOKUP(Members[[#This Row],[Subscriber SSN]],$C$7:X60,22,FALSE), ""))</f>
        <v/>
      </c>
      <c r="Y61" s="68"/>
      <c r="Z61" s="72"/>
      <c r="AA61" s="69"/>
      <c r="AB61" s="69"/>
      <c r="AC61" s="70"/>
      <c r="AD61" s="110">
        <f t="shared" si="0"/>
        <v>45292</v>
      </c>
      <c r="AE61" s="69"/>
      <c r="AF61" s="69"/>
      <c r="AG61" s="71"/>
      <c r="AH61" s="69"/>
      <c r="AI61" s="69"/>
      <c r="AJ61" s="69"/>
      <c r="AK61" s="69"/>
      <c r="AL61" s="69"/>
      <c r="AM61" s="69"/>
      <c r="AN61" s="69"/>
      <c r="AO61" s="69"/>
      <c r="AP61" s="73"/>
      <c r="AQ61" s="73"/>
      <c r="AR61" s="73"/>
      <c r="AS61" s="73"/>
      <c r="AT61" s="73"/>
      <c r="AU61" s="73"/>
      <c r="AV61" s="73"/>
      <c r="AW61" s="73"/>
      <c r="AX61" s="73"/>
      <c r="AY61" s="73"/>
      <c r="AZ61" s="73"/>
      <c r="BA61" s="73"/>
      <c r="BB61" s="73"/>
      <c r="BC61" s="74"/>
      <c r="BD61" s="222" t="str">
        <f t="shared" si="1"/>
        <v xml:space="preserve"> </v>
      </c>
      <c r="BE61" s="76">
        <f ca="1">Validation!H61</f>
        <v>2</v>
      </c>
      <c r="BF61" t="str">
        <f ca="1">Validation!I61</f>
        <v/>
      </c>
      <c r="BJ61" t="str">
        <f>IF(AND(ISBLANK(Members[[#This Row],[DependentSSN]]),NOT(ISBLANK(Members[[#This Row],[MedicalPolicy]]))), "CoverageLevels", "Waivers")</f>
        <v>Waivers</v>
      </c>
      <c r="BK61" t="str">
        <f>IF(AND(ISBLANK(Members[[#This Row],[DependentSSN]]),NOT(ISBLANK(Members[[#This Row],[Dental Policy]]))), "CoverageLevels", "Waivers")</f>
        <v>Waivers</v>
      </c>
      <c r="BL61" t="str">
        <f>IF(AND(ISBLANK(Members[[#This Row],[DependentSSN]]),NOT(ISBLANK(Members[[#This Row],[VisionPolicy]]))), "CoverageLevels", "Waivers")</f>
        <v>Waivers</v>
      </c>
      <c r="BM61">
        <v>0</v>
      </c>
    </row>
    <row r="62" spans="1:65" x14ac:dyDescent="0.25">
      <c r="A62" s="4"/>
      <c r="B62" s="67"/>
      <c r="C62" s="68"/>
      <c r="D62" s="68"/>
      <c r="E62" s="69"/>
      <c r="F62" s="68"/>
      <c r="G62" s="69"/>
      <c r="H62" s="68"/>
      <c r="I62" s="68"/>
      <c r="J62" s="70"/>
      <c r="K62" s="68"/>
      <c r="L62" s="68"/>
      <c r="M62" s="71"/>
      <c r="N62" s="69"/>
      <c r="O62" s="69"/>
      <c r="P62" s="69"/>
      <c r="Q62" s="69"/>
      <c r="R62" s="69"/>
      <c r="S62" s="69"/>
      <c r="T62" s="68" t="str">
        <f>IF(IFERROR(VLOOKUP(Members[[#This Row],[Subscriber SSN]],$C$7:T61,18,FALSE), "") = 0, "",IFERROR(VLOOKUP(Members[[#This Row],[Subscriber SSN]],$C$7:T61,18,FALSE), ""))</f>
        <v/>
      </c>
      <c r="U62" s="68" t="str">
        <f>IF(IFERROR(VLOOKUP(Members[[#This Row],[Subscriber SSN]],$C$7:U61,19,FALSE), "") = 0, "",IFERROR(VLOOKUP(Members[[#This Row],[Subscriber SSN]],$C$7:U61,19,FALSE), ""))</f>
        <v/>
      </c>
      <c r="V62" s="69" t="str">
        <f>IF(IFERROR(VLOOKUP(Members[[#This Row],[Subscriber SSN]],$C$7:V61,20,FALSE), "") = 0, "", IFERROR(VLOOKUP(Members[[#This Row],[Subscriber SSN]],$C$7:V61,20,FALSE), ""))</f>
        <v/>
      </c>
      <c r="W62" s="68" t="str">
        <f>IF(IFERROR(VLOOKUP(Members[[#This Row],[Subscriber SSN]],$C$7:W61,21,FALSE), "") = 0, "", IFERROR(VLOOKUP(Members[[#This Row],[Subscriber SSN]],$C$7:W61,21,FALSE), ""))</f>
        <v/>
      </c>
      <c r="X62" s="68" t="str">
        <f>IF(IFERROR(VLOOKUP(Members[[#This Row],[Subscriber SSN]],$C$7:X61,22,FALSE), "") = 0, "", IFERROR(VLOOKUP(Members[[#This Row],[Subscriber SSN]],$C$7:X61,22,FALSE), ""))</f>
        <v/>
      </c>
      <c r="Y62" s="68"/>
      <c r="Z62" s="72"/>
      <c r="AA62" s="69"/>
      <c r="AB62" s="69"/>
      <c r="AC62" s="70"/>
      <c r="AD62" s="110">
        <f t="shared" si="0"/>
        <v>45292</v>
      </c>
      <c r="AE62" s="69"/>
      <c r="AF62" s="69"/>
      <c r="AG62" s="71"/>
      <c r="AH62" s="69"/>
      <c r="AI62" s="69"/>
      <c r="AJ62" s="69"/>
      <c r="AK62" s="69"/>
      <c r="AL62" s="69"/>
      <c r="AM62" s="69"/>
      <c r="AN62" s="69"/>
      <c r="AO62" s="69"/>
      <c r="AP62" s="73"/>
      <c r="AQ62" s="73"/>
      <c r="AR62" s="73"/>
      <c r="AS62" s="73"/>
      <c r="AT62" s="73"/>
      <c r="AU62" s="73"/>
      <c r="AV62" s="73"/>
      <c r="AW62" s="73"/>
      <c r="AX62" s="73"/>
      <c r="AY62" s="73"/>
      <c r="AZ62" s="73"/>
      <c r="BA62" s="73"/>
      <c r="BB62" s="73"/>
      <c r="BC62" s="74"/>
      <c r="BD62" s="222" t="str">
        <f t="shared" si="1"/>
        <v xml:space="preserve"> </v>
      </c>
      <c r="BE62" s="76">
        <f ca="1">Validation!H62</f>
        <v>2</v>
      </c>
      <c r="BF62" t="str">
        <f ca="1">Validation!I62</f>
        <v/>
      </c>
      <c r="BJ62" t="str">
        <f>IF(AND(ISBLANK(Members[[#This Row],[DependentSSN]]),NOT(ISBLANK(Members[[#This Row],[MedicalPolicy]]))), "CoverageLevels", "Waivers")</f>
        <v>Waivers</v>
      </c>
      <c r="BK62" t="str">
        <f>IF(AND(ISBLANK(Members[[#This Row],[DependentSSN]]),NOT(ISBLANK(Members[[#This Row],[Dental Policy]]))), "CoverageLevels", "Waivers")</f>
        <v>Waivers</v>
      </c>
      <c r="BL62" t="str">
        <f>IF(AND(ISBLANK(Members[[#This Row],[DependentSSN]]),NOT(ISBLANK(Members[[#This Row],[VisionPolicy]]))), "CoverageLevels", "Waivers")</f>
        <v>Waivers</v>
      </c>
      <c r="BM62">
        <v>0</v>
      </c>
    </row>
    <row r="63" spans="1:65" x14ac:dyDescent="0.25">
      <c r="A63" s="4"/>
      <c r="B63" s="67"/>
      <c r="C63" s="68"/>
      <c r="D63" s="68"/>
      <c r="E63" s="69"/>
      <c r="F63" s="68"/>
      <c r="G63" s="69"/>
      <c r="H63" s="68"/>
      <c r="I63" s="68"/>
      <c r="J63" s="70"/>
      <c r="K63" s="68"/>
      <c r="L63" s="68"/>
      <c r="M63" s="71"/>
      <c r="N63" s="69"/>
      <c r="O63" s="69"/>
      <c r="P63" s="69"/>
      <c r="Q63" s="69"/>
      <c r="R63" s="69"/>
      <c r="S63" s="69"/>
      <c r="T63" s="68" t="str">
        <f>IF(IFERROR(VLOOKUP(Members[[#This Row],[Subscriber SSN]],$C$7:T62,18,FALSE), "") = 0, "",IFERROR(VLOOKUP(Members[[#This Row],[Subscriber SSN]],$C$7:T62,18,FALSE), ""))</f>
        <v/>
      </c>
      <c r="U63" s="68" t="str">
        <f>IF(IFERROR(VLOOKUP(Members[[#This Row],[Subscriber SSN]],$C$7:U62,19,FALSE), "") = 0, "",IFERROR(VLOOKUP(Members[[#This Row],[Subscriber SSN]],$C$7:U62,19,FALSE), ""))</f>
        <v/>
      </c>
      <c r="V63" s="69" t="str">
        <f>IF(IFERROR(VLOOKUP(Members[[#This Row],[Subscriber SSN]],$C$7:V62,20,FALSE), "") = 0, "", IFERROR(VLOOKUP(Members[[#This Row],[Subscriber SSN]],$C$7:V62,20,FALSE), ""))</f>
        <v/>
      </c>
      <c r="W63" s="68" t="str">
        <f>IF(IFERROR(VLOOKUP(Members[[#This Row],[Subscriber SSN]],$C$7:W62,21,FALSE), "") = 0, "", IFERROR(VLOOKUP(Members[[#This Row],[Subscriber SSN]],$C$7:W62,21,FALSE), ""))</f>
        <v/>
      </c>
      <c r="X63" s="68" t="str">
        <f>IF(IFERROR(VLOOKUP(Members[[#This Row],[Subscriber SSN]],$C$7:X62,22,FALSE), "") = 0, "", IFERROR(VLOOKUP(Members[[#This Row],[Subscriber SSN]],$C$7:X62,22,FALSE), ""))</f>
        <v/>
      </c>
      <c r="Y63" s="68"/>
      <c r="Z63" s="72"/>
      <c r="AA63" s="69"/>
      <c r="AB63" s="69"/>
      <c r="AC63" s="70"/>
      <c r="AD63" s="110">
        <f t="shared" si="0"/>
        <v>45292</v>
      </c>
      <c r="AE63" s="69"/>
      <c r="AF63" s="69"/>
      <c r="AG63" s="71"/>
      <c r="AH63" s="69"/>
      <c r="AI63" s="69"/>
      <c r="AJ63" s="69"/>
      <c r="AK63" s="69"/>
      <c r="AL63" s="69"/>
      <c r="AM63" s="69"/>
      <c r="AN63" s="69"/>
      <c r="AO63" s="69"/>
      <c r="AP63" s="73"/>
      <c r="AQ63" s="73"/>
      <c r="AR63" s="73"/>
      <c r="AS63" s="73"/>
      <c r="AT63" s="73"/>
      <c r="AU63" s="73"/>
      <c r="AV63" s="73"/>
      <c r="AW63" s="73"/>
      <c r="AX63" s="73"/>
      <c r="AY63" s="73"/>
      <c r="AZ63" s="73"/>
      <c r="BA63" s="73"/>
      <c r="BB63" s="73"/>
      <c r="BC63" s="74"/>
      <c r="BD63" s="222" t="str">
        <f t="shared" si="1"/>
        <v xml:space="preserve"> </v>
      </c>
      <c r="BE63" s="76">
        <f ca="1">Validation!H63</f>
        <v>2</v>
      </c>
      <c r="BF63" t="str">
        <f ca="1">Validation!I63</f>
        <v/>
      </c>
      <c r="BJ63" t="str">
        <f>IF(AND(ISBLANK(Members[[#This Row],[DependentSSN]]),NOT(ISBLANK(Members[[#This Row],[MedicalPolicy]]))), "CoverageLevels", "Waivers")</f>
        <v>Waivers</v>
      </c>
      <c r="BK63" t="str">
        <f>IF(AND(ISBLANK(Members[[#This Row],[DependentSSN]]),NOT(ISBLANK(Members[[#This Row],[Dental Policy]]))), "CoverageLevels", "Waivers")</f>
        <v>Waivers</v>
      </c>
      <c r="BL63" t="str">
        <f>IF(AND(ISBLANK(Members[[#This Row],[DependentSSN]]),NOT(ISBLANK(Members[[#This Row],[VisionPolicy]]))), "CoverageLevels", "Waivers")</f>
        <v>Waivers</v>
      </c>
      <c r="BM63">
        <v>0</v>
      </c>
    </row>
    <row r="64" spans="1:65" x14ac:dyDescent="0.25">
      <c r="A64" s="4"/>
      <c r="B64" s="67"/>
      <c r="C64" s="68"/>
      <c r="D64" s="68"/>
      <c r="E64" s="69"/>
      <c r="F64" s="68"/>
      <c r="G64" s="69"/>
      <c r="H64" s="68"/>
      <c r="I64" s="68"/>
      <c r="J64" s="70"/>
      <c r="K64" s="68"/>
      <c r="L64" s="68"/>
      <c r="M64" s="71"/>
      <c r="N64" s="69"/>
      <c r="O64" s="69"/>
      <c r="P64" s="69"/>
      <c r="Q64" s="69"/>
      <c r="R64" s="69"/>
      <c r="S64" s="69"/>
      <c r="T64" s="68" t="str">
        <f>IF(IFERROR(VLOOKUP(Members[[#This Row],[Subscriber SSN]],$C$7:T63,18,FALSE), "") = 0, "",IFERROR(VLOOKUP(Members[[#This Row],[Subscriber SSN]],$C$7:T63,18,FALSE), ""))</f>
        <v/>
      </c>
      <c r="U64" s="68" t="str">
        <f>IF(IFERROR(VLOOKUP(Members[[#This Row],[Subscriber SSN]],$C$7:U63,19,FALSE), "") = 0, "",IFERROR(VLOOKUP(Members[[#This Row],[Subscriber SSN]],$C$7:U63,19,FALSE), ""))</f>
        <v/>
      </c>
      <c r="V64" s="69" t="str">
        <f>IF(IFERROR(VLOOKUP(Members[[#This Row],[Subscriber SSN]],$C$7:V63,20,FALSE), "") = 0, "", IFERROR(VLOOKUP(Members[[#This Row],[Subscriber SSN]],$C$7:V63,20,FALSE), ""))</f>
        <v/>
      </c>
      <c r="W64" s="68" t="str">
        <f>IF(IFERROR(VLOOKUP(Members[[#This Row],[Subscriber SSN]],$C$7:W63,21,FALSE), "") = 0, "", IFERROR(VLOOKUP(Members[[#This Row],[Subscriber SSN]],$C$7:W63,21,FALSE), ""))</f>
        <v/>
      </c>
      <c r="X64" s="68" t="str">
        <f>IF(IFERROR(VLOOKUP(Members[[#This Row],[Subscriber SSN]],$C$7:X63,22,FALSE), "") = 0, "", IFERROR(VLOOKUP(Members[[#This Row],[Subscriber SSN]],$C$7:X63,22,FALSE), ""))</f>
        <v/>
      </c>
      <c r="Y64" s="68"/>
      <c r="Z64" s="72"/>
      <c r="AA64" s="69"/>
      <c r="AB64" s="69"/>
      <c r="AC64" s="70"/>
      <c r="AD64" s="110">
        <f t="shared" si="0"/>
        <v>45292</v>
      </c>
      <c r="AE64" s="69"/>
      <c r="AF64" s="69"/>
      <c r="AG64" s="71"/>
      <c r="AH64" s="69"/>
      <c r="AI64" s="69"/>
      <c r="AJ64" s="69"/>
      <c r="AK64" s="69"/>
      <c r="AL64" s="69"/>
      <c r="AM64" s="69"/>
      <c r="AN64" s="69"/>
      <c r="AO64" s="69"/>
      <c r="AP64" s="73"/>
      <c r="AQ64" s="73"/>
      <c r="AR64" s="73"/>
      <c r="AS64" s="73"/>
      <c r="AT64" s="73"/>
      <c r="AU64" s="73"/>
      <c r="AV64" s="73"/>
      <c r="AW64" s="73"/>
      <c r="AX64" s="73"/>
      <c r="AY64" s="73"/>
      <c r="AZ64" s="73"/>
      <c r="BA64" s="73"/>
      <c r="BB64" s="73"/>
      <c r="BC64" s="74"/>
      <c r="BD64" s="222" t="str">
        <f t="shared" si="1"/>
        <v xml:space="preserve"> </v>
      </c>
      <c r="BE64" s="76">
        <f ca="1">Validation!H64</f>
        <v>2</v>
      </c>
      <c r="BF64" t="str">
        <f ca="1">Validation!I64</f>
        <v/>
      </c>
      <c r="BJ64" t="str">
        <f>IF(AND(ISBLANK(Members[[#This Row],[DependentSSN]]),NOT(ISBLANK(Members[[#This Row],[MedicalPolicy]]))), "CoverageLevels", "Waivers")</f>
        <v>Waivers</v>
      </c>
      <c r="BK64" t="str">
        <f>IF(AND(ISBLANK(Members[[#This Row],[DependentSSN]]),NOT(ISBLANK(Members[[#This Row],[Dental Policy]]))), "CoverageLevels", "Waivers")</f>
        <v>Waivers</v>
      </c>
      <c r="BL64" t="str">
        <f>IF(AND(ISBLANK(Members[[#This Row],[DependentSSN]]),NOT(ISBLANK(Members[[#This Row],[VisionPolicy]]))), "CoverageLevels", "Waivers")</f>
        <v>Waivers</v>
      </c>
      <c r="BM64">
        <v>0</v>
      </c>
    </row>
    <row r="65" spans="1:65" x14ac:dyDescent="0.25">
      <c r="A65" s="4"/>
      <c r="B65" s="67"/>
      <c r="C65" s="68"/>
      <c r="D65" s="68"/>
      <c r="E65" s="69"/>
      <c r="F65" s="68"/>
      <c r="G65" s="69"/>
      <c r="H65" s="68"/>
      <c r="I65" s="68"/>
      <c r="J65" s="70"/>
      <c r="K65" s="68"/>
      <c r="L65" s="68"/>
      <c r="M65" s="71"/>
      <c r="N65" s="69"/>
      <c r="O65" s="69"/>
      <c r="P65" s="69"/>
      <c r="Q65" s="69"/>
      <c r="R65" s="69"/>
      <c r="S65" s="69"/>
      <c r="T65" s="68" t="str">
        <f>IF(IFERROR(VLOOKUP(Members[[#This Row],[Subscriber SSN]],$C$7:T64,18,FALSE), "") = 0, "",IFERROR(VLOOKUP(Members[[#This Row],[Subscriber SSN]],$C$7:T64,18,FALSE), ""))</f>
        <v/>
      </c>
      <c r="U65" s="68" t="str">
        <f>IF(IFERROR(VLOOKUP(Members[[#This Row],[Subscriber SSN]],$C$7:U64,19,FALSE), "") = 0, "",IFERROR(VLOOKUP(Members[[#This Row],[Subscriber SSN]],$C$7:U64,19,FALSE), ""))</f>
        <v/>
      </c>
      <c r="V65" s="69" t="str">
        <f>IF(IFERROR(VLOOKUP(Members[[#This Row],[Subscriber SSN]],$C$7:V64,20,FALSE), "") = 0, "", IFERROR(VLOOKUP(Members[[#This Row],[Subscriber SSN]],$C$7:V64,20,FALSE), ""))</f>
        <v/>
      </c>
      <c r="W65" s="68" t="str">
        <f>IF(IFERROR(VLOOKUP(Members[[#This Row],[Subscriber SSN]],$C$7:W64,21,FALSE), "") = 0, "", IFERROR(VLOOKUP(Members[[#This Row],[Subscriber SSN]],$C$7:W64,21,FALSE), ""))</f>
        <v/>
      </c>
      <c r="X65" s="68" t="str">
        <f>IF(IFERROR(VLOOKUP(Members[[#This Row],[Subscriber SSN]],$C$7:X64,22,FALSE), "") = 0, "", IFERROR(VLOOKUP(Members[[#This Row],[Subscriber SSN]],$C$7:X64,22,FALSE), ""))</f>
        <v/>
      </c>
      <c r="Y65" s="68"/>
      <c r="Z65" s="72"/>
      <c r="AA65" s="69"/>
      <c r="AB65" s="69"/>
      <c r="AC65" s="70"/>
      <c r="AD65" s="110">
        <f t="shared" si="0"/>
        <v>45292</v>
      </c>
      <c r="AE65" s="69"/>
      <c r="AF65" s="69"/>
      <c r="AG65" s="71"/>
      <c r="AH65" s="69"/>
      <c r="AI65" s="69"/>
      <c r="AJ65" s="69"/>
      <c r="AK65" s="69"/>
      <c r="AL65" s="69"/>
      <c r="AM65" s="69"/>
      <c r="AN65" s="69"/>
      <c r="AO65" s="69"/>
      <c r="AP65" s="73"/>
      <c r="AQ65" s="73"/>
      <c r="AR65" s="73"/>
      <c r="AS65" s="73"/>
      <c r="AT65" s="73"/>
      <c r="AU65" s="73"/>
      <c r="AV65" s="73"/>
      <c r="AW65" s="73"/>
      <c r="AX65" s="73"/>
      <c r="AY65" s="73"/>
      <c r="AZ65" s="73"/>
      <c r="BA65" s="73"/>
      <c r="BB65" s="73"/>
      <c r="BC65" s="74"/>
      <c r="BD65" s="222" t="str">
        <f t="shared" si="1"/>
        <v xml:space="preserve"> </v>
      </c>
      <c r="BE65" s="76">
        <f ca="1">Validation!H65</f>
        <v>2</v>
      </c>
      <c r="BF65" t="str">
        <f ca="1">Validation!I65</f>
        <v/>
      </c>
      <c r="BJ65" t="str">
        <f>IF(AND(ISBLANK(Members[[#This Row],[DependentSSN]]),NOT(ISBLANK(Members[[#This Row],[MedicalPolicy]]))), "CoverageLevels", "Waivers")</f>
        <v>Waivers</v>
      </c>
      <c r="BK65" t="str">
        <f>IF(AND(ISBLANK(Members[[#This Row],[DependentSSN]]),NOT(ISBLANK(Members[[#This Row],[Dental Policy]]))), "CoverageLevels", "Waivers")</f>
        <v>Waivers</v>
      </c>
      <c r="BL65" t="str">
        <f>IF(AND(ISBLANK(Members[[#This Row],[DependentSSN]]),NOT(ISBLANK(Members[[#This Row],[VisionPolicy]]))), "CoverageLevels", "Waivers")</f>
        <v>Waivers</v>
      </c>
      <c r="BM65">
        <v>0</v>
      </c>
    </row>
    <row r="66" spans="1:65" x14ac:dyDescent="0.25">
      <c r="A66" s="4"/>
      <c r="B66" s="67"/>
      <c r="C66" s="68"/>
      <c r="D66" s="68"/>
      <c r="E66" s="69"/>
      <c r="F66" s="68"/>
      <c r="G66" s="69"/>
      <c r="H66" s="68"/>
      <c r="I66" s="68"/>
      <c r="J66" s="70"/>
      <c r="K66" s="68"/>
      <c r="L66" s="68"/>
      <c r="M66" s="71"/>
      <c r="N66" s="69"/>
      <c r="O66" s="69"/>
      <c r="P66" s="69"/>
      <c r="Q66" s="69"/>
      <c r="R66" s="69"/>
      <c r="S66" s="69"/>
      <c r="T66" s="68" t="str">
        <f>IF(IFERROR(VLOOKUP(Members[[#This Row],[Subscriber SSN]],$C$7:T65,18,FALSE), "") = 0, "",IFERROR(VLOOKUP(Members[[#This Row],[Subscriber SSN]],$C$7:T65,18,FALSE), ""))</f>
        <v/>
      </c>
      <c r="U66" s="68" t="str">
        <f>IF(IFERROR(VLOOKUP(Members[[#This Row],[Subscriber SSN]],$C$7:U65,19,FALSE), "") = 0, "",IFERROR(VLOOKUP(Members[[#This Row],[Subscriber SSN]],$C$7:U65,19,FALSE), ""))</f>
        <v/>
      </c>
      <c r="V66" s="69" t="str">
        <f>IF(IFERROR(VLOOKUP(Members[[#This Row],[Subscriber SSN]],$C$7:V65,20,FALSE), "") = 0, "", IFERROR(VLOOKUP(Members[[#This Row],[Subscriber SSN]],$C$7:V65,20,FALSE), ""))</f>
        <v/>
      </c>
      <c r="W66" s="68" t="str">
        <f>IF(IFERROR(VLOOKUP(Members[[#This Row],[Subscriber SSN]],$C$7:W65,21,FALSE), "") = 0, "", IFERROR(VLOOKUP(Members[[#This Row],[Subscriber SSN]],$C$7:W65,21,FALSE), ""))</f>
        <v/>
      </c>
      <c r="X66" s="68" t="str">
        <f>IF(IFERROR(VLOOKUP(Members[[#This Row],[Subscriber SSN]],$C$7:X65,22,FALSE), "") = 0, "", IFERROR(VLOOKUP(Members[[#This Row],[Subscriber SSN]],$C$7:X65,22,FALSE), ""))</f>
        <v/>
      </c>
      <c r="Y66" s="68"/>
      <c r="Z66" s="72"/>
      <c r="AA66" s="69"/>
      <c r="AB66" s="69"/>
      <c r="AC66" s="70"/>
      <c r="AD66" s="110">
        <f t="shared" si="0"/>
        <v>45292</v>
      </c>
      <c r="AE66" s="69"/>
      <c r="AF66" s="69"/>
      <c r="AG66" s="71"/>
      <c r="AH66" s="69"/>
      <c r="AI66" s="69"/>
      <c r="AJ66" s="69"/>
      <c r="AK66" s="69"/>
      <c r="AL66" s="69"/>
      <c r="AM66" s="69"/>
      <c r="AN66" s="69"/>
      <c r="AO66" s="69"/>
      <c r="AP66" s="73"/>
      <c r="AQ66" s="73"/>
      <c r="AR66" s="73"/>
      <c r="AS66" s="73"/>
      <c r="AT66" s="73"/>
      <c r="AU66" s="73"/>
      <c r="AV66" s="73"/>
      <c r="AW66" s="73"/>
      <c r="AX66" s="73"/>
      <c r="AY66" s="73"/>
      <c r="AZ66" s="73"/>
      <c r="BA66" s="73"/>
      <c r="BB66" s="73"/>
      <c r="BC66" s="74"/>
      <c r="BD66" s="222" t="str">
        <f t="shared" si="1"/>
        <v xml:space="preserve"> </v>
      </c>
      <c r="BE66" s="76">
        <f ca="1">Validation!H66</f>
        <v>2</v>
      </c>
      <c r="BF66" t="str">
        <f ca="1">Validation!I66</f>
        <v/>
      </c>
      <c r="BJ66" t="str">
        <f>IF(AND(ISBLANK(Members[[#This Row],[DependentSSN]]),NOT(ISBLANK(Members[[#This Row],[MedicalPolicy]]))), "CoverageLevels", "Waivers")</f>
        <v>Waivers</v>
      </c>
      <c r="BK66" t="str">
        <f>IF(AND(ISBLANK(Members[[#This Row],[DependentSSN]]),NOT(ISBLANK(Members[[#This Row],[Dental Policy]]))), "CoverageLevels", "Waivers")</f>
        <v>Waivers</v>
      </c>
      <c r="BL66" t="str">
        <f>IF(AND(ISBLANK(Members[[#This Row],[DependentSSN]]),NOT(ISBLANK(Members[[#This Row],[VisionPolicy]]))), "CoverageLevels", "Waivers")</f>
        <v>Waivers</v>
      </c>
      <c r="BM66">
        <v>0</v>
      </c>
    </row>
    <row r="67" spans="1:65" x14ac:dyDescent="0.25">
      <c r="A67" s="4"/>
      <c r="B67" s="67"/>
      <c r="C67" s="68"/>
      <c r="D67" s="68"/>
      <c r="E67" s="69"/>
      <c r="F67" s="68"/>
      <c r="G67" s="69"/>
      <c r="H67" s="68"/>
      <c r="I67" s="68"/>
      <c r="J67" s="70"/>
      <c r="K67" s="68"/>
      <c r="L67" s="68"/>
      <c r="M67" s="71"/>
      <c r="N67" s="69"/>
      <c r="O67" s="69"/>
      <c r="P67" s="69"/>
      <c r="Q67" s="69"/>
      <c r="R67" s="69"/>
      <c r="S67" s="69"/>
      <c r="T67" s="68" t="str">
        <f>IF(IFERROR(VLOOKUP(Members[[#This Row],[Subscriber SSN]],$C$7:T66,18,FALSE), "") = 0, "",IFERROR(VLOOKUP(Members[[#This Row],[Subscriber SSN]],$C$7:T66,18,FALSE), ""))</f>
        <v/>
      </c>
      <c r="U67" s="68" t="str">
        <f>IF(IFERROR(VLOOKUP(Members[[#This Row],[Subscriber SSN]],$C$7:U66,19,FALSE), "") = 0, "",IFERROR(VLOOKUP(Members[[#This Row],[Subscriber SSN]],$C$7:U66,19,FALSE), ""))</f>
        <v/>
      </c>
      <c r="V67" s="69" t="str">
        <f>IF(IFERROR(VLOOKUP(Members[[#This Row],[Subscriber SSN]],$C$7:V66,20,FALSE), "") = 0, "", IFERROR(VLOOKUP(Members[[#This Row],[Subscriber SSN]],$C$7:V66,20,FALSE), ""))</f>
        <v/>
      </c>
      <c r="W67" s="68" t="str">
        <f>IF(IFERROR(VLOOKUP(Members[[#This Row],[Subscriber SSN]],$C$7:W66,21,FALSE), "") = 0, "", IFERROR(VLOOKUP(Members[[#This Row],[Subscriber SSN]],$C$7:W66,21,FALSE), ""))</f>
        <v/>
      </c>
      <c r="X67" s="68" t="str">
        <f>IF(IFERROR(VLOOKUP(Members[[#This Row],[Subscriber SSN]],$C$7:X66,22,FALSE), "") = 0, "", IFERROR(VLOOKUP(Members[[#This Row],[Subscriber SSN]],$C$7:X66,22,FALSE), ""))</f>
        <v/>
      </c>
      <c r="Y67" s="68"/>
      <c r="Z67" s="72"/>
      <c r="AA67" s="69"/>
      <c r="AB67" s="69"/>
      <c r="AC67" s="70"/>
      <c r="AD67" s="110">
        <f t="shared" si="0"/>
        <v>45292</v>
      </c>
      <c r="AE67" s="69"/>
      <c r="AF67" s="69"/>
      <c r="AG67" s="71"/>
      <c r="AH67" s="69"/>
      <c r="AI67" s="69"/>
      <c r="AJ67" s="69"/>
      <c r="AK67" s="69"/>
      <c r="AL67" s="69"/>
      <c r="AM67" s="69"/>
      <c r="AN67" s="69"/>
      <c r="AO67" s="69"/>
      <c r="AP67" s="73"/>
      <c r="AQ67" s="73"/>
      <c r="AR67" s="73"/>
      <c r="AS67" s="73"/>
      <c r="AT67" s="73"/>
      <c r="AU67" s="73"/>
      <c r="AV67" s="73"/>
      <c r="AW67" s="73"/>
      <c r="AX67" s="73"/>
      <c r="AY67" s="73"/>
      <c r="AZ67" s="73"/>
      <c r="BA67" s="73"/>
      <c r="BB67" s="73"/>
      <c r="BC67" s="74"/>
      <c r="BD67" s="222" t="str">
        <f t="shared" si="1"/>
        <v xml:space="preserve"> </v>
      </c>
      <c r="BE67" s="76">
        <f ca="1">Validation!H67</f>
        <v>2</v>
      </c>
      <c r="BF67" t="str">
        <f ca="1">Validation!I67</f>
        <v/>
      </c>
      <c r="BJ67" t="str">
        <f>IF(AND(ISBLANK(Members[[#This Row],[DependentSSN]]),NOT(ISBLANK(Members[[#This Row],[MedicalPolicy]]))), "CoverageLevels", "Waivers")</f>
        <v>Waivers</v>
      </c>
      <c r="BK67" t="str">
        <f>IF(AND(ISBLANK(Members[[#This Row],[DependentSSN]]),NOT(ISBLANK(Members[[#This Row],[Dental Policy]]))), "CoverageLevels", "Waivers")</f>
        <v>Waivers</v>
      </c>
      <c r="BL67" t="str">
        <f>IF(AND(ISBLANK(Members[[#This Row],[DependentSSN]]),NOT(ISBLANK(Members[[#This Row],[VisionPolicy]]))), "CoverageLevels", "Waivers")</f>
        <v>Waivers</v>
      </c>
      <c r="BM67">
        <v>0</v>
      </c>
    </row>
    <row r="68" spans="1:65" x14ac:dyDescent="0.25">
      <c r="A68" s="4"/>
      <c r="B68" s="67"/>
      <c r="C68" s="68"/>
      <c r="D68" s="68"/>
      <c r="E68" s="69"/>
      <c r="F68" s="68"/>
      <c r="G68" s="69"/>
      <c r="H68" s="68"/>
      <c r="I68" s="68"/>
      <c r="J68" s="70"/>
      <c r="K68" s="68"/>
      <c r="L68" s="68"/>
      <c r="M68" s="71"/>
      <c r="N68" s="69"/>
      <c r="O68" s="69"/>
      <c r="P68" s="69"/>
      <c r="Q68" s="69"/>
      <c r="R68" s="69"/>
      <c r="S68" s="69"/>
      <c r="T68" s="68" t="str">
        <f>IF(IFERROR(VLOOKUP(Members[[#This Row],[Subscriber SSN]],$C$7:T67,18,FALSE), "") = 0, "",IFERROR(VLOOKUP(Members[[#This Row],[Subscriber SSN]],$C$7:T67,18,FALSE), ""))</f>
        <v/>
      </c>
      <c r="U68" s="68" t="str">
        <f>IF(IFERROR(VLOOKUP(Members[[#This Row],[Subscriber SSN]],$C$7:U67,19,FALSE), "") = 0, "",IFERROR(VLOOKUP(Members[[#This Row],[Subscriber SSN]],$C$7:U67,19,FALSE), ""))</f>
        <v/>
      </c>
      <c r="V68" s="69" t="str">
        <f>IF(IFERROR(VLOOKUP(Members[[#This Row],[Subscriber SSN]],$C$7:V67,20,FALSE), "") = 0, "", IFERROR(VLOOKUP(Members[[#This Row],[Subscriber SSN]],$C$7:V67,20,FALSE), ""))</f>
        <v/>
      </c>
      <c r="W68" s="68" t="str">
        <f>IF(IFERROR(VLOOKUP(Members[[#This Row],[Subscriber SSN]],$C$7:W67,21,FALSE), "") = 0, "", IFERROR(VLOOKUP(Members[[#This Row],[Subscriber SSN]],$C$7:W67,21,FALSE), ""))</f>
        <v/>
      </c>
      <c r="X68" s="68" t="str">
        <f>IF(IFERROR(VLOOKUP(Members[[#This Row],[Subscriber SSN]],$C$7:X67,22,FALSE), "") = 0, "", IFERROR(VLOOKUP(Members[[#This Row],[Subscriber SSN]],$C$7:X67,22,FALSE), ""))</f>
        <v/>
      </c>
      <c r="Y68" s="68"/>
      <c r="Z68" s="72"/>
      <c r="AA68" s="69"/>
      <c r="AB68" s="69"/>
      <c r="AC68" s="70"/>
      <c r="AD68" s="110">
        <f t="shared" si="0"/>
        <v>45292</v>
      </c>
      <c r="AE68" s="69"/>
      <c r="AF68" s="69"/>
      <c r="AG68" s="71"/>
      <c r="AH68" s="69"/>
      <c r="AI68" s="69"/>
      <c r="AJ68" s="69"/>
      <c r="AK68" s="69"/>
      <c r="AL68" s="69"/>
      <c r="AM68" s="69"/>
      <c r="AN68" s="69"/>
      <c r="AO68" s="69"/>
      <c r="AP68" s="73"/>
      <c r="AQ68" s="73"/>
      <c r="AR68" s="73"/>
      <c r="AS68" s="73"/>
      <c r="AT68" s="73"/>
      <c r="AU68" s="73"/>
      <c r="AV68" s="73"/>
      <c r="AW68" s="73"/>
      <c r="AX68" s="73"/>
      <c r="AY68" s="73"/>
      <c r="AZ68" s="73"/>
      <c r="BA68" s="73"/>
      <c r="BB68" s="73"/>
      <c r="BC68" s="74"/>
      <c r="BD68" s="222" t="str">
        <f t="shared" si="1"/>
        <v xml:space="preserve"> </v>
      </c>
      <c r="BE68" s="76">
        <f ca="1">Validation!H68</f>
        <v>2</v>
      </c>
      <c r="BF68" t="str">
        <f ca="1">Validation!I68</f>
        <v/>
      </c>
      <c r="BJ68" t="str">
        <f>IF(AND(ISBLANK(Members[[#This Row],[DependentSSN]]),NOT(ISBLANK(Members[[#This Row],[MedicalPolicy]]))), "CoverageLevels", "Waivers")</f>
        <v>Waivers</v>
      </c>
      <c r="BK68" t="str">
        <f>IF(AND(ISBLANK(Members[[#This Row],[DependentSSN]]),NOT(ISBLANK(Members[[#This Row],[Dental Policy]]))), "CoverageLevels", "Waivers")</f>
        <v>Waivers</v>
      </c>
      <c r="BL68" t="str">
        <f>IF(AND(ISBLANK(Members[[#This Row],[DependentSSN]]),NOT(ISBLANK(Members[[#This Row],[VisionPolicy]]))), "CoverageLevels", "Waivers")</f>
        <v>Waivers</v>
      </c>
      <c r="BM68">
        <v>0</v>
      </c>
    </row>
    <row r="69" spans="1:65" x14ac:dyDescent="0.25">
      <c r="A69" s="4"/>
      <c r="B69" s="67"/>
      <c r="C69" s="68"/>
      <c r="D69" s="68"/>
      <c r="E69" s="69"/>
      <c r="F69" s="68"/>
      <c r="G69" s="69"/>
      <c r="H69" s="68"/>
      <c r="I69" s="68"/>
      <c r="J69" s="70"/>
      <c r="K69" s="68"/>
      <c r="L69" s="68"/>
      <c r="M69" s="71"/>
      <c r="N69" s="69"/>
      <c r="O69" s="69"/>
      <c r="P69" s="69"/>
      <c r="Q69" s="69"/>
      <c r="R69" s="69"/>
      <c r="S69" s="69"/>
      <c r="T69" s="68" t="str">
        <f>IF(IFERROR(VLOOKUP(Members[[#This Row],[Subscriber SSN]],$C$7:T68,18,FALSE), "") = 0, "",IFERROR(VLOOKUP(Members[[#This Row],[Subscriber SSN]],$C$7:T68,18,FALSE), ""))</f>
        <v/>
      </c>
      <c r="U69" s="68" t="str">
        <f>IF(IFERROR(VLOOKUP(Members[[#This Row],[Subscriber SSN]],$C$7:U68,19,FALSE), "") = 0, "",IFERROR(VLOOKUP(Members[[#This Row],[Subscriber SSN]],$C$7:U68,19,FALSE), ""))</f>
        <v/>
      </c>
      <c r="V69" s="69" t="str">
        <f>IF(IFERROR(VLOOKUP(Members[[#This Row],[Subscriber SSN]],$C$7:V68,20,FALSE), "") = 0, "", IFERROR(VLOOKUP(Members[[#This Row],[Subscriber SSN]],$C$7:V68,20,FALSE), ""))</f>
        <v/>
      </c>
      <c r="W69" s="68" t="str">
        <f>IF(IFERROR(VLOOKUP(Members[[#This Row],[Subscriber SSN]],$C$7:W68,21,FALSE), "") = 0, "", IFERROR(VLOOKUP(Members[[#This Row],[Subscriber SSN]],$C$7:W68,21,FALSE), ""))</f>
        <v/>
      </c>
      <c r="X69" s="68" t="str">
        <f>IF(IFERROR(VLOOKUP(Members[[#This Row],[Subscriber SSN]],$C$7:X68,22,FALSE), "") = 0, "", IFERROR(VLOOKUP(Members[[#This Row],[Subscriber SSN]],$C$7:X68,22,FALSE), ""))</f>
        <v/>
      </c>
      <c r="Y69" s="68"/>
      <c r="Z69" s="72"/>
      <c r="AA69" s="69"/>
      <c r="AB69" s="69"/>
      <c r="AC69" s="70"/>
      <c r="AD69" s="110">
        <f t="shared" si="0"/>
        <v>45292</v>
      </c>
      <c r="AE69" s="69"/>
      <c r="AF69" s="69"/>
      <c r="AG69" s="71"/>
      <c r="AH69" s="69"/>
      <c r="AI69" s="69"/>
      <c r="AJ69" s="69"/>
      <c r="AK69" s="69"/>
      <c r="AL69" s="69"/>
      <c r="AM69" s="69"/>
      <c r="AN69" s="69"/>
      <c r="AO69" s="69"/>
      <c r="AP69" s="73"/>
      <c r="AQ69" s="73"/>
      <c r="AR69" s="73"/>
      <c r="AS69" s="73"/>
      <c r="AT69" s="73"/>
      <c r="AU69" s="73"/>
      <c r="AV69" s="73"/>
      <c r="AW69" s="73"/>
      <c r="AX69" s="73"/>
      <c r="AY69" s="73"/>
      <c r="AZ69" s="73"/>
      <c r="BA69" s="73"/>
      <c r="BB69" s="73"/>
      <c r="BC69" s="74"/>
      <c r="BD69" s="222" t="str">
        <f t="shared" si="1"/>
        <v xml:space="preserve"> </v>
      </c>
      <c r="BE69" s="76">
        <f ca="1">Validation!H69</f>
        <v>2</v>
      </c>
      <c r="BF69" t="str">
        <f ca="1">Validation!I69</f>
        <v/>
      </c>
      <c r="BJ69" t="str">
        <f>IF(AND(ISBLANK(Members[[#This Row],[DependentSSN]]),NOT(ISBLANK(Members[[#This Row],[MedicalPolicy]]))), "CoverageLevels", "Waivers")</f>
        <v>Waivers</v>
      </c>
      <c r="BK69" t="str">
        <f>IF(AND(ISBLANK(Members[[#This Row],[DependentSSN]]),NOT(ISBLANK(Members[[#This Row],[Dental Policy]]))), "CoverageLevels", "Waivers")</f>
        <v>Waivers</v>
      </c>
      <c r="BL69" t="str">
        <f>IF(AND(ISBLANK(Members[[#This Row],[DependentSSN]]),NOT(ISBLANK(Members[[#This Row],[VisionPolicy]]))), "CoverageLevels", "Waivers")</f>
        <v>Waivers</v>
      </c>
      <c r="BM69">
        <v>0</v>
      </c>
    </row>
    <row r="70" spans="1:65" x14ac:dyDescent="0.25">
      <c r="A70" s="4"/>
      <c r="B70" s="67"/>
      <c r="C70" s="68"/>
      <c r="D70" s="68"/>
      <c r="E70" s="69"/>
      <c r="F70" s="68"/>
      <c r="G70" s="69"/>
      <c r="H70" s="68"/>
      <c r="I70" s="68"/>
      <c r="J70" s="70"/>
      <c r="K70" s="68"/>
      <c r="L70" s="68"/>
      <c r="M70" s="71"/>
      <c r="N70" s="69"/>
      <c r="O70" s="69"/>
      <c r="P70" s="69"/>
      <c r="Q70" s="69"/>
      <c r="R70" s="69"/>
      <c r="S70" s="69"/>
      <c r="T70" s="68" t="str">
        <f>IF(IFERROR(VLOOKUP(Members[[#This Row],[Subscriber SSN]],$C$7:T69,18,FALSE), "") = 0, "",IFERROR(VLOOKUP(Members[[#This Row],[Subscriber SSN]],$C$7:T69,18,FALSE), ""))</f>
        <v/>
      </c>
      <c r="U70" s="68" t="str">
        <f>IF(IFERROR(VLOOKUP(Members[[#This Row],[Subscriber SSN]],$C$7:U69,19,FALSE), "") = 0, "",IFERROR(VLOOKUP(Members[[#This Row],[Subscriber SSN]],$C$7:U69,19,FALSE), ""))</f>
        <v/>
      </c>
      <c r="V70" s="69" t="str">
        <f>IF(IFERROR(VLOOKUP(Members[[#This Row],[Subscriber SSN]],$C$7:V69,20,FALSE), "") = 0, "", IFERROR(VLOOKUP(Members[[#This Row],[Subscriber SSN]],$C$7:V69,20,FALSE), ""))</f>
        <v/>
      </c>
      <c r="W70" s="68" t="str">
        <f>IF(IFERROR(VLOOKUP(Members[[#This Row],[Subscriber SSN]],$C$7:W69,21,FALSE), "") = 0, "", IFERROR(VLOOKUP(Members[[#This Row],[Subscriber SSN]],$C$7:W69,21,FALSE), ""))</f>
        <v/>
      </c>
      <c r="X70" s="68" t="str">
        <f>IF(IFERROR(VLOOKUP(Members[[#This Row],[Subscriber SSN]],$C$7:X69,22,FALSE), "") = 0, "", IFERROR(VLOOKUP(Members[[#This Row],[Subscriber SSN]],$C$7:X69,22,FALSE), ""))</f>
        <v/>
      </c>
      <c r="Y70" s="68"/>
      <c r="Z70" s="72"/>
      <c r="AA70" s="69"/>
      <c r="AB70" s="69"/>
      <c r="AC70" s="70"/>
      <c r="AD70" s="110">
        <f t="shared" si="0"/>
        <v>45292</v>
      </c>
      <c r="AE70" s="69"/>
      <c r="AF70" s="69"/>
      <c r="AG70" s="71"/>
      <c r="AH70" s="69"/>
      <c r="AI70" s="69"/>
      <c r="AJ70" s="69"/>
      <c r="AK70" s="69"/>
      <c r="AL70" s="69"/>
      <c r="AM70" s="69"/>
      <c r="AN70" s="69"/>
      <c r="AO70" s="69"/>
      <c r="AP70" s="73"/>
      <c r="AQ70" s="73"/>
      <c r="AR70" s="73"/>
      <c r="AS70" s="73"/>
      <c r="AT70" s="73"/>
      <c r="AU70" s="73"/>
      <c r="AV70" s="73"/>
      <c r="AW70" s="73"/>
      <c r="AX70" s="73"/>
      <c r="AY70" s="73"/>
      <c r="AZ70" s="73"/>
      <c r="BA70" s="73"/>
      <c r="BB70" s="73"/>
      <c r="BC70" s="74"/>
      <c r="BD70" s="222" t="str">
        <f t="shared" si="1"/>
        <v xml:space="preserve"> </v>
      </c>
      <c r="BE70" s="76">
        <f ca="1">Validation!H70</f>
        <v>2</v>
      </c>
      <c r="BF70" t="str">
        <f ca="1">Validation!I70</f>
        <v/>
      </c>
      <c r="BJ70" t="str">
        <f>IF(AND(ISBLANK(Members[[#This Row],[DependentSSN]]),NOT(ISBLANK(Members[[#This Row],[MedicalPolicy]]))), "CoverageLevels", "Waivers")</f>
        <v>Waivers</v>
      </c>
      <c r="BK70" t="str">
        <f>IF(AND(ISBLANK(Members[[#This Row],[DependentSSN]]),NOT(ISBLANK(Members[[#This Row],[Dental Policy]]))), "CoverageLevels", "Waivers")</f>
        <v>Waivers</v>
      </c>
      <c r="BL70" t="str">
        <f>IF(AND(ISBLANK(Members[[#This Row],[DependentSSN]]),NOT(ISBLANK(Members[[#This Row],[VisionPolicy]]))), "CoverageLevels", "Waivers")</f>
        <v>Waivers</v>
      </c>
      <c r="BM70">
        <v>0</v>
      </c>
    </row>
    <row r="71" spans="1:65" x14ac:dyDescent="0.25">
      <c r="A71" s="4"/>
      <c r="B71" s="67"/>
      <c r="C71" s="68"/>
      <c r="D71" s="68"/>
      <c r="E71" s="69"/>
      <c r="F71" s="68"/>
      <c r="G71" s="69"/>
      <c r="H71" s="68"/>
      <c r="I71" s="68"/>
      <c r="J71" s="70"/>
      <c r="K71" s="68"/>
      <c r="L71" s="68"/>
      <c r="M71" s="71"/>
      <c r="N71" s="69"/>
      <c r="O71" s="69"/>
      <c r="P71" s="69"/>
      <c r="Q71" s="69"/>
      <c r="R71" s="69"/>
      <c r="S71" s="69"/>
      <c r="T71" s="68" t="str">
        <f>IF(IFERROR(VLOOKUP(Members[[#This Row],[Subscriber SSN]],$C$7:T70,18,FALSE), "") = 0, "",IFERROR(VLOOKUP(Members[[#This Row],[Subscriber SSN]],$C$7:T70,18,FALSE), ""))</f>
        <v/>
      </c>
      <c r="U71" s="68" t="str">
        <f>IF(IFERROR(VLOOKUP(Members[[#This Row],[Subscriber SSN]],$C$7:U70,19,FALSE), "") = 0, "",IFERROR(VLOOKUP(Members[[#This Row],[Subscriber SSN]],$C$7:U70,19,FALSE), ""))</f>
        <v/>
      </c>
      <c r="V71" s="69" t="str">
        <f>IF(IFERROR(VLOOKUP(Members[[#This Row],[Subscriber SSN]],$C$7:V70,20,FALSE), "") = 0, "", IFERROR(VLOOKUP(Members[[#This Row],[Subscriber SSN]],$C$7:V70,20,FALSE), ""))</f>
        <v/>
      </c>
      <c r="W71" s="68" t="str">
        <f>IF(IFERROR(VLOOKUP(Members[[#This Row],[Subscriber SSN]],$C$7:W70,21,FALSE), "") = 0, "", IFERROR(VLOOKUP(Members[[#This Row],[Subscriber SSN]],$C$7:W70,21,FALSE), ""))</f>
        <v/>
      </c>
      <c r="X71" s="68" t="str">
        <f>IF(IFERROR(VLOOKUP(Members[[#This Row],[Subscriber SSN]],$C$7:X70,22,FALSE), "") = 0, "", IFERROR(VLOOKUP(Members[[#This Row],[Subscriber SSN]],$C$7:X70,22,FALSE), ""))</f>
        <v/>
      </c>
      <c r="Y71" s="68"/>
      <c r="Z71" s="72"/>
      <c r="AA71" s="69"/>
      <c r="AB71" s="69"/>
      <c r="AC71" s="70"/>
      <c r="AD71" s="110">
        <f t="shared" ref="AD71:AD134" si="2">$B$2</f>
        <v>45292</v>
      </c>
      <c r="AE71" s="69"/>
      <c r="AF71" s="69"/>
      <c r="AG71" s="71"/>
      <c r="AH71" s="69"/>
      <c r="AI71" s="69"/>
      <c r="AJ71" s="69"/>
      <c r="AK71" s="69"/>
      <c r="AL71" s="69"/>
      <c r="AM71" s="69"/>
      <c r="AN71" s="69"/>
      <c r="AO71" s="69"/>
      <c r="AP71" s="73"/>
      <c r="AQ71" s="73"/>
      <c r="AR71" s="73"/>
      <c r="AS71" s="73"/>
      <c r="AT71" s="73"/>
      <c r="AU71" s="73"/>
      <c r="AV71" s="73"/>
      <c r="AW71" s="73"/>
      <c r="AX71" s="73"/>
      <c r="AY71" s="73"/>
      <c r="AZ71" s="73"/>
      <c r="BA71" s="73"/>
      <c r="BB71" s="73"/>
      <c r="BC71" s="74"/>
      <c r="BD71" s="222" t="str">
        <f t="shared" si="1"/>
        <v xml:space="preserve"> </v>
      </c>
      <c r="BE71" s="76">
        <f ca="1">Validation!H71</f>
        <v>2</v>
      </c>
      <c r="BF71" t="str">
        <f ca="1">Validation!I71</f>
        <v/>
      </c>
      <c r="BJ71" t="str">
        <f>IF(AND(ISBLANK(Members[[#This Row],[DependentSSN]]),NOT(ISBLANK(Members[[#This Row],[MedicalPolicy]]))), "CoverageLevels", "Waivers")</f>
        <v>Waivers</v>
      </c>
      <c r="BK71" t="str">
        <f>IF(AND(ISBLANK(Members[[#This Row],[DependentSSN]]),NOT(ISBLANK(Members[[#This Row],[Dental Policy]]))), "CoverageLevels", "Waivers")</f>
        <v>Waivers</v>
      </c>
      <c r="BL71" t="str">
        <f>IF(AND(ISBLANK(Members[[#This Row],[DependentSSN]]),NOT(ISBLANK(Members[[#This Row],[VisionPolicy]]))), "CoverageLevels", "Waivers")</f>
        <v>Waivers</v>
      </c>
      <c r="BM71">
        <v>0</v>
      </c>
    </row>
    <row r="72" spans="1:65" x14ac:dyDescent="0.25">
      <c r="A72" s="4"/>
      <c r="B72" s="67"/>
      <c r="C72" s="68"/>
      <c r="D72" s="68"/>
      <c r="E72" s="69"/>
      <c r="F72" s="68"/>
      <c r="G72" s="69"/>
      <c r="H72" s="68"/>
      <c r="I72" s="68"/>
      <c r="J72" s="70"/>
      <c r="K72" s="68"/>
      <c r="L72" s="68"/>
      <c r="M72" s="71"/>
      <c r="N72" s="69"/>
      <c r="O72" s="69"/>
      <c r="P72" s="69"/>
      <c r="Q72" s="69"/>
      <c r="R72" s="69"/>
      <c r="S72" s="69"/>
      <c r="T72" s="68" t="str">
        <f>IF(IFERROR(VLOOKUP(Members[[#This Row],[Subscriber SSN]],$C$7:T71,18,FALSE), "") = 0, "",IFERROR(VLOOKUP(Members[[#This Row],[Subscriber SSN]],$C$7:T71,18,FALSE), ""))</f>
        <v/>
      </c>
      <c r="U72" s="68" t="str">
        <f>IF(IFERROR(VLOOKUP(Members[[#This Row],[Subscriber SSN]],$C$7:U71,19,FALSE), "") = 0, "",IFERROR(VLOOKUP(Members[[#This Row],[Subscriber SSN]],$C$7:U71,19,FALSE), ""))</f>
        <v/>
      </c>
      <c r="V72" s="69" t="str">
        <f>IF(IFERROR(VLOOKUP(Members[[#This Row],[Subscriber SSN]],$C$7:V71,20,FALSE), "") = 0, "", IFERROR(VLOOKUP(Members[[#This Row],[Subscriber SSN]],$C$7:V71,20,FALSE), ""))</f>
        <v/>
      </c>
      <c r="W72" s="68" t="str">
        <f>IF(IFERROR(VLOOKUP(Members[[#This Row],[Subscriber SSN]],$C$7:W71,21,FALSE), "") = 0, "", IFERROR(VLOOKUP(Members[[#This Row],[Subscriber SSN]],$C$7:W71,21,FALSE), ""))</f>
        <v/>
      </c>
      <c r="X72" s="68" t="str">
        <f>IF(IFERROR(VLOOKUP(Members[[#This Row],[Subscriber SSN]],$C$7:X71,22,FALSE), "") = 0, "", IFERROR(VLOOKUP(Members[[#This Row],[Subscriber SSN]],$C$7:X71,22,FALSE), ""))</f>
        <v/>
      </c>
      <c r="Y72" s="68"/>
      <c r="Z72" s="72"/>
      <c r="AA72" s="69"/>
      <c r="AB72" s="69"/>
      <c r="AC72" s="70"/>
      <c r="AD72" s="110">
        <f t="shared" si="2"/>
        <v>45292</v>
      </c>
      <c r="AE72" s="69"/>
      <c r="AF72" s="69"/>
      <c r="AG72" s="71"/>
      <c r="AH72" s="69"/>
      <c r="AI72" s="69"/>
      <c r="AJ72" s="69"/>
      <c r="AK72" s="69"/>
      <c r="AL72" s="69"/>
      <c r="AM72" s="69"/>
      <c r="AN72" s="69"/>
      <c r="AO72" s="69"/>
      <c r="AP72" s="73"/>
      <c r="AQ72" s="73"/>
      <c r="AR72" s="73"/>
      <c r="AS72" s="73"/>
      <c r="AT72" s="73"/>
      <c r="AU72" s="73"/>
      <c r="AV72" s="73"/>
      <c r="AW72" s="73"/>
      <c r="AX72" s="73"/>
      <c r="AY72" s="73"/>
      <c r="AZ72" s="73"/>
      <c r="BA72" s="73"/>
      <c r="BB72" s="73"/>
      <c r="BC72" s="74"/>
      <c r="BD72" s="222" t="str">
        <f t="shared" ref="BD72:BD135" si="3">IF(ISBLANK(J72)," ",ROUNDDOWN(YEARFRAC(AD72,(J72)),0))</f>
        <v xml:space="preserve"> </v>
      </c>
      <c r="BE72" s="76">
        <f ca="1">Validation!H72</f>
        <v>2</v>
      </c>
      <c r="BF72" t="str">
        <f ca="1">Validation!I72</f>
        <v/>
      </c>
      <c r="BJ72" t="str">
        <f>IF(AND(ISBLANK(Members[[#This Row],[DependentSSN]]),NOT(ISBLANK(Members[[#This Row],[MedicalPolicy]]))), "CoverageLevels", "Waivers")</f>
        <v>Waivers</v>
      </c>
      <c r="BK72" t="str">
        <f>IF(AND(ISBLANK(Members[[#This Row],[DependentSSN]]),NOT(ISBLANK(Members[[#This Row],[Dental Policy]]))), "CoverageLevels", "Waivers")</f>
        <v>Waivers</v>
      </c>
      <c r="BL72" t="str">
        <f>IF(AND(ISBLANK(Members[[#This Row],[DependentSSN]]),NOT(ISBLANK(Members[[#This Row],[VisionPolicy]]))), "CoverageLevels", "Waivers")</f>
        <v>Waivers</v>
      </c>
      <c r="BM72">
        <v>0</v>
      </c>
    </row>
    <row r="73" spans="1:65" x14ac:dyDescent="0.25">
      <c r="A73" s="4"/>
      <c r="B73" s="67"/>
      <c r="C73" s="68"/>
      <c r="D73" s="68"/>
      <c r="E73" s="69"/>
      <c r="F73" s="68"/>
      <c r="G73" s="69"/>
      <c r="H73" s="68"/>
      <c r="I73" s="68"/>
      <c r="J73" s="70"/>
      <c r="K73" s="68"/>
      <c r="L73" s="68"/>
      <c r="M73" s="71"/>
      <c r="N73" s="69"/>
      <c r="O73" s="69"/>
      <c r="P73" s="69"/>
      <c r="Q73" s="69"/>
      <c r="R73" s="69"/>
      <c r="S73" s="69"/>
      <c r="T73" s="68" t="str">
        <f>IF(IFERROR(VLOOKUP(Members[[#This Row],[Subscriber SSN]],$C$7:T72,18,FALSE), "") = 0, "",IFERROR(VLOOKUP(Members[[#This Row],[Subscriber SSN]],$C$7:T72,18,FALSE), ""))</f>
        <v/>
      </c>
      <c r="U73" s="68" t="str">
        <f>IF(IFERROR(VLOOKUP(Members[[#This Row],[Subscriber SSN]],$C$7:U72,19,FALSE), "") = 0, "",IFERROR(VLOOKUP(Members[[#This Row],[Subscriber SSN]],$C$7:U72,19,FALSE), ""))</f>
        <v/>
      </c>
      <c r="V73" s="69" t="str">
        <f>IF(IFERROR(VLOOKUP(Members[[#This Row],[Subscriber SSN]],$C$7:V72,20,FALSE), "") = 0, "", IFERROR(VLOOKUP(Members[[#This Row],[Subscriber SSN]],$C$7:V72,20,FALSE), ""))</f>
        <v/>
      </c>
      <c r="W73" s="68" t="str">
        <f>IF(IFERROR(VLOOKUP(Members[[#This Row],[Subscriber SSN]],$C$7:W72,21,FALSE), "") = 0, "", IFERROR(VLOOKUP(Members[[#This Row],[Subscriber SSN]],$C$7:W72,21,FALSE), ""))</f>
        <v/>
      </c>
      <c r="X73" s="68" t="str">
        <f>IF(IFERROR(VLOOKUP(Members[[#This Row],[Subscriber SSN]],$C$7:X72,22,FALSE), "") = 0, "", IFERROR(VLOOKUP(Members[[#This Row],[Subscriber SSN]],$C$7:X72,22,FALSE), ""))</f>
        <v/>
      </c>
      <c r="Y73" s="68"/>
      <c r="Z73" s="72"/>
      <c r="AA73" s="69"/>
      <c r="AB73" s="69"/>
      <c r="AC73" s="70"/>
      <c r="AD73" s="110">
        <f t="shared" si="2"/>
        <v>45292</v>
      </c>
      <c r="AE73" s="69"/>
      <c r="AF73" s="69"/>
      <c r="AG73" s="71"/>
      <c r="AH73" s="69"/>
      <c r="AI73" s="69"/>
      <c r="AJ73" s="69"/>
      <c r="AK73" s="69"/>
      <c r="AL73" s="69"/>
      <c r="AM73" s="69"/>
      <c r="AN73" s="69"/>
      <c r="AO73" s="69"/>
      <c r="AP73" s="73"/>
      <c r="AQ73" s="73"/>
      <c r="AR73" s="73"/>
      <c r="AS73" s="73"/>
      <c r="AT73" s="73"/>
      <c r="AU73" s="73"/>
      <c r="AV73" s="73"/>
      <c r="AW73" s="73"/>
      <c r="AX73" s="73"/>
      <c r="AY73" s="73"/>
      <c r="AZ73" s="73"/>
      <c r="BA73" s="73"/>
      <c r="BB73" s="73"/>
      <c r="BC73" s="74"/>
      <c r="BD73" s="222" t="str">
        <f t="shared" si="3"/>
        <v xml:space="preserve"> </v>
      </c>
      <c r="BE73" s="76">
        <f ca="1">Validation!H73</f>
        <v>2</v>
      </c>
      <c r="BF73" t="str">
        <f ca="1">Validation!I73</f>
        <v/>
      </c>
      <c r="BJ73" t="str">
        <f>IF(AND(ISBLANK(Members[[#This Row],[DependentSSN]]),NOT(ISBLANK(Members[[#This Row],[MedicalPolicy]]))), "CoverageLevels", "Waivers")</f>
        <v>Waivers</v>
      </c>
      <c r="BK73" t="str">
        <f>IF(AND(ISBLANK(Members[[#This Row],[DependentSSN]]),NOT(ISBLANK(Members[[#This Row],[Dental Policy]]))), "CoverageLevels", "Waivers")</f>
        <v>Waivers</v>
      </c>
      <c r="BL73" t="str">
        <f>IF(AND(ISBLANK(Members[[#This Row],[DependentSSN]]),NOT(ISBLANK(Members[[#This Row],[VisionPolicy]]))), "CoverageLevels", "Waivers")</f>
        <v>Waivers</v>
      </c>
      <c r="BM73">
        <v>0</v>
      </c>
    </row>
    <row r="74" spans="1:65" x14ac:dyDescent="0.25">
      <c r="A74" s="4"/>
      <c r="B74" s="67"/>
      <c r="C74" s="68"/>
      <c r="D74" s="68"/>
      <c r="E74" s="69"/>
      <c r="F74" s="68"/>
      <c r="G74" s="69"/>
      <c r="H74" s="68"/>
      <c r="I74" s="68"/>
      <c r="J74" s="70"/>
      <c r="K74" s="68"/>
      <c r="L74" s="68"/>
      <c r="M74" s="71"/>
      <c r="N74" s="69"/>
      <c r="O74" s="69"/>
      <c r="P74" s="69"/>
      <c r="Q74" s="69"/>
      <c r="R74" s="69"/>
      <c r="S74" s="69"/>
      <c r="T74" s="68" t="str">
        <f>IF(IFERROR(VLOOKUP(Members[[#This Row],[Subscriber SSN]],$C$7:T73,18,FALSE), "") = 0, "",IFERROR(VLOOKUP(Members[[#This Row],[Subscriber SSN]],$C$7:T73,18,FALSE), ""))</f>
        <v/>
      </c>
      <c r="U74" s="68" t="str">
        <f>IF(IFERROR(VLOOKUP(Members[[#This Row],[Subscriber SSN]],$C$7:U73,19,FALSE), "") = 0, "",IFERROR(VLOOKUP(Members[[#This Row],[Subscriber SSN]],$C$7:U73,19,FALSE), ""))</f>
        <v/>
      </c>
      <c r="V74" s="69" t="str">
        <f>IF(IFERROR(VLOOKUP(Members[[#This Row],[Subscriber SSN]],$C$7:V73,20,FALSE), "") = 0, "", IFERROR(VLOOKUP(Members[[#This Row],[Subscriber SSN]],$C$7:V73,20,FALSE), ""))</f>
        <v/>
      </c>
      <c r="W74" s="68" t="str">
        <f>IF(IFERROR(VLOOKUP(Members[[#This Row],[Subscriber SSN]],$C$7:W73,21,FALSE), "") = 0, "", IFERROR(VLOOKUP(Members[[#This Row],[Subscriber SSN]],$C$7:W73,21,FALSE), ""))</f>
        <v/>
      </c>
      <c r="X74" s="68" t="str">
        <f>IF(IFERROR(VLOOKUP(Members[[#This Row],[Subscriber SSN]],$C$7:X73,22,FALSE), "") = 0, "", IFERROR(VLOOKUP(Members[[#This Row],[Subscriber SSN]],$C$7:X73,22,FALSE), ""))</f>
        <v/>
      </c>
      <c r="Y74" s="68"/>
      <c r="Z74" s="72"/>
      <c r="AA74" s="69"/>
      <c r="AB74" s="69"/>
      <c r="AC74" s="70"/>
      <c r="AD74" s="110">
        <f t="shared" si="2"/>
        <v>45292</v>
      </c>
      <c r="AE74" s="69"/>
      <c r="AF74" s="69"/>
      <c r="AG74" s="71"/>
      <c r="AH74" s="69"/>
      <c r="AI74" s="69"/>
      <c r="AJ74" s="69"/>
      <c r="AK74" s="69"/>
      <c r="AL74" s="69"/>
      <c r="AM74" s="69"/>
      <c r="AN74" s="69"/>
      <c r="AO74" s="69"/>
      <c r="AP74" s="73"/>
      <c r="AQ74" s="73"/>
      <c r="AR74" s="73"/>
      <c r="AS74" s="73"/>
      <c r="AT74" s="73"/>
      <c r="AU74" s="73"/>
      <c r="AV74" s="73"/>
      <c r="AW74" s="73"/>
      <c r="AX74" s="73"/>
      <c r="AY74" s="73"/>
      <c r="AZ74" s="73"/>
      <c r="BA74" s="73"/>
      <c r="BB74" s="73"/>
      <c r="BC74" s="74"/>
      <c r="BD74" s="222" t="str">
        <f t="shared" si="3"/>
        <v xml:space="preserve"> </v>
      </c>
      <c r="BE74" s="76">
        <f ca="1">Validation!H74</f>
        <v>2</v>
      </c>
      <c r="BF74" t="str">
        <f ca="1">Validation!I74</f>
        <v/>
      </c>
      <c r="BJ74" t="str">
        <f>IF(AND(ISBLANK(Members[[#This Row],[DependentSSN]]),NOT(ISBLANK(Members[[#This Row],[MedicalPolicy]]))), "CoverageLevels", "Waivers")</f>
        <v>Waivers</v>
      </c>
      <c r="BK74" t="str">
        <f>IF(AND(ISBLANK(Members[[#This Row],[DependentSSN]]),NOT(ISBLANK(Members[[#This Row],[Dental Policy]]))), "CoverageLevels", "Waivers")</f>
        <v>Waivers</v>
      </c>
      <c r="BL74" t="str">
        <f>IF(AND(ISBLANK(Members[[#This Row],[DependentSSN]]),NOT(ISBLANK(Members[[#This Row],[VisionPolicy]]))), "CoverageLevels", "Waivers")</f>
        <v>Waivers</v>
      </c>
      <c r="BM74">
        <v>0</v>
      </c>
    </row>
    <row r="75" spans="1:65" x14ac:dyDescent="0.25">
      <c r="A75" s="4"/>
      <c r="B75" s="67"/>
      <c r="C75" s="68"/>
      <c r="D75" s="68"/>
      <c r="E75" s="69"/>
      <c r="F75" s="68"/>
      <c r="G75" s="69"/>
      <c r="H75" s="68"/>
      <c r="I75" s="68"/>
      <c r="J75" s="70"/>
      <c r="K75" s="68"/>
      <c r="L75" s="68"/>
      <c r="M75" s="71"/>
      <c r="N75" s="69"/>
      <c r="O75" s="69"/>
      <c r="P75" s="69"/>
      <c r="Q75" s="69"/>
      <c r="R75" s="69"/>
      <c r="S75" s="69"/>
      <c r="T75" s="68" t="str">
        <f>IF(IFERROR(VLOOKUP(Members[[#This Row],[Subscriber SSN]],$C$7:T74,18,FALSE), "") = 0, "",IFERROR(VLOOKUP(Members[[#This Row],[Subscriber SSN]],$C$7:T74,18,FALSE), ""))</f>
        <v/>
      </c>
      <c r="U75" s="68" t="str">
        <f>IF(IFERROR(VLOOKUP(Members[[#This Row],[Subscriber SSN]],$C$7:U74,19,FALSE), "") = 0, "",IFERROR(VLOOKUP(Members[[#This Row],[Subscriber SSN]],$C$7:U74,19,FALSE), ""))</f>
        <v/>
      </c>
      <c r="V75" s="69" t="str">
        <f>IF(IFERROR(VLOOKUP(Members[[#This Row],[Subscriber SSN]],$C$7:V74,20,FALSE), "") = 0, "", IFERROR(VLOOKUP(Members[[#This Row],[Subscriber SSN]],$C$7:V74,20,FALSE), ""))</f>
        <v/>
      </c>
      <c r="W75" s="68" t="str">
        <f>IF(IFERROR(VLOOKUP(Members[[#This Row],[Subscriber SSN]],$C$7:W74,21,FALSE), "") = 0, "", IFERROR(VLOOKUP(Members[[#This Row],[Subscriber SSN]],$C$7:W74,21,FALSE), ""))</f>
        <v/>
      </c>
      <c r="X75" s="68" t="str">
        <f>IF(IFERROR(VLOOKUP(Members[[#This Row],[Subscriber SSN]],$C$7:X74,22,FALSE), "") = 0, "", IFERROR(VLOOKUP(Members[[#This Row],[Subscriber SSN]],$C$7:X74,22,FALSE), ""))</f>
        <v/>
      </c>
      <c r="Y75" s="68"/>
      <c r="Z75" s="72"/>
      <c r="AA75" s="69"/>
      <c r="AB75" s="69"/>
      <c r="AC75" s="70"/>
      <c r="AD75" s="110">
        <f t="shared" si="2"/>
        <v>45292</v>
      </c>
      <c r="AE75" s="69"/>
      <c r="AF75" s="69"/>
      <c r="AG75" s="71"/>
      <c r="AH75" s="69"/>
      <c r="AI75" s="69"/>
      <c r="AJ75" s="69"/>
      <c r="AK75" s="69"/>
      <c r="AL75" s="69"/>
      <c r="AM75" s="69"/>
      <c r="AN75" s="69"/>
      <c r="AO75" s="69"/>
      <c r="AP75" s="73"/>
      <c r="AQ75" s="73"/>
      <c r="AR75" s="73"/>
      <c r="AS75" s="73"/>
      <c r="AT75" s="73"/>
      <c r="AU75" s="73"/>
      <c r="AV75" s="73"/>
      <c r="AW75" s="73"/>
      <c r="AX75" s="73"/>
      <c r="AY75" s="73"/>
      <c r="AZ75" s="73"/>
      <c r="BA75" s="73"/>
      <c r="BB75" s="73"/>
      <c r="BC75" s="74"/>
      <c r="BD75" s="222" t="str">
        <f t="shared" si="3"/>
        <v xml:space="preserve"> </v>
      </c>
      <c r="BE75" s="76">
        <f ca="1">Validation!H75</f>
        <v>2</v>
      </c>
      <c r="BF75" t="str">
        <f ca="1">Validation!I75</f>
        <v/>
      </c>
      <c r="BJ75" t="str">
        <f>IF(AND(ISBLANK(Members[[#This Row],[DependentSSN]]),NOT(ISBLANK(Members[[#This Row],[MedicalPolicy]]))), "CoverageLevels", "Waivers")</f>
        <v>Waivers</v>
      </c>
      <c r="BK75" t="str">
        <f>IF(AND(ISBLANK(Members[[#This Row],[DependentSSN]]),NOT(ISBLANK(Members[[#This Row],[Dental Policy]]))), "CoverageLevels", "Waivers")</f>
        <v>Waivers</v>
      </c>
      <c r="BL75" t="str">
        <f>IF(AND(ISBLANK(Members[[#This Row],[DependentSSN]]),NOT(ISBLANK(Members[[#This Row],[VisionPolicy]]))), "CoverageLevels", "Waivers")</f>
        <v>Waivers</v>
      </c>
      <c r="BM75">
        <v>0</v>
      </c>
    </row>
    <row r="76" spans="1:65" x14ac:dyDescent="0.25">
      <c r="A76" s="4"/>
      <c r="B76" s="67"/>
      <c r="C76" s="68"/>
      <c r="D76" s="68"/>
      <c r="E76" s="69"/>
      <c r="F76" s="68"/>
      <c r="G76" s="69"/>
      <c r="H76" s="68"/>
      <c r="I76" s="68"/>
      <c r="J76" s="70"/>
      <c r="K76" s="68"/>
      <c r="L76" s="68"/>
      <c r="M76" s="71"/>
      <c r="N76" s="69"/>
      <c r="O76" s="69"/>
      <c r="P76" s="69"/>
      <c r="Q76" s="69"/>
      <c r="R76" s="69"/>
      <c r="S76" s="69"/>
      <c r="T76" s="68" t="str">
        <f>IF(IFERROR(VLOOKUP(Members[[#This Row],[Subscriber SSN]],$C$7:T75,18,FALSE), "") = 0, "",IFERROR(VLOOKUP(Members[[#This Row],[Subscriber SSN]],$C$7:T75,18,FALSE), ""))</f>
        <v/>
      </c>
      <c r="U76" s="68" t="str">
        <f>IF(IFERROR(VLOOKUP(Members[[#This Row],[Subscriber SSN]],$C$7:U75,19,FALSE), "") = 0, "",IFERROR(VLOOKUP(Members[[#This Row],[Subscriber SSN]],$C$7:U75,19,FALSE), ""))</f>
        <v/>
      </c>
      <c r="V76" s="69" t="str">
        <f>IF(IFERROR(VLOOKUP(Members[[#This Row],[Subscriber SSN]],$C$7:V75,20,FALSE), "") = 0, "", IFERROR(VLOOKUP(Members[[#This Row],[Subscriber SSN]],$C$7:V75,20,FALSE), ""))</f>
        <v/>
      </c>
      <c r="W76" s="68" t="str">
        <f>IF(IFERROR(VLOOKUP(Members[[#This Row],[Subscriber SSN]],$C$7:W75,21,FALSE), "") = 0, "", IFERROR(VLOOKUP(Members[[#This Row],[Subscriber SSN]],$C$7:W75,21,FALSE), ""))</f>
        <v/>
      </c>
      <c r="X76" s="68" t="str">
        <f>IF(IFERROR(VLOOKUP(Members[[#This Row],[Subscriber SSN]],$C$7:X75,22,FALSE), "") = 0, "", IFERROR(VLOOKUP(Members[[#This Row],[Subscriber SSN]],$C$7:X75,22,FALSE), ""))</f>
        <v/>
      </c>
      <c r="Y76" s="68"/>
      <c r="Z76" s="72"/>
      <c r="AA76" s="69"/>
      <c r="AB76" s="69"/>
      <c r="AC76" s="70"/>
      <c r="AD76" s="110">
        <f t="shared" si="2"/>
        <v>45292</v>
      </c>
      <c r="AE76" s="69"/>
      <c r="AF76" s="69"/>
      <c r="AG76" s="71"/>
      <c r="AH76" s="69"/>
      <c r="AI76" s="69"/>
      <c r="AJ76" s="69"/>
      <c r="AK76" s="69"/>
      <c r="AL76" s="69"/>
      <c r="AM76" s="69"/>
      <c r="AN76" s="69"/>
      <c r="AO76" s="69"/>
      <c r="AP76" s="73"/>
      <c r="AQ76" s="73"/>
      <c r="AR76" s="73"/>
      <c r="AS76" s="73"/>
      <c r="AT76" s="73"/>
      <c r="AU76" s="73"/>
      <c r="AV76" s="73"/>
      <c r="AW76" s="73"/>
      <c r="AX76" s="73"/>
      <c r="AY76" s="73"/>
      <c r="AZ76" s="73"/>
      <c r="BA76" s="73"/>
      <c r="BB76" s="73"/>
      <c r="BC76" s="74"/>
      <c r="BD76" s="222" t="str">
        <f t="shared" si="3"/>
        <v xml:space="preserve"> </v>
      </c>
      <c r="BE76" s="76">
        <f ca="1">Validation!H76</f>
        <v>2</v>
      </c>
      <c r="BF76" t="str">
        <f ca="1">Validation!I76</f>
        <v/>
      </c>
      <c r="BJ76" t="str">
        <f>IF(AND(ISBLANK(Members[[#This Row],[DependentSSN]]),NOT(ISBLANK(Members[[#This Row],[MedicalPolicy]]))), "CoverageLevels", "Waivers")</f>
        <v>Waivers</v>
      </c>
      <c r="BK76" t="str">
        <f>IF(AND(ISBLANK(Members[[#This Row],[DependentSSN]]),NOT(ISBLANK(Members[[#This Row],[Dental Policy]]))), "CoverageLevels", "Waivers")</f>
        <v>Waivers</v>
      </c>
      <c r="BL76" t="str">
        <f>IF(AND(ISBLANK(Members[[#This Row],[DependentSSN]]),NOT(ISBLANK(Members[[#This Row],[VisionPolicy]]))), "CoverageLevels", "Waivers")</f>
        <v>Waivers</v>
      </c>
      <c r="BM76">
        <v>0</v>
      </c>
    </row>
    <row r="77" spans="1:65" x14ac:dyDescent="0.25">
      <c r="A77" s="4"/>
      <c r="B77" s="67"/>
      <c r="C77" s="68"/>
      <c r="D77" s="68"/>
      <c r="E77" s="69"/>
      <c r="F77" s="68"/>
      <c r="G77" s="69"/>
      <c r="H77" s="68"/>
      <c r="I77" s="68"/>
      <c r="J77" s="70"/>
      <c r="K77" s="68"/>
      <c r="L77" s="68"/>
      <c r="M77" s="71"/>
      <c r="N77" s="69"/>
      <c r="O77" s="69"/>
      <c r="P77" s="69"/>
      <c r="Q77" s="69"/>
      <c r="R77" s="69"/>
      <c r="S77" s="69"/>
      <c r="T77" s="68" t="str">
        <f>IF(IFERROR(VLOOKUP(Members[[#This Row],[Subscriber SSN]],$C$7:T76,18,FALSE), "") = 0, "",IFERROR(VLOOKUP(Members[[#This Row],[Subscriber SSN]],$C$7:T76,18,FALSE), ""))</f>
        <v/>
      </c>
      <c r="U77" s="68" t="str">
        <f>IF(IFERROR(VLOOKUP(Members[[#This Row],[Subscriber SSN]],$C$7:U76,19,FALSE), "") = 0, "",IFERROR(VLOOKUP(Members[[#This Row],[Subscriber SSN]],$C$7:U76,19,FALSE), ""))</f>
        <v/>
      </c>
      <c r="V77" s="69" t="str">
        <f>IF(IFERROR(VLOOKUP(Members[[#This Row],[Subscriber SSN]],$C$7:V76,20,FALSE), "") = 0, "", IFERROR(VLOOKUP(Members[[#This Row],[Subscriber SSN]],$C$7:V76,20,FALSE), ""))</f>
        <v/>
      </c>
      <c r="W77" s="68" t="str">
        <f>IF(IFERROR(VLOOKUP(Members[[#This Row],[Subscriber SSN]],$C$7:W76,21,FALSE), "") = 0, "", IFERROR(VLOOKUP(Members[[#This Row],[Subscriber SSN]],$C$7:W76,21,FALSE), ""))</f>
        <v/>
      </c>
      <c r="X77" s="68" t="str">
        <f>IF(IFERROR(VLOOKUP(Members[[#This Row],[Subscriber SSN]],$C$7:X76,22,FALSE), "") = 0, "", IFERROR(VLOOKUP(Members[[#This Row],[Subscriber SSN]],$C$7:X76,22,FALSE), ""))</f>
        <v/>
      </c>
      <c r="Y77" s="68"/>
      <c r="Z77" s="72"/>
      <c r="AA77" s="69"/>
      <c r="AB77" s="69"/>
      <c r="AC77" s="70"/>
      <c r="AD77" s="110">
        <f t="shared" si="2"/>
        <v>45292</v>
      </c>
      <c r="AE77" s="69"/>
      <c r="AF77" s="69"/>
      <c r="AG77" s="71"/>
      <c r="AH77" s="69"/>
      <c r="AI77" s="69"/>
      <c r="AJ77" s="69"/>
      <c r="AK77" s="69"/>
      <c r="AL77" s="69"/>
      <c r="AM77" s="69"/>
      <c r="AN77" s="69"/>
      <c r="AO77" s="69"/>
      <c r="AP77" s="73"/>
      <c r="AQ77" s="73"/>
      <c r="AR77" s="73"/>
      <c r="AS77" s="73"/>
      <c r="AT77" s="73"/>
      <c r="AU77" s="73"/>
      <c r="AV77" s="73"/>
      <c r="AW77" s="73"/>
      <c r="AX77" s="73"/>
      <c r="AY77" s="73"/>
      <c r="AZ77" s="73"/>
      <c r="BA77" s="73"/>
      <c r="BB77" s="73"/>
      <c r="BC77" s="74"/>
      <c r="BD77" s="222" t="str">
        <f t="shared" si="3"/>
        <v xml:space="preserve"> </v>
      </c>
      <c r="BE77" s="76">
        <f ca="1">Validation!H77</f>
        <v>2</v>
      </c>
      <c r="BF77" t="str">
        <f ca="1">Validation!I77</f>
        <v/>
      </c>
      <c r="BJ77" t="str">
        <f>IF(AND(ISBLANK(Members[[#This Row],[DependentSSN]]),NOT(ISBLANK(Members[[#This Row],[MedicalPolicy]]))), "CoverageLevels", "Waivers")</f>
        <v>Waivers</v>
      </c>
      <c r="BK77" t="str">
        <f>IF(AND(ISBLANK(Members[[#This Row],[DependentSSN]]),NOT(ISBLANK(Members[[#This Row],[Dental Policy]]))), "CoverageLevels", "Waivers")</f>
        <v>Waivers</v>
      </c>
      <c r="BL77" t="str">
        <f>IF(AND(ISBLANK(Members[[#This Row],[DependentSSN]]),NOT(ISBLANK(Members[[#This Row],[VisionPolicy]]))), "CoverageLevels", "Waivers")</f>
        <v>Waivers</v>
      </c>
      <c r="BM77">
        <v>0</v>
      </c>
    </row>
    <row r="78" spans="1:65" x14ac:dyDescent="0.25">
      <c r="A78" s="4"/>
      <c r="B78" s="67"/>
      <c r="C78" s="68"/>
      <c r="D78" s="68"/>
      <c r="E78" s="69"/>
      <c r="F78" s="68"/>
      <c r="G78" s="69"/>
      <c r="H78" s="68"/>
      <c r="I78" s="68"/>
      <c r="J78" s="70"/>
      <c r="K78" s="68"/>
      <c r="L78" s="68"/>
      <c r="M78" s="71"/>
      <c r="N78" s="69"/>
      <c r="O78" s="69"/>
      <c r="P78" s="69"/>
      <c r="Q78" s="69"/>
      <c r="R78" s="69"/>
      <c r="S78" s="69"/>
      <c r="T78" s="68" t="str">
        <f>IF(IFERROR(VLOOKUP(Members[[#This Row],[Subscriber SSN]],$C$7:T77,18,FALSE), "") = 0, "",IFERROR(VLOOKUP(Members[[#This Row],[Subscriber SSN]],$C$7:T77,18,FALSE), ""))</f>
        <v/>
      </c>
      <c r="U78" s="68" t="str">
        <f>IF(IFERROR(VLOOKUP(Members[[#This Row],[Subscriber SSN]],$C$7:U77,19,FALSE), "") = 0, "",IFERROR(VLOOKUP(Members[[#This Row],[Subscriber SSN]],$C$7:U77,19,FALSE), ""))</f>
        <v/>
      </c>
      <c r="V78" s="69" t="str">
        <f>IF(IFERROR(VLOOKUP(Members[[#This Row],[Subscriber SSN]],$C$7:V77,20,FALSE), "") = 0, "", IFERROR(VLOOKUP(Members[[#This Row],[Subscriber SSN]],$C$7:V77,20,FALSE), ""))</f>
        <v/>
      </c>
      <c r="W78" s="68" t="str">
        <f>IF(IFERROR(VLOOKUP(Members[[#This Row],[Subscriber SSN]],$C$7:W77,21,FALSE), "") = 0, "", IFERROR(VLOOKUP(Members[[#This Row],[Subscriber SSN]],$C$7:W77,21,FALSE), ""))</f>
        <v/>
      </c>
      <c r="X78" s="68" t="str">
        <f>IF(IFERROR(VLOOKUP(Members[[#This Row],[Subscriber SSN]],$C$7:X77,22,FALSE), "") = 0, "", IFERROR(VLOOKUP(Members[[#This Row],[Subscriber SSN]],$C$7:X77,22,FALSE), ""))</f>
        <v/>
      </c>
      <c r="Y78" s="68"/>
      <c r="Z78" s="72"/>
      <c r="AA78" s="69"/>
      <c r="AB78" s="69"/>
      <c r="AC78" s="70"/>
      <c r="AD78" s="110">
        <f t="shared" si="2"/>
        <v>45292</v>
      </c>
      <c r="AE78" s="69"/>
      <c r="AF78" s="69"/>
      <c r="AG78" s="71"/>
      <c r="AH78" s="69"/>
      <c r="AI78" s="69"/>
      <c r="AJ78" s="69"/>
      <c r="AK78" s="69"/>
      <c r="AL78" s="69"/>
      <c r="AM78" s="69"/>
      <c r="AN78" s="69"/>
      <c r="AO78" s="69"/>
      <c r="AP78" s="73"/>
      <c r="AQ78" s="73"/>
      <c r="AR78" s="73"/>
      <c r="AS78" s="73"/>
      <c r="AT78" s="73"/>
      <c r="AU78" s="73"/>
      <c r="AV78" s="73"/>
      <c r="AW78" s="73"/>
      <c r="AX78" s="73"/>
      <c r="AY78" s="73"/>
      <c r="AZ78" s="73"/>
      <c r="BA78" s="73"/>
      <c r="BB78" s="73"/>
      <c r="BC78" s="74"/>
      <c r="BD78" s="222" t="str">
        <f t="shared" si="3"/>
        <v xml:space="preserve"> </v>
      </c>
      <c r="BE78" s="76">
        <f ca="1">Validation!H78</f>
        <v>2</v>
      </c>
      <c r="BF78" t="str">
        <f ca="1">Validation!I78</f>
        <v/>
      </c>
      <c r="BJ78" t="str">
        <f>IF(AND(ISBLANK(Members[[#This Row],[DependentSSN]]),NOT(ISBLANK(Members[[#This Row],[MedicalPolicy]]))), "CoverageLevels", "Waivers")</f>
        <v>Waivers</v>
      </c>
      <c r="BK78" t="str">
        <f>IF(AND(ISBLANK(Members[[#This Row],[DependentSSN]]),NOT(ISBLANK(Members[[#This Row],[Dental Policy]]))), "CoverageLevels", "Waivers")</f>
        <v>Waivers</v>
      </c>
      <c r="BL78" t="str">
        <f>IF(AND(ISBLANK(Members[[#This Row],[DependentSSN]]),NOT(ISBLANK(Members[[#This Row],[VisionPolicy]]))), "CoverageLevels", "Waivers")</f>
        <v>Waivers</v>
      </c>
      <c r="BM78">
        <v>0</v>
      </c>
    </row>
    <row r="79" spans="1:65" x14ac:dyDescent="0.25">
      <c r="A79" s="4"/>
      <c r="B79" s="67"/>
      <c r="C79" s="68"/>
      <c r="D79" s="68"/>
      <c r="E79" s="69"/>
      <c r="F79" s="68"/>
      <c r="G79" s="69"/>
      <c r="H79" s="68"/>
      <c r="I79" s="68"/>
      <c r="J79" s="70"/>
      <c r="K79" s="68"/>
      <c r="L79" s="68"/>
      <c r="M79" s="71"/>
      <c r="N79" s="69"/>
      <c r="O79" s="69"/>
      <c r="P79" s="69"/>
      <c r="Q79" s="69"/>
      <c r="R79" s="69"/>
      <c r="S79" s="69"/>
      <c r="T79" s="68" t="str">
        <f>IF(IFERROR(VLOOKUP(Members[[#This Row],[Subscriber SSN]],$C$7:T78,18,FALSE), "") = 0, "",IFERROR(VLOOKUP(Members[[#This Row],[Subscriber SSN]],$C$7:T78,18,FALSE), ""))</f>
        <v/>
      </c>
      <c r="U79" s="68" t="str">
        <f>IF(IFERROR(VLOOKUP(Members[[#This Row],[Subscriber SSN]],$C$7:U78,19,FALSE), "") = 0, "",IFERROR(VLOOKUP(Members[[#This Row],[Subscriber SSN]],$C$7:U78,19,FALSE), ""))</f>
        <v/>
      </c>
      <c r="V79" s="69" t="str">
        <f>IF(IFERROR(VLOOKUP(Members[[#This Row],[Subscriber SSN]],$C$7:V78,20,FALSE), "") = 0, "", IFERROR(VLOOKUP(Members[[#This Row],[Subscriber SSN]],$C$7:V78,20,FALSE), ""))</f>
        <v/>
      </c>
      <c r="W79" s="68" t="str">
        <f>IF(IFERROR(VLOOKUP(Members[[#This Row],[Subscriber SSN]],$C$7:W78,21,FALSE), "") = 0, "", IFERROR(VLOOKUP(Members[[#This Row],[Subscriber SSN]],$C$7:W78,21,FALSE), ""))</f>
        <v/>
      </c>
      <c r="X79" s="68" t="str">
        <f>IF(IFERROR(VLOOKUP(Members[[#This Row],[Subscriber SSN]],$C$7:X78,22,FALSE), "") = 0, "", IFERROR(VLOOKUP(Members[[#This Row],[Subscriber SSN]],$C$7:X78,22,FALSE), ""))</f>
        <v/>
      </c>
      <c r="Y79" s="68"/>
      <c r="Z79" s="72"/>
      <c r="AA79" s="69"/>
      <c r="AB79" s="69"/>
      <c r="AC79" s="70"/>
      <c r="AD79" s="110">
        <f t="shared" si="2"/>
        <v>45292</v>
      </c>
      <c r="AE79" s="69"/>
      <c r="AF79" s="69"/>
      <c r="AG79" s="71"/>
      <c r="AH79" s="69"/>
      <c r="AI79" s="69"/>
      <c r="AJ79" s="69"/>
      <c r="AK79" s="69"/>
      <c r="AL79" s="69"/>
      <c r="AM79" s="69"/>
      <c r="AN79" s="69"/>
      <c r="AO79" s="69"/>
      <c r="AP79" s="73"/>
      <c r="AQ79" s="73"/>
      <c r="AR79" s="73"/>
      <c r="AS79" s="73"/>
      <c r="AT79" s="73"/>
      <c r="AU79" s="73"/>
      <c r="AV79" s="73"/>
      <c r="AW79" s="73"/>
      <c r="AX79" s="73"/>
      <c r="AY79" s="73"/>
      <c r="AZ79" s="73"/>
      <c r="BA79" s="73"/>
      <c r="BB79" s="73"/>
      <c r="BC79" s="74"/>
      <c r="BD79" s="222" t="str">
        <f t="shared" si="3"/>
        <v xml:space="preserve"> </v>
      </c>
      <c r="BE79" s="76">
        <f ca="1">Validation!H79</f>
        <v>2</v>
      </c>
      <c r="BF79" t="str">
        <f ca="1">Validation!I79</f>
        <v/>
      </c>
      <c r="BJ79" t="str">
        <f>IF(AND(ISBLANK(Members[[#This Row],[DependentSSN]]),NOT(ISBLANK(Members[[#This Row],[MedicalPolicy]]))), "CoverageLevels", "Waivers")</f>
        <v>Waivers</v>
      </c>
      <c r="BK79" t="str">
        <f>IF(AND(ISBLANK(Members[[#This Row],[DependentSSN]]),NOT(ISBLANK(Members[[#This Row],[Dental Policy]]))), "CoverageLevels", "Waivers")</f>
        <v>Waivers</v>
      </c>
      <c r="BL79" t="str">
        <f>IF(AND(ISBLANK(Members[[#This Row],[DependentSSN]]),NOT(ISBLANK(Members[[#This Row],[VisionPolicy]]))), "CoverageLevels", "Waivers")</f>
        <v>Waivers</v>
      </c>
      <c r="BM79">
        <v>0</v>
      </c>
    </row>
    <row r="80" spans="1:65" x14ac:dyDescent="0.25">
      <c r="A80" s="4"/>
      <c r="B80" s="67"/>
      <c r="C80" s="68"/>
      <c r="D80" s="68"/>
      <c r="E80" s="69"/>
      <c r="F80" s="68"/>
      <c r="G80" s="69"/>
      <c r="H80" s="68"/>
      <c r="I80" s="68"/>
      <c r="J80" s="70"/>
      <c r="K80" s="68"/>
      <c r="L80" s="68"/>
      <c r="M80" s="71"/>
      <c r="N80" s="69"/>
      <c r="O80" s="69"/>
      <c r="P80" s="69"/>
      <c r="Q80" s="69"/>
      <c r="R80" s="69"/>
      <c r="S80" s="69"/>
      <c r="T80" s="68" t="str">
        <f>IF(IFERROR(VLOOKUP(Members[[#This Row],[Subscriber SSN]],$C$7:T79,18,FALSE), "") = 0, "",IFERROR(VLOOKUP(Members[[#This Row],[Subscriber SSN]],$C$7:T79,18,FALSE), ""))</f>
        <v/>
      </c>
      <c r="U80" s="68" t="str">
        <f>IF(IFERROR(VLOOKUP(Members[[#This Row],[Subscriber SSN]],$C$7:U79,19,FALSE), "") = 0, "",IFERROR(VLOOKUP(Members[[#This Row],[Subscriber SSN]],$C$7:U79,19,FALSE), ""))</f>
        <v/>
      </c>
      <c r="V80" s="69" t="str">
        <f>IF(IFERROR(VLOOKUP(Members[[#This Row],[Subscriber SSN]],$C$7:V79,20,FALSE), "") = 0, "", IFERROR(VLOOKUP(Members[[#This Row],[Subscriber SSN]],$C$7:V79,20,FALSE), ""))</f>
        <v/>
      </c>
      <c r="W80" s="68" t="str">
        <f>IF(IFERROR(VLOOKUP(Members[[#This Row],[Subscriber SSN]],$C$7:W79,21,FALSE), "") = 0, "", IFERROR(VLOOKUP(Members[[#This Row],[Subscriber SSN]],$C$7:W79,21,FALSE), ""))</f>
        <v/>
      </c>
      <c r="X80" s="68" t="str">
        <f>IF(IFERROR(VLOOKUP(Members[[#This Row],[Subscriber SSN]],$C$7:X79,22,FALSE), "") = 0, "", IFERROR(VLOOKUP(Members[[#This Row],[Subscriber SSN]],$C$7:X79,22,FALSE), ""))</f>
        <v/>
      </c>
      <c r="Y80" s="68"/>
      <c r="Z80" s="72"/>
      <c r="AA80" s="69"/>
      <c r="AB80" s="69"/>
      <c r="AC80" s="70"/>
      <c r="AD80" s="110">
        <f t="shared" si="2"/>
        <v>45292</v>
      </c>
      <c r="AE80" s="69"/>
      <c r="AF80" s="69"/>
      <c r="AG80" s="71"/>
      <c r="AH80" s="69"/>
      <c r="AI80" s="69"/>
      <c r="AJ80" s="69"/>
      <c r="AK80" s="69"/>
      <c r="AL80" s="69"/>
      <c r="AM80" s="69"/>
      <c r="AN80" s="69"/>
      <c r="AO80" s="69"/>
      <c r="AP80" s="73"/>
      <c r="AQ80" s="73"/>
      <c r="AR80" s="73"/>
      <c r="AS80" s="73"/>
      <c r="AT80" s="73"/>
      <c r="AU80" s="73"/>
      <c r="AV80" s="73"/>
      <c r="AW80" s="73"/>
      <c r="AX80" s="73"/>
      <c r="AY80" s="73"/>
      <c r="AZ80" s="73"/>
      <c r="BA80" s="73"/>
      <c r="BB80" s="73"/>
      <c r="BC80" s="74"/>
      <c r="BD80" s="222" t="str">
        <f t="shared" si="3"/>
        <v xml:space="preserve"> </v>
      </c>
      <c r="BE80" s="76">
        <f ca="1">Validation!H80</f>
        <v>2</v>
      </c>
      <c r="BF80" t="str">
        <f ca="1">Validation!I80</f>
        <v/>
      </c>
      <c r="BJ80" t="str">
        <f>IF(AND(ISBLANK(Members[[#This Row],[DependentSSN]]),NOT(ISBLANK(Members[[#This Row],[MedicalPolicy]]))), "CoverageLevels", "Waivers")</f>
        <v>Waivers</v>
      </c>
      <c r="BK80" t="str">
        <f>IF(AND(ISBLANK(Members[[#This Row],[DependentSSN]]),NOT(ISBLANK(Members[[#This Row],[Dental Policy]]))), "CoverageLevels", "Waivers")</f>
        <v>Waivers</v>
      </c>
      <c r="BL80" t="str">
        <f>IF(AND(ISBLANK(Members[[#This Row],[DependentSSN]]),NOT(ISBLANK(Members[[#This Row],[VisionPolicy]]))), "CoverageLevels", "Waivers")</f>
        <v>Waivers</v>
      </c>
      <c r="BM80">
        <v>0</v>
      </c>
    </row>
    <row r="81" spans="1:65" x14ac:dyDescent="0.25">
      <c r="A81" s="4"/>
      <c r="B81" s="67"/>
      <c r="C81" s="68"/>
      <c r="D81" s="68"/>
      <c r="E81" s="69"/>
      <c r="F81" s="68"/>
      <c r="G81" s="69"/>
      <c r="H81" s="68"/>
      <c r="I81" s="68"/>
      <c r="J81" s="70"/>
      <c r="K81" s="68"/>
      <c r="L81" s="68"/>
      <c r="M81" s="71"/>
      <c r="N81" s="69"/>
      <c r="O81" s="69"/>
      <c r="P81" s="69"/>
      <c r="Q81" s="69"/>
      <c r="R81" s="69"/>
      <c r="S81" s="69"/>
      <c r="T81" s="68" t="str">
        <f>IF(IFERROR(VLOOKUP(Members[[#This Row],[Subscriber SSN]],$C$7:T80,18,FALSE), "") = 0, "",IFERROR(VLOOKUP(Members[[#This Row],[Subscriber SSN]],$C$7:T80,18,FALSE), ""))</f>
        <v/>
      </c>
      <c r="U81" s="68" t="str">
        <f>IF(IFERROR(VLOOKUP(Members[[#This Row],[Subscriber SSN]],$C$7:U80,19,FALSE), "") = 0, "",IFERROR(VLOOKUP(Members[[#This Row],[Subscriber SSN]],$C$7:U80,19,FALSE), ""))</f>
        <v/>
      </c>
      <c r="V81" s="69" t="str">
        <f>IF(IFERROR(VLOOKUP(Members[[#This Row],[Subscriber SSN]],$C$7:V80,20,FALSE), "") = 0, "", IFERROR(VLOOKUP(Members[[#This Row],[Subscriber SSN]],$C$7:V80,20,FALSE), ""))</f>
        <v/>
      </c>
      <c r="W81" s="68" t="str">
        <f>IF(IFERROR(VLOOKUP(Members[[#This Row],[Subscriber SSN]],$C$7:W80,21,FALSE), "") = 0, "", IFERROR(VLOOKUP(Members[[#This Row],[Subscriber SSN]],$C$7:W80,21,FALSE), ""))</f>
        <v/>
      </c>
      <c r="X81" s="68" t="str">
        <f>IF(IFERROR(VLOOKUP(Members[[#This Row],[Subscriber SSN]],$C$7:X80,22,FALSE), "") = 0, "", IFERROR(VLOOKUP(Members[[#This Row],[Subscriber SSN]],$C$7:X80,22,FALSE), ""))</f>
        <v/>
      </c>
      <c r="Y81" s="68"/>
      <c r="Z81" s="72"/>
      <c r="AA81" s="69"/>
      <c r="AB81" s="69"/>
      <c r="AC81" s="70"/>
      <c r="AD81" s="110">
        <f t="shared" si="2"/>
        <v>45292</v>
      </c>
      <c r="AE81" s="69"/>
      <c r="AF81" s="69"/>
      <c r="AG81" s="71"/>
      <c r="AH81" s="69"/>
      <c r="AI81" s="69"/>
      <c r="AJ81" s="69"/>
      <c r="AK81" s="69"/>
      <c r="AL81" s="69"/>
      <c r="AM81" s="69"/>
      <c r="AN81" s="69"/>
      <c r="AO81" s="69"/>
      <c r="AP81" s="73"/>
      <c r="AQ81" s="73"/>
      <c r="AR81" s="73"/>
      <c r="AS81" s="73"/>
      <c r="AT81" s="73"/>
      <c r="AU81" s="73"/>
      <c r="AV81" s="73"/>
      <c r="AW81" s="73"/>
      <c r="AX81" s="73"/>
      <c r="AY81" s="73"/>
      <c r="AZ81" s="73"/>
      <c r="BA81" s="73"/>
      <c r="BB81" s="73"/>
      <c r="BC81" s="74"/>
      <c r="BD81" s="222" t="str">
        <f t="shared" si="3"/>
        <v xml:space="preserve"> </v>
      </c>
      <c r="BE81" s="76">
        <f ca="1">Validation!H81</f>
        <v>2</v>
      </c>
      <c r="BF81" t="str">
        <f ca="1">Validation!I81</f>
        <v/>
      </c>
      <c r="BJ81" t="str">
        <f>IF(AND(ISBLANK(Members[[#This Row],[DependentSSN]]),NOT(ISBLANK(Members[[#This Row],[MedicalPolicy]]))), "CoverageLevels", "Waivers")</f>
        <v>Waivers</v>
      </c>
      <c r="BK81" t="str">
        <f>IF(AND(ISBLANK(Members[[#This Row],[DependentSSN]]),NOT(ISBLANK(Members[[#This Row],[Dental Policy]]))), "CoverageLevels", "Waivers")</f>
        <v>Waivers</v>
      </c>
      <c r="BL81" t="str">
        <f>IF(AND(ISBLANK(Members[[#This Row],[DependentSSN]]),NOT(ISBLANK(Members[[#This Row],[VisionPolicy]]))), "CoverageLevels", "Waivers")</f>
        <v>Waivers</v>
      </c>
      <c r="BM81">
        <v>0</v>
      </c>
    </row>
    <row r="82" spans="1:65" x14ac:dyDescent="0.25">
      <c r="A82" s="4"/>
      <c r="B82" s="67"/>
      <c r="C82" s="68"/>
      <c r="D82" s="68"/>
      <c r="E82" s="69"/>
      <c r="F82" s="68"/>
      <c r="G82" s="69"/>
      <c r="H82" s="68"/>
      <c r="I82" s="68"/>
      <c r="J82" s="70"/>
      <c r="K82" s="68"/>
      <c r="L82" s="68"/>
      <c r="M82" s="71"/>
      <c r="N82" s="69"/>
      <c r="O82" s="69"/>
      <c r="P82" s="69"/>
      <c r="Q82" s="69"/>
      <c r="R82" s="69"/>
      <c r="S82" s="69"/>
      <c r="T82" s="68" t="str">
        <f>IF(IFERROR(VLOOKUP(Members[[#This Row],[Subscriber SSN]],$C$7:T81,18,FALSE), "") = 0, "",IFERROR(VLOOKUP(Members[[#This Row],[Subscriber SSN]],$C$7:T81,18,FALSE), ""))</f>
        <v/>
      </c>
      <c r="U82" s="68" t="str">
        <f>IF(IFERROR(VLOOKUP(Members[[#This Row],[Subscriber SSN]],$C$7:U81,19,FALSE), "") = 0, "",IFERROR(VLOOKUP(Members[[#This Row],[Subscriber SSN]],$C$7:U81,19,FALSE), ""))</f>
        <v/>
      </c>
      <c r="V82" s="69" t="str">
        <f>IF(IFERROR(VLOOKUP(Members[[#This Row],[Subscriber SSN]],$C$7:V81,20,FALSE), "") = 0, "", IFERROR(VLOOKUP(Members[[#This Row],[Subscriber SSN]],$C$7:V81,20,FALSE), ""))</f>
        <v/>
      </c>
      <c r="W82" s="68" t="str">
        <f>IF(IFERROR(VLOOKUP(Members[[#This Row],[Subscriber SSN]],$C$7:W81,21,FALSE), "") = 0, "", IFERROR(VLOOKUP(Members[[#This Row],[Subscriber SSN]],$C$7:W81,21,FALSE), ""))</f>
        <v/>
      </c>
      <c r="X82" s="68" t="str">
        <f>IF(IFERROR(VLOOKUP(Members[[#This Row],[Subscriber SSN]],$C$7:X81,22,FALSE), "") = 0, "", IFERROR(VLOOKUP(Members[[#This Row],[Subscriber SSN]],$C$7:X81,22,FALSE), ""))</f>
        <v/>
      </c>
      <c r="Y82" s="68"/>
      <c r="Z82" s="72"/>
      <c r="AA82" s="69"/>
      <c r="AB82" s="69"/>
      <c r="AC82" s="70"/>
      <c r="AD82" s="110">
        <f t="shared" si="2"/>
        <v>45292</v>
      </c>
      <c r="AE82" s="69"/>
      <c r="AF82" s="69"/>
      <c r="AG82" s="71"/>
      <c r="AH82" s="69"/>
      <c r="AI82" s="69"/>
      <c r="AJ82" s="69"/>
      <c r="AK82" s="69"/>
      <c r="AL82" s="69"/>
      <c r="AM82" s="69"/>
      <c r="AN82" s="69"/>
      <c r="AO82" s="69"/>
      <c r="AP82" s="73"/>
      <c r="AQ82" s="73"/>
      <c r="AR82" s="73"/>
      <c r="AS82" s="73"/>
      <c r="AT82" s="73"/>
      <c r="AU82" s="73"/>
      <c r="AV82" s="73"/>
      <c r="AW82" s="73"/>
      <c r="AX82" s="73"/>
      <c r="AY82" s="73"/>
      <c r="AZ82" s="73"/>
      <c r="BA82" s="73"/>
      <c r="BB82" s="73"/>
      <c r="BC82" s="74"/>
      <c r="BD82" s="222" t="str">
        <f t="shared" si="3"/>
        <v xml:space="preserve"> </v>
      </c>
      <c r="BE82" s="76">
        <f ca="1">Validation!H82</f>
        <v>2</v>
      </c>
      <c r="BF82" t="str">
        <f ca="1">Validation!I82</f>
        <v/>
      </c>
      <c r="BJ82" t="str">
        <f>IF(AND(ISBLANK(Members[[#This Row],[DependentSSN]]),NOT(ISBLANK(Members[[#This Row],[MedicalPolicy]]))), "CoverageLevels", "Waivers")</f>
        <v>Waivers</v>
      </c>
      <c r="BK82" t="str">
        <f>IF(AND(ISBLANK(Members[[#This Row],[DependentSSN]]),NOT(ISBLANK(Members[[#This Row],[Dental Policy]]))), "CoverageLevels", "Waivers")</f>
        <v>Waivers</v>
      </c>
      <c r="BL82" t="str">
        <f>IF(AND(ISBLANK(Members[[#This Row],[DependentSSN]]),NOT(ISBLANK(Members[[#This Row],[VisionPolicy]]))), "CoverageLevels", "Waivers")</f>
        <v>Waivers</v>
      </c>
      <c r="BM82">
        <v>0</v>
      </c>
    </row>
    <row r="83" spans="1:65" x14ac:dyDescent="0.25">
      <c r="A83" s="4"/>
      <c r="B83" s="67"/>
      <c r="C83" s="68"/>
      <c r="D83" s="68"/>
      <c r="E83" s="69"/>
      <c r="F83" s="68"/>
      <c r="G83" s="69"/>
      <c r="H83" s="68"/>
      <c r="I83" s="68"/>
      <c r="J83" s="70"/>
      <c r="K83" s="68"/>
      <c r="L83" s="68"/>
      <c r="M83" s="71"/>
      <c r="N83" s="69"/>
      <c r="O83" s="69"/>
      <c r="P83" s="69"/>
      <c r="Q83" s="69"/>
      <c r="R83" s="69"/>
      <c r="S83" s="69"/>
      <c r="T83" s="68" t="str">
        <f>IF(IFERROR(VLOOKUP(Members[[#This Row],[Subscriber SSN]],$C$7:T82,18,FALSE), "") = 0, "",IFERROR(VLOOKUP(Members[[#This Row],[Subscriber SSN]],$C$7:T82,18,FALSE), ""))</f>
        <v/>
      </c>
      <c r="U83" s="68" t="str">
        <f>IF(IFERROR(VLOOKUP(Members[[#This Row],[Subscriber SSN]],$C$7:U82,19,FALSE), "") = 0, "",IFERROR(VLOOKUP(Members[[#This Row],[Subscriber SSN]],$C$7:U82,19,FALSE), ""))</f>
        <v/>
      </c>
      <c r="V83" s="69" t="str">
        <f>IF(IFERROR(VLOOKUP(Members[[#This Row],[Subscriber SSN]],$C$7:V82,20,FALSE), "") = 0, "", IFERROR(VLOOKUP(Members[[#This Row],[Subscriber SSN]],$C$7:V82,20,FALSE), ""))</f>
        <v/>
      </c>
      <c r="W83" s="68" t="str">
        <f>IF(IFERROR(VLOOKUP(Members[[#This Row],[Subscriber SSN]],$C$7:W82,21,FALSE), "") = 0, "", IFERROR(VLOOKUP(Members[[#This Row],[Subscriber SSN]],$C$7:W82,21,FALSE), ""))</f>
        <v/>
      </c>
      <c r="X83" s="68" t="str">
        <f>IF(IFERROR(VLOOKUP(Members[[#This Row],[Subscriber SSN]],$C$7:X82,22,FALSE), "") = 0, "", IFERROR(VLOOKUP(Members[[#This Row],[Subscriber SSN]],$C$7:X82,22,FALSE), ""))</f>
        <v/>
      </c>
      <c r="Y83" s="68"/>
      <c r="Z83" s="72"/>
      <c r="AA83" s="69"/>
      <c r="AB83" s="69"/>
      <c r="AC83" s="70"/>
      <c r="AD83" s="110">
        <f t="shared" si="2"/>
        <v>45292</v>
      </c>
      <c r="AE83" s="69"/>
      <c r="AF83" s="69"/>
      <c r="AG83" s="71"/>
      <c r="AH83" s="69"/>
      <c r="AI83" s="69"/>
      <c r="AJ83" s="69"/>
      <c r="AK83" s="69"/>
      <c r="AL83" s="69"/>
      <c r="AM83" s="69"/>
      <c r="AN83" s="69"/>
      <c r="AO83" s="69"/>
      <c r="AP83" s="73"/>
      <c r="AQ83" s="73"/>
      <c r="AR83" s="73"/>
      <c r="AS83" s="73"/>
      <c r="AT83" s="73"/>
      <c r="AU83" s="73"/>
      <c r="AV83" s="73"/>
      <c r="AW83" s="73"/>
      <c r="AX83" s="73"/>
      <c r="AY83" s="73"/>
      <c r="AZ83" s="73"/>
      <c r="BA83" s="73"/>
      <c r="BB83" s="73"/>
      <c r="BC83" s="74"/>
      <c r="BD83" s="222" t="str">
        <f t="shared" si="3"/>
        <v xml:space="preserve"> </v>
      </c>
      <c r="BE83" s="76">
        <f ca="1">Validation!H83</f>
        <v>2</v>
      </c>
      <c r="BF83" t="str">
        <f ca="1">Validation!I83</f>
        <v/>
      </c>
      <c r="BJ83" t="str">
        <f>IF(AND(ISBLANK(Members[[#This Row],[DependentSSN]]),NOT(ISBLANK(Members[[#This Row],[MedicalPolicy]]))), "CoverageLevels", "Waivers")</f>
        <v>Waivers</v>
      </c>
      <c r="BK83" t="str">
        <f>IF(AND(ISBLANK(Members[[#This Row],[DependentSSN]]),NOT(ISBLANK(Members[[#This Row],[Dental Policy]]))), "CoverageLevels", "Waivers")</f>
        <v>Waivers</v>
      </c>
      <c r="BL83" t="str">
        <f>IF(AND(ISBLANK(Members[[#This Row],[DependentSSN]]),NOT(ISBLANK(Members[[#This Row],[VisionPolicy]]))), "CoverageLevels", "Waivers")</f>
        <v>Waivers</v>
      </c>
      <c r="BM83">
        <v>0</v>
      </c>
    </row>
    <row r="84" spans="1:65" x14ac:dyDescent="0.25">
      <c r="A84" s="4"/>
      <c r="B84" s="67"/>
      <c r="C84" s="68"/>
      <c r="D84" s="68"/>
      <c r="E84" s="69"/>
      <c r="F84" s="68"/>
      <c r="G84" s="69"/>
      <c r="H84" s="68"/>
      <c r="I84" s="68"/>
      <c r="J84" s="70"/>
      <c r="K84" s="68"/>
      <c r="L84" s="68"/>
      <c r="M84" s="71"/>
      <c r="N84" s="69"/>
      <c r="O84" s="69"/>
      <c r="P84" s="69"/>
      <c r="Q84" s="69"/>
      <c r="R84" s="69"/>
      <c r="S84" s="69"/>
      <c r="T84" s="68" t="str">
        <f>IF(IFERROR(VLOOKUP(Members[[#This Row],[Subscriber SSN]],$C$7:T83,18,FALSE), "") = 0, "",IFERROR(VLOOKUP(Members[[#This Row],[Subscriber SSN]],$C$7:T83,18,FALSE), ""))</f>
        <v/>
      </c>
      <c r="U84" s="68" t="str">
        <f>IF(IFERROR(VLOOKUP(Members[[#This Row],[Subscriber SSN]],$C$7:U83,19,FALSE), "") = 0, "",IFERROR(VLOOKUP(Members[[#This Row],[Subscriber SSN]],$C$7:U83,19,FALSE), ""))</f>
        <v/>
      </c>
      <c r="V84" s="69" t="str">
        <f>IF(IFERROR(VLOOKUP(Members[[#This Row],[Subscriber SSN]],$C$7:V83,20,FALSE), "") = 0, "", IFERROR(VLOOKUP(Members[[#This Row],[Subscriber SSN]],$C$7:V83,20,FALSE), ""))</f>
        <v/>
      </c>
      <c r="W84" s="68" t="str">
        <f>IF(IFERROR(VLOOKUP(Members[[#This Row],[Subscriber SSN]],$C$7:W83,21,FALSE), "") = 0, "", IFERROR(VLOOKUP(Members[[#This Row],[Subscriber SSN]],$C$7:W83,21,FALSE), ""))</f>
        <v/>
      </c>
      <c r="X84" s="68" t="str">
        <f>IF(IFERROR(VLOOKUP(Members[[#This Row],[Subscriber SSN]],$C$7:X83,22,FALSE), "") = 0, "", IFERROR(VLOOKUP(Members[[#This Row],[Subscriber SSN]],$C$7:X83,22,FALSE), ""))</f>
        <v/>
      </c>
      <c r="Y84" s="68"/>
      <c r="Z84" s="72"/>
      <c r="AA84" s="69"/>
      <c r="AB84" s="69"/>
      <c r="AC84" s="70"/>
      <c r="AD84" s="110">
        <f t="shared" si="2"/>
        <v>45292</v>
      </c>
      <c r="AE84" s="69"/>
      <c r="AF84" s="69"/>
      <c r="AG84" s="71"/>
      <c r="AH84" s="69"/>
      <c r="AI84" s="69"/>
      <c r="AJ84" s="69"/>
      <c r="AK84" s="69"/>
      <c r="AL84" s="69"/>
      <c r="AM84" s="69"/>
      <c r="AN84" s="69"/>
      <c r="AO84" s="69"/>
      <c r="AP84" s="73"/>
      <c r="AQ84" s="73"/>
      <c r="AR84" s="73"/>
      <c r="AS84" s="73"/>
      <c r="AT84" s="73"/>
      <c r="AU84" s="73"/>
      <c r="AV84" s="73"/>
      <c r="AW84" s="73"/>
      <c r="AX84" s="73"/>
      <c r="AY84" s="73"/>
      <c r="AZ84" s="73"/>
      <c r="BA84" s="73"/>
      <c r="BB84" s="73"/>
      <c r="BC84" s="74"/>
      <c r="BD84" s="222" t="str">
        <f t="shared" si="3"/>
        <v xml:space="preserve"> </v>
      </c>
      <c r="BE84" s="76">
        <f ca="1">Validation!H84</f>
        <v>2</v>
      </c>
      <c r="BF84" t="str">
        <f ca="1">Validation!I84</f>
        <v/>
      </c>
      <c r="BJ84" t="str">
        <f>IF(AND(ISBLANK(Members[[#This Row],[DependentSSN]]),NOT(ISBLANK(Members[[#This Row],[MedicalPolicy]]))), "CoverageLevels", "Waivers")</f>
        <v>Waivers</v>
      </c>
      <c r="BK84" t="str">
        <f>IF(AND(ISBLANK(Members[[#This Row],[DependentSSN]]),NOT(ISBLANK(Members[[#This Row],[Dental Policy]]))), "CoverageLevels", "Waivers")</f>
        <v>Waivers</v>
      </c>
      <c r="BL84" t="str">
        <f>IF(AND(ISBLANK(Members[[#This Row],[DependentSSN]]),NOT(ISBLANK(Members[[#This Row],[VisionPolicy]]))), "CoverageLevels", "Waivers")</f>
        <v>Waivers</v>
      </c>
      <c r="BM84">
        <v>0</v>
      </c>
    </row>
    <row r="85" spans="1:65" x14ac:dyDescent="0.25">
      <c r="A85" s="4"/>
      <c r="B85" s="67"/>
      <c r="C85" s="68"/>
      <c r="D85" s="68"/>
      <c r="E85" s="69"/>
      <c r="F85" s="68"/>
      <c r="G85" s="69"/>
      <c r="H85" s="68"/>
      <c r="I85" s="68"/>
      <c r="J85" s="70"/>
      <c r="K85" s="68"/>
      <c r="L85" s="68"/>
      <c r="M85" s="71"/>
      <c r="N85" s="69"/>
      <c r="O85" s="69"/>
      <c r="P85" s="69"/>
      <c r="Q85" s="69"/>
      <c r="R85" s="69"/>
      <c r="S85" s="69"/>
      <c r="T85" s="68" t="str">
        <f>IF(IFERROR(VLOOKUP(Members[[#This Row],[Subscriber SSN]],$C$7:T84,18,FALSE), "") = 0, "",IFERROR(VLOOKUP(Members[[#This Row],[Subscriber SSN]],$C$7:T84,18,FALSE), ""))</f>
        <v/>
      </c>
      <c r="U85" s="68" t="str">
        <f>IF(IFERROR(VLOOKUP(Members[[#This Row],[Subscriber SSN]],$C$7:U84,19,FALSE), "") = 0, "",IFERROR(VLOOKUP(Members[[#This Row],[Subscriber SSN]],$C$7:U84,19,FALSE), ""))</f>
        <v/>
      </c>
      <c r="V85" s="69" t="str">
        <f>IF(IFERROR(VLOOKUP(Members[[#This Row],[Subscriber SSN]],$C$7:V84,20,FALSE), "") = 0, "", IFERROR(VLOOKUP(Members[[#This Row],[Subscriber SSN]],$C$7:V84,20,FALSE), ""))</f>
        <v/>
      </c>
      <c r="W85" s="68" t="str">
        <f>IF(IFERROR(VLOOKUP(Members[[#This Row],[Subscriber SSN]],$C$7:W84,21,FALSE), "") = 0, "", IFERROR(VLOOKUP(Members[[#This Row],[Subscriber SSN]],$C$7:W84,21,FALSE), ""))</f>
        <v/>
      </c>
      <c r="X85" s="68" t="str">
        <f>IF(IFERROR(VLOOKUP(Members[[#This Row],[Subscriber SSN]],$C$7:X84,22,FALSE), "") = 0, "", IFERROR(VLOOKUP(Members[[#This Row],[Subscriber SSN]],$C$7:X84,22,FALSE), ""))</f>
        <v/>
      </c>
      <c r="Y85" s="68"/>
      <c r="Z85" s="72"/>
      <c r="AA85" s="69"/>
      <c r="AB85" s="69"/>
      <c r="AC85" s="70"/>
      <c r="AD85" s="110">
        <f t="shared" si="2"/>
        <v>45292</v>
      </c>
      <c r="AE85" s="69"/>
      <c r="AF85" s="69"/>
      <c r="AG85" s="71"/>
      <c r="AH85" s="69"/>
      <c r="AI85" s="69"/>
      <c r="AJ85" s="69"/>
      <c r="AK85" s="69"/>
      <c r="AL85" s="69"/>
      <c r="AM85" s="69"/>
      <c r="AN85" s="69"/>
      <c r="AO85" s="69"/>
      <c r="AP85" s="73"/>
      <c r="AQ85" s="73"/>
      <c r="AR85" s="73"/>
      <c r="AS85" s="73"/>
      <c r="AT85" s="73"/>
      <c r="AU85" s="73"/>
      <c r="AV85" s="73"/>
      <c r="AW85" s="73"/>
      <c r="AX85" s="73"/>
      <c r="AY85" s="73"/>
      <c r="AZ85" s="73"/>
      <c r="BA85" s="73"/>
      <c r="BB85" s="73"/>
      <c r="BC85" s="74"/>
      <c r="BD85" s="222" t="str">
        <f t="shared" si="3"/>
        <v xml:space="preserve"> </v>
      </c>
      <c r="BE85" s="76">
        <f ca="1">Validation!H85</f>
        <v>2</v>
      </c>
      <c r="BF85" t="str">
        <f ca="1">Validation!I85</f>
        <v/>
      </c>
      <c r="BJ85" t="str">
        <f>IF(AND(ISBLANK(Members[[#This Row],[DependentSSN]]),NOT(ISBLANK(Members[[#This Row],[MedicalPolicy]]))), "CoverageLevels", "Waivers")</f>
        <v>Waivers</v>
      </c>
      <c r="BK85" t="str">
        <f>IF(AND(ISBLANK(Members[[#This Row],[DependentSSN]]),NOT(ISBLANK(Members[[#This Row],[Dental Policy]]))), "CoverageLevels", "Waivers")</f>
        <v>Waivers</v>
      </c>
      <c r="BL85" t="str">
        <f>IF(AND(ISBLANK(Members[[#This Row],[DependentSSN]]),NOT(ISBLANK(Members[[#This Row],[VisionPolicy]]))), "CoverageLevels", "Waivers")</f>
        <v>Waivers</v>
      </c>
      <c r="BM85">
        <v>0</v>
      </c>
    </row>
    <row r="86" spans="1:65" x14ac:dyDescent="0.25">
      <c r="A86" s="4"/>
      <c r="B86" s="67"/>
      <c r="C86" s="68"/>
      <c r="D86" s="68"/>
      <c r="E86" s="69"/>
      <c r="F86" s="68"/>
      <c r="G86" s="69"/>
      <c r="H86" s="68"/>
      <c r="I86" s="68"/>
      <c r="J86" s="70"/>
      <c r="K86" s="68"/>
      <c r="L86" s="68"/>
      <c r="M86" s="71"/>
      <c r="N86" s="69"/>
      <c r="O86" s="69"/>
      <c r="P86" s="69"/>
      <c r="Q86" s="69"/>
      <c r="R86" s="69"/>
      <c r="S86" s="69"/>
      <c r="T86" s="68" t="str">
        <f>IF(IFERROR(VLOOKUP(Members[[#This Row],[Subscriber SSN]],$C$7:T85,18,FALSE), "") = 0, "",IFERROR(VLOOKUP(Members[[#This Row],[Subscriber SSN]],$C$7:T85,18,FALSE), ""))</f>
        <v/>
      </c>
      <c r="U86" s="68" t="str">
        <f>IF(IFERROR(VLOOKUP(Members[[#This Row],[Subscriber SSN]],$C$7:U85,19,FALSE), "") = 0, "",IFERROR(VLOOKUP(Members[[#This Row],[Subscriber SSN]],$C$7:U85,19,FALSE), ""))</f>
        <v/>
      </c>
      <c r="V86" s="69" t="str">
        <f>IF(IFERROR(VLOOKUP(Members[[#This Row],[Subscriber SSN]],$C$7:V85,20,FALSE), "") = 0, "", IFERROR(VLOOKUP(Members[[#This Row],[Subscriber SSN]],$C$7:V85,20,FALSE), ""))</f>
        <v/>
      </c>
      <c r="W86" s="68" t="str">
        <f>IF(IFERROR(VLOOKUP(Members[[#This Row],[Subscriber SSN]],$C$7:W85,21,FALSE), "") = 0, "", IFERROR(VLOOKUP(Members[[#This Row],[Subscriber SSN]],$C$7:W85,21,FALSE), ""))</f>
        <v/>
      </c>
      <c r="X86" s="68" t="str">
        <f>IF(IFERROR(VLOOKUP(Members[[#This Row],[Subscriber SSN]],$C$7:X85,22,FALSE), "") = 0, "", IFERROR(VLOOKUP(Members[[#This Row],[Subscriber SSN]],$C$7:X85,22,FALSE), ""))</f>
        <v/>
      </c>
      <c r="Y86" s="68"/>
      <c r="Z86" s="72"/>
      <c r="AA86" s="69"/>
      <c r="AB86" s="69"/>
      <c r="AC86" s="70"/>
      <c r="AD86" s="110">
        <f t="shared" si="2"/>
        <v>45292</v>
      </c>
      <c r="AE86" s="69"/>
      <c r="AF86" s="69"/>
      <c r="AG86" s="71"/>
      <c r="AH86" s="69"/>
      <c r="AI86" s="69"/>
      <c r="AJ86" s="69"/>
      <c r="AK86" s="69"/>
      <c r="AL86" s="69"/>
      <c r="AM86" s="69"/>
      <c r="AN86" s="69"/>
      <c r="AO86" s="69"/>
      <c r="AP86" s="73"/>
      <c r="AQ86" s="73"/>
      <c r="AR86" s="73"/>
      <c r="AS86" s="73"/>
      <c r="AT86" s="73"/>
      <c r="AU86" s="73"/>
      <c r="AV86" s="73"/>
      <c r="AW86" s="73"/>
      <c r="AX86" s="73"/>
      <c r="AY86" s="73"/>
      <c r="AZ86" s="73"/>
      <c r="BA86" s="73"/>
      <c r="BB86" s="73"/>
      <c r="BC86" s="74"/>
      <c r="BD86" s="222" t="str">
        <f t="shared" si="3"/>
        <v xml:space="preserve"> </v>
      </c>
      <c r="BE86" s="76">
        <f ca="1">Validation!H86</f>
        <v>2</v>
      </c>
      <c r="BF86" t="str">
        <f ca="1">Validation!I86</f>
        <v/>
      </c>
      <c r="BJ86" t="str">
        <f>IF(AND(ISBLANK(Members[[#This Row],[DependentSSN]]),NOT(ISBLANK(Members[[#This Row],[MedicalPolicy]]))), "CoverageLevels", "Waivers")</f>
        <v>Waivers</v>
      </c>
      <c r="BK86" t="str">
        <f>IF(AND(ISBLANK(Members[[#This Row],[DependentSSN]]),NOT(ISBLANK(Members[[#This Row],[Dental Policy]]))), "CoverageLevels", "Waivers")</f>
        <v>Waivers</v>
      </c>
      <c r="BL86" t="str">
        <f>IF(AND(ISBLANK(Members[[#This Row],[DependentSSN]]),NOT(ISBLANK(Members[[#This Row],[VisionPolicy]]))), "CoverageLevels", "Waivers")</f>
        <v>Waivers</v>
      </c>
      <c r="BM86">
        <v>0</v>
      </c>
    </row>
    <row r="87" spans="1:65" x14ac:dyDescent="0.25">
      <c r="A87" s="4"/>
      <c r="B87" s="67"/>
      <c r="C87" s="68"/>
      <c r="D87" s="68"/>
      <c r="E87" s="69"/>
      <c r="F87" s="68"/>
      <c r="G87" s="69"/>
      <c r="H87" s="68"/>
      <c r="I87" s="68"/>
      <c r="J87" s="70"/>
      <c r="K87" s="68"/>
      <c r="L87" s="68"/>
      <c r="M87" s="71"/>
      <c r="N87" s="69"/>
      <c r="O87" s="69"/>
      <c r="P87" s="69"/>
      <c r="Q87" s="69"/>
      <c r="R87" s="69"/>
      <c r="S87" s="69"/>
      <c r="T87" s="68" t="str">
        <f>IF(IFERROR(VLOOKUP(Members[[#This Row],[Subscriber SSN]],$C$7:T86,18,FALSE), "") = 0, "",IFERROR(VLOOKUP(Members[[#This Row],[Subscriber SSN]],$C$7:T86,18,FALSE), ""))</f>
        <v/>
      </c>
      <c r="U87" s="68" t="str">
        <f>IF(IFERROR(VLOOKUP(Members[[#This Row],[Subscriber SSN]],$C$7:U86,19,FALSE), "") = 0, "",IFERROR(VLOOKUP(Members[[#This Row],[Subscriber SSN]],$C$7:U86,19,FALSE), ""))</f>
        <v/>
      </c>
      <c r="V87" s="69" t="str">
        <f>IF(IFERROR(VLOOKUP(Members[[#This Row],[Subscriber SSN]],$C$7:V86,20,FALSE), "") = 0, "", IFERROR(VLOOKUP(Members[[#This Row],[Subscriber SSN]],$C$7:V86,20,FALSE), ""))</f>
        <v/>
      </c>
      <c r="W87" s="68" t="str">
        <f>IF(IFERROR(VLOOKUP(Members[[#This Row],[Subscriber SSN]],$C$7:W86,21,FALSE), "") = 0, "", IFERROR(VLOOKUP(Members[[#This Row],[Subscriber SSN]],$C$7:W86,21,FALSE), ""))</f>
        <v/>
      </c>
      <c r="X87" s="68" t="str">
        <f>IF(IFERROR(VLOOKUP(Members[[#This Row],[Subscriber SSN]],$C$7:X86,22,FALSE), "") = 0, "", IFERROR(VLOOKUP(Members[[#This Row],[Subscriber SSN]],$C$7:X86,22,FALSE), ""))</f>
        <v/>
      </c>
      <c r="Y87" s="68"/>
      <c r="Z87" s="72"/>
      <c r="AA87" s="69"/>
      <c r="AB87" s="69"/>
      <c r="AC87" s="70"/>
      <c r="AD87" s="110">
        <f t="shared" si="2"/>
        <v>45292</v>
      </c>
      <c r="AE87" s="69"/>
      <c r="AF87" s="69"/>
      <c r="AG87" s="71"/>
      <c r="AH87" s="69"/>
      <c r="AI87" s="69"/>
      <c r="AJ87" s="69"/>
      <c r="AK87" s="69"/>
      <c r="AL87" s="69"/>
      <c r="AM87" s="69"/>
      <c r="AN87" s="69"/>
      <c r="AO87" s="69"/>
      <c r="AP87" s="73"/>
      <c r="AQ87" s="73"/>
      <c r="AR87" s="73"/>
      <c r="AS87" s="73"/>
      <c r="AT87" s="73"/>
      <c r="AU87" s="73"/>
      <c r="AV87" s="73"/>
      <c r="AW87" s="73"/>
      <c r="AX87" s="73"/>
      <c r="AY87" s="73"/>
      <c r="AZ87" s="73"/>
      <c r="BA87" s="73"/>
      <c r="BB87" s="73"/>
      <c r="BC87" s="74"/>
      <c r="BD87" s="222" t="str">
        <f t="shared" si="3"/>
        <v xml:space="preserve"> </v>
      </c>
      <c r="BE87" s="76">
        <f ca="1">Validation!H87</f>
        <v>2</v>
      </c>
      <c r="BF87" t="str">
        <f ca="1">Validation!I87</f>
        <v/>
      </c>
      <c r="BJ87" t="str">
        <f>IF(AND(ISBLANK(Members[[#This Row],[DependentSSN]]),NOT(ISBLANK(Members[[#This Row],[MedicalPolicy]]))), "CoverageLevels", "Waivers")</f>
        <v>Waivers</v>
      </c>
      <c r="BK87" t="str">
        <f>IF(AND(ISBLANK(Members[[#This Row],[DependentSSN]]),NOT(ISBLANK(Members[[#This Row],[Dental Policy]]))), "CoverageLevels", "Waivers")</f>
        <v>Waivers</v>
      </c>
      <c r="BL87" t="str">
        <f>IF(AND(ISBLANK(Members[[#This Row],[DependentSSN]]),NOT(ISBLANK(Members[[#This Row],[VisionPolicy]]))), "CoverageLevels", "Waivers")</f>
        <v>Waivers</v>
      </c>
      <c r="BM87">
        <v>0</v>
      </c>
    </row>
    <row r="88" spans="1:65" x14ac:dyDescent="0.25">
      <c r="A88" s="4"/>
      <c r="B88" s="67"/>
      <c r="C88" s="68"/>
      <c r="D88" s="68"/>
      <c r="E88" s="69"/>
      <c r="F88" s="68"/>
      <c r="G88" s="69"/>
      <c r="H88" s="68"/>
      <c r="I88" s="68"/>
      <c r="J88" s="70"/>
      <c r="K88" s="68"/>
      <c r="L88" s="68"/>
      <c r="M88" s="71"/>
      <c r="N88" s="69"/>
      <c r="O88" s="69"/>
      <c r="P88" s="69"/>
      <c r="Q88" s="69"/>
      <c r="R88" s="69"/>
      <c r="S88" s="69"/>
      <c r="T88" s="68" t="str">
        <f>IF(IFERROR(VLOOKUP(Members[[#This Row],[Subscriber SSN]],$C$7:T87,18,FALSE), "") = 0, "",IFERROR(VLOOKUP(Members[[#This Row],[Subscriber SSN]],$C$7:T87,18,FALSE), ""))</f>
        <v/>
      </c>
      <c r="U88" s="68" t="str">
        <f>IF(IFERROR(VLOOKUP(Members[[#This Row],[Subscriber SSN]],$C$7:U87,19,FALSE), "") = 0, "",IFERROR(VLOOKUP(Members[[#This Row],[Subscriber SSN]],$C$7:U87,19,FALSE), ""))</f>
        <v/>
      </c>
      <c r="V88" s="69" t="str">
        <f>IF(IFERROR(VLOOKUP(Members[[#This Row],[Subscriber SSN]],$C$7:V87,20,FALSE), "") = 0, "", IFERROR(VLOOKUP(Members[[#This Row],[Subscriber SSN]],$C$7:V87,20,FALSE), ""))</f>
        <v/>
      </c>
      <c r="W88" s="68" t="str">
        <f>IF(IFERROR(VLOOKUP(Members[[#This Row],[Subscriber SSN]],$C$7:W87,21,FALSE), "") = 0, "", IFERROR(VLOOKUP(Members[[#This Row],[Subscriber SSN]],$C$7:W87,21,FALSE), ""))</f>
        <v/>
      </c>
      <c r="X88" s="68" t="str">
        <f>IF(IFERROR(VLOOKUP(Members[[#This Row],[Subscriber SSN]],$C$7:X87,22,FALSE), "") = 0, "", IFERROR(VLOOKUP(Members[[#This Row],[Subscriber SSN]],$C$7:X87,22,FALSE), ""))</f>
        <v/>
      </c>
      <c r="Y88" s="68"/>
      <c r="Z88" s="72"/>
      <c r="AA88" s="69"/>
      <c r="AB88" s="69"/>
      <c r="AC88" s="70"/>
      <c r="AD88" s="110">
        <f t="shared" si="2"/>
        <v>45292</v>
      </c>
      <c r="AE88" s="69"/>
      <c r="AF88" s="69"/>
      <c r="AG88" s="71"/>
      <c r="AH88" s="69"/>
      <c r="AI88" s="69"/>
      <c r="AJ88" s="69"/>
      <c r="AK88" s="69"/>
      <c r="AL88" s="69"/>
      <c r="AM88" s="69"/>
      <c r="AN88" s="69"/>
      <c r="AO88" s="69"/>
      <c r="AP88" s="73"/>
      <c r="AQ88" s="73"/>
      <c r="AR88" s="73"/>
      <c r="AS88" s="73"/>
      <c r="AT88" s="73"/>
      <c r="AU88" s="73"/>
      <c r="AV88" s="73"/>
      <c r="AW88" s="73"/>
      <c r="AX88" s="73"/>
      <c r="AY88" s="73"/>
      <c r="AZ88" s="73"/>
      <c r="BA88" s="73"/>
      <c r="BB88" s="73"/>
      <c r="BC88" s="74"/>
      <c r="BD88" s="222" t="str">
        <f t="shared" si="3"/>
        <v xml:space="preserve"> </v>
      </c>
      <c r="BE88" s="76">
        <f ca="1">Validation!H88</f>
        <v>2</v>
      </c>
      <c r="BF88" t="str">
        <f ca="1">Validation!I88</f>
        <v/>
      </c>
      <c r="BJ88" t="str">
        <f>IF(AND(ISBLANK(Members[[#This Row],[DependentSSN]]),NOT(ISBLANK(Members[[#This Row],[MedicalPolicy]]))), "CoverageLevels", "Waivers")</f>
        <v>Waivers</v>
      </c>
      <c r="BK88" t="str">
        <f>IF(AND(ISBLANK(Members[[#This Row],[DependentSSN]]),NOT(ISBLANK(Members[[#This Row],[Dental Policy]]))), "CoverageLevels", "Waivers")</f>
        <v>Waivers</v>
      </c>
      <c r="BL88" t="str">
        <f>IF(AND(ISBLANK(Members[[#This Row],[DependentSSN]]),NOT(ISBLANK(Members[[#This Row],[VisionPolicy]]))), "CoverageLevels", "Waivers")</f>
        <v>Waivers</v>
      </c>
      <c r="BM88">
        <v>0</v>
      </c>
    </row>
    <row r="89" spans="1:65" x14ac:dyDescent="0.25">
      <c r="A89" s="4"/>
      <c r="B89" s="67"/>
      <c r="C89" s="68"/>
      <c r="D89" s="68"/>
      <c r="E89" s="69"/>
      <c r="F89" s="68"/>
      <c r="G89" s="69"/>
      <c r="H89" s="68"/>
      <c r="I89" s="68"/>
      <c r="J89" s="70"/>
      <c r="K89" s="68"/>
      <c r="L89" s="68"/>
      <c r="M89" s="71"/>
      <c r="N89" s="69"/>
      <c r="O89" s="69"/>
      <c r="P89" s="69"/>
      <c r="Q89" s="69"/>
      <c r="R89" s="69"/>
      <c r="S89" s="69"/>
      <c r="T89" s="68" t="str">
        <f>IF(IFERROR(VLOOKUP(Members[[#This Row],[Subscriber SSN]],$C$7:T88,18,FALSE), "") = 0, "",IFERROR(VLOOKUP(Members[[#This Row],[Subscriber SSN]],$C$7:T88,18,FALSE), ""))</f>
        <v/>
      </c>
      <c r="U89" s="68" t="str">
        <f>IF(IFERROR(VLOOKUP(Members[[#This Row],[Subscriber SSN]],$C$7:U88,19,FALSE), "") = 0, "",IFERROR(VLOOKUP(Members[[#This Row],[Subscriber SSN]],$C$7:U88,19,FALSE), ""))</f>
        <v/>
      </c>
      <c r="V89" s="69" t="str">
        <f>IF(IFERROR(VLOOKUP(Members[[#This Row],[Subscriber SSN]],$C$7:V88,20,FALSE), "") = 0, "", IFERROR(VLOOKUP(Members[[#This Row],[Subscriber SSN]],$C$7:V88,20,FALSE), ""))</f>
        <v/>
      </c>
      <c r="W89" s="68" t="str">
        <f>IF(IFERROR(VLOOKUP(Members[[#This Row],[Subscriber SSN]],$C$7:W88,21,FALSE), "") = 0, "", IFERROR(VLOOKUP(Members[[#This Row],[Subscriber SSN]],$C$7:W88,21,FALSE), ""))</f>
        <v/>
      </c>
      <c r="X89" s="68" t="str">
        <f>IF(IFERROR(VLOOKUP(Members[[#This Row],[Subscriber SSN]],$C$7:X88,22,FALSE), "") = 0, "", IFERROR(VLOOKUP(Members[[#This Row],[Subscriber SSN]],$C$7:X88,22,FALSE), ""))</f>
        <v/>
      </c>
      <c r="Y89" s="68"/>
      <c r="Z89" s="72"/>
      <c r="AA89" s="69"/>
      <c r="AB89" s="69"/>
      <c r="AC89" s="70"/>
      <c r="AD89" s="110">
        <f t="shared" si="2"/>
        <v>45292</v>
      </c>
      <c r="AE89" s="69"/>
      <c r="AF89" s="69"/>
      <c r="AG89" s="71"/>
      <c r="AH89" s="69"/>
      <c r="AI89" s="69"/>
      <c r="AJ89" s="69"/>
      <c r="AK89" s="69"/>
      <c r="AL89" s="69"/>
      <c r="AM89" s="69"/>
      <c r="AN89" s="69"/>
      <c r="AO89" s="69"/>
      <c r="AP89" s="73"/>
      <c r="AQ89" s="73"/>
      <c r="AR89" s="73"/>
      <c r="AS89" s="73"/>
      <c r="AT89" s="73"/>
      <c r="AU89" s="73"/>
      <c r="AV89" s="73"/>
      <c r="AW89" s="73"/>
      <c r="AX89" s="73"/>
      <c r="AY89" s="73"/>
      <c r="AZ89" s="73"/>
      <c r="BA89" s="73"/>
      <c r="BB89" s="73"/>
      <c r="BC89" s="74"/>
      <c r="BD89" s="222" t="str">
        <f t="shared" si="3"/>
        <v xml:space="preserve"> </v>
      </c>
      <c r="BE89" s="76">
        <f ca="1">Validation!H89</f>
        <v>2</v>
      </c>
      <c r="BF89" t="str">
        <f ca="1">Validation!I89</f>
        <v/>
      </c>
      <c r="BJ89" t="str">
        <f>IF(AND(ISBLANK(Members[[#This Row],[DependentSSN]]),NOT(ISBLANK(Members[[#This Row],[MedicalPolicy]]))), "CoverageLevels", "Waivers")</f>
        <v>Waivers</v>
      </c>
      <c r="BK89" t="str">
        <f>IF(AND(ISBLANK(Members[[#This Row],[DependentSSN]]),NOT(ISBLANK(Members[[#This Row],[Dental Policy]]))), "CoverageLevels", "Waivers")</f>
        <v>Waivers</v>
      </c>
      <c r="BL89" t="str">
        <f>IF(AND(ISBLANK(Members[[#This Row],[DependentSSN]]),NOT(ISBLANK(Members[[#This Row],[VisionPolicy]]))), "CoverageLevels", "Waivers")</f>
        <v>Waivers</v>
      </c>
      <c r="BM89">
        <v>0</v>
      </c>
    </row>
    <row r="90" spans="1:65" x14ac:dyDescent="0.25">
      <c r="A90" s="4"/>
      <c r="B90" s="67"/>
      <c r="C90" s="68"/>
      <c r="D90" s="68"/>
      <c r="E90" s="69"/>
      <c r="F90" s="68"/>
      <c r="G90" s="69"/>
      <c r="H90" s="68"/>
      <c r="I90" s="68"/>
      <c r="J90" s="70"/>
      <c r="K90" s="68"/>
      <c r="L90" s="68"/>
      <c r="M90" s="71"/>
      <c r="N90" s="69"/>
      <c r="O90" s="69"/>
      <c r="P90" s="69"/>
      <c r="Q90" s="69"/>
      <c r="R90" s="69"/>
      <c r="S90" s="69"/>
      <c r="T90" s="68" t="str">
        <f>IF(IFERROR(VLOOKUP(Members[[#This Row],[Subscriber SSN]],$C$7:T89,18,FALSE), "") = 0, "",IFERROR(VLOOKUP(Members[[#This Row],[Subscriber SSN]],$C$7:T89,18,FALSE), ""))</f>
        <v/>
      </c>
      <c r="U90" s="68" t="str">
        <f>IF(IFERROR(VLOOKUP(Members[[#This Row],[Subscriber SSN]],$C$7:U89,19,FALSE), "") = 0, "",IFERROR(VLOOKUP(Members[[#This Row],[Subscriber SSN]],$C$7:U89,19,FALSE), ""))</f>
        <v/>
      </c>
      <c r="V90" s="69" t="str">
        <f>IF(IFERROR(VLOOKUP(Members[[#This Row],[Subscriber SSN]],$C$7:V89,20,FALSE), "") = 0, "", IFERROR(VLOOKUP(Members[[#This Row],[Subscriber SSN]],$C$7:V89,20,FALSE), ""))</f>
        <v/>
      </c>
      <c r="W90" s="68" t="str">
        <f>IF(IFERROR(VLOOKUP(Members[[#This Row],[Subscriber SSN]],$C$7:W89,21,FALSE), "") = 0, "", IFERROR(VLOOKUP(Members[[#This Row],[Subscriber SSN]],$C$7:W89,21,FALSE), ""))</f>
        <v/>
      </c>
      <c r="X90" s="68" t="str">
        <f>IF(IFERROR(VLOOKUP(Members[[#This Row],[Subscriber SSN]],$C$7:X89,22,FALSE), "") = 0, "", IFERROR(VLOOKUP(Members[[#This Row],[Subscriber SSN]],$C$7:X89,22,FALSE), ""))</f>
        <v/>
      </c>
      <c r="Y90" s="68"/>
      <c r="Z90" s="72"/>
      <c r="AA90" s="69"/>
      <c r="AB90" s="69"/>
      <c r="AC90" s="70"/>
      <c r="AD90" s="110">
        <f t="shared" si="2"/>
        <v>45292</v>
      </c>
      <c r="AE90" s="69"/>
      <c r="AF90" s="69"/>
      <c r="AG90" s="71"/>
      <c r="AH90" s="69"/>
      <c r="AI90" s="69"/>
      <c r="AJ90" s="69"/>
      <c r="AK90" s="69"/>
      <c r="AL90" s="69"/>
      <c r="AM90" s="69"/>
      <c r="AN90" s="69"/>
      <c r="AO90" s="69"/>
      <c r="AP90" s="73"/>
      <c r="AQ90" s="73"/>
      <c r="AR90" s="73"/>
      <c r="AS90" s="73"/>
      <c r="AT90" s="73"/>
      <c r="AU90" s="73"/>
      <c r="AV90" s="73"/>
      <c r="AW90" s="73"/>
      <c r="AX90" s="73"/>
      <c r="AY90" s="73"/>
      <c r="AZ90" s="73"/>
      <c r="BA90" s="73"/>
      <c r="BB90" s="73"/>
      <c r="BC90" s="74"/>
      <c r="BD90" s="222" t="str">
        <f t="shared" si="3"/>
        <v xml:space="preserve"> </v>
      </c>
      <c r="BE90" s="76">
        <f ca="1">Validation!H90</f>
        <v>2</v>
      </c>
      <c r="BF90" t="str">
        <f ca="1">Validation!I90</f>
        <v/>
      </c>
      <c r="BJ90" t="str">
        <f>IF(AND(ISBLANK(Members[[#This Row],[DependentSSN]]),NOT(ISBLANK(Members[[#This Row],[MedicalPolicy]]))), "CoverageLevels", "Waivers")</f>
        <v>Waivers</v>
      </c>
      <c r="BK90" t="str">
        <f>IF(AND(ISBLANK(Members[[#This Row],[DependentSSN]]),NOT(ISBLANK(Members[[#This Row],[Dental Policy]]))), "CoverageLevels", "Waivers")</f>
        <v>Waivers</v>
      </c>
      <c r="BL90" t="str">
        <f>IF(AND(ISBLANK(Members[[#This Row],[DependentSSN]]),NOT(ISBLANK(Members[[#This Row],[VisionPolicy]]))), "CoverageLevels", "Waivers")</f>
        <v>Waivers</v>
      </c>
      <c r="BM90">
        <v>0</v>
      </c>
    </row>
    <row r="91" spans="1:65" x14ac:dyDescent="0.25">
      <c r="A91" s="4"/>
      <c r="B91" s="67"/>
      <c r="C91" s="68"/>
      <c r="D91" s="68"/>
      <c r="E91" s="69"/>
      <c r="F91" s="68"/>
      <c r="G91" s="69"/>
      <c r="H91" s="68"/>
      <c r="I91" s="68"/>
      <c r="J91" s="70"/>
      <c r="K91" s="68"/>
      <c r="L91" s="68"/>
      <c r="M91" s="71"/>
      <c r="N91" s="69"/>
      <c r="O91" s="69"/>
      <c r="P91" s="69"/>
      <c r="Q91" s="69"/>
      <c r="R91" s="69"/>
      <c r="S91" s="69"/>
      <c r="T91" s="68" t="str">
        <f>IF(IFERROR(VLOOKUP(Members[[#This Row],[Subscriber SSN]],$C$7:T90,18,FALSE), "") = 0, "",IFERROR(VLOOKUP(Members[[#This Row],[Subscriber SSN]],$C$7:T90,18,FALSE), ""))</f>
        <v/>
      </c>
      <c r="U91" s="68" t="str">
        <f>IF(IFERROR(VLOOKUP(Members[[#This Row],[Subscriber SSN]],$C$7:U90,19,FALSE), "") = 0, "",IFERROR(VLOOKUP(Members[[#This Row],[Subscriber SSN]],$C$7:U90,19,FALSE), ""))</f>
        <v/>
      </c>
      <c r="V91" s="69" t="str">
        <f>IF(IFERROR(VLOOKUP(Members[[#This Row],[Subscriber SSN]],$C$7:V90,20,FALSE), "") = 0, "", IFERROR(VLOOKUP(Members[[#This Row],[Subscriber SSN]],$C$7:V90,20,FALSE), ""))</f>
        <v/>
      </c>
      <c r="W91" s="68" t="str">
        <f>IF(IFERROR(VLOOKUP(Members[[#This Row],[Subscriber SSN]],$C$7:W90,21,FALSE), "") = 0, "", IFERROR(VLOOKUP(Members[[#This Row],[Subscriber SSN]],$C$7:W90,21,FALSE), ""))</f>
        <v/>
      </c>
      <c r="X91" s="68" t="str">
        <f>IF(IFERROR(VLOOKUP(Members[[#This Row],[Subscriber SSN]],$C$7:X90,22,FALSE), "") = 0, "", IFERROR(VLOOKUP(Members[[#This Row],[Subscriber SSN]],$C$7:X90,22,FALSE), ""))</f>
        <v/>
      </c>
      <c r="Y91" s="68"/>
      <c r="Z91" s="72"/>
      <c r="AA91" s="69"/>
      <c r="AB91" s="69"/>
      <c r="AC91" s="70"/>
      <c r="AD91" s="110">
        <f t="shared" si="2"/>
        <v>45292</v>
      </c>
      <c r="AE91" s="69"/>
      <c r="AF91" s="69"/>
      <c r="AG91" s="71"/>
      <c r="AH91" s="69"/>
      <c r="AI91" s="69"/>
      <c r="AJ91" s="69"/>
      <c r="AK91" s="69"/>
      <c r="AL91" s="69"/>
      <c r="AM91" s="69"/>
      <c r="AN91" s="69"/>
      <c r="AO91" s="69"/>
      <c r="AP91" s="73"/>
      <c r="AQ91" s="73"/>
      <c r="AR91" s="73"/>
      <c r="AS91" s="73"/>
      <c r="AT91" s="73"/>
      <c r="AU91" s="73"/>
      <c r="AV91" s="73"/>
      <c r="AW91" s="73"/>
      <c r="AX91" s="73"/>
      <c r="AY91" s="73"/>
      <c r="AZ91" s="73"/>
      <c r="BA91" s="73"/>
      <c r="BB91" s="73"/>
      <c r="BC91" s="74"/>
      <c r="BD91" s="222" t="str">
        <f t="shared" si="3"/>
        <v xml:space="preserve"> </v>
      </c>
      <c r="BE91" s="76">
        <f ca="1">Validation!H91</f>
        <v>2</v>
      </c>
      <c r="BF91" t="str">
        <f ca="1">Validation!I91</f>
        <v/>
      </c>
      <c r="BJ91" t="str">
        <f>IF(AND(ISBLANK(Members[[#This Row],[DependentSSN]]),NOT(ISBLANK(Members[[#This Row],[MedicalPolicy]]))), "CoverageLevels", "Waivers")</f>
        <v>Waivers</v>
      </c>
      <c r="BK91" t="str">
        <f>IF(AND(ISBLANK(Members[[#This Row],[DependentSSN]]),NOT(ISBLANK(Members[[#This Row],[Dental Policy]]))), "CoverageLevels", "Waivers")</f>
        <v>Waivers</v>
      </c>
      <c r="BL91" t="str">
        <f>IF(AND(ISBLANK(Members[[#This Row],[DependentSSN]]),NOT(ISBLANK(Members[[#This Row],[VisionPolicy]]))), "CoverageLevels", "Waivers")</f>
        <v>Waivers</v>
      </c>
      <c r="BM91">
        <v>0</v>
      </c>
    </row>
    <row r="92" spans="1:65" x14ac:dyDescent="0.25">
      <c r="A92" s="4"/>
      <c r="B92" s="67"/>
      <c r="C92" s="68"/>
      <c r="D92" s="68"/>
      <c r="E92" s="69"/>
      <c r="F92" s="68"/>
      <c r="G92" s="69"/>
      <c r="H92" s="68"/>
      <c r="I92" s="68"/>
      <c r="J92" s="70"/>
      <c r="K92" s="68"/>
      <c r="L92" s="68"/>
      <c r="M92" s="71"/>
      <c r="N92" s="69"/>
      <c r="O92" s="69"/>
      <c r="P92" s="69"/>
      <c r="Q92" s="69"/>
      <c r="R92" s="69"/>
      <c r="S92" s="69"/>
      <c r="T92" s="68" t="str">
        <f>IF(IFERROR(VLOOKUP(Members[[#This Row],[Subscriber SSN]],$C$7:T91,18,FALSE), "") = 0, "",IFERROR(VLOOKUP(Members[[#This Row],[Subscriber SSN]],$C$7:T91,18,FALSE), ""))</f>
        <v/>
      </c>
      <c r="U92" s="68" t="str">
        <f>IF(IFERROR(VLOOKUP(Members[[#This Row],[Subscriber SSN]],$C$7:U91,19,FALSE), "") = 0, "",IFERROR(VLOOKUP(Members[[#This Row],[Subscriber SSN]],$C$7:U91,19,FALSE), ""))</f>
        <v/>
      </c>
      <c r="V92" s="69" t="str">
        <f>IF(IFERROR(VLOOKUP(Members[[#This Row],[Subscriber SSN]],$C$7:V91,20,FALSE), "") = 0, "", IFERROR(VLOOKUP(Members[[#This Row],[Subscriber SSN]],$C$7:V91,20,FALSE), ""))</f>
        <v/>
      </c>
      <c r="W92" s="68" t="str">
        <f>IF(IFERROR(VLOOKUP(Members[[#This Row],[Subscriber SSN]],$C$7:W91,21,FALSE), "") = 0, "", IFERROR(VLOOKUP(Members[[#This Row],[Subscriber SSN]],$C$7:W91,21,FALSE), ""))</f>
        <v/>
      </c>
      <c r="X92" s="68" t="str">
        <f>IF(IFERROR(VLOOKUP(Members[[#This Row],[Subscriber SSN]],$C$7:X91,22,FALSE), "") = 0, "", IFERROR(VLOOKUP(Members[[#This Row],[Subscriber SSN]],$C$7:X91,22,FALSE), ""))</f>
        <v/>
      </c>
      <c r="Y92" s="68"/>
      <c r="Z92" s="72"/>
      <c r="AA92" s="69"/>
      <c r="AB92" s="69"/>
      <c r="AC92" s="70"/>
      <c r="AD92" s="110">
        <f t="shared" si="2"/>
        <v>45292</v>
      </c>
      <c r="AE92" s="69"/>
      <c r="AF92" s="69"/>
      <c r="AG92" s="71"/>
      <c r="AH92" s="69"/>
      <c r="AI92" s="69"/>
      <c r="AJ92" s="69"/>
      <c r="AK92" s="69"/>
      <c r="AL92" s="69"/>
      <c r="AM92" s="69"/>
      <c r="AN92" s="69"/>
      <c r="AO92" s="69"/>
      <c r="AP92" s="73"/>
      <c r="AQ92" s="73"/>
      <c r="AR92" s="73"/>
      <c r="AS92" s="73"/>
      <c r="AT92" s="73"/>
      <c r="AU92" s="73"/>
      <c r="AV92" s="73"/>
      <c r="AW92" s="73"/>
      <c r="AX92" s="73"/>
      <c r="AY92" s="73"/>
      <c r="AZ92" s="73"/>
      <c r="BA92" s="73"/>
      <c r="BB92" s="73"/>
      <c r="BC92" s="74"/>
      <c r="BD92" s="222" t="str">
        <f t="shared" si="3"/>
        <v xml:space="preserve"> </v>
      </c>
      <c r="BE92" s="76">
        <f ca="1">Validation!H92</f>
        <v>2</v>
      </c>
      <c r="BF92" t="str">
        <f ca="1">Validation!I92</f>
        <v/>
      </c>
      <c r="BJ92" t="str">
        <f>IF(AND(ISBLANK(Members[[#This Row],[DependentSSN]]),NOT(ISBLANK(Members[[#This Row],[MedicalPolicy]]))), "CoverageLevels", "Waivers")</f>
        <v>Waivers</v>
      </c>
      <c r="BK92" t="str">
        <f>IF(AND(ISBLANK(Members[[#This Row],[DependentSSN]]),NOT(ISBLANK(Members[[#This Row],[Dental Policy]]))), "CoverageLevels", "Waivers")</f>
        <v>Waivers</v>
      </c>
      <c r="BL92" t="str">
        <f>IF(AND(ISBLANK(Members[[#This Row],[DependentSSN]]),NOT(ISBLANK(Members[[#This Row],[VisionPolicy]]))), "CoverageLevels", "Waivers")</f>
        <v>Waivers</v>
      </c>
      <c r="BM92">
        <v>0</v>
      </c>
    </row>
    <row r="93" spans="1:65" x14ac:dyDescent="0.25">
      <c r="A93" s="4"/>
      <c r="B93" s="67"/>
      <c r="C93" s="68"/>
      <c r="D93" s="68"/>
      <c r="E93" s="69"/>
      <c r="F93" s="68"/>
      <c r="G93" s="69"/>
      <c r="H93" s="68"/>
      <c r="I93" s="68"/>
      <c r="J93" s="70"/>
      <c r="K93" s="68"/>
      <c r="L93" s="68"/>
      <c r="M93" s="71"/>
      <c r="N93" s="69"/>
      <c r="O93" s="69"/>
      <c r="P93" s="69"/>
      <c r="Q93" s="69"/>
      <c r="R93" s="69"/>
      <c r="S93" s="69"/>
      <c r="T93" s="68" t="str">
        <f>IF(IFERROR(VLOOKUP(Members[[#This Row],[Subscriber SSN]],$C$7:T92,18,FALSE), "") = 0, "",IFERROR(VLOOKUP(Members[[#This Row],[Subscriber SSN]],$C$7:T92,18,FALSE), ""))</f>
        <v/>
      </c>
      <c r="U93" s="68" t="str">
        <f>IF(IFERROR(VLOOKUP(Members[[#This Row],[Subscriber SSN]],$C$7:U92,19,FALSE), "") = 0, "",IFERROR(VLOOKUP(Members[[#This Row],[Subscriber SSN]],$C$7:U92,19,FALSE), ""))</f>
        <v/>
      </c>
      <c r="V93" s="69" t="str">
        <f>IF(IFERROR(VLOOKUP(Members[[#This Row],[Subscriber SSN]],$C$7:V92,20,FALSE), "") = 0, "", IFERROR(VLOOKUP(Members[[#This Row],[Subscriber SSN]],$C$7:V92,20,FALSE), ""))</f>
        <v/>
      </c>
      <c r="W93" s="68" t="str">
        <f>IF(IFERROR(VLOOKUP(Members[[#This Row],[Subscriber SSN]],$C$7:W92,21,FALSE), "") = 0, "", IFERROR(VLOOKUP(Members[[#This Row],[Subscriber SSN]],$C$7:W92,21,FALSE), ""))</f>
        <v/>
      </c>
      <c r="X93" s="68" t="str">
        <f>IF(IFERROR(VLOOKUP(Members[[#This Row],[Subscriber SSN]],$C$7:X92,22,FALSE), "") = 0, "", IFERROR(VLOOKUP(Members[[#This Row],[Subscriber SSN]],$C$7:X92,22,FALSE), ""))</f>
        <v/>
      </c>
      <c r="Y93" s="68"/>
      <c r="Z93" s="72"/>
      <c r="AA93" s="69"/>
      <c r="AB93" s="69"/>
      <c r="AC93" s="70"/>
      <c r="AD93" s="110">
        <f t="shared" si="2"/>
        <v>45292</v>
      </c>
      <c r="AE93" s="69"/>
      <c r="AF93" s="69"/>
      <c r="AG93" s="71"/>
      <c r="AH93" s="69"/>
      <c r="AI93" s="69"/>
      <c r="AJ93" s="69"/>
      <c r="AK93" s="69"/>
      <c r="AL93" s="69"/>
      <c r="AM93" s="69"/>
      <c r="AN93" s="69"/>
      <c r="AO93" s="69"/>
      <c r="AP93" s="73"/>
      <c r="AQ93" s="73"/>
      <c r="AR93" s="73"/>
      <c r="AS93" s="73"/>
      <c r="AT93" s="73"/>
      <c r="AU93" s="73"/>
      <c r="AV93" s="73"/>
      <c r="AW93" s="73"/>
      <c r="AX93" s="73"/>
      <c r="AY93" s="73"/>
      <c r="AZ93" s="73"/>
      <c r="BA93" s="73"/>
      <c r="BB93" s="73"/>
      <c r="BC93" s="74"/>
      <c r="BD93" s="222" t="str">
        <f t="shared" si="3"/>
        <v xml:space="preserve"> </v>
      </c>
      <c r="BE93" s="76">
        <f ca="1">Validation!H93</f>
        <v>2</v>
      </c>
      <c r="BF93" t="str">
        <f ca="1">Validation!I93</f>
        <v/>
      </c>
      <c r="BJ93" t="str">
        <f>IF(AND(ISBLANK(Members[[#This Row],[DependentSSN]]),NOT(ISBLANK(Members[[#This Row],[MedicalPolicy]]))), "CoverageLevels", "Waivers")</f>
        <v>Waivers</v>
      </c>
      <c r="BK93" t="str">
        <f>IF(AND(ISBLANK(Members[[#This Row],[DependentSSN]]),NOT(ISBLANK(Members[[#This Row],[Dental Policy]]))), "CoverageLevels", "Waivers")</f>
        <v>Waivers</v>
      </c>
      <c r="BL93" t="str">
        <f>IF(AND(ISBLANK(Members[[#This Row],[DependentSSN]]),NOT(ISBLANK(Members[[#This Row],[VisionPolicy]]))), "CoverageLevels", "Waivers")</f>
        <v>Waivers</v>
      </c>
      <c r="BM93">
        <v>0</v>
      </c>
    </row>
    <row r="94" spans="1:65" x14ac:dyDescent="0.25">
      <c r="A94" s="4"/>
      <c r="B94" s="67"/>
      <c r="C94" s="68"/>
      <c r="D94" s="68"/>
      <c r="E94" s="69"/>
      <c r="F94" s="68"/>
      <c r="G94" s="69"/>
      <c r="H94" s="68"/>
      <c r="I94" s="68"/>
      <c r="J94" s="70"/>
      <c r="K94" s="68"/>
      <c r="L94" s="68"/>
      <c r="M94" s="71"/>
      <c r="N94" s="69"/>
      <c r="O94" s="69"/>
      <c r="P94" s="69"/>
      <c r="Q94" s="69"/>
      <c r="R94" s="69"/>
      <c r="S94" s="69"/>
      <c r="T94" s="68" t="str">
        <f>IF(IFERROR(VLOOKUP(Members[[#This Row],[Subscriber SSN]],$C$7:T93,18,FALSE), "") = 0, "",IFERROR(VLOOKUP(Members[[#This Row],[Subscriber SSN]],$C$7:T93,18,FALSE), ""))</f>
        <v/>
      </c>
      <c r="U94" s="68" t="str">
        <f>IF(IFERROR(VLOOKUP(Members[[#This Row],[Subscriber SSN]],$C$7:U93,19,FALSE), "") = 0, "",IFERROR(VLOOKUP(Members[[#This Row],[Subscriber SSN]],$C$7:U93,19,FALSE), ""))</f>
        <v/>
      </c>
      <c r="V94" s="69" t="str">
        <f>IF(IFERROR(VLOOKUP(Members[[#This Row],[Subscriber SSN]],$C$7:V93,20,FALSE), "") = 0, "", IFERROR(VLOOKUP(Members[[#This Row],[Subscriber SSN]],$C$7:V93,20,FALSE), ""))</f>
        <v/>
      </c>
      <c r="W94" s="68" t="str">
        <f>IF(IFERROR(VLOOKUP(Members[[#This Row],[Subscriber SSN]],$C$7:W93,21,FALSE), "") = 0, "", IFERROR(VLOOKUP(Members[[#This Row],[Subscriber SSN]],$C$7:W93,21,FALSE), ""))</f>
        <v/>
      </c>
      <c r="X94" s="68" t="str">
        <f>IF(IFERROR(VLOOKUP(Members[[#This Row],[Subscriber SSN]],$C$7:X93,22,FALSE), "") = 0, "", IFERROR(VLOOKUP(Members[[#This Row],[Subscriber SSN]],$C$7:X93,22,FALSE), ""))</f>
        <v/>
      </c>
      <c r="Y94" s="68"/>
      <c r="Z94" s="72"/>
      <c r="AA94" s="69"/>
      <c r="AB94" s="69"/>
      <c r="AC94" s="70"/>
      <c r="AD94" s="110">
        <f t="shared" si="2"/>
        <v>45292</v>
      </c>
      <c r="AE94" s="69"/>
      <c r="AF94" s="69"/>
      <c r="AG94" s="71"/>
      <c r="AH94" s="69"/>
      <c r="AI94" s="69"/>
      <c r="AJ94" s="69"/>
      <c r="AK94" s="69"/>
      <c r="AL94" s="69"/>
      <c r="AM94" s="69"/>
      <c r="AN94" s="69"/>
      <c r="AO94" s="69"/>
      <c r="AP94" s="73"/>
      <c r="AQ94" s="73"/>
      <c r="AR94" s="73"/>
      <c r="AS94" s="73"/>
      <c r="AT94" s="73"/>
      <c r="AU94" s="73"/>
      <c r="AV94" s="73"/>
      <c r="AW94" s="73"/>
      <c r="AX94" s="73"/>
      <c r="AY94" s="73"/>
      <c r="AZ94" s="73"/>
      <c r="BA94" s="73"/>
      <c r="BB94" s="73"/>
      <c r="BC94" s="74"/>
      <c r="BD94" s="222" t="str">
        <f t="shared" si="3"/>
        <v xml:space="preserve"> </v>
      </c>
      <c r="BE94" s="76">
        <f ca="1">Validation!H94</f>
        <v>2</v>
      </c>
      <c r="BF94" t="str">
        <f ca="1">Validation!I94</f>
        <v/>
      </c>
      <c r="BJ94" t="str">
        <f>IF(AND(ISBLANK(Members[[#This Row],[DependentSSN]]),NOT(ISBLANK(Members[[#This Row],[MedicalPolicy]]))), "CoverageLevels", "Waivers")</f>
        <v>Waivers</v>
      </c>
      <c r="BK94" t="str">
        <f>IF(AND(ISBLANK(Members[[#This Row],[DependentSSN]]),NOT(ISBLANK(Members[[#This Row],[Dental Policy]]))), "CoverageLevels", "Waivers")</f>
        <v>Waivers</v>
      </c>
      <c r="BL94" t="str">
        <f>IF(AND(ISBLANK(Members[[#This Row],[DependentSSN]]),NOT(ISBLANK(Members[[#This Row],[VisionPolicy]]))), "CoverageLevels", "Waivers")</f>
        <v>Waivers</v>
      </c>
      <c r="BM94">
        <v>0</v>
      </c>
    </row>
    <row r="95" spans="1:65" x14ac:dyDescent="0.25">
      <c r="A95" s="4"/>
      <c r="B95" s="67"/>
      <c r="C95" s="68"/>
      <c r="D95" s="68"/>
      <c r="E95" s="69"/>
      <c r="F95" s="68"/>
      <c r="G95" s="69"/>
      <c r="H95" s="68"/>
      <c r="I95" s="68"/>
      <c r="J95" s="70"/>
      <c r="K95" s="68"/>
      <c r="L95" s="68"/>
      <c r="M95" s="71"/>
      <c r="N95" s="69"/>
      <c r="O95" s="69"/>
      <c r="P95" s="69"/>
      <c r="Q95" s="69"/>
      <c r="R95" s="69"/>
      <c r="S95" s="69"/>
      <c r="T95" s="68" t="str">
        <f>IF(IFERROR(VLOOKUP(Members[[#This Row],[Subscriber SSN]],$C$7:T94,18,FALSE), "") = 0, "",IFERROR(VLOOKUP(Members[[#This Row],[Subscriber SSN]],$C$7:T94,18,FALSE), ""))</f>
        <v/>
      </c>
      <c r="U95" s="68" t="str">
        <f>IF(IFERROR(VLOOKUP(Members[[#This Row],[Subscriber SSN]],$C$7:U94,19,FALSE), "") = 0, "",IFERROR(VLOOKUP(Members[[#This Row],[Subscriber SSN]],$C$7:U94,19,FALSE), ""))</f>
        <v/>
      </c>
      <c r="V95" s="69" t="str">
        <f>IF(IFERROR(VLOOKUP(Members[[#This Row],[Subscriber SSN]],$C$7:V94,20,FALSE), "") = 0, "", IFERROR(VLOOKUP(Members[[#This Row],[Subscriber SSN]],$C$7:V94,20,FALSE), ""))</f>
        <v/>
      </c>
      <c r="W95" s="68" t="str">
        <f>IF(IFERROR(VLOOKUP(Members[[#This Row],[Subscriber SSN]],$C$7:W94,21,FALSE), "") = 0, "", IFERROR(VLOOKUP(Members[[#This Row],[Subscriber SSN]],$C$7:W94,21,FALSE), ""))</f>
        <v/>
      </c>
      <c r="X95" s="68" t="str">
        <f>IF(IFERROR(VLOOKUP(Members[[#This Row],[Subscriber SSN]],$C$7:X94,22,FALSE), "") = 0, "", IFERROR(VLOOKUP(Members[[#This Row],[Subscriber SSN]],$C$7:X94,22,FALSE), ""))</f>
        <v/>
      </c>
      <c r="Y95" s="68"/>
      <c r="Z95" s="72"/>
      <c r="AA95" s="69"/>
      <c r="AB95" s="69"/>
      <c r="AC95" s="70"/>
      <c r="AD95" s="110">
        <f t="shared" si="2"/>
        <v>45292</v>
      </c>
      <c r="AE95" s="69"/>
      <c r="AF95" s="69"/>
      <c r="AG95" s="71"/>
      <c r="AH95" s="69"/>
      <c r="AI95" s="69"/>
      <c r="AJ95" s="69"/>
      <c r="AK95" s="69"/>
      <c r="AL95" s="69"/>
      <c r="AM95" s="69"/>
      <c r="AN95" s="69"/>
      <c r="AO95" s="69"/>
      <c r="AP95" s="73"/>
      <c r="AQ95" s="73"/>
      <c r="AR95" s="73"/>
      <c r="AS95" s="73"/>
      <c r="AT95" s="73"/>
      <c r="AU95" s="73"/>
      <c r="AV95" s="73"/>
      <c r="AW95" s="73"/>
      <c r="AX95" s="73"/>
      <c r="AY95" s="73"/>
      <c r="AZ95" s="73"/>
      <c r="BA95" s="73"/>
      <c r="BB95" s="73"/>
      <c r="BC95" s="74"/>
      <c r="BD95" s="222" t="str">
        <f t="shared" si="3"/>
        <v xml:space="preserve"> </v>
      </c>
      <c r="BE95" s="76">
        <f ca="1">Validation!H95</f>
        <v>2</v>
      </c>
      <c r="BF95" t="str">
        <f ca="1">Validation!I95</f>
        <v/>
      </c>
      <c r="BJ95" t="str">
        <f>IF(AND(ISBLANK(Members[[#This Row],[DependentSSN]]),NOT(ISBLANK(Members[[#This Row],[MedicalPolicy]]))), "CoverageLevels", "Waivers")</f>
        <v>Waivers</v>
      </c>
      <c r="BK95" t="str">
        <f>IF(AND(ISBLANK(Members[[#This Row],[DependentSSN]]),NOT(ISBLANK(Members[[#This Row],[Dental Policy]]))), "CoverageLevels", "Waivers")</f>
        <v>Waivers</v>
      </c>
      <c r="BL95" t="str">
        <f>IF(AND(ISBLANK(Members[[#This Row],[DependentSSN]]),NOT(ISBLANK(Members[[#This Row],[VisionPolicy]]))), "CoverageLevels", "Waivers")</f>
        <v>Waivers</v>
      </c>
      <c r="BM95">
        <v>0</v>
      </c>
    </row>
    <row r="96" spans="1:65" x14ac:dyDescent="0.25">
      <c r="A96" s="4"/>
      <c r="B96" s="67"/>
      <c r="C96" s="68"/>
      <c r="D96" s="68"/>
      <c r="E96" s="69"/>
      <c r="F96" s="68"/>
      <c r="G96" s="69"/>
      <c r="H96" s="68"/>
      <c r="I96" s="68"/>
      <c r="J96" s="70"/>
      <c r="K96" s="68"/>
      <c r="L96" s="68"/>
      <c r="M96" s="71"/>
      <c r="N96" s="69"/>
      <c r="O96" s="69"/>
      <c r="P96" s="69"/>
      <c r="Q96" s="69"/>
      <c r="R96" s="69"/>
      <c r="S96" s="69"/>
      <c r="T96" s="68" t="str">
        <f>IF(IFERROR(VLOOKUP(Members[[#This Row],[Subscriber SSN]],$C$7:T95,18,FALSE), "") = 0, "",IFERROR(VLOOKUP(Members[[#This Row],[Subscriber SSN]],$C$7:T95,18,FALSE), ""))</f>
        <v/>
      </c>
      <c r="U96" s="68" t="str">
        <f>IF(IFERROR(VLOOKUP(Members[[#This Row],[Subscriber SSN]],$C$7:U95,19,FALSE), "") = 0, "",IFERROR(VLOOKUP(Members[[#This Row],[Subscriber SSN]],$C$7:U95,19,FALSE), ""))</f>
        <v/>
      </c>
      <c r="V96" s="69" t="str">
        <f>IF(IFERROR(VLOOKUP(Members[[#This Row],[Subscriber SSN]],$C$7:V95,20,FALSE), "") = 0, "", IFERROR(VLOOKUP(Members[[#This Row],[Subscriber SSN]],$C$7:V95,20,FALSE), ""))</f>
        <v/>
      </c>
      <c r="W96" s="68" t="str">
        <f>IF(IFERROR(VLOOKUP(Members[[#This Row],[Subscriber SSN]],$C$7:W95,21,FALSE), "") = 0, "", IFERROR(VLOOKUP(Members[[#This Row],[Subscriber SSN]],$C$7:W95,21,FALSE), ""))</f>
        <v/>
      </c>
      <c r="X96" s="68" t="str">
        <f>IF(IFERROR(VLOOKUP(Members[[#This Row],[Subscriber SSN]],$C$7:X95,22,FALSE), "") = 0, "", IFERROR(VLOOKUP(Members[[#This Row],[Subscriber SSN]],$C$7:X95,22,FALSE), ""))</f>
        <v/>
      </c>
      <c r="Y96" s="68"/>
      <c r="Z96" s="72"/>
      <c r="AA96" s="69"/>
      <c r="AB96" s="69"/>
      <c r="AC96" s="70"/>
      <c r="AD96" s="110">
        <f t="shared" si="2"/>
        <v>45292</v>
      </c>
      <c r="AE96" s="69"/>
      <c r="AF96" s="69"/>
      <c r="AG96" s="71"/>
      <c r="AH96" s="69"/>
      <c r="AI96" s="69"/>
      <c r="AJ96" s="69"/>
      <c r="AK96" s="69"/>
      <c r="AL96" s="69"/>
      <c r="AM96" s="69"/>
      <c r="AN96" s="69"/>
      <c r="AO96" s="69"/>
      <c r="AP96" s="73"/>
      <c r="AQ96" s="73"/>
      <c r="AR96" s="73"/>
      <c r="AS96" s="73"/>
      <c r="AT96" s="73"/>
      <c r="AU96" s="73"/>
      <c r="AV96" s="73"/>
      <c r="AW96" s="73"/>
      <c r="AX96" s="73"/>
      <c r="AY96" s="73"/>
      <c r="AZ96" s="73"/>
      <c r="BA96" s="73"/>
      <c r="BB96" s="73"/>
      <c r="BC96" s="74"/>
      <c r="BD96" s="222" t="str">
        <f t="shared" si="3"/>
        <v xml:space="preserve"> </v>
      </c>
      <c r="BE96" s="76">
        <f ca="1">Validation!H96</f>
        <v>2</v>
      </c>
      <c r="BF96" t="str">
        <f ca="1">Validation!I96</f>
        <v/>
      </c>
      <c r="BJ96" t="str">
        <f>IF(AND(ISBLANK(Members[[#This Row],[DependentSSN]]),NOT(ISBLANK(Members[[#This Row],[MedicalPolicy]]))), "CoverageLevels", "Waivers")</f>
        <v>Waivers</v>
      </c>
      <c r="BK96" t="str">
        <f>IF(AND(ISBLANK(Members[[#This Row],[DependentSSN]]),NOT(ISBLANK(Members[[#This Row],[Dental Policy]]))), "CoverageLevels", "Waivers")</f>
        <v>Waivers</v>
      </c>
      <c r="BL96" t="str">
        <f>IF(AND(ISBLANK(Members[[#This Row],[DependentSSN]]),NOT(ISBLANK(Members[[#This Row],[VisionPolicy]]))), "CoverageLevels", "Waivers")</f>
        <v>Waivers</v>
      </c>
      <c r="BM96">
        <v>0</v>
      </c>
    </row>
    <row r="97" spans="1:65" x14ac:dyDescent="0.25">
      <c r="A97" s="4"/>
      <c r="B97" s="67"/>
      <c r="C97" s="68"/>
      <c r="D97" s="68"/>
      <c r="E97" s="69"/>
      <c r="F97" s="68"/>
      <c r="G97" s="69"/>
      <c r="H97" s="68"/>
      <c r="I97" s="68"/>
      <c r="J97" s="70"/>
      <c r="K97" s="68"/>
      <c r="L97" s="68"/>
      <c r="M97" s="71"/>
      <c r="N97" s="69"/>
      <c r="O97" s="69"/>
      <c r="P97" s="69"/>
      <c r="Q97" s="69"/>
      <c r="R97" s="69"/>
      <c r="S97" s="69"/>
      <c r="T97" s="68" t="str">
        <f>IF(IFERROR(VLOOKUP(Members[[#This Row],[Subscriber SSN]],$C$7:T96,18,FALSE), "") = 0, "",IFERROR(VLOOKUP(Members[[#This Row],[Subscriber SSN]],$C$7:T96,18,FALSE), ""))</f>
        <v/>
      </c>
      <c r="U97" s="68" t="str">
        <f>IF(IFERROR(VLOOKUP(Members[[#This Row],[Subscriber SSN]],$C$7:U96,19,FALSE), "") = 0, "",IFERROR(VLOOKUP(Members[[#This Row],[Subscriber SSN]],$C$7:U96,19,FALSE), ""))</f>
        <v/>
      </c>
      <c r="V97" s="69" t="str">
        <f>IF(IFERROR(VLOOKUP(Members[[#This Row],[Subscriber SSN]],$C$7:V96,20,FALSE), "") = 0, "", IFERROR(VLOOKUP(Members[[#This Row],[Subscriber SSN]],$C$7:V96,20,FALSE), ""))</f>
        <v/>
      </c>
      <c r="W97" s="68" t="str">
        <f>IF(IFERROR(VLOOKUP(Members[[#This Row],[Subscriber SSN]],$C$7:W96,21,FALSE), "") = 0, "", IFERROR(VLOOKUP(Members[[#This Row],[Subscriber SSN]],$C$7:W96,21,FALSE), ""))</f>
        <v/>
      </c>
      <c r="X97" s="68" t="str">
        <f>IF(IFERROR(VLOOKUP(Members[[#This Row],[Subscriber SSN]],$C$7:X96,22,FALSE), "") = 0, "", IFERROR(VLOOKUP(Members[[#This Row],[Subscriber SSN]],$C$7:X96,22,FALSE), ""))</f>
        <v/>
      </c>
      <c r="Y97" s="68"/>
      <c r="Z97" s="72"/>
      <c r="AA97" s="69"/>
      <c r="AB97" s="69"/>
      <c r="AC97" s="70"/>
      <c r="AD97" s="110">
        <f t="shared" si="2"/>
        <v>45292</v>
      </c>
      <c r="AE97" s="69"/>
      <c r="AF97" s="69"/>
      <c r="AG97" s="71"/>
      <c r="AH97" s="69"/>
      <c r="AI97" s="69"/>
      <c r="AJ97" s="69"/>
      <c r="AK97" s="69"/>
      <c r="AL97" s="69"/>
      <c r="AM97" s="69"/>
      <c r="AN97" s="69"/>
      <c r="AO97" s="69"/>
      <c r="AP97" s="73"/>
      <c r="AQ97" s="73"/>
      <c r="AR97" s="73"/>
      <c r="AS97" s="73"/>
      <c r="AT97" s="73"/>
      <c r="AU97" s="73"/>
      <c r="AV97" s="73"/>
      <c r="AW97" s="73"/>
      <c r="AX97" s="73"/>
      <c r="AY97" s="73"/>
      <c r="AZ97" s="73"/>
      <c r="BA97" s="73"/>
      <c r="BB97" s="73"/>
      <c r="BC97" s="74"/>
      <c r="BD97" s="222" t="str">
        <f t="shared" si="3"/>
        <v xml:space="preserve"> </v>
      </c>
      <c r="BE97" s="76">
        <f ca="1">Validation!H97</f>
        <v>2</v>
      </c>
      <c r="BF97" t="str">
        <f ca="1">Validation!I97</f>
        <v/>
      </c>
      <c r="BJ97" t="str">
        <f>IF(AND(ISBLANK(Members[[#This Row],[DependentSSN]]),NOT(ISBLANK(Members[[#This Row],[MedicalPolicy]]))), "CoverageLevels", "Waivers")</f>
        <v>Waivers</v>
      </c>
      <c r="BK97" t="str">
        <f>IF(AND(ISBLANK(Members[[#This Row],[DependentSSN]]),NOT(ISBLANK(Members[[#This Row],[Dental Policy]]))), "CoverageLevels", "Waivers")</f>
        <v>Waivers</v>
      </c>
      <c r="BL97" t="str">
        <f>IF(AND(ISBLANK(Members[[#This Row],[DependentSSN]]),NOT(ISBLANK(Members[[#This Row],[VisionPolicy]]))), "CoverageLevels", "Waivers")</f>
        <v>Waivers</v>
      </c>
      <c r="BM97">
        <v>0</v>
      </c>
    </row>
    <row r="98" spans="1:65" x14ac:dyDescent="0.25">
      <c r="A98" s="4"/>
      <c r="B98" s="67"/>
      <c r="C98" s="68"/>
      <c r="D98" s="68"/>
      <c r="E98" s="69"/>
      <c r="F98" s="68"/>
      <c r="G98" s="69"/>
      <c r="H98" s="68"/>
      <c r="I98" s="68"/>
      <c r="J98" s="70"/>
      <c r="K98" s="68"/>
      <c r="L98" s="68"/>
      <c r="M98" s="71"/>
      <c r="N98" s="69"/>
      <c r="O98" s="69"/>
      <c r="P98" s="69"/>
      <c r="Q98" s="69"/>
      <c r="R98" s="69"/>
      <c r="S98" s="69"/>
      <c r="T98" s="68" t="str">
        <f>IF(IFERROR(VLOOKUP(Members[[#This Row],[Subscriber SSN]],$C$7:T97,18,FALSE), "") = 0, "",IFERROR(VLOOKUP(Members[[#This Row],[Subscriber SSN]],$C$7:T97,18,FALSE), ""))</f>
        <v/>
      </c>
      <c r="U98" s="68" t="str">
        <f>IF(IFERROR(VLOOKUP(Members[[#This Row],[Subscriber SSN]],$C$7:U97,19,FALSE), "") = 0, "",IFERROR(VLOOKUP(Members[[#This Row],[Subscriber SSN]],$C$7:U97,19,FALSE), ""))</f>
        <v/>
      </c>
      <c r="V98" s="69" t="str">
        <f>IF(IFERROR(VLOOKUP(Members[[#This Row],[Subscriber SSN]],$C$7:V97,20,FALSE), "") = 0, "", IFERROR(VLOOKUP(Members[[#This Row],[Subscriber SSN]],$C$7:V97,20,FALSE), ""))</f>
        <v/>
      </c>
      <c r="W98" s="68" t="str">
        <f>IF(IFERROR(VLOOKUP(Members[[#This Row],[Subscriber SSN]],$C$7:W97,21,FALSE), "") = 0, "", IFERROR(VLOOKUP(Members[[#This Row],[Subscriber SSN]],$C$7:W97,21,FALSE), ""))</f>
        <v/>
      </c>
      <c r="X98" s="68" t="str">
        <f>IF(IFERROR(VLOOKUP(Members[[#This Row],[Subscriber SSN]],$C$7:X97,22,FALSE), "") = 0, "", IFERROR(VLOOKUP(Members[[#This Row],[Subscriber SSN]],$C$7:X97,22,FALSE), ""))</f>
        <v/>
      </c>
      <c r="Y98" s="68"/>
      <c r="Z98" s="72"/>
      <c r="AA98" s="69"/>
      <c r="AB98" s="69"/>
      <c r="AC98" s="70"/>
      <c r="AD98" s="110">
        <f t="shared" si="2"/>
        <v>45292</v>
      </c>
      <c r="AE98" s="69"/>
      <c r="AF98" s="69"/>
      <c r="AG98" s="71"/>
      <c r="AH98" s="69"/>
      <c r="AI98" s="69"/>
      <c r="AJ98" s="69"/>
      <c r="AK98" s="69"/>
      <c r="AL98" s="69"/>
      <c r="AM98" s="69"/>
      <c r="AN98" s="69"/>
      <c r="AO98" s="69"/>
      <c r="AP98" s="73"/>
      <c r="AQ98" s="73"/>
      <c r="AR98" s="73"/>
      <c r="AS98" s="73"/>
      <c r="AT98" s="73"/>
      <c r="AU98" s="73"/>
      <c r="AV98" s="73"/>
      <c r="AW98" s="73"/>
      <c r="AX98" s="73"/>
      <c r="AY98" s="73"/>
      <c r="AZ98" s="73"/>
      <c r="BA98" s="73"/>
      <c r="BB98" s="73"/>
      <c r="BC98" s="74"/>
      <c r="BD98" s="222" t="str">
        <f t="shared" si="3"/>
        <v xml:space="preserve"> </v>
      </c>
      <c r="BE98" s="76">
        <f ca="1">Validation!H98</f>
        <v>2</v>
      </c>
      <c r="BF98" t="str">
        <f ca="1">Validation!I98</f>
        <v/>
      </c>
      <c r="BJ98" t="str">
        <f>IF(AND(ISBLANK(Members[[#This Row],[DependentSSN]]),NOT(ISBLANK(Members[[#This Row],[MedicalPolicy]]))), "CoverageLevels", "Waivers")</f>
        <v>Waivers</v>
      </c>
      <c r="BK98" t="str">
        <f>IF(AND(ISBLANK(Members[[#This Row],[DependentSSN]]),NOT(ISBLANK(Members[[#This Row],[Dental Policy]]))), "CoverageLevels", "Waivers")</f>
        <v>Waivers</v>
      </c>
      <c r="BL98" t="str">
        <f>IF(AND(ISBLANK(Members[[#This Row],[DependentSSN]]),NOT(ISBLANK(Members[[#This Row],[VisionPolicy]]))), "CoverageLevels", "Waivers")</f>
        <v>Waivers</v>
      </c>
      <c r="BM98">
        <v>0</v>
      </c>
    </row>
    <row r="99" spans="1:65" x14ac:dyDescent="0.25">
      <c r="A99" s="4"/>
      <c r="B99" s="67"/>
      <c r="C99" s="68"/>
      <c r="D99" s="68"/>
      <c r="E99" s="69"/>
      <c r="F99" s="68"/>
      <c r="G99" s="69"/>
      <c r="H99" s="68"/>
      <c r="I99" s="68"/>
      <c r="J99" s="70"/>
      <c r="K99" s="68"/>
      <c r="L99" s="68"/>
      <c r="M99" s="71"/>
      <c r="N99" s="69"/>
      <c r="O99" s="69"/>
      <c r="P99" s="69"/>
      <c r="Q99" s="69"/>
      <c r="R99" s="69"/>
      <c r="S99" s="69"/>
      <c r="T99" s="68" t="str">
        <f>IF(IFERROR(VLOOKUP(Members[[#This Row],[Subscriber SSN]],$C$7:T98,18,FALSE), "") = 0, "",IFERROR(VLOOKUP(Members[[#This Row],[Subscriber SSN]],$C$7:T98,18,FALSE), ""))</f>
        <v/>
      </c>
      <c r="U99" s="68" t="str">
        <f>IF(IFERROR(VLOOKUP(Members[[#This Row],[Subscriber SSN]],$C$7:U98,19,FALSE), "") = 0, "",IFERROR(VLOOKUP(Members[[#This Row],[Subscriber SSN]],$C$7:U98,19,FALSE), ""))</f>
        <v/>
      </c>
      <c r="V99" s="69" t="str">
        <f>IF(IFERROR(VLOOKUP(Members[[#This Row],[Subscriber SSN]],$C$7:V98,20,FALSE), "") = 0, "", IFERROR(VLOOKUP(Members[[#This Row],[Subscriber SSN]],$C$7:V98,20,FALSE), ""))</f>
        <v/>
      </c>
      <c r="W99" s="68" t="str">
        <f>IF(IFERROR(VLOOKUP(Members[[#This Row],[Subscriber SSN]],$C$7:W98,21,FALSE), "") = 0, "", IFERROR(VLOOKUP(Members[[#This Row],[Subscriber SSN]],$C$7:W98,21,FALSE), ""))</f>
        <v/>
      </c>
      <c r="X99" s="68" t="str">
        <f>IF(IFERROR(VLOOKUP(Members[[#This Row],[Subscriber SSN]],$C$7:X98,22,FALSE), "") = 0, "", IFERROR(VLOOKUP(Members[[#This Row],[Subscriber SSN]],$C$7:X98,22,FALSE), ""))</f>
        <v/>
      </c>
      <c r="Y99" s="68"/>
      <c r="Z99" s="72"/>
      <c r="AA99" s="69"/>
      <c r="AB99" s="69"/>
      <c r="AC99" s="70"/>
      <c r="AD99" s="110">
        <f t="shared" si="2"/>
        <v>45292</v>
      </c>
      <c r="AE99" s="69"/>
      <c r="AF99" s="69"/>
      <c r="AG99" s="71"/>
      <c r="AH99" s="69"/>
      <c r="AI99" s="69"/>
      <c r="AJ99" s="69"/>
      <c r="AK99" s="69"/>
      <c r="AL99" s="69"/>
      <c r="AM99" s="69"/>
      <c r="AN99" s="69"/>
      <c r="AO99" s="69"/>
      <c r="AP99" s="73"/>
      <c r="AQ99" s="73"/>
      <c r="AR99" s="73"/>
      <c r="AS99" s="73"/>
      <c r="AT99" s="73"/>
      <c r="AU99" s="73"/>
      <c r="AV99" s="73"/>
      <c r="AW99" s="73"/>
      <c r="AX99" s="73"/>
      <c r="AY99" s="73"/>
      <c r="AZ99" s="73"/>
      <c r="BA99" s="73"/>
      <c r="BB99" s="73"/>
      <c r="BC99" s="74"/>
      <c r="BD99" s="222" t="str">
        <f t="shared" si="3"/>
        <v xml:space="preserve"> </v>
      </c>
      <c r="BE99" s="76">
        <f ca="1">Validation!H99</f>
        <v>2</v>
      </c>
      <c r="BF99" t="str">
        <f ca="1">Validation!I99</f>
        <v/>
      </c>
      <c r="BJ99" t="str">
        <f>IF(AND(ISBLANK(Members[[#This Row],[DependentSSN]]),NOT(ISBLANK(Members[[#This Row],[MedicalPolicy]]))), "CoverageLevels", "Waivers")</f>
        <v>Waivers</v>
      </c>
      <c r="BK99" t="str">
        <f>IF(AND(ISBLANK(Members[[#This Row],[DependentSSN]]),NOT(ISBLANK(Members[[#This Row],[Dental Policy]]))), "CoverageLevels", "Waivers")</f>
        <v>Waivers</v>
      </c>
      <c r="BL99" t="str">
        <f>IF(AND(ISBLANK(Members[[#This Row],[DependentSSN]]),NOT(ISBLANK(Members[[#This Row],[VisionPolicy]]))), "CoverageLevels", "Waivers")</f>
        <v>Waivers</v>
      </c>
      <c r="BM99">
        <v>0</v>
      </c>
    </row>
    <row r="100" spans="1:65" x14ac:dyDescent="0.25">
      <c r="A100" s="4"/>
      <c r="B100" s="67"/>
      <c r="C100" s="68"/>
      <c r="D100" s="68"/>
      <c r="E100" s="69"/>
      <c r="F100" s="68"/>
      <c r="G100" s="69"/>
      <c r="H100" s="68"/>
      <c r="I100" s="68"/>
      <c r="J100" s="70"/>
      <c r="K100" s="68"/>
      <c r="L100" s="68"/>
      <c r="M100" s="71"/>
      <c r="N100" s="69"/>
      <c r="O100" s="69"/>
      <c r="P100" s="69"/>
      <c r="Q100" s="69"/>
      <c r="R100" s="69"/>
      <c r="S100" s="69"/>
      <c r="T100" s="68" t="str">
        <f>IF(IFERROR(VLOOKUP(Members[[#This Row],[Subscriber SSN]],$C$7:T99,18,FALSE), "") = 0, "",IFERROR(VLOOKUP(Members[[#This Row],[Subscriber SSN]],$C$7:T99,18,FALSE), ""))</f>
        <v/>
      </c>
      <c r="U100" s="68" t="str">
        <f>IF(IFERROR(VLOOKUP(Members[[#This Row],[Subscriber SSN]],$C$7:U99,19,FALSE), "") = 0, "",IFERROR(VLOOKUP(Members[[#This Row],[Subscriber SSN]],$C$7:U99,19,FALSE), ""))</f>
        <v/>
      </c>
      <c r="V100" s="69" t="str">
        <f>IF(IFERROR(VLOOKUP(Members[[#This Row],[Subscriber SSN]],$C$7:V99,20,FALSE), "") = 0, "", IFERROR(VLOOKUP(Members[[#This Row],[Subscriber SSN]],$C$7:V99,20,FALSE), ""))</f>
        <v/>
      </c>
      <c r="W100" s="68" t="str">
        <f>IF(IFERROR(VLOOKUP(Members[[#This Row],[Subscriber SSN]],$C$7:W99,21,FALSE), "") = 0, "", IFERROR(VLOOKUP(Members[[#This Row],[Subscriber SSN]],$C$7:W99,21,FALSE), ""))</f>
        <v/>
      </c>
      <c r="X100" s="68" t="str">
        <f>IF(IFERROR(VLOOKUP(Members[[#This Row],[Subscriber SSN]],$C$7:X99,22,FALSE), "") = 0, "", IFERROR(VLOOKUP(Members[[#This Row],[Subscriber SSN]],$C$7:X99,22,FALSE), ""))</f>
        <v/>
      </c>
      <c r="Y100" s="68"/>
      <c r="Z100" s="72"/>
      <c r="AA100" s="69"/>
      <c r="AB100" s="69"/>
      <c r="AC100" s="70"/>
      <c r="AD100" s="110">
        <f t="shared" si="2"/>
        <v>45292</v>
      </c>
      <c r="AE100" s="69"/>
      <c r="AF100" s="69"/>
      <c r="AG100" s="71"/>
      <c r="AH100" s="69"/>
      <c r="AI100" s="69"/>
      <c r="AJ100" s="69"/>
      <c r="AK100" s="69"/>
      <c r="AL100" s="69"/>
      <c r="AM100" s="69"/>
      <c r="AN100" s="69"/>
      <c r="AO100" s="69"/>
      <c r="AP100" s="73"/>
      <c r="AQ100" s="73"/>
      <c r="AR100" s="73"/>
      <c r="AS100" s="73"/>
      <c r="AT100" s="73"/>
      <c r="AU100" s="73"/>
      <c r="AV100" s="73"/>
      <c r="AW100" s="73"/>
      <c r="AX100" s="73"/>
      <c r="AY100" s="73"/>
      <c r="AZ100" s="73"/>
      <c r="BA100" s="73"/>
      <c r="BB100" s="73"/>
      <c r="BC100" s="74"/>
      <c r="BD100" s="222" t="str">
        <f t="shared" si="3"/>
        <v xml:space="preserve"> </v>
      </c>
      <c r="BE100" s="76">
        <f ca="1">Validation!H100</f>
        <v>2</v>
      </c>
      <c r="BF100" t="str">
        <f ca="1">Validation!I100</f>
        <v/>
      </c>
      <c r="BJ100" t="str">
        <f>IF(AND(ISBLANK(Members[[#This Row],[DependentSSN]]),NOT(ISBLANK(Members[[#This Row],[MedicalPolicy]]))), "CoverageLevels", "Waivers")</f>
        <v>Waivers</v>
      </c>
      <c r="BK100" t="str">
        <f>IF(AND(ISBLANK(Members[[#This Row],[DependentSSN]]),NOT(ISBLANK(Members[[#This Row],[Dental Policy]]))), "CoverageLevels", "Waivers")</f>
        <v>Waivers</v>
      </c>
      <c r="BL100" t="str">
        <f>IF(AND(ISBLANK(Members[[#This Row],[DependentSSN]]),NOT(ISBLANK(Members[[#This Row],[VisionPolicy]]))), "CoverageLevels", "Waivers")</f>
        <v>Waivers</v>
      </c>
      <c r="BM100">
        <v>0</v>
      </c>
    </row>
    <row r="101" spans="1:65" x14ac:dyDescent="0.25">
      <c r="A101" s="4"/>
      <c r="B101" s="67"/>
      <c r="C101" s="68"/>
      <c r="D101" s="68"/>
      <c r="E101" s="69"/>
      <c r="F101" s="68"/>
      <c r="G101" s="69"/>
      <c r="H101" s="68"/>
      <c r="I101" s="68"/>
      <c r="J101" s="70"/>
      <c r="K101" s="68"/>
      <c r="L101" s="68"/>
      <c r="M101" s="71"/>
      <c r="N101" s="69"/>
      <c r="O101" s="69"/>
      <c r="P101" s="69"/>
      <c r="Q101" s="69"/>
      <c r="R101" s="69"/>
      <c r="S101" s="69"/>
      <c r="T101" s="68" t="str">
        <f>IF(IFERROR(VLOOKUP(Members[[#This Row],[Subscriber SSN]],$C$7:T100,18,FALSE), "") = 0, "",IFERROR(VLOOKUP(Members[[#This Row],[Subscriber SSN]],$C$7:T100,18,FALSE), ""))</f>
        <v/>
      </c>
      <c r="U101" s="68" t="str">
        <f>IF(IFERROR(VLOOKUP(Members[[#This Row],[Subscriber SSN]],$C$7:U100,19,FALSE), "") = 0, "",IFERROR(VLOOKUP(Members[[#This Row],[Subscriber SSN]],$C$7:U100,19,FALSE), ""))</f>
        <v/>
      </c>
      <c r="V101" s="69" t="str">
        <f>IF(IFERROR(VLOOKUP(Members[[#This Row],[Subscriber SSN]],$C$7:V100,20,FALSE), "") = 0, "", IFERROR(VLOOKUP(Members[[#This Row],[Subscriber SSN]],$C$7:V100,20,FALSE), ""))</f>
        <v/>
      </c>
      <c r="W101" s="68" t="str">
        <f>IF(IFERROR(VLOOKUP(Members[[#This Row],[Subscriber SSN]],$C$7:W100,21,FALSE), "") = 0, "", IFERROR(VLOOKUP(Members[[#This Row],[Subscriber SSN]],$C$7:W100,21,FALSE), ""))</f>
        <v/>
      </c>
      <c r="X101" s="68" t="str">
        <f>IF(IFERROR(VLOOKUP(Members[[#This Row],[Subscriber SSN]],$C$7:X100,22,FALSE), "") = 0, "", IFERROR(VLOOKUP(Members[[#This Row],[Subscriber SSN]],$C$7:X100,22,FALSE), ""))</f>
        <v/>
      </c>
      <c r="Y101" s="68"/>
      <c r="Z101" s="72"/>
      <c r="AA101" s="69"/>
      <c r="AB101" s="69"/>
      <c r="AC101" s="70"/>
      <c r="AD101" s="110">
        <f t="shared" si="2"/>
        <v>45292</v>
      </c>
      <c r="AE101" s="69"/>
      <c r="AF101" s="69"/>
      <c r="AG101" s="71"/>
      <c r="AH101" s="69"/>
      <c r="AI101" s="69"/>
      <c r="AJ101" s="69"/>
      <c r="AK101" s="69"/>
      <c r="AL101" s="69"/>
      <c r="AM101" s="69"/>
      <c r="AN101" s="69"/>
      <c r="AO101" s="69"/>
      <c r="AP101" s="73"/>
      <c r="AQ101" s="73"/>
      <c r="AR101" s="73"/>
      <c r="AS101" s="73"/>
      <c r="AT101" s="73"/>
      <c r="AU101" s="73"/>
      <c r="AV101" s="73"/>
      <c r="AW101" s="73"/>
      <c r="AX101" s="73"/>
      <c r="AY101" s="73"/>
      <c r="AZ101" s="73"/>
      <c r="BA101" s="73"/>
      <c r="BB101" s="73"/>
      <c r="BC101" s="74"/>
      <c r="BD101" s="222" t="str">
        <f t="shared" si="3"/>
        <v xml:space="preserve"> </v>
      </c>
      <c r="BE101" s="76">
        <f ca="1">Validation!H101</f>
        <v>2</v>
      </c>
      <c r="BF101" t="str">
        <f ca="1">Validation!I101</f>
        <v/>
      </c>
      <c r="BJ101" t="str">
        <f>IF(AND(ISBLANK(Members[[#This Row],[DependentSSN]]),NOT(ISBLANK(Members[[#This Row],[MedicalPolicy]]))), "CoverageLevels", "Waivers")</f>
        <v>Waivers</v>
      </c>
      <c r="BK101" t="str">
        <f>IF(AND(ISBLANK(Members[[#This Row],[DependentSSN]]),NOT(ISBLANK(Members[[#This Row],[Dental Policy]]))), "CoverageLevels", "Waivers")</f>
        <v>Waivers</v>
      </c>
      <c r="BL101" t="str">
        <f>IF(AND(ISBLANK(Members[[#This Row],[DependentSSN]]),NOT(ISBLANK(Members[[#This Row],[VisionPolicy]]))), "CoverageLevels", "Waivers")</f>
        <v>Waivers</v>
      </c>
      <c r="BM101">
        <v>0</v>
      </c>
    </row>
    <row r="102" spans="1:65" x14ac:dyDescent="0.25">
      <c r="A102" s="4"/>
      <c r="B102" s="67"/>
      <c r="C102" s="68"/>
      <c r="D102" s="68"/>
      <c r="E102" s="69"/>
      <c r="F102" s="68"/>
      <c r="G102" s="69"/>
      <c r="H102" s="68"/>
      <c r="I102" s="68"/>
      <c r="J102" s="70"/>
      <c r="K102" s="68"/>
      <c r="L102" s="68"/>
      <c r="M102" s="71"/>
      <c r="N102" s="69"/>
      <c r="O102" s="69"/>
      <c r="P102" s="69"/>
      <c r="Q102" s="69"/>
      <c r="R102" s="69"/>
      <c r="S102" s="69"/>
      <c r="T102" s="68" t="str">
        <f>IF(IFERROR(VLOOKUP(Members[[#This Row],[Subscriber SSN]],$C$7:T101,18,FALSE), "") = 0, "",IFERROR(VLOOKUP(Members[[#This Row],[Subscriber SSN]],$C$7:T101,18,FALSE), ""))</f>
        <v/>
      </c>
      <c r="U102" s="68" t="str">
        <f>IF(IFERROR(VLOOKUP(Members[[#This Row],[Subscriber SSN]],$C$7:U101,19,FALSE), "") = 0, "",IFERROR(VLOOKUP(Members[[#This Row],[Subscriber SSN]],$C$7:U101,19,FALSE), ""))</f>
        <v/>
      </c>
      <c r="V102" s="69" t="str">
        <f>IF(IFERROR(VLOOKUP(Members[[#This Row],[Subscriber SSN]],$C$7:V101,20,FALSE), "") = 0, "", IFERROR(VLOOKUP(Members[[#This Row],[Subscriber SSN]],$C$7:V101,20,FALSE), ""))</f>
        <v/>
      </c>
      <c r="W102" s="68" t="str">
        <f>IF(IFERROR(VLOOKUP(Members[[#This Row],[Subscriber SSN]],$C$7:W101,21,FALSE), "") = 0, "", IFERROR(VLOOKUP(Members[[#This Row],[Subscriber SSN]],$C$7:W101,21,FALSE), ""))</f>
        <v/>
      </c>
      <c r="X102" s="68" t="str">
        <f>IF(IFERROR(VLOOKUP(Members[[#This Row],[Subscriber SSN]],$C$7:X101,22,FALSE), "") = 0, "", IFERROR(VLOOKUP(Members[[#This Row],[Subscriber SSN]],$C$7:X101,22,FALSE), ""))</f>
        <v/>
      </c>
      <c r="Y102" s="68"/>
      <c r="Z102" s="72"/>
      <c r="AA102" s="69"/>
      <c r="AB102" s="69"/>
      <c r="AC102" s="70"/>
      <c r="AD102" s="110">
        <f t="shared" si="2"/>
        <v>45292</v>
      </c>
      <c r="AE102" s="69"/>
      <c r="AF102" s="69"/>
      <c r="AG102" s="71"/>
      <c r="AH102" s="69"/>
      <c r="AI102" s="69"/>
      <c r="AJ102" s="69"/>
      <c r="AK102" s="69"/>
      <c r="AL102" s="69"/>
      <c r="AM102" s="69"/>
      <c r="AN102" s="69"/>
      <c r="AO102" s="69"/>
      <c r="AP102" s="73"/>
      <c r="AQ102" s="73"/>
      <c r="AR102" s="73"/>
      <c r="AS102" s="73"/>
      <c r="AT102" s="73"/>
      <c r="AU102" s="73"/>
      <c r="AV102" s="73"/>
      <c r="AW102" s="73"/>
      <c r="AX102" s="73"/>
      <c r="AY102" s="73"/>
      <c r="AZ102" s="73"/>
      <c r="BA102" s="73"/>
      <c r="BB102" s="73"/>
      <c r="BC102" s="74"/>
      <c r="BD102" s="222" t="str">
        <f t="shared" si="3"/>
        <v xml:space="preserve"> </v>
      </c>
      <c r="BE102" s="76">
        <f ca="1">Validation!H102</f>
        <v>2</v>
      </c>
      <c r="BF102" t="str">
        <f ca="1">Validation!I102</f>
        <v/>
      </c>
      <c r="BJ102" t="str">
        <f>IF(AND(ISBLANK(Members[[#This Row],[DependentSSN]]),NOT(ISBLANK(Members[[#This Row],[MedicalPolicy]]))), "CoverageLevels", "Waivers")</f>
        <v>Waivers</v>
      </c>
      <c r="BK102" t="str">
        <f>IF(AND(ISBLANK(Members[[#This Row],[DependentSSN]]),NOT(ISBLANK(Members[[#This Row],[Dental Policy]]))), "CoverageLevels", "Waivers")</f>
        <v>Waivers</v>
      </c>
      <c r="BL102" t="str">
        <f>IF(AND(ISBLANK(Members[[#This Row],[DependentSSN]]),NOT(ISBLANK(Members[[#This Row],[VisionPolicy]]))), "CoverageLevels", "Waivers")</f>
        <v>Waivers</v>
      </c>
      <c r="BM102">
        <v>0</v>
      </c>
    </row>
    <row r="103" spans="1:65" x14ac:dyDescent="0.25">
      <c r="A103" s="4"/>
      <c r="B103" s="67"/>
      <c r="C103" s="68"/>
      <c r="D103" s="68"/>
      <c r="E103" s="69"/>
      <c r="F103" s="68"/>
      <c r="G103" s="69"/>
      <c r="H103" s="68"/>
      <c r="I103" s="68"/>
      <c r="J103" s="70"/>
      <c r="K103" s="68"/>
      <c r="L103" s="68"/>
      <c r="M103" s="71"/>
      <c r="N103" s="69"/>
      <c r="O103" s="69"/>
      <c r="P103" s="69"/>
      <c r="Q103" s="69"/>
      <c r="R103" s="69"/>
      <c r="S103" s="69"/>
      <c r="T103" s="68" t="str">
        <f>IF(IFERROR(VLOOKUP(Members[[#This Row],[Subscriber SSN]],$C$7:T102,18,FALSE), "") = 0, "",IFERROR(VLOOKUP(Members[[#This Row],[Subscriber SSN]],$C$7:T102,18,FALSE), ""))</f>
        <v/>
      </c>
      <c r="U103" s="68" t="str">
        <f>IF(IFERROR(VLOOKUP(Members[[#This Row],[Subscriber SSN]],$C$7:U102,19,FALSE), "") = 0, "",IFERROR(VLOOKUP(Members[[#This Row],[Subscriber SSN]],$C$7:U102,19,FALSE), ""))</f>
        <v/>
      </c>
      <c r="V103" s="69" t="str">
        <f>IF(IFERROR(VLOOKUP(Members[[#This Row],[Subscriber SSN]],$C$7:V102,20,FALSE), "") = 0, "", IFERROR(VLOOKUP(Members[[#This Row],[Subscriber SSN]],$C$7:V102,20,FALSE), ""))</f>
        <v/>
      </c>
      <c r="W103" s="68" t="str">
        <f>IF(IFERROR(VLOOKUP(Members[[#This Row],[Subscriber SSN]],$C$7:W102,21,FALSE), "") = 0, "", IFERROR(VLOOKUP(Members[[#This Row],[Subscriber SSN]],$C$7:W102,21,FALSE), ""))</f>
        <v/>
      </c>
      <c r="X103" s="68" t="str">
        <f>IF(IFERROR(VLOOKUP(Members[[#This Row],[Subscriber SSN]],$C$7:X102,22,FALSE), "") = 0, "", IFERROR(VLOOKUP(Members[[#This Row],[Subscriber SSN]],$C$7:X102,22,FALSE), ""))</f>
        <v/>
      </c>
      <c r="Y103" s="68"/>
      <c r="Z103" s="72"/>
      <c r="AA103" s="69"/>
      <c r="AB103" s="69"/>
      <c r="AC103" s="70"/>
      <c r="AD103" s="110">
        <f t="shared" si="2"/>
        <v>45292</v>
      </c>
      <c r="AE103" s="69"/>
      <c r="AF103" s="69"/>
      <c r="AG103" s="71"/>
      <c r="AH103" s="69"/>
      <c r="AI103" s="69"/>
      <c r="AJ103" s="69"/>
      <c r="AK103" s="69"/>
      <c r="AL103" s="69"/>
      <c r="AM103" s="69"/>
      <c r="AN103" s="69"/>
      <c r="AO103" s="69"/>
      <c r="AP103" s="73"/>
      <c r="AQ103" s="73"/>
      <c r="AR103" s="73"/>
      <c r="AS103" s="73"/>
      <c r="AT103" s="73"/>
      <c r="AU103" s="73"/>
      <c r="AV103" s="73"/>
      <c r="AW103" s="73"/>
      <c r="AX103" s="73"/>
      <c r="AY103" s="73"/>
      <c r="AZ103" s="73"/>
      <c r="BA103" s="73"/>
      <c r="BB103" s="73"/>
      <c r="BC103" s="74"/>
      <c r="BD103" s="222" t="str">
        <f t="shared" si="3"/>
        <v xml:space="preserve"> </v>
      </c>
      <c r="BE103" s="76">
        <f ca="1">Validation!H103</f>
        <v>2</v>
      </c>
      <c r="BF103" t="str">
        <f ca="1">Validation!I103</f>
        <v/>
      </c>
      <c r="BJ103" t="str">
        <f>IF(AND(ISBLANK(Members[[#This Row],[DependentSSN]]),NOT(ISBLANK(Members[[#This Row],[MedicalPolicy]]))), "CoverageLevels", "Waivers")</f>
        <v>Waivers</v>
      </c>
      <c r="BK103" t="str">
        <f>IF(AND(ISBLANK(Members[[#This Row],[DependentSSN]]),NOT(ISBLANK(Members[[#This Row],[Dental Policy]]))), "CoverageLevels", "Waivers")</f>
        <v>Waivers</v>
      </c>
      <c r="BL103" t="str">
        <f>IF(AND(ISBLANK(Members[[#This Row],[DependentSSN]]),NOT(ISBLANK(Members[[#This Row],[VisionPolicy]]))), "CoverageLevels", "Waivers")</f>
        <v>Waivers</v>
      </c>
      <c r="BM103">
        <v>0</v>
      </c>
    </row>
    <row r="104" spans="1:65" x14ac:dyDescent="0.25">
      <c r="A104" s="4"/>
      <c r="B104" s="67"/>
      <c r="C104" s="68"/>
      <c r="D104" s="68"/>
      <c r="E104" s="69"/>
      <c r="F104" s="68"/>
      <c r="G104" s="69"/>
      <c r="H104" s="68"/>
      <c r="I104" s="68"/>
      <c r="J104" s="70"/>
      <c r="K104" s="68"/>
      <c r="L104" s="68"/>
      <c r="M104" s="71"/>
      <c r="N104" s="69"/>
      <c r="O104" s="69"/>
      <c r="P104" s="69"/>
      <c r="Q104" s="69"/>
      <c r="R104" s="69"/>
      <c r="S104" s="69"/>
      <c r="T104" s="68" t="str">
        <f>IF(IFERROR(VLOOKUP(Members[[#This Row],[Subscriber SSN]],$C$7:T103,18,FALSE), "") = 0, "",IFERROR(VLOOKUP(Members[[#This Row],[Subscriber SSN]],$C$7:T103,18,FALSE), ""))</f>
        <v/>
      </c>
      <c r="U104" s="68" t="str">
        <f>IF(IFERROR(VLOOKUP(Members[[#This Row],[Subscriber SSN]],$C$7:U103,19,FALSE), "") = 0, "",IFERROR(VLOOKUP(Members[[#This Row],[Subscriber SSN]],$C$7:U103,19,FALSE), ""))</f>
        <v/>
      </c>
      <c r="V104" s="69" t="str">
        <f>IF(IFERROR(VLOOKUP(Members[[#This Row],[Subscriber SSN]],$C$7:V103,20,FALSE), "") = 0, "", IFERROR(VLOOKUP(Members[[#This Row],[Subscriber SSN]],$C$7:V103,20,FALSE), ""))</f>
        <v/>
      </c>
      <c r="W104" s="68" t="str">
        <f>IF(IFERROR(VLOOKUP(Members[[#This Row],[Subscriber SSN]],$C$7:W103,21,FALSE), "") = 0, "", IFERROR(VLOOKUP(Members[[#This Row],[Subscriber SSN]],$C$7:W103,21,FALSE), ""))</f>
        <v/>
      </c>
      <c r="X104" s="68" t="str">
        <f>IF(IFERROR(VLOOKUP(Members[[#This Row],[Subscriber SSN]],$C$7:X103,22,FALSE), "") = 0, "", IFERROR(VLOOKUP(Members[[#This Row],[Subscriber SSN]],$C$7:X103,22,FALSE), ""))</f>
        <v/>
      </c>
      <c r="Y104" s="68"/>
      <c r="Z104" s="72"/>
      <c r="AA104" s="69"/>
      <c r="AB104" s="69"/>
      <c r="AC104" s="70"/>
      <c r="AD104" s="110">
        <f t="shared" si="2"/>
        <v>45292</v>
      </c>
      <c r="AE104" s="69"/>
      <c r="AF104" s="69"/>
      <c r="AG104" s="71"/>
      <c r="AH104" s="69"/>
      <c r="AI104" s="69"/>
      <c r="AJ104" s="69"/>
      <c r="AK104" s="69"/>
      <c r="AL104" s="69"/>
      <c r="AM104" s="69"/>
      <c r="AN104" s="69"/>
      <c r="AO104" s="69"/>
      <c r="AP104" s="73"/>
      <c r="AQ104" s="73"/>
      <c r="AR104" s="73"/>
      <c r="AS104" s="73"/>
      <c r="AT104" s="73"/>
      <c r="AU104" s="73"/>
      <c r="AV104" s="73"/>
      <c r="AW104" s="73"/>
      <c r="AX104" s="73"/>
      <c r="AY104" s="73"/>
      <c r="AZ104" s="73"/>
      <c r="BA104" s="73"/>
      <c r="BB104" s="73"/>
      <c r="BC104" s="74"/>
      <c r="BD104" s="222" t="str">
        <f t="shared" si="3"/>
        <v xml:space="preserve"> </v>
      </c>
      <c r="BE104" s="76">
        <f ca="1">Validation!H104</f>
        <v>2</v>
      </c>
      <c r="BF104" t="str">
        <f ca="1">Validation!I104</f>
        <v/>
      </c>
      <c r="BJ104" t="str">
        <f>IF(AND(ISBLANK(Members[[#This Row],[DependentSSN]]),NOT(ISBLANK(Members[[#This Row],[MedicalPolicy]]))), "CoverageLevels", "Waivers")</f>
        <v>Waivers</v>
      </c>
      <c r="BK104" t="str">
        <f>IF(AND(ISBLANK(Members[[#This Row],[DependentSSN]]),NOT(ISBLANK(Members[[#This Row],[Dental Policy]]))), "CoverageLevels", "Waivers")</f>
        <v>Waivers</v>
      </c>
      <c r="BL104" t="str">
        <f>IF(AND(ISBLANK(Members[[#This Row],[DependentSSN]]),NOT(ISBLANK(Members[[#This Row],[VisionPolicy]]))), "CoverageLevels", "Waivers")</f>
        <v>Waivers</v>
      </c>
      <c r="BM104">
        <v>0</v>
      </c>
    </row>
    <row r="105" spans="1:65" x14ac:dyDescent="0.25">
      <c r="A105" s="4"/>
      <c r="B105" s="67"/>
      <c r="C105" s="68"/>
      <c r="D105" s="68"/>
      <c r="E105" s="69"/>
      <c r="F105" s="68"/>
      <c r="G105" s="69"/>
      <c r="H105" s="68"/>
      <c r="I105" s="68"/>
      <c r="J105" s="70"/>
      <c r="K105" s="68"/>
      <c r="L105" s="68"/>
      <c r="M105" s="71"/>
      <c r="N105" s="69"/>
      <c r="O105" s="69"/>
      <c r="P105" s="69"/>
      <c r="Q105" s="69"/>
      <c r="R105" s="69"/>
      <c r="S105" s="69"/>
      <c r="T105" s="68" t="str">
        <f>IF(IFERROR(VLOOKUP(Members[[#This Row],[Subscriber SSN]],$C$7:T104,18,FALSE), "") = 0, "",IFERROR(VLOOKUP(Members[[#This Row],[Subscriber SSN]],$C$7:T104,18,FALSE), ""))</f>
        <v/>
      </c>
      <c r="U105" s="68" t="str">
        <f>IF(IFERROR(VLOOKUP(Members[[#This Row],[Subscriber SSN]],$C$7:U104,19,FALSE), "") = 0, "",IFERROR(VLOOKUP(Members[[#This Row],[Subscriber SSN]],$C$7:U104,19,FALSE), ""))</f>
        <v/>
      </c>
      <c r="V105" s="69" t="str">
        <f>IF(IFERROR(VLOOKUP(Members[[#This Row],[Subscriber SSN]],$C$7:V104,20,FALSE), "") = 0, "", IFERROR(VLOOKUP(Members[[#This Row],[Subscriber SSN]],$C$7:V104,20,FALSE), ""))</f>
        <v/>
      </c>
      <c r="W105" s="68" t="str">
        <f>IF(IFERROR(VLOOKUP(Members[[#This Row],[Subscriber SSN]],$C$7:W104,21,FALSE), "") = 0, "", IFERROR(VLOOKUP(Members[[#This Row],[Subscriber SSN]],$C$7:W104,21,FALSE), ""))</f>
        <v/>
      </c>
      <c r="X105" s="68" t="str">
        <f>IF(IFERROR(VLOOKUP(Members[[#This Row],[Subscriber SSN]],$C$7:X104,22,FALSE), "") = 0, "", IFERROR(VLOOKUP(Members[[#This Row],[Subscriber SSN]],$C$7:X104,22,FALSE), ""))</f>
        <v/>
      </c>
      <c r="Y105" s="68"/>
      <c r="Z105" s="72"/>
      <c r="AA105" s="69"/>
      <c r="AB105" s="69"/>
      <c r="AC105" s="70"/>
      <c r="AD105" s="110">
        <f t="shared" si="2"/>
        <v>45292</v>
      </c>
      <c r="AE105" s="69"/>
      <c r="AF105" s="69"/>
      <c r="AG105" s="71"/>
      <c r="AH105" s="69"/>
      <c r="AI105" s="69"/>
      <c r="AJ105" s="69"/>
      <c r="AK105" s="69"/>
      <c r="AL105" s="69"/>
      <c r="AM105" s="69"/>
      <c r="AN105" s="69"/>
      <c r="AO105" s="69"/>
      <c r="AP105" s="73"/>
      <c r="AQ105" s="73"/>
      <c r="AR105" s="73"/>
      <c r="AS105" s="73"/>
      <c r="AT105" s="73"/>
      <c r="AU105" s="73"/>
      <c r="AV105" s="73"/>
      <c r="AW105" s="73"/>
      <c r="AX105" s="73"/>
      <c r="AY105" s="73"/>
      <c r="AZ105" s="73"/>
      <c r="BA105" s="73"/>
      <c r="BB105" s="73"/>
      <c r="BC105" s="74"/>
      <c r="BD105" s="222" t="str">
        <f t="shared" si="3"/>
        <v xml:space="preserve"> </v>
      </c>
      <c r="BE105" s="76">
        <f ca="1">Validation!H105</f>
        <v>2</v>
      </c>
      <c r="BF105" t="str">
        <f ca="1">Validation!I105</f>
        <v/>
      </c>
      <c r="BJ105" t="str">
        <f>IF(AND(ISBLANK(Members[[#This Row],[DependentSSN]]),NOT(ISBLANK(Members[[#This Row],[MedicalPolicy]]))), "CoverageLevels", "Waivers")</f>
        <v>Waivers</v>
      </c>
      <c r="BK105" t="str">
        <f>IF(AND(ISBLANK(Members[[#This Row],[DependentSSN]]),NOT(ISBLANK(Members[[#This Row],[Dental Policy]]))), "CoverageLevels", "Waivers")</f>
        <v>Waivers</v>
      </c>
      <c r="BL105" t="str">
        <f>IF(AND(ISBLANK(Members[[#This Row],[DependentSSN]]),NOT(ISBLANK(Members[[#This Row],[VisionPolicy]]))), "CoverageLevels", "Waivers")</f>
        <v>Waivers</v>
      </c>
      <c r="BM105">
        <v>0</v>
      </c>
    </row>
    <row r="106" spans="1:65" x14ac:dyDescent="0.25">
      <c r="A106" s="4"/>
      <c r="B106" s="67"/>
      <c r="C106" s="68"/>
      <c r="D106" s="68"/>
      <c r="E106" s="69"/>
      <c r="F106" s="68"/>
      <c r="G106" s="69"/>
      <c r="H106" s="68"/>
      <c r="I106" s="68"/>
      <c r="J106" s="70"/>
      <c r="K106" s="68"/>
      <c r="L106" s="68"/>
      <c r="M106" s="71"/>
      <c r="N106" s="69"/>
      <c r="O106" s="69"/>
      <c r="P106" s="69"/>
      <c r="Q106" s="69"/>
      <c r="R106" s="69"/>
      <c r="S106" s="69"/>
      <c r="T106" s="68" t="str">
        <f>IF(IFERROR(VLOOKUP(Members[[#This Row],[Subscriber SSN]],$C$7:T105,18,FALSE), "") = 0, "",IFERROR(VLOOKUP(Members[[#This Row],[Subscriber SSN]],$C$7:T105,18,FALSE), ""))</f>
        <v/>
      </c>
      <c r="U106" s="68" t="str">
        <f>IF(IFERROR(VLOOKUP(Members[[#This Row],[Subscriber SSN]],$C$7:U105,19,FALSE), "") = 0, "",IFERROR(VLOOKUP(Members[[#This Row],[Subscriber SSN]],$C$7:U105,19,FALSE), ""))</f>
        <v/>
      </c>
      <c r="V106" s="69" t="str">
        <f>IF(IFERROR(VLOOKUP(Members[[#This Row],[Subscriber SSN]],$C$7:V105,20,FALSE), "") = 0, "", IFERROR(VLOOKUP(Members[[#This Row],[Subscriber SSN]],$C$7:V105,20,FALSE), ""))</f>
        <v/>
      </c>
      <c r="W106" s="68" t="str">
        <f>IF(IFERROR(VLOOKUP(Members[[#This Row],[Subscriber SSN]],$C$7:W105,21,FALSE), "") = 0, "", IFERROR(VLOOKUP(Members[[#This Row],[Subscriber SSN]],$C$7:W105,21,FALSE), ""))</f>
        <v/>
      </c>
      <c r="X106" s="68" t="str">
        <f>IF(IFERROR(VLOOKUP(Members[[#This Row],[Subscriber SSN]],$C$7:X105,22,FALSE), "") = 0, "", IFERROR(VLOOKUP(Members[[#This Row],[Subscriber SSN]],$C$7:X105,22,FALSE), ""))</f>
        <v/>
      </c>
      <c r="Y106" s="68"/>
      <c r="Z106" s="72"/>
      <c r="AA106" s="69"/>
      <c r="AB106" s="69"/>
      <c r="AC106" s="70"/>
      <c r="AD106" s="110">
        <f t="shared" si="2"/>
        <v>45292</v>
      </c>
      <c r="AE106" s="69"/>
      <c r="AF106" s="69"/>
      <c r="AG106" s="71"/>
      <c r="AH106" s="69"/>
      <c r="AI106" s="69"/>
      <c r="AJ106" s="69"/>
      <c r="AK106" s="69"/>
      <c r="AL106" s="69"/>
      <c r="AM106" s="69"/>
      <c r="AN106" s="69"/>
      <c r="AO106" s="69"/>
      <c r="AP106" s="73"/>
      <c r="AQ106" s="73"/>
      <c r="AR106" s="73"/>
      <c r="AS106" s="73"/>
      <c r="AT106" s="73"/>
      <c r="AU106" s="73"/>
      <c r="AV106" s="73"/>
      <c r="AW106" s="73"/>
      <c r="AX106" s="73"/>
      <c r="AY106" s="73"/>
      <c r="AZ106" s="73"/>
      <c r="BA106" s="73"/>
      <c r="BB106" s="73"/>
      <c r="BC106" s="74"/>
      <c r="BD106" s="222" t="str">
        <f t="shared" si="3"/>
        <v xml:space="preserve"> </v>
      </c>
      <c r="BE106" s="76">
        <f ca="1">Validation!H106</f>
        <v>2</v>
      </c>
      <c r="BF106" t="str">
        <f ca="1">Validation!I106</f>
        <v/>
      </c>
      <c r="BJ106" t="str">
        <f>IF(AND(ISBLANK(Members[[#This Row],[DependentSSN]]),NOT(ISBLANK(Members[[#This Row],[MedicalPolicy]]))), "CoverageLevels", "Waivers")</f>
        <v>Waivers</v>
      </c>
      <c r="BK106" t="str">
        <f>IF(AND(ISBLANK(Members[[#This Row],[DependentSSN]]),NOT(ISBLANK(Members[[#This Row],[Dental Policy]]))), "CoverageLevels", "Waivers")</f>
        <v>Waivers</v>
      </c>
      <c r="BL106" t="str">
        <f>IF(AND(ISBLANK(Members[[#This Row],[DependentSSN]]),NOT(ISBLANK(Members[[#This Row],[VisionPolicy]]))), "CoverageLevels", "Waivers")</f>
        <v>Waivers</v>
      </c>
      <c r="BM106">
        <v>0</v>
      </c>
    </row>
    <row r="107" spans="1:65" x14ac:dyDescent="0.25">
      <c r="A107" s="4"/>
      <c r="B107" s="67"/>
      <c r="C107" s="68"/>
      <c r="D107" s="68"/>
      <c r="E107" s="69"/>
      <c r="F107" s="68"/>
      <c r="G107" s="69"/>
      <c r="H107" s="68"/>
      <c r="I107" s="68"/>
      <c r="J107" s="70"/>
      <c r="K107" s="68"/>
      <c r="L107" s="68"/>
      <c r="M107" s="71"/>
      <c r="N107" s="69"/>
      <c r="O107" s="69"/>
      <c r="P107" s="69"/>
      <c r="Q107" s="69"/>
      <c r="R107" s="69"/>
      <c r="S107" s="69"/>
      <c r="T107" s="68" t="str">
        <f>IF(IFERROR(VLOOKUP(Members[[#This Row],[Subscriber SSN]],$C$7:T106,18,FALSE), "") = 0, "",IFERROR(VLOOKUP(Members[[#This Row],[Subscriber SSN]],$C$7:T106,18,FALSE), ""))</f>
        <v/>
      </c>
      <c r="U107" s="68" t="str">
        <f>IF(IFERROR(VLOOKUP(Members[[#This Row],[Subscriber SSN]],$C$7:U106,19,FALSE), "") = 0, "",IFERROR(VLOOKUP(Members[[#This Row],[Subscriber SSN]],$C$7:U106,19,FALSE), ""))</f>
        <v/>
      </c>
      <c r="V107" s="69" t="str">
        <f>IF(IFERROR(VLOOKUP(Members[[#This Row],[Subscriber SSN]],$C$7:V106,20,FALSE), "") = 0, "", IFERROR(VLOOKUP(Members[[#This Row],[Subscriber SSN]],$C$7:V106,20,FALSE), ""))</f>
        <v/>
      </c>
      <c r="W107" s="68" t="str">
        <f>IF(IFERROR(VLOOKUP(Members[[#This Row],[Subscriber SSN]],$C$7:W106,21,FALSE), "") = 0, "", IFERROR(VLOOKUP(Members[[#This Row],[Subscriber SSN]],$C$7:W106,21,FALSE), ""))</f>
        <v/>
      </c>
      <c r="X107" s="68" t="str">
        <f>IF(IFERROR(VLOOKUP(Members[[#This Row],[Subscriber SSN]],$C$7:X106,22,FALSE), "") = 0, "", IFERROR(VLOOKUP(Members[[#This Row],[Subscriber SSN]],$C$7:X106,22,FALSE), ""))</f>
        <v/>
      </c>
      <c r="Y107" s="68"/>
      <c r="Z107" s="72"/>
      <c r="AA107" s="69"/>
      <c r="AB107" s="69"/>
      <c r="AC107" s="70"/>
      <c r="AD107" s="110">
        <f t="shared" si="2"/>
        <v>45292</v>
      </c>
      <c r="AE107" s="69"/>
      <c r="AF107" s="69"/>
      <c r="AG107" s="71"/>
      <c r="AH107" s="69"/>
      <c r="AI107" s="69"/>
      <c r="AJ107" s="69"/>
      <c r="AK107" s="69"/>
      <c r="AL107" s="69"/>
      <c r="AM107" s="69"/>
      <c r="AN107" s="69"/>
      <c r="AO107" s="69"/>
      <c r="AP107" s="73"/>
      <c r="AQ107" s="73"/>
      <c r="AR107" s="73"/>
      <c r="AS107" s="73"/>
      <c r="AT107" s="73"/>
      <c r="AU107" s="73"/>
      <c r="AV107" s="73"/>
      <c r="AW107" s="73"/>
      <c r="AX107" s="73"/>
      <c r="AY107" s="73"/>
      <c r="AZ107" s="73"/>
      <c r="BA107" s="73"/>
      <c r="BB107" s="73"/>
      <c r="BC107" s="74"/>
      <c r="BD107" s="222" t="str">
        <f t="shared" si="3"/>
        <v xml:space="preserve"> </v>
      </c>
      <c r="BE107" s="76">
        <f ca="1">Validation!H107</f>
        <v>2</v>
      </c>
      <c r="BF107" t="str">
        <f ca="1">Validation!I107</f>
        <v/>
      </c>
      <c r="BJ107" t="str">
        <f>IF(AND(ISBLANK(Members[[#This Row],[DependentSSN]]),NOT(ISBLANK(Members[[#This Row],[MedicalPolicy]]))), "CoverageLevels", "Waivers")</f>
        <v>Waivers</v>
      </c>
      <c r="BK107" t="str">
        <f>IF(AND(ISBLANK(Members[[#This Row],[DependentSSN]]),NOT(ISBLANK(Members[[#This Row],[Dental Policy]]))), "CoverageLevels", "Waivers")</f>
        <v>Waivers</v>
      </c>
      <c r="BL107" t="str">
        <f>IF(AND(ISBLANK(Members[[#This Row],[DependentSSN]]),NOT(ISBLANK(Members[[#This Row],[VisionPolicy]]))), "CoverageLevels", "Waivers")</f>
        <v>Waivers</v>
      </c>
      <c r="BM107">
        <v>0</v>
      </c>
    </row>
    <row r="108" spans="1:65" x14ac:dyDescent="0.25">
      <c r="A108" s="4"/>
      <c r="B108" s="67"/>
      <c r="C108" s="68"/>
      <c r="D108" s="68"/>
      <c r="E108" s="69"/>
      <c r="F108" s="68"/>
      <c r="G108" s="69"/>
      <c r="H108" s="68"/>
      <c r="I108" s="68"/>
      <c r="J108" s="70"/>
      <c r="K108" s="68"/>
      <c r="L108" s="68"/>
      <c r="M108" s="71"/>
      <c r="N108" s="69"/>
      <c r="O108" s="69"/>
      <c r="P108" s="69"/>
      <c r="Q108" s="69"/>
      <c r="R108" s="69"/>
      <c r="S108" s="69"/>
      <c r="T108" s="68" t="str">
        <f>IF(IFERROR(VLOOKUP(Members[[#This Row],[Subscriber SSN]],$C$7:T107,18,FALSE), "") = 0, "",IFERROR(VLOOKUP(Members[[#This Row],[Subscriber SSN]],$C$7:T107,18,FALSE), ""))</f>
        <v/>
      </c>
      <c r="U108" s="68" t="str">
        <f>IF(IFERROR(VLOOKUP(Members[[#This Row],[Subscriber SSN]],$C$7:U107,19,FALSE), "") = 0, "",IFERROR(VLOOKUP(Members[[#This Row],[Subscriber SSN]],$C$7:U107,19,FALSE), ""))</f>
        <v/>
      </c>
      <c r="V108" s="69" t="str">
        <f>IF(IFERROR(VLOOKUP(Members[[#This Row],[Subscriber SSN]],$C$7:V107,20,FALSE), "") = 0, "", IFERROR(VLOOKUP(Members[[#This Row],[Subscriber SSN]],$C$7:V107,20,FALSE), ""))</f>
        <v/>
      </c>
      <c r="W108" s="68" t="str">
        <f>IF(IFERROR(VLOOKUP(Members[[#This Row],[Subscriber SSN]],$C$7:W107,21,FALSE), "") = 0, "", IFERROR(VLOOKUP(Members[[#This Row],[Subscriber SSN]],$C$7:W107,21,FALSE), ""))</f>
        <v/>
      </c>
      <c r="X108" s="68" t="str">
        <f>IF(IFERROR(VLOOKUP(Members[[#This Row],[Subscriber SSN]],$C$7:X107,22,FALSE), "") = 0, "", IFERROR(VLOOKUP(Members[[#This Row],[Subscriber SSN]],$C$7:X107,22,FALSE), ""))</f>
        <v/>
      </c>
      <c r="Y108" s="68"/>
      <c r="Z108" s="72"/>
      <c r="AA108" s="69"/>
      <c r="AB108" s="69"/>
      <c r="AC108" s="70"/>
      <c r="AD108" s="110">
        <f t="shared" si="2"/>
        <v>45292</v>
      </c>
      <c r="AE108" s="69"/>
      <c r="AF108" s="69"/>
      <c r="AG108" s="71"/>
      <c r="AH108" s="69"/>
      <c r="AI108" s="69"/>
      <c r="AJ108" s="69"/>
      <c r="AK108" s="69"/>
      <c r="AL108" s="69"/>
      <c r="AM108" s="69"/>
      <c r="AN108" s="69"/>
      <c r="AO108" s="69"/>
      <c r="AP108" s="73"/>
      <c r="AQ108" s="73"/>
      <c r="AR108" s="73"/>
      <c r="AS108" s="73"/>
      <c r="AT108" s="73"/>
      <c r="AU108" s="73"/>
      <c r="AV108" s="73"/>
      <c r="AW108" s="73"/>
      <c r="AX108" s="73"/>
      <c r="AY108" s="73"/>
      <c r="AZ108" s="73"/>
      <c r="BA108" s="73"/>
      <c r="BB108" s="73"/>
      <c r="BC108" s="74"/>
      <c r="BD108" s="222" t="str">
        <f t="shared" si="3"/>
        <v xml:space="preserve"> </v>
      </c>
      <c r="BE108" s="76">
        <f ca="1">Validation!H108</f>
        <v>2</v>
      </c>
      <c r="BF108" t="str">
        <f ca="1">Validation!I108</f>
        <v/>
      </c>
      <c r="BJ108" t="str">
        <f>IF(AND(ISBLANK(Members[[#This Row],[DependentSSN]]),NOT(ISBLANK(Members[[#This Row],[MedicalPolicy]]))), "CoverageLevels", "Waivers")</f>
        <v>Waivers</v>
      </c>
      <c r="BK108" t="str">
        <f>IF(AND(ISBLANK(Members[[#This Row],[DependentSSN]]),NOT(ISBLANK(Members[[#This Row],[Dental Policy]]))), "CoverageLevels", "Waivers")</f>
        <v>Waivers</v>
      </c>
      <c r="BL108" t="str">
        <f>IF(AND(ISBLANK(Members[[#This Row],[DependentSSN]]),NOT(ISBLANK(Members[[#This Row],[VisionPolicy]]))), "CoverageLevels", "Waivers")</f>
        <v>Waivers</v>
      </c>
      <c r="BM108">
        <v>0</v>
      </c>
    </row>
    <row r="109" spans="1:65" x14ac:dyDescent="0.25">
      <c r="A109" s="4"/>
      <c r="B109" s="67"/>
      <c r="C109" s="68"/>
      <c r="D109" s="68"/>
      <c r="E109" s="69"/>
      <c r="F109" s="68"/>
      <c r="G109" s="69"/>
      <c r="H109" s="68"/>
      <c r="I109" s="68"/>
      <c r="J109" s="70"/>
      <c r="K109" s="68"/>
      <c r="L109" s="68"/>
      <c r="M109" s="71"/>
      <c r="N109" s="69"/>
      <c r="O109" s="69"/>
      <c r="P109" s="69"/>
      <c r="Q109" s="69"/>
      <c r="R109" s="69"/>
      <c r="S109" s="69"/>
      <c r="T109" s="68" t="str">
        <f>IF(IFERROR(VLOOKUP(Members[[#This Row],[Subscriber SSN]],$C$7:T108,18,FALSE), "") = 0, "",IFERROR(VLOOKUP(Members[[#This Row],[Subscriber SSN]],$C$7:T108,18,FALSE), ""))</f>
        <v/>
      </c>
      <c r="U109" s="68" t="str">
        <f>IF(IFERROR(VLOOKUP(Members[[#This Row],[Subscriber SSN]],$C$7:U108,19,FALSE), "") = 0, "",IFERROR(VLOOKUP(Members[[#This Row],[Subscriber SSN]],$C$7:U108,19,FALSE), ""))</f>
        <v/>
      </c>
      <c r="V109" s="69" t="str">
        <f>IF(IFERROR(VLOOKUP(Members[[#This Row],[Subscriber SSN]],$C$7:V108,20,FALSE), "") = 0, "", IFERROR(VLOOKUP(Members[[#This Row],[Subscriber SSN]],$C$7:V108,20,FALSE), ""))</f>
        <v/>
      </c>
      <c r="W109" s="68" t="str">
        <f>IF(IFERROR(VLOOKUP(Members[[#This Row],[Subscriber SSN]],$C$7:W108,21,FALSE), "") = 0, "", IFERROR(VLOOKUP(Members[[#This Row],[Subscriber SSN]],$C$7:W108,21,FALSE), ""))</f>
        <v/>
      </c>
      <c r="X109" s="68" t="str">
        <f>IF(IFERROR(VLOOKUP(Members[[#This Row],[Subscriber SSN]],$C$7:X108,22,FALSE), "") = 0, "", IFERROR(VLOOKUP(Members[[#This Row],[Subscriber SSN]],$C$7:X108,22,FALSE), ""))</f>
        <v/>
      </c>
      <c r="Y109" s="68"/>
      <c r="Z109" s="72"/>
      <c r="AA109" s="69"/>
      <c r="AB109" s="69"/>
      <c r="AC109" s="70"/>
      <c r="AD109" s="110">
        <f t="shared" si="2"/>
        <v>45292</v>
      </c>
      <c r="AE109" s="69"/>
      <c r="AF109" s="69"/>
      <c r="AG109" s="71"/>
      <c r="AH109" s="69"/>
      <c r="AI109" s="69"/>
      <c r="AJ109" s="69"/>
      <c r="AK109" s="69"/>
      <c r="AL109" s="69"/>
      <c r="AM109" s="69"/>
      <c r="AN109" s="69"/>
      <c r="AO109" s="69"/>
      <c r="AP109" s="73"/>
      <c r="AQ109" s="73"/>
      <c r="AR109" s="73"/>
      <c r="AS109" s="73"/>
      <c r="AT109" s="73"/>
      <c r="AU109" s="73"/>
      <c r="AV109" s="73"/>
      <c r="AW109" s="73"/>
      <c r="AX109" s="73"/>
      <c r="AY109" s="73"/>
      <c r="AZ109" s="73"/>
      <c r="BA109" s="73"/>
      <c r="BB109" s="73"/>
      <c r="BC109" s="74"/>
      <c r="BD109" s="222" t="str">
        <f t="shared" si="3"/>
        <v xml:space="preserve"> </v>
      </c>
      <c r="BE109" s="76">
        <f ca="1">Validation!H109</f>
        <v>2</v>
      </c>
      <c r="BF109" t="str">
        <f ca="1">Validation!I109</f>
        <v/>
      </c>
      <c r="BJ109" t="str">
        <f>IF(AND(ISBLANK(Members[[#This Row],[DependentSSN]]),NOT(ISBLANK(Members[[#This Row],[MedicalPolicy]]))), "CoverageLevels", "Waivers")</f>
        <v>Waivers</v>
      </c>
      <c r="BK109" t="str">
        <f>IF(AND(ISBLANK(Members[[#This Row],[DependentSSN]]),NOT(ISBLANK(Members[[#This Row],[Dental Policy]]))), "CoverageLevels", "Waivers")</f>
        <v>Waivers</v>
      </c>
      <c r="BL109" t="str">
        <f>IF(AND(ISBLANK(Members[[#This Row],[DependentSSN]]),NOT(ISBLANK(Members[[#This Row],[VisionPolicy]]))), "CoverageLevels", "Waivers")</f>
        <v>Waivers</v>
      </c>
      <c r="BM109">
        <v>0</v>
      </c>
    </row>
    <row r="110" spans="1:65" x14ac:dyDescent="0.25">
      <c r="A110" s="4"/>
      <c r="B110" s="67"/>
      <c r="C110" s="68"/>
      <c r="D110" s="68"/>
      <c r="E110" s="69"/>
      <c r="F110" s="68"/>
      <c r="G110" s="69"/>
      <c r="H110" s="68"/>
      <c r="I110" s="68"/>
      <c r="J110" s="70"/>
      <c r="K110" s="68"/>
      <c r="L110" s="68"/>
      <c r="M110" s="71"/>
      <c r="N110" s="69"/>
      <c r="O110" s="69"/>
      <c r="P110" s="69"/>
      <c r="Q110" s="69"/>
      <c r="R110" s="69"/>
      <c r="S110" s="69"/>
      <c r="T110" s="68" t="str">
        <f>IF(IFERROR(VLOOKUP(Members[[#This Row],[Subscriber SSN]],$C$7:T109,18,FALSE), "") = 0, "",IFERROR(VLOOKUP(Members[[#This Row],[Subscriber SSN]],$C$7:T109,18,FALSE), ""))</f>
        <v/>
      </c>
      <c r="U110" s="68" t="str">
        <f>IF(IFERROR(VLOOKUP(Members[[#This Row],[Subscriber SSN]],$C$7:U109,19,FALSE), "") = 0, "",IFERROR(VLOOKUP(Members[[#This Row],[Subscriber SSN]],$C$7:U109,19,FALSE), ""))</f>
        <v/>
      </c>
      <c r="V110" s="69" t="str">
        <f>IF(IFERROR(VLOOKUP(Members[[#This Row],[Subscriber SSN]],$C$7:V109,20,FALSE), "") = 0, "", IFERROR(VLOOKUP(Members[[#This Row],[Subscriber SSN]],$C$7:V109,20,FALSE), ""))</f>
        <v/>
      </c>
      <c r="W110" s="68" t="str">
        <f>IF(IFERROR(VLOOKUP(Members[[#This Row],[Subscriber SSN]],$C$7:W109,21,FALSE), "") = 0, "", IFERROR(VLOOKUP(Members[[#This Row],[Subscriber SSN]],$C$7:W109,21,FALSE), ""))</f>
        <v/>
      </c>
      <c r="X110" s="68" t="str">
        <f>IF(IFERROR(VLOOKUP(Members[[#This Row],[Subscriber SSN]],$C$7:X109,22,FALSE), "") = 0, "", IFERROR(VLOOKUP(Members[[#This Row],[Subscriber SSN]],$C$7:X109,22,FALSE), ""))</f>
        <v/>
      </c>
      <c r="Y110" s="68"/>
      <c r="Z110" s="72"/>
      <c r="AA110" s="69"/>
      <c r="AB110" s="69"/>
      <c r="AC110" s="70"/>
      <c r="AD110" s="110">
        <f t="shared" si="2"/>
        <v>45292</v>
      </c>
      <c r="AE110" s="69"/>
      <c r="AF110" s="69"/>
      <c r="AG110" s="71"/>
      <c r="AH110" s="69"/>
      <c r="AI110" s="69"/>
      <c r="AJ110" s="69"/>
      <c r="AK110" s="69"/>
      <c r="AL110" s="69"/>
      <c r="AM110" s="69"/>
      <c r="AN110" s="69"/>
      <c r="AO110" s="69"/>
      <c r="AP110" s="73"/>
      <c r="AQ110" s="73"/>
      <c r="AR110" s="73"/>
      <c r="AS110" s="73"/>
      <c r="AT110" s="73"/>
      <c r="AU110" s="73"/>
      <c r="AV110" s="73"/>
      <c r="AW110" s="73"/>
      <c r="AX110" s="73"/>
      <c r="AY110" s="73"/>
      <c r="AZ110" s="73"/>
      <c r="BA110" s="73"/>
      <c r="BB110" s="73"/>
      <c r="BC110" s="74"/>
      <c r="BD110" s="222" t="str">
        <f t="shared" si="3"/>
        <v xml:space="preserve"> </v>
      </c>
      <c r="BE110" s="76">
        <f ca="1">Validation!H110</f>
        <v>2</v>
      </c>
      <c r="BF110" t="str">
        <f ca="1">Validation!I110</f>
        <v/>
      </c>
      <c r="BJ110" t="str">
        <f>IF(AND(ISBLANK(Members[[#This Row],[DependentSSN]]),NOT(ISBLANK(Members[[#This Row],[MedicalPolicy]]))), "CoverageLevels", "Waivers")</f>
        <v>Waivers</v>
      </c>
      <c r="BK110" t="str">
        <f>IF(AND(ISBLANK(Members[[#This Row],[DependentSSN]]),NOT(ISBLANK(Members[[#This Row],[Dental Policy]]))), "CoverageLevels", "Waivers")</f>
        <v>Waivers</v>
      </c>
      <c r="BL110" t="str">
        <f>IF(AND(ISBLANK(Members[[#This Row],[DependentSSN]]),NOT(ISBLANK(Members[[#This Row],[VisionPolicy]]))), "CoverageLevels", "Waivers")</f>
        <v>Waivers</v>
      </c>
      <c r="BM110">
        <v>0</v>
      </c>
    </row>
    <row r="111" spans="1:65" x14ac:dyDescent="0.25">
      <c r="A111" s="4"/>
      <c r="B111" s="67"/>
      <c r="C111" s="68"/>
      <c r="D111" s="68"/>
      <c r="E111" s="69"/>
      <c r="F111" s="68"/>
      <c r="G111" s="69"/>
      <c r="H111" s="68"/>
      <c r="I111" s="68"/>
      <c r="J111" s="70"/>
      <c r="K111" s="68"/>
      <c r="L111" s="68"/>
      <c r="M111" s="71"/>
      <c r="N111" s="69"/>
      <c r="O111" s="69"/>
      <c r="P111" s="69"/>
      <c r="Q111" s="69"/>
      <c r="R111" s="69"/>
      <c r="S111" s="69"/>
      <c r="T111" s="68" t="str">
        <f>IF(IFERROR(VLOOKUP(Members[[#This Row],[Subscriber SSN]],$C$7:T110,18,FALSE), "") = 0, "",IFERROR(VLOOKUP(Members[[#This Row],[Subscriber SSN]],$C$7:T110,18,FALSE), ""))</f>
        <v/>
      </c>
      <c r="U111" s="68" t="str">
        <f>IF(IFERROR(VLOOKUP(Members[[#This Row],[Subscriber SSN]],$C$7:U110,19,FALSE), "") = 0, "",IFERROR(VLOOKUP(Members[[#This Row],[Subscriber SSN]],$C$7:U110,19,FALSE), ""))</f>
        <v/>
      </c>
      <c r="V111" s="69" t="str">
        <f>IF(IFERROR(VLOOKUP(Members[[#This Row],[Subscriber SSN]],$C$7:V110,20,FALSE), "") = 0, "", IFERROR(VLOOKUP(Members[[#This Row],[Subscriber SSN]],$C$7:V110,20,FALSE), ""))</f>
        <v/>
      </c>
      <c r="W111" s="68" t="str">
        <f>IF(IFERROR(VLOOKUP(Members[[#This Row],[Subscriber SSN]],$C$7:W110,21,FALSE), "") = 0, "", IFERROR(VLOOKUP(Members[[#This Row],[Subscriber SSN]],$C$7:W110,21,FALSE), ""))</f>
        <v/>
      </c>
      <c r="X111" s="68" t="str">
        <f>IF(IFERROR(VLOOKUP(Members[[#This Row],[Subscriber SSN]],$C$7:X110,22,FALSE), "") = 0, "", IFERROR(VLOOKUP(Members[[#This Row],[Subscriber SSN]],$C$7:X110,22,FALSE), ""))</f>
        <v/>
      </c>
      <c r="Y111" s="68"/>
      <c r="Z111" s="72"/>
      <c r="AA111" s="69"/>
      <c r="AB111" s="69"/>
      <c r="AC111" s="70"/>
      <c r="AD111" s="110">
        <f t="shared" si="2"/>
        <v>45292</v>
      </c>
      <c r="AE111" s="69"/>
      <c r="AF111" s="69"/>
      <c r="AG111" s="71"/>
      <c r="AH111" s="69"/>
      <c r="AI111" s="69"/>
      <c r="AJ111" s="69"/>
      <c r="AK111" s="69"/>
      <c r="AL111" s="69"/>
      <c r="AM111" s="69"/>
      <c r="AN111" s="69"/>
      <c r="AO111" s="69"/>
      <c r="AP111" s="73"/>
      <c r="AQ111" s="73"/>
      <c r="AR111" s="73"/>
      <c r="AS111" s="73"/>
      <c r="AT111" s="73"/>
      <c r="AU111" s="73"/>
      <c r="AV111" s="73"/>
      <c r="AW111" s="73"/>
      <c r="AX111" s="73"/>
      <c r="AY111" s="73"/>
      <c r="AZ111" s="73"/>
      <c r="BA111" s="73"/>
      <c r="BB111" s="73"/>
      <c r="BC111" s="74"/>
      <c r="BD111" s="222" t="str">
        <f t="shared" si="3"/>
        <v xml:space="preserve"> </v>
      </c>
      <c r="BE111" s="76">
        <f ca="1">Validation!H111</f>
        <v>2</v>
      </c>
      <c r="BF111" t="str">
        <f ca="1">Validation!I111</f>
        <v/>
      </c>
      <c r="BJ111" t="str">
        <f>IF(AND(ISBLANK(Members[[#This Row],[DependentSSN]]),NOT(ISBLANK(Members[[#This Row],[MedicalPolicy]]))), "CoverageLevels", "Waivers")</f>
        <v>Waivers</v>
      </c>
      <c r="BK111" t="str">
        <f>IF(AND(ISBLANK(Members[[#This Row],[DependentSSN]]),NOT(ISBLANK(Members[[#This Row],[Dental Policy]]))), "CoverageLevels", "Waivers")</f>
        <v>Waivers</v>
      </c>
      <c r="BL111" t="str">
        <f>IF(AND(ISBLANK(Members[[#This Row],[DependentSSN]]),NOT(ISBLANK(Members[[#This Row],[VisionPolicy]]))), "CoverageLevels", "Waivers")</f>
        <v>Waivers</v>
      </c>
      <c r="BM111">
        <v>0</v>
      </c>
    </row>
    <row r="112" spans="1:65" x14ac:dyDescent="0.25">
      <c r="A112" s="4"/>
      <c r="B112" s="67"/>
      <c r="C112" s="68"/>
      <c r="D112" s="68"/>
      <c r="E112" s="69"/>
      <c r="F112" s="68"/>
      <c r="G112" s="69"/>
      <c r="H112" s="68"/>
      <c r="I112" s="68"/>
      <c r="J112" s="70"/>
      <c r="K112" s="68"/>
      <c r="L112" s="68"/>
      <c r="M112" s="71"/>
      <c r="N112" s="69"/>
      <c r="O112" s="69"/>
      <c r="P112" s="69"/>
      <c r="Q112" s="69"/>
      <c r="R112" s="69"/>
      <c r="S112" s="69"/>
      <c r="T112" s="68" t="str">
        <f>IF(IFERROR(VLOOKUP(Members[[#This Row],[Subscriber SSN]],$C$7:T111,18,FALSE), "") = 0, "",IFERROR(VLOOKUP(Members[[#This Row],[Subscriber SSN]],$C$7:T111,18,FALSE), ""))</f>
        <v/>
      </c>
      <c r="U112" s="68" t="str">
        <f>IF(IFERROR(VLOOKUP(Members[[#This Row],[Subscriber SSN]],$C$7:U111,19,FALSE), "") = 0, "",IFERROR(VLOOKUP(Members[[#This Row],[Subscriber SSN]],$C$7:U111,19,FALSE), ""))</f>
        <v/>
      </c>
      <c r="V112" s="69" t="str">
        <f>IF(IFERROR(VLOOKUP(Members[[#This Row],[Subscriber SSN]],$C$7:V111,20,FALSE), "") = 0, "", IFERROR(VLOOKUP(Members[[#This Row],[Subscriber SSN]],$C$7:V111,20,FALSE), ""))</f>
        <v/>
      </c>
      <c r="W112" s="68" t="str">
        <f>IF(IFERROR(VLOOKUP(Members[[#This Row],[Subscriber SSN]],$C$7:W111,21,FALSE), "") = 0, "", IFERROR(VLOOKUP(Members[[#This Row],[Subscriber SSN]],$C$7:W111,21,FALSE), ""))</f>
        <v/>
      </c>
      <c r="X112" s="68" t="str">
        <f>IF(IFERROR(VLOOKUP(Members[[#This Row],[Subscriber SSN]],$C$7:X111,22,FALSE), "") = 0, "", IFERROR(VLOOKUP(Members[[#This Row],[Subscriber SSN]],$C$7:X111,22,FALSE), ""))</f>
        <v/>
      </c>
      <c r="Y112" s="68"/>
      <c r="Z112" s="72"/>
      <c r="AA112" s="69"/>
      <c r="AB112" s="69"/>
      <c r="AC112" s="70"/>
      <c r="AD112" s="110">
        <f t="shared" si="2"/>
        <v>45292</v>
      </c>
      <c r="AE112" s="69"/>
      <c r="AF112" s="69"/>
      <c r="AG112" s="71"/>
      <c r="AH112" s="69"/>
      <c r="AI112" s="69"/>
      <c r="AJ112" s="69"/>
      <c r="AK112" s="69"/>
      <c r="AL112" s="69"/>
      <c r="AM112" s="69"/>
      <c r="AN112" s="69"/>
      <c r="AO112" s="69"/>
      <c r="AP112" s="73"/>
      <c r="AQ112" s="73"/>
      <c r="AR112" s="73"/>
      <c r="AS112" s="73"/>
      <c r="AT112" s="73"/>
      <c r="AU112" s="73"/>
      <c r="AV112" s="73"/>
      <c r="AW112" s="73"/>
      <c r="AX112" s="73"/>
      <c r="AY112" s="73"/>
      <c r="AZ112" s="73"/>
      <c r="BA112" s="73"/>
      <c r="BB112" s="73"/>
      <c r="BC112" s="74"/>
      <c r="BD112" s="222" t="str">
        <f t="shared" si="3"/>
        <v xml:space="preserve"> </v>
      </c>
      <c r="BE112" s="76">
        <f ca="1">Validation!H112</f>
        <v>2</v>
      </c>
      <c r="BF112" t="str">
        <f ca="1">Validation!I112</f>
        <v/>
      </c>
      <c r="BJ112" t="str">
        <f>IF(AND(ISBLANK(Members[[#This Row],[DependentSSN]]),NOT(ISBLANK(Members[[#This Row],[MedicalPolicy]]))), "CoverageLevels", "Waivers")</f>
        <v>Waivers</v>
      </c>
      <c r="BK112" t="str">
        <f>IF(AND(ISBLANK(Members[[#This Row],[DependentSSN]]),NOT(ISBLANK(Members[[#This Row],[Dental Policy]]))), "CoverageLevels", "Waivers")</f>
        <v>Waivers</v>
      </c>
      <c r="BL112" t="str">
        <f>IF(AND(ISBLANK(Members[[#This Row],[DependentSSN]]),NOT(ISBLANK(Members[[#This Row],[VisionPolicy]]))), "CoverageLevels", "Waivers")</f>
        <v>Waivers</v>
      </c>
      <c r="BM112">
        <v>0</v>
      </c>
    </row>
    <row r="113" spans="1:65" x14ac:dyDescent="0.25">
      <c r="A113" s="4"/>
      <c r="B113" s="67"/>
      <c r="C113" s="68"/>
      <c r="D113" s="68"/>
      <c r="E113" s="69"/>
      <c r="F113" s="68"/>
      <c r="G113" s="69"/>
      <c r="H113" s="68"/>
      <c r="I113" s="68"/>
      <c r="J113" s="70"/>
      <c r="K113" s="68"/>
      <c r="L113" s="68"/>
      <c r="M113" s="71"/>
      <c r="N113" s="69"/>
      <c r="O113" s="69"/>
      <c r="P113" s="69"/>
      <c r="Q113" s="69"/>
      <c r="R113" s="69"/>
      <c r="S113" s="69"/>
      <c r="T113" s="68" t="str">
        <f>IF(IFERROR(VLOOKUP(Members[[#This Row],[Subscriber SSN]],$C$7:T112,18,FALSE), "") = 0, "",IFERROR(VLOOKUP(Members[[#This Row],[Subscriber SSN]],$C$7:T112,18,FALSE), ""))</f>
        <v/>
      </c>
      <c r="U113" s="68" t="str">
        <f>IF(IFERROR(VLOOKUP(Members[[#This Row],[Subscriber SSN]],$C$7:U112,19,FALSE), "") = 0, "",IFERROR(VLOOKUP(Members[[#This Row],[Subscriber SSN]],$C$7:U112,19,FALSE), ""))</f>
        <v/>
      </c>
      <c r="V113" s="69" t="str">
        <f>IF(IFERROR(VLOOKUP(Members[[#This Row],[Subscriber SSN]],$C$7:V112,20,FALSE), "") = 0, "", IFERROR(VLOOKUP(Members[[#This Row],[Subscriber SSN]],$C$7:V112,20,FALSE), ""))</f>
        <v/>
      </c>
      <c r="W113" s="68" t="str">
        <f>IF(IFERROR(VLOOKUP(Members[[#This Row],[Subscriber SSN]],$C$7:W112,21,FALSE), "") = 0, "", IFERROR(VLOOKUP(Members[[#This Row],[Subscriber SSN]],$C$7:W112,21,FALSE), ""))</f>
        <v/>
      </c>
      <c r="X113" s="68" t="str">
        <f>IF(IFERROR(VLOOKUP(Members[[#This Row],[Subscriber SSN]],$C$7:X112,22,FALSE), "") = 0, "", IFERROR(VLOOKUP(Members[[#This Row],[Subscriber SSN]],$C$7:X112,22,FALSE), ""))</f>
        <v/>
      </c>
      <c r="Y113" s="68"/>
      <c r="Z113" s="72"/>
      <c r="AA113" s="69"/>
      <c r="AB113" s="69"/>
      <c r="AC113" s="70"/>
      <c r="AD113" s="110">
        <f t="shared" si="2"/>
        <v>45292</v>
      </c>
      <c r="AE113" s="69"/>
      <c r="AF113" s="69"/>
      <c r="AG113" s="71"/>
      <c r="AH113" s="69"/>
      <c r="AI113" s="69"/>
      <c r="AJ113" s="69"/>
      <c r="AK113" s="69"/>
      <c r="AL113" s="69"/>
      <c r="AM113" s="69"/>
      <c r="AN113" s="69"/>
      <c r="AO113" s="69"/>
      <c r="AP113" s="73"/>
      <c r="AQ113" s="73"/>
      <c r="AR113" s="73"/>
      <c r="AS113" s="73"/>
      <c r="AT113" s="73"/>
      <c r="AU113" s="73"/>
      <c r="AV113" s="73"/>
      <c r="AW113" s="73"/>
      <c r="AX113" s="73"/>
      <c r="AY113" s="73"/>
      <c r="AZ113" s="73"/>
      <c r="BA113" s="73"/>
      <c r="BB113" s="73"/>
      <c r="BC113" s="74"/>
      <c r="BD113" s="222" t="str">
        <f t="shared" si="3"/>
        <v xml:space="preserve"> </v>
      </c>
      <c r="BE113" s="76">
        <f ca="1">Validation!H113</f>
        <v>2</v>
      </c>
      <c r="BF113" t="str">
        <f ca="1">Validation!I113</f>
        <v/>
      </c>
      <c r="BJ113" t="str">
        <f>IF(AND(ISBLANK(Members[[#This Row],[DependentSSN]]),NOT(ISBLANK(Members[[#This Row],[MedicalPolicy]]))), "CoverageLevels", "Waivers")</f>
        <v>Waivers</v>
      </c>
      <c r="BK113" t="str">
        <f>IF(AND(ISBLANK(Members[[#This Row],[DependentSSN]]),NOT(ISBLANK(Members[[#This Row],[Dental Policy]]))), "CoverageLevels", "Waivers")</f>
        <v>Waivers</v>
      </c>
      <c r="BL113" t="str">
        <f>IF(AND(ISBLANK(Members[[#This Row],[DependentSSN]]),NOT(ISBLANK(Members[[#This Row],[VisionPolicy]]))), "CoverageLevels", "Waivers")</f>
        <v>Waivers</v>
      </c>
      <c r="BM113">
        <v>0</v>
      </c>
    </row>
    <row r="114" spans="1:65" x14ac:dyDescent="0.25">
      <c r="A114" s="4"/>
      <c r="B114" s="67"/>
      <c r="C114" s="68"/>
      <c r="D114" s="68"/>
      <c r="E114" s="69"/>
      <c r="F114" s="68"/>
      <c r="G114" s="69"/>
      <c r="H114" s="68"/>
      <c r="I114" s="68"/>
      <c r="J114" s="70"/>
      <c r="K114" s="68"/>
      <c r="L114" s="68"/>
      <c r="M114" s="71"/>
      <c r="N114" s="69"/>
      <c r="O114" s="69"/>
      <c r="P114" s="69"/>
      <c r="Q114" s="69"/>
      <c r="R114" s="69"/>
      <c r="S114" s="69"/>
      <c r="T114" s="68" t="str">
        <f>IF(IFERROR(VLOOKUP(Members[[#This Row],[Subscriber SSN]],$C$7:T113,18,FALSE), "") = 0, "",IFERROR(VLOOKUP(Members[[#This Row],[Subscriber SSN]],$C$7:T113,18,FALSE), ""))</f>
        <v/>
      </c>
      <c r="U114" s="68" t="str">
        <f>IF(IFERROR(VLOOKUP(Members[[#This Row],[Subscriber SSN]],$C$7:U113,19,FALSE), "") = 0, "",IFERROR(VLOOKUP(Members[[#This Row],[Subscriber SSN]],$C$7:U113,19,FALSE), ""))</f>
        <v/>
      </c>
      <c r="V114" s="69" t="str">
        <f>IF(IFERROR(VLOOKUP(Members[[#This Row],[Subscriber SSN]],$C$7:V113,20,FALSE), "") = 0, "", IFERROR(VLOOKUP(Members[[#This Row],[Subscriber SSN]],$C$7:V113,20,FALSE), ""))</f>
        <v/>
      </c>
      <c r="W114" s="68" t="str">
        <f>IF(IFERROR(VLOOKUP(Members[[#This Row],[Subscriber SSN]],$C$7:W113,21,FALSE), "") = 0, "", IFERROR(VLOOKUP(Members[[#This Row],[Subscriber SSN]],$C$7:W113,21,FALSE), ""))</f>
        <v/>
      </c>
      <c r="X114" s="68" t="str">
        <f>IF(IFERROR(VLOOKUP(Members[[#This Row],[Subscriber SSN]],$C$7:X113,22,FALSE), "") = 0, "", IFERROR(VLOOKUP(Members[[#This Row],[Subscriber SSN]],$C$7:X113,22,FALSE), ""))</f>
        <v/>
      </c>
      <c r="Y114" s="68"/>
      <c r="Z114" s="72"/>
      <c r="AA114" s="69"/>
      <c r="AB114" s="69"/>
      <c r="AC114" s="70"/>
      <c r="AD114" s="110">
        <f t="shared" si="2"/>
        <v>45292</v>
      </c>
      <c r="AE114" s="69"/>
      <c r="AF114" s="69"/>
      <c r="AG114" s="71"/>
      <c r="AH114" s="69"/>
      <c r="AI114" s="69"/>
      <c r="AJ114" s="69"/>
      <c r="AK114" s="69"/>
      <c r="AL114" s="69"/>
      <c r="AM114" s="69"/>
      <c r="AN114" s="69"/>
      <c r="AO114" s="69"/>
      <c r="AP114" s="73"/>
      <c r="AQ114" s="73"/>
      <c r="AR114" s="73"/>
      <c r="AS114" s="73"/>
      <c r="AT114" s="73"/>
      <c r="AU114" s="73"/>
      <c r="AV114" s="73"/>
      <c r="AW114" s="73"/>
      <c r="AX114" s="73"/>
      <c r="AY114" s="73"/>
      <c r="AZ114" s="73"/>
      <c r="BA114" s="73"/>
      <c r="BB114" s="73"/>
      <c r="BC114" s="74"/>
      <c r="BD114" s="222" t="str">
        <f t="shared" si="3"/>
        <v xml:space="preserve"> </v>
      </c>
      <c r="BE114" s="76">
        <f ca="1">Validation!H114</f>
        <v>2</v>
      </c>
      <c r="BF114" t="str">
        <f ca="1">Validation!I114</f>
        <v/>
      </c>
      <c r="BJ114" t="str">
        <f>IF(AND(ISBLANK(Members[[#This Row],[DependentSSN]]),NOT(ISBLANK(Members[[#This Row],[MedicalPolicy]]))), "CoverageLevels", "Waivers")</f>
        <v>Waivers</v>
      </c>
      <c r="BK114" t="str">
        <f>IF(AND(ISBLANK(Members[[#This Row],[DependentSSN]]),NOT(ISBLANK(Members[[#This Row],[Dental Policy]]))), "CoverageLevels", "Waivers")</f>
        <v>Waivers</v>
      </c>
      <c r="BL114" t="str">
        <f>IF(AND(ISBLANK(Members[[#This Row],[DependentSSN]]),NOT(ISBLANK(Members[[#This Row],[VisionPolicy]]))), "CoverageLevels", "Waivers")</f>
        <v>Waivers</v>
      </c>
      <c r="BM114">
        <v>0</v>
      </c>
    </row>
    <row r="115" spans="1:65" x14ac:dyDescent="0.25">
      <c r="A115" s="4"/>
      <c r="B115" s="67"/>
      <c r="C115" s="68"/>
      <c r="D115" s="68"/>
      <c r="E115" s="69"/>
      <c r="F115" s="68"/>
      <c r="G115" s="69"/>
      <c r="H115" s="68"/>
      <c r="I115" s="68"/>
      <c r="J115" s="70"/>
      <c r="K115" s="68"/>
      <c r="L115" s="68"/>
      <c r="M115" s="71"/>
      <c r="N115" s="69"/>
      <c r="O115" s="69"/>
      <c r="P115" s="69"/>
      <c r="Q115" s="69"/>
      <c r="R115" s="69"/>
      <c r="S115" s="69"/>
      <c r="T115" s="68" t="str">
        <f>IF(IFERROR(VLOOKUP(Members[[#This Row],[Subscriber SSN]],$C$7:T114,18,FALSE), "") = 0, "",IFERROR(VLOOKUP(Members[[#This Row],[Subscriber SSN]],$C$7:T114,18,FALSE), ""))</f>
        <v/>
      </c>
      <c r="U115" s="68" t="str">
        <f>IF(IFERROR(VLOOKUP(Members[[#This Row],[Subscriber SSN]],$C$7:U114,19,FALSE), "") = 0, "",IFERROR(VLOOKUP(Members[[#This Row],[Subscriber SSN]],$C$7:U114,19,FALSE), ""))</f>
        <v/>
      </c>
      <c r="V115" s="69" t="str">
        <f>IF(IFERROR(VLOOKUP(Members[[#This Row],[Subscriber SSN]],$C$7:V114,20,FALSE), "") = 0, "", IFERROR(VLOOKUP(Members[[#This Row],[Subscriber SSN]],$C$7:V114,20,FALSE), ""))</f>
        <v/>
      </c>
      <c r="W115" s="68" t="str">
        <f>IF(IFERROR(VLOOKUP(Members[[#This Row],[Subscriber SSN]],$C$7:W114,21,FALSE), "") = 0, "", IFERROR(VLOOKUP(Members[[#This Row],[Subscriber SSN]],$C$7:W114,21,FALSE), ""))</f>
        <v/>
      </c>
      <c r="X115" s="68" t="str">
        <f>IF(IFERROR(VLOOKUP(Members[[#This Row],[Subscriber SSN]],$C$7:X114,22,FALSE), "") = 0, "", IFERROR(VLOOKUP(Members[[#This Row],[Subscriber SSN]],$C$7:X114,22,FALSE), ""))</f>
        <v/>
      </c>
      <c r="Y115" s="68"/>
      <c r="Z115" s="72"/>
      <c r="AA115" s="69"/>
      <c r="AB115" s="69"/>
      <c r="AC115" s="70"/>
      <c r="AD115" s="110">
        <f t="shared" si="2"/>
        <v>45292</v>
      </c>
      <c r="AE115" s="69"/>
      <c r="AF115" s="69"/>
      <c r="AG115" s="71"/>
      <c r="AH115" s="69"/>
      <c r="AI115" s="69"/>
      <c r="AJ115" s="69"/>
      <c r="AK115" s="69"/>
      <c r="AL115" s="69"/>
      <c r="AM115" s="69"/>
      <c r="AN115" s="69"/>
      <c r="AO115" s="69"/>
      <c r="AP115" s="73"/>
      <c r="AQ115" s="73"/>
      <c r="AR115" s="73"/>
      <c r="AS115" s="73"/>
      <c r="AT115" s="73"/>
      <c r="AU115" s="73"/>
      <c r="AV115" s="73"/>
      <c r="AW115" s="73"/>
      <c r="AX115" s="73"/>
      <c r="AY115" s="73"/>
      <c r="AZ115" s="73"/>
      <c r="BA115" s="73"/>
      <c r="BB115" s="73"/>
      <c r="BC115" s="74"/>
      <c r="BD115" s="222" t="str">
        <f t="shared" si="3"/>
        <v xml:space="preserve"> </v>
      </c>
      <c r="BE115" s="76">
        <f ca="1">Validation!H115</f>
        <v>2</v>
      </c>
      <c r="BF115" t="str">
        <f ca="1">Validation!I115</f>
        <v/>
      </c>
      <c r="BJ115" t="str">
        <f>IF(AND(ISBLANK(Members[[#This Row],[DependentSSN]]),NOT(ISBLANK(Members[[#This Row],[MedicalPolicy]]))), "CoverageLevels", "Waivers")</f>
        <v>Waivers</v>
      </c>
      <c r="BK115" t="str">
        <f>IF(AND(ISBLANK(Members[[#This Row],[DependentSSN]]),NOT(ISBLANK(Members[[#This Row],[Dental Policy]]))), "CoverageLevels", "Waivers")</f>
        <v>Waivers</v>
      </c>
      <c r="BL115" t="str">
        <f>IF(AND(ISBLANK(Members[[#This Row],[DependentSSN]]),NOT(ISBLANK(Members[[#This Row],[VisionPolicy]]))), "CoverageLevels", "Waivers")</f>
        <v>Waivers</v>
      </c>
      <c r="BM115">
        <v>0</v>
      </c>
    </row>
    <row r="116" spans="1:65" x14ac:dyDescent="0.25">
      <c r="A116" s="4"/>
      <c r="B116" s="67"/>
      <c r="C116" s="68"/>
      <c r="D116" s="68"/>
      <c r="E116" s="69"/>
      <c r="F116" s="68"/>
      <c r="G116" s="69"/>
      <c r="H116" s="68"/>
      <c r="I116" s="68"/>
      <c r="J116" s="70"/>
      <c r="K116" s="68"/>
      <c r="L116" s="68"/>
      <c r="M116" s="71"/>
      <c r="N116" s="69"/>
      <c r="O116" s="69"/>
      <c r="P116" s="69"/>
      <c r="Q116" s="69"/>
      <c r="R116" s="69"/>
      <c r="S116" s="69"/>
      <c r="T116" s="68" t="str">
        <f>IF(IFERROR(VLOOKUP(Members[[#This Row],[Subscriber SSN]],$C$7:T115,18,FALSE), "") = 0, "",IFERROR(VLOOKUP(Members[[#This Row],[Subscriber SSN]],$C$7:T115,18,FALSE), ""))</f>
        <v/>
      </c>
      <c r="U116" s="68" t="str">
        <f>IF(IFERROR(VLOOKUP(Members[[#This Row],[Subscriber SSN]],$C$7:U115,19,FALSE), "") = 0, "",IFERROR(VLOOKUP(Members[[#This Row],[Subscriber SSN]],$C$7:U115,19,FALSE), ""))</f>
        <v/>
      </c>
      <c r="V116" s="69" t="str">
        <f>IF(IFERROR(VLOOKUP(Members[[#This Row],[Subscriber SSN]],$C$7:V115,20,FALSE), "") = 0, "", IFERROR(VLOOKUP(Members[[#This Row],[Subscriber SSN]],$C$7:V115,20,FALSE), ""))</f>
        <v/>
      </c>
      <c r="W116" s="68" t="str">
        <f>IF(IFERROR(VLOOKUP(Members[[#This Row],[Subscriber SSN]],$C$7:W115,21,FALSE), "") = 0, "", IFERROR(VLOOKUP(Members[[#This Row],[Subscriber SSN]],$C$7:W115,21,FALSE), ""))</f>
        <v/>
      </c>
      <c r="X116" s="68" t="str">
        <f>IF(IFERROR(VLOOKUP(Members[[#This Row],[Subscriber SSN]],$C$7:X115,22,FALSE), "") = 0, "", IFERROR(VLOOKUP(Members[[#This Row],[Subscriber SSN]],$C$7:X115,22,FALSE), ""))</f>
        <v/>
      </c>
      <c r="Y116" s="68"/>
      <c r="Z116" s="72"/>
      <c r="AA116" s="69"/>
      <c r="AB116" s="69"/>
      <c r="AC116" s="70"/>
      <c r="AD116" s="110">
        <f t="shared" si="2"/>
        <v>45292</v>
      </c>
      <c r="AE116" s="69"/>
      <c r="AF116" s="69"/>
      <c r="AG116" s="71"/>
      <c r="AH116" s="69"/>
      <c r="AI116" s="69"/>
      <c r="AJ116" s="69"/>
      <c r="AK116" s="69"/>
      <c r="AL116" s="69"/>
      <c r="AM116" s="69"/>
      <c r="AN116" s="69"/>
      <c r="AO116" s="69"/>
      <c r="AP116" s="73"/>
      <c r="AQ116" s="73"/>
      <c r="AR116" s="73"/>
      <c r="AS116" s="73"/>
      <c r="AT116" s="73"/>
      <c r="AU116" s="73"/>
      <c r="AV116" s="73"/>
      <c r="AW116" s="73"/>
      <c r="AX116" s="73"/>
      <c r="AY116" s="73"/>
      <c r="AZ116" s="73"/>
      <c r="BA116" s="73"/>
      <c r="BB116" s="73"/>
      <c r="BC116" s="74"/>
      <c r="BD116" s="222" t="str">
        <f t="shared" si="3"/>
        <v xml:space="preserve"> </v>
      </c>
      <c r="BE116" s="76">
        <f ca="1">Validation!H116</f>
        <v>2</v>
      </c>
      <c r="BF116" t="str">
        <f ca="1">Validation!I116</f>
        <v/>
      </c>
      <c r="BJ116" t="str">
        <f>IF(AND(ISBLANK(Members[[#This Row],[DependentSSN]]),NOT(ISBLANK(Members[[#This Row],[MedicalPolicy]]))), "CoverageLevels", "Waivers")</f>
        <v>Waivers</v>
      </c>
      <c r="BK116" t="str">
        <f>IF(AND(ISBLANK(Members[[#This Row],[DependentSSN]]),NOT(ISBLANK(Members[[#This Row],[Dental Policy]]))), "CoverageLevels", "Waivers")</f>
        <v>Waivers</v>
      </c>
      <c r="BL116" t="str">
        <f>IF(AND(ISBLANK(Members[[#This Row],[DependentSSN]]),NOT(ISBLANK(Members[[#This Row],[VisionPolicy]]))), "CoverageLevels", "Waivers")</f>
        <v>Waivers</v>
      </c>
      <c r="BM116">
        <v>0</v>
      </c>
    </row>
    <row r="117" spans="1:65" x14ac:dyDescent="0.25">
      <c r="A117" s="4"/>
      <c r="B117" s="67"/>
      <c r="C117" s="68"/>
      <c r="D117" s="68"/>
      <c r="E117" s="69"/>
      <c r="F117" s="68"/>
      <c r="G117" s="69"/>
      <c r="H117" s="68"/>
      <c r="I117" s="68"/>
      <c r="J117" s="70"/>
      <c r="K117" s="68"/>
      <c r="L117" s="68"/>
      <c r="M117" s="71"/>
      <c r="N117" s="69"/>
      <c r="O117" s="69"/>
      <c r="P117" s="69"/>
      <c r="Q117" s="69"/>
      <c r="R117" s="69"/>
      <c r="S117" s="69"/>
      <c r="T117" s="68" t="str">
        <f>IF(IFERROR(VLOOKUP(Members[[#This Row],[Subscriber SSN]],$C$7:T116,18,FALSE), "") = 0, "",IFERROR(VLOOKUP(Members[[#This Row],[Subscriber SSN]],$C$7:T116,18,FALSE), ""))</f>
        <v/>
      </c>
      <c r="U117" s="68" t="str">
        <f>IF(IFERROR(VLOOKUP(Members[[#This Row],[Subscriber SSN]],$C$7:U116,19,FALSE), "") = 0, "",IFERROR(VLOOKUP(Members[[#This Row],[Subscriber SSN]],$C$7:U116,19,FALSE), ""))</f>
        <v/>
      </c>
      <c r="V117" s="69" t="str">
        <f>IF(IFERROR(VLOOKUP(Members[[#This Row],[Subscriber SSN]],$C$7:V116,20,FALSE), "") = 0, "", IFERROR(VLOOKUP(Members[[#This Row],[Subscriber SSN]],$C$7:V116,20,FALSE), ""))</f>
        <v/>
      </c>
      <c r="W117" s="68" t="str">
        <f>IF(IFERROR(VLOOKUP(Members[[#This Row],[Subscriber SSN]],$C$7:W116,21,FALSE), "") = 0, "", IFERROR(VLOOKUP(Members[[#This Row],[Subscriber SSN]],$C$7:W116,21,FALSE), ""))</f>
        <v/>
      </c>
      <c r="X117" s="68" t="str">
        <f>IF(IFERROR(VLOOKUP(Members[[#This Row],[Subscriber SSN]],$C$7:X116,22,FALSE), "") = 0, "", IFERROR(VLOOKUP(Members[[#This Row],[Subscriber SSN]],$C$7:X116,22,FALSE), ""))</f>
        <v/>
      </c>
      <c r="Y117" s="68"/>
      <c r="Z117" s="72"/>
      <c r="AA117" s="69"/>
      <c r="AB117" s="69"/>
      <c r="AC117" s="70"/>
      <c r="AD117" s="110">
        <f t="shared" si="2"/>
        <v>45292</v>
      </c>
      <c r="AE117" s="69"/>
      <c r="AF117" s="69"/>
      <c r="AG117" s="71"/>
      <c r="AH117" s="69"/>
      <c r="AI117" s="69"/>
      <c r="AJ117" s="69"/>
      <c r="AK117" s="69"/>
      <c r="AL117" s="69"/>
      <c r="AM117" s="69"/>
      <c r="AN117" s="69"/>
      <c r="AO117" s="69"/>
      <c r="AP117" s="73"/>
      <c r="AQ117" s="73"/>
      <c r="AR117" s="73"/>
      <c r="AS117" s="73"/>
      <c r="AT117" s="73"/>
      <c r="AU117" s="73"/>
      <c r="AV117" s="73"/>
      <c r="AW117" s="73"/>
      <c r="AX117" s="73"/>
      <c r="AY117" s="73"/>
      <c r="AZ117" s="73"/>
      <c r="BA117" s="73"/>
      <c r="BB117" s="73"/>
      <c r="BC117" s="74"/>
      <c r="BD117" s="222" t="str">
        <f t="shared" si="3"/>
        <v xml:space="preserve"> </v>
      </c>
      <c r="BE117" s="76">
        <f ca="1">Validation!H117</f>
        <v>2</v>
      </c>
      <c r="BF117" t="str">
        <f ca="1">Validation!I117</f>
        <v/>
      </c>
      <c r="BJ117" t="str">
        <f>IF(AND(ISBLANK(Members[[#This Row],[DependentSSN]]),NOT(ISBLANK(Members[[#This Row],[MedicalPolicy]]))), "CoverageLevels", "Waivers")</f>
        <v>Waivers</v>
      </c>
      <c r="BK117" t="str">
        <f>IF(AND(ISBLANK(Members[[#This Row],[DependentSSN]]),NOT(ISBLANK(Members[[#This Row],[Dental Policy]]))), "CoverageLevels", "Waivers")</f>
        <v>Waivers</v>
      </c>
      <c r="BL117" t="str">
        <f>IF(AND(ISBLANK(Members[[#This Row],[DependentSSN]]),NOT(ISBLANK(Members[[#This Row],[VisionPolicy]]))), "CoverageLevels", "Waivers")</f>
        <v>Waivers</v>
      </c>
      <c r="BM117">
        <v>0</v>
      </c>
    </row>
    <row r="118" spans="1:65" x14ac:dyDescent="0.25">
      <c r="A118" s="4"/>
      <c r="B118" s="67"/>
      <c r="C118" s="68"/>
      <c r="D118" s="68"/>
      <c r="E118" s="69"/>
      <c r="F118" s="68"/>
      <c r="G118" s="69"/>
      <c r="H118" s="68"/>
      <c r="I118" s="68"/>
      <c r="J118" s="70"/>
      <c r="K118" s="68"/>
      <c r="L118" s="68"/>
      <c r="M118" s="71"/>
      <c r="N118" s="69"/>
      <c r="O118" s="69"/>
      <c r="P118" s="69"/>
      <c r="Q118" s="69"/>
      <c r="R118" s="69"/>
      <c r="S118" s="69"/>
      <c r="T118" s="68" t="str">
        <f>IF(IFERROR(VLOOKUP(Members[[#This Row],[Subscriber SSN]],$C$7:T117,18,FALSE), "") = 0, "",IFERROR(VLOOKUP(Members[[#This Row],[Subscriber SSN]],$C$7:T117,18,FALSE), ""))</f>
        <v/>
      </c>
      <c r="U118" s="68" t="str">
        <f>IF(IFERROR(VLOOKUP(Members[[#This Row],[Subscriber SSN]],$C$7:U117,19,FALSE), "") = 0, "",IFERROR(VLOOKUP(Members[[#This Row],[Subscriber SSN]],$C$7:U117,19,FALSE), ""))</f>
        <v/>
      </c>
      <c r="V118" s="69" t="str">
        <f>IF(IFERROR(VLOOKUP(Members[[#This Row],[Subscriber SSN]],$C$7:V117,20,FALSE), "") = 0, "", IFERROR(VLOOKUP(Members[[#This Row],[Subscriber SSN]],$C$7:V117,20,FALSE), ""))</f>
        <v/>
      </c>
      <c r="W118" s="68" t="str">
        <f>IF(IFERROR(VLOOKUP(Members[[#This Row],[Subscriber SSN]],$C$7:W117,21,FALSE), "") = 0, "", IFERROR(VLOOKUP(Members[[#This Row],[Subscriber SSN]],$C$7:W117,21,FALSE), ""))</f>
        <v/>
      </c>
      <c r="X118" s="68" t="str">
        <f>IF(IFERROR(VLOOKUP(Members[[#This Row],[Subscriber SSN]],$C$7:X117,22,FALSE), "") = 0, "", IFERROR(VLOOKUP(Members[[#This Row],[Subscriber SSN]],$C$7:X117,22,FALSE), ""))</f>
        <v/>
      </c>
      <c r="Y118" s="68"/>
      <c r="Z118" s="72"/>
      <c r="AA118" s="69"/>
      <c r="AB118" s="69"/>
      <c r="AC118" s="70"/>
      <c r="AD118" s="110">
        <f t="shared" si="2"/>
        <v>45292</v>
      </c>
      <c r="AE118" s="69"/>
      <c r="AF118" s="69"/>
      <c r="AG118" s="71"/>
      <c r="AH118" s="69"/>
      <c r="AI118" s="69"/>
      <c r="AJ118" s="69"/>
      <c r="AK118" s="69"/>
      <c r="AL118" s="69"/>
      <c r="AM118" s="69"/>
      <c r="AN118" s="69"/>
      <c r="AO118" s="69"/>
      <c r="AP118" s="73"/>
      <c r="AQ118" s="73"/>
      <c r="AR118" s="73"/>
      <c r="AS118" s="73"/>
      <c r="AT118" s="73"/>
      <c r="AU118" s="73"/>
      <c r="AV118" s="73"/>
      <c r="AW118" s="73"/>
      <c r="AX118" s="73"/>
      <c r="AY118" s="73"/>
      <c r="AZ118" s="73"/>
      <c r="BA118" s="73"/>
      <c r="BB118" s="73"/>
      <c r="BC118" s="74"/>
      <c r="BD118" s="222" t="str">
        <f t="shared" si="3"/>
        <v xml:space="preserve"> </v>
      </c>
      <c r="BE118" s="76">
        <f ca="1">Validation!H118</f>
        <v>2</v>
      </c>
      <c r="BF118" t="str">
        <f ca="1">Validation!I118</f>
        <v/>
      </c>
      <c r="BJ118" t="str">
        <f>IF(AND(ISBLANK(Members[[#This Row],[DependentSSN]]),NOT(ISBLANK(Members[[#This Row],[MedicalPolicy]]))), "CoverageLevels", "Waivers")</f>
        <v>Waivers</v>
      </c>
      <c r="BK118" t="str">
        <f>IF(AND(ISBLANK(Members[[#This Row],[DependentSSN]]),NOT(ISBLANK(Members[[#This Row],[Dental Policy]]))), "CoverageLevels", "Waivers")</f>
        <v>Waivers</v>
      </c>
      <c r="BL118" t="str">
        <f>IF(AND(ISBLANK(Members[[#This Row],[DependentSSN]]),NOT(ISBLANK(Members[[#This Row],[VisionPolicy]]))), "CoverageLevels", "Waivers")</f>
        <v>Waivers</v>
      </c>
      <c r="BM118">
        <v>0</v>
      </c>
    </row>
    <row r="119" spans="1:65" x14ac:dyDescent="0.25">
      <c r="A119" s="4"/>
      <c r="B119" s="67"/>
      <c r="C119" s="68"/>
      <c r="D119" s="68"/>
      <c r="E119" s="69"/>
      <c r="F119" s="68"/>
      <c r="G119" s="69"/>
      <c r="H119" s="68"/>
      <c r="I119" s="68"/>
      <c r="J119" s="70"/>
      <c r="K119" s="68"/>
      <c r="L119" s="68"/>
      <c r="M119" s="71"/>
      <c r="N119" s="69"/>
      <c r="O119" s="69"/>
      <c r="P119" s="69"/>
      <c r="Q119" s="69"/>
      <c r="R119" s="69"/>
      <c r="S119" s="69"/>
      <c r="T119" s="68" t="str">
        <f>IF(IFERROR(VLOOKUP(Members[[#This Row],[Subscriber SSN]],$C$7:T118,18,FALSE), "") = 0, "",IFERROR(VLOOKUP(Members[[#This Row],[Subscriber SSN]],$C$7:T118,18,FALSE), ""))</f>
        <v/>
      </c>
      <c r="U119" s="68" t="str">
        <f>IF(IFERROR(VLOOKUP(Members[[#This Row],[Subscriber SSN]],$C$7:U118,19,FALSE), "") = 0, "",IFERROR(VLOOKUP(Members[[#This Row],[Subscriber SSN]],$C$7:U118,19,FALSE), ""))</f>
        <v/>
      </c>
      <c r="V119" s="69" t="str">
        <f>IF(IFERROR(VLOOKUP(Members[[#This Row],[Subscriber SSN]],$C$7:V118,20,FALSE), "") = 0, "", IFERROR(VLOOKUP(Members[[#This Row],[Subscriber SSN]],$C$7:V118,20,FALSE), ""))</f>
        <v/>
      </c>
      <c r="W119" s="68" t="str">
        <f>IF(IFERROR(VLOOKUP(Members[[#This Row],[Subscriber SSN]],$C$7:W118,21,FALSE), "") = 0, "", IFERROR(VLOOKUP(Members[[#This Row],[Subscriber SSN]],$C$7:W118,21,FALSE), ""))</f>
        <v/>
      </c>
      <c r="X119" s="68" t="str">
        <f>IF(IFERROR(VLOOKUP(Members[[#This Row],[Subscriber SSN]],$C$7:X118,22,FALSE), "") = 0, "", IFERROR(VLOOKUP(Members[[#This Row],[Subscriber SSN]],$C$7:X118,22,FALSE), ""))</f>
        <v/>
      </c>
      <c r="Y119" s="68"/>
      <c r="Z119" s="72"/>
      <c r="AA119" s="69"/>
      <c r="AB119" s="69"/>
      <c r="AC119" s="70"/>
      <c r="AD119" s="110">
        <f t="shared" si="2"/>
        <v>45292</v>
      </c>
      <c r="AE119" s="69"/>
      <c r="AF119" s="69"/>
      <c r="AG119" s="71"/>
      <c r="AH119" s="69"/>
      <c r="AI119" s="69"/>
      <c r="AJ119" s="69"/>
      <c r="AK119" s="69"/>
      <c r="AL119" s="69"/>
      <c r="AM119" s="69"/>
      <c r="AN119" s="69"/>
      <c r="AO119" s="69"/>
      <c r="AP119" s="73"/>
      <c r="AQ119" s="73"/>
      <c r="AR119" s="73"/>
      <c r="AS119" s="73"/>
      <c r="AT119" s="73"/>
      <c r="AU119" s="73"/>
      <c r="AV119" s="73"/>
      <c r="AW119" s="73"/>
      <c r="AX119" s="73"/>
      <c r="AY119" s="73"/>
      <c r="AZ119" s="73"/>
      <c r="BA119" s="73"/>
      <c r="BB119" s="73"/>
      <c r="BC119" s="74"/>
      <c r="BD119" s="222" t="str">
        <f t="shared" si="3"/>
        <v xml:space="preserve"> </v>
      </c>
      <c r="BE119" s="76">
        <f ca="1">Validation!H119</f>
        <v>2</v>
      </c>
      <c r="BF119" t="str">
        <f ca="1">Validation!I119</f>
        <v/>
      </c>
      <c r="BJ119" t="str">
        <f>IF(AND(ISBLANK(Members[[#This Row],[DependentSSN]]),NOT(ISBLANK(Members[[#This Row],[MedicalPolicy]]))), "CoverageLevels", "Waivers")</f>
        <v>Waivers</v>
      </c>
      <c r="BK119" t="str">
        <f>IF(AND(ISBLANK(Members[[#This Row],[DependentSSN]]),NOT(ISBLANK(Members[[#This Row],[Dental Policy]]))), "CoverageLevels", "Waivers")</f>
        <v>Waivers</v>
      </c>
      <c r="BL119" t="str">
        <f>IF(AND(ISBLANK(Members[[#This Row],[DependentSSN]]),NOT(ISBLANK(Members[[#This Row],[VisionPolicy]]))), "CoverageLevels", "Waivers")</f>
        <v>Waivers</v>
      </c>
      <c r="BM119">
        <v>0</v>
      </c>
    </row>
    <row r="120" spans="1:65" x14ac:dyDescent="0.25">
      <c r="A120" s="4"/>
      <c r="B120" s="67"/>
      <c r="C120" s="68"/>
      <c r="D120" s="68"/>
      <c r="E120" s="69"/>
      <c r="F120" s="68"/>
      <c r="G120" s="69"/>
      <c r="H120" s="68"/>
      <c r="I120" s="68"/>
      <c r="J120" s="70"/>
      <c r="K120" s="68"/>
      <c r="L120" s="68"/>
      <c r="M120" s="71"/>
      <c r="N120" s="69"/>
      <c r="O120" s="69"/>
      <c r="P120" s="69"/>
      <c r="Q120" s="69"/>
      <c r="R120" s="69"/>
      <c r="S120" s="69"/>
      <c r="T120" s="68" t="str">
        <f>IF(IFERROR(VLOOKUP(Members[[#This Row],[Subscriber SSN]],$C$7:T119,18,FALSE), "") = 0, "",IFERROR(VLOOKUP(Members[[#This Row],[Subscriber SSN]],$C$7:T119,18,FALSE), ""))</f>
        <v/>
      </c>
      <c r="U120" s="68" t="str">
        <f>IF(IFERROR(VLOOKUP(Members[[#This Row],[Subscriber SSN]],$C$7:U119,19,FALSE), "") = 0, "",IFERROR(VLOOKUP(Members[[#This Row],[Subscriber SSN]],$C$7:U119,19,FALSE), ""))</f>
        <v/>
      </c>
      <c r="V120" s="69" t="str">
        <f>IF(IFERROR(VLOOKUP(Members[[#This Row],[Subscriber SSN]],$C$7:V119,20,FALSE), "") = 0, "", IFERROR(VLOOKUP(Members[[#This Row],[Subscriber SSN]],$C$7:V119,20,FALSE), ""))</f>
        <v/>
      </c>
      <c r="W120" s="68" t="str">
        <f>IF(IFERROR(VLOOKUP(Members[[#This Row],[Subscriber SSN]],$C$7:W119,21,FALSE), "") = 0, "", IFERROR(VLOOKUP(Members[[#This Row],[Subscriber SSN]],$C$7:W119,21,FALSE), ""))</f>
        <v/>
      </c>
      <c r="X120" s="68" t="str">
        <f>IF(IFERROR(VLOOKUP(Members[[#This Row],[Subscriber SSN]],$C$7:X119,22,FALSE), "") = 0, "", IFERROR(VLOOKUP(Members[[#This Row],[Subscriber SSN]],$C$7:X119,22,FALSE), ""))</f>
        <v/>
      </c>
      <c r="Y120" s="68"/>
      <c r="Z120" s="72"/>
      <c r="AA120" s="69"/>
      <c r="AB120" s="69"/>
      <c r="AC120" s="70"/>
      <c r="AD120" s="110">
        <f t="shared" si="2"/>
        <v>45292</v>
      </c>
      <c r="AE120" s="69"/>
      <c r="AF120" s="69"/>
      <c r="AG120" s="71"/>
      <c r="AH120" s="69"/>
      <c r="AI120" s="69"/>
      <c r="AJ120" s="69"/>
      <c r="AK120" s="69"/>
      <c r="AL120" s="69"/>
      <c r="AM120" s="69"/>
      <c r="AN120" s="69"/>
      <c r="AO120" s="69"/>
      <c r="AP120" s="73"/>
      <c r="AQ120" s="73"/>
      <c r="AR120" s="73"/>
      <c r="AS120" s="73"/>
      <c r="AT120" s="73"/>
      <c r="AU120" s="73"/>
      <c r="AV120" s="73"/>
      <c r="AW120" s="73"/>
      <c r="AX120" s="73"/>
      <c r="AY120" s="73"/>
      <c r="AZ120" s="73"/>
      <c r="BA120" s="73"/>
      <c r="BB120" s="73"/>
      <c r="BC120" s="74"/>
      <c r="BD120" s="222" t="str">
        <f t="shared" si="3"/>
        <v xml:space="preserve"> </v>
      </c>
      <c r="BE120" s="76">
        <f ca="1">Validation!H120</f>
        <v>2</v>
      </c>
      <c r="BF120" t="str">
        <f ca="1">Validation!I120</f>
        <v/>
      </c>
      <c r="BJ120" t="str">
        <f>IF(AND(ISBLANK(Members[[#This Row],[DependentSSN]]),NOT(ISBLANK(Members[[#This Row],[MedicalPolicy]]))), "CoverageLevels", "Waivers")</f>
        <v>Waivers</v>
      </c>
      <c r="BK120" t="str">
        <f>IF(AND(ISBLANK(Members[[#This Row],[DependentSSN]]),NOT(ISBLANK(Members[[#This Row],[Dental Policy]]))), "CoverageLevels", "Waivers")</f>
        <v>Waivers</v>
      </c>
      <c r="BL120" t="str">
        <f>IF(AND(ISBLANK(Members[[#This Row],[DependentSSN]]),NOT(ISBLANK(Members[[#This Row],[VisionPolicy]]))), "CoverageLevels", "Waivers")</f>
        <v>Waivers</v>
      </c>
      <c r="BM120">
        <v>0</v>
      </c>
    </row>
    <row r="121" spans="1:65" x14ac:dyDescent="0.25">
      <c r="A121" s="4"/>
      <c r="B121" s="67"/>
      <c r="C121" s="68"/>
      <c r="D121" s="68"/>
      <c r="E121" s="69"/>
      <c r="F121" s="68"/>
      <c r="G121" s="69"/>
      <c r="H121" s="68"/>
      <c r="I121" s="68"/>
      <c r="J121" s="70"/>
      <c r="K121" s="68"/>
      <c r="L121" s="68"/>
      <c r="M121" s="71"/>
      <c r="N121" s="69"/>
      <c r="O121" s="69"/>
      <c r="P121" s="69"/>
      <c r="Q121" s="69"/>
      <c r="R121" s="69"/>
      <c r="S121" s="69"/>
      <c r="T121" s="68" t="str">
        <f>IF(IFERROR(VLOOKUP(Members[[#This Row],[Subscriber SSN]],$C$7:T120,18,FALSE), "") = 0, "",IFERROR(VLOOKUP(Members[[#This Row],[Subscriber SSN]],$C$7:T120,18,FALSE), ""))</f>
        <v/>
      </c>
      <c r="U121" s="68" t="str">
        <f>IF(IFERROR(VLOOKUP(Members[[#This Row],[Subscriber SSN]],$C$7:U120,19,FALSE), "") = 0, "",IFERROR(VLOOKUP(Members[[#This Row],[Subscriber SSN]],$C$7:U120,19,FALSE), ""))</f>
        <v/>
      </c>
      <c r="V121" s="69" t="str">
        <f>IF(IFERROR(VLOOKUP(Members[[#This Row],[Subscriber SSN]],$C$7:V120,20,FALSE), "") = 0, "", IFERROR(VLOOKUP(Members[[#This Row],[Subscriber SSN]],$C$7:V120,20,FALSE), ""))</f>
        <v/>
      </c>
      <c r="W121" s="68" t="str">
        <f>IF(IFERROR(VLOOKUP(Members[[#This Row],[Subscriber SSN]],$C$7:W120,21,FALSE), "") = 0, "", IFERROR(VLOOKUP(Members[[#This Row],[Subscriber SSN]],$C$7:W120,21,FALSE), ""))</f>
        <v/>
      </c>
      <c r="X121" s="68" t="str">
        <f>IF(IFERROR(VLOOKUP(Members[[#This Row],[Subscriber SSN]],$C$7:X120,22,FALSE), "") = 0, "", IFERROR(VLOOKUP(Members[[#This Row],[Subscriber SSN]],$C$7:X120,22,FALSE), ""))</f>
        <v/>
      </c>
      <c r="Y121" s="68"/>
      <c r="Z121" s="72"/>
      <c r="AA121" s="69"/>
      <c r="AB121" s="69"/>
      <c r="AC121" s="70"/>
      <c r="AD121" s="110">
        <f t="shared" si="2"/>
        <v>45292</v>
      </c>
      <c r="AE121" s="69"/>
      <c r="AF121" s="69"/>
      <c r="AG121" s="71"/>
      <c r="AH121" s="69"/>
      <c r="AI121" s="69"/>
      <c r="AJ121" s="69"/>
      <c r="AK121" s="69"/>
      <c r="AL121" s="69"/>
      <c r="AM121" s="69"/>
      <c r="AN121" s="69"/>
      <c r="AO121" s="69"/>
      <c r="AP121" s="73"/>
      <c r="AQ121" s="73"/>
      <c r="AR121" s="73"/>
      <c r="AS121" s="73"/>
      <c r="AT121" s="73"/>
      <c r="AU121" s="73"/>
      <c r="AV121" s="73"/>
      <c r="AW121" s="73"/>
      <c r="AX121" s="73"/>
      <c r="AY121" s="73"/>
      <c r="AZ121" s="73"/>
      <c r="BA121" s="73"/>
      <c r="BB121" s="73"/>
      <c r="BC121" s="74"/>
      <c r="BD121" s="222" t="str">
        <f t="shared" si="3"/>
        <v xml:space="preserve"> </v>
      </c>
      <c r="BE121" s="76">
        <f ca="1">Validation!H121</f>
        <v>2</v>
      </c>
      <c r="BF121" t="str">
        <f ca="1">Validation!I121</f>
        <v/>
      </c>
      <c r="BJ121" t="str">
        <f>IF(AND(ISBLANK(Members[[#This Row],[DependentSSN]]),NOT(ISBLANK(Members[[#This Row],[MedicalPolicy]]))), "CoverageLevels", "Waivers")</f>
        <v>Waivers</v>
      </c>
      <c r="BK121" t="str">
        <f>IF(AND(ISBLANK(Members[[#This Row],[DependentSSN]]),NOT(ISBLANK(Members[[#This Row],[Dental Policy]]))), "CoverageLevels", "Waivers")</f>
        <v>Waivers</v>
      </c>
      <c r="BL121" t="str">
        <f>IF(AND(ISBLANK(Members[[#This Row],[DependentSSN]]),NOT(ISBLANK(Members[[#This Row],[VisionPolicy]]))), "CoverageLevels", "Waivers")</f>
        <v>Waivers</v>
      </c>
      <c r="BM121">
        <v>0</v>
      </c>
    </row>
    <row r="122" spans="1:65" x14ac:dyDescent="0.25">
      <c r="A122" s="4"/>
      <c r="B122" s="67"/>
      <c r="C122" s="68"/>
      <c r="D122" s="68"/>
      <c r="E122" s="69"/>
      <c r="F122" s="68"/>
      <c r="G122" s="69"/>
      <c r="H122" s="68"/>
      <c r="I122" s="68"/>
      <c r="J122" s="70"/>
      <c r="K122" s="68"/>
      <c r="L122" s="68"/>
      <c r="M122" s="71"/>
      <c r="N122" s="69"/>
      <c r="O122" s="69"/>
      <c r="P122" s="69"/>
      <c r="Q122" s="69"/>
      <c r="R122" s="69"/>
      <c r="S122" s="69"/>
      <c r="T122" s="68" t="str">
        <f>IF(IFERROR(VLOOKUP(Members[[#This Row],[Subscriber SSN]],$C$7:T121,18,FALSE), "") = 0, "",IFERROR(VLOOKUP(Members[[#This Row],[Subscriber SSN]],$C$7:T121,18,FALSE), ""))</f>
        <v/>
      </c>
      <c r="U122" s="68" t="str">
        <f>IF(IFERROR(VLOOKUP(Members[[#This Row],[Subscriber SSN]],$C$7:U121,19,FALSE), "") = 0, "",IFERROR(VLOOKUP(Members[[#This Row],[Subscriber SSN]],$C$7:U121,19,FALSE), ""))</f>
        <v/>
      </c>
      <c r="V122" s="69" t="str">
        <f>IF(IFERROR(VLOOKUP(Members[[#This Row],[Subscriber SSN]],$C$7:V121,20,FALSE), "") = 0, "", IFERROR(VLOOKUP(Members[[#This Row],[Subscriber SSN]],$C$7:V121,20,FALSE), ""))</f>
        <v/>
      </c>
      <c r="W122" s="68" t="str">
        <f>IF(IFERROR(VLOOKUP(Members[[#This Row],[Subscriber SSN]],$C$7:W121,21,FALSE), "") = 0, "", IFERROR(VLOOKUP(Members[[#This Row],[Subscriber SSN]],$C$7:W121,21,FALSE), ""))</f>
        <v/>
      </c>
      <c r="X122" s="68" t="str">
        <f>IF(IFERROR(VLOOKUP(Members[[#This Row],[Subscriber SSN]],$C$7:X121,22,FALSE), "") = 0, "", IFERROR(VLOOKUP(Members[[#This Row],[Subscriber SSN]],$C$7:X121,22,FALSE), ""))</f>
        <v/>
      </c>
      <c r="Y122" s="68"/>
      <c r="Z122" s="72"/>
      <c r="AA122" s="69"/>
      <c r="AB122" s="69"/>
      <c r="AC122" s="70"/>
      <c r="AD122" s="110">
        <f t="shared" si="2"/>
        <v>45292</v>
      </c>
      <c r="AE122" s="69"/>
      <c r="AF122" s="69"/>
      <c r="AG122" s="71"/>
      <c r="AH122" s="69"/>
      <c r="AI122" s="69"/>
      <c r="AJ122" s="69"/>
      <c r="AK122" s="69"/>
      <c r="AL122" s="69"/>
      <c r="AM122" s="69"/>
      <c r="AN122" s="69"/>
      <c r="AO122" s="69"/>
      <c r="AP122" s="73"/>
      <c r="AQ122" s="73"/>
      <c r="AR122" s="73"/>
      <c r="AS122" s="73"/>
      <c r="AT122" s="73"/>
      <c r="AU122" s="73"/>
      <c r="AV122" s="73"/>
      <c r="AW122" s="73"/>
      <c r="AX122" s="73"/>
      <c r="AY122" s="73"/>
      <c r="AZ122" s="73"/>
      <c r="BA122" s="73"/>
      <c r="BB122" s="73"/>
      <c r="BC122" s="74"/>
      <c r="BD122" s="222" t="str">
        <f t="shared" si="3"/>
        <v xml:space="preserve"> </v>
      </c>
      <c r="BE122" s="76">
        <f ca="1">Validation!H122</f>
        <v>2</v>
      </c>
      <c r="BF122" t="str">
        <f ca="1">Validation!I122</f>
        <v/>
      </c>
      <c r="BJ122" t="str">
        <f>IF(AND(ISBLANK(Members[[#This Row],[DependentSSN]]),NOT(ISBLANK(Members[[#This Row],[MedicalPolicy]]))), "CoverageLevels", "Waivers")</f>
        <v>Waivers</v>
      </c>
      <c r="BK122" t="str">
        <f>IF(AND(ISBLANK(Members[[#This Row],[DependentSSN]]),NOT(ISBLANK(Members[[#This Row],[Dental Policy]]))), "CoverageLevels", "Waivers")</f>
        <v>Waivers</v>
      </c>
      <c r="BL122" t="str">
        <f>IF(AND(ISBLANK(Members[[#This Row],[DependentSSN]]),NOT(ISBLANK(Members[[#This Row],[VisionPolicy]]))), "CoverageLevels", "Waivers")</f>
        <v>Waivers</v>
      </c>
      <c r="BM122">
        <v>0</v>
      </c>
    </row>
    <row r="123" spans="1:65" x14ac:dyDescent="0.25">
      <c r="A123" s="4"/>
      <c r="B123" s="67"/>
      <c r="C123" s="68"/>
      <c r="D123" s="68"/>
      <c r="E123" s="69"/>
      <c r="F123" s="68"/>
      <c r="G123" s="69"/>
      <c r="H123" s="68"/>
      <c r="I123" s="68"/>
      <c r="J123" s="70"/>
      <c r="K123" s="68"/>
      <c r="L123" s="68"/>
      <c r="M123" s="71"/>
      <c r="N123" s="69"/>
      <c r="O123" s="69"/>
      <c r="P123" s="69"/>
      <c r="Q123" s="69"/>
      <c r="R123" s="69"/>
      <c r="S123" s="69"/>
      <c r="T123" s="68" t="str">
        <f>IF(IFERROR(VLOOKUP(Members[[#This Row],[Subscriber SSN]],$C$7:T122,18,FALSE), "") = 0, "",IFERROR(VLOOKUP(Members[[#This Row],[Subscriber SSN]],$C$7:T122,18,FALSE), ""))</f>
        <v/>
      </c>
      <c r="U123" s="68" t="str">
        <f>IF(IFERROR(VLOOKUP(Members[[#This Row],[Subscriber SSN]],$C$7:U122,19,FALSE), "") = 0, "",IFERROR(VLOOKUP(Members[[#This Row],[Subscriber SSN]],$C$7:U122,19,FALSE), ""))</f>
        <v/>
      </c>
      <c r="V123" s="69" t="str">
        <f>IF(IFERROR(VLOOKUP(Members[[#This Row],[Subscriber SSN]],$C$7:V122,20,FALSE), "") = 0, "", IFERROR(VLOOKUP(Members[[#This Row],[Subscriber SSN]],$C$7:V122,20,FALSE), ""))</f>
        <v/>
      </c>
      <c r="W123" s="68" t="str">
        <f>IF(IFERROR(VLOOKUP(Members[[#This Row],[Subscriber SSN]],$C$7:W122,21,FALSE), "") = 0, "", IFERROR(VLOOKUP(Members[[#This Row],[Subscriber SSN]],$C$7:W122,21,FALSE), ""))</f>
        <v/>
      </c>
      <c r="X123" s="68" t="str">
        <f>IF(IFERROR(VLOOKUP(Members[[#This Row],[Subscriber SSN]],$C$7:X122,22,FALSE), "") = 0, "", IFERROR(VLOOKUP(Members[[#This Row],[Subscriber SSN]],$C$7:X122,22,FALSE), ""))</f>
        <v/>
      </c>
      <c r="Y123" s="68"/>
      <c r="Z123" s="72"/>
      <c r="AA123" s="69"/>
      <c r="AB123" s="69"/>
      <c r="AC123" s="70"/>
      <c r="AD123" s="110">
        <f t="shared" si="2"/>
        <v>45292</v>
      </c>
      <c r="AE123" s="69"/>
      <c r="AF123" s="69"/>
      <c r="AG123" s="71"/>
      <c r="AH123" s="69"/>
      <c r="AI123" s="69"/>
      <c r="AJ123" s="69"/>
      <c r="AK123" s="69"/>
      <c r="AL123" s="69"/>
      <c r="AM123" s="69"/>
      <c r="AN123" s="69"/>
      <c r="AO123" s="69"/>
      <c r="AP123" s="73"/>
      <c r="AQ123" s="73"/>
      <c r="AR123" s="73"/>
      <c r="AS123" s="73"/>
      <c r="AT123" s="73"/>
      <c r="AU123" s="73"/>
      <c r="AV123" s="73"/>
      <c r="AW123" s="73"/>
      <c r="AX123" s="73"/>
      <c r="AY123" s="73"/>
      <c r="AZ123" s="73"/>
      <c r="BA123" s="73"/>
      <c r="BB123" s="73"/>
      <c r="BC123" s="74"/>
      <c r="BD123" s="222" t="str">
        <f t="shared" si="3"/>
        <v xml:space="preserve"> </v>
      </c>
      <c r="BE123" s="76">
        <f ca="1">Validation!H123</f>
        <v>2</v>
      </c>
      <c r="BF123" t="str">
        <f ca="1">Validation!I123</f>
        <v/>
      </c>
      <c r="BJ123" t="str">
        <f>IF(AND(ISBLANK(Members[[#This Row],[DependentSSN]]),NOT(ISBLANK(Members[[#This Row],[MedicalPolicy]]))), "CoverageLevels", "Waivers")</f>
        <v>Waivers</v>
      </c>
      <c r="BK123" t="str">
        <f>IF(AND(ISBLANK(Members[[#This Row],[DependentSSN]]),NOT(ISBLANK(Members[[#This Row],[Dental Policy]]))), "CoverageLevels", "Waivers")</f>
        <v>Waivers</v>
      </c>
      <c r="BL123" t="str">
        <f>IF(AND(ISBLANK(Members[[#This Row],[DependentSSN]]),NOT(ISBLANK(Members[[#This Row],[VisionPolicy]]))), "CoverageLevels", "Waivers")</f>
        <v>Waivers</v>
      </c>
      <c r="BM123">
        <v>0</v>
      </c>
    </row>
    <row r="124" spans="1:65" x14ac:dyDescent="0.25">
      <c r="A124" s="4"/>
      <c r="B124" s="67"/>
      <c r="C124" s="68"/>
      <c r="D124" s="68"/>
      <c r="E124" s="69"/>
      <c r="F124" s="68"/>
      <c r="G124" s="69"/>
      <c r="H124" s="68"/>
      <c r="I124" s="68"/>
      <c r="J124" s="70"/>
      <c r="K124" s="68"/>
      <c r="L124" s="68"/>
      <c r="M124" s="71"/>
      <c r="N124" s="69"/>
      <c r="O124" s="69"/>
      <c r="P124" s="69"/>
      <c r="Q124" s="69"/>
      <c r="R124" s="69"/>
      <c r="S124" s="69"/>
      <c r="T124" s="68" t="str">
        <f>IF(IFERROR(VLOOKUP(Members[[#This Row],[Subscriber SSN]],$C$7:T123,18,FALSE), "") = 0, "",IFERROR(VLOOKUP(Members[[#This Row],[Subscriber SSN]],$C$7:T123,18,FALSE), ""))</f>
        <v/>
      </c>
      <c r="U124" s="68" t="str">
        <f>IF(IFERROR(VLOOKUP(Members[[#This Row],[Subscriber SSN]],$C$7:U123,19,FALSE), "") = 0, "",IFERROR(VLOOKUP(Members[[#This Row],[Subscriber SSN]],$C$7:U123,19,FALSE), ""))</f>
        <v/>
      </c>
      <c r="V124" s="69" t="str">
        <f>IF(IFERROR(VLOOKUP(Members[[#This Row],[Subscriber SSN]],$C$7:V123,20,FALSE), "") = 0, "", IFERROR(VLOOKUP(Members[[#This Row],[Subscriber SSN]],$C$7:V123,20,FALSE), ""))</f>
        <v/>
      </c>
      <c r="W124" s="68" t="str">
        <f>IF(IFERROR(VLOOKUP(Members[[#This Row],[Subscriber SSN]],$C$7:W123,21,FALSE), "") = 0, "", IFERROR(VLOOKUP(Members[[#This Row],[Subscriber SSN]],$C$7:W123,21,FALSE), ""))</f>
        <v/>
      </c>
      <c r="X124" s="68" t="str">
        <f>IF(IFERROR(VLOOKUP(Members[[#This Row],[Subscriber SSN]],$C$7:X123,22,FALSE), "") = 0, "", IFERROR(VLOOKUP(Members[[#This Row],[Subscriber SSN]],$C$7:X123,22,FALSE), ""))</f>
        <v/>
      </c>
      <c r="Y124" s="68"/>
      <c r="Z124" s="72"/>
      <c r="AA124" s="69"/>
      <c r="AB124" s="69"/>
      <c r="AC124" s="70"/>
      <c r="AD124" s="110">
        <f t="shared" si="2"/>
        <v>45292</v>
      </c>
      <c r="AE124" s="69"/>
      <c r="AF124" s="69"/>
      <c r="AG124" s="71"/>
      <c r="AH124" s="69"/>
      <c r="AI124" s="69"/>
      <c r="AJ124" s="69"/>
      <c r="AK124" s="69"/>
      <c r="AL124" s="69"/>
      <c r="AM124" s="69"/>
      <c r="AN124" s="69"/>
      <c r="AO124" s="69"/>
      <c r="AP124" s="73"/>
      <c r="AQ124" s="73"/>
      <c r="AR124" s="73"/>
      <c r="AS124" s="73"/>
      <c r="AT124" s="73"/>
      <c r="AU124" s="73"/>
      <c r="AV124" s="73"/>
      <c r="AW124" s="73"/>
      <c r="AX124" s="73"/>
      <c r="AY124" s="73"/>
      <c r="AZ124" s="73"/>
      <c r="BA124" s="73"/>
      <c r="BB124" s="73"/>
      <c r="BC124" s="74"/>
      <c r="BD124" s="222" t="str">
        <f t="shared" si="3"/>
        <v xml:space="preserve"> </v>
      </c>
      <c r="BE124" s="76">
        <f ca="1">Validation!H124</f>
        <v>2</v>
      </c>
      <c r="BF124" t="str">
        <f ca="1">Validation!I124</f>
        <v/>
      </c>
      <c r="BJ124" t="str">
        <f>IF(AND(ISBLANK(Members[[#This Row],[DependentSSN]]),NOT(ISBLANK(Members[[#This Row],[MedicalPolicy]]))), "CoverageLevels", "Waivers")</f>
        <v>Waivers</v>
      </c>
      <c r="BK124" t="str">
        <f>IF(AND(ISBLANK(Members[[#This Row],[DependentSSN]]),NOT(ISBLANK(Members[[#This Row],[Dental Policy]]))), "CoverageLevels", "Waivers")</f>
        <v>Waivers</v>
      </c>
      <c r="BL124" t="str">
        <f>IF(AND(ISBLANK(Members[[#This Row],[DependentSSN]]),NOT(ISBLANK(Members[[#This Row],[VisionPolicy]]))), "CoverageLevels", "Waivers")</f>
        <v>Waivers</v>
      </c>
      <c r="BM124">
        <v>0</v>
      </c>
    </row>
    <row r="125" spans="1:65" x14ac:dyDescent="0.25">
      <c r="A125" s="4"/>
      <c r="B125" s="67"/>
      <c r="C125" s="68"/>
      <c r="D125" s="68"/>
      <c r="E125" s="69"/>
      <c r="F125" s="68"/>
      <c r="G125" s="69"/>
      <c r="H125" s="68"/>
      <c r="I125" s="68"/>
      <c r="J125" s="70"/>
      <c r="K125" s="68"/>
      <c r="L125" s="68"/>
      <c r="M125" s="71"/>
      <c r="N125" s="69"/>
      <c r="O125" s="69"/>
      <c r="P125" s="69"/>
      <c r="Q125" s="69"/>
      <c r="R125" s="69"/>
      <c r="S125" s="69"/>
      <c r="T125" s="68" t="str">
        <f>IF(IFERROR(VLOOKUP(Members[[#This Row],[Subscriber SSN]],$C$7:T124,18,FALSE), "") = 0, "",IFERROR(VLOOKUP(Members[[#This Row],[Subscriber SSN]],$C$7:T124,18,FALSE), ""))</f>
        <v/>
      </c>
      <c r="U125" s="68" t="str">
        <f>IF(IFERROR(VLOOKUP(Members[[#This Row],[Subscriber SSN]],$C$7:U124,19,FALSE), "") = 0, "",IFERROR(VLOOKUP(Members[[#This Row],[Subscriber SSN]],$C$7:U124,19,FALSE), ""))</f>
        <v/>
      </c>
      <c r="V125" s="69" t="str">
        <f>IF(IFERROR(VLOOKUP(Members[[#This Row],[Subscriber SSN]],$C$7:V124,20,FALSE), "") = 0, "", IFERROR(VLOOKUP(Members[[#This Row],[Subscriber SSN]],$C$7:V124,20,FALSE), ""))</f>
        <v/>
      </c>
      <c r="W125" s="68" t="str">
        <f>IF(IFERROR(VLOOKUP(Members[[#This Row],[Subscriber SSN]],$C$7:W124,21,FALSE), "") = 0, "", IFERROR(VLOOKUP(Members[[#This Row],[Subscriber SSN]],$C$7:W124,21,FALSE), ""))</f>
        <v/>
      </c>
      <c r="X125" s="68" t="str">
        <f>IF(IFERROR(VLOOKUP(Members[[#This Row],[Subscriber SSN]],$C$7:X124,22,FALSE), "") = 0, "", IFERROR(VLOOKUP(Members[[#This Row],[Subscriber SSN]],$C$7:X124,22,FALSE), ""))</f>
        <v/>
      </c>
      <c r="Y125" s="68"/>
      <c r="Z125" s="72"/>
      <c r="AA125" s="69"/>
      <c r="AB125" s="69"/>
      <c r="AC125" s="70"/>
      <c r="AD125" s="110">
        <f t="shared" si="2"/>
        <v>45292</v>
      </c>
      <c r="AE125" s="69"/>
      <c r="AF125" s="69"/>
      <c r="AG125" s="71"/>
      <c r="AH125" s="69"/>
      <c r="AI125" s="69"/>
      <c r="AJ125" s="69"/>
      <c r="AK125" s="69"/>
      <c r="AL125" s="69"/>
      <c r="AM125" s="69"/>
      <c r="AN125" s="69"/>
      <c r="AO125" s="69"/>
      <c r="AP125" s="73"/>
      <c r="AQ125" s="73"/>
      <c r="AR125" s="73"/>
      <c r="AS125" s="73"/>
      <c r="AT125" s="73"/>
      <c r="AU125" s="73"/>
      <c r="AV125" s="73"/>
      <c r="AW125" s="73"/>
      <c r="AX125" s="73"/>
      <c r="AY125" s="73"/>
      <c r="AZ125" s="73"/>
      <c r="BA125" s="73"/>
      <c r="BB125" s="73"/>
      <c r="BC125" s="74"/>
      <c r="BD125" s="222" t="str">
        <f t="shared" si="3"/>
        <v xml:space="preserve"> </v>
      </c>
      <c r="BE125" s="76">
        <f ca="1">Validation!H125</f>
        <v>2</v>
      </c>
      <c r="BF125" t="str">
        <f ca="1">Validation!I125</f>
        <v/>
      </c>
      <c r="BJ125" t="str">
        <f>IF(AND(ISBLANK(Members[[#This Row],[DependentSSN]]),NOT(ISBLANK(Members[[#This Row],[MedicalPolicy]]))), "CoverageLevels", "Waivers")</f>
        <v>Waivers</v>
      </c>
      <c r="BK125" t="str">
        <f>IF(AND(ISBLANK(Members[[#This Row],[DependentSSN]]),NOT(ISBLANK(Members[[#This Row],[Dental Policy]]))), "CoverageLevels", "Waivers")</f>
        <v>Waivers</v>
      </c>
      <c r="BL125" t="str">
        <f>IF(AND(ISBLANK(Members[[#This Row],[DependentSSN]]),NOT(ISBLANK(Members[[#This Row],[VisionPolicy]]))), "CoverageLevels", "Waivers")</f>
        <v>Waivers</v>
      </c>
      <c r="BM125">
        <v>0</v>
      </c>
    </row>
    <row r="126" spans="1:65" x14ac:dyDescent="0.25">
      <c r="A126" s="4"/>
      <c r="B126" s="67"/>
      <c r="C126" s="68"/>
      <c r="D126" s="68"/>
      <c r="E126" s="69"/>
      <c r="F126" s="68"/>
      <c r="G126" s="69"/>
      <c r="H126" s="68"/>
      <c r="I126" s="68"/>
      <c r="J126" s="70"/>
      <c r="K126" s="68"/>
      <c r="L126" s="68"/>
      <c r="M126" s="71"/>
      <c r="N126" s="69"/>
      <c r="O126" s="69"/>
      <c r="P126" s="69"/>
      <c r="Q126" s="69"/>
      <c r="R126" s="69"/>
      <c r="S126" s="69"/>
      <c r="T126" s="68" t="str">
        <f>IF(IFERROR(VLOOKUP(Members[[#This Row],[Subscriber SSN]],$C$7:T125,18,FALSE), "") = 0, "",IFERROR(VLOOKUP(Members[[#This Row],[Subscriber SSN]],$C$7:T125,18,FALSE), ""))</f>
        <v/>
      </c>
      <c r="U126" s="68" t="str">
        <f>IF(IFERROR(VLOOKUP(Members[[#This Row],[Subscriber SSN]],$C$7:U125,19,FALSE), "") = 0, "",IFERROR(VLOOKUP(Members[[#This Row],[Subscriber SSN]],$C$7:U125,19,FALSE), ""))</f>
        <v/>
      </c>
      <c r="V126" s="69" t="str">
        <f>IF(IFERROR(VLOOKUP(Members[[#This Row],[Subscriber SSN]],$C$7:V125,20,FALSE), "") = 0, "", IFERROR(VLOOKUP(Members[[#This Row],[Subscriber SSN]],$C$7:V125,20,FALSE), ""))</f>
        <v/>
      </c>
      <c r="W126" s="68" t="str">
        <f>IF(IFERROR(VLOOKUP(Members[[#This Row],[Subscriber SSN]],$C$7:W125,21,FALSE), "") = 0, "", IFERROR(VLOOKUP(Members[[#This Row],[Subscriber SSN]],$C$7:W125,21,FALSE), ""))</f>
        <v/>
      </c>
      <c r="X126" s="68" t="str">
        <f>IF(IFERROR(VLOOKUP(Members[[#This Row],[Subscriber SSN]],$C$7:X125,22,FALSE), "") = 0, "", IFERROR(VLOOKUP(Members[[#This Row],[Subscriber SSN]],$C$7:X125,22,FALSE), ""))</f>
        <v/>
      </c>
      <c r="Y126" s="68"/>
      <c r="Z126" s="72"/>
      <c r="AA126" s="69"/>
      <c r="AB126" s="69"/>
      <c r="AC126" s="70"/>
      <c r="AD126" s="110">
        <f t="shared" si="2"/>
        <v>45292</v>
      </c>
      <c r="AE126" s="69"/>
      <c r="AF126" s="69"/>
      <c r="AG126" s="71"/>
      <c r="AH126" s="69"/>
      <c r="AI126" s="69"/>
      <c r="AJ126" s="69"/>
      <c r="AK126" s="69"/>
      <c r="AL126" s="69"/>
      <c r="AM126" s="69"/>
      <c r="AN126" s="69"/>
      <c r="AO126" s="69"/>
      <c r="AP126" s="73"/>
      <c r="AQ126" s="73"/>
      <c r="AR126" s="73"/>
      <c r="AS126" s="73"/>
      <c r="AT126" s="73"/>
      <c r="AU126" s="73"/>
      <c r="AV126" s="73"/>
      <c r="AW126" s="73"/>
      <c r="AX126" s="73"/>
      <c r="AY126" s="73"/>
      <c r="AZ126" s="73"/>
      <c r="BA126" s="73"/>
      <c r="BB126" s="73"/>
      <c r="BC126" s="74"/>
      <c r="BD126" s="222" t="str">
        <f t="shared" si="3"/>
        <v xml:space="preserve"> </v>
      </c>
      <c r="BE126" s="76">
        <f ca="1">Validation!H126</f>
        <v>2</v>
      </c>
      <c r="BF126" t="str">
        <f ca="1">Validation!I126</f>
        <v/>
      </c>
      <c r="BJ126" t="str">
        <f>IF(AND(ISBLANK(Members[[#This Row],[DependentSSN]]),NOT(ISBLANK(Members[[#This Row],[MedicalPolicy]]))), "CoverageLevels", "Waivers")</f>
        <v>Waivers</v>
      </c>
      <c r="BK126" t="str">
        <f>IF(AND(ISBLANK(Members[[#This Row],[DependentSSN]]),NOT(ISBLANK(Members[[#This Row],[Dental Policy]]))), "CoverageLevels", "Waivers")</f>
        <v>Waivers</v>
      </c>
      <c r="BL126" t="str">
        <f>IF(AND(ISBLANK(Members[[#This Row],[DependentSSN]]),NOT(ISBLANK(Members[[#This Row],[VisionPolicy]]))), "CoverageLevels", "Waivers")</f>
        <v>Waivers</v>
      </c>
      <c r="BM126">
        <v>0</v>
      </c>
    </row>
    <row r="127" spans="1:65" x14ac:dyDescent="0.25">
      <c r="A127" s="4"/>
      <c r="B127" s="67"/>
      <c r="C127" s="68"/>
      <c r="D127" s="68"/>
      <c r="E127" s="69"/>
      <c r="F127" s="68"/>
      <c r="G127" s="69"/>
      <c r="H127" s="68"/>
      <c r="I127" s="68"/>
      <c r="J127" s="70"/>
      <c r="K127" s="68"/>
      <c r="L127" s="68"/>
      <c r="M127" s="71"/>
      <c r="N127" s="69"/>
      <c r="O127" s="69"/>
      <c r="P127" s="69"/>
      <c r="Q127" s="69"/>
      <c r="R127" s="69"/>
      <c r="S127" s="69"/>
      <c r="T127" s="68" t="str">
        <f>IF(IFERROR(VLOOKUP(Members[[#This Row],[Subscriber SSN]],$C$7:T126,18,FALSE), "") = 0, "",IFERROR(VLOOKUP(Members[[#This Row],[Subscriber SSN]],$C$7:T126,18,FALSE), ""))</f>
        <v/>
      </c>
      <c r="U127" s="68" t="str">
        <f>IF(IFERROR(VLOOKUP(Members[[#This Row],[Subscriber SSN]],$C$7:U126,19,FALSE), "") = 0, "",IFERROR(VLOOKUP(Members[[#This Row],[Subscriber SSN]],$C$7:U126,19,FALSE), ""))</f>
        <v/>
      </c>
      <c r="V127" s="69" t="str">
        <f>IF(IFERROR(VLOOKUP(Members[[#This Row],[Subscriber SSN]],$C$7:V126,20,FALSE), "") = 0, "", IFERROR(VLOOKUP(Members[[#This Row],[Subscriber SSN]],$C$7:V126,20,FALSE), ""))</f>
        <v/>
      </c>
      <c r="W127" s="68" t="str">
        <f>IF(IFERROR(VLOOKUP(Members[[#This Row],[Subscriber SSN]],$C$7:W126,21,FALSE), "") = 0, "", IFERROR(VLOOKUP(Members[[#This Row],[Subscriber SSN]],$C$7:W126,21,FALSE), ""))</f>
        <v/>
      </c>
      <c r="X127" s="68" t="str">
        <f>IF(IFERROR(VLOOKUP(Members[[#This Row],[Subscriber SSN]],$C$7:X126,22,FALSE), "") = 0, "", IFERROR(VLOOKUP(Members[[#This Row],[Subscriber SSN]],$C$7:X126,22,FALSE), ""))</f>
        <v/>
      </c>
      <c r="Y127" s="68"/>
      <c r="Z127" s="72"/>
      <c r="AA127" s="69"/>
      <c r="AB127" s="69"/>
      <c r="AC127" s="70"/>
      <c r="AD127" s="110">
        <f t="shared" si="2"/>
        <v>45292</v>
      </c>
      <c r="AE127" s="69"/>
      <c r="AF127" s="69"/>
      <c r="AG127" s="71"/>
      <c r="AH127" s="69"/>
      <c r="AI127" s="69"/>
      <c r="AJ127" s="69"/>
      <c r="AK127" s="69"/>
      <c r="AL127" s="69"/>
      <c r="AM127" s="69"/>
      <c r="AN127" s="69"/>
      <c r="AO127" s="69"/>
      <c r="AP127" s="73"/>
      <c r="AQ127" s="73"/>
      <c r="AR127" s="73"/>
      <c r="AS127" s="73"/>
      <c r="AT127" s="73"/>
      <c r="AU127" s="73"/>
      <c r="AV127" s="73"/>
      <c r="AW127" s="73"/>
      <c r="AX127" s="73"/>
      <c r="AY127" s="73"/>
      <c r="AZ127" s="73"/>
      <c r="BA127" s="73"/>
      <c r="BB127" s="73"/>
      <c r="BC127" s="74"/>
      <c r="BD127" s="222" t="str">
        <f t="shared" si="3"/>
        <v xml:space="preserve"> </v>
      </c>
      <c r="BE127" s="76">
        <f ca="1">Validation!H127</f>
        <v>2</v>
      </c>
      <c r="BF127" t="str">
        <f ca="1">Validation!I127</f>
        <v/>
      </c>
      <c r="BJ127" t="str">
        <f>IF(AND(ISBLANK(Members[[#This Row],[DependentSSN]]),NOT(ISBLANK(Members[[#This Row],[MedicalPolicy]]))), "CoverageLevels", "Waivers")</f>
        <v>Waivers</v>
      </c>
      <c r="BK127" t="str">
        <f>IF(AND(ISBLANK(Members[[#This Row],[DependentSSN]]),NOT(ISBLANK(Members[[#This Row],[Dental Policy]]))), "CoverageLevels", "Waivers")</f>
        <v>Waivers</v>
      </c>
      <c r="BL127" t="str">
        <f>IF(AND(ISBLANK(Members[[#This Row],[DependentSSN]]),NOT(ISBLANK(Members[[#This Row],[VisionPolicy]]))), "CoverageLevels", "Waivers")</f>
        <v>Waivers</v>
      </c>
      <c r="BM127">
        <v>0</v>
      </c>
    </row>
    <row r="128" spans="1:65" x14ac:dyDescent="0.25">
      <c r="A128" s="4"/>
      <c r="B128" s="67"/>
      <c r="C128" s="68"/>
      <c r="D128" s="68"/>
      <c r="E128" s="69"/>
      <c r="F128" s="68"/>
      <c r="G128" s="69"/>
      <c r="H128" s="68"/>
      <c r="I128" s="68"/>
      <c r="J128" s="70"/>
      <c r="K128" s="68"/>
      <c r="L128" s="68"/>
      <c r="M128" s="71"/>
      <c r="N128" s="69"/>
      <c r="O128" s="69"/>
      <c r="P128" s="69"/>
      <c r="Q128" s="69"/>
      <c r="R128" s="69"/>
      <c r="S128" s="69"/>
      <c r="T128" s="68" t="str">
        <f>IF(IFERROR(VLOOKUP(Members[[#This Row],[Subscriber SSN]],$C$7:T127,18,FALSE), "") = 0, "",IFERROR(VLOOKUP(Members[[#This Row],[Subscriber SSN]],$C$7:T127,18,FALSE), ""))</f>
        <v/>
      </c>
      <c r="U128" s="68" t="str">
        <f>IF(IFERROR(VLOOKUP(Members[[#This Row],[Subscriber SSN]],$C$7:U127,19,FALSE), "") = 0, "",IFERROR(VLOOKUP(Members[[#This Row],[Subscriber SSN]],$C$7:U127,19,FALSE), ""))</f>
        <v/>
      </c>
      <c r="V128" s="69" t="str">
        <f>IF(IFERROR(VLOOKUP(Members[[#This Row],[Subscriber SSN]],$C$7:V127,20,FALSE), "") = 0, "", IFERROR(VLOOKUP(Members[[#This Row],[Subscriber SSN]],$C$7:V127,20,FALSE), ""))</f>
        <v/>
      </c>
      <c r="W128" s="68" t="str">
        <f>IF(IFERROR(VLOOKUP(Members[[#This Row],[Subscriber SSN]],$C$7:W127,21,FALSE), "") = 0, "", IFERROR(VLOOKUP(Members[[#This Row],[Subscriber SSN]],$C$7:W127,21,FALSE), ""))</f>
        <v/>
      </c>
      <c r="X128" s="68" t="str">
        <f>IF(IFERROR(VLOOKUP(Members[[#This Row],[Subscriber SSN]],$C$7:X127,22,FALSE), "") = 0, "", IFERROR(VLOOKUP(Members[[#This Row],[Subscriber SSN]],$C$7:X127,22,FALSE), ""))</f>
        <v/>
      </c>
      <c r="Y128" s="68"/>
      <c r="Z128" s="72"/>
      <c r="AA128" s="69"/>
      <c r="AB128" s="69"/>
      <c r="AC128" s="70"/>
      <c r="AD128" s="110">
        <f t="shared" si="2"/>
        <v>45292</v>
      </c>
      <c r="AE128" s="69"/>
      <c r="AF128" s="69"/>
      <c r="AG128" s="71"/>
      <c r="AH128" s="69"/>
      <c r="AI128" s="69"/>
      <c r="AJ128" s="69"/>
      <c r="AK128" s="69"/>
      <c r="AL128" s="69"/>
      <c r="AM128" s="69"/>
      <c r="AN128" s="69"/>
      <c r="AO128" s="69"/>
      <c r="AP128" s="73"/>
      <c r="AQ128" s="73"/>
      <c r="AR128" s="73"/>
      <c r="AS128" s="73"/>
      <c r="AT128" s="73"/>
      <c r="AU128" s="73"/>
      <c r="AV128" s="73"/>
      <c r="AW128" s="73"/>
      <c r="AX128" s="73"/>
      <c r="AY128" s="73"/>
      <c r="AZ128" s="73"/>
      <c r="BA128" s="73"/>
      <c r="BB128" s="73"/>
      <c r="BC128" s="74"/>
      <c r="BD128" s="222" t="str">
        <f t="shared" si="3"/>
        <v xml:space="preserve"> </v>
      </c>
      <c r="BE128" s="76">
        <f ca="1">Validation!H128</f>
        <v>2</v>
      </c>
      <c r="BF128" t="str">
        <f ca="1">Validation!I128</f>
        <v/>
      </c>
      <c r="BJ128" t="str">
        <f>IF(AND(ISBLANK(Members[[#This Row],[DependentSSN]]),NOT(ISBLANK(Members[[#This Row],[MedicalPolicy]]))), "CoverageLevels", "Waivers")</f>
        <v>Waivers</v>
      </c>
      <c r="BK128" t="str">
        <f>IF(AND(ISBLANK(Members[[#This Row],[DependentSSN]]),NOT(ISBLANK(Members[[#This Row],[Dental Policy]]))), "CoverageLevels", "Waivers")</f>
        <v>Waivers</v>
      </c>
      <c r="BL128" t="str">
        <f>IF(AND(ISBLANK(Members[[#This Row],[DependentSSN]]),NOT(ISBLANK(Members[[#This Row],[VisionPolicy]]))), "CoverageLevels", "Waivers")</f>
        <v>Waivers</v>
      </c>
      <c r="BM128">
        <v>0</v>
      </c>
    </row>
    <row r="129" spans="1:65" x14ac:dyDescent="0.25">
      <c r="A129" s="4"/>
      <c r="B129" s="67"/>
      <c r="C129" s="68"/>
      <c r="D129" s="68"/>
      <c r="E129" s="69"/>
      <c r="F129" s="68"/>
      <c r="G129" s="69"/>
      <c r="H129" s="68"/>
      <c r="I129" s="68"/>
      <c r="J129" s="70"/>
      <c r="K129" s="68"/>
      <c r="L129" s="68"/>
      <c r="M129" s="71"/>
      <c r="N129" s="69"/>
      <c r="O129" s="69"/>
      <c r="P129" s="69"/>
      <c r="Q129" s="69"/>
      <c r="R129" s="69"/>
      <c r="S129" s="69"/>
      <c r="T129" s="68" t="str">
        <f>IF(IFERROR(VLOOKUP(Members[[#This Row],[Subscriber SSN]],$C$7:T128,18,FALSE), "") = 0, "",IFERROR(VLOOKUP(Members[[#This Row],[Subscriber SSN]],$C$7:T128,18,FALSE), ""))</f>
        <v/>
      </c>
      <c r="U129" s="68" t="str">
        <f>IF(IFERROR(VLOOKUP(Members[[#This Row],[Subscriber SSN]],$C$7:U128,19,FALSE), "") = 0, "",IFERROR(VLOOKUP(Members[[#This Row],[Subscriber SSN]],$C$7:U128,19,FALSE), ""))</f>
        <v/>
      </c>
      <c r="V129" s="69" t="str">
        <f>IF(IFERROR(VLOOKUP(Members[[#This Row],[Subscriber SSN]],$C$7:V128,20,FALSE), "") = 0, "", IFERROR(VLOOKUP(Members[[#This Row],[Subscriber SSN]],$C$7:V128,20,FALSE), ""))</f>
        <v/>
      </c>
      <c r="W129" s="68" t="str">
        <f>IF(IFERROR(VLOOKUP(Members[[#This Row],[Subscriber SSN]],$C$7:W128,21,FALSE), "") = 0, "", IFERROR(VLOOKUP(Members[[#This Row],[Subscriber SSN]],$C$7:W128,21,FALSE), ""))</f>
        <v/>
      </c>
      <c r="X129" s="68" t="str">
        <f>IF(IFERROR(VLOOKUP(Members[[#This Row],[Subscriber SSN]],$C$7:X128,22,FALSE), "") = 0, "", IFERROR(VLOOKUP(Members[[#This Row],[Subscriber SSN]],$C$7:X128,22,FALSE), ""))</f>
        <v/>
      </c>
      <c r="Y129" s="68"/>
      <c r="Z129" s="72"/>
      <c r="AA129" s="69"/>
      <c r="AB129" s="69"/>
      <c r="AC129" s="70"/>
      <c r="AD129" s="110">
        <f t="shared" si="2"/>
        <v>45292</v>
      </c>
      <c r="AE129" s="69"/>
      <c r="AF129" s="69"/>
      <c r="AG129" s="71"/>
      <c r="AH129" s="69"/>
      <c r="AI129" s="69"/>
      <c r="AJ129" s="69"/>
      <c r="AK129" s="69"/>
      <c r="AL129" s="69"/>
      <c r="AM129" s="69"/>
      <c r="AN129" s="69"/>
      <c r="AO129" s="69"/>
      <c r="AP129" s="73"/>
      <c r="AQ129" s="73"/>
      <c r="AR129" s="73"/>
      <c r="AS129" s="73"/>
      <c r="AT129" s="73"/>
      <c r="AU129" s="73"/>
      <c r="AV129" s="73"/>
      <c r="AW129" s="73"/>
      <c r="AX129" s="73"/>
      <c r="AY129" s="73"/>
      <c r="AZ129" s="73"/>
      <c r="BA129" s="73"/>
      <c r="BB129" s="73"/>
      <c r="BC129" s="74"/>
      <c r="BD129" s="222" t="str">
        <f t="shared" si="3"/>
        <v xml:space="preserve"> </v>
      </c>
      <c r="BE129" s="76">
        <f ca="1">Validation!H129</f>
        <v>2</v>
      </c>
      <c r="BF129" t="str">
        <f ca="1">Validation!I129</f>
        <v/>
      </c>
      <c r="BJ129" t="str">
        <f>IF(AND(ISBLANK(Members[[#This Row],[DependentSSN]]),NOT(ISBLANK(Members[[#This Row],[MedicalPolicy]]))), "CoverageLevels", "Waivers")</f>
        <v>Waivers</v>
      </c>
      <c r="BK129" t="str">
        <f>IF(AND(ISBLANK(Members[[#This Row],[DependentSSN]]),NOT(ISBLANK(Members[[#This Row],[Dental Policy]]))), "CoverageLevels", "Waivers")</f>
        <v>Waivers</v>
      </c>
      <c r="BL129" t="str">
        <f>IF(AND(ISBLANK(Members[[#This Row],[DependentSSN]]),NOT(ISBLANK(Members[[#This Row],[VisionPolicy]]))), "CoverageLevels", "Waivers")</f>
        <v>Waivers</v>
      </c>
      <c r="BM129">
        <v>0</v>
      </c>
    </row>
    <row r="130" spans="1:65" x14ac:dyDescent="0.25">
      <c r="A130" s="4"/>
      <c r="B130" s="67"/>
      <c r="C130" s="68"/>
      <c r="D130" s="68"/>
      <c r="E130" s="69"/>
      <c r="F130" s="68"/>
      <c r="G130" s="69"/>
      <c r="H130" s="68"/>
      <c r="I130" s="68"/>
      <c r="J130" s="70"/>
      <c r="K130" s="68"/>
      <c r="L130" s="68"/>
      <c r="M130" s="71"/>
      <c r="N130" s="69"/>
      <c r="O130" s="69"/>
      <c r="P130" s="69"/>
      <c r="Q130" s="69"/>
      <c r="R130" s="69"/>
      <c r="S130" s="69"/>
      <c r="T130" s="68" t="str">
        <f>IF(IFERROR(VLOOKUP(Members[[#This Row],[Subscriber SSN]],$C$7:T129,18,FALSE), "") = 0, "",IFERROR(VLOOKUP(Members[[#This Row],[Subscriber SSN]],$C$7:T129,18,FALSE), ""))</f>
        <v/>
      </c>
      <c r="U130" s="68" t="str">
        <f>IF(IFERROR(VLOOKUP(Members[[#This Row],[Subscriber SSN]],$C$7:U129,19,FALSE), "") = 0, "",IFERROR(VLOOKUP(Members[[#This Row],[Subscriber SSN]],$C$7:U129,19,FALSE), ""))</f>
        <v/>
      </c>
      <c r="V130" s="69" t="str">
        <f>IF(IFERROR(VLOOKUP(Members[[#This Row],[Subscriber SSN]],$C$7:V129,20,FALSE), "") = 0, "", IFERROR(VLOOKUP(Members[[#This Row],[Subscriber SSN]],$C$7:V129,20,FALSE), ""))</f>
        <v/>
      </c>
      <c r="W130" s="68" t="str">
        <f>IF(IFERROR(VLOOKUP(Members[[#This Row],[Subscriber SSN]],$C$7:W129,21,FALSE), "") = 0, "", IFERROR(VLOOKUP(Members[[#This Row],[Subscriber SSN]],$C$7:W129,21,FALSE), ""))</f>
        <v/>
      </c>
      <c r="X130" s="68" t="str">
        <f>IF(IFERROR(VLOOKUP(Members[[#This Row],[Subscriber SSN]],$C$7:X129,22,FALSE), "") = 0, "", IFERROR(VLOOKUP(Members[[#This Row],[Subscriber SSN]],$C$7:X129,22,FALSE), ""))</f>
        <v/>
      </c>
      <c r="Y130" s="68"/>
      <c r="Z130" s="72"/>
      <c r="AA130" s="69"/>
      <c r="AB130" s="69"/>
      <c r="AC130" s="70"/>
      <c r="AD130" s="110">
        <f t="shared" si="2"/>
        <v>45292</v>
      </c>
      <c r="AE130" s="69"/>
      <c r="AF130" s="69"/>
      <c r="AG130" s="71"/>
      <c r="AH130" s="69"/>
      <c r="AI130" s="69"/>
      <c r="AJ130" s="69"/>
      <c r="AK130" s="69"/>
      <c r="AL130" s="69"/>
      <c r="AM130" s="69"/>
      <c r="AN130" s="69"/>
      <c r="AO130" s="69"/>
      <c r="AP130" s="73"/>
      <c r="AQ130" s="73"/>
      <c r="AR130" s="73"/>
      <c r="AS130" s="73"/>
      <c r="AT130" s="73"/>
      <c r="AU130" s="73"/>
      <c r="AV130" s="73"/>
      <c r="AW130" s="73"/>
      <c r="AX130" s="73"/>
      <c r="AY130" s="73"/>
      <c r="AZ130" s="73"/>
      <c r="BA130" s="73"/>
      <c r="BB130" s="73"/>
      <c r="BC130" s="74"/>
      <c r="BD130" s="222" t="str">
        <f t="shared" si="3"/>
        <v xml:space="preserve"> </v>
      </c>
      <c r="BE130" s="76">
        <f ca="1">Validation!H130</f>
        <v>2</v>
      </c>
      <c r="BF130" t="str">
        <f ca="1">Validation!I130</f>
        <v/>
      </c>
      <c r="BJ130" t="str">
        <f>IF(AND(ISBLANK(Members[[#This Row],[DependentSSN]]),NOT(ISBLANK(Members[[#This Row],[MedicalPolicy]]))), "CoverageLevels", "Waivers")</f>
        <v>Waivers</v>
      </c>
      <c r="BK130" t="str">
        <f>IF(AND(ISBLANK(Members[[#This Row],[DependentSSN]]),NOT(ISBLANK(Members[[#This Row],[Dental Policy]]))), "CoverageLevels", "Waivers")</f>
        <v>Waivers</v>
      </c>
      <c r="BL130" t="str">
        <f>IF(AND(ISBLANK(Members[[#This Row],[DependentSSN]]),NOT(ISBLANK(Members[[#This Row],[VisionPolicy]]))), "CoverageLevels", "Waivers")</f>
        <v>Waivers</v>
      </c>
      <c r="BM130">
        <v>0</v>
      </c>
    </row>
    <row r="131" spans="1:65" x14ac:dyDescent="0.25">
      <c r="A131" s="4"/>
      <c r="B131" s="67"/>
      <c r="C131" s="68"/>
      <c r="D131" s="68"/>
      <c r="E131" s="69"/>
      <c r="F131" s="68"/>
      <c r="G131" s="69"/>
      <c r="H131" s="68"/>
      <c r="I131" s="68"/>
      <c r="J131" s="70"/>
      <c r="K131" s="68"/>
      <c r="L131" s="68"/>
      <c r="M131" s="71"/>
      <c r="N131" s="69"/>
      <c r="O131" s="69"/>
      <c r="P131" s="69"/>
      <c r="Q131" s="69"/>
      <c r="R131" s="69"/>
      <c r="S131" s="69"/>
      <c r="T131" s="68" t="str">
        <f>IF(IFERROR(VLOOKUP(Members[[#This Row],[Subscriber SSN]],$C$7:T130,18,FALSE), "") = 0, "",IFERROR(VLOOKUP(Members[[#This Row],[Subscriber SSN]],$C$7:T130,18,FALSE), ""))</f>
        <v/>
      </c>
      <c r="U131" s="68" t="str">
        <f>IF(IFERROR(VLOOKUP(Members[[#This Row],[Subscriber SSN]],$C$7:U130,19,FALSE), "") = 0, "",IFERROR(VLOOKUP(Members[[#This Row],[Subscriber SSN]],$C$7:U130,19,FALSE), ""))</f>
        <v/>
      </c>
      <c r="V131" s="69" t="str">
        <f>IF(IFERROR(VLOOKUP(Members[[#This Row],[Subscriber SSN]],$C$7:V130,20,FALSE), "") = 0, "", IFERROR(VLOOKUP(Members[[#This Row],[Subscriber SSN]],$C$7:V130,20,FALSE), ""))</f>
        <v/>
      </c>
      <c r="W131" s="68" t="str">
        <f>IF(IFERROR(VLOOKUP(Members[[#This Row],[Subscriber SSN]],$C$7:W130,21,FALSE), "") = 0, "", IFERROR(VLOOKUP(Members[[#This Row],[Subscriber SSN]],$C$7:W130,21,FALSE), ""))</f>
        <v/>
      </c>
      <c r="X131" s="68" t="str">
        <f>IF(IFERROR(VLOOKUP(Members[[#This Row],[Subscriber SSN]],$C$7:X130,22,FALSE), "") = 0, "", IFERROR(VLOOKUP(Members[[#This Row],[Subscriber SSN]],$C$7:X130,22,FALSE), ""))</f>
        <v/>
      </c>
      <c r="Y131" s="68"/>
      <c r="Z131" s="72"/>
      <c r="AA131" s="69"/>
      <c r="AB131" s="69"/>
      <c r="AC131" s="70"/>
      <c r="AD131" s="110">
        <f t="shared" si="2"/>
        <v>45292</v>
      </c>
      <c r="AE131" s="69"/>
      <c r="AF131" s="69"/>
      <c r="AG131" s="71"/>
      <c r="AH131" s="69"/>
      <c r="AI131" s="69"/>
      <c r="AJ131" s="69"/>
      <c r="AK131" s="69"/>
      <c r="AL131" s="69"/>
      <c r="AM131" s="69"/>
      <c r="AN131" s="69"/>
      <c r="AO131" s="69"/>
      <c r="AP131" s="73"/>
      <c r="AQ131" s="73"/>
      <c r="AR131" s="73"/>
      <c r="AS131" s="73"/>
      <c r="AT131" s="73"/>
      <c r="AU131" s="73"/>
      <c r="AV131" s="73"/>
      <c r="AW131" s="73"/>
      <c r="AX131" s="73"/>
      <c r="AY131" s="73"/>
      <c r="AZ131" s="73"/>
      <c r="BA131" s="73"/>
      <c r="BB131" s="73"/>
      <c r="BC131" s="74"/>
      <c r="BD131" s="222" t="str">
        <f t="shared" si="3"/>
        <v xml:space="preserve"> </v>
      </c>
      <c r="BE131" s="76">
        <f ca="1">Validation!H131</f>
        <v>2</v>
      </c>
      <c r="BF131" t="str">
        <f ca="1">Validation!I131</f>
        <v/>
      </c>
      <c r="BJ131" t="str">
        <f>IF(AND(ISBLANK(Members[[#This Row],[DependentSSN]]),NOT(ISBLANK(Members[[#This Row],[MedicalPolicy]]))), "CoverageLevels", "Waivers")</f>
        <v>Waivers</v>
      </c>
      <c r="BK131" t="str">
        <f>IF(AND(ISBLANK(Members[[#This Row],[DependentSSN]]),NOT(ISBLANK(Members[[#This Row],[Dental Policy]]))), "CoverageLevels", "Waivers")</f>
        <v>Waivers</v>
      </c>
      <c r="BL131" t="str">
        <f>IF(AND(ISBLANK(Members[[#This Row],[DependentSSN]]),NOT(ISBLANK(Members[[#This Row],[VisionPolicy]]))), "CoverageLevels", "Waivers")</f>
        <v>Waivers</v>
      </c>
      <c r="BM131">
        <v>0</v>
      </c>
    </row>
    <row r="132" spans="1:65" x14ac:dyDescent="0.25">
      <c r="A132" s="4"/>
      <c r="B132" s="67"/>
      <c r="C132" s="68"/>
      <c r="D132" s="68"/>
      <c r="E132" s="69"/>
      <c r="F132" s="68"/>
      <c r="G132" s="69"/>
      <c r="H132" s="68"/>
      <c r="I132" s="68"/>
      <c r="J132" s="70"/>
      <c r="K132" s="68"/>
      <c r="L132" s="68"/>
      <c r="M132" s="71"/>
      <c r="N132" s="69"/>
      <c r="O132" s="69"/>
      <c r="P132" s="69"/>
      <c r="Q132" s="69"/>
      <c r="R132" s="69"/>
      <c r="S132" s="69"/>
      <c r="T132" s="68" t="str">
        <f>IF(IFERROR(VLOOKUP(Members[[#This Row],[Subscriber SSN]],$C$7:T131,18,FALSE), "") = 0, "",IFERROR(VLOOKUP(Members[[#This Row],[Subscriber SSN]],$C$7:T131,18,FALSE), ""))</f>
        <v/>
      </c>
      <c r="U132" s="68" t="str">
        <f>IF(IFERROR(VLOOKUP(Members[[#This Row],[Subscriber SSN]],$C$7:U131,19,FALSE), "") = 0, "",IFERROR(VLOOKUP(Members[[#This Row],[Subscriber SSN]],$C$7:U131,19,FALSE), ""))</f>
        <v/>
      </c>
      <c r="V132" s="69" t="str">
        <f>IF(IFERROR(VLOOKUP(Members[[#This Row],[Subscriber SSN]],$C$7:V131,20,FALSE), "") = 0, "", IFERROR(VLOOKUP(Members[[#This Row],[Subscriber SSN]],$C$7:V131,20,FALSE), ""))</f>
        <v/>
      </c>
      <c r="W132" s="68" t="str">
        <f>IF(IFERROR(VLOOKUP(Members[[#This Row],[Subscriber SSN]],$C$7:W131,21,FALSE), "") = 0, "", IFERROR(VLOOKUP(Members[[#This Row],[Subscriber SSN]],$C$7:W131,21,FALSE), ""))</f>
        <v/>
      </c>
      <c r="X132" s="68" t="str">
        <f>IF(IFERROR(VLOOKUP(Members[[#This Row],[Subscriber SSN]],$C$7:X131,22,FALSE), "") = 0, "", IFERROR(VLOOKUP(Members[[#This Row],[Subscriber SSN]],$C$7:X131,22,FALSE), ""))</f>
        <v/>
      </c>
      <c r="Y132" s="68"/>
      <c r="Z132" s="72"/>
      <c r="AA132" s="69"/>
      <c r="AB132" s="69"/>
      <c r="AC132" s="70"/>
      <c r="AD132" s="110">
        <f t="shared" si="2"/>
        <v>45292</v>
      </c>
      <c r="AE132" s="69"/>
      <c r="AF132" s="69"/>
      <c r="AG132" s="71"/>
      <c r="AH132" s="69"/>
      <c r="AI132" s="69"/>
      <c r="AJ132" s="69"/>
      <c r="AK132" s="69"/>
      <c r="AL132" s="69"/>
      <c r="AM132" s="69"/>
      <c r="AN132" s="69"/>
      <c r="AO132" s="69"/>
      <c r="AP132" s="73"/>
      <c r="AQ132" s="73"/>
      <c r="AR132" s="73"/>
      <c r="AS132" s="73"/>
      <c r="AT132" s="73"/>
      <c r="AU132" s="73"/>
      <c r="AV132" s="73"/>
      <c r="AW132" s="73"/>
      <c r="AX132" s="73"/>
      <c r="AY132" s="73"/>
      <c r="AZ132" s="73"/>
      <c r="BA132" s="73"/>
      <c r="BB132" s="73"/>
      <c r="BC132" s="74"/>
      <c r="BD132" s="222" t="str">
        <f t="shared" si="3"/>
        <v xml:space="preserve"> </v>
      </c>
      <c r="BE132" s="76">
        <f ca="1">Validation!H132</f>
        <v>2</v>
      </c>
      <c r="BF132" t="str">
        <f ca="1">Validation!I132</f>
        <v/>
      </c>
      <c r="BJ132" t="str">
        <f>IF(AND(ISBLANK(Members[[#This Row],[DependentSSN]]),NOT(ISBLANK(Members[[#This Row],[MedicalPolicy]]))), "CoverageLevels", "Waivers")</f>
        <v>Waivers</v>
      </c>
      <c r="BK132" t="str">
        <f>IF(AND(ISBLANK(Members[[#This Row],[DependentSSN]]),NOT(ISBLANK(Members[[#This Row],[Dental Policy]]))), "CoverageLevels", "Waivers")</f>
        <v>Waivers</v>
      </c>
      <c r="BL132" t="str">
        <f>IF(AND(ISBLANK(Members[[#This Row],[DependentSSN]]),NOT(ISBLANK(Members[[#This Row],[VisionPolicy]]))), "CoverageLevels", "Waivers")</f>
        <v>Waivers</v>
      </c>
      <c r="BM132">
        <v>0</v>
      </c>
    </row>
    <row r="133" spans="1:65" x14ac:dyDescent="0.25">
      <c r="A133" s="4"/>
      <c r="B133" s="67"/>
      <c r="C133" s="68"/>
      <c r="D133" s="68"/>
      <c r="E133" s="69"/>
      <c r="F133" s="68"/>
      <c r="G133" s="69"/>
      <c r="H133" s="68"/>
      <c r="I133" s="68"/>
      <c r="J133" s="70"/>
      <c r="K133" s="68"/>
      <c r="L133" s="68"/>
      <c r="M133" s="71"/>
      <c r="N133" s="69"/>
      <c r="O133" s="69"/>
      <c r="P133" s="69"/>
      <c r="Q133" s="69"/>
      <c r="R133" s="69"/>
      <c r="S133" s="69"/>
      <c r="T133" s="68" t="str">
        <f>IF(IFERROR(VLOOKUP(Members[[#This Row],[Subscriber SSN]],$C$7:T132,18,FALSE), "") = 0, "",IFERROR(VLOOKUP(Members[[#This Row],[Subscriber SSN]],$C$7:T132,18,FALSE), ""))</f>
        <v/>
      </c>
      <c r="U133" s="68" t="str">
        <f>IF(IFERROR(VLOOKUP(Members[[#This Row],[Subscriber SSN]],$C$7:U132,19,FALSE), "") = 0, "",IFERROR(VLOOKUP(Members[[#This Row],[Subscriber SSN]],$C$7:U132,19,FALSE), ""))</f>
        <v/>
      </c>
      <c r="V133" s="69" t="str">
        <f>IF(IFERROR(VLOOKUP(Members[[#This Row],[Subscriber SSN]],$C$7:V132,20,FALSE), "") = 0, "", IFERROR(VLOOKUP(Members[[#This Row],[Subscriber SSN]],$C$7:V132,20,FALSE), ""))</f>
        <v/>
      </c>
      <c r="W133" s="68" t="str">
        <f>IF(IFERROR(VLOOKUP(Members[[#This Row],[Subscriber SSN]],$C$7:W132,21,FALSE), "") = 0, "", IFERROR(VLOOKUP(Members[[#This Row],[Subscriber SSN]],$C$7:W132,21,FALSE), ""))</f>
        <v/>
      </c>
      <c r="X133" s="68" t="str">
        <f>IF(IFERROR(VLOOKUP(Members[[#This Row],[Subscriber SSN]],$C$7:X132,22,FALSE), "") = 0, "", IFERROR(VLOOKUP(Members[[#This Row],[Subscriber SSN]],$C$7:X132,22,FALSE), ""))</f>
        <v/>
      </c>
      <c r="Y133" s="68"/>
      <c r="Z133" s="72"/>
      <c r="AA133" s="69"/>
      <c r="AB133" s="69"/>
      <c r="AC133" s="70"/>
      <c r="AD133" s="110">
        <f t="shared" si="2"/>
        <v>45292</v>
      </c>
      <c r="AE133" s="69"/>
      <c r="AF133" s="69"/>
      <c r="AG133" s="71"/>
      <c r="AH133" s="69"/>
      <c r="AI133" s="69"/>
      <c r="AJ133" s="69"/>
      <c r="AK133" s="69"/>
      <c r="AL133" s="69"/>
      <c r="AM133" s="69"/>
      <c r="AN133" s="69"/>
      <c r="AO133" s="69"/>
      <c r="AP133" s="73"/>
      <c r="AQ133" s="73"/>
      <c r="AR133" s="73"/>
      <c r="AS133" s="73"/>
      <c r="AT133" s="73"/>
      <c r="AU133" s="73"/>
      <c r="AV133" s="73"/>
      <c r="AW133" s="73"/>
      <c r="AX133" s="73"/>
      <c r="AY133" s="73"/>
      <c r="AZ133" s="73"/>
      <c r="BA133" s="73"/>
      <c r="BB133" s="73"/>
      <c r="BC133" s="74"/>
      <c r="BD133" s="222" t="str">
        <f t="shared" si="3"/>
        <v xml:space="preserve"> </v>
      </c>
      <c r="BE133" s="76">
        <f ca="1">Validation!H133</f>
        <v>2</v>
      </c>
      <c r="BF133" t="str">
        <f ca="1">Validation!I133</f>
        <v/>
      </c>
      <c r="BJ133" t="str">
        <f>IF(AND(ISBLANK(Members[[#This Row],[DependentSSN]]),NOT(ISBLANK(Members[[#This Row],[MedicalPolicy]]))), "CoverageLevels", "Waivers")</f>
        <v>Waivers</v>
      </c>
      <c r="BK133" t="str">
        <f>IF(AND(ISBLANK(Members[[#This Row],[DependentSSN]]),NOT(ISBLANK(Members[[#This Row],[Dental Policy]]))), "CoverageLevels", "Waivers")</f>
        <v>Waivers</v>
      </c>
      <c r="BL133" t="str">
        <f>IF(AND(ISBLANK(Members[[#This Row],[DependentSSN]]),NOT(ISBLANK(Members[[#This Row],[VisionPolicy]]))), "CoverageLevels", "Waivers")</f>
        <v>Waivers</v>
      </c>
      <c r="BM133">
        <v>0</v>
      </c>
    </row>
    <row r="134" spans="1:65" x14ac:dyDescent="0.25">
      <c r="A134" s="4"/>
      <c r="B134" s="67"/>
      <c r="C134" s="68"/>
      <c r="D134" s="68"/>
      <c r="E134" s="69"/>
      <c r="F134" s="68"/>
      <c r="G134" s="69"/>
      <c r="H134" s="68"/>
      <c r="I134" s="68"/>
      <c r="J134" s="70"/>
      <c r="K134" s="68"/>
      <c r="L134" s="68"/>
      <c r="M134" s="71"/>
      <c r="N134" s="69"/>
      <c r="O134" s="69"/>
      <c r="P134" s="69"/>
      <c r="Q134" s="69"/>
      <c r="R134" s="69"/>
      <c r="S134" s="69"/>
      <c r="T134" s="68" t="str">
        <f>IF(IFERROR(VLOOKUP(Members[[#This Row],[Subscriber SSN]],$C$7:T133,18,FALSE), "") = 0, "",IFERROR(VLOOKUP(Members[[#This Row],[Subscriber SSN]],$C$7:T133,18,FALSE), ""))</f>
        <v/>
      </c>
      <c r="U134" s="68" t="str">
        <f>IF(IFERROR(VLOOKUP(Members[[#This Row],[Subscriber SSN]],$C$7:U133,19,FALSE), "") = 0, "",IFERROR(VLOOKUP(Members[[#This Row],[Subscriber SSN]],$C$7:U133,19,FALSE), ""))</f>
        <v/>
      </c>
      <c r="V134" s="69" t="str">
        <f>IF(IFERROR(VLOOKUP(Members[[#This Row],[Subscriber SSN]],$C$7:V133,20,FALSE), "") = 0, "", IFERROR(VLOOKUP(Members[[#This Row],[Subscriber SSN]],$C$7:V133,20,FALSE), ""))</f>
        <v/>
      </c>
      <c r="W134" s="68" t="str">
        <f>IF(IFERROR(VLOOKUP(Members[[#This Row],[Subscriber SSN]],$C$7:W133,21,FALSE), "") = 0, "", IFERROR(VLOOKUP(Members[[#This Row],[Subscriber SSN]],$C$7:W133,21,FALSE), ""))</f>
        <v/>
      </c>
      <c r="X134" s="68" t="str">
        <f>IF(IFERROR(VLOOKUP(Members[[#This Row],[Subscriber SSN]],$C$7:X133,22,FALSE), "") = 0, "", IFERROR(VLOOKUP(Members[[#This Row],[Subscriber SSN]],$C$7:X133,22,FALSE), ""))</f>
        <v/>
      </c>
      <c r="Y134" s="68"/>
      <c r="Z134" s="72"/>
      <c r="AA134" s="69"/>
      <c r="AB134" s="69"/>
      <c r="AC134" s="70"/>
      <c r="AD134" s="110">
        <f t="shared" si="2"/>
        <v>45292</v>
      </c>
      <c r="AE134" s="69"/>
      <c r="AF134" s="69"/>
      <c r="AG134" s="71"/>
      <c r="AH134" s="69"/>
      <c r="AI134" s="69"/>
      <c r="AJ134" s="69"/>
      <c r="AK134" s="69"/>
      <c r="AL134" s="69"/>
      <c r="AM134" s="69"/>
      <c r="AN134" s="69"/>
      <c r="AO134" s="69"/>
      <c r="AP134" s="73"/>
      <c r="AQ134" s="73"/>
      <c r="AR134" s="73"/>
      <c r="AS134" s="73"/>
      <c r="AT134" s="73"/>
      <c r="AU134" s="73"/>
      <c r="AV134" s="73"/>
      <c r="AW134" s="73"/>
      <c r="AX134" s="73"/>
      <c r="AY134" s="73"/>
      <c r="AZ134" s="73"/>
      <c r="BA134" s="73"/>
      <c r="BB134" s="73"/>
      <c r="BC134" s="74"/>
      <c r="BD134" s="222" t="str">
        <f t="shared" si="3"/>
        <v xml:space="preserve"> </v>
      </c>
      <c r="BE134" s="76">
        <f ca="1">Validation!H134</f>
        <v>2</v>
      </c>
      <c r="BF134" t="str">
        <f ca="1">Validation!I134</f>
        <v/>
      </c>
      <c r="BJ134" t="str">
        <f>IF(AND(ISBLANK(Members[[#This Row],[DependentSSN]]),NOT(ISBLANK(Members[[#This Row],[MedicalPolicy]]))), "CoverageLevels", "Waivers")</f>
        <v>Waivers</v>
      </c>
      <c r="BK134" t="str">
        <f>IF(AND(ISBLANK(Members[[#This Row],[DependentSSN]]),NOT(ISBLANK(Members[[#This Row],[Dental Policy]]))), "CoverageLevels", "Waivers")</f>
        <v>Waivers</v>
      </c>
      <c r="BL134" t="str">
        <f>IF(AND(ISBLANK(Members[[#This Row],[DependentSSN]]),NOT(ISBLANK(Members[[#This Row],[VisionPolicy]]))), "CoverageLevels", "Waivers")</f>
        <v>Waivers</v>
      </c>
      <c r="BM134">
        <v>0</v>
      </c>
    </row>
    <row r="135" spans="1:65" x14ac:dyDescent="0.25">
      <c r="A135" s="4"/>
      <c r="B135" s="67"/>
      <c r="C135" s="68"/>
      <c r="D135" s="68"/>
      <c r="E135" s="69"/>
      <c r="F135" s="68"/>
      <c r="G135" s="69"/>
      <c r="H135" s="68"/>
      <c r="I135" s="68"/>
      <c r="J135" s="70"/>
      <c r="K135" s="68"/>
      <c r="L135" s="68"/>
      <c r="M135" s="71"/>
      <c r="N135" s="69"/>
      <c r="O135" s="69"/>
      <c r="P135" s="69"/>
      <c r="Q135" s="69"/>
      <c r="R135" s="69"/>
      <c r="S135" s="69"/>
      <c r="T135" s="68" t="str">
        <f>IF(IFERROR(VLOOKUP(Members[[#This Row],[Subscriber SSN]],$C$7:T134,18,FALSE), "") = 0, "",IFERROR(VLOOKUP(Members[[#This Row],[Subscriber SSN]],$C$7:T134,18,FALSE), ""))</f>
        <v/>
      </c>
      <c r="U135" s="68" t="str">
        <f>IF(IFERROR(VLOOKUP(Members[[#This Row],[Subscriber SSN]],$C$7:U134,19,FALSE), "") = 0, "",IFERROR(VLOOKUP(Members[[#This Row],[Subscriber SSN]],$C$7:U134,19,FALSE), ""))</f>
        <v/>
      </c>
      <c r="V135" s="69" t="str">
        <f>IF(IFERROR(VLOOKUP(Members[[#This Row],[Subscriber SSN]],$C$7:V134,20,FALSE), "") = 0, "", IFERROR(VLOOKUP(Members[[#This Row],[Subscriber SSN]],$C$7:V134,20,FALSE), ""))</f>
        <v/>
      </c>
      <c r="W135" s="68" t="str">
        <f>IF(IFERROR(VLOOKUP(Members[[#This Row],[Subscriber SSN]],$C$7:W134,21,FALSE), "") = 0, "", IFERROR(VLOOKUP(Members[[#This Row],[Subscriber SSN]],$C$7:W134,21,FALSE), ""))</f>
        <v/>
      </c>
      <c r="X135" s="68" t="str">
        <f>IF(IFERROR(VLOOKUP(Members[[#This Row],[Subscriber SSN]],$C$7:X134,22,FALSE), "") = 0, "", IFERROR(VLOOKUP(Members[[#This Row],[Subscriber SSN]],$C$7:X134,22,FALSE), ""))</f>
        <v/>
      </c>
      <c r="Y135" s="68"/>
      <c r="Z135" s="72"/>
      <c r="AA135" s="69"/>
      <c r="AB135" s="69"/>
      <c r="AC135" s="70"/>
      <c r="AD135" s="110">
        <f t="shared" ref="AD135:AD198" si="4">$B$2</f>
        <v>45292</v>
      </c>
      <c r="AE135" s="69"/>
      <c r="AF135" s="69"/>
      <c r="AG135" s="71"/>
      <c r="AH135" s="69"/>
      <c r="AI135" s="69"/>
      <c r="AJ135" s="69"/>
      <c r="AK135" s="69"/>
      <c r="AL135" s="69"/>
      <c r="AM135" s="69"/>
      <c r="AN135" s="69"/>
      <c r="AO135" s="69"/>
      <c r="AP135" s="73"/>
      <c r="AQ135" s="73"/>
      <c r="AR135" s="73"/>
      <c r="AS135" s="73"/>
      <c r="AT135" s="73"/>
      <c r="AU135" s="73"/>
      <c r="AV135" s="73"/>
      <c r="AW135" s="73"/>
      <c r="AX135" s="73"/>
      <c r="AY135" s="73"/>
      <c r="AZ135" s="73"/>
      <c r="BA135" s="73"/>
      <c r="BB135" s="73"/>
      <c r="BC135" s="74"/>
      <c r="BD135" s="222" t="str">
        <f t="shared" si="3"/>
        <v xml:space="preserve"> </v>
      </c>
      <c r="BE135" s="76">
        <f ca="1">Validation!H135</f>
        <v>2</v>
      </c>
      <c r="BF135" t="str">
        <f ca="1">Validation!I135</f>
        <v/>
      </c>
      <c r="BJ135" t="str">
        <f>IF(AND(ISBLANK(Members[[#This Row],[DependentSSN]]),NOT(ISBLANK(Members[[#This Row],[MedicalPolicy]]))), "CoverageLevels", "Waivers")</f>
        <v>Waivers</v>
      </c>
      <c r="BK135" t="str">
        <f>IF(AND(ISBLANK(Members[[#This Row],[DependentSSN]]),NOT(ISBLANK(Members[[#This Row],[Dental Policy]]))), "CoverageLevels", "Waivers")</f>
        <v>Waivers</v>
      </c>
      <c r="BL135" t="str">
        <f>IF(AND(ISBLANK(Members[[#This Row],[DependentSSN]]),NOT(ISBLANK(Members[[#This Row],[VisionPolicy]]))), "CoverageLevels", "Waivers")</f>
        <v>Waivers</v>
      </c>
      <c r="BM135">
        <v>0</v>
      </c>
    </row>
    <row r="136" spans="1:65" x14ac:dyDescent="0.25">
      <c r="A136" s="4"/>
      <c r="B136" s="67"/>
      <c r="C136" s="68"/>
      <c r="D136" s="68"/>
      <c r="E136" s="69"/>
      <c r="F136" s="68"/>
      <c r="G136" s="69"/>
      <c r="H136" s="68"/>
      <c r="I136" s="68"/>
      <c r="J136" s="70"/>
      <c r="K136" s="68"/>
      <c r="L136" s="68"/>
      <c r="M136" s="71"/>
      <c r="N136" s="69"/>
      <c r="O136" s="69"/>
      <c r="P136" s="69"/>
      <c r="Q136" s="69"/>
      <c r="R136" s="69"/>
      <c r="S136" s="69"/>
      <c r="T136" s="68" t="str">
        <f>IF(IFERROR(VLOOKUP(Members[[#This Row],[Subscriber SSN]],$C$7:T135,18,FALSE), "") = 0, "",IFERROR(VLOOKUP(Members[[#This Row],[Subscriber SSN]],$C$7:T135,18,FALSE), ""))</f>
        <v/>
      </c>
      <c r="U136" s="68" t="str">
        <f>IF(IFERROR(VLOOKUP(Members[[#This Row],[Subscriber SSN]],$C$7:U135,19,FALSE), "") = 0, "",IFERROR(VLOOKUP(Members[[#This Row],[Subscriber SSN]],$C$7:U135,19,FALSE), ""))</f>
        <v/>
      </c>
      <c r="V136" s="69" t="str">
        <f>IF(IFERROR(VLOOKUP(Members[[#This Row],[Subscriber SSN]],$C$7:V135,20,FALSE), "") = 0, "", IFERROR(VLOOKUP(Members[[#This Row],[Subscriber SSN]],$C$7:V135,20,FALSE), ""))</f>
        <v/>
      </c>
      <c r="W136" s="68" t="str">
        <f>IF(IFERROR(VLOOKUP(Members[[#This Row],[Subscriber SSN]],$C$7:W135,21,FALSE), "") = 0, "", IFERROR(VLOOKUP(Members[[#This Row],[Subscriber SSN]],$C$7:W135,21,FALSE), ""))</f>
        <v/>
      </c>
      <c r="X136" s="68" t="str">
        <f>IF(IFERROR(VLOOKUP(Members[[#This Row],[Subscriber SSN]],$C$7:X135,22,FALSE), "") = 0, "", IFERROR(VLOOKUP(Members[[#This Row],[Subscriber SSN]],$C$7:X135,22,FALSE), ""))</f>
        <v/>
      </c>
      <c r="Y136" s="68"/>
      <c r="Z136" s="72"/>
      <c r="AA136" s="69"/>
      <c r="AB136" s="69"/>
      <c r="AC136" s="70"/>
      <c r="AD136" s="110">
        <f t="shared" si="4"/>
        <v>45292</v>
      </c>
      <c r="AE136" s="69"/>
      <c r="AF136" s="69"/>
      <c r="AG136" s="71"/>
      <c r="AH136" s="69"/>
      <c r="AI136" s="69"/>
      <c r="AJ136" s="69"/>
      <c r="AK136" s="69"/>
      <c r="AL136" s="69"/>
      <c r="AM136" s="69"/>
      <c r="AN136" s="69"/>
      <c r="AO136" s="69"/>
      <c r="AP136" s="73"/>
      <c r="AQ136" s="73"/>
      <c r="AR136" s="73"/>
      <c r="AS136" s="73"/>
      <c r="AT136" s="73"/>
      <c r="AU136" s="73"/>
      <c r="AV136" s="73"/>
      <c r="AW136" s="73"/>
      <c r="AX136" s="73"/>
      <c r="AY136" s="73"/>
      <c r="AZ136" s="73"/>
      <c r="BA136" s="73"/>
      <c r="BB136" s="73"/>
      <c r="BC136" s="74"/>
      <c r="BD136" s="222" t="str">
        <f t="shared" ref="BD136:BD199" si="5">IF(ISBLANK(J136)," ",ROUNDDOWN(YEARFRAC(AD136,(J136)),0))</f>
        <v xml:space="preserve"> </v>
      </c>
      <c r="BE136" s="76">
        <f ca="1">Validation!H136</f>
        <v>2</v>
      </c>
      <c r="BF136" t="str">
        <f ca="1">Validation!I136</f>
        <v/>
      </c>
      <c r="BJ136" t="str">
        <f>IF(AND(ISBLANK(Members[[#This Row],[DependentSSN]]),NOT(ISBLANK(Members[[#This Row],[MedicalPolicy]]))), "CoverageLevels", "Waivers")</f>
        <v>Waivers</v>
      </c>
      <c r="BK136" t="str">
        <f>IF(AND(ISBLANK(Members[[#This Row],[DependentSSN]]),NOT(ISBLANK(Members[[#This Row],[Dental Policy]]))), "CoverageLevels", "Waivers")</f>
        <v>Waivers</v>
      </c>
      <c r="BL136" t="str">
        <f>IF(AND(ISBLANK(Members[[#This Row],[DependentSSN]]),NOT(ISBLANK(Members[[#This Row],[VisionPolicy]]))), "CoverageLevels", "Waivers")</f>
        <v>Waivers</v>
      </c>
      <c r="BM136">
        <v>0</v>
      </c>
    </row>
    <row r="137" spans="1:65" x14ac:dyDescent="0.25">
      <c r="A137" s="4"/>
      <c r="B137" s="67"/>
      <c r="C137" s="68"/>
      <c r="D137" s="68"/>
      <c r="E137" s="69"/>
      <c r="F137" s="68"/>
      <c r="G137" s="69"/>
      <c r="H137" s="68"/>
      <c r="I137" s="68"/>
      <c r="J137" s="70"/>
      <c r="K137" s="68"/>
      <c r="L137" s="68"/>
      <c r="M137" s="71"/>
      <c r="N137" s="69"/>
      <c r="O137" s="69"/>
      <c r="P137" s="69"/>
      <c r="Q137" s="69"/>
      <c r="R137" s="69"/>
      <c r="S137" s="69"/>
      <c r="T137" s="68" t="str">
        <f>IF(IFERROR(VLOOKUP(Members[[#This Row],[Subscriber SSN]],$C$7:T136,18,FALSE), "") = 0, "",IFERROR(VLOOKUP(Members[[#This Row],[Subscriber SSN]],$C$7:T136,18,FALSE), ""))</f>
        <v/>
      </c>
      <c r="U137" s="68" t="str">
        <f>IF(IFERROR(VLOOKUP(Members[[#This Row],[Subscriber SSN]],$C$7:U136,19,FALSE), "") = 0, "",IFERROR(VLOOKUP(Members[[#This Row],[Subscriber SSN]],$C$7:U136,19,FALSE), ""))</f>
        <v/>
      </c>
      <c r="V137" s="69" t="str">
        <f>IF(IFERROR(VLOOKUP(Members[[#This Row],[Subscriber SSN]],$C$7:V136,20,FALSE), "") = 0, "", IFERROR(VLOOKUP(Members[[#This Row],[Subscriber SSN]],$C$7:V136,20,FALSE), ""))</f>
        <v/>
      </c>
      <c r="W137" s="68" t="str">
        <f>IF(IFERROR(VLOOKUP(Members[[#This Row],[Subscriber SSN]],$C$7:W136,21,FALSE), "") = 0, "", IFERROR(VLOOKUP(Members[[#This Row],[Subscriber SSN]],$C$7:W136,21,FALSE), ""))</f>
        <v/>
      </c>
      <c r="X137" s="68" t="str">
        <f>IF(IFERROR(VLOOKUP(Members[[#This Row],[Subscriber SSN]],$C$7:X136,22,FALSE), "") = 0, "", IFERROR(VLOOKUP(Members[[#This Row],[Subscriber SSN]],$C$7:X136,22,FALSE), ""))</f>
        <v/>
      </c>
      <c r="Y137" s="68"/>
      <c r="Z137" s="72"/>
      <c r="AA137" s="69"/>
      <c r="AB137" s="69"/>
      <c r="AC137" s="70"/>
      <c r="AD137" s="110">
        <f t="shared" si="4"/>
        <v>45292</v>
      </c>
      <c r="AE137" s="69"/>
      <c r="AF137" s="69"/>
      <c r="AG137" s="71"/>
      <c r="AH137" s="69"/>
      <c r="AI137" s="69"/>
      <c r="AJ137" s="69"/>
      <c r="AK137" s="69"/>
      <c r="AL137" s="69"/>
      <c r="AM137" s="69"/>
      <c r="AN137" s="69"/>
      <c r="AO137" s="69"/>
      <c r="AP137" s="73"/>
      <c r="AQ137" s="73"/>
      <c r="AR137" s="73"/>
      <c r="AS137" s="73"/>
      <c r="AT137" s="73"/>
      <c r="AU137" s="73"/>
      <c r="AV137" s="73"/>
      <c r="AW137" s="73"/>
      <c r="AX137" s="73"/>
      <c r="AY137" s="73"/>
      <c r="AZ137" s="73"/>
      <c r="BA137" s="73"/>
      <c r="BB137" s="73"/>
      <c r="BC137" s="74"/>
      <c r="BD137" s="222" t="str">
        <f t="shared" si="5"/>
        <v xml:space="preserve"> </v>
      </c>
      <c r="BE137" s="76">
        <f ca="1">Validation!H137</f>
        <v>2</v>
      </c>
      <c r="BF137" t="str">
        <f ca="1">Validation!I137</f>
        <v/>
      </c>
      <c r="BJ137" t="str">
        <f>IF(AND(ISBLANK(Members[[#This Row],[DependentSSN]]),NOT(ISBLANK(Members[[#This Row],[MedicalPolicy]]))), "CoverageLevels", "Waivers")</f>
        <v>Waivers</v>
      </c>
      <c r="BK137" t="str">
        <f>IF(AND(ISBLANK(Members[[#This Row],[DependentSSN]]),NOT(ISBLANK(Members[[#This Row],[Dental Policy]]))), "CoverageLevels", "Waivers")</f>
        <v>Waivers</v>
      </c>
      <c r="BL137" t="str">
        <f>IF(AND(ISBLANK(Members[[#This Row],[DependentSSN]]),NOT(ISBLANK(Members[[#This Row],[VisionPolicy]]))), "CoverageLevels", "Waivers")</f>
        <v>Waivers</v>
      </c>
      <c r="BM137">
        <v>0</v>
      </c>
    </row>
    <row r="138" spans="1:65" x14ac:dyDescent="0.25">
      <c r="A138" s="4"/>
      <c r="B138" s="67"/>
      <c r="C138" s="68"/>
      <c r="D138" s="68"/>
      <c r="E138" s="69"/>
      <c r="F138" s="68"/>
      <c r="G138" s="69"/>
      <c r="H138" s="68"/>
      <c r="I138" s="68"/>
      <c r="J138" s="70"/>
      <c r="K138" s="68"/>
      <c r="L138" s="68"/>
      <c r="M138" s="71"/>
      <c r="N138" s="69"/>
      <c r="O138" s="69"/>
      <c r="P138" s="69"/>
      <c r="Q138" s="69"/>
      <c r="R138" s="69"/>
      <c r="S138" s="69"/>
      <c r="T138" s="68" t="str">
        <f>IF(IFERROR(VLOOKUP(Members[[#This Row],[Subscriber SSN]],$C$7:T137,18,FALSE), "") = 0, "",IFERROR(VLOOKUP(Members[[#This Row],[Subscriber SSN]],$C$7:T137,18,FALSE), ""))</f>
        <v/>
      </c>
      <c r="U138" s="68" t="str">
        <f>IF(IFERROR(VLOOKUP(Members[[#This Row],[Subscriber SSN]],$C$7:U137,19,FALSE), "") = 0, "",IFERROR(VLOOKUP(Members[[#This Row],[Subscriber SSN]],$C$7:U137,19,FALSE), ""))</f>
        <v/>
      </c>
      <c r="V138" s="69" t="str">
        <f>IF(IFERROR(VLOOKUP(Members[[#This Row],[Subscriber SSN]],$C$7:V137,20,FALSE), "") = 0, "", IFERROR(VLOOKUP(Members[[#This Row],[Subscriber SSN]],$C$7:V137,20,FALSE), ""))</f>
        <v/>
      </c>
      <c r="W138" s="68" t="str">
        <f>IF(IFERROR(VLOOKUP(Members[[#This Row],[Subscriber SSN]],$C$7:W137,21,FALSE), "") = 0, "", IFERROR(VLOOKUP(Members[[#This Row],[Subscriber SSN]],$C$7:W137,21,FALSE), ""))</f>
        <v/>
      </c>
      <c r="X138" s="68" t="str">
        <f>IF(IFERROR(VLOOKUP(Members[[#This Row],[Subscriber SSN]],$C$7:X137,22,FALSE), "") = 0, "", IFERROR(VLOOKUP(Members[[#This Row],[Subscriber SSN]],$C$7:X137,22,FALSE), ""))</f>
        <v/>
      </c>
      <c r="Y138" s="68"/>
      <c r="Z138" s="72"/>
      <c r="AA138" s="69"/>
      <c r="AB138" s="69"/>
      <c r="AC138" s="70"/>
      <c r="AD138" s="110">
        <f t="shared" si="4"/>
        <v>45292</v>
      </c>
      <c r="AE138" s="69"/>
      <c r="AF138" s="69"/>
      <c r="AG138" s="71"/>
      <c r="AH138" s="69"/>
      <c r="AI138" s="69"/>
      <c r="AJ138" s="69"/>
      <c r="AK138" s="69"/>
      <c r="AL138" s="69"/>
      <c r="AM138" s="69"/>
      <c r="AN138" s="69"/>
      <c r="AO138" s="69"/>
      <c r="AP138" s="73"/>
      <c r="AQ138" s="73"/>
      <c r="AR138" s="73"/>
      <c r="AS138" s="73"/>
      <c r="AT138" s="73"/>
      <c r="AU138" s="73"/>
      <c r="AV138" s="73"/>
      <c r="AW138" s="73"/>
      <c r="AX138" s="73"/>
      <c r="AY138" s="73"/>
      <c r="AZ138" s="73"/>
      <c r="BA138" s="73"/>
      <c r="BB138" s="73"/>
      <c r="BC138" s="74"/>
      <c r="BD138" s="222" t="str">
        <f t="shared" si="5"/>
        <v xml:space="preserve"> </v>
      </c>
      <c r="BE138" s="76">
        <f ca="1">Validation!H138</f>
        <v>2</v>
      </c>
      <c r="BF138" t="str">
        <f ca="1">Validation!I138</f>
        <v/>
      </c>
      <c r="BJ138" t="str">
        <f>IF(AND(ISBLANK(Members[[#This Row],[DependentSSN]]),NOT(ISBLANK(Members[[#This Row],[MedicalPolicy]]))), "CoverageLevels", "Waivers")</f>
        <v>Waivers</v>
      </c>
      <c r="BK138" t="str">
        <f>IF(AND(ISBLANK(Members[[#This Row],[DependentSSN]]),NOT(ISBLANK(Members[[#This Row],[Dental Policy]]))), "CoverageLevels", "Waivers")</f>
        <v>Waivers</v>
      </c>
      <c r="BL138" t="str">
        <f>IF(AND(ISBLANK(Members[[#This Row],[DependentSSN]]),NOT(ISBLANK(Members[[#This Row],[VisionPolicy]]))), "CoverageLevels", "Waivers")</f>
        <v>Waivers</v>
      </c>
      <c r="BM138">
        <v>0</v>
      </c>
    </row>
    <row r="139" spans="1:65" x14ac:dyDescent="0.25">
      <c r="A139" s="4"/>
      <c r="B139" s="67"/>
      <c r="C139" s="68"/>
      <c r="D139" s="68"/>
      <c r="E139" s="69"/>
      <c r="F139" s="68"/>
      <c r="G139" s="69"/>
      <c r="H139" s="68"/>
      <c r="I139" s="68"/>
      <c r="J139" s="70"/>
      <c r="K139" s="68"/>
      <c r="L139" s="68"/>
      <c r="M139" s="71"/>
      <c r="N139" s="69"/>
      <c r="O139" s="69"/>
      <c r="P139" s="69"/>
      <c r="Q139" s="69"/>
      <c r="R139" s="69"/>
      <c r="S139" s="69"/>
      <c r="T139" s="68" t="str">
        <f>IF(IFERROR(VLOOKUP(Members[[#This Row],[Subscriber SSN]],$C$7:T138,18,FALSE), "") = 0, "",IFERROR(VLOOKUP(Members[[#This Row],[Subscriber SSN]],$C$7:T138,18,FALSE), ""))</f>
        <v/>
      </c>
      <c r="U139" s="68" t="str">
        <f>IF(IFERROR(VLOOKUP(Members[[#This Row],[Subscriber SSN]],$C$7:U138,19,FALSE), "") = 0, "",IFERROR(VLOOKUP(Members[[#This Row],[Subscriber SSN]],$C$7:U138,19,FALSE), ""))</f>
        <v/>
      </c>
      <c r="V139" s="69" t="str">
        <f>IF(IFERROR(VLOOKUP(Members[[#This Row],[Subscriber SSN]],$C$7:V138,20,FALSE), "") = 0, "", IFERROR(VLOOKUP(Members[[#This Row],[Subscriber SSN]],$C$7:V138,20,FALSE), ""))</f>
        <v/>
      </c>
      <c r="W139" s="68" t="str">
        <f>IF(IFERROR(VLOOKUP(Members[[#This Row],[Subscriber SSN]],$C$7:W138,21,FALSE), "") = 0, "", IFERROR(VLOOKUP(Members[[#This Row],[Subscriber SSN]],$C$7:W138,21,FALSE), ""))</f>
        <v/>
      </c>
      <c r="X139" s="68" t="str">
        <f>IF(IFERROR(VLOOKUP(Members[[#This Row],[Subscriber SSN]],$C$7:X138,22,FALSE), "") = 0, "", IFERROR(VLOOKUP(Members[[#This Row],[Subscriber SSN]],$C$7:X138,22,FALSE), ""))</f>
        <v/>
      </c>
      <c r="Y139" s="68"/>
      <c r="Z139" s="72"/>
      <c r="AA139" s="69"/>
      <c r="AB139" s="69"/>
      <c r="AC139" s="70"/>
      <c r="AD139" s="110">
        <f t="shared" si="4"/>
        <v>45292</v>
      </c>
      <c r="AE139" s="69"/>
      <c r="AF139" s="69"/>
      <c r="AG139" s="71"/>
      <c r="AH139" s="69"/>
      <c r="AI139" s="69"/>
      <c r="AJ139" s="69"/>
      <c r="AK139" s="69"/>
      <c r="AL139" s="69"/>
      <c r="AM139" s="69"/>
      <c r="AN139" s="69"/>
      <c r="AO139" s="69"/>
      <c r="AP139" s="73"/>
      <c r="AQ139" s="73"/>
      <c r="AR139" s="73"/>
      <c r="AS139" s="73"/>
      <c r="AT139" s="73"/>
      <c r="AU139" s="73"/>
      <c r="AV139" s="73"/>
      <c r="AW139" s="73"/>
      <c r="AX139" s="73"/>
      <c r="AY139" s="73"/>
      <c r="AZ139" s="73"/>
      <c r="BA139" s="73"/>
      <c r="BB139" s="73"/>
      <c r="BC139" s="74"/>
      <c r="BD139" s="222" t="str">
        <f t="shared" si="5"/>
        <v xml:space="preserve"> </v>
      </c>
      <c r="BE139" s="76">
        <f ca="1">Validation!H139</f>
        <v>2</v>
      </c>
      <c r="BF139" t="str">
        <f ca="1">Validation!I139</f>
        <v/>
      </c>
      <c r="BJ139" t="str">
        <f>IF(AND(ISBLANK(Members[[#This Row],[DependentSSN]]),NOT(ISBLANK(Members[[#This Row],[MedicalPolicy]]))), "CoverageLevels", "Waivers")</f>
        <v>Waivers</v>
      </c>
      <c r="BK139" t="str">
        <f>IF(AND(ISBLANK(Members[[#This Row],[DependentSSN]]),NOT(ISBLANK(Members[[#This Row],[Dental Policy]]))), "CoverageLevels", "Waivers")</f>
        <v>Waivers</v>
      </c>
      <c r="BL139" t="str">
        <f>IF(AND(ISBLANK(Members[[#This Row],[DependentSSN]]),NOT(ISBLANK(Members[[#This Row],[VisionPolicy]]))), "CoverageLevels", "Waivers")</f>
        <v>Waivers</v>
      </c>
      <c r="BM139">
        <v>0</v>
      </c>
    </row>
    <row r="140" spans="1:65" x14ac:dyDescent="0.25">
      <c r="A140" s="4"/>
      <c r="B140" s="67"/>
      <c r="C140" s="68"/>
      <c r="D140" s="68"/>
      <c r="E140" s="69"/>
      <c r="F140" s="68"/>
      <c r="G140" s="69"/>
      <c r="H140" s="68"/>
      <c r="I140" s="68"/>
      <c r="J140" s="70"/>
      <c r="K140" s="68"/>
      <c r="L140" s="68"/>
      <c r="M140" s="71"/>
      <c r="N140" s="69"/>
      <c r="O140" s="69"/>
      <c r="P140" s="69"/>
      <c r="Q140" s="69"/>
      <c r="R140" s="69"/>
      <c r="S140" s="69"/>
      <c r="T140" s="68" t="str">
        <f>IF(IFERROR(VLOOKUP(Members[[#This Row],[Subscriber SSN]],$C$7:T139,18,FALSE), "") = 0, "",IFERROR(VLOOKUP(Members[[#This Row],[Subscriber SSN]],$C$7:T139,18,FALSE), ""))</f>
        <v/>
      </c>
      <c r="U140" s="68" t="str">
        <f>IF(IFERROR(VLOOKUP(Members[[#This Row],[Subscriber SSN]],$C$7:U139,19,FALSE), "") = 0, "",IFERROR(VLOOKUP(Members[[#This Row],[Subscriber SSN]],$C$7:U139,19,FALSE), ""))</f>
        <v/>
      </c>
      <c r="V140" s="69" t="str">
        <f>IF(IFERROR(VLOOKUP(Members[[#This Row],[Subscriber SSN]],$C$7:V139,20,FALSE), "") = 0, "", IFERROR(VLOOKUP(Members[[#This Row],[Subscriber SSN]],$C$7:V139,20,FALSE), ""))</f>
        <v/>
      </c>
      <c r="W140" s="68" t="str">
        <f>IF(IFERROR(VLOOKUP(Members[[#This Row],[Subscriber SSN]],$C$7:W139,21,FALSE), "") = 0, "", IFERROR(VLOOKUP(Members[[#This Row],[Subscriber SSN]],$C$7:W139,21,FALSE), ""))</f>
        <v/>
      </c>
      <c r="X140" s="68" t="str">
        <f>IF(IFERROR(VLOOKUP(Members[[#This Row],[Subscriber SSN]],$C$7:X139,22,FALSE), "") = 0, "", IFERROR(VLOOKUP(Members[[#This Row],[Subscriber SSN]],$C$7:X139,22,FALSE), ""))</f>
        <v/>
      </c>
      <c r="Y140" s="68"/>
      <c r="Z140" s="72"/>
      <c r="AA140" s="69"/>
      <c r="AB140" s="69"/>
      <c r="AC140" s="70"/>
      <c r="AD140" s="110">
        <f t="shared" si="4"/>
        <v>45292</v>
      </c>
      <c r="AE140" s="69"/>
      <c r="AF140" s="69"/>
      <c r="AG140" s="71"/>
      <c r="AH140" s="69"/>
      <c r="AI140" s="69"/>
      <c r="AJ140" s="69"/>
      <c r="AK140" s="69"/>
      <c r="AL140" s="69"/>
      <c r="AM140" s="69"/>
      <c r="AN140" s="69"/>
      <c r="AO140" s="69"/>
      <c r="AP140" s="73"/>
      <c r="AQ140" s="73"/>
      <c r="AR140" s="73"/>
      <c r="AS140" s="73"/>
      <c r="AT140" s="73"/>
      <c r="AU140" s="73"/>
      <c r="AV140" s="73"/>
      <c r="AW140" s="73"/>
      <c r="AX140" s="73"/>
      <c r="AY140" s="73"/>
      <c r="AZ140" s="73"/>
      <c r="BA140" s="73"/>
      <c r="BB140" s="73"/>
      <c r="BC140" s="74"/>
      <c r="BD140" s="222" t="str">
        <f t="shared" si="5"/>
        <v xml:space="preserve"> </v>
      </c>
      <c r="BE140" s="76">
        <f ca="1">Validation!H140</f>
        <v>2</v>
      </c>
      <c r="BF140" t="str">
        <f ca="1">Validation!I140</f>
        <v/>
      </c>
      <c r="BJ140" t="str">
        <f>IF(AND(ISBLANK(Members[[#This Row],[DependentSSN]]),NOT(ISBLANK(Members[[#This Row],[MedicalPolicy]]))), "CoverageLevels", "Waivers")</f>
        <v>Waivers</v>
      </c>
      <c r="BK140" t="str">
        <f>IF(AND(ISBLANK(Members[[#This Row],[DependentSSN]]),NOT(ISBLANK(Members[[#This Row],[Dental Policy]]))), "CoverageLevels", "Waivers")</f>
        <v>Waivers</v>
      </c>
      <c r="BL140" t="str">
        <f>IF(AND(ISBLANK(Members[[#This Row],[DependentSSN]]),NOT(ISBLANK(Members[[#This Row],[VisionPolicy]]))), "CoverageLevels", "Waivers")</f>
        <v>Waivers</v>
      </c>
      <c r="BM140">
        <v>0</v>
      </c>
    </row>
    <row r="141" spans="1:65" x14ac:dyDescent="0.25">
      <c r="A141" s="4"/>
      <c r="B141" s="67"/>
      <c r="C141" s="68"/>
      <c r="D141" s="68"/>
      <c r="E141" s="69"/>
      <c r="F141" s="68"/>
      <c r="G141" s="69"/>
      <c r="H141" s="68"/>
      <c r="I141" s="68"/>
      <c r="J141" s="70"/>
      <c r="K141" s="68"/>
      <c r="L141" s="68"/>
      <c r="M141" s="71"/>
      <c r="N141" s="69"/>
      <c r="O141" s="69"/>
      <c r="P141" s="69"/>
      <c r="Q141" s="69"/>
      <c r="R141" s="69"/>
      <c r="S141" s="69"/>
      <c r="T141" s="68" t="str">
        <f>IF(IFERROR(VLOOKUP(Members[[#This Row],[Subscriber SSN]],$C$7:T140,18,FALSE), "") = 0, "",IFERROR(VLOOKUP(Members[[#This Row],[Subscriber SSN]],$C$7:T140,18,FALSE), ""))</f>
        <v/>
      </c>
      <c r="U141" s="68" t="str">
        <f>IF(IFERROR(VLOOKUP(Members[[#This Row],[Subscriber SSN]],$C$7:U140,19,FALSE), "") = 0, "",IFERROR(VLOOKUP(Members[[#This Row],[Subscriber SSN]],$C$7:U140,19,FALSE), ""))</f>
        <v/>
      </c>
      <c r="V141" s="69" t="str">
        <f>IF(IFERROR(VLOOKUP(Members[[#This Row],[Subscriber SSN]],$C$7:V140,20,FALSE), "") = 0, "", IFERROR(VLOOKUP(Members[[#This Row],[Subscriber SSN]],$C$7:V140,20,FALSE), ""))</f>
        <v/>
      </c>
      <c r="W141" s="68" t="str">
        <f>IF(IFERROR(VLOOKUP(Members[[#This Row],[Subscriber SSN]],$C$7:W140,21,FALSE), "") = 0, "", IFERROR(VLOOKUP(Members[[#This Row],[Subscriber SSN]],$C$7:W140,21,FALSE), ""))</f>
        <v/>
      </c>
      <c r="X141" s="68" t="str">
        <f>IF(IFERROR(VLOOKUP(Members[[#This Row],[Subscriber SSN]],$C$7:X140,22,FALSE), "") = 0, "", IFERROR(VLOOKUP(Members[[#This Row],[Subscriber SSN]],$C$7:X140,22,FALSE), ""))</f>
        <v/>
      </c>
      <c r="Y141" s="68"/>
      <c r="Z141" s="72"/>
      <c r="AA141" s="69"/>
      <c r="AB141" s="69"/>
      <c r="AC141" s="70"/>
      <c r="AD141" s="110">
        <f t="shared" si="4"/>
        <v>45292</v>
      </c>
      <c r="AE141" s="69"/>
      <c r="AF141" s="69"/>
      <c r="AG141" s="71"/>
      <c r="AH141" s="69"/>
      <c r="AI141" s="69"/>
      <c r="AJ141" s="69"/>
      <c r="AK141" s="69"/>
      <c r="AL141" s="69"/>
      <c r="AM141" s="69"/>
      <c r="AN141" s="69"/>
      <c r="AO141" s="69"/>
      <c r="AP141" s="73"/>
      <c r="AQ141" s="73"/>
      <c r="AR141" s="73"/>
      <c r="AS141" s="73"/>
      <c r="AT141" s="73"/>
      <c r="AU141" s="73"/>
      <c r="AV141" s="73"/>
      <c r="AW141" s="73"/>
      <c r="AX141" s="73"/>
      <c r="AY141" s="73"/>
      <c r="AZ141" s="73"/>
      <c r="BA141" s="73"/>
      <c r="BB141" s="73"/>
      <c r="BC141" s="74"/>
      <c r="BD141" s="222" t="str">
        <f t="shared" si="5"/>
        <v xml:space="preserve"> </v>
      </c>
      <c r="BE141" s="76">
        <f ca="1">Validation!H141</f>
        <v>2</v>
      </c>
      <c r="BF141" t="str">
        <f ca="1">Validation!I141</f>
        <v/>
      </c>
      <c r="BJ141" t="str">
        <f>IF(AND(ISBLANK(Members[[#This Row],[DependentSSN]]),NOT(ISBLANK(Members[[#This Row],[MedicalPolicy]]))), "CoverageLevels", "Waivers")</f>
        <v>Waivers</v>
      </c>
      <c r="BK141" t="str">
        <f>IF(AND(ISBLANK(Members[[#This Row],[DependentSSN]]),NOT(ISBLANK(Members[[#This Row],[Dental Policy]]))), "CoverageLevels", "Waivers")</f>
        <v>Waivers</v>
      </c>
      <c r="BL141" t="str">
        <f>IF(AND(ISBLANK(Members[[#This Row],[DependentSSN]]),NOT(ISBLANK(Members[[#This Row],[VisionPolicy]]))), "CoverageLevels", "Waivers")</f>
        <v>Waivers</v>
      </c>
      <c r="BM141">
        <v>0</v>
      </c>
    </row>
    <row r="142" spans="1:65" x14ac:dyDescent="0.25">
      <c r="A142" s="4"/>
      <c r="B142" s="67"/>
      <c r="C142" s="68"/>
      <c r="D142" s="68"/>
      <c r="E142" s="69"/>
      <c r="F142" s="68"/>
      <c r="G142" s="69"/>
      <c r="H142" s="68"/>
      <c r="I142" s="68"/>
      <c r="J142" s="70"/>
      <c r="K142" s="68"/>
      <c r="L142" s="68"/>
      <c r="M142" s="71"/>
      <c r="N142" s="69"/>
      <c r="O142" s="69"/>
      <c r="P142" s="69"/>
      <c r="Q142" s="69"/>
      <c r="R142" s="69"/>
      <c r="S142" s="69"/>
      <c r="T142" s="68" t="str">
        <f>IF(IFERROR(VLOOKUP(Members[[#This Row],[Subscriber SSN]],$C$7:T141,18,FALSE), "") = 0, "",IFERROR(VLOOKUP(Members[[#This Row],[Subscriber SSN]],$C$7:T141,18,FALSE), ""))</f>
        <v/>
      </c>
      <c r="U142" s="68" t="str">
        <f>IF(IFERROR(VLOOKUP(Members[[#This Row],[Subscriber SSN]],$C$7:U141,19,FALSE), "") = 0, "",IFERROR(VLOOKUP(Members[[#This Row],[Subscriber SSN]],$C$7:U141,19,FALSE), ""))</f>
        <v/>
      </c>
      <c r="V142" s="69" t="str">
        <f>IF(IFERROR(VLOOKUP(Members[[#This Row],[Subscriber SSN]],$C$7:V141,20,FALSE), "") = 0, "", IFERROR(VLOOKUP(Members[[#This Row],[Subscriber SSN]],$C$7:V141,20,FALSE), ""))</f>
        <v/>
      </c>
      <c r="W142" s="68" t="str">
        <f>IF(IFERROR(VLOOKUP(Members[[#This Row],[Subscriber SSN]],$C$7:W141,21,FALSE), "") = 0, "", IFERROR(VLOOKUP(Members[[#This Row],[Subscriber SSN]],$C$7:W141,21,FALSE), ""))</f>
        <v/>
      </c>
      <c r="X142" s="68" t="str">
        <f>IF(IFERROR(VLOOKUP(Members[[#This Row],[Subscriber SSN]],$C$7:X141,22,FALSE), "") = 0, "", IFERROR(VLOOKUP(Members[[#This Row],[Subscriber SSN]],$C$7:X141,22,FALSE), ""))</f>
        <v/>
      </c>
      <c r="Y142" s="68"/>
      <c r="Z142" s="72"/>
      <c r="AA142" s="69"/>
      <c r="AB142" s="69"/>
      <c r="AC142" s="70"/>
      <c r="AD142" s="110">
        <f t="shared" si="4"/>
        <v>45292</v>
      </c>
      <c r="AE142" s="69"/>
      <c r="AF142" s="69"/>
      <c r="AG142" s="71"/>
      <c r="AH142" s="69"/>
      <c r="AI142" s="69"/>
      <c r="AJ142" s="69"/>
      <c r="AK142" s="69"/>
      <c r="AL142" s="69"/>
      <c r="AM142" s="69"/>
      <c r="AN142" s="69"/>
      <c r="AO142" s="69"/>
      <c r="AP142" s="73"/>
      <c r="AQ142" s="73"/>
      <c r="AR142" s="73"/>
      <c r="AS142" s="73"/>
      <c r="AT142" s="73"/>
      <c r="AU142" s="73"/>
      <c r="AV142" s="73"/>
      <c r="AW142" s="73"/>
      <c r="AX142" s="73"/>
      <c r="AY142" s="73"/>
      <c r="AZ142" s="73"/>
      <c r="BA142" s="73"/>
      <c r="BB142" s="73"/>
      <c r="BC142" s="74"/>
      <c r="BD142" s="222" t="str">
        <f t="shared" si="5"/>
        <v xml:space="preserve"> </v>
      </c>
      <c r="BE142" s="76">
        <f ca="1">Validation!H142</f>
        <v>2</v>
      </c>
      <c r="BF142" t="str">
        <f ca="1">Validation!I142</f>
        <v/>
      </c>
      <c r="BJ142" t="str">
        <f>IF(AND(ISBLANK(Members[[#This Row],[DependentSSN]]),NOT(ISBLANK(Members[[#This Row],[MedicalPolicy]]))), "CoverageLevels", "Waivers")</f>
        <v>Waivers</v>
      </c>
      <c r="BK142" t="str">
        <f>IF(AND(ISBLANK(Members[[#This Row],[DependentSSN]]),NOT(ISBLANK(Members[[#This Row],[Dental Policy]]))), "CoverageLevels", "Waivers")</f>
        <v>Waivers</v>
      </c>
      <c r="BL142" t="str">
        <f>IF(AND(ISBLANK(Members[[#This Row],[DependentSSN]]),NOT(ISBLANK(Members[[#This Row],[VisionPolicy]]))), "CoverageLevels", "Waivers")</f>
        <v>Waivers</v>
      </c>
      <c r="BM142">
        <v>0</v>
      </c>
    </row>
    <row r="143" spans="1:65" x14ac:dyDescent="0.25">
      <c r="A143" s="4"/>
      <c r="B143" s="67"/>
      <c r="C143" s="68"/>
      <c r="D143" s="68"/>
      <c r="E143" s="69"/>
      <c r="F143" s="68"/>
      <c r="G143" s="69"/>
      <c r="H143" s="68"/>
      <c r="I143" s="68"/>
      <c r="J143" s="70"/>
      <c r="K143" s="68"/>
      <c r="L143" s="68"/>
      <c r="M143" s="71"/>
      <c r="N143" s="69"/>
      <c r="O143" s="69"/>
      <c r="P143" s="69"/>
      <c r="Q143" s="69"/>
      <c r="R143" s="69"/>
      <c r="S143" s="69"/>
      <c r="T143" s="68" t="str">
        <f>IF(IFERROR(VLOOKUP(Members[[#This Row],[Subscriber SSN]],$C$7:T142,18,FALSE), "") = 0, "",IFERROR(VLOOKUP(Members[[#This Row],[Subscriber SSN]],$C$7:T142,18,FALSE), ""))</f>
        <v/>
      </c>
      <c r="U143" s="68" t="str">
        <f>IF(IFERROR(VLOOKUP(Members[[#This Row],[Subscriber SSN]],$C$7:U142,19,FALSE), "") = 0, "",IFERROR(VLOOKUP(Members[[#This Row],[Subscriber SSN]],$C$7:U142,19,FALSE), ""))</f>
        <v/>
      </c>
      <c r="V143" s="69" t="str">
        <f>IF(IFERROR(VLOOKUP(Members[[#This Row],[Subscriber SSN]],$C$7:V142,20,FALSE), "") = 0, "", IFERROR(VLOOKUP(Members[[#This Row],[Subscriber SSN]],$C$7:V142,20,FALSE), ""))</f>
        <v/>
      </c>
      <c r="W143" s="68" t="str">
        <f>IF(IFERROR(VLOOKUP(Members[[#This Row],[Subscriber SSN]],$C$7:W142,21,FALSE), "") = 0, "", IFERROR(VLOOKUP(Members[[#This Row],[Subscriber SSN]],$C$7:W142,21,FALSE), ""))</f>
        <v/>
      </c>
      <c r="X143" s="68" t="str">
        <f>IF(IFERROR(VLOOKUP(Members[[#This Row],[Subscriber SSN]],$C$7:X142,22,FALSE), "") = 0, "", IFERROR(VLOOKUP(Members[[#This Row],[Subscriber SSN]],$C$7:X142,22,FALSE), ""))</f>
        <v/>
      </c>
      <c r="Y143" s="68"/>
      <c r="Z143" s="72"/>
      <c r="AA143" s="69"/>
      <c r="AB143" s="69"/>
      <c r="AC143" s="70"/>
      <c r="AD143" s="110">
        <f t="shared" si="4"/>
        <v>45292</v>
      </c>
      <c r="AE143" s="69"/>
      <c r="AF143" s="69"/>
      <c r="AG143" s="71"/>
      <c r="AH143" s="69"/>
      <c r="AI143" s="69"/>
      <c r="AJ143" s="69"/>
      <c r="AK143" s="69"/>
      <c r="AL143" s="69"/>
      <c r="AM143" s="69"/>
      <c r="AN143" s="69"/>
      <c r="AO143" s="69"/>
      <c r="AP143" s="73"/>
      <c r="AQ143" s="73"/>
      <c r="AR143" s="73"/>
      <c r="AS143" s="73"/>
      <c r="AT143" s="73"/>
      <c r="AU143" s="73"/>
      <c r="AV143" s="73"/>
      <c r="AW143" s="73"/>
      <c r="AX143" s="73"/>
      <c r="AY143" s="73"/>
      <c r="AZ143" s="73"/>
      <c r="BA143" s="73"/>
      <c r="BB143" s="73"/>
      <c r="BC143" s="74"/>
      <c r="BD143" s="222" t="str">
        <f t="shared" si="5"/>
        <v xml:space="preserve"> </v>
      </c>
      <c r="BE143" s="76">
        <f ca="1">Validation!H143</f>
        <v>2</v>
      </c>
      <c r="BF143" t="str">
        <f ca="1">Validation!I143</f>
        <v/>
      </c>
      <c r="BJ143" t="str">
        <f>IF(AND(ISBLANK(Members[[#This Row],[DependentSSN]]),NOT(ISBLANK(Members[[#This Row],[MedicalPolicy]]))), "CoverageLevels", "Waivers")</f>
        <v>Waivers</v>
      </c>
      <c r="BK143" t="str">
        <f>IF(AND(ISBLANK(Members[[#This Row],[DependentSSN]]),NOT(ISBLANK(Members[[#This Row],[Dental Policy]]))), "CoverageLevels", "Waivers")</f>
        <v>Waivers</v>
      </c>
      <c r="BL143" t="str">
        <f>IF(AND(ISBLANK(Members[[#This Row],[DependentSSN]]),NOT(ISBLANK(Members[[#This Row],[VisionPolicy]]))), "CoverageLevels", "Waivers")</f>
        <v>Waivers</v>
      </c>
      <c r="BM143">
        <v>0</v>
      </c>
    </row>
    <row r="144" spans="1:65" x14ac:dyDescent="0.25">
      <c r="A144" s="4"/>
      <c r="B144" s="67"/>
      <c r="C144" s="68"/>
      <c r="D144" s="68"/>
      <c r="E144" s="69"/>
      <c r="F144" s="68"/>
      <c r="G144" s="69"/>
      <c r="H144" s="68"/>
      <c r="I144" s="68"/>
      <c r="J144" s="70"/>
      <c r="K144" s="68"/>
      <c r="L144" s="68"/>
      <c r="M144" s="71"/>
      <c r="N144" s="69"/>
      <c r="O144" s="69"/>
      <c r="P144" s="69"/>
      <c r="Q144" s="69"/>
      <c r="R144" s="69"/>
      <c r="S144" s="69"/>
      <c r="T144" s="68" t="str">
        <f>IF(IFERROR(VLOOKUP(Members[[#This Row],[Subscriber SSN]],$C$7:T143,18,FALSE), "") = 0, "",IFERROR(VLOOKUP(Members[[#This Row],[Subscriber SSN]],$C$7:T143,18,FALSE), ""))</f>
        <v/>
      </c>
      <c r="U144" s="68" t="str">
        <f>IF(IFERROR(VLOOKUP(Members[[#This Row],[Subscriber SSN]],$C$7:U143,19,FALSE), "") = 0, "",IFERROR(VLOOKUP(Members[[#This Row],[Subscriber SSN]],$C$7:U143,19,FALSE), ""))</f>
        <v/>
      </c>
      <c r="V144" s="69" t="str">
        <f>IF(IFERROR(VLOOKUP(Members[[#This Row],[Subscriber SSN]],$C$7:V143,20,FALSE), "") = 0, "", IFERROR(VLOOKUP(Members[[#This Row],[Subscriber SSN]],$C$7:V143,20,FALSE), ""))</f>
        <v/>
      </c>
      <c r="W144" s="68" t="str">
        <f>IF(IFERROR(VLOOKUP(Members[[#This Row],[Subscriber SSN]],$C$7:W143,21,FALSE), "") = 0, "", IFERROR(VLOOKUP(Members[[#This Row],[Subscriber SSN]],$C$7:W143,21,FALSE), ""))</f>
        <v/>
      </c>
      <c r="X144" s="68" t="str">
        <f>IF(IFERROR(VLOOKUP(Members[[#This Row],[Subscriber SSN]],$C$7:X143,22,FALSE), "") = 0, "", IFERROR(VLOOKUP(Members[[#This Row],[Subscriber SSN]],$C$7:X143,22,FALSE), ""))</f>
        <v/>
      </c>
      <c r="Y144" s="68"/>
      <c r="Z144" s="72"/>
      <c r="AA144" s="69"/>
      <c r="AB144" s="69"/>
      <c r="AC144" s="70"/>
      <c r="AD144" s="110">
        <f t="shared" si="4"/>
        <v>45292</v>
      </c>
      <c r="AE144" s="69"/>
      <c r="AF144" s="69"/>
      <c r="AG144" s="71"/>
      <c r="AH144" s="69"/>
      <c r="AI144" s="69"/>
      <c r="AJ144" s="69"/>
      <c r="AK144" s="69"/>
      <c r="AL144" s="69"/>
      <c r="AM144" s="69"/>
      <c r="AN144" s="69"/>
      <c r="AO144" s="69"/>
      <c r="AP144" s="73"/>
      <c r="AQ144" s="73"/>
      <c r="AR144" s="73"/>
      <c r="AS144" s="73"/>
      <c r="AT144" s="73"/>
      <c r="AU144" s="73"/>
      <c r="AV144" s="73"/>
      <c r="AW144" s="73"/>
      <c r="AX144" s="73"/>
      <c r="AY144" s="73"/>
      <c r="AZ144" s="73"/>
      <c r="BA144" s="73"/>
      <c r="BB144" s="73"/>
      <c r="BC144" s="74"/>
      <c r="BD144" s="222" t="str">
        <f t="shared" si="5"/>
        <v xml:space="preserve"> </v>
      </c>
      <c r="BE144" s="76">
        <f ca="1">Validation!H144</f>
        <v>2</v>
      </c>
      <c r="BF144" t="str">
        <f ca="1">Validation!I144</f>
        <v/>
      </c>
      <c r="BJ144" t="str">
        <f>IF(AND(ISBLANK(Members[[#This Row],[DependentSSN]]),NOT(ISBLANK(Members[[#This Row],[MedicalPolicy]]))), "CoverageLevels", "Waivers")</f>
        <v>Waivers</v>
      </c>
      <c r="BK144" t="str">
        <f>IF(AND(ISBLANK(Members[[#This Row],[DependentSSN]]),NOT(ISBLANK(Members[[#This Row],[Dental Policy]]))), "CoverageLevels", "Waivers")</f>
        <v>Waivers</v>
      </c>
      <c r="BL144" t="str">
        <f>IF(AND(ISBLANK(Members[[#This Row],[DependentSSN]]),NOT(ISBLANK(Members[[#This Row],[VisionPolicy]]))), "CoverageLevels", "Waivers")</f>
        <v>Waivers</v>
      </c>
      <c r="BM144">
        <v>0</v>
      </c>
    </row>
    <row r="145" spans="1:65" x14ac:dyDescent="0.25">
      <c r="A145" s="4"/>
      <c r="B145" s="67"/>
      <c r="C145" s="68"/>
      <c r="D145" s="68"/>
      <c r="E145" s="69"/>
      <c r="F145" s="68"/>
      <c r="G145" s="69"/>
      <c r="H145" s="68"/>
      <c r="I145" s="68"/>
      <c r="J145" s="70"/>
      <c r="K145" s="68"/>
      <c r="L145" s="68"/>
      <c r="M145" s="71"/>
      <c r="N145" s="69"/>
      <c r="O145" s="69"/>
      <c r="P145" s="69"/>
      <c r="Q145" s="69"/>
      <c r="R145" s="69"/>
      <c r="S145" s="69"/>
      <c r="T145" s="68" t="str">
        <f>IF(IFERROR(VLOOKUP(Members[[#This Row],[Subscriber SSN]],$C$7:T144,18,FALSE), "") = 0, "",IFERROR(VLOOKUP(Members[[#This Row],[Subscriber SSN]],$C$7:T144,18,FALSE), ""))</f>
        <v/>
      </c>
      <c r="U145" s="68" t="str">
        <f>IF(IFERROR(VLOOKUP(Members[[#This Row],[Subscriber SSN]],$C$7:U144,19,FALSE), "") = 0, "",IFERROR(VLOOKUP(Members[[#This Row],[Subscriber SSN]],$C$7:U144,19,FALSE), ""))</f>
        <v/>
      </c>
      <c r="V145" s="69" t="str">
        <f>IF(IFERROR(VLOOKUP(Members[[#This Row],[Subscriber SSN]],$C$7:V144,20,FALSE), "") = 0, "", IFERROR(VLOOKUP(Members[[#This Row],[Subscriber SSN]],$C$7:V144,20,FALSE), ""))</f>
        <v/>
      </c>
      <c r="W145" s="68" t="str">
        <f>IF(IFERROR(VLOOKUP(Members[[#This Row],[Subscriber SSN]],$C$7:W144,21,FALSE), "") = 0, "", IFERROR(VLOOKUP(Members[[#This Row],[Subscriber SSN]],$C$7:W144,21,FALSE), ""))</f>
        <v/>
      </c>
      <c r="X145" s="68" t="str">
        <f>IF(IFERROR(VLOOKUP(Members[[#This Row],[Subscriber SSN]],$C$7:X144,22,FALSE), "") = 0, "", IFERROR(VLOOKUP(Members[[#This Row],[Subscriber SSN]],$C$7:X144,22,FALSE), ""))</f>
        <v/>
      </c>
      <c r="Y145" s="68"/>
      <c r="Z145" s="72"/>
      <c r="AA145" s="69"/>
      <c r="AB145" s="69"/>
      <c r="AC145" s="70"/>
      <c r="AD145" s="110">
        <f t="shared" si="4"/>
        <v>45292</v>
      </c>
      <c r="AE145" s="69"/>
      <c r="AF145" s="69"/>
      <c r="AG145" s="71"/>
      <c r="AH145" s="69"/>
      <c r="AI145" s="69"/>
      <c r="AJ145" s="69"/>
      <c r="AK145" s="69"/>
      <c r="AL145" s="69"/>
      <c r="AM145" s="69"/>
      <c r="AN145" s="69"/>
      <c r="AO145" s="69"/>
      <c r="AP145" s="73"/>
      <c r="AQ145" s="73"/>
      <c r="AR145" s="73"/>
      <c r="AS145" s="73"/>
      <c r="AT145" s="73"/>
      <c r="AU145" s="73"/>
      <c r="AV145" s="73"/>
      <c r="AW145" s="73"/>
      <c r="AX145" s="73"/>
      <c r="AY145" s="73"/>
      <c r="AZ145" s="73"/>
      <c r="BA145" s="73"/>
      <c r="BB145" s="73"/>
      <c r="BC145" s="74"/>
      <c r="BD145" s="222" t="str">
        <f t="shared" si="5"/>
        <v xml:space="preserve"> </v>
      </c>
      <c r="BE145" s="76">
        <f ca="1">Validation!H145</f>
        <v>2</v>
      </c>
      <c r="BF145" t="str">
        <f ca="1">Validation!I145</f>
        <v/>
      </c>
      <c r="BJ145" t="str">
        <f>IF(AND(ISBLANK(Members[[#This Row],[DependentSSN]]),NOT(ISBLANK(Members[[#This Row],[MedicalPolicy]]))), "CoverageLevels", "Waivers")</f>
        <v>Waivers</v>
      </c>
      <c r="BK145" t="str">
        <f>IF(AND(ISBLANK(Members[[#This Row],[DependentSSN]]),NOT(ISBLANK(Members[[#This Row],[Dental Policy]]))), "CoverageLevels", "Waivers")</f>
        <v>Waivers</v>
      </c>
      <c r="BL145" t="str">
        <f>IF(AND(ISBLANK(Members[[#This Row],[DependentSSN]]),NOT(ISBLANK(Members[[#This Row],[VisionPolicy]]))), "CoverageLevels", "Waivers")</f>
        <v>Waivers</v>
      </c>
      <c r="BM145">
        <v>0</v>
      </c>
    </row>
    <row r="146" spans="1:65" x14ac:dyDescent="0.25">
      <c r="A146" s="4"/>
      <c r="B146" s="67"/>
      <c r="C146" s="68"/>
      <c r="D146" s="68"/>
      <c r="E146" s="69"/>
      <c r="F146" s="68"/>
      <c r="G146" s="69"/>
      <c r="H146" s="68"/>
      <c r="I146" s="68"/>
      <c r="J146" s="70"/>
      <c r="K146" s="68"/>
      <c r="L146" s="68"/>
      <c r="M146" s="71"/>
      <c r="N146" s="69"/>
      <c r="O146" s="69"/>
      <c r="P146" s="69"/>
      <c r="Q146" s="69"/>
      <c r="R146" s="69"/>
      <c r="S146" s="69"/>
      <c r="T146" s="68" t="str">
        <f>IF(IFERROR(VLOOKUP(Members[[#This Row],[Subscriber SSN]],$C$7:T145,18,FALSE), "") = 0, "",IFERROR(VLOOKUP(Members[[#This Row],[Subscriber SSN]],$C$7:T145,18,FALSE), ""))</f>
        <v/>
      </c>
      <c r="U146" s="68" t="str">
        <f>IF(IFERROR(VLOOKUP(Members[[#This Row],[Subscriber SSN]],$C$7:U145,19,FALSE), "") = 0, "",IFERROR(VLOOKUP(Members[[#This Row],[Subscriber SSN]],$C$7:U145,19,FALSE), ""))</f>
        <v/>
      </c>
      <c r="V146" s="69" t="str">
        <f>IF(IFERROR(VLOOKUP(Members[[#This Row],[Subscriber SSN]],$C$7:V145,20,FALSE), "") = 0, "", IFERROR(VLOOKUP(Members[[#This Row],[Subscriber SSN]],$C$7:V145,20,FALSE), ""))</f>
        <v/>
      </c>
      <c r="W146" s="68" t="str">
        <f>IF(IFERROR(VLOOKUP(Members[[#This Row],[Subscriber SSN]],$C$7:W145,21,FALSE), "") = 0, "", IFERROR(VLOOKUP(Members[[#This Row],[Subscriber SSN]],$C$7:W145,21,FALSE), ""))</f>
        <v/>
      </c>
      <c r="X146" s="68" t="str">
        <f>IF(IFERROR(VLOOKUP(Members[[#This Row],[Subscriber SSN]],$C$7:X145,22,FALSE), "") = 0, "", IFERROR(VLOOKUP(Members[[#This Row],[Subscriber SSN]],$C$7:X145,22,FALSE), ""))</f>
        <v/>
      </c>
      <c r="Y146" s="68"/>
      <c r="Z146" s="72"/>
      <c r="AA146" s="69"/>
      <c r="AB146" s="69"/>
      <c r="AC146" s="70"/>
      <c r="AD146" s="110">
        <f t="shared" si="4"/>
        <v>45292</v>
      </c>
      <c r="AE146" s="69"/>
      <c r="AF146" s="69"/>
      <c r="AG146" s="71"/>
      <c r="AH146" s="69"/>
      <c r="AI146" s="69"/>
      <c r="AJ146" s="69"/>
      <c r="AK146" s="69"/>
      <c r="AL146" s="69"/>
      <c r="AM146" s="69"/>
      <c r="AN146" s="69"/>
      <c r="AO146" s="69"/>
      <c r="AP146" s="73"/>
      <c r="AQ146" s="73"/>
      <c r="AR146" s="73"/>
      <c r="AS146" s="73"/>
      <c r="AT146" s="73"/>
      <c r="AU146" s="73"/>
      <c r="AV146" s="73"/>
      <c r="AW146" s="73"/>
      <c r="AX146" s="73"/>
      <c r="AY146" s="73"/>
      <c r="AZ146" s="73"/>
      <c r="BA146" s="73"/>
      <c r="BB146" s="73"/>
      <c r="BC146" s="74"/>
      <c r="BD146" s="222" t="str">
        <f t="shared" si="5"/>
        <v xml:space="preserve"> </v>
      </c>
      <c r="BE146" s="76">
        <f ca="1">Validation!H146</f>
        <v>2</v>
      </c>
      <c r="BF146" t="str">
        <f ca="1">Validation!I146</f>
        <v/>
      </c>
      <c r="BJ146" t="str">
        <f>IF(AND(ISBLANK(Members[[#This Row],[DependentSSN]]),NOT(ISBLANK(Members[[#This Row],[MedicalPolicy]]))), "CoverageLevels", "Waivers")</f>
        <v>Waivers</v>
      </c>
      <c r="BK146" t="str">
        <f>IF(AND(ISBLANK(Members[[#This Row],[DependentSSN]]),NOT(ISBLANK(Members[[#This Row],[Dental Policy]]))), "CoverageLevels", "Waivers")</f>
        <v>Waivers</v>
      </c>
      <c r="BL146" t="str">
        <f>IF(AND(ISBLANK(Members[[#This Row],[DependentSSN]]),NOT(ISBLANK(Members[[#This Row],[VisionPolicy]]))), "CoverageLevels", "Waivers")</f>
        <v>Waivers</v>
      </c>
      <c r="BM146">
        <v>0</v>
      </c>
    </row>
    <row r="147" spans="1:65" x14ac:dyDescent="0.25">
      <c r="A147" s="4"/>
      <c r="B147" s="67"/>
      <c r="C147" s="68"/>
      <c r="D147" s="68"/>
      <c r="E147" s="69"/>
      <c r="F147" s="68"/>
      <c r="G147" s="69"/>
      <c r="H147" s="68"/>
      <c r="I147" s="68"/>
      <c r="J147" s="70"/>
      <c r="K147" s="68"/>
      <c r="L147" s="68"/>
      <c r="M147" s="71"/>
      <c r="N147" s="69"/>
      <c r="O147" s="69"/>
      <c r="P147" s="69"/>
      <c r="Q147" s="69"/>
      <c r="R147" s="69"/>
      <c r="S147" s="69"/>
      <c r="T147" s="68" t="str">
        <f>IF(IFERROR(VLOOKUP(Members[[#This Row],[Subscriber SSN]],$C$7:T146,18,FALSE), "") = 0, "",IFERROR(VLOOKUP(Members[[#This Row],[Subscriber SSN]],$C$7:T146,18,FALSE), ""))</f>
        <v/>
      </c>
      <c r="U147" s="68" t="str">
        <f>IF(IFERROR(VLOOKUP(Members[[#This Row],[Subscriber SSN]],$C$7:U146,19,FALSE), "") = 0, "",IFERROR(VLOOKUP(Members[[#This Row],[Subscriber SSN]],$C$7:U146,19,FALSE), ""))</f>
        <v/>
      </c>
      <c r="V147" s="69" t="str">
        <f>IF(IFERROR(VLOOKUP(Members[[#This Row],[Subscriber SSN]],$C$7:V146,20,FALSE), "") = 0, "", IFERROR(VLOOKUP(Members[[#This Row],[Subscriber SSN]],$C$7:V146,20,FALSE), ""))</f>
        <v/>
      </c>
      <c r="W147" s="68" t="str">
        <f>IF(IFERROR(VLOOKUP(Members[[#This Row],[Subscriber SSN]],$C$7:W146,21,FALSE), "") = 0, "", IFERROR(VLOOKUP(Members[[#This Row],[Subscriber SSN]],$C$7:W146,21,FALSE), ""))</f>
        <v/>
      </c>
      <c r="X147" s="68" t="str">
        <f>IF(IFERROR(VLOOKUP(Members[[#This Row],[Subscriber SSN]],$C$7:X146,22,FALSE), "") = 0, "", IFERROR(VLOOKUP(Members[[#This Row],[Subscriber SSN]],$C$7:X146,22,FALSE), ""))</f>
        <v/>
      </c>
      <c r="Y147" s="68"/>
      <c r="Z147" s="72"/>
      <c r="AA147" s="69"/>
      <c r="AB147" s="69"/>
      <c r="AC147" s="70"/>
      <c r="AD147" s="110">
        <f t="shared" si="4"/>
        <v>45292</v>
      </c>
      <c r="AE147" s="69"/>
      <c r="AF147" s="69"/>
      <c r="AG147" s="71"/>
      <c r="AH147" s="69"/>
      <c r="AI147" s="69"/>
      <c r="AJ147" s="69"/>
      <c r="AK147" s="69"/>
      <c r="AL147" s="69"/>
      <c r="AM147" s="69"/>
      <c r="AN147" s="69"/>
      <c r="AO147" s="69"/>
      <c r="AP147" s="73"/>
      <c r="AQ147" s="73"/>
      <c r="AR147" s="73"/>
      <c r="AS147" s="73"/>
      <c r="AT147" s="73"/>
      <c r="AU147" s="73"/>
      <c r="AV147" s="73"/>
      <c r="AW147" s="73"/>
      <c r="AX147" s="73"/>
      <c r="AY147" s="73"/>
      <c r="AZ147" s="73"/>
      <c r="BA147" s="73"/>
      <c r="BB147" s="73"/>
      <c r="BC147" s="74"/>
      <c r="BD147" s="222" t="str">
        <f t="shared" si="5"/>
        <v xml:space="preserve"> </v>
      </c>
      <c r="BE147" s="76">
        <f ca="1">Validation!H147</f>
        <v>2</v>
      </c>
      <c r="BF147" t="str">
        <f ca="1">Validation!I147</f>
        <v/>
      </c>
      <c r="BJ147" t="str">
        <f>IF(AND(ISBLANK(Members[[#This Row],[DependentSSN]]),NOT(ISBLANK(Members[[#This Row],[MedicalPolicy]]))), "CoverageLevels", "Waivers")</f>
        <v>Waivers</v>
      </c>
      <c r="BK147" t="str">
        <f>IF(AND(ISBLANK(Members[[#This Row],[DependentSSN]]),NOT(ISBLANK(Members[[#This Row],[Dental Policy]]))), "CoverageLevels", "Waivers")</f>
        <v>Waivers</v>
      </c>
      <c r="BL147" t="str">
        <f>IF(AND(ISBLANK(Members[[#This Row],[DependentSSN]]),NOT(ISBLANK(Members[[#This Row],[VisionPolicy]]))), "CoverageLevels", "Waivers")</f>
        <v>Waivers</v>
      </c>
      <c r="BM147">
        <v>0</v>
      </c>
    </row>
    <row r="148" spans="1:65" x14ac:dyDescent="0.25">
      <c r="A148" s="4"/>
      <c r="B148" s="67"/>
      <c r="C148" s="68"/>
      <c r="D148" s="68"/>
      <c r="E148" s="69"/>
      <c r="F148" s="68"/>
      <c r="G148" s="69"/>
      <c r="H148" s="68"/>
      <c r="I148" s="68"/>
      <c r="J148" s="70"/>
      <c r="K148" s="68"/>
      <c r="L148" s="68"/>
      <c r="M148" s="71"/>
      <c r="N148" s="69"/>
      <c r="O148" s="69"/>
      <c r="P148" s="69"/>
      <c r="Q148" s="69"/>
      <c r="R148" s="69"/>
      <c r="S148" s="69"/>
      <c r="T148" s="68" t="str">
        <f>IF(IFERROR(VLOOKUP(Members[[#This Row],[Subscriber SSN]],$C$7:T147,18,FALSE), "") = 0, "",IFERROR(VLOOKUP(Members[[#This Row],[Subscriber SSN]],$C$7:T147,18,FALSE), ""))</f>
        <v/>
      </c>
      <c r="U148" s="68" t="str">
        <f>IF(IFERROR(VLOOKUP(Members[[#This Row],[Subscriber SSN]],$C$7:U147,19,FALSE), "") = 0, "",IFERROR(VLOOKUP(Members[[#This Row],[Subscriber SSN]],$C$7:U147,19,FALSE), ""))</f>
        <v/>
      </c>
      <c r="V148" s="69" t="str">
        <f>IF(IFERROR(VLOOKUP(Members[[#This Row],[Subscriber SSN]],$C$7:V147,20,FALSE), "") = 0, "", IFERROR(VLOOKUP(Members[[#This Row],[Subscriber SSN]],$C$7:V147,20,FALSE), ""))</f>
        <v/>
      </c>
      <c r="W148" s="68" t="str">
        <f>IF(IFERROR(VLOOKUP(Members[[#This Row],[Subscriber SSN]],$C$7:W147,21,FALSE), "") = 0, "", IFERROR(VLOOKUP(Members[[#This Row],[Subscriber SSN]],$C$7:W147,21,FALSE), ""))</f>
        <v/>
      </c>
      <c r="X148" s="68" t="str">
        <f>IF(IFERROR(VLOOKUP(Members[[#This Row],[Subscriber SSN]],$C$7:X147,22,FALSE), "") = 0, "", IFERROR(VLOOKUP(Members[[#This Row],[Subscriber SSN]],$C$7:X147,22,FALSE), ""))</f>
        <v/>
      </c>
      <c r="Y148" s="68"/>
      <c r="Z148" s="72"/>
      <c r="AA148" s="69"/>
      <c r="AB148" s="69"/>
      <c r="AC148" s="70"/>
      <c r="AD148" s="110">
        <f t="shared" si="4"/>
        <v>45292</v>
      </c>
      <c r="AE148" s="69"/>
      <c r="AF148" s="69"/>
      <c r="AG148" s="71"/>
      <c r="AH148" s="69"/>
      <c r="AI148" s="69"/>
      <c r="AJ148" s="69"/>
      <c r="AK148" s="69"/>
      <c r="AL148" s="69"/>
      <c r="AM148" s="69"/>
      <c r="AN148" s="69"/>
      <c r="AO148" s="69"/>
      <c r="AP148" s="73"/>
      <c r="AQ148" s="73"/>
      <c r="AR148" s="73"/>
      <c r="AS148" s="73"/>
      <c r="AT148" s="73"/>
      <c r="AU148" s="73"/>
      <c r="AV148" s="73"/>
      <c r="AW148" s="73"/>
      <c r="AX148" s="73"/>
      <c r="AY148" s="73"/>
      <c r="AZ148" s="73"/>
      <c r="BA148" s="73"/>
      <c r="BB148" s="73"/>
      <c r="BC148" s="74"/>
      <c r="BD148" s="222" t="str">
        <f t="shared" si="5"/>
        <v xml:space="preserve"> </v>
      </c>
      <c r="BE148" s="76">
        <f ca="1">Validation!H148</f>
        <v>2</v>
      </c>
      <c r="BF148" t="str">
        <f ca="1">Validation!I148</f>
        <v/>
      </c>
      <c r="BJ148" t="str">
        <f>IF(AND(ISBLANK(Members[[#This Row],[DependentSSN]]),NOT(ISBLANK(Members[[#This Row],[MedicalPolicy]]))), "CoverageLevels", "Waivers")</f>
        <v>Waivers</v>
      </c>
      <c r="BK148" t="str">
        <f>IF(AND(ISBLANK(Members[[#This Row],[DependentSSN]]),NOT(ISBLANK(Members[[#This Row],[Dental Policy]]))), "CoverageLevels", "Waivers")</f>
        <v>Waivers</v>
      </c>
      <c r="BL148" t="str">
        <f>IF(AND(ISBLANK(Members[[#This Row],[DependentSSN]]),NOT(ISBLANK(Members[[#This Row],[VisionPolicy]]))), "CoverageLevels", "Waivers")</f>
        <v>Waivers</v>
      </c>
      <c r="BM148">
        <v>0</v>
      </c>
    </row>
    <row r="149" spans="1:65" x14ac:dyDescent="0.25">
      <c r="A149" s="4"/>
      <c r="B149" s="67"/>
      <c r="C149" s="68"/>
      <c r="D149" s="68"/>
      <c r="E149" s="69"/>
      <c r="F149" s="68"/>
      <c r="G149" s="69"/>
      <c r="H149" s="68"/>
      <c r="I149" s="68"/>
      <c r="J149" s="70"/>
      <c r="K149" s="68"/>
      <c r="L149" s="68"/>
      <c r="M149" s="71"/>
      <c r="N149" s="69"/>
      <c r="O149" s="69"/>
      <c r="P149" s="69"/>
      <c r="Q149" s="69"/>
      <c r="R149" s="69"/>
      <c r="S149" s="69"/>
      <c r="T149" s="68" t="str">
        <f>IF(IFERROR(VLOOKUP(Members[[#This Row],[Subscriber SSN]],$C$7:T148,18,FALSE), "") = 0, "",IFERROR(VLOOKUP(Members[[#This Row],[Subscriber SSN]],$C$7:T148,18,FALSE), ""))</f>
        <v/>
      </c>
      <c r="U149" s="68" t="str">
        <f>IF(IFERROR(VLOOKUP(Members[[#This Row],[Subscriber SSN]],$C$7:U148,19,FALSE), "") = 0, "",IFERROR(VLOOKUP(Members[[#This Row],[Subscriber SSN]],$C$7:U148,19,FALSE), ""))</f>
        <v/>
      </c>
      <c r="V149" s="69" t="str">
        <f>IF(IFERROR(VLOOKUP(Members[[#This Row],[Subscriber SSN]],$C$7:V148,20,FALSE), "") = 0, "", IFERROR(VLOOKUP(Members[[#This Row],[Subscriber SSN]],$C$7:V148,20,FALSE), ""))</f>
        <v/>
      </c>
      <c r="W149" s="68" t="str">
        <f>IF(IFERROR(VLOOKUP(Members[[#This Row],[Subscriber SSN]],$C$7:W148,21,FALSE), "") = 0, "", IFERROR(VLOOKUP(Members[[#This Row],[Subscriber SSN]],$C$7:W148,21,FALSE), ""))</f>
        <v/>
      </c>
      <c r="X149" s="68" t="str">
        <f>IF(IFERROR(VLOOKUP(Members[[#This Row],[Subscriber SSN]],$C$7:X148,22,FALSE), "") = 0, "", IFERROR(VLOOKUP(Members[[#This Row],[Subscriber SSN]],$C$7:X148,22,FALSE), ""))</f>
        <v/>
      </c>
      <c r="Y149" s="68"/>
      <c r="Z149" s="72"/>
      <c r="AA149" s="69"/>
      <c r="AB149" s="69"/>
      <c r="AC149" s="70"/>
      <c r="AD149" s="110">
        <f t="shared" si="4"/>
        <v>45292</v>
      </c>
      <c r="AE149" s="69"/>
      <c r="AF149" s="69"/>
      <c r="AG149" s="71"/>
      <c r="AH149" s="69"/>
      <c r="AI149" s="69"/>
      <c r="AJ149" s="69"/>
      <c r="AK149" s="69"/>
      <c r="AL149" s="69"/>
      <c r="AM149" s="69"/>
      <c r="AN149" s="69"/>
      <c r="AO149" s="69"/>
      <c r="AP149" s="73"/>
      <c r="AQ149" s="73"/>
      <c r="AR149" s="73"/>
      <c r="AS149" s="73"/>
      <c r="AT149" s="73"/>
      <c r="AU149" s="73"/>
      <c r="AV149" s="73"/>
      <c r="AW149" s="73"/>
      <c r="AX149" s="73"/>
      <c r="AY149" s="73"/>
      <c r="AZ149" s="73"/>
      <c r="BA149" s="73"/>
      <c r="BB149" s="73"/>
      <c r="BC149" s="74"/>
      <c r="BD149" s="222" t="str">
        <f t="shared" si="5"/>
        <v xml:space="preserve"> </v>
      </c>
      <c r="BE149" s="76">
        <f ca="1">Validation!H149</f>
        <v>2</v>
      </c>
      <c r="BF149" t="str">
        <f ca="1">Validation!I149</f>
        <v/>
      </c>
      <c r="BJ149" t="str">
        <f>IF(AND(ISBLANK(Members[[#This Row],[DependentSSN]]),NOT(ISBLANK(Members[[#This Row],[MedicalPolicy]]))), "CoverageLevels", "Waivers")</f>
        <v>Waivers</v>
      </c>
      <c r="BK149" t="str">
        <f>IF(AND(ISBLANK(Members[[#This Row],[DependentSSN]]),NOT(ISBLANK(Members[[#This Row],[Dental Policy]]))), "CoverageLevels", "Waivers")</f>
        <v>Waivers</v>
      </c>
      <c r="BL149" t="str">
        <f>IF(AND(ISBLANK(Members[[#This Row],[DependentSSN]]),NOT(ISBLANK(Members[[#This Row],[VisionPolicy]]))), "CoverageLevels", "Waivers")</f>
        <v>Waivers</v>
      </c>
      <c r="BM149">
        <v>0</v>
      </c>
    </row>
    <row r="150" spans="1:65" x14ac:dyDescent="0.25">
      <c r="A150" s="4"/>
      <c r="B150" s="67"/>
      <c r="C150" s="68"/>
      <c r="D150" s="68"/>
      <c r="E150" s="69"/>
      <c r="F150" s="68"/>
      <c r="G150" s="69"/>
      <c r="H150" s="68"/>
      <c r="I150" s="68"/>
      <c r="J150" s="70"/>
      <c r="K150" s="68"/>
      <c r="L150" s="68"/>
      <c r="M150" s="71"/>
      <c r="N150" s="69"/>
      <c r="O150" s="69"/>
      <c r="P150" s="69"/>
      <c r="Q150" s="69"/>
      <c r="R150" s="69"/>
      <c r="S150" s="69"/>
      <c r="T150" s="68" t="str">
        <f>IF(IFERROR(VLOOKUP(Members[[#This Row],[Subscriber SSN]],$C$7:T149,18,FALSE), "") = 0, "",IFERROR(VLOOKUP(Members[[#This Row],[Subscriber SSN]],$C$7:T149,18,FALSE), ""))</f>
        <v/>
      </c>
      <c r="U150" s="68" t="str">
        <f>IF(IFERROR(VLOOKUP(Members[[#This Row],[Subscriber SSN]],$C$7:U149,19,FALSE), "") = 0, "",IFERROR(VLOOKUP(Members[[#This Row],[Subscriber SSN]],$C$7:U149,19,FALSE), ""))</f>
        <v/>
      </c>
      <c r="V150" s="69" t="str">
        <f>IF(IFERROR(VLOOKUP(Members[[#This Row],[Subscriber SSN]],$C$7:V149,20,FALSE), "") = 0, "", IFERROR(VLOOKUP(Members[[#This Row],[Subscriber SSN]],$C$7:V149,20,FALSE), ""))</f>
        <v/>
      </c>
      <c r="W150" s="68" t="str">
        <f>IF(IFERROR(VLOOKUP(Members[[#This Row],[Subscriber SSN]],$C$7:W149,21,FALSE), "") = 0, "", IFERROR(VLOOKUP(Members[[#This Row],[Subscriber SSN]],$C$7:W149,21,FALSE), ""))</f>
        <v/>
      </c>
      <c r="X150" s="68" t="str">
        <f>IF(IFERROR(VLOOKUP(Members[[#This Row],[Subscriber SSN]],$C$7:X149,22,FALSE), "") = 0, "", IFERROR(VLOOKUP(Members[[#This Row],[Subscriber SSN]],$C$7:X149,22,FALSE), ""))</f>
        <v/>
      </c>
      <c r="Y150" s="68"/>
      <c r="Z150" s="72"/>
      <c r="AA150" s="69"/>
      <c r="AB150" s="69"/>
      <c r="AC150" s="70"/>
      <c r="AD150" s="110">
        <f t="shared" si="4"/>
        <v>45292</v>
      </c>
      <c r="AE150" s="69"/>
      <c r="AF150" s="69"/>
      <c r="AG150" s="71"/>
      <c r="AH150" s="69"/>
      <c r="AI150" s="69"/>
      <c r="AJ150" s="69"/>
      <c r="AK150" s="69"/>
      <c r="AL150" s="69"/>
      <c r="AM150" s="69"/>
      <c r="AN150" s="69"/>
      <c r="AO150" s="69"/>
      <c r="AP150" s="73"/>
      <c r="AQ150" s="73"/>
      <c r="AR150" s="73"/>
      <c r="AS150" s="73"/>
      <c r="AT150" s="73"/>
      <c r="AU150" s="73"/>
      <c r="AV150" s="73"/>
      <c r="AW150" s="73"/>
      <c r="AX150" s="73"/>
      <c r="AY150" s="73"/>
      <c r="AZ150" s="73"/>
      <c r="BA150" s="73"/>
      <c r="BB150" s="73"/>
      <c r="BC150" s="74"/>
      <c r="BD150" s="222" t="str">
        <f t="shared" si="5"/>
        <v xml:space="preserve"> </v>
      </c>
      <c r="BE150" s="76">
        <f ca="1">Validation!H150</f>
        <v>2</v>
      </c>
      <c r="BF150" t="str">
        <f ca="1">Validation!I150</f>
        <v/>
      </c>
      <c r="BJ150" t="str">
        <f>IF(AND(ISBLANK(Members[[#This Row],[DependentSSN]]),NOT(ISBLANK(Members[[#This Row],[MedicalPolicy]]))), "CoverageLevels", "Waivers")</f>
        <v>Waivers</v>
      </c>
      <c r="BK150" t="str">
        <f>IF(AND(ISBLANK(Members[[#This Row],[DependentSSN]]),NOT(ISBLANK(Members[[#This Row],[Dental Policy]]))), "CoverageLevels", "Waivers")</f>
        <v>Waivers</v>
      </c>
      <c r="BL150" t="str">
        <f>IF(AND(ISBLANK(Members[[#This Row],[DependentSSN]]),NOT(ISBLANK(Members[[#This Row],[VisionPolicy]]))), "CoverageLevels", "Waivers")</f>
        <v>Waivers</v>
      </c>
      <c r="BM150">
        <v>0</v>
      </c>
    </row>
    <row r="151" spans="1:65" x14ac:dyDescent="0.25">
      <c r="A151" s="4"/>
      <c r="B151" s="67"/>
      <c r="C151" s="68"/>
      <c r="D151" s="68"/>
      <c r="E151" s="69"/>
      <c r="F151" s="68"/>
      <c r="G151" s="69"/>
      <c r="H151" s="68"/>
      <c r="I151" s="68"/>
      <c r="J151" s="70"/>
      <c r="K151" s="68"/>
      <c r="L151" s="68"/>
      <c r="M151" s="71"/>
      <c r="N151" s="69"/>
      <c r="O151" s="69"/>
      <c r="P151" s="69"/>
      <c r="Q151" s="69"/>
      <c r="R151" s="69"/>
      <c r="S151" s="69"/>
      <c r="T151" s="68" t="str">
        <f>IF(IFERROR(VLOOKUP(Members[[#This Row],[Subscriber SSN]],$C$7:T150,18,FALSE), "") = 0, "",IFERROR(VLOOKUP(Members[[#This Row],[Subscriber SSN]],$C$7:T150,18,FALSE), ""))</f>
        <v/>
      </c>
      <c r="U151" s="68" t="str">
        <f>IF(IFERROR(VLOOKUP(Members[[#This Row],[Subscriber SSN]],$C$7:U150,19,FALSE), "") = 0, "",IFERROR(VLOOKUP(Members[[#This Row],[Subscriber SSN]],$C$7:U150,19,FALSE), ""))</f>
        <v/>
      </c>
      <c r="V151" s="69" t="str">
        <f>IF(IFERROR(VLOOKUP(Members[[#This Row],[Subscriber SSN]],$C$7:V150,20,FALSE), "") = 0, "", IFERROR(VLOOKUP(Members[[#This Row],[Subscriber SSN]],$C$7:V150,20,FALSE), ""))</f>
        <v/>
      </c>
      <c r="W151" s="68" t="str">
        <f>IF(IFERROR(VLOOKUP(Members[[#This Row],[Subscriber SSN]],$C$7:W150,21,FALSE), "") = 0, "", IFERROR(VLOOKUP(Members[[#This Row],[Subscriber SSN]],$C$7:W150,21,FALSE), ""))</f>
        <v/>
      </c>
      <c r="X151" s="68" t="str">
        <f>IF(IFERROR(VLOOKUP(Members[[#This Row],[Subscriber SSN]],$C$7:X150,22,FALSE), "") = 0, "", IFERROR(VLOOKUP(Members[[#This Row],[Subscriber SSN]],$C$7:X150,22,FALSE), ""))</f>
        <v/>
      </c>
      <c r="Y151" s="68"/>
      <c r="Z151" s="72"/>
      <c r="AA151" s="69"/>
      <c r="AB151" s="69"/>
      <c r="AC151" s="70"/>
      <c r="AD151" s="110">
        <f t="shared" si="4"/>
        <v>45292</v>
      </c>
      <c r="AE151" s="69"/>
      <c r="AF151" s="69"/>
      <c r="AG151" s="71"/>
      <c r="AH151" s="69"/>
      <c r="AI151" s="69"/>
      <c r="AJ151" s="69"/>
      <c r="AK151" s="69"/>
      <c r="AL151" s="69"/>
      <c r="AM151" s="69"/>
      <c r="AN151" s="69"/>
      <c r="AO151" s="69"/>
      <c r="AP151" s="73"/>
      <c r="AQ151" s="73"/>
      <c r="AR151" s="73"/>
      <c r="AS151" s="73"/>
      <c r="AT151" s="73"/>
      <c r="AU151" s="73"/>
      <c r="AV151" s="73"/>
      <c r="AW151" s="73"/>
      <c r="AX151" s="73"/>
      <c r="AY151" s="73"/>
      <c r="AZ151" s="73"/>
      <c r="BA151" s="73"/>
      <c r="BB151" s="73"/>
      <c r="BC151" s="74"/>
      <c r="BD151" s="222" t="str">
        <f t="shared" si="5"/>
        <v xml:space="preserve"> </v>
      </c>
      <c r="BE151" s="76">
        <f ca="1">Validation!H151</f>
        <v>2</v>
      </c>
      <c r="BF151" t="str">
        <f ca="1">Validation!I151</f>
        <v/>
      </c>
      <c r="BJ151" t="str">
        <f>IF(AND(ISBLANK(Members[[#This Row],[DependentSSN]]),NOT(ISBLANK(Members[[#This Row],[MedicalPolicy]]))), "CoverageLevels", "Waivers")</f>
        <v>Waivers</v>
      </c>
      <c r="BK151" t="str">
        <f>IF(AND(ISBLANK(Members[[#This Row],[DependentSSN]]),NOT(ISBLANK(Members[[#This Row],[Dental Policy]]))), "CoverageLevels", "Waivers")</f>
        <v>Waivers</v>
      </c>
      <c r="BL151" t="str">
        <f>IF(AND(ISBLANK(Members[[#This Row],[DependentSSN]]),NOT(ISBLANK(Members[[#This Row],[VisionPolicy]]))), "CoverageLevels", "Waivers")</f>
        <v>Waivers</v>
      </c>
      <c r="BM151">
        <v>0</v>
      </c>
    </row>
    <row r="152" spans="1:65" x14ac:dyDescent="0.25">
      <c r="A152" s="4"/>
      <c r="B152" s="67"/>
      <c r="C152" s="68"/>
      <c r="D152" s="68"/>
      <c r="E152" s="69"/>
      <c r="F152" s="68"/>
      <c r="G152" s="69"/>
      <c r="H152" s="68"/>
      <c r="I152" s="68"/>
      <c r="J152" s="70"/>
      <c r="K152" s="68"/>
      <c r="L152" s="68"/>
      <c r="M152" s="71"/>
      <c r="N152" s="69"/>
      <c r="O152" s="69"/>
      <c r="P152" s="69"/>
      <c r="Q152" s="69"/>
      <c r="R152" s="69"/>
      <c r="S152" s="69"/>
      <c r="T152" s="68" t="str">
        <f>IF(IFERROR(VLOOKUP(Members[[#This Row],[Subscriber SSN]],$C$7:T151,18,FALSE), "") = 0, "",IFERROR(VLOOKUP(Members[[#This Row],[Subscriber SSN]],$C$7:T151,18,FALSE), ""))</f>
        <v/>
      </c>
      <c r="U152" s="68" t="str">
        <f>IF(IFERROR(VLOOKUP(Members[[#This Row],[Subscriber SSN]],$C$7:U151,19,FALSE), "") = 0, "",IFERROR(VLOOKUP(Members[[#This Row],[Subscriber SSN]],$C$7:U151,19,FALSE), ""))</f>
        <v/>
      </c>
      <c r="V152" s="69" t="str">
        <f>IF(IFERROR(VLOOKUP(Members[[#This Row],[Subscriber SSN]],$C$7:V151,20,FALSE), "") = 0, "", IFERROR(VLOOKUP(Members[[#This Row],[Subscriber SSN]],$C$7:V151,20,FALSE), ""))</f>
        <v/>
      </c>
      <c r="W152" s="68" t="str">
        <f>IF(IFERROR(VLOOKUP(Members[[#This Row],[Subscriber SSN]],$C$7:W151,21,FALSE), "") = 0, "", IFERROR(VLOOKUP(Members[[#This Row],[Subscriber SSN]],$C$7:W151,21,FALSE), ""))</f>
        <v/>
      </c>
      <c r="X152" s="68" t="str">
        <f>IF(IFERROR(VLOOKUP(Members[[#This Row],[Subscriber SSN]],$C$7:X151,22,FALSE), "") = 0, "", IFERROR(VLOOKUP(Members[[#This Row],[Subscriber SSN]],$C$7:X151,22,FALSE), ""))</f>
        <v/>
      </c>
      <c r="Y152" s="68"/>
      <c r="Z152" s="72"/>
      <c r="AA152" s="69"/>
      <c r="AB152" s="69"/>
      <c r="AC152" s="70"/>
      <c r="AD152" s="110">
        <f t="shared" si="4"/>
        <v>45292</v>
      </c>
      <c r="AE152" s="69"/>
      <c r="AF152" s="69"/>
      <c r="AG152" s="71"/>
      <c r="AH152" s="69"/>
      <c r="AI152" s="69"/>
      <c r="AJ152" s="69"/>
      <c r="AK152" s="69"/>
      <c r="AL152" s="69"/>
      <c r="AM152" s="69"/>
      <c r="AN152" s="69"/>
      <c r="AO152" s="69"/>
      <c r="AP152" s="73"/>
      <c r="AQ152" s="73"/>
      <c r="AR152" s="73"/>
      <c r="AS152" s="73"/>
      <c r="AT152" s="73"/>
      <c r="AU152" s="73"/>
      <c r="AV152" s="73"/>
      <c r="AW152" s="73"/>
      <c r="AX152" s="73"/>
      <c r="AY152" s="73"/>
      <c r="AZ152" s="73"/>
      <c r="BA152" s="73"/>
      <c r="BB152" s="73"/>
      <c r="BC152" s="74"/>
      <c r="BD152" s="222" t="str">
        <f t="shared" si="5"/>
        <v xml:space="preserve"> </v>
      </c>
      <c r="BE152" s="76">
        <f ca="1">Validation!H152</f>
        <v>2</v>
      </c>
      <c r="BF152" t="str">
        <f ca="1">Validation!I152</f>
        <v/>
      </c>
      <c r="BJ152" t="str">
        <f>IF(AND(ISBLANK(Members[[#This Row],[DependentSSN]]),NOT(ISBLANK(Members[[#This Row],[MedicalPolicy]]))), "CoverageLevels", "Waivers")</f>
        <v>Waivers</v>
      </c>
      <c r="BK152" t="str">
        <f>IF(AND(ISBLANK(Members[[#This Row],[DependentSSN]]),NOT(ISBLANK(Members[[#This Row],[Dental Policy]]))), "CoverageLevels", "Waivers")</f>
        <v>Waivers</v>
      </c>
      <c r="BL152" t="str">
        <f>IF(AND(ISBLANK(Members[[#This Row],[DependentSSN]]),NOT(ISBLANK(Members[[#This Row],[VisionPolicy]]))), "CoverageLevels", "Waivers")</f>
        <v>Waivers</v>
      </c>
      <c r="BM152">
        <v>0</v>
      </c>
    </row>
    <row r="153" spans="1:65" x14ac:dyDescent="0.25">
      <c r="A153" s="4"/>
      <c r="B153" s="67"/>
      <c r="C153" s="68"/>
      <c r="D153" s="68"/>
      <c r="E153" s="69"/>
      <c r="F153" s="68"/>
      <c r="G153" s="69"/>
      <c r="H153" s="68"/>
      <c r="I153" s="68"/>
      <c r="J153" s="70"/>
      <c r="K153" s="68"/>
      <c r="L153" s="68"/>
      <c r="M153" s="71"/>
      <c r="N153" s="69"/>
      <c r="O153" s="69"/>
      <c r="P153" s="69"/>
      <c r="Q153" s="69"/>
      <c r="R153" s="69"/>
      <c r="S153" s="69"/>
      <c r="T153" s="68" t="str">
        <f>IF(IFERROR(VLOOKUP(Members[[#This Row],[Subscriber SSN]],$C$7:T152,18,FALSE), "") = 0, "",IFERROR(VLOOKUP(Members[[#This Row],[Subscriber SSN]],$C$7:T152,18,FALSE), ""))</f>
        <v/>
      </c>
      <c r="U153" s="68" t="str">
        <f>IF(IFERROR(VLOOKUP(Members[[#This Row],[Subscriber SSN]],$C$7:U152,19,FALSE), "") = 0, "",IFERROR(VLOOKUP(Members[[#This Row],[Subscriber SSN]],$C$7:U152,19,FALSE), ""))</f>
        <v/>
      </c>
      <c r="V153" s="69" t="str">
        <f>IF(IFERROR(VLOOKUP(Members[[#This Row],[Subscriber SSN]],$C$7:V152,20,FALSE), "") = 0, "", IFERROR(VLOOKUP(Members[[#This Row],[Subscriber SSN]],$C$7:V152,20,FALSE), ""))</f>
        <v/>
      </c>
      <c r="W153" s="68" t="str">
        <f>IF(IFERROR(VLOOKUP(Members[[#This Row],[Subscriber SSN]],$C$7:W152,21,FALSE), "") = 0, "", IFERROR(VLOOKUP(Members[[#This Row],[Subscriber SSN]],$C$7:W152,21,FALSE), ""))</f>
        <v/>
      </c>
      <c r="X153" s="68" t="str">
        <f>IF(IFERROR(VLOOKUP(Members[[#This Row],[Subscriber SSN]],$C$7:X152,22,FALSE), "") = 0, "", IFERROR(VLOOKUP(Members[[#This Row],[Subscriber SSN]],$C$7:X152,22,FALSE), ""))</f>
        <v/>
      </c>
      <c r="Y153" s="68"/>
      <c r="Z153" s="72"/>
      <c r="AA153" s="69"/>
      <c r="AB153" s="69"/>
      <c r="AC153" s="70"/>
      <c r="AD153" s="110">
        <f t="shared" si="4"/>
        <v>45292</v>
      </c>
      <c r="AE153" s="69"/>
      <c r="AF153" s="69"/>
      <c r="AG153" s="71"/>
      <c r="AH153" s="69"/>
      <c r="AI153" s="69"/>
      <c r="AJ153" s="69"/>
      <c r="AK153" s="69"/>
      <c r="AL153" s="69"/>
      <c r="AM153" s="69"/>
      <c r="AN153" s="69"/>
      <c r="AO153" s="69"/>
      <c r="AP153" s="73"/>
      <c r="AQ153" s="73"/>
      <c r="AR153" s="73"/>
      <c r="AS153" s="73"/>
      <c r="AT153" s="73"/>
      <c r="AU153" s="73"/>
      <c r="AV153" s="73"/>
      <c r="AW153" s="73"/>
      <c r="AX153" s="73"/>
      <c r="AY153" s="73"/>
      <c r="AZ153" s="73"/>
      <c r="BA153" s="73"/>
      <c r="BB153" s="73"/>
      <c r="BC153" s="74"/>
      <c r="BD153" s="222" t="str">
        <f t="shared" si="5"/>
        <v xml:space="preserve"> </v>
      </c>
      <c r="BE153" s="76">
        <f ca="1">Validation!H153</f>
        <v>2</v>
      </c>
      <c r="BF153" t="str">
        <f ca="1">Validation!I153</f>
        <v/>
      </c>
      <c r="BJ153" t="str">
        <f>IF(AND(ISBLANK(Members[[#This Row],[DependentSSN]]),NOT(ISBLANK(Members[[#This Row],[MedicalPolicy]]))), "CoverageLevels", "Waivers")</f>
        <v>Waivers</v>
      </c>
      <c r="BK153" t="str">
        <f>IF(AND(ISBLANK(Members[[#This Row],[DependentSSN]]),NOT(ISBLANK(Members[[#This Row],[Dental Policy]]))), "CoverageLevels", "Waivers")</f>
        <v>Waivers</v>
      </c>
      <c r="BL153" t="str">
        <f>IF(AND(ISBLANK(Members[[#This Row],[DependentSSN]]),NOT(ISBLANK(Members[[#This Row],[VisionPolicy]]))), "CoverageLevels", "Waivers")</f>
        <v>Waivers</v>
      </c>
      <c r="BM153">
        <v>0</v>
      </c>
    </row>
    <row r="154" spans="1:65" x14ac:dyDescent="0.25">
      <c r="A154" s="4"/>
      <c r="B154" s="67"/>
      <c r="C154" s="68"/>
      <c r="D154" s="68"/>
      <c r="E154" s="69"/>
      <c r="F154" s="68"/>
      <c r="G154" s="69"/>
      <c r="H154" s="68"/>
      <c r="I154" s="68"/>
      <c r="J154" s="70"/>
      <c r="K154" s="68"/>
      <c r="L154" s="68"/>
      <c r="M154" s="71"/>
      <c r="N154" s="69"/>
      <c r="O154" s="69"/>
      <c r="P154" s="69"/>
      <c r="Q154" s="69"/>
      <c r="R154" s="69"/>
      <c r="S154" s="69"/>
      <c r="T154" s="68" t="str">
        <f>IF(IFERROR(VLOOKUP(Members[[#This Row],[Subscriber SSN]],$C$7:T153,18,FALSE), "") = 0, "",IFERROR(VLOOKUP(Members[[#This Row],[Subscriber SSN]],$C$7:T153,18,FALSE), ""))</f>
        <v/>
      </c>
      <c r="U154" s="68" t="str">
        <f>IF(IFERROR(VLOOKUP(Members[[#This Row],[Subscriber SSN]],$C$7:U153,19,FALSE), "") = 0, "",IFERROR(VLOOKUP(Members[[#This Row],[Subscriber SSN]],$C$7:U153,19,FALSE), ""))</f>
        <v/>
      </c>
      <c r="V154" s="69" t="str">
        <f>IF(IFERROR(VLOOKUP(Members[[#This Row],[Subscriber SSN]],$C$7:V153,20,FALSE), "") = 0, "", IFERROR(VLOOKUP(Members[[#This Row],[Subscriber SSN]],$C$7:V153,20,FALSE), ""))</f>
        <v/>
      </c>
      <c r="W154" s="68" t="str">
        <f>IF(IFERROR(VLOOKUP(Members[[#This Row],[Subscriber SSN]],$C$7:W153,21,FALSE), "") = 0, "", IFERROR(VLOOKUP(Members[[#This Row],[Subscriber SSN]],$C$7:W153,21,FALSE), ""))</f>
        <v/>
      </c>
      <c r="X154" s="68" t="str">
        <f>IF(IFERROR(VLOOKUP(Members[[#This Row],[Subscriber SSN]],$C$7:X153,22,FALSE), "") = 0, "", IFERROR(VLOOKUP(Members[[#This Row],[Subscriber SSN]],$C$7:X153,22,FALSE), ""))</f>
        <v/>
      </c>
      <c r="Y154" s="68"/>
      <c r="Z154" s="72"/>
      <c r="AA154" s="69"/>
      <c r="AB154" s="69"/>
      <c r="AC154" s="70"/>
      <c r="AD154" s="110">
        <f t="shared" si="4"/>
        <v>45292</v>
      </c>
      <c r="AE154" s="69"/>
      <c r="AF154" s="69"/>
      <c r="AG154" s="71"/>
      <c r="AH154" s="69"/>
      <c r="AI154" s="69"/>
      <c r="AJ154" s="69"/>
      <c r="AK154" s="69"/>
      <c r="AL154" s="69"/>
      <c r="AM154" s="69"/>
      <c r="AN154" s="69"/>
      <c r="AO154" s="69"/>
      <c r="AP154" s="73"/>
      <c r="AQ154" s="73"/>
      <c r="AR154" s="73"/>
      <c r="AS154" s="73"/>
      <c r="AT154" s="73"/>
      <c r="AU154" s="73"/>
      <c r="AV154" s="73"/>
      <c r="AW154" s="73"/>
      <c r="AX154" s="73"/>
      <c r="AY154" s="73"/>
      <c r="AZ154" s="73"/>
      <c r="BA154" s="73"/>
      <c r="BB154" s="73"/>
      <c r="BC154" s="74"/>
      <c r="BD154" s="222" t="str">
        <f t="shared" si="5"/>
        <v xml:space="preserve"> </v>
      </c>
      <c r="BE154" s="76">
        <f ca="1">Validation!H154</f>
        <v>2</v>
      </c>
      <c r="BF154" t="str">
        <f ca="1">Validation!I154</f>
        <v/>
      </c>
      <c r="BJ154" t="str">
        <f>IF(AND(ISBLANK(Members[[#This Row],[DependentSSN]]),NOT(ISBLANK(Members[[#This Row],[MedicalPolicy]]))), "CoverageLevels", "Waivers")</f>
        <v>Waivers</v>
      </c>
      <c r="BK154" t="str">
        <f>IF(AND(ISBLANK(Members[[#This Row],[DependentSSN]]),NOT(ISBLANK(Members[[#This Row],[Dental Policy]]))), "CoverageLevels", "Waivers")</f>
        <v>Waivers</v>
      </c>
      <c r="BL154" t="str">
        <f>IF(AND(ISBLANK(Members[[#This Row],[DependentSSN]]),NOT(ISBLANK(Members[[#This Row],[VisionPolicy]]))), "CoverageLevels", "Waivers")</f>
        <v>Waivers</v>
      </c>
      <c r="BM154">
        <v>0</v>
      </c>
    </row>
    <row r="155" spans="1:65" x14ac:dyDescent="0.25">
      <c r="A155" s="4"/>
      <c r="B155" s="67"/>
      <c r="C155" s="68"/>
      <c r="D155" s="68"/>
      <c r="E155" s="69"/>
      <c r="F155" s="68"/>
      <c r="G155" s="69"/>
      <c r="H155" s="68"/>
      <c r="I155" s="68"/>
      <c r="J155" s="70"/>
      <c r="K155" s="68"/>
      <c r="L155" s="68"/>
      <c r="M155" s="71"/>
      <c r="N155" s="69"/>
      <c r="O155" s="69"/>
      <c r="P155" s="69"/>
      <c r="Q155" s="69"/>
      <c r="R155" s="69"/>
      <c r="S155" s="69"/>
      <c r="T155" s="68" t="str">
        <f>IF(IFERROR(VLOOKUP(Members[[#This Row],[Subscriber SSN]],$C$7:T154,18,FALSE), "") = 0, "",IFERROR(VLOOKUP(Members[[#This Row],[Subscriber SSN]],$C$7:T154,18,FALSE), ""))</f>
        <v/>
      </c>
      <c r="U155" s="68" t="str">
        <f>IF(IFERROR(VLOOKUP(Members[[#This Row],[Subscriber SSN]],$C$7:U154,19,FALSE), "") = 0, "",IFERROR(VLOOKUP(Members[[#This Row],[Subscriber SSN]],$C$7:U154,19,FALSE), ""))</f>
        <v/>
      </c>
      <c r="V155" s="69" t="str">
        <f>IF(IFERROR(VLOOKUP(Members[[#This Row],[Subscriber SSN]],$C$7:V154,20,FALSE), "") = 0, "", IFERROR(VLOOKUP(Members[[#This Row],[Subscriber SSN]],$C$7:V154,20,FALSE), ""))</f>
        <v/>
      </c>
      <c r="W155" s="68" t="str">
        <f>IF(IFERROR(VLOOKUP(Members[[#This Row],[Subscriber SSN]],$C$7:W154,21,FALSE), "") = 0, "", IFERROR(VLOOKUP(Members[[#This Row],[Subscriber SSN]],$C$7:W154,21,FALSE), ""))</f>
        <v/>
      </c>
      <c r="X155" s="68" t="str">
        <f>IF(IFERROR(VLOOKUP(Members[[#This Row],[Subscriber SSN]],$C$7:X154,22,FALSE), "") = 0, "", IFERROR(VLOOKUP(Members[[#This Row],[Subscriber SSN]],$C$7:X154,22,FALSE), ""))</f>
        <v/>
      </c>
      <c r="Y155" s="68"/>
      <c r="Z155" s="72"/>
      <c r="AA155" s="69"/>
      <c r="AB155" s="69"/>
      <c r="AC155" s="70"/>
      <c r="AD155" s="110">
        <f t="shared" si="4"/>
        <v>45292</v>
      </c>
      <c r="AE155" s="69"/>
      <c r="AF155" s="69"/>
      <c r="AG155" s="71"/>
      <c r="AH155" s="69"/>
      <c r="AI155" s="69"/>
      <c r="AJ155" s="69"/>
      <c r="AK155" s="69"/>
      <c r="AL155" s="69"/>
      <c r="AM155" s="69"/>
      <c r="AN155" s="69"/>
      <c r="AO155" s="69"/>
      <c r="AP155" s="73"/>
      <c r="AQ155" s="73"/>
      <c r="AR155" s="73"/>
      <c r="AS155" s="73"/>
      <c r="AT155" s="73"/>
      <c r="AU155" s="73"/>
      <c r="AV155" s="73"/>
      <c r="AW155" s="73"/>
      <c r="AX155" s="73"/>
      <c r="AY155" s="73"/>
      <c r="AZ155" s="73"/>
      <c r="BA155" s="73"/>
      <c r="BB155" s="73"/>
      <c r="BC155" s="74"/>
      <c r="BD155" s="222" t="str">
        <f t="shared" si="5"/>
        <v xml:space="preserve"> </v>
      </c>
      <c r="BE155" s="76">
        <f ca="1">Validation!H155</f>
        <v>2</v>
      </c>
      <c r="BF155" t="str">
        <f ca="1">Validation!I155</f>
        <v/>
      </c>
      <c r="BJ155" t="str">
        <f>IF(AND(ISBLANK(Members[[#This Row],[DependentSSN]]),NOT(ISBLANK(Members[[#This Row],[MedicalPolicy]]))), "CoverageLevels", "Waivers")</f>
        <v>Waivers</v>
      </c>
      <c r="BK155" t="str">
        <f>IF(AND(ISBLANK(Members[[#This Row],[DependentSSN]]),NOT(ISBLANK(Members[[#This Row],[Dental Policy]]))), "CoverageLevels", "Waivers")</f>
        <v>Waivers</v>
      </c>
      <c r="BL155" t="str">
        <f>IF(AND(ISBLANK(Members[[#This Row],[DependentSSN]]),NOT(ISBLANK(Members[[#This Row],[VisionPolicy]]))), "CoverageLevels", "Waivers")</f>
        <v>Waivers</v>
      </c>
      <c r="BM155">
        <v>0</v>
      </c>
    </row>
    <row r="156" spans="1:65" x14ac:dyDescent="0.25">
      <c r="A156" s="4"/>
      <c r="B156" s="67"/>
      <c r="C156" s="68"/>
      <c r="D156" s="68"/>
      <c r="E156" s="69"/>
      <c r="F156" s="68"/>
      <c r="G156" s="69"/>
      <c r="H156" s="68"/>
      <c r="I156" s="68"/>
      <c r="J156" s="70"/>
      <c r="K156" s="68"/>
      <c r="L156" s="68"/>
      <c r="M156" s="71"/>
      <c r="N156" s="69"/>
      <c r="O156" s="69"/>
      <c r="P156" s="69"/>
      <c r="Q156" s="69"/>
      <c r="R156" s="69"/>
      <c r="S156" s="69"/>
      <c r="T156" s="68" t="str">
        <f>IF(IFERROR(VLOOKUP(Members[[#This Row],[Subscriber SSN]],$C$7:T155,18,FALSE), "") = 0, "",IFERROR(VLOOKUP(Members[[#This Row],[Subscriber SSN]],$C$7:T155,18,FALSE), ""))</f>
        <v/>
      </c>
      <c r="U156" s="68" t="str">
        <f>IF(IFERROR(VLOOKUP(Members[[#This Row],[Subscriber SSN]],$C$7:U155,19,FALSE), "") = 0, "",IFERROR(VLOOKUP(Members[[#This Row],[Subscriber SSN]],$C$7:U155,19,FALSE), ""))</f>
        <v/>
      </c>
      <c r="V156" s="69" t="str">
        <f>IF(IFERROR(VLOOKUP(Members[[#This Row],[Subscriber SSN]],$C$7:V155,20,FALSE), "") = 0, "", IFERROR(VLOOKUP(Members[[#This Row],[Subscriber SSN]],$C$7:V155,20,FALSE), ""))</f>
        <v/>
      </c>
      <c r="W156" s="68" t="str">
        <f>IF(IFERROR(VLOOKUP(Members[[#This Row],[Subscriber SSN]],$C$7:W155,21,FALSE), "") = 0, "", IFERROR(VLOOKUP(Members[[#This Row],[Subscriber SSN]],$C$7:W155,21,FALSE), ""))</f>
        <v/>
      </c>
      <c r="X156" s="68" t="str">
        <f>IF(IFERROR(VLOOKUP(Members[[#This Row],[Subscriber SSN]],$C$7:X155,22,FALSE), "") = 0, "", IFERROR(VLOOKUP(Members[[#This Row],[Subscriber SSN]],$C$7:X155,22,FALSE), ""))</f>
        <v/>
      </c>
      <c r="Y156" s="68"/>
      <c r="Z156" s="72"/>
      <c r="AA156" s="69"/>
      <c r="AB156" s="69"/>
      <c r="AC156" s="70"/>
      <c r="AD156" s="110">
        <f t="shared" si="4"/>
        <v>45292</v>
      </c>
      <c r="AE156" s="69"/>
      <c r="AF156" s="69"/>
      <c r="AG156" s="71"/>
      <c r="AH156" s="69"/>
      <c r="AI156" s="69"/>
      <c r="AJ156" s="69"/>
      <c r="AK156" s="69"/>
      <c r="AL156" s="69"/>
      <c r="AM156" s="69"/>
      <c r="AN156" s="69"/>
      <c r="AO156" s="69"/>
      <c r="AP156" s="73"/>
      <c r="AQ156" s="73"/>
      <c r="AR156" s="73"/>
      <c r="AS156" s="73"/>
      <c r="AT156" s="73"/>
      <c r="AU156" s="73"/>
      <c r="AV156" s="73"/>
      <c r="AW156" s="73"/>
      <c r="AX156" s="73"/>
      <c r="AY156" s="73"/>
      <c r="AZ156" s="73"/>
      <c r="BA156" s="73"/>
      <c r="BB156" s="73"/>
      <c r="BC156" s="74"/>
      <c r="BD156" s="222" t="str">
        <f t="shared" si="5"/>
        <v xml:space="preserve"> </v>
      </c>
      <c r="BE156" s="76">
        <f ca="1">Validation!H156</f>
        <v>2</v>
      </c>
      <c r="BF156" t="str">
        <f ca="1">Validation!I156</f>
        <v/>
      </c>
      <c r="BJ156" t="str">
        <f>IF(AND(ISBLANK(Members[[#This Row],[DependentSSN]]),NOT(ISBLANK(Members[[#This Row],[MedicalPolicy]]))), "CoverageLevels", "Waivers")</f>
        <v>Waivers</v>
      </c>
      <c r="BK156" t="str">
        <f>IF(AND(ISBLANK(Members[[#This Row],[DependentSSN]]),NOT(ISBLANK(Members[[#This Row],[Dental Policy]]))), "CoverageLevels", "Waivers")</f>
        <v>Waivers</v>
      </c>
      <c r="BL156" t="str">
        <f>IF(AND(ISBLANK(Members[[#This Row],[DependentSSN]]),NOT(ISBLANK(Members[[#This Row],[VisionPolicy]]))), "CoverageLevels", "Waivers")</f>
        <v>Waivers</v>
      </c>
      <c r="BM156">
        <v>0</v>
      </c>
    </row>
    <row r="157" spans="1:65" x14ac:dyDescent="0.25">
      <c r="A157" s="4"/>
      <c r="B157" s="67"/>
      <c r="C157" s="68"/>
      <c r="D157" s="68"/>
      <c r="E157" s="69"/>
      <c r="F157" s="68"/>
      <c r="G157" s="69"/>
      <c r="H157" s="68"/>
      <c r="I157" s="68"/>
      <c r="J157" s="70"/>
      <c r="K157" s="68"/>
      <c r="L157" s="68"/>
      <c r="M157" s="71"/>
      <c r="N157" s="69"/>
      <c r="O157" s="69"/>
      <c r="P157" s="69"/>
      <c r="Q157" s="69"/>
      <c r="R157" s="69"/>
      <c r="S157" s="69"/>
      <c r="T157" s="68" t="str">
        <f>IF(IFERROR(VLOOKUP(Members[[#This Row],[Subscriber SSN]],$C$7:T156,18,FALSE), "") = 0, "",IFERROR(VLOOKUP(Members[[#This Row],[Subscriber SSN]],$C$7:T156,18,FALSE), ""))</f>
        <v/>
      </c>
      <c r="U157" s="68" t="str">
        <f>IF(IFERROR(VLOOKUP(Members[[#This Row],[Subscriber SSN]],$C$7:U156,19,FALSE), "") = 0, "",IFERROR(VLOOKUP(Members[[#This Row],[Subscriber SSN]],$C$7:U156,19,FALSE), ""))</f>
        <v/>
      </c>
      <c r="V157" s="69" t="str">
        <f>IF(IFERROR(VLOOKUP(Members[[#This Row],[Subscriber SSN]],$C$7:V156,20,FALSE), "") = 0, "", IFERROR(VLOOKUP(Members[[#This Row],[Subscriber SSN]],$C$7:V156,20,FALSE), ""))</f>
        <v/>
      </c>
      <c r="W157" s="68" t="str">
        <f>IF(IFERROR(VLOOKUP(Members[[#This Row],[Subscriber SSN]],$C$7:W156,21,FALSE), "") = 0, "", IFERROR(VLOOKUP(Members[[#This Row],[Subscriber SSN]],$C$7:W156,21,FALSE), ""))</f>
        <v/>
      </c>
      <c r="X157" s="68" t="str">
        <f>IF(IFERROR(VLOOKUP(Members[[#This Row],[Subscriber SSN]],$C$7:X156,22,FALSE), "") = 0, "", IFERROR(VLOOKUP(Members[[#This Row],[Subscriber SSN]],$C$7:X156,22,FALSE), ""))</f>
        <v/>
      </c>
      <c r="Y157" s="68"/>
      <c r="Z157" s="72"/>
      <c r="AA157" s="69"/>
      <c r="AB157" s="69"/>
      <c r="AC157" s="70"/>
      <c r="AD157" s="110">
        <f t="shared" si="4"/>
        <v>45292</v>
      </c>
      <c r="AE157" s="69"/>
      <c r="AF157" s="69"/>
      <c r="AG157" s="71"/>
      <c r="AH157" s="69"/>
      <c r="AI157" s="69"/>
      <c r="AJ157" s="69"/>
      <c r="AK157" s="69"/>
      <c r="AL157" s="69"/>
      <c r="AM157" s="69"/>
      <c r="AN157" s="69"/>
      <c r="AO157" s="69"/>
      <c r="AP157" s="73"/>
      <c r="AQ157" s="73"/>
      <c r="AR157" s="73"/>
      <c r="AS157" s="73"/>
      <c r="AT157" s="73"/>
      <c r="AU157" s="73"/>
      <c r="AV157" s="73"/>
      <c r="AW157" s="73"/>
      <c r="AX157" s="73"/>
      <c r="AY157" s="73"/>
      <c r="AZ157" s="73"/>
      <c r="BA157" s="73"/>
      <c r="BB157" s="73"/>
      <c r="BC157" s="74"/>
      <c r="BD157" s="222" t="str">
        <f t="shared" si="5"/>
        <v xml:space="preserve"> </v>
      </c>
      <c r="BE157" s="76">
        <f ca="1">Validation!H157</f>
        <v>2</v>
      </c>
      <c r="BF157" t="str">
        <f ca="1">Validation!I157</f>
        <v/>
      </c>
      <c r="BJ157" t="str">
        <f>IF(AND(ISBLANK(Members[[#This Row],[DependentSSN]]),NOT(ISBLANK(Members[[#This Row],[MedicalPolicy]]))), "CoverageLevels", "Waivers")</f>
        <v>Waivers</v>
      </c>
      <c r="BK157" t="str">
        <f>IF(AND(ISBLANK(Members[[#This Row],[DependentSSN]]),NOT(ISBLANK(Members[[#This Row],[Dental Policy]]))), "CoverageLevels", "Waivers")</f>
        <v>Waivers</v>
      </c>
      <c r="BL157" t="str">
        <f>IF(AND(ISBLANK(Members[[#This Row],[DependentSSN]]),NOT(ISBLANK(Members[[#This Row],[VisionPolicy]]))), "CoverageLevels", "Waivers")</f>
        <v>Waivers</v>
      </c>
      <c r="BM157">
        <v>0</v>
      </c>
    </row>
    <row r="158" spans="1:65" x14ac:dyDescent="0.25">
      <c r="A158" s="4"/>
      <c r="B158" s="67"/>
      <c r="C158" s="68"/>
      <c r="D158" s="68"/>
      <c r="E158" s="69"/>
      <c r="F158" s="68"/>
      <c r="G158" s="69"/>
      <c r="H158" s="68"/>
      <c r="I158" s="68"/>
      <c r="J158" s="70"/>
      <c r="K158" s="68"/>
      <c r="L158" s="68"/>
      <c r="M158" s="71"/>
      <c r="N158" s="69"/>
      <c r="O158" s="69"/>
      <c r="P158" s="69"/>
      <c r="Q158" s="69"/>
      <c r="R158" s="69"/>
      <c r="S158" s="69"/>
      <c r="T158" s="68" t="str">
        <f>IF(IFERROR(VLOOKUP(Members[[#This Row],[Subscriber SSN]],$C$7:T157,18,FALSE), "") = 0, "",IFERROR(VLOOKUP(Members[[#This Row],[Subscriber SSN]],$C$7:T157,18,FALSE), ""))</f>
        <v/>
      </c>
      <c r="U158" s="68" t="str">
        <f>IF(IFERROR(VLOOKUP(Members[[#This Row],[Subscriber SSN]],$C$7:U157,19,FALSE), "") = 0, "",IFERROR(VLOOKUP(Members[[#This Row],[Subscriber SSN]],$C$7:U157,19,FALSE), ""))</f>
        <v/>
      </c>
      <c r="V158" s="69" t="str">
        <f>IF(IFERROR(VLOOKUP(Members[[#This Row],[Subscriber SSN]],$C$7:V157,20,FALSE), "") = 0, "", IFERROR(VLOOKUP(Members[[#This Row],[Subscriber SSN]],$C$7:V157,20,FALSE), ""))</f>
        <v/>
      </c>
      <c r="W158" s="68" t="str">
        <f>IF(IFERROR(VLOOKUP(Members[[#This Row],[Subscriber SSN]],$C$7:W157,21,FALSE), "") = 0, "", IFERROR(VLOOKUP(Members[[#This Row],[Subscriber SSN]],$C$7:W157,21,FALSE), ""))</f>
        <v/>
      </c>
      <c r="X158" s="68" t="str">
        <f>IF(IFERROR(VLOOKUP(Members[[#This Row],[Subscriber SSN]],$C$7:X157,22,FALSE), "") = 0, "", IFERROR(VLOOKUP(Members[[#This Row],[Subscriber SSN]],$C$7:X157,22,FALSE), ""))</f>
        <v/>
      </c>
      <c r="Y158" s="68"/>
      <c r="Z158" s="72"/>
      <c r="AA158" s="69"/>
      <c r="AB158" s="69"/>
      <c r="AC158" s="70"/>
      <c r="AD158" s="110">
        <f t="shared" si="4"/>
        <v>45292</v>
      </c>
      <c r="AE158" s="69"/>
      <c r="AF158" s="69"/>
      <c r="AG158" s="71"/>
      <c r="AH158" s="69"/>
      <c r="AI158" s="69"/>
      <c r="AJ158" s="69"/>
      <c r="AK158" s="69"/>
      <c r="AL158" s="69"/>
      <c r="AM158" s="69"/>
      <c r="AN158" s="69"/>
      <c r="AO158" s="69"/>
      <c r="AP158" s="73"/>
      <c r="AQ158" s="73"/>
      <c r="AR158" s="73"/>
      <c r="AS158" s="73"/>
      <c r="AT158" s="73"/>
      <c r="AU158" s="73"/>
      <c r="AV158" s="73"/>
      <c r="AW158" s="73"/>
      <c r="AX158" s="73"/>
      <c r="AY158" s="73"/>
      <c r="AZ158" s="73"/>
      <c r="BA158" s="73"/>
      <c r="BB158" s="73"/>
      <c r="BC158" s="74"/>
      <c r="BD158" s="222" t="str">
        <f t="shared" si="5"/>
        <v xml:space="preserve"> </v>
      </c>
      <c r="BE158" s="76">
        <f ca="1">Validation!H158</f>
        <v>2</v>
      </c>
      <c r="BF158" t="str">
        <f ca="1">Validation!I158</f>
        <v/>
      </c>
      <c r="BJ158" t="str">
        <f>IF(AND(ISBLANK(Members[[#This Row],[DependentSSN]]),NOT(ISBLANK(Members[[#This Row],[MedicalPolicy]]))), "CoverageLevels", "Waivers")</f>
        <v>Waivers</v>
      </c>
      <c r="BK158" t="str">
        <f>IF(AND(ISBLANK(Members[[#This Row],[DependentSSN]]),NOT(ISBLANK(Members[[#This Row],[Dental Policy]]))), "CoverageLevels", "Waivers")</f>
        <v>Waivers</v>
      </c>
      <c r="BL158" t="str">
        <f>IF(AND(ISBLANK(Members[[#This Row],[DependentSSN]]),NOT(ISBLANK(Members[[#This Row],[VisionPolicy]]))), "CoverageLevels", "Waivers")</f>
        <v>Waivers</v>
      </c>
      <c r="BM158">
        <v>0</v>
      </c>
    </row>
    <row r="159" spans="1:65" x14ac:dyDescent="0.25">
      <c r="A159" s="4"/>
      <c r="B159" s="67"/>
      <c r="C159" s="68"/>
      <c r="D159" s="68"/>
      <c r="E159" s="69"/>
      <c r="F159" s="68"/>
      <c r="G159" s="69"/>
      <c r="H159" s="68"/>
      <c r="I159" s="68"/>
      <c r="J159" s="70"/>
      <c r="K159" s="68"/>
      <c r="L159" s="68"/>
      <c r="M159" s="71"/>
      <c r="N159" s="69"/>
      <c r="O159" s="69"/>
      <c r="P159" s="69"/>
      <c r="Q159" s="69"/>
      <c r="R159" s="69"/>
      <c r="S159" s="69"/>
      <c r="T159" s="68" t="str">
        <f>IF(IFERROR(VLOOKUP(Members[[#This Row],[Subscriber SSN]],$C$7:T158,18,FALSE), "") = 0, "",IFERROR(VLOOKUP(Members[[#This Row],[Subscriber SSN]],$C$7:T158,18,FALSE), ""))</f>
        <v/>
      </c>
      <c r="U159" s="68" t="str">
        <f>IF(IFERROR(VLOOKUP(Members[[#This Row],[Subscriber SSN]],$C$7:U158,19,FALSE), "") = 0, "",IFERROR(VLOOKUP(Members[[#This Row],[Subscriber SSN]],$C$7:U158,19,FALSE), ""))</f>
        <v/>
      </c>
      <c r="V159" s="69" t="str">
        <f>IF(IFERROR(VLOOKUP(Members[[#This Row],[Subscriber SSN]],$C$7:V158,20,FALSE), "") = 0, "", IFERROR(VLOOKUP(Members[[#This Row],[Subscriber SSN]],$C$7:V158,20,FALSE), ""))</f>
        <v/>
      </c>
      <c r="W159" s="68" t="str">
        <f>IF(IFERROR(VLOOKUP(Members[[#This Row],[Subscriber SSN]],$C$7:W158,21,FALSE), "") = 0, "", IFERROR(VLOOKUP(Members[[#This Row],[Subscriber SSN]],$C$7:W158,21,FALSE), ""))</f>
        <v/>
      </c>
      <c r="X159" s="68" t="str">
        <f>IF(IFERROR(VLOOKUP(Members[[#This Row],[Subscriber SSN]],$C$7:X158,22,FALSE), "") = 0, "", IFERROR(VLOOKUP(Members[[#This Row],[Subscriber SSN]],$C$7:X158,22,FALSE), ""))</f>
        <v/>
      </c>
      <c r="Y159" s="68"/>
      <c r="Z159" s="72"/>
      <c r="AA159" s="69"/>
      <c r="AB159" s="69"/>
      <c r="AC159" s="70"/>
      <c r="AD159" s="110">
        <f t="shared" si="4"/>
        <v>45292</v>
      </c>
      <c r="AE159" s="69"/>
      <c r="AF159" s="69"/>
      <c r="AG159" s="71"/>
      <c r="AH159" s="69"/>
      <c r="AI159" s="69"/>
      <c r="AJ159" s="69"/>
      <c r="AK159" s="69"/>
      <c r="AL159" s="69"/>
      <c r="AM159" s="69"/>
      <c r="AN159" s="69"/>
      <c r="AO159" s="69"/>
      <c r="AP159" s="73"/>
      <c r="AQ159" s="73"/>
      <c r="AR159" s="73"/>
      <c r="AS159" s="73"/>
      <c r="AT159" s="73"/>
      <c r="AU159" s="73"/>
      <c r="AV159" s="73"/>
      <c r="AW159" s="73"/>
      <c r="AX159" s="73"/>
      <c r="AY159" s="73"/>
      <c r="AZ159" s="73"/>
      <c r="BA159" s="73"/>
      <c r="BB159" s="73"/>
      <c r="BC159" s="74"/>
      <c r="BD159" s="222" t="str">
        <f t="shared" si="5"/>
        <v xml:space="preserve"> </v>
      </c>
      <c r="BE159" s="76">
        <f ca="1">Validation!H159</f>
        <v>2</v>
      </c>
      <c r="BF159" t="str">
        <f ca="1">Validation!I159</f>
        <v/>
      </c>
      <c r="BJ159" t="str">
        <f>IF(AND(ISBLANK(Members[[#This Row],[DependentSSN]]),NOT(ISBLANK(Members[[#This Row],[MedicalPolicy]]))), "CoverageLevels", "Waivers")</f>
        <v>Waivers</v>
      </c>
      <c r="BK159" t="str">
        <f>IF(AND(ISBLANK(Members[[#This Row],[DependentSSN]]),NOT(ISBLANK(Members[[#This Row],[Dental Policy]]))), "CoverageLevels", "Waivers")</f>
        <v>Waivers</v>
      </c>
      <c r="BL159" t="str">
        <f>IF(AND(ISBLANK(Members[[#This Row],[DependentSSN]]),NOT(ISBLANK(Members[[#This Row],[VisionPolicy]]))), "CoverageLevels", "Waivers")</f>
        <v>Waivers</v>
      </c>
      <c r="BM159">
        <v>0</v>
      </c>
    </row>
    <row r="160" spans="1:65" x14ac:dyDescent="0.25">
      <c r="A160" s="4"/>
      <c r="B160" s="67"/>
      <c r="C160" s="68"/>
      <c r="D160" s="68"/>
      <c r="E160" s="69"/>
      <c r="F160" s="68"/>
      <c r="G160" s="69"/>
      <c r="H160" s="68"/>
      <c r="I160" s="68"/>
      <c r="J160" s="70"/>
      <c r="K160" s="68"/>
      <c r="L160" s="68"/>
      <c r="M160" s="71"/>
      <c r="N160" s="69"/>
      <c r="O160" s="69"/>
      <c r="P160" s="69"/>
      <c r="Q160" s="69"/>
      <c r="R160" s="69"/>
      <c r="S160" s="69"/>
      <c r="T160" s="68" t="str">
        <f>IF(IFERROR(VLOOKUP(Members[[#This Row],[Subscriber SSN]],$C$7:T159,18,FALSE), "") = 0, "",IFERROR(VLOOKUP(Members[[#This Row],[Subscriber SSN]],$C$7:T159,18,FALSE), ""))</f>
        <v/>
      </c>
      <c r="U160" s="68" t="str">
        <f>IF(IFERROR(VLOOKUP(Members[[#This Row],[Subscriber SSN]],$C$7:U159,19,FALSE), "") = 0, "",IFERROR(VLOOKUP(Members[[#This Row],[Subscriber SSN]],$C$7:U159,19,FALSE), ""))</f>
        <v/>
      </c>
      <c r="V160" s="69" t="str">
        <f>IF(IFERROR(VLOOKUP(Members[[#This Row],[Subscriber SSN]],$C$7:V159,20,FALSE), "") = 0, "", IFERROR(VLOOKUP(Members[[#This Row],[Subscriber SSN]],$C$7:V159,20,FALSE), ""))</f>
        <v/>
      </c>
      <c r="W160" s="68" t="str">
        <f>IF(IFERROR(VLOOKUP(Members[[#This Row],[Subscriber SSN]],$C$7:W159,21,FALSE), "") = 0, "", IFERROR(VLOOKUP(Members[[#This Row],[Subscriber SSN]],$C$7:W159,21,FALSE), ""))</f>
        <v/>
      </c>
      <c r="X160" s="68" t="str">
        <f>IF(IFERROR(VLOOKUP(Members[[#This Row],[Subscriber SSN]],$C$7:X159,22,FALSE), "") = 0, "", IFERROR(VLOOKUP(Members[[#This Row],[Subscriber SSN]],$C$7:X159,22,FALSE), ""))</f>
        <v/>
      </c>
      <c r="Y160" s="68"/>
      <c r="Z160" s="72"/>
      <c r="AA160" s="69"/>
      <c r="AB160" s="69"/>
      <c r="AC160" s="70"/>
      <c r="AD160" s="110">
        <f t="shared" si="4"/>
        <v>45292</v>
      </c>
      <c r="AE160" s="69"/>
      <c r="AF160" s="69"/>
      <c r="AG160" s="71"/>
      <c r="AH160" s="69"/>
      <c r="AI160" s="69"/>
      <c r="AJ160" s="69"/>
      <c r="AK160" s="69"/>
      <c r="AL160" s="69"/>
      <c r="AM160" s="69"/>
      <c r="AN160" s="69"/>
      <c r="AO160" s="69"/>
      <c r="AP160" s="73"/>
      <c r="AQ160" s="73"/>
      <c r="AR160" s="73"/>
      <c r="AS160" s="73"/>
      <c r="AT160" s="73"/>
      <c r="AU160" s="73"/>
      <c r="AV160" s="73"/>
      <c r="AW160" s="73"/>
      <c r="AX160" s="73"/>
      <c r="AY160" s="73"/>
      <c r="AZ160" s="73"/>
      <c r="BA160" s="73"/>
      <c r="BB160" s="73"/>
      <c r="BC160" s="74"/>
      <c r="BD160" s="222" t="str">
        <f t="shared" si="5"/>
        <v xml:space="preserve"> </v>
      </c>
      <c r="BE160" s="76">
        <f ca="1">Validation!H160</f>
        <v>2</v>
      </c>
      <c r="BF160" t="str">
        <f ca="1">Validation!I160</f>
        <v/>
      </c>
      <c r="BJ160" t="str">
        <f>IF(AND(ISBLANK(Members[[#This Row],[DependentSSN]]),NOT(ISBLANK(Members[[#This Row],[MedicalPolicy]]))), "CoverageLevels", "Waivers")</f>
        <v>Waivers</v>
      </c>
      <c r="BK160" t="str">
        <f>IF(AND(ISBLANK(Members[[#This Row],[DependentSSN]]),NOT(ISBLANK(Members[[#This Row],[Dental Policy]]))), "CoverageLevels", "Waivers")</f>
        <v>Waivers</v>
      </c>
      <c r="BL160" t="str">
        <f>IF(AND(ISBLANK(Members[[#This Row],[DependentSSN]]),NOT(ISBLANK(Members[[#This Row],[VisionPolicy]]))), "CoverageLevels", "Waivers")</f>
        <v>Waivers</v>
      </c>
      <c r="BM160">
        <v>0</v>
      </c>
    </row>
    <row r="161" spans="1:65" x14ac:dyDescent="0.25">
      <c r="A161" s="4"/>
      <c r="B161" s="67"/>
      <c r="C161" s="68"/>
      <c r="D161" s="68"/>
      <c r="E161" s="69"/>
      <c r="F161" s="68"/>
      <c r="G161" s="69"/>
      <c r="H161" s="68"/>
      <c r="I161" s="68"/>
      <c r="J161" s="70"/>
      <c r="K161" s="68"/>
      <c r="L161" s="68"/>
      <c r="M161" s="71"/>
      <c r="N161" s="69"/>
      <c r="O161" s="69"/>
      <c r="P161" s="69"/>
      <c r="Q161" s="69"/>
      <c r="R161" s="69"/>
      <c r="S161" s="69"/>
      <c r="T161" s="68" t="str">
        <f>IF(IFERROR(VLOOKUP(Members[[#This Row],[Subscriber SSN]],$C$7:T160,18,FALSE), "") = 0, "",IFERROR(VLOOKUP(Members[[#This Row],[Subscriber SSN]],$C$7:T160,18,FALSE), ""))</f>
        <v/>
      </c>
      <c r="U161" s="68" t="str">
        <f>IF(IFERROR(VLOOKUP(Members[[#This Row],[Subscriber SSN]],$C$7:U160,19,FALSE), "") = 0, "",IFERROR(VLOOKUP(Members[[#This Row],[Subscriber SSN]],$C$7:U160,19,FALSE), ""))</f>
        <v/>
      </c>
      <c r="V161" s="69" t="str">
        <f>IF(IFERROR(VLOOKUP(Members[[#This Row],[Subscriber SSN]],$C$7:V160,20,FALSE), "") = 0, "", IFERROR(VLOOKUP(Members[[#This Row],[Subscriber SSN]],$C$7:V160,20,FALSE), ""))</f>
        <v/>
      </c>
      <c r="W161" s="68" t="str">
        <f>IF(IFERROR(VLOOKUP(Members[[#This Row],[Subscriber SSN]],$C$7:W160,21,FALSE), "") = 0, "", IFERROR(VLOOKUP(Members[[#This Row],[Subscriber SSN]],$C$7:W160,21,FALSE), ""))</f>
        <v/>
      </c>
      <c r="X161" s="68" t="str">
        <f>IF(IFERROR(VLOOKUP(Members[[#This Row],[Subscriber SSN]],$C$7:X160,22,FALSE), "") = 0, "", IFERROR(VLOOKUP(Members[[#This Row],[Subscriber SSN]],$C$7:X160,22,FALSE), ""))</f>
        <v/>
      </c>
      <c r="Y161" s="68"/>
      <c r="Z161" s="72"/>
      <c r="AA161" s="69"/>
      <c r="AB161" s="69"/>
      <c r="AC161" s="70"/>
      <c r="AD161" s="110">
        <f t="shared" si="4"/>
        <v>45292</v>
      </c>
      <c r="AE161" s="69"/>
      <c r="AF161" s="69"/>
      <c r="AG161" s="71"/>
      <c r="AH161" s="69"/>
      <c r="AI161" s="69"/>
      <c r="AJ161" s="69"/>
      <c r="AK161" s="69"/>
      <c r="AL161" s="69"/>
      <c r="AM161" s="69"/>
      <c r="AN161" s="69"/>
      <c r="AO161" s="69"/>
      <c r="AP161" s="73"/>
      <c r="AQ161" s="73"/>
      <c r="AR161" s="73"/>
      <c r="AS161" s="73"/>
      <c r="AT161" s="73"/>
      <c r="AU161" s="73"/>
      <c r="AV161" s="73"/>
      <c r="AW161" s="73"/>
      <c r="AX161" s="73"/>
      <c r="AY161" s="73"/>
      <c r="AZ161" s="73"/>
      <c r="BA161" s="73"/>
      <c r="BB161" s="73"/>
      <c r="BC161" s="74"/>
      <c r="BD161" s="222" t="str">
        <f t="shared" si="5"/>
        <v xml:space="preserve"> </v>
      </c>
      <c r="BE161" s="76">
        <f ca="1">Validation!H161</f>
        <v>2</v>
      </c>
      <c r="BF161" t="str">
        <f ca="1">Validation!I161</f>
        <v/>
      </c>
      <c r="BJ161" t="str">
        <f>IF(AND(ISBLANK(Members[[#This Row],[DependentSSN]]),NOT(ISBLANK(Members[[#This Row],[MedicalPolicy]]))), "CoverageLevels", "Waivers")</f>
        <v>Waivers</v>
      </c>
      <c r="BK161" t="str">
        <f>IF(AND(ISBLANK(Members[[#This Row],[DependentSSN]]),NOT(ISBLANK(Members[[#This Row],[Dental Policy]]))), "CoverageLevels", "Waivers")</f>
        <v>Waivers</v>
      </c>
      <c r="BL161" t="str">
        <f>IF(AND(ISBLANK(Members[[#This Row],[DependentSSN]]),NOT(ISBLANK(Members[[#This Row],[VisionPolicy]]))), "CoverageLevels", "Waivers")</f>
        <v>Waivers</v>
      </c>
      <c r="BM161">
        <v>0</v>
      </c>
    </row>
    <row r="162" spans="1:65" x14ac:dyDescent="0.25">
      <c r="A162" s="4"/>
      <c r="B162" s="67"/>
      <c r="C162" s="68"/>
      <c r="D162" s="68"/>
      <c r="E162" s="69"/>
      <c r="F162" s="68"/>
      <c r="G162" s="69"/>
      <c r="H162" s="68"/>
      <c r="I162" s="68"/>
      <c r="J162" s="70"/>
      <c r="K162" s="68"/>
      <c r="L162" s="68"/>
      <c r="M162" s="71"/>
      <c r="N162" s="69"/>
      <c r="O162" s="69"/>
      <c r="P162" s="69"/>
      <c r="Q162" s="69"/>
      <c r="R162" s="69"/>
      <c r="S162" s="69"/>
      <c r="T162" s="68" t="str">
        <f>IF(IFERROR(VLOOKUP(Members[[#This Row],[Subscriber SSN]],$C$7:T161,18,FALSE), "") = 0, "",IFERROR(VLOOKUP(Members[[#This Row],[Subscriber SSN]],$C$7:T161,18,FALSE), ""))</f>
        <v/>
      </c>
      <c r="U162" s="68" t="str">
        <f>IF(IFERROR(VLOOKUP(Members[[#This Row],[Subscriber SSN]],$C$7:U161,19,FALSE), "") = 0, "",IFERROR(VLOOKUP(Members[[#This Row],[Subscriber SSN]],$C$7:U161,19,FALSE), ""))</f>
        <v/>
      </c>
      <c r="V162" s="69" t="str">
        <f>IF(IFERROR(VLOOKUP(Members[[#This Row],[Subscriber SSN]],$C$7:V161,20,FALSE), "") = 0, "", IFERROR(VLOOKUP(Members[[#This Row],[Subscriber SSN]],$C$7:V161,20,FALSE), ""))</f>
        <v/>
      </c>
      <c r="W162" s="68" t="str">
        <f>IF(IFERROR(VLOOKUP(Members[[#This Row],[Subscriber SSN]],$C$7:W161,21,FALSE), "") = 0, "", IFERROR(VLOOKUP(Members[[#This Row],[Subscriber SSN]],$C$7:W161,21,FALSE), ""))</f>
        <v/>
      </c>
      <c r="X162" s="68" t="str">
        <f>IF(IFERROR(VLOOKUP(Members[[#This Row],[Subscriber SSN]],$C$7:X161,22,FALSE), "") = 0, "", IFERROR(VLOOKUP(Members[[#This Row],[Subscriber SSN]],$C$7:X161,22,FALSE), ""))</f>
        <v/>
      </c>
      <c r="Y162" s="68"/>
      <c r="Z162" s="72"/>
      <c r="AA162" s="69"/>
      <c r="AB162" s="69"/>
      <c r="AC162" s="70"/>
      <c r="AD162" s="110">
        <f t="shared" si="4"/>
        <v>45292</v>
      </c>
      <c r="AE162" s="69"/>
      <c r="AF162" s="69"/>
      <c r="AG162" s="71"/>
      <c r="AH162" s="69"/>
      <c r="AI162" s="69"/>
      <c r="AJ162" s="69"/>
      <c r="AK162" s="69"/>
      <c r="AL162" s="69"/>
      <c r="AM162" s="69"/>
      <c r="AN162" s="69"/>
      <c r="AO162" s="69"/>
      <c r="AP162" s="73"/>
      <c r="AQ162" s="73"/>
      <c r="AR162" s="73"/>
      <c r="AS162" s="73"/>
      <c r="AT162" s="73"/>
      <c r="AU162" s="73"/>
      <c r="AV162" s="73"/>
      <c r="AW162" s="73"/>
      <c r="AX162" s="73"/>
      <c r="AY162" s="73"/>
      <c r="AZ162" s="73"/>
      <c r="BA162" s="73"/>
      <c r="BB162" s="73"/>
      <c r="BC162" s="74"/>
      <c r="BD162" s="222" t="str">
        <f t="shared" si="5"/>
        <v xml:space="preserve"> </v>
      </c>
      <c r="BE162" s="76">
        <f ca="1">Validation!H162</f>
        <v>2</v>
      </c>
      <c r="BF162" t="str">
        <f ca="1">Validation!I162</f>
        <v/>
      </c>
      <c r="BJ162" t="str">
        <f>IF(AND(ISBLANK(Members[[#This Row],[DependentSSN]]),NOT(ISBLANK(Members[[#This Row],[MedicalPolicy]]))), "CoverageLevels", "Waivers")</f>
        <v>Waivers</v>
      </c>
      <c r="BK162" t="str">
        <f>IF(AND(ISBLANK(Members[[#This Row],[DependentSSN]]),NOT(ISBLANK(Members[[#This Row],[Dental Policy]]))), "CoverageLevels", "Waivers")</f>
        <v>Waivers</v>
      </c>
      <c r="BL162" t="str">
        <f>IF(AND(ISBLANK(Members[[#This Row],[DependentSSN]]),NOT(ISBLANK(Members[[#This Row],[VisionPolicy]]))), "CoverageLevels", "Waivers")</f>
        <v>Waivers</v>
      </c>
      <c r="BM162">
        <v>0</v>
      </c>
    </row>
    <row r="163" spans="1:65" x14ac:dyDescent="0.25">
      <c r="A163" s="4"/>
      <c r="B163" s="67"/>
      <c r="C163" s="68"/>
      <c r="D163" s="68"/>
      <c r="E163" s="69"/>
      <c r="F163" s="68"/>
      <c r="G163" s="69"/>
      <c r="H163" s="68"/>
      <c r="I163" s="68"/>
      <c r="J163" s="70"/>
      <c r="K163" s="68"/>
      <c r="L163" s="68"/>
      <c r="M163" s="71"/>
      <c r="N163" s="69"/>
      <c r="O163" s="69"/>
      <c r="P163" s="69"/>
      <c r="Q163" s="69"/>
      <c r="R163" s="69"/>
      <c r="S163" s="69"/>
      <c r="T163" s="68" t="str">
        <f>IF(IFERROR(VLOOKUP(Members[[#This Row],[Subscriber SSN]],$C$7:T162,18,FALSE), "") = 0, "",IFERROR(VLOOKUP(Members[[#This Row],[Subscriber SSN]],$C$7:T162,18,FALSE), ""))</f>
        <v/>
      </c>
      <c r="U163" s="68" t="str">
        <f>IF(IFERROR(VLOOKUP(Members[[#This Row],[Subscriber SSN]],$C$7:U162,19,FALSE), "") = 0, "",IFERROR(VLOOKUP(Members[[#This Row],[Subscriber SSN]],$C$7:U162,19,FALSE), ""))</f>
        <v/>
      </c>
      <c r="V163" s="69" t="str">
        <f>IF(IFERROR(VLOOKUP(Members[[#This Row],[Subscriber SSN]],$C$7:V162,20,FALSE), "") = 0, "", IFERROR(VLOOKUP(Members[[#This Row],[Subscriber SSN]],$C$7:V162,20,FALSE), ""))</f>
        <v/>
      </c>
      <c r="W163" s="68" t="str">
        <f>IF(IFERROR(VLOOKUP(Members[[#This Row],[Subscriber SSN]],$C$7:W162,21,FALSE), "") = 0, "", IFERROR(VLOOKUP(Members[[#This Row],[Subscriber SSN]],$C$7:W162,21,FALSE), ""))</f>
        <v/>
      </c>
      <c r="X163" s="68" t="str">
        <f>IF(IFERROR(VLOOKUP(Members[[#This Row],[Subscriber SSN]],$C$7:X162,22,FALSE), "") = 0, "", IFERROR(VLOOKUP(Members[[#This Row],[Subscriber SSN]],$C$7:X162,22,FALSE), ""))</f>
        <v/>
      </c>
      <c r="Y163" s="68"/>
      <c r="Z163" s="72"/>
      <c r="AA163" s="69"/>
      <c r="AB163" s="69"/>
      <c r="AC163" s="70"/>
      <c r="AD163" s="110">
        <f t="shared" si="4"/>
        <v>45292</v>
      </c>
      <c r="AE163" s="69"/>
      <c r="AF163" s="69"/>
      <c r="AG163" s="71"/>
      <c r="AH163" s="69"/>
      <c r="AI163" s="69"/>
      <c r="AJ163" s="69"/>
      <c r="AK163" s="69"/>
      <c r="AL163" s="69"/>
      <c r="AM163" s="69"/>
      <c r="AN163" s="69"/>
      <c r="AO163" s="69"/>
      <c r="AP163" s="73"/>
      <c r="AQ163" s="73"/>
      <c r="AR163" s="73"/>
      <c r="AS163" s="73"/>
      <c r="AT163" s="73"/>
      <c r="AU163" s="73"/>
      <c r="AV163" s="73"/>
      <c r="AW163" s="73"/>
      <c r="AX163" s="73"/>
      <c r="AY163" s="73"/>
      <c r="AZ163" s="73"/>
      <c r="BA163" s="73"/>
      <c r="BB163" s="73"/>
      <c r="BC163" s="74"/>
      <c r="BD163" s="222" t="str">
        <f t="shared" si="5"/>
        <v xml:space="preserve"> </v>
      </c>
      <c r="BE163" s="76">
        <f ca="1">Validation!H163</f>
        <v>2</v>
      </c>
      <c r="BF163" t="str">
        <f ca="1">Validation!I163</f>
        <v/>
      </c>
      <c r="BJ163" t="str">
        <f>IF(AND(ISBLANK(Members[[#This Row],[DependentSSN]]),NOT(ISBLANK(Members[[#This Row],[MedicalPolicy]]))), "CoverageLevels", "Waivers")</f>
        <v>Waivers</v>
      </c>
      <c r="BK163" t="str">
        <f>IF(AND(ISBLANK(Members[[#This Row],[DependentSSN]]),NOT(ISBLANK(Members[[#This Row],[Dental Policy]]))), "CoverageLevels", "Waivers")</f>
        <v>Waivers</v>
      </c>
      <c r="BL163" t="str">
        <f>IF(AND(ISBLANK(Members[[#This Row],[DependentSSN]]),NOT(ISBLANK(Members[[#This Row],[VisionPolicy]]))), "CoverageLevels", "Waivers")</f>
        <v>Waivers</v>
      </c>
      <c r="BM163">
        <v>0</v>
      </c>
    </row>
    <row r="164" spans="1:65" x14ac:dyDescent="0.25">
      <c r="A164" s="4"/>
      <c r="B164" s="67"/>
      <c r="C164" s="68"/>
      <c r="D164" s="68"/>
      <c r="E164" s="69"/>
      <c r="F164" s="68"/>
      <c r="G164" s="69"/>
      <c r="H164" s="68"/>
      <c r="I164" s="68"/>
      <c r="J164" s="70"/>
      <c r="K164" s="68"/>
      <c r="L164" s="68"/>
      <c r="M164" s="71"/>
      <c r="N164" s="69"/>
      <c r="O164" s="69"/>
      <c r="P164" s="69"/>
      <c r="Q164" s="69"/>
      <c r="R164" s="69"/>
      <c r="S164" s="69"/>
      <c r="T164" s="68" t="str">
        <f>IF(IFERROR(VLOOKUP(Members[[#This Row],[Subscriber SSN]],$C$7:T163,18,FALSE), "") = 0, "",IFERROR(VLOOKUP(Members[[#This Row],[Subscriber SSN]],$C$7:T163,18,FALSE), ""))</f>
        <v/>
      </c>
      <c r="U164" s="68" t="str">
        <f>IF(IFERROR(VLOOKUP(Members[[#This Row],[Subscriber SSN]],$C$7:U163,19,FALSE), "") = 0, "",IFERROR(VLOOKUP(Members[[#This Row],[Subscriber SSN]],$C$7:U163,19,FALSE), ""))</f>
        <v/>
      </c>
      <c r="V164" s="69" t="str">
        <f>IF(IFERROR(VLOOKUP(Members[[#This Row],[Subscriber SSN]],$C$7:V163,20,FALSE), "") = 0, "", IFERROR(VLOOKUP(Members[[#This Row],[Subscriber SSN]],$C$7:V163,20,FALSE), ""))</f>
        <v/>
      </c>
      <c r="W164" s="68" t="str">
        <f>IF(IFERROR(VLOOKUP(Members[[#This Row],[Subscriber SSN]],$C$7:W163,21,FALSE), "") = 0, "", IFERROR(VLOOKUP(Members[[#This Row],[Subscriber SSN]],$C$7:W163,21,FALSE), ""))</f>
        <v/>
      </c>
      <c r="X164" s="68" t="str">
        <f>IF(IFERROR(VLOOKUP(Members[[#This Row],[Subscriber SSN]],$C$7:X163,22,FALSE), "") = 0, "", IFERROR(VLOOKUP(Members[[#This Row],[Subscriber SSN]],$C$7:X163,22,FALSE), ""))</f>
        <v/>
      </c>
      <c r="Y164" s="68"/>
      <c r="Z164" s="72"/>
      <c r="AA164" s="69"/>
      <c r="AB164" s="69"/>
      <c r="AC164" s="70"/>
      <c r="AD164" s="110">
        <f t="shared" si="4"/>
        <v>45292</v>
      </c>
      <c r="AE164" s="69"/>
      <c r="AF164" s="69"/>
      <c r="AG164" s="71"/>
      <c r="AH164" s="69"/>
      <c r="AI164" s="69"/>
      <c r="AJ164" s="69"/>
      <c r="AK164" s="69"/>
      <c r="AL164" s="69"/>
      <c r="AM164" s="69"/>
      <c r="AN164" s="69"/>
      <c r="AO164" s="69"/>
      <c r="AP164" s="73"/>
      <c r="AQ164" s="73"/>
      <c r="AR164" s="73"/>
      <c r="AS164" s="73"/>
      <c r="AT164" s="73"/>
      <c r="AU164" s="73"/>
      <c r="AV164" s="73"/>
      <c r="AW164" s="73"/>
      <c r="AX164" s="73"/>
      <c r="AY164" s="73"/>
      <c r="AZ164" s="73"/>
      <c r="BA164" s="73"/>
      <c r="BB164" s="73"/>
      <c r="BC164" s="74"/>
      <c r="BD164" s="222" t="str">
        <f t="shared" si="5"/>
        <v xml:space="preserve"> </v>
      </c>
      <c r="BE164" s="76">
        <f ca="1">Validation!H164</f>
        <v>2</v>
      </c>
      <c r="BF164" t="str">
        <f ca="1">Validation!I164</f>
        <v/>
      </c>
      <c r="BJ164" t="str">
        <f>IF(AND(ISBLANK(Members[[#This Row],[DependentSSN]]),NOT(ISBLANK(Members[[#This Row],[MedicalPolicy]]))), "CoverageLevels", "Waivers")</f>
        <v>Waivers</v>
      </c>
      <c r="BK164" t="str">
        <f>IF(AND(ISBLANK(Members[[#This Row],[DependentSSN]]),NOT(ISBLANK(Members[[#This Row],[Dental Policy]]))), "CoverageLevels", "Waivers")</f>
        <v>Waivers</v>
      </c>
      <c r="BL164" t="str">
        <f>IF(AND(ISBLANK(Members[[#This Row],[DependentSSN]]),NOT(ISBLANK(Members[[#This Row],[VisionPolicy]]))), "CoverageLevels", "Waivers")</f>
        <v>Waivers</v>
      </c>
      <c r="BM164">
        <v>0</v>
      </c>
    </row>
    <row r="165" spans="1:65" x14ac:dyDescent="0.25">
      <c r="A165" s="4"/>
      <c r="B165" s="67"/>
      <c r="C165" s="68"/>
      <c r="D165" s="68"/>
      <c r="E165" s="69"/>
      <c r="F165" s="68"/>
      <c r="G165" s="69"/>
      <c r="H165" s="68"/>
      <c r="I165" s="68"/>
      <c r="J165" s="70"/>
      <c r="K165" s="68"/>
      <c r="L165" s="68"/>
      <c r="M165" s="71"/>
      <c r="N165" s="69"/>
      <c r="O165" s="69"/>
      <c r="P165" s="69"/>
      <c r="Q165" s="69"/>
      <c r="R165" s="69"/>
      <c r="S165" s="69"/>
      <c r="T165" s="68" t="str">
        <f>IF(IFERROR(VLOOKUP(Members[[#This Row],[Subscriber SSN]],$C$7:T164,18,FALSE), "") = 0, "",IFERROR(VLOOKUP(Members[[#This Row],[Subscriber SSN]],$C$7:T164,18,FALSE), ""))</f>
        <v/>
      </c>
      <c r="U165" s="68" t="str">
        <f>IF(IFERROR(VLOOKUP(Members[[#This Row],[Subscriber SSN]],$C$7:U164,19,FALSE), "") = 0, "",IFERROR(VLOOKUP(Members[[#This Row],[Subscriber SSN]],$C$7:U164,19,FALSE), ""))</f>
        <v/>
      </c>
      <c r="V165" s="69" t="str">
        <f>IF(IFERROR(VLOOKUP(Members[[#This Row],[Subscriber SSN]],$C$7:V164,20,FALSE), "") = 0, "", IFERROR(VLOOKUP(Members[[#This Row],[Subscriber SSN]],$C$7:V164,20,FALSE), ""))</f>
        <v/>
      </c>
      <c r="W165" s="68" t="str">
        <f>IF(IFERROR(VLOOKUP(Members[[#This Row],[Subscriber SSN]],$C$7:W164,21,FALSE), "") = 0, "", IFERROR(VLOOKUP(Members[[#This Row],[Subscriber SSN]],$C$7:W164,21,FALSE), ""))</f>
        <v/>
      </c>
      <c r="X165" s="68" t="str">
        <f>IF(IFERROR(VLOOKUP(Members[[#This Row],[Subscriber SSN]],$C$7:X164,22,FALSE), "") = 0, "", IFERROR(VLOOKUP(Members[[#This Row],[Subscriber SSN]],$C$7:X164,22,FALSE), ""))</f>
        <v/>
      </c>
      <c r="Y165" s="68"/>
      <c r="Z165" s="72"/>
      <c r="AA165" s="69"/>
      <c r="AB165" s="69"/>
      <c r="AC165" s="70"/>
      <c r="AD165" s="110">
        <f t="shared" si="4"/>
        <v>45292</v>
      </c>
      <c r="AE165" s="69"/>
      <c r="AF165" s="69"/>
      <c r="AG165" s="71"/>
      <c r="AH165" s="69"/>
      <c r="AI165" s="69"/>
      <c r="AJ165" s="69"/>
      <c r="AK165" s="69"/>
      <c r="AL165" s="69"/>
      <c r="AM165" s="69"/>
      <c r="AN165" s="69"/>
      <c r="AO165" s="69"/>
      <c r="AP165" s="73"/>
      <c r="AQ165" s="73"/>
      <c r="AR165" s="73"/>
      <c r="AS165" s="73"/>
      <c r="AT165" s="73"/>
      <c r="AU165" s="73"/>
      <c r="AV165" s="73"/>
      <c r="AW165" s="73"/>
      <c r="AX165" s="73"/>
      <c r="AY165" s="73"/>
      <c r="AZ165" s="73"/>
      <c r="BA165" s="73"/>
      <c r="BB165" s="73"/>
      <c r="BC165" s="74"/>
      <c r="BD165" s="222" t="str">
        <f t="shared" si="5"/>
        <v xml:space="preserve"> </v>
      </c>
      <c r="BE165" s="76">
        <f ca="1">Validation!H165</f>
        <v>2</v>
      </c>
      <c r="BF165" t="str">
        <f ca="1">Validation!I165</f>
        <v/>
      </c>
      <c r="BJ165" t="str">
        <f>IF(AND(ISBLANK(Members[[#This Row],[DependentSSN]]),NOT(ISBLANK(Members[[#This Row],[MedicalPolicy]]))), "CoverageLevels", "Waivers")</f>
        <v>Waivers</v>
      </c>
      <c r="BK165" t="str">
        <f>IF(AND(ISBLANK(Members[[#This Row],[DependentSSN]]),NOT(ISBLANK(Members[[#This Row],[Dental Policy]]))), "CoverageLevels", "Waivers")</f>
        <v>Waivers</v>
      </c>
      <c r="BL165" t="str">
        <f>IF(AND(ISBLANK(Members[[#This Row],[DependentSSN]]),NOT(ISBLANK(Members[[#This Row],[VisionPolicy]]))), "CoverageLevels", "Waivers")</f>
        <v>Waivers</v>
      </c>
      <c r="BM165">
        <v>0</v>
      </c>
    </row>
    <row r="166" spans="1:65" x14ac:dyDescent="0.25">
      <c r="A166" s="4"/>
      <c r="B166" s="67"/>
      <c r="C166" s="68"/>
      <c r="D166" s="68"/>
      <c r="E166" s="69"/>
      <c r="F166" s="68"/>
      <c r="G166" s="69"/>
      <c r="H166" s="68"/>
      <c r="I166" s="68"/>
      <c r="J166" s="70"/>
      <c r="K166" s="68"/>
      <c r="L166" s="68"/>
      <c r="M166" s="71"/>
      <c r="N166" s="69"/>
      <c r="O166" s="69"/>
      <c r="P166" s="69"/>
      <c r="Q166" s="69"/>
      <c r="R166" s="69"/>
      <c r="S166" s="69"/>
      <c r="T166" s="68" t="str">
        <f>IF(IFERROR(VLOOKUP(Members[[#This Row],[Subscriber SSN]],$C$7:T165,18,FALSE), "") = 0, "",IFERROR(VLOOKUP(Members[[#This Row],[Subscriber SSN]],$C$7:T165,18,FALSE), ""))</f>
        <v/>
      </c>
      <c r="U166" s="68" t="str">
        <f>IF(IFERROR(VLOOKUP(Members[[#This Row],[Subscriber SSN]],$C$7:U165,19,FALSE), "") = 0, "",IFERROR(VLOOKUP(Members[[#This Row],[Subscriber SSN]],$C$7:U165,19,FALSE), ""))</f>
        <v/>
      </c>
      <c r="V166" s="69" t="str">
        <f>IF(IFERROR(VLOOKUP(Members[[#This Row],[Subscriber SSN]],$C$7:V165,20,FALSE), "") = 0, "", IFERROR(VLOOKUP(Members[[#This Row],[Subscriber SSN]],$C$7:V165,20,FALSE), ""))</f>
        <v/>
      </c>
      <c r="W166" s="68" t="str">
        <f>IF(IFERROR(VLOOKUP(Members[[#This Row],[Subscriber SSN]],$C$7:W165,21,FALSE), "") = 0, "", IFERROR(VLOOKUP(Members[[#This Row],[Subscriber SSN]],$C$7:W165,21,FALSE), ""))</f>
        <v/>
      </c>
      <c r="X166" s="68" t="str">
        <f>IF(IFERROR(VLOOKUP(Members[[#This Row],[Subscriber SSN]],$C$7:X165,22,FALSE), "") = 0, "", IFERROR(VLOOKUP(Members[[#This Row],[Subscriber SSN]],$C$7:X165,22,FALSE), ""))</f>
        <v/>
      </c>
      <c r="Y166" s="68"/>
      <c r="Z166" s="72"/>
      <c r="AA166" s="69"/>
      <c r="AB166" s="69"/>
      <c r="AC166" s="70"/>
      <c r="AD166" s="110">
        <f t="shared" si="4"/>
        <v>45292</v>
      </c>
      <c r="AE166" s="69"/>
      <c r="AF166" s="69"/>
      <c r="AG166" s="71"/>
      <c r="AH166" s="69"/>
      <c r="AI166" s="69"/>
      <c r="AJ166" s="69"/>
      <c r="AK166" s="69"/>
      <c r="AL166" s="69"/>
      <c r="AM166" s="69"/>
      <c r="AN166" s="69"/>
      <c r="AO166" s="69"/>
      <c r="AP166" s="73"/>
      <c r="AQ166" s="73"/>
      <c r="AR166" s="73"/>
      <c r="AS166" s="73"/>
      <c r="AT166" s="73"/>
      <c r="AU166" s="73"/>
      <c r="AV166" s="73"/>
      <c r="AW166" s="73"/>
      <c r="AX166" s="73"/>
      <c r="AY166" s="73"/>
      <c r="AZ166" s="73"/>
      <c r="BA166" s="73"/>
      <c r="BB166" s="73"/>
      <c r="BC166" s="74"/>
      <c r="BD166" s="222" t="str">
        <f t="shared" si="5"/>
        <v xml:space="preserve"> </v>
      </c>
      <c r="BE166" s="76">
        <f ca="1">Validation!H166</f>
        <v>2</v>
      </c>
      <c r="BF166" t="str">
        <f ca="1">Validation!I166</f>
        <v/>
      </c>
      <c r="BJ166" t="str">
        <f>IF(AND(ISBLANK(Members[[#This Row],[DependentSSN]]),NOT(ISBLANK(Members[[#This Row],[MedicalPolicy]]))), "CoverageLevels", "Waivers")</f>
        <v>Waivers</v>
      </c>
      <c r="BK166" t="str">
        <f>IF(AND(ISBLANK(Members[[#This Row],[DependentSSN]]),NOT(ISBLANK(Members[[#This Row],[Dental Policy]]))), "CoverageLevels", "Waivers")</f>
        <v>Waivers</v>
      </c>
      <c r="BL166" t="str">
        <f>IF(AND(ISBLANK(Members[[#This Row],[DependentSSN]]),NOT(ISBLANK(Members[[#This Row],[VisionPolicy]]))), "CoverageLevels", "Waivers")</f>
        <v>Waivers</v>
      </c>
      <c r="BM166">
        <v>0</v>
      </c>
    </row>
    <row r="167" spans="1:65" x14ac:dyDescent="0.25">
      <c r="A167" s="4"/>
      <c r="B167" s="67"/>
      <c r="C167" s="68"/>
      <c r="D167" s="68"/>
      <c r="E167" s="69"/>
      <c r="F167" s="68"/>
      <c r="G167" s="69"/>
      <c r="H167" s="68"/>
      <c r="I167" s="68"/>
      <c r="J167" s="70"/>
      <c r="K167" s="68"/>
      <c r="L167" s="68"/>
      <c r="M167" s="71"/>
      <c r="N167" s="69"/>
      <c r="O167" s="69"/>
      <c r="P167" s="69"/>
      <c r="Q167" s="69"/>
      <c r="R167" s="69"/>
      <c r="S167" s="69"/>
      <c r="T167" s="68" t="str">
        <f>IF(IFERROR(VLOOKUP(Members[[#This Row],[Subscriber SSN]],$C$7:T166,18,FALSE), "") = 0, "",IFERROR(VLOOKUP(Members[[#This Row],[Subscriber SSN]],$C$7:T166,18,FALSE), ""))</f>
        <v/>
      </c>
      <c r="U167" s="68" t="str">
        <f>IF(IFERROR(VLOOKUP(Members[[#This Row],[Subscriber SSN]],$C$7:U166,19,FALSE), "") = 0, "",IFERROR(VLOOKUP(Members[[#This Row],[Subscriber SSN]],$C$7:U166,19,FALSE), ""))</f>
        <v/>
      </c>
      <c r="V167" s="69" t="str">
        <f>IF(IFERROR(VLOOKUP(Members[[#This Row],[Subscriber SSN]],$C$7:V166,20,FALSE), "") = 0, "", IFERROR(VLOOKUP(Members[[#This Row],[Subscriber SSN]],$C$7:V166,20,FALSE), ""))</f>
        <v/>
      </c>
      <c r="W167" s="68" t="str">
        <f>IF(IFERROR(VLOOKUP(Members[[#This Row],[Subscriber SSN]],$C$7:W166,21,FALSE), "") = 0, "", IFERROR(VLOOKUP(Members[[#This Row],[Subscriber SSN]],$C$7:W166,21,FALSE), ""))</f>
        <v/>
      </c>
      <c r="X167" s="68" t="str">
        <f>IF(IFERROR(VLOOKUP(Members[[#This Row],[Subscriber SSN]],$C$7:X166,22,FALSE), "") = 0, "", IFERROR(VLOOKUP(Members[[#This Row],[Subscriber SSN]],$C$7:X166,22,FALSE), ""))</f>
        <v/>
      </c>
      <c r="Y167" s="68"/>
      <c r="Z167" s="72"/>
      <c r="AA167" s="69"/>
      <c r="AB167" s="69"/>
      <c r="AC167" s="70"/>
      <c r="AD167" s="110">
        <f t="shared" si="4"/>
        <v>45292</v>
      </c>
      <c r="AE167" s="69"/>
      <c r="AF167" s="69"/>
      <c r="AG167" s="71"/>
      <c r="AH167" s="69"/>
      <c r="AI167" s="69"/>
      <c r="AJ167" s="69"/>
      <c r="AK167" s="69"/>
      <c r="AL167" s="69"/>
      <c r="AM167" s="69"/>
      <c r="AN167" s="69"/>
      <c r="AO167" s="69"/>
      <c r="AP167" s="73"/>
      <c r="AQ167" s="73"/>
      <c r="AR167" s="73"/>
      <c r="AS167" s="73"/>
      <c r="AT167" s="73"/>
      <c r="AU167" s="73"/>
      <c r="AV167" s="73"/>
      <c r="AW167" s="73"/>
      <c r="AX167" s="73"/>
      <c r="AY167" s="73"/>
      <c r="AZ167" s="73"/>
      <c r="BA167" s="73"/>
      <c r="BB167" s="73"/>
      <c r="BC167" s="74"/>
      <c r="BD167" s="222" t="str">
        <f t="shared" si="5"/>
        <v xml:space="preserve"> </v>
      </c>
      <c r="BE167" s="76">
        <f ca="1">Validation!H167</f>
        <v>2</v>
      </c>
      <c r="BF167" t="str">
        <f ca="1">Validation!I167</f>
        <v/>
      </c>
      <c r="BJ167" t="str">
        <f>IF(AND(ISBLANK(Members[[#This Row],[DependentSSN]]),NOT(ISBLANK(Members[[#This Row],[MedicalPolicy]]))), "CoverageLevels", "Waivers")</f>
        <v>Waivers</v>
      </c>
      <c r="BK167" t="str">
        <f>IF(AND(ISBLANK(Members[[#This Row],[DependentSSN]]),NOT(ISBLANK(Members[[#This Row],[Dental Policy]]))), "CoverageLevels", "Waivers")</f>
        <v>Waivers</v>
      </c>
      <c r="BL167" t="str">
        <f>IF(AND(ISBLANK(Members[[#This Row],[DependentSSN]]),NOT(ISBLANK(Members[[#This Row],[VisionPolicy]]))), "CoverageLevels", "Waivers")</f>
        <v>Waivers</v>
      </c>
      <c r="BM167">
        <v>0</v>
      </c>
    </row>
    <row r="168" spans="1:65" x14ac:dyDescent="0.25">
      <c r="A168" s="4"/>
      <c r="B168" s="67"/>
      <c r="C168" s="68"/>
      <c r="D168" s="68"/>
      <c r="E168" s="69"/>
      <c r="F168" s="68"/>
      <c r="G168" s="69"/>
      <c r="H168" s="68"/>
      <c r="I168" s="68"/>
      <c r="J168" s="70"/>
      <c r="K168" s="68"/>
      <c r="L168" s="68"/>
      <c r="M168" s="71"/>
      <c r="N168" s="69"/>
      <c r="O168" s="69"/>
      <c r="P168" s="69"/>
      <c r="Q168" s="69"/>
      <c r="R168" s="69"/>
      <c r="S168" s="69"/>
      <c r="T168" s="68" t="str">
        <f>IF(IFERROR(VLOOKUP(Members[[#This Row],[Subscriber SSN]],$C$7:T167,18,FALSE), "") = 0, "",IFERROR(VLOOKUP(Members[[#This Row],[Subscriber SSN]],$C$7:T167,18,FALSE), ""))</f>
        <v/>
      </c>
      <c r="U168" s="68" t="str">
        <f>IF(IFERROR(VLOOKUP(Members[[#This Row],[Subscriber SSN]],$C$7:U167,19,FALSE), "") = 0, "",IFERROR(VLOOKUP(Members[[#This Row],[Subscriber SSN]],$C$7:U167,19,FALSE), ""))</f>
        <v/>
      </c>
      <c r="V168" s="69" t="str">
        <f>IF(IFERROR(VLOOKUP(Members[[#This Row],[Subscriber SSN]],$C$7:V167,20,FALSE), "") = 0, "", IFERROR(VLOOKUP(Members[[#This Row],[Subscriber SSN]],$C$7:V167,20,FALSE), ""))</f>
        <v/>
      </c>
      <c r="W168" s="68" t="str">
        <f>IF(IFERROR(VLOOKUP(Members[[#This Row],[Subscriber SSN]],$C$7:W167,21,FALSE), "") = 0, "", IFERROR(VLOOKUP(Members[[#This Row],[Subscriber SSN]],$C$7:W167,21,FALSE), ""))</f>
        <v/>
      </c>
      <c r="X168" s="68" t="str">
        <f>IF(IFERROR(VLOOKUP(Members[[#This Row],[Subscriber SSN]],$C$7:X167,22,FALSE), "") = 0, "", IFERROR(VLOOKUP(Members[[#This Row],[Subscriber SSN]],$C$7:X167,22,FALSE), ""))</f>
        <v/>
      </c>
      <c r="Y168" s="68"/>
      <c r="Z168" s="72"/>
      <c r="AA168" s="69"/>
      <c r="AB168" s="69"/>
      <c r="AC168" s="70"/>
      <c r="AD168" s="110">
        <f t="shared" si="4"/>
        <v>45292</v>
      </c>
      <c r="AE168" s="69"/>
      <c r="AF168" s="69"/>
      <c r="AG168" s="71"/>
      <c r="AH168" s="69"/>
      <c r="AI168" s="69"/>
      <c r="AJ168" s="69"/>
      <c r="AK168" s="69"/>
      <c r="AL168" s="69"/>
      <c r="AM168" s="69"/>
      <c r="AN168" s="69"/>
      <c r="AO168" s="69"/>
      <c r="AP168" s="73"/>
      <c r="AQ168" s="73"/>
      <c r="AR168" s="73"/>
      <c r="AS168" s="73"/>
      <c r="AT168" s="73"/>
      <c r="AU168" s="73"/>
      <c r="AV168" s="73"/>
      <c r="AW168" s="73"/>
      <c r="AX168" s="73"/>
      <c r="AY168" s="73"/>
      <c r="AZ168" s="73"/>
      <c r="BA168" s="73"/>
      <c r="BB168" s="73"/>
      <c r="BC168" s="74"/>
      <c r="BD168" s="222" t="str">
        <f t="shared" si="5"/>
        <v xml:space="preserve"> </v>
      </c>
      <c r="BE168" s="76">
        <f ca="1">Validation!H168</f>
        <v>2</v>
      </c>
      <c r="BF168" t="str">
        <f ca="1">Validation!I168</f>
        <v/>
      </c>
      <c r="BJ168" t="str">
        <f>IF(AND(ISBLANK(Members[[#This Row],[DependentSSN]]),NOT(ISBLANK(Members[[#This Row],[MedicalPolicy]]))), "CoverageLevels", "Waivers")</f>
        <v>Waivers</v>
      </c>
      <c r="BK168" t="str">
        <f>IF(AND(ISBLANK(Members[[#This Row],[DependentSSN]]),NOT(ISBLANK(Members[[#This Row],[Dental Policy]]))), "CoverageLevels", "Waivers")</f>
        <v>Waivers</v>
      </c>
      <c r="BL168" t="str">
        <f>IF(AND(ISBLANK(Members[[#This Row],[DependentSSN]]),NOT(ISBLANK(Members[[#This Row],[VisionPolicy]]))), "CoverageLevels", "Waivers")</f>
        <v>Waivers</v>
      </c>
      <c r="BM168">
        <v>0</v>
      </c>
    </row>
    <row r="169" spans="1:65" x14ac:dyDescent="0.25">
      <c r="A169" s="4"/>
      <c r="B169" s="67"/>
      <c r="C169" s="68"/>
      <c r="D169" s="68"/>
      <c r="E169" s="69"/>
      <c r="F169" s="68"/>
      <c r="G169" s="69"/>
      <c r="H169" s="68"/>
      <c r="I169" s="68"/>
      <c r="J169" s="70"/>
      <c r="K169" s="68"/>
      <c r="L169" s="68"/>
      <c r="M169" s="71"/>
      <c r="N169" s="69"/>
      <c r="O169" s="69"/>
      <c r="P169" s="69"/>
      <c r="Q169" s="69"/>
      <c r="R169" s="69"/>
      <c r="S169" s="69"/>
      <c r="T169" s="68" t="str">
        <f>IF(IFERROR(VLOOKUP(Members[[#This Row],[Subscriber SSN]],$C$7:T168,18,FALSE), "") = 0, "",IFERROR(VLOOKUP(Members[[#This Row],[Subscriber SSN]],$C$7:T168,18,FALSE), ""))</f>
        <v/>
      </c>
      <c r="U169" s="68" t="str">
        <f>IF(IFERROR(VLOOKUP(Members[[#This Row],[Subscriber SSN]],$C$7:U168,19,FALSE), "") = 0, "",IFERROR(VLOOKUP(Members[[#This Row],[Subscriber SSN]],$C$7:U168,19,FALSE), ""))</f>
        <v/>
      </c>
      <c r="V169" s="69" t="str">
        <f>IF(IFERROR(VLOOKUP(Members[[#This Row],[Subscriber SSN]],$C$7:V168,20,FALSE), "") = 0, "", IFERROR(VLOOKUP(Members[[#This Row],[Subscriber SSN]],$C$7:V168,20,FALSE), ""))</f>
        <v/>
      </c>
      <c r="W169" s="68" t="str">
        <f>IF(IFERROR(VLOOKUP(Members[[#This Row],[Subscriber SSN]],$C$7:W168,21,FALSE), "") = 0, "", IFERROR(VLOOKUP(Members[[#This Row],[Subscriber SSN]],$C$7:W168,21,FALSE), ""))</f>
        <v/>
      </c>
      <c r="X169" s="68" t="str">
        <f>IF(IFERROR(VLOOKUP(Members[[#This Row],[Subscriber SSN]],$C$7:X168,22,FALSE), "") = 0, "", IFERROR(VLOOKUP(Members[[#This Row],[Subscriber SSN]],$C$7:X168,22,FALSE), ""))</f>
        <v/>
      </c>
      <c r="Y169" s="68"/>
      <c r="Z169" s="72"/>
      <c r="AA169" s="69"/>
      <c r="AB169" s="69"/>
      <c r="AC169" s="70"/>
      <c r="AD169" s="110">
        <f t="shared" si="4"/>
        <v>45292</v>
      </c>
      <c r="AE169" s="69"/>
      <c r="AF169" s="69"/>
      <c r="AG169" s="71"/>
      <c r="AH169" s="69"/>
      <c r="AI169" s="69"/>
      <c r="AJ169" s="69"/>
      <c r="AK169" s="69"/>
      <c r="AL169" s="69"/>
      <c r="AM169" s="69"/>
      <c r="AN169" s="69"/>
      <c r="AO169" s="69"/>
      <c r="AP169" s="73"/>
      <c r="AQ169" s="73"/>
      <c r="AR169" s="73"/>
      <c r="AS169" s="73"/>
      <c r="AT169" s="73"/>
      <c r="AU169" s="73"/>
      <c r="AV169" s="73"/>
      <c r="AW169" s="73"/>
      <c r="AX169" s="73"/>
      <c r="AY169" s="73"/>
      <c r="AZ169" s="73"/>
      <c r="BA169" s="73"/>
      <c r="BB169" s="73"/>
      <c r="BC169" s="74"/>
      <c r="BD169" s="222" t="str">
        <f t="shared" si="5"/>
        <v xml:space="preserve"> </v>
      </c>
      <c r="BE169" s="76">
        <f ca="1">Validation!H169</f>
        <v>2</v>
      </c>
      <c r="BF169" t="str">
        <f ca="1">Validation!I169</f>
        <v/>
      </c>
      <c r="BJ169" t="str">
        <f>IF(AND(ISBLANK(Members[[#This Row],[DependentSSN]]),NOT(ISBLANK(Members[[#This Row],[MedicalPolicy]]))), "CoverageLevels", "Waivers")</f>
        <v>Waivers</v>
      </c>
      <c r="BK169" t="str">
        <f>IF(AND(ISBLANK(Members[[#This Row],[DependentSSN]]),NOT(ISBLANK(Members[[#This Row],[Dental Policy]]))), "CoverageLevels", "Waivers")</f>
        <v>Waivers</v>
      </c>
      <c r="BL169" t="str">
        <f>IF(AND(ISBLANK(Members[[#This Row],[DependentSSN]]),NOT(ISBLANK(Members[[#This Row],[VisionPolicy]]))), "CoverageLevels", "Waivers")</f>
        <v>Waivers</v>
      </c>
      <c r="BM169">
        <v>0</v>
      </c>
    </row>
    <row r="170" spans="1:65" x14ac:dyDescent="0.25">
      <c r="A170" s="4"/>
      <c r="B170" s="67"/>
      <c r="C170" s="68"/>
      <c r="D170" s="68"/>
      <c r="E170" s="69"/>
      <c r="F170" s="68"/>
      <c r="G170" s="69"/>
      <c r="H170" s="68"/>
      <c r="I170" s="68"/>
      <c r="J170" s="70"/>
      <c r="K170" s="68"/>
      <c r="L170" s="68"/>
      <c r="M170" s="71"/>
      <c r="N170" s="69"/>
      <c r="O170" s="69"/>
      <c r="P170" s="69"/>
      <c r="Q170" s="69"/>
      <c r="R170" s="69"/>
      <c r="S170" s="69"/>
      <c r="T170" s="68" t="str">
        <f>IF(IFERROR(VLOOKUP(Members[[#This Row],[Subscriber SSN]],$C$7:T169,18,FALSE), "") = 0, "",IFERROR(VLOOKUP(Members[[#This Row],[Subscriber SSN]],$C$7:T169,18,FALSE), ""))</f>
        <v/>
      </c>
      <c r="U170" s="68" t="str">
        <f>IF(IFERROR(VLOOKUP(Members[[#This Row],[Subscriber SSN]],$C$7:U169,19,FALSE), "") = 0, "",IFERROR(VLOOKUP(Members[[#This Row],[Subscriber SSN]],$C$7:U169,19,FALSE), ""))</f>
        <v/>
      </c>
      <c r="V170" s="69" t="str">
        <f>IF(IFERROR(VLOOKUP(Members[[#This Row],[Subscriber SSN]],$C$7:V169,20,FALSE), "") = 0, "", IFERROR(VLOOKUP(Members[[#This Row],[Subscriber SSN]],$C$7:V169,20,FALSE), ""))</f>
        <v/>
      </c>
      <c r="W170" s="68" t="str">
        <f>IF(IFERROR(VLOOKUP(Members[[#This Row],[Subscriber SSN]],$C$7:W169,21,FALSE), "") = 0, "", IFERROR(VLOOKUP(Members[[#This Row],[Subscriber SSN]],$C$7:W169,21,FALSE), ""))</f>
        <v/>
      </c>
      <c r="X170" s="68" t="str">
        <f>IF(IFERROR(VLOOKUP(Members[[#This Row],[Subscriber SSN]],$C$7:X169,22,FALSE), "") = 0, "", IFERROR(VLOOKUP(Members[[#This Row],[Subscriber SSN]],$C$7:X169,22,FALSE), ""))</f>
        <v/>
      </c>
      <c r="Y170" s="68"/>
      <c r="Z170" s="72"/>
      <c r="AA170" s="69"/>
      <c r="AB170" s="69"/>
      <c r="AC170" s="70"/>
      <c r="AD170" s="110">
        <f t="shared" si="4"/>
        <v>45292</v>
      </c>
      <c r="AE170" s="69"/>
      <c r="AF170" s="69"/>
      <c r="AG170" s="71"/>
      <c r="AH170" s="69"/>
      <c r="AI170" s="69"/>
      <c r="AJ170" s="69"/>
      <c r="AK170" s="69"/>
      <c r="AL170" s="69"/>
      <c r="AM170" s="69"/>
      <c r="AN170" s="69"/>
      <c r="AO170" s="69"/>
      <c r="AP170" s="73"/>
      <c r="AQ170" s="73"/>
      <c r="AR170" s="73"/>
      <c r="AS170" s="73"/>
      <c r="AT170" s="73"/>
      <c r="AU170" s="73"/>
      <c r="AV170" s="73"/>
      <c r="AW170" s="73"/>
      <c r="AX170" s="73"/>
      <c r="AY170" s="73"/>
      <c r="AZ170" s="73"/>
      <c r="BA170" s="73"/>
      <c r="BB170" s="73"/>
      <c r="BC170" s="74"/>
      <c r="BD170" s="222" t="str">
        <f t="shared" si="5"/>
        <v xml:space="preserve"> </v>
      </c>
      <c r="BE170" s="76">
        <f ca="1">Validation!H170</f>
        <v>2</v>
      </c>
      <c r="BF170" t="str">
        <f ca="1">Validation!I170</f>
        <v/>
      </c>
      <c r="BJ170" t="str">
        <f>IF(AND(ISBLANK(Members[[#This Row],[DependentSSN]]),NOT(ISBLANK(Members[[#This Row],[MedicalPolicy]]))), "CoverageLevels", "Waivers")</f>
        <v>Waivers</v>
      </c>
      <c r="BK170" t="str">
        <f>IF(AND(ISBLANK(Members[[#This Row],[DependentSSN]]),NOT(ISBLANK(Members[[#This Row],[Dental Policy]]))), "CoverageLevels", "Waivers")</f>
        <v>Waivers</v>
      </c>
      <c r="BL170" t="str">
        <f>IF(AND(ISBLANK(Members[[#This Row],[DependentSSN]]),NOT(ISBLANK(Members[[#This Row],[VisionPolicy]]))), "CoverageLevels", "Waivers")</f>
        <v>Waivers</v>
      </c>
      <c r="BM170">
        <v>0</v>
      </c>
    </row>
    <row r="171" spans="1:65" x14ac:dyDescent="0.25">
      <c r="A171" s="4"/>
      <c r="B171" s="67"/>
      <c r="C171" s="68"/>
      <c r="D171" s="68"/>
      <c r="E171" s="69"/>
      <c r="F171" s="68"/>
      <c r="G171" s="69"/>
      <c r="H171" s="68"/>
      <c r="I171" s="68"/>
      <c r="J171" s="70"/>
      <c r="K171" s="68"/>
      <c r="L171" s="68"/>
      <c r="M171" s="71"/>
      <c r="N171" s="69"/>
      <c r="O171" s="69"/>
      <c r="P171" s="69"/>
      <c r="Q171" s="69"/>
      <c r="R171" s="69"/>
      <c r="S171" s="69"/>
      <c r="T171" s="68" t="str">
        <f>IF(IFERROR(VLOOKUP(Members[[#This Row],[Subscriber SSN]],$C$7:T170,18,FALSE), "") = 0, "",IFERROR(VLOOKUP(Members[[#This Row],[Subscriber SSN]],$C$7:T170,18,FALSE), ""))</f>
        <v/>
      </c>
      <c r="U171" s="68" t="str">
        <f>IF(IFERROR(VLOOKUP(Members[[#This Row],[Subscriber SSN]],$C$7:U170,19,FALSE), "") = 0, "",IFERROR(VLOOKUP(Members[[#This Row],[Subscriber SSN]],$C$7:U170,19,FALSE), ""))</f>
        <v/>
      </c>
      <c r="V171" s="69" t="str">
        <f>IF(IFERROR(VLOOKUP(Members[[#This Row],[Subscriber SSN]],$C$7:V170,20,FALSE), "") = 0, "", IFERROR(VLOOKUP(Members[[#This Row],[Subscriber SSN]],$C$7:V170,20,FALSE), ""))</f>
        <v/>
      </c>
      <c r="W171" s="68" t="str">
        <f>IF(IFERROR(VLOOKUP(Members[[#This Row],[Subscriber SSN]],$C$7:W170,21,FALSE), "") = 0, "", IFERROR(VLOOKUP(Members[[#This Row],[Subscriber SSN]],$C$7:W170,21,FALSE), ""))</f>
        <v/>
      </c>
      <c r="X171" s="68" t="str">
        <f>IF(IFERROR(VLOOKUP(Members[[#This Row],[Subscriber SSN]],$C$7:X170,22,FALSE), "") = 0, "", IFERROR(VLOOKUP(Members[[#This Row],[Subscriber SSN]],$C$7:X170,22,FALSE), ""))</f>
        <v/>
      </c>
      <c r="Y171" s="68"/>
      <c r="Z171" s="72"/>
      <c r="AA171" s="69"/>
      <c r="AB171" s="69"/>
      <c r="AC171" s="70"/>
      <c r="AD171" s="110">
        <f t="shared" si="4"/>
        <v>45292</v>
      </c>
      <c r="AE171" s="69"/>
      <c r="AF171" s="69"/>
      <c r="AG171" s="71"/>
      <c r="AH171" s="69"/>
      <c r="AI171" s="69"/>
      <c r="AJ171" s="69"/>
      <c r="AK171" s="69"/>
      <c r="AL171" s="69"/>
      <c r="AM171" s="69"/>
      <c r="AN171" s="69"/>
      <c r="AO171" s="69"/>
      <c r="AP171" s="73"/>
      <c r="AQ171" s="73"/>
      <c r="AR171" s="73"/>
      <c r="AS171" s="73"/>
      <c r="AT171" s="73"/>
      <c r="AU171" s="73"/>
      <c r="AV171" s="73"/>
      <c r="AW171" s="73"/>
      <c r="AX171" s="73"/>
      <c r="AY171" s="73"/>
      <c r="AZ171" s="73"/>
      <c r="BA171" s="73"/>
      <c r="BB171" s="73"/>
      <c r="BC171" s="74"/>
      <c r="BD171" s="222" t="str">
        <f t="shared" si="5"/>
        <v xml:space="preserve"> </v>
      </c>
      <c r="BE171" s="76">
        <f ca="1">Validation!H171</f>
        <v>2</v>
      </c>
      <c r="BF171" t="str">
        <f ca="1">Validation!I171</f>
        <v/>
      </c>
      <c r="BJ171" t="str">
        <f>IF(AND(ISBLANK(Members[[#This Row],[DependentSSN]]),NOT(ISBLANK(Members[[#This Row],[MedicalPolicy]]))), "CoverageLevels", "Waivers")</f>
        <v>Waivers</v>
      </c>
      <c r="BK171" t="str">
        <f>IF(AND(ISBLANK(Members[[#This Row],[DependentSSN]]),NOT(ISBLANK(Members[[#This Row],[Dental Policy]]))), "CoverageLevels", "Waivers")</f>
        <v>Waivers</v>
      </c>
      <c r="BL171" t="str">
        <f>IF(AND(ISBLANK(Members[[#This Row],[DependentSSN]]),NOT(ISBLANK(Members[[#This Row],[VisionPolicy]]))), "CoverageLevels", "Waivers")</f>
        <v>Waivers</v>
      </c>
      <c r="BM171">
        <v>0</v>
      </c>
    </row>
    <row r="172" spans="1:65" x14ac:dyDescent="0.25">
      <c r="A172" s="4"/>
      <c r="B172" s="67"/>
      <c r="C172" s="68"/>
      <c r="D172" s="68"/>
      <c r="E172" s="69"/>
      <c r="F172" s="68"/>
      <c r="G172" s="69"/>
      <c r="H172" s="68"/>
      <c r="I172" s="68"/>
      <c r="J172" s="70"/>
      <c r="K172" s="68"/>
      <c r="L172" s="68"/>
      <c r="M172" s="71"/>
      <c r="N172" s="69"/>
      <c r="O172" s="69"/>
      <c r="P172" s="69"/>
      <c r="Q172" s="69"/>
      <c r="R172" s="69"/>
      <c r="S172" s="69"/>
      <c r="T172" s="68" t="str">
        <f>IF(IFERROR(VLOOKUP(Members[[#This Row],[Subscriber SSN]],$C$7:T171,18,FALSE), "") = 0, "",IFERROR(VLOOKUP(Members[[#This Row],[Subscriber SSN]],$C$7:T171,18,FALSE), ""))</f>
        <v/>
      </c>
      <c r="U172" s="68" t="str">
        <f>IF(IFERROR(VLOOKUP(Members[[#This Row],[Subscriber SSN]],$C$7:U171,19,FALSE), "") = 0, "",IFERROR(VLOOKUP(Members[[#This Row],[Subscriber SSN]],$C$7:U171,19,FALSE), ""))</f>
        <v/>
      </c>
      <c r="V172" s="69" t="str">
        <f>IF(IFERROR(VLOOKUP(Members[[#This Row],[Subscriber SSN]],$C$7:V171,20,FALSE), "") = 0, "", IFERROR(VLOOKUP(Members[[#This Row],[Subscriber SSN]],$C$7:V171,20,FALSE), ""))</f>
        <v/>
      </c>
      <c r="W172" s="68" t="str">
        <f>IF(IFERROR(VLOOKUP(Members[[#This Row],[Subscriber SSN]],$C$7:W171,21,FALSE), "") = 0, "", IFERROR(VLOOKUP(Members[[#This Row],[Subscriber SSN]],$C$7:W171,21,FALSE), ""))</f>
        <v/>
      </c>
      <c r="X172" s="68" t="str">
        <f>IF(IFERROR(VLOOKUP(Members[[#This Row],[Subscriber SSN]],$C$7:X171,22,FALSE), "") = 0, "", IFERROR(VLOOKUP(Members[[#This Row],[Subscriber SSN]],$C$7:X171,22,FALSE), ""))</f>
        <v/>
      </c>
      <c r="Y172" s="68"/>
      <c r="Z172" s="72"/>
      <c r="AA172" s="69"/>
      <c r="AB172" s="69"/>
      <c r="AC172" s="70"/>
      <c r="AD172" s="110">
        <f t="shared" si="4"/>
        <v>45292</v>
      </c>
      <c r="AE172" s="69"/>
      <c r="AF172" s="69"/>
      <c r="AG172" s="71"/>
      <c r="AH172" s="69"/>
      <c r="AI172" s="69"/>
      <c r="AJ172" s="69"/>
      <c r="AK172" s="69"/>
      <c r="AL172" s="69"/>
      <c r="AM172" s="69"/>
      <c r="AN172" s="69"/>
      <c r="AO172" s="69"/>
      <c r="AP172" s="73"/>
      <c r="AQ172" s="73"/>
      <c r="AR172" s="73"/>
      <c r="AS172" s="73"/>
      <c r="AT172" s="73"/>
      <c r="AU172" s="73"/>
      <c r="AV172" s="73"/>
      <c r="AW172" s="73"/>
      <c r="AX172" s="73"/>
      <c r="AY172" s="73"/>
      <c r="AZ172" s="73"/>
      <c r="BA172" s="73"/>
      <c r="BB172" s="73"/>
      <c r="BC172" s="74"/>
      <c r="BD172" s="222" t="str">
        <f t="shared" si="5"/>
        <v xml:space="preserve"> </v>
      </c>
      <c r="BE172" s="76">
        <f ca="1">Validation!H172</f>
        <v>2</v>
      </c>
      <c r="BF172" t="str">
        <f ca="1">Validation!I172</f>
        <v/>
      </c>
      <c r="BJ172" t="str">
        <f>IF(AND(ISBLANK(Members[[#This Row],[DependentSSN]]),NOT(ISBLANK(Members[[#This Row],[MedicalPolicy]]))), "CoverageLevels", "Waivers")</f>
        <v>Waivers</v>
      </c>
      <c r="BK172" t="str">
        <f>IF(AND(ISBLANK(Members[[#This Row],[DependentSSN]]),NOT(ISBLANK(Members[[#This Row],[Dental Policy]]))), "CoverageLevels", "Waivers")</f>
        <v>Waivers</v>
      </c>
      <c r="BL172" t="str">
        <f>IF(AND(ISBLANK(Members[[#This Row],[DependentSSN]]),NOT(ISBLANK(Members[[#This Row],[VisionPolicy]]))), "CoverageLevels", "Waivers")</f>
        <v>Waivers</v>
      </c>
      <c r="BM172">
        <v>0</v>
      </c>
    </row>
    <row r="173" spans="1:65" x14ac:dyDescent="0.25">
      <c r="A173" s="4"/>
      <c r="B173" s="67"/>
      <c r="C173" s="68"/>
      <c r="D173" s="68"/>
      <c r="E173" s="69"/>
      <c r="F173" s="68"/>
      <c r="G173" s="69"/>
      <c r="H173" s="68"/>
      <c r="I173" s="68"/>
      <c r="J173" s="70"/>
      <c r="K173" s="68"/>
      <c r="L173" s="68"/>
      <c r="M173" s="71"/>
      <c r="N173" s="69"/>
      <c r="O173" s="69"/>
      <c r="P173" s="69"/>
      <c r="Q173" s="69"/>
      <c r="R173" s="69"/>
      <c r="S173" s="69"/>
      <c r="T173" s="68" t="str">
        <f>IF(IFERROR(VLOOKUP(Members[[#This Row],[Subscriber SSN]],$C$7:T172,18,FALSE), "") = 0, "",IFERROR(VLOOKUP(Members[[#This Row],[Subscriber SSN]],$C$7:T172,18,FALSE), ""))</f>
        <v/>
      </c>
      <c r="U173" s="68" t="str">
        <f>IF(IFERROR(VLOOKUP(Members[[#This Row],[Subscriber SSN]],$C$7:U172,19,FALSE), "") = 0, "",IFERROR(VLOOKUP(Members[[#This Row],[Subscriber SSN]],$C$7:U172,19,FALSE), ""))</f>
        <v/>
      </c>
      <c r="V173" s="69" t="str">
        <f>IF(IFERROR(VLOOKUP(Members[[#This Row],[Subscriber SSN]],$C$7:V172,20,FALSE), "") = 0, "", IFERROR(VLOOKUP(Members[[#This Row],[Subscriber SSN]],$C$7:V172,20,FALSE), ""))</f>
        <v/>
      </c>
      <c r="W173" s="68" t="str">
        <f>IF(IFERROR(VLOOKUP(Members[[#This Row],[Subscriber SSN]],$C$7:W172,21,FALSE), "") = 0, "", IFERROR(VLOOKUP(Members[[#This Row],[Subscriber SSN]],$C$7:W172,21,FALSE), ""))</f>
        <v/>
      </c>
      <c r="X173" s="68" t="str">
        <f>IF(IFERROR(VLOOKUP(Members[[#This Row],[Subscriber SSN]],$C$7:X172,22,FALSE), "") = 0, "", IFERROR(VLOOKUP(Members[[#This Row],[Subscriber SSN]],$C$7:X172,22,FALSE), ""))</f>
        <v/>
      </c>
      <c r="Y173" s="68"/>
      <c r="Z173" s="72"/>
      <c r="AA173" s="69"/>
      <c r="AB173" s="69"/>
      <c r="AC173" s="70"/>
      <c r="AD173" s="110">
        <f t="shared" si="4"/>
        <v>45292</v>
      </c>
      <c r="AE173" s="69"/>
      <c r="AF173" s="69"/>
      <c r="AG173" s="71"/>
      <c r="AH173" s="69"/>
      <c r="AI173" s="69"/>
      <c r="AJ173" s="69"/>
      <c r="AK173" s="69"/>
      <c r="AL173" s="69"/>
      <c r="AM173" s="69"/>
      <c r="AN173" s="69"/>
      <c r="AO173" s="69"/>
      <c r="AP173" s="73"/>
      <c r="AQ173" s="73"/>
      <c r="AR173" s="73"/>
      <c r="AS173" s="73"/>
      <c r="AT173" s="73"/>
      <c r="AU173" s="73"/>
      <c r="AV173" s="73"/>
      <c r="AW173" s="73"/>
      <c r="AX173" s="73"/>
      <c r="AY173" s="73"/>
      <c r="AZ173" s="73"/>
      <c r="BA173" s="73"/>
      <c r="BB173" s="73"/>
      <c r="BC173" s="74"/>
      <c r="BD173" s="222" t="str">
        <f t="shared" si="5"/>
        <v xml:space="preserve"> </v>
      </c>
      <c r="BE173" s="76">
        <f ca="1">Validation!H173</f>
        <v>2</v>
      </c>
      <c r="BF173" t="str">
        <f ca="1">Validation!I173</f>
        <v/>
      </c>
      <c r="BJ173" t="str">
        <f>IF(AND(ISBLANK(Members[[#This Row],[DependentSSN]]),NOT(ISBLANK(Members[[#This Row],[MedicalPolicy]]))), "CoverageLevels", "Waivers")</f>
        <v>Waivers</v>
      </c>
      <c r="BK173" t="str">
        <f>IF(AND(ISBLANK(Members[[#This Row],[DependentSSN]]),NOT(ISBLANK(Members[[#This Row],[Dental Policy]]))), "CoverageLevels", "Waivers")</f>
        <v>Waivers</v>
      </c>
      <c r="BL173" t="str">
        <f>IF(AND(ISBLANK(Members[[#This Row],[DependentSSN]]),NOT(ISBLANK(Members[[#This Row],[VisionPolicy]]))), "CoverageLevels", "Waivers")</f>
        <v>Waivers</v>
      </c>
      <c r="BM173">
        <v>0</v>
      </c>
    </row>
    <row r="174" spans="1:65" x14ac:dyDescent="0.25">
      <c r="A174" s="4"/>
      <c r="B174" s="67"/>
      <c r="C174" s="68"/>
      <c r="D174" s="68"/>
      <c r="E174" s="69"/>
      <c r="F174" s="68"/>
      <c r="G174" s="69"/>
      <c r="H174" s="68"/>
      <c r="I174" s="68"/>
      <c r="J174" s="70"/>
      <c r="K174" s="68"/>
      <c r="L174" s="68"/>
      <c r="M174" s="71"/>
      <c r="N174" s="69"/>
      <c r="O174" s="69"/>
      <c r="P174" s="69"/>
      <c r="Q174" s="69"/>
      <c r="R174" s="69"/>
      <c r="S174" s="69"/>
      <c r="T174" s="68" t="str">
        <f>IF(IFERROR(VLOOKUP(Members[[#This Row],[Subscriber SSN]],$C$7:T173,18,FALSE), "") = 0, "",IFERROR(VLOOKUP(Members[[#This Row],[Subscriber SSN]],$C$7:T173,18,FALSE), ""))</f>
        <v/>
      </c>
      <c r="U174" s="68" t="str">
        <f>IF(IFERROR(VLOOKUP(Members[[#This Row],[Subscriber SSN]],$C$7:U173,19,FALSE), "") = 0, "",IFERROR(VLOOKUP(Members[[#This Row],[Subscriber SSN]],$C$7:U173,19,FALSE), ""))</f>
        <v/>
      </c>
      <c r="V174" s="69" t="str">
        <f>IF(IFERROR(VLOOKUP(Members[[#This Row],[Subscriber SSN]],$C$7:V173,20,FALSE), "") = 0, "", IFERROR(VLOOKUP(Members[[#This Row],[Subscriber SSN]],$C$7:V173,20,FALSE), ""))</f>
        <v/>
      </c>
      <c r="W174" s="68" t="str">
        <f>IF(IFERROR(VLOOKUP(Members[[#This Row],[Subscriber SSN]],$C$7:W173,21,FALSE), "") = 0, "", IFERROR(VLOOKUP(Members[[#This Row],[Subscriber SSN]],$C$7:W173,21,FALSE), ""))</f>
        <v/>
      </c>
      <c r="X174" s="68" t="str">
        <f>IF(IFERROR(VLOOKUP(Members[[#This Row],[Subscriber SSN]],$C$7:X173,22,FALSE), "") = 0, "", IFERROR(VLOOKUP(Members[[#This Row],[Subscriber SSN]],$C$7:X173,22,FALSE), ""))</f>
        <v/>
      </c>
      <c r="Y174" s="68"/>
      <c r="Z174" s="72"/>
      <c r="AA174" s="69"/>
      <c r="AB174" s="69"/>
      <c r="AC174" s="70"/>
      <c r="AD174" s="110">
        <f t="shared" si="4"/>
        <v>45292</v>
      </c>
      <c r="AE174" s="69"/>
      <c r="AF174" s="69"/>
      <c r="AG174" s="71"/>
      <c r="AH174" s="69"/>
      <c r="AI174" s="69"/>
      <c r="AJ174" s="69"/>
      <c r="AK174" s="69"/>
      <c r="AL174" s="69"/>
      <c r="AM174" s="69"/>
      <c r="AN174" s="69"/>
      <c r="AO174" s="69"/>
      <c r="AP174" s="73"/>
      <c r="AQ174" s="73"/>
      <c r="AR174" s="73"/>
      <c r="AS174" s="73"/>
      <c r="AT174" s="73"/>
      <c r="AU174" s="73"/>
      <c r="AV174" s="73"/>
      <c r="AW174" s="73"/>
      <c r="AX174" s="73"/>
      <c r="AY174" s="73"/>
      <c r="AZ174" s="73"/>
      <c r="BA174" s="73"/>
      <c r="BB174" s="73"/>
      <c r="BC174" s="74"/>
      <c r="BD174" s="222" t="str">
        <f t="shared" si="5"/>
        <v xml:space="preserve"> </v>
      </c>
      <c r="BE174" s="76">
        <f ca="1">Validation!H174</f>
        <v>2</v>
      </c>
      <c r="BF174" t="str">
        <f ca="1">Validation!I174</f>
        <v/>
      </c>
      <c r="BJ174" t="str">
        <f>IF(AND(ISBLANK(Members[[#This Row],[DependentSSN]]),NOT(ISBLANK(Members[[#This Row],[MedicalPolicy]]))), "CoverageLevels", "Waivers")</f>
        <v>Waivers</v>
      </c>
      <c r="BK174" t="str">
        <f>IF(AND(ISBLANK(Members[[#This Row],[DependentSSN]]),NOT(ISBLANK(Members[[#This Row],[Dental Policy]]))), "CoverageLevels", "Waivers")</f>
        <v>Waivers</v>
      </c>
      <c r="BL174" t="str">
        <f>IF(AND(ISBLANK(Members[[#This Row],[DependentSSN]]),NOT(ISBLANK(Members[[#This Row],[VisionPolicy]]))), "CoverageLevels", "Waivers")</f>
        <v>Waivers</v>
      </c>
      <c r="BM174">
        <v>0</v>
      </c>
    </row>
    <row r="175" spans="1:65" x14ac:dyDescent="0.25">
      <c r="A175" s="4"/>
      <c r="B175" s="67"/>
      <c r="C175" s="68"/>
      <c r="D175" s="68"/>
      <c r="E175" s="69"/>
      <c r="F175" s="68"/>
      <c r="G175" s="69"/>
      <c r="H175" s="68"/>
      <c r="I175" s="68"/>
      <c r="J175" s="70"/>
      <c r="K175" s="68"/>
      <c r="L175" s="68"/>
      <c r="M175" s="71"/>
      <c r="N175" s="69"/>
      <c r="O175" s="69"/>
      <c r="P175" s="69"/>
      <c r="Q175" s="69"/>
      <c r="R175" s="69"/>
      <c r="S175" s="69"/>
      <c r="T175" s="68" t="str">
        <f>IF(IFERROR(VLOOKUP(Members[[#This Row],[Subscriber SSN]],$C$7:T174,18,FALSE), "") = 0, "",IFERROR(VLOOKUP(Members[[#This Row],[Subscriber SSN]],$C$7:T174,18,FALSE), ""))</f>
        <v/>
      </c>
      <c r="U175" s="68" t="str">
        <f>IF(IFERROR(VLOOKUP(Members[[#This Row],[Subscriber SSN]],$C$7:U174,19,FALSE), "") = 0, "",IFERROR(VLOOKUP(Members[[#This Row],[Subscriber SSN]],$C$7:U174,19,FALSE), ""))</f>
        <v/>
      </c>
      <c r="V175" s="69" t="str">
        <f>IF(IFERROR(VLOOKUP(Members[[#This Row],[Subscriber SSN]],$C$7:V174,20,FALSE), "") = 0, "", IFERROR(VLOOKUP(Members[[#This Row],[Subscriber SSN]],$C$7:V174,20,FALSE), ""))</f>
        <v/>
      </c>
      <c r="W175" s="68" t="str">
        <f>IF(IFERROR(VLOOKUP(Members[[#This Row],[Subscriber SSN]],$C$7:W174,21,FALSE), "") = 0, "", IFERROR(VLOOKUP(Members[[#This Row],[Subscriber SSN]],$C$7:W174,21,FALSE), ""))</f>
        <v/>
      </c>
      <c r="X175" s="68" t="str">
        <f>IF(IFERROR(VLOOKUP(Members[[#This Row],[Subscriber SSN]],$C$7:X174,22,FALSE), "") = 0, "", IFERROR(VLOOKUP(Members[[#This Row],[Subscriber SSN]],$C$7:X174,22,FALSE), ""))</f>
        <v/>
      </c>
      <c r="Y175" s="68"/>
      <c r="Z175" s="72"/>
      <c r="AA175" s="69"/>
      <c r="AB175" s="69"/>
      <c r="AC175" s="70"/>
      <c r="AD175" s="110">
        <f t="shared" si="4"/>
        <v>45292</v>
      </c>
      <c r="AE175" s="69"/>
      <c r="AF175" s="69"/>
      <c r="AG175" s="71"/>
      <c r="AH175" s="69"/>
      <c r="AI175" s="69"/>
      <c r="AJ175" s="69"/>
      <c r="AK175" s="69"/>
      <c r="AL175" s="69"/>
      <c r="AM175" s="69"/>
      <c r="AN175" s="69"/>
      <c r="AO175" s="69"/>
      <c r="AP175" s="73"/>
      <c r="AQ175" s="73"/>
      <c r="AR175" s="73"/>
      <c r="AS175" s="73"/>
      <c r="AT175" s="73"/>
      <c r="AU175" s="73"/>
      <c r="AV175" s="73"/>
      <c r="AW175" s="73"/>
      <c r="AX175" s="73"/>
      <c r="AY175" s="73"/>
      <c r="AZ175" s="73"/>
      <c r="BA175" s="73"/>
      <c r="BB175" s="73"/>
      <c r="BC175" s="74"/>
      <c r="BD175" s="222" t="str">
        <f t="shared" si="5"/>
        <v xml:space="preserve"> </v>
      </c>
      <c r="BE175" s="76">
        <f ca="1">Validation!H175</f>
        <v>2</v>
      </c>
      <c r="BF175" t="str">
        <f ca="1">Validation!I175</f>
        <v/>
      </c>
      <c r="BJ175" t="str">
        <f>IF(AND(ISBLANK(Members[[#This Row],[DependentSSN]]),NOT(ISBLANK(Members[[#This Row],[MedicalPolicy]]))), "CoverageLevels", "Waivers")</f>
        <v>Waivers</v>
      </c>
      <c r="BK175" t="str">
        <f>IF(AND(ISBLANK(Members[[#This Row],[DependentSSN]]),NOT(ISBLANK(Members[[#This Row],[Dental Policy]]))), "CoverageLevels", "Waivers")</f>
        <v>Waivers</v>
      </c>
      <c r="BL175" t="str">
        <f>IF(AND(ISBLANK(Members[[#This Row],[DependentSSN]]),NOT(ISBLANK(Members[[#This Row],[VisionPolicy]]))), "CoverageLevels", "Waivers")</f>
        <v>Waivers</v>
      </c>
      <c r="BM175">
        <v>0</v>
      </c>
    </row>
    <row r="176" spans="1:65" x14ac:dyDescent="0.25">
      <c r="A176" s="4"/>
      <c r="B176" s="67"/>
      <c r="C176" s="68"/>
      <c r="D176" s="68"/>
      <c r="E176" s="69"/>
      <c r="F176" s="68"/>
      <c r="G176" s="69"/>
      <c r="H176" s="68"/>
      <c r="I176" s="68"/>
      <c r="J176" s="70"/>
      <c r="K176" s="68"/>
      <c r="L176" s="68"/>
      <c r="M176" s="71"/>
      <c r="N176" s="69"/>
      <c r="O176" s="69"/>
      <c r="P176" s="69"/>
      <c r="Q176" s="69"/>
      <c r="R176" s="69"/>
      <c r="S176" s="69"/>
      <c r="T176" s="68" t="str">
        <f>IF(IFERROR(VLOOKUP(Members[[#This Row],[Subscriber SSN]],$C$7:T175,18,FALSE), "") = 0, "",IFERROR(VLOOKUP(Members[[#This Row],[Subscriber SSN]],$C$7:T175,18,FALSE), ""))</f>
        <v/>
      </c>
      <c r="U176" s="68" t="str">
        <f>IF(IFERROR(VLOOKUP(Members[[#This Row],[Subscriber SSN]],$C$7:U175,19,FALSE), "") = 0, "",IFERROR(VLOOKUP(Members[[#This Row],[Subscriber SSN]],$C$7:U175,19,FALSE), ""))</f>
        <v/>
      </c>
      <c r="V176" s="69" t="str">
        <f>IF(IFERROR(VLOOKUP(Members[[#This Row],[Subscriber SSN]],$C$7:V175,20,FALSE), "") = 0, "", IFERROR(VLOOKUP(Members[[#This Row],[Subscriber SSN]],$C$7:V175,20,FALSE), ""))</f>
        <v/>
      </c>
      <c r="W176" s="68" t="str">
        <f>IF(IFERROR(VLOOKUP(Members[[#This Row],[Subscriber SSN]],$C$7:W175,21,FALSE), "") = 0, "", IFERROR(VLOOKUP(Members[[#This Row],[Subscriber SSN]],$C$7:W175,21,FALSE), ""))</f>
        <v/>
      </c>
      <c r="X176" s="68" t="str">
        <f>IF(IFERROR(VLOOKUP(Members[[#This Row],[Subscriber SSN]],$C$7:X175,22,FALSE), "") = 0, "", IFERROR(VLOOKUP(Members[[#This Row],[Subscriber SSN]],$C$7:X175,22,FALSE), ""))</f>
        <v/>
      </c>
      <c r="Y176" s="68"/>
      <c r="Z176" s="72"/>
      <c r="AA176" s="69"/>
      <c r="AB176" s="69"/>
      <c r="AC176" s="70"/>
      <c r="AD176" s="110">
        <f t="shared" si="4"/>
        <v>45292</v>
      </c>
      <c r="AE176" s="69"/>
      <c r="AF176" s="69"/>
      <c r="AG176" s="71"/>
      <c r="AH176" s="69"/>
      <c r="AI176" s="69"/>
      <c r="AJ176" s="69"/>
      <c r="AK176" s="69"/>
      <c r="AL176" s="69"/>
      <c r="AM176" s="69"/>
      <c r="AN176" s="69"/>
      <c r="AO176" s="69"/>
      <c r="AP176" s="73"/>
      <c r="AQ176" s="73"/>
      <c r="AR176" s="73"/>
      <c r="AS176" s="73"/>
      <c r="AT176" s="73"/>
      <c r="AU176" s="73"/>
      <c r="AV176" s="73"/>
      <c r="AW176" s="73"/>
      <c r="AX176" s="73"/>
      <c r="AY176" s="73"/>
      <c r="AZ176" s="73"/>
      <c r="BA176" s="73"/>
      <c r="BB176" s="73"/>
      <c r="BC176" s="74"/>
      <c r="BD176" s="222" t="str">
        <f t="shared" si="5"/>
        <v xml:space="preserve"> </v>
      </c>
      <c r="BE176" s="76">
        <f ca="1">Validation!H176</f>
        <v>2</v>
      </c>
      <c r="BF176" t="str">
        <f ca="1">Validation!I176</f>
        <v/>
      </c>
      <c r="BJ176" t="str">
        <f>IF(AND(ISBLANK(Members[[#This Row],[DependentSSN]]),NOT(ISBLANK(Members[[#This Row],[MedicalPolicy]]))), "CoverageLevels", "Waivers")</f>
        <v>Waivers</v>
      </c>
      <c r="BK176" t="str">
        <f>IF(AND(ISBLANK(Members[[#This Row],[DependentSSN]]),NOT(ISBLANK(Members[[#This Row],[Dental Policy]]))), "CoverageLevels", "Waivers")</f>
        <v>Waivers</v>
      </c>
      <c r="BL176" t="str">
        <f>IF(AND(ISBLANK(Members[[#This Row],[DependentSSN]]),NOT(ISBLANK(Members[[#This Row],[VisionPolicy]]))), "CoverageLevels", "Waivers")</f>
        <v>Waivers</v>
      </c>
      <c r="BM176">
        <v>0</v>
      </c>
    </row>
    <row r="177" spans="1:65" x14ac:dyDescent="0.25">
      <c r="A177" s="4"/>
      <c r="B177" s="67"/>
      <c r="C177" s="68"/>
      <c r="D177" s="68"/>
      <c r="E177" s="69"/>
      <c r="F177" s="68"/>
      <c r="G177" s="69"/>
      <c r="H177" s="68"/>
      <c r="I177" s="68"/>
      <c r="J177" s="70"/>
      <c r="K177" s="68"/>
      <c r="L177" s="68"/>
      <c r="M177" s="71"/>
      <c r="N177" s="69"/>
      <c r="O177" s="69"/>
      <c r="P177" s="69"/>
      <c r="Q177" s="69"/>
      <c r="R177" s="69"/>
      <c r="S177" s="69"/>
      <c r="T177" s="68" t="str">
        <f>IF(IFERROR(VLOOKUP(Members[[#This Row],[Subscriber SSN]],$C$7:T176,18,FALSE), "") = 0, "",IFERROR(VLOOKUP(Members[[#This Row],[Subscriber SSN]],$C$7:T176,18,FALSE), ""))</f>
        <v/>
      </c>
      <c r="U177" s="68" t="str">
        <f>IF(IFERROR(VLOOKUP(Members[[#This Row],[Subscriber SSN]],$C$7:U176,19,FALSE), "") = 0, "",IFERROR(VLOOKUP(Members[[#This Row],[Subscriber SSN]],$C$7:U176,19,FALSE), ""))</f>
        <v/>
      </c>
      <c r="V177" s="69" t="str">
        <f>IF(IFERROR(VLOOKUP(Members[[#This Row],[Subscriber SSN]],$C$7:V176,20,FALSE), "") = 0, "", IFERROR(VLOOKUP(Members[[#This Row],[Subscriber SSN]],$C$7:V176,20,FALSE), ""))</f>
        <v/>
      </c>
      <c r="W177" s="68" t="str">
        <f>IF(IFERROR(VLOOKUP(Members[[#This Row],[Subscriber SSN]],$C$7:W176,21,FALSE), "") = 0, "", IFERROR(VLOOKUP(Members[[#This Row],[Subscriber SSN]],$C$7:W176,21,FALSE), ""))</f>
        <v/>
      </c>
      <c r="X177" s="68" t="str">
        <f>IF(IFERROR(VLOOKUP(Members[[#This Row],[Subscriber SSN]],$C$7:X176,22,FALSE), "") = 0, "", IFERROR(VLOOKUP(Members[[#This Row],[Subscriber SSN]],$C$7:X176,22,FALSE), ""))</f>
        <v/>
      </c>
      <c r="Y177" s="68"/>
      <c r="Z177" s="72"/>
      <c r="AA177" s="69"/>
      <c r="AB177" s="69"/>
      <c r="AC177" s="70"/>
      <c r="AD177" s="110">
        <f t="shared" si="4"/>
        <v>45292</v>
      </c>
      <c r="AE177" s="69"/>
      <c r="AF177" s="69"/>
      <c r="AG177" s="71"/>
      <c r="AH177" s="69"/>
      <c r="AI177" s="69"/>
      <c r="AJ177" s="69"/>
      <c r="AK177" s="69"/>
      <c r="AL177" s="69"/>
      <c r="AM177" s="69"/>
      <c r="AN177" s="69"/>
      <c r="AO177" s="69"/>
      <c r="AP177" s="73"/>
      <c r="AQ177" s="73"/>
      <c r="AR177" s="73"/>
      <c r="AS177" s="73"/>
      <c r="AT177" s="73"/>
      <c r="AU177" s="73"/>
      <c r="AV177" s="73"/>
      <c r="AW177" s="73"/>
      <c r="AX177" s="73"/>
      <c r="AY177" s="73"/>
      <c r="AZ177" s="73"/>
      <c r="BA177" s="73"/>
      <c r="BB177" s="73"/>
      <c r="BC177" s="74"/>
      <c r="BD177" s="222" t="str">
        <f t="shared" si="5"/>
        <v xml:space="preserve"> </v>
      </c>
      <c r="BE177" s="76">
        <f ca="1">Validation!H177</f>
        <v>2</v>
      </c>
      <c r="BF177" t="str">
        <f ca="1">Validation!I177</f>
        <v/>
      </c>
      <c r="BJ177" t="str">
        <f>IF(AND(ISBLANK(Members[[#This Row],[DependentSSN]]),NOT(ISBLANK(Members[[#This Row],[MedicalPolicy]]))), "CoverageLevels", "Waivers")</f>
        <v>Waivers</v>
      </c>
      <c r="BK177" t="str">
        <f>IF(AND(ISBLANK(Members[[#This Row],[DependentSSN]]),NOT(ISBLANK(Members[[#This Row],[Dental Policy]]))), "CoverageLevels", "Waivers")</f>
        <v>Waivers</v>
      </c>
      <c r="BL177" t="str">
        <f>IF(AND(ISBLANK(Members[[#This Row],[DependentSSN]]),NOT(ISBLANK(Members[[#This Row],[VisionPolicy]]))), "CoverageLevels", "Waivers")</f>
        <v>Waivers</v>
      </c>
      <c r="BM177">
        <v>0</v>
      </c>
    </row>
    <row r="178" spans="1:65" x14ac:dyDescent="0.25">
      <c r="A178" s="4"/>
      <c r="B178" s="67"/>
      <c r="C178" s="68"/>
      <c r="D178" s="68"/>
      <c r="E178" s="69"/>
      <c r="F178" s="68"/>
      <c r="G178" s="69"/>
      <c r="H178" s="68"/>
      <c r="I178" s="68"/>
      <c r="J178" s="70"/>
      <c r="K178" s="68"/>
      <c r="L178" s="68"/>
      <c r="M178" s="71"/>
      <c r="N178" s="69"/>
      <c r="O178" s="69"/>
      <c r="P178" s="69"/>
      <c r="Q178" s="69"/>
      <c r="R178" s="69"/>
      <c r="S178" s="69"/>
      <c r="T178" s="68" t="str">
        <f>IF(IFERROR(VLOOKUP(Members[[#This Row],[Subscriber SSN]],$C$7:T177,18,FALSE), "") = 0, "",IFERROR(VLOOKUP(Members[[#This Row],[Subscriber SSN]],$C$7:T177,18,FALSE), ""))</f>
        <v/>
      </c>
      <c r="U178" s="68" t="str">
        <f>IF(IFERROR(VLOOKUP(Members[[#This Row],[Subscriber SSN]],$C$7:U177,19,FALSE), "") = 0, "",IFERROR(VLOOKUP(Members[[#This Row],[Subscriber SSN]],$C$7:U177,19,FALSE), ""))</f>
        <v/>
      </c>
      <c r="V178" s="69" t="str">
        <f>IF(IFERROR(VLOOKUP(Members[[#This Row],[Subscriber SSN]],$C$7:V177,20,FALSE), "") = 0, "", IFERROR(VLOOKUP(Members[[#This Row],[Subscriber SSN]],$C$7:V177,20,FALSE), ""))</f>
        <v/>
      </c>
      <c r="W178" s="68" t="str">
        <f>IF(IFERROR(VLOOKUP(Members[[#This Row],[Subscriber SSN]],$C$7:W177,21,FALSE), "") = 0, "", IFERROR(VLOOKUP(Members[[#This Row],[Subscriber SSN]],$C$7:W177,21,FALSE), ""))</f>
        <v/>
      </c>
      <c r="X178" s="68" t="str">
        <f>IF(IFERROR(VLOOKUP(Members[[#This Row],[Subscriber SSN]],$C$7:X177,22,FALSE), "") = 0, "", IFERROR(VLOOKUP(Members[[#This Row],[Subscriber SSN]],$C$7:X177,22,FALSE), ""))</f>
        <v/>
      </c>
      <c r="Y178" s="68"/>
      <c r="Z178" s="72"/>
      <c r="AA178" s="69"/>
      <c r="AB178" s="69"/>
      <c r="AC178" s="70"/>
      <c r="AD178" s="110">
        <f t="shared" si="4"/>
        <v>45292</v>
      </c>
      <c r="AE178" s="69"/>
      <c r="AF178" s="69"/>
      <c r="AG178" s="71"/>
      <c r="AH178" s="69"/>
      <c r="AI178" s="69"/>
      <c r="AJ178" s="69"/>
      <c r="AK178" s="69"/>
      <c r="AL178" s="69"/>
      <c r="AM178" s="69"/>
      <c r="AN178" s="69"/>
      <c r="AO178" s="69"/>
      <c r="AP178" s="73"/>
      <c r="AQ178" s="73"/>
      <c r="AR178" s="73"/>
      <c r="AS178" s="73"/>
      <c r="AT178" s="73"/>
      <c r="AU178" s="73"/>
      <c r="AV178" s="73"/>
      <c r="AW178" s="73"/>
      <c r="AX178" s="73"/>
      <c r="AY178" s="73"/>
      <c r="AZ178" s="73"/>
      <c r="BA178" s="73"/>
      <c r="BB178" s="73"/>
      <c r="BC178" s="74"/>
      <c r="BD178" s="222" t="str">
        <f t="shared" si="5"/>
        <v xml:space="preserve"> </v>
      </c>
      <c r="BE178" s="76">
        <f ca="1">Validation!H178</f>
        <v>2</v>
      </c>
      <c r="BF178" t="str">
        <f ca="1">Validation!I178</f>
        <v/>
      </c>
      <c r="BJ178" t="str">
        <f>IF(AND(ISBLANK(Members[[#This Row],[DependentSSN]]),NOT(ISBLANK(Members[[#This Row],[MedicalPolicy]]))), "CoverageLevels", "Waivers")</f>
        <v>Waivers</v>
      </c>
      <c r="BK178" t="str">
        <f>IF(AND(ISBLANK(Members[[#This Row],[DependentSSN]]),NOT(ISBLANK(Members[[#This Row],[Dental Policy]]))), "CoverageLevels", "Waivers")</f>
        <v>Waivers</v>
      </c>
      <c r="BL178" t="str">
        <f>IF(AND(ISBLANK(Members[[#This Row],[DependentSSN]]),NOT(ISBLANK(Members[[#This Row],[VisionPolicy]]))), "CoverageLevels", "Waivers")</f>
        <v>Waivers</v>
      </c>
      <c r="BM178">
        <v>0</v>
      </c>
    </row>
    <row r="179" spans="1:65" x14ac:dyDescent="0.25">
      <c r="A179" s="4"/>
      <c r="B179" s="67"/>
      <c r="C179" s="68"/>
      <c r="D179" s="68"/>
      <c r="E179" s="69"/>
      <c r="F179" s="68"/>
      <c r="G179" s="69"/>
      <c r="H179" s="68"/>
      <c r="I179" s="68"/>
      <c r="J179" s="70"/>
      <c r="K179" s="68"/>
      <c r="L179" s="68"/>
      <c r="M179" s="71"/>
      <c r="N179" s="69"/>
      <c r="O179" s="69"/>
      <c r="P179" s="69"/>
      <c r="Q179" s="69"/>
      <c r="R179" s="69"/>
      <c r="S179" s="69"/>
      <c r="T179" s="68" t="str">
        <f>IF(IFERROR(VLOOKUP(Members[[#This Row],[Subscriber SSN]],$C$7:T178,18,FALSE), "") = 0, "",IFERROR(VLOOKUP(Members[[#This Row],[Subscriber SSN]],$C$7:T178,18,FALSE), ""))</f>
        <v/>
      </c>
      <c r="U179" s="68" t="str">
        <f>IF(IFERROR(VLOOKUP(Members[[#This Row],[Subscriber SSN]],$C$7:U178,19,FALSE), "") = 0, "",IFERROR(VLOOKUP(Members[[#This Row],[Subscriber SSN]],$C$7:U178,19,FALSE), ""))</f>
        <v/>
      </c>
      <c r="V179" s="69" t="str">
        <f>IF(IFERROR(VLOOKUP(Members[[#This Row],[Subscriber SSN]],$C$7:V178,20,FALSE), "") = 0, "", IFERROR(VLOOKUP(Members[[#This Row],[Subscriber SSN]],$C$7:V178,20,FALSE), ""))</f>
        <v/>
      </c>
      <c r="W179" s="68" t="str">
        <f>IF(IFERROR(VLOOKUP(Members[[#This Row],[Subscriber SSN]],$C$7:W178,21,FALSE), "") = 0, "", IFERROR(VLOOKUP(Members[[#This Row],[Subscriber SSN]],$C$7:W178,21,FALSE), ""))</f>
        <v/>
      </c>
      <c r="X179" s="68" t="str">
        <f>IF(IFERROR(VLOOKUP(Members[[#This Row],[Subscriber SSN]],$C$7:X178,22,FALSE), "") = 0, "", IFERROR(VLOOKUP(Members[[#This Row],[Subscriber SSN]],$C$7:X178,22,FALSE), ""))</f>
        <v/>
      </c>
      <c r="Y179" s="68"/>
      <c r="Z179" s="72"/>
      <c r="AA179" s="69"/>
      <c r="AB179" s="69"/>
      <c r="AC179" s="70"/>
      <c r="AD179" s="110">
        <f t="shared" si="4"/>
        <v>45292</v>
      </c>
      <c r="AE179" s="69"/>
      <c r="AF179" s="69"/>
      <c r="AG179" s="71"/>
      <c r="AH179" s="69"/>
      <c r="AI179" s="69"/>
      <c r="AJ179" s="69"/>
      <c r="AK179" s="69"/>
      <c r="AL179" s="69"/>
      <c r="AM179" s="69"/>
      <c r="AN179" s="69"/>
      <c r="AO179" s="69"/>
      <c r="AP179" s="73"/>
      <c r="AQ179" s="73"/>
      <c r="AR179" s="73"/>
      <c r="AS179" s="73"/>
      <c r="AT179" s="73"/>
      <c r="AU179" s="73"/>
      <c r="AV179" s="73"/>
      <c r="AW179" s="73"/>
      <c r="AX179" s="73"/>
      <c r="AY179" s="73"/>
      <c r="AZ179" s="73"/>
      <c r="BA179" s="73"/>
      <c r="BB179" s="73"/>
      <c r="BC179" s="74"/>
      <c r="BD179" s="222" t="str">
        <f t="shared" si="5"/>
        <v xml:space="preserve"> </v>
      </c>
      <c r="BE179" s="76">
        <f ca="1">Validation!H179</f>
        <v>2</v>
      </c>
      <c r="BF179" t="str">
        <f ca="1">Validation!I179</f>
        <v/>
      </c>
      <c r="BJ179" t="str">
        <f>IF(AND(ISBLANK(Members[[#This Row],[DependentSSN]]),NOT(ISBLANK(Members[[#This Row],[MedicalPolicy]]))), "CoverageLevels", "Waivers")</f>
        <v>Waivers</v>
      </c>
      <c r="BK179" t="str">
        <f>IF(AND(ISBLANK(Members[[#This Row],[DependentSSN]]),NOT(ISBLANK(Members[[#This Row],[Dental Policy]]))), "CoverageLevels", "Waivers")</f>
        <v>Waivers</v>
      </c>
      <c r="BL179" t="str">
        <f>IF(AND(ISBLANK(Members[[#This Row],[DependentSSN]]),NOT(ISBLANK(Members[[#This Row],[VisionPolicy]]))), "CoverageLevels", "Waivers")</f>
        <v>Waivers</v>
      </c>
      <c r="BM179">
        <v>0</v>
      </c>
    </row>
    <row r="180" spans="1:65" x14ac:dyDescent="0.25">
      <c r="A180" s="4"/>
      <c r="B180" s="67"/>
      <c r="C180" s="68"/>
      <c r="D180" s="68"/>
      <c r="E180" s="69"/>
      <c r="F180" s="68"/>
      <c r="G180" s="69"/>
      <c r="H180" s="68"/>
      <c r="I180" s="68"/>
      <c r="J180" s="70"/>
      <c r="K180" s="68"/>
      <c r="L180" s="68"/>
      <c r="M180" s="71"/>
      <c r="N180" s="69"/>
      <c r="O180" s="69"/>
      <c r="P180" s="69"/>
      <c r="Q180" s="69"/>
      <c r="R180" s="69"/>
      <c r="S180" s="69"/>
      <c r="T180" s="68" t="str">
        <f>IF(IFERROR(VLOOKUP(Members[[#This Row],[Subscriber SSN]],$C$7:T179,18,FALSE), "") = 0, "",IFERROR(VLOOKUP(Members[[#This Row],[Subscriber SSN]],$C$7:T179,18,FALSE), ""))</f>
        <v/>
      </c>
      <c r="U180" s="68" t="str">
        <f>IF(IFERROR(VLOOKUP(Members[[#This Row],[Subscriber SSN]],$C$7:U179,19,FALSE), "") = 0, "",IFERROR(VLOOKUP(Members[[#This Row],[Subscriber SSN]],$C$7:U179,19,FALSE), ""))</f>
        <v/>
      </c>
      <c r="V180" s="69" t="str">
        <f>IF(IFERROR(VLOOKUP(Members[[#This Row],[Subscriber SSN]],$C$7:V179,20,FALSE), "") = 0, "", IFERROR(VLOOKUP(Members[[#This Row],[Subscriber SSN]],$C$7:V179,20,FALSE), ""))</f>
        <v/>
      </c>
      <c r="W180" s="68" t="str">
        <f>IF(IFERROR(VLOOKUP(Members[[#This Row],[Subscriber SSN]],$C$7:W179,21,FALSE), "") = 0, "", IFERROR(VLOOKUP(Members[[#This Row],[Subscriber SSN]],$C$7:W179,21,FALSE), ""))</f>
        <v/>
      </c>
      <c r="X180" s="68" t="str">
        <f>IF(IFERROR(VLOOKUP(Members[[#This Row],[Subscriber SSN]],$C$7:X179,22,FALSE), "") = 0, "", IFERROR(VLOOKUP(Members[[#This Row],[Subscriber SSN]],$C$7:X179,22,FALSE), ""))</f>
        <v/>
      </c>
      <c r="Y180" s="68"/>
      <c r="Z180" s="72"/>
      <c r="AA180" s="69"/>
      <c r="AB180" s="69"/>
      <c r="AC180" s="70"/>
      <c r="AD180" s="110">
        <f t="shared" si="4"/>
        <v>45292</v>
      </c>
      <c r="AE180" s="69"/>
      <c r="AF180" s="69"/>
      <c r="AG180" s="71"/>
      <c r="AH180" s="69"/>
      <c r="AI180" s="69"/>
      <c r="AJ180" s="69"/>
      <c r="AK180" s="69"/>
      <c r="AL180" s="69"/>
      <c r="AM180" s="69"/>
      <c r="AN180" s="69"/>
      <c r="AO180" s="69"/>
      <c r="AP180" s="73"/>
      <c r="AQ180" s="73"/>
      <c r="AR180" s="73"/>
      <c r="AS180" s="73"/>
      <c r="AT180" s="73"/>
      <c r="AU180" s="73"/>
      <c r="AV180" s="73"/>
      <c r="AW180" s="73"/>
      <c r="AX180" s="73"/>
      <c r="AY180" s="73"/>
      <c r="AZ180" s="73"/>
      <c r="BA180" s="73"/>
      <c r="BB180" s="73"/>
      <c r="BC180" s="74"/>
      <c r="BD180" s="222" t="str">
        <f t="shared" si="5"/>
        <v xml:space="preserve"> </v>
      </c>
      <c r="BE180" s="76">
        <f ca="1">Validation!H180</f>
        <v>2</v>
      </c>
      <c r="BF180" t="str">
        <f ca="1">Validation!I180</f>
        <v/>
      </c>
      <c r="BJ180" t="str">
        <f>IF(AND(ISBLANK(Members[[#This Row],[DependentSSN]]),NOT(ISBLANK(Members[[#This Row],[MedicalPolicy]]))), "CoverageLevels", "Waivers")</f>
        <v>Waivers</v>
      </c>
      <c r="BK180" t="str">
        <f>IF(AND(ISBLANK(Members[[#This Row],[DependentSSN]]),NOT(ISBLANK(Members[[#This Row],[Dental Policy]]))), "CoverageLevels", "Waivers")</f>
        <v>Waivers</v>
      </c>
      <c r="BL180" t="str">
        <f>IF(AND(ISBLANK(Members[[#This Row],[DependentSSN]]),NOT(ISBLANK(Members[[#This Row],[VisionPolicy]]))), "CoverageLevels", "Waivers")</f>
        <v>Waivers</v>
      </c>
      <c r="BM180">
        <v>0</v>
      </c>
    </row>
    <row r="181" spans="1:65" x14ac:dyDescent="0.25">
      <c r="A181" s="4"/>
      <c r="B181" s="67"/>
      <c r="C181" s="68"/>
      <c r="D181" s="68"/>
      <c r="E181" s="69"/>
      <c r="F181" s="68"/>
      <c r="G181" s="69"/>
      <c r="H181" s="68"/>
      <c r="I181" s="68"/>
      <c r="J181" s="70"/>
      <c r="K181" s="68"/>
      <c r="L181" s="68"/>
      <c r="M181" s="71"/>
      <c r="N181" s="69"/>
      <c r="O181" s="69"/>
      <c r="P181" s="69"/>
      <c r="Q181" s="69"/>
      <c r="R181" s="69"/>
      <c r="S181" s="69"/>
      <c r="T181" s="68" t="str">
        <f>IF(IFERROR(VLOOKUP(Members[[#This Row],[Subscriber SSN]],$C$7:T180,18,FALSE), "") = 0, "",IFERROR(VLOOKUP(Members[[#This Row],[Subscriber SSN]],$C$7:T180,18,FALSE), ""))</f>
        <v/>
      </c>
      <c r="U181" s="68" t="str">
        <f>IF(IFERROR(VLOOKUP(Members[[#This Row],[Subscriber SSN]],$C$7:U180,19,FALSE), "") = 0, "",IFERROR(VLOOKUP(Members[[#This Row],[Subscriber SSN]],$C$7:U180,19,FALSE), ""))</f>
        <v/>
      </c>
      <c r="V181" s="69" t="str">
        <f>IF(IFERROR(VLOOKUP(Members[[#This Row],[Subscriber SSN]],$C$7:V180,20,FALSE), "") = 0, "", IFERROR(VLOOKUP(Members[[#This Row],[Subscriber SSN]],$C$7:V180,20,FALSE), ""))</f>
        <v/>
      </c>
      <c r="W181" s="68" t="str">
        <f>IF(IFERROR(VLOOKUP(Members[[#This Row],[Subscriber SSN]],$C$7:W180,21,FALSE), "") = 0, "", IFERROR(VLOOKUP(Members[[#This Row],[Subscriber SSN]],$C$7:W180,21,FALSE), ""))</f>
        <v/>
      </c>
      <c r="X181" s="68" t="str">
        <f>IF(IFERROR(VLOOKUP(Members[[#This Row],[Subscriber SSN]],$C$7:X180,22,FALSE), "") = 0, "", IFERROR(VLOOKUP(Members[[#This Row],[Subscriber SSN]],$C$7:X180,22,FALSE), ""))</f>
        <v/>
      </c>
      <c r="Y181" s="68"/>
      <c r="Z181" s="72"/>
      <c r="AA181" s="69"/>
      <c r="AB181" s="69"/>
      <c r="AC181" s="70"/>
      <c r="AD181" s="110">
        <f t="shared" si="4"/>
        <v>45292</v>
      </c>
      <c r="AE181" s="69"/>
      <c r="AF181" s="69"/>
      <c r="AG181" s="71"/>
      <c r="AH181" s="69"/>
      <c r="AI181" s="69"/>
      <c r="AJ181" s="69"/>
      <c r="AK181" s="69"/>
      <c r="AL181" s="69"/>
      <c r="AM181" s="69"/>
      <c r="AN181" s="69"/>
      <c r="AO181" s="69"/>
      <c r="AP181" s="73"/>
      <c r="AQ181" s="73"/>
      <c r="AR181" s="73"/>
      <c r="AS181" s="73"/>
      <c r="AT181" s="73"/>
      <c r="AU181" s="73"/>
      <c r="AV181" s="73"/>
      <c r="AW181" s="73"/>
      <c r="AX181" s="73"/>
      <c r="AY181" s="73"/>
      <c r="AZ181" s="73"/>
      <c r="BA181" s="73"/>
      <c r="BB181" s="73"/>
      <c r="BC181" s="74"/>
      <c r="BD181" s="222" t="str">
        <f t="shared" si="5"/>
        <v xml:space="preserve"> </v>
      </c>
      <c r="BE181" s="76">
        <f ca="1">Validation!H181</f>
        <v>2</v>
      </c>
      <c r="BF181" t="str">
        <f ca="1">Validation!I181</f>
        <v/>
      </c>
      <c r="BJ181" t="str">
        <f>IF(AND(ISBLANK(Members[[#This Row],[DependentSSN]]),NOT(ISBLANK(Members[[#This Row],[MedicalPolicy]]))), "CoverageLevels", "Waivers")</f>
        <v>Waivers</v>
      </c>
      <c r="BK181" t="str">
        <f>IF(AND(ISBLANK(Members[[#This Row],[DependentSSN]]),NOT(ISBLANK(Members[[#This Row],[Dental Policy]]))), "CoverageLevels", "Waivers")</f>
        <v>Waivers</v>
      </c>
      <c r="BL181" t="str">
        <f>IF(AND(ISBLANK(Members[[#This Row],[DependentSSN]]),NOT(ISBLANK(Members[[#This Row],[VisionPolicy]]))), "CoverageLevels", "Waivers")</f>
        <v>Waivers</v>
      </c>
      <c r="BM181">
        <v>0</v>
      </c>
    </row>
    <row r="182" spans="1:65" x14ac:dyDescent="0.25">
      <c r="A182" s="4"/>
      <c r="B182" s="67"/>
      <c r="C182" s="68"/>
      <c r="D182" s="68"/>
      <c r="E182" s="69"/>
      <c r="F182" s="68"/>
      <c r="G182" s="69"/>
      <c r="H182" s="68"/>
      <c r="I182" s="68"/>
      <c r="J182" s="70"/>
      <c r="K182" s="68"/>
      <c r="L182" s="68"/>
      <c r="M182" s="71"/>
      <c r="N182" s="69"/>
      <c r="O182" s="69"/>
      <c r="P182" s="69"/>
      <c r="Q182" s="69"/>
      <c r="R182" s="69"/>
      <c r="S182" s="69"/>
      <c r="T182" s="68" t="str">
        <f>IF(IFERROR(VLOOKUP(Members[[#This Row],[Subscriber SSN]],$C$7:T181,18,FALSE), "") = 0, "",IFERROR(VLOOKUP(Members[[#This Row],[Subscriber SSN]],$C$7:T181,18,FALSE), ""))</f>
        <v/>
      </c>
      <c r="U182" s="68" t="str">
        <f>IF(IFERROR(VLOOKUP(Members[[#This Row],[Subscriber SSN]],$C$7:U181,19,FALSE), "") = 0, "",IFERROR(VLOOKUP(Members[[#This Row],[Subscriber SSN]],$C$7:U181,19,FALSE), ""))</f>
        <v/>
      </c>
      <c r="V182" s="69" t="str">
        <f>IF(IFERROR(VLOOKUP(Members[[#This Row],[Subscriber SSN]],$C$7:V181,20,FALSE), "") = 0, "", IFERROR(VLOOKUP(Members[[#This Row],[Subscriber SSN]],$C$7:V181,20,FALSE), ""))</f>
        <v/>
      </c>
      <c r="W182" s="68" t="str">
        <f>IF(IFERROR(VLOOKUP(Members[[#This Row],[Subscriber SSN]],$C$7:W181,21,FALSE), "") = 0, "", IFERROR(VLOOKUP(Members[[#This Row],[Subscriber SSN]],$C$7:W181,21,FALSE), ""))</f>
        <v/>
      </c>
      <c r="X182" s="68" t="str">
        <f>IF(IFERROR(VLOOKUP(Members[[#This Row],[Subscriber SSN]],$C$7:X181,22,FALSE), "") = 0, "", IFERROR(VLOOKUP(Members[[#This Row],[Subscriber SSN]],$C$7:X181,22,FALSE), ""))</f>
        <v/>
      </c>
      <c r="Y182" s="68"/>
      <c r="Z182" s="72"/>
      <c r="AA182" s="69"/>
      <c r="AB182" s="69"/>
      <c r="AC182" s="70"/>
      <c r="AD182" s="110">
        <f t="shared" si="4"/>
        <v>45292</v>
      </c>
      <c r="AE182" s="69"/>
      <c r="AF182" s="69"/>
      <c r="AG182" s="71"/>
      <c r="AH182" s="69"/>
      <c r="AI182" s="69"/>
      <c r="AJ182" s="69"/>
      <c r="AK182" s="69"/>
      <c r="AL182" s="69"/>
      <c r="AM182" s="69"/>
      <c r="AN182" s="69"/>
      <c r="AO182" s="69"/>
      <c r="AP182" s="73"/>
      <c r="AQ182" s="73"/>
      <c r="AR182" s="73"/>
      <c r="AS182" s="73"/>
      <c r="AT182" s="73"/>
      <c r="AU182" s="73"/>
      <c r="AV182" s="73"/>
      <c r="AW182" s="73"/>
      <c r="AX182" s="73"/>
      <c r="AY182" s="73"/>
      <c r="AZ182" s="73"/>
      <c r="BA182" s="73"/>
      <c r="BB182" s="73"/>
      <c r="BC182" s="74"/>
      <c r="BD182" s="222" t="str">
        <f t="shared" si="5"/>
        <v xml:space="preserve"> </v>
      </c>
      <c r="BE182" s="76">
        <f ca="1">Validation!H182</f>
        <v>2</v>
      </c>
      <c r="BF182" t="str">
        <f ca="1">Validation!I182</f>
        <v/>
      </c>
      <c r="BJ182" t="str">
        <f>IF(AND(ISBLANK(Members[[#This Row],[DependentSSN]]),NOT(ISBLANK(Members[[#This Row],[MedicalPolicy]]))), "CoverageLevels", "Waivers")</f>
        <v>Waivers</v>
      </c>
      <c r="BK182" t="str">
        <f>IF(AND(ISBLANK(Members[[#This Row],[DependentSSN]]),NOT(ISBLANK(Members[[#This Row],[Dental Policy]]))), "CoverageLevels", "Waivers")</f>
        <v>Waivers</v>
      </c>
      <c r="BL182" t="str">
        <f>IF(AND(ISBLANK(Members[[#This Row],[DependentSSN]]),NOT(ISBLANK(Members[[#This Row],[VisionPolicy]]))), "CoverageLevels", "Waivers")</f>
        <v>Waivers</v>
      </c>
      <c r="BM182">
        <v>0</v>
      </c>
    </row>
    <row r="183" spans="1:65" x14ac:dyDescent="0.25">
      <c r="A183" s="4"/>
      <c r="B183" s="67"/>
      <c r="C183" s="68"/>
      <c r="D183" s="68"/>
      <c r="E183" s="69"/>
      <c r="F183" s="68"/>
      <c r="G183" s="69"/>
      <c r="H183" s="68"/>
      <c r="I183" s="68"/>
      <c r="J183" s="70"/>
      <c r="K183" s="68"/>
      <c r="L183" s="68"/>
      <c r="M183" s="71"/>
      <c r="N183" s="69"/>
      <c r="O183" s="69"/>
      <c r="P183" s="69"/>
      <c r="Q183" s="69"/>
      <c r="R183" s="69"/>
      <c r="S183" s="69"/>
      <c r="T183" s="68" t="str">
        <f>IF(IFERROR(VLOOKUP(Members[[#This Row],[Subscriber SSN]],$C$7:T182,18,FALSE), "") = 0, "",IFERROR(VLOOKUP(Members[[#This Row],[Subscriber SSN]],$C$7:T182,18,FALSE), ""))</f>
        <v/>
      </c>
      <c r="U183" s="68" t="str">
        <f>IF(IFERROR(VLOOKUP(Members[[#This Row],[Subscriber SSN]],$C$7:U182,19,FALSE), "") = 0, "",IFERROR(VLOOKUP(Members[[#This Row],[Subscriber SSN]],$C$7:U182,19,FALSE), ""))</f>
        <v/>
      </c>
      <c r="V183" s="69" t="str">
        <f>IF(IFERROR(VLOOKUP(Members[[#This Row],[Subscriber SSN]],$C$7:V182,20,FALSE), "") = 0, "", IFERROR(VLOOKUP(Members[[#This Row],[Subscriber SSN]],$C$7:V182,20,FALSE), ""))</f>
        <v/>
      </c>
      <c r="W183" s="68" t="str">
        <f>IF(IFERROR(VLOOKUP(Members[[#This Row],[Subscriber SSN]],$C$7:W182,21,FALSE), "") = 0, "", IFERROR(VLOOKUP(Members[[#This Row],[Subscriber SSN]],$C$7:W182,21,FALSE), ""))</f>
        <v/>
      </c>
      <c r="X183" s="68" t="str">
        <f>IF(IFERROR(VLOOKUP(Members[[#This Row],[Subscriber SSN]],$C$7:X182,22,FALSE), "") = 0, "", IFERROR(VLOOKUP(Members[[#This Row],[Subscriber SSN]],$C$7:X182,22,FALSE), ""))</f>
        <v/>
      </c>
      <c r="Y183" s="68"/>
      <c r="Z183" s="72"/>
      <c r="AA183" s="69"/>
      <c r="AB183" s="69"/>
      <c r="AC183" s="70"/>
      <c r="AD183" s="110">
        <f t="shared" si="4"/>
        <v>45292</v>
      </c>
      <c r="AE183" s="69"/>
      <c r="AF183" s="69"/>
      <c r="AG183" s="71"/>
      <c r="AH183" s="69"/>
      <c r="AI183" s="69"/>
      <c r="AJ183" s="69"/>
      <c r="AK183" s="69"/>
      <c r="AL183" s="69"/>
      <c r="AM183" s="69"/>
      <c r="AN183" s="69"/>
      <c r="AO183" s="69"/>
      <c r="AP183" s="73"/>
      <c r="AQ183" s="73"/>
      <c r="AR183" s="73"/>
      <c r="AS183" s="73"/>
      <c r="AT183" s="73"/>
      <c r="AU183" s="73"/>
      <c r="AV183" s="73"/>
      <c r="AW183" s="73"/>
      <c r="AX183" s="73"/>
      <c r="AY183" s="73"/>
      <c r="AZ183" s="73"/>
      <c r="BA183" s="73"/>
      <c r="BB183" s="73"/>
      <c r="BC183" s="74"/>
      <c r="BD183" s="222" t="str">
        <f t="shared" si="5"/>
        <v xml:space="preserve"> </v>
      </c>
      <c r="BE183" s="76">
        <f ca="1">Validation!H183</f>
        <v>2</v>
      </c>
      <c r="BF183" t="str">
        <f ca="1">Validation!I183</f>
        <v/>
      </c>
      <c r="BJ183" t="str">
        <f>IF(AND(ISBLANK(Members[[#This Row],[DependentSSN]]),NOT(ISBLANK(Members[[#This Row],[MedicalPolicy]]))), "CoverageLevels", "Waivers")</f>
        <v>Waivers</v>
      </c>
      <c r="BK183" t="str">
        <f>IF(AND(ISBLANK(Members[[#This Row],[DependentSSN]]),NOT(ISBLANK(Members[[#This Row],[Dental Policy]]))), "CoverageLevels", "Waivers")</f>
        <v>Waivers</v>
      </c>
      <c r="BL183" t="str">
        <f>IF(AND(ISBLANK(Members[[#This Row],[DependentSSN]]),NOT(ISBLANK(Members[[#This Row],[VisionPolicy]]))), "CoverageLevels", "Waivers")</f>
        <v>Waivers</v>
      </c>
      <c r="BM183">
        <v>0</v>
      </c>
    </row>
    <row r="184" spans="1:65" x14ac:dyDescent="0.25">
      <c r="A184" s="4"/>
      <c r="B184" s="67"/>
      <c r="C184" s="68"/>
      <c r="D184" s="68"/>
      <c r="E184" s="69"/>
      <c r="F184" s="68"/>
      <c r="G184" s="69"/>
      <c r="H184" s="68"/>
      <c r="I184" s="68"/>
      <c r="J184" s="70"/>
      <c r="K184" s="68"/>
      <c r="L184" s="68"/>
      <c r="M184" s="71"/>
      <c r="N184" s="69"/>
      <c r="O184" s="69"/>
      <c r="P184" s="69"/>
      <c r="Q184" s="69"/>
      <c r="R184" s="69"/>
      <c r="S184" s="69"/>
      <c r="T184" s="68" t="str">
        <f>IF(IFERROR(VLOOKUP(Members[[#This Row],[Subscriber SSN]],$C$7:T183,18,FALSE), "") = 0, "",IFERROR(VLOOKUP(Members[[#This Row],[Subscriber SSN]],$C$7:T183,18,FALSE), ""))</f>
        <v/>
      </c>
      <c r="U184" s="68" t="str">
        <f>IF(IFERROR(VLOOKUP(Members[[#This Row],[Subscriber SSN]],$C$7:U183,19,FALSE), "") = 0, "",IFERROR(VLOOKUP(Members[[#This Row],[Subscriber SSN]],$C$7:U183,19,FALSE), ""))</f>
        <v/>
      </c>
      <c r="V184" s="69" t="str">
        <f>IF(IFERROR(VLOOKUP(Members[[#This Row],[Subscriber SSN]],$C$7:V183,20,FALSE), "") = 0, "", IFERROR(VLOOKUP(Members[[#This Row],[Subscriber SSN]],$C$7:V183,20,FALSE), ""))</f>
        <v/>
      </c>
      <c r="W184" s="68" t="str">
        <f>IF(IFERROR(VLOOKUP(Members[[#This Row],[Subscriber SSN]],$C$7:W183,21,FALSE), "") = 0, "", IFERROR(VLOOKUP(Members[[#This Row],[Subscriber SSN]],$C$7:W183,21,FALSE), ""))</f>
        <v/>
      </c>
      <c r="X184" s="68" t="str">
        <f>IF(IFERROR(VLOOKUP(Members[[#This Row],[Subscriber SSN]],$C$7:X183,22,FALSE), "") = 0, "", IFERROR(VLOOKUP(Members[[#This Row],[Subscriber SSN]],$C$7:X183,22,FALSE), ""))</f>
        <v/>
      </c>
      <c r="Y184" s="68"/>
      <c r="Z184" s="72"/>
      <c r="AA184" s="69"/>
      <c r="AB184" s="69"/>
      <c r="AC184" s="70"/>
      <c r="AD184" s="110">
        <f t="shared" si="4"/>
        <v>45292</v>
      </c>
      <c r="AE184" s="69"/>
      <c r="AF184" s="69"/>
      <c r="AG184" s="71"/>
      <c r="AH184" s="69"/>
      <c r="AI184" s="69"/>
      <c r="AJ184" s="69"/>
      <c r="AK184" s="69"/>
      <c r="AL184" s="69"/>
      <c r="AM184" s="69"/>
      <c r="AN184" s="69"/>
      <c r="AO184" s="69"/>
      <c r="AP184" s="73"/>
      <c r="AQ184" s="73"/>
      <c r="AR184" s="73"/>
      <c r="AS184" s="73"/>
      <c r="AT184" s="73"/>
      <c r="AU184" s="73"/>
      <c r="AV184" s="73"/>
      <c r="AW184" s="73"/>
      <c r="AX184" s="73"/>
      <c r="AY184" s="73"/>
      <c r="AZ184" s="73"/>
      <c r="BA184" s="73"/>
      <c r="BB184" s="73"/>
      <c r="BC184" s="74"/>
      <c r="BD184" s="222" t="str">
        <f t="shared" si="5"/>
        <v xml:space="preserve"> </v>
      </c>
      <c r="BE184" s="76">
        <f ca="1">Validation!H184</f>
        <v>2</v>
      </c>
      <c r="BF184" t="str">
        <f ca="1">Validation!I184</f>
        <v/>
      </c>
      <c r="BJ184" t="str">
        <f>IF(AND(ISBLANK(Members[[#This Row],[DependentSSN]]),NOT(ISBLANK(Members[[#This Row],[MedicalPolicy]]))), "CoverageLevels", "Waivers")</f>
        <v>Waivers</v>
      </c>
      <c r="BK184" t="str">
        <f>IF(AND(ISBLANK(Members[[#This Row],[DependentSSN]]),NOT(ISBLANK(Members[[#This Row],[Dental Policy]]))), "CoverageLevels", "Waivers")</f>
        <v>Waivers</v>
      </c>
      <c r="BL184" t="str">
        <f>IF(AND(ISBLANK(Members[[#This Row],[DependentSSN]]),NOT(ISBLANK(Members[[#This Row],[VisionPolicy]]))), "CoverageLevels", "Waivers")</f>
        <v>Waivers</v>
      </c>
      <c r="BM184">
        <v>0</v>
      </c>
    </row>
    <row r="185" spans="1:65" x14ac:dyDescent="0.25">
      <c r="A185" s="4"/>
      <c r="B185" s="67"/>
      <c r="C185" s="68"/>
      <c r="D185" s="68"/>
      <c r="E185" s="69"/>
      <c r="F185" s="68"/>
      <c r="G185" s="69"/>
      <c r="H185" s="68"/>
      <c r="I185" s="68"/>
      <c r="J185" s="70"/>
      <c r="K185" s="68"/>
      <c r="L185" s="68"/>
      <c r="M185" s="71"/>
      <c r="N185" s="69"/>
      <c r="O185" s="69"/>
      <c r="P185" s="69"/>
      <c r="Q185" s="69"/>
      <c r="R185" s="69"/>
      <c r="S185" s="69"/>
      <c r="T185" s="68" t="str">
        <f>IF(IFERROR(VLOOKUP(Members[[#This Row],[Subscriber SSN]],$C$7:T184,18,FALSE), "") = 0, "",IFERROR(VLOOKUP(Members[[#This Row],[Subscriber SSN]],$C$7:T184,18,FALSE), ""))</f>
        <v/>
      </c>
      <c r="U185" s="68" t="str">
        <f>IF(IFERROR(VLOOKUP(Members[[#This Row],[Subscriber SSN]],$C$7:U184,19,FALSE), "") = 0, "",IFERROR(VLOOKUP(Members[[#This Row],[Subscriber SSN]],$C$7:U184,19,FALSE), ""))</f>
        <v/>
      </c>
      <c r="V185" s="69" t="str">
        <f>IF(IFERROR(VLOOKUP(Members[[#This Row],[Subscriber SSN]],$C$7:V184,20,FALSE), "") = 0, "", IFERROR(VLOOKUP(Members[[#This Row],[Subscriber SSN]],$C$7:V184,20,FALSE), ""))</f>
        <v/>
      </c>
      <c r="W185" s="68" t="str">
        <f>IF(IFERROR(VLOOKUP(Members[[#This Row],[Subscriber SSN]],$C$7:W184,21,FALSE), "") = 0, "", IFERROR(VLOOKUP(Members[[#This Row],[Subscriber SSN]],$C$7:W184,21,FALSE), ""))</f>
        <v/>
      </c>
      <c r="X185" s="68" t="str">
        <f>IF(IFERROR(VLOOKUP(Members[[#This Row],[Subscriber SSN]],$C$7:X184,22,FALSE), "") = 0, "", IFERROR(VLOOKUP(Members[[#This Row],[Subscriber SSN]],$C$7:X184,22,FALSE), ""))</f>
        <v/>
      </c>
      <c r="Y185" s="68"/>
      <c r="Z185" s="72"/>
      <c r="AA185" s="69"/>
      <c r="AB185" s="69"/>
      <c r="AC185" s="70"/>
      <c r="AD185" s="110">
        <f t="shared" si="4"/>
        <v>45292</v>
      </c>
      <c r="AE185" s="69"/>
      <c r="AF185" s="69"/>
      <c r="AG185" s="71"/>
      <c r="AH185" s="69"/>
      <c r="AI185" s="69"/>
      <c r="AJ185" s="69"/>
      <c r="AK185" s="69"/>
      <c r="AL185" s="69"/>
      <c r="AM185" s="69"/>
      <c r="AN185" s="69"/>
      <c r="AO185" s="69"/>
      <c r="AP185" s="73"/>
      <c r="AQ185" s="73"/>
      <c r="AR185" s="73"/>
      <c r="AS185" s="73"/>
      <c r="AT185" s="73"/>
      <c r="AU185" s="73"/>
      <c r="AV185" s="73"/>
      <c r="AW185" s="73"/>
      <c r="AX185" s="73"/>
      <c r="AY185" s="73"/>
      <c r="AZ185" s="73"/>
      <c r="BA185" s="73"/>
      <c r="BB185" s="73"/>
      <c r="BC185" s="74"/>
      <c r="BD185" s="222" t="str">
        <f t="shared" si="5"/>
        <v xml:space="preserve"> </v>
      </c>
      <c r="BE185" s="76">
        <f ca="1">Validation!H185</f>
        <v>2</v>
      </c>
      <c r="BF185" t="str">
        <f ca="1">Validation!I185</f>
        <v/>
      </c>
      <c r="BJ185" t="str">
        <f>IF(AND(ISBLANK(Members[[#This Row],[DependentSSN]]),NOT(ISBLANK(Members[[#This Row],[MedicalPolicy]]))), "CoverageLevels", "Waivers")</f>
        <v>Waivers</v>
      </c>
      <c r="BK185" t="str">
        <f>IF(AND(ISBLANK(Members[[#This Row],[DependentSSN]]),NOT(ISBLANK(Members[[#This Row],[Dental Policy]]))), "CoverageLevels", "Waivers")</f>
        <v>Waivers</v>
      </c>
      <c r="BL185" t="str">
        <f>IF(AND(ISBLANK(Members[[#This Row],[DependentSSN]]),NOT(ISBLANK(Members[[#This Row],[VisionPolicy]]))), "CoverageLevels", "Waivers")</f>
        <v>Waivers</v>
      </c>
      <c r="BM185">
        <v>0</v>
      </c>
    </row>
    <row r="186" spans="1:65" x14ac:dyDescent="0.25">
      <c r="A186" s="4"/>
      <c r="B186" s="67"/>
      <c r="C186" s="68"/>
      <c r="D186" s="68"/>
      <c r="E186" s="69"/>
      <c r="F186" s="68"/>
      <c r="G186" s="69"/>
      <c r="H186" s="68"/>
      <c r="I186" s="68"/>
      <c r="J186" s="70"/>
      <c r="K186" s="68"/>
      <c r="L186" s="68"/>
      <c r="M186" s="71"/>
      <c r="N186" s="69"/>
      <c r="O186" s="69"/>
      <c r="P186" s="69"/>
      <c r="Q186" s="69"/>
      <c r="R186" s="69"/>
      <c r="S186" s="69"/>
      <c r="T186" s="68" t="str">
        <f>IF(IFERROR(VLOOKUP(Members[[#This Row],[Subscriber SSN]],$C$7:T185,18,FALSE), "") = 0, "",IFERROR(VLOOKUP(Members[[#This Row],[Subscriber SSN]],$C$7:T185,18,FALSE), ""))</f>
        <v/>
      </c>
      <c r="U186" s="68" t="str">
        <f>IF(IFERROR(VLOOKUP(Members[[#This Row],[Subscriber SSN]],$C$7:U185,19,FALSE), "") = 0, "",IFERROR(VLOOKUP(Members[[#This Row],[Subscriber SSN]],$C$7:U185,19,FALSE), ""))</f>
        <v/>
      </c>
      <c r="V186" s="69" t="str">
        <f>IF(IFERROR(VLOOKUP(Members[[#This Row],[Subscriber SSN]],$C$7:V185,20,FALSE), "") = 0, "", IFERROR(VLOOKUP(Members[[#This Row],[Subscriber SSN]],$C$7:V185,20,FALSE), ""))</f>
        <v/>
      </c>
      <c r="W186" s="68" t="str">
        <f>IF(IFERROR(VLOOKUP(Members[[#This Row],[Subscriber SSN]],$C$7:W185,21,FALSE), "") = 0, "", IFERROR(VLOOKUP(Members[[#This Row],[Subscriber SSN]],$C$7:W185,21,FALSE), ""))</f>
        <v/>
      </c>
      <c r="X186" s="68" t="str">
        <f>IF(IFERROR(VLOOKUP(Members[[#This Row],[Subscriber SSN]],$C$7:X185,22,FALSE), "") = 0, "", IFERROR(VLOOKUP(Members[[#This Row],[Subscriber SSN]],$C$7:X185,22,FALSE), ""))</f>
        <v/>
      </c>
      <c r="Y186" s="68"/>
      <c r="Z186" s="72"/>
      <c r="AA186" s="69"/>
      <c r="AB186" s="69"/>
      <c r="AC186" s="70"/>
      <c r="AD186" s="110">
        <f t="shared" si="4"/>
        <v>45292</v>
      </c>
      <c r="AE186" s="69"/>
      <c r="AF186" s="69"/>
      <c r="AG186" s="71"/>
      <c r="AH186" s="69"/>
      <c r="AI186" s="69"/>
      <c r="AJ186" s="69"/>
      <c r="AK186" s="69"/>
      <c r="AL186" s="69"/>
      <c r="AM186" s="69"/>
      <c r="AN186" s="69"/>
      <c r="AO186" s="69"/>
      <c r="AP186" s="73"/>
      <c r="AQ186" s="73"/>
      <c r="AR186" s="73"/>
      <c r="AS186" s="73"/>
      <c r="AT186" s="73"/>
      <c r="AU186" s="73"/>
      <c r="AV186" s="73"/>
      <c r="AW186" s="73"/>
      <c r="AX186" s="73"/>
      <c r="AY186" s="73"/>
      <c r="AZ186" s="73"/>
      <c r="BA186" s="73"/>
      <c r="BB186" s="73"/>
      <c r="BC186" s="74"/>
      <c r="BD186" s="222" t="str">
        <f t="shared" si="5"/>
        <v xml:space="preserve"> </v>
      </c>
      <c r="BE186" s="76">
        <f ca="1">Validation!H186</f>
        <v>2</v>
      </c>
      <c r="BF186" t="str">
        <f ca="1">Validation!I186</f>
        <v/>
      </c>
      <c r="BJ186" t="str">
        <f>IF(AND(ISBLANK(Members[[#This Row],[DependentSSN]]),NOT(ISBLANK(Members[[#This Row],[MedicalPolicy]]))), "CoverageLevels", "Waivers")</f>
        <v>Waivers</v>
      </c>
      <c r="BK186" t="str">
        <f>IF(AND(ISBLANK(Members[[#This Row],[DependentSSN]]),NOT(ISBLANK(Members[[#This Row],[Dental Policy]]))), "CoverageLevels", "Waivers")</f>
        <v>Waivers</v>
      </c>
      <c r="BL186" t="str">
        <f>IF(AND(ISBLANK(Members[[#This Row],[DependentSSN]]),NOT(ISBLANK(Members[[#This Row],[VisionPolicy]]))), "CoverageLevels", "Waivers")</f>
        <v>Waivers</v>
      </c>
      <c r="BM186">
        <v>0</v>
      </c>
    </row>
    <row r="187" spans="1:65" x14ac:dyDescent="0.25">
      <c r="A187" s="4"/>
      <c r="B187" s="67"/>
      <c r="C187" s="68"/>
      <c r="D187" s="68"/>
      <c r="E187" s="69"/>
      <c r="F187" s="68"/>
      <c r="G187" s="69"/>
      <c r="H187" s="68"/>
      <c r="I187" s="68"/>
      <c r="J187" s="70"/>
      <c r="K187" s="68"/>
      <c r="L187" s="68"/>
      <c r="M187" s="71"/>
      <c r="N187" s="69"/>
      <c r="O187" s="69"/>
      <c r="P187" s="69"/>
      <c r="Q187" s="69"/>
      <c r="R187" s="69"/>
      <c r="S187" s="69"/>
      <c r="T187" s="68" t="str">
        <f>IF(IFERROR(VLOOKUP(Members[[#This Row],[Subscriber SSN]],$C$7:T186,18,FALSE), "") = 0, "",IFERROR(VLOOKUP(Members[[#This Row],[Subscriber SSN]],$C$7:T186,18,FALSE), ""))</f>
        <v/>
      </c>
      <c r="U187" s="68" t="str">
        <f>IF(IFERROR(VLOOKUP(Members[[#This Row],[Subscriber SSN]],$C$7:U186,19,FALSE), "") = 0, "",IFERROR(VLOOKUP(Members[[#This Row],[Subscriber SSN]],$C$7:U186,19,FALSE), ""))</f>
        <v/>
      </c>
      <c r="V187" s="69" t="str">
        <f>IF(IFERROR(VLOOKUP(Members[[#This Row],[Subscriber SSN]],$C$7:V186,20,FALSE), "") = 0, "", IFERROR(VLOOKUP(Members[[#This Row],[Subscriber SSN]],$C$7:V186,20,FALSE), ""))</f>
        <v/>
      </c>
      <c r="W187" s="68" t="str">
        <f>IF(IFERROR(VLOOKUP(Members[[#This Row],[Subscriber SSN]],$C$7:W186,21,FALSE), "") = 0, "", IFERROR(VLOOKUP(Members[[#This Row],[Subscriber SSN]],$C$7:W186,21,FALSE), ""))</f>
        <v/>
      </c>
      <c r="X187" s="68" t="str">
        <f>IF(IFERROR(VLOOKUP(Members[[#This Row],[Subscriber SSN]],$C$7:X186,22,FALSE), "") = 0, "", IFERROR(VLOOKUP(Members[[#This Row],[Subscriber SSN]],$C$7:X186,22,FALSE), ""))</f>
        <v/>
      </c>
      <c r="Y187" s="68"/>
      <c r="Z187" s="72"/>
      <c r="AA187" s="69"/>
      <c r="AB187" s="69"/>
      <c r="AC187" s="70"/>
      <c r="AD187" s="110">
        <f t="shared" si="4"/>
        <v>45292</v>
      </c>
      <c r="AE187" s="69"/>
      <c r="AF187" s="69"/>
      <c r="AG187" s="71"/>
      <c r="AH187" s="69"/>
      <c r="AI187" s="69"/>
      <c r="AJ187" s="69"/>
      <c r="AK187" s="69"/>
      <c r="AL187" s="69"/>
      <c r="AM187" s="69"/>
      <c r="AN187" s="69"/>
      <c r="AO187" s="69"/>
      <c r="AP187" s="73"/>
      <c r="AQ187" s="73"/>
      <c r="AR187" s="73"/>
      <c r="AS187" s="73"/>
      <c r="AT187" s="73"/>
      <c r="AU187" s="73"/>
      <c r="AV187" s="73"/>
      <c r="AW187" s="73"/>
      <c r="AX187" s="73"/>
      <c r="AY187" s="73"/>
      <c r="AZ187" s="73"/>
      <c r="BA187" s="73"/>
      <c r="BB187" s="73"/>
      <c r="BC187" s="74"/>
      <c r="BD187" s="222" t="str">
        <f t="shared" si="5"/>
        <v xml:space="preserve"> </v>
      </c>
      <c r="BE187" s="76">
        <f ca="1">Validation!H187</f>
        <v>2</v>
      </c>
      <c r="BF187" t="str">
        <f ca="1">Validation!I187</f>
        <v/>
      </c>
      <c r="BJ187" t="str">
        <f>IF(AND(ISBLANK(Members[[#This Row],[DependentSSN]]),NOT(ISBLANK(Members[[#This Row],[MedicalPolicy]]))), "CoverageLevels", "Waivers")</f>
        <v>Waivers</v>
      </c>
      <c r="BK187" t="str">
        <f>IF(AND(ISBLANK(Members[[#This Row],[DependentSSN]]),NOT(ISBLANK(Members[[#This Row],[Dental Policy]]))), "CoverageLevels", "Waivers")</f>
        <v>Waivers</v>
      </c>
      <c r="BL187" t="str">
        <f>IF(AND(ISBLANK(Members[[#This Row],[DependentSSN]]),NOT(ISBLANK(Members[[#This Row],[VisionPolicy]]))), "CoverageLevels", "Waivers")</f>
        <v>Waivers</v>
      </c>
      <c r="BM187">
        <v>0</v>
      </c>
    </row>
    <row r="188" spans="1:65" x14ac:dyDescent="0.25">
      <c r="A188" s="4"/>
      <c r="B188" s="67"/>
      <c r="C188" s="68"/>
      <c r="D188" s="68"/>
      <c r="E188" s="69"/>
      <c r="F188" s="68"/>
      <c r="G188" s="69"/>
      <c r="H188" s="68"/>
      <c r="I188" s="68"/>
      <c r="J188" s="70"/>
      <c r="K188" s="68"/>
      <c r="L188" s="68"/>
      <c r="M188" s="71"/>
      <c r="N188" s="69"/>
      <c r="O188" s="69"/>
      <c r="P188" s="69"/>
      <c r="Q188" s="69"/>
      <c r="R188" s="69"/>
      <c r="S188" s="69"/>
      <c r="T188" s="68" t="str">
        <f>IF(IFERROR(VLOOKUP(Members[[#This Row],[Subscriber SSN]],$C$7:T187,18,FALSE), "") = 0, "",IFERROR(VLOOKUP(Members[[#This Row],[Subscriber SSN]],$C$7:T187,18,FALSE), ""))</f>
        <v/>
      </c>
      <c r="U188" s="68" t="str">
        <f>IF(IFERROR(VLOOKUP(Members[[#This Row],[Subscriber SSN]],$C$7:U187,19,FALSE), "") = 0, "",IFERROR(VLOOKUP(Members[[#This Row],[Subscriber SSN]],$C$7:U187,19,FALSE), ""))</f>
        <v/>
      </c>
      <c r="V188" s="69" t="str">
        <f>IF(IFERROR(VLOOKUP(Members[[#This Row],[Subscriber SSN]],$C$7:V187,20,FALSE), "") = 0, "", IFERROR(VLOOKUP(Members[[#This Row],[Subscriber SSN]],$C$7:V187,20,FALSE), ""))</f>
        <v/>
      </c>
      <c r="W188" s="68" t="str">
        <f>IF(IFERROR(VLOOKUP(Members[[#This Row],[Subscriber SSN]],$C$7:W187,21,FALSE), "") = 0, "", IFERROR(VLOOKUP(Members[[#This Row],[Subscriber SSN]],$C$7:W187,21,FALSE), ""))</f>
        <v/>
      </c>
      <c r="X188" s="68" t="str">
        <f>IF(IFERROR(VLOOKUP(Members[[#This Row],[Subscriber SSN]],$C$7:X187,22,FALSE), "") = 0, "", IFERROR(VLOOKUP(Members[[#This Row],[Subscriber SSN]],$C$7:X187,22,FALSE), ""))</f>
        <v/>
      </c>
      <c r="Y188" s="68"/>
      <c r="Z188" s="72"/>
      <c r="AA188" s="69"/>
      <c r="AB188" s="69"/>
      <c r="AC188" s="70"/>
      <c r="AD188" s="110">
        <f t="shared" si="4"/>
        <v>45292</v>
      </c>
      <c r="AE188" s="69"/>
      <c r="AF188" s="69"/>
      <c r="AG188" s="71"/>
      <c r="AH188" s="69"/>
      <c r="AI188" s="69"/>
      <c r="AJ188" s="69"/>
      <c r="AK188" s="69"/>
      <c r="AL188" s="69"/>
      <c r="AM188" s="69"/>
      <c r="AN188" s="69"/>
      <c r="AO188" s="69"/>
      <c r="AP188" s="73"/>
      <c r="AQ188" s="73"/>
      <c r="AR188" s="73"/>
      <c r="AS188" s="73"/>
      <c r="AT188" s="73"/>
      <c r="AU188" s="73"/>
      <c r="AV188" s="73"/>
      <c r="AW188" s="73"/>
      <c r="AX188" s="73"/>
      <c r="AY188" s="73"/>
      <c r="AZ188" s="73"/>
      <c r="BA188" s="73"/>
      <c r="BB188" s="73"/>
      <c r="BC188" s="74"/>
      <c r="BD188" s="222" t="str">
        <f t="shared" si="5"/>
        <v xml:space="preserve"> </v>
      </c>
      <c r="BE188" s="76">
        <f ca="1">Validation!H188</f>
        <v>2</v>
      </c>
      <c r="BF188" t="str">
        <f ca="1">Validation!I188</f>
        <v/>
      </c>
      <c r="BJ188" t="str">
        <f>IF(AND(ISBLANK(Members[[#This Row],[DependentSSN]]),NOT(ISBLANK(Members[[#This Row],[MedicalPolicy]]))), "CoverageLevels", "Waivers")</f>
        <v>Waivers</v>
      </c>
      <c r="BK188" t="str">
        <f>IF(AND(ISBLANK(Members[[#This Row],[DependentSSN]]),NOT(ISBLANK(Members[[#This Row],[Dental Policy]]))), "CoverageLevels", "Waivers")</f>
        <v>Waivers</v>
      </c>
      <c r="BL188" t="str">
        <f>IF(AND(ISBLANK(Members[[#This Row],[DependentSSN]]),NOT(ISBLANK(Members[[#This Row],[VisionPolicy]]))), "CoverageLevels", "Waivers")</f>
        <v>Waivers</v>
      </c>
      <c r="BM188">
        <v>0</v>
      </c>
    </row>
    <row r="189" spans="1:65" x14ac:dyDescent="0.25">
      <c r="A189" s="4"/>
      <c r="B189" s="67"/>
      <c r="C189" s="68"/>
      <c r="D189" s="68"/>
      <c r="E189" s="69"/>
      <c r="F189" s="68"/>
      <c r="G189" s="69"/>
      <c r="H189" s="68"/>
      <c r="I189" s="68"/>
      <c r="J189" s="70"/>
      <c r="K189" s="68"/>
      <c r="L189" s="68"/>
      <c r="M189" s="71"/>
      <c r="N189" s="69"/>
      <c r="O189" s="69"/>
      <c r="P189" s="69"/>
      <c r="Q189" s="69"/>
      <c r="R189" s="69"/>
      <c r="S189" s="69"/>
      <c r="T189" s="68" t="str">
        <f>IF(IFERROR(VLOOKUP(Members[[#This Row],[Subscriber SSN]],$C$7:T188,18,FALSE), "") = 0, "",IFERROR(VLOOKUP(Members[[#This Row],[Subscriber SSN]],$C$7:T188,18,FALSE), ""))</f>
        <v/>
      </c>
      <c r="U189" s="68" t="str">
        <f>IF(IFERROR(VLOOKUP(Members[[#This Row],[Subscriber SSN]],$C$7:U188,19,FALSE), "") = 0, "",IFERROR(VLOOKUP(Members[[#This Row],[Subscriber SSN]],$C$7:U188,19,FALSE), ""))</f>
        <v/>
      </c>
      <c r="V189" s="69" t="str">
        <f>IF(IFERROR(VLOOKUP(Members[[#This Row],[Subscriber SSN]],$C$7:V188,20,FALSE), "") = 0, "", IFERROR(VLOOKUP(Members[[#This Row],[Subscriber SSN]],$C$7:V188,20,FALSE), ""))</f>
        <v/>
      </c>
      <c r="W189" s="68" t="str">
        <f>IF(IFERROR(VLOOKUP(Members[[#This Row],[Subscriber SSN]],$C$7:W188,21,FALSE), "") = 0, "", IFERROR(VLOOKUP(Members[[#This Row],[Subscriber SSN]],$C$7:W188,21,FALSE), ""))</f>
        <v/>
      </c>
      <c r="X189" s="68" t="str">
        <f>IF(IFERROR(VLOOKUP(Members[[#This Row],[Subscriber SSN]],$C$7:X188,22,FALSE), "") = 0, "", IFERROR(VLOOKUP(Members[[#This Row],[Subscriber SSN]],$C$7:X188,22,FALSE), ""))</f>
        <v/>
      </c>
      <c r="Y189" s="68"/>
      <c r="Z189" s="72"/>
      <c r="AA189" s="69"/>
      <c r="AB189" s="69"/>
      <c r="AC189" s="70"/>
      <c r="AD189" s="110">
        <f t="shared" si="4"/>
        <v>45292</v>
      </c>
      <c r="AE189" s="69"/>
      <c r="AF189" s="69"/>
      <c r="AG189" s="71"/>
      <c r="AH189" s="69"/>
      <c r="AI189" s="69"/>
      <c r="AJ189" s="69"/>
      <c r="AK189" s="69"/>
      <c r="AL189" s="69"/>
      <c r="AM189" s="69"/>
      <c r="AN189" s="69"/>
      <c r="AO189" s="69"/>
      <c r="AP189" s="73"/>
      <c r="AQ189" s="73"/>
      <c r="AR189" s="73"/>
      <c r="AS189" s="73"/>
      <c r="AT189" s="73"/>
      <c r="AU189" s="73"/>
      <c r="AV189" s="73"/>
      <c r="AW189" s="73"/>
      <c r="AX189" s="73"/>
      <c r="AY189" s="73"/>
      <c r="AZ189" s="73"/>
      <c r="BA189" s="73"/>
      <c r="BB189" s="73"/>
      <c r="BC189" s="74"/>
      <c r="BD189" s="222" t="str">
        <f t="shared" si="5"/>
        <v xml:space="preserve"> </v>
      </c>
      <c r="BE189" s="76">
        <f ca="1">Validation!H189</f>
        <v>2</v>
      </c>
      <c r="BF189" t="str">
        <f ca="1">Validation!I189</f>
        <v/>
      </c>
      <c r="BJ189" t="str">
        <f>IF(AND(ISBLANK(Members[[#This Row],[DependentSSN]]),NOT(ISBLANK(Members[[#This Row],[MedicalPolicy]]))), "CoverageLevels", "Waivers")</f>
        <v>Waivers</v>
      </c>
      <c r="BK189" t="str">
        <f>IF(AND(ISBLANK(Members[[#This Row],[DependentSSN]]),NOT(ISBLANK(Members[[#This Row],[Dental Policy]]))), "CoverageLevels", "Waivers")</f>
        <v>Waivers</v>
      </c>
      <c r="BL189" t="str">
        <f>IF(AND(ISBLANK(Members[[#This Row],[DependentSSN]]),NOT(ISBLANK(Members[[#This Row],[VisionPolicy]]))), "CoverageLevels", "Waivers")</f>
        <v>Waivers</v>
      </c>
      <c r="BM189">
        <v>0</v>
      </c>
    </row>
    <row r="190" spans="1:65" x14ac:dyDescent="0.25">
      <c r="A190" s="4"/>
      <c r="B190" s="67"/>
      <c r="C190" s="68"/>
      <c r="D190" s="68"/>
      <c r="E190" s="69"/>
      <c r="F190" s="68"/>
      <c r="G190" s="69"/>
      <c r="H190" s="68"/>
      <c r="I190" s="68"/>
      <c r="J190" s="70"/>
      <c r="K190" s="68"/>
      <c r="L190" s="68"/>
      <c r="M190" s="71"/>
      <c r="N190" s="69"/>
      <c r="O190" s="69"/>
      <c r="P190" s="69"/>
      <c r="Q190" s="69"/>
      <c r="R190" s="69"/>
      <c r="S190" s="69"/>
      <c r="T190" s="68" t="str">
        <f>IF(IFERROR(VLOOKUP(Members[[#This Row],[Subscriber SSN]],$C$7:T189,18,FALSE), "") = 0, "",IFERROR(VLOOKUP(Members[[#This Row],[Subscriber SSN]],$C$7:T189,18,FALSE), ""))</f>
        <v/>
      </c>
      <c r="U190" s="68" t="str">
        <f>IF(IFERROR(VLOOKUP(Members[[#This Row],[Subscriber SSN]],$C$7:U189,19,FALSE), "") = 0, "",IFERROR(VLOOKUP(Members[[#This Row],[Subscriber SSN]],$C$7:U189,19,FALSE), ""))</f>
        <v/>
      </c>
      <c r="V190" s="69" t="str">
        <f>IF(IFERROR(VLOOKUP(Members[[#This Row],[Subscriber SSN]],$C$7:V189,20,FALSE), "") = 0, "", IFERROR(VLOOKUP(Members[[#This Row],[Subscriber SSN]],$C$7:V189,20,FALSE), ""))</f>
        <v/>
      </c>
      <c r="W190" s="68" t="str">
        <f>IF(IFERROR(VLOOKUP(Members[[#This Row],[Subscriber SSN]],$C$7:W189,21,FALSE), "") = 0, "", IFERROR(VLOOKUP(Members[[#This Row],[Subscriber SSN]],$C$7:W189,21,FALSE), ""))</f>
        <v/>
      </c>
      <c r="X190" s="68" t="str">
        <f>IF(IFERROR(VLOOKUP(Members[[#This Row],[Subscriber SSN]],$C$7:X189,22,FALSE), "") = 0, "", IFERROR(VLOOKUP(Members[[#This Row],[Subscriber SSN]],$C$7:X189,22,FALSE), ""))</f>
        <v/>
      </c>
      <c r="Y190" s="68"/>
      <c r="Z190" s="72"/>
      <c r="AA190" s="69"/>
      <c r="AB190" s="69"/>
      <c r="AC190" s="70"/>
      <c r="AD190" s="110">
        <f t="shared" si="4"/>
        <v>45292</v>
      </c>
      <c r="AE190" s="69"/>
      <c r="AF190" s="69"/>
      <c r="AG190" s="71"/>
      <c r="AH190" s="69"/>
      <c r="AI190" s="69"/>
      <c r="AJ190" s="69"/>
      <c r="AK190" s="69"/>
      <c r="AL190" s="69"/>
      <c r="AM190" s="69"/>
      <c r="AN190" s="69"/>
      <c r="AO190" s="69"/>
      <c r="AP190" s="73"/>
      <c r="AQ190" s="73"/>
      <c r="AR190" s="73"/>
      <c r="AS190" s="73"/>
      <c r="AT190" s="73"/>
      <c r="AU190" s="73"/>
      <c r="AV190" s="73"/>
      <c r="AW190" s="73"/>
      <c r="AX190" s="73"/>
      <c r="AY190" s="73"/>
      <c r="AZ190" s="73"/>
      <c r="BA190" s="73"/>
      <c r="BB190" s="73"/>
      <c r="BC190" s="74"/>
      <c r="BD190" s="222" t="str">
        <f t="shared" si="5"/>
        <v xml:space="preserve"> </v>
      </c>
      <c r="BE190" s="76">
        <f ca="1">Validation!H190</f>
        <v>2</v>
      </c>
      <c r="BF190" t="str">
        <f ca="1">Validation!I190</f>
        <v/>
      </c>
      <c r="BJ190" t="str">
        <f>IF(AND(ISBLANK(Members[[#This Row],[DependentSSN]]),NOT(ISBLANK(Members[[#This Row],[MedicalPolicy]]))), "CoverageLevels", "Waivers")</f>
        <v>Waivers</v>
      </c>
      <c r="BK190" t="str">
        <f>IF(AND(ISBLANK(Members[[#This Row],[DependentSSN]]),NOT(ISBLANK(Members[[#This Row],[Dental Policy]]))), "CoverageLevels", "Waivers")</f>
        <v>Waivers</v>
      </c>
      <c r="BL190" t="str">
        <f>IF(AND(ISBLANK(Members[[#This Row],[DependentSSN]]),NOT(ISBLANK(Members[[#This Row],[VisionPolicy]]))), "CoverageLevels", "Waivers")</f>
        <v>Waivers</v>
      </c>
      <c r="BM190">
        <v>0</v>
      </c>
    </row>
    <row r="191" spans="1:65" x14ac:dyDescent="0.25">
      <c r="A191" s="4"/>
      <c r="B191" s="67"/>
      <c r="C191" s="68"/>
      <c r="D191" s="68"/>
      <c r="E191" s="69"/>
      <c r="F191" s="68"/>
      <c r="G191" s="69"/>
      <c r="H191" s="68"/>
      <c r="I191" s="68"/>
      <c r="J191" s="70"/>
      <c r="K191" s="68"/>
      <c r="L191" s="68"/>
      <c r="M191" s="71"/>
      <c r="N191" s="69"/>
      <c r="O191" s="69"/>
      <c r="P191" s="69"/>
      <c r="Q191" s="69"/>
      <c r="R191" s="69"/>
      <c r="S191" s="69"/>
      <c r="T191" s="68" t="str">
        <f>IF(IFERROR(VLOOKUP(Members[[#This Row],[Subscriber SSN]],$C$7:T190,18,FALSE), "") = 0, "",IFERROR(VLOOKUP(Members[[#This Row],[Subscriber SSN]],$C$7:T190,18,FALSE), ""))</f>
        <v/>
      </c>
      <c r="U191" s="68" t="str">
        <f>IF(IFERROR(VLOOKUP(Members[[#This Row],[Subscriber SSN]],$C$7:U190,19,FALSE), "") = 0, "",IFERROR(VLOOKUP(Members[[#This Row],[Subscriber SSN]],$C$7:U190,19,FALSE), ""))</f>
        <v/>
      </c>
      <c r="V191" s="69" t="str">
        <f>IF(IFERROR(VLOOKUP(Members[[#This Row],[Subscriber SSN]],$C$7:V190,20,FALSE), "") = 0, "", IFERROR(VLOOKUP(Members[[#This Row],[Subscriber SSN]],$C$7:V190,20,FALSE), ""))</f>
        <v/>
      </c>
      <c r="W191" s="68" t="str">
        <f>IF(IFERROR(VLOOKUP(Members[[#This Row],[Subscriber SSN]],$C$7:W190,21,FALSE), "") = 0, "", IFERROR(VLOOKUP(Members[[#This Row],[Subscriber SSN]],$C$7:W190,21,FALSE), ""))</f>
        <v/>
      </c>
      <c r="X191" s="68" t="str">
        <f>IF(IFERROR(VLOOKUP(Members[[#This Row],[Subscriber SSN]],$C$7:X190,22,FALSE), "") = 0, "", IFERROR(VLOOKUP(Members[[#This Row],[Subscriber SSN]],$C$7:X190,22,FALSE), ""))</f>
        <v/>
      </c>
      <c r="Y191" s="68"/>
      <c r="Z191" s="72"/>
      <c r="AA191" s="69"/>
      <c r="AB191" s="69"/>
      <c r="AC191" s="70"/>
      <c r="AD191" s="110">
        <f t="shared" si="4"/>
        <v>45292</v>
      </c>
      <c r="AE191" s="69"/>
      <c r="AF191" s="69"/>
      <c r="AG191" s="71"/>
      <c r="AH191" s="69"/>
      <c r="AI191" s="69"/>
      <c r="AJ191" s="69"/>
      <c r="AK191" s="69"/>
      <c r="AL191" s="69"/>
      <c r="AM191" s="69"/>
      <c r="AN191" s="69"/>
      <c r="AO191" s="69"/>
      <c r="AP191" s="73"/>
      <c r="AQ191" s="73"/>
      <c r="AR191" s="73"/>
      <c r="AS191" s="73"/>
      <c r="AT191" s="73"/>
      <c r="AU191" s="73"/>
      <c r="AV191" s="73"/>
      <c r="AW191" s="73"/>
      <c r="AX191" s="73"/>
      <c r="AY191" s="73"/>
      <c r="AZ191" s="73"/>
      <c r="BA191" s="73"/>
      <c r="BB191" s="73"/>
      <c r="BC191" s="74"/>
      <c r="BD191" s="222" t="str">
        <f t="shared" si="5"/>
        <v xml:space="preserve"> </v>
      </c>
      <c r="BE191" s="76">
        <f ca="1">Validation!H191</f>
        <v>2</v>
      </c>
      <c r="BF191" t="str">
        <f ca="1">Validation!I191</f>
        <v/>
      </c>
      <c r="BJ191" t="str">
        <f>IF(AND(ISBLANK(Members[[#This Row],[DependentSSN]]),NOT(ISBLANK(Members[[#This Row],[MedicalPolicy]]))), "CoverageLevels", "Waivers")</f>
        <v>Waivers</v>
      </c>
      <c r="BK191" t="str">
        <f>IF(AND(ISBLANK(Members[[#This Row],[DependentSSN]]),NOT(ISBLANK(Members[[#This Row],[Dental Policy]]))), "CoverageLevels", "Waivers")</f>
        <v>Waivers</v>
      </c>
      <c r="BL191" t="str">
        <f>IF(AND(ISBLANK(Members[[#This Row],[DependentSSN]]),NOT(ISBLANK(Members[[#This Row],[VisionPolicy]]))), "CoverageLevels", "Waivers")</f>
        <v>Waivers</v>
      </c>
      <c r="BM191">
        <v>0</v>
      </c>
    </row>
    <row r="192" spans="1:65" x14ac:dyDescent="0.25">
      <c r="A192" s="4"/>
      <c r="B192" s="67"/>
      <c r="C192" s="68"/>
      <c r="D192" s="68"/>
      <c r="E192" s="69"/>
      <c r="F192" s="68"/>
      <c r="G192" s="69"/>
      <c r="H192" s="68"/>
      <c r="I192" s="68"/>
      <c r="J192" s="70"/>
      <c r="K192" s="68"/>
      <c r="L192" s="68"/>
      <c r="M192" s="71"/>
      <c r="N192" s="69"/>
      <c r="O192" s="69"/>
      <c r="P192" s="69"/>
      <c r="Q192" s="69"/>
      <c r="R192" s="69"/>
      <c r="S192" s="69"/>
      <c r="T192" s="68" t="str">
        <f>IF(IFERROR(VLOOKUP(Members[[#This Row],[Subscriber SSN]],$C$7:T191,18,FALSE), "") = 0, "",IFERROR(VLOOKUP(Members[[#This Row],[Subscriber SSN]],$C$7:T191,18,FALSE), ""))</f>
        <v/>
      </c>
      <c r="U192" s="68" t="str">
        <f>IF(IFERROR(VLOOKUP(Members[[#This Row],[Subscriber SSN]],$C$7:U191,19,FALSE), "") = 0, "",IFERROR(VLOOKUP(Members[[#This Row],[Subscriber SSN]],$C$7:U191,19,FALSE), ""))</f>
        <v/>
      </c>
      <c r="V192" s="69" t="str">
        <f>IF(IFERROR(VLOOKUP(Members[[#This Row],[Subscriber SSN]],$C$7:V191,20,FALSE), "") = 0, "", IFERROR(VLOOKUP(Members[[#This Row],[Subscriber SSN]],$C$7:V191,20,FALSE), ""))</f>
        <v/>
      </c>
      <c r="W192" s="68" t="str">
        <f>IF(IFERROR(VLOOKUP(Members[[#This Row],[Subscriber SSN]],$C$7:W191,21,FALSE), "") = 0, "", IFERROR(VLOOKUP(Members[[#This Row],[Subscriber SSN]],$C$7:W191,21,FALSE), ""))</f>
        <v/>
      </c>
      <c r="X192" s="68" t="str">
        <f>IF(IFERROR(VLOOKUP(Members[[#This Row],[Subscriber SSN]],$C$7:X191,22,FALSE), "") = 0, "", IFERROR(VLOOKUP(Members[[#This Row],[Subscriber SSN]],$C$7:X191,22,FALSE), ""))</f>
        <v/>
      </c>
      <c r="Y192" s="68"/>
      <c r="Z192" s="72"/>
      <c r="AA192" s="69"/>
      <c r="AB192" s="69"/>
      <c r="AC192" s="70"/>
      <c r="AD192" s="110">
        <f t="shared" si="4"/>
        <v>45292</v>
      </c>
      <c r="AE192" s="69"/>
      <c r="AF192" s="69"/>
      <c r="AG192" s="71"/>
      <c r="AH192" s="69"/>
      <c r="AI192" s="69"/>
      <c r="AJ192" s="69"/>
      <c r="AK192" s="69"/>
      <c r="AL192" s="69"/>
      <c r="AM192" s="69"/>
      <c r="AN192" s="69"/>
      <c r="AO192" s="69"/>
      <c r="AP192" s="73"/>
      <c r="AQ192" s="73"/>
      <c r="AR192" s="73"/>
      <c r="AS192" s="73"/>
      <c r="AT192" s="73"/>
      <c r="AU192" s="73"/>
      <c r="AV192" s="73"/>
      <c r="AW192" s="73"/>
      <c r="AX192" s="73"/>
      <c r="AY192" s="73"/>
      <c r="AZ192" s="73"/>
      <c r="BA192" s="73"/>
      <c r="BB192" s="73"/>
      <c r="BC192" s="74"/>
      <c r="BD192" s="222" t="str">
        <f t="shared" si="5"/>
        <v xml:space="preserve"> </v>
      </c>
      <c r="BE192" s="76">
        <f ca="1">Validation!H192</f>
        <v>2</v>
      </c>
      <c r="BF192" t="str">
        <f ca="1">Validation!I192</f>
        <v/>
      </c>
      <c r="BJ192" t="str">
        <f>IF(AND(ISBLANK(Members[[#This Row],[DependentSSN]]),NOT(ISBLANK(Members[[#This Row],[MedicalPolicy]]))), "CoverageLevels", "Waivers")</f>
        <v>Waivers</v>
      </c>
      <c r="BK192" t="str">
        <f>IF(AND(ISBLANK(Members[[#This Row],[DependentSSN]]),NOT(ISBLANK(Members[[#This Row],[Dental Policy]]))), "CoverageLevels", "Waivers")</f>
        <v>Waivers</v>
      </c>
      <c r="BL192" t="str">
        <f>IF(AND(ISBLANK(Members[[#This Row],[DependentSSN]]),NOT(ISBLANK(Members[[#This Row],[VisionPolicy]]))), "CoverageLevels", "Waivers")</f>
        <v>Waivers</v>
      </c>
      <c r="BM192">
        <v>0</v>
      </c>
    </row>
    <row r="193" spans="1:65" x14ac:dyDescent="0.25">
      <c r="A193" s="4"/>
      <c r="B193" s="67"/>
      <c r="C193" s="68"/>
      <c r="D193" s="68"/>
      <c r="E193" s="69"/>
      <c r="F193" s="68"/>
      <c r="G193" s="69"/>
      <c r="H193" s="68"/>
      <c r="I193" s="68"/>
      <c r="J193" s="70"/>
      <c r="K193" s="68"/>
      <c r="L193" s="68"/>
      <c r="M193" s="71"/>
      <c r="N193" s="69"/>
      <c r="O193" s="69"/>
      <c r="P193" s="69"/>
      <c r="Q193" s="69"/>
      <c r="R193" s="69"/>
      <c r="S193" s="69"/>
      <c r="T193" s="68" t="str">
        <f>IF(IFERROR(VLOOKUP(Members[[#This Row],[Subscriber SSN]],$C$7:T192,18,FALSE), "") = 0, "",IFERROR(VLOOKUP(Members[[#This Row],[Subscriber SSN]],$C$7:T192,18,FALSE), ""))</f>
        <v/>
      </c>
      <c r="U193" s="68" t="str">
        <f>IF(IFERROR(VLOOKUP(Members[[#This Row],[Subscriber SSN]],$C$7:U192,19,FALSE), "") = 0, "",IFERROR(VLOOKUP(Members[[#This Row],[Subscriber SSN]],$C$7:U192,19,FALSE), ""))</f>
        <v/>
      </c>
      <c r="V193" s="69" t="str">
        <f>IF(IFERROR(VLOOKUP(Members[[#This Row],[Subscriber SSN]],$C$7:V192,20,FALSE), "") = 0, "", IFERROR(VLOOKUP(Members[[#This Row],[Subscriber SSN]],$C$7:V192,20,FALSE), ""))</f>
        <v/>
      </c>
      <c r="W193" s="68" t="str">
        <f>IF(IFERROR(VLOOKUP(Members[[#This Row],[Subscriber SSN]],$C$7:W192,21,FALSE), "") = 0, "", IFERROR(VLOOKUP(Members[[#This Row],[Subscriber SSN]],$C$7:W192,21,FALSE), ""))</f>
        <v/>
      </c>
      <c r="X193" s="68" t="str">
        <f>IF(IFERROR(VLOOKUP(Members[[#This Row],[Subscriber SSN]],$C$7:X192,22,FALSE), "") = 0, "", IFERROR(VLOOKUP(Members[[#This Row],[Subscriber SSN]],$C$7:X192,22,FALSE), ""))</f>
        <v/>
      </c>
      <c r="Y193" s="68"/>
      <c r="Z193" s="72"/>
      <c r="AA193" s="69"/>
      <c r="AB193" s="69"/>
      <c r="AC193" s="70"/>
      <c r="AD193" s="110">
        <f t="shared" si="4"/>
        <v>45292</v>
      </c>
      <c r="AE193" s="69"/>
      <c r="AF193" s="69"/>
      <c r="AG193" s="71"/>
      <c r="AH193" s="69"/>
      <c r="AI193" s="69"/>
      <c r="AJ193" s="69"/>
      <c r="AK193" s="69"/>
      <c r="AL193" s="69"/>
      <c r="AM193" s="69"/>
      <c r="AN193" s="69"/>
      <c r="AO193" s="69"/>
      <c r="AP193" s="73"/>
      <c r="AQ193" s="73"/>
      <c r="AR193" s="73"/>
      <c r="AS193" s="73"/>
      <c r="AT193" s="73"/>
      <c r="AU193" s="73"/>
      <c r="AV193" s="73"/>
      <c r="AW193" s="73"/>
      <c r="AX193" s="73"/>
      <c r="AY193" s="73"/>
      <c r="AZ193" s="73"/>
      <c r="BA193" s="73"/>
      <c r="BB193" s="73"/>
      <c r="BC193" s="74"/>
      <c r="BD193" s="222" t="str">
        <f t="shared" si="5"/>
        <v xml:space="preserve"> </v>
      </c>
      <c r="BE193" s="76">
        <f ca="1">Validation!H193</f>
        <v>2</v>
      </c>
      <c r="BF193" t="str">
        <f ca="1">Validation!I193</f>
        <v/>
      </c>
      <c r="BJ193" t="str">
        <f>IF(AND(ISBLANK(Members[[#This Row],[DependentSSN]]),NOT(ISBLANK(Members[[#This Row],[MedicalPolicy]]))), "CoverageLevels", "Waivers")</f>
        <v>Waivers</v>
      </c>
      <c r="BK193" t="str">
        <f>IF(AND(ISBLANK(Members[[#This Row],[DependentSSN]]),NOT(ISBLANK(Members[[#This Row],[Dental Policy]]))), "CoverageLevels", "Waivers")</f>
        <v>Waivers</v>
      </c>
      <c r="BL193" t="str">
        <f>IF(AND(ISBLANK(Members[[#This Row],[DependentSSN]]),NOT(ISBLANK(Members[[#This Row],[VisionPolicy]]))), "CoverageLevels", "Waivers")</f>
        <v>Waivers</v>
      </c>
      <c r="BM193">
        <v>0</v>
      </c>
    </row>
    <row r="194" spans="1:65" x14ac:dyDescent="0.25">
      <c r="A194" s="4"/>
      <c r="B194" s="67"/>
      <c r="C194" s="68"/>
      <c r="D194" s="68"/>
      <c r="E194" s="69"/>
      <c r="F194" s="68"/>
      <c r="G194" s="69"/>
      <c r="H194" s="68"/>
      <c r="I194" s="68"/>
      <c r="J194" s="70"/>
      <c r="K194" s="68"/>
      <c r="L194" s="68"/>
      <c r="M194" s="71"/>
      <c r="N194" s="69"/>
      <c r="O194" s="69"/>
      <c r="P194" s="69"/>
      <c r="Q194" s="69"/>
      <c r="R194" s="69"/>
      <c r="S194" s="69"/>
      <c r="T194" s="68" t="str">
        <f>IF(IFERROR(VLOOKUP(Members[[#This Row],[Subscriber SSN]],$C$7:T193,18,FALSE), "") = 0, "",IFERROR(VLOOKUP(Members[[#This Row],[Subscriber SSN]],$C$7:T193,18,FALSE), ""))</f>
        <v/>
      </c>
      <c r="U194" s="68" t="str">
        <f>IF(IFERROR(VLOOKUP(Members[[#This Row],[Subscriber SSN]],$C$7:U193,19,FALSE), "") = 0, "",IFERROR(VLOOKUP(Members[[#This Row],[Subscriber SSN]],$C$7:U193,19,FALSE), ""))</f>
        <v/>
      </c>
      <c r="V194" s="69" t="str">
        <f>IF(IFERROR(VLOOKUP(Members[[#This Row],[Subscriber SSN]],$C$7:V193,20,FALSE), "") = 0, "", IFERROR(VLOOKUP(Members[[#This Row],[Subscriber SSN]],$C$7:V193,20,FALSE), ""))</f>
        <v/>
      </c>
      <c r="W194" s="68" t="str">
        <f>IF(IFERROR(VLOOKUP(Members[[#This Row],[Subscriber SSN]],$C$7:W193,21,FALSE), "") = 0, "", IFERROR(VLOOKUP(Members[[#This Row],[Subscriber SSN]],$C$7:W193,21,FALSE), ""))</f>
        <v/>
      </c>
      <c r="X194" s="68" t="str">
        <f>IF(IFERROR(VLOOKUP(Members[[#This Row],[Subscriber SSN]],$C$7:X193,22,FALSE), "") = 0, "", IFERROR(VLOOKUP(Members[[#This Row],[Subscriber SSN]],$C$7:X193,22,FALSE), ""))</f>
        <v/>
      </c>
      <c r="Y194" s="68"/>
      <c r="Z194" s="72"/>
      <c r="AA194" s="69"/>
      <c r="AB194" s="69"/>
      <c r="AC194" s="70"/>
      <c r="AD194" s="110">
        <f t="shared" si="4"/>
        <v>45292</v>
      </c>
      <c r="AE194" s="69"/>
      <c r="AF194" s="69"/>
      <c r="AG194" s="71"/>
      <c r="AH194" s="69"/>
      <c r="AI194" s="69"/>
      <c r="AJ194" s="69"/>
      <c r="AK194" s="69"/>
      <c r="AL194" s="69"/>
      <c r="AM194" s="69"/>
      <c r="AN194" s="69"/>
      <c r="AO194" s="69"/>
      <c r="AP194" s="73"/>
      <c r="AQ194" s="73"/>
      <c r="AR194" s="73"/>
      <c r="AS194" s="73"/>
      <c r="AT194" s="73"/>
      <c r="AU194" s="73"/>
      <c r="AV194" s="73"/>
      <c r="AW194" s="73"/>
      <c r="AX194" s="73"/>
      <c r="AY194" s="73"/>
      <c r="AZ194" s="73"/>
      <c r="BA194" s="73"/>
      <c r="BB194" s="73"/>
      <c r="BC194" s="74"/>
      <c r="BD194" s="222" t="str">
        <f t="shared" si="5"/>
        <v xml:space="preserve"> </v>
      </c>
      <c r="BE194" s="76">
        <f ca="1">Validation!H194</f>
        <v>2</v>
      </c>
      <c r="BF194" t="str">
        <f ca="1">Validation!I194</f>
        <v/>
      </c>
      <c r="BJ194" t="str">
        <f>IF(AND(ISBLANK(Members[[#This Row],[DependentSSN]]),NOT(ISBLANK(Members[[#This Row],[MedicalPolicy]]))), "CoverageLevels", "Waivers")</f>
        <v>Waivers</v>
      </c>
      <c r="BK194" t="str">
        <f>IF(AND(ISBLANK(Members[[#This Row],[DependentSSN]]),NOT(ISBLANK(Members[[#This Row],[Dental Policy]]))), "CoverageLevels", "Waivers")</f>
        <v>Waivers</v>
      </c>
      <c r="BL194" t="str">
        <f>IF(AND(ISBLANK(Members[[#This Row],[DependentSSN]]),NOT(ISBLANK(Members[[#This Row],[VisionPolicy]]))), "CoverageLevels", "Waivers")</f>
        <v>Waivers</v>
      </c>
      <c r="BM194">
        <v>0</v>
      </c>
    </row>
    <row r="195" spans="1:65" x14ac:dyDescent="0.25">
      <c r="A195" s="4"/>
      <c r="B195" s="67"/>
      <c r="C195" s="68"/>
      <c r="D195" s="68"/>
      <c r="E195" s="69"/>
      <c r="F195" s="68"/>
      <c r="G195" s="69"/>
      <c r="H195" s="68"/>
      <c r="I195" s="68"/>
      <c r="J195" s="70"/>
      <c r="K195" s="68"/>
      <c r="L195" s="68"/>
      <c r="M195" s="71"/>
      <c r="N195" s="69"/>
      <c r="O195" s="69"/>
      <c r="P195" s="69"/>
      <c r="Q195" s="69"/>
      <c r="R195" s="69"/>
      <c r="S195" s="69"/>
      <c r="T195" s="68" t="str">
        <f>IF(IFERROR(VLOOKUP(Members[[#This Row],[Subscriber SSN]],$C$7:T194,18,FALSE), "") = 0, "",IFERROR(VLOOKUP(Members[[#This Row],[Subscriber SSN]],$C$7:T194,18,FALSE), ""))</f>
        <v/>
      </c>
      <c r="U195" s="68" t="str">
        <f>IF(IFERROR(VLOOKUP(Members[[#This Row],[Subscriber SSN]],$C$7:U194,19,FALSE), "") = 0, "",IFERROR(VLOOKUP(Members[[#This Row],[Subscriber SSN]],$C$7:U194,19,FALSE), ""))</f>
        <v/>
      </c>
      <c r="V195" s="69" t="str">
        <f>IF(IFERROR(VLOOKUP(Members[[#This Row],[Subscriber SSN]],$C$7:V194,20,FALSE), "") = 0, "", IFERROR(VLOOKUP(Members[[#This Row],[Subscriber SSN]],$C$7:V194,20,FALSE), ""))</f>
        <v/>
      </c>
      <c r="W195" s="68" t="str">
        <f>IF(IFERROR(VLOOKUP(Members[[#This Row],[Subscriber SSN]],$C$7:W194,21,FALSE), "") = 0, "", IFERROR(VLOOKUP(Members[[#This Row],[Subscriber SSN]],$C$7:W194,21,FALSE), ""))</f>
        <v/>
      </c>
      <c r="X195" s="68" t="str">
        <f>IF(IFERROR(VLOOKUP(Members[[#This Row],[Subscriber SSN]],$C$7:X194,22,FALSE), "") = 0, "", IFERROR(VLOOKUP(Members[[#This Row],[Subscriber SSN]],$C$7:X194,22,FALSE), ""))</f>
        <v/>
      </c>
      <c r="Y195" s="68"/>
      <c r="Z195" s="72"/>
      <c r="AA195" s="69"/>
      <c r="AB195" s="69"/>
      <c r="AC195" s="70"/>
      <c r="AD195" s="110">
        <f t="shared" si="4"/>
        <v>45292</v>
      </c>
      <c r="AE195" s="69"/>
      <c r="AF195" s="69"/>
      <c r="AG195" s="71"/>
      <c r="AH195" s="69"/>
      <c r="AI195" s="69"/>
      <c r="AJ195" s="69"/>
      <c r="AK195" s="69"/>
      <c r="AL195" s="69"/>
      <c r="AM195" s="69"/>
      <c r="AN195" s="69"/>
      <c r="AO195" s="69"/>
      <c r="AP195" s="73"/>
      <c r="AQ195" s="73"/>
      <c r="AR195" s="73"/>
      <c r="AS195" s="73"/>
      <c r="AT195" s="73"/>
      <c r="AU195" s="73"/>
      <c r="AV195" s="73"/>
      <c r="AW195" s="73"/>
      <c r="AX195" s="73"/>
      <c r="AY195" s="73"/>
      <c r="AZ195" s="73"/>
      <c r="BA195" s="73"/>
      <c r="BB195" s="73"/>
      <c r="BC195" s="74"/>
      <c r="BD195" s="222" t="str">
        <f t="shared" si="5"/>
        <v xml:space="preserve"> </v>
      </c>
      <c r="BE195" s="76">
        <f ca="1">Validation!H195</f>
        <v>2</v>
      </c>
      <c r="BF195" t="str">
        <f ca="1">Validation!I195</f>
        <v/>
      </c>
      <c r="BJ195" t="str">
        <f>IF(AND(ISBLANK(Members[[#This Row],[DependentSSN]]),NOT(ISBLANK(Members[[#This Row],[MedicalPolicy]]))), "CoverageLevels", "Waivers")</f>
        <v>Waivers</v>
      </c>
      <c r="BK195" t="str">
        <f>IF(AND(ISBLANK(Members[[#This Row],[DependentSSN]]),NOT(ISBLANK(Members[[#This Row],[Dental Policy]]))), "CoverageLevels", "Waivers")</f>
        <v>Waivers</v>
      </c>
      <c r="BL195" t="str">
        <f>IF(AND(ISBLANK(Members[[#This Row],[DependentSSN]]),NOT(ISBLANK(Members[[#This Row],[VisionPolicy]]))), "CoverageLevels", "Waivers")</f>
        <v>Waivers</v>
      </c>
      <c r="BM195">
        <v>0</v>
      </c>
    </row>
    <row r="196" spans="1:65" x14ac:dyDescent="0.25">
      <c r="A196" s="4"/>
      <c r="B196" s="67"/>
      <c r="C196" s="68"/>
      <c r="D196" s="68"/>
      <c r="E196" s="69"/>
      <c r="F196" s="68"/>
      <c r="G196" s="69"/>
      <c r="H196" s="68"/>
      <c r="I196" s="68"/>
      <c r="J196" s="70"/>
      <c r="K196" s="68"/>
      <c r="L196" s="68"/>
      <c r="M196" s="71"/>
      <c r="N196" s="69"/>
      <c r="O196" s="69"/>
      <c r="P196" s="69"/>
      <c r="Q196" s="69"/>
      <c r="R196" s="69"/>
      <c r="S196" s="69"/>
      <c r="T196" s="68" t="str">
        <f>IF(IFERROR(VLOOKUP(Members[[#This Row],[Subscriber SSN]],$C$7:T195,18,FALSE), "") = 0, "",IFERROR(VLOOKUP(Members[[#This Row],[Subscriber SSN]],$C$7:T195,18,FALSE), ""))</f>
        <v/>
      </c>
      <c r="U196" s="68" t="str">
        <f>IF(IFERROR(VLOOKUP(Members[[#This Row],[Subscriber SSN]],$C$7:U195,19,FALSE), "") = 0, "",IFERROR(VLOOKUP(Members[[#This Row],[Subscriber SSN]],$C$7:U195,19,FALSE), ""))</f>
        <v/>
      </c>
      <c r="V196" s="69" t="str">
        <f>IF(IFERROR(VLOOKUP(Members[[#This Row],[Subscriber SSN]],$C$7:V195,20,FALSE), "") = 0, "", IFERROR(VLOOKUP(Members[[#This Row],[Subscriber SSN]],$C$7:V195,20,FALSE), ""))</f>
        <v/>
      </c>
      <c r="W196" s="68" t="str">
        <f>IF(IFERROR(VLOOKUP(Members[[#This Row],[Subscriber SSN]],$C$7:W195,21,FALSE), "") = 0, "", IFERROR(VLOOKUP(Members[[#This Row],[Subscriber SSN]],$C$7:W195,21,FALSE), ""))</f>
        <v/>
      </c>
      <c r="X196" s="68" t="str">
        <f>IF(IFERROR(VLOOKUP(Members[[#This Row],[Subscriber SSN]],$C$7:X195,22,FALSE), "") = 0, "", IFERROR(VLOOKUP(Members[[#This Row],[Subscriber SSN]],$C$7:X195,22,FALSE), ""))</f>
        <v/>
      </c>
      <c r="Y196" s="68"/>
      <c r="Z196" s="72"/>
      <c r="AA196" s="69"/>
      <c r="AB196" s="69"/>
      <c r="AC196" s="70"/>
      <c r="AD196" s="110">
        <f t="shared" si="4"/>
        <v>45292</v>
      </c>
      <c r="AE196" s="69"/>
      <c r="AF196" s="69"/>
      <c r="AG196" s="71"/>
      <c r="AH196" s="69"/>
      <c r="AI196" s="69"/>
      <c r="AJ196" s="69"/>
      <c r="AK196" s="69"/>
      <c r="AL196" s="69"/>
      <c r="AM196" s="69"/>
      <c r="AN196" s="69"/>
      <c r="AO196" s="69"/>
      <c r="AP196" s="73"/>
      <c r="AQ196" s="73"/>
      <c r="AR196" s="73"/>
      <c r="AS196" s="73"/>
      <c r="AT196" s="73"/>
      <c r="AU196" s="73"/>
      <c r="AV196" s="73"/>
      <c r="AW196" s="73"/>
      <c r="AX196" s="73"/>
      <c r="AY196" s="73"/>
      <c r="AZ196" s="73"/>
      <c r="BA196" s="73"/>
      <c r="BB196" s="73"/>
      <c r="BC196" s="74"/>
      <c r="BD196" s="222" t="str">
        <f t="shared" si="5"/>
        <v xml:space="preserve"> </v>
      </c>
      <c r="BE196" s="76">
        <f ca="1">Validation!H196</f>
        <v>2</v>
      </c>
      <c r="BF196" t="str">
        <f ca="1">Validation!I196</f>
        <v/>
      </c>
      <c r="BJ196" t="str">
        <f>IF(AND(ISBLANK(Members[[#This Row],[DependentSSN]]),NOT(ISBLANK(Members[[#This Row],[MedicalPolicy]]))), "CoverageLevels", "Waivers")</f>
        <v>Waivers</v>
      </c>
      <c r="BK196" t="str">
        <f>IF(AND(ISBLANK(Members[[#This Row],[DependentSSN]]),NOT(ISBLANK(Members[[#This Row],[Dental Policy]]))), "CoverageLevels", "Waivers")</f>
        <v>Waivers</v>
      </c>
      <c r="BL196" t="str">
        <f>IF(AND(ISBLANK(Members[[#This Row],[DependentSSN]]),NOT(ISBLANK(Members[[#This Row],[VisionPolicy]]))), "CoverageLevels", "Waivers")</f>
        <v>Waivers</v>
      </c>
      <c r="BM196">
        <v>0</v>
      </c>
    </row>
    <row r="197" spans="1:65" x14ac:dyDescent="0.25">
      <c r="A197" s="4"/>
      <c r="B197" s="67"/>
      <c r="C197" s="68"/>
      <c r="D197" s="68"/>
      <c r="E197" s="69"/>
      <c r="F197" s="68"/>
      <c r="G197" s="69"/>
      <c r="H197" s="68"/>
      <c r="I197" s="68"/>
      <c r="J197" s="70"/>
      <c r="K197" s="68"/>
      <c r="L197" s="68"/>
      <c r="M197" s="71"/>
      <c r="N197" s="69"/>
      <c r="O197" s="69"/>
      <c r="P197" s="69"/>
      <c r="Q197" s="69"/>
      <c r="R197" s="69"/>
      <c r="S197" s="69"/>
      <c r="T197" s="68" t="str">
        <f>IF(IFERROR(VLOOKUP(Members[[#This Row],[Subscriber SSN]],$C$7:T196,18,FALSE), "") = 0, "",IFERROR(VLOOKUP(Members[[#This Row],[Subscriber SSN]],$C$7:T196,18,FALSE), ""))</f>
        <v/>
      </c>
      <c r="U197" s="68" t="str">
        <f>IF(IFERROR(VLOOKUP(Members[[#This Row],[Subscriber SSN]],$C$7:U196,19,FALSE), "") = 0, "",IFERROR(VLOOKUP(Members[[#This Row],[Subscriber SSN]],$C$7:U196,19,FALSE), ""))</f>
        <v/>
      </c>
      <c r="V197" s="69" t="str">
        <f>IF(IFERROR(VLOOKUP(Members[[#This Row],[Subscriber SSN]],$C$7:V196,20,FALSE), "") = 0, "", IFERROR(VLOOKUP(Members[[#This Row],[Subscriber SSN]],$C$7:V196,20,FALSE), ""))</f>
        <v/>
      </c>
      <c r="W197" s="68" t="str">
        <f>IF(IFERROR(VLOOKUP(Members[[#This Row],[Subscriber SSN]],$C$7:W196,21,FALSE), "") = 0, "", IFERROR(VLOOKUP(Members[[#This Row],[Subscriber SSN]],$C$7:W196,21,FALSE), ""))</f>
        <v/>
      </c>
      <c r="X197" s="68" t="str">
        <f>IF(IFERROR(VLOOKUP(Members[[#This Row],[Subscriber SSN]],$C$7:X196,22,FALSE), "") = 0, "", IFERROR(VLOOKUP(Members[[#This Row],[Subscriber SSN]],$C$7:X196,22,FALSE), ""))</f>
        <v/>
      </c>
      <c r="Y197" s="68"/>
      <c r="Z197" s="72"/>
      <c r="AA197" s="69"/>
      <c r="AB197" s="69"/>
      <c r="AC197" s="70"/>
      <c r="AD197" s="110">
        <f t="shared" si="4"/>
        <v>45292</v>
      </c>
      <c r="AE197" s="69"/>
      <c r="AF197" s="69"/>
      <c r="AG197" s="71"/>
      <c r="AH197" s="69"/>
      <c r="AI197" s="69"/>
      <c r="AJ197" s="69"/>
      <c r="AK197" s="69"/>
      <c r="AL197" s="69"/>
      <c r="AM197" s="69"/>
      <c r="AN197" s="69"/>
      <c r="AO197" s="69"/>
      <c r="AP197" s="73"/>
      <c r="AQ197" s="73"/>
      <c r="AR197" s="73"/>
      <c r="AS197" s="73"/>
      <c r="AT197" s="73"/>
      <c r="AU197" s="73"/>
      <c r="AV197" s="73"/>
      <c r="AW197" s="73"/>
      <c r="AX197" s="73"/>
      <c r="AY197" s="73"/>
      <c r="AZ197" s="73"/>
      <c r="BA197" s="73"/>
      <c r="BB197" s="73"/>
      <c r="BC197" s="74"/>
      <c r="BD197" s="222" t="str">
        <f t="shared" si="5"/>
        <v xml:space="preserve"> </v>
      </c>
      <c r="BE197" s="76">
        <f ca="1">Validation!H197</f>
        <v>2</v>
      </c>
      <c r="BF197" t="str">
        <f ca="1">Validation!I197</f>
        <v/>
      </c>
      <c r="BJ197" t="str">
        <f>IF(AND(ISBLANK(Members[[#This Row],[DependentSSN]]),NOT(ISBLANK(Members[[#This Row],[MedicalPolicy]]))), "CoverageLevels", "Waivers")</f>
        <v>Waivers</v>
      </c>
      <c r="BK197" t="str">
        <f>IF(AND(ISBLANK(Members[[#This Row],[DependentSSN]]),NOT(ISBLANK(Members[[#This Row],[Dental Policy]]))), "CoverageLevels", "Waivers")</f>
        <v>Waivers</v>
      </c>
      <c r="BL197" t="str">
        <f>IF(AND(ISBLANK(Members[[#This Row],[DependentSSN]]),NOT(ISBLANK(Members[[#This Row],[VisionPolicy]]))), "CoverageLevels", "Waivers")</f>
        <v>Waivers</v>
      </c>
      <c r="BM197">
        <v>0</v>
      </c>
    </row>
    <row r="198" spans="1:65" x14ac:dyDescent="0.25">
      <c r="A198" s="4"/>
      <c r="B198" s="67"/>
      <c r="C198" s="68"/>
      <c r="D198" s="68"/>
      <c r="E198" s="69"/>
      <c r="F198" s="68"/>
      <c r="G198" s="69"/>
      <c r="H198" s="68"/>
      <c r="I198" s="68"/>
      <c r="J198" s="70"/>
      <c r="K198" s="68"/>
      <c r="L198" s="68"/>
      <c r="M198" s="71"/>
      <c r="N198" s="69"/>
      <c r="O198" s="69"/>
      <c r="P198" s="69"/>
      <c r="Q198" s="69"/>
      <c r="R198" s="69"/>
      <c r="S198" s="69"/>
      <c r="T198" s="68" t="str">
        <f>IF(IFERROR(VLOOKUP(Members[[#This Row],[Subscriber SSN]],$C$7:T197,18,FALSE), "") = 0, "",IFERROR(VLOOKUP(Members[[#This Row],[Subscriber SSN]],$C$7:T197,18,FALSE), ""))</f>
        <v/>
      </c>
      <c r="U198" s="68" t="str">
        <f>IF(IFERROR(VLOOKUP(Members[[#This Row],[Subscriber SSN]],$C$7:U197,19,FALSE), "") = 0, "",IFERROR(VLOOKUP(Members[[#This Row],[Subscriber SSN]],$C$7:U197,19,FALSE), ""))</f>
        <v/>
      </c>
      <c r="V198" s="69" t="str">
        <f>IF(IFERROR(VLOOKUP(Members[[#This Row],[Subscriber SSN]],$C$7:V197,20,FALSE), "") = 0, "", IFERROR(VLOOKUP(Members[[#This Row],[Subscriber SSN]],$C$7:V197,20,FALSE), ""))</f>
        <v/>
      </c>
      <c r="W198" s="68" t="str">
        <f>IF(IFERROR(VLOOKUP(Members[[#This Row],[Subscriber SSN]],$C$7:W197,21,FALSE), "") = 0, "", IFERROR(VLOOKUP(Members[[#This Row],[Subscriber SSN]],$C$7:W197,21,FALSE), ""))</f>
        <v/>
      </c>
      <c r="X198" s="68" t="str">
        <f>IF(IFERROR(VLOOKUP(Members[[#This Row],[Subscriber SSN]],$C$7:X197,22,FALSE), "") = 0, "", IFERROR(VLOOKUP(Members[[#This Row],[Subscriber SSN]],$C$7:X197,22,FALSE), ""))</f>
        <v/>
      </c>
      <c r="Y198" s="68"/>
      <c r="Z198" s="72"/>
      <c r="AA198" s="69"/>
      <c r="AB198" s="69"/>
      <c r="AC198" s="70"/>
      <c r="AD198" s="110">
        <f t="shared" si="4"/>
        <v>45292</v>
      </c>
      <c r="AE198" s="69"/>
      <c r="AF198" s="69"/>
      <c r="AG198" s="71"/>
      <c r="AH198" s="69"/>
      <c r="AI198" s="69"/>
      <c r="AJ198" s="69"/>
      <c r="AK198" s="69"/>
      <c r="AL198" s="69"/>
      <c r="AM198" s="69"/>
      <c r="AN198" s="69"/>
      <c r="AO198" s="69"/>
      <c r="AP198" s="73"/>
      <c r="AQ198" s="73"/>
      <c r="AR198" s="73"/>
      <c r="AS198" s="73"/>
      <c r="AT198" s="73"/>
      <c r="AU198" s="73"/>
      <c r="AV198" s="73"/>
      <c r="AW198" s="73"/>
      <c r="AX198" s="73"/>
      <c r="AY198" s="73"/>
      <c r="AZ198" s="73"/>
      <c r="BA198" s="73"/>
      <c r="BB198" s="73"/>
      <c r="BC198" s="74"/>
      <c r="BD198" s="222" t="str">
        <f t="shared" si="5"/>
        <v xml:space="preserve"> </v>
      </c>
      <c r="BE198" s="76">
        <f ca="1">Validation!H198</f>
        <v>2</v>
      </c>
      <c r="BF198" t="str">
        <f ca="1">Validation!I198</f>
        <v/>
      </c>
      <c r="BJ198" t="str">
        <f>IF(AND(ISBLANK(Members[[#This Row],[DependentSSN]]),NOT(ISBLANK(Members[[#This Row],[MedicalPolicy]]))), "CoverageLevels", "Waivers")</f>
        <v>Waivers</v>
      </c>
      <c r="BK198" t="str">
        <f>IF(AND(ISBLANK(Members[[#This Row],[DependentSSN]]),NOT(ISBLANK(Members[[#This Row],[Dental Policy]]))), "CoverageLevels", "Waivers")</f>
        <v>Waivers</v>
      </c>
      <c r="BL198" t="str">
        <f>IF(AND(ISBLANK(Members[[#This Row],[DependentSSN]]),NOT(ISBLANK(Members[[#This Row],[VisionPolicy]]))), "CoverageLevels", "Waivers")</f>
        <v>Waivers</v>
      </c>
      <c r="BM198">
        <v>0</v>
      </c>
    </row>
    <row r="199" spans="1:65" x14ac:dyDescent="0.25">
      <c r="A199" s="4"/>
      <c r="B199" s="67"/>
      <c r="C199" s="68"/>
      <c r="D199" s="68"/>
      <c r="E199" s="69"/>
      <c r="F199" s="68"/>
      <c r="G199" s="69"/>
      <c r="H199" s="68"/>
      <c r="I199" s="68"/>
      <c r="J199" s="70"/>
      <c r="K199" s="68"/>
      <c r="L199" s="68"/>
      <c r="M199" s="71"/>
      <c r="N199" s="69"/>
      <c r="O199" s="69"/>
      <c r="P199" s="69"/>
      <c r="Q199" s="69"/>
      <c r="R199" s="69"/>
      <c r="S199" s="69"/>
      <c r="T199" s="68" t="str">
        <f>IF(IFERROR(VLOOKUP(Members[[#This Row],[Subscriber SSN]],$C$7:T198,18,FALSE), "") = 0, "",IFERROR(VLOOKUP(Members[[#This Row],[Subscriber SSN]],$C$7:T198,18,FALSE), ""))</f>
        <v/>
      </c>
      <c r="U199" s="68" t="str">
        <f>IF(IFERROR(VLOOKUP(Members[[#This Row],[Subscriber SSN]],$C$7:U198,19,FALSE), "") = 0, "",IFERROR(VLOOKUP(Members[[#This Row],[Subscriber SSN]],$C$7:U198,19,FALSE), ""))</f>
        <v/>
      </c>
      <c r="V199" s="69" t="str">
        <f>IF(IFERROR(VLOOKUP(Members[[#This Row],[Subscriber SSN]],$C$7:V198,20,FALSE), "") = 0, "", IFERROR(VLOOKUP(Members[[#This Row],[Subscriber SSN]],$C$7:V198,20,FALSE), ""))</f>
        <v/>
      </c>
      <c r="W199" s="68" t="str">
        <f>IF(IFERROR(VLOOKUP(Members[[#This Row],[Subscriber SSN]],$C$7:W198,21,FALSE), "") = 0, "", IFERROR(VLOOKUP(Members[[#This Row],[Subscriber SSN]],$C$7:W198,21,FALSE), ""))</f>
        <v/>
      </c>
      <c r="X199" s="68" t="str">
        <f>IF(IFERROR(VLOOKUP(Members[[#This Row],[Subscriber SSN]],$C$7:X198,22,FALSE), "") = 0, "", IFERROR(VLOOKUP(Members[[#This Row],[Subscriber SSN]],$C$7:X198,22,FALSE), ""))</f>
        <v/>
      </c>
      <c r="Y199" s="68"/>
      <c r="Z199" s="72"/>
      <c r="AA199" s="69"/>
      <c r="AB199" s="69"/>
      <c r="AC199" s="70"/>
      <c r="AD199" s="110">
        <f t="shared" ref="AD199:AD262" si="6">$B$2</f>
        <v>45292</v>
      </c>
      <c r="AE199" s="69"/>
      <c r="AF199" s="69"/>
      <c r="AG199" s="71"/>
      <c r="AH199" s="69"/>
      <c r="AI199" s="69"/>
      <c r="AJ199" s="69"/>
      <c r="AK199" s="69"/>
      <c r="AL199" s="69"/>
      <c r="AM199" s="69"/>
      <c r="AN199" s="69"/>
      <c r="AO199" s="69"/>
      <c r="AP199" s="73"/>
      <c r="AQ199" s="73"/>
      <c r="AR199" s="73"/>
      <c r="AS199" s="73"/>
      <c r="AT199" s="73"/>
      <c r="AU199" s="73"/>
      <c r="AV199" s="73"/>
      <c r="AW199" s="73"/>
      <c r="AX199" s="73"/>
      <c r="AY199" s="73"/>
      <c r="AZ199" s="73"/>
      <c r="BA199" s="73"/>
      <c r="BB199" s="73"/>
      <c r="BC199" s="74"/>
      <c r="BD199" s="222" t="str">
        <f t="shared" si="5"/>
        <v xml:space="preserve"> </v>
      </c>
      <c r="BE199" s="76">
        <f ca="1">Validation!H199</f>
        <v>2</v>
      </c>
      <c r="BF199" t="str">
        <f ca="1">Validation!I199</f>
        <v/>
      </c>
      <c r="BJ199" t="str">
        <f>IF(AND(ISBLANK(Members[[#This Row],[DependentSSN]]),NOT(ISBLANK(Members[[#This Row],[MedicalPolicy]]))), "CoverageLevels", "Waivers")</f>
        <v>Waivers</v>
      </c>
      <c r="BK199" t="str">
        <f>IF(AND(ISBLANK(Members[[#This Row],[DependentSSN]]),NOT(ISBLANK(Members[[#This Row],[Dental Policy]]))), "CoverageLevels", "Waivers")</f>
        <v>Waivers</v>
      </c>
      <c r="BL199" t="str">
        <f>IF(AND(ISBLANK(Members[[#This Row],[DependentSSN]]),NOT(ISBLANK(Members[[#This Row],[VisionPolicy]]))), "CoverageLevels", "Waivers")</f>
        <v>Waivers</v>
      </c>
      <c r="BM199">
        <v>0</v>
      </c>
    </row>
    <row r="200" spans="1:65" x14ac:dyDescent="0.25">
      <c r="A200" s="4"/>
      <c r="B200" s="67"/>
      <c r="C200" s="68"/>
      <c r="D200" s="68"/>
      <c r="E200" s="69"/>
      <c r="F200" s="68"/>
      <c r="G200" s="69"/>
      <c r="H200" s="68"/>
      <c r="I200" s="68"/>
      <c r="J200" s="70"/>
      <c r="K200" s="68"/>
      <c r="L200" s="68"/>
      <c r="M200" s="71"/>
      <c r="N200" s="69"/>
      <c r="O200" s="69"/>
      <c r="P200" s="69"/>
      <c r="Q200" s="69"/>
      <c r="R200" s="69"/>
      <c r="S200" s="69"/>
      <c r="T200" s="68" t="str">
        <f>IF(IFERROR(VLOOKUP(Members[[#This Row],[Subscriber SSN]],$C$7:T199,18,FALSE), "") = 0, "",IFERROR(VLOOKUP(Members[[#This Row],[Subscriber SSN]],$C$7:T199,18,FALSE), ""))</f>
        <v/>
      </c>
      <c r="U200" s="68" t="str">
        <f>IF(IFERROR(VLOOKUP(Members[[#This Row],[Subscriber SSN]],$C$7:U199,19,FALSE), "") = 0, "",IFERROR(VLOOKUP(Members[[#This Row],[Subscriber SSN]],$C$7:U199,19,FALSE), ""))</f>
        <v/>
      </c>
      <c r="V200" s="69" t="str">
        <f>IF(IFERROR(VLOOKUP(Members[[#This Row],[Subscriber SSN]],$C$7:V199,20,FALSE), "") = 0, "", IFERROR(VLOOKUP(Members[[#This Row],[Subscriber SSN]],$C$7:V199,20,FALSE), ""))</f>
        <v/>
      </c>
      <c r="W200" s="68" t="str">
        <f>IF(IFERROR(VLOOKUP(Members[[#This Row],[Subscriber SSN]],$C$7:W199,21,FALSE), "") = 0, "", IFERROR(VLOOKUP(Members[[#This Row],[Subscriber SSN]],$C$7:W199,21,FALSE), ""))</f>
        <v/>
      </c>
      <c r="X200" s="68" t="str">
        <f>IF(IFERROR(VLOOKUP(Members[[#This Row],[Subscriber SSN]],$C$7:X199,22,FALSE), "") = 0, "", IFERROR(VLOOKUP(Members[[#This Row],[Subscriber SSN]],$C$7:X199,22,FALSE), ""))</f>
        <v/>
      </c>
      <c r="Y200" s="68"/>
      <c r="Z200" s="72"/>
      <c r="AA200" s="69"/>
      <c r="AB200" s="69"/>
      <c r="AC200" s="70"/>
      <c r="AD200" s="110">
        <f t="shared" si="6"/>
        <v>45292</v>
      </c>
      <c r="AE200" s="69"/>
      <c r="AF200" s="69"/>
      <c r="AG200" s="71"/>
      <c r="AH200" s="69"/>
      <c r="AI200" s="69"/>
      <c r="AJ200" s="69"/>
      <c r="AK200" s="69"/>
      <c r="AL200" s="69"/>
      <c r="AM200" s="69"/>
      <c r="AN200" s="69"/>
      <c r="AO200" s="69"/>
      <c r="AP200" s="73"/>
      <c r="AQ200" s="73"/>
      <c r="AR200" s="73"/>
      <c r="AS200" s="73"/>
      <c r="AT200" s="73"/>
      <c r="AU200" s="73"/>
      <c r="AV200" s="73"/>
      <c r="AW200" s="73"/>
      <c r="AX200" s="73"/>
      <c r="AY200" s="73"/>
      <c r="AZ200" s="73"/>
      <c r="BA200" s="73"/>
      <c r="BB200" s="73"/>
      <c r="BC200" s="74"/>
      <c r="BD200" s="222" t="str">
        <f t="shared" ref="BD200:BD263" si="7">IF(ISBLANK(J200)," ",ROUNDDOWN(YEARFRAC(AD200,(J200)),0))</f>
        <v xml:space="preserve"> </v>
      </c>
      <c r="BE200" s="76">
        <f ca="1">Validation!H200</f>
        <v>2</v>
      </c>
      <c r="BF200" t="str">
        <f ca="1">Validation!I200</f>
        <v/>
      </c>
      <c r="BJ200" t="str">
        <f>IF(AND(ISBLANK(Members[[#This Row],[DependentSSN]]),NOT(ISBLANK(Members[[#This Row],[MedicalPolicy]]))), "CoverageLevels", "Waivers")</f>
        <v>Waivers</v>
      </c>
      <c r="BK200" t="str">
        <f>IF(AND(ISBLANK(Members[[#This Row],[DependentSSN]]),NOT(ISBLANK(Members[[#This Row],[Dental Policy]]))), "CoverageLevels", "Waivers")</f>
        <v>Waivers</v>
      </c>
      <c r="BL200" t="str">
        <f>IF(AND(ISBLANK(Members[[#This Row],[DependentSSN]]),NOT(ISBLANK(Members[[#This Row],[VisionPolicy]]))), "CoverageLevels", "Waivers")</f>
        <v>Waivers</v>
      </c>
      <c r="BM200">
        <v>0</v>
      </c>
    </row>
    <row r="201" spans="1:65" x14ac:dyDescent="0.25">
      <c r="A201" s="4"/>
      <c r="B201" s="67"/>
      <c r="C201" s="68"/>
      <c r="D201" s="68"/>
      <c r="E201" s="69"/>
      <c r="F201" s="68"/>
      <c r="G201" s="69"/>
      <c r="H201" s="68"/>
      <c r="I201" s="68"/>
      <c r="J201" s="70"/>
      <c r="K201" s="68"/>
      <c r="L201" s="68"/>
      <c r="M201" s="71"/>
      <c r="N201" s="69"/>
      <c r="O201" s="69"/>
      <c r="P201" s="69"/>
      <c r="Q201" s="69"/>
      <c r="R201" s="69"/>
      <c r="S201" s="69"/>
      <c r="T201" s="68" t="str">
        <f>IF(IFERROR(VLOOKUP(Members[[#This Row],[Subscriber SSN]],$C$7:T200,18,FALSE), "") = 0, "",IFERROR(VLOOKUP(Members[[#This Row],[Subscriber SSN]],$C$7:T200,18,FALSE), ""))</f>
        <v/>
      </c>
      <c r="U201" s="68" t="str">
        <f>IF(IFERROR(VLOOKUP(Members[[#This Row],[Subscriber SSN]],$C$7:U200,19,FALSE), "") = 0, "",IFERROR(VLOOKUP(Members[[#This Row],[Subscriber SSN]],$C$7:U200,19,FALSE), ""))</f>
        <v/>
      </c>
      <c r="V201" s="69" t="str">
        <f>IF(IFERROR(VLOOKUP(Members[[#This Row],[Subscriber SSN]],$C$7:V200,20,FALSE), "") = 0, "", IFERROR(VLOOKUP(Members[[#This Row],[Subscriber SSN]],$C$7:V200,20,FALSE), ""))</f>
        <v/>
      </c>
      <c r="W201" s="68" t="str">
        <f>IF(IFERROR(VLOOKUP(Members[[#This Row],[Subscriber SSN]],$C$7:W200,21,FALSE), "") = 0, "", IFERROR(VLOOKUP(Members[[#This Row],[Subscriber SSN]],$C$7:W200,21,FALSE), ""))</f>
        <v/>
      </c>
      <c r="X201" s="68" t="str">
        <f>IF(IFERROR(VLOOKUP(Members[[#This Row],[Subscriber SSN]],$C$7:X200,22,FALSE), "") = 0, "", IFERROR(VLOOKUP(Members[[#This Row],[Subscriber SSN]],$C$7:X200,22,FALSE), ""))</f>
        <v/>
      </c>
      <c r="Y201" s="68"/>
      <c r="Z201" s="72"/>
      <c r="AA201" s="69"/>
      <c r="AB201" s="69"/>
      <c r="AC201" s="70"/>
      <c r="AD201" s="110">
        <f t="shared" si="6"/>
        <v>45292</v>
      </c>
      <c r="AE201" s="69"/>
      <c r="AF201" s="69"/>
      <c r="AG201" s="71"/>
      <c r="AH201" s="69"/>
      <c r="AI201" s="69"/>
      <c r="AJ201" s="69"/>
      <c r="AK201" s="69"/>
      <c r="AL201" s="69"/>
      <c r="AM201" s="69"/>
      <c r="AN201" s="69"/>
      <c r="AO201" s="69"/>
      <c r="AP201" s="73"/>
      <c r="AQ201" s="73"/>
      <c r="AR201" s="73"/>
      <c r="AS201" s="73"/>
      <c r="AT201" s="73"/>
      <c r="AU201" s="73"/>
      <c r="AV201" s="73"/>
      <c r="AW201" s="73"/>
      <c r="AX201" s="73"/>
      <c r="AY201" s="73"/>
      <c r="AZ201" s="73"/>
      <c r="BA201" s="73"/>
      <c r="BB201" s="73"/>
      <c r="BC201" s="74"/>
      <c r="BD201" s="222" t="str">
        <f t="shared" si="7"/>
        <v xml:space="preserve"> </v>
      </c>
      <c r="BE201" s="76">
        <f ca="1">Validation!H201</f>
        <v>2</v>
      </c>
      <c r="BF201" t="str">
        <f ca="1">Validation!I201</f>
        <v/>
      </c>
      <c r="BJ201" t="str">
        <f>IF(AND(ISBLANK(Members[[#This Row],[DependentSSN]]),NOT(ISBLANK(Members[[#This Row],[MedicalPolicy]]))), "CoverageLevels", "Waivers")</f>
        <v>Waivers</v>
      </c>
      <c r="BK201" t="str">
        <f>IF(AND(ISBLANK(Members[[#This Row],[DependentSSN]]),NOT(ISBLANK(Members[[#This Row],[Dental Policy]]))), "CoverageLevels", "Waivers")</f>
        <v>Waivers</v>
      </c>
      <c r="BL201" t="str">
        <f>IF(AND(ISBLANK(Members[[#This Row],[DependentSSN]]),NOT(ISBLANK(Members[[#This Row],[VisionPolicy]]))), "CoverageLevels", "Waivers")</f>
        <v>Waivers</v>
      </c>
      <c r="BM201">
        <v>0</v>
      </c>
    </row>
    <row r="202" spans="1:65" x14ac:dyDescent="0.25">
      <c r="A202" s="4"/>
      <c r="B202" s="67"/>
      <c r="C202" s="68"/>
      <c r="D202" s="68"/>
      <c r="E202" s="69"/>
      <c r="F202" s="68"/>
      <c r="G202" s="69"/>
      <c r="H202" s="68"/>
      <c r="I202" s="68"/>
      <c r="J202" s="70"/>
      <c r="K202" s="68"/>
      <c r="L202" s="68"/>
      <c r="M202" s="71"/>
      <c r="N202" s="69"/>
      <c r="O202" s="69"/>
      <c r="P202" s="69"/>
      <c r="Q202" s="69"/>
      <c r="R202" s="69"/>
      <c r="S202" s="69"/>
      <c r="T202" s="68" t="str">
        <f>IF(IFERROR(VLOOKUP(Members[[#This Row],[Subscriber SSN]],$C$7:T201,18,FALSE), "") = 0, "",IFERROR(VLOOKUP(Members[[#This Row],[Subscriber SSN]],$C$7:T201,18,FALSE), ""))</f>
        <v/>
      </c>
      <c r="U202" s="68" t="str">
        <f>IF(IFERROR(VLOOKUP(Members[[#This Row],[Subscriber SSN]],$C$7:U201,19,FALSE), "") = 0, "",IFERROR(VLOOKUP(Members[[#This Row],[Subscriber SSN]],$C$7:U201,19,FALSE), ""))</f>
        <v/>
      </c>
      <c r="V202" s="69" t="str">
        <f>IF(IFERROR(VLOOKUP(Members[[#This Row],[Subscriber SSN]],$C$7:V201,20,FALSE), "") = 0, "", IFERROR(VLOOKUP(Members[[#This Row],[Subscriber SSN]],$C$7:V201,20,FALSE), ""))</f>
        <v/>
      </c>
      <c r="W202" s="68" t="str">
        <f>IF(IFERROR(VLOOKUP(Members[[#This Row],[Subscriber SSN]],$C$7:W201,21,FALSE), "") = 0, "", IFERROR(VLOOKUP(Members[[#This Row],[Subscriber SSN]],$C$7:W201,21,FALSE), ""))</f>
        <v/>
      </c>
      <c r="X202" s="68" t="str">
        <f>IF(IFERROR(VLOOKUP(Members[[#This Row],[Subscriber SSN]],$C$7:X201,22,FALSE), "") = 0, "", IFERROR(VLOOKUP(Members[[#This Row],[Subscriber SSN]],$C$7:X201,22,FALSE), ""))</f>
        <v/>
      </c>
      <c r="Y202" s="68"/>
      <c r="Z202" s="72"/>
      <c r="AA202" s="69"/>
      <c r="AB202" s="69"/>
      <c r="AC202" s="70"/>
      <c r="AD202" s="110">
        <f t="shared" si="6"/>
        <v>45292</v>
      </c>
      <c r="AE202" s="69"/>
      <c r="AF202" s="69"/>
      <c r="AG202" s="71"/>
      <c r="AH202" s="69"/>
      <c r="AI202" s="69"/>
      <c r="AJ202" s="69"/>
      <c r="AK202" s="69"/>
      <c r="AL202" s="69"/>
      <c r="AM202" s="69"/>
      <c r="AN202" s="69"/>
      <c r="AO202" s="69"/>
      <c r="AP202" s="73"/>
      <c r="AQ202" s="73"/>
      <c r="AR202" s="73"/>
      <c r="AS202" s="73"/>
      <c r="AT202" s="73"/>
      <c r="AU202" s="73"/>
      <c r="AV202" s="73"/>
      <c r="AW202" s="73"/>
      <c r="AX202" s="73"/>
      <c r="AY202" s="73"/>
      <c r="AZ202" s="73"/>
      <c r="BA202" s="73"/>
      <c r="BB202" s="73"/>
      <c r="BC202" s="74"/>
      <c r="BD202" s="222" t="str">
        <f t="shared" si="7"/>
        <v xml:space="preserve"> </v>
      </c>
      <c r="BE202" s="76">
        <f ca="1">Validation!H202</f>
        <v>2</v>
      </c>
      <c r="BF202" t="str">
        <f ca="1">Validation!I202</f>
        <v/>
      </c>
      <c r="BJ202" t="str">
        <f>IF(AND(ISBLANK(Members[[#This Row],[DependentSSN]]),NOT(ISBLANK(Members[[#This Row],[MedicalPolicy]]))), "CoverageLevels", "Waivers")</f>
        <v>Waivers</v>
      </c>
      <c r="BK202" t="str">
        <f>IF(AND(ISBLANK(Members[[#This Row],[DependentSSN]]),NOT(ISBLANK(Members[[#This Row],[Dental Policy]]))), "CoverageLevels", "Waivers")</f>
        <v>Waivers</v>
      </c>
      <c r="BL202" t="str">
        <f>IF(AND(ISBLANK(Members[[#This Row],[DependentSSN]]),NOT(ISBLANK(Members[[#This Row],[VisionPolicy]]))), "CoverageLevels", "Waivers")</f>
        <v>Waivers</v>
      </c>
      <c r="BM202">
        <v>0</v>
      </c>
    </row>
    <row r="203" spans="1:65" x14ac:dyDescent="0.25">
      <c r="A203" s="4"/>
      <c r="B203" s="67"/>
      <c r="C203" s="68"/>
      <c r="D203" s="68"/>
      <c r="E203" s="69"/>
      <c r="F203" s="68"/>
      <c r="G203" s="69"/>
      <c r="H203" s="68"/>
      <c r="I203" s="68"/>
      <c r="J203" s="70"/>
      <c r="K203" s="68"/>
      <c r="L203" s="68"/>
      <c r="M203" s="71"/>
      <c r="N203" s="69"/>
      <c r="O203" s="69"/>
      <c r="P203" s="69"/>
      <c r="Q203" s="69"/>
      <c r="R203" s="69"/>
      <c r="S203" s="69"/>
      <c r="T203" s="68" t="str">
        <f>IF(IFERROR(VLOOKUP(Members[[#This Row],[Subscriber SSN]],$C$7:T202,18,FALSE), "") = 0, "",IFERROR(VLOOKUP(Members[[#This Row],[Subscriber SSN]],$C$7:T202,18,FALSE), ""))</f>
        <v/>
      </c>
      <c r="U203" s="68" t="str">
        <f>IF(IFERROR(VLOOKUP(Members[[#This Row],[Subscriber SSN]],$C$7:U202,19,FALSE), "") = 0, "",IFERROR(VLOOKUP(Members[[#This Row],[Subscriber SSN]],$C$7:U202,19,FALSE), ""))</f>
        <v/>
      </c>
      <c r="V203" s="69" t="str">
        <f>IF(IFERROR(VLOOKUP(Members[[#This Row],[Subscriber SSN]],$C$7:V202,20,FALSE), "") = 0, "", IFERROR(VLOOKUP(Members[[#This Row],[Subscriber SSN]],$C$7:V202,20,FALSE), ""))</f>
        <v/>
      </c>
      <c r="W203" s="68" t="str">
        <f>IF(IFERROR(VLOOKUP(Members[[#This Row],[Subscriber SSN]],$C$7:W202,21,FALSE), "") = 0, "", IFERROR(VLOOKUP(Members[[#This Row],[Subscriber SSN]],$C$7:W202,21,FALSE), ""))</f>
        <v/>
      </c>
      <c r="X203" s="68" t="str">
        <f>IF(IFERROR(VLOOKUP(Members[[#This Row],[Subscriber SSN]],$C$7:X202,22,FALSE), "") = 0, "", IFERROR(VLOOKUP(Members[[#This Row],[Subscriber SSN]],$C$7:X202,22,FALSE), ""))</f>
        <v/>
      </c>
      <c r="Y203" s="68"/>
      <c r="Z203" s="72"/>
      <c r="AA203" s="69"/>
      <c r="AB203" s="69"/>
      <c r="AC203" s="70"/>
      <c r="AD203" s="110">
        <f t="shared" si="6"/>
        <v>45292</v>
      </c>
      <c r="AE203" s="69"/>
      <c r="AF203" s="69"/>
      <c r="AG203" s="71"/>
      <c r="AH203" s="69"/>
      <c r="AI203" s="69"/>
      <c r="AJ203" s="69"/>
      <c r="AK203" s="69"/>
      <c r="AL203" s="69"/>
      <c r="AM203" s="69"/>
      <c r="AN203" s="69"/>
      <c r="AO203" s="69"/>
      <c r="AP203" s="73"/>
      <c r="AQ203" s="73"/>
      <c r="AR203" s="73"/>
      <c r="AS203" s="73"/>
      <c r="AT203" s="73"/>
      <c r="AU203" s="73"/>
      <c r="AV203" s="73"/>
      <c r="AW203" s="73"/>
      <c r="AX203" s="73"/>
      <c r="AY203" s="73"/>
      <c r="AZ203" s="73"/>
      <c r="BA203" s="73"/>
      <c r="BB203" s="73"/>
      <c r="BC203" s="74"/>
      <c r="BD203" s="222" t="str">
        <f t="shared" si="7"/>
        <v xml:space="preserve"> </v>
      </c>
      <c r="BE203" s="76">
        <f ca="1">Validation!H203</f>
        <v>2</v>
      </c>
      <c r="BF203" t="str">
        <f ca="1">Validation!I203</f>
        <v/>
      </c>
      <c r="BJ203" t="str">
        <f>IF(AND(ISBLANK(Members[[#This Row],[DependentSSN]]),NOT(ISBLANK(Members[[#This Row],[MedicalPolicy]]))), "CoverageLevels", "Waivers")</f>
        <v>Waivers</v>
      </c>
      <c r="BK203" t="str">
        <f>IF(AND(ISBLANK(Members[[#This Row],[DependentSSN]]),NOT(ISBLANK(Members[[#This Row],[Dental Policy]]))), "CoverageLevels", "Waivers")</f>
        <v>Waivers</v>
      </c>
      <c r="BL203" t="str">
        <f>IF(AND(ISBLANK(Members[[#This Row],[DependentSSN]]),NOT(ISBLANK(Members[[#This Row],[VisionPolicy]]))), "CoverageLevels", "Waivers")</f>
        <v>Waivers</v>
      </c>
      <c r="BM203">
        <v>0</v>
      </c>
    </row>
    <row r="204" spans="1:65" x14ac:dyDescent="0.25">
      <c r="A204" s="4"/>
      <c r="B204" s="67"/>
      <c r="C204" s="68"/>
      <c r="D204" s="68"/>
      <c r="E204" s="69"/>
      <c r="F204" s="68"/>
      <c r="G204" s="69"/>
      <c r="H204" s="68"/>
      <c r="I204" s="68"/>
      <c r="J204" s="70"/>
      <c r="K204" s="68"/>
      <c r="L204" s="68"/>
      <c r="M204" s="71"/>
      <c r="N204" s="69"/>
      <c r="O204" s="69"/>
      <c r="P204" s="69"/>
      <c r="Q204" s="69"/>
      <c r="R204" s="69"/>
      <c r="S204" s="69"/>
      <c r="T204" s="68" t="str">
        <f>IF(IFERROR(VLOOKUP(Members[[#This Row],[Subscriber SSN]],$C$7:T203,18,FALSE), "") = 0, "",IFERROR(VLOOKUP(Members[[#This Row],[Subscriber SSN]],$C$7:T203,18,FALSE), ""))</f>
        <v/>
      </c>
      <c r="U204" s="68" t="str">
        <f>IF(IFERROR(VLOOKUP(Members[[#This Row],[Subscriber SSN]],$C$7:U203,19,FALSE), "") = 0, "",IFERROR(VLOOKUP(Members[[#This Row],[Subscriber SSN]],$C$7:U203,19,FALSE), ""))</f>
        <v/>
      </c>
      <c r="V204" s="69" t="str">
        <f>IF(IFERROR(VLOOKUP(Members[[#This Row],[Subscriber SSN]],$C$7:V203,20,FALSE), "") = 0, "", IFERROR(VLOOKUP(Members[[#This Row],[Subscriber SSN]],$C$7:V203,20,FALSE), ""))</f>
        <v/>
      </c>
      <c r="W204" s="68" t="str">
        <f>IF(IFERROR(VLOOKUP(Members[[#This Row],[Subscriber SSN]],$C$7:W203,21,FALSE), "") = 0, "", IFERROR(VLOOKUP(Members[[#This Row],[Subscriber SSN]],$C$7:W203,21,FALSE), ""))</f>
        <v/>
      </c>
      <c r="X204" s="68" t="str">
        <f>IF(IFERROR(VLOOKUP(Members[[#This Row],[Subscriber SSN]],$C$7:X203,22,FALSE), "") = 0, "", IFERROR(VLOOKUP(Members[[#This Row],[Subscriber SSN]],$C$7:X203,22,FALSE), ""))</f>
        <v/>
      </c>
      <c r="Y204" s="68"/>
      <c r="Z204" s="72"/>
      <c r="AA204" s="69"/>
      <c r="AB204" s="69"/>
      <c r="AC204" s="70"/>
      <c r="AD204" s="110">
        <f t="shared" si="6"/>
        <v>45292</v>
      </c>
      <c r="AE204" s="69"/>
      <c r="AF204" s="69"/>
      <c r="AG204" s="71"/>
      <c r="AH204" s="69"/>
      <c r="AI204" s="69"/>
      <c r="AJ204" s="69"/>
      <c r="AK204" s="69"/>
      <c r="AL204" s="69"/>
      <c r="AM204" s="69"/>
      <c r="AN204" s="69"/>
      <c r="AO204" s="69"/>
      <c r="AP204" s="73"/>
      <c r="AQ204" s="73"/>
      <c r="AR204" s="73"/>
      <c r="AS204" s="73"/>
      <c r="AT204" s="73"/>
      <c r="AU204" s="73"/>
      <c r="AV204" s="73"/>
      <c r="AW204" s="73"/>
      <c r="AX204" s="73"/>
      <c r="AY204" s="73"/>
      <c r="AZ204" s="73"/>
      <c r="BA204" s="73"/>
      <c r="BB204" s="73"/>
      <c r="BC204" s="74"/>
      <c r="BD204" s="222" t="str">
        <f t="shared" si="7"/>
        <v xml:space="preserve"> </v>
      </c>
      <c r="BE204" s="76">
        <f ca="1">Validation!H204</f>
        <v>2</v>
      </c>
      <c r="BF204" t="str">
        <f ca="1">Validation!I204</f>
        <v/>
      </c>
      <c r="BJ204" t="str">
        <f>IF(AND(ISBLANK(Members[[#This Row],[DependentSSN]]),NOT(ISBLANK(Members[[#This Row],[MedicalPolicy]]))), "CoverageLevels", "Waivers")</f>
        <v>Waivers</v>
      </c>
      <c r="BK204" t="str">
        <f>IF(AND(ISBLANK(Members[[#This Row],[DependentSSN]]),NOT(ISBLANK(Members[[#This Row],[Dental Policy]]))), "CoverageLevels", "Waivers")</f>
        <v>Waivers</v>
      </c>
      <c r="BL204" t="str">
        <f>IF(AND(ISBLANK(Members[[#This Row],[DependentSSN]]),NOT(ISBLANK(Members[[#This Row],[VisionPolicy]]))), "CoverageLevels", "Waivers")</f>
        <v>Waivers</v>
      </c>
      <c r="BM204">
        <v>0</v>
      </c>
    </row>
    <row r="205" spans="1:65" x14ac:dyDescent="0.25">
      <c r="A205" s="4"/>
      <c r="B205" s="67"/>
      <c r="C205" s="68"/>
      <c r="D205" s="68"/>
      <c r="E205" s="69"/>
      <c r="F205" s="68"/>
      <c r="G205" s="69"/>
      <c r="H205" s="68"/>
      <c r="I205" s="68"/>
      <c r="J205" s="70"/>
      <c r="K205" s="68"/>
      <c r="L205" s="68"/>
      <c r="M205" s="71"/>
      <c r="N205" s="69"/>
      <c r="O205" s="69"/>
      <c r="P205" s="69"/>
      <c r="Q205" s="69"/>
      <c r="R205" s="69"/>
      <c r="S205" s="69"/>
      <c r="T205" s="68" t="str">
        <f>IF(IFERROR(VLOOKUP(Members[[#This Row],[Subscriber SSN]],$C$7:T204,18,FALSE), "") = 0, "",IFERROR(VLOOKUP(Members[[#This Row],[Subscriber SSN]],$C$7:T204,18,FALSE), ""))</f>
        <v/>
      </c>
      <c r="U205" s="68" t="str">
        <f>IF(IFERROR(VLOOKUP(Members[[#This Row],[Subscriber SSN]],$C$7:U204,19,FALSE), "") = 0, "",IFERROR(VLOOKUP(Members[[#This Row],[Subscriber SSN]],$C$7:U204,19,FALSE), ""))</f>
        <v/>
      </c>
      <c r="V205" s="69" t="str">
        <f>IF(IFERROR(VLOOKUP(Members[[#This Row],[Subscriber SSN]],$C$7:V204,20,FALSE), "") = 0, "", IFERROR(VLOOKUP(Members[[#This Row],[Subscriber SSN]],$C$7:V204,20,FALSE), ""))</f>
        <v/>
      </c>
      <c r="W205" s="68" t="str">
        <f>IF(IFERROR(VLOOKUP(Members[[#This Row],[Subscriber SSN]],$C$7:W204,21,FALSE), "") = 0, "", IFERROR(VLOOKUP(Members[[#This Row],[Subscriber SSN]],$C$7:W204,21,FALSE), ""))</f>
        <v/>
      </c>
      <c r="X205" s="68" t="str">
        <f>IF(IFERROR(VLOOKUP(Members[[#This Row],[Subscriber SSN]],$C$7:X204,22,FALSE), "") = 0, "", IFERROR(VLOOKUP(Members[[#This Row],[Subscriber SSN]],$C$7:X204,22,FALSE), ""))</f>
        <v/>
      </c>
      <c r="Y205" s="68"/>
      <c r="Z205" s="72"/>
      <c r="AA205" s="69"/>
      <c r="AB205" s="69"/>
      <c r="AC205" s="70"/>
      <c r="AD205" s="110">
        <f t="shared" si="6"/>
        <v>45292</v>
      </c>
      <c r="AE205" s="69"/>
      <c r="AF205" s="69"/>
      <c r="AG205" s="71"/>
      <c r="AH205" s="69"/>
      <c r="AI205" s="69"/>
      <c r="AJ205" s="69"/>
      <c r="AK205" s="69"/>
      <c r="AL205" s="69"/>
      <c r="AM205" s="69"/>
      <c r="AN205" s="69"/>
      <c r="AO205" s="69"/>
      <c r="AP205" s="73"/>
      <c r="AQ205" s="73"/>
      <c r="AR205" s="73"/>
      <c r="AS205" s="73"/>
      <c r="AT205" s="73"/>
      <c r="AU205" s="73"/>
      <c r="AV205" s="73"/>
      <c r="AW205" s="73"/>
      <c r="AX205" s="73"/>
      <c r="AY205" s="73"/>
      <c r="AZ205" s="73"/>
      <c r="BA205" s="73"/>
      <c r="BB205" s="73"/>
      <c r="BC205" s="74"/>
      <c r="BD205" s="222" t="str">
        <f t="shared" si="7"/>
        <v xml:space="preserve"> </v>
      </c>
      <c r="BE205" s="76">
        <f ca="1">Validation!H205</f>
        <v>2</v>
      </c>
      <c r="BF205" t="str">
        <f ca="1">Validation!I205</f>
        <v/>
      </c>
      <c r="BJ205" t="str">
        <f>IF(AND(ISBLANK(Members[[#This Row],[DependentSSN]]),NOT(ISBLANK(Members[[#This Row],[MedicalPolicy]]))), "CoverageLevels", "Waivers")</f>
        <v>Waivers</v>
      </c>
      <c r="BK205" t="str">
        <f>IF(AND(ISBLANK(Members[[#This Row],[DependentSSN]]),NOT(ISBLANK(Members[[#This Row],[Dental Policy]]))), "CoverageLevels", "Waivers")</f>
        <v>Waivers</v>
      </c>
      <c r="BL205" t="str">
        <f>IF(AND(ISBLANK(Members[[#This Row],[DependentSSN]]),NOT(ISBLANK(Members[[#This Row],[VisionPolicy]]))), "CoverageLevels", "Waivers")</f>
        <v>Waivers</v>
      </c>
      <c r="BM205">
        <v>0</v>
      </c>
    </row>
    <row r="206" spans="1:65" x14ac:dyDescent="0.25">
      <c r="A206" s="4"/>
      <c r="B206" s="67"/>
      <c r="C206" s="68"/>
      <c r="D206" s="68"/>
      <c r="E206" s="69"/>
      <c r="F206" s="68"/>
      <c r="G206" s="69"/>
      <c r="H206" s="68"/>
      <c r="I206" s="68"/>
      <c r="J206" s="70"/>
      <c r="K206" s="68"/>
      <c r="L206" s="68"/>
      <c r="M206" s="71"/>
      <c r="N206" s="69"/>
      <c r="O206" s="69"/>
      <c r="P206" s="69"/>
      <c r="Q206" s="69"/>
      <c r="R206" s="69"/>
      <c r="S206" s="69"/>
      <c r="T206" s="68" t="str">
        <f>IF(IFERROR(VLOOKUP(Members[[#This Row],[Subscriber SSN]],$C$7:T205,18,FALSE), "") = 0, "",IFERROR(VLOOKUP(Members[[#This Row],[Subscriber SSN]],$C$7:T205,18,FALSE), ""))</f>
        <v/>
      </c>
      <c r="U206" s="68" t="str">
        <f>IF(IFERROR(VLOOKUP(Members[[#This Row],[Subscriber SSN]],$C$7:U205,19,FALSE), "") = 0, "",IFERROR(VLOOKUP(Members[[#This Row],[Subscriber SSN]],$C$7:U205,19,FALSE), ""))</f>
        <v/>
      </c>
      <c r="V206" s="69" t="str">
        <f>IF(IFERROR(VLOOKUP(Members[[#This Row],[Subscriber SSN]],$C$7:V205,20,FALSE), "") = 0, "", IFERROR(VLOOKUP(Members[[#This Row],[Subscriber SSN]],$C$7:V205,20,FALSE), ""))</f>
        <v/>
      </c>
      <c r="W206" s="68" t="str">
        <f>IF(IFERROR(VLOOKUP(Members[[#This Row],[Subscriber SSN]],$C$7:W205,21,FALSE), "") = 0, "", IFERROR(VLOOKUP(Members[[#This Row],[Subscriber SSN]],$C$7:W205,21,FALSE), ""))</f>
        <v/>
      </c>
      <c r="X206" s="68" t="str">
        <f>IF(IFERROR(VLOOKUP(Members[[#This Row],[Subscriber SSN]],$C$7:X205,22,FALSE), "") = 0, "", IFERROR(VLOOKUP(Members[[#This Row],[Subscriber SSN]],$C$7:X205,22,FALSE), ""))</f>
        <v/>
      </c>
      <c r="Y206" s="68"/>
      <c r="Z206" s="72"/>
      <c r="AA206" s="69"/>
      <c r="AB206" s="69"/>
      <c r="AC206" s="70"/>
      <c r="AD206" s="110">
        <f t="shared" si="6"/>
        <v>45292</v>
      </c>
      <c r="AE206" s="69"/>
      <c r="AF206" s="69"/>
      <c r="AG206" s="71"/>
      <c r="AH206" s="69"/>
      <c r="AI206" s="69"/>
      <c r="AJ206" s="69"/>
      <c r="AK206" s="69"/>
      <c r="AL206" s="69"/>
      <c r="AM206" s="69"/>
      <c r="AN206" s="69"/>
      <c r="AO206" s="69"/>
      <c r="AP206" s="73"/>
      <c r="AQ206" s="73"/>
      <c r="AR206" s="73"/>
      <c r="AS206" s="73"/>
      <c r="AT206" s="73"/>
      <c r="AU206" s="73"/>
      <c r="AV206" s="73"/>
      <c r="AW206" s="73"/>
      <c r="AX206" s="73"/>
      <c r="AY206" s="73"/>
      <c r="AZ206" s="73"/>
      <c r="BA206" s="73"/>
      <c r="BB206" s="73"/>
      <c r="BC206" s="74"/>
      <c r="BD206" s="222" t="str">
        <f t="shared" si="7"/>
        <v xml:space="preserve"> </v>
      </c>
      <c r="BE206" s="76">
        <f ca="1">Validation!H206</f>
        <v>2</v>
      </c>
      <c r="BF206" t="str">
        <f ca="1">Validation!I206</f>
        <v/>
      </c>
      <c r="BJ206" t="str">
        <f>IF(AND(ISBLANK(Members[[#This Row],[DependentSSN]]),NOT(ISBLANK(Members[[#This Row],[MedicalPolicy]]))), "CoverageLevels", "Waivers")</f>
        <v>Waivers</v>
      </c>
      <c r="BK206" t="str">
        <f>IF(AND(ISBLANK(Members[[#This Row],[DependentSSN]]),NOT(ISBLANK(Members[[#This Row],[Dental Policy]]))), "CoverageLevels", "Waivers")</f>
        <v>Waivers</v>
      </c>
      <c r="BL206" t="str">
        <f>IF(AND(ISBLANK(Members[[#This Row],[DependentSSN]]),NOT(ISBLANK(Members[[#This Row],[VisionPolicy]]))), "CoverageLevels", "Waivers")</f>
        <v>Waivers</v>
      </c>
      <c r="BM206">
        <v>0</v>
      </c>
    </row>
    <row r="207" spans="1:65" x14ac:dyDescent="0.25">
      <c r="A207" s="4"/>
      <c r="B207" s="67"/>
      <c r="C207" s="68"/>
      <c r="D207" s="68"/>
      <c r="E207" s="69"/>
      <c r="F207" s="68"/>
      <c r="G207" s="69"/>
      <c r="H207" s="68"/>
      <c r="I207" s="68"/>
      <c r="J207" s="70"/>
      <c r="K207" s="68"/>
      <c r="L207" s="68"/>
      <c r="M207" s="71"/>
      <c r="N207" s="69"/>
      <c r="O207" s="69"/>
      <c r="P207" s="69"/>
      <c r="Q207" s="69"/>
      <c r="R207" s="69"/>
      <c r="S207" s="69"/>
      <c r="T207" s="68" t="str">
        <f>IF(IFERROR(VLOOKUP(Members[[#This Row],[Subscriber SSN]],$C$7:T206,18,FALSE), "") = 0, "",IFERROR(VLOOKUP(Members[[#This Row],[Subscriber SSN]],$C$7:T206,18,FALSE), ""))</f>
        <v/>
      </c>
      <c r="U207" s="68" t="str">
        <f>IF(IFERROR(VLOOKUP(Members[[#This Row],[Subscriber SSN]],$C$7:U206,19,FALSE), "") = 0, "",IFERROR(VLOOKUP(Members[[#This Row],[Subscriber SSN]],$C$7:U206,19,FALSE), ""))</f>
        <v/>
      </c>
      <c r="V207" s="69" t="str">
        <f>IF(IFERROR(VLOOKUP(Members[[#This Row],[Subscriber SSN]],$C$7:V206,20,FALSE), "") = 0, "", IFERROR(VLOOKUP(Members[[#This Row],[Subscriber SSN]],$C$7:V206,20,FALSE), ""))</f>
        <v/>
      </c>
      <c r="W207" s="68" t="str">
        <f>IF(IFERROR(VLOOKUP(Members[[#This Row],[Subscriber SSN]],$C$7:W206,21,FALSE), "") = 0, "", IFERROR(VLOOKUP(Members[[#This Row],[Subscriber SSN]],$C$7:W206,21,FALSE), ""))</f>
        <v/>
      </c>
      <c r="X207" s="68" t="str">
        <f>IF(IFERROR(VLOOKUP(Members[[#This Row],[Subscriber SSN]],$C$7:X206,22,FALSE), "") = 0, "", IFERROR(VLOOKUP(Members[[#This Row],[Subscriber SSN]],$C$7:X206,22,FALSE), ""))</f>
        <v/>
      </c>
      <c r="Y207" s="68"/>
      <c r="Z207" s="72"/>
      <c r="AA207" s="69"/>
      <c r="AB207" s="69"/>
      <c r="AC207" s="70"/>
      <c r="AD207" s="110">
        <f t="shared" si="6"/>
        <v>45292</v>
      </c>
      <c r="AE207" s="69"/>
      <c r="AF207" s="69"/>
      <c r="AG207" s="71"/>
      <c r="AH207" s="69"/>
      <c r="AI207" s="69"/>
      <c r="AJ207" s="69"/>
      <c r="AK207" s="69"/>
      <c r="AL207" s="69"/>
      <c r="AM207" s="69"/>
      <c r="AN207" s="69"/>
      <c r="AO207" s="69"/>
      <c r="AP207" s="73"/>
      <c r="AQ207" s="73"/>
      <c r="AR207" s="73"/>
      <c r="AS207" s="73"/>
      <c r="AT207" s="73"/>
      <c r="AU207" s="73"/>
      <c r="AV207" s="73"/>
      <c r="AW207" s="73"/>
      <c r="AX207" s="73"/>
      <c r="AY207" s="73"/>
      <c r="AZ207" s="73"/>
      <c r="BA207" s="73"/>
      <c r="BB207" s="73"/>
      <c r="BC207" s="74"/>
      <c r="BD207" s="222" t="str">
        <f t="shared" si="7"/>
        <v xml:space="preserve"> </v>
      </c>
      <c r="BE207" s="76">
        <f ca="1">Validation!H207</f>
        <v>2</v>
      </c>
      <c r="BF207" t="str">
        <f ca="1">Validation!I207</f>
        <v/>
      </c>
      <c r="BJ207" t="str">
        <f>IF(AND(ISBLANK(Members[[#This Row],[DependentSSN]]),NOT(ISBLANK(Members[[#This Row],[MedicalPolicy]]))), "CoverageLevels", "Waivers")</f>
        <v>Waivers</v>
      </c>
      <c r="BK207" t="str">
        <f>IF(AND(ISBLANK(Members[[#This Row],[DependentSSN]]),NOT(ISBLANK(Members[[#This Row],[Dental Policy]]))), "CoverageLevels", "Waivers")</f>
        <v>Waivers</v>
      </c>
      <c r="BL207" t="str">
        <f>IF(AND(ISBLANK(Members[[#This Row],[DependentSSN]]),NOT(ISBLANK(Members[[#This Row],[VisionPolicy]]))), "CoverageLevels", "Waivers")</f>
        <v>Waivers</v>
      </c>
      <c r="BM207">
        <v>0</v>
      </c>
    </row>
    <row r="208" spans="1:65" x14ac:dyDescent="0.25">
      <c r="A208" s="4"/>
      <c r="B208" s="67"/>
      <c r="C208" s="68"/>
      <c r="D208" s="68"/>
      <c r="E208" s="69"/>
      <c r="F208" s="68"/>
      <c r="G208" s="69"/>
      <c r="H208" s="68"/>
      <c r="I208" s="68"/>
      <c r="J208" s="70"/>
      <c r="K208" s="68"/>
      <c r="L208" s="68"/>
      <c r="M208" s="71"/>
      <c r="N208" s="69"/>
      <c r="O208" s="69"/>
      <c r="P208" s="69"/>
      <c r="Q208" s="69"/>
      <c r="R208" s="69"/>
      <c r="S208" s="69"/>
      <c r="T208" s="68" t="str">
        <f>IF(IFERROR(VLOOKUP(Members[[#This Row],[Subscriber SSN]],$C$7:T207,18,FALSE), "") = 0, "",IFERROR(VLOOKUP(Members[[#This Row],[Subscriber SSN]],$C$7:T207,18,FALSE), ""))</f>
        <v/>
      </c>
      <c r="U208" s="68" t="str">
        <f>IF(IFERROR(VLOOKUP(Members[[#This Row],[Subscriber SSN]],$C$7:U207,19,FALSE), "") = 0, "",IFERROR(VLOOKUP(Members[[#This Row],[Subscriber SSN]],$C$7:U207,19,FALSE), ""))</f>
        <v/>
      </c>
      <c r="V208" s="69" t="str">
        <f>IF(IFERROR(VLOOKUP(Members[[#This Row],[Subscriber SSN]],$C$7:V207,20,FALSE), "") = 0, "", IFERROR(VLOOKUP(Members[[#This Row],[Subscriber SSN]],$C$7:V207,20,FALSE), ""))</f>
        <v/>
      </c>
      <c r="W208" s="68" t="str">
        <f>IF(IFERROR(VLOOKUP(Members[[#This Row],[Subscriber SSN]],$C$7:W207,21,FALSE), "") = 0, "", IFERROR(VLOOKUP(Members[[#This Row],[Subscriber SSN]],$C$7:W207,21,FALSE), ""))</f>
        <v/>
      </c>
      <c r="X208" s="68" t="str">
        <f>IF(IFERROR(VLOOKUP(Members[[#This Row],[Subscriber SSN]],$C$7:X207,22,FALSE), "") = 0, "", IFERROR(VLOOKUP(Members[[#This Row],[Subscriber SSN]],$C$7:X207,22,FALSE), ""))</f>
        <v/>
      </c>
      <c r="Y208" s="68"/>
      <c r="Z208" s="72"/>
      <c r="AA208" s="69"/>
      <c r="AB208" s="69"/>
      <c r="AC208" s="70"/>
      <c r="AD208" s="110">
        <f t="shared" si="6"/>
        <v>45292</v>
      </c>
      <c r="AE208" s="69"/>
      <c r="AF208" s="69"/>
      <c r="AG208" s="71"/>
      <c r="AH208" s="69"/>
      <c r="AI208" s="69"/>
      <c r="AJ208" s="69"/>
      <c r="AK208" s="69"/>
      <c r="AL208" s="69"/>
      <c r="AM208" s="69"/>
      <c r="AN208" s="69"/>
      <c r="AO208" s="69"/>
      <c r="AP208" s="73"/>
      <c r="AQ208" s="73"/>
      <c r="AR208" s="73"/>
      <c r="AS208" s="73"/>
      <c r="AT208" s="73"/>
      <c r="AU208" s="73"/>
      <c r="AV208" s="73"/>
      <c r="AW208" s="73"/>
      <c r="AX208" s="73"/>
      <c r="AY208" s="73"/>
      <c r="AZ208" s="73"/>
      <c r="BA208" s="73"/>
      <c r="BB208" s="73"/>
      <c r="BC208" s="74"/>
      <c r="BD208" s="222" t="str">
        <f t="shared" si="7"/>
        <v xml:space="preserve"> </v>
      </c>
      <c r="BE208" s="76">
        <f ca="1">Validation!H208</f>
        <v>2</v>
      </c>
      <c r="BF208" t="str">
        <f ca="1">Validation!I208</f>
        <v/>
      </c>
      <c r="BJ208" t="str">
        <f>IF(AND(ISBLANK(Members[[#This Row],[DependentSSN]]),NOT(ISBLANK(Members[[#This Row],[MedicalPolicy]]))), "CoverageLevels", "Waivers")</f>
        <v>Waivers</v>
      </c>
      <c r="BK208" t="str">
        <f>IF(AND(ISBLANK(Members[[#This Row],[DependentSSN]]),NOT(ISBLANK(Members[[#This Row],[Dental Policy]]))), "CoverageLevels", "Waivers")</f>
        <v>Waivers</v>
      </c>
      <c r="BL208" t="str">
        <f>IF(AND(ISBLANK(Members[[#This Row],[DependentSSN]]),NOT(ISBLANK(Members[[#This Row],[VisionPolicy]]))), "CoverageLevels", "Waivers")</f>
        <v>Waivers</v>
      </c>
      <c r="BM208">
        <v>0</v>
      </c>
    </row>
    <row r="209" spans="1:65" x14ac:dyDescent="0.25">
      <c r="A209" s="4"/>
      <c r="B209" s="67"/>
      <c r="C209" s="68"/>
      <c r="D209" s="68"/>
      <c r="E209" s="69"/>
      <c r="F209" s="68"/>
      <c r="G209" s="69"/>
      <c r="H209" s="68"/>
      <c r="I209" s="68"/>
      <c r="J209" s="70"/>
      <c r="K209" s="68"/>
      <c r="L209" s="68"/>
      <c r="M209" s="71"/>
      <c r="N209" s="69"/>
      <c r="O209" s="69"/>
      <c r="P209" s="69"/>
      <c r="Q209" s="69"/>
      <c r="R209" s="69"/>
      <c r="S209" s="69"/>
      <c r="T209" s="68" t="str">
        <f>IF(IFERROR(VLOOKUP(Members[[#This Row],[Subscriber SSN]],$C$7:T208,18,FALSE), "") = 0, "",IFERROR(VLOOKUP(Members[[#This Row],[Subscriber SSN]],$C$7:T208,18,FALSE), ""))</f>
        <v/>
      </c>
      <c r="U209" s="68" t="str">
        <f>IF(IFERROR(VLOOKUP(Members[[#This Row],[Subscriber SSN]],$C$7:U208,19,FALSE), "") = 0, "",IFERROR(VLOOKUP(Members[[#This Row],[Subscriber SSN]],$C$7:U208,19,FALSE), ""))</f>
        <v/>
      </c>
      <c r="V209" s="69" t="str">
        <f>IF(IFERROR(VLOOKUP(Members[[#This Row],[Subscriber SSN]],$C$7:V208,20,FALSE), "") = 0, "", IFERROR(VLOOKUP(Members[[#This Row],[Subscriber SSN]],$C$7:V208,20,FALSE), ""))</f>
        <v/>
      </c>
      <c r="W209" s="68" t="str">
        <f>IF(IFERROR(VLOOKUP(Members[[#This Row],[Subscriber SSN]],$C$7:W208,21,FALSE), "") = 0, "", IFERROR(VLOOKUP(Members[[#This Row],[Subscriber SSN]],$C$7:W208,21,FALSE), ""))</f>
        <v/>
      </c>
      <c r="X209" s="68" t="str">
        <f>IF(IFERROR(VLOOKUP(Members[[#This Row],[Subscriber SSN]],$C$7:X208,22,FALSE), "") = 0, "", IFERROR(VLOOKUP(Members[[#This Row],[Subscriber SSN]],$C$7:X208,22,FALSE), ""))</f>
        <v/>
      </c>
      <c r="Y209" s="68"/>
      <c r="Z209" s="72"/>
      <c r="AA209" s="69"/>
      <c r="AB209" s="69"/>
      <c r="AC209" s="70"/>
      <c r="AD209" s="110">
        <f t="shared" si="6"/>
        <v>45292</v>
      </c>
      <c r="AE209" s="69"/>
      <c r="AF209" s="69"/>
      <c r="AG209" s="71"/>
      <c r="AH209" s="69"/>
      <c r="AI209" s="69"/>
      <c r="AJ209" s="69"/>
      <c r="AK209" s="69"/>
      <c r="AL209" s="69"/>
      <c r="AM209" s="69"/>
      <c r="AN209" s="69"/>
      <c r="AO209" s="69"/>
      <c r="AP209" s="73"/>
      <c r="AQ209" s="73"/>
      <c r="AR209" s="73"/>
      <c r="AS209" s="73"/>
      <c r="AT209" s="73"/>
      <c r="AU209" s="73"/>
      <c r="AV209" s="73"/>
      <c r="AW209" s="73"/>
      <c r="AX209" s="73"/>
      <c r="AY209" s="73"/>
      <c r="AZ209" s="73"/>
      <c r="BA209" s="73"/>
      <c r="BB209" s="73"/>
      <c r="BC209" s="74"/>
      <c r="BD209" s="222" t="str">
        <f t="shared" si="7"/>
        <v xml:space="preserve"> </v>
      </c>
      <c r="BE209" s="76">
        <f ca="1">Validation!H209</f>
        <v>2</v>
      </c>
      <c r="BF209" t="str">
        <f ca="1">Validation!I209</f>
        <v/>
      </c>
      <c r="BJ209" t="str">
        <f>IF(AND(ISBLANK(Members[[#This Row],[DependentSSN]]),NOT(ISBLANK(Members[[#This Row],[MedicalPolicy]]))), "CoverageLevels", "Waivers")</f>
        <v>Waivers</v>
      </c>
      <c r="BK209" t="str">
        <f>IF(AND(ISBLANK(Members[[#This Row],[DependentSSN]]),NOT(ISBLANK(Members[[#This Row],[Dental Policy]]))), "CoverageLevels", "Waivers")</f>
        <v>Waivers</v>
      </c>
      <c r="BL209" t="str">
        <f>IF(AND(ISBLANK(Members[[#This Row],[DependentSSN]]),NOT(ISBLANK(Members[[#This Row],[VisionPolicy]]))), "CoverageLevels", "Waivers")</f>
        <v>Waivers</v>
      </c>
      <c r="BM209">
        <v>0</v>
      </c>
    </row>
    <row r="210" spans="1:65" x14ac:dyDescent="0.25">
      <c r="A210" s="4"/>
      <c r="B210" s="67"/>
      <c r="C210" s="68"/>
      <c r="D210" s="68"/>
      <c r="E210" s="69"/>
      <c r="F210" s="68"/>
      <c r="G210" s="69"/>
      <c r="H210" s="68"/>
      <c r="I210" s="68"/>
      <c r="J210" s="70"/>
      <c r="K210" s="68"/>
      <c r="L210" s="68"/>
      <c r="M210" s="71"/>
      <c r="N210" s="69"/>
      <c r="O210" s="69"/>
      <c r="P210" s="69"/>
      <c r="Q210" s="69"/>
      <c r="R210" s="69"/>
      <c r="S210" s="69"/>
      <c r="T210" s="68" t="str">
        <f>IF(IFERROR(VLOOKUP(Members[[#This Row],[Subscriber SSN]],$C$7:T209,18,FALSE), "") = 0, "",IFERROR(VLOOKUP(Members[[#This Row],[Subscriber SSN]],$C$7:T209,18,FALSE), ""))</f>
        <v/>
      </c>
      <c r="U210" s="68" t="str">
        <f>IF(IFERROR(VLOOKUP(Members[[#This Row],[Subscriber SSN]],$C$7:U209,19,FALSE), "") = 0, "",IFERROR(VLOOKUP(Members[[#This Row],[Subscriber SSN]],$C$7:U209,19,FALSE), ""))</f>
        <v/>
      </c>
      <c r="V210" s="69" t="str">
        <f>IF(IFERROR(VLOOKUP(Members[[#This Row],[Subscriber SSN]],$C$7:V209,20,FALSE), "") = 0, "", IFERROR(VLOOKUP(Members[[#This Row],[Subscriber SSN]],$C$7:V209,20,FALSE), ""))</f>
        <v/>
      </c>
      <c r="W210" s="68" t="str">
        <f>IF(IFERROR(VLOOKUP(Members[[#This Row],[Subscriber SSN]],$C$7:W209,21,FALSE), "") = 0, "", IFERROR(VLOOKUP(Members[[#This Row],[Subscriber SSN]],$C$7:W209,21,FALSE), ""))</f>
        <v/>
      </c>
      <c r="X210" s="68" t="str">
        <f>IF(IFERROR(VLOOKUP(Members[[#This Row],[Subscriber SSN]],$C$7:X209,22,FALSE), "") = 0, "", IFERROR(VLOOKUP(Members[[#This Row],[Subscriber SSN]],$C$7:X209,22,FALSE), ""))</f>
        <v/>
      </c>
      <c r="Y210" s="68"/>
      <c r="Z210" s="72"/>
      <c r="AA210" s="69"/>
      <c r="AB210" s="69"/>
      <c r="AC210" s="70"/>
      <c r="AD210" s="110">
        <f t="shared" si="6"/>
        <v>45292</v>
      </c>
      <c r="AE210" s="69"/>
      <c r="AF210" s="69"/>
      <c r="AG210" s="71"/>
      <c r="AH210" s="69"/>
      <c r="AI210" s="69"/>
      <c r="AJ210" s="69"/>
      <c r="AK210" s="69"/>
      <c r="AL210" s="69"/>
      <c r="AM210" s="69"/>
      <c r="AN210" s="69"/>
      <c r="AO210" s="69"/>
      <c r="AP210" s="73"/>
      <c r="AQ210" s="73"/>
      <c r="AR210" s="73"/>
      <c r="AS210" s="73"/>
      <c r="AT210" s="73"/>
      <c r="AU210" s="73"/>
      <c r="AV210" s="73"/>
      <c r="AW210" s="73"/>
      <c r="AX210" s="73"/>
      <c r="AY210" s="73"/>
      <c r="AZ210" s="73"/>
      <c r="BA210" s="73"/>
      <c r="BB210" s="73"/>
      <c r="BC210" s="74"/>
      <c r="BD210" s="222" t="str">
        <f t="shared" si="7"/>
        <v xml:space="preserve"> </v>
      </c>
      <c r="BE210" s="76">
        <f ca="1">Validation!H210</f>
        <v>2</v>
      </c>
      <c r="BF210" t="str">
        <f ca="1">Validation!I210</f>
        <v/>
      </c>
      <c r="BJ210" t="str">
        <f>IF(AND(ISBLANK(Members[[#This Row],[DependentSSN]]),NOT(ISBLANK(Members[[#This Row],[MedicalPolicy]]))), "CoverageLevels", "Waivers")</f>
        <v>Waivers</v>
      </c>
      <c r="BK210" t="str">
        <f>IF(AND(ISBLANK(Members[[#This Row],[DependentSSN]]),NOT(ISBLANK(Members[[#This Row],[Dental Policy]]))), "CoverageLevels", "Waivers")</f>
        <v>Waivers</v>
      </c>
      <c r="BL210" t="str">
        <f>IF(AND(ISBLANK(Members[[#This Row],[DependentSSN]]),NOT(ISBLANK(Members[[#This Row],[VisionPolicy]]))), "CoverageLevels", "Waivers")</f>
        <v>Waivers</v>
      </c>
      <c r="BM210">
        <v>0</v>
      </c>
    </row>
    <row r="211" spans="1:65" x14ac:dyDescent="0.25">
      <c r="A211" s="4"/>
      <c r="B211" s="67"/>
      <c r="C211" s="68"/>
      <c r="D211" s="68"/>
      <c r="E211" s="69"/>
      <c r="F211" s="68"/>
      <c r="G211" s="69"/>
      <c r="H211" s="68"/>
      <c r="I211" s="68"/>
      <c r="J211" s="70"/>
      <c r="K211" s="68"/>
      <c r="L211" s="68"/>
      <c r="M211" s="71"/>
      <c r="N211" s="69"/>
      <c r="O211" s="69"/>
      <c r="P211" s="69"/>
      <c r="Q211" s="69"/>
      <c r="R211" s="69"/>
      <c r="S211" s="69"/>
      <c r="T211" s="68" t="str">
        <f>IF(IFERROR(VLOOKUP(Members[[#This Row],[Subscriber SSN]],$C$7:T210,18,FALSE), "") = 0, "",IFERROR(VLOOKUP(Members[[#This Row],[Subscriber SSN]],$C$7:T210,18,FALSE), ""))</f>
        <v/>
      </c>
      <c r="U211" s="68" t="str">
        <f>IF(IFERROR(VLOOKUP(Members[[#This Row],[Subscriber SSN]],$C$7:U210,19,FALSE), "") = 0, "",IFERROR(VLOOKUP(Members[[#This Row],[Subscriber SSN]],$C$7:U210,19,FALSE), ""))</f>
        <v/>
      </c>
      <c r="V211" s="69" t="str">
        <f>IF(IFERROR(VLOOKUP(Members[[#This Row],[Subscriber SSN]],$C$7:V210,20,FALSE), "") = 0, "", IFERROR(VLOOKUP(Members[[#This Row],[Subscriber SSN]],$C$7:V210,20,FALSE), ""))</f>
        <v/>
      </c>
      <c r="W211" s="68" t="str">
        <f>IF(IFERROR(VLOOKUP(Members[[#This Row],[Subscriber SSN]],$C$7:W210,21,FALSE), "") = 0, "", IFERROR(VLOOKUP(Members[[#This Row],[Subscriber SSN]],$C$7:W210,21,FALSE), ""))</f>
        <v/>
      </c>
      <c r="X211" s="68" t="str">
        <f>IF(IFERROR(VLOOKUP(Members[[#This Row],[Subscriber SSN]],$C$7:X210,22,FALSE), "") = 0, "", IFERROR(VLOOKUP(Members[[#This Row],[Subscriber SSN]],$C$7:X210,22,FALSE), ""))</f>
        <v/>
      </c>
      <c r="Y211" s="68"/>
      <c r="Z211" s="72"/>
      <c r="AA211" s="69"/>
      <c r="AB211" s="69"/>
      <c r="AC211" s="70"/>
      <c r="AD211" s="110">
        <f t="shared" si="6"/>
        <v>45292</v>
      </c>
      <c r="AE211" s="69"/>
      <c r="AF211" s="69"/>
      <c r="AG211" s="71"/>
      <c r="AH211" s="69"/>
      <c r="AI211" s="69"/>
      <c r="AJ211" s="69"/>
      <c r="AK211" s="69"/>
      <c r="AL211" s="69"/>
      <c r="AM211" s="69"/>
      <c r="AN211" s="69"/>
      <c r="AO211" s="69"/>
      <c r="AP211" s="73"/>
      <c r="AQ211" s="73"/>
      <c r="AR211" s="73"/>
      <c r="AS211" s="73"/>
      <c r="AT211" s="73"/>
      <c r="AU211" s="73"/>
      <c r="AV211" s="73"/>
      <c r="AW211" s="73"/>
      <c r="AX211" s="73"/>
      <c r="AY211" s="73"/>
      <c r="AZ211" s="73"/>
      <c r="BA211" s="73"/>
      <c r="BB211" s="73"/>
      <c r="BC211" s="74"/>
      <c r="BD211" s="222" t="str">
        <f t="shared" si="7"/>
        <v xml:space="preserve"> </v>
      </c>
      <c r="BE211" s="76">
        <f ca="1">Validation!H211</f>
        <v>2</v>
      </c>
      <c r="BF211" t="str">
        <f ca="1">Validation!I211</f>
        <v/>
      </c>
      <c r="BJ211" t="str">
        <f>IF(AND(ISBLANK(Members[[#This Row],[DependentSSN]]),NOT(ISBLANK(Members[[#This Row],[MedicalPolicy]]))), "CoverageLevels", "Waivers")</f>
        <v>Waivers</v>
      </c>
      <c r="BK211" t="str">
        <f>IF(AND(ISBLANK(Members[[#This Row],[DependentSSN]]),NOT(ISBLANK(Members[[#This Row],[Dental Policy]]))), "CoverageLevels", "Waivers")</f>
        <v>Waivers</v>
      </c>
      <c r="BL211" t="str">
        <f>IF(AND(ISBLANK(Members[[#This Row],[DependentSSN]]),NOT(ISBLANK(Members[[#This Row],[VisionPolicy]]))), "CoverageLevels", "Waivers")</f>
        <v>Waivers</v>
      </c>
      <c r="BM211">
        <v>0</v>
      </c>
    </row>
    <row r="212" spans="1:65" x14ac:dyDescent="0.25">
      <c r="A212" s="4"/>
      <c r="B212" s="67"/>
      <c r="C212" s="68"/>
      <c r="D212" s="68"/>
      <c r="E212" s="69"/>
      <c r="F212" s="68"/>
      <c r="G212" s="69"/>
      <c r="H212" s="68"/>
      <c r="I212" s="68"/>
      <c r="J212" s="70"/>
      <c r="K212" s="68"/>
      <c r="L212" s="68"/>
      <c r="M212" s="71"/>
      <c r="N212" s="69"/>
      <c r="O212" s="69"/>
      <c r="P212" s="69"/>
      <c r="Q212" s="69"/>
      <c r="R212" s="69"/>
      <c r="S212" s="69"/>
      <c r="T212" s="68" t="str">
        <f>IF(IFERROR(VLOOKUP(Members[[#This Row],[Subscriber SSN]],$C$7:T211,18,FALSE), "") = 0, "",IFERROR(VLOOKUP(Members[[#This Row],[Subscriber SSN]],$C$7:T211,18,FALSE), ""))</f>
        <v/>
      </c>
      <c r="U212" s="68" t="str">
        <f>IF(IFERROR(VLOOKUP(Members[[#This Row],[Subscriber SSN]],$C$7:U211,19,FALSE), "") = 0, "",IFERROR(VLOOKUP(Members[[#This Row],[Subscriber SSN]],$C$7:U211,19,FALSE), ""))</f>
        <v/>
      </c>
      <c r="V212" s="69" t="str">
        <f>IF(IFERROR(VLOOKUP(Members[[#This Row],[Subscriber SSN]],$C$7:V211,20,FALSE), "") = 0, "", IFERROR(VLOOKUP(Members[[#This Row],[Subscriber SSN]],$C$7:V211,20,FALSE), ""))</f>
        <v/>
      </c>
      <c r="W212" s="68" t="str">
        <f>IF(IFERROR(VLOOKUP(Members[[#This Row],[Subscriber SSN]],$C$7:W211,21,FALSE), "") = 0, "", IFERROR(VLOOKUP(Members[[#This Row],[Subscriber SSN]],$C$7:W211,21,FALSE), ""))</f>
        <v/>
      </c>
      <c r="X212" s="68" t="str">
        <f>IF(IFERROR(VLOOKUP(Members[[#This Row],[Subscriber SSN]],$C$7:X211,22,FALSE), "") = 0, "", IFERROR(VLOOKUP(Members[[#This Row],[Subscriber SSN]],$C$7:X211,22,FALSE), ""))</f>
        <v/>
      </c>
      <c r="Y212" s="68"/>
      <c r="Z212" s="72"/>
      <c r="AA212" s="69"/>
      <c r="AB212" s="69"/>
      <c r="AC212" s="70"/>
      <c r="AD212" s="110">
        <f t="shared" si="6"/>
        <v>45292</v>
      </c>
      <c r="AE212" s="69"/>
      <c r="AF212" s="69"/>
      <c r="AG212" s="71"/>
      <c r="AH212" s="69"/>
      <c r="AI212" s="69"/>
      <c r="AJ212" s="69"/>
      <c r="AK212" s="69"/>
      <c r="AL212" s="69"/>
      <c r="AM212" s="69"/>
      <c r="AN212" s="69"/>
      <c r="AO212" s="69"/>
      <c r="AP212" s="73"/>
      <c r="AQ212" s="73"/>
      <c r="AR212" s="73"/>
      <c r="AS212" s="73"/>
      <c r="AT212" s="73"/>
      <c r="AU212" s="73"/>
      <c r="AV212" s="73"/>
      <c r="AW212" s="73"/>
      <c r="AX212" s="73"/>
      <c r="AY212" s="73"/>
      <c r="AZ212" s="73"/>
      <c r="BA212" s="73"/>
      <c r="BB212" s="73"/>
      <c r="BC212" s="74"/>
      <c r="BD212" s="222" t="str">
        <f t="shared" si="7"/>
        <v xml:space="preserve"> </v>
      </c>
      <c r="BE212" s="76">
        <f ca="1">Validation!H212</f>
        <v>2</v>
      </c>
      <c r="BF212" t="str">
        <f ca="1">Validation!I212</f>
        <v/>
      </c>
      <c r="BJ212" t="str">
        <f>IF(AND(ISBLANK(Members[[#This Row],[DependentSSN]]),NOT(ISBLANK(Members[[#This Row],[MedicalPolicy]]))), "CoverageLevels", "Waivers")</f>
        <v>Waivers</v>
      </c>
      <c r="BK212" t="str">
        <f>IF(AND(ISBLANK(Members[[#This Row],[DependentSSN]]),NOT(ISBLANK(Members[[#This Row],[Dental Policy]]))), "CoverageLevels", "Waivers")</f>
        <v>Waivers</v>
      </c>
      <c r="BL212" t="str">
        <f>IF(AND(ISBLANK(Members[[#This Row],[DependentSSN]]),NOT(ISBLANK(Members[[#This Row],[VisionPolicy]]))), "CoverageLevels", "Waivers")</f>
        <v>Waivers</v>
      </c>
      <c r="BM212">
        <v>0</v>
      </c>
    </row>
    <row r="213" spans="1:65" x14ac:dyDescent="0.25">
      <c r="A213" s="4"/>
      <c r="B213" s="67"/>
      <c r="C213" s="68"/>
      <c r="D213" s="68"/>
      <c r="E213" s="69"/>
      <c r="F213" s="68"/>
      <c r="G213" s="69"/>
      <c r="H213" s="68"/>
      <c r="I213" s="68"/>
      <c r="J213" s="70"/>
      <c r="K213" s="68"/>
      <c r="L213" s="68"/>
      <c r="M213" s="71"/>
      <c r="N213" s="69"/>
      <c r="O213" s="69"/>
      <c r="P213" s="69"/>
      <c r="Q213" s="69"/>
      <c r="R213" s="69"/>
      <c r="S213" s="69"/>
      <c r="T213" s="68" t="str">
        <f>IF(IFERROR(VLOOKUP(Members[[#This Row],[Subscriber SSN]],$C$7:T212,18,FALSE), "") = 0, "",IFERROR(VLOOKUP(Members[[#This Row],[Subscriber SSN]],$C$7:T212,18,FALSE), ""))</f>
        <v/>
      </c>
      <c r="U213" s="68" t="str">
        <f>IF(IFERROR(VLOOKUP(Members[[#This Row],[Subscriber SSN]],$C$7:U212,19,FALSE), "") = 0, "",IFERROR(VLOOKUP(Members[[#This Row],[Subscriber SSN]],$C$7:U212,19,FALSE), ""))</f>
        <v/>
      </c>
      <c r="V213" s="69" t="str">
        <f>IF(IFERROR(VLOOKUP(Members[[#This Row],[Subscriber SSN]],$C$7:V212,20,FALSE), "") = 0, "", IFERROR(VLOOKUP(Members[[#This Row],[Subscriber SSN]],$C$7:V212,20,FALSE), ""))</f>
        <v/>
      </c>
      <c r="W213" s="68" t="str">
        <f>IF(IFERROR(VLOOKUP(Members[[#This Row],[Subscriber SSN]],$C$7:W212,21,FALSE), "") = 0, "", IFERROR(VLOOKUP(Members[[#This Row],[Subscriber SSN]],$C$7:W212,21,FALSE), ""))</f>
        <v/>
      </c>
      <c r="X213" s="68" t="str">
        <f>IF(IFERROR(VLOOKUP(Members[[#This Row],[Subscriber SSN]],$C$7:X212,22,FALSE), "") = 0, "", IFERROR(VLOOKUP(Members[[#This Row],[Subscriber SSN]],$C$7:X212,22,FALSE), ""))</f>
        <v/>
      </c>
      <c r="Y213" s="68"/>
      <c r="Z213" s="72"/>
      <c r="AA213" s="69"/>
      <c r="AB213" s="69"/>
      <c r="AC213" s="70"/>
      <c r="AD213" s="110">
        <f t="shared" si="6"/>
        <v>45292</v>
      </c>
      <c r="AE213" s="69"/>
      <c r="AF213" s="69"/>
      <c r="AG213" s="71"/>
      <c r="AH213" s="69"/>
      <c r="AI213" s="69"/>
      <c r="AJ213" s="69"/>
      <c r="AK213" s="69"/>
      <c r="AL213" s="69"/>
      <c r="AM213" s="69"/>
      <c r="AN213" s="69"/>
      <c r="AO213" s="69"/>
      <c r="AP213" s="73"/>
      <c r="AQ213" s="73"/>
      <c r="AR213" s="73"/>
      <c r="AS213" s="73"/>
      <c r="AT213" s="73"/>
      <c r="AU213" s="73"/>
      <c r="AV213" s="73"/>
      <c r="AW213" s="73"/>
      <c r="AX213" s="73"/>
      <c r="AY213" s="73"/>
      <c r="AZ213" s="73"/>
      <c r="BA213" s="73"/>
      <c r="BB213" s="73"/>
      <c r="BC213" s="74"/>
      <c r="BD213" s="222" t="str">
        <f t="shared" si="7"/>
        <v xml:space="preserve"> </v>
      </c>
      <c r="BE213" s="76">
        <f ca="1">Validation!H213</f>
        <v>2</v>
      </c>
      <c r="BF213" t="str">
        <f ca="1">Validation!I213</f>
        <v/>
      </c>
      <c r="BJ213" t="str">
        <f>IF(AND(ISBLANK(Members[[#This Row],[DependentSSN]]),NOT(ISBLANK(Members[[#This Row],[MedicalPolicy]]))), "CoverageLevels", "Waivers")</f>
        <v>Waivers</v>
      </c>
      <c r="BK213" t="str">
        <f>IF(AND(ISBLANK(Members[[#This Row],[DependentSSN]]),NOT(ISBLANK(Members[[#This Row],[Dental Policy]]))), "CoverageLevels", "Waivers")</f>
        <v>Waivers</v>
      </c>
      <c r="BL213" t="str">
        <f>IF(AND(ISBLANK(Members[[#This Row],[DependentSSN]]),NOT(ISBLANK(Members[[#This Row],[VisionPolicy]]))), "CoverageLevels", "Waivers")</f>
        <v>Waivers</v>
      </c>
      <c r="BM213">
        <v>0</v>
      </c>
    </row>
    <row r="214" spans="1:65" x14ac:dyDescent="0.25">
      <c r="A214" s="4"/>
      <c r="B214" s="67"/>
      <c r="C214" s="68"/>
      <c r="D214" s="68"/>
      <c r="E214" s="69"/>
      <c r="F214" s="68"/>
      <c r="G214" s="69"/>
      <c r="H214" s="68"/>
      <c r="I214" s="68"/>
      <c r="J214" s="70"/>
      <c r="K214" s="68"/>
      <c r="L214" s="68"/>
      <c r="M214" s="71"/>
      <c r="N214" s="69"/>
      <c r="O214" s="69"/>
      <c r="P214" s="69"/>
      <c r="Q214" s="69"/>
      <c r="R214" s="69"/>
      <c r="S214" s="69"/>
      <c r="T214" s="68" t="str">
        <f>IF(IFERROR(VLOOKUP(Members[[#This Row],[Subscriber SSN]],$C$7:T213,18,FALSE), "") = 0, "",IFERROR(VLOOKUP(Members[[#This Row],[Subscriber SSN]],$C$7:T213,18,FALSE), ""))</f>
        <v/>
      </c>
      <c r="U214" s="68" t="str">
        <f>IF(IFERROR(VLOOKUP(Members[[#This Row],[Subscriber SSN]],$C$7:U213,19,FALSE), "") = 0, "",IFERROR(VLOOKUP(Members[[#This Row],[Subscriber SSN]],$C$7:U213,19,FALSE), ""))</f>
        <v/>
      </c>
      <c r="V214" s="69" t="str">
        <f>IF(IFERROR(VLOOKUP(Members[[#This Row],[Subscriber SSN]],$C$7:V213,20,FALSE), "") = 0, "", IFERROR(VLOOKUP(Members[[#This Row],[Subscriber SSN]],$C$7:V213,20,FALSE), ""))</f>
        <v/>
      </c>
      <c r="W214" s="68" t="str">
        <f>IF(IFERROR(VLOOKUP(Members[[#This Row],[Subscriber SSN]],$C$7:W213,21,FALSE), "") = 0, "", IFERROR(VLOOKUP(Members[[#This Row],[Subscriber SSN]],$C$7:W213,21,FALSE), ""))</f>
        <v/>
      </c>
      <c r="X214" s="68" t="str">
        <f>IF(IFERROR(VLOOKUP(Members[[#This Row],[Subscriber SSN]],$C$7:X213,22,FALSE), "") = 0, "", IFERROR(VLOOKUP(Members[[#This Row],[Subscriber SSN]],$C$7:X213,22,FALSE), ""))</f>
        <v/>
      </c>
      <c r="Y214" s="68"/>
      <c r="Z214" s="72"/>
      <c r="AA214" s="69"/>
      <c r="AB214" s="69"/>
      <c r="AC214" s="70"/>
      <c r="AD214" s="110">
        <f t="shared" si="6"/>
        <v>45292</v>
      </c>
      <c r="AE214" s="69"/>
      <c r="AF214" s="69"/>
      <c r="AG214" s="71"/>
      <c r="AH214" s="69"/>
      <c r="AI214" s="69"/>
      <c r="AJ214" s="69"/>
      <c r="AK214" s="69"/>
      <c r="AL214" s="69"/>
      <c r="AM214" s="69"/>
      <c r="AN214" s="69"/>
      <c r="AO214" s="69"/>
      <c r="AP214" s="73"/>
      <c r="AQ214" s="73"/>
      <c r="AR214" s="73"/>
      <c r="AS214" s="73"/>
      <c r="AT214" s="73"/>
      <c r="AU214" s="73"/>
      <c r="AV214" s="73"/>
      <c r="AW214" s="73"/>
      <c r="AX214" s="73"/>
      <c r="AY214" s="73"/>
      <c r="AZ214" s="73"/>
      <c r="BA214" s="73"/>
      <c r="BB214" s="73"/>
      <c r="BC214" s="74"/>
      <c r="BD214" s="222" t="str">
        <f t="shared" si="7"/>
        <v xml:space="preserve"> </v>
      </c>
      <c r="BE214" s="76">
        <f ca="1">Validation!H214</f>
        <v>2</v>
      </c>
      <c r="BF214" t="str">
        <f ca="1">Validation!I214</f>
        <v/>
      </c>
      <c r="BJ214" t="str">
        <f>IF(AND(ISBLANK(Members[[#This Row],[DependentSSN]]),NOT(ISBLANK(Members[[#This Row],[MedicalPolicy]]))), "CoverageLevels", "Waivers")</f>
        <v>Waivers</v>
      </c>
      <c r="BK214" t="str">
        <f>IF(AND(ISBLANK(Members[[#This Row],[DependentSSN]]),NOT(ISBLANK(Members[[#This Row],[Dental Policy]]))), "CoverageLevels", "Waivers")</f>
        <v>Waivers</v>
      </c>
      <c r="BL214" t="str">
        <f>IF(AND(ISBLANK(Members[[#This Row],[DependentSSN]]),NOT(ISBLANK(Members[[#This Row],[VisionPolicy]]))), "CoverageLevels", "Waivers")</f>
        <v>Waivers</v>
      </c>
      <c r="BM214">
        <v>0</v>
      </c>
    </row>
    <row r="215" spans="1:65" x14ac:dyDescent="0.25">
      <c r="A215" s="4"/>
      <c r="B215" s="67"/>
      <c r="C215" s="68"/>
      <c r="D215" s="68"/>
      <c r="E215" s="69"/>
      <c r="F215" s="68"/>
      <c r="G215" s="69"/>
      <c r="H215" s="68"/>
      <c r="I215" s="68"/>
      <c r="J215" s="70"/>
      <c r="K215" s="68"/>
      <c r="L215" s="68"/>
      <c r="M215" s="71"/>
      <c r="N215" s="69"/>
      <c r="O215" s="69"/>
      <c r="P215" s="69"/>
      <c r="Q215" s="69"/>
      <c r="R215" s="69"/>
      <c r="S215" s="69"/>
      <c r="T215" s="68" t="str">
        <f>IF(IFERROR(VLOOKUP(Members[[#This Row],[Subscriber SSN]],$C$7:T214,18,FALSE), "") = 0, "",IFERROR(VLOOKUP(Members[[#This Row],[Subscriber SSN]],$C$7:T214,18,FALSE), ""))</f>
        <v/>
      </c>
      <c r="U215" s="68" t="str">
        <f>IF(IFERROR(VLOOKUP(Members[[#This Row],[Subscriber SSN]],$C$7:U214,19,FALSE), "") = 0, "",IFERROR(VLOOKUP(Members[[#This Row],[Subscriber SSN]],$C$7:U214,19,FALSE), ""))</f>
        <v/>
      </c>
      <c r="V215" s="69" t="str">
        <f>IF(IFERROR(VLOOKUP(Members[[#This Row],[Subscriber SSN]],$C$7:V214,20,FALSE), "") = 0, "", IFERROR(VLOOKUP(Members[[#This Row],[Subscriber SSN]],$C$7:V214,20,FALSE), ""))</f>
        <v/>
      </c>
      <c r="W215" s="68" t="str">
        <f>IF(IFERROR(VLOOKUP(Members[[#This Row],[Subscriber SSN]],$C$7:W214,21,FALSE), "") = 0, "", IFERROR(VLOOKUP(Members[[#This Row],[Subscriber SSN]],$C$7:W214,21,FALSE), ""))</f>
        <v/>
      </c>
      <c r="X215" s="68" t="str">
        <f>IF(IFERROR(VLOOKUP(Members[[#This Row],[Subscriber SSN]],$C$7:X214,22,FALSE), "") = 0, "", IFERROR(VLOOKUP(Members[[#This Row],[Subscriber SSN]],$C$7:X214,22,FALSE), ""))</f>
        <v/>
      </c>
      <c r="Y215" s="68"/>
      <c r="Z215" s="72"/>
      <c r="AA215" s="69"/>
      <c r="AB215" s="69"/>
      <c r="AC215" s="70"/>
      <c r="AD215" s="110">
        <f t="shared" si="6"/>
        <v>45292</v>
      </c>
      <c r="AE215" s="69"/>
      <c r="AF215" s="69"/>
      <c r="AG215" s="71"/>
      <c r="AH215" s="69"/>
      <c r="AI215" s="69"/>
      <c r="AJ215" s="69"/>
      <c r="AK215" s="69"/>
      <c r="AL215" s="69"/>
      <c r="AM215" s="69"/>
      <c r="AN215" s="69"/>
      <c r="AO215" s="69"/>
      <c r="AP215" s="73"/>
      <c r="AQ215" s="73"/>
      <c r="AR215" s="73"/>
      <c r="AS215" s="73"/>
      <c r="AT215" s="73"/>
      <c r="AU215" s="73"/>
      <c r="AV215" s="73"/>
      <c r="AW215" s="73"/>
      <c r="AX215" s="73"/>
      <c r="AY215" s="73"/>
      <c r="AZ215" s="73"/>
      <c r="BA215" s="73"/>
      <c r="BB215" s="73"/>
      <c r="BC215" s="74"/>
      <c r="BD215" s="222" t="str">
        <f t="shared" si="7"/>
        <v xml:space="preserve"> </v>
      </c>
      <c r="BE215" s="76">
        <f ca="1">Validation!H215</f>
        <v>2</v>
      </c>
      <c r="BF215" t="str">
        <f ca="1">Validation!I215</f>
        <v/>
      </c>
      <c r="BJ215" t="str">
        <f>IF(AND(ISBLANK(Members[[#This Row],[DependentSSN]]),NOT(ISBLANK(Members[[#This Row],[MedicalPolicy]]))), "CoverageLevels", "Waivers")</f>
        <v>Waivers</v>
      </c>
      <c r="BK215" t="str">
        <f>IF(AND(ISBLANK(Members[[#This Row],[DependentSSN]]),NOT(ISBLANK(Members[[#This Row],[Dental Policy]]))), "CoverageLevels", "Waivers")</f>
        <v>Waivers</v>
      </c>
      <c r="BL215" t="str">
        <f>IF(AND(ISBLANK(Members[[#This Row],[DependentSSN]]),NOT(ISBLANK(Members[[#This Row],[VisionPolicy]]))), "CoverageLevels", "Waivers")</f>
        <v>Waivers</v>
      </c>
      <c r="BM215">
        <v>0</v>
      </c>
    </row>
    <row r="216" spans="1:65" x14ac:dyDescent="0.25">
      <c r="A216" s="4"/>
      <c r="B216" s="67"/>
      <c r="C216" s="68"/>
      <c r="D216" s="68"/>
      <c r="E216" s="69"/>
      <c r="F216" s="68"/>
      <c r="G216" s="69"/>
      <c r="H216" s="68"/>
      <c r="I216" s="68"/>
      <c r="J216" s="70"/>
      <c r="K216" s="68"/>
      <c r="L216" s="68"/>
      <c r="M216" s="71"/>
      <c r="N216" s="69"/>
      <c r="O216" s="69"/>
      <c r="P216" s="69"/>
      <c r="Q216" s="69"/>
      <c r="R216" s="69"/>
      <c r="S216" s="69"/>
      <c r="T216" s="68" t="str">
        <f>IF(IFERROR(VLOOKUP(Members[[#This Row],[Subscriber SSN]],$C$7:T215,18,FALSE), "") = 0, "",IFERROR(VLOOKUP(Members[[#This Row],[Subscriber SSN]],$C$7:T215,18,FALSE), ""))</f>
        <v/>
      </c>
      <c r="U216" s="68" t="str">
        <f>IF(IFERROR(VLOOKUP(Members[[#This Row],[Subscriber SSN]],$C$7:U215,19,FALSE), "") = 0, "",IFERROR(VLOOKUP(Members[[#This Row],[Subscriber SSN]],$C$7:U215,19,FALSE), ""))</f>
        <v/>
      </c>
      <c r="V216" s="69" t="str">
        <f>IF(IFERROR(VLOOKUP(Members[[#This Row],[Subscriber SSN]],$C$7:V215,20,FALSE), "") = 0, "", IFERROR(VLOOKUP(Members[[#This Row],[Subscriber SSN]],$C$7:V215,20,FALSE), ""))</f>
        <v/>
      </c>
      <c r="W216" s="68" t="str">
        <f>IF(IFERROR(VLOOKUP(Members[[#This Row],[Subscriber SSN]],$C$7:W215,21,FALSE), "") = 0, "", IFERROR(VLOOKUP(Members[[#This Row],[Subscriber SSN]],$C$7:W215,21,FALSE), ""))</f>
        <v/>
      </c>
      <c r="X216" s="68" t="str">
        <f>IF(IFERROR(VLOOKUP(Members[[#This Row],[Subscriber SSN]],$C$7:X215,22,FALSE), "") = 0, "", IFERROR(VLOOKUP(Members[[#This Row],[Subscriber SSN]],$C$7:X215,22,FALSE), ""))</f>
        <v/>
      </c>
      <c r="Y216" s="68"/>
      <c r="Z216" s="72"/>
      <c r="AA216" s="69"/>
      <c r="AB216" s="69"/>
      <c r="AC216" s="70"/>
      <c r="AD216" s="110">
        <f t="shared" si="6"/>
        <v>45292</v>
      </c>
      <c r="AE216" s="69"/>
      <c r="AF216" s="69"/>
      <c r="AG216" s="71"/>
      <c r="AH216" s="69"/>
      <c r="AI216" s="69"/>
      <c r="AJ216" s="69"/>
      <c r="AK216" s="69"/>
      <c r="AL216" s="69"/>
      <c r="AM216" s="69"/>
      <c r="AN216" s="69"/>
      <c r="AO216" s="69"/>
      <c r="AP216" s="73"/>
      <c r="AQ216" s="73"/>
      <c r="AR216" s="73"/>
      <c r="AS216" s="73"/>
      <c r="AT216" s="73"/>
      <c r="AU216" s="73"/>
      <c r="AV216" s="73"/>
      <c r="AW216" s="73"/>
      <c r="AX216" s="73"/>
      <c r="AY216" s="73"/>
      <c r="AZ216" s="73"/>
      <c r="BA216" s="73"/>
      <c r="BB216" s="73"/>
      <c r="BC216" s="74"/>
      <c r="BD216" s="222" t="str">
        <f t="shared" si="7"/>
        <v xml:space="preserve"> </v>
      </c>
      <c r="BE216" s="76">
        <f ca="1">Validation!H216</f>
        <v>2</v>
      </c>
      <c r="BF216" t="str">
        <f ca="1">Validation!I216</f>
        <v/>
      </c>
      <c r="BJ216" t="str">
        <f>IF(AND(ISBLANK(Members[[#This Row],[DependentSSN]]),NOT(ISBLANK(Members[[#This Row],[MedicalPolicy]]))), "CoverageLevels", "Waivers")</f>
        <v>Waivers</v>
      </c>
      <c r="BK216" t="str">
        <f>IF(AND(ISBLANK(Members[[#This Row],[DependentSSN]]),NOT(ISBLANK(Members[[#This Row],[Dental Policy]]))), "CoverageLevels", "Waivers")</f>
        <v>Waivers</v>
      </c>
      <c r="BL216" t="str">
        <f>IF(AND(ISBLANK(Members[[#This Row],[DependentSSN]]),NOT(ISBLANK(Members[[#This Row],[VisionPolicy]]))), "CoverageLevels", "Waivers")</f>
        <v>Waivers</v>
      </c>
      <c r="BM216">
        <v>0</v>
      </c>
    </row>
    <row r="217" spans="1:65" x14ac:dyDescent="0.25">
      <c r="A217" s="4"/>
      <c r="B217" s="67"/>
      <c r="C217" s="68"/>
      <c r="D217" s="68"/>
      <c r="E217" s="69"/>
      <c r="F217" s="68"/>
      <c r="G217" s="69"/>
      <c r="H217" s="68"/>
      <c r="I217" s="68"/>
      <c r="J217" s="70"/>
      <c r="K217" s="68"/>
      <c r="L217" s="68"/>
      <c r="M217" s="71"/>
      <c r="N217" s="69"/>
      <c r="O217" s="69"/>
      <c r="P217" s="69"/>
      <c r="Q217" s="69"/>
      <c r="R217" s="69"/>
      <c r="S217" s="69"/>
      <c r="T217" s="68" t="str">
        <f>IF(IFERROR(VLOOKUP(Members[[#This Row],[Subscriber SSN]],$C$7:T216,18,FALSE), "") = 0, "",IFERROR(VLOOKUP(Members[[#This Row],[Subscriber SSN]],$C$7:T216,18,FALSE), ""))</f>
        <v/>
      </c>
      <c r="U217" s="68" t="str">
        <f>IF(IFERROR(VLOOKUP(Members[[#This Row],[Subscriber SSN]],$C$7:U216,19,FALSE), "") = 0, "",IFERROR(VLOOKUP(Members[[#This Row],[Subscriber SSN]],$C$7:U216,19,FALSE), ""))</f>
        <v/>
      </c>
      <c r="V217" s="69" t="str">
        <f>IF(IFERROR(VLOOKUP(Members[[#This Row],[Subscriber SSN]],$C$7:V216,20,FALSE), "") = 0, "", IFERROR(VLOOKUP(Members[[#This Row],[Subscriber SSN]],$C$7:V216,20,FALSE), ""))</f>
        <v/>
      </c>
      <c r="W217" s="68" t="str">
        <f>IF(IFERROR(VLOOKUP(Members[[#This Row],[Subscriber SSN]],$C$7:W216,21,FALSE), "") = 0, "", IFERROR(VLOOKUP(Members[[#This Row],[Subscriber SSN]],$C$7:W216,21,FALSE), ""))</f>
        <v/>
      </c>
      <c r="X217" s="68" t="str">
        <f>IF(IFERROR(VLOOKUP(Members[[#This Row],[Subscriber SSN]],$C$7:X216,22,FALSE), "") = 0, "", IFERROR(VLOOKUP(Members[[#This Row],[Subscriber SSN]],$C$7:X216,22,FALSE), ""))</f>
        <v/>
      </c>
      <c r="Y217" s="68"/>
      <c r="Z217" s="72"/>
      <c r="AA217" s="69"/>
      <c r="AB217" s="69"/>
      <c r="AC217" s="70"/>
      <c r="AD217" s="110">
        <f t="shared" si="6"/>
        <v>45292</v>
      </c>
      <c r="AE217" s="69"/>
      <c r="AF217" s="69"/>
      <c r="AG217" s="71"/>
      <c r="AH217" s="69"/>
      <c r="AI217" s="69"/>
      <c r="AJ217" s="69"/>
      <c r="AK217" s="69"/>
      <c r="AL217" s="69"/>
      <c r="AM217" s="69"/>
      <c r="AN217" s="69"/>
      <c r="AO217" s="69"/>
      <c r="AP217" s="73"/>
      <c r="AQ217" s="73"/>
      <c r="AR217" s="73"/>
      <c r="AS217" s="73"/>
      <c r="AT217" s="73"/>
      <c r="AU217" s="73"/>
      <c r="AV217" s="73"/>
      <c r="AW217" s="73"/>
      <c r="AX217" s="73"/>
      <c r="AY217" s="73"/>
      <c r="AZ217" s="73"/>
      <c r="BA217" s="73"/>
      <c r="BB217" s="73"/>
      <c r="BC217" s="74"/>
      <c r="BD217" s="222" t="str">
        <f t="shared" si="7"/>
        <v xml:space="preserve"> </v>
      </c>
      <c r="BE217" s="76">
        <f ca="1">Validation!H217</f>
        <v>2</v>
      </c>
      <c r="BF217" t="str">
        <f ca="1">Validation!I217</f>
        <v/>
      </c>
      <c r="BJ217" t="str">
        <f>IF(AND(ISBLANK(Members[[#This Row],[DependentSSN]]),NOT(ISBLANK(Members[[#This Row],[MedicalPolicy]]))), "CoverageLevels", "Waivers")</f>
        <v>Waivers</v>
      </c>
      <c r="BK217" t="str">
        <f>IF(AND(ISBLANK(Members[[#This Row],[DependentSSN]]),NOT(ISBLANK(Members[[#This Row],[Dental Policy]]))), "CoverageLevels", "Waivers")</f>
        <v>Waivers</v>
      </c>
      <c r="BL217" t="str">
        <f>IF(AND(ISBLANK(Members[[#This Row],[DependentSSN]]),NOT(ISBLANK(Members[[#This Row],[VisionPolicy]]))), "CoverageLevels", "Waivers")</f>
        <v>Waivers</v>
      </c>
      <c r="BM217">
        <v>0</v>
      </c>
    </row>
    <row r="218" spans="1:65" x14ac:dyDescent="0.25">
      <c r="A218" s="4"/>
      <c r="B218" s="67"/>
      <c r="C218" s="68"/>
      <c r="D218" s="68"/>
      <c r="E218" s="69"/>
      <c r="F218" s="68"/>
      <c r="G218" s="69"/>
      <c r="H218" s="68"/>
      <c r="I218" s="68"/>
      <c r="J218" s="70"/>
      <c r="K218" s="68"/>
      <c r="L218" s="68"/>
      <c r="M218" s="71"/>
      <c r="N218" s="69"/>
      <c r="O218" s="69"/>
      <c r="P218" s="69"/>
      <c r="Q218" s="69"/>
      <c r="R218" s="69"/>
      <c r="S218" s="69"/>
      <c r="T218" s="68" t="str">
        <f>IF(IFERROR(VLOOKUP(Members[[#This Row],[Subscriber SSN]],$C$7:T217,18,FALSE), "") = 0, "",IFERROR(VLOOKUP(Members[[#This Row],[Subscriber SSN]],$C$7:T217,18,FALSE), ""))</f>
        <v/>
      </c>
      <c r="U218" s="68" t="str">
        <f>IF(IFERROR(VLOOKUP(Members[[#This Row],[Subscriber SSN]],$C$7:U217,19,FALSE), "") = 0, "",IFERROR(VLOOKUP(Members[[#This Row],[Subscriber SSN]],$C$7:U217,19,FALSE), ""))</f>
        <v/>
      </c>
      <c r="V218" s="69" t="str">
        <f>IF(IFERROR(VLOOKUP(Members[[#This Row],[Subscriber SSN]],$C$7:V217,20,FALSE), "") = 0, "", IFERROR(VLOOKUP(Members[[#This Row],[Subscriber SSN]],$C$7:V217,20,FALSE), ""))</f>
        <v/>
      </c>
      <c r="W218" s="68" t="str">
        <f>IF(IFERROR(VLOOKUP(Members[[#This Row],[Subscriber SSN]],$C$7:W217,21,FALSE), "") = 0, "", IFERROR(VLOOKUP(Members[[#This Row],[Subscriber SSN]],$C$7:W217,21,FALSE), ""))</f>
        <v/>
      </c>
      <c r="X218" s="68" t="str">
        <f>IF(IFERROR(VLOOKUP(Members[[#This Row],[Subscriber SSN]],$C$7:X217,22,FALSE), "") = 0, "", IFERROR(VLOOKUP(Members[[#This Row],[Subscriber SSN]],$C$7:X217,22,FALSE), ""))</f>
        <v/>
      </c>
      <c r="Y218" s="68"/>
      <c r="Z218" s="72"/>
      <c r="AA218" s="69"/>
      <c r="AB218" s="69"/>
      <c r="AC218" s="70"/>
      <c r="AD218" s="110">
        <f t="shared" si="6"/>
        <v>45292</v>
      </c>
      <c r="AE218" s="69"/>
      <c r="AF218" s="69"/>
      <c r="AG218" s="71"/>
      <c r="AH218" s="69"/>
      <c r="AI218" s="69"/>
      <c r="AJ218" s="69"/>
      <c r="AK218" s="69"/>
      <c r="AL218" s="69"/>
      <c r="AM218" s="69"/>
      <c r="AN218" s="69"/>
      <c r="AO218" s="69"/>
      <c r="AP218" s="73"/>
      <c r="AQ218" s="73"/>
      <c r="AR218" s="73"/>
      <c r="AS218" s="73"/>
      <c r="AT218" s="73"/>
      <c r="AU218" s="73"/>
      <c r="AV218" s="73"/>
      <c r="AW218" s="73"/>
      <c r="AX218" s="73"/>
      <c r="AY218" s="73"/>
      <c r="AZ218" s="73"/>
      <c r="BA218" s="73"/>
      <c r="BB218" s="73"/>
      <c r="BC218" s="74"/>
      <c r="BD218" s="222" t="str">
        <f t="shared" si="7"/>
        <v xml:space="preserve"> </v>
      </c>
      <c r="BE218" s="76">
        <f ca="1">Validation!H218</f>
        <v>2</v>
      </c>
      <c r="BF218" t="str">
        <f ca="1">Validation!I218</f>
        <v/>
      </c>
      <c r="BJ218" t="str">
        <f>IF(AND(ISBLANK(Members[[#This Row],[DependentSSN]]),NOT(ISBLANK(Members[[#This Row],[MedicalPolicy]]))), "CoverageLevels", "Waivers")</f>
        <v>Waivers</v>
      </c>
      <c r="BK218" t="str">
        <f>IF(AND(ISBLANK(Members[[#This Row],[DependentSSN]]),NOT(ISBLANK(Members[[#This Row],[Dental Policy]]))), "CoverageLevels", "Waivers")</f>
        <v>Waivers</v>
      </c>
      <c r="BL218" t="str">
        <f>IF(AND(ISBLANK(Members[[#This Row],[DependentSSN]]),NOT(ISBLANK(Members[[#This Row],[VisionPolicy]]))), "CoverageLevels", "Waivers")</f>
        <v>Waivers</v>
      </c>
      <c r="BM218">
        <v>0</v>
      </c>
    </row>
    <row r="219" spans="1:65" x14ac:dyDescent="0.25">
      <c r="A219" s="4"/>
      <c r="B219" s="67"/>
      <c r="C219" s="68"/>
      <c r="D219" s="68"/>
      <c r="E219" s="69"/>
      <c r="F219" s="68"/>
      <c r="G219" s="69"/>
      <c r="H219" s="68"/>
      <c r="I219" s="68"/>
      <c r="J219" s="70"/>
      <c r="K219" s="68"/>
      <c r="L219" s="68"/>
      <c r="M219" s="71"/>
      <c r="N219" s="69"/>
      <c r="O219" s="69"/>
      <c r="P219" s="69"/>
      <c r="Q219" s="69"/>
      <c r="R219" s="69"/>
      <c r="S219" s="69"/>
      <c r="T219" s="68" t="str">
        <f>IF(IFERROR(VLOOKUP(Members[[#This Row],[Subscriber SSN]],$C$7:T218,18,FALSE), "") = 0, "",IFERROR(VLOOKUP(Members[[#This Row],[Subscriber SSN]],$C$7:T218,18,FALSE), ""))</f>
        <v/>
      </c>
      <c r="U219" s="68" t="str">
        <f>IF(IFERROR(VLOOKUP(Members[[#This Row],[Subscriber SSN]],$C$7:U218,19,FALSE), "") = 0, "",IFERROR(VLOOKUP(Members[[#This Row],[Subscriber SSN]],$C$7:U218,19,FALSE), ""))</f>
        <v/>
      </c>
      <c r="V219" s="69" t="str">
        <f>IF(IFERROR(VLOOKUP(Members[[#This Row],[Subscriber SSN]],$C$7:V218,20,FALSE), "") = 0, "", IFERROR(VLOOKUP(Members[[#This Row],[Subscriber SSN]],$C$7:V218,20,FALSE), ""))</f>
        <v/>
      </c>
      <c r="W219" s="68" t="str">
        <f>IF(IFERROR(VLOOKUP(Members[[#This Row],[Subscriber SSN]],$C$7:W218,21,FALSE), "") = 0, "", IFERROR(VLOOKUP(Members[[#This Row],[Subscriber SSN]],$C$7:W218,21,FALSE), ""))</f>
        <v/>
      </c>
      <c r="X219" s="68" t="str">
        <f>IF(IFERROR(VLOOKUP(Members[[#This Row],[Subscriber SSN]],$C$7:X218,22,FALSE), "") = 0, "", IFERROR(VLOOKUP(Members[[#This Row],[Subscriber SSN]],$C$7:X218,22,FALSE), ""))</f>
        <v/>
      </c>
      <c r="Y219" s="68"/>
      <c r="Z219" s="72"/>
      <c r="AA219" s="69"/>
      <c r="AB219" s="69"/>
      <c r="AC219" s="70"/>
      <c r="AD219" s="110">
        <f t="shared" si="6"/>
        <v>45292</v>
      </c>
      <c r="AE219" s="69"/>
      <c r="AF219" s="69"/>
      <c r="AG219" s="71"/>
      <c r="AH219" s="69"/>
      <c r="AI219" s="69"/>
      <c r="AJ219" s="69"/>
      <c r="AK219" s="69"/>
      <c r="AL219" s="69"/>
      <c r="AM219" s="69"/>
      <c r="AN219" s="69"/>
      <c r="AO219" s="69"/>
      <c r="AP219" s="73"/>
      <c r="AQ219" s="73"/>
      <c r="AR219" s="73"/>
      <c r="AS219" s="73"/>
      <c r="AT219" s="73"/>
      <c r="AU219" s="73"/>
      <c r="AV219" s="73"/>
      <c r="AW219" s="73"/>
      <c r="AX219" s="73"/>
      <c r="AY219" s="73"/>
      <c r="AZ219" s="73"/>
      <c r="BA219" s="73"/>
      <c r="BB219" s="73"/>
      <c r="BC219" s="74"/>
      <c r="BD219" s="222" t="str">
        <f t="shared" si="7"/>
        <v xml:space="preserve"> </v>
      </c>
      <c r="BE219" s="76">
        <f ca="1">Validation!H219</f>
        <v>2</v>
      </c>
      <c r="BF219" t="str">
        <f ca="1">Validation!I219</f>
        <v/>
      </c>
      <c r="BJ219" t="str">
        <f>IF(AND(ISBLANK(Members[[#This Row],[DependentSSN]]),NOT(ISBLANK(Members[[#This Row],[MedicalPolicy]]))), "CoverageLevels", "Waivers")</f>
        <v>Waivers</v>
      </c>
      <c r="BK219" t="str">
        <f>IF(AND(ISBLANK(Members[[#This Row],[DependentSSN]]),NOT(ISBLANK(Members[[#This Row],[Dental Policy]]))), "CoverageLevels", "Waivers")</f>
        <v>Waivers</v>
      </c>
      <c r="BL219" t="str">
        <f>IF(AND(ISBLANK(Members[[#This Row],[DependentSSN]]),NOT(ISBLANK(Members[[#This Row],[VisionPolicy]]))), "CoverageLevels", "Waivers")</f>
        <v>Waivers</v>
      </c>
      <c r="BM219">
        <v>0</v>
      </c>
    </row>
    <row r="220" spans="1:65" x14ac:dyDescent="0.25">
      <c r="A220" s="4"/>
      <c r="B220" s="67"/>
      <c r="C220" s="68"/>
      <c r="D220" s="68"/>
      <c r="E220" s="69"/>
      <c r="F220" s="68"/>
      <c r="G220" s="69"/>
      <c r="H220" s="68"/>
      <c r="I220" s="68"/>
      <c r="J220" s="70"/>
      <c r="K220" s="68"/>
      <c r="L220" s="68"/>
      <c r="M220" s="71"/>
      <c r="N220" s="69"/>
      <c r="O220" s="69"/>
      <c r="P220" s="69"/>
      <c r="Q220" s="69"/>
      <c r="R220" s="69"/>
      <c r="S220" s="69"/>
      <c r="T220" s="68" t="str">
        <f>IF(IFERROR(VLOOKUP(Members[[#This Row],[Subscriber SSN]],$C$7:T219,18,FALSE), "") = 0, "",IFERROR(VLOOKUP(Members[[#This Row],[Subscriber SSN]],$C$7:T219,18,FALSE), ""))</f>
        <v/>
      </c>
      <c r="U220" s="68" t="str">
        <f>IF(IFERROR(VLOOKUP(Members[[#This Row],[Subscriber SSN]],$C$7:U219,19,FALSE), "") = 0, "",IFERROR(VLOOKUP(Members[[#This Row],[Subscriber SSN]],$C$7:U219,19,FALSE), ""))</f>
        <v/>
      </c>
      <c r="V220" s="69" t="str">
        <f>IF(IFERROR(VLOOKUP(Members[[#This Row],[Subscriber SSN]],$C$7:V219,20,FALSE), "") = 0, "", IFERROR(VLOOKUP(Members[[#This Row],[Subscriber SSN]],$C$7:V219,20,FALSE), ""))</f>
        <v/>
      </c>
      <c r="W220" s="68" t="str">
        <f>IF(IFERROR(VLOOKUP(Members[[#This Row],[Subscriber SSN]],$C$7:W219,21,FALSE), "") = 0, "", IFERROR(VLOOKUP(Members[[#This Row],[Subscriber SSN]],$C$7:W219,21,FALSE), ""))</f>
        <v/>
      </c>
      <c r="X220" s="68" t="str">
        <f>IF(IFERROR(VLOOKUP(Members[[#This Row],[Subscriber SSN]],$C$7:X219,22,FALSE), "") = 0, "", IFERROR(VLOOKUP(Members[[#This Row],[Subscriber SSN]],$C$7:X219,22,FALSE), ""))</f>
        <v/>
      </c>
      <c r="Y220" s="68"/>
      <c r="Z220" s="72"/>
      <c r="AA220" s="69"/>
      <c r="AB220" s="69"/>
      <c r="AC220" s="70"/>
      <c r="AD220" s="110">
        <f t="shared" si="6"/>
        <v>45292</v>
      </c>
      <c r="AE220" s="69"/>
      <c r="AF220" s="69"/>
      <c r="AG220" s="71"/>
      <c r="AH220" s="69"/>
      <c r="AI220" s="69"/>
      <c r="AJ220" s="69"/>
      <c r="AK220" s="69"/>
      <c r="AL220" s="69"/>
      <c r="AM220" s="69"/>
      <c r="AN220" s="69"/>
      <c r="AO220" s="69"/>
      <c r="AP220" s="73"/>
      <c r="AQ220" s="73"/>
      <c r="AR220" s="73"/>
      <c r="AS220" s="73"/>
      <c r="AT220" s="73"/>
      <c r="AU220" s="73"/>
      <c r="AV220" s="73"/>
      <c r="AW220" s="73"/>
      <c r="AX220" s="73"/>
      <c r="AY220" s="73"/>
      <c r="AZ220" s="73"/>
      <c r="BA220" s="73"/>
      <c r="BB220" s="73"/>
      <c r="BC220" s="74"/>
      <c r="BD220" s="222" t="str">
        <f t="shared" si="7"/>
        <v xml:space="preserve"> </v>
      </c>
      <c r="BE220" s="76">
        <f ca="1">Validation!H220</f>
        <v>2</v>
      </c>
      <c r="BF220" t="str">
        <f ca="1">Validation!I220</f>
        <v/>
      </c>
      <c r="BJ220" t="str">
        <f>IF(AND(ISBLANK(Members[[#This Row],[DependentSSN]]),NOT(ISBLANK(Members[[#This Row],[MedicalPolicy]]))), "CoverageLevels", "Waivers")</f>
        <v>Waivers</v>
      </c>
      <c r="BK220" t="str">
        <f>IF(AND(ISBLANK(Members[[#This Row],[DependentSSN]]),NOT(ISBLANK(Members[[#This Row],[Dental Policy]]))), "CoverageLevels", "Waivers")</f>
        <v>Waivers</v>
      </c>
      <c r="BL220" t="str">
        <f>IF(AND(ISBLANK(Members[[#This Row],[DependentSSN]]),NOT(ISBLANK(Members[[#This Row],[VisionPolicy]]))), "CoverageLevels", "Waivers")</f>
        <v>Waivers</v>
      </c>
      <c r="BM220">
        <v>0</v>
      </c>
    </row>
    <row r="221" spans="1:65" x14ac:dyDescent="0.25">
      <c r="A221" s="4"/>
      <c r="B221" s="67"/>
      <c r="C221" s="68"/>
      <c r="D221" s="68"/>
      <c r="E221" s="69"/>
      <c r="F221" s="68"/>
      <c r="G221" s="69"/>
      <c r="H221" s="68"/>
      <c r="I221" s="68"/>
      <c r="J221" s="70"/>
      <c r="K221" s="68"/>
      <c r="L221" s="68"/>
      <c r="M221" s="71"/>
      <c r="N221" s="69"/>
      <c r="O221" s="69"/>
      <c r="P221" s="69"/>
      <c r="Q221" s="69"/>
      <c r="R221" s="69"/>
      <c r="S221" s="69"/>
      <c r="T221" s="68" t="str">
        <f>IF(IFERROR(VLOOKUP(Members[[#This Row],[Subscriber SSN]],$C$7:T220,18,FALSE), "") = 0, "",IFERROR(VLOOKUP(Members[[#This Row],[Subscriber SSN]],$C$7:T220,18,FALSE), ""))</f>
        <v/>
      </c>
      <c r="U221" s="68" t="str">
        <f>IF(IFERROR(VLOOKUP(Members[[#This Row],[Subscriber SSN]],$C$7:U220,19,FALSE), "") = 0, "",IFERROR(VLOOKUP(Members[[#This Row],[Subscriber SSN]],$C$7:U220,19,FALSE), ""))</f>
        <v/>
      </c>
      <c r="V221" s="69" t="str">
        <f>IF(IFERROR(VLOOKUP(Members[[#This Row],[Subscriber SSN]],$C$7:V220,20,FALSE), "") = 0, "", IFERROR(VLOOKUP(Members[[#This Row],[Subscriber SSN]],$C$7:V220,20,FALSE), ""))</f>
        <v/>
      </c>
      <c r="W221" s="68" t="str">
        <f>IF(IFERROR(VLOOKUP(Members[[#This Row],[Subscriber SSN]],$C$7:W220,21,FALSE), "") = 0, "", IFERROR(VLOOKUP(Members[[#This Row],[Subscriber SSN]],$C$7:W220,21,FALSE), ""))</f>
        <v/>
      </c>
      <c r="X221" s="68" t="str">
        <f>IF(IFERROR(VLOOKUP(Members[[#This Row],[Subscriber SSN]],$C$7:X220,22,FALSE), "") = 0, "", IFERROR(VLOOKUP(Members[[#This Row],[Subscriber SSN]],$C$7:X220,22,FALSE), ""))</f>
        <v/>
      </c>
      <c r="Y221" s="68"/>
      <c r="Z221" s="72"/>
      <c r="AA221" s="69"/>
      <c r="AB221" s="69"/>
      <c r="AC221" s="70"/>
      <c r="AD221" s="110">
        <f t="shared" si="6"/>
        <v>45292</v>
      </c>
      <c r="AE221" s="69"/>
      <c r="AF221" s="69"/>
      <c r="AG221" s="71"/>
      <c r="AH221" s="69"/>
      <c r="AI221" s="69"/>
      <c r="AJ221" s="69"/>
      <c r="AK221" s="69"/>
      <c r="AL221" s="69"/>
      <c r="AM221" s="69"/>
      <c r="AN221" s="69"/>
      <c r="AO221" s="69"/>
      <c r="AP221" s="73"/>
      <c r="AQ221" s="73"/>
      <c r="AR221" s="73"/>
      <c r="AS221" s="73"/>
      <c r="AT221" s="73"/>
      <c r="AU221" s="73"/>
      <c r="AV221" s="73"/>
      <c r="AW221" s="73"/>
      <c r="AX221" s="73"/>
      <c r="AY221" s="73"/>
      <c r="AZ221" s="73"/>
      <c r="BA221" s="73"/>
      <c r="BB221" s="73"/>
      <c r="BC221" s="74"/>
      <c r="BD221" s="222" t="str">
        <f t="shared" si="7"/>
        <v xml:space="preserve"> </v>
      </c>
      <c r="BE221" s="76">
        <f ca="1">Validation!H221</f>
        <v>2</v>
      </c>
      <c r="BF221" t="str">
        <f ca="1">Validation!I221</f>
        <v/>
      </c>
      <c r="BJ221" t="str">
        <f>IF(AND(ISBLANK(Members[[#This Row],[DependentSSN]]),NOT(ISBLANK(Members[[#This Row],[MedicalPolicy]]))), "CoverageLevels", "Waivers")</f>
        <v>Waivers</v>
      </c>
      <c r="BK221" t="str">
        <f>IF(AND(ISBLANK(Members[[#This Row],[DependentSSN]]),NOT(ISBLANK(Members[[#This Row],[Dental Policy]]))), "CoverageLevels", "Waivers")</f>
        <v>Waivers</v>
      </c>
      <c r="BL221" t="str">
        <f>IF(AND(ISBLANK(Members[[#This Row],[DependentSSN]]),NOT(ISBLANK(Members[[#This Row],[VisionPolicy]]))), "CoverageLevels", "Waivers")</f>
        <v>Waivers</v>
      </c>
      <c r="BM221">
        <v>0</v>
      </c>
    </row>
    <row r="222" spans="1:65" x14ac:dyDescent="0.25">
      <c r="A222" s="4"/>
      <c r="B222" s="67"/>
      <c r="C222" s="68"/>
      <c r="D222" s="68"/>
      <c r="E222" s="69"/>
      <c r="F222" s="68"/>
      <c r="G222" s="69"/>
      <c r="H222" s="68"/>
      <c r="I222" s="68"/>
      <c r="J222" s="70"/>
      <c r="K222" s="68"/>
      <c r="L222" s="68"/>
      <c r="M222" s="71"/>
      <c r="N222" s="69"/>
      <c r="O222" s="69"/>
      <c r="P222" s="69"/>
      <c r="Q222" s="69"/>
      <c r="R222" s="69"/>
      <c r="S222" s="69"/>
      <c r="T222" s="68" t="str">
        <f>IF(IFERROR(VLOOKUP(Members[[#This Row],[Subscriber SSN]],$C$7:T221,18,FALSE), "") = 0, "",IFERROR(VLOOKUP(Members[[#This Row],[Subscriber SSN]],$C$7:T221,18,FALSE), ""))</f>
        <v/>
      </c>
      <c r="U222" s="68" t="str">
        <f>IF(IFERROR(VLOOKUP(Members[[#This Row],[Subscriber SSN]],$C$7:U221,19,FALSE), "") = 0, "",IFERROR(VLOOKUP(Members[[#This Row],[Subscriber SSN]],$C$7:U221,19,FALSE), ""))</f>
        <v/>
      </c>
      <c r="V222" s="69" t="str">
        <f>IF(IFERROR(VLOOKUP(Members[[#This Row],[Subscriber SSN]],$C$7:V221,20,FALSE), "") = 0, "", IFERROR(VLOOKUP(Members[[#This Row],[Subscriber SSN]],$C$7:V221,20,FALSE), ""))</f>
        <v/>
      </c>
      <c r="W222" s="68" t="str">
        <f>IF(IFERROR(VLOOKUP(Members[[#This Row],[Subscriber SSN]],$C$7:W221,21,FALSE), "") = 0, "", IFERROR(VLOOKUP(Members[[#This Row],[Subscriber SSN]],$C$7:W221,21,FALSE), ""))</f>
        <v/>
      </c>
      <c r="X222" s="68" t="str">
        <f>IF(IFERROR(VLOOKUP(Members[[#This Row],[Subscriber SSN]],$C$7:X221,22,FALSE), "") = 0, "", IFERROR(VLOOKUP(Members[[#This Row],[Subscriber SSN]],$C$7:X221,22,FALSE), ""))</f>
        <v/>
      </c>
      <c r="Y222" s="68"/>
      <c r="Z222" s="72"/>
      <c r="AA222" s="69"/>
      <c r="AB222" s="69"/>
      <c r="AC222" s="70"/>
      <c r="AD222" s="110">
        <f t="shared" si="6"/>
        <v>45292</v>
      </c>
      <c r="AE222" s="69"/>
      <c r="AF222" s="69"/>
      <c r="AG222" s="71"/>
      <c r="AH222" s="69"/>
      <c r="AI222" s="69"/>
      <c r="AJ222" s="69"/>
      <c r="AK222" s="69"/>
      <c r="AL222" s="69"/>
      <c r="AM222" s="69"/>
      <c r="AN222" s="69"/>
      <c r="AO222" s="69"/>
      <c r="AP222" s="73"/>
      <c r="AQ222" s="73"/>
      <c r="AR222" s="73"/>
      <c r="AS222" s="73"/>
      <c r="AT222" s="73"/>
      <c r="AU222" s="73"/>
      <c r="AV222" s="73"/>
      <c r="AW222" s="73"/>
      <c r="AX222" s="73"/>
      <c r="AY222" s="73"/>
      <c r="AZ222" s="73"/>
      <c r="BA222" s="73"/>
      <c r="BB222" s="73"/>
      <c r="BC222" s="74"/>
      <c r="BD222" s="222" t="str">
        <f t="shared" si="7"/>
        <v xml:space="preserve"> </v>
      </c>
      <c r="BE222" s="76">
        <f ca="1">Validation!H222</f>
        <v>2</v>
      </c>
      <c r="BF222" t="str">
        <f ca="1">Validation!I222</f>
        <v/>
      </c>
      <c r="BJ222" t="str">
        <f>IF(AND(ISBLANK(Members[[#This Row],[DependentSSN]]),NOT(ISBLANK(Members[[#This Row],[MedicalPolicy]]))), "CoverageLevels", "Waivers")</f>
        <v>Waivers</v>
      </c>
      <c r="BK222" t="str">
        <f>IF(AND(ISBLANK(Members[[#This Row],[DependentSSN]]),NOT(ISBLANK(Members[[#This Row],[Dental Policy]]))), "CoverageLevels", "Waivers")</f>
        <v>Waivers</v>
      </c>
      <c r="BL222" t="str">
        <f>IF(AND(ISBLANK(Members[[#This Row],[DependentSSN]]),NOT(ISBLANK(Members[[#This Row],[VisionPolicy]]))), "CoverageLevels", "Waivers")</f>
        <v>Waivers</v>
      </c>
      <c r="BM222">
        <v>0</v>
      </c>
    </row>
    <row r="223" spans="1:65" x14ac:dyDescent="0.25">
      <c r="A223" s="4"/>
      <c r="B223" s="67"/>
      <c r="C223" s="68"/>
      <c r="D223" s="68"/>
      <c r="E223" s="69"/>
      <c r="F223" s="68"/>
      <c r="G223" s="69"/>
      <c r="H223" s="68"/>
      <c r="I223" s="68"/>
      <c r="J223" s="70"/>
      <c r="K223" s="68"/>
      <c r="L223" s="68"/>
      <c r="M223" s="71"/>
      <c r="N223" s="69"/>
      <c r="O223" s="69"/>
      <c r="P223" s="69"/>
      <c r="Q223" s="69"/>
      <c r="R223" s="69"/>
      <c r="S223" s="69"/>
      <c r="T223" s="68" t="str">
        <f>IF(IFERROR(VLOOKUP(Members[[#This Row],[Subscriber SSN]],$C$7:T222,18,FALSE), "") = 0, "",IFERROR(VLOOKUP(Members[[#This Row],[Subscriber SSN]],$C$7:T222,18,FALSE), ""))</f>
        <v/>
      </c>
      <c r="U223" s="68" t="str">
        <f>IF(IFERROR(VLOOKUP(Members[[#This Row],[Subscriber SSN]],$C$7:U222,19,FALSE), "") = 0, "",IFERROR(VLOOKUP(Members[[#This Row],[Subscriber SSN]],$C$7:U222,19,FALSE), ""))</f>
        <v/>
      </c>
      <c r="V223" s="69" t="str">
        <f>IF(IFERROR(VLOOKUP(Members[[#This Row],[Subscriber SSN]],$C$7:V222,20,FALSE), "") = 0, "", IFERROR(VLOOKUP(Members[[#This Row],[Subscriber SSN]],$C$7:V222,20,FALSE), ""))</f>
        <v/>
      </c>
      <c r="W223" s="68" t="str">
        <f>IF(IFERROR(VLOOKUP(Members[[#This Row],[Subscriber SSN]],$C$7:W222,21,FALSE), "") = 0, "", IFERROR(VLOOKUP(Members[[#This Row],[Subscriber SSN]],$C$7:W222,21,FALSE), ""))</f>
        <v/>
      </c>
      <c r="X223" s="68" t="str">
        <f>IF(IFERROR(VLOOKUP(Members[[#This Row],[Subscriber SSN]],$C$7:X222,22,FALSE), "") = 0, "", IFERROR(VLOOKUP(Members[[#This Row],[Subscriber SSN]],$C$7:X222,22,FALSE), ""))</f>
        <v/>
      </c>
      <c r="Y223" s="68"/>
      <c r="Z223" s="72"/>
      <c r="AA223" s="69"/>
      <c r="AB223" s="69"/>
      <c r="AC223" s="70"/>
      <c r="AD223" s="110">
        <f t="shared" si="6"/>
        <v>45292</v>
      </c>
      <c r="AE223" s="69"/>
      <c r="AF223" s="69"/>
      <c r="AG223" s="71"/>
      <c r="AH223" s="69"/>
      <c r="AI223" s="69"/>
      <c r="AJ223" s="69"/>
      <c r="AK223" s="69"/>
      <c r="AL223" s="69"/>
      <c r="AM223" s="69"/>
      <c r="AN223" s="69"/>
      <c r="AO223" s="69"/>
      <c r="AP223" s="73"/>
      <c r="AQ223" s="73"/>
      <c r="AR223" s="73"/>
      <c r="AS223" s="73"/>
      <c r="AT223" s="73"/>
      <c r="AU223" s="73"/>
      <c r="AV223" s="73"/>
      <c r="AW223" s="73"/>
      <c r="AX223" s="73"/>
      <c r="AY223" s="73"/>
      <c r="AZ223" s="73"/>
      <c r="BA223" s="73"/>
      <c r="BB223" s="73"/>
      <c r="BC223" s="74"/>
      <c r="BD223" s="222" t="str">
        <f t="shared" si="7"/>
        <v xml:space="preserve"> </v>
      </c>
      <c r="BE223" s="76">
        <f ca="1">Validation!H223</f>
        <v>2</v>
      </c>
      <c r="BF223" t="str">
        <f ca="1">Validation!I223</f>
        <v/>
      </c>
      <c r="BJ223" t="str">
        <f>IF(AND(ISBLANK(Members[[#This Row],[DependentSSN]]),NOT(ISBLANK(Members[[#This Row],[MedicalPolicy]]))), "CoverageLevels", "Waivers")</f>
        <v>Waivers</v>
      </c>
      <c r="BK223" t="str">
        <f>IF(AND(ISBLANK(Members[[#This Row],[DependentSSN]]),NOT(ISBLANK(Members[[#This Row],[Dental Policy]]))), "CoverageLevels", "Waivers")</f>
        <v>Waivers</v>
      </c>
      <c r="BL223" t="str">
        <f>IF(AND(ISBLANK(Members[[#This Row],[DependentSSN]]),NOT(ISBLANK(Members[[#This Row],[VisionPolicy]]))), "CoverageLevels", "Waivers")</f>
        <v>Waivers</v>
      </c>
      <c r="BM223">
        <v>0</v>
      </c>
    </row>
    <row r="224" spans="1:65" x14ac:dyDescent="0.25">
      <c r="A224" s="4"/>
      <c r="B224" s="67"/>
      <c r="C224" s="68"/>
      <c r="D224" s="68"/>
      <c r="E224" s="69"/>
      <c r="F224" s="68"/>
      <c r="G224" s="69"/>
      <c r="H224" s="68"/>
      <c r="I224" s="68"/>
      <c r="J224" s="70"/>
      <c r="K224" s="68"/>
      <c r="L224" s="68"/>
      <c r="M224" s="71"/>
      <c r="N224" s="69"/>
      <c r="O224" s="69"/>
      <c r="P224" s="69"/>
      <c r="Q224" s="69"/>
      <c r="R224" s="69"/>
      <c r="S224" s="69"/>
      <c r="T224" s="68" t="str">
        <f>IF(IFERROR(VLOOKUP(Members[[#This Row],[Subscriber SSN]],$C$7:T223,18,FALSE), "") = 0, "",IFERROR(VLOOKUP(Members[[#This Row],[Subscriber SSN]],$C$7:T223,18,FALSE), ""))</f>
        <v/>
      </c>
      <c r="U224" s="68" t="str">
        <f>IF(IFERROR(VLOOKUP(Members[[#This Row],[Subscriber SSN]],$C$7:U223,19,FALSE), "") = 0, "",IFERROR(VLOOKUP(Members[[#This Row],[Subscriber SSN]],$C$7:U223,19,FALSE), ""))</f>
        <v/>
      </c>
      <c r="V224" s="69" t="str">
        <f>IF(IFERROR(VLOOKUP(Members[[#This Row],[Subscriber SSN]],$C$7:V223,20,FALSE), "") = 0, "", IFERROR(VLOOKUP(Members[[#This Row],[Subscriber SSN]],$C$7:V223,20,FALSE), ""))</f>
        <v/>
      </c>
      <c r="W224" s="68" t="str">
        <f>IF(IFERROR(VLOOKUP(Members[[#This Row],[Subscriber SSN]],$C$7:W223,21,FALSE), "") = 0, "", IFERROR(VLOOKUP(Members[[#This Row],[Subscriber SSN]],$C$7:W223,21,FALSE), ""))</f>
        <v/>
      </c>
      <c r="X224" s="68" t="str">
        <f>IF(IFERROR(VLOOKUP(Members[[#This Row],[Subscriber SSN]],$C$7:X223,22,FALSE), "") = 0, "", IFERROR(VLOOKUP(Members[[#This Row],[Subscriber SSN]],$C$7:X223,22,FALSE), ""))</f>
        <v/>
      </c>
      <c r="Y224" s="68"/>
      <c r="Z224" s="72"/>
      <c r="AA224" s="69"/>
      <c r="AB224" s="69"/>
      <c r="AC224" s="70"/>
      <c r="AD224" s="110">
        <f t="shared" si="6"/>
        <v>45292</v>
      </c>
      <c r="AE224" s="69"/>
      <c r="AF224" s="69"/>
      <c r="AG224" s="71"/>
      <c r="AH224" s="69"/>
      <c r="AI224" s="69"/>
      <c r="AJ224" s="69"/>
      <c r="AK224" s="69"/>
      <c r="AL224" s="69"/>
      <c r="AM224" s="69"/>
      <c r="AN224" s="69"/>
      <c r="AO224" s="69"/>
      <c r="AP224" s="73"/>
      <c r="AQ224" s="73"/>
      <c r="AR224" s="73"/>
      <c r="AS224" s="73"/>
      <c r="AT224" s="73"/>
      <c r="AU224" s="73"/>
      <c r="AV224" s="73"/>
      <c r="AW224" s="73"/>
      <c r="AX224" s="73"/>
      <c r="AY224" s="73"/>
      <c r="AZ224" s="73"/>
      <c r="BA224" s="73"/>
      <c r="BB224" s="73"/>
      <c r="BC224" s="74"/>
      <c r="BD224" s="222" t="str">
        <f t="shared" si="7"/>
        <v xml:space="preserve"> </v>
      </c>
      <c r="BE224" s="76">
        <f ca="1">Validation!H224</f>
        <v>2</v>
      </c>
      <c r="BF224" t="str">
        <f ca="1">Validation!I224</f>
        <v/>
      </c>
      <c r="BJ224" t="str">
        <f>IF(AND(ISBLANK(Members[[#This Row],[DependentSSN]]),NOT(ISBLANK(Members[[#This Row],[MedicalPolicy]]))), "CoverageLevels", "Waivers")</f>
        <v>Waivers</v>
      </c>
      <c r="BK224" t="str">
        <f>IF(AND(ISBLANK(Members[[#This Row],[DependentSSN]]),NOT(ISBLANK(Members[[#This Row],[Dental Policy]]))), "CoverageLevels", "Waivers")</f>
        <v>Waivers</v>
      </c>
      <c r="BL224" t="str">
        <f>IF(AND(ISBLANK(Members[[#This Row],[DependentSSN]]),NOT(ISBLANK(Members[[#This Row],[VisionPolicy]]))), "CoverageLevels", "Waivers")</f>
        <v>Waivers</v>
      </c>
      <c r="BM224">
        <v>0</v>
      </c>
    </row>
    <row r="225" spans="1:65" x14ac:dyDescent="0.25">
      <c r="A225" s="4"/>
      <c r="B225" s="67"/>
      <c r="C225" s="68"/>
      <c r="D225" s="68"/>
      <c r="E225" s="69"/>
      <c r="F225" s="68"/>
      <c r="G225" s="69"/>
      <c r="H225" s="68"/>
      <c r="I225" s="68"/>
      <c r="J225" s="70"/>
      <c r="K225" s="68"/>
      <c r="L225" s="68"/>
      <c r="M225" s="71"/>
      <c r="N225" s="69"/>
      <c r="O225" s="69"/>
      <c r="P225" s="69"/>
      <c r="Q225" s="69"/>
      <c r="R225" s="69"/>
      <c r="S225" s="69"/>
      <c r="T225" s="68" t="str">
        <f>IF(IFERROR(VLOOKUP(Members[[#This Row],[Subscriber SSN]],$C$7:T224,18,FALSE), "") = 0, "",IFERROR(VLOOKUP(Members[[#This Row],[Subscriber SSN]],$C$7:T224,18,FALSE), ""))</f>
        <v/>
      </c>
      <c r="U225" s="68" t="str">
        <f>IF(IFERROR(VLOOKUP(Members[[#This Row],[Subscriber SSN]],$C$7:U224,19,FALSE), "") = 0, "",IFERROR(VLOOKUP(Members[[#This Row],[Subscriber SSN]],$C$7:U224,19,FALSE), ""))</f>
        <v/>
      </c>
      <c r="V225" s="69" t="str">
        <f>IF(IFERROR(VLOOKUP(Members[[#This Row],[Subscriber SSN]],$C$7:V224,20,FALSE), "") = 0, "", IFERROR(VLOOKUP(Members[[#This Row],[Subscriber SSN]],$C$7:V224,20,FALSE), ""))</f>
        <v/>
      </c>
      <c r="W225" s="68" t="str">
        <f>IF(IFERROR(VLOOKUP(Members[[#This Row],[Subscriber SSN]],$C$7:W224,21,FALSE), "") = 0, "", IFERROR(VLOOKUP(Members[[#This Row],[Subscriber SSN]],$C$7:W224,21,FALSE), ""))</f>
        <v/>
      </c>
      <c r="X225" s="68" t="str">
        <f>IF(IFERROR(VLOOKUP(Members[[#This Row],[Subscriber SSN]],$C$7:X224,22,FALSE), "") = 0, "", IFERROR(VLOOKUP(Members[[#This Row],[Subscriber SSN]],$C$7:X224,22,FALSE), ""))</f>
        <v/>
      </c>
      <c r="Y225" s="68"/>
      <c r="Z225" s="72"/>
      <c r="AA225" s="69"/>
      <c r="AB225" s="69"/>
      <c r="AC225" s="70"/>
      <c r="AD225" s="110">
        <f t="shared" si="6"/>
        <v>45292</v>
      </c>
      <c r="AE225" s="69"/>
      <c r="AF225" s="69"/>
      <c r="AG225" s="71"/>
      <c r="AH225" s="69"/>
      <c r="AI225" s="69"/>
      <c r="AJ225" s="69"/>
      <c r="AK225" s="69"/>
      <c r="AL225" s="69"/>
      <c r="AM225" s="69"/>
      <c r="AN225" s="69"/>
      <c r="AO225" s="69"/>
      <c r="AP225" s="73"/>
      <c r="AQ225" s="73"/>
      <c r="AR225" s="73"/>
      <c r="AS225" s="73"/>
      <c r="AT225" s="73"/>
      <c r="AU225" s="73"/>
      <c r="AV225" s="73"/>
      <c r="AW225" s="73"/>
      <c r="AX225" s="73"/>
      <c r="AY225" s="73"/>
      <c r="AZ225" s="73"/>
      <c r="BA225" s="73"/>
      <c r="BB225" s="73"/>
      <c r="BC225" s="74"/>
      <c r="BD225" s="222" t="str">
        <f t="shared" si="7"/>
        <v xml:space="preserve"> </v>
      </c>
      <c r="BE225" s="76">
        <f ca="1">Validation!H225</f>
        <v>2</v>
      </c>
      <c r="BF225" t="str">
        <f ca="1">Validation!I225</f>
        <v/>
      </c>
      <c r="BJ225" t="str">
        <f>IF(AND(ISBLANK(Members[[#This Row],[DependentSSN]]),NOT(ISBLANK(Members[[#This Row],[MedicalPolicy]]))), "CoverageLevels", "Waivers")</f>
        <v>Waivers</v>
      </c>
      <c r="BK225" t="str">
        <f>IF(AND(ISBLANK(Members[[#This Row],[DependentSSN]]),NOT(ISBLANK(Members[[#This Row],[Dental Policy]]))), "CoverageLevels", "Waivers")</f>
        <v>Waivers</v>
      </c>
      <c r="BL225" t="str">
        <f>IF(AND(ISBLANK(Members[[#This Row],[DependentSSN]]),NOT(ISBLANK(Members[[#This Row],[VisionPolicy]]))), "CoverageLevels", "Waivers")</f>
        <v>Waivers</v>
      </c>
      <c r="BM225">
        <v>0</v>
      </c>
    </row>
    <row r="226" spans="1:65" x14ac:dyDescent="0.25">
      <c r="A226" s="4"/>
      <c r="B226" s="67"/>
      <c r="C226" s="68"/>
      <c r="D226" s="68"/>
      <c r="E226" s="69"/>
      <c r="F226" s="68"/>
      <c r="G226" s="69"/>
      <c r="H226" s="68"/>
      <c r="I226" s="68"/>
      <c r="J226" s="70"/>
      <c r="K226" s="68"/>
      <c r="L226" s="68"/>
      <c r="M226" s="71"/>
      <c r="N226" s="69"/>
      <c r="O226" s="69"/>
      <c r="P226" s="69"/>
      <c r="Q226" s="69"/>
      <c r="R226" s="69"/>
      <c r="S226" s="69"/>
      <c r="T226" s="68" t="str">
        <f>IF(IFERROR(VLOOKUP(Members[[#This Row],[Subscriber SSN]],$C$7:T225,18,FALSE), "") = 0, "",IFERROR(VLOOKUP(Members[[#This Row],[Subscriber SSN]],$C$7:T225,18,FALSE), ""))</f>
        <v/>
      </c>
      <c r="U226" s="68" t="str">
        <f>IF(IFERROR(VLOOKUP(Members[[#This Row],[Subscriber SSN]],$C$7:U225,19,FALSE), "") = 0, "",IFERROR(VLOOKUP(Members[[#This Row],[Subscriber SSN]],$C$7:U225,19,FALSE), ""))</f>
        <v/>
      </c>
      <c r="V226" s="69" t="str">
        <f>IF(IFERROR(VLOOKUP(Members[[#This Row],[Subscriber SSN]],$C$7:V225,20,FALSE), "") = 0, "", IFERROR(VLOOKUP(Members[[#This Row],[Subscriber SSN]],$C$7:V225,20,FALSE), ""))</f>
        <v/>
      </c>
      <c r="W226" s="68" t="str">
        <f>IF(IFERROR(VLOOKUP(Members[[#This Row],[Subscriber SSN]],$C$7:W225,21,FALSE), "") = 0, "", IFERROR(VLOOKUP(Members[[#This Row],[Subscriber SSN]],$C$7:W225,21,FALSE), ""))</f>
        <v/>
      </c>
      <c r="X226" s="68" t="str">
        <f>IF(IFERROR(VLOOKUP(Members[[#This Row],[Subscriber SSN]],$C$7:X225,22,FALSE), "") = 0, "", IFERROR(VLOOKUP(Members[[#This Row],[Subscriber SSN]],$C$7:X225,22,FALSE), ""))</f>
        <v/>
      </c>
      <c r="Y226" s="68"/>
      <c r="Z226" s="72"/>
      <c r="AA226" s="69"/>
      <c r="AB226" s="69"/>
      <c r="AC226" s="70"/>
      <c r="AD226" s="110">
        <f t="shared" si="6"/>
        <v>45292</v>
      </c>
      <c r="AE226" s="69"/>
      <c r="AF226" s="69"/>
      <c r="AG226" s="71"/>
      <c r="AH226" s="69"/>
      <c r="AI226" s="69"/>
      <c r="AJ226" s="69"/>
      <c r="AK226" s="69"/>
      <c r="AL226" s="69"/>
      <c r="AM226" s="69"/>
      <c r="AN226" s="69"/>
      <c r="AO226" s="69"/>
      <c r="AP226" s="73"/>
      <c r="AQ226" s="73"/>
      <c r="AR226" s="73"/>
      <c r="AS226" s="73"/>
      <c r="AT226" s="73"/>
      <c r="AU226" s="73"/>
      <c r="AV226" s="73"/>
      <c r="AW226" s="73"/>
      <c r="AX226" s="73"/>
      <c r="AY226" s="73"/>
      <c r="AZ226" s="73"/>
      <c r="BA226" s="73"/>
      <c r="BB226" s="73"/>
      <c r="BC226" s="74"/>
      <c r="BD226" s="222" t="str">
        <f t="shared" si="7"/>
        <v xml:space="preserve"> </v>
      </c>
      <c r="BE226" s="76">
        <f ca="1">Validation!H226</f>
        <v>2</v>
      </c>
      <c r="BF226" t="str">
        <f ca="1">Validation!I226</f>
        <v/>
      </c>
      <c r="BJ226" t="str">
        <f>IF(AND(ISBLANK(Members[[#This Row],[DependentSSN]]),NOT(ISBLANK(Members[[#This Row],[MedicalPolicy]]))), "CoverageLevels", "Waivers")</f>
        <v>Waivers</v>
      </c>
      <c r="BK226" t="str">
        <f>IF(AND(ISBLANK(Members[[#This Row],[DependentSSN]]),NOT(ISBLANK(Members[[#This Row],[Dental Policy]]))), "CoverageLevels", "Waivers")</f>
        <v>Waivers</v>
      </c>
      <c r="BL226" t="str">
        <f>IF(AND(ISBLANK(Members[[#This Row],[DependentSSN]]),NOT(ISBLANK(Members[[#This Row],[VisionPolicy]]))), "CoverageLevels", "Waivers")</f>
        <v>Waivers</v>
      </c>
      <c r="BM226">
        <v>0</v>
      </c>
    </row>
    <row r="227" spans="1:65" x14ac:dyDescent="0.25">
      <c r="A227" s="4"/>
      <c r="B227" s="67"/>
      <c r="C227" s="68"/>
      <c r="D227" s="68"/>
      <c r="E227" s="69"/>
      <c r="F227" s="68"/>
      <c r="G227" s="69"/>
      <c r="H227" s="68"/>
      <c r="I227" s="68"/>
      <c r="J227" s="70"/>
      <c r="K227" s="68"/>
      <c r="L227" s="68"/>
      <c r="M227" s="71"/>
      <c r="N227" s="69"/>
      <c r="O227" s="69"/>
      <c r="P227" s="69"/>
      <c r="Q227" s="69"/>
      <c r="R227" s="69"/>
      <c r="S227" s="69"/>
      <c r="T227" s="68" t="str">
        <f>IF(IFERROR(VLOOKUP(Members[[#This Row],[Subscriber SSN]],$C$7:T226,18,FALSE), "") = 0, "",IFERROR(VLOOKUP(Members[[#This Row],[Subscriber SSN]],$C$7:T226,18,FALSE), ""))</f>
        <v/>
      </c>
      <c r="U227" s="68" t="str">
        <f>IF(IFERROR(VLOOKUP(Members[[#This Row],[Subscriber SSN]],$C$7:U226,19,FALSE), "") = 0, "",IFERROR(VLOOKUP(Members[[#This Row],[Subscriber SSN]],$C$7:U226,19,FALSE), ""))</f>
        <v/>
      </c>
      <c r="V227" s="69" t="str">
        <f>IF(IFERROR(VLOOKUP(Members[[#This Row],[Subscriber SSN]],$C$7:V226,20,FALSE), "") = 0, "", IFERROR(VLOOKUP(Members[[#This Row],[Subscriber SSN]],$C$7:V226,20,FALSE), ""))</f>
        <v/>
      </c>
      <c r="W227" s="68" t="str">
        <f>IF(IFERROR(VLOOKUP(Members[[#This Row],[Subscriber SSN]],$C$7:W226,21,FALSE), "") = 0, "", IFERROR(VLOOKUP(Members[[#This Row],[Subscriber SSN]],$C$7:W226,21,FALSE), ""))</f>
        <v/>
      </c>
      <c r="X227" s="68" t="str">
        <f>IF(IFERROR(VLOOKUP(Members[[#This Row],[Subscriber SSN]],$C$7:X226,22,FALSE), "") = 0, "", IFERROR(VLOOKUP(Members[[#This Row],[Subscriber SSN]],$C$7:X226,22,FALSE), ""))</f>
        <v/>
      </c>
      <c r="Y227" s="68"/>
      <c r="Z227" s="72"/>
      <c r="AA227" s="69"/>
      <c r="AB227" s="69"/>
      <c r="AC227" s="70"/>
      <c r="AD227" s="110">
        <f t="shared" si="6"/>
        <v>45292</v>
      </c>
      <c r="AE227" s="69"/>
      <c r="AF227" s="69"/>
      <c r="AG227" s="71"/>
      <c r="AH227" s="69"/>
      <c r="AI227" s="69"/>
      <c r="AJ227" s="69"/>
      <c r="AK227" s="69"/>
      <c r="AL227" s="69"/>
      <c r="AM227" s="69"/>
      <c r="AN227" s="69"/>
      <c r="AO227" s="69"/>
      <c r="AP227" s="73"/>
      <c r="AQ227" s="73"/>
      <c r="AR227" s="73"/>
      <c r="AS227" s="73"/>
      <c r="AT227" s="73"/>
      <c r="AU227" s="73"/>
      <c r="AV227" s="73"/>
      <c r="AW227" s="73"/>
      <c r="AX227" s="73"/>
      <c r="AY227" s="73"/>
      <c r="AZ227" s="73"/>
      <c r="BA227" s="73"/>
      <c r="BB227" s="73"/>
      <c r="BC227" s="74"/>
      <c r="BD227" s="222" t="str">
        <f t="shared" si="7"/>
        <v xml:space="preserve"> </v>
      </c>
      <c r="BE227" s="76">
        <f ca="1">Validation!H227</f>
        <v>2</v>
      </c>
      <c r="BF227" t="str">
        <f ca="1">Validation!I227</f>
        <v/>
      </c>
      <c r="BJ227" t="str">
        <f>IF(AND(ISBLANK(Members[[#This Row],[DependentSSN]]),NOT(ISBLANK(Members[[#This Row],[MedicalPolicy]]))), "CoverageLevels", "Waivers")</f>
        <v>Waivers</v>
      </c>
      <c r="BK227" t="str">
        <f>IF(AND(ISBLANK(Members[[#This Row],[DependentSSN]]),NOT(ISBLANK(Members[[#This Row],[Dental Policy]]))), "CoverageLevels", "Waivers")</f>
        <v>Waivers</v>
      </c>
      <c r="BL227" t="str">
        <f>IF(AND(ISBLANK(Members[[#This Row],[DependentSSN]]),NOT(ISBLANK(Members[[#This Row],[VisionPolicy]]))), "CoverageLevels", "Waivers")</f>
        <v>Waivers</v>
      </c>
      <c r="BM227">
        <v>0</v>
      </c>
    </row>
    <row r="228" spans="1:65" x14ac:dyDescent="0.25">
      <c r="A228" s="4"/>
      <c r="B228" s="67"/>
      <c r="C228" s="68"/>
      <c r="D228" s="68"/>
      <c r="E228" s="69"/>
      <c r="F228" s="68"/>
      <c r="G228" s="69"/>
      <c r="H228" s="68"/>
      <c r="I228" s="68"/>
      <c r="J228" s="70"/>
      <c r="K228" s="68"/>
      <c r="L228" s="68"/>
      <c r="M228" s="71"/>
      <c r="N228" s="69"/>
      <c r="O228" s="69"/>
      <c r="P228" s="69"/>
      <c r="Q228" s="69"/>
      <c r="R228" s="69"/>
      <c r="S228" s="69"/>
      <c r="T228" s="68" t="str">
        <f>IF(IFERROR(VLOOKUP(Members[[#This Row],[Subscriber SSN]],$C$7:T227,18,FALSE), "") = 0, "",IFERROR(VLOOKUP(Members[[#This Row],[Subscriber SSN]],$C$7:T227,18,FALSE), ""))</f>
        <v/>
      </c>
      <c r="U228" s="68" t="str">
        <f>IF(IFERROR(VLOOKUP(Members[[#This Row],[Subscriber SSN]],$C$7:U227,19,FALSE), "") = 0, "",IFERROR(VLOOKUP(Members[[#This Row],[Subscriber SSN]],$C$7:U227,19,FALSE), ""))</f>
        <v/>
      </c>
      <c r="V228" s="69" t="str">
        <f>IF(IFERROR(VLOOKUP(Members[[#This Row],[Subscriber SSN]],$C$7:V227,20,FALSE), "") = 0, "", IFERROR(VLOOKUP(Members[[#This Row],[Subscriber SSN]],$C$7:V227,20,FALSE), ""))</f>
        <v/>
      </c>
      <c r="W228" s="68" t="str">
        <f>IF(IFERROR(VLOOKUP(Members[[#This Row],[Subscriber SSN]],$C$7:W227,21,FALSE), "") = 0, "", IFERROR(VLOOKUP(Members[[#This Row],[Subscriber SSN]],$C$7:W227,21,FALSE), ""))</f>
        <v/>
      </c>
      <c r="X228" s="68" t="str">
        <f>IF(IFERROR(VLOOKUP(Members[[#This Row],[Subscriber SSN]],$C$7:X227,22,FALSE), "") = 0, "", IFERROR(VLOOKUP(Members[[#This Row],[Subscriber SSN]],$C$7:X227,22,FALSE), ""))</f>
        <v/>
      </c>
      <c r="Y228" s="68"/>
      <c r="Z228" s="72"/>
      <c r="AA228" s="69"/>
      <c r="AB228" s="69"/>
      <c r="AC228" s="70"/>
      <c r="AD228" s="110">
        <f t="shared" si="6"/>
        <v>45292</v>
      </c>
      <c r="AE228" s="69"/>
      <c r="AF228" s="69"/>
      <c r="AG228" s="71"/>
      <c r="AH228" s="69"/>
      <c r="AI228" s="69"/>
      <c r="AJ228" s="69"/>
      <c r="AK228" s="69"/>
      <c r="AL228" s="69"/>
      <c r="AM228" s="69"/>
      <c r="AN228" s="69"/>
      <c r="AO228" s="69"/>
      <c r="AP228" s="73"/>
      <c r="AQ228" s="73"/>
      <c r="AR228" s="73"/>
      <c r="AS228" s="73"/>
      <c r="AT228" s="73"/>
      <c r="AU228" s="73"/>
      <c r="AV228" s="73"/>
      <c r="AW228" s="73"/>
      <c r="AX228" s="73"/>
      <c r="AY228" s="73"/>
      <c r="AZ228" s="73"/>
      <c r="BA228" s="73"/>
      <c r="BB228" s="73"/>
      <c r="BC228" s="74"/>
      <c r="BD228" s="222" t="str">
        <f t="shared" si="7"/>
        <v xml:space="preserve"> </v>
      </c>
      <c r="BE228" s="76">
        <f ca="1">Validation!H228</f>
        <v>2</v>
      </c>
      <c r="BF228" t="str">
        <f ca="1">Validation!I228</f>
        <v/>
      </c>
      <c r="BJ228" t="str">
        <f>IF(AND(ISBLANK(Members[[#This Row],[DependentSSN]]),NOT(ISBLANK(Members[[#This Row],[MedicalPolicy]]))), "CoverageLevels", "Waivers")</f>
        <v>Waivers</v>
      </c>
      <c r="BK228" t="str">
        <f>IF(AND(ISBLANK(Members[[#This Row],[DependentSSN]]),NOT(ISBLANK(Members[[#This Row],[Dental Policy]]))), "CoverageLevels", "Waivers")</f>
        <v>Waivers</v>
      </c>
      <c r="BL228" t="str">
        <f>IF(AND(ISBLANK(Members[[#This Row],[DependentSSN]]),NOT(ISBLANK(Members[[#This Row],[VisionPolicy]]))), "CoverageLevels", "Waivers")</f>
        <v>Waivers</v>
      </c>
      <c r="BM228">
        <v>0</v>
      </c>
    </row>
    <row r="229" spans="1:65" x14ac:dyDescent="0.25">
      <c r="A229" s="4"/>
      <c r="B229" s="67"/>
      <c r="C229" s="68"/>
      <c r="D229" s="68"/>
      <c r="E229" s="69"/>
      <c r="F229" s="68"/>
      <c r="G229" s="69"/>
      <c r="H229" s="68"/>
      <c r="I229" s="68"/>
      <c r="J229" s="70"/>
      <c r="K229" s="68"/>
      <c r="L229" s="68"/>
      <c r="M229" s="71"/>
      <c r="N229" s="69"/>
      <c r="O229" s="69"/>
      <c r="P229" s="69"/>
      <c r="Q229" s="69"/>
      <c r="R229" s="69"/>
      <c r="S229" s="69"/>
      <c r="T229" s="68" t="str">
        <f>IF(IFERROR(VLOOKUP(Members[[#This Row],[Subscriber SSN]],$C$7:T228,18,FALSE), "") = 0, "",IFERROR(VLOOKUP(Members[[#This Row],[Subscriber SSN]],$C$7:T228,18,FALSE), ""))</f>
        <v/>
      </c>
      <c r="U229" s="68" t="str">
        <f>IF(IFERROR(VLOOKUP(Members[[#This Row],[Subscriber SSN]],$C$7:U228,19,FALSE), "") = 0, "",IFERROR(VLOOKUP(Members[[#This Row],[Subscriber SSN]],$C$7:U228,19,FALSE), ""))</f>
        <v/>
      </c>
      <c r="V229" s="69" t="str">
        <f>IF(IFERROR(VLOOKUP(Members[[#This Row],[Subscriber SSN]],$C$7:V228,20,FALSE), "") = 0, "", IFERROR(VLOOKUP(Members[[#This Row],[Subscriber SSN]],$C$7:V228,20,FALSE), ""))</f>
        <v/>
      </c>
      <c r="W229" s="68" t="str">
        <f>IF(IFERROR(VLOOKUP(Members[[#This Row],[Subscriber SSN]],$C$7:W228,21,FALSE), "") = 0, "", IFERROR(VLOOKUP(Members[[#This Row],[Subscriber SSN]],$C$7:W228,21,FALSE), ""))</f>
        <v/>
      </c>
      <c r="X229" s="68" t="str">
        <f>IF(IFERROR(VLOOKUP(Members[[#This Row],[Subscriber SSN]],$C$7:X228,22,FALSE), "") = 0, "", IFERROR(VLOOKUP(Members[[#This Row],[Subscriber SSN]],$C$7:X228,22,FALSE), ""))</f>
        <v/>
      </c>
      <c r="Y229" s="68"/>
      <c r="Z229" s="72"/>
      <c r="AA229" s="69"/>
      <c r="AB229" s="69"/>
      <c r="AC229" s="70"/>
      <c r="AD229" s="110">
        <f t="shared" si="6"/>
        <v>45292</v>
      </c>
      <c r="AE229" s="69"/>
      <c r="AF229" s="69"/>
      <c r="AG229" s="71"/>
      <c r="AH229" s="69"/>
      <c r="AI229" s="69"/>
      <c r="AJ229" s="69"/>
      <c r="AK229" s="69"/>
      <c r="AL229" s="69"/>
      <c r="AM229" s="69"/>
      <c r="AN229" s="69"/>
      <c r="AO229" s="69"/>
      <c r="AP229" s="73"/>
      <c r="AQ229" s="73"/>
      <c r="AR229" s="73"/>
      <c r="AS229" s="73"/>
      <c r="AT229" s="73"/>
      <c r="AU229" s="73"/>
      <c r="AV229" s="73"/>
      <c r="AW229" s="73"/>
      <c r="AX229" s="73"/>
      <c r="AY229" s="73"/>
      <c r="AZ229" s="73"/>
      <c r="BA229" s="73"/>
      <c r="BB229" s="73"/>
      <c r="BC229" s="74"/>
      <c r="BD229" s="222" t="str">
        <f t="shared" si="7"/>
        <v xml:space="preserve"> </v>
      </c>
      <c r="BE229" s="76">
        <f ca="1">Validation!H229</f>
        <v>2</v>
      </c>
      <c r="BF229" t="str">
        <f ca="1">Validation!I229</f>
        <v/>
      </c>
      <c r="BJ229" t="str">
        <f>IF(AND(ISBLANK(Members[[#This Row],[DependentSSN]]),NOT(ISBLANK(Members[[#This Row],[MedicalPolicy]]))), "CoverageLevels", "Waivers")</f>
        <v>Waivers</v>
      </c>
      <c r="BK229" t="str">
        <f>IF(AND(ISBLANK(Members[[#This Row],[DependentSSN]]),NOT(ISBLANK(Members[[#This Row],[Dental Policy]]))), "CoverageLevels", "Waivers")</f>
        <v>Waivers</v>
      </c>
      <c r="BL229" t="str">
        <f>IF(AND(ISBLANK(Members[[#This Row],[DependentSSN]]),NOT(ISBLANK(Members[[#This Row],[VisionPolicy]]))), "CoverageLevels", "Waivers")</f>
        <v>Waivers</v>
      </c>
      <c r="BM229">
        <v>0</v>
      </c>
    </row>
    <row r="230" spans="1:65" x14ac:dyDescent="0.25">
      <c r="A230" s="4"/>
      <c r="B230" s="67"/>
      <c r="C230" s="68"/>
      <c r="D230" s="68"/>
      <c r="E230" s="69"/>
      <c r="F230" s="68"/>
      <c r="G230" s="69"/>
      <c r="H230" s="68"/>
      <c r="I230" s="68"/>
      <c r="J230" s="70"/>
      <c r="K230" s="68"/>
      <c r="L230" s="68"/>
      <c r="M230" s="71"/>
      <c r="N230" s="69"/>
      <c r="O230" s="69"/>
      <c r="P230" s="69"/>
      <c r="Q230" s="69"/>
      <c r="R230" s="69"/>
      <c r="S230" s="69"/>
      <c r="T230" s="68" t="str">
        <f>IF(IFERROR(VLOOKUP(Members[[#This Row],[Subscriber SSN]],$C$7:T229,18,FALSE), "") = 0, "",IFERROR(VLOOKUP(Members[[#This Row],[Subscriber SSN]],$C$7:T229,18,FALSE), ""))</f>
        <v/>
      </c>
      <c r="U230" s="68" t="str">
        <f>IF(IFERROR(VLOOKUP(Members[[#This Row],[Subscriber SSN]],$C$7:U229,19,FALSE), "") = 0, "",IFERROR(VLOOKUP(Members[[#This Row],[Subscriber SSN]],$C$7:U229,19,FALSE), ""))</f>
        <v/>
      </c>
      <c r="V230" s="69" t="str">
        <f>IF(IFERROR(VLOOKUP(Members[[#This Row],[Subscriber SSN]],$C$7:V229,20,FALSE), "") = 0, "", IFERROR(VLOOKUP(Members[[#This Row],[Subscriber SSN]],$C$7:V229,20,FALSE), ""))</f>
        <v/>
      </c>
      <c r="W230" s="68" t="str">
        <f>IF(IFERROR(VLOOKUP(Members[[#This Row],[Subscriber SSN]],$C$7:W229,21,FALSE), "") = 0, "", IFERROR(VLOOKUP(Members[[#This Row],[Subscriber SSN]],$C$7:W229,21,FALSE), ""))</f>
        <v/>
      </c>
      <c r="X230" s="68" t="str">
        <f>IF(IFERROR(VLOOKUP(Members[[#This Row],[Subscriber SSN]],$C$7:X229,22,FALSE), "") = 0, "", IFERROR(VLOOKUP(Members[[#This Row],[Subscriber SSN]],$C$7:X229,22,FALSE), ""))</f>
        <v/>
      </c>
      <c r="Y230" s="68"/>
      <c r="Z230" s="72"/>
      <c r="AA230" s="69"/>
      <c r="AB230" s="69"/>
      <c r="AC230" s="70"/>
      <c r="AD230" s="110">
        <f t="shared" si="6"/>
        <v>45292</v>
      </c>
      <c r="AE230" s="69"/>
      <c r="AF230" s="69"/>
      <c r="AG230" s="71"/>
      <c r="AH230" s="69"/>
      <c r="AI230" s="69"/>
      <c r="AJ230" s="69"/>
      <c r="AK230" s="69"/>
      <c r="AL230" s="69"/>
      <c r="AM230" s="69"/>
      <c r="AN230" s="69"/>
      <c r="AO230" s="69"/>
      <c r="AP230" s="73"/>
      <c r="AQ230" s="73"/>
      <c r="AR230" s="73"/>
      <c r="AS230" s="73"/>
      <c r="AT230" s="73"/>
      <c r="AU230" s="73"/>
      <c r="AV230" s="73"/>
      <c r="AW230" s="73"/>
      <c r="AX230" s="73"/>
      <c r="AY230" s="73"/>
      <c r="AZ230" s="73"/>
      <c r="BA230" s="73"/>
      <c r="BB230" s="73"/>
      <c r="BC230" s="74"/>
      <c r="BD230" s="222" t="str">
        <f t="shared" si="7"/>
        <v xml:space="preserve"> </v>
      </c>
      <c r="BE230" s="76">
        <f ca="1">Validation!H230</f>
        <v>2</v>
      </c>
      <c r="BF230" t="str">
        <f ca="1">Validation!I230</f>
        <v/>
      </c>
      <c r="BJ230" t="str">
        <f>IF(AND(ISBLANK(Members[[#This Row],[DependentSSN]]),NOT(ISBLANK(Members[[#This Row],[MedicalPolicy]]))), "CoverageLevels", "Waivers")</f>
        <v>Waivers</v>
      </c>
      <c r="BK230" t="str">
        <f>IF(AND(ISBLANK(Members[[#This Row],[DependentSSN]]),NOT(ISBLANK(Members[[#This Row],[Dental Policy]]))), "CoverageLevels", "Waivers")</f>
        <v>Waivers</v>
      </c>
      <c r="BL230" t="str">
        <f>IF(AND(ISBLANK(Members[[#This Row],[DependentSSN]]),NOT(ISBLANK(Members[[#This Row],[VisionPolicy]]))), "CoverageLevels", "Waivers")</f>
        <v>Waivers</v>
      </c>
      <c r="BM230">
        <v>0</v>
      </c>
    </row>
    <row r="231" spans="1:65" x14ac:dyDescent="0.25">
      <c r="A231" s="4"/>
      <c r="B231" s="67"/>
      <c r="C231" s="68"/>
      <c r="D231" s="68"/>
      <c r="E231" s="69"/>
      <c r="F231" s="68"/>
      <c r="G231" s="69"/>
      <c r="H231" s="68"/>
      <c r="I231" s="68"/>
      <c r="J231" s="70"/>
      <c r="K231" s="68"/>
      <c r="L231" s="68"/>
      <c r="M231" s="71"/>
      <c r="N231" s="69"/>
      <c r="O231" s="69"/>
      <c r="P231" s="69"/>
      <c r="Q231" s="69"/>
      <c r="R231" s="69"/>
      <c r="S231" s="69"/>
      <c r="T231" s="68" t="str">
        <f>IF(IFERROR(VLOOKUP(Members[[#This Row],[Subscriber SSN]],$C$7:T230,18,FALSE), "") = 0, "",IFERROR(VLOOKUP(Members[[#This Row],[Subscriber SSN]],$C$7:T230,18,FALSE), ""))</f>
        <v/>
      </c>
      <c r="U231" s="68" t="str">
        <f>IF(IFERROR(VLOOKUP(Members[[#This Row],[Subscriber SSN]],$C$7:U230,19,FALSE), "") = 0, "",IFERROR(VLOOKUP(Members[[#This Row],[Subscriber SSN]],$C$7:U230,19,FALSE), ""))</f>
        <v/>
      </c>
      <c r="V231" s="69" t="str">
        <f>IF(IFERROR(VLOOKUP(Members[[#This Row],[Subscriber SSN]],$C$7:V230,20,FALSE), "") = 0, "", IFERROR(VLOOKUP(Members[[#This Row],[Subscriber SSN]],$C$7:V230,20,FALSE), ""))</f>
        <v/>
      </c>
      <c r="W231" s="68" t="str">
        <f>IF(IFERROR(VLOOKUP(Members[[#This Row],[Subscriber SSN]],$C$7:W230,21,FALSE), "") = 0, "", IFERROR(VLOOKUP(Members[[#This Row],[Subscriber SSN]],$C$7:W230,21,FALSE), ""))</f>
        <v/>
      </c>
      <c r="X231" s="68" t="str">
        <f>IF(IFERROR(VLOOKUP(Members[[#This Row],[Subscriber SSN]],$C$7:X230,22,FALSE), "") = 0, "", IFERROR(VLOOKUP(Members[[#This Row],[Subscriber SSN]],$C$7:X230,22,FALSE), ""))</f>
        <v/>
      </c>
      <c r="Y231" s="68"/>
      <c r="Z231" s="72"/>
      <c r="AA231" s="69"/>
      <c r="AB231" s="69"/>
      <c r="AC231" s="70"/>
      <c r="AD231" s="110">
        <f t="shared" si="6"/>
        <v>45292</v>
      </c>
      <c r="AE231" s="69"/>
      <c r="AF231" s="69"/>
      <c r="AG231" s="71"/>
      <c r="AH231" s="69"/>
      <c r="AI231" s="69"/>
      <c r="AJ231" s="69"/>
      <c r="AK231" s="69"/>
      <c r="AL231" s="69"/>
      <c r="AM231" s="69"/>
      <c r="AN231" s="69"/>
      <c r="AO231" s="69"/>
      <c r="AP231" s="73"/>
      <c r="AQ231" s="73"/>
      <c r="AR231" s="73"/>
      <c r="AS231" s="73"/>
      <c r="AT231" s="73"/>
      <c r="AU231" s="73"/>
      <c r="AV231" s="73"/>
      <c r="AW231" s="73"/>
      <c r="AX231" s="73"/>
      <c r="AY231" s="73"/>
      <c r="AZ231" s="73"/>
      <c r="BA231" s="73"/>
      <c r="BB231" s="73"/>
      <c r="BC231" s="74"/>
      <c r="BD231" s="222" t="str">
        <f t="shared" si="7"/>
        <v xml:space="preserve"> </v>
      </c>
      <c r="BE231" s="76">
        <f ca="1">Validation!H231</f>
        <v>2</v>
      </c>
      <c r="BF231" t="str">
        <f ca="1">Validation!I231</f>
        <v/>
      </c>
      <c r="BJ231" t="str">
        <f>IF(AND(ISBLANK(Members[[#This Row],[DependentSSN]]),NOT(ISBLANK(Members[[#This Row],[MedicalPolicy]]))), "CoverageLevels", "Waivers")</f>
        <v>Waivers</v>
      </c>
      <c r="BK231" t="str">
        <f>IF(AND(ISBLANK(Members[[#This Row],[DependentSSN]]),NOT(ISBLANK(Members[[#This Row],[Dental Policy]]))), "CoverageLevels", "Waivers")</f>
        <v>Waivers</v>
      </c>
      <c r="BL231" t="str">
        <f>IF(AND(ISBLANK(Members[[#This Row],[DependentSSN]]),NOT(ISBLANK(Members[[#This Row],[VisionPolicy]]))), "CoverageLevels", "Waivers")</f>
        <v>Waivers</v>
      </c>
      <c r="BM231">
        <v>0</v>
      </c>
    </row>
    <row r="232" spans="1:65" x14ac:dyDescent="0.25">
      <c r="A232" s="4"/>
      <c r="B232" s="67"/>
      <c r="C232" s="68"/>
      <c r="D232" s="68"/>
      <c r="E232" s="69"/>
      <c r="F232" s="68"/>
      <c r="G232" s="69"/>
      <c r="H232" s="68"/>
      <c r="I232" s="68"/>
      <c r="J232" s="70"/>
      <c r="K232" s="68"/>
      <c r="L232" s="68"/>
      <c r="M232" s="71"/>
      <c r="N232" s="69"/>
      <c r="O232" s="69"/>
      <c r="P232" s="69"/>
      <c r="Q232" s="69"/>
      <c r="R232" s="69"/>
      <c r="S232" s="69"/>
      <c r="T232" s="68" t="str">
        <f>IF(IFERROR(VLOOKUP(Members[[#This Row],[Subscriber SSN]],$C$7:T231,18,FALSE), "") = 0, "",IFERROR(VLOOKUP(Members[[#This Row],[Subscriber SSN]],$C$7:T231,18,FALSE), ""))</f>
        <v/>
      </c>
      <c r="U232" s="68" t="str">
        <f>IF(IFERROR(VLOOKUP(Members[[#This Row],[Subscriber SSN]],$C$7:U231,19,FALSE), "") = 0, "",IFERROR(VLOOKUP(Members[[#This Row],[Subscriber SSN]],$C$7:U231,19,FALSE), ""))</f>
        <v/>
      </c>
      <c r="V232" s="69" t="str">
        <f>IF(IFERROR(VLOOKUP(Members[[#This Row],[Subscriber SSN]],$C$7:V231,20,FALSE), "") = 0, "", IFERROR(VLOOKUP(Members[[#This Row],[Subscriber SSN]],$C$7:V231,20,FALSE), ""))</f>
        <v/>
      </c>
      <c r="W232" s="68" t="str">
        <f>IF(IFERROR(VLOOKUP(Members[[#This Row],[Subscriber SSN]],$C$7:W231,21,FALSE), "") = 0, "", IFERROR(VLOOKUP(Members[[#This Row],[Subscriber SSN]],$C$7:W231,21,FALSE), ""))</f>
        <v/>
      </c>
      <c r="X232" s="68" t="str">
        <f>IF(IFERROR(VLOOKUP(Members[[#This Row],[Subscriber SSN]],$C$7:X231,22,FALSE), "") = 0, "", IFERROR(VLOOKUP(Members[[#This Row],[Subscriber SSN]],$C$7:X231,22,FALSE), ""))</f>
        <v/>
      </c>
      <c r="Y232" s="68"/>
      <c r="Z232" s="72"/>
      <c r="AA232" s="69"/>
      <c r="AB232" s="69"/>
      <c r="AC232" s="70"/>
      <c r="AD232" s="110">
        <f t="shared" si="6"/>
        <v>45292</v>
      </c>
      <c r="AE232" s="69"/>
      <c r="AF232" s="69"/>
      <c r="AG232" s="71"/>
      <c r="AH232" s="69"/>
      <c r="AI232" s="69"/>
      <c r="AJ232" s="69"/>
      <c r="AK232" s="69"/>
      <c r="AL232" s="69"/>
      <c r="AM232" s="69"/>
      <c r="AN232" s="69"/>
      <c r="AO232" s="69"/>
      <c r="AP232" s="73"/>
      <c r="AQ232" s="73"/>
      <c r="AR232" s="73"/>
      <c r="AS232" s="73"/>
      <c r="AT232" s="73"/>
      <c r="AU232" s="73"/>
      <c r="AV232" s="73"/>
      <c r="AW232" s="73"/>
      <c r="AX232" s="73"/>
      <c r="AY232" s="73"/>
      <c r="AZ232" s="73"/>
      <c r="BA232" s="73"/>
      <c r="BB232" s="73"/>
      <c r="BC232" s="74"/>
      <c r="BD232" s="222" t="str">
        <f t="shared" si="7"/>
        <v xml:space="preserve"> </v>
      </c>
      <c r="BE232" s="76">
        <f ca="1">Validation!H232</f>
        <v>2</v>
      </c>
      <c r="BF232" t="str">
        <f ca="1">Validation!I232</f>
        <v/>
      </c>
      <c r="BJ232" t="str">
        <f>IF(AND(ISBLANK(Members[[#This Row],[DependentSSN]]),NOT(ISBLANK(Members[[#This Row],[MedicalPolicy]]))), "CoverageLevels", "Waivers")</f>
        <v>Waivers</v>
      </c>
      <c r="BK232" t="str">
        <f>IF(AND(ISBLANK(Members[[#This Row],[DependentSSN]]),NOT(ISBLANK(Members[[#This Row],[Dental Policy]]))), "CoverageLevels", "Waivers")</f>
        <v>Waivers</v>
      </c>
      <c r="BL232" t="str">
        <f>IF(AND(ISBLANK(Members[[#This Row],[DependentSSN]]),NOT(ISBLANK(Members[[#This Row],[VisionPolicy]]))), "CoverageLevels", "Waivers")</f>
        <v>Waivers</v>
      </c>
      <c r="BM232">
        <v>0</v>
      </c>
    </row>
    <row r="233" spans="1:65" x14ac:dyDescent="0.25">
      <c r="A233" s="4"/>
      <c r="B233" s="67"/>
      <c r="C233" s="68"/>
      <c r="D233" s="68"/>
      <c r="E233" s="69"/>
      <c r="F233" s="68"/>
      <c r="G233" s="69"/>
      <c r="H233" s="68"/>
      <c r="I233" s="68"/>
      <c r="J233" s="70"/>
      <c r="K233" s="68"/>
      <c r="L233" s="68"/>
      <c r="M233" s="71"/>
      <c r="N233" s="69"/>
      <c r="O233" s="69"/>
      <c r="P233" s="69"/>
      <c r="Q233" s="69"/>
      <c r="R233" s="69"/>
      <c r="S233" s="69"/>
      <c r="T233" s="68" t="str">
        <f>IF(IFERROR(VLOOKUP(Members[[#This Row],[Subscriber SSN]],$C$7:T232,18,FALSE), "") = 0, "",IFERROR(VLOOKUP(Members[[#This Row],[Subscriber SSN]],$C$7:T232,18,FALSE), ""))</f>
        <v/>
      </c>
      <c r="U233" s="68" t="str">
        <f>IF(IFERROR(VLOOKUP(Members[[#This Row],[Subscriber SSN]],$C$7:U232,19,FALSE), "") = 0, "",IFERROR(VLOOKUP(Members[[#This Row],[Subscriber SSN]],$C$7:U232,19,FALSE), ""))</f>
        <v/>
      </c>
      <c r="V233" s="69" t="str">
        <f>IF(IFERROR(VLOOKUP(Members[[#This Row],[Subscriber SSN]],$C$7:V232,20,FALSE), "") = 0, "", IFERROR(VLOOKUP(Members[[#This Row],[Subscriber SSN]],$C$7:V232,20,FALSE), ""))</f>
        <v/>
      </c>
      <c r="W233" s="68" t="str">
        <f>IF(IFERROR(VLOOKUP(Members[[#This Row],[Subscriber SSN]],$C$7:W232,21,FALSE), "") = 0, "", IFERROR(VLOOKUP(Members[[#This Row],[Subscriber SSN]],$C$7:W232,21,FALSE), ""))</f>
        <v/>
      </c>
      <c r="X233" s="68" t="str">
        <f>IF(IFERROR(VLOOKUP(Members[[#This Row],[Subscriber SSN]],$C$7:X232,22,FALSE), "") = 0, "", IFERROR(VLOOKUP(Members[[#This Row],[Subscriber SSN]],$C$7:X232,22,FALSE), ""))</f>
        <v/>
      </c>
      <c r="Y233" s="68"/>
      <c r="Z233" s="72"/>
      <c r="AA233" s="69"/>
      <c r="AB233" s="69"/>
      <c r="AC233" s="70"/>
      <c r="AD233" s="110">
        <f t="shared" si="6"/>
        <v>45292</v>
      </c>
      <c r="AE233" s="69"/>
      <c r="AF233" s="69"/>
      <c r="AG233" s="71"/>
      <c r="AH233" s="69"/>
      <c r="AI233" s="69"/>
      <c r="AJ233" s="69"/>
      <c r="AK233" s="69"/>
      <c r="AL233" s="69"/>
      <c r="AM233" s="69"/>
      <c r="AN233" s="69"/>
      <c r="AO233" s="69"/>
      <c r="AP233" s="73"/>
      <c r="AQ233" s="73"/>
      <c r="AR233" s="73"/>
      <c r="AS233" s="73"/>
      <c r="AT233" s="73"/>
      <c r="AU233" s="73"/>
      <c r="AV233" s="73"/>
      <c r="AW233" s="73"/>
      <c r="AX233" s="73"/>
      <c r="AY233" s="73"/>
      <c r="AZ233" s="73"/>
      <c r="BA233" s="73"/>
      <c r="BB233" s="73"/>
      <c r="BC233" s="74"/>
      <c r="BD233" s="222" t="str">
        <f t="shared" si="7"/>
        <v xml:space="preserve"> </v>
      </c>
      <c r="BE233" s="76">
        <f ca="1">Validation!H233</f>
        <v>2</v>
      </c>
      <c r="BF233" t="str">
        <f ca="1">Validation!I233</f>
        <v/>
      </c>
      <c r="BJ233" t="str">
        <f>IF(AND(ISBLANK(Members[[#This Row],[DependentSSN]]),NOT(ISBLANK(Members[[#This Row],[MedicalPolicy]]))), "CoverageLevels", "Waivers")</f>
        <v>Waivers</v>
      </c>
      <c r="BK233" t="str">
        <f>IF(AND(ISBLANK(Members[[#This Row],[DependentSSN]]),NOT(ISBLANK(Members[[#This Row],[Dental Policy]]))), "CoverageLevels", "Waivers")</f>
        <v>Waivers</v>
      </c>
      <c r="BL233" t="str">
        <f>IF(AND(ISBLANK(Members[[#This Row],[DependentSSN]]),NOT(ISBLANK(Members[[#This Row],[VisionPolicy]]))), "CoverageLevels", "Waivers")</f>
        <v>Waivers</v>
      </c>
      <c r="BM233">
        <v>0</v>
      </c>
    </row>
    <row r="234" spans="1:65" x14ac:dyDescent="0.25">
      <c r="A234" s="4"/>
      <c r="B234" s="67"/>
      <c r="C234" s="68"/>
      <c r="D234" s="68"/>
      <c r="E234" s="69"/>
      <c r="F234" s="68"/>
      <c r="G234" s="69"/>
      <c r="H234" s="68"/>
      <c r="I234" s="68"/>
      <c r="J234" s="70"/>
      <c r="K234" s="68"/>
      <c r="L234" s="68"/>
      <c r="M234" s="71"/>
      <c r="N234" s="69"/>
      <c r="O234" s="69"/>
      <c r="P234" s="69"/>
      <c r="Q234" s="69"/>
      <c r="R234" s="69"/>
      <c r="S234" s="69"/>
      <c r="T234" s="68" t="str">
        <f>IF(IFERROR(VLOOKUP(Members[[#This Row],[Subscriber SSN]],$C$7:T233,18,FALSE), "") = 0, "",IFERROR(VLOOKUP(Members[[#This Row],[Subscriber SSN]],$C$7:T233,18,FALSE), ""))</f>
        <v/>
      </c>
      <c r="U234" s="68" t="str">
        <f>IF(IFERROR(VLOOKUP(Members[[#This Row],[Subscriber SSN]],$C$7:U233,19,FALSE), "") = 0, "",IFERROR(VLOOKUP(Members[[#This Row],[Subscriber SSN]],$C$7:U233,19,FALSE), ""))</f>
        <v/>
      </c>
      <c r="V234" s="69" t="str">
        <f>IF(IFERROR(VLOOKUP(Members[[#This Row],[Subscriber SSN]],$C$7:V233,20,FALSE), "") = 0, "", IFERROR(VLOOKUP(Members[[#This Row],[Subscriber SSN]],$C$7:V233,20,FALSE), ""))</f>
        <v/>
      </c>
      <c r="W234" s="68" t="str">
        <f>IF(IFERROR(VLOOKUP(Members[[#This Row],[Subscriber SSN]],$C$7:W233,21,FALSE), "") = 0, "", IFERROR(VLOOKUP(Members[[#This Row],[Subscriber SSN]],$C$7:W233,21,FALSE), ""))</f>
        <v/>
      </c>
      <c r="X234" s="68" t="str">
        <f>IF(IFERROR(VLOOKUP(Members[[#This Row],[Subscriber SSN]],$C$7:X233,22,FALSE), "") = 0, "", IFERROR(VLOOKUP(Members[[#This Row],[Subscriber SSN]],$C$7:X233,22,FALSE), ""))</f>
        <v/>
      </c>
      <c r="Y234" s="68"/>
      <c r="Z234" s="72"/>
      <c r="AA234" s="69"/>
      <c r="AB234" s="69"/>
      <c r="AC234" s="70"/>
      <c r="AD234" s="110">
        <f t="shared" si="6"/>
        <v>45292</v>
      </c>
      <c r="AE234" s="69"/>
      <c r="AF234" s="69"/>
      <c r="AG234" s="71"/>
      <c r="AH234" s="69"/>
      <c r="AI234" s="69"/>
      <c r="AJ234" s="69"/>
      <c r="AK234" s="69"/>
      <c r="AL234" s="69"/>
      <c r="AM234" s="69"/>
      <c r="AN234" s="69"/>
      <c r="AO234" s="69"/>
      <c r="AP234" s="73"/>
      <c r="AQ234" s="73"/>
      <c r="AR234" s="73"/>
      <c r="AS234" s="73"/>
      <c r="AT234" s="73"/>
      <c r="AU234" s="73"/>
      <c r="AV234" s="73"/>
      <c r="AW234" s="73"/>
      <c r="AX234" s="73"/>
      <c r="AY234" s="73"/>
      <c r="AZ234" s="73"/>
      <c r="BA234" s="73"/>
      <c r="BB234" s="73"/>
      <c r="BC234" s="74"/>
      <c r="BD234" s="222" t="str">
        <f t="shared" si="7"/>
        <v xml:space="preserve"> </v>
      </c>
      <c r="BE234" s="76">
        <f ca="1">Validation!H234</f>
        <v>2</v>
      </c>
      <c r="BF234" t="str">
        <f ca="1">Validation!I234</f>
        <v/>
      </c>
      <c r="BJ234" t="str">
        <f>IF(AND(ISBLANK(Members[[#This Row],[DependentSSN]]),NOT(ISBLANK(Members[[#This Row],[MedicalPolicy]]))), "CoverageLevels", "Waivers")</f>
        <v>Waivers</v>
      </c>
      <c r="BK234" t="str">
        <f>IF(AND(ISBLANK(Members[[#This Row],[DependentSSN]]),NOT(ISBLANK(Members[[#This Row],[Dental Policy]]))), "CoverageLevels", "Waivers")</f>
        <v>Waivers</v>
      </c>
      <c r="BL234" t="str">
        <f>IF(AND(ISBLANK(Members[[#This Row],[DependentSSN]]),NOT(ISBLANK(Members[[#This Row],[VisionPolicy]]))), "CoverageLevels", "Waivers")</f>
        <v>Waivers</v>
      </c>
      <c r="BM234">
        <v>0</v>
      </c>
    </row>
    <row r="235" spans="1:65" x14ac:dyDescent="0.25">
      <c r="A235" s="4"/>
      <c r="B235" s="67"/>
      <c r="C235" s="68"/>
      <c r="D235" s="68"/>
      <c r="E235" s="69"/>
      <c r="F235" s="68"/>
      <c r="G235" s="69"/>
      <c r="H235" s="68"/>
      <c r="I235" s="68"/>
      <c r="J235" s="70"/>
      <c r="K235" s="68"/>
      <c r="L235" s="68"/>
      <c r="M235" s="71"/>
      <c r="N235" s="69"/>
      <c r="O235" s="69"/>
      <c r="P235" s="69"/>
      <c r="Q235" s="69"/>
      <c r="R235" s="69"/>
      <c r="S235" s="69"/>
      <c r="T235" s="68" t="str">
        <f>IF(IFERROR(VLOOKUP(Members[[#This Row],[Subscriber SSN]],$C$7:T234,18,FALSE), "") = 0, "",IFERROR(VLOOKUP(Members[[#This Row],[Subscriber SSN]],$C$7:T234,18,FALSE), ""))</f>
        <v/>
      </c>
      <c r="U235" s="68" t="str">
        <f>IF(IFERROR(VLOOKUP(Members[[#This Row],[Subscriber SSN]],$C$7:U234,19,FALSE), "") = 0, "",IFERROR(VLOOKUP(Members[[#This Row],[Subscriber SSN]],$C$7:U234,19,FALSE), ""))</f>
        <v/>
      </c>
      <c r="V235" s="69" t="str">
        <f>IF(IFERROR(VLOOKUP(Members[[#This Row],[Subscriber SSN]],$C$7:V234,20,FALSE), "") = 0, "", IFERROR(VLOOKUP(Members[[#This Row],[Subscriber SSN]],$C$7:V234,20,FALSE), ""))</f>
        <v/>
      </c>
      <c r="W235" s="68" t="str">
        <f>IF(IFERROR(VLOOKUP(Members[[#This Row],[Subscriber SSN]],$C$7:W234,21,FALSE), "") = 0, "", IFERROR(VLOOKUP(Members[[#This Row],[Subscriber SSN]],$C$7:W234,21,FALSE), ""))</f>
        <v/>
      </c>
      <c r="X235" s="68" t="str">
        <f>IF(IFERROR(VLOOKUP(Members[[#This Row],[Subscriber SSN]],$C$7:X234,22,FALSE), "") = 0, "", IFERROR(VLOOKUP(Members[[#This Row],[Subscriber SSN]],$C$7:X234,22,FALSE), ""))</f>
        <v/>
      </c>
      <c r="Y235" s="68"/>
      <c r="Z235" s="72"/>
      <c r="AA235" s="69"/>
      <c r="AB235" s="69"/>
      <c r="AC235" s="70"/>
      <c r="AD235" s="110">
        <f t="shared" si="6"/>
        <v>45292</v>
      </c>
      <c r="AE235" s="69"/>
      <c r="AF235" s="69"/>
      <c r="AG235" s="71"/>
      <c r="AH235" s="69"/>
      <c r="AI235" s="69"/>
      <c r="AJ235" s="69"/>
      <c r="AK235" s="69"/>
      <c r="AL235" s="69"/>
      <c r="AM235" s="69"/>
      <c r="AN235" s="69"/>
      <c r="AO235" s="69"/>
      <c r="AP235" s="73"/>
      <c r="AQ235" s="73"/>
      <c r="AR235" s="73"/>
      <c r="AS235" s="73"/>
      <c r="AT235" s="73"/>
      <c r="AU235" s="73"/>
      <c r="AV235" s="73"/>
      <c r="AW235" s="73"/>
      <c r="AX235" s="73"/>
      <c r="AY235" s="73"/>
      <c r="AZ235" s="73"/>
      <c r="BA235" s="73"/>
      <c r="BB235" s="73"/>
      <c r="BC235" s="74"/>
      <c r="BD235" s="222" t="str">
        <f t="shared" si="7"/>
        <v xml:space="preserve"> </v>
      </c>
      <c r="BE235" s="76">
        <f ca="1">Validation!H235</f>
        <v>2</v>
      </c>
      <c r="BF235" t="str">
        <f ca="1">Validation!I235</f>
        <v/>
      </c>
      <c r="BJ235" t="str">
        <f>IF(AND(ISBLANK(Members[[#This Row],[DependentSSN]]),NOT(ISBLANK(Members[[#This Row],[MedicalPolicy]]))), "CoverageLevels", "Waivers")</f>
        <v>Waivers</v>
      </c>
      <c r="BK235" t="str">
        <f>IF(AND(ISBLANK(Members[[#This Row],[DependentSSN]]),NOT(ISBLANK(Members[[#This Row],[Dental Policy]]))), "CoverageLevels", "Waivers")</f>
        <v>Waivers</v>
      </c>
      <c r="BL235" t="str">
        <f>IF(AND(ISBLANK(Members[[#This Row],[DependentSSN]]),NOT(ISBLANK(Members[[#This Row],[VisionPolicy]]))), "CoverageLevels", "Waivers")</f>
        <v>Waivers</v>
      </c>
      <c r="BM235">
        <v>0</v>
      </c>
    </row>
    <row r="236" spans="1:65" x14ac:dyDescent="0.25">
      <c r="A236" s="4"/>
      <c r="B236" s="67"/>
      <c r="C236" s="68"/>
      <c r="D236" s="68"/>
      <c r="E236" s="69"/>
      <c r="F236" s="68"/>
      <c r="G236" s="69"/>
      <c r="H236" s="68"/>
      <c r="I236" s="68"/>
      <c r="J236" s="70"/>
      <c r="K236" s="68"/>
      <c r="L236" s="68"/>
      <c r="M236" s="71"/>
      <c r="N236" s="69"/>
      <c r="O236" s="69"/>
      <c r="P236" s="69"/>
      <c r="Q236" s="69"/>
      <c r="R236" s="69"/>
      <c r="S236" s="69"/>
      <c r="T236" s="68" t="str">
        <f>IF(IFERROR(VLOOKUP(Members[[#This Row],[Subscriber SSN]],$C$7:T235,18,FALSE), "") = 0, "",IFERROR(VLOOKUP(Members[[#This Row],[Subscriber SSN]],$C$7:T235,18,FALSE), ""))</f>
        <v/>
      </c>
      <c r="U236" s="68" t="str">
        <f>IF(IFERROR(VLOOKUP(Members[[#This Row],[Subscriber SSN]],$C$7:U235,19,FALSE), "") = 0, "",IFERROR(VLOOKUP(Members[[#This Row],[Subscriber SSN]],$C$7:U235,19,FALSE), ""))</f>
        <v/>
      </c>
      <c r="V236" s="69" t="str">
        <f>IF(IFERROR(VLOOKUP(Members[[#This Row],[Subscriber SSN]],$C$7:V235,20,FALSE), "") = 0, "", IFERROR(VLOOKUP(Members[[#This Row],[Subscriber SSN]],$C$7:V235,20,FALSE), ""))</f>
        <v/>
      </c>
      <c r="W236" s="68" t="str">
        <f>IF(IFERROR(VLOOKUP(Members[[#This Row],[Subscriber SSN]],$C$7:W235,21,FALSE), "") = 0, "", IFERROR(VLOOKUP(Members[[#This Row],[Subscriber SSN]],$C$7:W235,21,FALSE), ""))</f>
        <v/>
      </c>
      <c r="X236" s="68" t="str">
        <f>IF(IFERROR(VLOOKUP(Members[[#This Row],[Subscriber SSN]],$C$7:X235,22,FALSE), "") = 0, "", IFERROR(VLOOKUP(Members[[#This Row],[Subscriber SSN]],$C$7:X235,22,FALSE), ""))</f>
        <v/>
      </c>
      <c r="Y236" s="68"/>
      <c r="Z236" s="72"/>
      <c r="AA236" s="69"/>
      <c r="AB236" s="69"/>
      <c r="AC236" s="70"/>
      <c r="AD236" s="110">
        <f t="shared" si="6"/>
        <v>45292</v>
      </c>
      <c r="AE236" s="69"/>
      <c r="AF236" s="69"/>
      <c r="AG236" s="71"/>
      <c r="AH236" s="69"/>
      <c r="AI236" s="69"/>
      <c r="AJ236" s="69"/>
      <c r="AK236" s="69"/>
      <c r="AL236" s="69"/>
      <c r="AM236" s="69"/>
      <c r="AN236" s="69"/>
      <c r="AO236" s="69"/>
      <c r="AP236" s="73"/>
      <c r="AQ236" s="73"/>
      <c r="AR236" s="73"/>
      <c r="AS236" s="73"/>
      <c r="AT236" s="73"/>
      <c r="AU236" s="73"/>
      <c r="AV236" s="73"/>
      <c r="AW236" s="73"/>
      <c r="AX236" s="73"/>
      <c r="AY236" s="73"/>
      <c r="AZ236" s="73"/>
      <c r="BA236" s="73"/>
      <c r="BB236" s="73"/>
      <c r="BC236" s="74"/>
      <c r="BD236" s="222" t="str">
        <f t="shared" si="7"/>
        <v xml:space="preserve"> </v>
      </c>
      <c r="BE236" s="76">
        <f ca="1">Validation!H236</f>
        <v>2</v>
      </c>
      <c r="BF236" t="str">
        <f ca="1">Validation!I236</f>
        <v/>
      </c>
      <c r="BJ236" t="str">
        <f>IF(AND(ISBLANK(Members[[#This Row],[DependentSSN]]),NOT(ISBLANK(Members[[#This Row],[MedicalPolicy]]))), "CoverageLevels", "Waivers")</f>
        <v>Waivers</v>
      </c>
      <c r="BK236" t="str">
        <f>IF(AND(ISBLANK(Members[[#This Row],[DependentSSN]]),NOT(ISBLANK(Members[[#This Row],[Dental Policy]]))), "CoverageLevels", "Waivers")</f>
        <v>Waivers</v>
      </c>
      <c r="BL236" t="str">
        <f>IF(AND(ISBLANK(Members[[#This Row],[DependentSSN]]),NOT(ISBLANK(Members[[#This Row],[VisionPolicy]]))), "CoverageLevels", "Waivers")</f>
        <v>Waivers</v>
      </c>
      <c r="BM236">
        <v>0</v>
      </c>
    </row>
    <row r="237" spans="1:65" x14ac:dyDescent="0.25">
      <c r="A237" s="4"/>
      <c r="B237" s="67"/>
      <c r="C237" s="68"/>
      <c r="D237" s="68"/>
      <c r="E237" s="69"/>
      <c r="F237" s="68"/>
      <c r="G237" s="69"/>
      <c r="H237" s="68"/>
      <c r="I237" s="68"/>
      <c r="J237" s="70"/>
      <c r="K237" s="68"/>
      <c r="L237" s="68"/>
      <c r="M237" s="71"/>
      <c r="N237" s="69"/>
      <c r="O237" s="69"/>
      <c r="P237" s="69"/>
      <c r="Q237" s="69"/>
      <c r="R237" s="69"/>
      <c r="S237" s="69"/>
      <c r="T237" s="68" t="str">
        <f>IF(IFERROR(VLOOKUP(Members[[#This Row],[Subscriber SSN]],$C$7:T236,18,FALSE), "") = 0, "",IFERROR(VLOOKUP(Members[[#This Row],[Subscriber SSN]],$C$7:T236,18,FALSE), ""))</f>
        <v/>
      </c>
      <c r="U237" s="68" t="str">
        <f>IF(IFERROR(VLOOKUP(Members[[#This Row],[Subscriber SSN]],$C$7:U236,19,FALSE), "") = 0, "",IFERROR(VLOOKUP(Members[[#This Row],[Subscriber SSN]],$C$7:U236,19,FALSE), ""))</f>
        <v/>
      </c>
      <c r="V237" s="69" t="str">
        <f>IF(IFERROR(VLOOKUP(Members[[#This Row],[Subscriber SSN]],$C$7:V236,20,FALSE), "") = 0, "", IFERROR(VLOOKUP(Members[[#This Row],[Subscriber SSN]],$C$7:V236,20,FALSE), ""))</f>
        <v/>
      </c>
      <c r="W237" s="68" t="str">
        <f>IF(IFERROR(VLOOKUP(Members[[#This Row],[Subscriber SSN]],$C$7:W236,21,FALSE), "") = 0, "", IFERROR(VLOOKUP(Members[[#This Row],[Subscriber SSN]],$C$7:W236,21,FALSE), ""))</f>
        <v/>
      </c>
      <c r="X237" s="68" t="str">
        <f>IF(IFERROR(VLOOKUP(Members[[#This Row],[Subscriber SSN]],$C$7:X236,22,FALSE), "") = 0, "", IFERROR(VLOOKUP(Members[[#This Row],[Subscriber SSN]],$C$7:X236,22,FALSE), ""))</f>
        <v/>
      </c>
      <c r="Y237" s="68"/>
      <c r="Z237" s="72"/>
      <c r="AA237" s="69"/>
      <c r="AB237" s="69"/>
      <c r="AC237" s="70"/>
      <c r="AD237" s="110">
        <f t="shared" si="6"/>
        <v>45292</v>
      </c>
      <c r="AE237" s="69"/>
      <c r="AF237" s="69"/>
      <c r="AG237" s="71"/>
      <c r="AH237" s="69"/>
      <c r="AI237" s="69"/>
      <c r="AJ237" s="69"/>
      <c r="AK237" s="69"/>
      <c r="AL237" s="69"/>
      <c r="AM237" s="69"/>
      <c r="AN237" s="69"/>
      <c r="AO237" s="69"/>
      <c r="AP237" s="73"/>
      <c r="AQ237" s="73"/>
      <c r="AR237" s="73"/>
      <c r="AS237" s="73"/>
      <c r="AT237" s="73"/>
      <c r="AU237" s="73"/>
      <c r="AV237" s="73"/>
      <c r="AW237" s="73"/>
      <c r="AX237" s="73"/>
      <c r="AY237" s="73"/>
      <c r="AZ237" s="73"/>
      <c r="BA237" s="73"/>
      <c r="BB237" s="73"/>
      <c r="BC237" s="74"/>
      <c r="BD237" s="222" t="str">
        <f t="shared" si="7"/>
        <v xml:space="preserve"> </v>
      </c>
      <c r="BE237" s="76">
        <f ca="1">Validation!H237</f>
        <v>2</v>
      </c>
      <c r="BF237" t="str">
        <f ca="1">Validation!I237</f>
        <v/>
      </c>
      <c r="BJ237" t="str">
        <f>IF(AND(ISBLANK(Members[[#This Row],[DependentSSN]]),NOT(ISBLANK(Members[[#This Row],[MedicalPolicy]]))), "CoverageLevels", "Waivers")</f>
        <v>Waivers</v>
      </c>
      <c r="BK237" t="str">
        <f>IF(AND(ISBLANK(Members[[#This Row],[DependentSSN]]),NOT(ISBLANK(Members[[#This Row],[Dental Policy]]))), "CoverageLevels", "Waivers")</f>
        <v>Waivers</v>
      </c>
      <c r="BL237" t="str">
        <f>IF(AND(ISBLANK(Members[[#This Row],[DependentSSN]]),NOT(ISBLANK(Members[[#This Row],[VisionPolicy]]))), "CoverageLevels", "Waivers")</f>
        <v>Waivers</v>
      </c>
      <c r="BM237">
        <v>0</v>
      </c>
    </row>
    <row r="238" spans="1:65" x14ac:dyDescent="0.25">
      <c r="A238" s="4"/>
      <c r="B238" s="67"/>
      <c r="C238" s="68"/>
      <c r="D238" s="68"/>
      <c r="E238" s="69"/>
      <c r="F238" s="68"/>
      <c r="G238" s="69"/>
      <c r="H238" s="68"/>
      <c r="I238" s="68"/>
      <c r="J238" s="70"/>
      <c r="K238" s="68"/>
      <c r="L238" s="68"/>
      <c r="M238" s="71"/>
      <c r="N238" s="69"/>
      <c r="O238" s="69"/>
      <c r="P238" s="69"/>
      <c r="Q238" s="69"/>
      <c r="R238" s="69"/>
      <c r="S238" s="69"/>
      <c r="T238" s="68" t="str">
        <f>IF(IFERROR(VLOOKUP(Members[[#This Row],[Subscriber SSN]],$C$7:T237,18,FALSE), "") = 0, "",IFERROR(VLOOKUP(Members[[#This Row],[Subscriber SSN]],$C$7:T237,18,FALSE), ""))</f>
        <v/>
      </c>
      <c r="U238" s="68" t="str">
        <f>IF(IFERROR(VLOOKUP(Members[[#This Row],[Subscriber SSN]],$C$7:U237,19,FALSE), "") = 0, "",IFERROR(VLOOKUP(Members[[#This Row],[Subscriber SSN]],$C$7:U237,19,FALSE), ""))</f>
        <v/>
      </c>
      <c r="V238" s="69" t="str">
        <f>IF(IFERROR(VLOOKUP(Members[[#This Row],[Subscriber SSN]],$C$7:V237,20,FALSE), "") = 0, "", IFERROR(VLOOKUP(Members[[#This Row],[Subscriber SSN]],$C$7:V237,20,FALSE), ""))</f>
        <v/>
      </c>
      <c r="W238" s="68" t="str">
        <f>IF(IFERROR(VLOOKUP(Members[[#This Row],[Subscriber SSN]],$C$7:W237,21,FALSE), "") = 0, "", IFERROR(VLOOKUP(Members[[#This Row],[Subscriber SSN]],$C$7:W237,21,FALSE), ""))</f>
        <v/>
      </c>
      <c r="X238" s="68" t="str">
        <f>IF(IFERROR(VLOOKUP(Members[[#This Row],[Subscriber SSN]],$C$7:X237,22,FALSE), "") = 0, "", IFERROR(VLOOKUP(Members[[#This Row],[Subscriber SSN]],$C$7:X237,22,FALSE), ""))</f>
        <v/>
      </c>
      <c r="Y238" s="68"/>
      <c r="Z238" s="72"/>
      <c r="AA238" s="69"/>
      <c r="AB238" s="69"/>
      <c r="AC238" s="70"/>
      <c r="AD238" s="110">
        <f t="shared" si="6"/>
        <v>45292</v>
      </c>
      <c r="AE238" s="69"/>
      <c r="AF238" s="69"/>
      <c r="AG238" s="71"/>
      <c r="AH238" s="69"/>
      <c r="AI238" s="69"/>
      <c r="AJ238" s="69"/>
      <c r="AK238" s="69"/>
      <c r="AL238" s="69"/>
      <c r="AM238" s="69"/>
      <c r="AN238" s="69"/>
      <c r="AO238" s="69"/>
      <c r="AP238" s="73"/>
      <c r="AQ238" s="73"/>
      <c r="AR238" s="73"/>
      <c r="AS238" s="73"/>
      <c r="AT238" s="73"/>
      <c r="AU238" s="73"/>
      <c r="AV238" s="73"/>
      <c r="AW238" s="73"/>
      <c r="AX238" s="73"/>
      <c r="AY238" s="73"/>
      <c r="AZ238" s="73"/>
      <c r="BA238" s="73"/>
      <c r="BB238" s="73"/>
      <c r="BC238" s="74"/>
      <c r="BD238" s="222" t="str">
        <f t="shared" si="7"/>
        <v xml:space="preserve"> </v>
      </c>
      <c r="BE238" s="76">
        <f ca="1">Validation!H238</f>
        <v>2</v>
      </c>
      <c r="BF238" t="str">
        <f ca="1">Validation!I238</f>
        <v/>
      </c>
      <c r="BJ238" t="str">
        <f>IF(AND(ISBLANK(Members[[#This Row],[DependentSSN]]),NOT(ISBLANK(Members[[#This Row],[MedicalPolicy]]))), "CoverageLevels", "Waivers")</f>
        <v>Waivers</v>
      </c>
      <c r="BK238" t="str">
        <f>IF(AND(ISBLANK(Members[[#This Row],[DependentSSN]]),NOT(ISBLANK(Members[[#This Row],[Dental Policy]]))), "CoverageLevels", "Waivers")</f>
        <v>Waivers</v>
      </c>
      <c r="BL238" t="str">
        <f>IF(AND(ISBLANK(Members[[#This Row],[DependentSSN]]),NOT(ISBLANK(Members[[#This Row],[VisionPolicy]]))), "CoverageLevels", "Waivers")</f>
        <v>Waivers</v>
      </c>
      <c r="BM238">
        <v>0</v>
      </c>
    </row>
    <row r="239" spans="1:65" x14ac:dyDescent="0.25">
      <c r="A239" s="4"/>
      <c r="B239" s="67"/>
      <c r="C239" s="68"/>
      <c r="D239" s="68"/>
      <c r="E239" s="69"/>
      <c r="F239" s="68"/>
      <c r="G239" s="69"/>
      <c r="H239" s="68"/>
      <c r="I239" s="68"/>
      <c r="J239" s="70"/>
      <c r="K239" s="68"/>
      <c r="L239" s="68"/>
      <c r="M239" s="71"/>
      <c r="N239" s="69"/>
      <c r="O239" s="69"/>
      <c r="P239" s="69"/>
      <c r="Q239" s="69"/>
      <c r="R239" s="69"/>
      <c r="S239" s="69"/>
      <c r="T239" s="68" t="str">
        <f>IF(IFERROR(VLOOKUP(Members[[#This Row],[Subscriber SSN]],$C$7:T238,18,FALSE), "") = 0, "",IFERROR(VLOOKUP(Members[[#This Row],[Subscriber SSN]],$C$7:T238,18,FALSE), ""))</f>
        <v/>
      </c>
      <c r="U239" s="68" t="str">
        <f>IF(IFERROR(VLOOKUP(Members[[#This Row],[Subscriber SSN]],$C$7:U238,19,FALSE), "") = 0, "",IFERROR(VLOOKUP(Members[[#This Row],[Subscriber SSN]],$C$7:U238,19,FALSE), ""))</f>
        <v/>
      </c>
      <c r="V239" s="69" t="str">
        <f>IF(IFERROR(VLOOKUP(Members[[#This Row],[Subscriber SSN]],$C$7:V238,20,FALSE), "") = 0, "", IFERROR(VLOOKUP(Members[[#This Row],[Subscriber SSN]],$C$7:V238,20,FALSE), ""))</f>
        <v/>
      </c>
      <c r="W239" s="68" t="str">
        <f>IF(IFERROR(VLOOKUP(Members[[#This Row],[Subscriber SSN]],$C$7:W238,21,FALSE), "") = 0, "", IFERROR(VLOOKUP(Members[[#This Row],[Subscriber SSN]],$C$7:W238,21,FALSE), ""))</f>
        <v/>
      </c>
      <c r="X239" s="68" t="str">
        <f>IF(IFERROR(VLOOKUP(Members[[#This Row],[Subscriber SSN]],$C$7:X238,22,FALSE), "") = 0, "", IFERROR(VLOOKUP(Members[[#This Row],[Subscriber SSN]],$C$7:X238,22,FALSE), ""))</f>
        <v/>
      </c>
      <c r="Y239" s="68"/>
      <c r="Z239" s="72"/>
      <c r="AA239" s="69"/>
      <c r="AB239" s="69"/>
      <c r="AC239" s="70"/>
      <c r="AD239" s="110">
        <f t="shared" si="6"/>
        <v>45292</v>
      </c>
      <c r="AE239" s="69"/>
      <c r="AF239" s="69"/>
      <c r="AG239" s="71"/>
      <c r="AH239" s="69"/>
      <c r="AI239" s="69"/>
      <c r="AJ239" s="69"/>
      <c r="AK239" s="69"/>
      <c r="AL239" s="69"/>
      <c r="AM239" s="69"/>
      <c r="AN239" s="69"/>
      <c r="AO239" s="69"/>
      <c r="AP239" s="73"/>
      <c r="AQ239" s="73"/>
      <c r="AR239" s="73"/>
      <c r="AS239" s="73"/>
      <c r="AT239" s="73"/>
      <c r="AU239" s="73"/>
      <c r="AV239" s="73"/>
      <c r="AW239" s="73"/>
      <c r="AX239" s="73"/>
      <c r="AY239" s="73"/>
      <c r="AZ239" s="73"/>
      <c r="BA239" s="73"/>
      <c r="BB239" s="73"/>
      <c r="BC239" s="74"/>
      <c r="BD239" s="222" t="str">
        <f t="shared" si="7"/>
        <v xml:space="preserve"> </v>
      </c>
      <c r="BE239" s="76">
        <f ca="1">Validation!H239</f>
        <v>2</v>
      </c>
      <c r="BF239" t="str">
        <f ca="1">Validation!I239</f>
        <v/>
      </c>
      <c r="BJ239" t="str">
        <f>IF(AND(ISBLANK(Members[[#This Row],[DependentSSN]]),NOT(ISBLANK(Members[[#This Row],[MedicalPolicy]]))), "CoverageLevels", "Waivers")</f>
        <v>Waivers</v>
      </c>
      <c r="BK239" t="str">
        <f>IF(AND(ISBLANK(Members[[#This Row],[DependentSSN]]),NOT(ISBLANK(Members[[#This Row],[Dental Policy]]))), "CoverageLevels", "Waivers")</f>
        <v>Waivers</v>
      </c>
      <c r="BL239" t="str">
        <f>IF(AND(ISBLANK(Members[[#This Row],[DependentSSN]]),NOT(ISBLANK(Members[[#This Row],[VisionPolicy]]))), "CoverageLevels", "Waivers")</f>
        <v>Waivers</v>
      </c>
      <c r="BM239">
        <v>0</v>
      </c>
    </row>
    <row r="240" spans="1:65" x14ac:dyDescent="0.25">
      <c r="A240" s="4"/>
      <c r="B240" s="67"/>
      <c r="C240" s="68"/>
      <c r="D240" s="68"/>
      <c r="E240" s="69"/>
      <c r="F240" s="68"/>
      <c r="G240" s="69"/>
      <c r="H240" s="68"/>
      <c r="I240" s="68"/>
      <c r="J240" s="70"/>
      <c r="K240" s="68"/>
      <c r="L240" s="68"/>
      <c r="M240" s="71"/>
      <c r="N240" s="69"/>
      <c r="O240" s="69"/>
      <c r="P240" s="69"/>
      <c r="Q240" s="69"/>
      <c r="R240" s="69"/>
      <c r="S240" s="69"/>
      <c r="T240" s="68" t="str">
        <f>IF(IFERROR(VLOOKUP(Members[[#This Row],[Subscriber SSN]],$C$7:T239,18,FALSE), "") = 0, "",IFERROR(VLOOKUP(Members[[#This Row],[Subscriber SSN]],$C$7:T239,18,FALSE), ""))</f>
        <v/>
      </c>
      <c r="U240" s="68" t="str">
        <f>IF(IFERROR(VLOOKUP(Members[[#This Row],[Subscriber SSN]],$C$7:U239,19,FALSE), "") = 0, "",IFERROR(VLOOKUP(Members[[#This Row],[Subscriber SSN]],$C$7:U239,19,FALSE), ""))</f>
        <v/>
      </c>
      <c r="V240" s="69" t="str">
        <f>IF(IFERROR(VLOOKUP(Members[[#This Row],[Subscriber SSN]],$C$7:V239,20,FALSE), "") = 0, "", IFERROR(VLOOKUP(Members[[#This Row],[Subscriber SSN]],$C$7:V239,20,FALSE), ""))</f>
        <v/>
      </c>
      <c r="W240" s="68" t="str">
        <f>IF(IFERROR(VLOOKUP(Members[[#This Row],[Subscriber SSN]],$C$7:W239,21,FALSE), "") = 0, "", IFERROR(VLOOKUP(Members[[#This Row],[Subscriber SSN]],$C$7:W239,21,FALSE), ""))</f>
        <v/>
      </c>
      <c r="X240" s="68" t="str">
        <f>IF(IFERROR(VLOOKUP(Members[[#This Row],[Subscriber SSN]],$C$7:X239,22,FALSE), "") = 0, "", IFERROR(VLOOKUP(Members[[#This Row],[Subscriber SSN]],$C$7:X239,22,FALSE), ""))</f>
        <v/>
      </c>
      <c r="Y240" s="68"/>
      <c r="Z240" s="72"/>
      <c r="AA240" s="69"/>
      <c r="AB240" s="69"/>
      <c r="AC240" s="70"/>
      <c r="AD240" s="110">
        <f t="shared" si="6"/>
        <v>45292</v>
      </c>
      <c r="AE240" s="69"/>
      <c r="AF240" s="69"/>
      <c r="AG240" s="71"/>
      <c r="AH240" s="69"/>
      <c r="AI240" s="69"/>
      <c r="AJ240" s="69"/>
      <c r="AK240" s="69"/>
      <c r="AL240" s="69"/>
      <c r="AM240" s="69"/>
      <c r="AN240" s="69"/>
      <c r="AO240" s="69"/>
      <c r="AP240" s="73"/>
      <c r="AQ240" s="73"/>
      <c r="AR240" s="73"/>
      <c r="AS240" s="73"/>
      <c r="AT240" s="73"/>
      <c r="AU240" s="73"/>
      <c r="AV240" s="73"/>
      <c r="AW240" s="73"/>
      <c r="AX240" s="73"/>
      <c r="AY240" s="73"/>
      <c r="AZ240" s="73"/>
      <c r="BA240" s="73"/>
      <c r="BB240" s="73"/>
      <c r="BC240" s="74"/>
      <c r="BD240" s="222" t="str">
        <f t="shared" si="7"/>
        <v xml:space="preserve"> </v>
      </c>
      <c r="BE240" s="76">
        <f ca="1">Validation!H240</f>
        <v>2</v>
      </c>
      <c r="BF240" t="str">
        <f ca="1">Validation!I240</f>
        <v/>
      </c>
      <c r="BJ240" t="str">
        <f>IF(AND(ISBLANK(Members[[#This Row],[DependentSSN]]),NOT(ISBLANK(Members[[#This Row],[MedicalPolicy]]))), "CoverageLevels", "Waivers")</f>
        <v>Waivers</v>
      </c>
      <c r="BK240" t="str">
        <f>IF(AND(ISBLANK(Members[[#This Row],[DependentSSN]]),NOT(ISBLANK(Members[[#This Row],[Dental Policy]]))), "CoverageLevels", "Waivers")</f>
        <v>Waivers</v>
      </c>
      <c r="BL240" t="str">
        <f>IF(AND(ISBLANK(Members[[#This Row],[DependentSSN]]),NOT(ISBLANK(Members[[#This Row],[VisionPolicy]]))), "CoverageLevels", "Waivers")</f>
        <v>Waivers</v>
      </c>
      <c r="BM240">
        <v>0</v>
      </c>
    </row>
    <row r="241" spans="1:65" x14ac:dyDescent="0.25">
      <c r="A241" s="4"/>
      <c r="B241" s="67"/>
      <c r="C241" s="68"/>
      <c r="D241" s="68"/>
      <c r="E241" s="69"/>
      <c r="F241" s="68"/>
      <c r="G241" s="69"/>
      <c r="H241" s="68"/>
      <c r="I241" s="68"/>
      <c r="J241" s="70"/>
      <c r="K241" s="68"/>
      <c r="L241" s="68"/>
      <c r="M241" s="71"/>
      <c r="N241" s="69"/>
      <c r="O241" s="69"/>
      <c r="P241" s="69"/>
      <c r="Q241" s="69"/>
      <c r="R241" s="69"/>
      <c r="S241" s="69"/>
      <c r="T241" s="68" t="str">
        <f>IF(IFERROR(VLOOKUP(Members[[#This Row],[Subscriber SSN]],$C$7:T240,18,FALSE), "") = 0, "",IFERROR(VLOOKUP(Members[[#This Row],[Subscriber SSN]],$C$7:T240,18,FALSE), ""))</f>
        <v/>
      </c>
      <c r="U241" s="68" t="str">
        <f>IF(IFERROR(VLOOKUP(Members[[#This Row],[Subscriber SSN]],$C$7:U240,19,FALSE), "") = 0, "",IFERROR(VLOOKUP(Members[[#This Row],[Subscriber SSN]],$C$7:U240,19,FALSE), ""))</f>
        <v/>
      </c>
      <c r="V241" s="69" t="str">
        <f>IF(IFERROR(VLOOKUP(Members[[#This Row],[Subscriber SSN]],$C$7:V240,20,FALSE), "") = 0, "", IFERROR(VLOOKUP(Members[[#This Row],[Subscriber SSN]],$C$7:V240,20,FALSE), ""))</f>
        <v/>
      </c>
      <c r="W241" s="68" t="str">
        <f>IF(IFERROR(VLOOKUP(Members[[#This Row],[Subscriber SSN]],$C$7:W240,21,FALSE), "") = 0, "", IFERROR(VLOOKUP(Members[[#This Row],[Subscriber SSN]],$C$7:W240,21,FALSE), ""))</f>
        <v/>
      </c>
      <c r="X241" s="68" t="str">
        <f>IF(IFERROR(VLOOKUP(Members[[#This Row],[Subscriber SSN]],$C$7:X240,22,FALSE), "") = 0, "", IFERROR(VLOOKUP(Members[[#This Row],[Subscriber SSN]],$C$7:X240,22,FALSE), ""))</f>
        <v/>
      </c>
      <c r="Y241" s="68"/>
      <c r="Z241" s="72"/>
      <c r="AA241" s="69"/>
      <c r="AB241" s="69"/>
      <c r="AC241" s="70"/>
      <c r="AD241" s="110">
        <f t="shared" si="6"/>
        <v>45292</v>
      </c>
      <c r="AE241" s="69"/>
      <c r="AF241" s="69"/>
      <c r="AG241" s="71"/>
      <c r="AH241" s="69"/>
      <c r="AI241" s="69"/>
      <c r="AJ241" s="69"/>
      <c r="AK241" s="69"/>
      <c r="AL241" s="69"/>
      <c r="AM241" s="69"/>
      <c r="AN241" s="69"/>
      <c r="AO241" s="69"/>
      <c r="AP241" s="73"/>
      <c r="AQ241" s="73"/>
      <c r="AR241" s="73"/>
      <c r="AS241" s="73"/>
      <c r="AT241" s="73"/>
      <c r="AU241" s="73"/>
      <c r="AV241" s="73"/>
      <c r="AW241" s="73"/>
      <c r="AX241" s="73"/>
      <c r="AY241" s="73"/>
      <c r="AZ241" s="73"/>
      <c r="BA241" s="73"/>
      <c r="BB241" s="73"/>
      <c r="BC241" s="74"/>
      <c r="BD241" s="222" t="str">
        <f t="shared" si="7"/>
        <v xml:space="preserve"> </v>
      </c>
      <c r="BE241" s="76">
        <f ca="1">Validation!H241</f>
        <v>2</v>
      </c>
      <c r="BF241" t="str">
        <f ca="1">Validation!I241</f>
        <v/>
      </c>
      <c r="BJ241" t="str">
        <f>IF(AND(ISBLANK(Members[[#This Row],[DependentSSN]]),NOT(ISBLANK(Members[[#This Row],[MedicalPolicy]]))), "CoverageLevels", "Waivers")</f>
        <v>Waivers</v>
      </c>
      <c r="BK241" t="str">
        <f>IF(AND(ISBLANK(Members[[#This Row],[DependentSSN]]),NOT(ISBLANK(Members[[#This Row],[Dental Policy]]))), "CoverageLevels", "Waivers")</f>
        <v>Waivers</v>
      </c>
      <c r="BL241" t="str">
        <f>IF(AND(ISBLANK(Members[[#This Row],[DependentSSN]]),NOT(ISBLANK(Members[[#This Row],[VisionPolicy]]))), "CoverageLevels", "Waivers")</f>
        <v>Waivers</v>
      </c>
      <c r="BM241">
        <v>0</v>
      </c>
    </row>
    <row r="242" spans="1:65" x14ac:dyDescent="0.25">
      <c r="A242" s="4"/>
      <c r="B242" s="67"/>
      <c r="C242" s="68"/>
      <c r="D242" s="68"/>
      <c r="E242" s="69"/>
      <c r="F242" s="68"/>
      <c r="G242" s="69"/>
      <c r="H242" s="68"/>
      <c r="I242" s="68"/>
      <c r="J242" s="70"/>
      <c r="K242" s="68"/>
      <c r="L242" s="68"/>
      <c r="M242" s="71"/>
      <c r="N242" s="69"/>
      <c r="O242" s="69"/>
      <c r="P242" s="69"/>
      <c r="Q242" s="69"/>
      <c r="R242" s="69"/>
      <c r="S242" s="69"/>
      <c r="T242" s="68" t="str">
        <f>IF(IFERROR(VLOOKUP(Members[[#This Row],[Subscriber SSN]],$C$7:T241,18,FALSE), "") = 0, "",IFERROR(VLOOKUP(Members[[#This Row],[Subscriber SSN]],$C$7:T241,18,FALSE), ""))</f>
        <v/>
      </c>
      <c r="U242" s="68" t="str">
        <f>IF(IFERROR(VLOOKUP(Members[[#This Row],[Subscriber SSN]],$C$7:U241,19,FALSE), "") = 0, "",IFERROR(VLOOKUP(Members[[#This Row],[Subscriber SSN]],$C$7:U241,19,FALSE), ""))</f>
        <v/>
      </c>
      <c r="V242" s="69" t="str">
        <f>IF(IFERROR(VLOOKUP(Members[[#This Row],[Subscriber SSN]],$C$7:V241,20,FALSE), "") = 0, "", IFERROR(VLOOKUP(Members[[#This Row],[Subscriber SSN]],$C$7:V241,20,FALSE), ""))</f>
        <v/>
      </c>
      <c r="W242" s="68" t="str">
        <f>IF(IFERROR(VLOOKUP(Members[[#This Row],[Subscriber SSN]],$C$7:W241,21,FALSE), "") = 0, "", IFERROR(VLOOKUP(Members[[#This Row],[Subscriber SSN]],$C$7:W241,21,FALSE), ""))</f>
        <v/>
      </c>
      <c r="X242" s="68" t="str">
        <f>IF(IFERROR(VLOOKUP(Members[[#This Row],[Subscriber SSN]],$C$7:X241,22,FALSE), "") = 0, "", IFERROR(VLOOKUP(Members[[#This Row],[Subscriber SSN]],$C$7:X241,22,FALSE), ""))</f>
        <v/>
      </c>
      <c r="Y242" s="68"/>
      <c r="Z242" s="72"/>
      <c r="AA242" s="69"/>
      <c r="AB242" s="69"/>
      <c r="AC242" s="70"/>
      <c r="AD242" s="110">
        <f t="shared" si="6"/>
        <v>45292</v>
      </c>
      <c r="AE242" s="69"/>
      <c r="AF242" s="69"/>
      <c r="AG242" s="71"/>
      <c r="AH242" s="69"/>
      <c r="AI242" s="69"/>
      <c r="AJ242" s="69"/>
      <c r="AK242" s="69"/>
      <c r="AL242" s="69"/>
      <c r="AM242" s="69"/>
      <c r="AN242" s="69"/>
      <c r="AO242" s="69"/>
      <c r="AP242" s="73"/>
      <c r="AQ242" s="73"/>
      <c r="AR242" s="73"/>
      <c r="AS242" s="73"/>
      <c r="AT242" s="73"/>
      <c r="AU242" s="73"/>
      <c r="AV242" s="73"/>
      <c r="AW242" s="73"/>
      <c r="AX242" s="73"/>
      <c r="AY242" s="73"/>
      <c r="AZ242" s="73"/>
      <c r="BA242" s="73"/>
      <c r="BB242" s="73"/>
      <c r="BC242" s="74"/>
      <c r="BD242" s="222" t="str">
        <f t="shared" si="7"/>
        <v xml:space="preserve"> </v>
      </c>
      <c r="BE242" s="76">
        <f ca="1">Validation!H242</f>
        <v>2</v>
      </c>
      <c r="BF242" t="str">
        <f ca="1">Validation!I242</f>
        <v/>
      </c>
      <c r="BJ242" t="str">
        <f>IF(AND(ISBLANK(Members[[#This Row],[DependentSSN]]),NOT(ISBLANK(Members[[#This Row],[MedicalPolicy]]))), "CoverageLevels", "Waivers")</f>
        <v>Waivers</v>
      </c>
      <c r="BK242" t="str">
        <f>IF(AND(ISBLANK(Members[[#This Row],[DependentSSN]]),NOT(ISBLANK(Members[[#This Row],[Dental Policy]]))), "CoverageLevels", "Waivers")</f>
        <v>Waivers</v>
      </c>
      <c r="BL242" t="str">
        <f>IF(AND(ISBLANK(Members[[#This Row],[DependentSSN]]),NOT(ISBLANK(Members[[#This Row],[VisionPolicy]]))), "CoverageLevels", "Waivers")</f>
        <v>Waivers</v>
      </c>
      <c r="BM242">
        <v>0</v>
      </c>
    </row>
    <row r="243" spans="1:65" x14ac:dyDescent="0.25">
      <c r="A243" s="4"/>
      <c r="B243" s="67"/>
      <c r="C243" s="68"/>
      <c r="D243" s="68"/>
      <c r="E243" s="69"/>
      <c r="F243" s="68"/>
      <c r="G243" s="69"/>
      <c r="H243" s="68"/>
      <c r="I243" s="68"/>
      <c r="J243" s="70"/>
      <c r="K243" s="68"/>
      <c r="L243" s="68"/>
      <c r="M243" s="71"/>
      <c r="N243" s="69"/>
      <c r="O243" s="69"/>
      <c r="P243" s="69"/>
      <c r="Q243" s="69"/>
      <c r="R243" s="69"/>
      <c r="S243" s="69"/>
      <c r="T243" s="68" t="str">
        <f>IF(IFERROR(VLOOKUP(Members[[#This Row],[Subscriber SSN]],$C$7:T242,18,FALSE), "") = 0, "",IFERROR(VLOOKUP(Members[[#This Row],[Subscriber SSN]],$C$7:T242,18,FALSE), ""))</f>
        <v/>
      </c>
      <c r="U243" s="68" t="str">
        <f>IF(IFERROR(VLOOKUP(Members[[#This Row],[Subscriber SSN]],$C$7:U242,19,FALSE), "") = 0, "",IFERROR(VLOOKUP(Members[[#This Row],[Subscriber SSN]],$C$7:U242,19,FALSE), ""))</f>
        <v/>
      </c>
      <c r="V243" s="69" t="str">
        <f>IF(IFERROR(VLOOKUP(Members[[#This Row],[Subscriber SSN]],$C$7:V242,20,FALSE), "") = 0, "", IFERROR(VLOOKUP(Members[[#This Row],[Subscriber SSN]],$C$7:V242,20,FALSE), ""))</f>
        <v/>
      </c>
      <c r="W243" s="68" t="str">
        <f>IF(IFERROR(VLOOKUP(Members[[#This Row],[Subscriber SSN]],$C$7:W242,21,FALSE), "") = 0, "", IFERROR(VLOOKUP(Members[[#This Row],[Subscriber SSN]],$C$7:W242,21,FALSE), ""))</f>
        <v/>
      </c>
      <c r="X243" s="68" t="str">
        <f>IF(IFERROR(VLOOKUP(Members[[#This Row],[Subscriber SSN]],$C$7:X242,22,FALSE), "") = 0, "", IFERROR(VLOOKUP(Members[[#This Row],[Subscriber SSN]],$C$7:X242,22,FALSE), ""))</f>
        <v/>
      </c>
      <c r="Y243" s="68"/>
      <c r="Z243" s="72"/>
      <c r="AA243" s="69"/>
      <c r="AB243" s="69"/>
      <c r="AC243" s="70"/>
      <c r="AD243" s="110">
        <f t="shared" si="6"/>
        <v>45292</v>
      </c>
      <c r="AE243" s="69"/>
      <c r="AF243" s="69"/>
      <c r="AG243" s="71"/>
      <c r="AH243" s="69"/>
      <c r="AI243" s="69"/>
      <c r="AJ243" s="69"/>
      <c r="AK243" s="69"/>
      <c r="AL243" s="69"/>
      <c r="AM243" s="69"/>
      <c r="AN243" s="69"/>
      <c r="AO243" s="69"/>
      <c r="AP243" s="73"/>
      <c r="AQ243" s="73"/>
      <c r="AR243" s="73"/>
      <c r="AS243" s="73"/>
      <c r="AT243" s="73"/>
      <c r="AU243" s="73"/>
      <c r="AV243" s="73"/>
      <c r="AW243" s="73"/>
      <c r="AX243" s="73"/>
      <c r="AY243" s="73"/>
      <c r="AZ243" s="73"/>
      <c r="BA243" s="73"/>
      <c r="BB243" s="73"/>
      <c r="BC243" s="74"/>
      <c r="BD243" s="222" t="str">
        <f t="shared" si="7"/>
        <v xml:space="preserve"> </v>
      </c>
      <c r="BE243" s="76">
        <f ca="1">Validation!H243</f>
        <v>2</v>
      </c>
      <c r="BF243" t="str">
        <f ca="1">Validation!I243</f>
        <v/>
      </c>
      <c r="BJ243" t="str">
        <f>IF(AND(ISBLANK(Members[[#This Row],[DependentSSN]]),NOT(ISBLANK(Members[[#This Row],[MedicalPolicy]]))), "CoverageLevels", "Waivers")</f>
        <v>Waivers</v>
      </c>
      <c r="BK243" t="str">
        <f>IF(AND(ISBLANK(Members[[#This Row],[DependentSSN]]),NOT(ISBLANK(Members[[#This Row],[Dental Policy]]))), "CoverageLevels", "Waivers")</f>
        <v>Waivers</v>
      </c>
      <c r="BL243" t="str">
        <f>IF(AND(ISBLANK(Members[[#This Row],[DependentSSN]]),NOT(ISBLANK(Members[[#This Row],[VisionPolicy]]))), "CoverageLevels", "Waivers")</f>
        <v>Waivers</v>
      </c>
      <c r="BM243">
        <v>0</v>
      </c>
    </row>
    <row r="244" spans="1:65" x14ac:dyDescent="0.25">
      <c r="A244" s="4"/>
      <c r="B244" s="67"/>
      <c r="C244" s="68"/>
      <c r="D244" s="68"/>
      <c r="E244" s="69"/>
      <c r="F244" s="68"/>
      <c r="G244" s="69"/>
      <c r="H244" s="68"/>
      <c r="I244" s="68"/>
      <c r="J244" s="70"/>
      <c r="K244" s="68"/>
      <c r="L244" s="68"/>
      <c r="M244" s="71"/>
      <c r="N244" s="69"/>
      <c r="O244" s="69"/>
      <c r="P244" s="69"/>
      <c r="Q244" s="69"/>
      <c r="R244" s="69"/>
      <c r="S244" s="69"/>
      <c r="T244" s="68" t="str">
        <f>IF(IFERROR(VLOOKUP(Members[[#This Row],[Subscriber SSN]],$C$7:T243,18,FALSE), "") = 0, "",IFERROR(VLOOKUP(Members[[#This Row],[Subscriber SSN]],$C$7:T243,18,FALSE), ""))</f>
        <v/>
      </c>
      <c r="U244" s="68" t="str">
        <f>IF(IFERROR(VLOOKUP(Members[[#This Row],[Subscriber SSN]],$C$7:U243,19,FALSE), "") = 0, "",IFERROR(VLOOKUP(Members[[#This Row],[Subscriber SSN]],$C$7:U243,19,FALSE), ""))</f>
        <v/>
      </c>
      <c r="V244" s="69" t="str">
        <f>IF(IFERROR(VLOOKUP(Members[[#This Row],[Subscriber SSN]],$C$7:V243,20,FALSE), "") = 0, "", IFERROR(VLOOKUP(Members[[#This Row],[Subscriber SSN]],$C$7:V243,20,FALSE), ""))</f>
        <v/>
      </c>
      <c r="W244" s="68" t="str">
        <f>IF(IFERROR(VLOOKUP(Members[[#This Row],[Subscriber SSN]],$C$7:W243,21,FALSE), "") = 0, "", IFERROR(VLOOKUP(Members[[#This Row],[Subscriber SSN]],$C$7:W243,21,FALSE), ""))</f>
        <v/>
      </c>
      <c r="X244" s="68" t="str">
        <f>IF(IFERROR(VLOOKUP(Members[[#This Row],[Subscriber SSN]],$C$7:X243,22,FALSE), "") = 0, "", IFERROR(VLOOKUP(Members[[#This Row],[Subscriber SSN]],$C$7:X243,22,FALSE), ""))</f>
        <v/>
      </c>
      <c r="Y244" s="68"/>
      <c r="Z244" s="72"/>
      <c r="AA244" s="69"/>
      <c r="AB244" s="69"/>
      <c r="AC244" s="70"/>
      <c r="AD244" s="110">
        <f t="shared" si="6"/>
        <v>45292</v>
      </c>
      <c r="AE244" s="69"/>
      <c r="AF244" s="69"/>
      <c r="AG244" s="71"/>
      <c r="AH244" s="69"/>
      <c r="AI244" s="69"/>
      <c r="AJ244" s="69"/>
      <c r="AK244" s="69"/>
      <c r="AL244" s="69"/>
      <c r="AM244" s="69"/>
      <c r="AN244" s="69"/>
      <c r="AO244" s="69"/>
      <c r="AP244" s="73"/>
      <c r="AQ244" s="73"/>
      <c r="AR244" s="73"/>
      <c r="AS244" s="73"/>
      <c r="AT244" s="73"/>
      <c r="AU244" s="73"/>
      <c r="AV244" s="73"/>
      <c r="AW244" s="73"/>
      <c r="AX244" s="73"/>
      <c r="AY244" s="73"/>
      <c r="AZ244" s="73"/>
      <c r="BA244" s="73"/>
      <c r="BB244" s="73"/>
      <c r="BC244" s="74"/>
      <c r="BD244" s="222" t="str">
        <f t="shared" si="7"/>
        <v xml:space="preserve"> </v>
      </c>
      <c r="BE244" s="76">
        <f ca="1">Validation!H244</f>
        <v>2</v>
      </c>
      <c r="BF244" t="str">
        <f ca="1">Validation!I244</f>
        <v/>
      </c>
      <c r="BJ244" t="str">
        <f>IF(AND(ISBLANK(Members[[#This Row],[DependentSSN]]),NOT(ISBLANK(Members[[#This Row],[MedicalPolicy]]))), "CoverageLevels", "Waivers")</f>
        <v>Waivers</v>
      </c>
      <c r="BK244" t="str">
        <f>IF(AND(ISBLANK(Members[[#This Row],[DependentSSN]]),NOT(ISBLANK(Members[[#This Row],[Dental Policy]]))), "CoverageLevels", "Waivers")</f>
        <v>Waivers</v>
      </c>
      <c r="BL244" t="str">
        <f>IF(AND(ISBLANK(Members[[#This Row],[DependentSSN]]),NOT(ISBLANK(Members[[#This Row],[VisionPolicy]]))), "CoverageLevels", "Waivers")</f>
        <v>Waivers</v>
      </c>
      <c r="BM244">
        <v>0</v>
      </c>
    </row>
    <row r="245" spans="1:65" x14ac:dyDescent="0.25">
      <c r="A245" s="4"/>
      <c r="B245" s="67"/>
      <c r="C245" s="68"/>
      <c r="D245" s="68"/>
      <c r="E245" s="69"/>
      <c r="F245" s="68"/>
      <c r="G245" s="69"/>
      <c r="H245" s="68"/>
      <c r="I245" s="68"/>
      <c r="J245" s="70"/>
      <c r="K245" s="68"/>
      <c r="L245" s="68"/>
      <c r="M245" s="71"/>
      <c r="N245" s="69"/>
      <c r="O245" s="69"/>
      <c r="P245" s="69"/>
      <c r="Q245" s="69"/>
      <c r="R245" s="69"/>
      <c r="S245" s="69"/>
      <c r="T245" s="68" t="str">
        <f>IF(IFERROR(VLOOKUP(Members[[#This Row],[Subscriber SSN]],$C$7:T244,18,FALSE), "") = 0, "",IFERROR(VLOOKUP(Members[[#This Row],[Subscriber SSN]],$C$7:T244,18,FALSE), ""))</f>
        <v/>
      </c>
      <c r="U245" s="68" t="str">
        <f>IF(IFERROR(VLOOKUP(Members[[#This Row],[Subscriber SSN]],$C$7:U244,19,FALSE), "") = 0, "",IFERROR(VLOOKUP(Members[[#This Row],[Subscriber SSN]],$C$7:U244,19,FALSE), ""))</f>
        <v/>
      </c>
      <c r="V245" s="69" t="str">
        <f>IF(IFERROR(VLOOKUP(Members[[#This Row],[Subscriber SSN]],$C$7:V244,20,FALSE), "") = 0, "", IFERROR(VLOOKUP(Members[[#This Row],[Subscriber SSN]],$C$7:V244,20,FALSE), ""))</f>
        <v/>
      </c>
      <c r="W245" s="68" t="str">
        <f>IF(IFERROR(VLOOKUP(Members[[#This Row],[Subscriber SSN]],$C$7:W244,21,FALSE), "") = 0, "", IFERROR(VLOOKUP(Members[[#This Row],[Subscriber SSN]],$C$7:W244,21,FALSE), ""))</f>
        <v/>
      </c>
      <c r="X245" s="68" t="str">
        <f>IF(IFERROR(VLOOKUP(Members[[#This Row],[Subscriber SSN]],$C$7:X244,22,FALSE), "") = 0, "", IFERROR(VLOOKUP(Members[[#This Row],[Subscriber SSN]],$C$7:X244,22,FALSE), ""))</f>
        <v/>
      </c>
      <c r="Y245" s="68"/>
      <c r="Z245" s="72"/>
      <c r="AA245" s="69"/>
      <c r="AB245" s="69"/>
      <c r="AC245" s="70"/>
      <c r="AD245" s="110">
        <f t="shared" si="6"/>
        <v>45292</v>
      </c>
      <c r="AE245" s="69"/>
      <c r="AF245" s="69"/>
      <c r="AG245" s="71"/>
      <c r="AH245" s="69"/>
      <c r="AI245" s="69"/>
      <c r="AJ245" s="69"/>
      <c r="AK245" s="69"/>
      <c r="AL245" s="69"/>
      <c r="AM245" s="69"/>
      <c r="AN245" s="69"/>
      <c r="AO245" s="69"/>
      <c r="AP245" s="73"/>
      <c r="AQ245" s="73"/>
      <c r="AR245" s="73"/>
      <c r="AS245" s="73"/>
      <c r="AT245" s="73"/>
      <c r="AU245" s="73"/>
      <c r="AV245" s="73"/>
      <c r="AW245" s="73"/>
      <c r="AX245" s="73"/>
      <c r="AY245" s="73"/>
      <c r="AZ245" s="73"/>
      <c r="BA245" s="73"/>
      <c r="BB245" s="73"/>
      <c r="BC245" s="74"/>
      <c r="BD245" s="222" t="str">
        <f t="shared" si="7"/>
        <v xml:space="preserve"> </v>
      </c>
      <c r="BE245" s="76">
        <f ca="1">Validation!H245</f>
        <v>2</v>
      </c>
      <c r="BF245" t="str">
        <f ca="1">Validation!I245</f>
        <v/>
      </c>
      <c r="BJ245" t="str">
        <f>IF(AND(ISBLANK(Members[[#This Row],[DependentSSN]]),NOT(ISBLANK(Members[[#This Row],[MedicalPolicy]]))), "CoverageLevels", "Waivers")</f>
        <v>Waivers</v>
      </c>
      <c r="BK245" t="str">
        <f>IF(AND(ISBLANK(Members[[#This Row],[DependentSSN]]),NOT(ISBLANK(Members[[#This Row],[Dental Policy]]))), "CoverageLevels", "Waivers")</f>
        <v>Waivers</v>
      </c>
      <c r="BL245" t="str">
        <f>IF(AND(ISBLANK(Members[[#This Row],[DependentSSN]]),NOT(ISBLANK(Members[[#This Row],[VisionPolicy]]))), "CoverageLevels", "Waivers")</f>
        <v>Waivers</v>
      </c>
      <c r="BM245">
        <v>0</v>
      </c>
    </row>
    <row r="246" spans="1:65" x14ac:dyDescent="0.25">
      <c r="A246" s="4"/>
      <c r="B246" s="67"/>
      <c r="C246" s="68"/>
      <c r="D246" s="68"/>
      <c r="E246" s="69"/>
      <c r="F246" s="68"/>
      <c r="G246" s="69"/>
      <c r="H246" s="68"/>
      <c r="I246" s="68"/>
      <c r="J246" s="70"/>
      <c r="K246" s="68"/>
      <c r="L246" s="68"/>
      <c r="M246" s="71"/>
      <c r="N246" s="69"/>
      <c r="O246" s="69"/>
      <c r="P246" s="69"/>
      <c r="Q246" s="69"/>
      <c r="R246" s="69"/>
      <c r="S246" s="69"/>
      <c r="T246" s="68" t="str">
        <f>IF(IFERROR(VLOOKUP(Members[[#This Row],[Subscriber SSN]],$C$7:T245,18,FALSE), "") = 0, "",IFERROR(VLOOKUP(Members[[#This Row],[Subscriber SSN]],$C$7:T245,18,FALSE), ""))</f>
        <v/>
      </c>
      <c r="U246" s="68" t="str">
        <f>IF(IFERROR(VLOOKUP(Members[[#This Row],[Subscriber SSN]],$C$7:U245,19,FALSE), "") = 0, "",IFERROR(VLOOKUP(Members[[#This Row],[Subscriber SSN]],$C$7:U245,19,FALSE), ""))</f>
        <v/>
      </c>
      <c r="V246" s="69" t="str">
        <f>IF(IFERROR(VLOOKUP(Members[[#This Row],[Subscriber SSN]],$C$7:V245,20,FALSE), "") = 0, "", IFERROR(VLOOKUP(Members[[#This Row],[Subscriber SSN]],$C$7:V245,20,FALSE), ""))</f>
        <v/>
      </c>
      <c r="W246" s="68" t="str">
        <f>IF(IFERROR(VLOOKUP(Members[[#This Row],[Subscriber SSN]],$C$7:W245,21,FALSE), "") = 0, "", IFERROR(VLOOKUP(Members[[#This Row],[Subscriber SSN]],$C$7:W245,21,FALSE), ""))</f>
        <v/>
      </c>
      <c r="X246" s="68" t="str">
        <f>IF(IFERROR(VLOOKUP(Members[[#This Row],[Subscriber SSN]],$C$7:X245,22,FALSE), "") = 0, "", IFERROR(VLOOKUP(Members[[#This Row],[Subscriber SSN]],$C$7:X245,22,FALSE), ""))</f>
        <v/>
      </c>
      <c r="Y246" s="68"/>
      <c r="Z246" s="72"/>
      <c r="AA246" s="69"/>
      <c r="AB246" s="69"/>
      <c r="AC246" s="70"/>
      <c r="AD246" s="110">
        <f t="shared" si="6"/>
        <v>45292</v>
      </c>
      <c r="AE246" s="69"/>
      <c r="AF246" s="69"/>
      <c r="AG246" s="71"/>
      <c r="AH246" s="69"/>
      <c r="AI246" s="69"/>
      <c r="AJ246" s="69"/>
      <c r="AK246" s="69"/>
      <c r="AL246" s="69"/>
      <c r="AM246" s="69"/>
      <c r="AN246" s="69"/>
      <c r="AO246" s="69"/>
      <c r="AP246" s="73"/>
      <c r="AQ246" s="73"/>
      <c r="AR246" s="73"/>
      <c r="AS246" s="73"/>
      <c r="AT246" s="73"/>
      <c r="AU246" s="73"/>
      <c r="AV246" s="73"/>
      <c r="AW246" s="73"/>
      <c r="AX246" s="73"/>
      <c r="AY246" s="73"/>
      <c r="AZ246" s="73"/>
      <c r="BA246" s="73"/>
      <c r="BB246" s="73"/>
      <c r="BC246" s="74"/>
      <c r="BD246" s="222" t="str">
        <f t="shared" si="7"/>
        <v xml:space="preserve"> </v>
      </c>
      <c r="BE246" s="76">
        <f ca="1">Validation!H246</f>
        <v>2</v>
      </c>
      <c r="BF246" t="str">
        <f ca="1">Validation!I246</f>
        <v/>
      </c>
      <c r="BJ246" t="str">
        <f>IF(AND(ISBLANK(Members[[#This Row],[DependentSSN]]),NOT(ISBLANK(Members[[#This Row],[MedicalPolicy]]))), "CoverageLevels", "Waivers")</f>
        <v>Waivers</v>
      </c>
      <c r="BK246" t="str">
        <f>IF(AND(ISBLANK(Members[[#This Row],[DependentSSN]]),NOT(ISBLANK(Members[[#This Row],[Dental Policy]]))), "CoverageLevels", "Waivers")</f>
        <v>Waivers</v>
      </c>
      <c r="BL246" t="str">
        <f>IF(AND(ISBLANK(Members[[#This Row],[DependentSSN]]),NOT(ISBLANK(Members[[#This Row],[VisionPolicy]]))), "CoverageLevels", "Waivers")</f>
        <v>Waivers</v>
      </c>
      <c r="BM246">
        <v>0</v>
      </c>
    </row>
    <row r="247" spans="1:65" x14ac:dyDescent="0.25">
      <c r="A247" s="4"/>
      <c r="B247" s="67"/>
      <c r="C247" s="68"/>
      <c r="D247" s="68"/>
      <c r="E247" s="69"/>
      <c r="F247" s="68"/>
      <c r="G247" s="69"/>
      <c r="H247" s="68"/>
      <c r="I247" s="68"/>
      <c r="J247" s="70"/>
      <c r="K247" s="68"/>
      <c r="L247" s="68"/>
      <c r="M247" s="71"/>
      <c r="N247" s="69"/>
      <c r="O247" s="69"/>
      <c r="P247" s="69"/>
      <c r="Q247" s="69"/>
      <c r="R247" s="69"/>
      <c r="S247" s="69"/>
      <c r="T247" s="68" t="str">
        <f>IF(IFERROR(VLOOKUP(Members[[#This Row],[Subscriber SSN]],$C$7:T246,18,FALSE), "") = 0, "",IFERROR(VLOOKUP(Members[[#This Row],[Subscriber SSN]],$C$7:T246,18,FALSE), ""))</f>
        <v/>
      </c>
      <c r="U247" s="68" t="str">
        <f>IF(IFERROR(VLOOKUP(Members[[#This Row],[Subscriber SSN]],$C$7:U246,19,FALSE), "") = 0, "",IFERROR(VLOOKUP(Members[[#This Row],[Subscriber SSN]],$C$7:U246,19,FALSE), ""))</f>
        <v/>
      </c>
      <c r="V247" s="69" t="str">
        <f>IF(IFERROR(VLOOKUP(Members[[#This Row],[Subscriber SSN]],$C$7:V246,20,FALSE), "") = 0, "", IFERROR(VLOOKUP(Members[[#This Row],[Subscriber SSN]],$C$7:V246,20,FALSE), ""))</f>
        <v/>
      </c>
      <c r="W247" s="68" t="str">
        <f>IF(IFERROR(VLOOKUP(Members[[#This Row],[Subscriber SSN]],$C$7:W246,21,FALSE), "") = 0, "", IFERROR(VLOOKUP(Members[[#This Row],[Subscriber SSN]],$C$7:W246,21,FALSE), ""))</f>
        <v/>
      </c>
      <c r="X247" s="68" t="str">
        <f>IF(IFERROR(VLOOKUP(Members[[#This Row],[Subscriber SSN]],$C$7:X246,22,FALSE), "") = 0, "", IFERROR(VLOOKUP(Members[[#This Row],[Subscriber SSN]],$C$7:X246,22,FALSE), ""))</f>
        <v/>
      </c>
      <c r="Y247" s="68"/>
      <c r="Z247" s="72"/>
      <c r="AA247" s="69"/>
      <c r="AB247" s="69"/>
      <c r="AC247" s="70"/>
      <c r="AD247" s="110">
        <f t="shared" si="6"/>
        <v>45292</v>
      </c>
      <c r="AE247" s="69"/>
      <c r="AF247" s="69"/>
      <c r="AG247" s="71"/>
      <c r="AH247" s="69"/>
      <c r="AI247" s="69"/>
      <c r="AJ247" s="69"/>
      <c r="AK247" s="69"/>
      <c r="AL247" s="69"/>
      <c r="AM247" s="69"/>
      <c r="AN247" s="69"/>
      <c r="AO247" s="69"/>
      <c r="AP247" s="73"/>
      <c r="AQ247" s="73"/>
      <c r="AR247" s="73"/>
      <c r="AS247" s="73"/>
      <c r="AT247" s="73"/>
      <c r="AU247" s="73"/>
      <c r="AV247" s="73"/>
      <c r="AW247" s="73"/>
      <c r="AX247" s="73"/>
      <c r="AY247" s="73"/>
      <c r="AZ247" s="73"/>
      <c r="BA247" s="73"/>
      <c r="BB247" s="73"/>
      <c r="BC247" s="74"/>
      <c r="BD247" s="222" t="str">
        <f t="shared" si="7"/>
        <v xml:space="preserve"> </v>
      </c>
      <c r="BE247" s="76">
        <f ca="1">Validation!H247</f>
        <v>2</v>
      </c>
      <c r="BF247" t="str">
        <f ca="1">Validation!I247</f>
        <v/>
      </c>
      <c r="BJ247" t="str">
        <f>IF(AND(ISBLANK(Members[[#This Row],[DependentSSN]]),NOT(ISBLANK(Members[[#This Row],[MedicalPolicy]]))), "CoverageLevels", "Waivers")</f>
        <v>Waivers</v>
      </c>
      <c r="BK247" t="str">
        <f>IF(AND(ISBLANK(Members[[#This Row],[DependentSSN]]),NOT(ISBLANK(Members[[#This Row],[Dental Policy]]))), "CoverageLevels", "Waivers")</f>
        <v>Waivers</v>
      </c>
      <c r="BL247" t="str">
        <f>IF(AND(ISBLANK(Members[[#This Row],[DependentSSN]]),NOT(ISBLANK(Members[[#This Row],[VisionPolicy]]))), "CoverageLevels", "Waivers")</f>
        <v>Waivers</v>
      </c>
      <c r="BM247">
        <v>0</v>
      </c>
    </row>
    <row r="248" spans="1:65" x14ac:dyDescent="0.25">
      <c r="A248" s="4"/>
      <c r="B248" s="67"/>
      <c r="C248" s="68"/>
      <c r="D248" s="68"/>
      <c r="E248" s="69"/>
      <c r="F248" s="68"/>
      <c r="G248" s="69"/>
      <c r="H248" s="68"/>
      <c r="I248" s="68"/>
      <c r="J248" s="70"/>
      <c r="K248" s="68"/>
      <c r="L248" s="68"/>
      <c r="M248" s="71"/>
      <c r="N248" s="69"/>
      <c r="O248" s="69"/>
      <c r="P248" s="69"/>
      <c r="Q248" s="69"/>
      <c r="R248" s="69"/>
      <c r="S248" s="69"/>
      <c r="T248" s="68" t="str">
        <f>IF(IFERROR(VLOOKUP(Members[[#This Row],[Subscriber SSN]],$C$7:T247,18,FALSE), "") = 0, "",IFERROR(VLOOKUP(Members[[#This Row],[Subscriber SSN]],$C$7:T247,18,FALSE), ""))</f>
        <v/>
      </c>
      <c r="U248" s="68" t="str">
        <f>IF(IFERROR(VLOOKUP(Members[[#This Row],[Subscriber SSN]],$C$7:U247,19,FALSE), "") = 0, "",IFERROR(VLOOKUP(Members[[#This Row],[Subscriber SSN]],$C$7:U247,19,FALSE), ""))</f>
        <v/>
      </c>
      <c r="V248" s="69" t="str">
        <f>IF(IFERROR(VLOOKUP(Members[[#This Row],[Subscriber SSN]],$C$7:V247,20,FALSE), "") = 0, "", IFERROR(VLOOKUP(Members[[#This Row],[Subscriber SSN]],$C$7:V247,20,FALSE), ""))</f>
        <v/>
      </c>
      <c r="W248" s="68" t="str">
        <f>IF(IFERROR(VLOOKUP(Members[[#This Row],[Subscriber SSN]],$C$7:W247,21,FALSE), "") = 0, "", IFERROR(VLOOKUP(Members[[#This Row],[Subscriber SSN]],$C$7:W247,21,FALSE), ""))</f>
        <v/>
      </c>
      <c r="X248" s="68" t="str">
        <f>IF(IFERROR(VLOOKUP(Members[[#This Row],[Subscriber SSN]],$C$7:X247,22,FALSE), "") = 0, "", IFERROR(VLOOKUP(Members[[#This Row],[Subscriber SSN]],$C$7:X247,22,FALSE), ""))</f>
        <v/>
      </c>
      <c r="Y248" s="68"/>
      <c r="Z248" s="72"/>
      <c r="AA248" s="69"/>
      <c r="AB248" s="69"/>
      <c r="AC248" s="70"/>
      <c r="AD248" s="110">
        <f t="shared" si="6"/>
        <v>45292</v>
      </c>
      <c r="AE248" s="69"/>
      <c r="AF248" s="69"/>
      <c r="AG248" s="71"/>
      <c r="AH248" s="69"/>
      <c r="AI248" s="69"/>
      <c r="AJ248" s="69"/>
      <c r="AK248" s="69"/>
      <c r="AL248" s="69"/>
      <c r="AM248" s="69"/>
      <c r="AN248" s="69"/>
      <c r="AO248" s="69"/>
      <c r="AP248" s="73"/>
      <c r="AQ248" s="73"/>
      <c r="AR248" s="73"/>
      <c r="AS248" s="73"/>
      <c r="AT248" s="73"/>
      <c r="AU248" s="73"/>
      <c r="AV248" s="73"/>
      <c r="AW248" s="73"/>
      <c r="AX248" s="73"/>
      <c r="AY248" s="73"/>
      <c r="AZ248" s="73"/>
      <c r="BA248" s="73"/>
      <c r="BB248" s="73"/>
      <c r="BC248" s="74"/>
      <c r="BD248" s="222" t="str">
        <f t="shared" si="7"/>
        <v xml:space="preserve"> </v>
      </c>
      <c r="BE248" s="76">
        <f ca="1">Validation!H248</f>
        <v>2</v>
      </c>
      <c r="BF248" t="str">
        <f ca="1">Validation!I248</f>
        <v/>
      </c>
      <c r="BJ248" t="str">
        <f>IF(AND(ISBLANK(Members[[#This Row],[DependentSSN]]),NOT(ISBLANK(Members[[#This Row],[MedicalPolicy]]))), "CoverageLevels", "Waivers")</f>
        <v>Waivers</v>
      </c>
      <c r="BK248" t="str">
        <f>IF(AND(ISBLANK(Members[[#This Row],[DependentSSN]]),NOT(ISBLANK(Members[[#This Row],[Dental Policy]]))), "CoverageLevels", "Waivers")</f>
        <v>Waivers</v>
      </c>
      <c r="BL248" t="str">
        <f>IF(AND(ISBLANK(Members[[#This Row],[DependentSSN]]),NOT(ISBLANK(Members[[#This Row],[VisionPolicy]]))), "CoverageLevels", "Waivers")</f>
        <v>Waivers</v>
      </c>
      <c r="BM248">
        <v>0</v>
      </c>
    </row>
    <row r="249" spans="1:65" x14ac:dyDescent="0.25">
      <c r="A249" s="4"/>
      <c r="B249" s="67"/>
      <c r="C249" s="68"/>
      <c r="D249" s="68"/>
      <c r="E249" s="69"/>
      <c r="F249" s="68"/>
      <c r="G249" s="69"/>
      <c r="H249" s="68"/>
      <c r="I249" s="68"/>
      <c r="J249" s="70"/>
      <c r="K249" s="68"/>
      <c r="L249" s="68"/>
      <c r="M249" s="71"/>
      <c r="N249" s="69"/>
      <c r="O249" s="69"/>
      <c r="P249" s="69"/>
      <c r="Q249" s="69"/>
      <c r="R249" s="69"/>
      <c r="S249" s="69"/>
      <c r="T249" s="68" t="str">
        <f>IF(IFERROR(VLOOKUP(Members[[#This Row],[Subscriber SSN]],$C$7:T248,18,FALSE), "") = 0, "",IFERROR(VLOOKUP(Members[[#This Row],[Subscriber SSN]],$C$7:T248,18,FALSE), ""))</f>
        <v/>
      </c>
      <c r="U249" s="68" t="str">
        <f>IF(IFERROR(VLOOKUP(Members[[#This Row],[Subscriber SSN]],$C$7:U248,19,FALSE), "") = 0, "",IFERROR(VLOOKUP(Members[[#This Row],[Subscriber SSN]],$C$7:U248,19,FALSE), ""))</f>
        <v/>
      </c>
      <c r="V249" s="69" t="str">
        <f>IF(IFERROR(VLOOKUP(Members[[#This Row],[Subscriber SSN]],$C$7:V248,20,FALSE), "") = 0, "", IFERROR(VLOOKUP(Members[[#This Row],[Subscriber SSN]],$C$7:V248,20,FALSE), ""))</f>
        <v/>
      </c>
      <c r="W249" s="68" t="str">
        <f>IF(IFERROR(VLOOKUP(Members[[#This Row],[Subscriber SSN]],$C$7:W248,21,FALSE), "") = 0, "", IFERROR(VLOOKUP(Members[[#This Row],[Subscriber SSN]],$C$7:W248,21,FALSE), ""))</f>
        <v/>
      </c>
      <c r="X249" s="68" t="str">
        <f>IF(IFERROR(VLOOKUP(Members[[#This Row],[Subscriber SSN]],$C$7:X248,22,FALSE), "") = 0, "", IFERROR(VLOOKUP(Members[[#This Row],[Subscriber SSN]],$C$7:X248,22,FALSE), ""))</f>
        <v/>
      </c>
      <c r="Y249" s="68"/>
      <c r="Z249" s="72"/>
      <c r="AA249" s="69"/>
      <c r="AB249" s="69"/>
      <c r="AC249" s="70"/>
      <c r="AD249" s="110">
        <f t="shared" si="6"/>
        <v>45292</v>
      </c>
      <c r="AE249" s="69"/>
      <c r="AF249" s="69"/>
      <c r="AG249" s="71"/>
      <c r="AH249" s="69"/>
      <c r="AI249" s="69"/>
      <c r="AJ249" s="69"/>
      <c r="AK249" s="69"/>
      <c r="AL249" s="69"/>
      <c r="AM249" s="69"/>
      <c r="AN249" s="69"/>
      <c r="AO249" s="69"/>
      <c r="AP249" s="73"/>
      <c r="AQ249" s="73"/>
      <c r="AR249" s="73"/>
      <c r="AS249" s="73"/>
      <c r="AT249" s="73"/>
      <c r="AU249" s="73"/>
      <c r="AV249" s="73"/>
      <c r="AW249" s="73"/>
      <c r="AX249" s="73"/>
      <c r="AY249" s="73"/>
      <c r="AZ249" s="73"/>
      <c r="BA249" s="73"/>
      <c r="BB249" s="73"/>
      <c r="BC249" s="74"/>
      <c r="BD249" s="222" t="str">
        <f t="shared" si="7"/>
        <v xml:space="preserve"> </v>
      </c>
      <c r="BE249" s="76">
        <f ca="1">Validation!H249</f>
        <v>2</v>
      </c>
      <c r="BF249" t="str">
        <f ca="1">Validation!I249</f>
        <v/>
      </c>
      <c r="BJ249" t="str">
        <f>IF(AND(ISBLANK(Members[[#This Row],[DependentSSN]]),NOT(ISBLANK(Members[[#This Row],[MedicalPolicy]]))), "CoverageLevels", "Waivers")</f>
        <v>Waivers</v>
      </c>
      <c r="BK249" t="str">
        <f>IF(AND(ISBLANK(Members[[#This Row],[DependentSSN]]),NOT(ISBLANK(Members[[#This Row],[Dental Policy]]))), "CoverageLevels", "Waivers")</f>
        <v>Waivers</v>
      </c>
      <c r="BL249" t="str">
        <f>IF(AND(ISBLANK(Members[[#This Row],[DependentSSN]]),NOT(ISBLANK(Members[[#This Row],[VisionPolicy]]))), "CoverageLevels", "Waivers")</f>
        <v>Waivers</v>
      </c>
      <c r="BM249">
        <v>0</v>
      </c>
    </row>
    <row r="250" spans="1:65" x14ac:dyDescent="0.25">
      <c r="A250" s="4"/>
      <c r="B250" s="67"/>
      <c r="C250" s="68"/>
      <c r="D250" s="68"/>
      <c r="E250" s="69"/>
      <c r="F250" s="68"/>
      <c r="G250" s="69"/>
      <c r="H250" s="68"/>
      <c r="I250" s="68"/>
      <c r="J250" s="70"/>
      <c r="K250" s="68"/>
      <c r="L250" s="68"/>
      <c r="M250" s="71"/>
      <c r="N250" s="69"/>
      <c r="O250" s="69"/>
      <c r="P250" s="69"/>
      <c r="Q250" s="69"/>
      <c r="R250" s="69"/>
      <c r="S250" s="69"/>
      <c r="T250" s="68" t="str">
        <f>IF(IFERROR(VLOOKUP(Members[[#This Row],[Subscriber SSN]],$C$7:T249,18,FALSE), "") = 0, "",IFERROR(VLOOKUP(Members[[#This Row],[Subscriber SSN]],$C$7:T249,18,FALSE), ""))</f>
        <v/>
      </c>
      <c r="U250" s="68" t="str">
        <f>IF(IFERROR(VLOOKUP(Members[[#This Row],[Subscriber SSN]],$C$7:U249,19,FALSE), "") = 0, "",IFERROR(VLOOKUP(Members[[#This Row],[Subscriber SSN]],$C$7:U249,19,FALSE), ""))</f>
        <v/>
      </c>
      <c r="V250" s="69" t="str">
        <f>IF(IFERROR(VLOOKUP(Members[[#This Row],[Subscriber SSN]],$C$7:V249,20,FALSE), "") = 0, "", IFERROR(VLOOKUP(Members[[#This Row],[Subscriber SSN]],$C$7:V249,20,FALSE), ""))</f>
        <v/>
      </c>
      <c r="W250" s="68" t="str">
        <f>IF(IFERROR(VLOOKUP(Members[[#This Row],[Subscriber SSN]],$C$7:W249,21,FALSE), "") = 0, "", IFERROR(VLOOKUP(Members[[#This Row],[Subscriber SSN]],$C$7:W249,21,FALSE), ""))</f>
        <v/>
      </c>
      <c r="X250" s="68" t="str">
        <f>IF(IFERROR(VLOOKUP(Members[[#This Row],[Subscriber SSN]],$C$7:X249,22,FALSE), "") = 0, "", IFERROR(VLOOKUP(Members[[#This Row],[Subscriber SSN]],$C$7:X249,22,FALSE), ""))</f>
        <v/>
      </c>
      <c r="Y250" s="68"/>
      <c r="Z250" s="72"/>
      <c r="AA250" s="69"/>
      <c r="AB250" s="69"/>
      <c r="AC250" s="70"/>
      <c r="AD250" s="110">
        <f t="shared" si="6"/>
        <v>45292</v>
      </c>
      <c r="AE250" s="69"/>
      <c r="AF250" s="69"/>
      <c r="AG250" s="71"/>
      <c r="AH250" s="69"/>
      <c r="AI250" s="69"/>
      <c r="AJ250" s="69"/>
      <c r="AK250" s="69"/>
      <c r="AL250" s="69"/>
      <c r="AM250" s="69"/>
      <c r="AN250" s="69"/>
      <c r="AO250" s="69"/>
      <c r="AP250" s="73"/>
      <c r="AQ250" s="73"/>
      <c r="AR250" s="73"/>
      <c r="AS250" s="73"/>
      <c r="AT250" s="73"/>
      <c r="AU250" s="73"/>
      <c r="AV250" s="73"/>
      <c r="AW250" s="73"/>
      <c r="AX250" s="73"/>
      <c r="AY250" s="73"/>
      <c r="AZ250" s="73"/>
      <c r="BA250" s="73"/>
      <c r="BB250" s="73"/>
      <c r="BC250" s="74"/>
      <c r="BD250" s="222" t="str">
        <f t="shared" si="7"/>
        <v xml:space="preserve"> </v>
      </c>
      <c r="BE250" s="76">
        <f ca="1">Validation!H250</f>
        <v>2</v>
      </c>
      <c r="BF250" t="str">
        <f ca="1">Validation!I250</f>
        <v/>
      </c>
      <c r="BJ250" t="str">
        <f>IF(AND(ISBLANK(Members[[#This Row],[DependentSSN]]),NOT(ISBLANK(Members[[#This Row],[MedicalPolicy]]))), "CoverageLevels", "Waivers")</f>
        <v>Waivers</v>
      </c>
      <c r="BK250" t="str">
        <f>IF(AND(ISBLANK(Members[[#This Row],[DependentSSN]]),NOT(ISBLANK(Members[[#This Row],[Dental Policy]]))), "CoverageLevels", "Waivers")</f>
        <v>Waivers</v>
      </c>
      <c r="BL250" t="str">
        <f>IF(AND(ISBLANK(Members[[#This Row],[DependentSSN]]),NOT(ISBLANK(Members[[#This Row],[VisionPolicy]]))), "CoverageLevels", "Waivers")</f>
        <v>Waivers</v>
      </c>
      <c r="BM250">
        <v>0</v>
      </c>
    </row>
    <row r="251" spans="1:65" x14ac:dyDescent="0.25">
      <c r="A251" s="4"/>
      <c r="B251" s="67"/>
      <c r="C251" s="68"/>
      <c r="D251" s="68"/>
      <c r="E251" s="69"/>
      <c r="F251" s="68"/>
      <c r="G251" s="69"/>
      <c r="H251" s="68"/>
      <c r="I251" s="68"/>
      <c r="J251" s="70"/>
      <c r="K251" s="68"/>
      <c r="L251" s="68"/>
      <c r="M251" s="71"/>
      <c r="N251" s="69"/>
      <c r="O251" s="69"/>
      <c r="P251" s="69"/>
      <c r="Q251" s="69"/>
      <c r="R251" s="69"/>
      <c r="S251" s="69"/>
      <c r="T251" s="68" t="str">
        <f>IF(IFERROR(VLOOKUP(Members[[#This Row],[Subscriber SSN]],$C$7:T250,18,FALSE), "") = 0, "",IFERROR(VLOOKUP(Members[[#This Row],[Subscriber SSN]],$C$7:T250,18,FALSE), ""))</f>
        <v/>
      </c>
      <c r="U251" s="68" t="str">
        <f>IF(IFERROR(VLOOKUP(Members[[#This Row],[Subscriber SSN]],$C$7:U250,19,FALSE), "") = 0, "",IFERROR(VLOOKUP(Members[[#This Row],[Subscriber SSN]],$C$7:U250,19,FALSE), ""))</f>
        <v/>
      </c>
      <c r="V251" s="69" t="str">
        <f>IF(IFERROR(VLOOKUP(Members[[#This Row],[Subscriber SSN]],$C$7:V250,20,FALSE), "") = 0, "", IFERROR(VLOOKUP(Members[[#This Row],[Subscriber SSN]],$C$7:V250,20,FALSE), ""))</f>
        <v/>
      </c>
      <c r="W251" s="68" t="str">
        <f>IF(IFERROR(VLOOKUP(Members[[#This Row],[Subscriber SSN]],$C$7:W250,21,FALSE), "") = 0, "", IFERROR(VLOOKUP(Members[[#This Row],[Subscriber SSN]],$C$7:W250,21,FALSE), ""))</f>
        <v/>
      </c>
      <c r="X251" s="68" t="str">
        <f>IF(IFERROR(VLOOKUP(Members[[#This Row],[Subscriber SSN]],$C$7:X250,22,FALSE), "") = 0, "", IFERROR(VLOOKUP(Members[[#This Row],[Subscriber SSN]],$C$7:X250,22,FALSE), ""))</f>
        <v/>
      </c>
      <c r="Y251" s="68"/>
      <c r="Z251" s="72"/>
      <c r="AA251" s="69"/>
      <c r="AB251" s="69"/>
      <c r="AC251" s="70"/>
      <c r="AD251" s="110">
        <f t="shared" si="6"/>
        <v>45292</v>
      </c>
      <c r="AE251" s="69"/>
      <c r="AF251" s="69"/>
      <c r="AG251" s="71"/>
      <c r="AH251" s="69"/>
      <c r="AI251" s="69"/>
      <c r="AJ251" s="69"/>
      <c r="AK251" s="69"/>
      <c r="AL251" s="69"/>
      <c r="AM251" s="69"/>
      <c r="AN251" s="69"/>
      <c r="AO251" s="69"/>
      <c r="AP251" s="73"/>
      <c r="AQ251" s="73"/>
      <c r="AR251" s="73"/>
      <c r="AS251" s="73"/>
      <c r="AT251" s="73"/>
      <c r="AU251" s="73"/>
      <c r="AV251" s="73"/>
      <c r="AW251" s="73"/>
      <c r="AX251" s="73"/>
      <c r="AY251" s="73"/>
      <c r="AZ251" s="73"/>
      <c r="BA251" s="73"/>
      <c r="BB251" s="73"/>
      <c r="BC251" s="74"/>
      <c r="BD251" s="222" t="str">
        <f t="shared" si="7"/>
        <v xml:space="preserve"> </v>
      </c>
      <c r="BE251" s="76">
        <f ca="1">Validation!H251</f>
        <v>2</v>
      </c>
      <c r="BF251" t="str">
        <f ca="1">Validation!I251</f>
        <v/>
      </c>
      <c r="BJ251" t="str">
        <f>IF(AND(ISBLANK(Members[[#This Row],[DependentSSN]]),NOT(ISBLANK(Members[[#This Row],[MedicalPolicy]]))), "CoverageLevels", "Waivers")</f>
        <v>Waivers</v>
      </c>
      <c r="BK251" t="str">
        <f>IF(AND(ISBLANK(Members[[#This Row],[DependentSSN]]),NOT(ISBLANK(Members[[#This Row],[Dental Policy]]))), "CoverageLevels", "Waivers")</f>
        <v>Waivers</v>
      </c>
      <c r="BL251" t="str">
        <f>IF(AND(ISBLANK(Members[[#This Row],[DependentSSN]]),NOT(ISBLANK(Members[[#This Row],[VisionPolicy]]))), "CoverageLevels", "Waivers")</f>
        <v>Waivers</v>
      </c>
      <c r="BM251">
        <v>0</v>
      </c>
    </row>
    <row r="252" spans="1:65" x14ac:dyDescent="0.25">
      <c r="A252" s="4"/>
      <c r="B252" s="67"/>
      <c r="C252" s="68"/>
      <c r="D252" s="68"/>
      <c r="E252" s="69"/>
      <c r="F252" s="68"/>
      <c r="G252" s="69"/>
      <c r="H252" s="68"/>
      <c r="I252" s="68"/>
      <c r="J252" s="70"/>
      <c r="K252" s="68"/>
      <c r="L252" s="68"/>
      <c r="M252" s="71"/>
      <c r="N252" s="69"/>
      <c r="O252" s="69"/>
      <c r="P252" s="69"/>
      <c r="Q252" s="69"/>
      <c r="R252" s="69"/>
      <c r="S252" s="69"/>
      <c r="T252" s="68" t="str">
        <f>IF(IFERROR(VLOOKUP(Members[[#This Row],[Subscriber SSN]],$C$7:T251,18,FALSE), "") = 0, "",IFERROR(VLOOKUP(Members[[#This Row],[Subscriber SSN]],$C$7:T251,18,FALSE), ""))</f>
        <v/>
      </c>
      <c r="U252" s="68" t="str">
        <f>IF(IFERROR(VLOOKUP(Members[[#This Row],[Subscriber SSN]],$C$7:U251,19,FALSE), "") = 0, "",IFERROR(VLOOKUP(Members[[#This Row],[Subscriber SSN]],$C$7:U251,19,FALSE), ""))</f>
        <v/>
      </c>
      <c r="V252" s="69" t="str">
        <f>IF(IFERROR(VLOOKUP(Members[[#This Row],[Subscriber SSN]],$C$7:V251,20,FALSE), "") = 0, "", IFERROR(VLOOKUP(Members[[#This Row],[Subscriber SSN]],$C$7:V251,20,FALSE), ""))</f>
        <v/>
      </c>
      <c r="W252" s="68" t="str">
        <f>IF(IFERROR(VLOOKUP(Members[[#This Row],[Subscriber SSN]],$C$7:W251,21,FALSE), "") = 0, "", IFERROR(VLOOKUP(Members[[#This Row],[Subscriber SSN]],$C$7:W251,21,FALSE), ""))</f>
        <v/>
      </c>
      <c r="X252" s="68" t="str">
        <f>IF(IFERROR(VLOOKUP(Members[[#This Row],[Subscriber SSN]],$C$7:X251,22,FALSE), "") = 0, "", IFERROR(VLOOKUP(Members[[#This Row],[Subscriber SSN]],$C$7:X251,22,FALSE), ""))</f>
        <v/>
      </c>
      <c r="Y252" s="68"/>
      <c r="Z252" s="72"/>
      <c r="AA252" s="69"/>
      <c r="AB252" s="69"/>
      <c r="AC252" s="70"/>
      <c r="AD252" s="110">
        <f t="shared" si="6"/>
        <v>45292</v>
      </c>
      <c r="AE252" s="69"/>
      <c r="AF252" s="69"/>
      <c r="AG252" s="71"/>
      <c r="AH252" s="69"/>
      <c r="AI252" s="69"/>
      <c r="AJ252" s="69"/>
      <c r="AK252" s="69"/>
      <c r="AL252" s="69"/>
      <c r="AM252" s="69"/>
      <c r="AN252" s="69"/>
      <c r="AO252" s="69"/>
      <c r="AP252" s="73"/>
      <c r="AQ252" s="73"/>
      <c r="AR252" s="73"/>
      <c r="AS252" s="73"/>
      <c r="AT252" s="73"/>
      <c r="AU252" s="73"/>
      <c r="AV252" s="73"/>
      <c r="AW252" s="73"/>
      <c r="AX252" s="73"/>
      <c r="AY252" s="73"/>
      <c r="AZ252" s="73"/>
      <c r="BA252" s="73"/>
      <c r="BB252" s="73"/>
      <c r="BC252" s="74"/>
      <c r="BD252" s="222" t="str">
        <f t="shared" si="7"/>
        <v xml:space="preserve"> </v>
      </c>
      <c r="BE252" s="76">
        <f ca="1">Validation!H252</f>
        <v>2</v>
      </c>
      <c r="BF252" t="str">
        <f ca="1">Validation!I252</f>
        <v/>
      </c>
      <c r="BJ252" t="str">
        <f>IF(AND(ISBLANK(Members[[#This Row],[DependentSSN]]),NOT(ISBLANK(Members[[#This Row],[MedicalPolicy]]))), "CoverageLevels", "Waivers")</f>
        <v>Waivers</v>
      </c>
      <c r="BK252" t="str">
        <f>IF(AND(ISBLANK(Members[[#This Row],[DependentSSN]]),NOT(ISBLANK(Members[[#This Row],[Dental Policy]]))), "CoverageLevels", "Waivers")</f>
        <v>Waivers</v>
      </c>
      <c r="BL252" t="str">
        <f>IF(AND(ISBLANK(Members[[#This Row],[DependentSSN]]),NOT(ISBLANK(Members[[#This Row],[VisionPolicy]]))), "CoverageLevels", "Waivers")</f>
        <v>Waivers</v>
      </c>
      <c r="BM252">
        <v>0</v>
      </c>
    </row>
    <row r="253" spans="1:65" x14ac:dyDescent="0.25">
      <c r="A253" s="4"/>
      <c r="B253" s="67"/>
      <c r="C253" s="68"/>
      <c r="D253" s="68"/>
      <c r="E253" s="69"/>
      <c r="F253" s="68"/>
      <c r="G253" s="69"/>
      <c r="H253" s="68"/>
      <c r="I253" s="68"/>
      <c r="J253" s="70"/>
      <c r="K253" s="68"/>
      <c r="L253" s="68"/>
      <c r="M253" s="71"/>
      <c r="N253" s="69"/>
      <c r="O253" s="69"/>
      <c r="P253" s="69"/>
      <c r="Q253" s="69"/>
      <c r="R253" s="69"/>
      <c r="S253" s="69"/>
      <c r="T253" s="68" t="str">
        <f>IF(IFERROR(VLOOKUP(Members[[#This Row],[Subscriber SSN]],$C$7:T252,18,FALSE), "") = 0, "",IFERROR(VLOOKUP(Members[[#This Row],[Subscriber SSN]],$C$7:T252,18,FALSE), ""))</f>
        <v/>
      </c>
      <c r="U253" s="68" t="str">
        <f>IF(IFERROR(VLOOKUP(Members[[#This Row],[Subscriber SSN]],$C$7:U252,19,FALSE), "") = 0, "",IFERROR(VLOOKUP(Members[[#This Row],[Subscriber SSN]],$C$7:U252,19,FALSE), ""))</f>
        <v/>
      </c>
      <c r="V253" s="69" t="str">
        <f>IF(IFERROR(VLOOKUP(Members[[#This Row],[Subscriber SSN]],$C$7:V252,20,FALSE), "") = 0, "", IFERROR(VLOOKUP(Members[[#This Row],[Subscriber SSN]],$C$7:V252,20,FALSE), ""))</f>
        <v/>
      </c>
      <c r="W253" s="68" t="str">
        <f>IF(IFERROR(VLOOKUP(Members[[#This Row],[Subscriber SSN]],$C$7:W252,21,FALSE), "") = 0, "", IFERROR(VLOOKUP(Members[[#This Row],[Subscriber SSN]],$C$7:W252,21,FALSE), ""))</f>
        <v/>
      </c>
      <c r="X253" s="68" t="str">
        <f>IF(IFERROR(VLOOKUP(Members[[#This Row],[Subscriber SSN]],$C$7:X252,22,FALSE), "") = 0, "", IFERROR(VLOOKUP(Members[[#This Row],[Subscriber SSN]],$C$7:X252,22,FALSE), ""))</f>
        <v/>
      </c>
      <c r="Y253" s="68"/>
      <c r="Z253" s="72"/>
      <c r="AA253" s="69"/>
      <c r="AB253" s="69"/>
      <c r="AC253" s="70"/>
      <c r="AD253" s="110">
        <f t="shared" si="6"/>
        <v>45292</v>
      </c>
      <c r="AE253" s="69"/>
      <c r="AF253" s="69"/>
      <c r="AG253" s="71"/>
      <c r="AH253" s="69"/>
      <c r="AI253" s="69"/>
      <c r="AJ253" s="69"/>
      <c r="AK253" s="69"/>
      <c r="AL253" s="69"/>
      <c r="AM253" s="69"/>
      <c r="AN253" s="69"/>
      <c r="AO253" s="69"/>
      <c r="AP253" s="73"/>
      <c r="AQ253" s="73"/>
      <c r="AR253" s="73"/>
      <c r="AS253" s="73"/>
      <c r="AT253" s="73"/>
      <c r="AU253" s="73"/>
      <c r="AV253" s="73"/>
      <c r="AW253" s="73"/>
      <c r="AX253" s="73"/>
      <c r="AY253" s="73"/>
      <c r="AZ253" s="73"/>
      <c r="BA253" s="73"/>
      <c r="BB253" s="73"/>
      <c r="BC253" s="74"/>
      <c r="BD253" s="222" t="str">
        <f t="shared" si="7"/>
        <v xml:space="preserve"> </v>
      </c>
      <c r="BE253" s="76">
        <f ca="1">Validation!H253</f>
        <v>2</v>
      </c>
      <c r="BF253" t="str">
        <f ca="1">Validation!I253</f>
        <v/>
      </c>
      <c r="BJ253" t="str">
        <f>IF(AND(ISBLANK(Members[[#This Row],[DependentSSN]]),NOT(ISBLANK(Members[[#This Row],[MedicalPolicy]]))), "CoverageLevels", "Waivers")</f>
        <v>Waivers</v>
      </c>
      <c r="BK253" t="str">
        <f>IF(AND(ISBLANK(Members[[#This Row],[DependentSSN]]),NOT(ISBLANK(Members[[#This Row],[Dental Policy]]))), "CoverageLevels", "Waivers")</f>
        <v>Waivers</v>
      </c>
      <c r="BL253" t="str">
        <f>IF(AND(ISBLANK(Members[[#This Row],[DependentSSN]]),NOT(ISBLANK(Members[[#This Row],[VisionPolicy]]))), "CoverageLevels", "Waivers")</f>
        <v>Waivers</v>
      </c>
      <c r="BM253">
        <v>0</v>
      </c>
    </row>
    <row r="254" spans="1:65" x14ac:dyDescent="0.25">
      <c r="A254" s="4"/>
      <c r="B254" s="67"/>
      <c r="C254" s="68"/>
      <c r="D254" s="68"/>
      <c r="E254" s="69"/>
      <c r="F254" s="68"/>
      <c r="G254" s="69"/>
      <c r="H254" s="68"/>
      <c r="I254" s="68"/>
      <c r="J254" s="70"/>
      <c r="K254" s="68"/>
      <c r="L254" s="68"/>
      <c r="M254" s="71"/>
      <c r="N254" s="69"/>
      <c r="O254" s="69"/>
      <c r="P254" s="69"/>
      <c r="Q254" s="69"/>
      <c r="R254" s="69"/>
      <c r="S254" s="69"/>
      <c r="T254" s="68" t="str">
        <f>IF(IFERROR(VLOOKUP(Members[[#This Row],[Subscriber SSN]],$C$7:T253,18,FALSE), "") = 0, "",IFERROR(VLOOKUP(Members[[#This Row],[Subscriber SSN]],$C$7:T253,18,FALSE), ""))</f>
        <v/>
      </c>
      <c r="U254" s="68" t="str">
        <f>IF(IFERROR(VLOOKUP(Members[[#This Row],[Subscriber SSN]],$C$7:U253,19,FALSE), "") = 0, "",IFERROR(VLOOKUP(Members[[#This Row],[Subscriber SSN]],$C$7:U253,19,FALSE), ""))</f>
        <v/>
      </c>
      <c r="V254" s="69" t="str">
        <f>IF(IFERROR(VLOOKUP(Members[[#This Row],[Subscriber SSN]],$C$7:V253,20,FALSE), "") = 0, "", IFERROR(VLOOKUP(Members[[#This Row],[Subscriber SSN]],$C$7:V253,20,FALSE), ""))</f>
        <v/>
      </c>
      <c r="W254" s="68" t="str">
        <f>IF(IFERROR(VLOOKUP(Members[[#This Row],[Subscriber SSN]],$C$7:W253,21,FALSE), "") = 0, "", IFERROR(VLOOKUP(Members[[#This Row],[Subscriber SSN]],$C$7:W253,21,FALSE), ""))</f>
        <v/>
      </c>
      <c r="X254" s="68" t="str">
        <f>IF(IFERROR(VLOOKUP(Members[[#This Row],[Subscriber SSN]],$C$7:X253,22,FALSE), "") = 0, "", IFERROR(VLOOKUP(Members[[#This Row],[Subscriber SSN]],$C$7:X253,22,FALSE), ""))</f>
        <v/>
      </c>
      <c r="Y254" s="68"/>
      <c r="Z254" s="72"/>
      <c r="AA254" s="69"/>
      <c r="AB254" s="69"/>
      <c r="AC254" s="70"/>
      <c r="AD254" s="110">
        <f t="shared" si="6"/>
        <v>45292</v>
      </c>
      <c r="AE254" s="69"/>
      <c r="AF254" s="69"/>
      <c r="AG254" s="71"/>
      <c r="AH254" s="69"/>
      <c r="AI254" s="69"/>
      <c r="AJ254" s="69"/>
      <c r="AK254" s="69"/>
      <c r="AL254" s="69"/>
      <c r="AM254" s="69"/>
      <c r="AN254" s="69"/>
      <c r="AO254" s="69"/>
      <c r="AP254" s="73"/>
      <c r="AQ254" s="73"/>
      <c r="AR254" s="73"/>
      <c r="AS254" s="73"/>
      <c r="AT254" s="73"/>
      <c r="AU254" s="73"/>
      <c r="AV254" s="73"/>
      <c r="AW254" s="73"/>
      <c r="AX254" s="73"/>
      <c r="AY254" s="73"/>
      <c r="AZ254" s="73"/>
      <c r="BA254" s="73"/>
      <c r="BB254" s="73"/>
      <c r="BC254" s="74"/>
      <c r="BD254" s="222" t="str">
        <f t="shared" si="7"/>
        <v xml:space="preserve"> </v>
      </c>
      <c r="BE254" s="76">
        <f ca="1">Validation!H254</f>
        <v>2</v>
      </c>
      <c r="BF254" t="str">
        <f ca="1">Validation!I254</f>
        <v/>
      </c>
      <c r="BJ254" t="str">
        <f>IF(AND(ISBLANK(Members[[#This Row],[DependentSSN]]),NOT(ISBLANK(Members[[#This Row],[MedicalPolicy]]))), "CoverageLevels", "Waivers")</f>
        <v>Waivers</v>
      </c>
      <c r="BK254" t="str">
        <f>IF(AND(ISBLANK(Members[[#This Row],[DependentSSN]]),NOT(ISBLANK(Members[[#This Row],[Dental Policy]]))), "CoverageLevels", "Waivers")</f>
        <v>Waivers</v>
      </c>
      <c r="BL254" t="str">
        <f>IF(AND(ISBLANK(Members[[#This Row],[DependentSSN]]),NOT(ISBLANK(Members[[#This Row],[VisionPolicy]]))), "CoverageLevels", "Waivers")</f>
        <v>Waivers</v>
      </c>
      <c r="BM254">
        <v>0</v>
      </c>
    </row>
    <row r="255" spans="1:65" x14ac:dyDescent="0.25">
      <c r="A255" s="4"/>
      <c r="B255" s="67"/>
      <c r="C255" s="68"/>
      <c r="D255" s="68"/>
      <c r="E255" s="69"/>
      <c r="F255" s="68"/>
      <c r="G255" s="69"/>
      <c r="H255" s="68"/>
      <c r="I255" s="68"/>
      <c r="J255" s="70"/>
      <c r="K255" s="68"/>
      <c r="L255" s="68"/>
      <c r="M255" s="71"/>
      <c r="N255" s="69"/>
      <c r="O255" s="69"/>
      <c r="P255" s="69"/>
      <c r="Q255" s="69"/>
      <c r="R255" s="69"/>
      <c r="S255" s="69"/>
      <c r="T255" s="68" t="str">
        <f>IF(IFERROR(VLOOKUP(Members[[#This Row],[Subscriber SSN]],$C$7:T254,18,FALSE), "") = 0, "",IFERROR(VLOOKUP(Members[[#This Row],[Subscriber SSN]],$C$7:T254,18,FALSE), ""))</f>
        <v/>
      </c>
      <c r="U255" s="68" t="str">
        <f>IF(IFERROR(VLOOKUP(Members[[#This Row],[Subscriber SSN]],$C$7:U254,19,FALSE), "") = 0, "",IFERROR(VLOOKUP(Members[[#This Row],[Subscriber SSN]],$C$7:U254,19,FALSE), ""))</f>
        <v/>
      </c>
      <c r="V255" s="69" t="str">
        <f>IF(IFERROR(VLOOKUP(Members[[#This Row],[Subscriber SSN]],$C$7:V254,20,FALSE), "") = 0, "", IFERROR(VLOOKUP(Members[[#This Row],[Subscriber SSN]],$C$7:V254,20,FALSE), ""))</f>
        <v/>
      </c>
      <c r="W255" s="68" t="str">
        <f>IF(IFERROR(VLOOKUP(Members[[#This Row],[Subscriber SSN]],$C$7:W254,21,FALSE), "") = 0, "", IFERROR(VLOOKUP(Members[[#This Row],[Subscriber SSN]],$C$7:W254,21,FALSE), ""))</f>
        <v/>
      </c>
      <c r="X255" s="68" t="str">
        <f>IF(IFERROR(VLOOKUP(Members[[#This Row],[Subscriber SSN]],$C$7:X254,22,FALSE), "") = 0, "", IFERROR(VLOOKUP(Members[[#This Row],[Subscriber SSN]],$C$7:X254,22,FALSE), ""))</f>
        <v/>
      </c>
      <c r="Y255" s="68"/>
      <c r="Z255" s="72"/>
      <c r="AA255" s="69"/>
      <c r="AB255" s="69"/>
      <c r="AC255" s="70"/>
      <c r="AD255" s="110">
        <f t="shared" si="6"/>
        <v>45292</v>
      </c>
      <c r="AE255" s="69"/>
      <c r="AF255" s="69"/>
      <c r="AG255" s="71"/>
      <c r="AH255" s="69"/>
      <c r="AI255" s="69"/>
      <c r="AJ255" s="69"/>
      <c r="AK255" s="69"/>
      <c r="AL255" s="69"/>
      <c r="AM255" s="69"/>
      <c r="AN255" s="69"/>
      <c r="AO255" s="69"/>
      <c r="AP255" s="73"/>
      <c r="AQ255" s="73"/>
      <c r="AR255" s="73"/>
      <c r="AS255" s="73"/>
      <c r="AT255" s="73"/>
      <c r="AU255" s="73"/>
      <c r="AV255" s="73"/>
      <c r="AW255" s="73"/>
      <c r="AX255" s="73"/>
      <c r="AY255" s="73"/>
      <c r="AZ255" s="73"/>
      <c r="BA255" s="73"/>
      <c r="BB255" s="73"/>
      <c r="BC255" s="74"/>
      <c r="BD255" s="222" t="str">
        <f t="shared" si="7"/>
        <v xml:space="preserve"> </v>
      </c>
      <c r="BE255" s="76">
        <f ca="1">Validation!H255</f>
        <v>2</v>
      </c>
      <c r="BF255" t="str">
        <f ca="1">Validation!I255</f>
        <v/>
      </c>
      <c r="BJ255" t="str">
        <f>IF(AND(ISBLANK(Members[[#This Row],[DependentSSN]]),NOT(ISBLANK(Members[[#This Row],[MedicalPolicy]]))), "CoverageLevels", "Waivers")</f>
        <v>Waivers</v>
      </c>
      <c r="BK255" t="str">
        <f>IF(AND(ISBLANK(Members[[#This Row],[DependentSSN]]),NOT(ISBLANK(Members[[#This Row],[Dental Policy]]))), "CoverageLevels", "Waivers")</f>
        <v>Waivers</v>
      </c>
      <c r="BL255" t="str">
        <f>IF(AND(ISBLANK(Members[[#This Row],[DependentSSN]]),NOT(ISBLANK(Members[[#This Row],[VisionPolicy]]))), "CoverageLevels", "Waivers")</f>
        <v>Waivers</v>
      </c>
      <c r="BM255">
        <v>0</v>
      </c>
    </row>
    <row r="256" spans="1:65" x14ac:dyDescent="0.25">
      <c r="A256" s="4"/>
      <c r="B256" s="67"/>
      <c r="C256" s="68"/>
      <c r="D256" s="68"/>
      <c r="E256" s="69"/>
      <c r="F256" s="68"/>
      <c r="G256" s="69"/>
      <c r="H256" s="68"/>
      <c r="I256" s="68"/>
      <c r="J256" s="70"/>
      <c r="K256" s="68"/>
      <c r="L256" s="68"/>
      <c r="M256" s="71"/>
      <c r="N256" s="69"/>
      <c r="O256" s="69"/>
      <c r="P256" s="69"/>
      <c r="Q256" s="69"/>
      <c r="R256" s="69"/>
      <c r="S256" s="69"/>
      <c r="T256" s="68" t="str">
        <f>IF(IFERROR(VLOOKUP(Members[[#This Row],[Subscriber SSN]],$C$7:T255,18,FALSE), "") = 0, "",IFERROR(VLOOKUP(Members[[#This Row],[Subscriber SSN]],$C$7:T255,18,FALSE), ""))</f>
        <v/>
      </c>
      <c r="U256" s="68" t="str">
        <f>IF(IFERROR(VLOOKUP(Members[[#This Row],[Subscriber SSN]],$C$7:U255,19,FALSE), "") = 0, "",IFERROR(VLOOKUP(Members[[#This Row],[Subscriber SSN]],$C$7:U255,19,FALSE), ""))</f>
        <v/>
      </c>
      <c r="V256" s="69" t="str">
        <f>IF(IFERROR(VLOOKUP(Members[[#This Row],[Subscriber SSN]],$C$7:V255,20,FALSE), "") = 0, "", IFERROR(VLOOKUP(Members[[#This Row],[Subscriber SSN]],$C$7:V255,20,FALSE), ""))</f>
        <v/>
      </c>
      <c r="W256" s="68" t="str">
        <f>IF(IFERROR(VLOOKUP(Members[[#This Row],[Subscriber SSN]],$C$7:W255,21,FALSE), "") = 0, "", IFERROR(VLOOKUP(Members[[#This Row],[Subscriber SSN]],$C$7:W255,21,FALSE), ""))</f>
        <v/>
      </c>
      <c r="X256" s="68" t="str">
        <f>IF(IFERROR(VLOOKUP(Members[[#This Row],[Subscriber SSN]],$C$7:X255,22,FALSE), "") = 0, "", IFERROR(VLOOKUP(Members[[#This Row],[Subscriber SSN]],$C$7:X255,22,FALSE), ""))</f>
        <v/>
      </c>
      <c r="Y256" s="68"/>
      <c r="Z256" s="72"/>
      <c r="AA256" s="69"/>
      <c r="AB256" s="69"/>
      <c r="AC256" s="70"/>
      <c r="AD256" s="110">
        <f t="shared" si="6"/>
        <v>45292</v>
      </c>
      <c r="AE256" s="69"/>
      <c r="AF256" s="69"/>
      <c r="AG256" s="71"/>
      <c r="AH256" s="69"/>
      <c r="AI256" s="69"/>
      <c r="AJ256" s="69"/>
      <c r="AK256" s="69"/>
      <c r="AL256" s="69"/>
      <c r="AM256" s="69"/>
      <c r="AN256" s="69"/>
      <c r="AO256" s="69"/>
      <c r="AP256" s="73"/>
      <c r="AQ256" s="73"/>
      <c r="AR256" s="73"/>
      <c r="AS256" s="73"/>
      <c r="AT256" s="73"/>
      <c r="AU256" s="73"/>
      <c r="AV256" s="73"/>
      <c r="AW256" s="73"/>
      <c r="AX256" s="73"/>
      <c r="AY256" s="73"/>
      <c r="AZ256" s="73"/>
      <c r="BA256" s="73"/>
      <c r="BB256" s="73"/>
      <c r="BC256" s="74"/>
      <c r="BD256" s="222" t="str">
        <f t="shared" si="7"/>
        <v xml:space="preserve"> </v>
      </c>
      <c r="BE256" s="76">
        <f ca="1">Validation!H256</f>
        <v>2</v>
      </c>
      <c r="BF256" t="str">
        <f ca="1">Validation!I256</f>
        <v/>
      </c>
      <c r="BJ256" t="str">
        <f>IF(AND(ISBLANK(Members[[#This Row],[DependentSSN]]),NOT(ISBLANK(Members[[#This Row],[MedicalPolicy]]))), "CoverageLevels", "Waivers")</f>
        <v>Waivers</v>
      </c>
      <c r="BK256" t="str">
        <f>IF(AND(ISBLANK(Members[[#This Row],[DependentSSN]]),NOT(ISBLANK(Members[[#This Row],[Dental Policy]]))), "CoverageLevels", "Waivers")</f>
        <v>Waivers</v>
      </c>
      <c r="BL256" t="str">
        <f>IF(AND(ISBLANK(Members[[#This Row],[DependentSSN]]),NOT(ISBLANK(Members[[#This Row],[VisionPolicy]]))), "CoverageLevels", "Waivers")</f>
        <v>Waivers</v>
      </c>
      <c r="BM256">
        <v>0</v>
      </c>
    </row>
    <row r="257" spans="1:65" x14ac:dyDescent="0.25">
      <c r="A257" s="4"/>
      <c r="B257" s="67"/>
      <c r="C257" s="68"/>
      <c r="D257" s="68"/>
      <c r="E257" s="69"/>
      <c r="F257" s="68"/>
      <c r="G257" s="69"/>
      <c r="H257" s="68"/>
      <c r="I257" s="68"/>
      <c r="J257" s="70"/>
      <c r="K257" s="68"/>
      <c r="L257" s="68"/>
      <c r="M257" s="71"/>
      <c r="N257" s="69"/>
      <c r="O257" s="69"/>
      <c r="P257" s="69"/>
      <c r="Q257" s="69"/>
      <c r="R257" s="69"/>
      <c r="S257" s="69"/>
      <c r="T257" s="68" t="str">
        <f>IF(IFERROR(VLOOKUP(Members[[#This Row],[Subscriber SSN]],$C$7:T256,18,FALSE), "") = 0, "",IFERROR(VLOOKUP(Members[[#This Row],[Subscriber SSN]],$C$7:T256,18,FALSE), ""))</f>
        <v/>
      </c>
      <c r="U257" s="68" t="str">
        <f>IF(IFERROR(VLOOKUP(Members[[#This Row],[Subscriber SSN]],$C$7:U256,19,FALSE), "") = 0, "",IFERROR(VLOOKUP(Members[[#This Row],[Subscriber SSN]],$C$7:U256,19,FALSE), ""))</f>
        <v/>
      </c>
      <c r="V257" s="69" t="str">
        <f>IF(IFERROR(VLOOKUP(Members[[#This Row],[Subscriber SSN]],$C$7:V256,20,FALSE), "") = 0, "", IFERROR(VLOOKUP(Members[[#This Row],[Subscriber SSN]],$C$7:V256,20,FALSE), ""))</f>
        <v/>
      </c>
      <c r="W257" s="68" t="str">
        <f>IF(IFERROR(VLOOKUP(Members[[#This Row],[Subscriber SSN]],$C$7:W256,21,FALSE), "") = 0, "", IFERROR(VLOOKUP(Members[[#This Row],[Subscriber SSN]],$C$7:W256,21,FALSE), ""))</f>
        <v/>
      </c>
      <c r="X257" s="68" t="str">
        <f>IF(IFERROR(VLOOKUP(Members[[#This Row],[Subscriber SSN]],$C$7:X256,22,FALSE), "") = 0, "", IFERROR(VLOOKUP(Members[[#This Row],[Subscriber SSN]],$C$7:X256,22,FALSE), ""))</f>
        <v/>
      </c>
      <c r="Y257" s="68"/>
      <c r="Z257" s="72"/>
      <c r="AA257" s="69"/>
      <c r="AB257" s="69"/>
      <c r="AC257" s="70"/>
      <c r="AD257" s="110">
        <f t="shared" si="6"/>
        <v>45292</v>
      </c>
      <c r="AE257" s="69"/>
      <c r="AF257" s="69"/>
      <c r="AG257" s="71"/>
      <c r="AH257" s="69"/>
      <c r="AI257" s="69"/>
      <c r="AJ257" s="69"/>
      <c r="AK257" s="69"/>
      <c r="AL257" s="69"/>
      <c r="AM257" s="69"/>
      <c r="AN257" s="69"/>
      <c r="AO257" s="69"/>
      <c r="AP257" s="73"/>
      <c r="AQ257" s="73"/>
      <c r="AR257" s="73"/>
      <c r="AS257" s="73"/>
      <c r="AT257" s="73"/>
      <c r="AU257" s="73"/>
      <c r="AV257" s="73"/>
      <c r="AW257" s="73"/>
      <c r="AX257" s="73"/>
      <c r="AY257" s="73"/>
      <c r="AZ257" s="73"/>
      <c r="BA257" s="73"/>
      <c r="BB257" s="73"/>
      <c r="BC257" s="74"/>
      <c r="BD257" s="222" t="str">
        <f t="shared" si="7"/>
        <v xml:space="preserve"> </v>
      </c>
      <c r="BE257" s="76">
        <f ca="1">Validation!H257</f>
        <v>2</v>
      </c>
      <c r="BF257" t="str">
        <f ca="1">Validation!I257</f>
        <v/>
      </c>
      <c r="BJ257" t="str">
        <f>IF(AND(ISBLANK(Members[[#This Row],[DependentSSN]]),NOT(ISBLANK(Members[[#This Row],[MedicalPolicy]]))), "CoverageLevels", "Waivers")</f>
        <v>Waivers</v>
      </c>
      <c r="BK257" t="str">
        <f>IF(AND(ISBLANK(Members[[#This Row],[DependentSSN]]),NOT(ISBLANK(Members[[#This Row],[Dental Policy]]))), "CoverageLevels", "Waivers")</f>
        <v>Waivers</v>
      </c>
      <c r="BL257" t="str">
        <f>IF(AND(ISBLANK(Members[[#This Row],[DependentSSN]]),NOT(ISBLANK(Members[[#This Row],[VisionPolicy]]))), "CoverageLevels", "Waivers")</f>
        <v>Waivers</v>
      </c>
      <c r="BM257">
        <v>0</v>
      </c>
    </row>
    <row r="258" spans="1:65" x14ac:dyDescent="0.25">
      <c r="A258" s="4"/>
      <c r="B258" s="67"/>
      <c r="C258" s="68"/>
      <c r="D258" s="68"/>
      <c r="E258" s="69"/>
      <c r="F258" s="68"/>
      <c r="G258" s="69"/>
      <c r="H258" s="68"/>
      <c r="I258" s="68"/>
      <c r="J258" s="70"/>
      <c r="K258" s="68"/>
      <c r="L258" s="68"/>
      <c r="M258" s="71"/>
      <c r="N258" s="69"/>
      <c r="O258" s="69"/>
      <c r="P258" s="69"/>
      <c r="Q258" s="69"/>
      <c r="R258" s="69"/>
      <c r="S258" s="69"/>
      <c r="T258" s="68" t="str">
        <f>IF(IFERROR(VLOOKUP(Members[[#This Row],[Subscriber SSN]],$C$7:T257,18,FALSE), "") = 0, "",IFERROR(VLOOKUP(Members[[#This Row],[Subscriber SSN]],$C$7:T257,18,FALSE), ""))</f>
        <v/>
      </c>
      <c r="U258" s="68" t="str">
        <f>IF(IFERROR(VLOOKUP(Members[[#This Row],[Subscriber SSN]],$C$7:U257,19,FALSE), "") = 0, "",IFERROR(VLOOKUP(Members[[#This Row],[Subscriber SSN]],$C$7:U257,19,FALSE), ""))</f>
        <v/>
      </c>
      <c r="V258" s="69" t="str">
        <f>IF(IFERROR(VLOOKUP(Members[[#This Row],[Subscriber SSN]],$C$7:V257,20,FALSE), "") = 0, "", IFERROR(VLOOKUP(Members[[#This Row],[Subscriber SSN]],$C$7:V257,20,FALSE), ""))</f>
        <v/>
      </c>
      <c r="W258" s="68" t="str">
        <f>IF(IFERROR(VLOOKUP(Members[[#This Row],[Subscriber SSN]],$C$7:W257,21,FALSE), "") = 0, "", IFERROR(VLOOKUP(Members[[#This Row],[Subscriber SSN]],$C$7:W257,21,FALSE), ""))</f>
        <v/>
      </c>
      <c r="X258" s="68" t="str">
        <f>IF(IFERROR(VLOOKUP(Members[[#This Row],[Subscriber SSN]],$C$7:X257,22,FALSE), "") = 0, "", IFERROR(VLOOKUP(Members[[#This Row],[Subscriber SSN]],$C$7:X257,22,FALSE), ""))</f>
        <v/>
      </c>
      <c r="Y258" s="68"/>
      <c r="Z258" s="72"/>
      <c r="AA258" s="69"/>
      <c r="AB258" s="69"/>
      <c r="AC258" s="70"/>
      <c r="AD258" s="110">
        <f t="shared" si="6"/>
        <v>45292</v>
      </c>
      <c r="AE258" s="69"/>
      <c r="AF258" s="69"/>
      <c r="AG258" s="71"/>
      <c r="AH258" s="69"/>
      <c r="AI258" s="69"/>
      <c r="AJ258" s="69"/>
      <c r="AK258" s="69"/>
      <c r="AL258" s="69"/>
      <c r="AM258" s="69"/>
      <c r="AN258" s="69"/>
      <c r="AO258" s="69"/>
      <c r="AP258" s="73"/>
      <c r="AQ258" s="73"/>
      <c r="AR258" s="73"/>
      <c r="AS258" s="73"/>
      <c r="AT258" s="73"/>
      <c r="AU258" s="73"/>
      <c r="AV258" s="73"/>
      <c r="AW258" s="73"/>
      <c r="AX258" s="73"/>
      <c r="AY258" s="73"/>
      <c r="AZ258" s="73"/>
      <c r="BA258" s="73"/>
      <c r="BB258" s="73"/>
      <c r="BC258" s="74"/>
      <c r="BD258" s="222" t="str">
        <f t="shared" si="7"/>
        <v xml:space="preserve"> </v>
      </c>
      <c r="BE258" s="76">
        <f ca="1">Validation!H258</f>
        <v>2</v>
      </c>
      <c r="BF258" t="str">
        <f ca="1">Validation!I258</f>
        <v/>
      </c>
      <c r="BJ258" t="str">
        <f>IF(AND(ISBLANK(Members[[#This Row],[DependentSSN]]),NOT(ISBLANK(Members[[#This Row],[MedicalPolicy]]))), "CoverageLevels", "Waivers")</f>
        <v>Waivers</v>
      </c>
      <c r="BK258" t="str">
        <f>IF(AND(ISBLANK(Members[[#This Row],[DependentSSN]]),NOT(ISBLANK(Members[[#This Row],[Dental Policy]]))), "CoverageLevels", "Waivers")</f>
        <v>Waivers</v>
      </c>
      <c r="BL258" t="str">
        <f>IF(AND(ISBLANK(Members[[#This Row],[DependentSSN]]),NOT(ISBLANK(Members[[#This Row],[VisionPolicy]]))), "CoverageLevels", "Waivers")</f>
        <v>Waivers</v>
      </c>
      <c r="BM258">
        <v>0</v>
      </c>
    </row>
    <row r="259" spans="1:65" x14ac:dyDescent="0.25">
      <c r="A259" s="4"/>
      <c r="B259" s="67"/>
      <c r="C259" s="68"/>
      <c r="D259" s="68"/>
      <c r="E259" s="69"/>
      <c r="F259" s="68"/>
      <c r="G259" s="69"/>
      <c r="H259" s="68"/>
      <c r="I259" s="68"/>
      <c r="J259" s="70"/>
      <c r="K259" s="68"/>
      <c r="L259" s="68"/>
      <c r="M259" s="71"/>
      <c r="N259" s="69"/>
      <c r="O259" s="69"/>
      <c r="P259" s="69"/>
      <c r="Q259" s="69"/>
      <c r="R259" s="69"/>
      <c r="S259" s="69"/>
      <c r="T259" s="68" t="str">
        <f>IF(IFERROR(VLOOKUP(Members[[#This Row],[Subscriber SSN]],$C$7:T258,18,FALSE), "") = 0, "",IFERROR(VLOOKUP(Members[[#This Row],[Subscriber SSN]],$C$7:T258,18,FALSE), ""))</f>
        <v/>
      </c>
      <c r="U259" s="68" t="str">
        <f>IF(IFERROR(VLOOKUP(Members[[#This Row],[Subscriber SSN]],$C$7:U258,19,FALSE), "") = 0, "",IFERROR(VLOOKUP(Members[[#This Row],[Subscriber SSN]],$C$7:U258,19,FALSE), ""))</f>
        <v/>
      </c>
      <c r="V259" s="69" t="str">
        <f>IF(IFERROR(VLOOKUP(Members[[#This Row],[Subscriber SSN]],$C$7:V258,20,FALSE), "") = 0, "", IFERROR(VLOOKUP(Members[[#This Row],[Subscriber SSN]],$C$7:V258,20,FALSE), ""))</f>
        <v/>
      </c>
      <c r="W259" s="68" t="str">
        <f>IF(IFERROR(VLOOKUP(Members[[#This Row],[Subscriber SSN]],$C$7:W258,21,FALSE), "") = 0, "", IFERROR(VLOOKUP(Members[[#This Row],[Subscriber SSN]],$C$7:W258,21,FALSE), ""))</f>
        <v/>
      </c>
      <c r="X259" s="68" t="str">
        <f>IF(IFERROR(VLOOKUP(Members[[#This Row],[Subscriber SSN]],$C$7:X258,22,FALSE), "") = 0, "", IFERROR(VLOOKUP(Members[[#This Row],[Subscriber SSN]],$C$7:X258,22,FALSE), ""))</f>
        <v/>
      </c>
      <c r="Y259" s="68"/>
      <c r="Z259" s="72"/>
      <c r="AA259" s="69"/>
      <c r="AB259" s="69"/>
      <c r="AC259" s="70"/>
      <c r="AD259" s="110">
        <f t="shared" si="6"/>
        <v>45292</v>
      </c>
      <c r="AE259" s="69"/>
      <c r="AF259" s="69"/>
      <c r="AG259" s="71"/>
      <c r="AH259" s="69"/>
      <c r="AI259" s="69"/>
      <c r="AJ259" s="69"/>
      <c r="AK259" s="69"/>
      <c r="AL259" s="69"/>
      <c r="AM259" s="69"/>
      <c r="AN259" s="69"/>
      <c r="AO259" s="69"/>
      <c r="AP259" s="73"/>
      <c r="AQ259" s="73"/>
      <c r="AR259" s="73"/>
      <c r="AS259" s="73"/>
      <c r="AT259" s="73"/>
      <c r="AU259" s="73"/>
      <c r="AV259" s="73"/>
      <c r="AW259" s="73"/>
      <c r="AX259" s="73"/>
      <c r="AY259" s="73"/>
      <c r="AZ259" s="73"/>
      <c r="BA259" s="73"/>
      <c r="BB259" s="73"/>
      <c r="BC259" s="74"/>
      <c r="BD259" s="222" t="str">
        <f t="shared" si="7"/>
        <v xml:space="preserve"> </v>
      </c>
      <c r="BE259" s="76">
        <f ca="1">Validation!H259</f>
        <v>2</v>
      </c>
      <c r="BF259" t="str">
        <f ca="1">Validation!I259</f>
        <v/>
      </c>
      <c r="BJ259" t="str">
        <f>IF(AND(ISBLANK(Members[[#This Row],[DependentSSN]]),NOT(ISBLANK(Members[[#This Row],[MedicalPolicy]]))), "CoverageLevels", "Waivers")</f>
        <v>Waivers</v>
      </c>
      <c r="BK259" t="str">
        <f>IF(AND(ISBLANK(Members[[#This Row],[DependentSSN]]),NOT(ISBLANK(Members[[#This Row],[Dental Policy]]))), "CoverageLevels", "Waivers")</f>
        <v>Waivers</v>
      </c>
      <c r="BL259" t="str">
        <f>IF(AND(ISBLANK(Members[[#This Row],[DependentSSN]]),NOT(ISBLANK(Members[[#This Row],[VisionPolicy]]))), "CoverageLevels", "Waivers")</f>
        <v>Waivers</v>
      </c>
      <c r="BM259">
        <v>0</v>
      </c>
    </row>
    <row r="260" spans="1:65" x14ac:dyDescent="0.25">
      <c r="A260" s="4"/>
      <c r="B260" s="67"/>
      <c r="C260" s="68"/>
      <c r="D260" s="68"/>
      <c r="E260" s="69"/>
      <c r="F260" s="68"/>
      <c r="G260" s="69"/>
      <c r="H260" s="68"/>
      <c r="I260" s="68"/>
      <c r="J260" s="70"/>
      <c r="K260" s="68"/>
      <c r="L260" s="68"/>
      <c r="M260" s="71"/>
      <c r="N260" s="69"/>
      <c r="O260" s="69"/>
      <c r="P260" s="69"/>
      <c r="Q260" s="69"/>
      <c r="R260" s="69"/>
      <c r="S260" s="69"/>
      <c r="T260" s="68" t="str">
        <f>IF(IFERROR(VLOOKUP(Members[[#This Row],[Subscriber SSN]],$C$7:T259,18,FALSE), "") = 0, "",IFERROR(VLOOKUP(Members[[#This Row],[Subscriber SSN]],$C$7:T259,18,FALSE), ""))</f>
        <v/>
      </c>
      <c r="U260" s="68" t="str">
        <f>IF(IFERROR(VLOOKUP(Members[[#This Row],[Subscriber SSN]],$C$7:U259,19,FALSE), "") = 0, "",IFERROR(VLOOKUP(Members[[#This Row],[Subscriber SSN]],$C$7:U259,19,FALSE), ""))</f>
        <v/>
      </c>
      <c r="V260" s="69" t="str">
        <f>IF(IFERROR(VLOOKUP(Members[[#This Row],[Subscriber SSN]],$C$7:V259,20,FALSE), "") = 0, "", IFERROR(VLOOKUP(Members[[#This Row],[Subscriber SSN]],$C$7:V259,20,FALSE), ""))</f>
        <v/>
      </c>
      <c r="W260" s="68" t="str">
        <f>IF(IFERROR(VLOOKUP(Members[[#This Row],[Subscriber SSN]],$C$7:W259,21,FALSE), "") = 0, "", IFERROR(VLOOKUP(Members[[#This Row],[Subscriber SSN]],$C$7:W259,21,FALSE), ""))</f>
        <v/>
      </c>
      <c r="X260" s="68" t="str">
        <f>IF(IFERROR(VLOOKUP(Members[[#This Row],[Subscriber SSN]],$C$7:X259,22,FALSE), "") = 0, "", IFERROR(VLOOKUP(Members[[#This Row],[Subscriber SSN]],$C$7:X259,22,FALSE), ""))</f>
        <v/>
      </c>
      <c r="Y260" s="68"/>
      <c r="Z260" s="72"/>
      <c r="AA260" s="69"/>
      <c r="AB260" s="69"/>
      <c r="AC260" s="70"/>
      <c r="AD260" s="110">
        <f t="shared" si="6"/>
        <v>45292</v>
      </c>
      <c r="AE260" s="69"/>
      <c r="AF260" s="69"/>
      <c r="AG260" s="71"/>
      <c r="AH260" s="69"/>
      <c r="AI260" s="69"/>
      <c r="AJ260" s="69"/>
      <c r="AK260" s="69"/>
      <c r="AL260" s="69"/>
      <c r="AM260" s="69"/>
      <c r="AN260" s="69"/>
      <c r="AO260" s="69"/>
      <c r="AP260" s="73"/>
      <c r="AQ260" s="73"/>
      <c r="AR260" s="73"/>
      <c r="AS260" s="73"/>
      <c r="AT260" s="73"/>
      <c r="AU260" s="73"/>
      <c r="AV260" s="73"/>
      <c r="AW260" s="73"/>
      <c r="AX260" s="73"/>
      <c r="AY260" s="73"/>
      <c r="AZ260" s="73"/>
      <c r="BA260" s="73"/>
      <c r="BB260" s="73"/>
      <c r="BC260" s="74"/>
      <c r="BD260" s="222" t="str">
        <f t="shared" si="7"/>
        <v xml:space="preserve"> </v>
      </c>
      <c r="BE260" s="76">
        <f ca="1">Validation!H260</f>
        <v>2</v>
      </c>
      <c r="BF260" t="str">
        <f ca="1">Validation!I260</f>
        <v/>
      </c>
      <c r="BJ260" t="str">
        <f>IF(AND(ISBLANK(Members[[#This Row],[DependentSSN]]),NOT(ISBLANK(Members[[#This Row],[MedicalPolicy]]))), "CoverageLevels", "Waivers")</f>
        <v>Waivers</v>
      </c>
      <c r="BK260" t="str">
        <f>IF(AND(ISBLANK(Members[[#This Row],[DependentSSN]]),NOT(ISBLANK(Members[[#This Row],[Dental Policy]]))), "CoverageLevels", "Waivers")</f>
        <v>Waivers</v>
      </c>
      <c r="BL260" t="str">
        <f>IF(AND(ISBLANK(Members[[#This Row],[DependentSSN]]),NOT(ISBLANK(Members[[#This Row],[VisionPolicy]]))), "CoverageLevels", "Waivers")</f>
        <v>Waivers</v>
      </c>
      <c r="BM260">
        <v>0</v>
      </c>
    </row>
    <row r="261" spans="1:65" x14ac:dyDescent="0.25">
      <c r="A261" s="4"/>
      <c r="B261" s="67"/>
      <c r="C261" s="68"/>
      <c r="D261" s="68"/>
      <c r="E261" s="69"/>
      <c r="F261" s="68"/>
      <c r="G261" s="69"/>
      <c r="H261" s="68"/>
      <c r="I261" s="68"/>
      <c r="J261" s="70"/>
      <c r="K261" s="68"/>
      <c r="L261" s="68"/>
      <c r="M261" s="71"/>
      <c r="N261" s="69"/>
      <c r="O261" s="69"/>
      <c r="P261" s="69"/>
      <c r="Q261" s="69"/>
      <c r="R261" s="69"/>
      <c r="S261" s="69"/>
      <c r="T261" s="68" t="str">
        <f>IF(IFERROR(VLOOKUP(Members[[#This Row],[Subscriber SSN]],$C$7:T260,18,FALSE), "") = 0, "",IFERROR(VLOOKUP(Members[[#This Row],[Subscriber SSN]],$C$7:T260,18,FALSE), ""))</f>
        <v/>
      </c>
      <c r="U261" s="68" t="str">
        <f>IF(IFERROR(VLOOKUP(Members[[#This Row],[Subscriber SSN]],$C$7:U260,19,FALSE), "") = 0, "",IFERROR(VLOOKUP(Members[[#This Row],[Subscriber SSN]],$C$7:U260,19,FALSE), ""))</f>
        <v/>
      </c>
      <c r="V261" s="69" t="str">
        <f>IF(IFERROR(VLOOKUP(Members[[#This Row],[Subscriber SSN]],$C$7:V260,20,FALSE), "") = 0, "", IFERROR(VLOOKUP(Members[[#This Row],[Subscriber SSN]],$C$7:V260,20,FALSE), ""))</f>
        <v/>
      </c>
      <c r="W261" s="68" t="str">
        <f>IF(IFERROR(VLOOKUP(Members[[#This Row],[Subscriber SSN]],$C$7:W260,21,FALSE), "") = 0, "", IFERROR(VLOOKUP(Members[[#This Row],[Subscriber SSN]],$C$7:W260,21,FALSE), ""))</f>
        <v/>
      </c>
      <c r="X261" s="68" t="str">
        <f>IF(IFERROR(VLOOKUP(Members[[#This Row],[Subscriber SSN]],$C$7:X260,22,FALSE), "") = 0, "", IFERROR(VLOOKUP(Members[[#This Row],[Subscriber SSN]],$C$7:X260,22,FALSE), ""))</f>
        <v/>
      </c>
      <c r="Y261" s="68"/>
      <c r="Z261" s="72"/>
      <c r="AA261" s="69"/>
      <c r="AB261" s="69"/>
      <c r="AC261" s="70"/>
      <c r="AD261" s="110">
        <f t="shared" si="6"/>
        <v>45292</v>
      </c>
      <c r="AE261" s="69"/>
      <c r="AF261" s="69"/>
      <c r="AG261" s="71"/>
      <c r="AH261" s="69"/>
      <c r="AI261" s="69"/>
      <c r="AJ261" s="69"/>
      <c r="AK261" s="69"/>
      <c r="AL261" s="69"/>
      <c r="AM261" s="69"/>
      <c r="AN261" s="69"/>
      <c r="AO261" s="69"/>
      <c r="AP261" s="73"/>
      <c r="AQ261" s="73"/>
      <c r="AR261" s="73"/>
      <c r="AS261" s="73"/>
      <c r="AT261" s="73"/>
      <c r="AU261" s="73"/>
      <c r="AV261" s="73"/>
      <c r="AW261" s="73"/>
      <c r="AX261" s="73"/>
      <c r="AY261" s="73"/>
      <c r="AZ261" s="73"/>
      <c r="BA261" s="73"/>
      <c r="BB261" s="73"/>
      <c r="BC261" s="74"/>
      <c r="BD261" s="222" t="str">
        <f t="shared" si="7"/>
        <v xml:space="preserve"> </v>
      </c>
      <c r="BE261" s="76">
        <f ca="1">Validation!H261</f>
        <v>2</v>
      </c>
      <c r="BF261" t="str">
        <f ca="1">Validation!I261</f>
        <v/>
      </c>
      <c r="BJ261" t="str">
        <f>IF(AND(ISBLANK(Members[[#This Row],[DependentSSN]]),NOT(ISBLANK(Members[[#This Row],[MedicalPolicy]]))), "CoverageLevels", "Waivers")</f>
        <v>Waivers</v>
      </c>
      <c r="BK261" t="str">
        <f>IF(AND(ISBLANK(Members[[#This Row],[DependentSSN]]),NOT(ISBLANK(Members[[#This Row],[Dental Policy]]))), "CoverageLevels", "Waivers")</f>
        <v>Waivers</v>
      </c>
      <c r="BL261" t="str">
        <f>IF(AND(ISBLANK(Members[[#This Row],[DependentSSN]]),NOT(ISBLANK(Members[[#This Row],[VisionPolicy]]))), "CoverageLevels", "Waivers")</f>
        <v>Waivers</v>
      </c>
      <c r="BM261">
        <v>0</v>
      </c>
    </row>
    <row r="262" spans="1:65" x14ac:dyDescent="0.25">
      <c r="A262" s="4"/>
      <c r="B262" s="67"/>
      <c r="C262" s="68"/>
      <c r="D262" s="68"/>
      <c r="E262" s="69"/>
      <c r="F262" s="68"/>
      <c r="G262" s="69"/>
      <c r="H262" s="68"/>
      <c r="I262" s="68"/>
      <c r="J262" s="70"/>
      <c r="K262" s="68"/>
      <c r="L262" s="68"/>
      <c r="M262" s="71"/>
      <c r="N262" s="69"/>
      <c r="O262" s="69"/>
      <c r="P262" s="69"/>
      <c r="Q262" s="69"/>
      <c r="R262" s="69"/>
      <c r="S262" s="69"/>
      <c r="T262" s="68" t="str">
        <f>IF(IFERROR(VLOOKUP(Members[[#This Row],[Subscriber SSN]],$C$7:T261,18,FALSE), "") = 0, "",IFERROR(VLOOKUP(Members[[#This Row],[Subscriber SSN]],$C$7:T261,18,FALSE), ""))</f>
        <v/>
      </c>
      <c r="U262" s="68" t="str">
        <f>IF(IFERROR(VLOOKUP(Members[[#This Row],[Subscriber SSN]],$C$7:U261,19,FALSE), "") = 0, "",IFERROR(VLOOKUP(Members[[#This Row],[Subscriber SSN]],$C$7:U261,19,FALSE), ""))</f>
        <v/>
      </c>
      <c r="V262" s="69" t="str">
        <f>IF(IFERROR(VLOOKUP(Members[[#This Row],[Subscriber SSN]],$C$7:V261,20,FALSE), "") = 0, "", IFERROR(VLOOKUP(Members[[#This Row],[Subscriber SSN]],$C$7:V261,20,FALSE), ""))</f>
        <v/>
      </c>
      <c r="W262" s="68" t="str">
        <f>IF(IFERROR(VLOOKUP(Members[[#This Row],[Subscriber SSN]],$C$7:W261,21,FALSE), "") = 0, "", IFERROR(VLOOKUP(Members[[#This Row],[Subscriber SSN]],$C$7:W261,21,FALSE), ""))</f>
        <v/>
      </c>
      <c r="X262" s="68" t="str">
        <f>IF(IFERROR(VLOOKUP(Members[[#This Row],[Subscriber SSN]],$C$7:X261,22,FALSE), "") = 0, "", IFERROR(VLOOKUP(Members[[#This Row],[Subscriber SSN]],$C$7:X261,22,FALSE), ""))</f>
        <v/>
      </c>
      <c r="Y262" s="68"/>
      <c r="Z262" s="72"/>
      <c r="AA262" s="69"/>
      <c r="AB262" s="69"/>
      <c r="AC262" s="70"/>
      <c r="AD262" s="110">
        <f t="shared" si="6"/>
        <v>45292</v>
      </c>
      <c r="AE262" s="69"/>
      <c r="AF262" s="69"/>
      <c r="AG262" s="71"/>
      <c r="AH262" s="69"/>
      <c r="AI262" s="69"/>
      <c r="AJ262" s="69"/>
      <c r="AK262" s="69"/>
      <c r="AL262" s="69"/>
      <c r="AM262" s="69"/>
      <c r="AN262" s="69"/>
      <c r="AO262" s="69"/>
      <c r="AP262" s="73"/>
      <c r="AQ262" s="73"/>
      <c r="AR262" s="73"/>
      <c r="AS262" s="73"/>
      <c r="AT262" s="73"/>
      <c r="AU262" s="73"/>
      <c r="AV262" s="73"/>
      <c r="AW262" s="73"/>
      <c r="AX262" s="73"/>
      <c r="AY262" s="73"/>
      <c r="AZ262" s="73"/>
      <c r="BA262" s="73"/>
      <c r="BB262" s="73"/>
      <c r="BC262" s="74"/>
      <c r="BD262" s="222" t="str">
        <f t="shared" si="7"/>
        <v xml:space="preserve"> </v>
      </c>
      <c r="BE262" s="76">
        <f ca="1">Validation!H262</f>
        <v>2</v>
      </c>
      <c r="BF262" t="str">
        <f ca="1">Validation!I262</f>
        <v/>
      </c>
      <c r="BJ262" t="str">
        <f>IF(AND(ISBLANK(Members[[#This Row],[DependentSSN]]),NOT(ISBLANK(Members[[#This Row],[MedicalPolicy]]))), "CoverageLevels", "Waivers")</f>
        <v>Waivers</v>
      </c>
      <c r="BK262" t="str">
        <f>IF(AND(ISBLANK(Members[[#This Row],[DependentSSN]]),NOT(ISBLANK(Members[[#This Row],[Dental Policy]]))), "CoverageLevels", "Waivers")</f>
        <v>Waivers</v>
      </c>
      <c r="BL262" t="str">
        <f>IF(AND(ISBLANK(Members[[#This Row],[DependentSSN]]),NOT(ISBLANK(Members[[#This Row],[VisionPolicy]]))), "CoverageLevels", "Waivers")</f>
        <v>Waivers</v>
      </c>
      <c r="BM262">
        <v>0</v>
      </c>
    </row>
    <row r="263" spans="1:65" x14ac:dyDescent="0.25">
      <c r="A263" s="4"/>
      <c r="B263" s="67"/>
      <c r="C263" s="68"/>
      <c r="D263" s="68"/>
      <c r="E263" s="69"/>
      <c r="F263" s="68"/>
      <c r="G263" s="69"/>
      <c r="H263" s="68"/>
      <c r="I263" s="68"/>
      <c r="J263" s="70"/>
      <c r="K263" s="68"/>
      <c r="L263" s="68"/>
      <c r="M263" s="71"/>
      <c r="N263" s="69"/>
      <c r="O263" s="69"/>
      <c r="P263" s="69"/>
      <c r="Q263" s="69"/>
      <c r="R263" s="69"/>
      <c r="S263" s="69"/>
      <c r="T263" s="68" t="str">
        <f>IF(IFERROR(VLOOKUP(Members[[#This Row],[Subscriber SSN]],$C$7:T262,18,FALSE), "") = 0, "",IFERROR(VLOOKUP(Members[[#This Row],[Subscriber SSN]],$C$7:T262,18,FALSE), ""))</f>
        <v/>
      </c>
      <c r="U263" s="68" t="str">
        <f>IF(IFERROR(VLOOKUP(Members[[#This Row],[Subscriber SSN]],$C$7:U262,19,FALSE), "") = 0, "",IFERROR(VLOOKUP(Members[[#This Row],[Subscriber SSN]],$C$7:U262,19,FALSE), ""))</f>
        <v/>
      </c>
      <c r="V263" s="69" t="str">
        <f>IF(IFERROR(VLOOKUP(Members[[#This Row],[Subscriber SSN]],$C$7:V262,20,FALSE), "") = 0, "", IFERROR(VLOOKUP(Members[[#This Row],[Subscriber SSN]],$C$7:V262,20,FALSE), ""))</f>
        <v/>
      </c>
      <c r="W263" s="68" t="str">
        <f>IF(IFERROR(VLOOKUP(Members[[#This Row],[Subscriber SSN]],$C$7:W262,21,FALSE), "") = 0, "", IFERROR(VLOOKUP(Members[[#This Row],[Subscriber SSN]],$C$7:W262,21,FALSE), ""))</f>
        <v/>
      </c>
      <c r="X263" s="68" t="str">
        <f>IF(IFERROR(VLOOKUP(Members[[#This Row],[Subscriber SSN]],$C$7:X262,22,FALSE), "") = 0, "", IFERROR(VLOOKUP(Members[[#This Row],[Subscriber SSN]],$C$7:X262,22,FALSE), ""))</f>
        <v/>
      </c>
      <c r="Y263" s="68"/>
      <c r="Z263" s="72"/>
      <c r="AA263" s="69"/>
      <c r="AB263" s="69"/>
      <c r="AC263" s="70"/>
      <c r="AD263" s="110">
        <f t="shared" ref="AD263:AD326" si="8">$B$2</f>
        <v>45292</v>
      </c>
      <c r="AE263" s="69"/>
      <c r="AF263" s="69"/>
      <c r="AG263" s="71"/>
      <c r="AH263" s="69"/>
      <c r="AI263" s="69"/>
      <c r="AJ263" s="69"/>
      <c r="AK263" s="69"/>
      <c r="AL263" s="69"/>
      <c r="AM263" s="69"/>
      <c r="AN263" s="69"/>
      <c r="AO263" s="69"/>
      <c r="AP263" s="73"/>
      <c r="AQ263" s="73"/>
      <c r="AR263" s="73"/>
      <c r="AS263" s="73"/>
      <c r="AT263" s="73"/>
      <c r="AU263" s="73"/>
      <c r="AV263" s="73"/>
      <c r="AW263" s="73"/>
      <c r="AX263" s="73"/>
      <c r="AY263" s="73"/>
      <c r="AZ263" s="73"/>
      <c r="BA263" s="73"/>
      <c r="BB263" s="73"/>
      <c r="BC263" s="74"/>
      <c r="BD263" s="222" t="str">
        <f t="shared" si="7"/>
        <v xml:space="preserve"> </v>
      </c>
      <c r="BE263" s="76">
        <f ca="1">Validation!H263</f>
        <v>2</v>
      </c>
      <c r="BF263" t="str">
        <f ca="1">Validation!I263</f>
        <v/>
      </c>
      <c r="BJ263" t="str">
        <f>IF(AND(ISBLANK(Members[[#This Row],[DependentSSN]]),NOT(ISBLANK(Members[[#This Row],[MedicalPolicy]]))), "CoverageLevels", "Waivers")</f>
        <v>Waivers</v>
      </c>
      <c r="BK263" t="str">
        <f>IF(AND(ISBLANK(Members[[#This Row],[DependentSSN]]),NOT(ISBLANK(Members[[#This Row],[Dental Policy]]))), "CoverageLevels", "Waivers")</f>
        <v>Waivers</v>
      </c>
      <c r="BL263" t="str">
        <f>IF(AND(ISBLANK(Members[[#This Row],[DependentSSN]]),NOT(ISBLANK(Members[[#This Row],[VisionPolicy]]))), "CoverageLevels", "Waivers")</f>
        <v>Waivers</v>
      </c>
      <c r="BM263">
        <v>0</v>
      </c>
    </row>
    <row r="264" spans="1:65" x14ac:dyDescent="0.25">
      <c r="A264" s="4"/>
      <c r="B264" s="67"/>
      <c r="C264" s="68"/>
      <c r="D264" s="68"/>
      <c r="E264" s="69"/>
      <c r="F264" s="68"/>
      <c r="G264" s="69"/>
      <c r="H264" s="68"/>
      <c r="I264" s="68"/>
      <c r="J264" s="70"/>
      <c r="K264" s="68"/>
      <c r="L264" s="68"/>
      <c r="M264" s="71"/>
      <c r="N264" s="69"/>
      <c r="O264" s="69"/>
      <c r="P264" s="69"/>
      <c r="Q264" s="69"/>
      <c r="R264" s="69"/>
      <c r="S264" s="69"/>
      <c r="T264" s="68" t="str">
        <f>IF(IFERROR(VLOOKUP(Members[[#This Row],[Subscriber SSN]],$C$7:T263,18,FALSE), "") = 0, "",IFERROR(VLOOKUP(Members[[#This Row],[Subscriber SSN]],$C$7:T263,18,FALSE), ""))</f>
        <v/>
      </c>
      <c r="U264" s="68" t="str">
        <f>IF(IFERROR(VLOOKUP(Members[[#This Row],[Subscriber SSN]],$C$7:U263,19,FALSE), "") = 0, "",IFERROR(VLOOKUP(Members[[#This Row],[Subscriber SSN]],$C$7:U263,19,FALSE), ""))</f>
        <v/>
      </c>
      <c r="V264" s="69" t="str">
        <f>IF(IFERROR(VLOOKUP(Members[[#This Row],[Subscriber SSN]],$C$7:V263,20,FALSE), "") = 0, "", IFERROR(VLOOKUP(Members[[#This Row],[Subscriber SSN]],$C$7:V263,20,FALSE), ""))</f>
        <v/>
      </c>
      <c r="W264" s="68" t="str">
        <f>IF(IFERROR(VLOOKUP(Members[[#This Row],[Subscriber SSN]],$C$7:W263,21,FALSE), "") = 0, "", IFERROR(VLOOKUP(Members[[#This Row],[Subscriber SSN]],$C$7:W263,21,FALSE), ""))</f>
        <v/>
      </c>
      <c r="X264" s="68" t="str">
        <f>IF(IFERROR(VLOOKUP(Members[[#This Row],[Subscriber SSN]],$C$7:X263,22,FALSE), "") = 0, "", IFERROR(VLOOKUP(Members[[#This Row],[Subscriber SSN]],$C$7:X263,22,FALSE), ""))</f>
        <v/>
      </c>
      <c r="Y264" s="68"/>
      <c r="Z264" s="72"/>
      <c r="AA264" s="69"/>
      <c r="AB264" s="69"/>
      <c r="AC264" s="70"/>
      <c r="AD264" s="110">
        <f t="shared" si="8"/>
        <v>45292</v>
      </c>
      <c r="AE264" s="69"/>
      <c r="AF264" s="69"/>
      <c r="AG264" s="71"/>
      <c r="AH264" s="69"/>
      <c r="AI264" s="69"/>
      <c r="AJ264" s="69"/>
      <c r="AK264" s="69"/>
      <c r="AL264" s="69"/>
      <c r="AM264" s="69"/>
      <c r="AN264" s="69"/>
      <c r="AO264" s="69"/>
      <c r="AP264" s="73"/>
      <c r="AQ264" s="73"/>
      <c r="AR264" s="73"/>
      <c r="AS264" s="73"/>
      <c r="AT264" s="73"/>
      <c r="AU264" s="73"/>
      <c r="AV264" s="73"/>
      <c r="AW264" s="73"/>
      <c r="AX264" s="73"/>
      <c r="AY264" s="73"/>
      <c r="AZ264" s="73"/>
      <c r="BA264" s="73"/>
      <c r="BB264" s="73"/>
      <c r="BC264" s="74"/>
      <c r="BD264" s="222" t="str">
        <f t="shared" ref="BD264:BD327" si="9">IF(ISBLANK(J264)," ",ROUNDDOWN(YEARFRAC(AD264,(J264)),0))</f>
        <v xml:space="preserve"> </v>
      </c>
      <c r="BE264" s="76">
        <f ca="1">Validation!H264</f>
        <v>2</v>
      </c>
      <c r="BF264" t="str">
        <f ca="1">Validation!I264</f>
        <v/>
      </c>
      <c r="BJ264" t="str">
        <f>IF(AND(ISBLANK(Members[[#This Row],[DependentSSN]]),NOT(ISBLANK(Members[[#This Row],[MedicalPolicy]]))), "CoverageLevels", "Waivers")</f>
        <v>Waivers</v>
      </c>
      <c r="BK264" t="str">
        <f>IF(AND(ISBLANK(Members[[#This Row],[DependentSSN]]),NOT(ISBLANK(Members[[#This Row],[Dental Policy]]))), "CoverageLevels", "Waivers")</f>
        <v>Waivers</v>
      </c>
      <c r="BL264" t="str">
        <f>IF(AND(ISBLANK(Members[[#This Row],[DependentSSN]]),NOT(ISBLANK(Members[[#This Row],[VisionPolicy]]))), "CoverageLevels", "Waivers")</f>
        <v>Waivers</v>
      </c>
      <c r="BM264">
        <v>0</v>
      </c>
    </row>
    <row r="265" spans="1:65" x14ac:dyDescent="0.25">
      <c r="A265" s="4"/>
      <c r="B265" s="67"/>
      <c r="C265" s="68"/>
      <c r="D265" s="68"/>
      <c r="E265" s="69"/>
      <c r="F265" s="68"/>
      <c r="G265" s="69"/>
      <c r="H265" s="68"/>
      <c r="I265" s="68"/>
      <c r="J265" s="70"/>
      <c r="K265" s="68"/>
      <c r="L265" s="68"/>
      <c r="M265" s="71"/>
      <c r="N265" s="69"/>
      <c r="O265" s="69"/>
      <c r="P265" s="69"/>
      <c r="Q265" s="69"/>
      <c r="R265" s="69"/>
      <c r="S265" s="69"/>
      <c r="T265" s="68" t="str">
        <f>IF(IFERROR(VLOOKUP(Members[[#This Row],[Subscriber SSN]],$C$7:T264,18,FALSE), "") = 0, "",IFERROR(VLOOKUP(Members[[#This Row],[Subscriber SSN]],$C$7:T264,18,FALSE), ""))</f>
        <v/>
      </c>
      <c r="U265" s="68" t="str">
        <f>IF(IFERROR(VLOOKUP(Members[[#This Row],[Subscriber SSN]],$C$7:U264,19,FALSE), "") = 0, "",IFERROR(VLOOKUP(Members[[#This Row],[Subscriber SSN]],$C$7:U264,19,FALSE), ""))</f>
        <v/>
      </c>
      <c r="V265" s="69" t="str">
        <f>IF(IFERROR(VLOOKUP(Members[[#This Row],[Subscriber SSN]],$C$7:V264,20,FALSE), "") = 0, "", IFERROR(VLOOKUP(Members[[#This Row],[Subscriber SSN]],$C$7:V264,20,FALSE), ""))</f>
        <v/>
      </c>
      <c r="W265" s="68" t="str">
        <f>IF(IFERROR(VLOOKUP(Members[[#This Row],[Subscriber SSN]],$C$7:W264,21,FALSE), "") = 0, "", IFERROR(VLOOKUP(Members[[#This Row],[Subscriber SSN]],$C$7:W264,21,FALSE), ""))</f>
        <v/>
      </c>
      <c r="X265" s="68" t="str">
        <f>IF(IFERROR(VLOOKUP(Members[[#This Row],[Subscriber SSN]],$C$7:X264,22,FALSE), "") = 0, "", IFERROR(VLOOKUP(Members[[#This Row],[Subscriber SSN]],$C$7:X264,22,FALSE), ""))</f>
        <v/>
      </c>
      <c r="Y265" s="68"/>
      <c r="Z265" s="72"/>
      <c r="AA265" s="69"/>
      <c r="AB265" s="69"/>
      <c r="AC265" s="70"/>
      <c r="AD265" s="110">
        <f t="shared" si="8"/>
        <v>45292</v>
      </c>
      <c r="AE265" s="69"/>
      <c r="AF265" s="69"/>
      <c r="AG265" s="71"/>
      <c r="AH265" s="69"/>
      <c r="AI265" s="69"/>
      <c r="AJ265" s="69"/>
      <c r="AK265" s="69"/>
      <c r="AL265" s="69"/>
      <c r="AM265" s="69"/>
      <c r="AN265" s="69"/>
      <c r="AO265" s="69"/>
      <c r="AP265" s="73"/>
      <c r="AQ265" s="73"/>
      <c r="AR265" s="73"/>
      <c r="AS265" s="73"/>
      <c r="AT265" s="73"/>
      <c r="AU265" s="73"/>
      <c r="AV265" s="73"/>
      <c r="AW265" s="73"/>
      <c r="AX265" s="73"/>
      <c r="AY265" s="73"/>
      <c r="AZ265" s="73"/>
      <c r="BA265" s="73"/>
      <c r="BB265" s="73"/>
      <c r="BC265" s="74"/>
      <c r="BD265" s="222" t="str">
        <f t="shared" si="9"/>
        <v xml:space="preserve"> </v>
      </c>
      <c r="BE265" s="76">
        <f ca="1">Validation!H265</f>
        <v>2</v>
      </c>
      <c r="BF265" t="str">
        <f ca="1">Validation!I265</f>
        <v/>
      </c>
      <c r="BJ265" t="str">
        <f>IF(AND(ISBLANK(Members[[#This Row],[DependentSSN]]),NOT(ISBLANK(Members[[#This Row],[MedicalPolicy]]))), "CoverageLevels", "Waivers")</f>
        <v>Waivers</v>
      </c>
      <c r="BK265" t="str">
        <f>IF(AND(ISBLANK(Members[[#This Row],[DependentSSN]]),NOT(ISBLANK(Members[[#This Row],[Dental Policy]]))), "CoverageLevels", "Waivers")</f>
        <v>Waivers</v>
      </c>
      <c r="BL265" t="str">
        <f>IF(AND(ISBLANK(Members[[#This Row],[DependentSSN]]),NOT(ISBLANK(Members[[#This Row],[VisionPolicy]]))), "CoverageLevels", "Waivers")</f>
        <v>Waivers</v>
      </c>
      <c r="BM265">
        <v>0</v>
      </c>
    </row>
    <row r="266" spans="1:65" x14ac:dyDescent="0.25">
      <c r="A266" s="4"/>
      <c r="B266" s="67"/>
      <c r="C266" s="68"/>
      <c r="D266" s="68"/>
      <c r="E266" s="69"/>
      <c r="F266" s="68"/>
      <c r="G266" s="69"/>
      <c r="H266" s="68"/>
      <c r="I266" s="68"/>
      <c r="J266" s="70"/>
      <c r="K266" s="68"/>
      <c r="L266" s="68"/>
      <c r="M266" s="71"/>
      <c r="N266" s="69"/>
      <c r="O266" s="69"/>
      <c r="P266" s="69"/>
      <c r="Q266" s="69"/>
      <c r="R266" s="69"/>
      <c r="S266" s="69"/>
      <c r="T266" s="68" t="str">
        <f>IF(IFERROR(VLOOKUP(Members[[#This Row],[Subscriber SSN]],$C$7:T265,18,FALSE), "") = 0, "",IFERROR(VLOOKUP(Members[[#This Row],[Subscriber SSN]],$C$7:T265,18,FALSE), ""))</f>
        <v/>
      </c>
      <c r="U266" s="68" t="str">
        <f>IF(IFERROR(VLOOKUP(Members[[#This Row],[Subscriber SSN]],$C$7:U265,19,FALSE), "") = 0, "",IFERROR(VLOOKUP(Members[[#This Row],[Subscriber SSN]],$C$7:U265,19,FALSE), ""))</f>
        <v/>
      </c>
      <c r="V266" s="69" t="str">
        <f>IF(IFERROR(VLOOKUP(Members[[#This Row],[Subscriber SSN]],$C$7:V265,20,FALSE), "") = 0, "", IFERROR(VLOOKUP(Members[[#This Row],[Subscriber SSN]],$C$7:V265,20,FALSE), ""))</f>
        <v/>
      </c>
      <c r="W266" s="68" t="str">
        <f>IF(IFERROR(VLOOKUP(Members[[#This Row],[Subscriber SSN]],$C$7:W265,21,FALSE), "") = 0, "", IFERROR(VLOOKUP(Members[[#This Row],[Subscriber SSN]],$C$7:W265,21,FALSE), ""))</f>
        <v/>
      </c>
      <c r="X266" s="68" t="str">
        <f>IF(IFERROR(VLOOKUP(Members[[#This Row],[Subscriber SSN]],$C$7:X265,22,FALSE), "") = 0, "", IFERROR(VLOOKUP(Members[[#This Row],[Subscriber SSN]],$C$7:X265,22,FALSE), ""))</f>
        <v/>
      </c>
      <c r="Y266" s="68"/>
      <c r="Z266" s="72"/>
      <c r="AA266" s="69"/>
      <c r="AB266" s="69"/>
      <c r="AC266" s="70"/>
      <c r="AD266" s="110">
        <f t="shared" si="8"/>
        <v>45292</v>
      </c>
      <c r="AE266" s="69"/>
      <c r="AF266" s="69"/>
      <c r="AG266" s="71"/>
      <c r="AH266" s="69"/>
      <c r="AI266" s="69"/>
      <c r="AJ266" s="69"/>
      <c r="AK266" s="69"/>
      <c r="AL266" s="69"/>
      <c r="AM266" s="69"/>
      <c r="AN266" s="69"/>
      <c r="AO266" s="69"/>
      <c r="AP266" s="73"/>
      <c r="AQ266" s="73"/>
      <c r="AR266" s="73"/>
      <c r="AS266" s="73"/>
      <c r="AT266" s="73"/>
      <c r="AU266" s="73"/>
      <c r="AV266" s="73"/>
      <c r="AW266" s="73"/>
      <c r="AX266" s="73"/>
      <c r="AY266" s="73"/>
      <c r="AZ266" s="73"/>
      <c r="BA266" s="73"/>
      <c r="BB266" s="73"/>
      <c r="BC266" s="74"/>
      <c r="BD266" s="222" t="str">
        <f t="shared" si="9"/>
        <v xml:space="preserve"> </v>
      </c>
      <c r="BE266" s="76">
        <f ca="1">Validation!H266</f>
        <v>2</v>
      </c>
      <c r="BF266" t="str">
        <f ca="1">Validation!I266</f>
        <v/>
      </c>
      <c r="BJ266" t="str">
        <f>IF(AND(ISBLANK(Members[[#This Row],[DependentSSN]]),NOT(ISBLANK(Members[[#This Row],[MedicalPolicy]]))), "CoverageLevels", "Waivers")</f>
        <v>Waivers</v>
      </c>
      <c r="BK266" t="str">
        <f>IF(AND(ISBLANK(Members[[#This Row],[DependentSSN]]),NOT(ISBLANK(Members[[#This Row],[Dental Policy]]))), "CoverageLevels", "Waivers")</f>
        <v>Waivers</v>
      </c>
      <c r="BL266" t="str">
        <f>IF(AND(ISBLANK(Members[[#This Row],[DependentSSN]]),NOT(ISBLANK(Members[[#This Row],[VisionPolicy]]))), "CoverageLevels", "Waivers")</f>
        <v>Waivers</v>
      </c>
      <c r="BM266">
        <v>0</v>
      </c>
    </row>
    <row r="267" spans="1:65" x14ac:dyDescent="0.25">
      <c r="A267" s="4"/>
      <c r="B267" s="67"/>
      <c r="C267" s="68"/>
      <c r="D267" s="68"/>
      <c r="E267" s="69"/>
      <c r="F267" s="68"/>
      <c r="G267" s="69"/>
      <c r="H267" s="68"/>
      <c r="I267" s="68"/>
      <c r="J267" s="70"/>
      <c r="K267" s="68"/>
      <c r="L267" s="68"/>
      <c r="M267" s="71"/>
      <c r="N267" s="69"/>
      <c r="O267" s="69"/>
      <c r="P267" s="69"/>
      <c r="Q267" s="69"/>
      <c r="R267" s="69"/>
      <c r="S267" s="69"/>
      <c r="T267" s="68" t="str">
        <f>IF(IFERROR(VLOOKUP(Members[[#This Row],[Subscriber SSN]],$C$7:T266,18,FALSE), "") = 0, "",IFERROR(VLOOKUP(Members[[#This Row],[Subscriber SSN]],$C$7:T266,18,FALSE), ""))</f>
        <v/>
      </c>
      <c r="U267" s="68" t="str">
        <f>IF(IFERROR(VLOOKUP(Members[[#This Row],[Subscriber SSN]],$C$7:U266,19,FALSE), "") = 0, "",IFERROR(VLOOKUP(Members[[#This Row],[Subscriber SSN]],$C$7:U266,19,FALSE), ""))</f>
        <v/>
      </c>
      <c r="V267" s="69" t="str">
        <f>IF(IFERROR(VLOOKUP(Members[[#This Row],[Subscriber SSN]],$C$7:V266,20,FALSE), "") = 0, "", IFERROR(VLOOKUP(Members[[#This Row],[Subscriber SSN]],$C$7:V266,20,FALSE), ""))</f>
        <v/>
      </c>
      <c r="W267" s="68" t="str">
        <f>IF(IFERROR(VLOOKUP(Members[[#This Row],[Subscriber SSN]],$C$7:W266,21,FALSE), "") = 0, "", IFERROR(VLOOKUP(Members[[#This Row],[Subscriber SSN]],$C$7:W266,21,FALSE), ""))</f>
        <v/>
      </c>
      <c r="X267" s="68" t="str">
        <f>IF(IFERROR(VLOOKUP(Members[[#This Row],[Subscriber SSN]],$C$7:X266,22,FALSE), "") = 0, "", IFERROR(VLOOKUP(Members[[#This Row],[Subscriber SSN]],$C$7:X266,22,FALSE), ""))</f>
        <v/>
      </c>
      <c r="Y267" s="68"/>
      <c r="Z267" s="72"/>
      <c r="AA267" s="69"/>
      <c r="AB267" s="69"/>
      <c r="AC267" s="70"/>
      <c r="AD267" s="110">
        <f t="shared" si="8"/>
        <v>45292</v>
      </c>
      <c r="AE267" s="69"/>
      <c r="AF267" s="69"/>
      <c r="AG267" s="71"/>
      <c r="AH267" s="69"/>
      <c r="AI267" s="69"/>
      <c r="AJ267" s="69"/>
      <c r="AK267" s="69"/>
      <c r="AL267" s="69"/>
      <c r="AM267" s="69"/>
      <c r="AN267" s="69"/>
      <c r="AO267" s="69"/>
      <c r="AP267" s="73"/>
      <c r="AQ267" s="73"/>
      <c r="AR267" s="73"/>
      <c r="AS267" s="73"/>
      <c r="AT267" s="73"/>
      <c r="AU267" s="73"/>
      <c r="AV267" s="73"/>
      <c r="AW267" s="73"/>
      <c r="AX267" s="73"/>
      <c r="AY267" s="73"/>
      <c r="AZ267" s="73"/>
      <c r="BA267" s="73"/>
      <c r="BB267" s="73"/>
      <c r="BC267" s="74"/>
      <c r="BD267" s="222" t="str">
        <f t="shared" si="9"/>
        <v xml:space="preserve"> </v>
      </c>
      <c r="BE267" s="76">
        <f ca="1">Validation!H267</f>
        <v>2</v>
      </c>
      <c r="BF267" t="str">
        <f ca="1">Validation!I267</f>
        <v/>
      </c>
      <c r="BJ267" t="str">
        <f>IF(AND(ISBLANK(Members[[#This Row],[DependentSSN]]),NOT(ISBLANK(Members[[#This Row],[MedicalPolicy]]))), "CoverageLevels", "Waivers")</f>
        <v>Waivers</v>
      </c>
      <c r="BK267" t="str">
        <f>IF(AND(ISBLANK(Members[[#This Row],[DependentSSN]]),NOT(ISBLANK(Members[[#This Row],[Dental Policy]]))), "CoverageLevels", "Waivers")</f>
        <v>Waivers</v>
      </c>
      <c r="BL267" t="str">
        <f>IF(AND(ISBLANK(Members[[#This Row],[DependentSSN]]),NOT(ISBLANK(Members[[#This Row],[VisionPolicy]]))), "CoverageLevels", "Waivers")</f>
        <v>Waivers</v>
      </c>
      <c r="BM267">
        <v>0</v>
      </c>
    </row>
    <row r="268" spans="1:65" x14ac:dyDescent="0.25">
      <c r="A268" s="4"/>
      <c r="B268" s="67"/>
      <c r="C268" s="68"/>
      <c r="D268" s="68"/>
      <c r="E268" s="69"/>
      <c r="F268" s="68"/>
      <c r="G268" s="69"/>
      <c r="H268" s="68"/>
      <c r="I268" s="68"/>
      <c r="J268" s="70"/>
      <c r="K268" s="68"/>
      <c r="L268" s="68"/>
      <c r="M268" s="71"/>
      <c r="N268" s="69"/>
      <c r="O268" s="69"/>
      <c r="P268" s="69"/>
      <c r="Q268" s="69"/>
      <c r="R268" s="69"/>
      <c r="S268" s="69"/>
      <c r="T268" s="68" t="str">
        <f>IF(IFERROR(VLOOKUP(Members[[#This Row],[Subscriber SSN]],$C$7:T267,18,FALSE), "") = 0, "",IFERROR(VLOOKUP(Members[[#This Row],[Subscriber SSN]],$C$7:T267,18,FALSE), ""))</f>
        <v/>
      </c>
      <c r="U268" s="68" t="str">
        <f>IF(IFERROR(VLOOKUP(Members[[#This Row],[Subscriber SSN]],$C$7:U267,19,FALSE), "") = 0, "",IFERROR(VLOOKUP(Members[[#This Row],[Subscriber SSN]],$C$7:U267,19,FALSE), ""))</f>
        <v/>
      </c>
      <c r="V268" s="69" t="str">
        <f>IF(IFERROR(VLOOKUP(Members[[#This Row],[Subscriber SSN]],$C$7:V267,20,FALSE), "") = 0, "", IFERROR(VLOOKUP(Members[[#This Row],[Subscriber SSN]],$C$7:V267,20,FALSE), ""))</f>
        <v/>
      </c>
      <c r="W268" s="68" t="str">
        <f>IF(IFERROR(VLOOKUP(Members[[#This Row],[Subscriber SSN]],$C$7:W267,21,FALSE), "") = 0, "", IFERROR(VLOOKUP(Members[[#This Row],[Subscriber SSN]],$C$7:W267,21,FALSE), ""))</f>
        <v/>
      </c>
      <c r="X268" s="68" t="str">
        <f>IF(IFERROR(VLOOKUP(Members[[#This Row],[Subscriber SSN]],$C$7:X267,22,FALSE), "") = 0, "", IFERROR(VLOOKUP(Members[[#This Row],[Subscriber SSN]],$C$7:X267,22,FALSE), ""))</f>
        <v/>
      </c>
      <c r="Y268" s="68"/>
      <c r="Z268" s="72"/>
      <c r="AA268" s="69"/>
      <c r="AB268" s="69"/>
      <c r="AC268" s="70"/>
      <c r="AD268" s="110">
        <f t="shared" si="8"/>
        <v>45292</v>
      </c>
      <c r="AE268" s="69"/>
      <c r="AF268" s="69"/>
      <c r="AG268" s="71"/>
      <c r="AH268" s="69"/>
      <c r="AI268" s="69"/>
      <c r="AJ268" s="69"/>
      <c r="AK268" s="69"/>
      <c r="AL268" s="69"/>
      <c r="AM268" s="69"/>
      <c r="AN268" s="69"/>
      <c r="AO268" s="69"/>
      <c r="AP268" s="73"/>
      <c r="AQ268" s="73"/>
      <c r="AR268" s="73"/>
      <c r="AS268" s="73"/>
      <c r="AT268" s="73"/>
      <c r="AU268" s="73"/>
      <c r="AV268" s="73"/>
      <c r="AW268" s="73"/>
      <c r="AX268" s="73"/>
      <c r="AY268" s="73"/>
      <c r="AZ268" s="73"/>
      <c r="BA268" s="73"/>
      <c r="BB268" s="73"/>
      <c r="BC268" s="74"/>
      <c r="BD268" s="222" t="str">
        <f t="shared" si="9"/>
        <v xml:space="preserve"> </v>
      </c>
      <c r="BE268" s="76">
        <f ca="1">Validation!H268</f>
        <v>2</v>
      </c>
      <c r="BF268" t="str">
        <f ca="1">Validation!I268</f>
        <v/>
      </c>
      <c r="BJ268" t="str">
        <f>IF(AND(ISBLANK(Members[[#This Row],[DependentSSN]]),NOT(ISBLANK(Members[[#This Row],[MedicalPolicy]]))), "CoverageLevels", "Waivers")</f>
        <v>Waivers</v>
      </c>
      <c r="BK268" t="str">
        <f>IF(AND(ISBLANK(Members[[#This Row],[DependentSSN]]),NOT(ISBLANK(Members[[#This Row],[Dental Policy]]))), "CoverageLevels", "Waivers")</f>
        <v>Waivers</v>
      </c>
      <c r="BL268" t="str">
        <f>IF(AND(ISBLANK(Members[[#This Row],[DependentSSN]]),NOT(ISBLANK(Members[[#This Row],[VisionPolicy]]))), "CoverageLevels", "Waivers")</f>
        <v>Waivers</v>
      </c>
      <c r="BM268">
        <v>0</v>
      </c>
    </row>
    <row r="269" spans="1:65" x14ac:dyDescent="0.25">
      <c r="A269" s="4"/>
      <c r="B269" s="67"/>
      <c r="C269" s="68"/>
      <c r="D269" s="68"/>
      <c r="E269" s="69"/>
      <c r="F269" s="68"/>
      <c r="G269" s="69"/>
      <c r="H269" s="68"/>
      <c r="I269" s="68"/>
      <c r="J269" s="70"/>
      <c r="K269" s="68"/>
      <c r="L269" s="68"/>
      <c r="M269" s="71"/>
      <c r="N269" s="69"/>
      <c r="O269" s="69"/>
      <c r="P269" s="69"/>
      <c r="Q269" s="69"/>
      <c r="R269" s="69"/>
      <c r="S269" s="69"/>
      <c r="T269" s="68" t="str">
        <f>IF(IFERROR(VLOOKUP(Members[[#This Row],[Subscriber SSN]],$C$7:T268,18,FALSE), "") = 0, "",IFERROR(VLOOKUP(Members[[#This Row],[Subscriber SSN]],$C$7:T268,18,FALSE), ""))</f>
        <v/>
      </c>
      <c r="U269" s="68" t="str">
        <f>IF(IFERROR(VLOOKUP(Members[[#This Row],[Subscriber SSN]],$C$7:U268,19,FALSE), "") = 0, "",IFERROR(VLOOKUP(Members[[#This Row],[Subscriber SSN]],$C$7:U268,19,FALSE), ""))</f>
        <v/>
      </c>
      <c r="V269" s="69" t="str">
        <f>IF(IFERROR(VLOOKUP(Members[[#This Row],[Subscriber SSN]],$C$7:V268,20,FALSE), "") = 0, "", IFERROR(VLOOKUP(Members[[#This Row],[Subscriber SSN]],$C$7:V268,20,FALSE), ""))</f>
        <v/>
      </c>
      <c r="W269" s="68" t="str">
        <f>IF(IFERROR(VLOOKUP(Members[[#This Row],[Subscriber SSN]],$C$7:W268,21,FALSE), "") = 0, "", IFERROR(VLOOKUP(Members[[#This Row],[Subscriber SSN]],$C$7:W268,21,FALSE), ""))</f>
        <v/>
      </c>
      <c r="X269" s="68" t="str">
        <f>IF(IFERROR(VLOOKUP(Members[[#This Row],[Subscriber SSN]],$C$7:X268,22,FALSE), "") = 0, "", IFERROR(VLOOKUP(Members[[#This Row],[Subscriber SSN]],$C$7:X268,22,FALSE), ""))</f>
        <v/>
      </c>
      <c r="Y269" s="68"/>
      <c r="Z269" s="72"/>
      <c r="AA269" s="69"/>
      <c r="AB269" s="69"/>
      <c r="AC269" s="70"/>
      <c r="AD269" s="110">
        <f t="shared" si="8"/>
        <v>45292</v>
      </c>
      <c r="AE269" s="69"/>
      <c r="AF269" s="69"/>
      <c r="AG269" s="71"/>
      <c r="AH269" s="69"/>
      <c r="AI269" s="69"/>
      <c r="AJ269" s="69"/>
      <c r="AK269" s="69"/>
      <c r="AL269" s="69"/>
      <c r="AM269" s="69"/>
      <c r="AN269" s="69"/>
      <c r="AO269" s="69"/>
      <c r="AP269" s="73"/>
      <c r="AQ269" s="73"/>
      <c r="AR269" s="73"/>
      <c r="AS269" s="73"/>
      <c r="AT269" s="73"/>
      <c r="AU269" s="73"/>
      <c r="AV269" s="73"/>
      <c r="AW269" s="73"/>
      <c r="AX269" s="73"/>
      <c r="AY269" s="73"/>
      <c r="AZ269" s="73"/>
      <c r="BA269" s="73"/>
      <c r="BB269" s="73"/>
      <c r="BC269" s="74"/>
      <c r="BD269" s="222" t="str">
        <f t="shared" si="9"/>
        <v xml:space="preserve"> </v>
      </c>
      <c r="BE269" s="76">
        <f ca="1">Validation!H269</f>
        <v>2</v>
      </c>
      <c r="BF269" t="str">
        <f ca="1">Validation!I269</f>
        <v/>
      </c>
      <c r="BJ269" t="str">
        <f>IF(AND(ISBLANK(Members[[#This Row],[DependentSSN]]),NOT(ISBLANK(Members[[#This Row],[MedicalPolicy]]))), "CoverageLevels", "Waivers")</f>
        <v>Waivers</v>
      </c>
      <c r="BK269" t="str">
        <f>IF(AND(ISBLANK(Members[[#This Row],[DependentSSN]]),NOT(ISBLANK(Members[[#This Row],[Dental Policy]]))), "CoverageLevels", "Waivers")</f>
        <v>Waivers</v>
      </c>
      <c r="BL269" t="str">
        <f>IF(AND(ISBLANK(Members[[#This Row],[DependentSSN]]),NOT(ISBLANK(Members[[#This Row],[VisionPolicy]]))), "CoverageLevels", "Waivers")</f>
        <v>Waivers</v>
      </c>
      <c r="BM269">
        <v>0</v>
      </c>
    </row>
    <row r="270" spans="1:65" x14ac:dyDescent="0.25">
      <c r="A270" s="4"/>
      <c r="B270" s="67"/>
      <c r="C270" s="68"/>
      <c r="D270" s="68"/>
      <c r="E270" s="69"/>
      <c r="F270" s="68"/>
      <c r="G270" s="69"/>
      <c r="H270" s="68"/>
      <c r="I270" s="68"/>
      <c r="J270" s="70"/>
      <c r="K270" s="68"/>
      <c r="L270" s="68"/>
      <c r="M270" s="71"/>
      <c r="N270" s="69"/>
      <c r="O270" s="69"/>
      <c r="P270" s="69"/>
      <c r="Q270" s="69"/>
      <c r="R270" s="69"/>
      <c r="S270" s="69"/>
      <c r="T270" s="68" t="str">
        <f>IF(IFERROR(VLOOKUP(Members[[#This Row],[Subscriber SSN]],$C$7:T269,18,FALSE), "") = 0, "",IFERROR(VLOOKUP(Members[[#This Row],[Subscriber SSN]],$C$7:T269,18,FALSE), ""))</f>
        <v/>
      </c>
      <c r="U270" s="68" t="str">
        <f>IF(IFERROR(VLOOKUP(Members[[#This Row],[Subscriber SSN]],$C$7:U269,19,FALSE), "") = 0, "",IFERROR(VLOOKUP(Members[[#This Row],[Subscriber SSN]],$C$7:U269,19,FALSE), ""))</f>
        <v/>
      </c>
      <c r="V270" s="69" t="str">
        <f>IF(IFERROR(VLOOKUP(Members[[#This Row],[Subscriber SSN]],$C$7:V269,20,FALSE), "") = 0, "", IFERROR(VLOOKUP(Members[[#This Row],[Subscriber SSN]],$C$7:V269,20,FALSE), ""))</f>
        <v/>
      </c>
      <c r="W270" s="68" t="str">
        <f>IF(IFERROR(VLOOKUP(Members[[#This Row],[Subscriber SSN]],$C$7:W269,21,FALSE), "") = 0, "", IFERROR(VLOOKUP(Members[[#This Row],[Subscriber SSN]],$C$7:W269,21,FALSE), ""))</f>
        <v/>
      </c>
      <c r="X270" s="68" t="str">
        <f>IF(IFERROR(VLOOKUP(Members[[#This Row],[Subscriber SSN]],$C$7:X269,22,FALSE), "") = 0, "", IFERROR(VLOOKUP(Members[[#This Row],[Subscriber SSN]],$C$7:X269,22,FALSE), ""))</f>
        <v/>
      </c>
      <c r="Y270" s="68"/>
      <c r="Z270" s="72"/>
      <c r="AA270" s="69"/>
      <c r="AB270" s="69"/>
      <c r="AC270" s="70"/>
      <c r="AD270" s="110">
        <f t="shared" si="8"/>
        <v>45292</v>
      </c>
      <c r="AE270" s="69"/>
      <c r="AF270" s="69"/>
      <c r="AG270" s="71"/>
      <c r="AH270" s="69"/>
      <c r="AI270" s="69"/>
      <c r="AJ270" s="69"/>
      <c r="AK270" s="69"/>
      <c r="AL270" s="69"/>
      <c r="AM270" s="69"/>
      <c r="AN270" s="69"/>
      <c r="AO270" s="69"/>
      <c r="AP270" s="73"/>
      <c r="AQ270" s="73"/>
      <c r="AR270" s="73"/>
      <c r="AS270" s="73"/>
      <c r="AT270" s="73"/>
      <c r="AU270" s="73"/>
      <c r="AV270" s="73"/>
      <c r="AW270" s="73"/>
      <c r="AX270" s="73"/>
      <c r="AY270" s="73"/>
      <c r="AZ270" s="73"/>
      <c r="BA270" s="73"/>
      <c r="BB270" s="73"/>
      <c r="BC270" s="74"/>
      <c r="BD270" s="222" t="str">
        <f t="shared" si="9"/>
        <v xml:space="preserve"> </v>
      </c>
      <c r="BE270" s="76">
        <f ca="1">Validation!H270</f>
        <v>2</v>
      </c>
      <c r="BF270" t="str">
        <f ca="1">Validation!I270</f>
        <v/>
      </c>
      <c r="BJ270" t="str">
        <f>IF(AND(ISBLANK(Members[[#This Row],[DependentSSN]]),NOT(ISBLANK(Members[[#This Row],[MedicalPolicy]]))), "CoverageLevels", "Waivers")</f>
        <v>Waivers</v>
      </c>
      <c r="BK270" t="str">
        <f>IF(AND(ISBLANK(Members[[#This Row],[DependentSSN]]),NOT(ISBLANK(Members[[#This Row],[Dental Policy]]))), "CoverageLevels", "Waivers")</f>
        <v>Waivers</v>
      </c>
      <c r="BL270" t="str">
        <f>IF(AND(ISBLANK(Members[[#This Row],[DependentSSN]]),NOT(ISBLANK(Members[[#This Row],[VisionPolicy]]))), "CoverageLevels", "Waivers")</f>
        <v>Waivers</v>
      </c>
      <c r="BM270">
        <v>0</v>
      </c>
    </row>
    <row r="271" spans="1:65" x14ac:dyDescent="0.25">
      <c r="A271" s="4"/>
      <c r="B271" s="67"/>
      <c r="C271" s="68"/>
      <c r="D271" s="68"/>
      <c r="E271" s="69"/>
      <c r="F271" s="68"/>
      <c r="G271" s="69"/>
      <c r="H271" s="68"/>
      <c r="I271" s="68"/>
      <c r="J271" s="70"/>
      <c r="K271" s="68"/>
      <c r="L271" s="68"/>
      <c r="M271" s="71"/>
      <c r="N271" s="69"/>
      <c r="O271" s="69"/>
      <c r="P271" s="69"/>
      <c r="Q271" s="69"/>
      <c r="R271" s="69"/>
      <c r="S271" s="69"/>
      <c r="T271" s="68" t="str">
        <f>IF(IFERROR(VLOOKUP(Members[[#This Row],[Subscriber SSN]],$C$7:T270,18,FALSE), "") = 0, "",IFERROR(VLOOKUP(Members[[#This Row],[Subscriber SSN]],$C$7:T270,18,FALSE), ""))</f>
        <v/>
      </c>
      <c r="U271" s="68" t="str">
        <f>IF(IFERROR(VLOOKUP(Members[[#This Row],[Subscriber SSN]],$C$7:U270,19,FALSE), "") = 0, "",IFERROR(VLOOKUP(Members[[#This Row],[Subscriber SSN]],$C$7:U270,19,FALSE), ""))</f>
        <v/>
      </c>
      <c r="V271" s="69" t="str">
        <f>IF(IFERROR(VLOOKUP(Members[[#This Row],[Subscriber SSN]],$C$7:V270,20,FALSE), "") = 0, "", IFERROR(VLOOKUP(Members[[#This Row],[Subscriber SSN]],$C$7:V270,20,FALSE), ""))</f>
        <v/>
      </c>
      <c r="W271" s="68" t="str">
        <f>IF(IFERROR(VLOOKUP(Members[[#This Row],[Subscriber SSN]],$C$7:W270,21,FALSE), "") = 0, "", IFERROR(VLOOKUP(Members[[#This Row],[Subscriber SSN]],$C$7:W270,21,FALSE), ""))</f>
        <v/>
      </c>
      <c r="X271" s="68" t="str">
        <f>IF(IFERROR(VLOOKUP(Members[[#This Row],[Subscriber SSN]],$C$7:X270,22,FALSE), "") = 0, "", IFERROR(VLOOKUP(Members[[#This Row],[Subscriber SSN]],$C$7:X270,22,FALSE), ""))</f>
        <v/>
      </c>
      <c r="Y271" s="68"/>
      <c r="Z271" s="72"/>
      <c r="AA271" s="69"/>
      <c r="AB271" s="69"/>
      <c r="AC271" s="70"/>
      <c r="AD271" s="110">
        <f t="shared" si="8"/>
        <v>45292</v>
      </c>
      <c r="AE271" s="69"/>
      <c r="AF271" s="69"/>
      <c r="AG271" s="71"/>
      <c r="AH271" s="69"/>
      <c r="AI271" s="69"/>
      <c r="AJ271" s="69"/>
      <c r="AK271" s="69"/>
      <c r="AL271" s="69"/>
      <c r="AM271" s="69"/>
      <c r="AN271" s="69"/>
      <c r="AO271" s="69"/>
      <c r="AP271" s="73"/>
      <c r="AQ271" s="73"/>
      <c r="AR271" s="73"/>
      <c r="AS271" s="73"/>
      <c r="AT271" s="73"/>
      <c r="AU271" s="73"/>
      <c r="AV271" s="73"/>
      <c r="AW271" s="73"/>
      <c r="AX271" s="73"/>
      <c r="AY271" s="73"/>
      <c r="AZ271" s="73"/>
      <c r="BA271" s="73"/>
      <c r="BB271" s="73"/>
      <c r="BC271" s="74"/>
      <c r="BD271" s="222" t="str">
        <f t="shared" si="9"/>
        <v xml:space="preserve"> </v>
      </c>
      <c r="BE271" s="76">
        <f ca="1">Validation!H271</f>
        <v>2</v>
      </c>
      <c r="BF271" t="str">
        <f ca="1">Validation!I271</f>
        <v/>
      </c>
      <c r="BJ271" t="str">
        <f>IF(AND(ISBLANK(Members[[#This Row],[DependentSSN]]),NOT(ISBLANK(Members[[#This Row],[MedicalPolicy]]))), "CoverageLevels", "Waivers")</f>
        <v>Waivers</v>
      </c>
      <c r="BK271" t="str">
        <f>IF(AND(ISBLANK(Members[[#This Row],[DependentSSN]]),NOT(ISBLANK(Members[[#This Row],[Dental Policy]]))), "CoverageLevels", "Waivers")</f>
        <v>Waivers</v>
      </c>
      <c r="BL271" t="str">
        <f>IF(AND(ISBLANK(Members[[#This Row],[DependentSSN]]),NOT(ISBLANK(Members[[#This Row],[VisionPolicy]]))), "CoverageLevels", "Waivers")</f>
        <v>Waivers</v>
      </c>
      <c r="BM271">
        <v>0</v>
      </c>
    </row>
    <row r="272" spans="1:65" x14ac:dyDescent="0.25">
      <c r="A272" s="4"/>
      <c r="B272" s="67"/>
      <c r="C272" s="68"/>
      <c r="D272" s="68"/>
      <c r="E272" s="69"/>
      <c r="F272" s="68"/>
      <c r="G272" s="69"/>
      <c r="H272" s="68"/>
      <c r="I272" s="68"/>
      <c r="J272" s="70"/>
      <c r="K272" s="68"/>
      <c r="L272" s="68"/>
      <c r="M272" s="71"/>
      <c r="N272" s="69"/>
      <c r="O272" s="69"/>
      <c r="P272" s="69"/>
      <c r="Q272" s="69"/>
      <c r="R272" s="69"/>
      <c r="S272" s="69"/>
      <c r="T272" s="68" t="str">
        <f>IF(IFERROR(VLOOKUP(Members[[#This Row],[Subscriber SSN]],$C$7:T271,18,FALSE), "") = 0, "",IFERROR(VLOOKUP(Members[[#This Row],[Subscriber SSN]],$C$7:T271,18,FALSE), ""))</f>
        <v/>
      </c>
      <c r="U272" s="68" t="str">
        <f>IF(IFERROR(VLOOKUP(Members[[#This Row],[Subscriber SSN]],$C$7:U271,19,FALSE), "") = 0, "",IFERROR(VLOOKUP(Members[[#This Row],[Subscriber SSN]],$C$7:U271,19,FALSE), ""))</f>
        <v/>
      </c>
      <c r="V272" s="69" t="str">
        <f>IF(IFERROR(VLOOKUP(Members[[#This Row],[Subscriber SSN]],$C$7:V271,20,FALSE), "") = 0, "", IFERROR(VLOOKUP(Members[[#This Row],[Subscriber SSN]],$C$7:V271,20,FALSE), ""))</f>
        <v/>
      </c>
      <c r="W272" s="68" t="str">
        <f>IF(IFERROR(VLOOKUP(Members[[#This Row],[Subscriber SSN]],$C$7:W271,21,FALSE), "") = 0, "", IFERROR(VLOOKUP(Members[[#This Row],[Subscriber SSN]],$C$7:W271,21,FALSE), ""))</f>
        <v/>
      </c>
      <c r="X272" s="68" t="str">
        <f>IF(IFERROR(VLOOKUP(Members[[#This Row],[Subscriber SSN]],$C$7:X271,22,FALSE), "") = 0, "", IFERROR(VLOOKUP(Members[[#This Row],[Subscriber SSN]],$C$7:X271,22,FALSE), ""))</f>
        <v/>
      </c>
      <c r="Y272" s="68"/>
      <c r="Z272" s="72"/>
      <c r="AA272" s="69"/>
      <c r="AB272" s="69"/>
      <c r="AC272" s="70"/>
      <c r="AD272" s="110">
        <f t="shared" si="8"/>
        <v>45292</v>
      </c>
      <c r="AE272" s="69"/>
      <c r="AF272" s="69"/>
      <c r="AG272" s="71"/>
      <c r="AH272" s="69"/>
      <c r="AI272" s="69"/>
      <c r="AJ272" s="69"/>
      <c r="AK272" s="69"/>
      <c r="AL272" s="69"/>
      <c r="AM272" s="69"/>
      <c r="AN272" s="69"/>
      <c r="AO272" s="69"/>
      <c r="AP272" s="73"/>
      <c r="AQ272" s="73"/>
      <c r="AR272" s="73"/>
      <c r="AS272" s="73"/>
      <c r="AT272" s="73"/>
      <c r="AU272" s="73"/>
      <c r="AV272" s="73"/>
      <c r="AW272" s="73"/>
      <c r="AX272" s="73"/>
      <c r="AY272" s="73"/>
      <c r="AZ272" s="73"/>
      <c r="BA272" s="73"/>
      <c r="BB272" s="73"/>
      <c r="BC272" s="74"/>
      <c r="BD272" s="222" t="str">
        <f t="shared" si="9"/>
        <v xml:space="preserve"> </v>
      </c>
      <c r="BE272" s="76">
        <f ca="1">Validation!H272</f>
        <v>2</v>
      </c>
      <c r="BF272" t="str">
        <f ca="1">Validation!I272</f>
        <v/>
      </c>
      <c r="BJ272" t="str">
        <f>IF(AND(ISBLANK(Members[[#This Row],[DependentSSN]]),NOT(ISBLANK(Members[[#This Row],[MedicalPolicy]]))), "CoverageLevels", "Waivers")</f>
        <v>Waivers</v>
      </c>
      <c r="BK272" t="str">
        <f>IF(AND(ISBLANK(Members[[#This Row],[DependentSSN]]),NOT(ISBLANK(Members[[#This Row],[Dental Policy]]))), "CoverageLevels", "Waivers")</f>
        <v>Waivers</v>
      </c>
      <c r="BL272" t="str">
        <f>IF(AND(ISBLANK(Members[[#This Row],[DependentSSN]]),NOT(ISBLANK(Members[[#This Row],[VisionPolicy]]))), "CoverageLevels", "Waivers")</f>
        <v>Waivers</v>
      </c>
      <c r="BM272">
        <v>0</v>
      </c>
    </row>
    <row r="273" spans="1:65" x14ac:dyDescent="0.25">
      <c r="A273" s="4"/>
      <c r="B273" s="67"/>
      <c r="C273" s="68"/>
      <c r="D273" s="68"/>
      <c r="E273" s="69"/>
      <c r="F273" s="68"/>
      <c r="G273" s="69"/>
      <c r="H273" s="68"/>
      <c r="I273" s="68"/>
      <c r="J273" s="70"/>
      <c r="K273" s="68"/>
      <c r="L273" s="68"/>
      <c r="M273" s="71"/>
      <c r="N273" s="69"/>
      <c r="O273" s="69"/>
      <c r="P273" s="69"/>
      <c r="Q273" s="69"/>
      <c r="R273" s="69"/>
      <c r="S273" s="69"/>
      <c r="T273" s="68" t="str">
        <f>IF(IFERROR(VLOOKUP(Members[[#This Row],[Subscriber SSN]],$C$7:T272,18,FALSE), "") = 0, "",IFERROR(VLOOKUP(Members[[#This Row],[Subscriber SSN]],$C$7:T272,18,FALSE), ""))</f>
        <v/>
      </c>
      <c r="U273" s="68" t="str">
        <f>IF(IFERROR(VLOOKUP(Members[[#This Row],[Subscriber SSN]],$C$7:U272,19,FALSE), "") = 0, "",IFERROR(VLOOKUP(Members[[#This Row],[Subscriber SSN]],$C$7:U272,19,FALSE), ""))</f>
        <v/>
      </c>
      <c r="V273" s="69" t="str">
        <f>IF(IFERROR(VLOOKUP(Members[[#This Row],[Subscriber SSN]],$C$7:V272,20,FALSE), "") = 0, "", IFERROR(VLOOKUP(Members[[#This Row],[Subscriber SSN]],$C$7:V272,20,FALSE), ""))</f>
        <v/>
      </c>
      <c r="W273" s="68" t="str">
        <f>IF(IFERROR(VLOOKUP(Members[[#This Row],[Subscriber SSN]],$C$7:W272,21,FALSE), "") = 0, "", IFERROR(VLOOKUP(Members[[#This Row],[Subscriber SSN]],$C$7:W272,21,FALSE), ""))</f>
        <v/>
      </c>
      <c r="X273" s="68" t="str">
        <f>IF(IFERROR(VLOOKUP(Members[[#This Row],[Subscriber SSN]],$C$7:X272,22,FALSE), "") = 0, "", IFERROR(VLOOKUP(Members[[#This Row],[Subscriber SSN]],$C$7:X272,22,FALSE), ""))</f>
        <v/>
      </c>
      <c r="Y273" s="68"/>
      <c r="Z273" s="72"/>
      <c r="AA273" s="69"/>
      <c r="AB273" s="69"/>
      <c r="AC273" s="70"/>
      <c r="AD273" s="110">
        <f t="shared" si="8"/>
        <v>45292</v>
      </c>
      <c r="AE273" s="69"/>
      <c r="AF273" s="69"/>
      <c r="AG273" s="71"/>
      <c r="AH273" s="69"/>
      <c r="AI273" s="69"/>
      <c r="AJ273" s="69"/>
      <c r="AK273" s="69"/>
      <c r="AL273" s="69"/>
      <c r="AM273" s="69"/>
      <c r="AN273" s="69"/>
      <c r="AO273" s="69"/>
      <c r="AP273" s="73"/>
      <c r="AQ273" s="73"/>
      <c r="AR273" s="73"/>
      <c r="AS273" s="73"/>
      <c r="AT273" s="73"/>
      <c r="AU273" s="73"/>
      <c r="AV273" s="73"/>
      <c r="AW273" s="73"/>
      <c r="AX273" s="73"/>
      <c r="AY273" s="73"/>
      <c r="AZ273" s="73"/>
      <c r="BA273" s="73"/>
      <c r="BB273" s="73"/>
      <c r="BC273" s="74"/>
      <c r="BD273" s="222" t="str">
        <f t="shared" si="9"/>
        <v xml:space="preserve"> </v>
      </c>
      <c r="BE273" s="76">
        <f ca="1">Validation!H273</f>
        <v>2</v>
      </c>
      <c r="BF273" t="str">
        <f ca="1">Validation!I273</f>
        <v/>
      </c>
      <c r="BJ273" t="str">
        <f>IF(AND(ISBLANK(Members[[#This Row],[DependentSSN]]),NOT(ISBLANK(Members[[#This Row],[MedicalPolicy]]))), "CoverageLevels", "Waivers")</f>
        <v>Waivers</v>
      </c>
      <c r="BK273" t="str">
        <f>IF(AND(ISBLANK(Members[[#This Row],[DependentSSN]]),NOT(ISBLANK(Members[[#This Row],[Dental Policy]]))), "CoverageLevels", "Waivers")</f>
        <v>Waivers</v>
      </c>
      <c r="BL273" t="str">
        <f>IF(AND(ISBLANK(Members[[#This Row],[DependentSSN]]),NOT(ISBLANK(Members[[#This Row],[VisionPolicy]]))), "CoverageLevels", "Waivers")</f>
        <v>Waivers</v>
      </c>
      <c r="BM273">
        <v>0</v>
      </c>
    </row>
    <row r="274" spans="1:65" x14ac:dyDescent="0.25">
      <c r="A274" s="4"/>
      <c r="B274" s="67"/>
      <c r="C274" s="68"/>
      <c r="D274" s="68"/>
      <c r="E274" s="69"/>
      <c r="F274" s="68"/>
      <c r="G274" s="69"/>
      <c r="H274" s="68"/>
      <c r="I274" s="68"/>
      <c r="J274" s="70"/>
      <c r="K274" s="68"/>
      <c r="L274" s="68"/>
      <c r="M274" s="71"/>
      <c r="N274" s="69"/>
      <c r="O274" s="69"/>
      <c r="P274" s="69"/>
      <c r="Q274" s="69"/>
      <c r="R274" s="69"/>
      <c r="S274" s="69"/>
      <c r="T274" s="68" t="str">
        <f>IF(IFERROR(VLOOKUP(Members[[#This Row],[Subscriber SSN]],$C$7:T273,18,FALSE), "") = 0, "",IFERROR(VLOOKUP(Members[[#This Row],[Subscriber SSN]],$C$7:T273,18,FALSE), ""))</f>
        <v/>
      </c>
      <c r="U274" s="68" t="str">
        <f>IF(IFERROR(VLOOKUP(Members[[#This Row],[Subscriber SSN]],$C$7:U273,19,FALSE), "") = 0, "",IFERROR(VLOOKUP(Members[[#This Row],[Subscriber SSN]],$C$7:U273,19,FALSE), ""))</f>
        <v/>
      </c>
      <c r="V274" s="69" t="str">
        <f>IF(IFERROR(VLOOKUP(Members[[#This Row],[Subscriber SSN]],$C$7:V273,20,FALSE), "") = 0, "", IFERROR(VLOOKUP(Members[[#This Row],[Subscriber SSN]],$C$7:V273,20,FALSE), ""))</f>
        <v/>
      </c>
      <c r="W274" s="68" t="str">
        <f>IF(IFERROR(VLOOKUP(Members[[#This Row],[Subscriber SSN]],$C$7:W273,21,FALSE), "") = 0, "", IFERROR(VLOOKUP(Members[[#This Row],[Subscriber SSN]],$C$7:W273,21,FALSE), ""))</f>
        <v/>
      </c>
      <c r="X274" s="68" t="str">
        <f>IF(IFERROR(VLOOKUP(Members[[#This Row],[Subscriber SSN]],$C$7:X273,22,FALSE), "") = 0, "", IFERROR(VLOOKUP(Members[[#This Row],[Subscriber SSN]],$C$7:X273,22,FALSE), ""))</f>
        <v/>
      </c>
      <c r="Y274" s="68"/>
      <c r="Z274" s="72"/>
      <c r="AA274" s="69"/>
      <c r="AB274" s="69"/>
      <c r="AC274" s="70"/>
      <c r="AD274" s="110">
        <f t="shared" si="8"/>
        <v>45292</v>
      </c>
      <c r="AE274" s="69"/>
      <c r="AF274" s="69"/>
      <c r="AG274" s="71"/>
      <c r="AH274" s="69"/>
      <c r="AI274" s="69"/>
      <c r="AJ274" s="69"/>
      <c r="AK274" s="69"/>
      <c r="AL274" s="69"/>
      <c r="AM274" s="69"/>
      <c r="AN274" s="69"/>
      <c r="AO274" s="69"/>
      <c r="AP274" s="73"/>
      <c r="AQ274" s="73"/>
      <c r="AR274" s="73"/>
      <c r="AS274" s="73"/>
      <c r="AT274" s="73"/>
      <c r="AU274" s="73"/>
      <c r="AV274" s="73"/>
      <c r="AW274" s="73"/>
      <c r="AX274" s="73"/>
      <c r="AY274" s="73"/>
      <c r="AZ274" s="73"/>
      <c r="BA274" s="73"/>
      <c r="BB274" s="73"/>
      <c r="BC274" s="74"/>
      <c r="BD274" s="222" t="str">
        <f t="shared" si="9"/>
        <v xml:space="preserve"> </v>
      </c>
      <c r="BE274" s="76">
        <f ca="1">Validation!H274</f>
        <v>2</v>
      </c>
      <c r="BF274" t="str">
        <f ca="1">Validation!I274</f>
        <v/>
      </c>
      <c r="BJ274" t="str">
        <f>IF(AND(ISBLANK(Members[[#This Row],[DependentSSN]]),NOT(ISBLANK(Members[[#This Row],[MedicalPolicy]]))), "CoverageLevels", "Waivers")</f>
        <v>Waivers</v>
      </c>
      <c r="BK274" t="str">
        <f>IF(AND(ISBLANK(Members[[#This Row],[DependentSSN]]),NOT(ISBLANK(Members[[#This Row],[Dental Policy]]))), "CoverageLevels", "Waivers")</f>
        <v>Waivers</v>
      </c>
      <c r="BL274" t="str">
        <f>IF(AND(ISBLANK(Members[[#This Row],[DependentSSN]]),NOT(ISBLANK(Members[[#This Row],[VisionPolicy]]))), "CoverageLevels", "Waivers")</f>
        <v>Waivers</v>
      </c>
      <c r="BM274">
        <v>0</v>
      </c>
    </row>
    <row r="275" spans="1:65" x14ac:dyDescent="0.25">
      <c r="A275" s="4"/>
      <c r="B275" s="67"/>
      <c r="C275" s="68"/>
      <c r="D275" s="68"/>
      <c r="E275" s="69"/>
      <c r="F275" s="68"/>
      <c r="G275" s="69"/>
      <c r="H275" s="68"/>
      <c r="I275" s="68"/>
      <c r="J275" s="70"/>
      <c r="K275" s="68"/>
      <c r="L275" s="68"/>
      <c r="M275" s="71"/>
      <c r="N275" s="69"/>
      <c r="O275" s="69"/>
      <c r="P275" s="69"/>
      <c r="Q275" s="69"/>
      <c r="R275" s="69"/>
      <c r="S275" s="69"/>
      <c r="T275" s="68" t="str">
        <f>IF(IFERROR(VLOOKUP(Members[[#This Row],[Subscriber SSN]],$C$7:T274,18,FALSE), "") = 0, "",IFERROR(VLOOKUP(Members[[#This Row],[Subscriber SSN]],$C$7:T274,18,FALSE), ""))</f>
        <v/>
      </c>
      <c r="U275" s="68" t="str">
        <f>IF(IFERROR(VLOOKUP(Members[[#This Row],[Subscriber SSN]],$C$7:U274,19,FALSE), "") = 0, "",IFERROR(VLOOKUP(Members[[#This Row],[Subscriber SSN]],$C$7:U274,19,FALSE), ""))</f>
        <v/>
      </c>
      <c r="V275" s="69" t="str">
        <f>IF(IFERROR(VLOOKUP(Members[[#This Row],[Subscriber SSN]],$C$7:V274,20,FALSE), "") = 0, "", IFERROR(VLOOKUP(Members[[#This Row],[Subscriber SSN]],$C$7:V274,20,FALSE), ""))</f>
        <v/>
      </c>
      <c r="W275" s="68" t="str">
        <f>IF(IFERROR(VLOOKUP(Members[[#This Row],[Subscriber SSN]],$C$7:W274,21,FALSE), "") = 0, "", IFERROR(VLOOKUP(Members[[#This Row],[Subscriber SSN]],$C$7:W274,21,FALSE), ""))</f>
        <v/>
      </c>
      <c r="X275" s="68" t="str">
        <f>IF(IFERROR(VLOOKUP(Members[[#This Row],[Subscriber SSN]],$C$7:X274,22,FALSE), "") = 0, "", IFERROR(VLOOKUP(Members[[#This Row],[Subscriber SSN]],$C$7:X274,22,FALSE), ""))</f>
        <v/>
      </c>
      <c r="Y275" s="68"/>
      <c r="Z275" s="72"/>
      <c r="AA275" s="69"/>
      <c r="AB275" s="69"/>
      <c r="AC275" s="70"/>
      <c r="AD275" s="110">
        <f t="shared" si="8"/>
        <v>45292</v>
      </c>
      <c r="AE275" s="69"/>
      <c r="AF275" s="69"/>
      <c r="AG275" s="71"/>
      <c r="AH275" s="69"/>
      <c r="AI275" s="69"/>
      <c r="AJ275" s="69"/>
      <c r="AK275" s="69"/>
      <c r="AL275" s="69"/>
      <c r="AM275" s="69"/>
      <c r="AN275" s="69"/>
      <c r="AO275" s="69"/>
      <c r="AP275" s="73"/>
      <c r="AQ275" s="73"/>
      <c r="AR275" s="73"/>
      <c r="AS275" s="73"/>
      <c r="AT275" s="73"/>
      <c r="AU275" s="73"/>
      <c r="AV275" s="73"/>
      <c r="AW275" s="73"/>
      <c r="AX275" s="73"/>
      <c r="AY275" s="73"/>
      <c r="AZ275" s="73"/>
      <c r="BA275" s="73"/>
      <c r="BB275" s="73"/>
      <c r="BC275" s="74"/>
      <c r="BD275" s="222" t="str">
        <f t="shared" si="9"/>
        <v xml:space="preserve"> </v>
      </c>
      <c r="BE275" s="76">
        <f ca="1">Validation!H275</f>
        <v>2</v>
      </c>
      <c r="BF275" t="str">
        <f ca="1">Validation!I275</f>
        <v/>
      </c>
      <c r="BJ275" t="str">
        <f>IF(AND(ISBLANK(Members[[#This Row],[DependentSSN]]),NOT(ISBLANK(Members[[#This Row],[MedicalPolicy]]))), "CoverageLevels", "Waivers")</f>
        <v>Waivers</v>
      </c>
      <c r="BK275" t="str">
        <f>IF(AND(ISBLANK(Members[[#This Row],[DependentSSN]]),NOT(ISBLANK(Members[[#This Row],[Dental Policy]]))), "CoverageLevels", "Waivers")</f>
        <v>Waivers</v>
      </c>
      <c r="BL275" t="str">
        <f>IF(AND(ISBLANK(Members[[#This Row],[DependentSSN]]),NOT(ISBLANK(Members[[#This Row],[VisionPolicy]]))), "CoverageLevels", "Waivers")</f>
        <v>Waivers</v>
      </c>
      <c r="BM275">
        <v>0</v>
      </c>
    </row>
    <row r="276" spans="1:65" x14ac:dyDescent="0.25">
      <c r="A276" s="4"/>
      <c r="B276" s="67"/>
      <c r="C276" s="68"/>
      <c r="D276" s="68"/>
      <c r="E276" s="69"/>
      <c r="F276" s="68"/>
      <c r="G276" s="69"/>
      <c r="H276" s="68"/>
      <c r="I276" s="68"/>
      <c r="J276" s="70"/>
      <c r="K276" s="68"/>
      <c r="L276" s="68"/>
      <c r="M276" s="71"/>
      <c r="N276" s="69"/>
      <c r="O276" s="69"/>
      <c r="P276" s="69"/>
      <c r="Q276" s="69"/>
      <c r="R276" s="69"/>
      <c r="S276" s="69"/>
      <c r="T276" s="68" t="str">
        <f>IF(IFERROR(VLOOKUP(Members[[#This Row],[Subscriber SSN]],$C$7:T275,18,FALSE), "") = 0, "",IFERROR(VLOOKUP(Members[[#This Row],[Subscriber SSN]],$C$7:T275,18,FALSE), ""))</f>
        <v/>
      </c>
      <c r="U276" s="68" t="str">
        <f>IF(IFERROR(VLOOKUP(Members[[#This Row],[Subscriber SSN]],$C$7:U275,19,FALSE), "") = 0, "",IFERROR(VLOOKUP(Members[[#This Row],[Subscriber SSN]],$C$7:U275,19,FALSE), ""))</f>
        <v/>
      </c>
      <c r="V276" s="69" t="str">
        <f>IF(IFERROR(VLOOKUP(Members[[#This Row],[Subscriber SSN]],$C$7:V275,20,FALSE), "") = 0, "", IFERROR(VLOOKUP(Members[[#This Row],[Subscriber SSN]],$C$7:V275,20,FALSE), ""))</f>
        <v/>
      </c>
      <c r="W276" s="68" t="str">
        <f>IF(IFERROR(VLOOKUP(Members[[#This Row],[Subscriber SSN]],$C$7:W275,21,FALSE), "") = 0, "", IFERROR(VLOOKUP(Members[[#This Row],[Subscriber SSN]],$C$7:W275,21,FALSE), ""))</f>
        <v/>
      </c>
      <c r="X276" s="68" t="str">
        <f>IF(IFERROR(VLOOKUP(Members[[#This Row],[Subscriber SSN]],$C$7:X275,22,FALSE), "") = 0, "", IFERROR(VLOOKUP(Members[[#This Row],[Subscriber SSN]],$C$7:X275,22,FALSE), ""))</f>
        <v/>
      </c>
      <c r="Y276" s="68"/>
      <c r="Z276" s="72"/>
      <c r="AA276" s="69"/>
      <c r="AB276" s="69"/>
      <c r="AC276" s="70"/>
      <c r="AD276" s="110">
        <f t="shared" si="8"/>
        <v>45292</v>
      </c>
      <c r="AE276" s="69"/>
      <c r="AF276" s="69"/>
      <c r="AG276" s="71"/>
      <c r="AH276" s="69"/>
      <c r="AI276" s="69"/>
      <c r="AJ276" s="69"/>
      <c r="AK276" s="69"/>
      <c r="AL276" s="69"/>
      <c r="AM276" s="69"/>
      <c r="AN276" s="69"/>
      <c r="AO276" s="69"/>
      <c r="AP276" s="73"/>
      <c r="AQ276" s="73"/>
      <c r="AR276" s="73"/>
      <c r="AS276" s="73"/>
      <c r="AT276" s="73"/>
      <c r="AU276" s="73"/>
      <c r="AV276" s="73"/>
      <c r="AW276" s="73"/>
      <c r="AX276" s="73"/>
      <c r="AY276" s="73"/>
      <c r="AZ276" s="73"/>
      <c r="BA276" s="73"/>
      <c r="BB276" s="73"/>
      <c r="BC276" s="74"/>
      <c r="BD276" s="222" t="str">
        <f t="shared" si="9"/>
        <v xml:space="preserve"> </v>
      </c>
      <c r="BE276" s="76">
        <f ca="1">Validation!H276</f>
        <v>2</v>
      </c>
      <c r="BF276" t="str">
        <f ca="1">Validation!I276</f>
        <v/>
      </c>
      <c r="BJ276" t="str">
        <f>IF(AND(ISBLANK(Members[[#This Row],[DependentSSN]]),NOT(ISBLANK(Members[[#This Row],[MedicalPolicy]]))), "CoverageLevels", "Waivers")</f>
        <v>Waivers</v>
      </c>
      <c r="BK276" t="str">
        <f>IF(AND(ISBLANK(Members[[#This Row],[DependentSSN]]),NOT(ISBLANK(Members[[#This Row],[Dental Policy]]))), "CoverageLevels", "Waivers")</f>
        <v>Waivers</v>
      </c>
      <c r="BL276" t="str">
        <f>IF(AND(ISBLANK(Members[[#This Row],[DependentSSN]]),NOT(ISBLANK(Members[[#This Row],[VisionPolicy]]))), "CoverageLevels", "Waivers")</f>
        <v>Waivers</v>
      </c>
      <c r="BM276">
        <v>0</v>
      </c>
    </row>
    <row r="277" spans="1:65" x14ac:dyDescent="0.25">
      <c r="A277" s="4"/>
      <c r="B277" s="67"/>
      <c r="C277" s="68"/>
      <c r="D277" s="68"/>
      <c r="E277" s="69"/>
      <c r="F277" s="68"/>
      <c r="G277" s="69"/>
      <c r="H277" s="68"/>
      <c r="I277" s="68"/>
      <c r="J277" s="70"/>
      <c r="K277" s="68"/>
      <c r="L277" s="68"/>
      <c r="M277" s="71"/>
      <c r="N277" s="69"/>
      <c r="O277" s="69"/>
      <c r="P277" s="69"/>
      <c r="Q277" s="69"/>
      <c r="R277" s="69"/>
      <c r="S277" s="69"/>
      <c r="T277" s="68" t="str">
        <f>IF(IFERROR(VLOOKUP(Members[[#This Row],[Subscriber SSN]],$C$7:T276,18,FALSE), "") = 0, "",IFERROR(VLOOKUP(Members[[#This Row],[Subscriber SSN]],$C$7:T276,18,FALSE), ""))</f>
        <v/>
      </c>
      <c r="U277" s="68" t="str">
        <f>IF(IFERROR(VLOOKUP(Members[[#This Row],[Subscriber SSN]],$C$7:U276,19,FALSE), "") = 0, "",IFERROR(VLOOKUP(Members[[#This Row],[Subscriber SSN]],$C$7:U276,19,FALSE), ""))</f>
        <v/>
      </c>
      <c r="V277" s="69" t="str">
        <f>IF(IFERROR(VLOOKUP(Members[[#This Row],[Subscriber SSN]],$C$7:V276,20,FALSE), "") = 0, "", IFERROR(VLOOKUP(Members[[#This Row],[Subscriber SSN]],$C$7:V276,20,FALSE), ""))</f>
        <v/>
      </c>
      <c r="W277" s="68" t="str">
        <f>IF(IFERROR(VLOOKUP(Members[[#This Row],[Subscriber SSN]],$C$7:W276,21,FALSE), "") = 0, "", IFERROR(VLOOKUP(Members[[#This Row],[Subscriber SSN]],$C$7:W276,21,FALSE), ""))</f>
        <v/>
      </c>
      <c r="X277" s="68" t="str">
        <f>IF(IFERROR(VLOOKUP(Members[[#This Row],[Subscriber SSN]],$C$7:X276,22,FALSE), "") = 0, "", IFERROR(VLOOKUP(Members[[#This Row],[Subscriber SSN]],$C$7:X276,22,FALSE), ""))</f>
        <v/>
      </c>
      <c r="Y277" s="68"/>
      <c r="Z277" s="72"/>
      <c r="AA277" s="69"/>
      <c r="AB277" s="69"/>
      <c r="AC277" s="70"/>
      <c r="AD277" s="110">
        <f t="shared" si="8"/>
        <v>45292</v>
      </c>
      <c r="AE277" s="69"/>
      <c r="AF277" s="69"/>
      <c r="AG277" s="71"/>
      <c r="AH277" s="69"/>
      <c r="AI277" s="69"/>
      <c r="AJ277" s="69"/>
      <c r="AK277" s="69"/>
      <c r="AL277" s="69"/>
      <c r="AM277" s="69"/>
      <c r="AN277" s="69"/>
      <c r="AO277" s="69"/>
      <c r="AP277" s="73"/>
      <c r="AQ277" s="73"/>
      <c r="AR277" s="73"/>
      <c r="AS277" s="73"/>
      <c r="AT277" s="73"/>
      <c r="AU277" s="73"/>
      <c r="AV277" s="73"/>
      <c r="AW277" s="73"/>
      <c r="AX277" s="73"/>
      <c r="AY277" s="73"/>
      <c r="AZ277" s="73"/>
      <c r="BA277" s="73"/>
      <c r="BB277" s="73"/>
      <c r="BC277" s="74"/>
      <c r="BD277" s="222" t="str">
        <f t="shared" si="9"/>
        <v xml:space="preserve"> </v>
      </c>
      <c r="BE277" s="76">
        <f ca="1">Validation!H277</f>
        <v>2</v>
      </c>
      <c r="BF277" t="str">
        <f ca="1">Validation!I277</f>
        <v/>
      </c>
      <c r="BJ277" t="str">
        <f>IF(AND(ISBLANK(Members[[#This Row],[DependentSSN]]),NOT(ISBLANK(Members[[#This Row],[MedicalPolicy]]))), "CoverageLevels", "Waivers")</f>
        <v>Waivers</v>
      </c>
      <c r="BK277" t="str">
        <f>IF(AND(ISBLANK(Members[[#This Row],[DependentSSN]]),NOT(ISBLANK(Members[[#This Row],[Dental Policy]]))), "CoverageLevels", "Waivers")</f>
        <v>Waivers</v>
      </c>
      <c r="BL277" t="str">
        <f>IF(AND(ISBLANK(Members[[#This Row],[DependentSSN]]),NOT(ISBLANK(Members[[#This Row],[VisionPolicy]]))), "CoverageLevels", "Waivers")</f>
        <v>Waivers</v>
      </c>
      <c r="BM277">
        <v>0</v>
      </c>
    </row>
    <row r="278" spans="1:65" x14ac:dyDescent="0.25">
      <c r="A278" s="4"/>
      <c r="B278" s="67"/>
      <c r="C278" s="68"/>
      <c r="D278" s="68"/>
      <c r="E278" s="69"/>
      <c r="F278" s="68"/>
      <c r="G278" s="69"/>
      <c r="H278" s="68"/>
      <c r="I278" s="68"/>
      <c r="J278" s="70"/>
      <c r="K278" s="68"/>
      <c r="L278" s="68"/>
      <c r="M278" s="71"/>
      <c r="N278" s="69"/>
      <c r="O278" s="69"/>
      <c r="P278" s="69"/>
      <c r="Q278" s="69"/>
      <c r="R278" s="69"/>
      <c r="S278" s="69"/>
      <c r="T278" s="68" t="str">
        <f>IF(IFERROR(VLOOKUP(Members[[#This Row],[Subscriber SSN]],$C$7:T277,18,FALSE), "") = 0, "",IFERROR(VLOOKUP(Members[[#This Row],[Subscriber SSN]],$C$7:T277,18,FALSE), ""))</f>
        <v/>
      </c>
      <c r="U278" s="68" t="str">
        <f>IF(IFERROR(VLOOKUP(Members[[#This Row],[Subscriber SSN]],$C$7:U277,19,FALSE), "") = 0, "",IFERROR(VLOOKUP(Members[[#This Row],[Subscriber SSN]],$C$7:U277,19,FALSE), ""))</f>
        <v/>
      </c>
      <c r="V278" s="69" t="str">
        <f>IF(IFERROR(VLOOKUP(Members[[#This Row],[Subscriber SSN]],$C$7:V277,20,FALSE), "") = 0, "", IFERROR(VLOOKUP(Members[[#This Row],[Subscriber SSN]],$C$7:V277,20,FALSE), ""))</f>
        <v/>
      </c>
      <c r="W278" s="68" t="str">
        <f>IF(IFERROR(VLOOKUP(Members[[#This Row],[Subscriber SSN]],$C$7:W277,21,FALSE), "") = 0, "", IFERROR(VLOOKUP(Members[[#This Row],[Subscriber SSN]],$C$7:W277,21,FALSE), ""))</f>
        <v/>
      </c>
      <c r="X278" s="68" t="str">
        <f>IF(IFERROR(VLOOKUP(Members[[#This Row],[Subscriber SSN]],$C$7:X277,22,FALSE), "") = 0, "", IFERROR(VLOOKUP(Members[[#This Row],[Subscriber SSN]],$C$7:X277,22,FALSE), ""))</f>
        <v/>
      </c>
      <c r="Y278" s="68"/>
      <c r="Z278" s="72"/>
      <c r="AA278" s="69"/>
      <c r="AB278" s="69"/>
      <c r="AC278" s="70"/>
      <c r="AD278" s="110">
        <f t="shared" si="8"/>
        <v>45292</v>
      </c>
      <c r="AE278" s="69"/>
      <c r="AF278" s="69"/>
      <c r="AG278" s="71"/>
      <c r="AH278" s="69"/>
      <c r="AI278" s="69"/>
      <c r="AJ278" s="69"/>
      <c r="AK278" s="69"/>
      <c r="AL278" s="69"/>
      <c r="AM278" s="69"/>
      <c r="AN278" s="69"/>
      <c r="AO278" s="69"/>
      <c r="AP278" s="73"/>
      <c r="AQ278" s="73"/>
      <c r="AR278" s="73"/>
      <c r="AS278" s="73"/>
      <c r="AT278" s="73"/>
      <c r="AU278" s="73"/>
      <c r="AV278" s="73"/>
      <c r="AW278" s="73"/>
      <c r="AX278" s="73"/>
      <c r="AY278" s="73"/>
      <c r="AZ278" s="73"/>
      <c r="BA278" s="73"/>
      <c r="BB278" s="73"/>
      <c r="BC278" s="74"/>
      <c r="BD278" s="222" t="str">
        <f t="shared" si="9"/>
        <v xml:space="preserve"> </v>
      </c>
      <c r="BE278" s="76">
        <f ca="1">Validation!H278</f>
        <v>2</v>
      </c>
      <c r="BF278" t="str">
        <f ca="1">Validation!I278</f>
        <v/>
      </c>
      <c r="BJ278" t="str">
        <f>IF(AND(ISBLANK(Members[[#This Row],[DependentSSN]]),NOT(ISBLANK(Members[[#This Row],[MedicalPolicy]]))), "CoverageLevels", "Waivers")</f>
        <v>Waivers</v>
      </c>
      <c r="BK278" t="str">
        <f>IF(AND(ISBLANK(Members[[#This Row],[DependentSSN]]),NOT(ISBLANK(Members[[#This Row],[Dental Policy]]))), "CoverageLevels", "Waivers")</f>
        <v>Waivers</v>
      </c>
      <c r="BL278" t="str">
        <f>IF(AND(ISBLANK(Members[[#This Row],[DependentSSN]]),NOT(ISBLANK(Members[[#This Row],[VisionPolicy]]))), "CoverageLevels", "Waivers")</f>
        <v>Waivers</v>
      </c>
      <c r="BM278">
        <v>0</v>
      </c>
    </row>
    <row r="279" spans="1:65" x14ac:dyDescent="0.25">
      <c r="A279" s="4"/>
      <c r="B279" s="67"/>
      <c r="C279" s="68"/>
      <c r="D279" s="68"/>
      <c r="E279" s="69"/>
      <c r="F279" s="68"/>
      <c r="G279" s="69"/>
      <c r="H279" s="68"/>
      <c r="I279" s="68"/>
      <c r="J279" s="70"/>
      <c r="K279" s="68"/>
      <c r="L279" s="68"/>
      <c r="M279" s="71"/>
      <c r="N279" s="69"/>
      <c r="O279" s="69"/>
      <c r="P279" s="69"/>
      <c r="Q279" s="69"/>
      <c r="R279" s="69"/>
      <c r="S279" s="69"/>
      <c r="T279" s="68" t="str">
        <f>IF(IFERROR(VLOOKUP(Members[[#This Row],[Subscriber SSN]],$C$7:T278,18,FALSE), "") = 0, "",IFERROR(VLOOKUP(Members[[#This Row],[Subscriber SSN]],$C$7:T278,18,FALSE), ""))</f>
        <v/>
      </c>
      <c r="U279" s="68" t="str">
        <f>IF(IFERROR(VLOOKUP(Members[[#This Row],[Subscriber SSN]],$C$7:U278,19,FALSE), "") = 0, "",IFERROR(VLOOKUP(Members[[#This Row],[Subscriber SSN]],$C$7:U278,19,FALSE), ""))</f>
        <v/>
      </c>
      <c r="V279" s="69" t="str">
        <f>IF(IFERROR(VLOOKUP(Members[[#This Row],[Subscriber SSN]],$C$7:V278,20,FALSE), "") = 0, "", IFERROR(VLOOKUP(Members[[#This Row],[Subscriber SSN]],$C$7:V278,20,FALSE), ""))</f>
        <v/>
      </c>
      <c r="W279" s="68" t="str">
        <f>IF(IFERROR(VLOOKUP(Members[[#This Row],[Subscriber SSN]],$C$7:W278,21,FALSE), "") = 0, "", IFERROR(VLOOKUP(Members[[#This Row],[Subscriber SSN]],$C$7:W278,21,FALSE), ""))</f>
        <v/>
      </c>
      <c r="X279" s="68" t="str">
        <f>IF(IFERROR(VLOOKUP(Members[[#This Row],[Subscriber SSN]],$C$7:X278,22,FALSE), "") = 0, "", IFERROR(VLOOKUP(Members[[#This Row],[Subscriber SSN]],$C$7:X278,22,FALSE), ""))</f>
        <v/>
      </c>
      <c r="Y279" s="68"/>
      <c r="Z279" s="72"/>
      <c r="AA279" s="69"/>
      <c r="AB279" s="69"/>
      <c r="AC279" s="70"/>
      <c r="AD279" s="110">
        <f t="shared" si="8"/>
        <v>45292</v>
      </c>
      <c r="AE279" s="69"/>
      <c r="AF279" s="69"/>
      <c r="AG279" s="71"/>
      <c r="AH279" s="69"/>
      <c r="AI279" s="69"/>
      <c r="AJ279" s="69"/>
      <c r="AK279" s="69"/>
      <c r="AL279" s="69"/>
      <c r="AM279" s="69"/>
      <c r="AN279" s="69"/>
      <c r="AO279" s="69"/>
      <c r="AP279" s="73"/>
      <c r="AQ279" s="73"/>
      <c r="AR279" s="73"/>
      <c r="AS279" s="73"/>
      <c r="AT279" s="73"/>
      <c r="AU279" s="73"/>
      <c r="AV279" s="73"/>
      <c r="AW279" s="73"/>
      <c r="AX279" s="73"/>
      <c r="AY279" s="73"/>
      <c r="AZ279" s="73"/>
      <c r="BA279" s="73"/>
      <c r="BB279" s="73"/>
      <c r="BC279" s="74"/>
      <c r="BD279" s="222" t="str">
        <f t="shared" si="9"/>
        <v xml:space="preserve"> </v>
      </c>
      <c r="BE279" s="76">
        <f ca="1">Validation!H279</f>
        <v>2</v>
      </c>
      <c r="BF279" t="str">
        <f ca="1">Validation!I279</f>
        <v/>
      </c>
      <c r="BJ279" t="str">
        <f>IF(AND(ISBLANK(Members[[#This Row],[DependentSSN]]),NOT(ISBLANK(Members[[#This Row],[MedicalPolicy]]))), "CoverageLevels", "Waivers")</f>
        <v>Waivers</v>
      </c>
      <c r="BK279" t="str">
        <f>IF(AND(ISBLANK(Members[[#This Row],[DependentSSN]]),NOT(ISBLANK(Members[[#This Row],[Dental Policy]]))), "CoverageLevels", "Waivers")</f>
        <v>Waivers</v>
      </c>
      <c r="BL279" t="str">
        <f>IF(AND(ISBLANK(Members[[#This Row],[DependentSSN]]),NOT(ISBLANK(Members[[#This Row],[VisionPolicy]]))), "CoverageLevels", "Waivers")</f>
        <v>Waivers</v>
      </c>
      <c r="BM279">
        <v>0</v>
      </c>
    </row>
    <row r="280" spans="1:65" x14ac:dyDescent="0.25">
      <c r="A280" s="4"/>
      <c r="B280" s="67"/>
      <c r="C280" s="68"/>
      <c r="D280" s="68"/>
      <c r="E280" s="69"/>
      <c r="F280" s="68"/>
      <c r="G280" s="69"/>
      <c r="H280" s="68"/>
      <c r="I280" s="68"/>
      <c r="J280" s="70"/>
      <c r="K280" s="68"/>
      <c r="L280" s="68"/>
      <c r="M280" s="71"/>
      <c r="N280" s="69"/>
      <c r="O280" s="69"/>
      <c r="P280" s="69"/>
      <c r="Q280" s="69"/>
      <c r="R280" s="69"/>
      <c r="S280" s="69"/>
      <c r="T280" s="68" t="str">
        <f>IF(IFERROR(VLOOKUP(Members[[#This Row],[Subscriber SSN]],$C$7:T279,18,FALSE), "") = 0, "",IFERROR(VLOOKUP(Members[[#This Row],[Subscriber SSN]],$C$7:T279,18,FALSE), ""))</f>
        <v/>
      </c>
      <c r="U280" s="68" t="str">
        <f>IF(IFERROR(VLOOKUP(Members[[#This Row],[Subscriber SSN]],$C$7:U279,19,FALSE), "") = 0, "",IFERROR(VLOOKUP(Members[[#This Row],[Subscriber SSN]],$C$7:U279,19,FALSE), ""))</f>
        <v/>
      </c>
      <c r="V280" s="69" t="str">
        <f>IF(IFERROR(VLOOKUP(Members[[#This Row],[Subscriber SSN]],$C$7:V279,20,FALSE), "") = 0, "", IFERROR(VLOOKUP(Members[[#This Row],[Subscriber SSN]],$C$7:V279,20,FALSE), ""))</f>
        <v/>
      </c>
      <c r="W280" s="68" t="str">
        <f>IF(IFERROR(VLOOKUP(Members[[#This Row],[Subscriber SSN]],$C$7:W279,21,FALSE), "") = 0, "", IFERROR(VLOOKUP(Members[[#This Row],[Subscriber SSN]],$C$7:W279,21,FALSE), ""))</f>
        <v/>
      </c>
      <c r="X280" s="68" t="str">
        <f>IF(IFERROR(VLOOKUP(Members[[#This Row],[Subscriber SSN]],$C$7:X279,22,FALSE), "") = 0, "", IFERROR(VLOOKUP(Members[[#This Row],[Subscriber SSN]],$C$7:X279,22,FALSE), ""))</f>
        <v/>
      </c>
      <c r="Y280" s="68"/>
      <c r="Z280" s="72"/>
      <c r="AA280" s="69"/>
      <c r="AB280" s="69"/>
      <c r="AC280" s="70"/>
      <c r="AD280" s="110">
        <f t="shared" si="8"/>
        <v>45292</v>
      </c>
      <c r="AE280" s="69"/>
      <c r="AF280" s="69"/>
      <c r="AG280" s="71"/>
      <c r="AH280" s="69"/>
      <c r="AI280" s="69"/>
      <c r="AJ280" s="69"/>
      <c r="AK280" s="69"/>
      <c r="AL280" s="69"/>
      <c r="AM280" s="69"/>
      <c r="AN280" s="69"/>
      <c r="AO280" s="69"/>
      <c r="AP280" s="73"/>
      <c r="AQ280" s="73"/>
      <c r="AR280" s="73"/>
      <c r="AS280" s="73"/>
      <c r="AT280" s="73"/>
      <c r="AU280" s="73"/>
      <c r="AV280" s="73"/>
      <c r="AW280" s="73"/>
      <c r="AX280" s="73"/>
      <c r="AY280" s="73"/>
      <c r="AZ280" s="73"/>
      <c r="BA280" s="73"/>
      <c r="BB280" s="73"/>
      <c r="BC280" s="74"/>
      <c r="BD280" s="222" t="str">
        <f t="shared" si="9"/>
        <v xml:space="preserve"> </v>
      </c>
      <c r="BE280" s="76">
        <f ca="1">Validation!H280</f>
        <v>2</v>
      </c>
      <c r="BF280" t="str">
        <f ca="1">Validation!I280</f>
        <v/>
      </c>
      <c r="BJ280" t="str">
        <f>IF(AND(ISBLANK(Members[[#This Row],[DependentSSN]]),NOT(ISBLANK(Members[[#This Row],[MedicalPolicy]]))), "CoverageLevels", "Waivers")</f>
        <v>Waivers</v>
      </c>
      <c r="BK280" t="str">
        <f>IF(AND(ISBLANK(Members[[#This Row],[DependentSSN]]),NOT(ISBLANK(Members[[#This Row],[Dental Policy]]))), "CoverageLevels", "Waivers")</f>
        <v>Waivers</v>
      </c>
      <c r="BL280" t="str">
        <f>IF(AND(ISBLANK(Members[[#This Row],[DependentSSN]]),NOT(ISBLANK(Members[[#This Row],[VisionPolicy]]))), "CoverageLevels", "Waivers")</f>
        <v>Waivers</v>
      </c>
      <c r="BM280">
        <v>0</v>
      </c>
    </row>
    <row r="281" spans="1:65" x14ac:dyDescent="0.25">
      <c r="A281" s="4"/>
      <c r="B281" s="67"/>
      <c r="C281" s="68"/>
      <c r="D281" s="68"/>
      <c r="E281" s="69"/>
      <c r="F281" s="68"/>
      <c r="G281" s="69"/>
      <c r="H281" s="68"/>
      <c r="I281" s="68"/>
      <c r="J281" s="70"/>
      <c r="K281" s="68"/>
      <c r="L281" s="68"/>
      <c r="M281" s="71"/>
      <c r="N281" s="69"/>
      <c r="O281" s="69"/>
      <c r="P281" s="69"/>
      <c r="Q281" s="69"/>
      <c r="R281" s="69"/>
      <c r="S281" s="69"/>
      <c r="T281" s="68" t="str">
        <f>IF(IFERROR(VLOOKUP(Members[[#This Row],[Subscriber SSN]],$C$7:T280,18,FALSE), "") = 0, "",IFERROR(VLOOKUP(Members[[#This Row],[Subscriber SSN]],$C$7:T280,18,FALSE), ""))</f>
        <v/>
      </c>
      <c r="U281" s="68" t="str">
        <f>IF(IFERROR(VLOOKUP(Members[[#This Row],[Subscriber SSN]],$C$7:U280,19,FALSE), "") = 0, "",IFERROR(VLOOKUP(Members[[#This Row],[Subscriber SSN]],$C$7:U280,19,FALSE), ""))</f>
        <v/>
      </c>
      <c r="V281" s="69" t="str">
        <f>IF(IFERROR(VLOOKUP(Members[[#This Row],[Subscriber SSN]],$C$7:V280,20,FALSE), "") = 0, "", IFERROR(VLOOKUP(Members[[#This Row],[Subscriber SSN]],$C$7:V280,20,FALSE), ""))</f>
        <v/>
      </c>
      <c r="W281" s="68" t="str">
        <f>IF(IFERROR(VLOOKUP(Members[[#This Row],[Subscriber SSN]],$C$7:W280,21,FALSE), "") = 0, "", IFERROR(VLOOKUP(Members[[#This Row],[Subscriber SSN]],$C$7:W280,21,FALSE), ""))</f>
        <v/>
      </c>
      <c r="X281" s="68" t="str">
        <f>IF(IFERROR(VLOOKUP(Members[[#This Row],[Subscriber SSN]],$C$7:X280,22,FALSE), "") = 0, "", IFERROR(VLOOKUP(Members[[#This Row],[Subscriber SSN]],$C$7:X280,22,FALSE), ""))</f>
        <v/>
      </c>
      <c r="Y281" s="68"/>
      <c r="Z281" s="72"/>
      <c r="AA281" s="69"/>
      <c r="AB281" s="69"/>
      <c r="AC281" s="70"/>
      <c r="AD281" s="110">
        <f t="shared" si="8"/>
        <v>45292</v>
      </c>
      <c r="AE281" s="69"/>
      <c r="AF281" s="69"/>
      <c r="AG281" s="71"/>
      <c r="AH281" s="69"/>
      <c r="AI281" s="69"/>
      <c r="AJ281" s="69"/>
      <c r="AK281" s="69"/>
      <c r="AL281" s="69"/>
      <c r="AM281" s="69"/>
      <c r="AN281" s="69"/>
      <c r="AO281" s="69"/>
      <c r="AP281" s="73"/>
      <c r="AQ281" s="73"/>
      <c r="AR281" s="73"/>
      <c r="AS281" s="73"/>
      <c r="AT281" s="73"/>
      <c r="AU281" s="73"/>
      <c r="AV281" s="73"/>
      <c r="AW281" s="73"/>
      <c r="AX281" s="73"/>
      <c r="AY281" s="73"/>
      <c r="AZ281" s="73"/>
      <c r="BA281" s="73"/>
      <c r="BB281" s="73"/>
      <c r="BC281" s="74"/>
      <c r="BD281" s="222" t="str">
        <f t="shared" si="9"/>
        <v xml:space="preserve"> </v>
      </c>
      <c r="BE281" s="76">
        <f ca="1">Validation!H281</f>
        <v>2</v>
      </c>
      <c r="BF281" t="str">
        <f ca="1">Validation!I281</f>
        <v/>
      </c>
      <c r="BJ281" t="str">
        <f>IF(AND(ISBLANK(Members[[#This Row],[DependentSSN]]),NOT(ISBLANK(Members[[#This Row],[MedicalPolicy]]))), "CoverageLevels", "Waivers")</f>
        <v>Waivers</v>
      </c>
      <c r="BK281" t="str">
        <f>IF(AND(ISBLANK(Members[[#This Row],[DependentSSN]]),NOT(ISBLANK(Members[[#This Row],[Dental Policy]]))), "CoverageLevels", "Waivers")</f>
        <v>Waivers</v>
      </c>
      <c r="BL281" t="str">
        <f>IF(AND(ISBLANK(Members[[#This Row],[DependentSSN]]),NOT(ISBLANK(Members[[#This Row],[VisionPolicy]]))), "CoverageLevels", "Waivers")</f>
        <v>Waivers</v>
      </c>
      <c r="BM281">
        <v>0</v>
      </c>
    </row>
    <row r="282" spans="1:65" x14ac:dyDescent="0.25">
      <c r="A282" s="4"/>
      <c r="B282" s="67"/>
      <c r="C282" s="68"/>
      <c r="D282" s="68"/>
      <c r="E282" s="69"/>
      <c r="F282" s="68"/>
      <c r="G282" s="69"/>
      <c r="H282" s="68"/>
      <c r="I282" s="68"/>
      <c r="J282" s="70"/>
      <c r="K282" s="68"/>
      <c r="L282" s="68"/>
      <c r="M282" s="71"/>
      <c r="N282" s="69"/>
      <c r="O282" s="69"/>
      <c r="P282" s="69"/>
      <c r="Q282" s="69"/>
      <c r="R282" s="69"/>
      <c r="S282" s="69"/>
      <c r="T282" s="68" t="str">
        <f>IF(IFERROR(VLOOKUP(Members[[#This Row],[Subscriber SSN]],$C$7:T281,18,FALSE), "") = 0, "",IFERROR(VLOOKUP(Members[[#This Row],[Subscriber SSN]],$C$7:T281,18,FALSE), ""))</f>
        <v/>
      </c>
      <c r="U282" s="68" t="str">
        <f>IF(IFERROR(VLOOKUP(Members[[#This Row],[Subscriber SSN]],$C$7:U281,19,FALSE), "") = 0, "",IFERROR(VLOOKUP(Members[[#This Row],[Subscriber SSN]],$C$7:U281,19,FALSE), ""))</f>
        <v/>
      </c>
      <c r="V282" s="69" t="str">
        <f>IF(IFERROR(VLOOKUP(Members[[#This Row],[Subscriber SSN]],$C$7:V281,20,FALSE), "") = 0, "", IFERROR(VLOOKUP(Members[[#This Row],[Subscriber SSN]],$C$7:V281,20,FALSE), ""))</f>
        <v/>
      </c>
      <c r="W282" s="68" t="str">
        <f>IF(IFERROR(VLOOKUP(Members[[#This Row],[Subscriber SSN]],$C$7:W281,21,FALSE), "") = 0, "", IFERROR(VLOOKUP(Members[[#This Row],[Subscriber SSN]],$C$7:W281,21,FALSE), ""))</f>
        <v/>
      </c>
      <c r="X282" s="68" t="str">
        <f>IF(IFERROR(VLOOKUP(Members[[#This Row],[Subscriber SSN]],$C$7:X281,22,FALSE), "") = 0, "", IFERROR(VLOOKUP(Members[[#This Row],[Subscriber SSN]],$C$7:X281,22,FALSE), ""))</f>
        <v/>
      </c>
      <c r="Y282" s="68"/>
      <c r="Z282" s="72"/>
      <c r="AA282" s="69"/>
      <c r="AB282" s="69"/>
      <c r="AC282" s="70"/>
      <c r="AD282" s="110">
        <f t="shared" si="8"/>
        <v>45292</v>
      </c>
      <c r="AE282" s="69"/>
      <c r="AF282" s="69"/>
      <c r="AG282" s="71"/>
      <c r="AH282" s="69"/>
      <c r="AI282" s="69"/>
      <c r="AJ282" s="69"/>
      <c r="AK282" s="69"/>
      <c r="AL282" s="69"/>
      <c r="AM282" s="69"/>
      <c r="AN282" s="69"/>
      <c r="AO282" s="69"/>
      <c r="AP282" s="73"/>
      <c r="AQ282" s="73"/>
      <c r="AR282" s="73"/>
      <c r="AS282" s="73"/>
      <c r="AT282" s="73"/>
      <c r="AU282" s="73"/>
      <c r="AV282" s="73"/>
      <c r="AW282" s="73"/>
      <c r="AX282" s="73"/>
      <c r="AY282" s="73"/>
      <c r="AZ282" s="73"/>
      <c r="BA282" s="73"/>
      <c r="BB282" s="73"/>
      <c r="BC282" s="74"/>
      <c r="BD282" s="222" t="str">
        <f t="shared" si="9"/>
        <v xml:space="preserve"> </v>
      </c>
      <c r="BE282" s="76">
        <f ca="1">Validation!H282</f>
        <v>2</v>
      </c>
      <c r="BF282" t="str">
        <f ca="1">Validation!I282</f>
        <v/>
      </c>
      <c r="BJ282" t="str">
        <f>IF(AND(ISBLANK(Members[[#This Row],[DependentSSN]]),NOT(ISBLANK(Members[[#This Row],[MedicalPolicy]]))), "CoverageLevels", "Waivers")</f>
        <v>Waivers</v>
      </c>
      <c r="BK282" t="str">
        <f>IF(AND(ISBLANK(Members[[#This Row],[DependentSSN]]),NOT(ISBLANK(Members[[#This Row],[Dental Policy]]))), "CoverageLevels", "Waivers")</f>
        <v>Waivers</v>
      </c>
      <c r="BL282" t="str">
        <f>IF(AND(ISBLANK(Members[[#This Row],[DependentSSN]]),NOT(ISBLANK(Members[[#This Row],[VisionPolicy]]))), "CoverageLevels", "Waivers")</f>
        <v>Waivers</v>
      </c>
      <c r="BM282">
        <v>0</v>
      </c>
    </row>
    <row r="283" spans="1:65" x14ac:dyDescent="0.25">
      <c r="A283" s="4"/>
      <c r="B283" s="67"/>
      <c r="C283" s="68"/>
      <c r="D283" s="68"/>
      <c r="E283" s="69"/>
      <c r="F283" s="68"/>
      <c r="G283" s="69"/>
      <c r="H283" s="68"/>
      <c r="I283" s="68"/>
      <c r="J283" s="70"/>
      <c r="K283" s="68"/>
      <c r="L283" s="68"/>
      <c r="M283" s="71"/>
      <c r="N283" s="69"/>
      <c r="O283" s="69"/>
      <c r="P283" s="69"/>
      <c r="Q283" s="69"/>
      <c r="R283" s="69"/>
      <c r="S283" s="69"/>
      <c r="T283" s="68" t="str">
        <f>IF(IFERROR(VLOOKUP(Members[[#This Row],[Subscriber SSN]],$C$7:T282,18,FALSE), "") = 0, "",IFERROR(VLOOKUP(Members[[#This Row],[Subscriber SSN]],$C$7:T282,18,FALSE), ""))</f>
        <v/>
      </c>
      <c r="U283" s="68" t="str">
        <f>IF(IFERROR(VLOOKUP(Members[[#This Row],[Subscriber SSN]],$C$7:U282,19,FALSE), "") = 0, "",IFERROR(VLOOKUP(Members[[#This Row],[Subscriber SSN]],$C$7:U282,19,FALSE), ""))</f>
        <v/>
      </c>
      <c r="V283" s="69" t="str">
        <f>IF(IFERROR(VLOOKUP(Members[[#This Row],[Subscriber SSN]],$C$7:V282,20,FALSE), "") = 0, "", IFERROR(VLOOKUP(Members[[#This Row],[Subscriber SSN]],$C$7:V282,20,FALSE), ""))</f>
        <v/>
      </c>
      <c r="W283" s="68" t="str">
        <f>IF(IFERROR(VLOOKUP(Members[[#This Row],[Subscriber SSN]],$C$7:W282,21,FALSE), "") = 0, "", IFERROR(VLOOKUP(Members[[#This Row],[Subscriber SSN]],$C$7:W282,21,FALSE), ""))</f>
        <v/>
      </c>
      <c r="X283" s="68" t="str">
        <f>IF(IFERROR(VLOOKUP(Members[[#This Row],[Subscriber SSN]],$C$7:X282,22,FALSE), "") = 0, "", IFERROR(VLOOKUP(Members[[#This Row],[Subscriber SSN]],$C$7:X282,22,FALSE), ""))</f>
        <v/>
      </c>
      <c r="Y283" s="68"/>
      <c r="Z283" s="72"/>
      <c r="AA283" s="69"/>
      <c r="AB283" s="69"/>
      <c r="AC283" s="70"/>
      <c r="AD283" s="110">
        <f t="shared" si="8"/>
        <v>45292</v>
      </c>
      <c r="AE283" s="69"/>
      <c r="AF283" s="69"/>
      <c r="AG283" s="71"/>
      <c r="AH283" s="69"/>
      <c r="AI283" s="69"/>
      <c r="AJ283" s="69"/>
      <c r="AK283" s="69"/>
      <c r="AL283" s="69"/>
      <c r="AM283" s="69"/>
      <c r="AN283" s="69"/>
      <c r="AO283" s="69"/>
      <c r="AP283" s="73"/>
      <c r="AQ283" s="73"/>
      <c r="AR283" s="73"/>
      <c r="AS283" s="73"/>
      <c r="AT283" s="73"/>
      <c r="AU283" s="73"/>
      <c r="AV283" s="73"/>
      <c r="AW283" s="73"/>
      <c r="AX283" s="73"/>
      <c r="AY283" s="73"/>
      <c r="AZ283" s="73"/>
      <c r="BA283" s="73"/>
      <c r="BB283" s="73"/>
      <c r="BC283" s="74"/>
      <c r="BD283" s="222" t="str">
        <f t="shared" si="9"/>
        <v xml:space="preserve"> </v>
      </c>
      <c r="BE283" s="76">
        <f ca="1">Validation!H283</f>
        <v>2</v>
      </c>
      <c r="BF283" t="str">
        <f ca="1">Validation!I283</f>
        <v/>
      </c>
      <c r="BJ283" t="str">
        <f>IF(AND(ISBLANK(Members[[#This Row],[DependentSSN]]),NOT(ISBLANK(Members[[#This Row],[MedicalPolicy]]))), "CoverageLevels", "Waivers")</f>
        <v>Waivers</v>
      </c>
      <c r="BK283" t="str">
        <f>IF(AND(ISBLANK(Members[[#This Row],[DependentSSN]]),NOT(ISBLANK(Members[[#This Row],[Dental Policy]]))), "CoverageLevels", "Waivers")</f>
        <v>Waivers</v>
      </c>
      <c r="BL283" t="str">
        <f>IF(AND(ISBLANK(Members[[#This Row],[DependentSSN]]),NOT(ISBLANK(Members[[#This Row],[VisionPolicy]]))), "CoverageLevels", "Waivers")</f>
        <v>Waivers</v>
      </c>
      <c r="BM283">
        <v>0</v>
      </c>
    </row>
    <row r="284" spans="1:65" x14ac:dyDescent="0.25">
      <c r="A284" s="4"/>
      <c r="B284" s="67"/>
      <c r="C284" s="68"/>
      <c r="D284" s="68"/>
      <c r="E284" s="69"/>
      <c r="F284" s="68"/>
      <c r="G284" s="69"/>
      <c r="H284" s="68"/>
      <c r="I284" s="68"/>
      <c r="J284" s="70"/>
      <c r="K284" s="68"/>
      <c r="L284" s="68"/>
      <c r="M284" s="71"/>
      <c r="N284" s="69"/>
      <c r="O284" s="69"/>
      <c r="P284" s="69"/>
      <c r="Q284" s="69"/>
      <c r="R284" s="69"/>
      <c r="S284" s="69"/>
      <c r="T284" s="68" t="str">
        <f>IF(IFERROR(VLOOKUP(Members[[#This Row],[Subscriber SSN]],$C$7:T283,18,FALSE), "") = 0, "",IFERROR(VLOOKUP(Members[[#This Row],[Subscriber SSN]],$C$7:T283,18,FALSE), ""))</f>
        <v/>
      </c>
      <c r="U284" s="68" t="str">
        <f>IF(IFERROR(VLOOKUP(Members[[#This Row],[Subscriber SSN]],$C$7:U283,19,FALSE), "") = 0, "",IFERROR(VLOOKUP(Members[[#This Row],[Subscriber SSN]],$C$7:U283,19,FALSE), ""))</f>
        <v/>
      </c>
      <c r="V284" s="69" t="str">
        <f>IF(IFERROR(VLOOKUP(Members[[#This Row],[Subscriber SSN]],$C$7:V283,20,FALSE), "") = 0, "", IFERROR(VLOOKUP(Members[[#This Row],[Subscriber SSN]],$C$7:V283,20,FALSE), ""))</f>
        <v/>
      </c>
      <c r="W284" s="68" t="str">
        <f>IF(IFERROR(VLOOKUP(Members[[#This Row],[Subscriber SSN]],$C$7:W283,21,FALSE), "") = 0, "", IFERROR(VLOOKUP(Members[[#This Row],[Subscriber SSN]],$C$7:W283,21,FALSE), ""))</f>
        <v/>
      </c>
      <c r="X284" s="68" t="str">
        <f>IF(IFERROR(VLOOKUP(Members[[#This Row],[Subscriber SSN]],$C$7:X283,22,FALSE), "") = 0, "", IFERROR(VLOOKUP(Members[[#This Row],[Subscriber SSN]],$C$7:X283,22,FALSE), ""))</f>
        <v/>
      </c>
      <c r="Y284" s="68"/>
      <c r="Z284" s="72"/>
      <c r="AA284" s="69"/>
      <c r="AB284" s="69"/>
      <c r="AC284" s="70"/>
      <c r="AD284" s="110">
        <f t="shared" si="8"/>
        <v>45292</v>
      </c>
      <c r="AE284" s="69"/>
      <c r="AF284" s="69"/>
      <c r="AG284" s="71"/>
      <c r="AH284" s="69"/>
      <c r="AI284" s="69"/>
      <c r="AJ284" s="69"/>
      <c r="AK284" s="69"/>
      <c r="AL284" s="69"/>
      <c r="AM284" s="69"/>
      <c r="AN284" s="69"/>
      <c r="AO284" s="69"/>
      <c r="AP284" s="73"/>
      <c r="AQ284" s="73"/>
      <c r="AR284" s="73"/>
      <c r="AS284" s="73"/>
      <c r="AT284" s="73"/>
      <c r="AU284" s="73"/>
      <c r="AV284" s="73"/>
      <c r="AW284" s="73"/>
      <c r="AX284" s="73"/>
      <c r="AY284" s="73"/>
      <c r="AZ284" s="73"/>
      <c r="BA284" s="73"/>
      <c r="BB284" s="73"/>
      <c r="BC284" s="74"/>
      <c r="BD284" s="222" t="str">
        <f t="shared" si="9"/>
        <v xml:space="preserve"> </v>
      </c>
      <c r="BE284" s="76">
        <f ca="1">Validation!H284</f>
        <v>2</v>
      </c>
      <c r="BF284" t="str">
        <f ca="1">Validation!I284</f>
        <v/>
      </c>
      <c r="BJ284" t="str">
        <f>IF(AND(ISBLANK(Members[[#This Row],[DependentSSN]]),NOT(ISBLANK(Members[[#This Row],[MedicalPolicy]]))), "CoverageLevels", "Waivers")</f>
        <v>Waivers</v>
      </c>
      <c r="BK284" t="str">
        <f>IF(AND(ISBLANK(Members[[#This Row],[DependentSSN]]),NOT(ISBLANK(Members[[#This Row],[Dental Policy]]))), "CoverageLevels", "Waivers")</f>
        <v>Waivers</v>
      </c>
      <c r="BL284" t="str">
        <f>IF(AND(ISBLANK(Members[[#This Row],[DependentSSN]]),NOT(ISBLANK(Members[[#This Row],[VisionPolicy]]))), "CoverageLevels", "Waivers")</f>
        <v>Waivers</v>
      </c>
      <c r="BM284">
        <v>0</v>
      </c>
    </row>
    <row r="285" spans="1:65" x14ac:dyDescent="0.25">
      <c r="A285" s="4"/>
      <c r="B285" s="67"/>
      <c r="C285" s="68"/>
      <c r="D285" s="68"/>
      <c r="E285" s="69"/>
      <c r="F285" s="68"/>
      <c r="G285" s="69"/>
      <c r="H285" s="68"/>
      <c r="I285" s="68"/>
      <c r="J285" s="70"/>
      <c r="K285" s="68"/>
      <c r="L285" s="68"/>
      <c r="M285" s="71"/>
      <c r="N285" s="69"/>
      <c r="O285" s="69"/>
      <c r="P285" s="69"/>
      <c r="Q285" s="69"/>
      <c r="R285" s="69"/>
      <c r="S285" s="69"/>
      <c r="T285" s="68" t="str">
        <f>IF(IFERROR(VLOOKUP(Members[[#This Row],[Subscriber SSN]],$C$7:T284,18,FALSE), "") = 0, "",IFERROR(VLOOKUP(Members[[#This Row],[Subscriber SSN]],$C$7:T284,18,FALSE), ""))</f>
        <v/>
      </c>
      <c r="U285" s="68" t="str">
        <f>IF(IFERROR(VLOOKUP(Members[[#This Row],[Subscriber SSN]],$C$7:U284,19,FALSE), "") = 0, "",IFERROR(VLOOKUP(Members[[#This Row],[Subscriber SSN]],$C$7:U284,19,FALSE), ""))</f>
        <v/>
      </c>
      <c r="V285" s="69" t="str">
        <f>IF(IFERROR(VLOOKUP(Members[[#This Row],[Subscriber SSN]],$C$7:V284,20,FALSE), "") = 0, "", IFERROR(VLOOKUP(Members[[#This Row],[Subscriber SSN]],$C$7:V284,20,FALSE), ""))</f>
        <v/>
      </c>
      <c r="W285" s="68" t="str">
        <f>IF(IFERROR(VLOOKUP(Members[[#This Row],[Subscriber SSN]],$C$7:W284,21,FALSE), "") = 0, "", IFERROR(VLOOKUP(Members[[#This Row],[Subscriber SSN]],$C$7:W284,21,FALSE), ""))</f>
        <v/>
      </c>
      <c r="X285" s="68" t="str">
        <f>IF(IFERROR(VLOOKUP(Members[[#This Row],[Subscriber SSN]],$C$7:X284,22,FALSE), "") = 0, "", IFERROR(VLOOKUP(Members[[#This Row],[Subscriber SSN]],$C$7:X284,22,FALSE), ""))</f>
        <v/>
      </c>
      <c r="Y285" s="68"/>
      <c r="Z285" s="72"/>
      <c r="AA285" s="69"/>
      <c r="AB285" s="69"/>
      <c r="AC285" s="70"/>
      <c r="AD285" s="110">
        <f t="shared" si="8"/>
        <v>45292</v>
      </c>
      <c r="AE285" s="69"/>
      <c r="AF285" s="69"/>
      <c r="AG285" s="71"/>
      <c r="AH285" s="69"/>
      <c r="AI285" s="69"/>
      <c r="AJ285" s="69"/>
      <c r="AK285" s="69"/>
      <c r="AL285" s="69"/>
      <c r="AM285" s="69"/>
      <c r="AN285" s="69"/>
      <c r="AO285" s="69"/>
      <c r="AP285" s="73"/>
      <c r="AQ285" s="73"/>
      <c r="AR285" s="73"/>
      <c r="AS285" s="73"/>
      <c r="AT285" s="73"/>
      <c r="AU285" s="73"/>
      <c r="AV285" s="73"/>
      <c r="AW285" s="73"/>
      <c r="AX285" s="73"/>
      <c r="AY285" s="73"/>
      <c r="AZ285" s="73"/>
      <c r="BA285" s="73"/>
      <c r="BB285" s="73"/>
      <c r="BC285" s="74"/>
      <c r="BD285" s="222" t="str">
        <f t="shared" si="9"/>
        <v xml:space="preserve"> </v>
      </c>
      <c r="BE285" s="76">
        <f ca="1">Validation!H285</f>
        <v>2</v>
      </c>
      <c r="BF285" t="str">
        <f ca="1">Validation!I285</f>
        <v/>
      </c>
      <c r="BJ285" t="str">
        <f>IF(AND(ISBLANK(Members[[#This Row],[DependentSSN]]),NOT(ISBLANK(Members[[#This Row],[MedicalPolicy]]))), "CoverageLevels", "Waivers")</f>
        <v>Waivers</v>
      </c>
      <c r="BK285" t="str">
        <f>IF(AND(ISBLANK(Members[[#This Row],[DependentSSN]]),NOT(ISBLANK(Members[[#This Row],[Dental Policy]]))), "CoverageLevels", "Waivers")</f>
        <v>Waivers</v>
      </c>
      <c r="BL285" t="str">
        <f>IF(AND(ISBLANK(Members[[#This Row],[DependentSSN]]),NOT(ISBLANK(Members[[#This Row],[VisionPolicy]]))), "CoverageLevels", "Waivers")</f>
        <v>Waivers</v>
      </c>
      <c r="BM285">
        <v>0</v>
      </c>
    </row>
    <row r="286" spans="1:65" x14ac:dyDescent="0.25">
      <c r="A286" s="4"/>
      <c r="B286" s="67"/>
      <c r="C286" s="68"/>
      <c r="D286" s="68"/>
      <c r="E286" s="69"/>
      <c r="F286" s="68"/>
      <c r="G286" s="69"/>
      <c r="H286" s="68"/>
      <c r="I286" s="68"/>
      <c r="J286" s="70"/>
      <c r="K286" s="68"/>
      <c r="L286" s="68"/>
      <c r="M286" s="71"/>
      <c r="N286" s="69"/>
      <c r="O286" s="69"/>
      <c r="P286" s="69"/>
      <c r="Q286" s="69"/>
      <c r="R286" s="69"/>
      <c r="S286" s="69"/>
      <c r="T286" s="68" t="str">
        <f>IF(IFERROR(VLOOKUP(Members[[#This Row],[Subscriber SSN]],$C$7:T285,18,FALSE), "") = 0, "",IFERROR(VLOOKUP(Members[[#This Row],[Subscriber SSN]],$C$7:T285,18,FALSE), ""))</f>
        <v/>
      </c>
      <c r="U286" s="68" t="str">
        <f>IF(IFERROR(VLOOKUP(Members[[#This Row],[Subscriber SSN]],$C$7:U285,19,FALSE), "") = 0, "",IFERROR(VLOOKUP(Members[[#This Row],[Subscriber SSN]],$C$7:U285,19,FALSE), ""))</f>
        <v/>
      </c>
      <c r="V286" s="69" t="str">
        <f>IF(IFERROR(VLOOKUP(Members[[#This Row],[Subscriber SSN]],$C$7:V285,20,FALSE), "") = 0, "", IFERROR(VLOOKUP(Members[[#This Row],[Subscriber SSN]],$C$7:V285,20,FALSE), ""))</f>
        <v/>
      </c>
      <c r="W286" s="68" t="str">
        <f>IF(IFERROR(VLOOKUP(Members[[#This Row],[Subscriber SSN]],$C$7:W285,21,FALSE), "") = 0, "", IFERROR(VLOOKUP(Members[[#This Row],[Subscriber SSN]],$C$7:W285,21,FALSE), ""))</f>
        <v/>
      </c>
      <c r="X286" s="68" t="str">
        <f>IF(IFERROR(VLOOKUP(Members[[#This Row],[Subscriber SSN]],$C$7:X285,22,FALSE), "") = 0, "", IFERROR(VLOOKUP(Members[[#This Row],[Subscriber SSN]],$C$7:X285,22,FALSE), ""))</f>
        <v/>
      </c>
      <c r="Y286" s="68"/>
      <c r="Z286" s="72"/>
      <c r="AA286" s="69"/>
      <c r="AB286" s="69"/>
      <c r="AC286" s="70"/>
      <c r="AD286" s="110">
        <f t="shared" si="8"/>
        <v>45292</v>
      </c>
      <c r="AE286" s="69"/>
      <c r="AF286" s="69"/>
      <c r="AG286" s="71"/>
      <c r="AH286" s="69"/>
      <c r="AI286" s="69"/>
      <c r="AJ286" s="69"/>
      <c r="AK286" s="69"/>
      <c r="AL286" s="69"/>
      <c r="AM286" s="69"/>
      <c r="AN286" s="69"/>
      <c r="AO286" s="69"/>
      <c r="AP286" s="73"/>
      <c r="AQ286" s="73"/>
      <c r="AR286" s="73"/>
      <c r="AS286" s="73"/>
      <c r="AT286" s="73"/>
      <c r="AU286" s="73"/>
      <c r="AV286" s="73"/>
      <c r="AW286" s="73"/>
      <c r="AX286" s="73"/>
      <c r="AY286" s="73"/>
      <c r="AZ286" s="73"/>
      <c r="BA286" s="73"/>
      <c r="BB286" s="73"/>
      <c r="BC286" s="74"/>
      <c r="BD286" s="222" t="str">
        <f t="shared" si="9"/>
        <v xml:space="preserve"> </v>
      </c>
      <c r="BE286" s="76">
        <f ca="1">Validation!H286</f>
        <v>2</v>
      </c>
      <c r="BF286" t="str">
        <f ca="1">Validation!I286</f>
        <v/>
      </c>
      <c r="BJ286" t="str">
        <f>IF(AND(ISBLANK(Members[[#This Row],[DependentSSN]]),NOT(ISBLANK(Members[[#This Row],[MedicalPolicy]]))), "CoverageLevels", "Waivers")</f>
        <v>Waivers</v>
      </c>
      <c r="BK286" t="str">
        <f>IF(AND(ISBLANK(Members[[#This Row],[DependentSSN]]),NOT(ISBLANK(Members[[#This Row],[Dental Policy]]))), "CoverageLevels", "Waivers")</f>
        <v>Waivers</v>
      </c>
      <c r="BL286" t="str">
        <f>IF(AND(ISBLANK(Members[[#This Row],[DependentSSN]]),NOT(ISBLANK(Members[[#This Row],[VisionPolicy]]))), "CoverageLevels", "Waivers")</f>
        <v>Waivers</v>
      </c>
      <c r="BM286">
        <v>0</v>
      </c>
    </row>
    <row r="287" spans="1:65" x14ac:dyDescent="0.25">
      <c r="A287" s="4"/>
      <c r="B287" s="67"/>
      <c r="C287" s="68"/>
      <c r="D287" s="68"/>
      <c r="E287" s="69"/>
      <c r="F287" s="68"/>
      <c r="G287" s="69"/>
      <c r="H287" s="68"/>
      <c r="I287" s="68"/>
      <c r="J287" s="70"/>
      <c r="K287" s="68"/>
      <c r="L287" s="68"/>
      <c r="M287" s="71"/>
      <c r="N287" s="69"/>
      <c r="O287" s="69"/>
      <c r="P287" s="69"/>
      <c r="Q287" s="69"/>
      <c r="R287" s="69"/>
      <c r="S287" s="69"/>
      <c r="T287" s="68" t="str">
        <f>IF(IFERROR(VLOOKUP(Members[[#This Row],[Subscriber SSN]],$C$7:T286,18,FALSE), "") = 0, "",IFERROR(VLOOKUP(Members[[#This Row],[Subscriber SSN]],$C$7:T286,18,FALSE), ""))</f>
        <v/>
      </c>
      <c r="U287" s="68" t="str">
        <f>IF(IFERROR(VLOOKUP(Members[[#This Row],[Subscriber SSN]],$C$7:U286,19,FALSE), "") = 0, "",IFERROR(VLOOKUP(Members[[#This Row],[Subscriber SSN]],$C$7:U286,19,FALSE), ""))</f>
        <v/>
      </c>
      <c r="V287" s="69" t="str">
        <f>IF(IFERROR(VLOOKUP(Members[[#This Row],[Subscriber SSN]],$C$7:V286,20,FALSE), "") = 0, "", IFERROR(VLOOKUP(Members[[#This Row],[Subscriber SSN]],$C$7:V286,20,FALSE), ""))</f>
        <v/>
      </c>
      <c r="W287" s="68" t="str">
        <f>IF(IFERROR(VLOOKUP(Members[[#This Row],[Subscriber SSN]],$C$7:W286,21,FALSE), "") = 0, "", IFERROR(VLOOKUP(Members[[#This Row],[Subscriber SSN]],$C$7:W286,21,FALSE), ""))</f>
        <v/>
      </c>
      <c r="X287" s="68" t="str">
        <f>IF(IFERROR(VLOOKUP(Members[[#This Row],[Subscriber SSN]],$C$7:X286,22,FALSE), "") = 0, "", IFERROR(VLOOKUP(Members[[#This Row],[Subscriber SSN]],$C$7:X286,22,FALSE), ""))</f>
        <v/>
      </c>
      <c r="Y287" s="68"/>
      <c r="Z287" s="72"/>
      <c r="AA287" s="69"/>
      <c r="AB287" s="69"/>
      <c r="AC287" s="70"/>
      <c r="AD287" s="110">
        <f t="shared" si="8"/>
        <v>45292</v>
      </c>
      <c r="AE287" s="69"/>
      <c r="AF287" s="69"/>
      <c r="AG287" s="71"/>
      <c r="AH287" s="69"/>
      <c r="AI287" s="69"/>
      <c r="AJ287" s="69"/>
      <c r="AK287" s="69"/>
      <c r="AL287" s="69"/>
      <c r="AM287" s="69"/>
      <c r="AN287" s="69"/>
      <c r="AO287" s="69"/>
      <c r="AP287" s="73"/>
      <c r="AQ287" s="73"/>
      <c r="AR287" s="73"/>
      <c r="AS287" s="73"/>
      <c r="AT287" s="73"/>
      <c r="AU287" s="73"/>
      <c r="AV287" s="73"/>
      <c r="AW287" s="73"/>
      <c r="AX287" s="73"/>
      <c r="AY287" s="73"/>
      <c r="AZ287" s="73"/>
      <c r="BA287" s="73"/>
      <c r="BB287" s="73"/>
      <c r="BC287" s="74"/>
      <c r="BD287" s="222" t="str">
        <f t="shared" si="9"/>
        <v xml:space="preserve"> </v>
      </c>
      <c r="BE287" s="76">
        <f ca="1">Validation!H287</f>
        <v>2</v>
      </c>
      <c r="BF287" t="str">
        <f ca="1">Validation!I287</f>
        <v/>
      </c>
      <c r="BJ287" t="str">
        <f>IF(AND(ISBLANK(Members[[#This Row],[DependentSSN]]),NOT(ISBLANK(Members[[#This Row],[MedicalPolicy]]))), "CoverageLevels", "Waivers")</f>
        <v>Waivers</v>
      </c>
      <c r="BK287" t="str">
        <f>IF(AND(ISBLANK(Members[[#This Row],[DependentSSN]]),NOT(ISBLANK(Members[[#This Row],[Dental Policy]]))), "CoverageLevels", "Waivers")</f>
        <v>Waivers</v>
      </c>
      <c r="BL287" t="str">
        <f>IF(AND(ISBLANK(Members[[#This Row],[DependentSSN]]),NOT(ISBLANK(Members[[#This Row],[VisionPolicy]]))), "CoverageLevels", "Waivers")</f>
        <v>Waivers</v>
      </c>
      <c r="BM287">
        <v>0</v>
      </c>
    </row>
    <row r="288" spans="1:65" x14ac:dyDescent="0.25">
      <c r="A288" s="4"/>
      <c r="B288" s="67"/>
      <c r="C288" s="68"/>
      <c r="D288" s="68"/>
      <c r="E288" s="69"/>
      <c r="F288" s="68"/>
      <c r="G288" s="69"/>
      <c r="H288" s="68"/>
      <c r="I288" s="68"/>
      <c r="J288" s="70"/>
      <c r="K288" s="68"/>
      <c r="L288" s="68"/>
      <c r="M288" s="71"/>
      <c r="N288" s="69"/>
      <c r="O288" s="69"/>
      <c r="P288" s="69"/>
      <c r="Q288" s="69"/>
      <c r="R288" s="69"/>
      <c r="S288" s="69"/>
      <c r="T288" s="68" t="str">
        <f>IF(IFERROR(VLOOKUP(Members[[#This Row],[Subscriber SSN]],$C$7:T287,18,FALSE), "") = 0, "",IFERROR(VLOOKUP(Members[[#This Row],[Subscriber SSN]],$C$7:T287,18,FALSE), ""))</f>
        <v/>
      </c>
      <c r="U288" s="68" t="str">
        <f>IF(IFERROR(VLOOKUP(Members[[#This Row],[Subscriber SSN]],$C$7:U287,19,FALSE), "") = 0, "",IFERROR(VLOOKUP(Members[[#This Row],[Subscriber SSN]],$C$7:U287,19,FALSE), ""))</f>
        <v/>
      </c>
      <c r="V288" s="69" t="str">
        <f>IF(IFERROR(VLOOKUP(Members[[#This Row],[Subscriber SSN]],$C$7:V287,20,FALSE), "") = 0, "", IFERROR(VLOOKUP(Members[[#This Row],[Subscriber SSN]],$C$7:V287,20,FALSE), ""))</f>
        <v/>
      </c>
      <c r="W288" s="68" t="str">
        <f>IF(IFERROR(VLOOKUP(Members[[#This Row],[Subscriber SSN]],$C$7:W287,21,FALSE), "") = 0, "", IFERROR(VLOOKUP(Members[[#This Row],[Subscriber SSN]],$C$7:W287,21,FALSE), ""))</f>
        <v/>
      </c>
      <c r="X288" s="68" t="str">
        <f>IF(IFERROR(VLOOKUP(Members[[#This Row],[Subscriber SSN]],$C$7:X287,22,FALSE), "") = 0, "", IFERROR(VLOOKUP(Members[[#This Row],[Subscriber SSN]],$C$7:X287,22,FALSE), ""))</f>
        <v/>
      </c>
      <c r="Y288" s="68"/>
      <c r="Z288" s="72"/>
      <c r="AA288" s="69"/>
      <c r="AB288" s="69"/>
      <c r="AC288" s="70"/>
      <c r="AD288" s="110">
        <f t="shared" si="8"/>
        <v>45292</v>
      </c>
      <c r="AE288" s="69"/>
      <c r="AF288" s="69"/>
      <c r="AG288" s="71"/>
      <c r="AH288" s="69"/>
      <c r="AI288" s="69"/>
      <c r="AJ288" s="69"/>
      <c r="AK288" s="69"/>
      <c r="AL288" s="69"/>
      <c r="AM288" s="69"/>
      <c r="AN288" s="69"/>
      <c r="AO288" s="69"/>
      <c r="AP288" s="73"/>
      <c r="AQ288" s="73"/>
      <c r="AR288" s="73"/>
      <c r="AS288" s="73"/>
      <c r="AT288" s="73"/>
      <c r="AU288" s="73"/>
      <c r="AV288" s="73"/>
      <c r="AW288" s="73"/>
      <c r="AX288" s="73"/>
      <c r="AY288" s="73"/>
      <c r="AZ288" s="73"/>
      <c r="BA288" s="73"/>
      <c r="BB288" s="73"/>
      <c r="BC288" s="74"/>
      <c r="BD288" s="222" t="str">
        <f t="shared" si="9"/>
        <v xml:space="preserve"> </v>
      </c>
      <c r="BE288" s="76">
        <f ca="1">Validation!H288</f>
        <v>2</v>
      </c>
      <c r="BF288" t="str">
        <f ca="1">Validation!I288</f>
        <v/>
      </c>
      <c r="BJ288" t="str">
        <f>IF(AND(ISBLANK(Members[[#This Row],[DependentSSN]]),NOT(ISBLANK(Members[[#This Row],[MedicalPolicy]]))), "CoverageLevels", "Waivers")</f>
        <v>Waivers</v>
      </c>
      <c r="BK288" t="str">
        <f>IF(AND(ISBLANK(Members[[#This Row],[DependentSSN]]),NOT(ISBLANK(Members[[#This Row],[Dental Policy]]))), "CoverageLevels", "Waivers")</f>
        <v>Waivers</v>
      </c>
      <c r="BL288" t="str">
        <f>IF(AND(ISBLANK(Members[[#This Row],[DependentSSN]]),NOT(ISBLANK(Members[[#This Row],[VisionPolicy]]))), "CoverageLevels", "Waivers")</f>
        <v>Waivers</v>
      </c>
      <c r="BM288">
        <v>0</v>
      </c>
    </row>
    <row r="289" spans="1:65" x14ac:dyDescent="0.25">
      <c r="A289" s="4"/>
      <c r="B289" s="67"/>
      <c r="C289" s="68"/>
      <c r="D289" s="68"/>
      <c r="E289" s="69"/>
      <c r="F289" s="68"/>
      <c r="G289" s="69"/>
      <c r="H289" s="68"/>
      <c r="I289" s="68"/>
      <c r="J289" s="70"/>
      <c r="K289" s="68"/>
      <c r="L289" s="68"/>
      <c r="M289" s="71"/>
      <c r="N289" s="69"/>
      <c r="O289" s="69"/>
      <c r="P289" s="69"/>
      <c r="Q289" s="69"/>
      <c r="R289" s="69"/>
      <c r="S289" s="69"/>
      <c r="T289" s="68" t="str">
        <f>IF(IFERROR(VLOOKUP(Members[[#This Row],[Subscriber SSN]],$C$7:T288,18,FALSE), "") = 0, "",IFERROR(VLOOKUP(Members[[#This Row],[Subscriber SSN]],$C$7:T288,18,FALSE), ""))</f>
        <v/>
      </c>
      <c r="U289" s="68" t="str">
        <f>IF(IFERROR(VLOOKUP(Members[[#This Row],[Subscriber SSN]],$C$7:U288,19,FALSE), "") = 0, "",IFERROR(VLOOKUP(Members[[#This Row],[Subscriber SSN]],$C$7:U288,19,FALSE), ""))</f>
        <v/>
      </c>
      <c r="V289" s="69" t="str">
        <f>IF(IFERROR(VLOOKUP(Members[[#This Row],[Subscriber SSN]],$C$7:V288,20,FALSE), "") = 0, "", IFERROR(VLOOKUP(Members[[#This Row],[Subscriber SSN]],$C$7:V288,20,FALSE), ""))</f>
        <v/>
      </c>
      <c r="W289" s="68" t="str">
        <f>IF(IFERROR(VLOOKUP(Members[[#This Row],[Subscriber SSN]],$C$7:W288,21,FALSE), "") = 0, "", IFERROR(VLOOKUP(Members[[#This Row],[Subscriber SSN]],$C$7:W288,21,FALSE), ""))</f>
        <v/>
      </c>
      <c r="X289" s="68" t="str">
        <f>IF(IFERROR(VLOOKUP(Members[[#This Row],[Subscriber SSN]],$C$7:X288,22,FALSE), "") = 0, "", IFERROR(VLOOKUP(Members[[#This Row],[Subscriber SSN]],$C$7:X288,22,FALSE), ""))</f>
        <v/>
      </c>
      <c r="Y289" s="68"/>
      <c r="Z289" s="72"/>
      <c r="AA289" s="69"/>
      <c r="AB289" s="69"/>
      <c r="AC289" s="70"/>
      <c r="AD289" s="110">
        <f t="shared" si="8"/>
        <v>45292</v>
      </c>
      <c r="AE289" s="69"/>
      <c r="AF289" s="69"/>
      <c r="AG289" s="71"/>
      <c r="AH289" s="69"/>
      <c r="AI289" s="69"/>
      <c r="AJ289" s="69"/>
      <c r="AK289" s="69"/>
      <c r="AL289" s="69"/>
      <c r="AM289" s="69"/>
      <c r="AN289" s="69"/>
      <c r="AO289" s="69"/>
      <c r="AP289" s="73"/>
      <c r="AQ289" s="73"/>
      <c r="AR289" s="73"/>
      <c r="AS289" s="73"/>
      <c r="AT289" s="73"/>
      <c r="AU289" s="73"/>
      <c r="AV289" s="73"/>
      <c r="AW289" s="73"/>
      <c r="AX289" s="73"/>
      <c r="AY289" s="73"/>
      <c r="AZ289" s="73"/>
      <c r="BA289" s="73"/>
      <c r="BB289" s="73"/>
      <c r="BC289" s="74"/>
      <c r="BD289" s="222" t="str">
        <f t="shared" si="9"/>
        <v xml:space="preserve"> </v>
      </c>
      <c r="BE289" s="76">
        <f ca="1">Validation!H289</f>
        <v>2</v>
      </c>
      <c r="BF289" t="str">
        <f ca="1">Validation!I289</f>
        <v/>
      </c>
      <c r="BJ289" t="str">
        <f>IF(AND(ISBLANK(Members[[#This Row],[DependentSSN]]),NOT(ISBLANK(Members[[#This Row],[MedicalPolicy]]))), "CoverageLevels", "Waivers")</f>
        <v>Waivers</v>
      </c>
      <c r="BK289" t="str">
        <f>IF(AND(ISBLANK(Members[[#This Row],[DependentSSN]]),NOT(ISBLANK(Members[[#This Row],[Dental Policy]]))), "CoverageLevels", "Waivers")</f>
        <v>Waivers</v>
      </c>
      <c r="BL289" t="str">
        <f>IF(AND(ISBLANK(Members[[#This Row],[DependentSSN]]),NOT(ISBLANK(Members[[#This Row],[VisionPolicy]]))), "CoverageLevels", "Waivers")</f>
        <v>Waivers</v>
      </c>
      <c r="BM289">
        <v>0</v>
      </c>
    </row>
    <row r="290" spans="1:65" x14ac:dyDescent="0.25">
      <c r="A290" s="4"/>
      <c r="B290" s="67"/>
      <c r="C290" s="68"/>
      <c r="D290" s="68"/>
      <c r="E290" s="69"/>
      <c r="F290" s="68"/>
      <c r="G290" s="69"/>
      <c r="H290" s="68"/>
      <c r="I290" s="68"/>
      <c r="J290" s="70"/>
      <c r="K290" s="68"/>
      <c r="L290" s="68"/>
      <c r="M290" s="71"/>
      <c r="N290" s="69"/>
      <c r="O290" s="69"/>
      <c r="P290" s="69"/>
      <c r="Q290" s="69"/>
      <c r="R290" s="69"/>
      <c r="S290" s="69"/>
      <c r="T290" s="68" t="str">
        <f>IF(IFERROR(VLOOKUP(Members[[#This Row],[Subscriber SSN]],$C$7:T289,18,FALSE), "") = 0, "",IFERROR(VLOOKUP(Members[[#This Row],[Subscriber SSN]],$C$7:T289,18,FALSE), ""))</f>
        <v/>
      </c>
      <c r="U290" s="68" t="str">
        <f>IF(IFERROR(VLOOKUP(Members[[#This Row],[Subscriber SSN]],$C$7:U289,19,FALSE), "") = 0, "",IFERROR(VLOOKUP(Members[[#This Row],[Subscriber SSN]],$C$7:U289,19,FALSE), ""))</f>
        <v/>
      </c>
      <c r="V290" s="69" t="str">
        <f>IF(IFERROR(VLOOKUP(Members[[#This Row],[Subscriber SSN]],$C$7:V289,20,FALSE), "") = 0, "", IFERROR(VLOOKUP(Members[[#This Row],[Subscriber SSN]],$C$7:V289,20,FALSE), ""))</f>
        <v/>
      </c>
      <c r="W290" s="68" t="str">
        <f>IF(IFERROR(VLOOKUP(Members[[#This Row],[Subscriber SSN]],$C$7:W289,21,FALSE), "") = 0, "", IFERROR(VLOOKUP(Members[[#This Row],[Subscriber SSN]],$C$7:W289,21,FALSE), ""))</f>
        <v/>
      </c>
      <c r="X290" s="68" t="str">
        <f>IF(IFERROR(VLOOKUP(Members[[#This Row],[Subscriber SSN]],$C$7:X289,22,FALSE), "") = 0, "", IFERROR(VLOOKUP(Members[[#This Row],[Subscriber SSN]],$C$7:X289,22,FALSE), ""))</f>
        <v/>
      </c>
      <c r="Y290" s="68"/>
      <c r="Z290" s="72"/>
      <c r="AA290" s="69"/>
      <c r="AB290" s="69"/>
      <c r="AC290" s="70"/>
      <c r="AD290" s="110">
        <f t="shared" si="8"/>
        <v>45292</v>
      </c>
      <c r="AE290" s="69"/>
      <c r="AF290" s="69"/>
      <c r="AG290" s="71"/>
      <c r="AH290" s="69"/>
      <c r="AI290" s="69"/>
      <c r="AJ290" s="69"/>
      <c r="AK290" s="69"/>
      <c r="AL290" s="69"/>
      <c r="AM290" s="69"/>
      <c r="AN290" s="69"/>
      <c r="AO290" s="69"/>
      <c r="AP290" s="73"/>
      <c r="AQ290" s="73"/>
      <c r="AR290" s="73"/>
      <c r="AS290" s="73"/>
      <c r="AT290" s="73"/>
      <c r="AU290" s="73"/>
      <c r="AV290" s="73"/>
      <c r="AW290" s="73"/>
      <c r="AX290" s="73"/>
      <c r="AY290" s="73"/>
      <c r="AZ290" s="73"/>
      <c r="BA290" s="73"/>
      <c r="BB290" s="73"/>
      <c r="BC290" s="74"/>
      <c r="BD290" s="222" t="str">
        <f t="shared" si="9"/>
        <v xml:space="preserve"> </v>
      </c>
      <c r="BE290" s="76">
        <f ca="1">Validation!H290</f>
        <v>2</v>
      </c>
      <c r="BF290" t="str">
        <f ca="1">Validation!I290</f>
        <v/>
      </c>
      <c r="BJ290" t="str">
        <f>IF(AND(ISBLANK(Members[[#This Row],[DependentSSN]]),NOT(ISBLANK(Members[[#This Row],[MedicalPolicy]]))), "CoverageLevels", "Waivers")</f>
        <v>Waivers</v>
      </c>
      <c r="BK290" t="str">
        <f>IF(AND(ISBLANK(Members[[#This Row],[DependentSSN]]),NOT(ISBLANK(Members[[#This Row],[Dental Policy]]))), "CoverageLevels", "Waivers")</f>
        <v>Waivers</v>
      </c>
      <c r="BL290" t="str">
        <f>IF(AND(ISBLANK(Members[[#This Row],[DependentSSN]]),NOT(ISBLANK(Members[[#This Row],[VisionPolicy]]))), "CoverageLevels", "Waivers")</f>
        <v>Waivers</v>
      </c>
      <c r="BM290">
        <v>0</v>
      </c>
    </row>
    <row r="291" spans="1:65" x14ac:dyDescent="0.25">
      <c r="A291" s="4"/>
      <c r="B291" s="67"/>
      <c r="C291" s="68"/>
      <c r="D291" s="68"/>
      <c r="E291" s="69"/>
      <c r="F291" s="68"/>
      <c r="G291" s="69"/>
      <c r="H291" s="68"/>
      <c r="I291" s="68"/>
      <c r="J291" s="70"/>
      <c r="K291" s="68"/>
      <c r="L291" s="68"/>
      <c r="M291" s="71"/>
      <c r="N291" s="69"/>
      <c r="O291" s="69"/>
      <c r="P291" s="69"/>
      <c r="Q291" s="69"/>
      <c r="R291" s="69"/>
      <c r="S291" s="69"/>
      <c r="T291" s="68" t="str">
        <f>IF(IFERROR(VLOOKUP(Members[[#This Row],[Subscriber SSN]],$C$7:T290,18,FALSE), "") = 0, "",IFERROR(VLOOKUP(Members[[#This Row],[Subscriber SSN]],$C$7:T290,18,FALSE), ""))</f>
        <v/>
      </c>
      <c r="U291" s="68" t="str">
        <f>IF(IFERROR(VLOOKUP(Members[[#This Row],[Subscriber SSN]],$C$7:U290,19,FALSE), "") = 0, "",IFERROR(VLOOKUP(Members[[#This Row],[Subscriber SSN]],$C$7:U290,19,FALSE), ""))</f>
        <v/>
      </c>
      <c r="V291" s="69" t="str">
        <f>IF(IFERROR(VLOOKUP(Members[[#This Row],[Subscriber SSN]],$C$7:V290,20,FALSE), "") = 0, "", IFERROR(VLOOKUP(Members[[#This Row],[Subscriber SSN]],$C$7:V290,20,FALSE), ""))</f>
        <v/>
      </c>
      <c r="W291" s="68" t="str">
        <f>IF(IFERROR(VLOOKUP(Members[[#This Row],[Subscriber SSN]],$C$7:W290,21,FALSE), "") = 0, "", IFERROR(VLOOKUP(Members[[#This Row],[Subscriber SSN]],$C$7:W290,21,FALSE), ""))</f>
        <v/>
      </c>
      <c r="X291" s="68" t="str">
        <f>IF(IFERROR(VLOOKUP(Members[[#This Row],[Subscriber SSN]],$C$7:X290,22,FALSE), "") = 0, "", IFERROR(VLOOKUP(Members[[#This Row],[Subscriber SSN]],$C$7:X290,22,FALSE), ""))</f>
        <v/>
      </c>
      <c r="Y291" s="68"/>
      <c r="Z291" s="72"/>
      <c r="AA291" s="69"/>
      <c r="AB291" s="69"/>
      <c r="AC291" s="70"/>
      <c r="AD291" s="110">
        <f t="shared" si="8"/>
        <v>45292</v>
      </c>
      <c r="AE291" s="69"/>
      <c r="AF291" s="69"/>
      <c r="AG291" s="71"/>
      <c r="AH291" s="69"/>
      <c r="AI291" s="69"/>
      <c r="AJ291" s="69"/>
      <c r="AK291" s="69"/>
      <c r="AL291" s="69"/>
      <c r="AM291" s="69"/>
      <c r="AN291" s="69"/>
      <c r="AO291" s="69"/>
      <c r="AP291" s="73"/>
      <c r="AQ291" s="73"/>
      <c r="AR291" s="73"/>
      <c r="AS291" s="73"/>
      <c r="AT291" s="73"/>
      <c r="AU291" s="73"/>
      <c r="AV291" s="73"/>
      <c r="AW291" s="73"/>
      <c r="AX291" s="73"/>
      <c r="AY291" s="73"/>
      <c r="AZ291" s="73"/>
      <c r="BA291" s="73"/>
      <c r="BB291" s="73"/>
      <c r="BC291" s="74"/>
      <c r="BD291" s="222" t="str">
        <f t="shared" si="9"/>
        <v xml:space="preserve"> </v>
      </c>
      <c r="BE291" s="76">
        <f ca="1">Validation!H291</f>
        <v>2</v>
      </c>
      <c r="BF291" t="str">
        <f ca="1">Validation!I291</f>
        <v/>
      </c>
      <c r="BJ291" t="str">
        <f>IF(AND(ISBLANK(Members[[#This Row],[DependentSSN]]),NOT(ISBLANK(Members[[#This Row],[MedicalPolicy]]))), "CoverageLevels", "Waivers")</f>
        <v>Waivers</v>
      </c>
      <c r="BK291" t="str">
        <f>IF(AND(ISBLANK(Members[[#This Row],[DependentSSN]]),NOT(ISBLANK(Members[[#This Row],[Dental Policy]]))), "CoverageLevels", "Waivers")</f>
        <v>Waivers</v>
      </c>
      <c r="BL291" t="str">
        <f>IF(AND(ISBLANK(Members[[#This Row],[DependentSSN]]),NOT(ISBLANK(Members[[#This Row],[VisionPolicy]]))), "CoverageLevels", "Waivers")</f>
        <v>Waivers</v>
      </c>
      <c r="BM291">
        <v>0</v>
      </c>
    </row>
    <row r="292" spans="1:65" x14ac:dyDescent="0.25">
      <c r="A292" s="4"/>
      <c r="B292" s="67"/>
      <c r="C292" s="68"/>
      <c r="D292" s="68"/>
      <c r="E292" s="69"/>
      <c r="F292" s="68"/>
      <c r="G292" s="69"/>
      <c r="H292" s="68"/>
      <c r="I292" s="68"/>
      <c r="J292" s="70"/>
      <c r="K292" s="68"/>
      <c r="L292" s="68"/>
      <c r="M292" s="71"/>
      <c r="N292" s="69"/>
      <c r="O292" s="69"/>
      <c r="P292" s="69"/>
      <c r="Q292" s="69"/>
      <c r="R292" s="69"/>
      <c r="S292" s="69"/>
      <c r="T292" s="68" t="str">
        <f>IF(IFERROR(VLOOKUP(Members[[#This Row],[Subscriber SSN]],$C$7:T291,18,FALSE), "") = 0, "",IFERROR(VLOOKUP(Members[[#This Row],[Subscriber SSN]],$C$7:T291,18,FALSE), ""))</f>
        <v/>
      </c>
      <c r="U292" s="68" t="str">
        <f>IF(IFERROR(VLOOKUP(Members[[#This Row],[Subscriber SSN]],$C$7:U291,19,FALSE), "") = 0, "",IFERROR(VLOOKUP(Members[[#This Row],[Subscriber SSN]],$C$7:U291,19,FALSE), ""))</f>
        <v/>
      </c>
      <c r="V292" s="69" t="str">
        <f>IF(IFERROR(VLOOKUP(Members[[#This Row],[Subscriber SSN]],$C$7:V291,20,FALSE), "") = 0, "", IFERROR(VLOOKUP(Members[[#This Row],[Subscriber SSN]],$C$7:V291,20,FALSE), ""))</f>
        <v/>
      </c>
      <c r="W292" s="68" t="str">
        <f>IF(IFERROR(VLOOKUP(Members[[#This Row],[Subscriber SSN]],$C$7:W291,21,FALSE), "") = 0, "", IFERROR(VLOOKUP(Members[[#This Row],[Subscriber SSN]],$C$7:W291,21,FALSE), ""))</f>
        <v/>
      </c>
      <c r="X292" s="68" t="str">
        <f>IF(IFERROR(VLOOKUP(Members[[#This Row],[Subscriber SSN]],$C$7:X291,22,FALSE), "") = 0, "", IFERROR(VLOOKUP(Members[[#This Row],[Subscriber SSN]],$C$7:X291,22,FALSE), ""))</f>
        <v/>
      </c>
      <c r="Y292" s="68"/>
      <c r="Z292" s="72"/>
      <c r="AA292" s="69"/>
      <c r="AB292" s="69"/>
      <c r="AC292" s="70"/>
      <c r="AD292" s="110">
        <f t="shared" si="8"/>
        <v>45292</v>
      </c>
      <c r="AE292" s="69"/>
      <c r="AF292" s="69"/>
      <c r="AG292" s="71"/>
      <c r="AH292" s="69"/>
      <c r="AI292" s="69"/>
      <c r="AJ292" s="69"/>
      <c r="AK292" s="69"/>
      <c r="AL292" s="69"/>
      <c r="AM292" s="69"/>
      <c r="AN292" s="69"/>
      <c r="AO292" s="69"/>
      <c r="AP292" s="73"/>
      <c r="AQ292" s="73"/>
      <c r="AR292" s="73"/>
      <c r="AS292" s="73"/>
      <c r="AT292" s="73"/>
      <c r="AU292" s="73"/>
      <c r="AV292" s="73"/>
      <c r="AW292" s="73"/>
      <c r="AX292" s="73"/>
      <c r="AY292" s="73"/>
      <c r="AZ292" s="73"/>
      <c r="BA292" s="73"/>
      <c r="BB292" s="73"/>
      <c r="BC292" s="74"/>
      <c r="BD292" s="222" t="str">
        <f t="shared" si="9"/>
        <v xml:space="preserve"> </v>
      </c>
      <c r="BE292" s="76">
        <f ca="1">Validation!H292</f>
        <v>2</v>
      </c>
      <c r="BF292" t="str">
        <f ca="1">Validation!I292</f>
        <v/>
      </c>
      <c r="BJ292" t="str">
        <f>IF(AND(ISBLANK(Members[[#This Row],[DependentSSN]]),NOT(ISBLANK(Members[[#This Row],[MedicalPolicy]]))), "CoverageLevels", "Waivers")</f>
        <v>Waivers</v>
      </c>
      <c r="BK292" t="str">
        <f>IF(AND(ISBLANK(Members[[#This Row],[DependentSSN]]),NOT(ISBLANK(Members[[#This Row],[Dental Policy]]))), "CoverageLevels", "Waivers")</f>
        <v>Waivers</v>
      </c>
      <c r="BL292" t="str">
        <f>IF(AND(ISBLANK(Members[[#This Row],[DependentSSN]]),NOT(ISBLANK(Members[[#This Row],[VisionPolicy]]))), "CoverageLevels", "Waivers")</f>
        <v>Waivers</v>
      </c>
      <c r="BM292">
        <v>0</v>
      </c>
    </row>
    <row r="293" spans="1:65" x14ac:dyDescent="0.25">
      <c r="A293" s="4"/>
      <c r="B293" s="67"/>
      <c r="C293" s="68"/>
      <c r="D293" s="68"/>
      <c r="E293" s="69"/>
      <c r="F293" s="68"/>
      <c r="G293" s="69"/>
      <c r="H293" s="68"/>
      <c r="I293" s="68"/>
      <c r="J293" s="70"/>
      <c r="K293" s="68"/>
      <c r="L293" s="68"/>
      <c r="M293" s="71"/>
      <c r="N293" s="69"/>
      <c r="O293" s="69"/>
      <c r="P293" s="69"/>
      <c r="Q293" s="69"/>
      <c r="R293" s="69"/>
      <c r="S293" s="69"/>
      <c r="T293" s="68" t="str">
        <f>IF(IFERROR(VLOOKUP(Members[[#This Row],[Subscriber SSN]],$C$7:T292,18,FALSE), "") = 0, "",IFERROR(VLOOKUP(Members[[#This Row],[Subscriber SSN]],$C$7:T292,18,FALSE), ""))</f>
        <v/>
      </c>
      <c r="U293" s="68" t="str">
        <f>IF(IFERROR(VLOOKUP(Members[[#This Row],[Subscriber SSN]],$C$7:U292,19,FALSE), "") = 0, "",IFERROR(VLOOKUP(Members[[#This Row],[Subscriber SSN]],$C$7:U292,19,FALSE), ""))</f>
        <v/>
      </c>
      <c r="V293" s="69" t="str">
        <f>IF(IFERROR(VLOOKUP(Members[[#This Row],[Subscriber SSN]],$C$7:V292,20,FALSE), "") = 0, "", IFERROR(VLOOKUP(Members[[#This Row],[Subscriber SSN]],$C$7:V292,20,FALSE), ""))</f>
        <v/>
      </c>
      <c r="W293" s="68" t="str">
        <f>IF(IFERROR(VLOOKUP(Members[[#This Row],[Subscriber SSN]],$C$7:W292,21,FALSE), "") = 0, "", IFERROR(VLOOKUP(Members[[#This Row],[Subscriber SSN]],$C$7:W292,21,FALSE), ""))</f>
        <v/>
      </c>
      <c r="X293" s="68" t="str">
        <f>IF(IFERROR(VLOOKUP(Members[[#This Row],[Subscriber SSN]],$C$7:X292,22,FALSE), "") = 0, "", IFERROR(VLOOKUP(Members[[#This Row],[Subscriber SSN]],$C$7:X292,22,FALSE), ""))</f>
        <v/>
      </c>
      <c r="Y293" s="68"/>
      <c r="Z293" s="72"/>
      <c r="AA293" s="69"/>
      <c r="AB293" s="69"/>
      <c r="AC293" s="70"/>
      <c r="AD293" s="110">
        <f t="shared" si="8"/>
        <v>45292</v>
      </c>
      <c r="AE293" s="69"/>
      <c r="AF293" s="69"/>
      <c r="AG293" s="71"/>
      <c r="AH293" s="69"/>
      <c r="AI293" s="69"/>
      <c r="AJ293" s="69"/>
      <c r="AK293" s="69"/>
      <c r="AL293" s="69"/>
      <c r="AM293" s="69"/>
      <c r="AN293" s="69"/>
      <c r="AO293" s="69"/>
      <c r="AP293" s="73"/>
      <c r="AQ293" s="73"/>
      <c r="AR293" s="73"/>
      <c r="AS293" s="73"/>
      <c r="AT293" s="73"/>
      <c r="AU293" s="73"/>
      <c r="AV293" s="73"/>
      <c r="AW293" s="73"/>
      <c r="AX293" s="73"/>
      <c r="AY293" s="73"/>
      <c r="AZ293" s="73"/>
      <c r="BA293" s="73"/>
      <c r="BB293" s="73"/>
      <c r="BC293" s="74"/>
      <c r="BD293" s="222" t="str">
        <f t="shared" si="9"/>
        <v xml:space="preserve"> </v>
      </c>
      <c r="BE293" s="76">
        <f ca="1">Validation!H293</f>
        <v>2</v>
      </c>
      <c r="BF293" t="str">
        <f ca="1">Validation!I293</f>
        <v/>
      </c>
      <c r="BJ293" t="str">
        <f>IF(AND(ISBLANK(Members[[#This Row],[DependentSSN]]),NOT(ISBLANK(Members[[#This Row],[MedicalPolicy]]))), "CoverageLevels", "Waivers")</f>
        <v>Waivers</v>
      </c>
      <c r="BK293" t="str">
        <f>IF(AND(ISBLANK(Members[[#This Row],[DependentSSN]]),NOT(ISBLANK(Members[[#This Row],[Dental Policy]]))), "CoverageLevels", "Waivers")</f>
        <v>Waivers</v>
      </c>
      <c r="BL293" t="str">
        <f>IF(AND(ISBLANK(Members[[#This Row],[DependentSSN]]),NOT(ISBLANK(Members[[#This Row],[VisionPolicy]]))), "CoverageLevels", "Waivers")</f>
        <v>Waivers</v>
      </c>
      <c r="BM293">
        <v>0</v>
      </c>
    </row>
    <row r="294" spans="1:65" x14ac:dyDescent="0.25">
      <c r="A294" s="4"/>
      <c r="B294" s="67"/>
      <c r="C294" s="68"/>
      <c r="D294" s="68"/>
      <c r="E294" s="69"/>
      <c r="F294" s="68"/>
      <c r="G294" s="69"/>
      <c r="H294" s="68"/>
      <c r="I294" s="68"/>
      <c r="J294" s="70"/>
      <c r="K294" s="68"/>
      <c r="L294" s="68"/>
      <c r="M294" s="71"/>
      <c r="N294" s="69"/>
      <c r="O294" s="69"/>
      <c r="P294" s="69"/>
      <c r="Q294" s="69"/>
      <c r="R294" s="69"/>
      <c r="S294" s="69"/>
      <c r="T294" s="68" t="str">
        <f>IF(IFERROR(VLOOKUP(Members[[#This Row],[Subscriber SSN]],$C$7:T293,18,FALSE), "") = 0, "",IFERROR(VLOOKUP(Members[[#This Row],[Subscriber SSN]],$C$7:T293,18,FALSE), ""))</f>
        <v/>
      </c>
      <c r="U294" s="68" t="str">
        <f>IF(IFERROR(VLOOKUP(Members[[#This Row],[Subscriber SSN]],$C$7:U293,19,FALSE), "") = 0, "",IFERROR(VLOOKUP(Members[[#This Row],[Subscriber SSN]],$C$7:U293,19,FALSE), ""))</f>
        <v/>
      </c>
      <c r="V294" s="69" t="str">
        <f>IF(IFERROR(VLOOKUP(Members[[#This Row],[Subscriber SSN]],$C$7:V293,20,FALSE), "") = 0, "", IFERROR(VLOOKUP(Members[[#This Row],[Subscriber SSN]],$C$7:V293,20,FALSE), ""))</f>
        <v/>
      </c>
      <c r="W294" s="68" t="str">
        <f>IF(IFERROR(VLOOKUP(Members[[#This Row],[Subscriber SSN]],$C$7:W293,21,FALSE), "") = 0, "", IFERROR(VLOOKUP(Members[[#This Row],[Subscriber SSN]],$C$7:W293,21,FALSE), ""))</f>
        <v/>
      </c>
      <c r="X294" s="68" t="str">
        <f>IF(IFERROR(VLOOKUP(Members[[#This Row],[Subscriber SSN]],$C$7:X293,22,FALSE), "") = 0, "", IFERROR(VLOOKUP(Members[[#This Row],[Subscriber SSN]],$C$7:X293,22,FALSE), ""))</f>
        <v/>
      </c>
      <c r="Y294" s="68"/>
      <c r="Z294" s="72"/>
      <c r="AA294" s="69"/>
      <c r="AB294" s="69"/>
      <c r="AC294" s="70"/>
      <c r="AD294" s="110">
        <f t="shared" si="8"/>
        <v>45292</v>
      </c>
      <c r="AE294" s="69"/>
      <c r="AF294" s="69"/>
      <c r="AG294" s="71"/>
      <c r="AH294" s="69"/>
      <c r="AI294" s="69"/>
      <c r="AJ294" s="69"/>
      <c r="AK294" s="69"/>
      <c r="AL294" s="69"/>
      <c r="AM294" s="69"/>
      <c r="AN294" s="69"/>
      <c r="AO294" s="69"/>
      <c r="AP294" s="73"/>
      <c r="AQ294" s="73"/>
      <c r="AR294" s="73"/>
      <c r="AS294" s="73"/>
      <c r="AT294" s="73"/>
      <c r="AU294" s="73"/>
      <c r="AV294" s="73"/>
      <c r="AW294" s="73"/>
      <c r="AX294" s="73"/>
      <c r="AY294" s="73"/>
      <c r="AZ294" s="73"/>
      <c r="BA294" s="73"/>
      <c r="BB294" s="73"/>
      <c r="BC294" s="74"/>
      <c r="BD294" s="222" t="str">
        <f t="shared" si="9"/>
        <v xml:space="preserve"> </v>
      </c>
      <c r="BE294" s="76">
        <f ca="1">Validation!H294</f>
        <v>2</v>
      </c>
      <c r="BF294" t="str">
        <f ca="1">Validation!I294</f>
        <v/>
      </c>
      <c r="BJ294" t="str">
        <f>IF(AND(ISBLANK(Members[[#This Row],[DependentSSN]]),NOT(ISBLANK(Members[[#This Row],[MedicalPolicy]]))), "CoverageLevels", "Waivers")</f>
        <v>Waivers</v>
      </c>
      <c r="BK294" t="str">
        <f>IF(AND(ISBLANK(Members[[#This Row],[DependentSSN]]),NOT(ISBLANK(Members[[#This Row],[Dental Policy]]))), "CoverageLevels", "Waivers")</f>
        <v>Waivers</v>
      </c>
      <c r="BL294" t="str">
        <f>IF(AND(ISBLANK(Members[[#This Row],[DependentSSN]]),NOT(ISBLANK(Members[[#This Row],[VisionPolicy]]))), "CoverageLevels", "Waivers")</f>
        <v>Waivers</v>
      </c>
      <c r="BM294">
        <v>0</v>
      </c>
    </row>
    <row r="295" spans="1:65" x14ac:dyDescent="0.25">
      <c r="A295" s="4"/>
      <c r="B295" s="67"/>
      <c r="C295" s="68"/>
      <c r="D295" s="68"/>
      <c r="E295" s="69"/>
      <c r="F295" s="68"/>
      <c r="G295" s="69"/>
      <c r="H295" s="68"/>
      <c r="I295" s="68"/>
      <c r="J295" s="70"/>
      <c r="K295" s="68"/>
      <c r="L295" s="68"/>
      <c r="M295" s="71"/>
      <c r="N295" s="69"/>
      <c r="O295" s="69"/>
      <c r="P295" s="69"/>
      <c r="Q295" s="69"/>
      <c r="R295" s="69"/>
      <c r="S295" s="69"/>
      <c r="T295" s="68" t="str">
        <f>IF(IFERROR(VLOOKUP(Members[[#This Row],[Subscriber SSN]],$C$7:T294,18,FALSE), "") = 0, "",IFERROR(VLOOKUP(Members[[#This Row],[Subscriber SSN]],$C$7:T294,18,FALSE), ""))</f>
        <v/>
      </c>
      <c r="U295" s="68" t="str">
        <f>IF(IFERROR(VLOOKUP(Members[[#This Row],[Subscriber SSN]],$C$7:U294,19,FALSE), "") = 0, "",IFERROR(VLOOKUP(Members[[#This Row],[Subscriber SSN]],$C$7:U294,19,FALSE), ""))</f>
        <v/>
      </c>
      <c r="V295" s="69" t="str">
        <f>IF(IFERROR(VLOOKUP(Members[[#This Row],[Subscriber SSN]],$C$7:V294,20,FALSE), "") = 0, "", IFERROR(VLOOKUP(Members[[#This Row],[Subscriber SSN]],$C$7:V294,20,FALSE), ""))</f>
        <v/>
      </c>
      <c r="W295" s="68" t="str">
        <f>IF(IFERROR(VLOOKUP(Members[[#This Row],[Subscriber SSN]],$C$7:W294,21,FALSE), "") = 0, "", IFERROR(VLOOKUP(Members[[#This Row],[Subscriber SSN]],$C$7:W294,21,FALSE), ""))</f>
        <v/>
      </c>
      <c r="X295" s="68" t="str">
        <f>IF(IFERROR(VLOOKUP(Members[[#This Row],[Subscriber SSN]],$C$7:X294,22,FALSE), "") = 0, "", IFERROR(VLOOKUP(Members[[#This Row],[Subscriber SSN]],$C$7:X294,22,FALSE), ""))</f>
        <v/>
      </c>
      <c r="Y295" s="68"/>
      <c r="Z295" s="72"/>
      <c r="AA295" s="69"/>
      <c r="AB295" s="69"/>
      <c r="AC295" s="70"/>
      <c r="AD295" s="110">
        <f t="shared" si="8"/>
        <v>45292</v>
      </c>
      <c r="AE295" s="69"/>
      <c r="AF295" s="69"/>
      <c r="AG295" s="71"/>
      <c r="AH295" s="69"/>
      <c r="AI295" s="69"/>
      <c r="AJ295" s="69"/>
      <c r="AK295" s="69"/>
      <c r="AL295" s="69"/>
      <c r="AM295" s="69"/>
      <c r="AN295" s="69"/>
      <c r="AO295" s="69"/>
      <c r="AP295" s="73"/>
      <c r="AQ295" s="73"/>
      <c r="AR295" s="73"/>
      <c r="AS295" s="73"/>
      <c r="AT295" s="73"/>
      <c r="AU295" s="73"/>
      <c r="AV295" s="73"/>
      <c r="AW295" s="73"/>
      <c r="AX295" s="73"/>
      <c r="AY295" s="73"/>
      <c r="AZ295" s="73"/>
      <c r="BA295" s="73"/>
      <c r="BB295" s="73"/>
      <c r="BC295" s="74"/>
      <c r="BD295" s="222" t="str">
        <f t="shared" si="9"/>
        <v xml:space="preserve"> </v>
      </c>
      <c r="BE295" s="76">
        <f ca="1">Validation!H295</f>
        <v>2</v>
      </c>
      <c r="BF295" t="str">
        <f ca="1">Validation!I295</f>
        <v/>
      </c>
      <c r="BJ295" t="str">
        <f>IF(AND(ISBLANK(Members[[#This Row],[DependentSSN]]),NOT(ISBLANK(Members[[#This Row],[MedicalPolicy]]))), "CoverageLevels", "Waivers")</f>
        <v>Waivers</v>
      </c>
      <c r="BK295" t="str">
        <f>IF(AND(ISBLANK(Members[[#This Row],[DependentSSN]]),NOT(ISBLANK(Members[[#This Row],[Dental Policy]]))), "CoverageLevels", "Waivers")</f>
        <v>Waivers</v>
      </c>
      <c r="BL295" t="str">
        <f>IF(AND(ISBLANK(Members[[#This Row],[DependentSSN]]),NOT(ISBLANK(Members[[#This Row],[VisionPolicy]]))), "CoverageLevels", "Waivers")</f>
        <v>Waivers</v>
      </c>
      <c r="BM295">
        <v>0</v>
      </c>
    </row>
    <row r="296" spans="1:65" x14ac:dyDescent="0.25">
      <c r="A296" s="4"/>
      <c r="B296" s="67"/>
      <c r="C296" s="68"/>
      <c r="D296" s="68"/>
      <c r="E296" s="69"/>
      <c r="F296" s="68"/>
      <c r="G296" s="69"/>
      <c r="H296" s="68"/>
      <c r="I296" s="68"/>
      <c r="J296" s="70"/>
      <c r="K296" s="68"/>
      <c r="L296" s="68"/>
      <c r="M296" s="71"/>
      <c r="N296" s="69"/>
      <c r="O296" s="69"/>
      <c r="P296" s="69"/>
      <c r="Q296" s="69"/>
      <c r="R296" s="69"/>
      <c r="S296" s="69"/>
      <c r="T296" s="68" t="str">
        <f>IF(IFERROR(VLOOKUP(Members[[#This Row],[Subscriber SSN]],$C$7:T295,18,FALSE), "") = 0, "",IFERROR(VLOOKUP(Members[[#This Row],[Subscriber SSN]],$C$7:T295,18,FALSE), ""))</f>
        <v/>
      </c>
      <c r="U296" s="68" t="str">
        <f>IF(IFERROR(VLOOKUP(Members[[#This Row],[Subscriber SSN]],$C$7:U295,19,FALSE), "") = 0, "",IFERROR(VLOOKUP(Members[[#This Row],[Subscriber SSN]],$C$7:U295,19,FALSE), ""))</f>
        <v/>
      </c>
      <c r="V296" s="69" t="str">
        <f>IF(IFERROR(VLOOKUP(Members[[#This Row],[Subscriber SSN]],$C$7:V295,20,FALSE), "") = 0, "", IFERROR(VLOOKUP(Members[[#This Row],[Subscriber SSN]],$C$7:V295,20,FALSE), ""))</f>
        <v/>
      </c>
      <c r="W296" s="68" t="str">
        <f>IF(IFERROR(VLOOKUP(Members[[#This Row],[Subscriber SSN]],$C$7:W295,21,FALSE), "") = 0, "", IFERROR(VLOOKUP(Members[[#This Row],[Subscriber SSN]],$C$7:W295,21,FALSE), ""))</f>
        <v/>
      </c>
      <c r="X296" s="68" t="str">
        <f>IF(IFERROR(VLOOKUP(Members[[#This Row],[Subscriber SSN]],$C$7:X295,22,FALSE), "") = 0, "", IFERROR(VLOOKUP(Members[[#This Row],[Subscriber SSN]],$C$7:X295,22,FALSE), ""))</f>
        <v/>
      </c>
      <c r="Y296" s="68"/>
      <c r="Z296" s="72"/>
      <c r="AA296" s="69"/>
      <c r="AB296" s="69"/>
      <c r="AC296" s="70"/>
      <c r="AD296" s="110">
        <f t="shared" si="8"/>
        <v>45292</v>
      </c>
      <c r="AE296" s="69"/>
      <c r="AF296" s="69"/>
      <c r="AG296" s="71"/>
      <c r="AH296" s="69"/>
      <c r="AI296" s="69"/>
      <c r="AJ296" s="69"/>
      <c r="AK296" s="69"/>
      <c r="AL296" s="69"/>
      <c r="AM296" s="69"/>
      <c r="AN296" s="69"/>
      <c r="AO296" s="69"/>
      <c r="AP296" s="73"/>
      <c r="AQ296" s="73"/>
      <c r="AR296" s="73"/>
      <c r="AS296" s="73"/>
      <c r="AT296" s="73"/>
      <c r="AU296" s="73"/>
      <c r="AV296" s="73"/>
      <c r="AW296" s="73"/>
      <c r="AX296" s="73"/>
      <c r="AY296" s="73"/>
      <c r="AZ296" s="73"/>
      <c r="BA296" s="73"/>
      <c r="BB296" s="73"/>
      <c r="BC296" s="74"/>
      <c r="BD296" s="222" t="str">
        <f t="shared" si="9"/>
        <v xml:space="preserve"> </v>
      </c>
      <c r="BE296" s="76">
        <f ca="1">Validation!H296</f>
        <v>2</v>
      </c>
      <c r="BF296" t="str">
        <f ca="1">Validation!I296</f>
        <v/>
      </c>
      <c r="BJ296" t="str">
        <f>IF(AND(ISBLANK(Members[[#This Row],[DependentSSN]]),NOT(ISBLANK(Members[[#This Row],[MedicalPolicy]]))), "CoverageLevels", "Waivers")</f>
        <v>Waivers</v>
      </c>
      <c r="BK296" t="str">
        <f>IF(AND(ISBLANK(Members[[#This Row],[DependentSSN]]),NOT(ISBLANK(Members[[#This Row],[Dental Policy]]))), "CoverageLevels", "Waivers")</f>
        <v>Waivers</v>
      </c>
      <c r="BL296" t="str">
        <f>IF(AND(ISBLANK(Members[[#This Row],[DependentSSN]]),NOT(ISBLANK(Members[[#This Row],[VisionPolicy]]))), "CoverageLevels", "Waivers")</f>
        <v>Waivers</v>
      </c>
      <c r="BM296">
        <v>0</v>
      </c>
    </row>
    <row r="297" spans="1:65" x14ac:dyDescent="0.25">
      <c r="A297" s="4"/>
      <c r="B297" s="67"/>
      <c r="C297" s="68"/>
      <c r="D297" s="68"/>
      <c r="E297" s="69"/>
      <c r="F297" s="68"/>
      <c r="G297" s="69"/>
      <c r="H297" s="68"/>
      <c r="I297" s="68"/>
      <c r="J297" s="70"/>
      <c r="K297" s="68"/>
      <c r="L297" s="68"/>
      <c r="M297" s="71"/>
      <c r="N297" s="69"/>
      <c r="O297" s="69"/>
      <c r="P297" s="69"/>
      <c r="Q297" s="69"/>
      <c r="R297" s="69"/>
      <c r="S297" s="69"/>
      <c r="T297" s="68" t="str">
        <f>IF(IFERROR(VLOOKUP(Members[[#This Row],[Subscriber SSN]],$C$7:T296,18,FALSE), "") = 0, "",IFERROR(VLOOKUP(Members[[#This Row],[Subscriber SSN]],$C$7:T296,18,FALSE), ""))</f>
        <v/>
      </c>
      <c r="U297" s="68" t="str">
        <f>IF(IFERROR(VLOOKUP(Members[[#This Row],[Subscriber SSN]],$C$7:U296,19,FALSE), "") = 0, "",IFERROR(VLOOKUP(Members[[#This Row],[Subscriber SSN]],$C$7:U296,19,FALSE), ""))</f>
        <v/>
      </c>
      <c r="V297" s="69" t="str">
        <f>IF(IFERROR(VLOOKUP(Members[[#This Row],[Subscriber SSN]],$C$7:V296,20,FALSE), "") = 0, "", IFERROR(VLOOKUP(Members[[#This Row],[Subscriber SSN]],$C$7:V296,20,FALSE), ""))</f>
        <v/>
      </c>
      <c r="W297" s="68" t="str">
        <f>IF(IFERROR(VLOOKUP(Members[[#This Row],[Subscriber SSN]],$C$7:W296,21,FALSE), "") = 0, "", IFERROR(VLOOKUP(Members[[#This Row],[Subscriber SSN]],$C$7:W296,21,FALSE), ""))</f>
        <v/>
      </c>
      <c r="X297" s="68" t="str">
        <f>IF(IFERROR(VLOOKUP(Members[[#This Row],[Subscriber SSN]],$C$7:X296,22,FALSE), "") = 0, "", IFERROR(VLOOKUP(Members[[#This Row],[Subscriber SSN]],$C$7:X296,22,FALSE), ""))</f>
        <v/>
      </c>
      <c r="Y297" s="68"/>
      <c r="Z297" s="72"/>
      <c r="AA297" s="69"/>
      <c r="AB297" s="69"/>
      <c r="AC297" s="70"/>
      <c r="AD297" s="110">
        <f t="shared" si="8"/>
        <v>45292</v>
      </c>
      <c r="AE297" s="69"/>
      <c r="AF297" s="69"/>
      <c r="AG297" s="71"/>
      <c r="AH297" s="69"/>
      <c r="AI297" s="69"/>
      <c r="AJ297" s="69"/>
      <c r="AK297" s="69"/>
      <c r="AL297" s="69"/>
      <c r="AM297" s="69"/>
      <c r="AN297" s="69"/>
      <c r="AO297" s="69"/>
      <c r="AP297" s="73"/>
      <c r="AQ297" s="73"/>
      <c r="AR297" s="73"/>
      <c r="AS297" s="73"/>
      <c r="AT297" s="73"/>
      <c r="AU297" s="73"/>
      <c r="AV297" s="73"/>
      <c r="AW297" s="73"/>
      <c r="AX297" s="73"/>
      <c r="AY297" s="73"/>
      <c r="AZ297" s="73"/>
      <c r="BA297" s="73"/>
      <c r="BB297" s="73"/>
      <c r="BC297" s="74"/>
      <c r="BD297" s="222" t="str">
        <f t="shared" si="9"/>
        <v xml:space="preserve"> </v>
      </c>
      <c r="BE297" s="76">
        <f ca="1">Validation!H297</f>
        <v>2</v>
      </c>
      <c r="BF297" t="str">
        <f ca="1">Validation!I297</f>
        <v/>
      </c>
      <c r="BJ297" t="str">
        <f>IF(AND(ISBLANK(Members[[#This Row],[DependentSSN]]),NOT(ISBLANK(Members[[#This Row],[MedicalPolicy]]))), "CoverageLevels", "Waivers")</f>
        <v>Waivers</v>
      </c>
      <c r="BK297" t="str">
        <f>IF(AND(ISBLANK(Members[[#This Row],[DependentSSN]]),NOT(ISBLANK(Members[[#This Row],[Dental Policy]]))), "CoverageLevels", "Waivers")</f>
        <v>Waivers</v>
      </c>
      <c r="BL297" t="str">
        <f>IF(AND(ISBLANK(Members[[#This Row],[DependentSSN]]),NOT(ISBLANK(Members[[#This Row],[VisionPolicy]]))), "CoverageLevels", "Waivers")</f>
        <v>Waivers</v>
      </c>
      <c r="BM297">
        <v>0</v>
      </c>
    </row>
    <row r="298" spans="1:65" x14ac:dyDescent="0.25">
      <c r="A298" s="4"/>
      <c r="B298" s="67"/>
      <c r="C298" s="68"/>
      <c r="D298" s="68"/>
      <c r="E298" s="69"/>
      <c r="F298" s="68"/>
      <c r="G298" s="69"/>
      <c r="H298" s="68"/>
      <c r="I298" s="68"/>
      <c r="J298" s="70"/>
      <c r="K298" s="68"/>
      <c r="L298" s="68"/>
      <c r="M298" s="71"/>
      <c r="N298" s="69"/>
      <c r="O298" s="69"/>
      <c r="P298" s="69"/>
      <c r="Q298" s="69"/>
      <c r="R298" s="69"/>
      <c r="S298" s="69"/>
      <c r="T298" s="68" t="str">
        <f>IF(IFERROR(VLOOKUP(Members[[#This Row],[Subscriber SSN]],$C$7:T297,18,FALSE), "") = 0, "",IFERROR(VLOOKUP(Members[[#This Row],[Subscriber SSN]],$C$7:T297,18,FALSE), ""))</f>
        <v/>
      </c>
      <c r="U298" s="68" t="str">
        <f>IF(IFERROR(VLOOKUP(Members[[#This Row],[Subscriber SSN]],$C$7:U297,19,FALSE), "") = 0, "",IFERROR(VLOOKUP(Members[[#This Row],[Subscriber SSN]],$C$7:U297,19,FALSE), ""))</f>
        <v/>
      </c>
      <c r="V298" s="69" t="str">
        <f>IF(IFERROR(VLOOKUP(Members[[#This Row],[Subscriber SSN]],$C$7:V297,20,FALSE), "") = 0, "", IFERROR(VLOOKUP(Members[[#This Row],[Subscriber SSN]],$C$7:V297,20,FALSE), ""))</f>
        <v/>
      </c>
      <c r="W298" s="68" t="str">
        <f>IF(IFERROR(VLOOKUP(Members[[#This Row],[Subscriber SSN]],$C$7:W297,21,FALSE), "") = 0, "", IFERROR(VLOOKUP(Members[[#This Row],[Subscriber SSN]],$C$7:W297,21,FALSE), ""))</f>
        <v/>
      </c>
      <c r="X298" s="68" t="str">
        <f>IF(IFERROR(VLOOKUP(Members[[#This Row],[Subscriber SSN]],$C$7:X297,22,FALSE), "") = 0, "", IFERROR(VLOOKUP(Members[[#This Row],[Subscriber SSN]],$C$7:X297,22,FALSE), ""))</f>
        <v/>
      </c>
      <c r="Y298" s="68"/>
      <c r="Z298" s="72"/>
      <c r="AA298" s="69"/>
      <c r="AB298" s="69"/>
      <c r="AC298" s="70"/>
      <c r="AD298" s="110">
        <f t="shared" si="8"/>
        <v>45292</v>
      </c>
      <c r="AE298" s="69"/>
      <c r="AF298" s="69"/>
      <c r="AG298" s="71"/>
      <c r="AH298" s="69"/>
      <c r="AI298" s="69"/>
      <c r="AJ298" s="69"/>
      <c r="AK298" s="69"/>
      <c r="AL298" s="69"/>
      <c r="AM298" s="69"/>
      <c r="AN298" s="69"/>
      <c r="AO298" s="69"/>
      <c r="AP298" s="73"/>
      <c r="AQ298" s="73"/>
      <c r="AR298" s="73"/>
      <c r="AS298" s="73"/>
      <c r="AT298" s="73"/>
      <c r="AU298" s="73"/>
      <c r="AV298" s="73"/>
      <c r="AW298" s="73"/>
      <c r="AX298" s="73"/>
      <c r="AY298" s="73"/>
      <c r="AZ298" s="73"/>
      <c r="BA298" s="73"/>
      <c r="BB298" s="73"/>
      <c r="BC298" s="74"/>
      <c r="BD298" s="222" t="str">
        <f t="shared" si="9"/>
        <v xml:space="preserve"> </v>
      </c>
      <c r="BE298" s="76">
        <f ca="1">Validation!H298</f>
        <v>2</v>
      </c>
      <c r="BF298" t="str">
        <f ca="1">Validation!I298</f>
        <v/>
      </c>
      <c r="BJ298" t="str">
        <f>IF(AND(ISBLANK(Members[[#This Row],[DependentSSN]]),NOT(ISBLANK(Members[[#This Row],[MedicalPolicy]]))), "CoverageLevels", "Waivers")</f>
        <v>Waivers</v>
      </c>
      <c r="BK298" t="str">
        <f>IF(AND(ISBLANK(Members[[#This Row],[DependentSSN]]),NOT(ISBLANK(Members[[#This Row],[Dental Policy]]))), "CoverageLevels", "Waivers")</f>
        <v>Waivers</v>
      </c>
      <c r="BL298" t="str">
        <f>IF(AND(ISBLANK(Members[[#This Row],[DependentSSN]]),NOT(ISBLANK(Members[[#This Row],[VisionPolicy]]))), "CoverageLevels", "Waivers")</f>
        <v>Waivers</v>
      </c>
      <c r="BM298">
        <v>0</v>
      </c>
    </row>
    <row r="299" spans="1:65" x14ac:dyDescent="0.25">
      <c r="A299" s="4"/>
      <c r="B299" s="67"/>
      <c r="C299" s="68"/>
      <c r="D299" s="68"/>
      <c r="E299" s="69"/>
      <c r="F299" s="68"/>
      <c r="G299" s="69"/>
      <c r="H299" s="68"/>
      <c r="I299" s="68"/>
      <c r="J299" s="70"/>
      <c r="K299" s="68"/>
      <c r="L299" s="68"/>
      <c r="M299" s="71"/>
      <c r="N299" s="69"/>
      <c r="O299" s="69"/>
      <c r="P299" s="69"/>
      <c r="Q299" s="69"/>
      <c r="R299" s="69"/>
      <c r="S299" s="69"/>
      <c r="T299" s="68" t="str">
        <f>IF(IFERROR(VLOOKUP(Members[[#This Row],[Subscriber SSN]],$C$7:T298,18,FALSE), "") = 0, "",IFERROR(VLOOKUP(Members[[#This Row],[Subscriber SSN]],$C$7:T298,18,FALSE), ""))</f>
        <v/>
      </c>
      <c r="U299" s="68" t="str">
        <f>IF(IFERROR(VLOOKUP(Members[[#This Row],[Subscriber SSN]],$C$7:U298,19,FALSE), "") = 0, "",IFERROR(VLOOKUP(Members[[#This Row],[Subscriber SSN]],$C$7:U298,19,FALSE), ""))</f>
        <v/>
      </c>
      <c r="V299" s="69" t="str">
        <f>IF(IFERROR(VLOOKUP(Members[[#This Row],[Subscriber SSN]],$C$7:V298,20,FALSE), "") = 0, "", IFERROR(VLOOKUP(Members[[#This Row],[Subscriber SSN]],$C$7:V298,20,FALSE), ""))</f>
        <v/>
      </c>
      <c r="W299" s="68" t="str">
        <f>IF(IFERROR(VLOOKUP(Members[[#This Row],[Subscriber SSN]],$C$7:W298,21,FALSE), "") = 0, "", IFERROR(VLOOKUP(Members[[#This Row],[Subscriber SSN]],$C$7:W298,21,FALSE), ""))</f>
        <v/>
      </c>
      <c r="X299" s="68" t="str">
        <f>IF(IFERROR(VLOOKUP(Members[[#This Row],[Subscriber SSN]],$C$7:X298,22,FALSE), "") = 0, "", IFERROR(VLOOKUP(Members[[#This Row],[Subscriber SSN]],$C$7:X298,22,FALSE), ""))</f>
        <v/>
      </c>
      <c r="Y299" s="68"/>
      <c r="Z299" s="72"/>
      <c r="AA299" s="69"/>
      <c r="AB299" s="69"/>
      <c r="AC299" s="70"/>
      <c r="AD299" s="110">
        <f t="shared" si="8"/>
        <v>45292</v>
      </c>
      <c r="AE299" s="69"/>
      <c r="AF299" s="69"/>
      <c r="AG299" s="71"/>
      <c r="AH299" s="69"/>
      <c r="AI299" s="69"/>
      <c r="AJ299" s="69"/>
      <c r="AK299" s="69"/>
      <c r="AL299" s="69"/>
      <c r="AM299" s="69"/>
      <c r="AN299" s="69"/>
      <c r="AO299" s="69"/>
      <c r="AP299" s="73"/>
      <c r="AQ299" s="73"/>
      <c r="AR299" s="73"/>
      <c r="AS299" s="73"/>
      <c r="AT299" s="73"/>
      <c r="AU299" s="73"/>
      <c r="AV299" s="73"/>
      <c r="AW299" s="73"/>
      <c r="AX299" s="73"/>
      <c r="AY299" s="73"/>
      <c r="AZ299" s="73"/>
      <c r="BA299" s="73"/>
      <c r="BB299" s="73"/>
      <c r="BC299" s="74"/>
      <c r="BD299" s="222" t="str">
        <f t="shared" si="9"/>
        <v xml:space="preserve"> </v>
      </c>
      <c r="BE299" s="76">
        <f ca="1">Validation!H299</f>
        <v>2</v>
      </c>
      <c r="BF299" t="str">
        <f ca="1">Validation!I299</f>
        <v/>
      </c>
      <c r="BJ299" t="str">
        <f>IF(AND(ISBLANK(Members[[#This Row],[DependentSSN]]),NOT(ISBLANK(Members[[#This Row],[MedicalPolicy]]))), "CoverageLevels", "Waivers")</f>
        <v>Waivers</v>
      </c>
      <c r="BK299" t="str">
        <f>IF(AND(ISBLANK(Members[[#This Row],[DependentSSN]]),NOT(ISBLANK(Members[[#This Row],[Dental Policy]]))), "CoverageLevels", "Waivers")</f>
        <v>Waivers</v>
      </c>
      <c r="BL299" t="str">
        <f>IF(AND(ISBLANK(Members[[#This Row],[DependentSSN]]),NOT(ISBLANK(Members[[#This Row],[VisionPolicy]]))), "CoverageLevels", "Waivers")</f>
        <v>Waivers</v>
      </c>
      <c r="BM299">
        <v>0</v>
      </c>
    </row>
    <row r="300" spans="1:65" x14ac:dyDescent="0.25">
      <c r="A300" s="4"/>
      <c r="B300" s="67"/>
      <c r="C300" s="68"/>
      <c r="D300" s="68"/>
      <c r="E300" s="69"/>
      <c r="F300" s="68"/>
      <c r="G300" s="69"/>
      <c r="H300" s="68"/>
      <c r="I300" s="68"/>
      <c r="J300" s="70"/>
      <c r="K300" s="68"/>
      <c r="L300" s="68"/>
      <c r="M300" s="71"/>
      <c r="N300" s="69"/>
      <c r="O300" s="69"/>
      <c r="P300" s="69"/>
      <c r="Q300" s="69"/>
      <c r="R300" s="69"/>
      <c r="S300" s="69"/>
      <c r="T300" s="68" t="str">
        <f>IF(IFERROR(VLOOKUP(Members[[#This Row],[Subscriber SSN]],$C$7:T299,18,FALSE), "") = 0, "",IFERROR(VLOOKUP(Members[[#This Row],[Subscriber SSN]],$C$7:T299,18,FALSE), ""))</f>
        <v/>
      </c>
      <c r="U300" s="68" t="str">
        <f>IF(IFERROR(VLOOKUP(Members[[#This Row],[Subscriber SSN]],$C$7:U299,19,FALSE), "") = 0, "",IFERROR(VLOOKUP(Members[[#This Row],[Subscriber SSN]],$C$7:U299,19,FALSE), ""))</f>
        <v/>
      </c>
      <c r="V300" s="69" t="str">
        <f>IF(IFERROR(VLOOKUP(Members[[#This Row],[Subscriber SSN]],$C$7:V299,20,FALSE), "") = 0, "", IFERROR(VLOOKUP(Members[[#This Row],[Subscriber SSN]],$C$7:V299,20,FALSE), ""))</f>
        <v/>
      </c>
      <c r="W300" s="68" t="str">
        <f>IF(IFERROR(VLOOKUP(Members[[#This Row],[Subscriber SSN]],$C$7:W299,21,FALSE), "") = 0, "", IFERROR(VLOOKUP(Members[[#This Row],[Subscriber SSN]],$C$7:W299,21,FALSE), ""))</f>
        <v/>
      </c>
      <c r="X300" s="68" t="str">
        <f>IF(IFERROR(VLOOKUP(Members[[#This Row],[Subscriber SSN]],$C$7:X299,22,FALSE), "") = 0, "", IFERROR(VLOOKUP(Members[[#This Row],[Subscriber SSN]],$C$7:X299,22,FALSE), ""))</f>
        <v/>
      </c>
      <c r="Y300" s="68"/>
      <c r="Z300" s="72"/>
      <c r="AA300" s="69"/>
      <c r="AB300" s="69"/>
      <c r="AC300" s="70"/>
      <c r="AD300" s="110">
        <f t="shared" si="8"/>
        <v>45292</v>
      </c>
      <c r="AE300" s="69"/>
      <c r="AF300" s="69"/>
      <c r="AG300" s="71"/>
      <c r="AH300" s="69"/>
      <c r="AI300" s="69"/>
      <c r="AJ300" s="69"/>
      <c r="AK300" s="69"/>
      <c r="AL300" s="69"/>
      <c r="AM300" s="69"/>
      <c r="AN300" s="69"/>
      <c r="AO300" s="69"/>
      <c r="AP300" s="73"/>
      <c r="AQ300" s="73"/>
      <c r="AR300" s="73"/>
      <c r="AS300" s="73"/>
      <c r="AT300" s="73"/>
      <c r="AU300" s="73"/>
      <c r="AV300" s="73"/>
      <c r="AW300" s="73"/>
      <c r="AX300" s="73"/>
      <c r="AY300" s="73"/>
      <c r="AZ300" s="73"/>
      <c r="BA300" s="73"/>
      <c r="BB300" s="73"/>
      <c r="BC300" s="74"/>
      <c r="BD300" s="222" t="str">
        <f t="shared" si="9"/>
        <v xml:space="preserve"> </v>
      </c>
      <c r="BE300" s="76">
        <f ca="1">Validation!H300</f>
        <v>2</v>
      </c>
      <c r="BF300" t="str">
        <f ca="1">Validation!I300</f>
        <v/>
      </c>
      <c r="BJ300" t="str">
        <f>IF(AND(ISBLANK(Members[[#This Row],[DependentSSN]]),NOT(ISBLANK(Members[[#This Row],[MedicalPolicy]]))), "CoverageLevels", "Waivers")</f>
        <v>Waivers</v>
      </c>
      <c r="BK300" t="str">
        <f>IF(AND(ISBLANK(Members[[#This Row],[DependentSSN]]),NOT(ISBLANK(Members[[#This Row],[Dental Policy]]))), "CoverageLevels", "Waivers")</f>
        <v>Waivers</v>
      </c>
      <c r="BL300" t="str">
        <f>IF(AND(ISBLANK(Members[[#This Row],[DependentSSN]]),NOT(ISBLANK(Members[[#This Row],[VisionPolicy]]))), "CoverageLevels", "Waivers")</f>
        <v>Waivers</v>
      </c>
      <c r="BM300">
        <v>0</v>
      </c>
    </row>
    <row r="301" spans="1:65" x14ac:dyDescent="0.25">
      <c r="A301" s="4"/>
      <c r="B301" s="67"/>
      <c r="C301" s="68"/>
      <c r="D301" s="68"/>
      <c r="E301" s="69"/>
      <c r="F301" s="68"/>
      <c r="G301" s="69"/>
      <c r="H301" s="68"/>
      <c r="I301" s="68"/>
      <c r="J301" s="70"/>
      <c r="K301" s="68"/>
      <c r="L301" s="68"/>
      <c r="M301" s="71"/>
      <c r="N301" s="69"/>
      <c r="O301" s="69"/>
      <c r="P301" s="69"/>
      <c r="Q301" s="69"/>
      <c r="R301" s="69"/>
      <c r="S301" s="69"/>
      <c r="T301" s="68" t="str">
        <f>IF(IFERROR(VLOOKUP(Members[[#This Row],[Subscriber SSN]],$C$7:T300,18,FALSE), "") = 0, "",IFERROR(VLOOKUP(Members[[#This Row],[Subscriber SSN]],$C$7:T300,18,FALSE), ""))</f>
        <v/>
      </c>
      <c r="U301" s="68" t="str">
        <f>IF(IFERROR(VLOOKUP(Members[[#This Row],[Subscriber SSN]],$C$7:U300,19,FALSE), "") = 0, "",IFERROR(VLOOKUP(Members[[#This Row],[Subscriber SSN]],$C$7:U300,19,FALSE), ""))</f>
        <v/>
      </c>
      <c r="V301" s="69" t="str">
        <f>IF(IFERROR(VLOOKUP(Members[[#This Row],[Subscriber SSN]],$C$7:V300,20,FALSE), "") = 0, "", IFERROR(VLOOKUP(Members[[#This Row],[Subscriber SSN]],$C$7:V300,20,FALSE), ""))</f>
        <v/>
      </c>
      <c r="W301" s="68" t="str">
        <f>IF(IFERROR(VLOOKUP(Members[[#This Row],[Subscriber SSN]],$C$7:W300,21,FALSE), "") = 0, "", IFERROR(VLOOKUP(Members[[#This Row],[Subscriber SSN]],$C$7:W300,21,FALSE), ""))</f>
        <v/>
      </c>
      <c r="X301" s="68" t="str">
        <f>IF(IFERROR(VLOOKUP(Members[[#This Row],[Subscriber SSN]],$C$7:X300,22,FALSE), "") = 0, "", IFERROR(VLOOKUP(Members[[#This Row],[Subscriber SSN]],$C$7:X300,22,FALSE), ""))</f>
        <v/>
      </c>
      <c r="Y301" s="68"/>
      <c r="Z301" s="72"/>
      <c r="AA301" s="69"/>
      <c r="AB301" s="69"/>
      <c r="AC301" s="70"/>
      <c r="AD301" s="110">
        <f t="shared" si="8"/>
        <v>45292</v>
      </c>
      <c r="AE301" s="69"/>
      <c r="AF301" s="69"/>
      <c r="AG301" s="71"/>
      <c r="AH301" s="69"/>
      <c r="AI301" s="69"/>
      <c r="AJ301" s="69"/>
      <c r="AK301" s="69"/>
      <c r="AL301" s="69"/>
      <c r="AM301" s="69"/>
      <c r="AN301" s="69"/>
      <c r="AO301" s="69"/>
      <c r="AP301" s="73"/>
      <c r="AQ301" s="73"/>
      <c r="AR301" s="73"/>
      <c r="AS301" s="73"/>
      <c r="AT301" s="73"/>
      <c r="AU301" s="73"/>
      <c r="AV301" s="73"/>
      <c r="AW301" s="73"/>
      <c r="AX301" s="73"/>
      <c r="AY301" s="73"/>
      <c r="AZ301" s="73"/>
      <c r="BA301" s="73"/>
      <c r="BB301" s="73"/>
      <c r="BC301" s="74"/>
      <c r="BD301" s="222" t="str">
        <f t="shared" si="9"/>
        <v xml:space="preserve"> </v>
      </c>
      <c r="BE301" s="76">
        <f ca="1">Validation!H301</f>
        <v>2</v>
      </c>
      <c r="BF301" t="str">
        <f ca="1">Validation!I301</f>
        <v/>
      </c>
      <c r="BJ301" t="str">
        <f>IF(AND(ISBLANK(Members[[#This Row],[DependentSSN]]),NOT(ISBLANK(Members[[#This Row],[MedicalPolicy]]))), "CoverageLevels", "Waivers")</f>
        <v>Waivers</v>
      </c>
      <c r="BK301" t="str">
        <f>IF(AND(ISBLANK(Members[[#This Row],[DependentSSN]]),NOT(ISBLANK(Members[[#This Row],[Dental Policy]]))), "CoverageLevels", "Waivers")</f>
        <v>Waivers</v>
      </c>
      <c r="BL301" t="str">
        <f>IF(AND(ISBLANK(Members[[#This Row],[DependentSSN]]),NOT(ISBLANK(Members[[#This Row],[VisionPolicy]]))), "CoverageLevels", "Waivers")</f>
        <v>Waivers</v>
      </c>
      <c r="BM301">
        <v>0</v>
      </c>
    </row>
    <row r="302" spans="1:65" x14ac:dyDescent="0.25">
      <c r="A302" s="4"/>
      <c r="B302" s="67"/>
      <c r="C302" s="68"/>
      <c r="D302" s="68"/>
      <c r="E302" s="69"/>
      <c r="F302" s="68"/>
      <c r="G302" s="69"/>
      <c r="H302" s="68"/>
      <c r="I302" s="68"/>
      <c r="J302" s="70"/>
      <c r="K302" s="68"/>
      <c r="L302" s="68"/>
      <c r="M302" s="71"/>
      <c r="N302" s="69"/>
      <c r="O302" s="69"/>
      <c r="P302" s="69"/>
      <c r="Q302" s="69"/>
      <c r="R302" s="69"/>
      <c r="S302" s="69"/>
      <c r="T302" s="68" t="str">
        <f>IF(IFERROR(VLOOKUP(Members[[#This Row],[Subscriber SSN]],$C$7:T301,18,FALSE), "") = 0, "",IFERROR(VLOOKUP(Members[[#This Row],[Subscriber SSN]],$C$7:T301,18,FALSE), ""))</f>
        <v/>
      </c>
      <c r="U302" s="68" t="str">
        <f>IF(IFERROR(VLOOKUP(Members[[#This Row],[Subscriber SSN]],$C$7:U301,19,FALSE), "") = 0, "",IFERROR(VLOOKUP(Members[[#This Row],[Subscriber SSN]],$C$7:U301,19,FALSE), ""))</f>
        <v/>
      </c>
      <c r="V302" s="69" t="str">
        <f>IF(IFERROR(VLOOKUP(Members[[#This Row],[Subscriber SSN]],$C$7:V301,20,FALSE), "") = 0, "", IFERROR(VLOOKUP(Members[[#This Row],[Subscriber SSN]],$C$7:V301,20,FALSE), ""))</f>
        <v/>
      </c>
      <c r="W302" s="68" t="str">
        <f>IF(IFERROR(VLOOKUP(Members[[#This Row],[Subscriber SSN]],$C$7:W301,21,FALSE), "") = 0, "", IFERROR(VLOOKUP(Members[[#This Row],[Subscriber SSN]],$C$7:W301,21,FALSE), ""))</f>
        <v/>
      </c>
      <c r="X302" s="68" t="str">
        <f>IF(IFERROR(VLOOKUP(Members[[#This Row],[Subscriber SSN]],$C$7:X301,22,FALSE), "") = 0, "", IFERROR(VLOOKUP(Members[[#This Row],[Subscriber SSN]],$C$7:X301,22,FALSE), ""))</f>
        <v/>
      </c>
      <c r="Y302" s="68"/>
      <c r="Z302" s="72"/>
      <c r="AA302" s="69"/>
      <c r="AB302" s="69"/>
      <c r="AC302" s="70"/>
      <c r="AD302" s="110">
        <f t="shared" si="8"/>
        <v>45292</v>
      </c>
      <c r="AE302" s="69"/>
      <c r="AF302" s="69"/>
      <c r="AG302" s="71"/>
      <c r="AH302" s="69"/>
      <c r="AI302" s="69"/>
      <c r="AJ302" s="69"/>
      <c r="AK302" s="69"/>
      <c r="AL302" s="69"/>
      <c r="AM302" s="69"/>
      <c r="AN302" s="69"/>
      <c r="AO302" s="69"/>
      <c r="AP302" s="73"/>
      <c r="AQ302" s="73"/>
      <c r="AR302" s="73"/>
      <c r="AS302" s="73"/>
      <c r="AT302" s="73"/>
      <c r="AU302" s="73"/>
      <c r="AV302" s="73"/>
      <c r="AW302" s="73"/>
      <c r="AX302" s="73"/>
      <c r="AY302" s="73"/>
      <c r="AZ302" s="73"/>
      <c r="BA302" s="73"/>
      <c r="BB302" s="73"/>
      <c r="BC302" s="74"/>
      <c r="BD302" s="222" t="str">
        <f t="shared" si="9"/>
        <v xml:space="preserve"> </v>
      </c>
      <c r="BE302" s="76">
        <f ca="1">Validation!H302</f>
        <v>2</v>
      </c>
      <c r="BF302" t="str">
        <f ca="1">Validation!I302</f>
        <v/>
      </c>
      <c r="BJ302" t="str">
        <f>IF(AND(ISBLANK(Members[[#This Row],[DependentSSN]]),NOT(ISBLANK(Members[[#This Row],[MedicalPolicy]]))), "CoverageLevels", "Waivers")</f>
        <v>Waivers</v>
      </c>
      <c r="BK302" t="str">
        <f>IF(AND(ISBLANK(Members[[#This Row],[DependentSSN]]),NOT(ISBLANK(Members[[#This Row],[Dental Policy]]))), "CoverageLevels", "Waivers")</f>
        <v>Waivers</v>
      </c>
      <c r="BL302" t="str">
        <f>IF(AND(ISBLANK(Members[[#This Row],[DependentSSN]]),NOT(ISBLANK(Members[[#This Row],[VisionPolicy]]))), "CoverageLevels", "Waivers")</f>
        <v>Waivers</v>
      </c>
      <c r="BM302">
        <v>0</v>
      </c>
    </row>
    <row r="303" spans="1:65" x14ac:dyDescent="0.25">
      <c r="A303" s="4"/>
      <c r="B303" s="67"/>
      <c r="C303" s="68"/>
      <c r="D303" s="68"/>
      <c r="E303" s="69"/>
      <c r="F303" s="68"/>
      <c r="G303" s="69"/>
      <c r="H303" s="68"/>
      <c r="I303" s="68"/>
      <c r="J303" s="70"/>
      <c r="K303" s="68"/>
      <c r="L303" s="68"/>
      <c r="M303" s="71"/>
      <c r="N303" s="69"/>
      <c r="O303" s="69"/>
      <c r="P303" s="69"/>
      <c r="Q303" s="69"/>
      <c r="R303" s="69"/>
      <c r="S303" s="69"/>
      <c r="T303" s="68" t="str">
        <f>IF(IFERROR(VLOOKUP(Members[[#This Row],[Subscriber SSN]],$C$7:T302,18,FALSE), "") = 0, "",IFERROR(VLOOKUP(Members[[#This Row],[Subscriber SSN]],$C$7:T302,18,FALSE), ""))</f>
        <v/>
      </c>
      <c r="U303" s="68" t="str">
        <f>IF(IFERROR(VLOOKUP(Members[[#This Row],[Subscriber SSN]],$C$7:U302,19,FALSE), "") = 0, "",IFERROR(VLOOKUP(Members[[#This Row],[Subscriber SSN]],$C$7:U302,19,FALSE), ""))</f>
        <v/>
      </c>
      <c r="V303" s="69" t="str">
        <f>IF(IFERROR(VLOOKUP(Members[[#This Row],[Subscriber SSN]],$C$7:V302,20,FALSE), "") = 0, "", IFERROR(VLOOKUP(Members[[#This Row],[Subscriber SSN]],$C$7:V302,20,FALSE), ""))</f>
        <v/>
      </c>
      <c r="W303" s="68" t="str">
        <f>IF(IFERROR(VLOOKUP(Members[[#This Row],[Subscriber SSN]],$C$7:W302,21,FALSE), "") = 0, "", IFERROR(VLOOKUP(Members[[#This Row],[Subscriber SSN]],$C$7:W302,21,FALSE), ""))</f>
        <v/>
      </c>
      <c r="X303" s="68" t="str">
        <f>IF(IFERROR(VLOOKUP(Members[[#This Row],[Subscriber SSN]],$C$7:X302,22,FALSE), "") = 0, "", IFERROR(VLOOKUP(Members[[#This Row],[Subscriber SSN]],$C$7:X302,22,FALSE), ""))</f>
        <v/>
      </c>
      <c r="Y303" s="68"/>
      <c r="Z303" s="72"/>
      <c r="AA303" s="69"/>
      <c r="AB303" s="69"/>
      <c r="AC303" s="70"/>
      <c r="AD303" s="110">
        <f t="shared" si="8"/>
        <v>45292</v>
      </c>
      <c r="AE303" s="69"/>
      <c r="AF303" s="69"/>
      <c r="AG303" s="71"/>
      <c r="AH303" s="69"/>
      <c r="AI303" s="69"/>
      <c r="AJ303" s="69"/>
      <c r="AK303" s="69"/>
      <c r="AL303" s="69"/>
      <c r="AM303" s="69"/>
      <c r="AN303" s="69"/>
      <c r="AO303" s="69"/>
      <c r="AP303" s="73"/>
      <c r="AQ303" s="73"/>
      <c r="AR303" s="73"/>
      <c r="AS303" s="73"/>
      <c r="AT303" s="73"/>
      <c r="AU303" s="73"/>
      <c r="AV303" s="73"/>
      <c r="AW303" s="73"/>
      <c r="AX303" s="73"/>
      <c r="AY303" s="73"/>
      <c r="AZ303" s="73"/>
      <c r="BA303" s="73"/>
      <c r="BB303" s="73"/>
      <c r="BC303" s="74"/>
      <c r="BD303" s="222" t="str">
        <f t="shared" si="9"/>
        <v xml:space="preserve"> </v>
      </c>
      <c r="BE303" s="76">
        <f ca="1">Validation!H303</f>
        <v>2</v>
      </c>
      <c r="BF303" t="str">
        <f ca="1">Validation!I303</f>
        <v/>
      </c>
      <c r="BJ303" t="str">
        <f>IF(AND(ISBLANK(Members[[#This Row],[DependentSSN]]),NOT(ISBLANK(Members[[#This Row],[MedicalPolicy]]))), "CoverageLevels", "Waivers")</f>
        <v>Waivers</v>
      </c>
      <c r="BK303" t="str">
        <f>IF(AND(ISBLANK(Members[[#This Row],[DependentSSN]]),NOT(ISBLANK(Members[[#This Row],[Dental Policy]]))), "CoverageLevels", "Waivers")</f>
        <v>Waivers</v>
      </c>
      <c r="BL303" t="str">
        <f>IF(AND(ISBLANK(Members[[#This Row],[DependentSSN]]),NOT(ISBLANK(Members[[#This Row],[VisionPolicy]]))), "CoverageLevels", "Waivers")</f>
        <v>Waivers</v>
      </c>
      <c r="BM303">
        <v>0</v>
      </c>
    </row>
    <row r="304" spans="1:65" x14ac:dyDescent="0.25">
      <c r="A304" s="4"/>
      <c r="B304" s="67"/>
      <c r="C304" s="68"/>
      <c r="D304" s="68"/>
      <c r="E304" s="69"/>
      <c r="F304" s="68"/>
      <c r="G304" s="69"/>
      <c r="H304" s="68"/>
      <c r="I304" s="68"/>
      <c r="J304" s="70"/>
      <c r="K304" s="68"/>
      <c r="L304" s="68"/>
      <c r="M304" s="71"/>
      <c r="N304" s="69"/>
      <c r="O304" s="69"/>
      <c r="P304" s="69"/>
      <c r="Q304" s="69"/>
      <c r="R304" s="69"/>
      <c r="S304" s="69"/>
      <c r="T304" s="68" t="str">
        <f>IF(IFERROR(VLOOKUP(Members[[#This Row],[Subscriber SSN]],$C$7:T303,18,FALSE), "") = 0, "",IFERROR(VLOOKUP(Members[[#This Row],[Subscriber SSN]],$C$7:T303,18,FALSE), ""))</f>
        <v/>
      </c>
      <c r="U304" s="68" t="str">
        <f>IF(IFERROR(VLOOKUP(Members[[#This Row],[Subscriber SSN]],$C$7:U303,19,FALSE), "") = 0, "",IFERROR(VLOOKUP(Members[[#This Row],[Subscriber SSN]],$C$7:U303,19,FALSE), ""))</f>
        <v/>
      </c>
      <c r="V304" s="69" t="str">
        <f>IF(IFERROR(VLOOKUP(Members[[#This Row],[Subscriber SSN]],$C$7:V303,20,FALSE), "") = 0, "", IFERROR(VLOOKUP(Members[[#This Row],[Subscriber SSN]],$C$7:V303,20,FALSE), ""))</f>
        <v/>
      </c>
      <c r="W304" s="68" t="str">
        <f>IF(IFERROR(VLOOKUP(Members[[#This Row],[Subscriber SSN]],$C$7:W303,21,FALSE), "") = 0, "", IFERROR(VLOOKUP(Members[[#This Row],[Subscriber SSN]],$C$7:W303,21,FALSE), ""))</f>
        <v/>
      </c>
      <c r="X304" s="68" t="str">
        <f>IF(IFERROR(VLOOKUP(Members[[#This Row],[Subscriber SSN]],$C$7:X303,22,FALSE), "") = 0, "", IFERROR(VLOOKUP(Members[[#This Row],[Subscriber SSN]],$C$7:X303,22,FALSE), ""))</f>
        <v/>
      </c>
      <c r="Y304" s="68"/>
      <c r="Z304" s="72"/>
      <c r="AA304" s="69"/>
      <c r="AB304" s="69"/>
      <c r="AC304" s="70"/>
      <c r="AD304" s="110">
        <f t="shared" si="8"/>
        <v>45292</v>
      </c>
      <c r="AE304" s="69"/>
      <c r="AF304" s="69"/>
      <c r="AG304" s="71"/>
      <c r="AH304" s="69"/>
      <c r="AI304" s="69"/>
      <c r="AJ304" s="69"/>
      <c r="AK304" s="69"/>
      <c r="AL304" s="69"/>
      <c r="AM304" s="69"/>
      <c r="AN304" s="69"/>
      <c r="AO304" s="69"/>
      <c r="AP304" s="73"/>
      <c r="AQ304" s="73"/>
      <c r="AR304" s="73"/>
      <c r="AS304" s="73"/>
      <c r="AT304" s="73"/>
      <c r="AU304" s="73"/>
      <c r="AV304" s="73"/>
      <c r="AW304" s="73"/>
      <c r="AX304" s="73"/>
      <c r="AY304" s="73"/>
      <c r="AZ304" s="73"/>
      <c r="BA304" s="73"/>
      <c r="BB304" s="73"/>
      <c r="BC304" s="74"/>
      <c r="BD304" s="222" t="str">
        <f t="shared" si="9"/>
        <v xml:space="preserve"> </v>
      </c>
      <c r="BE304" s="76">
        <f ca="1">Validation!H304</f>
        <v>2</v>
      </c>
      <c r="BF304" t="str">
        <f ca="1">Validation!I304</f>
        <v/>
      </c>
      <c r="BJ304" t="str">
        <f>IF(AND(ISBLANK(Members[[#This Row],[DependentSSN]]),NOT(ISBLANK(Members[[#This Row],[MedicalPolicy]]))), "CoverageLevels", "Waivers")</f>
        <v>Waivers</v>
      </c>
      <c r="BK304" t="str">
        <f>IF(AND(ISBLANK(Members[[#This Row],[DependentSSN]]),NOT(ISBLANK(Members[[#This Row],[Dental Policy]]))), "CoverageLevels", "Waivers")</f>
        <v>Waivers</v>
      </c>
      <c r="BL304" t="str">
        <f>IF(AND(ISBLANK(Members[[#This Row],[DependentSSN]]),NOT(ISBLANK(Members[[#This Row],[VisionPolicy]]))), "CoverageLevels", "Waivers")</f>
        <v>Waivers</v>
      </c>
      <c r="BM304">
        <v>0</v>
      </c>
    </row>
    <row r="305" spans="1:65" x14ac:dyDescent="0.25">
      <c r="A305" s="4"/>
      <c r="B305" s="67"/>
      <c r="C305" s="68"/>
      <c r="D305" s="68"/>
      <c r="E305" s="69"/>
      <c r="F305" s="68"/>
      <c r="G305" s="69"/>
      <c r="H305" s="68"/>
      <c r="I305" s="68"/>
      <c r="J305" s="70"/>
      <c r="K305" s="68"/>
      <c r="L305" s="68"/>
      <c r="M305" s="71"/>
      <c r="N305" s="69"/>
      <c r="O305" s="69"/>
      <c r="P305" s="69"/>
      <c r="Q305" s="69"/>
      <c r="R305" s="69"/>
      <c r="S305" s="69"/>
      <c r="T305" s="68" t="str">
        <f>IF(IFERROR(VLOOKUP(Members[[#This Row],[Subscriber SSN]],$C$7:T304,18,FALSE), "") = 0, "",IFERROR(VLOOKUP(Members[[#This Row],[Subscriber SSN]],$C$7:T304,18,FALSE), ""))</f>
        <v/>
      </c>
      <c r="U305" s="68" t="str">
        <f>IF(IFERROR(VLOOKUP(Members[[#This Row],[Subscriber SSN]],$C$7:U304,19,FALSE), "") = 0, "",IFERROR(VLOOKUP(Members[[#This Row],[Subscriber SSN]],$C$7:U304,19,FALSE), ""))</f>
        <v/>
      </c>
      <c r="V305" s="69" t="str">
        <f>IF(IFERROR(VLOOKUP(Members[[#This Row],[Subscriber SSN]],$C$7:V304,20,FALSE), "") = 0, "", IFERROR(VLOOKUP(Members[[#This Row],[Subscriber SSN]],$C$7:V304,20,FALSE), ""))</f>
        <v/>
      </c>
      <c r="W305" s="68" t="str">
        <f>IF(IFERROR(VLOOKUP(Members[[#This Row],[Subscriber SSN]],$C$7:W304,21,FALSE), "") = 0, "", IFERROR(VLOOKUP(Members[[#This Row],[Subscriber SSN]],$C$7:W304,21,FALSE), ""))</f>
        <v/>
      </c>
      <c r="X305" s="68" t="str">
        <f>IF(IFERROR(VLOOKUP(Members[[#This Row],[Subscriber SSN]],$C$7:X304,22,FALSE), "") = 0, "", IFERROR(VLOOKUP(Members[[#This Row],[Subscriber SSN]],$C$7:X304,22,FALSE), ""))</f>
        <v/>
      </c>
      <c r="Y305" s="68"/>
      <c r="Z305" s="72"/>
      <c r="AA305" s="69"/>
      <c r="AB305" s="69"/>
      <c r="AC305" s="70"/>
      <c r="AD305" s="110">
        <f t="shared" si="8"/>
        <v>45292</v>
      </c>
      <c r="AE305" s="69"/>
      <c r="AF305" s="69"/>
      <c r="AG305" s="71"/>
      <c r="AH305" s="69"/>
      <c r="AI305" s="69"/>
      <c r="AJ305" s="69"/>
      <c r="AK305" s="69"/>
      <c r="AL305" s="69"/>
      <c r="AM305" s="69"/>
      <c r="AN305" s="69"/>
      <c r="AO305" s="69"/>
      <c r="AP305" s="73"/>
      <c r="AQ305" s="73"/>
      <c r="AR305" s="73"/>
      <c r="AS305" s="73"/>
      <c r="AT305" s="73"/>
      <c r="AU305" s="73"/>
      <c r="AV305" s="73"/>
      <c r="AW305" s="73"/>
      <c r="AX305" s="73"/>
      <c r="AY305" s="73"/>
      <c r="AZ305" s="73"/>
      <c r="BA305" s="73"/>
      <c r="BB305" s="73"/>
      <c r="BC305" s="74"/>
      <c r="BD305" s="222" t="str">
        <f t="shared" si="9"/>
        <v xml:space="preserve"> </v>
      </c>
      <c r="BE305" s="76">
        <f ca="1">Validation!H305</f>
        <v>2</v>
      </c>
      <c r="BF305" t="str">
        <f ca="1">Validation!I305</f>
        <v/>
      </c>
      <c r="BJ305" t="str">
        <f>IF(AND(ISBLANK(Members[[#This Row],[DependentSSN]]),NOT(ISBLANK(Members[[#This Row],[MedicalPolicy]]))), "CoverageLevels", "Waivers")</f>
        <v>Waivers</v>
      </c>
      <c r="BK305" t="str">
        <f>IF(AND(ISBLANK(Members[[#This Row],[DependentSSN]]),NOT(ISBLANK(Members[[#This Row],[Dental Policy]]))), "CoverageLevels", "Waivers")</f>
        <v>Waivers</v>
      </c>
      <c r="BL305" t="str">
        <f>IF(AND(ISBLANK(Members[[#This Row],[DependentSSN]]),NOT(ISBLANK(Members[[#This Row],[VisionPolicy]]))), "CoverageLevels", "Waivers")</f>
        <v>Waivers</v>
      </c>
      <c r="BM305">
        <v>0</v>
      </c>
    </row>
    <row r="306" spans="1:65" x14ac:dyDescent="0.25">
      <c r="A306" s="4"/>
      <c r="B306" s="67"/>
      <c r="C306" s="68"/>
      <c r="D306" s="68"/>
      <c r="E306" s="69"/>
      <c r="F306" s="68"/>
      <c r="G306" s="69"/>
      <c r="H306" s="68"/>
      <c r="I306" s="68"/>
      <c r="J306" s="70"/>
      <c r="K306" s="68"/>
      <c r="L306" s="68"/>
      <c r="M306" s="71"/>
      <c r="N306" s="69"/>
      <c r="O306" s="69"/>
      <c r="P306" s="69"/>
      <c r="Q306" s="69"/>
      <c r="R306" s="69"/>
      <c r="S306" s="69"/>
      <c r="T306" s="68" t="str">
        <f>IF(IFERROR(VLOOKUP(Members[[#This Row],[Subscriber SSN]],$C$7:T305,18,FALSE), "") = 0, "",IFERROR(VLOOKUP(Members[[#This Row],[Subscriber SSN]],$C$7:T305,18,FALSE), ""))</f>
        <v/>
      </c>
      <c r="U306" s="68" t="str">
        <f>IF(IFERROR(VLOOKUP(Members[[#This Row],[Subscriber SSN]],$C$7:U305,19,FALSE), "") = 0, "",IFERROR(VLOOKUP(Members[[#This Row],[Subscriber SSN]],$C$7:U305,19,FALSE), ""))</f>
        <v/>
      </c>
      <c r="V306" s="69" t="str">
        <f>IF(IFERROR(VLOOKUP(Members[[#This Row],[Subscriber SSN]],$C$7:V305,20,FALSE), "") = 0, "", IFERROR(VLOOKUP(Members[[#This Row],[Subscriber SSN]],$C$7:V305,20,FALSE), ""))</f>
        <v/>
      </c>
      <c r="W306" s="68" t="str">
        <f>IF(IFERROR(VLOOKUP(Members[[#This Row],[Subscriber SSN]],$C$7:W305,21,FALSE), "") = 0, "", IFERROR(VLOOKUP(Members[[#This Row],[Subscriber SSN]],$C$7:W305,21,FALSE), ""))</f>
        <v/>
      </c>
      <c r="X306" s="68" t="str">
        <f>IF(IFERROR(VLOOKUP(Members[[#This Row],[Subscriber SSN]],$C$7:X305,22,FALSE), "") = 0, "", IFERROR(VLOOKUP(Members[[#This Row],[Subscriber SSN]],$C$7:X305,22,FALSE), ""))</f>
        <v/>
      </c>
      <c r="Y306" s="68"/>
      <c r="Z306" s="72"/>
      <c r="AA306" s="69"/>
      <c r="AB306" s="69"/>
      <c r="AC306" s="70"/>
      <c r="AD306" s="110">
        <f t="shared" si="8"/>
        <v>45292</v>
      </c>
      <c r="AE306" s="69"/>
      <c r="AF306" s="69"/>
      <c r="AG306" s="71"/>
      <c r="AH306" s="69"/>
      <c r="AI306" s="69"/>
      <c r="AJ306" s="69"/>
      <c r="AK306" s="69"/>
      <c r="AL306" s="69"/>
      <c r="AM306" s="69"/>
      <c r="AN306" s="69"/>
      <c r="AO306" s="69"/>
      <c r="AP306" s="73"/>
      <c r="AQ306" s="73"/>
      <c r="AR306" s="73"/>
      <c r="AS306" s="73"/>
      <c r="AT306" s="73"/>
      <c r="AU306" s="73"/>
      <c r="AV306" s="73"/>
      <c r="AW306" s="73"/>
      <c r="AX306" s="73"/>
      <c r="AY306" s="73"/>
      <c r="AZ306" s="73"/>
      <c r="BA306" s="73"/>
      <c r="BB306" s="73"/>
      <c r="BC306" s="74"/>
      <c r="BD306" s="222" t="str">
        <f t="shared" si="9"/>
        <v xml:space="preserve"> </v>
      </c>
      <c r="BE306" s="76">
        <f ca="1">Validation!H306</f>
        <v>2</v>
      </c>
      <c r="BF306" t="str">
        <f ca="1">Validation!I306</f>
        <v/>
      </c>
      <c r="BJ306" t="str">
        <f>IF(AND(ISBLANK(Members[[#This Row],[DependentSSN]]),NOT(ISBLANK(Members[[#This Row],[MedicalPolicy]]))), "CoverageLevels", "Waivers")</f>
        <v>Waivers</v>
      </c>
      <c r="BK306" t="str">
        <f>IF(AND(ISBLANK(Members[[#This Row],[DependentSSN]]),NOT(ISBLANK(Members[[#This Row],[Dental Policy]]))), "CoverageLevels", "Waivers")</f>
        <v>Waivers</v>
      </c>
      <c r="BL306" t="str">
        <f>IF(AND(ISBLANK(Members[[#This Row],[DependentSSN]]),NOT(ISBLANK(Members[[#This Row],[VisionPolicy]]))), "CoverageLevels", "Waivers")</f>
        <v>Waivers</v>
      </c>
      <c r="BM306">
        <v>0</v>
      </c>
    </row>
    <row r="307" spans="1:65" x14ac:dyDescent="0.25">
      <c r="A307" s="4"/>
      <c r="B307" s="67"/>
      <c r="C307" s="68"/>
      <c r="D307" s="68"/>
      <c r="E307" s="69"/>
      <c r="F307" s="68"/>
      <c r="G307" s="69"/>
      <c r="H307" s="68"/>
      <c r="I307" s="68"/>
      <c r="J307" s="70"/>
      <c r="K307" s="68"/>
      <c r="L307" s="68"/>
      <c r="M307" s="71"/>
      <c r="N307" s="69"/>
      <c r="O307" s="69"/>
      <c r="P307" s="69"/>
      <c r="Q307" s="69"/>
      <c r="R307" s="69"/>
      <c r="S307" s="69"/>
      <c r="T307" s="68" t="str">
        <f>IF(IFERROR(VLOOKUP(Members[[#This Row],[Subscriber SSN]],$C$7:T306,18,FALSE), "") = 0, "",IFERROR(VLOOKUP(Members[[#This Row],[Subscriber SSN]],$C$7:T306,18,FALSE), ""))</f>
        <v/>
      </c>
      <c r="U307" s="68" t="str">
        <f>IF(IFERROR(VLOOKUP(Members[[#This Row],[Subscriber SSN]],$C$7:U306,19,FALSE), "") = 0, "",IFERROR(VLOOKUP(Members[[#This Row],[Subscriber SSN]],$C$7:U306,19,FALSE), ""))</f>
        <v/>
      </c>
      <c r="V307" s="69" t="str">
        <f>IF(IFERROR(VLOOKUP(Members[[#This Row],[Subscriber SSN]],$C$7:V306,20,FALSE), "") = 0, "", IFERROR(VLOOKUP(Members[[#This Row],[Subscriber SSN]],$C$7:V306,20,FALSE), ""))</f>
        <v/>
      </c>
      <c r="W307" s="68" t="str">
        <f>IF(IFERROR(VLOOKUP(Members[[#This Row],[Subscriber SSN]],$C$7:W306,21,FALSE), "") = 0, "", IFERROR(VLOOKUP(Members[[#This Row],[Subscriber SSN]],$C$7:W306,21,FALSE), ""))</f>
        <v/>
      </c>
      <c r="X307" s="68" t="str">
        <f>IF(IFERROR(VLOOKUP(Members[[#This Row],[Subscriber SSN]],$C$7:X306,22,FALSE), "") = 0, "", IFERROR(VLOOKUP(Members[[#This Row],[Subscriber SSN]],$C$7:X306,22,FALSE), ""))</f>
        <v/>
      </c>
      <c r="Y307" s="68"/>
      <c r="Z307" s="72"/>
      <c r="AA307" s="69"/>
      <c r="AB307" s="69"/>
      <c r="AC307" s="70"/>
      <c r="AD307" s="110">
        <f t="shared" si="8"/>
        <v>45292</v>
      </c>
      <c r="AE307" s="69"/>
      <c r="AF307" s="69"/>
      <c r="AG307" s="71"/>
      <c r="AH307" s="69"/>
      <c r="AI307" s="69"/>
      <c r="AJ307" s="69"/>
      <c r="AK307" s="69"/>
      <c r="AL307" s="69"/>
      <c r="AM307" s="69"/>
      <c r="AN307" s="69"/>
      <c r="AO307" s="69"/>
      <c r="AP307" s="73"/>
      <c r="AQ307" s="73"/>
      <c r="AR307" s="73"/>
      <c r="AS307" s="73"/>
      <c r="AT307" s="73"/>
      <c r="AU307" s="73"/>
      <c r="AV307" s="73"/>
      <c r="AW307" s="73"/>
      <c r="AX307" s="73"/>
      <c r="AY307" s="73"/>
      <c r="AZ307" s="73"/>
      <c r="BA307" s="73"/>
      <c r="BB307" s="73"/>
      <c r="BC307" s="74"/>
      <c r="BD307" s="222" t="str">
        <f t="shared" si="9"/>
        <v xml:space="preserve"> </v>
      </c>
      <c r="BE307" s="76">
        <f ca="1">Validation!H307</f>
        <v>2</v>
      </c>
      <c r="BF307" t="str">
        <f ca="1">Validation!I307</f>
        <v/>
      </c>
      <c r="BJ307" t="str">
        <f>IF(AND(ISBLANK(Members[[#This Row],[DependentSSN]]),NOT(ISBLANK(Members[[#This Row],[MedicalPolicy]]))), "CoverageLevels", "Waivers")</f>
        <v>Waivers</v>
      </c>
      <c r="BK307" t="str">
        <f>IF(AND(ISBLANK(Members[[#This Row],[DependentSSN]]),NOT(ISBLANK(Members[[#This Row],[Dental Policy]]))), "CoverageLevels", "Waivers")</f>
        <v>Waivers</v>
      </c>
      <c r="BL307" t="str">
        <f>IF(AND(ISBLANK(Members[[#This Row],[DependentSSN]]),NOT(ISBLANK(Members[[#This Row],[VisionPolicy]]))), "CoverageLevels", "Waivers")</f>
        <v>Waivers</v>
      </c>
      <c r="BM307">
        <v>0</v>
      </c>
    </row>
    <row r="308" spans="1:65" x14ac:dyDescent="0.25">
      <c r="A308" s="4"/>
      <c r="B308" s="67"/>
      <c r="C308" s="68"/>
      <c r="D308" s="68"/>
      <c r="E308" s="69"/>
      <c r="F308" s="68"/>
      <c r="G308" s="69"/>
      <c r="H308" s="68"/>
      <c r="I308" s="68"/>
      <c r="J308" s="70"/>
      <c r="K308" s="68"/>
      <c r="L308" s="68"/>
      <c r="M308" s="71"/>
      <c r="N308" s="69"/>
      <c r="O308" s="69"/>
      <c r="P308" s="69"/>
      <c r="Q308" s="69"/>
      <c r="R308" s="69"/>
      <c r="S308" s="69"/>
      <c r="T308" s="68" t="str">
        <f>IF(IFERROR(VLOOKUP(Members[[#This Row],[Subscriber SSN]],$C$7:T307,18,FALSE), "") = 0, "",IFERROR(VLOOKUP(Members[[#This Row],[Subscriber SSN]],$C$7:T307,18,FALSE), ""))</f>
        <v/>
      </c>
      <c r="U308" s="68" t="str">
        <f>IF(IFERROR(VLOOKUP(Members[[#This Row],[Subscriber SSN]],$C$7:U307,19,FALSE), "") = 0, "",IFERROR(VLOOKUP(Members[[#This Row],[Subscriber SSN]],$C$7:U307,19,FALSE), ""))</f>
        <v/>
      </c>
      <c r="V308" s="69" t="str">
        <f>IF(IFERROR(VLOOKUP(Members[[#This Row],[Subscriber SSN]],$C$7:V307,20,FALSE), "") = 0, "", IFERROR(VLOOKUP(Members[[#This Row],[Subscriber SSN]],$C$7:V307,20,FALSE), ""))</f>
        <v/>
      </c>
      <c r="W308" s="68" t="str">
        <f>IF(IFERROR(VLOOKUP(Members[[#This Row],[Subscriber SSN]],$C$7:W307,21,FALSE), "") = 0, "", IFERROR(VLOOKUP(Members[[#This Row],[Subscriber SSN]],$C$7:W307,21,FALSE), ""))</f>
        <v/>
      </c>
      <c r="X308" s="68" t="str">
        <f>IF(IFERROR(VLOOKUP(Members[[#This Row],[Subscriber SSN]],$C$7:X307,22,FALSE), "") = 0, "", IFERROR(VLOOKUP(Members[[#This Row],[Subscriber SSN]],$C$7:X307,22,FALSE), ""))</f>
        <v/>
      </c>
      <c r="Y308" s="68"/>
      <c r="Z308" s="72"/>
      <c r="AA308" s="69"/>
      <c r="AB308" s="69"/>
      <c r="AC308" s="70"/>
      <c r="AD308" s="110">
        <f t="shared" si="8"/>
        <v>45292</v>
      </c>
      <c r="AE308" s="69"/>
      <c r="AF308" s="69"/>
      <c r="AG308" s="71"/>
      <c r="AH308" s="69"/>
      <c r="AI308" s="69"/>
      <c r="AJ308" s="69"/>
      <c r="AK308" s="69"/>
      <c r="AL308" s="69"/>
      <c r="AM308" s="69"/>
      <c r="AN308" s="69"/>
      <c r="AO308" s="69"/>
      <c r="AP308" s="73"/>
      <c r="AQ308" s="73"/>
      <c r="AR308" s="73"/>
      <c r="AS308" s="73"/>
      <c r="AT308" s="73"/>
      <c r="AU308" s="73"/>
      <c r="AV308" s="73"/>
      <c r="AW308" s="73"/>
      <c r="AX308" s="73"/>
      <c r="AY308" s="73"/>
      <c r="AZ308" s="73"/>
      <c r="BA308" s="73"/>
      <c r="BB308" s="73"/>
      <c r="BC308" s="74"/>
      <c r="BD308" s="222" t="str">
        <f t="shared" si="9"/>
        <v xml:space="preserve"> </v>
      </c>
      <c r="BE308" s="76">
        <f ca="1">Validation!H308</f>
        <v>2</v>
      </c>
      <c r="BF308" t="str">
        <f ca="1">Validation!I308</f>
        <v/>
      </c>
      <c r="BJ308" t="str">
        <f>IF(AND(ISBLANK(Members[[#This Row],[DependentSSN]]),NOT(ISBLANK(Members[[#This Row],[MedicalPolicy]]))), "CoverageLevels", "Waivers")</f>
        <v>Waivers</v>
      </c>
      <c r="BK308" t="str">
        <f>IF(AND(ISBLANK(Members[[#This Row],[DependentSSN]]),NOT(ISBLANK(Members[[#This Row],[Dental Policy]]))), "CoverageLevels", "Waivers")</f>
        <v>Waivers</v>
      </c>
      <c r="BL308" t="str">
        <f>IF(AND(ISBLANK(Members[[#This Row],[DependentSSN]]),NOT(ISBLANK(Members[[#This Row],[VisionPolicy]]))), "CoverageLevels", "Waivers")</f>
        <v>Waivers</v>
      </c>
      <c r="BM308">
        <v>0</v>
      </c>
    </row>
    <row r="309" spans="1:65" x14ac:dyDescent="0.25">
      <c r="A309" s="4"/>
      <c r="B309" s="67"/>
      <c r="C309" s="68"/>
      <c r="D309" s="68"/>
      <c r="E309" s="69"/>
      <c r="F309" s="68"/>
      <c r="G309" s="69"/>
      <c r="H309" s="68"/>
      <c r="I309" s="68"/>
      <c r="J309" s="70"/>
      <c r="K309" s="68"/>
      <c r="L309" s="68"/>
      <c r="M309" s="71"/>
      <c r="N309" s="69"/>
      <c r="O309" s="69"/>
      <c r="P309" s="69"/>
      <c r="Q309" s="69"/>
      <c r="R309" s="69"/>
      <c r="S309" s="69"/>
      <c r="T309" s="68" t="str">
        <f>IF(IFERROR(VLOOKUP(Members[[#This Row],[Subscriber SSN]],$C$7:T308,18,FALSE), "") = 0, "",IFERROR(VLOOKUP(Members[[#This Row],[Subscriber SSN]],$C$7:T308,18,FALSE), ""))</f>
        <v/>
      </c>
      <c r="U309" s="68" t="str">
        <f>IF(IFERROR(VLOOKUP(Members[[#This Row],[Subscriber SSN]],$C$7:U308,19,FALSE), "") = 0, "",IFERROR(VLOOKUP(Members[[#This Row],[Subscriber SSN]],$C$7:U308,19,FALSE), ""))</f>
        <v/>
      </c>
      <c r="V309" s="69" t="str">
        <f>IF(IFERROR(VLOOKUP(Members[[#This Row],[Subscriber SSN]],$C$7:V308,20,FALSE), "") = 0, "", IFERROR(VLOOKUP(Members[[#This Row],[Subscriber SSN]],$C$7:V308,20,FALSE), ""))</f>
        <v/>
      </c>
      <c r="W309" s="68" t="str">
        <f>IF(IFERROR(VLOOKUP(Members[[#This Row],[Subscriber SSN]],$C$7:W308,21,FALSE), "") = 0, "", IFERROR(VLOOKUP(Members[[#This Row],[Subscriber SSN]],$C$7:W308,21,FALSE), ""))</f>
        <v/>
      </c>
      <c r="X309" s="68" t="str">
        <f>IF(IFERROR(VLOOKUP(Members[[#This Row],[Subscriber SSN]],$C$7:X308,22,FALSE), "") = 0, "", IFERROR(VLOOKUP(Members[[#This Row],[Subscriber SSN]],$C$7:X308,22,FALSE), ""))</f>
        <v/>
      </c>
      <c r="Y309" s="68"/>
      <c r="Z309" s="72"/>
      <c r="AA309" s="69"/>
      <c r="AB309" s="69"/>
      <c r="AC309" s="70"/>
      <c r="AD309" s="110">
        <f t="shared" si="8"/>
        <v>45292</v>
      </c>
      <c r="AE309" s="69"/>
      <c r="AF309" s="69"/>
      <c r="AG309" s="71"/>
      <c r="AH309" s="69"/>
      <c r="AI309" s="69"/>
      <c r="AJ309" s="69"/>
      <c r="AK309" s="69"/>
      <c r="AL309" s="69"/>
      <c r="AM309" s="69"/>
      <c r="AN309" s="69"/>
      <c r="AO309" s="69"/>
      <c r="AP309" s="73"/>
      <c r="AQ309" s="73"/>
      <c r="AR309" s="73"/>
      <c r="AS309" s="73"/>
      <c r="AT309" s="73"/>
      <c r="AU309" s="73"/>
      <c r="AV309" s="73"/>
      <c r="AW309" s="73"/>
      <c r="AX309" s="73"/>
      <c r="AY309" s="73"/>
      <c r="AZ309" s="73"/>
      <c r="BA309" s="73"/>
      <c r="BB309" s="73"/>
      <c r="BC309" s="74"/>
      <c r="BD309" s="222" t="str">
        <f t="shared" si="9"/>
        <v xml:space="preserve"> </v>
      </c>
      <c r="BE309" s="76">
        <f ca="1">Validation!H309</f>
        <v>2</v>
      </c>
      <c r="BF309" t="str">
        <f ca="1">Validation!I309</f>
        <v/>
      </c>
      <c r="BJ309" t="str">
        <f>IF(AND(ISBLANK(Members[[#This Row],[DependentSSN]]),NOT(ISBLANK(Members[[#This Row],[MedicalPolicy]]))), "CoverageLevels", "Waivers")</f>
        <v>Waivers</v>
      </c>
      <c r="BK309" t="str">
        <f>IF(AND(ISBLANK(Members[[#This Row],[DependentSSN]]),NOT(ISBLANK(Members[[#This Row],[Dental Policy]]))), "CoverageLevels", "Waivers")</f>
        <v>Waivers</v>
      </c>
      <c r="BL309" t="str">
        <f>IF(AND(ISBLANK(Members[[#This Row],[DependentSSN]]),NOT(ISBLANK(Members[[#This Row],[VisionPolicy]]))), "CoverageLevels", "Waivers")</f>
        <v>Waivers</v>
      </c>
      <c r="BM309">
        <v>0</v>
      </c>
    </row>
    <row r="310" spans="1:65" x14ac:dyDescent="0.25">
      <c r="A310" s="4"/>
      <c r="B310" s="67"/>
      <c r="C310" s="68"/>
      <c r="D310" s="68"/>
      <c r="E310" s="69"/>
      <c r="F310" s="68"/>
      <c r="G310" s="69"/>
      <c r="H310" s="68"/>
      <c r="I310" s="68"/>
      <c r="J310" s="70"/>
      <c r="K310" s="68"/>
      <c r="L310" s="68"/>
      <c r="M310" s="71"/>
      <c r="N310" s="69"/>
      <c r="O310" s="69"/>
      <c r="P310" s="69"/>
      <c r="Q310" s="69"/>
      <c r="R310" s="69"/>
      <c r="S310" s="69"/>
      <c r="T310" s="68" t="str">
        <f>IF(IFERROR(VLOOKUP(Members[[#This Row],[Subscriber SSN]],$C$7:T309,18,FALSE), "") = 0, "",IFERROR(VLOOKUP(Members[[#This Row],[Subscriber SSN]],$C$7:T309,18,FALSE), ""))</f>
        <v/>
      </c>
      <c r="U310" s="68" t="str">
        <f>IF(IFERROR(VLOOKUP(Members[[#This Row],[Subscriber SSN]],$C$7:U309,19,FALSE), "") = 0, "",IFERROR(VLOOKUP(Members[[#This Row],[Subscriber SSN]],$C$7:U309,19,FALSE), ""))</f>
        <v/>
      </c>
      <c r="V310" s="69" t="str">
        <f>IF(IFERROR(VLOOKUP(Members[[#This Row],[Subscriber SSN]],$C$7:V309,20,FALSE), "") = 0, "", IFERROR(VLOOKUP(Members[[#This Row],[Subscriber SSN]],$C$7:V309,20,FALSE), ""))</f>
        <v/>
      </c>
      <c r="W310" s="68" t="str">
        <f>IF(IFERROR(VLOOKUP(Members[[#This Row],[Subscriber SSN]],$C$7:W309,21,FALSE), "") = 0, "", IFERROR(VLOOKUP(Members[[#This Row],[Subscriber SSN]],$C$7:W309,21,FALSE), ""))</f>
        <v/>
      </c>
      <c r="X310" s="68" t="str">
        <f>IF(IFERROR(VLOOKUP(Members[[#This Row],[Subscriber SSN]],$C$7:X309,22,FALSE), "") = 0, "", IFERROR(VLOOKUP(Members[[#This Row],[Subscriber SSN]],$C$7:X309,22,FALSE), ""))</f>
        <v/>
      </c>
      <c r="Y310" s="68"/>
      <c r="Z310" s="72"/>
      <c r="AA310" s="69"/>
      <c r="AB310" s="69"/>
      <c r="AC310" s="70"/>
      <c r="AD310" s="110">
        <f t="shared" si="8"/>
        <v>45292</v>
      </c>
      <c r="AE310" s="69"/>
      <c r="AF310" s="69"/>
      <c r="AG310" s="71"/>
      <c r="AH310" s="69"/>
      <c r="AI310" s="69"/>
      <c r="AJ310" s="69"/>
      <c r="AK310" s="69"/>
      <c r="AL310" s="69"/>
      <c r="AM310" s="69"/>
      <c r="AN310" s="69"/>
      <c r="AO310" s="69"/>
      <c r="AP310" s="73"/>
      <c r="AQ310" s="73"/>
      <c r="AR310" s="73"/>
      <c r="AS310" s="73"/>
      <c r="AT310" s="73"/>
      <c r="AU310" s="73"/>
      <c r="AV310" s="73"/>
      <c r="AW310" s="73"/>
      <c r="AX310" s="73"/>
      <c r="AY310" s="73"/>
      <c r="AZ310" s="73"/>
      <c r="BA310" s="73"/>
      <c r="BB310" s="73"/>
      <c r="BC310" s="74"/>
      <c r="BD310" s="222" t="str">
        <f t="shared" si="9"/>
        <v xml:space="preserve"> </v>
      </c>
      <c r="BE310" s="76">
        <f ca="1">Validation!H310</f>
        <v>2</v>
      </c>
      <c r="BF310" t="str">
        <f ca="1">Validation!I310</f>
        <v/>
      </c>
      <c r="BJ310" t="str">
        <f>IF(AND(ISBLANK(Members[[#This Row],[DependentSSN]]),NOT(ISBLANK(Members[[#This Row],[MedicalPolicy]]))), "CoverageLevels", "Waivers")</f>
        <v>Waivers</v>
      </c>
      <c r="BK310" t="str">
        <f>IF(AND(ISBLANK(Members[[#This Row],[DependentSSN]]),NOT(ISBLANK(Members[[#This Row],[Dental Policy]]))), "CoverageLevels", "Waivers")</f>
        <v>Waivers</v>
      </c>
      <c r="BL310" t="str">
        <f>IF(AND(ISBLANK(Members[[#This Row],[DependentSSN]]),NOT(ISBLANK(Members[[#This Row],[VisionPolicy]]))), "CoverageLevels", "Waivers")</f>
        <v>Waivers</v>
      </c>
      <c r="BM310">
        <v>0</v>
      </c>
    </row>
    <row r="311" spans="1:65" x14ac:dyDescent="0.25">
      <c r="A311" s="4"/>
      <c r="B311" s="67"/>
      <c r="C311" s="68"/>
      <c r="D311" s="68"/>
      <c r="E311" s="69"/>
      <c r="F311" s="68"/>
      <c r="G311" s="69"/>
      <c r="H311" s="68"/>
      <c r="I311" s="68"/>
      <c r="J311" s="70"/>
      <c r="K311" s="68"/>
      <c r="L311" s="68"/>
      <c r="M311" s="71"/>
      <c r="N311" s="69"/>
      <c r="O311" s="69"/>
      <c r="P311" s="69"/>
      <c r="Q311" s="69"/>
      <c r="R311" s="69"/>
      <c r="S311" s="69"/>
      <c r="T311" s="68" t="str">
        <f>IF(IFERROR(VLOOKUP(Members[[#This Row],[Subscriber SSN]],$C$7:T310,18,FALSE), "") = 0, "",IFERROR(VLOOKUP(Members[[#This Row],[Subscriber SSN]],$C$7:T310,18,FALSE), ""))</f>
        <v/>
      </c>
      <c r="U311" s="68" t="str">
        <f>IF(IFERROR(VLOOKUP(Members[[#This Row],[Subscriber SSN]],$C$7:U310,19,FALSE), "") = 0, "",IFERROR(VLOOKUP(Members[[#This Row],[Subscriber SSN]],$C$7:U310,19,FALSE), ""))</f>
        <v/>
      </c>
      <c r="V311" s="69" t="str">
        <f>IF(IFERROR(VLOOKUP(Members[[#This Row],[Subscriber SSN]],$C$7:V310,20,FALSE), "") = 0, "", IFERROR(VLOOKUP(Members[[#This Row],[Subscriber SSN]],$C$7:V310,20,FALSE), ""))</f>
        <v/>
      </c>
      <c r="W311" s="68" t="str">
        <f>IF(IFERROR(VLOOKUP(Members[[#This Row],[Subscriber SSN]],$C$7:W310,21,FALSE), "") = 0, "", IFERROR(VLOOKUP(Members[[#This Row],[Subscriber SSN]],$C$7:W310,21,FALSE), ""))</f>
        <v/>
      </c>
      <c r="X311" s="68" t="str">
        <f>IF(IFERROR(VLOOKUP(Members[[#This Row],[Subscriber SSN]],$C$7:X310,22,FALSE), "") = 0, "", IFERROR(VLOOKUP(Members[[#This Row],[Subscriber SSN]],$C$7:X310,22,FALSE), ""))</f>
        <v/>
      </c>
      <c r="Y311" s="68"/>
      <c r="Z311" s="72"/>
      <c r="AA311" s="69"/>
      <c r="AB311" s="69"/>
      <c r="AC311" s="70"/>
      <c r="AD311" s="110">
        <f t="shared" si="8"/>
        <v>45292</v>
      </c>
      <c r="AE311" s="69"/>
      <c r="AF311" s="69"/>
      <c r="AG311" s="71"/>
      <c r="AH311" s="69"/>
      <c r="AI311" s="69"/>
      <c r="AJ311" s="69"/>
      <c r="AK311" s="69"/>
      <c r="AL311" s="69"/>
      <c r="AM311" s="69"/>
      <c r="AN311" s="69"/>
      <c r="AO311" s="69"/>
      <c r="AP311" s="73"/>
      <c r="AQ311" s="73"/>
      <c r="AR311" s="73"/>
      <c r="AS311" s="73"/>
      <c r="AT311" s="73"/>
      <c r="AU311" s="73"/>
      <c r="AV311" s="73"/>
      <c r="AW311" s="73"/>
      <c r="AX311" s="73"/>
      <c r="AY311" s="73"/>
      <c r="AZ311" s="73"/>
      <c r="BA311" s="73"/>
      <c r="BB311" s="73"/>
      <c r="BC311" s="74"/>
      <c r="BD311" s="222" t="str">
        <f t="shared" si="9"/>
        <v xml:space="preserve"> </v>
      </c>
      <c r="BE311" s="76">
        <f ca="1">Validation!H311</f>
        <v>2</v>
      </c>
      <c r="BF311" t="str">
        <f ca="1">Validation!I311</f>
        <v/>
      </c>
      <c r="BJ311" t="str">
        <f>IF(AND(ISBLANK(Members[[#This Row],[DependentSSN]]),NOT(ISBLANK(Members[[#This Row],[MedicalPolicy]]))), "CoverageLevels", "Waivers")</f>
        <v>Waivers</v>
      </c>
      <c r="BK311" t="str">
        <f>IF(AND(ISBLANK(Members[[#This Row],[DependentSSN]]),NOT(ISBLANK(Members[[#This Row],[Dental Policy]]))), "CoverageLevels", "Waivers")</f>
        <v>Waivers</v>
      </c>
      <c r="BL311" t="str">
        <f>IF(AND(ISBLANK(Members[[#This Row],[DependentSSN]]),NOT(ISBLANK(Members[[#This Row],[VisionPolicy]]))), "CoverageLevels", "Waivers")</f>
        <v>Waivers</v>
      </c>
      <c r="BM311">
        <v>0</v>
      </c>
    </row>
    <row r="312" spans="1:65" x14ac:dyDescent="0.25">
      <c r="A312" s="4"/>
      <c r="B312" s="67"/>
      <c r="C312" s="68"/>
      <c r="D312" s="68"/>
      <c r="E312" s="69"/>
      <c r="F312" s="68"/>
      <c r="G312" s="69"/>
      <c r="H312" s="68"/>
      <c r="I312" s="68"/>
      <c r="J312" s="70"/>
      <c r="K312" s="68"/>
      <c r="L312" s="68"/>
      <c r="M312" s="71"/>
      <c r="N312" s="69"/>
      <c r="O312" s="69"/>
      <c r="P312" s="69"/>
      <c r="Q312" s="69"/>
      <c r="R312" s="69"/>
      <c r="S312" s="69"/>
      <c r="T312" s="68" t="str">
        <f>IF(IFERROR(VLOOKUP(Members[[#This Row],[Subscriber SSN]],$C$7:T311,18,FALSE), "") = 0, "",IFERROR(VLOOKUP(Members[[#This Row],[Subscriber SSN]],$C$7:T311,18,FALSE), ""))</f>
        <v/>
      </c>
      <c r="U312" s="68" t="str">
        <f>IF(IFERROR(VLOOKUP(Members[[#This Row],[Subscriber SSN]],$C$7:U311,19,FALSE), "") = 0, "",IFERROR(VLOOKUP(Members[[#This Row],[Subscriber SSN]],$C$7:U311,19,FALSE), ""))</f>
        <v/>
      </c>
      <c r="V312" s="69" t="str">
        <f>IF(IFERROR(VLOOKUP(Members[[#This Row],[Subscriber SSN]],$C$7:V311,20,FALSE), "") = 0, "", IFERROR(VLOOKUP(Members[[#This Row],[Subscriber SSN]],$C$7:V311,20,FALSE), ""))</f>
        <v/>
      </c>
      <c r="W312" s="68" t="str">
        <f>IF(IFERROR(VLOOKUP(Members[[#This Row],[Subscriber SSN]],$C$7:W311,21,FALSE), "") = 0, "", IFERROR(VLOOKUP(Members[[#This Row],[Subscriber SSN]],$C$7:W311,21,FALSE), ""))</f>
        <v/>
      </c>
      <c r="X312" s="68" t="str">
        <f>IF(IFERROR(VLOOKUP(Members[[#This Row],[Subscriber SSN]],$C$7:X311,22,FALSE), "") = 0, "", IFERROR(VLOOKUP(Members[[#This Row],[Subscriber SSN]],$C$7:X311,22,FALSE), ""))</f>
        <v/>
      </c>
      <c r="Y312" s="68"/>
      <c r="Z312" s="72"/>
      <c r="AA312" s="69"/>
      <c r="AB312" s="69"/>
      <c r="AC312" s="70"/>
      <c r="AD312" s="110">
        <f t="shared" si="8"/>
        <v>45292</v>
      </c>
      <c r="AE312" s="69"/>
      <c r="AF312" s="69"/>
      <c r="AG312" s="71"/>
      <c r="AH312" s="69"/>
      <c r="AI312" s="69"/>
      <c r="AJ312" s="69"/>
      <c r="AK312" s="69"/>
      <c r="AL312" s="69"/>
      <c r="AM312" s="69"/>
      <c r="AN312" s="69"/>
      <c r="AO312" s="69"/>
      <c r="AP312" s="73"/>
      <c r="AQ312" s="73"/>
      <c r="AR312" s="73"/>
      <c r="AS312" s="73"/>
      <c r="AT312" s="73"/>
      <c r="AU312" s="73"/>
      <c r="AV312" s="73"/>
      <c r="AW312" s="73"/>
      <c r="AX312" s="73"/>
      <c r="AY312" s="73"/>
      <c r="AZ312" s="73"/>
      <c r="BA312" s="73"/>
      <c r="BB312" s="73"/>
      <c r="BC312" s="74"/>
      <c r="BD312" s="222" t="str">
        <f t="shared" si="9"/>
        <v xml:space="preserve"> </v>
      </c>
      <c r="BE312" s="76">
        <f ca="1">Validation!H312</f>
        <v>2</v>
      </c>
      <c r="BF312" t="str">
        <f ca="1">Validation!I312</f>
        <v/>
      </c>
      <c r="BJ312" t="str">
        <f>IF(AND(ISBLANK(Members[[#This Row],[DependentSSN]]),NOT(ISBLANK(Members[[#This Row],[MedicalPolicy]]))), "CoverageLevels", "Waivers")</f>
        <v>Waivers</v>
      </c>
      <c r="BK312" t="str">
        <f>IF(AND(ISBLANK(Members[[#This Row],[DependentSSN]]),NOT(ISBLANK(Members[[#This Row],[Dental Policy]]))), "CoverageLevels", "Waivers")</f>
        <v>Waivers</v>
      </c>
      <c r="BL312" t="str">
        <f>IF(AND(ISBLANK(Members[[#This Row],[DependentSSN]]),NOT(ISBLANK(Members[[#This Row],[VisionPolicy]]))), "CoverageLevels", "Waivers")</f>
        <v>Waivers</v>
      </c>
      <c r="BM312">
        <v>0</v>
      </c>
    </row>
    <row r="313" spans="1:65" x14ac:dyDescent="0.25">
      <c r="A313" s="4"/>
      <c r="B313" s="67"/>
      <c r="C313" s="68"/>
      <c r="D313" s="68"/>
      <c r="E313" s="69"/>
      <c r="F313" s="68"/>
      <c r="G313" s="69"/>
      <c r="H313" s="68"/>
      <c r="I313" s="68"/>
      <c r="J313" s="70"/>
      <c r="K313" s="68"/>
      <c r="L313" s="68"/>
      <c r="M313" s="71"/>
      <c r="N313" s="69"/>
      <c r="O313" s="69"/>
      <c r="P313" s="69"/>
      <c r="Q313" s="69"/>
      <c r="R313" s="69"/>
      <c r="S313" s="69"/>
      <c r="T313" s="68" t="str">
        <f>IF(IFERROR(VLOOKUP(Members[[#This Row],[Subscriber SSN]],$C$7:T312,18,FALSE), "") = 0, "",IFERROR(VLOOKUP(Members[[#This Row],[Subscriber SSN]],$C$7:T312,18,FALSE), ""))</f>
        <v/>
      </c>
      <c r="U313" s="68" t="str">
        <f>IF(IFERROR(VLOOKUP(Members[[#This Row],[Subscriber SSN]],$C$7:U312,19,FALSE), "") = 0, "",IFERROR(VLOOKUP(Members[[#This Row],[Subscriber SSN]],$C$7:U312,19,FALSE), ""))</f>
        <v/>
      </c>
      <c r="V313" s="69" t="str">
        <f>IF(IFERROR(VLOOKUP(Members[[#This Row],[Subscriber SSN]],$C$7:V312,20,FALSE), "") = 0, "", IFERROR(VLOOKUP(Members[[#This Row],[Subscriber SSN]],$C$7:V312,20,FALSE), ""))</f>
        <v/>
      </c>
      <c r="W313" s="68" t="str">
        <f>IF(IFERROR(VLOOKUP(Members[[#This Row],[Subscriber SSN]],$C$7:W312,21,FALSE), "") = 0, "", IFERROR(VLOOKUP(Members[[#This Row],[Subscriber SSN]],$C$7:W312,21,FALSE), ""))</f>
        <v/>
      </c>
      <c r="X313" s="68" t="str">
        <f>IF(IFERROR(VLOOKUP(Members[[#This Row],[Subscriber SSN]],$C$7:X312,22,FALSE), "") = 0, "", IFERROR(VLOOKUP(Members[[#This Row],[Subscriber SSN]],$C$7:X312,22,FALSE), ""))</f>
        <v/>
      </c>
      <c r="Y313" s="68"/>
      <c r="Z313" s="72"/>
      <c r="AA313" s="69"/>
      <c r="AB313" s="69"/>
      <c r="AC313" s="70"/>
      <c r="AD313" s="110">
        <f t="shared" si="8"/>
        <v>45292</v>
      </c>
      <c r="AE313" s="69"/>
      <c r="AF313" s="69"/>
      <c r="AG313" s="71"/>
      <c r="AH313" s="69"/>
      <c r="AI313" s="69"/>
      <c r="AJ313" s="69"/>
      <c r="AK313" s="69"/>
      <c r="AL313" s="69"/>
      <c r="AM313" s="69"/>
      <c r="AN313" s="69"/>
      <c r="AO313" s="69"/>
      <c r="AP313" s="73"/>
      <c r="AQ313" s="73"/>
      <c r="AR313" s="73"/>
      <c r="AS313" s="73"/>
      <c r="AT313" s="73"/>
      <c r="AU313" s="73"/>
      <c r="AV313" s="73"/>
      <c r="AW313" s="73"/>
      <c r="AX313" s="73"/>
      <c r="AY313" s="73"/>
      <c r="AZ313" s="73"/>
      <c r="BA313" s="73"/>
      <c r="BB313" s="73"/>
      <c r="BC313" s="74"/>
      <c r="BD313" s="222" t="str">
        <f t="shared" si="9"/>
        <v xml:space="preserve"> </v>
      </c>
      <c r="BE313" s="76">
        <f ca="1">Validation!H313</f>
        <v>2</v>
      </c>
      <c r="BF313" t="str">
        <f ca="1">Validation!I313</f>
        <v/>
      </c>
      <c r="BJ313" t="str">
        <f>IF(AND(ISBLANK(Members[[#This Row],[DependentSSN]]),NOT(ISBLANK(Members[[#This Row],[MedicalPolicy]]))), "CoverageLevels", "Waivers")</f>
        <v>Waivers</v>
      </c>
      <c r="BK313" t="str">
        <f>IF(AND(ISBLANK(Members[[#This Row],[DependentSSN]]),NOT(ISBLANK(Members[[#This Row],[Dental Policy]]))), "CoverageLevels", "Waivers")</f>
        <v>Waivers</v>
      </c>
      <c r="BL313" t="str">
        <f>IF(AND(ISBLANK(Members[[#This Row],[DependentSSN]]),NOT(ISBLANK(Members[[#This Row],[VisionPolicy]]))), "CoverageLevels", "Waivers")</f>
        <v>Waivers</v>
      </c>
      <c r="BM313">
        <v>0</v>
      </c>
    </row>
    <row r="314" spans="1:65" x14ac:dyDescent="0.25">
      <c r="A314" s="4"/>
      <c r="B314" s="67"/>
      <c r="C314" s="68"/>
      <c r="D314" s="68"/>
      <c r="E314" s="69"/>
      <c r="F314" s="68"/>
      <c r="G314" s="69"/>
      <c r="H314" s="68"/>
      <c r="I314" s="68"/>
      <c r="J314" s="70"/>
      <c r="K314" s="68"/>
      <c r="L314" s="68"/>
      <c r="M314" s="71"/>
      <c r="N314" s="69"/>
      <c r="O314" s="69"/>
      <c r="P314" s="69"/>
      <c r="Q314" s="69"/>
      <c r="R314" s="69"/>
      <c r="S314" s="69"/>
      <c r="T314" s="68" t="str">
        <f>IF(IFERROR(VLOOKUP(Members[[#This Row],[Subscriber SSN]],$C$7:T313,18,FALSE), "") = 0, "",IFERROR(VLOOKUP(Members[[#This Row],[Subscriber SSN]],$C$7:T313,18,FALSE), ""))</f>
        <v/>
      </c>
      <c r="U314" s="68" t="str">
        <f>IF(IFERROR(VLOOKUP(Members[[#This Row],[Subscriber SSN]],$C$7:U313,19,FALSE), "") = 0, "",IFERROR(VLOOKUP(Members[[#This Row],[Subscriber SSN]],$C$7:U313,19,FALSE), ""))</f>
        <v/>
      </c>
      <c r="V314" s="69" t="str">
        <f>IF(IFERROR(VLOOKUP(Members[[#This Row],[Subscriber SSN]],$C$7:V313,20,FALSE), "") = 0, "", IFERROR(VLOOKUP(Members[[#This Row],[Subscriber SSN]],$C$7:V313,20,FALSE), ""))</f>
        <v/>
      </c>
      <c r="W314" s="68" t="str">
        <f>IF(IFERROR(VLOOKUP(Members[[#This Row],[Subscriber SSN]],$C$7:W313,21,FALSE), "") = 0, "", IFERROR(VLOOKUP(Members[[#This Row],[Subscriber SSN]],$C$7:W313,21,FALSE), ""))</f>
        <v/>
      </c>
      <c r="X314" s="68" t="str">
        <f>IF(IFERROR(VLOOKUP(Members[[#This Row],[Subscriber SSN]],$C$7:X313,22,FALSE), "") = 0, "", IFERROR(VLOOKUP(Members[[#This Row],[Subscriber SSN]],$C$7:X313,22,FALSE), ""))</f>
        <v/>
      </c>
      <c r="Y314" s="68"/>
      <c r="Z314" s="72"/>
      <c r="AA314" s="69"/>
      <c r="AB314" s="69"/>
      <c r="AC314" s="70"/>
      <c r="AD314" s="110">
        <f t="shared" si="8"/>
        <v>45292</v>
      </c>
      <c r="AE314" s="69"/>
      <c r="AF314" s="69"/>
      <c r="AG314" s="71"/>
      <c r="AH314" s="69"/>
      <c r="AI314" s="69"/>
      <c r="AJ314" s="69"/>
      <c r="AK314" s="69"/>
      <c r="AL314" s="69"/>
      <c r="AM314" s="69"/>
      <c r="AN314" s="69"/>
      <c r="AO314" s="69"/>
      <c r="AP314" s="73"/>
      <c r="AQ314" s="73"/>
      <c r="AR314" s="73"/>
      <c r="AS314" s="73"/>
      <c r="AT314" s="73"/>
      <c r="AU314" s="73"/>
      <c r="AV314" s="73"/>
      <c r="AW314" s="73"/>
      <c r="AX314" s="73"/>
      <c r="AY314" s="73"/>
      <c r="AZ314" s="73"/>
      <c r="BA314" s="73"/>
      <c r="BB314" s="73"/>
      <c r="BC314" s="74"/>
      <c r="BD314" s="222" t="str">
        <f t="shared" si="9"/>
        <v xml:space="preserve"> </v>
      </c>
      <c r="BE314" s="76">
        <f ca="1">Validation!H314</f>
        <v>2</v>
      </c>
      <c r="BF314" t="str">
        <f ca="1">Validation!I314</f>
        <v/>
      </c>
      <c r="BJ314" t="str">
        <f>IF(AND(ISBLANK(Members[[#This Row],[DependentSSN]]),NOT(ISBLANK(Members[[#This Row],[MedicalPolicy]]))), "CoverageLevels", "Waivers")</f>
        <v>Waivers</v>
      </c>
      <c r="BK314" t="str">
        <f>IF(AND(ISBLANK(Members[[#This Row],[DependentSSN]]),NOT(ISBLANK(Members[[#This Row],[Dental Policy]]))), "CoverageLevels", "Waivers")</f>
        <v>Waivers</v>
      </c>
      <c r="BL314" t="str">
        <f>IF(AND(ISBLANK(Members[[#This Row],[DependentSSN]]),NOT(ISBLANK(Members[[#This Row],[VisionPolicy]]))), "CoverageLevels", "Waivers")</f>
        <v>Waivers</v>
      </c>
      <c r="BM314">
        <v>0</v>
      </c>
    </row>
    <row r="315" spans="1:65" x14ac:dyDescent="0.25">
      <c r="A315" s="4"/>
      <c r="B315" s="67"/>
      <c r="C315" s="68"/>
      <c r="D315" s="68"/>
      <c r="E315" s="69"/>
      <c r="F315" s="68"/>
      <c r="G315" s="69"/>
      <c r="H315" s="68"/>
      <c r="I315" s="68"/>
      <c r="J315" s="70"/>
      <c r="K315" s="68"/>
      <c r="L315" s="68"/>
      <c r="M315" s="71"/>
      <c r="N315" s="69"/>
      <c r="O315" s="69"/>
      <c r="P315" s="69"/>
      <c r="Q315" s="69"/>
      <c r="R315" s="69"/>
      <c r="S315" s="69"/>
      <c r="T315" s="68" t="str">
        <f>IF(IFERROR(VLOOKUP(Members[[#This Row],[Subscriber SSN]],$C$7:T314,18,FALSE), "") = 0, "",IFERROR(VLOOKUP(Members[[#This Row],[Subscriber SSN]],$C$7:T314,18,FALSE), ""))</f>
        <v/>
      </c>
      <c r="U315" s="68" t="str">
        <f>IF(IFERROR(VLOOKUP(Members[[#This Row],[Subscriber SSN]],$C$7:U314,19,FALSE), "") = 0, "",IFERROR(VLOOKUP(Members[[#This Row],[Subscriber SSN]],$C$7:U314,19,FALSE), ""))</f>
        <v/>
      </c>
      <c r="V315" s="69" t="str">
        <f>IF(IFERROR(VLOOKUP(Members[[#This Row],[Subscriber SSN]],$C$7:V314,20,FALSE), "") = 0, "", IFERROR(VLOOKUP(Members[[#This Row],[Subscriber SSN]],$C$7:V314,20,FALSE), ""))</f>
        <v/>
      </c>
      <c r="W315" s="68" t="str">
        <f>IF(IFERROR(VLOOKUP(Members[[#This Row],[Subscriber SSN]],$C$7:W314,21,FALSE), "") = 0, "", IFERROR(VLOOKUP(Members[[#This Row],[Subscriber SSN]],$C$7:W314,21,FALSE), ""))</f>
        <v/>
      </c>
      <c r="X315" s="68" t="str">
        <f>IF(IFERROR(VLOOKUP(Members[[#This Row],[Subscriber SSN]],$C$7:X314,22,FALSE), "") = 0, "", IFERROR(VLOOKUP(Members[[#This Row],[Subscriber SSN]],$C$7:X314,22,FALSE), ""))</f>
        <v/>
      </c>
      <c r="Y315" s="68"/>
      <c r="Z315" s="72"/>
      <c r="AA315" s="69"/>
      <c r="AB315" s="69"/>
      <c r="AC315" s="70"/>
      <c r="AD315" s="110">
        <f t="shared" si="8"/>
        <v>45292</v>
      </c>
      <c r="AE315" s="69"/>
      <c r="AF315" s="69"/>
      <c r="AG315" s="71"/>
      <c r="AH315" s="69"/>
      <c r="AI315" s="69"/>
      <c r="AJ315" s="69"/>
      <c r="AK315" s="69"/>
      <c r="AL315" s="69"/>
      <c r="AM315" s="69"/>
      <c r="AN315" s="69"/>
      <c r="AO315" s="69"/>
      <c r="AP315" s="73"/>
      <c r="AQ315" s="73"/>
      <c r="AR315" s="73"/>
      <c r="AS315" s="73"/>
      <c r="AT315" s="73"/>
      <c r="AU315" s="73"/>
      <c r="AV315" s="73"/>
      <c r="AW315" s="73"/>
      <c r="AX315" s="73"/>
      <c r="AY315" s="73"/>
      <c r="AZ315" s="73"/>
      <c r="BA315" s="73"/>
      <c r="BB315" s="73"/>
      <c r="BC315" s="74"/>
      <c r="BD315" s="222" t="str">
        <f t="shared" si="9"/>
        <v xml:space="preserve"> </v>
      </c>
      <c r="BE315" s="76">
        <f ca="1">Validation!H315</f>
        <v>2</v>
      </c>
      <c r="BF315" t="str">
        <f ca="1">Validation!I315</f>
        <v/>
      </c>
      <c r="BJ315" t="str">
        <f>IF(AND(ISBLANK(Members[[#This Row],[DependentSSN]]),NOT(ISBLANK(Members[[#This Row],[MedicalPolicy]]))), "CoverageLevels", "Waivers")</f>
        <v>Waivers</v>
      </c>
      <c r="BK315" t="str">
        <f>IF(AND(ISBLANK(Members[[#This Row],[DependentSSN]]),NOT(ISBLANK(Members[[#This Row],[Dental Policy]]))), "CoverageLevels", "Waivers")</f>
        <v>Waivers</v>
      </c>
      <c r="BL315" t="str">
        <f>IF(AND(ISBLANK(Members[[#This Row],[DependentSSN]]),NOT(ISBLANK(Members[[#This Row],[VisionPolicy]]))), "CoverageLevels", "Waivers")</f>
        <v>Waivers</v>
      </c>
      <c r="BM315">
        <v>0</v>
      </c>
    </row>
    <row r="316" spans="1:65" x14ac:dyDescent="0.25">
      <c r="A316" s="4"/>
      <c r="B316" s="67"/>
      <c r="C316" s="68"/>
      <c r="D316" s="68"/>
      <c r="E316" s="69"/>
      <c r="F316" s="68"/>
      <c r="G316" s="69"/>
      <c r="H316" s="68"/>
      <c r="I316" s="68"/>
      <c r="J316" s="70"/>
      <c r="K316" s="68"/>
      <c r="L316" s="68"/>
      <c r="M316" s="71"/>
      <c r="N316" s="69"/>
      <c r="O316" s="69"/>
      <c r="P316" s="69"/>
      <c r="Q316" s="69"/>
      <c r="R316" s="69"/>
      <c r="S316" s="69"/>
      <c r="T316" s="68" t="str">
        <f>IF(IFERROR(VLOOKUP(Members[[#This Row],[Subscriber SSN]],$C$7:T315,18,FALSE), "") = 0, "",IFERROR(VLOOKUP(Members[[#This Row],[Subscriber SSN]],$C$7:T315,18,FALSE), ""))</f>
        <v/>
      </c>
      <c r="U316" s="68" t="str">
        <f>IF(IFERROR(VLOOKUP(Members[[#This Row],[Subscriber SSN]],$C$7:U315,19,FALSE), "") = 0, "",IFERROR(VLOOKUP(Members[[#This Row],[Subscriber SSN]],$C$7:U315,19,FALSE), ""))</f>
        <v/>
      </c>
      <c r="V316" s="69" t="str">
        <f>IF(IFERROR(VLOOKUP(Members[[#This Row],[Subscriber SSN]],$C$7:V315,20,FALSE), "") = 0, "", IFERROR(VLOOKUP(Members[[#This Row],[Subscriber SSN]],$C$7:V315,20,FALSE), ""))</f>
        <v/>
      </c>
      <c r="W316" s="68" t="str">
        <f>IF(IFERROR(VLOOKUP(Members[[#This Row],[Subscriber SSN]],$C$7:W315,21,FALSE), "") = 0, "", IFERROR(VLOOKUP(Members[[#This Row],[Subscriber SSN]],$C$7:W315,21,FALSE), ""))</f>
        <v/>
      </c>
      <c r="X316" s="68" t="str">
        <f>IF(IFERROR(VLOOKUP(Members[[#This Row],[Subscriber SSN]],$C$7:X315,22,FALSE), "") = 0, "", IFERROR(VLOOKUP(Members[[#This Row],[Subscriber SSN]],$C$7:X315,22,FALSE), ""))</f>
        <v/>
      </c>
      <c r="Y316" s="68"/>
      <c r="Z316" s="72"/>
      <c r="AA316" s="69"/>
      <c r="AB316" s="69"/>
      <c r="AC316" s="70"/>
      <c r="AD316" s="110">
        <f t="shared" si="8"/>
        <v>45292</v>
      </c>
      <c r="AE316" s="69"/>
      <c r="AF316" s="69"/>
      <c r="AG316" s="71"/>
      <c r="AH316" s="69"/>
      <c r="AI316" s="69"/>
      <c r="AJ316" s="69"/>
      <c r="AK316" s="69"/>
      <c r="AL316" s="69"/>
      <c r="AM316" s="69"/>
      <c r="AN316" s="69"/>
      <c r="AO316" s="69"/>
      <c r="AP316" s="73"/>
      <c r="AQ316" s="73"/>
      <c r="AR316" s="73"/>
      <c r="AS316" s="73"/>
      <c r="AT316" s="73"/>
      <c r="AU316" s="73"/>
      <c r="AV316" s="73"/>
      <c r="AW316" s="73"/>
      <c r="AX316" s="73"/>
      <c r="AY316" s="73"/>
      <c r="AZ316" s="73"/>
      <c r="BA316" s="73"/>
      <c r="BB316" s="73"/>
      <c r="BC316" s="74"/>
      <c r="BD316" s="222" t="str">
        <f t="shared" si="9"/>
        <v xml:space="preserve"> </v>
      </c>
      <c r="BE316" s="76">
        <f ca="1">Validation!H316</f>
        <v>2</v>
      </c>
      <c r="BF316" t="str">
        <f ca="1">Validation!I316</f>
        <v/>
      </c>
      <c r="BJ316" t="str">
        <f>IF(AND(ISBLANK(Members[[#This Row],[DependentSSN]]),NOT(ISBLANK(Members[[#This Row],[MedicalPolicy]]))), "CoverageLevels", "Waivers")</f>
        <v>Waivers</v>
      </c>
      <c r="BK316" t="str">
        <f>IF(AND(ISBLANK(Members[[#This Row],[DependentSSN]]),NOT(ISBLANK(Members[[#This Row],[Dental Policy]]))), "CoverageLevels", "Waivers")</f>
        <v>Waivers</v>
      </c>
      <c r="BL316" t="str">
        <f>IF(AND(ISBLANK(Members[[#This Row],[DependentSSN]]),NOT(ISBLANK(Members[[#This Row],[VisionPolicy]]))), "CoverageLevels", "Waivers")</f>
        <v>Waivers</v>
      </c>
      <c r="BM316">
        <v>0</v>
      </c>
    </row>
    <row r="317" spans="1:65" x14ac:dyDescent="0.25">
      <c r="A317" s="4"/>
      <c r="B317" s="67"/>
      <c r="C317" s="68"/>
      <c r="D317" s="68"/>
      <c r="E317" s="69"/>
      <c r="F317" s="68"/>
      <c r="G317" s="69"/>
      <c r="H317" s="68"/>
      <c r="I317" s="68"/>
      <c r="J317" s="70"/>
      <c r="K317" s="68"/>
      <c r="L317" s="68"/>
      <c r="M317" s="71"/>
      <c r="N317" s="69"/>
      <c r="O317" s="69"/>
      <c r="P317" s="69"/>
      <c r="Q317" s="69"/>
      <c r="R317" s="69"/>
      <c r="S317" s="69"/>
      <c r="T317" s="68" t="str">
        <f>IF(IFERROR(VLOOKUP(Members[[#This Row],[Subscriber SSN]],$C$7:T316,18,FALSE), "") = 0, "",IFERROR(VLOOKUP(Members[[#This Row],[Subscriber SSN]],$C$7:T316,18,FALSE), ""))</f>
        <v/>
      </c>
      <c r="U317" s="68" t="str">
        <f>IF(IFERROR(VLOOKUP(Members[[#This Row],[Subscriber SSN]],$C$7:U316,19,FALSE), "") = 0, "",IFERROR(VLOOKUP(Members[[#This Row],[Subscriber SSN]],$C$7:U316,19,FALSE), ""))</f>
        <v/>
      </c>
      <c r="V317" s="69" t="str">
        <f>IF(IFERROR(VLOOKUP(Members[[#This Row],[Subscriber SSN]],$C$7:V316,20,FALSE), "") = 0, "", IFERROR(VLOOKUP(Members[[#This Row],[Subscriber SSN]],$C$7:V316,20,FALSE), ""))</f>
        <v/>
      </c>
      <c r="W317" s="68" t="str">
        <f>IF(IFERROR(VLOOKUP(Members[[#This Row],[Subscriber SSN]],$C$7:W316,21,FALSE), "") = 0, "", IFERROR(VLOOKUP(Members[[#This Row],[Subscriber SSN]],$C$7:W316,21,FALSE), ""))</f>
        <v/>
      </c>
      <c r="X317" s="68" t="str">
        <f>IF(IFERROR(VLOOKUP(Members[[#This Row],[Subscriber SSN]],$C$7:X316,22,FALSE), "") = 0, "", IFERROR(VLOOKUP(Members[[#This Row],[Subscriber SSN]],$C$7:X316,22,FALSE), ""))</f>
        <v/>
      </c>
      <c r="Y317" s="68"/>
      <c r="Z317" s="72"/>
      <c r="AA317" s="69"/>
      <c r="AB317" s="69"/>
      <c r="AC317" s="70"/>
      <c r="AD317" s="110">
        <f t="shared" si="8"/>
        <v>45292</v>
      </c>
      <c r="AE317" s="69"/>
      <c r="AF317" s="69"/>
      <c r="AG317" s="71"/>
      <c r="AH317" s="69"/>
      <c r="AI317" s="69"/>
      <c r="AJ317" s="69"/>
      <c r="AK317" s="69"/>
      <c r="AL317" s="69"/>
      <c r="AM317" s="69"/>
      <c r="AN317" s="69"/>
      <c r="AO317" s="69"/>
      <c r="AP317" s="73"/>
      <c r="AQ317" s="73"/>
      <c r="AR317" s="73"/>
      <c r="AS317" s="73"/>
      <c r="AT317" s="73"/>
      <c r="AU317" s="73"/>
      <c r="AV317" s="73"/>
      <c r="AW317" s="73"/>
      <c r="AX317" s="73"/>
      <c r="AY317" s="73"/>
      <c r="AZ317" s="73"/>
      <c r="BA317" s="73"/>
      <c r="BB317" s="73"/>
      <c r="BC317" s="74"/>
      <c r="BD317" s="222" t="str">
        <f t="shared" si="9"/>
        <v xml:space="preserve"> </v>
      </c>
      <c r="BE317" s="76">
        <f ca="1">Validation!H317</f>
        <v>2</v>
      </c>
      <c r="BF317" t="str">
        <f ca="1">Validation!I317</f>
        <v/>
      </c>
      <c r="BJ317" t="str">
        <f>IF(AND(ISBLANK(Members[[#This Row],[DependentSSN]]),NOT(ISBLANK(Members[[#This Row],[MedicalPolicy]]))), "CoverageLevels", "Waivers")</f>
        <v>Waivers</v>
      </c>
      <c r="BK317" t="str">
        <f>IF(AND(ISBLANK(Members[[#This Row],[DependentSSN]]),NOT(ISBLANK(Members[[#This Row],[Dental Policy]]))), "CoverageLevels", "Waivers")</f>
        <v>Waivers</v>
      </c>
      <c r="BL317" t="str">
        <f>IF(AND(ISBLANK(Members[[#This Row],[DependentSSN]]),NOT(ISBLANK(Members[[#This Row],[VisionPolicy]]))), "CoverageLevels", "Waivers")</f>
        <v>Waivers</v>
      </c>
      <c r="BM317">
        <v>0</v>
      </c>
    </row>
    <row r="318" spans="1:65" x14ac:dyDescent="0.25">
      <c r="A318" s="4"/>
      <c r="B318" s="67"/>
      <c r="C318" s="68"/>
      <c r="D318" s="68"/>
      <c r="E318" s="69"/>
      <c r="F318" s="68"/>
      <c r="G318" s="69"/>
      <c r="H318" s="68"/>
      <c r="I318" s="68"/>
      <c r="J318" s="70"/>
      <c r="K318" s="68"/>
      <c r="L318" s="68"/>
      <c r="M318" s="71"/>
      <c r="N318" s="69"/>
      <c r="O318" s="69"/>
      <c r="P318" s="69"/>
      <c r="Q318" s="69"/>
      <c r="R318" s="69"/>
      <c r="S318" s="69"/>
      <c r="T318" s="68" t="str">
        <f>IF(IFERROR(VLOOKUP(Members[[#This Row],[Subscriber SSN]],$C$7:T317,18,FALSE), "") = 0, "",IFERROR(VLOOKUP(Members[[#This Row],[Subscriber SSN]],$C$7:T317,18,FALSE), ""))</f>
        <v/>
      </c>
      <c r="U318" s="68" t="str">
        <f>IF(IFERROR(VLOOKUP(Members[[#This Row],[Subscriber SSN]],$C$7:U317,19,FALSE), "") = 0, "",IFERROR(VLOOKUP(Members[[#This Row],[Subscriber SSN]],$C$7:U317,19,FALSE), ""))</f>
        <v/>
      </c>
      <c r="V318" s="69" t="str">
        <f>IF(IFERROR(VLOOKUP(Members[[#This Row],[Subscriber SSN]],$C$7:V317,20,FALSE), "") = 0, "", IFERROR(VLOOKUP(Members[[#This Row],[Subscriber SSN]],$C$7:V317,20,FALSE), ""))</f>
        <v/>
      </c>
      <c r="W318" s="68" t="str">
        <f>IF(IFERROR(VLOOKUP(Members[[#This Row],[Subscriber SSN]],$C$7:W317,21,FALSE), "") = 0, "", IFERROR(VLOOKUP(Members[[#This Row],[Subscriber SSN]],$C$7:W317,21,FALSE), ""))</f>
        <v/>
      </c>
      <c r="X318" s="68" t="str">
        <f>IF(IFERROR(VLOOKUP(Members[[#This Row],[Subscriber SSN]],$C$7:X317,22,FALSE), "") = 0, "", IFERROR(VLOOKUP(Members[[#This Row],[Subscriber SSN]],$C$7:X317,22,FALSE), ""))</f>
        <v/>
      </c>
      <c r="Y318" s="68"/>
      <c r="Z318" s="72"/>
      <c r="AA318" s="69"/>
      <c r="AB318" s="69"/>
      <c r="AC318" s="70"/>
      <c r="AD318" s="110">
        <f t="shared" si="8"/>
        <v>45292</v>
      </c>
      <c r="AE318" s="69"/>
      <c r="AF318" s="69"/>
      <c r="AG318" s="71"/>
      <c r="AH318" s="69"/>
      <c r="AI318" s="69"/>
      <c r="AJ318" s="69"/>
      <c r="AK318" s="69"/>
      <c r="AL318" s="69"/>
      <c r="AM318" s="69"/>
      <c r="AN318" s="69"/>
      <c r="AO318" s="69"/>
      <c r="AP318" s="73"/>
      <c r="AQ318" s="73"/>
      <c r="AR318" s="73"/>
      <c r="AS318" s="73"/>
      <c r="AT318" s="73"/>
      <c r="AU318" s="73"/>
      <c r="AV318" s="73"/>
      <c r="AW318" s="73"/>
      <c r="AX318" s="73"/>
      <c r="AY318" s="73"/>
      <c r="AZ318" s="73"/>
      <c r="BA318" s="73"/>
      <c r="BB318" s="73"/>
      <c r="BC318" s="74"/>
      <c r="BD318" s="222" t="str">
        <f t="shared" si="9"/>
        <v xml:space="preserve"> </v>
      </c>
      <c r="BE318" s="76">
        <f ca="1">Validation!H318</f>
        <v>2</v>
      </c>
      <c r="BF318" t="str">
        <f ca="1">Validation!I318</f>
        <v/>
      </c>
      <c r="BJ318" t="str">
        <f>IF(AND(ISBLANK(Members[[#This Row],[DependentSSN]]),NOT(ISBLANK(Members[[#This Row],[MedicalPolicy]]))), "CoverageLevels", "Waivers")</f>
        <v>Waivers</v>
      </c>
      <c r="BK318" t="str">
        <f>IF(AND(ISBLANK(Members[[#This Row],[DependentSSN]]),NOT(ISBLANK(Members[[#This Row],[Dental Policy]]))), "CoverageLevels", "Waivers")</f>
        <v>Waivers</v>
      </c>
      <c r="BL318" t="str">
        <f>IF(AND(ISBLANK(Members[[#This Row],[DependentSSN]]),NOT(ISBLANK(Members[[#This Row],[VisionPolicy]]))), "CoverageLevels", "Waivers")</f>
        <v>Waivers</v>
      </c>
      <c r="BM318">
        <v>0</v>
      </c>
    </row>
    <row r="319" spans="1:65" x14ac:dyDescent="0.25">
      <c r="A319" s="4"/>
      <c r="B319" s="67"/>
      <c r="C319" s="68"/>
      <c r="D319" s="68"/>
      <c r="E319" s="69"/>
      <c r="F319" s="68"/>
      <c r="G319" s="69"/>
      <c r="H319" s="68"/>
      <c r="I319" s="68"/>
      <c r="J319" s="70"/>
      <c r="K319" s="68"/>
      <c r="L319" s="68"/>
      <c r="M319" s="71"/>
      <c r="N319" s="69"/>
      <c r="O319" s="69"/>
      <c r="P319" s="69"/>
      <c r="Q319" s="69"/>
      <c r="R319" s="69"/>
      <c r="S319" s="69"/>
      <c r="T319" s="68" t="str">
        <f>IF(IFERROR(VLOOKUP(Members[[#This Row],[Subscriber SSN]],$C$7:T318,18,FALSE), "") = 0, "",IFERROR(VLOOKUP(Members[[#This Row],[Subscriber SSN]],$C$7:T318,18,FALSE), ""))</f>
        <v/>
      </c>
      <c r="U319" s="68" t="str">
        <f>IF(IFERROR(VLOOKUP(Members[[#This Row],[Subscriber SSN]],$C$7:U318,19,FALSE), "") = 0, "",IFERROR(VLOOKUP(Members[[#This Row],[Subscriber SSN]],$C$7:U318,19,FALSE), ""))</f>
        <v/>
      </c>
      <c r="V319" s="69" t="str">
        <f>IF(IFERROR(VLOOKUP(Members[[#This Row],[Subscriber SSN]],$C$7:V318,20,FALSE), "") = 0, "", IFERROR(VLOOKUP(Members[[#This Row],[Subscriber SSN]],$C$7:V318,20,FALSE), ""))</f>
        <v/>
      </c>
      <c r="W319" s="68" t="str">
        <f>IF(IFERROR(VLOOKUP(Members[[#This Row],[Subscriber SSN]],$C$7:W318,21,FALSE), "") = 0, "", IFERROR(VLOOKUP(Members[[#This Row],[Subscriber SSN]],$C$7:W318,21,FALSE), ""))</f>
        <v/>
      </c>
      <c r="X319" s="68" t="str">
        <f>IF(IFERROR(VLOOKUP(Members[[#This Row],[Subscriber SSN]],$C$7:X318,22,FALSE), "") = 0, "", IFERROR(VLOOKUP(Members[[#This Row],[Subscriber SSN]],$C$7:X318,22,FALSE), ""))</f>
        <v/>
      </c>
      <c r="Y319" s="68"/>
      <c r="Z319" s="72"/>
      <c r="AA319" s="69"/>
      <c r="AB319" s="69"/>
      <c r="AC319" s="70"/>
      <c r="AD319" s="110">
        <f t="shared" si="8"/>
        <v>45292</v>
      </c>
      <c r="AE319" s="69"/>
      <c r="AF319" s="69"/>
      <c r="AG319" s="71"/>
      <c r="AH319" s="69"/>
      <c r="AI319" s="69"/>
      <c r="AJ319" s="69"/>
      <c r="AK319" s="69"/>
      <c r="AL319" s="69"/>
      <c r="AM319" s="69"/>
      <c r="AN319" s="69"/>
      <c r="AO319" s="69"/>
      <c r="AP319" s="73"/>
      <c r="AQ319" s="73"/>
      <c r="AR319" s="73"/>
      <c r="AS319" s="73"/>
      <c r="AT319" s="73"/>
      <c r="AU319" s="73"/>
      <c r="AV319" s="73"/>
      <c r="AW319" s="73"/>
      <c r="AX319" s="73"/>
      <c r="AY319" s="73"/>
      <c r="AZ319" s="73"/>
      <c r="BA319" s="73"/>
      <c r="BB319" s="73"/>
      <c r="BC319" s="74"/>
      <c r="BD319" s="222" t="str">
        <f t="shared" si="9"/>
        <v xml:space="preserve"> </v>
      </c>
      <c r="BE319" s="76">
        <f ca="1">Validation!H319</f>
        <v>2</v>
      </c>
      <c r="BF319" t="str">
        <f ca="1">Validation!I319</f>
        <v/>
      </c>
      <c r="BJ319" t="str">
        <f>IF(AND(ISBLANK(Members[[#This Row],[DependentSSN]]),NOT(ISBLANK(Members[[#This Row],[MedicalPolicy]]))), "CoverageLevels", "Waivers")</f>
        <v>Waivers</v>
      </c>
      <c r="BK319" t="str">
        <f>IF(AND(ISBLANK(Members[[#This Row],[DependentSSN]]),NOT(ISBLANK(Members[[#This Row],[Dental Policy]]))), "CoverageLevels", "Waivers")</f>
        <v>Waivers</v>
      </c>
      <c r="BL319" t="str">
        <f>IF(AND(ISBLANK(Members[[#This Row],[DependentSSN]]),NOT(ISBLANK(Members[[#This Row],[VisionPolicy]]))), "CoverageLevels", "Waivers")</f>
        <v>Waivers</v>
      </c>
      <c r="BM319">
        <v>0</v>
      </c>
    </row>
    <row r="320" spans="1:65" x14ac:dyDescent="0.25">
      <c r="A320" s="4"/>
      <c r="B320" s="67"/>
      <c r="C320" s="68"/>
      <c r="D320" s="68"/>
      <c r="E320" s="69"/>
      <c r="F320" s="68"/>
      <c r="G320" s="69"/>
      <c r="H320" s="68"/>
      <c r="I320" s="68"/>
      <c r="J320" s="70"/>
      <c r="K320" s="68"/>
      <c r="L320" s="68"/>
      <c r="M320" s="71"/>
      <c r="N320" s="69"/>
      <c r="O320" s="69"/>
      <c r="P320" s="69"/>
      <c r="Q320" s="69"/>
      <c r="R320" s="69"/>
      <c r="S320" s="69"/>
      <c r="T320" s="68" t="str">
        <f>IF(IFERROR(VLOOKUP(Members[[#This Row],[Subscriber SSN]],$C$7:T319,18,FALSE), "") = 0, "",IFERROR(VLOOKUP(Members[[#This Row],[Subscriber SSN]],$C$7:T319,18,FALSE), ""))</f>
        <v/>
      </c>
      <c r="U320" s="68" t="str">
        <f>IF(IFERROR(VLOOKUP(Members[[#This Row],[Subscriber SSN]],$C$7:U319,19,FALSE), "") = 0, "",IFERROR(VLOOKUP(Members[[#This Row],[Subscriber SSN]],$C$7:U319,19,FALSE), ""))</f>
        <v/>
      </c>
      <c r="V320" s="69" t="str">
        <f>IF(IFERROR(VLOOKUP(Members[[#This Row],[Subscriber SSN]],$C$7:V319,20,FALSE), "") = 0, "", IFERROR(VLOOKUP(Members[[#This Row],[Subscriber SSN]],$C$7:V319,20,FALSE), ""))</f>
        <v/>
      </c>
      <c r="W320" s="68" t="str">
        <f>IF(IFERROR(VLOOKUP(Members[[#This Row],[Subscriber SSN]],$C$7:W319,21,FALSE), "") = 0, "", IFERROR(VLOOKUP(Members[[#This Row],[Subscriber SSN]],$C$7:W319,21,FALSE), ""))</f>
        <v/>
      </c>
      <c r="X320" s="68" t="str">
        <f>IF(IFERROR(VLOOKUP(Members[[#This Row],[Subscriber SSN]],$C$7:X319,22,FALSE), "") = 0, "", IFERROR(VLOOKUP(Members[[#This Row],[Subscriber SSN]],$C$7:X319,22,FALSE), ""))</f>
        <v/>
      </c>
      <c r="Y320" s="68"/>
      <c r="Z320" s="72"/>
      <c r="AA320" s="69"/>
      <c r="AB320" s="69"/>
      <c r="AC320" s="70"/>
      <c r="AD320" s="110">
        <f t="shared" si="8"/>
        <v>45292</v>
      </c>
      <c r="AE320" s="69"/>
      <c r="AF320" s="69"/>
      <c r="AG320" s="71"/>
      <c r="AH320" s="69"/>
      <c r="AI320" s="69"/>
      <c r="AJ320" s="69"/>
      <c r="AK320" s="69"/>
      <c r="AL320" s="69"/>
      <c r="AM320" s="69"/>
      <c r="AN320" s="69"/>
      <c r="AO320" s="69"/>
      <c r="AP320" s="73"/>
      <c r="AQ320" s="73"/>
      <c r="AR320" s="73"/>
      <c r="AS320" s="73"/>
      <c r="AT320" s="73"/>
      <c r="AU320" s="73"/>
      <c r="AV320" s="73"/>
      <c r="AW320" s="73"/>
      <c r="AX320" s="73"/>
      <c r="AY320" s="73"/>
      <c r="AZ320" s="73"/>
      <c r="BA320" s="73"/>
      <c r="BB320" s="73"/>
      <c r="BC320" s="74"/>
      <c r="BD320" s="222" t="str">
        <f t="shared" si="9"/>
        <v xml:space="preserve"> </v>
      </c>
      <c r="BE320" s="76">
        <f ca="1">Validation!H320</f>
        <v>2</v>
      </c>
      <c r="BF320" t="str">
        <f ca="1">Validation!I320</f>
        <v/>
      </c>
      <c r="BJ320" t="str">
        <f>IF(AND(ISBLANK(Members[[#This Row],[DependentSSN]]),NOT(ISBLANK(Members[[#This Row],[MedicalPolicy]]))), "CoverageLevels", "Waivers")</f>
        <v>Waivers</v>
      </c>
      <c r="BK320" t="str">
        <f>IF(AND(ISBLANK(Members[[#This Row],[DependentSSN]]),NOT(ISBLANK(Members[[#This Row],[Dental Policy]]))), "CoverageLevels", "Waivers")</f>
        <v>Waivers</v>
      </c>
      <c r="BL320" t="str">
        <f>IF(AND(ISBLANK(Members[[#This Row],[DependentSSN]]),NOT(ISBLANK(Members[[#This Row],[VisionPolicy]]))), "CoverageLevels", "Waivers")</f>
        <v>Waivers</v>
      </c>
      <c r="BM320">
        <v>0</v>
      </c>
    </row>
    <row r="321" spans="1:65" x14ac:dyDescent="0.25">
      <c r="A321" s="4"/>
      <c r="B321" s="67"/>
      <c r="C321" s="68"/>
      <c r="D321" s="68"/>
      <c r="E321" s="69"/>
      <c r="F321" s="68"/>
      <c r="G321" s="69"/>
      <c r="H321" s="68"/>
      <c r="I321" s="68"/>
      <c r="J321" s="70"/>
      <c r="K321" s="68"/>
      <c r="L321" s="68"/>
      <c r="M321" s="71"/>
      <c r="N321" s="69"/>
      <c r="O321" s="69"/>
      <c r="P321" s="69"/>
      <c r="Q321" s="69"/>
      <c r="R321" s="69"/>
      <c r="S321" s="69"/>
      <c r="T321" s="68" t="str">
        <f>IF(IFERROR(VLOOKUP(Members[[#This Row],[Subscriber SSN]],$C$7:T320,18,FALSE), "") = 0, "",IFERROR(VLOOKUP(Members[[#This Row],[Subscriber SSN]],$C$7:T320,18,FALSE), ""))</f>
        <v/>
      </c>
      <c r="U321" s="68" t="str">
        <f>IF(IFERROR(VLOOKUP(Members[[#This Row],[Subscriber SSN]],$C$7:U320,19,FALSE), "") = 0, "",IFERROR(VLOOKUP(Members[[#This Row],[Subscriber SSN]],$C$7:U320,19,FALSE), ""))</f>
        <v/>
      </c>
      <c r="V321" s="69" t="str">
        <f>IF(IFERROR(VLOOKUP(Members[[#This Row],[Subscriber SSN]],$C$7:V320,20,FALSE), "") = 0, "", IFERROR(VLOOKUP(Members[[#This Row],[Subscriber SSN]],$C$7:V320,20,FALSE), ""))</f>
        <v/>
      </c>
      <c r="W321" s="68" t="str">
        <f>IF(IFERROR(VLOOKUP(Members[[#This Row],[Subscriber SSN]],$C$7:W320,21,FALSE), "") = 0, "", IFERROR(VLOOKUP(Members[[#This Row],[Subscriber SSN]],$C$7:W320,21,FALSE), ""))</f>
        <v/>
      </c>
      <c r="X321" s="68" t="str">
        <f>IF(IFERROR(VLOOKUP(Members[[#This Row],[Subscriber SSN]],$C$7:X320,22,FALSE), "") = 0, "", IFERROR(VLOOKUP(Members[[#This Row],[Subscriber SSN]],$C$7:X320,22,FALSE), ""))</f>
        <v/>
      </c>
      <c r="Y321" s="68"/>
      <c r="Z321" s="72"/>
      <c r="AA321" s="69"/>
      <c r="AB321" s="69"/>
      <c r="AC321" s="70"/>
      <c r="AD321" s="110">
        <f t="shared" si="8"/>
        <v>45292</v>
      </c>
      <c r="AE321" s="69"/>
      <c r="AF321" s="69"/>
      <c r="AG321" s="71"/>
      <c r="AH321" s="69"/>
      <c r="AI321" s="69"/>
      <c r="AJ321" s="69"/>
      <c r="AK321" s="69"/>
      <c r="AL321" s="69"/>
      <c r="AM321" s="69"/>
      <c r="AN321" s="69"/>
      <c r="AO321" s="69"/>
      <c r="AP321" s="73"/>
      <c r="AQ321" s="73"/>
      <c r="AR321" s="73"/>
      <c r="AS321" s="73"/>
      <c r="AT321" s="73"/>
      <c r="AU321" s="73"/>
      <c r="AV321" s="73"/>
      <c r="AW321" s="73"/>
      <c r="AX321" s="73"/>
      <c r="AY321" s="73"/>
      <c r="AZ321" s="73"/>
      <c r="BA321" s="73"/>
      <c r="BB321" s="73"/>
      <c r="BC321" s="74"/>
      <c r="BD321" s="222" t="str">
        <f t="shared" si="9"/>
        <v xml:space="preserve"> </v>
      </c>
      <c r="BE321" s="76">
        <f ca="1">Validation!H321</f>
        <v>2</v>
      </c>
      <c r="BF321" t="str">
        <f ca="1">Validation!I321</f>
        <v/>
      </c>
      <c r="BJ321" t="str">
        <f>IF(AND(ISBLANK(Members[[#This Row],[DependentSSN]]),NOT(ISBLANK(Members[[#This Row],[MedicalPolicy]]))), "CoverageLevels", "Waivers")</f>
        <v>Waivers</v>
      </c>
      <c r="BK321" t="str">
        <f>IF(AND(ISBLANK(Members[[#This Row],[DependentSSN]]),NOT(ISBLANK(Members[[#This Row],[Dental Policy]]))), "CoverageLevels", "Waivers")</f>
        <v>Waivers</v>
      </c>
      <c r="BL321" t="str">
        <f>IF(AND(ISBLANK(Members[[#This Row],[DependentSSN]]),NOT(ISBLANK(Members[[#This Row],[VisionPolicy]]))), "CoverageLevels", "Waivers")</f>
        <v>Waivers</v>
      </c>
      <c r="BM321">
        <v>0</v>
      </c>
    </row>
    <row r="322" spans="1:65" x14ac:dyDescent="0.25">
      <c r="A322" s="4"/>
      <c r="B322" s="67"/>
      <c r="C322" s="68"/>
      <c r="D322" s="68"/>
      <c r="E322" s="69"/>
      <c r="F322" s="68"/>
      <c r="G322" s="69"/>
      <c r="H322" s="68"/>
      <c r="I322" s="68"/>
      <c r="J322" s="70"/>
      <c r="K322" s="68"/>
      <c r="L322" s="68"/>
      <c r="M322" s="71"/>
      <c r="N322" s="69"/>
      <c r="O322" s="69"/>
      <c r="P322" s="69"/>
      <c r="Q322" s="69"/>
      <c r="R322" s="69"/>
      <c r="S322" s="69"/>
      <c r="T322" s="68" t="str">
        <f>IF(IFERROR(VLOOKUP(Members[[#This Row],[Subscriber SSN]],$C$7:T321,18,FALSE), "") = 0, "",IFERROR(VLOOKUP(Members[[#This Row],[Subscriber SSN]],$C$7:T321,18,FALSE), ""))</f>
        <v/>
      </c>
      <c r="U322" s="68" t="str">
        <f>IF(IFERROR(VLOOKUP(Members[[#This Row],[Subscriber SSN]],$C$7:U321,19,FALSE), "") = 0, "",IFERROR(VLOOKUP(Members[[#This Row],[Subscriber SSN]],$C$7:U321,19,FALSE), ""))</f>
        <v/>
      </c>
      <c r="V322" s="69" t="str">
        <f>IF(IFERROR(VLOOKUP(Members[[#This Row],[Subscriber SSN]],$C$7:V321,20,FALSE), "") = 0, "", IFERROR(VLOOKUP(Members[[#This Row],[Subscriber SSN]],$C$7:V321,20,FALSE), ""))</f>
        <v/>
      </c>
      <c r="W322" s="68" t="str">
        <f>IF(IFERROR(VLOOKUP(Members[[#This Row],[Subscriber SSN]],$C$7:W321,21,FALSE), "") = 0, "", IFERROR(VLOOKUP(Members[[#This Row],[Subscriber SSN]],$C$7:W321,21,FALSE), ""))</f>
        <v/>
      </c>
      <c r="X322" s="68" t="str">
        <f>IF(IFERROR(VLOOKUP(Members[[#This Row],[Subscriber SSN]],$C$7:X321,22,FALSE), "") = 0, "", IFERROR(VLOOKUP(Members[[#This Row],[Subscriber SSN]],$C$7:X321,22,FALSE), ""))</f>
        <v/>
      </c>
      <c r="Y322" s="68"/>
      <c r="Z322" s="72"/>
      <c r="AA322" s="69"/>
      <c r="AB322" s="69"/>
      <c r="AC322" s="70"/>
      <c r="AD322" s="110">
        <f t="shared" si="8"/>
        <v>45292</v>
      </c>
      <c r="AE322" s="69"/>
      <c r="AF322" s="69"/>
      <c r="AG322" s="71"/>
      <c r="AH322" s="69"/>
      <c r="AI322" s="69"/>
      <c r="AJ322" s="69"/>
      <c r="AK322" s="69"/>
      <c r="AL322" s="69"/>
      <c r="AM322" s="69"/>
      <c r="AN322" s="69"/>
      <c r="AO322" s="69"/>
      <c r="AP322" s="73"/>
      <c r="AQ322" s="73"/>
      <c r="AR322" s="73"/>
      <c r="AS322" s="73"/>
      <c r="AT322" s="73"/>
      <c r="AU322" s="73"/>
      <c r="AV322" s="73"/>
      <c r="AW322" s="73"/>
      <c r="AX322" s="73"/>
      <c r="AY322" s="73"/>
      <c r="AZ322" s="73"/>
      <c r="BA322" s="73"/>
      <c r="BB322" s="73"/>
      <c r="BC322" s="74"/>
      <c r="BD322" s="222" t="str">
        <f t="shared" si="9"/>
        <v xml:space="preserve"> </v>
      </c>
      <c r="BE322" s="76">
        <f ca="1">Validation!H322</f>
        <v>2</v>
      </c>
      <c r="BF322" t="str">
        <f ca="1">Validation!I322</f>
        <v/>
      </c>
      <c r="BJ322" t="str">
        <f>IF(AND(ISBLANK(Members[[#This Row],[DependentSSN]]),NOT(ISBLANK(Members[[#This Row],[MedicalPolicy]]))), "CoverageLevels", "Waivers")</f>
        <v>Waivers</v>
      </c>
      <c r="BK322" t="str">
        <f>IF(AND(ISBLANK(Members[[#This Row],[DependentSSN]]),NOT(ISBLANK(Members[[#This Row],[Dental Policy]]))), "CoverageLevels", "Waivers")</f>
        <v>Waivers</v>
      </c>
      <c r="BL322" t="str">
        <f>IF(AND(ISBLANK(Members[[#This Row],[DependentSSN]]),NOT(ISBLANK(Members[[#This Row],[VisionPolicy]]))), "CoverageLevels", "Waivers")</f>
        <v>Waivers</v>
      </c>
      <c r="BM322">
        <v>0</v>
      </c>
    </row>
    <row r="323" spans="1:65" x14ac:dyDescent="0.25">
      <c r="A323" s="4"/>
      <c r="B323" s="67"/>
      <c r="C323" s="68"/>
      <c r="D323" s="68"/>
      <c r="E323" s="69"/>
      <c r="F323" s="68"/>
      <c r="G323" s="69"/>
      <c r="H323" s="68"/>
      <c r="I323" s="68"/>
      <c r="J323" s="70"/>
      <c r="K323" s="68"/>
      <c r="L323" s="68"/>
      <c r="M323" s="71"/>
      <c r="N323" s="69"/>
      <c r="O323" s="69"/>
      <c r="P323" s="69"/>
      <c r="Q323" s="69"/>
      <c r="R323" s="69"/>
      <c r="S323" s="69"/>
      <c r="T323" s="68" t="str">
        <f>IF(IFERROR(VLOOKUP(Members[[#This Row],[Subscriber SSN]],$C$7:T322,18,FALSE), "") = 0, "",IFERROR(VLOOKUP(Members[[#This Row],[Subscriber SSN]],$C$7:T322,18,FALSE), ""))</f>
        <v/>
      </c>
      <c r="U323" s="68" t="str">
        <f>IF(IFERROR(VLOOKUP(Members[[#This Row],[Subscriber SSN]],$C$7:U322,19,FALSE), "") = 0, "",IFERROR(VLOOKUP(Members[[#This Row],[Subscriber SSN]],$C$7:U322,19,FALSE), ""))</f>
        <v/>
      </c>
      <c r="V323" s="69" t="str">
        <f>IF(IFERROR(VLOOKUP(Members[[#This Row],[Subscriber SSN]],$C$7:V322,20,FALSE), "") = 0, "", IFERROR(VLOOKUP(Members[[#This Row],[Subscriber SSN]],$C$7:V322,20,FALSE), ""))</f>
        <v/>
      </c>
      <c r="W323" s="68" t="str">
        <f>IF(IFERROR(VLOOKUP(Members[[#This Row],[Subscriber SSN]],$C$7:W322,21,FALSE), "") = 0, "", IFERROR(VLOOKUP(Members[[#This Row],[Subscriber SSN]],$C$7:W322,21,FALSE), ""))</f>
        <v/>
      </c>
      <c r="X323" s="68" t="str">
        <f>IF(IFERROR(VLOOKUP(Members[[#This Row],[Subscriber SSN]],$C$7:X322,22,FALSE), "") = 0, "", IFERROR(VLOOKUP(Members[[#This Row],[Subscriber SSN]],$C$7:X322,22,FALSE), ""))</f>
        <v/>
      </c>
      <c r="Y323" s="68"/>
      <c r="Z323" s="72"/>
      <c r="AA323" s="69"/>
      <c r="AB323" s="69"/>
      <c r="AC323" s="70"/>
      <c r="AD323" s="110">
        <f t="shared" si="8"/>
        <v>45292</v>
      </c>
      <c r="AE323" s="69"/>
      <c r="AF323" s="69"/>
      <c r="AG323" s="71"/>
      <c r="AH323" s="69"/>
      <c r="AI323" s="69"/>
      <c r="AJ323" s="69"/>
      <c r="AK323" s="69"/>
      <c r="AL323" s="69"/>
      <c r="AM323" s="69"/>
      <c r="AN323" s="69"/>
      <c r="AO323" s="69"/>
      <c r="AP323" s="73"/>
      <c r="AQ323" s="73"/>
      <c r="AR323" s="73"/>
      <c r="AS323" s="73"/>
      <c r="AT323" s="73"/>
      <c r="AU323" s="73"/>
      <c r="AV323" s="73"/>
      <c r="AW323" s="73"/>
      <c r="AX323" s="73"/>
      <c r="AY323" s="73"/>
      <c r="AZ323" s="73"/>
      <c r="BA323" s="73"/>
      <c r="BB323" s="73"/>
      <c r="BC323" s="74"/>
      <c r="BD323" s="222" t="str">
        <f t="shared" si="9"/>
        <v xml:space="preserve"> </v>
      </c>
      <c r="BE323" s="76">
        <f ca="1">Validation!H323</f>
        <v>2</v>
      </c>
      <c r="BF323" t="str">
        <f ca="1">Validation!I323</f>
        <v/>
      </c>
      <c r="BJ323" t="str">
        <f>IF(AND(ISBLANK(Members[[#This Row],[DependentSSN]]),NOT(ISBLANK(Members[[#This Row],[MedicalPolicy]]))), "CoverageLevels", "Waivers")</f>
        <v>Waivers</v>
      </c>
      <c r="BK323" t="str">
        <f>IF(AND(ISBLANK(Members[[#This Row],[DependentSSN]]),NOT(ISBLANK(Members[[#This Row],[Dental Policy]]))), "CoverageLevels", "Waivers")</f>
        <v>Waivers</v>
      </c>
      <c r="BL323" t="str">
        <f>IF(AND(ISBLANK(Members[[#This Row],[DependentSSN]]),NOT(ISBLANK(Members[[#This Row],[VisionPolicy]]))), "CoverageLevels", "Waivers")</f>
        <v>Waivers</v>
      </c>
      <c r="BM323">
        <v>0</v>
      </c>
    </row>
    <row r="324" spans="1:65" x14ac:dyDescent="0.25">
      <c r="A324" s="4"/>
      <c r="B324" s="67"/>
      <c r="C324" s="68"/>
      <c r="D324" s="68"/>
      <c r="E324" s="69"/>
      <c r="F324" s="68"/>
      <c r="G324" s="69"/>
      <c r="H324" s="68"/>
      <c r="I324" s="68"/>
      <c r="J324" s="70"/>
      <c r="K324" s="68"/>
      <c r="L324" s="68"/>
      <c r="M324" s="71"/>
      <c r="N324" s="69"/>
      <c r="O324" s="69"/>
      <c r="P324" s="69"/>
      <c r="Q324" s="69"/>
      <c r="R324" s="69"/>
      <c r="S324" s="69"/>
      <c r="T324" s="68" t="str">
        <f>IF(IFERROR(VLOOKUP(Members[[#This Row],[Subscriber SSN]],$C$7:T323,18,FALSE), "") = 0, "",IFERROR(VLOOKUP(Members[[#This Row],[Subscriber SSN]],$C$7:T323,18,FALSE), ""))</f>
        <v/>
      </c>
      <c r="U324" s="68" t="str">
        <f>IF(IFERROR(VLOOKUP(Members[[#This Row],[Subscriber SSN]],$C$7:U323,19,FALSE), "") = 0, "",IFERROR(VLOOKUP(Members[[#This Row],[Subscriber SSN]],$C$7:U323,19,FALSE), ""))</f>
        <v/>
      </c>
      <c r="V324" s="69" t="str">
        <f>IF(IFERROR(VLOOKUP(Members[[#This Row],[Subscriber SSN]],$C$7:V323,20,FALSE), "") = 0, "", IFERROR(VLOOKUP(Members[[#This Row],[Subscriber SSN]],$C$7:V323,20,FALSE), ""))</f>
        <v/>
      </c>
      <c r="W324" s="68" t="str">
        <f>IF(IFERROR(VLOOKUP(Members[[#This Row],[Subscriber SSN]],$C$7:W323,21,FALSE), "") = 0, "", IFERROR(VLOOKUP(Members[[#This Row],[Subscriber SSN]],$C$7:W323,21,FALSE), ""))</f>
        <v/>
      </c>
      <c r="X324" s="68" t="str">
        <f>IF(IFERROR(VLOOKUP(Members[[#This Row],[Subscriber SSN]],$C$7:X323,22,FALSE), "") = 0, "", IFERROR(VLOOKUP(Members[[#This Row],[Subscriber SSN]],$C$7:X323,22,FALSE), ""))</f>
        <v/>
      </c>
      <c r="Y324" s="68"/>
      <c r="Z324" s="72"/>
      <c r="AA324" s="69"/>
      <c r="AB324" s="69"/>
      <c r="AC324" s="70"/>
      <c r="AD324" s="110">
        <f t="shared" si="8"/>
        <v>45292</v>
      </c>
      <c r="AE324" s="69"/>
      <c r="AF324" s="69"/>
      <c r="AG324" s="71"/>
      <c r="AH324" s="69"/>
      <c r="AI324" s="69"/>
      <c r="AJ324" s="69"/>
      <c r="AK324" s="69"/>
      <c r="AL324" s="69"/>
      <c r="AM324" s="69"/>
      <c r="AN324" s="69"/>
      <c r="AO324" s="69"/>
      <c r="AP324" s="73"/>
      <c r="AQ324" s="73"/>
      <c r="AR324" s="73"/>
      <c r="AS324" s="73"/>
      <c r="AT324" s="73"/>
      <c r="AU324" s="73"/>
      <c r="AV324" s="73"/>
      <c r="AW324" s="73"/>
      <c r="AX324" s="73"/>
      <c r="AY324" s="73"/>
      <c r="AZ324" s="73"/>
      <c r="BA324" s="73"/>
      <c r="BB324" s="73"/>
      <c r="BC324" s="74"/>
      <c r="BD324" s="222" t="str">
        <f t="shared" si="9"/>
        <v xml:space="preserve"> </v>
      </c>
      <c r="BE324" s="76">
        <f ca="1">Validation!H324</f>
        <v>2</v>
      </c>
      <c r="BF324" t="str">
        <f ca="1">Validation!I324</f>
        <v/>
      </c>
      <c r="BJ324" t="str">
        <f>IF(AND(ISBLANK(Members[[#This Row],[DependentSSN]]),NOT(ISBLANK(Members[[#This Row],[MedicalPolicy]]))), "CoverageLevels", "Waivers")</f>
        <v>Waivers</v>
      </c>
      <c r="BK324" t="str">
        <f>IF(AND(ISBLANK(Members[[#This Row],[DependentSSN]]),NOT(ISBLANK(Members[[#This Row],[Dental Policy]]))), "CoverageLevels", "Waivers")</f>
        <v>Waivers</v>
      </c>
      <c r="BL324" t="str">
        <f>IF(AND(ISBLANK(Members[[#This Row],[DependentSSN]]),NOT(ISBLANK(Members[[#This Row],[VisionPolicy]]))), "CoverageLevels", "Waivers")</f>
        <v>Waivers</v>
      </c>
      <c r="BM324">
        <v>0</v>
      </c>
    </row>
    <row r="325" spans="1:65" x14ac:dyDescent="0.25">
      <c r="A325" s="4"/>
      <c r="B325" s="67"/>
      <c r="C325" s="68"/>
      <c r="D325" s="68"/>
      <c r="E325" s="69"/>
      <c r="F325" s="68"/>
      <c r="G325" s="69"/>
      <c r="H325" s="68"/>
      <c r="I325" s="68"/>
      <c r="J325" s="70"/>
      <c r="K325" s="68"/>
      <c r="L325" s="68"/>
      <c r="M325" s="71"/>
      <c r="N325" s="69"/>
      <c r="O325" s="69"/>
      <c r="P325" s="69"/>
      <c r="Q325" s="69"/>
      <c r="R325" s="69"/>
      <c r="S325" s="69"/>
      <c r="T325" s="68" t="str">
        <f>IF(IFERROR(VLOOKUP(Members[[#This Row],[Subscriber SSN]],$C$7:T324,18,FALSE), "") = 0, "",IFERROR(VLOOKUP(Members[[#This Row],[Subscriber SSN]],$C$7:T324,18,FALSE), ""))</f>
        <v/>
      </c>
      <c r="U325" s="68" t="str">
        <f>IF(IFERROR(VLOOKUP(Members[[#This Row],[Subscriber SSN]],$C$7:U324,19,FALSE), "") = 0, "",IFERROR(VLOOKUP(Members[[#This Row],[Subscriber SSN]],$C$7:U324,19,FALSE), ""))</f>
        <v/>
      </c>
      <c r="V325" s="69" t="str">
        <f>IF(IFERROR(VLOOKUP(Members[[#This Row],[Subscriber SSN]],$C$7:V324,20,FALSE), "") = 0, "", IFERROR(VLOOKUP(Members[[#This Row],[Subscriber SSN]],$C$7:V324,20,FALSE), ""))</f>
        <v/>
      </c>
      <c r="W325" s="68" t="str">
        <f>IF(IFERROR(VLOOKUP(Members[[#This Row],[Subscriber SSN]],$C$7:W324,21,FALSE), "") = 0, "", IFERROR(VLOOKUP(Members[[#This Row],[Subscriber SSN]],$C$7:W324,21,FALSE), ""))</f>
        <v/>
      </c>
      <c r="X325" s="68" t="str">
        <f>IF(IFERROR(VLOOKUP(Members[[#This Row],[Subscriber SSN]],$C$7:X324,22,FALSE), "") = 0, "", IFERROR(VLOOKUP(Members[[#This Row],[Subscriber SSN]],$C$7:X324,22,FALSE), ""))</f>
        <v/>
      </c>
      <c r="Y325" s="68"/>
      <c r="Z325" s="72"/>
      <c r="AA325" s="69"/>
      <c r="AB325" s="69"/>
      <c r="AC325" s="70"/>
      <c r="AD325" s="110">
        <f t="shared" si="8"/>
        <v>45292</v>
      </c>
      <c r="AE325" s="69"/>
      <c r="AF325" s="69"/>
      <c r="AG325" s="71"/>
      <c r="AH325" s="69"/>
      <c r="AI325" s="69"/>
      <c r="AJ325" s="69"/>
      <c r="AK325" s="69"/>
      <c r="AL325" s="69"/>
      <c r="AM325" s="69"/>
      <c r="AN325" s="69"/>
      <c r="AO325" s="69"/>
      <c r="AP325" s="73"/>
      <c r="AQ325" s="73"/>
      <c r="AR325" s="73"/>
      <c r="AS325" s="73"/>
      <c r="AT325" s="73"/>
      <c r="AU325" s="73"/>
      <c r="AV325" s="73"/>
      <c r="AW325" s="73"/>
      <c r="AX325" s="73"/>
      <c r="AY325" s="73"/>
      <c r="AZ325" s="73"/>
      <c r="BA325" s="73"/>
      <c r="BB325" s="73"/>
      <c r="BC325" s="74"/>
      <c r="BD325" s="222" t="str">
        <f t="shared" si="9"/>
        <v xml:space="preserve"> </v>
      </c>
      <c r="BE325" s="76">
        <f ca="1">Validation!H325</f>
        <v>2</v>
      </c>
      <c r="BF325" t="str">
        <f ca="1">Validation!I325</f>
        <v/>
      </c>
      <c r="BJ325" t="str">
        <f>IF(AND(ISBLANK(Members[[#This Row],[DependentSSN]]),NOT(ISBLANK(Members[[#This Row],[MedicalPolicy]]))), "CoverageLevels", "Waivers")</f>
        <v>Waivers</v>
      </c>
      <c r="BK325" t="str">
        <f>IF(AND(ISBLANK(Members[[#This Row],[DependentSSN]]),NOT(ISBLANK(Members[[#This Row],[Dental Policy]]))), "CoverageLevels", "Waivers")</f>
        <v>Waivers</v>
      </c>
      <c r="BL325" t="str">
        <f>IF(AND(ISBLANK(Members[[#This Row],[DependentSSN]]),NOT(ISBLANK(Members[[#This Row],[VisionPolicy]]))), "CoverageLevels", "Waivers")</f>
        <v>Waivers</v>
      </c>
      <c r="BM325">
        <v>0</v>
      </c>
    </row>
    <row r="326" spans="1:65" x14ac:dyDescent="0.25">
      <c r="A326" s="4"/>
      <c r="B326" s="67"/>
      <c r="C326" s="68"/>
      <c r="D326" s="68"/>
      <c r="E326" s="69"/>
      <c r="F326" s="68"/>
      <c r="G326" s="69"/>
      <c r="H326" s="68"/>
      <c r="I326" s="68"/>
      <c r="J326" s="70"/>
      <c r="K326" s="68"/>
      <c r="L326" s="68"/>
      <c r="M326" s="71"/>
      <c r="N326" s="69"/>
      <c r="O326" s="69"/>
      <c r="P326" s="69"/>
      <c r="Q326" s="69"/>
      <c r="R326" s="69"/>
      <c r="S326" s="69"/>
      <c r="T326" s="68" t="str">
        <f>IF(IFERROR(VLOOKUP(Members[[#This Row],[Subscriber SSN]],$C$7:T325,18,FALSE), "") = 0, "",IFERROR(VLOOKUP(Members[[#This Row],[Subscriber SSN]],$C$7:T325,18,FALSE), ""))</f>
        <v/>
      </c>
      <c r="U326" s="68" t="str">
        <f>IF(IFERROR(VLOOKUP(Members[[#This Row],[Subscriber SSN]],$C$7:U325,19,FALSE), "") = 0, "",IFERROR(VLOOKUP(Members[[#This Row],[Subscriber SSN]],$C$7:U325,19,FALSE), ""))</f>
        <v/>
      </c>
      <c r="V326" s="69" t="str">
        <f>IF(IFERROR(VLOOKUP(Members[[#This Row],[Subscriber SSN]],$C$7:V325,20,FALSE), "") = 0, "", IFERROR(VLOOKUP(Members[[#This Row],[Subscriber SSN]],$C$7:V325,20,FALSE), ""))</f>
        <v/>
      </c>
      <c r="W326" s="68" t="str">
        <f>IF(IFERROR(VLOOKUP(Members[[#This Row],[Subscriber SSN]],$C$7:W325,21,FALSE), "") = 0, "", IFERROR(VLOOKUP(Members[[#This Row],[Subscriber SSN]],$C$7:W325,21,FALSE), ""))</f>
        <v/>
      </c>
      <c r="X326" s="68" t="str">
        <f>IF(IFERROR(VLOOKUP(Members[[#This Row],[Subscriber SSN]],$C$7:X325,22,FALSE), "") = 0, "", IFERROR(VLOOKUP(Members[[#This Row],[Subscriber SSN]],$C$7:X325,22,FALSE), ""))</f>
        <v/>
      </c>
      <c r="Y326" s="68"/>
      <c r="Z326" s="72"/>
      <c r="AA326" s="69"/>
      <c r="AB326" s="69"/>
      <c r="AC326" s="70"/>
      <c r="AD326" s="110">
        <f t="shared" si="8"/>
        <v>45292</v>
      </c>
      <c r="AE326" s="69"/>
      <c r="AF326" s="69"/>
      <c r="AG326" s="71"/>
      <c r="AH326" s="69"/>
      <c r="AI326" s="69"/>
      <c r="AJ326" s="69"/>
      <c r="AK326" s="69"/>
      <c r="AL326" s="69"/>
      <c r="AM326" s="69"/>
      <c r="AN326" s="69"/>
      <c r="AO326" s="69"/>
      <c r="AP326" s="73"/>
      <c r="AQ326" s="73"/>
      <c r="AR326" s="73"/>
      <c r="AS326" s="73"/>
      <c r="AT326" s="73"/>
      <c r="AU326" s="73"/>
      <c r="AV326" s="73"/>
      <c r="AW326" s="73"/>
      <c r="AX326" s="73"/>
      <c r="AY326" s="73"/>
      <c r="AZ326" s="73"/>
      <c r="BA326" s="73"/>
      <c r="BB326" s="73"/>
      <c r="BC326" s="74"/>
      <c r="BD326" s="222" t="str">
        <f t="shared" si="9"/>
        <v xml:space="preserve"> </v>
      </c>
      <c r="BE326" s="76">
        <f ca="1">Validation!H326</f>
        <v>2</v>
      </c>
      <c r="BF326" t="str">
        <f ca="1">Validation!I326</f>
        <v/>
      </c>
      <c r="BJ326" t="str">
        <f>IF(AND(ISBLANK(Members[[#This Row],[DependentSSN]]),NOT(ISBLANK(Members[[#This Row],[MedicalPolicy]]))), "CoverageLevels", "Waivers")</f>
        <v>Waivers</v>
      </c>
      <c r="BK326" t="str">
        <f>IF(AND(ISBLANK(Members[[#This Row],[DependentSSN]]),NOT(ISBLANK(Members[[#This Row],[Dental Policy]]))), "CoverageLevels", "Waivers")</f>
        <v>Waivers</v>
      </c>
      <c r="BL326" t="str">
        <f>IF(AND(ISBLANK(Members[[#This Row],[DependentSSN]]),NOT(ISBLANK(Members[[#This Row],[VisionPolicy]]))), "CoverageLevels", "Waivers")</f>
        <v>Waivers</v>
      </c>
      <c r="BM326">
        <v>0</v>
      </c>
    </row>
    <row r="327" spans="1:65" x14ac:dyDescent="0.25">
      <c r="A327" s="4"/>
      <c r="B327" s="67"/>
      <c r="C327" s="68"/>
      <c r="D327" s="68"/>
      <c r="E327" s="69"/>
      <c r="F327" s="68"/>
      <c r="G327" s="69"/>
      <c r="H327" s="68"/>
      <c r="I327" s="68"/>
      <c r="J327" s="70"/>
      <c r="K327" s="68"/>
      <c r="L327" s="68"/>
      <c r="M327" s="71"/>
      <c r="N327" s="69"/>
      <c r="O327" s="69"/>
      <c r="P327" s="69"/>
      <c r="Q327" s="69"/>
      <c r="R327" s="69"/>
      <c r="S327" s="69"/>
      <c r="T327" s="68" t="str">
        <f>IF(IFERROR(VLOOKUP(Members[[#This Row],[Subscriber SSN]],$C$7:T326,18,FALSE), "") = 0, "",IFERROR(VLOOKUP(Members[[#This Row],[Subscriber SSN]],$C$7:T326,18,FALSE), ""))</f>
        <v/>
      </c>
      <c r="U327" s="68" t="str">
        <f>IF(IFERROR(VLOOKUP(Members[[#This Row],[Subscriber SSN]],$C$7:U326,19,FALSE), "") = 0, "",IFERROR(VLOOKUP(Members[[#This Row],[Subscriber SSN]],$C$7:U326,19,FALSE), ""))</f>
        <v/>
      </c>
      <c r="V327" s="69" t="str">
        <f>IF(IFERROR(VLOOKUP(Members[[#This Row],[Subscriber SSN]],$C$7:V326,20,FALSE), "") = 0, "", IFERROR(VLOOKUP(Members[[#This Row],[Subscriber SSN]],$C$7:V326,20,FALSE), ""))</f>
        <v/>
      </c>
      <c r="W327" s="68" t="str">
        <f>IF(IFERROR(VLOOKUP(Members[[#This Row],[Subscriber SSN]],$C$7:W326,21,FALSE), "") = 0, "", IFERROR(VLOOKUP(Members[[#This Row],[Subscriber SSN]],$C$7:W326,21,FALSE), ""))</f>
        <v/>
      </c>
      <c r="X327" s="68" t="str">
        <f>IF(IFERROR(VLOOKUP(Members[[#This Row],[Subscriber SSN]],$C$7:X326,22,FALSE), "") = 0, "", IFERROR(VLOOKUP(Members[[#This Row],[Subscriber SSN]],$C$7:X326,22,FALSE), ""))</f>
        <v/>
      </c>
      <c r="Y327" s="68"/>
      <c r="Z327" s="72"/>
      <c r="AA327" s="69"/>
      <c r="AB327" s="69"/>
      <c r="AC327" s="70"/>
      <c r="AD327" s="110">
        <f t="shared" ref="AD327:AD390" si="10">$B$2</f>
        <v>45292</v>
      </c>
      <c r="AE327" s="69"/>
      <c r="AF327" s="69"/>
      <c r="AG327" s="71"/>
      <c r="AH327" s="69"/>
      <c r="AI327" s="69"/>
      <c r="AJ327" s="69"/>
      <c r="AK327" s="69"/>
      <c r="AL327" s="69"/>
      <c r="AM327" s="69"/>
      <c r="AN327" s="69"/>
      <c r="AO327" s="69"/>
      <c r="AP327" s="73"/>
      <c r="AQ327" s="73"/>
      <c r="AR327" s="73"/>
      <c r="AS327" s="73"/>
      <c r="AT327" s="73"/>
      <c r="AU327" s="73"/>
      <c r="AV327" s="73"/>
      <c r="AW327" s="73"/>
      <c r="AX327" s="73"/>
      <c r="AY327" s="73"/>
      <c r="AZ327" s="73"/>
      <c r="BA327" s="73"/>
      <c r="BB327" s="73"/>
      <c r="BC327" s="74"/>
      <c r="BD327" s="222" t="str">
        <f t="shared" si="9"/>
        <v xml:space="preserve"> </v>
      </c>
      <c r="BE327" s="76">
        <f ca="1">Validation!H327</f>
        <v>2</v>
      </c>
      <c r="BF327" t="str">
        <f ca="1">Validation!I327</f>
        <v/>
      </c>
      <c r="BJ327" t="str">
        <f>IF(AND(ISBLANK(Members[[#This Row],[DependentSSN]]),NOT(ISBLANK(Members[[#This Row],[MedicalPolicy]]))), "CoverageLevels", "Waivers")</f>
        <v>Waivers</v>
      </c>
      <c r="BK327" t="str">
        <f>IF(AND(ISBLANK(Members[[#This Row],[DependentSSN]]),NOT(ISBLANK(Members[[#This Row],[Dental Policy]]))), "CoverageLevels", "Waivers")</f>
        <v>Waivers</v>
      </c>
      <c r="BL327" t="str">
        <f>IF(AND(ISBLANK(Members[[#This Row],[DependentSSN]]),NOT(ISBLANK(Members[[#This Row],[VisionPolicy]]))), "CoverageLevels", "Waivers")</f>
        <v>Waivers</v>
      </c>
      <c r="BM327">
        <v>0</v>
      </c>
    </row>
    <row r="328" spans="1:65" x14ac:dyDescent="0.25">
      <c r="A328" s="4"/>
      <c r="B328" s="67"/>
      <c r="C328" s="68"/>
      <c r="D328" s="68"/>
      <c r="E328" s="69"/>
      <c r="F328" s="68"/>
      <c r="G328" s="69"/>
      <c r="H328" s="68"/>
      <c r="I328" s="68"/>
      <c r="J328" s="70"/>
      <c r="K328" s="68"/>
      <c r="L328" s="68"/>
      <c r="M328" s="71"/>
      <c r="N328" s="69"/>
      <c r="O328" s="69"/>
      <c r="P328" s="69"/>
      <c r="Q328" s="69"/>
      <c r="R328" s="69"/>
      <c r="S328" s="69"/>
      <c r="T328" s="68" t="str">
        <f>IF(IFERROR(VLOOKUP(Members[[#This Row],[Subscriber SSN]],$C$7:T327,18,FALSE), "") = 0, "",IFERROR(VLOOKUP(Members[[#This Row],[Subscriber SSN]],$C$7:T327,18,FALSE), ""))</f>
        <v/>
      </c>
      <c r="U328" s="68" t="str">
        <f>IF(IFERROR(VLOOKUP(Members[[#This Row],[Subscriber SSN]],$C$7:U327,19,FALSE), "") = 0, "",IFERROR(VLOOKUP(Members[[#This Row],[Subscriber SSN]],$C$7:U327,19,FALSE), ""))</f>
        <v/>
      </c>
      <c r="V328" s="69" t="str">
        <f>IF(IFERROR(VLOOKUP(Members[[#This Row],[Subscriber SSN]],$C$7:V327,20,FALSE), "") = 0, "", IFERROR(VLOOKUP(Members[[#This Row],[Subscriber SSN]],$C$7:V327,20,FALSE), ""))</f>
        <v/>
      </c>
      <c r="W328" s="68" t="str">
        <f>IF(IFERROR(VLOOKUP(Members[[#This Row],[Subscriber SSN]],$C$7:W327,21,FALSE), "") = 0, "", IFERROR(VLOOKUP(Members[[#This Row],[Subscriber SSN]],$C$7:W327,21,FALSE), ""))</f>
        <v/>
      </c>
      <c r="X328" s="68" t="str">
        <f>IF(IFERROR(VLOOKUP(Members[[#This Row],[Subscriber SSN]],$C$7:X327,22,FALSE), "") = 0, "", IFERROR(VLOOKUP(Members[[#This Row],[Subscriber SSN]],$C$7:X327,22,FALSE), ""))</f>
        <v/>
      </c>
      <c r="Y328" s="68"/>
      <c r="Z328" s="72"/>
      <c r="AA328" s="69"/>
      <c r="AB328" s="69"/>
      <c r="AC328" s="70"/>
      <c r="AD328" s="110">
        <f t="shared" si="10"/>
        <v>45292</v>
      </c>
      <c r="AE328" s="69"/>
      <c r="AF328" s="69"/>
      <c r="AG328" s="71"/>
      <c r="AH328" s="69"/>
      <c r="AI328" s="69"/>
      <c r="AJ328" s="69"/>
      <c r="AK328" s="69"/>
      <c r="AL328" s="69"/>
      <c r="AM328" s="69"/>
      <c r="AN328" s="69"/>
      <c r="AO328" s="69"/>
      <c r="AP328" s="73"/>
      <c r="AQ328" s="73"/>
      <c r="AR328" s="73"/>
      <c r="AS328" s="73"/>
      <c r="AT328" s="73"/>
      <c r="AU328" s="73"/>
      <c r="AV328" s="73"/>
      <c r="AW328" s="73"/>
      <c r="AX328" s="73"/>
      <c r="AY328" s="73"/>
      <c r="AZ328" s="73"/>
      <c r="BA328" s="73"/>
      <c r="BB328" s="73"/>
      <c r="BC328" s="74"/>
      <c r="BD328" s="222" t="str">
        <f t="shared" ref="BD328:BD391" si="11">IF(ISBLANK(J328)," ",ROUNDDOWN(YEARFRAC(AD328,(J328)),0))</f>
        <v xml:space="preserve"> </v>
      </c>
      <c r="BE328" s="76">
        <f ca="1">Validation!H328</f>
        <v>2</v>
      </c>
      <c r="BF328" t="str">
        <f ca="1">Validation!I328</f>
        <v/>
      </c>
      <c r="BJ328" t="str">
        <f>IF(AND(ISBLANK(Members[[#This Row],[DependentSSN]]),NOT(ISBLANK(Members[[#This Row],[MedicalPolicy]]))), "CoverageLevels", "Waivers")</f>
        <v>Waivers</v>
      </c>
      <c r="BK328" t="str">
        <f>IF(AND(ISBLANK(Members[[#This Row],[DependentSSN]]),NOT(ISBLANK(Members[[#This Row],[Dental Policy]]))), "CoverageLevels", "Waivers")</f>
        <v>Waivers</v>
      </c>
      <c r="BL328" t="str">
        <f>IF(AND(ISBLANK(Members[[#This Row],[DependentSSN]]),NOT(ISBLANK(Members[[#This Row],[VisionPolicy]]))), "CoverageLevels", "Waivers")</f>
        <v>Waivers</v>
      </c>
      <c r="BM328">
        <v>0</v>
      </c>
    </row>
    <row r="329" spans="1:65" x14ac:dyDescent="0.25">
      <c r="A329" s="4"/>
      <c r="B329" s="67"/>
      <c r="C329" s="68"/>
      <c r="D329" s="68"/>
      <c r="E329" s="69"/>
      <c r="F329" s="68"/>
      <c r="G329" s="69"/>
      <c r="H329" s="68"/>
      <c r="I329" s="68"/>
      <c r="J329" s="70"/>
      <c r="K329" s="68"/>
      <c r="L329" s="68"/>
      <c r="M329" s="71"/>
      <c r="N329" s="69"/>
      <c r="O329" s="69"/>
      <c r="P329" s="69"/>
      <c r="Q329" s="69"/>
      <c r="R329" s="69"/>
      <c r="S329" s="69"/>
      <c r="T329" s="68" t="str">
        <f>IF(IFERROR(VLOOKUP(Members[[#This Row],[Subscriber SSN]],$C$7:T328,18,FALSE), "") = 0, "",IFERROR(VLOOKUP(Members[[#This Row],[Subscriber SSN]],$C$7:T328,18,FALSE), ""))</f>
        <v/>
      </c>
      <c r="U329" s="68" t="str">
        <f>IF(IFERROR(VLOOKUP(Members[[#This Row],[Subscriber SSN]],$C$7:U328,19,FALSE), "") = 0, "",IFERROR(VLOOKUP(Members[[#This Row],[Subscriber SSN]],$C$7:U328,19,FALSE), ""))</f>
        <v/>
      </c>
      <c r="V329" s="69" t="str">
        <f>IF(IFERROR(VLOOKUP(Members[[#This Row],[Subscriber SSN]],$C$7:V328,20,FALSE), "") = 0, "", IFERROR(VLOOKUP(Members[[#This Row],[Subscriber SSN]],$C$7:V328,20,FALSE), ""))</f>
        <v/>
      </c>
      <c r="W329" s="68" t="str">
        <f>IF(IFERROR(VLOOKUP(Members[[#This Row],[Subscriber SSN]],$C$7:W328,21,FALSE), "") = 0, "", IFERROR(VLOOKUP(Members[[#This Row],[Subscriber SSN]],$C$7:W328,21,FALSE), ""))</f>
        <v/>
      </c>
      <c r="X329" s="68" t="str">
        <f>IF(IFERROR(VLOOKUP(Members[[#This Row],[Subscriber SSN]],$C$7:X328,22,FALSE), "") = 0, "", IFERROR(VLOOKUP(Members[[#This Row],[Subscriber SSN]],$C$7:X328,22,FALSE), ""))</f>
        <v/>
      </c>
      <c r="Y329" s="68"/>
      <c r="Z329" s="72"/>
      <c r="AA329" s="69"/>
      <c r="AB329" s="69"/>
      <c r="AC329" s="70"/>
      <c r="AD329" s="110">
        <f t="shared" si="10"/>
        <v>45292</v>
      </c>
      <c r="AE329" s="69"/>
      <c r="AF329" s="69"/>
      <c r="AG329" s="71"/>
      <c r="AH329" s="69"/>
      <c r="AI329" s="69"/>
      <c r="AJ329" s="69"/>
      <c r="AK329" s="69"/>
      <c r="AL329" s="69"/>
      <c r="AM329" s="69"/>
      <c r="AN329" s="69"/>
      <c r="AO329" s="69"/>
      <c r="AP329" s="73"/>
      <c r="AQ329" s="73"/>
      <c r="AR329" s="73"/>
      <c r="AS329" s="73"/>
      <c r="AT329" s="73"/>
      <c r="AU329" s="73"/>
      <c r="AV329" s="73"/>
      <c r="AW329" s="73"/>
      <c r="AX329" s="73"/>
      <c r="AY329" s="73"/>
      <c r="AZ329" s="73"/>
      <c r="BA329" s="73"/>
      <c r="BB329" s="73"/>
      <c r="BC329" s="74"/>
      <c r="BD329" s="222" t="str">
        <f t="shared" si="11"/>
        <v xml:space="preserve"> </v>
      </c>
      <c r="BE329" s="76">
        <f ca="1">Validation!H329</f>
        <v>2</v>
      </c>
      <c r="BF329" t="str">
        <f ca="1">Validation!I329</f>
        <v/>
      </c>
      <c r="BJ329" t="str">
        <f>IF(AND(ISBLANK(Members[[#This Row],[DependentSSN]]),NOT(ISBLANK(Members[[#This Row],[MedicalPolicy]]))), "CoverageLevels", "Waivers")</f>
        <v>Waivers</v>
      </c>
      <c r="BK329" t="str">
        <f>IF(AND(ISBLANK(Members[[#This Row],[DependentSSN]]),NOT(ISBLANK(Members[[#This Row],[Dental Policy]]))), "CoverageLevels", "Waivers")</f>
        <v>Waivers</v>
      </c>
      <c r="BL329" t="str">
        <f>IF(AND(ISBLANK(Members[[#This Row],[DependentSSN]]),NOT(ISBLANK(Members[[#This Row],[VisionPolicy]]))), "CoverageLevels", "Waivers")</f>
        <v>Waivers</v>
      </c>
      <c r="BM329">
        <v>0</v>
      </c>
    </row>
    <row r="330" spans="1:65" x14ac:dyDescent="0.25">
      <c r="A330" s="4"/>
      <c r="B330" s="67"/>
      <c r="C330" s="68"/>
      <c r="D330" s="68"/>
      <c r="E330" s="69"/>
      <c r="F330" s="68"/>
      <c r="G330" s="69"/>
      <c r="H330" s="68"/>
      <c r="I330" s="68"/>
      <c r="J330" s="70"/>
      <c r="K330" s="68"/>
      <c r="L330" s="68"/>
      <c r="M330" s="71"/>
      <c r="N330" s="69"/>
      <c r="O330" s="69"/>
      <c r="P330" s="69"/>
      <c r="Q330" s="69"/>
      <c r="R330" s="69"/>
      <c r="S330" s="69"/>
      <c r="T330" s="68" t="str">
        <f>IF(IFERROR(VLOOKUP(Members[[#This Row],[Subscriber SSN]],$C$7:T329,18,FALSE), "") = 0, "",IFERROR(VLOOKUP(Members[[#This Row],[Subscriber SSN]],$C$7:T329,18,FALSE), ""))</f>
        <v/>
      </c>
      <c r="U330" s="68" t="str">
        <f>IF(IFERROR(VLOOKUP(Members[[#This Row],[Subscriber SSN]],$C$7:U329,19,FALSE), "") = 0, "",IFERROR(VLOOKUP(Members[[#This Row],[Subscriber SSN]],$C$7:U329,19,FALSE), ""))</f>
        <v/>
      </c>
      <c r="V330" s="69" t="str">
        <f>IF(IFERROR(VLOOKUP(Members[[#This Row],[Subscriber SSN]],$C$7:V329,20,FALSE), "") = 0, "", IFERROR(VLOOKUP(Members[[#This Row],[Subscriber SSN]],$C$7:V329,20,FALSE), ""))</f>
        <v/>
      </c>
      <c r="W330" s="68" t="str">
        <f>IF(IFERROR(VLOOKUP(Members[[#This Row],[Subscriber SSN]],$C$7:W329,21,FALSE), "") = 0, "", IFERROR(VLOOKUP(Members[[#This Row],[Subscriber SSN]],$C$7:W329,21,FALSE), ""))</f>
        <v/>
      </c>
      <c r="X330" s="68" t="str">
        <f>IF(IFERROR(VLOOKUP(Members[[#This Row],[Subscriber SSN]],$C$7:X329,22,FALSE), "") = 0, "", IFERROR(VLOOKUP(Members[[#This Row],[Subscriber SSN]],$C$7:X329,22,FALSE), ""))</f>
        <v/>
      </c>
      <c r="Y330" s="68"/>
      <c r="Z330" s="72"/>
      <c r="AA330" s="69"/>
      <c r="AB330" s="69"/>
      <c r="AC330" s="70"/>
      <c r="AD330" s="110">
        <f t="shared" si="10"/>
        <v>45292</v>
      </c>
      <c r="AE330" s="69"/>
      <c r="AF330" s="69"/>
      <c r="AG330" s="71"/>
      <c r="AH330" s="69"/>
      <c r="AI330" s="69"/>
      <c r="AJ330" s="69"/>
      <c r="AK330" s="69"/>
      <c r="AL330" s="69"/>
      <c r="AM330" s="69"/>
      <c r="AN330" s="69"/>
      <c r="AO330" s="69"/>
      <c r="AP330" s="73"/>
      <c r="AQ330" s="73"/>
      <c r="AR330" s="73"/>
      <c r="AS330" s="73"/>
      <c r="AT330" s="73"/>
      <c r="AU330" s="73"/>
      <c r="AV330" s="73"/>
      <c r="AW330" s="73"/>
      <c r="AX330" s="73"/>
      <c r="AY330" s="73"/>
      <c r="AZ330" s="73"/>
      <c r="BA330" s="73"/>
      <c r="BB330" s="73"/>
      <c r="BC330" s="74"/>
      <c r="BD330" s="222" t="str">
        <f t="shared" si="11"/>
        <v xml:space="preserve"> </v>
      </c>
      <c r="BE330" s="76">
        <f ca="1">Validation!H330</f>
        <v>2</v>
      </c>
      <c r="BF330" t="str">
        <f ca="1">Validation!I330</f>
        <v/>
      </c>
      <c r="BJ330" t="str">
        <f>IF(AND(ISBLANK(Members[[#This Row],[DependentSSN]]),NOT(ISBLANK(Members[[#This Row],[MedicalPolicy]]))), "CoverageLevels", "Waivers")</f>
        <v>Waivers</v>
      </c>
      <c r="BK330" t="str">
        <f>IF(AND(ISBLANK(Members[[#This Row],[DependentSSN]]),NOT(ISBLANK(Members[[#This Row],[Dental Policy]]))), "CoverageLevels", "Waivers")</f>
        <v>Waivers</v>
      </c>
      <c r="BL330" t="str">
        <f>IF(AND(ISBLANK(Members[[#This Row],[DependentSSN]]),NOT(ISBLANK(Members[[#This Row],[VisionPolicy]]))), "CoverageLevels", "Waivers")</f>
        <v>Waivers</v>
      </c>
      <c r="BM330">
        <v>0</v>
      </c>
    </row>
    <row r="331" spans="1:65" x14ac:dyDescent="0.25">
      <c r="A331" s="4"/>
      <c r="B331" s="67"/>
      <c r="C331" s="68"/>
      <c r="D331" s="68"/>
      <c r="E331" s="69"/>
      <c r="F331" s="68"/>
      <c r="G331" s="69"/>
      <c r="H331" s="68"/>
      <c r="I331" s="68"/>
      <c r="J331" s="70"/>
      <c r="K331" s="68"/>
      <c r="L331" s="68"/>
      <c r="M331" s="71"/>
      <c r="N331" s="69"/>
      <c r="O331" s="69"/>
      <c r="P331" s="69"/>
      <c r="Q331" s="69"/>
      <c r="R331" s="69"/>
      <c r="S331" s="69"/>
      <c r="T331" s="68" t="str">
        <f>IF(IFERROR(VLOOKUP(Members[[#This Row],[Subscriber SSN]],$C$7:T330,18,FALSE), "") = 0, "",IFERROR(VLOOKUP(Members[[#This Row],[Subscriber SSN]],$C$7:T330,18,FALSE), ""))</f>
        <v/>
      </c>
      <c r="U331" s="68" t="str">
        <f>IF(IFERROR(VLOOKUP(Members[[#This Row],[Subscriber SSN]],$C$7:U330,19,FALSE), "") = 0, "",IFERROR(VLOOKUP(Members[[#This Row],[Subscriber SSN]],$C$7:U330,19,FALSE), ""))</f>
        <v/>
      </c>
      <c r="V331" s="69" t="str">
        <f>IF(IFERROR(VLOOKUP(Members[[#This Row],[Subscriber SSN]],$C$7:V330,20,FALSE), "") = 0, "", IFERROR(VLOOKUP(Members[[#This Row],[Subscriber SSN]],$C$7:V330,20,FALSE), ""))</f>
        <v/>
      </c>
      <c r="W331" s="68" t="str">
        <f>IF(IFERROR(VLOOKUP(Members[[#This Row],[Subscriber SSN]],$C$7:W330,21,FALSE), "") = 0, "", IFERROR(VLOOKUP(Members[[#This Row],[Subscriber SSN]],$C$7:W330,21,FALSE), ""))</f>
        <v/>
      </c>
      <c r="X331" s="68" t="str">
        <f>IF(IFERROR(VLOOKUP(Members[[#This Row],[Subscriber SSN]],$C$7:X330,22,FALSE), "") = 0, "", IFERROR(VLOOKUP(Members[[#This Row],[Subscriber SSN]],$C$7:X330,22,FALSE), ""))</f>
        <v/>
      </c>
      <c r="Y331" s="68"/>
      <c r="Z331" s="72"/>
      <c r="AA331" s="69"/>
      <c r="AB331" s="69"/>
      <c r="AC331" s="70"/>
      <c r="AD331" s="110">
        <f t="shared" si="10"/>
        <v>45292</v>
      </c>
      <c r="AE331" s="69"/>
      <c r="AF331" s="69"/>
      <c r="AG331" s="71"/>
      <c r="AH331" s="69"/>
      <c r="AI331" s="69"/>
      <c r="AJ331" s="69"/>
      <c r="AK331" s="69"/>
      <c r="AL331" s="69"/>
      <c r="AM331" s="69"/>
      <c r="AN331" s="69"/>
      <c r="AO331" s="69"/>
      <c r="AP331" s="73"/>
      <c r="AQ331" s="73"/>
      <c r="AR331" s="73"/>
      <c r="AS331" s="73"/>
      <c r="AT331" s="73"/>
      <c r="AU331" s="73"/>
      <c r="AV331" s="73"/>
      <c r="AW331" s="73"/>
      <c r="AX331" s="73"/>
      <c r="AY331" s="73"/>
      <c r="AZ331" s="73"/>
      <c r="BA331" s="73"/>
      <c r="BB331" s="73"/>
      <c r="BC331" s="74"/>
      <c r="BD331" s="222" t="str">
        <f t="shared" si="11"/>
        <v xml:space="preserve"> </v>
      </c>
      <c r="BE331" s="76">
        <f ca="1">Validation!H331</f>
        <v>2</v>
      </c>
      <c r="BF331" t="str">
        <f ca="1">Validation!I331</f>
        <v/>
      </c>
      <c r="BJ331" t="str">
        <f>IF(AND(ISBLANK(Members[[#This Row],[DependentSSN]]),NOT(ISBLANK(Members[[#This Row],[MedicalPolicy]]))), "CoverageLevels", "Waivers")</f>
        <v>Waivers</v>
      </c>
      <c r="BK331" t="str">
        <f>IF(AND(ISBLANK(Members[[#This Row],[DependentSSN]]),NOT(ISBLANK(Members[[#This Row],[Dental Policy]]))), "CoverageLevels", "Waivers")</f>
        <v>Waivers</v>
      </c>
      <c r="BL331" t="str">
        <f>IF(AND(ISBLANK(Members[[#This Row],[DependentSSN]]),NOT(ISBLANK(Members[[#This Row],[VisionPolicy]]))), "CoverageLevels", "Waivers")</f>
        <v>Waivers</v>
      </c>
      <c r="BM331">
        <v>0</v>
      </c>
    </row>
    <row r="332" spans="1:65" x14ac:dyDescent="0.25">
      <c r="A332" s="4"/>
      <c r="B332" s="67"/>
      <c r="C332" s="68"/>
      <c r="D332" s="68"/>
      <c r="E332" s="69"/>
      <c r="F332" s="68"/>
      <c r="G332" s="69"/>
      <c r="H332" s="68"/>
      <c r="I332" s="68"/>
      <c r="J332" s="70"/>
      <c r="K332" s="68"/>
      <c r="L332" s="68"/>
      <c r="M332" s="71"/>
      <c r="N332" s="69"/>
      <c r="O332" s="69"/>
      <c r="P332" s="69"/>
      <c r="Q332" s="69"/>
      <c r="R332" s="69"/>
      <c r="S332" s="69"/>
      <c r="T332" s="68" t="str">
        <f>IF(IFERROR(VLOOKUP(Members[[#This Row],[Subscriber SSN]],$C$7:T331,18,FALSE), "") = 0, "",IFERROR(VLOOKUP(Members[[#This Row],[Subscriber SSN]],$C$7:T331,18,FALSE), ""))</f>
        <v/>
      </c>
      <c r="U332" s="68" t="str">
        <f>IF(IFERROR(VLOOKUP(Members[[#This Row],[Subscriber SSN]],$C$7:U331,19,FALSE), "") = 0, "",IFERROR(VLOOKUP(Members[[#This Row],[Subscriber SSN]],$C$7:U331,19,FALSE), ""))</f>
        <v/>
      </c>
      <c r="V332" s="69" t="str">
        <f>IF(IFERROR(VLOOKUP(Members[[#This Row],[Subscriber SSN]],$C$7:V331,20,FALSE), "") = 0, "", IFERROR(VLOOKUP(Members[[#This Row],[Subscriber SSN]],$C$7:V331,20,FALSE), ""))</f>
        <v/>
      </c>
      <c r="W332" s="68" t="str">
        <f>IF(IFERROR(VLOOKUP(Members[[#This Row],[Subscriber SSN]],$C$7:W331,21,FALSE), "") = 0, "", IFERROR(VLOOKUP(Members[[#This Row],[Subscriber SSN]],$C$7:W331,21,FALSE), ""))</f>
        <v/>
      </c>
      <c r="X332" s="68" t="str">
        <f>IF(IFERROR(VLOOKUP(Members[[#This Row],[Subscriber SSN]],$C$7:X331,22,FALSE), "") = 0, "", IFERROR(VLOOKUP(Members[[#This Row],[Subscriber SSN]],$C$7:X331,22,FALSE), ""))</f>
        <v/>
      </c>
      <c r="Y332" s="68"/>
      <c r="Z332" s="72"/>
      <c r="AA332" s="69"/>
      <c r="AB332" s="69"/>
      <c r="AC332" s="70"/>
      <c r="AD332" s="110">
        <f t="shared" si="10"/>
        <v>45292</v>
      </c>
      <c r="AE332" s="69"/>
      <c r="AF332" s="69"/>
      <c r="AG332" s="71"/>
      <c r="AH332" s="69"/>
      <c r="AI332" s="69"/>
      <c r="AJ332" s="69"/>
      <c r="AK332" s="69"/>
      <c r="AL332" s="69"/>
      <c r="AM332" s="69"/>
      <c r="AN332" s="69"/>
      <c r="AO332" s="69"/>
      <c r="AP332" s="73"/>
      <c r="AQ332" s="73"/>
      <c r="AR332" s="73"/>
      <c r="AS332" s="73"/>
      <c r="AT332" s="73"/>
      <c r="AU332" s="73"/>
      <c r="AV332" s="73"/>
      <c r="AW332" s="73"/>
      <c r="AX332" s="73"/>
      <c r="AY332" s="73"/>
      <c r="AZ332" s="73"/>
      <c r="BA332" s="73"/>
      <c r="BB332" s="73"/>
      <c r="BC332" s="74"/>
      <c r="BD332" s="222" t="str">
        <f t="shared" si="11"/>
        <v xml:space="preserve"> </v>
      </c>
      <c r="BE332" s="76">
        <f ca="1">Validation!H332</f>
        <v>2</v>
      </c>
      <c r="BF332" t="str">
        <f ca="1">Validation!I332</f>
        <v/>
      </c>
      <c r="BJ332" t="str">
        <f>IF(AND(ISBLANK(Members[[#This Row],[DependentSSN]]),NOT(ISBLANK(Members[[#This Row],[MedicalPolicy]]))), "CoverageLevels", "Waivers")</f>
        <v>Waivers</v>
      </c>
      <c r="BK332" t="str">
        <f>IF(AND(ISBLANK(Members[[#This Row],[DependentSSN]]),NOT(ISBLANK(Members[[#This Row],[Dental Policy]]))), "CoverageLevels", "Waivers")</f>
        <v>Waivers</v>
      </c>
      <c r="BL332" t="str">
        <f>IF(AND(ISBLANK(Members[[#This Row],[DependentSSN]]),NOT(ISBLANK(Members[[#This Row],[VisionPolicy]]))), "CoverageLevels", "Waivers")</f>
        <v>Waivers</v>
      </c>
      <c r="BM332">
        <v>0</v>
      </c>
    </row>
    <row r="333" spans="1:65" x14ac:dyDescent="0.25">
      <c r="A333" s="4"/>
      <c r="B333" s="67"/>
      <c r="C333" s="68"/>
      <c r="D333" s="68"/>
      <c r="E333" s="69"/>
      <c r="F333" s="68"/>
      <c r="G333" s="69"/>
      <c r="H333" s="68"/>
      <c r="I333" s="68"/>
      <c r="J333" s="70"/>
      <c r="K333" s="68"/>
      <c r="L333" s="68"/>
      <c r="M333" s="71"/>
      <c r="N333" s="69"/>
      <c r="O333" s="69"/>
      <c r="P333" s="69"/>
      <c r="Q333" s="69"/>
      <c r="R333" s="69"/>
      <c r="S333" s="69"/>
      <c r="T333" s="68" t="str">
        <f>IF(IFERROR(VLOOKUP(Members[[#This Row],[Subscriber SSN]],$C$7:T332,18,FALSE), "") = 0, "",IFERROR(VLOOKUP(Members[[#This Row],[Subscriber SSN]],$C$7:T332,18,FALSE), ""))</f>
        <v/>
      </c>
      <c r="U333" s="68" t="str">
        <f>IF(IFERROR(VLOOKUP(Members[[#This Row],[Subscriber SSN]],$C$7:U332,19,FALSE), "") = 0, "",IFERROR(VLOOKUP(Members[[#This Row],[Subscriber SSN]],$C$7:U332,19,FALSE), ""))</f>
        <v/>
      </c>
      <c r="V333" s="69" t="str">
        <f>IF(IFERROR(VLOOKUP(Members[[#This Row],[Subscriber SSN]],$C$7:V332,20,FALSE), "") = 0, "", IFERROR(VLOOKUP(Members[[#This Row],[Subscriber SSN]],$C$7:V332,20,FALSE), ""))</f>
        <v/>
      </c>
      <c r="W333" s="68" t="str">
        <f>IF(IFERROR(VLOOKUP(Members[[#This Row],[Subscriber SSN]],$C$7:W332,21,FALSE), "") = 0, "", IFERROR(VLOOKUP(Members[[#This Row],[Subscriber SSN]],$C$7:W332,21,FALSE), ""))</f>
        <v/>
      </c>
      <c r="X333" s="68" t="str">
        <f>IF(IFERROR(VLOOKUP(Members[[#This Row],[Subscriber SSN]],$C$7:X332,22,FALSE), "") = 0, "", IFERROR(VLOOKUP(Members[[#This Row],[Subscriber SSN]],$C$7:X332,22,FALSE), ""))</f>
        <v/>
      </c>
      <c r="Y333" s="68"/>
      <c r="Z333" s="72"/>
      <c r="AA333" s="69"/>
      <c r="AB333" s="69"/>
      <c r="AC333" s="70"/>
      <c r="AD333" s="110">
        <f t="shared" si="10"/>
        <v>45292</v>
      </c>
      <c r="AE333" s="69"/>
      <c r="AF333" s="69"/>
      <c r="AG333" s="71"/>
      <c r="AH333" s="69"/>
      <c r="AI333" s="69"/>
      <c r="AJ333" s="69"/>
      <c r="AK333" s="69"/>
      <c r="AL333" s="69"/>
      <c r="AM333" s="69"/>
      <c r="AN333" s="69"/>
      <c r="AO333" s="69"/>
      <c r="AP333" s="73"/>
      <c r="AQ333" s="73"/>
      <c r="AR333" s="73"/>
      <c r="AS333" s="73"/>
      <c r="AT333" s="73"/>
      <c r="AU333" s="73"/>
      <c r="AV333" s="73"/>
      <c r="AW333" s="73"/>
      <c r="AX333" s="73"/>
      <c r="AY333" s="73"/>
      <c r="AZ333" s="73"/>
      <c r="BA333" s="73"/>
      <c r="BB333" s="73"/>
      <c r="BC333" s="74"/>
      <c r="BD333" s="222" t="str">
        <f t="shared" si="11"/>
        <v xml:space="preserve"> </v>
      </c>
      <c r="BE333" s="76">
        <f ca="1">Validation!H333</f>
        <v>2</v>
      </c>
      <c r="BF333" t="str">
        <f ca="1">Validation!I333</f>
        <v/>
      </c>
      <c r="BJ333" t="str">
        <f>IF(AND(ISBLANK(Members[[#This Row],[DependentSSN]]),NOT(ISBLANK(Members[[#This Row],[MedicalPolicy]]))), "CoverageLevels", "Waivers")</f>
        <v>Waivers</v>
      </c>
      <c r="BK333" t="str">
        <f>IF(AND(ISBLANK(Members[[#This Row],[DependentSSN]]),NOT(ISBLANK(Members[[#This Row],[Dental Policy]]))), "CoverageLevels", "Waivers")</f>
        <v>Waivers</v>
      </c>
      <c r="BL333" t="str">
        <f>IF(AND(ISBLANK(Members[[#This Row],[DependentSSN]]),NOT(ISBLANK(Members[[#This Row],[VisionPolicy]]))), "CoverageLevels", "Waivers")</f>
        <v>Waivers</v>
      </c>
      <c r="BM333">
        <v>0</v>
      </c>
    </row>
    <row r="334" spans="1:65" x14ac:dyDescent="0.25">
      <c r="A334" s="4"/>
      <c r="B334" s="67"/>
      <c r="C334" s="68"/>
      <c r="D334" s="68"/>
      <c r="E334" s="69"/>
      <c r="F334" s="68"/>
      <c r="G334" s="69"/>
      <c r="H334" s="68"/>
      <c r="I334" s="68"/>
      <c r="J334" s="70"/>
      <c r="K334" s="68"/>
      <c r="L334" s="68"/>
      <c r="M334" s="71"/>
      <c r="N334" s="69"/>
      <c r="O334" s="69"/>
      <c r="P334" s="69"/>
      <c r="Q334" s="69"/>
      <c r="R334" s="69"/>
      <c r="S334" s="69"/>
      <c r="T334" s="68" t="str">
        <f>IF(IFERROR(VLOOKUP(Members[[#This Row],[Subscriber SSN]],$C$7:T333,18,FALSE), "") = 0, "",IFERROR(VLOOKUP(Members[[#This Row],[Subscriber SSN]],$C$7:T333,18,FALSE), ""))</f>
        <v/>
      </c>
      <c r="U334" s="68" t="str">
        <f>IF(IFERROR(VLOOKUP(Members[[#This Row],[Subscriber SSN]],$C$7:U333,19,FALSE), "") = 0, "",IFERROR(VLOOKUP(Members[[#This Row],[Subscriber SSN]],$C$7:U333,19,FALSE), ""))</f>
        <v/>
      </c>
      <c r="V334" s="69" t="str">
        <f>IF(IFERROR(VLOOKUP(Members[[#This Row],[Subscriber SSN]],$C$7:V333,20,FALSE), "") = 0, "", IFERROR(VLOOKUP(Members[[#This Row],[Subscriber SSN]],$C$7:V333,20,FALSE), ""))</f>
        <v/>
      </c>
      <c r="W334" s="68" t="str">
        <f>IF(IFERROR(VLOOKUP(Members[[#This Row],[Subscriber SSN]],$C$7:W333,21,FALSE), "") = 0, "", IFERROR(VLOOKUP(Members[[#This Row],[Subscriber SSN]],$C$7:W333,21,FALSE), ""))</f>
        <v/>
      </c>
      <c r="X334" s="68" t="str">
        <f>IF(IFERROR(VLOOKUP(Members[[#This Row],[Subscriber SSN]],$C$7:X333,22,FALSE), "") = 0, "", IFERROR(VLOOKUP(Members[[#This Row],[Subscriber SSN]],$C$7:X333,22,FALSE), ""))</f>
        <v/>
      </c>
      <c r="Y334" s="68"/>
      <c r="Z334" s="72"/>
      <c r="AA334" s="69"/>
      <c r="AB334" s="69"/>
      <c r="AC334" s="70"/>
      <c r="AD334" s="110">
        <f t="shared" si="10"/>
        <v>45292</v>
      </c>
      <c r="AE334" s="69"/>
      <c r="AF334" s="69"/>
      <c r="AG334" s="71"/>
      <c r="AH334" s="69"/>
      <c r="AI334" s="69"/>
      <c r="AJ334" s="69"/>
      <c r="AK334" s="69"/>
      <c r="AL334" s="69"/>
      <c r="AM334" s="69"/>
      <c r="AN334" s="69"/>
      <c r="AO334" s="69"/>
      <c r="AP334" s="73"/>
      <c r="AQ334" s="73"/>
      <c r="AR334" s="73"/>
      <c r="AS334" s="73"/>
      <c r="AT334" s="73"/>
      <c r="AU334" s="73"/>
      <c r="AV334" s="73"/>
      <c r="AW334" s="73"/>
      <c r="AX334" s="73"/>
      <c r="AY334" s="73"/>
      <c r="AZ334" s="73"/>
      <c r="BA334" s="73"/>
      <c r="BB334" s="73"/>
      <c r="BC334" s="74"/>
      <c r="BD334" s="222" t="str">
        <f t="shared" si="11"/>
        <v xml:space="preserve"> </v>
      </c>
      <c r="BE334" s="76">
        <f ca="1">Validation!H334</f>
        <v>2</v>
      </c>
      <c r="BF334" t="str">
        <f ca="1">Validation!I334</f>
        <v/>
      </c>
      <c r="BJ334" t="str">
        <f>IF(AND(ISBLANK(Members[[#This Row],[DependentSSN]]),NOT(ISBLANK(Members[[#This Row],[MedicalPolicy]]))), "CoverageLevels", "Waivers")</f>
        <v>Waivers</v>
      </c>
      <c r="BK334" t="str">
        <f>IF(AND(ISBLANK(Members[[#This Row],[DependentSSN]]),NOT(ISBLANK(Members[[#This Row],[Dental Policy]]))), "CoverageLevels", "Waivers")</f>
        <v>Waivers</v>
      </c>
      <c r="BL334" t="str">
        <f>IF(AND(ISBLANK(Members[[#This Row],[DependentSSN]]),NOT(ISBLANK(Members[[#This Row],[VisionPolicy]]))), "CoverageLevels", "Waivers")</f>
        <v>Waivers</v>
      </c>
      <c r="BM334">
        <v>0</v>
      </c>
    </row>
    <row r="335" spans="1:65" x14ac:dyDescent="0.25">
      <c r="A335" s="4"/>
      <c r="B335" s="67"/>
      <c r="C335" s="68"/>
      <c r="D335" s="68"/>
      <c r="E335" s="69"/>
      <c r="F335" s="68"/>
      <c r="G335" s="69"/>
      <c r="H335" s="68"/>
      <c r="I335" s="68"/>
      <c r="J335" s="70"/>
      <c r="K335" s="68"/>
      <c r="L335" s="68"/>
      <c r="M335" s="71"/>
      <c r="N335" s="69"/>
      <c r="O335" s="69"/>
      <c r="P335" s="69"/>
      <c r="Q335" s="69"/>
      <c r="R335" s="69"/>
      <c r="S335" s="69"/>
      <c r="T335" s="68" t="str">
        <f>IF(IFERROR(VLOOKUP(Members[[#This Row],[Subscriber SSN]],$C$7:T334,18,FALSE), "") = 0, "",IFERROR(VLOOKUP(Members[[#This Row],[Subscriber SSN]],$C$7:T334,18,FALSE), ""))</f>
        <v/>
      </c>
      <c r="U335" s="68" t="str">
        <f>IF(IFERROR(VLOOKUP(Members[[#This Row],[Subscriber SSN]],$C$7:U334,19,FALSE), "") = 0, "",IFERROR(VLOOKUP(Members[[#This Row],[Subscriber SSN]],$C$7:U334,19,FALSE), ""))</f>
        <v/>
      </c>
      <c r="V335" s="69" t="str">
        <f>IF(IFERROR(VLOOKUP(Members[[#This Row],[Subscriber SSN]],$C$7:V334,20,FALSE), "") = 0, "", IFERROR(VLOOKUP(Members[[#This Row],[Subscriber SSN]],$C$7:V334,20,FALSE), ""))</f>
        <v/>
      </c>
      <c r="W335" s="68" t="str">
        <f>IF(IFERROR(VLOOKUP(Members[[#This Row],[Subscriber SSN]],$C$7:W334,21,FALSE), "") = 0, "", IFERROR(VLOOKUP(Members[[#This Row],[Subscriber SSN]],$C$7:W334,21,FALSE), ""))</f>
        <v/>
      </c>
      <c r="X335" s="68" t="str">
        <f>IF(IFERROR(VLOOKUP(Members[[#This Row],[Subscriber SSN]],$C$7:X334,22,FALSE), "") = 0, "", IFERROR(VLOOKUP(Members[[#This Row],[Subscriber SSN]],$C$7:X334,22,FALSE), ""))</f>
        <v/>
      </c>
      <c r="Y335" s="68"/>
      <c r="Z335" s="72"/>
      <c r="AA335" s="69"/>
      <c r="AB335" s="69"/>
      <c r="AC335" s="70"/>
      <c r="AD335" s="110">
        <f t="shared" si="10"/>
        <v>45292</v>
      </c>
      <c r="AE335" s="69"/>
      <c r="AF335" s="69"/>
      <c r="AG335" s="71"/>
      <c r="AH335" s="69"/>
      <c r="AI335" s="69"/>
      <c r="AJ335" s="69"/>
      <c r="AK335" s="69"/>
      <c r="AL335" s="69"/>
      <c r="AM335" s="69"/>
      <c r="AN335" s="69"/>
      <c r="AO335" s="69"/>
      <c r="AP335" s="73"/>
      <c r="AQ335" s="73"/>
      <c r="AR335" s="73"/>
      <c r="AS335" s="73"/>
      <c r="AT335" s="73"/>
      <c r="AU335" s="73"/>
      <c r="AV335" s="73"/>
      <c r="AW335" s="73"/>
      <c r="AX335" s="73"/>
      <c r="AY335" s="73"/>
      <c r="AZ335" s="73"/>
      <c r="BA335" s="73"/>
      <c r="BB335" s="73"/>
      <c r="BC335" s="74"/>
      <c r="BD335" s="222" t="str">
        <f t="shared" si="11"/>
        <v xml:space="preserve"> </v>
      </c>
      <c r="BE335" s="76">
        <f ca="1">Validation!H335</f>
        <v>2</v>
      </c>
      <c r="BF335" t="str">
        <f ca="1">Validation!I335</f>
        <v/>
      </c>
      <c r="BJ335" t="str">
        <f>IF(AND(ISBLANK(Members[[#This Row],[DependentSSN]]),NOT(ISBLANK(Members[[#This Row],[MedicalPolicy]]))), "CoverageLevels", "Waivers")</f>
        <v>Waivers</v>
      </c>
      <c r="BK335" t="str">
        <f>IF(AND(ISBLANK(Members[[#This Row],[DependentSSN]]),NOT(ISBLANK(Members[[#This Row],[Dental Policy]]))), "CoverageLevels", "Waivers")</f>
        <v>Waivers</v>
      </c>
      <c r="BL335" t="str">
        <f>IF(AND(ISBLANK(Members[[#This Row],[DependentSSN]]),NOT(ISBLANK(Members[[#This Row],[VisionPolicy]]))), "CoverageLevels", "Waivers")</f>
        <v>Waivers</v>
      </c>
      <c r="BM335">
        <v>0</v>
      </c>
    </row>
    <row r="336" spans="1:65" x14ac:dyDescent="0.25">
      <c r="A336" s="4"/>
      <c r="B336" s="67"/>
      <c r="C336" s="68"/>
      <c r="D336" s="68"/>
      <c r="E336" s="69"/>
      <c r="F336" s="68"/>
      <c r="G336" s="69"/>
      <c r="H336" s="68"/>
      <c r="I336" s="68"/>
      <c r="J336" s="70"/>
      <c r="K336" s="68"/>
      <c r="L336" s="68"/>
      <c r="M336" s="71"/>
      <c r="N336" s="69"/>
      <c r="O336" s="69"/>
      <c r="P336" s="69"/>
      <c r="Q336" s="69"/>
      <c r="R336" s="69"/>
      <c r="S336" s="69"/>
      <c r="T336" s="68" t="str">
        <f>IF(IFERROR(VLOOKUP(Members[[#This Row],[Subscriber SSN]],$C$7:T335,18,FALSE), "") = 0, "",IFERROR(VLOOKUP(Members[[#This Row],[Subscriber SSN]],$C$7:T335,18,FALSE), ""))</f>
        <v/>
      </c>
      <c r="U336" s="68" t="str">
        <f>IF(IFERROR(VLOOKUP(Members[[#This Row],[Subscriber SSN]],$C$7:U335,19,FALSE), "") = 0, "",IFERROR(VLOOKUP(Members[[#This Row],[Subscriber SSN]],$C$7:U335,19,FALSE), ""))</f>
        <v/>
      </c>
      <c r="V336" s="69" t="str">
        <f>IF(IFERROR(VLOOKUP(Members[[#This Row],[Subscriber SSN]],$C$7:V335,20,FALSE), "") = 0, "", IFERROR(VLOOKUP(Members[[#This Row],[Subscriber SSN]],$C$7:V335,20,FALSE), ""))</f>
        <v/>
      </c>
      <c r="W336" s="68" t="str">
        <f>IF(IFERROR(VLOOKUP(Members[[#This Row],[Subscriber SSN]],$C$7:W335,21,FALSE), "") = 0, "", IFERROR(VLOOKUP(Members[[#This Row],[Subscriber SSN]],$C$7:W335,21,FALSE), ""))</f>
        <v/>
      </c>
      <c r="X336" s="68" t="str">
        <f>IF(IFERROR(VLOOKUP(Members[[#This Row],[Subscriber SSN]],$C$7:X335,22,FALSE), "") = 0, "", IFERROR(VLOOKUP(Members[[#This Row],[Subscriber SSN]],$C$7:X335,22,FALSE), ""))</f>
        <v/>
      </c>
      <c r="Y336" s="68"/>
      <c r="Z336" s="72"/>
      <c r="AA336" s="69"/>
      <c r="AB336" s="69"/>
      <c r="AC336" s="70"/>
      <c r="AD336" s="110">
        <f t="shared" si="10"/>
        <v>45292</v>
      </c>
      <c r="AE336" s="69"/>
      <c r="AF336" s="69"/>
      <c r="AG336" s="71"/>
      <c r="AH336" s="69"/>
      <c r="AI336" s="69"/>
      <c r="AJ336" s="69"/>
      <c r="AK336" s="69"/>
      <c r="AL336" s="69"/>
      <c r="AM336" s="69"/>
      <c r="AN336" s="69"/>
      <c r="AO336" s="69"/>
      <c r="AP336" s="73"/>
      <c r="AQ336" s="73"/>
      <c r="AR336" s="73"/>
      <c r="AS336" s="73"/>
      <c r="AT336" s="73"/>
      <c r="AU336" s="73"/>
      <c r="AV336" s="73"/>
      <c r="AW336" s="73"/>
      <c r="AX336" s="73"/>
      <c r="AY336" s="73"/>
      <c r="AZ336" s="73"/>
      <c r="BA336" s="73"/>
      <c r="BB336" s="73"/>
      <c r="BC336" s="74"/>
      <c r="BD336" s="222" t="str">
        <f t="shared" si="11"/>
        <v xml:space="preserve"> </v>
      </c>
      <c r="BE336" s="76">
        <f ca="1">Validation!H336</f>
        <v>2</v>
      </c>
      <c r="BF336" t="str">
        <f ca="1">Validation!I336</f>
        <v/>
      </c>
      <c r="BJ336" t="str">
        <f>IF(AND(ISBLANK(Members[[#This Row],[DependentSSN]]),NOT(ISBLANK(Members[[#This Row],[MedicalPolicy]]))), "CoverageLevels", "Waivers")</f>
        <v>Waivers</v>
      </c>
      <c r="BK336" t="str">
        <f>IF(AND(ISBLANK(Members[[#This Row],[DependentSSN]]),NOT(ISBLANK(Members[[#This Row],[Dental Policy]]))), "CoverageLevels", "Waivers")</f>
        <v>Waivers</v>
      </c>
      <c r="BL336" t="str">
        <f>IF(AND(ISBLANK(Members[[#This Row],[DependentSSN]]),NOT(ISBLANK(Members[[#This Row],[VisionPolicy]]))), "CoverageLevels", "Waivers")</f>
        <v>Waivers</v>
      </c>
      <c r="BM336">
        <v>0</v>
      </c>
    </row>
    <row r="337" spans="1:65" x14ac:dyDescent="0.25">
      <c r="A337" s="4"/>
      <c r="B337" s="67"/>
      <c r="C337" s="68"/>
      <c r="D337" s="68"/>
      <c r="E337" s="69"/>
      <c r="F337" s="68"/>
      <c r="G337" s="69"/>
      <c r="H337" s="68"/>
      <c r="I337" s="68"/>
      <c r="J337" s="70"/>
      <c r="K337" s="68"/>
      <c r="L337" s="68"/>
      <c r="M337" s="71"/>
      <c r="N337" s="69"/>
      <c r="O337" s="69"/>
      <c r="P337" s="69"/>
      <c r="Q337" s="69"/>
      <c r="R337" s="69"/>
      <c r="S337" s="69"/>
      <c r="T337" s="68" t="str">
        <f>IF(IFERROR(VLOOKUP(Members[[#This Row],[Subscriber SSN]],$C$7:T336,18,FALSE), "") = 0, "",IFERROR(VLOOKUP(Members[[#This Row],[Subscriber SSN]],$C$7:T336,18,FALSE), ""))</f>
        <v/>
      </c>
      <c r="U337" s="68" t="str">
        <f>IF(IFERROR(VLOOKUP(Members[[#This Row],[Subscriber SSN]],$C$7:U336,19,FALSE), "") = 0, "",IFERROR(VLOOKUP(Members[[#This Row],[Subscriber SSN]],$C$7:U336,19,FALSE), ""))</f>
        <v/>
      </c>
      <c r="V337" s="69" t="str">
        <f>IF(IFERROR(VLOOKUP(Members[[#This Row],[Subscriber SSN]],$C$7:V336,20,FALSE), "") = 0, "", IFERROR(VLOOKUP(Members[[#This Row],[Subscriber SSN]],$C$7:V336,20,FALSE), ""))</f>
        <v/>
      </c>
      <c r="W337" s="68" t="str">
        <f>IF(IFERROR(VLOOKUP(Members[[#This Row],[Subscriber SSN]],$C$7:W336,21,FALSE), "") = 0, "", IFERROR(VLOOKUP(Members[[#This Row],[Subscriber SSN]],$C$7:W336,21,FALSE), ""))</f>
        <v/>
      </c>
      <c r="X337" s="68" t="str">
        <f>IF(IFERROR(VLOOKUP(Members[[#This Row],[Subscriber SSN]],$C$7:X336,22,FALSE), "") = 0, "", IFERROR(VLOOKUP(Members[[#This Row],[Subscriber SSN]],$C$7:X336,22,FALSE), ""))</f>
        <v/>
      </c>
      <c r="Y337" s="68"/>
      <c r="Z337" s="72"/>
      <c r="AA337" s="69"/>
      <c r="AB337" s="69"/>
      <c r="AC337" s="70"/>
      <c r="AD337" s="110">
        <f t="shared" si="10"/>
        <v>45292</v>
      </c>
      <c r="AE337" s="69"/>
      <c r="AF337" s="69"/>
      <c r="AG337" s="71"/>
      <c r="AH337" s="69"/>
      <c r="AI337" s="69"/>
      <c r="AJ337" s="69"/>
      <c r="AK337" s="69"/>
      <c r="AL337" s="69"/>
      <c r="AM337" s="69"/>
      <c r="AN337" s="69"/>
      <c r="AO337" s="69"/>
      <c r="AP337" s="73"/>
      <c r="AQ337" s="73"/>
      <c r="AR337" s="73"/>
      <c r="AS337" s="73"/>
      <c r="AT337" s="73"/>
      <c r="AU337" s="73"/>
      <c r="AV337" s="73"/>
      <c r="AW337" s="73"/>
      <c r="AX337" s="73"/>
      <c r="AY337" s="73"/>
      <c r="AZ337" s="73"/>
      <c r="BA337" s="73"/>
      <c r="BB337" s="73"/>
      <c r="BC337" s="74"/>
      <c r="BD337" s="222" t="str">
        <f t="shared" si="11"/>
        <v xml:space="preserve"> </v>
      </c>
      <c r="BE337" s="76">
        <f ca="1">Validation!H337</f>
        <v>2</v>
      </c>
      <c r="BF337" t="str">
        <f ca="1">Validation!I337</f>
        <v/>
      </c>
      <c r="BJ337" t="str">
        <f>IF(AND(ISBLANK(Members[[#This Row],[DependentSSN]]),NOT(ISBLANK(Members[[#This Row],[MedicalPolicy]]))), "CoverageLevels", "Waivers")</f>
        <v>Waivers</v>
      </c>
      <c r="BK337" t="str">
        <f>IF(AND(ISBLANK(Members[[#This Row],[DependentSSN]]),NOT(ISBLANK(Members[[#This Row],[Dental Policy]]))), "CoverageLevels", "Waivers")</f>
        <v>Waivers</v>
      </c>
      <c r="BL337" t="str">
        <f>IF(AND(ISBLANK(Members[[#This Row],[DependentSSN]]),NOT(ISBLANK(Members[[#This Row],[VisionPolicy]]))), "CoverageLevels", "Waivers")</f>
        <v>Waivers</v>
      </c>
      <c r="BM337">
        <v>0</v>
      </c>
    </row>
    <row r="338" spans="1:65" x14ac:dyDescent="0.25">
      <c r="A338" s="4"/>
      <c r="B338" s="67"/>
      <c r="C338" s="68"/>
      <c r="D338" s="68"/>
      <c r="E338" s="69"/>
      <c r="F338" s="68"/>
      <c r="G338" s="69"/>
      <c r="H338" s="68"/>
      <c r="I338" s="68"/>
      <c r="J338" s="70"/>
      <c r="K338" s="68"/>
      <c r="L338" s="68"/>
      <c r="M338" s="71"/>
      <c r="N338" s="69"/>
      <c r="O338" s="69"/>
      <c r="P338" s="69"/>
      <c r="Q338" s="69"/>
      <c r="R338" s="69"/>
      <c r="S338" s="69"/>
      <c r="T338" s="68" t="str">
        <f>IF(IFERROR(VLOOKUP(Members[[#This Row],[Subscriber SSN]],$C$7:T337,18,FALSE), "") = 0, "",IFERROR(VLOOKUP(Members[[#This Row],[Subscriber SSN]],$C$7:T337,18,FALSE), ""))</f>
        <v/>
      </c>
      <c r="U338" s="68" t="str">
        <f>IF(IFERROR(VLOOKUP(Members[[#This Row],[Subscriber SSN]],$C$7:U337,19,FALSE), "") = 0, "",IFERROR(VLOOKUP(Members[[#This Row],[Subscriber SSN]],$C$7:U337,19,FALSE), ""))</f>
        <v/>
      </c>
      <c r="V338" s="69" t="str">
        <f>IF(IFERROR(VLOOKUP(Members[[#This Row],[Subscriber SSN]],$C$7:V337,20,FALSE), "") = 0, "", IFERROR(VLOOKUP(Members[[#This Row],[Subscriber SSN]],$C$7:V337,20,FALSE), ""))</f>
        <v/>
      </c>
      <c r="W338" s="68" t="str">
        <f>IF(IFERROR(VLOOKUP(Members[[#This Row],[Subscriber SSN]],$C$7:W337,21,FALSE), "") = 0, "", IFERROR(VLOOKUP(Members[[#This Row],[Subscriber SSN]],$C$7:W337,21,FALSE), ""))</f>
        <v/>
      </c>
      <c r="X338" s="68" t="str">
        <f>IF(IFERROR(VLOOKUP(Members[[#This Row],[Subscriber SSN]],$C$7:X337,22,FALSE), "") = 0, "", IFERROR(VLOOKUP(Members[[#This Row],[Subscriber SSN]],$C$7:X337,22,FALSE), ""))</f>
        <v/>
      </c>
      <c r="Y338" s="68"/>
      <c r="Z338" s="72"/>
      <c r="AA338" s="69"/>
      <c r="AB338" s="69"/>
      <c r="AC338" s="70"/>
      <c r="AD338" s="110">
        <f t="shared" si="10"/>
        <v>45292</v>
      </c>
      <c r="AE338" s="69"/>
      <c r="AF338" s="69"/>
      <c r="AG338" s="71"/>
      <c r="AH338" s="69"/>
      <c r="AI338" s="69"/>
      <c r="AJ338" s="69"/>
      <c r="AK338" s="69"/>
      <c r="AL338" s="69"/>
      <c r="AM338" s="69"/>
      <c r="AN338" s="69"/>
      <c r="AO338" s="69"/>
      <c r="AP338" s="73"/>
      <c r="AQ338" s="73"/>
      <c r="AR338" s="73"/>
      <c r="AS338" s="73"/>
      <c r="AT338" s="73"/>
      <c r="AU338" s="73"/>
      <c r="AV338" s="73"/>
      <c r="AW338" s="73"/>
      <c r="AX338" s="73"/>
      <c r="AY338" s="73"/>
      <c r="AZ338" s="73"/>
      <c r="BA338" s="73"/>
      <c r="BB338" s="73"/>
      <c r="BC338" s="74"/>
      <c r="BD338" s="222" t="str">
        <f t="shared" si="11"/>
        <v xml:space="preserve"> </v>
      </c>
      <c r="BE338" s="76">
        <f ca="1">Validation!H338</f>
        <v>2</v>
      </c>
      <c r="BF338" t="str">
        <f ca="1">Validation!I338</f>
        <v/>
      </c>
      <c r="BJ338" t="str">
        <f>IF(AND(ISBLANK(Members[[#This Row],[DependentSSN]]),NOT(ISBLANK(Members[[#This Row],[MedicalPolicy]]))), "CoverageLevels", "Waivers")</f>
        <v>Waivers</v>
      </c>
      <c r="BK338" t="str">
        <f>IF(AND(ISBLANK(Members[[#This Row],[DependentSSN]]),NOT(ISBLANK(Members[[#This Row],[Dental Policy]]))), "CoverageLevels", "Waivers")</f>
        <v>Waivers</v>
      </c>
      <c r="BL338" t="str">
        <f>IF(AND(ISBLANK(Members[[#This Row],[DependentSSN]]),NOT(ISBLANK(Members[[#This Row],[VisionPolicy]]))), "CoverageLevels", "Waivers")</f>
        <v>Waivers</v>
      </c>
      <c r="BM338">
        <v>0</v>
      </c>
    </row>
    <row r="339" spans="1:65" x14ac:dyDescent="0.25">
      <c r="A339" s="4"/>
      <c r="B339" s="67"/>
      <c r="C339" s="68"/>
      <c r="D339" s="68"/>
      <c r="E339" s="69"/>
      <c r="F339" s="68"/>
      <c r="G339" s="69"/>
      <c r="H339" s="68"/>
      <c r="I339" s="68"/>
      <c r="J339" s="70"/>
      <c r="K339" s="68"/>
      <c r="L339" s="68"/>
      <c r="M339" s="71"/>
      <c r="N339" s="69"/>
      <c r="O339" s="69"/>
      <c r="P339" s="69"/>
      <c r="Q339" s="69"/>
      <c r="R339" s="69"/>
      <c r="S339" s="69"/>
      <c r="T339" s="68" t="str">
        <f>IF(IFERROR(VLOOKUP(Members[[#This Row],[Subscriber SSN]],$C$7:T338,18,FALSE), "") = 0, "",IFERROR(VLOOKUP(Members[[#This Row],[Subscriber SSN]],$C$7:T338,18,FALSE), ""))</f>
        <v/>
      </c>
      <c r="U339" s="68" t="str">
        <f>IF(IFERROR(VLOOKUP(Members[[#This Row],[Subscriber SSN]],$C$7:U338,19,FALSE), "") = 0, "",IFERROR(VLOOKUP(Members[[#This Row],[Subscriber SSN]],$C$7:U338,19,FALSE), ""))</f>
        <v/>
      </c>
      <c r="V339" s="69" t="str">
        <f>IF(IFERROR(VLOOKUP(Members[[#This Row],[Subscriber SSN]],$C$7:V338,20,FALSE), "") = 0, "", IFERROR(VLOOKUP(Members[[#This Row],[Subscriber SSN]],$C$7:V338,20,FALSE), ""))</f>
        <v/>
      </c>
      <c r="W339" s="68" t="str">
        <f>IF(IFERROR(VLOOKUP(Members[[#This Row],[Subscriber SSN]],$C$7:W338,21,FALSE), "") = 0, "", IFERROR(VLOOKUP(Members[[#This Row],[Subscriber SSN]],$C$7:W338,21,FALSE), ""))</f>
        <v/>
      </c>
      <c r="X339" s="68" t="str">
        <f>IF(IFERROR(VLOOKUP(Members[[#This Row],[Subscriber SSN]],$C$7:X338,22,FALSE), "") = 0, "", IFERROR(VLOOKUP(Members[[#This Row],[Subscriber SSN]],$C$7:X338,22,FALSE), ""))</f>
        <v/>
      </c>
      <c r="Y339" s="68"/>
      <c r="Z339" s="72"/>
      <c r="AA339" s="69"/>
      <c r="AB339" s="69"/>
      <c r="AC339" s="70"/>
      <c r="AD339" s="110">
        <f t="shared" si="10"/>
        <v>45292</v>
      </c>
      <c r="AE339" s="69"/>
      <c r="AF339" s="69"/>
      <c r="AG339" s="71"/>
      <c r="AH339" s="69"/>
      <c r="AI339" s="69"/>
      <c r="AJ339" s="69"/>
      <c r="AK339" s="69"/>
      <c r="AL339" s="69"/>
      <c r="AM339" s="69"/>
      <c r="AN339" s="69"/>
      <c r="AO339" s="69"/>
      <c r="AP339" s="73"/>
      <c r="AQ339" s="73"/>
      <c r="AR339" s="73"/>
      <c r="AS339" s="73"/>
      <c r="AT339" s="73"/>
      <c r="AU339" s="73"/>
      <c r="AV339" s="73"/>
      <c r="AW339" s="73"/>
      <c r="AX339" s="73"/>
      <c r="AY339" s="73"/>
      <c r="AZ339" s="73"/>
      <c r="BA339" s="73"/>
      <c r="BB339" s="73"/>
      <c r="BC339" s="74"/>
      <c r="BD339" s="222" t="str">
        <f t="shared" si="11"/>
        <v xml:space="preserve"> </v>
      </c>
      <c r="BE339" s="76">
        <f ca="1">Validation!H339</f>
        <v>2</v>
      </c>
      <c r="BF339" t="str">
        <f ca="1">Validation!I339</f>
        <v/>
      </c>
      <c r="BJ339" t="str">
        <f>IF(AND(ISBLANK(Members[[#This Row],[DependentSSN]]),NOT(ISBLANK(Members[[#This Row],[MedicalPolicy]]))), "CoverageLevels", "Waivers")</f>
        <v>Waivers</v>
      </c>
      <c r="BK339" t="str">
        <f>IF(AND(ISBLANK(Members[[#This Row],[DependentSSN]]),NOT(ISBLANK(Members[[#This Row],[Dental Policy]]))), "CoverageLevels", "Waivers")</f>
        <v>Waivers</v>
      </c>
      <c r="BL339" t="str">
        <f>IF(AND(ISBLANK(Members[[#This Row],[DependentSSN]]),NOT(ISBLANK(Members[[#This Row],[VisionPolicy]]))), "CoverageLevels", "Waivers")</f>
        <v>Waivers</v>
      </c>
      <c r="BM339">
        <v>0</v>
      </c>
    </row>
    <row r="340" spans="1:65" x14ac:dyDescent="0.25">
      <c r="A340" s="4"/>
      <c r="B340" s="67"/>
      <c r="C340" s="68"/>
      <c r="D340" s="68"/>
      <c r="E340" s="69"/>
      <c r="F340" s="68"/>
      <c r="G340" s="69"/>
      <c r="H340" s="68"/>
      <c r="I340" s="68"/>
      <c r="J340" s="70"/>
      <c r="K340" s="68"/>
      <c r="L340" s="68"/>
      <c r="M340" s="71"/>
      <c r="N340" s="69"/>
      <c r="O340" s="69"/>
      <c r="P340" s="69"/>
      <c r="Q340" s="69"/>
      <c r="R340" s="69"/>
      <c r="S340" s="69"/>
      <c r="T340" s="68" t="str">
        <f>IF(IFERROR(VLOOKUP(Members[[#This Row],[Subscriber SSN]],$C$7:T339,18,FALSE), "") = 0, "",IFERROR(VLOOKUP(Members[[#This Row],[Subscriber SSN]],$C$7:T339,18,FALSE), ""))</f>
        <v/>
      </c>
      <c r="U340" s="68" t="str">
        <f>IF(IFERROR(VLOOKUP(Members[[#This Row],[Subscriber SSN]],$C$7:U339,19,FALSE), "") = 0, "",IFERROR(VLOOKUP(Members[[#This Row],[Subscriber SSN]],$C$7:U339,19,FALSE), ""))</f>
        <v/>
      </c>
      <c r="V340" s="69" t="str">
        <f>IF(IFERROR(VLOOKUP(Members[[#This Row],[Subscriber SSN]],$C$7:V339,20,FALSE), "") = 0, "", IFERROR(VLOOKUP(Members[[#This Row],[Subscriber SSN]],$C$7:V339,20,FALSE), ""))</f>
        <v/>
      </c>
      <c r="W340" s="68" t="str">
        <f>IF(IFERROR(VLOOKUP(Members[[#This Row],[Subscriber SSN]],$C$7:W339,21,FALSE), "") = 0, "", IFERROR(VLOOKUP(Members[[#This Row],[Subscriber SSN]],$C$7:W339,21,FALSE), ""))</f>
        <v/>
      </c>
      <c r="X340" s="68" t="str">
        <f>IF(IFERROR(VLOOKUP(Members[[#This Row],[Subscriber SSN]],$C$7:X339,22,FALSE), "") = 0, "", IFERROR(VLOOKUP(Members[[#This Row],[Subscriber SSN]],$C$7:X339,22,FALSE), ""))</f>
        <v/>
      </c>
      <c r="Y340" s="68"/>
      <c r="Z340" s="72"/>
      <c r="AA340" s="69"/>
      <c r="AB340" s="69"/>
      <c r="AC340" s="70"/>
      <c r="AD340" s="110">
        <f t="shared" si="10"/>
        <v>45292</v>
      </c>
      <c r="AE340" s="69"/>
      <c r="AF340" s="69"/>
      <c r="AG340" s="71"/>
      <c r="AH340" s="69"/>
      <c r="AI340" s="69"/>
      <c r="AJ340" s="69"/>
      <c r="AK340" s="69"/>
      <c r="AL340" s="69"/>
      <c r="AM340" s="69"/>
      <c r="AN340" s="69"/>
      <c r="AO340" s="69"/>
      <c r="AP340" s="73"/>
      <c r="AQ340" s="73"/>
      <c r="AR340" s="73"/>
      <c r="AS340" s="73"/>
      <c r="AT340" s="73"/>
      <c r="AU340" s="73"/>
      <c r="AV340" s="73"/>
      <c r="AW340" s="73"/>
      <c r="AX340" s="73"/>
      <c r="AY340" s="73"/>
      <c r="AZ340" s="73"/>
      <c r="BA340" s="73"/>
      <c r="BB340" s="73"/>
      <c r="BC340" s="74"/>
      <c r="BD340" s="222" t="str">
        <f t="shared" si="11"/>
        <v xml:space="preserve"> </v>
      </c>
      <c r="BE340" s="76">
        <f ca="1">Validation!H340</f>
        <v>2</v>
      </c>
      <c r="BF340" t="str">
        <f ca="1">Validation!I340</f>
        <v/>
      </c>
      <c r="BJ340" t="str">
        <f>IF(AND(ISBLANK(Members[[#This Row],[DependentSSN]]),NOT(ISBLANK(Members[[#This Row],[MedicalPolicy]]))), "CoverageLevels", "Waivers")</f>
        <v>Waivers</v>
      </c>
      <c r="BK340" t="str">
        <f>IF(AND(ISBLANK(Members[[#This Row],[DependentSSN]]),NOT(ISBLANK(Members[[#This Row],[Dental Policy]]))), "CoverageLevels", "Waivers")</f>
        <v>Waivers</v>
      </c>
      <c r="BL340" t="str">
        <f>IF(AND(ISBLANK(Members[[#This Row],[DependentSSN]]),NOT(ISBLANK(Members[[#This Row],[VisionPolicy]]))), "CoverageLevels", "Waivers")</f>
        <v>Waivers</v>
      </c>
      <c r="BM340">
        <v>0</v>
      </c>
    </row>
    <row r="341" spans="1:65" x14ac:dyDescent="0.25">
      <c r="A341" s="4"/>
      <c r="B341" s="67"/>
      <c r="C341" s="68"/>
      <c r="D341" s="68"/>
      <c r="E341" s="69"/>
      <c r="F341" s="68"/>
      <c r="G341" s="69"/>
      <c r="H341" s="68"/>
      <c r="I341" s="68"/>
      <c r="J341" s="70"/>
      <c r="K341" s="68"/>
      <c r="L341" s="68"/>
      <c r="M341" s="71"/>
      <c r="N341" s="69"/>
      <c r="O341" s="69"/>
      <c r="P341" s="69"/>
      <c r="Q341" s="69"/>
      <c r="R341" s="69"/>
      <c r="S341" s="69"/>
      <c r="T341" s="68" t="str">
        <f>IF(IFERROR(VLOOKUP(Members[[#This Row],[Subscriber SSN]],$C$7:T340,18,FALSE), "") = 0, "",IFERROR(VLOOKUP(Members[[#This Row],[Subscriber SSN]],$C$7:T340,18,FALSE), ""))</f>
        <v/>
      </c>
      <c r="U341" s="68" t="str">
        <f>IF(IFERROR(VLOOKUP(Members[[#This Row],[Subscriber SSN]],$C$7:U340,19,FALSE), "") = 0, "",IFERROR(VLOOKUP(Members[[#This Row],[Subscriber SSN]],$C$7:U340,19,FALSE), ""))</f>
        <v/>
      </c>
      <c r="V341" s="69" t="str">
        <f>IF(IFERROR(VLOOKUP(Members[[#This Row],[Subscriber SSN]],$C$7:V340,20,FALSE), "") = 0, "", IFERROR(VLOOKUP(Members[[#This Row],[Subscriber SSN]],$C$7:V340,20,FALSE), ""))</f>
        <v/>
      </c>
      <c r="W341" s="68" t="str">
        <f>IF(IFERROR(VLOOKUP(Members[[#This Row],[Subscriber SSN]],$C$7:W340,21,FALSE), "") = 0, "", IFERROR(VLOOKUP(Members[[#This Row],[Subscriber SSN]],$C$7:W340,21,FALSE), ""))</f>
        <v/>
      </c>
      <c r="X341" s="68" t="str">
        <f>IF(IFERROR(VLOOKUP(Members[[#This Row],[Subscriber SSN]],$C$7:X340,22,FALSE), "") = 0, "", IFERROR(VLOOKUP(Members[[#This Row],[Subscriber SSN]],$C$7:X340,22,FALSE), ""))</f>
        <v/>
      </c>
      <c r="Y341" s="68"/>
      <c r="Z341" s="72"/>
      <c r="AA341" s="69"/>
      <c r="AB341" s="69"/>
      <c r="AC341" s="70"/>
      <c r="AD341" s="110">
        <f t="shared" si="10"/>
        <v>45292</v>
      </c>
      <c r="AE341" s="69"/>
      <c r="AF341" s="69"/>
      <c r="AG341" s="71"/>
      <c r="AH341" s="69"/>
      <c r="AI341" s="69"/>
      <c r="AJ341" s="69"/>
      <c r="AK341" s="69"/>
      <c r="AL341" s="69"/>
      <c r="AM341" s="69"/>
      <c r="AN341" s="69"/>
      <c r="AO341" s="69"/>
      <c r="AP341" s="73"/>
      <c r="AQ341" s="73"/>
      <c r="AR341" s="73"/>
      <c r="AS341" s="73"/>
      <c r="AT341" s="73"/>
      <c r="AU341" s="73"/>
      <c r="AV341" s="73"/>
      <c r="AW341" s="73"/>
      <c r="AX341" s="73"/>
      <c r="AY341" s="73"/>
      <c r="AZ341" s="73"/>
      <c r="BA341" s="73"/>
      <c r="BB341" s="73"/>
      <c r="BC341" s="74"/>
      <c r="BD341" s="222" t="str">
        <f t="shared" si="11"/>
        <v xml:space="preserve"> </v>
      </c>
      <c r="BE341" s="76">
        <f ca="1">Validation!H341</f>
        <v>2</v>
      </c>
      <c r="BF341" t="str">
        <f ca="1">Validation!I341</f>
        <v/>
      </c>
      <c r="BJ341" t="str">
        <f>IF(AND(ISBLANK(Members[[#This Row],[DependentSSN]]),NOT(ISBLANK(Members[[#This Row],[MedicalPolicy]]))), "CoverageLevels", "Waivers")</f>
        <v>Waivers</v>
      </c>
      <c r="BK341" t="str">
        <f>IF(AND(ISBLANK(Members[[#This Row],[DependentSSN]]),NOT(ISBLANK(Members[[#This Row],[Dental Policy]]))), "CoverageLevels", "Waivers")</f>
        <v>Waivers</v>
      </c>
      <c r="BL341" t="str">
        <f>IF(AND(ISBLANK(Members[[#This Row],[DependentSSN]]),NOT(ISBLANK(Members[[#This Row],[VisionPolicy]]))), "CoverageLevels", "Waivers")</f>
        <v>Waivers</v>
      </c>
      <c r="BM341">
        <v>0</v>
      </c>
    </row>
    <row r="342" spans="1:65" x14ac:dyDescent="0.25">
      <c r="A342" s="4"/>
      <c r="B342" s="67"/>
      <c r="C342" s="68"/>
      <c r="D342" s="68"/>
      <c r="E342" s="69"/>
      <c r="F342" s="68"/>
      <c r="G342" s="69"/>
      <c r="H342" s="68"/>
      <c r="I342" s="68"/>
      <c r="J342" s="70"/>
      <c r="K342" s="68"/>
      <c r="L342" s="68"/>
      <c r="M342" s="71"/>
      <c r="N342" s="69"/>
      <c r="O342" s="69"/>
      <c r="P342" s="69"/>
      <c r="Q342" s="69"/>
      <c r="R342" s="69"/>
      <c r="S342" s="69"/>
      <c r="T342" s="68" t="str">
        <f>IF(IFERROR(VLOOKUP(Members[[#This Row],[Subscriber SSN]],$C$7:T341,18,FALSE), "") = 0, "",IFERROR(VLOOKUP(Members[[#This Row],[Subscriber SSN]],$C$7:T341,18,FALSE), ""))</f>
        <v/>
      </c>
      <c r="U342" s="68" t="str">
        <f>IF(IFERROR(VLOOKUP(Members[[#This Row],[Subscriber SSN]],$C$7:U341,19,FALSE), "") = 0, "",IFERROR(VLOOKUP(Members[[#This Row],[Subscriber SSN]],$C$7:U341,19,FALSE), ""))</f>
        <v/>
      </c>
      <c r="V342" s="69" t="str">
        <f>IF(IFERROR(VLOOKUP(Members[[#This Row],[Subscriber SSN]],$C$7:V341,20,FALSE), "") = 0, "", IFERROR(VLOOKUP(Members[[#This Row],[Subscriber SSN]],$C$7:V341,20,FALSE), ""))</f>
        <v/>
      </c>
      <c r="W342" s="68" t="str">
        <f>IF(IFERROR(VLOOKUP(Members[[#This Row],[Subscriber SSN]],$C$7:W341,21,FALSE), "") = 0, "", IFERROR(VLOOKUP(Members[[#This Row],[Subscriber SSN]],$C$7:W341,21,FALSE), ""))</f>
        <v/>
      </c>
      <c r="X342" s="68" t="str">
        <f>IF(IFERROR(VLOOKUP(Members[[#This Row],[Subscriber SSN]],$C$7:X341,22,FALSE), "") = 0, "", IFERROR(VLOOKUP(Members[[#This Row],[Subscriber SSN]],$C$7:X341,22,FALSE), ""))</f>
        <v/>
      </c>
      <c r="Y342" s="68"/>
      <c r="Z342" s="72"/>
      <c r="AA342" s="69"/>
      <c r="AB342" s="69"/>
      <c r="AC342" s="70"/>
      <c r="AD342" s="110">
        <f t="shared" si="10"/>
        <v>45292</v>
      </c>
      <c r="AE342" s="69"/>
      <c r="AF342" s="69"/>
      <c r="AG342" s="71"/>
      <c r="AH342" s="69"/>
      <c r="AI342" s="69"/>
      <c r="AJ342" s="69"/>
      <c r="AK342" s="69"/>
      <c r="AL342" s="69"/>
      <c r="AM342" s="69"/>
      <c r="AN342" s="69"/>
      <c r="AO342" s="69"/>
      <c r="AP342" s="73"/>
      <c r="AQ342" s="73"/>
      <c r="AR342" s="73"/>
      <c r="AS342" s="73"/>
      <c r="AT342" s="73"/>
      <c r="AU342" s="73"/>
      <c r="AV342" s="73"/>
      <c r="AW342" s="73"/>
      <c r="AX342" s="73"/>
      <c r="AY342" s="73"/>
      <c r="AZ342" s="73"/>
      <c r="BA342" s="73"/>
      <c r="BB342" s="73"/>
      <c r="BC342" s="74"/>
      <c r="BD342" s="222" t="str">
        <f t="shared" si="11"/>
        <v xml:space="preserve"> </v>
      </c>
      <c r="BE342" s="76">
        <f ca="1">Validation!H342</f>
        <v>2</v>
      </c>
      <c r="BF342" t="str">
        <f ca="1">Validation!I342</f>
        <v/>
      </c>
      <c r="BJ342" t="str">
        <f>IF(AND(ISBLANK(Members[[#This Row],[DependentSSN]]),NOT(ISBLANK(Members[[#This Row],[MedicalPolicy]]))), "CoverageLevels", "Waivers")</f>
        <v>Waivers</v>
      </c>
      <c r="BK342" t="str">
        <f>IF(AND(ISBLANK(Members[[#This Row],[DependentSSN]]),NOT(ISBLANK(Members[[#This Row],[Dental Policy]]))), "CoverageLevels", "Waivers")</f>
        <v>Waivers</v>
      </c>
      <c r="BL342" t="str">
        <f>IF(AND(ISBLANK(Members[[#This Row],[DependentSSN]]),NOT(ISBLANK(Members[[#This Row],[VisionPolicy]]))), "CoverageLevels", "Waivers")</f>
        <v>Waivers</v>
      </c>
      <c r="BM342">
        <v>0</v>
      </c>
    </row>
    <row r="343" spans="1:65" x14ac:dyDescent="0.25">
      <c r="A343" s="4"/>
      <c r="B343" s="67"/>
      <c r="C343" s="68"/>
      <c r="D343" s="68"/>
      <c r="E343" s="69"/>
      <c r="F343" s="68"/>
      <c r="G343" s="69"/>
      <c r="H343" s="68"/>
      <c r="I343" s="68"/>
      <c r="J343" s="70"/>
      <c r="K343" s="68"/>
      <c r="L343" s="68"/>
      <c r="M343" s="71"/>
      <c r="N343" s="69"/>
      <c r="O343" s="69"/>
      <c r="P343" s="69"/>
      <c r="Q343" s="69"/>
      <c r="R343" s="69"/>
      <c r="S343" s="69"/>
      <c r="T343" s="68" t="str">
        <f>IF(IFERROR(VLOOKUP(Members[[#This Row],[Subscriber SSN]],$C$7:T342,18,FALSE), "") = 0, "",IFERROR(VLOOKUP(Members[[#This Row],[Subscriber SSN]],$C$7:T342,18,FALSE), ""))</f>
        <v/>
      </c>
      <c r="U343" s="68" t="str">
        <f>IF(IFERROR(VLOOKUP(Members[[#This Row],[Subscriber SSN]],$C$7:U342,19,FALSE), "") = 0, "",IFERROR(VLOOKUP(Members[[#This Row],[Subscriber SSN]],$C$7:U342,19,FALSE), ""))</f>
        <v/>
      </c>
      <c r="V343" s="69" t="str">
        <f>IF(IFERROR(VLOOKUP(Members[[#This Row],[Subscriber SSN]],$C$7:V342,20,FALSE), "") = 0, "", IFERROR(VLOOKUP(Members[[#This Row],[Subscriber SSN]],$C$7:V342,20,FALSE), ""))</f>
        <v/>
      </c>
      <c r="W343" s="68" t="str">
        <f>IF(IFERROR(VLOOKUP(Members[[#This Row],[Subscriber SSN]],$C$7:W342,21,FALSE), "") = 0, "", IFERROR(VLOOKUP(Members[[#This Row],[Subscriber SSN]],$C$7:W342,21,FALSE), ""))</f>
        <v/>
      </c>
      <c r="X343" s="68" t="str">
        <f>IF(IFERROR(VLOOKUP(Members[[#This Row],[Subscriber SSN]],$C$7:X342,22,FALSE), "") = 0, "", IFERROR(VLOOKUP(Members[[#This Row],[Subscriber SSN]],$C$7:X342,22,FALSE), ""))</f>
        <v/>
      </c>
      <c r="Y343" s="68"/>
      <c r="Z343" s="72"/>
      <c r="AA343" s="69"/>
      <c r="AB343" s="69"/>
      <c r="AC343" s="70"/>
      <c r="AD343" s="110">
        <f t="shared" si="10"/>
        <v>45292</v>
      </c>
      <c r="AE343" s="69"/>
      <c r="AF343" s="69"/>
      <c r="AG343" s="71"/>
      <c r="AH343" s="69"/>
      <c r="AI343" s="69"/>
      <c r="AJ343" s="69"/>
      <c r="AK343" s="69"/>
      <c r="AL343" s="69"/>
      <c r="AM343" s="69"/>
      <c r="AN343" s="69"/>
      <c r="AO343" s="69"/>
      <c r="AP343" s="73"/>
      <c r="AQ343" s="73"/>
      <c r="AR343" s="73"/>
      <c r="AS343" s="73"/>
      <c r="AT343" s="73"/>
      <c r="AU343" s="73"/>
      <c r="AV343" s="73"/>
      <c r="AW343" s="73"/>
      <c r="AX343" s="73"/>
      <c r="AY343" s="73"/>
      <c r="AZ343" s="73"/>
      <c r="BA343" s="73"/>
      <c r="BB343" s="73"/>
      <c r="BC343" s="74"/>
      <c r="BD343" s="222" t="str">
        <f t="shared" si="11"/>
        <v xml:space="preserve"> </v>
      </c>
      <c r="BE343" s="76">
        <f ca="1">Validation!H343</f>
        <v>2</v>
      </c>
      <c r="BF343" t="str">
        <f ca="1">Validation!I343</f>
        <v/>
      </c>
      <c r="BJ343" t="str">
        <f>IF(AND(ISBLANK(Members[[#This Row],[DependentSSN]]),NOT(ISBLANK(Members[[#This Row],[MedicalPolicy]]))), "CoverageLevels", "Waivers")</f>
        <v>Waivers</v>
      </c>
      <c r="BK343" t="str">
        <f>IF(AND(ISBLANK(Members[[#This Row],[DependentSSN]]),NOT(ISBLANK(Members[[#This Row],[Dental Policy]]))), "CoverageLevels", "Waivers")</f>
        <v>Waivers</v>
      </c>
      <c r="BL343" t="str">
        <f>IF(AND(ISBLANK(Members[[#This Row],[DependentSSN]]),NOT(ISBLANK(Members[[#This Row],[VisionPolicy]]))), "CoverageLevels", "Waivers")</f>
        <v>Waivers</v>
      </c>
      <c r="BM343">
        <v>0</v>
      </c>
    </row>
    <row r="344" spans="1:65" x14ac:dyDescent="0.25">
      <c r="A344" s="4"/>
      <c r="B344" s="67"/>
      <c r="C344" s="68"/>
      <c r="D344" s="68"/>
      <c r="E344" s="69"/>
      <c r="F344" s="68"/>
      <c r="G344" s="69"/>
      <c r="H344" s="68"/>
      <c r="I344" s="68"/>
      <c r="J344" s="70"/>
      <c r="K344" s="68"/>
      <c r="L344" s="68"/>
      <c r="M344" s="71"/>
      <c r="N344" s="69"/>
      <c r="O344" s="69"/>
      <c r="P344" s="69"/>
      <c r="Q344" s="69"/>
      <c r="R344" s="69"/>
      <c r="S344" s="69"/>
      <c r="T344" s="68" t="str">
        <f>IF(IFERROR(VLOOKUP(Members[[#This Row],[Subscriber SSN]],$C$7:T343,18,FALSE), "") = 0, "",IFERROR(VLOOKUP(Members[[#This Row],[Subscriber SSN]],$C$7:T343,18,FALSE), ""))</f>
        <v/>
      </c>
      <c r="U344" s="68" t="str">
        <f>IF(IFERROR(VLOOKUP(Members[[#This Row],[Subscriber SSN]],$C$7:U343,19,FALSE), "") = 0, "",IFERROR(VLOOKUP(Members[[#This Row],[Subscriber SSN]],$C$7:U343,19,FALSE), ""))</f>
        <v/>
      </c>
      <c r="V344" s="69" t="str">
        <f>IF(IFERROR(VLOOKUP(Members[[#This Row],[Subscriber SSN]],$C$7:V343,20,FALSE), "") = 0, "", IFERROR(VLOOKUP(Members[[#This Row],[Subscriber SSN]],$C$7:V343,20,FALSE), ""))</f>
        <v/>
      </c>
      <c r="W344" s="68" t="str">
        <f>IF(IFERROR(VLOOKUP(Members[[#This Row],[Subscriber SSN]],$C$7:W343,21,FALSE), "") = 0, "", IFERROR(VLOOKUP(Members[[#This Row],[Subscriber SSN]],$C$7:W343,21,FALSE), ""))</f>
        <v/>
      </c>
      <c r="X344" s="68" t="str">
        <f>IF(IFERROR(VLOOKUP(Members[[#This Row],[Subscriber SSN]],$C$7:X343,22,FALSE), "") = 0, "", IFERROR(VLOOKUP(Members[[#This Row],[Subscriber SSN]],$C$7:X343,22,FALSE), ""))</f>
        <v/>
      </c>
      <c r="Y344" s="68"/>
      <c r="Z344" s="72"/>
      <c r="AA344" s="69"/>
      <c r="AB344" s="69"/>
      <c r="AC344" s="70"/>
      <c r="AD344" s="110">
        <f t="shared" si="10"/>
        <v>45292</v>
      </c>
      <c r="AE344" s="69"/>
      <c r="AF344" s="69"/>
      <c r="AG344" s="71"/>
      <c r="AH344" s="69"/>
      <c r="AI344" s="69"/>
      <c r="AJ344" s="69"/>
      <c r="AK344" s="69"/>
      <c r="AL344" s="69"/>
      <c r="AM344" s="69"/>
      <c r="AN344" s="69"/>
      <c r="AO344" s="69"/>
      <c r="AP344" s="73"/>
      <c r="AQ344" s="73"/>
      <c r="AR344" s="73"/>
      <c r="AS344" s="73"/>
      <c r="AT344" s="73"/>
      <c r="AU344" s="73"/>
      <c r="AV344" s="73"/>
      <c r="AW344" s="73"/>
      <c r="AX344" s="73"/>
      <c r="AY344" s="73"/>
      <c r="AZ344" s="73"/>
      <c r="BA344" s="73"/>
      <c r="BB344" s="73"/>
      <c r="BC344" s="74"/>
      <c r="BD344" s="222" t="str">
        <f t="shared" si="11"/>
        <v xml:space="preserve"> </v>
      </c>
      <c r="BE344" s="76">
        <f ca="1">Validation!H344</f>
        <v>2</v>
      </c>
      <c r="BF344" t="str">
        <f ca="1">Validation!I344</f>
        <v/>
      </c>
      <c r="BJ344" t="str">
        <f>IF(AND(ISBLANK(Members[[#This Row],[DependentSSN]]),NOT(ISBLANK(Members[[#This Row],[MedicalPolicy]]))), "CoverageLevels", "Waivers")</f>
        <v>Waivers</v>
      </c>
      <c r="BK344" t="str">
        <f>IF(AND(ISBLANK(Members[[#This Row],[DependentSSN]]),NOT(ISBLANK(Members[[#This Row],[Dental Policy]]))), "CoverageLevels", "Waivers")</f>
        <v>Waivers</v>
      </c>
      <c r="BL344" t="str">
        <f>IF(AND(ISBLANK(Members[[#This Row],[DependentSSN]]),NOT(ISBLANK(Members[[#This Row],[VisionPolicy]]))), "CoverageLevels", "Waivers")</f>
        <v>Waivers</v>
      </c>
      <c r="BM344">
        <v>0</v>
      </c>
    </row>
    <row r="345" spans="1:65" x14ac:dyDescent="0.25">
      <c r="A345" s="4"/>
      <c r="B345" s="67"/>
      <c r="C345" s="68"/>
      <c r="D345" s="68"/>
      <c r="E345" s="69"/>
      <c r="F345" s="68"/>
      <c r="G345" s="69"/>
      <c r="H345" s="68"/>
      <c r="I345" s="68"/>
      <c r="J345" s="70"/>
      <c r="K345" s="68"/>
      <c r="L345" s="68"/>
      <c r="M345" s="71"/>
      <c r="N345" s="69"/>
      <c r="O345" s="69"/>
      <c r="P345" s="69"/>
      <c r="Q345" s="69"/>
      <c r="R345" s="69"/>
      <c r="S345" s="69"/>
      <c r="T345" s="68" t="str">
        <f>IF(IFERROR(VLOOKUP(Members[[#This Row],[Subscriber SSN]],$C$7:T344,18,FALSE), "") = 0, "",IFERROR(VLOOKUP(Members[[#This Row],[Subscriber SSN]],$C$7:T344,18,FALSE), ""))</f>
        <v/>
      </c>
      <c r="U345" s="68" t="str">
        <f>IF(IFERROR(VLOOKUP(Members[[#This Row],[Subscriber SSN]],$C$7:U344,19,FALSE), "") = 0, "",IFERROR(VLOOKUP(Members[[#This Row],[Subscriber SSN]],$C$7:U344,19,FALSE), ""))</f>
        <v/>
      </c>
      <c r="V345" s="69" t="str">
        <f>IF(IFERROR(VLOOKUP(Members[[#This Row],[Subscriber SSN]],$C$7:V344,20,FALSE), "") = 0, "", IFERROR(VLOOKUP(Members[[#This Row],[Subscriber SSN]],$C$7:V344,20,FALSE), ""))</f>
        <v/>
      </c>
      <c r="W345" s="68" t="str">
        <f>IF(IFERROR(VLOOKUP(Members[[#This Row],[Subscriber SSN]],$C$7:W344,21,FALSE), "") = 0, "", IFERROR(VLOOKUP(Members[[#This Row],[Subscriber SSN]],$C$7:W344,21,FALSE), ""))</f>
        <v/>
      </c>
      <c r="X345" s="68" t="str">
        <f>IF(IFERROR(VLOOKUP(Members[[#This Row],[Subscriber SSN]],$C$7:X344,22,FALSE), "") = 0, "", IFERROR(VLOOKUP(Members[[#This Row],[Subscriber SSN]],$C$7:X344,22,FALSE), ""))</f>
        <v/>
      </c>
      <c r="Y345" s="68"/>
      <c r="Z345" s="72"/>
      <c r="AA345" s="69"/>
      <c r="AB345" s="69"/>
      <c r="AC345" s="70"/>
      <c r="AD345" s="110">
        <f t="shared" si="10"/>
        <v>45292</v>
      </c>
      <c r="AE345" s="69"/>
      <c r="AF345" s="69"/>
      <c r="AG345" s="71"/>
      <c r="AH345" s="69"/>
      <c r="AI345" s="69"/>
      <c r="AJ345" s="69"/>
      <c r="AK345" s="69"/>
      <c r="AL345" s="69"/>
      <c r="AM345" s="69"/>
      <c r="AN345" s="69"/>
      <c r="AO345" s="69"/>
      <c r="AP345" s="73"/>
      <c r="AQ345" s="73"/>
      <c r="AR345" s="73"/>
      <c r="AS345" s="73"/>
      <c r="AT345" s="73"/>
      <c r="AU345" s="73"/>
      <c r="AV345" s="73"/>
      <c r="AW345" s="73"/>
      <c r="AX345" s="73"/>
      <c r="AY345" s="73"/>
      <c r="AZ345" s="73"/>
      <c r="BA345" s="73"/>
      <c r="BB345" s="73"/>
      <c r="BC345" s="74"/>
      <c r="BD345" s="222" t="str">
        <f t="shared" si="11"/>
        <v xml:space="preserve"> </v>
      </c>
      <c r="BE345" s="76">
        <f ca="1">Validation!H345</f>
        <v>2</v>
      </c>
      <c r="BF345" t="str">
        <f ca="1">Validation!I345</f>
        <v/>
      </c>
      <c r="BJ345" t="str">
        <f>IF(AND(ISBLANK(Members[[#This Row],[DependentSSN]]),NOT(ISBLANK(Members[[#This Row],[MedicalPolicy]]))), "CoverageLevels", "Waivers")</f>
        <v>Waivers</v>
      </c>
      <c r="BK345" t="str">
        <f>IF(AND(ISBLANK(Members[[#This Row],[DependentSSN]]),NOT(ISBLANK(Members[[#This Row],[Dental Policy]]))), "CoverageLevels", "Waivers")</f>
        <v>Waivers</v>
      </c>
      <c r="BL345" t="str">
        <f>IF(AND(ISBLANK(Members[[#This Row],[DependentSSN]]),NOT(ISBLANK(Members[[#This Row],[VisionPolicy]]))), "CoverageLevels", "Waivers")</f>
        <v>Waivers</v>
      </c>
      <c r="BM345">
        <v>0</v>
      </c>
    </row>
    <row r="346" spans="1:65" x14ac:dyDescent="0.25">
      <c r="A346" s="4"/>
      <c r="B346" s="67"/>
      <c r="C346" s="68"/>
      <c r="D346" s="68"/>
      <c r="E346" s="69"/>
      <c r="F346" s="68"/>
      <c r="G346" s="69"/>
      <c r="H346" s="68"/>
      <c r="I346" s="68"/>
      <c r="J346" s="70"/>
      <c r="K346" s="68"/>
      <c r="L346" s="68"/>
      <c r="M346" s="71"/>
      <c r="N346" s="69"/>
      <c r="O346" s="69"/>
      <c r="P346" s="69"/>
      <c r="Q346" s="69"/>
      <c r="R346" s="69"/>
      <c r="S346" s="69"/>
      <c r="T346" s="68" t="str">
        <f>IF(IFERROR(VLOOKUP(Members[[#This Row],[Subscriber SSN]],$C$7:T345,18,FALSE), "") = 0, "",IFERROR(VLOOKUP(Members[[#This Row],[Subscriber SSN]],$C$7:T345,18,FALSE), ""))</f>
        <v/>
      </c>
      <c r="U346" s="68" t="str">
        <f>IF(IFERROR(VLOOKUP(Members[[#This Row],[Subscriber SSN]],$C$7:U345,19,FALSE), "") = 0, "",IFERROR(VLOOKUP(Members[[#This Row],[Subscriber SSN]],$C$7:U345,19,FALSE), ""))</f>
        <v/>
      </c>
      <c r="V346" s="69" t="str">
        <f>IF(IFERROR(VLOOKUP(Members[[#This Row],[Subscriber SSN]],$C$7:V345,20,FALSE), "") = 0, "", IFERROR(VLOOKUP(Members[[#This Row],[Subscriber SSN]],$C$7:V345,20,FALSE), ""))</f>
        <v/>
      </c>
      <c r="W346" s="68" t="str">
        <f>IF(IFERROR(VLOOKUP(Members[[#This Row],[Subscriber SSN]],$C$7:W345,21,FALSE), "") = 0, "", IFERROR(VLOOKUP(Members[[#This Row],[Subscriber SSN]],$C$7:W345,21,FALSE), ""))</f>
        <v/>
      </c>
      <c r="X346" s="68" t="str">
        <f>IF(IFERROR(VLOOKUP(Members[[#This Row],[Subscriber SSN]],$C$7:X345,22,FALSE), "") = 0, "", IFERROR(VLOOKUP(Members[[#This Row],[Subscriber SSN]],$C$7:X345,22,FALSE), ""))</f>
        <v/>
      </c>
      <c r="Y346" s="68"/>
      <c r="Z346" s="72"/>
      <c r="AA346" s="69"/>
      <c r="AB346" s="69"/>
      <c r="AC346" s="70"/>
      <c r="AD346" s="110">
        <f t="shared" si="10"/>
        <v>45292</v>
      </c>
      <c r="AE346" s="69"/>
      <c r="AF346" s="69"/>
      <c r="AG346" s="71"/>
      <c r="AH346" s="69"/>
      <c r="AI346" s="69"/>
      <c r="AJ346" s="69"/>
      <c r="AK346" s="69"/>
      <c r="AL346" s="69"/>
      <c r="AM346" s="69"/>
      <c r="AN346" s="69"/>
      <c r="AO346" s="69"/>
      <c r="AP346" s="73"/>
      <c r="AQ346" s="73"/>
      <c r="AR346" s="73"/>
      <c r="AS346" s="73"/>
      <c r="AT346" s="73"/>
      <c r="AU346" s="73"/>
      <c r="AV346" s="73"/>
      <c r="AW346" s="73"/>
      <c r="AX346" s="73"/>
      <c r="AY346" s="73"/>
      <c r="AZ346" s="73"/>
      <c r="BA346" s="73"/>
      <c r="BB346" s="73"/>
      <c r="BC346" s="74"/>
      <c r="BD346" s="222" t="str">
        <f t="shared" si="11"/>
        <v xml:space="preserve"> </v>
      </c>
      <c r="BE346" s="76">
        <f ca="1">Validation!H346</f>
        <v>2</v>
      </c>
      <c r="BF346" t="str">
        <f ca="1">Validation!I346</f>
        <v/>
      </c>
      <c r="BJ346" t="str">
        <f>IF(AND(ISBLANK(Members[[#This Row],[DependentSSN]]),NOT(ISBLANK(Members[[#This Row],[MedicalPolicy]]))), "CoverageLevels", "Waivers")</f>
        <v>Waivers</v>
      </c>
      <c r="BK346" t="str">
        <f>IF(AND(ISBLANK(Members[[#This Row],[DependentSSN]]),NOT(ISBLANK(Members[[#This Row],[Dental Policy]]))), "CoverageLevels", "Waivers")</f>
        <v>Waivers</v>
      </c>
      <c r="BL346" t="str">
        <f>IF(AND(ISBLANK(Members[[#This Row],[DependentSSN]]),NOT(ISBLANK(Members[[#This Row],[VisionPolicy]]))), "CoverageLevels", "Waivers")</f>
        <v>Waivers</v>
      </c>
      <c r="BM346">
        <v>0</v>
      </c>
    </row>
    <row r="347" spans="1:65" x14ac:dyDescent="0.25">
      <c r="A347" s="4"/>
      <c r="B347" s="67"/>
      <c r="C347" s="68"/>
      <c r="D347" s="68"/>
      <c r="E347" s="69"/>
      <c r="F347" s="68"/>
      <c r="G347" s="69"/>
      <c r="H347" s="68"/>
      <c r="I347" s="68"/>
      <c r="J347" s="70"/>
      <c r="K347" s="68"/>
      <c r="L347" s="68"/>
      <c r="M347" s="71"/>
      <c r="N347" s="69"/>
      <c r="O347" s="69"/>
      <c r="P347" s="69"/>
      <c r="Q347" s="69"/>
      <c r="R347" s="69"/>
      <c r="S347" s="69"/>
      <c r="T347" s="68" t="str">
        <f>IF(IFERROR(VLOOKUP(Members[[#This Row],[Subscriber SSN]],$C$7:T346,18,FALSE), "") = 0, "",IFERROR(VLOOKUP(Members[[#This Row],[Subscriber SSN]],$C$7:T346,18,FALSE), ""))</f>
        <v/>
      </c>
      <c r="U347" s="68" t="str">
        <f>IF(IFERROR(VLOOKUP(Members[[#This Row],[Subscriber SSN]],$C$7:U346,19,FALSE), "") = 0, "",IFERROR(VLOOKUP(Members[[#This Row],[Subscriber SSN]],$C$7:U346,19,FALSE), ""))</f>
        <v/>
      </c>
      <c r="V347" s="69" t="str">
        <f>IF(IFERROR(VLOOKUP(Members[[#This Row],[Subscriber SSN]],$C$7:V346,20,FALSE), "") = 0, "", IFERROR(VLOOKUP(Members[[#This Row],[Subscriber SSN]],$C$7:V346,20,FALSE), ""))</f>
        <v/>
      </c>
      <c r="W347" s="68" t="str">
        <f>IF(IFERROR(VLOOKUP(Members[[#This Row],[Subscriber SSN]],$C$7:W346,21,FALSE), "") = 0, "", IFERROR(VLOOKUP(Members[[#This Row],[Subscriber SSN]],$C$7:W346,21,FALSE), ""))</f>
        <v/>
      </c>
      <c r="X347" s="68" t="str">
        <f>IF(IFERROR(VLOOKUP(Members[[#This Row],[Subscriber SSN]],$C$7:X346,22,FALSE), "") = 0, "", IFERROR(VLOOKUP(Members[[#This Row],[Subscriber SSN]],$C$7:X346,22,FALSE), ""))</f>
        <v/>
      </c>
      <c r="Y347" s="68"/>
      <c r="Z347" s="72"/>
      <c r="AA347" s="69"/>
      <c r="AB347" s="69"/>
      <c r="AC347" s="70"/>
      <c r="AD347" s="110">
        <f t="shared" si="10"/>
        <v>45292</v>
      </c>
      <c r="AE347" s="69"/>
      <c r="AF347" s="69"/>
      <c r="AG347" s="71"/>
      <c r="AH347" s="69"/>
      <c r="AI347" s="69"/>
      <c r="AJ347" s="69"/>
      <c r="AK347" s="69"/>
      <c r="AL347" s="69"/>
      <c r="AM347" s="69"/>
      <c r="AN347" s="69"/>
      <c r="AO347" s="69"/>
      <c r="AP347" s="73"/>
      <c r="AQ347" s="73"/>
      <c r="AR347" s="73"/>
      <c r="AS347" s="73"/>
      <c r="AT347" s="73"/>
      <c r="AU347" s="73"/>
      <c r="AV347" s="73"/>
      <c r="AW347" s="73"/>
      <c r="AX347" s="73"/>
      <c r="AY347" s="73"/>
      <c r="AZ347" s="73"/>
      <c r="BA347" s="73"/>
      <c r="BB347" s="73"/>
      <c r="BC347" s="74"/>
      <c r="BD347" s="222" t="str">
        <f t="shared" si="11"/>
        <v xml:space="preserve"> </v>
      </c>
      <c r="BE347" s="76">
        <f ca="1">Validation!H347</f>
        <v>2</v>
      </c>
      <c r="BF347" t="str">
        <f ca="1">Validation!I347</f>
        <v/>
      </c>
      <c r="BJ347" t="str">
        <f>IF(AND(ISBLANK(Members[[#This Row],[DependentSSN]]),NOT(ISBLANK(Members[[#This Row],[MedicalPolicy]]))), "CoverageLevels", "Waivers")</f>
        <v>Waivers</v>
      </c>
      <c r="BK347" t="str">
        <f>IF(AND(ISBLANK(Members[[#This Row],[DependentSSN]]),NOT(ISBLANK(Members[[#This Row],[Dental Policy]]))), "CoverageLevels", "Waivers")</f>
        <v>Waivers</v>
      </c>
      <c r="BL347" t="str">
        <f>IF(AND(ISBLANK(Members[[#This Row],[DependentSSN]]),NOT(ISBLANK(Members[[#This Row],[VisionPolicy]]))), "CoverageLevels", "Waivers")</f>
        <v>Waivers</v>
      </c>
      <c r="BM347">
        <v>0</v>
      </c>
    </row>
    <row r="348" spans="1:65" x14ac:dyDescent="0.25">
      <c r="A348" s="4"/>
      <c r="B348" s="67"/>
      <c r="C348" s="68"/>
      <c r="D348" s="68"/>
      <c r="E348" s="69"/>
      <c r="F348" s="68"/>
      <c r="G348" s="69"/>
      <c r="H348" s="68"/>
      <c r="I348" s="68"/>
      <c r="J348" s="70"/>
      <c r="K348" s="68"/>
      <c r="L348" s="68"/>
      <c r="M348" s="71"/>
      <c r="N348" s="69"/>
      <c r="O348" s="69"/>
      <c r="P348" s="69"/>
      <c r="Q348" s="69"/>
      <c r="R348" s="69"/>
      <c r="S348" s="69"/>
      <c r="T348" s="68" t="str">
        <f>IF(IFERROR(VLOOKUP(Members[[#This Row],[Subscriber SSN]],$C$7:T347,18,FALSE), "") = 0, "",IFERROR(VLOOKUP(Members[[#This Row],[Subscriber SSN]],$C$7:T347,18,FALSE), ""))</f>
        <v/>
      </c>
      <c r="U348" s="68" t="str">
        <f>IF(IFERROR(VLOOKUP(Members[[#This Row],[Subscriber SSN]],$C$7:U347,19,FALSE), "") = 0, "",IFERROR(VLOOKUP(Members[[#This Row],[Subscriber SSN]],$C$7:U347,19,FALSE), ""))</f>
        <v/>
      </c>
      <c r="V348" s="69" t="str">
        <f>IF(IFERROR(VLOOKUP(Members[[#This Row],[Subscriber SSN]],$C$7:V347,20,FALSE), "") = 0, "", IFERROR(VLOOKUP(Members[[#This Row],[Subscriber SSN]],$C$7:V347,20,FALSE), ""))</f>
        <v/>
      </c>
      <c r="W348" s="68" t="str">
        <f>IF(IFERROR(VLOOKUP(Members[[#This Row],[Subscriber SSN]],$C$7:W347,21,FALSE), "") = 0, "", IFERROR(VLOOKUP(Members[[#This Row],[Subscriber SSN]],$C$7:W347,21,FALSE), ""))</f>
        <v/>
      </c>
      <c r="X348" s="68" t="str">
        <f>IF(IFERROR(VLOOKUP(Members[[#This Row],[Subscriber SSN]],$C$7:X347,22,FALSE), "") = 0, "", IFERROR(VLOOKUP(Members[[#This Row],[Subscriber SSN]],$C$7:X347,22,FALSE), ""))</f>
        <v/>
      </c>
      <c r="Y348" s="68"/>
      <c r="Z348" s="72"/>
      <c r="AA348" s="69"/>
      <c r="AB348" s="69"/>
      <c r="AC348" s="70"/>
      <c r="AD348" s="110">
        <f t="shared" si="10"/>
        <v>45292</v>
      </c>
      <c r="AE348" s="69"/>
      <c r="AF348" s="69"/>
      <c r="AG348" s="71"/>
      <c r="AH348" s="69"/>
      <c r="AI348" s="69"/>
      <c r="AJ348" s="69"/>
      <c r="AK348" s="69"/>
      <c r="AL348" s="69"/>
      <c r="AM348" s="69"/>
      <c r="AN348" s="69"/>
      <c r="AO348" s="69"/>
      <c r="AP348" s="73"/>
      <c r="AQ348" s="73"/>
      <c r="AR348" s="73"/>
      <c r="AS348" s="73"/>
      <c r="AT348" s="73"/>
      <c r="AU348" s="73"/>
      <c r="AV348" s="73"/>
      <c r="AW348" s="73"/>
      <c r="AX348" s="73"/>
      <c r="AY348" s="73"/>
      <c r="AZ348" s="73"/>
      <c r="BA348" s="73"/>
      <c r="BB348" s="73"/>
      <c r="BC348" s="74"/>
      <c r="BD348" s="222" t="str">
        <f t="shared" si="11"/>
        <v xml:space="preserve"> </v>
      </c>
      <c r="BE348" s="76">
        <f ca="1">Validation!H348</f>
        <v>2</v>
      </c>
      <c r="BF348" t="str">
        <f ca="1">Validation!I348</f>
        <v/>
      </c>
      <c r="BJ348" t="str">
        <f>IF(AND(ISBLANK(Members[[#This Row],[DependentSSN]]),NOT(ISBLANK(Members[[#This Row],[MedicalPolicy]]))), "CoverageLevels", "Waivers")</f>
        <v>Waivers</v>
      </c>
      <c r="BK348" t="str">
        <f>IF(AND(ISBLANK(Members[[#This Row],[DependentSSN]]),NOT(ISBLANK(Members[[#This Row],[Dental Policy]]))), "CoverageLevels", "Waivers")</f>
        <v>Waivers</v>
      </c>
      <c r="BL348" t="str">
        <f>IF(AND(ISBLANK(Members[[#This Row],[DependentSSN]]),NOT(ISBLANK(Members[[#This Row],[VisionPolicy]]))), "CoverageLevels", "Waivers")</f>
        <v>Waivers</v>
      </c>
      <c r="BM348">
        <v>0</v>
      </c>
    </row>
    <row r="349" spans="1:65" x14ac:dyDescent="0.25">
      <c r="A349" s="4"/>
      <c r="B349" s="67"/>
      <c r="C349" s="68"/>
      <c r="D349" s="68"/>
      <c r="E349" s="69"/>
      <c r="F349" s="68"/>
      <c r="G349" s="69"/>
      <c r="H349" s="68"/>
      <c r="I349" s="68"/>
      <c r="J349" s="70"/>
      <c r="K349" s="68"/>
      <c r="L349" s="68"/>
      <c r="M349" s="71"/>
      <c r="N349" s="69"/>
      <c r="O349" s="69"/>
      <c r="P349" s="69"/>
      <c r="Q349" s="69"/>
      <c r="R349" s="69"/>
      <c r="S349" s="69"/>
      <c r="T349" s="68" t="str">
        <f>IF(IFERROR(VLOOKUP(Members[[#This Row],[Subscriber SSN]],$C$7:T348,18,FALSE), "") = 0, "",IFERROR(VLOOKUP(Members[[#This Row],[Subscriber SSN]],$C$7:T348,18,FALSE), ""))</f>
        <v/>
      </c>
      <c r="U349" s="68" t="str">
        <f>IF(IFERROR(VLOOKUP(Members[[#This Row],[Subscriber SSN]],$C$7:U348,19,FALSE), "") = 0, "",IFERROR(VLOOKUP(Members[[#This Row],[Subscriber SSN]],$C$7:U348,19,FALSE), ""))</f>
        <v/>
      </c>
      <c r="V349" s="69" t="str">
        <f>IF(IFERROR(VLOOKUP(Members[[#This Row],[Subscriber SSN]],$C$7:V348,20,FALSE), "") = 0, "", IFERROR(VLOOKUP(Members[[#This Row],[Subscriber SSN]],$C$7:V348,20,FALSE), ""))</f>
        <v/>
      </c>
      <c r="W349" s="68" t="str">
        <f>IF(IFERROR(VLOOKUP(Members[[#This Row],[Subscriber SSN]],$C$7:W348,21,FALSE), "") = 0, "", IFERROR(VLOOKUP(Members[[#This Row],[Subscriber SSN]],$C$7:W348,21,FALSE), ""))</f>
        <v/>
      </c>
      <c r="X349" s="68" t="str">
        <f>IF(IFERROR(VLOOKUP(Members[[#This Row],[Subscriber SSN]],$C$7:X348,22,FALSE), "") = 0, "", IFERROR(VLOOKUP(Members[[#This Row],[Subscriber SSN]],$C$7:X348,22,FALSE), ""))</f>
        <v/>
      </c>
      <c r="Y349" s="68"/>
      <c r="Z349" s="72"/>
      <c r="AA349" s="69"/>
      <c r="AB349" s="69"/>
      <c r="AC349" s="70"/>
      <c r="AD349" s="110">
        <f t="shared" si="10"/>
        <v>45292</v>
      </c>
      <c r="AE349" s="69"/>
      <c r="AF349" s="69"/>
      <c r="AG349" s="71"/>
      <c r="AH349" s="69"/>
      <c r="AI349" s="69"/>
      <c r="AJ349" s="69"/>
      <c r="AK349" s="69"/>
      <c r="AL349" s="69"/>
      <c r="AM349" s="69"/>
      <c r="AN349" s="69"/>
      <c r="AO349" s="69"/>
      <c r="AP349" s="73"/>
      <c r="AQ349" s="73"/>
      <c r="AR349" s="73"/>
      <c r="AS349" s="73"/>
      <c r="AT349" s="73"/>
      <c r="AU349" s="73"/>
      <c r="AV349" s="73"/>
      <c r="AW349" s="73"/>
      <c r="AX349" s="73"/>
      <c r="AY349" s="73"/>
      <c r="AZ349" s="73"/>
      <c r="BA349" s="73"/>
      <c r="BB349" s="73"/>
      <c r="BC349" s="74"/>
      <c r="BD349" s="222" t="str">
        <f t="shared" si="11"/>
        <v xml:space="preserve"> </v>
      </c>
      <c r="BE349" s="76">
        <f ca="1">Validation!H349</f>
        <v>2</v>
      </c>
      <c r="BF349" t="str">
        <f ca="1">Validation!I349</f>
        <v/>
      </c>
      <c r="BJ349" t="str">
        <f>IF(AND(ISBLANK(Members[[#This Row],[DependentSSN]]),NOT(ISBLANK(Members[[#This Row],[MedicalPolicy]]))), "CoverageLevels", "Waivers")</f>
        <v>Waivers</v>
      </c>
      <c r="BK349" t="str">
        <f>IF(AND(ISBLANK(Members[[#This Row],[DependentSSN]]),NOT(ISBLANK(Members[[#This Row],[Dental Policy]]))), "CoverageLevels", "Waivers")</f>
        <v>Waivers</v>
      </c>
      <c r="BL349" t="str">
        <f>IF(AND(ISBLANK(Members[[#This Row],[DependentSSN]]),NOT(ISBLANK(Members[[#This Row],[VisionPolicy]]))), "CoverageLevels", "Waivers")</f>
        <v>Waivers</v>
      </c>
      <c r="BM349">
        <v>0</v>
      </c>
    </row>
    <row r="350" spans="1:65" x14ac:dyDescent="0.25">
      <c r="A350" s="4"/>
      <c r="B350" s="67"/>
      <c r="C350" s="68"/>
      <c r="D350" s="68"/>
      <c r="E350" s="69"/>
      <c r="F350" s="68"/>
      <c r="G350" s="69"/>
      <c r="H350" s="68"/>
      <c r="I350" s="68"/>
      <c r="J350" s="70"/>
      <c r="K350" s="68"/>
      <c r="L350" s="68"/>
      <c r="M350" s="71"/>
      <c r="N350" s="69"/>
      <c r="O350" s="69"/>
      <c r="P350" s="69"/>
      <c r="Q350" s="69"/>
      <c r="R350" s="69"/>
      <c r="S350" s="69"/>
      <c r="T350" s="68" t="str">
        <f>IF(IFERROR(VLOOKUP(Members[[#This Row],[Subscriber SSN]],$C$7:T349,18,FALSE), "") = 0, "",IFERROR(VLOOKUP(Members[[#This Row],[Subscriber SSN]],$C$7:T349,18,FALSE), ""))</f>
        <v/>
      </c>
      <c r="U350" s="68" t="str">
        <f>IF(IFERROR(VLOOKUP(Members[[#This Row],[Subscriber SSN]],$C$7:U349,19,FALSE), "") = 0, "",IFERROR(VLOOKUP(Members[[#This Row],[Subscriber SSN]],$C$7:U349,19,FALSE), ""))</f>
        <v/>
      </c>
      <c r="V350" s="69" t="str">
        <f>IF(IFERROR(VLOOKUP(Members[[#This Row],[Subscriber SSN]],$C$7:V349,20,FALSE), "") = 0, "", IFERROR(VLOOKUP(Members[[#This Row],[Subscriber SSN]],$C$7:V349,20,FALSE), ""))</f>
        <v/>
      </c>
      <c r="W350" s="68" t="str">
        <f>IF(IFERROR(VLOOKUP(Members[[#This Row],[Subscriber SSN]],$C$7:W349,21,FALSE), "") = 0, "", IFERROR(VLOOKUP(Members[[#This Row],[Subscriber SSN]],$C$7:W349,21,FALSE), ""))</f>
        <v/>
      </c>
      <c r="X350" s="68" t="str">
        <f>IF(IFERROR(VLOOKUP(Members[[#This Row],[Subscriber SSN]],$C$7:X349,22,FALSE), "") = 0, "", IFERROR(VLOOKUP(Members[[#This Row],[Subscriber SSN]],$C$7:X349,22,FALSE), ""))</f>
        <v/>
      </c>
      <c r="Y350" s="68"/>
      <c r="Z350" s="72"/>
      <c r="AA350" s="69"/>
      <c r="AB350" s="69"/>
      <c r="AC350" s="70"/>
      <c r="AD350" s="110">
        <f t="shared" si="10"/>
        <v>45292</v>
      </c>
      <c r="AE350" s="69"/>
      <c r="AF350" s="69"/>
      <c r="AG350" s="71"/>
      <c r="AH350" s="69"/>
      <c r="AI350" s="69"/>
      <c r="AJ350" s="69"/>
      <c r="AK350" s="69"/>
      <c r="AL350" s="69"/>
      <c r="AM350" s="69"/>
      <c r="AN350" s="69"/>
      <c r="AO350" s="69"/>
      <c r="AP350" s="73"/>
      <c r="AQ350" s="73"/>
      <c r="AR350" s="73"/>
      <c r="AS350" s="73"/>
      <c r="AT350" s="73"/>
      <c r="AU350" s="73"/>
      <c r="AV350" s="73"/>
      <c r="AW350" s="73"/>
      <c r="AX350" s="73"/>
      <c r="AY350" s="73"/>
      <c r="AZ350" s="73"/>
      <c r="BA350" s="73"/>
      <c r="BB350" s="73"/>
      <c r="BC350" s="74"/>
      <c r="BD350" s="222" t="str">
        <f t="shared" si="11"/>
        <v xml:space="preserve"> </v>
      </c>
      <c r="BE350" s="76">
        <f ca="1">Validation!H350</f>
        <v>2</v>
      </c>
      <c r="BF350" t="str">
        <f ca="1">Validation!I350</f>
        <v/>
      </c>
      <c r="BJ350" t="str">
        <f>IF(AND(ISBLANK(Members[[#This Row],[DependentSSN]]),NOT(ISBLANK(Members[[#This Row],[MedicalPolicy]]))), "CoverageLevels", "Waivers")</f>
        <v>Waivers</v>
      </c>
      <c r="BK350" t="str">
        <f>IF(AND(ISBLANK(Members[[#This Row],[DependentSSN]]),NOT(ISBLANK(Members[[#This Row],[Dental Policy]]))), "CoverageLevels", "Waivers")</f>
        <v>Waivers</v>
      </c>
      <c r="BL350" t="str">
        <f>IF(AND(ISBLANK(Members[[#This Row],[DependentSSN]]),NOT(ISBLANK(Members[[#This Row],[VisionPolicy]]))), "CoverageLevels", "Waivers")</f>
        <v>Waivers</v>
      </c>
      <c r="BM350">
        <v>0</v>
      </c>
    </row>
    <row r="351" spans="1:65" x14ac:dyDescent="0.25">
      <c r="A351" s="4"/>
      <c r="B351" s="67"/>
      <c r="C351" s="68"/>
      <c r="D351" s="68"/>
      <c r="E351" s="69"/>
      <c r="F351" s="68"/>
      <c r="G351" s="69"/>
      <c r="H351" s="68"/>
      <c r="I351" s="68"/>
      <c r="J351" s="70"/>
      <c r="K351" s="68"/>
      <c r="L351" s="68"/>
      <c r="M351" s="71"/>
      <c r="N351" s="69"/>
      <c r="O351" s="69"/>
      <c r="P351" s="69"/>
      <c r="Q351" s="69"/>
      <c r="R351" s="69"/>
      <c r="S351" s="69"/>
      <c r="T351" s="68" t="str">
        <f>IF(IFERROR(VLOOKUP(Members[[#This Row],[Subscriber SSN]],$C$7:T350,18,FALSE), "") = 0, "",IFERROR(VLOOKUP(Members[[#This Row],[Subscriber SSN]],$C$7:T350,18,FALSE), ""))</f>
        <v/>
      </c>
      <c r="U351" s="68" t="str">
        <f>IF(IFERROR(VLOOKUP(Members[[#This Row],[Subscriber SSN]],$C$7:U350,19,FALSE), "") = 0, "",IFERROR(VLOOKUP(Members[[#This Row],[Subscriber SSN]],$C$7:U350,19,FALSE), ""))</f>
        <v/>
      </c>
      <c r="V351" s="69" t="str">
        <f>IF(IFERROR(VLOOKUP(Members[[#This Row],[Subscriber SSN]],$C$7:V350,20,FALSE), "") = 0, "", IFERROR(VLOOKUP(Members[[#This Row],[Subscriber SSN]],$C$7:V350,20,FALSE), ""))</f>
        <v/>
      </c>
      <c r="W351" s="68" t="str">
        <f>IF(IFERROR(VLOOKUP(Members[[#This Row],[Subscriber SSN]],$C$7:W350,21,FALSE), "") = 0, "", IFERROR(VLOOKUP(Members[[#This Row],[Subscriber SSN]],$C$7:W350,21,FALSE), ""))</f>
        <v/>
      </c>
      <c r="X351" s="68" t="str">
        <f>IF(IFERROR(VLOOKUP(Members[[#This Row],[Subscriber SSN]],$C$7:X350,22,FALSE), "") = 0, "", IFERROR(VLOOKUP(Members[[#This Row],[Subscriber SSN]],$C$7:X350,22,FALSE), ""))</f>
        <v/>
      </c>
      <c r="Y351" s="68"/>
      <c r="Z351" s="72"/>
      <c r="AA351" s="69"/>
      <c r="AB351" s="69"/>
      <c r="AC351" s="70"/>
      <c r="AD351" s="110">
        <f t="shared" si="10"/>
        <v>45292</v>
      </c>
      <c r="AE351" s="69"/>
      <c r="AF351" s="69"/>
      <c r="AG351" s="71"/>
      <c r="AH351" s="69"/>
      <c r="AI351" s="69"/>
      <c r="AJ351" s="69"/>
      <c r="AK351" s="69"/>
      <c r="AL351" s="69"/>
      <c r="AM351" s="69"/>
      <c r="AN351" s="69"/>
      <c r="AO351" s="69"/>
      <c r="AP351" s="73"/>
      <c r="AQ351" s="73"/>
      <c r="AR351" s="73"/>
      <c r="AS351" s="73"/>
      <c r="AT351" s="73"/>
      <c r="AU351" s="73"/>
      <c r="AV351" s="73"/>
      <c r="AW351" s="73"/>
      <c r="AX351" s="73"/>
      <c r="AY351" s="73"/>
      <c r="AZ351" s="73"/>
      <c r="BA351" s="73"/>
      <c r="BB351" s="73"/>
      <c r="BC351" s="74"/>
      <c r="BD351" s="222" t="str">
        <f t="shared" si="11"/>
        <v xml:space="preserve"> </v>
      </c>
      <c r="BE351" s="76">
        <f ca="1">Validation!H351</f>
        <v>2</v>
      </c>
      <c r="BF351" t="str">
        <f ca="1">Validation!I351</f>
        <v/>
      </c>
      <c r="BJ351" t="str">
        <f>IF(AND(ISBLANK(Members[[#This Row],[DependentSSN]]),NOT(ISBLANK(Members[[#This Row],[MedicalPolicy]]))), "CoverageLevels", "Waivers")</f>
        <v>Waivers</v>
      </c>
      <c r="BK351" t="str">
        <f>IF(AND(ISBLANK(Members[[#This Row],[DependentSSN]]),NOT(ISBLANK(Members[[#This Row],[Dental Policy]]))), "CoverageLevels", "Waivers")</f>
        <v>Waivers</v>
      </c>
      <c r="BL351" t="str">
        <f>IF(AND(ISBLANK(Members[[#This Row],[DependentSSN]]),NOT(ISBLANK(Members[[#This Row],[VisionPolicy]]))), "CoverageLevels", "Waivers")</f>
        <v>Waivers</v>
      </c>
      <c r="BM351">
        <v>0</v>
      </c>
    </row>
    <row r="352" spans="1:65" x14ac:dyDescent="0.25">
      <c r="A352" s="4"/>
      <c r="B352" s="67"/>
      <c r="C352" s="68"/>
      <c r="D352" s="68"/>
      <c r="E352" s="69"/>
      <c r="F352" s="68"/>
      <c r="G352" s="69"/>
      <c r="H352" s="68"/>
      <c r="I352" s="68"/>
      <c r="J352" s="70"/>
      <c r="K352" s="68"/>
      <c r="L352" s="68"/>
      <c r="M352" s="71"/>
      <c r="N352" s="69"/>
      <c r="O352" s="69"/>
      <c r="P352" s="69"/>
      <c r="Q352" s="69"/>
      <c r="R352" s="69"/>
      <c r="S352" s="69"/>
      <c r="T352" s="68" t="str">
        <f>IF(IFERROR(VLOOKUP(Members[[#This Row],[Subscriber SSN]],$C$7:T351,18,FALSE), "") = 0, "",IFERROR(VLOOKUP(Members[[#This Row],[Subscriber SSN]],$C$7:T351,18,FALSE), ""))</f>
        <v/>
      </c>
      <c r="U352" s="68" t="str">
        <f>IF(IFERROR(VLOOKUP(Members[[#This Row],[Subscriber SSN]],$C$7:U351,19,FALSE), "") = 0, "",IFERROR(VLOOKUP(Members[[#This Row],[Subscriber SSN]],$C$7:U351,19,FALSE), ""))</f>
        <v/>
      </c>
      <c r="V352" s="69" t="str">
        <f>IF(IFERROR(VLOOKUP(Members[[#This Row],[Subscriber SSN]],$C$7:V351,20,FALSE), "") = 0, "", IFERROR(VLOOKUP(Members[[#This Row],[Subscriber SSN]],$C$7:V351,20,FALSE), ""))</f>
        <v/>
      </c>
      <c r="W352" s="68" t="str">
        <f>IF(IFERROR(VLOOKUP(Members[[#This Row],[Subscriber SSN]],$C$7:W351,21,FALSE), "") = 0, "", IFERROR(VLOOKUP(Members[[#This Row],[Subscriber SSN]],$C$7:W351,21,FALSE), ""))</f>
        <v/>
      </c>
      <c r="X352" s="68" t="str">
        <f>IF(IFERROR(VLOOKUP(Members[[#This Row],[Subscriber SSN]],$C$7:X351,22,FALSE), "") = 0, "", IFERROR(VLOOKUP(Members[[#This Row],[Subscriber SSN]],$C$7:X351,22,FALSE), ""))</f>
        <v/>
      </c>
      <c r="Y352" s="68"/>
      <c r="Z352" s="72"/>
      <c r="AA352" s="69"/>
      <c r="AB352" s="69"/>
      <c r="AC352" s="70"/>
      <c r="AD352" s="110">
        <f t="shared" si="10"/>
        <v>45292</v>
      </c>
      <c r="AE352" s="69"/>
      <c r="AF352" s="69"/>
      <c r="AG352" s="71"/>
      <c r="AH352" s="69"/>
      <c r="AI352" s="69"/>
      <c r="AJ352" s="69"/>
      <c r="AK352" s="69"/>
      <c r="AL352" s="69"/>
      <c r="AM352" s="69"/>
      <c r="AN352" s="69"/>
      <c r="AO352" s="69"/>
      <c r="AP352" s="73"/>
      <c r="AQ352" s="73"/>
      <c r="AR352" s="73"/>
      <c r="AS352" s="73"/>
      <c r="AT352" s="73"/>
      <c r="AU352" s="73"/>
      <c r="AV352" s="73"/>
      <c r="AW352" s="73"/>
      <c r="AX352" s="73"/>
      <c r="AY352" s="73"/>
      <c r="AZ352" s="73"/>
      <c r="BA352" s="73"/>
      <c r="BB352" s="73"/>
      <c r="BC352" s="74"/>
      <c r="BD352" s="222" t="str">
        <f t="shared" si="11"/>
        <v xml:space="preserve"> </v>
      </c>
      <c r="BE352" s="76">
        <f ca="1">Validation!H352</f>
        <v>2</v>
      </c>
      <c r="BF352" t="str">
        <f ca="1">Validation!I352</f>
        <v/>
      </c>
      <c r="BJ352" t="str">
        <f>IF(AND(ISBLANK(Members[[#This Row],[DependentSSN]]),NOT(ISBLANK(Members[[#This Row],[MedicalPolicy]]))), "CoverageLevels", "Waivers")</f>
        <v>Waivers</v>
      </c>
      <c r="BK352" t="str">
        <f>IF(AND(ISBLANK(Members[[#This Row],[DependentSSN]]),NOT(ISBLANK(Members[[#This Row],[Dental Policy]]))), "CoverageLevels", "Waivers")</f>
        <v>Waivers</v>
      </c>
      <c r="BL352" t="str">
        <f>IF(AND(ISBLANK(Members[[#This Row],[DependentSSN]]),NOT(ISBLANK(Members[[#This Row],[VisionPolicy]]))), "CoverageLevels", "Waivers")</f>
        <v>Waivers</v>
      </c>
      <c r="BM352">
        <v>0</v>
      </c>
    </row>
    <row r="353" spans="1:65" x14ac:dyDescent="0.25">
      <c r="A353" s="4"/>
      <c r="B353" s="67"/>
      <c r="C353" s="68"/>
      <c r="D353" s="68"/>
      <c r="E353" s="69"/>
      <c r="F353" s="68"/>
      <c r="G353" s="69"/>
      <c r="H353" s="68"/>
      <c r="I353" s="68"/>
      <c r="J353" s="70"/>
      <c r="K353" s="68"/>
      <c r="L353" s="68"/>
      <c r="M353" s="71"/>
      <c r="N353" s="69"/>
      <c r="O353" s="69"/>
      <c r="P353" s="69"/>
      <c r="Q353" s="69"/>
      <c r="R353" s="69"/>
      <c r="S353" s="69"/>
      <c r="T353" s="68" t="str">
        <f>IF(IFERROR(VLOOKUP(Members[[#This Row],[Subscriber SSN]],$C$7:T352,18,FALSE), "") = 0, "",IFERROR(VLOOKUP(Members[[#This Row],[Subscriber SSN]],$C$7:T352,18,FALSE), ""))</f>
        <v/>
      </c>
      <c r="U353" s="68" t="str">
        <f>IF(IFERROR(VLOOKUP(Members[[#This Row],[Subscriber SSN]],$C$7:U352,19,FALSE), "") = 0, "",IFERROR(VLOOKUP(Members[[#This Row],[Subscriber SSN]],$C$7:U352,19,FALSE), ""))</f>
        <v/>
      </c>
      <c r="V353" s="69" t="str">
        <f>IF(IFERROR(VLOOKUP(Members[[#This Row],[Subscriber SSN]],$C$7:V352,20,FALSE), "") = 0, "", IFERROR(VLOOKUP(Members[[#This Row],[Subscriber SSN]],$C$7:V352,20,FALSE), ""))</f>
        <v/>
      </c>
      <c r="W353" s="68" t="str">
        <f>IF(IFERROR(VLOOKUP(Members[[#This Row],[Subscriber SSN]],$C$7:W352,21,FALSE), "") = 0, "", IFERROR(VLOOKUP(Members[[#This Row],[Subscriber SSN]],$C$7:W352,21,FALSE), ""))</f>
        <v/>
      </c>
      <c r="X353" s="68" t="str">
        <f>IF(IFERROR(VLOOKUP(Members[[#This Row],[Subscriber SSN]],$C$7:X352,22,FALSE), "") = 0, "", IFERROR(VLOOKUP(Members[[#This Row],[Subscriber SSN]],$C$7:X352,22,FALSE), ""))</f>
        <v/>
      </c>
      <c r="Y353" s="68"/>
      <c r="Z353" s="72"/>
      <c r="AA353" s="69"/>
      <c r="AB353" s="69"/>
      <c r="AC353" s="70"/>
      <c r="AD353" s="110">
        <f t="shared" si="10"/>
        <v>45292</v>
      </c>
      <c r="AE353" s="69"/>
      <c r="AF353" s="69"/>
      <c r="AG353" s="71"/>
      <c r="AH353" s="69"/>
      <c r="AI353" s="69"/>
      <c r="AJ353" s="69"/>
      <c r="AK353" s="69"/>
      <c r="AL353" s="69"/>
      <c r="AM353" s="69"/>
      <c r="AN353" s="69"/>
      <c r="AO353" s="69"/>
      <c r="AP353" s="73"/>
      <c r="AQ353" s="73"/>
      <c r="AR353" s="73"/>
      <c r="AS353" s="73"/>
      <c r="AT353" s="73"/>
      <c r="AU353" s="73"/>
      <c r="AV353" s="73"/>
      <c r="AW353" s="73"/>
      <c r="AX353" s="73"/>
      <c r="AY353" s="73"/>
      <c r="AZ353" s="73"/>
      <c r="BA353" s="73"/>
      <c r="BB353" s="73"/>
      <c r="BC353" s="74"/>
      <c r="BD353" s="222" t="str">
        <f t="shared" si="11"/>
        <v xml:space="preserve"> </v>
      </c>
      <c r="BE353" s="76">
        <f ca="1">Validation!H353</f>
        <v>2</v>
      </c>
      <c r="BF353" t="str">
        <f ca="1">Validation!I353</f>
        <v/>
      </c>
      <c r="BJ353" t="str">
        <f>IF(AND(ISBLANK(Members[[#This Row],[DependentSSN]]),NOT(ISBLANK(Members[[#This Row],[MedicalPolicy]]))), "CoverageLevels", "Waivers")</f>
        <v>Waivers</v>
      </c>
      <c r="BK353" t="str">
        <f>IF(AND(ISBLANK(Members[[#This Row],[DependentSSN]]),NOT(ISBLANK(Members[[#This Row],[Dental Policy]]))), "CoverageLevels", "Waivers")</f>
        <v>Waivers</v>
      </c>
      <c r="BL353" t="str">
        <f>IF(AND(ISBLANK(Members[[#This Row],[DependentSSN]]),NOT(ISBLANK(Members[[#This Row],[VisionPolicy]]))), "CoverageLevels", "Waivers")</f>
        <v>Waivers</v>
      </c>
      <c r="BM353">
        <v>0</v>
      </c>
    </row>
    <row r="354" spans="1:65" x14ac:dyDescent="0.25">
      <c r="A354" s="4"/>
      <c r="B354" s="67"/>
      <c r="C354" s="68"/>
      <c r="D354" s="68"/>
      <c r="E354" s="69"/>
      <c r="F354" s="68"/>
      <c r="G354" s="69"/>
      <c r="H354" s="68"/>
      <c r="I354" s="68"/>
      <c r="J354" s="70"/>
      <c r="K354" s="68"/>
      <c r="L354" s="68"/>
      <c r="M354" s="71"/>
      <c r="N354" s="69"/>
      <c r="O354" s="69"/>
      <c r="P354" s="69"/>
      <c r="Q354" s="69"/>
      <c r="R354" s="69"/>
      <c r="S354" s="69"/>
      <c r="T354" s="68" t="str">
        <f>IF(IFERROR(VLOOKUP(Members[[#This Row],[Subscriber SSN]],$C$7:T353,18,FALSE), "") = 0, "",IFERROR(VLOOKUP(Members[[#This Row],[Subscriber SSN]],$C$7:T353,18,FALSE), ""))</f>
        <v/>
      </c>
      <c r="U354" s="68" t="str">
        <f>IF(IFERROR(VLOOKUP(Members[[#This Row],[Subscriber SSN]],$C$7:U353,19,FALSE), "") = 0, "",IFERROR(VLOOKUP(Members[[#This Row],[Subscriber SSN]],$C$7:U353,19,FALSE), ""))</f>
        <v/>
      </c>
      <c r="V354" s="69" t="str">
        <f>IF(IFERROR(VLOOKUP(Members[[#This Row],[Subscriber SSN]],$C$7:V353,20,FALSE), "") = 0, "", IFERROR(VLOOKUP(Members[[#This Row],[Subscriber SSN]],$C$7:V353,20,FALSE), ""))</f>
        <v/>
      </c>
      <c r="W354" s="68" t="str">
        <f>IF(IFERROR(VLOOKUP(Members[[#This Row],[Subscriber SSN]],$C$7:W353,21,FALSE), "") = 0, "", IFERROR(VLOOKUP(Members[[#This Row],[Subscriber SSN]],$C$7:W353,21,FALSE), ""))</f>
        <v/>
      </c>
      <c r="X354" s="68" t="str">
        <f>IF(IFERROR(VLOOKUP(Members[[#This Row],[Subscriber SSN]],$C$7:X353,22,FALSE), "") = 0, "", IFERROR(VLOOKUP(Members[[#This Row],[Subscriber SSN]],$C$7:X353,22,FALSE), ""))</f>
        <v/>
      </c>
      <c r="Y354" s="68"/>
      <c r="Z354" s="72"/>
      <c r="AA354" s="69"/>
      <c r="AB354" s="69"/>
      <c r="AC354" s="70"/>
      <c r="AD354" s="110">
        <f t="shared" si="10"/>
        <v>45292</v>
      </c>
      <c r="AE354" s="69"/>
      <c r="AF354" s="69"/>
      <c r="AG354" s="71"/>
      <c r="AH354" s="69"/>
      <c r="AI354" s="69"/>
      <c r="AJ354" s="69"/>
      <c r="AK354" s="69"/>
      <c r="AL354" s="69"/>
      <c r="AM354" s="69"/>
      <c r="AN354" s="69"/>
      <c r="AO354" s="69"/>
      <c r="AP354" s="73"/>
      <c r="AQ354" s="73"/>
      <c r="AR354" s="73"/>
      <c r="AS354" s="73"/>
      <c r="AT354" s="73"/>
      <c r="AU354" s="73"/>
      <c r="AV354" s="73"/>
      <c r="AW354" s="73"/>
      <c r="AX354" s="73"/>
      <c r="AY354" s="73"/>
      <c r="AZ354" s="73"/>
      <c r="BA354" s="73"/>
      <c r="BB354" s="73"/>
      <c r="BC354" s="74"/>
      <c r="BD354" s="222" t="str">
        <f t="shared" si="11"/>
        <v xml:space="preserve"> </v>
      </c>
      <c r="BE354" s="76">
        <f ca="1">Validation!H354</f>
        <v>2</v>
      </c>
      <c r="BF354" t="str">
        <f ca="1">Validation!I354</f>
        <v/>
      </c>
      <c r="BJ354" t="str">
        <f>IF(AND(ISBLANK(Members[[#This Row],[DependentSSN]]),NOT(ISBLANK(Members[[#This Row],[MedicalPolicy]]))), "CoverageLevels", "Waivers")</f>
        <v>Waivers</v>
      </c>
      <c r="BK354" t="str">
        <f>IF(AND(ISBLANK(Members[[#This Row],[DependentSSN]]),NOT(ISBLANK(Members[[#This Row],[Dental Policy]]))), "CoverageLevels", "Waivers")</f>
        <v>Waivers</v>
      </c>
      <c r="BL354" t="str">
        <f>IF(AND(ISBLANK(Members[[#This Row],[DependentSSN]]),NOT(ISBLANK(Members[[#This Row],[VisionPolicy]]))), "CoverageLevels", "Waivers")</f>
        <v>Waivers</v>
      </c>
      <c r="BM354">
        <v>0</v>
      </c>
    </row>
    <row r="355" spans="1:65" x14ac:dyDescent="0.25">
      <c r="A355" s="4"/>
      <c r="B355" s="67"/>
      <c r="C355" s="68"/>
      <c r="D355" s="68"/>
      <c r="E355" s="69"/>
      <c r="F355" s="68"/>
      <c r="G355" s="69"/>
      <c r="H355" s="68"/>
      <c r="I355" s="68"/>
      <c r="J355" s="70"/>
      <c r="K355" s="68"/>
      <c r="L355" s="68"/>
      <c r="M355" s="71"/>
      <c r="N355" s="69"/>
      <c r="O355" s="69"/>
      <c r="P355" s="69"/>
      <c r="Q355" s="69"/>
      <c r="R355" s="69"/>
      <c r="S355" s="69"/>
      <c r="T355" s="68" t="str">
        <f>IF(IFERROR(VLOOKUP(Members[[#This Row],[Subscriber SSN]],$C$7:T354,18,FALSE), "") = 0, "",IFERROR(VLOOKUP(Members[[#This Row],[Subscriber SSN]],$C$7:T354,18,FALSE), ""))</f>
        <v/>
      </c>
      <c r="U355" s="68" t="str">
        <f>IF(IFERROR(VLOOKUP(Members[[#This Row],[Subscriber SSN]],$C$7:U354,19,FALSE), "") = 0, "",IFERROR(VLOOKUP(Members[[#This Row],[Subscriber SSN]],$C$7:U354,19,FALSE), ""))</f>
        <v/>
      </c>
      <c r="V355" s="69" t="str">
        <f>IF(IFERROR(VLOOKUP(Members[[#This Row],[Subscriber SSN]],$C$7:V354,20,FALSE), "") = 0, "", IFERROR(VLOOKUP(Members[[#This Row],[Subscriber SSN]],$C$7:V354,20,FALSE), ""))</f>
        <v/>
      </c>
      <c r="W355" s="68" t="str">
        <f>IF(IFERROR(VLOOKUP(Members[[#This Row],[Subscriber SSN]],$C$7:W354,21,FALSE), "") = 0, "", IFERROR(VLOOKUP(Members[[#This Row],[Subscriber SSN]],$C$7:W354,21,FALSE), ""))</f>
        <v/>
      </c>
      <c r="X355" s="68" t="str">
        <f>IF(IFERROR(VLOOKUP(Members[[#This Row],[Subscriber SSN]],$C$7:X354,22,FALSE), "") = 0, "", IFERROR(VLOOKUP(Members[[#This Row],[Subscriber SSN]],$C$7:X354,22,FALSE), ""))</f>
        <v/>
      </c>
      <c r="Y355" s="68"/>
      <c r="Z355" s="72"/>
      <c r="AA355" s="69"/>
      <c r="AB355" s="69"/>
      <c r="AC355" s="70"/>
      <c r="AD355" s="110">
        <f t="shared" si="10"/>
        <v>45292</v>
      </c>
      <c r="AE355" s="69"/>
      <c r="AF355" s="69"/>
      <c r="AG355" s="71"/>
      <c r="AH355" s="69"/>
      <c r="AI355" s="69"/>
      <c r="AJ355" s="69"/>
      <c r="AK355" s="69"/>
      <c r="AL355" s="69"/>
      <c r="AM355" s="69"/>
      <c r="AN355" s="69"/>
      <c r="AO355" s="69"/>
      <c r="AP355" s="73"/>
      <c r="AQ355" s="73"/>
      <c r="AR355" s="73"/>
      <c r="AS355" s="73"/>
      <c r="AT355" s="73"/>
      <c r="AU355" s="73"/>
      <c r="AV355" s="73"/>
      <c r="AW355" s="73"/>
      <c r="AX355" s="73"/>
      <c r="AY355" s="73"/>
      <c r="AZ355" s="73"/>
      <c r="BA355" s="73"/>
      <c r="BB355" s="73"/>
      <c r="BC355" s="74"/>
      <c r="BD355" s="222" t="str">
        <f t="shared" si="11"/>
        <v xml:space="preserve"> </v>
      </c>
      <c r="BE355" s="76">
        <f ca="1">Validation!H355</f>
        <v>2</v>
      </c>
      <c r="BF355" t="str">
        <f ca="1">Validation!I355</f>
        <v/>
      </c>
      <c r="BJ355" t="str">
        <f>IF(AND(ISBLANK(Members[[#This Row],[DependentSSN]]),NOT(ISBLANK(Members[[#This Row],[MedicalPolicy]]))), "CoverageLevels", "Waivers")</f>
        <v>Waivers</v>
      </c>
      <c r="BK355" t="str">
        <f>IF(AND(ISBLANK(Members[[#This Row],[DependentSSN]]),NOT(ISBLANK(Members[[#This Row],[Dental Policy]]))), "CoverageLevels", "Waivers")</f>
        <v>Waivers</v>
      </c>
      <c r="BL355" t="str">
        <f>IF(AND(ISBLANK(Members[[#This Row],[DependentSSN]]),NOT(ISBLANK(Members[[#This Row],[VisionPolicy]]))), "CoverageLevels", "Waivers")</f>
        <v>Waivers</v>
      </c>
      <c r="BM355">
        <v>0</v>
      </c>
    </row>
    <row r="356" spans="1:65" x14ac:dyDescent="0.25">
      <c r="A356" s="4"/>
      <c r="B356" s="67"/>
      <c r="C356" s="68"/>
      <c r="D356" s="68"/>
      <c r="E356" s="69"/>
      <c r="F356" s="68"/>
      <c r="G356" s="69"/>
      <c r="H356" s="68"/>
      <c r="I356" s="68"/>
      <c r="J356" s="70"/>
      <c r="K356" s="68"/>
      <c r="L356" s="68"/>
      <c r="M356" s="71"/>
      <c r="N356" s="69"/>
      <c r="O356" s="69"/>
      <c r="P356" s="69"/>
      <c r="Q356" s="69"/>
      <c r="R356" s="69"/>
      <c r="S356" s="69"/>
      <c r="T356" s="68" t="str">
        <f>IF(IFERROR(VLOOKUP(Members[[#This Row],[Subscriber SSN]],$C$7:T355,18,FALSE), "") = 0, "",IFERROR(VLOOKUP(Members[[#This Row],[Subscriber SSN]],$C$7:T355,18,FALSE), ""))</f>
        <v/>
      </c>
      <c r="U356" s="68" t="str">
        <f>IF(IFERROR(VLOOKUP(Members[[#This Row],[Subscriber SSN]],$C$7:U355,19,FALSE), "") = 0, "",IFERROR(VLOOKUP(Members[[#This Row],[Subscriber SSN]],$C$7:U355,19,FALSE), ""))</f>
        <v/>
      </c>
      <c r="V356" s="69" t="str">
        <f>IF(IFERROR(VLOOKUP(Members[[#This Row],[Subscriber SSN]],$C$7:V355,20,FALSE), "") = 0, "", IFERROR(VLOOKUP(Members[[#This Row],[Subscriber SSN]],$C$7:V355,20,FALSE), ""))</f>
        <v/>
      </c>
      <c r="W356" s="68" t="str">
        <f>IF(IFERROR(VLOOKUP(Members[[#This Row],[Subscriber SSN]],$C$7:W355,21,FALSE), "") = 0, "", IFERROR(VLOOKUP(Members[[#This Row],[Subscriber SSN]],$C$7:W355,21,FALSE), ""))</f>
        <v/>
      </c>
      <c r="X356" s="68" t="str">
        <f>IF(IFERROR(VLOOKUP(Members[[#This Row],[Subscriber SSN]],$C$7:X355,22,FALSE), "") = 0, "", IFERROR(VLOOKUP(Members[[#This Row],[Subscriber SSN]],$C$7:X355,22,FALSE), ""))</f>
        <v/>
      </c>
      <c r="Y356" s="68"/>
      <c r="Z356" s="72"/>
      <c r="AA356" s="69"/>
      <c r="AB356" s="69"/>
      <c r="AC356" s="70"/>
      <c r="AD356" s="110">
        <f t="shared" si="10"/>
        <v>45292</v>
      </c>
      <c r="AE356" s="69"/>
      <c r="AF356" s="69"/>
      <c r="AG356" s="71"/>
      <c r="AH356" s="69"/>
      <c r="AI356" s="69"/>
      <c r="AJ356" s="69"/>
      <c r="AK356" s="69"/>
      <c r="AL356" s="69"/>
      <c r="AM356" s="69"/>
      <c r="AN356" s="69"/>
      <c r="AO356" s="69"/>
      <c r="AP356" s="73"/>
      <c r="AQ356" s="73"/>
      <c r="AR356" s="73"/>
      <c r="AS356" s="73"/>
      <c r="AT356" s="73"/>
      <c r="AU356" s="73"/>
      <c r="AV356" s="73"/>
      <c r="AW356" s="73"/>
      <c r="AX356" s="73"/>
      <c r="AY356" s="73"/>
      <c r="AZ356" s="73"/>
      <c r="BA356" s="73"/>
      <c r="BB356" s="73"/>
      <c r="BC356" s="74"/>
      <c r="BD356" s="222" t="str">
        <f t="shared" si="11"/>
        <v xml:space="preserve"> </v>
      </c>
      <c r="BE356" s="76">
        <f ca="1">Validation!H356</f>
        <v>2</v>
      </c>
      <c r="BF356" t="str">
        <f ca="1">Validation!I356</f>
        <v/>
      </c>
      <c r="BJ356" t="str">
        <f>IF(AND(ISBLANK(Members[[#This Row],[DependentSSN]]),NOT(ISBLANK(Members[[#This Row],[MedicalPolicy]]))), "CoverageLevels", "Waivers")</f>
        <v>Waivers</v>
      </c>
      <c r="BK356" t="str">
        <f>IF(AND(ISBLANK(Members[[#This Row],[DependentSSN]]),NOT(ISBLANK(Members[[#This Row],[Dental Policy]]))), "CoverageLevels", "Waivers")</f>
        <v>Waivers</v>
      </c>
      <c r="BL356" t="str">
        <f>IF(AND(ISBLANK(Members[[#This Row],[DependentSSN]]),NOT(ISBLANK(Members[[#This Row],[VisionPolicy]]))), "CoverageLevels", "Waivers")</f>
        <v>Waivers</v>
      </c>
      <c r="BM356">
        <v>0</v>
      </c>
    </row>
    <row r="357" spans="1:65" x14ac:dyDescent="0.25">
      <c r="A357" s="4"/>
      <c r="B357" s="67"/>
      <c r="C357" s="68"/>
      <c r="D357" s="68"/>
      <c r="E357" s="69"/>
      <c r="F357" s="68"/>
      <c r="G357" s="69"/>
      <c r="H357" s="68"/>
      <c r="I357" s="68"/>
      <c r="J357" s="70"/>
      <c r="K357" s="68"/>
      <c r="L357" s="68"/>
      <c r="M357" s="71"/>
      <c r="N357" s="69"/>
      <c r="O357" s="69"/>
      <c r="P357" s="69"/>
      <c r="Q357" s="69"/>
      <c r="R357" s="69"/>
      <c r="S357" s="69"/>
      <c r="T357" s="68" t="str">
        <f>IF(IFERROR(VLOOKUP(Members[[#This Row],[Subscriber SSN]],$C$7:T356,18,FALSE), "") = 0, "",IFERROR(VLOOKUP(Members[[#This Row],[Subscriber SSN]],$C$7:T356,18,FALSE), ""))</f>
        <v/>
      </c>
      <c r="U357" s="68" t="str">
        <f>IF(IFERROR(VLOOKUP(Members[[#This Row],[Subscriber SSN]],$C$7:U356,19,FALSE), "") = 0, "",IFERROR(VLOOKUP(Members[[#This Row],[Subscriber SSN]],$C$7:U356,19,FALSE), ""))</f>
        <v/>
      </c>
      <c r="V357" s="69" t="str">
        <f>IF(IFERROR(VLOOKUP(Members[[#This Row],[Subscriber SSN]],$C$7:V356,20,FALSE), "") = 0, "", IFERROR(VLOOKUP(Members[[#This Row],[Subscriber SSN]],$C$7:V356,20,FALSE), ""))</f>
        <v/>
      </c>
      <c r="W357" s="68" t="str">
        <f>IF(IFERROR(VLOOKUP(Members[[#This Row],[Subscriber SSN]],$C$7:W356,21,FALSE), "") = 0, "", IFERROR(VLOOKUP(Members[[#This Row],[Subscriber SSN]],$C$7:W356,21,FALSE), ""))</f>
        <v/>
      </c>
      <c r="X357" s="68" t="str">
        <f>IF(IFERROR(VLOOKUP(Members[[#This Row],[Subscriber SSN]],$C$7:X356,22,FALSE), "") = 0, "", IFERROR(VLOOKUP(Members[[#This Row],[Subscriber SSN]],$C$7:X356,22,FALSE), ""))</f>
        <v/>
      </c>
      <c r="Y357" s="68"/>
      <c r="Z357" s="72"/>
      <c r="AA357" s="69"/>
      <c r="AB357" s="69"/>
      <c r="AC357" s="70"/>
      <c r="AD357" s="110">
        <f t="shared" si="10"/>
        <v>45292</v>
      </c>
      <c r="AE357" s="69"/>
      <c r="AF357" s="69"/>
      <c r="AG357" s="71"/>
      <c r="AH357" s="69"/>
      <c r="AI357" s="69"/>
      <c r="AJ357" s="69"/>
      <c r="AK357" s="69"/>
      <c r="AL357" s="69"/>
      <c r="AM357" s="69"/>
      <c r="AN357" s="69"/>
      <c r="AO357" s="69"/>
      <c r="AP357" s="73"/>
      <c r="AQ357" s="73"/>
      <c r="AR357" s="73"/>
      <c r="AS357" s="73"/>
      <c r="AT357" s="73"/>
      <c r="AU357" s="73"/>
      <c r="AV357" s="73"/>
      <c r="AW357" s="73"/>
      <c r="AX357" s="73"/>
      <c r="AY357" s="73"/>
      <c r="AZ357" s="73"/>
      <c r="BA357" s="73"/>
      <c r="BB357" s="73"/>
      <c r="BC357" s="74"/>
      <c r="BD357" s="222" t="str">
        <f t="shared" si="11"/>
        <v xml:space="preserve"> </v>
      </c>
      <c r="BE357" s="76">
        <f ca="1">Validation!H357</f>
        <v>2</v>
      </c>
      <c r="BF357" t="str">
        <f ca="1">Validation!I357</f>
        <v/>
      </c>
      <c r="BJ357" t="str">
        <f>IF(AND(ISBLANK(Members[[#This Row],[DependentSSN]]),NOT(ISBLANK(Members[[#This Row],[MedicalPolicy]]))), "CoverageLevels", "Waivers")</f>
        <v>Waivers</v>
      </c>
      <c r="BK357" t="str">
        <f>IF(AND(ISBLANK(Members[[#This Row],[DependentSSN]]),NOT(ISBLANK(Members[[#This Row],[Dental Policy]]))), "CoverageLevels", "Waivers")</f>
        <v>Waivers</v>
      </c>
      <c r="BL357" t="str">
        <f>IF(AND(ISBLANK(Members[[#This Row],[DependentSSN]]),NOT(ISBLANK(Members[[#This Row],[VisionPolicy]]))), "CoverageLevels", "Waivers")</f>
        <v>Waivers</v>
      </c>
      <c r="BM357">
        <v>0</v>
      </c>
    </row>
    <row r="358" spans="1:65" x14ac:dyDescent="0.25">
      <c r="A358" s="4"/>
      <c r="B358" s="67"/>
      <c r="C358" s="68"/>
      <c r="D358" s="68"/>
      <c r="E358" s="69"/>
      <c r="F358" s="68"/>
      <c r="G358" s="69"/>
      <c r="H358" s="68"/>
      <c r="I358" s="68"/>
      <c r="J358" s="70"/>
      <c r="K358" s="68"/>
      <c r="L358" s="68"/>
      <c r="M358" s="71"/>
      <c r="N358" s="69"/>
      <c r="O358" s="69"/>
      <c r="P358" s="69"/>
      <c r="Q358" s="69"/>
      <c r="R358" s="69"/>
      <c r="S358" s="69"/>
      <c r="T358" s="68" t="str">
        <f>IF(IFERROR(VLOOKUP(Members[[#This Row],[Subscriber SSN]],$C$7:T357,18,FALSE), "") = 0, "",IFERROR(VLOOKUP(Members[[#This Row],[Subscriber SSN]],$C$7:T357,18,FALSE), ""))</f>
        <v/>
      </c>
      <c r="U358" s="68" t="str">
        <f>IF(IFERROR(VLOOKUP(Members[[#This Row],[Subscriber SSN]],$C$7:U357,19,FALSE), "") = 0, "",IFERROR(VLOOKUP(Members[[#This Row],[Subscriber SSN]],$C$7:U357,19,FALSE), ""))</f>
        <v/>
      </c>
      <c r="V358" s="69" t="str">
        <f>IF(IFERROR(VLOOKUP(Members[[#This Row],[Subscriber SSN]],$C$7:V357,20,FALSE), "") = 0, "", IFERROR(VLOOKUP(Members[[#This Row],[Subscriber SSN]],$C$7:V357,20,FALSE), ""))</f>
        <v/>
      </c>
      <c r="W358" s="68" t="str">
        <f>IF(IFERROR(VLOOKUP(Members[[#This Row],[Subscriber SSN]],$C$7:W357,21,FALSE), "") = 0, "", IFERROR(VLOOKUP(Members[[#This Row],[Subscriber SSN]],$C$7:W357,21,FALSE), ""))</f>
        <v/>
      </c>
      <c r="X358" s="68" t="str">
        <f>IF(IFERROR(VLOOKUP(Members[[#This Row],[Subscriber SSN]],$C$7:X357,22,FALSE), "") = 0, "", IFERROR(VLOOKUP(Members[[#This Row],[Subscriber SSN]],$C$7:X357,22,FALSE), ""))</f>
        <v/>
      </c>
      <c r="Y358" s="68"/>
      <c r="Z358" s="72"/>
      <c r="AA358" s="69"/>
      <c r="AB358" s="69"/>
      <c r="AC358" s="70"/>
      <c r="AD358" s="110">
        <f t="shared" si="10"/>
        <v>45292</v>
      </c>
      <c r="AE358" s="69"/>
      <c r="AF358" s="69"/>
      <c r="AG358" s="71"/>
      <c r="AH358" s="69"/>
      <c r="AI358" s="69"/>
      <c r="AJ358" s="69"/>
      <c r="AK358" s="69"/>
      <c r="AL358" s="69"/>
      <c r="AM358" s="69"/>
      <c r="AN358" s="69"/>
      <c r="AO358" s="69"/>
      <c r="AP358" s="73"/>
      <c r="AQ358" s="73"/>
      <c r="AR358" s="73"/>
      <c r="AS358" s="73"/>
      <c r="AT358" s="73"/>
      <c r="AU358" s="73"/>
      <c r="AV358" s="73"/>
      <c r="AW358" s="73"/>
      <c r="AX358" s="73"/>
      <c r="AY358" s="73"/>
      <c r="AZ358" s="73"/>
      <c r="BA358" s="73"/>
      <c r="BB358" s="73"/>
      <c r="BC358" s="74"/>
      <c r="BD358" s="222" t="str">
        <f t="shared" si="11"/>
        <v xml:space="preserve"> </v>
      </c>
      <c r="BE358" s="76">
        <f ca="1">Validation!H358</f>
        <v>2</v>
      </c>
      <c r="BF358" t="str">
        <f ca="1">Validation!I358</f>
        <v/>
      </c>
      <c r="BJ358" t="str">
        <f>IF(AND(ISBLANK(Members[[#This Row],[DependentSSN]]),NOT(ISBLANK(Members[[#This Row],[MedicalPolicy]]))), "CoverageLevels", "Waivers")</f>
        <v>Waivers</v>
      </c>
      <c r="BK358" t="str">
        <f>IF(AND(ISBLANK(Members[[#This Row],[DependentSSN]]),NOT(ISBLANK(Members[[#This Row],[Dental Policy]]))), "CoverageLevels", "Waivers")</f>
        <v>Waivers</v>
      </c>
      <c r="BL358" t="str">
        <f>IF(AND(ISBLANK(Members[[#This Row],[DependentSSN]]),NOT(ISBLANK(Members[[#This Row],[VisionPolicy]]))), "CoverageLevels", "Waivers")</f>
        <v>Waivers</v>
      </c>
      <c r="BM358">
        <v>0</v>
      </c>
    </row>
    <row r="359" spans="1:65" x14ac:dyDescent="0.25">
      <c r="A359" s="4"/>
      <c r="B359" s="67"/>
      <c r="C359" s="68"/>
      <c r="D359" s="68"/>
      <c r="E359" s="69"/>
      <c r="F359" s="68"/>
      <c r="G359" s="69"/>
      <c r="H359" s="68"/>
      <c r="I359" s="68"/>
      <c r="J359" s="70"/>
      <c r="K359" s="68"/>
      <c r="L359" s="68"/>
      <c r="M359" s="71"/>
      <c r="N359" s="69"/>
      <c r="O359" s="69"/>
      <c r="P359" s="69"/>
      <c r="Q359" s="69"/>
      <c r="R359" s="69"/>
      <c r="S359" s="69"/>
      <c r="T359" s="68" t="str">
        <f>IF(IFERROR(VLOOKUP(Members[[#This Row],[Subscriber SSN]],$C$7:T358,18,FALSE), "") = 0, "",IFERROR(VLOOKUP(Members[[#This Row],[Subscriber SSN]],$C$7:T358,18,FALSE), ""))</f>
        <v/>
      </c>
      <c r="U359" s="68" t="str">
        <f>IF(IFERROR(VLOOKUP(Members[[#This Row],[Subscriber SSN]],$C$7:U358,19,FALSE), "") = 0, "",IFERROR(VLOOKUP(Members[[#This Row],[Subscriber SSN]],$C$7:U358,19,FALSE), ""))</f>
        <v/>
      </c>
      <c r="V359" s="69" t="str">
        <f>IF(IFERROR(VLOOKUP(Members[[#This Row],[Subscriber SSN]],$C$7:V358,20,FALSE), "") = 0, "", IFERROR(VLOOKUP(Members[[#This Row],[Subscriber SSN]],$C$7:V358,20,FALSE), ""))</f>
        <v/>
      </c>
      <c r="W359" s="68" t="str">
        <f>IF(IFERROR(VLOOKUP(Members[[#This Row],[Subscriber SSN]],$C$7:W358,21,FALSE), "") = 0, "", IFERROR(VLOOKUP(Members[[#This Row],[Subscriber SSN]],$C$7:W358,21,FALSE), ""))</f>
        <v/>
      </c>
      <c r="X359" s="68" t="str">
        <f>IF(IFERROR(VLOOKUP(Members[[#This Row],[Subscriber SSN]],$C$7:X358,22,FALSE), "") = 0, "", IFERROR(VLOOKUP(Members[[#This Row],[Subscriber SSN]],$C$7:X358,22,FALSE), ""))</f>
        <v/>
      </c>
      <c r="Y359" s="68"/>
      <c r="Z359" s="72"/>
      <c r="AA359" s="69"/>
      <c r="AB359" s="69"/>
      <c r="AC359" s="70"/>
      <c r="AD359" s="110">
        <f t="shared" si="10"/>
        <v>45292</v>
      </c>
      <c r="AE359" s="69"/>
      <c r="AF359" s="69"/>
      <c r="AG359" s="71"/>
      <c r="AH359" s="69"/>
      <c r="AI359" s="69"/>
      <c r="AJ359" s="69"/>
      <c r="AK359" s="69"/>
      <c r="AL359" s="69"/>
      <c r="AM359" s="69"/>
      <c r="AN359" s="69"/>
      <c r="AO359" s="69"/>
      <c r="AP359" s="73"/>
      <c r="AQ359" s="73"/>
      <c r="AR359" s="73"/>
      <c r="AS359" s="73"/>
      <c r="AT359" s="73"/>
      <c r="AU359" s="73"/>
      <c r="AV359" s="73"/>
      <c r="AW359" s="73"/>
      <c r="AX359" s="73"/>
      <c r="AY359" s="73"/>
      <c r="AZ359" s="73"/>
      <c r="BA359" s="73"/>
      <c r="BB359" s="73"/>
      <c r="BC359" s="74"/>
      <c r="BD359" s="222" t="str">
        <f t="shared" si="11"/>
        <v xml:space="preserve"> </v>
      </c>
      <c r="BE359" s="76">
        <f ca="1">Validation!H359</f>
        <v>2</v>
      </c>
      <c r="BF359" t="str">
        <f ca="1">Validation!I359</f>
        <v/>
      </c>
      <c r="BJ359" t="str">
        <f>IF(AND(ISBLANK(Members[[#This Row],[DependentSSN]]),NOT(ISBLANK(Members[[#This Row],[MedicalPolicy]]))), "CoverageLevels", "Waivers")</f>
        <v>Waivers</v>
      </c>
      <c r="BK359" t="str">
        <f>IF(AND(ISBLANK(Members[[#This Row],[DependentSSN]]),NOT(ISBLANK(Members[[#This Row],[Dental Policy]]))), "CoverageLevels", "Waivers")</f>
        <v>Waivers</v>
      </c>
      <c r="BL359" t="str">
        <f>IF(AND(ISBLANK(Members[[#This Row],[DependentSSN]]),NOT(ISBLANK(Members[[#This Row],[VisionPolicy]]))), "CoverageLevels", "Waivers")</f>
        <v>Waivers</v>
      </c>
      <c r="BM359">
        <v>0</v>
      </c>
    </row>
    <row r="360" spans="1:65" x14ac:dyDescent="0.25">
      <c r="A360" s="4"/>
      <c r="B360" s="67"/>
      <c r="C360" s="68"/>
      <c r="D360" s="68"/>
      <c r="E360" s="69"/>
      <c r="F360" s="68"/>
      <c r="G360" s="69"/>
      <c r="H360" s="68"/>
      <c r="I360" s="68"/>
      <c r="J360" s="70"/>
      <c r="K360" s="68"/>
      <c r="L360" s="68"/>
      <c r="M360" s="71"/>
      <c r="N360" s="69"/>
      <c r="O360" s="69"/>
      <c r="P360" s="69"/>
      <c r="Q360" s="69"/>
      <c r="R360" s="69"/>
      <c r="S360" s="69"/>
      <c r="T360" s="68" t="str">
        <f>IF(IFERROR(VLOOKUP(Members[[#This Row],[Subscriber SSN]],$C$7:T359,18,FALSE), "") = 0, "",IFERROR(VLOOKUP(Members[[#This Row],[Subscriber SSN]],$C$7:T359,18,FALSE), ""))</f>
        <v/>
      </c>
      <c r="U360" s="68" t="str">
        <f>IF(IFERROR(VLOOKUP(Members[[#This Row],[Subscriber SSN]],$C$7:U359,19,FALSE), "") = 0, "",IFERROR(VLOOKUP(Members[[#This Row],[Subscriber SSN]],$C$7:U359,19,FALSE), ""))</f>
        <v/>
      </c>
      <c r="V360" s="69" t="str">
        <f>IF(IFERROR(VLOOKUP(Members[[#This Row],[Subscriber SSN]],$C$7:V359,20,FALSE), "") = 0, "", IFERROR(VLOOKUP(Members[[#This Row],[Subscriber SSN]],$C$7:V359,20,FALSE), ""))</f>
        <v/>
      </c>
      <c r="W360" s="68" t="str">
        <f>IF(IFERROR(VLOOKUP(Members[[#This Row],[Subscriber SSN]],$C$7:W359,21,FALSE), "") = 0, "", IFERROR(VLOOKUP(Members[[#This Row],[Subscriber SSN]],$C$7:W359,21,FALSE), ""))</f>
        <v/>
      </c>
      <c r="X360" s="68" t="str">
        <f>IF(IFERROR(VLOOKUP(Members[[#This Row],[Subscriber SSN]],$C$7:X359,22,FALSE), "") = 0, "", IFERROR(VLOOKUP(Members[[#This Row],[Subscriber SSN]],$C$7:X359,22,FALSE), ""))</f>
        <v/>
      </c>
      <c r="Y360" s="68"/>
      <c r="Z360" s="72"/>
      <c r="AA360" s="69"/>
      <c r="AB360" s="69"/>
      <c r="AC360" s="70"/>
      <c r="AD360" s="110">
        <f t="shared" si="10"/>
        <v>45292</v>
      </c>
      <c r="AE360" s="69"/>
      <c r="AF360" s="69"/>
      <c r="AG360" s="71"/>
      <c r="AH360" s="69"/>
      <c r="AI360" s="69"/>
      <c r="AJ360" s="69"/>
      <c r="AK360" s="69"/>
      <c r="AL360" s="69"/>
      <c r="AM360" s="69"/>
      <c r="AN360" s="69"/>
      <c r="AO360" s="69"/>
      <c r="AP360" s="73"/>
      <c r="AQ360" s="73"/>
      <c r="AR360" s="73"/>
      <c r="AS360" s="73"/>
      <c r="AT360" s="73"/>
      <c r="AU360" s="73"/>
      <c r="AV360" s="73"/>
      <c r="AW360" s="73"/>
      <c r="AX360" s="73"/>
      <c r="AY360" s="73"/>
      <c r="AZ360" s="73"/>
      <c r="BA360" s="73"/>
      <c r="BB360" s="73"/>
      <c r="BC360" s="74"/>
      <c r="BD360" s="222" t="str">
        <f t="shared" si="11"/>
        <v xml:space="preserve"> </v>
      </c>
      <c r="BE360" s="76">
        <f ca="1">Validation!H360</f>
        <v>2</v>
      </c>
      <c r="BF360" t="str">
        <f ca="1">Validation!I360</f>
        <v/>
      </c>
      <c r="BJ360" t="str">
        <f>IF(AND(ISBLANK(Members[[#This Row],[DependentSSN]]),NOT(ISBLANK(Members[[#This Row],[MedicalPolicy]]))), "CoverageLevels", "Waivers")</f>
        <v>Waivers</v>
      </c>
      <c r="BK360" t="str">
        <f>IF(AND(ISBLANK(Members[[#This Row],[DependentSSN]]),NOT(ISBLANK(Members[[#This Row],[Dental Policy]]))), "CoverageLevels", "Waivers")</f>
        <v>Waivers</v>
      </c>
      <c r="BL360" t="str">
        <f>IF(AND(ISBLANK(Members[[#This Row],[DependentSSN]]),NOT(ISBLANK(Members[[#This Row],[VisionPolicy]]))), "CoverageLevels", "Waivers")</f>
        <v>Waivers</v>
      </c>
      <c r="BM360">
        <v>0</v>
      </c>
    </row>
    <row r="361" spans="1:65" x14ac:dyDescent="0.25">
      <c r="A361" s="4"/>
      <c r="B361" s="67"/>
      <c r="C361" s="68"/>
      <c r="D361" s="68"/>
      <c r="E361" s="69"/>
      <c r="F361" s="68"/>
      <c r="G361" s="69"/>
      <c r="H361" s="68"/>
      <c r="I361" s="68"/>
      <c r="J361" s="70"/>
      <c r="K361" s="68"/>
      <c r="L361" s="68"/>
      <c r="M361" s="71"/>
      <c r="N361" s="69"/>
      <c r="O361" s="69"/>
      <c r="P361" s="69"/>
      <c r="Q361" s="69"/>
      <c r="R361" s="69"/>
      <c r="S361" s="69"/>
      <c r="T361" s="68" t="str">
        <f>IF(IFERROR(VLOOKUP(Members[[#This Row],[Subscriber SSN]],$C$7:T360,18,FALSE), "") = 0, "",IFERROR(VLOOKUP(Members[[#This Row],[Subscriber SSN]],$C$7:T360,18,FALSE), ""))</f>
        <v/>
      </c>
      <c r="U361" s="68" t="str">
        <f>IF(IFERROR(VLOOKUP(Members[[#This Row],[Subscriber SSN]],$C$7:U360,19,FALSE), "") = 0, "",IFERROR(VLOOKUP(Members[[#This Row],[Subscriber SSN]],$C$7:U360,19,FALSE), ""))</f>
        <v/>
      </c>
      <c r="V361" s="69" t="str">
        <f>IF(IFERROR(VLOOKUP(Members[[#This Row],[Subscriber SSN]],$C$7:V360,20,FALSE), "") = 0, "", IFERROR(VLOOKUP(Members[[#This Row],[Subscriber SSN]],$C$7:V360,20,FALSE), ""))</f>
        <v/>
      </c>
      <c r="W361" s="68" t="str">
        <f>IF(IFERROR(VLOOKUP(Members[[#This Row],[Subscriber SSN]],$C$7:W360,21,FALSE), "") = 0, "", IFERROR(VLOOKUP(Members[[#This Row],[Subscriber SSN]],$C$7:W360,21,FALSE), ""))</f>
        <v/>
      </c>
      <c r="X361" s="68" t="str">
        <f>IF(IFERROR(VLOOKUP(Members[[#This Row],[Subscriber SSN]],$C$7:X360,22,FALSE), "") = 0, "", IFERROR(VLOOKUP(Members[[#This Row],[Subscriber SSN]],$C$7:X360,22,FALSE), ""))</f>
        <v/>
      </c>
      <c r="Y361" s="68"/>
      <c r="Z361" s="72"/>
      <c r="AA361" s="69"/>
      <c r="AB361" s="69"/>
      <c r="AC361" s="70"/>
      <c r="AD361" s="110">
        <f t="shared" si="10"/>
        <v>45292</v>
      </c>
      <c r="AE361" s="69"/>
      <c r="AF361" s="69"/>
      <c r="AG361" s="71"/>
      <c r="AH361" s="69"/>
      <c r="AI361" s="69"/>
      <c r="AJ361" s="69"/>
      <c r="AK361" s="69"/>
      <c r="AL361" s="69"/>
      <c r="AM361" s="69"/>
      <c r="AN361" s="69"/>
      <c r="AO361" s="69"/>
      <c r="AP361" s="73"/>
      <c r="AQ361" s="73"/>
      <c r="AR361" s="73"/>
      <c r="AS361" s="73"/>
      <c r="AT361" s="73"/>
      <c r="AU361" s="73"/>
      <c r="AV361" s="73"/>
      <c r="AW361" s="73"/>
      <c r="AX361" s="73"/>
      <c r="AY361" s="73"/>
      <c r="AZ361" s="73"/>
      <c r="BA361" s="73"/>
      <c r="BB361" s="73"/>
      <c r="BC361" s="74"/>
      <c r="BD361" s="222" t="str">
        <f t="shared" si="11"/>
        <v xml:space="preserve"> </v>
      </c>
      <c r="BE361" s="76">
        <f ca="1">Validation!H361</f>
        <v>2</v>
      </c>
      <c r="BF361" t="str">
        <f ca="1">Validation!I361</f>
        <v/>
      </c>
      <c r="BJ361" t="str">
        <f>IF(AND(ISBLANK(Members[[#This Row],[DependentSSN]]),NOT(ISBLANK(Members[[#This Row],[MedicalPolicy]]))), "CoverageLevels", "Waivers")</f>
        <v>Waivers</v>
      </c>
      <c r="BK361" t="str">
        <f>IF(AND(ISBLANK(Members[[#This Row],[DependentSSN]]),NOT(ISBLANK(Members[[#This Row],[Dental Policy]]))), "CoverageLevels", "Waivers")</f>
        <v>Waivers</v>
      </c>
      <c r="BL361" t="str">
        <f>IF(AND(ISBLANK(Members[[#This Row],[DependentSSN]]),NOT(ISBLANK(Members[[#This Row],[VisionPolicy]]))), "CoverageLevels", "Waivers")</f>
        <v>Waivers</v>
      </c>
      <c r="BM361">
        <v>0</v>
      </c>
    </row>
    <row r="362" spans="1:65" x14ac:dyDescent="0.25">
      <c r="A362" s="4"/>
      <c r="B362" s="67"/>
      <c r="C362" s="68"/>
      <c r="D362" s="68"/>
      <c r="E362" s="69"/>
      <c r="F362" s="68"/>
      <c r="G362" s="69"/>
      <c r="H362" s="68"/>
      <c r="I362" s="68"/>
      <c r="J362" s="70"/>
      <c r="K362" s="68"/>
      <c r="L362" s="68"/>
      <c r="M362" s="71"/>
      <c r="N362" s="69"/>
      <c r="O362" s="69"/>
      <c r="P362" s="69"/>
      <c r="Q362" s="69"/>
      <c r="R362" s="69"/>
      <c r="S362" s="69"/>
      <c r="T362" s="68" t="str">
        <f>IF(IFERROR(VLOOKUP(Members[[#This Row],[Subscriber SSN]],$C$7:T361,18,FALSE), "") = 0, "",IFERROR(VLOOKUP(Members[[#This Row],[Subscriber SSN]],$C$7:T361,18,FALSE), ""))</f>
        <v/>
      </c>
      <c r="U362" s="68" t="str">
        <f>IF(IFERROR(VLOOKUP(Members[[#This Row],[Subscriber SSN]],$C$7:U361,19,FALSE), "") = 0, "",IFERROR(VLOOKUP(Members[[#This Row],[Subscriber SSN]],$C$7:U361,19,FALSE), ""))</f>
        <v/>
      </c>
      <c r="V362" s="69" t="str">
        <f>IF(IFERROR(VLOOKUP(Members[[#This Row],[Subscriber SSN]],$C$7:V361,20,FALSE), "") = 0, "", IFERROR(VLOOKUP(Members[[#This Row],[Subscriber SSN]],$C$7:V361,20,FALSE), ""))</f>
        <v/>
      </c>
      <c r="W362" s="68" t="str">
        <f>IF(IFERROR(VLOOKUP(Members[[#This Row],[Subscriber SSN]],$C$7:W361,21,FALSE), "") = 0, "", IFERROR(VLOOKUP(Members[[#This Row],[Subscriber SSN]],$C$7:W361,21,FALSE), ""))</f>
        <v/>
      </c>
      <c r="X362" s="68" t="str">
        <f>IF(IFERROR(VLOOKUP(Members[[#This Row],[Subscriber SSN]],$C$7:X361,22,FALSE), "") = 0, "", IFERROR(VLOOKUP(Members[[#This Row],[Subscriber SSN]],$C$7:X361,22,FALSE), ""))</f>
        <v/>
      </c>
      <c r="Y362" s="68"/>
      <c r="Z362" s="72"/>
      <c r="AA362" s="69"/>
      <c r="AB362" s="69"/>
      <c r="AC362" s="70"/>
      <c r="AD362" s="110">
        <f t="shared" si="10"/>
        <v>45292</v>
      </c>
      <c r="AE362" s="69"/>
      <c r="AF362" s="69"/>
      <c r="AG362" s="71"/>
      <c r="AH362" s="69"/>
      <c r="AI362" s="69"/>
      <c r="AJ362" s="69"/>
      <c r="AK362" s="69"/>
      <c r="AL362" s="69"/>
      <c r="AM362" s="69"/>
      <c r="AN362" s="69"/>
      <c r="AO362" s="69"/>
      <c r="AP362" s="73"/>
      <c r="AQ362" s="73"/>
      <c r="AR362" s="73"/>
      <c r="AS362" s="73"/>
      <c r="AT362" s="73"/>
      <c r="AU362" s="73"/>
      <c r="AV362" s="73"/>
      <c r="AW362" s="73"/>
      <c r="AX362" s="73"/>
      <c r="AY362" s="73"/>
      <c r="AZ362" s="73"/>
      <c r="BA362" s="73"/>
      <c r="BB362" s="73"/>
      <c r="BC362" s="74"/>
      <c r="BD362" s="222" t="str">
        <f t="shared" si="11"/>
        <v xml:space="preserve"> </v>
      </c>
      <c r="BE362" s="76">
        <f ca="1">Validation!H362</f>
        <v>2</v>
      </c>
      <c r="BF362" t="str">
        <f ca="1">Validation!I362</f>
        <v/>
      </c>
      <c r="BJ362" t="str">
        <f>IF(AND(ISBLANK(Members[[#This Row],[DependentSSN]]),NOT(ISBLANK(Members[[#This Row],[MedicalPolicy]]))), "CoverageLevels", "Waivers")</f>
        <v>Waivers</v>
      </c>
      <c r="BK362" t="str">
        <f>IF(AND(ISBLANK(Members[[#This Row],[DependentSSN]]),NOT(ISBLANK(Members[[#This Row],[Dental Policy]]))), "CoverageLevels", "Waivers")</f>
        <v>Waivers</v>
      </c>
      <c r="BL362" t="str">
        <f>IF(AND(ISBLANK(Members[[#This Row],[DependentSSN]]),NOT(ISBLANK(Members[[#This Row],[VisionPolicy]]))), "CoverageLevels", "Waivers")</f>
        <v>Waivers</v>
      </c>
      <c r="BM362">
        <v>0</v>
      </c>
    </row>
    <row r="363" spans="1:65" x14ac:dyDescent="0.25">
      <c r="A363" s="4"/>
      <c r="B363" s="67"/>
      <c r="C363" s="68"/>
      <c r="D363" s="68"/>
      <c r="E363" s="69"/>
      <c r="F363" s="68"/>
      <c r="G363" s="69"/>
      <c r="H363" s="68"/>
      <c r="I363" s="68"/>
      <c r="J363" s="70"/>
      <c r="K363" s="68"/>
      <c r="L363" s="68"/>
      <c r="M363" s="71"/>
      <c r="N363" s="69"/>
      <c r="O363" s="69"/>
      <c r="P363" s="69"/>
      <c r="Q363" s="69"/>
      <c r="R363" s="69"/>
      <c r="S363" s="69"/>
      <c r="T363" s="68" t="str">
        <f>IF(IFERROR(VLOOKUP(Members[[#This Row],[Subscriber SSN]],$C$7:T362,18,FALSE), "") = 0, "",IFERROR(VLOOKUP(Members[[#This Row],[Subscriber SSN]],$C$7:T362,18,FALSE), ""))</f>
        <v/>
      </c>
      <c r="U363" s="68" t="str">
        <f>IF(IFERROR(VLOOKUP(Members[[#This Row],[Subscriber SSN]],$C$7:U362,19,FALSE), "") = 0, "",IFERROR(VLOOKUP(Members[[#This Row],[Subscriber SSN]],$C$7:U362,19,FALSE), ""))</f>
        <v/>
      </c>
      <c r="V363" s="69" t="str">
        <f>IF(IFERROR(VLOOKUP(Members[[#This Row],[Subscriber SSN]],$C$7:V362,20,FALSE), "") = 0, "", IFERROR(VLOOKUP(Members[[#This Row],[Subscriber SSN]],$C$7:V362,20,FALSE), ""))</f>
        <v/>
      </c>
      <c r="W363" s="68" t="str">
        <f>IF(IFERROR(VLOOKUP(Members[[#This Row],[Subscriber SSN]],$C$7:W362,21,FALSE), "") = 0, "", IFERROR(VLOOKUP(Members[[#This Row],[Subscriber SSN]],$C$7:W362,21,FALSE), ""))</f>
        <v/>
      </c>
      <c r="X363" s="68" t="str">
        <f>IF(IFERROR(VLOOKUP(Members[[#This Row],[Subscriber SSN]],$C$7:X362,22,FALSE), "") = 0, "", IFERROR(VLOOKUP(Members[[#This Row],[Subscriber SSN]],$C$7:X362,22,FALSE), ""))</f>
        <v/>
      </c>
      <c r="Y363" s="68"/>
      <c r="Z363" s="72"/>
      <c r="AA363" s="69"/>
      <c r="AB363" s="69"/>
      <c r="AC363" s="70"/>
      <c r="AD363" s="110">
        <f t="shared" si="10"/>
        <v>45292</v>
      </c>
      <c r="AE363" s="69"/>
      <c r="AF363" s="69"/>
      <c r="AG363" s="71"/>
      <c r="AH363" s="69"/>
      <c r="AI363" s="69"/>
      <c r="AJ363" s="69"/>
      <c r="AK363" s="69"/>
      <c r="AL363" s="69"/>
      <c r="AM363" s="69"/>
      <c r="AN363" s="69"/>
      <c r="AO363" s="69"/>
      <c r="AP363" s="73"/>
      <c r="AQ363" s="73"/>
      <c r="AR363" s="73"/>
      <c r="AS363" s="73"/>
      <c r="AT363" s="73"/>
      <c r="AU363" s="73"/>
      <c r="AV363" s="73"/>
      <c r="AW363" s="73"/>
      <c r="AX363" s="73"/>
      <c r="AY363" s="73"/>
      <c r="AZ363" s="73"/>
      <c r="BA363" s="73"/>
      <c r="BB363" s="73"/>
      <c r="BC363" s="74"/>
      <c r="BD363" s="222" t="str">
        <f t="shared" si="11"/>
        <v xml:space="preserve"> </v>
      </c>
      <c r="BE363" s="76">
        <f ca="1">Validation!H363</f>
        <v>2</v>
      </c>
      <c r="BF363" t="str">
        <f ca="1">Validation!I363</f>
        <v/>
      </c>
      <c r="BJ363" t="str">
        <f>IF(AND(ISBLANK(Members[[#This Row],[DependentSSN]]),NOT(ISBLANK(Members[[#This Row],[MedicalPolicy]]))), "CoverageLevels", "Waivers")</f>
        <v>Waivers</v>
      </c>
      <c r="BK363" t="str">
        <f>IF(AND(ISBLANK(Members[[#This Row],[DependentSSN]]),NOT(ISBLANK(Members[[#This Row],[Dental Policy]]))), "CoverageLevels", "Waivers")</f>
        <v>Waivers</v>
      </c>
      <c r="BL363" t="str">
        <f>IF(AND(ISBLANK(Members[[#This Row],[DependentSSN]]),NOT(ISBLANK(Members[[#This Row],[VisionPolicy]]))), "CoverageLevels", "Waivers")</f>
        <v>Waivers</v>
      </c>
      <c r="BM363">
        <v>0</v>
      </c>
    </row>
    <row r="364" spans="1:65" x14ac:dyDescent="0.25">
      <c r="A364" s="4"/>
      <c r="B364" s="67"/>
      <c r="C364" s="68"/>
      <c r="D364" s="68"/>
      <c r="E364" s="69"/>
      <c r="F364" s="68"/>
      <c r="G364" s="69"/>
      <c r="H364" s="68"/>
      <c r="I364" s="68"/>
      <c r="J364" s="70"/>
      <c r="K364" s="68"/>
      <c r="L364" s="68"/>
      <c r="M364" s="71"/>
      <c r="N364" s="69"/>
      <c r="O364" s="69"/>
      <c r="P364" s="69"/>
      <c r="Q364" s="69"/>
      <c r="R364" s="69"/>
      <c r="S364" s="69"/>
      <c r="T364" s="68" t="str">
        <f>IF(IFERROR(VLOOKUP(Members[[#This Row],[Subscriber SSN]],$C$7:T363,18,FALSE), "") = 0, "",IFERROR(VLOOKUP(Members[[#This Row],[Subscriber SSN]],$C$7:T363,18,FALSE), ""))</f>
        <v/>
      </c>
      <c r="U364" s="68" t="str">
        <f>IF(IFERROR(VLOOKUP(Members[[#This Row],[Subscriber SSN]],$C$7:U363,19,FALSE), "") = 0, "",IFERROR(VLOOKUP(Members[[#This Row],[Subscriber SSN]],$C$7:U363,19,FALSE), ""))</f>
        <v/>
      </c>
      <c r="V364" s="69" t="str">
        <f>IF(IFERROR(VLOOKUP(Members[[#This Row],[Subscriber SSN]],$C$7:V363,20,FALSE), "") = 0, "", IFERROR(VLOOKUP(Members[[#This Row],[Subscriber SSN]],$C$7:V363,20,FALSE), ""))</f>
        <v/>
      </c>
      <c r="W364" s="68" t="str">
        <f>IF(IFERROR(VLOOKUP(Members[[#This Row],[Subscriber SSN]],$C$7:W363,21,FALSE), "") = 0, "", IFERROR(VLOOKUP(Members[[#This Row],[Subscriber SSN]],$C$7:W363,21,FALSE), ""))</f>
        <v/>
      </c>
      <c r="X364" s="68" t="str">
        <f>IF(IFERROR(VLOOKUP(Members[[#This Row],[Subscriber SSN]],$C$7:X363,22,FALSE), "") = 0, "", IFERROR(VLOOKUP(Members[[#This Row],[Subscriber SSN]],$C$7:X363,22,FALSE), ""))</f>
        <v/>
      </c>
      <c r="Y364" s="68"/>
      <c r="Z364" s="72"/>
      <c r="AA364" s="69"/>
      <c r="AB364" s="69"/>
      <c r="AC364" s="70"/>
      <c r="AD364" s="110">
        <f t="shared" si="10"/>
        <v>45292</v>
      </c>
      <c r="AE364" s="69"/>
      <c r="AF364" s="69"/>
      <c r="AG364" s="71"/>
      <c r="AH364" s="69"/>
      <c r="AI364" s="69"/>
      <c r="AJ364" s="69"/>
      <c r="AK364" s="69"/>
      <c r="AL364" s="69"/>
      <c r="AM364" s="69"/>
      <c r="AN364" s="69"/>
      <c r="AO364" s="69"/>
      <c r="AP364" s="73"/>
      <c r="AQ364" s="73"/>
      <c r="AR364" s="73"/>
      <c r="AS364" s="73"/>
      <c r="AT364" s="73"/>
      <c r="AU364" s="73"/>
      <c r="AV364" s="73"/>
      <c r="AW364" s="73"/>
      <c r="AX364" s="73"/>
      <c r="AY364" s="73"/>
      <c r="AZ364" s="73"/>
      <c r="BA364" s="73"/>
      <c r="BB364" s="73"/>
      <c r="BC364" s="74"/>
      <c r="BD364" s="222" t="str">
        <f t="shared" si="11"/>
        <v xml:space="preserve"> </v>
      </c>
      <c r="BE364" s="76">
        <f ca="1">Validation!H364</f>
        <v>2</v>
      </c>
      <c r="BF364" t="str">
        <f ca="1">Validation!I364</f>
        <v/>
      </c>
      <c r="BJ364" t="str">
        <f>IF(AND(ISBLANK(Members[[#This Row],[DependentSSN]]),NOT(ISBLANK(Members[[#This Row],[MedicalPolicy]]))), "CoverageLevels", "Waivers")</f>
        <v>Waivers</v>
      </c>
      <c r="BK364" t="str">
        <f>IF(AND(ISBLANK(Members[[#This Row],[DependentSSN]]),NOT(ISBLANK(Members[[#This Row],[Dental Policy]]))), "CoverageLevels", "Waivers")</f>
        <v>Waivers</v>
      </c>
      <c r="BL364" t="str">
        <f>IF(AND(ISBLANK(Members[[#This Row],[DependentSSN]]),NOT(ISBLANK(Members[[#This Row],[VisionPolicy]]))), "CoverageLevels", "Waivers")</f>
        <v>Waivers</v>
      </c>
      <c r="BM364">
        <v>0</v>
      </c>
    </row>
    <row r="365" spans="1:65" x14ac:dyDescent="0.25">
      <c r="A365" s="4"/>
      <c r="B365" s="67"/>
      <c r="C365" s="68"/>
      <c r="D365" s="68"/>
      <c r="E365" s="69"/>
      <c r="F365" s="68"/>
      <c r="G365" s="69"/>
      <c r="H365" s="68"/>
      <c r="I365" s="68"/>
      <c r="J365" s="70"/>
      <c r="K365" s="68"/>
      <c r="L365" s="68"/>
      <c r="M365" s="71"/>
      <c r="N365" s="69"/>
      <c r="O365" s="69"/>
      <c r="P365" s="69"/>
      <c r="Q365" s="69"/>
      <c r="R365" s="69"/>
      <c r="S365" s="69"/>
      <c r="T365" s="68" t="str">
        <f>IF(IFERROR(VLOOKUP(Members[[#This Row],[Subscriber SSN]],$C$7:T364,18,FALSE), "") = 0, "",IFERROR(VLOOKUP(Members[[#This Row],[Subscriber SSN]],$C$7:T364,18,FALSE), ""))</f>
        <v/>
      </c>
      <c r="U365" s="68" t="str">
        <f>IF(IFERROR(VLOOKUP(Members[[#This Row],[Subscriber SSN]],$C$7:U364,19,FALSE), "") = 0, "",IFERROR(VLOOKUP(Members[[#This Row],[Subscriber SSN]],$C$7:U364,19,FALSE), ""))</f>
        <v/>
      </c>
      <c r="V365" s="69" t="str">
        <f>IF(IFERROR(VLOOKUP(Members[[#This Row],[Subscriber SSN]],$C$7:V364,20,FALSE), "") = 0, "", IFERROR(VLOOKUP(Members[[#This Row],[Subscriber SSN]],$C$7:V364,20,FALSE), ""))</f>
        <v/>
      </c>
      <c r="W365" s="68" t="str">
        <f>IF(IFERROR(VLOOKUP(Members[[#This Row],[Subscriber SSN]],$C$7:W364,21,FALSE), "") = 0, "", IFERROR(VLOOKUP(Members[[#This Row],[Subscriber SSN]],$C$7:W364,21,FALSE), ""))</f>
        <v/>
      </c>
      <c r="X365" s="68" t="str">
        <f>IF(IFERROR(VLOOKUP(Members[[#This Row],[Subscriber SSN]],$C$7:X364,22,FALSE), "") = 0, "", IFERROR(VLOOKUP(Members[[#This Row],[Subscriber SSN]],$C$7:X364,22,FALSE), ""))</f>
        <v/>
      </c>
      <c r="Y365" s="68"/>
      <c r="Z365" s="72"/>
      <c r="AA365" s="69"/>
      <c r="AB365" s="69"/>
      <c r="AC365" s="70"/>
      <c r="AD365" s="110">
        <f t="shared" si="10"/>
        <v>45292</v>
      </c>
      <c r="AE365" s="69"/>
      <c r="AF365" s="69"/>
      <c r="AG365" s="71"/>
      <c r="AH365" s="69"/>
      <c r="AI365" s="69"/>
      <c r="AJ365" s="69"/>
      <c r="AK365" s="69"/>
      <c r="AL365" s="69"/>
      <c r="AM365" s="69"/>
      <c r="AN365" s="69"/>
      <c r="AO365" s="69"/>
      <c r="AP365" s="73"/>
      <c r="AQ365" s="73"/>
      <c r="AR365" s="73"/>
      <c r="AS365" s="73"/>
      <c r="AT365" s="73"/>
      <c r="AU365" s="73"/>
      <c r="AV365" s="73"/>
      <c r="AW365" s="73"/>
      <c r="AX365" s="73"/>
      <c r="AY365" s="73"/>
      <c r="AZ365" s="73"/>
      <c r="BA365" s="73"/>
      <c r="BB365" s="73"/>
      <c r="BC365" s="74"/>
      <c r="BD365" s="222" t="str">
        <f t="shared" si="11"/>
        <v xml:space="preserve"> </v>
      </c>
      <c r="BE365" s="76">
        <f ca="1">Validation!H365</f>
        <v>2</v>
      </c>
      <c r="BF365" t="str">
        <f ca="1">Validation!I365</f>
        <v/>
      </c>
      <c r="BJ365" t="str">
        <f>IF(AND(ISBLANK(Members[[#This Row],[DependentSSN]]),NOT(ISBLANK(Members[[#This Row],[MedicalPolicy]]))), "CoverageLevels", "Waivers")</f>
        <v>Waivers</v>
      </c>
      <c r="BK365" t="str">
        <f>IF(AND(ISBLANK(Members[[#This Row],[DependentSSN]]),NOT(ISBLANK(Members[[#This Row],[Dental Policy]]))), "CoverageLevels", "Waivers")</f>
        <v>Waivers</v>
      </c>
      <c r="BL365" t="str">
        <f>IF(AND(ISBLANK(Members[[#This Row],[DependentSSN]]),NOT(ISBLANK(Members[[#This Row],[VisionPolicy]]))), "CoverageLevels", "Waivers")</f>
        <v>Waivers</v>
      </c>
      <c r="BM365">
        <v>0</v>
      </c>
    </row>
    <row r="366" spans="1:65" x14ac:dyDescent="0.25">
      <c r="A366" s="4"/>
      <c r="B366" s="67"/>
      <c r="C366" s="68"/>
      <c r="D366" s="68"/>
      <c r="E366" s="69"/>
      <c r="F366" s="68"/>
      <c r="G366" s="69"/>
      <c r="H366" s="68"/>
      <c r="I366" s="68"/>
      <c r="J366" s="70"/>
      <c r="K366" s="68"/>
      <c r="L366" s="68"/>
      <c r="M366" s="71"/>
      <c r="N366" s="69"/>
      <c r="O366" s="69"/>
      <c r="P366" s="69"/>
      <c r="Q366" s="69"/>
      <c r="R366" s="69"/>
      <c r="S366" s="69"/>
      <c r="T366" s="68" t="str">
        <f>IF(IFERROR(VLOOKUP(Members[[#This Row],[Subscriber SSN]],$C$7:T365,18,FALSE), "") = 0, "",IFERROR(VLOOKUP(Members[[#This Row],[Subscriber SSN]],$C$7:T365,18,FALSE), ""))</f>
        <v/>
      </c>
      <c r="U366" s="68" t="str">
        <f>IF(IFERROR(VLOOKUP(Members[[#This Row],[Subscriber SSN]],$C$7:U365,19,FALSE), "") = 0, "",IFERROR(VLOOKUP(Members[[#This Row],[Subscriber SSN]],$C$7:U365,19,FALSE), ""))</f>
        <v/>
      </c>
      <c r="V366" s="69" t="str">
        <f>IF(IFERROR(VLOOKUP(Members[[#This Row],[Subscriber SSN]],$C$7:V365,20,FALSE), "") = 0, "", IFERROR(VLOOKUP(Members[[#This Row],[Subscriber SSN]],$C$7:V365,20,FALSE), ""))</f>
        <v/>
      </c>
      <c r="W366" s="68" t="str">
        <f>IF(IFERROR(VLOOKUP(Members[[#This Row],[Subscriber SSN]],$C$7:W365,21,FALSE), "") = 0, "", IFERROR(VLOOKUP(Members[[#This Row],[Subscriber SSN]],$C$7:W365,21,FALSE), ""))</f>
        <v/>
      </c>
      <c r="X366" s="68" t="str">
        <f>IF(IFERROR(VLOOKUP(Members[[#This Row],[Subscriber SSN]],$C$7:X365,22,FALSE), "") = 0, "", IFERROR(VLOOKUP(Members[[#This Row],[Subscriber SSN]],$C$7:X365,22,FALSE), ""))</f>
        <v/>
      </c>
      <c r="Y366" s="68"/>
      <c r="Z366" s="72"/>
      <c r="AA366" s="69"/>
      <c r="AB366" s="69"/>
      <c r="AC366" s="70"/>
      <c r="AD366" s="110">
        <f t="shared" si="10"/>
        <v>45292</v>
      </c>
      <c r="AE366" s="69"/>
      <c r="AF366" s="69"/>
      <c r="AG366" s="71"/>
      <c r="AH366" s="69"/>
      <c r="AI366" s="69"/>
      <c r="AJ366" s="69"/>
      <c r="AK366" s="69"/>
      <c r="AL366" s="69"/>
      <c r="AM366" s="69"/>
      <c r="AN366" s="69"/>
      <c r="AO366" s="69"/>
      <c r="AP366" s="73"/>
      <c r="AQ366" s="73"/>
      <c r="AR366" s="73"/>
      <c r="AS366" s="73"/>
      <c r="AT366" s="73"/>
      <c r="AU366" s="73"/>
      <c r="AV366" s="73"/>
      <c r="AW366" s="73"/>
      <c r="AX366" s="73"/>
      <c r="AY366" s="73"/>
      <c r="AZ366" s="73"/>
      <c r="BA366" s="73"/>
      <c r="BB366" s="73"/>
      <c r="BC366" s="74"/>
      <c r="BD366" s="222" t="str">
        <f t="shared" si="11"/>
        <v xml:space="preserve"> </v>
      </c>
      <c r="BE366" s="76">
        <f ca="1">Validation!H366</f>
        <v>2</v>
      </c>
      <c r="BF366" t="str">
        <f ca="1">Validation!I366</f>
        <v/>
      </c>
      <c r="BJ366" t="str">
        <f>IF(AND(ISBLANK(Members[[#This Row],[DependentSSN]]),NOT(ISBLANK(Members[[#This Row],[MedicalPolicy]]))), "CoverageLevels", "Waivers")</f>
        <v>Waivers</v>
      </c>
      <c r="BK366" t="str">
        <f>IF(AND(ISBLANK(Members[[#This Row],[DependentSSN]]),NOT(ISBLANK(Members[[#This Row],[Dental Policy]]))), "CoverageLevels", "Waivers")</f>
        <v>Waivers</v>
      </c>
      <c r="BL366" t="str">
        <f>IF(AND(ISBLANK(Members[[#This Row],[DependentSSN]]),NOT(ISBLANK(Members[[#This Row],[VisionPolicy]]))), "CoverageLevels", "Waivers")</f>
        <v>Waivers</v>
      </c>
      <c r="BM366">
        <v>0</v>
      </c>
    </row>
    <row r="367" spans="1:65" x14ac:dyDescent="0.25">
      <c r="A367" s="4"/>
      <c r="B367" s="67"/>
      <c r="C367" s="68"/>
      <c r="D367" s="68"/>
      <c r="E367" s="69"/>
      <c r="F367" s="68"/>
      <c r="G367" s="69"/>
      <c r="H367" s="68"/>
      <c r="I367" s="68"/>
      <c r="J367" s="70"/>
      <c r="K367" s="68"/>
      <c r="L367" s="68"/>
      <c r="M367" s="71"/>
      <c r="N367" s="69"/>
      <c r="O367" s="69"/>
      <c r="P367" s="69"/>
      <c r="Q367" s="69"/>
      <c r="R367" s="69"/>
      <c r="S367" s="69"/>
      <c r="T367" s="68" t="str">
        <f>IF(IFERROR(VLOOKUP(Members[[#This Row],[Subscriber SSN]],$C$7:T366,18,FALSE), "") = 0, "",IFERROR(VLOOKUP(Members[[#This Row],[Subscriber SSN]],$C$7:T366,18,FALSE), ""))</f>
        <v/>
      </c>
      <c r="U367" s="68" t="str">
        <f>IF(IFERROR(VLOOKUP(Members[[#This Row],[Subscriber SSN]],$C$7:U366,19,FALSE), "") = 0, "",IFERROR(VLOOKUP(Members[[#This Row],[Subscriber SSN]],$C$7:U366,19,FALSE), ""))</f>
        <v/>
      </c>
      <c r="V367" s="69" t="str">
        <f>IF(IFERROR(VLOOKUP(Members[[#This Row],[Subscriber SSN]],$C$7:V366,20,FALSE), "") = 0, "", IFERROR(VLOOKUP(Members[[#This Row],[Subscriber SSN]],$C$7:V366,20,FALSE), ""))</f>
        <v/>
      </c>
      <c r="W367" s="68" t="str">
        <f>IF(IFERROR(VLOOKUP(Members[[#This Row],[Subscriber SSN]],$C$7:W366,21,FALSE), "") = 0, "", IFERROR(VLOOKUP(Members[[#This Row],[Subscriber SSN]],$C$7:W366,21,FALSE), ""))</f>
        <v/>
      </c>
      <c r="X367" s="68" t="str">
        <f>IF(IFERROR(VLOOKUP(Members[[#This Row],[Subscriber SSN]],$C$7:X366,22,FALSE), "") = 0, "", IFERROR(VLOOKUP(Members[[#This Row],[Subscriber SSN]],$C$7:X366,22,FALSE), ""))</f>
        <v/>
      </c>
      <c r="Y367" s="68"/>
      <c r="Z367" s="72"/>
      <c r="AA367" s="69"/>
      <c r="AB367" s="69"/>
      <c r="AC367" s="70"/>
      <c r="AD367" s="110">
        <f t="shared" si="10"/>
        <v>45292</v>
      </c>
      <c r="AE367" s="69"/>
      <c r="AF367" s="69"/>
      <c r="AG367" s="71"/>
      <c r="AH367" s="69"/>
      <c r="AI367" s="69"/>
      <c r="AJ367" s="69"/>
      <c r="AK367" s="69"/>
      <c r="AL367" s="69"/>
      <c r="AM367" s="69"/>
      <c r="AN367" s="69"/>
      <c r="AO367" s="69"/>
      <c r="AP367" s="73"/>
      <c r="AQ367" s="73"/>
      <c r="AR367" s="73"/>
      <c r="AS367" s="73"/>
      <c r="AT367" s="73"/>
      <c r="AU367" s="73"/>
      <c r="AV367" s="73"/>
      <c r="AW367" s="73"/>
      <c r="AX367" s="73"/>
      <c r="AY367" s="73"/>
      <c r="AZ367" s="73"/>
      <c r="BA367" s="73"/>
      <c r="BB367" s="73"/>
      <c r="BC367" s="74"/>
      <c r="BD367" s="222" t="str">
        <f t="shared" si="11"/>
        <v xml:space="preserve"> </v>
      </c>
      <c r="BE367" s="76">
        <f ca="1">Validation!H367</f>
        <v>2</v>
      </c>
      <c r="BF367" t="str">
        <f ca="1">Validation!I367</f>
        <v/>
      </c>
      <c r="BJ367" t="str">
        <f>IF(AND(ISBLANK(Members[[#This Row],[DependentSSN]]),NOT(ISBLANK(Members[[#This Row],[MedicalPolicy]]))), "CoverageLevels", "Waivers")</f>
        <v>Waivers</v>
      </c>
      <c r="BK367" t="str">
        <f>IF(AND(ISBLANK(Members[[#This Row],[DependentSSN]]),NOT(ISBLANK(Members[[#This Row],[Dental Policy]]))), "CoverageLevels", "Waivers")</f>
        <v>Waivers</v>
      </c>
      <c r="BL367" t="str">
        <f>IF(AND(ISBLANK(Members[[#This Row],[DependentSSN]]),NOT(ISBLANK(Members[[#This Row],[VisionPolicy]]))), "CoverageLevels", "Waivers")</f>
        <v>Waivers</v>
      </c>
      <c r="BM367">
        <v>0</v>
      </c>
    </row>
    <row r="368" spans="1:65" x14ac:dyDescent="0.25">
      <c r="A368" s="4"/>
      <c r="B368" s="67"/>
      <c r="C368" s="68"/>
      <c r="D368" s="68"/>
      <c r="E368" s="69"/>
      <c r="F368" s="68"/>
      <c r="G368" s="69"/>
      <c r="H368" s="68"/>
      <c r="I368" s="68"/>
      <c r="J368" s="70"/>
      <c r="K368" s="68"/>
      <c r="L368" s="68"/>
      <c r="M368" s="71"/>
      <c r="N368" s="69"/>
      <c r="O368" s="69"/>
      <c r="P368" s="69"/>
      <c r="Q368" s="69"/>
      <c r="R368" s="69"/>
      <c r="S368" s="69"/>
      <c r="T368" s="68" t="str">
        <f>IF(IFERROR(VLOOKUP(Members[[#This Row],[Subscriber SSN]],$C$7:T367,18,FALSE), "") = 0, "",IFERROR(VLOOKUP(Members[[#This Row],[Subscriber SSN]],$C$7:T367,18,FALSE), ""))</f>
        <v/>
      </c>
      <c r="U368" s="68" t="str">
        <f>IF(IFERROR(VLOOKUP(Members[[#This Row],[Subscriber SSN]],$C$7:U367,19,FALSE), "") = 0, "",IFERROR(VLOOKUP(Members[[#This Row],[Subscriber SSN]],$C$7:U367,19,FALSE), ""))</f>
        <v/>
      </c>
      <c r="V368" s="69" t="str">
        <f>IF(IFERROR(VLOOKUP(Members[[#This Row],[Subscriber SSN]],$C$7:V367,20,FALSE), "") = 0, "", IFERROR(VLOOKUP(Members[[#This Row],[Subscriber SSN]],$C$7:V367,20,FALSE), ""))</f>
        <v/>
      </c>
      <c r="W368" s="68" t="str">
        <f>IF(IFERROR(VLOOKUP(Members[[#This Row],[Subscriber SSN]],$C$7:W367,21,FALSE), "") = 0, "", IFERROR(VLOOKUP(Members[[#This Row],[Subscriber SSN]],$C$7:W367,21,FALSE), ""))</f>
        <v/>
      </c>
      <c r="X368" s="68" t="str">
        <f>IF(IFERROR(VLOOKUP(Members[[#This Row],[Subscriber SSN]],$C$7:X367,22,FALSE), "") = 0, "", IFERROR(VLOOKUP(Members[[#This Row],[Subscriber SSN]],$C$7:X367,22,FALSE), ""))</f>
        <v/>
      </c>
      <c r="Y368" s="68"/>
      <c r="Z368" s="72"/>
      <c r="AA368" s="69"/>
      <c r="AB368" s="69"/>
      <c r="AC368" s="70"/>
      <c r="AD368" s="110">
        <f t="shared" si="10"/>
        <v>45292</v>
      </c>
      <c r="AE368" s="69"/>
      <c r="AF368" s="69"/>
      <c r="AG368" s="71"/>
      <c r="AH368" s="69"/>
      <c r="AI368" s="69"/>
      <c r="AJ368" s="69"/>
      <c r="AK368" s="69"/>
      <c r="AL368" s="69"/>
      <c r="AM368" s="69"/>
      <c r="AN368" s="69"/>
      <c r="AO368" s="69"/>
      <c r="AP368" s="73"/>
      <c r="AQ368" s="73"/>
      <c r="AR368" s="73"/>
      <c r="AS368" s="73"/>
      <c r="AT368" s="73"/>
      <c r="AU368" s="73"/>
      <c r="AV368" s="73"/>
      <c r="AW368" s="73"/>
      <c r="AX368" s="73"/>
      <c r="AY368" s="73"/>
      <c r="AZ368" s="73"/>
      <c r="BA368" s="73"/>
      <c r="BB368" s="73"/>
      <c r="BC368" s="74"/>
      <c r="BD368" s="222" t="str">
        <f t="shared" si="11"/>
        <v xml:space="preserve"> </v>
      </c>
      <c r="BE368" s="76">
        <f ca="1">Validation!H368</f>
        <v>2</v>
      </c>
      <c r="BF368" t="str">
        <f ca="1">Validation!I368</f>
        <v/>
      </c>
      <c r="BJ368" t="str">
        <f>IF(AND(ISBLANK(Members[[#This Row],[DependentSSN]]),NOT(ISBLANK(Members[[#This Row],[MedicalPolicy]]))), "CoverageLevels", "Waivers")</f>
        <v>Waivers</v>
      </c>
      <c r="BK368" t="str">
        <f>IF(AND(ISBLANK(Members[[#This Row],[DependentSSN]]),NOT(ISBLANK(Members[[#This Row],[Dental Policy]]))), "CoverageLevels", "Waivers")</f>
        <v>Waivers</v>
      </c>
      <c r="BL368" t="str">
        <f>IF(AND(ISBLANK(Members[[#This Row],[DependentSSN]]),NOT(ISBLANK(Members[[#This Row],[VisionPolicy]]))), "CoverageLevels", "Waivers")</f>
        <v>Waivers</v>
      </c>
      <c r="BM368">
        <v>0</v>
      </c>
    </row>
    <row r="369" spans="1:65" x14ac:dyDescent="0.25">
      <c r="A369" s="4"/>
      <c r="B369" s="67"/>
      <c r="C369" s="68"/>
      <c r="D369" s="68"/>
      <c r="E369" s="69"/>
      <c r="F369" s="68"/>
      <c r="G369" s="69"/>
      <c r="H369" s="68"/>
      <c r="I369" s="68"/>
      <c r="J369" s="70"/>
      <c r="K369" s="68"/>
      <c r="L369" s="68"/>
      <c r="M369" s="71"/>
      <c r="N369" s="69"/>
      <c r="O369" s="69"/>
      <c r="P369" s="69"/>
      <c r="Q369" s="69"/>
      <c r="R369" s="69"/>
      <c r="S369" s="69"/>
      <c r="T369" s="68" t="str">
        <f>IF(IFERROR(VLOOKUP(Members[[#This Row],[Subscriber SSN]],$C$7:T368,18,FALSE), "") = 0, "",IFERROR(VLOOKUP(Members[[#This Row],[Subscriber SSN]],$C$7:T368,18,FALSE), ""))</f>
        <v/>
      </c>
      <c r="U369" s="68" t="str">
        <f>IF(IFERROR(VLOOKUP(Members[[#This Row],[Subscriber SSN]],$C$7:U368,19,FALSE), "") = 0, "",IFERROR(VLOOKUP(Members[[#This Row],[Subscriber SSN]],$C$7:U368,19,FALSE), ""))</f>
        <v/>
      </c>
      <c r="V369" s="69" t="str">
        <f>IF(IFERROR(VLOOKUP(Members[[#This Row],[Subscriber SSN]],$C$7:V368,20,FALSE), "") = 0, "", IFERROR(VLOOKUP(Members[[#This Row],[Subscriber SSN]],$C$7:V368,20,FALSE), ""))</f>
        <v/>
      </c>
      <c r="W369" s="68" t="str">
        <f>IF(IFERROR(VLOOKUP(Members[[#This Row],[Subscriber SSN]],$C$7:W368,21,FALSE), "") = 0, "", IFERROR(VLOOKUP(Members[[#This Row],[Subscriber SSN]],$C$7:W368,21,FALSE), ""))</f>
        <v/>
      </c>
      <c r="X369" s="68" t="str">
        <f>IF(IFERROR(VLOOKUP(Members[[#This Row],[Subscriber SSN]],$C$7:X368,22,FALSE), "") = 0, "", IFERROR(VLOOKUP(Members[[#This Row],[Subscriber SSN]],$C$7:X368,22,FALSE), ""))</f>
        <v/>
      </c>
      <c r="Y369" s="68"/>
      <c r="Z369" s="72"/>
      <c r="AA369" s="69"/>
      <c r="AB369" s="69"/>
      <c r="AC369" s="70"/>
      <c r="AD369" s="110">
        <f t="shared" si="10"/>
        <v>45292</v>
      </c>
      <c r="AE369" s="69"/>
      <c r="AF369" s="69"/>
      <c r="AG369" s="71"/>
      <c r="AH369" s="69"/>
      <c r="AI369" s="69"/>
      <c r="AJ369" s="69"/>
      <c r="AK369" s="69"/>
      <c r="AL369" s="69"/>
      <c r="AM369" s="69"/>
      <c r="AN369" s="69"/>
      <c r="AO369" s="69"/>
      <c r="AP369" s="73"/>
      <c r="AQ369" s="73"/>
      <c r="AR369" s="73"/>
      <c r="AS369" s="73"/>
      <c r="AT369" s="73"/>
      <c r="AU369" s="73"/>
      <c r="AV369" s="73"/>
      <c r="AW369" s="73"/>
      <c r="AX369" s="73"/>
      <c r="AY369" s="73"/>
      <c r="AZ369" s="73"/>
      <c r="BA369" s="73"/>
      <c r="BB369" s="73"/>
      <c r="BC369" s="74"/>
      <c r="BD369" s="222" t="str">
        <f t="shared" si="11"/>
        <v xml:space="preserve"> </v>
      </c>
      <c r="BE369" s="76">
        <f ca="1">Validation!H369</f>
        <v>2</v>
      </c>
      <c r="BF369" t="str">
        <f ca="1">Validation!I369</f>
        <v/>
      </c>
      <c r="BJ369" t="str">
        <f>IF(AND(ISBLANK(Members[[#This Row],[DependentSSN]]),NOT(ISBLANK(Members[[#This Row],[MedicalPolicy]]))), "CoverageLevels", "Waivers")</f>
        <v>Waivers</v>
      </c>
      <c r="BK369" t="str">
        <f>IF(AND(ISBLANK(Members[[#This Row],[DependentSSN]]),NOT(ISBLANK(Members[[#This Row],[Dental Policy]]))), "CoverageLevels", "Waivers")</f>
        <v>Waivers</v>
      </c>
      <c r="BL369" t="str">
        <f>IF(AND(ISBLANK(Members[[#This Row],[DependentSSN]]),NOT(ISBLANK(Members[[#This Row],[VisionPolicy]]))), "CoverageLevels", "Waivers")</f>
        <v>Waivers</v>
      </c>
      <c r="BM369">
        <v>0</v>
      </c>
    </row>
    <row r="370" spans="1:65" x14ac:dyDescent="0.25">
      <c r="A370" s="4"/>
      <c r="B370" s="67"/>
      <c r="C370" s="68"/>
      <c r="D370" s="68"/>
      <c r="E370" s="69"/>
      <c r="F370" s="68"/>
      <c r="G370" s="69"/>
      <c r="H370" s="68"/>
      <c r="I370" s="68"/>
      <c r="J370" s="70"/>
      <c r="K370" s="68"/>
      <c r="L370" s="68"/>
      <c r="M370" s="71"/>
      <c r="N370" s="69"/>
      <c r="O370" s="69"/>
      <c r="P370" s="69"/>
      <c r="Q370" s="69"/>
      <c r="R370" s="69"/>
      <c r="S370" s="69"/>
      <c r="T370" s="68" t="str">
        <f>IF(IFERROR(VLOOKUP(Members[[#This Row],[Subscriber SSN]],$C$7:T369,18,FALSE), "") = 0, "",IFERROR(VLOOKUP(Members[[#This Row],[Subscriber SSN]],$C$7:T369,18,FALSE), ""))</f>
        <v/>
      </c>
      <c r="U370" s="68" t="str">
        <f>IF(IFERROR(VLOOKUP(Members[[#This Row],[Subscriber SSN]],$C$7:U369,19,FALSE), "") = 0, "",IFERROR(VLOOKUP(Members[[#This Row],[Subscriber SSN]],$C$7:U369,19,FALSE), ""))</f>
        <v/>
      </c>
      <c r="V370" s="69" t="str">
        <f>IF(IFERROR(VLOOKUP(Members[[#This Row],[Subscriber SSN]],$C$7:V369,20,FALSE), "") = 0, "", IFERROR(VLOOKUP(Members[[#This Row],[Subscriber SSN]],$C$7:V369,20,FALSE), ""))</f>
        <v/>
      </c>
      <c r="W370" s="68" t="str">
        <f>IF(IFERROR(VLOOKUP(Members[[#This Row],[Subscriber SSN]],$C$7:W369,21,FALSE), "") = 0, "", IFERROR(VLOOKUP(Members[[#This Row],[Subscriber SSN]],$C$7:W369,21,FALSE), ""))</f>
        <v/>
      </c>
      <c r="X370" s="68" t="str">
        <f>IF(IFERROR(VLOOKUP(Members[[#This Row],[Subscriber SSN]],$C$7:X369,22,FALSE), "") = 0, "", IFERROR(VLOOKUP(Members[[#This Row],[Subscriber SSN]],$C$7:X369,22,FALSE), ""))</f>
        <v/>
      </c>
      <c r="Y370" s="68"/>
      <c r="Z370" s="72"/>
      <c r="AA370" s="69"/>
      <c r="AB370" s="69"/>
      <c r="AC370" s="70"/>
      <c r="AD370" s="110">
        <f t="shared" si="10"/>
        <v>45292</v>
      </c>
      <c r="AE370" s="69"/>
      <c r="AF370" s="69"/>
      <c r="AG370" s="71"/>
      <c r="AH370" s="69"/>
      <c r="AI370" s="69"/>
      <c r="AJ370" s="69"/>
      <c r="AK370" s="69"/>
      <c r="AL370" s="69"/>
      <c r="AM370" s="69"/>
      <c r="AN370" s="69"/>
      <c r="AO370" s="69"/>
      <c r="AP370" s="73"/>
      <c r="AQ370" s="73"/>
      <c r="AR370" s="73"/>
      <c r="AS370" s="73"/>
      <c r="AT370" s="73"/>
      <c r="AU370" s="73"/>
      <c r="AV370" s="73"/>
      <c r="AW370" s="73"/>
      <c r="AX370" s="73"/>
      <c r="AY370" s="73"/>
      <c r="AZ370" s="73"/>
      <c r="BA370" s="73"/>
      <c r="BB370" s="73"/>
      <c r="BC370" s="74"/>
      <c r="BD370" s="222" t="str">
        <f t="shared" si="11"/>
        <v xml:space="preserve"> </v>
      </c>
      <c r="BE370" s="76">
        <f ca="1">Validation!H370</f>
        <v>2</v>
      </c>
      <c r="BF370" t="str">
        <f ca="1">Validation!I370</f>
        <v/>
      </c>
      <c r="BJ370" t="str">
        <f>IF(AND(ISBLANK(Members[[#This Row],[DependentSSN]]),NOT(ISBLANK(Members[[#This Row],[MedicalPolicy]]))), "CoverageLevels", "Waivers")</f>
        <v>Waivers</v>
      </c>
      <c r="BK370" t="str">
        <f>IF(AND(ISBLANK(Members[[#This Row],[DependentSSN]]),NOT(ISBLANK(Members[[#This Row],[Dental Policy]]))), "CoverageLevels", "Waivers")</f>
        <v>Waivers</v>
      </c>
      <c r="BL370" t="str">
        <f>IF(AND(ISBLANK(Members[[#This Row],[DependentSSN]]),NOT(ISBLANK(Members[[#This Row],[VisionPolicy]]))), "CoverageLevels", "Waivers")</f>
        <v>Waivers</v>
      </c>
      <c r="BM370">
        <v>0</v>
      </c>
    </row>
    <row r="371" spans="1:65" x14ac:dyDescent="0.25">
      <c r="A371" s="4"/>
      <c r="B371" s="67"/>
      <c r="C371" s="68"/>
      <c r="D371" s="68"/>
      <c r="E371" s="69"/>
      <c r="F371" s="68"/>
      <c r="G371" s="69"/>
      <c r="H371" s="68"/>
      <c r="I371" s="68"/>
      <c r="J371" s="70"/>
      <c r="K371" s="68"/>
      <c r="L371" s="68"/>
      <c r="M371" s="71"/>
      <c r="N371" s="69"/>
      <c r="O371" s="69"/>
      <c r="P371" s="69"/>
      <c r="Q371" s="69"/>
      <c r="R371" s="69"/>
      <c r="S371" s="69"/>
      <c r="T371" s="68" t="str">
        <f>IF(IFERROR(VLOOKUP(Members[[#This Row],[Subscriber SSN]],$C$7:T370,18,FALSE), "") = 0, "",IFERROR(VLOOKUP(Members[[#This Row],[Subscriber SSN]],$C$7:T370,18,FALSE), ""))</f>
        <v/>
      </c>
      <c r="U371" s="68" t="str">
        <f>IF(IFERROR(VLOOKUP(Members[[#This Row],[Subscriber SSN]],$C$7:U370,19,FALSE), "") = 0, "",IFERROR(VLOOKUP(Members[[#This Row],[Subscriber SSN]],$C$7:U370,19,FALSE), ""))</f>
        <v/>
      </c>
      <c r="V371" s="69" t="str">
        <f>IF(IFERROR(VLOOKUP(Members[[#This Row],[Subscriber SSN]],$C$7:V370,20,FALSE), "") = 0, "", IFERROR(VLOOKUP(Members[[#This Row],[Subscriber SSN]],$C$7:V370,20,FALSE), ""))</f>
        <v/>
      </c>
      <c r="W371" s="68" t="str">
        <f>IF(IFERROR(VLOOKUP(Members[[#This Row],[Subscriber SSN]],$C$7:W370,21,FALSE), "") = 0, "", IFERROR(VLOOKUP(Members[[#This Row],[Subscriber SSN]],$C$7:W370,21,FALSE), ""))</f>
        <v/>
      </c>
      <c r="X371" s="68" t="str">
        <f>IF(IFERROR(VLOOKUP(Members[[#This Row],[Subscriber SSN]],$C$7:X370,22,FALSE), "") = 0, "", IFERROR(VLOOKUP(Members[[#This Row],[Subscriber SSN]],$C$7:X370,22,FALSE), ""))</f>
        <v/>
      </c>
      <c r="Y371" s="68"/>
      <c r="Z371" s="72"/>
      <c r="AA371" s="69"/>
      <c r="AB371" s="69"/>
      <c r="AC371" s="70"/>
      <c r="AD371" s="110">
        <f t="shared" si="10"/>
        <v>45292</v>
      </c>
      <c r="AE371" s="69"/>
      <c r="AF371" s="69"/>
      <c r="AG371" s="71"/>
      <c r="AH371" s="69"/>
      <c r="AI371" s="69"/>
      <c r="AJ371" s="69"/>
      <c r="AK371" s="69"/>
      <c r="AL371" s="69"/>
      <c r="AM371" s="69"/>
      <c r="AN371" s="69"/>
      <c r="AO371" s="69"/>
      <c r="AP371" s="73"/>
      <c r="AQ371" s="73"/>
      <c r="AR371" s="73"/>
      <c r="AS371" s="73"/>
      <c r="AT371" s="73"/>
      <c r="AU371" s="73"/>
      <c r="AV371" s="73"/>
      <c r="AW371" s="73"/>
      <c r="AX371" s="73"/>
      <c r="AY371" s="73"/>
      <c r="AZ371" s="73"/>
      <c r="BA371" s="73"/>
      <c r="BB371" s="73"/>
      <c r="BC371" s="74"/>
      <c r="BD371" s="222" t="str">
        <f t="shared" si="11"/>
        <v xml:space="preserve"> </v>
      </c>
      <c r="BE371" s="76">
        <f ca="1">Validation!H371</f>
        <v>2</v>
      </c>
      <c r="BF371" t="str">
        <f ca="1">Validation!I371</f>
        <v/>
      </c>
      <c r="BJ371" t="str">
        <f>IF(AND(ISBLANK(Members[[#This Row],[DependentSSN]]),NOT(ISBLANK(Members[[#This Row],[MedicalPolicy]]))), "CoverageLevels", "Waivers")</f>
        <v>Waivers</v>
      </c>
      <c r="BK371" t="str">
        <f>IF(AND(ISBLANK(Members[[#This Row],[DependentSSN]]),NOT(ISBLANK(Members[[#This Row],[Dental Policy]]))), "CoverageLevels", "Waivers")</f>
        <v>Waivers</v>
      </c>
      <c r="BL371" t="str">
        <f>IF(AND(ISBLANK(Members[[#This Row],[DependentSSN]]),NOT(ISBLANK(Members[[#This Row],[VisionPolicy]]))), "CoverageLevels", "Waivers")</f>
        <v>Waivers</v>
      </c>
      <c r="BM371">
        <v>0</v>
      </c>
    </row>
    <row r="372" spans="1:65" x14ac:dyDescent="0.25">
      <c r="A372" s="4"/>
      <c r="B372" s="67"/>
      <c r="C372" s="68"/>
      <c r="D372" s="68"/>
      <c r="E372" s="69"/>
      <c r="F372" s="68"/>
      <c r="G372" s="69"/>
      <c r="H372" s="68"/>
      <c r="I372" s="68"/>
      <c r="J372" s="70"/>
      <c r="K372" s="68"/>
      <c r="L372" s="68"/>
      <c r="M372" s="71"/>
      <c r="N372" s="69"/>
      <c r="O372" s="69"/>
      <c r="P372" s="69"/>
      <c r="Q372" s="69"/>
      <c r="R372" s="69"/>
      <c r="S372" s="69"/>
      <c r="T372" s="68" t="str">
        <f>IF(IFERROR(VLOOKUP(Members[[#This Row],[Subscriber SSN]],$C$7:T371,18,FALSE), "") = 0, "",IFERROR(VLOOKUP(Members[[#This Row],[Subscriber SSN]],$C$7:T371,18,FALSE), ""))</f>
        <v/>
      </c>
      <c r="U372" s="68" t="str">
        <f>IF(IFERROR(VLOOKUP(Members[[#This Row],[Subscriber SSN]],$C$7:U371,19,FALSE), "") = 0, "",IFERROR(VLOOKUP(Members[[#This Row],[Subscriber SSN]],$C$7:U371,19,FALSE), ""))</f>
        <v/>
      </c>
      <c r="V372" s="69" t="str">
        <f>IF(IFERROR(VLOOKUP(Members[[#This Row],[Subscriber SSN]],$C$7:V371,20,FALSE), "") = 0, "", IFERROR(VLOOKUP(Members[[#This Row],[Subscriber SSN]],$C$7:V371,20,FALSE), ""))</f>
        <v/>
      </c>
      <c r="W372" s="68" t="str">
        <f>IF(IFERROR(VLOOKUP(Members[[#This Row],[Subscriber SSN]],$C$7:W371,21,FALSE), "") = 0, "", IFERROR(VLOOKUP(Members[[#This Row],[Subscriber SSN]],$C$7:W371,21,FALSE), ""))</f>
        <v/>
      </c>
      <c r="X372" s="68" t="str">
        <f>IF(IFERROR(VLOOKUP(Members[[#This Row],[Subscriber SSN]],$C$7:X371,22,FALSE), "") = 0, "", IFERROR(VLOOKUP(Members[[#This Row],[Subscriber SSN]],$C$7:X371,22,FALSE), ""))</f>
        <v/>
      </c>
      <c r="Y372" s="68"/>
      <c r="Z372" s="72"/>
      <c r="AA372" s="69"/>
      <c r="AB372" s="69"/>
      <c r="AC372" s="70"/>
      <c r="AD372" s="110">
        <f t="shared" si="10"/>
        <v>45292</v>
      </c>
      <c r="AE372" s="69"/>
      <c r="AF372" s="69"/>
      <c r="AG372" s="71"/>
      <c r="AH372" s="69"/>
      <c r="AI372" s="69"/>
      <c r="AJ372" s="69"/>
      <c r="AK372" s="69"/>
      <c r="AL372" s="69"/>
      <c r="AM372" s="69"/>
      <c r="AN372" s="69"/>
      <c r="AO372" s="69"/>
      <c r="AP372" s="73"/>
      <c r="AQ372" s="73"/>
      <c r="AR372" s="73"/>
      <c r="AS372" s="73"/>
      <c r="AT372" s="73"/>
      <c r="AU372" s="73"/>
      <c r="AV372" s="73"/>
      <c r="AW372" s="73"/>
      <c r="AX372" s="73"/>
      <c r="AY372" s="73"/>
      <c r="AZ372" s="73"/>
      <c r="BA372" s="73"/>
      <c r="BB372" s="73"/>
      <c r="BC372" s="74"/>
      <c r="BD372" s="222" t="str">
        <f t="shared" si="11"/>
        <v xml:space="preserve"> </v>
      </c>
      <c r="BE372" s="76">
        <f ca="1">Validation!H372</f>
        <v>2</v>
      </c>
      <c r="BF372" t="str">
        <f ca="1">Validation!I372</f>
        <v/>
      </c>
      <c r="BJ372" t="str">
        <f>IF(AND(ISBLANK(Members[[#This Row],[DependentSSN]]),NOT(ISBLANK(Members[[#This Row],[MedicalPolicy]]))), "CoverageLevels", "Waivers")</f>
        <v>Waivers</v>
      </c>
      <c r="BK372" t="str">
        <f>IF(AND(ISBLANK(Members[[#This Row],[DependentSSN]]),NOT(ISBLANK(Members[[#This Row],[Dental Policy]]))), "CoverageLevels", "Waivers")</f>
        <v>Waivers</v>
      </c>
      <c r="BL372" t="str">
        <f>IF(AND(ISBLANK(Members[[#This Row],[DependentSSN]]),NOT(ISBLANK(Members[[#This Row],[VisionPolicy]]))), "CoverageLevels", "Waivers")</f>
        <v>Waivers</v>
      </c>
      <c r="BM372">
        <v>0</v>
      </c>
    </row>
    <row r="373" spans="1:65" x14ac:dyDescent="0.25">
      <c r="A373" s="4"/>
      <c r="B373" s="67"/>
      <c r="C373" s="68"/>
      <c r="D373" s="68"/>
      <c r="E373" s="69"/>
      <c r="F373" s="68"/>
      <c r="G373" s="69"/>
      <c r="H373" s="68"/>
      <c r="I373" s="68"/>
      <c r="J373" s="70"/>
      <c r="K373" s="68"/>
      <c r="L373" s="68"/>
      <c r="M373" s="71"/>
      <c r="N373" s="69"/>
      <c r="O373" s="69"/>
      <c r="P373" s="69"/>
      <c r="Q373" s="69"/>
      <c r="R373" s="69"/>
      <c r="S373" s="69"/>
      <c r="T373" s="68" t="str">
        <f>IF(IFERROR(VLOOKUP(Members[[#This Row],[Subscriber SSN]],$C$7:T372,18,FALSE), "") = 0, "",IFERROR(VLOOKUP(Members[[#This Row],[Subscriber SSN]],$C$7:T372,18,FALSE), ""))</f>
        <v/>
      </c>
      <c r="U373" s="68" t="str">
        <f>IF(IFERROR(VLOOKUP(Members[[#This Row],[Subscriber SSN]],$C$7:U372,19,FALSE), "") = 0, "",IFERROR(VLOOKUP(Members[[#This Row],[Subscriber SSN]],$C$7:U372,19,FALSE), ""))</f>
        <v/>
      </c>
      <c r="V373" s="69" t="str">
        <f>IF(IFERROR(VLOOKUP(Members[[#This Row],[Subscriber SSN]],$C$7:V372,20,FALSE), "") = 0, "", IFERROR(VLOOKUP(Members[[#This Row],[Subscriber SSN]],$C$7:V372,20,FALSE), ""))</f>
        <v/>
      </c>
      <c r="W373" s="68" t="str">
        <f>IF(IFERROR(VLOOKUP(Members[[#This Row],[Subscriber SSN]],$C$7:W372,21,FALSE), "") = 0, "", IFERROR(VLOOKUP(Members[[#This Row],[Subscriber SSN]],$C$7:W372,21,FALSE), ""))</f>
        <v/>
      </c>
      <c r="X373" s="68" t="str">
        <f>IF(IFERROR(VLOOKUP(Members[[#This Row],[Subscriber SSN]],$C$7:X372,22,FALSE), "") = 0, "", IFERROR(VLOOKUP(Members[[#This Row],[Subscriber SSN]],$C$7:X372,22,FALSE), ""))</f>
        <v/>
      </c>
      <c r="Y373" s="68"/>
      <c r="Z373" s="72"/>
      <c r="AA373" s="69"/>
      <c r="AB373" s="69"/>
      <c r="AC373" s="70"/>
      <c r="AD373" s="110">
        <f t="shared" si="10"/>
        <v>45292</v>
      </c>
      <c r="AE373" s="69"/>
      <c r="AF373" s="69"/>
      <c r="AG373" s="71"/>
      <c r="AH373" s="69"/>
      <c r="AI373" s="69"/>
      <c r="AJ373" s="69"/>
      <c r="AK373" s="69"/>
      <c r="AL373" s="69"/>
      <c r="AM373" s="69"/>
      <c r="AN373" s="69"/>
      <c r="AO373" s="69"/>
      <c r="AP373" s="73"/>
      <c r="AQ373" s="73"/>
      <c r="AR373" s="73"/>
      <c r="AS373" s="73"/>
      <c r="AT373" s="73"/>
      <c r="AU373" s="73"/>
      <c r="AV373" s="73"/>
      <c r="AW373" s="73"/>
      <c r="AX373" s="73"/>
      <c r="AY373" s="73"/>
      <c r="AZ373" s="73"/>
      <c r="BA373" s="73"/>
      <c r="BB373" s="73"/>
      <c r="BC373" s="74"/>
      <c r="BD373" s="222" t="str">
        <f t="shared" si="11"/>
        <v xml:space="preserve"> </v>
      </c>
      <c r="BE373" s="76">
        <f ca="1">Validation!H373</f>
        <v>2</v>
      </c>
      <c r="BF373" t="str">
        <f ca="1">Validation!I373</f>
        <v/>
      </c>
      <c r="BJ373" t="str">
        <f>IF(AND(ISBLANK(Members[[#This Row],[DependentSSN]]),NOT(ISBLANK(Members[[#This Row],[MedicalPolicy]]))), "CoverageLevels", "Waivers")</f>
        <v>Waivers</v>
      </c>
      <c r="BK373" t="str">
        <f>IF(AND(ISBLANK(Members[[#This Row],[DependentSSN]]),NOT(ISBLANK(Members[[#This Row],[Dental Policy]]))), "CoverageLevels", "Waivers")</f>
        <v>Waivers</v>
      </c>
      <c r="BL373" t="str">
        <f>IF(AND(ISBLANK(Members[[#This Row],[DependentSSN]]),NOT(ISBLANK(Members[[#This Row],[VisionPolicy]]))), "CoverageLevels", "Waivers")</f>
        <v>Waivers</v>
      </c>
      <c r="BM373">
        <v>0</v>
      </c>
    </row>
    <row r="374" spans="1:65" x14ac:dyDescent="0.25">
      <c r="A374" s="4"/>
      <c r="B374" s="67"/>
      <c r="C374" s="68"/>
      <c r="D374" s="68"/>
      <c r="E374" s="69"/>
      <c r="F374" s="68"/>
      <c r="G374" s="69"/>
      <c r="H374" s="68"/>
      <c r="I374" s="68"/>
      <c r="J374" s="70"/>
      <c r="K374" s="68"/>
      <c r="L374" s="68"/>
      <c r="M374" s="71"/>
      <c r="N374" s="69"/>
      <c r="O374" s="69"/>
      <c r="P374" s="69"/>
      <c r="Q374" s="69"/>
      <c r="R374" s="69"/>
      <c r="S374" s="69"/>
      <c r="T374" s="68" t="str">
        <f>IF(IFERROR(VLOOKUP(Members[[#This Row],[Subscriber SSN]],$C$7:T373,18,FALSE), "") = 0, "",IFERROR(VLOOKUP(Members[[#This Row],[Subscriber SSN]],$C$7:T373,18,FALSE), ""))</f>
        <v/>
      </c>
      <c r="U374" s="68" t="str">
        <f>IF(IFERROR(VLOOKUP(Members[[#This Row],[Subscriber SSN]],$C$7:U373,19,FALSE), "") = 0, "",IFERROR(VLOOKUP(Members[[#This Row],[Subscriber SSN]],$C$7:U373,19,FALSE), ""))</f>
        <v/>
      </c>
      <c r="V374" s="69" t="str">
        <f>IF(IFERROR(VLOOKUP(Members[[#This Row],[Subscriber SSN]],$C$7:V373,20,FALSE), "") = 0, "", IFERROR(VLOOKUP(Members[[#This Row],[Subscriber SSN]],$C$7:V373,20,FALSE), ""))</f>
        <v/>
      </c>
      <c r="W374" s="68" t="str">
        <f>IF(IFERROR(VLOOKUP(Members[[#This Row],[Subscriber SSN]],$C$7:W373,21,FALSE), "") = 0, "", IFERROR(VLOOKUP(Members[[#This Row],[Subscriber SSN]],$C$7:W373,21,FALSE), ""))</f>
        <v/>
      </c>
      <c r="X374" s="68" t="str">
        <f>IF(IFERROR(VLOOKUP(Members[[#This Row],[Subscriber SSN]],$C$7:X373,22,FALSE), "") = 0, "", IFERROR(VLOOKUP(Members[[#This Row],[Subscriber SSN]],$C$7:X373,22,FALSE), ""))</f>
        <v/>
      </c>
      <c r="Y374" s="68"/>
      <c r="Z374" s="72"/>
      <c r="AA374" s="69"/>
      <c r="AB374" s="69"/>
      <c r="AC374" s="70"/>
      <c r="AD374" s="110">
        <f t="shared" si="10"/>
        <v>45292</v>
      </c>
      <c r="AE374" s="69"/>
      <c r="AF374" s="69"/>
      <c r="AG374" s="71"/>
      <c r="AH374" s="69"/>
      <c r="AI374" s="69"/>
      <c r="AJ374" s="69"/>
      <c r="AK374" s="69"/>
      <c r="AL374" s="69"/>
      <c r="AM374" s="69"/>
      <c r="AN374" s="69"/>
      <c r="AO374" s="69"/>
      <c r="AP374" s="73"/>
      <c r="AQ374" s="73"/>
      <c r="AR374" s="73"/>
      <c r="AS374" s="73"/>
      <c r="AT374" s="73"/>
      <c r="AU374" s="73"/>
      <c r="AV374" s="73"/>
      <c r="AW374" s="73"/>
      <c r="AX374" s="73"/>
      <c r="AY374" s="73"/>
      <c r="AZ374" s="73"/>
      <c r="BA374" s="73"/>
      <c r="BB374" s="73"/>
      <c r="BC374" s="74"/>
      <c r="BD374" s="222" t="str">
        <f t="shared" si="11"/>
        <v xml:space="preserve"> </v>
      </c>
      <c r="BE374" s="76">
        <f ca="1">Validation!H374</f>
        <v>2</v>
      </c>
      <c r="BF374" t="str">
        <f ca="1">Validation!I374</f>
        <v/>
      </c>
      <c r="BJ374" t="str">
        <f>IF(AND(ISBLANK(Members[[#This Row],[DependentSSN]]),NOT(ISBLANK(Members[[#This Row],[MedicalPolicy]]))), "CoverageLevels", "Waivers")</f>
        <v>Waivers</v>
      </c>
      <c r="BK374" t="str">
        <f>IF(AND(ISBLANK(Members[[#This Row],[DependentSSN]]),NOT(ISBLANK(Members[[#This Row],[Dental Policy]]))), "CoverageLevels", "Waivers")</f>
        <v>Waivers</v>
      </c>
      <c r="BL374" t="str">
        <f>IF(AND(ISBLANK(Members[[#This Row],[DependentSSN]]),NOT(ISBLANK(Members[[#This Row],[VisionPolicy]]))), "CoverageLevels", "Waivers")</f>
        <v>Waivers</v>
      </c>
      <c r="BM374">
        <v>0</v>
      </c>
    </row>
    <row r="375" spans="1:65" x14ac:dyDescent="0.25">
      <c r="A375" s="4"/>
      <c r="B375" s="67"/>
      <c r="C375" s="68"/>
      <c r="D375" s="68"/>
      <c r="E375" s="69"/>
      <c r="F375" s="68"/>
      <c r="G375" s="69"/>
      <c r="H375" s="68"/>
      <c r="I375" s="68"/>
      <c r="J375" s="70"/>
      <c r="K375" s="68"/>
      <c r="L375" s="68"/>
      <c r="M375" s="71"/>
      <c r="N375" s="69"/>
      <c r="O375" s="69"/>
      <c r="P375" s="69"/>
      <c r="Q375" s="69"/>
      <c r="R375" s="69"/>
      <c r="S375" s="69"/>
      <c r="T375" s="68" t="str">
        <f>IF(IFERROR(VLOOKUP(Members[[#This Row],[Subscriber SSN]],$C$7:T374,18,FALSE), "") = 0, "",IFERROR(VLOOKUP(Members[[#This Row],[Subscriber SSN]],$C$7:T374,18,FALSE), ""))</f>
        <v/>
      </c>
      <c r="U375" s="68" t="str">
        <f>IF(IFERROR(VLOOKUP(Members[[#This Row],[Subscriber SSN]],$C$7:U374,19,FALSE), "") = 0, "",IFERROR(VLOOKUP(Members[[#This Row],[Subscriber SSN]],$C$7:U374,19,FALSE), ""))</f>
        <v/>
      </c>
      <c r="V375" s="69" t="str">
        <f>IF(IFERROR(VLOOKUP(Members[[#This Row],[Subscriber SSN]],$C$7:V374,20,FALSE), "") = 0, "", IFERROR(VLOOKUP(Members[[#This Row],[Subscriber SSN]],$C$7:V374,20,FALSE), ""))</f>
        <v/>
      </c>
      <c r="W375" s="68" t="str">
        <f>IF(IFERROR(VLOOKUP(Members[[#This Row],[Subscriber SSN]],$C$7:W374,21,FALSE), "") = 0, "", IFERROR(VLOOKUP(Members[[#This Row],[Subscriber SSN]],$C$7:W374,21,FALSE), ""))</f>
        <v/>
      </c>
      <c r="X375" s="68" t="str">
        <f>IF(IFERROR(VLOOKUP(Members[[#This Row],[Subscriber SSN]],$C$7:X374,22,FALSE), "") = 0, "", IFERROR(VLOOKUP(Members[[#This Row],[Subscriber SSN]],$C$7:X374,22,FALSE), ""))</f>
        <v/>
      </c>
      <c r="Y375" s="68"/>
      <c r="Z375" s="72"/>
      <c r="AA375" s="69"/>
      <c r="AB375" s="69"/>
      <c r="AC375" s="70"/>
      <c r="AD375" s="110">
        <f t="shared" si="10"/>
        <v>45292</v>
      </c>
      <c r="AE375" s="69"/>
      <c r="AF375" s="69"/>
      <c r="AG375" s="71"/>
      <c r="AH375" s="69"/>
      <c r="AI375" s="69"/>
      <c r="AJ375" s="69"/>
      <c r="AK375" s="69"/>
      <c r="AL375" s="69"/>
      <c r="AM375" s="69"/>
      <c r="AN375" s="69"/>
      <c r="AO375" s="69"/>
      <c r="AP375" s="73"/>
      <c r="AQ375" s="73"/>
      <c r="AR375" s="73"/>
      <c r="AS375" s="73"/>
      <c r="AT375" s="73"/>
      <c r="AU375" s="73"/>
      <c r="AV375" s="73"/>
      <c r="AW375" s="73"/>
      <c r="AX375" s="73"/>
      <c r="AY375" s="73"/>
      <c r="AZ375" s="73"/>
      <c r="BA375" s="73"/>
      <c r="BB375" s="73"/>
      <c r="BC375" s="74"/>
      <c r="BD375" s="222" t="str">
        <f t="shared" si="11"/>
        <v xml:space="preserve"> </v>
      </c>
      <c r="BE375" s="76">
        <f ca="1">Validation!H375</f>
        <v>2</v>
      </c>
      <c r="BF375" t="str">
        <f ca="1">Validation!I375</f>
        <v/>
      </c>
      <c r="BJ375" t="str">
        <f>IF(AND(ISBLANK(Members[[#This Row],[DependentSSN]]),NOT(ISBLANK(Members[[#This Row],[MedicalPolicy]]))), "CoverageLevels", "Waivers")</f>
        <v>Waivers</v>
      </c>
      <c r="BK375" t="str">
        <f>IF(AND(ISBLANK(Members[[#This Row],[DependentSSN]]),NOT(ISBLANK(Members[[#This Row],[Dental Policy]]))), "CoverageLevels", "Waivers")</f>
        <v>Waivers</v>
      </c>
      <c r="BL375" t="str">
        <f>IF(AND(ISBLANK(Members[[#This Row],[DependentSSN]]),NOT(ISBLANK(Members[[#This Row],[VisionPolicy]]))), "CoverageLevels", "Waivers")</f>
        <v>Waivers</v>
      </c>
      <c r="BM375">
        <v>0</v>
      </c>
    </row>
    <row r="376" spans="1:65" x14ac:dyDescent="0.25">
      <c r="A376" s="4"/>
      <c r="B376" s="67"/>
      <c r="C376" s="68"/>
      <c r="D376" s="68"/>
      <c r="E376" s="69"/>
      <c r="F376" s="68"/>
      <c r="G376" s="69"/>
      <c r="H376" s="68"/>
      <c r="I376" s="68"/>
      <c r="J376" s="70"/>
      <c r="K376" s="68"/>
      <c r="L376" s="68"/>
      <c r="M376" s="71"/>
      <c r="N376" s="69"/>
      <c r="O376" s="69"/>
      <c r="P376" s="69"/>
      <c r="Q376" s="69"/>
      <c r="R376" s="69"/>
      <c r="S376" s="69"/>
      <c r="T376" s="68" t="str">
        <f>IF(IFERROR(VLOOKUP(Members[[#This Row],[Subscriber SSN]],$C$7:T375,18,FALSE), "") = 0, "",IFERROR(VLOOKUP(Members[[#This Row],[Subscriber SSN]],$C$7:T375,18,FALSE), ""))</f>
        <v/>
      </c>
      <c r="U376" s="68" t="str">
        <f>IF(IFERROR(VLOOKUP(Members[[#This Row],[Subscriber SSN]],$C$7:U375,19,FALSE), "") = 0, "",IFERROR(VLOOKUP(Members[[#This Row],[Subscriber SSN]],$C$7:U375,19,FALSE), ""))</f>
        <v/>
      </c>
      <c r="V376" s="69" t="str">
        <f>IF(IFERROR(VLOOKUP(Members[[#This Row],[Subscriber SSN]],$C$7:V375,20,FALSE), "") = 0, "", IFERROR(VLOOKUP(Members[[#This Row],[Subscriber SSN]],$C$7:V375,20,FALSE), ""))</f>
        <v/>
      </c>
      <c r="W376" s="68" t="str">
        <f>IF(IFERROR(VLOOKUP(Members[[#This Row],[Subscriber SSN]],$C$7:W375,21,FALSE), "") = 0, "", IFERROR(VLOOKUP(Members[[#This Row],[Subscriber SSN]],$C$7:W375,21,FALSE), ""))</f>
        <v/>
      </c>
      <c r="X376" s="68" t="str">
        <f>IF(IFERROR(VLOOKUP(Members[[#This Row],[Subscriber SSN]],$C$7:X375,22,FALSE), "") = 0, "", IFERROR(VLOOKUP(Members[[#This Row],[Subscriber SSN]],$C$7:X375,22,FALSE), ""))</f>
        <v/>
      </c>
      <c r="Y376" s="68"/>
      <c r="Z376" s="72"/>
      <c r="AA376" s="69"/>
      <c r="AB376" s="69"/>
      <c r="AC376" s="70"/>
      <c r="AD376" s="110">
        <f t="shared" si="10"/>
        <v>45292</v>
      </c>
      <c r="AE376" s="69"/>
      <c r="AF376" s="69"/>
      <c r="AG376" s="71"/>
      <c r="AH376" s="69"/>
      <c r="AI376" s="69"/>
      <c r="AJ376" s="69"/>
      <c r="AK376" s="69"/>
      <c r="AL376" s="69"/>
      <c r="AM376" s="69"/>
      <c r="AN376" s="69"/>
      <c r="AO376" s="69"/>
      <c r="AP376" s="73"/>
      <c r="AQ376" s="73"/>
      <c r="AR376" s="73"/>
      <c r="AS376" s="73"/>
      <c r="AT376" s="73"/>
      <c r="AU376" s="73"/>
      <c r="AV376" s="73"/>
      <c r="AW376" s="73"/>
      <c r="AX376" s="73"/>
      <c r="AY376" s="73"/>
      <c r="AZ376" s="73"/>
      <c r="BA376" s="73"/>
      <c r="BB376" s="73"/>
      <c r="BC376" s="74"/>
      <c r="BD376" s="222" t="str">
        <f t="shared" si="11"/>
        <v xml:space="preserve"> </v>
      </c>
      <c r="BE376" s="76">
        <f ca="1">Validation!H376</f>
        <v>2</v>
      </c>
      <c r="BF376" t="str">
        <f ca="1">Validation!I376</f>
        <v/>
      </c>
      <c r="BJ376" t="str">
        <f>IF(AND(ISBLANK(Members[[#This Row],[DependentSSN]]),NOT(ISBLANK(Members[[#This Row],[MedicalPolicy]]))), "CoverageLevels", "Waivers")</f>
        <v>Waivers</v>
      </c>
      <c r="BK376" t="str">
        <f>IF(AND(ISBLANK(Members[[#This Row],[DependentSSN]]),NOT(ISBLANK(Members[[#This Row],[Dental Policy]]))), "CoverageLevels", "Waivers")</f>
        <v>Waivers</v>
      </c>
      <c r="BL376" t="str">
        <f>IF(AND(ISBLANK(Members[[#This Row],[DependentSSN]]),NOT(ISBLANK(Members[[#This Row],[VisionPolicy]]))), "CoverageLevels", "Waivers")</f>
        <v>Waivers</v>
      </c>
      <c r="BM376">
        <v>0</v>
      </c>
    </row>
    <row r="377" spans="1:65" x14ac:dyDescent="0.25">
      <c r="A377" s="4"/>
      <c r="B377" s="67"/>
      <c r="C377" s="68"/>
      <c r="D377" s="68"/>
      <c r="E377" s="69"/>
      <c r="F377" s="68"/>
      <c r="G377" s="69"/>
      <c r="H377" s="68"/>
      <c r="I377" s="68"/>
      <c r="J377" s="70"/>
      <c r="K377" s="68"/>
      <c r="L377" s="68"/>
      <c r="M377" s="71"/>
      <c r="N377" s="69"/>
      <c r="O377" s="69"/>
      <c r="P377" s="69"/>
      <c r="Q377" s="69"/>
      <c r="R377" s="69"/>
      <c r="S377" s="69"/>
      <c r="T377" s="68" t="str">
        <f>IF(IFERROR(VLOOKUP(Members[[#This Row],[Subscriber SSN]],$C$7:T376,18,FALSE), "") = 0, "",IFERROR(VLOOKUP(Members[[#This Row],[Subscriber SSN]],$C$7:T376,18,FALSE), ""))</f>
        <v/>
      </c>
      <c r="U377" s="68" t="str">
        <f>IF(IFERROR(VLOOKUP(Members[[#This Row],[Subscriber SSN]],$C$7:U376,19,FALSE), "") = 0, "",IFERROR(VLOOKUP(Members[[#This Row],[Subscriber SSN]],$C$7:U376,19,FALSE), ""))</f>
        <v/>
      </c>
      <c r="V377" s="69" t="str">
        <f>IF(IFERROR(VLOOKUP(Members[[#This Row],[Subscriber SSN]],$C$7:V376,20,FALSE), "") = 0, "", IFERROR(VLOOKUP(Members[[#This Row],[Subscriber SSN]],$C$7:V376,20,FALSE), ""))</f>
        <v/>
      </c>
      <c r="W377" s="68" t="str">
        <f>IF(IFERROR(VLOOKUP(Members[[#This Row],[Subscriber SSN]],$C$7:W376,21,FALSE), "") = 0, "", IFERROR(VLOOKUP(Members[[#This Row],[Subscriber SSN]],$C$7:W376,21,FALSE), ""))</f>
        <v/>
      </c>
      <c r="X377" s="68" t="str">
        <f>IF(IFERROR(VLOOKUP(Members[[#This Row],[Subscriber SSN]],$C$7:X376,22,FALSE), "") = 0, "", IFERROR(VLOOKUP(Members[[#This Row],[Subscriber SSN]],$C$7:X376,22,FALSE), ""))</f>
        <v/>
      </c>
      <c r="Y377" s="68"/>
      <c r="Z377" s="72"/>
      <c r="AA377" s="69"/>
      <c r="AB377" s="69"/>
      <c r="AC377" s="70"/>
      <c r="AD377" s="110">
        <f t="shared" si="10"/>
        <v>45292</v>
      </c>
      <c r="AE377" s="69"/>
      <c r="AF377" s="69"/>
      <c r="AG377" s="71"/>
      <c r="AH377" s="69"/>
      <c r="AI377" s="69"/>
      <c r="AJ377" s="69"/>
      <c r="AK377" s="69"/>
      <c r="AL377" s="69"/>
      <c r="AM377" s="69"/>
      <c r="AN377" s="69"/>
      <c r="AO377" s="69"/>
      <c r="AP377" s="73"/>
      <c r="AQ377" s="73"/>
      <c r="AR377" s="73"/>
      <c r="AS377" s="73"/>
      <c r="AT377" s="73"/>
      <c r="AU377" s="73"/>
      <c r="AV377" s="73"/>
      <c r="AW377" s="73"/>
      <c r="AX377" s="73"/>
      <c r="AY377" s="73"/>
      <c r="AZ377" s="73"/>
      <c r="BA377" s="73"/>
      <c r="BB377" s="73"/>
      <c r="BC377" s="74"/>
      <c r="BD377" s="222" t="str">
        <f t="shared" si="11"/>
        <v xml:space="preserve"> </v>
      </c>
      <c r="BE377" s="76">
        <f ca="1">Validation!H377</f>
        <v>2</v>
      </c>
      <c r="BF377" t="str">
        <f ca="1">Validation!I377</f>
        <v/>
      </c>
      <c r="BJ377" t="str">
        <f>IF(AND(ISBLANK(Members[[#This Row],[DependentSSN]]),NOT(ISBLANK(Members[[#This Row],[MedicalPolicy]]))), "CoverageLevels", "Waivers")</f>
        <v>Waivers</v>
      </c>
      <c r="BK377" t="str">
        <f>IF(AND(ISBLANK(Members[[#This Row],[DependentSSN]]),NOT(ISBLANK(Members[[#This Row],[Dental Policy]]))), "CoverageLevels", "Waivers")</f>
        <v>Waivers</v>
      </c>
      <c r="BL377" t="str">
        <f>IF(AND(ISBLANK(Members[[#This Row],[DependentSSN]]),NOT(ISBLANK(Members[[#This Row],[VisionPolicy]]))), "CoverageLevels", "Waivers")</f>
        <v>Waivers</v>
      </c>
      <c r="BM377">
        <v>0</v>
      </c>
    </row>
    <row r="378" spans="1:65" x14ac:dyDescent="0.25">
      <c r="A378" s="4"/>
      <c r="B378" s="67"/>
      <c r="C378" s="68"/>
      <c r="D378" s="68"/>
      <c r="E378" s="69"/>
      <c r="F378" s="68"/>
      <c r="G378" s="69"/>
      <c r="H378" s="68"/>
      <c r="I378" s="68"/>
      <c r="J378" s="70"/>
      <c r="K378" s="68"/>
      <c r="L378" s="68"/>
      <c r="M378" s="71"/>
      <c r="N378" s="69"/>
      <c r="O378" s="69"/>
      <c r="P378" s="69"/>
      <c r="Q378" s="69"/>
      <c r="R378" s="69"/>
      <c r="S378" s="69"/>
      <c r="T378" s="68" t="str">
        <f>IF(IFERROR(VLOOKUP(Members[[#This Row],[Subscriber SSN]],$C$7:T377,18,FALSE), "") = 0, "",IFERROR(VLOOKUP(Members[[#This Row],[Subscriber SSN]],$C$7:T377,18,FALSE), ""))</f>
        <v/>
      </c>
      <c r="U378" s="68" t="str">
        <f>IF(IFERROR(VLOOKUP(Members[[#This Row],[Subscriber SSN]],$C$7:U377,19,FALSE), "") = 0, "",IFERROR(VLOOKUP(Members[[#This Row],[Subscriber SSN]],$C$7:U377,19,FALSE), ""))</f>
        <v/>
      </c>
      <c r="V378" s="69" t="str">
        <f>IF(IFERROR(VLOOKUP(Members[[#This Row],[Subscriber SSN]],$C$7:V377,20,FALSE), "") = 0, "", IFERROR(VLOOKUP(Members[[#This Row],[Subscriber SSN]],$C$7:V377,20,FALSE), ""))</f>
        <v/>
      </c>
      <c r="W378" s="68" t="str">
        <f>IF(IFERROR(VLOOKUP(Members[[#This Row],[Subscriber SSN]],$C$7:W377,21,FALSE), "") = 0, "", IFERROR(VLOOKUP(Members[[#This Row],[Subscriber SSN]],$C$7:W377,21,FALSE), ""))</f>
        <v/>
      </c>
      <c r="X378" s="68" t="str">
        <f>IF(IFERROR(VLOOKUP(Members[[#This Row],[Subscriber SSN]],$C$7:X377,22,FALSE), "") = 0, "", IFERROR(VLOOKUP(Members[[#This Row],[Subscriber SSN]],$C$7:X377,22,FALSE), ""))</f>
        <v/>
      </c>
      <c r="Y378" s="68"/>
      <c r="Z378" s="72"/>
      <c r="AA378" s="69"/>
      <c r="AB378" s="69"/>
      <c r="AC378" s="70"/>
      <c r="AD378" s="110">
        <f t="shared" si="10"/>
        <v>45292</v>
      </c>
      <c r="AE378" s="69"/>
      <c r="AF378" s="69"/>
      <c r="AG378" s="71"/>
      <c r="AH378" s="69"/>
      <c r="AI378" s="69"/>
      <c r="AJ378" s="69"/>
      <c r="AK378" s="69"/>
      <c r="AL378" s="69"/>
      <c r="AM378" s="69"/>
      <c r="AN378" s="69"/>
      <c r="AO378" s="69"/>
      <c r="AP378" s="73"/>
      <c r="AQ378" s="73"/>
      <c r="AR378" s="73"/>
      <c r="AS378" s="73"/>
      <c r="AT378" s="73"/>
      <c r="AU378" s="73"/>
      <c r="AV378" s="73"/>
      <c r="AW378" s="73"/>
      <c r="AX378" s="73"/>
      <c r="AY378" s="73"/>
      <c r="AZ378" s="73"/>
      <c r="BA378" s="73"/>
      <c r="BB378" s="73"/>
      <c r="BC378" s="74"/>
      <c r="BD378" s="222" t="str">
        <f t="shared" si="11"/>
        <v xml:space="preserve"> </v>
      </c>
      <c r="BE378" s="76">
        <f ca="1">Validation!H378</f>
        <v>2</v>
      </c>
      <c r="BF378" t="str">
        <f ca="1">Validation!I378</f>
        <v/>
      </c>
      <c r="BJ378" t="str">
        <f>IF(AND(ISBLANK(Members[[#This Row],[DependentSSN]]),NOT(ISBLANK(Members[[#This Row],[MedicalPolicy]]))), "CoverageLevels", "Waivers")</f>
        <v>Waivers</v>
      </c>
      <c r="BK378" t="str">
        <f>IF(AND(ISBLANK(Members[[#This Row],[DependentSSN]]),NOT(ISBLANK(Members[[#This Row],[Dental Policy]]))), "CoverageLevels", "Waivers")</f>
        <v>Waivers</v>
      </c>
      <c r="BL378" t="str">
        <f>IF(AND(ISBLANK(Members[[#This Row],[DependentSSN]]),NOT(ISBLANK(Members[[#This Row],[VisionPolicy]]))), "CoverageLevels", "Waivers")</f>
        <v>Waivers</v>
      </c>
      <c r="BM378">
        <v>0</v>
      </c>
    </row>
    <row r="379" spans="1:65" x14ac:dyDescent="0.25">
      <c r="A379" s="4"/>
      <c r="B379" s="67"/>
      <c r="C379" s="68"/>
      <c r="D379" s="68"/>
      <c r="E379" s="69"/>
      <c r="F379" s="68"/>
      <c r="G379" s="69"/>
      <c r="H379" s="68"/>
      <c r="I379" s="68"/>
      <c r="J379" s="70"/>
      <c r="K379" s="68"/>
      <c r="L379" s="68"/>
      <c r="M379" s="71"/>
      <c r="N379" s="69"/>
      <c r="O379" s="69"/>
      <c r="P379" s="69"/>
      <c r="Q379" s="69"/>
      <c r="R379" s="69"/>
      <c r="S379" s="69"/>
      <c r="T379" s="68" t="str">
        <f>IF(IFERROR(VLOOKUP(Members[[#This Row],[Subscriber SSN]],$C$7:T378,18,FALSE), "") = 0, "",IFERROR(VLOOKUP(Members[[#This Row],[Subscriber SSN]],$C$7:T378,18,FALSE), ""))</f>
        <v/>
      </c>
      <c r="U379" s="68" t="str">
        <f>IF(IFERROR(VLOOKUP(Members[[#This Row],[Subscriber SSN]],$C$7:U378,19,FALSE), "") = 0, "",IFERROR(VLOOKUP(Members[[#This Row],[Subscriber SSN]],$C$7:U378,19,FALSE), ""))</f>
        <v/>
      </c>
      <c r="V379" s="69" t="str">
        <f>IF(IFERROR(VLOOKUP(Members[[#This Row],[Subscriber SSN]],$C$7:V378,20,FALSE), "") = 0, "", IFERROR(VLOOKUP(Members[[#This Row],[Subscriber SSN]],$C$7:V378,20,FALSE), ""))</f>
        <v/>
      </c>
      <c r="W379" s="68" t="str">
        <f>IF(IFERROR(VLOOKUP(Members[[#This Row],[Subscriber SSN]],$C$7:W378,21,FALSE), "") = 0, "", IFERROR(VLOOKUP(Members[[#This Row],[Subscriber SSN]],$C$7:W378,21,FALSE), ""))</f>
        <v/>
      </c>
      <c r="X379" s="68" t="str">
        <f>IF(IFERROR(VLOOKUP(Members[[#This Row],[Subscriber SSN]],$C$7:X378,22,FALSE), "") = 0, "", IFERROR(VLOOKUP(Members[[#This Row],[Subscriber SSN]],$C$7:X378,22,FALSE), ""))</f>
        <v/>
      </c>
      <c r="Y379" s="68"/>
      <c r="Z379" s="72"/>
      <c r="AA379" s="69"/>
      <c r="AB379" s="69"/>
      <c r="AC379" s="70"/>
      <c r="AD379" s="110">
        <f t="shared" si="10"/>
        <v>45292</v>
      </c>
      <c r="AE379" s="69"/>
      <c r="AF379" s="69"/>
      <c r="AG379" s="71"/>
      <c r="AH379" s="69"/>
      <c r="AI379" s="69"/>
      <c r="AJ379" s="69"/>
      <c r="AK379" s="69"/>
      <c r="AL379" s="69"/>
      <c r="AM379" s="69"/>
      <c r="AN379" s="69"/>
      <c r="AO379" s="69"/>
      <c r="AP379" s="73"/>
      <c r="AQ379" s="73"/>
      <c r="AR379" s="73"/>
      <c r="AS379" s="73"/>
      <c r="AT379" s="73"/>
      <c r="AU379" s="73"/>
      <c r="AV379" s="73"/>
      <c r="AW379" s="73"/>
      <c r="AX379" s="73"/>
      <c r="AY379" s="73"/>
      <c r="AZ379" s="73"/>
      <c r="BA379" s="73"/>
      <c r="BB379" s="73"/>
      <c r="BC379" s="74"/>
      <c r="BD379" s="222" t="str">
        <f t="shared" si="11"/>
        <v xml:space="preserve"> </v>
      </c>
      <c r="BE379" s="76">
        <f ca="1">Validation!H379</f>
        <v>2</v>
      </c>
      <c r="BF379" t="str">
        <f ca="1">Validation!I379</f>
        <v/>
      </c>
      <c r="BJ379" t="str">
        <f>IF(AND(ISBLANK(Members[[#This Row],[DependentSSN]]),NOT(ISBLANK(Members[[#This Row],[MedicalPolicy]]))), "CoverageLevels", "Waivers")</f>
        <v>Waivers</v>
      </c>
      <c r="BK379" t="str">
        <f>IF(AND(ISBLANK(Members[[#This Row],[DependentSSN]]),NOT(ISBLANK(Members[[#This Row],[Dental Policy]]))), "CoverageLevels", "Waivers")</f>
        <v>Waivers</v>
      </c>
      <c r="BL379" t="str">
        <f>IF(AND(ISBLANK(Members[[#This Row],[DependentSSN]]),NOT(ISBLANK(Members[[#This Row],[VisionPolicy]]))), "CoverageLevels", "Waivers")</f>
        <v>Waivers</v>
      </c>
      <c r="BM379">
        <v>0</v>
      </c>
    </row>
    <row r="380" spans="1:65" x14ac:dyDescent="0.25">
      <c r="A380" s="4"/>
      <c r="B380" s="67"/>
      <c r="C380" s="68"/>
      <c r="D380" s="68"/>
      <c r="E380" s="69"/>
      <c r="F380" s="68"/>
      <c r="G380" s="69"/>
      <c r="H380" s="68"/>
      <c r="I380" s="68"/>
      <c r="J380" s="70"/>
      <c r="K380" s="68"/>
      <c r="L380" s="68"/>
      <c r="M380" s="71"/>
      <c r="N380" s="69"/>
      <c r="O380" s="69"/>
      <c r="P380" s="69"/>
      <c r="Q380" s="69"/>
      <c r="R380" s="69"/>
      <c r="S380" s="69"/>
      <c r="T380" s="68" t="str">
        <f>IF(IFERROR(VLOOKUP(Members[[#This Row],[Subscriber SSN]],$C$7:T379,18,FALSE), "") = 0, "",IFERROR(VLOOKUP(Members[[#This Row],[Subscriber SSN]],$C$7:T379,18,FALSE), ""))</f>
        <v/>
      </c>
      <c r="U380" s="68" t="str">
        <f>IF(IFERROR(VLOOKUP(Members[[#This Row],[Subscriber SSN]],$C$7:U379,19,FALSE), "") = 0, "",IFERROR(VLOOKUP(Members[[#This Row],[Subscriber SSN]],$C$7:U379,19,FALSE), ""))</f>
        <v/>
      </c>
      <c r="V380" s="69" t="str">
        <f>IF(IFERROR(VLOOKUP(Members[[#This Row],[Subscriber SSN]],$C$7:V379,20,FALSE), "") = 0, "", IFERROR(VLOOKUP(Members[[#This Row],[Subscriber SSN]],$C$7:V379,20,FALSE), ""))</f>
        <v/>
      </c>
      <c r="W380" s="68" t="str">
        <f>IF(IFERROR(VLOOKUP(Members[[#This Row],[Subscriber SSN]],$C$7:W379,21,FALSE), "") = 0, "", IFERROR(VLOOKUP(Members[[#This Row],[Subscriber SSN]],$C$7:W379,21,FALSE), ""))</f>
        <v/>
      </c>
      <c r="X380" s="68" t="str">
        <f>IF(IFERROR(VLOOKUP(Members[[#This Row],[Subscriber SSN]],$C$7:X379,22,FALSE), "") = 0, "", IFERROR(VLOOKUP(Members[[#This Row],[Subscriber SSN]],$C$7:X379,22,FALSE), ""))</f>
        <v/>
      </c>
      <c r="Y380" s="68"/>
      <c r="Z380" s="72"/>
      <c r="AA380" s="69"/>
      <c r="AB380" s="69"/>
      <c r="AC380" s="70"/>
      <c r="AD380" s="110">
        <f t="shared" si="10"/>
        <v>45292</v>
      </c>
      <c r="AE380" s="69"/>
      <c r="AF380" s="69"/>
      <c r="AG380" s="71"/>
      <c r="AH380" s="69"/>
      <c r="AI380" s="69"/>
      <c r="AJ380" s="69"/>
      <c r="AK380" s="69"/>
      <c r="AL380" s="69"/>
      <c r="AM380" s="69"/>
      <c r="AN380" s="69"/>
      <c r="AO380" s="69"/>
      <c r="AP380" s="73"/>
      <c r="AQ380" s="73"/>
      <c r="AR380" s="73"/>
      <c r="AS380" s="73"/>
      <c r="AT380" s="73"/>
      <c r="AU380" s="73"/>
      <c r="AV380" s="73"/>
      <c r="AW380" s="73"/>
      <c r="AX380" s="73"/>
      <c r="AY380" s="73"/>
      <c r="AZ380" s="73"/>
      <c r="BA380" s="73"/>
      <c r="BB380" s="73"/>
      <c r="BC380" s="74"/>
      <c r="BD380" s="222" t="str">
        <f t="shared" si="11"/>
        <v xml:space="preserve"> </v>
      </c>
      <c r="BE380" s="76">
        <f ca="1">Validation!H380</f>
        <v>2</v>
      </c>
      <c r="BF380" t="str">
        <f ca="1">Validation!I380</f>
        <v/>
      </c>
      <c r="BJ380" t="str">
        <f>IF(AND(ISBLANK(Members[[#This Row],[DependentSSN]]),NOT(ISBLANK(Members[[#This Row],[MedicalPolicy]]))), "CoverageLevels", "Waivers")</f>
        <v>Waivers</v>
      </c>
      <c r="BK380" t="str">
        <f>IF(AND(ISBLANK(Members[[#This Row],[DependentSSN]]),NOT(ISBLANK(Members[[#This Row],[Dental Policy]]))), "CoverageLevels", "Waivers")</f>
        <v>Waivers</v>
      </c>
      <c r="BL380" t="str">
        <f>IF(AND(ISBLANK(Members[[#This Row],[DependentSSN]]),NOT(ISBLANK(Members[[#This Row],[VisionPolicy]]))), "CoverageLevels", "Waivers")</f>
        <v>Waivers</v>
      </c>
      <c r="BM380">
        <v>0</v>
      </c>
    </row>
    <row r="381" spans="1:65" x14ac:dyDescent="0.25">
      <c r="A381" s="4"/>
      <c r="B381" s="67"/>
      <c r="C381" s="68"/>
      <c r="D381" s="68"/>
      <c r="E381" s="69"/>
      <c r="F381" s="68"/>
      <c r="G381" s="69"/>
      <c r="H381" s="68"/>
      <c r="I381" s="68"/>
      <c r="J381" s="70"/>
      <c r="K381" s="68"/>
      <c r="L381" s="68"/>
      <c r="M381" s="71"/>
      <c r="N381" s="69"/>
      <c r="O381" s="69"/>
      <c r="P381" s="69"/>
      <c r="Q381" s="69"/>
      <c r="R381" s="69"/>
      <c r="S381" s="69"/>
      <c r="T381" s="68" t="str">
        <f>IF(IFERROR(VLOOKUP(Members[[#This Row],[Subscriber SSN]],$C$7:T380,18,FALSE), "") = 0, "",IFERROR(VLOOKUP(Members[[#This Row],[Subscriber SSN]],$C$7:T380,18,FALSE), ""))</f>
        <v/>
      </c>
      <c r="U381" s="68" t="str">
        <f>IF(IFERROR(VLOOKUP(Members[[#This Row],[Subscriber SSN]],$C$7:U380,19,FALSE), "") = 0, "",IFERROR(VLOOKUP(Members[[#This Row],[Subscriber SSN]],$C$7:U380,19,FALSE), ""))</f>
        <v/>
      </c>
      <c r="V381" s="69" t="str">
        <f>IF(IFERROR(VLOOKUP(Members[[#This Row],[Subscriber SSN]],$C$7:V380,20,FALSE), "") = 0, "", IFERROR(VLOOKUP(Members[[#This Row],[Subscriber SSN]],$C$7:V380,20,FALSE), ""))</f>
        <v/>
      </c>
      <c r="W381" s="68" t="str">
        <f>IF(IFERROR(VLOOKUP(Members[[#This Row],[Subscriber SSN]],$C$7:W380,21,FALSE), "") = 0, "", IFERROR(VLOOKUP(Members[[#This Row],[Subscriber SSN]],$C$7:W380,21,FALSE), ""))</f>
        <v/>
      </c>
      <c r="X381" s="68" t="str">
        <f>IF(IFERROR(VLOOKUP(Members[[#This Row],[Subscriber SSN]],$C$7:X380,22,FALSE), "") = 0, "", IFERROR(VLOOKUP(Members[[#This Row],[Subscriber SSN]],$C$7:X380,22,FALSE), ""))</f>
        <v/>
      </c>
      <c r="Y381" s="68"/>
      <c r="Z381" s="72"/>
      <c r="AA381" s="69"/>
      <c r="AB381" s="69"/>
      <c r="AC381" s="70"/>
      <c r="AD381" s="110">
        <f t="shared" si="10"/>
        <v>45292</v>
      </c>
      <c r="AE381" s="69"/>
      <c r="AF381" s="69"/>
      <c r="AG381" s="71"/>
      <c r="AH381" s="69"/>
      <c r="AI381" s="69"/>
      <c r="AJ381" s="69"/>
      <c r="AK381" s="69"/>
      <c r="AL381" s="69"/>
      <c r="AM381" s="69"/>
      <c r="AN381" s="69"/>
      <c r="AO381" s="69"/>
      <c r="AP381" s="73"/>
      <c r="AQ381" s="73"/>
      <c r="AR381" s="73"/>
      <c r="AS381" s="73"/>
      <c r="AT381" s="73"/>
      <c r="AU381" s="73"/>
      <c r="AV381" s="73"/>
      <c r="AW381" s="73"/>
      <c r="AX381" s="73"/>
      <c r="AY381" s="73"/>
      <c r="AZ381" s="73"/>
      <c r="BA381" s="73"/>
      <c r="BB381" s="73"/>
      <c r="BC381" s="74"/>
      <c r="BD381" s="222" t="str">
        <f t="shared" si="11"/>
        <v xml:space="preserve"> </v>
      </c>
      <c r="BE381" s="76">
        <f ca="1">Validation!H381</f>
        <v>2</v>
      </c>
      <c r="BF381" t="str">
        <f ca="1">Validation!I381</f>
        <v/>
      </c>
      <c r="BJ381" t="str">
        <f>IF(AND(ISBLANK(Members[[#This Row],[DependentSSN]]),NOT(ISBLANK(Members[[#This Row],[MedicalPolicy]]))), "CoverageLevels", "Waivers")</f>
        <v>Waivers</v>
      </c>
      <c r="BK381" t="str">
        <f>IF(AND(ISBLANK(Members[[#This Row],[DependentSSN]]),NOT(ISBLANK(Members[[#This Row],[Dental Policy]]))), "CoverageLevels", "Waivers")</f>
        <v>Waivers</v>
      </c>
      <c r="BL381" t="str">
        <f>IF(AND(ISBLANK(Members[[#This Row],[DependentSSN]]),NOT(ISBLANK(Members[[#This Row],[VisionPolicy]]))), "CoverageLevels", "Waivers")</f>
        <v>Waivers</v>
      </c>
      <c r="BM381">
        <v>0</v>
      </c>
    </row>
    <row r="382" spans="1:65" x14ac:dyDescent="0.25">
      <c r="A382" s="4"/>
      <c r="B382" s="67"/>
      <c r="C382" s="68"/>
      <c r="D382" s="68"/>
      <c r="E382" s="69"/>
      <c r="F382" s="68"/>
      <c r="G382" s="69"/>
      <c r="H382" s="68"/>
      <c r="I382" s="68"/>
      <c r="J382" s="70"/>
      <c r="K382" s="68"/>
      <c r="L382" s="68"/>
      <c r="M382" s="71"/>
      <c r="N382" s="69"/>
      <c r="O382" s="69"/>
      <c r="P382" s="69"/>
      <c r="Q382" s="69"/>
      <c r="R382" s="69"/>
      <c r="S382" s="69"/>
      <c r="T382" s="68" t="str">
        <f>IF(IFERROR(VLOOKUP(Members[[#This Row],[Subscriber SSN]],$C$7:T381,18,FALSE), "") = 0, "",IFERROR(VLOOKUP(Members[[#This Row],[Subscriber SSN]],$C$7:T381,18,FALSE), ""))</f>
        <v/>
      </c>
      <c r="U382" s="68" t="str">
        <f>IF(IFERROR(VLOOKUP(Members[[#This Row],[Subscriber SSN]],$C$7:U381,19,FALSE), "") = 0, "",IFERROR(VLOOKUP(Members[[#This Row],[Subscriber SSN]],$C$7:U381,19,FALSE), ""))</f>
        <v/>
      </c>
      <c r="V382" s="69" t="str">
        <f>IF(IFERROR(VLOOKUP(Members[[#This Row],[Subscriber SSN]],$C$7:V381,20,FALSE), "") = 0, "", IFERROR(VLOOKUP(Members[[#This Row],[Subscriber SSN]],$C$7:V381,20,FALSE), ""))</f>
        <v/>
      </c>
      <c r="W382" s="68" t="str">
        <f>IF(IFERROR(VLOOKUP(Members[[#This Row],[Subscriber SSN]],$C$7:W381,21,FALSE), "") = 0, "", IFERROR(VLOOKUP(Members[[#This Row],[Subscriber SSN]],$C$7:W381,21,FALSE), ""))</f>
        <v/>
      </c>
      <c r="X382" s="68" t="str">
        <f>IF(IFERROR(VLOOKUP(Members[[#This Row],[Subscriber SSN]],$C$7:X381,22,FALSE), "") = 0, "", IFERROR(VLOOKUP(Members[[#This Row],[Subscriber SSN]],$C$7:X381,22,FALSE), ""))</f>
        <v/>
      </c>
      <c r="Y382" s="68"/>
      <c r="Z382" s="72"/>
      <c r="AA382" s="69"/>
      <c r="AB382" s="69"/>
      <c r="AC382" s="70"/>
      <c r="AD382" s="110">
        <f t="shared" si="10"/>
        <v>45292</v>
      </c>
      <c r="AE382" s="69"/>
      <c r="AF382" s="69"/>
      <c r="AG382" s="71"/>
      <c r="AH382" s="69"/>
      <c r="AI382" s="69"/>
      <c r="AJ382" s="69"/>
      <c r="AK382" s="69"/>
      <c r="AL382" s="69"/>
      <c r="AM382" s="69"/>
      <c r="AN382" s="69"/>
      <c r="AO382" s="69"/>
      <c r="AP382" s="73"/>
      <c r="AQ382" s="73"/>
      <c r="AR382" s="73"/>
      <c r="AS382" s="73"/>
      <c r="AT382" s="73"/>
      <c r="AU382" s="73"/>
      <c r="AV382" s="73"/>
      <c r="AW382" s="73"/>
      <c r="AX382" s="73"/>
      <c r="AY382" s="73"/>
      <c r="AZ382" s="73"/>
      <c r="BA382" s="73"/>
      <c r="BB382" s="73"/>
      <c r="BC382" s="74"/>
      <c r="BD382" s="222" t="str">
        <f t="shared" si="11"/>
        <v xml:space="preserve"> </v>
      </c>
      <c r="BE382" s="76">
        <f ca="1">Validation!H382</f>
        <v>2</v>
      </c>
      <c r="BF382" t="str">
        <f ca="1">Validation!I382</f>
        <v/>
      </c>
      <c r="BJ382" t="str">
        <f>IF(AND(ISBLANK(Members[[#This Row],[DependentSSN]]),NOT(ISBLANK(Members[[#This Row],[MedicalPolicy]]))), "CoverageLevels", "Waivers")</f>
        <v>Waivers</v>
      </c>
      <c r="BK382" t="str">
        <f>IF(AND(ISBLANK(Members[[#This Row],[DependentSSN]]),NOT(ISBLANK(Members[[#This Row],[Dental Policy]]))), "CoverageLevels", "Waivers")</f>
        <v>Waivers</v>
      </c>
      <c r="BL382" t="str">
        <f>IF(AND(ISBLANK(Members[[#This Row],[DependentSSN]]),NOT(ISBLANK(Members[[#This Row],[VisionPolicy]]))), "CoverageLevels", "Waivers")</f>
        <v>Waivers</v>
      </c>
      <c r="BM382">
        <v>0</v>
      </c>
    </row>
    <row r="383" spans="1:65" x14ac:dyDescent="0.25">
      <c r="A383" s="4"/>
      <c r="B383" s="67"/>
      <c r="C383" s="68"/>
      <c r="D383" s="68"/>
      <c r="E383" s="69"/>
      <c r="F383" s="68"/>
      <c r="G383" s="69"/>
      <c r="H383" s="68"/>
      <c r="I383" s="68"/>
      <c r="J383" s="70"/>
      <c r="K383" s="68"/>
      <c r="L383" s="68"/>
      <c r="M383" s="71"/>
      <c r="N383" s="69"/>
      <c r="O383" s="69"/>
      <c r="P383" s="69"/>
      <c r="Q383" s="69"/>
      <c r="R383" s="69"/>
      <c r="S383" s="69"/>
      <c r="T383" s="68" t="str">
        <f>IF(IFERROR(VLOOKUP(Members[[#This Row],[Subscriber SSN]],$C$7:T382,18,FALSE), "") = 0, "",IFERROR(VLOOKUP(Members[[#This Row],[Subscriber SSN]],$C$7:T382,18,FALSE), ""))</f>
        <v/>
      </c>
      <c r="U383" s="68" t="str">
        <f>IF(IFERROR(VLOOKUP(Members[[#This Row],[Subscriber SSN]],$C$7:U382,19,FALSE), "") = 0, "",IFERROR(VLOOKUP(Members[[#This Row],[Subscriber SSN]],$C$7:U382,19,FALSE), ""))</f>
        <v/>
      </c>
      <c r="V383" s="69" t="str">
        <f>IF(IFERROR(VLOOKUP(Members[[#This Row],[Subscriber SSN]],$C$7:V382,20,FALSE), "") = 0, "", IFERROR(VLOOKUP(Members[[#This Row],[Subscriber SSN]],$C$7:V382,20,FALSE), ""))</f>
        <v/>
      </c>
      <c r="W383" s="68" t="str">
        <f>IF(IFERROR(VLOOKUP(Members[[#This Row],[Subscriber SSN]],$C$7:W382,21,FALSE), "") = 0, "", IFERROR(VLOOKUP(Members[[#This Row],[Subscriber SSN]],$C$7:W382,21,FALSE), ""))</f>
        <v/>
      </c>
      <c r="X383" s="68" t="str">
        <f>IF(IFERROR(VLOOKUP(Members[[#This Row],[Subscriber SSN]],$C$7:X382,22,FALSE), "") = 0, "", IFERROR(VLOOKUP(Members[[#This Row],[Subscriber SSN]],$C$7:X382,22,FALSE), ""))</f>
        <v/>
      </c>
      <c r="Y383" s="68"/>
      <c r="Z383" s="72"/>
      <c r="AA383" s="69"/>
      <c r="AB383" s="69"/>
      <c r="AC383" s="70"/>
      <c r="AD383" s="110">
        <f t="shared" si="10"/>
        <v>45292</v>
      </c>
      <c r="AE383" s="69"/>
      <c r="AF383" s="69"/>
      <c r="AG383" s="71"/>
      <c r="AH383" s="69"/>
      <c r="AI383" s="69"/>
      <c r="AJ383" s="69"/>
      <c r="AK383" s="69"/>
      <c r="AL383" s="69"/>
      <c r="AM383" s="69"/>
      <c r="AN383" s="69"/>
      <c r="AO383" s="69"/>
      <c r="AP383" s="73"/>
      <c r="AQ383" s="73"/>
      <c r="AR383" s="73"/>
      <c r="AS383" s="73"/>
      <c r="AT383" s="73"/>
      <c r="AU383" s="73"/>
      <c r="AV383" s="73"/>
      <c r="AW383" s="73"/>
      <c r="AX383" s="73"/>
      <c r="AY383" s="73"/>
      <c r="AZ383" s="73"/>
      <c r="BA383" s="73"/>
      <c r="BB383" s="73"/>
      <c r="BC383" s="74"/>
      <c r="BD383" s="222" t="str">
        <f t="shared" si="11"/>
        <v xml:space="preserve"> </v>
      </c>
      <c r="BE383" s="76">
        <f ca="1">Validation!H383</f>
        <v>2</v>
      </c>
      <c r="BF383" t="str">
        <f ca="1">Validation!I383</f>
        <v/>
      </c>
      <c r="BJ383" t="str">
        <f>IF(AND(ISBLANK(Members[[#This Row],[DependentSSN]]),NOT(ISBLANK(Members[[#This Row],[MedicalPolicy]]))), "CoverageLevels", "Waivers")</f>
        <v>Waivers</v>
      </c>
      <c r="BK383" t="str">
        <f>IF(AND(ISBLANK(Members[[#This Row],[DependentSSN]]),NOT(ISBLANK(Members[[#This Row],[Dental Policy]]))), "CoverageLevels", "Waivers")</f>
        <v>Waivers</v>
      </c>
      <c r="BL383" t="str">
        <f>IF(AND(ISBLANK(Members[[#This Row],[DependentSSN]]),NOT(ISBLANK(Members[[#This Row],[VisionPolicy]]))), "CoverageLevels", "Waivers")</f>
        <v>Waivers</v>
      </c>
      <c r="BM383">
        <v>0</v>
      </c>
    </row>
    <row r="384" spans="1:65" x14ac:dyDescent="0.25">
      <c r="A384" s="4"/>
      <c r="B384" s="67"/>
      <c r="C384" s="68"/>
      <c r="D384" s="68"/>
      <c r="E384" s="69"/>
      <c r="F384" s="68"/>
      <c r="G384" s="69"/>
      <c r="H384" s="68"/>
      <c r="I384" s="68"/>
      <c r="J384" s="70"/>
      <c r="K384" s="68"/>
      <c r="L384" s="68"/>
      <c r="M384" s="71"/>
      <c r="N384" s="69"/>
      <c r="O384" s="69"/>
      <c r="P384" s="69"/>
      <c r="Q384" s="69"/>
      <c r="R384" s="69"/>
      <c r="S384" s="69"/>
      <c r="T384" s="68" t="str">
        <f>IF(IFERROR(VLOOKUP(Members[[#This Row],[Subscriber SSN]],$C$7:T383,18,FALSE), "") = 0, "",IFERROR(VLOOKUP(Members[[#This Row],[Subscriber SSN]],$C$7:T383,18,FALSE), ""))</f>
        <v/>
      </c>
      <c r="U384" s="68" t="str">
        <f>IF(IFERROR(VLOOKUP(Members[[#This Row],[Subscriber SSN]],$C$7:U383,19,FALSE), "") = 0, "",IFERROR(VLOOKUP(Members[[#This Row],[Subscriber SSN]],$C$7:U383,19,FALSE), ""))</f>
        <v/>
      </c>
      <c r="V384" s="69" t="str">
        <f>IF(IFERROR(VLOOKUP(Members[[#This Row],[Subscriber SSN]],$C$7:V383,20,FALSE), "") = 0, "", IFERROR(VLOOKUP(Members[[#This Row],[Subscriber SSN]],$C$7:V383,20,FALSE), ""))</f>
        <v/>
      </c>
      <c r="W384" s="68" t="str">
        <f>IF(IFERROR(VLOOKUP(Members[[#This Row],[Subscriber SSN]],$C$7:W383,21,FALSE), "") = 0, "", IFERROR(VLOOKUP(Members[[#This Row],[Subscriber SSN]],$C$7:W383,21,FALSE), ""))</f>
        <v/>
      </c>
      <c r="X384" s="68" t="str">
        <f>IF(IFERROR(VLOOKUP(Members[[#This Row],[Subscriber SSN]],$C$7:X383,22,FALSE), "") = 0, "", IFERROR(VLOOKUP(Members[[#This Row],[Subscriber SSN]],$C$7:X383,22,FALSE), ""))</f>
        <v/>
      </c>
      <c r="Y384" s="68"/>
      <c r="Z384" s="72"/>
      <c r="AA384" s="69"/>
      <c r="AB384" s="69"/>
      <c r="AC384" s="70"/>
      <c r="AD384" s="110">
        <f t="shared" si="10"/>
        <v>45292</v>
      </c>
      <c r="AE384" s="69"/>
      <c r="AF384" s="69"/>
      <c r="AG384" s="71"/>
      <c r="AH384" s="69"/>
      <c r="AI384" s="69"/>
      <c r="AJ384" s="69"/>
      <c r="AK384" s="69"/>
      <c r="AL384" s="69"/>
      <c r="AM384" s="69"/>
      <c r="AN384" s="69"/>
      <c r="AO384" s="69"/>
      <c r="AP384" s="73"/>
      <c r="AQ384" s="73"/>
      <c r="AR384" s="73"/>
      <c r="AS384" s="73"/>
      <c r="AT384" s="73"/>
      <c r="AU384" s="73"/>
      <c r="AV384" s="73"/>
      <c r="AW384" s="73"/>
      <c r="AX384" s="73"/>
      <c r="AY384" s="73"/>
      <c r="AZ384" s="73"/>
      <c r="BA384" s="73"/>
      <c r="BB384" s="73"/>
      <c r="BC384" s="74"/>
      <c r="BD384" s="222" t="str">
        <f t="shared" si="11"/>
        <v xml:space="preserve"> </v>
      </c>
      <c r="BE384" s="76">
        <f ca="1">Validation!H384</f>
        <v>2</v>
      </c>
      <c r="BF384" t="str">
        <f ca="1">Validation!I384</f>
        <v/>
      </c>
      <c r="BJ384" t="str">
        <f>IF(AND(ISBLANK(Members[[#This Row],[DependentSSN]]),NOT(ISBLANK(Members[[#This Row],[MedicalPolicy]]))), "CoverageLevels", "Waivers")</f>
        <v>Waivers</v>
      </c>
      <c r="BK384" t="str">
        <f>IF(AND(ISBLANK(Members[[#This Row],[DependentSSN]]),NOT(ISBLANK(Members[[#This Row],[Dental Policy]]))), "CoverageLevels", "Waivers")</f>
        <v>Waivers</v>
      </c>
      <c r="BL384" t="str">
        <f>IF(AND(ISBLANK(Members[[#This Row],[DependentSSN]]),NOT(ISBLANK(Members[[#This Row],[VisionPolicy]]))), "CoverageLevels", "Waivers")</f>
        <v>Waivers</v>
      </c>
      <c r="BM384">
        <v>0</v>
      </c>
    </row>
    <row r="385" spans="1:65" x14ac:dyDescent="0.25">
      <c r="A385" s="4"/>
      <c r="B385" s="67"/>
      <c r="C385" s="68"/>
      <c r="D385" s="68"/>
      <c r="E385" s="69"/>
      <c r="F385" s="68"/>
      <c r="G385" s="69"/>
      <c r="H385" s="68"/>
      <c r="I385" s="68"/>
      <c r="J385" s="70"/>
      <c r="K385" s="68"/>
      <c r="L385" s="68"/>
      <c r="M385" s="71"/>
      <c r="N385" s="69"/>
      <c r="O385" s="69"/>
      <c r="P385" s="69"/>
      <c r="Q385" s="69"/>
      <c r="R385" s="69"/>
      <c r="S385" s="69"/>
      <c r="T385" s="68" t="str">
        <f>IF(IFERROR(VLOOKUP(Members[[#This Row],[Subscriber SSN]],$C$7:T384,18,FALSE), "") = 0, "",IFERROR(VLOOKUP(Members[[#This Row],[Subscriber SSN]],$C$7:T384,18,FALSE), ""))</f>
        <v/>
      </c>
      <c r="U385" s="68" t="str">
        <f>IF(IFERROR(VLOOKUP(Members[[#This Row],[Subscriber SSN]],$C$7:U384,19,FALSE), "") = 0, "",IFERROR(VLOOKUP(Members[[#This Row],[Subscriber SSN]],$C$7:U384,19,FALSE), ""))</f>
        <v/>
      </c>
      <c r="V385" s="69" t="str">
        <f>IF(IFERROR(VLOOKUP(Members[[#This Row],[Subscriber SSN]],$C$7:V384,20,FALSE), "") = 0, "", IFERROR(VLOOKUP(Members[[#This Row],[Subscriber SSN]],$C$7:V384,20,FALSE), ""))</f>
        <v/>
      </c>
      <c r="W385" s="68" t="str">
        <f>IF(IFERROR(VLOOKUP(Members[[#This Row],[Subscriber SSN]],$C$7:W384,21,FALSE), "") = 0, "", IFERROR(VLOOKUP(Members[[#This Row],[Subscriber SSN]],$C$7:W384,21,FALSE), ""))</f>
        <v/>
      </c>
      <c r="X385" s="68" t="str">
        <f>IF(IFERROR(VLOOKUP(Members[[#This Row],[Subscriber SSN]],$C$7:X384,22,FALSE), "") = 0, "", IFERROR(VLOOKUP(Members[[#This Row],[Subscriber SSN]],$C$7:X384,22,FALSE), ""))</f>
        <v/>
      </c>
      <c r="Y385" s="68"/>
      <c r="Z385" s="72"/>
      <c r="AA385" s="69"/>
      <c r="AB385" s="69"/>
      <c r="AC385" s="70"/>
      <c r="AD385" s="110">
        <f t="shared" si="10"/>
        <v>45292</v>
      </c>
      <c r="AE385" s="69"/>
      <c r="AF385" s="69"/>
      <c r="AG385" s="71"/>
      <c r="AH385" s="69"/>
      <c r="AI385" s="69"/>
      <c r="AJ385" s="69"/>
      <c r="AK385" s="69"/>
      <c r="AL385" s="69"/>
      <c r="AM385" s="69"/>
      <c r="AN385" s="69"/>
      <c r="AO385" s="69"/>
      <c r="AP385" s="73"/>
      <c r="AQ385" s="73"/>
      <c r="AR385" s="73"/>
      <c r="AS385" s="73"/>
      <c r="AT385" s="73"/>
      <c r="AU385" s="73"/>
      <c r="AV385" s="73"/>
      <c r="AW385" s="73"/>
      <c r="AX385" s="73"/>
      <c r="AY385" s="73"/>
      <c r="AZ385" s="73"/>
      <c r="BA385" s="73"/>
      <c r="BB385" s="73"/>
      <c r="BC385" s="74"/>
      <c r="BD385" s="222" t="str">
        <f t="shared" si="11"/>
        <v xml:space="preserve"> </v>
      </c>
      <c r="BE385" s="76">
        <f ca="1">Validation!H385</f>
        <v>2</v>
      </c>
      <c r="BF385" t="str">
        <f ca="1">Validation!I385</f>
        <v/>
      </c>
      <c r="BJ385" t="str">
        <f>IF(AND(ISBLANK(Members[[#This Row],[DependentSSN]]),NOT(ISBLANK(Members[[#This Row],[MedicalPolicy]]))), "CoverageLevels", "Waivers")</f>
        <v>Waivers</v>
      </c>
      <c r="BK385" t="str">
        <f>IF(AND(ISBLANK(Members[[#This Row],[DependentSSN]]),NOT(ISBLANK(Members[[#This Row],[Dental Policy]]))), "CoverageLevels", "Waivers")</f>
        <v>Waivers</v>
      </c>
      <c r="BL385" t="str">
        <f>IF(AND(ISBLANK(Members[[#This Row],[DependentSSN]]),NOT(ISBLANK(Members[[#This Row],[VisionPolicy]]))), "CoverageLevels", "Waivers")</f>
        <v>Waivers</v>
      </c>
      <c r="BM385">
        <v>0</v>
      </c>
    </row>
    <row r="386" spans="1:65" x14ac:dyDescent="0.25">
      <c r="A386" s="4"/>
      <c r="B386" s="67"/>
      <c r="C386" s="68"/>
      <c r="D386" s="68"/>
      <c r="E386" s="69"/>
      <c r="F386" s="68"/>
      <c r="G386" s="69"/>
      <c r="H386" s="68"/>
      <c r="I386" s="68"/>
      <c r="J386" s="70"/>
      <c r="K386" s="68"/>
      <c r="L386" s="68"/>
      <c r="M386" s="71"/>
      <c r="N386" s="69"/>
      <c r="O386" s="69"/>
      <c r="P386" s="69"/>
      <c r="Q386" s="69"/>
      <c r="R386" s="69"/>
      <c r="S386" s="69"/>
      <c r="T386" s="68" t="str">
        <f>IF(IFERROR(VLOOKUP(Members[[#This Row],[Subscriber SSN]],$C$7:T385,18,FALSE), "") = 0, "",IFERROR(VLOOKUP(Members[[#This Row],[Subscriber SSN]],$C$7:T385,18,FALSE), ""))</f>
        <v/>
      </c>
      <c r="U386" s="68" t="str">
        <f>IF(IFERROR(VLOOKUP(Members[[#This Row],[Subscriber SSN]],$C$7:U385,19,FALSE), "") = 0, "",IFERROR(VLOOKUP(Members[[#This Row],[Subscriber SSN]],$C$7:U385,19,FALSE), ""))</f>
        <v/>
      </c>
      <c r="V386" s="69" t="str">
        <f>IF(IFERROR(VLOOKUP(Members[[#This Row],[Subscriber SSN]],$C$7:V385,20,FALSE), "") = 0, "", IFERROR(VLOOKUP(Members[[#This Row],[Subscriber SSN]],$C$7:V385,20,FALSE), ""))</f>
        <v/>
      </c>
      <c r="W386" s="68" t="str">
        <f>IF(IFERROR(VLOOKUP(Members[[#This Row],[Subscriber SSN]],$C$7:W385,21,FALSE), "") = 0, "", IFERROR(VLOOKUP(Members[[#This Row],[Subscriber SSN]],$C$7:W385,21,FALSE), ""))</f>
        <v/>
      </c>
      <c r="X386" s="68" t="str">
        <f>IF(IFERROR(VLOOKUP(Members[[#This Row],[Subscriber SSN]],$C$7:X385,22,FALSE), "") = 0, "", IFERROR(VLOOKUP(Members[[#This Row],[Subscriber SSN]],$C$7:X385,22,FALSE), ""))</f>
        <v/>
      </c>
      <c r="Y386" s="68"/>
      <c r="Z386" s="72"/>
      <c r="AA386" s="69"/>
      <c r="AB386" s="69"/>
      <c r="AC386" s="70"/>
      <c r="AD386" s="110">
        <f t="shared" si="10"/>
        <v>45292</v>
      </c>
      <c r="AE386" s="69"/>
      <c r="AF386" s="69"/>
      <c r="AG386" s="71"/>
      <c r="AH386" s="69"/>
      <c r="AI386" s="69"/>
      <c r="AJ386" s="69"/>
      <c r="AK386" s="69"/>
      <c r="AL386" s="69"/>
      <c r="AM386" s="69"/>
      <c r="AN386" s="69"/>
      <c r="AO386" s="69"/>
      <c r="AP386" s="73"/>
      <c r="AQ386" s="73"/>
      <c r="AR386" s="73"/>
      <c r="AS386" s="73"/>
      <c r="AT386" s="73"/>
      <c r="AU386" s="73"/>
      <c r="AV386" s="73"/>
      <c r="AW386" s="73"/>
      <c r="AX386" s="73"/>
      <c r="AY386" s="73"/>
      <c r="AZ386" s="73"/>
      <c r="BA386" s="73"/>
      <c r="BB386" s="73"/>
      <c r="BC386" s="74"/>
      <c r="BD386" s="222" t="str">
        <f t="shared" si="11"/>
        <v xml:space="preserve"> </v>
      </c>
      <c r="BE386" s="76">
        <f ca="1">Validation!H386</f>
        <v>2</v>
      </c>
      <c r="BF386" t="str">
        <f ca="1">Validation!I386</f>
        <v/>
      </c>
      <c r="BJ386" t="str">
        <f>IF(AND(ISBLANK(Members[[#This Row],[DependentSSN]]),NOT(ISBLANK(Members[[#This Row],[MedicalPolicy]]))), "CoverageLevels", "Waivers")</f>
        <v>Waivers</v>
      </c>
      <c r="BK386" t="str">
        <f>IF(AND(ISBLANK(Members[[#This Row],[DependentSSN]]),NOT(ISBLANK(Members[[#This Row],[Dental Policy]]))), "CoverageLevels", "Waivers")</f>
        <v>Waivers</v>
      </c>
      <c r="BL386" t="str">
        <f>IF(AND(ISBLANK(Members[[#This Row],[DependentSSN]]),NOT(ISBLANK(Members[[#This Row],[VisionPolicy]]))), "CoverageLevels", "Waivers")</f>
        <v>Waivers</v>
      </c>
      <c r="BM386">
        <v>0</v>
      </c>
    </row>
    <row r="387" spans="1:65" x14ac:dyDescent="0.25">
      <c r="A387" s="4"/>
      <c r="B387" s="67"/>
      <c r="C387" s="68"/>
      <c r="D387" s="68"/>
      <c r="E387" s="69"/>
      <c r="F387" s="68"/>
      <c r="G387" s="69"/>
      <c r="H387" s="68"/>
      <c r="I387" s="68"/>
      <c r="J387" s="70"/>
      <c r="K387" s="68"/>
      <c r="L387" s="68"/>
      <c r="M387" s="71"/>
      <c r="N387" s="69"/>
      <c r="O387" s="69"/>
      <c r="P387" s="69"/>
      <c r="Q387" s="69"/>
      <c r="R387" s="69"/>
      <c r="S387" s="69"/>
      <c r="T387" s="68" t="str">
        <f>IF(IFERROR(VLOOKUP(Members[[#This Row],[Subscriber SSN]],$C$7:T386,18,FALSE), "") = 0, "",IFERROR(VLOOKUP(Members[[#This Row],[Subscriber SSN]],$C$7:T386,18,FALSE), ""))</f>
        <v/>
      </c>
      <c r="U387" s="68" t="str">
        <f>IF(IFERROR(VLOOKUP(Members[[#This Row],[Subscriber SSN]],$C$7:U386,19,FALSE), "") = 0, "",IFERROR(VLOOKUP(Members[[#This Row],[Subscriber SSN]],$C$7:U386,19,FALSE), ""))</f>
        <v/>
      </c>
      <c r="V387" s="69" t="str">
        <f>IF(IFERROR(VLOOKUP(Members[[#This Row],[Subscriber SSN]],$C$7:V386,20,FALSE), "") = 0, "", IFERROR(VLOOKUP(Members[[#This Row],[Subscriber SSN]],$C$7:V386,20,FALSE), ""))</f>
        <v/>
      </c>
      <c r="W387" s="68" t="str">
        <f>IF(IFERROR(VLOOKUP(Members[[#This Row],[Subscriber SSN]],$C$7:W386,21,FALSE), "") = 0, "", IFERROR(VLOOKUP(Members[[#This Row],[Subscriber SSN]],$C$7:W386,21,FALSE), ""))</f>
        <v/>
      </c>
      <c r="X387" s="68" t="str">
        <f>IF(IFERROR(VLOOKUP(Members[[#This Row],[Subscriber SSN]],$C$7:X386,22,FALSE), "") = 0, "", IFERROR(VLOOKUP(Members[[#This Row],[Subscriber SSN]],$C$7:X386,22,FALSE), ""))</f>
        <v/>
      </c>
      <c r="Y387" s="68"/>
      <c r="Z387" s="72"/>
      <c r="AA387" s="69"/>
      <c r="AB387" s="69"/>
      <c r="AC387" s="70"/>
      <c r="AD387" s="110">
        <f t="shared" si="10"/>
        <v>45292</v>
      </c>
      <c r="AE387" s="69"/>
      <c r="AF387" s="69"/>
      <c r="AG387" s="71"/>
      <c r="AH387" s="69"/>
      <c r="AI387" s="69"/>
      <c r="AJ387" s="69"/>
      <c r="AK387" s="69"/>
      <c r="AL387" s="69"/>
      <c r="AM387" s="69"/>
      <c r="AN387" s="69"/>
      <c r="AO387" s="69"/>
      <c r="AP387" s="73"/>
      <c r="AQ387" s="73"/>
      <c r="AR387" s="73"/>
      <c r="AS387" s="73"/>
      <c r="AT387" s="73"/>
      <c r="AU387" s="73"/>
      <c r="AV387" s="73"/>
      <c r="AW387" s="73"/>
      <c r="AX387" s="73"/>
      <c r="AY387" s="73"/>
      <c r="AZ387" s="73"/>
      <c r="BA387" s="73"/>
      <c r="BB387" s="73"/>
      <c r="BC387" s="74"/>
      <c r="BD387" s="222" t="str">
        <f t="shared" si="11"/>
        <v xml:space="preserve"> </v>
      </c>
      <c r="BE387" s="76">
        <f ca="1">Validation!H387</f>
        <v>2</v>
      </c>
      <c r="BF387" t="str">
        <f ca="1">Validation!I387</f>
        <v/>
      </c>
      <c r="BJ387" t="str">
        <f>IF(AND(ISBLANK(Members[[#This Row],[DependentSSN]]),NOT(ISBLANK(Members[[#This Row],[MedicalPolicy]]))), "CoverageLevels", "Waivers")</f>
        <v>Waivers</v>
      </c>
      <c r="BK387" t="str">
        <f>IF(AND(ISBLANK(Members[[#This Row],[DependentSSN]]),NOT(ISBLANK(Members[[#This Row],[Dental Policy]]))), "CoverageLevels", "Waivers")</f>
        <v>Waivers</v>
      </c>
      <c r="BL387" t="str">
        <f>IF(AND(ISBLANK(Members[[#This Row],[DependentSSN]]),NOT(ISBLANK(Members[[#This Row],[VisionPolicy]]))), "CoverageLevels", "Waivers")</f>
        <v>Waivers</v>
      </c>
      <c r="BM387">
        <v>0</v>
      </c>
    </row>
    <row r="388" spans="1:65" x14ac:dyDescent="0.25">
      <c r="A388" s="4"/>
      <c r="B388" s="67"/>
      <c r="C388" s="68"/>
      <c r="D388" s="68"/>
      <c r="E388" s="69"/>
      <c r="F388" s="68"/>
      <c r="G388" s="69"/>
      <c r="H388" s="68"/>
      <c r="I388" s="68"/>
      <c r="J388" s="70"/>
      <c r="K388" s="68"/>
      <c r="L388" s="68"/>
      <c r="M388" s="71"/>
      <c r="N388" s="69"/>
      <c r="O388" s="69"/>
      <c r="P388" s="69"/>
      <c r="Q388" s="69"/>
      <c r="R388" s="69"/>
      <c r="S388" s="69"/>
      <c r="T388" s="68" t="str">
        <f>IF(IFERROR(VLOOKUP(Members[[#This Row],[Subscriber SSN]],$C$7:T387,18,FALSE), "") = 0, "",IFERROR(VLOOKUP(Members[[#This Row],[Subscriber SSN]],$C$7:T387,18,FALSE), ""))</f>
        <v/>
      </c>
      <c r="U388" s="68" t="str">
        <f>IF(IFERROR(VLOOKUP(Members[[#This Row],[Subscriber SSN]],$C$7:U387,19,FALSE), "") = 0, "",IFERROR(VLOOKUP(Members[[#This Row],[Subscriber SSN]],$C$7:U387,19,FALSE), ""))</f>
        <v/>
      </c>
      <c r="V388" s="69" t="str">
        <f>IF(IFERROR(VLOOKUP(Members[[#This Row],[Subscriber SSN]],$C$7:V387,20,FALSE), "") = 0, "", IFERROR(VLOOKUP(Members[[#This Row],[Subscriber SSN]],$C$7:V387,20,FALSE), ""))</f>
        <v/>
      </c>
      <c r="W388" s="68" t="str">
        <f>IF(IFERROR(VLOOKUP(Members[[#This Row],[Subscriber SSN]],$C$7:W387,21,FALSE), "") = 0, "", IFERROR(VLOOKUP(Members[[#This Row],[Subscriber SSN]],$C$7:W387,21,FALSE), ""))</f>
        <v/>
      </c>
      <c r="X388" s="68" t="str">
        <f>IF(IFERROR(VLOOKUP(Members[[#This Row],[Subscriber SSN]],$C$7:X387,22,FALSE), "") = 0, "", IFERROR(VLOOKUP(Members[[#This Row],[Subscriber SSN]],$C$7:X387,22,FALSE), ""))</f>
        <v/>
      </c>
      <c r="Y388" s="68"/>
      <c r="Z388" s="72"/>
      <c r="AA388" s="69"/>
      <c r="AB388" s="69"/>
      <c r="AC388" s="70"/>
      <c r="AD388" s="110">
        <f t="shared" si="10"/>
        <v>45292</v>
      </c>
      <c r="AE388" s="69"/>
      <c r="AF388" s="69"/>
      <c r="AG388" s="71"/>
      <c r="AH388" s="69"/>
      <c r="AI388" s="69"/>
      <c r="AJ388" s="69"/>
      <c r="AK388" s="69"/>
      <c r="AL388" s="69"/>
      <c r="AM388" s="69"/>
      <c r="AN388" s="69"/>
      <c r="AO388" s="69"/>
      <c r="AP388" s="73"/>
      <c r="AQ388" s="73"/>
      <c r="AR388" s="73"/>
      <c r="AS388" s="73"/>
      <c r="AT388" s="73"/>
      <c r="AU388" s="73"/>
      <c r="AV388" s="73"/>
      <c r="AW388" s="73"/>
      <c r="AX388" s="73"/>
      <c r="AY388" s="73"/>
      <c r="AZ388" s="73"/>
      <c r="BA388" s="73"/>
      <c r="BB388" s="73"/>
      <c r="BC388" s="74"/>
      <c r="BD388" s="222" t="str">
        <f t="shared" si="11"/>
        <v xml:space="preserve"> </v>
      </c>
      <c r="BE388" s="76">
        <f ca="1">Validation!H388</f>
        <v>2</v>
      </c>
      <c r="BF388" t="str">
        <f ca="1">Validation!I388</f>
        <v/>
      </c>
      <c r="BJ388" t="str">
        <f>IF(AND(ISBLANK(Members[[#This Row],[DependentSSN]]),NOT(ISBLANK(Members[[#This Row],[MedicalPolicy]]))), "CoverageLevels", "Waivers")</f>
        <v>Waivers</v>
      </c>
      <c r="BK388" t="str">
        <f>IF(AND(ISBLANK(Members[[#This Row],[DependentSSN]]),NOT(ISBLANK(Members[[#This Row],[Dental Policy]]))), "CoverageLevels", "Waivers")</f>
        <v>Waivers</v>
      </c>
      <c r="BL388" t="str">
        <f>IF(AND(ISBLANK(Members[[#This Row],[DependentSSN]]),NOT(ISBLANK(Members[[#This Row],[VisionPolicy]]))), "CoverageLevels", "Waivers")</f>
        <v>Waivers</v>
      </c>
      <c r="BM388">
        <v>0</v>
      </c>
    </row>
    <row r="389" spans="1:65" x14ac:dyDescent="0.25">
      <c r="A389" s="4"/>
      <c r="B389" s="67"/>
      <c r="C389" s="68"/>
      <c r="D389" s="68"/>
      <c r="E389" s="69"/>
      <c r="F389" s="68"/>
      <c r="G389" s="69"/>
      <c r="H389" s="68"/>
      <c r="I389" s="68"/>
      <c r="J389" s="70"/>
      <c r="K389" s="68"/>
      <c r="L389" s="68"/>
      <c r="M389" s="71"/>
      <c r="N389" s="69"/>
      <c r="O389" s="69"/>
      <c r="P389" s="69"/>
      <c r="Q389" s="69"/>
      <c r="R389" s="69"/>
      <c r="S389" s="69"/>
      <c r="T389" s="68" t="str">
        <f>IF(IFERROR(VLOOKUP(Members[[#This Row],[Subscriber SSN]],$C$7:T388,18,FALSE), "") = 0, "",IFERROR(VLOOKUP(Members[[#This Row],[Subscriber SSN]],$C$7:T388,18,FALSE), ""))</f>
        <v/>
      </c>
      <c r="U389" s="68" t="str">
        <f>IF(IFERROR(VLOOKUP(Members[[#This Row],[Subscriber SSN]],$C$7:U388,19,FALSE), "") = 0, "",IFERROR(VLOOKUP(Members[[#This Row],[Subscriber SSN]],$C$7:U388,19,FALSE), ""))</f>
        <v/>
      </c>
      <c r="V389" s="69" t="str">
        <f>IF(IFERROR(VLOOKUP(Members[[#This Row],[Subscriber SSN]],$C$7:V388,20,FALSE), "") = 0, "", IFERROR(VLOOKUP(Members[[#This Row],[Subscriber SSN]],$C$7:V388,20,FALSE), ""))</f>
        <v/>
      </c>
      <c r="W389" s="68" t="str">
        <f>IF(IFERROR(VLOOKUP(Members[[#This Row],[Subscriber SSN]],$C$7:W388,21,FALSE), "") = 0, "", IFERROR(VLOOKUP(Members[[#This Row],[Subscriber SSN]],$C$7:W388,21,FALSE), ""))</f>
        <v/>
      </c>
      <c r="X389" s="68" t="str">
        <f>IF(IFERROR(VLOOKUP(Members[[#This Row],[Subscriber SSN]],$C$7:X388,22,FALSE), "") = 0, "", IFERROR(VLOOKUP(Members[[#This Row],[Subscriber SSN]],$C$7:X388,22,FALSE), ""))</f>
        <v/>
      </c>
      <c r="Y389" s="68"/>
      <c r="Z389" s="72"/>
      <c r="AA389" s="69"/>
      <c r="AB389" s="69"/>
      <c r="AC389" s="70"/>
      <c r="AD389" s="110">
        <f t="shared" si="10"/>
        <v>45292</v>
      </c>
      <c r="AE389" s="69"/>
      <c r="AF389" s="69"/>
      <c r="AG389" s="71"/>
      <c r="AH389" s="69"/>
      <c r="AI389" s="69"/>
      <c r="AJ389" s="69"/>
      <c r="AK389" s="69"/>
      <c r="AL389" s="69"/>
      <c r="AM389" s="69"/>
      <c r="AN389" s="69"/>
      <c r="AO389" s="69"/>
      <c r="AP389" s="73"/>
      <c r="AQ389" s="73"/>
      <c r="AR389" s="73"/>
      <c r="AS389" s="73"/>
      <c r="AT389" s="73"/>
      <c r="AU389" s="73"/>
      <c r="AV389" s="73"/>
      <c r="AW389" s="73"/>
      <c r="AX389" s="73"/>
      <c r="AY389" s="73"/>
      <c r="AZ389" s="73"/>
      <c r="BA389" s="73"/>
      <c r="BB389" s="73"/>
      <c r="BC389" s="74"/>
      <c r="BD389" s="222" t="str">
        <f t="shared" si="11"/>
        <v xml:space="preserve"> </v>
      </c>
      <c r="BE389" s="76">
        <f ca="1">Validation!H389</f>
        <v>2</v>
      </c>
      <c r="BF389" t="str">
        <f ca="1">Validation!I389</f>
        <v/>
      </c>
      <c r="BJ389" t="str">
        <f>IF(AND(ISBLANK(Members[[#This Row],[DependentSSN]]),NOT(ISBLANK(Members[[#This Row],[MedicalPolicy]]))), "CoverageLevels", "Waivers")</f>
        <v>Waivers</v>
      </c>
      <c r="BK389" t="str">
        <f>IF(AND(ISBLANK(Members[[#This Row],[DependentSSN]]),NOT(ISBLANK(Members[[#This Row],[Dental Policy]]))), "CoverageLevels", "Waivers")</f>
        <v>Waivers</v>
      </c>
      <c r="BL389" t="str">
        <f>IF(AND(ISBLANK(Members[[#This Row],[DependentSSN]]),NOT(ISBLANK(Members[[#This Row],[VisionPolicy]]))), "CoverageLevels", "Waivers")</f>
        <v>Waivers</v>
      </c>
      <c r="BM389">
        <v>0</v>
      </c>
    </row>
    <row r="390" spans="1:65" x14ac:dyDescent="0.25">
      <c r="A390" s="4"/>
      <c r="B390" s="67"/>
      <c r="C390" s="68"/>
      <c r="D390" s="68"/>
      <c r="E390" s="69"/>
      <c r="F390" s="68"/>
      <c r="G390" s="69"/>
      <c r="H390" s="68"/>
      <c r="I390" s="68"/>
      <c r="J390" s="70"/>
      <c r="K390" s="68"/>
      <c r="L390" s="68"/>
      <c r="M390" s="71"/>
      <c r="N390" s="69"/>
      <c r="O390" s="69"/>
      <c r="P390" s="69"/>
      <c r="Q390" s="69"/>
      <c r="R390" s="69"/>
      <c r="S390" s="69"/>
      <c r="T390" s="68" t="str">
        <f>IF(IFERROR(VLOOKUP(Members[[#This Row],[Subscriber SSN]],$C$7:T389,18,FALSE), "") = 0, "",IFERROR(VLOOKUP(Members[[#This Row],[Subscriber SSN]],$C$7:T389,18,FALSE), ""))</f>
        <v/>
      </c>
      <c r="U390" s="68" t="str">
        <f>IF(IFERROR(VLOOKUP(Members[[#This Row],[Subscriber SSN]],$C$7:U389,19,FALSE), "") = 0, "",IFERROR(VLOOKUP(Members[[#This Row],[Subscriber SSN]],$C$7:U389,19,FALSE), ""))</f>
        <v/>
      </c>
      <c r="V390" s="69" t="str">
        <f>IF(IFERROR(VLOOKUP(Members[[#This Row],[Subscriber SSN]],$C$7:V389,20,FALSE), "") = 0, "", IFERROR(VLOOKUP(Members[[#This Row],[Subscriber SSN]],$C$7:V389,20,FALSE), ""))</f>
        <v/>
      </c>
      <c r="W390" s="68" t="str">
        <f>IF(IFERROR(VLOOKUP(Members[[#This Row],[Subscriber SSN]],$C$7:W389,21,FALSE), "") = 0, "", IFERROR(VLOOKUP(Members[[#This Row],[Subscriber SSN]],$C$7:W389,21,FALSE), ""))</f>
        <v/>
      </c>
      <c r="X390" s="68" t="str">
        <f>IF(IFERROR(VLOOKUP(Members[[#This Row],[Subscriber SSN]],$C$7:X389,22,FALSE), "") = 0, "", IFERROR(VLOOKUP(Members[[#This Row],[Subscriber SSN]],$C$7:X389,22,FALSE), ""))</f>
        <v/>
      </c>
      <c r="Y390" s="68"/>
      <c r="Z390" s="72"/>
      <c r="AA390" s="69"/>
      <c r="AB390" s="69"/>
      <c r="AC390" s="70"/>
      <c r="AD390" s="110">
        <f t="shared" si="10"/>
        <v>45292</v>
      </c>
      <c r="AE390" s="69"/>
      <c r="AF390" s="69"/>
      <c r="AG390" s="71"/>
      <c r="AH390" s="69"/>
      <c r="AI390" s="69"/>
      <c r="AJ390" s="69"/>
      <c r="AK390" s="69"/>
      <c r="AL390" s="69"/>
      <c r="AM390" s="69"/>
      <c r="AN390" s="69"/>
      <c r="AO390" s="69"/>
      <c r="AP390" s="73"/>
      <c r="AQ390" s="73"/>
      <c r="AR390" s="73"/>
      <c r="AS390" s="73"/>
      <c r="AT390" s="73"/>
      <c r="AU390" s="73"/>
      <c r="AV390" s="73"/>
      <c r="AW390" s="73"/>
      <c r="AX390" s="73"/>
      <c r="AY390" s="73"/>
      <c r="AZ390" s="73"/>
      <c r="BA390" s="73"/>
      <c r="BB390" s="73"/>
      <c r="BC390" s="74"/>
      <c r="BD390" s="222" t="str">
        <f t="shared" si="11"/>
        <v xml:space="preserve"> </v>
      </c>
      <c r="BE390" s="76">
        <f ca="1">Validation!H390</f>
        <v>2</v>
      </c>
      <c r="BF390" t="str">
        <f ca="1">Validation!I390</f>
        <v/>
      </c>
      <c r="BJ390" t="str">
        <f>IF(AND(ISBLANK(Members[[#This Row],[DependentSSN]]),NOT(ISBLANK(Members[[#This Row],[MedicalPolicy]]))), "CoverageLevels", "Waivers")</f>
        <v>Waivers</v>
      </c>
      <c r="BK390" t="str">
        <f>IF(AND(ISBLANK(Members[[#This Row],[DependentSSN]]),NOT(ISBLANK(Members[[#This Row],[Dental Policy]]))), "CoverageLevels", "Waivers")</f>
        <v>Waivers</v>
      </c>
      <c r="BL390" t="str">
        <f>IF(AND(ISBLANK(Members[[#This Row],[DependentSSN]]),NOT(ISBLANK(Members[[#This Row],[VisionPolicy]]))), "CoverageLevels", "Waivers")</f>
        <v>Waivers</v>
      </c>
      <c r="BM390">
        <v>0</v>
      </c>
    </row>
    <row r="391" spans="1:65" x14ac:dyDescent="0.25">
      <c r="A391" s="4"/>
      <c r="B391" s="67"/>
      <c r="C391" s="68"/>
      <c r="D391" s="68"/>
      <c r="E391" s="69"/>
      <c r="F391" s="68"/>
      <c r="G391" s="69"/>
      <c r="H391" s="68"/>
      <c r="I391" s="68"/>
      <c r="J391" s="70"/>
      <c r="K391" s="68"/>
      <c r="L391" s="68"/>
      <c r="M391" s="71"/>
      <c r="N391" s="69"/>
      <c r="O391" s="69"/>
      <c r="P391" s="69"/>
      <c r="Q391" s="69"/>
      <c r="R391" s="69"/>
      <c r="S391" s="69"/>
      <c r="T391" s="68" t="str">
        <f>IF(IFERROR(VLOOKUP(Members[[#This Row],[Subscriber SSN]],$C$7:T390,18,FALSE), "") = 0, "",IFERROR(VLOOKUP(Members[[#This Row],[Subscriber SSN]],$C$7:T390,18,FALSE), ""))</f>
        <v/>
      </c>
      <c r="U391" s="68" t="str">
        <f>IF(IFERROR(VLOOKUP(Members[[#This Row],[Subscriber SSN]],$C$7:U390,19,FALSE), "") = 0, "",IFERROR(VLOOKUP(Members[[#This Row],[Subscriber SSN]],$C$7:U390,19,FALSE), ""))</f>
        <v/>
      </c>
      <c r="V391" s="69" t="str">
        <f>IF(IFERROR(VLOOKUP(Members[[#This Row],[Subscriber SSN]],$C$7:V390,20,FALSE), "") = 0, "", IFERROR(VLOOKUP(Members[[#This Row],[Subscriber SSN]],$C$7:V390,20,FALSE), ""))</f>
        <v/>
      </c>
      <c r="W391" s="68" t="str">
        <f>IF(IFERROR(VLOOKUP(Members[[#This Row],[Subscriber SSN]],$C$7:W390,21,FALSE), "") = 0, "", IFERROR(VLOOKUP(Members[[#This Row],[Subscriber SSN]],$C$7:W390,21,FALSE), ""))</f>
        <v/>
      </c>
      <c r="X391" s="68" t="str">
        <f>IF(IFERROR(VLOOKUP(Members[[#This Row],[Subscriber SSN]],$C$7:X390,22,FALSE), "") = 0, "", IFERROR(VLOOKUP(Members[[#This Row],[Subscriber SSN]],$C$7:X390,22,FALSE), ""))</f>
        <v/>
      </c>
      <c r="Y391" s="68"/>
      <c r="Z391" s="72"/>
      <c r="AA391" s="69"/>
      <c r="AB391" s="69"/>
      <c r="AC391" s="70"/>
      <c r="AD391" s="110">
        <f t="shared" ref="AD391:AD454" si="12">$B$2</f>
        <v>45292</v>
      </c>
      <c r="AE391" s="69"/>
      <c r="AF391" s="69"/>
      <c r="AG391" s="71"/>
      <c r="AH391" s="69"/>
      <c r="AI391" s="69"/>
      <c r="AJ391" s="69"/>
      <c r="AK391" s="69"/>
      <c r="AL391" s="69"/>
      <c r="AM391" s="69"/>
      <c r="AN391" s="69"/>
      <c r="AO391" s="69"/>
      <c r="AP391" s="73"/>
      <c r="AQ391" s="73"/>
      <c r="AR391" s="73"/>
      <c r="AS391" s="73"/>
      <c r="AT391" s="73"/>
      <c r="AU391" s="73"/>
      <c r="AV391" s="73"/>
      <c r="AW391" s="73"/>
      <c r="AX391" s="73"/>
      <c r="AY391" s="73"/>
      <c r="AZ391" s="73"/>
      <c r="BA391" s="73"/>
      <c r="BB391" s="73"/>
      <c r="BC391" s="74"/>
      <c r="BD391" s="222" t="str">
        <f t="shared" si="11"/>
        <v xml:space="preserve"> </v>
      </c>
      <c r="BE391" s="76">
        <f ca="1">Validation!H391</f>
        <v>2</v>
      </c>
      <c r="BF391" t="str">
        <f ca="1">Validation!I391</f>
        <v/>
      </c>
      <c r="BJ391" t="str">
        <f>IF(AND(ISBLANK(Members[[#This Row],[DependentSSN]]),NOT(ISBLANK(Members[[#This Row],[MedicalPolicy]]))), "CoverageLevels", "Waivers")</f>
        <v>Waivers</v>
      </c>
      <c r="BK391" t="str">
        <f>IF(AND(ISBLANK(Members[[#This Row],[DependentSSN]]),NOT(ISBLANK(Members[[#This Row],[Dental Policy]]))), "CoverageLevels", "Waivers")</f>
        <v>Waivers</v>
      </c>
      <c r="BL391" t="str">
        <f>IF(AND(ISBLANK(Members[[#This Row],[DependentSSN]]),NOT(ISBLANK(Members[[#This Row],[VisionPolicy]]))), "CoverageLevels", "Waivers")</f>
        <v>Waivers</v>
      </c>
      <c r="BM391">
        <v>0</v>
      </c>
    </row>
    <row r="392" spans="1:65" x14ac:dyDescent="0.25">
      <c r="A392" s="4"/>
      <c r="B392" s="67"/>
      <c r="C392" s="68"/>
      <c r="D392" s="68"/>
      <c r="E392" s="69"/>
      <c r="F392" s="68"/>
      <c r="G392" s="69"/>
      <c r="H392" s="68"/>
      <c r="I392" s="68"/>
      <c r="J392" s="70"/>
      <c r="K392" s="68"/>
      <c r="L392" s="68"/>
      <c r="M392" s="71"/>
      <c r="N392" s="69"/>
      <c r="O392" s="69"/>
      <c r="P392" s="69"/>
      <c r="Q392" s="69"/>
      <c r="R392" s="69"/>
      <c r="S392" s="69"/>
      <c r="T392" s="68" t="str">
        <f>IF(IFERROR(VLOOKUP(Members[[#This Row],[Subscriber SSN]],$C$7:T391,18,FALSE), "") = 0, "",IFERROR(VLOOKUP(Members[[#This Row],[Subscriber SSN]],$C$7:T391,18,FALSE), ""))</f>
        <v/>
      </c>
      <c r="U392" s="68" t="str">
        <f>IF(IFERROR(VLOOKUP(Members[[#This Row],[Subscriber SSN]],$C$7:U391,19,FALSE), "") = 0, "",IFERROR(VLOOKUP(Members[[#This Row],[Subscriber SSN]],$C$7:U391,19,FALSE), ""))</f>
        <v/>
      </c>
      <c r="V392" s="69" t="str">
        <f>IF(IFERROR(VLOOKUP(Members[[#This Row],[Subscriber SSN]],$C$7:V391,20,FALSE), "") = 0, "", IFERROR(VLOOKUP(Members[[#This Row],[Subscriber SSN]],$C$7:V391,20,FALSE), ""))</f>
        <v/>
      </c>
      <c r="W392" s="68" t="str">
        <f>IF(IFERROR(VLOOKUP(Members[[#This Row],[Subscriber SSN]],$C$7:W391,21,FALSE), "") = 0, "", IFERROR(VLOOKUP(Members[[#This Row],[Subscriber SSN]],$C$7:W391,21,FALSE), ""))</f>
        <v/>
      </c>
      <c r="X392" s="68" t="str">
        <f>IF(IFERROR(VLOOKUP(Members[[#This Row],[Subscriber SSN]],$C$7:X391,22,FALSE), "") = 0, "", IFERROR(VLOOKUP(Members[[#This Row],[Subscriber SSN]],$C$7:X391,22,FALSE), ""))</f>
        <v/>
      </c>
      <c r="Y392" s="68"/>
      <c r="Z392" s="72"/>
      <c r="AA392" s="69"/>
      <c r="AB392" s="69"/>
      <c r="AC392" s="70"/>
      <c r="AD392" s="110">
        <f t="shared" si="12"/>
        <v>45292</v>
      </c>
      <c r="AE392" s="69"/>
      <c r="AF392" s="69"/>
      <c r="AG392" s="71"/>
      <c r="AH392" s="69"/>
      <c r="AI392" s="69"/>
      <c r="AJ392" s="69"/>
      <c r="AK392" s="69"/>
      <c r="AL392" s="69"/>
      <c r="AM392" s="69"/>
      <c r="AN392" s="69"/>
      <c r="AO392" s="69"/>
      <c r="AP392" s="73"/>
      <c r="AQ392" s="73"/>
      <c r="AR392" s="73"/>
      <c r="AS392" s="73"/>
      <c r="AT392" s="73"/>
      <c r="AU392" s="73"/>
      <c r="AV392" s="73"/>
      <c r="AW392" s="73"/>
      <c r="AX392" s="73"/>
      <c r="AY392" s="73"/>
      <c r="AZ392" s="73"/>
      <c r="BA392" s="73"/>
      <c r="BB392" s="73"/>
      <c r="BC392" s="74"/>
      <c r="BD392" s="222" t="str">
        <f t="shared" ref="BD392:BD455" si="13">IF(ISBLANK(J392)," ",ROUNDDOWN(YEARFRAC(AD392,(J392)),0))</f>
        <v xml:space="preserve"> </v>
      </c>
      <c r="BE392" s="76">
        <f ca="1">Validation!H392</f>
        <v>2</v>
      </c>
      <c r="BF392" t="str">
        <f ca="1">Validation!I392</f>
        <v/>
      </c>
      <c r="BJ392" t="str">
        <f>IF(AND(ISBLANK(Members[[#This Row],[DependentSSN]]),NOT(ISBLANK(Members[[#This Row],[MedicalPolicy]]))), "CoverageLevels", "Waivers")</f>
        <v>Waivers</v>
      </c>
      <c r="BK392" t="str">
        <f>IF(AND(ISBLANK(Members[[#This Row],[DependentSSN]]),NOT(ISBLANK(Members[[#This Row],[Dental Policy]]))), "CoverageLevels", "Waivers")</f>
        <v>Waivers</v>
      </c>
      <c r="BL392" t="str">
        <f>IF(AND(ISBLANK(Members[[#This Row],[DependentSSN]]),NOT(ISBLANK(Members[[#This Row],[VisionPolicy]]))), "CoverageLevels", "Waivers")</f>
        <v>Waivers</v>
      </c>
      <c r="BM392">
        <v>0</v>
      </c>
    </row>
    <row r="393" spans="1:65" x14ac:dyDescent="0.25">
      <c r="A393" s="4"/>
      <c r="B393" s="67"/>
      <c r="C393" s="68"/>
      <c r="D393" s="68"/>
      <c r="E393" s="69"/>
      <c r="F393" s="68"/>
      <c r="G393" s="69"/>
      <c r="H393" s="68"/>
      <c r="I393" s="68"/>
      <c r="J393" s="70"/>
      <c r="K393" s="68"/>
      <c r="L393" s="68"/>
      <c r="M393" s="71"/>
      <c r="N393" s="69"/>
      <c r="O393" s="69"/>
      <c r="P393" s="69"/>
      <c r="Q393" s="69"/>
      <c r="R393" s="69"/>
      <c r="S393" s="69"/>
      <c r="T393" s="68" t="str">
        <f>IF(IFERROR(VLOOKUP(Members[[#This Row],[Subscriber SSN]],$C$7:T392,18,FALSE), "") = 0, "",IFERROR(VLOOKUP(Members[[#This Row],[Subscriber SSN]],$C$7:T392,18,FALSE), ""))</f>
        <v/>
      </c>
      <c r="U393" s="68" t="str">
        <f>IF(IFERROR(VLOOKUP(Members[[#This Row],[Subscriber SSN]],$C$7:U392,19,FALSE), "") = 0, "",IFERROR(VLOOKUP(Members[[#This Row],[Subscriber SSN]],$C$7:U392,19,FALSE), ""))</f>
        <v/>
      </c>
      <c r="V393" s="69" t="str">
        <f>IF(IFERROR(VLOOKUP(Members[[#This Row],[Subscriber SSN]],$C$7:V392,20,FALSE), "") = 0, "", IFERROR(VLOOKUP(Members[[#This Row],[Subscriber SSN]],$C$7:V392,20,FALSE), ""))</f>
        <v/>
      </c>
      <c r="W393" s="68" t="str">
        <f>IF(IFERROR(VLOOKUP(Members[[#This Row],[Subscriber SSN]],$C$7:W392,21,FALSE), "") = 0, "", IFERROR(VLOOKUP(Members[[#This Row],[Subscriber SSN]],$C$7:W392,21,FALSE), ""))</f>
        <v/>
      </c>
      <c r="X393" s="68" t="str">
        <f>IF(IFERROR(VLOOKUP(Members[[#This Row],[Subscriber SSN]],$C$7:X392,22,FALSE), "") = 0, "", IFERROR(VLOOKUP(Members[[#This Row],[Subscriber SSN]],$C$7:X392,22,FALSE), ""))</f>
        <v/>
      </c>
      <c r="Y393" s="68"/>
      <c r="Z393" s="72"/>
      <c r="AA393" s="69"/>
      <c r="AB393" s="69"/>
      <c r="AC393" s="70"/>
      <c r="AD393" s="110">
        <f t="shared" si="12"/>
        <v>45292</v>
      </c>
      <c r="AE393" s="69"/>
      <c r="AF393" s="69"/>
      <c r="AG393" s="71"/>
      <c r="AH393" s="69"/>
      <c r="AI393" s="69"/>
      <c r="AJ393" s="69"/>
      <c r="AK393" s="69"/>
      <c r="AL393" s="69"/>
      <c r="AM393" s="69"/>
      <c r="AN393" s="69"/>
      <c r="AO393" s="69"/>
      <c r="AP393" s="73"/>
      <c r="AQ393" s="73"/>
      <c r="AR393" s="73"/>
      <c r="AS393" s="73"/>
      <c r="AT393" s="73"/>
      <c r="AU393" s="73"/>
      <c r="AV393" s="73"/>
      <c r="AW393" s="73"/>
      <c r="AX393" s="73"/>
      <c r="AY393" s="73"/>
      <c r="AZ393" s="73"/>
      <c r="BA393" s="73"/>
      <c r="BB393" s="73"/>
      <c r="BC393" s="74"/>
      <c r="BD393" s="222" t="str">
        <f t="shared" si="13"/>
        <v xml:space="preserve"> </v>
      </c>
      <c r="BE393" s="76">
        <f ca="1">Validation!H393</f>
        <v>2</v>
      </c>
      <c r="BF393" t="str">
        <f ca="1">Validation!I393</f>
        <v/>
      </c>
      <c r="BJ393" t="str">
        <f>IF(AND(ISBLANK(Members[[#This Row],[DependentSSN]]),NOT(ISBLANK(Members[[#This Row],[MedicalPolicy]]))), "CoverageLevels", "Waivers")</f>
        <v>Waivers</v>
      </c>
      <c r="BK393" t="str">
        <f>IF(AND(ISBLANK(Members[[#This Row],[DependentSSN]]),NOT(ISBLANK(Members[[#This Row],[Dental Policy]]))), "CoverageLevels", "Waivers")</f>
        <v>Waivers</v>
      </c>
      <c r="BL393" t="str">
        <f>IF(AND(ISBLANK(Members[[#This Row],[DependentSSN]]),NOT(ISBLANK(Members[[#This Row],[VisionPolicy]]))), "CoverageLevels", "Waivers")</f>
        <v>Waivers</v>
      </c>
      <c r="BM393">
        <v>0</v>
      </c>
    </row>
    <row r="394" spans="1:65" x14ac:dyDescent="0.25">
      <c r="A394" s="4"/>
      <c r="B394" s="67"/>
      <c r="C394" s="68"/>
      <c r="D394" s="68"/>
      <c r="E394" s="69"/>
      <c r="F394" s="68"/>
      <c r="G394" s="69"/>
      <c r="H394" s="68"/>
      <c r="I394" s="68"/>
      <c r="J394" s="70"/>
      <c r="K394" s="68"/>
      <c r="L394" s="68"/>
      <c r="M394" s="71"/>
      <c r="N394" s="69"/>
      <c r="O394" s="69"/>
      <c r="P394" s="69"/>
      <c r="Q394" s="69"/>
      <c r="R394" s="69"/>
      <c r="S394" s="69"/>
      <c r="T394" s="68" t="str">
        <f>IF(IFERROR(VLOOKUP(Members[[#This Row],[Subscriber SSN]],$C$7:T393,18,FALSE), "") = 0, "",IFERROR(VLOOKUP(Members[[#This Row],[Subscriber SSN]],$C$7:T393,18,FALSE), ""))</f>
        <v/>
      </c>
      <c r="U394" s="68" t="str">
        <f>IF(IFERROR(VLOOKUP(Members[[#This Row],[Subscriber SSN]],$C$7:U393,19,FALSE), "") = 0, "",IFERROR(VLOOKUP(Members[[#This Row],[Subscriber SSN]],$C$7:U393,19,FALSE), ""))</f>
        <v/>
      </c>
      <c r="V394" s="69" t="str">
        <f>IF(IFERROR(VLOOKUP(Members[[#This Row],[Subscriber SSN]],$C$7:V393,20,FALSE), "") = 0, "", IFERROR(VLOOKUP(Members[[#This Row],[Subscriber SSN]],$C$7:V393,20,FALSE), ""))</f>
        <v/>
      </c>
      <c r="W394" s="68" t="str">
        <f>IF(IFERROR(VLOOKUP(Members[[#This Row],[Subscriber SSN]],$C$7:W393,21,FALSE), "") = 0, "", IFERROR(VLOOKUP(Members[[#This Row],[Subscriber SSN]],$C$7:W393,21,FALSE), ""))</f>
        <v/>
      </c>
      <c r="X394" s="68" t="str">
        <f>IF(IFERROR(VLOOKUP(Members[[#This Row],[Subscriber SSN]],$C$7:X393,22,FALSE), "") = 0, "", IFERROR(VLOOKUP(Members[[#This Row],[Subscriber SSN]],$C$7:X393,22,FALSE), ""))</f>
        <v/>
      </c>
      <c r="Y394" s="68"/>
      <c r="Z394" s="72"/>
      <c r="AA394" s="69"/>
      <c r="AB394" s="69"/>
      <c r="AC394" s="70"/>
      <c r="AD394" s="110">
        <f t="shared" si="12"/>
        <v>45292</v>
      </c>
      <c r="AE394" s="69"/>
      <c r="AF394" s="69"/>
      <c r="AG394" s="71"/>
      <c r="AH394" s="69"/>
      <c r="AI394" s="69"/>
      <c r="AJ394" s="69"/>
      <c r="AK394" s="69"/>
      <c r="AL394" s="69"/>
      <c r="AM394" s="69"/>
      <c r="AN394" s="69"/>
      <c r="AO394" s="69"/>
      <c r="AP394" s="73"/>
      <c r="AQ394" s="73"/>
      <c r="AR394" s="73"/>
      <c r="AS394" s="73"/>
      <c r="AT394" s="73"/>
      <c r="AU394" s="73"/>
      <c r="AV394" s="73"/>
      <c r="AW394" s="73"/>
      <c r="AX394" s="73"/>
      <c r="AY394" s="73"/>
      <c r="AZ394" s="73"/>
      <c r="BA394" s="73"/>
      <c r="BB394" s="73"/>
      <c r="BC394" s="74"/>
      <c r="BD394" s="222" t="str">
        <f t="shared" si="13"/>
        <v xml:space="preserve"> </v>
      </c>
      <c r="BE394" s="76">
        <f ca="1">Validation!H394</f>
        <v>2</v>
      </c>
      <c r="BF394" t="str">
        <f ca="1">Validation!I394</f>
        <v/>
      </c>
      <c r="BJ394" t="str">
        <f>IF(AND(ISBLANK(Members[[#This Row],[DependentSSN]]),NOT(ISBLANK(Members[[#This Row],[MedicalPolicy]]))), "CoverageLevels", "Waivers")</f>
        <v>Waivers</v>
      </c>
      <c r="BK394" t="str">
        <f>IF(AND(ISBLANK(Members[[#This Row],[DependentSSN]]),NOT(ISBLANK(Members[[#This Row],[Dental Policy]]))), "CoverageLevels", "Waivers")</f>
        <v>Waivers</v>
      </c>
      <c r="BL394" t="str">
        <f>IF(AND(ISBLANK(Members[[#This Row],[DependentSSN]]),NOT(ISBLANK(Members[[#This Row],[VisionPolicy]]))), "CoverageLevels", "Waivers")</f>
        <v>Waivers</v>
      </c>
      <c r="BM394">
        <v>0</v>
      </c>
    </row>
    <row r="395" spans="1:65" x14ac:dyDescent="0.25">
      <c r="A395" s="4"/>
      <c r="B395" s="67"/>
      <c r="C395" s="68"/>
      <c r="D395" s="68"/>
      <c r="E395" s="69"/>
      <c r="F395" s="68"/>
      <c r="G395" s="69"/>
      <c r="H395" s="68"/>
      <c r="I395" s="68"/>
      <c r="J395" s="70"/>
      <c r="K395" s="68"/>
      <c r="L395" s="68"/>
      <c r="M395" s="71"/>
      <c r="N395" s="69"/>
      <c r="O395" s="69"/>
      <c r="P395" s="69"/>
      <c r="Q395" s="69"/>
      <c r="R395" s="69"/>
      <c r="S395" s="69"/>
      <c r="T395" s="68" t="str">
        <f>IF(IFERROR(VLOOKUP(Members[[#This Row],[Subscriber SSN]],$C$7:T394,18,FALSE), "") = 0, "",IFERROR(VLOOKUP(Members[[#This Row],[Subscriber SSN]],$C$7:T394,18,FALSE), ""))</f>
        <v/>
      </c>
      <c r="U395" s="68" t="str">
        <f>IF(IFERROR(VLOOKUP(Members[[#This Row],[Subscriber SSN]],$C$7:U394,19,FALSE), "") = 0, "",IFERROR(VLOOKUP(Members[[#This Row],[Subscriber SSN]],$C$7:U394,19,FALSE), ""))</f>
        <v/>
      </c>
      <c r="V395" s="69" t="str">
        <f>IF(IFERROR(VLOOKUP(Members[[#This Row],[Subscriber SSN]],$C$7:V394,20,FALSE), "") = 0, "", IFERROR(VLOOKUP(Members[[#This Row],[Subscriber SSN]],$C$7:V394,20,FALSE), ""))</f>
        <v/>
      </c>
      <c r="W395" s="68" t="str">
        <f>IF(IFERROR(VLOOKUP(Members[[#This Row],[Subscriber SSN]],$C$7:W394,21,FALSE), "") = 0, "", IFERROR(VLOOKUP(Members[[#This Row],[Subscriber SSN]],$C$7:W394,21,FALSE), ""))</f>
        <v/>
      </c>
      <c r="X395" s="68" t="str">
        <f>IF(IFERROR(VLOOKUP(Members[[#This Row],[Subscriber SSN]],$C$7:X394,22,FALSE), "") = 0, "", IFERROR(VLOOKUP(Members[[#This Row],[Subscriber SSN]],$C$7:X394,22,FALSE), ""))</f>
        <v/>
      </c>
      <c r="Y395" s="68"/>
      <c r="Z395" s="72"/>
      <c r="AA395" s="69"/>
      <c r="AB395" s="69"/>
      <c r="AC395" s="70"/>
      <c r="AD395" s="110">
        <f t="shared" si="12"/>
        <v>45292</v>
      </c>
      <c r="AE395" s="69"/>
      <c r="AF395" s="69"/>
      <c r="AG395" s="71"/>
      <c r="AH395" s="69"/>
      <c r="AI395" s="69"/>
      <c r="AJ395" s="69"/>
      <c r="AK395" s="69"/>
      <c r="AL395" s="69"/>
      <c r="AM395" s="69"/>
      <c r="AN395" s="69"/>
      <c r="AO395" s="69"/>
      <c r="AP395" s="73"/>
      <c r="AQ395" s="73"/>
      <c r="AR395" s="73"/>
      <c r="AS395" s="73"/>
      <c r="AT395" s="73"/>
      <c r="AU395" s="73"/>
      <c r="AV395" s="73"/>
      <c r="AW395" s="73"/>
      <c r="AX395" s="73"/>
      <c r="AY395" s="73"/>
      <c r="AZ395" s="73"/>
      <c r="BA395" s="73"/>
      <c r="BB395" s="73"/>
      <c r="BC395" s="74"/>
      <c r="BD395" s="222" t="str">
        <f t="shared" si="13"/>
        <v xml:space="preserve"> </v>
      </c>
      <c r="BE395" s="76">
        <f ca="1">Validation!H395</f>
        <v>2</v>
      </c>
      <c r="BF395" t="str">
        <f ca="1">Validation!I395</f>
        <v/>
      </c>
      <c r="BJ395" t="str">
        <f>IF(AND(ISBLANK(Members[[#This Row],[DependentSSN]]),NOT(ISBLANK(Members[[#This Row],[MedicalPolicy]]))), "CoverageLevels", "Waivers")</f>
        <v>Waivers</v>
      </c>
      <c r="BK395" t="str">
        <f>IF(AND(ISBLANK(Members[[#This Row],[DependentSSN]]),NOT(ISBLANK(Members[[#This Row],[Dental Policy]]))), "CoverageLevels", "Waivers")</f>
        <v>Waivers</v>
      </c>
      <c r="BL395" t="str">
        <f>IF(AND(ISBLANK(Members[[#This Row],[DependentSSN]]),NOT(ISBLANK(Members[[#This Row],[VisionPolicy]]))), "CoverageLevels", "Waivers")</f>
        <v>Waivers</v>
      </c>
      <c r="BM395">
        <v>0</v>
      </c>
    </row>
    <row r="396" spans="1:65" x14ac:dyDescent="0.25">
      <c r="A396" s="4"/>
      <c r="B396" s="67"/>
      <c r="C396" s="68"/>
      <c r="D396" s="68"/>
      <c r="E396" s="69"/>
      <c r="F396" s="68"/>
      <c r="G396" s="69"/>
      <c r="H396" s="68"/>
      <c r="I396" s="68"/>
      <c r="J396" s="70"/>
      <c r="K396" s="68"/>
      <c r="L396" s="68"/>
      <c r="M396" s="71"/>
      <c r="N396" s="69"/>
      <c r="O396" s="69"/>
      <c r="P396" s="69"/>
      <c r="Q396" s="69"/>
      <c r="R396" s="69"/>
      <c r="S396" s="69"/>
      <c r="T396" s="68" t="str">
        <f>IF(IFERROR(VLOOKUP(Members[[#This Row],[Subscriber SSN]],$C$7:T395,18,FALSE), "") = 0, "",IFERROR(VLOOKUP(Members[[#This Row],[Subscriber SSN]],$C$7:T395,18,FALSE), ""))</f>
        <v/>
      </c>
      <c r="U396" s="68" t="str">
        <f>IF(IFERROR(VLOOKUP(Members[[#This Row],[Subscriber SSN]],$C$7:U395,19,FALSE), "") = 0, "",IFERROR(VLOOKUP(Members[[#This Row],[Subscriber SSN]],$C$7:U395,19,FALSE), ""))</f>
        <v/>
      </c>
      <c r="V396" s="69" t="str">
        <f>IF(IFERROR(VLOOKUP(Members[[#This Row],[Subscriber SSN]],$C$7:V395,20,FALSE), "") = 0, "", IFERROR(VLOOKUP(Members[[#This Row],[Subscriber SSN]],$C$7:V395,20,FALSE), ""))</f>
        <v/>
      </c>
      <c r="W396" s="68" t="str">
        <f>IF(IFERROR(VLOOKUP(Members[[#This Row],[Subscriber SSN]],$C$7:W395,21,FALSE), "") = 0, "", IFERROR(VLOOKUP(Members[[#This Row],[Subscriber SSN]],$C$7:W395,21,FALSE), ""))</f>
        <v/>
      </c>
      <c r="X396" s="68" t="str">
        <f>IF(IFERROR(VLOOKUP(Members[[#This Row],[Subscriber SSN]],$C$7:X395,22,FALSE), "") = 0, "", IFERROR(VLOOKUP(Members[[#This Row],[Subscriber SSN]],$C$7:X395,22,FALSE), ""))</f>
        <v/>
      </c>
      <c r="Y396" s="68"/>
      <c r="Z396" s="72"/>
      <c r="AA396" s="69"/>
      <c r="AB396" s="69"/>
      <c r="AC396" s="70"/>
      <c r="AD396" s="110">
        <f t="shared" si="12"/>
        <v>45292</v>
      </c>
      <c r="AE396" s="69"/>
      <c r="AF396" s="69"/>
      <c r="AG396" s="71"/>
      <c r="AH396" s="69"/>
      <c r="AI396" s="69"/>
      <c r="AJ396" s="69"/>
      <c r="AK396" s="69"/>
      <c r="AL396" s="69"/>
      <c r="AM396" s="69"/>
      <c r="AN396" s="69"/>
      <c r="AO396" s="69"/>
      <c r="AP396" s="73"/>
      <c r="AQ396" s="73"/>
      <c r="AR396" s="73"/>
      <c r="AS396" s="73"/>
      <c r="AT396" s="73"/>
      <c r="AU396" s="73"/>
      <c r="AV396" s="73"/>
      <c r="AW396" s="73"/>
      <c r="AX396" s="73"/>
      <c r="AY396" s="73"/>
      <c r="AZ396" s="73"/>
      <c r="BA396" s="73"/>
      <c r="BB396" s="73"/>
      <c r="BC396" s="74"/>
      <c r="BD396" s="222" t="str">
        <f t="shared" si="13"/>
        <v xml:space="preserve"> </v>
      </c>
      <c r="BE396" s="76">
        <f ca="1">Validation!H396</f>
        <v>2</v>
      </c>
      <c r="BF396" t="str">
        <f ca="1">Validation!I396</f>
        <v/>
      </c>
      <c r="BJ396" t="str">
        <f>IF(AND(ISBLANK(Members[[#This Row],[DependentSSN]]),NOT(ISBLANK(Members[[#This Row],[MedicalPolicy]]))), "CoverageLevels", "Waivers")</f>
        <v>Waivers</v>
      </c>
      <c r="BK396" t="str">
        <f>IF(AND(ISBLANK(Members[[#This Row],[DependentSSN]]),NOT(ISBLANK(Members[[#This Row],[Dental Policy]]))), "CoverageLevels", "Waivers")</f>
        <v>Waivers</v>
      </c>
      <c r="BL396" t="str">
        <f>IF(AND(ISBLANK(Members[[#This Row],[DependentSSN]]),NOT(ISBLANK(Members[[#This Row],[VisionPolicy]]))), "CoverageLevels", "Waivers")</f>
        <v>Waivers</v>
      </c>
      <c r="BM396">
        <v>0</v>
      </c>
    </row>
    <row r="397" spans="1:65" x14ac:dyDescent="0.25">
      <c r="A397" s="4"/>
      <c r="B397" s="67"/>
      <c r="C397" s="68"/>
      <c r="D397" s="68"/>
      <c r="E397" s="69"/>
      <c r="F397" s="68"/>
      <c r="G397" s="69"/>
      <c r="H397" s="68"/>
      <c r="I397" s="68"/>
      <c r="J397" s="70"/>
      <c r="K397" s="68"/>
      <c r="L397" s="68"/>
      <c r="M397" s="71"/>
      <c r="N397" s="69"/>
      <c r="O397" s="69"/>
      <c r="P397" s="69"/>
      <c r="Q397" s="69"/>
      <c r="R397" s="69"/>
      <c r="S397" s="69"/>
      <c r="T397" s="68" t="str">
        <f>IF(IFERROR(VLOOKUP(Members[[#This Row],[Subscriber SSN]],$C$7:T396,18,FALSE), "") = 0, "",IFERROR(VLOOKUP(Members[[#This Row],[Subscriber SSN]],$C$7:T396,18,FALSE), ""))</f>
        <v/>
      </c>
      <c r="U397" s="68" t="str">
        <f>IF(IFERROR(VLOOKUP(Members[[#This Row],[Subscriber SSN]],$C$7:U396,19,FALSE), "") = 0, "",IFERROR(VLOOKUP(Members[[#This Row],[Subscriber SSN]],$C$7:U396,19,FALSE), ""))</f>
        <v/>
      </c>
      <c r="V397" s="69" t="str">
        <f>IF(IFERROR(VLOOKUP(Members[[#This Row],[Subscriber SSN]],$C$7:V396,20,FALSE), "") = 0, "", IFERROR(VLOOKUP(Members[[#This Row],[Subscriber SSN]],$C$7:V396,20,FALSE), ""))</f>
        <v/>
      </c>
      <c r="W397" s="68" t="str">
        <f>IF(IFERROR(VLOOKUP(Members[[#This Row],[Subscriber SSN]],$C$7:W396,21,FALSE), "") = 0, "", IFERROR(VLOOKUP(Members[[#This Row],[Subscriber SSN]],$C$7:W396,21,FALSE), ""))</f>
        <v/>
      </c>
      <c r="X397" s="68" t="str">
        <f>IF(IFERROR(VLOOKUP(Members[[#This Row],[Subscriber SSN]],$C$7:X396,22,FALSE), "") = 0, "", IFERROR(VLOOKUP(Members[[#This Row],[Subscriber SSN]],$C$7:X396,22,FALSE), ""))</f>
        <v/>
      </c>
      <c r="Y397" s="68"/>
      <c r="Z397" s="72"/>
      <c r="AA397" s="69"/>
      <c r="AB397" s="69"/>
      <c r="AC397" s="70"/>
      <c r="AD397" s="110">
        <f t="shared" si="12"/>
        <v>45292</v>
      </c>
      <c r="AE397" s="69"/>
      <c r="AF397" s="69"/>
      <c r="AG397" s="71"/>
      <c r="AH397" s="69"/>
      <c r="AI397" s="69"/>
      <c r="AJ397" s="69"/>
      <c r="AK397" s="69"/>
      <c r="AL397" s="69"/>
      <c r="AM397" s="69"/>
      <c r="AN397" s="69"/>
      <c r="AO397" s="69"/>
      <c r="AP397" s="73"/>
      <c r="AQ397" s="73"/>
      <c r="AR397" s="73"/>
      <c r="AS397" s="73"/>
      <c r="AT397" s="73"/>
      <c r="AU397" s="73"/>
      <c r="AV397" s="73"/>
      <c r="AW397" s="73"/>
      <c r="AX397" s="73"/>
      <c r="AY397" s="73"/>
      <c r="AZ397" s="73"/>
      <c r="BA397" s="73"/>
      <c r="BB397" s="73"/>
      <c r="BC397" s="74"/>
      <c r="BD397" s="222" t="str">
        <f t="shared" si="13"/>
        <v xml:space="preserve"> </v>
      </c>
      <c r="BE397" s="76">
        <f ca="1">Validation!H397</f>
        <v>2</v>
      </c>
      <c r="BF397" t="str">
        <f ca="1">Validation!I397</f>
        <v/>
      </c>
      <c r="BJ397" t="str">
        <f>IF(AND(ISBLANK(Members[[#This Row],[DependentSSN]]),NOT(ISBLANK(Members[[#This Row],[MedicalPolicy]]))), "CoverageLevels", "Waivers")</f>
        <v>Waivers</v>
      </c>
      <c r="BK397" t="str">
        <f>IF(AND(ISBLANK(Members[[#This Row],[DependentSSN]]),NOT(ISBLANK(Members[[#This Row],[Dental Policy]]))), "CoverageLevels", "Waivers")</f>
        <v>Waivers</v>
      </c>
      <c r="BL397" t="str">
        <f>IF(AND(ISBLANK(Members[[#This Row],[DependentSSN]]),NOT(ISBLANK(Members[[#This Row],[VisionPolicy]]))), "CoverageLevels", "Waivers")</f>
        <v>Waivers</v>
      </c>
      <c r="BM397">
        <v>0</v>
      </c>
    </row>
    <row r="398" spans="1:65" x14ac:dyDescent="0.25">
      <c r="A398" s="4"/>
      <c r="B398" s="67"/>
      <c r="C398" s="68"/>
      <c r="D398" s="68"/>
      <c r="E398" s="69"/>
      <c r="F398" s="68"/>
      <c r="G398" s="69"/>
      <c r="H398" s="68"/>
      <c r="I398" s="68"/>
      <c r="J398" s="70"/>
      <c r="K398" s="68"/>
      <c r="L398" s="68"/>
      <c r="M398" s="71"/>
      <c r="N398" s="69"/>
      <c r="O398" s="69"/>
      <c r="P398" s="69"/>
      <c r="Q398" s="69"/>
      <c r="R398" s="69"/>
      <c r="S398" s="69"/>
      <c r="T398" s="68" t="str">
        <f>IF(IFERROR(VLOOKUP(Members[[#This Row],[Subscriber SSN]],$C$7:T397,18,FALSE), "") = 0, "",IFERROR(VLOOKUP(Members[[#This Row],[Subscriber SSN]],$C$7:T397,18,FALSE), ""))</f>
        <v/>
      </c>
      <c r="U398" s="68" t="str">
        <f>IF(IFERROR(VLOOKUP(Members[[#This Row],[Subscriber SSN]],$C$7:U397,19,FALSE), "") = 0, "",IFERROR(VLOOKUP(Members[[#This Row],[Subscriber SSN]],$C$7:U397,19,FALSE), ""))</f>
        <v/>
      </c>
      <c r="V398" s="69" t="str">
        <f>IF(IFERROR(VLOOKUP(Members[[#This Row],[Subscriber SSN]],$C$7:V397,20,FALSE), "") = 0, "", IFERROR(VLOOKUP(Members[[#This Row],[Subscriber SSN]],$C$7:V397,20,FALSE), ""))</f>
        <v/>
      </c>
      <c r="W398" s="68" t="str">
        <f>IF(IFERROR(VLOOKUP(Members[[#This Row],[Subscriber SSN]],$C$7:W397,21,FALSE), "") = 0, "", IFERROR(VLOOKUP(Members[[#This Row],[Subscriber SSN]],$C$7:W397,21,FALSE), ""))</f>
        <v/>
      </c>
      <c r="X398" s="68" t="str">
        <f>IF(IFERROR(VLOOKUP(Members[[#This Row],[Subscriber SSN]],$C$7:X397,22,FALSE), "") = 0, "", IFERROR(VLOOKUP(Members[[#This Row],[Subscriber SSN]],$C$7:X397,22,FALSE), ""))</f>
        <v/>
      </c>
      <c r="Y398" s="68"/>
      <c r="Z398" s="72"/>
      <c r="AA398" s="69"/>
      <c r="AB398" s="69"/>
      <c r="AC398" s="70"/>
      <c r="AD398" s="110">
        <f t="shared" si="12"/>
        <v>45292</v>
      </c>
      <c r="AE398" s="69"/>
      <c r="AF398" s="69"/>
      <c r="AG398" s="71"/>
      <c r="AH398" s="69"/>
      <c r="AI398" s="69"/>
      <c r="AJ398" s="69"/>
      <c r="AK398" s="69"/>
      <c r="AL398" s="69"/>
      <c r="AM398" s="69"/>
      <c r="AN398" s="69"/>
      <c r="AO398" s="69"/>
      <c r="AP398" s="73"/>
      <c r="AQ398" s="73"/>
      <c r="AR398" s="73"/>
      <c r="AS398" s="73"/>
      <c r="AT398" s="73"/>
      <c r="AU398" s="73"/>
      <c r="AV398" s="73"/>
      <c r="AW398" s="73"/>
      <c r="AX398" s="73"/>
      <c r="AY398" s="73"/>
      <c r="AZ398" s="73"/>
      <c r="BA398" s="73"/>
      <c r="BB398" s="73"/>
      <c r="BC398" s="74"/>
      <c r="BD398" s="222" t="str">
        <f t="shared" si="13"/>
        <v xml:space="preserve"> </v>
      </c>
      <c r="BE398" s="76">
        <f ca="1">Validation!H398</f>
        <v>2</v>
      </c>
      <c r="BF398" t="str">
        <f ca="1">Validation!I398</f>
        <v/>
      </c>
      <c r="BJ398" t="str">
        <f>IF(AND(ISBLANK(Members[[#This Row],[DependentSSN]]),NOT(ISBLANK(Members[[#This Row],[MedicalPolicy]]))), "CoverageLevels", "Waivers")</f>
        <v>Waivers</v>
      </c>
      <c r="BK398" t="str">
        <f>IF(AND(ISBLANK(Members[[#This Row],[DependentSSN]]),NOT(ISBLANK(Members[[#This Row],[Dental Policy]]))), "CoverageLevels", "Waivers")</f>
        <v>Waivers</v>
      </c>
      <c r="BL398" t="str">
        <f>IF(AND(ISBLANK(Members[[#This Row],[DependentSSN]]),NOT(ISBLANK(Members[[#This Row],[VisionPolicy]]))), "CoverageLevels", "Waivers")</f>
        <v>Waivers</v>
      </c>
      <c r="BM398">
        <v>0</v>
      </c>
    </row>
    <row r="399" spans="1:65" x14ac:dyDescent="0.25">
      <c r="A399" s="4"/>
      <c r="B399" s="67"/>
      <c r="C399" s="68"/>
      <c r="D399" s="68"/>
      <c r="E399" s="69"/>
      <c r="F399" s="68"/>
      <c r="G399" s="69"/>
      <c r="H399" s="68"/>
      <c r="I399" s="68"/>
      <c r="J399" s="70"/>
      <c r="K399" s="68"/>
      <c r="L399" s="68"/>
      <c r="M399" s="71"/>
      <c r="N399" s="69"/>
      <c r="O399" s="69"/>
      <c r="P399" s="69"/>
      <c r="Q399" s="69"/>
      <c r="R399" s="69"/>
      <c r="S399" s="69"/>
      <c r="T399" s="68" t="str">
        <f>IF(IFERROR(VLOOKUP(Members[[#This Row],[Subscriber SSN]],$C$7:T398,18,FALSE), "") = 0, "",IFERROR(VLOOKUP(Members[[#This Row],[Subscriber SSN]],$C$7:T398,18,FALSE), ""))</f>
        <v/>
      </c>
      <c r="U399" s="68" t="str">
        <f>IF(IFERROR(VLOOKUP(Members[[#This Row],[Subscriber SSN]],$C$7:U398,19,FALSE), "") = 0, "",IFERROR(VLOOKUP(Members[[#This Row],[Subscriber SSN]],$C$7:U398,19,FALSE), ""))</f>
        <v/>
      </c>
      <c r="V399" s="69" t="str">
        <f>IF(IFERROR(VLOOKUP(Members[[#This Row],[Subscriber SSN]],$C$7:V398,20,FALSE), "") = 0, "", IFERROR(VLOOKUP(Members[[#This Row],[Subscriber SSN]],$C$7:V398,20,FALSE), ""))</f>
        <v/>
      </c>
      <c r="W399" s="68" t="str">
        <f>IF(IFERROR(VLOOKUP(Members[[#This Row],[Subscriber SSN]],$C$7:W398,21,FALSE), "") = 0, "", IFERROR(VLOOKUP(Members[[#This Row],[Subscriber SSN]],$C$7:W398,21,FALSE), ""))</f>
        <v/>
      </c>
      <c r="X399" s="68" t="str">
        <f>IF(IFERROR(VLOOKUP(Members[[#This Row],[Subscriber SSN]],$C$7:X398,22,FALSE), "") = 0, "", IFERROR(VLOOKUP(Members[[#This Row],[Subscriber SSN]],$C$7:X398,22,FALSE), ""))</f>
        <v/>
      </c>
      <c r="Y399" s="68"/>
      <c r="Z399" s="72"/>
      <c r="AA399" s="69"/>
      <c r="AB399" s="69"/>
      <c r="AC399" s="70"/>
      <c r="AD399" s="110">
        <f t="shared" si="12"/>
        <v>45292</v>
      </c>
      <c r="AE399" s="69"/>
      <c r="AF399" s="69"/>
      <c r="AG399" s="71"/>
      <c r="AH399" s="69"/>
      <c r="AI399" s="69"/>
      <c r="AJ399" s="69"/>
      <c r="AK399" s="69"/>
      <c r="AL399" s="69"/>
      <c r="AM399" s="69"/>
      <c r="AN399" s="69"/>
      <c r="AO399" s="69"/>
      <c r="AP399" s="73"/>
      <c r="AQ399" s="73"/>
      <c r="AR399" s="73"/>
      <c r="AS399" s="73"/>
      <c r="AT399" s="73"/>
      <c r="AU399" s="73"/>
      <c r="AV399" s="73"/>
      <c r="AW399" s="73"/>
      <c r="AX399" s="73"/>
      <c r="AY399" s="73"/>
      <c r="AZ399" s="73"/>
      <c r="BA399" s="73"/>
      <c r="BB399" s="73"/>
      <c r="BC399" s="74"/>
      <c r="BD399" s="222" t="str">
        <f t="shared" si="13"/>
        <v xml:space="preserve"> </v>
      </c>
      <c r="BE399" s="76">
        <f ca="1">Validation!H399</f>
        <v>2</v>
      </c>
      <c r="BF399" t="str">
        <f ca="1">Validation!I399</f>
        <v/>
      </c>
      <c r="BJ399" t="str">
        <f>IF(AND(ISBLANK(Members[[#This Row],[DependentSSN]]),NOT(ISBLANK(Members[[#This Row],[MedicalPolicy]]))), "CoverageLevels", "Waivers")</f>
        <v>Waivers</v>
      </c>
      <c r="BK399" t="str">
        <f>IF(AND(ISBLANK(Members[[#This Row],[DependentSSN]]),NOT(ISBLANK(Members[[#This Row],[Dental Policy]]))), "CoverageLevels", "Waivers")</f>
        <v>Waivers</v>
      </c>
      <c r="BL399" t="str">
        <f>IF(AND(ISBLANK(Members[[#This Row],[DependentSSN]]),NOT(ISBLANK(Members[[#This Row],[VisionPolicy]]))), "CoverageLevels", "Waivers")</f>
        <v>Waivers</v>
      </c>
      <c r="BM399">
        <v>0</v>
      </c>
    </row>
    <row r="400" spans="1:65" x14ac:dyDescent="0.25">
      <c r="A400" s="4"/>
      <c r="B400" s="67"/>
      <c r="C400" s="68"/>
      <c r="D400" s="68"/>
      <c r="E400" s="69"/>
      <c r="F400" s="68"/>
      <c r="G400" s="69"/>
      <c r="H400" s="68"/>
      <c r="I400" s="68"/>
      <c r="J400" s="70"/>
      <c r="K400" s="68"/>
      <c r="L400" s="68"/>
      <c r="M400" s="71"/>
      <c r="N400" s="69"/>
      <c r="O400" s="69"/>
      <c r="P400" s="69"/>
      <c r="Q400" s="69"/>
      <c r="R400" s="69"/>
      <c r="S400" s="69"/>
      <c r="T400" s="68" t="str">
        <f>IF(IFERROR(VLOOKUP(Members[[#This Row],[Subscriber SSN]],$C$7:T399,18,FALSE), "") = 0, "",IFERROR(VLOOKUP(Members[[#This Row],[Subscriber SSN]],$C$7:T399,18,FALSE), ""))</f>
        <v/>
      </c>
      <c r="U400" s="68" t="str">
        <f>IF(IFERROR(VLOOKUP(Members[[#This Row],[Subscriber SSN]],$C$7:U399,19,FALSE), "") = 0, "",IFERROR(VLOOKUP(Members[[#This Row],[Subscriber SSN]],$C$7:U399,19,FALSE), ""))</f>
        <v/>
      </c>
      <c r="V400" s="69" t="str">
        <f>IF(IFERROR(VLOOKUP(Members[[#This Row],[Subscriber SSN]],$C$7:V399,20,FALSE), "") = 0, "", IFERROR(VLOOKUP(Members[[#This Row],[Subscriber SSN]],$C$7:V399,20,FALSE), ""))</f>
        <v/>
      </c>
      <c r="W400" s="68" t="str">
        <f>IF(IFERROR(VLOOKUP(Members[[#This Row],[Subscriber SSN]],$C$7:W399,21,FALSE), "") = 0, "", IFERROR(VLOOKUP(Members[[#This Row],[Subscriber SSN]],$C$7:W399,21,FALSE), ""))</f>
        <v/>
      </c>
      <c r="X400" s="68" t="str">
        <f>IF(IFERROR(VLOOKUP(Members[[#This Row],[Subscriber SSN]],$C$7:X399,22,FALSE), "") = 0, "", IFERROR(VLOOKUP(Members[[#This Row],[Subscriber SSN]],$C$7:X399,22,FALSE), ""))</f>
        <v/>
      </c>
      <c r="Y400" s="68"/>
      <c r="Z400" s="72"/>
      <c r="AA400" s="69"/>
      <c r="AB400" s="69"/>
      <c r="AC400" s="70"/>
      <c r="AD400" s="110">
        <f t="shared" si="12"/>
        <v>45292</v>
      </c>
      <c r="AE400" s="69"/>
      <c r="AF400" s="69"/>
      <c r="AG400" s="71"/>
      <c r="AH400" s="69"/>
      <c r="AI400" s="69"/>
      <c r="AJ400" s="69"/>
      <c r="AK400" s="69"/>
      <c r="AL400" s="69"/>
      <c r="AM400" s="69"/>
      <c r="AN400" s="69"/>
      <c r="AO400" s="69"/>
      <c r="AP400" s="73"/>
      <c r="AQ400" s="73"/>
      <c r="AR400" s="73"/>
      <c r="AS400" s="73"/>
      <c r="AT400" s="73"/>
      <c r="AU400" s="73"/>
      <c r="AV400" s="73"/>
      <c r="AW400" s="73"/>
      <c r="AX400" s="73"/>
      <c r="AY400" s="73"/>
      <c r="AZ400" s="73"/>
      <c r="BA400" s="73"/>
      <c r="BB400" s="73"/>
      <c r="BC400" s="74"/>
      <c r="BD400" s="222" t="str">
        <f t="shared" si="13"/>
        <v xml:space="preserve"> </v>
      </c>
      <c r="BE400" s="76">
        <f ca="1">Validation!H400</f>
        <v>2</v>
      </c>
      <c r="BF400" t="str">
        <f ca="1">Validation!I400</f>
        <v/>
      </c>
      <c r="BJ400" t="str">
        <f>IF(AND(ISBLANK(Members[[#This Row],[DependentSSN]]),NOT(ISBLANK(Members[[#This Row],[MedicalPolicy]]))), "CoverageLevels", "Waivers")</f>
        <v>Waivers</v>
      </c>
      <c r="BK400" t="str">
        <f>IF(AND(ISBLANK(Members[[#This Row],[DependentSSN]]),NOT(ISBLANK(Members[[#This Row],[Dental Policy]]))), "CoverageLevels", "Waivers")</f>
        <v>Waivers</v>
      </c>
      <c r="BL400" t="str">
        <f>IF(AND(ISBLANK(Members[[#This Row],[DependentSSN]]),NOT(ISBLANK(Members[[#This Row],[VisionPolicy]]))), "CoverageLevels", "Waivers")</f>
        <v>Waivers</v>
      </c>
      <c r="BM400">
        <v>0</v>
      </c>
    </row>
    <row r="401" spans="1:65" x14ac:dyDescent="0.25">
      <c r="A401" s="4"/>
      <c r="B401" s="67"/>
      <c r="C401" s="68"/>
      <c r="D401" s="68"/>
      <c r="E401" s="69"/>
      <c r="F401" s="68"/>
      <c r="G401" s="69"/>
      <c r="H401" s="68"/>
      <c r="I401" s="68"/>
      <c r="J401" s="70"/>
      <c r="K401" s="68"/>
      <c r="L401" s="68"/>
      <c r="M401" s="71"/>
      <c r="N401" s="69"/>
      <c r="O401" s="69"/>
      <c r="P401" s="69"/>
      <c r="Q401" s="69"/>
      <c r="R401" s="69"/>
      <c r="S401" s="69"/>
      <c r="T401" s="68" t="str">
        <f>IF(IFERROR(VLOOKUP(Members[[#This Row],[Subscriber SSN]],$C$7:T400,18,FALSE), "") = 0, "",IFERROR(VLOOKUP(Members[[#This Row],[Subscriber SSN]],$C$7:T400,18,FALSE), ""))</f>
        <v/>
      </c>
      <c r="U401" s="68" t="str">
        <f>IF(IFERROR(VLOOKUP(Members[[#This Row],[Subscriber SSN]],$C$7:U400,19,FALSE), "") = 0, "",IFERROR(VLOOKUP(Members[[#This Row],[Subscriber SSN]],$C$7:U400,19,FALSE), ""))</f>
        <v/>
      </c>
      <c r="V401" s="69" t="str">
        <f>IF(IFERROR(VLOOKUP(Members[[#This Row],[Subscriber SSN]],$C$7:V400,20,FALSE), "") = 0, "", IFERROR(VLOOKUP(Members[[#This Row],[Subscriber SSN]],$C$7:V400,20,FALSE), ""))</f>
        <v/>
      </c>
      <c r="W401" s="68" t="str">
        <f>IF(IFERROR(VLOOKUP(Members[[#This Row],[Subscriber SSN]],$C$7:W400,21,FALSE), "") = 0, "", IFERROR(VLOOKUP(Members[[#This Row],[Subscriber SSN]],$C$7:W400,21,FALSE), ""))</f>
        <v/>
      </c>
      <c r="X401" s="68" t="str">
        <f>IF(IFERROR(VLOOKUP(Members[[#This Row],[Subscriber SSN]],$C$7:X400,22,FALSE), "") = 0, "", IFERROR(VLOOKUP(Members[[#This Row],[Subscriber SSN]],$C$7:X400,22,FALSE), ""))</f>
        <v/>
      </c>
      <c r="Y401" s="68"/>
      <c r="Z401" s="72"/>
      <c r="AA401" s="69"/>
      <c r="AB401" s="69"/>
      <c r="AC401" s="70"/>
      <c r="AD401" s="110">
        <f t="shared" si="12"/>
        <v>45292</v>
      </c>
      <c r="AE401" s="69"/>
      <c r="AF401" s="69"/>
      <c r="AG401" s="71"/>
      <c r="AH401" s="69"/>
      <c r="AI401" s="69"/>
      <c r="AJ401" s="69"/>
      <c r="AK401" s="69"/>
      <c r="AL401" s="69"/>
      <c r="AM401" s="69"/>
      <c r="AN401" s="69"/>
      <c r="AO401" s="69"/>
      <c r="AP401" s="73"/>
      <c r="AQ401" s="73"/>
      <c r="AR401" s="73"/>
      <c r="AS401" s="73"/>
      <c r="AT401" s="73"/>
      <c r="AU401" s="73"/>
      <c r="AV401" s="73"/>
      <c r="AW401" s="73"/>
      <c r="AX401" s="73"/>
      <c r="AY401" s="73"/>
      <c r="AZ401" s="73"/>
      <c r="BA401" s="73"/>
      <c r="BB401" s="73"/>
      <c r="BC401" s="74"/>
      <c r="BD401" s="222" t="str">
        <f t="shared" si="13"/>
        <v xml:space="preserve"> </v>
      </c>
      <c r="BE401" s="76">
        <f ca="1">Validation!H401</f>
        <v>2</v>
      </c>
      <c r="BF401" t="str">
        <f ca="1">Validation!I401</f>
        <v/>
      </c>
      <c r="BJ401" t="str">
        <f>IF(AND(ISBLANK(Members[[#This Row],[DependentSSN]]),NOT(ISBLANK(Members[[#This Row],[MedicalPolicy]]))), "CoverageLevels", "Waivers")</f>
        <v>Waivers</v>
      </c>
      <c r="BK401" t="str">
        <f>IF(AND(ISBLANK(Members[[#This Row],[DependentSSN]]),NOT(ISBLANK(Members[[#This Row],[Dental Policy]]))), "CoverageLevels", "Waivers")</f>
        <v>Waivers</v>
      </c>
      <c r="BL401" t="str">
        <f>IF(AND(ISBLANK(Members[[#This Row],[DependentSSN]]),NOT(ISBLANK(Members[[#This Row],[VisionPolicy]]))), "CoverageLevels", "Waivers")</f>
        <v>Waivers</v>
      </c>
      <c r="BM401">
        <v>0</v>
      </c>
    </row>
    <row r="402" spans="1:65" x14ac:dyDescent="0.25">
      <c r="A402" s="4"/>
      <c r="B402" s="67"/>
      <c r="C402" s="68"/>
      <c r="D402" s="68"/>
      <c r="E402" s="69"/>
      <c r="F402" s="68"/>
      <c r="G402" s="69"/>
      <c r="H402" s="68"/>
      <c r="I402" s="68"/>
      <c r="J402" s="70"/>
      <c r="K402" s="68"/>
      <c r="L402" s="68"/>
      <c r="M402" s="71"/>
      <c r="N402" s="69"/>
      <c r="O402" s="69"/>
      <c r="P402" s="69"/>
      <c r="Q402" s="69"/>
      <c r="R402" s="69"/>
      <c r="S402" s="69"/>
      <c r="T402" s="68" t="str">
        <f>IF(IFERROR(VLOOKUP(Members[[#This Row],[Subscriber SSN]],$C$7:T401,18,FALSE), "") = 0, "",IFERROR(VLOOKUP(Members[[#This Row],[Subscriber SSN]],$C$7:T401,18,FALSE), ""))</f>
        <v/>
      </c>
      <c r="U402" s="68" t="str">
        <f>IF(IFERROR(VLOOKUP(Members[[#This Row],[Subscriber SSN]],$C$7:U401,19,FALSE), "") = 0, "",IFERROR(VLOOKUP(Members[[#This Row],[Subscriber SSN]],$C$7:U401,19,FALSE), ""))</f>
        <v/>
      </c>
      <c r="V402" s="69" t="str">
        <f>IF(IFERROR(VLOOKUP(Members[[#This Row],[Subscriber SSN]],$C$7:V401,20,FALSE), "") = 0, "", IFERROR(VLOOKUP(Members[[#This Row],[Subscriber SSN]],$C$7:V401,20,FALSE), ""))</f>
        <v/>
      </c>
      <c r="W402" s="68" t="str">
        <f>IF(IFERROR(VLOOKUP(Members[[#This Row],[Subscriber SSN]],$C$7:W401,21,FALSE), "") = 0, "", IFERROR(VLOOKUP(Members[[#This Row],[Subscriber SSN]],$C$7:W401,21,FALSE), ""))</f>
        <v/>
      </c>
      <c r="X402" s="68" t="str">
        <f>IF(IFERROR(VLOOKUP(Members[[#This Row],[Subscriber SSN]],$C$7:X401,22,FALSE), "") = 0, "", IFERROR(VLOOKUP(Members[[#This Row],[Subscriber SSN]],$C$7:X401,22,FALSE), ""))</f>
        <v/>
      </c>
      <c r="Y402" s="68"/>
      <c r="Z402" s="72"/>
      <c r="AA402" s="69"/>
      <c r="AB402" s="69"/>
      <c r="AC402" s="70"/>
      <c r="AD402" s="110">
        <f t="shared" si="12"/>
        <v>45292</v>
      </c>
      <c r="AE402" s="69"/>
      <c r="AF402" s="69"/>
      <c r="AG402" s="71"/>
      <c r="AH402" s="69"/>
      <c r="AI402" s="69"/>
      <c r="AJ402" s="69"/>
      <c r="AK402" s="69"/>
      <c r="AL402" s="69"/>
      <c r="AM402" s="69"/>
      <c r="AN402" s="69"/>
      <c r="AO402" s="69"/>
      <c r="AP402" s="73"/>
      <c r="AQ402" s="73"/>
      <c r="AR402" s="73"/>
      <c r="AS402" s="73"/>
      <c r="AT402" s="73"/>
      <c r="AU402" s="73"/>
      <c r="AV402" s="73"/>
      <c r="AW402" s="73"/>
      <c r="AX402" s="73"/>
      <c r="AY402" s="73"/>
      <c r="AZ402" s="73"/>
      <c r="BA402" s="73"/>
      <c r="BB402" s="73"/>
      <c r="BC402" s="74"/>
      <c r="BD402" s="222" t="str">
        <f t="shared" si="13"/>
        <v xml:space="preserve"> </v>
      </c>
      <c r="BE402" s="76">
        <f ca="1">Validation!H402</f>
        <v>2</v>
      </c>
      <c r="BF402" t="str">
        <f ca="1">Validation!I402</f>
        <v/>
      </c>
      <c r="BJ402" t="str">
        <f>IF(AND(ISBLANK(Members[[#This Row],[DependentSSN]]),NOT(ISBLANK(Members[[#This Row],[MedicalPolicy]]))), "CoverageLevels", "Waivers")</f>
        <v>Waivers</v>
      </c>
      <c r="BK402" t="str">
        <f>IF(AND(ISBLANK(Members[[#This Row],[DependentSSN]]),NOT(ISBLANK(Members[[#This Row],[Dental Policy]]))), "CoverageLevels", "Waivers")</f>
        <v>Waivers</v>
      </c>
      <c r="BL402" t="str">
        <f>IF(AND(ISBLANK(Members[[#This Row],[DependentSSN]]),NOT(ISBLANK(Members[[#This Row],[VisionPolicy]]))), "CoverageLevels", "Waivers")</f>
        <v>Waivers</v>
      </c>
      <c r="BM402">
        <v>0</v>
      </c>
    </row>
    <row r="403" spans="1:65" x14ac:dyDescent="0.25">
      <c r="A403" s="4"/>
      <c r="B403" s="67"/>
      <c r="C403" s="68"/>
      <c r="D403" s="68"/>
      <c r="E403" s="69"/>
      <c r="F403" s="68"/>
      <c r="G403" s="69"/>
      <c r="H403" s="68"/>
      <c r="I403" s="68"/>
      <c r="J403" s="70"/>
      <c r="K403" s="68"/>
      <c r="L403" s="68"/>
      <c r="M403" s="71"/>
      <c r="N403" s="69"/>
      <c r="O403" s="69"/>
      <c r="P403" s="69"/>
      <c r="Q403" s="69"/>
      <c r="R403" s="69"/>
      <c r="S403" s="69"/>
      <c r="T403" s="68" t="str">
        <f>IF(IFERROR(VLOOKUP(Members[[#This Row],[Subscriber SSN]],$C$7:T402,18,FALSE), "") = 0, "",IFERROR(VLOOKUP(Members[[#This Row],[Subscriber SSN]],$C$7:T402,18,FALSE), ""))</f>
        <v/>
      </c>
      <c r="U403" s="68" t="str">
        <f>IF(IFERROR(VLOOKUP(Members[[#This Row],[Subscriber SSN]],$C$7:U402,19,FALSE), "") = 0, "",IFERROR(VLOOKUP(Members[[#This Row],[Subscriber SSN]],$C$7:U402,19,FALSE), ""))</f>
        <v/>
      </c>
      <c r="V403" s="69" t="str">
        <f>IF(IFERROR(VLOOKUP(Members[[#This Row],[Subscriber SSN]],$C$7:V402,20,FALSE), "") = 0, "", IFERROR(VLOOKUP(Members[[#This Row],[Subscriber SSN]],$C$7:V402,20,FALSE), ""))</f>
        <v/>
      </c>
      <c r="W403" s="68" t="str">
        <f>IF(IFERROR(VLOOKUP(Members[[#This Row],[Subscriber SSN]],$C$7:W402,21,FALSE), "") = 0, "", IFERROR(VLOOKUP(Members[[#This Row],[Subscriber SSN]],$C$7:W402,21,FALSE), ""))</f>
        <v/>
      </c>
      <c r="X403" s="68" t="str">
        <f>IF(IFERROR(VLOOKUP(Members[[#This Row],[Subscriber SSN]],$C$7:X402,22,FALSE), "") = 0, "", IFERROR(VLOOKUP(Members[[#This Row],[Subscriber SSN]],$C$7:X402,22,FALSE), ""))</f>
        <v/>
      </c>
      <c r="Y403" s="68"/>
      <c r="Z403" s="72"/>
      <c r="AA403" s="69"/>
      <c r="AB403" s="69"/>
      <c r="AC403" s="70"/>
      <c r="AD403" s="110">
        <f t="shared" si="12"/>
        <v>45292</v>
      </c>
      <c r="AE403" s="69"/>
      <c r="AF403" s="69"/>
      <c r="AG403" s="71"/>
      <c r="AH403" s="69"/>
      <c r="AI403" s="69"/>
      <c r="AJ403" s="69"/>
      <c r="AK403" s="69"/>
      <c r="AL403" s="69"/>
      <c r="AM403" s="69"/>
      <c r="AN403" s="69"/>
      <c r="AO403" s="69"/>
      <c r="AP403" s="73"/>
      <c r="AQ403" s="73"/>
      <c r="AR403" s="73"/>
      <c r="AS403" s="73"/>
      <c r="AT403" s="73"/>
      <c r="AU403" s="73"/>
      <c r="AV403" s="73"/>
      <c r="AW403" s="73"/>
      <c r="AX403" s="73"/>
      <c r="AY403" s="73"/>
      <c r="AZ403" s="73"/>
      <c r="BA403" s="73"/>
      <c r="BB403" s="73"/>
      <c r="BC403" s="74"/>
      <c r="BD403" s="222" t="str">
        <f t="shared" si="13"/>
        <v xml:space="preserve"> </v>
      </c>
      <c r="BE403" s="76">
        <f ca="1">Validation!H403</f>
        <v>2</v>
      </c>
      <c r="BF403" t="str">
        <f ca="1">Validation!I403</f>
        <v/>
      </c>
      <c r="BJ403" t="str">
        <f>IF(AND(ISBLANK(Members[[#This Row],[DependentSSN]]),NOT(ISBLANK(Members[[#This Row],[MedicalPolicy]]))), "CoverageLevels", "Waivers")</f>
        <v>Waivers</v>
      </c>
      <c r="BK403" t="str">
        <f>IF(AND(ISBLANK(Members[[#This Row],[DependentSSN]]),NOT(ISBLANK(Members[[#This Row],[Dental Policy]]))), "CoverageLevels", "Waivers")</f>
        <v>Waivers</v>
      </c>
      <c r="BL403" t="str">
        <f>IF(AND(ISBLANK(Members[[#This Row],[DependentSSN]]),NOT(ISBLANK(Members[[#This Row],[VisionPolicy]]))), "CoverageLevels", "Waivers")</f>
        <v>Waivers</v>
      </c>
      <c r="BM403">
        <v>0</v>
      </c>
    </row>
    <row r="404" spans="1:65" x14ac:dyDescent="0.25">
      <c r="A404" s="4"/>
      <c r="B404" s="67"/>
      <c r="C404" s="68"/>
      <c r="D404" s="68"/>
      <c r="E404" s="69"/>
      <c r="F404" s="68"/>
      <c r="G404" s="69"/>
      <c r="H404" s="68"/>
      <c r="I404" s="68"/>
      <c r="J404" s="70"/>
      <c r="K404" s="68"/>
      <c r="L404" s="68"/>
      <c r="M404" s="71"/>
      <c r="N404" s="69"/>
      <c r="O404" s="69"/>
      <c r="P404" s="69"/>
      <c r="Q404" s="69"/>
      <c r="R404" s="69"/>
      <c r="S404" s="69"/>
      <c r="T404" s="68" t="str">
        <f>IF(IFERROR(VLOOKUP(Members[[#This Row],[Subscriber SSN]],$C$7:T403,18,FALSE), "") = 0, "",IFERROR(VLOOKUP(Members[[#This Row],[Subscriber SSN]],$C$7:T403,18,FALSE), ""))</f>
        <v/>
      </c>
      <c r="U404" s="68" t="str">
        <f>IF(IFERROR(VLOOKUP(Members[[#This Row],[Subscriber SSN]],$C$7:U403,19,FALSE), "") = 0, "",IFERROR(VLOOKUP(Members[[#This Row],[Subscriber SSN]],$C$7:U403,19,FALSE), ""))</f>
        <v/>
      </c>
      <c r="V404" s="69" t="str">
        <f>IF(IFERROR(VLOOKUP(Members[[#This Row],[Subscriber SSN]],$C$7:V403,20,FALSE), "") = 0, "", IFERROR(VLOOKUP(Members[[#This Row],[Subscriber SSN]],$C$7:V403,20,FALSE), ""))</f>
        <v/>
      </c>
      <c r="W404" s="68" t="str">
        <f>IF(IFERROR(VLOOKUP(Members[[#This Row],[Subscriber SSN]],$C$7:W403,21,FALSE), "") = 0, "", IFERROR(VLOOKUP(Members[[#This Row],[Subscriber SSN]],$C$7:W403,21,FALSE), ""))</f>
        <v/>
      </c>
      <c r="X404" s="68" t="str">
        <f>IF(IFERROR(VLOOKUP(Members[[#This Row],[Subscriber SSN]],$C$7:X403,22,FALSE), "") = 0, "", IFERROR(VLOOKUP(Members[[#This Row],[Subscriber SSN]],$C$7:X403,22,FALSE), ""))</f>
        <v/>
      </c>
      <c r="Y404" s="68"/>
      <c r="Z404" s="72"/>
      <c r="AA404" s="69"/>
      <c r="AB404" s="69"/>
      <c r="AC404" s="70"/>
      <c r="AD404" s="110">
        <f t="shared" si="12"/>
        <v>45292</v>
      </c>
      <c r="AE404" s="69"/>
      <c r="AF404" s="69"/>
      <c r="AG404" s="71"/>
      <c r="AH404" s="69"/>
      <c r="AI404" s="69"/>
      <c r="AJ404" s="69"/>
      <c r="AK404" s="69"/>
      <c r="AL404" s="69"/>
      <c r="AM404" s="69"/>
      <c r="AN404" s="69"/>
      <c r="AO404" s="69"/>
      <c r="AP404" s="73"/>
      <c r="AQ404" s="73"/>
      <c r="AR404" s="73"/>
      <c r="AS404" s="73"/>
      <c r="AT404" s="73"/>
      <c r="AU404" s="73"/>
      <c r="AV404" s="73"/>
      <c r="AW404" s="73"/>
      <c r="AX404" s="73"/>
      <c r="AY404" s="73"/>
      <c r="AZ404" s="73"/>
      <c r="BA404" s="73"/>
      <c r="BB404" s="73"/>
      <c r="BC404" s="74"/>
      <c r="BD404" s="222" t="str">
        <f t="shared" si="13"/>
        <v xml:space="preserve"> </v>
      </c>
      <c r="BE404" s="76">
        <f ca="1">Validation!H404</f>
        <v>2</v>
      </c>
      <c r="BF404" t="str">
        <f ca="1">Validation!I404</f>
        <v/>
      </c>
      <c r="BJ404" t="str">
        <f>IF(AND(ISBLANK(Members[[#This Row],[DependentSSN]]),NOT(ISBLANK(Members[[#This Row],[MedicalPolicy]]))), "CoverageLevels", "Waivers")</f>
        <v>Waivers</v>
      </c>
      <c r="BK404" t="str">
        <f>IF(AND(ISBLANK(Members[[#This Row],[DependentSSN]]),NOT(ISBLANK(Members[[#This Row],[Dental Policy]]))), "CoverageLevels", "Waivers")</f>
        <v>Waivers</v>
      </c>
      <c r="BL404" t="str">
        <f>IF(AND(ISBLANK(Members[[#This Row],[DependentSSN]]),NOT(ISBLANK(Members[[#This Row],[VisionPolicy]]))), "CoverageLevels", "Waivers")</f>
        <v>Waivers</v>
      </c>
      <c r="BM404">
        <v>0</v>
      </c>
    </row>
    <row r="405" spans="1:65" x14ac:dyDescent="0.25">
      <c r="A405" s="4"/>
      <c r="B405" s="67"/>
      <c r="C405" s="68"/>
      <c r="D405" s="68"/>
      <c r="E405" s="69"/>
      <c r="F405" s="68"/>
      <c r="G405" s="69"/>
      <c r="H405" s="68"/>
      <c r="I405" s="68"/>
      <c r="J405" s="70"/>
      <c r="K405" s="68"/>
      <c r="L405" s="68"/>
      <c r="M405" s="71"/>
      <c r="N405" s="69"/>
      <c r="O405" s="69"/>
      <c r="P405" s="69"/>
      <c r="Q405" s="69"/>
      <c r="R405" s="69"/>
      <c r="S405" s="69"/>
      <c r="T405" s="68" t="str">
        <f>IF(IFERROR(VLOOKUP(Members[[#This Row],[Subscriber SSN]],$C$7:T404,18,FALSE), "") = 0, "",IFERROR(VLOOKUP(Members[[#This Row],[Subscriber SSN]],$C$7:T404,18,FALSE), ""))</f>
        <v/>
      </c>
      <c r="U405" s="68" t="str">
        <f>IF(IFERROR(VLOOKUP(Members[[#This Row],[Subscriber SSN]],$C$7:U404,19,FALSE), "") = 0, "",IFERROR(VLOOKUP(Members[[#This Row],[Subscriber SSN]],$C$7:U404,19,FALSE), ""))</f>
        <v/>
      </c>
      <c r="V405" s="69" t="str">
        <f>IF(IFERROR(VLOOKUP(Members[[#This Row],[Subscriber SSN]],$C$7:V404,20,FALSE), "") = 0, "", IFERROR(VLOOKUP(Members[[#This Row],[Subscriber SSN]],$C$7:V404,20,FALSE), ""))</f>
        <v/>
      </c>
      <c r="W405" s="68" t="str">
        <f>IF(IFERROR(VLOOKUP(Members[[#This Row],[Subscriber SSN]],$C$7:W404,21,FALSE), "") = 0, "", IFERROR(VLOOKUP(Members[[#This Row],[Subscriber SSN]],$C$7:W404,21,FALSE), ""))</f>
        <v/>
      </c>
      <c r="X405" s="68" t="str">
        <f>IF(IFERROR(VLOOKUP(Members[[#This Row],[Subscriber SSN]],$C$7:X404,22,FALSE), "") = 0, "", IFERROR(VLOOKUP(Members[[#This Row],[Subscriber SSN]],$C$7:X404,22,FALSE), ""))</f>
        <v/>
      </c>
      <c r="Y405" s="68"/>
      <c r="Z405" s="72"/>
      <c r="AA405" s="69"/>
      <c r="AB405" s="69"/>
      <c r="AC405" s="70"/>
      <c r="AD405" s="110">
        <f t="shared" si="12"/>
        <v>45292</v>
      </c>
      <c r="AE405" s="69"/>
      <c r="AF405" s="69"/>
      <c r="AG405" s="71"/>
      <c r="AH405" s="69"/>
      <c r="AI405" s="69"/>
      <c r="AJ405" s="69"/>
      <c r="AK405" s="69"/>
      <c r="AL405" s="69"/>
      <c r="AM405" s="69"/>
      <c r="AN405" s="69"/>
      <c r="AO405" s="69"/>
      <c r="AP405" s="73"/>
      <c r="AQ405" s="73"/>
      <c r="AR405" s="73"/>
      <c r="AS405" s="73"/>
      <c r="AT405" s="73"/>
      <c r="AU405" s="73"/>
      <c r="AV405" s="73"/>
      <c r="AW405" s="73"/>
      <c r="AX405" s="73"/>
      <c r="AY405" s="73"/>
      <c r="AZ405" s="73"/>
      <c r="BA405" s="73"/>
      <c r="BB405" s="73"/>
      <c r="BC405" s="74"/>
      <c r="BD405" s="222" t="str">
        <f t="shared" si="13"/>
        <v xml:space="preserve"> </v>
      </c>
      <c r="BE405" s="76">
        <f ca="1">Validation!H405</f>
        <v>2</v>
      </c>
      <c r="BF405" t="str">
        <f ca="1">Validation!I405</f>
        <v/>
      </c>
      <c r="BJ405" t="str">
        <f>IF(AND(ISBLANK(Members[[#This Row],[DependentSSN]]),NOT(ISBLANK(Members[[#This Row],[MedicalPolicy]]))), "CoverageLevels", "Waivers")</f>
        <v>Waivers</v>
      </c>
      <c r="BK405" t="str">
        <f>IF(AND(ISBLANK(Members[[#This Row],[DependentSSN]]),NOT(ISBLANK(Members[[#This Row],[Dental Policy]]))), "CoverageLevels", "Waivers")</f>
        <v>Waivers</v>
      </c>
      <c r="BL405" t="str">
        <f>IF(AND(ISBLANK(Members[[#This Row],[DependentSSN]]),NOT(ISBLANK(Members[[#This Row],[VisionPolicy]]))), "CoverageLevels", "Waivers")</f>
        <v>Waivers</v>
      </c>
      <c r="BM405">
        <v>0</v>
      </c>
    </row>
    <row r="406" spans="1:65" x14ac:dyDescent="0.25">
      <c r="A406" s="4"/>
      <c r="B406" s="67"/>
      <c r="C406" s="68"/>
      <c r="D406" s="68"/>
      <c r="E406" s="69"/>
      <c r="F406" s="68"/>
      <c r="G406" s="69"/>
      <c r="H406" s="68"/>
      <c r="I406" s="68"/>
      <c r="J406" s="70"/>
      <c r="K406" s="68"/>
      <c r="L406" s="68"/>
      <c r="M406" s="71"/>
      <c r="N406" s="69"/>
      <c r="O406" s="69"/>
      <c r="P406" s="69"/>
      <c r="Q406" s="69"/>
      <c r="R406" s="69"/>
      <c r="S406" s="69"/>
      <c r="T406" s="68" t="str">
        <f>IF(IFERROR(VLOOKUP(Members[[#This Row],[Subscriber SSN]],$C$7:T405,18,FALSE), "") = 0, "",IFERROR(VLOOKUP(Members[[#This Row],[Subscriber SSN]],$C$7:T405,18,FALSE), ""))</f>
        <v/>
      </c>
      <c r="U406" s="68" t="str">
        <f>IF(IFERROR(VLOOKUP(Members[[#This Row],[Subscriber SSN]],$C$7:U405,19,FALSE), "") = 0, "",IFERROR(VLOOKUP(Members[[#This Row],[Subscriber SSN]],$C$7:U405,19,FALSE), ""))</f>
        <v/>
      </c>
      <c r="V406" s="69" t="str">
        <f>IF(IFERROR(VLOOKUP(Members[[#This Row],[Subscriber SSN]],$C$7:V405,20,FALSE), "") = 0, "", IFERROR(VLOOKUP(Members[[#This Row],[Subscriber SSN]],$C$7:V405,20,FALSE), ""))</f>
        <v/>
      </c>
      <c r="W406" s="68" t="str">
        <f>IF(IFERROR(VLOOKUP(Members[[#This Row],[Subscriber SSN]],$C$7:W405,21,FALSE), "") = 0, "", IFERROR(VLOOKUP(Members[[#This Row],[Subscriber SSN]],$C$7:W405,21,FALSE), ""))</f>
        <v/>
      </c>
      <c r="X406" s="68" t="str">
        <f>IF(IFERROR(VLOOKUP(Members[[#This Row],[Subscriber SSN]],$C$7:X405,22,FALSE), "") = 0, "", IFERROR(VLOOKUP(Members[[#This Row],[Subscriber SSN]],$C$7:X405,22,FALSE), ""))</f>
        <v/>
      </c>
      <c r="Y406" s="68"/>
      <c r="Z406" s="72"/>
      <c r="AA406" s="69"/>
      <c r="AB406" s="69"/>
      <c r="AC406" s="70"/>
      <c r="AD406" s="110">
        <f t="shared" si="12"/>
        <v>45292</v>
      </c>
      <c r="AE406" s="69"/>
      <c r="AF406" s="69"/>
      <c r="AG406" s="71"/>
      <c r="AH406" s="69"/>
      <c r="AI406" s="69"/>
      <c r="AJ406" s="69"/>
      <c r="AK406" s="69"/>
      <c r="AL406" s="69"/>
      <c r="AM406" s="69"/>
      <c r="AN406" s="69"/>
      <c r="AO406" s="69"/>
      <c r="AP406" s="73"/>
      <c r="AQ406" s="73"/>
      <c r="AR406" s="73"/>
      <c r="AS406" s="73"/>
      <c r="AT406" s="73"/>
      <c r="AU406" s="73"/>
      <c r="AV406" s="73"/>
      <c r="AW406" s="73"/>
      <c r="AX406" s="73"/>
      <c r="AY406" s="73"/>
      <c r="AZ406" s="73"/>
      <c r="BA406" s="73"/>
      <c r="BB406" s="73"/>
      <c r="BC406" s="74"/>
      <c r="BD406" s="222" t="str">
        <f t="shared" si="13"/>
        <v xml:space="preserve"> </v>
      </c>
      <c r="BE406" s="76">
        <f ca="1">Validation!H406</f>
        <v>2</v>
      </c>
      <c r="BF406" t="str">
        <f ca="1">Validation!I406</f>
        <v/>
      </c>
      <c r="BJ406" t="str">
        <f>IF(AND(ISBLANK(Members[[#This Row],[DependentSSN]]),NOT(ISBLANK(Members[[#This Row],[MedicalPolicy]]))), "CoverageLevels", "Waivers")</f>
        <v>Waivers</v>
      </c>
      <c r="BK406" t="str">
        <f>IF(AND(ISBLANK(Members[[#This Row],[DependentSSN]]),NOT(ISBLANK(Members[[#This Row],[Dental Policy]]))), "CoverageLevels", "Waivers")</f>
        <v>Waivers</v>
      </c>
      <c r="BL406" t="str">
        <f>IF(AND(ISBLANK(Members[[#This Row],[DependentSSN]]),NOT(ISBLANK(Members[[#This Row],[VisionPolicy]]))), "CoverageLevels", "Waivers")</f>
        <v>Waivers</v>
      </c>
      <c r="BM406">
        <v>0</v>
      </c>
    </row>
    <row r="407" spans="1:65" x14ac:dyDescent="0.25">
      <c r="A407" s="4"/>
      <c r="B407" s="67"/>
      <c r="C407" s="68"/>
      <c r="D407" s="68"/>
      <c r="E407" s="69"/>
      <c r="F407" s="68"/>
      <c r="G407" s="69"/>
      <c r="H407" s="68"/>
      <c r="I407" s="68"/>
      <c r="J407" s="70"/>
      <c r="K407" s="68"/>
      <c r="L407" s="68"/>
      <c r="M407" s="71"/>
      <c r="N407" s="69"/>
      <c r="O407" s="69"/>
      <c r="P407" s="69"/>
      <c r="Q407" s="69"/>
      <c r="R407" s="69"/>
      <c r="S407" s="69"/>
      <c r="T407" s="68" t="str">
        <f>IF(IFERROR(VLOOKUP(Members[[#This Row],[Subscriber SSN]],$C$7:T406,18,FALSE), "") = 0, "",IFERROR(VLOOKUP(Members[[#This Row],[Subscriber SSN]],$C$7:T406,18,FALSE), ""))</f>
        <v/>
      </c>
      <c r="U407" s="68" t="str">
        <f>IF(IFERROR(VLOOKUP(Members[[#This Row],[Subscriber SSN]],$C$7:U406,19,FALSE), "") = 0, "",IFERROR(VLOOKUP(Members[[#This Row],[Subscriber SSN]],$C$7:U406,19,FALSE), ""))</f>
        <v/>
      </c>
      <c r="V407" s="69" t="str">
        <f>IF(IFERROR(VLOOKUP(Members[[#This Row],[Subscriber SSN]],$C$7:V406,20,FALSE), "") = 0, "", IFERROR(VLOOKUP(Members[[#This Row],[Subscriber SSN]],$C$7:V406,20,FALSE), ""))</f>
        <v/>
      </c>
      <c r="W407" s="68" t="str">
        <f>IF(IFERROR(VLOOKUP(Members[[#This Row],[Subscriber SSN]],$C$7:W406,21,FALSE), "") = 0, "", IFERROR(VLOOKUP(Members[[#This Row],[Subscriber SSN]],$C$7:W406,21,FALSE), ""))</f>
        <v/>
      </c>
      <c r="X407" s="68" t="str">
        <f>IF(IFERROR(VLOOKUP(Members[[#This Row],[Subscriber SSN]],$C$7:X406,22,FALSE), "") = 0, "", IFERROR(VLOOKUP(Members[[#This Row],[Subscriber SSN]],$C$7:X406,22,FALSE), ""))</f>
        <v/>
      </c>
      <c r="Y407" s="68"/>
      <c r="Z407" s="72"/>
      <c r="AA407" s="69"/>
      <c r="AB407" s="69"/>
      <c r="AC407" s="70"/>
      <c r="AD407" s="110">
        <f t="shared" si="12"/>
        <v>45292</v>
      </c>
      <c r="AE407" s="69"/>
      <c r="AF407" s="69"/>
      <c r="AG407" s="71"/>
      <c r="AH407" s="69"/>
      <c r="AI407" s="69"/>
      <c r="AJ407" s="69"/>
      <c r="AK407" s="69"/>
      <c r="AL407" s="69"/>
      <c r="AM407" s="69"/>
      <c r="AN407" s="69"/>
      <c r="AO407" s="69"/>
      <c r="AP407" s="73"/>
      <c r="AQ407" s="73"/>
      <c r="AR407" s="73"/>
      <c r="AS407" s="73"/>
      <c r="AT407" s="73"/>
      <c r="AU407" s="73"/>
      <c r="AV407" s="73"/>
      <c r="AW407" s="73"/>
      <c r="AX407" s="73"/>
      <c r="AY407" s="73"/>
      <c r="AZ407" s="73"/>
      <c r="BA407" s="73"/>
      <c r="BB407" s="73"/>
      <c r="BC407" s="74"/>
      <c r="BD407" s="222" t="str">
        <f t="shared" si="13"/>
        <v xml:space="preserve"> </v>
      </c>
      <c r="BE407" s="76">
        <f ca="1">Validation!H407</f>
        <v>2</v>
      </c>
      <c r="BF407" t="str">
        <f ca="1">Validation!I407</f>
        <v/>
      </c>
      <c r="BJ407" t="str">
        <f>IF(AND(ISBLANK(Members[[#This Row],[DependentSSN]]),NOT(ISBLANK(Members[[#This Row],[MedicalPolicy]]))), "CoverageLevels", "Waivers")</f>
        <v>Waivers</v>
      </c>
      <c r="BK407" t="str">
        <f>IF(AND(ISBLANK(Members[[#This Row],[DependentSSN]]),NOT(ISBLANK(Members[[#This Row],[Dental Policy]]))), "CoverageLevels", "Waivers")</f>
        <v>Waivers</v>
      </c>
      <c r="BL407" t="str">
        <f>IF(AND(ISBLANK(Members[[#This Row],[DependentSSN]]),NOT(ISBLANK(Members[[#This Row],[VisionPolicy]]))), "CoverageLevels", "Waivers")</f>
        <v>Waivers</v>
      </c>
      <c r="BM407">
        <v>0</v>
      </c>
    </row>
    <row r="408" spans="1:65" x14ac:dyDescent="0.25">
      <c r="A408" s="4"/>
      <c r="B408" s="67"/>
      <c r="C408" s="68"/>
      <c r="D408" s="68"/>
      <c r="E408" s="69"/>
      <c r="F408" s="68"/>
      <c r="G408" s="69"/>
      <c r="H408" s="68"/>
      <c r="I408" s="68"/>
      <c r="J408" s="70"/>
      <c r="K408" s="68"/>
      <c r="L408" s="68"/>
      <c r="M408" s="71"/>
      <c r="N408" s="69"/>
      <c r="O408" s="69"/>
      <c r="P408" s="69"/>
      <c r="Q408" s="69"/>
      <c r="R408" s="69"/>
      <c r="S408" s="69"/>
      <c r="T408" s="68" t="str">
        <f>IF(IFERROR(VLOOKUP(Members[[#This Row],[Subscriber SSN]],$C$7:T407,18,FALSE), "") = 0, "",IFERROR(VLOOKUP(Members[[#This Row],[Subscriber SSN]],$C$7:T407,18,FALSE), ""))</f>
        <v/>
      </c>
      <c r="U408" s="68" t="str">
        <f>IF(IFERROR(VLOOKUP(Members[[#This Row],[Subscriber SSN]],$C$7:U407,19,FALSE), "") = 0, "",IFERROR(VLOOKUP(Members[[#This Row],[Subscriber SSN]],$C$7:U407,19,FALSE), ""))</f>
        <v/>
      </c>
      <c r="V408" s="69" t="str">
        <f>IF(IFERROR(VLOOKUP(Members[[#This Row],[Subscriber SSN]],$C$7:V407,20,FALSE), "") = 0, "", IFERROR(VLOOKUP(Members[[#This Row],[Subscriber SSN]],$C$7:V407,20,FALSE), ""))</f>
        <v/>
      </c>
      <c r="W408" s="68" t="str">
        <f>IF(IFERROR(VLOOKUP(Members[[#This Row],[Subscriber SSN]],$C$7:W407,21,FALSE), "") = 0, "", IFERROR(VLOOKUP(Members[[#This Row],[Subscriber SSN]],$C$7:W407,21,FALSE), ""))</f>
        <v/>
      </c>
      <c r="X408" s="68" t="str">
        <f>IF(IFERROR(VLOOKUP(Members[[#This Row],[Subscriber SSN]],$C$7:X407,22,FALSE), "") = 0, "", IFERROR(VLOOKUP(Members[[#This Row],[Subscriber SSN]],$C$7:X407,22,FALSE), ""))</f>
        <v/>
      </c>
      <c r="Y408" s="68"/>
      <c r="Z408" s="72"/>
      <c r="AA408" s="69"/>
      <c r="AB408" s="69"/>
      <c r="AC408" s="70"/>
      <c r="AD408" s="110">
        <f t="shared" si="12"/>
        <v>45292</v>
      </c>
      <c r="AE408" s="69"/>
      <c r="AF408" s="69"/>
      <c r="AG408" s="71"/>
      <c r="AH408" s="69"/>
      <c r="AI408" s="69"/>
      <c r="AJ408" s="69"/>
      <c r="AK408" s="69"/>
      <c r="AL408" s="69"/>
      <c r="AM408" s="69"/>
      <c r="AN408" s="69"/>
      <c r="AO408" s="69"/>
      <c r="AP408" s="73"/>
      <c r="AQ408" s="73"/>
      <c r="AR408" s="73"/>
      <c r="AS408" s="73"/>
      <c r="AT408" s="73"/>
      <c r="AU408" s="73"/>
      <c r="AV408" s="73"/>
      <c r="AW408" s="73"/>
      <c r="AX408" s="73"/>
      <c r="AY408" s="73"/>
      <c r="AZ408" s="73"/>
      <c r="BA408" s="73"/>
      <c r="BB408" s="73"/>
      <c r="BC408" s="74"/>
      <c r="BD408" s="222" t="str">
        <f t="shared" si="13"/>
        <v xml:space="preserve"> </v>
      </c>
      <c r="BE408" s="76">
        <f ca="1">Validation!H408</f>
        <v>2</v>
      </c>
      <c r="BF408" t="str">
        <f ca="1">Validation!I408</f>
        <v/>
      </c>
      <c r="BJ408" t="str">
        <f>IF(AND(ISBLANK(Members[[#This Row],[DependentSSN]]),NOT(ISBLANK(Members[[#This Row],[MedicalPolicy]]))), "CoverageLevels", "Waivers")</f>
        <v>Waivers</v>
      </c>
      <c r="BK408" t="str">
        <f>IF(AND(ISBLANK(Members[[#This Row],[DependentSSN]]),NOT(ISBLANK(Members[[#This Row],[Dental Policy]]))), "CoverageLevels", "Waivers")</f>
        <v>Waivers</v>
      </c>
      <c r="BL408" t="str">
        <f>IF(AND(ISBLANK(Members[[#This Row],[DependentSSN]]),NOT(ISBLANK(Members[[#This Row],[VisionPolicy]]))), "CoverageLevels", "Waivers")</f>
        <v>Waivers</v>
      </c>
      <c r="BM408">
        <v>0</v>
      </c>
    </row>
    <row r="409" spans="1:65" x14ac:dyDescent="0.25">
      <c r="A409" s="4"/>
      <c r="B409" s="67"/>
      <c r="C409" s="68"/>
      <c r="D409" s="68"/>
      <c r="E409" s="69"/>
      <c r="F409" s="68"/>
      <c r="G409" s="69"/>
      <c r="H409" s="68"/>
      <c r="I409" s="68"/>
      <c r="J409" s="70"/>
      <c r="K409" s="68"/>
      <c r="L409" s="68"/>
      <c r="M409" s="71"/>
      <c r="N409" s="69"/>
      <c r="O409" s="69"/>
      <c r="P409" s="69"/>
      <c r="Q409" s="69"/>
      <c r="R409" s="69"/>
      <c r="S409" s="69"/>
      <c r="T409" s="68" t="str">
        <f>IF(IFERROR(VLOOKUP(Members[[#This Row],[Subscriber SSN]],$C$7:T408,18,FALSE), "") = 0, "",IFERROR(VLOOKUP(Members[[#This Row],[Subscriber SSN]],$C$7:T408,18,FALSE), ""))</f>
        <v/>
      </c>
      <c r="U409" s="68" t="str">
        <f>IF(IFERROR(VLOOKUP(Members[[#This Row],[Subscriber SSN]],$C$7:U408,19,FALSE), "") = 0, "",IFERROR(VLOOKUP(Members[[#This Row],[Subscriber SSN]],$C$7:U408,19,FALSE), ""))</f>
        <v/>
      </c>
      <c r="V409" s="69" t="str">
        <f>IF(IFERROR(VLOOKUP(Members[[#This Row],[Subscriber SSN]],$C$7:V408,20,FALSE), "") = 0, "", IFERROR(VLOOKUP(Members[[#This Row],[Subscriber SSN]],$C$7:V408,20,FALSE), ""))</f>
        <v/>
      </c>
      <c r="W409" s="68" t="str">
        <f>IF(IFERROR(VLOOKUP(Members[[#This Row],[Subscriber SSN]],$C$7:W408,21,FALSE), "") = 0, "", IFERROR(VLOOKUP(Members[[#This Row],[Subscriber SSN]],$C$7:W408,21,FALSE), ""))</f>
        <v/>
      </c>
      <c r="X409" s="68" t="str">
        <f>IF(IFERROR(VLOOKUP(Members[[#This Row],[Subscriber SSN]],$C$7:X408,22,FALSE), "") = 0, "", IFERROR(VLOOKUP(Members[[#This Row],[Subscriber SSN]],$C$7:X408,22,FALSE), ""))</f>
        <v/>
      </c>
      <c r="Y409" s="68"/>
      <c r="Z409" s="72"/>
      <c r="AA409" s="69"/>
      <c r="AB409" s="69"/>
      <c r="AC409" s="70"/>
      <c r="AD409" s="110">
        <f t="shared" si="12"/>
        <v>45292</v>
      </c>
      <c r="AE409" s="69"/>
      <c r="AF409" s="69"/>
      <c r="AG409" s="71"/>
      <c r="AH409" s="69"/>
      <c r="AI409" s="69"/>
      <c r="AJ409" s="69"/>
      <c r="AK409" s="69"/>
      <c r="AL409" s="69"/>
      <c r="AM409" s="69"/>
      <c r="AN409" s="69"/>
      <c r="AO409" s="69"/>
      <c r="AP409" s="73"/>
      <c r="AQ409" s="73"/>
      <c r="AR409" s="73"/>
      <c r="AS409" s="73"/>
      <c r="AT409" s="73"/>
      <c r="AU409" s="73"/>
      <c r="AV409" s="73"/>
      <c r="AW409" s="73"/>
      <c r="AX409" s="73"/>
      <c r="AY409" s="73"/>
      <c r="AZ409" s="73"/>
      <c r="BA409" s="73"/>
      <c r="BB409" s="73"/>
      <c r="BC409" s="74"/>
      <c r="BD409" s="222" t="str">
        <f t="shared" si="13"/>
        <v xml:space="preserve"> </v>
      </c>
      <c r="BE409" s="76">
        <f ca="1">Validation!H409</f>
        <v>2</v>
      </c>
      <c r="BF409" t="str">
        <f ca="1">Validation!I409</f>
        <v/>
      </c>
      <c r="BJ409" t="str">
        <f>IF(AND(ISBLANK(Members[[#This Row],[DependentSSN]]),NOT(ISBLANK(Members[[#This Row],[MedicalPolicy]]))), "CoverageLevels", "Waivers")</f>
        <v>Waivers</v>
      </c>
      <c r="BK409" t="str">
        <f>IF(AND(ISBLANK(Members[[#This Row],[DependentSSN]]),NOT(ISBLANK(Members[[#This Row],[Dental Policy]]))), "CoverageLevels", "Waivers")</f>
        <v>Waivers</v>
      </c>
      <c r="BL409" t="str">
        <f>IF(AND(ISBLANK(Members[[#This Row],[DependentSSN]]),NOT(ISBLANK(Members[[#This Row],[VisionPolicy]]))), "CoverageLevels", "Waivers")</f>
        <v>Waivers</v>
      </c>
      <c r="BM409">
        <v>0</v>
      </c>
    </row>
    <row r="410" spans="1:65" x14ac:dyDescent="0.25">
      <c r="A410" s="4"/>
      <c r="B410" s="67"/>
      <c r="C410" s="68"/>
      <c r="D410" s="68"/>
      <c r="E410" s="69"/>
      <c r="F410" s="68"/>
      <c r="G410" s="69"/>
      <c r="H410" s="68"/>
      <c r="I410" s="68"/>
      <c r="J410" s="70"/>
      <c r="K410" s="68"/>
      <c r="L410" s="68"/>
      <c r="M410" s="71"/>
      <c r="N410" s="69"/>
      <c r="O410" s="69"/>
      <c r="P410" s="69"/>
      <c r="Q410" s="69"/>
      <c r="R410" s="69"/>
      <c r="S410" s="69"/>
      <c r="T410" s="68" t="str">
        <f>IF(IFERROR(VLOOKUP(Members[[#This Row],[Subscriber SSN]],$C$7:T409,18,FALSE), "") = 0, "",IFERROR(VLOOKUP(Members[[#This Row],[Subscriber SSN]],$C$7:T409,18,FALSE), ""))</f>
        <v/>
      </c>
      <c r="U410" s="68" t="str">
        <f>IF(IFERROR(VLOOKUP(Members[[#This Row],[Subscriber SSN]],$C$7:U409,19,FALSE), "") = 0, "",IFERROR(VLOOKUP(Members[[#This Row],[Subscriber SSN]],$C$7:U409,19,FALSE), ""))</f>
        <v/>
      </c>
      <c r="V410" s="69" t="str">
        <f>IF(IFERROR(VLOOKUP(Members[[#This Row],[Subscriber SSN]],$C$7:V409,20,FALSE), "") = 0, "", IFERROR(VLOOKUP(Members[[#This Row],[Subscriber SSN]],$C$7:V409,20,FALSE), ""))</f>
        <v/>
      </c>
      <c r="W410" s="68" t="str">
        <f>IF(IFERROR(VLOOKUP(Members[[#This Row],[Subscriber SSN]],$C$7:W409,21,FALSE), "") = 0, "", IFERROR(VLOOKUP(Members[[#This Row],[Subscriber SSN]],$C$7:W409,21,FALSE), ""))</f>
        <v/>
      </c>
      <c r="X410" s="68" t="str">
        <f>IF(IFERROR(VLOOKUP(Members[[#This Row],[Subscriber SSN]],$C$7:X409,22,FALSE), "") = 0, "", IFERROR(VLOOKUP(Members[[#This Row],[Subscriber SSN]],$C$7:X409,22,FALSE), ""))</f>
        <v/>
      </c>
      <c r="Y410" s="68"/>
      <c r="Z410" s="72"/>
      <c r="AA410" s="69"/>
      <c r="AB410" s="69"/>
      <c r="AC410" s="70"/>
      <c r="AD410" s="110">
        <f t="shared" si="12"/>
        <v>45292</v>
      </c>
      <c r="AE410" s="69"/>
      <c r="AF410" s="69"/>
      <c r="AG410" s="71"/>
      <c r="AH410" s="69"/>
      <c r="AI410" s="69"/>
      <c r="AJ410" s="69"/>
      <c r="AK410" s="69"/>
      <c r="AL410" s="69"/>
      <c r="AM410" s="69"/>
      <c r="AN410" s="69"/>
      <c r="AO410" s="69"/>
      <c r="AP410" s="73"/>
      <c r="AQ410" s="73"/>
      <c r="AR410" s="73"/>
      <c r="AS410" s="73"/>
      <c r="AT410" s="73"/>
      <c r="AU410" s="73"/>
      <c r="AV410" s="73"/>
      <c r="AW410" s="73"/>
      <c r="AX410" s="73"/>
      <c r="AY410" s="73"/>
      <c r="AZ410" s="73"/>
      <c r="BA410" s="73"/>
      <c r="BB410" s="73"/>
      <c r="BC410" s="74"/>
      <c r="BD410" s="222" t="str">
        <f t="shared" si="13"/>
        <v xml:space="preserve"> </v>
      </c>
      <c r="BE410" s="76">
        <f ca="1">Validation!H410</f>
        <v>2</v>
      </c>
      <c r="BF410" t="str">
        <f ca="1">Validation!I410</f>
        <v/>
      </c>
      <c r="BJ410" t="str">
        <f>IF(AND(ISBLANK(Members[[#This Row],[DependentSSN]]),NOT(ISBLANK(Members[[#This Row],[MedicalPolicy]]))), "CoverageLevels", "Waivers")</f>
        <v>Waivers</v>
      </c>
      <c r="BK410" t="str">
        <f>IF(AND(ISBLANK(Members[[#This Row],[DependentSSN]]),NOT(ISBLANK(Members[[#This Row],[Dental Policy]]))), "CoverageLevels", "Waivers")</f>
        <v>Waivers</v>
      </c>
      <c r="BL410" t="str">
        <f>IF(AND(ISBLANK(Members[[#This Row],[DependentSSN]]),NOT(ISBLANK(Members[[#This Row],[VisionPolicy]]))), "CoverageLevels", "Waivers")</f>
        <v>Waivers</v>
      </c>
      <c r="BM410">
        <v>0</v>
      </c>
    </row>
    <row r="411" spans="1:65" x14ac:dyDescent="0.25">
      <c r="A411" s="4"/>
      <c r="B411" s="67"/>
      <c r="C411" s="68"/>
      <c r="D411" s="68"/>
      <c r="E411" s="69"/>
      <c r="F411" s="68"/>
      <c r="G411" s="69"/>
      <c r="H411" s="68"/>
      <c r="I411" s="68"/>
      <c r="J411" s="70"/>
      <c r="K411" s="68"/>
      <c r="L411" s="68"/>
      <c r="M411" s="71"/>
      <c r="N411" s="69"/>
      <c r="O411" s="69"/>
      <c r="P411" s="69"/>
      <c r="Q411" s="69"/>
      <c r="R411" s="69"/>
      <c r="S411" s="69"/>
      <c r="T411" s="68" t="str">
        <f>IF(IFERROR(VLOOKUP(Members[[#This Row],[Subscriber SSN]],$C$7:T410,18,FALSE), "") = 0, "",IFERROR(VLOOKUP(Members[[#This Row],[Subscriber SSN]],$C$7:T410,18,FALSE), ""))</f>
        <v/>
      </c>
      <c r="U411" s="68" t="str">
        <f>IF(IFERROR(VLOOKUP(Members[[#This Row],[Subscriber SSN]],$C$7:U410,19,FALSE), "") = 0, "",IFERROR(VLOOKUP(Members[[#This Row],[Subscriber SSN]],$C$7:U410,19,FALSE), ""))</f>
        <v/>
      </c>
      <c r="V411" s="69" t="str">
        <f>IF(IFERROR(VLOOKUP(Members[[#This Row],[Subscriber SSN]],$C$7:V410,20,FALSE), "") = 0, "", IFERROR(VLOOKUP(Members[[#This Row],[Subscriber SSN]],$C$7:V410,20,FALSE), ""))</f>
        <v/>
      </c>
      <c r="W411" s="68" t="str">
        <f>IF(IFERROR(VLOOKUP(Members[[#This Row],[Subscriber SSN]],$C$7:W410,21,FALSE), "") = 0, "", IFERROR(VLOOKUP(Members[[#This Row],[Subscriber SSN]],$C$7:W410,21,FALSE), ""))</f>
        <v/>
      </c>
      <c r="X411" s="68" t="str">
        <f>IF(IFERROR(VLOOKUP(Members[[#This Row],[Subscriber SSN]],$C$7:X410,22,FALSE), "") = 0, "", IFERROR(VLOOKUP(Members[[#This Row],[Subscriber SSN]],$C$7:X410,22,FALSE), ""))</f>
        <v/>
      </c>
      <c r="Y411" s="68"/>
      <c r="Z411" s="72"/>
      <c r="AA411" s="69"/>
      <c r="AB411" s="69"/>
      <c r="AC411" s="70"/>
      <c r="AD411" s="110">
        <f t="shared" si="12"/>
        <v>45292</v>
      </c>
      <c r="AE411" s="69"/>
      <c r="AF411" s="69"/>
      <c r="AG411" s="71"/>
      <c r="AH411" s="69"/>
      <c r="AI411" s="69"/>
      <c r="AJ411" s="69"/>
      <c r="AK411" s="69"/>
      <c r="AL411" s="69"/>
      <c r="AM411" s="69"/>
      <c r="AN411" s="69"/>
      <c r="AO411" s="69"/>
      <c r="AP411" s="73"/>
      <c r="AQ411" s="73"/>
      <c r="AR411" s="73"/>
      <c r="AS411" s="73"/>
      <c r="AT411" s="73"/>
      <c r="AU411" s="73"/>
      <c r="AV411" s="73"/>
      <c r="AW411" s="73"/>
      <c r="AX411" s="73"/>
      <c r="AY411" s="73"/>
      <c r="AZ411" s="73"/>
      <c r="BA411" s="73"/>
      <c r="BB411" s="73"/>
      <c r="BC411" s="74"/>
      <c r="BD411" s="222" t="str">
        <f t="shared" si="13"/>
        <v xml:space="preserve"> </v>
      </c>
      <c r="BE411" s="76">
        <f ca="1">Validation!H411</f>
        <v>2</v>
      </c>
      <c r="BF411" t="str">
        <f ca="1">Validation!I411</f>
        <v/>
      </c>
      <c r="BJ411" t="str">
        <f>IF(AND(ISBLANK(Members[[#This Row],[DependentSSN]]),NOT(ISBLANK(Members[[#This Row],[MedicalPolicy]]))), "CoverageLevels", "Waivers")</f>
        <v>Waivers</v>
      </c>
      <c r="BK411" t="str">
        <f>IF(AND(ISBLANK(Members[[#This Row],[DependentSSN]]),NOT(ISBLANK(Members[[#This Row],[Dental Policy]]))), "CoverageLevels", "Waivers")</f>
        <v>Waivers</v>
      </c>
      <c r="BL411" t="str">
        <f>IF(AND(ISBLANK(Members[[#This Row],[DependentSSN]]),NOT(ISBLANK(Members[[#This Row],[VisionPolicy]]))), "CoverageLevels", "Waivers")</f>
        <v>Waivers</v>
      </c>
      <c r="BM411">
        <v>0</v>
      </c>
    </row>
    <row r="412" spans="1:65" x14ac:dyDescent="0.25">
      <c r="A412" s="4"/>
      <c r="B412" s="67"/>
      <c r="C412" s="68"/>
      <c r="D412" s="68"/>
      <c r="E412" s="69"/>
      <c r="F412" s="68"/>
      <c r="G412" s="69"/>
      <c r="H412" s="68"/>
      <c r="I412" s="68"/>
      <c r="J412" s="70"/>
      <c r="K412" s="68"/>
      <c r="L412" s="68"/>
      <c r="M412" s="71"/>
      <c r="N412" s="69"/>
      <c r="O412" s="69"/>
      <c r="P412" s="69"/>
      <c r="Q412" s="69"/>
      <c r="R412" s="69"/>
      <c r="S412" s="69"/>
      <c r="T412" s="68" t="str">
        <f>IF(IFERROR(VLOOKUP(Members[[#This Row],[Subscriber SSN]],$C$7:T411,18,FALSE), "") = 0, "",IFERROR(VLOOKUP(Members[[#This Row],[Subscriber SSN]],$C$7:T411,18,FALSE), ""))</f>
        <v/>
      </c>
      <c r="U412" s="68" t="str">
        <f>IF(IFERROR(VLOOKUP(Members[[#This Row],[Subscriber SSN]],$C$7:U411,19,FALSE), "") = 0, "",IFERROR(VLOOKUP(Members[[#This Row],[Subscriber SSN]],$C$7:U411,19,FALSE), ""))</f>
        <v/>
      </c>
      <c r="V412" s="69" t="str">
        <f>IF(IFERROR(VLOOKUP(Members[[#This Row],[Subscriber SSN]],$C$7:V411,20,FALSE), "") = 0, "", IFERROR(VLOOKUP(Members[[#This Row],[Subscriber SSN]],$C$7:V411,20,FALSE), ""))</f>
        <v/>
      </c>
      <c r="W412" s="68" t="str">
        <f>IF(IFERROR(VLOOKUP(Members[[#This Row],[Subscriber SSN]],$C$7:W411,21,FALSE), "") = 0, "", IFERROR(VLOOKUP(Members[[#This Row],[Subscriber SSN]],$C$7:W411,21,FALSE), ""))</f>
        <v/>
      </c>
      <c r="X412" s="68" t="str">
        <f>IF(IFERROR(VLOOKUP(Members[[#This Row],[Subscriber SSN]],$C$7:X411,22,FALSE), "") = 0, "", IFERROR(VLOOKUP(Members[[#This Row],[Subscriber SSN]],$C$7:X411,22,FALSE), ""))</f>
        <v/>
      </c>
      <c r="Y412" s="68"/>
      <c r="Z412" s="72"/>
      <c r="AA412" s="69"/>
      <c r="AB412" s="69"/>
      <c r="AC412" s="70"/>
      <c r="AD412" s="110">
        <f t="shared" si="12"/>
        <v>45292</v>
      </c>
      <c r="AE412" s="69"/>
      <c r="AF412" s="69"/>
      <c r="AG412" s="71"/>
      <c r="AH412" s="69"/>
      <c r="AI412" s="69"/>
      <c r="AJ412" s="69"/>
      <c r="AK412" s="69"/>
      <c r="AL412" s="69"/>
      <c r="AM412" s="69"/>
      <c r="AN412" s="69"/>
      <c r="AO412" s="69"/>
      <c r="AP412" s="73"/>
      <c r="AQ412" s="73"/>
      <c r="AR412" s="73"/>
      <c r="AS412" s="73"/>
      <c r="AT412" s="73"/>
      <c r="AU412" s="73"/>
      <c r="AV412" s="73"/>
      <c r="AW412" s="73"/>
      <c r="AX412" s="73"/>
      <c r="AY412" s="73"/>
      <c r="AZ412" s="73"/>
      <c r="BA412" s="73"/>
      <c r="BB412" s="73"/>
      <c r="BC412" s="74"/>
      <c r="BD412" s="222" t="str">
        <f t="shared" si="13"/>
        <v xml:space="preserve"> </v>
      </c>
      <c r="BE412" s="76">
        <f ca="1">Validation!H412</f>
        <v>2</v>
      </c>
      <c r="BF412" t="str">
        <f ca="1">Validation!I412</f>
        <v/>
      </c>
      <c r="BJ412" t="str">
        <f>IF(AND(ISBLANK(Members[[#This Row],[DependentSSN]]),NOT(ISBLANK(Members[[#This Row],[MedicalPolicy]]))), "CoverageLevels", "Waivers")</f>
        <v>Waivers</v>
      </c>
      <c r="BK412" t="str">
        <f>IF(AND(ISBLANK(Members[[#This Row],[DependentSSN]]),NOT(ISBLANK(Members[[#This Row],[Dental Policy]]))), "CoverageLevels", "Waivers")</f>
        <v>Waivers</v>
      </c>
      <c r="BL412" t="str">
        <f>IF(AND(ISBLANK(Members[[#This Row],[DependentSSN]]),NOT(ISBLANK(Members[[#This Row],[VisionPolicy]]))), "CoverageLevels", "Waivers")</f>
        <v>Waivers</v>
      </c>
      <c r="BM412">
        <v>0</v>
      </c>
    </row>
    <row r="413" spans="1:65" x14ac:dyDescent="0.25">
      <c r="A413" s="4"/>
      <c r="B413" s="67"/>
      <c r="C413" s="68"/>
      <c r="D413" s="68"/>
      <c r="E413" s="69"/>
      <c r="F413" s="68"/>
      <c r="G413" s="69"/>
      <c r="H413" s="68"/>
      <c r="I413" s="68"/>
      <c r="J413" s="70"/>
      <c r="K413" s="68"/>
      <c r="L413" s="68"/>
      <c r="M413" s="71"/>
      <c r="N413" s="69"/>
      <c r="O413" s="69"/>
      <c r="P413" s="69"/>
      <c r="Q413" s="69"/>
      <c r="R413" s="69"/>
      <c r="S413" s="69"/>
      <c r="T413" s="68" t="str">
        <f>IF(IFERROR(VLOOKUP(Members[[#This Row],[Subscriber SSN]],$C$7:T412,18,FALSE), "") = 0, "",IFERROR(VLOOKUP(Members[[#This Row],[Subscriber SSN]],$C$7:T412,18,FALSE), ""))</f>
        <v/>
      </c>
      <c r="U413" s="68" t="str">
        <f>IF(IFERROR(VLOOKUP(Members[[#This Row],[Subscriber SSN]],$C$7:U412,19,FALSE), "") = 0, "",IFERROR(VLOOKUP(Members[[#This Row],[Subscriber SSN]],$C$7:U412,19,FALSE), ""))</f>
        <v/>
      </c>
      <c r="V413" s="69" t="str">
        <f>IF(IFERROR(VLOOKUP(Members[[#This Row],[Subscriber SSN]],$C$7:V412,20,FALSE), "") = 0, "", IFERROR(VLOOKUP(Members[[#This Row],[Subscriber SSN]],$C$7:V412,20,FALSE), ""))</f>
        <v/>
      </c>
      <c r="W413" s="68" t="str">
        <f>IF(IFERROR(VLOOKUP(Members[[#This Row],[Subscriber SSN]],$C$7:W412,21,FALSE), "") = 0, "", IFERROR(VLOOKUP(Members[[#This Row],[Subscriber SSN]],$C$7:W412,21,FALSE), ""))</f>
        <v/>
      </c>
      <c r="X413" s="68" t="str">
        <f>IF(IFERROR(VLOOKUP(Members[[#This Row],[Subscriber SSN]],$C$7:X412,22,FALSE), "") = 0, "", IFERROR(VLOOKUP(Members[[#This Row],[Subscriber SSN]],$C$7:X412,22,FALSE), ""))</f>
        <v/>
      </c>
      <c r="Y413" s="68"/>
      <c r="Z413" s="72"/>
      <c r="AA413" s="69"/>
      <c r="AB413" s="69"/>
      <c r="AC413" s="70"/>
      <c r="AD413" s="110">
        <f t="shared" si="12"/>
        <v>45292</v>
      </c>
      <c r="AE413" s="69"/>
      <c r="AF413" s="69"/>
      <c r="AG413" s="71"/>
      <c r="AH413" s="69"/>
      <c r="AI413" s="69"/>
      <c r="AJ413" s="69"/>
      <c r="AK413" s="69"/>
      <c r="AL413" s="69"/>
      <c r="AM413" s="69"/>
      <c r="AN413" s="69"/>
      <c r="AO413" s="69"/>
      <c r="AP413" s="73"/>
      <c r="AQ413" s="73"/>
      <c r="AR413" s="73"/>
      <c r="AS413" s="73"/>
      <c r="AT413" s="73"/>
      <c r="AU413" s="73"/>
      <c r="AV413" s="73"/>
      <c r="AW413" s="73"/>
      <c r="AX413" s="73"/>
      <c r="AY413" s="73"/>
      <c r="AZ413" s="73"/>
      <c r="BA413" s="73"/>
      <c r="BB413" s="73"/>
      <c r="BC413" s="74"/>
      <c r="BD413" s="222" t="str">
        <f t="shared" si="13"/>
        <v xml:space="preserve"> </v>
      </c>
      <c r="BE413" s="76">
        <f ca="1">Validation!H413</f>
        <v>2</v>
      </c>
      <c r="BF413" t="str">
        <f ca="1">Validation!I413</f>
        <v/>
      </c>
      <c r="BJ413" t="str">
        <f>IF(AND(ISBLANK(Members[[#This Row],[DependentSSN]]),NOT(ISBLANK(Members[[#This Row],[MedicalPolicy]]))), "CoverageLevels", "Waivers")</f>
        <v>Waivers</v>
      </c>
      <c r="BK413" t="str">
        <f>IF(AND(ISBLANK(Members[[#This Row],[DependentSSN]]),NOT(ISBLANK(Members[[#This Row],[Dental Policy]]))), "CoverageLevels", "Waivers")</f>
        <v>Waivers</v>
      </c>
      <c r="BL413" t="str">
        <f>IF(AND(ISBLANK(Members[[#This Row],[DependentSSN]]),NOT(ISBLANK(Members[[#This Row],[VisionPolicy]]))), "CoverageLevels", "Waivers")</f>
        <v>Waivers</v>
      </c>
      <c r="BM413">
        <v>0</v>
      </c>
    </row>
    <row r="414" spans="1:65" x14ac:dyDescent="0.25">
      <c r="A414" s="4"/>
      <c r="B414" s="67"/>
      <c r="C414" s="68"/>
      <c r="D414" s="68"/>
      <c r="E414" s="69"/>
      <c r="F414" s="68"/>
      <c r="G414" s="69"/>
      <c r="H414" s="68"/>
      <c r="I414" s="68"/>
      <c r="J414" s="70"/>
      <c r="K414" s="68"/>
      <c r="L414" s="68"/>
      <c r="M414" s="71"/>
      <c r="N414" s="69"/>
      <c r="O414" s="69"/>
      <c r="P414" s="69"/>
      <c r="Q414" s="69"/>
      <c r="R414" s="69"/>
      <c r="S414" s="69"/>
      <c r="T414" s="68" t="str">
        <f>IF(IFERROR(VLOOKUP(Members[[#This Row],[Subscriber SSN]],$C$7:T413,18,FALSE), "") = 0, "",IFERROR(VLOOKUP(Members[[#This Row],[Subscriber SSN]],$C$7:T413,18,FALSE), ""))</f>
        <v/>
      </c>
      <c r="U414" s="68" t="str">
        <f>IF(IFERROR(VLOOKUP(Members[[#This Row],[Subscriber SSN]],$C$7:U413,19,FALSE), "") = 0, "",IFERROR(VLOOKUP(Members[[#This Row],[Subscriber SSN]],$C$7:U413,19,FALSE), ""))</f>
        <v/>
      </c>
      <c r="V414" s="69" t="str">
        <f>IF(IFERROR(VLOOKUP(Members[[#This Row],[Subscriber SSN]],$C$7:V413,20,FALSE), "") = 0, "", IFERROR(VLOOKUP(Members[[#This Row],[Subscriber SSN]],$C$7:V413,20,FALSE), ""))</f>
        <v/>
      </c>
      <c r="W414" s="68" t="str">
        <f>IF(IFERROR(VLOOKUP(Members[[#This Row],[Subscriber SSN]],$C$7:W413,21,FALSE), "") = 0, "", IFERROR(VLOOKUP(Members[[#This Row],[Subscriber SSN]],$C$7:W413,21,FALSE), ""))</f>
        <v/>
      </c>
      <c r="X414" s="68" t="str">
        <f>IF(IFERROR(VLOOKUP(Members[[#This Row],[Subscriber SSN]],$C$7:X413,22,FALSE), "") = 0, "", IFERROR(VLOOKUP(Members[[#This Row],[Subscriber SSN]],$C$7:X413,22,FALSE), ""))</f>
        <v/>
      </c>
      <c r="Y414" s="68"/>
      <c r="Z414" s="72"/>
      <c r="AA414" s="69"/>
      <c r="AB414" s="69"/>
      <c r="AC414" s="70"/>
      <c r="AD414" s="110">
        <f t="shared" si="12"/>
        <v>45292</v>
      </c>
      <c r="AE414" s="69"/>
      <c r="AF414" s="69"/>
      <c r="AG414" s="71"/>
      <c r="AH414" s="69"/>
      <c r="AI414" s="69"/>
      <c r="AJ414" s="69"/>
      <c r="AK414" s="69"/>
      <c r="AL414" s="69"/>
      <c r="AM414" s="69"/>
      <c r="AN414" s="69"/>
      <c r="AO414" s="69"/>
      <c r="AP414" s="73"/>
      <c r="AQ414" s="73"/>
      <c r="AR414" s="73"/>
      <c r="AS414" s="73"/>
      <c r="AT414" s="73"/>
      <c r="AU414" s="73"/>
      <c r="AV414" s="73"/>
      <c r="AW414" s="73"/>
      <c r="AX414" s="73"/>
      <c r="AY414" s="73"/>
      <c r="AZ414" s="73"/>
      <c r="BA414" s="73"/>
      <c r="BB414" s="73"/>
      <c r="BC414" s="74"/>
      <c r="BD414" s="222" t="str">
        <f t="shared" si="13"/>
        <v xml:space="preserve"> </v>
      </c>
      <c r="BE414" s="76">
        <f ca="1">Validation!H414</f>
        <v>2</v>
      </c>
      <c r="BF414" t="str">
        <f ca="1">Validation!I414</f>
        <v/>
      </c>
      <c r="BJ414" t="str">
        <f>IF(AND(ISBLANK(Members[[#This Row],[DependentSSN]]),NOT(ISBLANK(Members[[#This Row],[MedicalPolicy]]))), "CoverageLevels", "Waivers")</f>
        <v>Waivers</v>
      </c>
      <c r="BK414" t="str">
        <f>IF(AND(ISBLANK(Members[[#This Row],[DependentSSN]]),NOT(ISBLANK(Members[[#This Row],[Dental Policy]]))), "CoverageLevels", "Waivers")</f>
        <v>Waivers</v>
      </c>
      <c r="BL414" t="str">
        <f>IF(AND(ISBLANK(Members[[#This Row],[DependentSSN]]),NOT(ISBLANK(Members[[#This Row],[VisionPolicy]]))), "CoverageLevels", "Waivers")</f>
        <v>Waivers</v>
      </c>
      <c r="BM414">
        <v>0</v>
      </c>
    </row>
    <row r="415" spans="1:65" x14ac:dyDescent="0.25">
      <c r="A415" s="4"/>
      <c r="B415" s="67"/>
      <c r="C415" s="68"/>
      <c r="D415" s="68"/>
      <c r="E415" s="69"/>
      <c r="F415" s="68"/>
      <c r="G415" s="69"/>
      <c r="H415" s="68"/>
      <c r="I415" s="68"/>
      <c r="J415" s="70"/>
      <c r="K415" s="68"/>
      <c r="L415" s="68"/>
      <c r="M415" s="71"/>
      <c r="N415" s="69"/>
      <c r="O415" s="69"/>
      <c r="P415" s="69"/>
      <c r="Q415" s="69"/>
      <c r="R415" s="69"/>
      <c r="S415" s="69"/>
      <c r="T415" s="68" t="str">
        <f>IF(IFERROR(VLOOKUP(Members[[#This Row],[Subscriber SSN]],$C$7:T414,18,FALSE), "") = 0, "",IFERROR(VLOOKUP(Members[[#This Row],[Subscriber SSN]],$C$7:T414,18,FALSE), ""))</f>
        <v/>
      </c>
      <c r="U415" s="68" t="str">
        <f>IF(IFERROR(VLOOKUP(Members[[#This Row],[Subscriber SSN]],$C$7:U414,19,FALSE), "") = 0, "",IFERROR(VLOOKUP(Members[[#This Row],[Subscriber SSN]],$C$7:U414,19,FALSE), ""))</f>
        <v/>
      </c>
      <c r="V415" s="69" t="str">
        <f>IF(IFERROR(VLOOKUP(Members[[#This Row],[Subscriber SSN]],$C$7:V414,20,FALSE), "") = 0, "", IFERROR(VLOOKUP(Members[[#This Row],[Subscriber SSN]],$C$7:V414,20,FALSE), ""))</f>
        <v/>
      </c>
      <c r="W415" s="68" t="str">
        <f>IF(IFERROR(VLOOKUP(Members[[#This Row],[Subscriber SSN]],$C$7:W414,21,FALSE), "") = 0, "", IFERROR(VLOOKUP(Members[[#This Row],[Subscriber SSN]],$C$7:W414,21,FALSE), ""))</f>
        <v/>
      </c>
      <c r="X415" s="68" t="str">
        <f>IF(IFERROR(VLOOKUP(Members[[#This Row],[Subscriber SSN]],$C$7:X414,22,FALSE), "") = 0, "", IFERROR(VLOOKUP(Members[[#This Row],[Subscriber SSN]],$C$7:X414,22,FALSE), ""))</f>
        <v/>
      </c>
      <c r="Y415" s="68"/>
      <c r="Z415" s="72"/>
      <c r="AA415" s="69"/>
      <c r="AB415" s="69"/>
      <c r="AC415" s="70"/>
      <c r="AD415" s="110">
        <f t="shared" si="12"/>
        <v>45292</v>
      </c>
      <c r="AE415" s="69"/>
      <c r="AF415" s="69"/>
      <c r="AG415" s="71"/>
      <c r="AH415" s="69"/>
      <c r="AI415" s="69"/>
      <c r="AJ415" s="69"/>
      <c r="AK415" s="69"/>
      <c r="AL415" s="69"/>
      <c r="AM415" s="69"/>
      <c r="AN415" s="69"/>
      <c r="AO415" s="69"/>
      <c r="AP415" s="73"/>
      <c r="AQ415" s="73"/>
      <c r="AR415" s="73"/>
      <c r="AS415" s="73"/>
      <c r="AT415" s="73"/>
      <c r="AU415" s="73"/>
      <c r="AV415" s="73"/>
      <c r="AW415" s="73"/>
      <c r="AX415" s="73"/>
      <c r="AY415" s="73"/>
      <c r="AZ415" s="73"/>
      <c r="BA415" s="73"/>
      <c r="BB415" s="73"/>
      <c r="BC415" s="74"/>
      <c r="BD415" s="222" t="str">
        <f t="shared" si="13"/>
        <v xml:space="preserve"> </v>
      </c>
      <c r="BE415" s="76">
        <f ca="1">Validation!H415</f>
        <v>2</v>
      </c>
      <c r="BF415" t="str">
        <f ca="1">Validation!I415</f>
        <v/>
      </c>
      <c r="BJ415" t="str">
        <f>IF(AND(ISBLANK(Members[[#This Row],[DependentSSN]]),NOT(ISBLANK(Members[[#This Row],[MedicalPolicy]]))), "CoverageLevels", "Waivers")</f>
        <v>Waivers</v>
      </c>
      <c r="BK415" t="str">
        <f>IF(AND(ISBLANK(Members[[#This Row],[DependentSSN]]),NOT(ISBLANK(Members[[#This Row],[Dental Policy]]))), "CoverageLevels", "Waivers")</f>
        <v>Waivers</v>
      </c>
      <c r="BL415" t="str">
        <f>IF(AND(ISBLANK(Members[[#This Row],[DependentSSN]]),NOT(ISBLANK(Members[[#This Row],[VisionPolicy]]))), "CoverageLevels", "Waivers")</f>
        <v>Waivers</v>
      </c>
      <c r="BM415">
        <v>0</v>
      </c>
    </row>
    <row r="416" spans="1:65" x14ac:dyDescent="0.25">
      <c r="A416" s="4"/>
      <c r="B416" s="67"/>
      <c r="C416" s="68"/>
      <c r="D416" s="68"/>
      <c r="E416" s="69"/>
      <c r="F416" s="68"/>
      <c r="G416" s="69"/>
      <c r="H416" s="68"/>
      <c r="I416" s="68"/>
      <c r="J416" s="70"/>
      <c r="K416" s="68"/>
      <c r="L416" s="68"/>
      <c r="M416" s="71"/>
      <c r="N416" s="69"/>
      <c r="O416" s="69"/>
      <c r="P416" s="69"/>
      <c r="Q416" s="69"/>
      <c r="R416" s="69"/>
      <c r="S416" s="69"/>
      <c r="T416" s="68" t="str">
        <f>IF(IFERROR(VLOOKUP(Members[[#This Row],[Subscriber SSN]],$C$7:T415,18,FALSE), "") = 0, "",IFERROR(VLOOKUP(Members[[#This Row],[Subscriber SSN]],$C$7:T415,18,FALSE), ""))</f>
        <v/>
      </c>
      <c r="U416" s="68" t="str">
        <f>IF(IFERROR(VLOOKUP(Members[[#This Row],[Subscriber SSN]],$C$7:U415,19,FALSE), "") = 0, "",IFERROR(VLOOKUP(Members[[#This Row],[Subscriber SSN]],$C$7:U415,19,FALSE), ""))</f>
        <v/>
      </c>
      <c r="V416" s="69" t="str">
        <f>IF(IFERROR(VLOOKUP(Members[[#This Row],[Subscriber SSN]],$C$7:V415,20,FALSE), "") = 0, "", IFERROR(VLOOKUP(Members[[#This Row],[Subscriber SSN]],$C$7:V415,20,FALSE), ""))</f>
        <v/>
      </c>
      <c r="W416" s="68" t="str">
        <f>IF(IFERROR(VLOOKUP(Members[[#This Row],[Subscriber SSN]],$C$7:W415,21,FALSE), "") = 0, "", IFERROR(VLOOKUP(Members[[#This Row],[Subscriber SSN]],$C$7:W415,21,FALSE), ""))</f>
        <v/>
      </c>
      <c r="X416" s="68" t="str">
        <f>IF(IFERROR(VLOOKUP(Members[[#This Row],[Subscriber SSN]],$C$7:X415,22,FALSE), "") = 0, "", IFERROR(VLOOKUP(Members[[#This Row],[Subscriber SSN]],$C$7:X415,22,FALSE), ""))</f>
        <v/>
      </c>
      <c r="Y416" s="68"/>
      <c r="Z416" s="72"/>
      <c r="AA416" s="69"/>
      <c r="AB416" s="69"/>
      <c r="AC416" s="70"/>
      <c r="AD416" s="110">
        <f t="shared" si="12"/>
        <v>45292</v>
      </c>
      <c r="AE416" s="69"/>
      <c r="AF416" s="69"/>
      <c r="AG416" s="71"/>
      <c r="AH416" s="69"/>
      <c r="AI416" s="69"/>
      <c r="AJ416" s="69"/>
      <c r="AK416" s="69"/>
      <c r="AL416" s="69"/>
      <c r="AM416" s="69"/>
      <c r="AN416" s="69"/>
      <c r="AO416" s="69"/>
      <c r="AP416" s="73"/>
      <c r="AQ416" s="73"/>
      <c r="AR416" s="73"/>
      <c r="AS416" s="73"/>
      <c r="AT416" s="73"/>
      <c r="AU416" s="73"/>
      <c r="AV416" s="73"/>
      <c r="AW416" s="73"/>
      <c r="AX416" s="73"/>
      <c r="AY416" s="73"/>
      <c r="AZ416" s="73"/>
      <c r="BA416" s="73"/>
      <c r="BB416" s="73"/>
      <c r="BC416" s="74"/>
      <c r="BD416" s="222" t="str">
        <f t="shared" si="13"/>
        <v xml:space="preserve"> </v>
      </c>
      <c r="BE416" s="76">
        <f ca="1">Validation!H416</f>
        <v>2</v>
      </c>
      <c r="BF416" t="str">
        <f ca="1">Validation!I416</f>
        <v/>
      </c>
      <c r="BJ416" t="str">
        <f>IF(AND(ISBLANK(Members[[#This Row],[DependentSSN]]),NOT(ISBLANK(Members[[#This Row],[MedicalPolicy]]))), "CoverageLevels", "Waivers")</f>
        <v>Waivers</v>
      </c>
      <c r="BK416" t="str">
        <f>IF(AND(ISBLANK(Members[[#This Row],[DependentSSN]]),NOT(ISBLANK(Members[[#This Row],[Dental Policy]]))), "CoverageLevels", "Waivers")</f>
        <v>Waivers</v>
      </c>
      <c r="BL416" t="str">
        <f>IF(AND(ISBLANK(Members[[#This Row],[DependentSSN]]),NOT(ISBLANK(Members[[#This Row],[VisionPolicy]]))), "CoverageLevels", "Waivers")</f>
        <v>Waivers</v>
      </c>
      <c r="BM416">
        <v>0</v>
      </c>
    </row>
    <row r="417" spans="1:65" x14ac:dyDescent="0.25">
      <c r="A417" s="4"/>
      <c r="B417" s="67"/>
      <c r="C417" s="68"/>
      <c r="D417" s="68"/>
      <c r="E417" s="69"/>
      <c r="F417" s="68"/>
      <c r="G417" s="69"/>
      <c r="H417" s="68"/>
      <c r="I417" s="68"/>
      <c r="J417" s="70"/>
      <c r="K417" s="68"/>
      <c r="L417" s="68"/>
      <c r="M417" s="71"/>
      <c r="N417" s="69"/>
      <c r="O417" s="69"/>
      <c r="P417" s="69"/>
      <c r="Q417" s="69"/>
      <c r="R417" s="69"/>
      <c r="S417" s="69"/>
      <c r="T417" s="68" t="str">
        <f>IF(IFERROR(VLOOKUP(Members[[#This Row],[Subscriber SSN]],$C$7:T416,18,FALSE), "") = 0, "",IFERROR(VLOOKUP(Members[[#This Row],[Subscriber SSN]],$C$7:T416,18,FALSE), ""))</f>
        <v/>
      </c>
      <c r="U417" s="68" t="str">
        <f>IF(IFERROR(VLOOKUP(Members[[#This Row],[Subscriber SSN]],$C$7:U416,19,FALSE), "") = 0, "",IFERROR(VLOOKUP(Members[[#This Row],[Subscriber SSN]],$C$7:U416,19,FALSE), ""))</f>
        <v/>
      </c>
      <c r="V417" s="69" t="str">
        <f>IF(IFERROR(VLOOKUP(Members[[#This Row],[Subscriber SSN]],$C$7:V416,20,FALSE), "") = 0, "", IFERROR(VLOOKUP(Members[[#This Row],[Subscriber SSN]],$C$7:V416,20,FALSE), ""))</f>
        <v/>
      </c>
      <c r="W417" s="68" t="str">
        <f>IF(IFERROR(VLOOKUP(Members[[#This Row],[Subscriber SSN]],$C$7:W416,21,FALSE), "") = 0, "", IFERROR(VLOOKUP(Members[[#This Row],[Subscriber SSN]],$C$7:W416,21,FALSE), ""))</f>
        <v/>
      </c>
      <c r="X417" s="68" t="str">
        <f>IF(IFERROR(VLOOKUP(Members[[#This Row],[Subscriber SSN]],$C$7:X416,22,FALSE), "") = 0, "", IFERROR(VLOOKUP(Members[[#This Row],[Subscriber SSN]],$C$7:X416,22,FALSE), ""))</f>
        <v/>
      </c>
      <c r="Y417" s="68"/>
      <c r="Z417" s="72"/>
      <c r="AA417" s="69"/>
      <c r="AB417" s="69"/>
      <c r="AC417" s="70"/>
      <c r="AD417" s="110">
        <f t="shared" si="12"/>
        <v>45292</v>
      </c>
      <c r="AE417" s="69"/>
      <c r="AF417" s="69"/>
      <c r="AG417" s="71"/>
      <c r="AH417" s="69"/>
      <c r="AI417" s="69"/>
      <c r="AJ417" s="69"/>
      <c r="AK417" s="69"/>
      <c r="AL417" s="69"/>
      <c r="AM417" s="69"/>
      <c r="AN417" s="69"/>
      <c r="AO417" s="69"/>
      <c r="AP417" s="73"/>
      <c r="AQ417" s="73"/>
      <c r="AR417" s="73"/>
      <c r="AS417" s="73"/>
      <c r="AT417" s="73"/>
      <c r="AU417" s="73"/>
      <c r="AV417" s="73"/>
      <c r="AW417" s="73"/>
      <c r="AX417" s="73"/>
      <c r="AY417" s="73"/>
      <c r="AZ417" s="73"/>
      <c r="BA417" s="73"/>
      <c r="BB417" s="73"/>
      <c r="BC417" s="74"/>
      <c r="BD417" s="222" t="str">
        <f t="shared" si="13"/>
        <v xml:space="preserve"> </v>
      </c>
      <c r="BE417" s="76">
        <f ca="1">Validation!H417</f>
        <v>2</v>
      </c>
      <c r="BF417" t="str">
        <f ca="1">Validation!I417</f>
        <v/>
      </c>
      <c r="BJ417" t="str">
        <f>IF(AND(ISBLANK(Members[[#This Row],[DependentSSN]]),NOT(ISBLANK(Members[[#This Row],[MedicalPolicy]]))), "CoverageLevels", "Waivers")</f>
        <v>Waivers</v>
      </c>
      <c r="BK417" t="str">
        <f>IF(AND(ISBLANK(Members[[#This Row],[DependentSSN]]),NOT(ISBLANK(Members[[#This Row],[Dental Policy]]))), "CoverageLevels", "Waivers")</f>
        <v>Waivers</v>
      </c>
      <c r="BL417" t="str">
        <f>IF(AND(ISBLANK(Members[[#This Row],[DependentSSN]]),NOT(ISBLANK(Members[[#This Row],[VisionPolicy]]))), "CoverageLevels", "Waivers")</f>
        <v>Waivers</v>
      </c>
      <c r="BM417">
        <v>0</v>
      </c>
    </row>
    <row r="418" spans="1:65" x14ac:dyDescent="0.25">
      <c r="A418" s="4"/>
      <c r="B418" s="67"/>
      <c r="C418" s="68"/>
      <c r="D418" s="68"/>
      <c r="E418" s="69"/>
      <c r="F418" s="68"/>
      <c r="G418" s="69"/>
      <c r="H418" s="68"/>
      <c r="I418" s="68"/>
      <c r="J418" s="70"/>
      <c r="K418" s="68"/>
      <c r="L418" s="68"/>
      <c r="M418" s="71"/>
      <c r="N418" s="69"/>
      <c r="O418" s="69"/>
      <c r="P418" s="69"/>
      <c r="Q418" s="69"/>
      <c r="R418" s="69"/>
      <c r="S418" s="69"/>
      <c r="T418" s="68" t="str">
        <f>IF(IFERROR(VLOOKUP(Members[[#This Row],[Subscriber SSN]],$C$7:T417,18,FALSE), "") = 0, "",IFERROR(VLOOKUP(Members[[#This Row],[Subscriber SSN]],$C$7:T417,18,FALSE), ""))</f>
        <v/>
      </c>
      <c r="U418" s="68" t="str">
        <f>IF(IFERROR(VLOOKUP(Members[[#This Row],[Subscriber SSN]],$C$7:U417,19,FALSE), "") = 0, "",IFERROR(VLOOKUP(Members[[#This Row],[Subscriber SSN]],$C$7:U417,19,FALSE), ""))</f>
        <v/>
      </c>
      <c r="V418" s="69" t="str">
        <f>IF(IFERROR(VLOOKUP(Members[[#This Row],[Subscriber SSN]],$C$7:V417,20,FALSE), "") = 0, "", IFERROR(VLOOKUP(Members[[#This Row],[Subscriber SSN]],$C$7:V417,20,FALSE), ""))</f>
        <v/>
      </c>
      <c r="W418" s="68" t="str">
        <f>IF(IFERROR(VLOOKUP(Members[[#This Row],[Subscriber SSN]],$C$7:W417,21,FALSE), "") = 0, "", IFERROR(VLOOKUP(Members[[#This Row],[Subscriber SSN]],$C$7:W417,21,FALSE), ""))</f>
        <v/>
      </c>
      <c r="X418" s="68" t="str">
        <f>IF(IFERROR(VLOOKUP(Members[[#This Row],[Subscriber SSN]],$C$7:X417,22,FALSE), "") = 0, "", IFERROR(VLOOKUP(Members[[#This Row],[Subscriber SSN]],$C$7:X417,22,FALSE), ""))</f>
        <v/>
      </c>
      <c r="Y418" s="68"/>
      <c r="Z418" s="72"/>
      <c r="AA418" s="69"/>
      <c r="AB418" s="69"/>
      <c r="AC418" s="70"/>
      <c r="AD418" s="110">
        <f t="shared" si="12"/>
        <v>45292</v>
      </c>
      <c r="AE418" s="69"/>
      <c r="AF418" s="69"/>
      <c r="AG418" s="71"/>
      <c r="AH418" s="69"/>
      <c r="AI418" s="69"/>
      <c r="AJ418" s="69"/>
      <c r="AK418" s="69"/>
      <c r="AL418" s="69"/>
      <c r="AM418" s="69"/>
      <c r="AN418" s="69"/>
      <c r="AO418" s="69"/>
      <c r="AP418" s="73"/>
      <c r="AQ418" s="73"/>
      <c r="AR418" s="73"/>
      <c r="AS418" s="73"/>
      <c r="AT418" s="73"/>
      <c r="AU418" s="73"/>
      <c r="AV418" s="73"/>
      <c r="AW418" s="73"/>
      <c r="AX418" s="73"/>
      <c r="AY418" s="73"/>
      <c r="AZ418" s="73"/>
      <c r="BA418" s="73"/>
      <c r="BB418" s="73"/>
      <c r="BC418" s="74"/>
      <c r="BD418" s="222" t="str">
        <f t="shared" si="13"/>
        <v xml:space="preserve"> </v>
      </c>
      <c r="BE418" s="76">
        <f ca="1">Validation!H418</f>
        <v>2</v>
      </c>
      <c r="BF418" t="str">
        <f ca="1">Validation!I418</f>
        <v/>
      </c>
      <c r="BJ418" t="str">
        <f>IF(AND(ISBLANK(Members[[#This Row],[DependentSSN]]),NOT(ISBLANK(Members[[#This Row],[MedicalPolicy]]))), "CoverageLevels", "Waivers")</f>
        <v>Waivers</v>
      </c>
      <c r="BK418" t="str">
        <f>IF(AND(ISBLANK(Members[[#This Row],[DependentSSN]]),NOT(ISBLANK(Members[[#This Row],[Dental Policy]]))), "CoverageLevels", "Waivers")</f>
        <v>Waivers</v>
      </c>
      <c r="BL418" t="str">
        <f>IF(AND(ISBLANK(Members[[#This Row],[DependentSSN]]),NOT(ISBLANK(Members[[#This Row],[VisionPolicy]]))), "CoverageLevels", "Waivers")</f>
        <v>Waivers</v>
      </c>
      <c r="BM418">
        <v>0</v>
      </c>
    </row>
    <row r="419" spans="1:65" x14ac:dyDescent="0.25">
      <c r="A419" s="4"/>
      <c r="B419" s="67"/>
      <c r="C419" s="68"/>
      <c r="D419" s="68"/>
      <c r="E419" s="69"/>
      <c r="F419" s="68"/>
      <c r="G419" s="69"/>
      <c r="H419" s="68"/>
      <c r="I419" s="68"/>
      <c r="J419" s="70"/>
      <c r="K419" s="68"/>
      <c r="L419" s="68"/>
      <c r="M419" s="71"/>
      <c r="N419" s="69"/>
      <c r="O419" s="69"/>
      <c r="P419" s="69"/>
      <c r="Q419" s="69"/>
      <c r="R419" s="69"/>
      <c r="S419" s="69"/>
      <c r="T419" s="68" t="str">
        <f>IF(IFERROR(VLOOKUP(Members[[#This Row],[Subscriber SSN]],$C$7:T418,18,FALSE), "") = 0, "",IFERROR(VLOOKUP(Members[[#This Row],[Subscriber SSN]],$C$7:T418,18,FALSE), ""))</f>
        <v/>
      </c>
      <c r="U419" s="68" t="str">
        <f>IF(IFERROR(VLOOKUP(Members[[#This Row],[Subscriber SSN]],$C$7:U418,19,FALSE), "") = 0, "",IFERROR(VLOOKUP(Members[[#This Row],[Subscriber SSN]],$C$7:U418,19,FALSE), ""))</f>
        <v/>
      </c>
      <c r="V419" s="69" t="str">
        <f>IF(IFERROR(VLOOKUP(Members[[#This Row],[Subscriber SSN]],$C$7:V418,20,FALSE), "") = 0, "", IFERROR(VLOOKUP(Members[[#This Row],[Subscriber SSN]],$C$7:V418,20,FALSE), ""))</f>
        <v/>
      </c>
      <c r="W419" s="68" t="str">
        <f>IF(IFERROR(VLOOKUP(Members[[#This Row],[Subscriber SSN]],$C$7:W418,21,FALSE), "") = 0, "", IFERROR(VLOOKUP(Members[[#This Row],[Subscriber SSN]],$C$7:W418,21,FALSE), ""))</f>
        <v/>
      </c>
      <c r="X419" s="68" t="str">
        <f>IF(IFERROR(VLOOKUP(Members[[#This Row],[Subscriber SSN]],$C$7:X418,22,FALSE), "") = 0, "", IFERROR(VLOOKUP(Members[[#This Row],[Subscriber SSN]],$C$7:X418,22,FALSE), ""))</f>
        <v/>
      </c>
      <c r="Y419" s="68"/>
      <c r="Z419" s="72"/>
      <c r="AA419" s="69"/>
      <c r="AB419" s="69"/>
      <c r="AC419" s="70"/>
      <c r="AD419" s="110">
        <f t="shared" si="12"/>
        <v>45292</v>
      </c>
      <c r="AE419" s="69"/>
      <c r="AF419" s="69"/>
      <c r="AG419" s="71"/>
      <c r="AH419" s="69"/>
      <c r="AI419" s="69"/>
      <c r="AJ419" s="69"/>
      <c r="AK419" s="69"/>
      <c r="AL419" s="69"/>
      <c r="AM419" s="69"/>
      <c r="AN419" s="69"/>
      <c r="AO419" s="69"/>
      <c r="AP419" s="73"/>
      <c r="AQ419" s="73"/>
      <c r="AR419" s="73"/>
      <c r="AS419" s="73"/>
      <c r="AT419" s="73"/>
      <c r="AU419" s="73"/>
      <c r="AV419" s="73"/>
      <c r="AW419" s="73"/>
      <c r="AX419" s="73"/>
      <c r="AY419" s="73"/>
      <c r="AZ419" s="73"/>
      <c r="BA419" s="73"/>
      <c r="BB419" s="73"/>
      <c r="BC419" s="74"/>
      <c r="BD419" s="222" t="str">
        <f t="shared" si="13"/>
        <v xml:space="preserve"> </v>
      </c>
      <c r="BE419" s="76">
        <f ca="1">Validation!H419</f>
        <v>2</v>
      </c>
      <c r="BF419" t="str">
        <f ca="1">Validation!I419</f>
        <v/>
      </c>
      <c r="BJ419" t="str">
        <f>IF(AND(ISBLANK(Members[[#This Row],[DependentSSN]]),NOT(ISBLANK(Members[[#This Row],[MedicalPolicy]]))), "CoverageLevels", "Waivers")</f>
        <v>Waivers</v>
      </c>
      <c r="BK419" t="str">
        <f>IF(AND(ISBLANK(Members[[#This Row],[DependentSSN]]),NOT(ISBLANK(Members[[#This Row],[Dental Policy]]))), "CoverageLevels", "Waivers")</f>
        <v>Waivers</v>
      </c>
      <c r="BL419" t="str">
        <f>IF(AND(ISBLANK(Members[[#This Row],[DependentSSN]]),NOT(ISBLANK(Members[[#This Row],[VisionPolicy]]))), "CoverageLevels", "Waivers")</f>
        <v>Waivers</v>
      </c>
      <c r="BM419">
        <v>0</v>
      </c>
    </row>
    <row r="420" spans="1:65" x14ac:dyDescent="0.25">
      <c r="A420" s="4"/>
      <c r="B420" s="67"/>
      <c r="C420" s="68"/>
      <c r="D420" s="68"/>
      <c r="E420" s="69"/>
      <c r="F420" s="68"/>
      <c r="G420" s="69"/>
      <c r="H420" s="68"/>
      <c r="I420" s="68"/>
      <c r="J420" s="70"/>
      <c r="K420" s="68"/>
      <c r="L420" s="68"/>
      <c r="M420" s="71"/>
      <c r="N420" s="69"/>
      <c r="O420" s="69"/>
      <c r="P420" s="69"/>
      <c r="Q420" s="69"/>
      <c r="R420" s="69"/>
      <c r="S420" s="69"/>
      <c r="T420" s="68" t="str">
        <f>IF(IFERROR(VLOOKUP(Members[[#This Row],[Subscriber SSN]],$C$7:T419,18,FALSE), "") = 0, "",IFERROR(VLOOKUP(Members[[#This Row],[Subscriber SSN]],$C$7:T419,18,FALSE), ""))</f>
        <v/>
      </c>
      <c r="U420" s="68" t="str">
        <f>IF(IFERROR(VLOOKUP(Members[[#This Row],[Subscriber SSN]],$C$7:U419,19,FALSE), "") = 0, "",IFERROR(VLOOKUP(Members[[#This Row],[Subscriber SSN]],$C$7:U419,19,FALSE), ""))</f>
        <v/>
      </c>
      <c r="V420" s="69" t="str">
        <f>IF(IFERROR(VLOOKUP(Members[[#This Row],[Subscriber SSN]],$C$7:V419,20,FALSE), "") = 0, "", IFERROR(VLOOKUP(Members[[#This Row],[Subscriber SSN]],$C$7:V419,20,FALSE), ""))</f>
        <v/>
      </c>
      <c r="W420" s="68" t="str">
        <f>IF(IFERROR(VLOOKUP(Members[[#This Row],[Subscriber SSN]],$C$7:W419,21,FALSE), "") = 0, "", IFERROR(VLOOKUP(Members[[#This Row],[Subscriber SSN]],$C$7:W419,21,FALSE), ""))</f>
        <v/>
      </c>
      <c r="X420" s="68" t="str">
        <f>IF(IFERROR(VLOOKUP(Members[[#This Row],[Subscriber SSN]],$C$7:X419,22,FALSE), "") = 0, "", IFERROR(VLOOKUP(Members[[#This Row],[Subscriber SSN]],$C$7:X419,22,FALSE), ""))</f>
        <v/>
      </c>
      <c r="Y420" s="68"/>
      <c r="Z420" s="72"/>
      <c r="AA420" s="69"/>
      <c r="AB420" s="69"/>
      <c r="AC420" s="70"/>
      <c r="AD420" s="110">
        <f t="shared" si="12"/>
        <v>45292</v>
      </c>
      <c r="AE420" s="69"/>
      <c r="AF420" s="69"/>
      <c r="AG420" s="71"/>
      <c r="AH420" s="69"/>
      <c r="AI420" s="69"/>
      <c r="AJ420" s="69"/>
      <c r="AK420" s="69"/>
      <c r="AL420" s="69"/>
      <c r="AM420" s="69"/>
      <c r="AN420" s="69"/>
      <c r="AO420" s="69"/>
      <c r="AP420" s="73"/>
      <c r="AQ420" s="73"/>
      <c r="AR420" s="73"/>
      <c r="AS420" s="73"/>
      <c r="AT420" s="73"/>
      <c r="AU420" s="73"/>
      <c r="AV420" s="73"/>
      <c r="AW420" s="73"/>
      <c r="AX420" s="73"/>
      <c r="AY420" s="73"/>
      <c r="AZ420" s="73"/>
      <c r="BA420" s="73"/>
      <c r="BB420" s="73"/>
      <c r="BC420" s="74"/>
      <c r="BD420" s="222" t="str">
        <f t="shared" si="13"/>
        <v xml:space="preserve"> </v>
      </c>
      <c r="BE420" s="76">
        <f ca="1">Validation!H420</f>
        <v>2</v>
      </c>
      <c r="BF420" t="str">
        <f ca="1">Validation!I420</f>
        <v/>
      </c>
      <c r="BJ420" t="str">
        <f>IF(AND(ISBLANK(Members[[#This Row],[DependentSSN]]),NOT(ISBLANK(Members[[#This Row],[MedicalPolicy]]))), "CoverageLevels", "Waivers")</f>
        <v>Waivers</v>
      </c>
      <c r="BK420" t="str">
        <f>IF(AND(ISBLANK(Members[[#This Row],[DependentSSN]]),NOT(ISBLANK(Members[[#This Row],[Dental Policy]]))), "CoverageLevels", "Waivers")</f>
        <v>Waivers</v>
      </c>
      <c r="BL420" t="str">
        <f>IF(AND(ISBLANK(Members[[#This Row],[DependentSSN]]),NOT(ISBLANK(Members[[#This Row],[VisionPolicy]]))), "CoverageLevels", "Waivers")</f>
        <v>Waivers</v>
      </c>
      <c r="BM420">
        <v>0</v>
      </c>
    </row>
    <row r="421" spans="1:65" x14ac:dyDescent="0.25">
      <c r="A421" s="4"/>
      <c r="B421" s="67"/>
      <c r="C421" s="68"/>
      <c r="D421" s="68"/>
      <c r="E421" s="69"/>
      <c r="F421" s="68"/>
      <c r="G421" s="69"/>
      <c r="H421" s="68"/>
      <c r="I421" s="68"/>
      <c r="J421" s="70"/>
      <c r="K421" s="68"/>
      <c r="L421" s="68"/>
      <c r="M421" s="71"/>
      <c r="N421" s="69"/>
      <c r="O421" s="69"/>
      <c r="P421" s="69"/>
      <c r="Q421" s="69"/>
      <c r="R421" s="69"/>
      <c r="S421" s="69"/>
      <c r="T421" s="68" t="str">
        <f>IF(IFERROR(VLOOKUP(Members[[#This Row],[Subscriber SSN]],$C$7:T420,18,FALSE), "") = 0, "",IFERROR(VLOOKUP(Members[[#This Row],[Subscriber SSN]],$C$7:T420,18,FALSE), ""))</f>
        <v/>
      </c>
      <c r="U421" s="68" t="str">
        <f>IF(IFERROR(VLOOKUP(Members[[#This Row],[Subscriber SSN]],$C$7:U420,19,FALSE), "") = 0, "",IFERROR(VLOOKUP(Members[[#This Row],[Subscriber SSN]],$C$7:U420,19,FALSE), ""))</f>
        <v/>
      </c>
      <c r="V421" s="69" t="str">
        <f>IF(IFERROR(VLOOKUP(Members[[#This Row],[Subscriber SSN]],$C$7:V420,20,FALSE), "") = 0, "", IFERROR(VLOOKUP(Members[[#This Row],[Subscriber SSN]],$C$7:V420,20,FALSE), ""))</f>
        <v/>
      </c>
      <c r="W421" s="68" t="str">
        <f>IF(IFERROR(VLOOKUP(Members[[#This Row],[Subscriber SSN]],$C$7:W420,21,FALSE), "") = 0, "", IFERROR(VLOOKUP(Members[[#This Row],[Subscriber SSN]],$C$7:W420,21,FALSE), ""))</f>
        <v/>
      </c>
      <c r="X421" s="68" t="str">
        <f>IF(IFERROR(VLOOKUP(Members[[#This Row],[Subscriber SSN]],$C$7:X420,22,FALSE), "") = 0, "", IFERROR(VLOOKUP(Members[[#This Row],[Subscriber SSN]],$C$7:X420,22,FALSE), ""))</f>
        <v/>
      </c>
      <c r="Y421" s="68"/>
      <c r="Z421" s="72"/>
      <c r="AA421" s="69"/>
      <c r="AB421" s="69"/>
      <c r="AC421" s="70"/>
      <c r="AD421" s="110">
        <f t="shared" si="12"/>
        <v>45292</v>
      </c>
      <c r="AE421" s="69"/>
      <c r="AF421" s="69"/>
      <c r="AG421" s="71"/>
      <c r="AH421" s="69"/>
      <c r="AI421" s="69"/>
      <c r="AJ421" s="69"/>
      <c r="AK421" s="69"/>
      <c r="AL421" s="69"/>
      <c r="AM421" s="69"/>
      <c r="AN421" s="69"/>
      <c r="AO421" s="69"/>
      <c r="AP421" s="73"/>
      <c r="AQ421" s="73"/>
      <c r="AR421" s="73"/>
      <c r="AS421" s="73"/>
      <c r="AT421" s="73"/>
      <c r="AU421" s="73"/>
      <c r="AV421" s="73"/>
      <c r="AW421" s="73"/>
      <c r="AX421" s="73"/>
      <c r="AY421" s="73"/>
      <c r="AZ421" s="73"/>
      <c r="BA421" s="73"/>
      <c r="BB421" s="73"/>
      <c r="BC421" s="74"/>
      <c r="BD421" s="222" t="str">
        <f t="shared" si="13"/>
        <v xml:space="preserve"> </v>
      </c>
      <c r="BE421" s="76">
        <f ca="1">Validation!H421</f>
        <v>2</v>
      </c>
      <c r="BF421" t="str">
        <f ca="1">Validation!I421</f>
        <v/>
      </c>
      <c r="BJ421" t="str">
        <f>IF(AND(ISBLANK(Members[[#This Row],[DependentSSN]]),NOT(ISBLANK(Members[[#This Row],[MedicalPolicy]]))), "CoverageLevels", "Waivers")</f>
        <v>Waivers</v>
      </c>
      <c r="BK421" t="str">
        <f>IF(AND(ISBLANK(Members[[#This Row],[DependentSSN]]),NOT(ISBLANK(Members[[#This Row],[Dental Policy]]))), "CoverageLevels", "Waivers")</f>
        <v>Waivers</v>
      </c>
      <c r="BL421" t="str">
        <f>IF(AND(ISBLANK(Members[[#This Row],[DependentSSN]]),NOT(ISBLANK(Members[[#This Row],[VisionPolicy]]))), "CoverageLevels", "Waivers")</f>
        <v>Waivers</v>
      </c>
      <c r="BM421">
        <v>0</v>
      </c>
    </row>
    <row r="422" spans="1:65" x14ac:dyDescent="0.25">
      <c r="A422" s="4"/>
      <c r="B422" s="67"/>
      <c r="C422" s="68"/>
      <c r="D422" s="68"/>
      <c r="E422" s="69"/>
      <c r="F422" s="68"/>
      <c r="G422" s="69"/>
      <c r="H422" s="68"/>
      <c r="I422" s="68"/>
      <c r="J422" s="70"/>
      <c r="K422" s="68"/>
      <c r="L422" s="68"/>
      <c r="M422" s="71"/>
      <c r="N422" s="69"/>
      <c r="O422" s="69"/>
      <c r="P422" s="69"/>
      <c r="Q422" s="69"/>
      <c r="R422" s="69"/>
      <c r="S422" s="69"/>
      <c r="T422" s="68" t="str">
        <f>IF(IFERROR(VLOOKUP(Members[[#This Row],[Subscriber SSN]],$C$7:T421,18,FALSE), "") = 0, "",IFERROR(VLOOKUP(Members[[#This Row],[Subscriber SSN]],$C$7:T421,18,FALSE), ""))</f>
        <v/>
      </c>
      <c r="U422" s="68" t="str">
        <f>IF(IFERROR(VLOOKUP(Members[[#This Row],[Subscriber SSN]],$C$7:U421,19,FALSE), "") = 0, "",IFERROR(VLOOKUP(Members[[#This Row],[Subscriber SSN]],$C$7:U421,19,FALSE), ""))</f>
        <v/>
      </c>
      <c r="V422" s="69" t="str">
        <f>IF(IFERROR(VLOOKUP(Members[[#This Row],[Subscriber SSN]],$C$7:V421,20,FALSE), "") = 0, "", IFERROR(VLOOKUP(Members[[#This Row],[Subscriber SSN]],$C$7:V421,20,FALSE), ""))</f>
        <v/>
      </c>
      <c r="W422" s="68" t="str">
        <f>IF(IFERROR(VLOOKUP(Members[[#This Row],[Subscriber SSN]],$C$7:W421,21,FALSE), "") = 0, "", IFERROR(VLOOKUP(Members[[#This Row],[Subscriber SSN]],$C$7:W421,21,FALSE), ""))</f>
        <v/>
      </c>
      <c r="X422" s="68" t="str">
        <f>IF(IFERROR(VLOOKUP(Members[[#This Row],[Subscriber SSN]],$C$7:X421,22,FALSE), "") = 0, "", IFERROR(VLOOKUP(Members[[#This Row],[Subscriber SSN]],$C$7:X421,22,FALSE), ""))</f>
        <v/>
      </c>
      <c r="Y422" s="68"/>
      <c r="Z422" s="72"/>
      <c r="AA422" s="69"/>
      <c r="AB422" s="69"/>
      <c r="AC422" s="70"/>
      <c r="AD422" s="110">
        <f t="shared" si="12"/>
        <v>45292</v>
      </c>
      <c r="AE422" s="69"/>
      <c r="AF422" s="69"/>
      <c r="AG422" s="71"/>
      <c r="AH422" s="69"/>
      <c r="AI422" s="69"/>
      <c r="AJ422" s="69"/>
      <c r="AK422" s="69"/>
      <c r="AL422" s="69"/>
      <c r="AM422" s="69"/>
      <c r="AN422" s="69"/>
      <c r="AO422" s="69"/>
      <c r="AP422" s="73"/>
      <c r="AQ422" s="73"/>
      <c r="AR422" s="73"/>
      <c r="AS422" s="73"/>
      <c r="AT422" s="73"/>
      <c r="AU422" s="73"/>
      <c r="AV422" s="73"/>
      <c r="AW422" s="73"/>
      <c r="AX422" s="73"/>
      <c r="AY422" s="73"/>
      <c r="AZ422" s="73"/>
      <c r="BA422" s="73"/>
      <c r="BB422" s="73"/>
      <c r="BC422" s="74"/>
      <c r="BD422" s="222" t="str">
        <f t="shared" si="13"/>
        <v xml:space="preserve"> </v>
      </c>
      <c r="BE422" s="76">
        <f ca="1">Validation!H422</f>
        <v>2</v>
      </c>
      <c r="BF422" t="str">
        <f ca="1">Validation!I422</f>
        <v/>
      </c>
      <c r="BJ422" t="str">
        <f>IF(AND(ISBLANK(Members[[#This Row],[DependentSSN]]),NOT(ISBLANK(Members[[#This Row],[MedicalPolicy]]))), "CoverageLevels", "Waivers")</f>
        <v>Waivers</v>
      </c>
      <c r="BK422" t="str">
        <f>IF(AND(ISBLANK(Members[[#This Row],[DependentSSN]]),NOT(ISBLANK(Members[[#This Row],[Dental Policy]]))), "CoverageLevels", "Waivers")</f>
        <v>Waivers</v>
      </c>
      <c r="BL422" t="str">
        <f>IF(AND(ISBLANK(Members[[#This Row],[DependentSSN]]),NOT(ISBLANK(Members[[#This Row],[VisionPolicy]]))), "CoverageLevels", "Waivers")</f>
        <v>Waivers</v>
      </c>
      <c r="BM422">
        <v>0</v>
      </c>
    </row>
    <row r="423" spans="1:65" x14ac:dyDescent="0.25">
      <c r="A423" s="4"/>
      <c r="B423" s="67"/>
      <c r="C423" s="68"/>
      <c r="D423" s="68"/>
      <c r="E423" s="69"/>
      <c r="F423" s="68"/>
      <c r="G423" s="69"/>
      <c r="H423" s="68"/>
      <c r="I423" s="68"/>
      <c r="J423" s="70"/>
      <c r="K423" s="68"/>
      <c r="L423" s="68"/>
      <c r="M423" s="71"/>
      <c r="N423" s="69"/>
      <c r="O423" s="69"/>
      <c r="P423" s="69"/>
      <c r="Q423" s="69"/>
      <c r="R423" s="69"/>
      <c r="S423" s="69"/>
      <c r="T423" s="68" t="str">
        <f>IF(IFERROR(VLOOKUP(Members[[#This Row],[Subscriber SSN]],$C$7:T422,18,FALSE), "") = 0, "",IFERROR(VLOOKUP(Members[[#This Row],[Subscriber SSN]],$C$7:T422,18,FALSE), ""))</f>
        <v/>
      </c>
      <c r="U423" s="68" t="str">
        <f>IF(IFERROR(VLOOKUP(Members[[#This Row],[Subscriber SSN]],$C$7:U422,19,FALSE), "") = 0, "",IFERROR(VLOOKUP(Members[[#This Row],[Subscriber SSN]],$C$7:U422,19,FALSE), ""))</f>
        <v/>
      </c>
      <c r="V423" s="69" t="str">
        <f>IF(IFERROR(VLOOKUP(Members[[#This Row],[Subscriber SSN]],$C$7:V422,20,FALSE), "") = 0, "", IFERROR(VLOOKUP(Members[[#This Row],[Subscriber SSN]],$C$7:V422,20,FALSE), ""))</f>
        <v/>
      </c>
      <c r="W423" s="68" t="str">
        <f>IF(IFERROR(VLOOKUP(Members[[#This Row],[Subscriber SSN]],$C$7:W422,21,FALSE), "") = 0, "", IFERROR(VLOOKUP(Members[[#This Row],[Subscriber SSN]],$C$7:W422,21,FALSE), ""))</f>
        <v/>
      </c>
      <c r="X423" s="68" t="str">
        <f>IF(IFERROR(VLOOKUP(Members[[#This Row],[Subscriber SSN]],$C$7:X422,22,FALSE), "") = 0, "", IFERROR(VLOOKUP(Members[[#This Row],[Subscriber SSN]],$C$7:X422,22,FALSE), ""))</f>
        <v/>
      </c>
      <c r="Y423" s="68"/>
      <c r="Z423" s="72"/>
      <c r="AA423" s="69"/>
      <c r="AB423" s="69"/>
      <c r="AC423" s="70"/>
      <c r="AD423" s="110">
        <f t="shared" si="12"/>
        <v>45292</v>
      </c>
      <c r="AE423" s="69"/>
      <c r="AF423" s="69"/>
      <c r="AG423" s="71"/>
      <c r="AH423" s="69"/>
      <c r="AI423" s="69"/>
      <c r="AJ423" s="69"/>
      <c r="AK423" s="69"/>
      <c r="AL423" s="69"/>
      <c r="AM423" s="69"/>
      <c r="AN423" s="69"/>
      <c r="AO423" s="69"/>
      <c r="AP423" s="73"/>
      <c r="AQ423" s="73"/>
      <c r="AR423" s="73"/>
      <c r="AS423" s="73"/>
      <c r="AT423" s="73"/>
      <c r="AU423" s="73"/>
      <c r="AV423" s="73"/>
      <c r="AW423" s="73"/>
      <c r="AX423" s="73"/>
      <c r="AY423" s="73"/>
      <c r="AZ423" s="73"/>
      <c r="BA423" s="73"/>
      <c r="BB423" s="73"/>
      <c r="BC423" s="74"/>
      <c r="BD423" s="222" t="str">
        <f t="shared" si="13"/>
        <v xml:space="preserve"> </v>
      </c>
      <c r="BE423" s="76">
        <f ca="1">Validation!H423</f>
        <v>2</v>
      </c>
      <c r="BF423" t="str">
        <f ca="1">Validation!I423</f>
        <v/>
      </c>
      <c r="BJ423" t="str">
        <f>IF(AND(ISBLANK(Members[[#This Row],[DependentSSN]]),NOT(ISBLANK(Members[[#This Row],[MedicalPolicy]]))), "CoverageLevels", "Waivers")</f>
        <v>Waivers</v>
      </c>
      <c r="BK423" t="str">
        <f>IF(AND(ISBLANK(Members[[#This Row],[DependentSSN]]),NOT(ISBLANK(Members[[#This Row],[Dental Policy]]))), "CoverageLevels", "Waivers")</f>
        <v>Waivers</v>
      </c>
      <c r="BL423" t="str">
        <f>IF(AND(ISBLANK(Members[[#This Row],[DependentSSN]]),NOT(ISBLANK(Members[[#This Row],[VisionPolicy]]))), "CoverageLevels", "Waivers")</f>
        <v>Waivers</v>
      </c>
      <c r="BM423">
        <v>0</v>
      </c>
    </row>
    <row r="424" spans="1:65" x14ac:dyDescent="0.25">
      <c r="A424" s="4"/>
      <c r="B424" s="67"/>
      <c r="C424" s="68"/>
      <c r="D424" s="68"/>
      <c r="E424" s="69"/>
      <c r="F424" s="68"/>
      <c r="G424" s="69"/>
      <c r="H424" s="68"/>
      <c r="I424" s="68"/>
      <c r="J424" s="70"/>
      <c r="K424" s="68"/>
      <c r="L424" s="68"/>
      <c r="M424" s="71"/>
      <c r="N424" s="69"/>
      <c r="O424" s="69"/>
      <c r="P424" s="69"/>
      <c r="Q424" s="69"/>
      <c r="R424" s="69"/>
      <c r="S424" s="69"/>
      <c r="T424" s="68" t="str">
        <f>IF(IFERROR(VLOOKUP(Members[[#This Row],[Subscriber SSN]],$C$7:T423,18,FALSE), "") = 0, "",IFERROR(VLOOKUP(Members[[#This Row],[Subscriber SSN]],$C$7:T423,18,FALSE), ""))</f>
        <v/>
      </c>
      <c r="U424" s="68" t="str">
        <f>IF(IFERROR(VLOOKUP(Members[[#This Row],[Subscriber SSN]],$C$7:U423,19,FALSE), "") = 0, "",IFERROR(VLOOKUP(Members[[#This Row],[Subscriber SSN]],$C$7:U423,19,FALSE), ""))</f>
        <v/>
      </c>
      <c r="V424" s="69" t="str">
        <f>IF(IFERROR(VLOOKUP(Members[[#This Row],[Subscriber SSN]],$C$7:V423,20,FALSE), "") = 0, "", IFERROR(VLOOKUP(Members[[#This Row],[Subscriber SSN]],$C$7:V423,20,FALSE), ""))</f>
        <v/>
      </c>
      <c r="W424" s="68" t="str">
        <f>IF(IFERROR(VLOOKUP(Members[[#This Row],[Subscriber SSN]],$C$7:W423,21,FALSE), "") = 0, "", IFERROR(VLOOKUP(Members[[#This Row],[Subscriber SSN]],$C$7:W423,21,FALSE), ""))</f>
        <v/>
      </c>
      <c r="X424" s="68" t="str">
        <f>IF(IFERROR(VLOOKUP(Members[[#This Row],[Subscriber SSN]],$C$7:X423,22,FALSE), "") = 0, "", IFERROR(VLOOKUP(Members[[#This Row],[Subscriber SSN]],$C$7:X423,22,FALSE), ""))</f>
        <v/>
      </c>
      <c r="Y424" s="68"/>
      <c r="Z424" s="72"/>
      <c r="AA424" s="69"/>
      <c r="AB424" s="69"/>
      <c r="AC424" s="70"/>
      <c r="AD424" s="110">
        <f t="shared" si="12"/>
        <v>45292</v>
      </c>
      <c r="AE424" s="69"/>
      <c r="AF424" s="69"/>
      <c r="AG424" s="71"/>
      <c r="AH424" s="69"/>
      <c r="AI424" s="69"/>
      <c r="AJ424" s="69"/>
      <c r="AK424" s="69"/>
      <c r="AL424" s="69"/>
      <c r="AM424" s="69"/>
      <c r="AN424" s="69"/>
      <c r="AO424" s="69"/>
      <c r="AP424" s="73"/>
      <c r="AQ424" s="73"/>
      <c r="AR424" s="73"/>
      <c r="AS424" s="73"/>
      <c r="AT424" s="73"/>
      <c r="AU424" s="73"/>
      <c r="AV424" s="73"/>
      <c r="AW424" s="73"/>
      <c r="AX424" s="73"/>
      <c r="AY424" s="73"/>
      <c r="AZ424" s="73"/>
      <c r="BA424" s="73"/>
      <c r="BB424" s="73"/>
      <c r="BC424" s="74"/>
      <c r="BD424" s="222" t="str">
        <f t="shared" si="13"/>
        <v xml:space="preserve"> </v>
      </c>
      <c r="BE424" s="76">
        <f ca="1">Validation!H424</f>
        <v>2</v>
      </c>
      <c r="BF424" t="str">
        <f ca="1">Validation!I424</f>
        <v/>
      </c>
      <c r="BJ424" t="str">
        <f>IF(AND(ISBLANK(Members[[#This Row],[DependentSSN]]),NOT(ISBLANK(Members[[#This Row],[MedicalPolicy]]))), "CoverageLevels", "Waivers")</f>
        <v>Waivers</v>
      </c>
      <c r="BK424" t="str">
        <f>IF(AND(ISBLANK(Members[[#This Row],[DependentSSN]]),NOT(ISBLANK(Members[[#This Row],[Dental Policy]]))), "CoverageLevels", "Waivers")</f>
        <v>Waivers</v>
      </c>
      <c r="BL424" t="str">
        <f>IF(AND(ISBLANK(Members[[#This Row],[DependentSSN]]),NOT(ISBLANK(Members[[#This Row],[VisionPolicy]]))), "CoverageLevels", "Waivers")</f>
        <v>Waivers</v>
      </c>
      <c r="BM424">
        <v>0</v>
      </c>
    </row>
    <row r="425" spans="1:65" x14ac:dyDescent="0.25">
      <c r="A425" s="4"/>
      <c r="B425" s="67"/>
      <c r="C425" s="68"/>
      <c r="D425" s="68"/>
      <c r="E425" s="69"/>
      <c r="F425" s="68"/>
      <c r="G425" s="69"/>
      <c r="H425" s="68"/>
      <c r="I425" s="68"/>
      <c r="J425" s="70"/>
      <c r="K425" s="68"/>
      <c r="L425" s="68"/>
      <c r="M425" s="71"/>
      <c r="N425" s="69"/>
      <c r="O425" s="69"/>
      <c r="P425" s="69"/>
      <c r="Q425" s="69"/>
      <c r="R425" s="69"/>
      <c r="S425" s="69"/>
      <c r="T425" s="68" t="str">
        <f>IF(IFERROR(VLOOKUP(Members[[#This Row],[Subscriber SSN]],$C$7:T424,18,FALSE), "") = 0, "",IFERROR(VLOOKUP(Members[[#This Row],[Subscriber SSN]],$C$7:T424,18,FALSE), ""))</f>
        <v/>
      </c>
      <c r="U425" s="68" t="str">
        <f>IF(IFERROR(VLOOKUP(Members[[#This Row],[Subscriber SSN]],$C$7:U424,19,FALSE), "") = 0, "",IFERROR(VLOOKUP(Members[[#This Row],[Subscriber SSN]],$C$7:U424,19,FALSE), ""))</f>
        <v/>
      </c>
      <c r="V425" s="69" t="str">
        <f>IF(IFERROR(VLOOKUP(Members[[#This Row],[Subscriber SSN]],$C$7:V424,20,FALSE), "") = 0, "", IFERROR(VLOOKUP(Members[[#This Row],[Subscriber SSN]],$C$7:V424,20,FALSE), ""))</f>
        <v/>
      </c>
      <c r="W425" s="68" t="str">
        <f>IF(IFERROR(VLOOKUP(Members[[#This Row],[Subscriber SSN]],$C$7:W424,21,FALSE), "") = 0, "", IFERROR(VLOOKUP(Members[[#This Row],[Subscriber SSN]],$C$7:W424,21,FALSE), ""))</f>
        <v/>
      </c>
      <c r="X425" s="68" t="str">
        <f>IF(IFERROR(VLOOKUP(Members[[#This Row],[Subscriber SSN]],$C$7:X424,22,FALSE), "") = 0, "", IFERROR(VLOOKUP(Members[[#This Row],[Subscriber SSN]],$C$7:X424,22,FALSE), ""))</f>
        <v/>
      </c>
      <c r="Y425" s="68"/>
      <c r="Z425" s="72"/>
      <c r="AA425" s="69"/>
      <c r="AB425" s="69"/>
      <c r="AC425" s="70"/>
      <c r="AD425" s="110">
        <f t="shared" si="12"/>
        <v>45292</v>
      </c>
      <c r="AE425" s="69"/>
      <c r="AF425" s="69"/>
      <c r="AG425" s="71"/>
      <c r="AH425" s="69"/>
      <c r="AI425" s="69"/>
      <c r="AJ425" s="69"/>
      <c r="AK425" s="69"/>
      <c r="AL425" s="69"/>
      <c r="AM425" s="69"/>
      <c r="AN425" s="69"/>
      <c r="AO425" s="69"/>
      <c r="AP425" s="73"/>
      <c r="AQ425" s="73"/>
      <c r="AR425" s="73"/>
      <c r="AS425" s="73"/>
      <c r="AT425" s="73"/>
      <c r="AU425" s="73"/>
      <c r="AV425" s="73"/>
      <c r="AW425" s="73"/>
      <c r="AX425" s="73"/>
      <c r="AY425" s="73"/>
      <c r="AZ425" s="73"/>
      <c r="BA425" s="73"/>
      <c r="BB425" s="73"/>
      <c r="BC425" s="74"/>
      <c r="BD425" s="222" t="str">
        <f t="shared" si="13"/>
        <v xml:space="preserve"> </v>
      </c>
      <c r="BE425" s="76">
        <f ca="1">Validation!H425</f>
        <v>2</v>
      </c>
      <c r="BF425" t="str">
        <f ca="1">Validation!I425</f>
        <v/>
      </c>
      <c r="BJ425" t="str">
        <f>IF(AND(ISBLANK(Members[[#This Row],[DependentSSN]]),NOT(ISBLANK(Members[[#This Row],[MedicalPolicy]]))), "CoverageLevels", "Waivers")</f>
        <v>Waivers</v>
      </c>
      <c r="BK425" t="str">
        <f>IF(AND(ISBLANK(Members[[#This Row],[DependentSSN]]),NOT(ISBLANK(Members[[#This Row],[Dental Policy]]))), "CoverageLevels", "Waivers")</f>
        <v>Waivers</v>
      </c>
      <c r="BL425" t="str">
        <f>IF(AND(ISBLANK(Members[[#This Row],[DependentSSN]]),NOT(ISBLANK(Members[[#This Row],[VisionPolicy]]))), "CoverageLevels", "Waivers")</f>
        <v>Waivers</v>
      </c>
      <c r="BM425">
        <v>0</v>
      </c>
    </row>
    <row r="426" spans="1:65" x14ac:dyDescent="0.25">
      <c r="A426" s="4"/>
      <c r="B426" s="67"/>
      <c r="C426" s="68"/>
      <c r="D426" s="68"/>
      <c r="E426" s="69"/>
      <c r="F426" s="68"/>
      <c r="G426" s="69"/>
      <c r="H426" s="68"/>
      <c r="I426" s="68"/>
      <c r="J426" s="70"/>
      <c r="K426" s="68"/>
      <c r="L426" s="68"/>
      <c r="M426" s="71"/>
      <c r="N426" s="69"/>
      <c r="O426" s="69"/>
      <c r="P426" s="69"/>
      <c r="Q426" s="69"/>
      <c r="R426" s="69"/>
      <c r="S426" s="69"/>
      <c r="T426" s="68" t="str">
        <f>IF(IFERROR(VLOOKUP(Members[[#This Row],[Subscriber SSN]],$C$7:T425,18,FALSE), "") = 0, "",IFERROR(VLOOKUP(Members[[#This Row],[Subscriber SSN]],$C$7:T425,18,FALSE), ""))</f>
        <v/>
      </c>
      <c r="U426" s="68" t="str">
        <f>IF(IFERROR(VLOOKUP(Members[[#This Row],[Subscriber SSN]],$C$7:U425,19,FALSE), "") = 0, "",IFERROR(VLOOKUP(Members[[#This Row],[Subscriber SSN]],$C$7:U425,19,FALSE), ""))</f>
        <v/>
      </c>
      <c r="V426" s="69" t="str">
        <f>IF(IFERROR(VLOOKUP(Members[[#This Row],[Subscriber SSN]],$C$7:V425,20,FALSE), "") = 0, "", IFERROR(VLOOKUP(Members[[#This Row],[Subscriber SSN]],$C$7:V425,20,FALSE), ""))</f>
        <v/>
      </c>
      <c r="W426" s="68" t="str">
        <f>IF(IFERROR(VLOOKUP(Members[[#This Row],[Subscriber SSN]],$C$7:W425,21,FALSE), "") = 0, "", IFERROR(VLOOKUP(Members[[#This Row],[Subscriber SSN]],$C$7:W425,21,FALSE), ""))</f>
        <v/>
      </c>
      <c r="X426" s="68" t="str">
        <f>IF(IFERROR(VLOOKUP(Members[[#This Row],[Subscriber SSN]],$C$7:X425,22,FALSE), "") = 0, "", IFERROR(VLOOKUP(Members[[#This Row],[Subscriber SSN]],$C$7:X425,22,FALSE), ""))</f>
        <v/>
      </c>
      <c r="Y426" s="68"/>
      <c r="Z426" s="72"/>
      <c r="AA426" s="69"/>
      <c r="AB426" s="69"/>
      <c r="AC426" s="70"/>
      <c r="AD426" s="110">
        <f t="shared" si="12"/>
        <v>45292</v>
      </c>
      <c r="AE426" s="69"/>
      <c r="AF426" s="69"/>
      <c r="AG426" s="71"/>
      <c r="AH426" s="69"/>
      <c r="AI426" s="69"/>
      <c r="AJ426" s="69"/>
      <c r="AK426" s="69"/>
      <c r="AL426" s="69"/>
      <c r="AM426" s="69"/>
      <c r="AN426" s="69"/>
      <c r="AO426" s="69"/>
      <c r="AP426" s="73"/>
      <c r="AQ426" s="73"/>
      <c r="AR426" s="73"/>
      <c r="AS426" s="73"/>
      <c r="AT426" s="73"/>
      <c r="AU426" s="73"/>
      <c r="AV426" s="73"/>
      <c r="AW426" s="73"/>
      <c r="AX426" s="73"/>
      <c r="AY426" s="73"/>
      <c r="AZ426" s="73"/>
      <c r="BA426" s="73"/>
      <c r="BB426" s="73"/>
      <c r="BC426" s="74"/>
      <c r="BD426" s="222" t="str">
        <f t="shared" si="13"/>
        <v xml:space="preserve"> </v>
      </c>
      <c r="BE426" s="76">
        <f ca="1">Validation!H426</f>
        <v>2</v>
      </c>
      <c r="BF426" t="str">
        <f ca="1">Validation!I426</f>
        <v/>
      </c>
      <c r="BJ426" t="str">
        <f>IF(AND(ISBLANK(Members[[#This Row],[DependentSSN]]),NOT(ISBLANK(Members[[#This Row],[MedicalPolicy]]))), "CoverageLevels", "Waivers")</f>
        <v>Waivers</v>
      </c>
      <c r="BK426" t="str">
        <f>IF(AND(ISBLANK(Members[[#This Row],[DependentSSN]]),NOT(ISBLANK(Members[[#This Row],[Dental Policy]]))), "CoverageLevels", "Waivers")</f>
        <v>Waivers</v>
      </c>
      <c r="BL426" t="str">
        <f>IF(AND(ISBLANK(Members[[#This Row],[DependentSSN]]),NOT(ISBLANK(Members[[#This Row],[VisionPolicy]]))), "CoverageLevels", "Waivers")</f>
        <v>Waivers</v>
      </c>
      <c r="BM426">
        <v>0</v>
      </c>
    </row>
    <row r="427" spans="1:65" x14ac:dyDescent="0.25">
      <c r="A427" s="4"/>
      <c r="B427" s="67"/>
      <c r="C427" s="68"/>
      <c r="D427" s="68"/>
      <c r="E427" s="69"/>
      <c r="F427" s="68"/>
      <c r="G427" s="69"/>
      <c r="H427" s="68"/>
      <c r="I427" s="68"/>
      <c r="J427" s="70"/>
      <c r="K427" s="68"/>
      <c r="L427" s="68"/>
      <c r="M427" s="71"/>
      <c r="N427" s="69"/>
      <c r="O427" s="69"/>
      <c r="P427" s="69"/>
      <c r="Q427" s="69"/>
      <c r="R427" s="69"/>
      <c r="S427" s="69"/>
      <c r="T427" s="68" t="str">
        <f>IF(IFERROR(VLOOKUP(Members[[#This Row],[Subscriber SSN]],$C$7:T426,18,FALSE), "") = 0, "",IFERROR(VLOOKUP(Members[[#This Row],[Subscriber SSN]],$C$7:T426,18,FALSE), ""))</f>
        <v/>
      </c>
      <c r="U427" s="68" t="str">
        <f>IF(IFERROR(VLOOKUP(Members[[#This Row],[Subscriber SSN]],$C$7:U426,19,FALSE), "") = 0, "",IFERROR(VLOOKUP(Members[[#This Row],[Subscriber SSN]],$C$7:U426,19,FALSE), ""))</f>
        <v/>
      </c>
      <c r="V427" s="69" t="str">
        <f>IF(IFERROR(VLOOKUP(Members[[#This Row],[Subscriber SSN]],$C$7:V426,20,FALSE), "") = 0, "", IFERROR(VLOOKUP(Members[[#This Row],[Subscriber SSN]],$C$7:V426,20,FALSE), ""))</f>
        <v/>
      </c>
      <c r="W427" s="68" t="str">
        <f>IF(IFERROR(VLOOKUP(Members[[#This Row],[Subscriber SSN]],$C$7:W426,21,FALSE), "") = 0, "", IFERROR(VLOOKUP(Members[[#This Row],[Subscriber SSN]],$C$7:W426,21,FALSE), ""))</f>
        <v/>
      </c>
      <c r="X427" s="68" t="str">
        <f>IF(IFERROR(VLOOKUP(Members[[#This Row],[Subscriber SSN]],$C$7:X426,22,FALSE), "") = 0, "", IFERROR(VLOOKUP(Members[[#This Row],[Subscriber SSN]],$C$7:X426,22,FALSE), ""))</f>
        <v/>
      </c>
      <c r="Y427" s="68"/>
      <c r="Z427" s="72"/>
      <c r="AA427" s="69"/>
      <c r="AB427" s="69"/>
      <c r="AC427" s="70"/>
      <c r="AD427" s="110">
        <f t="shared" si="12"/>
        <v>45292</v>
      </c>
      <c r="AE427" s="69"/>
      <c r="AF427" s="69"/>
      <c r="AG427" s="71"/>
      <c r="AH427" s="69"/>
      <c r="AI427" s="69"/>
      <c r="AJ427" s="69"/>
      <c r="AK427" s="69"/>
      <c r="AL427" s="69"/>
      <c r="AM427" s="69"/>
      <c r="AN427" s="69"/>
      <c r="AO427" s="69"/>
      <c r="AP427" s="73"/>
      <c r="AQ427" s="73"/>
      <c r="AR427" s="73"/>
      <c r="AS427" s="73"/>
      <c r="AT427" s="73"/>
      <c r="AU427" s="73"/>
      <c r="AV427" s="73"/>
      <c r="AW427" s="73"/>
      <c r="AX427" s="73"/>
      <c r="AY427" s="73"/>
      <c r="AZ427" s="73"/>
      <c r="BA427" s="73"/>
      <c r="BB427" s="73"/>
      <c r="BC427" s="74"/>
      <c r="BD427" s="222" t="str">
        <f t="shared" si="13"/>
        <v xml:space="preserve"> </v>
      </c>
      <c r="BE427" s="76">
        <f ca="1">Validation!H427</f>
        <v>2</v>
      </c>
      <c r="BF427" t="str">
        <f ca="1">Validation!I427</f>
        <v/>
      </c>
      <c r="BJ427" t="str">
        <f>IF(AND(ISBLANK(Members[[#This Row],[DependentSSN]]),NOT(ISBLANK(Members[[#This Row],[MedicalPolicy]]))), "CoverageLevels", "Waivers")</f>
        <v>Waivers</v>
      </c>
      <c r="BK427" t="str">
        <f>IF(AND(ISBLANK(Members[[#This Row],[DependentSSN]]),NOT(ISBLANK(Members[[#This Row],[Dental Policy]]))), "CoverageLevels", "Waivers")</f>
        <v>Waivers</v>
      </c>
      <c r="BL427" t="str">
        <f>IF(AND(ISBLANK(Members[[#This Row],[DependentSSN]]),NOT(ISBLANK(Members[[#This Row],[VisionPolicy]]))), "CoverageLevels", "Waivers")</f>
        <v>Waivers</v>
      </c>
      <c r="BM427">
        <v>0</v>
      </c>
    </row>
    <row r="428" spans="1:65" x14ac:dyDescent="0.25">
      <c r="A428" s="4"/>
      <c r="B428" s="67"/>
      <c r="C428" s="68"/>
      <c r="D428" s="68"/>
      <c r="E428" s="69"/>
      <c r="F428" s="68"/>
      <c r="G428" s="69"/>
      <c r="H428" s="68"/>
      <c r="I428" s="68"/>
      <c r="J428" s="70"/>
      <c r="K428" s="68"/>
      <c r="L428" s="68"/>
      <c r="M428" s="71"/>
      <c r="N428" s="69"/>
      <c r="O428" s="69"/>
      <c r="P428" s="69"/>
      <c r="Q428" s="69"/>
      <c r="R428" s="69"/>
      <c r="S428" s="69"/>
      <c r="T428" s="68" t="str">
        <f>IF(IFERROR(VLOOKUP(Members[[#This Row],[Subscriber SSN]],$C$7:T427,18,FALSE), "") = 0, "",IFERROR(VLOOKUP(Members[[#This Row],[Subscriber SSN]],$C$7:T427,18,FALSE), ""))</f>
        <v/>
      </c>
      <c r="U428" s="68" t="str">
        <f>IF(IFERROR(VLOOKUP(Members[[#This Row],[Subscriber SSN]],$C$7:U427,19,FALSE), "") = 0, "",IFERROR(VLOOKUP(Members[[#This Row],[Subscriber SSN]],$C$7:U427,19,FALSE), ""))</f>
        <v/>
      </c>
      <c r="V428" s="69" t="str">
        <f>IF(IFERROR(VLOOKUP(Members[[#This Row],[Subscriber SSN]],$C$7:V427,20,FALSE), "") = 0, "", IFERROR(VLOOKUP(Members[[#This Row],[Subscriber SSN]],$C$7:V427,20,FALSE), ""))</f>
        <v/>
      </c>
      <c r="W428" s="68" t="str">
        <f>IF(IFERROR(VLOOKUP(Members[[#This Row],[Subscriber SSN]],$C$7:W427,21,FALSE), "") = 0, "", IFERROR(VLOOKUP(Members[[#This Row],[Subscriber SSN]],$C$7:W427,21,FALSE), ""))</f>
        <v/>
      </c>
      <c r="X428" s="68" t="str">
        <f>IF(IFERROR(VLOOKUP(Members[[#This Row],[Subscriber SSN]],$C$7:X427,22,FALSE), "") = 0, "", IFERROR(VLOOKUP(Members[[#This Row],[Subscriber SSN]],$C$7:X427,22,FALSE), ""))</f>
        <v/>
      </c>
      <c r="Y428" s="68"/>
      <c r="Z428" s="72"/>
      <c r="AA428" s="69"/>
      <c r="AB428" s="69"/>
      <c r="AC428" s="70"/>
      <c r="AD428" s="110">
        <f t="shared" si="12"/>
        <v>45292</v>
      </c>
      <c r="AE428" s="69"/>
      <c r="AF428" s="69"/>
      <c r="AG428" s="71"/>
      <c r="AH428" s="69"/>
      <c r="AI428" s="69"/>
      <c r="AJ428" s="69"/>
      <c r="AK428" s="69"/>
      <c r="AL428" s="69"/>
      <c r="AM428" s="69"/>
      <c r="AN428" s="69"/>
      <c r="AO428" s="69"/>
      <c r="AP428" s="73"/>
      <c r="AQ428" s="73"/>
      <c r="AR428" s="73"/>
      <c r="AS428" s="73"/>
      <c r="AT428" s="73"/>
      <c r="AU428" s="73"/>
      <c r="AV428" s="73"/>
      <c r="AW428" s="73"/>
      <c r="AX428" s="73"/>
      <c r="AY428" s="73"/>
      <c r="AZ428" s="73"/>
      <c r="BA428" s="73"/>
      <c r="BB428" s="73"/>
      <c r="BC428" s="74"/>
      <c r="BD428" s="222" t="str">
        <f t="shared" si="13"/>
        <v xml:space="preserve"> </v>
      </c>
      <c r="BE428" s="76">
        <f ca="1">Validation!H428</f>
        <v>2</v>
      </c>
      <c r="BF428" t="str">
        <f ca="1">Validation!I428</f>
        <v/>
      </c>
      <c r="BJ428" t="str">
        <f>IF(AND(ISBLANK(Members[[#This Row],[DependentSSN]]),NOT(ISBLANK(Members[[#This Row],[MedicalPolicy]]))), "CoverageLevels", "Waivers")</f>
        <v>Waivers</v>
      </c>
      <c r="BK428" t="str">
        <f>IF(AND(ISBLANK(Members[[#This Row],[DependentSSN]]),NOT(ISBLANK(Members[[#This Row],[Dental Policy]]))), "CoverageLevels", "Waivers")</f>
        <v>Waivers</v>
      </c>
      <c r="BL428" t="str">
        <f>IF(AND(ISBLANK(Members[[#This Row],[DependentSSN]]),NOT(ISBLANK(Members[[#This Row],[VisionPolicy]]))), "CoverageLevels", "Waivers")</f>
        <v>Waivers</v>
      </c>
      <c r="BM428">
        <v>0</v>
      </c>
    </row>
    <row r="429" spans="1:65" x14ac:dyDescent="0.25">
      <c r="A429" s="4"/>
      <c r="B429" s="67"/>
      <c r="C429" s="68"/>
      <c r="D429" s="68"/>
      <c r="E429" s="69"/>
      <c r="F429" s="68"/>
      <c r="G429" s="69"/>
      <c r="H429" s="68"/>
      <c r="I429" s="68"/>
      <c r="J429" s="70"/>
      <c r="K429" s="68"/>
      <c r="L429" s="68"/>
      <c r="M429" s="71"/>
      <c r="N429" s="69"/>
      <c r="O429" s="69"/>
      <c r="P429" s="69"/>
      <c r="Q429" s="69"/>
      <c r="R429" s="69"/>
      <c r="S429" s="69"/>
      <c r="T429" s="68" t="str">
        <f>IF(IFERROR(VLOOKUP(Members[[#This Row],[Subscriber SSN]],$C$7:T428,18,FALSE), "") = 0, "",IFERROR(VLOOKUP(Members[[#This Row],[Subscriber SSN]],$C$7:T428,18,FALSE), ""))</f>
        <v/>
      </c>
      <c r="U429" s="68" t="str">
        <f>IF(IFERROR(VLOOKUP(Members[[#This Row],[Subscriber SSN]],$C$7:U428,19,FALSE), "") = 0, "",IFERROR(VLOOKUP(Members[[#This Row],[Subscriber SSN]],$C$7:U428,19,FALSE), ""))</f>
        <v/>
      </c>
      <c r="V429" s="69" t="str">
        <f>IF(IFERROR(VLOOKUP(Members[[#This Row],[Subscriber SSN]],$C$7:V428,20,FALSE), "") = 0, "", IFERROR(VLOOKUP(Members[[#This Row],[Subscriber SSN]],$C$7:V428,20,FALSE), ""))</f>
        <v/>
      </c>
      <c r="W429" s="68" t="str">
        <f>IF(IFERROR(VLOOKUP(Members[[#This Row],[Subscriber SSN]],$C$7:W428,21,FALSE), "") = 0, "", IFERROR(VLOOKUP(Members[[#This Row],[Subscriber SSN]],$C$7:W428,21,FALSE), ""))</f>
        <v/>
      </c>
      <c r="X429" s="68" t="str">
        <f>IF(IFERROR(VLOOKUP(Members[[#This Row],[Subscriber SSN]],$C$7:X428,22,FALSE), "") = 0, "", IFERROR(VLOOKUP(Members[[#This Row],[Subscriber SSN]],$C$7:X428,22,FALSE), ""))</f>
        <v/>
      </c>
      <c r="Y429" s="68"/>
      <c r="Z429" s="72"/>
      <c r="AA429" s="69"/>
      <c r="AB429" s="69"/>
      <c r="AC429" s="70"/>
      <c r="AD429" s="110">
        <f t="shared" si="12"/>
        <v>45292</v>
      </c>
      <c r="AE429" s="69"/>
      <c r="AF429" s="69"/>
      <c r="AG429" s="71"/>
      <c r="AH429" s="69"/>
      <c r="AI429" s="69"/>
      <c r="AJ429" s="69"/>
      <c r="AK429" s="69"/>
      <c r="AL429" s="69"/>
      <c r="AM429" s="69"/>
      <c r="AN429" s="69"/>
      <c r="AO429" s="69"/>
      <c r="AP429" s="73"/>
      <c r="AQ429" s="73"/>
      <c r="AR429" s="73"/>
      <c r="AS429" s="73"/>
      <c r="AT429" s="73"/>
      <c r="AU429" s="73"/>
      <c r="AV429" s="73"/>
      <c r="AW429" s="73"/>
      <c r="AX429" s="73"/>
      <c r="AY429" s="73"/>
      <c r="AZ429" s="73"/>
      <c r="BA429" s="73"/>
      <c r="BB429" s="73"/>
      <c r="BC429" s="74"/>
      <c r="BD429" s="222" t="str">
        <f t="shared" si="13"/>
        <v xml:space="preserve"> </v>
      </c>
      <c r="BE429" s="76">
        <f ca="1">Validation!H429</f>
        <v>2</v>
      </c>
      <c r="BF429" t="str">
        <f ca="1">Validation!I429</f>
        <v/>
      </c>
      <c r="BJ429" t="str">
        <f>IF(AND(ISBLANK(Members[[#This Row],[DependentSSN]]),NOT(ISBLANK(Members[[#This Row],[MedicalPolicy]]))), "CoverageLevels", "Waivers")</f>
        <v>Waivers</v>
      </c>
      <c r="BK429" t="str">
        <f>IF(AND(ISBLANK(Members[[#This Row],[DependentSSN]]),NOT(ISBLANK(Members[[#This Row],[Dental Policy]]))), "CoverageLevels", "Waivers")</f>
        <v>Waivers</v>
      </c>
      <c r="BL429" t="str">
        <f>IF(AND(ISBLANK(Members[[#This Row],[DependentSSN]]),NOT(ISBLANK(Members[[#This Row],[VisionPolicy]]))), "CoverageLevels", "Waivers")</f>
        <v>Waivers</v>
      </c>
      <c r="BM429">
        <v>0</v>
      </c>
    </row>
    <row r="430" spans="1:65" x14ac:dyDescent="0.25">
      <c r="A430" s="4"/>
      <c r="B430" s="67"/>
      <c r="C430" s="68"/>
      <c r="D430" s="68"/>
      <c r="E430" s="69"/>
      <c r="F430" s="68"/>
      <c r="G430" s="69"/>
      <c r="H430" s="68"/>
      <c r="I430" s="68"/>
      <c r="J430" s="70"/>
      <c r="K430" s="68"/>
      <c r="L430" s="68"/>
      <c r="M430" s="71"/>
      <c r="N430" s="69"/>
      <c r="O430" s="69"/>
      <c r="P430" s="69"/>
      <c r="Q430" s="69"/>
      <c r="R430" s="69"/>
      <c r="S430" s="69"/>
      <c r="T430" s="68" t="str">
        <f>IF(IFERROR(VLOOKUP(Members[[#This Row],[Subscriber SSN]],$C$7:T429,18,FALSE), "") = 0, "",IFERROR(VLOOKUP(Members[[#This Row],[Subscriber SSN]],$C$7:T429,18,FALSE), ""))</f>
        <v/>
      </c>
      <c r="U430" s="68" t="str">
        <f>IF(IFERROR(VLOOKUP(Members[[#This Row],[Subscriber SSN]],$C$7:U429,19,FALSE), "") = 0, "",IFERROR(VLOOKUP(Members[[#This Row],[Subscriber SSN]],$C$7:U429,19,FALSE), ""))</f>
        <v/>
      </c>
      <c r="V430" s="69" t="str">
        <f>IF(IFERROR(VLOOKUP(Members[[#This Row],[Subscriber SSN]],$C$7:V429,20,FALSE), "") = 0, "", IFERROR(VLOOKUP(Members[[#This Row],[Subscriber SSN]],$C$7:V429,20,FALSE), ""))</f>
        <v/>
      </c>
      <c r="W430" s="68" t="str">
        <f>IF(IFERROR(VLOOKUP(Members[[#This Row],[Subscriber SSN]],$C$7:W429,21,FALSE), "") = 0, "", IFERROR(VLOOKUP(Members[[#This Row],[Subscriber SSN]],$C$7:W429,21,FALSE), ""))</f>
        <v/>
      </c>
      <c r="X430" s="68" t="str">
        <f>IF(IFERROR(VLOOKUP(Members[[#This Row],[Subscriber SSN]],$C$7:X429,22,FALSE), "") = 0, "", IFERROR(VLOOKUP(Members[[#This Row],[Subscriber SSN]],$C$7:X429,22,FALSE), ""))</f>
        <v/>
      </c>
      <c r="Y430" s="68"/>
      <c r="Z430" s="72"/>
      <c r="AA430" s="69"/>
      <c r="AB430" s="69"/>
      <c r="AC430" s="70"/>
      <c r="AD430" s="110">
        <f t="shared" si="12"/>
        <v>45292</v>
      </c>
      <c r="AE430" s="69"/>
      <c r="AF430" s="69"/>
      <c r="AG430" s="71"/>
      <c r="AH430" s="69"/>
      <c r="AI430" s="69"/>
      <c r="AJ430" s="69"/>
      <c r="AK430" s="69"/>
      <c r="AL430" s="69"/>
      <c r="AM430" s="69"/>
      <c r="AN430" s="69"/>
      <c r="AO430" s="69"/>
      <c r="AP430" s="73"/>
      <c r="AQ430" s="73"/>
      <c r="AR430" s="73"/>
      <c r="AS430" s="73"/>
      <c r="AT430" s="73"/>
      <c r="AU430" s="73"/>
      <c r="AV430" s="73"/>
      <c r="AW430" s="73"/>
      <c r="AX430" s="73"/>
      <c r="AY430" s="73"/>
      <c r="AZ430" s="73"/>
      <c r="BA430" s="73"/>
      <c r="BB430" s="73"/>
      <c r="BC430" s="74"/>
      <c r="BD430" s="222" t="str">
        <f t="shared" si="13"/>
        <v xml:space="preserve"> </v>
      </c>
      <c r="BE430" s="76">
        <f ca="1">Validation!H430</f>
        <v>2</v>
      </c>
      <c r="BF430" t="str">
        <f ca="1">Validation!I430</f>
        <v/>
      </c>
      <c r="BJ430" t="str">
        <f>IF(AND(ISBLANK(Members[[#This Row],[DependentSSN]]),NOT(ISBLANK(Members[[#This Row],[MedicalPolicy]]))), "CoverageLevels", "Waivers")</f>
        <v>Waivers</v>
      </c>
      <c r="BK430" t="str">
        <f>IF(AND(ISBLANK(Members[[#This Row],[DependentSSN]]),NOT(ISBLANK(Members[[#This Row],[Dental Policy]]))), "CoverageLevels", "Waivers")</f>
        <v>Waivers</v>
      </c>
      <c r="BL430" t="str">
        <f>IF(AND(ISBLANK(Members[[#This Row],[DependentSSN]]),NOT(ISBLANK(Members[[#This Row],[VisionPolicy]]))), "CoverageLevels", "Waivers")</f>
        <v>Waivers</v>
      </c>
      <c r="BM430">
        <v>0</v>
      </c>
    </row>
    <row r="431" spans="1:65" x14ac:dyDescent="0.25">
      <c r="A431" s="4"/>
      <c r="B431" s="67"/>
      <c r="C431" s="68"/>
      <c r="D431" s="68"/>
      <c r="E431" s="69"/>
      <c r="F431" s="68"/>
      <c r="G431" s="69"/>
      <c r="H431" s="68"/>
      <c r="I431" s="68"/>
      <c r="J431" s="70"/>
      <c r="K431" s="68"/>
      <c r="L431" s="68"/>
      <c r="M431" s="71"/>
      <c r="N431" s="69"/>
      <c r="O431" s="69"/>
      <c r="P431" s="69"/>
      <c r="Q431" s="69"/>
      <c r="R431" s="69"/>
      <c r="S431" s="69"/>
      <c r="T431" s="68" t="str">
        <f>IF(IFERROR(VLOOKUP(Members[[#This Row],[Subscriber SSN]],$C$7:T430,18,FALSE), "") = 0, "",IFERROR(VLOOKUP(Members[[#This Row],[Subscriber SSN]],$C$7:T430,18,FALSE), ""))</f>
        <v/>
      </c>
      <c r="U431" s="68" t="str">
        <f>IF(IFERROR(VLOOKUP(Members[[#This Row],[Subscriber SSN]],$C$7:U430,19,FALSE), "") = 0, "",IFERROR(VLOOKUP(Members[[#This Row],[Subscriber SSN]],$C$7:U430,19,FALSE), ""))</f>
        <v/>
      </c>
      <c r="V431" s="69" t="str">
        <f>IF(IFERROR(VLOOKUP(Members[[#This Row],[Subscriber SSN]],$C$7:V430,20,FALSE), "") = 0, "", IFERROR(VLOOKUP(Members[[#This Row],[Subscriber SSN]],$C$7:V430,20,FALSE), ""))</f>
        <v/>
      </c>
      <c r="W431" s="68" t="str">
        <f>IF(IFERROR(VLOOKUP(Members[[#This Row],[Subscriber SSN]],$C$7:W430,21,FALSE), "") = 0, "", IFERROR(VLOOKUP(Members[[#This Row],[Subscriber SSN]],$C$7:W430,21,FALSE), ""))</f>
        <v/>
      </c>
      <c r="X431" s="68" t="str">
        <f>IF(IFERROR(VLOOKUP(Members[[#This Row],[Subscriber SSN]],$C$7:X430,22,FALSE), "") = 0, "", IFERROR(VLOOKUP(Members[[#This Row],[Subscriber SSN]],$C$7:X430,22,FALSE), ""))</f>
        <v/>
      </c>
      <c r="Y431" s="68"/>
      <c r="Z431" s="72"/>
      <c r="AA431" s="69"/>
      <c r="AB431" s="69"/>
      <c r="AC431" s="70"/>
      <c r="AD431" s="110">
        <f t="shared" si="12"/>
        <v>45292</v>
      </c>
      <c r="AE431" s="69"/>
      <c r="AF431" s="69"/>
      <c r="AG431" s="71"/>
      <c r="AH431" s="69"/>
      <c r="AI431" s="69"/>
      <c r="AJ431" s="69"/>
      <c r="AK431" s="69"/>
      <c r="AL431" s="69"/>
      <c r="AM431" s="69"/>
      <c r="AN431" s="69"/>
      <c r="AO431" s="69"/>
      <c r="AP431" s="73"/>
      <c r="AQ431" s="73"/>
      <c r="AR431" s="73"/>
      <c r="AS431" s="73"/>
      <c r="AT431" s="73"/>
      <c r="AU431" s="73"/>
      <c r="AV431" s="73"/>
      <c r="AW431" s="73"/>
      <c r="AX431" s="73"/>
      <c r="AY431" s="73"/>
      <c r="AZ431" s="73"/>
      <c r="BA431" s="73"/>
      <c r="BB431" s="73"/>
      <c r="BC431" s="74"/>
      <c r="BD431" s="222" t="str">
        <f t="shared" si="13"/>
        <v xml:space="preserve"> </v>
      </c>
      <c r="BE431" s="76">
        <f ca="1">Validation!H431</f>
        <v>2</v>
      </c>
      <c r="BF431" t="str">
        <f ca="1">Validation!I431</f>
        <v/>
      </c>
      <c r="BJ431" t="str">
        <f>IF(AND(ISBLANK(Members[[#This Row],[DependentSSN]]),NOT(ISBLANK(Members[[#This Row],[MedicalPolicy]]))), "CoverageLevels", "Waivers")</f>
        <v>Waivers</v>
      </c>
      <c r="BK431" t="str">
        <f>IF(AND(ISBLANK(Members[[#This Row],[DependentSSN]]),NOT(ISBLANK(Members[[#This Row],[Dental Policy]]))), "CoverageLevels", "Waivers")</f>
        <v>Waivers</v>
      </c>
      <c r="BL431" t="str">
        <f>IF(AND(ISBLANK(Members[[#This Row],[DependentSSN]]),NOT(ISBLANK(Members[[#This Row],[VisionPolicy]]))), "CoverageLevels", "Waivers")</f>
        <v>Waivers</v>
      </c>
      <c r="BM431">
        <v>0</v>
      </c>
    </row>
    <row r="432" spans="1:65" x14ac:dyDescent="0.25">
      <c r="A432" s="4"/>
      <c r="B432" s="67"/>
      <c r="C432" s="68"/>
      <c r="D432" s="68"/>
      <c r="E432" s="69"/>
      <c r="F432" s="68"/>
      <c r="G432" s="69"/>
      <c r="H432" s="68"/>
      <c r="I432" s="68"/>
      <c r="J432" s="70"/>
      <c r="K432" s="68"/>
      <c r="L432" s="68"/>
      <c r="M432" s="71"/>
      <c r="N432" s="69"/>
      <c r="O432" s="69"/>
      <c r="P432" s="69"/>
      <c r="Q432" s="69"/>
      <c r="R432" s="69"/>
      <c r="S432" s="69"/>
      <c r="T432" s="68" t="str">
        <f>IF(IFERROR(VLOOKUP(Members[[#This Row],[Subscriber SSN]],$C$7:T431,18,FALSE), "") = 0, "",IFERROR(VLOOKUP(Members[[#This Row],[Subscriber SSN]],$C$7:T431,18,FALSE), ""))</f>
        <v/>
      </c>
      <c r="U432" s="68" t="str">
        <f>IF(IFERROR(VLOOKUP(Members[[#This Row],[Subscriber SSN]],$C$7:U431,19,FALSE), "") = 0, "",IFERROR(VLOOKUP(Members[[#This Row],[Subscriber SSN]],$C$7:U431,19,FALSE), ""))</f>
        <v/>
      </c>
      <c r="V432" s="69" t="str">
        <f>IF(IFERROR(VLOOKUP(Members[[#This Row],[Subscriber SSN]],$C$7:V431,20,FALSE), "") = 0, "", IFERROR(VLOOKUP(Members[[#This Row],[Subscriber SSN]],$C$7:V431,20,FALSE), ""))</f>
        <v/>
      </c>
      <c r="W432" s="68" t="str">
        <f>IF(IFERROR(VLOOKUP(Members[[#This Row],[Subscriber SSN]],$C$7:W431,21,FALSE), "") = 0, "", IFERROR(VLOOKUP(Members[[#This Row],[Subscriber SSN]],$C$7:W431,21,FALSE), ""))</f>
        <v/>
      </c>
      <c r="X432" s="68" t="str">
        <f>IF(IFERROR(VLOOKUP(Members[[#This Row],[Subscriber SSN]],$C$7:X431,22,FALSE), "") = 0, "", IFERROR(VLOOKUP(Members[[#This Row],[Subscriber SSN]],$C$7:X431,22,FALSE), ""))</f>
        <v/>
      </c>
      <c r="Y432" s="68"/>
      <c r="Z432" s="72"/>
      <c r="AA432" s="69"/>
      <c r="AB432" s="69"/>
      <c r="AC432" s="70"/>
      <c r="AD432" s="110">
        <f t="shared" si="12"/>
        <v>45292</v>
      </c>
      <c r="AE432" s="69"/>
      <c r="AF432" s="69"/>
      <c r="AG432" s="71"/>
      <c r="AH432" s="69"/>
      <c r="AI432" s="69"/>
      <c r="AJ432" s="69"/>
      <c r="AK432" s="69"/>
      <c r="AL432" s="69"/>
      <c r="AM432" s="69"/>
      <c r="AN432" s="69"/>
      <c r="AO432" s="69"/>
      <c r="AP432" s="73"/>
      <c r="AQ432" s="73"/>
      <c r="AR432" s="73"/>
      <c r="AS432" s="73"/>
      <c r="AT432" s="73"/>
      <c r="AU432" s="73"/>
      <c r="AV432" s="73"/>
      <c r="AW432" s="73"/>
      <c r="AX432" s="73"/>
      <c r="AY432" s="73"/>
      <c r="AZ432" s="73"/>
      <c r="BA432" s="73"/>
      <c r="BB432" s="73"/>
      <c r="BC432" s="74"/>
      <c r="BD432" s="222" t="str">
        <f t="shared" si="13"/>
        <v xml:space="preserve"> </v>
      </c>
      <c r="BE432" s="76">
        <f ca="1">Validation!H432</f>
        <v>2</v>
      </c>
      <c r="BF432" t="str">
        <f ca="1">Validation!I432</f>
        <v/>
      </c>
      <c r="BJ432" t="str">
        <f>IF(AND(ISBLANK(Members[[#This Row],[DependentSSN]]),NOT(ISBLANK(Members[[#This Row],[MedicalPolicy]]))), "CoverageLevels", "Waivers")</f>
        <v>Waivers</v>
      </c>
      <c r="BK432" t="str">
        <f>IF(AND(ISBLANK(Members[[#This Row],[DependentSSN]]),NOT(ISBLANK(Members[[#This Row],[Dental Policy]]))), "CoverageLevels", "Waivers")</f>
        <v>Waivers</v>
      </c>
      <c r="BL432" t="str">
        <f>IF(AND(ISBLANK(Members[[#This Row],[DependentSSN]]),NOT(ISBLANK(Members[[#This Row],[VisionPolicy]]))), "CoverageLevels", "Waivers")</f>
        <v>Waivers</v>
      </c>
      <c r="BM432">
        <v>0</v>
      </c>
    </row>
    <row r="433" spans="1:65" x14ac:dyDescent="0.25">
      <c r="A433" s="4"/>
      <c r="B433" s="67"/>
      <c r="C433" s="68"/>
      <c r="D433" s="68"/>
      <c r="E433" s="69"/>
      <c r="F433" s="68"/>
      <c r="G433" s="69"/>
      <c r="H433" s="68"/>
      <c r="I433" s="68"/>
      <c r="J433" s="70"/>
      <c r="K433" s="68"/>
      <c r="L433" s="68"/>
      <c r="M433" s="71"/>
      <c r="N433" s="69"/>
      <c r="O433" s="69"/>
      <c r="P433" s="69"/>
      <c r="Q433" s="69"/>
      <c r="R433" s="69"/>
      <c r="S433" s="69"/>
      <c r="T433" s="68" t="str">
        <f>IF(IFERROR(VLOOKUP(Members[[#This Row],[Subscriber SSN]],$C$7:T432,18,FALSE), "") = 0, "",IFERROR(VLOOKUP(Members[[#This Row],[Subscriber SSN]],$C$7:T432,18,FALSE), ""))</f>
        <v/>
      </c>
      <c r="U433" s="68" t="str">
        <f>IF(IFERROR(VLOOKUP(Members[[#This Row],[Subscriber SSN]],$C$7:U432,19,FALSE), "") = 0, "",IFERROR(VLOOKUP(Members[[#This Row],[Subscriber SSN]],$C$7:U432,19,FALSE), ""))</f>
        <v/>
      </c>
      <c r="V433" s="69" t="str">
        <f>IF(IFERROR(VLOOKUP(Members[[#This Row],[Subscriber SSN]],$C$7:V432,20,FALSE), "") = 0, "", IFERROR(VLOOKUP(Members[[#This Row],[Subscriber SSN]],$C$7:V432,20,FALSE), ""))</f>
        <v/>
      </c>
      <c r="W433" s="68" t="str">
        <f>IF(IFERROR(VLOOKUP(Members[[#This Row],[Subscriber SSN]],$C$7:W432,21,FALSE), "") = 0, "", IFERROR(VLOOKUP(Members[[#This Row],[Subscriber SSN]],$C$7:W432,21,FALSE), ""))</f>
        <v/>
      </c>
      <c r="X433" s="68" t="str">
        <f>IF(IFERROR(VLOOKUP(Members[[#This Row],[Subscriber SSN]],$C$7:X432,22,FALSE), "") = 0, "", IFERROR(VLOOKUP(Members[[#This Row],[Subscriber SSN]],$C$7:X432,22,FALSE), ""))</f>
        <v/>
      </c>
      <c r="Y433" s="68"/>
      <c r="Z433" s="72"/>
      <c r="AA433" s="69"/>
      <c r="AB433" s="69"/>
      <c r="AC433" s="70"/>
      <c r="AD433" s="110">
        <f t="shared" si="12"/>
        <v>45292</v>
      </c>
      <c r="AE433" s="69"/>
      <c r="AF433" s="69"/>
      <c r="AG433" s="71"/>
      <c r="AH433" s="69"/>
      <c r="AI433" s="69"/>
      <c r="AJ433" s="69"/>
      <c r="AK433" s="69"/>
      <c r="AL433" s="69"/>
      <c r="AM433" s="69"/>
      <c r="AN433" s="69"/>
      <c r="AO433" s="69"/>
      <c r="AP433" s="73"/>
      <c r="AQ433" s="73"/>
      <c r="AR433" s="73"/>
      <c r="AS433" s="73"/>
      <c r="AT433" s="73"/>
      <c r="AU433" s="73"/>
      <c r="AV433" s="73"/>
      <c r="AW433" s="73"/>
      <c r="AX433" s="73"/>
      <c r="AY433" s="73"/>
      <c r="AZ433" s="73"/>
      <c r="BA433" s="73"/>
      <c r="BB433" s="73"/>
      <c r="BC433" s="74"/>
      <c r="BD433" s="222" t="str">
        <f t="shared" si="13"/>
        <v xml:space="preserve"> </v>
      </c>
      <c r="BE433" s="76">
        <f ca="1">Validation!H433</f>
        <v>2</v>
      </c>
      <c r="BF433" t="str">
        <f ca="1">Validation!I433</f>
        <v/>
      </c>
      <c r="BJ433" t="str">
        <f>IF(AND(ISBLANK(Members[[#This Row],[DependentSSN]]),NOT(ISBLANK(Members[[#This Row],[MedicalPolicy]]))), "CoverageLevels", "Waivers")</f>
        <v>Waivers</v>
      </c>
      <c r="BK433" t="str">
        <f>IF(AND(ISBLANK(Members[[#This Row],[DependentSSN]]),NOT(ISBLANK(Members[[#This Row],[Dental Policy]]))), "CoverageLevels", "Waivers")</f>
        <v>Waivers</v>
      </c>
      <c r="BL433" t="str">
        <f>IF(AND(ISBLANK(Members[[#This Row],[DependentSSN]]),NOT(ISBLANK(Members[[#This Row],[VisionPolicy]]))), "CoverageLevels", "Waivers")</f>
        <v>Waivers</v>
      </c>
      <c r="BM433">
        <v>0</v>
      </c>
    </row>
    <row r="434" spans="1:65" x14ac:dyDescent="0.25">
      <c r="A434" s="4"/>
      <c r="B434" s="67"/>
      <c r="C434" s="68"/>
      <c r="D434" s="68"/>
      <c r="E434" s="69"/>
      <c r="F434" s="68"/>
      <c r="G434" s="69"/>
      <c r="H434" s="68"/>
      <c r="I434" s="68"/>
      <c r="J434" s="70"/>
      <c r="K434" s="68"/>
      <c r="L434" s="68"/>
      <c r="M434" s="71"/>
      <c r="N434" s="69"/>
      <c r="O434" s="69"/>
      <c r="P434" s="69"/>
      <c r="Q434" s="69"/>
      <c r="R434" s="69"/>
      <c r="S434" s="69"/>
      <c r="T434" s="68" t="str">
        <f>IF(IFERROR(VLOOKUP(Members[[#This Row],[Subscriber SSN]],$C$7:T433,18,FALSE), "") = 0, "",IFERROR(VLOOKUP(Members[[#This Row],[Subscriber SSN]],$C$7:T433,18,FALSE), ""))</f>
        <v/>
      </c>
      <c r="U434" s="68" t="str">
        <f>IF(IFERROR(VLOOKUP(Members[[#This Row],[Subscriber SSN]],$C$7:U433,19,FALSE), "") = 0, "",IFERROR(VLOOKUP(Members[[#This Row],[Subscriber SSN]],$C$7:U433,19,FALSE), ""))</f>
        <v/>
      </c>
      <c r="V434" s="69" t="str">
        <f>IF(IFERROR(VLOOKUP(Members[[#This Row],[Subscriber SSN]],$C$7:V433,20,FALSE), "") = 0, "", IFERROR(VLOOKUP(Members[[#This Row],[Subscriber SSN]],$C$7:V433,20,FALSE), ""))</f>
        <v/>
      </c>
      <c r="W434" s="68" t="str">
        <f>IF(IFERROR(VLOOKUP(Members[[#This Row],[Subscriber SSN]],$C$7:W433,21,FALSE), "") = 0, "", IFERROR(VLOOKUP(Members[[#This Row],[Subscriber SSN]],$C$7:W433,21,FALSE), ""))</f>
        <v/>
      </c>
      <c r="X434" s="68" t="str">
        <f>IF(IFERROR(VLOOKUP(Members[[#This Row],[Subscriber SSN]],$C$7:X433,22,FALSE), "") = 0, "", IFERROR(VLOOKUP(Members[[#This Row],[Subscriber SSN]],$C$7:X433,22,FALSE), ""))</f>
        <v/>
      </c>
      <c r="Y434" s="68"/>
      <c r="Z434" s="72"/>
      <c r="AA434" s="69"/>
      <c r="AB434" s="69"/>
      <c r="AC434" s="70"/>
      <c r="AD434" s="110">
        <f t="shared" si="12"/>
        <v>45292</v>
      </c>
      <c r="AE434" s="69"/>
      <c r="AF434" s="69"/>
      <c r="AG434" s="71"/>
      <c r="AH434" s="69"/>
      <c r="AI434" s="69"/>
      <c r="AJ434" s="69"/>
      <c r="AK434" s="69"/>
      <c r="AL434" s="69"/>
      <c r="AM434" s="69"/>
      <c r="AN434" s="69"/>
      <c r="AO434" s="69"/>
      <c r="AP434" s="73"/>
      <c r="AQ434" s="73"/>
      <c r="AR434" s="73"/>
      <c r="AS434" s="73"/>
      <c r="AT434" s="73"/>
      <c r="AU434" s="73"/>
      <c r="AV434" s="73"/>
      <c r="AW434" s="73"/>
      <c r="AX434" s="73"/>
      <c r="AY434" s="73"/>
      <c r="AZ434" s="73"/>
      <c r="BA434" s="73"/>
      <c r="BB434" s="73"/>
      <c r="BC434" s="74"/>
      <c r="BD434" s="222" t="str">
        <f t="shared" si="13"/>
        <v xml:space="preserve"> </v>
      </c>
      <c r="BE434" s="76">
        <f ca="1">Validation!H434</f>
        <v>2</v>
      </c>
      <c r="BF434" t="str">
        <f ca="1">Validation!I434</f>
        <v/>
      </c>
      <c r="BJ434" t="str">
        <f>IF(AND(ISBLANK(Members[[#This Row],[DependentSSN]]),NOT(ISBLANK(Members[[#This Row],[MedicalPolicy]]))), "CoverageLevels", "Waivers")</f>
        <v>Waivers</v>
      </c>
      <c r="BK434" t="str">
        <f>IF(AND(ISBLANK(Members[[#This Row],[DependentSSN]]),NOT(ISBLANK(Members[[#This Row],[Dental Policy]]))), "CoverageLevels", "Waivers")</f>
        <v>Waivers</v>
      </c>
      <c r="BL434" t="str">
        <f>IF(AND(ISBLANK(Members[[#This Row],[DependentSSN]]),NOT(ISBLANK(Members[[#This Row],[VisionPolicy]]))), "CoverageLevels", "Waivers")</f>
        <v>Waivers</v>
      </c>
      <c r="BM434">
        <v>0</v>
      </c>
    </row>
    <row r="435" spans="1:65" x14ac:dyDescent="0.25">
      <c r="A435" s="4"/>
      <c r="B435" s="67"/>
      <c r="C435" s="68"/>
      <c r="D435" s="68"/>
      <c r="E435" s="69"/>
      <c r="F435" s="68"/>
      <c r="G435" s="69"/>
      <c r="H435" s="68"/>
      <c r="I435" s="68"/>
      <c r="J435" s="70"/>
      <c r="K435" s="68"/>
      <c r="L435" s="68"/>
      <c r="M435" s="71"/>
      <c r="N435" s="69"/>
      <c r="O435" s="69"/>
      <c r="P435" s="69"/>
      <c r="Q435" s="69"/>
      <c r="R435" s="69"/>
      <c r="S435" s="69"/>
      <c r="T435" s="68" t="str">
        <f>IF(IFERROR(VLOOKUP(Members[[#This Row],[Subscriber SSN]],$C$7:T434,18,FALSE), "") = 0, "",IFERROR(VLOOKUP(Members[[#This Row],[Subscriber SSN]],$C$7:T434,18,FALSE), ""))</f>
        <v/>
      </c>
      <c r="U435" s="68" t="str">
        <f>IF(IFERROR(VLOOKUP(Members[[#This Row],[Subscriber SSN]],$C$7:U434,19,FALSE), "") = 0, "",IFERROR(VLOOKUP(Members[[#This Row],[Subscriber SSN]],$C$7:U434,19,FALSE), ""))</f>
        <v/>
      </c>
      <c r="V435" s="69" t="str">
        <f>IF(IFERROR(VLOOKUP(Members[[#This Row],[Subscriber SSN]],$C$7:V434,20,FALSE), "") = 0, "", IFERROR(VLOOKUP(Members[[#This Row],[Subscriber SSN]],$C$7:V434,20,FALSE), ""))</f>
        <v/>
      </c>
      <c r="W435" s="68" t="str">
        <f>IF(IFERROR(VLOOKUP(Members[[#This Row],[Subscriber SSN]],$C$7:W434,21,FALSE), "") = 0, "", IFERROR(VLOOKUP(Members[[#This Row],[Subscriber SSN]],$C$7:W434,21,FALSE), ""))</f>
        <v/>
      </c>
      <c r="X435" s="68" t="str">
        <f>IF(IFERROR(VLOOKUP(Members[[#This Row],[Subscriber SSN]],$C$7:X434,22,FALSE), "") = 0, "", IFERROR(VLOOKUP(Members[[#This Row],[Subscriber SSN]],$C$7:X434,22,FALSE), ""))</f>
        <v/>
      </c>
      <c r="Y435" s="68"/>
      <c r="Z435" s="72"/>
      <c r="AA435" s="69"/>
      <c r="AB435" s="69"/>
      <c r="AC435" s="70"/>
      <c r="AD435" s="110">
        <f t="shared" si="12"/>
        <v>45292</v>
      </c>
      <c r="AE435" s="69"/>
      <c r="AF435" s="69"/>
      <c r="AG435" s="71"/>
      <c r="AH435" s="69"/>
      <c r="AI435" s="69"/>
      <c r="AJ435" s="69"/>
      <c r="AK435" s="69"/>
      <c r="AL435" s="69"/>
      <c r="AM435" s="69"/>
      <c r="AN435" s="69"/>
      <c r="AO435" s="69"/>
      <c r="AP435" s="73"/>
      <c r="AQ435" s="73"/>
      <c r="AR435" s="73"/>
      <c r="AS435" s="73"/>
      <c r="AT435" s="73"/>
      <c r="AU435" s="73"/>
      <c r="AV435" s="73"/>
      <c r="AW435" s="73"/>
      <c r="AX435" s="73"/>
      <c r="AY435" s="73"/>
      <c r="AZ435" s="73"/>
      <c r="BA435" s="73"/>
      <c r="BB435" s="73"/>
      <c r="BC435" s="74"/>
      <c r="BD435" s="222" t="str">
        <f t="shared" si="13"/>
        <v xml:space="preserve"> </v>
      </c>
      <c r="BE435" s="76">
        <f ca="1">Validation!H435</f>
        <v>2</v>
      </c>
      <c r="BF435" t="str">
        <f ca="1">Validation!I435</f>
        <v/>
      </c>
      <c r="BJ435" t="str">
        <f>IF(AND(ISBLANK(Members[[#This Row],[DependentSSN]]),NOT(ISBLANK(Members[[#This Row],[MedicalPolicy]]))), "CoverageLevels", "Waivers")</f>
        <v>Waivers</v>
      </c>
      <c r="BK435" t="str">
        <f>IF(AND(ISBLANK(Members[[#This Row],[DependentSSN]]),NOT(ISBLANK(Members[[#This Row],[Dental Policy]]))), "CoverageLevels", "Waivers")</f>
        <v>Waivers</v>
      </c>
      <c r="BL435" t="str">
        <f>IF(AND(ISBLANK(Members[[#This Row],[DependentSSN]]),NOT(ISBLANK(Members[[#This Row],[VisionPolicy]]))), "CoverageLevels", "Waivers")</f>
        <v>Waivers</v>
      </c>
      <c r="BM435">
        <v>0</v>
      </c>
    </row>
    <row r="436" spans="1:65" x14ac:dyDescent="0.25">
      <c r="A436" s="4"/>
      <c r="B436" s="67"/>
      <c r="C436" s="68"/>
      <c r="D436" s="68"/>
      <c r="E436" s="69"/>
      <c r="F436" s="68"/>
      <c r="G436" s="69"/>
      <c r="H436" s="68"/>
      <c r="I436" s="68"/>
      <c r="J436" s="70"/>
      <c r="K436" s="68"/>
      <c r="L436" s="68"/>
      <c r="M436" s="71"/>
      <c r="N436" s="69"/>
      <c r="O436" s="69"/>
      <c r="P436" s="69"/>
      <c r="Q436" s="69"/>
      <c r="R436" s="69"/>
      <c r="S436" s="69"/>
      <c r="T436" s="68" t="str">
        <f>IF(IFERROR(VLOOKUP(Members[[#This Row],[Subscriber SSN]],$C$7:T435,18,FALSE), "") = 0, "",IFERROR(VLOOKUP(Members[[#This Row],[Subscriber SSN]],$C$7:T435,18,FALSE), ""))</f>
        <v/>
      </c>
      <c r="U436" s="68" t="str">
        <f>IF(IFERROR(VLOOKUP(Members[[#This Row],[Subscriber SSN]],$C$7:U435,19,FALSE), "") = 0, "",IFERROR(VLOOKUP(Members[[#This Row],[Subscriber SSN]],$C$7:U435,19,FALSE), ""))</f>
        <v/>
      </c>
      <c r="V436" s="69" t="str">
        <f>IF(IFERROR(VLOOKUP(Members[[#This Row],[Subscriber SSN]],$C$7:V435,20,FALSE), "") = 0, "", IFERROR(VLOOKUP(Members[[#This Row],[Subscriber SSN]],$C$7:V435,20,FALSE), ""))</f>
        <v/>
      </c>
      <c r="W436" s="68" t="str">
        <f>IF(IFERROR(VLOOKUP(Members[[#This Row],[Subscriber SSN]],$C$7:W435,21,FALSE), "") = 0, "", IFERROR(VLOOKUP(Members[[#This Row],[Subscriber SSN]],$C$7:W435,21,FALSE), ""))</f>
        <v/>
      </c>
      <c r="X436" s="68" t="str">
        <f>IF(IFERROR(VLOOKUP(Members[[#This Row],[Subscriber SSN]],$C$7:X435,22,FALSE), "") = 0, "", IFERROR(VLOOKUP(Members[[#This Row],[Subscriber SSN]],$C$7:X435,22,FALSE), ""))</f>
        <v/>
      </c>
      <c r="Y436" s="68"/>
      <c r="Z436" s="72"/>
      <c r="AA436" s="69"/>
      <c r="AB436" s="69"/>
      <c r="AC436" s="70"/>
      <c r="AD436" s="110">
        <f t="shared" si="12"/>
        <v>45292</v>
      </c>
      <c r="AE436" s="69"/>
      <c r="AF436" s="69"/>
      <c r="AG436" s="71"/>
      <c r="AH436" s="69"/>
      <c r="AI436" s="69"/>
      <c r="AJ436" s="69"/>
      <c r="AK436" s="69"/>
      <c r="AL436" s="69"/>
      <c r="AM436" s="69"/>
      <c r="AN436" s="69"/>
      <c r="AO436" s="69"/>
      <c r="AP436" s="73"/>
      <c r="AQ436" s="73"/>
      <c r="AR436" s="73"/>
      <c r="AS436" s="73"/>
      <c r="AT436" s="73"/>
      <c r="AU436" s="73"/>
      <c r="AV436" s="73"/>
      <c r="AW436" s="73"/>
      <c r="AX436" s="73"/>
      <c r="AY436" s="73"/>
      <c r="AZ436" s="73"/>
      <c r="BA436" s="73"/>
      <c r="BB436" s="73"/>
      <c r="BC436" s="74"/>
      <c r="BD436" s="222" t="str">
        <f t="shared" si="13"/>
        <v xml:space="preserve"> </v>
      </c>
      <c r="BE436" s="76">
        <f ca="1">Validation!H436</f>
        <v>2</v>
      </c>
      <c r="BF436" t="str">
        <f ca="1">Validation!I436</f>
        <v/>
      </c>
      <c r="BJ436" t="str">
        <f>IF(AND(ISBLANK(Members[[#This Row],[DependentSSN]]),NOT(ISBLANK(Members[[#This Row],[MedicalPolicy]]))), "CoverageLevels", "Waivers")</f>
        <v>Waivers</v>
      </c>
      <c r="BK436" t="str">
        <f>IF(AND(ISBLANK(Members[[#This Row],[DependentSSN]]),NOT(ISBLANK(Members[[#This Row],[Dental Policy]]))), "CoverageLevels", "Waivers")</f>
        <v>Waivers</v>
      </c>
      <c r="BL436" t="str">
        <f>IF(AND(ISBLANK(Members[[#This Row],[DependentSSN]]),NOT(ISBLANK(Members[[#This Row],[VisionPolicy]]))), "CoverageLevels", "Waivers")</f>
        <v>Waivers</v>
      </c>
      <c r="BM436">
        <v>0</v>
      </c>
    </row>
    <row r="437" spans="1:65" x14ac:dyDescent="0.25">
      <c r="A437" s="4"/>
      <c r="B437" s="67"/>
      <c r="C437" s="68"/>
      <c r="D437" s="68"/>
      <c r="E437" s="69"/>
      <c r="F437" s="68"/>
      <c r="G437" s="69"/>
      <c r="H437" s="68"/>
      <c r="I437" s="68"/>
      <c r="J437" s="70"/>
      <c r="K437" s="68"/>
      <c r="L437" s="68"/>
      <c r="M437" s="71"/>
      <c r="N437" s="69"/>
      <c r="O437" s="69"/>
      <c r="P437" s="69"/>
      <c r="Q437" s="69"/>
      <c r="R437" s="69"/>
      <c r="S437" s="69"/>
      <c r="T437" s="68" t="str">
        <f>IF(IFERROR(VLOOKUP(Members[[#This Row],[Subscriber SSN]],$C$7:T436,18,FALSE), "") = 0, "",IFERROR(VLOOKUP(Members[[#This Row],[Subscriber SSN]],$C$7:T436,18,FALSE), ""))</f>
        <v/>
      </c>
      <c r="U437" s="68" t="str">
        <f>IF(IFERROR(VLOOKUP(Members[[#This Row],[Subscriber SSN]],$C$7:U436,19,FALSE), "") = 0, "",IFERROR(VLOOKUP(Members[[#This Row],[Subscriber SSN]],$C$7:U436,19,FALSE), ""))</f>
        <v/>
      </c>
      <c r="V437" s="69" t="str">
        <f>IF(IFERROR(VLOOKUP(Members[[#This Row],[Subscriber SSN]],$C$7:V436,20,FALSE), "") = 0, "", IFERROR(VLOOKUP(Members[[#This Row],[Subscriber SSN]],$C$7:V436,20,FALSE), ""))</f>
        <v/>
      </c>
      <c r="W437" s="68" t="str">
        <f>IF(IFERROR(VLOOKUP(Members[[#This Row],[Subscriber SSN]],$C$7:W436,21,FALSE), "") = 0, "", IFERROR(VLOOKUP(Members[[#This Row],[Subscriber SSN]],$C$7:W436,21,FALSE), ""))</f>
        <v/>
      </c>
      <c r="X437" s="68" t="str">
        <f>IF(IFERROR(VLOOKUP(Members[[#This Row],[Subscriber SSN]],$C$7:X436,22,FALSE), "") = 0, "", IFERROR(VLOOKUP(Members[[#This Row],[Subscriber SSN]],$C$7:X436,22,FALSE), ""))</f>
        <v/>
      </c>
      <c r="Y437" s="68"/>
      <c r="Z437" s="72"/>
      <c r="AA437" s="69"/>
      <c r="AB437" s="69"/>
      <c r="AC437" s="70"/>
      <c r="AD437" s="110">
        <f t="shared" si="12"/>
        <v>45292</v>
      </c>
      <c r="AE437" s="69"/>
      <c r="AF437" s="69"/>
      <c r="AG437" s="71"/>
      <c r="AH437" s="69"/>
      <c r="AI437" s="69"/>
      <c r="AJ437" s="69"/>
      <c r="AK437" s="69"/>
      <c r="AL437" s="69"/>
      <c r="AM437" s="69"/>
      <c r="AN437" s="69"/>
      <c r="AO437" s="69"/>
      <c r="AP437" s="73"/>
      <c r="AQ437" s="73"/>
      <c r="AR437" s="73"/>
      <c r="AS437" s="73"/>
      <c r="AT437" s="73"/>
      <c r="AU437" s="73"/>
      <c r="AV437" s="73"/>
      <c r="AW437" s="73"/>
      <c r="AX437" s="73"/>
      <c r="AY437" s="73"/>
      <c r="AZ437" s="73"/>
      <c r="BA437" s="73"/>
      <c r="BB437" s="73"/>
      <c r="BC437" s="74"/>
      <c r="BD437" s="222" t="str">
        <f t="shared" si="13"/>
        <v xml:space="preserve"> </v>
      </c>
      <c r="BE437" s="76">
        <f ca="1">Validation!H437</f>
        <v>2</v>
      </c>
      <c r="BF437" t="str">
        <f ca="1">Validation!I437</f>
        <v/>
      </c>
      <c r="BJ437" t="str">
        <f>IF(AND(ISBLANK(Members[[#This Row],[DependentSSN]]),NOT(ISBLANK(Members[[#This Row],[MedicalPolicy]]))), "CoverageLevels", "Waivers")</f>
        <v>Waivers</v>
      </c>
      <c r="BK437" t="str">
        <f>IF(AND(ISBLANK(Members[[#This Row],[DependentSSN]]),NOT(ISBLANK(Members[[#This Row],[Dental Policy]]))), "CoverageLevels", "Waivers")</f>
        <v>Waivers</v>
      </c>
      <c r="BL437" t="str">
        <f>IF(AND(ISBLANK(Members[[#This Row],[DependentSSN]]),NOT(ISBLANK(Members[[#This Row],[VisionPolicy]]))), "CoverageLevels", "Waivers")</f>
        <v>Waivers</v>
      </c>
      <c r="BM437">
        <v>0</v>
      </c>
    </row>
    <row r="438" spans="1:65" x14ac:dyDescent="0.25">
      <c r="A438" s="4"/>
      <c r="B438" s="67"/>
      <c r="C438" s="68"/>
      <c r="D438" s="68"/>
      <c r="E438" s="69"/>
      <c r="F438" s="68"/>
      <c r="G438" s="69"/>
      <c r="H438" s="68"/>
      <c r="I438" s="68"/>
      <c r="J438" s="70"/>
      <c r="K438" s="68"/>
      <c r="L438" s="68"/>
      <c r="M438" s="71"/>
      <c r="N438" s="69"/>
      <c r="O438" s="69"/>
      <c r="P438" s="69"/>
      <c r="Q438" s="69"/>
      <c r="R438" s="69"/>
      <c r="S438" s="69"/>
      <c r="T438" s="68" t="str">
        <f>IF(IFERROR(VLOOKUP(Members[[#This Row],[Subscriber SSN]],$C$7:T437,18,FALSE), "") = 0, "",IFERROR(VLOOKUP(Members[[#This Row],[Subscriber SSN]],$C$7:T437,18,FALSE), ""))</f>
        <v/>
      </c>
      <c r="U438" s="68" t="str">
        <f>IF(IFERROR(VLOOKUP(Members[[#This Row],[Subscriber SSN]],$C$7:U437,19,FALSE), "") = 0, "",IFERROR(VLOOKUP(Members[[#This Row],[Subscriber SSN]],$C$7:U437,19,FALSE), ""))</f>
        <v/>
      </c>
      <c r="V438" s="69" t="str">
        <f>IF(IFERROR(VLOOKUP(Members[[#This Row],[Subscriber SSN]],$C$7:V437,20,FALSE), "") = 0, "", IFERROR(VLOOKUP(Members[[#This Row],[Subscriber SSN]],$C$7:V437,20,FALSE), ""))</f>
        <v/>
      </c>
      <c r="W438" s="68" t="str">
        <f>IF(IFERROR(VLOOKUP(Members[[#This Row],[Subscriber SSN]],$C$7:W437,21,FALSE), "") = 0, "", IFERROR(VLOOKUP(Members[[#This Row],[Subscriber SSN]],$C$7:W437,21,FALSE), ""))</f>
        <v/>
      </c>
      <c r="X438" s="68" t="str">
        <f>IF(IFERROR(VLOOKUP(Members[[#This Row],[Subscriber SSN]],$C$7:X437,22,FALSE), "") = 0, "", IFERROR(VLOOKUP(Members[[#This Row],[Subscriber SSN]],$C$7:X437,22,FALSE), ""))</f>
        <v/>
      </c>
      <c r="Y438" s="68"/>
      <c r="Z438" s="72"/>
      <c r="AA438" s="69"/>
      <c r="AB438" s="69"/>
      <c r="AC438" s="70"/>
      <c r="AD438" s="110">
        <f t="shared" si="12"/>
        <v>45292</v>
      </c>
      <c r="AE438" s="69"/>
      <c r="AF438" s="69"/>
      <c r="AG438" s="71"/>
      <c r="AH438" s="69"/>
      <c r="AI438" s="69"/>
      <c r="AJ438" s="69"/>
      <c r="AK438" s="69"/>
      <c r="AL438" s="69"/>
      <c r="AM438" s="69"/>
      <c r="AN438" s="69"/>
      <c r="AO438" s="69"/>
      <c r="AP438" s="73"/>
      <c r="AQ438" s="73"/>
      <c r="AR438" s="73"/>
      <c r="AS438" s="73"/>
      <c r="AT438" s="73"/>
      <c r="AU438" s="73"/>
      <c r="AV438" s="73"/>
      <c r="AW438" s="73"/>
      <c r="AX438" s="73"/>
      <c r="AY438" s="73"/>
      <c r="AZ438" s="73"/>
      <c r="BA438" s="73"/>
      <c r="BB438" s="73"/>
      <c r="BC438" s="74"/>
      <c r="BD438" s="222" t="str">
        <f t="shared" si="13"/>
        <v xml:space="preserve"> </v>
      </c>
      <c r="BE438" s="76">
        <f ca="1">Validation!H438</f>
        <v>2</v>
      </c>
      <c r="BF438" t="str">
        <f ca="1">Validation!I438</f>
        <v/>
      </c>
      <c r="BJ438" t="str">
        <f>IF(AND(ISBLANK(Members[[#This Row],[DependentSSN]]),NOT(ISBLANK(Members[[#This Row],[MedicalPolicy]]))), "CoverageLevels", "Waivers")</f>
        <v>Waivers</v>
      </c>
      <c r="BK438" t="str">
        <f>IF(AND(ISBLANK(Members[[#This Row],[DependentSSN]]),NOT(ISBLANK(Members[[#This Row],[Dental Policy]]))), "CoverageLevels", "Waivers")</f>
        <v>Waivers</v>
      </c>
      <c r="BL438" t="str">
        <f>IF(AND(ISBLANK(Members[[#This Row],[DependentSSN]]),NOT(ISBLANK(Members[[#This Row],[VisionPolicy]]))), "CoverageLevels", "Waivers")</f>
        <v>Waivers</v>
      </c>
      <c r="BM438">
        <v>0</v>
      </c>
    </row>
    <row r="439" spans="1:65" x14ac:dyDescent="0.25">
      <c r="A439" s="4"/>
      <c r="B439" s="67"/>
      <c r="C439" s="68"/>
      <c r="D439" s="68"/>
      <c r="E439" s="69"/>
      <c r="F439" s="68"/>
      <c r="G439" s="69"/>
      <c r="H439" s="68"/>
      <c r="I439" s="68"/>
      <c r="J439" s="70"/>
      <c r="K439" s="68"/>
      <c r="L439" s="68"/>
      <c r="M439" s="71"/>
      <c r="N439" s="69"/>
      <c r="O439" s="69"/>
      <c r="P439" s="69"/>
      <c r="Q439" s="69"/>
      <c r="R439" s="69"/>
      <c r="S439" s="69"/>
      <c r="T439" s="68" t="str">
        <f>IF(IFERROR(VLOOKUP(Members[[#This Row],[Subscriber SSN]],$C$7:T438,18,FALSE), "") = 0, "",IFERROR(VLOOKUP(Members[[#This Row],[Subscriber SSN]],$C$7:T438,18,FALSE), ""))</f>
        <v/>
      </c>
      <c r="U439" s="68" t="str">
        <f>IF(IFERROR(VLOOKUP(Members[[#This Row],[Subscriber SSN]],$C$7:U438,19,FALSE), "") = 0, "",IFERROR(VLOOKUP(Members[[#This Row],[Subscriber SSN]],$C$7:U438,19,FALSE), ""))</f>
        <v/>
      </c>
      <c r="V439" s="69" t="str">
        <f>IF(IFERROR(VLOOKUP(Members[[#This Row],[Subscriber SSN]],$C$7:V438,20,FALSE), "") = 0, "", IFERROR(VLOOKUP(Members[[#This Row],[Subscriber SSN]],$C$7:V438,20,FALSE), ""))</f>
        <v/>
      </c>
      <c r="W439" s="68" t="str">
        <f>IF(IFERROR(VLOOKUP(Members[[#This Row],[Subscriber SSN]],$C$7:W438,21,FALSE), "") = 0, "", IFERROR(VLOOKUP(Members[[#This Row],[Subscriber SSN]],$C$7:W438,21,FALSE), ""))</f>
        <v/>
      </c>
      <c r="X439" s="68" t="str">
        <f>IF(IFERROR(VLOOKUP(Members[[#This Row],[Subscriber SSN]],$C$7:X438,22,FALSE), "") = 0, "", IFERROR(VLOOKUP(Members[[#This Row],[Subscriber SSN]],$C$7:X438,22,FALSE), ""))</f>
        <v/>
      </c>
      <c r="Y439" s="68"/>
      <c r="Z439" s="72"/>
      <c r="AA439" s="69"/>
      <c r="AB439" s="69"/>
      <c r="AC439" s="70"/>
      <c r="AD439" s="110">
        <f t="shared" si="12"/>
        <v>45292</v>
      </c>
      <c r="AE439" s="69"/>
      <c r="AF439" s="69"/>
      <c r="AG439" s="71"/>
      <c r="AH439" s="69"/>
      <c r="AI439" s="69"/>
      <c r="AJ439" s="69"/>
      <c r="AK439" s="69"/>
      <c r="AL439" s="69"/>
      <c r="AM439" s="69"/>
      <c r="AN439" s="69"/>
      <c r="AO439" s="69"/>
      <c r="AP439" s="73"/>
      <c r="AQ439" s="73"/>
      <c r="AR439" s="73"/>
      <c r="AS439" s="73"/>
      <c r="AT439" s="73"/>
      <c r="AU439" s="73"/>
      <c r="AV439" s="73"/>
      <c r="AW439" s="73"/>
      <c r="AX439" s="73"/>
      <c r="AY439" s="73"/>
      <c r="AZ439" s="73"/>
      <c r="BA439" s="73"/>
      <c r="BB439" s="73"/>
      <c r="BC439" s="74"/>
      <c r="BD439" s="222" t="str">
        <f t="shared" si="13"/>
        <v xml:space="preserve"> </v>
      </c>
      <c r="BE439" s="76">
        <f ca="1">Validation!H439</f>
        <v>2</v>
      </c>
      <c r="BF439" t="str">
        <f ca="1">Validation!I439</f>
        <v/>
      </c>
      <c r="BJ439" t="str">
        <f>IF(AND(ISBLANK(Members[[#This Row],[DependentSSN]]),NOT(ISBLANK(Members[[#This Row],[MedicalPolicy]]))), "CoverageLevels", "Waivers")</f>
        <v>Waivers</v>
      </c>
      <c r="BK439" t="str">
        <f>IF(AND(ISBLANK(Members[[#This Row],[DependentSSN]]),NOT(ISBLANK(Members[[#This Row],[Dental Policy]]))), "CoverageLevels", "Waivers")</f>
        <v>Waivers</v>
      </c>
      <c r="BL439" t="str">
        <f>IF(AND(ISBLANK(Members[[#This Row],[DependentSSN]]),NOT(ISBLANK(Members[[#This Row],[VisionPolicy]]))), "CoverageLevels", "Waivers")</f>
        <v>Waivers</v>
      </c>
      <c r="BM439">
        <v>0</v>
      </c>
    </row>
    <row r="440" spans="1:65" x14ac:dyDescent="0.25">
      <c r="A440" s="4"/>
      <c r="B440" s="67"/>
      <c r="C440" s="68"/>
      <c r="D440" s="68"/>
      <c r="E440" s="69"/>
      <c r="F440" s="68"/>
      <c r="G440" s="69"/>
      <c r="H440" s="68"/>
      <c r="I440" s="68"/>
      <c r="J440" s="70"/>
      <c r="K440" s="68"/>
      <c r="L440" s="68"/>
      <c r="M440" s="71"/>
      <c r="N440" s="69"/>
      <c r="O440" s="69"/>
      <c r="P440" s="69"/>
      <c r="Q440" s="69"/>
      <c r="R440" s="69"/>
      <c r="S440" s="69"/>
      <c r="T440" s="68" t="str">
        <f>IF(IFERROR(VLOOKUP(Members[[#This Row],[Subscriber SSN]],$C$7:T439,18,FALSE), "") = 0, "",IFERROR(VLOOKUP(Members[[#This Row],[Subscriber SSN]],$C$7:T439,18,FALSE), ""))</f>
        <v/>
      </c>
      <c r="U440" s="68" t="str">
        <f>IF(IFERROR(VLOOKUP(Members[[#This Row],[Subscriber SSN]],$C$7:U439,19,FALSE), "") = 0, "",IFERROR(VLOOKUP(Members[[#This Row],[Subscriber SSN]],$C$7:U439,19,FALSE), ""))</f>
        <v/>
      </c>
      <c r="V440" s="69" t="str">
        <f>IF(IFERROR(VLOOKUP(Members[[#This Row],[Subscriber SSN]],$C$7:V439,20,FALSE), "") = 0, "", IFERROR(VLOOKUP(Members[[#This Row],[Subscriber SSN]],$C$7:V439,20,FALSE), ""))</f>
        <v/>
      </c>
      <c r="W440" s="68" t="str">
        <f>IF(IFERROR(VLOOKUP(Members[[#This Row],[Subscriber SSN]],$C$7:W439,21,FALSE), "") = 0, "", IFERROR(VLOOKUP(Members[[#This Row],[Subscriber SSN]],$C$7:W439,21,FALSE), ""))</f>
        <v/>
      </c>
      <c r="X440" s="68" t="str">
        <f>IF(IFERROR(VLOOKUP(Members[[#This Row],[Subscriber SSN]],$C$7:X439,22,FALSE), "") = 0, "", IFERROR(VLOOKUP(Members[[#This Row],[Subscriber SSN]],$C$7:X439,22,FALSE), ""))</f>
        <v/>
      </c>
      <c r="Y440" s="68"/>
      <c r="Z440" s="72"/>
      <c r="AA440" s="69"/>
      <c r="AB440" s="69"/>
      <c r="AC440" s="70"/>
      <c r="AD440" s="110">
        <f t="shared" si="12"/>
        <v>45292</v>
      </c>
      <c r="AE440" s="69"/>
      <c r="AF440" s="69"/>
      <c r="AG440" s="71"/>
      <c r="AH440" s="69"/>
      <c r="AI440" s="69"/>
      <c r="AJ440" s="69"/>
      <c r="AK440" s="69"/>
      <c r="AL440" s="69"/>
      <c r="AM440" s="69"/>
      <c r="AN440" s="69"/>
      <c r="AO440" s="69"/>
      <c r="AP440" s="73"/>
      <c r="AQ440" s="73"/>
      <c r="AR440" s="73"/>
      <c r="AS440" s="73"/>
      <c r="AT440" s="73"/>
      <c r="AU440" s="73"/>
      <c r="AV440" s="73"/>
      <c r="AW440" s="73"/>
      <c r="AX440" s="73"/>
      <c r="AY440" s="73"/>
      <c r="AZ440" s="73"/>
      <c r="BA440" s="73"/>
      <c r="BB440" s="73"/>
      <c r="BC440" s="74"/>
      <c r="BD440" s="222" t="str">
        <f t="shared" si="13"/>
        <v xml:space="preserve"> </v>
      </c>
      <c r="BE440" s="76">
        <f ca="1">Validation!H440</f>
        <v>2</v>
      </c>
      <c r="BF440" t="str">
        <f ca="1">Validation!I440</f>
        <v/>
      </c>
      <c r="BJ440" t="str">
        <f>IF(AND(ISBLANK(Members[[#This Row],[DependentSSN]]),NOT(ISBLANK(Members[[#This Row],[MedicalPolicy]]))), "CoverageLevels", "Waivers")</f>
        <v>Waivers</v>
      </c>
      <c r="BK440" t="str">
        <f>IF(AND(ISBLANK(Members[[#This Row],[DependentSSN]]),NOT(ISBLANK(Members[[#This Row],[Dental Policy]]))), "CoverageLevels", "Waivers")</f>
        <v>Waivers</v>
      </c>
      <c r="BL440" t="str">
        <f>IF(AND(ISBLANK(Members[[#This Row],[DependentSSN]]),NOT(ISBLANK(Members[[#This Row],[VisionPolicy]]))), "CoverageLevels", "Waivers")</f>
        <v>Waivers</v>
      </c>
      <c r="BM440">
        <v>0</v>
      </c>
    </row>
    <row r="441" spans="1:65" x14ac:dyDescent="0.25">
      <c r="A441" s="4"/>
      <c r="B441" s="67"/>
      <c r="C441" s="68"/>
      <c r="D441" s="68"/>
      <c r="E441" s="69"/>
      <c r="F441" s="68"/>
      <c r="G441" s="69"/>
      <c r="H441" s="68"/>
      <c r="I441" s="68"/>
      <c r="J441" s="70"/>
      <c r="K441" s="68"/>
      <c r="L441" s="68"/>
      <c r="M441" s="71"/>
      <c r="N441" s="69"/>
      <c r="O441" s="69"/>
      <c r="P441" s="69"/>
      <c r="Q441" s="69"/>
      <c r="R441" s="69"/>
      <c r="S441" s="69"/>
      <c r="T441" s="68" t="str">
        <f>IF(IFERROR(VLOOKUP(Members[[#This Row],[Subscriber SSN]],$C$7:T440,18,FALSE), "") = 0, "",IFERROR(VLOOKUP(Members[[#This Row],[Subscriber SSN]],$C$7:T440,18,FALSE), ""))</f>
        <v/>
      </c>
      <c r="U441" s="68" t="str">
        <f>IF(IFERROR(VLOOKUP(Members[[#This Row],[Subscriber SSN]],$C$7:U440,19,FALSE), "") = 0, "",IFERROR(VLOOKUP(Members[[#This Row],[Subscriber SSN]],$C$7:U440,19,FALSE), ""))</f>
        <v/>
      </c>
      <c r="V441" s="69" t="str">
        <f>IF(IFERROR(VLOOKUP(Members[[#This Row],[Subscriber SSN]],$C$7:V440,20,FALSE), "") = 0, "", IFERROR(VLOOKUP(Members[[#This Row],[Subscriber SSN]],$C$7:V440,20,FALSE), ""))</f>
        <v/>
      </c>
      <c r="W441" s="68" t="str">
        <f>IF(IFERROR(VLOOKUP(Members[[#This Row],[Subscriber SSN]],$C$7:W440,21,FALSE), "") = 0, "", IFERROR(VLOOKUP(Members[[#This Row],[Subscriber SSN]],$C$7:W440,21,FALSE), ""))</f>
        <v/>
      </c>
      <c r="X441" s="68" t="str">
        <f>IF(IFERROR(VLOOKUP(Members[[#This Row],[Subscriber SSN]],$C$7:X440,22,FALSE), "") = 0, "", IFERROR(VLOOKUP(Members[[#This Row],[Subscriber SSN]],$C$7:X440,22,FALSE), ""))</f>
        <v/>
      </c>
      <c r="Y441" s="68"/>
      <c r="Z441" s="72"/>
      <c r="AA441" s="69"/>
      <c r="AB441" s="69"/>
      <c r="AC441" s="70"/>
      <c r="AD441" s="110">
        <f t="shared" si="12"/>
        <v>45292</v>
      </c>
      <c r="AE441" s="69"/>
      <c r="AF441" s="69"/>
      <c r="AG441" s="71"/>
      <c r="AH441" s="69"/>
      <c r="AI441" s="69"/>
      <c r="AJ441" s="69"/>
      <c r="AK441" s="69"/>
      <c r="AL441" s="69"/>
      <c r="AM441" s="69"/>
      <c r="AN441" s="69"/>
      <c r="AO441" s="69"/>
      <c r="AP441" s="73"/>
      <c r="AQ441" s="73"/>
      <c r="AR441" s="73"/>
      <c r="AS441" s="73"/>
      <c r="AT441" s="73"/>
      <c r="AU441" s="73"/>
      <c r="AV441" s="73"/>
      <c r="AW441" s="73"/>
      <c r="AX441" s="73"/>
      <c r="AY441" s="73"/>
      <c r="AZ441" s="73"/>
      <c r="BA441" s="73"/>
      <c r="BB441" s="73"/>
      <c r="BC441" s="74"/>
      <c r="BD441" s="222" t="str">
        <f t="shared" si="13"/>
        <v xml:space="preserve"> </v>
      </c>
      <c r="BE441" s="76">
        <f ca="1">Validation!H441</f>
        <v>2</v>
      </c>
      <c r="BF441" t="str">
        <f ca="1">Validation!I441</f>
        <v/>
      </c>
      <c r="BJ441" t="str">
        <f>IF(AND(ISBLANK(Members[[#This Row],[DependentSSN]]),NOT(ISBLANK(Members[[#This Row],[MedicalPolicy]]))), "CoverageLevels", "Waivers")</f>
        <v>Waivers</v>
      </c>
      <c r="BK441" t="str">
        <f>IF(AND(ISBLANK(Members[[#This Row],[DependentSSN]]),NOT(ISBLANK(Members[[#This Row],[Dental Policy]]))), "CoverageLevels", "Waivers")</f>
        <v>Waivers</v>
      </c>
      <c r="BL441" t="str">
        <f>IF(AND(ISBLANK(Members[[#This Row],[DependentSSN]]),NOT(ISBLANK(Members[[#This Row],[VisionPolicy]]))), "CoverageLevels", "Waivers")</f>
        <v>Waivers</v>
      </c>
      <c r="BM441">
        <v>0</v>
      </c>
    </row>
    <row r="442" spans="1:65" x14ac:dyDescent="0.25">
      <c r="A442" s="4"/>
      <c r="B442" s="67"/>
      <c r="C442" s="68"/>
      <c r="D442" s="68"/>
      <c r="E442" s="69"/>
      <c r="F442" s="68"/>
      <c r="G442" s="69"/>
      <c r="H442" s="68"/>
      <c r="I442" s="68"/>
      <c r="J442" s="70"/>
      <c r="K442" s="68"/>
      <c r="L442" s="68"/>
      <c r="M442" s="71"/>
      <c r="N442" s="69"/>
      <c r="O442" s="69"/>
      <c r="P442" s="69"/>
      <c r="Q442" s="69"/>
      <c r="R442" s="69"/>
      <c r="S442" s="69"/>
      <c r="T442" s="68" t="str">
        <f>IF(IFERROR(VLOOKUP(Members[[#This Row],[Subscriber SSN]],$C$7:T441,18,FALSE), "") = 0, "",IFERROR(VLOOKUP(Members[[#This Row],[Subscriber SSN]],$C$7:T441,18,FALSE), ""))</f>
        <v/>
      </c>
      <c r="U442" s="68" t="str">
        <f>IF(IFERROR(VLOOKUP(Members[[#This Row],[Subscriber SSN]],$C$7:U441,19,FALSE), "") = 0, "",IFERROR(VLOOKUP(Members[[#This Row],[Subscriber SSN]],$C$7:U441,19,FALSE), ""))</f>
        <v/>
      </c>
      <c r="V442" s="69" t="str">
        <f>IF(IFERROR(VLOOKUP(Members[[#This Row],[Subscriber SSN]],$C$7:V441,20,FALSE), "") = 0, "", IFERROR(VLOOKUP(Members[[#This Row],[Subscriber SSN]],$C$7:V441,20,FALSE), ""))</f>
        <v/>
      </c>
      <c r="W442" s="68" t="str">
        <f>IF(IFERROR(VLOOKUP(Members[[#This Row],[Subscriber SSN]],$C$7:W441,21,FALSE), "") = 0, "", IFERROR(VLOOKUP(Members[[#This Row],[Subscriber SSN]],$C$7:W441,21,FALSE), ""))</f>
        <v/>
      </c>
      <c r="X442" s="68" t="str">
        <f>IF(IFERROR(VLOOKUP(Members[[#This Row],[Subscriber SSN]],$C$7:X441,22,FALSE), "") = 0, "", IFERROR(VLOOKUP(Members[[#This Row],[Subscriber SSN]],$C$7:X441,22,FALSE), ""))</f>
        <v/>
      </c>
      <c r="Y442" s="68"/>
      <c r="Z442" s="72"/>
      <c r="AA442" s="69"/>
      <c r="AB442" s="69"/>
      <c r="AC442" s="70"/>
      <c r="AD442" s="110">
        <f t="shared" si="12"/>
        <v>45292</v>
      </c>
      <c r="AE442" s="69"/>
      <c r="AF442" s="69"/>
      <c r="AG442" s="71"/>
      <c r="AH442" s="69"/>
      <c r="AI442" s="69"/>
      <c r="AJ442" s="69"/>
      <c r="AK442" s="69"/>
      <c r="AL442" s="69"/>
      <c r="AM442" s="69"/>
      <c r="AN442" s="69"/>
      <c r="AO442" s="69"/>
      <c r="AP442" s="73"/>
      <c r="AQ442" s="73"/>
      <c r="AR442" s="73"/>
      <c r="AS442" s="73"/>
      <c r="AT442" s="73"/>
      <c r="AU442" s="73"/>
      <c r="AV442" s="73"/>
      <c r="AW442" s="73"/>
      <c r="AX442" s="73"/>
      <c r="AY442" s="73"/>
      <c r="AZ442" s="73"/>
      <c r="BA442" s="73"/>
      <c r="BB442" s="73"/>
      <c r="BC442" s="74"/>
      <c r="BD442" s="222" t="str">
        <f t="shared" si="13"/>
        <v xml:space="preserve"> </v>
      </c>
      <c r="BE442" s="76">
        <f ca="1">Validation!H442</f>
        <v>2</v>
      </c>
      <c r="BF442" t="str">
        <f ca="1">Validation!I442</f>
        <v/>
      </c>
      <c r="BJ442" t="str">
        <f>IF(AND(ISBLANK(Members[[#This Row],[DependentSSN]]),NOT(ISBLANK(Members[[#This Row],[MedicalPolicy]]))), "CoverageLevels", "Waivers")</f>
        <v>Waivers</v>
      </c>
      <c r="BK442" t="str">
        <f>IF(AND(ISBLANK(Members[[#This Row],[DependentSSN]]),NOT(ISBLANK(Members[[#This Row],[Dental Policy]]))), "CoverageLevels", "Waivers")</f>
        <v>Waivers</v>
      </c>
      <c r="BL442" t="str">
        <f>IF(AND(ISBLANK(Members[[#This Row],[DependentSSN]]),NOT(ISBLANK(Members[[#This Row],[VisionPolicy]]))), "CoverageLevels", "Waivers")</f>
        <v>Waivers</v>
      </c>
      <c r="BM442">
        <v>0</v>
      </c>
    </row>
    <row r="443" spans="1:65" x14ac:dyDescent="0.25">
      <c r="A443" s="4"/>
      <c r="B443" s="67"/>
      <c r="C443" s="68"/>
      <c r="D443" s="68"/>
      <c r="E443" s="69"/>
      <c r="F443" s="68"/>
      <c r="G443" s="69"/>
      <c r="H443" s="68"/>
      <c r="I443" s="68"/>
      <c r="J443" s="70"/>
      <c r="K443" s="68"/>
      <c r="L443" s="68"/>
      <c r="M443" s="71"/>
      <c r="N443" s="69"/>
      <c r="O443" s="69"/>
      <c r="P443" s="69"/>
      <c r="Q443" s="69"/>
      <c r="R443" s="69"/>
      <c r="S443" s="69"/>
      <c r="T443" s="68" t="str">
        <f>IF(IFERROR(VLOOKUP(Members[[#This Row],[Subscriber SSN]],$C$7:T442,18,FALSE), "") = 0, "",IFERROR(VLOOKUP(Members[[#This Row],[Subscriber SSN]],$C$7:T442,18,FALSE), ""))</f>
        <v/>
      </c>
      <c r="U443" s="68" t="str">
        <f>IF(IFERROR(VLOOKUP(Members[[#This Row],[Subscriber SSN]],$C$7:U442,19,FALSE), "") = 0, "",IFERROR(VLOOKUP(Members[[#This Row],[Subscriber SSN]],$C$7:U442,19,FALSE), ""))</f>
        <v/>
      </c>
      <c r="V443" s="69" t="str">
        <f>IF(IFERROR(VLOOKUP(Members[[#This Row],[Subscriber SSN]],$C$7:V442,20,FALSE), "") = 0, "", IFERROR(VLOOKUP(Members[[#This Row],[Subscriber SSN]],$C$7:V442,20,FALSE), ""))</f>
        <v/>
      </c>
      <c r="W443" s="68" t="str">
        <f>IF(IFERROR(VLOOKUP(Members[[#This Row],[Subscriber SSN]],$C$7:W442,21,FALSE), "") = 0, "", IFERROR(VLOOKUP(Members[[#This Row],[Subscriber SSN]],$C$7:W442,21,FALSE), ""))</f>
        <v/>
      </c>
      <c r="X443" s="68" t="str">
        <f>IF(IFERROR(VLOOKUP(Members[[#This Row],[Subscriber SSN]],$C$7:X442,22,FALSE), "") = 0, "", IFERROR(VLOOKUP(Members[[#This Row],[Subscriber SSN]],$C$7:X442,22,FALSE), ""))</f>
        <v/>
      </c>
      <c r="Y443" s="68"/>
      <c r="Z443" s="72"/>
      <c r="AA443" s="69"/>
      <c r="AB443" s="69"/>
      <c r="AC443" s="70"/>
      <c r="AD443" s="110">
        <f t="shared" si="12"/>
        <v>45292</v>
      </c>
      <c r="AE443" s="69"/>
      <c r="AF443" s="69"/>
      <c r="AG443" s="71"/>
      <c r="AH443" s="69"/>
      <c r="AI443" s="69"/>
      <c r="AJ443" s="69"/>
      <c r="AK443" s="69"/>
      <c r="AL443" s="69"/>
      <c r="AM443" s="69"/>
      <c r="AN443" s="69"/>
      <c r="AO443" s="69"/>
      <c r="AP443" s="73"/>
      <c r="AQ443" s="73"/>
      <c r="AR443" s="73"/>
      <c r="AS443" s="73"/>
      <c r="AT443" s="73"/>
      <c r="AU443" s="73"/>
      <c r="AV443" s="73"/>
      <c r="AW443" s="73"/>
      <c r="AX443" s="73"/>
      <c r="AY443" s="73"/>
      <c r="AZ443" s="73"/>
      <c r="BA443" s="73"/>
      <c r="BB443" s="73"/>
      <c r="BC443" s="74"/>
      <c r="BD443" s="222" t="str">
        <f t="shared" si="13"/>
        <v xml:space="preserve"> </v>
      </c>
      <c r="BE443" s="76">
        <f ca="1">Validation!H443</f>
        <v>2</v>
      </c>
      <c r="BF443" t="str">
        <f ca="1">Validation!I443</f>
        <v/>
      </c>
      <c r="BJ443" t="str">
        <f>IF(AND(ISBLANK(Members[[#This Row],[DependentSSN]]),NOT(ISBLANK(Members[[#This Row],[MedicalPolicy]]))), "CoverageLevels", "Waivers")</f>
        <v>Waivers</v>
      </c>
      <c r="BK443" t="str">
        <f>IF(AND(ISBLANK(Members[[#This Row],[DependentSSN]]),NOT(ISBLANK(Members[[#This Row],[Dental Policy]]))), "CoverageLevels", "Waivers")</f>
        <v>Waivers</v>
      </c>
      <c r="BL443" t="str">
        <f>IF(AND(ISBLANK(Members[[#This Row],[DependentSSN]]),NOT(ISBLANK(Members[[#This Row],[VisionPolicy]]))), "CoverageLevels", "Waivers")</f>
        <v>Waivers</v>
      </c>
      <c r="BM443">
        <v>0</v>
      </c>
    </row>
    <row r="444" spans="1:65" x14ac:dyDescent="0.25">
      <c r="A444" s="4"/>
      <c r="B444" s="67"/>
      <c r="C444" s="68"/>
      <c r="D444" s="68"/>
      <c r="E444" s="69"/>
      <c r="F444" s="68"/>
      <c r="G444" s="69"/>
      <c r="H444" s="68"/>
      <c r="I444" s="68"/>
      <c r="J444" s="70"/>
      <c r="K444" s="68"/>
      <c r="L444" s="68"/>
      <c r="M444" s="71"/>
      <c r="N444" s="69"/>
      <c r="O444" s="69"/>
      <c r="P444" s="69"/>
      <c r="Q444" s="69"/>
      <c r="R444" s="69"/>
      <c r="S444" s="69"/>
      <c r="T444" s="68" t="str">
        <f>IF(IFERROR(VLOOKUP(Members[[#This Row],[Subscriber SSN]],$C$7:T443,18,FALSE), "") = 0, "",IFERROR(VLOOKUP(Members[[#This Row],[Subscriber SSN]],$C$7:T443,18,FALSE), ""))</f>
        <v/>
      </c>
      <c r="U444" s="68" t="str">
        <f>IF(IFERROR(VLOOKUP(Members[[#This Row],[Subscriber SSN]],$C$7:U443,19,FALSE), "") = 0, "",IFERROR(VLOOKUP(Members[[#This Row],[Subscriber SSN]],$C$7:U443,19,FALSE), ""))</f>
        <v/>
      </c>
      <c r="V444" s="69" t="str">
        <f>IF(IFERROR(VLOOKUP(Members[[#This Row],[Subscriber SSN]],$C$7:V443,20,FALSE), "") = 0, "", IFERROR(VLOOKUP(Members[[#This Row],[Subscriber SSN]],$C$7:V443,20,FALSE), ""))</f>
        <v/>
      </c>
      <c r="W444" s="68" t="str">
        <f>IF(IFERROR(VLOOKUP(Members[[#This Row],[Subscriber SSN]],$C$7:W443,21,FALSE), "") = 0, "", IFERROR(VLOOKUP(Members[[#This Row],[Subscriber SSN]],$C$7:W443,21,FALSE), ""))</f>
        <v/>
      </c>
      <c r="X444" s="68" t="str">
        <f>IF(IFERROR(VLOOKUP(Members[[#This Row],[Subscriber SSN]],$C$7:X443,22,FALSE), "") = 0, "", IFERROR(VLOOKUP(Members[[#This Row],[Subscriber SSN]],$C$7:X443,22,FALSE), ""))</f>
        <v/>
      </c>
      <c r="Y444" s="68"/>
      <c r="Z444" s="72"/>
      <c r="AA444" s="69"/>
      <c r="AB444" s="69"/>
      <c r="AC444" s="70"/>
      <c r="AD444" s="110">
        <f t="shared" si="12"/>
        <v>45292</v>
      </c>
      <c r="AE444" s="69"/>
      <c r="AF444" s="69"/>
      <c r="AG444" s="71"/>
      <c r="AH444" s="69"/>
      <c r="AI444" s="69"/>
      <c r="AJ444" s="69"/>
      <c r="AK444" s="69"/>
      <c r="AL444" s="69"/>
      <c r="AM444" s="69"/>
      <c r="AN444" s="69"/>
      <c r="AO444" s="69"/>
      <c r="AP444" s="73"/>
      <c r="AQ444" s="73"/>
      <c r="AR444" s="73"/>
      <c r="AS444" s="73"/>
      <c r="AT444" s="73"/>
      <c r="AU444" s="73"/>
      <c r="AV444" s="73"/>
      <c r="AW444" s="73"/>
      <c r="AX444" s="73"/>
      <c r="AY444" s="73"/>
      <c r="AZ444" s="73"/>
      <c r="BA444" s="73"/>
      <c r="BB444" s="73"/>
      <c r="BC444" s="74"/>
      <c r="BD444" s="222" t="str">
        <f t="shared" si="13"/>
        <v xml:space="preserve"> </v>
      </c>
      <c r="BE444" s="76">
        <f ca="1">Validation!H444</f>
        <v>2</v>
      </c>
      <c r="BF444" t="str">
        <f ca="1">Validation!I444</f>
        <v/>
      </c>
      <c r="BJ444" t="str">
        <f>IF(AND(ISBLANK(Members[[#This Row],[DependentSSN]]),NOT(ISBLANK(Members[[#This Row],[MedicalPolicy]]))), "CoverageLevels", "Waivers")</f>
        <v>Waivers</v>
      </c>
      <c r="BK444" t="str">
        <f>IF(AND(ISBLANK(Members[[#This Row],[DependentSSN]]),NOT(ISBLANK(Members[[#This Row],[Dental Policy]]))), "CoverageLevels", "Waivers")</f>
        <v>Waivers</v>
      </c>
      <c r="BL444" t="str">
        <f>IF(AND(ISBLANK(Members[[#This Row],[DependentSSN]]),NOT(ISBLANK(Members[[#This Row],[VisionPolicy]]))), "CoverageLevels", "Waivers")</f>
        <v>Waivers</v>
      </c>
      <c r="BM444">
        <v>0</v>
      </c>
    </row>
    <row r="445" spans="1:65" x14ac:dyDescent="0.25">
      <c r="A445" s="4"/>
      <c r="B445" s="67"/>
      <c r="C445" s="68"/>
      <c r="D445" s="68"/>
      <c r="E445" s="69"/>
      <c r="F445" s="68"/>
      <c r="G445" s="69"/>
      <c r="H445" s="68"/>
      <c r="I445" s="68"/>
      <c r="J445" s="70"/>
      <c r="K445" s="68"/>
      <c r="L445" s="68"/>
      <c r="M445" s="71"/>
      <c r="N445" s="69"/>
      <c r="O445" s="69"/>
      <c r="P445" s="69"/>
      <c r="Q445" s="69"/>
      <c r="R445" s="69"/>
      <c r="S445" s="69"/>
      <c r="T445" s="68" t="str">
        <f>IF(IFERROR(VLOOKUP(Members[[#This Row],[Subscriber SSN]],$C$7:T444,18,FALSE), "") = 0, "",IFERROR(VLOOKUP(Members[[#This Row],[Subscriber SSN]],$C$7:T444,18,FALSE), ""))</f>
        <v/>
      </c>
      <c r="U445" s="68" t="str">
        <f>IF(IFERROR(VLOOKUP(Members[[#This Row],[Subscriber SSN]],$C$7:U444,19,FALSE), "") = 0, "",IFERROR(VLOOKUP(Members[[#This Row],[Subscriber SSN]],$C$7:U444,19,FALSE), ""))</f>
        <v/>
      </c>
      <c r="V445" s="69" t="str">
        <f>IF(IFERROR(VLOOKUP(Members[[#This Row],[Subscriber SSN]],$C$7:V444,20,FALSE), "") = 0, "", IFERROR(VLOOKUP(Members[[#This Row],[Subscriber SSN]],$C$7:V444,20,FALSE), ""))</f>
        <v/>
      </c>
      <c r="W445" s="68" t="str">
        <f>IF(IFERROR(VLOOKUP(Members[[#This Row],[Subscriber SSN]],$C$7:W444,21,FALSE), "") = 0, "", IFERROR(VLOOKUP(Members[[#This Row],[Subscriber SSN]],$C$7:W444,21,FALSE), ""))</f>
        <v/>
      </c>
      <c r="X445" s="68" t="str">
        <f>IF(IFERROR(VLOOKUP(Members[[#This Row],[Subscriber SSN]],$C$7:X444,22,FALSE), "") = 0, "", IFERROR(VLOOKUP(Members[[#This Row],[Subscriber SSN]],$C$7:X444,22,FALSE), ""))</f>
        <v/>
      </c>
      <c r="Y445" s="68"/>
      <c r="Z445" s="72"/>
      <c r="AA445" s="69"/>
      <c r="AB445" s="69"/>
      <c r="AC445" s="70"/>
      <c r="AD445" s="110">
        <f t="shared" si="12"/>
        <v>45292</v>
      </c>
      <c r="AE445" s="69"/>
      <c r="AF445" s="69"/>
      <c r="AG445" s="71"/>
      <c r="AH445" s="69"/>
      <c r="AI445" s="69"/>
      <c r="AJ445" s="69"/>
      <c r="AK445" s="69"/>
      <c r="AL445" s="69"/>
      <c r="AM445" s="69"/>
      <c r="AN445" s="69"/>
      <c r="AO445" s="69"/>
      <c r="AP445" s="73"/>
      <c r="AQ445" s="73"/>
      <c r="AR445" s="73"/>
      <c r="AS445" s="73"/>
      <c r="AT445" s="73"/>
      <c r="AU445" s="73"/>
      <c r="AV445" s="73"/>
      <c r="AW445" s="73"/>
      <c r="AX445" s="73"/>
      <c r="AY445" s="73"/>
      <c r="AZ445" s="73"/>
      <c r="BA445" s="73"/>
      <c r="BB445" s="73"/>
      <c r="BC445" s="74"/>
      <c r="BD445" s="222" t="str">
        <f t="shared" si="13"/>
        <v xml:space="preserve"> </v>
      </c>
      <c r="BE445" s="76">
        <f ca="1">Validation!H445</f>
        <v>2</v>
      </c>
      <c r="BF445" t="str">
        <f ca="1">Validation!I445</f>
        <v/>
      </c>
      <c r="BJ445" t="str">
        <f>IF(AND(ISBLANK(Members[[#This Row],[DependentSSN]]),NOT(ISBLANK(Members[[#This Row],[MedicalPolicy]]))), "CoverageLevels", "Waivers")</f>
        <v>Waivers</v>
      </c>
      <c r="BK445" t="str">
        <f>IF(AND(ISBLANK(Members[[#This Row],[DependentSSN]]),NOT(ISBLANK(Members[[#This Row],[Dental Policy]]))), "CoverageLevels", "Waivers")</f>
        <v>Waivers</v>
      </c>
      <c r="BL445" t="str">
        <f>IF(AND(ISBLANK(Members[[#This Row],[DependentSSN]]),NOT(ISBLANK(Members[[#This Row],[VisionPolicy]]))), "CoverageLevels", "Waivers")</f>
        <v>Waivers</v>
      </c>
      <c r="BM445">
        <v>0</v>
      </c>
    </row>
    <row r="446" spans="1:65" x14ac:dyDescent="0.25">
      <c r="A446" s="4"/>
      <c r="B446" s="67"/>
      <c r="C446" s="68"/>
      <c r="D446" s="68"/>
      <c r="E446" s="69"/>
      <c r="F446" s="68"/>
      <c r="G446" s="69"/>
      <c r="H446" s="68"/>
      <c r="I446" s="68"/>
      <c r="J446" s="70"/>
      <c r="K446" s="68"/>
      <c r="L446" s="68"/>
      <c r="M446" s="71"/>
      <c r="N446" s="69"/>
      <c r="O446" s="69"/>
      <c r="P446" s="69"/>
      <c r="Q446" s="69"/>
      <c r="R446" s="69"/>
      <c r="S446" s="69"/>
      <c r="T446" s="68" t="str">
        <f>IF(IFERROR(VLOOKUP(Members[[#This Row],[Subscriber SSN]],$C$7:T445,18,FALSE), "") = 0, "",IFERROR(VLOOKUP(Members[[#This Row],[Subscriber SSN]],$C$7:T445,18,FALSE), ""))</f>
        <v/>
      </c>
      <c r="U446" s="68" t="str">
        <f>IF(IFERROR(VLOOKUP(Members[[#This Row],[Subscriber SSN]],$C$7:U445,19,FALSE), "") = 0, "",IFERROR(VLOOKUP(Members[[#This Row],[Subscriber SSN]],$C$7:U445,19,FALSE), ""))</f>
        <v/>
      </c>
      <c r="V446" s="69" t="str">
        <f>IF(IFERROR(VLOOKUP(Members[[#This Row],[Subscriber SSN]],$C$7:V445,20,FALSE), "") = 0, "", IFERROR(VLOOKUP(Members[[#This Row],[Subscriber SSN]],$C$7:V445,20,FALSE), ""))</f>
        <v/>
      </c>
      <c r="W446" s="68" t="str">
        <f>IF(IFERROR(VLOOKUP(Members[[#This Row],[Subscriber SSN]],$C$7:W445,21,FALSE), "") = 0, "", IFERROR(VLOOKUP(Members[[#This Row],[Subscriber SSN]],$C$7:W445,21,FALSE), ""))</f>
        <v/>
      </c>
      <c r="X446" s="68" t="str">
        <f>IF(IFERROR(VLOOKUP(Members[[#This Row],[Subscriber SSN]],$C$7:X445,22,FALSE), "") = 0, "", IFERROR(VLOOKUP(Members[[#This Row],[Subscriber SSN]],$C$7:X445,22,FALSE), ""))</f>
        <v/>
      </c>
      <c r="Y446" s="68"/>
      <c r="Z446" s="72"/>
      <c r="AA446" s="69"/>
      <c r="AB446" s="69"/>
      <c r="AC446" s="70"/>
      <c r="AD446" s="110">
        <f t="shared" si="12"/>
        <v>45292</v>
      </c>
      <c r="AE446" s="69"/>
      <c r="AF446" s="69"/>
      <c r="AG446" s="71"/>
      <c r="AH446" s="69"/>
      <c r="AI446" s="69"/>
      <c r="AJ446" s="69"/>
      <c r="AK446" s="69"/>
      <c r="AL446" s="69"/>
      <c r="AM446" s="69"/>
      <c r="AN446" s="69"/>
      <c r="AO446" s="69"/>
      <c r="AP446" s="73"/>
      <c r="AQ446" s="73"/>
      <c r="AR446" s="73"/>
      <c r="AS446" s="73"/>
      <c r="AT446" s="73"/>
      <c r="AU446" s="73"/>
      <c r="AV446" s="73"/>
      <c r="AW446" s="73"/>
      <c r="AX446" s="73"/>
      <c r="AY446" s="73"/>
      <c r="AZ446" s="73"/>
      <c r="BA446" s="73"/>
      <c r="BB446" s="73"/>
      <c r="BC446" s="74"/>
      <c r="BD446" s="222" t="str">
        <f t="shared" si="13"/>
        <v xml:space="preserve"> </v>
      </c>
      <c r="BE446" s="76">
        <f ca="1">Validation!H446</f>
        <v>2</v>
      </c>
      <c r="BF446" t="str">
        <f ca="1">Validation!I446</f>
        <v/>
      </c>
      <c r="BJ446" t="str">
        <f>IF(AND(ISBLANK(Members[[#This Row],[DependentSSN]]),NOT(ISBLANK(Members[[#This Row],[MedicalPolicy]]))), "CoverageLevels", "Waivers")</f>
        <v>Waivers</v>
      </c>
      <c r="BK446" t="str">
        <f>IF(AND(ISBLANK(Members[[#This Row],[DependentSSN]]),NOT(ISBLANK(Members[[#This Row],[Dental Policy]]))), "CoverageLevels", "Waivers")</f>
        <v>Waivers</v>
      </c>
      <c r="BL446" t="str">
        <f>IF(AND(ISBLANK(Members[[#This Row],[DependentSSN]]),NOT(ISBLANK(Members[[#This Row],[VisionPolicy]]))), "CoverageLevels", "Waivers")</f>
        <v>Waivers</v>
      </c>
      <c r="BM446">
        <v>0</v>
      </c>
    </row>
    <row r="447" spans="1:65" x14ac:dyDescent="0.25">
      <c r="A447" s="4"/>
      <c r="B447" s="67"/>
      <c r="C447" s="68"/>
      <c r="D447" s="68"/>
      <c r="E447" s="69"/>
      <c r="F447" s="68"/>
      <c r="G447" s="69"/>
      <c r="H447" s="68"/>
      <c r="I447" s="68"/>
      <c r="J447" s="70"/>
      <c r="K447" s="68"/>
      <c r="L447" s="68"/>
      <c r="M447" s="71"/>
      <c r="N447" s="69"/>
      <c r="O447" s="69"/>
      <c r="P447" s="69"/>
      <c r="Q447" s="69"/>
      <c r="R447" s="69"/>
      <c r="S447" s="69"/>
      <c r="T447" s="68" t="str">
        <f>IF(IFERROR(VLOOKUP(Members[[#This Row],[Subscriber SSN]],$C$7:T446,18,FALSE), "") = 0, "",IFERROR(VLOOKUP(Members[[#This Row],[Subscriber SSN]],$C$7:T446,18,FALSE), ""))</f>
        <v/>
      </c>
      <c r="U447" s="68" t="str">
        <f>IF(IFERROR(VLOOKUP(Members[[#This Row],[Subscriber SSN]],$C$7:U446,19,FALSE), "") = 0, "",IFERROR(VLOOKUP(Members[[#This Row],[Subscriber SSN]],$C$7:U446,19,FALSE), ""))</f>
        <v/>
      </c>
      <c r="V447" s="69" t="str">
        <f>IF(IFERROR(VLOOKUP(Members[[#This Row],[Subscriber SSN]],$C$7:V446,20,FALSE), "") = 0, "", IFERROR(VLOOKUP(Members[[#This Row],[Subscriber SSN]],$C$7:V446,20,FALSE), ""))</f>
        <v/>
      </c>
      <c r="W447" s="68" t="str">
        <f>IF(IFERROR(VLOOKUP(Members[[#This Row],[Subscriber SSN]],$C$7:W446,21,FALSE), "") = 0, "", IFERROR(VLOOKUP(Members[[#This Row],[Subscriber SSN]],$C$7:W446,21,FALSE), ""))</f>
        <v/>
      </c>
      <c r="X447" s="68" t="str">
        <f>IF(IFERROR(VLOOKUP(Members[[#This Row],[Subscriber SSN]],$C$7:X446,22,FALSE), "") = 0, "", IFERROR(VLOOKUP(Members[[#This Row],[Subscriber SSN]],$C$7:X446,22,FALSE), ""))</f>
        <v/>
      </c>
      <c r="Y447" s="68"/>
      <c r="Z447" s="72"/>
      <c r="AA447" s="69"/>
      <c r="AB447" s="69"/>
      <c r="AC447" s="70"/>
      <c r="AD447" s="110">
        <f t="shared" si="12"/>
        <v>45292</v>
      </c>
      <c r="AE447" s="69"/>
      <c r="AF447" s="69"/>
      <c r="AG447" s="71"/>
      <c r="AH447" s="69"/>
      <c r="AI447" s="69"/>
      <c r="AJ447" s="69"/>
      <c r="AK447" s="69"/>
      <c r="AL447" s="69"/>
      <c r="AM447" s="69"/>
      <c r="AN447" s="69"/>
      <c r="AO447" s="69"/>
      <c r="AP447" s="73"/>
      <c r="AQ447" s="73"/>
      <c r="AR447" s="73"/>
      <c r="AS447" s="73"/>
      <c r="AT447" s="73"/>
      <c r="AU447" s="73"/>
      <c r="AV447" s="73"/>
      <c r="AW447" s="73"/>
      <c r="AX447" s="73"/>
      <c r="AY447" s="73"/>
      <c r="AZ447" s="73"/>
      <c r="BA447" s="73"/>
      <c r="BB447" s="73"/>
      <c r="BC447" s="74"/>
      <c r="BD447" s="222" t="str">
        <f t="shared" si="13"/>
        <v xml:space="preserve"> </v>
      </c>
      <c r="BE447" s="76">
        <f ca="1">Validation!H447</f>
        <v>2</v>
      </c>
      <c r="BF447" t="str">
        <f ca="1">Validation!I447</f>
        <v/>
      </c>
      <c r="BJ447" t="str">
        <f>IF(AND(ISBLANK(Members[[#This Row],[DependentSSN]]),NOT(ISBLANK(Members[[#This Row],[MedicalPolicy]]))), "CoverageLevels", "Waivers")</f>
        <v>Waivers</v>
      </c>
      <c r="BK447" t="str">
        <f>IF(AND(ISBLANK(Members[[#This Row],[DependentSSN]]),NOT(ISBLANK(Members[[#This Row],[Dental Policy]]))), "CoverageLevels", "Waivers")</f>
        <v>Waivers</v>
      </c>
      <c r="BL447" t="str">
        <f>IF(AND(ISBLANK(Members[[#This Row],[DependentSSN]]),NOT(ISBLANK(Members[[#This Row],[VisionPolicy]]))), "CoverageLevels", "Waivers")</f>
        <v>Waivers</v>
      </c>
      <c r="BM447">
        <v>0</v>
      </c>
    </row>
    <row r="448" spans="1:65" x14ac:dyDescent="0.25">
      <c r="A448" s="4"/>
      <c r="B448" s="67"/>
      <c r="C448" s="68"/>
      <c r="D448" s="68"/>
      <c r="E448" s="69"/>
      <c r="F448" s="68"/>
      <c r="G448" s="69"/>
      <c r="H448" s="68"/>
      <c r="I448" s="68"/>
      <c r="J448" s="70"/>
      <c r="K448" s="68"/>
      <c r="L448" s="68"/>
      <c r="M448" s="71"/>
      <c r="N448" s="69"/>
      <c r="O448" s="69"/>
      <c r="P448" s="69"/>
      <c r="Q448" s="69"/>
      <c r="R448" s="69"/>
      <c r="S448" s="69"/>
      <c r="T448" s="68" t="str">
        <f>IF(IFERROR(VLOOKUP(Members[[#This Row],[Subscriber SSN]],$C$7:T447,18,FALSE), "") = 0, "",IFERROR(VLOOKUP(Members[[#This Row],[Subscriber SSN]],$C$7:T447,18,FALSE), ""))</f>
        <v/>
      </c>
      <c r="U448" s="68" t="str">
        <f>IF(IFERROR(VLOOKUP(Members[[#This Row],[Subscriber SSN]],$C$7:U447,19,FALSE), "") = 0, "",IFERROR(VLOOKUP(Members[[#This Row],[Subscriber SSN]],$C$7:U447,19,FALSE), ""))</f>
        <v/>
      </c>
      <c r="V448" s="69" t="str">
        <f>IF(IFERROR(VLOOKUP(Members[[#This Row],[Subscriber SSN]],$C$7:V447,20,FALSE), "") = 0, "", IFERROR(VLOOKUP(Members[[#This Row],[Subscriber SSN]],$C$7:V447,20,FALSE), ""))</f>
        <v/>
      </c>
      <c r="W448" s="68" t="str">
        <f>IF(IFERROR(VLOOKUP(Members[[#This Row],[Subscriber SSN]],$C$7:W447,21,FALSE), "") = 0, "", IFERROR(VLOOKUP(Members[[#This Row],[Subscriber SSN]],$C$7:W447,21,FALSE), ""))</f>
        <v/>
      </c>
      <c r="X448" s="68" t="str">
        <f>IF(IFERROR(VLOOKUP(Members[[#This Row],[Subscriber SSN]],$C$7:X447,22,FALSE), "") = 0, "", IFERROR(VLOOKUP(Members[[#This Row],[Subscriber SSN]],$C$7:X447,22,FALSE), ""))</f>
        <v/>
      </c>
      <c r="Y448" s="68"/>
      <c r="Z448" s="72"/>
      <c r="AA448" s="69"/>
      <c r="AB448" s="69"/>
      <c r="AC448" s="70"/>
      <c r="AD448" s="110">
        <f t="shared" si="12"/>
        <v>45292</v>
      </c>
      <c r="AE448" s="69"/>
      <c r="AF448" s="69"/>
      <c r="AG448" s="71"/>
      <c r="AH448" s="69"/>
      <c r="AI448" s="69"/>
      <c r="AJ448" s="69"/>
      <c r="AK448" s="69"/>
      <c r="AL448" s="69"/>
      <c r="AM448" s="69"/>
      <c r="AN448" s="69"/>
      <c r="AO448" s="69"/>
      <c r="AP448" s="73"/>
      <c r="AQ448" s="73"/>
      <c r="AR448" s="73"/>
      <c r="AS448" s="73"/>
      <c r="AT448" s="73"/>
      <c r="AU448" s="73"/>
      <c r="AV448" s="73"/>
      <c r="AW448" s="73"/>
      <c r="AX448" s="73"/>
      <c r="AY448" s="73"/>
      <c r="AZ448" s="73"/>
      <c r="BA448" s="73"/>
      <c r="BB448" s="73"/>
      <c r="BC448" s="74"/>
      <c r="BD448" s="222" t="str">
        <f t="shared" si="13"/>
        <v xml:space="preserve"> </v>
      </c>
      <c r="BE448" s="76">
        <f ca="1">Validation!H448</f>
        <v>2</v>
      </c>
      <c r="BF448" t="str">
        <f ca="1">Validation!I448</f>
        <v/>
      </c>
      <c r="BJ448" t="str">
        <f>IF(AND(ISBLANK(Members[[#This Row],[DependentSSN]]),NOT(ISBLANK(Members[[#This Row],[MedicalPolicy]]))), "CoverageLevels", "Waivers")</f>
        <v>Waivers</v>
      </c>
      <c r="BK448" t="str">
        <f>IF(AND(ISBLANK(Members[[#This Row],[DependentSSN]]),NOT(ISBLANK(Members[[#This Row],[Dental Policy]]))), "CoverageLevels", "Waivers")</f>
        <v>Waivers</v>
      </c>
      <c r="BL448" t="str">
        <f>IF(AND(ISBLANK(Members[[#This Row],[DependentSSN]]),NOT(ISBLANK(Members[[#This Row],[VisionPolicy]]))), "CoverageLevels", "Waivers")</f>
        <v>Waivers</v>
      </c>
      <c r="BM448">
        <v>0</v>
      </c>
    </row>
    <row r="449" spans="1:65" x14ac:dyDescent="0.25">
      <c r="A449" s="4"/>
      <c r="B449" s="67"/>
      <c r="C449" s="68"/>
      <c r="D449" s="68"/>
      <c r="E449" s="69"/>
      <c r="F449" s="68"/>
      <c r="G449" s="69"/>
      <c r="H449" s="68"/>
      <c r="I449" s="68"/>
      <c r="J449" s="70"/>
      <c r="K449" s="68"/>
      <c r="L449" s="68"/>
      <c r="M449" s="71"/>
      <c r="N449" s="69"/>
      <c r="O449" s="69"/>
      <c r="P449" s="69"/>
      <c r="Q449" s="69"/>
      <c r="R449" s="69"/>
      <c r="S449" s="69"/>
      <c r="T449" s="68" t="str">
        <f>IF(IFERROR(VLOOKUP(Members[[#This Row],[Subscriber SSN]],$C$7:T448,18,FALSE), "") = 0, "",IFERROR(VLOOKUP(Members[[#This Row],[Subscriber SSN]],$C$7:T448,18,FALSE), ""))</f>
        <v/>
      </c>
      <c r="U449" s="68" t="str">
        <f>IF(IFERROR(VLOOKUP(Members[[#This Row],[Subscriber SSN]],$C$7:U448,19,FALSE), "") = 0, "",IFERROR(VLOOKUP(Members[[#This Row],[Subscriber SSN]],$C$7:U448,19,FALSE), ""))</f>
        <v/>
      </c>
      <c r="V449" s="69" t="str">
        <f>IF(IFERROR(VLOOKUP(Members[[#This Row],[Subscriber SSN]],$C$7:V448,20,FALSE), "") = 0, "", IFERROR(VLOOKUP(Members[[#This Row],[Subscriber SSN]],$C$7:V448,20,FALSE), ""))</f>
        <v/>
      </c>
      <c r="W449" s="68" t="str">
        <f>IF(IFERROR(VLOOKUP(Members[[#This Row],[Subscriber SSN]],$C$7:W448,21,FALSE), "") = 0, "", IFERROR(VLOOKUP(Members[[#This Row],[Subscriber SSN]],$C$7:W448,21,FALSE), ""))</f>
        <v/>
      </c>
      <c r="X449" s="68" t="str">
        <f>IF(IFERROR(VLOOKUP(Members[[#This Row],[Subscriber SSN]],$C$7:X448,22,FALSE), "") = 0, "", IFERROR(VLOOKUP(Members[[#This Row],[Subscriber SSN]],$C$7:X448,22,FALSE), ""))</f>
        <v/>
      </c>
      <c r="Y449" s="68"/>
      <c r="Z449" s="72"/>
      <c r="AA449" s="69"/>
      <c r="AB449" s="69"/>
      <c r="AC449" s="70"/>
      <c r="AD449" s="110">
        <f t="shared" si="12"/>
        <v>45292</v>
      </c>
      <c r="AE449" s="69"/>
      <c r="AF449" s="69"/>
      <c r="AG449" s="71"/>
      <c r="AH449" s="69"/>
      <c r="AI449" s="69"/>
      <c r="AJ449" s="69"/>
      <c r="AK449" s="69"/>
      <c r="AL449" s="69"/>
      <c r="AM449" s="69"/>
      <c r="AN449" s="69"/>
      <c r="AO449" s="69"/>
      <c r="AP449" s="73"/>
      <c r="AQ449" s="73"/>
      <c r="AR449" s="73"/>
      <c r="AS449" s="73"/>
      <c r="AT449" s="73"/>
      <c r="AU449" s="73"/>
      <c r="AV449" s="73"/>
      <c r="AW449" s="73"/>
      <c r="AX449" s="73"/>
      <c r="AY449" s="73"/>
      <c r="AZ449" s="73"/>
      <c r="BA449" s="73"/>
      <c r="BB449" s="73"/>
      <c r="BC449" s="74"/>
      <c r="BD449" s="222" t="str">
        <f t="shared" si="13"/>
        <v xml:space="preserve"> </v>
      </c>
      <c r="BE449" s="76">
        <f ca="1">Validation!H449</f>
        <v>2</v>
      </c>
      <c r="BF449" t="str">
        <f ca="1">Validation!I449</f>
        <v/>
      </c>
      <c r="BJ449" t="str">
        <f>IF(AND(ISBLANK(Members[[#This Row],[DependentSSN]]),NOT(ISBLANK(Members[[#This Row],[MedicalPolicy]]))), "CoverageLevels", "Waivers")</f>
        <v>Waivers</v>
      </c>
      <c r="BK449" t="str">
        <f>IF(AND(ISBLANK(Members[[#This Row],[DependentSSN]]),NOT(ISBLANK(Members[[#This Row],[Dental Policy]]))), "CoverageLevels", "Waivers")</f>
        <v>Waivers</v>
      </c>
      <c r="BL449" t="str">
        <f>IF(AND(ISBLANK(Members[[#This Row],[DependentSSN]]),NOT(ISBLANK(Members[[#This Row],[VisionPolicy]]))), "CoverageLevels", "Waivers")</f>
        <v>Waivers</v>
      </c>
      <c r="BM449">
        <v>0</v>
      </c>
    </row>
    <row r="450" spans="1:65" x14ac:dyDescent="0.25">
      <c r="A450" s="4"/>
      <c r="B450" s="67"/>
      <c r="C450" s="68"/>
      <c r="D450" s="68"/>
      <c r="E450" s="69"/>
      <c r="F450" s="68"/>
      <c r="G450" s="69"/>
      <c r="H450" s="68"/>
      <c r="I450" s="68"/>
      <c r="J450" s="70"/>
      <c r="K450" s="68"/>
      <c r="L450" s="68"/>
      <c r="M450" s="71"/>
      <c r="N450" s="69"/>
      <c r="O450" s="69"/>
      <c r="P450" s="69"/>
      <c r="Q450" s="69"/>
      <c r="R450" s="69"/>
      <c r="S450" s="69"/>
      <c r="T450" s="68" t="str">
        <f>IF(IFERROR(VLOOKUP(Members[[#This Row],[Subscriber SSN]],$C$7:T449,18,FALSE), "") = 0, "",IFERROR(VLOOKUP(Members[[#This Row],[Subscriber SSN]],$C$7:T449,18,FALSE), ""))</f>
        <v/>
      </c>
      <c r="U450" s="68" t="str">
        <f>IF(IFERROR(VLOOKUP(Members[[#This Row],[Subscriber SSN]],$C$7:U449,19,FALSE), "") = 0, "",IFERROR(VLOOKUP(Members[[#This Row],[Subscriber SSN]],$C$7:U449,19,FALSE), ""))</f>
        <v/>
      </c>
      <c r="V450" s="69" t="str">
        <f>IF(IFERROR(VLOOKUP(Members[[#This Row],[Subscriber SSN]],$C$7:V449,20,FALSE), "") = 0, "", IFERROR(VLOOKUP(Members[[#This Row],[Subscriber SSN]],$C$7:V449,20,FALSE), ""))</f>
        <v/>
      </c>
      <c r="W450" s="68" t="str">
        <f>IF(IFERROR(VLOOKUP(Members[[#This Row],[Subscriber SSN]],$C$7:W449,21,FALSE), "") = 0, "", IFERROR(VLOOKUP(Members[[#This Row],[Subscriber SSN]],$C$7:W449,21,FALSE), ""))</f>
        <v/>
      </c>
      <c r="X450" s="68" t="str">
        <f>IF(IFERROR(VLOOKUP(Members[[#This Row],[Subscriber SSN]],$C$7:X449,22,FALSE), "") = 0, "", IFERROR(VLOOKUP(Members[[#This Row],[Subscriber SSN]],$C$7:X449,22,FALSE), ""))</f>
        <v/>
      </c>
      <c r="Y450" s="68"/>
      <c r="Z450" s="72"/>
      <c r="AA450" s="69"/>
      <c r="AB450" s="69"/>
      <c r="AC450" s="70"/>
      <c r="AD450" s="110">
        <f t="shared" si="12"/>
        <v>45292</v>
      </c>
      <c r="AE450" s="69"/>
      <c r="AF450" s="69"/>
      <c r="AG450" s="71"/>
      <c r="AH450" s="69"/>
      <c r="AI450" s="69"/>
      <c r="AJ450" s="69"/>
      <c r="AK450" s="69"/>
      <c r="AL450" s="69"/>
      <c r="AM450" s="69"/>
      <c r="AN450" s="69"/>
      <c r="AO450" s="69"/>
      <c r="AP450" s="73"/>
      <c r="AQ450" s="73"/>
      <c r="AR450" s="73"/>
      <c r="AS450" s="73"/>
      <c r="AT450" s="73"/>
      <c r="AU450" s="73"/>
      <c r="AV450" s="73"/>
      <c r="AW450" s="73"/>
      <c r="AX450" s="73"/>
      <c r="AY450" s="73"/>
      <c r="AZ450" s="73"/>
      <c r="BA450" s="73"/>
      <c r="BB450" s="73"/>
      <c r="BC450" s="74"/>
      <c r="BD450" s="222" t="str">
        <f t="shared" si="13"/>
        <v xml:space="preserve"> </v>
      </c>
      <c r="BE450" s="76">
        <f ca="1">Validation!H450</f>
        <v>2</v>
      </c>
      <c r="BF450" t="str">
        <f ca="1">Validation!I450</f>
        <v/>
      </c>
      <c r="BJ450" t="str">
        <f>IF(AND(ISBLANK(Members[[#This Row],[DependentSSN]]),NOT(ISBLANK(Members[[#This Row],[MedicalPolicy]]))), "CoverageLevels", "Waivers")</f>
        <v>Waivers</v>
      </c>
      <c r="BK450" t="str">
        <f>IF(AND(ISBLANK(Members[[#This Row],[DependentSSN]]),NOT(ISBLANK(Members[[#This Row],[Dental Policy]]))), "CoverageLevels", "Waivers")</f>
        <v>Waivers</v>
      </c>
      <c r="BL450" t="str">
        <f>IF(AND(ISBLANK(Members[[#This Row],[DependentSSN]]),NOT(ISBLANK(Members[[#This Row],[VisionPolicy]]))), "CoverageLevels", "Waivers")</f>
        <v>Waivers</v>
      </c>
      <c r="BM450">
        <v>0</v>
      </c>
    </row>
    <row r="451" spans="1:65" x14ac:dyDescent="0.25">
      <c r="A451" s="4"/>
      <c r="B451" s="67"/>
      <c r="C451" s="68"/>
      <c r="D451" s="68"/>
      <c r="E451" s="69"/>
      <c r="F451" s="68"/>
      <c r="G451" s="69"/>
      <c r="H451" s="68"/>
      <c r="I451" s="68"/>
      <c r="J451" s="70"/>
      <c r="K451" s="68"/>
      <c r="L451" s="68"/>
      <c r="M451" s="71"/>
      <c r="N451" s="69"/>
      <c r="O451" s="69"/>
      <c r="P451" s="69"/>
      <c r="Q451" s="69"/>
      <c r="R451" s="69"/>
      <c r="S451" s="69"/>
      <c r="T451" s="68" t="str">
        <f>IF(IFERROR(VLOOKUP(Members[[#This Row],[Subscriber SSN]],$C$7:T450,18,FALSE), "") = 0, "",IFERROR(VLOOKUP(Members[[#This Row],[Subscriber SSN]],$C$7:T450,18,FALSE), ""))</f>
        <v/>
      </c>
      <c r="U451" s="68" t="str">
        <f>IF(IFERROR(VLOOKUP(Members[[#This Row],[Subscriber SSN]],$C$7:U450,19,FALSE), "") = 0, "",IFERROR(VLOOKUP(Members[[#This Row],[Subscriber SSN]],$C$7:U450,19,FALSE), ""))</f>
        <v/>
      </c>
      <c r="V451" s="69" t="str">
        <f>IF(IFERROR(VLOOKUP(Members[[#This Row],[Subscriber SSN]],$C$7:V450,20,FALSE), "") = 0, "", IFERROR(VLOOKUP(Members[[#This Row],[Subscriber SSN]],$C$7:V450,20,FALSE), ""))</f>
        <v/>
      </c>
      <c r="W451" s="68" t="str">
        <f>IF(IFERROR(VLOOKUP(Members[[#This Row],[Subscriber SSN]],$C$7:W450,21,FALSE), "") = 0, "", IFERROR(VLOOKUP(Members[[#This Row],[Subscriber SSN]],$C$7:W450,21,FALSE), ""))</f>
        <v/>
      </c>
      <c r="X451" s="68" t="str">
        <f>IF(IFERROR(VLOOKUP(Members[[#This Row],[Subscriber SSN]],$C$7:X450,22,FALSE), "") = 0, "", IFERROR(VLOOKUP(Members[[#This Row],[Subscriber SSN]],$C$7:X450,22,FALSE), ""))</f>
        <v/>
      </c>
      <c r="Y451" s="68"/>
      <c r="Z451" s="72"/>
      <c r="AA451" s="69"/>
      <c r="AB451" s="69"/>
      <c r="AC451" s="70"/>
      <c r="AD451" s="110">
        <f t="shared" si="12"/>
        <v>45292</v>
      </c>
      <c r="AE451" s="69"/>
      <c r="AF451" s="69"/>
      <c r="AG451" s="71"/>
      <c r="AH451" s="69"/>
      <c r="AI451" s="69"/>
      <c r="AJ451" s="69"/>
      <c r="AK451" s="69"/>
      <c r="AL451" s="69"/>
      <c r="AM451" s="69"/>
      <c r="AN451" s="69"/>
      <c r="AO451" s="69"/>
      <c r="AP451" s="73"/>
      <c r="AQ451" s="73"/>
      <c r="AR451" s="73"/>
      <c r="AS451" s="73"/>
      <c r="AT451" s="73"/>
      <c r="AU451" s="73"/>
      <c r="AV451" s="73"/>
      <c r="AW451" s="73"/>
      <c r="AX451" s="73"/>
      <c r="AY451" s="73"/>
      <c r="AZ451" s="73"/>
      <c r="BA451" s="73"/>
      <c r="BB451" s="73"/>
      <c r="BC451" s="74"/>
      <c r="BD451" s="222" t="str">
        <f t="shared" si="13"/>
        <v xml:space="preserve"> </v>
      </c>
      <c r="BE451" s="76">
        <f ca="1">Validation!H451</f>
        <v>2</v>
      </c>
      <c r="BF451" t="str">
        <f ca="1">Validation!I451</f>
        <v/>
      </c>
      <c r="BJ451" t="str">
        <f>IF(AND(ISBLANK(Members[[#This Row],[DependentSSN]]),NOT(ISBLANK(Members[[#This Row],[MedicalPolicy]]))), "CoverageLevels", "Waivers")</f>
        <v>Waivers</v>
      </c>
      <c r="BK451" t="str">
        <f>IF(AND(ISBLANK(Members[[#This Row],[DependentSSN]]),NOT(ISBLANK(Members[[#This Row],[Dental Policy]]))), "CoverageLevels", "Waivers")</f>
        <v>Waivers</v>
      </c>
      <c r="BL451" t="str">
        <f>IF(AND(ISBLANK(Members[[#This Row],[DependentSSN]]),NOT(ISBLANK(Members[[#This Row],[VisionPolicy]]))), "CoverageLevels", "Waivers")</f>
        <v>Waivers</v>
      </c>
      <c r="BM451">
        <v>0</v>
      </c>
    </row>
    <row r="452" spans="1:65" x14ac:dyDescent="0.25">
      <c r="A452" s="4"/>
      <c r="B452" s="67"/>
      <c r="C452" s="68"/>
      <c r="D452" s="68"/>
      <c r="E452" s="69"/>
      <c r="F452" s="68"/>
      <c r="G452" s="69"/>
      <c r="H452" s="68"/>
      <c r="I452" s="68"/>
      <c r="J452" s="70"/>
      <c r="K452" s="68"/>
      <c r="L452" s="68"/>
      <c r="M452" s="71"/>
      <c r="N452" s="69"/>
      <c r="O452" s="69"/>
      <c r="P452" s="69"/>
      <c r="Q452" s="69"/>
      <c r="R452" s="69"/>
      <c r="S452" s="69"/>
      <c r="T452" s="68" t="str">
        <f>IF(IFERROR(VLOOKUP(Members[[#This Row],[Subscriber SSN]],$C$7:T451,18,FALSE), "") = 0, "",IFERROR(VLOOKUP(Members[[#This Row],[Subscriber SSN]],$C$7:T451,18,FALSE), ""))</f>
        <v/>
      </c>
      <c r="U452" s="68" t="str">
        <f>IF(IFERROR(VLOOKUP(Members[[#This Row],[Subscriber SSN]],$C$7:U451,19,FALSE), "") = 0, "",IFERROR(VLOOKUP(Members[[#This Row],[Subscriber SSN]],$C$7:U451,19,FALSE), ""))</f>
        <v/>
      </c>
      <c r="V452" s="69" t="str">
        <f>IF(IFERROR(VLOOKUP(Members[[#This Row],[Subscriber SSN]],$C$7:V451,20,FALSE), "") = 0, "", IFERROR(VLOOKUP(Members[[#This Row],[Subscriber SSN]],$C$7:V451,20,FALSE), ""))</f>
        <v/>
      </c>
      <c r="W452" s="68" t="str">
        <f>IF(IFERROR(VLOOKUP(Members[[#This Row],[Subscriber SSN]],$C$7:W451,21,FALSE), "") = 0, "", IFERROR(VLOOKUP(Members[[#This Row],[Subscriber SSN]],$C$7:W451,21,FALSE), ""))</f>
        <v/>
      </c>
      <c r="X452" s="68" t="str">
        <f>IF(IFERROR(VLOOKUP(Members[[#This Row],[Subscriber SSN]],$C$7:X451,22,FALSE), "") = 0, "", IFERROR(VLOOKUP(Members[[#This Row],[Subscriber SSN]],$C$7:X451,22,FALSE), ""))</f>
        <v/>
      </c>
      <c r="Y452" s="68"/>
      <c r="Z452" s="72"/>
      <c r="AA452" s="69"/>
      <c r="AB452" s="69"/>
      <c r="AC452" s="70"/>
      <c r="AD452" s="110">
        <f t="shared" si="12"/>
        <v>45292</v>
      </c>
      <c r="AE452" s="69"/>
      <c r="AF452" s="69"/>
      <c r="AG452" s="71"/>
      <c r="AH452" s="69"/>
      <c r="AI452" s="69"/>
      <c r="AJ452" s="69"/>
      <c r="AK452" s="69"/>
      <c r="AL452" s="69"/>
      <c r="AM452" s="69"/>
      <c r="AN452" s="69"/>
      <c r="AO452" s="69"/>
      <c r="AP452" s="73"/>
      <c r="AQ452" s="73"/>
      <c r="AR452" s="73"/>
      <c r="AS452" s="73"/>
      <c r="AT452" s="73"/>
      <c r="AU452" s="73"/>
      <c r="AV452" s="73"/>
      <c r="AW452" s="73"/>
      <c r="AX452" s="73"/>
      <c r="AY452" s="73"/>
      <c r="AZ452" s="73"/>
      <c r="BA452" s="73"/>
      <c r="BB452" s="73"/>
      <c r="BC452" s="74"/>
      <c r="BD452" s="222" t="str">
        <f t="shared" si="13"/>
        <v xml:space="preserve"> </v>
      </c>
      <c r="BE452" s="76">
        <f ca="1">Validation!H452</f>
        <v>2</v>
      </c>
      <c r="BF452" t="str">
        <f ca="1">Validation!I452</f>
        <v/>
      </c>
      <c r="BJ452" t="str">
        <f>IF(AND(ISBLANK(Members[[#This Row],[DependentSSN]]),NOT(ISBLANK(Members[[#This Row],[MedicalPolicy]]))), "CoverageLevels", "Waivers")</f>
        <v>Waivers</v>
      </c>
      <c r="BK452" t="str">
        <f>IF(AND(ISBLANK(Members[[#This Row],[DependentSSN]]),NOT(ISBLANK(Members[[#This Row],[Dental Policy]]))), "CoverageLevels", "Waivers")</f>
        <v>Waivers</v>
      </c>
      <c r="BL452" t="str">
        <f>IF(AND(ISBLANK(Members[[#This Row],[DependentSSN]]),NOT(ISBLANK(Members[[#This Row],[VisionPolicy]]))), "CoverageLevels", "Waivers")</f>
        <v>Waivers</v>
      </c>
      <c r="BM452">
        <v>0</v>
      </c>
    </row>
    <row r="453" spans="1:65" x14ac:dyDescent="0.25">
      <c r="A453" s="4"/>
      <c r="B453" s="67"/>
      <c r="C453" s="68"/>
      <c r="D453" s="68"/>
      <c r="E453" s="69"/>
      <c r="F453" s="68"/>
      <c r="G453" s="69"/>
      <c r="H453" s="68"/>
      <c r="I453" s="68"/>
      <c r="J453" s="70"/>
      <c r="K453" s="68"/>
      <c r="L453" s="68"/>
      <c r="M453" s="71"/>
      <c r="N453" s="69"/>
      <c r="O453" s="69"/>
      <c r="P453" s="69"/>
      <c r="Q453" s="69"/>
      <c r="R453" s="69"/>
      <c r="S453" s="69"/>
      <c r="T453" s="68" t="str">
        <f>IF(IFERROR(VLOOKUP(Members[[#This Row],[Subscriber SSN]],$C$7:T452,18,FALSE), "") = 0, "",IFERROR(VLOOKUP(Members[[#This Row],[Subscriber SSN]],$C$7:T452,18,FALSE), ""))</f>
        <v/>
      </c>
      <c r="U453" s="68" t="str">
        <f>IF(IFERROR(VLOOKUP(Members[[#This Row],[Subscriber SSN]],$C$7:U452,19,FALSE), "") = 0, "",IFERROR(VLOOKUP(Members[[#This Row],[Subscriber SSN]],$C$7:U452,19,FALSE), ""))</f>
        <v/>
      </c>
      <c r="V453" s="69" t="str">
        <f>IF(IFERROR(VLOOKUP(Members[[#This Row],[Subscriber SSN]],$C$7:V452,20,FALSE), "") = 0, "", IFERROR(VLOOKUP(Members[[#This Row],[Subscriber SSN]],$C$7:V452,20,FALSE), ""))</f>
        <v/>
      </c>
      <c r="W453" s="68" t="str">
        <f>IF(IFERROR(VLOOKUP(Members[[#This Row],[Subscriber SSN]],$C$7:W452,21,FALSE), "") = 0, "", IFERROR(VLOOKUP(Members[[#This Row],[Subscriber SSN]],$C$7:W452,21,FALSE), ""))</f>
        <v/>
      </c>
      <c r="X453" s="68" t="str">
        <f>IF(IFERROR(VLOOKUP(Members[[#This Row],[Subscriber SSN]],$C$7:X452,22,FALSE), "") = 0, "", IFERROR(VLOOKUP(Members[[#This Row],[Subscriber SSN]],$C$7:X452,22,FALSE), ""))</f>
        <v/>
      </c>
      <c r="Y453" s="68"/>
      <c r="Z453" s="72"/>
      <c r="AA453" s="69"/>
      <c r="AB453" s="69"/>
      <c r="AC453" s="70"/>
      <c r="AD453" s="110">
        <f t="shared" si="12"/>
        <v>45292</v>
      </c>
      <c r="AE453" s="69"/>
      <c r="AF453" s="69"/>
      <c r="AG453" s="71"/>
      <c r="AH453" s="69"/>
      <c r="AI453" s="69"/>
      <c r="AJ453" s="69"/>
      <c r="AK453" s="69"/>
      <c r="AL453" s="69"/>
      <c r="AM453" s="69"/>
      <c r="AN453" s="69"/>
      <c r="AO453" s="69"/>
      <c r="AP453" s="73"/>
      <c r="AQ453" s="73"/>
      <c r="AR453" s="73"/>
      <c r="AS453" s="73"/>
      <c r="AT453" s="73"/>
      <c r="AU453" s="73"/>
      <c r="AV453" s="73"/>
      <c r="AW453" s="73"/>
      <c r="AX453" s="73"/>
      <c r="AY453" s="73"/>
      <c r="AZ453" s="73"/>
      <c r="BA453" s="73"/>
      <c r="BB453" s="73"/>
      <c r="BC453" s="74"/>
      <c r="BD453" s="222" t="str">
        <f t="shared" si="13"/>
        <v xml:space="preserve"> </v>
      </c>
      <c r="BE453" s="76">
        <f ca="1">Validation!H453</f>
        <v>2</v>
      </c>
      <c r="BF453" t="str">
        <f ca="1">Validation!I453</f>
        <v/>
      </c>
      <c r="BJ453" t="str">
        <f>IF(AND(ISBLANK(Members[[#This Row],[DependentSSN]]),NOT(ISBLANK(Members[[#This Row],[MedicalPolicy]]))), "CoverageLevels", "Waivers")</f>
        <v>Waivers</v>
      </c>
      <c r="BK453" t="str">
        <f>IF(AND(ISBLANK(Members[[#This Row],[DependentSSN]]),NOT(ISBLANK(Members[[#This Row],[Dental Policy]]))), "CoverageLevels", "Waivers")</f>
        <v>Waivers</v>
      </c>
      <c r="BL453" t="str">
        <f>IF(AND(ISBLANK(Members[[#This Row],[DependentSSN]]),NOT(ISBLANK(Members[[#This Row],[VisionPolicy]]))), "CoverageLevels", "Waivers")</f>
        <v>Waivers</v>
      </c>
      <c r="BM453">
        <v>0</v>
      </c>
    </row>
    <row r="454" spans="1:65" x14ac:dyDescent="0.25">
      <c r="A454" s="4"/>
      <c r="B454" s="67"/>
      <c r="C454" s="68"/>
      <c r="D454" s="68"/>
      <c r="E454" s="69"/>
      <c r="F454" s="68"/>
      <c r="G454" s="69"/>
      <c r="H454" s="68"/>
      <c r="I454" s="68"/>
      <c r="J454" s="70"/>
      <c r="K454" s="68"/>
      <c r="L454" s="68"/>
      <c r="M454" s="71"/>
      <c r="N454" s="69"/>
      <c r="O454" s="69"/>
      <c r="P454" s="69"/>
      <c r="Q454" s="69"/>
      <c r="R454" s="69"/>
      <c r="S454" s="69"/>
      <c r="T454" s="68" t="str">
        <f>IF(IFERROR(VLOOKUP(Members[[#This Row],[Subscriber SSN]],$C$7:T453,18,FALSE), "") = 0, "",IFERROR(VLOOKUP(Members[[#This Row],[Subscriber SSN]],$C$7:T453,18,FALSE), ""))</f>
        <v/>
      </c>
      <c r="U454" s="68" t="str">
        <f>IF(IFERROR(VLOOKUP(Members[[#This Row],[Subscriber SSN]],$C$7:U453,19,FALSE), "") = 0, "",IFERROR(VLOOKUP(Members[[#This Row],[Subscriber SSN]],$C$7:U453,19,FALSE), ""))</f>
        <v/>
      </c>
      <c r="V454" s="69" t="str">
        <f>IF(IFERROR(VLOOKUP(Members[[#This Row],[Subscriber SSN]],$C$7:V453,20,FALSE), "") = 0, "", IFERROR(VLOOKUP(Members[[#This Row],[Subscriber SSN]],$C$7:V453,20,FALSE), ""))</f>
        <v/>
      </c>
      <c r="W454" s="68" t="str">
        <f>IF(IFERROR(VLOOKUP(Members[[#This Row],[Subscriber SSN]],$C$7:W453,21,FALSE), "") = 0, "", IFERROR(VLOOKUP(Members[[#This Row],[Subscriber SSN]],$C$7:W453,21,FALSE), ""))</f>
        <v/>
      </c>
      <c r="X454" s="68" t="str">
        <f>IF(IFERROR(VLOOKUP(Members[[#This Row],[Subscriber SSN]],$C$7:X453,22,FALSE), "") = 0, "", IFERROR(VLOOKUP(Members[[#This Row],[Subscriber SSN]],$C$7:X453,22,FALSE), ""))</f>
        <v/>
      </c>
      <c r="Y454" s="68"/>
      <c r="Z454" s="72"/>
      <c r="AA454" s="69"/>
      <c r="AB454" s="69"/>
      <c r="AC454" s="70"/>
      <c r="AD454" s="110">
        <f t="shared" si="12"/>
        <v>45292</v>
      </c>
      <c r="AE454" s="69"/>
      <c r="AF454" s="69"/>
      <c r="AG454" s="71"/>
      <c r="AH454" s="69"/>
      <c r="AI454" s="69"/>
      <c r="AJ454" s="69"/>
      <c r="AK454" s="69"/>
      <c r="AL454" s="69"/>
      <c r="AM454" s="69"/>
      <c r="AN454" s="69"/>
      <c r="AO454" s="69"/>
      <c r="AP454" s="73"/>
      <c r="AQ454" s="73"/>
      <c r="AR454" s="73"/>
      <c r="AS454" s="73"/>
      <c r="AT454" s="73"/>
      <c r="AU454" s="73"/>
      <c r="AV454" s="73"/>
      <c r="AW454" s="73"/>
      <c r="AX454" s="73"/>
      <c r="AY454" s="73"/>
      <c r="AZ454" s="73"/>
      <c r="BA454" s="73"/>
      <c r="BB454" s="73"/>
      <c r="BC454" s="74"/>
      <c r="BD454" s="222" t="str">
        <f t="shared" si="13"/>
        <v xml:space="preserve"> </v>
      </c>
      <c r="BE454" s="76">
        <f ca="1">Validation!H454</f>
        <v>2</v>
      </c>
      <c r="BF454" t="str">
        <f ca="1">Validation!I454</f>
        <v/>
      </c>
      <c r="BJ454" t="str">
        <f>IF(AND(ISBLANK(Members[[#This Row],[DependentSSN]]),NOT(ISBLANK(Members[[#This Row],[MedicalPolicy]]))), "CoverageLevels", "Waivers")</f>
        <v>Waivers</v>
      </c>
      <c r="BK454" t="str">
        <f>IF(AND(ISBLANK(Members[[#This Row],[DependentSSN]]),NOT(ISBLANK(Members[[#This Row],[Dental Policy]]))), "CoverageLevels", "Waivers")</f>
        <v>Waivers</v>
      </c>
      <c r="BL454" t="str">
        <f>IF(AND(ISBLANK(Members[[#This Row],[DependentSSN]]),NOT(ISBLANK(Members[[#This Row],[VisionPolicy]]))), "CoverageLevels", "Waivers")</f>
        <v>Waivers</v>
      </c>
      <c r="BM454">
        <v>0</v>
      </c>
    </row>
    <row r="455" spans="1:65" x14ac:dyDescent="0.25">
      <c r="A455" s="4"/>
      <c r="B455" s="67"/>
      <c r="C455" s="68"/>
      <c r="D455" s="68"/>
      <c r="E455" s="69"/>
      <c r="F455" s="68"/>
      <c r="G455" s="69"/>
      <c r="H455" s="68"/>
      <c r="I455" s="68"/>
      <c r="J455" s="70"/>
      <c r="K455" s="68"/>
      <c r="L455" s="68"/>
      <c r="M455" s="71"/>
      <c r="N455" s="69"/>
      <c r="O455" s="69"/>
      <c r="P455" s="69"/>
      <c r="Q455" s="69"/>
      <c r="R455" s="69"/>
      <c r="S455" s="69"/>
      <c r="T455" s="68" t="str">
        <f>IF(IFERROR(VLOOKUP(Members[[#This Row],[Subscriber SSN]],$C$7:T454,18,FALSE), "") = 0, "",IFERROR(VLOOKUP(Members[[#This Row],[Subscriber SSN]],$C$7:T454,18,FALSE), ""))</f>
        <v/>
      </c>
      <c r="U455" s="68" t="str">
        <f>IF(IFERROR(VLOOKUP(Members[[#This Row],[Subscriber SSN]],$C$7:U454,19,FALSE), "") = 0, "",IFERROR(VLOOKUP(Members[[#This Row],[Subscriber SSN]],$C$7:U454,19,FALSE), ""))</f>
        <v/>
      </c>
      <c r="V455" s="69" t="str">
        <f>IF(IFERROR(VLOOKUP(Members[[#This Row],[Subscriber SSN]],$C$7:V454,20,FALSE), "") = 0, "", IFERROR(VLOOKUP(Members[[#This Row],[Subscriber SSN]],$C$7:V454,20,FALSE), ""))</f>
        <v/>
      </c>
      <c r="W455" s="68" t="str">
        <f>IF(IFERROR(VLOOKUP(Members[[#This Row],[Subscriber SSN]],$C$7:W454,21,FALSE), "") = 0, "", IFERROR(VLOOKUP(Members[[#This Row],[Subscriber SSN]],$C$7:W454,21,FALSE), ""))</f>
        <v/>
      </c>
      <c r="X455" s="68" t="str">
        <f>IF(IFERROR(VLOOKUP(Members[[#This Row],[Subscriber SSN]],$C$7:X454,22,FALSE), "") = 0, "", IFERROR(VLOOKUP(Members[[#This Row],[Subscriber SSN]],$C$7:X454,22,FALSE), ""))</f>
        <v/>
      </c>
      <c r="Y455" s="68"/>
      <c r="Z455" s="72"/>
      <c r="AA455" s="69"/>
      <c r="AB455" s="69"/>
      <c r="AC455" s="70"/>
      <c r="AD455" s="110">
        <f t="shared" ref="AD455:AD518" si="14">$B$2</f>
        <v>45292</v>
      </c>
      <c r="AE455" s="69"/>
      <c r="AF455" s="69"/>
      <c r="AG455" s="71"/>
      <c r="AH455" s="69"/>
      <c r="AI455" s="69"/>
      <c r="AJ455" s="69"/>
      <c r="AK455" s="69"/>
      <c r="AL455" s="69"/>
      <c r="AM455" s="69"/>
      <c r="AN455" s="69"/>
      <c r="AO455" s="69"/>
      <c r="AP455" s="73"/>
      <c r="AQ455" s="73"/>
      <c r="AR455" s="73"/>
      <c r="AS455" s="73"/>
      <c r="AT455" s="73"/>
      <c r="AU455" s="73"/>
      <c r="AV455" s="73"/>
      <c r="AW455" s="73"/>
      <c r="AX455" s="73"/>
      <c r="AY455" s="73"/>
      <c r="AZ455" s="73"/>
      <c r="BA455" s="73"/>
      <c r="BB455" s="73"/>
      <c r="BC455" s="74"/>
      <c r="BD455" s="222" t="str">
        <f t="shared" si="13"/>
        <v xml:space="preserve"> </v>
      </c>
      <c r="BE455" s="76">
        <f ca="1">Validation!H455</f>
        <v>2</v>
      </c>
      <c r="BF455" t="str">
        <f ca="1">Validation!I455</f>
        <v/>
      </c>
      <c r="BJ455" t="str">
        <f>IF(AND(ISBLANK(Members[[#This Row],[DependentSSN]]),NOT(ISBLANK(Members[[#This Row],[MedicalPolicy]]))), "CoverageLevels", "Waivers")</f>
        <v>Waivers</v>
      </c>
      <c r="BK455" t="str">
        <f>IF(AND(ISBLANK(Members[[#This Row],[DependentSSN]]),NOT(ISBLANK(Members[[#This Row],[Dental Policy]]))), "CoverageLevels", "Waivers")</f>
        <v>Waivers</v>
      </c>
      <c r="BL455" t="str">
        <f>IF(AND(ISBLANK(Members[[#This Row],[DependentSSN]]),NOT(ISBLANK(Members[[#This Row],[VisionPolicy]]))), "CoverageLevels", "Waivers")</f>
        <v>Waivers</v>
      </c>
      <c r="BM455">
        <v>0</v>
      </c>
    </row>
    <row r="456" spans="1:65" x14ac:dyDescent="0.25">
      <c r="A456" s="4"/>
      <c r="B456" s="67"/>
      <c r="C456" s="68"/>
      <c r="D456" s="68"/>
      <c r="E456" s="69"/>
      <c r="F456" s="68"/>
      <c r="G456" s="69"/>
      <c r="H456" s="68"/>
      <c r="I456" s="68"/>
      <c r="J456" s="70"/>
      <c r="K456" s="68"/>
      <c r="L456" s="68"/>
      <c r="M456" s="71"/>
      <c r="N456" s="69"/>
      <c r="O456" s="69"/>
      <c r="P456" s="69"/>
      <c r="Q456" s="69"/>
      <c r="R456" s="69"/>
      <c r="S456" s="69"/>
      <c r="T456" s="68" t="str">
        <f>IF(IFERROR(VLOOKUP(Members[[#This Row],[Subscriber SSN]],$C$7:T455,18,FALSE), "") = 0, "",IFERROR(VLOOKUP(Members[[#This Row],[Subscriber SSN]],$C$7:T455,18,FALSE), ""))</f>
        <v/>
      </c>
      <c r="U456" s="68" t="str">
        <f>IF(IFERROR(VLOOKUP(Members[[#This Row],[Subscriber SSN]],$C$7:U455,19,FALSE), "") = 0, "",IFERROR(VLOOKUP(Members[[#This Row],[Subscriber SSN]],$C$7:U455,19,FALSE), ""))</f>
        <v/>
      </c>
      <c r="V456" s="69" t="str">
        <f>IF(IFERROR(VLOOKUP(Members[[#This Row],[Subscriber SSN]],$C$7:V455,20,FALSE), "") = 0, "", IFERROR(VLOOKUP(Members[[#This Row],[Subscriber SSN]],$C$7:V455,20,FALSE), ""))</f>
        <v/>
      </c>
      <c r="W456" s="68" t="str">
        <f>IF(IFERROR(VLOOKUP(Members[[#This Row],[Subscriber SSN]],$C$7:W455,21,FALSE), "") = 0, "", IFERROR(VLOOKUP(Members[[#This Row],[Subscriber SSN]],$C$7:W455,21,FALSE), ""))</f>
        <v/>
      </c>
      <c r="X456" s="68" t="str">
        <f>IF(IFERROR(VLOOKUP(Members[[#This Row],[Subscriber SSN]],$C$7:X455,22,FALSE), "") = 0, "", IFERROR(VLOOKUP(Members[[#This Row],[Subscriber SSN]],$C$7:X455,22,FALSE), ""))</f>
        <v/>
      </c>
      <c r="Y456" s="68"/>
      <c r="Z456" s="72"/>
      <c r="AA456" s="69"/>
      <c r="AB456" s="69"/>
      <c r="AC456" s="70"/>
      <c r="AD456" s="110">
        <f t="shared" si="14"/>
        <v>45292</v>
      </c>
      <c r="AE456" s="69"/>
      <c r="AF456" s="69"/>
      <c r="AG456" s="71"/>
      <c r="AH456" s="69"/>
      <c r="AI456" s="69"/>
      <c r="AJ456" s="69"/>
      <c r="AK456" s="69"/>
      <c r="AL456" s="69"/>
      <c r="AM456" s="69"/>
      <c r="AN456" s="69"/>
      <c r="AO456" s="69"/>
      <c r="AP456" s="73"/>
      <c r="AQ456" s="73"/>
      <c r="AR456" s="73"/>
      <c r="AS456" s="73"/>
      <c r="AT456" s="73"/>
      <c r="AU456" s="73"/>
      <c r="AV456" s="73"/>
      <c r="AW456" s="73"/>
      <c r="AX456" s="73"/>
      <c r="AY456" s="73"/>
      <c r="AZ456" s="73"/>
      <c r="BA456" s="73"/>
      <c r="BB456" s="73"/>
      <c r="BC456" s="74"/>
      <c r="BD456" s="222" t="str">
        <f t="shared" ref="BD456:BD519" si="15">IF(ISBLANK(J456)," ",ROUNDDOWN(YEARFRAC(AD456,(J456)),0))</f>
        <v xml:space="preserve"> </v>
      </c>
      <c r="BE456" s="76">
        <f ca="1">Validation!H456</f>
        <v>2</v>
      </c>
      <c r="BF456" t="str">
        <f ca="1">Validation!I456</f>
        <v/>
      </c>
      <c r="BJ456" t="str">
        <f>IF(AND(ISBLANK(Members[[#This Row],[DependentSSN]]),NOT(ISBLANK(Members[[#This Row],[MedicalPolicy]]))), "CoverageLevels", "Waivers")</f>
        <v>Waivers</v>
      </c>
      <c r="BK456" t="str">
        <f>IF(AND(ISBLANK(Members[[#This Row],[DependentSSN]]),NOT(ISBLANK(Members[[#This Row],[Dental Policy]]))), "CoverageLevels", "Waivers")</f>
        <v>Waivers</v>
      </c>
      <c r="BL456" t="str">
        <f>IF(AND(ISBLANK(Members[[#This Row],[DependentSSN]]),NOT(ISBLANK(Members[[#This Row],[VisionPolicy]]))), "CoverageLevels", "Waivers")</f>
        <v>Waivers</v>
      </c>
      <c r="BM456">
        <v>0</v>
      </c>
    </row>
    <row r="457" spans="1:65" x14ac:dyDescent="0.25">
      <c r="A457" s="4"/>
      <c r="B457" s="67"/>
      <c r="C457" s="68"/>
      <c r="D457" s="68"/>
      <c r="E457" s="69"/>
      <c r="F457" s="68"/>
      <c r="G457" s="69"/>
      <c r="H457" s="68"/>
      <c r="I457" s="68"/>
      <c r="J457" s="70"/>
      <c r="K457" s="68"/>
      <c r="L457" s="68"/>
      <c r="M457" s="71"/>
      <c r="N457" s="69"/>
      <c r="O457" s="69"/>
      <c r="P457" s="69"/>
      <c r="Q457" s="69"/>
      <c r="R457" s="69"/>
      <c r="S457" s="69"/>
      <c r="T457" s="68" t="str">
        <f>IF(IFERROR(VLOOKUP(Members[[#This Row],[Subscriber SSN]],$C$7:T456,18,FALSE), "") = 0, "",IFERROR(VLOOKUP(Members[[#This Row],[Subscriber SSN]],$C$7:T456,18,FALSE), ""))</f>
        <v/>
      </c>
      <c r="U457" s="68" t="str">
        <f>IF(IFERROR(VLOOKUP(Members[[#This Row],[Subscriber SSN]],$C$7:U456,19,FALSE), "") = 0, "",IFERROR(VLOOKUP(Members[[#This Row],[Subscriber SSN]],$C$7:U456,19,FALSE), ""))</f>
        <v/>
      </c>
      <c r="V457" s="69" t="str">
        <f>IF(IFERROR(VLOOKUP(Members[[#This Row],[Subscriber SSN]],$C$7:V456,20,FALSE), "") = 0, "", IFERROR(VLOOKUP(Members[[#This Row],[Subscriber SSN]],$C$7:V456,20,FALSE), ""))</f>
        <v/>
      </c>
      <c r="W457" s="68" t="str">
        <f>IF(IFERROR(VLOOKUP(Members[[#This Row],[Subscriber SSN]],$C$7:W456,21,FALSE), "") = 0, "", IFERROR(VLOOKUP(Members[[#This Row],[Subscriber SSN]],$C$7:W456,21,FALSE), ""))</f>
        <v/>
      </c>
      <c r="X457" s="68" t="str">
        <f>IF(IFERROR(VLOOKUP(Members[[#This Row],[Subscriber SSN]],$C$7:X456,22,FALSE), "") = 0, "", IFERROR(VLOOKUP(Members[[#This Row],[Subscriber SSN]],$C$7:X456,22,FALSE), ""))</f>
        <v/>
      </c>
      <c r="Y457" s="68"/>
      <c r="Z457" s="72"/>
      <c r="AA457" s="69"/>
      <c r="AB457" s="69"/>
      <c r="AC457" s="70"/>
      <c r="AD457" s="110">
        <f t="shared" si="14"/>
        <v>45292</v>
      </c>
      <c r="AE457" s="69"/>
      <c r="AF457" s="69"/>
      <c r="AG457" s="71"/>
      <c r="AH457" s="69"/>
      <c r="AI457" s="69"/>
      <c r="AJ457" s="69"/>
      <c r="AK457" s="69"/>
      <c r="AL457" s="69"/>
      <c r="AM457" s="69"/>
      <c r="AN457" s="69"/>
      <c r="AO457" s="69"/>
      <c r="AP457" s="73"/>
      <c r="AQ457" s="73"/>
      <c r="AR457" s="73"/>
      <c r="AS457" s="73"/>
      <c r="AT457" s="73"/>
      <c r="AU457" s="73"/>
      <c r="AV457" s="73"/>
      <c r="AW457" s="73"/>
      <c r="AX457" s="73"/>
      <c r="AY457" s="73"/>
      <c r="AZ457" s="73"/>
      <c r="BA457" s="73"/>
      <c r="BB457" s="73"/>
      <c r="BC457" s="74"/>
      <c r="BD457" s="222" t="str">
        <f t="shared" si="15"/>
        <v xml:space="preserve"> </v>
      </c>
      <c r="BE457" s="76">
        <f ca="1">Validation!H457</f>
        <v>2</v>
      </c>
      <c r="BF457" t="str">
        <f ca="1">Validation!I457</f>
        <v/>
      </c>
      <c r="BJ457" t="str">
        <f>IF(AND(ISBLANK(Members[[#This Row],[DependentSSN]]),NOT(ISBLANK(Members[[#This Row],[MedicalPolicy]]))), "CoverageLevels", "Waivers")</f>
        <v>Waivers</v>
      </c>
      <c r="BK457" t="str">
        <f>IF(AND(ISBLANK(Members[[#This Row],[DependentSSN]]),NOT(ISBLANK(Members[[#This Row],[Dental Policy]]))), "CoverageLevels", "Waivers")</f>
        <v>Waivers</v>
      </c>
      <c r="BL457" t="str">
        <f>IF(AND(ISBLANK(Members[[#This Row],[DependentSSN]]),NOT(ISBLANK(Members[[#This Row],[VisionPolicy]]))), "CoverageLevels", "Waivers")</f>
        <v>Waivers</v>
      </c>
      <c r="BM457">
        <v>0</v>
      </c>
    </row>
    <row r="458" spans="1:65" x14ac:dyDescent="0.25">
      <c r="A458" s="4"/>
      <c r="B458" s="67"/>
      <c r="C458" s="68"/>
      <c r="D458" s="68"/>
      <c r="E458" s="69"/>
      <c r="F458" s="68"/>
      <c r="G458" s="69"/>
      <c r="H458" s="68"/>
      <c r="I458" s="68"/>
      <c r="J458" s="70"/>
      <c r="K458" s="68"/>
      <c r="L458" s="68"/>
      <c r="M458" s="71"/>
      <c r="N458" s="69"/>
      <c r="O458" s="69"/>
      <c r="P458" s="69"/>
      <c r="Q458" s="69"/>
      <c r="R458" s="69"/>
      <c r="S458" s="69"/>
      <c r="T458" s="68" t="str">
        <f>IF(IFERROR(VLOOKUP(Members[[#This Row],[Subscriber SSN]],$C$7:T457,18,FALSE), "") = 0, "",IFERROR(VLOOKUP(Members[[#This Row],[Subscriber SSN]],$C$7:T457,18,FALSE), ""))</f>
        <v/>
      </c>
      <c r="U458" s="68" t="str">
        <f>IF(IFERROR(VLOOKUP(Members[[#This Row],[Subscriber SSN]],$C$7:U457,19,FALSE), "") = 0, "",IFERROR(VLOOKUP(Members[[#This Row],[Subscriber SSN]],$C$7:U457,19,FALSE), ""))</f>
        <v/>
      </c>
      <c r="V458" s="69" t="str">
        <f>IF(IFERROR(VLOOKUP(Members[[#This Row],[Subscriber SSN]],$C$7:V457,20,FALSE), "") = 0, "", IFERROR(VLOOKUP(Members[[#This Row],[Subscriber SSN]],$C$7:V457,20,FALSE), ""))</f>
        <v/>
      </c>
      <c r="W458" s="68" t="str">
        <f>IF(IFERROR(VLOOKUP(Members[[#This Row],[Subscriber SSN]],$C$7:W457,21,FALSE), "") = 0, "", IFERROR(VLOOKUP(Members[[#This Row],[Subscriber SSN]],$C$7:W457,21,FALSE), ""))</f>
        <v/>
      </c>
      <c r="X458" s="68" t="str">
        <f>IF(IFERROR(VLOOKUP(Members[[#This Row],[Subscriber SSN]],$C$7:X457,22,FALSE), "") = 0, "", IFERROR(VLOOKUP(Members[[#This Row],[Subscriber SSN]],$C$7:X457,22,FALSE), ""))</f>
        <v/>
      </c>
      <c r="Y458" s="68"/>
      <c r="Z458" s="72"/>
      <c r="AA458" s="69"/>
      <c r="AB458" s="69"/>
      <c r="AC458" s="70"/>
      <c r="AD458" s="110">
        <f t="shared" si="14"/>
        <v>45292</v>
      </c>
      <c r="AE458" s="69"/>
      <c r="AF458" s="69"/>
      <c r="AG458" s="71"/>
      <c r="AH458" s="69"/>
      <c r="AI458" s="69"/>
      <c r="AJ458" s="69"/>
      <c r="AK458" s="69"/>
      <c r="AL458" s="69"/>
      <c r="AM458" s="69"/>
      <c r="AN458" s="69"/>
      <c r="AO458" s="69"/>
      <c r="AP458" s="73"/>
      <c r="AQ458" s="73"/>
      <c r="AR458" s="73"/>
      <c r="AS458" s="73"/>
      <c r="AT458" s="73"/>
      <c r="AU458" s="73"/>
      <c r="AV458" s="73"/>
      <c r="AW458" s="73"/>
      <c r="AX458" s="73"/>
      <c r="AY458" s="73"/>
      <c r="AZ458" s="73"/>
      <c r="BA458" s="73"/>
      <c r="BB458" s="73"/>
      <c r="BC458" s="74"/>
      <c r="BD458" s="222" t="str">
        <f t="shared" si="15"/>
        <v xml:space="preserve"> </v>
      </c>
      <c r="BE458" s="76">
        <f ca="1">Validation!H458</f>
        <v>2</v>
      </c>
      <c r="BF458" t="str">
        <f ca="1">Validation!I458</f>
        <v/>
      </c>
      <c r="BJ458" t="str">
        <f>IF(AND(ISBLANK(Members[[#This Row],[DependentSSN]]),NOT(ISBLANK(Members[[#This Row],[MedicalPolicy]]))), "CoverageLevels", "Waivers")</f>
        <v>Waivers</v>
      </c>
      <c r="BK458" t="str">
        <f>IF(AND(ISBLANK(Members[[#This Row],[DependentSSN]]),NOT(ISBLANK(Members[[#This Row],[Dental Policy]]))), "CoverageLevels", "Waivers")</f>
        <v>Waivers</v>
      </c>
      <c r="BL458" t="str">
        <f>IF(AND(ISBLANK(Members[[#This Row],[DependentSSN]]),NOT(ISBLANK(Members[[#This Row],[VisionPolicy]]))), "CoverageLevels", "Waivers")</f>
        <v>Waivers</v>
      </c>
      <c r="BM458">
        <v>0</v>
      </c>
    </row>
    <row r="459" spans="1:65" x14ac:dyDescent="0.25">
      <c r="A459" s="4"/>
      <c r="B459" s="67"/>
      <c r="C459" s="68"/>
      <c r="D459" s="68"/>
      <c r="E459" s="69"/>
      <c r="F459" s="68"/>
      <c r="G459" s="69"/>
      <c r="H459" s="68"/>
      <c r="I459" s="68"/>
      <c r="J459" s="70"/>
      <c r="K459" s="68"/>
      <c r="L459" s="68"/>
      <c r="M459" s="71"/>
      <c r="N459" s="69"/>
      <c r="O459" s="69"/>
      <c r="P459" s="69"/>
      <c r="Q459" s="69"/>
      <c r="R459" s="69"/>
      <c r="S459" s="69"/>
      <c r="T459" s="68" t="str">
        <f>IF(IFERROR(VLOOKUP(Members[[#This Row],[Subscriber SSN]],$C$7:T458,18,FALSE), "") = 0, "",IFERROR(VLOOKUP(Members[[#This Row],[Subscriber SSN]],$C$7:T458,18,FALSE), ""))</f>
        <v/>
      </c>
      <c r="U459" s="68" t="str">
        <f>IF(IFERROR(VLOOKUP(Members[[#This Row],[Subscriber SSN]],$C$7:U458,19,FALSE), "") = 0, "",IFERROR(VLOOKUP(Members[[#This Row],[Subscriber SSN]],$C$7:U458,19,FALSE), ""))</f>
        <v/>
      </c>
      <c r="V459" s="69" t="str">
        <f>IF(IFERROR(VLOOKUP(Members[[#This Row],[Subscriber SSN]],$C$7:V458,20,FALSE), "") = 0, "", IFERROR(VLOOKUP(Members[[#This Row],[Subscriber SSN]],$C$7:V458,20,FALSE), ""))</f>
        <v/>
      </c>
      <c r="W459" s="68" t="str">
        <f>IF(IFERROR(VLOOKUP(Members[[#This Row],[Subscriber SSN]],$C$7:W458,21,FALSE), "") = 0, "", IFERROR(VLOOKUP(Members[[#This Row],[Subscriber SSN]],$C$7:W458,21,FALSE), ""))</f>
        <v/>
      </c>
      <c r="X459" s="68" t="str">
        <f>IF(IFERROR(VLOOKUP(Members[[#This Row],[Subscriber SSN]],$C$7:X458,22,FALSE), "") = 0, "", IFERROR(VLOOKUP(Members[[#This Row],[Subscriber SSN]],$C$7:X458,22,FALSE), ""))</f>
        <v/>
      </c>
      <c r="Y459" s="68"/>
      <c r="Z459" s="72"/>
      <c r="AA459" s="69"/>
      <c r="AB459" s="69"/>
      <c r="AC459" s="70"/>
      <c r="AD459" s="110">
        <f t="shared" si="14"/>
        <v>45292</v>
      </c>
      <c r="AE459" s="69"/>
      <c r="AF459" s="69"/>
      <c r="AG459" s="71"/>
      <c r="AH459" s="69"/>
      <c r="AI459" s="69"/>
      <c r="AJ459" s="69"/>
      <c r="AK459" s="69"/>
      <c r="AL459" s="69"/>
      <c r="AM459" s="69"/>
      <c r="AN459" s="69"/>
      <c r="AO459" s="69"/>
      <c r="AP459" s="73"/>
      <c r="AQ459" s="73"/>
      <c r="AR459" s="73"/>
      <c r="AS459" s="73"/>
      <c r="AT459" s="73"/>
      <c r="AU459" s="73"/>
      <c r="AV459" s="73"/>
      <c r="AW459" s="73"/>
      <c r="AX459" s="73"/>
      <c r="AY459" s="73"/>
      <c r="AZ459" s="73"/>
      <c r="BA459" s="73"/>
      <c r="BB459" s="73"/>
      <c r="BC459" s="74"/>
      <c r="BD459" s="222" t="str">
        <f t="shared" si="15"/>
        <v xml:space="preserve"> </v>
      </c>
      <c r="BE459" s="76">
        <f ca="1">Validation!H459</f>
        <v>2</v>
      </c>
      <c r="BF459" t="str">
        <f ca="1">Validation!I459</f>
        <v/>
      </c>
      <c r="BJ459" t="str">
        <f>IF(AND(ISBLANK(Members[[#This Row],[DependentSSN]]),NOT(ISBLANK(Members[[#This Row],[MedicalPolicy]]))), "CoverageLevels", "Waivers")</f>
        <v>Waivers</v>
      </c>
      <c r="BK459" t="str">
        <f>IF(AND(ISBLANK(Members[[#This Row],[DependentSSN]]),NOT(ISBLANK(Members[[#This Row],[Dental Policy]]))), "CoverageLevels", "Waivers")</f>
        <v>Waivers</v>
      </c>
      <c r="BL459" t="str">
        <f>IF(AND(ISBLANK(Members[[#This Row],[DependentSSN]]),NOT(ISBLANK(Members[[#This Row],[VisionPolicy]]))), "CoverageLevels", "Waivers")</f>
        <v>Waivers</v>
      </c>
      <c r="BM459">
        <v>0</v>
      </c>
    </row>
    <row r="460" spans="1:65" x14ac:dyDescent="0.25">
      <c r="A460" s="4"/>
      <c r="B460" s="67"/>
      <c r="C460" s="68"/>
      <c r="D460" s="68"/>
      <c r="E460" s="69"/>
      <c r="F460" s="68"/>
      <c r="G460" s="69"/>
      <c r="H460" s="68"/>
      <c r="I460" s="68"/>
      <c r="J460" s="70"/>
      <c r="K460" s="68"/>
      <c r="L460" s="68"/>
      <c r="M460" s="71"/>
      <c r="N460" s="69"/>
      <c r="O460" s="69"/>
      <c r="P460" s="69"/>
      <c r="Q460" s="69"/>
      <c r="R460" s="69"/>
      <c r="S460" s="69"/>
      <c r="T460" s="68" t="str">
        <f>IF(IFERROR(VLOOKUP(Members[[#This Row],[Subscriber SSN]],$C$7:T459,18,FALSE), "") = 0, "",IFERROR(VLOOKUP(Members[[#This Row],[Subscriber SSN]],$C$7:T459,18,FALSE), ""))</f>
        <v/>
      </c>
      <c r="U460" s="68" t="str">
        <f>IF(IFERROR(VLOOKUP(Members[[#This Row],[Subscriber SSN]],$C$7:U459,19,FALSE), "") = 0, "",IFERROR(VLOOKUP(Members[[#This Row],[Subscriber SSN]],$C$7:U459,19,FALSE), ""))</f>
        <v/>
      </c>
      <c r="V460" s="69" t="str">
        <f>IF(IFERROR(VLOOKUP(Members[[#This Row],[Subscriber SSN]],$C$7:V459,20,FALSE), "") = 0, "", IFERROR(VLOOKUP(Members[[#This Row],[Subscriber SSN]],$C$7:V459,20,FALSE), ""))</f>
        <v/>
      </c>
      <c r="W460" s="68" t="str">
        <f>IF(IFERROR(VLOOKUP(Members[[#This Row],[Subscriber SSN]],$C$7:W459,21,FALSE), "") = 0, "", IFERROR(VLOOKUP(Members[[#This Row],[Subscriber SSN]],$C$7:W459,21,FALSE), ""))</f>
        <v/>
      </c>
      <c r="X460" s="68" t="str">
        <f>IF(IFERROR(VLOOKUP(Members[[#This Row],[Subscriber SSN]],$C$7:X459,22,FALSE), "") = 0, "", IFERROR(VLOOKUP(Members[[#This Row],[Subscriber SSN]],$C$7:X459,22,FALSE), ""))</f>
        <v/>
      </c>
      <c r="Y460" s="68"/>
      <c r="Z460" s="72"/>
      <c r="AA460" s="69"/>
      <c r="AB460" s="69"/>
      <c r="AC460" s="70"/>
      <c r="AD460" s="110">
        <f t="shared" si="14"/>
        <v>45292</v>
      </c>
      <c r="AE460" s="69"/>
      <c r="AF460" s="69"/>
      <c r="AG460" s="71"/>
      <c r="AH460" s="69"/>
      <c r="AI460" s="69"/>
      <c r="AJ460" s="69"/>
      <c r="AK460" s="69"/>
      <c r="AL460" s="69"/>
      <c r="AM460" s="69"/>
      <c r="AN460" s="69"/>
      <c r="AO460" s="69"/>
      <c r="AP460" s="73"/>
      <c r="AQ460" s="73"/>
      <c r="AR460" s="73"/>
      <c r="AS460" s="73"/>
      <c r="AT460" s="73"/>
      <c r="AU460" s="73"/>
      <c r="AV460" s="73"/>
      <c r="AW460" s="73"/>
      <c r="AX460" s="73"/>
      <c r="AY460" s="73"/>
      <c r="AZ460" s="73"/>
      <c r="BA460" s="73"/>
      <c r="BB460" s="73"/>
      <c r="BC460" s="74"/>
      <c r="BD460" s="222" t="str">
        <f t="shared" si="15"/>
        <v xml:space="preserve"> </v>
      </c>
      <c r="BE460" s="76">
        <f ca="1">Validation!H460</f>
        <v>2</v>
      </c>
      <c r="BF460" t="str">
        <f ca="1">Validation!I460</f>
        <v/>
      </c>
      <c r="BJ460" t="str">
        <f>IF(AND(ISBLANK(Members[[#This Row],[DependentSSN]]),NOT(ISBLANK(Members[[#This Row],[MedicalPolicy]]))), "CoverageLevels", "Waivers")</f>
        <v>Waivers</v>
      </c>
      <c r="BK460" t="str">
        <f>IF(AND(ISBLANK(Members[[#This Row],[DependentSSN]]),NOT(ISBLANK(Members[[#This Row],[Dental Policy]]))), "CoverageLevels", "Waivers")</f>
        <v>Waivers</v>
      </c>
      <c r="BL460" t="str">
        <f>IF(AND(ISBLANK(Members[[#This Row],[DependentSSN]]),NOT(ISBLANK(Members[[#This Row],[VisionPolicy]]))), "CoverageLevels", "Waivers")</f>
        <v>Waivers</v>
      </c>
      <c r="BM460">
        <v>0</v>
      </c>
    </row>
    <row r="461" spans="1:65" x14ac:dyDescent="0.25">
      <c r="A461" s="4"/>
      <c r="B461" s="67"/>
      <c r="C461" s="68"/>
      <c r="D461" s="68"/>
      <c r="E461" s="69"/>
      <c r="F461" s="68"/>
      <c r="G461" s="69"/>
      <c r="H461" s="68"/>
      <c r="I461" s="68"/>
      <c r="J461" s="70"/>
      <c r="K461" s="68"/>
      <c r="L461" s="68"/>
      <c r="M461" s="71"/>
      <c r="N461" s="69"/>
      <c r="O461" s="69"/>
      <c r="P461" s="69"/>
      <c r="Q461" s="69"/>
      <c r="R461" s="69"/>
      <c r="S461" s="69"/>
      <c r="T461" s="68" t="str">
        <f>IF(IFERROR(VLOOKUP(Members[[#This Row],[Subscriber SSN]],$C$7:T460,18,FALSE), "") = 0, "",IFERROR(VLOOKUP(Members[[#This Row],[Subscriber SSN]],$C$7:T460,18,FALSE), ""))</f>
        <v/>
      </c>
      <c r="U461" s="68" t="str">
        <f>IF(IFERROR(VLOOKUP(Members[[#This Row],[Subscriber SSN]],$C$7:U460,19,FALSE), "") = 0, "",IFERROR(VLOOKUP(Members[[#This Row],[Subscriber SSN]],$C$7:U460,19,FALSE), ""))</f>
        <v/>
      </c>
      <c r="V461" s="69" t="str">
        <f>IF(IFERROR(VLOOKUP(Members[[#This Row],[Subscriber SSN]],$C$7:V460,20,FALSE), "") = 0, "", IFERROR(VLOOKUP(Members[[#This Row],[Subscriber SSN]],$C$7:V460,20,FALSE), ""))</f>
        <v/>
      </c>
      <c r="W461" s="68" t="str">
        <f>IF(IFERROR(VLOOKUP(Members[[#This Row],[Subscriber SSN]],$C$7:W460,21,FALSE), "") = 0, "", IFERROR(VLOOKUP(Members[[#This Row],[Subscriber SSN]],$C$7:W460,21,FALSE), ""))</f>
        <v/>
      </c>
      <c r="X461" s="68" t="str">
        <f>IF(IFERROR(VLOOKUP(Members[[#This Row],[Subscriber SSN]],$C$7:X460,22,FALSE), "") = 0, "", IFERROR(VLOOKUP(Members[[#This Row],[Subscriber SSN]],$C$7:X460,22,FALSE), ""))</f>
        <v/>
      </c>
      <c r="Y461" s="68"/>
      <c r="Z461" s="72"/>
      <c r="AA461" s="69"/>
      <c r="AB461" s="69"/>
      <c r="AC461" s="70"/>
      <c r="AD461" s="110">
        <f t="shared" si="14"/>
        <v>45292</v>
      </c>
      <c r="AE461" s="69"/>
      <c r="AF461" s="69"/>
      <c r="AG461" s="71"/>
      <c r="AH461" s="69"/>
      <c r="AI461" s="69"/>
      <c r="AJ461" s="69"/>
      <c r="AK461" s="69"/>
      <c r="AL461" s="69"/>
      <c r="AM461" s="69"/>
      <c r="AN461" s="69"/>
      <c r="AO461" s="69"/>
      <c r="AP461" s="73"/>
      <c r="AQ461" s="73"/>
      <c r="AR461" s="73"/>
      <c r="AS461" s="73"/>
      <c r="AT461" s="73"/>
      <c r="AU461" s="73"/>
      <c r="AV461" s="73"/>
      <c r="AW461" s="73"/>
      <c r="AX461" s="73"/>
      <c r="AY461" s="73"/>
      <c r="AZ461" s="73"/>
      <c r="BA461" s="73"/>
      <c r="BB461" s="73"/>
      <c r="BC461" s="74"/>
      <c r="BD461" s="222" t="str">
        <f t="shared" si="15"/>
        <v xml:space="preserve"> </v>
      </c>
      <c r="BE461" s="76">
        <f ca="1">Validation!H461</f>
        <v>2</v>
      </c>
      <c r="BF461" t="str">
        <f ca="1">Validation!I461</f>
        <v/>
      </c>
      <c r="BJ461" t="str">
        <f>IF(AND(ISBLANK(Members[[#This Row],[DependentSSN]]),NOT(ISBLANK(Members[[#This Row],[MedicalPolicy]]))), "CoverageLevels", "Waivers")</f>
        <v>Waivers</v>
      </c>
      <c r="BK461" t="str">
        <f>IF(AND(ISBLANK(Members[[#This Row],[DependentSSN]]),NOT(ISBLANK(Members[[#This Row],[Dental Policy]]))), "CoverageLevels", "Waivers")</f>
        <v>Waivers</v>
      </c>
      <c r="BL461" t="str">
        <f>IF(AND(ISBLANK(Members[[#This Row],[DependentSSN]]),NOT(ISBLANK(Members[[#This Row],[VisionPolicy]]))), "CoverageLevels", "Waivers")</f>
        <v>Waivers</v>
      </c>
      <c r="BM461">
        <v>0</v>
      </c>
    </row>
    <row r="462" spans="1:65" x14ac:dyDescent="0.25">
      <c r="A462" s="4"/>
      <c r="B462" s="67"/>
      <c r="C462" s="68"/>
      <c r="D462" s="68"/>
      <c r="E462" s="69"/>
      <c r="F462" s="68"/>
      <c r="G462" s="69"/>
      <c r="H462" s="68"/>
      <c r="I462" s="68"/>
      <c r="J462" s="70"/>
      <c r="K462" s="68"/>
      <c r="L462" s="68"/>
      <c r="M462" s="71"/>
      <c r="N462" s="69"/>
      <c r="O462" s="69"/>
      <c r="P462" s="69"/>
      <c r="Q462" s="69"/>
      <c r="R462" s="69"/>
      <c r="S462" s="69"/>
      <c r="T462" s="68" t="str">
        <f>IF(IFERROR(VLOOKUP(Members[[#This Row],[Subscriber SSN]],$C$7:T461,18,FALSE), "") = 0, "",IFERROR(VLOOKUP(Members[[#This Row],[Subscriber SSN]],$C$7:T461,18,FALSE), ""))</f>
        <v/>
      </c>
      <c r="U462" s="68" t="str">
        <f>IF(IFERROR(VLOOKUP(Members[[#This Row],[Subscriber SSN]],$C$7:U461,19,FALSE), "") = 0, "",IFERROR(VLOOKUP(Members[[#This Row],[Subscriber SSN]],$C$7:U461,19,FALSE), ""))</f>
        <v/>
      </c>
      <c r="V462" s="69" t="str">
        <f>IF(IFERROR(VLOOKUP(Members[[#This Row],[Subscriber SSN]],$C$7:V461,20,FALSE), "") = 0, "", IFERROR(VLOOKUP(Members[[#This Row],[Subscriber SSN]],$C$7:V461,20,FALSE), ""))</f>
        <v/>
      </c>
      <c r="W462" s="68" t="str">
        <f>IF(IFERROR(VLOOKUP(Members[[#This Row],[Subscriber SSN]],$C$7:W461,21,FALSE), "") = 0, "", IFERROR(VLOOKUP(Members[[#This Row],[Subscriber SSN]],$C$7:W461,21,FALSE), ""))</f>
        <v/>
      </c>
      <c r="X462" s="68" t="str">
        <f>IF(IFERROR(VLOOKUP(Members[[#This Row],[Subscriber SSN]],$C$7:X461,22,FALSE), "") = 0, "", IFERROR(VLOOKUP(Members[[#This Row],[Subscriber SSN]],$C$7:X461,22,FALSE), ""))</f>
        <v/>
      </c>
      <c r="Y462" s="68"/>
      <c r="Z462" s="72"/>
      <c r="AA462" s="69"/>
      <c r="AB462" s="69"/>
      <c r="AC462" s="70"/>
      <c r="AD462" s="110">
        <f t="shared" si="14"/>
        <v>45292</v>
      </c>
      <c r="AE462" s="69"/>
      <c r="AF462" s="69"/>
      <c r="AG462" s="71"/>
      <c r="AH462" s="69"/>
      <c r="AI462" s="69"/>
      <c r="AJ462" s="69"/>
      <c r="AK462" s="69"/>
      <c r="AL462" s="69"/>
      <c r="AM462" s="69"/>
      <c r="AN462" s="69"/>
      <c r="AO462" s="69"/>
      <c r="AP462" s="73"/>
      <c r="AQ462" s="73"/>
      <c r="AR462" s="73"/>
      <c r="AS462" s="73"/>
      <c r="AT462" s="73"/>
      <c r="AU462" s="73"/>
      <c r="AV462" s="73"/>
      <c r="AW462" s="73"/>
      <c r="AX462" s="73"/>
      <c r="AY462" s="73"/>
      <c r="AZ462" s="73"/>
      <c r="BA462" s="73"/>
      <c r="BB462" s="73"/>
      <c r="BC462" s="74"/>
      <c r="BD462" s="222" t="str">
        <f t="shared" si="15"/>
        <v xml:space="preserve"> </v>
      </c>
      <c r="BE462" s="76">
        <f ca="1">Validation!H462</f>
        <v>2</v>
      </c>
      <c r="BF462" t="str">
        <f ca="1">Validation!I462</f>
        <v/>
      </c>
      <c r="BJ462" t="str">
        <f>IF(AND(ISBLANK(Members[[#This Row],[DependentSSN]]),NOT(ISBLANK(Members[[#This Row],[MedicalPolicy]]))), "CoverageLevels", "Waivers")</f>
        <v>Waivers</v>
      </c>
      <c r="BK462" t="str">
        <f>IF(AND(ISBLANK(Members[[#This Row],[DependentSSN]]),NOT(ISBLANK(Members[[#This Row],[Dental Policy]]))), "CoverageLevels", "Waivers")</f>
        <v>Waivers</v>
      </c>
      <c r="BL462" t="str">
        <f>IF(AND(ISBLANK(Members[[#This Row],[DependentSSN]]),NOT(ISBLANK(Members[[#This Row],[VisionPolicy]]))), "CoverageLevels", "Waivers")</f>
        <v>Waivers</v>
      </c>
      <c r="BM462">
        <v>0</v>
      </c>
    </row>
    <row r="463" spans="1:65" x14ac:dyDescent="0.25">
      <c r="A463" s="4"/>
      <c r="B463" s="67"/>
      <c r="C463" s="68"/>
      <c r="D463" s="68"/>
      <c r="E463" s="69"/>
      <c r="F463" s="68"/>
      <c r="G463" s="69"/>
      <c r="H463" s="68"/>
      <c r="I463" s="68"/>
      <c r="J463" s="70"/>
      <c r="K463" s="68"/>
      <c r="L463" s="68"/>
      <c r="M463" s="71"/>
      <c r="N463" s="69"/>
      <c r="O463" s="69"/>
      <c r="P463" s="69"/>
      <c r="Q463" s="69"/>
      <c r="R463" s="69"/>
      <c r="S463" s="69"/>
      <c r="T463" s="68" t="str">
        <f>IF(IFERROR(VLOOKUP(Members[[#This Row],[Subscriber SSN]],$C$7:T462,18,FALSE), "") = 0, "",IFERROR(VLOOKUP(Members[[#This Row],[Subscriber SSN]],$C$7:T462,18,FALSE), ""))</f>
        <v/>
      </c>
      <c r="U463" s="68" t="str">
        <f>IF(IFERROR(VLOOKUP(Members[[#This Row],[Subscriber SSN]],$C$7:U462,19,FALSE), "") = 0, "",IFERROR(VLOOKUP(Members[[#This Row],[Subscriber SSN]],$C$7:U462,19,FALSE), ""))</f>
        <v/>
      </c>
      <c r="V463" s="69" t="str">
        <f>IF(IFERROR(VLOOKUP(Members[[#This Row],[Subscriber SSN]],$C$7:V462,20,FALSE), "") = 0, "", IFERROR(VLOOKUP(Members[[#This Row],[Subscriber SSN]],$C$7:V462,20,FALSE), ""))</f>
        <v/>
      </c>
      <c r="W463" s="68" t="str">
        <f>IF(IFERROR(VLOOKUP(Members[[#This Row],[Subscriber SSN]],$C$7:W462,21,FALSE), "") = 0, "", IFERROR(VLOOKUP(Members[[#This Row],[Subscriber SSN]],$C$7:W462,21,FALSE), ""))</f>
        <v/>
      </c>
      <c r="X463" s="68" t="str">
        <f>IF(IFERROR(VLOOKUP(Members[[#This Row],[Subscriber SSN]],$C$7:X462,22,FALSE), "") = 0, "", IFERROR(VLOOKUP(Members[[#This Row],[Subscriber SSN]],$C$7:X462,22,FALSE), ""))</f>
        <v/>
      </c>
      <c r="Y463" s="68"/>
      <c r="Z463" s="72"/>
      <c r="AA463" s="69"/>
      <c r="AB463" s="69"/>
      <c r="AC463" s="70"/>
      <c r="AD463" s="110">
        <f t="shared" si="14"/>
        <v>45292</v>
      </c>
      <c r="AE463" s="69"/>
      <c r="AF463" s="69"/>
      <c r="AG463" s="71"/>
      <c r="AH463" s="69"/>
      <c r="AI463" s="69"/>
      <c r="AJ463" s="69"/>
      <c r="AK463" s="69"/>
      <c r="AL463" s="69"/>
      <c r="AM463" s="69"/>
      <c r="AN463" s="69"/>
      <c r="AO463" s="69"/>
      <c r="AP463" s="73"/>
      <c r="AQ463" s="73"/>
      <c r="AR463" s="73"/>
      <c r="AS463" s="73"/>
      <c r="AT463" s="73"/>
      <c r="AU463" s="73"/>
      <c r="AV463" s="73"/>
      <c r="AW463" s="73"/>
      <c r="AX463" s="73"/>
      <c r="AY463" s="73"/>
      <c r="AZ463" s="73"/>
      <c r="BA463" s="73"/>
      <c r="BB463" s="73"/>
      <c r="BC463" s="74"/>
      <c r="BD463" s="222" t="str">
        <f t="shared" si="15"/>
        <v xml:space="preserve"> </v>
      </c>
      <c r="BE463" s="76">
        <f ca="1">Validation!H463</f>
        <v>2</v>
      </c>
      <c r="BF463" t="str">
        <f ca="1">Validation!I463</f>
        <v/>
      </c>
      <c r="BJ463" t="str">
        <f>IF(AND(ISBLANK(Members[[#This Row],[DependentSSN]]),NOT(ISBLANK(Members[[#This Row],[MedicalPolicy]]))), "CoverageLevels", "Waivers")</f>
        <v>Waivers</v>
      </c>
      <c r="BK463" t="str">
        <f>IF(AND(ISBLANK(Members[[#This Row],[DependentSSN]]),NOT(ISBLANK(Members[[#This Row],[Dental Policy]]))), "CoverageLevels", "Waivers")</f>
        <v>Waivers</v>
      </c>
      <c r="BL463" t="str">
        <f>IF(AND(ISBLANK(Members[[#This Row],[DependentSSN]]),NOT(ISBLANK(Members[[#This Row],[VisionPolicy]]))), "CoverageLevels", "Waivers")</f>
        <v>Waivers</v>
      </c>
      <c r="BM463">
        <v>0</v>
      </c>
    </row>
    <row r="464" spans="1:65" x14ac:dyDescent="0.25">
      <c r="A464" s="4"/>
      <c r="B464" s="67"/>
      <c r="C464" s="68"/>
      <c r="D464" s="68"/>
      <c r="E464" s="69"/>
      <c r="F464" s="68"/>
      <c r="G464" s="69"/>
      <c r="H464" s="68"/>
      <c r="I464" s="68"/>
      <c r="J464" s="70"/>
      <c r="K464" s="68"/>
      <c r="L464" s="68"/>
      <c r="M464" s="71"/>
      <c r="N464" s="69"/>
      <c r="O464" s="69"/>
      <c r="P464" s="69"/>
      <c r="Q464" s="69"/>
      <c r="R464" s="69"/>
      <c r="S464" s="69"/>
      <c r="T464" s="68" t="str">
        <f>IF(IFERROR(VLOOKUP(Members[[#This Row],[Subscriber SSN]],$C$7:T463,18,FALSE), "") = 0, "",IFERROR(VLOOKUP(Members[[#This Row],[Subscriber SSN]],$C$7:T463,18,FALSE), ""))</f>
        <v/>
      </c>
      <c r="U464" s="68" t="str">
        <f>IF(IFERROR(VLOOKUP(Members[[#This Row],[Subscriber SSN]],$C$7:U463,19,FALSE), "") = 0, "",IFERROR(VLOOKUP(Members[[#This Row],[Subscriber SSN]],$C$7:U463,19,FALSE), ""))</f>
        <v/>
      </c>
      <c r="V464" s="69" t="str">
        <f>IF(IFERROR(VLOOKUP(Members[[#This Row],[Subscriber SSN]],$C$7:V463,20,FALSE), "") = 0, "", IFERROR(VLOOKUP(Members[[#This Row],[Subscriber SSN]],$C$7:V463,20,FALSE), ""))</f>
        <v/>
      </c>
      <c r="W464" s="68" t="str">
        <f>IF(IFERROR(VLOOKUP(Members[[#This Row],[Subscriber SSN]],$C$7:W463,21,FALSE), "") = 0, "", IFERROR(VLOOKUP(Members[[#This Row],[Subscriber SSN]],$C$7:W463,21,FALSE), ""))</f>
        <v/>
      </c>
      <c r="X464" s="68" t="str">
        <f>IF(IFERROR(VLOOKUP(Members[[#This Row],[Subscriber SSN]],$C$7:X463,22,FALSE), "") = 0, "", IFERROR(VLOOKUP(Members[[#This Row],[Subscriber SSN]],$C$7:X463,22,FALSE), ""))</f>
        <v/>
      </c>
      <c r="Y464" s="68"/>
      <c r="Z464" s="72"/>
      <c r="AA464" s="69"/>
      <c r="AB464" s="69"/>
      <c r="AC464" s="70"/>
      <c r="AD464" s="110">
        <f t="shared" si="14"/>
        <v>45292</v>
      </c>
      <c r="AE464" s="69"/>
      <c r="AF464" s="69"/>
      <c r="AG464" s="71"/>
      <c r="AH464" s="69"/>
      <c r="AI464" s="69"/>
      <c r="AJ464" s="69"/>
      <c r="AK464" s="69"/>
      <c r="AL464" s="69"/>
      <c r="AM464" s="69"/>
      <c r="AN464" s="69"/>
      <c r="AO464" s="69"/>
      <c r="AP464" s="73"/>
      <c r="AQ464" s="73"/>
      <c r="AR464" s="73"/>
      <c r="AS464" s="73"/>
      <c r="AT464" s="73"/>
      <c r="AU464" s="73"/>
      <c r="AV464" s="73"/>
      <c r="AW464" s="73"/>
      <c r="AX464" s="73"/>
      <c r="AY464" s="73"/>
      <c r="AZ464" s="73"/>
      <c r="BA464" s="73"/>
      <c r="BB464" s="73"/>
      <c r="BC464" s="74"/>
      <c r="BD464" s="222" t="str">
        <f t="shared" si="15"/>
        <v xml:space="preserve"> </v>
      </c>
      <c r="BE464" s="76">
        <f ca="1">Validation!H464</f>
        <v>2</v>
      </c>
      <c r="BF464" t="str">
        <f ca="1">Validation!I464</f>
        <v/>
      </c>
      <c r="BJ464" t="str">
        <f>IF(AND(ISBLANK(Members[[#This Row],[DependentSSN]]),NOT(ISBLANK(Members[[#This Row],[MedicalPolicy]]))), "CoverageLevels", "Waivers")</f>
        <v>Waivers</v>
      </c>
      <c r="BK464" t="str">
        <f>IF(AND(ISBLANK(Members[[#This Row],[DependentSSN]]),NOT(ISBLANK(Members[[#This Row],[Dental Policy]]))), "CoverageLevels", "Waivers")</f>
        <v>Waivers</v>
      </c>
      <c r="BL464" t="str">
        <f>IF(AND(ISBLANK(Members[[#This Row],[DependentSSN]]),NOT(ISBLANK(Members[[#This Row],[VisionPolicy]]))), "CoverageLevels", "Waivers")</f>
        <v>Waivers</v>
      </c>
      <c r="BM464">
        <v>0</v>
      </c>
    </row>
    <row r="465" spans="1:65" x14ac:dyDescent="0.25">
      <c r="A465" s="4"/>
      <c r="B465" s="67"/>
      <c r="C465" s="68"/>
      <c r="D465" s="68"/>
      <c r="E465" s="69"/>
      <c r="F465" s="68"/>
      <c r="G465" s="69"/>
      <c r="H465" s="68"/>
      <c r="I465" s="68"/>
      <c r="J465" s="70"/>
      <c r="K465" s="68"/>
      <c r="L465" s="68"/>
      <c r="M465" s="71"/>
      <c r="N465" s="69"/>
      <c r="O465" s="69"/>
      <c r="P465" s="69"/>
      <c r="Q465" s="69"/>
      <c r="R465" s="69"/>
      <c r="S465" s="69"/>
      <c r="T465" s="68" t="str">
        <f>IF(IFERROR(VLOOKUP(Members[[#This Row],[Subscriber SSN]],$C$7:T464,18,FALSE), "") = 0, "",IFERROR(VLOOKUP(Members[[#This Row],[Subscriber SSN]],$C$7:T464,18,FALSE), ""))</f>
        <v/>
      </c>
      <c r="U465" s="68" t="str">
        <f>IF(IFERROR(VLOOKUP(Members[[#This Row],[Subscriber SSN]],$C$7:U464,19,FALSE), "") = 0, "",IFERROR(VLOOKUP(Members[[#This Row],[Subscriber SSN]],$C$7:U464,19,FALSE), ""))</f>
        <v/>
      </c>
      <c r="V465" s="69" t="str">
        <f>IF(IFERROR(VLOOKUP(Members[[#This Row],[Subscriber SSN]],$C$7:V464,20,FALSE), "") = 0, "", IFERROR(VLOOKUP(Members[[#This Row],[Subscriber SSN]],$C$7:V464,20,FALSE), ""))</f>
        <v/>
      </c>
      <c r="W465" s="68" t="str">
        <f>IF(IFERROR(VLOOKUP(Members[[#This Row],[Subscriber SSN]],$C$7:W464,21,FALSE), "") = 0, "", IFERROR(VLOOKUP(Members[[#This Row],[Subscriber SSN]],$C$7:W464,21,FALSE), ""))</f>
        <v/>
      </c>
      <c r="X465" s="68" t="str">
        <f>IF(IFERROR(VLOOKUP(Members[[#This Row],[Subscriber SSN]],$C$7:X464,22,FALSE), "") = 0, "", IFERROR(VLOOKUP(Members[[#This Row],[Subscriber SSN]],$C$7:X464,22,FALSE), ""))</f>
        <v/>
      </c>
      <c r="Y465" s="68"/>
      <c r="Z465" s="72"/>
      <c r="AA465" s="69"/>
      <c r="AB465" s="69"/>
      <c r="AC465" s="70"/>
      <c r="AD465" s="110">
        <f t="shared" si="14"/>
        <v>45292</v>
      </c>
      <c r="AE465" s="69"/>
      <c r="AF465" s="69"/>
      <c r="AG465" s="71"/>
      <c r="AH465" s="69"/>
      <c r="AI465" s="69"/>
      <c r="AJ465" s="69"/>
      <c r="AK465" s="69"/>
      <c r="AL465" s="69"/>
      <c r="AM465" s="69"/>
      <c r="AN465" s="69"/>
      <c r="AO465" s="69"/>
      <c r="AP465" s="73"/>
      <c r="AQ465" s="73"/>
      <c r="AR465" s="73"/>
      <c r="AS465" s="73"/>
      <c r="AT465" s="73"/>
      <c r="AU465" s="73"/>
      <c r="AV465" s="73"/>
      <c r="AW465" s="73"/>
      <c r="AX465" s="73"/>
      <c r="AY465" s="73"/>
      <c r="AZ465" s="73"/>
      <c r="BA465" s="73"/>
      <c r="BB465" s="73"/>
      <c r="BC465" s="74"/>
      <c r="BD465" s="222" t="str">
        <f t="shared" si="15"/>
        <v xml:space="preserve"> </v>
      </c>
      <c r="BE465" s="76">
        <f ca="1">Validation!H465</f>
        <v>2</v>
      </c>
      <c r="BF465" t="str">
        <f ca="1">Validation!I465</f>
        <v/>
      </c>
      <c r="BJ465" t="str">
        <f>IF(AND(ISBLANK(Members[[#This Row],[DependentSSN]]),NOT(ISBLANK(Members[[#This Row],[MedicalPolicy]]))), "CoverageLevels", "Waivers")</f>
        <v>Waivers</v>
      </c>
      <c r="BK465" t="str">
        <f>IF(AND(ISBLANK(Members[[#This Row],[DependentSSN]]),NOT(ISBLANK(Members[[#This Row],[Dental Policy]]))), "CoverageLevels", "Waivers")</f>
        <v>Waivers</v>
      </c>
      <c r="BL465" t="str">
        <f>IF(AND(ISBLANK(Members[[#This Row],[DependentSSN]]),NOT(ISBLANK(Members[[#This Row],[VisionPolicy]]))), "CoverageLevels", "Waivers")</f>
        <v>Waivers</v>
      </c>
      <c r="BM465">
        <v>0</v>
      </c>
    </row>
    <row r="466" spans="1:65" x14ac:dyDescent="0.25">
      <c r="A466" s="4"/>
      <c r="B466" s="67"/>
      <c r="C466" s="68"/>
      <c r="D466" s="68"/>
      <c r="E466" s="69"/>
      <c r="F466" s="68"/>
      <c r="G466" s="69"/>
      <c r="H466" s="68"/>
      <c r="I466" s="68"/>
      <c r="J466" s="70"/>
      <c r="K466" s="68"/>
      <c r="L466" s="68"/>
      <c r="M466" s="71"/>
      <c r="N466" s="69"/>
      <c r="O466" s="69"/>
      <c r="P466" s="69"/>
      <c r="Q466" s="69"/>
      <c r="R466" s="69"/>
      <c r="S466" s="69"/>
      <c r="T466" s="68" t="str">
        <f>IF(IFERROR(VLOOKUP(Members[[#This Row],[Subscriber SSN]],$C$7:T465,18,FALSE), "") = 0, "",IFERROR(VLOOKUP(Members[[#This Row],[Subscriber SSN]],$C$7:T465,18,FALSE), ""))</f>
        <v/>
      </c>
      <c r="U466" s="68" t="str">
        <f>IF(IFERROR(VLOOKUP(Members[[#This Row],[Subscriber SSN]],$C$7:U465,19,FALSE), "") = 0, "",IFERROR(VLOOKUP(Members[[#This Row],[Subscriber SSN]],$C$7:U465,19,FALSE), ""))</f>
        <v/>
      </c>
      <c r="V466" s="69" t="str">
        <f>IF(IFERROR(VLOOKUP(Members[[#This Row],[Subscriber SSN]],$C$7:V465,20,FALSE), "") = 0, "", IFERROR(VLOOKUP(Members[[#This Row],[Subscriber SSN]],$C$7:V465,20,FALSE), ""))</f>
        <v/>
      </c>
      <c r="W466" s="68" t="str">
        <f>IF(IFERROR(VLOOKUP(Members[[#This Row],[Subscriber SSN]],$C$7:W465,21,FALSE), "") = 0, "", IFERROR(VLOOKUP(Members[[#This Row],[Subscriber SSN]],$C$7:W465,21,FALSE), ""))</f>
        <v/>
      </c>
      <c r="X466" s="68" t="str">
        <f>IF(IFERROR(VLOOKUP(Members[[#This Row],[Subscriber SSN]],$C$7:X465,22,FALSE), "") = 0, "", IFERROR(VLOOKUP(Members[[#This Row],[Subscriber SSN]],$C$7:X465,22,FALSE), ""))</f>
        <v/>
      </c>
      <c r="Y466" s="68"/>
      <c r="Z466" s="72"/>
      <c r="AA466" s="69"/>
      <c r="AB466" s="69"/>
      <c r="AC466" s="70"/>
      <c r="AD466" s="110">
        <f t="shared" si="14"/>
        <v>45292</v>
      </c>
      <c r="AE466" s="69"/>
      <c r="AF466" s="69"/>
      <c r="AG466" s="71"/>
      <c r="AH466" s="69"/>
      <c r="AI466" s="69"/>
      <c r="AJ466" s="69"/>
      <c r="AK466" s="69"/>
      <c r="AL466" s="69"/>
      <c r="AM466" s="69"/>
      <c r="AN466" s="69"/>
      <c r="AO466" s="69"/>
      <c r="AP466" s="73"/>
      <c r="AQ466" s="73"/>
      <c r="AR466" s="73"/>
      <c r="AS466" s="73"/>
      <c r="AT466" s="73"/>
      <c r="AU466" s="73"/>
      <c r="AV466" s="73"/>
      <c r="AW466" s="73"/>
      <c r="AX466" s="73"/>
      <c r="AY466" s="73"/>
      <c r="AZ466" s="73"/>
      <c r="BA466" s="73"/>
      <c r="BB466" s="73"/>
      <c r="BC466" s="74"/>
      <c r="BD466" s="222" t="str">
        <f t="shared" si="15"/>
        <v xml:space="preserve"> </v>
      </c>
      <c r="BE466" s="76">
        <f ca="1">Validation!H466</f>
        <v>2</v>
      </c>
      <c r="BF466" t="str">
        <f ca="1">Validation!I466</f>
        <v/>
      </c>
      <c r="BJ466" t="str">
        <f>IF(AND(ISBLANK(Members[[#This Row],[DependentSSN]]),NOT(ISBLANK(Members[[#This Row],[MedicalPolicy]]))), "CoverageLevels", "Waivers")</f>
        <v>Waivers</v>
      </c>
      <c r="BK466" t="str">
        <f>IF(AND(ISBLANK(Members[[#This Row],[DependentSSN]]),NOT(ISBLANK(Members[[#This Row],[Dental Policy]]))), "CoverageLevels", "Waivers")</f>
        <v>Waivers</v>
      </c>
      <c r="BL466" t="str">
        <f>IF(AND(ISBLANK(Members[[#This Row],[DependentSSN]]),NOT(ISBLANK(Members[[#This Row],[VisionPolicy]]))), "CoverageLevels", "Waivers")</f>
        <v>Waivers</v>
      </c>
      <c r="BM466">
        <v>0</v>
      </c>
    </row>
    <row r="467" spans="1:65" x14ac:dyDescent="0.25">
      <c r="A467" s="4"/>
      <c r="B467" s="67"/>
      <c r="C467" s="68"/>
      <c r="D467" s="68"/>
      <c r="E467" s="69"/>
      <c r="F467" s="68"/>
      <c r="G467" s="69"/>
      <c r="H467" s="68"/>
      <c r="I467" s="68"/>
      <c r="J467" s="70"/>
      <c r="K467" s="68"/>
      <c r="L467" s="68"/>
      <c r="M467" s="71"/>
      <c r="N467" s="69"/>
      <c r="O467" s="69"/>
      <c r="P467" s="69"/>
      <c r="Q467" s="69"/>
      <c r="R467" s="69"/>
      <c r="S467" s="69"/>
      <c r="T467" s="68" t="str">
        <f>IF(IFERROR(VLOOKUP(Members[[#This Row],[Subscriber SSN]],$C$7:T466,18,FALSE), "") = 0, "",IFERROR(VLOOKUP(Members[[#This Row],[Subscriber SSN]],$C$7:T466,18,FALSE), ""))</f>
        <v/>
      </c>
      <c r="U467" s="68" t="str">
        <f>IF(IFERROR(VLOOKUP(Members[[#This Row],[Subscriber SSN]],$C$7:U466,19,FALSE), "") = 0, "",IFERROR(VLOOKUP(Members[[#This Row],[Subscriber SSN]],$C$7:U466,19,FALSE), ""))</f>
        <v/>
      </c>
      <c r="V467" s="69" t="str">
        <f>IF(IFERROR(VLOOKUP(Members[[#This Row],[Subscriber SSN]],$C$7:V466,20,FALSE), "") = 0, "", IFERROR(VLOOKUP(Members[[#This Row],[Subscriber SSN]],$C$7:V466,20,FALSE), ""))</f>
        <v/>
      </c>
      <c r="W467" s="68" t="str">
        <f>IF(IFERROR(VLOOKUP(Members[[#This Row],[Subscriber SSN]],$C$7:W466,21,FALSE), "") = 0, "", IFERROR(VLOOKUP(Members[[#This Row],[Subscriber SSN]],$C$7:W466,21,FALSE), ""))</f>
        <v/>
      </c>
      <c r="X467" s="68" t="str">
        <f>IF(IFERROR(VLOOKUP(Members[[#This Row],[Subscriber SSN]],$C$7:X466,22,FALSE), "") = 0, "", IFERROR(VLOOKUP(Members[[#This Row],[Subscriber SSN]],$C$7:X466,22,FALSE), ""))</f>
        <v/>
      </c>
      <c r="Y467" s="68"/>
      <c r="Z467" s="72"/>
      <c r="AA467" s="69"/>
      <c r="AB467" s="69"/>
      <c r="AC467" s="70"/>
      <c r="AD467" s="110">
        <f t="shared" si="14"/>
        <v>45292</v>
      </c>
      <c r="AE467" s="69"/>
      <c r="AF467" s="69"/>
      <c r="AG467" s="71"/>
      <c r="AH467" s="69"/>
      <c r="AI467" s="69"/>
      <c r="AJ467" s="69"/>
      <c r="AK467" s="69"/>
      <c r="AL467" s="69"/>
      <c r="AM467" s="69"/>
      <c r="AN467" s="69"/>
      <c r="AO467" s="69"/>
      <c r="AP467" s="73"/>
      <c r="AQ467" s="73"/>
      <c r="AR467" s="73"/>
      <c r="AS467" s="73"/>
      <c r="AT467" s="73"/>
      <c r="AU467" s="73"/>
      <c r="AV467" s="73"/>
      <c r="AW467" s="73"/>
      <c r="AX467" s="73"/>
      <c r="AY467" s="73"/>
      <c r="AZ467" s="73"/>
      <c r="BA467" s="73"/>
      <c r="BB467" s="73"/>
      <c r="BC467" s="74"/>
      <c r="BD467" s="222" t="str">
        <f t="shared" si="15"/>
        <v xml:space="preserve"> </v>
      </c>
      <c r="BE467" s="76">
        <f ca="1">Validation!H467</f>
        <v>2</v>
      </c>
      <c r="BF467" t="str">
        <f ca="1">Validation!I467</f>
        <v/>
      </c>
      <c r="BJ467" t="str">
        <f>IF(AND(ISBLANK(Members[[#This Row],[DependentSSN]]),NOT(ISBLANK(Members[[#This Row],[MedicalPolicy]]))), "CoverageLevels", "Waivers")</f>
        <v>Waivers</v>
      </c>
      <c r="BK467" t="str">
        <f>IF(AND(ISBLANK(Members[[#This Row],[DependentSSN]]),NOT(ISBLANK(Members[[#This Row],[Dental Policy]]))), "CoverageLevels", "Waivers")</f>
        <v>Waivers</v>
      </c>
      <c r="BL467" t="str">
        <f>IF(AND(ISBLANK(Members[[#This Row],[DependentSSN]]),NOT(ISBLANK(Members[[#This Row],[VisionPolicy]]))), "CoverageLevels", "Waivers")</f>
        <v>Waivers</v>
      </c>
      <c r="BM467">
        <v>0</v>
      </c>
    </row>
    <row r="468" spans="1:65" x14ac:dyDescent="0.25">
      <c r="A468" s="4"/>
      <c r="B468" s="67"/>
      <c r="C468" s="68"/>
      <c r="D468" s="68"/>
      <c r="E468" s="69"/>
      <c r="F468" s="68"/>
      <c r="G468" s="69"/>
      <c r="H468" s="68"/>
      <c r="I468" s="68"/>
      <c r="J468" s="70"/>
      <c r="K468" s="68"/>
      <c r="L468" s="68"/>
      <c r="M468" s="71"/>
      <c r="N468" s="69"/>
      <c r="O468" s="69"/>
      <c r="P468" s="69"/>
      <c r="Q468" s="69"/>
      <c r="R468" s="69"/>
      <c r="S468" s="69"/>
      <c r="T468" s="68" t="str">
        <f>IF(IFERROR(VLOOKUP(Members[[#This Row],[Subscriber SSN]],$C$7:T467,18,FALSE), "") = 0, "",IFERROR(VLOOKUP(Members[[#This Row],[Subscriber SSN]],$C$7:T467,18,FALSE), ""))</f>
        <v/>
      </c>
      <c r="U468" s="68" t="str">
        <f>IF(IFERROR(VLOOKUP(Members[[#This Row],[Subscriber SSN]],$C$7:U467,19,FALSE), "") = 0, "",IFERROR(VLOOKUP(Members[[#This Row],[Subscriber SSN]],$C$7:U467,19,FALSE), ""))</f>
        <v/>
      </c>
      <c r="V468" s="69" t="str">
        <f>IF(IFERROR(VLOOKUP(Members[[#This Row],[Subscriber SSN]],$C$7:V467,20,FALSE), "") = 0, "", IFERROR(VLOOKUP(Members[[#This Row],[Subscriber SSN]],$C$7:V467,20,FALSE), ""))</f>
        <v/>
      </c>
      <c r="W468" s="68" t="str">
        <f>IF(IFERROR(VLOOKUP(Members[[#This Row],[Subscriber SSN]],$C$7:W467,21,FALSE), "") = 0, "", IFERROR(VLOOKUP(Members[[#This Row],[Subscriber SSN]],$C$7:W467,21,FALSE), ""))</f>
        <v/>
      </c>
      <c r="X468" s="68" t="str">
        <f>IF(IFERROR(VLOOKUP(Members[[#This Row],[Subscriber SSN]],$C$7:X467,22,FALSE), "") = 0, "", IFERROR(VLOOKUP(Members[[#This Row],[Subscriber SSN]],$C$7:X467,22,FALSE), ""))</f>
        <v/>
      </c>
      <c r="Y468" s="68"/>
      <c r="Z468" s="72"/>
      <c r="AA468" s="69"/>
      <c r="AB468" s="69"/>
      <c r="AC468" s="70"/>
      <c r="AD468" s="110">
        <f t="shared" si="14"/>
        <v>45292</v>
      </c>
      <c r="AE468" s="69"/>
      <c r="AF468" s="69"/>
      <c r="AG468" s="71"/>
      <c r="AH468" s="69"/>
      <c r="AI468" s="69"/>
      <c r="AJ468" s="69"/>
      <c r="AK468" s="69"/>
      <c r="AL468" s="69"/>
      <c r="AM468" s="69"/>
      <c r="AN468" s="69"/>
      <c r="AO468" s="69"/>
      <c r="AP468" s="73"/>
      <c r="AQ468" s="73"/>
      <c r="AR468" s="73"/>
      <c r="AS468" s="73"/>
      <c r="AT468" s="73"/>
      <c r="AU468" s="73"/>
      <c r="AV468" s="73"/>
      <c r="AW468" s="73"/>
      <c r="AX468" s="73"/>
      <c r="AY468" s="73"/>
      <c r="AZ468" s="73"/>
      <c r="BA468" s="73"/>
      <c r="BB468" s="73"/>
      <c r="BC468" s="74"/>
      <c r="BD468" s="222" t="str">
        <f t="shared" si="15"/>
        <v xml:space="preserve"> </v>
      </c>
      <c r="BE468" s="76">
        <f ca="1">Validation!H468</f>
        <v>2</v>
      </c>
      <c r="BF468" t="str">
        <f ca="1">Validation!I468</f>
        <v/>
      </c>
      <c r="BJ468" t="str">
        <f>IF(AND(ISBLANK(Members[[#This Row],[DependentSSN]]),NOT(ISBLANK(Members[[#This Row],[MedicalPolicy]]))), "CoverageLevels", "Waivers")</f>
        <v>Waivers</v>
      </c>
      <c r="BK468" t="str">
        <f>IF(AND(ISBLANK(Members[[#This Row],[DependentSSN]]),NOT(ISBLANK(Members[[#This Row],[Dental Policy]]))), "CoverageLevels", "Waivers")</f>
        <v>Waivers</v>
      </c>
      <c r="BL468" t="str">
        <f>IF(AND(ISBLANK(Members[[#This Row],[DependentSSN]]),NOT(ISBLANK(Members[[#This Row],[VisionPolicy]]))), "CoverageLevels", "Waivers")</f>
        <v>Waivers</v>
      </c>
      <c r="BM468">
        <v>0</v>
      </c>
    </row>
    <row r="469" spans="1:65" x14ac:dyDescent="0.25">
      <c r="A469" s="4"/>
      <c r="B469" s="67"/>
      <c r="C469" s="68"/>
      <c r="D469" s="68"/>
      <c r="E469" s="69"/>
      <c r="F469" s="68"/>
      <c r="G469" s="69"/>
      <c r="H469" s="68"/>
      <c r="I469" s="68"/>
      <c r="J469" s="70"/>
      <c r="K469" s="68"/>
      <c r="L469" s="68"/>
      <c r="M469" s="71"/>
      <c r="N469" s="69"/>
      <c r="O469" s="69"/>
      <c r="P469" s="69"/>
      <c r="Q469" s="69"/>
      <c r="R469" s="69"/>
      <c r="S469" s="69"/>
      <c r="T469" s="68" t="str">
        <f>IF(IFERROR(VLOOKUP(Members[[#This Row],[Subscriber SSN]],$C$7:T468,18,FALSE), "") = 0, "",IFERROR(VLOOKUP(Members[[#This Row],[Subscriber SSN]],$C$7:T468,18,FALSE), ""))</f>
        <v/>
      </c>
      <c r="U469" s="68" t="str">
        <f>IF(IFERROR(VLOOKUP(Members[[#This Row],[Subscriber SSN]],$C$7:U468,19,FALSE), "") = 0, "",IFERROR(VLOOKUP(Members[[#This Row],[Subscriber SSN]],$C$7:U468,19,FALSE), ""))</f>
        <v/>
      </c>
      <c r="V469" s="69" t="str">
        <f>IF(IFERROR(VLOOKUP(Members[[#This Row],[Subscriber SSN]],$C$7:V468,20,FALSE), "") = 0, "", IFERROR(VLOOKUP(Members[[#This Row],[Subscriber SSN]],$C$7:V468,20,FALSE), ""))</f>
        <v/>
      </c>
      <c r="W469" s="68" t="str">
        <f>IF(IFERROR(VLOOKUP(Members[[#This Row],[Subscriber SSN]],$C$7:W468,21,FALSE), "") = 0, "", IFERROR(VLOOKUP(Members[[#This Row],[Subscriber SSN]],$C$7:W468,21,FALSE), ""))</f>
        <v/>
      </c>
      <c r="X469" s="68" t="str">
        <f>IF(IFERROR(VLOOKUP(Members[[#This Row],[Subscriber SSN]],$C$7:X468,22,FALSE), "") = 0, "", IFERROR(VLOOKUP(Members[[#This Row],[Subscriber SSN]],$C$7:X468,22,FALSE), ""))</f>
        <v/>
      </c>
      <c r="Y469" s="68"/>
      <c r="Z469" s="72"/>
      <c r="AA469" s="69"/>
      <c r="AB469" s="69"/>
      <c r="AC469" s="70"/>
      <c r="AD469" s="110">
        <f t="shared" si="14"/>
        <v>45292</v>
      </c>
      <c r="AE469" s="69"/>
      <c r="AF469" s="69"/>
      <c r="AG469" s="71"/>
      <c r="AH469" s="69"/>
      <c r="AI469" s="69"/>
      <c r="AJ469" s="69"/>
      <c r="AK469" s="69"/>
      <c r="AL469" s="69"/>
      <c r="AM469" s="69"/>
      <c r="AN469" s="69"/>
      <c r="AO469" s="69"/>
      <c r="AP469" s="73"/>
      <c r="AQ469" s="73"/>
      <c r="AR469" s="73"/>
      <c r="AS469" s="73"/>
      <c r="AT469" s="73"/>
      <c r="AU469" s="73"/>
      <c r="AV469" s="73"/>
      <c r="AW469" s="73"/>
      <c r="AX469" s="73"/>
      <c r="AY469" s="73"/>
      <c r="AZ469" s="73"/>
      <c r="BA469" s="73"/>
      <c r="BB469" s="73"/>
      <c r="BC469" s="74"/>
      <c r="BD469" s="222" t="str">
        <f t="shared" si="15"/>
        <v xml:space="preserve"> </v>
      </c>
      <c r="BE469" s="76">
        <f ca="1">Validation!H469</f>
        <v>2</v>
      </c>
      <c r="BF469" t="str">
        <f ca="1">Validation!I469</f>
        <v/>
      </c>
      <c r="BJ469" t="str">
        <f>IF(AND(ISBLANK(Members[[#This Row],[DependentSSN]]),NOT(ISBLANK(Members[[#This Row],[MedicalPolicy]]))), "CoverageLevels", "Waivers")</f>
        <v>Waivers</v>
      </c>
      <c r="BK469" t="str">
        <f>IF(AND(ISBLANK(Members[[#This Row],[DependentSSN]]),NOT(ISBLANK(Members[[#This Row],[Dental Policy]]))), "CoverageLevels", "Waivers")</f>
        <v>Waivers</v>
      </c>
      <c r="BL469" t="str">
        <f>IF(AND(ISBLANK(Members[[#This Row],[DependentSSN]]),NOT(ISBLANK(Members[[#This Row],[VisionPolicy]]))), "CoverageLevels", "Waivers")</f>
        <v>Waivers</v>
      </c>
      <c r="BM469">
        <v>0</v>
      </c>
    </row>
    <row r="470" spans="1:65" x14ac:dyDescent="0.25">
      <c r="A470" s="4"/>
      <c r="B470" s="67"/>
      <c r="C470" s="68"/>
      <c r="D470" s="68"/>
      <c r="E470" s="69"/>
      <c r="F470" s="68"/>
      <c r="G470" s="69"/>
      <c r="H470" s="68"/>
      <c r="I470" s="68"/>
      <c r="J470" s="70"/>
      <c r="K470" s="68"/>
      <c r="L470" s="68"/>
      <c r="M470" s="71"/>
      <c r="N470" s="69"/>
      <c r="O470" s="69"/>
      <c r="P470" s="69"/>
      <c r="Q470" s="69"/>
      <c r="R470" s="69"/>
      <c r="S470" s="69"/>
      <c r="T470" s="68" t="str">
        <f>IF(IFERROR(VLOOKUP(Members[[#This Row],[Subscriber SSN]],$C$7:T469,18,FALSE), "") = 0, "",IFERROR(VLOOKUP(Members[[#This Row],[Subscriber SSN]],$C$7:T469,18,FALSE), ""))</f>
        <v/>
      </c>
      <c r="U470" s="68" t="str">
        <f>IF(IFERROR(VLOOKUP(Members[[#This Row],[Subscriber SSN]],$C$7:U469,19,FALSE), "") = 0, "",IFERROR(VLOOKUP(Members[[#This Row],[Subscriber SSN]],$C$7:U469,19,FALSE), ""))</f>
        <v/>
      </c>
      <c r="V470" s="69" t="str">
        <f>IF(IFERROR(VLOOKUP(Members[[#This Row],[Subscriber SSN]],$C$7:V469,20,FALSE), "") = 0, "", IFERROR(VLOOKUP(Members[[#This Row],[Subscriber SSN]],$C$7:V469,20,FALSE), ""))</f>
        <v/>
      </c>
      <c r="W470" s="68" t="str">
        <f>IF(IFERROR(VLOOKUP(Members[[#This Row],[Subscriber SSN]],$C$7:W469,21,FALSE), "") = 0, "", IFERROR(VLOOKUP(Members[[#This Row],[Subscriber SSN]],$C$7:W469,21,FALSE), ""))</f>
        <v/>
      </c>
      <c r="X470" s="68" t="str">
        <f>IF(IFERROR(VLOOKUP(Members[[#This Row],[Subscriber SSN]],$C$7:X469,22,FALSE), "") = 0, "", IFERROR(VLOOKUP(Members[[#This Row],[Subscriber SSN]],$C$7:X469,22,FALSE), ""))</f>
        <v/>
      </c>
      <c r="Y470" s="68"/>
      <c r="Z470" s="72"/>
      <c r="AA470" s="69"/>
      <c r="AB470" s="69"/>
      <c r="AC470" s="70"/>
      <c r="AD470" s="110">
        <f t="shared" si="14"/>
        <v>45292</v>
      </c>
      <c r="AE470" s="69"/>
      <c r="AF470" s="69"/>
      <c r="AG470" s="71"/>
      <c r="AH470" s="69"/>
      <c r="AI470" s="69"/>
      <c r="AJ470" s="69"/>
      <c r="AK470" s="69"/>
      <c r="AL470" s="69"/>
      <c r="AM470" s="69"/>
      <c r="AN470" s="69"/>
      <c r="AO470" s="69"/>
      <c r="AP470" s="73"/>
      <c r="AQ470" s="73"/>
      <c r="AR470" s="73"/>
      <c r="AS470" s="73"/>
      <c r="AT470" s="73"/>
      <c r="AU470" s="73"/>
      <c r="AV470" s="73"/>
      <c r="AW470" s="73"/>
      <c r="AX470" s="73"/>
      <c r="AY470" s="73"/>
      <c r="AZ470" s="73"/>
      <c r="BA470" s="73"/>
      <c r="BB470" s="73"/>
      <c r="BC470" s="74"/>
      <c r="BD470" s="222" t="str">
        <f t="shared" si="15"/>
        <v xml:space="preserve"> </v>
      </c>
      <c r="BE470" s="76">
        <f ca="1">Validation!H470</f>
        <v>2</v>
      </c>
      <c r="BF470" t="str">
        <f ca="1">Validation!I470</f>
        <v/>
      </c>
      <c r="BJ470" t="str">
        <f>IF(AND(ISBLANK(Members[[#This Row],[DependentSSN]]),NOT(ISBLANK(Members[[#This Row],[MedicalPolicy]]))), "CoverageLevels", "Waivers")</f>
        <v>Waivers</v>
      </c>
      <c r="BK470" t="str">
        <f>IF(AND(ISBLANK(Members[[#This Row],[DependentSSN]]),NOT(ISBLANK(Members[[#This Row],[Dental Policy]]))), "CoverageLevels", "Waivers")</f>
        <v>Waivers</v>
      </c>
      <c r="BL470" t="str">
        <f>IF(AND(ISBLANK(Members[[#This Row],[DependentSSN]]),NOT(ISBLANK(Members[[#This Row],[VisionPolicy]]))), "CoverageLevels", "Waivers")</f>
        <v>Waivers</v>
      </c>
      <c r="BM470">
        <v>0</v>
      </c>
    </row>
    <row r="471" spans="1:65" x14ac:dyDescent="0.25">
      <c r="A471" s="4"/>
      <c r="B471" s="67"/>
      <c r="C471" s="68"/>
      <c r="D471" s="68"/>
      <c r="E471" s="69"/>
      <c r="F471" s="68"/>
      <c r="G471" s="69"/>
      <c r="H471" s="68"/>
      <c r="I471" s="68"/>
      <c r="J471" s="70"/>
      <c r="K471" s="68"/>
      <c r="L471" s="68"/>
      <c r="M471" s="71"/>
      <c r="N471" s="69"/>
      <c r="O471" s="69"/>
      <c r="P471" s="69"/>
      <c r="Q471" s="69"/>
      <c r="R471" s="69"/>
      <c r="S471" s="69"/>
      <c r="T471" s="68" t="str">
        <f>IF(IFERROR(VLOOKUP(Members[[#This Row],[Subscriber SSN]],$C$7:T470,18,FALSE), "") = 0, "",IFERROR(VLOOKUP(Members[[#This Row],[Subscriber SSN]],$C$7:T470,18,FALSE), ""))</f>
        <v/>
      </c>
      <c r="U471" s="68" t="str">
        <f>IF(IFERROR(VLOOKUP(Members[[#This Row],[Subscriber SSN]],$C$7:U470,19,FALSE), "") = 0, "",IFERROR(VLOOKUP(Members[[#This Row],[Subscriber SSN]],$C$7:U470,19,FALSE), ""))</f>
        <v/>
      </c>
      <c r="V471" s="69" t="str">
        <f>IF(IFERROR(VLOOKUP(Members[[#This Row],[Subscriber SSN]],$C$7:V470,20,FALSE), "") = 0, "", IFERROR(VLOOKUP(Members[[#This Row],[Subscriber SSN]],$C$7:V470,20,FALSE), ""))</f>
        <v/>
      </c>
      <c r="W471" s="68" t="str">
        <f>IF(IFERROR(VLOOKUP(Members[[#This Row],[Subscriber SSN]],$C$7:W470,21,FALSE), "") = 0, "", IFERROR(VLOOKUP(Members[[#This Row],[Subscriber SSN]],$C$7:W470,21,FALSE), ""))</f>
        <v/>
      </c>
      <c r="X471" s="68" t="str">
        <f>IF(IFERROR(VLOOKUP(Members[[#This Row],[Subscriber SSN]],$C$7:X470,22,FALSE), "") = 0, "", IFERROR(VLOOKUP(Members[[#This Row],[Subscriber SSN]],$C$7:X470,22,FALSE), ""))</f>
        <v/>
      </c>
      <c r="Y471" s="68"/>
      <c r="Z471" s="72"/>
      <c r="AA471" s="69"/>
      <c r="AB471" s="69"/>
      <c r="AC471" s="70"/>
      <c r="AD471" s="110">
        <f t="shared" si="14"/>
        <v>45292</v>
      </c>
      <c r="AE471" s="69"/>
      <c r="AF471" s="69"/>
      <c r="AG471" s="71"/>
      <c r="AH471" s="69"/>
      <c r="AI471" s="69"/>
      <c r="AJ471" s="69"/>
      <c r="AK471" s="69"/>
      <c r="AL471" s="69"/>
      <c r="AM471" s="69"/>
      <c r="AN471" s="69"/>
      <c r="AO471" s="69"/>
      <c r="AP471" s="73"/>
      <c r="AQ471" s="73"/>
      <c r="AR471" s="73"/>
      <c r="AS471" s="73"/>
      <c r="AT471" s="73"/>
      <c r="AU471" s="73"/>
      <c r="AV471" s="73"/>
      <c r="AW471" s="73"/>
      <c r="AX471" s="73"/>
      <c r="AY471" s="73"/>
      <c r="AZ471" s="73"/>
      <c r="BA471" s="73"/>
      <c r="BB471" s="73"/>
      <c r="BC471" s="74"/>
      <c r="BD471" s="222" t="str">
        <f t="shared" si="15"/>
        <v xml:space="preserve"> </v>
      </c>
      <c r="BE471" s="76">
        <f ca="1">Validation!H471</f>
        <v>2</v>
      </c>
      <c r="BF471" t="str">
        <f ca="1">Validation!I471</f>
        <v/>
      </c>
      <c r="BJ471" t="str">
        <f>IF(AND(ISBLANK(Members[[#This Row],[DependentSSN]]),NOT(ISBLANK(Members[[#This Row],[MedicalPolicy]]))), "CoverageLevels", "Waivers")</f>
        <v>Waivers</v>
      </c>
      <c r="BK471" t="str">
        <f>IF(AND(ISBLANK(Members[[#This Row],[DependentSSN]]),NOT(ISBLANK(Members[[#This Row],[Dental Policy]]))), "CoverageLevels", "Waivers")</f>
        <v>Waivers</v>
      </c>
      <c r="BL471" t="str">
        <f>IF(AND(ISBLANK(Members[[#This Row],[DependentSSN]]),NOT(ISBLANK(Members[[#This Row],[VisionPolicy]]))), "CoverageLevels", "Waivers")</f>
        <v>Waivers</v>
      </c>
      <c r="BM471">
        <v>0</v>
      </c>
    </row>
    <row r="472" spans="1:65" x14ac:dyDescent="0.25">
      <c r="A472" s="4"/>
      <c r="B472" s="67"/>
      <c r="C472" s="68"/>
      <c r="D472" s="68"/>
      <c r="E472" s="69"/>
      <c r="F472" s="68"/>
      <c r="G472" s="69"/>
      <c r="H472" s="68"/>
      <c r="I472" s="68"/>
      <c r="J472" s="70"/>
      <c r="K472" s="68"/>
      <c r="L472" s="68"/>
      <c r="M472" s="71"/>
      <c r="N472" s="69"/>
      <c r="O472" s="69"/>
      <c r="P472" s="69"/>
      <c r="Q472" s="69"/>
      <c r="R472" s="69"/>
      <c r="S472" s="69"/>
      <c r="T472" s="68" t="str">
        <f>IF(IFERROR(VLOOKUP(Members[[#This Row],[Subscriber SSN]],$C$7:T471,18,FALSE), "") = 0, "",IFERROR(VLOOKUP(Members[[#This Row],[Subscriber SSN]],$C$7:T471,18,FALSE), ""))</f>
        <v/>
      </c>
      <c r="U472" s="68" t="str">
        <f>IF(IFERROR(VLOOKUP(Members[[#This Row],[Subscriber SSN]],$C$7:U471,19,FALSE), "") = 0, "",IFERROR(VLOOKUP(Members[[#This Row],[Subscriber SSN]],$C$7:U471,19,FALSE), ""))</f>
        <v/>
      </c>
      <c r="V472" s="69" t="str">
        <f>IF(IFERROR(VLOOKUP(Members[[#This Row],[Subscriber SSN]],$C$7:V471,20,FALSE), "") = 0, "", IFERROR(VLOOKUP(Members[[#This Row],[Subscriber SSN]],$C$7:V471,20,FALSE), ""))</f>
        <v/>
      </c>
      <c r="W472" s="68" t="str">
        <f>IF(IFERROR(VLOOKUP(Members[[#This Row],[Subscriber SSN]],$C$7:W471,21,FALSE), "") = 0, "", IFERROR(VLOOKUP(Members[[#This Row],[Subscriber SSN]],$C$7:W471,21,FALSE), ""))</f>
        <v/>
      </c>
      <c r="X472" s="68" t="str">
        <f>IF(IFERROR(VLOOKUP(Members[[#This Row],[Subscriber SSN]],$C$7:X471,22,FALSE), "") = 0, "", IFERROR(VLOOKUP(Members[[#This Row],[Subscriber SSN]],$C$7:X471,22,FALSE), ""))</f>
        <v/>
      </c>
      <c r="Y472" s="68"/>
      <c r="Z472" s="72"/>
      <c r="AA472" s="69"/>
      <c r="AB472" s="69"/>
      <c r="AC472" s="70"/>
      <c r="AD472" s="110">
        <f t="shared" si="14"/>
        <v>45292</v>
      </c>
      <c r="AE472" s="69"/>
      <c r="AF472" s="69"/>
      <c r="AG472" s="71"/>
      <c r="AH472" s="69"/>
      <c r="AI472" s="69"/>
      <c r="AJ472" s="69"/>
      <c r="AK472" s="69"/>
      <c r="AL472" s="69"/>
      <c r="AM472" s="69"/>
      <c r="AN472" s="69"/>
      <c r="AO472" s="69"/>
      <c r="AP472" s="73"/>
      <c r="AQ472" s="73"/>
      <c r="AR472" s="73"/>
      <c r="AS472" s="73"/>
      <c r="AT472" s="73"/>
      <c r="AU472" s="73"/>
      <c r="AV472" s="73"/>
      <c r="AW472" s="73"/>
      <c r="AX472" s="73"/>
      <c r="AY472" s="73"/>
      <c r="AZ472" s="73"/>
      <c r="BA472" s="73"/>
      <c r="BB472" s="73"/>
      <c r="BC472" s="74"/>
      <c r="BD472" s="222" t="str">
        <f t="shared" si="15"/>
        <v xml:space="preserve"> </v>
      </c>
      <c r="BE472" s="76">
        <f ca="1">Validation!H472</f>
        <v>2</v>
      </c>
      <c r="BF472" t="str">
        <f ca="1">Validation!I472</f>
        <v/>
      </c>
      <c r="BJ472" t="str">
        <f>IF(AND(ISBLANK(Members[[#This Row],[DependentSSN]]),NOT(ISBLANK(Members[[#This Row],[MedicalPolicy]]))), "CoverageLevels", "Waivers")</f>
        <v>Waivers</v>
      </c>
      <c r="BK472" t="str">
        <f>IF(AND(ISBLANK(Members[[#This Row],[DependentSSN]]),NOT(ISBLANK(Members[[#This Row],[Dental Policy]]))), "CoverageLevels", "Waivers")</f>
        <v>Waivers</v>
      </c>
      <c r="BL472" t="str">
        <f>IF(AND(ISBLANK(Members[[#This Row],[DependentSSN]]),NOT(ISBLANK(Members[[#This Row],[VisionPolicy]]))), "CoverageLevels", "Waivers")</f>
        <v>Waivers</v>
      </c>
      <c r="BM472">
        <v>0</v>
      </c>
    </row>
    <row r="473" spans="1:65" x14ac:dyDescent="0.25">
      <c r="A473" s="4"/>
      <c r="B473" s="67"/>
      <c r="C473" s="68"/>
      <c r="D473" s="68"/>
      <c r="E473" s="69"/>
      <c r="F473" s="68"/>
      <c r="G473" s="69"/>
      <c r="H473" s="68"/>
      <c r="I473" s="68"/>
      <c r="J473" s="70"/>
      <c r="K473" s="68"/>
      <c r="L473" s="68"/>
      <c r="M473" s="71"/>
      <c r="N473" s="69"/>
      <c r="O473" s="69"/>
      <c r="P473" s="69"/>
      <c r="Q473" s="69"/>
      <c r="R473" s="69"/>
      <c r="S473" s="69"/>
      <c r="T473" s="68" t="str">
        <f>IF(IFERROR(VLOOKUP(Members[[#This Row],[Subscriber SSN]],$C$7:T472,18,FALSE), "") = 0, "",IFERROR(VLOOKUP(Members[[#This Row],[Subscriber SSN]],$C$7:T472,18,FALSE), ""))</f>
        <v/>
      </c>
      <c r="U473" s="68" t="str">
        <f>IF(IFERROR(VLOOKUP(Members[[#This Row],[Subscriber SSN]],$C$7:U472,19,FALSE), "") = 0, "",IFERROR(VLOOKUP(Members[[#This Row],[Subscriber SSN]],$C$7:U472,19,FALSE), ""))</f>
        <v/>
      </c>
      <c r="V473" s="69" t="str">
        <f>IF(IFERROR(VLOOKUP(Members[[#This Row],[Subscriber SSN]],$C$7:V472,20,FALSE), "") = 0, "", IFERROR(VLOOKUP(Members[[#This Row],[Subscriber SSN]],$C$7:V472,20,FALSE), ""))</f>
        <v/>
      </c>
      <c r="W473" s="68" t="str">
        <f>IF(IFERROR(VLOOKUP(Members[[#This Row],[Subscriber SSN]],$C$7:W472,21,FALSE), "") = 0, "", IFERROR(VLOOKUP(Members[[#This Row],[Subscriber SSN]],$C$7:W472,21,FALSE), ""))</f>
        <v/>
      </c>
      <c r="X473" s="68" t="str">
        <f>IF(IFERROR(VLOOKUP(Members[[#This Row],[Subscriber SSN]],$C$7:X472,22,FALSE), "") = 0, "", IFERROR(VLOOKUP(Members[[#This Row],[Subscriber SSN]],$C$7:X472,22,FALSE), ""))</f>
        <v/>
      </c>
      <c r="Y473" s="68"/>
      <c r="Z473" s="72"/>
      <c r="AA473" s="69"/>
      <c r="AB473" s="69"/>
      <c r="AC473" s="70"/>
      <c r="AD473" s="110">
        <f t="shared" si="14"/>
        <v>45292</v>
      </c>
      <c r="AE473" s="69"/>
      <c r="AF473" s="69"/>
      <c r="AG473" s="71"/>
      <c r="AH473" s="69"/>
      <c r="AI473" s="69"/>
      <c r="AJ473" s="69"/>
      <c r="AK473" s="69"/>
      <c r="AL473" s="69"/>
      <c r="AM473" s="69"/>
      <c r="AN473" s="69"/>
      <c r="AO473" s="69"/>
      <c r="AP473" s="73"/>
      <c r="AQ473" s="73"/>
      <c r="AR473" s="73"/>
      <c r="AS473" s="73"/>
      <c r="AT473" s="73"/>
      <c r="AU473" s="73"/>
      <c r="AV473" s="73"/>
      <c r="AW473" s="73"/>
      <c r="AX473" s="73"/>
      <c r="AY473" s="73"/>
      <c r="AZ473" s="73"/>
      <c r="BA473" s="73"/>
      <c r="BB473" s="73"/>
      <c r="BC473" s="74"/>
      <c r="BD473" s="222" t="str">
        <f t="shared" si="15"/>
        <v xml:space="preserve"> </v>
      </c>
      <c r="BE473" s="76">
        <f ca="1">Validation!H473</f>
        <v>2</v>
      </c>
      <c r="BF473" t="str">
        <f ca="1">Validation!I473</f>
        <v/>
      </c>
      <c r="BJ473" t="str">
        <f>IF(AND(ISBLANK(Members[[#This Row],[DependentSSN]]),NOT(ISBLANK(Members[[#This Row],[MedicalPolicy]]))), "CoverageLevels", "Waivers")</f>
        <v>Waivers</v>
      </c>
      <c r="BK473" t="str">
        <f>IF(AND(ISBLANK(Members[[#This Row],[DependentSSN]]),NOT(ISBLANK(Members[[#This Row],[Dental Policy]]))), "CoverageLevels", "Waivers")</f>
        <v>Waivers</v>
      </c>
      <c r="BL473" t="str">
        <f>IF(AND(ISBLANK(Members[[#This Row],[DependentSSN]]),NOT(ISBLANK(Members[[#This Row],[VisionPolicy]]))), "CoverageLevels", "Waivers")</f>
        <v>Waivers</v>
      </c>
      <c r="BM473">
        <v>0</v>
      </c>
    </row>
    <row r="474" spans="1:65" x14ac:dyDescent="0.25">
      <c r="A474" s="4"/>
      <c r="B474" s="67"/>
      <c r="C474" s="68"/>
      <c r="D474" s="68"/>
      <c r="E474" s="69"/>
      <c r="F474" s="68"/>
      <c r="G474" s="69"/>
      <c r="H474" s="68"/>
      <c r="I474" s="68"/>
      <c r="J474" s="70"/>
      <c r="K474" s="68"/>
      <c r="L474" s="68"/>
      <c r="M474" s="71"/>
      <c r="N474" s="69"/>
      <c r="O474" s="69"/>
      <c r="P474" s="69"/>
      <c r="Q474" s="69"/>
      <c r="R474" s="69"/>
      <c r="S474" s="69"/>
      <c r="T474" s="68" t="str">
        <f>IF(IFERROR(VLOOKUP(Members[[#This Row],[Subscriber SSN]],$C$7:T473,18,FALSE), "") = 0, "",IFERROR(VLOOKUP(Members[[#This Row],[Subscriber SSN]],$C$7:T473,18,FALSE), ""))</f>
        <v/>
      </c>
      <c r="U474" s="68" t="str">
        <f>IF(IFERROR(VLOOKUP(Members[[#This Row],[Subscriber SSN]],$C$7:U473,19,FALSE), "") = 0, "",IFERROR(VLOOKUP(Members[[#This Row],[Subscriber SSN]],$C$7:U473,19,FALSE), ""))</f>
        <v/>
      </c>
      <c r="V474" s="69" t="str">
        <f>IF(IFERROR(VLOOKUP(Members[[#This Row],[Subscriber SSN]],$C$7:V473,20,FALSE), "") = 0, "", IFERROR(VLOOKUP(Members[[#This Row],[Subscriber SSN]],$C$7:V473,20,FALSE), ""))</f>
        <v/>
      </c>
      <c r="W474" s="68" t="str">
        <f>IF(IFERROR(VLOOKUP(Members[[#This Row],[Subscriber SSN]],$C$7:W473,21,FALSE), "") = 0, "", IFERROR(VLOOKUP(Members[[#This Row],[Subscriber SSN]],$C$7:W473,21,FALSE), ""))</f>
        <v/>
      </c>
      <c r="X474" s="68" t="str">
        <f>IF(IFERROR(VLOOKUP(Members[[#This Row],[Subscriber SSN]],$C$7:X473,22,FALSE), "") = 0, "", IFERROR(VLOOKUP(Members[[#This Row],[Subscriber SSN]],$C$7:X473,22,FALSE), ""))</f>
        <v/>
      </c>
      <c r="Y474" s="68"/>
      <c r="Z474" s="72"/>
      <c r="AA474" s="69"/>
      <c r="AB474" s="69"/>
      <c r="AC474" s="70"/>
      <c r="AD474" s="110">
        <f t="shared" si="14"/>
        <v>45292</v>
      </c>
      <c r="AE474" s="69"/>
      <c r="AF474" s="69"/>
      <c r="AG474" s="71"/>
      <c r="AH474" s="69"/>
      <c r="AI474" s="69"/>
      <c r="AJ474" s="69"/>
      <c r="AK474" s="69"/>
      <c r="AL474" s="69"/>
      <c r="AM474" s="69"/>
      <c r="AN474" s="69"/>
      <c r="AO474" s="69"/>
      <c r="AP474" s="73"/>
      <c r="AQ474" s="73"/>
      <c r="AR474" s="73"/>
      <c r="AS474" s="73"/>
      <c r="AT474" s="73"/>
      <c r="AU474" s="73"/>
      <c r="AV474" s="73"/>
      <c r="AW474" s="73"/>
      <c r="AX474" s="73"/>
      <c r="AY474" s="73"/>
      <c r="AZ474" s="73"/>
      <c r="BA474" s="73"/>
      <c r="BB474" s="73"/>
      <c r="BC474" s="74"/>
      <c r="BD474" s="222" t="str">
        <f t="shared" si="15"/>
        <v xml:space="preserve"> </v>
      </c>
      <c r="BE474" s="76">
        <f ca="1">Validation!H474</f>
        <v>2</v>
      </c>
      <c r="BF474" t="str">
        <f ca="1">Validation!I474</f>
        <v/>
      </c>
      <c r="BJ474" t="str">
        <f>IF(AND(ISBLANK(Members[[#This Row],[DependentSSN]]),NOT(ISBLANK(Members[[#This Row],[MedicalPolicy]]))), "CoverageLevels", "Waivers")</f>
        <v>Waivers</v>
      </c>
      <c r="BK474" t="str">
        <f>IF(AND(ISBLANK(Members[[#This Row],[DependentSSN]]),NOT(ISBLANK(Members[[#This Row],[Dental Policy]]))), "CoverageLevels", "Waivers")</f>
        <v>Waivers</v>
      </c>
      <c r="BL474" t="str">
        <f>IF(AND(ISBLANK(Members[[#This Row],[DependentSSN]]),NOT(ISBLANK(Members[[#This Row],[VisionPolicy]]))), "CoverageLevels", "Waivers")</f>
        <v>Waivers</v>
      </c>
      <c r="BM474">
        <v>0</v>
      </c>
    </row>
    <row r="475" spans="1:65" x14ac:dyDescent="0.25">
      <c r="A475" s="4"/>
      <c r="B475" s="67"/>
      <c r="C475" s="68"/>
      <c r="D475" s="68"/>
      <c r="E475" s="69"/>
      <c r="F475" s="68"/>
      <c r="G475" s="69"/>
      <c r="H475" s="68"/>
      <c r="I475" s="68"/>
      <c r="J475" s="70"/>
      <c r="K475" s="68"/>
      <c r="L475" s="68"/>
      <c r="M475" s="71"/>
      <c r="N475" s="69"/>
      <c r="O475" s="69"/>
      <c r="P475" s="69"/>
      <c r="Q475" s="69"/>
      <c r="R475" s="69"/>
      <c r="S475" s="69"/>
      <c r="T475" s="68" t="str">
        <f>IF(IFERROR(VLOOKUP(Members[[#This Row],[Subscriber SSN]],$C$7:T474,18,FALSE), "") = 0, "",IFERROR(VLOOKUP(Members[[#This Row],[Subscriber SSN]],$C$7:T474,18,FALSE), ""))</f>
        <v/>
      </c>
      <c r="U475" s="68" t="str">
        <f>IF(IFERROR(VLOOKUP(Members[[#This Row],[Subscriber SSN]],$C$7:U474,19,FALSE), "") = 0, "",IFERROR(VLOOKUP(Members[[#This Row],[Subscriber SSN]],$C$7:U474,19,FALSE), ""))</f>
        <v/>
      </c>
      <c r="V475" s="69" t="str">
        <f>IF(IFERROR(VLOOKUP(Members[[#This Row],[Subscriber SSN]],$C$7:V474,20,FALSE), "") = 0, "", IFERROR(VLOOKUP(Members[[#This Row],[Subscriber SSN]],$C$7:V474,20,FALSE), ""))</f>
        <v/>
      </c>
      <c r="W475" s="68" t="str">
        <f>IF(IFERROR(VLOOKUP(Members[[#This Row],[Subscriber SSN]],$C$7:W474,21,FALSE), "") = 0, "", IFERROR(VLOOKUP(Members[[#This Row],[Subscriber SSN]],$C$7:W474,21,FALSE), ""))</f>
        <v/>
      </c>
      <c r="X475" s="68" t="str">
        <f>IF(IFERROR(VLOOKUP(Members[[#This Row],[Subscriber SSN]],$C$7:X474,22,FALSE), "") = 0, "", IFERROR(VLOOKUP(Members[[#This Row],[Subscriber SSN]],$C$7:X474,22,FALSE), ""))</f>
        <v/>
      </c>
      <c r="Y475" s="68"/>
      <c r="Z475" s="72"/>
      <c r="AA475" s="69"/>
      <c r="AB475" s="69"/>
      <c r="AC475" s="70"/>
      <c r="AD475" s="110">
        <f t="shared" si="14"/>
        <v>45292</v>
      </c>
      <c r="AE475" s="69"/>
      <c r="AF475" s="69"/>
      <c r="AG475" s="71"/>
      <c r="AH475" s="69"/>
      <c r="AI475" s="69"/>
      <c r="AJ475" s="69"/>
      <c r="AK475" s="69"/>
      <c r="AL475" s="69"/>
      <c r="AM475" s="69"/>
      <c r="AN475" s="69"/>
      <c r="AO475" s="69"/>
      <c r="AP475" s="73"/>
      <c r="AQ475" s="73"/>
      <c r="AR475" s="73"/>
      <c r="AS475" s="73"/>
      <c r="AT475" s="73"/>
      <c r="AU475" s="73"/>
      <c r="AV475" s="73"/>
      <c r="AW475" s="73"/>
      <c r="AX475" s="73"/>
      <c r="AY475" s="73"/>
      <c r="AZ475" s="73"/>
      <c r="BA475" s="73"/>
      <c r="BB475" s="73"/>
      <c r="BC475" s="74"/>
      <c r="BD475" s="222" t="str">
        <f t="shared" si="15"/>
        <v xml:space="preserve"> </v>
      </c>
      <c r="BE475" s="76">
        <f ca="1">Validation!H475</f>
        <v>2</v>
      </c>
      <c r="BF475" t="str">
        <f ca="1">Validation!I475</f>
        <v/>
      </c>
      <c r="BJ475" t="str">
        <f>IF(AND(ISBLANK(Members[[#This Row],[DependentSSN]]),NOT(ISBLANK(Members[[#This Row],[MedicalPolicy]]))), "CoverageLevels", "Waivers")</f>
        <v>Waivers</v>
      </c>
      <c r="BK475" t="str">
        <f>IF(AND(ISBLANK(Members[[#This Row],[DependentSSN]]),NOT(ISBLANK(Members[[#This Row],[Dental Policy]]))), "CoverageLevels", "Waivers")</f>
        <v>Waivers</v>
      </c>
      <c r="BL475" t="str">
        <f>IF(AND(ISBLANK(Members[[#This Row],[DependentSSN]]),NOT(ISBLANK(Members[[#This Row],[VisionPolicy]]))), "CoverageLevels", "Waivers")</f>
        <v>Waivers</v>
      </c>
      <c r="BM475">
        <v>0</v>
      </c>
    </row>
    <row r="476" spans="1:65" x14ac:dyDescent="0.25">
      <c r="A476" s="4"/>
      <c r="B476" s="67"/>
      <c r="C476" s="68"/>
      <c r="D476" s="68"/>
      <c r="E476" s="69"/>
      <c r="F476" s="68"/>
      <c r="G476" s="69"/>
      <c r="H476" s="68"/>
      <c r="I476" s="68"/>
      <c r="J476" s="70"/>
      <c r="K476" s="68"/>
      <c r="L476" s="68"/>
      <c r="M476" s="71"/>
      <c r="N476" s="69"/>
      <c r="O476" s="69"/>
      <c r="P476" s="69"/>
      <c r="Q476" s="69"/>
      <c r="R476" s="69"/>
      <c r="S476" s="69"/>
      <c r="T476" s="68" t="str">
        <f>IF(IFERROR(VLOOKUP(Members[[#This Row],[Subscriber SSN]],$C$7:T475,18,FALSE), "") = 0, "",IFERROR(VLOOKUP(Members[[#This Row],[Subscriber SSN]],$C$7:T475,18,FALSE), ""))</f>
        <v/>
      </c>
      <c r="U476" s="68" t="str">
        <f>IF(IFERROR(VLOOKUP(Members[[#This Row],[Subscriber SSN]],$C$7:U475,19,FALSE), "") = 0, "",IFERROR(VLOOKUP(Members[[#This Row],[Subscriber SSN]],$C$7:U475,19,FALSE), ""))</f>
        <v/>
      </c>
      <c r="V476" s="69" t="str">
        <f>IF(IFERROR(VLOOKUP(Members[[#This Row],[Subscriber SSN]],$C$7:V475,20,FALSE), "") = 0, "", IFERROR(VLOOKUP(Members[[#This Row],[Subscriber SSN]],$C$7:V475,20,FALSE), ""))</f>
        <v/>
      </c>
      <c r="W476" s="68" t="str">
        <f>IF(IFERROR(VLOOKUP(Members[[#This Row],[Subscriber SSN]],$C$7:W475,21,FALSE), "") = 0, "", IFERROR(VLOOKUP(Members[[#This Row],[Subscriber SSN]],$C$7:W475,21,FALSE), ""))</f>
        <v/>
      </c>
      <c r="X476" s="68" t="str">
        <f>IF(IFERROR(VLOOKUP(Members[[#This Row],[Subscriber SSN]],$C$7:X475,22,FALSE), "") = 0, "", IFERROR(VLOOKUP(Members[[#This Row],[Subscriber SSN]],$C$7:X475,22,FALSE), ""))</f>
        <v/>
      </c>
      <c r="Y476" s="68"/>
      <c r="Z476" s="72"/>
      <c r="AA476" s="69"/>
      <c r="AB476" s="69"/>
      <c r="AC476" s="70"/>
      <c r="AD476" s="110">
        <f t="shared" si="14"/>
        <v>45292</v>
      </c>
      <c r="AE476" s="69"/>
      <c r="AF476" s="69"/>
      <c r="AG476" s="71"/>
      <c r="AH476" s="69"/>
      <c r="AI476" s="69"/>
      <c r="AJ476" s="69"/>
      <c r="AK476" s="69"/>
      <c r="AL476" s="69"/>
      <c r="AM476" s="69"/>
      <c r="AN476" s="69"/>
      <c r="AO476" s="69"/>
      <c r="AP476" s="73"/>
      <c r="AQ476" s="73"/>
      <c r="AR476" s="73"/>
      <c r="AS476" s="73"/>
      <c r="AT476" s="73"/>
      <c r="AU476" s="73"/>
      <c r="AV476" s="73"/>
      <c r="AW476" s="73"/>
      <c r="AX476" s="73"/>
      <c r="AY476" s="73"/>
      <c r="AZ476" s="73"/>
      <c r="BA476" s="73"/>
      <c r="BB476" s="73"/>
      <c r="BC476" s="74"/>
      <c r="BD476" s="222" t="str">
        <f t="shared" si="15"/>
        <v xml:space="preserve"> </v>
      </c>
      <c r="BE476" s="76">
        <f ca="1">Validation!H476</f>
        <v>2</v>
      </c>
      <c r="BF476" t="str">
        <f ca="1">Validation!I476</f>
        <v/>
      </c>
      <c r="BJ476" t="str">
        <f>IF(AND(ISBLANK(Members[[#This Row],[DependentSSN]]),NOT(ISBLANK(Members[[#This Row],[MedicalPolicy]]))), "CoverageLevels", "Waivers")</f>
        <v>Waivers</v>
      </c>
      <c r="BK476" t="str">
        <f>IF(AND(ISBLANK(Members[[#This Row],[DependentSSN]]),NOT(ISBLANK(Members[[#This Row],[Dental Policy]]))), "CoverageLevels", "Waivers")</f>
        <v>Waivers</v>
      </c>
      <c r="BL476" t="str">
        <f>IF(AND(ISBLANK(Members[[#This Row],[DependentSSN]]),NOT(ISBLANK(Members[[#This Row],[VisionPolicy]]))), "CoverageLevels", "Waivers")</f>
        <v>Waivers</v>
      </c>
      <c r="BM476">
        <v>0</v>
      </c>
    </row>
    <row r="477" spans="1:65" x14ac:dyDescent="0.25">
      <c r="A477" s="4"/>
      <c r="B477" s="67"/>
      <c r="C477" s="68"/>
      <c r="D477" s="68"/>
      <c r="E477" s="69"/>
      <c r="F477" s="68"/>
      <c r="G477" s="69"/>
      <c r="H477" s="68"/>
      <c r="I477" s="68"/>
      <c r="J477" s="70"/>
      <c r="K477" s="68"/>
      <c r="L477" s="68"/>
      <c r="M477" s="71"/>
      <c r="N477" s="69"/>
      <c r="O477" s="69"/>
      <c r="P477" s="69"/>
      <c r="Q477" s="69"/>
      <c r="R477" s="69"/>
      <c r="S477" s="69"/>
      <c r="T477" s="68" t="str">
        <f>IF(IFERROR(VLOOKUP(Members[[#This Row],[Subscriber SSN]],$C$7:T476,18,FALSE), "") = 0, "",IFERROR(VLOOKUP(Members[[#This Row],[Subscriber SSN]],$C$7:T476,18,FALSE), ""))</f>
        <v/>
      </c>
      <c r="U477" s="68" t="str">
        <f>IF(IFERROR(VLOOKUP(Members[[#This Row],[Subscriber SSN]],$C$7:U476,19,FALSE), "") = 0, "",IFERROR(VLOOKUP(Members[[#This Row],[Subscriber SSN]],$C$7:U476,19,FALSE), ""))</f>
        <v/>
      </c>
      <c r="V477" s="69" t="str">
        <f>IF(IFERROR(VLOOKUP(Members[[#This Row],[Subscriber SSN]],$C$7:V476,20,FALSE), "") = 0, "", IFERROR(VLOOKUP(Members[[#This Row],[Subscriber SSN]],$C$7:V476,20,FALSE), ""))</f>
        <v/>
      </c>
      <c r="W477" s="68" t="str">
        <f>IF(IFERROR(VLOOKUP(Members[[#This Row],[Subscriber SSN]],$C$7:W476,21,FALSE), "") = 0, "", IFERROR(VLOOKUP(Members[[#This Row],[Subscriber SSN]],$C$7:W476,21,FALSE), ""))</f>
        <v/>
      </c>
      <c r="X477" s="68" t="str">
        <f>IF(IFERROR(VLOOKUP(Members[[#This Row],[Subscriber SSN]],$C$7:X476,22,FALSE), "") = 0, "", IFERROR(VLOOKUP(Members[[#This Row],[Subscriber SSN]],$C$7:X476,22,FALSE), ""))</f>
        <v/>
      </c>
      <c r="Y477" s="68"/>
      <c r="Z477" s="72"/>
      <c r="AA477" s="69"/>
      <c r="AB477" s="69"/>
      <c r="AC477" s="70"/>
      <c r="AD477" s="110">
        <f t="shared" si="14"/>
        <v>45292</v>
      </c>
      <c r="AE477" s="69"/>
      <c r="AF477" s="69"/>
      <c r="AG477" s="71"/>
      <c r="AH477" s="69"/>
      <c r="AI477" s="69"/>
      <c r="AJ477" s="69"/>
      <c r="AK477" s="69"/>
      <c r="AL477" s="69"/>
      <c r="AM477" s="69"/>
      <c r="AN477" s="69"/>
      <c r="AO477" s="69"/>
      <c r="AP477" s="73"/>
      <c r="AQ477" s="73"/>
      <c r="AR477" s="73"/>
      <c r="AS477" s="73"/>
      <c r="AT477" s="73"/>
      <c r="AU477" s="73"/>
      <c r="AV477" s="73"/>
      <c r="AW477" s="73"/>
      <c r="AX477" s="73"/>
      <c r="AY477" s="73"/>
      <c r="AZ477" s="73"/>
      <c r="BA477" s="73"/>
      <c r="BB477" s="73"/>
      <c r="BC477" s="74"/>
      <c r="BD477" s="222" t="str">
        <f t="shared" si="15"/>
        <v xml:space="preserve"> </v>
      </c>
      <c r="BE477" s="76">
        <f ca="1">Validation!H477</f>
        <v>2</v>
      </c>
      <c r="BF477" t="str">
        <f ca="1">Validation!I477</f>
        <v/>
      </c>
      <c r="BJ477" t="str">
        <f>IF(AND(ISBLANK(Members[[#This Row],[DependentSSN]]),NOT(ISBLANK(Members[[#This Row],[MedicalPolicy]]))), "CoverageLevels", "Waivers")</f>
        <v>Waivers</v>
      </c>
      <c r="BK477" t="str">
        <f>IF(AND(ISBLANK(Members[[#This Row],[DependentSSN]]),NOT(ISBLANK(Members[[#This Row],[Dental Policy]]))), "CoverageLevels", "Waivers")</f>
        <v>Waivers</v>
      </c>
      <c r="BL477" t="str">
        <f>IF(AND(ISBLANK(Members[[#This Row],[DependentSSN]]),NOT(ISBLANK(Members[[#This Row],[VisionPolicy]]))), "CoverageLevels", "Waivers")</f>
        <v>Waivers</v>
      </c>
      <c r="BM477">
        <v>0</v>
      </c>
    </row>
    <row r="478" spans="1:65" x14ac:dyDescent="0.25">
      <c r="A478" s="4"/>
      <c r="B478" s="67"/>
      <c r="C478" s="68"/>
      <c r="D478" s="68"/>
      <c r="E478" s="69"/>
      <c r="F478" s="68"/>
      <c r="G478" s="69"/>
      <c r="H478" s="68"/>
      <c r="I478" s="68"/>
      <c r="J478" s="70"/>
      <c r="K478" s="68"/>
      <c r="L478" s="68"/>
      <c r="M478" s="71"/>
      <c r="N478" s="69"/>
      <c r="O478" s="69"/>
      <c r="P478" s="69"/>
      <c r="Q478" s="69"/>
      <c r="R478" s="69"/>
      <c r="S478" s="69"/>
      <c r="T478" s="68" t="str">
        <f>IF(IFERROR(VLOOKUP(Members[[#This Row],[Subscriber SSN]],$C$7:T477,18,FALSE), "") = 0, "",IFERROR(VLOOKUP(Members[[#This Row],[Subscriber SSN]],$C$7:T477,18,FALSE), ""))</f>
        <v/>
      </c>
      <c r="U478" s="68" t="str">
        <f>IF(IFERROR(VLOOKUP(Members[[#This Row],[Subscriber SSN]],$C$7:U477,19,FALSE), "") = 0, "",IFERROR(VLOOKUP(Members[[#This Row],[Subscriber SSN]],$C$7:U477,19,FALSE), ""))</f>
        <v/>
      </c>
      <c r="V478" s="69" t="str">
        <f>IF(IFERROR(VLOOKUP(Members[[#This Row],[Subscriber SSN]],$C$7:V477,20,FALSE), "") = 0, "", IFERROR(VLOOKUP(Members[[#This Row],[Subscriber SSN]],$C$7:V477,20,FALSE), ""))</f>
        <v/>
      </c>
      <c r="W478" s="68" t="str">
        <f>IF(IFERROR(VLOOKUP(Members[[#This Row],[Subscriber SSN]],$C$7:W477,21,FALSE), "") = 0, "", IFERROR(VLOOKUP(Members[[#This Row],[Subscriber SSN]],$C$7:W477,21,FALSE), ""))</f>
        <v/>
      </c>
      <c r="X478" s="68" t="str">
        <f>IF(IFERROR(VLOOKUP(Members[[#This Row],[Subscriber SSN]],$C$7:X477,22,FALSE), "") = 0, "", IFERROR(VLOOKUP(Members[[#This Row],[Subscriber SSN]],$C$7:X477,22,FALSE), ""))</f>
        <v/>
      </c>
      <c r="Y478" s="68"/>
      <c r="Z478" s="72"/>
      <c r="AA478" s="69"/>
      <c r="AB478" s="69"/>
      <c r="AC478" s="70"/>
      <c r="AD478" s="110">
        <f t="shared" si="14"/>
        <v>45292</v>
      </c>
      <c r="AE478" s="69"/>
      <c r="AF478" s="69"/>
      <c r="AG478" s="71"/>
      <c r="AH478" s="69"/>
      <c r="AI478" s="69"/>
      <c r="AJ478" s="69"/>
      <c r="AK478" s="69"/>
      <c r="AL478" s="69"/>
      <c r="AM478" s="69"/>
      <c r="AN478" s="69"/>
      <c r="AO478" s="69"/>
      <c r="AP478" s="73"/>
      <c r="AQ478" s="73"/>
      <c r="AR478" s="73"/>
      <c r="AS478" s="73"/>
      <c r="AT478" s="73"/>
      <c r="AU478" s="73"/>
      <c r="AV478" s="73"/>
      <c r="AW478" s="73"/>
      <c r="AX478" s="73"/>
      <c r="AY478" s="73"/>
      <c r="AZ478" s="73"/>
      <c r="BA478" s="73"/>
      <c r="BB478" s="73"/>
      <c r="BC478" s="74"/>
      <c r="BD478" s="222" t="str">
        <f t="shared" si="15"/>
        <v xml:space="preserve"> </v>
      </c>
      <c r="BE478" s="76">
        <f ca="1">Validation!H478</f>
        <v>2</v>
      </c>
      <c r="BF478" t="str">
        <f ca="1">Validation!I478</f>
        <v/>
      </c>
      <c r="BJ478" t="str">
        <f>IF(AND(ISBLANK(Members[[#This Row],[DependentSSN]]),NOT(ISBLANK(Members[[#This Row],[MedicalPolicy]]))), "CoverageLevels", "Waivers")</f>
        <v>Waivers</v>
      </c>
      <c r="BK478" t="str">
        <f>IF(AND(ISBLANK(Members[[#This Row],[DependentSSN]]),NOT(ISBLANK(Members[[#This Row],[Dental Policy]]))), "CoverageLevels", "Waivers")</f>
        <v>Waivers</v>
      </c>
      <c r="BL478" t="str">
        <f>IF(AND(ISBLANK(Members[[#This Row],[DependentSSN]]),NOT(ISBLANK(Members[[#This Row],[VisionPolicy]]))), "CoverageLevels", "Waivers")</f>
        <v>Waivers</v>
      </c>
      <c r="BM478">
        <v>0</v>
      </c>
    </row>
    <row r="479" spans="1:65" x14ac:dyDescent="0.25">
      <c r="A479" s="4"/>
      <c r="B479" s="67"/>
      <c r="C479" s="68"/>
      <c r="D479" s="68"/>
      <c r="E479" s="69"/>
      <c r="F479" s="68"/>
      <c r="G479" s="69"/>
      <c r="H479" s="68"/>
      <c r="I479" s="68"/>
      <c r="J479" s="70"/>
      <c r="K479" s="68"/>
      <c r="L479" s="68"/>
      <c r="M479" s="71"/>
      <c r="N479" s="69"/>
      <c r="O479" s="69"/>
      <c r="P479" s="69"/>
      <c r="Q479" s="69"/>
      <c r="R479" s="69"/>
      <c r="S479" s="69"/>
      <c r="T479" s="68" t="str">
        <f>IF(IFERROR(VLOOKUP(Members[[#This Row],[Subscriber SSN]],$C$7:T478,18,FALSE), "") = 0, "",IFERROR(VLOOKUP(Members[[#This Row],[Subscriber SSN]],$C$7:T478,18,FALSE), ""))</f>
        <v/>
      </c>
      <c r="U479" s="68" t="str">
        <f>IF(IFERROR(VLOOKUP(Members[[#This Row],[Subscriber SSN]],$C$7:U478,19,FALSE), "") = 0, "",IFERROR(VLOOKUP(Members[[#This Row],[Subscriber SSN]],$C$7:U478,19,FALSE), ""))</f>
        <v/>
      </c>
      <c r="V479" s="69" t="str">
        <f>IF(IFERROR(VLOOKUP(Members[[#This Row],[Subscriber SSN]],$C$7:V478,20,FALSE), "") = 0, "", IFERROR(VLOOKUP(Members[[#This Row],[Subscriber SSN]],$C$7:V478,20,FALSE), ""))</f>
        <v/>
      </c>
      <c r="W479" s="68" t="str">
        <f>IF(IFERROR(VLOOKUP(Members[[#This Row],[Subscriber SSN]],$C$7:W478,21,FALSE), "") = 0, "", IFERROR(VLOOKUP(Members[[#This Row],[Subscriber SSN]],$C$7:W478,21,FALSE), ""))</f>
        <v/>
      </c>
      <c r="X479" s="68" t="str">
        <f>IF(IFERROR(VLOOKUP(Members[[#This Row],[Subscriber SSN]],$C$7:X478,22,FALSE), "") = 0, "", IFERROR(VLOOKUP(Members[[#This Row],[Subscriber SSN]],$C$7:X478,22,FALSE), ""))</f>
        <v/>
      </c>
      <c r="Y479" s="68"/>
      <c r="Z479" s="72"/>
      <c r="AA479" s="69"/>
      <c r="AB479" s="69"/>
      <c r="AC479" s="70"/>
      <c r="AD479" s="110">
        <f t="shared" si="14"/>
        <v>45292</v>
      </c>
      <c r="AE479" s="69"/>
      <c r="AF479" s="69"/>
      <c r="AG479" s="71"/>
      <c r="AH479" s="69"/>
      <c r="AI479" s="69"/>
      <c r="AJ479" s="69"/>
      <c r="AK479" s="69"/>
      <c r="AL479" s="69"/>
      <c r="AM479" s="69"/>
      <c r="AN479" s="69"/>
      <c r="AO479" s="69"/>
      <c r="AP479" s="73"/>
      <c r="AQ479" s="73"/>
      <c r="AR479" s="73"/>
      <c r="AS479" s="73"/>
      <c r="AT479" s="73"/>
      <c r="AU479" s="73"/>
      <c r="AV479" s="73"/>
      <c r="AW479" s="73"/>
      <c r="AX479" s="73"/>
      <c r="AY479" s="73"/>
      <c r="AZ479" s="73"/>
      <c r="BA479" s="73"/>
      <c r="BB479" s="73"/>
      <c r="BC479" s="74"/>
      <c r="BD479" s="222" t="str">
        <f t="shared" si="15"/>
        <v xml:space="preserve"> </v>
      </c>
      <c r="BE479" s="76">
        <f ca="1">Validation!H479</f>
        <v>2</v>
      </c>
      <c r="BF479" t="str">
        <f ca="1">Validation!I479</f>
        <v/>
      </c>
      <c r="BJ479" t="str">
        <f>IF(AND(ISBLANK(Members[[#This Row],[DependentSSN]]),NOT(ISBLANK(Members[[#This Row],[MedicalPolicy]]))), "CoverageLevels", "Waivers")</f>
        <v>Waivers</v>
      </c>
      <c r="BK479" t="str">
        <f>IF(AND(ISBLANK(Members[[#This Row],[DependentSSN]]),NOT(ISBLANK(Members[[#This Row],[Dental Policy]]))), "CoverageLevels", "Waivers")</f>
        <v>Waivers</v>
      </c>
      <c r="BL479" t="str">
        <f>IF(AND(ISBLANK(Members[[#This Row],[DependentSSN]]),NOT(ISBLANK(Members[[#This Row],[VisionPolicy]]))), "CoverageLevels", "Waivers")</f>
        <v>Waivers</v>
      </c>
      <c r="BM479">
        <v>0</v>
      </c>
    </row>
    <row r="480" spans="1:65" x14ac:dyDescent="0.25">
      <c r="A480" s="4"/>
      <c r="B480" s="67"/>
      <c r="C480" s="68"/>
      <c r="D480" s="68"/>
      <c r="E480" s="69"/>
      <c r="F480" s="68"/>
      <c r="G480" s="69"/>
      <c r="H480" s="68"/>
      <c r="I480" s="68"/>
      <c r="J480" s="70"/>
      <c r="K480" s="68"/>
      <c r="L480" s="68"/>
      <c r="M480" s="71"/>
      <c r="N480" s="69"/>
      <c r="O480" s="69"/>
      <c r="P480" s="69"/>
      <c r="Q480" s="69"/>
      <c r="R480" s="69"/>
      <c r="S480" s="69"/>
      <c r="T480" s="68" t="str">
        <f>IF(IFERROR(VLOOKUP(Members[[#This Row],[Subscriber SSN]],$C$7:T479,18,FALSE), "") = 0, "",IFERROR(VLOOKUP(Members[[#This Row],[Subscriber SSN]],$C$7:T479,18,FALSE), ""))</f>
        <v/>
      </c>
      <c r="U480" s="68" t="str">
        <f>IF(IFERROR(VLOOKUP(Members[[#This Row],[Subscriber SSN]],$C$7:U479,19,FALSE), "") = 0, "",IFERROR(VLOOKUP(Members[[#This Row],[Subscriber SSN]],$C$7:U479,19,FALSE), ""))</f>
        <v/>
      </c>
      <c r="V480" s="69" t="str">
        <f>IF(IFERROR(VLOOKUP(Members[[#This Row],[Subscriber SSN]],$C$7:V479,20,FALSE), "") = 0, "", IFERROR(VLOOKUP(Members[[#This Row],[Subscriber SSN]],$C$7:V479,20,FALSE), ""))</f>
        <v/>
      </c>
      <c r="W480" s="68" t="str">
        <f>IF(IFERROR(VLOOKUP(Members[[#This Row],[Subscriber SSN]],$C$7:W479,21,FALSE), "") = 0, "", IFERROR(VLOOKUP(Members[[#This Row],[Subscriber SSN]],$C$7:W479,21,FALSE), ""))</f>
        <v/>
      </c>
      <c r="X480" s="68" t="str">
        <f>IF(IFERROR(VLOOKUP(Members[[#This Row],[Subscriber SSN]],$C$7:X479,22,FALSE), "") = 0, "", IFERROR(VLOOKUP(Members[[#This Row],[Subscriber SSN]],$C$7:X479,22,FALSE), ""))</f>
        <v/>
      </c>
      <c r="Y480" s="68"/>
      <c r="Z480" s="72"/>
      <c r="AA480" s="69"/>
      <c r="AB480" s="69"/>
      <c r="AC480" s="70"/>
      <c r="AD480" s="110">
        <f t="shared" si="14"/>
        <v>45292</v>
      </c>
      <c r="AE480" s="69"/>
      <c r="AF480" s="69"/>
      <c r="AG480" s="71"/>
      <c r="AH480" s="69"/>
      <c r="AI480" s="69"/>
      <c r="AJ480" s="69"/>
      <c r="AK480" s="69"/>
      <c r="AL480" s="69"/>
      <c r="AM480" s="69"/>
      <c r="AN480" s="69"/>
      <c r="AO480" s="69"/>
      <c r="AP480" s="73"/>
      <c r="AQ480" s="73"/>
      <c r="AR480" s="73"/>
      <c r="AS480" s="73"/>
      <c r="AT480" s="73"/>
      <c r="AU480" s="73"/>
      <c r="AV480" s="73"/>
      <c r="AW480" s="73"/>
      <c r="AX480" s="73"/>
      <c r="AY480" s="73"/>
      <c r="AZ480" s="73"/>
      <c r="BA480" s="73"/>
      <c r="BB480" s="73"/>
      <c r="BC480" s="74"/>
      <c r="BD480" s="222" t="str">
        <f t="shared" si="15"/>
        <v xml:space="preserve"> </v>
      </c>
      <c r="BE480" s="76">
        <f ca="1">Validation!H480</f>
        <v>2</v>
      </c>
      <c r="BF480" t="str">
        <f ca="1">Validation!I480</f>
        <v/>
      </c>
      <c r="BJ480" t="str">
        <f>IF(AND(ISBLANK(Members[[#This Row],[DependentSSN]]),NOT(ISBLANK(Members[[#This Row],[MedicalPolicy]]))), "CoverageLevels", "Waivers")</f>
        <v>Waivers</v>
      </c>
      <c r="BK480" t="str">
        <f>IF(AND(ISBLANK(Members[[#This Row],[DependentSSN]]),NOT(ISBLANK(Members[[#This Row],[Dental Policy]]))), "CoverageLevels", "Waivers")</f>
        <v>Waivers</v>
      </c>
      <c r="BL480" t="str">
        <f>IF(AND(ISBLANK(Members[[#This Row],[DependentSSN]]),NOT(ISBLANK(Members[[#This Row],[VisionPolicy]]))), "CoverageLevels", "Waivers")</f>
        <v>Waivers</v>
      </c>
      <c r="BM480">
        <v>0</v>
      </c>
    </row>
    <row r="481" spans="1:65" x14ac:dyDescent="0.25">
      <c r="A481" s="4"/>
      <c r="B481" s="67"/>
      <c r="C481" s="68"/>
      <c r="D481" s="68"/>
      <c r="E481" s="69"/>
      <c r="F481" s="68"/>
      <c r="G481" s="69"/>
      <c r="H481" s="68"/>
      <c r="I481" s="68"/>
      <c r="J481" s="70"/>
      <c r="K481" s="68"/>
      <c r="L481" s="68"/>
      <c r="M481" s="71"/>
      <c r="N481" s="69"/>
      <c r="O481" s="69"/>
      <c r="P481" s="69"/>
      <c r="Q481" s="69"/>
      <c r="R481" s="69"/>
      <c r="S481" s="69"/>
      <c r="T481" s="68" t="str">
        <f>IF(IFERROR(VLOOKUP(Members[[#This Row],[Subscriber SSN]],$C$7:T480,18,FALSE), "") = 0, "",IFERROR(VLOOKUP(Members[[#This Row],[Subscriber SSN]],$C$7:T480,18,FALSE), ""))</f>
        <v/>
      </c>
      <c r="U481" s="68" t="str">
        <f>IF(IFERROR(VLOOKUP(Members[[#This Row],[Subscriber SSN]],$C$7:U480,19,FALSE), "") = 0, "",IFERROR(VLOOKUP(Members[[#This Row],[Subscriber SSN]],$C$7:U480,19,FALSE), ""))</f>
        <v/>
      </c>
      <c r="V481" s="69" t="str">
        <f>IF(IFERROR(VLOOKUP(Members[[#This Row],[Subscriber SSN]],$C$7:V480,20,FALSE), "") = 0, "", IFERROR(VLOOKUP(Members[[#This Row],[Subscriber SSN]],$C$7:V480,20,FALSE), ""))</f>
        <v/>
      </c>
      <c r="W481" s="68" t="str">
        <f>IF(IFERROR(VLOOKUP(Members[[#This Row],[Subscriber SSN]],$C$7:W480,21,FALSE), "") = 0, "", IFERROR(VLOOKUP(Members[[#This Row],[Subscriber SSN]],$C$7:W480,21,FALSE), ""))</f>
        <v/>
      </c>
      <c r="X481" s="68" t="str">
        <f>IF(IFERROR(VLOOKUP(Members[[#This Row],[Subscriber SSN]],$C$7:X480,22,FALSE), "") = 0, "", IFERROR(VLOOKUP(Members[[#This Row],[Subscriber SSN]],$C$7:X480,22,FALSE), ""))</f>
        <v/>
      </c>
      <c r="Y481" s="68"/>
      <c r="Z481" s="72"/>
      <c r="AA481" s="69"/>
      <c r="AB481" s="69"/>
      <c r="AC481" s="70"/>
      <c r="AD481" s="110">
        <f t="shared" si="14"/>
        <v>45292</v>
      </c>
      <c r="AE481" s="69"/>
      <c r="AF481" s="69"/>
      <c r="AG481" s="71"/>
      <c r="AH481" s="69"/>
      <c r="AI481" s="69"/>
      <c r="AJ481" s="69"/>
      <c r="AK481" s="69"/>
      <c r="AL481" s="69"/>
      <c r="AM481" s="69"/>
      <c r="AN481" s="69"/>
      <c r="AO481" s="69"/>
      <c r="AP481" s="73"/>
      <c r="AQ481" s="73"/>
      <c r="AR481" s="73"/>
      <c r="AS481" s="73"/>
      <c r="AT481" s="73"/>
      <c r="AU481" s="73"/>
      <c r="AV481" s="73"/>
      <c r="AW481" s="73"/>
      <c r="AX481" s="73"/>
      <c r="AY481" s="73"/>
      <c r="AZ481" s="73"/>
      <c r="BA481" s="73"/>
      <c r="BB481" s="73"/>
      <c r="BC481" s="74"/>
      <c r="BD481" s="222" t="str">
        <f t="shared" si="15"/>
        <v xml:space="preserve"> </v>
      </c>
      <c r="BE481" s="76">
        <f ca="1">Validation!H481</f>
        <v>2</v>
      </c>
      <c r="BF481" t="str">
        <f ca="1">Validation!I481</f>
        <v/>
      </c>
      <c r="BJ481" t="str">
        <f>IF(AND(ISBLANK(Members[[#This Row],[DependentSSN]]),NOT(ISBLANK(Members[[#This Row],[MedicalPolicy]]))), "CoverageLevels", "Waivers")</f>
        <v>Waivers</v>
      </c>
      <c r="BK481" t="str">
        <f>IF(AND(ISBLANK(Members[[#This Row],[DependentSSN]]),NOT(ISBLANK(Members[[#This Row],[Dental Policy]]))), "CoverageLevels", "Waivers")</f>
        <v>Waivers</v>
      </c>
      <c r="BL481" t="str">
        <f>IF(AND(ISBLANK(Members[[#This Row],[DependentSSN]]),NOT(ISBLANK(Members[[#This Row],[VisionPolicy]]))), "CoverageLevels", "Waivers")</f>
        <v>Waivers</v>
      </c>
      <c r="BM481">
        <v>0</v>
      </c>
    </row>
    <row r="482" spans="1:65" x14ac:dyDescent="0.25">
      <c r="A482" s="4"/>
      <c r="B482" s="67"/>
      <c r="C482" s="68"/>
      <c r="D482" s="68"/>
      <c r="E482" s="69"/>
      <c r="F482" s="68"/>
      <c r="G482" s="69"/>
      <c r="H482" s="68"/>
      <c r="I482" s="68"/>
      <c r="J482" s="70"/>
      <c r="K482" s="68"/>
      <c r="L482" s="68"/>
      <c r="M482" s="71"/>
      <c r="N482" s="69"/>
      <c r="O482" s="69"/>
      <c r="P482" s="69"/>
      <c r="Q482" s="69"/>
      <c r="R482" s="69"/>
      <c r="S482" s="69"/>
      <c r="T482" s="68" t="str">
        <f>IF(IFERROR(VLOOKUP(Members[[#This Row],[Subscriber SSN]],$C$7:T481,18,FALSE), "") = 0, "",IFERROR(VLOOKUP(Members[[#This Row],[Subscriber SSN]],$C$7:T481,18,FALSE), ""))</f>
        <v/>
      </c>
      <c r="U482" s="68" t="str">
        <f>IF(IFERROR(VLOOKUP(Members[[#This Row],[Subscriber SSN]],$C$7:U481,19,FALSE), "") = 0, "",IFERROR(VLOOKUP(Members[[#This Row],[Subscriber SSN]],$C$7:U481,19,FALSE), ""))</f>
        <v/>
      </c>
      <c r="V482" s="69" t="str">
        <f>IF(IFERROR(VLOOKUP(Members[[#This Row],[Subscriber SSN]],$C$7:V481,20,FALSE), "") = 0, "", IFERROR(VLOOKUP(Members[[#This Row],[Subscriber SSN]],$C$7:V481,20,FALSE), ""))</f>
        <v/>
      </c>
      <c r="W482" s="68" t="str">
        <f>IF(IFERROR(VLOOKUP(Members[[#This Row],[Subscriber SSN]],$C$7:W481,21,FALSE), "") = 0, "", IFERROR(VLOOKUP(Members[[#This Row],[Subscriber SSN]],$C$7:W481,21,FALSE), ""))</f>
        <v/>
      </c>
      <c r="X482" s="68" t="str">
        <f>IF(IFERROR(VLOOKUP(Members[[#This Row],[Subscriber SSN]],$C$7:X481,22,FALSE), "") = 0, "", IFERROR(VLOOKUP(Members[[#This Row],[Subscriber SSN]],$C$7:X481,22,FALSE), ""))</f>
        <v/>
      </c>
      <c r="Y482" s="68"/>
      <c r="Z482" s="72"/>
      <c r="AA482" s="69"/>
      <c r="AB482" s="69"/>
      <c r="AC482" s="70"/>
      <c r="AD482" s="110">
        <f t="shared" si="14"/>
        <v>45292</v>
      </c>
      <c r="AE482" s="69"/>
      <c r="AF482" s="69"/>
      <c r="AG482" s="71"/>
      <c r="AH482" s="69"/>
      <c r="AI482" s="69"/>
      <c r="AJ482" s="69"/>
      <c r="AK482" s="69"/>
      <c r="AL482" s="69"/>
      <c r="AM482" s="69"/>
      <c r="AN482" s="69"/>
      <c r="AO482" s="69"/>
      <c r="AP482" s="73"/>
      <c r="AQ482" s="73"/>
      <c r="AR482" s="73"/>
      <c r="AS482" s="73"/>
      <c r="AT482" s="73"/>
      <c r="AU482" s="73"/>
      <c r="AV482" s="73"/>
      <c r="AW482" s="73"/>
      <c r="AX482" s="73"/>
      <c r="AY482" s="73"/>
      <c r="AZ482" s="73"/>
      <c r="BA482" s="73"/>
      <c r="BB482" s="73"/>
      <c r="BC482" s="74"/>
      <c r="BD482" s="222" t="str">
        <f t="shared" si="15"/>
        <v xml:space="preserve"> </v>
      </c>
      <c r="BE482" s="76">
        <f ca="1">Validation!H482</f>
        <v>2</v>
      </c>
      <c r="BF482" t="str">
        <f ca="1">Validation!I482</f>
        <v/>
      </c>
      <c r="BJ482" t="str">
        <f>IF(AND(ISBLANK(Members[[#This Row],[DependentSSN]]),NOT(ISBLANK(Members[[#This Row],[MedicalPolicy]]))), "CoverageLevels", "Waivers")</f>
        <v>Waivers</v>
      </c>
      <c r="BK482" t="str">
        <f>IF(AND(ISBLANK(Members[[#This Row],[DependentSSN]]),NOT(ISBLANK(Members[[#This Row],[Dental Policy]]))), "CoverageLevels", "Waivers")</f>
        <v>Waivers</v>
      </c>
      <c r="BL482" t="str">
        <f>IF(AND(ISBLANK(Members[[#This Row],[DependentSSN]]),NOT(ISBLANK(Members[[#This Row],[VisionPolicy]]))), "CoverageLevels", "Waivers")</f>
        <v>Waivers</v>
      </c>
      <c r="BM482">
        <v>0</v>
      </c>
    </row>
    <row r="483" spans="1:65" x14ac:dyDescent="0.25">
      <c r="A483" s="4"/>
      <c r="B483" s="67"/>
      <c r="C483" s="68"/>
      <c r="D483" s="68"/>
      <c r="E483" s="69"/>
      <c r="F483" s="68"/>
      <c r="G483" s="69"/>
      <c r="H483" s="68"/>
      <c r="I483" s="68"/>
      <c r="J483" s="70"/>
      <c r="K483" s="68"/>
      <c r="L483" s="68"/>
      <c r="M483" s="71"/>
      <c r="N483" s="69"/>
      <c r="O483" s="69"/>
      <c r="P483" s="69"/>
      <c r="Q483" s="69"/>
      <c r="R483" s="69"/>
      <c r="S483" s="69"/>
      <c r="T483" s="68" t="str">
        <f>IF(IFERROR(VLOOKUP(Members[[#This Row],[Subscriber SSN]],$C$7:T482,18,FALSE), "") = 0, "",IFERROR(VLOOKUP(Members[[#This Row],[Subscriber SSN]],$C$7:T482,18,FALSE), ""))</f>
        <v/>
      </c>
      <c r="U483" s="68" t="str">
        <f>IF(IFERROR(VLOOKUP(Members[[#This Row],[Subscriber SSN]],$C$7:U482,19,FALSE), "") = 0, "",IFERROR(VLOOKUP(Members[[#This Row],[Subscriber SSN]],$C$7:U482,19,FALSE), ""))</f>
        <v/>
      </c>
      <c r="V483" s="69" t="str">
        <f>IF(IFERROR(VLOOKUP(Members[[#This Row],[Subscriber SSN]],$C$7:V482,20,FALSE), "") = 0, "", IFERROR(VLOOKUP(Members[[#This Row],[Subscriber SSN]],$C$7:V482,20,FALSE), ""))</f>
        <v/>
      </c>
      <c r="W483" s="68" t="str">
        <f>IF(IFERROR(VLOOKUP(Members[[#This Row],[Subscriber SSN]],$C$7:W482,21,FALSE), "") = 0, "", IFERROR(VLOOKUP(Members[[#This Row],[Subscriber SSN]],$C$7:W482,21,FALSE), ""))</f>
        <v/>
      </c>
      <c r="X483" s="68" t="str">
        <f>IF(IFERROR(VLOOKUP(Members[[#This Row],[Subscriber SSN]],$C$7:X482,22,FALSE), "") = 0, "", IFERROR(VLOOKUP(Members[[#This Row],[Subscriber SSN]],$C$7:X482,22,FALSE), ""))</f>
        <v/>
      </c>
      <c r="Y483" s="68"/>
      <c r="Z483" s="72"/>
      <c r="AA483" s="69"/>
      <c r="AB483" s="69"/>
      <c r="AC483" s="70"/>
      <c r="AD483" s="110">
        <f t="shared" si="14"/>
        <v>45292</v>
      </c>
      <c r="AE483" s="69"/>
      <c r="AF483" s="69"/>
      <c r="AG483" s="71"/>
      <c r="AH483" s="69"/>
      <c r="AI483" s="69"/>
      <c r="AJ483" s="69"/>
      <c r="AK483" s="69"/>
      <c r="AL483" s="69"/>
      <c r="AM483" s="69"/>
      <c r="AN483" s="69"/>
      <c r="AO483" s="69"/>
      <c r="AP483" s="73"/>
      <c r="AQ483" s="73"/>
      <c r="AR483" s="73"/>
      <c r="AS483" s="73"/>
      <c r="AT483" s="73"/>
      <c r="AU483" s="73"/>
      <c r="AV483" s="73"/>
      <c r="AW483" s="73"/>
      <c r="AX483" s="73"/>
      <c r="AY483" s="73"/>
      <c r="AZ483" s="73"/>
      <c r="BA483" s="73"/>
      <c r="BB483" s="73"/>
      <c r="BC483" s="74"/>
      <c r="BD483" s="222" t="str">
        <f t="shared" si="15"/>
        <v xml:space="preserve"> </v>
      </c>
      <c r="BE483" s="76">
        <f ca="1">Validation!H483</f>
        <v>2</v>
      </c>
      <c r="BF483" t="str">
        <f ca="1">Validation!I483</f>
        <v/>
      </c>
      <c r="BJ483" t="str">
        <f>IF(AND(ISBLANK(Members[[#This Row],[DependentSSN]]),NOT(ISBLANK(Members[[#This Row],[MedicalPolicy]]))), "CoverageLevels", "Waivers")</f>
        <v>Waivers</v>
      </c>
      <c r="BK483" t="str">
        <f>IF(AND(ISBLANK(Members[[#This Row],[DependentSSN]]),NOT(ISBLANK(Members[[#This Row],[Dental Policy]]))), "CoverageLevels", "Waivers")</f>
        <v>Waivers</v>
      </c>
      <c r="BL483" t="str">
        <f>IF(AND(ISBLANK(Members[[#This Row],[DependentSSN]]),NOT(ISBLANK(Members[[#This Row],[VisionPolicy]]))), "CoverageLevels", "Waivers")</f>
        <v>Waivers</v>
      </c>
      <c r="BM483">
        <v>0</v>
      </c>
    </row>
    <row r="484" spans="1:65" x14ac:dyDescent="0.25">
      <c r="A484" s="4"/>
      <c r="B484" s="67"/>
      <c r="C484" s="68"/>
      <c r="D484" s="68"/>
      <c r="E484" s="69"/>
      <c r="F484" s="68"/>
      <c r="G484" s="69"/>
      <c r="H484" s="68"/>
      <c r="I484" s="68"/>
      <c r="J484" s="70"/>
      <c r="K484" s="68"/>
      <c r="L484" s="68"/>
      <c r="M484" s="71"/>
      <c r="N484" s="69"/>
      <c r="O484" s="69"/>
      <c r="P484" s="69"/>
      <c r="Q484" s="69"/>
      <c r="R484" s="69"/>
      <c r="S484" s="69"/>
      <c r="T484" s="68" t="str">
        <f>IF(IFERROR(VLOOKUP(Members[[#This Row],[Subscriber SSN]],$C$7:T483,18,FALSE), "") = 0, "",IFERROR(VLOOKUP(Members[[#This Row],[Subscriber SSN]],$C$7:T483,18,FALSE), ""))</f>
        <v/>
      </c>
      <c r="U484" s="68" t="str">
        <f>IF(IFERROR(VLOOKUP(Members[[#This Row],[Subscriber SSN]],$C$7:U483,19,FALSE), "") = 0, "",IFERROR(VLOOKUP(Members[[#This Row],[Subscriber SSN]],$C$7:U483,19,FALSE), ""))</f>
        <v/>
      </c>
      <c r="V484" s="69" t="str">
        <f>IF(IFERROR(VLOOKUP(Members[[#This Row],[Subscriber SSN]],$C$7:V483,20,FALSE), "") = 0, "", IFERROR(VLOOKUP(Members[[#This Row],[Subscriber SSN]],$C$7:V483,20,FALSE), ""))</f>
        <v/>
      </c>
      <c r="W484" s="68" t="str">
        <f>IF(IFERROR(VLOOKUP(Members[[#This Row],[Subscriber SSN]],$C$7:W483,21,FALSE), "") = 0, "", IFERROR(VLOOKUP(Members[[#This Row],[Subscriber SSN]],$C$7:W483,21,FALSE), ""))</f>
        <v/>
      </c>
      <c r="X484" s="68" t="str">
        <f>IF(IFERROR(VLOOKUP(Members[[#This Row],[Subscriber SSN]],$C$7:X483,22,FALSE), "") = 0, "", IFERROR(VLOOKUP(Members[[#This Row],[Subscriber SSN]],$C$7:X483,22,FALSE), ""))</f>
        <v/>
      </c>
      <c r="Y484" s="68"/>
      <c r="Z484" s="72"/>
      <c r="AA484" s="69"/>
      <c r="AB484" s="69"/>
      <c r="AC484" s="70"/>
      <c r="AD484" s="110">
        <f t="shared" si="14"/>
        <v>45292</v>
      </c>
      <c r="AE484" s="69"/>
      <c r="AF484" s="69"/>
      <c r="AG484" s="71"/>
      <c r="AH484" s="69"/>
      <c r="AI484" s="69"/>
      <c r="AJ484" s="69"/>
      <c r="AK484" s="69"/>
      <c r="AL484" s="69"/>
      <c r="AM484" s="69"/>
      <c r="AN484" s="69"/>
      <c r="AO484" s="69"/>
      <c r="AP484" s="73"/>
      <c r="AQ484" s="73"/>
      <c r="AR484" s="73"/>
      <c r="AS484" s="73"/>
      <c r="AT484" s="73"/>
      <c r="AU484" s="73"/>
      <c r="AV484" s="73"/>
      <c r="AW484" s="73"/>
      <c r="AX484" s="73"/>
      <c r="AY484" s="73"/>
      <c r="AZ484" s="73"/>
      <c r="BA484" s="73"/>
      <c r="BB484" s="73"/>
      <c r="BC484" s="74"/>
      <c r="BD484" s="222" t="str">
        <f t="shared" si="15"/>
        <v xml:space="preserve"> </v>
      </c>
      <c r="BE484" s="76">
        <f ca="1">Validation!H484</f>
        <v>2</v>
      </c>
      <c r="BF484" t="str">
        <f ca="1">Validation!I484</f>
        <v/>
      </c>
      <c r="BJ484" t="str">
        <f>IF(AND(ISBLANK(Members[[#This Row],[DependentSSN]]),NOT(ISBLANK(Members[[#This Row],[MedicalPolicy]]))), "CoverageLevels", "Waivers")</f>
        <v>Waivers</v>
      </c>
      <c r="BK484" t="str">
        <f>IF(AND(ISBLANK(Members[[#This Row],[DependentSSN]]),NOT(ISBLANK(Members[[#This Row],[Dental Policy]]))), "CoverageLevels", "Waivers")</f>
        <v>Waivers</v>
      </c>
      <c r="BL484" t="str">
        <f>IF(AND(ISBLANK(Members[[#This Row],[DependentSSN]]),NOT(ISBLANK(Members[[#This Row],[VisionPolicy]]))), "CoverageLevels", "Waivers")</f>
        <v>Waivers</v>
      </c>
      <c r="BM484">
        <v>0</v>
      </c>
    </row>
    <row r="485" spans="1:65" x14ac:dyDescent="0.25">
      <c r="A485" s="4"/>
      <c r="B485" s="67"/>
      <c r="C485" s="68"/>
      <c r="D485" s="68"/>
      <c r="E485" s="69"/>
      <c r="F485" s="68"/>
      <c r="G485" s="69"/>
      <c r="H485" s="68"/>
      <c r="I485" s="68"/>
      <c r="J485" s="70"/>
      <c r="K485" s="68"/>
      <c r="L485" s="68"/>
      <c r="M485" s="71"/>
      <c r="N485" s="69"/>
      <c r="O485" s="69"/>
      <c r="P485" s="69"/>
      <c r="Q485" s="69"/>
      <c r="R485" s="69"/>
      <c r="S485" s="69"/>
      <c r="T485" s="68" t="str">
        <f>IF(IFERROR(VLOOKUP(Members[[#This Row],[Subscriber SSN]],$C$7:T484,18,FALSE), "") = 0, "",IFERROR(VLOOKUP(Members[[#This Row],[Subscriber SSN]],$C$7:T484,18,FALSE), ""))</f>
        <v/>
      </c>
      <c r="U485" s="68" t="str">
        <f>IF(IFERROR(VLOOKUP(Members[[#This Row],[Subscriber SSN]],$C$7:U484,19,FALSE), "") = 0, "",IFERROR(VLOOKUP(Members[[#This Row],[Subscriber SSN]],$C$7:U484,19,FALSE), ""))</f>
        <v/>
      </c>
      <c r="V485" s="69" t="str">
        <f>IF(IFERROR(VLOOKUP(Members[[#This Row],[Subscriber SSN]],$C$7:V484,20,FALSE), "") = 0, "", IFERROR(VLOOKUP(Members[[#This Row],[Subscriber SSN]],$C$7:V484,20,FALSE), ""))</f>
        <v/>
      </c>
      <c r="W485" s="68" t="str">
        <f>IF(IFERROR(VLOOKUP(Members[[#This Row],[Subscriber SSN]],$C$7:W484,21,FALSE), "") = 0, "", IFERROR(VLOOKUP(Members[[#This Row],[Subscriber SSN]],$C$7:W484,21,FALSE), ""))</f>
        <v/>
      </c>
      <c r="X485" s="68" t="str">
        <f>IF(IFERROR(VLOOKUP(Members[[#This Row],[Subscriber SSN]],$C$7:X484,22,FALSE), "") = 0, "", IFERROR(VLOOKUP(Members[[#This Row],[Subscriber SSN]],$C$7:X484,22,FALSE), ""))</f>
        <v/>
      </c>
      <c r="Y485" s="68"/>
      <c r="Z485" s="72"/>
      <c r="AA485" s="69"/>
      <c r="AB485" s="69"/>
      <c r="AC485" s="70"/>
      <c r="AD485" s="110">
        <f t="shared" si="14"/>
        <v>45292</v>
      </c>
      <c r="AE485" s="69"/>
      <c r="AF485" s="69"/>
      <c r="AG485" s="71"/>
      <c r="AH485" s="69"/>
      <c r="AI485" s="69"/>
      <c r="AJ485" s="69"/>
      <c r="AK485" s="69"/>
      <c r="AL485" s="69"/>
      <c r="AM485" s="69"/>
      <c r="AN485" s="69"/>
      <c r="AO485" s="69"/>
      <c r="AP485" s="73"/>
      <c r="AQ485" s="73"/>
      <c r="AR485" s="73"/>
      <c r="AS485" s="73"/>
      <c r="AT485" s="73"/>
      <c r="AU485" s="73"/>
      <c r="AV485" s="73"/>
      <c r="AW485" s="73"/>
      <c r="AX485" s="73"/>
      <c r="AY485" s="73"/>
      <c r="AZ485" s="73"/>
      <c r="BA485" s="73"/>
      <c r="BB485" s="73"/>
      <c r="BC485" s="74"/>
      <c r="BD485" s="222" t="str">
        <f t="shared" si="15"/>
        <v xml:space="preserve"> </v>
      </c>
      <c r="BE485" s="76">
        <f ca="1">Validation!H485</f>
        <v>2</v>
      </c>
      <c r="BF485" t="str">
        <f ca="1">Validation!I485</f>
        <v/>
      </c>
      <c r="BJ485" t="str">
        <f>IF(AND(ISBLANK(Members[[#This Row],[DependentSSN]]),NOT(ISBLANK(Members[[#This Row],[MedicalPolicy]]))), "CoverageLevels", "Waivers")</f>
        <v>Waivers</v>
      </c>
      <c r="BK485" t="str">
        <f>IF(AND(ISBLANK(Members[[#This Row],[DependentSSN]]),NOT(ISBLANK(Members[[#This Row],[Dental Policy]]))), "CoverageLevels", "Waivers")</f>
        <v>Waivers</v>
      </c>
      <c r="BL485" t="str">
        <f>IF(AND(ISBLANK(Members[[#This Row],[DependentSSN]]),NOT(ISBLANK(Members[[#This Row],[VisionPolicy]]))), "CoverageLevels", "Waivers")</f>
        <v>Waivers</v>
      </c>
      <c r="BM485">
        <v>0</v>
      </c>
    </row>
    <row r="486" spans="1:65" x14ac:dyDescent="0.25">
      <c r="A486" s="4"/>
      <c r="B486" s="67"/>
      <c r="C486" s="68"/>
      <c r="D486" s="68"/>
      <c r="E486" s="69"/>
      <c r="F486" s="68"/>
      <c r="G486" s="69"/>
      <c r="H486" s="68"/>
      <c r="I486" s="68"/>
      <c r="J486" s="70"/>
      <c r="K486" s="68"/>
      <c r="L486" s="68"/>
      <c r="M486" s="71"/>
      <c r="N486" s="69"/>
      <c r="O486" s="69"/>
      <c r="P486" s="69"/>
      <c r="Q486" s="69"/>
      <c r="R486" s="69"/>
      <c r="S486" s="69"/>
      <c r="T486" s="68" t="str">
        <f>IF(IFERROR(VLOOKUP(Members[[#This Row],[Subscriber SSN]],$C$7:T485,18,FALSE), "") = 0, "",IFERROR(VLOOKUP(Members[[#This Row],[Subscriber SSN]],$C$7:T485,18,FALSE), ""))</f>
        <v/>
      </c>
      <c r="U486" s="68" t="str">
        <f>IF(IFERROR(VLOOKUP(Members[[#This Row],[Subscriber SSN]],$C$7:U485,19,FALSE), "") = 0, "",IFERROR(VLOOKUP(Members[[#This Row],[Subscriber SSN]],$C$7:U485,19,FALSE), ""))</f>
        <v/>
      </c>
      <c r="V486" s="69" t="str">
        <f>IF(IFERROR(VLOOKUP(Members[[#This Row],[Subscriber SSN]],$C$7:V485,20,FALSE), "") = 0, "", IFERROR(VLOOKUP(Members[[#This Row],[Subscriber SSN]],$C$7:V485,20,FALSE), ""))</f>
        <v/>
      </c>
      <c r="W486" s="68" t="str">
        <f>IF(IFERROR(VLOOKUP(Members[[#This Row],[Subscriber SSN]],$C$7:W485,21,FALSE), "") = 0, "", IFERROR(VLOOKUP(Members[[#This Row],[Subscriber SSN]],$C$7:W485,21,FALSE), ""))</f>
        <v/>
      </c>
      <c r="X486" s="68" t="str">
        <f>IF(IFERROR(VLOOKUP(Members[[#This Row],[Subscriber SSN]],$C$7:X485,22,FALSE), "") = 0, "", IFERROR(VLOOKUP(Members[[#This Row],[Subscriber SSN]],$C$7:X485,22,FALSE), ""))</f>
        <v/>
      </c>
      <c r="Y486" s="68"/>
      <c r="Z486" s="72"/>
      <c r="AA486" s="69"/>
      <c r="AB486" s="69"/>
      <c r="AC486" s="70"/>
      <c r="AD486" s="110">
        <f t="shared" si="14"/>
        <v>45292</v>
      </c>
      <c r="AE486" s="69"/>
      <c r="AF486" s="69"/>
      <c r="AG486" s="71"/>
      <c r="AH486" s="69"/>
      <c r="AI486" s="69"/>
      <c r="AJ486" s="69"/>
      <c r="AK486" s="69"/>
      <c r="AL486" s="69"/>
      <c r="AM486" s="69"/>
      <c r="AN486" s="69"/>
      <c r="AO486" s="69"/>
      <c r="AP486" s="73"/>
      <c r="AQ486" s="73"/>
      <c r="AR486" s="73"/>
      <c r="AS486" s="73"/>
      <c r="AT486" s="73"/>
      <c r="AU486" s="73"/>
      <c r="AV486" s="73"/>
      <c r="AW486" s="73"/>
      <c r="AX486" s="73"/>
      <c r="AY486" s="73"/>
      <c r="AZ486" s="73"/>
      <c r="BA486" s="73"/>
      <c r="BB486" s="73"/>
      <c r="BC486" s="74"/>
      <c r="BD486" s="222" t="str">
        <f t="shared" si="15"/>
        <v xml:space="preserve"> </v>
      </c>
      <c r="BE486" s="76">
        <f ca="1">Validation!H486</f>
        <v>2</v>
      </c>
      <c r="BF486" t="str">
        <f ca="1">Validation!I486</f>
        <v/>
      </c>
      <c r="BJ486" t="str">
        <f>IF(AND(ISBLANK(Members[[#This Row],[DependentSSN]]),NOT(ISBLANK(Members[[#This Row],[MedicalPolicy]]))), "CoverageLevels", "Waivers")</f>
        <v>Waivers</v>
      </c>
      <c r="BK486" t="str">
        <f>IF(AND(ISBLANK(Members[[#This Row],[DependentSSN]]),NOT(ISBLANK(Members[[#This Row],[Dental Policy]]))), "CoverageLevels", "Waivers")</f>
        <v>Waivers</v>
      </c>
      <c r="BL486" t="str">
        <f>IF(AND(ISBLANK(Members[[#This Row],[DependentSSN]]),NOT(ISBLANK(Members[[#This Row],[VisionPolicy]]))), "CoverageLevels", "Waivers")</f>
        <v>Waivers</v>
      </c>
      <c r="BM486">
        <v>0</v>
      </c>
    </row>
    <row r="487" spans="1:65" x14ac:dyDescent="0.25">
      <c r="A487" s="4"/>
      <c r="B487" s="67"/>
      <c r="C487" s="68"/>
      <c r="D487" s="68"/>
      <c r="E487" s="69"/>
      <c r="F487" s="68"/>
      <c r="G487" s="69"/>
      <c r="H487" s="68"/>
      <c r="I487" s="68"/>
      <c r="J487" s="70"/>
      <c r="K487" s="68"/>
      <c r="L487" s="68"/>
      <c r="M487" s="71"/>
      <c r="N487" s="69"/>
      <c r="O487" s="69"/>
      <c r="P487" s="69"/>
      <c r="Q487" s="69"/>
      <c r="R487" s="69"/>
      <c r="S487" s="69"/>
      <c r="T487" s="68" t="str">
        <f>IF(IFERROR(VLOOKUP(Members[[#This Row],[Subscriber SSN]],$C$7:T486,18,FALSE), "") = 0, "",IFERROR(VLOOKUP(Members[[#This Row],[Subscriber SSN]],$C$7:T486,18,FALSE), ""))</f>
        <v/>
      </c>
      <c r="U487" s="68" t="str">
        <f>IF(IFERROR(VLOOKUP(Members[[#This Row],[Subscriber SSN]],$C$7:U486,19,FALSE), "") = 0, "",IFERROR(VLOOKUP(Members[[#This Row],[Subscriber SSN]],$C$7:U486,19,FALSE), ""))</f>
        <v/>
      </c>
      <c r="V487" s="69" t="str">
        <f>IF(IFERROR(VLOOKUP(Members[[#This Row],[Subscriber SSN]],$C$7:V486,20,FALSE), "") = 0, "", IFERROR(VLOOKUP(Members[[#This Row],[Subscriber SSN]],$C$7:V486,20,FALSE), ""))</f>
        <v/>
      </c>
      <c r="W487" s="68" t="str">
        <f>IF(IFERROR(VLOOKUP(Members[[#This Row],[Subscriber SSN]],$C$7:W486,21,FALSE), "") = 0, "", IFERROR(VLOOKUP(Members[[#This Row],[Subscriber SSN]],$C$7:W486,21,FALSE), ""))</f>
        <v/>
      </c>
      <c r="X487" s="68" t="str">
        <f>IF(IFERROR(VLOOKUP(Members[[#This Row],[Subscriber SSN]],$C$7:X486,22,FALSE), "") = 0, "", IFERROR(VLOOKUP(Members[[#This Row],[Subscriber SSN]],$C$7:X486,22,FALSE), ""))</f>
        <v/>
      </c>
      <c r="Y487" s="68"/>
      <c r="Z487" s="72"/>
      <c r="AA487" s="69"/>
      <c r="AB487" s="69"/>
      <c r="AC487" s="70"/>
      <c r="AD487" s="110">
        <f t="shared" si="14"/>
        <v>45292</v>
      </c>
      <c r="AE487" s="69"/>
      <c r="AF487" s="69"/>
      <c r="AG487" s="71"/>
      <c r="AH487" s="69"/>
      <c r="AI487" s="69"/>
      <c r="AJ487" s="69"/>
      <c r="AK487" s="69"/>
      <c r="AL487" s="69"/>
      <c r="AM487" s="69"/>
      <c r="AN487" s="69"/>
      <c r="AO487" s="69"/>
      <c r="AP487" s="73"/>
      <c r="AQ487" s="73"/>
      <c r="AR487" s="73"/>
      <c r="AS487" s="73"/>
      <c r="AT487" s="73"/>
      <c r="AU487" s="73"/>
      <c r="AV487" s="73"/>
      <c r="AW487" s="73"/>
      <c r="AX487" s="73"/>
      <c r="AY487" s="73"/>
      <c r="AZ487" s="73"/>
      <c r="BA487" s="73"/>
      <c r="BB487" s="73"/>
      <c r="BC487" s="74"/>
      <c r="BD487" s="222" t="str">
        <f t="shared" si="15"/>
        <v xml:space="preserve"> </v>
      </c>
      <c r="BE487" s="76">
        <f ca="1">Validation!H487</f>
        <v>2</v>
      </c>
      <c r="BF487" t="str">
        <f ca="1">Validation!I487</f>
        <v/>
      </c>
      <c r="BJ487" t="str">
        <f>IF(AND(ISBLANK(Members[[#This Row],[DependentSSN]]),NOT(ISBLANK(Members[[#This Row],[MedicalPolicy]]))), "CoverageLevels", "Waivers")</f>
        <v>Waivers</v>
      </c>
      <c r="BK487" t="str">
        <f>IF(AND(ISBLANK(Members[[#This Row],[DependentSSN]]),NOT(ISBLANK(Members[[#This Row],[Dental Policy]]))), "CoverageLevels", "Waivers")</f>
        <v>Waivers</v>
      </c>
      <c r="BL487" t="str">
        <f>IF(AND(ISBLANK(Members[[#This Row],[DependentSSN]]),NOT(ISBLANK(Members[[#This Row],[VisionPolicy]]))), "CoverageLevels", "Waivers")</f>
        <v>Waivers</v>
      </c>
      <c r="BM487">
        <v>0</v>
      </c>
    </row>
    <row r="488" spans="1:65" x14ac:dyDescent="0.25">
      <c r="A488" s="4"/>
      <c r="B488" s="67"/>
      <c r="C488" s="68"/>
      <c r="D488" s="68"/>
      <c r="E488" s="69"/>
      <c r="F488" s="68"/>
      <c r="G488" s="69"/>
      <c r="H488" s="68"/>
      <c r="I488" s="68"/>
      <c r="J488" s="70"/>
      <c r="K488" s="68"/>
      <c r="L488" s="68"/>
      <c r="M488" s="71"/>
      <c r="N488" s="69"/>
      <c r="O488" s="69"/>
      <c r="P488" s="69"/>
      <c r="Q488" s="69"/>
      <c r="R488" s="69"/>
      <c r="S488" s="69"/>
      <c r="T488" s="68" t="str">
        <f>IF(IFERROR(VLOOKUP(Members[[#This Row],[Subscriber SSN]],$C$7:T487,18,FALSE), "") = 0, "",IFERROR(VLOOKUP(Members[[#This Row],[Subscriber SSN]],$C$7:T487,18,FALSE), ""))</f>
        <v/>
      </c>
      <c r="U488" s="68" t="str">
        <f>IF(IFERROR(VLOOKUP(Members[[#This Row],[Subscriber SSN]],$C$7:U487,19,FALSE), "") = 0, "",IFERROR(VLOOKUP(Members[[#This Row],[Subscriber SSN]],$C$7:U487,19,FALSE), ""))</f>
        <v/>
      </c>
      <c r="V488" s="69" t="str">
        <f>IF(IFERROR(VLOOKUP(Members[[#This Row],[Subscriber SSN]],$C$7:V487,20,FALSE), "") = 0, "", IFERROR(VLOOKUP(Members[[#This Row],[Subscriber SSN]],$C$7:V487,20,FALSE), ""))</f>
        <v/>
      </c>
      <c r="W488" s="68" t="str">
        <f>IF(IFERROR(VLOOKUP(Members[[#This Row],[Subscriber SSN]],$C$7:W487,21,FALSE), "") = 0, "", IFERROR(VLOOKUP(Members[[#This Row],[Subscriber SSN]],$C$7:W487,21,FALSE), ""))</f>
        <v/>
      </c>
      <c r="X488" s="68" t="str">
        <f>IF(IFERROR(VLOOKUP(Members[[#This Row],[Subscriber SSN]],$C$7:X487,22,FALSE), "") = 0, "", IFERROR(VLOOKUP(Members[[#This Row],[Subscriber SSN]],$C$7:X487,22,FALSE), ""))</f>
        <v/>
      </c>
      <c r="Y488" s="68"/>
      <c r="Z488" s="72"/>
      <c r="AA488" s="69"/>
      <c r="AB488" s="69"/>
      <c r="AC488" s="70"/>
      <c r="AD488" s="110">
        <f t="shared" si="14"/>
        <v>45292</v>
      </c>
      <c r="AE488" s="69"/>
      <c r="AF488" s="69"/>
      <c r="AG488" s="71"/>
      <c r="AH488" s="69"/>
      <c r="AI488" s="69"/>
      <c r="AJ488" s="69"/>
      <c r="AK488" s="69"/>
      <c r="AL488" s="69"/>
      <c r="AM488" s="69"/>
      <c r="AN488" s="69"/>
      <c r="AO488" s="69"/>
      <c r="AP488" s="73"/>
      <c r="AQ488" s="73"/>
      <c r="AR488" s="73"/>
      <c r="AS488" s="73"/>
      <c r="AT488" s="73"/>
      <c r="AU488" s="73"/>
      <c r="AV488" s="73"/>
      <c r="AW488" s="73"/>
      <c r="AX488" s="73"/>
      <c r="AY488" s="73"/>
      <c r="AZ488" s="73"/>
      <c r="BA488" s="73"/>
      <c r="BB488" s="73"/>
      <c r="BC488" s="74"/>
      <c r="BD488" s="222" t="str">
        <f t="shared" si="15"/>
        <v xml:space="preserve"> </v>
      </c>
      <c r="BE488" s="76">
        <f ca="1">Validation!H488</f>
        <v>2</v>
      </c>
      <c r="BF488" t="str">
        <f ca="1">Validation!I488</f>
        <v/>
      </c>
      <c r="BJ488" t="str">
        <f>IF(AND(ISBLANK(Members[[#This Row],[DependentSSN]]),NOT(ISBLANK(Members[[#This Row],[MedicalPolicy]]))), "CoverageLevels", "Waivers")</f>
        <v>Waivers</v>
      </c>
      <c r="BK488" t="str">
        <f>IF(AND(ISBLANK(Members[[#This Row],[DependentSSN]]),NOT(ISBLANK(Members[[#This Row],[Dental Policy]]))), "CoverageLevels", "Waivers")</f>
        <v>Waivers</v>
      </c>
      <c r="BL488" t="str">
        <f>IF(AND(ISBLANK(Members[[#This Row],[DependentSSN]]),NOT(ISBLANK(Members[[#This Row],[VisionPolicy]]))), "CoverageLevels", "Waivers")</f>
        <v>Waivers</v>
      </c>
      <c r="BM488">
        <v>0</v>
      </c>
    </row>
    <row r="489" spans="1:65" x14ac:dyDescent="0.25">
      <c r="A489" s="4"/>
      <c r="B489" s="67"/>
      <c r="C489" s="68"/>
      <c r="D489" s="68"/>
      <c r="E489" s="69"/>
      <c r="F489" s="68"/>
      <c r="G489" s="69"/>
      <c r="H489" s="68"/>
      <c r="I489" s="68"/>
      <c r="J489" s="70"/>
      <c r="K489" s="68"/>
      <c r="L489" s="68"/>
      <c r="M489" s="71"/>
      <c r="N489" s="69"/>
      <c r="O489" s="69"/>
      <c r="P489" s="69"/>
      <c r="Q489" s="69"/>
      <c r="R489" s="69"/>
      <c r="S489" s="69"/>
      <c r="T489" s="68" t="str">
        <f>IF(IFERROR(VLOOKUP(Members[[#This Row],[Subscriber SSN]],$C$7:T488,18,FALSE), "") = 0, "",IFERROR(VLOOKUP(Members[[#This Row],[Subscriber SSN]],$C$7:T488,18,FALSE), ""))</f>
        <v/>
      </c>
      <c r="U489" s="68" t="str">
        <f>IF(IFERROR(VLOOKUP(Members[[#This Row],[Subscriber SSN]],$C$7:U488,19,FALSE), "") = 0, "",IFERROR(VLOOKUP(Members[[#This Row],[Subscriber SSN]],$C$7:U488,19,FALSE), ""))</f>
        <v/>
      </c>
      <c r="V489" s="69" t="str">
        <f>IF(IFERROR(VLOOKUP(Members[[#This Row],[Subscriber SSN]],$C$7:V488,20,FALSE), "") = 0, "", IFERROR(VLOOKUP(Members[[#This Row],[Subscriber SSN]],$C$7:V488,20,FALSE), ""))</f>
        <v/>
      </c>
      <c r="W489" s="68" t="str">
        <f>IF(IFERROR(VLOOKUP(Members[[#This Row],[Subscriber SSN]],$C$7:W488,21,FALSE), "") = 0, "", IFERROR(VLOOKUP(Members[[#This Row],[Subscriber SSN]],$C$7:W488,21,FALSE), ""))</f>
        <v/>
      </c>
      <c r="X489" s="68" t="str">
        <f>IF(IFERROR(VLOOKUP(Members[[#This Row],[Subscriber SSN]],$C$7:X488,22,FALSE), "") = 0, "", IFERROR(VLOOKUP(Members[[#This Row],[Subscriber SSN]],$C$7:X488,22,FALSE), ""))</f>
        <v/>
      </c>
      <c r="Y489" s="68"/>
      <c r="Z489" s="72"/>
      <c r="AA489" s="69"/>
      <c r="AB489" s="69"/>
      <c r="AC489" s="70"/>
      <c r="AD489" s="110">
        <f t="shared" si="14"/>
        <v>45292</v>
      </c>
      <c r="AE489" s="69"/>
      <c r="AF489" s="69"/>
      <c r="AG489" s="71"/>
      <c r="AH489" s="69"/>
      <c r="AI489" s="69"/>
      <c r="AJ489" s="69"/>
      <c r="AK489" s="69"/>
      <c r="AL489" s="69"/>
      <c r="AM489" s="69"/>
      <c r="AN489" s="69"/>
      <c r="AO489" s="69"/>
      <c r="AP489" s="73"/>
      <c r="AQ489" s="73"/>
      <c r="AR489" s="73"/>
      <c r="AS489" s="73"/>
      <c r="AT489" s="73"/>
      <c r="AU489" s="73"/>
      <c r="AV489" s="73"/>
      <c r="AW489" s="73"/>
      <c r="AX489" s="73"/>
      <c r="AY489" s="73"/>
      <c r="AZ489" s="73"/>
      <c r="BA489" s="73"/>
      <c r="BB489" s="73"/>
      <c r="BC489" s="74"/>
      <c r="BD489" s="222" t="str">
        <f t="shared" si="15"/>
        <v xml:space="preserve"> </v>
      </c>
      <c r="BE489" s="76">
        <f ca="1">Validation!H489</f>
        <v>2</v>
      </c>
      <c r="BF489" t="str">
        <f ca="1">Validation!I489</f>
        <v/>
      </c>
      <c r="BJ489" t="str">
        <f>IF(AND(ISBLANK(Members[[#This Row],[DependentSSN]]),NOT(ISBLANK(Members[[#This Row],[MedicalPolicy]]))), "CoverageLevels", "Waivers")</f>
        <v>Waivers</v>
      </c>
      <c r="BK489" t="str">
        <f>IF(AND(ISBLANK(Members[[#This Row],[DependentSSN]]),NOT(ISBLANK(Members[[#This Row],[Dental Policy]]))), "CoverageLevels", "Waivers")</f>
        <v>Waivers</v>
      </c>
      <c r="BL489" t="str">
        <f>IF(AND(ISBLANK(Members[[#This Row],[DependentSSN]]),NOT(ISBLANK(Members[[#This Row],[VisionPolicy]]))), "CoverageLevels", "Waivers")</f>
        <v>Waivers</v>
      </c>
      <c r="BM489">
        <v>0</v>
      </c>
    </row>
    <row r="490" spans="1:65" x14ac:dyDescent="0.25">
      <c r="A490" s="4"/>
      <c r="B490" s="67"/>
      <c r="C490" s="68"/>
      <c r="D490" s="68"/>
      <c r="E490" s="69"/>
      <c r="F490" s="68"/>
      <c r="G490" s="69"/>
      <c r="H490" s="68"/>
      <c r="I490" s="68"/>
      <c r="J490" s="70"/>
      <c r="K490" s="68"/>
      <c r="L490" s="68"/>
      <c r="M490" s="71"/>
      <c r="N490" s="69"/>
      <c r="O490" s="69"/>
      <c r="P490" s="69"/>
      <c r="Q490" s="69"/>
      <c r="R490" s="69"/>
      <c r="S490" s="69"/>
      <c r="T490" s="68" t="str">
        <f>IF(IFERROR(VLOOKUP(Members[[#This Row],[Subscriber SSN]],$C$7:T489,18,FALSE), "") = 0, "",IFERROR(VLOOKUP(Members[[#This Row],[Subscriber SSN]],$C$7:T489,18,FALSE), ""))</f>
        <v/>
      </c>
      <c r="U490" s="68" t="str">
        <f>IF(IFERROR(VLOOKUP(Members[[#This Row],[Subscriber SSN]],$C$7:U489,19,FALSE), "") = 0, "",IFERROR(VLOOKUP(Members[[#This Row],[Subscriber SSN]],$C$7:U489,19,FALSE), ""))</f>
        <v/>
      </c>
      <c r="V490" s="69" t="str">
        <f>IF(IFERROR(VLOOKUP(Members[[#This Row],[Subscriber SSN]],$C$7:V489,20,FALSE), "") = 0, "", IFERROR(VLOOKUP(Members[[#This Row],[Subscriber SSN]],$C$7:V489,20,FALSE), ""))</f>
        <v/>
      </c>
      <c r="W490" s="68" t="str">
        <f>IF(IFERROR(VLOOKUP(Members[[#This Row],[Subscriber SSN]],$C$7:W489,21,FALSE), "") = 0, "", IFERROR(VLOOKUP(Members[[#This Row],[Subscriber SSN]],$C$7:W489,21,FALSE), ""))</f>
        <v/>
      </c>
      <c r="X490" s="68" t="str">
        <f>IF(IFERROR(VLOOKUP(Members[[#This Row],[Subscriber SSN]],$C$7:X489,22,FALSE), "") = 0, "", IFERROR(VLOOKUP(Members[[#This Row],[Subscriber SSN]],$C$7:X489,22,FALSE), ""))</f>
        <v/>
      </c>
      <c r="Y490" s="68"/>
      <c r="Z490" s="72"/>
      <c r="AA490" s="69"/>
      <c r="AB490" s="69"/>
      <c r="AC490" s="70"/>
      <c r="AD490" s="110">
        <f t="shared" si="14"/>
        <v>45292</v>
      </c>
      <c r="AE490" s="69"/>
      <c r="AF490" s="69"/>
      <c r="AG490" s="71"/>
      <c r="AH490" s="69"/>
      <c r="AI490" s="69"/>
      <c r="AJ490" s="69"/>
      <c r="AK490" s="69"/>
      <c r="AL490" s="69"/>
      <c r="AM490" s="69"/>
      <c r="AN490" s="69"/>
      <c r="AO490" s="69"/>
      <c r="AP490" s="73"/>
      <c r="AQ490" s="73"/>
      <c r="AR490" s="73"/>
      <c r="AS490" s="73"/>
      <c r="AT490" s="73"/>
      <c r="AU490" s="73"/>
      <c r="AV490" s="73"/>
      <c r="AW490" s="73"/>
      <c r="AX490" s="73"/>
      <c r="AY490" s="73"/>
      <c r="AZ490" s="73"/>
      <c r="BA490" s="73"/>
      <c r="BB490" s="73"/>
      <c r="BC490" s="74"/>
      <c r="BD490" s="222" t="str">
        <f t="shared" si="15"/>
        <v xml:space="preserve"> </v>
      </c>
      <c r="BE490" s="76">
        <f ca="1">Validation!H490</f>
        <v>2</v>
      </c>
      <c r="BF490" t="str">
        <f ca="1">Validation!I490</f>
        <v/>
      </c>
      <c r="BJ490" t="str">
        <f>IF(AND(ISBLANK(Members[[#This Row],[DependentSSN]]),NOT(ISBLANK(Members[[#This Row],[MedicalPolicy]]))), "CoverageLevels", "Waivers")</f>
        <v>Waivers</v>
      </c>
      <c r="BK490" t="str">
        <f>IF(AND(ISBLANK(Members[[#This Row],[DependentSSN]]),NOT(ISBLANK(Members[[#This Row],[Dental Policy]]))), "CoverageLevels", "Waivers")</f>
        <v>Waivers</v>
      </c>
      <c r="BL490" t="str">
        <f>IF(AND(ISBLANK(Members[[#This Row],[DependentSSN]]),NOT(ISBLANK(Members[[#This Row],[VisionPolicy]]))), "CoverageLevels", "Waivers")</f>
        <v>Waivers</v>
      </c>
      <c r="BM490">
        <v>0</v>
      </c>
    </row>
    <row r="491" spans="1:65" x14ac:dyDescent="0.25">
      <c r="A491" s="4"/>
      <c r="B491" s="67"/>
      <c r="C491" s="68"/>
      <c r="D491" s="68"/>
      <c r="E491" s="69"/>
      <c r="F491" s="68"/>
      <c r="G491" s="69"/>
      <c r="H491" s="68"/>
      <c r="I491" s="68"/>
      <c r="J491" s="70"/>
      <c r="K491" s="68"/>
      <c r="L491" s="68"/>
      <c r="M491" s="71"/>
      <c r="N491" s="69"/>
      <c r="O491" s="69"/>
      <c r="P491" s="69"/>
      <c r="Q491" s="69"/>
      <c r="R491" s="69"/>
      <c r="S491" s="69"/>
      <c r="T491" s="68" t="str">
        <f>IF(IFERROR(VLOOKUP(Members[[#This Row],[Subscriber SSN]],$C$7:T490,18,FALSE), "") = 0, "",IFERROR(VLOOKUP(Members[[#This Row],[Subscriber SSN]],$C$7:T490,18,FALSE), ""))</f>
        <v/>
      </c>
      <c r="U491" s="68" t="str">
        <f>IF(IFERROR(VLOOKUP(Members[[#This Row],[Subscriber SSN]],$C$7:U490,19,FALSE), "") = 0, "",IFERROR(VLOOKUP(Members[[#This Row],[Subscriber SSN]],$C$7:U490,19,FALSE), ""))</f>
        <v/>
      </c>
      <c r="V491" s="69" t="str">
        <f>IF(IFERROR(VLOOKUP(Members[[#This Row],[Subscriber SSN]],$C$7:V490,20,FALSE), "") = 0, "", IFERROR(VLOOKUP(Members[[#This Row],[Subscriber SSN]],$C$7:V490,20,FALSE), ""))</f>
        <v/>
      </c>
      <c r="W491" s="68" t="str">
        <f>IF(IFERROR(VLOOKUP(Members[[#This Row],[Subscriber SSN]],$C$7:W490,21,FALSE), "") = 0, "", IFERROR(VLOOKUP(Members[[#This Row],[Subscriber SSN]],$C$7:W490,21,FALSE), ""))</f>
        <v/>
      </c>
      <c r="X491" s="68" t="str">
        <f>IF(IFERROR(VLOOKUP(Members[[#This Row],[Subscriber SSN]],$C$7:X490,22,FALSE), "") = 0, "", IFERROR(VLOOKUP(Members[[#This Row],[Subscriber SSN]],$C$7:X490,22,FALSE), ""))</f>
        <v/>
      </c>
      <c r="Y491" s="68"/>
      <c r="Z491" s="72"/>
      <c r="AA491" s="69"/>
      <c r="AB491" s="69"/>
      <c r="AC491" s="70"/>
      <c r="AD491" s="110">
        <f t="shared" si="14"/>
        <v>45292</v>
      </c>
      <c r="AE491" s="69"/>
      <c r="AF491" s="69"/>
      <c r="AG491" s="71"/>
      <c r="AH491" s="69"/>
      <c r="AI491" s="69"/>
      <c r="AJ491" s="69"/>
      <c r="AK491" s="69"/>
      <c r="AL491" s="69"/>
      <c r="AM491" s="69"/>
      <c r="AN491" s="69"/>
      <c r="AO491" s="69"/>
      <c r="AP491" s="73"/>
      <c r="AQ491" s="73"/>
      <c r="AR491" s="73"/>
      <c r="AS491" s="73"/>
      <c r="AT491" s="73"/>
      <c r="AU491" s="73"/>
      <c r="AV491" s="73"/>
      <c r="AW491" s="73"/>
      <c r="AX491" s="73"/>
      <c r="AY491" s="73"/>
      <c r="AZ491" s="73"/>
      <c r="BA491" s="73"/>
      <c r="BB491" s="73"/>
      <c r="BC491" s="74"/>
      <c r="BD491" s="222" t="str">
        <f t="shared" si="15"/>
        <v xml:space="preserve"> </v>
      </c>
      <c r="BE491" s="76">
        <f ca="1">Validation!H491</f>
        <v>2</v>
      </c>
      <c r="BF491" t="str">
        <f ca="1">Validation!I491</f>
        <v/>
      </c>
      <c r="BJ491" t="str">
        <f>IF(AND(ISBLANK(Members[[#This Row],[DependentSSN]]),NOT(ISBLANK(Members[[#This Row],[MedicalPolicy]]))), "CoverageLevels", "Waivers")</f>
        <v>Waivers</v>
      </c>
      <c r="BK491" t="str">
        <f>IF(AND(ISBLANK(Members[[#This Row],[DependentSSN]]),NOT(ISBLANK(Members[[#This Row],[Dental Policy]]))), "CoverageLevels", "Waivers")</f>
        <v>Waivers</v>
      </c>
      <c r="BL491" t="str">
        <f>IF(AND(ISBLANK(Members[[#This Row],[DependentSSN]]),NOT(ISBLANK(Members[[#This Row],[VisionPolicy]]))), "CoverageLevels", "Waivers")</f>
        <v>Waivers</v>
      </c>
      <c r="BM491">
        <v>0</v>
      </c>
    </row>
    <row r="492" spans="1:65" x14ac:dyDescent="0.25">
      <c r="A492" s="4"/>
      <c r="B492" s="67"/>
      <c r="C492" s="68"/>
      <c r="D492" s="68"/>
      <c r="E492" s="69"/>
      <c r="F492" s="68"/>
      <c r="G492" s="69"/>
      <c r="H492" s="68"/>
      <c r="I492" s="68"/>
      <c r="J492" s="70"/>
      <c r="K492" s="68"/>
      <c r="L492" s="68"/>
      <c r="M492" s="71"/>
      <c r="N492" s="69"/>
      <c r="O492" s="69"/>
      <c r="P492" s="69"/>
      <c r="Q492" s="69"/>
      <c r="R492" s="69"/>
      <c r="S492" s="69"/>
      <c r="T492" s="68" t="str">
        <f>IF(IFERROR(VLOOKUP(Members[[#This Row],[Subscriber SSN]],$C$7:T491,18,FALSE), "") = 0, "",IFERROR(VLOOKUP(Members[[#This Row],[Subscriber SSN]],$C$7:T491,18,FALSE), ""))</f>
        <v/>
      </c>
      <c r="U492" s="68" t="str">
        <f>IF(IFERROR(VLOOKUP(Members[[#This Row],[Subscriber SSN]],$C$7:U491,19,FALSE), "") = 0, "",IFERROR(VLOOKUP(Members[[#This Row],[Subscriber SSN]],$C$7:U491,19,FALSE), ""))</f>
        <v/>
      </c>
      <c r="V492" s="69" t="str">
        <f>IF(IFERROR(VLOOKUP(Members[[#This Row],[Subscriber SSN]],$C$7:V491,20,FALSE), "") = 0, "", IFERROR(VLOOKUP(Members[[#This Row],[Subscriber SSN]],$C$7:V491,20,FALSE), ""))</f>
        <v/>
      </c>
      <c r="W492" s="68" t="str">
        <f>IF(IFERROR(VLOOKUP(Members[[#This Row],[Subscriber SSN]],$C$7:W491,21,FALSE), "") = 0, "", IFERROR(VLOOKUP(Members[[#This Row],[Subscriber SSN]],$C$7:W491,21,FALSE), ""))</f>
        <v/>
      </c>
      <c r="X492" s="68" t="str">
        <f>IF(IFERROR(VLOOKUP(Members[[#This Row],[Subscriber SSN]],$C$7:X491,22,FALSE), "") = 0, "", IFERROR(VLOOKUP(Members[[#This Row],[Subscriber SSN]],$C$7:X491,22,FALSE), ""))</f>
        <v/>
      </c>
      <c r="Y492" s="68"/>
      <c r="Z492" s="72"/>
      <c r="AA492" s="69"/>
      <c r="AB492" s="69"/>
      <c r="AC492" s="70"/>
      <c r="AD492" s="110">
        <f t="shared" si="14"/>
        <v>45292</v>
      </c>
      <c r="AE492" s="69"/>
      <c r="AF492" s="69"/>
      <c r="AG492" s="71"/>
      <c r="AH492" s="69"/>
      <c r="AI492" s="69"/>
      <c r="AJ492" s="69"/>
      <c r="AK492" s="69"/>
      <c r="AL492" s="69"/>
      <c r="AM492" s="69"/>
      <c r="AN492" s="69"/>
      <c r="AO492" s="69"/>
      <c r="AP492" s="73"/>
      <c r="AQ492" s="73"/>
      <c r="AR492" s="73"/>
      <c r="AS492" s="73"/>
      <c r="AT492" s="73"/>
      <c r="AU492" s="73"/>
      <c r="AV492" s="73"/>
      <c r="AW492" s="73"/>
      <c r="AX492" s="73"/>
      <c r="AY492" s="73"/>
      <c r="AZ492" s="73"/>
      <c r="BA492" s="73"/>
      <c r="BB492" s="73"/>
      <c r="BC492" s="74"/>
      <c r="BD492" s="222" t="str">
        <f t="shared" si="15"/>
        <v xml:space="preserve"> </v>
      </c>
      <c r="BE492" s="76">
        <f ca="1">Validation!H492</f>
        <v>2</v>
      </c>
      <c r="BF492" t="str">
        <f ca="1">Validation!I492</f>
        <v/>
      </c>
      <c r="BJ492" t="str">
        <f>IF(AND(ISBLANK(Members[[#This Row],[DependentSSN]]),NOT(ISBLANK(Members[[#This Row],[MedicalPolicy]]))), "CoverageLevels", "Waivers")</f>
        <v>Waivers</v>
      </c>
      <c r="BK492" t="str">
        <f>IF(AND(ISBLANK(Members[[#This Row],[DependentSSN]]),NOT(ISBLANK(Members[[#This Row],[Dental Policy]]))), "CoverageLevels", "Waivers")</f>
        <v>Waivers</v>
      </c>
      <c r="BL492" t="str">
        <f>IF(AND(ISBLANK(Members[[#This Row],[DependentSSN]]),NOT(ISBLANK(Members[[#This Row],[VisionPolicy]]))), "CoverageLevels", "Waivers")</f>
        <v>Waivers</v>
      </c>
      <c r="BM492">
        <v>0</v>
      </c>
    </row>
    <row r="493" spans="1:65" x14ac:dyDescent="0.25">
      <c r="A493" s="4"/>
      <c r="B493" s="67"/>
      <c r="C493" s="68"/>
      <c r="D493" s="68"/>
      <c r="E493" s="69"/>
      <c r="F493" s="68"/>
      <c r="G493" s="69"/>
      <c r="H493" s="68"/>
      <c r="I493" s="68"/>
      <c r="J493" s="70"/>
      <c r="K493" s="68"/>
      <c r="L493" s="68"/>
      <c r="M493" s="71"/>
      <c r="N493" s="69"/>
      <c r="O493" s="69"/>
      <c r="P493" s="69"/>
      <c r="Q493" s="69"/>
      <c r="R493" s="69"/>
      <c r="S493" s="69"/>
      <c r="T493" s="68" t="str">
        <f>IF(IFERROR(VLOOKUP(Members[[#This Row],[Subscriber SSN]],$C$7:T492,18,FALSE), "") = 0, "",IFERROR(VLOOKUP(Members[[#This Row],[Subscriber SSN]],$C$7:T492,18,FALSE), ""))</f>
        <v/>
      </c>
      <c r="U493" s="68" t="str">
        <f>IF(IFERROR(VLOOKUP(Members[[#This Row],[Subscriber SSN]],$C$7:U492,19,FALSE), "") = 0, "",IFERROR(VLOOKUP(Members[[#This Row],[Subscriber SSN]],$C$7:U492,19,FALSE), ""))</f>
        <v/>
      </c>
      <c r="V493" s="69" t="str">
        <f>IF(IFERROR(VLOOKUP(Members[[#This Row],[Subscriber SSN]],$C$7:V492,20,FALSE), "") = 0, "", IFERROR(VLOOKUP(Members[[#This Row],[Subscriber SSN]],$C$7:V492,20,FALSE), ""))</f>
        <v/>
      </c>
      <c r="W493" s="68" t="str">
        <f>IF(IFERROR(VLOOKUP(Members[[#This Row],[Subscriber SSN]],$C$7:W492,21,FALSE), "") = 0, "", IFERROR(VLOOKUP(Members[[#This Row],[Subscriber SSN]],$C$7:W492,21,FALSE), ""))</f>
        <v/>
      </c>
      <c r="X493" s="68" t="str">
        <f>IF(IFERROR(VLOOKUP(Members[[#This Row],[Subscriber SSN]],$C$7:X492,22,FALSE), "") = 0, "", IFERROR(VLOOKUP(Members[[#This Row],[Subscriber SSN]],$C$7:X492,22,FALSE), ""))</f>
        <v/>
      </c>
      <c r="Y493" s="68"/>
      <c r="Z493" s="72"/>
      <c r="AA493" s="69"/>
      <c r="AB493" s="69"/>
      <c r="AC493" s="70"/>
      <c r="AD493" s="110">
        <f t="shared" si="14"/>
        <v>45292</v>
      </c>
      <c r="AE493" s="69"/>
      <c r="AF493" s="69"/>
      <c r="AG493" s="71"/>
      <c r="AH493" s="69"/>
      <c r="AI493" s="69"/>
      <c r="AJ493" s="69"/>
      <c r="AK493" s="69"/>
      <c r="AL493" s="69"/>
      <c r="AM493" s="69"/>
      <c r="AN493" s="69"/>
      <c r="AO493" s="69"/>
      <c r="AP493" s="73"/>
      <c r="AQ493" s="73"/>
      <c r="AR493" s="73"/>
      <c r="AS493" s="73"/>
      <c r="AT493" s="73"/>
      <c r="AU493" s="73"/>
      <c r="AV493" s="73"/>
      <c r="AW493" s="73"/>
      <c r="AX493" s="73"/>
      <c r="AY493" s="73"/>
      <c r="AZ493" s="73"/>
      <c r="BA493" s="73"/>
      <c r="BB493" s="73"/>
      <c r="BC493" s="74"/>
      <c r="BD493" s="222" t="str">
        <f t="shared" si="15"/>
        <v xml:space="preserve"> </v>
      </c>
      <c r="BE493" s="76">
        <f ca="1">Validation!H493</f>
        <v>2</v>
      </c>
      <c r="BF493" t="str">
        <f ca="1">Validation!I493</f>
        <v/>
      </c>
      <c r="BJ493" t="str">
        <f>IF(AND(ISBLANK(Members[[#This Row],[DependentSSN]]),NOT(ISBLANK(Members[[#This Row],[MedicalPolicy]]))), "CoverageLevels", "Waivers")</f>
        <v>Waivers</v>
      </c>
      <c r="BK493" t="str">
        <f>IF(AND(ISBLANK(Members[[#This Row],[DependentSSN]]),NOT(ISBLANK(Members[[#This Row],[Dental Policy]]))), "CoverageLevels", "Waivers")</f>
        <v>Waivers</v>
      </c>
      <c r="BL493" t="str">
        <f>IF(AND(ISBLANK(Members[[#This Row],[DependentSSN]]),NOT(ISBLANK(Members[[#This Row],[VisionPolicy]]))), "CoverageLevels", "Waivers")</f>
        <v>Waivers</v>
      </c>
      <c r="BM493">
        <v>0</v>
      </c>
    </row>
    <row r="494" spans="1:65" x14ac:dyDescent="0.25">
      <c r="A494" s="4"/>
      <c r="B494" s="67"/>
      <c r="C494" s="68"/>
      <c r="D494" s="68"/>
      <c r="E494" s="69"/>
      <c r="F494" s="68"/>
      <c r="G494" s="69"/>
      <c r="H494" s="68"/>
      <c r="I494" s="68"/>
      <c r="J494" s="70"/>
      <c r="K494" s="68"/>
      <c r="L494" s="68"/>
      <c r="M494" s="71"/>
      <c r="N494" s="69"/>
      <c r="O494" s="69"/>
      <c r="P494" s="69"/>
      <c r="Q494" s="69"/>
      <c r="R494" s="69"/>
      <c r="S494" s="69"/>
      <c r="T494" s="68" t="str">
        <f>IF(IFERROR(VLOOKUP(Members[[#This Row],[Subscriber SSN]],$C$7:T493,18,FALSE), "") = 0, "",IFERROR(VLOOKUP(Members[[#This Row],[Subscriber SSN]],$C$7:T493,18,FALSE), ""))</f>
        <v/>
      </c>
      <c r="U494" s="68" t="str">
        <f>IF(IFERROR(VLOOKUP(Members[[#This Row],[Subscriber SSN]],$C$7:U493,19,FALSE), "") = 0, "",IFERROR(VLOOKUP(Members[[#This Row],[Subscriber SSN]],$C$7:U493,19,FALSE), ""))</f>
        <v/>
      </c>
      <c r="V494" s="69" t="str">
        <f>IF(IFERROR(VLOOKUP(Members[[#This Row],[Subscriber SSN]],$C$7:V493,20,FALSE), "") = 0, "", IFERROR(VLOOKUP(Members[[#This Row],[Subscriber SSN]],$C$7:V493,20,FALSE), ""))</f>
        <v/>
      </c>
      <c r="W494" s="68" t="str">
        <f>IF(IFERROR(VLOOKUP(Members[[#This Row],[Subscriber SSN]],$C$7:W493,21,FALSE), "") = 0, "", IFERROR(VLOOKUP(Members[[#This Row],[Subscriber SSN]],$C$7:W493,21,FALSE), ""))</f>
        <v/>
      </c>
      <c r="X494" s="68" t="str">
        <f>IF(IFERROR(VLOOKUP(Members[[#This Row],[Subscriber SSN]],$C$7:X493,22,FALSE), "") = 0, "", IFERROR(VLOOKUP(Members[[#This Row],[Subscriber SSN]],$C$7:X493,22,FALSE), ""))</f>
        <v/>
      </c>
      <c r="Y494" s="68"/>
      <c r="Z494" s="72"/>
      <c r="AA494" s="69"/>
      <c r="AB494" s="69"/>
      <c r="AC494" s="70"/>
      <c r="AD494" s="110">
        <f t="shared" si="14"/>
        <v>45292</v>
      </c>
      <c r="AE494" s="69"/>
      <c r="AF494" s="69"/>
      <c r="AG494" s="71"/>
      <c r="AH494" s="69"/>
      <c r="AI494" s="69"/>
      <c r="AJ494" s="69"/>
      <c r="AK494" s="69"/>
      <c r="AL494" s="69"/>
      <c r="AM494" s="69"/>
      <c r="AN494" s="69"/>
      <c r="AO494" s="69"/>
      <c r="AP494" s="73"/>
      <c r="AQ494" s="73"/>
      <c r="AR494" s="73"/>
      <c r="AS494" s="73"/>
      <c r="AT494" s="73"/>
      <c r="AU494" s="73"/>
      <c r="AV494" s="73"/>
      <c r="AW494" s="73"/>
      <c r="AX494" s="73"/>
      <c r="AY494" s="73"/>
      <c r="AZ494" s="73"/>
      <c r="BA494" s="73"/>
      <c r="BB494" s="73"/>
      <c r="BC494" s="74"/>
      <c r="BD494" s="222" t="str">
        <f t="shared" si="15"/>
        <v xml:space="preserve"> </v>
      </c>
      <c r="BE494" s="76">
        <f ca="1">Validation!H494</f>
        <v>2</v>
      </c>
      <c r="BF494" t="str">
        <f ca="1">Validation!I494</f>
        <v/>
      </c>
      <c r="BJ494" t="str">
        <f>IF(AND(ISBLANK(Members[[#This Row],[DependentSSN]]),NOT(ISBLANK(Members[[#This Row],[MedicalPolicy]]))), "CoverageLevels", "Waivers")</f>
        <v>Waivers</v>
      </c>
      <c r="BK494" t="str">
        <f>IF(AND(ISBLANK(Members[[#This Row],[DependentSSN]]),NOT(ISBLANK(Members[[#This Row],[Dental Policy]]))), "CoverageLevels", "Waivers")</f>
        <v>Waivers</v>
      </c>
      <c r="BL494" t="str">
        <f>IF(AND(ISBLANK(Members[[#This Row],[DependentSSN]]),NOT(ISBLANK(Members[[#This Row],[VisionPolicy]]))), "CoverageLevels", "Waivers")</f>
        <v>Waivers</v>
      </c>
      <c r="BM494">
        <v>0</v>
      </c>
    </row>
    <row r="495" spans="1:65" x14ac:dyDescent="0.25">
      <c r="A495" s="4"/>
      <c r="B495" s="67"/>
      <c r="C495" s="68"/>
      <c r="D495" s="68"/>
      <c r="E495" s="69"/>
      <c r="F495" s="68"/>
      <c r="G495" s="69"/>
      <c r="H495" s="68"/>
      <c r="I495" s="68"/>
      <c r="J495" s="70"/>
      <c r="K495" s="68"/>
      <c r="L495" s="68"/>
      <c r="M495" s="71"/>
      <c r="N495" s="69"/>
      <c r="O495" s="69"/>
      <c r="P495" s="69"/>
      <c r="Q495" s="69"/>
      <c r="R495" s="69"/>
      <c r="S495" s="69"/>
      <c r="T495" s="68" t="str">
        <f>IF(IFERROR(VLOOKUP(Members[[#This Row],[Subscriber SSN]],$C$7:T494,18,FALSE), "") = 0, "",IFERROR(VLOOKUP(Members[[#This Row],[Subscriber SSN]],$C$7:T494,18,FALSE), ""))</f>
        <v/>
      </c>
      <c r="U495" s="68" t="str">
        <f>IF(IFERROR(VLOOKUP(Members[[#This Row],[Subscriber SSN]],$C$7:U494,19,FALSE), "") = 0, "",IFERROR(VLOOKUP(Members[[#This Row],[Subscriber SSN]],$C$7:U494,19,FALSE), ""))</f>
        <v/>
      </c>
      <c r="V495" s="69" t="str">
        <f>IF(IFERROR(VLOOKUP(Members[[#This Row],[Subscriber SSN]],$C$7:V494,20,FALSE), "") = 0, "", IFERROR(VLOOKUP(Members[[#This Row],[Subscriber SSN]],$C$7:V494,20,FALSE), ""))</f>
        <v/>
      </c>
      <c r="W495" s="68" t="str">
        <f>IF(IFERROR(VLOOKUP(Members[[#This Row],[Subscriber SSN]],$C$7:W494,21,FALSE), "") = 0, "", IFERROR(VLOOKUP(Members[[#This Row],[Subscriber SSN]],$C$7:W494,21,FALSE), ""))</f>
        <v/>
      </c>
      <c r="X495" s="68" t="str">
        <f>IF(IFERROR(VLOOKUP(Members[[#This Row],[Subscriber SSN]],$C$7:X494,22,FALSE), "") = 0, "", IFERROR(VLOOKUP(Members[[#This Row],[Subscriber SSN]],$C$7:X494,22,FALSE), ""))</f>
        <v/>
      </c>
      <c r="Y495" s="68"/>
      <c r="Z495" s="72"/>
      <c r="AA495" s="69"/>
      <c r="AB495" s="69"/>
      <c r="AC495" s="70"/>
      <c r="AD495" s="110">
        <f t="shared" si="14"/>
        <v>45292</v>
      </c>
      <c r="AE495" s="69"/>
      <c r="AF495" s="69"/>
      <c r="AG495" s="71"/>
      <c r="AH495" s="69"/>
      <c r="AI495" s="69"/>
      <c r="AJ495" s="69"/>
      <c r="AK495" s="69"/>
      <c r="AL495" s="69"/>
      <c r="AM495" s="69"/>
      <c r="AN495" s="69"/>
      <c r="AO495" s="69"/>
      <c r="AP495" s="73"/>
      <c r="AQ495" s="73"/>
      <c r="AR495" s="73"/>
      <c r="AS495" s="73"/>
      <c r="AT495" s="73"/>
      <c r="AU495" s="73"/>
      <c r="AV495" s="73"/>
      <c r="AW495" s="73"/>
      <c r="AX495" s="73"/>
      <c r="AY495" s="73"/>
      <c r="AZ495" s="73"/>
      <c r="BA495" s="73"/>
      <c r="BB495" s="73"/>
      <c r="BC495" s="74"/>
      <c r="BD495" s="222" t="str">
        <f t="shared" si="15"/>
        <v xml:space="preserve"> </v>
      </c>
      <c r="BE495" s="76">
        <f ca="1">Validation!H495</f>
        <v>2</v>
      </c>
      <c r="BF495" t="str">
        <f ca="1">Validation!I495</f>
        <v/>
      </c>
      <c r="BJ495" t="str">
        <f>IF(AND(ISBLANK(Members[[#This Row],[DependentSSN]]),NOT(ISBLANK(Members[[#This Row],[MedicalPolicy]]))), "CoverageLevels", "Waivers")</f>
        <v>Waivers</v>
      </c>
      <c r="BK495" t="str">
        <f>IF(AND(ISBLANK(Members[[#This Row],[DependentSSN]]),NOT(ISBLANK(Members[[#This Row],[Dental Policy]]))), "CoverageLevels", "Waivers")</f>
        <v>Waivers</v>
      </c>
      <c r="BL495" t="str">
        <f>IF(AND(ISBLANK(Members[[#This Row],[DependentSSN]]),NOT(ISBLANK(Members[[#This Row],[VisionPolicy]]))), "CoverageLevels", "Waivers")</f>
        <v>Waivers</v>
      </c>
      <c r="BM495">
        <v>0</v>
      </c>
    </row>
    <row r="496" spans="1:65" x14ac:dyDescent="0.25">
      <c r="A496" s="4"/>
      <c r="B496" s="67"/>
      <c r="C496" s="68"/>
      <c r="D496" s="68"/>
      <c r="E496" s="69"/>
      <c r="F496" s="68"/>
      <c r="G496" s="69"/>
      <c r="H496" s="68"/>
      <c r="I496" s="68"/>
      <c r="J496" s="70"/>
      <c r="K496" s="68"/>
      <c r="L496" s="68"/>
      <c r="M496" s="71"/>
      <c r="N496" s="69"/>
      <c r="O496" s="69"/>
      <c r="P496" s="69"/>
      <c r="Q496" s="69"/>
      <c r="R496" s="69"/>
      <c r="S496" s="69"/>
      <c r="T496" s="68" t="str">
        <f>IF(IFERROR(VLOOKUP(Members[[#This Row],[Subscriber SSN]],$C$7:T495,18,FALSE), "") = 0, "",IFERROR(VLOOKUP(Members[[#This Row],[Subscriber SSN]],$C$7:T495,18,FALSE), ""))</f>
        <v/>
      </c>
      <c r="U496" s="68" t="str">
        <f>IF(IFERROR(VLOOKUP(Members[[#This Row],[Subscriber SSN]],$C$7:U495,19,FALSE), "") = 0, "",IFERROR(VLOOKUP(Members[[#This Row],[Subscriber SSN]],$C$7:U495,19,FALSE), ""))</f>
        <v/>
      </c>
      <c r="V496" s="69" t="str">
        <f>IF(IFERROR(VLOOKUP(Members[[#This Row],[Subscriber SSN]],$C$7:V495,20,FALSE), "") = 0, "", IFERROR(VLOOKUP(Members[[#This Row],[Subscriber SSN]],$C$7:V495,20,FALSE), ""))</f>
        <v/>
      </c>
      <c r="W496" s="68" t="str">
        <f>IF(IFERROR(VLOOKUP(Members[[#This Row],[Subscriber SSN]],$C$7:W495,21,FALSE), "") = 0, "", IFERROR(VLOOKUP(Members[[#This Row],[Subscriber SSN]],$C$7:W495,21,FALSE), ""))</f>
        <v/>
      </c>
      <c r="X496" s="68" t="str">
        <f>IF(IFERROR(VLOOKUP(Members[[#This Row],[Subscriber SSN]],$C$7:X495,22,FALSE), "") = 0, "", IFERROR(VLOOKUP(Members[[#This Row],[Subscriber SSN]],$C$7:X495,22,FALSE), ""))</f>
        <v/>
      </c>
      <c r="Y496" s="68"/>
      <c r="Z496" s="72"/>
      <c r="AA496" s="69"/>
      <c r="AB496" s="69"/>
      <c r="AC496" s="70"/>
      <c r="AD496" s="110">
        <f t="shared" si="14"/>
        <v>45292</v>
      </c>
      <c r="AE496" s="69"/>
      <c r="AF496" s="69"/>
      <c r="AG496" s="71"/>
      <c r="AH496" s="69"/>
      <c r="AI496" s="69"/>
      <c r="AJ496" s="69"/>
      <c r="AK496" s="69"/>
      <c r="AL496" s="69"/>
      <c r="AM496" s="69"/>
      <c r="AN496" s="69"/>
      <c r="AO496" s="69"/>
      <c r="AP496" s="73"/>
      <c r="AQ496" s="73"/>
      <c r="AR496" s="73"/>
      <c r="AS496" s="73"/>
      <c r="AT496" s="73"/>
      <c r="AU496" s="73"/>
      <c r="AV496" s="73"/>
      <c r="AW496" s="73"/>
      <c r="AX496" s="73"/>
      <c r="AY496" s="73"/>
      <c r="AZ496" s="73"/>
      <c r="BA496" s="73"/>
      <c r="BB496" s="73"/>
      <c r="BC496" s="74"/>
      <c r="BD496" s="222" t="str">
        <f t="shared" si="15"/>
        <v xml:space="preserve"> </v>
      </c>
      <c r="BE496" s="76">
        <f ca="1">Validation!H496</f>
        <v>2</v>
      </c>
      <c r="BF496" t="str">
        <f ca="1">Validation!I496</f>
        <v/>
      </c>
      <c r="BJ496" t="str">
        <f>IF(AND(ISBLANK(Members[[#This Row],[DependentSSN]]),NOT(ISBLANK(Members[[#This Row],[MedicalPolicy]]))), "CoverageLevels", "Waivers")</f>
        <v>Waivers</v>
      </c>
      <c r="BK496" t="str">
        <f>IF(AND(ISBLANK(Members[[#This Row],[DependentSSN]]),NOT(ISBLANK(Members[[#This Row],[Dental Policy]]))), "CoverageLevels", "Waivers")</f>
        <v>Waivers</v>
      </c>
      <c r="BL496" t="str">
        <f>IF(AND(ISBLANK(Members[[#This Row],[DependentSSN]]),NOT(ISBLANK(Members[[#This Row],[VisionPolicy]]))), "CoverageLevels", "Waivers")</f>
        <v>Waivers</v>
      </c>
      <c r="BM496">
        <v>0</v>
      </c>
    </row>
    <row r="497" spans="1:65" x14ac:dyDescent="0.25">
      <c r="A497" s="4"/>
      <c r="B497" s="67"/>
      <c r="C497" s="68"/>
      <c r="D497" s="68"/>
      <c r="E497" s="69"/>
      <c r="F497" s="68"/>
      <c r="G497" s="69"/>
      <c r="H497" s="68"/>
      <c r="I497" s="68"/>
      <c r="J497" s="70"/>
      <c r="K497" s="68"/>
      <c r="L497" s="68"/>
      <c r="M497" s="71"/>
      <c r="N497" s="69"/>
      <c r="O497" s="69"/>
      <c r="P497" s="69"/>
      <c r="Q497" s="69"/>
      <c r="R497" s="69"/>
      <c r="S497" s="69"/>
      <c r="T497" s="68" t="str">
        <f>IF(IFERROR(VLOOKUP(Members[[#This Row],[Subscriber SSN]],$C$7:T496,18,FALSE), "") = 0, "",IFERROR(VLOOKUP(Members[[#This Row],[Subscriber SSN]],$C$7:T496,18,FALSE), ""))</f>
        <v/>
      </c>
      <c r="U497" s="68" t="str">
        <f>IF(IFERROR(VLOOKUP(Members[[#This Row],[Subscriber SSN]],$C$7:U496,19,FALSE), "") = 0, "",IFERROR(VLOOKUP(Members[[#This Row],[Subscriber SSN]],$C$7:U496,19,FALSE), ""))</f>
        <v/>
      </c>
      <c r="V497" s="69" t="str">
        <f>IF(IFERROR(VLOOKUP(Members[[#This Row],[Subscriber SSN]],$C$7:V496,20,FALSE), "") = 0, "", IFERROR(VLOOKUP(Members[[#This Row],[Subscriber SSN]],$C$7:V496,20,FALSE), ""))</f>
        <v/>
      </c>
      <c r="W497" s="68" t="str">
        <f>IF(IFERROR(VLOOKUP(Members[[#This Row],[Subscriber SSN]],$C$7:W496,21,FALSE), "") = 0, "", IFERROR(VLOOKUP(Members[[#This Row],[Subscriber SSN]],$C$7:W496,21,FALSE), ""))</f>
        <v/>
      </c>
      <c r="X497" s="68" t="str">
        <f>IF(IFERROR(VLOOKUP(Members[[#This Row],[Subscriber SSN]],$C$7:X496,22,FALSE), "") = 0, "", IFERROR(VLOOKUP(Members[[#This Row],[Subscriber SSN]],$C$7:X496,22,FALSE), ""))</f>
        <v/>
      </c>
      <c r="Y497" s="68"/>
      <c r="Z497" s="72"/>
      <c r="AA497" s="69"/>
      <c r="AB497" s="69"/>
      <c r="AC497" s="70"/>
      <c r="AD497" s="110">
        <f t="shared" si="14"/>
        <v>45292</v>
      </c>
      <c r="AE497" s="69"/>
      <c r="AF497" s="69"/>
      <c r="AG497" s="71"/>
      <c r="AH497" s="69"/>
      <c r="AI497" s="69"/>
      <c r="AJ497" s="69"/>
      <c r="AK497" s="69"/>
      <c r="AL497" s="69"/>
      <c r="AM497" s="69"/>
      <c r="AN497" s="69"/>
      <c r="AO497" s="69"/>
      <c r="AP497" s="73"/>
      <c r="AQ497" s="73"/>
      <c r="AR497" s="73"/>
      <c r="AS497" s="73"/>
      <c r="AT497" s="73"/>
      <c r="AU497" s="73"/>
      <c r="AV497" s="73"/>
      <c r="AW497" s="73"/>
      <c r="AX497" s="73"/>
      <c r="AY497" s="73"/>
      <c r="AZ497" s="73"/>
      <c r="BA497" s="73"/>
      <c r="BB497" s="73"/>
      <c r="BC497" s="74"/>
      <c r="BD497" s="222" t="str">
        <f t="shared" si="15"/>
        <v xml:space="preserve"> </v>
      </c>
      <c r="BE497" s="76">
        <f ca="1">Validation!H497</f>
        <v>2</v>
      </c>
      <c r="BF497" t="str">
        <f ca="1">Validation!I497</f>
        <v/>
      </c>
      <c r="BJ497" t="str">
        <f>IF(AND(ISBLANK(Members[[#This Row],[DependentSSN]]),NOT(ISBLANK(Members[[#This Row],[MedicalPolicy]]))), "CoverageLevels", "Waivers")</f>
        <v>Waivers</v>
      </c>
      <c r="BK497" t="str">
        <f>IF(AND(ISBLANK(Members[[#This Row],[DependentSSN]]),NOT(ISBLANK(Members[[#This Row],[Dental Policy]]))), "CoverageLevels", "Waivers")</f>
        <v>Waivers</v>
      </c>
      <c r="BL497" t="str">
        <f>IF(AND(ISBLANK(Members[[#This Row],[DependentSSN]]),NOT(ISBLANK(Members[[#This Row],[VisionPolicy]]))), "CoverageLevels", "Waivers")</f>
        <v>Waivers</v>
      </c>
      <c r="BM497">
        <v>0</v>
      </c>
    </row>
    <row r="498" spans="1:65" x14ac:dyDescent="0.25">
      <c r="A498" s="4"/>
      <c r="B498" s="67"/>
      <c r="C498" s="68"/>
      <c r="D498" s="68"/>
      <c r="E498" s="69"/>
      <c r="F498" s="68"/>
      <c r="G498" s="69"/>
      <c r="H498" s="68"/>
      <c r="I498" s="68"/>
      <c r="J498" s="70"/>
      <c r="K498" s="68"/>
      <c r="L498" s="68"/>
      <c r="M498" s="71"/>
      <c r="N498" s="69"/>
      <c r="O498" s="69"/>
      <c r="P498" s="69"/>
      <c r="Q498" s="69"/>
      <c r="R498" s="69"/>
      <c r="S498" s="69"/>
      <c r="T498" s="68" t="str">
        <f>IF(IFERROR(VLOOKUP(Members[[#This Row],[Subscriber SSN]],$C$7:T497,18,FALSE), "") = 0, "",IFERROR(VLOOKUP(Members[[#This Row],[Subscriber SSN]],$C$7:T497,18,FALSE), ""))</f>
        <v/>
      </c>
      <c r="U498" s="68" t="str">
        <f>IF(IFERROR(VLOOKUP(Members[[#This Row],[Subscriber SSN]],$C$7:U497,19,FALSE), "") = 0, "",IFERROR(VLOOKUP(Members[[#This Row],[Subscriber SSN]],$C$7:U497,19,FALSE), ""))</f>
        <v/>
      </c>
      <c r="V498" s="69" t="str">
        <f>IF(IFERROR(VLOOKUP(Members[[#This Row],[Subscriber SSN]],$C$7:V497,20,FALSE), "") = 0, "", IFERROR(VLOOKUP(Members[[#This Row],[Subscriber SSN]],$C$7:V497,20,FALSE), ""))</f>
        <v/>
      </c>
      <c r="W498" s="68" t="str">
        <f>IF(IFERROR(VLOOKUP(Members[[#This Row],[Subscriber SSN]],$C$7:W497,21,FALSE), "") = 0, "", IFERROR(VLOOKUP(Members[[#This Row],[Subscriber SSN]],$C$7:W497,21,FALSE), ""))</f>
        <v/>
      </c>
      <c r="X498" s="68" t="str">
        <f>IF(IFERROR(VLOOKUP(Members[[#This Row],[Subscriber SSN]],$C$7:X497,22,FALSE), "") = 0, "", IFERROR(VLOOKUP(Members[[#This Row],[Subscriber SSN]],$C$7:X497,22,FALSE), ""))</f>
        <v/>
      </c>
      <c r="Y498" s="68"/>
      <c r="Z498" s="72"/>
      <c r="AA498" s="69"/>
      <c r="AB498" s="69"/>
      <c r="AC498" s="70"/>
      <c r="AD498" s="110">
        <f t="shared" si="14"/>
        <v>45292</v>
      </c>
      <c r="AE498" s="69"/>
      <c r="AF498" s="69"/>
      <c r="AG498" s="71"/>
      <c r="AH498" s="69"/>
      <c r="AI498" s="69"/>
      <c r="AJ498" s="69"/>
      <c r="AK498" s="69"/>
      <c r="AL498" s="69"/>
      <c r="AM498" s="69"/>
      <c r="AN498" s="69"/>
      <c r="AO498" s="69"/>
      <c r="AP498" s="73"/>
      <c r="AQ498" s="73"/>
      <c r="AR498" s="73"/>
      <c r="AS498" s="73"/>
      <c r="AT498" s="73"/>
      <c r="AU498" s="73"/>
      <c r="AV498" s="73"/>
      <c r="AW498" s="73"/>
      <c r="AX498" s="73"/>
      <c r="AY498" s="73"/>
      <c r="AZ498" s="73"/>
      <c r="BA498" s="73"/>
      <c r="BB498" s="73"/>
      <c r="BC498" s="74"/>
      <c r="BD498" s="222" t="str">
        <f t="shared" si="15"/>
        <v xml:space="preserve"> </v>
      </c>
      <c r="BE498" s="76">
        <f ca="1">Validation!H498</f>
        <v>2</v>
      </c>
      <c r="BF498" t="str">
        <f ca="1">Validation!I498</f>
        <v/>
      </c>
      <c r="BJ498" t="str">
        <f>IF(AND(ISBLANK(Members[[#This Row],[DependentSSN]]),NOT(ISBLANK(Members[[#This Row],[MedicalPolicy]]))), "CoverageLevels", "Waivers")</f>
        <v>Waivers</v>
      </c>
      <c r="BK498" t="str">
        <f>IF(AND(ISBLANK(Members[[#This Row],[DependentSSN]]),NOT(ISBLANK(Members[[#This Row],[Dental Policy]]))), "CoverageLevels", "Waivers")</f>
        <v>Waivers</v>
      </c>
      <c r="BL498" t="str">
        <f>IF(AND(ISBLANK(Members[[#This Row],[DependentSSN]]),NOT(ISBLANK(Members[[#This Row],[VisionPolicy]]))), "CoverageLevels", "Waivers")</f>
        <v>Waivers</v>
      </c>
      <c r="BM498">
        <v>0</v>
      </c>
    </row>
    <row r="499" spans="1:65" x14ac:dyDescent="0.25">
      <c r="A499" s="4"/>
      <c r="B499" s="67"/>
      <c r="C499" s="68"/>
      <c r="D499" s="68"/>
      <c r="E499" s="69"/>
      <c r="F499" s="68"/>
      <c r="G499" s="69"/>
      <c r="H499" s="68"/>
      <c r="I499" s="68"/>
      <c r="J499" s="70"/>
      <c r="K499" s="68"/>
      <c r="L499" s="68"/>
      <c r="M499" s="71"/>
      <c r="N499" s="69"/>
      <c r="O499" s="69"/>
      <c r="P499" s="69"/>
      <c r="Q499" s="69"/>
      <c r="R499" s="69"/>
      <c r="S499" s="69"/>
      <c r="T499" s="68" t="str">
        <f>IF(IFERROR(VLOOKUP(Members[[#This Row],[Subscriber SSN]],$C$7:T498,18,FALSE), "") = 0, "",IFERROR(VLOOKUP(Members[[#This Row],[Subscriber SSN]],$C$7:T498,18,FALSE), ""))</f>
        <v/>
      </c>
      <c r="U499" s="68" t="str">
        <f>IF(IFERROR(VLOOKUP(Members[[#This Row],[Subscriber SSN]],$C$7:U498,19,FALSE), "") = 0, "",IFERROR(VLOOKUP(Members[[#This Row],[Subscriber SSN]],$C$7:U498,19,FALSE), ""))</f>
        <v/>
      </c>
      <c r="V499" s="69" t="str">
        <f>IF(IFERROR(VLOOKUP(Members[[#This Row],[Subscriber SSN]],$C$7:V498,20,FALSE), "") = 0, "", IFERROR(VLOOKUP(Members[[#This Row],[Subscriber SSN]],$C$7:V498,20,FALSE), ""))</f>
        <v/>
      </c>
      <c r="W499" s="68" t="str">
        <f>IF(IFERROR(VLOOKUP(Members[[#This Row],[Subscriber SSN]],$C$7:W498,21,FALSE), "") = 0, "", IFERROR(VLOOKUP(Members[[#This Row],[Subscriber SSN]],$C$7:W498,21,FALSE), ""))</f>
        <v/>
      </c>
      <c r="X499" s="68" t="str">
        <f>IF(IFERROR(VLOOKUP(Members[[#This Row],[Subscriber SSN]],$C$7:X498,22,FALSE), "") = 0, "", IFERROR(VLOOKUP(Members[[#This Row],[Subscriber SSN]],$C$7:X498,22,FALSE), ""))</f>
        <v/>
      </c>
      <c r="Y499" s="68"/>
      <c r="Z499" s="72"/>
      <c r="AA499" s="69"/>
      <c r="AB499" s="69"/>
      <c r="AC499" s="70"/>
      <c r="AD499" s="110">
        <f t="shared" si="14"/>
        <v>45292</v>
      </c>
      <c r="AE499" s="69"/>
      <c r="AF499" s="69"/>
      <c r="AG499" s="71"/>
      <c r="AH499" s="69"/>
      <c r="AI499" s="69"/>
      <c r="AJ499" s="69"/>
      <c r="AK499" s="69"/>
      <c r="AL499" s="69"/>
      <c r="AM499" s="69"/>
      <c r="AN499" s="69"/>
      <c r="AO499" s="69"/>
      <c r="AP499" s="73"/>
      <c r="AQ499" s="73"/>
      <c r="AR499" s="73"/>
      <c r="AS499" s="73"/>
      <c r="AT499" s="73"/>
      <c r="AU499" s="73"/>
      <c r="AV499" s="73"/>
      <c r="AW499" s="73"/>
      <c r="AX499" s="73"/>
      <c r="AY499" s="73"/>
      <c r="AZ499" s="73"/>
      <c r="BA499" s="73"/>
      <c r="BB499" s="73"/>
      <c r="BC499" s="74"/>
      <c r="BD499" s="222" t="str">
        <f t="shared" si="15"/>
        <v xml:space="preserve"> </v>
      </c>
      <c r="BE499" s="76">
        <f ca="1">Validation!H499</f>
        <v>2</v>
      </c>
      <c r="BF499" t="str">
        <f ca="1">Validation!I499</f>
        <v/>
      </c>
      <c r="BJ499" t="str">
        <f>IF(AND(ISBLANK(Members[[#This Row],[DependentSSN]]),NOT(ISBLANK(Members[[#This Row],[MedicalPolicy]]))), "CoverageLevels", "Waivers")</f>
        <v>Waivers</v>
      </c>
      <c r="BK499" t="str">
        <f>IF(AND(ISBLANK(Members[[#This Row],[DependentSSN]]),NOT(ISBLANK(Members[[#This Row],[Dental Policy]]))), "CoverageLevels", "Waivers")</f>
        <v>Waivers</v>
      </c>
      <c r="BL499" t="str">
        <f>IF(AND(ISBLANK(Members[[#This Row],[DependentSSN]]),NOT(ISBLANK(Members[[#This Row],[VisionPolicy]]))), "CoverageLevels", "Waivers")</f>
        <v>Waivers</v>
      </c>
      <c r="BM499">
        <v>0</v>
      </c>
    </row>
    <row r="500" spans="1:65" x14ac:dyDescent="0.25">
      <c r="A500" s="4"/>
      <c r="B500" s="67"/>
      <c r="C500" s="68"/>
      <c r="D500" s="68"/>
      <c r="E500" s="69"/>
      <c r="F500" s="68"/>
      <c r="G500" s="69"/>
      <c r="H500" s="68"/>
      <c r="I500" s="68"/>
      <c r="J500" s="70"/>
      <c r="K500" s="68"/>
      <c r="L500" s="68"/>
      <c r="M500" s="71"/>
      <c r="N500" s="69"/>
      <c r="O500" s="69"/>
      <c r="P500" s="69"/>
      <c r="Q500" s="69"/>
      <c r="R500" s="69"/>
      <c r="S500" s="69"/>
      <c r="T500" s="68" t="str">
        <f>IF(IFERROR(VLOOKUP(Members[[#This Row],[Subscriber SSN]],$C$7:T499,18,FALSE), "") = 0, "",IFERROR(VLOOKUP(Members[[#This Row],[Subscriber SSN]],$C$7:T499,18,FALSE), ""))</f>
        <v/>
      </c>
      <c r="U500" s="68" t="str">
        <f>IF(IFERROR(VLOOKUP(Members[[#This Row],[Subscriber SSN]],$C$7:U499,19,FALSE), "") = 0, "",IFERROR(VLOOKUP(Members[[#This Row],[Subscriber SSN]],$C$7:U499,19,FALSE), ""))</f>
        <v/>
      </c>
      <c r="V500" s="69" t="str">
        <f>IF(IFERROR(VLOOKUP(Members[[#This Row],[Subscriber SSN]],$C$7:V499,20,FALSE), "") = 0, "", IFERROR(VLOOKUP(Members[[#This Row],[Subscriber SSN]],$C$7:V499,20,FALSE), ""))</f>
        <v/>
      </c>
      <c r="W500" s="68" t="str">
        <f>IF(IFERROR(VLOOKUP(Members[[#This Row],[Subscriber SSN]],$C$7:W499,21,FALSE), "") = 0, "", IFERROR(VLOOKUP(Members[[#This Row],[Subscriber SSN]],$C$7:W499,21,FALSE), ""))</f>
        <v/>
      </c>
      <c r="X500" s="68" t="str">
        <f>IF(IFERROR(VLOOKUP(Members[[#This Row],[Subscriber SSN]],$C$7:X499,22,FALSE), "") = 0, "", IFERROR(VLOOKUP(Members[[#This Row],[Subscriber SSN]],$C$7:X499,22,FALSE), ""))</f>
        <v/>
      </c>
      <c r="Y500" s="68"/>
      <c r="Z500" s="72"/>
      <c r="AA500" s="69"/>
      <c r="AB500" s="69"/>
      <c r="AC500" s="70"/>
      <c r="AD500" s="110">
        <f t="shared" si="14"/>
        <v>45292</v>
      </c>
      <c r="AE500" s="69"/>
      <c r="AF500" s="69"/>
      <c r="AG500" s="71"/>
      <c r="AH500" s="69"/>
      <c r="AI500" s="69"/>
      <c r="AJ500" s="69"/>
      <c r="AK500" s="69"/>
      <c r="AL500" s="69"/>
      <c r="AM500" s="69"/>
      <c r="AN500" s="69"/>
      <c r="AO500" s="69"/>
      <c r="AP500" s="73"/>
      <c r="AQ500" s="73"/>
      <c r="AR500" s="73"/>
      <c r="AS500" s="73"/>
      <c r="AT500" s="73"/>
      <c r="AU500" s="73"/>
      <c r="AV500" s="73"/>
      <c r="AW500" s="73"/>
      <c r="AX500" s="73"/>
      <c r="AY500" s="73"/>
      <c r="AZ500" s="73"/>
      <c r="BA500" s="73"/>
      <c r="BB500" s="73"/>
      <c r="BC500" s="74"/>
      <c r="BD500" s="222" t="str">
        <f t="shared" si="15"/>
        <v xml:space="preserve"> </v>
      </c>
      <c r="BE500" s="76">
        <f ca="1">Validation!H500</f>
        <v>2</v>
      </c>
      <c r="BF500" t="str">
        <f ca="1">Validation!I500</f>
        <v/>
      </c>
      <c r="BJ500" t="str">
        <f>IF(AND(ISBLANK(Members[[#This Row],[DependentSSN]]),NOT(ISBLANK(Members[[#This Row],[MedicalPolicy]]))), "CoverageLevels", "Waivers")</f>
        <v>Waivers</v>
      </c>
      <c r="BK500" t="str">
        <f>IF(AND(ISBLANK(Members[[#This Row],[DependentSSN]]),NOT(ISBLANK(Members[[#This Row],[Dental Policy]]))), "CoverageLevels", "Waivers")</f>
        <v>Waivers</v>
      </c>
      <c r="BL500" t="str">
        <f>IF(AND(ISBLANK(Members[[#This Row],[DependentSSN]]),NOT(ISBLANK(Members[[#This Row],[VisionPolicy]]))), "CoverageLevels", "Waivers")</f>
        <v>Waivers</v>
      </c>
      <c r="BM500">
        <v>0</v>
      </c>
    </row>
    <row r="501" spans="1:65" x14ac:dyDescent="0.25">
      <c r="A501" s="4"/>
      <c r="B501" s="67"/>
      <c r="C501" s="68"/>
      <c r="D501" s="68"/>
      <c r="E501" s="69"/>
      <c r="F501" s="68"/>
      <c r="G501" s="69"/>
      <c r="H501" s="68"/>
      <c r="I501" s="68"/>
      <c r="J501" s="70"/>
      <c r="K501" s="68"/>
      <c r="L501" s="68"/>
      <c r="M501" s="71"/>
      <c r="N501" s="69"/>
      <c r="O501" s="69"/>
      <c r="P501" s="69"/>
      <c r="Q501" s="69"/>
      <c r="R501" s="69"/>
      <c r="S501" s="69"/>
      <c r="T501" s="68" t="str">
        <f>IF(IFERROR(VLOOKUP(Members[[#This Row],[Subscriber SSN]],$C$7:T500,18,FALSE), "") = 0, "",IFERROR(VLOOKUP(Members[[#This Row],[Subscriber SSN]],$C$7:T500,18,FALSE), ""))</f>
        <v/>
      </c>
      <c r="U501" s="68" t="str">
        <f>IF(IFERROR(VLOOKUP(Members[[#This Row],[Subscriber SSN]],$C$7:U500,19,FALSE), "") = 0, "",IFERROR(VLOOKUP(Members[[#This Row],[Subscriber SSN]],$C$7:U500,19,FALSE), ""))</f>
        <v/>
      </c>
      <c r="V501" s="69" t="str">
        <f>IF(IFERROR(VLOOKUP(Members[[#This Row],[Subscriber SSN]],$C$7:V500,20,FALSE), "") = 0, "", IFERROR(VLOOKUP(Members[[#This Row],[Subscriber SSN]],$C$7:V500,20,FALSE), ""))</f>
        <v/>
      </c>
      <c r="W501" s="68" t="str">
        <f>IF(IFERROR(VLOOKUP(Members[[#This Row],[Subscriber SSN]],$C$7:W500,21,FALSE), "") = 0, "", IFERROR(VLOOKUP(Members[[#This Row],[Subscriber SSN]],$C$7:W500,21,FALSE), ""))</f>
        <v/>
      </c>
      <c r="X501" s="68" t="str">
        <f>IF(IFERROR(VLOOKUP(Members[[#This Row],[Subscriber SSN]],$C$7:X500,22,FALSE), "") = 0, "", IFERROR(VLOOKUP(Members[[#This Row],[Subscriber SSN]],$C$7:X500,22,FALSE), ""))</f>
        <v/>
      </c>
      <c r="Y501" s="68"/>
      <c r="Z501" s="72"/>
      <c r="AA501" s="69"/>
      <c r="AB501" s="69"/>
      <c r="AC501" s="70"/>
      <c r="AD501" s="110">
        <f t="shared" si="14"/>
        <v>45292</v>
      </c>
      <c r="AE501" s="69"/>
      <c r="AF501" s="69"/>
      <c r="AG501" s="71"/>
      <c r="AH501" s="69"/>
      <c r="AI501" s="69"/>
      <c r="AJ501" s="69"/>
      <c r="AK501" s="69"/>
      <c r="AL501" s="69"/>
      <c r="AM501" s="69"/>
      <c r="AN501" s="69"/>
      <c r="AO501" s="69"/>
      <c r="AP501" s="73"/>
      <c r="AQ501" s="73"/>
      <c r="AR501" s="73"/>
      <c r="AS501" s="73"/>
      <c r="AT501" s="73"/>
      <c r="AU501" s="73"/>
      <c r="AV501" s="73"/>
      <c r="AW501" s="73"/>
      <c r="AX501" s="73"/>
      <c r="AY501" s="73"/>
      <c r="AZ501" s="73"/>
      <c r="BA501" s="73"/>
      <c r="BB501" s="73"/>
      <c r="BC501" s="74"/>
      <c r="BD501" s="222" t="str">
        <f t="shared" si="15"/>
        <v xml:space="preserve"> </v>
      </c>
      <c r="BE501" s="76">
        <f ca="1">Validation!H501</f>
        <v>2</v>
      </c>
      <c r="BF501" t="str">
        <f ca="1">Validation!I501</f>
        <v/>
      </c>
      <c r="BJ501" t="str">
        <f>IF(AND(ISBLANK(Members[[#This Row],[DependentSSN]]),NOT(ISBLANK(Members[[#This Row],[MedicalPolicy]]))), "CoverageLevels", "Waivers")</f>
        <v>Waivers</v>
      </c>
      <c r="BK501" t="str">
        <f>IF(AND(ISBLANK(Members[[#This Row],[DependentSSN]]),NOT(ISBLANK(Members[[#This Row],[Dental Policy]]))), "CoverageLevels", "Waivers")</f>
        <v>Waivers</v>
      </c>
      <c r="BL501" t="str">
        <f>IF(AND(ISBLANK(Members[[#This Row],[DependentSSN]]),NOT(ISBLANK(Members[[#This Row],[VisionPolicy]]))), "CoverageLevels", "Waivers")</f>
        <v>Waivers</v>
      </c>
      <c r="BM501">
        <v>0</v>
      </c>
    </row>
    <row r="502" spans="1:65" x14ac:dyDescent="0.25">
      <c r="A502" s="4"/>
      <c r="B502" s="67"/>
      <c r="C502" s="68"/>
      <c r="D502" s="68"/>
      <c r="E502" s="69"/>
      <c r="F502" s="68"/>
      <c r="G502" s="69"/>
      <c r="H502" s="68"/>
      <c r="I502" s="68"/>
      <c r="J502" s="70"/>
      <c r="K502" s="68"/>
      <c r="L502" s="68"/>
      <c r="M502" s="71"/>
      <c r="N502" s="69"/>
      <c r="O502" s="69"/>
      <c r="P502" s="69"/>
      <c r="Q502" s="69"/>
      <c r="R502" s="69"/>
      <c r="S502" s="69"/>
      <c r="T502" s="68" t="str">
        <f>IF(IFERROR(VLOOKUP(Members[[#This Row],[Subscriber SSN]],$C$7:T501,18,FALSE), "") = 0, "",IFERROR(VLOOKUP(Members[[#This Row],[Subscriber SSN]],$C$7:T501,18,FALSE), ""))</f>
        <v/>
      </c>
      <c r="U502" s="68" t="str">
        <f>IF(IFERROR(VLOOKUP(Members[[#This Row],[Subscriber SSN]],$C$7:U501,19,FALSE), "") = 0, "",IFERROR(VLOOKUP(Members[[#This Row],[Subscriber SSN]],$C$7:U501,19,FALSE), ""))</f>
        <v/>
      </c>
      <c r="V502" s="69" t="str">
        <f>IF(IFERROR(VLOOKUP(Members[[#This Row],[Subscriber SSN]],$C$7:V501,20,FALSE), "") = 0, "", IFERROR(VLOOKUP(Members[[#This Row],[Subscriber SSN]],$C$7:V501,20,FALSE), ""))</f>
        <v/>
      </c>
      <c r="W502" s="68" t="str">
        <f>IF(IFERROR(VLOOKUP(Members[[#This Row],[Subscriber SSN]],$C$7:W501,21,FALSE), "") = 0, "", IFERROR(VLOOKUP(Members[[#This Row],[Subscriber SSN]],$C$7:W501,21,FALSE), ""))</f>
        <v/>
      </c>
      <c r="X502" s="68" t="str">
        <f>IF(IFERROR(VLOOKUP(Members[[#This Row],[Subscriber SSN]],$C$7:X501,22,FALSE), "") = 0, "", IFERROR(VLOOKUP(Members[[#This Row],[Subscriber SSN]],$C$7:X501,22,FALSE), ""))</f>
        <v/>
      </c>
      <c r="Y502" s="68"/>
      <c r="Z502" s="72"/>
      <c r="AA502" s="69"/>
      <c r="AB502" s="69"/>
      <c r="AC502" s="70"/>
      <c r="AD502" s="110">
        <f t="shared" si="14"/>
        <v>45292</v>
      </c>
      <c r="AE502" s="69"/>
      <c r="AF502" s="69"/>
      <c r="AG502" s="71"/>
      <c r="AH502" s="69"/>
      <c r="AI502" s="69"/>
      <c r="AJ502" s="69"/>
      <c r="AK502" s="69"/>
      <c r="AL502" s="69"/>
      <c r="AM502" s="69"/>
      <c r="AN502" s="69"/>
      <c r="AO502" s="69"/>
      <c r="AP502" s="73"/>
      <c r="AQ502" s="73"/>
      <c r="AR502" s="73"/>
      <c r="AS502" s="73"/>
      <c r="AT502" s="73"/>
      <c r="AU502" s="73"/>
      <c r="AV502" s="73"/>
      <c r="AW502" s="73"/>
      <c r="AX502" s="73"/>
      <c r="AY502" s="73"/>
      <c r="AZ502" s="73"/>
      <c r="BA502" s="73"/>
      <c r="BB502" s="73"/>
      <c r="BC502" s="74"/>
      <c r="BD502" s="222" t="str">
        <f t="shared" si="15"/>
        <v xml:space="preserve"> </v>
      </c>
      <c r="BE502" s="76">
        <f ca="1">Validation!H502</f>
        <v>2</v>
      </c>
      <c r="BF502" t="str">
        <f ca="1">Validation!I502</f>
        <v/>
      </c>
      <c r="BJ502" t="str">
        <f>IF(AND(ISBLANK(Members[[#This Row],[DependentSSN]]),NOT(ISBLANK(Members[[#This Row],[MedicalPolicy]]))), "CoverageLevels", "Waivers")</f>
        <v>Waivers</v>
      </c>
      <c r="BK502" t="str">
        <f>IF(AND(ISBLANK(Members[[#This Row],[DependentSSN]]),NOT(ISBLANK(Members[[#This Row],[Dental Policy]]))), "CoverageLevels", "Waivers")</f>
        <v>Waivers</v>
      </c>
      <c r="BL502" t="str">
        <f>IF(AND(ISBLANK(Members[[#This Row],[DependentSSN]]),NOT(ISBLANK(Members[[#This Row],[VisionPolicy]]))), "CoverageLevels", "Waivers")</f>
        <v>Waivers</v>
      </c>
      <c r="BM502">
        <v>0</v>
      </c>
    </row>
    <row r="503" spans="1:65" x14ac:dyDescent="0.25">
      <c r="A503" s="4"/>
      <c r="B503" s="67"/>
      <c r="C503" s="68"/>
      <c r="D503" s="68"/>
      <c r="E503" s="69"/>
      <c r="F503" s="68"/>
      <c r="G503" s="69"/>
      <c r="H503" s="68"/>
      <c r="I503" s="68"/>
      <c r="J503" s="70"/>
      <c r="K503" s="68"/>
      <c r="L503" s="68"/>
      <c r="M503" s="71"/>
      <c r="N503" s="69"/>
      <c r="O503" s="69"/>
      <c r="P503" s="69"/>
      <c r="Q503" s="69"/>
      <c r="R503" s="69"/>
      <c r="S503" s="69"/>
      <c r="T503" s="68" t="str">
        <f>IF(IFERROR(VLOOKUP(Members[[#This Row],[Subscriber SSN]],$C$7:T502,18,FALSE), "") = 0, "",IFERROR(VLOOKUP(Members[[#This Row],[Subscriber SSN]],$C$7:T502,18,FALSE), ""))</f>
        <v/>
      </c>
      <c r="U503" s="68" t="str">
        <f>IF(IFERROR(VLOOKUP(Members[[#This Row],[Subscriber SSN]],$C$7:U502,19,FALSE), "") = 0, "",IFERROR(VLOOKUP(Members[[#This Row],[Subscriber SSN]],$C$7:U502,19,FALSE), ""))</f>
        <v/>
      </c>
      <c r="V503" s="69" t="str">
        <f>IF(IFERROR(VLOOKUP(Members[[#This Row],[Subscriber SSN]],$C$7:V502,20,FALSE), "") = 0, "", IFERROR(VLOOKUP(Members[[#This Row],[Subscriber SSN]],$C$7:V502,20,FALSE), ""))</f>
        <v/>
      </c>
      <c r="W503" s="68" t="str">
        <f>IF(IFERROR(VLOOKUP(Members[[#This Row],[Subscriber SSN]],$C$7:W502,21,FALSE), "") = 0, "", IFERROR(VLOOKUP(Members[[#This Row],[Subscriber SSN]],$C$7:W502,21,FALSE), ""))</f>
        <v/>
      </c>
      <c r="X503" s="68" t="str">
        <f>IF(IFERROR(VLOOKUP(Members[[#This Row],[Subscriber SSN]],$C$7:X502,22,FALSE), "") = 0, "", IFERROR(VLOOKUP(Members[[#This Row],[Subscriber SSN]],$C$7:X502,22,FALSE), ""))</f>
        <v/>
      </c>
      <c r="Y503" s="68"/>
      <c r="Z503" s="72"/>
      <c r="AA503" s="69"/>
      <c r="AB503" s="69"/>
      <c r="AC503" s="70"/>
      <c r="AD503" s="110">
        <f t="shared" si="14"/>
        <v>45292</v>
      </c>
      <c r="AE503" s="69"/>
      <c r="AF503" s="69"/>
      <c r="AG503" s="71"/>
      <c r="AH503" s="69"/>
      <c r="AI503" s="69"/>
      <c r="AJ503" s="69"/>
      <c r="AK503" s="69"/>
      <c r="AL503" s="69"/>
      <c r="AM503" s="69"/>
      <c r="AN503" s="69"/>
      <c r="AO503" s="69"/>
      <c r="AP503" s="73"/>
      <c r="AQ503" s="73"/>
      <c r="AR503" s="73"/>
      <c r="AS503" s="73"/>
      <c r="AT503" s="73"/>
      <c r="AU503" s="73"/>
      <c r="AV503" s="73"/>
      <c r="AW503" s="73"/>
      <c r="AX503" s="73"/>
      <c r="AY503" s="73"/>
      <c r="AZ503" s="73"/>
      <c r="BA503" s="73"/>
      <c r="BB503" s="73"/>
      <c r="BC503" s="74"/>
      <c r="BD503" s="222" t="str">
        <f t="shared" si="15"/>
        <v xml:space="preserve"> </v>
      </c>
      <c r="BE503" s="76">
        <f ca="1">Validation!H503</f>
        <v>2</v>
      </c>
      <c r="BF503" t="str">
        <f ca="1">Validation!I503</f>
        <v/>
      </c>
      <c r="BJ503" t="str">
        <f>IF(AND(ISBLANK(Members[[#This Row],[DependentSSN]]),NOT(ISBLANK(Members[[#This Row],[MedicalPolicy]]))), "CoverageLevels", "Waivers")</f>
        <v>Waivers</v>
      </c>
      <c r="BK503" t="str">
        <f>IF(AND(ISBLANK(Members[[#This Row],[DependentSSN]]),NOT(ISBLANK(Members[[#This Row],[Dental Policy]]))), "CoverageLevels", "Waivers")</f>
        <v>Waivers</v>
      </c>
      <c r="BL503" t="str">
        <f>IF(AND(ISBLANK(Members[[#This Row],[DependentSSN]]),NOT(ISBLANK(Members[[#This Row],[VisionPolicy]]))), "CoverageLevels", "Waivers")</f>
        <v>Waivers</v>
      </c>
      <c r="BM503">
        <v>0</v>
      </c>
    </row>
    <row r="504" spans="1:65" x14ac:dyDescent="0.25">
      <c r="A504" s="4"/>
      <c r="B504" s="67"/>
      <c r="C504" s="68"/>
      <c r="D504" s="68"/>
      <c r="E504" s="69"/>
      <c r="F504" s="68"/>
      <c r="G504" s="69"/>
      <c r="H504" s="68"/>
      <c r="I504" s="68"/>
      <c r="J504" s="70"/>
      <c r="K504" s="68"/>
      <c r="L504" s="68"/>
      <c r="M504" s="71"/>
      <c r="N504" s="69"/>
      <c r="O504" s="69"/>
      <c r="P504" s="69"/>
      <c r="Q504" s="69"/>
      <c r="R504" s="69"/>
      <c r="S504" s="69"/>
      <c r="T504" s="68" t="str">
        <f>IF(IFERROR(VLOOKUP(Members[[#This Row],[Subscriber SSN]],$C$7:T503,18,FALSE), "") = 0, "",IFERROR(VLOOKUP(Members[[#This Row],[Subscriber SSN]],$C$7:T503,18,FALSE), ""))</f>
        <v/>
      </c>
      <c r="U504" s="68" t="str">
        <f>IF(IFERROR(VLOOKUP(Members[[#This Row],[Subscriber SSN]],$C$7:U503,19,FALSE), "") = 0, "",IFERROR(VLOOKUP(Members[[#This Row],[Subscriber SSN]],$C$7:U503,19,FALSE), ""))</f>
        <v/>
      </c>
      <c r="V504" s="69" t="str">
        <f>IF(IFERROR(VLOOKUP(Members[[#This Row],[Subscriber SSN]],$C$7:V503,20,FALSE), "") = 0, "", IFERROR(VLOOKUP(Members[[#This Row],[Subscriber SSN]],$C$7:V503,20,FALSE), ""))</f>
        <v/>
      </c>
      <c r="W504" s="68" t="str">
        <f>IF(IFERROR(VLOOKUP(Members[[#This Row],[Subscriber SSN]],$C$7:W503,21,FALSE), "") = 0, "", IFERROR(VLOOKUP(Members[[#This Row],[Subscriber SSN]],$C$7:W503,21,FALSE), ""))</f>
        <v/>
      </c>
      <c r="X504" s="68" t="str">
        <f>IF(IFERROR(VLOOKUP(Members[[#This Row],[Subscriber SSN]],$C$7:X503,22,FALSE), "") = 0, "", IFERROR(VLOOKUP(Members[[#This Row],[Subscriber SSN]],$C$7:X503,22,FALSE), ""))</f>
        <v/>
      </c>
      <c r="Y504" s="68"/>
      <c r="Z504" s="72"/>
      <c r="AA504" s="69"/>
      <c r="AB504" s="69"/>
      <c r="AC504" s="70"/>
      <c r="AD504" s="110">
        <f t="shared" si="14"/>
        <v>45292</v>
      </c>
      <c r="AE504" s="69"/>
      <c r="AF504" s="69"/>
      <c r="AG504" s="71"/>
      <c r="AH504" s="69"/>
      <c r="AI504" s="69"/>
      <c r="AJ504" s="69"/>
      <c r="AK504" s="69"/>
      <c r="AL504" s="69"/>
      <c r="AM504" s="69"/>
      <c r="AN504" s="69"/>
      <c r="AO504" s="69"/>
      <c r="AP504" s="73"/>
      <c r="AQ504" s="73"/>
      <c r="AR504" s="73"/>
      <c r="AS504" s="73"/>
      <c r="AT504" s="73"/>
      <c r="AU504" s="73"/>
      <c r="AV504" s="73"/>
      <c r="AW504" s="73"/>
      <c r="AX504" s="73"/>
      <c r="AY504" s="73"/>
      <c r="AZ504" s="73"/>
      <c r="BA504" s="73"/>
      <c r="BB504" s="73"/>
      <c r="BC504" s="74"/>
      <c r="BD504" s="222" t="str">
        <f t="shared" si="15"/>
        <v xml:space="preserve"> </v>
      </c>
      <c r="BE504" s="76">
        <f ca="1">Validation!H504</f>
        <v>2</v>
      </c>
      <c r="BF504" t="str">
        <f ca="1">Validation!I504</f>
        <v/>
      </c>
      <c r="BJ504" t="str">
        <f>IF(AND(ISBLANK(Members[[#This Row],[DependentSSN]]),NOT(ISBLANK(Members[[#This Row],[MedicalPolicy]]))), "CoverageLevels", "Waivers")</f>
        <v>Waivers</v>
      </c>
      <c r="BK504" t="str">
        <f>IF(AND(ISBLANK(Members[[#This Row],[DependentSSN]]),NOT(ISBLANK(Members[[#This Row],[Dental Policy]]))), "CoverageLevels", "Waivers")</f>
        <v>Waivers</v>
      </c>
      <c r="BL504" t="str">
        <f>IF(AND(ISBLANK(Members[[#This Row],[DependentSSN]]),NOT(ISBLANK(Members[[#This Row],[VisionPolicy]]))), "CoverageLevels", "Waivers")</f>
        <v>Waivers</v>
      </c>
      <c r="BM504">
        <v>0</v>
      </c>
    </row>
    <row r="505" spans="1:65" x14ac:dyDescent="0.25">
      <c r="A505" s="4"/>
      <c r="B505" s="67"/>
      <c r="C505" s="68"/>
      <c r="D505" s="68"/>
      <c r="E505" s="69"/>
      <c r="F505" s="68"/>
      <c r="G505" s="69"/>
      <c r="H505" s="68"/>
      <c r="I505" s="68"/>
      <c r="J505" s="70"/>
      <c r="K505" s="68"/>
      <c r="L505" s="68"/>
      <c r="M505" s="71"/>
      <c r="N505" s="69"/>
      <c r="O505" s="69"/>
      <c r="P505" s="69"/>
      <c r="Q505" s="69"/>
      <c r="R505" s="69"/>
      <c r="S505" s="69"/>
      <c r="T505" s="68" t="str">
        <f>IF(IFERROR(VLOOKUP(Members[[#This Row],[Subscriber SSN]],$C$7:T504,18,FALSE), "") = 0, "",IFERROR(VLOOKUP(Members[[#This Row],[Subscriber SSN]],$C$7:T504,18,FALSE), ""))</f>
        <v/>
      </c>
      <c r="U505" s="68" t="str">
        <f>IF(IFERROR(VLOOKUP(Members[[#This Row],[Subscriber SSN]],$C$7:U504,19,FALSE), "") = 0, "",IFERROR(VLOOKUP(Members[[#This Row],[Subscriber SSN]],$C$7:U504,19,FALSE), ""))</f>
        <v/>
      </c>
      <c r="V505" s="69" t="str">
        <f>IF(IFERROR(VLOOKUP(Members[[#This Row],[Subscriber SSN]],$C$7:V504,20,FALSE), "") = 0, "", IFERROR(VLOOKUP(Members[[#This Row],[Subscriber SSN]],$C$7:V504,20,FALSE), ""))</f>
        <v/>
      </c>
      <c r="W505" s="68" t="str">
        <f>IF(IFERROR(VLOOKUP(Members[[#This Row],[Subscriber SSN]],$C$7:W504,21,FALSE), "") = 0, "", IFERROR(VLOOKUP(Members[[#This Row],[Subscriber SSN]],$C$7:W504,21,FALSE), ""))</f>
        <v/>
      </c>
      <c r="X505" s="68" t="str">
        <f>IF(IFERROR(VLOOKUP(Members[[#This Row],[Subscriber SSN]],$C$7:X504,22,FALSE), "") = 0, "", IFERROR(VLOOKUP(Members[[#This Row],[Subscriber SSN]],$C$7:X504,22,FALSE), ""))</f>
        <v/>
      </c>
      <c r="Y505" s="68"/>
      <c r="Z505" s="72"/>
      <c r="AA505" s="69"/>
      <c r="AB505" s="69"/>
      <c r="AC505" s="70"/>
      <c r="AD505" s="110">
        <f t="shared" si="14"/>
        <v>45292</v>
      </c>
      <c r="AE505" s="69"/>
      <c r="AF505" s="69"/>
      <c r="AG505" s="71"/>
      <c r="AH505" s="69"/>
      <c r="AI505" s="69"/>
      <c r="AJ505" s="69"/>
      <c r="AK505" s="69"/>
      <c r="AL505" s="69"/>
      <c r="AM505" s="69"/>
      <c r="AN505" s="69"/>
      <c r="AO505" s="69"/>
      <c r="AP505" s="73"/>
      <c r="AQ505" s="73"/>
      <c r="AR505" s="73"/>
      <c r="AS505" s="73"/>
      <c r="AT505" s="73"/>
      <c r="AU505" s="73"/>
      <c r="AV505" s="73"/>
      <c r="AW505" s="73"/>
      <c r="AX505" s="73"/>
      <c r="AY505" s="73"/>
      <c r="AZ505" s="73"/>
      <c r="BA505" s="73"/>
      <c r="BB505" s="73"/>
      <c r="BC505" s="74"/>
      <c r="BD505" s="222" t="str">
        <f t="shared" si="15"/>
        <v xml:space="preserve"> </v>
      </c>
      <c r="BE505" s="76">
        <f ca="1">Validation!H505</f>
        <v>2</v>
      </c>
      <c r="BF505" t="str">
        <f ca="1">Validation!I505</f>
        <v/>
      </c>
      <c r="BJ505" t="str">
        <f>IF(AND(ISBLANK(Members[[#This Row],[DependentSSN]]),NOT(ISBLANK(Members[[#This Row],[MedicalPolicy]]))), "CoverageLevels", "Waivers")</f>
        <v>Waivers</v>
      </c>
      <c r="BK505" t="str">
        <f>IF(AND(ISBLANK(Members[[#This Row],[DependentSSN]]),NOT(ISBLANK(Members[[#This Row],[Dental Policy]]))), "CoverageLevels", "Waivers")</f>
        <v>Waivers</v>
      </c>
      <c r="BL505" t="str">
        <f>IF(AND(ISBLANK(Members[[#This Row],[DependentSSN]]),NOT(ISBLANK(Members[[#This Row],[VisionPolicy]]))), "CoverageLevels", "Waivers")</f>
        <v>Waivers</v>
      </c>
      <c r="BM505">
        <v>0</v>
      </c>
    </row>
    <row r="506" spans="1:65" x14ac:dyDescent="0.25">
      <c r="A506" s="4"/>
      <c r="B506" s="67"/>
      <c r="C506" s="68"/>
      <c r="D506" s="68"/>
      <c r="E506" s="69"/>
      <c r="F506" s="68"/>
      <c r="G506" s="69"/>
      <c r="H506" s="68"/>
      <c r="I506" s="68"/>
      <c r="J506" s="70"/>
      <c r="K506" s="68"/>
      <c r="L506" s="68"/>
      <c r="M506" s="71"/>
      <c r="N506" s="69"/>
      <c r="O506" s="69"/>
      <c r="P506" s="69"/>
      <c r="Q506" s="69"/>
      <c r="R506" s="69"/>
      <c r="S506" s="69"/>
      <c r="T506" s="68" t="str">
        <f>IF(IFERROR(VLOOKUP(Members[[#This Row],[Subscriber SSN]],$C$7:T505,18,FALSE), "") = 0, "",IFERROR(VLOOKUP(Members[[#This Row],[Subscriber SSN]],$C$7:T505,18,FALSE), ""))</f>
        <v/>
      </c>
      <c r="U506" s="68" t="str">
        <f>IF(IFERROR(VLOOKUP(Members[[#This Row],[Subscriber SSN]],$C$7:U505,19,FALSE), "") = 0, "",IFERROR(VLOOKUP(Members[[#This Row],[Subscriber SSN]],$C$7:U505,19,FALSE), ""))</f>
        <v/>
      </c>
      <c r="V506" s="69" t="str">
        <f>IF(IFERROR(VLOOKUP(Members[[#This Row],[Subscriber SSN]],$C$7:V505,20,FALSE), "") = 0, "", IFERROR(VLOOKUP(Members[[#This Row],[Subscriber SSN]],$C$7:V505,20,FALSE), ""))</f>
        <v/>
      </c>
      <c r="W506" s="68" t="str">
        <f>IF(IFERROR(VLOOKUP(Members[[#This Row],[Subscriber SSN]],$C$7:W505,21,FALSE), "") = 0, "", IFERROR(VLOOKUP(Members[[#This Row],[Subscriber SSN]],$C$7:W505,21,FALSE), ""))</f>
        <v/>
      </c>
      <c r="X506" s="68" t="str">
        <f>IF(IFERROR(VLOOKUP(Members[[#This Row],[Subscriber SSN]],$C$7:X505,22,FALSE), "") = 0, "", IFERROR(VLOOKUP(Members[[#This Row],[Subscriber SSN]],$C$7:X505,22,FALSE), ""))</f>
        <v/>
      </c>
      <c r="Y506" s="68"/>
      <c r="Z506" s="72"/>
      <c r="AA506" s="69"/>
      <c r="AB506" s="69"/>
      <c r="AC506" s="70"/>
      <c r="AD506" s="110">
        <f t="shared" si="14"/>
        <v>45292</v>
      </c>
      <c r="AE506" s="69"/>
      <c r="AF506" s="69"/>
      <c r="AG506" s="71"/>
      <c r="AH506" s="69"/>
      <c r="AI506" s="69"/>
      <c r="AJ506" s="69"/>
      <c r="AK506" s="69"/>
      <c r="AL506" s="69"/>
      <c r="AM506" s="69"/>
      <c r="AN506" s="69"/>
      <c r="AO506" s="69"/>
      <c r="AP506" s="73"/>
      <c r="AQ506" s="73"/>
      <c r="AR506" s="73"/>
      <c r="AS506" s="73"/>
      <c r="AT506" s="73"/>
      <c r="AU506" s="73"/>
      <c r="AV506" s="73"/>
      <c r="AW506" s="73"/>
      <c r="AX506" s="73"/>
      <c r="AY506" s="73"/>
      <c r="AZ506" s="73"/>
      <c r="BA506" s="73"/>
      <c r="BB506" s="73"/>
      <c r="BC506" s="74"/>
      <c r="BD506" s="222" t="str">
        <f t="shared" si="15"/>
        <v xml:space="preserve"> </v>
      </c>
      <c r="BE506" s="76">
        <f ca="1">Validation!H506</f>
        <v>2</v>
      </c>
      <c r="BF506" t="str">
        <f ca="1">Validation!I506</f>
        <v/>
      </c>
      <c r="BJ506" t="str">
        <f>IF(AND(ISBLANK(Members[[#This Row],[DependentSSN]]),NOT(ISBLANK(Members[[#This Row],[MedicalPolicy]]))), "CoverageLevels", "Waivers")</f>
        <v>Waivers</v>
      </c>
      <c r="BK506" t="str">
        <f>IF(AND(ISBLANK(Members[[#This Row],[DependentSSN]]),NOT(ISBLANK(Members[[#This Row],[Dental Policy]]))), "CoverageLevels", "Waivers")</f>
        <v>Waivers</v>
      </c>
      <c r="BL506" t="str">
        <f>IF(AND(ISBLANK(Members[[#This Row],[DependentSSN]]),NOT(ISBLANK(Members[[#This Row],[VisionPolicy]]))), "CoverageLevels", "Waivers")</f>
        <v>Waivers</v>
      </c>
      <c r="BM506">
        <v>0</v>
      </c>
    </row>
    <row r="507" spans="1:65" x14ac:dyDescent="0.25">
      <c r="A507" s="4"/>
      <c r="B507" s="67"/>
      <c r="C507" s="68"/>
      <c r="D507" s="68"/>
      <c r="E507" s="69"/>
      <c r="F507" s="68"/>
      <c r="G507" s="69"/>
      <c r="H507" s="68"/>
      <c r="I507" s="68"/>
      <c r="J507" s="70"/>
      <c r="K507" s="68"/>
      <c r="L507" s="68"/>
      <c r="M507" s="71"/>
      <c r="N507" s="69"/>
      <c r="O507" s="69"/>
      <c r="P507" s="69"/>
      <c r="Q507" s="69"/>
      <c r="R507" s="69"/>
      <c r="S507" s="69"/>
      <c r="T507" s="68" t="str">
        <f>IF(IFERROR(VLOOKUP(Members[[#This Row],[Subscriber SSN]],$C$7:T506,18,FALSE), "") = 0, "",IFERROR(VLOOKUP(Members[[#This Row],[Subscriber SSN]],$C$7:T506,18,FALSE), ""))</f>
        <v/>
      </c>
      <c r="U507" s="68" t="str">
        <f>IF(IFERROR(VLOOKUP(Members[[#This Row],[Subscriber SSN]],$C$7:U506,19,FALSE), "") = 0, "",IFERROR(VLOOKUP(Members[[#This Row],[Subscriber SSN]],$C$7:U506,19,FALSE), ""))</f>
        <v/>
      </c>
      <c r="V507" s="69" t="str">
        <f>IF(IFERROR(VLOOKUP(Members[[#This Row],[Subscriber SSN]],$C$7:V506,20,FALSE), "") = 0, "", IFERROR(VLOOKUP(Members[[#This Row],[Subscriber SSN]],$C$7:V506,20,FALSE), ""))</f>
        <v/>
      </c>
      <c r="W507" s="68" t="str">
        <f>IF(IFERROR(VLOOKUP(Members[[#This Row],[Subscriber SSN]],$C$7:W506,21,FALSE), "") = 0, "", IFERROR(VLOOKUP(Members[[#This Row],[Subscriber SSN]],$C$7:W506,21,FALSE), ""))</f>
        <v/>
      </c>
      <c r="X507" s="68" t="str">
        <f>IF(IFERROR(VLOOKUP(Members[[#This Row],[Subscriber SSN]],$C$7:X506,22,FALSE), "") = 0, "", IFERROR(VLOOKUP(Members[[#This Row],[Subscriber SSN]],$C$7:X506,22,FALSE), ""))</f>
        <v/>
      </c>
      <c r="Y507" s="68"/>
      <c r="Z507" s="72"/>
      <c r="AA507" s="69"/>
      <c r="AB507" s="69"/>
      <c r="AC507" s="70"/>
      <c r="AD507" s="110">
        <f t="shared" si="14"/>
        <v>45292</v>
      </c>
      <c r="AE507" s="69"/>
      <c r="AF507" s="69"/>
      <c r="AG507" s="71"/>
      <c r="AH507" s="69"/>
      <c r="AI507" s="69"/>
      <c r="AJ507" s="69"/>
      <c r="AK507" s="69"/>
      <c r="AL507" s="69"/>
      <c r="AM507" s="69"/>
      <c r="AN507" s="69"/>
      <c r="AO507" s="69"/>
      <c r="AP507" s="73"/>
      <c r="AQ507" s="73"/>
      <c r="AR507" s="73"/>
      <c r="AS507" s="73"/>
      <c r="AT507" s="73"/>
      <c r="AU507" s="73"/>
      <c r="AV507" s="73"/>
      <c r="AW507" s="73"/>
      <c r="AX507" s="73"/>
      <c r="AY507" s="73"/>
      <c r="AZ507" s="73"/>
      <c r="BA507" s="73"/>
      <c r="BB507" s="73"/>
      <c r="BC507" s="74"/>
      <c r="BD507" s="222" t="str">
        <f t="shared" si="15"/>
        <v xml:space="preserve"> </v>
      </c>
      <c r="BE507" s="76">
        <f ca="1">Validation!H507</f>
        <v>2</v>
      </c>
      <c r="BF507" t="str">
        <f ca="1">Validation!I507</f>
        <v/>
      </c>
      <c r="BJ507" t="str">
        <f>IF(AND(ISBLANK(Members[[#This Row],[DependentSSN]]),NOT(ISBLANK(Members[[#This Row],[MedicalPolicy]]))), "CoverageLevels", "Waivers")</f>
        <v>Waivers</v>
      </c>
      <c r="BK507" t="str">
        <f>IF(AND(ISBLANK(Members[[#This Row],[DependentSSN]]),NOT(ISBLANK(Members[[#This Row],[Dental Policy]]))), "CoverageLevels", "Waivers")</f>
        <v>Waivers</v>
      </c>
      <c r="BL507" t="str">
        <f>IF(AND(ISBLANK(Members[[#This Row],[DependentSSN]]),NOT(ISBLANK(Members[[#This Row],[VisionPolicy]]))), "CoverageLevels", "Waivers")</f>
        <v>Waivers</v>
      </c>
      <c r="BM507">
        <v>0</v>
      </c>
    </row>
    <row r="508" spans="1:65" x14ac:dyDescent="0.25">
      <c r="A508" s="4"/>
      <c r="B508" s="67"/>
      <c r="C508" s="68"/>
      <c r="D508" s="68"/>
      <c r="E508" s="69"/>
      <c r="F508" s="68"/>
      <c r="G508" s="69"/>
      <c r="H508" s="68"/>
      <c r="I508" s="68"/>
      <c r="J508" s="70"/>
      <c r="K508" s="68"/>
      <c r="L508" s="68"/>
      <c r="M508" s="71"/>
      <c r="N508" s="69"/>
      <c r="O508" s="69"/>
      <c r="P508" s="69"/>
      <c r="Q508" s="69"/>
      <c r="R508" s="69"/>
      <c r="S508" s="69"/>
      <c r="T508" s="68" t="str">
        <f>IF(IFERROR(VLOOKUP(Members[[#This Row],[Subscriber SSN]],$C$7:T507,18,FALSE), "") = 0, "",IFERROR(VLOOKUP(Members[[#This Row],[Subscriber SSN]],$C$7:T507,18,FALSE), ""))</f>
        <v/>
      </c>
      <c r="U508" s="68" t="str">
        <f>IF(IFERROR(VLOOKUP(Members[[#This Row],[Subscriber SSN]],$C$7:U507,19,FALSE), "") = 0, "",IFERROR(VLOOKUP(Members[[#This Row],[Subscriber SSN]],$C$7:U507,19,FALSE), ""))</f>
        <v/>
      </c>
      <c r="V508" s="69" t="str">
        <f>IF(IFERROR(VLOOKUP(Members[[#This Row],[Subscriber SSN]],$C$7:V507,20,FALSE), "") = 0, "", IFERROR(VLOOKUP(Members[[#This Row],[Subscriber SSN]],$C$7:V507,20,FALSE), ""))</f>
        <v/>
      </c>
      <c r="W508" s="68" t="str">
        <f>IF(IFERROR(VLOOKUP(Members[[#This Row],[Subscriber SSN]],$C$7:W507,21,FALSE), "") = 0, "", IFERROR(VLOOKUP(Members[[#This Row],[Subscriber SSN]],$C$7:W507,21,FALSE), ""))</f>
        <v/>
      </c>
      <c r="X508" s="68" t="str">
        <f>IF(IFERROR(VLOOKUP(Members[[#This Row],[Subscriber SSN]],$C$7:X507,22,FALSE), "") = 0, "", IFERROR(VLOOKUP(Members[[#This Row],[Subscriber SSN]],$C$7:X507,22,FALSE), ""))</f>
        <v/>
      </c>
      <c r="Y508" s="68"/>
      <c r="Z508" s="72"/>
      <c r="AA508" s="69"/>
      <c r="AB508" s="69"/>
      <c r="AC508" s="70"/>
      <c r="AD508" s="110">
        <f t="shared" si="14"/>
        <v>45292</v>
      </c>
      <c r="AE508" s="69"/>
      <c r="AF508" s="69"/>
      <c r="AG508" s="71"/>
      <c r="AH508" s="69"/>
      <c r="AI508" s="69"/>
      <c r="AJ508" s="69"/>
      <c r="AK508" s="69"/>
      <c r="AL508" s="69"/>
      <c r="AM508" s="69"/>
      <c r="AN508" s="69"/>
      <c r="AO508" s="69"/>
      <c r="AP508" s="73"/>
      <c r="AQ508" s="73"/>
      <c r="AR508" s="73"/>
      <c r="AS508" s="73"/>
      <c r="AT508" s="73"/>
      <c r="AU508" s="73"/>
      <c r="AV508" s="73"/>
      <c r="AW508" s="73"/>
      <c r="AX508" s="73"/>
      <c r="AY508" s="73"/>
      <c r="AZ508" s="73"/>
      <c r="BA508" s="73"/>
      <c r="BB508" s="73"/>
      <c r="BC508" s="74"/>
      <c r="BD508" s="222" t="str">
        <f t="shared" si="15"/>
        <v xml:space="preserve"> </v>
      </c>
      <c r="BE508" s="76">
        <f ca="1">Validation!H508</f>
        <v>2</v>
      </c>
      <c r="BF508" t="str">
        <f ca="1">Validation!I508</f>
        <v/>
      </c>
      <c r="BJ508" t="str">
        <f>IF(AND(ISBLANK(Members[[#This Row],[DependentSSN]]),NOT(ISBLANK(Members[[#This Row],[MedicalPolicy]]))), "CoverageLevels", "Waivers")</f>
        <v>Waivers</v>
      </c>
      <c r="BK508" t="str">
        <f>IF(AND(ISBLANK(Members[[#This Row],[DependentSSN]]),NOT(ISBLANK(Members[[#This Row],[Dental Policy]]))), "CoverageLevels", "Waivers")</f>
        <v>Waivers</v>
      </c>
      <c r="BL508" t="str">
        <f>IF(AND(ISBLANK(Members[[#This Row],[DependentSSN]]),NOT(ISBLANK(Members[[#This Row],[VisionPolicy]]))), "CoverageLevels", "Waivers")</f>
        <v>Waivers</v>
      </c>
      <c r="BM508">
        <v>0</v>
      </c>
    </row>
    <row r="509" spans="1:65" x14ac:dyDescent="0.25">
      <c r="A509" s="4"/>
      <c r="B509" s="67"/>
      <c r="C509" s="68"/>
      <c r="D509" s="68"/>
      <c r="E509" s="69"/>
      <c r="F509" s="68"/>
      <c r="G509" s="69"/>
      <c r="H509" s="68"/>
      <c r="I509" s="68"/>
      <c r="J509" s="70"/>
      <c r="K509" s="68"/>
      <c r="L509" s="68"/>
      <c r="M509" s="71"/>
      <c r="N509" s="69"/>
      <c r="O509" s="69"/>
      <c r="P509" s="69"/>
      <c r="Q509" s="69"/>
      <c r="R509" s="69"/>
      <c r="S509" s="69"/>
      <c r="T509" s="68" t="str">
        <f>IF(IFERROR(VLOOKUP(Members[[#This Row],[Subscriber SSN]],$C$7:T508,18,FALSE), "") = 0, "",IFERROR(VLOOKUP(Members[[#This Row],[Subscriber SSN]],$C$7:T508,18,FALSE), ""))</f>
        <v/>
      </c>
      <c r="U509" s="68" t="str">
        <f>IF(IFERROR(VLOOKUP(Members[[#This Row],[Subscriber SSN]],$C$7:U508,19,FALSE), "") = 0, "",IFERROR(VLOOKUP(Members[[#This Row],[Subscriber SSN]],$C$7:U508,19,FALSE), ""))</f>
        <v/>
      </c>
      <c r="V509" s="69" t="str">
        <f>IF(IFERROR(VLOOKUP(Members[[#This Row],[Subscriber SSN]],$C$7:V508,20,FALSE), "") = 0, "", IFERROR(VLOOKUP(Members[[#This Row],[Subscriber SSN]],$C$7:V508,20,FALSE), ""))</f>
        <v/>
      </c>
      <c r="W509" s="68" t="str">
        <f>IF(IFERROR(VLOOKUP(Members[[#This Row],[Subscriber SSN]],$C$7:W508,21,FALSE), "") = 0, "", IFERROR(VLOOKUP(Members[[#This Row],[Subscriber SSN]],$C$7:W508,21,FALSE), ""))</f>
        <v/>
      </c>
      <c r="X509" s="68" t="str">
        <f>IF(IFERROR(VLOOKUP(Members[[#This Row],[Subscriber SSN]],$C$7:X508,22,FALSE), "") = 0, "", IFERROR(VLOOKUP(Members[[#This Row],[Subscriber SSN]],$C$7:X508,22,FALSE), ""))</f>
        <v/>
      </c>
      <c r="Y509" s="68"/>
      <c r="Z509" s="72"/>
      <c r="AA509" s="69"/>
      <c r="AB509" s="69"/>
      <c r="AC509" s="70"/>
      <c r="AD509" s="110">
        <f t="shared" si="14"/>
        <v>45292</v>
      </c>
      <c r="AE509" s="69"/>
      <c r="AF509" s="69"/>
      <c r="AG509" s="71"/>
      <c r="AH509" s="69"/>
      <c r="AI509" s="69"/>
      <c r="AJ509" s="69"/>
      <c r="AK509" s="69"/>
      <c r="AL509" s="69"/>
      <c r="AM509" s="69"/>
      <c r="AN509" s="69"/>
      <c r="AO509" s="69"/>
      <c r="AP509" s="73"/>
      <c r="AQ509" s="73"/>
      <c r="AR509" s="73"/>
      <c r="AS509" s="73"/>
      <c r="AT509" s="73"/>
      <c r="AU509" s="73"/>
      <c r="AV509" s="73"/>
      <c r="AW509" s="73"/>
      <c r="AX509" s="73"/>
      <c r="AY509" s="73"/>
      <c r="AZ509" s="73"/>
      <c r="BA509" s="73"/>
      <c r="BB509" s="73"/>
      <c r="BC509" s="74"/>
      <c r="BD509" s="222" t="str">
        <f t="shared" si="15"/>
        <v xml:space="preserve"> </v>
      </c>
      <c r="BE509" s="76">
        <f ca="1">Validation!H509</f>
        <v>2</v>
      </c>
      <c r="BF509" t="str">
        <f ca="1">Validation!I509</f>
        <v/>
      </c>
      <c r="BJ509" t="str">
        <f>IF(AND(ISBLANK(Members[[#This Row],[DependentSSN]]),NOT(ISBLANK(Members[[#This Row],[MedicalPolicy]]))), "CoverageLevels", "Waivers")</f>
        <v>Waivers</v>
      </c>
      <c r="BK509" t="str">
        <f>IF(AND(ISBLANK(Members[[#This Row],[DependentSSN]]),NOT(ISBLANK(Members[[#This Row],[Dental Policy]]))), "CoverageLevels", "Waivers")</f>
        <v>Waivers</v>
      </c>
      <c r="BL509" t="str">
        <f>IF(AND(ISBLANK(Members[[#This Row],[DependentSSN]]),NOT(ISBLANK(Members[[#This Row],[VisionPolicy]]))), "CoverageLevels", "Waivers")</f>
        <v>Waivers</v>
      </c>
      <c r="BM509">
        <v>0</v>
      </c>
    </row>
    <row r="510" spans="1:65" x14ac:dyDescent="0.25">
      <c r="A510" s="4"/>
      <c r="B510" s="67"/>
      <c r="C510" s="68"/>
      <c r="D510" s="68"/>
      <c r="E510" s="69"/>
      <c r="F510" s="68"/>
      <c r="G510" s="69"/>
      <c r="H510" s="68"/>
      <c r="I510" s="68"/>
      <c r="J510" s="70"/>
      <c r="K510" s="68"/>
      <c r="L510" s="68"/>
      <c r="M510" s="71"/>
      <c r="N510" s="69"/>
      <c r="O510" s="69"/>
      <c r="P510" s="69"/>
      <c r="Q510" s="69"/>
      <c r="R510" s="69"/>
      <c r="S510" s="69"/>
      <c r="T510" s="68" t="str">
        <f>IF(IFERROR(VLOOKUP(Members[[#This Row],[Subscriber SSN]],$C$7:T509,18,FALSE), "") = 0, "",IFERROR(VLOOKUP(Members[[#This Row],[Subscriber SSN]],$C$7:T509,18,FALSE), ""))</f>
        <v/>
      </c>
      <c r="U510" s="68" t="str">
        <f>IF(IFERROR(VLOOKUP(Members[[#This Row],[Subscriber SSN]],$C$7:U509,19,FALSE), "") = 0, "",IFERROR(VLOOKUP(Members[[#This Row],[Subscriber SSN]],$C$7:U509,19,FALSE), ""))</f>
        <v/>
      </c>
      <c r="V510" s="69" t="str">
        <f>IF(IFERROR(VLOOKUP(Members[[#This Row],[Subscriber SSN]],$C$7:V509,20,FALSE), "") = 0, "", IFERROR(VLOOKUP(Members[[#This Row],[Subscriber SSN]],$C$7:V509,20,FALSE), ""))</f>
        <v/>
      </c>
      <c r="W510" s="68" t="str">
        <f>IF(IFERROR(VLOOKUP(Members[[#This Row],[Subscriber SSN]],$C$7:W509,21,FALSE), "") = 0, "", IFERROR(VLOOKUP(Members[[#This Row],[Subscriber SSN]],$C$7:W509,21,FALSE), ""))</f>
        <v/>
      </c>
      <c r="X510" s="68" t="str">
        <f>IF(IFERROR(VLOOKUP(Members[[#This Row],[Subscriber SSN]],$C$7:X509,22,FALSE), "") = 0, "", IFERROR(VLOOKUP(Members[[#This Row],[Subscriber SSN]],$C$7:X509,22,FALSE), ""))</f>
        <v/>
      </c>
      <c r="Y510" s="68"/>
      <c r="Z510" s="72"/>
      <c r="AA510" s="69"/>
      <c r="AB510" s="69"/>
      <c r="AC510" s="70"/>
      <c r="AD510" s="110">
        <f t="shared" si="14"/>
        <v>45292</v>
      </c>
      <c r="AE510" s="69"/>
      <c r="AF510" s="69"/>
      <c r="AG510" s="71"/>
      <c r="AH510" s="69"/>
      <c r="AI510" s="69"/>
      <c r="AJ510" s="69"/>
      <c r="AK510" s="69"/>
      <c r="AL510" s="69"/>
      <c r="AM510" s="69"/>
      <c r="AN510" s="69"/>
      <c r="AO510" s="69"/>
      <c r="AP510" s="73"/>
      <c r="AQ510" s="73"/>
      <c r="AR510" s="73"/>
      <c r="AS510" s="73"/>
      <c r="AT510" s="73"/>
      <c r="AU510" s="73"/>
      <c r="AV510" s="73"/>
      <c r="AW510" s="73"/>
      <c r="AX510" s="73"/>
      <c r="AY510" s="73"/>
      <c r="AZ510" s="73"/>
      <c r="BA510" s="73"/>
      <c r="BB510" s="73"/>
      <c r="BC510" s="74"/>
      <c r="BD510" s="222" t="str">
        <f t="shared" si="15"/>
        <v xml:space="preserve"> </v>
      </c>
      <c r="BE510" s="76">
        <f ca="1">Validation!H510</f>
        <v>2</v>
      </c>
      <c r="BF510" t="str">
        <f ca="1">Validation!I510</f>
        <v/>
      </c>
      <c r="BJ510" t="str">
        <f>IF(AND(ISBLANK(Members[[#This Row],[DependentSSN]]),NOT(ISBLANK(Members[[#This Row],[MedicalPolicy]]))), "CoverageLevels", "Waivers")</f>
        <v>Waivers</v>
      </c>
      <c r="BK510" t="str">
        <f>IF(AND(ISBLANK(Members[[#This Row],[DependentSSN]]),NOT(ISBLANK(Members[[#This Row],[Dental Policy]]))), "CoverageLevels", "Waivers")</f>
        <v>Waivers</v>
      </c>
      <c r="BL510" t="str">
        <f>IF(AND(ISBLANK(Members[[#This Row],[DependentSSN]]),NOT(ISBLANK(Members[[#This Row],[VisionPolicy]]))), "CoverageLevels", "Waivers")</f>
        <v>Waivers</v>
      </c>
      <c r="BM510">
        <v>0</v>
      </c>
    </row>
    <row r="511" spans="1:65" x14ac:dyDescent="0.25">
      <c r="A511" s="4"/>
      <c r="B511" s="67"/>
      <c r="C511" s="68"/>
      <c r="D511" s="68"/>
      <c r="E511" s="69"/>
      <c r="F511" s="68"/>
      <c r="G511" s="69"/>
      <c r="H511" s="68"/>
      <c r="I511" s="68"/>
      <c r="J511" s="70"/>
      <c r="K511" s="68"/>
      <c r="L511" s="68"/>
      <c r="M511" s="71"/>
      <c r="N511" s="69"/>
      <c r="O511" s="69"/>
      <c r="P511" s="69"/>
      <c r="Q511" s="69"/>
      <c r="R511" s="69"/>
      <c r="S511" s="69"/>
      <c r="T511" s="68" t="str">
        <f>IF(IFERROR(VLOOKUP(Members[[#This Row],[Subscriber SSN]],$C$7:T510,18,FALSE), "") = 0, "",IFERROR(VLOOKUP(Members[[#This Row],[Subscriber SSN]],$C$7:T510,18,FALSE), ""))</f>
        <v/>
      </c>
      <c r="U511" s="68" t="str">
        <f>IF(IFERROR(VLOOKUP(Members[[#This Row],[Subscriber SSN]],$C$7:U510,19,FALSE), "") = 0, "",IFERROR(VLOOKUP(Members[[#This Row],[Subscriber SSN]],$C$7:U510,19,FALSE), ""))</f>
        <v/>
      </c>
      <c r="V511" s="69" t="str">
        <f>IF(IFERROR(VLOOKUP(Members[[#This Row],[Subscriber SSN]],$C$7:V510,20,FALSE), "") = 0, "", IFERROR(VLOOKUP(Members[[#This Row],[Subscriber SSN]],$C$7:V510,20,FALSE), ""))</f>
        <v/>
      </c>
      <c r="W511" s="68" t="str">
        <f>IF(IFERROR(VLOOKUP(Members[[#This Row],[Subscriber SSN]],$C$7:W510,21,FALSE), "") = 0, "", IFERROR(VLOOKUP(Members[[#This Row],[Subscriber SSN]],$C$7:W510,21,FALSE), ""))</f>
        <v/>
      </c>
      <c r="X511" s="68" t="str">
        <f>IF(IFERROR(VLOOKUP(Members[[#This Row],[Subscriber SSN]],$C$7:X510,22,FALSE), "") = 0, "", IFERROR(VLOOKUP(Members[[#This Row],[Subscriber SSN]],$C$7:X510,22,FALSE), ""))</f>
        <v/>
      </c>
      <c r="Y511" s="68"/>
      <c r="Z511" s="72"/>
      <c r="AA511" s="69"/>
      <c r="AB511" s="69"/>
      <c r="AC511" s="70"/>
      <c r="AD511" s="110">
        <f t="shared" si="14"/>
        <v>45292</v>
      </c>
      <c r="AE511" s="69"/>
      <c r="AF511" s="69"/>
      <c r="AG511" s="71"/>
      <c r="AH511" s="69"/>
      <c r="AI511" s="69"/>
      <c r="AJ511" s="69"/>
      <c r="AK511" s="69"/>
      <c r="AL511" s="69"/>
      <c r="AM511" s="69"/>
      <c r="AN511" s="69"/>
      <c r="AO511" s="69"/>
      <c r="AP511" s="73"/>
      <c r="AQ511" s="73"/>
      <c r="AR511" s="73"/>
      <c r="AS511" s="73"/>
      <c r="AT511" s="73"/>
      <c r="AU511" s="73"/>
      <c r="AV511" s="73"/>
      <c r="AW511" s="73"/>
      <c r="AX511" s="73"/>
      <c r="AY511" s="73"/>
      <c r="AZ511" s="73"/>
      <c r="BA511" s="73"/>
      <c r="BB511" s="73"/>
      <c r="BC511" s="74"/>
      <c r="BD511" s="222" t="str">
        <f t="shared" si="15"/>
        <v xml:space="preserve"> </v>
      </c>
      <c r="BE511" s="76">
        <f ca="1">Validation!H511</f>
        <v>2</v>
      </c>
      <c r="BF511" t="str">
        <f ca="1">Validation!I511</f>
        <v/>
      </c>
      <c r="BJ511" t="str">
        <f>IF(AND(ISBLANK(Members[[#This Row],[DependentSSN]]),NOT(ISBLANK(Members[[#This Row],[MedicalPolicy]]))), "CoverageLevels", "Waivers")</f>
        <v>Waivers</v>
      </c>
      <c r="BK511" t="str">
        <f>IF(AND(ISBLANK(Members[[#This Row],[DependentSSN]]),NOT(ISBLANK(Members[[#This Row],[Dental Policy]]))), "CoverageLevels", "Waivers")</f>
        <v>Waivers</v>
      </c>
      <c r="BL511" t="str">
        <f>IF(AND(ISBLANK(Members[[#This Row],[DependentSSN]]),NOT(ISBLANK(Members[[#This Row],[VisionPolicy]]))), "CoverageLevels", "Waivers")</f>
        <v>Waivers</v>
      </c>
      <c r="BM511">
        <v>0</v>
      </c>
    </row>
    <row r="512" spans="1:65" x14ac:dyDescent="0.25">
      <c r="A512" s="4"/>
      <c r="B512" s="67"/>
      <c r="C512" s="68"/>
      <c r="D512" s="68"/>
      <c r="E512" s="69"/>
      <c r="F512" s="68"/>
      <c r="G512" s="69"/>
      <c r="H512" s="68"/>
      <c r="I512" s="68"/>
      <c r="J512" s="70"/>
      <c r="K512" s="68"/>
      <c r="L512" s="68"/>
      <c r="M512" s="71"/>
      <c r="N512" s="69"/>
      <c r="O512" s="69"/>
      <c r="P512" s="69"/>
      <c r="Q512" s="69"/>
      <c r="R512" s="69"/>
      <c r="S512" s="69"/>
      <c r="T512" s="68" t="str">
        <f>IF(IFERROR(VLOOKUP(Members[[#This Row],[Subscriber SSN]],$C$7:T511,18,FALSE), "") = 0, "",IFERROR(VLOOKUP(Members[[#This Row],[Subscriber SSN]],$C$7:T511,18,FALSE), ""))</f>
        <v/>
      </c>
      <c r="U512" s="68" t="str">
        <f>IF(IFERROR(VLOOKUP(Members[[#This Row],[Subscriber SSN]],$C$7:U511,19,FALSE), "") = 0, "",IFERROR(VLOOKUP(Members[[#This Row],[Subscriber SSN]],$C$7:U511,19,FALSE), ""))</f>
        <v/>
      </c>
      <c r="V512" s="69" t="str">
        <f>IF(IFERROR(VLOOKUP(Members[[#This Row],[Subscriber SSN]],$C$7:V511,20,FALSE), "") = 0, "", IFERROR(VLOOKUP(Members[[#This Row],[Subscriber SSN]],$C$7:V511,20,FALSE), ""))</f>
        <v/>
      </c>
      <c r="W512" s="68" t="str">
        <f>IF(IFERROR(VLOOKUP(Members[[#This Row],[Subscriber SSN]],$C$7:W511,21,FALSE), "") = 0, "", IFERROR(VLOOKUP(Members[[#This Row],[Subscriber SSN]],$C$7:W511,21,FALSE), ""))</f>
        <v/>
      </c>
      <c r="X512" s="68" t="str">
        <f>IF(IFERROR(VLOOKUP(Members[[#This Row],[Subscriber SSN]],$C$7:X511,22,FALSE), "") = 0, "", IFERROR(VLOOKUP(Members[[#This Row],[Subscriber SSN]],$C$7:X511,22,FALSE), ""))</f>
        <v/>
      </c>
      <c r="Y512" s="68"/>
      <c r="Z512" s="72"/>
      <c r="AA512" s="69"/>
      <c r="AB512" s="69"/>
      <c r="AC512" s="70"/>
      <c r="AD512" s="110">
        <f t="shared" si="14"/>
        <v>45292</v>
      </c>
      <c r="AE512" s="69"/>
      <c r="AF512" s="69"/>
      <c r="AG512" s="71"/>
      <c r="AH512" s="69"/>
      <c r="AI512" s="69"/>
      <c r="AJ512" s="69"/>
      <c r="AK512" s="69"/>
      <c r="AL512" s="69"/>
      <c r="AM512" s="69"/>
      <c r="AN512" s="69"/>
      <c r="AO512" s="69"/>
      <c r="AP512" s="73"/>
      <c r="AQ512" s="73"/>
      <c r="AR512" s="73"/>
      <c r="AS512" s="73"/>
      <c r="AT512" s="73"/>
      <c r="AU512" s="73"/>
      <c r="AV512" s="73"/>
      <c r="AW512" s="73"/>
      <c r="AX512" s="73"/>
      <c r="AY512" s="73"/>
      <c r="AZ512" s="73"/>
      <c r="BA512" s="73"/>
      <c r="BB512" s="73"/>
      <c r="BC512" s="74"/>
      <c r="BD512" s="222" t="str">
        <f t="shared" si="15"/>
        <v xml:space="preserve"> </v>
      </c>
      <c r="BE512" s="76">
        <f ca="1">Validation!H512</f>
        <v>2</v>
      </c>
      <c r="BF512" t="str">
        <f ca="1">Validation!I512</f>
        <v/>
      </c>
      <c r="BJ512" t="str">
        <f>IF(AND(ISBLANK(Members[[#This Row],[DependentSSN]]),NOT(ISBLANK(Members[[#This Row],[MedicalPolicy]]))), "CoverageLevels", "Waivers")</f>
        <v>Waivers</v>
      </c>
      <c r="BK512" t="str">
        <f>IF(AND(ISBLANK(Members[[#This Row],[DependentSSN]]),NOT(ISBLANK(Members[[#This Row],[Dental Policy]]))), "CoverageLevels", "Waivers")</f>
        <v>Waivers</v>
      </c>
      <c r="BL512" t="str">
        <f>IF(AND(ISBLANK(Members[[#This Row],[DependentSSN]]),NOT(ISBLANK(Members[[#This Row],[VisionPolicy]]))), "CoverageLevels", "Waivers")</f>
        <v>Waivers</v>
      </c>
      <c r="BM512">
        <v>0</v>
      </c>
    </row>
    <row r="513" spans="1:65" x14ac:dyDescent="0.25">
      <c r="A513" s="4"/>
      <c r="B513" s="67"/>
      <c r="C513" s="68"/>
      <c r="D513" s="68"/>
      <c r="E513" s="69"/>
      <c r="F513" s="68"/>
      <c r="G513" s="69"/>
      <c r="H513" s="68"/>
      <c r="I513" s="68"/>
      <c r="J513" s="70"/>
      <c r="K513" s="68"/>
      <c r="L513" s="68"/>
      <c r="M513" s="71"/>
      <c r="N513" s="69"/>
      <c r="O513" s="69"/>
      <c r="P513" s="69"/>
      <c r="Q513" s="69"/>
      <c r="R513" s="69"/>
      <c r="S513" s="69"/>
      <c r="T513" s="68" t="str">
        <f>IF(IFERROR(VLOOKUP(Members[[#This Row],[Subscriber SSN]],$C$7:T512,18,FALSE), "") = 0, "",IFERROR(VLOOKUP(Members[[#This Row],[Subscriber SSN]],$C$7:T512,18,FALSE), ""))</f>
        <v/>
      </c>
      <c r="U513" s="68" t="str">
        <f>IF(IFERROR(VLOOKUP(Members[[#This Row],[Subscriber SSN]],$C$7:U512,19,FALSE), "") = 0, "",IFERROR(VLOOKUP(Members[[#This Row],[Subscriber SSN]],$C$7:U512,19,FALSE), ""))</f>
        <v/>
      </c>
      <c r="V513" s="69" t="str">
        <f>IF(IFERROR(VLOOKUP(Members[[#This Row],[Subscriber SSN]],$C$7:V512,20,FALSE), "") = 0, "", IFERROR(VLOOKUP(Members[[#This Row],[Subscriber SSN]],$C$7:V512,20,FALSE), ""))</f>
        <v/>
      </c>
      <c r="W513" s="68" t="str">
        <f>IF(IFERROR(VLOOKUP(Members[[#This Row],[Subscriber SSN]],$C$7:W512,21,FALSE), "") = 0, "", IFERROR(VLOOKUP(Members[[#This Row],[Subscriber SSN]],$C$7:W512,21,FALSE), ""))</f>
        <v/>
      </c>
      <c r="X513" s="68" t="str">
        <f>IF(IFERROR(VLOOKUP(Members[[#This Row],[Subscriber SSN]],$C$7:X512,22,FALSE), "") = 0, "", IFERROR(VLOOKUP(Members[[#This Row],[Subscriber SSN]],$C$7:X512,22,FALSE), ""))</f>
        <v/>
      </c>
      <c r="Y513" s="68"/>
      <c r="Z513" s="72"/>
      <c r="AA513" s="69"/>
      <c r="AB513" s="69"/>
      <c r="AC513" s="70"/>
      <c r="AD513" s="110">
        <f t="shared" si="14"/>
        <v>45292</v>
      </c>
      <c r="AE513" s="69"/>
      <c r="AF513" s="69"/>
      <c r="AG513" s="71"/>
      <c r="AH513" s="69"/>
      <c r="AI513" s="69"/>
      <c r="AJ513" s="69"/>
      <c r="AK513" s="69"/>
      <c r="AL513" s="69"/>
      <c r="AM513" s="69"/>
      <c r="AN513" s="69"/>
      <c r="AO513" s="69"/>
      <c r="AP513" s="73"/>
      <c r="AQ513" s="73"/>
      <c r="AR513" s="73"/>
      <c r="AS513" s="73"/>
      <c r="AT513" s="73"/>
      <c r="AU513" s="73"/>
      <c r="AV513" s="73"/>
      <c r="AW513" s="73"/>
      <c r="AX513" s="73"/>
      <c r="AY513" s="73"/>
      <c r="AZ513" s="73"/>
      <c r="BA513" s="73"/>
      <c r="BB513" s="73"/>
      <c r="BC513" s="74"/>
      <c r="BD513" s="222" t="str">
        <f t="shared" si="15"/>
        <v xml:space="preserve"> </v>
      </c>
      <c r="BE513" s="76">
        <f ca="1">Validation!H513</f>
        <v>2</v>
      </c>
      <c r="BF513" t="str">
        <f ca="1">Validation!I513</f>
        <v/>
      </c>
      <c r="BJ513" t="str">
        <f>IF(AND(ISBLANK(Members[[#This Row],[DependentSSN]]),NOT(ISBLANK(Members[[#This Row],[MedicalPolicy]]))), "CoverageLevels", "Waivers")</f>
        <v>Waivers</v>
      </c>
      <c r="BK513" t="str">
        <f>IF(AND(ISBLANK(Members[[#This Row],[DependentSSN]]),NOT(ISBLANK(Members[[#This Row],[Dental Policy]]))), "CoverageLevels", "Waivers")</f>
        <v>Waivers</v>
      </c>
      <c r="BL513" t="str">
        <f>IF(AND(ISBLANK(Members[[#This Row],[DependentSSN]]),NOT(ISBLANK(Members[[#This Row],[VisionPolicy]]))), "CoverageLevels", "Waivers")</f>
        <v>Waivers</v>
      </c>
      <c r="BM513">
        <v>0</v>
      </c>
    </row>
    <row r="514" spans="1:65" x14ac:dyDescent="0.25">
      <c r="A514" s="4"/>
      <c r="B514" s="67"/>
      <c r="C514" s="68"/>
      <c r="D514" s="68"/>
      <c r="E514" s="69"/>
      <c r="F514" s="68"/>
      <c r="G514" s="69"/>
      <c r="H514" s="68"/>
      <c r="I514" s="68"/>
      <c r="J514" s="70"/>
      <c r="K514" s="68"/>
      <c r="L514" s="68"/>
      <c r="M514" s="71"/>
      <c r="N514" s="69"/>
      <c r="O514" s="69"/>
      <c r="P514" s="69"/>
      <c r="Q514" s="69"/>
      <c r="R514" s="69"/>
      <c r="S514" s="69"/>
      <c r="T514" s="68" t="str">
        <f>IF(IFERROR(VLOOKUP(Members[[#This Row],[Subscriber SSN]],$C$7:T513,18,FALSE), "") = 0, "",IFERROR(VLOOKUP(Members[[#This Row],[Subscriber SSN]],$C$7:T513,18,FALSE), ""))</f>
        <v/>
      </c>
      <c r="U514" s="68" t="str">
        <f>IF(IFERROR(VLOOKUP(Members[[#This Row],[Subscriber SSN]],$C$7:U513,19,FALSE), "") = 0, "",IFERROR(VLOOKUP(Members[[#This Row],[Subscriber SSN]],$C$7:U513,19,FALSE), ""))</f>
        <v/>
      </c>
      <c r="V514" s="69" t="str">
        <f>IF(IFERROR(VLOOKUP(Members[[#This Row],[Subscriber SSN]],$C$7:V513,20,FALSE), "") = 0, "", IFERROR(VLOOKUP(Members[[#This Row],[Subscriber SSN]],$C$7:V513,20,FALSE), ""))</f>
        <v/>
      </c>
      <c r="W514" s="68" t="str">
        <f>IF(IFERROR(VLOOKUP(Members[[#This Row],[Subscriber SSN]],$C$7:W513,21,FALSE), "") = 0, "", IFERROR(VLOOKUP(Members[[#This Row],[Subscriber SSN]],$C$7:W513,21,FALSE), ""))</f>
        <v/>
      </c>
      <c r="X514" s="68" t="str">
        <f>IF(IFERROR(VLOOKUP(Members[[#This Row],[Subscriber SSN]],$C$7:X513,22,FALSE), "") = 0, "", IFERROR(VLOOKUP(Members[[#This Row],[Subscriber SSN]],$C$7:X513,22,FALSE), ""))</f>
        <v/>
      </c>
      <c r="Y514" s="68"/>
      <c r="Z514" s="72"/>
      <c r="AA514" s="69"/>
      <c r="AB514" s="69"/>
      <c r="AC514" s="70"/>
      <c r="AD514" s="110">
        <f t="shared" si="14"/>
        <v>45292</v>
      </c>
      <c r="AE514" s="69"/>
      <c r="AF514" s="69"/>
      <c r="AG514" s="71"/>
      <c r="AH514" s="69"/>
      <c r="AI514" s="69"/>
      <c r="AJ514" s="69"/>
      <c r="AK514" s="69"/>
      <c r="AL514" s="69"/>
      <c r="AM514" s="69"/>
      <c r="AN514" s="69"/>
      <c r="AO514" s="69"/>
      <c r="AP514" s="73"/>
      <c r="AQ514" s="73"/>
      <c r="AR514" s="73"/>
      <c r="AS514" s="73"/>
      <c r="AT514" s="73"/>
      <c r="AU514" s="73"/>
      <c r="AV514" s="73"/>
      <c r="AW514" s="73"/>
      <c r="AX514" s="73"/>
      <c r="AY514" s="73"/>
      <c r="AZ514" s="73"/>
      <c r="BA514" s="73"/>
      <c r="BB514" s="73"/>
      <c r="BC514" s="74"/>
      <c r="BD514" s="222" t="str">
        <f t="shared" si="15"/>
        <v xml:space="preserve"> </v>
      </c>
      <c r="BE514" s="76">
        <f ca="1">Validation!H514</f>
        <v>2</v>
      </c>
      <c r="BF514" t="str">
        <f ca="1">Validation!I514</f>
        <v/>
      </c>
      <c r="BJ514" t="str">
        <f>IF(AND(ISBLANK(Members[[#This Row],[DependentSSN]]),NOT(ISBLANK(Members[[#This Row],[MedicalPolicy]]))), "CoverageLevels", "Waivers")</f>
        <v>Waivers</v>
      </c>
      <c r="BK514" t="str">
        <f>IF(AND(ISBLANK(Members[[#This Row],[DependentSSN]]),NOT(ISBLANK(Members[[#This Row],[Dental Policy]]))), "CoverageLevels", "Waivers")</f>
        <v>Waivers</v>
      </c>
      <c r="BL514" t="str">
        <f>IF(AND(ISBLANK(Members[[#This Row],[DependentSSN]]),NOT(ISBLANK(Members[[#This Row],[VisionPolicy]]))), "CoverageLevels", "Waivers")</f>
        <v>Waivers</v>
      </c>
      <c r="BM514">
        <v>0</v>
      </c>
    </row>
    <row r="515" spans="1:65" x14ac:dyDescent="0.25">
      <c r="A515" s="4"/>
      <c r="B515" s="67"/>
      <c r="C515" s="68"/>
      <c r="D515" s="68"/>
      <c r="E515" s="69"/>
      <c r="F515" s="68"/>
      <c r="G515" s="69"/>
      <c r="H515" s="68"/>
      <c r="I515" s="68"/>
      <c r="J515" s="70"/>
      <c r="K515" s="68"/>
      <c r="L515" s="68"/>
      <c r="M515" s="71"/>
      <c r="N515" s="69"/>
      <c r="O515" s="69"/>
      <c r="P515" s="69"/>
      <c r="Q515" s="69"/>
      <c r="R515" s="69"/>
      <c r="S515" s="69"/>
      <c r="T515" s="68" t="str">
        <f>IF(IFERROR(VLOOKUP(Members[[#This Row],[Subscriber SSN]],$C$7:T514,18,FALSE), "") = 0, "",IFERROR(VLOOKUP(Members[[#This Row],[Subscriber SSN]],$C$7:T514,18,FALSE), ""))</f>
        <v/>
      </c>
      <c r="U515" s="68" t="str">
        <f>IF(IFERROR(VLOOKUP(Members[[#This Row],[Subscriber SSN]],$C$7:U514,19,FALSE), "") = 0, "",IFERROR(VLOOKUP(Members[[#This Row],[Subscriber SSN]],$C$7:U514,19,FALSE), ""))</f>
        <v/>
      </c>
      <c r="V515" s="69" t="str">
        <f>IF(IFERROR(VLOOKUP(Members[[#This Row],[Subscriber SSN]],$C$7:V514,20,FALSE), "") = 0, "", IFERROR(VLOOKUP(Members[[#This Row],[Subscriber SSN]],$C$7:V514,20,FALSE), ""))</f>
        <v/>
      </c>
      <c r="W515" s="68" t="str">
        <f>IF(IFERROR(VLOOKUP(Members[[#This Row],[Subscriber SSN]],$C$7:W514,21,FALSE), "") = 0, "", IFERROR(VLOOKUP(Members[[#This Row],[Subscriber SSN]],$C$7:W514,21,FALSE), ""))</f>
        <v/>
      </c>
      <c r="X515" s="68" t="str">
        <f>IF(IFERROR(VLOOKUP(Members[[#This Row],[Subscriber SSN]],$C$7:X514,22,FALSE), "") = 0, "", IFERROR(VLOOKUP(Members[[#This Row],[Subscriber SSN]],$C$7:X514,22,FALSE), ""))</f>
        <v/>
      </c>
      <c r="Y515" s="68"/>
      <c r="Z515" s="72"/>
      <c r="AA515" s="69"/>
      <c r="AB515" s="69"/>
      <c r="AC515" s="70"/>
      <c r="AD515" s="110">
        <f t="shared" si="14"/>
        <v>45292</v>
      </c>
      <c r="AE515" s="69"/>
      <c r="AF515" s="69"/>
      <c r="AG515" s="71"/>
      <c r="AH515" s="69"/>
      <c r="AI515" s="69"/>
      <c r="AJ515" s="69"/>
      <c r="AK515" s="69"/>
      <c r="AL515" s="69"/>
      <c r="AM515" s="69"/>
      <c r="AN515" s="69"/>
      <c r="AO515" s="69"/>
      <c r="AP515" s="73"/>
      <c r="AQ515" s="73"/>
      <c r="AR515" s="73"/>
      <c r="AS515" s="73"/>
      <c r="AT515" s="73"/>
      <c r="AU515" s="73"/>
      <c r="AV515" s="73"/>
      <c r="AW515" s="73"/>
      <c r="AX515" s="73"/>
      <c r="AY515" s="73"/>
      <c r="AZ515" s="73"/>
      <c r="BA515" s="73"/>
      <c r="BB515" s="73"/>
      <c r="BC515" s="74"/>
      <c r="BD515" s="222" t="str">
        <f t="shared" si="15"/>
        <v xml:space="preserve"> </v>
      </c>
      <c r="BE515" s="76">
        <f ca="1">Validation!H515</f>
        <v>2</v>
      </c>
      <c r="BF515" t="str">
        <f ca="1">Validation!I515</f>
        <v/>
      </c>
      <c r="BJ515" t="str">
        <f>IF(AND(ISBLANK(Members[[#This Row],[DependentSSN]]),NOT(ISBLANK(Members[[#This Row],[MedicalPolicy]]))), "CoverageLevels", "Waivers")</f>
        <v>Waivers</v>
      </c>
      <c r="BK515" t="str">
        <f>IF(AND(ISBLANK(Members[[#This Row],[DependentSSN]]),NOT(ISBLANK(Members[[#This Row],[Dental Policy]]))), "CoverageLevels", "Waivers")</f>
        <v>Waivers</v>
      </c>
      <c r="BL515" t="str">
        <f>IF(AND(ISBLANK(Members[[#This Row],[DependentSSN]]),NOT(ISBLANK(Members[[#This Row],[VisionPolicy]]))), "CoverageLevels", "Waivers")</f>
        <v>Waivers</v>
      </c>
      <c r="BM515">
        <v>0</v>
      </c>
    </row>
    <row r="516" spans="1:65" x14ac:dyDescent="0.25">
      <c r="A516" s="4"/>
      <c r="B516" s="67"/>
      <c r="C516" s="68"/>
      <c r="D516" s="68"/>
      <c r="E516" s="69"/>
      <c r="F516" s="68"/>
      <c r="G516" s="69"/>
      <c r="H516" s="68"/>
      <c r="I516" s="68"/>
      <c r="J516" s="70"/>
      <c r="K516" s="68"/>
      <c r="L516" s="68"/>
      <c r="M516" s="71"/>
      <c r="N516" s="69"/>
      <c r="O516" s="69"/>
      <c r="P516" s="69"/>
      <c r="Q516" s="69"/>
      <c r="R516" s="69"/>
      <c r="S516" s="69"/>
      <c r="T516" s="68" t="str">
        <f>IF(IFERROR(VLOOKUP(Members[[#This Row],[Subscriber SSN]],$C$7:T515,18,FALSE), "") = 0, "",IFERROR(VLOOKUP(Members[[#This Row],[Subscriber SSN]],$C$7:T515,18,FALSE), ""))</f>
        <v/>
      </c>
      <c r="U516" s="68" t="str">
        <f>IF(IFERROR(VLOOKUP(Members[[#This Row],[Subscriber SSN]],$C$7:U515,19,FALSE), "") = 0, "",IFERROR(VLOOKUP(Members[[#This Row],[Subscriber SSN]],$C$7:U515,19,FALSE), ""))</f>
        <v/>
      </c>
      <c r="V516" s="69" t="str">
        <f>IF(IFERROR(VLOOKUP(Members[[#This Row],[Subscriber SSN]],$C$7:V515,20,FALSE), "") = 0, "", IFERROR(VLOOKUP(Members[[#This Row],[Subscriber SSN]],$C$7:V515,20,FALSE), ""))</f>
        <v/>
      </c>
      <c r="W516" s="68" t="str">
        <f>IF(IFERROR(VLOOKUP(Members[[#This Row],[Subscriber SSN]],$C$7:W515,21,FALSE), "") = 0, "", IFERROR(VLOOKUP(Members[[#This Row],[Subscriber SSN]],$C$7:W515,21,FALSE), ""))</f>
        <v/>
      </c>
      <c r="X516" s="68" t="str">
        <f>IF(IFERROR(VLOOKUP(Members[[#This Row],[Subscriber SSN]],$C$7:X515,22,FALSE), "") = 0, "", IFERROR(VLOOKUP(Members[[#This Row],[Subscriber SSN]],$C$7:X515,22,FALSE), ""))</f>
        <v/>
      </c>
      <c r="Y516" s="68"/>
      <c r="Z516" s="72"/>
      <c r="AA516" s="69"/>
      <c r="AB516" s="69"/>
      <c r="AC516" s="70"/>
      <c r="AD516" s="110">
        <f t="shared" si="14"/>
        <v>45292</v>
      </c>
      <c r="AE516" s="69"/>
      <c r="AF516" s="69"/>
      <c r="AG516" s="71"/>
      <c r="AH516" s="69"/>
      <c r="AI516" s="69"/>
      <c r="AJ516" s="69"/>
      <c r="AK516" s="69"/>
      <c r="AL516" s="69"/>
      <c r="AM516" s="69"/>
      <c r="AN516" s="69"/>
      <c r="AO516" s="69"/>
      <c r="AP516" s="73"/>
      <c r="AQ516" s="73"/>
      <c r="AR516" s="73"/>
      <c r="AS516" s="73"/>
      <c r="AT516" s="73"/>
      <c r="AU516" s="73"/>
      <c r="AV516" s="73"/>
      <c r="AW516" s="73"/>
      <c r="AX516" s="73"/>
      <c r="AY516" s="73"/>
      <c r="AZ516" s="73"/>
      <c r="BA516" s="73"/>
      <c r="BB516" s="73"/>
      <c r="BC516" s="74"/>
      <c r="BD516" s="222" t="str">
        <f t="shared" si="15"/>
        <v xml:space="preserve"> </v>
      </c>
      <c r="BE516" s="76">
        <f ca="1">Validation!H516</f>
        <v>2</v>
      </c>
      <c r="BF516" t="str">
        <f ca="1">Validation!I516</f>
        <v/>
      </c>
      <c r="BJ516" t="str">
        <f>IF(AND(ISBLANK(Members[[#This Row],[DependentSSN]]),NOT(ISBLANK(Members[[#This Row],[MedicalPolicy]]))), "CoverageLevels", "Waivers")</f>
        <v>Waivers</v>
      </c>
      <c r="BK516" t="str">
        <f>IF(AND(ISBLANK(Members[[#This Row],[DependentSSN]]),NOT(ISBLANK(Members[[#This Row],[Dental Policy]]))), "CoverageLevels", "Waivers")</f>
        <v>Waivers</v>
      </c>
      <c r="BL516" t="str">
        <f>IF(AND(ISBLANK(Members[[#This Row],[DependentSSN]]),NOT(ISBLANK(Members[[#This Row],[VisionPolicy]]))), "CoverageLevels", "Waivers")</f>
        <v>Waivers</v>
      </c>
      <c r="BM516">
        <v>0</v>
      </c>
    </row>
    <row r="517" spans="1:65" x14ac:dyDescent="0.25">
      <c r="A517" s="4"/>
      <c r="B517" s="67"/>
      <c r="C517" s="68"/>
      <c r="D517" s="68"/>
      <c r="E517" s="69"/>
      <c r="F517" s="68"/>
      <c r="G517" s="69"/>
      <c r="H517" s="68"/>
      <c r="I517" s="68"/>
      <c r="J517" s="70"/>
      <c r="K517" s="68"/>
      <c r="L517" s="68"/>
      <c r="M517" s="71"/>
      <c r="N517" s="69"/>
      <c r="O517" s="69"/>
      <c r="P517" s="69"/>
      <c r="Q517" s="69"/>
      <c r="R517" s="69"/>
      <c r="S517" s="69"/>
      <c r="T517" s="68" t="str">
        <f>IF(IFERROR(VLOOKUP(Members[[#This Row],[Subscriber SSN]],$C$7:T516,18,FALSE), "") = 0, "",IFERROR(VLOOKUP(Members[[#This Row],[Subscriber SSN]],$C$7:T516,18,FALSE), ""))</f>
        <v/>
      </c>
      <c r="U517" s="68" t="str">
        <f>IF(IFERROR(VLOOKUP(Members[[#This Row],[Subscriber SSN]],$C$7:U516,19,FALSE), "") = 0, "",IFERROR(VLOOKUP(Members[[#This Row],[Subscriber SSN]],$C$7:U516,19,FALSE), ""))</f>
        <v/>
      </c>
      <c r="V517" s="69" t="str">
        <f>IF(IFERROR(VLOOKUP(Members[[#This Row],[Subscriber SSN]],$C$7:V516,20,FALSE), "") = 0, "", IFERROR(VLOOKUP(Members[[#This Row],[Subscriber SSN]],$C$7:V516,20,FALSE), ""))</f>
        <v/>
      </c>
      <c r="W517" s="68" t="str">
        <f>IF(IFERROR(VLOOKUP(Members[[#This Row],[Subscriber SSN]],$C$7:W516,21,FALSE), "") = 0, "", IFERROR(VLOOKUP(Members[[#This Row],[Subscriber SSN]],$C$7:W516,21,FALSE), ""))</f>
        <v/>
      </c>
      <c r="X517" s="68" t="str">
        <f>IF(IFERROR(VLOOKUP(Members[[#This Row],[Subscriber SSN]],$C$7:X516,22,FALSE), "") = 0, "", IFERROR(VLOOKUP(Members[[#This Row],[Subscriber SSN]],$C$7:X516,22,FALSE), ""))</f>
        <v/>
      </c>
      <c r="Y517" s="68"/>
      <c r="Z517" s="72"/>
      <c r="AA517" s="69"/>
      <c r="AB517" s="69"/>
      <c r="AC517" s="70"/>
      <c r="AD517" s="110">
        <f t="shared" si="14"/>
        <v>45292</v>
      </c>
      <c r="AE517" s="69"/>
      <c r="AF517" s="69"/>
      <c r="AG517" s="71"/>
      <c r="AH517" s="69"/>
      <c r="AI517" s="69"/>
      <c r="AJ517" s="69"/>
      <c r="AK517" s="69"/>
      <c r="AL517" s="69"/>
      <c r="AM517" s="69"/>
      <c r="AN517" s="69"/>
      <c r="AO517" s="69"/>
      <c r="AP517" s="73"/>
      <c r="AQ517" s="73"/>
      <c r="AR517" s="73"/>
      <c r="AS517" s="73"/>
      <c r="AT517" s="73"/>
      <c r="AU517" s="73"/>
      <c r="AV517" s="73"/>
      <c r="AW517" s="73"/>
      <c r="AX517" s="73"/>
      <c r="AY517" s="73"/>
      <c r="AZ517" s="73"/>
      <c r="BA517" s="73"/>
      <c r="BB517" s="73"/>
      <c r="BC517" s="74"/>
      <c r="BD517" s="222" t="str">
        <f t="shared" si="15"/>
        <v xml:space="preserve"> </v>
      </c>
      <c r="BE517" s="76">
        <f ca="1">Validation!H517</f>
        <v>2</v>
      </c>
      <c r="BF517" t="str">
        <f ca="1">Validation!I517</f>
        <v/>
      </c>
      <c r="BJ517" t="str">
        <f>IF(AND(ISBLANK(Members[[#This Row],[DependentSSN]]),NOT(ISBLANK(Members[[#This Row],[MedicalPolicy]]))), "CoverageLevels", "Waivers")</f>
        <v>Waivers</v>
      </c>
      <c r="BK517" t="str">
        <f>IF(AND(ISBLANK(Members[[#This Row],[DependentSSN]]),NOT(ISBLANK(Members[[#This Row],[Dental Policy]]))), "CoverageLevels", "Waivers")</f>
        <v>Waivers</v>
      </c>
      <c r="BL517" t="str">
        <f>IF(AND(ISBLANK(Members[[#This Row],[DependentSSN]]),NOT(ISBLANK(Members[[#This Row],[VisionPolicy]]))), "CoverageLevels", "Waivers")</f>
        <v>Waivers</v>
      </c>
      <c r="BM517">
        <v>0</v>
      </c>
    </row>
    <row r="518" spans="1:65" x14ac:dyDescent="0.25">
      <c r="A518" s="4"/>
      <c r="B518" s="67"/>
      <c r="C518" s="68"/>
      <c r="D518" s="68"/>
      <c r="E518" s="69"/>
      <c r="F518" s="68"/>
      <c r="G518" s="69"/>
      <c r="H518" s="68"/>
      <c r="I518" s="68"/>
      <c r="J518" s="70"/>
      <c r="K518" s="68"/>
      <c r="L518" s="68"/>
      <c r="M518" s="71"/>
      <c r="N518" s="69"/>
      <c r="O518" s="69"/>
      <c r="P518" s="69"/>
      <c r="Q518" s="69"/>
      <c r="R518" s="69"/>
      <c r="S518" s="69"/>
      <c r="T518" s="68" t="str">
        <f>IF(IFERROR(VLOOKUP(Members[[#This Row],[Subscriber SSN]],$C$7:T517,18,FALSE), "") = 0, "",IFERROR(VLOOKUP(Members[[#This Row],[Subscriber SSN]],$C$7:T517,18,FALSE), ""))</f>
        <v/>
      </c>
      <c r="U518" s="68" t="str">
        <f>IF(IFERROR(VLOOKUP(Members[[#This Row],[Subscriber SSN]],$C$7:U517,19,FALSE), "") = 0, "",IFERROR(VLOOKUP(Members[[#This Row],[Subscriber SSN]],$C$7:U517,19,FALSE), ""))</f>
        <v/>
      </c>
      <c r="V518" s="69" t="str">
        <f>IF(IFERROR(VLOOKUP(Members[[#This Row],[Subscriber SSN]],$C$7:V517,20,FALSE), "") = 0, "", IFERROR(VLOOKUP(Members[[#This Row],[Subscriber SSN]],$C$7:V517,20,FALSE), ""))</f>
        <v/>
      </c>
      <c r="W518" s="68" t="str">
        <f>IF(IFERROR(VLOOKUP(Members[[#This Row],[Subscriber SSN]],$C$7:W517,21,FALSE), "") = 0, "", IFERROR(VLOOKUP(Members[[#This Row],[Subscriber SSN]],$C$7:W517,21,FALSE), ""))</f>
        <v/>
      </c>
      <c r="X518" s="68" t="str">
        <f>IF(IFERROR(VLOOKUP(Members[[#This Row],[Subscriber SSN]],$C$7:X517,22,FALSE), "") = 0, "", IFERROR(VLOOKUP(Members[[#This Row],[Subscriber SSN]],$C$7:X517,22,FALSE), ""))</f>
        <v/>
      </c>
      <c r="Y518" s="68"/>
      <c r="Z518" s="72"/>
      <c r="AA518" s="69"/>
      <c r="AB518" s="69"/>
      <c r="AC518" s="70"/>
      <c r="AD518" s="110">
        <f t="shared" si="14"/>
        <v>45292</v>
      </c>
      <c r="AE518" s="69"/>
      <c r="AF518" s="69"/>
      <c r="AG518" s="71"/>
      <c r="AH518" s="69"/>
      <c r="AI518" s="69"/>
      <c r="AJ518" s="69"/>
      <c r="AK518" s="69"/>
      <c r="AL518" s="69"/>
      <c r="AM518" s="69"/>
      <c r="AN518" s="69"/>
      <c r="AO518" s="69"/>
      <c r="AP518" s="73"/>
      <c r="AQ518" s="73"/>
      <c r="AR518" s="73"/>
      <c r="AS518" s="73"/>
      <c r="AT518" s="73"/>
      <c r="AU518" s="73"/>
      <c r="AV518" s="73"/>
      <c r="AW518" s="73"/>
      <c r="AX518" s="73"/>
      <c r="AY518" s="73"/>
      <c r="AZ518" s="73"/>
      <c r="BA518" s="73"/>
      <c r="BB518" s="73"/>
      <c r="BC518" s="74"/>
      <c r="BD518" s="222" t="str">
        <f t="shared" si="15"/>
        <v xml:space="preserve"> </v>
      </c>
      <c r="BE518" s="76">
        <f ca="1">Validation!H518</f>
        <v>2</v>
      </c>
      <c r="BF518" t="str">
        <f ca="1">Validation!I518</f>
        <v/>
      </c>
      <c r="BJ518" t="str">
        <f>IF(AND(ISBLANK(Members[[#This Row],[DependentSSN]]),NOT(ISBLANK(Members[[#This Row],[MedicalPolicy]]))), "CoverageLevels", "Waivers")</f>
        <v>Waivers</v>
      </c>
      <c r="BK518" t="str">
        <f>IF(AND(ISBLANK(Members[[#This Row],[DependentSSN]]),NOT(ISBLANK(Members[[#This Row],[Dental Policy]]))), "CoverageLevels", "Waivers")</f>
        <v>Waivers</v>
      </c>
      <c r="BL518" t="str">
        <f>IF(AND(ISBLANK(Members[[#This Row],[DependentSSN]]),NOT(ISBLANK(Members[[#This Row],[VisionPolicy]]))), "CoverageLevels", "Waivers")</f>
        <v>Waivers</v>
      </c>
      <c r="BM518">
        <v>0</v>
      </c>
    </row>
    <row r="519" spans="1:65" x14ac:dyDescent="0.25">
      <c r="A519" s="4"/>
      <c r="B519" s="67"/>
      <c r="C519" s="68"/>
      <c r="D519" s="68"/>
      <c r="E519" s="69"/>
      <c r="F519" s="68"/>
      <c r="G519" s="69"/>
      <c r="H519" s="68"/>
      <c r="I519" s="68"/>
      <c r="J519" s="70"/>
      <c r="K519" s="68"/>
      <c r="L519" s="68"/>
      <c r="M519" s="71"/>
      <c r="N519" s="69"/>
      <c r="O519" s="69"/>
      <c r="P519" s="69"/>
      <c r="Q519" s="69"/>
      <c r="R519" s="69"/>
      <c r="S519" s="69"/>
      <c r="T519" s="68" t="str">
        <f>IF(IFERROR(VLOOKUP(Members[[#This Row],[Subscriber SSN]],$C$7:T518,18,FALSE), "") = 0, "",IFERROR(VLOOKUP(Members[[#This Row],[Subscriber SSN]],$C$7:T518,18,FALSE), ""))</f>
        <v/>
      </c>
      <c r="U519" s="68" t="str">
        <f>IF(IFERROR(VLOOKUP(Members[[#This Row],[Subscriber SSN]],$C$7:U518,19,FALSE), "") = 0, "",IFERROR(VLOOKUP(Members[[#This Row],[Subscriber SSN]],$C$7:U518,19,FALSE), ""))</f>
        <v/>
      </c>
      <c r="V519" s="69" t="str">
        <f>IF(IFERROR(VLOOKUP(Members[[#This Row],[Subscriber SSN]],$C$7:V518,20,FALSE), "") = 0, "", IFERROR(VLOOKUP(Members[[#This Row],[Subscriber SSN]],$C$7:V518,20,FALSE), ""))</f>
        <v/>
      </c>
      <c r="W519" s="68" t="str">
        <f>IF(IFERROR(VLOOKUP(Members[[#This Row],[Subscriber SSN]],$C$7:W518,21,FALSE), "") = 0, "", IFERROR(VLOOKUP(Members[[#This Row],[Subscriber SSN]],$C$7:W518,21,FALSE), ""))</f>
        <v/>
      </c>
      <c r="X519" s="68" t="str">
        <f>IF(IFERROR(VLOOKUP(Members[[#This Row],[Subscriber SSN]],$C$7:X518,22,FALSE), "") = 0, "", IFERROR(VLOOKUP(Members[[#This Row],[Subscriber SSN]],$C$7:X518,22,FALSE), ""))</f>
        <v/>
      </c>
      <c r="Y519" s="68"/>
      <c r="Z519" s="72"/>
      <c r="AA519" s="69"/>
      <c r="AB519" s="69"/>
      <c r="AC519" s="70"/>
      <c r="AD519" s="110">
        <f t="shared" ref="AD519:AD582" si="16">$B$2</f>
        <v>45292</v>
      </c>
      <c r="AE519" s="69"/>
      <c r="AF519" s="69"/>
      <c r="AG519" s="71"/>
      <c r="AH519" s="69"/>
      <c r="AI519" s="69"/>
      <c r="AJ519" s="69"/>
      <c r="AK519" s="69"/>
      <c r="AL519" s="69"/>
      <c r="AM519" s="69"/>
      <c r="AN519" s="69"/>
      <c r="AO519" s="69"/>
      <c r="AP519" s="73"/>
      <c r="AQ519" s="73"/>
      <c r="AR519" s="73"/>
      <c r="AS519" s="73"/>
      <c r="AT519" s="73"/>
      <c r="AU519" s="73"/>
      <c r="AV519" s="73"/>
      <c r="AW519" s="73"/>
      <c r="AX519" s="73"/>
      <c r="AY519" s="73"/>
      <c r="AZ519" s="73"/>
      <c r="BA519" s="73"/>
      <c r="BB519" s="73"/>
      <c r="BC519" s="74"/>
      <c r="BD519" s="222" t="str">
        <f t="shared" si="15"/>
        <v xml:space="preserve"> </v>
      </c>
      <c r="BE519" s="76">
        <f ca="1">Validation!H519</f>
        <v>2</v>
      </c>
      <c r="BF519" t="str">
        <f ca="1">Validation!I519</f>
        <v/>
      </c>
      <c r="BJ519" t="str">
        <f>IF(AND(ISBLANK(Members[[#This Row],[DependentSSN]]),NOT(ISBLANK(Members[[#This Row],[MedicalPolicy]]))), "CoverageLevels", "Waivers")</f>
        <v>Waivers</v>
      </c>
      <c r="BK519" t="str">
        <f>IF(AND(ISBLANK(Members[[#This Row],[DependentSSN]]),NOT(ISBLANK(Members[[#This Row],[Dental Policy]]))), "CoverageLevels", "Waivers")</f>
        <v>Waivers</v>
      </c>
      <c r="BL519" t="str">
        <f>IF(AND(ISBLANK(Members[[#This Row],[DependentSSN]]),NOT(ISBLANK(Members[[#This Row],[VisionPolicy]]))), "CoverageLevels", "Waivers")</f>
        <v>Waivers</v>
      </c>
      <c r="BM519">
        <v>0</v>
      </c>
    </row>
    <row r="520" spans="1:65" x14ac:dyDescent="0.25">
      <c r="A520" s="4"/>
      <c r="B520" s="67"/>
      <c r="C520" s="68"/>
      <c r="D520" s="68"/>
      <c r="E520" s="69"/>
      <c r="F520" s="68"/>
      <c r="G520" s="69"/>
      <c r="H520" s="68"/>
      <c r="I520" s="68"/>
      <c r="J520" s="70"/>
      <c r="K520" s="68"/>
      <c r="L520" s="68"/>
      <c r="M520" s="71"/>
      <c r="N520" s="69"/>
      <c r="O520" s="69"/>
      <c r="P520" s="69"/>
      <c r="Q520" s="69"/>
      <c r="R520" s="69"/>
      <c r="S520" s="69"/>
      <c r="T520" s="68" t="str">
        <f>IF(IFERROR(VLOOKUP(Members[[#This Row],[Subscriber SSN]],$C$7:T519,18,FALSE), "") = 0, "",IFERROR(VLOOKUP(Members[[#This Row],[Subscriber SSN]],$C$7:T519,18,FALSE), ""))</f>
        <v/>
      </c>
      <c r="U520" s="68" t="str">
        <f>IF(IFERROR(VLOOKUP(Members[[#This Row],[Subscriber SSN]],$C$7:U519,19,FALSE), "") = 0, "",IFERROR(VLOOKUP(Members[[#This Row],[Subscriber SSN]],$C$7:U519,19,FALSE), ""))</f>
        <v/>
      </c>
      <c r="V520" s="69" t="str">
        <f>IF(IFERROR(VLOOKUP(Members[[#This Row],[Subscriber SSN]],$C$7:V519,20,FALSE), "") = 0, "", IFERROR(VLOOKUP(Members[[#This Row],[Subscriber SSN]],$C$7:V519,20,FALSE), ""))</f>
        <v/>
      </c>
      <c r="W520" s="68" t="str">
        <f>IF(IFERROR(VLOOKUP(Members[[#This Row],[Subscriber SSN]],$C$7:W519,21,FALSE), "") = 0, "", IFERROR(VLOOKUP(Members[[#This Row],[Subscriber SSN]],$C$7:W519,21,FALSE), ""))</f>
        <v/>
      </c>
      <c r="X520" s="68" t="str">
        <f>IF(IFERROR(VLOOKUP(Members[[#This Row],[Subscriber SSN]],$C$7:X519,22,FALSE), "") = 0, "", IFERROR(VLOOKUP(Members[[#This Row],[Subscriber SSN]],$C$7:X519,22,FALSE), ""))</f>
        <v/>
      </c>
      <c r="Y520" s="68"/>
      <c r="Z520" s="72"/>
      <c r="AA520" s="69"/>
      <c r="AB520" s="69"/>
      <c r="AC520" s="70"/>
      <c r="AD520" s="110">
        <f t="shared" si="16"/>
        <v>45292</v>
      </c>
      <c r="AE520" s="69"/>
      <c r="AF520" s="69"/>
      <c r="AG520" s="71"/>
      <c r="AH520" s="69"/>
      <c r="AI520" s="69"/>
      <c r="AJ520" s="69"/>
      <c r="AK520" s="69"/>
      <c r="AL520" s="69"/>
      <c r="AM520" s="69"/>
      <c r="AN520" s="69"/>
      <c r="AO520" s="69"/>
      <c r="AP520" s="73"/>
      <c r="AQ520" s="73"/>
      <c r="AR520" s="73"/>
      <c r="AS520" s="73"/>
      <c r="AT520" s="73"/>
      <c r="AU520" s="73"/>
      <c r="AV520" s="73"/>
      <c r="AW520" s="73"/>
      <c r="AX520" s="73"/>
      <c r="AY520" s="73"/>
      <c r="AZ520" s="73"/>
      <c r="BA520" s="73"/>
      <c r="BB520" s="73"/>
      <c r="BC520" s="74"/>
      <c r="BD520" s="222" t="str">
        <f t="shared" ref="BD520:BD583" si="17">IF(ISBLANK(J520)," ",ROUNDDOWN(YEARFRAC(AD520,(J520)),0))</f>
        <v xml:space="preserve"> </v>
      </c>
      <c r="BE520" s="76">
        <f ca="1">Validation!H520</f>
        <v>2</v>
      </c>
      <c r="BF520" t="str">
        <f ca="1">Validation!I520</f>
        <v/>
      </c>
      <c r="BJ520" t="str">
        <f>IF(AND(ISBLANK(Members[[#This Row],[DependentSSN]]),NOT(ISBLANK(Members[[#This Row],[MedicalPolicy]]))), "CoverageLevels", "Waivers")</f>
        <v>Waivers</v>
      </c>
      <c r="BK520" t="str">
        <f>IF(AND(ISBLANK(Members[[#This Row],[DependentSSN]]),NOT(ISBLANK(Members[[#This Row],[Dental Policy]]))), "CoverageLevels", "Waivers")</f>
        <v>Waivers</v>
      </c>
      <c r="BL520" t="str">
        <f>IF(AND(ISBLANK(Members[[#This Row],[DependentSSN]]),NOT(ISBLANK(Members[[#This Row],[VisionPolicy]]))), "CoverageLevels", "Waivers")</f>
        <v>Waivers</v>
      </c>
      <c r="BM520">
        <v>0</v>
      </c>
    </row>
    <row r="521" spans="1:65" x14ac:dyDescent="0.25">
      <c r="A521" s="4"/>
      <c r="B521" s="67"/>
      <c r="C521" s="68"/>
      <c r="D521" s="68"/>
      <c r="E521" s="69"/>
      <c r="F521" s="68"/>
      <c r="G521" s="69"/>
      <c r="H521" s="68"/>
      <c r="I521" s="68"/>
      <c r="J521" s="70"/>
      <c r="K521" s="68"/>
      <c r="L521" s="68"/>
      <c r="M521" s="71"/>
      <c r="N521" s="69"/>
      <c r="O521" s="69"/>
      <c r="P521" s="69"/>
      <c r="Q521" s="69"/>
      <c r="R521" s="69"/>
      <c r="S521" s="69"/>
      <c r="T521" s="68" t="str">
        <f>IF(IFERROR(VLOOKUP(Members[[#This Row],[Subscriber SSN]],$C$7:T520,18,FALSE), "") = 0, "",IFERROR(VLOOKUP(Members[[#This Row],[Subscriber SSN]],$C$7:T520,18,FALSE), ""))</f>
        <v/>
      </c>
      <c r="U521" s="68" t="str">
        <f>IF(IFERROR(VLOOKUP(Members[[#This Row],[Subscriber SSN]],$C$7:U520,19,FALSE), "") = 0, "",IFERROR(VLOOKUP(Members[[#This Row],[Subscriber SSN]],$C$7:U520,19,FALSE), ""))</f>
        <v/>
      </c>
      <c r="V521" s="69" t="str">
        <f>IF(IFERROR(VLOOKUP(Members[[#This Row],[Subscriber SSN]],$C$7:V520,20,FALSE), "") = 0, "", IFERROR(VLOOKUP(Members[[#This Row],[Subscriber SSN]],$C$7:V520,20,FALSE), ""))</f>
        <v/>
      </c>
      <c r="W521" s="68" t="str">
        <f>IF(IFERROR(VLOOKUP(Members[[#This Row],[Subscriber SSN]],$C$7:W520,21,FALSE), "") = 0, "", IFERROR(VLOOKUP(Members[[#This Row],[Subscriber SSN]],$C$7:W520,21,FALSE), ""))</f>
        <v/>
      </c>
      <c r="X521" s="68" t="str">
        <f>IF(IFERROR(VLOOKUP(Members[[#This Row],[Subscriber SSN]],$C$7:X520,22,FALSE), "") = 0, "", IFERROR(VLOOKUP(Members[[#This Row],[Subscriber SSN]],$C$7:X520,22,FALSE), ""))</f>
        <v/>
      </c>
      <c r="Y521" s="68"/>
      <c r="Z521" s="72"/>
      <c r="AA521" s="69"/>
      <c r="AB521" s="69"/>
      <c r="AC521" s="70"/>
      <c r="AD521" s="110">
        <f t="shared" si="16"/>
        <v>45292</v>
      </c>
      <c r="AE521" s="69"/>
      <c r="AF521" s="69"/>
      <c r="AG521" s="71"/>
      <c r="AH521" s="69"/>
      <c r="AI521" s="69"/>
      <c r="AJ521" s="69"/>
      <c r="AK521" s="69"/>
      <c r="AL521" s="69"/>
      <c r="AM521" s="69"/>
      <c r="AN521" s="69"/>
      <c r="AO521" s="69"/>
      <c r="AP521" s="73"/>
      <c r="AQ521" s="73"/>
      <c r="AR521" s="73"/>
      <c r="AS521" s="73"/>
      <c r="AT521" s="73"/>
      <c r="AU521" s="73"/>
      <c r="AV521" s="73"/>
      <c r="AW521" s="73"/>
      <c r="AX521" s="73"/>
      <c r="AY521" s="73"/>
      <c r="AZ521" s="73"/>
      <c r="BA521" s="73"/>
      <c r="BB521" s="73"/>
      <c r="BC521" s="74"/>
      <c r="BD521" s="222" t="str">
        <f t="shared" si="17"/>
        <v xml:space="preserve"> </v>
      </c>
      <c r="BE521" s="76">
        <f ca="1">Validation!H521</f>
        <v>2</v>
      </c>
      <c r="BF521" t="str">
        <f ca="1">Validation!I521</f>
        <v/>
      </c>
      <c r="BJ521" t="str">
        <f>IF(AND(ISBLANK(Members[[#This Row],[DependentSSN]]),NOT(ISBLANK(Members[[#This Row],[MedicalPolicy]]))), "CoverageLevels", "Waivers")</f>
        <v>Waivers</v>
      </c>
      <c r="BK521" t="str">
        <f>IF(AND(ISBLANK(Members[[#This Row],[DependentSSN]]),NOT(ISBLANK(Members[[#This Row],[Dental Policy]]))), "CoverageLevels", "Waivers")</f>
        <v>Waivers</v>
      </c>
      <c r="BL521" t="str">
        <f>IF(AND(ISBLANK(Members[[#This Row],[DependentSSN]]),NOT(ISBLANK(Members[[#This Row],[VisionPolicy]]))), "CoverageLevels", "Waivers")</f>
        <v>Waivers</v>
      </c>
      <c r="BM521">
        <v>0</v>
      </c>
    </row>
    <row r="522" spans="1:65" x14ac:dyDescent="0.25">
      <c r="A522" s="4"/>
      <c r="B522" s="67"/>
      <c r="C522" s="68"/>
      <c r="D522" s="68"/>
      <c r="E522" s="69"/>
      <c r="F522" s="68"/>
      <c r="G522" s="69"/>
      <c r="H522" s="68"/>
      <c r="I522" s="68"/>
      <c r="J522" s="70"/>
      <c r="K522" s="68"/>
      <c r="L522" s="68"/>
      <c r="M522" s="71"/>
      <c r="N522" s="69"/>
      <c r="O522" s="69"/>
      <c r="P522" s="69"/>
      <c r="Q522" s="69"/>
      <c r="R522" s="69"/>
      <c r="S522" s="69"/>
      <c r="T522" s="68" t="str">
        <f>IF(IFERROR(VLOOKUP(Members[[#This Row],[Subscriber SSN]],$C$7:T521,18,FALSE), "") = 0, "",IFERROR(VLOOKUP(Members[[#This Row],[Subscriber SSN]],$C$7:T521,18,FALSE), ""))</f>
        <v/>
      </c>
      <c r="U522" s="68" t="str">
        <f>IF(IFERROR(VLOOKUP(Members[[#This Row],[Subscriber SSN]],$C$7:U521,19,FALSE), "") = 0, "",IFERROR(VLOOKUP(Members[[#This Row],[Subscriber SSN]],$C$7:U521,19,FALSE), ""))</f>
        <v/>
      </c>
      <c r="V522" s="69" t="str">
        <f>IF(IFERROR(VLOOKUP(Members[[#This Row],[Subscriber SSN]],$C$7:V521,20,FALSE), "") = 0, "", IFERROR(VLOOKUP(Members[[#This Row],[Subscriber SSN]],$C$7:V521,20,FALSE), ""))</f>
        <v/>
      </c>
      <c r="W522" s="68" t="str">
        <f>IF(IFERROR(VLOOKUP(Members[[#This Row],[Subscriber SSN]],$C$7:W521,21,FALSE), "") = 0, "", IFERROR(VLOOKUP(Members[[#This Row],[Subscriber SSN]],$C$7:W521,21,FALSE), ""))</f>
        <v/>
      </c>
      <c r="X522" s="68" t="str">
        <f>IF(IFERROR(VLOOKUP(Members[[#This Row],[Subscriber SSN]],$C$7:X521,22,FALSE), "") = 0, "", IFERROR(VLOOKUP(Members[[#This Row],[Subscriber SSN]],$C$7:X521,22,FALSE), ""))</f>
        <v/>
      </c>
      <c r="Y522" s="68"/>
      <c r="Z522" s="72"/>
      <c r="AA522" s="69"/>
      <c r="AB522" s="69"/>
      <c r="AC522" s="70"/>
      <c r="AD522" s="110">
        <f t="shared" si="16"/>
        <v>45292</v>
      </c>
      <c r="AE522" s="69"/>
      <c r="AF522" s="69"/>
      <c r="AG522" s="71"/>
      <c r="AH522" s="69"/>
      <c r="AI522" s="69"/>
      <c r="AJ522" s="69"/>
      <c r="AK522" s="69"/>
      <c r="AL522" s="69"/>
      <c r="AM522" s="69"/>
      <c r="AN522" s="69"/>
      <c r="AO522" s="69"/>
      <c r="AP522" s="73"/>
      <c r="AQ522" s="73"/>
      <c r="AR522" s="73"/>
      <c r="AS522" s="73"/>
      <c r="AT522" s="73"/>
      <c r="AU522" s="73"/>
      <c r="AV522" s="73"/>
      <c r="AW522" s="73"/>
      <c r="AX522" s="73"/>
      <c r="AY522" s="73"/>
      <c r="AZ522" s="73"/>
      <c r="BA522" s="73"/>
      <c r="BB522" s="73"/>
      <c r="BC522" s="74"/>
      <c r="BD522" s="222" t="str">
        <f t="shared" si="17"/>
        <v xml:space="preserve"> </v>
      </c>
      <c r="BE522" s="76">
        <f ca="1">Validation!H522</f>
        <v>2</v>
      </c>
      <c r="BF522" t="str">
        <f ca="1">Validation!I522</f>
        <v/>
      </c>
      <c r="BJ522" t="str">
        <f>IF(AND(ISBLANK(Members[[#This Row],[DependentSSN]]),NOT(ISBLANK(Members[[#This Row],[MedicalPolicy]]))), "CoverageLevels", "Waivers")</f>
        <v>Waivers</v>
      </c>
      <c r="BK522" t="str">
        <f>IF(AND(ISBLANK(Members[[#This Row],[DependentSSN]]),NOT(ISBLANK(Members[[#This Row],[Dental Policy]]))), "CoverageLevels", "Waivers")</f>
        <v>Waivers</v>
      </c>
      <c r="BL522" t="str">
        <f>IF(AND(ISBLANK(Members[[#This Row],[DependentSSN]]),NOT(ISBLANK(Members[[#This Row],[VisionPolicy]]))), "CoverageLevels", "Waivers")</f>
        <v>Waivers</v>
      </c>
      <c r="BM522">
        <v>0</v>
      </c>
    </row>
    <row r="523" spans="1:65" x14ac:dyDescent="0.25">
      <c r="A523" s="4"/>
      <c r="B523" s="67"/>
      <c r="C523" s="68"/>
      <c r="D523" s="68"/>
      <c r="E523" s="69"/>
      <c r="F523" s="68"/>
      <c r="G523" s="69"/>
      <c r="H523" s="68"/>
      <c r="I523" s="68"/>
      <c r="J523" s="70"/>
      <c r="K523" s="68"/>
      <c r="L523" s="68"/>
      <c r="M523" s="71"/>
      <c r="N523" s="69"/>
      <c r="O523" s="69"/>
      <c r="P523" s="69"/>
      <c r="Q523" s="69"/>
      <c r="R523" s="69"/>
      <c r="S523" s="69"/>
      <c r="T523" s="68" t="str">
        <f>IF(IFERROR(VLOOKUP(Members[[#This Row],[Subscriber SSN]],$C$7:T522,18,FALSE), "") = 0, "",IFERROR(VLOOKUP(Members[[#This Row],[Subscriber SSN]],$C$7:T522,18,FALSE), ""))</f>
        <v/>
      </c>
      <c r="U523" s="68" t="str">
        <f>IF(IFERROR(VLOOKUP(Members[[#This Row],[Subscriber SSN]],$C$7:U522,19,FALSE), "") = 0, "",IFERROR(VLOOKUP(Members[[#This Row],[Subscriber SSN]],$C$7:U522,19,FALSE), ""))</f>
        <v/>
      </c>
      <c r="V523" s="69" t="str">
        <f>IF(IFERROR(VLOOKUP(Members[[#This Row],[Subscriber SSN]],$C$7:V522,20,FALSE), "") = 0, "", IFERROR(VLOOKUP(Members[[#This Row],[Subscriber SSN]],$C$7:V522,20,FALSE), ""))</f>
        <v/>
      </c>
      <c r="W523" s="68" t="str">
        <f>IF(IFERROR(VLOOKUP(Members[[#This Row],[Subscriber SSN]],$C$7:W522,21,FALSE), "") = 0, "", IFERROR(VLOOKUP(Members[[#This Row],[Subscriber SSN]],$C$7:W522,21,FALSE), ""))</f>
        <v/>
      </c>
      <c r="X523" s="68" t="str">
        <f>IF(IFERROR(VLOOKUP(Members[[#This Row],[Subscriber SSN]],$C$7:X522,22,FALSE), "") = 0, "", IFERROR(VLOOKUP(Members[[#This Row],[Subscriber SSN]],$C$7:X522,22,FALSE), ""))</f>
        <v/>
      </c>
      <c r="Y523" s="68"/>
      <c r="Z523" s="72"/>
      <c r="AA523" s="69"/>
      <c r="AB523" s="69"/>
      <c r="AC523" s="70"/>
      <c r="AD523" s="110">
        <f t="shared" si="16"/>
        <v>45292</v>
      </c>
      <c r="AE523" s="69"/>
      <c r="AF523" s="69"/>
      <c r="AG523" s="71"/>
      <c r="AH523" s="69"/>
      <c r="AI523" s="69"/>
      <c r="AJ523" s="69"/>
      <c r="AK523" s="69"/>
      <c r="AL523" s="69"/>
      <c r="AM523" s="69"/>
      <c r="AN523" s="69"/>
      <c r="AO523" s="69"/>
      <c r="AP523" s="73"/>
      <c r="AQ523" s="73"/>
      <c r="AR523" s="73"/>
      <c r="AS523" s="73"/>
      <c r="AT523" s="73"/>
      <c r="AU523" s="73"/>
      <c r="AV523" s="73"/>
      <c r="AW523" s="73"/>
      <c r="AX523" s="73"/>
      <c r="AY523" s="73"/>
      <c r="AZ523" s="73"/>
      <c r="BA523" s="73"/>
      <c r="BB523" s="73"/>
      <c r="BC523" s="74"/>
      <c r="BD523" s="222" t="str">
        <f t="shared" si="17"/>
        <v xml:space="preserve"> </v>
      </c>
      <c r="BE523" s="76">
        <f ca="1">Validation!H523</f>
        <v>2</v>
      </c>
      <c r="BF523" t="str">
        <f ca="1">Validation!I523</f>
        <v/>
      </c>
      <c r="BJ523" t="str">
        <f>IF(AND(ISBLANK(Members[[#This Row],[DependentSSN]]),NOT(ISBLANK(Members[[#This Row],[MedicalPolicy]]))), "CoverageLevels", "Waivers")</f>
        <v>Waivers</v>
      </c>
      <c r="BK523" t="str">
        <f>IF(AND(ISBLANK(Members[[#This Row],[DependentSSN]]),NOT(ISBLANK(Members[[#This Row],[Dental Policy]]))), "CoverageLevels", "Waivers")</f>
        <v>Waivers</v>
      </c>
      <c r="BL523" t="str">
        <f>IF(AND(ISBLANK(Members[[#This Row],[DependentSSN]]),NOT(ISBLANK(Members[[#This Row],[VisionPolicy]]))), "CoverageLevels", "Waivers")</f>
        <v>Waivers</v>
      </c>
      <c r="BM523">
        <v>0</v>
      </c>
    </row>
    <row r="524" spans="1:65" x14ac:dyDescent="0.25">
      <c r="A524" s="4"/>
      <c r="B524" s="67"/>
      <c r="C524" s="68"/>
      <c r="D524" s="68"/>
      <c r="E524" s="69"/>
      <c r="F524" s="68"/>
      <c r="G524" s="69"/>
      <c r="H524" s="68"/>
      <c r="I524" s="68"/>
      <c r="J524" s="70"/>
      <c r="K524" s="68"/>
      <c r="L524" s="68"/>
      <c r="M524" s="71"/>
      <c r="N524" s="69"/>
      <c r="O524" s="69"/>
      <c r="P524" s="69"/>
      <c r="Q524" s="69"/>
      <c r="R524" s="69"/>
      <c r="S524" s="69"/>
      <c r="T524" s="68" t="str">
        <f>IF(IFERROR(VLOOKUP(Members[[#This Row],[Subscriber SSN]],$C$7:T523,18,FALSE), "") = 0, "",IFERROR(VLOOKUP(Members[[#This Row],[Subscriber SSN]],$C$7:T523,18,FALSE), ""))</f>
        <v/>
      </c>
      <c r="U524" s="68" t="str">
        <f>IF(IFERROR(VLOOKUP(Members[[#This Row],[Subscriber SSN]],$C$7:U523,19,FALSE), "") = 0, "",IFERROR(VLOOKUP(Members[[#This Row],[Subscriber SSN]],$C$7:U523,19,FALSE), ""))</f>
        <v/>
      </c>
      <c r="V524" s="69" t="str">
        <f>IF(IFERROR(VLOOKUP(Members[[#This Row],[Subscriber SSN]],$C$7:V523,20,FALSE), "") = 0, "", IFERROR(VLOOKUP(Members[[#This Row],[Subscriber SSN]],$C$7:V523,20,FALSE), ""))</f>
        <v/>
      </c>
      <c r="W524" s="68" t="str">
        <f>IF(IFERROR(VLOOKUP(Members[[#This Row],[Subscriber SSN]],$C$7:W523,21,FALSE), "") = 0, "", IFERROR(VLOOKUP(Members[[#This Row],[Subscriber SSN]],$C$7:W523,21,FALSE), ""))</f>
        <v/>
      </c>
      <c r="X524" s="68" t="str">
        <f>IF(IFERROR(VLOOKUP(Members[[#This Row],[Subscriber SSN]],$C$7:X523,22,FALSE), "") = 0, "", IFERROR(VLOOKUP(Members[[#This Row],[Subscriber SSN]],$C$7:X523,22,FALSE), ""))</f>
        <v/>
      </c>
      <c r="Y524" s="68"/>
      <c r="Z524" s="72"/>
      <c r="AA524" s="69"/>
      <c r="AB524" s="69"/>
      <c r="AC524" s="70"/>
      <c r="AD524" s="110">
        <f t="shared" si="16"/>
        <v>45292</v>
      </c>
      <c r="AE524" s="69"/>
      <c r="AF524" s="69"/>
      <c r="AG524" s="71"/>
      <c r="AH524" s="69"/>
      <c r="AI524" s="69"/>
      <c r="AJ524" s="69"/>
      <c r="AK524" s="69"/>
      <c r="AL524" s="69"/>
      <c r="AM524" s="69"/>
      <c r="AN524" s="69"/>
      <c r="AO524" s="69"/>
      <c r="AP524" s="73"/>
      <c r="AQ524" s="73"/>
      <c r="AR524" s="73"/>
      <c r="AS524" s="73"/>
      <c r="AT524" s="73"/>
      <c r="AU524" s="73"/>
      <c r="AV524" s="73"/>
      <c r="AW524" s="73"/>
      <c r="AX524" s="73"/>
      <c r="AY524" s="73"/>
      <c r="AZ524" s="73"/>
      <c r="BA524" s="73"/>
      <c r="BB524" s="73"/>
      <c r="BC524" s="74"/>
      <c r="BD524" s="222" t="str">
        <f t="shared" si="17"/>
        <v xml:space="preserve"> </v>
      </c>
      <c r="BE524" s="76">
        <f ca="1">Validation!H524</f>
        <v>2</v>
      </c>
      <c r="BF524" t="str">
        <f ca="1">Validation!I524</f>
        <v/>
      </c>
      <c r="BJ524" t="str">
        <f>IF(AND(ISBLANK(Members[[#This Row],[DependentSSN]]),NOT(ISBLANK(Members[[#This Row],[MedicalPolicy]]))), "CoverageLevels", "Waivers")</f>
        <v>Waivers</v>
      </c>
      <c r="BK524" t="str">
        <f>IF(AND(ISBLANK(Members[[#This Row],[DependentSSN]]),NOT(ISBLANK(Members[[#This Row],[Dental Policy]]))), "CoverageLevels", "Waivers")</f>
        <v>Waivers</v>
      </c>
      <c r="BL524" t="str">
        <f>IF(AND(ISBLANK(Members[[#This Row],[DependentSSN]]),NOT(ISBLANK(Members[[#This Row],[VisionPolicy]]))), "CoverageLevels", "Waivers")</f>
        <v>Waivers</v>
      </c>
      <c r="BM524">
        <v>0</v>
      </c>
    </row>
    <row r="525" spans="1:65" x14ac:dyDescent="0.25">
      <c r="A525" s="4"/>
      <c r="B525" s="67"/>
      <c r="C525" s="68"/>
      <c r="D525" s="68"/>
      <c r="E525" s="69"/>
      <c r="F525" s="68"/>
      <c r="G525" s="69"/>
      <c r="H525" s="68"/>
      <c r="I525" s="68"/>
      <c r="J525" s="70"/>
      <c r="K525" s="68"/>
      <c r="L525" s="68"/>
      <c r="M525" s="71"/>
      <c r="N525" s="69"/>
      <c r="O525" s="69"/>
      <c r="P525" s="69"/>
      <c r="Q525" s="69"/>
      <c r="R525" s="69"/>
      <c r="S525" s="69"/>
      <c r="T525" s="68" t="str">
        <f>IF(IFERROR(VLOOKUP(Members[[#This Row],[Subscriber SSN]],$C$7:T524,18,FALSE), "") = 0, "",IFERROR(VLOOKUP(Members[[#This Row],[Subscriber SSN]],$C$7:T524,18,FALSE), ""))</f>
        <v/>
      </c>
      <c r="U525" s="68" t="str">
        <f>IF(IFERROR(VLOOKUP(Members[[#This Row],[Subscriber SSN]],$C$7:U524,19,FALSE), "") = 0, "",IFERROR(VLOOKUP(Members[[#This Row],[Subscriber SSN]],$C$7:U524,19,FALSE), ""))</f>
        <v/>
      </c>
      <c r="V525" s="69" t="str">
        <f>IF(IFERROR(VLOOKUP(Members[[#This Row],[Subscriber SSN]],$C$7:V524,20,FALSE), "") = 0, "", IFERROR(VLOOKUP(Members[[#This Row],[Subscriber SSN]],$C$7:V524,20,FALSE), ""))</f>
        <v/>
      </c>
      <c r="W525" s="68" t="str">
        <f>IF(IFERROR(VLOOKUP(Members[[#This Row],[Subscriber SSN]],$C$7:W524,21,FALSE), "") = 0, "", IFERROR(VLOOKUP(Members[[#This Row],[Subscriber SSN]],$C$7:W524,21,FALSE), ""))</f>
        <v/>
      </c>
      <c r="X525" s="68" t="str">
        <f>IF(IFERROR(VLOOKUP(Members[[#This Row],[Subscriber SSN]],$C$7:X524,22,FALSE), "") = 0, "", IFERROR(VLOOKUP(Members[[#This Row],[Subscriber SSN]],$C$7:X524,22,FALSE), ""))</f>
        <v/>
      </c>
      <c r="Y525" s="68"/>
      <c r="Z525" s="72"/>
      <c r="AA525" s="69"/>
      <c r="AB525" s="69"/>
      <c r="AC525" s="70"/>
      <c r="AD525" s="110">
        <f t="shared" si="16"/>
        <v>45292</v>
      </c>
      <c r="AE525" s="69"/>
      <c r="AF525" s="69"/>
      <c r="AG525" s="71"/>
      <c r="AH525" s="69"/>
      <c r="AI525" s="69"/>
      <c r="AJ525" s="69"/>
      <c r="AK525" s="69"/>
      <c r="AL525" s="69"/>
      <c r="AM525" s="69"/>
      <c r="AN525" s="69"/>
      <c r="AO525" s="69"/>
      <c r="AP525" s="73"/>
      <c r="AQ525" s="73"/>
      <c r="AR525" s="73"/>
      <c r="AS525" s="73"/>
      <c r="AT525" s="73"/>
      <c r="AU525" s="73"/>
      <c r="AV525" s="73"/>
      <c r="AW525" s="73"/>
      <c r="AX525" s="73"/>
      <c r="AY525" s="73"/>
      <c r="AZ525" s="73"/>
      <c r="BA525" s="73"/>
      <c r="BB525" s="73"/>
      <c r="BC525" s="74"/>
      <c r="BD525" s="222" t="str">
        <f t="shared" si="17"/>
        <v xml:space="preserve"> </v>
      </c>
      <c r="BE525" s="76">
        <f ca="1">Validation!H525</f>
        <v>2</v>
      </c>
      <c r="BF525" t="str">
        <f ca="1">Validation!I525</f>
        <v/>
      </c>
      <c r="BJ525" t="str">
        <f>IF(AND(ISBLANK(Members[[#This Row],[DependentSSN]]),NOT(ISBLANK(Members[[#This Row],[MedicalPolicy]]))), "CoverageLevels", "Waivers")</f>
        <v>Waivers</v>
      </c>
      <c r="BK525" t="str">
        <f>IF(AND(ISBLANK(Members[[#This Row],[DependentSSN]]),NOT(ISBLANK(Members[[#This Row],[Dental Policy]]))), "CoverageLevels", "Waivers")</f>
        <v>Waivers</v>
      </c>
      <c r="BL525" t="str">
        <f>IF(AND(ISBLANK(Members[[#This Row],[DependentSSN]]),NOT(ISBLANK(Members[[#This Row],[VisionPolicy]]))), "CoverageLevels", "Waivers")</f>
        <v>Waivers</v>
      </c>
      <c r="BM525">
        <v>0</v>
      </c>
    </row>
    <row r="526" spans="1:65" x14ac:dyDescent="0.25">
      <c r="A526" s="4"/>
      <c r="B526" s="67"/>
      <c r="C526" s="68"/>
      <c r="D526" s="68"/>
      <c r="E526" s="69"/>
      <c r="F526" s="68"/>
      <c r="G526" s="69"/>
      <c r="H526" s="68"/>
      <c r="I526" s="68"/>
      <c r="J526" s="70"/>
      <c r="K526" s="68"/>
      <c r="L526" s="68"/>
      <c r="M526" s="71"/>
      <c r="N526" s="69"/>
      <c r="O526" s="69"/>
      <c r="P526" s="69"/>
      <c r="Q526" s="69"/>
      <c r="R526" s="69"/>
      <c r="S526" s="69"/>
      <c r="T526" s="68" t="str">
        <f>IF(IFERROR(VLOOKUP(Members[[#This Row],[Subscriber SSN]],$C$7:T525,18,FALSE), "") = 0, "",IFERROR(VLOOKUP(Members[[#This Row],[Subscriber SSN]],$C$7:T525,18,FALSE), ""))</f>
        <v/>
      </c>
      <c r="U526" s="68" t="str">
        <f>IF(IFERROR(VLOOKUP(Members[[#This Row],[Subscriber SSN]],$C$7:U525,19,FALSE), "") = 0, "",IFERROR(VLOOKUP(Members[[#This Row],[Subscriber SSN]],$C$7:U525,19,FALSE), ""))</f>
        <v/>
      </c>
      <c r="V526" s="69" t="str">
        <f>IF(IFERROR(VLOOKUP(Members[[#This Row],[Subscriber SSN]],$C$7:V525,20,FALSE), "") = 0, "", IFERROR(VLOOKUP(Members[[#This Row],[Subscriber SSN]],$C$7:V525,20,FALSE), ""))</f>
        <v/>
      </c>
      <c r="W526" s="68" t="str">
        <f>IF(IFERROR(VLOOKUP(Members[[#This Row],[Subscriber SSN]],$C$7:W525,21,FALSE), "") = 0, "", IFERROR(VLOOKUP(Members[[#This Row],[Subscriber SSN]],$C$7:W525,21,FALSE), ""))</f>
        <v/>
      </c>
      <c r="X526" s="68" t="str">
        <f>IF(IFERROR(VLOOKUP(Members[[#This Row],[Subscriber SSN]],$C$7:X525,22,FALSE), "") = 0, "", IFERROR(VLOOKUP(Members[[#This Row],[Subscriber SSN]],$C$7:X525,22,FALSE), ""))</f>
        <v/>
      </c>
      <c r="Y526" s="68"/>
      <c r="Z526" s="72"/>
      <c r="AA526" s="69"/>
      <c r="AB526" s="69"/>
      <c r="AC526" s="70"/>
      <c r="AD526" s="110">
        <f t="shared" si="16"/>
        <v>45292</v>
      </c>
      <c r="AE526" s="69"/>
      <c r="AF526" s="69"/>
      <c r="AG526" s="71"/>
      <c r="AH526" s="69"/>
      <c r="AI526" s="69"/>
      <c r="AJ526" s="69"/>
      <c r="AK526" s="69"/>
      <c r="AL526" s="69"/>
      <c r="AM526" s="69"/>
      <c r="AN526" s="69"/>
      <c r="AO526" s="69"/>
      <c r="AP526" s="73"/>
      <c r="AQ526" s="73"/>
      <c r="AR526" s="73"/>
      <c r="AS526" s="73"/>
      <c r="AT526" s="73"/>
      <c r="AU526" s="73"/>
      <c r="AV526" s="73"/>
      <c r="AW526" s="73"/>
      <c r="AX526" s="73"/>
      <c r="AY526" s="73"/>
      <c r="AZ526" s="73"/>
      <c r="BA526" s="73"/>
      <c r="BB526" s="73"/>
      <c r="BC526" s="74"/>
      <c r="BD526" s="222" t="str">
        <f t="shared" si="17"/>
        <v xml:space="preserve"> </v>
      </c>
      <c r="BE526" s="76">
        <f ca="1">Validation!H526</f>
        <v>2</v>
      </c>
      <c r="BF526" t="str">
        <f ca="1">Validation!I526</f>
        <v/>
      </c>
      <c r="BJ526" t="str">
        <f>IF(AND(ISBLANK(Members[[#This Row],[DependentSSN]]),NOT(ISBLANK(Members[[#This Row],[MedicalPolicy]]))), "CoverageLevels", "Waivers")</f>
        <v>Waivers</v>
      </c>
      <c r="BK526" t="str">
        <f>IF(AND(ISBLANK(Members[[#This Row],[DependentSSN]]),NOT(ISBLANK(Members[[#This Row],[Dental Policy]]))), "CoverageLevels", "Waivers")</f>
        <v>Waivers</v>
      </c>
      <c r="BL526" t="str">
        <f>IF(AND(ISBLANK(Members[[#This Row],[DependentSSN]]),NOT(ISBLANK(Members[[#This Row],[VisionPolicy]]))), "CoverageLevels", "Waivers")</f>
        <v>Waivers</v>
      </c>
      <c r="BM526">
        <v>0</v>
      </c>
    </row>
    <row r="527" spans="1:65" x14ac:dyDescent="0.25">
      <c r="A527" s="4"/>
      <c r="B527" s="67"/>
      <c r="C527" s="68"/>
      <c r="D527" s="68"/>
      <c r="E527" s="69"/>
      <c r="F527" s="68"/>
      <c r="G527" s="69"/>
      <c r="H527" s="68"/>
      <c r="I527" s="68"/>
      <c r="J527" s="70"/>
      <c r="K527" s="68"/>
      <c r="L527" s="68"/>
      <c r="M527" s="71"/>
      <c r="N527" s="69"/>
      <c r="O527" s="69"/>
      <c r="P527" s="69"/>
      <c r="Q527" s="69"/>
      <c r="R527" s="69"/>
      <c r="S527" s="69"/>
      <c r="T527" s="68" t="str">
        <f>IF(IFERROR(VLOOKUP(Members[[#This Row],[Subscriber SSN]],$C$7:T526,18,FALSE), "") = 0, "",IFERROR(VLOOKUP(Members[[#This Row],[Subscriber SSN]],$C$7:T526,18,FALSE), ""))</f>
        <v/>
      </c>
      <c r="U527" s="68" t="str">
        <f>IF(IFERROR(VLOOKUP(Members[[#This Row],[Subscriber SSN]],$C$7:U526,19,FALSE), "") = 0, "",IFERROR(VLOOKUP(Members[[#This Row],[Subscriber SSN]],$C$7:U526,19,FALSE), ""))</f>
        <v/>
      </c>
      <c r="V527" s="69" t="str">
        <f>IF(IFERROR(VLOOKUP(Members[[#This Row],[Subscriber SSN]],$C$7:V526,20,FALSE), "") = 0, "", IFERROR(VLOOKUP(Members[[#This Row],[Subscriber SSN]],$C$7:V526,20,FALSE), ""))</f>
        <v/>
      </c>
      <c r="W527" s="68" t="str">
        <f>IF(IFERROR(VLOOKUP(Members[[#This Row],[Subscriber SSN]],$C$7:W526,21,FALSE), "") = 0, "", IFERROR(VLOOKUP(Members[[#This Row],[Subscriber SSN]],$C$7:W526,21,FALSE), ""))</f>
        <v/>
      </c>
      <c r="X527" s="68" t="str">
        <f>IF(IFERROR(VLOOKUP(Members[[#This Row],[Subscriber SSN]],$C$7:X526,22,FALSE), "") = 0, "", IFERROR(VLOOKUP(Members[[#This Row],[Subscriber SSN]],$C$7:X526,22,FALSE), ""))</f>
        <v/>
      </c>
      <c r="Y527" s="68"/>
      <c r="Z527" s="72"/>
      <c r="AA527" s="69"/>
      <c r="AB527" s="69"/>
      <c r="AC527" s="70"/>
      <c r="AD527" s="110">
        <f t="shared" si="16"/>
        <v>45292</v>
      </c>
      <c r="AE527" s="69"/>
      <c r="AF527" s="69"/>
      <c r="AG527" s="71"/>
      <c r="AH527" s="69"/>
      <c r="AI527" s="69"/>
      <c r="AJ527" s="69"/>
      <c r="AK527" s="69"/>
      <c r="AL527" s="69"/>
      <c r="AM527" s="69"/>
      <c r="AN527" s="69"/>
      <c r="AO527" s="69"/>
      <c r="AP527" s="73"/>
      <c r="AQ527" s="73"/>
      <c r="AR527" s="73"/>
      <c r="AS527" s="73"/>
      <c r="AT527" s="73"/>
      <c r="AU527" s="73"/>
      <c r="AV527" s="73"/>
      <c r="AW527" s="73"/>
      <c r="AX527" s="73"/>
      <c r="AY527" s="73"/>
      <c r="AZ527" s="73"/>
      <c r="BA527" s="73"/>
      <c r="BB527" s="73"/>
      <c r="BC527" s="74"/>
      <c r="BD527" s="222" t="str">
        <f t="shared" si="17"/>
        <v xml:space="preserve"> </v>
      </c>
      <c r="BE527" s="76">
        <f ca="1">Validation!H527</f>
        <v>2</v>
      </c>
      <c r="BF527" t="str">
        <f ca="1">Validation!I527</f>
        <v/>
      </c>
      <c r="BJ527" t="str">
        <f>IF(AND(ISBLANK(Members[[#This Row],[DependentSSN]]),NOT(ISBLANK(Members[[#This Row],[MedicalPolicy]]))), "CoverageLevels", "Waivers")</f>
        <v>Waivers</v>
      </c>
      <c r="BK527" t="str">
        <f>IF(AND(ISBLANK(Members[[#This Row],[DependentSSN]]),NOT(ISBLANK(Members[[#This Row],[Dental Policy]]))), "CoverageLevels", "Waivers")</f>
        <v>Waivers</v>
      </c>
      <c r="BL527" t="str">
        <f>IF(AND(ISBLANK(Members[[#This Row],[DependentSSN]]),NOT(ISBLANK(Members[[#This Row],[VisionPolicy]]))), "CoverageLevels", "Waivers")</f>
        <v>Waivers</v>
      </c>
      <c r="BM527">
        <v>0</v>
      </c>
    </row>
    <row r="528" spans="1:65" x14ac:dyDescent="0.25">
      <c r="A528" s="4"/>
      <c r="B528" s="67"/>
      <c r="C528" s="68"/>
      <c r="D528" s="68"/>
      <c r="E528" s="69"/>
      <c r="F528" s="68"/>
      <c r="G528" s="69"/>
      <c r="H528" s="68"/>
      <c r="I528" s="68"/>
      <c r="J528" s="70"/>
      <c r="K528" s="68"/>
      <c r="L528" s="68"/>
      <c r="M528" s="71"/>
      <c r="N528" s="69"/>
      <c r="O528" s="69"/>
      <c r="P528" s="69"/>
      <c r="Q528" s="69"/>
      <c r="R528" s="69"/>
      <c r="S528" s="69"/>
      <c r="T528" s="68" t="str">
        <f>IF(IFERROR(VLOOKUP(Members[[#This Row],[Subscriber SSN]],$C$7:T527,18,FALSE), "") = 0, "",IFERROR(VLOOKUP(Members[[#This Row],[Subscriber SSN]],$C$7:T527,18,FALSE), ""))</f>
        <v/>
      </c>
      <c r="U528" s="68" t="str">
        <f>IF(IFERROR(VLOOKUP(Members[[#This Row],[Subscriber SSN]],$C$7:U527,19,FALSE), "") = 0, "",IFERROR(VLOOKUP(Members[[#This Row],[Subscriber SSN]],$C$7:U527,19,FALSE), ""))</f>
        <v/>
      </c>
      <c r="V528" s="69" t="str">
        <f>IF(IFERROR(VLOOKUP(Members[[#This Row],[Subscriber SSN]],$C$7:V527,20,FALSE), "") = 0, "", IFERROR(VLOOKUP(Members[[#This Row],[Subscriber SSN]],$C$7:V527,20,FALSE), ""))</f>
        <v/>
      </c>
      <c r="W528" s="68" t="str">
        <f>IF(IFERROR(VLOOKUP(Members[[#This Row],[Subscriber SSN]],$C$7:W527,21,FALSE), "") = 0, "", IFERROR(VLOOKUP(Members[[#This Row],[Subscriber SSN]],$C$7:W527,21,FALSE), ""))</f>
        <v/>
      </c>
      <c r="X528" s="68" t="str">
        <f>IF(IFERROR(VLOOKUP(Members[[#This Row],[Subscriber SSN]],$C$7:X527,22,FALSE), "") = 0, "", IFERROR(VLOOKUP(Members[[#This Row],[Subscriber SSN]],$C$7:X527,22,FALSE), ""))</f>
        <v/>
      </c>
      <c r="Y528" s="68"/>
      <c r="Z528" s="72"/>
      <c r="AA528" s="69"/>
      <c r="AB528" s="69"/>
      <c r="AC528" s="70"/>
      <c r="AD528" s="110">
        <f t="shared" si="16"/>
        <v>45292</v>
      </c>
      <c r="AE528" s="69"/>
      <c r="AF528" s="69"/>
      <c r="AG528" s="71"/>
      <c r="AH528" s="69"/>
      <c r="AI528" s="69"/>
      <c r="AJ528" s="69"/>
      <c r="AK528" s="69"/>
      <c r="AL528" s="69"/>
      <c r="AM528" s="69"/>
      <c r="AN528" s="69"/>
      <c r="AO528" s="69"/>
      <c r="AP528" s="73"/>
      <c r="AQ528" s="73"/>
      <c r="AR528" s="73"/>
      <c r="AS528" s="73"/>
      <c r="AT528" s="73"/>
      <c r="AU528" s="73"/>
      <c r="AV528" s="73"/>
      <c r="AW528" s="73"/>
      <c r="AX528" s="73"/>
      <c r="AY528" s="73"/>
      <c r="AZ528" s="73"/>
      <c r="BA528" s="73"/>
      <c r="BB528" s="73"/>
      <c r="BC528" s="74"/>
      <c r="BD528" s="222" t="str">
        <f t="shared" si="17"/>
        <v xml:space="preserve"> </v>
      </c>
      <c r="BE528" s="76">
        <f ca="1">Validation!H528</f>
        <v>2</v>
      </c>
      <c r="BF528" t="str">
        <f ca="1">Validation!I528</f>
        <v/>
      </c>
      <c r="BJ528" t="str">
        <f>IF(AND(ISBLANK(Members[[#This Row],[DependentSSN]]),NOT(ISBLANK(Members[[#This Row],[MedicalPolicy]]))), "CoverageLevels", "Waivers")</f>
        <v>Waivers</v>
      </c>
      <c r="BK528" t="str">
        <f>IF(AND(ISBLANK(Members[[#This Row],[DependentSSN]]),NOT(ISBLANK(Members[[#This Row],[Dental Policy]]))), "CoverageLevels", "Waivers")</f>
        <v>Waivers</v>
      </c>
      <c r="BL528" t="str">
        <f>IF(AND(ISBLANK(Members[[#This Row],[DependentSSN]]),NOT(ISBLANK(Members[[#This Row],[VisionPolicy]]))), "CoverageLevels", "Waivers")</f>
        <v>Waivers</v>
      </c>
      <c r="BM528">
        <v>0</v>
      </c>
    </row>
    <row r="529" spans="1:65" x14ac:dyDescent="0.25">
      <c r="A529" s="4"/>
      <c r="B529" s="67"/>
      <c r="C529" s="68"/>
      <c r="D529" s="68"/>
      <c r="E529" s="69"/>
      <c r="F529" s="68"/>
      <c r="G529" s="69"/>
      <c r="H529" s="68"/>
      <c r="I529" s="68"/>
      <c r="J529" s="70"/>
      <c r="K529" s="68"/>
      <c r="L529" s="68"/>
      <c r="M529" s="71"/>
      <c r="N529" s="69"/>
      <c r="O529" s="69"/>
      <c r="P529" s="69"/>
      <c r="Q529" s="69"/>
      <c r="R529" s="69"/>
      <c r="S529" s="69"/>
      <c r="T529" s="68" t="str">
        <f>IF(IFERROR(VLOOKUP(Members[[#This Row],[Subscriber SSN]],$C$7:T528,18,FALSE), "") = 0, "",IFERROR(VLOOKUP(Members[[#This Row],[Subscriber SSN]],$C$7:T528,18,FALSE), ""))</f>
        <v/>
      </c>
      <c r="U529" s="68" t="str">
        <f>IF(IFERROR(VLOOKUP(Members[[#This Row],[Subscriber SSN]],$C$7:U528,19,FALSE), "") = 0, "",IFERROR(VLOOKUP(Members[[#This Row],[Subscriber SSN]],$C$7:U528,19,FALSE), ""))</f>
        <v/>
      </c>
      <c r="V529" s="69" t="str">
        <f>IF(IFERROR(VLOOKUP(Members[[#This Row],[Subscriber SSN]],$C$7:V528,20,FALSE), "") = 0, "", IFERROR(VLOOKUP(Members[[#This Row],[Subscriber SSN]],$C$7:V528,20,FALSE), ""))</f>
        <v/>
      </c>
      <c r="W529" s="68" t="str">
        <f>IF(IFERROR(VLOOKUP(Members[[#This Row],[Subscriber SSN]],$C$7:W528,21,FALSE), "") = 0, "", IFERROR(VLOOKUP(Members[[#This Row],[Subscriber SSN]],$C$7:W528,21,FALSE), ""))</f>
        <v/>
      </c>
      <c r="X529" s="68" t="str">
        <f>IF(IFERROR(VLOOKUP(Members[[#This Row],[Subscriber SSN]],$C$7:X528,22,FALSE), "") = 0, "", IFERROR(VLOOKUP(Members[[#This Row],[Subscriber SSN]],$C$7:X528,22,FALSE), ""))</f>
        <v/>
      </c>
      <c r="Y529" s="68"/>
      <c r="Z529" s="72"/>
      <c r="AA529" s="69"/>
      <c r="AB529" s="69"/>
      <c r="AC529" s="70"/>
      <c r="AD529" s="110">
        <f t="shared" si="16"/>
        <v>45292</v>
      </c>
      <c r="AE529" s="69"/>
      <c r="AF529" s="69"/>
      <c r="AG529" s="71"/>
      <c r="AH529" s="69"/>
      <c r="AI529" s="69"/>
      <c r="AJ529" s="69"/>
      <c r="AK529" s="69"/>
      <c r="AL529" s="69"/>
      <c r="AM529" s="69"/>
      <c r="AN529" s="69"/>
      <c r="AO529" s="69"/>
      <c r="AP529" s="73"/>
      <c r="AQ529" s="73"/>
      <c r="AR529" s="73"/>
      <c r="AS529" s="73"/>
      <c r="AT529" s="73"/>
      <c r="AU529" s="73"/>
      <c r="AV529" s="73"/>
      <c r="AW529" s="73"/>
      <c r="AX529" s="73"/>
      <c r="AY529" s="73"/>
      <c r="AZ529" s="73"/>
      <c r="BA529" s="73"/>
      <c r="BB529" s="73"/>
      <c r="BC529" s="74"/>
      <c r="BD529" s="222" t="str">
        <f t="shared" si="17"/>
        <v xml:space="preserve"> </v>
      </c>
      <c r="BE529" s="76">
        <f ca="1">Validation!H529</f>
        <v>2</v>
      </c>
      <c r="BF529" t="str">
        <f ca="1">Validation!I529</f>
        <v/>
      </c>
      <c r="BJ529" t="str">
        <f>IF(AND(ISBLANK(Members[[#This Row],[DependentSSN]]),NOT(ISBLANK(Members[[#This Row],[MedicalPolicy]]))), "CoverageLevels", "Waivers")</f>
        <v>Waivers</v>
      </c>
      <c r="BK529" t="str">
        <f>IF(AND(ISBLANK(Members[[#This Row],[DependentSSN]]),NOT(ISBLANK(Members[[#This Row],[Dental Policy]]))), "CoverageLevels", "Waivers")</f>
        <v>Waivers</v>
      </c>
      <c r="BL529" t="str">
        <f>IF(AND(ISBLANK(Members[[#This Row],[DependentSSN]]),NOT(ISBLANK(Members[[#This Row],[VisionPolicy]]))), "CoverageLevels", "Waivers")</f>
        <v>Waivers</v>
      </c>
      <c r="BM529">
        <v>0</v>
      </c>
    </row>
    <row r="530" spans="1:65" x14ac:dyDescent="0.25">
      <c r="A530" s="4"/>
      <c r="B530" s="67"/>
      <c r="C530" s="68"/>
      <c r="D530" s="68"/>
      <c r="E530" s="69"/>
      <c r="F530" s="68"/>
      <c r="G530" s="69"/>
      <c r="H530" s="68"/>
      <c r="I530" s="68"/>
      <c r="J530" s="70"/>
      <c r="K530" s="68"/>
      <c r="L530" s="68"/>
      <c r="M530" s="71"/>
      <c r="N530" s="69"/>
      <c r="O530" s="69"/>
      <c r="P530" s="69"/>
      <c r="Q530" s="69"/>
      <c r="R530" s="69"/>
      <c r="S530" s="69"/>
      <c r="T530" s="68" t="str">
        <f>IF(IFERROR(VLOOKUP(Members[[#This Row],[Subscriber SSN]],$C$7:T529,18,FALSE), "") = 0, "",IFERROR(VLOOKUP(Members[[#This Row],[Subscriber SSN]],$C$7:T529,18,FALSE), ""))</f>
        <v/>
      </c>
      <c r="U530" s="68" t="str">
        <f>IF(IFERROR(VLOOKUP(Members[[#This Row],[Subscriber SSN]],$C$7:U529,19,FALSE), "") = 0, "",IFERROR(VLOOKUP(Members[[#This Row],[Subscriber SSN]],$C$7:U529,19,FALSE), ""))</f>
        <v/>
      </c>
      <c r="V530" s="69" t="str">
        <f>IF(IFERROR(VLOOKUP(Members[[#This Row],[Subscriber SSN]],$C$7:V529,20,FALSE), "") = 0, "", IFERROR(VLOOKUP(Members[[#This Row],[Subscriber SSN]],$C$7:V529,20,FALSE), ""))</f>
        <v/>
      </c>
      <c r="W530" s="68" t="str">
        <f>IF(IFERROR(VLOOKUP(Members[[#This Row],[Subscriber SSN]],$C$7:W529,21,FALSE), "") = 0, "", IFERROR(VLOOKUP(Members[[#This Row],[Subscriber SSN]],$C$7:W529,21,FALSE), ""))</f>
        <v/>
      </c>
      <c r="X530" s="68" t="str">
        <f>IF(IFERROR(VLOOKUP(Members[[#This Row],[Subscriber SSN]],$C$7:X529,22,FALSE), "") = 0, "", IFERROR(VLOOKUP(Members[[#This Row],[Subscriber SSN]],$C$7:X529,22,FALSE), ""))</f>
        <v/>
      </c>
      <c r="Y530" s="68"/>
      <c r="Z530" s="72"/>
      <c r="AA530" s="69"/>
      <c r="AB530" s="69"/>
      <c r="AC530" s="70"/>
      <c r="AD530" s="110">
        <f t="shared" si="16"/>
        <v>45292</v>
      </c>
      <c r="AE530" s="69"/>
      <c r="AF530" s="69"/>
      <c r="AG530" s="71"/>
      <c r="AH530" s="69"/>
      <c r="AI530" s="69"/>
      <c r="AJ530" s="69"/>
      <c r="AK530" s="69"/>
      <c r="AL530" s="69"/>
      <c r="AM530" s="69"/>
      <c r="AN530" s="69"/>
      <c r="AO530" s="69"/>
      <c r="AP530" s="73"/>
      <c r="AQ530" s="73"/>
      <c r="AR530" s="73"/>
      <c r="AS530" s="73"/>
      <c r="AT530" s="73"/>
      <c r="AU530" s="73"/>
      <c r="AV530" s="73"/>
      <c r="AW530" s="73"/>
      <c r="AX530" s="73"/>
      <c r="AY530" s="73"/>
      <c r="AZ530" s="73"/>
      <c r="BA530" s="73"/>
      <c r="BB530" s="73"/>
      <c r="BC530" s="74"/>
      <c r="BD530" s="222" t="str">
        <f t="shared" si="17"/>
        <v xml:space="preserve"> </v>
      </c>
      <c r="BE530" s="76">
        <f ca="1">Validation!H530</f>
        <v>2</v>
      </c>
      <c r="BF530" t="str">
        <f ca="1">Validation!I530</f>
        <v/>
      </c>
      <c r="BJ530" t="str">
        <f>IF(AND(ISBLANK(Members[[#This Row],[DependentSSN]]),NOT(ISBLANK(Members[[#This Row],[MedicalPolicy]]))), "CoverageLevels", "Waivers")</f>
        <v>Waivers</v>
      </c>
      <c r="BK530" t="str">
        <f>IF(AND(ISBLANK(Members[[#This Row],[DependentSSN]]),NOT(ISBLANK(Members[[#This Row],[Dental Policy]]))), "CoverageLevels", "Waivers")</f>
        <v>Waivers</v>
      </c>
      <c r="BL530" t="str">
        <f>IF(AND(ISBLANK(Members[[#This Row],[DependentSSN]]),NOT(ISBLANK(Members[[#This Row],[VisionPolicy]]))), "CoverageLevels", "Waivers")</f>
        <v>Waivers</v>
      </c>
      <c r="BM530">
        <v>0</v>
      </c>
    </row>
    <row r="531" spans="1:65" x14ac:dyDescent="0.25">
      <c r="A531" s="4"/>
      <c r="B531" s="67"/>
      <c r="C531" s="68"/>
      <c r="D531" s="68"/>
      <c r="E531" s="69"/>
      <c r="F531" s="68"/>
      <c r="G531" s="69"/>
      <c r="H531" s="68"/>
      <c r="I531" s="68"/>
      <c r="J531" s="70"/>
      <c r="K531" s="68"/>
      <c r="L531" s="68"/>
      <c r="M531" s="71"/>
      <c r="N531" s="69"/>
      <c r="O531" s="69"/>
      <c r="P531" s="69"/>
      <c r="Q531" s="69"/>
      <c r="R531" s="69"/>
      <c r="S531" s="69"/>
      <c r="T531" s="68" t="str">
        <f>IF(IFERROR(VLOOKUP(Members[[#This Row],[Subscriber SSN]],$C$7:T530,18,FALSE), "") = 0, "",IFERROR(VLOOKUP(Members[[#This Row],[Subscriber SSN]],$C$7:T530,18,FALSE), ""))</f>
        <v/>
      </c>
      <c r="U531" s="68" t="str">
        <f>IF(IFERROR(VLOOKUP(Members[[#This Row],[Subscriber SSN]],$C$7:U530,19,FALSE), "") = 0, "",IFERROR(VLOOKUP(Members[[#This Row],[Subscriber SSN]],$C$7:U530,19,FALSE), ""))</f>
        <v/>
      </c>
      <c r="V531" s="69" t="str">
        <f>IF(IFERROR(VLOOKUP(Members[[#This Row],[Subscriber SSN]],$C$7:V530,20,FALSE), "") = 0, "", IFERROR(VLOOKUP(Members[[#This Row],[Subscriber SSN]],$C$7:V530,20,FALSE), ""))</f>
        <v/>
      </c>
      <c r="W531" s="68" t="str">
        <f>IF(IFERROR(VLOOKUP(Members[[#This Row],[Subscriber SSN]],$C$7:W530,21,FALSE), "") = 0, "", IFERROR(VLOOKUP(Members[[#This Row],[Subscriber SSN]],$C$7:W530,21,FALSE), ""))</f>
        <v/>
      </c>
      <c r="X531" s="68" t="str">
        <f>IF(IFERROR(VLOOKUP(Members[[#This Row],[Subscriber SSN]],$C$7:X530,22,FALSE), "") = 0, "", IFERROR(VLOOKUP(Members[[#This Row],[Subscriber SSN]],$C$7:X530,22,FALSE), ""))</f>
        <v/>
      </c>
      <c r="Y531" s="68"/>
      <c r="Z531" s="72"/>
      <c r="AA531" s="69"/>
      <c r="AB531" s="69"/>
      <c r="AC531" s="70"/>
      <c r="AD531" s="110">
        <f t="shared" si="16"/>
        <v>45292</v>
      </c>
      <c r="AE531" s="69"/>
      <c r="AF531" s="69"/>
      <c r="AG531" s="71"/>
      <c r="AH531" s="69"/>
      <c r="AI531" s="69"/>
      <c r="AJ531" s="69"/>
      <c r="AK531" s="69"/>
      <c r="AL531" s="69"/>
      <c r="AM531" s="69"/>
      <c r="AN531" s="69"/>
      <c r="AO531" s="69"/>
      <c r="AP531" s="73"/>
      <c r="AQ531" s="73"/>
      <c r="AR531" s="73"/>
      <c r="AS531" s="73"/>
      <c r="AT531" s="73"/>
      <c r="AU531" s="73"/>
      <c r="AV531" s="73"/>
      <c r="AW531" s="73"/>
      <c r="AX531" s="73"/>
      <c r="AY531" s="73"/>
      <c r="AZ531" s="73"/>
      <c r="BA531" s="73"/>
      <c r="BB531" s="73"/>
      <c r="BC531" s="74"/>
      <c r="BD531" s="222" t="str">
        <f t="shared" si="17"/>
        <v xml:space="preserve"> </v>
      </c>
      <c r="BE531" s="76">
        <f ca="1">Validation!H531</f>
        <v>2</v>
      </c>
      <c r="BF531" t="str">
        <f ca="1">Validation!I531</f>
        <v/>
      </c>
      <c r="BJ531" t="str">
        <f>IF(AND(ISBLANK(Members[[#This Row],[DependentSSN]]),NOT(ISBLANK(Members[[#This Row],[MedicalPolicy]]))), "CoverageLevels", "Waivers")</f>
        <v>Waivers</v>
      </c>
      <c r="BK531" t="str">
        <f>IF(AND(ISBLANK(Members[[#This Row],[DependentSSN]]),NOT(ISBLANK(Members[[#This Row],[Dental Policy]]))), "CoverageLevels", "Waivers")</f>
        <v>Waivers</v>
      </c>
      <c r="BL531" t="str">
        <f>IF(AND(ISBLANK(Members[[#This Row],[DependentSSN]]),NOT(ISBLANK(Members[[#This Row],[VisionPolicy]]))), "CoverageLevels", "Waivers")</f>
        <v>Waivers</v>
      </c>
      <c r="BM531">
        <v>0</v>
      </c>
    </row>
    <row r="532" spans="1:65" x14ac:dyDescent="0.25">
      <c r="A532" s="4"/>
      <c r="B532" s="67"/>
      <c r="C532" s="68"/>
      <c r="D532" s="68"/>
      <c r="E532" s="69"/>
      <c r="F532" s="68"/>
      <c r="G532" s="69"/>
      <c r="H532" s="68"/>
      <c r="I532" s="68"/>
      <c r="J532" s="70"/>
      <c r="K532" s="68"/>
      <c r="L532" s="68"/>
      <c r="M532" s="71"/>
      <c r="N532" s="69"/>
      <c r="O532" s="69"/>
      <c r="P532" s="69"/>
      <c r="Q532" s="69"/>
      <c r="R532" s="69"/>
      <c r="S532" s="69"/>
      <c r="T532" s="68" t="str">
        <f>IF(IFERROR(VLOOKUP(Members[[#This Row],[Subscriber SSN]],$C$7:T531,18,FALSE), "") = 0, "",IFERROR(VLOOKUP(Members[[#This Row],[Subscriber SSN]],$C$7:T531,18,FALSE), ""))</f>
        <v/>
      </c>
      <c r="U532" s="68" t="str">
        <f>IF(IFERROR(VLOOKUP(Members[[#This Row],[Subscriber SSN]],$C$7:U531,19,FALSE), "") = 0, "",IFERROR(VLOOKUP(Members[[#This Row],[Subscriber SSN]],$C$7:U531,19,FALSE), ""))</f>
        <v/>
      </c>
      <c r="V532" s="69" t="str">
        <f>IF(IFERROR(VLOOKUP(Members[[#This Row],[Subscriber SSN]],$C$7:V531,20,FALSE), "") = 0, "", IFERROR(VLOOKUP(Members[[#This Row],[Subscriber SSN]],$C$7:V531,20,FALSE), ""))</f>
        <v/>
      </c>
      <c r="W532" s="68" t="str">
        <f>IF(IFERROR(VLOOKUP(Members[[#This Row],[Subscriber SSN]],$C$7:W531,21,FALSE), "") = 0, "", IFERROR(VLOOKUP(Members[[#This Row],[Subscriber SSN]],$C$7:W531,21,FALSE), ""))</f>
        <v/>
      </c>
      <c r="X532" s="68" t="str">
        <f>IF(IFERROR(VLOOKUP(Members[[#This Row],[Subscriber SSN]],$C$7:X531,22,FALSE), "") = 0, "", IFERROR(VLOOKUP(Members[[#This Row],[Subscriber SSN]],$C$7:X531,22,FALSE), ""))</f>
        <v/>
      </c>
      <c r="Y532" s="68"/>
      <c r="Z532" s="72"/>
      <c r="AA532" s="69"/>
      <c r="AB532" s="69"/>
      <c r="AC532" s="70"/>
      <c r="AD532" s="110">
        <f t="shared" si="16"/>
        <v>45292</v>
      </c>
      <c r="AE532" s="69"/>
      <c r="AF532" s="69"/>
      <c r="AG532" s="71"/>
      <c r="AH532" s="69"/>
      <c r="AI532" s="69"/>
      <c r="AJ532" s="69"/>
      <c r="AK532" s="69"/>
      <c r="AL532" s="69"/>
      <c r="AM532" s="69"/>
      <c r="AN532" s="69"/>
      <c r="AO532" s="69"/>
      <c r="AP532" s="73"/>
      <c r="AQ532" s="73"/>
      <c r="AR532" s="73"/>
      <c r="AS532" s="73"/>
      <c r="AT532" s="73"/>
      <c r="AU532" s="73"/>
      <c r="AV532" s="73"/>
      <c r="AW532" s="73"/>
      <c r="AX532" s="73"/>
      <c r="AY532" s="73"/>
      <c r="AZ532" s="73"/>
      <c r="BA532" s="73"/>
      <c r="BB532" s="73"/>
      <c r="BC532" s="74"/>
      <c r="BD532" s="222" t="str">
        <f t="shared" si="17"/>
        <v xml:space="preserve"> </v>
      </c>
      <c r="BE532" s="76">
        <f ca="1">Validation!H532</f>
        <v>2</v>
      </c>
      <c r="BF532" t="str">
        <f ca="1">Validation!I532</f>
        <v/>
      </c>
      <c r="BJ532" t="str">
        <f>IF(AND(ISBLANK(Members[[#This Row],[DependentSSN]]),NOT(ISBLANK(Members[[#This Row],[MedicalPolicy]]))), "CoverageLevels", "Waivers")</f>
        <v>Waivers</v>
      </c>
      <c r="BK532" t="str">
        <f>IF(AND(ISBLANK(Members[[#This Row],[DependentSSN]]),NOT(ISBLANK(Members[[#This Row],[Dental Policy]]))), "CoverageLevels", "Waivers")</f>
        <v>Waivers</v>
      </c>
      <c r="BL532" t="str">
        <f>IF(AND(ISBLANK(Members[[#This Row],[DependentSSN]]),NOT(ISBLANK(Members[[#This Row],[VisionPolicy]]))), "CoverageLevels", "Waivers")</f>
        <v>Waivers</v>
      </c>
      <c r="BM532">
        <v>0</v>
      </c>
    </row>
    <row r="533" spans="1:65" x14ac:dyDescent="0.25">
      <c r="A533" s="4"/>
      <c r="B533" s="67"/>
      <c r="C533" s="68"/>
      <c r="D533" s="68"/>
      <c r="E533" s="69"/>
      <c r="F533" s="68"/>
      <c r="G533" s="69"/>
      <c r="H533" s="68"/>
      <c r="I533" s="68"/>
      <c r="J533" s="70"/>
      <c r="K533" s="68"/>
      <c r="L533" s="68"/>
      <c r="M533" s="71"/>
      <c r="N533" s="69"/>
      <c r="O533" s="69"/>
      <c r="P533" s="69"/>
      <c r="Q533" s="69"/>
      <c r="R533" s="69"/>
      <c r="S533" s="69"/>
      <c r="T533" s="68" t="str">
        <f>IF(IFERROR(VLOOKUP(Members[[#This Row],[Subscriber SSN]],$C$7:T532,18,FALSE), "") = 0, "",IFERROR(VLOOKUP(Members[[#This Row],[Subscriber SSN]],$C$7:T532,18,FALSE), ""))</f>
        <v/>
      </c>
      <c r="U533" s="68" t="str">
        <f>IF(IFERROR(VLOOKUP(Members[[#This Row],[Subscriber SSN]],$C$7:U532,19,FALSE), "") = 0, "",IFERROR(VLOOKUP(Members[[#This Row],[Subscriber SSN]],$C$7:U532,19,FALSE), ""))</f>
        <v/>
      </c>
      <c r="V533" s="69" t="str">
        <f>IF(IFERROR(VLOOKUP(Members[[#This Row],[Subscriber SSN]],$C$7:V532,20,FALSE), "") = 0, "", IFERROR(VLOOKUP(Members[[#This Row],[Subscriber SSN]],$C$7:V532,20,FALSE), ""))</f>
        <v/>
      </c>
      <c r="W533" s="68" t="str">
        <f>IF(IFERROR(VLOOKUP(Members[[#This Row],[Subscriber SSN]],$C$7:W532,21,FALSE), "") = 0, "", IFERROR(VLOOKUP(Members[[#This Row],[Subscriber SSN]],$C$7:W532,21,FALSE), ""))</f>
        <v/>
      </c>
      <c r="X533" s="68" t="str">
        <f>IF(IFERROR(VLOOKUP(Members[[#This Row],[Subscriber SSN]],$C$7:X532,22,FALSE), "") = 0, "", IFERROR(VLOOKUP(Members[[#This Row],[Subscriber SSN]],$C$7:X532,22,FALSE), ""))</f>
        <v/>
      </c>
      <c r="Y533" s="68"/>
      <c r="Z533" s="72"/>
      <c r="AA533" s="69"/>
      <c r="AB533" s="69"/>
      <c r="AC533" s="70"/>
      <c r="AD533" s="110">
        <f t="shared" si="16"/>
        <v>45292</v>
      </c>
      <c r="AE533" s="69"/>
      <c r="AF533" s="69"/>
      <c r="AG533" s="71"/>
      <c r="AH533" s="69"/>
      <c r="AI533" s="69"/>
      <c r="AJ533" s="69"/>
      <c r="AK533" s="69"/>
      <c r="AL533" s="69"/>
      <c r="AM533" s="69"/>
      <c r="AN533" s="69"/>
      <c r="AO533" s="69"/>
      <c r="AP533" s="73"/>
      <c r="AQ533" s="73"/>
      <c r="AR533" s="73"/>
      <c r="AS533" s="73"/>
      <c r="AT533" s="73"/>
      <c r="AU533" s="73"/>
      <c r="AV533" s="73"/>
      <c r="AW533" s="73"/>
      <c r="AX533" s="73"/>
      <c r="AY533" s="73"/>
      <c r="AZ533" s="73"/>
      <c r="BA533" s="73"/>
      <c r="BB533" s="73"/>
      <c r="BC533" s="74"/>
      <c r="BD533" s="222" t="str">
        <f t="shared" si="17"/>
        <v xml:space="preserve"> </v>
      </c>
      <c r="BE533" s="76">
        <f ca="1">Validation!H533</f>
        <v>2</v>
      </c>
      <c r="BF533" t="str">
        <f ca="1">Validation!I533</f>
        <v/>
      </c>
      <c r="BJ533" t="str">
        <f>IF(AND(ISBLANK(Members[[#This Row],[DependentSSN]]),NOT(ISBLANK(Members[[#This Row],[MedicalPolicy]]))), "CoverageLevels", "Waivers")</f>
        <v>Waivers</v>
      </c>
      <c r="BK533" t="str">
        <f>IF(AND(ISBLANK(Members[[#This Row],[DependentSSN]]),NOT(ISBLANK(Members[[#This Row],[Dental Policy]]))), "CoverageLevels", "Waivers")</f>
        <v>Waivers</v>
      </c>
      <c r="BL533" t="str">
        <f>IF(AND(ISBLANK(Members[[#This Row],[DependentSSN]]),NOT(ISBLANK(Members[[#This Row],[VisionPolicy]]))), "CoverageLevels", "Waivers")</f>
        <v>Waivers</v>
      </c>
      <c r="BM533">
        <v>0</v>
      </c>
    </row>
    <row r="534" spans="1:65" x14ac:dyDescent="0.25">
      <c r="A534" s="4"/>
      <c r="B534" s="67"/>
      <c r="C534" s="68"/>
      <c r="D534" s="68"/>
      <c r="E534" s="69"/>
      <c r="F534" s="68"/>
      <c r="G534" s="69"/>
      <c r="H534" s="68"/>
      <c r="I534" s="68"/>
      <c r="J534" s="70"/>
      <c r="K534" s="68"/>
      <c r="L534" s="68"/>
      <c r="M534" s="71"/>
      <c r="N534" s="69"/>
      <c r="O534" s="69"/>
      <c r="P534" s="69"/>
      <c r="Q534" s="69"/>
      <c r="R534" s="69"/>
      <c r="S534" s="69"/>
      <c r="T534" s="68" t="str">
        <f>IF(IFERROR(VLOOKUP(Members[[#This Row],[Subscriber SSN]],$C$7:T533,18,FALSE), "") = 0, "",IFERROR(VLOOKUP(Members[[#This Row],[Subscriber SSN]],$C$7:T533,18,FALSE), ""))</f>
        <v/>
      </c>
      <c r="U534" s="68" t="str">
        <f>IF(IFERROR(VLOOKUP(Members[[#This Row],[Subscriber SSN]],$C$7:U533,19,FALSE), "") = 0, "",IFERROR(VLOOKUP(Members[[#This Row],[Subscriber SSN]],$C$7:U533,19,FALSE), ""))</f>
        <v/>
      </c>
      <c r="V534" s="69" t="str">
        <f>IF(IFERROR(VLOOKUP(Members[[#This Row],[Subscriber SSN]],$C$7:V533,20,FALSE), "") = 0, "", IFERROR(VLOOKUP(Members[[#This Row],[Subscriber SSN]],$C$7:V533,20,FALSE), ""))</f>
        <v/>
      </c>
      <c r="W534" s="68" t="str">
        <f>IF(IFERROR(VLOOKUP(Members[[#This Row],[Subscriber SSN]],$C$7:W533,21,FALSE), "") = 0, "", IFERROR(VLOOKUP(Members[[#This Row],[Subscriber SSN]],$C$7:W533,21,FALSE), ""))</f>
        <v/>
      </c>
      <c r="X534" s="68" t="str">
        <f>IF(IFERROR(VLOOKUP(Members[[#This Row],[Subscriber SSN]],$C$7:X533,22,FALSE), "") = 0, "", IFERROR(VLOOKUP(Members[[#This Row],[Subscriber SSN]],$C$7:X533,22,FALSE), ""))</f>
        <v/>
      </c>
      <c r="Y534" s="68"/>
      <c r="Z534" s="72"/>
      <c r="AA534" s="69"/>
      <c r="AB534" s="69"/>
      <c r="AC534" s="70"/>
      <c r="AD534" s="110">
        <f t="shared" si="16"/>
        <v>45292</v>
      </c>
      <c r="AE534" s="69"/>
      <c r="AF534" s="69"/>
      <c r="AG534" s="71"/>
      <c r="AH534" s="69"/>
      <c r="AI534" s="69"/>
      <c r="AJ534" s="69"/>
      <c r="AK534" s="69"/>
      <c r="AL534" s="69"/>
      <c r="AM534" s="69"/>
      <c r="AN534" s="69"/>
      <c r="AO534" s="69"/>
      <c r="AP534" s="73"/>
      <c r="AQ534" s="73"/>
      <c r="AR534" s="73"/>
      <c r="AS534" s="73"/>
      <c r="AT534" s="73"/>
      <c r="AU534" s="73"/>
      <c r="AV534" s="73"/>
      <c r="AW534" s="73"/>
      <c r="AX534" s="73"/>
      <c r="AY534" s="73"/>
      <c r="AZ534" s="73"/>
      <c r="BA534" s="73"/>
      <c r="BB534" s="73"/>
      <c r="BC534" s="74"/>
      <c r="BD534" s="222" t="str">
        <f t="shared" si="17"/>
        <v xml:space="preserve"> </v>
      </c>
      <c r="BE534" s="76">
        <f ca="1">Validation!H534</f>
        <v>2</v>
      </c>
      <c r="BF534" t="str">
        <f ca="1">Validation!I534</f>
        <v/>
      </c>
      <c r="BJ534" t="str">
        <f>IF(AND(ISBLANK(Members[[#This Row],[DependentSSN]]),NOT(ISBLANK(Members[[#This Row],[MedicalPolicy]]))), "CoverageLevels", "Waivers")</f>
        <v>Waivers</v>
      </c>
      <c r="BK534" t="str">
        <f>IF(AND(ISBLANK(Members[[#This Row],[DependentSSN]]),NOT(ISBLANK(Members[[#This Row],[Dental Policy]]))), "CoverageLevels", "Waivers")</f>
        <v>Waivers</v>
      </c>
      <c r="BL534" t="str">
        <f>IF(AND(ISBLANK(Members[[#This Row],[DependentSSN]]),NOT(ISBLANK(Members[[#This Row],[VisionPolicy]]))), "CoverageLevels", "Waivers")</f>
        <v>Waivers</v>
      </c>
      <c r="BM534">
        <v>0</v>
      </c>
    </row>
    <row r="535" spans="1:65" x14ac:dyDescent="0.25">
      <c r="A535" s="4"/>
      <c r="B535" s="67"/>
      <c r="C535" s="68"/>
      <c r="D535" s="68"/>
      <c r="E535" s="69"/>
      <c r="F535" s="68"/>
      <c r="G535" s="69"/>
      <c r="H535" s="68"/>
      <c r="I535" s="68"/>
      <c r="J535" s="70"/>
      <c r="K535" s="68"/>
      <c r="L535" s="68"/>
      <c r="M535" s="71"/>
      <c r="N535" s="69"/>
      <c r="O535" s="69"/>
      <c r="P535" s="69"/>
      <c r="Q535" s="69"/>
      <c r="R535" s="69"/>
      <c r="S535" s="69"/>
      <c r="T535" s="68" t="str">
        <f>IF(IFERROR(VLOOKUP(Members[[#This Row],[Subscriber SSN]],$C$7:T534,18,FALSE), "") = 0, "",IFERROR(VLOOKUP(Members[[#This Row],[Subscriber SSN]],$C$7:T534,18,FALSE), ""))</f>
        <v/>
      </c>
      <c r="U535" s="68" t="str">
        <f>IF(IFERROR(VLOOKUP(Members[[#This Row],[Subscriber SSN]],$C$7:U534,19,FALSE), "") = 0, "",IFERROR(VLOOKUP(Members[[#This Row],[Subscriber SSN]],$C$7:U534,19,FALSE), ""))</f>
        <v/>
      </c>
      <c r="V535" s="69" t="str">
        <f>IF(IFERROR(VLOOKUP(Members[[#This Row],[Subscriber SSN]],$C$7:V534,20,FALSE), "") = 0, "", IFERROR(VLOOKUP(Members[[#This Row],[Subscriber SSN]],$C$7:V534,20,FALSE), ""))</f>
        <v/>
      </c>
      <c r="W535" s="68" t="str">
        <f>IF(IFERROR(VLOOKUP(Members[[#This Row],[Subscriber SSN]],$C$7:W534,21,FALSE), "") = 0, "", IFERROR(VLOOKUP(Members[[#This Row],[Subscriber SSN]],$C$7:W534,21,FALSE), ""))</f>
        <v/>
      </c>
      <c r="X535" s="68" t="str">
        <f>IF(IFERROR(VLOOKUP(Members[[#This Row],[Subscriber SSN]],$C$7:X534,22,FALSE), "") = 0, "", IFERROR(VLOOKUP(Members[[#This Row],[Subscriber SSN]],$C$7:X534,22,FALSE), ""))</f>
        <v/>
      </c>
      <c r="Y535" s="68"/>
      <c r="Z535" s="72"/>
      <c r="AA535" s="69"/>
      <c r="AB535" s="69"/>
      <c r="AC535" s="70"/>
      <c r="AD535" s="110">
        <f t="shared" si="16"/>
        <v>45292</v>
      </c>
      <c r="AE535" s="69"/>
      <c r="AF535" s="69"/>
      <c r="AG535" s="71"/>
      <c r="AH535" s="69"/>
      <c r="AI535" s="69"/>
      <c r="AJ535" s="69"/>
      <c r="AK535" s="69"/>
      <c r="AL535" s="69"/>
      <c r="AM535" s="69"/>
      <c r="AN535" s="69"/>
      <c r="AO535" s="69"/>
      <c r="AP535" s="73"/>
      <c r="AQ535" s="73"/>
      <c r="AR535" s="73"/>
      <c r="AS535" s="73"/>
      <c r="AT535" s="73"/>
      <c r="AU535" s="73"/>
      <c r="AV535" s="73"/>
      <c r="AW535" s="73"/>
      <c r="AX535" s="73"/>
      <c r="AY535" s="73"/>
      <c r="AZ535" s="73"/>
      <c r="BA535" s="73"/>
      <c r="BB535" s="73"/>
      <c r="BC535" s="74"/>
      <c r="BD535" s="222" t="str">
        <f t="shared" si="17"/>
        <v xml:space="preserve"> </v>
      </c>
      <c r="BE535" s="76">
        <f ca="1">Validation!H535</f>
        <v>2</v>
      </c>
      <c r="BF535" t="str">
        <f ca="1">Validation!I535</f>
        <v/>
      </c>
      <c r="BJ535" t="str">
        <f>IF(AND(ISBLANK(Members[[#This Row],[DependentSSN]]),NOT(ISBLANK(Members[[#This Row],[MedicalPolicy]]))), "CoverageLevels", "Waivers")</f>
        <v>Waivers</v>
      </c>
      <c r="BK535" t="str">
        <f>IF(AND(ISBLANK(Members[[#This Row],[DependentSSN]]),NOT(ISBLANK(Members[[#This Row],[Dental Policy]]))), "CoverageLevels", "Waivers")</f>
        <v>Waivers</v>
      </c>
      <c r="BL535" t="str">
        <f>IF(AND(ISBLANK(Members[[#This Row],[DependentSSN]]),NOT(ISBLANK(Members[[#This Row],[VisionPolicy]]))), "CoverageLevels", "Waivers")</f>
        <v>Waivers</v>
      </c>
      <c r="BM535">
        <v>0</v>
      </c>
    </row>
    <row r="536" spans="1:65" x14ac:dyDescent="0.25">
      <c r="A536" s="4"/>
      <c r="B536" s="67"/>
      <c r="C536" s="68"/>
      <c r="D536" s="68"/>
      <c r="E536" s="69"/>
      <c r="F536" s="68"/>
      <c r="G536" s="69"/>
      <c r="H536" s="68"/>
      <c r="I536" s="68"/>
      <c r="J536" s="70"/>
      <c r="K536" s="68"/>
      <c r="L536" s="68"/>
      <c r="M536" s="71"/>
      <c r="N536" s="69"/>
      <c r="O536" s="69"/>
      <c r="P536" s="69"/>
      <c r="Q536" s="69"/>
      <c r="R536" s="69"/>
      <c r="S536" s="69"/>
      <c r="T536" s="68" t="str">
        <f>IF(IFERROR(VLOOKUP(Members[[#This Row],[Subscriber SSN]],$C$7:T535,18,FALSE), "") = 0, "",IFERROR(VLOOKUP(Members[[#This Row],[Subscriber SSN]],$C$7:T535,18,FALSE), ""))</f>
        <v/>
      </c>
      <c r="U536" s="68" t="str">
        <f>IF(IFERROR(VLOOKUP(Members[[#This Row],[Subscriber SSN]],$C$7:U535,19,FALSE), "") = 0, "",IFERROR(VLOOKUP(Members[[#This Row],[Subscriber SSN]],$C$7:U535,19,FALSE), ""))</f>
        <v/>
      </c>
      <c r="V536" s="69" t="str">
        <f>IF(IFERROR(VLOOKUP(Members[[#This Row],[Subscriber SSN]],$C$7:V535,20,FALSE), "") = 0, "", IFERROR(VLOOKUP(Members[[#This Row],[Subscriber SSN]],$C$7:V535,20,FALSE), ""))</f>
        <v/>
      </c>
      <c r="W536" s="68" t="str">
        <f>IF(IFERROR(VLOOKUP(Members[[#This Row],[Subscriber SSN]],$C$7:W535,21,FALSE), "") = 0, "", IFERROR(VLOOKUP(Members[[#This Row],[Subscriber SSN]],$C$7:W535,21,FALSE), ""))</f>
        <v/>
      </c>
      <c r="X536" s="68" t="str">
        <f>IF(IFERROR(VLOOKUP(Members[[#This Row],[Subscriber SSN]],$C$7:X535,22,FALSE), "") = 0, "", IFERROR(VLOOKUP(Members[[#This Row],[Subscriber SSN]],$C$7:X535,22,FALSE), ""))</f>
        <v/>
      </c>
      <c r="Y536" s="68"/>
      <c r="Z536" s="72"/>
      <c r="AA536" s="69"/>
      <c r="AB536" s="69"/>
      <c r="AC536" s="70"/>
      <c r="AD536" s="110">
        <f t="shared" si="16"/>
        <v>45292</v>
      </c>
      <c r="AE536" s="69"/>
      <c r="AF536" s="69"/>
      <c r="AG536" s="71"/>
      <c r="AH536" s="69"/>
      <c r="AI536" s="69"/>
      <c r="AJ536" s="69"/>
      <c r="AK536" s="69"/>
      <c r="AL536" s="69"/>
      <c r="AM536" s="69"/>
      <c r="AN536" s="69"/>
      <c r="AO536" s="69"/>
      <c r="AP536" s="73"/>
      <c r="AQ536" s="73"/>
      <c r="AR536" s="73"/>
      <c r="AS536" s="73"/>
      <c r="AT536" s="73"/>
      <c r="AU536" s="73"/>
      <c r="AV536" s="73"/>
      <c r="AW536" s="73"/>
      <c r="AX536" s="73"/>
      <c r="AY536" s="73"/>
      <c r="AZ536" s="73"/>
      <c r="BA536" s="73"/>
      <c r="BB536" s="73"/>
      <c r="BC536" s="74"/>
      <c r="BD536" s="222" t="str">
        <f t="shared" si="17"/>
        <v xml:space="preserve"> </v>
      </c>
      <c r="BE536" s="76">
        <f ca="1">Validation!H536</f>
        <v>2</v>
      </c>
      <c r="BF536" t="str">
        <f ca="1">Validation!I536</f>
        <v/>
      </c>
      <c r="BJ536" t="str">
        <f>IF(AND(ISBLANK(Members[[#This Row],[DependentSSN]]),NOT(ISBLANK(Members[[#This Row],[MedicalPolicy]]))), "CoverageLevels", "Waivers")</f>
        <v>Waivers</v>
      </c>
      <c r="BK536" t="str">
        <f>IF(AND(ISBLANK(Members[[#This Row],[DependentSSN]]),NOT(ISBLANK(Members[[#This Row],[Dental Policy]]))), "CoverageLevels", "Waivers")</f>
        <v>Waivers</v>
      </c>
      <c r="BL536" t="str">
        <f>IF(AND(ISBLANK(Members[[#This Row],[DependentSSN]]),NOT(ISBLANK(Members[[#This Row],[VisionPolicy]]))), "CoverageLevels", "Waivers")</f>
        <v>Waivers</v>
      </c>
      <c r="BM536">
        <v>0</v>
      </c>
    </row>
    <row r="537" spans="1:65" x14ac:dyDescent="0.25">
      <c r="A537" s="4"/>
      <c r="B537" s="67"/>
      <c r="C537" s="68"/>
      <c r="D537" s="68"/>
      <c r="E537" s="69"/>
      <c r="F537" s="68"/>
      <c r="G537" s="69"/>
      <c r="H537" s="68"/>
      <c r="I537" s="68"/>
      <c r="J537" s="70"/>
      <c r="K537" s="68"/>
      <c r="L537" s="68"/>
      <c r="M537" s="71"/>
      <c r="N537" s="69"/>
      <c r="O537" s="69"/>
      <c r="P537" s="69"/>
      <c r="Q537" s="69"/>
      <c r="R537" s="69"/>
      <c r="S537" s="69"/>
      <c r="T537" s="68" t="str">
        <f>IF(IFERROR(VLOOKUP(Members[[#This Row],[Subscriber SSN]],$C$7:T536,18,FALSE), "") = 0, "",IFERROR(VLOOKUP(Members[[#This Row],[Subscriber SSN]],$C$7:T536,18,FALSE), ""))</f>
        <v/>
      </c>
      <c r="U537" s="68" t="str">
        <f>IF(IFERROR(VLOOKUP(Members[[#This Row],[Subscriber SSN]],$C$7:U536,19,FALSE), "") = 0, "",IFERROR(VLOOKUP(Members[[#This Row],[Subscriber SSN]],$C$7:U536,19,FALSE), ""))</f>
        <v/>
      </c>
      <c r="V537" s="69" t="str">
        <f>IF(IFERROR(VLOOKUP(Members[[#This Row],[Subscriber SSN]],$C$7:V536,20,FALSE), "") = 0, "", IFERROR(VLOOKUP(Members[[#This Row],[Subscriber SSN]],$C$7:V536,20,FALSE), ""))</f>
        <v/>
      </c>
      <c r="W537" s="68" t="str">
        <f>IF(IFERROR(VLOOKUP(Members[[#This Row],[Subscriber SSN]],$C$7:W536,21,FALSE), "") = 0, "", IFERROR(VLOOKUP(Members[[#This Row],[Subscriber SSN]],$C$7:W536,21,FALSE), ""))</f>
        <v/>
      </c>
      <c r="X537" s="68" t="str">
        <f>IF(IFERROR(VLOOKUP(Members[[#This Row],[Subscriber SSN]],$C$7:X536,22,FALSE), "") = 0, "", IFERROR(VLOOKUP(Members[[#This Row],[Subscriber SSN]],$C$7:X536,22,FALSE), ""))</f>
        <v/>
      </c>
      <c r="Y537" s="68"/>
      <c r="Z537" s="72"/>
      <c r="AA537" s="69"/>
      <c r="AB537" s="69"/>
      <c r="AC537" s="70"/>
      <c r="AD537" s="110">
        <f t="shared" si="16"/>
        <v>45292</v>
      </c>
      <c r="AE537" s="69"/>
      <c r="AF537" s="69"/>
      <c r="AG537" s="71"/>
      <c r="AH537" s="69"/>
      <c r="AI537" s="69"/>
      <c r="AJ537" s="69"/>
      <c r="AK537" s="69"/>
      <c r="AL537" s="69"/>
      <c r="AM537" s="69"/>
      <c r="AN537" s="69"/>
      <c r="AO537" s="69"/>
      <c r="AP537" s="73"/>
      <c r="AQ537" s="73"/>
      <c r="AR537" s="73"/>
      <c r="AS537" s="73"/>
      <c r="AT537" s="73"/>
      <c r="AU537" s="73"/>
      <c r="AV537" s="73"/>
      <c r="AW537" s="73"/>
      <c r="AX537" s="73"/>
      <c r="AY537" s="73"/>
      <c r="AZ537" s="73"/>
      <c r="BA537" s="73"/>
      <c r="BB537" s="73"/>
      <c r="BC537" s="74"/>
      <c r="BD537" s="222" t="str">
        <f t="shared" si="17"/>
        <v xml:space="preserve"> </v>
      </c>
      <c r="BE537" s="76">
        <f ca="1">Validation!H537</f>
        <v>2</v>
      </c>
      <c r="BF537" t="str">
        <f ca="1">Validation!I537</f>
        <v/>
      </c>
      <c r="BJ537" t="str">
        <f>IF(AND(ISBLANK(Members[[#This Row],[DependentSSN]]),NOT(ISBLANK(Members[[#This Row],[MedicalPolicy]]))), "CoverageLevels", "Waivers")</f>
        <v>Waivers</v>
      </c>
      <c r="BK537" t="str">
        <f>IF(AND(ISBLANK(Members[[#This Row],[DependentSSN]]),NOT(ISBLANK(Members[[#This Row],[Dental Policy]]))), "CoverageLevels", "Waivers")</f>
        <v>Waivers</v>
      </c>
      <c r="BL537" t="str">
        <f>IF(AND(ISBLANK(Members[[#This Row],[DependentSSN]]),NOT(ISBLANK(Members[[#This Row],[VisionPolicy]]))), "CoverageLevels", "Waivers")</f>
        <v>Waivers</v>
      </c>
      <c r="BM537">
        <v>0</v>
      </c>
    </row>
    <row r="538" spans="1:65" x14ac:dyDescent="0.25">
      <c r="A538" s="4"/>
      <c r="B538" s="67"/>
      <c r="C538" s="68"/>
      <c r="D538" s="68"/>
      <c r="E538" s="69"/>
      <c r="F538" s="68"/>
      <c r="G538" s="69"/>
      <c r="H538" s="68"/>
      <c r="I538" s="68"/>
      <c r="J538" s="70"/>
      <c r="K538" s="68"/>
      <c r="L538" s="68"/>
      <c r="M538" s="71"/>
      <c r="N538" s="69"/>
      <c r="O538" s="69"/>
      <c r="P538" s="69"/>
      <c r="Q538" s="69"/>
      <c r="R538" s="69"/>
      <c r="S538" s="69"/>
      <c r="T538" s="68" t="str">
        <f>IF(IFERROR(VLOOKUP(Members[[#This Row],[Subscriber SSN]],$C$7:T537,18,FALSE), "") = 0, "",IFERROR(VLOOKUP(Members[[#This Row],[Subscriber SSN]],$C$7:T537,18,FALSE), ""))</f>
        <v/>
      </c>
      <c r="U538" s="68" t="str">
        <f>IF(IFERROR(VLOOKUP(Members[[#This Row],[Subscriber SSN]],$C$7:U537,19,FALSE), "") = 0, "",IFERROR(VLOOKUP(Members[[#This Row],[Subscriber SSN]],$C$7:U537,19,FALSE), ""))</f>
        <v/>
      </c>
      <c r="V538" s="69" t="str">
        <f>IF(IFERROR(VLOOKUP(Members[[#This Row],[Subscriber SSN]],$C$7:V537,20,FALSE), "") = 0, "", IFERROR(VLOOKUP(Members[[#This Row],[Subscriber SSN]],$C$7:V537,20,FALSE), ""))</f>
        <v/>
      </c>
      <c r="W538" s="68" t="str">
        <f>IF(IFERROR(VLOOKUP(Members[[#This Row],[Subscriber SSN]],$C$7:W537,21,FALSE), "") = 0, "", IFERROR(VLOOKUP(Members[[#This Row],[Subscriber SSN]],$C$7:W537,21,FALSE), ""))</f>
        <v/>
      </c>
      <c r="X538" s="68" t="str">
        <f>IF(IFERROR(VLOOKUP(Members[[#This Row],[Subscriber SSN]],$C$7:X537,22,FALSE), "") = 0, "", IFERROR(VLOOKUP(Members[[#This Row],[Subscriber SSN]],$C$7:X537,22,FALSE), ""))</f>
        <v/>
      </c>
      <c r="Y538" s="68"/>
      <c r="Z538" s="72"/>
      <c r="AA538" s="69"/>
      <c r="AB538" s="69"/>
      <c r="AC538" s="70"/>
      <c r="AD538" s="110">
        <f t="shared" si="16"/>
        <v>45292</v>
      </c>
      <c r="AE538" s="69"/>
      <c r="AF538" s="69"/>
      <c r="AG538" s="71"/>
      <c r="AH538" s="69"/>
      <c r="AI538" s="69"/>
      <c r="AJ538" s="69"/>
      <c r="AK538" s="69"/>
      <c r="AL538" s="69"/>
      <c r="AM538" s="69"/>
      <c r="AN538" s="69"/>
      <c r="AO538" s="69"/>
      <c r="AP538" s="73"/>
      <c r="AQ538" s="73"/>
      <c r="AR538" s="73"/>
      <c r="AS538" s="73"/>
      <c r="AT538" s="73"/>
      <c r="AU538" s="73"/>
      <c r="AV538" s="73"/>
      <c r="AW538" s="73"/>
      <c r="AX538" s="73"/>
      <c r="AY538" s="73"/>
      <c r="AZ538" s="73"/>
      <c r="BA538" s="73"/>
      <c r="BB538" s="73"/>
      <c r="BC538" s="74"/>
      <c r="BD538" s="222" t="str">
        <f t="shared" si="17"/>
        <v xml:space="preserve"> </v>
      </c>
      <c r="BE538" s="76">
        <f ca="1">Validation!H538</f>
        <v>2</v>
      </c>
      <c r="BF538" t="str">
        <f ca="1">Validation!I538</f>
        <v/>
      </c>
      <c r="BJ538" t="str">
        <f>IF(AND(ISBLANK(Members[[#This Row],[DependentSSN]]),NOT(ISBLANK(Members[[#This Row],[MedicalPolicy]]))), "CoverageLevels", "Waivers")</f>
        <v>Waivers</v>
      </c>
      <c r="BK538" t="str">
        <f>IF(AND(ISBLANK(Members[[#This Row],[DependentSSN]]),NOT(ISBLANK(Members[[#This Row],[Dental Policy]]))), "CoverageLevels", "Waivers")</f>
        <v>Waivers</v>
      </c>
      <c r="BL538" t="str">
        <f>IF(AND(ISBLANK(Members[[#This Row],[DependentSSN]]),NOT(ISBLANK(Members[[#This Row],[VisionPolicy]]))), "CoverageLevels", "Waivers")</f>
        <v>Waivers</v>
      </c>
      <c r="BM538">
        <v>0</v>
      </c>
    </row>
    <row r="539" spans="1:65" x14ac:dyDescent="0.25">
      <c r="A539" s="4"/>
      <c r="B539" s="67"/>
      <c r="C539" s="68"/>
      <c r="D539" s="68"/>
      <c r="E539" s="69"/>
      <c r="F539" s="68"/>
      <c r="G539" s="69"/>
      <c r="H539" s="68"/>
      <c r="I539" s="68"/>
      <c r="J539" s="70"/>
      <c r="K539" s="68"/>
      <c r="L539" s="68"/>
      <c r="M539" s="71"/>
      <c r="N539" s="69"/>
      <c r="O539" s="69"/>
      <c r="P539" s="69"/>
      <c r="Q539" s="69"/>
      <c r="R539" s="69"/>
      <c r="S539" s="69"/>
      <c r="T539" s="68" t="str">
        <f>IF(IFERROR(VLOOKUP(Members[[#This Row],[Subscriber SSN]],$C$7:T538,18,FALSE), "") = 0, "",IFERROR(VLOOKUP(Members[[#This Row],[Subscriber SSN]],$C$7:T538,18,FALSE), ""))</f>
        <v/>
      </c>
      <c r="U539" s="68" t="str">
        <f>IF(IFERROR(VLOOKUP(Members[[#This Row],[Subscriber SSN]],$C$7:U538,19,FALSE), "") = 0, "",IFERROR(VLOOKUP(Members[[#This Row],[Subscriber SSN]],$C$7:U538,19,FALSE), ""))</f>
        <v/>
      </c>
      <c r="V539" s="69" t="str">
        <f>IF(IFERROR(VLOOKUP(Members[[#This Row],[Subscriber SSN]],$C$7:V538,20,FALSE), "") = 0, "", IFERROR(VLOOKUP(Members[[#This Row],[Subscriber SSN]],$C$7:V538,20,FALSE), ""))</f>
        <v/>
      </c>
      <c r="W539" s="68" t="str">
        <f>IF(IFERROR(VLOOKUP(Members[[#This Row],[Subscriber SSN]],$C$7:W538,21,FALSE), "") = 0, "", IFERROR(VLOOKUP(Members[[#This Row],[Subscriber SSN]],$C$7:W538,21,FALSE), ""))</f>
        <v/>
      </c>
      <c r="X539" s="68" t="str">
        <f>IF(IFERROR(VLOOKUP(Members[[#This Row],[Subscriber SSN]],$C$7:X538,22,FALSE), "") = 0, "", IFERROR(VLOOKUP(Members[[#This Row],[Subscriber SSN]],$C$7:X538,22,FALSE), ""))</f>
        <v/>
      </c>
      <c r="Y539" s="68"/>
      <c r="Z539" s="72"/>
      <c r="AA539" s="69"/>
      <c r="AB539" s="69"/>
      <c r="AC539" s="70"/>
      <c r="AD539" s="110">
        <f t="shared" si="16"/>
        <v>45292</v>
      </c>
      <c r="AE539" s="69"/>
      <c r="AF539" s="69"/>
      <c r="AG539" s="71"/>
      <c r="AH539" s="69"/>
      <c r="AI539" s="69"/>
      <c r="AJ539" s="69"/>
      <c r="AK539" s="69"/>
      <c r="AL539" s="69"/>
      <c r="AM539" s="69"/>
      <c r="AN539" s="69"/>
      <c r="AO539" s="69"/>
      <c r="AP539" s="73"/>
      <c r="AQ539" s="73"/>
      <c r="AR539" s="73"/>
      <c r="AS539" s="73"/>
      <c r="AT539" s="73"/>
      <c r="AU539" s="73"/>
      <c r="AV539" s="73"/>
      <c r="AW539" s="73"/>
      <c r="AX539" s="73"/>
      <c r="AY539" s="73"/>
      <c r="AZ539" s="73"/>
      <c r="BA539" s="73"/>
      <c r="BB539" s="73"/>
      <c r="BC539" s="74"/>
      <c r="BD539" s="222" t="str">
        <f t="shared" si="17"/>
        <v xml:space="preserve"> </v>
      </c>
      <c r="BE539" s="76">
        <f ca="1">Validation!H539</f>
        <v>2</v>
      </c>
      <c r="BF539" t="str">
        <f ca="1">Validation!I539</f>
        <v/>
      </c>
      <c r="BJ539" t="str">
        <f>IF(AND(ISBLANK(Members[[#This Row],[DependentSSN]]),NOT(ISBLANK(Members[[#This Row],[MedicalPolicy]]))), "CoverageLevels", "Waivers")</f>
        <v>Waivers</v>
      </c>
      <c r="BK539" t="str">
        <f>IF(AND(ISBLANK(Members[[#This Row],[DependentSSN]]),NOT(ISBLANK(Members[[#This Row],[Dental Policy]]))), "CoverageLevels", "Waivers")</f>
        <v>Waivers</v>
      </c>
      <c r="BL539" t="str">
        <f>IF(AND(ISBLANK(Members[[#This Row],[DependentSSN]]),NOT(ISBLANK(Members[[#This Row],[VisionPolicy]]))), "CoverageLevels", "Waivers")</f>
        <v>Waivers</v>
      </c>
      <c r="BM539">
        <v>0</v>
      </c>
    </row>
    <row r="540" spans="1:65" x14ac:dyDescent="0.25">
      <c r="A540" s="4"/>
      <c r="B540" s="67"/>
      <c r="C540" s="68"/>
      <c r="D540" s="68"/>
      <c r="E540" s="69"/>
      <c r="F540" s="68"/>
      <c r="G540" s="69"/>
      <c r="H540" s="68"/>
      <c r="I540" s="68"/>
      <c r="J540" s="70"/>
      <c r="K540" s="68"/>
      <c r="L540" s="68"/>
      <c r="M540" s="71"/>
      <c r="N540" s="69"/>
      <c r="O540" s="69"/>
      <c r="P540" s="69"/>
      <c r="Q540" s="69"/>
      <c r="R540" s="69"/>
      <c r="S540" s="69"/>
      <c r="T540" s="68" t="str">
        <f>IF(IFERROR(VLOOKUP(Members[[#This Row],[Subscriber SSN]],$C$7:T539,18,FALSE), "") = 0, "",IFERROR(VLOOKUP(Members[[#This Row],[Subscriber SSN]],$C$7:T539,18,FALSE), ""))</f>
        <v/>
      </c>
      <c r="U540" s="68" t="str">
        <f>IF(IFERROR(VLOOKUP(Members[[#This Row],[Subscriber SSN]],$C$7:U539,19,FALSE), "") = 0, "",IFERROR(VLOOKUP(Members[[#This Row],[Subscriber SSN]],$C$7:U539,19,FALSE), ""))</f>
        <v/>
      </c>
      <c r="V540" s="69" t="str">
        <f>IF(IFERROR(VLOOKUP(Members[[#This Row],[Subscriber SSN]],$C$7:V539,20,FALSE), "") = 0, "", IFERROR(VLOOKUP(Members[[#This Row],[Subscriber SSN]],$C$7:V539,20,FALSE), ""))</f>
        <v/>
      </c>
      <c r="W540" s="68" t="str">
        <f>IF(IFERROR(VLOOKUP(Members[[#This Row],[Subscriber SSN]],$C$7:W539,21,FALSE), "") = 0, "", IFERROR(VLOOKUP(Members[[#This Row],[Subscriber SSN]],$C$7:W539,21,FALSE), ""))</f>
        <v/>
      </c>
      <c r="X540" s="68" t="str">
        <f>IF(IFERROR(VLOOKUP(Members[[#This Row],[Subscriber SSN]],$C$7:X539,22,FALSE), "") = 0, "", IFERROR(VLOOKUP(Members[[#This Row],[Subscriber SSN]],$C$7:X539,22,FALSE), ""))</f>
        <v/>
      </c>
      <c r="Y540" s="68"/>
      <c r="Z540" s="72"/>
      <c r="AA540" s="69"/>
      <c r="AB540" s="69"/>
      <c r="AC540" s="70"/>
      <c r="AD540" s="110">
        <f t="shared" si="16"/>
        <v>45292</v>
      </c>
      <c r="AE540" s="69"/>
      <c r="AF540" s="69"/>
      <c r="AG540" s="71"/>
      <c r="AH540" s="69"/>
      <c r="AI540" s="69"/>
      <c r="AJ540" s="69"/>
      <c r="AK540" s="69"/>
      <c r="AL540" s="69"/>
      <c r="AM540" s="69"/>
      <c r="AN540" s="69"/>
      <c r="AO540" s="69"/>
      <c r="AP540" s="73"/>
      <c r="AQ540" s="73"/>
      <c r="AR540" s="73"/>
      <c r="AS540" s="73"/>
      <c r="AT540" s="73"/>
      <c r="AU540" s="73"/>
      <c r="AV540" s="73"/>
      <c r="AW540" s="73"/>
      <c r="AX540" s="73"/>
      <c r="AY540" s="73"/>
      <c r="AZ540" s="73"/>
      <c r="BA540" s="73"/>
      <c r="BB540" s="73"/>
      <c r="BC540" s="74"/>
      <c r="BD540" s="222" t="str">
        <f t="shared" si="17"/>
        <v xml:space="preserve"> </v>
      </c>
      <c r="BE540" s="76">
        <f ca="1">Validation!H540</f>
        <v>2</v>
      </c>
      <c r="BF540" t="str">
        <f ca="1">Validation!I540</f>
        <v/>
      </c>
      <c r="BJ540" t="str">
        <f>IF(AND(ISBLANK(Members[[#This Row],[DependentSSN]]),NOT(ISBLANK(Members[[#This Row],[MedicalPolicy]]))), "CoverageLevels", "Waivers")</f>
        <v>Waivers</v>
      </c>
      <c r="BK540" t="str">
        <f>IF(AND(ISBLANK(Members[[#This Row],[DependentSSN]]),NOT(ISBLANK(Members[[#This Row],[Dental Policy]]))), "CoverageLevels", "Waivers")</f>
        <v>Waivers</v>
      </c>
      <c r="BL540" t="str">
        <f>IF(AND(ISBLANK(Members[[#This Row],[DependentSSN]]),NOT(ISBLANK(Members[[#This Row],[VisionPolicy]]))), "CoverageLevels", "Waivers")</f>
        <v>Waivers</v>
      </c>
      <c r="BM540">
        <v>0</v>
      </c>
    </row>
    <row r="541" spans="1:65" x14ac:dyDescent="0.25">
      <c r="A541" s="4"/>
      <c r="B541" s="67"/>
      <c r="C541" s="68"/>
      <c r="D541" s="68"/>
      <c r="E541" s="69"/>
      <c r="F541" s="68"/>
      <c r="G541" s="69"/>
      <c r="H541" s="68"/>
      <c r="I541" s="68"/>
      <c r="J541" s="70"/>
      <c r="K541" s="68"/>
      <c r="L541" s="68"/>
      <c r="M541" s="71"/>
      <c r="N541" s="69"/>
      <c r="O541" s="69"/>
      <c r="P541" s="69"/>
      <c r="Q541" s="69"/>
      <c r="R541" s="69"/>
      <c r="S541" s="69"/>
      <c r="T541" s="68" t="str">
        <f>IF(IFERROR(VLOOKUP(Members[[#This Row],[Subscriber SSN]],$C$7:T540,18,FALSE), "") = 0, "",IFERROR(VLOOKUP(Members[[#This Row],[Subscriber SSN]],$C$7:T540,18,FALSE), ""))</f>
        <v/>
      </c>
      <c r="U541" s="68" t="str">
        <f>IF(IFERROR(VLOOKUP(Members[[#This Row],[Subscriber SSN]],$C$7:U540,19,FALSE), "") = 0, "",IFERROR(VLOOKUP(Members[[#This Row],[Subscriber SSN]],$C$7:U540,19,FALSE), ""))</f>
        <v/>
      </c>
      <c r="V541" s="69" t="str">
        <f>IF(IFERROR(VLOOKUP(Members[[#This Row],[Subscriber SSN]],$C$7:V540,20,FALSE), "") = 0, "", IFERROR(VLOOKUP(Members[[#This Row],[Subscriber SSN]],$C$7:V540,20,FALSE), ""))</f>
        <v/>
      </c>
      <c r="W541" s="68" t="str">
        <f>IF(IFERROR(VLOOKUP(Members[[#This Row],[Subscriber SSN]],$C$7:W540,21,FALSE), "") = 0, "", IFERROR(VLOOKUP(Members[[#This Row],[Subscriber SSN]],$C$7:W540,21,FALSE), ""))</f>
        <v/>
      </c>
      <c r="X541" s="68" t="str">
        <f>IF(IFERROR(VLOOKUP(Members[[#This Row],[Subscriber SSN]],$C$7:X540,22,FALSE), "") = 0, "", IFERROR(VLOOKUP(Members[[#This Row],[Subscriber SSN]],$C$7:X540,22,FALSE), ""))</f>
        <v/>
      </c>
      <c r="Y541" s="68"/>
      <c r="Z541" s="72"/>
      <c r="AA541" s="69"/>
      <c r="AB541" s="69"/>
      <c r="AC541" s="70"/>
      <c r="AD541" s="110">
        <f t="shared" si="16"/>
        <v>45292</v>
      </c>
      <c r="AE541" s="69"/>
      <c r="AF541" s="69"/>
      <c r="AG541" s="71"/>
      <c r="AH541" s="69"/>
      <c r="AI541" s="69"/>
      <c r="AJ541" s="69"/>
      <c r="AK541" s="69"/>
      <c r="AL541" s="69"/>
      <c r="AM541" s="69"/>
      <c r="AN541" s="69"/>
      <c r="AO541" s="69"/>
      <c r="AP541" s="73"/>
      <c r="AQ541" s="73"/>
      <c r="AR541" s="73"/>
      <c r="AS541" s="73"/>
      <c r="AT541" s="73"/>
      <c r="AU541" s="73"/>
      <c r="AV541" s="73"/>
      <c r="AW541" s="73"/>
      <c r="AX541" s="73"/>
      <c r="AY541" s="73"/>
      <c r="AZ541" s="73"/>
      <c r="BA541" s="73"/>
      <c r="BB541" s="73"/>
      <c r="BC541" s="74"/>
      <c r="BD541" s="222" t="str">
        <f t="shared" si="17"/>
        <v xml:space="preserve"> </v>
      </c>
      <c r="BE541" s="76">
        <f ca="1">Validation!H541</f>
        <v>2</v>
      </c>
      <c r="BF541" t="str">
        <f ca="1">Validation!I541</f>
        <v/>
      </c>
      <c r="BJ541" t="str">
        <f>IF(AND(ISBLANK(Members[[#This Row],[DependentSSN]]),NOT(ISBLANK(Members[[#This Row],[MedicalPolicy]]))), "CoverageLevels", "Waivers")</f>
        <v>Waivers</v>
      </c>
      <c r="BK541" t="str">
        <f>IF(AND(ISBLANK(Members[[#This Row],[DependentSSN]]),NOT(ISBLANK(Members[[#This Row],[Dental Policy]]))), "CoverageLevels", "Waivers")</f>
        <v>Waivers</v>
      </c>
      <c r="BL541" t="str">
        <f>IF(AND(ISBLANK(Members[[#This Row],[DependentSSN]]),NOT(ISBLANK(Members[[#This Row],[VisionPolicy]]))), "CoverageLevels", "Waivers")</f>
        <v>Waivers</v>
      </c>
      <c r="BM541">
        <v>0</v>
      </c>
    </row>
    <row r="542" spans="1:65" x14ac:dyDescent="0.25">
      <c r="A542" s="4"/>
      <c r="B542" s="67"/>
      <c r="C542" s="68"/>
      <c r="D542" s="68"/>
      <c r="E542" s="69"/>
      <c r="F542" s="68"/>
      <c r="G542" s="69"/>
      <c r="H542" s="68"/>
      <c r="I542" s="68"/>
      <c r="J542" s="70"/>
      <c r="K542" s="68"/>
      <c r="L542" s="68"/>
      <c r="M542" s="71"/>
      <c r="N542" s="69"/>
      <c r="O542" s="69"/>
      <c r="P542" s="69"/>
      <c r="Q542" s="69"/>
      <c r="R542" s="69"/>
      <c r="S542" s="69"/>
      <c r="T542" s="68" t="str">
        <f>IF(IFERROR(VLOOKUP(Members[[#This Row],[Subscriber SSN]],$C$7:T541,18,FALSE), "") = 0, "",IFERROR(VLOOKUP(Members[[#This Row],[Subscriber SSN]],$C$7:T541,18,FALSE), ""))</f>
        <v/>
      </c>
      <c r="U542" s="68" t="str">
        <f>IF(IFERROR(VLOOKUP(Members[[#This Row],[Subscriber SSN]],$C$7:U541,19,FALSE), "") = 0, "",IFERROR(VLOOKUP(Members[[#This Row],[Subscriber SSN]],$C$7:U541,19,FALSE), ""))</f>
        <v/>
      </c>
      <c r="V542" s="69" t="str">
        <f>IF(IFERROR(VLOOKUP(Members[[#This Row],[Subscriber SSN]],$C$7:V541,20,FALSE), "") = 0, "", IFERROR(VLOOKUP(Members[[#This Row],[Subscriber SSN]],$C$7:V541,20,FALSE), ""))</f>
        <v/>
      </c>
      <c r="W542" s="68" t="str">
        <f>IF(IFERROR(VLOOKUP(Members[[#This Row],[Subscriber SSN]],$C$7:W541,21,FALSE), "") = 0, "", IFERROR(VLOOKUP(Members[[#This Row],[Subscriber SSN]],$C$7:W541,21,FALSE), ""))</f>
        <v/>
      </c>
      <c r="X542" s="68" t="str">
        <f>IF(IFERROR(VLOOKUP(Members[[#This Row],[Subscriber SSN]],$C$7:X541,22,FALSE), "") = 0, "", IFERROR(VLOOKUP(Members[[#This Row],[Subscriber SSN]],$C$7:X541,22,FALSE), ""))</f>
        <v/>
      </c>
      <c r="Y542" s="68"/>
      <c r="Z542" s="72"/>
      <c r="AA542" s="69"/>
      <c r="AB542" s="69"/>
      <c r="AC542" s="70"/>
      <c r="AD542" s="110">
        <f t="shared" si="16"/>
        <v>45292</v>
      </c>
      <c r="AE542" s="69"/>
      <c r="AF542" s="69"/>
      <c r="AG542" s="71"/>
      <c r="AH542" s="69"/>
      <c r="AI542" s="69"/>
      <c r="AJ542" s="69"/>
      <c r="AK542" s="69"/>
      <c r="AL542" s="69"/>
      <c r="AM542" s="69"/>
      <c r="AN542" s="69"/>
      <c r="AO542" s="69"/>
      <c r="AP542" s="73"/>
      <c r="AQ542" s="73"/>
      <c r="AR542" s="73"/>
      <c r="AS542" s="73"/>
      <c r="AT542" s="73"/>
      <c r="AU542" s="73"/>
      <c r="AV542" s="73"/>
      <c r="AW542" s="73"/>
      <c r="AX542" s="73"/>
      <c r="AY542" s="73"/>
      <c r="AZ542" s="73"/>
      <c r="BA542" s="73"/>
      <c r="BB542" s="73"/>
      <c r="BC542" s="74"/>
      <c r="BD542" s="222" t="str">
        <f t="shared" si="17"/>
        <v xml:space="preserve"> </v>
      </c>
      <c r="BE542" s="76">
        <f ca="1">Validation!H542</f>
        <v>2</v>
      </c>
      <c r="BF542" t="str">
        <f ca="1">Validation!I542</f>
        <v/>
      </c>
      <c r="BJ542" t="str">
        <f>IF(AND(ISBLANK(Members[[#This Row],[DependentSSN]]),NOT(ISBLANK(Members[[#This Row],[MedicalPolicy]]))), "CoverageLevels", "Waivers")</f>
        <v>Waivers</v>
      </c>
      <c r="BK542" t="str">
        <f>IF(AND(ISBLANK(Members[[#This Row],[DependentSSN]]),NOT(ISBLANK(Members[[#This Row],[Dental Policy]]))), "CoverageLevels", "Waivers")</f>
        <v>Waivers</v>
      </c>
      <c r="BL542" t="str">
        <f>IF(AND(ISBLANK(Members[[#This Row],[DependentSSN]]),NOT(ISBLANK(Members[[#This Row],[VisionPolicy]]))), "CoverageLevels", "Waivers")</f>
        <v>Waivers</v>
      </c>
      <c r="BM542">
        <v>0</v>
      </c>
    </row>
    <row r="543" spans="1:65" x14ac:dyDescent="0.25">
      <c r="A543" s="4"/>
      <c r="B543" s="67"/>
      <c r="C543" s="68"/>
      <c r="D543" s="68"/>
      <c r="E543" s="69"/>
      <c r="F543" s="68"/>
      <c r="G543" s="69"/>
      <c r="H543" s="68"/>
      <c r="I543" s="68"/>
      <c r="J543" s="70"/>
      <c r="K543" s="68"/>
      <c r="L543" s="68"/>
      <c r="M543" s="71"/>
      <c r="N543" s="69"/>
      <c r="O543" s="69"/>
      <c r="P543" s="69"/>
      <c r="Q543" s="69"/>
      <c r="R543" s="69"/>
      <c r="S543" s="69"/>
      <c r="T543" s="68" t="str">
        <f>IF(IFERROR(VLOOKUP(Members[[#This Row],[Subscriber SSN]],$C$7:T542,18,FALSE), "") = 0, "",IFERROR(VLOOKUP(Members[[#This Row],[Subscriber SSN]],$C$7:T542,18,FALSE), ""))</f>
        <v/>
      </c>
      <c r="U543" s="68" t="str">
        <f>IF(IFERROR(VLOOKUP(Members[[#This Row],[Subscriber SSN]],$C$7:U542,19,FALSE), "") = 0, "",IFERROR(VLOOKUP(Members[[#This Row],[Subscriber SSN]],$C$7:U542,19,FALSE), ""))</f>
        <v/>
      </c>
      <c r="V543" s="69" t="str">
        <f>IF(IFERROR(VLOOKUP(Members[[#This Row],[Subscriber SSN]],$C$7:V542,20,FALSE), "") = 0, "", IFERROR(VLOOKUP(Members[[#This Row],[Subscriber SSN]],$C$7:V542,20,FALSE), ""))</f>
        <v/>
      </c>
      <c r="W543" s="68" t="str">
        <f>IF(IFERROR(VLOOKUP(Members[[#This Row],[Subscriber SSN]],$C$7:W542,21,FALSE), "") = 0, "", IFERROR(VLOOKUP(Members[[#This Row],[Subscriber SSN]],$C$7:W542,21,FALSE), ""))</f>
        <v/>
      </c>
      <c r="X543" s="68" t="str">
        <f>IF(IFERROR(VLOOKUP(Members[[#This Row],[Subscriber SSN]],$C$7:X542,22,FALSE), "") = 0, "", IFERROR(VLOOKUP(Members[[#This Row],[Subscriber SSN]],$C$7:X542,22,FALSE), ""))</f>
        <v/>
      </c>
      <c r="Y543" s="68"/>
      <c r="Z543" s="72"/>
      <c r="AA543" s="69"/>
      <c r="AB543" s="69"/>
      <c r="AC543" s="70"/>
      <c r="AD543" s="110">
        <f t="shared" si="16"/>
        <v>45292</v>
      </c>
      <c r="AE543" s="69"/>
      <c r="AF543" s="69"/>
      <c r="AG543" s="71"/>
      <c r="AH543" s="69"/>
      <c r="AI543" s="69"/>
      <c r="AJ543" s="69"/>
      <c r="AK543" s="69"/>
      <c r="AL543" s="69"/>
      <c r="AM543" s="69"/>
      <c r="AN543" s="69"/>
      <c r="AO543" s="69"/>
      <c r="AP543" s="73"/>
      <c r="AQ543" s="73"/>
      <c r="AR543" s="73"/>
      <c r="AS543" s="73"/>
      <c r="AT543" s="73"/>
      <c r="AU543" s="73"/>
      <c r="AV543" s="73"/>
      <c r="AW543" s="73"/>
      <c r="AX543" s="73"/>
      <c r="AY543" s="73"/>
      <c r="AZ543" s="73"/>
      <c r="BA543" s="73"/>
      <c r="BB543" s="73"/>
      <c r="BC543" s="74"/>
      <c r="BD543" s="222" t="str">
        <f t="shared" si="17"/>
        <v xml:space="preserve"> </v>
      </c>
      <c r="BE543" s="76">
        <f ca="1">Validation!H543</f>
        <v>2</v>
      </c>
      <c r="BF543" t="str">
        <f ca="1">Validation!I543</f>
        <v/>
      </c>
      <c r="BJ543" t="str">
        <f>IF(AND(ISBLANK(Members[[#This Row],[DependentSSN]]),NOT(ISBLANK(Members[[#This Row],[MedicalPolicy]]))), "CoverageLevels", "Waivers")</f>
        <v>Waivers</v>
      </c>
      <c r="BK543" t="str">
        <f>IF(AND(ISBLANK(Members[[#This Row],[DependentSSN]]),NOT(ISBLANK(Members[[#This Row],[Dental Policy]]))), "CoverageLevels", "Waivers")</f>
        <v>Waivers</v>
      </c>
      <c r="BL543" t="str">
        <f>IF(AND(ISBLANK(Members[[#This Row],[DependentSSN]]),NOT(ISBLANK(Members[[#This Row],[VisionPolicy]]))), "CoverageLevels", "Waivers")</f>
        <v>Waivers</v>
      </c>
      <c r="BM543">
        <v>0</v>
      </c>
    </row>
    <row r="544" spans="1:65" x14ac:dyDescent="0.25">
      <c r="A544" s="4"/>
      <c r="B544" s="67"/>
      <c r="C544" s="68"/>
      <c r="D544" s="68"/>
      <c r="E544" s="69"/>
      <c r="F544" s="68"/>
      <c r="G544" s="69"/>
      <c r="H544" s="68"/>
      <c r="I544" s="68"/>
      <c r="J544" s="70"/>
      <c r="K544" s="68"/>
      <c r="L544" s="68"/>
      <c r="M544" s="71"/>
      <c r="N544" s="69"/>
      <c r="O544" s="69"/>
      <c r="P544" s="69"/>
      <c r="Q544" s="69"/>
      <c r="R544" s="69"/>
      <c r="S544" s="69"/>
      <c r="T544" s="68" t="str">
        <f>IF(IFERROR(VLOOKUP(Members[[#This Row],[Subscriber SSN]],$C$7:T543,18,FALSE), "") = 0, "",IFERROR(VLOOKUP(Members[[#This Row],[Subscriber SSN]],$C$7:T543,18,FALSE), ""))</f>
        <v/>
      </c>
      <c r="U544" s="68" t="str">
        <f>IF(IFERROR(VLOOKUP(Members[[#This Row],[Subscriber SSN]],$C$7:U543,19,FALSE), "") = 0, "",IFERROR(VLOOKUP(Members[[#This Row],[Subscriber SSN]],$C$7:U543,19,FALSE), ""))</f>
        <v/>
      </c>
      <c r="V544" s="69" t="str">
        <f>IF(IFERROR(VLOOKUP(Members[[#This Row],[Subscriber SSN]],$C$7:V543,20,FALSE), "") = 0, "", IFERROR(VLOOKUP(Members[[#This Row],[Subscriber SSN]],$C$7:V543,20,FALSE), ""))</f>
        <v/>
      </c>
      <c r="W544" s="68" t="str">
        <f>IF(IFERROR(VLOOKUP(Members[[#This Row],[Subscriber SSN]],$C$7:W543,21,FALSE), "") = 0, "", IFERROR(VLOOKUP(Members[[#This Row],[Subscriber SSN]],$C$7:W543,21,FALSE), ""))</f>
        <v/>
      </c>
      <c r="X544" s="68" t="str">
        <f>IF(IFERROR(VLOOKUP(Members[[#This Row],[Subscriber SSN]],$C$7:X543,22,FALSE), "") = 0, "", IFERROR(VLOOKUP(Members[[#This Row],[Subscriber SSN]],$C$7:X543,22,FALSE), ""))</f>
        <v/>
      </c>
      <c r="Y544" s="68"/>
      <c r="Z544" s="72"/>
      <c r="AA544" s="69"/>
      <c r="AB544" s="69"/>
      <c r="AC544" s="70"/>
      <c r="AD544" s="110">
        <f t="shared" si="16"/>
        <v>45292</v>
      </c>
      <c r="AE544" s="69"/>
      <c r="AF544" s="69"/>
      <c r="AG544" s="71"/>
      <c r="AH544" s="69"/>
      <c r="AI544" s="69"/>
      <c r="AJ544" s="69"/>
      <c r="AK544" s="69"/>
      <c r="AL544" s="69"/>
      <c r="AM544" s="69"/>
      <c r="AN544" s="69"/>
      <c r="AO544" s="69"/>
      <c r="AP544" s="73"/>
      <c r="AQ544" s="73"/>
      <c r="AR544" s="73"/>
      <c r="AS544" s="73"/>
      <c r="AT544" s="73"/>
      <c r="AU544" s="73"/>
      <c r="AV544" s="73"/>
      <c r="AW544" s="73"/>
      <c r="AX544" s="73"/>
      <c r="AY544" s="73"/>
      <c r="AZ544" s="73"/>
      <c r="BA544" s="73"/>
      <c r="BB544" s="73"/>
      <c r="BC544" s="74"/>
      <c r="BD544" s="222" t="str">
        <f t="shared" si="17"/>
        <v xml:space="preserve"> </v>
      </c>
      <c r="BE544" s="76">
        <f ca="1">Validation!H544</f>
        <v>2</v>
      </c>
      <c r="BF544" t="str">
        <f ca="1">Validation!I544</f>
        <v/>
      </c>
      <c r="BJ544" t="str">
        <f>IF(AND(ISBLANK(Members[[#This Row],[DependentSSN]]),NOT(ISBLANK(Members[[#This Row],[MedicalPolicy]]))), "CoverageLevels", "Waivers")</f>
        <v>Waivers</v>
      </c>
      <c r="BK544" t="str">
        <f>IF(AND(ISBLANK(Members[[#This Row],[DependentSSN]]),NOT(ISBLANK(Members[[#This Row],[Dental Policy]]))), "CoverageLevels", "Waivers")</f>
        <v>Waivers</v>
      </c>
      <c r="BL544" t="str">
        <f>IF(AND(ISBLANK(Members[[#This Row],[DependentSSN]]),NOT(ISBLANK(Members[[#This Row],[VisionPolicy]]))), "CoverageLevels", "Waivers")</f>
        <v>Waivers</v>
      </c>
      <c r="BM544">
        <v>0</v>
      </c>
    </row>
    <row r="545" spans="1:65" x14ac:dyDescent="0.25">
      <c r="A545" s="4"/>
      <c r="B545" s="67"/>
      <c r="C545" s="68"/>
      <c r="D545" s="68"/>
      <c r="E545" s="69"/>
      <c r="F545" s="68"/>
      <c r="G545" s="69"/>
      <c r="H545" s="68"/>
      <c r="I545" s="68"/>
      <c r="J545" s="70"/>
      <c r="K545" s="68"/>
      <c r="L545" s="68"/>
      <c r="M545" s="71"/>
      <c r="N545" s="69"/>
      <c r="O545" s="69"/>
      <c r="P545" s="69"/>
      <c r="Q545" s="69"/>
      <c r="R545" s="69"/>
      <c r="S545" s="69"/>
      <c r="T545" s="68" t="str">
        <f>IF(IFERROR(VLOOKUP(Members[[#This Row],[Subscriber SSN]],$C$7:T544,18,FALSE), "") = 0, "",IFERROR(VLOOKUP(Members[[#This Row],[Subscriber SSN]],$C$7:T544,18,FALSE), ""))</f>
        <v/>
      </c>
      <c r="U545" s="68" t="str">
        <f>IF(IFERROR(VLOOKUP(Members[[#This Row],[Subscriber SSN]],$C$7:U544,19,FALSE), "") = 0, "",IFERROR(VLOOKUP(Members[[#This Row],[Subscriber SSN]],$C$7:U544,19,FALSE), ""))</f>
        <v/>
      </c>
      <c r="V545" s="69" t="str">
        <f>IF(IFERROR(VLOOKUP(Members[[#This Row],[Subscriber SSN]],$C$7:V544,20,FALSE), "") = 0, "", IFERROR(VLOOKUP(Members[[#This Row],[Subscriber SSN]],$C$7:V544,20,FALSE), ""))</f>
        <v/>
      </c>
      <c r="W545" s="68" t="str">
        <f>IF(IFERROR(VLOOKUP(Members[[#This Row],[Subscriber SSN]],$C$7:W544,21,FALSE), "") = 0, "", IFERROR(VLOOKUP(Members[[#This Row],[Subscriber SSN]],$C$7:W544,21,FALSE), ""))</f>
        <v/>
      </c>
      <c r="X545" s="68" t="str">
        <f>IF(IFERROR(VLOOKUP(Members[[#This Row],[Subscriber SSN]],$C$7:X544,22,FALSE), "") = 0, "", IFERROR(VLOOKUP(Members[[#This Row],[Subscriber SSN]],$C$7:X544,22,FALSE), ""))</f>
        <v/>
      </c>
      <c r="Y545" s="68"/>
      <c r="Z545" s="72"/>
      <c r="AA545" s="69"/>
      <c r="AB545" s="69"/>
      <c r="AC545" s="70"/>
      <c r="AD545" s="110">
        <f t="shared" si="16"/>
        <v>45292</v>
      </c>
      <c r="AE545" s="69"/>
      <c r="AF545" s="69"/>
      <c r="AG545" s="71"/>
      <c r="AH545" s="69"/>
      <c r="AI545" s="69"/>
      <c r="AJ545" s="69"/>
      <c r="AK545" s="69"/>
      <c r="AL545" s="69"/>
      <c r="AM545" s="69"/>
      <c r="AN545" s="69"/>
      <c r="AO545" s="69"/>
      <c r="AP545" s="73"/>
      <c r="AQ545" s="73"/>
      <c r="AR545" s="73"/>
      <c r="AS545" s="73"/>
      <c r="AT545" s="73"/>
      <c r="AU545" s="73"/>
      <c r="AV545" s="73"/>
      <c r="AW545" s="73"/>
      <c r="AX545" s="73"/>
      <c r="AY545" s="73"/>
      <c r="AZ545" s="73"/>
      <c r="BA545" s="73"/>
      <c r="BB545" s="73"/>
      <c r="BC545" s="74"/>
      <c r="BD545" s="222" t="str">
        <f t="shared" si="17"/>
        <v xml:space="preserve"> </v>
      </c>
      <c r="BE545" s="76">
        <f ca="1">Validation!H545</f>
        <v>2</v>
      </c>
      <c r="BF545" t="str">
        <f ca="1">Validation!I545</f>
        <v/>
      </c>
      <c r="BJ545" t="str">
        <f>IF(AND(ISBLANK(Members[[#This Row],[DependentSSN]]),NOT(ISBLANK(Members[[#This Row],[MedicalPolicy]]))), "CoverageLevels", "Waivers")</f>
        <v>Waivers</v>
      </c>
      <c r="BK545" t="str">
        <f>IF(AND(ISBLANK(Members[[#This Row],[DependentSSN]]),NOT(ISBLANK(Members[[#This Row],[Dental Policy]]))), "CoverageLevels", "Waivers")</f>
        <v>Waivers</v>
      </c>
      <c r="BL545" t="str">
        <f>IF(AND(ISBLANK(Members[[#This Row],[DependentSSN]]),NOT(ISBLANK(Members[[#This Row],[VisionPolicy]]))), "CoverageLevels", "Waivers")</f>
        <v>Waivers</v>
      </c>
      <c r="BM545">
        <v>0</v>
      </c>
    </row>
    <row r="546" spans="1:65" x14ac:dyDescent="0.25">
      <c r="A546" s="4"/>
      <c r="B546" s="67"/>
      <c r="C546" s="68"/>
      <c r="D546" s="68"/>
      <c r="E546" s="69"/>
      <c r="F546" s="68"/>
      <c r="G546" s="69"/>
      <c r="H546" s="68"/>
      <c r="I546" s="68"/>
      <c r="J546" s="70"/>
      <c r="K546" s="68"/>
      <c r="L546" s="68"/>
      <c r="M546" s="71"/>
      <c r="N546" s="69"/>
      <c r="O546" s="69"/>
      <c r="P546" s="69"/>
      <c r="Q546" s="69"/>
      <c r="R546" s="69"/>
      <c r="S546" s="69"/>
      <c r="T546" s="68" t="str">
        <f>IF(IFERROR(VLOOKUP(Members[[#This Row],[Subscriber SSN]],$C$7:T545,18,FALSE), "") = 0, "",IFERROR(VLOOKUP(Members[[#This Row],[Subscriber SSN]],$C$7:T545,18,FALSE), ""))</f>
        <v/>
      </c>
      <c r="U546" s="68" t="str">
        <f>IF(IFERROR(VLOOKUP(Members[[#This Row],[Subscriber SSN]],$C$7:U545,19,FALSE), "") = 0, "",IFERROR(VLOOKUP(Members[[#This Row],[Subscriber SSN]],$C$7:U545,19,FALSE), ""))</f>
        <v/>
      </c>
      <c r="V546" s="69" t="str">
        <f>IF(IFERROR(VLOOKUP(Members[[#This Row],[Subscriber SSN]],$C$7:V545,20,FALSE), "") = 0, "", IFERROR(VLOOKUP(Members[[#This Row],[Subscriber SSN]],$C$7:V545,20,FALSE), ""))</f>
        <v/>
      </c>
      <c r="W546" s="68" t="str">
        <f>IF(IFERROR(VLOOKUP(Members[[#This Row],[Subscriber SSN]],$C$7:W545,21,FALSE), "") = 0, "", IFERROR(VLOOKUP(Members[[#This Row],[Subscriber SSN]],$C$7:W545,21,FALSE), ""))</f>
        <v/>
      </c>
      <c r="X546" s="68" t="str">
        <f>IF(IFERROR(VLOOKUP(Members[[#This Row],[Subscriber SSN]],$C$7:X545,22,FALSE), "") = 0, "", IFERROR(VLOOKUP(Members[[#This Row],[Subscriber SSN]],$C$7:X545,22,FALSE), ""))</f>
        <v/>
      </c>
      <c r="Y546" s="68"/>
      <c r="Z546" s="72"/>
      <c r="AA546" s="69"/>
      <c r="AB546" s="69"/>
      <c r="AC546" s="70"/>
      <c r="AD546" s="110">
        <f t="shared" si="16"/>
        <v>45292</v>
      </c>
      <c r="AE546" s="69"/>
      <c r="AF546" s="69"/>
      <c r="AG546" s="71"/>
      <c r="AH546" s="69"/>
      <c r="AI546" s="69"/>
      <c r="AJ546" s="69"/>
      <c r="AK546" s="69"/>
      <c r="AL546" s="69"/>
      <c r="AM546" s="69"/>
      <c r="AN546" s="69"/>
      <c r="AO546" s="69"/>
      <c r="AP546" s="73"/>
      <c r="AQ546" s="73"/>
      <c r="AR546" s="73"/>
      <c r="AS546" s="73"/>
      <c r="AT546" s="73"/>
      <c r="AU546" s="73"/>
      <c r="AV546" s="73"/>
      <c r="AW546" s="73"/>
      <c r="AX546" s="73"/>
      <c r="AY546" s="73"/>
      <c r="AZ546" s="73"/>
      <c r="BA546" s="73"/>
      <c r="BB546" s="73"/>
      <c r="BC546" s="74"/>
      <c r="BD546" s="222" t="str">
        <f t="shared" si="17"/>
        <v xml:space="preserve"> </v>
      </c>
      <c r="BE546" s="76">
        <f ca="1">Validation!H546</f>
        <v>2</v>
      </c>
      <c r="BF546" t="str">
        <f ca="1">Validation!I546</f>
        <v/>
      </c>
      <c r="BJ546" t="str">
        <f>IF(AND(ISBLANK(Members[[#This Row],[DependentSSN]]),NOT(ISBLANK(Members[[#This Row],[MedicalPolicy]]))), "CoverageLevels", "Waivers")</f>
        <v>Waivers</v>
      </c>
      <c r="BK546" t="str">
        <f>IF(AND(ISBLANK(Members[[#This Row],[DependentSSN]]),NOT(ISBLANK(Members[[#This Row],[Dental Policy]]))), "CoverageLevels", "Waivers")</f>
        <v>Waivers</v>
      </c>
      <c r="BL546" t="str">
        <f>IF(AND(ISBLANK(Members[[#This Row],[DependentSSN]]),NOT(ISBLANK(Members[[#This Row],[VisionPolicy]]))), "CoverageLevels", "Waivers")</f>
        <v>Waivers</v>
      </c>
      <c r="BM546">
        <v>0</v>
      </c>
    </row>
    <row r="547" spans="1:65" x14ac:dyDescent="0.25">
      <c r="A547" s="4"/>
      <c r="B547" s="67"/>
      <c r="C547" s="68"/>
      <c r="D547" s="68"/>
      <c r="E547" s="69"/>
      <c r="F547" s="68"/>
      <c r="G547" s="69"/>
      <c r="H547" s="68"/>
      <c r="I547" s="68"/>
      <c r="J547" s="70"/>
      <c r="K547" s="68"/>
      <c r="L547" s="68"/>
      <c r="M547" s="71"/>
      <c r="N547" s="69"/>
      <c r="O547" s="69"/>
      <c r="P547" s="69"/>
      <c r="Q547" s="69"/>
      <c r="R547" s="69"/>
      <c r="S547" s="69"/>
      <c r="T547" s="68" t="str">
        <f>IF(IFERROR(VLOOKUP(Members[[#This Row],[Subscriber SSN]],$C$7:T546,18,FALSE), "") = 0, "",IFERROR(VLOOKUP(Members[[#This Row],[Subscriber SSN]],$C$7:T546,18,FALSE), ""))</f>
        <v/>
      </c>
      <c r="U547" s="68" t="str">
        <f>IF(IFERROR(VLOOKUP(Members[[#This Row],[Subscriber SSN]],$C$7:U546,19,FALSE), "") = 0, "",IFERROR(VLOOKUP(Members[[#This Row],[Subscriber SSN]],$C$7:U546,19,FALSE), ""))</f>
        <v/>
      </c>
      <c r="V547" s="69" t="str">
        <f>IF(IFERROR(VLOOKUP(Members[[#This Row],[Subscriber SSN]],$C$7:V546,20,FALSE), "") = 0, "", IFERROR(VLOOKUP(Members[[#This Row],[Subscriber SSN]],$C$7:V546,20,FALSE), ""))</f>
        <v/>
      </c>
      <c r="W547" s="68" t="str">
        <f>IF(IFERROR(VLOOKUP(Members[[#This Row],[Subscriber SSN]],$C$7:W546,21,FALSE), "") = 0, "", IFERROR(VLOOKUP(Members[[#This Row],[Subscriber SSN]],$C$7:W546,21,FALSE), ""))</f>
        <v/>
      </c>
      <c r="X547" s="68" t="str">
        <f>IF(IFERROR(VLOOKUP(Members[[#This Row],[Subscriber SSN]],$C$7:X546,22,FALSE), "") = 0, "", IFERROR(VLOOKUP(Members[[#This Row],[Subscriber SSN]],$C$7:X546,22,FALSE), ""))</f>
        <v/>
      </c>
      <c r="Y547" s="68"/>
      <c r="Z547" s="72"/>
      <c r="AA547" s="69"/>
      <c r="AB547" s="69"/>
      <c r="AC547" s="70"/>
      <c r="AD547" s="110">
        <f t="shared" si="16"/>
        <v>45292</v>
      </c>
      <c r="AE547" s="69"/>
      <c r="AF547" s="69"/>
      <c r="AG547" s="71"/>
      <c r="AH547" s="69"/>
      <c r="AI547" s="69"/>
      <c r="AJ547" s="69"/>
      <c r="AK547" s="69"/>
      <c r="AL547" s="69"/>
      <c r="AM547" s="69"/>
      <c r="AN547" s="69"/>
      <c r="AO547" s="69"/>
      <c r="AP547" s="73"/>
      <c r="AQ547" s="73"/>
      <c r="AR547" s="73"/>
      <c r="AS547" s="73"/>
      <c r="AT547" s="73"/>
      <c r="AU547" s="73"/>
      <c r="AV547" s="73"/>
      <c r="AW547" s="73"/>
      <c r="AX547" s="73"/>
      <c r="AY547" s="73"/>
      <c r="AZ547" s="73"/>
      <c r="BA547" s="73"/>
      <c r="BB547" s="73"/>
      <c r="BC547" s="74"/>
      <c r="BD547" s="222" t="str">
        <f t="shared" si="17"/>
        <v xml:space="preserve"> </v>
      </c>
      <c r="BE547" s="76">
        <f ca="1">Validation!H547</f>
        <v>2</v>
      </c>
      <c r="BF547" t="str">
        <f ca="1">Validation!I547</f>
        <v/>
      </c>
      <c r="BJ547" t="str">
        <f>IF(AND(ISBLANK(Members[[#This Row],[DependentSSN]]),NOT(ISBLANK(Members[[#This Row],[MedicalPolicy]]))), "CoverageLevels", "Waivers")</f>
        <v>Waivers</v>
      </c>
      <c r="BK547" t="str">
        <f>IF(AND(ISBLANK(Members[[#This Row],[DependentSSN]]),NOT(ISBLANK(Members[[#This Row],[Dental Policy]]))), "CoverageLevels", "Waivers")</f>
        <v>Waivers</v>
      </c>
      <c r="BL547" t="str">
        <f>IF(AND(ISBLANK(Members[[#This Row],[DependentSSN]]),NOT(ISBLANK(Members[[#This Row],[VisionPolicy]]))), "CoverageLevels", "Waivers")</f>
        <v>Waivers</v>
      </c>
      <c r="BM547">
        <v>0</v>
      </c>
    </row>
    <row r="548" spans="1:65" x14ac:dyDescent="0.25">
      <c r="A548" s="4"/>
      <c r="B548" s="67"/>
      <c r="C548" s="68"/>
      <c r="D548" s="68"/>
      <c r="E548" s="69"/>
      <c r="F548" s="68"/>
      <c r="G548" s="69"/>
      <c r="H548" s="68"/>
      <c r="I548" s="68"/>
      <c r="J548" s="70"/>
      <c r="K548" s="68"/>
      <c r="L548" s="68"/>
      <c r="M548" s="71"/>
      <c r="N548" s="69"/>
      <c r="O548" s="69"/>
      <c r="P548" s="69"/>
      <c r="Q548" s="69"/>
      <c r="R548" s="69"/>
      <c r="S548" s="69"/>
      <c r="T548" s="68" t="str">
        <f>IF(IFERROR(VLOOKUP(Members[[#This Row],[Subscriber SSN]],$C$7:T547,18,FALSE), "") = 0, "",IFERROR(VLOOKUP(Members[[#This Row],[Subscriber SSN]],$C$7:T547,18,FALSE), ""))</f>
        <v/>
      </c>
      <c r="U548" s="68" t="str">
        <f>IF(IFERROR(VLOOKUP(Members[[#This Row],[Subscriber SSN]],$C$7:U547,19,FALSE), "") = 0, "",IFERROR(VLOOKUP(Members[[#This Row],[Subscriber SSN]],$C$7:U547,19,FALSE), ""))</f>
        <v/>
      </c>
      <c r="V548" s="69" t="str">
        <f>IF(IFERROR(VLOOKUP(Members[[#This Row],[Subscriber SSN]],$C$7:V547,20,FALSE), "") = 0, "", IFERROR(VLOOKUP(Members[[#This Row],[Subscriber SSN]],$C$7:V547,20,FALSE), ""))</f>
        <v/>
      </c>
      <c r="W548" s="68" t="str">
        <f>IF(IFERROR(VLOOKUP(Members[[#This Row],[Subscriber SSN]],$C$7:W547,21,FALSE), "") = 0, "", IFERROR(VLOOKUP(Members[[#This Row],[Subscriber SSN]],$C$7:W547,21,FALSE), ""))</f>
        <v/>
      </c>
      <c r="X548" s="68" t="str">
        <f>IF(IFERROR(VLOOKUP(Members[[#This Row],[Subscriber SSN]],$C$7:X547,22,FALSE), "") = 0, "", IFERROR(VLOOKUP(Members[[#This Row],[Subscriber SSN]],$C$7:X547,22,FALSE), ""))</f>
        <v/>
      </c>
      <c r="Y548" s="68"/>
      <c r="Z548" s="72"/>
      <c r="AA548" s="69"/>
      <c r="AB548" s="69"/>
      <c r="AC548" s="70"/>
      <c r="AD548" s="110">
        <f t="shared" si="16"/>
        <v>45292</v>
      </c>
      <c r="AE548" s="69"/>
      <c r="AF548" s="69"/>
      <c r="AG548" s="71"/>
      <c r="AH548" s="69"/>
      <c r="AI548" s="69"/>
      <c r="AJ548" s="69"/>
      <c r="AK548" s="69"/>
      <c r="AL548" s="69"/>
      <c r="AM548" s="69"/>
      <c r="AN548" s="69"/>
      <c r="AO548" s="69"/>
      <c r="AP548" s="73"/>
      <c r="AQ548" s="73"/>
      <c r="AR548" s="73"/>
      <c r="AS548" s="73"/>
      <c r="AT548" s="73"/>
      <c r="AU548" s="73"/>
      <c r="AV548" s="73"/>
      <c r="AW548" s="73"/>
      <c r="AX548" s="73"/>
      <c r="AY548" s="73"/>
      <c r="AZ548" s="73"/>
      <c r="BA548" s="73"/>
      <c r="BB548" s="73"/>
      <c r="BC548" s="74"/>
      <c r="BD548" s="222" t="str">
        <f t="shared" si="17"/>
        <v xml:space="preserve"> </v>
      </c>
      <c r="BE548" s="76">
        <f ca="1">Validation!H548</f>
        <v>2</v>
      </c>
      <c r="BF548" t="str">
        <f ca="1">Validation!I548</f>
        <v/>
      </c>
      <c r="BJ548" t="str">
        <f>IF(AND(ISBLANK(Members[[#This Row],[DependentSSN]]),NOT(ISBLANK(Members[[#This Row],[MedicalPolicy]]))), "CoverageLevels", "Waivers")</f>
        <v>Waivers</v>
      </c>
      <c r="BK548" t="str">
        <f>IF(AND(ISBLANK(Members[[#This Row],[DependentSSN]]),NOT(ISBLANK(Members[[#This Row],[Dental Policy]]))), "CoverageLevels", "Waivers")</f>
        <v>Waivers</v>
      </c>
      <c r="BL548" t="str">
        <f>IF(AND(ISBLANK(Members[[#This Row],[DependentSSN]]),NOT(ISBLANK(Members[[#This Row],[VisionPolicy]]))), "CoverageLevels", "Waivers")</f>
        <v>Waivers</v>
      </c>
      <c r="BM548">
        <v>0</v>
      </c>
    </row>
    <row r="549" spans="1:65" x14ac:dyDescent="0.25">
      <c r="A549" s="4"/>
      <c r="B549" s="67"/>
      <c r="C549" s="68"/>
      <c r="D549" s="68"/>
      <c r="E549" s="69"/>
      <c r="F549" s="68"/>
      <c r="G549" s="69"/>
      <c r="H549" s="68"/>
      <c r="I549" s="68"/>
      <c r="J549" s="70"/>
      <c r="K549" s="68"/>
      <c r="L549" s="68"/>
      <c r="M549" s="71"/>
      <c r="N549" s="69"/>
      <c r="O549" s="69"/>
      <c r="P549" s="69"/>
      <c r="Q549" s="69"/>
      <c r="R549" s="69"/>
      <c r="S549" s="69"/>
      <c r="T549" s="68" t="str">
        <f>IF(IFERROR(VLOOKUP(Members[[#This Row],[Subscriber SSN]],$C$7:T548,18,FALSE), "") = 0, "",IFERROR(VLOOKUP(Members[[#This Row],[Subscriber SSN]],$C$7:T548,18,FALSE), ""))</f>
        <v/>
      </c>
      <c r="U549" s="68" t="str">
        <f>IF(IFERROR(VLOOKUP(Members[[#This Row],[Subscriber SSN]],$C$7:U548,19,FALSE), "") = 0, "",IFERROR(VLOOKUP(Members[[#This Row],[Subscriber SSN]],$C$7:U548,19,FALSE), ""))</f>
        <v/>
      </c>
      <c r="V549" s="69" t="str">
        <f>IF(IFERROR(VLOOKUP(Members[[#This Row],[Subscriber SSN]],$C$7:V548,20,FALSE), "") = 0, "", IFERROR(VLOOKUP(Members[[#This Row],[Subscriber SSN]],$C$7:V548,20,FALSE), ""))</f>
        <v/>
      </c>
      <c r="W549" s="68" t="str">
        <f>IF(IFERROR(VLOOKUP(Members[[#This Row],[Subscriber SSN]],$C$7:W548,21,FALSE), "") = 0, "", IFERROR(VLOOKUP(Members[[#This Row],[Subscriber SSN]],$C$7:W548,21,FALSE), ""))</f>
        <v/>
      </c>
      <c r="X549" s="68" t="str">
        <f>IF(IFERROR(VLOOKUP(Members[[#This Row],[Subscriber SSN]],$C$7:X548,22,FALSE), "") = 0, "", IFERROR(VLOOKUP(Members[[#This Row],[Subscriber SSN]],$C$7:X548,22,FALSE), ""))</f>
        <v/>
      </c>
      <c r="Y549" s="68"/>
      <c r="Z549" s="72"/>
      <c r="AA549" s="69"/>
      <c r="AB549" s="69"/>
      <c r="AC549" s="70"/>
      <c r="AD549" s="110">
        <f t="shared" si="16"/>
        <v>45292</v>
      </c>
      <c r="AE549" s="69"/>
      <c r="AF549" s="69"/>
      <c r="AG549" s="71"/>
      <c r="AH549" s="69"/>
      <c r="AI549" s="69"/>
      <c r="AJ549" s="69"/>
      <c r="AK549" s="69"/>
      <c r="AL549" s="69"/>
      <c r="AM549" s="69"/>
      <c r="AN549" s="69"/>
      <c r="AO549" s="69"/>
      <c r="AP549" s="73"/>
      <c r="AQ549" s="73"/>
      <c r="AR549" s="73"/>
      <c r="AS549" s="73"/>
      <c r="AT549" s="73"/>
      <c r="AU549" s="73"/>
      <c r="AV549" s="73"/>
      <c r="AW549" s="73"/>
      <c r="AX549" s="73"/>
      <c r="AY549" s="73"/>
      <c r="AZ549" s="73"/>
      <c r="BA549" s="73"/>
      <c r="BB549" s="73"/>
      <c r="BC549" s="74"/>
      <c r="BD549" s="222" t="str">
        <f t="shared" si="17"/>
        <v xml:space="preserve"> </v>
      </c>
      <c r="BE549" s="76">
        <f ca="1">Validation!H549</f>
        <v>2</v>
      </c>
      <c r="BF549" t="str">
        <f ca="1">Validation!I549</f>
        <v/>
      </c>
      <c r="BJ549" t="str">
        <f>IF(AND(ISBLANK(Members[[#This Row],[DependentSSN]]),NOT(ISBLANK(Members[[#This Row],[MedicalPolicy]]))), "CoverageLevels", "Waivers")</f>
        <v>Waivers</v>
      </c>
      <c r="BK549" t="str">
        <f>IF(AND(ISBLANK(Members[[#This Row],[DependentSSN]]),NOT(ISBLANK(Members[[#This Row],[Dental Policy]]))), "CoverageLevels", "Waivers")</f>
        <v>Waivers</v>
      </c>
      <c r="BL549" t="str">
        <f>IF(AND(ISBLANK(Members[[#This Row],[DependentSSN]]),NOT(ISBLANK(Members[[#This Row],[VisionPolicy]]))), "CoverageLevels", "Waivers")</f>
        <v>Waivers</v>
      </c>
      <c r="BM549">
        <v>0</v>
      </c>
    </row>
    <row r="550" spans="1:65" x14ac:dyDescent="0.25">
      <c r="A550" s="4"/>
      <c r="B550" s="67"/>
      <c r="C550" s="68"/>
      <c r="D550" s="68"/>
      <c r="E550" s="69"/>
      <c r="F550" s="68"/>
      <c r="G550" s="69"/>
      <c r="H550" s="68"/>
      <c r="I550" s="68"/>
      <c r="J550" s="70"/>
      <c r="K550" s="68"/>
      <c r="L550" s="68"/>
      <c r="M550" s="71"/>
      <c r="N550" s="69"/>
      <c r="O550" s="69"/>
      <c r="P550" s="69"/>
      <c r="Q550" s="69"/>
      <c r="R550" s="69"/>
      <c r="S550" s="69"/>
      <c r="T550" s="68" t="str">
        <f>IF(IFERROR(VLOOKUP(Members[[#This Row],[Subscriber SSN]],$C$7:T549,18,FALSE), "") = 0, "",IFERROR(VLOOKUP(Members[[#This Row],[Subscriber SSN]],$C$7:T549,18,FALSE), ""))</f>
        <v/>
      </c>
      <c r="U550" s="68" t="str">
        <f>IF(IFERROR(VLOOKUP(Members[[#This Row],[Subscriber SSN]],$C$7:U549,19,FALSE), "") = 0, "",IFERROR(VLOOKUP(Members[[#This Row],[Subscriber SSN]],$C$7:U549,19,FALSE), ""))</f>
        <v/>
      </c>
      <c r="V550" s="69" t="str">
        <f>IF(IFERROR(VLOOKUP(Members[[#This Row],[Subscriber SSN]],$C$7:V549,20,FALSE), "") = 0, "", IFERROR(VLOOKUP(Members[[#This Row],[Subscriber SSN]],$C$7:V549,20,FALSE), ""))</f>
        <v/>
      </c>
      <c r="W550" s="68" t="str">
        <f>IF(IFERROR(VLOOKUP(Members[[#This Row],[Subscriber SSN]],$C$7:W549,21,FALSE), "") = 0, "", IFERROR(VLOOKUP(Members[[#This Row],[Subscriber SSN]],$C$7:W549,21,FALSE), ""))</f>
        <v/>
      </c>
      <c r="X550" s="68" t="str">
        <f>IF(IFERROR(VLOOKUP(Members[[#This Row],[Subscriber SSN]],$C$7:X549,22,FALSE), "") = 0, "", IFERROR(VLOOKUP(Members[[#This Row],[Subscriber SSN]],$C$7:X549,22,FALSE), ""))</f>
        <v/>
      </c>
      <c r="Y550" s="68"/>
      <c r="Z550" s="72"/>
      <c r="AA550" s="69"/>
      <c r="AB550" s="69"/>
      <c r="AC550" s="70"/>
      <c r="AD550" s="110">
        <f t="shared" si="16"/>
        <v>45292</v>
      </c>
      <c r="AE550" s="69"/>
      <c r="AF550" s="69"/>
      <c r="AG550" s="71"/>
      <c r="AH550" s="69"/>
      <c r="AI550" s="69"/>
      <c r="AJ550" s="69"/>
      <c r="AK550" s="69"/>
      <c r="AL550" s="69"/>
      <c r="AM550" s="69"/>
      <c r="AN550" s="69"/>
      <c r="AO550" s="69"/>
      <c r="AP550" s="73"/>
      <c r="AQ550" s="73"/>
      <c r="AR550" s="73"/>
      <c r="AS550" s="73"/>
      <c r="AT550" s="73"/>
      <c r="AU550" s="73"/>
      <c r="AV550" s="73"/>
      <c r="AW550" s="73"/>
      <c r="AX550" s="73"/>
      <c r="AY550" s="73"/>
      <c r="AZ550" s="73"/>
      <c r="BA550" s="73"/>
      <c r="BB550" s="73"/>
      <c r="BC550" s="74"/>
      <c r="BD550" s="222" t="str">
        <f t="shared" si="17"/>
        <v xml:space="preserve"> </v>
      </c>
      <c r="BE550" s="76">
        <f ca="1">Validation!H550</f>
        <v>2</v>
      </c>
      <c r="BF550" t="str">
        <f ca="1">Validation!I550</f>
        <v/>
      </c>
      <c r="BJ550" t="str">
        <f>IF(AND(ISBLANK(Members[[#This Row],[DependentSSN]]),NOT(ISBLANK(Members[[#This Row],[MedicalPolicy]]))), "CoverageLevels", "Waivers")</f>
        <v>Waivers</v>
      </c>
      <c r="BK550" t="str">
        <f>IF(AND(ISBLANK(Members[[#This Row],[DependentSSN]]),NOT(ISBLANK(Members[[#This Row],[Dental Policy]]))), "CoverageLevels", "Waivers")</f>
        <v>Waivers</v>
      </c>
      <c r="BL550" t="str">
        <f>IF(AND(ISBLANK(Members[[#This Row],[DependentSSN]]),NOT(ISBLANK(Members[[#This Row],[VisionPolicy]]))), "CoverageLevels", "Waivers")</f>
        <v>Waivers</v>
      </c>
      <c r="BM550">
        <v>0</v>
      </c>
    </row>
    <row r="551" spans="1:65" x14ac:dyDescent="0.25">
      <c r="A551" s="4"/>
      <c r="B551" s="67"/>
      <c r="C551" s="68"/>
      <c r="D551" s="68"/>
      <c r="E551" s="69"/>
      <c r="F551" s="68"/>
      <c r="G551" s="69"/>
      <c r="H551" s="68"/>
      <c r="I551" s="68"/>
      <c r="J551" s="70"/>
      <c r="K551" s="68"/>
      <c r="L551" s="68"/>
      <c r="M551" s="71"/>
      <c r="N551" s="69"/>
      <c r="O551" s="69"/>
      <c r="P551" s="69"/>
      <c r="Q551" s="69"/>
      <c r="R551" s="69"/>
      <c r="S551" s="69"/>
      <c r="T551" s="68" t="str">
        <f>IF(IFERROR(VLOOKUP(Members[[#This Row],[Subscriber SSN]],$C$7:T550,18,FALSE), "") = 0, "",IFERROR(VLOOKUP(Members[[#This Row],[Subscriber SSN]],$C$7:T550,18,FALSE), ""))</f>
        <v/>
      </c>
      <c r="U551" s="68" t="str">
        <f>IF(IFERROR(VLOOKUP(Members[[#This Row],[Subscriber SSN]],$C$7:U550,19,FALSE), "") = 0, "",IFERROR(VLOOKUP(Members[[#This Row],[Subscriber SSN]],$C$7:U550,19,FALSE), ""))</f>
        <v/>
      </c>
      <c r="V551" s="69" t="str">
        <f>IF(IFERROR(VLOOKUP(Members[[#This Row],[Subscriber SSN]],$C$7:V550,20,FALSE), "") = 0, "", IFERROR(VLOOKUP(Members[[#This Row],[Subscriber SSN]],$C$7:V550,20,FALSE), ""))</f>
        <v/>
      </c>
      <c r="W551" s="68" t="str">
        <f>IF(IFERROR(VLOOKUP(Members[[#This Row],[Subscriber SSN]],$C$7:W550,21,FALSE), "") = 0, "", IFERROR(VLOOKUP(Members[[#This Row],[Subscriber SSN]],$C$7:W550,21,FALSE), ""))</f>
        <v/>
      </c>
      <c r="X551" s="68" t="str">
        <f>IF(IFERROR(VLOOKUP(Members[[#This Row],[Subscriber SSN]],$C$7:X550,22,FALSE), "") = 0, "", IFERROR(VLOOKUP(Members[[#This Row],[Subscriber SSN]],$C$7:X550,22,FALSE), ""))</f>
        <v/>
      </c>
      <c r="Y551" s="68"/>
      <c r="Z551" s="72"/>
      <c r="AA551" s="69"/>
      <c r="AB551" s="69"/>
      <c r="AC551" s="70"/>
      <c r="AD551" s="110">
        <f t="shared" si="16"/>
        <v>45292</v>
      </c>
      <c r="AE551" s="69"/>
      <c r="AF551" s="69"/>
      <c r="AG551" s="71"/>
      <c r="AH551" s="69"/>
      <c r="AI551" s="69"/>
      <c r="AJ551" s="69"/>
      <c r="AK551" s="69"/>
      <c r="AL551" s="69"/>
      <c r="AM551" s="69"/>
      <c r="AN551" s="69"/>
      <c r="AO551" s="69"/>
      <c r="AP551" s="73"/>
      <c r="AQ551" s="73"/>
      <c r="AR551" s="73"/>
      <c r="AS551" s="73"/>
      <c r="AT551" s="73"/>
      <c r="AU551" s="73"/>
      <c r="AV551" s="73"/>
      <c r="AW551" s="73"/>
      <c r="AX551" s="73"/>
      <c r="AY551" s="73"/>
      <c r="AZ551" s="73"/>
      <c r="BA551" s="73"/>
      <c r="BB551" s="73"/>
      <c r="BC551" s="74"/>
      <c r="BD551" s="222" t="str">
        <f t="shared" si="17"/>
        <v xml:space="preserve"> </v>
      </c>
      <c r="BE551" s="76">
        <f ca="1">Validation!H551</f>
        <v>2</v>
      </c>
      <c r="BF551" t="str">
        <f ca="1">Validation!I551</f>
        <v/>
      </c>
      <c r="BJ551" t="str">
        <f>IF(AND(ISBLANK(Members[[#This Row],[DependentSSN]]),NOT(ISBLANK(Members[[#This Row],[MedicalPolicy]]))), "CoverageLevels", "Waivers")</f>
        <v>Waivers</v>
      </c>
      <c r="BK551" t="str">
        <f>IF(AND(ISBLANK(Members[[#This Row],[DependentSSN]]),NOT(ISBLANK(Members[[#This Row],[Dental Policy]]))), "CoverageLevels", "Waivers")</f>
        <v>Waivers</v>
      </c>
      <c r="BL551" t="str">
        <f>IF(AND(ISBLANK(Members[[#This Row],[DependentSSN]]),NOT(ISBLANK(Members[[#This Row],[VisionPolicy]]))), "CoverageLevels", "Waivers")</f>
        <v>Waivers</v>
      </c>
      <c r="BM551">
        <v>0</v>
      </c>
    </row>
    <row r="552" spans="1:65" x14ac:dyDescent="0.25">
      <c r="A552" s="4"/>
      <c r="B552" s="67"/>
      <c r="C552" s="68"/>
      <c r="D552" s="68"/>
      <c r="E552" s="69"/>
      <c r="F552" s="68"/>
      <c r="G552" s="69"/>
      <c r="H552" s="68"/>
      <c r="I552" s="68"/>
      <c r="J552" s="70"/>
      <c r="K552" s="68"/>
      <c r="L552" s="68"/>
      <c r="M552" s="71"/>
      <c r="N552" s="69"/>
      <c r="O552" s="69"/>
      <c r="P552" s="69"/>
      <c r="Q552" s="69"/>
      <c r="R552" s="69"/>
      <c r="S552" s="69"/>
      <c r="T552" s="68" t="str">
        <f>IF(IFERROR(VLOOKUP(Members[[#This Row],[Subscriber SSN]],$C$7:T551,18,FALSE), "") = 0, "",IFERROR(VLOOKUP(Members[[#This Row],[Subscriber SSN]],$C$7:T551,18,FALSE), ""))</f>
        <v/>
      </c>
      <c r="U552" s="68" t="str">
        <f>IF(IFERROR(VLOOKUP(Members[[#This Row],[Subscriber SSN]],$C$7:U551,19,FALSE), "") = 0, "",IFERROR(VLOOKUP(Members[[#This Row],[Subscriber SSN]],$C$7:U551,19,FALSE), ""))</f>
        <v/>
      </c>
      <c r="V552" s="69" t="str">
        <f>IF(IFERROR(VLOOKUP(Members[[#This Row],[Subscriber SSN]],$C$7:V551,20,FALSE), "") = 0, "", IFERROR(VLOOKUP(Members[[#This Row],[Subscriber SSN]],$C$7:V551,20,FALSE), ""))</f>
        <v/>
      </c>
      <c r="W552" s="68" t="str">
        <f>IF(IFERROR(VLOOKUP(Members[[#This Row],[Subscriber SSN]],$C$7:W551,21,FALSE), "") = 0, "", IFERROR(VLOOKUP(Members[[#This Row],[Subscriber SSN]],$C$7:W551,21,FALSE), ""))</f>
        <v/>
      </c>
      <c r="X552" s="68" t="str">
        <f>IF(IFERROR(VLOOKUP(Members[[#This Row],[Subscriber SSN]],$C$7:X551,22,FALSE), "") = 0, "", IFERROR(VLOOKUP(Members[[#This Row],[Subscriber SSN]],$C$7:X551,22,FALSE), ""))</f>
        <v/>
      </c>
      <c r="Y552" s="68"/>
      <c r="Z552" s="72"/>
      <c r="AA552" s="69"/>
      <c r="AB552" s="69"/>
      <c r="AC552" s="70"/>
      <c r="AD552" s="110">
        <f t="shared" si="16"/>
        <v>45292</v>
      </c>
      <c r="AE552" s="69"/>
      <c r="AF552" s="69"/>
      <c r="AG552" s="71"/>
      <c r="AH552" s="69"/>
      <c r="AI552" s="69"/>
      <c r="AJ552" s="69"/>
      <c r="AK552" s="69"/>
      <c r="AL552" s="69"/>
      <c r="AM552" s="69"/>
      <c r="AN552" s="69"/>
      <c r="AO552" s="69"/>
      <c r="AP552" s="73"/>
      <c r="AQ552" s="73"/>
      <c r="AR552" s="73"/>
      <c r="AS552" s="73"/>
      <c r="AT552" s="73"/>
      <c r="AU552" s="73"/>
      <c r="AV552" s="73"/>
      <c r="AW552" s="73"/>
      <c r="AX552" s="73"/>
      <c r="AY552" s="73"/>
      <c r="AZ552" s="73"/>
      <c r="BA552" s="73"/>
      <c r="BB552" s="73"/>
      <c r="BC552" s="74"/>
      <c r="BD552" s="222" t="str">
        <f t="shared" si="17"/>
        <v xml:space="preserve"> </v>
      </c>
      <c r="BE552" s="76">
        <f ca="1">Validation!H552</f>
        <v>2</v>
      </c>
      <c r="BF552" t="str">
        <f ca="1">Validation!I552</f>
        <v/>
      </c>
      <c r="BJ552" t="str">
        <f>IF(AND(ISBLANK(Members[[#This Row],[DependentSSN]]),NOT(ISBLANK(Members[[#This Row],[MedicalPolicy]]))), "CoverageLevels", "Waivers")</f>
        <v>Waivers</v>
      </c>
      <c r="BK552" t="str">
        <f>IF(AND(ISBLANK(Members[[#This Row],[DependentSSN]]),NOT(ISBLANK(Members[[#This Row],[Dental Policy]]))), "CoverageLevels", "Waivers")</f>
        <v>Waivers</v>
      </c>
      <c r="BL552" t="str">
        <f>IF(AND(ISBLANK(Members[[#This Row],[DependentSSN]]),NOT(ISBLANK(Members[[#This Row],[VisionPolicy]]))), "CoverageLevels", "Waivers")</f>
        <v>Waivers</v>
      </c>
      <c r="BM552">
        <v>0</v>
      </c>
    </row>
    <row r="553" spans="1:65" x14ac:dyDescent="0.25">
      <c r="A553" s="4"/>
      <c r="B553" s="67"/>
      <c r="C553" s="68"/>
      <c r="D553" s="68"/>
      <c r="E553" s="69"/>
      <c r="F553" s="68"/>
      <c r="G553" s="69"/>
      <c r="H553" s="68"/>
      <c r="I553" s="68"/>
      <c r="J553" s="70"/>
      <c r="K553" s="68"/>
      <c r="L553" s="68"/>
      <c r="M553" s="71"/>
      <c r="N553" s="69"/>
      <c r="O553" s="69"/>
      <c r="P553" s="69"/>
      <c r="Q553" s="69"/>
      <c r="R553" s="69"/>
      <c r="S553" s="69"/>
      <c r="T553" s="68" t="str">
        <f>IF(IFERROR(VLOOKUP(Members[[#This Row],[Subscriber SSN]],$C$7:T552,18,FALSE), "") = 0, "",IFERROR(VLOOKUP(Members[[#This Row],[Subscriber SSN]],$C$7:T552,18,FALSE), ""))</f>
        <v/>
      </c>
      <c r="U553" s="68" t="str">
        <f>IF(IFERROR(VLOOKUP(Members[[#This Row],[Subscriber SSN]],$C$7:U552,19,FALSE), "") = 0, "",IFERROR(VLOOKUP(Members[[#This Row],[Subscriber SSN]],$C$7:U552,19,FALSE), ""))</f>
        <v/>
      </c>
      <c r="V553" s="69" t="str">
        <f>IF(IFERROR(VLOOKUP(Members[[#This Row],[Subscriber SSN]],$C$7:V552,20,FALSE), "") = 0, "", IFERROR(VLOOKUP(Members[[#This Row],[Subscriber SSN]],$C$7:V552,20,FALSE), ""))</f>
        <v/>
      </c>
      <c r="W553" s="68" t="str">
        <f>IF(IFERROR(VLOOKUP(Members[[#This Row],[Subscriber SSN]],$C$7:W552,21,FALSE), "") = 0, "", IFERROR(VLOOKUP(Members[[#This Row],[Subscriber SSN]],$C$7:W552,21,FALSE), ""))</f>
        <v/>
      </c>
      <c r="X553" s="68" t="str">
        <f>IF(IFERROR(VLOOKUP(Members[[#This Row],[Subscriber SSN]],$C$7:X552,22,FALSE), "") = 0, "", IFERROR(VLOOKUP(Members[[#This Row],[Subscriber SSN]],$C$7:X552,22,FALSE), ""))</f>
        <v/>
      </c>
      <c r="Y553" s="68"/>
      <c r="Z553" s="72"/>
      <c r="AA553" s="69"/>
      <c r="AB553" s="69"/>
      <c r="AC553" s="70"/>
      <c r="AD553" s="110">
        <f t="shared" si="16"/>
        <v>45292</v>
      </c>
      <c r="AE553" s="69"/>
      <c r="AF553" s="69"/>
      <c r="AG553" s="71"/>
      <c r="AH553" s="69"/>
      <c r="AI553" s="69"/>
      <c r="AJ553" s="69"/>
      <c r="AK553" s="69"/>
      <c r="AL553" s="69"/>
      <c r="AM553" s="69"/>
      <c r="AN553" s="69"/>
      <c r="AO553" s="69"/>
      <c r="AP553" s="73"/>
      <c r="AQ553" s="73"/>
      <c r="AR553" s="73"/>
      <c r="AS553" s="73"/>
      <c r="AT553" s="73"/>
      <c r="AU553" s="73"/>
      <c r="AV553" s="73"/>
      <c r="AW553" s="73"/>
      <c r="AX553" s="73"/>
      <c r="AY553" s="73"/>
      <c r="AZ553" s="73"/>
      <c r="BA553" s="73"/>
      <c r="BB553" s="73"/>
      <c r="BC553" s="74"/>
      <c r="BD553" s="222" t="str">
        <f t="shared" si="17"/>
        <v xml:space="preserve"> </v>
      </c>
      <c r="BE553" s="76">
        <f ca="1">Validation!H553</f>
        <v>2</v>
      </c>
      <c r="BF553" t="str">
        <f ca="1">Validation!I553</f>
        <v/>
      </c>
      <c r="BJ553" t="str">
        <f>IF(AND(ISBLANK(Members[[#This Row],[DependentSSN]]),NOT(ISBLANK(Members[[#This Row],[MedicalPolicy]]))), "CoverageLevels", "Waivers")</f>
        <v>Waivers</v>
      </c>
      <c r="BK553" t="str">
        <f>IF(AND(ISBLANK(Members[[#This Row],[DependentSSN]]),NOT(ISBLANK(Members[[#This Row],[Dental Policy]]))), "CoverageLevels", "Waivers")</f>
        <v>Waivers</v>
      </c>
      <c r="BL553" t="str">
        <f>IF(AND(ISBLANK(Members[[#This Row],[DependentSSN]]),NOT(ISBLANK(Members[[#This Row],[VisionPolicy]]))), "CoverageLevels", "Waivers")</f>
        <v>Waivers</v>
      </c>
      <c r="BM553">
        <v>0</v>
      </c>
    </row>
    <row r="554" spans="1:65" x14ac:dyDescent="0.25">
      <c r="A554" s="4"/>
      <c r="B554" s="67"/>
      <c r="C554" s="68"/>
      <c r="D554" s="68"/>
      <c r="E554" s="69"/>
      <c r="F554" s="68"/>
      <c r="G554" s="69"/>
      <c r="H554" s="68"/>
      <c r="I554" s="68"/>
      <c r="J554" s="70"/>
      <c r="K554" s="68"/>
      <c r="L554" s="68"/>
      <c r="M554" s="71"/>
      <c r="N554" s="69"/>
      <c r="O554" s="69"/>
      <c r="P554" s="69"/>
      <c r="Q554" s="69"/>
      <c r="R554" s="69"/>
      <c r="S554" s="69"/>
      <c r="T554" s="68" t="str">
        <f>IF(IFERROR(VLOOKUP(Members[[#This Row],[Subscriber SSN]],$C$7:T553,18,FALSE), "") = 0, "",IFERROR(VLOOKUP(Members[[#This Row],[Subscriber SSN]],$C$7:T553,18,FALSE), ""))</f>
        <v/>
      </c>
      <c r="U554" s="68" t="str">
        <f>IF(IFERROR(VLOOKUP(Members[[#This Row],[Subscriber SSN]],$C$7:U553,19,FALSE), "") = 0, "",IFERROR(VLOOKUP(Members[[#This Row],[Subscriber SSN]],$C$7:U553,19,FALSE), ""))</f>
        <v/>
      </c>
      <c r="V554" s="69" t="str">
        <f>IF(IFERROR(VLOOKUP(Members[[#This Row],[Subscriber SSN]],$C$7:V553,20,FALSE), "") = 0, "", IFERROR(VLOOKUP(Members[[#This Row],[Subscriber SSN]],$C$7:V553,20,FALSE), ""))</f>
        <v/>
      </c>
      <c r="W554" s="68" t="str">
        <f>IF(IFERROR(VLOOKUP(Members[[#This Row],[Subscriber SSN]],$C$7:W553,21,FALSE), "") = 0, "", IFERROR(VLOOKUP(Members[[#This Row],[Subscriber SSN]],$C$7:W553,21,FALSE), ""))</f>
        <v/>
      </c>
      <c r="X554" s="68" t="str">
        <f>IF(IFERROR(VLOOKUP(Members[[#This Row],[Subscriber SSN]],$C$7:X553,22,FALSE), "") = 0, "", IFERROR(VLOOKUP(Members[[#This Row],[Subscriber SSN]],$C$7:X553,22,FALSE), ""))</f>
        <v/>
      </c>
      <c r="Y554" s="68"/>
      <c r="Z554" s="72"/>
      <c r="AA554" s="69"/>
      <c r="AB554" s="69"/>
      <c r="AC554" s="70"/>
      <c r="AD554" s="110">
        <f t="shared" si="16"/>
        <v>45292</v>
      </c>
      <c r="AE554" s="69"/>
      <c r="AF554" s="69"/>
      <c r="AG554" s="71"/>
      <c r="AH554" s="69"/>
      <c r="AI554" s="69"/>
      <c r="AJ554" s="69"/>
      <c r="AK554" s="69"/>
      <c r="AL554" s="69"/>
      <c r="AM554" s="69"/>
      <c r="AN554" s="69"/>
      <c r="AO554" s="69"/>
      <c r="AP554" s="73"/>
      <c r="AQ554" s="73"/>
      <c r="AR554" s="73"/>
      <c r="AS554" s="73"/>
      <c r="AT554" s="73"/>
      <c r="AU554" s="73"/>
      <c r="AV554" s="73"/>
      <c r="AW554" s="73"/>
      <c r="AX554" s="73"/>
      <c r="AY554" s="73"/>
      <c r="AZ554" s="73"/>
      <c r="BA554" s="73"/>
      <c r="BB554" s="73"/>
      <c r="BC554" s="74"/>
      <c r="BD554" s="222" t="str">
        <f t="shared" si="17"/>
        <v xml:space="preserve"> </v>
      </c>
      <c r="BE554" s="76">
        <f ca="1">Validation!H554</f>
        <v>2</v>
      </c>
      <c r="BF554" t="str">
        <f ca="1">Validation!I554</f>
        <v/>
      </c>
      <c r="BJ554" t="str">
        <f>IF(AND(ISBLANK(Members[[#This Row],[DependentSSN]]),NOT(ISBLANK(Members[[#This Row],[MedicalPolicy]]))), "CoverageLevels", "Waivers")</f>
        <v>Waivers</v>
      </c>
      <c r="BK554" t="str">
        <f>IF(AND(ISBLANK(Members[[#This Row],[DependentSSN]]),NOT(ISBLANK(Members[[#This Row],[Dental Policy]]))), "CoverageLevels", "Waivers")</f>
        <v>Waivers</v>
      </c>
      <c r="BL554" t="str">
        <f>IF(AND(ISBLANK(Members[[#This Row],[DependentSSN]]),NOT(ISBLANK(Members[[#This Row],[VisionPolicy]]))), "CoverageLevels", "Waivers")</f>
        <v>Waivers</v>
      </c>
      <c r="BM554">
        <v>0</v>
      </c>
    </row>
    <row r="555" spans="1:65" x14ac:dyDescent="0.25">
      <c r="A555" s="4"/>
      <c r="B555" s="67"/>
      <c r="C555" s="68"/>
      <c r="D555" s="68"/>
      <c r="E555" s="69"/>
      <c r="F555" s="68"/>
      <c r="G555" s="69"/>
      <c r="H555" s="68"/>
      <c r="I555" s="68"/>
      <c r="J555" s="70"/>
      <c r="K555" s="68"/>
      <c r="L555" s="68"/>
      <c r="M555" s="71"/>
      <c r="N555" s="69"/>
      <c r="O555" s="69"/>
      <c r="P555" s="69"/>
      <c r="Q555" s="69"/>
      <c r="R555" s="69"/>
      <c r="S555" s="69"/>
      <c r="T555" s="68" t="str">
        <f>IF(IFERROR(VLOOKUP(Members[[#This Row],[Subscriber SSN]],$C$7:T554,18,FALSE), "") = 0, "",IFERROR(VLOOKUP(Members[[#This Row],[Subscriber SSN]],$C$7:T554,18,FALSE), ""))</f>
        <v/>
      </c>
      <c r="U555" s="68" t="str">
        <f>IF(IFERROR(VLOOKUP(Members[[#This Row],[Subscriber SSN]],$C$7:U554,19,FALSE), "") = 0, "",IFERROR(VLOOKUP(Members[[#This Row],[Subscriber SSN]],$C$7:U554,19,FALSE), ""))</f>
        <v/>
      </c>
      <c r="V555" s="69" t="str">
        <f>IF(IFERROR(VLOOKUP(Members[[#This Row],[Subscriber SSN]],$C$7:V554,20,FALSE), "") = 0, "", IFERROR(VLOOKUP(Members[[#This Row],[Subscriber SSN]],$C$7:V554,20,FALSE), ""))</f>
        <v/>
      </c>
      <c r="W555" s="68" t="str">
        <f>IF(IFERROR(VLOOKUP(Members[[#This Row],[Subscriber SSN]],$C$7:W554,21,FALSE), "") = 0, "", IFERROR(VLOOKUP(Members[[#This Row],[Subscriber SSN]],$C$7:W554,21,FALSE), ""))</f>
        <v/>
      </c>
      <c r="X555" s="68" t="str">
        <f>IF(IFERROR(VLOOKUP(Members[[#This Row],[Subscriber SSN]],$C$7:X554,22,FALSE), "") = 0, "", IFERROR(VLOOKUP(Members[[#This Row],[Subscriber SSN]],$C$7:X554,22,FALSE), ""))</f>
        <v/>
      </c>
      <c r="Y555" s="68"/>
      <c r="Z555" s="72"/>
      <c r="AA555" s="69"/>
      <c r="AB555" s="69"/>
      <c r="AC555" s="70"/>
      <c r="AD555" s="110">
        <f t="shared" si="16"/>
        <v>45292</v>
      </c>
      <c r="AE555" s="69"/>
      <c r="AF555" s="69"/>
      <c r="AG555" s="71"/>
      <c r="AH555" s="69"/>
      <c r="AI555" s="69"/>
      <c r="AJ555" s="69"/>
      <c r="AK555" s="69"/>
      <c r="AL555" s="69"/>
      <c r="AM555" s="69"/>
      <c r="AN555" s="69"/>
      <c r="AO555" s="69"/>
      <c r="AP555" s="73"/>
      <c r="AQ555" s="73"/>
      <c r="AR555" s="73"/>
      <c r="AS555" s="73"/>
      <c r="AT555" s="73"/>
      <c r="AU555" s="73"/>
      <c r="AV555" s="73"/>
      <c r="AW555" s="73"/>
      <c r="AX555" s="73"/>
      <c r="AY555" s="73"/>
      <c r="AZ555" s="73"/>
      <c r="BA555" s="73"/>
      <c r="BB555" s="73"/>
      <c r="BC555" s="74"/>
      <c r="BD555" s="222" t="str">
        <f t="shared" si="17"/>
        <v xml:space="preserve"> </v>
      </c>
      <c r="BE555" s="76">
        <f ca="1">Validation!H555</f>
        <v>2</v>
      </c>
      <c r="BF555" t="str">
        <f ca="1">Validation!I555</f>
        <v/>
      </c>
      <c r="BJ555" t="str">
        <f>IF(AND(ISBLANK(Members[[#This Row],[DependentSSN]]),NOT(ISBLANK(Members[[#This Row],[MedicalPolicy]]))), "CoverageLevels", "Waivers")</f>
        <v>Waivers</v>
      </c>
      <c r="BK555" t="str">
        <f>IF(AND(ISBLANK(Members[[#This Row],[DependentSSN]]),NOT(ISBLANK(Members[[#This Row],[Dental Policy]]))), "CoverageLevels", "Waivers")</f>
        <v>Waivers</v>
      </c>
      <c r="BL555" t="str">
        <f>IF(AND(ISBLANK(Members[[#This Row],[DependentSSN]]),NOT(ISBLANK(Members[[#This Row],[VisionPolicy]]))), "CoverageLevels", "Waivers")</f>
        <v>Waivers</v>
      </c>
      <c r="BM555">
        <v>0</v>
      </c>
    </row>
    <row r="556" spans="1:65" x14ac:dyDescent="0.25">
      <c r="A556" s="4"/>
      <c r="B556" s="67"/>
      <c r="C556" s="68"/>
      <c r="D556" s="68"/>
      <c r="E556" s="69"/>
      <c r="F556" s="68"/>
      <c r="G556" s="69"/>
      <c r="H556" s="68"/>
      <c r="I556" s="68"/>
      <c r="J556" s="70"/>
      <c r="K556" s="68"/>
      <c r="L556" s="68"/>
      <c r="M556" s="71"/>
      <c r="N556" s="69"/>
      <c r="O556" s="69"/>
      <c r="P556" s="69"/>
      <c r="Q556" s="69"/>
      <c r="R556" s="69"/>
      <c r="S556" s="69"/>
      <c r="T556" s="68" t="str">
        <f>IF(IFERROR(VLOOKUP(Members[[#This Row],[Subscriber SSN]],$C$7:T555,18,FALSE), "") = 0, "",IFERROR(VLOOKUP(Members[[#This Row],[Subscriber SSN]],$C$7:T555,18,FALSE), ""))</f>
        <v/>
      </c>
      <c r="U556" s="68" t="str">
        <f>IF(IFERROR(VLOOKUP(Members[[#This Row],[Subscriber SSN]],$C$7:U555,19,FALSE), "") = 0, "",IFERROR(VLOOKUP(Members[[#This Row],[Subscriber SSN]],$C$7:U555,19,FALSE), ""))</f>
        <v/>
      </c>
      <c r="V556" s="69" t="str">
        <f>IF(IFERROR(VLOOKUP(Members[[#This Row],[Subscriber SSN]],$C$7:V555,20,FALSE), "") = 0, "", IFERROR(VLOOKUP(Members[[#This Row],[Subscriber SSN]],$C$7:V555,20,FALSE), ""))</f>
        <v/>
      </c>
      <c r="W556" s="68" t="str">
        <f>IF(IFERROR(VLOOKUP(Members[[#This Row],[Subscriber SSN]],$C$7:W555,21,FALSE), "") = 0, "", IFERROR(VLOOKUP(Members[[#This Row],[Subscriber SSN]],$C$7:W555,21,FALSE), ""))</f>
        <v/>
      </c>
      <c r="X556" s="68" t="str">
        <f>IF(IFERROR(VLOOKUP(Members[[#This Row],[Subscriber SSN]],$C$7:X555,22,FALSE), "") = 0, "", IFERROR(VLOOKUP(Members[[#This Row],[Subscriber SSN]],$C$7:X555,22,FALSE), ""))</f>
        <v/>
      </c>
      <c r="Y556" s="68"/>
      <c r="Z556" s="72"/>
      <c r="AA556" s="69"/>
      <c r="AB556" s="69"/>
      <c r="AC556" s="70"/>
      <c r="AD556" s="110">
        <f t="shared" si="16"/>
        <v>45292</v>
      </c>
      <c r="AE556" s="69"/>
      <c r="AF556" s="69"/>
      <c r="AG556" s="71"/>
      <c r="AH556" s="69"/>
      <c r="AI556" s="69"/>
      <c r="AJ556" s="69"/>
      <c r="AK556" s="69"/>
      <c r="AL556" s="69"/>
      <c r="AM556" s="69"/>
      <c r="AN556" s="69"/>
      <c r="AO556" s="69"/>
      <c r="AP556" s="73"/>
      <c r="AQ556" s="73"/>
      <c r="AR556" s="73"/>
      <c r="AS556" s="73"/>
      <c r="AT556" s="73"/>
      <c r="AU556" s="73"/>
      <c r="AV556" s="73"/>
      <c r="AW556" s="73"/>
      <c r="AX556" s="73"/>
      <c r="AY556" s="73"/>
      <c r="AZ556" s="73"/>
      <c r="BA556" s="73"/>
      <c r="BB556" s="73"/>
      <c r="BC556" s="74"/>
      <c r="BD556" s="222" t="str">
        <f t="shared" si="17"/>
        <v xml:space="preserve"> </v>
      </c>
      <c r="BE556" s="76">
        <f ca="1">Validation!H556</f>
        <v>2</v>
      </c>
      <c r="BF556" t="str">
        <f ca="1">Validation!I556</f>
        <v/>
      </c>
      <c r="BJ556" t="str">
        <f>IF(AND(ISBLANK(Members[[#This Row],[DependentSSN]]),NOT(ISBLANK(Members[[#This Row],[MedicalPolicy]]))), "CoverageLevels", "Waivers")</f>
        <v>Waivers</v>
      </c>
      <c r="BK556" t="str">
        <f>IF(AND(ISBLANK(Members[[#This Row],[DependentSSN]]),NOT(ISBLANK(Members[[#This Row],[Dental Policy]]))), "CoverageLevels", "Waivers")</f>
        <v>Waivers</v>
      </c>
      <c r="BL556" t="str">
        <f>IF(AND(ISBLANK(Members[[#This Row],[DependentSSN]]),NOT(ISBLANK(Members[[#This Row],[VisionPolicy]]))), "CoverageLevels", "Waivers")</f>
        <v>Waivers</v>
      </c>
      <c r="BM556">
        <v>0</v>
      </c>
    </row>
    <row r="557" spans="1:65" x14ac:dyDescent="0.25">
      <c r="A557" s="4"/>
      <c r="B557" s="67"/>
      <c r="C557" s="68"/>
      <c r="D557" s="68"/>
      <c r="E557" s="69"/>
      <c r="F557" s="68"/>
      <c r="G557" s="69"/>
      <c r="H557" s="68"/>
      <c r="I557" s="68"/>
      <c r="J557" s="70"/>
      <c r="K557" s="68"/>
      <c r="L557" s="68"/>
      <c r="M557" s="71"/>
      <c r="N557" s="69"/>
      <c r="O557" s="69"/>
      <c r="P557" s="69"/>
      <c r="Q557" s="69"/>
      <c r="R557" s="69"/>
      <c r="S557" s="69"/>
      <c r="T557" s="68" t="str">
        <f>IF(IFERROR(VLOOKUP(Members[[#This Row],[Subscriber SSN]],$C$7:T556,18,FALSE), "") = 0, "",IFERROR(VLOOKUP(Members[[#This Row],[Subscriber SSN]],$C$7:T556,18,FALSE), ""))</f>
        <v/>
      </c>
      <c r="U557" s="68" t="str">
        <f>IF(IFERROR(VLOOKUP(Members[[#This Row],[Subscriber SSN]],$C$7:U556,19,FALSE), "") = 0, "",IFERROR(VLOOKUP(Members[[#This Row],[Subscriber SSN]],$C$7:U556,19,FALSE), ""))</f>
        <v/>
      </c>
      <c r="V557" s="69" t="str">
        <f>IF(IFERROR(VLOOKUP(Members[[#This Row],[Subscriber SSN]],$C$7:V556,20,FALSE), "") = 0, "", IFERROR(VLOOKUP(Members[[#This Row],[Subscriber SSN]],$C$7:V556,20,FALSE), ""))</f>
        <v/>
      </c>
      <c r="W557" s="68" t="str">
        <f>IF(IFERROR(VLOOKUP(Members[[#This Row],[Subscriber SSN]],$C$7:W556,21,FALSE), "") = 0, "", IFERROR(VLOOKUP(Members[[#This Row],[Subscriber SSN]],$C$7:W556,21,FALSE), ""))</f>
        <v/>
      </c>
      <c r="X557" s="68" t="str">
        <f>IF(IFERROR(VLOOKUP(Members[[#This Row],[Subscriber SSN]],$C$7:X556,22,FALSE), "") = 0, "", IFERROR(VLOOKUP(Members[[#This Row],[Subscriber SSN]],$C$7:X556,22,FALSE), ""))</f>
        <v/>
      </c>
      <c r="Y557" s="68"/>
      <c r="Z557" s="72"/>
      <c r="AA557" s="69"/>
      <c r="AB557" s="69"/>
      <c r="AC557" s="70"/>
      <c r="AD557" s="110">
        <f t="shared" si="16"/>
        <v>45292</v>
      </c>
      <c r="AE557" s="69"/>
      <c r="AF557" s="69"/>
      <c r="AG557" s="71"/>
      <c r="AH557" s="69"/>
      <c r="AI557" s="69"/>
      <c r="AJ557" s="69"/>
      <c r="AK557" s="69"/>
      <c r="AL557" s="69"/>
      <c r="AM557" s="69"/>
      <c r="AN557" s="69"/>
      <c r="AO557" s="69"/>
      <c r="AP557" s="73"/>
      <c r="AQ557" s="73"/>
      <c r="AR557" s="73"/>
      <c r="AS557" s="73"/>
      <c r="AT557" s="73"/>
      <c r="AU557" s="73"/>
      <c r="AV557" s="73"/>
      <c r="AW557" s="73"/>
      <c r="AX557" s="73"/>
      <c r="AY557" s="73"/>
      <c r="AZ557" s="73"/>
      <c r="BA557" s="73"/>
      <c r="BB557" s="73"/>
      <c r="BC557" s="74"/>
      <c r="BD557" s="222" t="str">
        <f t="shared" si="17"/>
        <v xml:space="preserve"> </v>
      </c>
      <c r="BE557" s="76">
        <f ca="1">Validation!H557</f>
        <v>2</v>
      </c>
      <c r="BF557" t="str">
        <f ca="1">Validation!I557</f>
        <v/>
      </c>
      <c r="BJ557" t="str">
        <f>IF(AND(ISBLANK(Members[[#This Row],[DependentSSN]]),NOT(ISBLANK(Members[[#This Row],[MedicalPolicy]]))), "CoverageLevels", "Waivers")</f>
        <v>Waivers</v>
      </c>
      <c r="BK557" t="str">
        <f>IF(AND(ISBLANK(Members[[#This Row],[DependentSSN]]),NOT(ISBLANK(Members[[#This Row],[Dental Policy]]))), "CoverageLevels", "Waivers")</f>
        <v>Waivers</v>
      </c>
      <c r="BL557" t="str">
        <f>IF(AND(ISBLANK(Members[[#This Row],[DependentSSN]]),NOT(ISBLANK(Members[[#This Row],[VisionPolicy]]))), "CoverageLevels", "Waivers")</f>
        <v>Waivers</v>
      </c>
      <c r="BM557">
        <v>0</v>
      </c>
    </row>
    <row r="558" spans="1:65" x14ac:dyDescent="0.25">
      <c r="A558" s="4"/>
      <c r="B558" s="67"/>
      <c r="C558" s="68"/>
      <c r="D558" s="68"/>
      <c r="E558" s="69"/>
      <c r="F558" s="68"/>
      <c r="G558" s="69"/>
      <c r="H558" s="68"/>
      <c r="I558" s="68"/>
      <c r="J558" s="70"/>
      <c r="K558" s="68"/>
      <c r="L558" s="68"/>
      <c r="M558" s="71"/>
      <c r="N558" s="69"/>
      <c r="O558" s="69"/>
      <c r="P558" s="69"/>
      <c r="Q558" s="69"/>
      <c r="R558" s="69"/>
      <c r="S558" s="69"/>
      <c r="T558" s="68" t="str">
        <f>IF(IFERROR(VLOOKUP(Members[[#This Row],[Subscriber SSN]],$C$7:T557,18,FALSE), "") = 0, "",IFERROR(VLOOKUP(Members[[#This Row],[Subscriber SSN]],$C$7:T557,18,FALSE), ""))</f>
        <v/>
      </c>
      <c r="U558" s="68" t="str">
        <f>IF(IFERROR(VLOOKUP(Members[[#This Row],[Subscriber SSN]],$C$7:U557,19,FALSE), "") = 0, "",IFERROR(VLOOKUP(Members[[#This Row],[Subscriber SSN]],$C$7:U557,19,FALSE), ""))</f>
        <v/>
      </c>
      <c r="V558" s="69" t="str">
        <f>IF(IFERROR(VLOOKUP(Members[[#This Row],[Subscriber SSN]],$C$7:V557,20,FALSE), "") = 0, "", IFERROR(VLOOKUP(Members[[#This Row],[Subscriber SSN]],$C$7:V557,20,FALSE), ""))</f>
        <v/>
      </c>
      <c r="W558" s="68" t="str">
        <f>IF(IFERROR(VLOOKUP(Members[[#This Row],[Subscriber SSN]],$C$7:W557,21,FALSE), "") = 0, "", IFERROR(VLOOKUP(Members[[#This Row],[Subscriber SSN]],$C$7:W557,21,FALSE), ""))</f>
        <v/>
      </c>
      <c r="X558" s="68" t="str">
        <f>IF(IFERROR(VLOOKUP(Members[[#This Row],[Subscriber SSN]],$C$7:X557,22,FALSE), "") = 0, "", IFERROR(VLOOKUP(Members[[#This Row],[Subscriber SSN]],$C$7:X557,22,FALSE), ""))</f>
        <v/>
      </c>
      <c r="Y558" s="68"/>
      <c r="Z558" s="72"/>
      <c r="AA558" s="69"/>
      <c r="AB558" s="69"/>
      <c r="AC558" s="70"/>
      <c r="AD558" s="110">
        <f t="shared" si="16"/>
        <v>45292</v>
      </c>
      <c r="AE558" s="69"/>
      <c r="AF558" s="69"/>
      <c r="AG558" s="71"/>
      <c r="AH558" s="69"/>
      <c r="AI558" s="69"/>
      <c r="AJ558" s="69"/>
      <c r="AK558" s="69"/>
      <c r="AL558" s="69"/>
      <c r="AM558" s="69"/>
      <c r="AN558" s="69"/>
      <c r="AO558" s="69"/>
      <c r="AP558" s="73"/>
      <c r="AQ558" s="73"/>
      <c r="AR558" s="73"/>
      <c r="AS558" s="73"/>
      <c r="AT558" s="73"/>
      <c r="AU558" s="73"/>
      <c r="AV558" s="73"/>
      <c r="AW558" s="73"/>
      <c r="AX558" s="73"/>
      <c r="AY558" s="73"/>
      <c r="AZ558" s="73"/>
      <c r="BA558" s="73"/>
      <c r="BB558" s="73"/>
      <c r="BC558" s="74"/>
      <c r="BD558" s="222" t="str">
        <f t="shared" si="17"/>
        <v xml:space="preserve"> </v>
      </c>
      <c r="BE558" s="76">
        <f ca="1">Validation!H558</f>
        <v>2</v>
      </c>
      <c r="BF558" t="str">
        <f ca="1">Validation!I558</f>
        <v/>
      </c>
      <c r="BJ558" t="str">
        <f>IF(AND(ISBLANK(Members[[#This Row],[DependentSSN]]),NOT(ISBLANK(Members[[#This Row],[MedicalPolicy]]))), "CoverageLevels", "Waivers")</f>
        <v>Waivers</v>
      </c>
      <c r="BK558" t="str">
        <f>IF(AND(ISBLANK(Members[[#This Row],[DependentSSN]]),NOT(ISBLANK(Members[[#This Row],[Dental Policy]]))), "CoverageLevels", "Waivers")</f>
        <v>Waivers</v>
      </c>
      <c r="BL558" t="str">
        <f>IF(AND(ISBLANK(Members[[#This Row],[DependentSSN]]),NOT(ISBLANK(Members[[#This Row],[VisionPolicy]]))), "CoverageLevels", "Waivers")</f>
        <v>Waivers</v>
      </c>
      <c r="BM558">
        <v>0</v>
      </c>
    </row>
    <row r="559" spans="1:65" x14ac:dyDescent="0.25">
      <c r="A559" s="4"/>
      <c r="B559" s="67"/>
      <c r="C559" s="68"/>
      <c r="D559" s="68"/>
      <c r="E559" s="69"/>
      <c r="F559" s="68"/>
      <c r="G559" s="69"/>
      <c r="H559" s="68"/>
      <c r="I559" s="68"/>
      <c r="J559" s="70"/>
      <c r="K559" s="68"/>
      <c r="L559" s="68"/>
      <c r="M559" s="71"/>
      <c r="N559" s="69"/>
      <c r="O559" s="69"/>
      <c r="P559" s="69"/>
      <c r="Q559" s="69"/>
      <c r="R559" s="69"/>
      <c r="S559" s="69"/>
      <c r="T559" s="68" t="str">
        <f>IF(IFERROR(VLOOKUP(Members[[#This Row],[Subscriber SSN]],$C$7:T558,18,FALSE), "") = 0, "",IFERROR(VLOOKUP(Members[[#This Row],[Subscriber SSN]],$C$7:T558,18,FALSE), ""))</f>
        <v/>
      </c>
      <c r="U559" s="68" t="str">
        <f>IF(IFERROR(VLOOKUP(Members[[#This Row],[Subscriber SSN]],$C$7:U558,19,FALSE), "") = 0, "",IFERROR(VLOOKUP(Members[[#This Row],[Subscriber SSN]],$C$7:U558,19,FALSE), ""))</f>
        <v/>
      </c>
      <c r="V559" s="69" t="str">
        <f>IF(IFERROR(VLOOKUP(Members[[#This Row],[Subscriber SSN]],$C$7:V558,20,FALSE), "") = 0, "", IFERROR(VLOOKUP(Members[[#This Row],[Subscriber SSN]],$C$7:V558,20,FALSE), ""))</f>
        <v/>
      </c>
      <c r="W559" s="68" t="str">
        <f>IF(IFERROR(VLOOKUP(Members[[#This Row],[Subscriber SSN]],$C$7:W558,21,FALSE), "") = 0, "", IFERROR(VLOOKUP(Members[[#This Row],[Subscriber SSN]],$C$7:W558,21,FALSE), ""))</f>
        <v/>
      </c>
      <c r="X559" s="68" t="str">
        <f>IF(IFERROR(VLOOKUP(Members[[#This Row],[Subscriber SSN]],$C$7:X558,22,FALSE), "") = 0, "", IFERROR(VLOOKUP(Members[[#This Row],[Subscriber SSN]],$C$7:X558,22,FALSE), ""))</f>
        <v/>
      </c>
      <c r="Y559" s="68"/>
      <c r="Z559" s="72"/>
      <c r="AA559" s="69"/>
      <c r="AB559" s="69"/>
      <c r="AC559" s="70"/>
      <c r="AD559" s="110">
        <f t="shared" si="16"/>
        <v>45292</v>
      </c>
      <c r="AE559" s="69"/>
      <c r="AF559" s="69"/>
      <c r="AG559" s="71"/>
      <c r="AH559" s="69"/>
      <c r="AI559" s="69"/>
      <c r="AJ559" s="69"/>
      <c r="AK559" s="69"/>
      <c r="AL559" s="69"/>
      <c r="AM559" s="69"/>
      <c r="AN559" s="69"/>
      <c r="AO559" s="69"/>
      <c r="AP559" s="73"/>
      <c r="AQ559" s="73"/>
      <c r="AR559" s="73"/>
      <c r="AS559" s="73"/>
      <c r="AT559" s="73"/>
      <c r="AU559" s="73"/>
      <c r="AV559" s="73"/>
      <c r="AW559" s="73"/>
      <c r="AX559" s="73"/>
      <c r="AY559" s="73"/>
      <c r="AZ559" s="73"/>
      <c r="BA559" s="73"/>
      <c r="BB559" s="73"/>
      <c r="BC559" s="74"/>
      <c r="BD559" s="222" t="str">
        <f t="shared" si="17"/>
        <v xml:space="preserve"> </v>
      </c>
      <c r="BE559" s="76">
        <f ca="1">Validation!H559</f>
        <v>2</v>
      </c>
      <c r="BF559" t="str">
        <f ca="1">Validation!I559</f>
        <v/>
      </c>
      <c r="BJ559" t="str">
        <f>IF(AND(ISBLANK(Members[[#This Row],[DependentSSN]]),NOT(ISBLANK(Members[[#This Row],[MedicalPolicy]]))), "CoverageLevels", "Waivers")</f>
        <v>Waivers</v>
      </c>
      <c r="BK559" t="str">
        <f>IF(AND(ISBLANK(Members[[#This Row],[DependentSSN]]),NOT(ISBLANK(Members[[#This Row],[Dental Policy]]))), "CoverageLevels", "Waivers")</f>
        <v>Waivers</v>
      </c>
      <c r="BL559" t="str">
        <f>IF(AND(ISBLANK(Members[[#This Row],[DependentSSN]]),NOT(ISBLANK(Members[[#This Row],[VisionPolicy]]))), "CoverageLevels", "Waivers")</f>
        <v>Waivers</v>
      </c>
      <c r="BM559">
        <v>0</v>
      </c>
    </row>
    <row r="560" spans="1:65" x14ac:dyDescent="0.25">
      <c r="A560" s="4"/>
      <c r="B560" s="67"/>
      <c r="C560" s="68"/>
      <c r="D560" s="68"/>
      <c r="E560" s="69"/>
      <c r="F560" s="68"/>
      <c r="G560" s="69"/>
      <c r="H560" s="68"/>
      <c r="I560" s="68"/>
      <c r="J560" s="70"/>
      <c r="K560" s="68"/>
      <c r="L560" s="68"/>
      <c r="M560" s="71"/>
      <c r="N560" s="69"/>
      <c r="O560" s="69"/>
      <c r="P560" s="69"/>
      <c r="Q560" s="69"/>
      <c r="R560" s="69"/>
      <c r="S560" s="69"/>
      <c r="T560" s="68" t="str">
        <f>IF(IFERROR(VLOOKUP(Members[[#This Row],[Subscriber SSN]],$C$7:T559,18,FALSE), "") = 0, "",IFERROR(VLOOKUP(Members[[#This Row],[Subscriber SSN]],$C$7:T559,18,FALSE), ""))</f>
        <v/>
      </c>
      <c r="U560" s="68" t="str">
        <f>IF(IFERROR(VLOOKUP(Members[[#This Row],[Subscriber SSN]],$C$7:U559,19,FALSE), "") = 0, "",IFERROR(VLOOKUP(Members[[#This Row],[Subscriber SSN]],$C$7:U559,19,FALSE), ""))</f>
        <v/>
      </c>
      <c r="V560" s="69" t="str">
        <f>IF(IFERROR(VLOOKUP(Members[[#This Row],[Subscriber SSN]],$C$7:V559,20,FALSE), "") = 0, "", IFERROR(VLOOKUP(Members[[#This Row],[Subscriber SSN]],$C$7:V559,20,FALSE), ""))</f>
        <v/>
      </c>
      <c r="W560" s="68" t="str">
        <f>IF(IFERROR(VLOOKUP(Members[[#This Row],[Subscriber SSN]],$C$7:W559,21,FALSE), "") = 0, "", IFERROR(VLOOKUP(Members[[#This Row],[Subscriber SSN]],$C$7:W559,21,FALSE), ""))</f>
        <v/>
      </c>
      <c r="X560" s="68" t="str">
        <f>IF(IFERROR(VLOOKUP(Members[[#This Row],[Subscriber SSN]],$C$7:X559,22,FALSE), "") = 0, "", IFERROR(VLOOKUP(Members[[#This Row],[Subscriber SSN]],$C$7:X559,22,FALSE), ""))</f>
        <v/>
      </c>
      <c r="Y560" s="68"/>
      <c r="Z560" s="72"/>
      <c r="AA560" s="69"/>
      <c r="AB560" s="69"/>
      <c r="AC560" s="70"/>
      <c r="AD560" s="110">
        <f t="shared" si="16"/>
        <v>45292</v>
      </c>
      <c r="AE560" s="69"/>
      <c r="AF560" s="69"/>
      <c r="AG560" s="71"/>
      <c r="AH560" s="69"/>
      <c r="AI560" s="69"/>
      <c r="AJ560" s="69"/>
      <c r="AK560" s="69"/>
      <c r="AL560" s="69"/>
      <c r="AM560" s="69"/>
      <c r="AN560" s="69"/>
      <c r="AO560" s="69"/>
      <c r="AP560" s="73"/>
      <c r="AQ560" s="73"/>
      <c r="AR560" s="73"/>
      <c r="AS560" s="73"/>
      <c r="AT560" s="73"/>
      <c r="AU560" s="73"/>
      <c r="AV560" s="73"/>
      <c r="AW560" s="73"/>
      <c r="AX560" s="73"/>
      <c r="AY560" s="73"/>
      <c r="AZ560" s="73"/>
      <c r="BA560" s="73"/>
      <c r="BB560" s="73"/>
      <c r="BC560" s="74"/>
      <c r="BD560" s="222" t="str">
        <f t="shared" si="17"/>
        <v xml:space="preserve"> </v>
      </c>
      <c r="BE560" s="76">
        <f ca="1">Validation!H560</f>
        <v>2</v>
      </c>
      <c r="BF560" t="str">
        <f ca="1">Validation!I560</f>
        <v/>
      </c>
      <c r="BJ560" t="str">
        <f>IF(AND(ISBLANK(Members[[#This Row],[DependentSSN]]),NOT(ISBLANK(Members[[#This Row],[MedicalPolicy]]))), "CoverageLevels", "Waivers")</f>
        <v>Waivers</v>
      </c>
      <c r="BK560" t="str">
        <f>IF(AND(ISBLANK(Members[[#This Row],[DependentSSN]]),NOT(ISBLANK(Members[[#This Row],[Dental Policy]]))), "CoverageLevels", "Waivers")</f>
        <v>Waivers</v>
      </c>
      <c r="BL560" t="str">
        <f>IF(AND(ISBLANK(Members[[#This Row],[DependentSSN]]),NOT(ISBLANK(Members[[#This Row],[VisionPolicy]]))), "CoverageLevels", "Waivers")</f>
        <v>Waivers</v>
      </c>
      <c r="BM560">
        <v>0</v>
      </c>
    </row>
    <row r="561" spans="1:65" x14ac:dyDescent="0.25">
      <c r="A561" s="4"/>
      <c r="B561" s="67"/>
      <c r="C561" s="68"/>
      <c r="D561" s="68"/>
      <c r="E561" s="69"/>
      <c r="F561" s="68"/>
      <c r="G561" s="69"/>
      <c r="H561" s="68"/>
      <c r="I561" s="68"/>
      <c r="J561" s="70"/>
      <c r="K561" s="68"/>
      <c r="L561" s="68"/>
      <c r="M561" s="71"/>
      <c r="N561" s="69"/>
      <c r="O561" s="69"/>
      <c r="P561" s="69"/>
      <c r="Q561" s="69"/>
      <c r="R561" s="69"/>
      <c r="S561" s="69"/>
      <c r="T561" s="68" t="str">
        <f>IF(IFERROR(VLOOKUP(Members[[#This Row],[Subscriber SSN]],$C$7:T560,18,FALSE), "") = 0, "",IFERROR(VLOOKUP(Members[[#This Row],[Subscriber SSN]],$C$7:T560,18,FALSE), ""))</f>
        <v/>
      </c>
      <c r="U561" s="68" t="str">
        <f>IF(IFERROR(VLOOKUP(Members[[#This Row],[Subscriber SSN]],$C$7:U560,19,FALSE), "") = 0, "",IFERROR(VLOOKUP(Members[[#This Row],[Subscriber SSN]],$C$7:U560,19,FALSE), ""))</f>
        <v/>
      </c>
      <c r="V561" s="69" t="str">
        <f>IF(IFERROR(VLOOKUP(Members[[#This Row],[Subscriber SSN]],$C$7:V560,20,FALSE), "") = 0, "", IFERROR(VLOOKUP(Members[[#This Row],[Subscriber SSN]],$C$7:V560,20,FALSE), ""))</f>
        <v/>
      </c>
      <c r="W561" s="68" t="str">
        <f>IF(IFERROR(VLOOKUP(Members[[#This Row],[Subscriber SSN]],$C$7:W560,21,FALSE), "") = 0, "", IFERROR(VLOOKUP(Members[[#This Row],[Subscriber SSN]],$C$7:W560,21,FALSE), ""))</f>
        <v/>
      </c>
      <c r="X561" s="68" t="str">
        <f>IF(IFERROR(VLOOKUP(Members[[#This Row],[Subscriber SSN]],$C$7:X560,22,FALSE), "") = 0, "", IFERROR(VLOOKUP(Members[[#This Row],[Subscriber SSN]],$C$7:X560,22,FALSE), ""))</f>
        <v/>
      </c>
      <c r="Y561" s="68"/>
      <c r="Z561" s="72"/>
      <c r="AA561" s="69"/>
      <c r="AB561" s="69"/>
      <c r="AC561" s="70"/>
      <c r="AD561" s="110">
        <f t="shared" si="16"/>
        <v>45292</v>
      </c>
      <c r="AE561" s="69"/>
      <c r="AF561" s="69"/>
      <c r="AG561" s="71"/>
      <c r="AH561" s="69"/>
      <c r="AI561" s="69"/>
      <c r="AJ561" s="69"/>
      <c r="AK561" s="69"/>
      <c r="AL561" s="69"/>
      <c r="AM561" s="69"/>
      <c r="AN561" s="69"/>
      <c r="AO561" s="69"/>
      <c r="AP561" s="73"/>
      <c r="AQ561" s="73"/>
      <c r="AR561" s="73"/>
      <c r="AS561" s="73"/>
      <c r="AT561" s="73"/>
      <c r="AU561" s="73"/>
      <c r="AV561" s="73"/>
      <c r="AW561" s="73"/>
      <c r="AX561" s="73"/>
      <c r="AY561" s="73"/>
      <c r="AZ561" s="73"/>
      <c r="BA561" s="73"/>
      <c r="BB561" s="73"/>
      <c r="BC561" s="74"/>
      <c r="BD561" s="222" t="str">
        <f t="shared" si="17"/>
        <v xml:space="preserve"> </v>
      </c>
      <c r="BE561" s="76">
        <f ca="1">Validation!H561</f>
        <v>2</v>
      </c>
      <c r="BF561" t="str">
        <f ca="1">Validation!I561</f>
        <v/>
      </c>
      <c r="BJ561" t="str">
        <f>IF(AND(ISBLANK(Members[[#This Row],[DependentSSN]]),NOT(ISBLANK(Members[[#This Row],[MedicalPolicy]]))), "CoverageLevels", "Waivers")</f>
        <v>Waivers</v>
      </c>
      <c r="BK561" t="str">
        <f>IF(AND(ISBLANK(Members[[#This Row],[DependentSSN]]),NOT(ISBLANK(Members[[#This Row],[Dental Policy]]))), "CoverageLevels", "Waivers")</f>
        <v>Waivers</v>
      </c>
      <c r="BL561" t="str">
        <f>IF(AND(ISBLANK(Members[[#This Row],[DependentSSN]]),NOT(ISBLANK(Members[[#This Row],[VisionPolicy]]))), "CoverageLevels", "Waivers")</f>
        <v>Waivers</v>
      </c>
      <c r="BM561">
        <v>0</v>
      </c>
    </row>
    <row r="562" spans="1:65" x14ac:dyDescent="0.25">
      <c r="A562" s="4"/>
      <c r="B562" s="67"/>
      <c r="C562" s="68"/>
      <c r="D562" s="68"/>
      <c r="E562" s="69"/>
      <c r="F562" s="68"/>
      <c r="G562" s="69"/>
      <c r="H562" s="68"/>
      <c r="I562" s="68"/>
      <c r="J562" s="70"/>
      <c r="K562" s="68"/>
      <c r="L562" s="68"/>
      <c r="M562" s="71"/>
      <c r="N562" s="69"/>
      <c r="O562" s="69"/>
      <c r="P562" s="69"/>
      <c r="Q562" s="69"/>
      <c r="R562" s="69"/>
      <c r="S562" s="69"/>
      <c r="T562" s="68" t="str">
        <f>IF(IFERROR(VLOOKUP(Members[[#This Row],[Subscriber SSN]],$C$7:T561,18,FALSE), "") = 0, "",IFERROR(VLOOKUP(Members[[#This Row],[Subscriber SSN]],$C$7:T561,18,FALSE), ""))</f>
        <v/>
      </c>
      <c r="U562" s="68" t="str">
        <f>IF(IFERROR(VLOOKUP(Members[[#This Row],[Subscriber SSN]],$C$7:U561,19,FALSE), "") = 0, "",IFERROR(VLOOKUP(Members[[#This Row],[Subscriber SSN]],$C$7:U561,19,FALSE), ""))</f>
        <v/>
      </c>
      <c r="V562" s="69" t="str">
        <f>IF(IFERROR(VLOOKUP(Members[[#This Row],[Subscriber SSN]],$C$7:V561,20,FALSE), "") = 0, "", IFERROR(VLOOKUP(Members[[#This Row],[Subscriber SSN]],$C$7:V561,20,FALSE), ""))</f>
        <v/>
      </c>
      <c r="W562" s="68" t="str">
        <f>IF(IFERROR(VLOOKUP(Members[[#This Row],[Subscriber SSN]],$C$7:W561,21,FALSE), "") = 0, "", IFERROR(VLOOKUP(Members[[#This Row],[Subscriber SSN]],$C$7:W561,21,FALSE), ""))</f>
        <v/>
      </c>
      <c r="X562" s="68" t="str">
        <f>IF(IFERROR(VLOOKUP(Members[[#This Row],[Subscriber SSN]],$C$7:X561,22,FALSE), "") = 0, "", IFERROR(VLOOKUP(Members[[#This Row],[Subscriber SSN]],$C$7:X561,22,FALSE), ""))</f>
        <v/>
      </c>
      <c r="Y562" s="68"/>
      <c r="Z562" s="72"/>
      <c r="AA562" s="69"/>
      <c r="AB562" s="69"/>
      <c r="AC562" s="70"/>
      <c r="AD562" s="110">
        <f t="shared" si="16"/>
        <v>45292</v>
      </c>
      <c r="AE562" s="69"/>
      <c r="AF562" s="69"/>
      <c r="AG562" s="71"/>
      <c r="AH562" s="69"/>
      <c r="AI562" s="69"/>
      <c r="AJ562" s="69"/>
      <c r="AK562" s="69"/>
      <c r="AL562" s="69"/>
      <c r="AM562" s="69"/>
      <c r="AN562" s="69"/>
      <c r="AO562" s="69"/>
      <c r="AP562" s="73"/>
      <c r="AQ562" s="73"/>
      <c r="AR562" s="73"/>
      <c r="AS562" s="73"/>
      <c r="AT562" s="73"/>
      <c r="AU562" s="73"/>
      <c r="AV562" s="73"/>
      <c r="AW562" s="73"/>
      <c r="AX562" s="73"/>
      <c r="AY562" s="73"/>
      <c r="AZ562" s="73"/>
      <c r="BA562" s="73"/>
      <c r="BB562" s="73"/>
      <c r="BC562" s="74"/>
      <c r="BD562" s="222" t="str">
        <f t="shared" si="17"/>
        <v xml:space="preserve"> </v>
      </c>
      <c r="BE562" s="76">
        <f ca="1">Validation!H562</f>
        <v>2</v>
      </c>
      <c r="BF562" t="str">
        <f ca="1">Validation!I562</f>
        <v/>
      </c>
      <c r="BJ562" t="str">
        <f>IF(AND(ISBLANK(Members[[#This Row],[DependentSSN]]),NOT(ISBLANK(Members[[#This Row],[MedicalPolicy]]))), "CoverageLevels", "Waivers")</f>
        <v>Waivers</v>
      </c>
      <c r="BK562" t="str">
        <f>IF(AND(ISBLANK(Members[[#This Row],[DependentSSN]]),NOT(ISBLANK(Members[[#This Row],[Dental Policy]]))), "CoverageLevels", "Waivers")</f>
        <v>Waivers</v>
      </c>
      <c r="BL562" t="str">
        <f>IF(AND(ISBLANK(Members[[#This Row],[DependentSSN]]),NOT(ISBLANK(Members[[#This Row],[VisionPolicy]]))), "CoverageLevels", "Waivers")</f>
        <v>Waivers</v>
      </c>
      <c r="BM562">
        <v>0</v>
      </c>
    </row>
    <row r="563" spans="1:65" x14ac:dyDescent="0.25">
      <c r="A563" s="4"/>
      <c r="B563" s="67"/>
      <c r="C563" s="68"/>
      <c r="D563" s="68"/>
      <c r="E563" s="69"/>
      <c r="F563" s="68"/>
      <c r="G563" s="69"/>
      <c r="H563" s="68"/>
      <c r="I563" s="68"/>
      <c r="J563" s="70"/>
      <c r="K563" s="68"/>
      <c r="L563" s="68"/>
      <c r="M563" s="71"/>
      <c r="N563" s="69"/>
      <c r="O563" s="69"/>
      <c r="P563" s="69"/>
      <c r="Q563" s="69"/>
      <c r="R563" s="69"/>
      <c r="S563" s="69"/>
      <c r="T563" s="68" t="str">
        <f>IF(IFERROR(VLOOKUP(Members[[#This Row],[Subscriber SSN]],$C$7:T562,18,FALSE), "") = 0, "",IFERROR(VLOOKUP(Members[[#This Row],[Subscriber SSN]],$C$7:T562,18,FALSE), ""))</f>
        <v/>
      </c>
      <c r="U563" s="68" t="str">
        <f>IF(IFERROR(VLOOKUP(Members[[#This Row],[Subscriber SSN]],$C$7:U562,19,FALSE), "") = 0, "",IFERROR(VLOOKUP(Members[[#This Row],[Subscriber SSN]],$C$7:U562,19,FALSE), ""))</f>
        <v/>
      </c>
      <c r="V563" s="69" t="str">
        <f>IF(IFERROR(VLOOKUP(Members[[#This Row],[Subscriber SSN]],$C$7:V562,20,FALSE), "") = 0, "", IFERROR(VLOOKUP(Members[[#This Row],[Subscriber SSN]],$C$7:V562,20,FALSE), ""))</f>
        <v/>
      </c>
      <c r="W563" s="68" t="str">
        <f>IF(IFERROR(VLOOKUP(Members[[#This Row],[Subscriber SSN]],$C$7:W562,21,FALSE), "") = 0, "", IFERROR(VLOOKUP(Members[[#This Row],[Subscriber SSN]],$C$7:W562,21,FALSE), ""))</f>
        <v/>
      </c>
      <c r="X563" s="68" t="str">
        <f>IF(IFERROR(VLOOKUP(Members[[#This Row],[Subscriber SSN]],$C$7:X562,22,FALSE), "") = 0, "", IFERROR(VLOOKUP(Members[[#This Row],[Subscriber SSN]],$C$7:X562,22,FALSE), ""))</f>
        <v/>
      </c>
      <c r="Y563" s="68"/>
      <c r="Z563" s="72"/>
      <c r="AA563" s="69"/>
      <c r="AB563" s="69"/>
      <c r="AC563" s="70"/>
      <c r="AD563" s="110">
        <f t="shared" si="16"/>
        <v>45292</v>
      </c>
      <c r="AE563" s="69"/>
      <c r="AF563" s="69"/>
      <c r="AG563" s="71"/>
      <c r="AH563" s="69"/>
      <c r="AI563" s="69"/>
      <c r="AJ563" s="69"/>
      <c r="AK563" s="69"/>
      <c r="AL563" s="69"/>
      <c r="AM563" s="69"/>
      <c r="AN563" s="69"/>
      <c r="AO563" s="69"/>
      <c r="AP563" s="73"/>
      <c r="AQ563" s="73"/>
      <c r="AR563" s="73"/>
      <c r="AS563" s="73"/>
      <c r="AT563" s="73"/>
      <c r="AU563" s="73"/>
      <c r="AV563" s="73"/>
      <c r="AW563" s="73"/>
      <c r="AX563" s="73"/>
      <c r="AY563" s="73"/>
      <c r="AZ563" s="73"/>
      <c r="BA563" s="73"/>
      <c r="BB563" s="73"/>
      <c r="BC563" s="74"/>
      <c r="BD563" s="222" t="str">
        <f t="shared" si="17"/>
        <v xml:space="preserve"> </v>
      </c>
      <c r="BE563" s="76">
        <f ca="1">Validation!H563</f>
        <v>2</v>
      </c>
      <c r="BF563" t="str">
        <f ca="1">Validation!I563</f>
        <v/>
      </c>
      <c r="BJ563" t="str">
        <f>IF(AND(ISBLANK(Members[[#This Row],[DependentSSN]]),NOT(ISBLANK(Members[[#This Row],[MedicalPolicy]]))), "CoverageLevels", "Waivers")</f>
        <v>Waivers</v>
      </c>
      <c r="BK563" t="str">
        <f>IF(AND(ISBLANK(Members[[#This Row],[DependentSSN]]),NOT(ISBLANK(Members[[#This Row],[Dental Policy]]))), "CoverageLevels", "Waivers")</f>
        <v>Waivers</v>
      </c>
      <c r="BL563" t="str">
        <f>IF(AND(ISBLANK(Members[[#This Row],[DependentSSN]]),NOT(ISBLANK(Members[[#This Row],[VisionPolicy]]))), "CoverageLevels", "Waivers")</f>
        <v>Waivers</v>
      </c>
      <c r="BM563">
        <v>0</v>
      </c>
    </row>
    <row r="564" spans="1:65" x14ac:dyDescent="0.25">
      <c r="A564" s="4"/>
      <c r="B564" s="67"/>
      <c r="C564" s="68"/>
      <c r="D564" s="68"/>
      <c r="E564" s="69"/>
      <c r="F564" s="68"/>
      <c r="G564" s="69"/>
      <c r="H564" s="68"/>
      <c r="I564" s="68"/>
      <c r="J564" s="70"/>
      <c r="K564" s="68"/>
      <c r="L564" s="68"/>
      <c r="M564" s="71"/>
      <c r="N564" s="69"/>
      <c r="O564" s="69"/>
      <c r="P564" s="69"/>
      <c r="Q564" s="69"/>
      <c r="R564" s="69"/>
      <c r="S564" s="69"/>
      <c r="T564" s="68" t="str">
        <f>IF(IFERROR(VLOOKUP(Members[[#This Row],[Subscriber SSN]],$C$7:T563,18,FALSE), "") = 0, "",IFERROR(VLOOKUP(Members[[#This Row],[Subscriber SSN]],$C$7:T563,18,FALSE), ""))</f>
        <v/>
      </c>
      <c r="U564" s="68" t="str">
        <f>IF(IFERROR(VLOOKUP(Members[[#This Row],[Subscriber SSN]],$C$7:U563,19,FALSE), "") = 0, "",IFERROR(VLOOKUP(Members[[#This Row],[Subscriber SSN]],$C$7:U563,19,FALSE), ""))</f>
        <v/>
      </c>
      <c r="V564" s="69" t="str">
        <f>IF(IFERROR(VLOOKUP(Members[[#This Row],[Subscriber SSN]],$C$7:V563,20,FALSE), "") = 0, "", IFERROR(VLOOKUP(Members[[#This Row],[Subscriber SSN]],$C$7:V563,20,FALSE), ""))</f>
        <v/>
      </c>
      <c r="W564" s="68" t="str">
        <f>IF(IFERROR(VLOOKUP(Members[[#This Row],[Subscriber SSN]],$C$7:W563,21,FALSE), "") = 0, "", IFERROR(VLOOKUP(Members[[#This Row],[Subscriber SSN]],$C$7:W563,21,FALSE), ""))</f>
        <v/>
      </c>
      <c r="X564" s="68" t="str">
        <f>IF(IFERROR(VLOOKUP(Members[[#This Row],[Subscriber SSN]],$C$7:X563,22,FALSE), "") = 0, "", IFERROR(VLOOKUP(Members[[#This Row],[Subscriber SSN]],$C$7:X563,22,FALSE), ""))</f>
        <v/>
      </c>
      <c r="Y564" s="68"/>
      <c r="Z564" s="72"/>
      <c r="AA564" s="69"/>
      <c r="AB564" s="69"/>
      <c r="AC564" s="70"/>
      <c r="AD564" s="110">
        <f t="shared" si="16"/>
        <v>45292</v>
      </c>
      <c r="AE564" s="69"/>
      <c r="AF564" s="69"/>
      <c r="AG564" s="71"/>
      <c r="AH564" s="69"/>
      <c r="AI564" s="69"/>
      <c r="AJ564" s="69"/>
      <c r="AK564" s="69"/>
      <c r="AL564" s="69"/>
      <c r="AM564" s="69"/>
      <c r="AN564" s="69"/>
      <c r="AO564" s="69"/>
      <c r="AP564" s="73"/>
      <c r="AQ564" s="73"/>
      <c r="AR564" s="73"/>
      <c r="AS564" s="73"/>
      <c r="AT564" s="73"/>
      <c r="AU564" s="73"/>
      <c r="AV564" s="73"/>
      <c r="AW564" s="73"/>
      <c r="AX564" s="73"/>
      <c r="AY564" s="73"/>
      <c r="AZ564" s="73"/>
      <c r="BA564" s="73"/>
      <c r="BB564" s="73"/>
      <c r="BC564" s="74"/>
      <c r="BD564" s="222" t="str">
        <f t="shared" si="17"/>
        <v xml:space="preserve"> </v>
      </c>
      <c r="BE564" s="76">
        <f ca="1">Validation!H564</f>
        <v>2</v>
      </c>
      <c r="BF564" t="str">
        <f ca="1">Validation!I564</f>
        <v/>
      </c>
      <c r="BJ564" t="str">
        <f>IF(AND(ISBLANK(Members[[#This Row],[DependentSSN]]),NOT(ISBLANK(Members[[#This Row],[MedicalPolicy]]))), "CoverageLevels", "Waivers")</f>
        <v>Waivers</v>
      </c>
      <c r="BK564" t="str">
        <f>IF(AND(ISBLANK(Members[[#This Row],[DependentSSN]]),NOT(ISBLANK(Members[[#This Row],[Dental Policy]]))), "CoverageLevels", "Waivers")</f>
        <v>Waivers</v>
      </c>
      <c r="BL564" t="str">
        <f>IF(AND(ISBLANK(Members[[#This Row],[DependentSSN]]),NOT(ISBLANK(Members[[#This Row],[VisionPolicy]]))), "CoverageLevels", "Waivers")</f>
        <v>Waivers</v>
      </c>
      <c r="BM564">
        <v>0</v>
      </c>
    </row>
    <row r="565" spans="1:65" x14ac:dyDescent="0.25">
      <c r="A565" s="4"/>
      <c r="B565" s="67"/>
      <c r="C565" s="68"/>
      <c r="D565" s="68"/>
      <c r="E565" s="69"/>
      <c r="F565" s="68"/>
      <c r="G565" s="69"/>
      <c r="H565" s="68"/>
      <c r="I565" s="68"/>
      <c r="J565" s="70"/>
      <c r="K565" s="68"/>
      <c r="L565" s="68"/>
      <c r="M565" s="71"/>
      <c r="N565" s="69"/>
      <c r="O565" s="69"/>
      <c r="P565" s="69"/>
      <c r="Q565" s="69"/>
      <c r="R565" s="69"/>
      <c r="S565" s="69"/>
      <c r="T565" s="68" t="str">
        <f>IF(IFERROR(VLOOKUP(Members[[#This Row],[Subscriber SSN]],$C$7:T564,18,FALSE), "") = 0, "",IFERROR(VLOOKUP(Members[[#This Row],[Subscriber SSN]],$C$7:T564,18,FALSE), ""))</f>
        <v/>
      </c>
      <c r="U565" s="68" t="str">
        <f>IF(IFERROR(VLOOKUP(Members[[#This Row],[Subscriber SSN]],$C$7:U564,19,FALSE), "") = 0, "",IFERROR(VLOOKUP(Members[[#This Row],[Subscriber SSN]],$C$7:U564,19,FALSE), ""))</f>
        <v/>
      </c>
      <c r="V565" s="69" t="str">
        <f>IF(IFERROR(VLOOKUP(Members[[#This Row],[Subscriber SSN]],$C$7:V564,20,FALSE), "") = 0, "", IFERROR(VLOOKUP(Members[[#This Row],[Subscriber SSN]],$C$7:V564,20,FALSE), ""))</f>
        <v/>
      </c>
      <c r="W565" s="68" t="str">
        <f>IF(IFERROR(VLOOKUP(Members[[#This Row],[Subscriber SSN]],$C$7:W564,21,FALSE), "") = 0, "", IFERROR(VLOOKUP(Members[[#This Row],[Subscriber SSN]],$C$7:W564,21,FALSE), ""))</f>
        <v/>
      </c>
      <c r="X565" s="68" t="str">
        <f>IF(IFERROR(VLOOKUP(Members[[#This Row],[Subscriber SSN]],$C$7:X564,22,FALSE), "") = 0, "", IFERROR(VLOOKUP(Members[[#This Row],[Subscriber SSN]],$C$7:X564,22,FALSE), ""))</f>
        <v/>
      </c>
      <c r="Y565" s="68"/>
      <c r="Z565" s="72"/>
      <c r="AA565" s="69"/>
      <c r="AB565" s="69"/>
      <c r="AC565" s="70"/>
      <c r="AD565" s="110">
        <f t="shared" si="16"/>
        <v>45292</v>
      </c>
      <c r="AE565" s="69"/>
      <c r="AF565" s="69"/>
      <c r="AG565" s="71"/>
      <c r="AH565" s="69"/>
      <c r="AI565" s="69"/>
      <c r="AJ565" s="69"/>
      <c r="AK565" s="69"/>
      <c r="AL565" s="69"/>
      <c r="AM565" s="69"/>
      <c r="AN565" s="69"/>
      <c r="AO565" s="69"/>
      <c r="AP565" s="73"/>
      <c r="AQ565" s="73"/>
      <c r="AR565" s="73"/>
      <c r="AS565" s="73"/>
      <c r="AT565" s="73"/>
      <c r="AU565" s="73"/>
      <c r="AV565" s="73"/>
      <c r="AW565" s="73"/>
      <c r="AX565" s="73"/>
      <c r="AY565" s="73"/>
      <c r="AZ565" s="73"/>
      <c r="BA565" s="73"/>
      <c r="BB565" s="73"/>
      <c r="BC565" s="74"/>
      <c r="BD565" s="222" t="str">
        <f t="shared" si="17"/>
        <v xml:space="preserve"> </v>
      </c>
      <c r="BE565" s="76">
        <f ca="1">Validation!H565</f>
        <v>2</v>
      </c>
      <c r="BF565" t="str">
        <f ca="1">Validation!I565</f>
        <v/>
      </c>
      <c r="BJ565" t="str">
        <f>IF(AND(ISBLANK(Members[[#This Row],[DependentSSN]]),NOT(ISBLANK(Members[[#This Row],[MedicalPolicy]]))), "CoverageLevels", "Waivers")</f>
        <v>Waivers</v>
      </c>
      <c r="BK565" t="str">
        <f>IF(AND(ISBLANK(Members[[#This Row],[DependentSSN]]),NOT(ISBLANK(Members[[#This Row],[Dental Policy]]))), "CoverageLevels", "Waivers")</f>
        <v>Waivers</v>
      </c>
      <c r="BL565" t="str">
        <f>IF(AND(ISBLANK(Members[[#This Row],[DependentSSN]]),NOT(ISBLANK(Members[[#This Row],[VisionPolicy]]))), "CoverageLevels", "Waivers")</f>
        <v>Waivers</v>
      </c>
      <c r="BM565">
        <v>0</v>
      </c>
    </row>
    <row r="566" spans="1:65" x14ac:dyDescent="0.25">
      <c r="A566" s="4"/>
      <c r="B566" s="67"/>
      <c r="C566" s="68"/>
      <c r="D566" s="68"/>
      <c r="E566" s="69"/>
      <c r="F566" s="68"/>
      <c r="G566" s="69"/>
      <c r="H566" s="68"/>
      <c r="I566" s="68"/>
      <c r="J566" s="70"/>
      <c r="K566" s="68"/>
      <c r="L566" s="68"/>
      <c r="M566" s="71"/>
      <c r="N566" s="69"/>
      <c r="O566" s="69"/>
      <c r="P566" s="69"/>
      <c r="Q566" s="69"/>
      <c r="R566" s="69"/>
      <c r="S566" s="69"/>
      <c r="T566" s="68" t="str">
        <f>IF(IFERROR(VLOOKUP(Members[[#This Row],[Subscriber SSN]],$C$7:T565,18,FALSE), "") = 0, "",IFERROR(VLOOKUP(Members[[#This Row],[Subscriber SSN]],$C$7:T565,18,FALSE), ""))</f>
        <v/>
      </c>
      <c r="U566" s="68" t="str">
        <f>IF(IFERROR(VLOOKUP(Members[[#This Row],[Subscriber SSN]],$C$7:U565,19,FALSE), "") = 0, "",IFERROR(VLOOKUP(Members[[#This Row],[Subscriber SSN]],$C$7:U565,19,FALSE), ""))</f>
        <v/>
      </c>
      <c r="V566" s="69" t="str">
        <f>IF(IFERROR(VLOOKUP(Members[[#This Row],[Subscriber SSN]],$C$7:V565,20,FALSE), "") = 0, "", IFERROR(VLOOKUP(Members[[#This Row],[Subscriber SSN]],$C$7:V565,20,FALSE), ""))</f>
        <v/>
      </c>
      <c r="W566" s="68" t="str">
        <f>IF(IFERROR(VLOOKUP(Members[[#This Row],[Subscriber SSN]],$C$7:W565,21,FALSE), "") = 0, "", IFERROR(VLOOKUP(Members[[#This Row],[Subscriber SSN]],$C$7:W565,21,FALSE), ""))</f>
        <v/>
      </c>
      <c r="X566" s="68" t="str">
        <f>IF(IFERROR(VLOOKUP(Members[[#This Row],[Subscriber SSN]],$C$7:X565,22,FALSE), "") = 0, "", IFERROR(VLOOKUP(Members[[#This Row],[Subscriber SSN]],$C$7:X565,22,FALSE), ""))</f>
        <v/>
      </c>
      <c r="Y566" s="68"/>
      <c r="Z566" s="72"/>
      <c r="AA566" s="69"/>
      <c r="AB566" s="69"/>
      <c r="AC566" s="70"/>
      <c r="AD566" s="110">
        <f t="shared" si="16"/>
        <v>45292</v>
      </c>
      <c r="AE566" s="69"/>
      <c r="AF566" s="69"/>
      <c r="AG566" s="71"/>
      <c r="AH566" s="69"/>
      <c r="AI566" s="69"/>
      <c r="AJ566" s="69"/>
      <c r="AK566" s="69"/>
      <c r="AL566" s="69"/>
      <c r="AM566" s="69"/>
      <c r="AN566" s="69"/>
      <c r="AO566" s="69"/>
      <c r="AP566" s="73"/>
      <c r="AQ566" s="73"/>
      <c r="AR566" s="73"/>
      <c r="AS566" s="73"/>
      <c r="AT566" s="73"/>
      <c r="AU566" s="73"/>
      <c r="AV566" s="73"/>
      <c r="AW566" s="73"/>
      <c r="AX566" s="73"/>
      <c r="AY566" s="73"/>
      <c r="AZ566" s="73"/>
      <c r="BA566" s="73"/>
      <c r="BB566" s="73"/>
      <c r="BC566" s="74"/>
      <c r="BD566" s="222" t="str">
        <f t="shared" si="17"/>
        <v xml:space="preserve"> </v>
      </c>
      <c r="BE566" s="76">
        <f ca="1">Validation!H566</f>
        <v>2</v>
      </c>
      <c r="BF566" t="str">
        <f ca="1">Validation!I566</f>
        <v/>
      </c>
      <c r="BJ566" t="str">
        <f>IF(AND(ISBLANK(Members[[#This Row],[DependentSSN]]),NOT(ISBLANK(Members[[#This Row],[MedicalPolicy]]))), "CoverageLevels", "Waivers")</f>
        <v>Waivers</v>
      </c>
      <c r="BK566" t="str">
        <f>IF(AND(ISBLANK(Members[[#This Row],[DependentSSN]]),NOT(ISBLANK(Members[[#This Row],[Dental Policy]]))), "CoverageLevels", "Waivers")</f>
        <v>Waivers</v>
      </c>
      <c r="BL566" t="str">
        <f>IF(AND(ISBLANK(Members[[#This Row],[DependentSSN]]),NOT(ISBLANK(Members[[#This Row],[VisionPolicy]]))), "CoverageLevels", "Waivers")</f>
        <v>Waivers</v>
      </c>
      <c r="BM566">
        <v>0</v>
      </c>
    </row>
    <row r="567" spans="1:65" x14ac:dyDescent="0.25">
      <c r="A567" s="4"/>
      <c r="B567" s="67"/>
      <c r="C567" s="68"/>
      <c r="D567" s="68"/>
      <c r="E567" s="69"/>
      <c r="F567" s="68"/>
      <c r="G567" s="69"/>
      <c r="H567" s="68"/>
      <c r="I567" s="68"/>
      <c r="J567" s="70"/>
      <c r="K567" s="68"/>
      <c r="L567" s="68"/>
      <c r="M567" s="71"/>
      <c r="N567" s="69"/>
      <c r="O567" s="69"/>
      <c r="P567" s="69"/>
      <c r="Q567" s="69"/>
      <c r="R567" s="69"/>
      <c r="S567" s="69"/>
      <c r="T567" s="68" t="str">
        <f>IF(IFERROR(VLOOKUP(Members[[#This Row],[Subscriber SSN]],$C$7:T566,18,FALSE), "") = 0, "",IFERROR(VLOOKUP(Members[[#This Row],[Subscriber SSN]],$C$7:T566,18,FALSE), ""))</f>
        <v/>
      </c>
      <c r="U567" s="68" t="str">
        <f>IF(IFERROR(VLOOKUP(Members[[#This Row],[Subscriber SSN]],$C$7:U566,19,FALSE), "") = 0, "",IFERROR(VLOOKUP(Members[[#This Row],[Subscriber SSN]],$C$7:U566,19,FALSE), ""))</f>
        <v/>
      </c>
      <c r="V567" s="69" t="str">
        <f>IF(IFERROR(VLOOKUP(Members[[#This Row],[Subscriber SSN]],$C$7:V566,20,FALSE), "") = 0, "", IFERROR(VLOOKUP(Members[[#This Row],[Subscriber SSN]],$C$7:V566,20,FALSE), ""))</f>
        <v/>
      </c>
      <c r="W567" s="68" t="str">
        <f>IF(IFERROR(VLOOKUP(Members[[#This Row],[Subscriber SSN]],$C$7:W566,21,FALSE), "") = 0, "", IFERROR(VLOOKUP(Members[[#This Row],[Subscriber SSN]],$C$7:W566,21,FALSE), ""))</f>
        <v/>
      </c>
      <c r="X567" s="68" t="str">
        <f>IF(IFERROR(VLOOKUP(Members[[#This Row],[Subscriber SSN]],$C$7:X566,22,FALSE), "") = 0, "", IFERROR(VLOOKUP(Members[[#This Row],[Subscriber SSN]],$C$7:X566,22,FALSE), ""))</f>
        <v/>
      </c>
      <c r="Y567" s="68"/>
      <c r="Z567" s="72"/>
      <c r="AA567" s="69"/>
      <c r="AB567" s="69"/>
      <c r="AC567" s="70"/>
      <c r="AD567" s="110">
        <f t="shared" si="16"/>
        <v>45292</v>
      </c>
      <c r="AE567" s="69"/>
      <c r="AF567" s="69"/>
      <c r="AG567" s="71"/>
      <c r="AH567" s="69"/>
      <c r="AI567" s="69"/>
      <c r="AJ567" s="69"/>
      <c r="AK567" s="69"/>
      <c r="AL567" s="69"/>
      <c r="AM567" s="69"/>
      <c r="AN567" s="69"/>
      <c r="AO567" s="69"/>
      <c r="AP567" s="73"/>
      <c r="AQ567" s="73"/>
      <c r="AR567" s="73"/>
      <c r="AS567" s="73"/>
      <c r="AT567" s="73"/>
      <c r="AU567" s="73"/>
      <c r="AV567" s="73"/>
      <c r="AW567" s="73"/>
      <c r="AX567" s="73"/>
      <c r="AY567" s="73"/>
      <c r="AZ567" s="73"/>
      <c r="BA567" s="73"/>
      <c r="BB567" s="73"/>
      <c r="BC567" s="74"/>
      <c r="BD567" s="222" t="str">
        <f t="shared" si="17"/>
        <v xml:space="preserve"> </v>
      </c>
      <c r="BE567" s="76">
        <f ca="1">Validation!H567</f>
        <v>2</v>
      </c>
      <c r="BF567" t="str">
        <f ca="1">Validation!I567</f>
        <v/>
      </c>
      <c r="BJ567" t="str">
        <f>IF(AND(ISBLANK(Members[[#This Row],[DependentSSN]]),NOT(ISBLANK(Members[[#This Row],[MedicalPolicy]]))), "CoverageLevels", "Waivers")</f>
        <v>Waivers</v>
      </c>
      <c r="BK567" t="str">
        <f>IF(AND(ISBLANK(Members[[#This Row],[DependentSSN]]),NOT(ISBLANK(Members[[#This Row],[Dental Policy]]))), "CoverageLevels", "Waivers")</f>
        <v>Waivers</v>
      </c>
      <c r="BL567" t="str">
        <f>IF(AND(ISBLANK(Members[[#This Row],[DependentSSN]]),NOT(ISBLANK(Members[[#This Row],[VisionPolicy]]))), "CoverageLevels", "Waivers")</f>
        <v>Waivers</v>
      </c>
      <c r="BM567">
        <v>0</v>
      </c>
    </row>
    <row r="568" spans="1:65" x14ac:dyDescent="0.25">
      <c r="A568" s="4"/>
      <c r="B568" s="67"/>
      <c r="C568" s="68"/>
      <c r="D568" s="68"/>
      <c r="E568" s="69"/>
      <c r="F568" s="68"/>
      <c r="G568" s="69"/>
      <c r="H568" s="68"/>
      <c r="I568" s="68"/>
      <c r="J568" s="70"/>
      <c r="K568" s="68"/>
      <c r="L568" s="68"/>
      <c r="M568" s="71"/>
      <c r="N568" s="69"/>
      <c r="O568" s="69"/>
      <c r="P568" s="69"/>
      <c r="Q568" s="69"/>
      <c r="R568" s="69"/>
      <c r="S568" s="69"/>
      <c r="T568" s="68" t="str">
        <f>IF(IFERROR(VLOOKUP(Members[[#This Row],[Subscriber SSN]],$C$7:T567,18,FALSE), "") = 0, "",IFERROR(VLOOKUP(Members[[#This Row],[Subscriber SSN]],$C$7:T567,18,FALSE), ""))</f>
        <v/>
      </c>
      <c r="U568" s="68" t="str">
        <f>IF(IFERROR(VLOOKUP(Members[[#This Row],[Subscriber SSN]],$C$7:U567,19,FALSE), "") = 0, "",IFERROR(VLOOKUP(Members[[#This Row],[Subscriber SSN]],$C$7:U567,19,FALSE), ""))</f>
        <v/>
      </c>
      <c r="V568" s="69" t="str">
        <f>IF(IFERROR(VLOOKUP(Members[[#This Row],[Subscriber SSN]],$C$7:V567,20,FALSE), "") = 0, "", IFERROR(VLOOKUP(Members[[#This Row],[Subscriber SSN]],$C$7:V567,20,FALSE), ""))</f>
        <v/>
      </c>
      <c r="W568" s="68" t="str">
        <f>IF(IFERROR(VLOOKUP(Members[[#This Row],[Subscriber SSN]],$C$7:W567,21,FALSE), "") = 0, "", IFERROR(VLOOKUP(Members[[#This Row],[Subscriber SSN]],$C$7:W567,21,FALSE), ""))</f>
        <v/>
      </c>
      <c r="X568" s="68" t="str">
        <f>IF(IFERROR(VLOOKUP(Members[[#This Row],[Subscriber SSN]],$C$7:X567,22,FALSE), "") = 0, "", IFERROR(VLOOKUP(Members[[#This Row],[Subscriber SSN]],$C$7:X567,22,FALSE), ""))</f>
        <v/>
      </c>
      <c r="Y568" s="68"/>
      <c r="Z568" s="72"/>
      <c r="AA568" s="69"/>
      <c r="AB568" s="69"/>
      <c r="AC568" s="70"/>
      <c r="AD568" s="110">
        <f t="shared" si="16"/>
        <v>45292</v>
      </c>
      <c r="AE568" s="69"/>
      <c r="AF568" s="69"/>
      <c r="AG568" s="71"/>
      <c r="AH568" s="69"/>
      <c r="AI568" s="69"/>
      <c r="AJ568" s="69"/>
      <c r="AK568" s="69"/>
      <c r="AL568" s="69"/>
      <c r="AM568" s="69"/>
      <c r="AN568" s="69"/>
      <c r="AO568" s="69"/>
      <c r="AP568" s="73"/>
      <c r="AQ568" s="73"/>
      <c r="AR568" s="73"/>
      <c r="AS568" s="73"/>
      <c r="AT568" s="73"/>
      <c r="AU568" s="73"/>
      <c r="AV568" s="73"/>
      <c r="AW568" s="73"/>
      <c r="AX568" s="73"/>
      <c r="AY568" s="73"/>
      <c r="AZ568" s="73"/>
      <c r="BA568" s="73"/>
      <c r="BB568" s="73"/>
      <c r="BC568" s="74"/>
      <c r="BD568" s="222" t="str">
        <f t="shared" si="17"/>
        <v xml:space="preserve"> </v>
      </c>
      <c r="BE568" s="76">
        <f ca="1">Validation!H568</f>
        <v>2</v>
      </c>
      <c r="BF568" t="str">
        <f ca="1">Validation!I568</f>
        <v/>
      </c>
      <c r="BJ568" t="str">
        <f>IF(AND(ISBLANK(Members[[#This Row],[DependentSSN]]),NOT(ISBLANK(Members[[#This Row],[MedicalPolicy]]))), "CoverageLevels", "Waivers")</f>
        <v>Waivers</v>
      </c>
      <c r="BK568" t="str">
        <f>IF(AND(ISBLANK(Members[[#This Row],[DependentSSN]]),NOT(ISBLANK(Members[[#This Row],[Dental Policy]]))), "CoverageLevels", "Waivers")</f>
        <v>Waivers</v>
      </c>
      <c r="BL568" t="str">
        <f>IF(AND(ISBLANK(Members[[#This Row],[DependentSSN]]),NOT(ISBLANK(Members[[#This Row],[VisionPolicy]]))), "CoverageLevels", "Waivers")</f>
        <v>Waivers</v>
      </c>
      <c r="BM568">
        <v>0</v>
      </c>
    </row>
    <row r="569" spans="1:65" x14ac:dyDescent="0.25">
      <c r="A569" s="4"/>
      <c r="B569" s="67"/>
      <c r="C569" s="68"/>
      <c r="D569" s="68"/>
      <c r="E569" s="69"/>
      <c r="F569" s="68"/>
      <c r="G569" s="69"/>
      <c r="H569" s="68"/>
      <c r="I569" s="68"/>
      <c r="J569" s="70"/>
      <c r="K569" s="68"/>
      <c r="L569" s="68"/>
      <c r="M569" s="71"/>
      <c r="N569" s="69"/>
      <c r="O569" s="69"/>
      <c r="P569" s="69"/>
      <c r="Q569" s="69"/>
      <c r="R569" s="69"/>
      <c r="S569" s="69"/>
      <c r="T569" s="68" t="str">
        <f>IF(IFERROR(VLOOKUP(Members[[#This Row],[Subscriber SSN]],$C$7:T568,18,FALSE), "") = 0, "",IFERROR(VLOOKUP(Members[[#This Row],[Subscriber SSN]],$C$7:T568,18,FALSE), ""))</f>
        <v/>
      </c>
      <c r="U569" s="68" t="str">
        <f>IF(IFERROR(VLOOKUP(Members[[#This Row],[Subscriber SSN]],$C$7:U568,19,FALSE), "") = 0, "",IFERROR(VLOOKUP(Members[[#This Row],[Subscriber SSN]],$C$7:U568,19,FALSE), ""))</f>
        <v/>
      </c>
      <c r="V569" s="69" t="str">
        <f>IF(IFERROR(VLOOKUP(Members[[#This Row],[Subscriber SSN]],$C$7:V568,20,FALSE), "") = 0, "", IFERROR(VLOOKUP(Members[[#This Row],[Subscriber SSN]],$C$7:V568,20,FALSE), ""))</f>
        <v/>
      </c>
      <c r="W569" s="68" t="str">
        <f>IF(IFERROR(VLOOKUP(Members[[#This Row],[Subscriber SSN]],$C$7:W568,21,FALSE), "") = 0, "", IFERROR(VLOOKUP(Members[[#This Row],[Subscriber SSN]],$C$7:W568,21,FALSE), ""))</f>
        <v/>
      </c>
      <c r="X569" s="68" t="str">
        <f>IF(IFERROR(VLOOKUP(Members[[#This Row],[Subscriber SSN]],$C$7:X568,22,FALSE), "") = 0, "", IFERROR(VLOOKUP(Members[[#This Row],[Subscriber SSN]],$C$7:X568,22,FALSE), ""))</f>
        <v/>
      </c>
      <c r="Y569" s="68"/>
      <c r="Z569" s="72"/>
      <c r="AA569" s="69"/>
      <c r="AB569" s="69"/>
      <c r="AC569" s="70"/>
      <c r="AD569" s="110">
        <f t="shared" si="16"/>
        <v>45292</v>
      </c>
      <c r="AE569" s="69"/>
      <c r="AF569" s="69"/>
      <c r="AG569" s="71"/>
      <c r="AH569" s="69"/>
      <c r="AI569" s="69"/>
      <c r="AJ569" s="69"/>
      <c r="AK569" s="69"/>
      <c r="AL569" s="69"/>
      <c r="AM569" s="69"/>
      <c r="AN569" s="69"/>
      <c r="AO569" s="69"/>
      <c r="AP569" s="73"/>
      <c r="AQ569" s="73"/>
      <c r="AR569" s="73"/>
      <c r="AS569" s="73"/>
      <c r="AT569" s="73"/>
      <c r="AU569" s="73"/>
      <c r="AV569" s="73"/>
      <c r="AW569" s="73"/>
      <c r="AX569" s="73"/>
      <c r="AY569" s="73"/>
      <c r="AZ569" s="73"/>
      <c r="BA569" s="73"/>
      <c r="BB569" s="73"/>
      <c r="BC569" s="74"/>
      <c r="BD569" s="222" t="str">
        <f t="shared" si="17"/>
        <v xml:space="preserve"> </v>
      </c>
      <c r="BE569" s="76">
        <f ca="1">Validation!H569</f>
        <v>2</v>
      </c>
      <c r="BF569" t="str">
        <f ca="1">Validation!I569</f>
        <v/>
      </c>
      <c r="BJ569" t="str">
        <f>IF(AND(ISBLANK(Members[[#This Row],[DependentSSN]]),NOT(ISBLANK(Members[[#This Row],[MedicalPolicy]]))), "CoverageLevels", "Waivers")</f>
        <v>Waivers</v>
      </c>
      <c r="BK569" t="str">
        <f>IF(AND(ISBLANK(Members[[#This Row],[DependentSSN]]),NOT(ISBLANK(Members[[#This Row],[Dental Policy]]))), "CoverageLevels", "Waivers")</f>
        <v>Waivers</v>
      </c>
      <c r="BL569" t="str">
        <f>IF(AND(ISBLANK(Members[[#This Row],[DependentSSN]]),NOT(ISBLANK(Members[[#This Row],[VisionPolicy]]))), "CoverageLevels", "Waivers")</f>
        <v>Waivers</v>
      </c>
      <c r="BM569">
        <v>0</v>
      </c>
    </row>
    <row r="570" spans="1:65" x14ac:dyDescent="0.25">
      <c r="A570" s="4"/>
      <c r="B570" s="67"/>
      <c r="C570" s="68"/>
      <c r="D570" s="68"/>
      <c r="E570" s="69"/>
      <c r="F570" s="68"/>
      <c r="G570" s="69"/>
      <c r="H570" s="68"/>
      <c r="I570" s="68"/>
      <c r="J570" s="70"/>
      <c r="K570" s="68"/>
      <c r="L570" s="68"/>
      <c r="M570" s="71"/>
      <c r="N570" s="69"/>
      <c r="O570" s="69"/>
      <c r="P570" s="69"/>
      <c r="Q570" s="69"/>
      <c r="R570" s="69"/>
      <c r="S570" s="69"/>
      <c r="T570" s="68" t="str">
        <f>IF(IFERROR(VLOOKUP(Members[[#This Row],[Subscriber SSN]],$C$7:T569,18,FALSE), "") = 0, "",IFERROR(VLOOKUP(Members[[#This Row],[Subscriber SSN]],$C$7:T569,18,FALSE), ""))</f>
        <v/>
      </c>
      <c r="U570" s="68" t="str">
        <f>IF(IFERROR(VLOOKUP(Members[[#This Row],[Subscriber SSN]],$C$7:U569,19,FALSE), "") = 0, "",IFERROR(VLOOKUP(Members[[#This Row],[Subscriber SSN]],$C$7:U569,19,FALSE), ""))</f>
        <v/>
      </c>
      <c r="V570" s="69" t="str">
        <f>IF(IFERROR(VLOOKUP(Members[[#This Row],[Subscriber SSN]],$C$7:V569,20,FALSE), "") = 0, "", IFERROR(VLOOKUP(Members[[#This Row],[Subscriber SSN]],$C$7:V569,20,FALSE), ""))</f>
        <v/>
      </c>
      <c r="W570" s="68" t="str">
        <f>IF(IFERROR(VLOOKUP(Members[[#This Row],[Subscriber SSN]],$C$7:W569,21,FALSE), "") = 0, "", IFERROR(VLOOKUP(Members[[#This Row],[Subscriber SSN]],$C$7:W569,21,FALSE), ""))</f>
        <v/>
      </c>
      <c r="X570" s="68" t="str">
        <f>IF(IFERROR(VLOOKUP(Members[[#This Row],[Subscriber SSN]],$C$7:X569,22,FALSE), "") = 0, "", IFERROR(VLOOKUP(Members[[#This Row],[Subscriber SSN]],$C$7:X569,22,FALSE), ""))</f>
        <v/>
      </c>
      <c r="Y570" s="68"/>
      <c r="Z570" s="72"/>
      <c r="AA570" s="69"/>
      <c r="AB570" s="69"/>
      <c r="AC570" s="70"/>
      <c r="AD570" s="110">
        <f t="shared" si="16"/>
        <v>45292</v>
      </c>
      <c r="AE570" s="69"/>
      <c r="AF570" s="69"/>
      <c r="AG570" s="71"/>
      <c r="AH570" s="69"/>
      <c r="AI570" s="69"/>
      <c r="AJ570" s="69"/>
      <c r="AK570" s="69"/>
      <c r="AL570" s="69"/>
      <c r="AM570" s="69"/>
      <c r="AN570" s="69"/>
      <c r="AO570" s="69"/>
      <c r="AP570" s="73"/>
      <c r="AQ570" s="73"/>
      <c r="AR570" s="73"/>
      <c r="AS570" s="73"/>
      <c r="AT570" s="73"/>
      <c r="AU570" s="73"/>
      <c r="AV570" s="73"/>
      <c r="AW570" s="73"/>
      <c r="AX570" s="73"/>
      <c r="AY570" s="73"/>
      <c r="AZ570" s="73"/>
      <c r="BA570" s="73"/>
      <c r="BB570" s="73"/>
      <c r="BC570" s="74"/>
      <c r="BD570" s="222" t="str">
        <f t="shared" si="17"/>
        <v xml:space="preserve"> </v>
      </c>
      <c r="BE570" s="76">
        <f ca="1">Validation!H570</f>
        <v>2</v>
      </c>
      <c r="BF570" t="str">
        <f ca="1">Validation!I570</f>
        <v/>
      </c>
      <c r="BJ570" t="str">
        <f>IF(AND(ISBLANK(Members[[#This Row],[DependentSSN]]),NOT(ISBLANK(Members[[#This Row],[MedicalPolicy]]))), "CoverageLevels", "Waivers")</f>
        <v>Waivers</v>
      </c>
      <c r="BK570" t="str">
        <f>IF(AND(ISBLANK(Members[[#This Row],[DependentSSN]]),NOT(ISBLANK(Members[[#This Row],[Dental Policy]]))), "CoverageLevels", "Waivers")</f>
        <v>Waivers</v>
      </c>
      <c r="BL570" t="str">
        <f>IF(AND(ISBLANK(Members[[#This Row],[DependentSSN]]),NOT(ISBLANK(Members[[#This Row],[VisionPolicy]]))), "CoverageLevels", "Waivers")</f>
        <v>Waivers</v>
      </c>
      <c r="BM570">
        <v>0</v>
      </c>
    </row>
    <row r="571" spans="1:65" x14ac:dyDescent="0.25">
      <c r="A571" s="4"/>
      <c r="B571" s="67"/>
      <c r="C571" s="68"/>
      <c r="D571" s="68"/>
      <c r="E571" s="69"/>
      <c r="F571" s="68"/>
      <c r="G571" s="69"/>
      <c r="H571" s="68"/>
      <c r="I571" s="68"/>
      <c r="J571" s="70"/>
      <c r="K571" s="68"/>
      <c r="L571" s="68"/>
      <c r="M571" s="71"/>
      <c r="N571" s="69"/>
      <c r="O571" s="69"/>
      <c r="P571" s="69"/>
      <c r="Q571" s="69"/>
      <c r="R571" s="69"/>
      <c r="S571" s="69"/>
      <c r="T571" s="68" t="str">
        <f>IF(IFERROR(VLOOKUP(Members[[#This Row],[Subscriber SSN]],$C$7:T570,18,FALSE), "") = 0, "",IFERROR(VLOOKUP(Members[[#This Row],[Subscriber SSN]],$C$7:T570,18,FALSE), ""))</f>
        <v/>
      </c>
      <c r="U571" s="68" t="str">
        <f>IF(IFERROR(VLOOKUP(Members[[#This Row],[Subscriber SSN]],$C$7:U570,19,FALSE), "") = 0, "",IFERROR(VLOOKUP(Members[[#This Row],[Subscriber SSN]],$C$7:U570,19,FALSE), ""))</f>
        <v/>
      </c>
      <c r="V571" s="69" t="str">
        <f>IF(IFERROR(VLOOKUP(Members[[#This Row],[Subscriber SSN]],$C$7:V570,20,FALSE), "") = 0, "", IFERROR(VLOOKUP(Members[[#This Row],[Subscriber SSN]],$C$7:V570,20,FALSE), ""))</f>
        <v/>
      </c>
      <c r="W571" s="68" t="str">
        <f>IF(IFERROR(VLOOKUP(Members[[#This Row],[Subscriber SSN]],$C$7:W570,21,FALSE), "") = 0, "", IFERROR(VLOOKUP(Members[[#This Row],[Subscriber SSN]],$C$7:W570,21,FALSE), ""))</f>
        <v/>
      </c>
      <c r="X571" s="68" t="str">
        <f>IF(IFERROR(VLOOKUP(Members[[#This Row],[Subscriber SSN]],$C$7:X570,22,FALSE), "") = 0, "", IFERROR(VLOOKUP(Members[[#This Row],[Subscriber SSN]],$C$7:X570,22,FALSE), ""))</f>
        <v/>
      </c>
      <c r="Y571" s="68"/>
      <c r="Z571" s="72"/>
      <c r="AA571" s="69"/>
      <c r="AB571" s="69"/>
      <c r="AC571" s="70"/>
      <c r="AD571" s="110">
        <f t="shared" si="16"/>
        <v>45292</v>
      </c>
      <c r="AE571" s="69"/>
      <c r="AF571" s="69"/>
      <c r="AG571" s="71"/>
      <c r="AH571" s="69"/>
      <c r="AI571" s="69"/>
      <c r="AJ571" s="69"/>
      <c r="AK571" s="69"/>
      <c r="AL571" s="69"/>
      <c r="AM571" s="69"/>
      <c r="AN571" s="69"/>
      <c r="AO571" s="69"/>
      <c r="AP571" s="73"/>
      <c r="AQ571" s="73"/>
      <c r="AR571" s="73"/>
      <c r="AS571" s="73"/>
      <c r="AT571" s="73"/>
      <c r="AU571" s="73"/>
      <c r="AV571" s="73"/>
      <c r="AW571" s="73"/>
      <c r="AX571" s="73"/>
      <c r="AY571" s="73"/>
      <c r="AZ571" s="73"/>
      <c r="BA571" s="73"/>
      <c r="BB571" s="73"/>
      <c r="BC571" s="74"/>
      <c r="BD571" s="222" t="str">
        <f t="shared" si="17"/>
        <v xml:space="preserve"> </v>
      </c>
      <c r="BE571" s="76">
        <f ca="1">Validation!H571</f>
        <v>2</v>
      </c>
      <c r="BF571" t="str">
        <f ca="1">Validation!I571</f>
        <v/>
      </c>
      <c r="BJ571" t="str">
        <f>IF(AND(ISBLANK(Members[[#This Row],[DependentSSN]]),NOT(ISBLANK(Members[[#This Row],[MedicalPolicy]]))), "CoverageLevels", "Waivers")</f>
        <v>Waivers</v>
      </c>
      <c r="BK571" t="str">
        <f>IF(AND(ISBLANK(Members[[#This Row],[DependentSSN]]),NOT(ISBLANK(Members[[#This Row],[Dental Policy]]))), "CoverageLevels", "Waivers")</f>
        <v>Waivers</v>
      </c>
      <c r="BL571" t="str">
        <f>IF(AND(ISBLANK(Members[[#This Row],[DependentSSN]]),NOT(ISBLANK(Members[[#This Row],[VisionPolicy]]))), "CoverageLevels", "Waivers")</f>
        <v>Waivers</v>
      </c>
      <c r="BM571">
        <v>0</v>
      </c>
    </row>
    <row r="572" spans="1:65" x14ac:dyDescent="0.25">
      <c r="A572" s="4"/>
      <c r="B572" s="67"/>
      <c r="C572" s="68"/>
      <c r="D572" s="68"/>
      <c r="E572" s="69"/>
      <c r="F572" s="68"/>
      <c r="G572" s="69"/>
      <c r="H572" s="68"/>
      <c r="I572" s="68"/>
      <c r="J572" s="70"/>
      <c r="K572" s="68"/>
      <c r="L572" s="68"/>
      <c r="M572" s="71"/>
      <c r="N572" s="69"/>
      <c r="O572" s="69"/>
      <c r="P572" s="69"/>
      <c r="Q572" s="69"/>
      <c r="R572" s="69"/>
      <c r="S572" s="69"/>
      <c r="T572" s="68" t="str">
        <f>IF(IFERROR(VLOOKUP(Members[[#This Row],[Subscriber SSN]],$C$7:T571,18,FALSE), "") = 0, "",IFERROR(VLOOKUP(Members[[#This Row],[Subscriber SSN]],$C$7:T571,18,FALSE), ""))</f>
        <v/>
      </c>
      <c r="U572" s="68" t="str">
        <f>IF(IFERROR(VLOOKUP(Members[[#This Row],[Subscriber SSN]],$C$7:U571,19,FALSE), "") = 0, "",IFERROR(VLOOKUP(Members[[#This Row],[Subscriber SSN]],$C$7:U571,19,FALSE), ""))</f>
        <v/>
      </c>
      <c r="V572" s="69" t="str">
        <f>IF(IFERROR(VLOOKUP(Members[[#This Row],[Subscriber SSN]],$C$7:V571,20,FALSE), "") = 0, "", IFERROR(VLOOKUP(Members[[#This Row],[Subscriber SSN]],$C$7:V571,20,FALSE), ""))</f>
        <v/>
      </c>
      <c r="W572" s="68" t="str">
        <f>IF(IFERROR(VLOOKUP(Members[[#This Row],[Subscriber SSN]],$C$7:W571,21,FALSE), "") = 0, "", IFERROR(VLOOKUP(Members[[#This Row],[Subscriber SSN]],$C$7:W571,21,FALSE), ""))</f>
        <v/>
      </c>
      <c r="X572" s="68" t="str">
        <f>IF(IFERROR(VLOOKUP(Members[[#This Row],[Subscriber SSN]],$C$7:X571,22,FALSE), "") = 0, "", IFERROR(VLOOKUP(Members[[#This Row],[Subscriber SSN]],$C$7:X571,22,FALSE), ""))</f>
        <v/>
      </c>
      <c r="Y572" s="68"/>
      <c r="Z572" s="72"/>
      <c r="AA572" s="69"/>
      <c r="AB572" s="69"/>
      <c r="AC572" s="70"/>
      <c r="AD572" s="110">
        <f t="shared" si="16"/>
        <v>45292</v>
      </c>
      <c r="AE572" s="69"/>
      <c r="AF572" s="69"/>
      <c r="AG572" s="71"/>
      <c r="AH572" s="69"/>
      <c r="AI572" s="69"/>
      <c r="AJ572" s="69"/>
      <c r="AK572" s="69"/>
      <c r="AL572" s="69"/>
      <c r="AM572" s="69"/>
      <c r="AN572" s="69"/>
      <c r="AO572" s="69"/>
      <c r="AP572" s="73"/>
      <c r="AQ572" s="73"/>
      <c r="AR572" s="73"/>
      <c r="AS572" s="73"/>
      <c r="AT572" s="73"/>
      <c r="AU572" s="73"/>
      <c r="AV572" s="73"/>
      <c r="AW572" s="73"/>
      <c r="AX572" s="73"/>
      <c r="AY572" s="73"/>
      <c r="AZ572" s="73"/>
      <c r="BA572" s="73"/>
      <c r="BB572" s="73"/>
      <c r="BC572" s="74"/>
      <c r="BD572" s="222" t="str">
        <f t="shared" si="17"/>
        <v xml:space="preserve"> </v>
      </c>
      <c r="BE572" s="76">
        <f ca="1">Validation!H572</f>
        <v>2</v>
      </c>
      <c r="BF572" t="str">
        <f ca="1">Validation!I572</f>
        <v/>
      </c>
      <c r="BJ572" t="str">
        <f>IF(AND(ISBLANK(Members[[#This Row],[DependentSSN]]),NOT(ISBLANK(Members[[#This Row],[MedicalPolicy]]))), "CoverageLevels", "Waivers")</f>
        <v>Waivers</v>
      </c>
      <c r="BK572" t="str">
        <f>IF(AND(ISBLANK(Members[[#This Row],[DependentSSN]]),NOT(ISBLANK(Members[[#This Row],[Dental Policy]]))), "CoverageLevels", "Waivers")</f>
        <v>Waivers</v>
      </c>
      <c r="BL572" t="str">
        <f>IF(AND(ISBLANK(Members[[#This Row],[DependentSSN]]),NOT(ISBLANK(Members[[#This Row],[VisionPolicy]]))), "CoverageLevels", "Waivers")</f>
        <v>Waivers</v>
      </c>
      <c r="BM572">
        <v>0</v>
      </c>
    </row>
    <row r="573" spans="1:65" x14ac:dyDescent="0.25">
      <c r="A573" s="4"/>
      <c r="B573" s="67"/>
      <c r="C573" s="68"/>
      <c r="D573" s="68"/>
      <c r="E573" s="69"/>
      <c r="F573" s="68"/>
      <c r="G573" s="69"/>
      <c r="H573" s="68"/>
      <c r="I573" s="68"/>
      <c r="J573" s="70"/>
      <c r="K573" s="68"/>
      <c r="L573" s="68"/>
      <c r="M573" s="71"/>
      <c r="N573" s="69"/>
      <c r="O573" s="69"/>
      <c r="P573" s="69"/>
      <c r="Q573" s="69"/>
      <c r="R573" s="69"/>
      <c r="S573" s="69"/>
      <c r="T573" s="68" t="str">
        <f>IF(IFERROR(VLOOKUP(Members[[#This Row],[Subscriber SSN]],$C$7:T572,18,FALSE), "") = 0, "",IFERROR(VLOOKUP(Members[[#This Row],[Subscriber SSN]],$C$7:T572,18,FALSE), ""))</f>
        <v/>
      </c>
      <c r="U573" s="68" t="str">
        <f>IF(IFERROR(VLOOKUP(Members[[#This Row],[Subscriber SSN]],$C$7:U572,19,FALSE), "") = 0, "",IFERROR(VLOOKUP(Members[[#This Row],[Subscriber SSN]],$C$7:U572,19,FALSE), ""))</f>
        <v/>
      </c>
      <c r="V573" s="69" t="str">
        <f>IF(IFERROR(VLOOKUP(Members[[#This Row],[Subscriber SSN]],$C$7:V572,20,FALSE), "") = 0, "", IFERROR(VLOOKUP(Members[[#This Row],[Subscriber SSN]],$C$7:V572,20,FALSE), ""))</f>
        <v/>
      </c>
      <c r="W573" s="68" t="str">
        <f>IF(IFERROR(VLOOKUP(Members[[#This Row],[Subscriber SSN]],$C$7:W572,21,FALSE), "") = 0, "", IFERROR(VLOOKUP(Members[[#This Row],[Subscriber SSN]],$C$7:W572,21,FALSE), ""))</f>
        <v/>
      </c>
      <c r="X573" s="68" t="str">
        <f>IF(IFERROR(VLOOKUP(Members[[#This Row],[Subscriber SSN]],$C$7:X572,22,FALSE), "") = 0, "", IFERROR(VLOOKUP(Members[[#This Row],[Subscriber SSN]],$C$7:X572,22,FALSE), ""))</f>
        <v/>
      </c>
      <c r="Y573" s="68"/>
      <c r="Z573" s="72"/>
      <c r="AA573" s="69"/>
      <c r="AB573" s="69"/>
      <c r="AC573" s="70"/>
      <c r="AD573" s="110">
        <f t="shared" si="16"/>
        <v>45292</v>
      </c>
      <c r="AE573" s="69"/>
      <c r="AF573" s="69"/>
      <c r="AG573" s="71"/>
      <c r="AH573" s="69"/>
      <c r="AI573" s="69"/>
      <c r="AJ573" s="69"/>
      <c r="AK573" s="69"/>
      <c r="AL573" s="69"/>
      <c r="AM573" s="69"/>
      <c r="AN573" s="69"/>
      <c r="AO573" s="69"/>
      <c r="AP573" s="73"/>
      <c r="AQ573" s="73"/>
      <c r="AR573" s="73"/>
      <c r="AS573" s="73"/>
      <c r="AT573" s="73"/>
      <c r="AU573" s="73"/>
      <c r="AV573" s="73"/>
      <c r="AW573" s="73"/>
      <c r="AX573" s="73"/>
      <c r="AY573" s="73"/>
      <c r="AZ573" s="73"/>
      <c r="BA573" s="73"/>
      <c r="BB573" s="73"/>
      <c r="BC573" s="74"/>
      <c r="BD573" s="222" t="str">
        <f t="shared" si="17"/>
        <v xml:space="preserve"> </v>
      </c>
      <c r="BE573" s="76">
        <f ca="1">Validation!H573</f>
        <v>2</v>
      </c>
      <c r="BF573" t="str">
        <f ca="1">Validation!I573</f>
        <v/>
      </c>
      <c r="BJ573" t="str">
        <f>IF(AND(ISBLANK(Members[[#This Row],[DependentSSN]]),NOT(ISBLANK(Members[[#This Row],[MedicalPolicy]]))), "CoverageLevels", "Waivers")</f>
        <v>Waivers</v>
      </c>
      <c r="BK573" t="str">
        <f>IF(AND(ISBLANK(Members[[#This Row],[DependentSSN]]),NOT(ISBLANK(Members[[#This Row],[Dental Policy]]))), "CoverageLevels", "Waivers")</f>
        <v>Waivers</v>
      </c>
      <c r="BL573" t="str">
        <f>IF(AND(ISBLANK(Members[[#This Row],[DependentSSN]]),NOT(ISBLANK(Members[[#This Row],[VisionPolicy]]))), "CoverageLevels", "Waivers")</f>
        <v>Waivers</v>
      </c>
      <c r="BM573">
        <v>0</v>
      </c>
    </row>
    <row r="574" spans="1:65" x14ac:dyDescent="0.25">
      <c r="A574" s="4"/>
      <c r="B574" s="67"/>
      <c r="C574" s="68"/>
      <c r="D574" s="68"/>
      <c r="E574" s="69"/>
      <c r="F574" s="68"/>
      <c r="G574" s="69"/>
      <c r="H574" s="68"/>
      <c r="I574" s="68"/>
      <c r="J574" s="70"/>
      <c r="K574" s="68"/>
      <c r="L574" s="68"/>
      <c r="M574" s="71"/>
      <c r="N574" s="69"/>
      <c r="O574" s="69"/>
      <c r="P574" s="69"/>
      <c r="Q574" s="69"/>
      <c r="R574" s="69"/>
      <c r="S574" s="69"/>
      <c r="T574" s="68" t="str">
        <f>IF(IFERROR(VLOOKUP(Members[[#This Row],[Subscriber SSN]],$C$7:T573,18,FALSE), "") = 0, "",IFERROR(VLOOKUP(Members[[#This Row],[Subscriber SSN]],$C$7:T573,18,FALSE), ""))</f>
        <v/>
      </c>
      <c r="U574" s="68" t="str">
        <f>IF(IFERROR(VLOOKUP(Members[[#This Row],[Subscriber SSN]],$C$7:U573,19,FALSE), "") = 0, "",IFERROR(VLOOKUP(Members[[#This Row],[Subscriber SSN]],$C$7:U573,19,FALSE), ""))</f>
        <v/>
      </c>
      <c r="V574" s="69" t="str">
        <f>IF(IFERROR(VLOOKUP(Members[[#This Row],[Subscriber SSN]],$C$7:V573,20,FALSE), "") = 0, "", IFERROR(VLOOKUP(Members[[#This Row],[Subscriber SSN]],$C$7:V573,20,FALSE), ""))</f>
        <v/>
      </c>
      <c r="W574" s="68" t="str">
        <f>IF(IFERROR(VLOOKUP(Members[[#This Row],[Subscriber SSN]],$C$7:W573,21,FALSE), "") = 0, "", IFERROR(VLOOKUP(Members[[#This Row],[Subscriber SSN]],$C$7:W573,21,FALSE), ""))</f>
        <v/>
      </c>
      <c r="X574" s="68" t="str">
        <f>IF(IFERROR(VLOOKUP(Members[[#This Row],[Subscriber SSN]],$C$7:X573,22,FALSE), "") = 0, "", IFERROR(VLOOKUP(Members[[#This Row],[Subscriber SSN]],$C$7:X573,22,FALSE), ""))</f>
        <v/>
      </c>
      <c r="Y574" s="68"/>
      <c r="Z574" s="72"/>
      <c r="AA574" s="69"/>
      <c r="AB574" s="69"/>
      <c r="AC574" s="70"/>
      <c r="AD574" s="110">
        <f t="shared" si="16"/>
        <v>45292</v>
      </c>
      <c r="AE574" s="69"/>
      <c r="AF574" s="69"/>
      <c r="AG574" s="71"/>
      <c r="AH574" s="69"/>
      <c r="AI574" s="69"/>
      <c r="AJ574" s="69"/>
      <c r="AK574" s="69"/>
      <c r="AL574" s="69"/>
      <c r="AM574" s="69"/>
      <c r="AN574" s="69"/>
      <c r="AO574" s="69"/>
      <c r="AP574" s="73"/>
      <c r="AQ574" s="73"/>
      <c r="AR574" s="73"/>
      <c r="AS574" s="73"/>
      <c r="AT574" s="73"/>
      <c r="AU574" s="73"/>
      <c r="AV574" s="73"/>
      <c r="AW574" s="73"/>
      <c r="AX574" s="73"/>
      <c r="AY574" s="73"/>
      <c r="AZ574" s="73"/>
      <c r="BA574" s="73"/>
      <c r="BB574" s="73"/>
      <c r="BC574" s="74"/>
      <c r="BD574" s="222" t="str">
        <f t="shared" si="17"/>
        <v xml:space="preserve"> </v>
      </c>
      <c r="BE574" s="76">
        <f ca="1">Validation!H574</f>
        <v>2</v>
      </c>
      <c r="BF574" t="str">
        <f ca="1">Validation!I574</f>
        <v/>
      </c>
      <c r="BJ574" t="str">
        <f>IF(AND(ISBLANK(Members[[#This Row],[DependentSSN]]),NOT(ISBLANK(Members[[#This Row],[MedicalPolicy]]))), "CoverageLevels", "Waivers")</f>
        <v>Waivers</v>
      </c>
      <c r="BK574" t="str">
        <f>IF(AND(ISBLANK(Members[[#This Row],[DependentSSN]]),NOT(ISBLANK(Members[[#This Row],[Dental Policy]]))), "CoverageLevels", "Waivers")</f>
        <v>Waivers</v>
      </c>
      <c r="BL574" t="str">
        <f>IF(AND(ISBLANK(Members[[#This Row],[DependentSSN]]),NOT(ISBLANK(Members[[#This Row],[VisionPolicy]]))), "CoverageLevels", "Waivers")</f>
        <v>Waivers</v>
      </c>
      <c r="BM574">
        <v>0</v>
      </c>
    </row>
    <row r="575" spans="1:65" x14ac:dyDescent="0.25">
      <c r="A575" s="4"/>
      <c r="B575" s="67"/>
      <c r="C575" s="68"/>
      <c r="D575" s="68"/>
      <c r="E575" s="69"/>
      <c r="F575" s="68"/>
      <c r="G575" s="69"/>
      <c r="H575" s="68"/>
      <c r="I575" s="68"/>
      <c r="J575" s="70"/>
      <c r="K575" s="68"/>
      <c r="L575" s="68"/>
      <c r="M575" s="71"/>
      <c r="N575" s="69"/>
      <c r="O575" s="69"/>
      <c r="P575" s="69"/>
      <c r="Q575" s="69"/>
      <c r="R575" s="69"/>
      <c r="S575" s="69"/>
      <c r="T575" s="68" t="str">
        <f>IF(IFERROR(VLOOKUP(Members[[#This Row],[Subscriber SSN]],$C$7:T574,18,FALSE), "") = 0, "",IFERROR(VLOOKUP(Members[[#This Row],[Subscriber SSN]],$C$7:T574,18,FALSE), ""))</f>
        <v/>
      </c>
      <c r="U575" s="68" t="str">
        <f>IF(IFERROR(VLOOKUP(Members[[#This Row],[Subscriber SSN]],$C$7:U574,19,FALSE), "") = 0, "",IFERROR(VLOOKUP(Members[[#This Row],[Subscriber SSN]],$C$7:U574,19,FALSE), ""))</f>
        <v/>
      </c>
      <c r="V575" s="69" t="str">
        <f>IF(IFERROR(VLOOKUP(Members[[#This Row],[Subscriber SSN]],$C$7:V574,20,FALSE), "") = 0, "", IFERROR(VLOOKUP(Members[[#This Row],[Subscriber SSN]],$C$7:V574,20,FALSE), ""))</f>
        <v/>
      </c>
      <c r="W575" s="68" t="str">
        <f>IF(IFERROR(VLOOKUP(Members[[#This Row],[Subscriber SSN]],$C$7:W574,21,FALSE), "") = 0, "", IFERROR(VLOOKUP(Members[[#This Row],[Subscriber SSN]],$C$7:W574,21,FALSE), ""))</f>
        <v/>
      </c>
      <c r="X575" s="68" t="str">
        <f>IF(IFERROR(VLOOKUP(Members[[#This Row],[Subscriber SSN]],$C$7:X574,22,FALSE), "") = 0, "", IFERROR(VLOOKUP(Members[[#This Row],[Subscriber SSN]],$C$7:X574,22,FALSE), ""))</f>
        <v/>
      </c>
      <c r="Y575" s="68"/>
      <c r="Z575" s="72"/>
      <c r="AA575" s="69"/>
      <c r="AB575" s="69"/>
      <c r="AC575" s="70"/>
      <c r="AD575" s="110">
        <f t="shared" si="16"/>
        <v>45292</v>
      </c>
      <c r="AE575" s="69"/>
      <c r="AF575" s="69"/>
      <c r="AG575" s="71"/>
      <c r="AH575" s="69"/>
      <c r="AI575" s="69"/>
      <c r="AJ575" s="69"/>
      <c r="AK575" s="69"/>
      <c r="AL575" s="69"/>
      <c r="AM575" s="69"/>
      <c r="AN575" s="69"/>
      <c r="AO575" s="69"/>
      <c r="AP575" s="73"/>
      <c r="AQ575" s="73"/>
      <c r="AR575" s="73"/>
      <c r="AS575" s="73"/>
      <c r="AT575" s="73"/>
      <c r="AU575" s="73"/>
      <c r="AV575" s="73"/>
      <c r="AW575" s="73"/>
      <c r="AX575" s="73"/>
      <c r="AY575" s="73"/>
      <c r="AZ575" s="73"/>
      <c r="BA575" s="73"/>
      <c r="BB575" s="73"/>
      <c r="BC575" s="74"/>
      <c r="BD575" s="222" t="str">
        <f t="shared" si="17"/>
        <v xml:space="preserve"> </v>
      </c>
      <c r="BE575" s="76">
        <f ca="1">Validation!H575</f>
        <v>2</v>
      </c>
      <c r="BF575" t="str">
        <f ca="1">Validation!I575</f>
        <v/>
      </c>
      <c r="BJ575" t="str">
        <f>IF(AND(ISBLANK(Members[[#This Row],[DependentSSN]]),NOT(ISBLANK(Members[[#This Row],[MedicalPolicy]]))), "CoverageLevels", "Waivers")</f>
        <v>Waivers</v>
      </c>
      <c r="BK575" t="str">
        <f>IF(AND(ISBLANK(Members[[#This Row],[DependentSSN]]),NOT(ISBLANK(Members[[#This Row],[Dental Policy]]))), "CoverageLevels", "Waivers")</f>
        <v>Waivers</v>
      </c>
      <c r="BL575" t="str">
        <f>IF(AND(ISBLANK(Members[[#This Row],[DependentSSN]]),NOT(ISBLANK(Members[[#This Row],[VisionPolicy]]))), "CoverageLevels", "Waivers")</f>
        <v>Waivers</v>
      </c>
      <c r="BM575">
        <v>0</v>
      </c>
    </row>
    <row r="576" spans="1:65" x14ac:dyDescent="0.25">
      <c r="A576" s="4"/>
      <c r="B576" s="67"/>
      <c r="C576" s="68"/>
      <c r="D576" s="68"/>
      <c r="E576" s="69"/>
      <c r="F576" s="68"/>
      <c r="G576" s="69"/>
      <c r="H576" s="68"/>
      <c r="I576" s="68"/>
      <c r="J576" s="70"/>
      <c r="K576" s="68"/>
      <c r="L576" s="68"/>
      <c r="M576" s="71"/>
      <c r="N576" s="69"/>
      <c r="O576" s="69"/>
      <c r="P576" s="69"/>
      <c r="Q576" s="69"/>
      <c r="R576" s="69"/>
      <c r="S576" s="69"/>
      <c r="T576" s="68" t="str">
        <f>IF(IFERROR(VLOOKUP(Members[[#This Row],[Subscriber SSN]],$C$7:T575,18,FALSE), "") = 0, "",IFERROR(VLOOKUP(Members[[#This Row],[Subscriber SSN]],$C$7:T575,18,FALSE), ""))</f>
        <v/>
      </c>
      <c r="U576" s="68" t="str">
        <f>IF(IFERROR(VLOOKUP(Members[[#This Row],[Subscriber SSN]],$C$7:U575,19,FALSE), "") = 0, "",IFERROR(VLOOKUP(Members[[#This Row],[Subscriber SSN]],$C$7:U575,19,FALSE), ""))</f>
        <v/>
      </c>
      <c r="V576" s="69" t="str">
        <f>IF(IFERROR(VLOOKUP(Members[[#This Row],[Subscriber SSN]],$C$7:V575,20,FALSE), "") = 0, "", IFERROR(VLOOKUP(Members[[#This Row],[Subscriber SSN]],$C$7:V575,20,FALSE), ""))</f>
        <v/>
      </c>
      <c r="W576" s="68" t="str">
        <f>IF(IFERROR(VLOOKUP(Members[[#This Row],[Subscriber SSN]],$C$7:W575,21,FALSE), "") = 0, "", IFERROR(VLOOKUP(Members[[#This Row],[Subscriber SSN]],$C$7:W575,21,FALSE), ""))</f>
        <v/>
      </c>
      <c r="X576" s="68" t="str">
        <f>IF(IFERROR(VLOOKUP(Members[[#This Row],[Subscriber SSN]],$C$7:X575,22,FALSE), "") = 0, "", IFERROR(VLOOKUP(Members[[#This Row],[Subscriber SSN]],$C$7:X575,22,FALSE), ""))</f>
        <v/>
      </c>
      <c r="Y576" s="68"/>
      <c r="Z576" s="72"/>
      <c r="AA576" s="69"/>
      <c r="AB576" s="69"/>
      <c r="AC576" s="70"/>
      <c r="AD576" s="110">
        <f t="shared" si="16"/>
        <v>45292</v>
      </c>
      <c r="AE576" s="69"/>
      <c r="AF576" s="69"/>
      <c r="AG576" s="71"/>
      <c r="AH576" s="69"/>
      <c r="AI576" s="69"/>
      <c r="AJ576" s="69"/>
      <c r="AK576" s="69"/>
      <c r="AL576" s="69"/>
      <c r="AM576" s="69"/>
      <c r="AN576" s="69"/>
      <c r="AO576" s="69"/>
      <c r="AP576" s="73"/>
      <c r="AQ576" s="73"/>
      <c r="AR576" s="73"/>
      <c r="AS576" s="73"/>
      <c r="AT576" s="73"/>
      <c r="AU576" s="73"/>
      <c r="AV576" s="73"/>
      <c r="AW576" s="73"/>
      <c r="AX576" s="73"/>
      <c r="AY576" s="73"/>
      <c r="AZ576" s="73"/>
      <c r="BA576" s="73"/>
      <c r="BB576" s="73"/>
      <c r="BC576" s="74"/>
      <c r="BD576" s="222" t="str">
        <f t="shared" si="17"/>
        <v xml:space="preserve"> </v>
      </c>
      <c r="BE576" s="76">
        <f ca="1">Validation!H576</f>
        <v>2</v>
      </c>
      <c r="BF576" t="str">
        <f ca="1">Validation!I576</f>
        <v/>
      </c>
      <c r="BJ576" t="str">
        <f>IF(AND(ISBLANK(Members[[#This Row],[DependentSSN]]),NOT(ISBLANK(Members[[#This Row],[MedicalPolicy]]))), "CoverageLevels", "Waivers")</f>
        <v>Waivers</v>
      </c>
      <c r="BK576" t="str">
        <f>IF(AND(ISBLANK(Members[[#This Row],[DependentSSN]]),NOT(ISBLANK(Members[[#This Row],[Dental Policy]]))), "CoverageLevels", "Waivers")</f>
        <v>Waivers</v>
      </c>
      <c r="BL576" t="str">
        <f>IF(AND(ISBLANK(Members[[#This Row],[DependentSSN]]),NOT(ISBLANK(Members[[#This Row],[VisionPolicy]]))), "CoverageLevels", "Waivers")</f>
        <v>Waivers</v>
      </c>
      <c r="BM576">
        <v>0</v>
      </c>
    </row>
    <row r="577" spans="1:65" x14ac:dyDescent="0.25">
      <c r="A577" s="4"/>
      <c r="B577" s="67"/>
      <c r="C577" s="68"/>
      <c r="D577" s="68"/>
      <c r="E577" s="69"/>
      <c r="F577" s="68"/>
      <c r="G577" s="69"/>
      <c r="H577" s="68"/>
      <c r="I577" s="68"/>
      <c r="J577" s="70"/>
      <c r="K577" s="68"/>
      <c r="L577" s="68"/>
      <c r="M577" s="71"/>
      <c r="N577" s="69"/>
      <c r="O577" s="69"/>
      <c r="P577" s="69"/>
      <c r="Q577" s="69"/>
      <c r="R577" s="69"/>
      <c r="S577" s="69"/>
      <c r="T577" s="68" t="str">
        <f>IF(IFERROR(VLOOKUP(Members[[#This Row],[Subscriber SSN]],$C$7:T576,18,FALSE), "") = 0, "",IFERROR(VLOOKUP(Members[[#This Row],[Subscriber SSN]],$C$7:T576,18,FALSE), ""))</f>
        <v/>
      </c>
      <c r="U577" s="68" t="str">
        <f>IF(IFERROR(VLOOKUP(Members[[#This Row],[Subscriber SSN]],$C$7:U576,19,FALSE), "") = 0, "",IFERROR(VLOOKUP(Members[[#This Row],[Subscriber SSN]],$C$7:U576,19,FALSE), ""))</f>
        <v/>
      </c>
      <c r="V577" s="69" t="str">
        <f>IF(IFERROR(VLOOKUP(Members[[#This Row],[Subscriber SSN]],$C$7:V576,20,FALSE), "") = 0, "", IFERROR(VLOOKUP(Members[[#This Row],[Subscriber SSN]],$C$7:V576,20,FALSE), ""))</f>
        <v/>
      </c>
      <c r="W577" s="68" t="str">
        <f>IF(IFERROR(VLOOKUP(Members[[#This Row],[Subscriber SSN]],$C$7:W576,21,FALSE), "") = 0, "", IFERROR(VLOOKUP(Members[[#This Row],[Subscriber SSN]],$C$7:W576,21,FALSE), ""))</f>
        <v/>
      </c>
      <c r="X577" s="68" t="str">
        <f>IF(IFERROR(VLOOKUP(Members[[#This Row],[Subscriber SSN]],$C$7:X576,22,FALSE), "") = 0, "", IFERROR(VLOOKUP(Members[[#This Row],[Subscriber SSN]],$C$7:X576,22,FALSE), ""))</f>
        <v/>
      </c>
      <c r="Y577" s="68"/>
      <c r="Z577" s="72"/>
      <c r="AA577" s="69"/>
      <c r="AB577" s="69"/>
      <c r="AC577" s="70"/>
      <c r="AD577" s="110">
        <f t="shared" si="16"/>
        <v>45292</v>
      </c>
      <c r="AE577" s="69"/>
      <c r="AF577" s="69"/>
      <c r="AG577" s="71"/>
      <c r="AH577" s="69"/>
      <c r="AI577" s="69"/>
      <c r="AJ577" s="69"/>
      <c r="AK577" s="69"/>
      <c r="AL577" s="69"/>
      <c r="AM577" s="69"/>
      <c r="AN577" s="69"/>
      <c r="AO577" s="69"/>
      <c r="AP577" s="73"/>
      <c r="AQ577" s="73"/>
      <c r="AR577" s="73"/>
      <c r="AS577" s="73"/>
      <c r="AT577" s="73"/>
      <c r="AU577" s="73"/>
      <c r="AV577" s="73"/>
      <c r="AW577" s="73"/>
      <c r="AX577" s="73"/>
      <c r="AY577" s="73"/>
      <c r="AZ577" s="73"/>
      <c r="BA577" s="73"/>
      <c r="BB577" s="73"/>
      <c r="BC577" s="74"/>
      <c r="BD577" s="222" t="str">
        <f t="shared" si="17"/>
        <v xml:space="preserve"> </v>
      </c>
      <c r="BE577" s="76">
        <f ca="1">Validation!H577</f>
        <v>2</v>
      </c>
      <c r="BF577" t="str">
        <f ca="1">Validation!I577</f>
        <v/>
      </c>
      <c r="BJ577" t="str">
        <f>IF(AND(ISBLANK(Members[[#This Row],[DependentSSN]]),NOT(ISBLANK(Members[[#This Row],[MedicalPolicy]]))), "CoverageLevels", "Waivers")</f>
        <v>Waivers</v>
      </c>
      <c r="BK577" t="str">
        <f>IF(AND(ISBLANK(Members[[#This Row],[DependentSSN]]),NOT(ISBLANK(Members[[#This Row],[Dental Policy]]))), "CoverageLevels", "Waivers")</f>
        <v>Waivers</v>
      </c>
      <c r="BL577" t="str">
        <f>IF(AND(ISBLANK(Members[[#This Row],[DependentSSN]]),NOT(ISBLANK(Members[[#This Row],[VisionPolicy]]))), "CoverageLevels", "Waivers")</f>
        <v>Waivers</v>
      </c>
      <c r="BM577">
        <v>0</v>
      </c>
    </row>
    <row r="578" spans="1:65" x14ac:dyDescent="0.25">
      <c r="A578" s="4"/>
      <c r="B578" s="67"/>
      <c r="C578" s="68"/>
      <c r="D578" s="68"/>
      <c r="E578" s="69"/>
      <c r="F578" s="68"/>
      <c r="G578" s="69"/>
      <c r="H578" s="68"/>
      <c r="I578" s="68"/>
      <c r="J578" s="70"/>
      <c r="K578" s="68"/>
      <c r="L578" s="68"/>
      <c r="M578" s="71"/>
      <c r="N578" s="69"/>
      <c r="O578" s="69"/>
      <c r="P578" s="69"/>
      <c r="Q578" s="69"/>
      <c r="R578" s="69"/>
      <c r="S578" s="69"/>
      <c r="T578" s="68" t="str">
        <f>IF(IFERROR(VLOOKUP(Members[[#This Row],[Subscriber SSN]],$C$7:T577,18,FALSE), "") = 0, "",IFERROR(VLOOKUP(Members[[#This Row],[Subscriber SSN]],$C$7:T577,18,FALSE), ""))</f>
        <v/>
      </c>
      <c r="U578" s="68" t="str">
        <f>IF(IFERROR(VLOOKUP(Members[[#This Row],[Subscriber SSN]],$C$7:U577,19,FALSE), "") = 0, "",IFERROR(VLOOKUP(Members[[#This Row],[Subscriber SSN]],$C$7:U577,19,FALSE), ""))</f>
        <v/>
      </c>
      <c r="V578" s="69" t="str">
        <f>IF(IFERROR(VLOOKUP(Members[[#This Row],[Subscriber SSN]],$C$7:V577,20,FALSE), "") = 0, "", IFERROR(VLOOKUP(Members[[#This Row],[Subscriber SSN]],$C$7:V577,20,FALSE), ""))</f>
        <v/>
      </c>
      <c r="W578" s="68" t="str">
        <f>IF(IFERROR(VLOOKUP(Members[[#This Row],[Subscriber SSN]],$C$7:W577,21,FALSE), "") = 0, "", IFERROR(VLOOKUP(Members[[#This Row],[Subscriber SSN]],$C$7:W577,21,FALSE), ""))</f>
        <v/>
      </c>
      <c r="X578" s="68" t="str">
        <f>IF(IFERROR(VLOOKUP(Members[[#This Row],[Subscriber SSN]],$C$7:X577,22,FALSE), "") = 0, "", IFERROR(VLOOKUP(Members[[#This Row],[Subscriber SSN]],$C$7:X577,22,FALSE), ""))</f>
        <v/>
      </c>
      <c r="Y578" s="68"/>
      <c r="Z578" s="72"/>
      <c r="AA578" s="69"/>
      <c r="AB578" s="69"/>
      <c r="AC578" s="70"/>
      <c r="AD578" s="110">
        <f t="shared" si="16"/>
        <v>45292</v>
      </c>
      <c r="AE578" s="69"/>
      <c r="AF578" s="69"/>
      <c r="AG578" s="71"/>
      <c r="AH578" s="69"/>
      <c r="AI578" s="69"/>
      <c r="AJ578" s="69"/>
      <c r="AK578" s="69"/>
      <c r="AL578" s="69"/>
      <c r="AM578" s="69"/>
      <c r="AN578" s="69"/>
      <c r="AO578" s="69"/>
      <c r="AP578" s="73"/>
      <c r="AQ578" s="73"/>
      <c r="AR578" s="73"/>
      <c r="AS578" s="73"/>
      <c r="AT578" s="73"/>
      <c r="AU578" s="73"/>
      <c r="AV578" s="73"/>
      <c r="AW578" s="73"/>
      <c r="AX578" s="73"/>
      <c r="AY578" s="73"/>
      <c r="AZ578" s="73"/>
      <c r="BA578" s="73"/>
      <c r="BB578" s="73"/>
      <c r="BC578" s="74"/>
      <c r="BD578" s="222" t="str">
        <f t="shared" si="17"/>
        <v xml:space="preserve"> </v>
      </c>
      <c r="BE578" s="76">
        <f ca="1">Validation!H578</f>
        <v>2</v>
      </c>
      <c r="BF578" t="str">
        <f ca="1">Validation!I578</f>
        <v/>
      </c>
      <c r="BJ578" t="str">
        <f>IF(AND(ISBLANK(Members[[#This Row],[DependentSSN]]),NOT(ISBLANK(Members[[#This Row],[MedicalPolicy]]))), "CoverageLevels", "Waivers")</f>
        <v>Waivers</v>
      </c>
      <c r="BK578" t="str">
        <f>IF(AND(ISBLANK(Members[[#This Row],[DependentSSN]]),NOT(ISBLANK(Members[[#This Row],[Dental Policy]]))), "CoverageLevels", "Waivers")</f>
        <v>Waivers</v>
      </c>
      <c r="BL578" t="str">
        <f>IF(AND(ISBLANK(Members[[#This Row],[DependentSSN]]),NOT(ISBLANK(Members[[#This Row],[VisionPolicy]]))), "CoverageLevels", "Waivers")</f>
        <v>Waivers</v>
      </c>
      <c r="BM578">
        <v>0</v>
      </c>
    </row>
    <row r="579" spans="1:65" x14ac:dyDescent="0.25">
      <c r="A579" s="4"/>
      <c r="B579" s="67"/>
      <c r="C579" s="68"/>
      <c r="D579" s="68"/>
      <c r="E579" s="69"/>
      <c r="F579" s="68"/>
      <c r="G579" s="69"/>
      <c r="H579" s="68"/>
      <c r="I579" s="68"/>
      <c r="J579" s="70"/>
      <c r="K579" s="68"/>
      <c r="L579" s="68"/>
      <c r="M579" s="71"/>
      <c r="N579" s="69"/>
      <c r="O579" s="69"/>
      <c r="P579" s="69"/>
      <c r="Q579" s="69"/>
      <c r="R579" s="69"/>
      <c r="S579" s="69"/>
      <c r="T579" s="68" t="str">
        <f>IF(IFERROR(VLOOKUP(Members[[#This Row],[Subscriber SSN]],$C$7:T578,18,FALSE), "") = 0, "",IFERROR(VLOOKUP(Members[[#This Row],[Subscriber SSN]],$C$7:T578,18,FALSE), ""))</f>
        <v/>
      </c>
      <c r="U579" s="68" t="str">
        <f>IF(IFERROR(VLOOKUP(Members[[#This Row],[Subscriber SSN]],$C$7:U578,19,FALSE), "") = 0, "",IFERROR(VLOOKUP(Members[[#This Row],[Subscriber SSN]],$C$7:U578,19,FALSE), ""))</f>
        <v/>
      </c>
      <c r="V579" s="69" t="str">
        <f>IF(IFERROR(VLOOKUP(Members[[#This Row],[Subscriber SSN]],$C$7:V578,20,FALSE), "") = 0, "", IFERROR(VLOOKUP(Members[[#This Row],[Subscriber SSN]],$C$7:V578,20,FALSE), ""))</f>
        <v/>
      </c>
      <c r="W579" s="68" t="str">
        <f>IF(IFERROR(VLOOKUP(Members[[#This Row],[Subscriber SSN]],$C$7:W578,21,FALSE), "") = 0, "", IFERROR(VLOOKUP(Members[[#This Row],[Subscriber SSN]],$C$7:W578,21,FALSE), ""))</f>
        <v/>
      </c>
      <c r="X579" s="68" t="str">
        <f>IF(IFERROR(VLOOKUP(Members[[#This Row],[Subscriber SSN]],$C$7:X578,22,FALSE), "") = 0, "", IFERROR(VLOOKUP(Members[[#This Row],[Subscriber SSN]],$C$7:X578,22,FALSE), ""))</f>
        <v/>
      </c>
      <c r="Y579" s="68"/>
      <c r="Z579" s="72"/>
      <c r="AA579" s="69"/>
      <c r="AB579" s="69"/>
      <c r="AC579" s="70"/>
      <c r="AD579" s="110">
        <f t="shared" si="16"/>
        <v>45292</v>
      </c>
      <c r="AE579" s="69"/>
      <c r="AF579" s="69"/>
      <c r="AG579" s="71"/>
      <c r="AH579" s="69"/>
      <c r="AI579" s="69"/>
      <c r="AJ579" s="69"/>
      <c r="AK579" s="69"/>
      <c r="AL579" s="69"/>
      <c r="AM579" s="69"/>
      <c r="AN579" s="69"/>
      <c r="AO579" s="69"/>
      <c r="AP579" s="73"/>
      <c r="AQ579" s="73"/>
      <c r="AR579" s="73"/>
      <c r="AS579" s="73"/>
      <c r="AT579" s="73"/>
      <c r="AU579" s="73"/>
      <c r="AV579" s="73"/>
      <c r="AW579" s="73"/>
      <c r="AX579" s="73"/>
      <c r="AY579" s="73"/>
      <c r="AZ579" s="73"/>
      <c r="BA579" s="73"/>
      <c r="BB579" s="73"/>
      <c r="BC579" s="74"/>
      <c r="BD579" s="222" t="str">
        <f t="shared" si="17"/>
        <v xml:space="preserve"> </v>
      </c>
      <c r="BE579" s="76">
        <f ca="1">Validation!H579</f>
        <v>2</v>
      </c>
      <c r="BF579" t="str">
        <f ca="1">Validation!I579</f>
        <v/>
      </c>
      <c r="BJ579" t="str">
        <f>IF(AND(ISBLANK(Members[[#This Row],[DependentSSN]]),NOT(ISBLANK(Members[[#This Row],[MedicalPolicy]]))), "CoverageLevels", "Waivers")</f>
        <v>Waivers</v>
      </c>
      <c r="BK579" t="str">
        <f>IF(AND(ISBLANK(Members[[#This Row],[DependentSSN]]),NOT(ISBLANK(Members[[#This Row],[Dental Policy]]))), "CoverageLevels", "Waivers")</f>
        <v>Waivers</v>
      </c>
      <c r="BL579" t="str">
        <f>IF(AND(ISBLANK(Members[[#This Row],[DependentSSN]]),NOT(ISBLANK(Members[[#This Row],[VisionPolicy]]))), "CoverageLevels", "Waivers")</f>
        <v>Waivers</v>
      </c>
      <c r="BM579">
        <v>0</v>
      </c>
    </row>
    <row r="580" spans="1:65" x14ac:dyDescent="0.25">
      <c r="A580" s="4"/>
      <c r="B580" s="67"/>
      <c r="C580" s="68"/>
      <c r="D580" s="68"/>
      <c r="E580" s="69"/>
      <c r="F580" s="68"/>
      <c r="G580" s="69"/>
      <c r="H580" s="68"/>
      <c r="I580" s="68"/>
      <c r="J580" s="70"/>
      <c r="K580" s="68"/>
      <c r="L580" s="68"/>
      <c r="M580" s="71"/>
      <c r="N580" s="69"/>
      <c r="O580" s="69"/>
      <c r="P580" s="69"/>
      <c r="Q580" s="69"/>
      <c r="R580" s="69"/>
      <c r="S580" s="69"/>
      <c r="T580" s="68" t="str">
        <f>IF(IFERROR(VLOOKUP(Members[[#This Row],[Subscriber SSN]],$C$7:T579,18,FALSE), "") = 0, "",IFERROR(VLOOKUP(Members[[#This Row],[Subscriber SSN]],$C$7:T579,18,FALSE), ""))</f>
        <v/>
      </c>
      <c r="U580" s="68" t="str">
        <f>IF(IFERROR(VLOOKUP(Members[[#This Row],[Subscriber SSN]],$C$7:U579,19,FALSE), "") = 0, "",IFERROR(VLOOKUP(Members[[#This Row],[Subscriber SSN]],$C$7:U579,19,FALSE), ""))</f>
        <v/>
      </c>
      <c r="V580" s="69" t="str">
        <f>IF(IFERROR(VLOOKUP(Members[[#This Row],[Subscriber SSN]],$C$7:V579,20,FALSE), "") = 0, "", IFERROR(VLOOKUP(Members[[#This Row],[Subscriber SSN]],$C$7:V579,20,FALSE), ""))</f>
        <v/>
      </c>
      <c r="W580" s="68" t="str">
        <f>IF(IFERROR(VLOOKUP(Members[[#This Row],[Subscriber SSN]],$C$7:W579,21,FALSE), "") = 0, "", IFERROR(VLOOKUP(Members[[#This Row],[Subscriber SSN]],$C$7:W579,21,FALSE), ""))</f>
        <v/>
      </c>
      <c r="X580" s="68" t="str">
        <f>IF(IFERROR(VLOOKUP(Members[[#This Row],[Subscriber SSN]],$C$7:X579,22,FALSE), "") = 0, "", IFERROR(VLOOKUP(Members[[#This Row],[Subscriber SSN]],$C$7:X579,22,FALSE), ""))</f>
        <v/>
      </c>
      <c r="Y580" s="68"/>
      <c r="Z580" s="72"/>
      <c r="AA580" s="69"/>
      <c r="AB580" s="69"/>
      <c r="AC580" s="70"/>
      <c r="AD580" s="110">
        <f t="shared" si="16"/>
        <v>45292</v>
      </c>
      <c r="AE580" s="69"/>
      <c r="AF580" s="69"/>
      <c r="AG580" s="71"/>
      <c r="AH580" s="69"/>
      <c r="AI580" s="69"/>
      <c r="AJ580" s="69"/>
      <c r="AK580" s="69"/>
      <c r="AL580" s="69"/>
      <c r="AM580" s="69"/>
      <c r="AN580" s="69"/>
      <c r="AO580" s="69"/>
      <c r="AP580" s="73"/>
      <c r="AQ580" s="73"/>
      <c r="AR580" s="73"/>
      <c r="AS580" s="73"/>
      <c r="AT580" s="73"/>
      <c r="AU580" s="73"/>
      <c r="AV580" s="73"/>
      <c r="AW580" s="73"/>
      <c r="AX580" s="73"/>
      <c r="AY580" s="73"/>
      <c r="AZ580" s="73"/>
      <c r="BA580" s="73"/>
      <c r="BB580" s="73"/>
      <c r="BC580" s="74"/>
      <c r="BD580" s="222" t="str">
        <f t="shared" si="17"/>
        <v xml:space="preserve"> </v>
      </c>
      <c r="BE580" s="76">
        <f ca="1">Validation!H580</f>
        <v>2</v>
      </c>
      <c r="BF580" t="str">
        <f ca="1">Validation!I580</f>
        <v/>
      </c>
      <c r="BJ580" t="str">
        <f>IF(AND(ISBLANK(Members[[#This Row],[DependentSSN]]),NOT(ISBLANK(Members[[#This Row],[MedicalPolicy]]))), "CoverageLevels", "Waivers")</f>
        <v>Waivers</v>
      </c>
      <c r="BK580" t="str">
        <f>IF(AND(ISBLANK(Members[[#This Row],[DependentSSN]]),NOT(ISBLANK(Members[[#This Row],[Dental Policy]]))), "CoverageLevels", "Waivers")</f>
        <v>Waivers</v>
      </c>
      <c r="BL580" t="str">
        <f>IF(AND(ISBLANK(Members[[#This Row],[DependentSSN]]),NOT(ISBLANK(Members[[#This Row],[VisionPolicy]]))), "CoverageLevels", "Waivers")</f>
        <v>Waivers</v>
      </c>
      <c r="BM580">
        <v>0</v>
      </c>
    </row>
    <row r="581" spans="1:65" x14ac:dyDescent="0.25">
      <c r="A581" s="4"/>
      <c r="B581" s="67"/>
      <c r="C581" s="68"/>
      <c r="D581" s="68"/>
      <c r="E581" s="69"/>
      <c r="F581" s="68"/>
      <c r="G581" s="69"/>
      <c r="H581" s="68"/>
      <c r="I581" s="68"/>
      <c r="J581" s="70"/>
      <c r="K581" s="68"/>
      <c r="L581" s="68"/>
      <c r="M581" s="71"/>
      <c r="N581" s="69"/>
      <c r="O581" s="69"/>
      <c r="P581" s="69"/>
      <c r="Q581" s="69"/>
      <c r="R581" s="69"/>
      <c r="S581" s="69"/>
      <c r="T581" s="68" t="str">
        <f>IF(IFERROR(VLOOKUP(Members[[#This Row],[Subscriber SSN]],$C$7:T580,18,FALSE), "") = 0, "",IFERROR(VLOOKUP(Members[[#This Row],[Subscriber SSN]],$C$7:T580,18,FALSE), ""))</f>
        <v/>
      </c>
      <c r="U581" s="68" t="str">
        <f>IF(IFERROR(VLOOKUP(Members[[#This Row],[Subscriber SSN]],$C$7:U580,19,FALSE), "") = 0, "",IFERROR(VLOOKUP(Members[[#This Row],[Subscriber SSN]],$C$7:U580,19,FALSE), ""))</f>
        <v/>
      </c>
      <c r="V581" s="69" t="str">
        <f>IF(IFERROR(VLOOKUP(Members[[#This Row],[Subscriber SSN]],$C$7:V580,20,FALSE), "") = 0, "", IFERROR(VLOOKUP(Members[[#This Row],[Subscriber SSN]],$C$7:V580,20,FALSE), ""))</f>
        <v/>
      </c>
      <c r="W581" s="68" t="str">
        <f>IF(IFERROR(VLOOKUP(Members[[#This Row],[Subscriber SSN]],$C$7:W580,21,FALSE), "") = 0, "", IFERROR(VLOOKUP(Members[[#This Row],[Subscriber SSN]],$C$7:W580,21,FALSE), ""))</f>
        <v/>
      </c>
      <c r="X581" s="68" t="str">
        <f>IF(IFERROR(VLOOKUP(Members[[#This Row],[Subscriber SSN]],$C$7:X580,22,FALSE), "") = 0, "", IFERROR(VLOOKUP(Members[[#This Row],[Subscriber SSN]],$C$7:X580,22,FALSE), ""))</f>
        <v/>
      </c>
      <c r="Y581" s="68"/>
      <c r="Z581" s="72"/>
      <c r="AA581" s="69"/>
      <c r="AB581" s="69"/>
      <c r="AC581" s="70"/>
      <c r="AD581" s="110">
        <f t="shared" si="16"/>
        <v>45292</v>
      </c>
      <c r="AE581" s="69"/>
      <c r="AF581" s="69"/>
      <c r="AG581" s="71"/>
      <c r="AH581" s="69"/>
      <c r="AI581" s="69"/>
      <c r="AJ581" s="69"/>
      <c r="AK581" s="69"/>
      <c r="AL581" s="69"/>
      <c r="AM581" s="69"/>
      <c r="AN581" s="69"/>
      <c r="AO581" s="69"/>
      <c r="AP581" s="73"/>
      <c r="AQ581" s="73"/>
      <c r="AR581" s="73"/>
      <c r="AS581" s="73"/>
      <c r="AT581" s="73"/>
      <c r="AU581" s="73"/>
      <c r="AV581" s="73"/>
      <c r="AW581" s="73"/>
      <c r="AX581" s="73"/>
      <c r="AY581" s="73"/>
      <c r="AZ581" s="73"/>
      <c r="BA581" s="73"/>
      <c r="BB581" s="73"/>
      <c r="BC581" s="74"/>
      <c r="BD581" s="222" t="str">
        <f t="shared" si="17"/>
        <v xml:space="preserve"> </v>
      </c>
      <c r="BE581" s="76">
        <f ca="1">Validation!H581</f>
        <v>2</v>
      </c>
      <c r="BF581" t="str">
        <f ca="1">Validation!I581</f>
        <v/>
      </c>
      <c r="BJ581" t="str">
        <f>IF(AND(ISBLANK(Members[[#This Row],[DependentSSN]]),NOT(ISBLANK(Members[[#This Row],[MedicalPolicy]]))), "CoverageLevels", "Waivers")</f>
        <v>Waivers</v>
      </c>
      <c r="BK581" t="str">
        <f>IF(AND(ISBLANK(Members[[#This Row],[DependentSSN]]),NOT(ISBLANK(Members[[#This Row],[Dental Policy]]))), "CoverageLevels", "Waivers")</f>
        <v>Waivers</v>
      </c>
      <c r="BL581" t="str">
        <f>IF(AND(ISBLANK(Members[[#This Row],[DependentSSN]]),NOT(ISBLANK(Members[[#This Row],[VisionPolicy]]))), "CoverageLevels", "Waivers")</f>
        <v>Waivers</v>
      </c>
      <c r="BM581">
        <v>0</v>
      </c>
    </row>
    <row r="582" spans="1:65" x14ac:dyDescent="0.25">
      <c r="A582" s="4"/>
      <c r="B582" s="67"/>
      <c r="C582" s="68"/>
      <c r="D582" s="68"/>
      <c r="E582" s="69"/>
      <c r="F582" s="68"/>
      <c r="G582" s="69"/>
      <c r="H582" s="68"/>
      <c r="I582" s="68"/>
      <c r="J582" s="70"/>
      <c r="K582" s="68"/>
      <c r="L582" s="68"/>
      <c r="M582" s="71"/>
      <c r="N582" s="69"/>
      <c r="O582" s="69"/>
      <c r="P582" s="69"/>
      <c r="Q582" s="69"/>
      <c r="R582" s="69"/>
      <c r="S582" s="69"/>
      <c r="T582" s="68" t="str">
        <f>IF(IFERROR(VLOOKUP(Members[[#This Row],[Subscriber SSN]],$C$7:T581,18,FALSE), "") = 0, "",IFERROR(VLOOKUP(Members[[#This Row],[Subscriber SSN]],$C$7:T581,18,FALSE), ""))</f>
        <v/>
      </c>
      <c r="U582" s="68" t="str">
        <f>IF(IFERROR(VLOOKUP(Members[[#This Row],[Subscriber SSN]],$C$7:U581,19,FALSE), "") = 0, "",IFERROR(VLOOKUP(Members[[#This Row],[Subscriber SSN]],$C$7:U581,19,FALSE), ""))</f>
        <v/>
      </c>
      <c r="V582" s="69" t="str">
        <f>IF(IFERROR(VLOOKUP(Members[[#This Row],[Subscriber SSN]],$C$7:V581,20,FALSE), "") = 0, "", IFERROR(VLOOKUP(Members[[#This Row],[Subscriber SSN]],$C$7:V581,20,FALSE), ""))</f>
        <v/>
      </c>
      <c r="W582" s="68" t="str">
        <f>IF(IFERROR(VLOOKUP(Members[[#This Row],[Subscriber SSN]],$C$7:W581,21,FALSE), "") = 0, "", IFERROR(VLOOKUP(Members[[#This Row],[Subscriber SSN]],$C$7:W581,21,FALSE), ""))</f>
        <v/>
      </c>
      <c r="X582" s="68" t="str">
        <f>IF(IFERROR(VLOOKUP(Members[[#This Row],[Subscriber SSN]],$C$7:X581,22,FALSE), "") = 0, "", IFERROR(VLOOKUP(Members[[#This Row],[Subscriber SSN]],$C$7:X581,22,FALSE), ""))</f>
        <v/>
      </c>
      <c r="Y582" s="68"/>
      <c r="Z582" s="72"/>
      <c r="AA582" s="69"/>
      <c r="AB582" s="69"/>
      <c r="AC582" s="70"/>
      <c r="AD582" s="110">
        <f t="shared" si="16"/>
        <v>45292</v>
      </c>
      <c r="AE582" s="69"/>
      <c r="AF582" s="69"/>
      <c r="AG582" s="71"/>
      <c r="AH582" s="69"/>
      <c r="AI582" s="69"/>
      <c r="AJ582" s="69"/>
      <c r="AK582" s="69"/>
      <c r="AL582" s="69"/>
      <c r="AM582" s="69"/>
      <c r="AN582" s="69"/>
      <c r="AO582" s="69"/>
      <c r="AP582" s="73"/>
      <c r="AQ582" s="73"/>
      <c r="AR582" s="73"/>
      <c r="AS582" s="73"/>
      <c r="AT582" s="73"/>
      <c r="AU582" s="73"/>
      <c r="AV582" s="73"/>
      <c r="AW582" s="73"/>
      <c r="AX582" s="73"/>
      <c r="AY582" s="73"/>
      <c r="AZ582" s="73"/>
      <c r="BA582" s="73"/>
      <c r="BB582" s="73"/>
      <c r="BC582" s="74"/>
      <c r="BD582" s="222" t="str">
        <f t="shared" si="17"/>
        <v xml:space="preserve"> </v>
      </c>
      <c r="BE582" s="76">
        <f ca="1">Validation!H582</f>
        <v>2</v>
      </c>
      <c r="BF582" t="str">
        <f ca="1">Validation!I582</f>
        <v/>
      </c>
      <c r="BJ582" t="str">
        <f>IF(AND(ISBLANK(Members[[#This Row],[DependentSSN]]),NOT(ISBLANK(Members[[#This Row],[MedicalPolicy]]))), "CoverageLevels", "Waivers")</f>
        <v>Waivers</v>
      </c>
      <c r="BK582" t="str">
        <f>IF(AND(ISBLANK(Members[[#This Row],[DependentSSN]]),NOT(ISBLANK(Members[[#This Row],[Dental Policy]]))), "CoverageLevels", "Waivers")</f>
        <v>Waivers</v>
      </c>
      <c r="BL582" t="str">
        <f>IF(AND(ISBLANK(Members[[#This Row],[DependentSSN]]),NOT(ISBLANK(Members[[#This Row],[VisionPolicy]]))), "CoverageLevels", "Waivers")</f>
        <v>Waivers</v>
      </c>
      <c r="BM582">
        <v>0</v>
      </c>
    </row>
    <row r="583" spans="1:65" x14ac:dyDescent="0.25">
      <c r="A583" s="4"/>
      <c r="B583" s="67"/>
      <c r="C583" s="68"/>
      <c r="D583" s="68"/>
      <c r="E583" s="69"/>
      <c r="F583" s="68"/>
      <c r="G583" s="69"/>
      <c r="H583" s="68"/>
      <c r="I583" s="68"/>
      <c r="J583" s="70"/>
      <c r="K583" s="68"/>
      <c r="L583" s="68"/>
      <c r="M583" s="71"/>
      <c r="N583" s="69"/>
      <c r="O583" s="69"/>
      <c r="P583" s="69"/>
      <c r="Q583" s="69"/>
      <c r="R583" s="69"/>
      <c r="S583" s="69"/>
      <c r="T583" s="68" t="str">
        <f>IF(IFERROR(VLOOKUP(Members[[#This Row],[Subscriber SSN]],$C$7:T582,18,FALSE), "") = 0, "",IFERROR(VLOOKUP(Members[[#This Row],[Subscriber SSN]],$C$7:T582,18,FALSE), ""))</f>
        <v/>
      </c>
      <c r="U583" s="68" t="str">
        <f>IF(IFERROR(VLOOKUP(Members[[#This Row],[Subscriber SSN]],$C$7:U582,19,FALSE), "") = 0, "",IFERROR(VLOOKUP(Members[[#This Row],[Subscriber SSN]],$C$7:U582,19,FALSE), ""))</f>
        <v/>
      </c>
      <c r="V583" s="69" t="str">
        <f>IF(IFERROR(VLOOKUP(Members[[#This Row],[Subscriber SSN]],$C$7:V582,20,FALSE), "") = 0, "", IFERROR(VLOOKUP(Members[[#This Row],[Subscriber SSN]],$C$7:V582,20,FALSE), ""))</f>
        <v/>
      </c>
      <c r="W583" s="68" t="str">
        <f>IF(IFERROR(VLOOKUP(Members[[#This Row],[Subscriber SSN]],$C$7:W582,21,FALSE), "") = 0, "", IFERROR(VLOOKUP(Members[[#This Row],[Subscriber SSN]],$C$7:W582,21,FALSE), ""))</f>
        <v/>
      </c>
      <c r="X583" s="68" t="str">
        <f>IF(IFERROR(VLOOKUP(Members[[#This Row],[Subscriber SSN]],$C$7:X582,22,FALSE), "") = 0, "", IFERROR(VLOOKUP(Members[[#This Row],[Subscriber SSN]],$C$7:X582,22,FALSE), ""))</f>
        <v/>
      </c>
      <c r="Y583" s="68"/>
      <c r="Z583" s="72"/>
      <c r="AA583" s="69"/>
      <c r="AB583" s="69"/>
      <c r="AC583" s="70"/>
      <c r="AD583" s="110">
        <f t="shared" ref="AD583:AD646" si="18">$B$2</f>
        <v>45292</v>
      </c>
      <c r="AE583" s="69"/>
      <c r="AF583" s="69"/>
      <c r="AG583" s="71"/>
      <c r="AH583" s="69"/>
      <c r="AI583" s="69"/>
      <c r="AJ583" s="69"/>
      <c r="AK583" s="69"/>
      <c r="AL583" s="69"/>
      <c r="AM583" s="69"/>
      <c r="AN583" s="69"/>
      <c r="AO583" s="69"/>
      <c r="AP583" s="73"/>
      <c r="AQ583" s="73"/>
      <c r="AR583" s="73"/>
      <c r="AS583" s="73"/>
      <c r="AT583" s="73"/>
      <c r="AU583" s="73"/>
      <c r="AV583" s="73"/>
      <c r="AW583" s="73"/>
      <c r="AX583" s="73"/>
      <c r="AY583" s="73"/>
      <c r="AZ583" s="73"/>
      <c r="BA583" s="73"/>
      <c r="BB583" s="73"/>
      <c r="BC583" s="74"/>
      <c r="BD583" s="222" t="str">
        <f t="shared" si="17"/>
        <v xml:space="preserve"> </v>
      </c>
      <c r="BE583" s="76">
        <f ca="1">Validation!H583</f>
        <v>2</v>
      </c>
      <c r="BF583" t="str">
        <f ca="1">Validation!I583</f>
        <v/>
      </c>
      <c r="BJ583" t="str">
        <f>IF(AND(ISBLANK(Members[[#This Row],[DependentSSN]]),NOT(ISBLANK(Members[[#This Row],[MedicalPolicy]]))), "CoverageLevels", "Waivers")</f>
        <v>Waivers</v>
      </c>
      <c r="BK583" t="str">
        <f>IF(AND(ISBLANK(Members[[#This Row],[DependentSSN]]),NOT(ISBLANK(Members[[#This Row],[Dental Policy]]))), "CoverageLevels", "Waivers")</f>
        <v>Waivers</v>
      </c>
      <c r="BL583" t="str">
        <f>IF(AND(ISBLANK(Members[[#This Row],[DependentSSN]]),NOT(ISBLANK(Members[[#This Row],[VisionPolicy]]))), "CoverageLevels", "Waivers")</f>
        <v>Waivers</v>
      </c>
      <c r="BM583">
        <v>0</v>
      </c>
    </row>
    <row r="584" spans="1:65" x14ac:dyDescent="0.25">
      <c r="A584" s="4"/>
      <c r="B584" s="67"/>
      <c r="C584" s="68"/>
      <c r="D584" s="68"/>
      <c r="E584" s="69"/>
      <c r="F584" s="68"/>
      <c r="G584" s="69"/>
      <c r="H584" s="68"/>
      <c r="I584" s="68"/>
      <c r="J584" s="70"/>
      <c r="K584" s="68"/>
      <c r="L584" s="68"/>
      <c r="M584" s="71"/>
      <c r="N584" s="69"/>
      <c r="O584" s="69"/>
      <c r="P584" s="69"/>
      <c r="Q584" s="69"/>
      <c r="R584" s="69"/>
      <c r="S584" s="69"/>
      <c r="T584" s="68" t="str">
        <f>IF(IFERROR(VLOOKUP(Members[[#This Row],[Subscriber SSN]],$C$7:T583,18,FALSE), "") = 0, "",IFERROR(VLOOKUP(Members[[#This Row],[Subscriber SSN]],$C$7:T583,18,FALSE), ""))</f>
        <v/>
      </c>
      <c r="U584" s="68" t="str">
        <f>IF(IFERROR(VLOOKUP(Members[[#This Row],[Subscriber SSN]],$C$7:U583,19,FALSE), "") = 0, "",IFERROR(VLOOKUP(Members[[#This Row],[Subscriber SSN]],$C$7:U583,19,FALSE), ""))</f>
        <v/>
      </c>
      <c r="V584" s="69" t="str">
        <f>IF(IFERROR(VLOOKUP(Members[[#This Row],[Subscriber SSN]],$C$7:V583,20,FALSE), "") = 0, "", IFERROR(VLOOKUP(Members[[#This Row],[Subscriber SSN]],$C$7:V583,20,FALSE), ""))</f>
        <v/>
      </c>
      <c r="W584" s="68" t="str">
        <f>IF(IFERROR(VLOOKUP(Members[[#This Row],[Subscriber SSN]],$C$7:W583,21,FALSE), "") = 0, "", IFERROR(VLOOKUP(Members[[#This Row],[Subscriber SSN]],$C$7:W583,21,FALSE), ""))</f>
        <v/>
      </c>
      <c r="X584" s="68" t="str">
        <f>IF(IFERROR(VLOOKUP(Members[[#This Row],[Subscriber SSN]],$C$7:X583,22,FALSE), "") = 0, "", IFERROR(VLOOKUP(Members[[#This Row],[Subscriber SSN]],$C$7:X583,22,FALSE), ""))</f>
        <v/>
      </c>
      <c r="Y584" s="68"/>
      <c r="Z584" s="72"/>
      <c r="AA584" s="69"/>
      <c r="AB584" s="69"/>
      <c r="AC584" s="70"/>
      <c r="AD584" s="110">
        <f t="shared" si="18"/>
        <v>45292</v>
      </c>
      <c r="AE584" s="69"/>
      <c r="AF584" s="69"/>
      <c r="AG584" s="71"/>
      <c r="AH584" s="69"/>
      <c r="AI584" s="69"/>
      <c r="AJ584" s="69"/>
      <c r="AK584" s="69"/>
      <c r="AL584" s="69"/>
      <c r="AM584" s="69"/>
      <c r="AN584" s="69"/>
      <c r="AO584" s="69"/>
      <c r="AP584" s="73"/>
      <c r="AQ584" s="73"/>
      <c r="AR584" s="73"/>
      <c r="AS584" s="73"/>
      <c r="AT584" s="73"/>
      <c r="AU584" s="73"/>
      <c r="AV584" s="73"/>
      <c r="AW584" s="73"/>
      <c r="AX584" s="73"/>
      <c r="AY584" s="73"/>
      <c r="AZ584" s="73"/>
      <c r="BA584" s="73"/>
      <c r="BB584" s="73"/>
      <c r="BC584" s="74"/>
      <c r="BD584" s="222" t="str">
        <f t="shared" ref="BD584:BD647" si="19">IF(ISBLANK(J584)," ",ROUNDDOWN(YEARFRAC(AD584,(J584)),0))</f>
        <v xml:space="preserve"> </v>
      </c>
      <c r="BE584" s="76">
        <f ca="1">Validation!H584</f>
        <v>2</v>
      </c>
      <c r="BF584" t="str">
        <f ca="1">Validation!I584</f>
        <v/>
      </c>
      <c r="BJ584" t="str">
        <f>IF(AND(ISBLANK(Members[[#This Row],[DependentSSN]]),NOT(ISBLANK(Members[[#This Row],[MedicalPolicy]]))), "CoverageLevels", "Waivers")</f>
        <v>Waivers</v>
      </c>
      <c r="BK584" t="str">
        <f>IF(AND(ISBLANK(Members[[#This Row],[DependentSSN]]),NOT(ISBLANK(Members[[#This Row],[Dental Policy]]))), "CoverageLevels", "Waivers")</f>
        <v>Waivers</v>
      </c>
      <c r="BL584" t="str">
        <f>IF(AND(ISBLANK(Members[[#This Row],[DependentSSN]]),NOT(ISBLANK(Members[[#This Row],[VisionPolicy]]))), "CoverageLevels", "Waivers")</f>
        <v>Waivers</v>
      </c>
      <c r="BM584">
        <v>0</v>
      </c>
    </row>
    <row r="585" spans="1:65" x14ac:dyDescent="0.25">
      <c r="A585" s="4"/>
      <c r="B585" s="67"/>
      <c r="C585" s="68"/>
      <c r="D585" s="68"/>
      <c r="E585" s="69"/>
      <c r="F585" s="68"/>
      <c r="G585" s="69"/>
      <c r="H585" s="68"/>
      <c r="I585" s="68"/>
      <c r="J585" s="70"/>
      <c r="K585" s="68"/>
      <c r="L585" s="68"/>
      <c r="M585" s="71"/>
      <c r="N585" s="69"/>
      <c r="O585" s="69"/>
      <c r="P585" s="69"/>
      <c r="Q585" s="69"/>
      <c r="R585" s="69"/>
      <c r="S585" s="69"/>
      <c r="T585" s="68" t="str">
        <f>IF(IFERROR(VLOOKUP(Members[[#This Row],[Subscriber SSN]],$C$7:T584,18,FALSE), "") = 0, "",IFERROR(VLOOKUP(Members[[#This Row],[Subscriber SSN]],$C$7:T584,18,FALSE), ""))</f>
        <v/>
      </c>
      <c r="U585" s="68" t="str">
        <f>IF(IFERROR(VLOOKUP(Members[[#This Row],[Subscriber SSN]],$C$7:U584,19,FALSE), "") = 0, "",IFERROR(VLOOKUP(Members[[#This Row],[Subscriber SSN]],$C$7:U584,19,FALSE), ""))</f>
        <v/>
      </c>
      <c r="V585" s="69" t="str">
        <f>IF(IFERROR(VLOOKUP(Members[[#This Row],[Subscriber SSN]],$C$7:V584,20,FALSE), "") = 0, "", IFERROR(VLOOKUP(Members[[#This Row],[Subscriber SSN]],$C$7:V584,20,FALSE), ""))</f>
        <v/>
      </c>
      <c r="W585" s="68" t="str">
        <f>IF(IFERROR(VLOOKUP(Members[[#This Row],[Subscriber SSN]],$C$7:W584,21,FALSE), "") = 0, "", IFERROR(VLOOKUP(Members[[#This Row],[Subscriber SSN]],$C$7:W584,21,FALSE), ""))</f>
        <v/>
      </c>
      <c r="X585" s="68" t="str">
        <f>IF(IFERROR(VLOOKUP(Members[[#This Row],[Subscriber SSN]],$C$7:X584,22,FALSE), "") = 0, "", IFERROR(VLOOKUP(Members[[#This Row],[Subscriber SSN]],$C$7:X584,22,FALSE), ""))</f>
        <v/>
      </c>
      <c r="Y585" s="68"/>
      <c r="Z585" s="72"/>
      <c r="AA585" s="69"/>
      <c r="AB585" s="69"/>
      <c r="AC585" s="70"/>
      <c r="AD585" s="110">
        <f t="shared" si="18"/>
        <v>45292</v>
      </c>
      <c r="AE585" s="69"/>
      <c r="AF585" s="69"/>
      <c r="AG585" s="71"/>
      <c r="AH585" s="69"/>
      <c r="AI585" s="69"/>
      <c r="AJ585" s="69"/>
      <c r="AK585" s="69"/>
      <c r="AL585" s="69"/>
      <c r="AM585" s="69"/>
      <c r="AN585" s="69"/>
      <c r="AO585" s="69"/>
      <c r="AP585" s="73"/>
      <c r="AQ585" s="73"/>
      <c r="AR585" s="73"/>
      <c r="AS585" s="73"/>
      <c r="AT585" s="73"/>
      <c r="AU585" s="73"/>
      <c r="AV585" s="73"/>
      <c r="AW585" s="73"/>
      <c r="AX585" s="73"/>
      <c r="AY585" s="73"/>
      <c r="AZ585" s="73"/>
      <c r="BA585" s="73"/>
      <c r="BB585" s="73"/>
      <c r="BC585" s="74"/>
      <c r="BD585" s="222" t="str">
        <f t="shared" si="19"/>
        <v xml:space="preserve"> </v>
      </c>
      <c r="BE585" s="76">
        <f ca="1">Validation!H585</f>
        <v>2</v>
      </c>
      <c r="BF585" t="str">
        <f ca="1">Validation!I585</f>
        <v/>
      </c>
      <c r="BJ585" t="str">
        <f>IF(AND(ISBLANK(Members[[#This Row],[DependentSSN]]),NOT(ISBLANK(Members[[#This Row],[MedicalPolicy]]))), "CoverageLevels", "Waivers")</f>
        <v>Waivers</v>
      </c>
      <c r="BK585" t="str">
        <f>IF(AND(ISBLANK(Members[[#This Row],[DependentSSN]]),NOT(ISBLANK(Members[[#This Row],[Dental Policy]]))), "CoverageLevels", "Waivers")</f>
        <v>Waivers</v>
      </c>
      <c r="BL585" t="str">
        <f>IF(AND(ISBLANK(Members[[#This Row],[DependentSSN]]),NOT(ISBLANK(Members[[#This Row],[VisionPolicy]]))), "CoverageLevels", "Waivers")</f>
        <v>Waivers</v>
      </c>
      <c r="BM585">
        <v>0</v>
      </c>
    </row>
    <row r="586" spans="1:65" x14ac:dyDescent="0.25">
      <c r="A586" s="4"/>
      <c r="B586" s="67"/>
      <c r="C586" s="68"/>
      <c r="D586" s="68"/>
      <c r="E586" s="69"/>
      <c r="F586" s="68"/>
      <c r="G586" s="69"/>
      <c r="H586" s="68"/>
      <c r="I586" s="68"/>
      <c r="J586" s="70"/>
      <c r="K586" s="68"/>
      <c r="L586" s="68"/>
      <c r="M586" s="71"/>
      <c r="N586" s="69"/>
      <c r="O586" s="69"/>
      <c r="P586" s="69"/>
      <c r="Q586" s="69"/>
      <c r="R586" s="69"/>
      <c r="S586" s="69"/>
      <c r="T586" s="68" t="str">
        <f>IF(IFERROR(VLOOKUP(Members[[#This Row],[Subscriber SSN]],$C$7:T585,18,FALSE), "") = 0, "",IFERROR(VLOOKUP(Members[[#This Row],[Subscriber SSN]],$C$7:T585,18,FALSE), ""))</f>
        <v/>
      </c>
      <c r="U586" s="68" t="str">
        <f>IF(IFERROR(VLOOKUP(Members[[#This Row],[Subscriber SSN]],$C$7:U585,19,FALSE), "") = 0, "",IFERROR(VLOOKUP(Members[[#This Row],[Subscriber SSN]],$C$7:U585,19,FALSE), ""))</f>
        <v/>
      </c>
      <c r="V586" s="69" t="str">
        <f>IF(IFERROR(VLOOKUP(Members[[#This Row],[Subscriber SSN]],$C$7:V585,20,FALSE), "") = 0, "", IFERROR(VLOOKUP(Members[[#This Row],[Subscriber SSN]],$C$7:V585,20,FALSE), ""))</f>
        <v/>
      </c>
      <c r="W586" s="68" t="str">
        <f>IF(IFERROR(VLOOKUP(Members[[#This Row],[Subscriber SSN]],$C$7:W585,21,FALSE), "") = 0, "", IFERROR(VLOOKUP(Members[[#This Row],[Subscriber SSN]],$C$7:W585,21,FALSE), ""))</f>
        <v/>
      </c>
      <c r="X586" s="68" t="str">
        <f>IF(IFERROR(VLOOKUP(Members[[#This Row],[Subscriber SSN]],$C$7:X585,22,FALSE), "") = 0, "", IFERROR(VLOOKUP(Members[[#This Row],[Subscriber SSN]],$C$7:X585,22,FALSE), ""))</f>
        <v/>
      </c>
      <c r="Y586" s="68"/>
      <c r="Z586" s="72"/>
      <c r="AA586" s="69"/>
      <c r="AB586" s="69"/>
      <c r="AC586" s="70"/>
      <c r="AD586" s="110">
        <f t="shared" si="18"/>
        <v>45292</v>
      </c>
      <c r="AE586" s="69"/>
      <c r="AF586" s="69"/>
      <c r="AG586" s="71"/>
      <c r="AH586" s="69"/>
      <c r="AI586" s="69"/>
      <c r="AJ586" s="69"/>
      <c r="AK586" s="69"/>
      <c r="AL586" s="69"/>
      <c r="AM586" s="69"/>
      <c r="AN586" s="69"/>
      <c r="AO586" s="69"/>
      <c r="AP586" s="73"/>
      <c r="AQ586" s="73"/>
      <c r="AR586" s="73"/>
      <c r="AS586" s="73"/>
      <c r="AT586" s="73"/>
      <c r="AU586" s="73"/>
      <c r="AV586" s="73"/>
      <c r="AW586" s="73"/>
      <c r="AX586" s="73"/>
      <c r="AY586" s="73"/>
      <c r="AZ586" s="73"/>
      <c r="BA586" s="73"/>
      <c r="BB586" s="73"/>
      <c r="BC586" s="74"/>
      <c r="BD586" s="222" t="str">
        <f t="shared" si="19"/>
        <v xml:space="preserve"> </v>
      </c>
      <c r="BE586" s="76">
        <f ca="1">Validation!H586</f>
        <v>2</v>
      </c>
      <c r="BF586" t="str">
        <f ca="1">Validation!I586</f>
        <v/>
      </c>
      <c r="BJ586" t="str">
        <f>IF(AND(ISBLANK(Members[[#This Row],[DependentSSN]]),NOT(ISBLANK(Members[[#This Row],[MedicalPolicy]]))), "CoverageLevels", "Waivers")</f>
        <v>Waivers</v>
      </c>
      <c r="BK586" t="str">
        <f>IF(AND(ISBLANK(Members[[#This Row],[DependentSSN]]),NOT(ISBLANK(Members[[#This Row],[Dental Policy]]))), "CoverageLevels", "Waivers")</f>
        <v>Waivers</v>
      </c>
      <c r="BL586" t="str">
        <f>IF(AND(ISBLANK(Members[[#This Row],[DependentSSN]]),NOT(ISBLANK(Members[[#This Row],[VisionPolicy]]))), "CoverageLevels", "Waivers")</f>
        <v>Waivers</v>
      </c>
      <c r="BM586">
        <v>0</v>
      </c>
    </row>
    <row r="587" spans="1:65" x14ac:dyDescent="0.25">
      <c r="A587" s="4"/>
      <c r="B587" s="67"/>
      <c r="C587" s="68"/>
      <c r="D587" s="68"/>
      <c r="E587" s="69"/>
      <c r="F587" s="68"/>
      <c r="G587" s="69"/>
      <c r="H587" s="68"/>
      <c r="I587" s="68"/>
      <c r="J587" s="70"/>
      <c r="K587" s="68"/>
      <c r="L587" s="68"/>
      <c r="M587" s="71"/>
      <c r="N587" s="69"/>
      <c r="O587" s="69"/>
      <c r="P587" s="69"/>
      <c r="Q587" s="69"/>
      <c r="R587" s="69"/>
      <c r="S587" s="69"/>
      <c r="T587" s="68" t="str">
        <f>IF(IFERROR(VLOOKUP(Members[[#This Row],[Subscriber SSN]],$C$7:T586,18,FALSE), "") = 0, "",IFERROR(VLOOKUP(Members[[#This Row],[Subscriber SSN]],$C$7:T586,18,FALSE), ""))</f>
        <v/>
      </c>
      <c r="U587" s="68" t="str">
        <f>IF(IFERROR(VLOOKUP(Members[[#This Row],[Subscriber SSN]],$C$7:U586,19,FALSE), "") = 0, "",IFERROR(VLOOKUP(Members[[#This Row],[Subscriber SSN]],$C$7:U586,19,FALSE), ""))</f>
        <v/>
      </c>
      <c r="V587" s="69" t="str">
        <f>IF(IFERROR(VLOOKUP(Members[[#This Row],[Subscriber SSN]],$C$7:V586,20,FALSE), "") = 0, "", IFERROR(VLOOKUP(Members[[#This Row],[Subscriber SSN]],$C$7:V586,20,FALSE), ""))</f>
        <v/>
      </c>
      <c r="W587" s="68" t="str">
        <f>IF(IFERROR(VLOOKUP(Members[[#This Row],[Subscriber SSN]],$C$7:W586,21,FALSE), "") = 0, "", IFERROR(VLOOKUP(Members[[#This Row],[Subscriber SSN]],$C$7:W586,21,FALSE), ""))</f>
        <v/>
      </c>
      <c r="X587" s="68" t="str">
        <f>IF(IFERROR(VLOOKUP(Members[[#This Row],[Subscriber SSN]],$C$7:X586,22,FALSE), "") = 0, "", IFERROR(VLOOKUP(Members[[#This Row],[Subscriber SSN]],$C$7:X586,22,FALSE), ""))</f>
        <v/>
      </c>
      <c r="Y587" s="68"/>
      <c r="Z587" s="72"/>
      <c r="AA587" s="69"/>
      <c r="AB587" s="69"/>
      <c r="AC587" s="70"/>
      <c r="AD587" s="110">
        <f t="shared" si="18"/>
        <v>45292</v>
      </c>
      <c r="AE587" s="69"/>
      <c r="AF587" s="69"/>
      <c r="AG587" s="71"/>
      <c r="AH587" s="69"/>
      <c r="AI587" s="69"/>
      <c r="AJ587" s="69"/>
      <c r="AK587" s="69"/>
      <c r="AL587" s="69"/>
      <c r="AM587" s="69"/>
      <c r="AN587" s="69"/>
      <c r="AO587" s="69"/>
      <c r="AP587" s="73"/>
      <c r="AQ587" s="73"/>
      <c r="AR587" s="73"/>
      <c r="AS587" s="73"/>
      <c r="AT587" s="73"/>
      <c r="AU587" s="73"/>
      <c r="AV587" s="73"/>
      <c r="AW587" s="73"/>
      <c r="AX587" s="73"/>
      <c r="AY587" s="73"/>
      <c r="AZ587" s="73"/>
      <c r="BA587" s="73"/>
      <c r="BB587" s="73"/>
      <c r="BC587" s="74"/>
      <c r="BD587" s="222" t="str">
        <f t="shared" si="19"/>
        <v xml:space="preserve"> </v>
      </c>
      <c r="BE587" s="76">
        <f ca="1">Validation!H587</f>
        <v>2</v>
      </c>
      <c r="BF587" t="str">
        <f ca="1">Validation!I587</f>
        <v/>
      </c>
      <c r="BJ587" t="str">
        <f>IF(AND(ISBLANK(Members[[#This Row],[DependentSSN]]),NOT(ISBLANK(Members[[#This Row],[MedicalPolicy]]))), "CoverageLevels", "Waivers")</f>
        <v>Waivers</v>
      </c>
      <c r="BK587" t="str">
        <f>IF(AND(ISBLANK(Members[[#This Row],[DependentSSN]]),NOT(ISBLANK(Members[[#This Row],[Dental Policy]]))), "CoverageLevels", "Waivers")</f>
        <v>Waivers</v>
      </c>
      <c r="BL587" t="str">
        <f>IF(AND(ISBLANK(Members[[#This Row],[DependentSSN]]),NOT(ISBLANK(Members[[#This Row],[VisionPolicy]]))), "CoverageLevels", "Waivers")</f>
        <v>Waivers</v>
      </c>
      <c r="BM587">
        <v>0</v>
      </c>
    </row>
    <row r="588" spans="1:65" x14ac:dyDescent="0.25">
      <c r="A588" s="4"/>
      <c r="B588" s="67"/>
      <c r="C588" s="68"/>
      <c r="D588" s="68"/>
      <c r="E588" s="69"/>
      <c r="F588" s="68"/>
      <c r="G588" s="69"/>
      <c r="H588" s="68"/>
      <c r="I588" s="68"/>
      <c r="J588" s="70"/>
      <c r="K588" s="68"/>
      <c r="L588" s="68"/>
      <c r="M588" s="71"/>
      <c r="N588" s="69"/>
      <c r="O588" s="69"/>
      <c r="P588" s="69"/>
      <c r="Q588" s="69"/>
      <c r="R588" s="69"/>
      <c r="S588" s="69"/>
      <c r="T588" s="68" t="str">
        <f>IF(IFERROR(VLOOKUP(Members[[#This Row],[Subscriber SSN]],$C$7:T587,18,FALSE), "") = 0, "",IFERROR(VLOOKUP(Members[[#This Row],[Subscriber SSN]],$C$7:T587,18,FALSE), ""))</f>
        <v/>
      </c>
      <c r="U588" s="68" t="str">
        <f>IF(IFERROR(VLOOKUP(Members[[#This Row],[Subscriber SSN]],$C$7:U587,19,FALSE), "") = 0, "",IFERROR(VLOOKUP(Members[[#This Row],[Subscriber SSN]],$C$7:U587,19,FALSE), ""))</f>
        <v/>
      </c>
      <c r="V588" s="69" t="str">
        <f>IF(IFERROR(VLOOKUP(Members[[#This Row],[Subscriber SSN]],$C$7:V587,20,FALSE), "") = 0, "", IFERROR(VLOOKUP(Members[[#This Row],[Subscriber SSN]],$C$7:V587,20,FALSE), ""))</f>
        <v/>
      </c>
      <c r="W588" s="68" t="str">
        <f>IF(IFERROR(VLOOKUP(Members[[#This Row],[Subscriber SSN]],$C$7:W587,21,FALSE), "") = 0, "", IFERROR(VLOOKUP(Members[[#This Row],[Subscriber SSN]],$C$7:W587,21,FALSE), ""))</f>
        <v/>
      </c>
      <c r="X588" s="68" t="str">
        <f>IF(IFERROR(VLOOKUP(Members[[#This Row],[Subscriber SSN]],$C$7:X587,22,FALSE), "") = 0, "", IFERROR(VLOOKUP(Members[[#This Row],[Subscriber SSN]],$C$7:X587,22,FALSE), ""))</f>
        <v/>
      </c>
      <c r="Y588" s="68"/>
      <c r="Z588" s="72"/>
      <c r="AA588" s="69"/>
      <c r="AB588" s="69"/>
      <c r="AC588" s="70"/>
      <c r="AD588" s="110">
        <f t="shared" si="18"/>
        <v>45292</v>
      </c>
      <c r="AE588" s="69"/>
      <c r="AF588" s="69"/>
      <c r="AG588" s="71"/>
      <c r="AH588" s="69"/>
      <c r="AI588" s="69"/>
      <c r="AJ588" s="69"/>
      <c r="AK588" s="69"/>
      <c r="AL588" s="69"/>
      <c r="AM588" s="69"/>
      <c r="AN588" s="69"/>
      <c r="AO588" s="69"/>
      <c r="AP588" s="73"/>
      <c r="AQ588" s="73"/>
      <c r="AR588" s="73"/>
      <c r="AS588" s="73"/>
      <c r="AT588" s="73"/>
      <c r="AU588" s="73"/>
      <c r="AV588" s="73"/>
      <c r="AW588" s="73"/>
      <c r="AX588" s="73"/>
      <c r="AY588" s="73"/>
      <c r="AZ588" s="73"/>
      <c r="BA588" s="73"/>
      <c r="BB588" s="73"/>
      <c r="BC588" s="74"/>
      <c r="BD588" s="222" t="str">
        <f t="shared" si="19"/>
        <v xml:space="preserve"> </v>
      </c>
      <c r="BE588" s="76">
        <f ca="1">Validation!H588</f>
        <v>2</v>
      </c>
      <c r="BF588" t="str">
        <f ca="1">Validation!I588</f>
        <v/>
      </c>
      <c r="BJ588" t="str">
        <f>IF(AND(ISBLANK(Members[[#This Row],[DependentSSN]]),NOT(ISBLANK(Members[[#This Row],[MedicalPolicy]]))), "CoverageLevels", "Waivers")</f>
        <v>Waivers</v>
      </c>
      <c r="BK588" t="str">
        <f>IF(AND(ISBLANK(Members[[#This Row],[DependentSSN]]),NOT(ISBLANK(Members[[#This Row],[Dental Policy]]))), "CoverageLevels", "Waivers")</f>
        <v>Waivers</v>
      </c>
      <c r="BL588" t="str">
        <f>IF(AND(ISBLANK(Members[[#This Row],[DependentSSN]]),NOT(ISBLANK(Members[[#This Row],[VisionPolicy]]))), "CoverageLevels", "Waivers")</f>
        <v>Waivers</v>
      </c>
      <c r="BM588">
        <v>0</v>
      </c>
    </row>
    <row r="589" spans="1:65" x14ac:dyDescent="0.25">
      <c r="A589" s="4"/>
      <c r="B589" s="67"/>
      <c r="C589" s="68"/>
      <c r="D589" s="68"/>
      <c r="E589" s="69"/>
      <c r="F589" s="68"/>
      <c r="G589" s="69"/>
      <c r="H589" s="68"/>
      <c r="I589" s="68"/>
      <c r="J589" s="70"/>
      <c r="K589" s="68"/>
      <c r="L589" s="68"/>
      <c r="M589" s="71"/>
      <c r="N589" s="69"/>
      <c r="O589" s="69"/>
      <c r="P589" s="69"/>
      <c r="Q589" s="69"/>
      <c r="R589" s="69"/>
      <c r="S589" s="69"/>
      <c r="T589" s="68" t="str">
        <f>IF(IFERROR(VLOOKUP(Members[[#This Row],[Subscriber SSN]],$C$7:T588,18,FALSE), "") = 0, "",IFERROR(VLOOKUP(Members[[#This Row],[Subscriber SSN]],$C$7:T588,18,FALSE), ""))</f>
        <v/>
      </c>
      <c r="U589" s="68" t="str">
        <f>IF(IFERROR(VLOOKUP(Members[[#This Row],[Subscriber SSN]],$C$7:U588,19,FALSE), "") = 0, "",IFERROR(VLOOKUP(Members[[#This Row],[Subscriber SSN]],$C$7:U588,19,FALSE), ""))</f>
        <v/>
      </c>
      <c r="V589" s="69" t="str">
        <f>IF(IFERROR(VLOOKUP(Members[[#This Row],[Subscriber SSN]],$C$7:V588,20,FALSE), "") = 0, "", IFERROR(VLOOKUP(Members[[#This Row],[Subscriber SSN]],$C$7:V588,20,FALSE), ""))</f>
        <v/>
      </c>
      <c r="W589" s="68" t="str">
        <f>IF(IFERROR(VLOOKUP(Members[[#This Row],[Subscriber SSN]],$C$7:W588,21,FALSE), "") = 0, "", IFERROR(VLOOKUP(Members[[#This Row],[Subscriber SSN]],$C$7:W588,21,FALSE), ""))</f>
        <v/>
      </c>
      <c r="X589" s="68" t="str">
        <f>IF(IFERROR(VLOOKUP(Members[[#This Row],[Subscriber SSN]],$C$7:X588,22,FALSE), "") = 0, "", IFERROR(VLOOKUP(Members[[#This Row],[Subscriber SSN]],$C$7:X588,22,FALSE), ""))</f>
        <v/>
      </c>
      <c r="Y589" s="68"/>
      <c r="Z589" s="72"/>
      <c r="AA589" s="69"/>
      <c r="AB589" s="69"/>
      <c r="AC589" s="70"/>
      <c r="AD589" s="110">
        <f t="shared" si="18"/>
        <v>45292</v>
      </c>
      <c r="AE589" s="69"/>
      <c r="AF589" s="69"/>
      <c r="AG589" s="71"/>
      <c r="AH589" s="69"/>
      <c r="AI589" s="69"/>
      <c r="AJ589" s="69"/>
      <c r="AK589" s="69"/>
      <c r="AL589" s="69"/>
      <c r="AM589" s="69"/>
      <c r="AN589" s="69"/>
      <c r="AO589" s="69"/>
      <c r="AP589" s="73"/>
      <c r="AQ589" s="73"/>
      <c r="AR589" s="73"/>
      <c r="AS589" s="73"/>
      <c r="AT589" s="73"/>
      <c r="AU589" s="73"/>
      <c r="AV589" s="73"/>
      <c r="AW589" s="73"/>
      <c r="AX589" s="73"/>
      <c r="AY589" s="73"/>
      <c r="AZ589" s="73"/>
      <c r="BA589" s="73"/>
      <c r="BB589" s="73"/>
      <c r="BC589" s="74"/>
      <c r="BD589" s="222" t="str">
        <f t="shared" si="19"/>
        <v xml:space="preserve"> </v>
      </c>
      <c r="BE589" s="76">
        <f ca="1">Validation!H589</f>
        <v>2</v>
      </c>
      <c r="BF589" t="str">
        <f ca="1">Validation!I589</f>
        <v/>
      </c>
      <c r="BJ589" t="str">
        <f>IF(AND(ISBLANK(Members[[#This Row],[DependentSSN]]),NOT(ISBLANK(Members[[#This Row],[MedicalPolicy]]))), "CoverageLevels", "Waivers")</f>
        <v>Waivers</v>
      </c>
      <c r="BK589" t="str">
        <f>IF(AND(ISBLANK(Members[[#This Row],[DependentSSN]]),NOT(ISBLANK(Members[[#This Row],[Dental Policy]]))), "CoverageLevels", "Waivers")</f>
        <v>Waivers</v>
      </c>
      <c r="BL589" t="str">
        <f>IF(AND(ISBLANK(Members[[#This Row],[DependentSSN]]),NOT(ISBLANK(Members[[#This Row],[VisionPolicy]]))), "CoverageLevels", "Waivers")</f>
        <v>Waivers</v>
      </c>
      <c r="BM589">
        <v>0</v>
      </c>
    </row>
    <row r="590" spans="1:65" x14ac:dyDescent="0.25">
      <c r="A590" s="4"/>
      <c r="B590" s="67"/>
      <c r="C590" s="68"/>
      <c r="D590" s="68"/>
      <c r="E590" s="69"/>
      <c r="F590" s="68"/>
      <c r="G590" s="69"/>
      <c r="H590" s="68"/>
      <c r="I590" s="68"/>
      <c r="J590" s="70"/>
      <c r="K590" s="68"/>
      <c r="L590" s="68"/>
      <c r="M590" s="71"/>
      <c r="N590" s="69"/>
      <c r="O590" s="69"/>
      <c r="P590" s="69"/>
      <c r="Q590" s="69"/>
      <c r="R590" s="69"/>
      <c r="S590" s="69"/>
      <c r="T590" s="68" t="str">
        <f>IF(IFERROR(VLOOKUP(Members[[#This Row],[Subscriber SSN]],$C$7:T589,18,FALSE), "") = 0, "",IFERROR(VLOOKUP(Members[[#This Row],[Subscriber SSN]],$C$7:T589,18,FALSE), ""))</f>
        <v/>
      </c>
      <c r="U590" s="68" t="str">
        <f>IF(IFERROR(VLOOKUP(Members[[#This Row],[Subscriber SSN]],$C$7:U589,19,FALSE), "") = 0, "",IFERROR(VLOOKUP(Members[[#This Row],[Subscriber SSN]],$C$7:U589,19,FALSE), ""))</f>
        <v/>
      </c>
      <c r="V590" s="69" t="str">
        <f>IF(IFERROR(VLOOKUP(Members[[#This Row],[Subscriber SSN]],$C$7:V589,20,FALSE), "") = 0, "", IFERROR(VLOOKUP(Members[[#This Row],[Subscriber SSN]],$C$7:V589,20,FALSE), ""))</f>
        <v/>
      </c>
      <c r="W590" s="68" t="str">
        <f>IF(IFERROR(VLOOKUP(Members[[#This Row],[Subscriber SSN]],$C$7:W589,21,FALSE), "") = 0, "", IFERROR(VLOOKUP(Members[[#This Row],[Subscriber SSN]],$C$7:W589,21,FALSE), ""))</f>
        <v/>
      </c>
      <c r="X590" s="68" t="str">
        <f>IF(IFERROR(VLOOKUP(Members[[#This Row],[Subscriber SSN]],$C$7:X589,22,FALSE), "") = 0, "", IFERROR(VLOOKUP(Members[[#This Row],[Subscriber SSN]],$C$7:X589,22,FALSE), ""))</f>
        <v/>
      </c>
      <c r="Y590" s="68"/>
      <c r="Z590" s="72"/>
      <c r="AA590" s="69"/>
      <c r="AB590" s="69"/>
      <c r="AC590" s="70"/>
      <c r="AD590" s="110">
        <f t="shared" si="18"/>
        <v>45292</v>
      </c>
      <c r="AE590" s="69"/>
      <c r="AF590" s="69"/>
      <c r="AG590" s="71"/>
      <c r="AH590" s="69"/>
      <c r="AI590" s="69"/>
      <c r="AJ590" s="69"/>
      <c r="AK590" s="69"/>
      <c r="AL590" s="69"/>
      <c r="AM590" s="69"/>
      <c r="AN590" s="69"/>
      <c r="AO590" s="69"/>
      <c r="AP590" s="73"/>
      <c r="AQ590" s="73"/>
      <c r="AR590" s="73"/>
      <c r="AS590" s="73"/>
      <c r="AT590" s="73"/>
      <c r="AU590" s="73"/>
      <c r="AV590" s="73"/>
      <c r="AW590" s="73"/>
      <c r="AX590" s="73"/>
      <c r="AY590" s="73"/>
      <c r="AZ590" s="73"/>
      <c r="BA590" s="73"/>
      <c r="BB590" s="73"/>
      <c r="BC590" s="74"/>
      <c r="BD590" s="222" t="str">
        <f t="shared" si="19"/>
        <v xml:space="preserve"> </v>
      </c>
      <c r="BE590" s="76">
        <f ca="1">Validation!H590</f>
        <v>2</v>
      </c>
      <c r="BF590" t="str">
        <f ca="1">Validation!I590</f>
        <v/>
      </c>
      <c r="BJ590" t="str">
        <f>IF(AND(ISBLANK(Members[[#This Row],[DependentSSN]]),NOT(ISBLANK(Members[[#This Row],[MedicalPolicy]]))), "CoverageLevels", "Waivers")</f>
        <v>Waivers</v>
      </c>
      <c r="BK590" t="str">
        <f>IF(AND(ISBLANK(Members[[#This Row],[DependentSSN]]),NOT(ISBLANK(Members[[#This Row],[Dental Policy]]))), "CoverageLevels", "Waivers")</f>
        <v>Waivers</v>
      </c>
      <c r="BL590" t="str">
        <f>IF(AND(ISBLANK(Members[[#This Row],[DependentSSN]]),NOT(ISBLANK(Members[[#This Row],[VisionPolicy]]))), "CoverageLevels", "Waivers")</f>
        <v>Waivers</v>
      </c>
      <c r="BM590">
        <v>0</v>
      </c>
    </row>
    <row r="591" spans="1:65" x14ac:dyDescent="0.25">
      <c r="A591" s="4"/>
      <c r="B591" s="67"/>
      <c r="C591" s="68"/>
      <c r="D591" s="68"/>
      <c r="E591" s="69"/>
      <c r="F591" s="68"/>
      <c r="G591" s="69"/>
      <c r="H591" s="68"/>
      <c r="I591" s="68"/>
      <c r="J591" s="70"/>
      <c r="K591" s="68"/>
      <c r="L591" s="68"/>
      <c r="M591" s="71"/>
      <c r="N591" s="69"/>
      <c r="O591" s="69"/>
      <c r="P591" s="69"/>
      <c r="Q591" s="69"/>
      <c r="R591" s="69"/>
      <c r="S591" s="69"/>
      <c r="T591" s="68" t="str">
        <f>IF(IFERROR(VLOOKUP(Members[[#This Row],[Subscriber SSN]],$C$7:T590,18,FALSE), "") = 0, "",IFERROR(VLOOKUP(Members[[#This Row],[Subscriber SSN]],$C$7:T590,18,FALSE), ""))</f>
        <v/>
      </c>
      <c r="U591" s="68" t="str">
        <f>IF(IFERROR(VLOOKUP(Members[[#This Row],[Subscriber SSN]],$C$7:U590,19,FALSE), "") = 0, "",IFERROR(VLOOKUP(Members[[#This Row],[Subscriber SSN]],$C$7:U590,19,FALSE), ""))</f>
        <v/>
      </c>
      <c r="V591" s="69" t="str">
        <f>IF(IFERROR(VLOOKUP(Members[[#This Row],[Subscriber SSN]],$C$7:V590,20,FALSE), "") = 0, "", IFERROR(VLOOKUP(Members[[#This Row],[Subscriber SSN]],$C$7:V590,20,FALSE), ""))</f>
        <v/>
      </c>
      <c r="W591" s="68" t="str">
        <f>IF(IFERROR(VLOOKUP(Members[[#This Row],[Subscriber SSN]],$C$7:W590,21,FALSE), "") = 0, "", IFERROR(VLOOKUP(Members[[#This Row],[Subscriber SSN]],$C$7:W590,21,FALSE), ""))</f>
        <v/>
      </c>
      <c r="X591" s="68" t="str">
        <f>IF(IFERROR(VLOOKUP(Members[[#This Row],[Subscriber SSN]],$C$7:X590,22,FALSE), "") = 0, "", IFERROR(VLOOKUP(Members[[#This Row],[Subscriber SSN]],$C$7:X590,22,FALSE), ""))</f>
        <v/>
      </c>
      <c r="Y591" s="68"/>
      <c r="Z591" s="72"/>
      <c r="AA591" s="69"/>
      <c r="AB591" s="69"/>
      <c r="AC591" s="70"/>
      <c r="AD591" s="110">
        <f t="shared" si="18"/>
        <v>45292</v>
      </c>
      <c r="AE591" s="69"/>
      <c r="AF591" s="69"/>
      <c r="AG591" s="71"/>
      <c r="AH591" s="69"/>
      <c r="AI591" s="69"/>
      <c r="AJ591" s="69"/>
      <c r="AK591" s="69"/>
      <c r="AL591" s="69"/>
      <c r="AM591" s="69"/>
      <c r="AN591" s="69"/>
      <c r="AO591" s="69"/>
      <c r="AP591" s="73"/>
      <c r="AQ591" s="73"/>
      <c r="AR591" s="73"/>
      <c r="AS591" s="73"/>
      <c r="AT591" s="73"/>
      <c r="AU591" s="73"/>
      <c r="AV591" s="73"/>
      <c r="AW591" s="73"/>
      <c r="AX591" s="73"/>
      <c r="AY591" s="73"/>
      <c r="AZ591" s="73"/>
      <c r="BA591" s="73"/>
      <c r="BB591" s="73"/>
      <c r="BC591" s="74"/>
      <c r="BD591" s="222" t="str">
        <f t="shared" si="19"/>
        <v xml:space="preserve"> </v>
      </c>
      <c r="BE591" s="76">
        <f ca="1">Validation!H591</f>
        <v>2</v>
      </c>
      <c r="BF591" t="str">
        <f ca="1">Validation!I591</f>
        <v/>
      </c>
      <c r="BJ591" t="str">
        <f>IF(AND(ISBLANK(Members[[#This Row],[DependentSSN]]),NOT(ISBLANK(Members[[#This Row],[MedicalPolicy]]))), "CoverageLevels", "Waivers")</f>
        <v>Waivers</v>
      </c>
      <c r="BK591" t="str">
        <f>IF(AND(ISBLANK(Members[[#This Row],[DependentSSN]]),NOT(ISBLANK(Members[[#This Row],[Dental Policy]]))), "CoverageLevels", "Waivers")</f>
        <v>Waivers</v>
      </c>
      <c r="BL591" t="str">
        <f>IF(AND(ISBLANK(Members[[#This Row],[DependentSSN]]),NOT(ISBLANK(Members[[#This Row],[VisionPolicy]]))), "CoverageLevels", "Waivers")</f>
        <v>Waivers</v>
      </c>
      <c r="BM591">
        <v>0</v>
      </c>
    </row>
    <row r="592" spans="1:65" x14ac:dyDescent="0.25">
      <c r="A592" s="4"/>
      <c r="B592" s="67"/>
      <c r="C592" s="68"/>
      <c r="D592" s="68"/>
      <c r="E592" s="69"/>
      <c r="F592" s="68"/>
      <c r="G592" s="69"/>
      <c r="H592" s="68"/>
      <c r="I592" s="68"/>
      <c r="J592" s="70"/>
      <c r="K592" s="68"/>
      <c r="L592" s="68"/>
      <c r="M592" s="71"/>
      <c r="N592" s="69"/>
      <c r="O592" s="69"/>
      <c r="P592" s="69"/>
      <c r="Q592" s="69"/>
      <c r="R592" s="69"/>
      <c r="S592" s="69"/>
      <c r="T592" s="68" t="str">
        <f>IF(IFERROR(VLOOKUP(Members[[#This Row],[Subscriber SSN]],$C$7:T591,18,FALSE), "") = 0, "",IFERROR(VLOOKUP(Members[[#This Row],[Subscriber SSN]],$C$7:T591,18,FALSE), ""))</f>
        <v/>
      </c>
      <c r="U592" s="68" t="str">
        <f>IF(IFERROR(VLOOKUP(Members[[#This Row],[Subscriber SSN]],$C$7:U591,19,FALSE), "") = 0, "",IFERROR(VLOOKUP(Members[[#This Row],[Subscriber SSN]],$C$7:U591,19,FALSE), ""))</f>
        <v/>
      </c>
      <c r="V592" s="69" t="str">
        <f>IF(IFERROR(VLOOKUP(Members[[#This Row],[Subscriber SSN]],$C$7:V591,20,FALSE), "") = 0, "", IFERROR(VLOOKUP(Members[[#This Row],[Subscriber SSN]],$C$7:V591,20,FALSE), ""))</f>
        <v/>
      </c>
      <c r="W592" s="68" t="str">
        <f>IF(IFERROR(VLOOKUP(Members[[#This Row],[Subscriber SSN]],$C$7:W591,21,FALSE), "") = 0, "", IFERROR(VLOOKUP(Members[[#This Row],[Subscriber SSN]],$C$7:W591,21,FALSE), ""))</f>
        <v/>
      </c>
      <c r="X592" s="68" t="str">
        <f>IF(IFERROR(VLOOKUP(Members[[#This Row],[Subscriber SSN]],$C$7:X591,22,FALSE), "") = 0, "", IFERROR(VLOOKUP(Members[[#This Row],[Subscriber SSN]],$C$7:X591,22,FALSE), ""))</f>
        <v/>
      </c>
      <c r="Y592" s="68"/>
      <c r="Z592" s="72"/>
      <c r="AA592" s="69"/>
      <c r="AB592" s="69"/>
      <c r="AC592" s="70"/>
      <c r="AD592" s="110">
        <f t="shared" si="18"/>
        <v>45292</v>
      </c>
      <c r="AE592" s="69"/>
      <c r="AF592" s="69"/>
      <c r="AG592" s="71"/>
      <c r="AH592" s="69"/>
      <c r="AI592" s="69"/>
      <c r="AJ592" s="69"/>
      <c r="AK592" s="69"/>
      <c r="AL592" s="69"/>
      <c r="AM592" s="69"/>
      <c r="AN592" s="69"/>
      <c r="AO592" s="69"/>
      <c r="AP592" s="73"/>
      <c r="AQ592" s="73"/>
      <c r="AR592" s="73"/>
      <c r="AS592" s="73"/>
      <c r="AT592" s="73"/>
      <c r="AU592" s="73"/>
      <c r="AV592" s="73"/>
      <c r="AW592" s="73"/>
      <c r="AX592" s="73"/>
      <c r="AY592" s="73"/>
      <c r="AZ592" s="73"/>
      <c r="BA592" s="73"/>
      <c r="BB592" s="73"/>
      <c r="BC592" s="74"/>
      <c r="BD592" s="222" t="str">
        <f t="shared" si="19"/>
        <v xml:space="preserve"> </v>
      </c>
      <c r="BE592" s="76">
        <f ca="1">Validation!H592</f>
        <v>2</v>
      </c>
      <c r="BF592" t="str">
        <f ca="1">Validation!I592</f>
        <v/>
      </c>
      <c r="BJ592" t="str">
        <f>IF(AND(ISBLANK(Members[[#This Row],[DependentSSN]]),NOT(ISBLANK(Members[[#This Row],[MedicalPolicy]]))), "CoverageLevels", "Waivers")</f>
        <v>Waivers</v>
      </c>
      <c r="BK592" t="str">
        <f>IF(AND(ISBLANK(Members[[#This Row],[DependentSSN]]),NOT(ISBLANK(Members[[#This Row],[Dental Policy]]))), "CoverageLevels", "Waivers")</f>
        <v>Waivers</v>
      </c>
      <c r="BL592" t="str">
        <f>IF(AND(ISBLANK(Members[[#This Row],[DependentSSN]]),NOT(ISBLANK(Members[[#This Row],[VisionPolicy]]))), "CoverageLevels", "Waivers")</f>
        <v>Waivers</v>
      </c>
      <c r="BM592">
        <v>0</v>
      </c>
    </row>
    <row r="593" spans="1:65" x14ac:dyDescent="0.25">
      <c r="A593" s="4"/>
      <c r="B593" s="67"/>
      <c r="C593" s="68"/>
      <c r="D593" s="68"/>
      <c r="E593" s="69"/>
      <c r="F593" s="68"/>
      <c r="G593" s="69"/>
      <c r="H593" s="68"/>
      <c r="I593" s="68"/>
      <c r="J593" s="70"/>
      <c r="K593" s="68"/>
      <c r="L593" s="68"/>
      <c r="M593" s="71"/>
      <c r="N593" s="69"/>
      <c r="O593" s="69"/>
      <c r="P593" s="69"/>
      <c r="Q593" s="69"/>
      <c r="R593" s="69"/>
      <c r="S593" s="69"/>
      <c r="T593" s="68" t="str">
        <f>IF(IFERROR(VLOOKUP(Members[[#This Row],[Subscriber SSN]],$C$7:T592,18,FALSE), "") = 0, "",IFERROR(VLOOKUP(Members[[#This Row],[Subscriber SSN]],$C$7:T592,18,FALSE), ""))</f>
        <v/>
      </c>
      <c r="U593" s="68" t="str">
        <f>IF(IFERROR(VLOOKUP(Members[[#This Row],[Subscriber SSN]],$C$7:U592,19,FALSE), "") = 0, "",IFERROR(VLOOKUP(Members[[#This Row],[Subscriber SSN]],$C$7:U592,19,FALSE), ""))</f>
        <v/>
      </c>
      <c r="V593" s="69" t="str">
        <f>IF(IFERROR(VLOOKUP(Members[[#This Row],[Subscriber SSN]],$C$7:V592,20,FALSE), "") = 0, "", IFERROR(VLOOKUP(Members[[#This Row],[Subscriber SSN]],$C$7:V592,20,FALSE), ""))</f>
        <v/>
      </c>
      <c r="W593" s="68" t="str">
        <f>IF(IFERROR(VLOOKUP(Members[[#This Row],[Subscriber SSN]],$C$7:W592,21,FALSE), "") = 0, "", IFERROR(VLOOKUP(Members[[#This Row],[Subscriber SSN]],$C$7:W592,21,FALSE), ""))</f>
        <v/>
      </c>
      <c r="X593" s="68" t="str">
        <f>IF(IFERROR(VLOOKUP(Members[[#This Row],[Subscriber SSN]],$C$7:X592,22,FALSE), "") = 0, "", IFERROR(VLOOKUP(Members[[#This Row],[Subscriber SSN]],$C$7:X592,22,FALSE), ""))</f>
        <v/>
      </c>
      <c r="Y593" s="68"/>
      <c r="Z593" s="72"/>
      <c r="AA593" s="69"/>
      <c r="AB593" s="69"/>
      <c r="AC593" s="70"/>
      <c r="AD593" s="110">
        <f t="shared" si="18"/>
        <v>45292</v>
      </c>
      <c r="AE593" s="69"/>
      <c r="AF593" s="69"/>
      <c r="AG593" s="71"/>
      <c r="AH593" s="69"/>
      <c r="AI593" s="69"/>
      <c r="AJ593" s="69"/>
      <c r="AK593" s="69"/>
      <c r="AL593" s="69"/>
      <c r="AM593" s="69"/>
      <c r="AN593" s="69"/>
      <c r="AO593" s="69"/>
      <c r="AP593" s="73"/>
      <c r="AQ593" s="73"/>
      <c r="AR593" s="73"/>
      <c r="AS593" s="73"/>
      <c r="AT593" s="73"/>
      <c r="AU593" s="73"/>
      <c r="AV593" s="73"/>
      <c r="AW593" s="73"/>
      <c r="AX593" s="73"/>
      <c r="AY593" s="73"/>
      <c r="AZ593" s="73"/>
      <c r="BA593" s="73"/>
      <c r="BB593" s="73"/>
      <c r="BC593" s="74"/>
      <c r="BD593" s="222" t="str">
        <f t="shared" si="19"/>
        <v xml:space="preserve"> </v>
      </c>
      <c r="BE593" s="76">
        <f ca="1">Validation!H593</f>
        <v>2</v>
      </c>
      <c r="BF593" t="str">
        <f ca="1">Validation!I593</f>
        <v/>
      </c>
      <c r="BJ593" t="str">
        <f>IF(AND(ISBLANK(Members[[#This Row],[DependentSSN]]),NOT(ISBLANK(Members[[#This Row],[MedicalPolicy]]))), "CoverageLevels", "Waivers")</f>
        <v>Waivers</v>
      </c>
      <c r="BK593" t="str">
        <f>IF(AND(ISBLANK(Members[[#This Row],[DependentSSN]]),NOT(ISBLANK(Members[[#This Row],[Dental Policy]]))), "CoverageLevels", "Waivers")</f>
        <v>Waivers</v>
      </c>
      <c r="BL593" t="str">
        <f>IF(AND(ISBLANK(Members[[#This Row],[DependentSSN]]),NOT(ISBLANK(Members[[#This Row],[VisionPolicy]]))), "CoverageLevels", "Waivers")</f>
        <v>Waivers</v>
      </c>
      <c r="BM593">
        <v>0</v>
      </c>
    </row>
    <row r="594" spans="1:65" x14ac:dyDescent="0.25">
      <c r="A594" s="4"/>
      <c r="B594" s="67"/>
      <c r="C594" s="68"/>
      <c r="D594" s="68"/>
      <c r="E594" s="69"/>
      <c r="F594" s="68"/>
      <c r="G594" s="69"/>
      <c r="H594" s="68"/>
      <c r="I594" s="68"/>
      <c r="J594" s="70"/>
      <c r="K594" s="68"/>
      <c r="L594" s="68"/>
      <c r="M594" s="71"/>
      <c r="N594" s="69"/>
      <c r="O594" s="69"/>
      <c r="P594" s="69"/>
      <c r="Q594" s="69"/>
      <c r="R594" s="69"/>
      <c r="S594" s="69"/>
      <c r="T594" s="68" t="str">
        <f>IF(IFERROR(VLOOKUP(Members[[#This Row],[Subscriber SSN]],$C$7:T593,18,FALSE), "") = 0, "",IFERROR(VLOOKUP(Members[[#This Row],[Subscriber SSN]],$C$7:T593,18,FALSE), ""))</f>
        <v/>
      </c>
      <c r="U594" s="68" t="str">
        <f>IF(IFERROR(VLOOKUP(Members[[#This Row],[Subscriber SSN]],$C$7:U593,19,FALSE), "") = 0, "",IFERROR(VLOOKUP(Members[[#This Row],[Subscriber SSN]],$C$7:U593,19,FALSE), ""))</f>
        <v/>
      </c>
      <c r="V594" s="69" t="str">
        <f>IF(IFERROR(VLOOKUP(Members[[#This Row],[Subscriber SSN]],$C$7:V593,20,FALSE), "") = 0, "", IFERROR(VLOOKUP(Members[[#This Row],[Subscriber SSN]],$C$7:V593,20,FALSE), ""))</f>
        <v/>
      </c>
      <c r="W594" s="68" t="str">
        <f>IF(IFERROR(VLOOKUP(Members[[#This Row],[Subscriber SSN]],$C$7:W593,21,FALSE), "") = 0, "", IFERROR(VLOOKUP(Members[[#This Row],[Subscriber SSN]],$C$7:W593,21,FALSE), ""))</f>
        <v/>
      </c>
      <c r="X594" s="68" t="str">
        <f>IF(IFERROR(VLOOKUP(Members[[#This Row],[Subscriber SSN]],$C$7:X593,22,FALSE), "") = 0, "", IFERROR(VLOOKUP(Members[[#This Row],[Subscriber SSN]],$C$7:X593,22,FALSE), ""))</f>
        <v/>
      </c>
      <c r="Y594" s="68"/>
      <c r="Z594" s="72"/>
      <c r="AA594" s="69"/>
      <c r="AB594" s="69"/>
      <c r="AC594" s="70"/>
      <c r="AD594" s="110">
        <f t="shared" si="18"/>
        <v>45292</v>
      </c>
      <c r="AE594" s="69"/>
      <c r="AF594" s="69"/>
      <c r="AG594" s="71"/>
      <c r="AH594" s="69"/>
      <c r="AI594" s="69"/>
      <c r="AJ594" s="69"/>
      <c r="AK594" s="69"/>
      <c r="AL594" s="69"/>
      <c r="AM594" s="69"/>
      <c r="AN594" s="69"/>
      <c r="AO594" s="69"/>
      <c r="AP594" s="73"/>
      <c r="AQ594" s="73"/>
      <c r="AR594" s="73"/>
      <c r="AS594" s="73"/>
      <c r="AT594" s="73"/>
      <c r="AU594" s="73"/>
      <c r="AV594" s="73"/>
      <c r="AW594" s="73"/>
      <c r="AX594" s="73"/>
      <c r="AY594" s="73"/>
      <c r="AZ594" s="73"/>
      <c r="BA594" s="73"/>
      <c r="BB594" s="73"/>
      <c r="BC594" s="74"/>
      <c r="BD594" s="222" t="str">
        <f t="shared" si="19"/>
        <v xml:space="preserve"> </v>
      </c>
      <c r="BE594" s="76">
        <f ca="1">Validation!H594</f>
        <v>2</v>
      </c>
      <c r="BF594" t="str">
        <f ca="1">Validation!I594</f>
        <v/>
      </c>
      <c r="BJ594" t="str">
        <f>IF(AND(ISBLANK(Members[[#This Row],[DependentSSN]]),NOT(ISBLANK(Members[[#This Row],[MedicalPolicy]]))), "CoverageLevels", "Waivers")</f>
        <v>Waivers</v>
      </c>
      <c r="BK594" t="str">
        <f>IF(AND(ISBLANK(Members[[#This Row],[DependentSSN]]),NOT(ISBLANK(Members[[#This Row],[Dental Policy]]))), "CoverageLevels", "Waivers")</f>
        <v>Waivers</v>
      </c>
      <c r="BL594" t="str">
        <f>IF(AND(ISBLANK(Members[[#This Row],[DependentSSN]]),NOT(ISBLANK(Members[[#This Row],[VisionPolicy]]))), "CoverageLevels", "Waivers")</f>
        <v>Waivers</v>
      </c>
      <c r="BM594">
        <v>0</v>
      </c>
    </row>
    <row r="595" spans="1:65" x14ac:dyDescent="0.25">
      <c r="A595" s="4"/>
      <c r="B595" s="67"/>
      <c r="C595" s="68"/>
      <c r="D595" s="68"/>
      <c r="E595" s="69"/>
      <c r="F595" s="68"/>
      <c r="G595" s="69"/>
      <c r="H595" s="68"/>
      <c r="I595" s="68"/>
      <c r="J595" s="70"/>
      <c r="K595" s="68"/>
      <c r="L595" s="68"/>
      <c r="M595" s="71"/>
      <c r="N595" s="69"/>
      <c r="O595" s="69"/>
      <c r="P595" s="69"/>
      <c r="Q595" s="69"/>
      <c r="R595" s="69"/>
      <c r="S595" s="69"/>
      <c r="T595" s="68" t="str">
        <f>IF(IFERROR(VLOOKUP(Members[[#This Row],[Subscriber SSN]],$C$7:T594,18,FALSE), "") = 0, "",IFERROR(VLOOKUP(Members[[#This Row],[Subscriber SSN]],$C$7:T594,18,FALSE), ""))</f>
        <v/>
      </c>
      <c r="U595" s="68" t="str">
        <f>IF(IFERROR(VLOOKUP(Members[[#This Row],[Subscriber SSN]],$C$7:U594,19,FALSE), "") = 0, "",IFERROR(VLOOKUP(Members[[#This Row],[Subscriber SSN]],$C$7:U594,19,FALSE), ""))</f>
        <v/>
      </c>
      <c r="V595" s="69" t="str">
        <f>IF(IFERROR(VLOOKUP(Members[[#This Row],[Subscriber SSN]],$C$7:V594,20,FALSE), "") = 0, "", IFERROR(VLOOKUP(Members[[#This Row],[Subscriber SSN]],$C$7:V594,20,FALSE), ""))</f>
        <v/>
      </c>
      <c r="W595" s="68" t="str">
        <f>IF(IFERROR(VLOOKUP(Members[[#This Row],[Subscriber SSN]],$C$7:W594,21,FALSE), "") = 0, "", IFERROR(VLOOKUP(Members[[#This Row],[Subscriber SSN]],$C$7:W594,21,FALSE), ""))</f>
        <v/>
      </c>
      <c r="X595" s="68" t="str">
        <f>IF(IFERROR(VLOOKUP(Members[[#This Row],[Subscriber SSN]],$C$7:X594,22,FALSE), "") = 0, "", IFERROR(VLOOKUP(Members[[#This Row],[Subscriber SSN]],$C$7:X594,22,FALSE), ""))</f>
        <v/>
      </c>
      <c r="Y595" s="68"/>
      <c r="Z595" s="72"/>
      <c r="AA595" s="69"/>
      <c r="AB595" s="69"/>
      <c r="AC595" s="70"/>
      <c r="AD595" s="110">
        <f t="shared" si="18"/>
        <v>45292</v>
      </c>
      <c r="AE595" s="69"/>
      <c r="AF595" s="69"/>
      <c r="AG595" s="71"/>
      <c r="AH595" s="69"/>
      <c r="AI595" s="69"/>
      <c r="AJ595" s="69"/>
      <c r="AK595" s="69"/>
      <c r="AL595" s="69"/>
      <c r="AM595" s="69"/>
      <c r="AN595" s="69"/>
      <c r="AO595" s="69"/>
      <c r="AP595" s="73"/>
      <c r="AQ595" s="73"/>
      <c r="AR595" s="73"/>
      <c r="AS595" s="73"/>
      <c r="AT595" s="73"/>
      <c r="AU595" s="73"/>
      <c r="AV595" s="73"/>
      <c r="AW595" s="73"/>
      <c r="AX595" s="73"/>
      <c r="AY595" s="73"/>
      <c r="AZ595" s="73"/>
      <c r="BA595" s="73"/>
      <c r="BB595" s="73"/>
      <c r="BC595" s="74"/>
      <c r="BD595" s="222" t="str">
        <f t="shared" si="19"/>
        <v xml:space="preserve"> </v>
      </c>
      <c r="BE595" s="76">
        <f ca="1">Validation!H595</f>
        <v>2</v>
      </c>
      <c r="BF595" t="str">
        <f ca="1">Validation!I595</f>
        <v/>
      </c>
      <c r="BJ595" t="str">
        <f>IF(AND(ISBLANK(Members[[#This Row],[DependentSSN]]),NOT(ISBLANK(Members[[#This Row],[MedicalPolicy]]))), "CoverageLevels", "Waivers")</f>
        <v>Waivers</v>
      </c>
      <c r="BK595" t="str">
        <f>IF(AND(ISBLANK(Members[[#This Row],[DependentSSN]]),NOT(ISBLANK(Members[[#This Row],[Dental Policy]]))), "CoverageLevels", "Waivers")</f>
        <v>Waivers</v>
      </c>
      <c r="BL595" t="str">
        <f>IF(AND(ISBLANK(Members[[#This Row],[DependentSSN]]),NOT(ISBLANK(Members[[#This Row],[VisionPolicy]]))), "CoverageLevels", "Waivers")</f>
        <v>Waivers</v>
      </c>
      <c r="BM595">
        <v>0</v>
      </c>
    </row>
    <row r="596" spans="1:65" x14ac:dyDescent="0.25">
      <c r="A596" s="4"/>
      <c r="B596" s="67"/>
      <c r="C596" s="68"/>
      <c r="D596" s="68"/>
      <c r="E596" s="69"/>
      <c r="F596" s="68"/>
      <c r="G596" s="69"/>
      <c r="H596" s="68"/>
      <c r="I596" s="68"/>
      <c r="J596" s="70"/>
      <c r="K596" s="68"/>
      <c r="L596" s="68"/>
      <c r="M596" s="71"/>
      <c r="N596" s="69"/>
      <c r="O596" s="69"/>
      <c r="P596" s="69"/>
      <c r="Q596" s="69"/>
      <c r="R596" s="69"/>
      <c r="S596" s="69"/>
      <c r="T596" s="68" t="str">
        <f>IF(IFERROR(VLOOKUP(Members[[#This Row],[Subscriber SSN]],$C$7:T595,18,FALSE), "") = 0, "",IFERROR(VLOOKUP(Members[[#This Row],[Subscriber SSN]],$C$7:T595,18,FALSE), ""))</f>
        <v/>
      </c>
      <c r="U596" s="68" t="str">
        <f>IF(IFERROR(VLOOKUP(Members[[#This Row],[Subscriber SSN]],$C$7:U595,19,FALSE), "") = 0, "",IFERROR(VLOOKUP(Members[[#This Row],[Subscriber SSN]],$C$7:U595,19,FALSE), ""))</f>
        <v/>
      </c>
      <c r="V596" s="69" t="str">
        <f>IF(IFERROR(VLOOKUP(Members[[#This Row],[Subscriber SSN]],$C$7:V595,20,FALSE), "") = 0, "", IFERROR(VLOOKUP(Members[[#This Row],[Subscriber SSN]],$C$7:V595,20,FALSE), ""))</f>
        <v/>
      </c>
      <c r="W596" s="68" t="str">
        <f>IF(IFERROR(VLOOKUP(Members[[#This Row],[Subscriber SSN]],$C$7:W595,21,FALSE), "") = 0, "", IFERROR(VLOOKUP(Members[[#This Row],[Subscriber SSN]],$C$7:W595,21,FALSE), ""))</f>
        <v/>
      </c>
      <c r="X596" s="68" t="str">
        <f>IF(IFERROR(VLOOKUP(Members[[#This Row],[Subscriber SSN]],$C$7:X595,22,FALSE), "") = 0, "", IFERROR(VLOOKUP(Members[[#This Row],[Subscriber SSN]],$C$7:X595,22,FALSE), ""))</f>
        <v/>
      </c>
      <c r="Y596" s="68"/>
      <c r="Z596" s="72"/>
      <c r="AA596" s="69"/>
      <c r="AB596" s="69"/>
      <c r="AC596" s="70"/>
      <c r="AD596" s="110">
        <f t="shared" si="18"/>
        <v>45292</v>
      </c>
      <c r="AE596" s="69"/>
      <c r="AF596" s="69"/>
      <c r="AG596" s="71"/>
      <c r="AH596" s="69"/>
      <c r="AI596" s="69"/>
      <c r="AJ596" s="69"/>
      <c r="AK596" s="69"/>
      <c r="AL596" s="69"/>
      <c r="AM596" s="69"/>
      <c r="AN596" s="69"/>
      <c r="AO596" s="69"/>
      <c r="AP596" s="73"/>
      <c r="AQ596" s="73"/>
      <c r="AR596" s="73"/>
      <c r="AS596" s="73"/>
      <c r="AT596" s="73"/>
      <c r="AU596" s="73"/>
      <c r="AV596" s="73"/>
      <c r="AW596" s="73"/>
      <c r="AX596" s="73"/>
      <c r="AY596" s="73"/>
      <c r="AZ596" s="73"/>
      <c r="BA596" s="73"/>
      <c r="BB596" s="73"/>
      <c r="BC596" s="74"/>
      <c r="BD596" s="222" t="str">
        <f t="shared" si="19"/>
        <v xml:space="preserve"> </v>
      </c>
      <c r="BE596" s="76">
        <f ca="1">Validation!H596</f>
        <v>2</v>
      </c>
      <c r="BF596" t="str">
        <f ca="1">Validation!I596</f>
        <v/>
      </c>
      <c r="BJ596" t="str">
        <f>IF(AND(ISBLANK(Members[[#This Row],[DependentSSN]]),NOT(ISBLANK(Members[[#This Row],[MedicalPolicy]]))), "CoverageLevels", "Waivers")</f>
        <v>Waivers</v>
      </c>
      <c r="BK596" t="str">
        <f>IF(AND(ISBLANK(Members[[#This Row],[DependentSSN]]),NOT(ISBLANK(Members[[#This Row],[Dental Policy]]))), "CoverageLevels", "Waivers")</f>
        <v>Waivers</v>
      </c>
      <c r="BL596" t="str">
        <f>IF(AND(ISBLANK(Members[[#This Row],[DependentSSN]]),NOT(ISBLANK(Members[[#This Row],[VisionPolicy]]))), "CoverageLevels", "Waivers")</f>
        <v>Waivers</v>
      </c>
      <c r="BM596">
        <v>0</v>
      </c>
    </row>
    <row r="597" spans="1:65" x14ac:dyDescent="0.25">
      <c r="A597" s="4"/>
      <c r="B597" s="67"/>
      <c r="C597" s="68"/>
      <c r="D597" s="68"/>
      <c r="E597" s="69"/>
      <c r="F597" s="68"/>
      <c r="G597" s="69"/>
      <c r="H597" s="68"/>
      <c r="I597" s="68"/>
      <c r="J597" s="70"/>
      <c r="K597" s="68"/>
      <c r="L597" s="68"/>
      <c r="M597" s="71"/>
      <c r="N597" s="69"/>
      <c r="O597" s="69"/>
      <c r="P597" s="69"/>
      <c r="Q597" s="69"/>
      <c r="R597" s="69"/>
      <c r="S597" s="69"/>
      <c r="T597" s="68" t="str">
        <f>IF(IFERROR(VLOOKUP(Members[[#This Row],[Subscriber SSN]],$C$7:T596,18,FALSE), "") = 0, "",IFERROR(VLOOKUP(Members[[#This Row],[Subscriber SSN]],$C$7:T596,18,FALSE), ""))</f>
        <v/>
      </c>
      <c r="U597" s="68" t="str">
        <f>IF(IFERROR(VLOOKUP(Members[[#This Row],[Subscriber SSN]],$C$7:U596,19,FALSE), "") = 0, "",IFERROR(VLOOKUP(Members[[#This Row],[Subscriber SSN]],$C$7:U596,19,FALSE), ""))</f>
        <v/>
      </c>
      <c r="V597" s="69" t="str">
        <f>IF(IFERROR(VLOOKUP(Members[[#This Row],[Subscriber SSN]],$C$7:V596,20,FALSE), "") = 0, "", IFERROR(VLOOKUP(Members[[#This Row],[Subscriber SSN]],$C$7:V596,20,FALSE), ""))</f>
        <v/>
      </c>
      <c r="W597" s="68" t="str">
        <f>IF(IFERROR(VLOOKUP(Members[[#This Row],[Subscriber SSN]],$C$7:W596,21,FALSE), "") = 0, "", IFERROR(VLOOKUP(Members[[#This Row],[Subscriber SSN]],$C$7:W596,21,FALSE), ""))</f>
        <v/>
      </c>
      <c r="X597" s="68" t="str">
        <f>IF(IFERROR(VLOOKUP(Members[[#This Row],[Subscriber SSN]],$C$7:X596,22,FALSE), "") = 0, "", IFERROR(VLOOKUP(Members[[#This Row],[Subscriber SSN]],$C$7:X596,22,FALSE), ""))</f>
        <v/>
      </c>
      <c r="Y597" s="68"/>
      <c r="Z597" s="72"/>
      <c r="AA597" s="69"/>
      <c r="AB597" s="69"/>
      <c r="AC597" s="70"/>
      <c r="AD597" s="110">
        <f t="shared" si="18"/>
        <v>45292</v>
      </c>
      <c r="AE597" s="69"/>
      <c r="AF597" s="69"/>
      <c r="AG597" s="71"/>
      <c r="AH597" s="69"/>
      <c r="AI597" s="69"/>
      <c r="AJ597" s="69"/>
      <c r="AK597" s="69"/>
      <c r="AL597" s="69"/>
      <c r="AM597" s="69"/>
      <c r="AN597" s="69"/>
      <c r="AO597" s="69"/>
      <c r="AP597" s="73"/>
      <c r="AQ597" s="73"/>
      <c r="AR597" s="73"/>
      <c r="AS597" s="73"/>
      <c r="AT597" s="73"/>
      <c r="AU597" s="73"/>
      <c r="AV597" s="73"/>
      <c r="AW597" s="73"/>
      <c r="AX597" s="73"/>
      <c r="AY597" s="73"/>
      <c r="AZ597" s="73"/>
      <c r="BA597" s="73"/>
      <c r="BB597" s="73"/>
      <c r="BC597" s="74"/>
      <c r="BD597" s="222" t="str">
        <f t="shared" si="19"/>
        <v xml:space="preserve"> </v>
      </c>
      <c r="BE597" s="76">
        <f ca="1">Validation!H597</f>
        <v>2</v>
      </c>
      <c r="BF597" t="str">
        <f ca="1">Validation!I597</f>
        <v/>
      </c>
      <c r="BJ597" t="str">
        <f>IF(AND(ISBLANK(Members[[#This Row],[DependentSSN]]),NOT(ISBLANK(Members[[#This Row],[MedicalPolicy]]))), "CoverageLevels", "Waivers")</f>
        <v>Waivers</v>
      </c>
      <c r="BK597" t="str">
        <f>IF(AND(ISBLANK(Members[[#This Row],[DependentSSN]]),NOT(ISBLANK(Members[[#This Row],[Dental Policy]]))), "CoverageLevels", "Waivers")</f>
        <v>Waivers</v>
      </c>
      <c r="BL597" t="str">
        <f>IF(AND(ISBLANK(Members[[#This Row],[DependentSSN]]),NOT(ISBLANK(Members[[#This Row],[VisionPolicy]]))), "CoverageLevels", "Waivers")</f>
        <v>Waivers</v>
      </c>
      <c r="BM597">
        <v>0</v>
      </c>
    </row>
    <row r="598" spans="1:65" x14ac:dyDescent="0.25">
      <c r="A598" s="4"/>
      <c r="B598" s="67"/>
      <c r="C598" s="68"/>
      <c r="D598" s="68"/>
      <c r="E598" s="69"/>
      <c r="F598" s="68"/>
      <c r="G598" s="69"/>
      <c r="H598" s="68"/>
      <c r="I598" s="68"/>
      <c r="J598" s="70"/>
      <c r="K598" s="68"/>
      <c r="L598" s="68"/>
      <c r="M598" s="71"/>
      <c r="N598" s="69"/>
      <c r="O598" s="69"/>
      <c r="P598" s="69"/>
      <c r="Q598" s="69"/>
      <c r="R598" s="69"/>
      <c r="S598" s="69"/>
      <c r="T598" s="68" t="str">
        <f>IF(IFERROR(VLOOKUP(Members[[#This Row],[Subscriber SSN]],$C$7:T597,18,FALSE), "") = 0, "",IFERROR(VLOOKUP(Members[[#This Row],[Subscriber SSN]],$C$7:T597,18,FALSE), ""))</f>
        <v/>
      </c>
      <c r="U598" s="68" t="str">
        <f>IF(IFERROR(VLOOKUP(Members[[#This Row],[Subscriber SSN]],$C$7:U597,19,FALSE), "") = 0, "",IFERROR(VLOOKUP(Members[[#This Row],[Subscriber SSN]],$C$7:U597,19,FALSE), ""))</f>
        <v/>
      </c>
      <c r="V598" s="69" t="str">
        <f>IF(IFERROR(VLOOKUP(Members[[#This Row],[Subscriber SSN]],$C$7:V597,20,FALSE), "") = 0, "", IFERROR(VLOOKUP(Members[[#This Row],[Subscriber SSN]],$C$7:V597,20,FALSE), ""))</f>
        <v/>
      </c>
      <c r="W598" s="68" t="str">
        <f>IF(IFERROR(VLOOKUP(Members[[#This Row],[Subscriber SSN]],$C$7:W597,21,FALSE), "") = 0, "", IFERROR(VLOOKUP(Members[[#This Row],[Subscriber SSN]],$C$7:W597,21,FALSE), ""))</f>
        <v/>
      </c>
      <c r="X598" s="68" t="str">
        <f>IF(IFERROR(VLOOKUP(Members[[#This Row],[Subscriber SSN]],$C$7:X597,22,FALSE), "") = 0, "", IFERROR(VLOOKUP(Members[[#This Row],[Subscriber SSN]],$C$7:X597,22,FALSE), ""))</f>
        <v/>
      </c>
      <c r="Y598" s="68"/>
      <c r="Z598" s="72"/>
      <c r="AA598" s="69"/>
      <c r="AB598" s="69"/>
      <c r="AC598" s="70"/>
      <c r="AD598" s="110">
        <f t="shared" si="18"/>
        <v>45292</v>
      </c>
      <c r="AE598" s="69"/>
      <c r="AF598" s="69"/>
      <c r="AG598" s="71"/>
      <c r="AH598" s="69"/>
      <c r="AI598" s="69"/>
      <c r="AJ598" s="69"/>
      <c r="AK598" s="69"/>
      <c r="AL598" s="69"/>
      <c r="AM598" s="69"/>
      <c r="AN598" s="69"/>
      <c r="AO598" s="69"/>
      <c r="AP598" s="73"/>
      <c r="AQ598" s="73"/>
      <c r="AR598" s="73"/>
      <c r="AS598" s="73"/>
      <c r="AT598" s="73"/>
      <c r="AU598" s="73"/>
      <c r="AV598" s="73"/>
      <c r="AW598" s="73"/>
      <c r="AX598" s="73"/>
      <c r="AY598" s="73"/>
      <c r="AZ598" s="73"/>
      <c r="BA598" s="73"/>
      <c r="BB598" s="73"/>
      <c r="BC598" s="74"/>
      <c r="BD598" s="222" t="str">
        <f t="shared" si="19"/>
        <v xml:space="preserve"> </v>
      </c>
      <c r="BE598" s="76">
        <f ca="1">Validation!H598</f>
        <v>2</v>
      </c>
      <c r="BF598" t="str">
        <f ca="1">Validation!I598</f>
        <v/>
      </c>
      <c r="BJ598" t="str">
        <f>IF(AND(ISBLANK(Members[[#This Row],[DependentSSN]]),NOT(ISBLANK(Members[[#This Row],[MedicalPolicy]]))), "CoverageLevels", "Waivers")</f>
        <v>Waivers</v>
      </c>
      <c r="BK598" t="str">
        <f>IF(AND(ISBLANK(Members[[#This Row],[DependentSSN]]),NOT(ISBLANK(Members[[#This Row],[Dental Policy]]))), "CoverageLevels", "Waivers")</f>
        <v>Waivers</v>
      </c>
      <c r="BL598" t="str">
        <f>IF(AND(ISBLANK(Members[[#This Row],[DependentSSN]]),NOT(ISBLANK(Members[[#This Row],[VisionPolicy]]))), "CoverageLevels", "Waivers")</f>
        <v>Waivers</v>
      </c>
      <c r="BM598">
        <v>0</v>
      </c>
    </row>
    <row r="599" spans="1:65" x14ac:dyDescent="0.25">
      <c r="A599" s="4"/>
      <c r="B599" s="67"/>
      <c r="C599" s="68"/>
      <c r="D599" s="68"/>
      <c r="E599" s="69"/>
      <c r="F599" s="68"/>
      <c r="G599" s="69"/>
      <c r="H599" s="68"/>
      <c r="I599" s="68"/>
      <c r="J599" s="70"/>
      <c r="K599" s="68"/>
      <c r="L599" s="68"/>
      <c r="M599" s="71"/>
      <c r="N599" s="69"/>
      <c r="O599" s="69"/>
      <c r="P599" s="69"/>
      <c r="Q599" s="69"/>
      <c r="R599" s="69"/>
      <c r="S599" s="69"/>
      <c r="T599" s="68" t="str">
        <f>IF(IFERROR(VLOOKUP(Members[[#This Row],[Subscriber SSN]],$C$7:T598,18,FALSE), "") = 0, "",IFERROR(VLOOKUP(Members[[#This Row],[Subscriber SSN]],$C$7:T598,18,FALSE), ""))</f>
        <v/>
      </c>
      <c r="U599" s="68" t="str">
        <f>IF(IFERROR(VLOOKUP(Members[[#This Row],[Subscriber SSN]],$C$7:U598,19,FALSE), "") = 0, "",IFERROR(VLOOKUP(Members[[#This Row],[Subscriber SSN]],$C$7:U598,19,FALSE), ""))</f>
        <v/>
      </c>
      <c r="V599" s="69" t="str">
        <f>IF(IFERROR(VLOOKUP(Members[[#This Row],[Subscriber SSN]],$C$7:V598,20,FALSE), "") = 0, "", IFERROR(VLOOKUP(Members[[#This Row],[Subscriber SSN]],$C$7:V598,20,FALSE), ""))</f>
        <v/>
      </c>
      <c r="W599" s="68" t="str">
        <f>IF(IFERROR(VLOOKUP(Members[[#This Row],[Subscriber SSN]],$C$7:W598,21,FALSE), "") = 0, "", IFERROR(VLOOKUP(Members[[#This Row],[Subscriber SSN]],$C$7:W598,21,FALSE), ""))</f>
        <v/>
      </c>
      <c r="X599" s="68" t="str">
        <f>IF(IFERROR(VLOOKUP(Members[[#This Row],[Subscriber SSN]],$C$7:X598,22,FALSE), "") = 0, "", IFERROR(VLOOKUP(Members[[#This Row],[Subscriber SSN]],$C$7:X598,22,FALSE), ""))</f>
        <v/>
      </c>
      <c r="Y599" s="68"/>
      <c r="Z599" s="72"/>
      <c r="AA599" s="69"/>
      <c r="AB599" s="69"/>
      <c r="AC599" s="70"/>
      <c r="AD599" s="110">
        <f t="shared" si="18"/>
        <v>45292</v>
      </c>
      <c r="AE599" s="69"/>
      <c r="AF599" s="69"/>
      <c r="AG599" s="71"/>
      <c r="AH599" s="69"/>
      <c r="AI599" s="69"/>
      <c r="AJ599" s="69"/>
      <c r="AK599" s="69"/>
      <c r="AL599" s="69"/>
      <c r="AM599" s="69"/>
      <c r="AN599" s="69"/>
      <c r="AO599" s="69"/>
      <c r="AP599" s="73"/>
      <c r="AQ599" s="73"/>
      <c r="AR599" s="73"/>
      <c r="AS599" s="73"/>
      <c r="AT599" s="73"/>
      <c r="AU599" s="73"/>
      <c r="AV599" s="73"/>
      <c r="AW599" s="73"/>
      <c r="AX599" s="73"/>
      <c r="AY599" s="73"/>
      <c r="AZ599" s="73"/>
      <c r="BA599" s="73"/>
      <c r="BB599" s="73"/>
      <c r="BC599" s="74"/>
      <c r="BD599" s="222" t="str">
        <f t="shared" si="19"/>
        <v xml:space="preserve"> </v>
      </c>
      <c r="BE599" s="76">
        <f ca="1">Validation!H599</f>
        <v>2</v>
      </c>
      <c r="BF599" t="str">
        <f ca="1">Validation!I599</f>
        <v/>
      </c>
      <c r="BJ599" t="str">
        <f>IF(AND(ISBLANK(Members[[#This Row],[DependentSSN]]),NOT(ISBLANK(Members[[#This Row],[MedicalPolicy]]))), "CoverageLevels", "Waivers")</f>
        <v>Waivers</v>
      </c>
      <c r="BK599" t="str">
        <f>IF(AND(ISBLANK(Members[[#This Row],[DependentSSN]]),NOT(ISBLANK(Members[[#This Row],[Dental Policy]]))), "CoverageLevels", "Waivers")</f>
        <v>Waivers</v>
      </c>
      <c r="BL599" t="str">
        <f>IF(AND(ISBLANK(Members[[#This Row],[DependentSSN]]),NOT(ISBLANK(Members[[#This Row],[VisionPolicy]]))), "CoverageLevels", "Waivers")</f>
        <v>Waivers</v>
      </c>
      <c r="BM599">
        <v>0</v>
      </c>
    </row>
    <row r="600" spans="1:65" x14ac:dyDescent="0.25">
      <c r="A600" s="4"/>
      <c r="B600" s="67"/>
      <c r="C600" s="68"/>
      <c r="D600" s="68"/>
      <c r="E600" s="69"/>
      <c r="F600" s="68"/>
      <c r="G600" s="69"/>
      <c r="H600" s="68"/>
      <c r="I600" s="68"/>
      <c r="J600" s="70"/>
      <c r="K600" s="68"/>
      <c r="L600" s="68"/>
      <c r="M600" s="71"/>
      <c r="N600" s="69"/>
      <c r="O600" s="69"/>
      <c r="P600" s="69"/>
      <c r="Q600" s="69"/>
      <c r="R600" s="69"/>
      <c r="S600" s="69"/>
      <c r="T600" s="68" t="str">
        <f>IF(IFERROR(VLOOKUP(Members[[#This Row],[Subscriber SSN]],$C$7:T599,18,FALSE), "") = 0, "",IFERROR(VLOOKUP(Members[[#This Row],[Subscriber SSN]],$C$7:T599,18,FALSE), ""))</f>
        <v/>
      </c>
      <c r="U600" s="68" t="str">
        <f>IF(IFERROR(VLOOKUP(Members[[#This Row],[Subscriber SSN]],$C$7:U599,19,FALSE), "") = 0, "",IFERROR(VLOOKUP(Members[[#This Row],[Subscriber SSN]],$C$7:U599,19,FALSE), ""))</f>
        <v/>
      </c>
      <c r="V600" s="69" t="str">
        <f>IF(IFERROR(VLOOKUP(Members[[#This Row],[Subscriber SSN]],$C$7:V599,20,FALSE), "") = 0, "", IFERROR(VLOOKUP(Members[[#This Row],[Subscriber SSN]],$C$7:V599,20,FALSE), ""))</f>
        <v/>
      </c>
      <c r="W600" s="68" t="str">
        <f>IF(IFERROR(VLOOKUP(Members[[#This Row],[Subscriber SSN]],$C$7:W599,21,FALSE), "") = 0, "", IFERROR(VLOOKUP(Members[[#This Row],[Subscriber SSN]],$C$7:W599,21,FALSE), ""))</f>
        <v/>
      </c>
      <c r="X600" s="68" t="str">
        <f>IF(IFERROR(VLOOKUP(Members[[#This Row],[Subscriber SSN]],$C$7:X599,22,FALSE), "") = 0, "", IFERROR(VLOOKUP(Members[[#This Row],[Subscriber SSN]],$C$7:X599,22,FALSE), ""))</f>
        <v/>
      </c>
      <c r="Y600" s="68"/>
      <c r="Z600" s="72"/>
      <c r="AA600" s="69"/>
      <c r="AB600" s="69"/>
      <c r="AC600" s="70"/>
      <c r="AD600" s="110">
        <f t="shared" si="18"/>
        <v>45292</v>
      </c>
      <c r="AE600" s="69"/>
      <c r="AF600" s="69"/>
      <c r="AG600" s="71"/>
      <c r="AH600" s="69"/>
      <c r="AI600" s="69"/>
      <c r="AJ600" s="69"/>
      <c r="AK600" s="69"/>
      <c r="AL600" s="69"/>
      <c r="AM600" s="69"/>
      <c r="AN600" s="69"/>
      <c r="AO600" s="69"/>
      <c r="AP600" s="73"/>
      <c r="AQ600" s="73"/>
      <c r="AR600" s="73"/>
      <c r="AS600" s="73"/>
      <c r="AT600" s="73"/>
      <c r="AU600" s="73"/>
      <c r="AV600" s="73"/>
      <c r="AW600" s="73"/>
      <c r="AX600" s="73"/>
      <c r="AY600" s="73"/>
      <c r="AZ600" s="73"/>
      <c r="BA600" s="73"/>
      <c r="BB600" s="73"/>
      <c r="BC600" s="74"/>
      <c r="BD600" s="222" t="str">
        <f t="shared" si="19"/>
        <v xml:space="preserve"> </v>
      </c>
      <c r="BE600" s="76">
        <f ca="1">Validation!H600</f>
        <v>2</v>
      </c>
      <c r="BF600" t="str">
        <f ca="1">Validation!I600</f>
        <v/>
      </c>
      <c r="BJ600" t="str">
        <f>IF(AND(ISBLANK(Members[[#This Row],[DependentSSN]]),NOT(ISBLANK(Members[[#This Row],[MedicalPolicy]]))), "CoverageLevels", "Waivers")</f>
        <v>Waivers</v>
      </c>
      <c r="BK600" t="str">
        <f>IF(AND(ISBLANK(Members[[#This Row],[DependentSSN]]),NOT(ISBLANK(Members[[#This Row],[Dental Policy]]))), "CoverageLevels", "Waivers")</f>
        <v>Waivers</v>
      </c>
      <c r="BL600" t="str">
        <f>IF(AND(ISBLANK(Members[[#This Row],[DependentSSN]]),NOT(ISBLANK(Members[[#This Row],[VisionPolicy]]))), "CoverageLevels", "Waivers")</f>
        <v>Waivers</v>
      </c>
      <c r="BM600">
        <v>0</v>
      </c>
    </row>
    <row r="601" spans="1:65" x14ac:dyDescent="0.25">
      <c r="A601" s="4"/>
      <c r="B601" s="67"/>
      <c r="C601" s="68"/>
      <c r="D601" s="68"/>
      <c r="E601" s="69"/>
      <c r="F601" s="68"/>
      <c r="G601" s="69"/>
      <c r="H601" s="68"/>
      <c r="I601" s="68"/>
      <c r="J601" s="70"/>
      <c r="K601" s="68"/>
      <c r="L601" s="68"/>
      <c r="M601" s="71"/>
      <c r="N601" s="69"/>
      <c r="O601" s="69"/>
      <c r="P601" s="69"/>
      <c r="Q601" s="69"/>
      <c r="R601" s="69"/>
      <c r="S601" s="69"/>
      <c r="T601" s="68" t="str">
        <f>IF(IFERROR(VLOOKUP(Members[[#This Row],[Subscriber SSN]],$C$7:T600,18,FALSE), "") = 0, "",IFERROR(VLOOKUP(Members[[#This Row],[Subscriber SSN]],$C$7:T600,18,FALSE), ""))</f>
        <v/>
      </c>
      <c r="U601" s="68" t="str">
        <f>IF(IFERROR(VLOOKUP(Members[[#This Row],[Subscriber SSN]],$C$7:U600,19,FALSE), "") = 0, "",IFERROR(VLOOKUP(Members[[#This Row],[Subscriber SSN]],$C$7:U600,19,FALSE), ""))</f>
        <v/>
      </c>
      <c r="V601" s="69" t="str">
        <f>IF(IFERROR(VLOOKUP(Members[[#This Row],[Subscriber SSN]],$C$7:V600,20,FALSE), "") = 0, "", IFERROR(VLOOKUP(Members[[#This Row],[Subscriber SSN]],$C$7:V600,20,FALSE), ""))</f>
        <v/>
      </c>
      <c r="W601" s="68" t="str">
        <f>IF(IFERROR(VLOOKUP(Members[[#This Row],[Subscriber SSN]],$C$7:W600,21,FALSE), "") = 0, "", IFERROR(VLOOKUP(Members[[#This Row],[Subscriber SSN]],$C$7:W600,21,FALSE), ""))</f>
        <v/>
      </c>
      <c r="X601" s="68" t="str">
        <f>IF(IFERROR(VLOOKUP(Members[[#This Row],[Subscriber SSN]],$C$7:X600,22,FALSE), "") = 0, "", IFERROR(VLOOKUP(Members[[#This Row],[Subscriber SSN]],$C$7:X600,22,FALSE), ""))</f>
        <v/>
      </c>
      <c r="Y601" s="68"/>
      <c r="Z601" s="72"/>
      <c r="AA601" s="69"/>
      <c r="AB601" s="69"/>
      <c r="AC601" s="70"/>
      <c r="AD601" s="110">
        <f t="shared" si="18"/>
        <v>45292</v>
      </c>
      <c r="AE601" s="69"/>
      <c r="AF601" s="69"/>
      <c r="AG601" s="71"/>
      <c r="AH601" s="69"/>
      <c r="AI601" s="69"/>
      <c r="AJ601" s="69"/>
      <c r="AK601" s="69"/>
      <c r="AL601" s="69"/>
      <c r="AM601" s="69"/>
      <c r="AN601" s="69"/>
      <c r="AO601" s="69"/>
      <c r="AP601" s="73"/>
      <c r="AQ601" s="73"/>
      <c r="AR601" s="73"/>
      <c r="AS601" s="73"/>
      <c r="AT601" s="73"/>
      <c r="AU601" s="73"/>
      <c r="AV601" s="73"/>
      <c r="AW601" s="73"/>
      <c r="AX601" s="73"/>
      <c r="AY601" s="73"/>
      <c r="AZ601" s="73"/>
      <c r="BA601" s="73"/>
      <c r="BB601" s="73"/>
      <c r="BC601" s="74"/>
      <c r="BD601" s="222" t="str">
        <f t="shared" si="19"/>
        <v xml:space="preserve"> </v>
      </c>
      <c r="BE601" s="76">
        <f ca="1">Validation!H601</f>
        <v>2</v>
      </c>
      <c r="BF601" t="str">
        <f ca="1">Validation!I601</f>
        <v/>
      </c>
      <c r="BJ601" t="str">
        <f>IF(AND(ISBLANK(Members[[#This Row],[DependentSSN]]),NOT(ISBLANK(Members[[#This Row],[MedicalPolicy]]))), "CoverageLevels", "Waivers")</f>
        <v>Waivers</v>
      </c>
      <c r="BK601" t="str">
        <f>IF(AND(ISBLANK(Members[[#This Row],[DependentSSN]]),NOT(ISBLANK(Members[[#This Row],[Dental Policy]]))), "CoverageLevels", "Waivers")</f>
        <v>Waivers</v>
      </c>
      <c r="BL601" t="str">
        <f>IF(AND(ISBLANK(Members[[#This Row],[DependentSSN]]),NOT(ISBLANK(Members[[#This Row],[VisionPolicy]]))), "CoverageLevels", "Waivers")</f>
        <v>Waivers</v>
      </c>
      <c r="BM601">
        <v>0</v>
      </c>
    </row>
    <row r="602" spans="1:65" x14ac:dyDescent="0.25">
      <c r="A602" s="4"/>
      <c r="B602" s="67"/>
      <c r="C602" s="68"/>
      <c r="D602" s="68"/>
      <c r="E602" s="69"/>
      <c r="F602" s="68"/>
      <c r="G602" s="69"/>
      <c r="H602" s="68"/>
      <c r="I602" s="68"/>
      <c r="J602" s="70"/>
      <c r="K602" s="68"/>
      <c r="L602" s="68"/>
      <c r="M602" s="71"/>
      <c r="N602" s="69"/>
      <c r="O602" s="69"/>
      <c r="P602" s="69"/>
      <c r="Q602" s="69"/>
      <c r="R602" s="69"/>
      <c r="S602" s="69"/>
      <c r="T602" s="68" t="str">
        <f>IF(IFERROR(VLOOKUP(Members[[#This Row],[Subscriber SSN]],$C$7:T601,18,FALSE), "") = 0, "",IFERROR(VLOOKUP(Members[[#This Row],[Subscriber SSN]],$C$7:T601,18,FALSE), ""))</f>
        <v/>
      </c>
      <c r="U602" s="68" t="str">
        <f>IF(IFERROR(VLOOKUP(Members[[#This Row],[Subscriber SSN]],$C$7:U601,19,FALSE), "") = 0, "",IFERROR(VLOOKUP(Members[[#This Row],[Subscriber SSN]],$C$7:U601,19,FALSE), ""))</f>
        <v/>
      </c>
      <c r="V602" s="69" t="str">
        <f>IF(IFERROR(VLOOKUP(Members[[#This Row],[Subscriber SSN]],$C$7:V601,20,FALSE), "") = 0, "", IFERROR(VLOOKUP(Members[[#This Row],[Subscriber SSN]],$C$7:V601,20,FALSE), ""))</f>
        <v/>
      </c>
      <c r="W602" s="68" t="str">
        <f>IF(IFERROR(VLOOKUP(Members[[#This Row],[Subscriber SSN]],$C$7:W601,21,FALSE), "") = 0, "", IFERROR(VLOOKUP(Members[[#This Row],[Subscriber SSN]],$C$7:W601,21,FALSE), ""))</f>
        <v/>
      </c>
      <c r="X602" s="68" t="str">
        <f>IF(IFERROR(VLOOKUP(Members[[#This Row],[Subscriber SSN]],$C$7:X601,22,FALSE), "") = 0, "", IFERROR(VLOOKUP(Members[[#This Row],[Subscriber SSN]],$C$7:X601,22,FALSE), ""))</f>
        <v/>
      </c>
      <c r="Y602" s="68"/>
      <c r="Z602" s="72"/>
      <c r="AA602" s="69"/>
      <c r="AB602" s="69"/>
      <c r="AC602" s="70"/>
      <c r="AD602" s="110">
        <f t="shared" si="18"/>
        <v>45292</v>
      </c>
      <c r="AE602" s="69"/>
      <c r="AF602" s="69"/>
      <c r="AG602" s="71"/>
      <c r="AH602" s="69"/>
      <c r="AI602" s="69"/>
      <c r="AJ602" s="69"/>
      <c r="AK602" s="69"/>
      <c r="AL602" s="69"/>
      <c r="AM602" s="69"/>
      <c r="AN602" s="69"/>
      <c r="AO602" s="69"/>
      <c r="AP602" s="73"/>
      <c r="AQ602" s="73"/>
      <c r="AR602" s="73"/>
      <c r="AS602" s="73"/>
      <c r="AT602" s="73"/>
      <c r="AU602" s="73"/>
      <c r="AV602" s="73"/>
      <c r="AW602" s="73"/>
      <c r="AX602" s="73"/>
      <c r="AY602" s="73"/>
      <c r="AZ602" s="73"/>
      <c r="BA602" s="73"/>
      <c r="BB602" s="73"/>
      <c r="BC602" s="74"/>
      <c r="BD602" s="222" t="str">
        <f t="shared" si="19"/>
        <v xml:space="preserve"> </v>
      </c>
      <c r="BE602" s="76">
        <f ca="1">Validation!H602</f>
        <v>2</v>
      </c>
      <c r="BF602" t="str">
        <f ca="1">Validation!I602</f>
        <v/>
      </c>
      <c r="BJ602" t="str">
        <f>IF(AND(ISBLANK(Members[[#This Row],[DependentSSN]]),NOT(ISBLANK(Members[[#This Row],[MedicalPolicy]]))), "CoverageLevels", "Waivers")</f>
        <v>Waivers</v>
      </c>
      <c r="BK602" t="str">
        <f>IF(AND(ISBLANK(Members[[#This Row],[DependentSSN]]),NOT(ISBLANK(Members[[#This Row],[Dental Policy]]))), "CoverageLevels", "Waivers")</f>
        <v>Waivers</v>
      </c>
      <c r="BL602" t="str">
        <f>IF(AND(ISBLANK(Members[[#This Row],[DependentSSN]]),NOT(ISBLANK(Members[[#This Row],[VisionPolicy]]))), "CoverageLevels", "Waivers")</f>
        <v>Waivers</v>
      </c>
      <c r="BM602">
        <v>0</v>
      </c>
    </row>
    <row r="603" spans="1:65" x14ac:dyDescent="0.25">
      <c r="A603" s="4"/>
      <c r="B603" s="67"/>
      <c r="C603" s="68"/>
      <c r="D603" s="68"/>
      <c r="E603" s="69"/>
      <c r="F603" s="68"/>
      <c r="G603" s="69"/>
      <c r="H603" s="68"/>
      <c r="I603" s="68"/>
      <c r="J603" s="70"/>
      <c r="K603" s="68"/>
      <c r="L603" s="68"/>
      <c r="M603" s="71"/>
      <c r="N603" s="69"/>
      <c r="O603" s="69"/>
      <c r="P603" s="69"/>
      <c r="Q603" s="69"/>
      <c r="R603" s="69"/>
      <c r="S603" s="69"/>
      <c r="T603" s="68" t="str">
        <f>IF(IFERROR(VLOOKUP(Members[[#This Row],[Subscriber SSN]],$C$7:T602,18,FALSE), "") = 0, "",IFERROR(VLOOKUP(Members[[#This Row],[Subscriber SSN]],$C$7:T602,18,FALSE), ""))</f>
        <v/>
      </c>
      <c r="U603" s="68" t="str">
        <f>IF(IFERROR(VLOOKUP(Members[[#This Row],[Subscriber SSN]],$C$7:U602,19,FALSE), "") = 0, "",IFERROR(VLOOKUP(Members[[#This Row],[Subscriber SSN]],$C$7:U602,19,FALSE), ""))</f>
        <v/>
      </c>
      <c r="V603" s="69" t="str">
        <f>IF(IFERROR(VLOOKUP(Members[[#This Row],[Subscriber SSN]],$C$7:V602,20,FALSE), "") = 0, "", IFERROR(VLOOKUP(Members[[#This Row],[Subscriber SSN]],$C$7:V602,20,FALSE), ""))</f>
        <v/>
      </c>
      <c r="W603" s="68" t="str">
        <f>IF(IFERROR(VLOOKUP(Members[[#This Row],[Subscriber SSN]],$C$7:W602,21,FALSE), "") = 0, "", IFERROR(VLOOKUP(Members[[#This Row],[Subscriber SSN]],$C$7:W602,21,FALSE), ""))</f>
        <v/>
      </c>
      <c r="X603" s="68" t="str">
        <f>IF(IFERROR(VLOOKUP(Members[[#This Row],[Subscriber SSN]],$C$7:X602,22,FALSE), "") = 0, "", IFERROR(VLOOKUP(Members[[#This Row],[Subscriber SSN]],$C$7:X602,22,FALSE), ""))</f>
        <v/>
      </c>
      <c r="Y603" s="68"/>
      <c r="Z603" s="72"/>
      <c r="AA603" s="69"/>
      <c r="AB603" s="69"/>
      <c r="AC603" s="70"/>
      <c r="AD603" s="110">
        <f t="shared" si="18"/>
        <v>45292</v>
      </c>
      <c r="AE603" s="69"/>
      <c r="AF603" s="69"/>
      <c r="AG603" s="71"/>
      <c r="AH603" s="69"/>
      <c r="AI603" s="69"/>
      <c r="AJ603" s="69"/>
      <c r="AK603" s="69"/>
      <c r="AL603" s="69"/>
      <c r="AM603" s="69"/>
      <c r="AN603" s="69"/>
      <c r="AO603" s="69"/>
      <c r="AP603" s="73"/>
      <c r="AQ603" s="73"/>
      <c r="AR603" s="73"/>
      <c r="AS603" s="73"/>
      <c r="AT603" s="73"/>
      <c r="AU603" s="73"/>
      <c r="AV603" s="73"/>
      <c r="AW603" s="73"/>
      <c r="AX603" s="73"/>
      <c r="AY603" s="73"/>
      <c r="AZ603" s="73"/>
      <c r="BA603" s="73"/>
      <c r="BB603" s="73"/>
      <c r="BC603" s="74"/>
      <c r="BD603" s="222" t="str">
        <f t="shared" si="19"/>
        <v xml:space="preserve"> </v>
      </c>
      <c r="BE603" s="76">
        <f ca="1">Validation!H603</f>
        <v>2</v>
      </c>
      <c r="BF603" t="str">
        <f ca="1">Validation!I603</f>
        <v/>
      </c>
      <c r="BJ603" t="str">
        <f>IF(AND(ISBLANK(Members[[#This Row],[DependentSSN]]),NOT(ISBLANK(Members[[#This Row],[MedicalPolicy]]))), "CoverageLevels", "Waivers")</f>
        <v>Waivers</v>
      </c>
      <c r="BK603" t="str">
        <f>IF(AND(ISBLANK(Members[[#This Row],[DependentSSN]]),NOT(ISBLANK(Members[[#This Row],[Dental Policy]]))), "CoverageLevels", "Waivers")</f>
        <v>Waivers</v>
      </c>
      <c r="BL603" t="str">
        <f>IF(AND(ISBLANK(Members[[#This Row],[DependentSSN]]),NOT(ISBLANK(Members[[#This Row],[VisionPolicy]]))), "CoverageLevels", "Waivers")</f>
        <v>Waivers</v>
      </c>
      <c r="BM603">
        <v>0</v>
      </c>
    </row>
    <row r="604" spans="1:65" x14ac:dyDescent="0.25">
      <c r="A604" s="4"/>
      <c r="B604" s="67"/>
      <c r="C604" s="68"/>
      <c r="D604" s="68"/>
      <c r="E604" s="69"/>
      <c r="F604" s="68"/>
      <c r="G604" s="69"/>
      <c r="H604" s="68"/>
      <c r="I604" s="68"/>
      <c r="J604" s="70"/>
      <c r="K604" s="68"/>
      <c r="L604" s="68"/>
      <c r="M604" s="71"/>
      <c r="N604" s="69"/>
      <c r="O604" s="69"/>
      <c r="P604" s="69"/>
      <c r="Q604" s="69"/>
      <c r="R604" s="69"/>
      <c r="S604" s="69"/>
      <c r="T604" s="68" t="str">
        <f>IF(IFERROR(VLOOKUP(Members[[#This Row],[Subscriber SSN]],$C$7:T603,18,FALSE), "") = 0, "",IFERROR(VLOOKUP(Members[[#This Row],[Subscriber SSN]],$C$7:T603,18,FALSE), ""))</f>
        <v/>
      </c>
      <c r="U604" s="68" t="str">
        <f>IF(IFERROR(VLOOKUP(Members[[#This Row],[Subscriber SSN]],$C$7:U603,19,FALSE), "") = 0, "",IFERROR(VLOOKUP(Members[[#This Row],[Subscriber SSN]],$C$7:U603,19,FALSE), ""))</f>
        <v/>
      </c>
      <c r="V604" s="69" t="str">
        <f>IF(IFERROR(VLOOKUP(Members[[#This Row],[Subscriber SSN]],$C$7:V603,20,FALSE), "") = 0, "", IFERROR(VLOOKUP(Members[[#This Row],[Subscriber SSN]],$C$7:V603,20,FALSE), ""))</f>
        <v/>
      </c>
      <c r="W604" s="68" t="str">
        <f>IF(IFERROR(VLOOKUP(Members[[#This Row],[Subscriber SSN]],$C$7:W603,21,FALSE), "") = 0, "", IFERROR(VLOOKUP(Members[[#This Row],[Subscriber SSN]],$C$7:W603,21,FALSE), ""))</f>
        <v/>
      </c>
      <c r="X604" s="68" t="str">
        <f>IF(IFERROR(VLOOKUP(Members[[#This Row],[Subscriber SSN]],$C$7:X603,22,FALSE), "") = 0, "", IFERROR(VLOOKUP(Members[[#This Row],[Subscriber SSN]],$C$7:X603,22,FALSE), ""))</f>
        <v/>
      </c>
      <c r="Y604" s="68"/>
      <c r="Z604" s="72"/>
      <c r="AA604" s="69"/>
      <c r="AB604" s="69"/>
      <c r="AC604" s="70"/>
      <c r="AD604" s="110">
        <f t="shared" si="18"/>
        <v>45292</v>
      </c>
      <c r="AE604" s="69"/>
      <c r="AF604" s="69"/>
      <c r="AG604" s="71"/>
      <c r="AH604" s="69"/>
      <c r="AI604" s="69"/>
      <c r="AJ604" s="69"/>
      <c r="AK604" s="69"/>
      <c r="AL604" s="69"/>
      <c r="AM604" s="69"/>
      <c r="AN604" s="69"/>
      <c r="AO604" s="69"/>
      <c r="AP604" s="73"/>
      <c r="AQ604" s="73"/>
      <c r="AR604" s="73"/>
      <c r="AS604" s="73"/>
      <c r="AT604" s="73"/>
      <c r="AU604" s="73"/>
      <c r="AV604" s="73"/>
      <c r="AW604" s="73"/>
      <c r="AX604" s="73"/>
      <c r="AY604" s="73"/>
      <c r="AZ604" s="73"/>
      <c r="BA604" s="73"/>
      <c r="BB604" s="73"/>
      <c r="BC604" s="74"/>
      <c r="BD604" s="222" t="str">
        <f t="shared" si="19"/>
        <v xml:space="preserve"> </v>
      </c>
      <c r="BE604" s="76">
        <f ca="1">Validation!H604</f>
        <v>2</v>
      </c>
      <c r="BF604" t="str">
        <f ca="1">Validation!I604</f>
        <v/>
      </c>
      <c r="BJ604" t="str">
        <f>IF(AND(ISBLANK(Members[[#This Row],[DependentSSN]]),NOT(ISBLANK(Members[[#This Row],[MedicalPolicy]]))), "CoverageLevels", "Waivers")</f>
        <v>Waivers</v>
      </c>
      <c r="BK604" t="str">
        <f>IF(AND(ISBLANK(Members[[#This Row],[DependentSSN]]),NOT(ISBLANK(Members[[#This Row],[Dental Policy]]))), "CoverageLevels", "Waivers")</f>
        <v>Waivers</v>
      </c>
      <c r="BL604" t="str">
        <f>IF(AND(ISBLANK(Members[[#This Row],[DependentSSN]]),NOT(ISBLANK(Members[[#This Row],[VisionPolicy]]))), "CoverageLevels", "Waivers")</f>
        <v>Waivers</v>
      </c>
      <c r="BM604">
        <v>0</v>
      </c>
    </row>
    <row r="605" spans="1:65" x14ac:dyDescent="0.25">
      <c r="A605" s="4"/>
      <c r="B605" s="67"/>
      <c r="C605" s="68"/>
      <c r="D605" s="68"/>
      <c r="E605" s="69"/>
      <c r="F605" s="68"/>
      <c r="G605" s="69"/>
      <c r="H605" s="68"/>
      <c r="I605" s="68"/>
      <c r="J605" s="70"/>
      <c r="K605" s="68"/>
      <c r="L605" s="68"/>
      <c r="M605" s="71"/>
      <c r="N605" s="69"/>
      <c r="O605" s="69"/>
      <c r="P605" s="69"/>
      <c r="Q605" s="69"/>
      <c r="R605" s="69"/>
      <c r="S605" s="69"/>
      <c r="T605" s="68" t="str">
        <f>IF(IFERROR(VLOOKUP(Members[[#This Row],[Subscriber SSN]],$C$7:T604,18,FALSE), "") = 0, "",IFERROR(VLOOKUP(Members[[#This Row],[Subscriber SSN]],$C$7:T604,18,FALSE), ""))</f>
        <v/>
      </c>
      <c r="U605" s="68" t="str">
        <f>IF(IFERROR(VLOOKUP(Members[[#This Row],[Subscriber SSN]],$C$7:U604,19,FALSE), "") = 0, "",IFERROR(VLOOKUP(Members[[#This Row],[Subscriber SSN]],$C$7:U604,19,FALSE), ""))</f>
        <v/>
      </c>
      <c r="V605" s="69" t="str">
        <f>IF(IFERROR(VLOOKUP(Members[[#This Row],[Subscriber SSN]],$C$7:V604,20,FALSE), "") = 0, "", IFERROR(VLOOKUP(Members[[#This Row],[Subscriber SSN]],$C$7:V604,20,FALSE), ""))</f>
        <v/>
      </c>
      <c r="W605" s="68" t="str">
        <f>IF(IFERROR(VLOOKUP(Members[[#This Row],[Subscriber SSN]],$C$7:W604,21,FALSE), "") = 0, "", IFERROR(VLOOKUP(Members[[#This Row],[Subscriber SSN]],$C$7:W604,21,FALSE), ""))</f>
        <v/>
      </c>
      <c r="X605" s="68" t="str">
        <f>IF(IFERROR(VLOOKUP(Members[[#This Row],[Subscriber SSN]],$C$7:X604,22,FALSE), "") = 0, "", IFERROR(VLOOKUP(Members[[#This Row],[Subscriber SSN]],$C$7:X604,22,FALSE), ""))</f>
        <v/>
      </c>
      <c r="Y605" s="68"/>
      <c r="Z605" s="72"/>
      <c r="AA605" s="69"/>
      <c r="AB605" s="69"/>
      <c r="AC605" s="70"/>
      <c r="AD605" s="110">
        <f t="shared" si="18"/>
        <v>45292</v>
      </c>
      <c r="AE605" s="69"/>
      <c r="AF605" s="69"/>
      <c r="AG605" s="71"/>
      <c r="AH605" s="69"/>
      <c r="AI605" s="69"/>
      <c r="AJ605" s="69"/>
      <c r="AK605" s="69"/>
      <c r="AL605" s="69"/>
      <c r="AM605" s="69"/>
      <c r="AN605" s="69"/>
      <c r="AO605" s="69"/>
      <c r="AP605" s="73"/>
      <c r="AQ605" s="73"/>
      <c r="AR605" s="73"/>
      <c r="AS605" s="73"/>
      <c r="AT605" s="73"/>
      <c r="AU605" s="73"/>
      <c r="AV605" s="73"/>
      <c r="AW605" s="73"/>
      <c r="AX605" s="73"/>
      <c r="AY605" s="73"/>
      <c r="AZ605" s="73"/>
      <c r="BA605" s="73"/>
      <c r="BB605" s="73"/>
      <c r="BC605" s="74"/>
      <c r="BD605" s="222" t="str">
        <f t="shared" si="19"/>
        <v xml:space="preserve"> </v>
      </c>
      <c r="BE605" s="76">
        <f ca="1">Validation!H605</f>
        <v>2</v>
      </c>
      <c r="BF605" t="str">
        <f ca="1">Validation!I605</f>
        <v/>
      </c>
      <c r="BJ605" t="str">
        <f>IF(AND(ISBLANK(Members[[#This Row],[DependentSSN]]),NOT(ISBLANK(Members[[#This Row],[MedicalPolicy]]))), "CoverageLevels", "Waivers")</f>
        <v>Waivers</v>
      </c>
      <c r="BK605" t="str">
        <f>IF(AND(ISBLANK(Members[[#This Row],[DependentSSN]]),NOT(ISBLANK(Members[[#This Row],[Dental Policy]]))), "CoverageLevels", "Waivers")</f>
        <v>Waivers</v>
      </c>
      <c r="BL605" t="str">
        <f>IF(AND(ISBLANK(Members[[#This Row],[DependentSSN]]),NOT(ISBLANK(Members[[#This Row],[VisionPolicy]]))), "CoverageLevels", "Waivers")</f>
        <v>Waivers</v>
      </c>
      <c r="BM605">
        <v>0</v>
      </c>
    </row>
    <row r="606" spans="1:65" x14ac:dyDescent="0.25">
      <c r="A606" s="4"/>
      <c r="B606" s="67"/>
      <c r="C606" s="68"/>
      <c r="D606" s="68"/>
      <c r="E606" s="69"/>
      <c r="F606" s="68"/>
      <c r="G606" s="69"/>
      <c r="H606" s="68"/>
      <c r="I606" s="68"/>
      <c r="J606" s="70"/>
      <c r="K606" s="68"/>
      <c r="L606" s="68"/>
      <c r="M606" s="71"/>
      <c r="N606" s="69"/>
      <c r="O606" s="69"/>
      <c r="P606" s="69"/>
      <c r="Q606" s="69"/>
      <c r="R606" s="69"/>
      <c r="S606" s="69"/>
      <c r="T606" s="68" t="str">
        <f>IF(IFERROR(VLOOKUP(Members[[#This Row],[Subscriber SSN]],$C$7:T605,18,FALSE), "") = 0, "",IFERROR(VLOOKUP(Members[[#This Row],[Subscriber SSN]],$C$7:T605,18,FALSE), ""))</f>
        <v/>
      </c>
      <c r="U606" s="68" t="str">
        <f>IF(IFERROR(VLOOKUP(Members[[#This Row],[Subscriber SSN]],$C$7:U605,19,FALSE), "") = 0, "",IFERROR(VLOOKUP(Members[[#This Row],[Subscriber SSN]],$C$7:U605,19,FALSE), ""))</f>
        <v/>
      </c>
      <c r="V606" s="69" t="str">
        <f>IF(IFERROR(VLOOKUP(Members[[#This Row],[Subscriber SSN]],$C$7:V605,20,FALSE), "") = 0, "", IFERROR(VLOOKUP(Members[[#This Row],[Subscriber SSN]],$C$7:V605,20,FALSE), ""))</f>
        <v/>
      </c>
      <c r="W606" s="68" t="str">
        <f>IF(IFERROR(VLOOKUP(Members[[#This Row],[Subscriber SSN]],$C$7:W605,21,FALSE), "") = 0, "", IFERROR(VLOOKUP(Members[[#This Row],[Subscriber SSN]],$C$7:W605,21,FALSE), ""))</f>
        <v/>
      </c>
      <c r="X606" s="68" t="str">
        <f>IF(IFERROR(VLOOKUP(Members[[#This Row],[Subscriber SSN]],$C$7:X605,22,FALSE), "") = 0, "", IFERROR(VLOOKUP(Members[[#This Row],[Subscriber SSN]],$C$7:X605,22,FALSE), ""))</f>
        <v/>
      </c>
      <c r="Y606" s="68"/>
      <c r="Z606" s="72"/>
      <c r="AA606" s="69"/>
      <c r="AB606" s="69"/>
      <c r="AC606" s="70"/>
      <c r="AD606" s="110">
        <f t="shared" si="18"/>
        <v>45292</v>
      </c>
      <c r="AE606" s="69"/>
      <c r="AF606" s="69"/>
      <c r="AG606" s="71"/>
      <c r="AH606" s="69"/>
      <c r="AI606" s="69"/>
      <c r="AJ606" s="69"/>
      <c r="AK606" s="69"/>
      <c r="AL606" s="69"/>
      <c r="AM606" s="69"/>
      <c r="AN606" s="69"/>
      <c r="AO606" s="69"/>
      <c r="AP606" s="73"/>
      <c r="AQ606" s="73"/>
      <c r="AR606" s="73"/>
      <c r="AS606" s="73"/>
      <c r="AT606" s="73"/>
      <c r="AU606" s="73"/>
      <c r="AV606" s="73"/>
      <c r="AW606" s="73"/>
      <c r="AX606" s="73"/>
      <c r="AY606" s="73"/>
      <c r="AZ606" s="73"/>
      <c r="BA606" s="73"/>
      <c r="BB606" s="73"/>
      <c r="BC606" s="74"/>
      <c r="BD606" s="222" t="str">
        <f t="shared" si="19"/>
        <v xml:space="preserve"> </v>
      </c>
      <c r="BE606" s="76">
        <f ca="1">Validation!H606</f>
        <v>2</v>
      </c>
      <c r="BF606" t="str">
        <f ca="1">Validation!I606</f>
        <v/>
      </c>
      <c r="BJ606" t="str">
        <f>IF(AND(ISBLANK(Members[[#This Row],[DependentSSN]]),NOT(ISBLANK(Members[[#This Row],[MedicalPolicy]]))), "CoverageLevels", "Waivers")</f>
        <v>Waivers</v>
      </c>
      <c r="BK606" t="str">
        <f>IF(AND(ISBLANK(Members[[#This Row],[DependentSSN]]),NOT(ISBLANK(Members[[#This Row],[Dental Policy]]))), "CoverageLevels", "Waivers")</f>
        <v>Waivers</v>
      </c>
      <c r="BL606" t="str">
        <f>IF(AND(ISBLANK(Members[[#This Row],[DependentSSN]]),NOT(ISBLANK(Members[[#This Row],[VisionPolicy]]))), "CoverageLevels", "Waivers")</f>
        <v>Waivers</v>
      </c>
      <c r="BM606">
        <v>0</v>
      </c>
    </row>
    <row r="607" spans="1:65" x14ac:dyDescent="0.25">
      <c r="A607" s="4"/>
      <c r="B607" s="67"/>
      <c r="C607" s="68"/>
      <c r="D607" s="68"/>
      <c r="E607" s="69"/>
      <c r="F607" s="68"/>
      <c r="G607" s="69"/>
      <c r="H607" s="68"/>
      <c r="I607" s="68"/>
      <c r="J607" s="70"/>
      <c r="K607" s="68"/>
      <c r="L607" s="68"/>
      <c r="M607" s="71"/>
      <c r="N607" s="69"/>
      <c r="O607" s="69"/>
      <c r="P607" s="69"/>
      <c r="Q607" s="69"/>
      <c r="R607" s="69"/>
      <c r="S607" s="69"/>
      <c r="T607" s="68" t="str">
        <f>IF(IFERROR(VLOOKUP(Members[[#This Row],[Subscriber SSN]],$C$7:T606,18,FALSE), "") = 0, "",IFERROR(VLOOKUP(Members[[#This Row],[Subscriber SSN]],$C$7:T606,18,FALSE), ""))</f>
        <v/>
      </c>
      <c r="U607" s="68" t="str">
        <f>IF(IFERROR(VLOOKUP(Members[[#This Row],[Subscriber SSN]],$C$7:U606,19,FALSE), "") = 0, "",IFERROR(VLOOKUP(Members[[#This Row],[Subscriber SSN]],$C$7:U606,19,FALSE), ""))</f>
        <v/>
      </c>
      <c r="V607" s="69" t="str">
        <f>IF(IFERROR(VLOOKUP(Members[[#This Row],[Subscriber SSN]],$C$7:V606,20,FALSE), "") = 0, "", IFERROR(VLOOKUP(Members[[#This Row],[Subscriber SSN]],$C$7:V606,20,FALSE), ""))</f>
        <v/>
      </c>
      <c r="W607" s="68" t="str">
        <f>IF(IFERROR(VLOOKUP(Members[[#This Row],[Subscriber SSN]],$C$7:W606,21,FALSE), "") = 0, "", IFERROR(VLOOKUP(Members[[#This Row],[Subscriber SSN]],$C$7:W606,21,FALSE), ""))</f>
        <v/>
      </c>
      <c r="X607" s="68" t="str">
        <f>IF(IFERROR(VLOOKUP(Members[[#This Row],[Subscriber SSN]],$C$7:X606,22,FALSE), "") = 0, "", IFERROR(VLOOKUP(Members[[#This Row],[Subscriber SSN]],$C$7:X606,22,FALSE), ""))</f>
        <v/>
      </c>
      <c r="Y607" s="68"/>
      <c r="Z607" s="72"/>
      <c r="AA607" s="69"/>
      <c r="AB607" s="69"/>
      <c r="AC607" s="70"/>
      <c r="AD607" s="110">
        <f t="shared" si="18"/>
        <v>45292</v>
      </c>
      <c r="AE607" s="69"/>
      <c r="AF607" s="69"/>
      <c r="AG607" s="71"/>
      <c r="AH607" s="69"/>
      <c r="AI607" s="69"/>
      <c r="AJ607" s="69"/>
      <c r="AK607" s="69"/>
      <c r="AL607" s="69"/>
      <c r="AM607" s="69"/>
      <c r="AN607" s="69"/>
      <c r="AO607" s="69"/>
      <c r="AP607" s="73"/>
      <c r="AQ607" s="73"/>
      <c r="AR607" s="73"/>
      <c r="AS607" s="73"/>
      <c r="AT607" s="73"/>
      <c r="AU607" s="73"/>
      <c r="AV607" s="73"/>
      <c r="AW607" s="73"/>
      <c r="AX607" s="73"/>
      <c r="AY607" s="73"/>
      <c r="AZ607" s="73"/>
      <c r="BA607" s="73"/>
      <c r="BB607" s="73"/>
      <c r="BC607" s="74"/>
      <c r="BD607" s="222" t="str">
        <f t="shared" si="19"/>
        <v xml:space="preserve"> </v>
      </c>
      <c r="BE607" s="76">
        <f ca="1">Validation!H607</f>
        <v>2</v>
      </c>
      <c r="BF607" t="str">
        <f ca="1">Validation!I607</f>
        <v/>
      </c>
      <c r="BJ607" t="str">
        <f>IF(AND(ISBLANK(Members[[#This Row],[DependentSSN]]),NOT(ISBLANK(Members[[#This Row],[MedicalPolicy]]))), "CoverageLevels", "Waivers")</f>
        <v>Waivers</v>
      </c>
      <c r="BK607" t="str">
        <f>IF(AND(ISBLANK(Members[[#This Row],[DependentSSN]]),NOT(ISBLANK(Members[[#This Row],[Dental Policy]]))), "CoverageLevels", "Waivers")</f>
        <v>Waivers</v>
      </c>
      <c r="BL607" t="str">
        <f>IF(AND(ISBLANK(Members[[#This Row],[DependentSSN]]),NOT(ISBLANK(Members[[#This Row],[VisionPolicy]]))), "CoverageLevels", "Waivers")</f>
        <v>Waivers</v>
      </c>
      <c r="BM607">
        <v>0</v>
      </c>
    </row>
    <row r="608" spans="1:65" x14ac:dyDescent="0.25">
      <c r="A608" s="4"/>
      <c r="B608" s="67"/>
      <c r="C608" s="68"/>
      <c r="D608" s="68"/>
      <c r="E608" s="69"/>
      <c r="F608" s="68"/>
      <c r="G608" s="69"/>
      <c r="H608" s="68"/>
      <c r="I608" s="68"/>
      <c r="J608" s="70"/>
      <c r="K608" s="68"/>
      <c r="L608" s="68"/>
      <c r="M608" s="71"/>
      <c r="N608" s="69"/>
      <c r="O608" s="69"/>
      <c r="P608" s="69"/>
      <c r="Q608" s="69"/>
      <c r="R608" s="69"/>
      <c r="S608" s="69"/>
      <c r="T608" s="68" t="str">
        <f>IF(IFERROR(VLOOKUP(Members[[#This Row],[Subscriber SSN]],$C$7:T607,18,FALSE), "") = 0, "",IFERROR(VLOOKUP(Members[[#This Row],[Subscriber SSN]],$C$7:T607,18,FALSE), ""))</f>
        <v/>
      </c>
      <c r="U608" s="68" t="str">
        <f>IF(IFERROR(VLOOKUP(Members[[#This Row],[Subscriber SSN]],$C$7:U607,19,FALSE), "") = 0, "",IFERROR(VLOOKUP(Members[[#This Row],[Subscriber SSN]],$C$7:U607,19,FALSE), ""))</f>
        <v/>
      </c>
      <c r="V608" s="69" t="str">
        <f>IF(IFERROR(VLOOKUP(Members[[#This Row],[Subscriber SSN]],$C$7:V607,20,FALSE), "") = 0, "", IFERROR(VLOOKUP(Members[[#This Row],[Subscriber SSN]],$C$7:V607,20,FALSE), ""))</f>
        <v/>
      </c>
      <c r="W608" s="68" t="str">
        <f>IF(IFERROR(VLOOKUP(Members[[#This Row],[Subscriber SSN]],$C$7:W607,21,FALSE), "") = 0, "", IFERROR(VLOOKUP(Members[[#This Row],[Subscriber SSN]],$C$7:W607,21,FALSE), ""))</f>
        <v/>
      </c>
      <c r="X608" s="68" t="str">
        <f>IF(IFERROR(VLOOKUP(Members[[#This Row],[Subscriber SSN]],$C$7:X607,22,FALSE), "") = 0, "", IFERROR(VLOOKUP(Members[[#This Row],[Subscriber SSN]],$C$7:X607,22,FALSE), ""))</f>
        <v/>
      </c>
      <c r="Y608" s="68"/>
      <c r="Z608" s="72"/>
      <c r="AA608" s="69"/>
      <c r="AB608" s="69"/>
      <c r="AC608" s="70"/>
      <c r="AD608" s="110">
        <f t="shared" si="18"/>
        <v>45292</v>
      </c>
      <c r="AE608" s="69"/>
      <c r="AF608" s="69"/>
      <c r="AG608" s="71"/>
      <c r="AH608" s="69"/>
      <c r="AI608" s="69"/>
      <c r="AJ608" s="69"/>
      <c r="AK608" s="69"/>
      <c r="AL608" s="69"/>
      <c r="AM608" s="69"/>
      <c r="AN608" s="69"/>
      <c r="AO608" s="69"/>
      <c r="AP608" s="73"/>
      <c r="AQ608" s="73"/>
      <c r="AR608" s="73"/>
      <c r="AS608" s="73"/>
      <c r="AT608" s="73"/>
      <c r="AU608" s="73"/>
      <c r="AV608" s="73"/>
      <c r="AW608" s="73"/>
      <c r="AX608" s="73"/>
      <c r="AY608" s="73"/>
      <c r="AZ608" s="73"/>
      <c r="BA608" s="73"/>
      <c r="BB608" s="73"/>
      <c r="BC608" s="74"/>
      <c r="BD608" s="222" t="str">
        <f t="shared" si="19"/>
        <v xml:space="preserve"> </v>
      </c>
      <c r="BE608" s="76">
        <f ca="1">Validation!H608</f>
        <v>2</v>
      </c>
      <c r="BF608" t="str">
        <f ca="1">Validation!I608</f>
        <v/>
      </c>
      <c r="BJ608" t="str">
        <f>IF(AND(ISBLANK(Members[[#This Row],[DependentSSN]]),NOT(ISBLANK(Members[[#This Row],[MedicalPolicy]]))), "CoverageLevels", "Waivers")</f>
        <v>Waivers</v>
      </c>
      <c r="BK608" t="str">
        <f>IF(AND(ISBLANK(Members[[#This Row],[DependentSSN]]),NOT(ISBLANK(Members[[#This Row],[Dental Policy]]))), "CoverageLevels", "Waivers")</f>
        <v>Waivers</v>
      </c>
      <c r="BL608" t="str">
        <f>IF(AND(ISBLANK(Members[[#This Row],[DependentSSN]]),NOT(ISBLANK(Members[[#This Row],[VisionPolicy]]))), "CoverageLevels", "Waivers")</f>
        <v>Waivers</v>
      </c>
      <c r="BM608">
        <v>0</v>
      </c>
    </row>
    <row r="609" spans="1:65" x14ac:dyDescent="0.25">
      <c r="A609" s="4"/>
      <c r="B609" s="67"/>
      <c r="C609" s="68"/>
      <c r="D609" s="68"/>
      <c r="E609" s="69"/>
      <c r="F609" s="68"/>
      <c r="G609" s="69"/>
      <c r="H609" s="68"/>
      <c r="I609" s="68"/>
      <c r="J609" s="70"/>
      <c r="K609" s="68"/>
      <c r="L609" s="68"/>
      <c r="M609" s="71"/>
      <c r="N609" s="69"/>
      <c r="O609" s="69"/>
      <c r="P609" s="69"/>
      <c r="Q609" s="69"/>
      <c r="R609" s="69"/>
      <c r="S609" s="69"/>
      <c r="T609" s="68" t="str">
        <f>IF(IFERROR(VLOOKUP(Members[[#This Row],[Subscriber SSN]],$C$7:T608,18,FALSE), "") = 0, "",IFERROR(VLOOKUP(Members[[#This Row],[Subscriber SSN]],$C$7:T608,18,FALSE), ""))</f>
        <v/>
      </c>
      <c r="U609" s="68" t="str">
        <f>IF(IFERROR(VLOOKUP(Members[[#This Row],[Subscriber SSN]],$C$7:U608,19,FALSE), "") = 0, "",IFERROR(VLOOKUP(Members[[#This Row],[Subscriber SSN]],$C$7:U608,19,FALSE), ""))</f>
        <v/>
      </c>
      <c r="V609" s="69" t="str">
        <f>IF(IFERROR(VLOOKUP(Members[[#This Row],[Subscriber SSN]],$C$7:V608,20,FALSE), "") = 0, "", IFERROR(VLOOKUP(Members[[#This Row],[Subscriber SSN]],$C$7:V608,20,FALSE), ""))</f>
        <v/>
      </c>
      <c r="W609" s="68" t="str">
        <f>IF(IFERROR(VLOOKUP(Members[[#This Row],[Subscriber SSN]],$C$7:W608,21,FALSE), "") = 0, "", IFERROR(VLOOKUP(Members[[#This Row],[Subscriber SSN]],$C$7:W608,21,FALSE), ""))</f>
        <v/>
      </c>
      <c r="X609" s="68" t="str">
        <f>IF(IFERROR(VLOOKUP(Members[[#This Row],[Subscriber SSN]],$C$7:X608,22,FALSE), "") = 0, "", IFERROR(VLOOKUP(Members[[#This Row],[Subscriber SSN]],$C$7:X608,22,FALSE), ""))</f>
        <v/>
      </c>
      <c r="Y609" s="68"/>
      <c r="Z609" s="72"/>
      <c r="AA609" s="69"/>
      <c r="AB609" s="69"/>
      <c r="AC609" s="70"/>
      <c r="AD609" s="110">
        <f t="shared" si="18"/>
        <v>45292</v>
      </c>
      <c r="AE609" s="69"/>
      <c r="AF609" s="69"/>
      <c r="AG609" s="71"/>
      <c r="AH609" s="69"/>
      <c r="AI609" s="69"/>
      <c r="AJ609" s="69"/>
      <c r="AK609" s="69"/>
      <c r="AL609" s="69"/>
      <c r="AM609" s="69"/>
      <c r="AN609" s="69"/>
      <c r="AO609" s="69"/>
      <c r="AP609" s="73"/>
      <c r="AQ609" s="73"/>
      <c r="AR609" s="73"/>
      <c r="AS609" s="73"/>
      <c r="AT609" s="73"/>
      <c r="AU609" s="73"/>
      <c r="AV609" s="73"/>
      <c r="AW609" s="73"/>
      <c r="AX609" s="73"/>
      <c r="AY609" s="73"/>
      <c r="AZ609" s="73"/>
      <c r="BA609" s="73"/>
      <c r="BB609" s="73"/>
      <c r="BC609" s="74"/>
      <c r="BD609" s="222" t="str">
        <f t="shared" si="19"/>
        <v xml:space="preserve"> </v>
      </c>
      <c r="BE609" s="76">
        <f ca="1">Validation!H609</f>
        <v>2</v>
      </c>
      <c r="BF609" t="str">
        <f ca="1">Validation!I609</f>
        <v/>
      </c>
      <c r="BJ609" t="str">
        <f>IF(AND(ISBLANK(Members[[#This Row],[DependentSSN]]),NOT(ISBLANK(Members[[#This Row],[MedicalPolicy]]))), "CoverageLevels", "Waivers")</f>
        <v>Waivers</v>
      </c>
      <c r="BK609" t="str">
        <f>IF(AND(ISBLANK(Members[[#This Row],[DependentSSN]]),NOT(ISBLANK(Members[[#This Row],[Dental Policy]]))), "CoverageLevels", "Waivers")</f>
        <v>Waivers</v>
      </c>
      <c r="BL609" t="str">
        <f>IF(AND(ISBLANK(Members[[#This Row],[DependentSSN]]),NOT(ISBLANK(Members[[#This Row],[VisionPolicy]]))), "CoverageLevels", "Waivers")</f>
        <v>Waivers</v>
      </c>
      <c r="BM609">
        <v>0</v>
      </c>
    </row>
    <row r="610" spans="1:65" x14ac:dyDescent="0.25">
      <c r="A610" s="4"/>
      <c r="B610" s="67"/>
      <c r="C610" s="68"/>
      <c r="D610" s="68"/>
      <c r="E610" s="69"/>
      <c r="F610" s="68"/>
      <c r="G610" s="69"/>
      <c r="H610" s="68"/>
      <c r="I610" s="68"/>
      <c r="J610" s="70"/>
      <c r="K610" s="68"/>
      <c r="L610" s="68"/>
      <c r="M610" s="71"/>
      <c r="N610" s="69"/>
      <c r="O610" s="69"/>
      <c r="P610" s="69"/>
      <c r="Q610" s="69"/>
      <c r="R610" s="69"/>
      <c r="S610" s="69"/>
      <c r="T610" s="68" t="str">
        <f>IF(IFERROR(VLOOKUP(Members[[#This Row],[Subscriber SSN]],$C$7:T609,18,FALSE), "") = 0, "",IFERROR(VLOOKUP(Members[[#This Row],[Subscriber SSN]],$C$7:T609,18,FALSE), ""))</f>
        <v/>
      </c>
      <c r="U610" s="68" t="str">
        <f>IF(IFERROR(VLOOKUP(Members[[#This Row],[Subscriber SSN]],$C$7:U609,19,FALSE), "") = 0, "",IFERROR(VLOOKUP(Members[[#This Row],[Subscriber SSN]],$C$7:U609,19,FALSE), ""))</f>
        <v/>
      </c>
      <c r="V610" s="69" t="str">
        <f>IF(IFERROR(VLOOKUP(Members[[#This Row],[Subscriber SSN]],$C$7:V609,20,FALSE), "") = 0, "", IFERROR(VLOOKUP(Members[[#This Row],[Subscriber SSN]],$C$7:V609,20,FALSE), ""))</f>
        <v/>
      </c>
      <c r="W610" s="68" t="str">
        <f>IF(IFERROR(VLOOKUP(Members[[#This Row],[Subscriber SSN]],$C$7:W609,21,FALSE), "") = 0, "", IFERROR(VLOOKUP(Members[[#This Row],[Subscriber SSN]],$C$7:W609,21,FALSE), ""))</f>
        <v/>
      </c>
      <c r="X610" s="68" t="str">
        <f>IF(IFERROR(VLOOKUP(Members[[#This Row],[Subscriber SSN]],$C$7:X609,22,FALSE), "") = 0, "", IFERROR(VLOOKUP(Members[[#This Row],[Subscriber SSN]],$C$7:X609,22,FALSE), ""))</f>
        <v/>
      </c>
      <c r="Y610" s="68"/>
      <c r="Z610" s="72"/>
      <c r="AA610" s="69"/>
      <c r="AB610" s="69"/>
      <c r="AC610" s="70"/>
      <c r="AD610" s="110">
        <f t="shared" si="18"/>
        <v>45292</v>
      </c>
      <c r="AE610" s="69"/>
      <c r="AF610" s="69"/>
      <c r="AG610" s="71"/>
      <c r="AH610" s="69"/>
      <c r="AI610" s="69"/>
      <c r="AJ610" s="69"/>
      <c r="AK610" s="69"/>
      <c r="AL610" s="69"/>
      <c r="AM610" s="69"/>
      <c r="AN610" s="69"/>
      <c r="AO610" s="69"/>
      <c r="AP610" s="73"/>
      <c r="AQ610" s="73"/>
      <c r="AR610" s="73"/>
      <c r="AS610" s="73"/>
      <c r="AT610" s="73"/>
      <c r="AU610" s="73"/>
      <c r="AV610" s="73"/>
      <c r="AW610" s="73"/>
      <c r="AX610" s="73"/>
      <c r="AY610" s="73"/>
      <c r="AZ610" s="73"/>
      <c r="BA610" s="73"/>
      <c r="BB610" s="73"/>
      <c r="BC610" s="74"/>
      <c r="BD610" s="222" t="str">
        <f t="shared" si="19"/>
        <v xml:space="preserve"> </v>
      </c>
      <c r="BE610" s="76">
        <f ca="1">Validation!H610</f>
        <v>2</v>
      </c>
      <c r="BF610" t="str">
        <f ca="1">Validation!I610</f>
        <v/>
      </c>
      <c r="BJ610" t="str">
        <f>IF(AND(ISBLANK(Members[[#This Row],[DependentSSN]]),NOT(ISBLANK(Members[[#This Row],[MedicalPolicy]]))), "CoverageLevels", "Waivers")</f>
        <v>Waivers</v>
      </c>
      <c r="BK610" t="str">
        <f>IF(AND(ISBLANK(Members[[#This Row],[DependentSSN]]),NOT(ISBLANK(Members[[#This Row],[Dental Policy]]))), "CoverageLevels", "Waivers")</f>
        <v>Waivers</v>
      </c>
      <c r="BL610" t="str">
        <f>IF(AND(ISBLANK(Members[[#This Row],[DependentSSN]]),NOT(ISBLANK(Members[[#This Row],[VisionPolicy]]))), "CoverageLevels", "Waivers")</f>
        <v>Waivers</v>
      </c>
      <c r="BM610">
        <v>0</v>
      </c>
    </row>
    <row r="611" spans="1:65" x14ac:dyDescent="0.25">
      <c r="A611" s="4"/>
      <c r="B611" s="67"/>
      <c r="C611" s="68"/>
      <c r="D611" s="68"/>
      <c r="E611" s="69"/>
      <c r="F611" s="68"/>
      <c r="G611" s="69"/>
      <c r="H611" s="68"/>
      <c r="I611" s="68"/>
      <c r="J611" s="70"/>
      <c r="K611" s="68"/>
      <c r="L611" s="68"/>
      <c r="M611" s="71"/>
      <c r="N611" s="69"/>
      <c r="O611" s="69"/>
      <c r="P611" s="69"/>
      <c r="Q611" s="69"/>
      <c r="R611" s="69"/>
      <c r="S611" s="69"/>
      <c r="T611" s="68" t="str">
        <f>IF(IFERROR(VLOOKUP(Members[[#This Row],[Subscriber SSN]],$C$7:T610,18,FALSE), "") = 0, "",IFERROR(VLOOKUP(Members[[#This Row],[Subscriber SSN]],$C$7:T610,18,FALSE), ""))</f>
        <v/>
      </c>
      <c r="U611" s="68" t="str">
        <f>IF(IFERROR(VLOOKUP(Members[[#This Row],[Subscriber SSN]],$C$7:U610,19,FALSE), "") = 0, "",IFERROR(VLOOKUP(Members[[#This Row],[Subscriber SSN]],$C$7:U610,19,FALSE), ""))</f>
        <v/>
      </c>
      <c r="V611" s="69" t="str">
        <f>IF(IFERROR(VLOOKUP(Members[[#This Row],[Subscriber SSN]],$C$7:V610,20,FALSE), "") = 0, "", IFERROR(VLOOKUP(Members[[#This Row],[Subscriber SSN]],$C$7:V610,20,FALSE), ""))</f>
        <v/>
      </c>
      <c r="W611" s="68" t="str">
        <f>IF(IFERROR(VLOOKUP(Members[[#This Row],[Subscriber SSN]],$C$7:W610,21,FALSE), "") = 0, "", IFERROR(VLOOKUP(Members[[#This Row],[Subscriber SSN]],$C$7:W610,21,FALSE), ""))</f>
        <v/>
      </c>
      <c r="X611" s="68" t="str">
        <f>IF(IFERROR(VLOOKUP(Members[[#This Row],[Subscriber SSN]],$C$7:X610,22,FALSE), "") = 0, "", IFERROR(VLOOKUP(Members[[#This Row],[Subscriber SSN]],$C$7:X610,22,FALSE), ""))</f>
        <v/>
      </c>
      <c r="Y611" s="68"/>
      <c r="Z611" s="72"/>
      <c r="AA611" s="69"/>
      <c r="AB611" s="69"/>
      <c r="AC611" s="70"/>
      <c r="AD611" s="110">
        <f t="shared" si="18"/>
        <v>45292</v>
      </c>
      <c r="AE611" s="69"/>
      <c r="AF611" s="69"/>
      <c r="AG611" s="71"/>
      <c r="AH611" s="69"/>
      <c r="AI611" s="69"/>
      <c r="AJ611" s="69"/>
      <c r="AK611" s="69"/>
      <c r="AL611" s="69"/>
      <c r="AM611" s="69"/>
      <c r="AN611" s="69"/>
      <c r="AO611" s="69"/>
      <c r="AP611" s="73"/>
      <c r="AQ611" s="73"/>
      <c r="AR611" s="73"/>
      <c r="AS611" s="73"/>
      <c r="AT611" s="73"/>
      <c r="AU611" s="73"/>
      <c r="AV611" s="73"/>
      <c r="AW611" s="73"/>
      <c r="AX611" s="73"/>
      <c r="AY611" s="73"/>
      <c r="AZ611" s="73"/>
      <c r="BA611" s="73"/>
      <c r="BB611" s="73"/>
      <c r="BC611" s="74"/>
      <c r="BD611" s="222" t="str">
        <f t="shared" si="19"/>
        <v xml:space="preserve"> </v>
      </c>
      <c r="BE611" s="76">
        <f ca="1">Validation!H611</f>
        <v>2</v>
      </c>
      <c r="BF611" t="str">
        <f ca="1">Validation!I611</f>
        <v/>
      </c>
      <c r="BJ611" t="str">
        <f>IF(AND(ISBLANK(Members[[#This Row],[DependentSSN]]),NOT(ISBLANK(Members[[#This Row],[MedicalPolicy]]))), "CoverageLevels", "Waivers")</f>
        <v>Waivers</v>
      </c>
      <c r="BK611" t="str">
        <f>IF(AND(ISBLANK(Members[[#This Row],[DependentSSN]]),NOT(ISBLANK(Members[[#This Row],[Dental Policy]]))), "CoverageLevels", "Waivers")</f>
        <v>Waivers</v>
      </c>
      <c r="BL611" t="str">
        <f>IF(AND(ISBLANK(Members[[#This Row],[DependentSSN]]),NOT(ISBLANK(Members[[#This Row],[VisionPolicy]]))), "CoverageLevels", "Waivers")</f>
        <v>Waivers</v>
      </c>
      <c r="BM611">
        <v>0</v>
      </c>
    </row>
    <row r="612" spans="1:65" x14ac:dyDescent="0.25">
      <c r="A612" s="4"/>
      <c r="B612" s="67"/>
      <c r="C612" s="68"/>
      <c r="D612" s="68"/>
      <c r="E612" s="69"/>
      <c r="F612" s="68"/>
      <c r="G612" s="69"/>
      <c r="H612" s="68"/>
      <c r="I612" s="68"/>
      <c r="J612" s="70"/>
      <c r="K612" s="68"/>
      <c r="L612" s="68"/>
      <c r="M612" s="71"/>
      <c r="N612" s="69"/>
      <c r="O612" s="69"/>
      <c r="P612" s="69"/>
      <c r="Q612" s="69"/>
      <c r="R612" s="69"/>
      <c r="S612" s="69"/>
      <c r="T612" s="68" t="str">
        <f>IF(IFERROR(VLOOKUP(Members[[#This Row],[Subscriber SSN]],$C$7:T611,18,FALSE), "") = 0, "",IFERROR(VLOOKUP(Members[[#This Row],[Subscriber SSN]],$C$7:T611,18,FALSE), ""))</f>
        <v/>
      </c>
      <c r="U612" s="68" t="str">
        <f>IF(IFERROR(VLOOKUP(Members[[#This Row],[Subscriber SSN]],$C$7:U611,19,FALSE), "") = 0, "",IFERROR(VLOOKUP(Members[[#This Row],[Subscriber SSN]],$C$7:U611,19,FALSE), ""))</f>
        <v/>
      </c>
      <c r="V612" s="69" t="str">
        <f>IF(IFERROR(VLOOKUP(Members[[#This Row],[Subscriber SSN]],$C$7:V611,20,FALSE), "") = 0, "", IFERROR(VLOOKUP(Members[[#This Row],[Subscriber SSN]],$C$7:V611,20,FALSE), ""))</f>
        <v/>
      </c>
      <c r="W612" s="68" t="str">
        <f>IF(IFERROR(VLOOKUP(Members[[#This Row],[Subscriber SSN]],$C$7:W611,21,FALSE), "") = 0, "", IFERROR(VLOOKUP(Members[[#This Row],[Subscriber SSN]],$C$7:W611,21,FALSE), ""))</f>
        <v/>
      </c>
      <c r="X612" s="68" t="str">
        <f>IF(IFERROR(VLOOKUP(Members[[#This Row],[Subscriber SSN]],$C$7:X611,22,FALSE), "") = 0, "", IFERROR(VLOOKUP(Members[[#This Row],[Subscriber SSN]],$C$7:X611,22,FALSE), ""))</f>
        <v/>
      </c>
      <c r="Y612" s="68"/>
      <c r="Z612" s="72"/>
      <c r="AA612" s="69"/>
      <c r="AB612" s="69"/>
      <c r="AC612" s="70"/>
      <c r="AD612" s="110">
        <f t="shared" si="18"/>
        <v>45292</v>
      </c>
      <c r="AE612" s="69"/>
      <c r="AF612" s="69"/>
      <c r="AG612" s="71"/>
      <c r="AH612" s="69"/>
      <c r="AI612" s="69"/>
      <c r="AJ612" s="69"/>
      <c r="AK612" s="69"/>
      <c r="AL612" s="69"/>
      <c r="AM612" s="69"/>
      <c r="AN612" s="69"/>
      <c r="AO612" s="69"/>
      <c r="AP612" s="73"/>
      <c r="AQ612" s="73"/>
      <c r="AR612" s="73"/>
      <c r="AS612" s="73"/>
      <c r="AT612" s="73"/>
      <c r="AU612" s="73"/>
      <c r="AV612" s="73"/>
      <c r="AW612" s="73"/>
      <c r="AX612" s="73"/>
      <c r="AY612" s="73"/>
      <c r="AZ612" s="73"/>
      <c r="BA612" s="73"/>
      <c r="BB612" s="73"/>
      <c r="BC612" s="74"/>
      <c r="BD612" s="222" t="str">
        <f t="shared" si="19"/>
        <v xml:space="preserve"> </v>
      </c>
      <c r="BE612" s="76">
        <f ca="1">Validation!H612</f>
        <v>2</v>
      </c>
      <c r="BF612" t="str">
        <f ca="1">Validation!I612</f>
        <v/>
      </c>
      <c r="BJ612" t="str">
        <f>IF(AND(ISBLANK(Members[[#This Row],[DependentSSN]]),NOT(ISBLANK(Members[[#This Row],[MedicalPolicy]]))), "CoverageLevels", "Waivers")</f>
        <v>Waivers</v>
      </c>
      <c r="BK612" t="str">
        <f>IF(AND(ISBLANK(Members[[#This Row],[DependentSSN]]),NOT(ISBLANK(Members[[#This Row],[Dental Policy]]))), "CoverageLevels", "Waivers")</f>
        <v>Waivers</v>
      </c>
      <c r="BL612" t="str">
        <f>IF(AND(ISBLANK(Members[[#This Row],[DependentSSN]]),NOT(ISBLANK(Members[[#This Row],[VisionPolicy]]))), "CoverageLevels", "Waivers")</f>
        <v>Waivers</v>
      </c>
      <c r="BM612">
        <v>0</v>
      </c>
    </row>
    <row r="613" spans="1:65" x14ac:dyDescent="0.25">
      <c r="A613" s="4"/>
      <c r="B613" s="67"/>
      <c r="C613" s="68"/>
      <c r="D613" s="68"/>
      <c r="E613" s="69"/>
      <c r="F613" s="68"/>
      <c r="G613" s="69"/>
      <c r="H613" s="68"/>
      <c r="I613" s="68"/>
      <c r="J613" s="70"/>
      <c r="K613" s="68"/>
      <c r="L613" s="68"/>
      <c r="M613" s="71"/>
      <c r="N613" s="69"/>
      <c r="O613" s="69"/>
      <c r="P613" s="69"/>
      <c r="Q613" s="69"/>
      <c r="R613" s="69"/>
      <c r="S613" s="69"/>
      <c r="T613" s="68" t="str">
        <f>IF(IFERROR(VLOOKUP(Members[[#This Row],[Subscriber SSN]],$C$7:T612,18,FALSE), "") = 0, "",IFERROR(VLOOKUP(Members[[#This Row],[Subscriber SSN]],$C$7:T612,18,FALSE), ""))</f>
        <v/>
      </c>
      <c r="U613" s="68" t="str">
        <f>IF(IFERROR(VLOOKUP(Members[[#This Row],[Subscriber SSN]],$C$7:U612,19,FALSE), "") = 0, "",IFERROR(VLOOKUP(Members[[#This Row],[Subscriber SSN]],$C$7:U612,19,FALSE), ""))</f>
        <v/>
      </c>
      <c r="V613" s="69" t="str">
        <f>IF(IFERROR(VLOOKUP(Members[[#This Row],[Subscriber SSN]],$C$7:V612,20,FALSE), "") = 0, "", IFERROR(VLOOKUP(Members[[#This Row],[Subscriber SSN]],$C$7:V612,20,FALSE), ""))</f>
        <v/>
      </c>
      <c r="W613" s="68" t="str">
        <f>IF(IFERROR(VLOOKUP(Members[[#This Row],[Subscriber SSN]],$C$7:W612,21,FALSE), "") = 0, "", IFERROR(VLOOKUP(Members[[#This Row],[Subscriber SSN]],$C$7:W612,21,FALSE), ""))</f>
        <v/>
      </c>
      <c r="X613" s="68" t="str">
        <f>IF(IFERROR(VLOOKUP(Members[[#This Row],[Subscriber SSN]],$C$7:X612,22,FALSE), "") = 0, "", IFERROR(VLOOKUP(Members[[#This Row],[Subscriber SSN]],$C$7:X612,22,FALSE), ""))</f>
        <v/>
      </c>
      <c r="Y613" s="68"/>
      <c r="Z613" s="72"/>
      <c r="AA613" s="69"/>
      <c r="AB613" s="69"/>
      <c r="AC613" s="70"/>
      <c r="AD613" s="110">
        <f t="shared" si="18"/>
        <v>45292</v>
      </c>
      <c r="AE613" s="69"/>
      <c r="AF613" s="69"/>
      <c r="AG613" s="71"/>
      <c r="AH613" s="69"/>
      <c r="AI613" s="69"/>
      <c r="AJ613" s="69"/>
      <c r="AK613" s="69"/>
      <c r="AL613" s="69"/>
      <c r="AM613" s="69"/>
      <c r="AN613" s="69"/>
      <c r="AO613" s="69"/>
      <c r="AP613" s="73"/>
      <c r="AQ613" s="73"/>
      <c r="AR613" s="73"/>
      <c r="AS613" s="73"/>
      <c r="AT613" s="73"/>
      <c r="AU613" s="73"/>
      <c r="AV613" s="73"/>
      <c r="AW613" s="73"/>
      <c r="AX613" s="73"/>
      <c r="AY613" s="73"/>
      <c r="AZ613" s="73"/>
      <c r="BA613" s="73"/>
      <c r="BB613" s="73"/>
      <c r="BC613" s="74"/>
      <c r="BD613" s="222" t="str">
        <f t="shared" si="19"/>
        <v xml:space="preserve"> </v>
      </c>
      <c r="BE613" s="76">
        <f ca="1">Validation!H613</f>
        <v>2</v>
      </c>
      <c r="BF613" t="str">
        <f ca="1">Validation!I613</f>
        <v/>
      </c>
      <c r="BJ613" t="str">
        <f>IF(AND(ISBLANK(Members[[#This Row],[DependentSSN]]),NOT(ISBLANK(Members[[#This Row],[MedicalPolicy]]))), "CoverageLevels", "Waivers")</f>
        <v>Waivers</v>
      </c>
      <c r="BK613" t="str">
        <f>IF(AND(ISBLANK(Members[[#This Row],[DependentSSN]]),NOT(ISBLANK(Members[[#This Row],[Dental Policy]]))), "CoverageLevels", "Waivers")</f>
        <v>Waivers</v>
      </c>
      <c r="BL613" t="str">
        <f>IF(AND(ISBLANK(Members[[#This Row],[DependentSSN]]),NOT(ISBLANK(Members[[#This Row],[VisionPolicy]]))), "CoverageLevels", "Waivers")</f>
        <v>Waivers</v>
      </c>
      <c r="BM613">
        <v>0</v>
      </c>
    </row>
    <row r="614" spans="1:65" x14ac:dyDescent="0.25">
      <c r="A614" s="4"/>
      <c r="B614" s="67"/>
      <c r="C614" s="68"/>
      <c r="D614" s="68"/>
      <c r="E614" s="69"/>
      <c r="F614" s="68"/>
      <c r="G614" s="69"/>
      <c r="H614" s="68"/>
      <c r="I614" s="68"/>
      <c r="J614" s="70"/>
      <c r="K614" s="68"/>
      <c r="L614" s="68"/>
      <c r="M614" s="71"/>
      <c r="N614" s="69"/>
      <c r="O614" s="69"/>
      <c r="P614" s="69"/>
      <c r="Q614" s="69"/>
      <c r="R614" s="69"/>
      <c r="S614" s="69"/>
      <c r="T614" s="68" t="str">
        <f>IF(IFERROR(VLOOKUP(Members[[#This Row],[Subscriber SSN]],$C$7:T613,18,FALSE), "") = 0, "",IFERROR(VLOOKUP(Members[[#This Row],[Subscriber SSN]],$C$7:T613,18,FALSE), ""))</f>
        <v/>
      </c>
      <c r="U614" s="68" t="str">
        <f>IF(IFERROR(VLOOKUP(Members[[#This Row],[Subscriber SSN]],$C$7:U613,19,FALSE), "") = 0, "",IFERROR(VLOOKUP(Members[[#This Row],[Subscriber SSN]],$C$7:U613,19,FALSE), ""))</f>
        <v/>
      </c>
      <c r="V614" s="69" t="str">
        <f>IF(IFERROR(VLOOKUP(Members[[#This Row],[Subscriber SSN]],$C$7:V613,20,FALSE), "") = 0, "", IFERROR(VLOOKUP(Members[[#This Row],[Subscriber SSN]],$C$7:V613,20,FALSE), ""))</f>
        <v/>
      </c>
      <c r="W614" s="68" t="str">
        <f>IF(IFERROR(VLOOKUP(Members[[#This Row],[Subscriber SSN]],$C$7:W613,21,FALSE), "") = 0, "", IFERROR(VLOOKUP(Members[[#This Row],[Subscriber SSN]],$C$7:W613,21,FALSE), ""))</f>
        <v/>
      </c>
      <c r="X614" s="68" t="str">
        <f>IF(IFERROR(VLOOKUP(Members[[#This Row],[Subscriber SSN]],$C$7:X613,22,FALSE), "") = 0, "", IFERROR(VLOOKUP(Members[[#This Row],[Subscriber SSN]],$C$7:X613,22,FALSE), ""))</f>
        <v/>
      </c>
      <c r="Y614" s="68"/>
      <c r="Z614" s="72"/>
      <c r="AA614" s="69"/>
      <c r="AB614" s="69"/>
      <c r="AC614" s="70"/>
      <c r="AD614" s="110">
        <f t="shared" si="18"/>
        <v>45292</v>
      </c>
      <c r="AE614" s="69"/>
      <c r="AF614" s="69"/>
      <c r="AG614" s="71"/>
      <c r="AH614" s="69"/>
      <c r="AI614" s="69"/>
      <c r="AJ614" s="69"/>
      <c r="AK614" s="69"/>
      <c r="AL614" s="69"/>
      <c r="AM614" s="69"/>
      <c r="AN614" s="69"/>
      <c r="AO614" s="69"/>
      <c r="AP614" s="73"/>
      <c r="AQ614" s="73"/>
      <c r="AR614" s="73"/>
      <c r="AS614" s="73"/>
      <c r="AT614" s="73"/>
      <c r="AU614" s="73"/>
      <c r="AV614" s="73"/>
      <c r="AW614" s="73"/>
      <c r="AX614" s="73"/>
      <c r="AY614" s="73"/>
      <c r="AZ614" s="73"/>
      <c r="BA614" s="73"/>
      <c r="BB614" s="73"/>
      <c r="BC614" s="74"/>
      <c r="BD614" s="222" t="str">
        <f t="shared" si="19"/>
        <v xml:space="preserve"> </v>
      </c>
      <c r="BE614" s="76">
        <f ca="1">Validation!H614</f>
        <v>2</v>
      </c>
      <c r="BF614" t="str">
        <f ca="1">Validation!I614</f>
        <v/>
      </c>
      <c r="BJ614" t="str">
        <f>IF(AND(ISBLANK(Members[[#This Row],[DependentSSN]]),NOT(ISBLANK(Members[[#This Row],[MedicalPolicy]]))), "CoverageLevels", "Waivers")</f>
        <v>Waivers</v>
      </c>
      <c r="BK614" t="str">
        <f>IF(AND(ISBLANK(Members[[#This Row],[DependentSSN]]),NOT(ISBLANK(Members[[#This Row],[Dental Policy]]))), "CoverageLevels", "Waivers")</f>
        <v>Waivers</v>
      </c>
      <c r="BL614" t="str">
        <f>IF(AND(ISBLANK(Members[[#This Row],[DependentSSN]]),NOT(ISBLANK(Members[[#This Row],[VisionPolicy]]))), "CoverageLevels", "Waivers")</f>
        <v>Waivers</v>
      </c>
      <c r="BM614">
        <v>0</v>
      </c>
    </row>
    <row r="615" spans="1:65" x14ac:dyDescent="0.25">
      <c r="A615" s="4"/>
      <c r="B615" s="67"/>
      <c r="C615" s="68"/>
      <c r="D615" s="68"/>
      <c r="E615" s="69"/>
      <c r="F615" s="68"/>
      <c r="G615" s="69"/>
      <c r="H615" s="68"/>
      <c r="I615" s="68"/>
      <c r="J615" s="70"/>
      <c r="K615" s="68"/>
      <c r="L615" s="68"/>
      <c r="M615" s="71"/>
      <c r="N615" s="69"/>
      <c r="O615" s="69"/>
      <c r="P615" s="69"/>
      <c r="Q615" s="69"/>
      <c r="R615" s="69"/>
      <c r="S615" s="69"/>
      <c r="T615" s="68" t="str">
        <f>IF(IFERROR(VLOOKUP(Members[[#This Row],[Subscriber SSN]],$C$7:T614,18,FALSE), "") = 0, "",IFERROR(VLOOKUP(Members[[#This Row],[Subscriber SSN]],$C$7:T614,18,FALSE), ""))</f>
        <v/>
      </c>
      <c r="U615" s="68" t="str">
        <f>IF(IFERROR(VLOOKUP(Members[[#This Row],[Subscriber SSN]],$C$7:U614,19,FALSE), "") = 0, "",IFERROR(VLOOKUP(Members[[#This Row],[Subscriber SSN]],$C$7:U614,19,FALSE), ""))</f>
        <v/>
      </c>
      <c r="V615" s="69" t="str">
        <f>IF(IFERROR(VLOOKUP(Members[[#This Row],[Subscriber SSN]],$C$7:V614,20,FALSE), "") = 0, "", IFERROR(VLOOKUP(Members[[#This Row],[Subscriber SSN]],$C$7:V614,20,FALSE), ""))</f>
        <v/>
      </c>
      <c r="W615" s="68" t="str">
        <f>IF(IFERROR(VLOOKUP(Members[[#This Row],[Subscriber SSN]],$C$7:W614,21,FALSE), "") = 0, "", IFERROR(VLOOKUP(Members[[#This Row],[Subscriber SSN]],$C$7:W614,21,FALSE), ""))</f>
        <v/>
      </c>
      <c r="X615" s="68" t="str">
        <f>IF(IFERROR(VLOOKUP(Members[[#This Row],[Subscriber SSN]],$C$7:X614,22,FALSE), "") = 0, "", IFERROR(VLOOKUP(Members[[#This Row],[Subscriber SSN]],$C$7:X614,22,FALSE), ""))</f>
        <v/>
      </c>
      <c r="Y615" s="68"/>
      <c r="Z615" s="72"/>
      <c r="AA615" s="69"/>
      <c r="AB615" s="69"/>
      <c r="AC615" s="70"/>
      <c r="AD615" s="110">
        <f t="shared" si="18"/>
        <v>45292</v>
      </c>
      <c r="AE615" s="69"/>
      <c r="AF615" s="69"/>
      <c r="AG615" s="71"/>
      <c r="AH615" s="69"/>
      <c r="AI615" s="69"/>
      <c r="AJ615" s="69"/>
      <c r="AK615" s="69"/>
      <c r="AL615" s="69"/>
      <c r="AM615" s="69"/>
      <c r="AN615" s="69"/>
      <c r="AO615" s="69"/>
      <c r="AP615" s="73"/>
      <c r="AQ615" s="73"/>
      <c r="AR615" s="73"/>
      <c r="AS615" s="73"/>
      <c r="AT615" s="73"/>
      <c r="AU615" s="73"/>
      <c r="AV615" s="73"/>
      <c r="AW615" s="73"/>
      <c r="AX615" s="73"/>
      <c r="AY615" s="73"/>
      <c r="AZ615" s="73"/>
      <c r="BA615" s="73"/>
      <c r="BB615" s="73"/>
      <c r="BC615" s="74"/>
      <c r="BD615" s="222" t="str">
        <f t="shared" si="19"/>
        <v xml:space="preserve"> </v>
      </c>
      <c r="BE615" s="76">
        <f ca="1">Validation!H615</f>
        <v>2</v>
      </c>
      <c r="BF615" t="str">
        <f ca="1">Validation!I615</f>
        <v/>
      </c>
      <c r="BJ615" t="str">
        <f>IF(AND(ISBLANK(Members[[#This Row],[DependentSSN]]),NOT(ISBLANK(Members[[#This Row],[MedicalPolicy]]))), "CoverageLevels", "Waivers")</f>
        <v>Waivers</v>
      </c>
      <c r="BK615" t="str">
        <f>IF(AND(ISBLANK(Members[[#This Row],[DependentSSN]]),NOT(ISBLANK(Members[[#This Row],[Dental Policy]]))), "CoverageLevels", "Waivers")</f>
        <v>Waivers</v>
      </c>
      <c r="BL615" t="str">
        <f>IF(AND(ISBLANK(Members[[#This Row],[DependentSSN]]),NOT(ISBLANK(Members[[#This Row],[VisionPolicy]]))), "CoverageLevels", "Waivers")</f>
        <v>Waivers</v>
      </c>
      <c r="BM615">
        <v>0</v>
      </c>
    </row>
    <row r="616" spans="1:65" x14ac:dyDescent="0.25">
      <c r="A616" s="4"/>
      <c r="B616" s="67"/>
      <c r="C616" s="68"/>
      <c r="D616" s="68"/>
      <c r="E616" s="69"/>
      <c r="F616" s="68"/>
      <c r="G616" s="69"/>
      <c r="H616" s="68"/>
      <c r="I616" s="68"/>
      <c r="J616" s="70"/>
      <c r="K616" s="68"/>
      <c r="L616" s="68"/>
      <c r="M616" s="71"/>
      <c r="N616" s="69"/>
      <c r="O616" s="69"/>
      <c r="P616" s="69"/>
      <c r="Q616" s="69"/>
      <c r="R616" s="69"/>
      <c r="S616" s="69"/>
      <c r="T616" s="68" t="str">
        <f>IF(IFERROR(VLOOKUP(Members[[#This Row],[Subscriber SSN]],$C$7:T615,18,FALSE), "") = 0, "",IFERROR(VLOOKUP(Members[[#This Row],[Subscriber SSN]],$C$7:T615,18,FALSE), ""))</f>
        <v/>
      </c>
      <c r="U616" s="68" t="str">
        <f>IF(IFERROR(VLOOKUP(Members[[#This Row],[Subscriber SSN]],$C$7:U615,19,FALSE), "") = 0, "",IFERROR(VLOOKUP(Members[[#This Row],[Subscriber SSN]],$C$7:U615,19,FALSE), ""))</f>
        <v/>
      </c>
      <c r="V616" s="69" t="str">
        <f>IF(IFERROR(VLOOKUP(Members[[#This Row],[Subscriber SSN]],$C$7:V615,20,FALSE), "") = 0, "", IFERROR(VLOOKUP(Members[[#This Row],[Subscriber SSN]],$C$7:V615,20,FALSE), ""))</f>
        <v/>
      </c>
      <c r="W616" s="68" t="str">
        <f>IF(IFERROR(VLOOKUP(Members[[#This Row],[Subscriber SSN]],$C$7:W615,21,FALSE), "") = 0, "", IFERROR(VLOOKUP(Members[[#This Row],[Subscriber SSN]],$C$7:W615,21,FALSE), ""))</f>
        <v/>
      </c>
      <c r="X616" s="68" t="str">
        <f>IF(IFERROR(VLOOKUP(Members[[#This Row],[Subscriber SSN]],$C$7:X615,22,FALSE), "") = 0, "", IFERROR(VLOOKUP(Members[[#This Row],[Subscriber SSN]],$C$7:X615,22,FALSE), ""))</f>
        <v/>
      </c>
      <c r="Y616" s="68"/>
      <c r="Z616" s="72"/>
      <c r="AA616" s="69"/>
      <c r="AB616" s="69"/>
      <c r="AC616" s="70"/>
      <c r="AD616" s="110">
        <f t="shared" si="18"/>
        <v>45292</v>
      </c>
      <c r="AE616" s="69"/>
      <c r="AF616" s="69"/>
      <c r="AG616" s="71"/>
      <c r="AH616" s="69"/>
      <c r="AI616" s="69"/>
      <c r="AJ616" s="69"/>
      <c r="AK616" s="69"/>
      <c r="AL616" s="69"/>
      <c r="AM616" s="69"/>
      <c r="AN616" s="69"/>
      <c r="AO616" s="69"/>
      <c r="AP616" s="73"/>
      <c r="AQ616" s="73"/>
      <c r="AR616" s="73"/>
      <c r="AS616" s="73"/>
      <c r="AT616" s="73"/>
      <c r="AU616" s="73"/>
      <c r="AV616" s="73"/>
      <c r="AW616" s="73"/>
      <c r="AX616" s="73"/>
      <c r="AY616" s="73"/>
      <c r="AZ616" s="73"/>
      <c r="BA616" s="73"/>
      <c r="BB616" s="73"/>
      <c r="BC616" s="74"/>
      <c r="BD616" s="222" t="str">
        <f t="shared" si="19"/>
        <v xml:space="preserve"> </v>
      </c>
      <c r="BE616" s="76">
        <f ca="1">Validation!H616</f>
        <v>2</v>
      </c>
      <c r="BF616" t="str">
        <f ca="1">Validation!I616</f>
        <v/>
      </c>
      <c r="BJ616" t="str">
        <f>IF(AND(ISBLANK(Members[[#This Row],[DependentSSN]]),NOT(ISBLANK(Members[[#This Row],[MedicalPolicy]]))), "CoverageLevels", "Waivers")</f>
        <v>Waivers</v>
      </c>
      <c r="BK616" t="str">
        <f>IF(AND(ISBLANK(Members[[#This Row],[DependentSSN]]),NOT(ISBLANK(Members[[#This Row],[Dental Policy]]))), "CoverageLevels", "Waivers")</f>
        <v>Waivers</v>
      </c>
      <c r="BL616" t="str">
        <f>IF(AND(ISBLANK(Members[[#This Row],[DependentSSN]]),NOT(ISBLANK(Members[[#This Row],[VisionPolicy]]))), "CoverageLevels", "Waivers")</f>
        <v>Waivers</v>
      </c>
      <c r="BM616">
        <v>0</v>
      </c>
    </row>
    <row r="617" spans="1:65" x14ac:dyDescent="0.25">
      <c r="A617" s="4"/>
      <c r="B617" s="67"/>
      <c r="C617" s="68"/>
      <c r="D617" s="68"/>
      <c r="E617" s="69"/>
      <c r="F617" s="68"/>
      <c r="G617" s="69"/>
      <c r="H617" s="68"/>
      <c r="I617" s="68"/>
      <c r="J617" s="70"/>
      <c r="K617" s="68"/>
      <c r="L617" s="68"/>
      <c r="M617" s="71"/>
      <c r="N617" s="69"/>
      <c r="O617" s="69"/>
      <c r="P617" s="69"/>
      <c r="Q617" s="69"/>
      <c r="R617" s="69"/>
      <c r="S617" s="69"/>
      <c r="T617" s="68" t="str">
        <f>IF(IFERROR(VLOOKUP(Members[[#This Row],[Subscriber SSN]],$C$7:T616,18,FALSE), "") = 0, "",IFERROR(VLOOKUP(Members[[#This Row],[Subscriber SSN]],$C$7:T616,18,FALSE), ""))</f>
        <v/>
      </c>
      <c r="U617" s="68" t="str">
        <f>IF(IFERROR(VLOOKUP(Members[[#This Row],[Subscriber SSN]],$C$7:U616,19,FALSE), "") = 0, "",IFERROR(VLOOKUP(Members[[#This Row],[Subscriber SSN]],$C$7:U616,19,FALSE), ""))</f>
        <v/>
      </c>
      <c r="V617" s="69" t="str">
        <f>IF(IFERROR(VLOOKUP(Members[[#This Row],[Subscriber SSN]],$C$7:V616,20,FALSE), "") = 0, "", IFERROR(VLOOKUP(Members[[#This Row],[Subscriber SSN]],$C$7:V616,20,FALSE), ""))</f>
        <v/>
      </c>
      <c r="W617" s="68" t="str">
        <f>IF(IFERROR(VLOOKUP(Members[[#This Row],[Subscriber SSN]],$C$7:W616,21,FALSE), "") = 0, "", IFERROR(VLOOKUP(Members[[#This Row],[Subscriber SSN]],$C$7:W616,21,FALSE), ""))</f>
        <v/>
      </c>
      <c r="X617" s="68" t="str">
        <f>IF(IFERROR(VLOOKUP(Members[[#This Row],[Subscriber SSN]],$C$7:X616,22,FALSE), "") = 0, "", IFERROR(VLOOKUP(Members[[#This Row],[Subscriber SSN]],$C$7:X616,22,FALSE), ""))</f>
        <v/>
      </c>
      <c r="Y617" s="68"/>
      <c r="Z617" s="72"/>
      <c r="AA617" s="69"/>
      <c r="AB617" s="69"/>
      <c r="AC617" s="70"/>
      <c r="AD617" s="110">
        <f t="shared" si="18"/>
        <v>45292</v>
      </c>
      <c r="AE617" s="69"/>
      <c r="AF617" s="69"/>
      <c r="AG617" s="71"/>
      <c r="AH617" s="69"/>
      <c r="AI617" s="69"/>
      <c r="AJ617" s="69"/>
      <c r="AK617" s="69"/>
      <c r="AL617" s="69"/>
      <c r="AM617" s="69"/>
      <c r="AN617" s="69"/>
      <c r="AO617" s="69"/>
      <c r="AP617" s="73"/>
      <c r="AQ617" s="73"/>
      <c r="AR617" s="73"/>
      <c r="AS617" s="73"/>
      <c r="AT617" s="73"/>
      <c r="AU617" s="73"/>
      <c r="AV617" s="73"/>
      <c r="AW617" s="73"/>
      <c r="AX617" s="73"/>
      <c r="AY617" s="73"/>
      <c r="AZ617" s="73"/>
      <c r="BA617" s="73"/>
      <c r="BB617" s="73"/>
      <c r="BC617" s="74"/>
      <c r="BD617" s="222" t="str">
        <f t="shared" si="19"/>
        <v xml:space="preserve"> </v>
      </c>
      <c r="BE617" s="76">
        <f ca="1">Validation!H617</f>
        <v>2</v>
      </c>
      <c r="BF617" t="str">
        <f ca="1">Validation!I617</f>
        <v/>
      </c>
      <c r="BJ617" t="str">
        <f>IF(AND(ISBLANK(Members[[#This Row],[DependentSSN]]),NOT(ISBLANK(Members[[#This Row],[MedicalPolicy]]))), "CoverageLevels", "Waivers")</f>
        <v>Waivers</v>
      </c>
      <c r="BK617" t="str">
        <f>IF(AND(ISBLANK(Members[[#This Row],[DependentSSN]]),NOT(ISBLANK(Members[[#This Row],[Dental Policy]]))), "CoverageLevels", "Waivers")</f>
        <v>Waivers</v>
      </c>
      <c r="BL617" t="str">
        <f>IF(AND(ISBLANK(Members[[#This Row],[DependentSSN]]),NOT(ISBLANK(Members[[#This Row],[VisionPolicy]]))), "CoverageLevels", "Waivers")</f>
        <v>Waivers</v>
      </c>
      <c r="BM617">
        <v>0</v>
      </c>
    </row>
    <row r="618" spans="1:65" x14ac:dyDescent="0.25">
      <c r="A618" s="4"/>
      <c r="B618" s="67"/>
      <c r="C618" s="68"/>
      <c r="D618" s="68"/>
      <c r="E618" s="69"/>
      <c r="F618" s="68"/>
      <c r="G618" s="69"/>
      <c r="H618" s="68"/>
      <c r="I618" s="68"/>
      <c r="J618" s="70"/>
      <c r="K618" s="68"/>
      <c r="L618" s="68"/>
      <c r="M618" s="71"/>
      <c r="N618" s="69"/>
      <c r="O618" s="69"/>
      <c r="P618" s="69"/>
      <c r="Q618" s="69"/>
      <c r="R618" s="69"/>
      <c r="S618" s="69"/>
      <c r="T618" s="68" t="str">
        <f>IF(IFERROR(VLOOKUP(Members[[#This Row],[Subscriber SSN]],$C$7:T617,18,FALSE), "") = 0, "",IFERROR(VLOOKUP(Members[[#This Row],[Subscriber SSN]],$C$7:T617,18,FALSE), ""))</f>
        <v/>
      </c>
      <c r="U618" s="68" t="str">
        <f>IF(IFERROR(VLOOKUP(Members[[#This Row],[Subscriber SSN]],$C$7:U617,19,FALSE), "") = 0, "",IFERROR(VLOOKUP(Members[[#This Row],[Subscriber SSN]],$C$7:U617,19,FALSE), ""))</f>
        <v/>
      </c>
      <c r="V618" s="69" t="str">
        <f>IF(IFERROR(VLOOKUP(Members[[#This Row],[Subscriber SSN]],$C$7:V617,20,FALSE), "") = 0, "", IFERROR(VLOOKUP(Members[[#This Row],[Subscriber SSN]],$C$7:V617,20,FALSE), ""))</f>
        <v/>
      </c>
      <c r="W618" s="68" t="str">
        <f>IF(IFERROR(VLOOKUP(Members[[#This Row],[Subscriber SSN]],$C$7:W617,21,FALSE), "") = 0, "", IFERROR(VLOOKUP(Members[[#This Row],[Subscriber SSN]],$C$7:W617,21,FALSE), ""))</f>
        <v/>
      </c>
      <c r="X618" s="68" t="str">
        <f>IF(IFERROR(VLOOKUP(Members[[#This Row],[Subscriber SSN]],$C$7:X617,22,FALSE), "") = 0, "", IFERROR(VLOOKUP(Members[[#This Row],[Subscriber SSN]],$C$7:X617,22,FALSE), ""))</f>
        <v/>
      </c>
      <c r="Y618" s="68"/>
      <c r="Z618" s="72"/>
      <c r="AA618" s="69"/>
      <c r="AB618" s="69"/>
      <c r="AC618" s="70"/>
      <c r="AD618" s="110">
        <f t="shared" si="18"/>
        <v>45292</v>
      </c>
      <c r="AE618" s="69"/>
      <c r="AF618" s="69"/>
      <c r="AG618" s="71"/>
      <c r="AH618" s="69"/>
      <c r="AI618" s="69"/>
      <c r="AJ618" s="69"/>
      <c r="AK618" s="69"/>
      <c r="AL618" s="69"/>
      <c r="AM618" s="69"/>
      <c r="AN618" s="69"/>
      <c r="AO618" s="69"/>
      <c r="AP618" s="73"/>
      <c r="AQ618" s="73"/>
      <c r="AR618" s="73"/>
      <c r="AS618" s="73"/>
      <c r="AT618" s="73"/>
      <c r="AU618" s="73"/>
      <c r="AV618" s="73"/>
      <c r="AW618" s="73"/>
      <c r="AX618" s="73"/>
      <c r="AY618" s="73"/>
      <c r="AZ618" s="73"/>
      <c r="BA618" s="73"/>
      <c r="BB618" s="73"/>
      <c r="BC618" s="74"/>
      <c r="BD618" s="222" t="str">
        <f t="shared" si="19"/>
        <v xml:space="preserve"> </v>
      </c>
      <c r="BE618" s="76">
        <f ca="1">Validation!H618</f>
        <v>2</v>
      </c>
      <c r="BF618" t="str">
        <f ca="1">Validation!I618</f>
        <v/>
      </c>
      <c r="BJ618" t="str">
        <f>IF(AND(ISBLANK(Members[[#This Row],[DependentSSN]]),NOT(ISBLANK(Members[[#This Row],[MedicalPolicy]]))), "CoverageLevels", "Waivers")</f>
        <v>Waivers</v>
      </c>
      <c r="BK618" t="str">
        <f>IF(AND(ISBLANK(Members[[#This Row],[DependentSSN]]),NOT(ISBLANK(Members[[#This Row],[Dental Policy]]))), "CoverageLevels", "Waivers")</f>
        <v>Waivers</v>
      </c>
      <c r="BL618" t="str">
        <f>IF(AND(ISBLANK(Members[[#This Row],[DependentSSN]]),NOT(ISBLANK(Members[[#This Row],[VisionPolicy]]))), "CoverageLevels", "Waivers")</f>
        <v>Waivers</v>
      </c>
      <c r="BM618">
        <v>0</v>
      </c>
    </row>
    <row r="619" spans="1:65" x14ac:dyDescent="0.25">
      <c r="A619" s="4"/>
      <c r="B619" s="67"/>
      <c r="C619" s="68"/>
      <c r="D619" s="68"/>
      <c r="E619" s="69"/>
      <c r="F619" s="68"/>
      <c r="G619" s="69"/>
      <c r="H619" s="68"/>
      <c r="I619" s="68"/>
      <c r="J619" s="70"/>
      <c r="K619" s="68"/>
      <c r="L619" s="68"/>
      <c r="M619" s="71"/>
      <c r="N619" s="69"/>
      <c r="O619" s="69"/>
      <c r="P619" s="69"/>
      <c r="Q619" s="69"/>
      <c r="R619" s="69"/>
      <c r="S619" s="69"/>
      <c r="T619" s="68" t="str">
        <f>IF(IFERROR(VLOOKUP(Members[[#This Row],[Subscriber SSN]],$C$7:T618,18,FALSE), "") = 0, "",IFERROR(VLOOKUP(Members[[#This Row],[Subscriber SSN]],$C$7:T618,18,FALSE), ""))</f>
        <v/>
      </c>
      <c r="U619" s="68" t="str">
        <f>IF(IFERROR(VLOOKUP(Members[[#This Row],[Subscriber SSN]],$C$7:U618,19,FALSE), "") = 0, "",IFERROR(VLOOKUP(Members[[#This Row],[Subscriber SSN]],$C$7:U618,19,FALSE), ""))</f>
        <v/>
      </c>
      <c r="V619" s="69" t="str">
        <f>IF(IFERROR(VLOOKUP(Members[[#This Row],[Subscriber SSN]],$C$7:V618,20,FALSE), "") = 0, "", IFERROR(VLOOKUP(Members[[#This Row],[Subscriber SSN]],$C$7:V618,20,FALSE), ""))</f>
        <v/>
      </c>
      <c r="W619" s="68" t="str">
        <f>IF(IFERROR(VLOOKUP(Members[[#This Row],[Subscriber SSN]],$C$7:W618,21,FALSE), "") = 0, "", IFERROR(VLOOKUP(Members[[#This Row],[Subscriber SSN]],$C$7:W618,21,FALSE), ""))</f>
        <v/>
      </c>
      <c r="X619" s="68" t="str">
        <f>IF(IFERROR(VLOOKUP(Members[[#This Row],[Subscriber SSN]],$C$7:X618,22,FALSE), "") = 0, "", IFERROR(VLOOKUP(Members[[#This Row],[Subscriber SSN]],$C$7:X618,22,FALSE), ""))</f>
        <v/>
      </c>
      <c r="Y619" s="68"/>
      <c r="Z619" s="72"/>
      <c r="AA619" s="69"/>
      <c r="AB619" s="69"/>
      <c r="AC619" s="70"/>
      <c r="AD619" s="110">
        <f t="shared" si="18"/>
        <v>45292</v>
      </c>
      <c r="AE619" s="69"/>
      <c r="AF619" s="69"/>
      <c r="AG619" s="71"/>
      <c r="AH619" s="69"/>
      <c r="AI619" s="69"/>
      <c r="AJ619" s="69"/>
      <c r="AK619" s="69"/>
      <c r="AL619" s="69"/>
      <c r="AM619" s="69"/>
      <c r="AN619" s="69"/>
      <c r="AO619" s="69"/>
      <c r="AP619" s="73"/>
      <c r="AQ619" s="73"/>
      <c r="AR619" s="73"/>
      <c r="AS619" s="73"/>
      <c r="AT619" s="73"/>
      <c r="AU619" s="73"/>
      <c r="AV619" s="73"/>
      <c r="AW619" s="73"/>
      <c r="AX619" s="73"/>
      <c r="AY619" s="73"/>
      <c r="AZ619" s="73"/>
      <c r="BA619" s="73"/>
      <c r="BB619" s="73"/>
      <c r="BC619" s="74"/>
      <c r="BD619" s="222" t="str">
        <f t="shared" si="19"/>
        <v xml:space="preserve"> </v>
      </c>
      <c r="BE619" s="76">
        <f ca="1">Validation!H619</f>
        <v>2</v>
      </c>
      <c r="BF619" t="str">
        <f ca="1">Validation!I619</f>
        <v/>
      </c>
      <c r="BJ619" t="str">
        <f>IF(AND(ISBLANK(Members[[#This Row],[DependentSSN]]),NOT(ISBLANK(Members[[#This Row],[MedicalPolicy]]))), "CoverageLevels", "Waivers")</f>
        <v>Waivers</v>
      </c>
      <c r="BK619" t="str">
        <f>IF(AND(ISBLANK(Members[[#This Row],[DependentSSN]]),NOT(ISBLANK(Members[[#This Row],[Dental Policy]]))), "CoverageLevels", "Waivers")</f>
        <v>Waivers</v>
      </c>
      <c r="BL619" t="str">
        <f>IF(AND(ISBLANK(Members[[#This Row],[DependentSSN]]),NOT(ISBLANK(Members[[#This Row],[VisionPolicy]]))), "CoverageLevels", "Waivers")</f>
        <v>Waivers</v>
      </c>
      <c r="BM619">
        <v>0</v>
      </c>
    </row>
    <row r="620" spans="1:65" x14ac:dyDescent="0.25">
      <c r="A620" s="4"/>
      <c r="B620" s="67"/>
      <c r="C620" s="68"/>
      <c r="D620" s="68"/>
      <c r="E620" s="69"/>
      <c r="F620" s="68"/>
      <c r="G620" s="69"/>
      <c r="H620" s="68"/>
      <c r="I620" s="68"/>
      <c r="J620" s="70"/>
      <c r="K620" s="68"/>
      <c r="L620" s="68"/>
      <c r="M620" s="71"/>
      <c r="N620" s="69"/>
      <c r="O620" s="69"/>
      <c r="P620" s="69"/>
      <c r="Q620" s="69"/>
      <c r="R620" s="69"/>
      <c r="S620" s="69"/>
      <c r="T620" s="68" t="str">
        <f>IF(IFERROR(VLOOKUP(Members[[#This Row],[Subscriber SSN]],$C$7:T619,18,FALSE), "") = 0, "",IFERROR(VLOOKUP(Members[[#This Row],[Subscriber SSN]],$C$7:T619,18,FALSE), ""))</f>
        <v/>
      </c>
      <c r="U620" s="68" t="str">
        <f>IF(IFERROR(VLOOKUP(Members[[#This Row],[Subscriber SSN]],$C$7:U619,19,FALSE), "") = 0, "",IFERROR(VLOOKUP(Members[[#This Row],[Subscriber SSN]],$C$7:U619,19,FALSE), ""))</f>
        <v/>
      </c>
      <c r="V620" s="69" t="str">
        <f>IF(IFERROR(VLOOKUP(Members[[#This Row],[Subscriber SSN]],$C$7:V619,20,FALSE), "") = 0, "", IFERROR(VLOOKUP(Members[[#This Row],[Subscriber SSN]],$C$7:V619,20,FALSE), ""))</f>
        <v/>
      </c>
      <c r="W620" s="68" t="str">
        <f>IF(IFERROR(VLOOKUP(Members[[#This Row],[Subscriber SSN]],$C$7:W619,21,FALSE), "") = 0, "", IFERROR(VLOOKUP(Members[[#This Row],[Subscriber SSN]],$C$7:W619,21,FALSE), ""))</f>
        <v/>
      </c>
      <c r="X620" s="68" t="str">
        <f>IF(IFERROR(VLOOKUP(Members[[#This Row],[Subscriber SSN]],$C$7:X619,22,FALSE), "") = 0, "", IFERROR(VLOOKUP(Members[[#This Row],[Subscriber SSN]],$C$7:X619,22,FALSE), ""))</f>
        <v/>
      </c>
      <c r="Y620" s="68"/>
      <c r="Z620" s="72"/>
      <c r="AA620" s="69"/>
      <c r="AB620" s="69"/>
      <c r="AC620" s="70"/>
      <c r="AD620" s="110">
        <f t="shared" si="18"/>
        <v>45292</v>
      </c>
      <c r="AE620" s="69"/>
      <c r="AF620" s="69"/>
      <c r="AG620" s="71"/>
      <c r="AH620" s="69"/>
      <c r="AI620" s="69"/>
      <c r="AJ620" s="69"/>
      <c r="AK620" s="69"/>
      <c r="AL620" s="69"/>
      <c r="AM620" s="69"/>
      <c r="AN620" s="69"/>
      <c r="AO620" s="69"/>
      <c r="AP620" s="73"/>
      <c r="AQ620" s="73"/>
      <c r="AR620" s="73"/>
      <c r="AS620" s="73"/>
      <c r="AT620" s="73"/>
      <c r="AU620" s="73"/>
      <c r="AV620" s="73"/>
      <c r="AW620" s="73"/>
      <c r="AX620" s="73"/>
      <c r="AY620" s="73"/>
      <c r="AZ620" s="73"/>
      <c r="BA620" s="73"/>
      <c r="BB620" s="73"/>
      <c r="BC620" s="74"/>
      <c r="BD620" s="222" t="str">
        <f t="shared" si="19"/>
        <v xml:space="preserve"> </v>
      </c>
      <c r="BE620" s="76">
        <f ca="1">Validation!H620</f>
        <v>2</v>
      </c>
      <c r="BF620" t="str">
        <f ca="1">Validation!I620</f>
        <v/>
      </c>
      <c r="BJ620" t="str">
        <f>IF(AND(ISBLANK(Members[[#This Row],[DependentSSN]]),NOT(ISBLANK(Members[[#This Row],[MedicalPolicy]]))), "CoverageLevels", "Waivers")</f>
        <v>Waivers</v>
      </c>
      <c r="BK620" t="str">
        <f>IF(AND(ISBLANK(Members[[#This Row],[DependentSSN]]),NOT(ISBLANK(Members[[#This Row],[Dental Policy]]))), "CoverageLevels", "Waivers")</f>
        <v>Waivers</v>
      </c>
      <c r="BL620" t="str">
        <f>IF(AND(ISBLANK(Members[[#This Row],[DependentSSN]]),NOT(ISBLANK(Members[[#This Row],[VisionPolicy]]))), "CoverageLevels", "Waivers")</f>
        <v>Waivers</v>
      </c>
      <c r="BM620">
        <v>0</v>
      </c>
    </row>
    <row r="621" spans="1:65" x14ac:dyDescent="0.25">
      <c r="A621" s="4"/>
      <c r="B621" s="67"/>
      <c r="C621" s="68"/>
      <c r="D621" s="68"/>
      <c r="E621" s="69"/>
      <c r="F621" s="68"/>
      <c r="G621" s="69"/>
      <c r="H621" s="68"/>
      <c r="I621" s="68"/>
      <c r="J621" s="70"/>
      <c r="K621" s="68"/>
      <c r="L621" s="68"/>
      <c r="M621" s="71"/>
      <c r="N621" s="69"/>
      <c r="O621" s="69"/>
      <c r="P621" s="69"/>
      <c r="Q621" s="69"/>
      <c r="R621" s="69"/>
      <c r="S621" s="69"/>
      <c r="T621" s="68" t="str">
        <f>IF(IFERROR(VLOOKUP(Members[[#This Row],[Subscriber SSN]],$C$7:T620,18,FALSE), "") = 0, "",IFERROR(VLOOKUP(Members[[#This Row],[Subscriber SSN]],$C$7:T620,18,FALSE), ""))</f>
        <v/>
      </c>
      <c r="U621" s="68" t="str">
        <f>IF(IFERROR(VLOOKUP(Members[[#This Row],[Subscriber SSN]],$C$7:U620,19,FALSE), "") = 0, "",IFERROR(VLOOKUP(Members[[#This Row],[Subscriber SSN]],$C$7:U620,19,FALSE), ""))</f>
        <v/>
      </c>
      <c r="V621" s="69" t="str">
        <f>IF(IFERROR(VLOOKUP(Members[[#This Row],[Subscriber SSN]],$C$7:V620,20,FALSE), "") = 0, "", IFERROR(VLOOKUP(Members[[#This Row],[Subscriber SSN]],$C$7:V620,20,FALSE), ""))</f>
        <v/>
      </c>
      <c r="W621" s="68" t="str">
        <f>IF(IFERROR(VLOOKUP(Members[[#This Row],[Subscriber SSN]],$C$7:W620,21,FALSE), "") = 0, "", IFERROR(VLOOKUP(Members[[#This Row],[Subscriber SSN]],$C$7:W620,21,FALSE), ""))</f>
        <v/>
      </c>
      <c r="X621" s="68" t="str">
        <f>IF(IFERROR(VLOOKUP(Members[[#This Row],[Subscriber SSN]],$C$7:X620,22,FALSE), "") = 0, "", IFERROR(VLOOKUP(Members[[#This Row],[Subscriber SSN]],$C$7:X620,22,FALSE), ""))</f>
        <v/>
      </c>
      <c r="Y621" s="68"/>
      <c r="Z621" s="72"/>
      <c r="AA621" s="69"/>
      <c r="AB621" s="69"/>
      <c r="AC621" s="70"/>
      <c r="AD621" s="110">
        <f t="shared" si="18"/>
        <v>45292</v>
      </c>
      <c r="AE621" s="69"/>
      <c r="AF621" s="69"/>
      <c r="AG621" s="71"/>
      <c r="AH621" s="69"/>
      <c r="AI621" s="69"/>
      <c r="AJ621" s="69"/>
      <c r="AK621" s="69"/>
      <c r="AL621" s="69"/>
      <c r="AM621" s="69"/>
      <c r="AN621" s="69"/>
      <c r="AO621" s="69"/>
      <c r="AP621" s="73"/>
      <c r="AQ621" s="73"/>
      <c r="AR621" s="73"/>
      <c r="AS621" s="73"/>
      <c r="AT621" s="73"/>
      <c r="AU621" s="73"/>
      <c r="AV621" s="73"/>
      <c r="AW621" s="73"/>
      <c r="AX621" s="73"/>
      <c r="AY621" s="73"/>
      <c r="AZ621" s="73"/>
      <c r="BA621" s="73"/>
      <c r="BB621" s="73"/>
      <c r="BC621" s="74"/>
      <c r="BD621" s="222" t="str">
        <f t="shared" si="19"/>
        <v xml:space="preserve"> </v>
      </c>
      <c r="BE621" s="76">
        <f ca="1">Validation!H621</f>
        <v>2</v>
      </c>
      <c r="BF621" t="str">
        <f ca="1">Validation!I621</f>
        <v/>
      </c>
      <c r="BJ621" t="str">
        <f>IF(AND(ISBLANK(Members[[#This Row],[DependentSSN]]),NOT(ISBLANK(Members[[#This Row],[MedicalPolicy]]))), "CoverageLevels", "Waivers")</f>
        <v>Waivers</v>
      </c>
      <c r="BK621" t="str">
        <f>IF(AND(ISBLANK(Members[[#This Row],[DependentSSN]]),NOT(ISBLANK(Members[[#This Row],[Dental Policy]]))), "CoverageLevels", "Waivers")</f>
        <v>Waivers</v>
      </c>
      <c r="BL621" t="str">
        <f>IF(AND(ISBLANK(Members[[#This Row],[DependentSSN]]),NOT(ISBLANK(Members[[#This Row],[VisionPolicy]]))), "CoverageLevels", "Waivers")</f>
        <v>Waivers</v>
      </c>
      <c r="BM621">
        <v>0</v>
      </c>
    </row>
    <row r="622" spans="1:65" x14ac:dyDescent="0.25">
      <c r="A622" s="4"/>
      <c r="B622" s="67"/>
      <c r="C622" s="68"/>
      <c r="D622" s="68"/>
      <c r="E622" s="69"/>
      <c r="F622" s="68"/>
      <c r="G622" s="69"/>
      <c r="H622" s="68"/>
      <c r="I622" s="68"/>
      <c r="J622" s="70"/>
      <c r="K622" s="68"/>
      <c r="L622" s="68"/>
      <c r="M622" s="71"/>
      <c r="N622" s="69"/>
      <c r="O622" s="69"/>
      <c r="P622" s="69"/>
      <c r="Q622" s="69"/>
      <c r="R622" s="69"/>
      <c r="S622" s="69"/>
      <c r="T622" s="68" t="str">
        <f>IF(IFERROR(VLOOKUP(Members[[#This Row],[Subscriber SSN]],$C$7:T621,18,FALSE), "") = 0, "",IFERROR(VLOOKUP(Members[[#This Row],[Subscriber SSN]],$C$7:T621,18,FALSE), ""))</f>
        <v/>
      </c>
      <c r="U622" s="68" t="str">
        <f>IF(IFERROR(VLOOKUP(Members[[#This Row],[Subscriber SSN]],$C$7:U621,19,FALSE), "") = 0, "",IFERROR(VLOOKUP(Members[[#This Row],[Subscriber SSN]],$C$7:U621,19,FALSE), ""))</f>
        <v/>
      </c>
      <c r="V622" s="69" t="str">
        <f>IF(IFERROR(VLOOKUP(Members[[#This Row],[Subscriber SSN]],$C$7:V621,20,FALSE), "") = 0, "", IFERROR(VLOOKUP(Members[[#This Row],[Subscriber SSN]],$C$7:V621,20,FALSE), ""))</f>
        <v/>
      </c>
      <c r="W622" s="68" t="str">
        <f>IF(IFERROR(VLOOKUP(Members[[#This Row],[Subscriber SSN]],$C$7:W621,21,FALSE), "") = 0, "", IFERROR(VLOOKUP(Members[[#This Row],[Subscriber SSN]],$C$7:W621,21,FALSE), ""))</f>
        <v/>
      </c>
      <c r="X622" s="68" t="str">
        <f>IF(IFERROR(VLOOKUP(Members[[#This Row],[Subscriber SSN]],$C$7:X621,22,FALSE), "") = 0, "", IFERROR(VLOOKUP(Members[[#This Row],[Subscriber SSN]],$C$7:X621,22,FALSE), ""))</f>
        <v/>
      </c>
      <c r="Y622" s="68"/>
      <c r="Z622" s="72"/>
      <c r="AA622" s="69"/>
      <c r="AB622" s="69"/>
      <c r="AC622" s="70"/>
      <c r="AD622" s="110">
        <f t="shared" si="18"/>
        <v>45292</v>
      </c>
      <c r="AE622" s="69"/>
      <c r="AF622" s="69"/>
      <c r="AG622" s="71"/>
      <c r="AH622" s="69"/>
      <c r="AI622" s="69"/>
      <c r="AJ622" s="69"/>
      <c r="AK622" s="69"/>
      <c r="AL622" s="69"/>
      <c r="AM622" s="69"/>
      <c r="AN622" s="69"/>
      <c r="AO622" s="69"/>
      <c r="AP622" s="73"/>
      <c r="AQ622" s="73"/>
      <c r="AR622" s="73"/>
      <c r="AS622" s="73"/>
      <c r="AT622" s="73"/>
      <c r="AU622" s="73"/>
      <c r="AV622" s="73"/>
      <c r="AW622" s="73"/>
      <c r="AX622" s="73"/>
      <c r="AY622" s="73"/>
      <c r="AZ622" s="73"/>
      <c r="BA622" s="73"/>
      <c r="BB622" s="73"/>
      <c r="BC622" s="74"/>
      <c r="BD622" s="222" t="str">
        <f t="shared" si="19"/>
        <v xml:space="preserve"> </v>
      </c>
      <c r="BE622" s="76">
        <f ca="1">Validation!H622</f>
        <v>2</v>
      </c>
      <c r="BF622" t="str">
        <f ca="1">Validation!I622</f>
        <v/>
      </c>
      <c r="BJ622" t="str">
        <f>IF(AND(ISBLANK(Members[[#This Row],[DependentSSN]]),NOT(ISBLANK(Members[[#This Row],[MedicalPolicy]]))), "CoverageLevels", "Waivers")</f>
        <v>Waivers</v>
      </c>
      <c r="BK622" t="str">
        <f>IF(AND(ISBLANK(Members[[#This Row],[DependentSSN]]),NOT(ISBLANK(Members[[#This Row],[Dental Policy]]))), "CoverageLevels", "Waivers")</f>
        <v>Waivers</v>
      </c>
      <c r="BL622" t="str">
        <f>IF(AND(ISBLANK(Members[[#This Row],[DependentSSN]]),NOT(ISBLANK(Members[[#This Row],[VisionPolicy]]))), "CoverageLevels", "Waivers")</f>
        <v>Waivers</v>
      </c>
      <c r="BM622">
        <v>0</v>
      </c>
    </row>
    <row r="623" spans="1:65" x14ac:dyDescent="0.25">
      <c r="A623" s="4"/>
      <c r="B623" s="67"/>
      <c r="C623" s="68"/>
      <c r="D623" s="68"/>
      <c r="E623" s="69"/>
      <c r="F623" s="68"/>
      <c r="G623" s="69"/>
      <c r="H623" s="68"/>
      <c r="I623" s="68"/>
      <c r="J623" s="70"/>
      <c r="K623" s="68"/>
      <c r="L623" s="68"/>
      <c r="M623" s="71"/>
      <c r="N623" s="69"/>
      <c r="O623" s="69"/>
      <c r="P623" s="69"/>
      <c r="Q623" s="69"/>
      <c r="R623" s="69"/>
      <c r="S623" s="69"/>
      <c r="T623" s="68" t="str">
        <f>IF(IFERROR(VLOOKUP(Members[[#This Row],[Subscriber SSN]],$C$7:T622,18,FALSE), "") = 0, "",IFERROR(VLOOKUP(Members[[#This Row],[Subscriber SSN]],$C$7:T622,18,FALSE), ""))</f>
        <v/>
      </c>
      <c r="U623" s="68" t="str">
        <f>IF(IFERROR(VLOOKUP(Members[[#This Row],[Subscriber SSN]],$C$7:U622,19,FALSE), "") = 0, "",IFERROR(VLOOKUP(Members[[#This Row],[Subscriber SSN]],$C$7:U622,19,FALSE), ""))</f>
        <v/>
      </c>
      <c r="V623" s="69" t="str">
        <f>IF(IFERROR(VLOOKUP(Members[[#This Row],[Subscriber SSN]],$C$7:V622,20,FALSE), "") = 0, "", IFERROR(VLOOKUP(Members[[#This Row],[Subscriber SSN]],$C$7:V622,20,FALSE), ""))</f>
        <v/>
      </c>
      <c r="W623" s="68" t="str">
        <f>IF(IFERROR(VLOOKUP(Members[[#This Row],[Subscriber SSN]],$C$7:W622,21,FALSE), "") = 0, "", IFERROR(VLOOKUP(Members[[#This Row],[Subscriber SSN]],$C$7:W622,21,FALSE), ""))</f>
        <v/>
      </c>
      <c r="X623" s="68" t="str">
        <f>IF(IFERROR(VLOOKUP(Members[[#This Row],[Subscriber SSN]],$C$7:X622,22,FALSE), "") = 0, "", IFERROR(VLOOKUP(Members[[#This Row],[Subscriber SSN]],$C$7:X622,22,FALSE), ""))</f>
        <v/>
      </c>
      <c r="Y623" s="68"/>
      <c r="Z623" s="72"/>
      <c r="AA623" s="69"/>
      <c r="AB623" s="69"/>
      <c r="AC623" s="70"/>
      <c r="AD623" s="110">
        <f t="shared" si="18"/>
        <v>45292</v>
      </c>
      <c r="AE623" s="69"/>
      <c r="AF623" s="69"/>
      <c r="AG623" s="71"/>
      <c r="AH623" s="69"/>
      <c r="AI623" s="69"/>
      <c r="AJ623" s="69"/>
      <c r="AK623" s="69"/>
      <c r="AL623" s="69"/>
      <c r="AM623" s="69"/>
      <c r="AN623" s="69"/>
      <c r="AO623" s="69"/>
      <c r="AP623" s="73"/>
      <c r="AQ623" s="73"/>
      <c r="AR623" s="73"/>
      <c r="AS623" s="73"/>
      <c r="AT623" s="73"/>
      <c r="AU623" s="73"/>
      <c r="AV623" s="73"/>
      <c r="AW623" s="73"/>
      <c r="AX623" s="73"/>
      <c r="AY623" s="73"/>
      <c r="AZ623" s="73"/>
      <c r="BA623" s="73"/>
      <c r="BB623" s="73"/>
      <c r="BC623" s="74"/>
      <c r="BD623" s="222" t="str">
        <f t="shared" si="19"/>
        <v xml:space="preserve"> </v>
      </c>
      <c r="BE623" s="76">
        <f ca="1">Validation!H623</f>
        <v>2</v>
      </c>
      <c r="BF623" t="str">
        <f ca="1">Validation!I623</f>
        <v/>
      </c>
      <c r="BJ623" t="str">
        <f>IF(AND(ISBLANK(Members[[#This Row],[DependentSSN]]),NOT(ISBLANK(Members[[#This Row],[MedicalPolicy]]))), "CoverageLevels", "Waivers")</f>
        <v>Waivers</v>
      </c>
      <c r="BK623" t="str">
        <f>IF(AND(ISBLANK(Members[[#This Row],[DependentSSN]]),NOT(ISBLANK(Members[[#This Row],[Dental Policy]]))), "CoverageLevels", "Waivers")</f>
        <v>Waivers</v>
      </c>
      <c r="BL623" t="str">
        <f>IF(AND(ISBLANK(Members[[#This Row],[DependentSSN]]),NOT(ISBLANK(Members[[#This Row],[VisionPolicy]]))), "CoverageLevels", "Waivers")</f>
        <v>Waivers</v>
      </c>
      <c r="BM623">
        <v>0</v>
      </c>
    </row>
    <row r="624" spans="1:65" x14ac:dyDescent="0.25">
      <c r="A624" s="4"/>
      <c r="B624" s="67"/>
      <c r="C624" s="68"/>
      <c r="D624" s="68"/>
      <c r="E624" s="69"/>
      <c r="F624" s="68"/>
      <c r="G624" s="69"/>
      <c r="H624" s="68"/>
      <c r="I624" s="68"/>
      <c r="J624" s="70"/>
      <c r="K624" s="68"/>
      <c r="L624" s="68"/>
      <c r="M624" s="71"/>
      <c r="N624" s="69"/>
      <c r="O624" s="69"/>
      <c r="P624" s="69"/>
      <c r="Q624" s="69"/>
      <c r="R624" s="69"/>
      <c r="S624" s="69"/>
      <c r="T624" s="68" t="str">
        <f>IF(IFERROR(VLOOKUP(Members[[#This Row],[Subscriber SSN]],$C$7:T623,18,FALSE), "") = 0, "",IFERROR(VLOOKUP(Members[[#This Row],[Subscriber SSN]],$C$7:T623,18,FALSE), ""))</f>
        <v/>
      </c>
      <c r="U624" s="68" t="str">
        <f>IF(IFERROR(VLOOKUP(Members[[#This Row],[Subscriber SSN]],$C$7:U623,19,FALSE), "") = 0, "",IFERROR(VLOOKUP(Members[[#This Row],[Subscriber SSN]],$C$7:U623,19,FALSE), ""))</f>
        <v/>
      </c>
      <c r="V624" s="69" t="str">
        <f>IF(IFERROR(VLOOKUP(Members[[#This Row],[Subscriber SSN]],$C$7:V623,20,FALSE), "") = 0, "", IFERROR(VLOOKUP(Members[[#This Row],[Subscriber SSN]],$C$7:V623,20,FALSE), ""))</f>
        <v/>
      </c>
      <c r="W624" s="68" t="str">
        <f>IF(IFERROR(VLOOKUP(Members[[#This Row],[Subscriber SSN]],$C$7:W623,21,FALSE), "") = 0, "", IFERROR(VLOOKUP(Members[[#This Row],[Subscriber SSN]],$C$7:W623,21,FALSE), ""))</f>
        <v/>
      </c>
      <c r="X624" s="68" t="str">
        <f>IF(IFERROR(VLOOKUP(Members[[#This Row],[Subscriber SSN]],$C$7:X623,22,FALSE), "") = 0, "", IFERROR(VLOOKUP(Members[[#This Row],[Subscriber SSN]],$C$7:X623,22,FALSE), ""))</f>
        <v/>
      </c>
      <c r="Y624" s="68"/>
      <c r="Z624" s="72"/>
      <c r="AA624" s="69"/>
      <c r="AB624" s="69"/>
      <c r="AC624" s="70"/>
      <c r="AD624" s="110">
        <f t="shared" si="18"/>
        <v>45292</v>
      </c>
      <c r="AE624" s="69"/>
      <c r="AF624" s="69"/>
      <c r="AG624" s="71"/>
      <c r="AH624" s="69"/>
      <c r="AI624" s="69"/>
      <c r="AJ624" s="69"/>
      <c r="AK624" s="69"/>
      <c r="AL624" s="69"/>
      <c r="AM624" s="69"/>
      <c r="AN624" s="69"/>
      <c r="AO624" s="69"/>
      <c r="AP624" s="73"/>
      <c r="AQ624" s="73"/>
      <c r="AR624" s="73"/>
      <c r="AS624" s="73"/>
      <c r="AT624" s="73"/>
      <c r="AU624" s="73"/>
      <c r="AV624" s="73"/>
      <c r="AW624" s="73"/>
      <c r="AX624" s="73"/>
      <c r="AY624" s="73"/>
      <c r="AZ624" s="73"/>
      <c r="BA624" s="73"/>
      <c r="BB624" s="73"/>
      <c r="BC624" s="74"/>
      <c r="BD624" s="222" t="str">
        <f t="shared" si="19"/>
        <v xml:space="preserve"> </v>
      </c>
      <c r="BE624" s="76">
        <f ca="1">Validation!H624</f>
        <v>2</v>
      </c>
      <c r="BF624" t="str">
        <f ca="1">Validation!I624</f>
        <v/>
      </c>
      <c r="BJ624" t="str">
        <f>IF(AND(ISBLANK(Members[[#This Row],[DependentSSN]]),NOT(ISBLANK(Members[[#This Row],[MedicalPolicy]]))), "CoverageLevels", "Waivers")</f>
        <v>Waivers</v>
      </c>
      <c r="BK624" t="str">
        <f>IF(AND(ISBLANK(Members[[#This Row],[DependentSSN]]),NOT(ISBLANK(Members[[#This Row],[Dental Policy]]))), "CoverageLevels", "Waivers")</f>
        <v>Waivers</v>
      </c>
      <c r="BL624" t="str">
        <f>IF(AND(ISBLANK(Members[[#This Row],[DependentSSN]]),NOT(ISBLANK(Members[[#This Row],[VisionPolicy]]))), "CoverageLevels", "Waivers")</f>
        <v>Waivers</v>
      </c>
      <c r="BM624">
        <v>0</v>
      </c>
    </row>
    <row r="625" spans="1:65" x14ac:dyDescent="0.25">
      <c r="A625" s="4"/>
      <c r="B625" s="67"/>
      <c r="C625" s="68"/>
      <c r="D625" s="68"/>
      <c r="E625" s="69"/>
      <c r="F625" s="68"/>
      <c r="G625" s="69"/>
      <c r="H625" s="68"/>
      <c r="I625" s="68"/>
      <c r="J625" s="70"/>
      <c r="K625" s="68"/>
      <c r="L625" s="68"/>
      <c r="M625" s="71"/>
      <c r="N625" s="69"/>
      <c r="O625" s="69"/>
      <c r="P625" s="69"/>
      <c r="Q625" s="69"/>
      <c r="R625" s="69"/>
      <c r="S625" s="69"/>
      <c r="T625" s="68" t="str">
        <f>IF(IFERROR(VLOOKUP(Members[[#This Row],[Subscriber SSN]],$C$7:T624,18,FALSE), "") = 0, "",IFERROR(VLOOKUP(Members[[#This Row],[Subscriber SSN]],$C$7:T624,18,FALSE), ""))</f>
        <v/>
      </c>
      <c r="U625" s="68" t="str">
        <f>IF(IFERROR(VLOOKUP(Members[[#This Row],[Subscriber SSN]],$C$7:U624,19,FALSE), "") = 0, "",IFERROR(VLOOKUP(Members[[#This Row],[Subscriber SSN]],$C$7:U624,19,FALSE), ""))</f>
        <v/>
      </c>
      <c r="V625" s="69" t="str">
        <f>IF(IFERROR(VLOOKUP(Members[[#This Row],[Subscriber SSN]],$C$7:V624,20,FALSE), "") = 0, "", IFERROR(VLOOKUP(Members[[#This Row],[Subscriber SSN]],$C$7:V624,20,FALSE), ""))</f>
        <v/>
      </c>
      <c r="W625" s="68" t="str">
        <f>IF(IFERROR(VLOOKUP(Members[[#This Row],[Subscriber SSN]],$C$7:W624,21,FALSE), "") = 0, "", IFERROR(VLOOKUP(Members[[#This Row],[Subscriber SSN]],$C$7:W624,21,FALSE), ""))</f>
        <v/>
      </c>
      <c r="X625" s="68" t="str">
        <f>IF(IFERROR(VLOOKUP(Members[[#This Row],[Subscriber SSN]],$C$7:X624,22,FALSE), "") = 0, "", IFERROR(VLOOKUP(Members[[#This Row],[Subscriber SSN]],$C$7:X624,22,FALSE), ""))</f>
        <v/>
      </c>
      <c r="Y625" s="68"/>
      <c r="Z625" s="72"/>
      <c r="AA625" s="69"/>
      <c r="AB625" s="69"/>
      <c r="AC625" s="70"/>
      <c r="AD625" s="110">
        <f t="shared" si="18"/>
        <v>45292</v>
      </c>
      <c r="AE625" s="69"/>
      <c r="AF625" s="69"/>
      <c r="AG625" s="71"/>
      <c r="AH625" s="69"/>
      <c r="AI625" s="69"/>
      <c r="AJ625" s="69"/>
      <c r="AK625" s="69"/>
      <c r="AL625" s="69"/>
      <c r="AM625" s="69"/>
      <c r="AN625" s="69"/>
      <c r="AO625" s="69"/>
      <c r="AP625" s="73"/>
      <c r="AQ625" s="73"/>
      <c r="AR625" s="73"/>
      <c r="AS625" s="73"/>
      <c r="AT625" s="73"/>
      <c r="AU625" s="73"/>
      <c r="AV625" s="73"/>
      <c r="AW625" s="73"/>
      <c r="AX625" s="73"/>
      <c r="AY625" s="73"/>
      <c r="AZ625" s="73"/>
      <c r="BA625" s="73"/>
      <c r="BB625" s="73"/>
      <c r="BC625" s="74"/>
      <c r="BD625" s="222" t="str">
        <f t="shared" si="19"/>
        <v xml:space="preserve"> </v>
      </c>
      <c r="BE625" s="76">
        <f ca="1">Validation!H625</f>
        <v>2</v>
      </c>
      <c r="BF625" t="str">
        <f ca="1">Validation!I625</f>
        <v/>
      </c>
      <c r="BJ625" t="str">
        <f>IF(AND(ISBLANK(Members[[#This Row],[DependentSSN]]),NOT(ISBLANK(Members[[#This Row],[MedicalPolicy]]))), "CoverageLevels", "Waivers")</f>
        <v>Waivers</v>
      </c>
      <c r="BK625" t="str">
        <f>IF(AND(ISBLANK(Members[[#This Row],[DependentSSN]]),NOT(ISBLANK(Members[[#This Row],[Dental Policy]]))), "CoverageLevels", "Waivers")</f>
        <v>Waivers</v>
      </c>
      <c r="BL625" t="str">
        <f>IF(AND(ISBLANK(Members[[#This Row],[DependentSSN]]),NOT(ISBLANK(Members[[#This Row],[VisionPolicy]]))), "CoverageLevels", "Waivers")</f>
        <v>Waivers</v>
      </c>
      <c r="BM625">
        <v>0</v>
      </c>
    </row>
    <row r="626" spans="1:65" x14ac:dyDescent="0.25">
      <c r="A626" s="4"/>
      <c r="B626" s="67"/>
      <c r="C626" s="68"/>
      <c r="D626" s="68"/>
      <c r="E626" s="69"/>
      <c r="F626" s="68"/>
      <c r="G626" s="69"/>
      <c r="H626" s="68"/>
      <c r="I626" s="68"/>
      <c r="J626" s="70"/>
      <c r="K626" s="68"/>
      <c r="L626" s="68"/>
      <c r="M626" s="71"/>
      <c r="N626" s="69"/>
      <c r="O626" s="69"/>
      <c r="P626" s="69"/>
      <c r="Q626" s="69"/>
      <c r="R626" s="69"/>
      <c r="S626" s="69"/>
      <c r="T626" s="68" t="str">
        <f>IF(IFERROR(VLOOKUP(Members[[#This Row],[Subscriber SSN]],$C$7:T625,18,FALSE), "") = 0, "",IFERROR(VLOOKUP(Members[[#This Row],[Subscriber SSN]],$C$7:T625,18,FALSE), ""))</f>
        <v/>
      </c>
      <c r="U626" s="68" t="str">
        <f>IF(IFERROR(VLOOKUP(Members[[#This Row],[Subscriber SSN]],$C$7:U625,19,FALSE), "") = 0, "",IFERROR(VLOOKUP(Members[[#This Row],[Subscriber SSN]],$C$7:U625,19,FALSE), ""))</f>
        <v/>
      </c>
      <c r="V626" s="69" t="str">
        <f>IF(IFERROR(VLOOKUP(Members[[#This Row],[Subscriber SSN]],$C$7:V625,20,FALSE), "") = 0, "", IFERROR(VLOOKUP(Members[[#This Row],[Subscriber SSN]],$C$7:V625,20,FALSE), ""))</f>
        <v/>
      </c>
      <c r="W626" s="68" t="str">
        <f>IF(IFERROR(VLOOKUP(Members[[#This Row],[Subscriber SSN]],$C$7:W625,21,FALSE), "") = 0, "", IFERROR(VLOOKUP(Members[[#This Row],[Subscriber SSN]],$C$7:W625,21,FALSE), ""))</f>
        <v/>
      </c>
      <c r="X626" s="68" t="str">
        <f>IF(IFERROR(VLOOKUP(Members[[#This Row],[Subscriber SSN]],$C$7:X625,22,FALSE), "") = 0, "", IFERROR(VLOOKUP(Members[[#This Row],[Subscriber SSN]],$C$7:X625,22,FALSE), ""))</f>
        <v/>
      </c>
      <c r="Y626" s="68"/>
      <c r="Z626" s="72"/>
      <c r="AA626" s="69"/>
      <c r="AB626" s="69"/>
      <c r="AC626" s="70"/>
      <c r="AD626" s="110">
        <f t="shared" si="18"/>
        <v>45292</v>
      </c>
      <c r="AE626" s="69"/>
      <c r="AF626" s="69"/>
      <c r="AG626" s="71"/>
      <c r="AH626" s="69"/>
      <c r="AI626" s="69"/>
      <c r="AJ626" s="69"/>
      <c r="AK626" s="69"/>
      <c r="AL626" s="69"/>
      <c r="AM626" s="69"/>
      <c r="AN626" s="69"/>
      <c r="AO626" s="69"/>
      <c r="AP626" s="73"/>
      <c r="AQ626" s="73"/>
      <c r="AR626" s="73"/>
      <c r="AS626" s="73"/>
      <c r="AT626" s="73"/>
      <c r="AU626" s="73"/>
      <c r="AV626" s="73"/>
      <c r="AW626" s="73"/>
      <c r="AX626" s="73"/>
      <c r="AY626" s="73"/>
      <c r="AZ626" s="73"/>
      <c r="BA626" s="73"/>
      <c r="BB626" s="73"/>
      <c r="BC626" s="74"/>
      <c r="BD626" s="222" t="str">
        <f t="shared" si="19"/>
        <v xml:space="preserve"> </v>
      </c>
      <c r="BE626" s="76">
        <f ca="1">Validation!H626</f>
        <v>2</v>
      </c>
      <c r="BF626" t="str">
        <f ca="1">Validation!I626</f>
        <v/>
      </c>
      <c r="BJ626" t="str">
        <f>IF(AND(ISBLANK(Members[[#This Row],[DependentSSN]]),NOT(ISBLANK(Members[[#This Row],[MedicalPolicy]]))), "CoverageLevels", "Waivers")</f>
        <v>Waivers</v>
      </c>
      <c r="BK626" t="str">
        <f>IF(AND(ISBLANK(Members[[#This Row],[DependentSSN]]),NOT(ISBLANK(Members[[#This Row],[Dental Policy]]))), "CoverageLevels", "Waivers")</f>
        <v>Waivers</v>
      </c>
      <c r="BL626" t="str">
        <f>IF(AND(ISBLANK(Members[[#This Row],[DependentSSN]]),NOT(ISBLANK(Members[[#This Row],[VisionPolicy]]))), "CoverageLevels", "Waivers")</f>
        <v>Waivers</v>
      </c>
      <c r="BM626">
        <v>0</v>
      </c>
    </row>
    <row r="627" spans="1:65" x14ac:dyDescent="0.25">
      <c r="A627" s="4"/>
      <c r="B627" s="67"/>
      <c r="C627" s="68"/>
      <c r="D627" s="68"/>
      <c r="E627" s="69"/>
      <c r="F627" s="68"/>
      <c r="G627" s="69"/>
      <c r="H627" s="68"/>
      <c r="I627" s="68"/>
      <c r="J627" s="70"/>
      <c r="K627" s="68"/>
      <c r="L627" s="68"/>
      <c r="M627" s="71"/>
      <c r="N627" s="69"/>
      <c r="O627" s="69"/>
      <c r="P627" s="69"/>
      <c r="Q627" s="69"/>
      <c r="R627" s="69"/>
      <c r="S627" s="69"/>
      <c r="T627" s="68" t="str">
        <f>IF(IFERROR(VLOOKUP(Members[[#This Row],[Subscriber SSN]],$C$7:T626,18,FALSE), "") = 0, "",IFERROR(VLOOKUP(Members[[#This Row],[Subscriber SSN]],$C$7:T626,18,FALSE), ""))</f>
        <v/>
      </c>
      <c r="U627" s="68" t="str">
        <f>IF(IFERROR(VLOOKUP(Members[[#This Row],[Subscriber SSN]],$C$7:U626,19,FALSE), "") = 0, "",IFERROR(VLOOKUP(Members[[#This Row],[Subscriber SSN]],$C$7:U626,19,FALSE), ""))</f>
        <v/>
      </c>
      <c r="V627" s="69" t="str">
        <f>IF(IFERROR(VLOOKUP(Members[[#This Row],[Subscriber SSN]],$C$7:V626,20,FALSE), "") = 0, "", IFERROR(VLOOKUP(Members[[#This Row],[Subscriber SSN]],$C$7:V626,20,FALSE), ""))</f>
        <v/>
      </c>
      <c r="W627" s="68" t="str">
        <f>IF(IFERROR(VLOOKUP(Members[[#This Row],[Subscriber SSN]],$C$7:W626,21,FALSE), "") = 0, "", IFERROR(VLOOKUP(Members[[#This Row],[Subscriber SSN]],$C$7:W626,21,FALSE), ""))</f>
        <v/>
      </c>
      <c r="X627" s="68" t="str">
        <f>IF(IFERROR(VLOOKUP(Members[[#This Row],[Subscriber SSN]],$C$7:X626,22,FALSE), "") = 0, "", IFERROR(VLOOKUP(Members[[#This Row],[Subscriber SSN]],$C$7:X626,22,FALSE), ""))</f>
        <v/>
      </c>
      <c r="Y627" s="68"/>
      <c r="Z627" s="72"/>
      <c r="AA627" s="69"/>
      <c r="AB627" s="69"/>
      <c r="AC627" s="70"/>
      <c r="AD627" s="110">
        <f t="shared" si="18"/>
        <v>45292</v>
      </c>
      <c r="AE627" s="69"/>
      <c r="AF627" s="69"/>
      <c r="AG627" s="71"/>
      <c r="AH627" s="69"/>
      <c r="AI627" s="69"/>
      <c r="AJ627" s="69"/>
      <c r="AK627" s="69"/>
      <c r="AL627" s="69"/>
      <c r="AM627" s="69"/>
      <c r="AN627" s="69"/>
      <c r="AO627" s="69"/>
      <c r="AP627" s="73"/>
      <c r="AQ627" s="73"/>
      <c r="AR627" s="73"/>
      <c r="AS627" s="73"/>
      <c r="AT627" s="73"/>
      <c r="AU627" s="73"/>
      <c r="AV627" s="73"/>
      <c r="AW627" s="73"/>
      <c r="AX627" s="73"/>
      <c r="AY627" s="73"/>
      <c r="AZ627" s="73"/>
      <c r="BA627" s="73"/>
      <c r="BB627" s="73"/>
      <c r="BC627" s="74"/>
      <c r="BD627" s="222" t="str">
        <f t="shared" si="19"/>
        <v xml:space="preserve"> </v>
      </c>
      <c r="BE627" s="76">
        <f ca="1">Validation!H627</f>
        <v>2</v>
      </c>
      <c r="BF627" t="str">
        <f ca="1">Validation!I627</f>
        <v/>
      </c>
      <c r="BJ627" t="str">
        <f>IF(AND(ISBLANK(Members[[#This Row],[DependentSSN]]),NOT(ISBLANK(Members[[#This Row],[MedicalPolicy]]))), "CoverageLevels", "Waivers")</f>
        <v>Waivers</v>
      </c>
      <c r="BK627" t="str">
        <f>IF(AND(ISBLANK(Members[[#This Row],[DependentSSN]]),NOT(ISBLANK(Members[[#This Row],[Dental Policy]]))), "CoverageLevels", "Waivers")</f>
        <v>Waivers</v>
      </c>
      <c r="BL627" t="str">
        <f>IF(AND(ISBLANK(Members[[#This Row],[DependentSSN]]),NOT(ISBLANK(Members[[#This Row],[VisionPolicy]]))), "CoverageLevels", "Waivers")</f>
        <v>Waivers</v>
      </c>
      <c r="BM627">
        <v>0</v>
      </c>
    </row>
    <row r="628" spans="1:65" x14ac:dyDescent="0.25">
      <c r="A628" s="4"/>
      <c r="B628" s="67"/>
      <c r="C628" s="68"/>
      <c r="D628" s="68"/>
      <c r="E628" s="69"/>
      <c r="F628" s="68"/>
      <c r="G628" s="69"/>
      <c r="H628" s="68"/>
      <c r="I628" s="68"/>
      <c r="J628" s="70"/>
      <c r="K628" s="68"/>
      <c r="L628" s="68"/>
      <c r="M628" s="71"/>
      <c r="N628" s="69"/>
      <c r="O628" s="69"/>
      <c r="P628" s="69"/>
      <c r="Q628" s="69"/>
      <c r="R628" s="69"/>
      <c r="S628" s="69"/>
      <c r="T628" s="68" t="str">
        <f>IF(IFERROR(VLOOKUP(Members[[#This Row],[Subscriber SSN]],$C$7:T627,18,FALSE), "") = 0, "",IFERROR(VLOOKUP(Members[[#This Row],[Subscriber SSN]],$C$7:T627,18,FALSE), ""))</f>
        <v/>
      </c>
      <c r="U628" s="68" t="str">
        <f>IF(IFERROR(VLOOKUP(Members[[#This Row],[Subscriber SSN]],$C$7:U627,19,FALSE), "") = 0, "",IFERROR(VLOOKUP(Members[[#This Row],[Subscriber SSN]],$C$7:U627,19,FALSE), ""))</f>
        <v/>
      </c>
      <c r="V628" s="69" t="str">
        <f>IF(IFERROR(VLOOKUP(Members[[#This Row],[Subscriber SSN]],$C$7:V627,20,FALSE), "") = 0, "", IFERROR(VLOOKUP(Members[[#This Row],[Subscriber SSN]],$C$7:V627,20,FALSE), ""))</f>
        <v/>
      </c>
      <c r="W628" s="68" t="str">
        <f>IF(IFERROR(VLOOKUP(Members[[#This Row],[Subscriber SSN]],$C$7:W627,21,FALSE), "") = 0, "", IFERROR(VLOOKUP(Members[[#This Row],[Subscriber SSN]],$C$7:W627,21,FALSE), ""))</f>
        <v/>
      </c>
      <c r="X628" s="68" t="str">
        <f>IF(IFERROR(VLOOKUP(Members[[#This Row],[Subscriber SSN]],$C$7:X627,22,FALSE), "") = 0, "", IFERROR(VLOOKUP(Members[[#This Row],[Subscriber SSN]],$C$7:X627,22,FALSE), ""))</f>
        <v/>
      </c>
      <c r="Y628" s="68"/>
      <c r="Z628" s="72"/>
      <c r="AA628" s="69"/>
      <c r="AB628" s="69"/>
      <c r="AC628" s="70"/>
      <c r="AD628" s="110">
        <f t="shared" si="18"/>
        <v>45292</v>
      </c>
      <c r="AE628" s="69"/>
      <c r="AF628" s="69"/>
      <c r="AG628" s="71"/>
      <c r="AH628" s="69"/>
      <c r="AI628" s="69"/>
      <c r="AJ628" s="69"/>
      <c r="AK628" s="69"/>
      <c r="AL628" s="69"/>
      <c r="AM628" s="69"/>
      <c r="AN628" s="69"/>
      <c r="AO628" s="69"/>
      <c r="AP628" s="73"/>
      <c r="AQ628" s="73"/>
      <c r="AR628" s="73"/>
      <c r="AS628" s="73"/>
      <c r="AT628" s="73"/>
      <c r="AU628" s="73"/>
      <c r="AV628" s="73"/>
      <c r="AW628" s="73"/>
      <c r="AX628" s="73"/>
      <c r="AY628" s="73"/>
      <c r="AZ628" s="73"/>
      <c r="BA628" s="73"/>
      <c r="BB628" s="73"/>
      <c r="BC628" s="74"/>
      <c r="BD628" s="222" t="str">
        <f t="shared" si="19"/>
        <v xml:space="preserve"> </v>
      </c>
      <c r="BE628" s="76">
        <f ca="1">Validation!H628</f>
        <v>2</v>
      </c>
      <c r="BF628" t="str">
        <f ca="1">Validation!I628</f>
        <v/>
      </c>
      <c r="BJ628" t="str">
        <f>IF(AND(ISBLANK(Members[[#This Row],[DependentSSN]]),NOT(ISBLANK(Members[[#This Row],[MedicalPolicy]]))), "CoverageLevels", "Waivers")</f>
        <v>Waivers</v>
      </c>
      <c r="BK628" t="str">
        <f>IF(AND(ISBLANK(Members[[#This Row],[DependentSSN]]),NOT(ISBLANK(Members[[#This Row],[Dental Policy]]))), "CoverageLevels", "Waivers")</f>
        <v>Waivers</v>
      </c>
      <c r="BL628" t="str">
        <f>IF(AND(ISBLANK(Members[[#This Row],[DependentSSN]]),NOT(ISBLANK(Members[[#This Row],[VisionPolicy]]))), "CoverageLevels", "Waivers")</f>
        <v>Waivers</v>
      </c>
      <c r="BM628">
        <v>0</v>
      </c>
    </row>
    <row r="629" spans="1:65" x14ac:dyDescent="0.25">
      <c r="A629" s="4"/>
      <c r="B629" s="67"/>
      <c r="C629" s="68"/>
      <c r="D629" s="68"/>
      <c r="E629" s="69"/>
      <c r="F629" s="68"/>
      <c r="G629" s="69"/>
      <c r="H629" s="68"/>
      <c r="I629" s="68"/>
      <c r="J629" s="70"/>
      <c r="K629" s="68"/>
      <c r="L629" s="68"/>
      <c r="M629" s="71"/>
      <c r="N629" s="69"/>
      <c r="O629" s="69"/>
      <c r="P629" s="69"/>
      <c r="Q629" s="69"/>
      <c r="R629" s="69"/>
      <c r="S629" s="69"/>
      <c r="T629" s="68" t="str">
        <f>IF(IFERROR(VLOOKUP(Members[[#This Row],[Subscriber SSN]],$C$7:T628,18,FALSE), "") = 0, "",IFERROR(VLOOKUP(Members[[#This Row],[Subscriber SSN]],$C$7:T628,18,FALSE), ""))</f>
        <v/>
      </c>
      <c r="U629" s="68" t="str">
        <f>IF(IFERROR(VLOOKUP(Members[[#This Row],[Subscriber SSN]],$C$7:U628,19,FALSE), "") = 0, "",IFERROR(VLOOKUP(Members[[#This Row],[Subscriber SSN]],$C$7:U628,19,FALSE), ""))</f>
        <v/>
      </c>
      <c r="V629" s="69" t="str">
        <f>IF(IFERROR(VLOOKUP(Members[[#This Row],[Subscriber SSN]],$C$7:V628,20,FALSE), "") = 0, "", IFERROR(VLOOKUP(Members[[#This Row],[Subscriber SSN]],$C$7:V628,20,FALSE), ""))</f>
        <v/>
      </c>
      <c r="W629" s="68" t="str">
        <f>IF(IFERROR(VLOOKUP(Members[[#This Row],[Subscriber SSN]],$C$7:W628,21,FALSE), "") = 0, "", IFERROR(VLOOKUP(Members[[#This Row],[Subscriber SSN]],$C$7:W628,21,FALSE), ""))</f>
        <v/>
      </c>
      <c r="X629" s="68" t="str">
        <f>IF(IFERROR(VLOOKUP(Members[[#This Row],[Subscriber SSN]],$C$7:X628,22,FALSE), "") = 0, "", IFERROR(VLOOKUP(Members[[#This Row],[Subscriber SSN]],$C$7:X628,22,FALSE), ""))</f>
        <v/>
      </c>
      <c r="Y629" s="68"/>
      <c r="Z629" s="72"/>
      <c r="AA629" s="69"/>
      <c r="AB629" s="69"/>
      <c r="AC629" s="70"/>
      <c r="AD629" s="110">
        <f t="shared" si="18"/>
        <v>45292</v>
      </c>
      <c r="AE629" s="69"/>
      <c r="AF629" s="69"/>
      <c r="AG629" s="71"/>
      <c r="AH629" s="69"/>
      <c r="AI629" s="69"/>
      <c r="AJ629" s="69"/>
      <c r="AK629" s="69"/>
      <c r="AL629" s="69"/>
      <c r="AM629" s="69"/>
      <c r="AN629" s="69"/>
      <c r="AO629" s="69"/>
      <c r="AP629" s="73"/>
      <c r="AQ629" s="73"/>
      <c r="AR629" s="73"/>
      <c r="AS629" s="73"/>
      <c r="AT629" s="73"/>
      <c r="AU629" s="73"/>
      <c r="AV629" s="73"/>
      <c r="AW629" s="73"/>
      <c r="AX629" s="73"/>
      <c r="AY629" s="73"/>
      <c r="AZ629" s="73"/>
      <c r="BA629" s="73"/>
      <c r="BB629" s="73"/>
      <c r="BC629" s="74"/>
      <c r="BD629" s="222" t="str">
        <f t="shared" si="19"/>
        <v xml:space="preserve"> </v>
      </c>
      <c r="BE629" s="76">
        <f ca="1">Validation!H629</f>
        <v>2</v>
      </c>
      <c r="BF629" t="str">
        <f ca="1">Validation!I629</f>
        <v/>
      </c>
      <c r="BJ629" t="str">
        <f>IF(AND(ISBLANK(Members[[#This Row],[DependentSSN]]),NOT(ISBLANK(Members[[#This Row],[MedicalPolicy]]))), "CoverageLevels", "Waivers")</f>
        <v>Waivers</v>
      </c>
      <c r="BK629" t="str">
        <f>IF(AND(ISBLANK(Members[[#This Row],[DependentSSN]]),NOT(ISBLANK(Members[[#This Row],[Dental Policy]]))), "CoverageLevels", "Waivers")</f>
        <v>Waivers</v>
      </c>
      <c r="BL629" t="str">
        <f>IF(AND(ISBLANK(Members[[#This Row],[DependentSSN]]),NOT(ISBLANK(Members[[#This Row],[VisionPolicy]]))), "CoverageLevels", "Waivers")</f>
        <v>Waivers</v>
      </c>
      <c r="BM629">
        <v>0</v>
      </c>
    </row>
    <row r="630" spans="1:65" x14ac:dyDescent="0.25">
      <c r="A630" s="4"/>
      <c r="B630" s="67"/>
      <c r="C630" s="68"/>
      <c r="D630" s="68"/>
      <c r="E630" s="69"/>
      <c r="F630" s="68"/>
      <c r="G630" s="69"/>
      <c r="H630" s="68"/>
      <c r="I630" s="68"/>
      <c r="J630" s="70"/>
      <c r="K630" s="68"/>
      <c r="L630" s="68"/>
      <c r="M630" s="71"/>
      <c r="N630" s="69"/>
      <c r="O630" s="69"/>
      <c r="P630" s="69"/>
      <c r="Q630" s="69"/>
      <c r="R630" s="69"/>
      <c r="S630" s="69"/>
      <c r="T630" s="68" t="str">
        <f>IF(IFERROR(VLOOKUP(Members[[#This Row],[Subscriber SSN]],$C$7:T629,18,FALSE), "") = 0, "",IFERROR(VLOOKUP(Members[[#This Row],[Subscriber SSN]],$C$7:T629,18,FALSE), ""))</f>
        <v/>
      </c>
      <c r="U630" s="68" t="str">
        <f>IF(IFERROR(VLOOKUP(Members[[#This Row],[Subscriber SSN]],$C$7:U629,19,FALSE), "") = 0, "",IFERROR(VLOOKUP(Members[[#This Row],[Subscriber SSN]],$C$7:U629,19,FALSE), ""))</f>
        <v/>
      </c>
      <c r="V630" s="69" t="str">
        <f>IF(IFERROR(VLOOKUP(Members[[#This Row],[Subscriber SSN]],$C$7:V629,20,FALSE), "") = 0, "", IFERROR(VLOOKUP(Members[[#This Row],[Subscriber SSN]],$C$7:V629,20,FALSE), ""))</f>
        <v/>
      </c>
      <c r="W630" s="68" t="str">
        <f>IF(IFERROR(VLOOKUP(Members[[#This Row],[Subscriber SSN]],$C$7:W629,21,FALSE), "") = 0, "", IFERROR(VLOOKUP(Members[[#This Row],[Subscriber SSN]],$C$7:W629,21,FALSE), ""))</f>
        <v/>
      </c>
      <c r="X630" s="68" t="str">
        <f>IF(IFERROR(VLOOKUP(Members[[#This Row],[Subscriber SSN]],$C$7:X629,22,FALSE), "") = 0, "", IFERROR(VLOOKUP(Members[[#This Row],[Subscriber SSN]],$C$7:X629,22,FALSE), ""))</f>
        <v/>
      </c>
      <c r="Y630" s="68"/>
      <c r="Z630" s="72"/>
      <c r="AA630" s="69"/>
      <c r="AB630" s="69"/>
      <c r="AC630" s="70"/>
      <c r="AD630" s="110">
        <f t="shared" si="18"/>
        <v>45292</v>
      </c>
      <c r="AE630" s="69"/>
      <c r="AF630" s="69"/>
      <c r="AG630" s="71"/>
      <c r="AH630" s="69"/>
      <c r="AI630" s="69"/>
      <c r="AJ630" s="69"/>
      <c r="AK630" s="69"/>
      <c r="AL630" s="69"/>
      <c r="AM630" s="69"/>
      <c r="AN630" s="69"/>
      <c r="AO630" s="69"/>
      <c r="AP630" s="73"/>
      <c r="AQ630" s="73"/>
      <c r="AR630" s="73"/>
      <c r="AS630" s="73"/>
      <c r="AT630" s="73"/>
      <c r="AU630" s="73"/>
      <c r="AV630" s="73"/>
      <c r="AW630" s="73"/>
      <c r="AX630" s="73"/>
      <c r="AY630" s="73"/>
      <c r="AZ630" s="73"/>
      <c r="BA630" s="73"/>
      <c r="BB630" s="73"/>
      <c r="BC630" s="74"/>
      <c r="BD630" s="222" t="str">
        <f t="shared" si="19"/>
        <v xml:space="preserve"> </v>
      </c>
      <c r="BE630" s="76">
        <f ca="1">Validation!H630</f>
        <v>2</v>
      </c>
      <c r="BF630" t="str">
        <f ca="1">Validation!I630</f>
        <v/>
      </c>
      <c r="BJ630" t="str">
        <f>IF(AND(ISBLANK(Members[[#This Row],[DependentSSN]]),NOT(ISBLANK(Members[[#This Row],[MedicalPolicy]]))), "CoverageLevels", "Waivers")</f>
        <v>Waivers</v>
      </c>
      <c r="BK630" t="str">
        <f>IF(AND(ISBLANK(Members[[#This Row],[DependentSSN]]),NOT(ISBLANK(Members[[#This Row],[Dental Policy]]))), "CoverageLevels", "Waivers")</f>
        <v>Waivers</v>
      </c>
      <c r="BL630" t="str">
        <f>IF(AND(ISBLANK(Members[[#This Row],[DependentSSN]]),NOT(ISBLANK(Members[[#This Row],[VisionPolicy]]))), "CoverageLevels", "Waivers")</f>
        <v>Waivers</v>
      </c>
      <c r="BM630">
        <v>0</v>
      </c>
    </row>
    <row r="631" spans="1:65" x14ac:dyDescent="0.25">
      <c r="A631" s="4"/>
      <c r="B631" s="67"/>
      <c r="C631" s="68"/>
      <c r="D631" s="68"/>
      <c r="E631" s="69"/>
      <c r="F631" s="68"/>
      <c r="G631" s="69"/>
      <c r="H631" s="68"/>
      <c r="I631" s="68"/>
      <c r="J631" s="70"/>
      <c r="K631" s="68"/>
      <c r="L631" s="68"/>
      <c r="M631" s="71"/>
      <c r="N631" s="69"/>
      <c r="O631" s="69"/>
      <c r="P631" s="69"/>
      <c r="Q631" s="69"/>
      <c r="R631" s="69"/>
      <c r="S631" s="69"/>
      <c r="T631" s="68" t="str">
        <f>IF(IFERROR(VLOOKUP(Members[[#This Row],[Subscriber SSN]],$C$7:T630,18,FALSE), "") = 0, "",IFERROR(VLOOKUP(Members[[#This Row],[Subscriber SSN]],$C$7:T630,18,FALSE), ""))</f>
        <v/>
      </c>
      <c r="U631" s="68" t="str">
        <f>IF(IFERROR(VLOOKUP(Members[[#This Row],[Subscriber SSN]],$C$7:U630,19,FALSE), "") = 0, "",IFERROR(VLOOKUP(Members[[#This Row],[Subscriber SSN]],$C$7:U630,19,FALSE), ""))</f>
        <v/>
      </c>
      <c r="V631" s="69" t="str">
        <f>IF(IFERROR(VLOOKUP(Members[[#This Row],[Subscriber SSN]],$C$7:V630,20,FALSE), "") = 0, "", IFERROR(VLOOKUP(Members[[#This Row],[Subscriber SSN]],$C$7:V630,20,FALSE), ""))</f>
        <v/>
      </c>
      <c r="W631" s="68" t="str">
        <f>IF(IFERROR(VLOOKUP(Members[[#This Row],[Subscriber SSN]],$C$7:W630,21,FALSE), "") = 0, "", IFERROR(VLOOKUP(Members[[#This Row],[Subscriber SSN]],$C$7:W630,21,FALSE), ""))</f>
        <v/>
      </c>
      <c r="X631" s="68" t="str">
        <f>IF(IFERROR(VLOOKUP(Members[[#This Row],[Subscriber SSN]],$C$7:X630,22,FALSE), "") = 0, "", IFERROR(VLOOKUP(Members[[#This Row],[Subscriber SSN]],$C$7:X630,22,FALSE), ""))</f>
        <v/>
      </c>
      <c r="Y631" s="68"/>
      <c r="Z631" s="72"/>
      <c r="AA631" s="69"/>
      <c r="AB631" s="69"/>
      <c r="AC631" s="70"/>
      <c r="AD631" s="110">
        <f t="shared" si="18"/>
        <v>45292</v>
      </c>
      <c r="AE631" s="69"/>
      <c r="AF631" s="69"/>
      <c r="AG631" s="71"/>
      <c r="AH631" s="69"/>
      <c r="AI631" s="69"/>
      <c r="AJ631" s="69"/>
      <c r="AK631" s="69"/>
      <c r="AL631" s="69"/>
      <c r="AM631" s="69"/>
      <c r="AN631" s="69"/>
      <c r="AO631" s="69"/>
      <c r="AP631" s="73"/>
      <c r="AQ631" s="73"/>
      <c r="AR631" s="73"/>
      <c r="AS631" s="73"/>
      <c r="AT631" s="73"/>
      <c r="AU631" s="73"/>
      <c r="AV631" s="73"/>
      <c r="AW631" s="73"/>
      <c r="AX631" s="73"/>
      <c r="AY631" s="73"/>
      <c r="AZ631" s="73"/>
      <c r="BA631" s="73"/>
      <c r="BB631" s="73"/>
      <c r="BC631" s="74"/>
      <c r="BD631" s="222" t="str">
        <f t="shared" si="19"/>
        <v xml:space="preserve"> </v>
      </c>
      <c r="BE631" s="76">
        <f ca="1">Validation!H631</f>
        <v>2</v>
      </c>
      <c r="BF631" t="str">
        <f ca="1">Validation!I631</f>
        <v/>
      </c>
      <c r="BJ631" t="str">
        <f>IF(AND(ISBLANK(Members[[#This Row],[DependentSSN]]),NOT(ISBLANK(Members[[#This Row],[MedicalPolicy]]))), "CoverageLevels", "Waivers")</f>
        <v>Waivers</v>
      </c>
      <c r="BK631" t="str">
        <f>IF(AND(ISBLANK(Members[[#This Row],[DependentSSN]]),NOT(ISBLANK(Members[[#This Row],[Dental Policy]]))), "CoverageLevels", "Waivers")</f>
        <v>Waivers</v>
      </c>
      <c r="BL631" t="str">
        <f>IF(AND(ISBLANK(Members[[#This Row],[DependentSSN]]),NOT(ISBLANK(Members[[#This Row],[VisionPolicy]]))), "CoverageLevels", "Waivers")</f>
        <v>Waivers</v>
      </c>
      <c r="BM631">
        <v>0</v>
      </c>
    </row>
    <row r="632" spans="1:65" x14ac:dyDescent="0.25">
      <c r="A632" s="4"/>
      <c r="B632" s="67"/>
      <c r="C632" s="68"/>
      <c r="D632" s="68"/>
      <c r="E632" s="69"/>
      <c r="F632" s="68"/>
      <c r="G632" s="69"/>
      <c r="H632" s="68"/>
      <c r="I632" s="68"/>
      <c r="J632" s="70"/>
      <c r="K632" s="68"/>
      <c r="L632" s="68"/>
      <c r="M632" s="71"/>
      <c r="N632" s="69"/>
      <c r="O632" s="69"/>
      <c r="P632" s="69"/>
      <c r="Q632" s="69"/>
      <c r="R632" s="69"/>
      <c r="S632" s="69"/>
      <c r="T632" s="68" t="str">
        <f>IF(IFERROR(VLOOKUP(Members[[#This Row],[Subscriber SSN]],$C$7:T631,18,FALSE), "") = 0, "",IFERROR(VLOOKUP(Members[[#This Row],[Subscriber SSN]],$C$7:T631,18,FALSE), ""))</f>
        <v/>
      </c>
      <c r="U632" s="68" t="str">
        <f>IF(IFERROR(VLOOKUP(Members[[#This Row],[Subscriber SSN]],$C$7:U631,19,FALSE), "") = 0, "",IFERROR(VLOOKUP(Members[[#This Row],[Subscriber SSN]],$C$7:U631,19,FALSE), ""))</f>
        <v/>
      </c>
      <c r="V632" s="69" t="str">
        <f>IF(IFERROR(VLOOKUP(Members[[#This Row],[Subscriber SSN]],$C$7:V631,20,FALSE), "") = 0, "", IFERROR(VLOOKUP(Members[[#This Row],[Subscriber SSN]],$C$7:V631,20,FALSE), ""))</f>
        <v/>
      </c>
      <c r="W632" s="68" t="str">
        <f>IF(IFERROR(VLOOKUP(Members[[#This Row],[Subscriber SSN]],$C$7:W631,21,FALSE), "") = 0, "", IFERROR(VLOOKUP(Members[[#This Row],[Subscriber SSN]],$C$7:W631,21,FALSE), ""))</f>
        <v/>
      </c>
      <c r="X632" s="68" t="str">
        <f>IF(IFERROR(VLOOKUP(Members[[#This Row],[Subscriber SSN]],$C$7:X631,22,FALSE), "") = 0, "", IFERROR(VLOOKUP(Members[[#This Row],[Subscriber SSN]],$C$7:X631,22,FALSE), ""))</f>
        <v/>
      </c>
      <c r="Y632" s="68"/>
      <c r="Z632" s="72"/>
      <c r="AA632" s="69"/>
      <c r="AB632" s="69"/>
      <c r="AC632" s="70"/>
      <c r="AD632" s="110">
        <f t="shared" si="18"/>
        <v>45292</v>
      </c>
      <c r="AE632" s="69"/>
      <c r="AF632" s="69"/>
      <c r="AG632" s="71"/>
      <c r="AH632" s="69"/>
      <c r="AI632" s="69"/>
      <c r="AJ632" s="69"/>
      <c r="AK632" s="69"/>
      <c r="AL632" s="69"/>
      <c r="AM632" s="69"/>
      <c r="AN632" s="69"/>
      <c r="AO632" s="69"/>
      <c r="AP632" s="73"/>
      <c r="AQ632" s="73"/>
      <c r="AR632" s="73"/>
      <c r="AS632" s="73"/>
      <c r="AT632" s="73"/>
      <c r="AU632" s="73"/>
      <c r="AV632" s="73"/>
      <c r="AW632" s="73"/>
      <c r="AX632" s="73"/>
      <c r="AY632" s="73"/>
      <c r="AZ632" s="73"/>
      <c r="BA632" s="73"/>
      <c r="BB632" s="73"/>
      <c r="BC632" s="74"/>
      <c r="BD632" s="222" t="str">
        <f t="shared" si="19"/>
        <v xml:space="preserve"> </v>
      </c>
      <c r="BE632" s="76">
        <f ca="1">Validation!H632</f>
        <v>2</v>
      </c>
      <c r="BF632" t="str">
        <f ca="1">Validation!I632</f>
        <v/>
      </c>
      <c r="BJ632" t="str">
        <f>IF(AND(ISBLANK(Members[[#This Row],[DependentSSN]]),NOT(ISBLANK(Members[[#This Row],[MedicalPolicy]]))), "CoverageLevels", "Waivers")</f>
        <v>Waivers</v>
      </c>
      <c r="BK632" t="str">
        <f>IF(AND(ISBLANK(Members[[#This Row],[DependentSSN]]),NOT(ISBLANK(Members[[#This Row],[Dental Policy]]))), "CoverageLevels", "Waivers")</f>
        <v>Waivers</v>
      </c>
      <c r="BL632" t="str">
        <f>IF(AND(ISBLANK(Members[[#This Row],[DependentSSN]]),NOT(ISBLANK(Members[[#This Row],[VisionPolicy]]))), "CoverageLevels", "Waivers")</f>
        <v>Waivers</v>
      </c>
      <c r="BM632">
        <v>0</v>
      </c>
    </row>
    <row r="633" spans="1:65" x14ac:dyDescent="0.25">
      <c r="A633" s="4"/>
      <c r="B633" s="67"/>
      <c r="C633" s="68"/>
      <c r="D633" s="68"/>
      <c r="E633" s="69"/>
      <c r="F633" s="68"/>
      <c r="G633" s="69"/>
      <c r="H633" s="68"/>
      <c r="I633" s="68"/>
      <c r="J633" s="70"/>
      <c r="K633" s="68"/>
      <c r="L633" s="68"/>
      <c r="M633" s="71"/>
      <c r="N633" s="69"/>
      <c r="O633" s="69"/>
      <c r="P633" s="69"/>
      <c r="Q633" s="69"/>
      <c r="R633" s="69"/>
      <c r="S633" s="69"/>
      <c r="T633" s="68" t="str">
        <f>IF(IFERROR(VLOOKUP(Members[[#This Row],[Subscriber SSN]],$C$7:T632,18,FALSE), "") = 0, "",IFERROR(VLOOKUP(Members[[#This Row],[Subscriber SSN]],$C$7:T632,18,FALSE), ""))</f>
        <v/>
      </c>
      <c r="U633" s="68" t="str">
        <f>IF(IFERROR(VLOOKUP(Members[[#This Row],[Subscriber SSN]],$C$7:U632,19,FALSE), "") = 0, "",IFERROR(VLOOKUP(Members[[#This Row],[Subscriber SSN]],$C$7:U632,19,FALSE), ""))</f>
        <v/>
      </c>
      <c r="V633" s="69" t="str">
        <f>IF(IFERROR(VLOOKUP(Members[[#This Row],[Subscriber SSN]],$C$7:V632,20,FALSE), "") = 0, "", IFERROR(VLOOKUP(Members[[#This Row],[Subscriber SSN]],$C$7:V632,20,FALSE), ""))</f>
        <v/>
      </c>
      <c r="W633" s="68" t="str">
        <f>IF(IFERROR(VLOOKUP(Members[[#This Row],[Subscriber SSN]],$C$7:W632,21,FALSE), "") = 0, "", IFERROR(VLOOKUP(Members[[#This Row],[Subscriber SSN]],$C$7:W632,21,FALSE), ""))</f>
        <v/>
      </c>
      <c r="X633" s="68" t="str">
        <f>IF(IFERROR(VLOOKUP(Members[[#This Row],[Subscriber SSN]],$C$7:X632,22,FALSE), "") = 0, "", IFERROR(VLOOKUP(Members[[#This Row],[Subscriber SSN]],$C$7:X632,22,FALSE), ""))</f>
        <v/>
      </c>
      <c r="Y633" s="68"/>
      <c r="Z633" s="72"/>
      <c r="AA633" s="69"/>
      <c r="AB633" s="69"/>
      <c r="AC633" s="70"/>
      <c r="AD633" s="110">
        <f t="shared" si="18"/>
        <v>45292</v>
      </c>
      <c r="AE633" s="69"/>
      <c r="AF633" s="69"/>
      <c r="AG633" s="71"/>
      <c r="AH633" s="69"/>
      <c r="AI633" s="69"/>
      <c r="AJ633" s="69"/>
      <c r="AK633" s="69"/>
      <c r="AL633" s="69"/>
      <c r="AM633" s="69"/>
      <c r="AN633" s="69"/>
      <c r="AO633" s="69"/>
      <c r="AP633" s="73"/>
      <c r="AQ633" s="73"/>
      <c r="AR633" s="73"/>
      <c r="AS633" s="73"/>
      <c r="AT633" s="73"/>
      <c r="AU633" s="73"/>
      <c r="AV633" s="73"/>
      <c r="AW633" s="73"/>
      <c r="AX633" s="73"/>
      <c r="AY633" s="73"/>
      <c r="AZ633" s="73"/>
      <c r="BA633" s="73"/>
      <c r="BB633" s="73"/>
      <c r="BC633" s="74"/>
      <c r="BD633" s="222" t="str">
        <f t="shared" si="19"/>
        <v xml:space="preserve"> </v>
      </c>
      <c r="BE633" s="76">
        <f ca="1">Validation!H633</f>
        <v>2</v>
      </c>
      <c r="BF633" t="str">
        <f ca="1">Validation!I633</f>
        <v/>
      </c>
      <c r="BJ633" t="str">
        <f>IF(AND(ISBLANK(Members[[#This Row],[DependentSSN]]),NOT(ISBLANK(Members[[#This Row],[MedicalPolicy]]))), "CoverageLevels", "Waivers")</f>
        <v>Waivers</v>
      </c>
      <c r="BK633" t="str">
        <f>IF(AND(ISBLANK(Members[[#This Row],[DependentSSN]]),NOT(ISBLANK(Members[[#This Row],[Dental Policy]]))), "CoverageLevels", "Waivers")</f>
        <v>Waivers</v>
      </c>
      <c r="BL633" t="str">
        <f>IF(AND(ISBLANK(Members[[#This Row],[DependentSSN]]),NOT(ISBLANK(Members[[#This Row],[VisionPolicy]]))), "CoverageLevels", "Waivers")</f>
        <v>Waivers</v>
      </c>
      <c r="BM633">
        <v>0</v>
      </c>
    </row>
    <row r="634" spans="1:65" x14ac:dyDescent="0.25">
      <c r="A634" s="4"/>
      <c r="B634" s="67"/>
      <c r="C634" s="68"/>
      <c r="D634" s="68"/>
      <c r="E634" s="69"/>
      <c r="F634" s="68"/>
      <c r="G634" s="69"/>
      <c r="H634" s="68"/>
      <c r="I634" s="68"/>
      <c r="J634" s="70"/>
      <c r="K634" s="68"/>
      <c r="L634" s="68"/>
      <c r="M634" s="71"/>
      <c r="N634" s="69"/>
      <c r="O634" s="69"/>
      <c r="P634" s="69"/>
      <c r="Q634" s="69"/>
      <c r="R634" s="69"/>
      <c r="S634" s="69"/>
      <c r="T634" s="68" t="str">
        <f>IF(IFERROR(VLOOKUP(Members[[#This Row],[Subscriber SSN]],$C$7:T633,18,FALSE), "") = 0, "",IFERROR(VLOOKUP(Members[[#This Row],[Subscriber SSN]],$C$7:T633,18,FALSE), ""))</f>
        <v/>
      </c>
      <c r="U634" s="68" t="str">
        <f>IF(IFERROR(VLOOKUP(Members[[#This Row],[Subscriber SSN]],$C$7:U633,19,FALSE), "") = 0, "",IFERROR(VLOOKUP(Members[[#This Row],[Subscriber SSN]],$C$7:U633,19,FALSE), ""))</f>
        <v/>
      </c>
      <c r="V634" s="69" t="str">
        <f>IF(IFERROR(VLOOKUP(Members[[#This Row],[Subscriber SSN]],$C$7:V633,20,FALSE), "") = 0, "", IFERROR(VLOOKUP(Members[[#This Row],[Subscriber SSN]],$C$7:V633,20,FALSE), ""))</f>
        <v/>
      </c>
      <c r="W634" s="68" t="str">
        <f>IF(IFERROR(VLOOKUP(Members[[#This Row],[Subscriber SSN]],$C$7:W633,21,FALSE), "") = 0, "", IFERROR(VLOOKUP(Members[[#This Row],[Subscriber SSN]],$C$7:W633,21,FALSE), ""))</f>
        <v/>
      </c>
      <c r="X634" s="68" t="str">
        <f>IF(IFERROR(VLOOKUP(Members[[#This Row],[Subscriber SSN]],$C$7:X633,22,FALSE), "") = 0, "", IFERROR(VLOOKUP(Members[[#This Row],[Subscriber SSN]],$C$7:X633,22,FALSE), ""))</f>
        <v/>
      </c>
      <c r="Y634" s="68"/>
      <c r="Z634" s="72"/>
      <c r="AA634" s="69"/>
      <c r="AB634" s="69"/>
      <c r="AC634" s="70"/>
      <c r="AD634" s="110">
        <f t="shared" si="18"/>
        <v>45292</v>
      </c>
      <c r="AE634" s="69"/>
      <c r="AF634" s="69"/>
      <c r="AG634" s="71"/>
      <c r="AH634" s="69"/>
      <c r="AI634" s="69"/>
      <c r="AJ634" s="69"/>
      <c r="AK634" s="69"/>
      <c r="AL634" s="69"/>
      <c r="AM634" s="69"/>
      <c r="AN634" s="69"/>
      <c r="AO634" s="69"/>
      <c r="AP634" s="73"/>
      <c r="AQ634" s="73"/>
      <c r="AR634" s="73"/>
      <c r="AS634" s="73"/>
      <c r="AT634" s="73"/>
      <c r="AU634" s="73"/>
      <c r="AV634" s="73"/>
      <c r="AW634" s="73"/>
      <c r="AX634" s="73"/>
      <c r="AY634" s="73"/>
      <c r="AZ634" s="73"/>
      <c r="BA634" s="73"/>
      <c r="BB634" s="73"/>
      <c r="BC634" s="74"/>
      <c r="BD634" s="222" t="str">
        <f t="shared" si="19"/>
        <v xml:space="preserve"> </v>
      </c>
      <c r="BE634" s="76">
        <f ca="1">Validation!H634</f>
        <v>2</v>
      </c>
      <c r="BF634" t="str">
        <f ca="1">Validation!I634</f>
        <v/>
      </c>
      <c r="BJ634" t="str">
        <f>IF(AND(ISBLANK(Members[[#This Row],[DependentSSN]]),NOT(ISBLANK(Members[[#This Row],[MedicalPolicy]]))), "CoverageLevels", "Waivers")</f>
        <v>Waivers</v>
      </c>
      <c r="BK634" t="str">
        <f>IF(AND(ISBLANK(Members[[#This Row],[DependentSSN]]),NOT(ISBLANK(Members[[#This Row],[Dental Policy]]))), "CoverageLevels", "Waivers")</f>
        <v>Waivers</v>
      </c>
      <c r="BL634" t="str">
        <f>IF(AND(ISBLANK(Members[[#This Row],[DependentSSN]]),NOT(ISBLANK(Members[[#This Row],[VisionPolicy]]))), "CoverageLevels", "Waivers")</f>
        <v>Waivers</v>
      </c>
      <c r="BM634">
        <v>0</v>
      </c>
    </row>
    <row r="635" spans="1:65" x14ac:dyDescent="0.25">
      <c r="A635" s="4"/>
      <c r="B635" s="67"/>
      <c r="C635" s="68"/>
      <c r="D635" s="68"/>
      <c r="E635" s="69"/>
      <c r="F635" s="68"/>
      <c r="G635" s="69"/>
      <c r="H635" s="68"/>
      <c r="I635" s="68"/>
      <c r="J635" s="70"/>
      <c r="K635" s="68"/>
      <c r="L635" s="68"/>
      <c r="M635" s="71"/>
      <c r="N635" s="69"/>
      <c r="O635" s="69"/>
      <c r="P635" s="69"/>
      <c r="Q635" s="69"/>
      <c r="R635" s="69"/>
      <c r="S635" s="69"/>
      <c r="T635" s="68" t="str">
        <f>IF(IFERROR(VLOOKUP(Members[[#This Row],[Subscriber SSN]],$C$7:T634,18,FALSE), "") = 0, "",IFERROR(VLOOKUP(Members[[#This Row],[Subscriber SSN]],$C$7:T634,18,FALSE), ""))</f>
        <v/>
      </c>
      <c r="U635" s="68" t="str">
        <f>IF(IFERROR(VLOOKUP(Members[[#This Row],[Subscriber SSN]],$C$7:U634,19,FALSE), "") = 0, "",IFERROR(VLOOKUP(Members[[#This Row],[Subscriber SSN]],$C$7:U634,19,FALSE), ""))</f>
        <v/>
      </c>
      <c r="V635" s="69" t="str">
        <f>IF(IFERROR(VLOOKUP(Members[[#This Row],[Subscriber SSN]],$C$7:V634,20,FALSE), "") = 0, "", IFERROR(VLOOKUP(Members[[#This Row],[Subscriber SSN]],$C$7:V634,20,FALSE), ""))</f>
        <v/>
      </c>
      <c r="W635" s="68" t="str">
        <f>IF(IFERROR(VLOOKUP(Members[[#This Row],[Subscriber SSN]],$C$7:W634,21,FALSE), "") = 0, "", IFERROR(VLOOKUP(Members[[#This Row],[Subscriber SSN]],$C$7:W634,21,FALSE), ""))</f>
        <v/>
      </c>
      <c r="X635" s="68" t="str">
        <f>IF(IFERROR(VLOOKUP(Members[[#This Row],[Subscriber SSN]],$C$7:X634,22,FALSE), "") = 0, "", IFERROR(VLOOKUP(Members[[#This Row],[Subscriber SSN]],$C$7:X634,22,FALSE), ""))</f>
        <v/>
      </c>
      <c r="Y635" s="68"/>
      <c r="Z635" s="72"/>
      <c r="AA635" s="69"/>
      <c r="AB635" s="69"/>
      <c r="AC635" s="70"/>
      <c r="AD635" s="110">
        <f t="shared" si="18"/>
        <v>45292</v>
      </c>
      <c r="AE635" s="69"/>
      <c r="AF635" s="69"/>
      <c r="AG635" s="71"/>
      <c r="AH635" s="69"/>
      <c r="AI635" s="69"/>
      <c r="AJ635" s="69"/>
      <c r="AK635" s="69"/>
      <c r="AL635" s="69"/>
      <c r="AM635" s="69"/>
      <c r="AN635" s="69"/>
      <c r="AO635" s="69"/>
      <c r="AP635" s="73"/>
      <c r="AQ635" s="73"/>
      <c r="AR635" s="73"/>
      <c r="AS635" s="73"/>
      <c r="AT635" s="73"/>
      <c r="AU635" s="73"/>
      <c r="AV635" s="73"/>
      <c r="AW635" s="73"/>
      <c r="AX635" s="73"/>
      <c r="AY635" s="73"/>
      <c r="AZ635" s="73"/>
      <c r="BA635" s="73"/>
      <c r="BB635" s="73"/>
      <c r="BC635" s="74"/>
      <c r="BD635" s="222" t="str">
        <f t="shared" si="19"/>
        <v xml:space="preserve"> </v>
      </c>
      <c r="BE635" s="76">
        <f ca="1">Validation!H635</f>
        <v>2</v>
      </c>
      <c r="BF635" t="str">
        <f ca="1">Validation!I635</f>
        <v/>
      </c>
      <c r="BJ635" t="str">
        <f>IF(AND(ISBLANK(Members[[#This Row],[DependentSSN]]),NOT(ISBLANK(Members[[#This Row],[MedicalPolicy]]))), "CoverageLevels", "Waivers")</f>
        <v>Waivers</v>
      </c>
      <c r="BK635" t="str">
        <f>IF(AND(ISBLANK(Members[[#This Row],[DependentSSN]]),NOT(ISBLANK(Members[[#This Row],[Dental Policy]]))), "CoverageLevels", "Waivers")</f>
        <v>Waivers</v>
      </c>
      <c r="BL635" t="str">
        <f>IF(AND(ISBLANK(Members[[#This Row],[DependentSSN]]),NOT(ISBLANK(Members[[#This Row],[VisionPolicy]]))), "CoverageLevels", "Waivers")</f>
        <v>Waivers</v>
      </c>
      <c r="BM635">
        <v>0</v>
      </c>
    </row>
    <row r="636" spans="1:65" x14ac:dyDescent="0.25">
      <c r="A636" s="4"/>
      <c r="B636" s="67"/>
      <c r="C636" s="68"/>
      <c r="D636" s="68"/>
      <c r="E636" s="69"/>
      <c r="F636" s="68"/>
      <c r="G636" s="69"/>
      <c r="H636" s="68"/>
      <c r="I636" s="68"/>
      <c r="J636" s="70"/>
      <c r="K636" s="68"/>
      <c r="L636" s="68"/>
      <c r="M636" s="71"/>
      <c r="N636" s="69"/>
      <c r="O636" s="69"/>
      <c r="P636" s="69"/>
      <c r="Q636" s="69"/>
      <c r="R636" s="69"/>
      <c r="S636" s="69"/>
      <c r="T636" s="68" t="str">
        <f>IF(IFERROR(VLOOKUP(Members[[#This Row],[Subscriber SSN]],$C$7:T635,18,FALSE), "") = 0, "",IFERROR(VLOOKUP(Members[[#This Row],[Subscriber SSN]],$C$7:T635,18,FALSE), ""))</f>
        <v/>
      </c>
      <c r="U636" s="68" t="str">
        <f>IF(IFERROR(VLOOKUP(Members[[#This Row],[Subscriber SSN]],$C$7:U635,19,FALSE), "") = 0, "",IFERROR(VLOOKUP(Members[[#This Row],[Subscriber SSN]],$C$7:U635,19,FALSE), ""))</f>
        <v/>
      </c>
      <c r="V636" s="69" t="str">
        <f>IF(IFERROR(VLOOKUP(Members[[#This Row],[Subscriber SSN]],$C$7:V635,20,FALSE), "") = 0, "", IFERROR(VLOOKUP(Members[[#This Row],[Subscriber SSN]],$C$7:V635,20,FALSE), ""))</f>
        <v/>
      </c>
      <c r="W636" s="68" t="str">
        <f>IF(IFERROR(VLOOKUP(Members[[#This Row],[Subscriber SSN]],$C$7:W635,21,FALSE), "") = 0, "", IFERROR(VLOOKUP(Members[[#This Row],[Subscriber SSN]],$C$7:W635,21,FALSE), ""))</f>
        <v/>
      </c>
      <c r="X636" s="68" t="str">
        <f>IF(IFERROR(VLOOKUP(Members[[#This Row],[Subscriber SSN]],$C$7:X635,22,FALSE), "") = 0, "", IFERROR(VLOOKUP(Members[[#This Row],[Subscriber SSN]],$C$7:X635,22,FALSE), ""))</f>
        <v/>
      </c>
      <c r="Y636" s="68"/>
      <c r="Z636" s="72"/>
      <c r="AA636" s="69"/>
      <c r="AB636" s="69"/>
      <c r="AC636" s="70"/>
      <c r="AD636" s="110">
        <f t="shared" si="18"/>
        <v>45292</v>
      </c>
      <c r="AE636" s="69"/>
      <c r="AF636" s="69"/>
      <c r="AG636" s="71"/>
      <c r="AH636" s="69"/>
      <c r="AI636" s="69"/>
      <c r="AJ636" s="69"/>
      <c r="AK636" s="69"/>
      <c r="AL636" s="69"/>
      <c r="AM636" s="69"/>
      <c r="AN636" s="69"/>
      <c r="AO636" s="69"/>
      <c r="AP636" s="73"/>
      <c r="AQ636" s="73"/>
      <c r="AR636" s="73"/>
      <c r="AS636" s="73"/>
      <c r="AT636" s="73"/>
      <c r="AU636" s="73"/>
      <c r="AV636" s="73"/>
      <c r="AW636" s="73"/>
      <c r="AX636" s="73"/>
      <c r="AY636" s="73"/>
      <c r="AZ636" s="73"/>
      <c r="BA636" s="73"/>
      <c r="BB636" s="73"/>
      <c r="BC636" s="74"/>
      <c r="BD636" s="222" t="str">
        <f t="shared" si="19"/>
        <v xml:space="preserve"> </v>
      </c>
      <c r="BE636" s="76">
        <f ca="1">Validation!H636</f>
        <v>2</v>
      </c>
      <c r="BF636" t="str">
        <f ca="1">Validation!I636</f>
        <v/>
      </c>
      <c r="BJ636" t="str">
        <f>IF(AND(ISBLANK(Members[[#This Row],[DependentSSN]]),NOT(ISBLANK(Members[[#This Row],[MedicalPolicy]]))), "CoverageLevels", "Waivers")</f>
        <v>Waivers</v>
      </c>
      <c r="BK636" t="str">
        <f>IF(AND(ISBLANK(Members[[#This Row],[DependentSSN]]),NOT(ISBLANK(Members[[#This Row],[Dental Policy]]))), "CoverageLevels", "Waivers")</f>
        <v>Waivers</v>
      </c>
      <c r="BL636" t="str">
        <f>IF(AND(ISBLANK(Members[[#This Row],[DependentSSN]]),NOT(ISBLANK(Members[[#This Row],[VisionPolicy]]))), "CoverageLevels", "Waivers")</f>
        <v>Waivers</v>
      </c>
      <c r="BM636">
        <v>0</v>
      </c>
    </row>
    <row r="637" spans="1:65" x14ac:dyDescent="0.25">
      <c r="A637" s="4"/>
      <c r="B637" s="67"/>
      <c r="C637" s="68"/>
      <c r="D637" s="68"/>
      <c r="E637" s="69"/>
      <c r="F637" s="68"/>
      <c r="G637" s="69"/>
      <c r="H637" s="68"/>
      <c r="I637" s="68"/>
      <c r="J637" s="70"/>
      <c r="K637" s="68"/>
      <c r="L637" s="68"/>
      <c r="M637" s="71"/>
      <c r="N637" s="69"/>
      <c r="O637" s="69"/>
      <c r="P637" s="69"/>
      <c r="Q637" s="69"/>
      <c r="R637" s="69"/>
      <c r="S637" s="69"/>
      <c r="T637" s="68" t="str">
        <f>IF(IFERROR(VLOOKUP(Members[[#This Row],[Subscriber SSN]],$C$7:T636,18,FALSE), "") = 0, "",IFERROR(VLOOKUP(Members[[#This Row],[Subscriber SSN]],$C$7:T636,18,FALSE), ""))</f>
        <v/>
      </c>
      <c r="U637" s="68" t="str">
        <f>IF(IFERROR(VLOOKUP(Members[[#This Row],[Subscriber SSN]],$C$7:U636,19,FALSE), "") = 0, "",IFERROR(VLOOKUP(Members[[#This Row],[Subscriber SSN]],$C$7:U636,19,FALSE), ""))</f>
        <v/>
      </c>
      <c r="V637" s="69" t="str">
        <f>IF(IFERROR(VLOOKUP(Members[[#This Row],[Subscriber SSN]],$C$7:V636,20,FALSE), "") = 0, "", IFERROR(VLOOKUP(Members[[#This Row],[Subscriber SSN]],$C$7:V636,20,FALSE), ""))</f>
        <v/>
      </c>
      <c r="W637" s="68" t="str">
        <f>IF(IFERROR(VLOOKUP(Members[[#This Row],[Subscriber SSN]],$C$7:W636,21,FALSE), "") = 0, "", IFERROR(VLOOKUP(Members[[#This Row],[Subscriber SSN]],$C$7:W636,21,FALSE), ""))</f>
        <v/>
      </c>
      <c r="X637" s="68" t="str">
        <f>IF(IFERROR(VLOOKUP(Members[[#This Row],[Subscriber SSN]],$C$7:X636,22,FALSE), "") = 0, "", IFERROR(VLOOKUP(Members[[#This Row],[Subscriber SSN]],$C$7:X636,22,FALSE), ""))</f>
        <v/>
      </c>
      <c r="Y637" s="68"/>
      <c r="Z637" s="72"/>
      <c r="AA637" s="69"/>
      <c r="AB637" s="69"/>
      <c r="AC637" s="70"/>
      <c r="AD637" s="110">
        <f t="shared" si="18"/>
        <v>45292</v>
      </c>
      <c r="AE637" s="69"/>
      <c r="AF637" s="69"/>
      <c r="AG637" s="71"/>
      <c r="AH637" s="69"/>
      <c r="AI637" s="69"/>
      <c r="AJ637" s="69"/>
      <c r="AK637" s="69"/>
      <c r="AL637" s="69"/>
      <c r="AM637" s="69"/>
      <c r="AN637" s="69"/>
      <c r="AO637" s="69"/>
      <c r="AP637" s="73"/>
      <c r="AQ637" s="73"/>
      <c r="AR637" s="73"/>
      <c r="AS637" s="73"/>
      <c r="AT637" s="73"/>
      <c r="AU637" s="73"/>
      <c r="AV637" s="73"/>
      <c r="AW637" s="73"/>
      <c r="AX637" s="73"/>
      <c r="AY637" s="73"/>
      <c r="AZ637" s="73"/>
      <c r="BA637" s="73"/>
      <c r="BB637" s="73"/>
      <c r="BC637" s="74"/>
      <c r="BD637" s="222" t="str">
        <f t="shared" si="19"/>
        <v xml:space="preserve"> </v>
      </c>
      <c r="BE637" s="76">
        <f ca="1">Validation!H637</f>
        <v>2</v>
      </c>
      <c r="BF637" t="str">
        <f ca="1">Validation!I637</f>
        <v/>
      </c>
      <c r="BJ637" t="str">
        <f>IF(AND(ISBLANK(Members[[#This Row],[DependentSSN]]),NOT(ISBLANK(Members[[#This Row],[MedicalPolicy]]))), "CoverageLevels", "Waivers")</f>
        <v>Waivers</v>
      </c>
      <c r="BK637" t="str">
        <f>IF(AND(ISBLANK(Members[[#This Row],[DependentSSN]]),NOT(ISBLANK(Members[[#This Row],[Dental Policy]]))), "CoverageLevels", "Waivers")</f>
        <v>Waivers</v>
      </c>
      <c r="BL637" t="str">
        <f>IF(AND(ISBLANK(Members[[#This Row],[DependentSSN]]),NOT(ISBLANK(Members[[#This Row],[VisionPolicy]]))), "CoverageLevels", "Waivers")</f>
        <v>Waivers</v>
      </c>
      <c r="BM637">
        <v>0</v>
      </c>
    </row>
    <row r="638" spans="1:65" x14ac:dyDescent="0.25">
      <c r="A638" s="4"/>
      <c r="B638" s="67"/>
      <c r="C638" s="68"/>
      <c r="D638" s="68"/>
      <c r="E638" s="69"/>
      <c r="F638" s="68"/>
      <c r="G638" s="69"/>
      <c r="H638" s="68"/>
      <c r="I638" s="68"/>
      <c r="J638" s="70"/>
      <c r="K638" s="68"/>
      <c r="L638" s="68"/>
      <c r="M638" s="71"/>
      <c r="N638" s="69"/>
      <c r="O638" s="69"/>
      <c r="P638" s="69"/>
      <c r="Q638" s="69"/>
      <c r="R638" s="69"/>
      <c r="S638" s="69"/>
      <c r="T638" s="68" t="str">
        <f>IF(IFERROR(VLOOKUP(Members[[#This Row],[Subscriber SSN]],$C$7:T637,18,FALSE), "") = 0, "",IFERROR(VLOOKUP(Members[[#This Row],[Subscriber SSN]],$C$7:T637,18,FALSE), ""))</f>
        <v/>
      </c>
      <c r="U638" s="68" t="str">
        <f>IF(IFERROR(VLOOKUP(Members[[#This Row],[Subscriber SSN]],$C$7:U637,19,FALSE), "") = 0, "",IFERROR(VLOOKUP(Members[[#This Row],[Subscriber SSN]],$C$7:U637,19,FALSE), ""))</f>
        <v/>
      </c>
      <c r="V638" s="69" t="str">
        <f>IF(IFERROR(VLOOKUP(Members[[#This Row],[Subscriber SSN]],$C$7:V637,20,FALSE), "") = 0, "", IFERROR(VLOOKUP(Members[[#This Row],[Subscriber SSN]],$C$7:V637,20,FALSE), ""))</f>
        <v/>
      </c>
      <c r="W638" s="68" t="str">
        <f>IF(IFERROR(VLOOKUP(Members[[#This Row],[Subscriber SSN]],$C$7:W637,21,FALSE), "") = 0, "", IFERROR(VLOOKUP(Members[[#This Row],[Subscriber SSN]],$C$7:W637,21,FALSE), ""))</f>
        <v/>
      </c>
      <c r="X638" s="68" t="str">
        <f>IF(IFERROR(VLOOKUP(Members[[#This Row],[Subscriber SSN]],$C$7:X637,22,FALSE), "") = 0, "", IFERROR(VLOOKUP(Members[[#This Row],[Subscriber SSN]],$C$7:X637,22,FALSE), ""))</f>
        <v/>
      </c>
      <c r="Y638" s="68"/>
      <c r="Z638" s="72"/>
      <c r="AA638" s="69"/>
      <c r="AB638" s="69"/>
      <c r="AC638" s="70"/>
      <c r="AD638" s="110">
        <f t="shared" si="18"/>
        <v>45292</v>
      </c>
      <c r="AE638" s="69"/>
      <c r="AF638" s="69"/>
      <c r="AG638" s="71"/>
      <c r="AH638" s="69"/>
      <c r="AI638" s="69"/>
      <c r="AJ638" s="69"/>
      <c r="AK638" s="69"/>
      <c r="AL638" s="69"/>
      <c r="AM638" s="69"/>
      <c r="AN638" s="69"/>
      <c r="AO638" s="69"/>
      <c r="AP638" s="73"/>
      <c r="AQ638" s="73"/>
      <c r="AR638" s="73"/>
      <c r="AS638" s="73"/>
      <c r="AT638" s="73"/>
      <c r="AU638" s="73"/>
      <c r="AV638" s="73"/>
      <c r="AW638" s="73"/>
      <c r="AX638" s="73"/>
      <c r="AY638" s="73"/>
      <c r="AZ638" s="73"/>
      <c r="BA638" s="73"/>
      <c r="BB638" s="73"/>
      <c r="BC638" s="74"/>
      <c r="BD638" s="222" t="str">
        <f t="shared" si="19"/>
        <v xml:space="preserve"> </v>
      </c>
      <c r="BE638" s="76">
        <f ca="1">Validation!H638</f>
        <v>2</v>
      </c>
      <c r="BF638" t="str">
        <f ca="1">Validation!I638</f>
        <v/>
      </c>
      <c r="BJ638" t="str">
        <f>IF(AND(ISBLANK(Members[[#This Row],[DependentSSN]]),NOT(ISBLANK(Members[[#This Row],[MedicalPolicy]]))), "CoverageLevels", "Waivers")</f>
        <v>Waivers</v>
      </c>
      <c r="BK638" t="str">
        <f>IF(AND(ISBLANK(Members[[#This Row],[DependentSSN]]),NOT(ISBLANK(Members[[#This Row],[Dental Policy]]))), "CoverageLevels", "Waivers")</f>
        <v>Waivers</v>
      </c>
      <c r="BL638" t="str">
        <f>IF(AND(ISBLANK(Members[[#This Row],[DependentSSN]]),NOT(ISBLANK(Members[[#This Row],[VisionPolicy]]))), "CoverageLevels", "Waivers")</f>
        <v>Waivers</v>
      </c>
      <c r="BM638">
        <v>0</v>
      </c>
    </row>
    <row r="639" spans="1:65" x14ac:dyDescent="0.25">
      <c r="A639" s="4"/>
      <c r="B639" s="67"/>
      <c r="C639" s="68"/>
      <c r="D639" s="68"/>
      <c r="E639" s="69"/>
      <c r="F639" s="68"/>
      <c r="G639" s="69"/>
      <c r="H639" s="68"/>
      <c r="I639" s="68"/>
      <c r="J639" s="70"/>
      <c r="K639" s="68"/>
      <c r="L639" s="68"/>
      <c r="M639" s="71"/>
      <c r="N639" s="69"/>
      <c r="O639" s="69"/>
      <c r="P639" s="69"/>
      <c r="Q639" s="69"/>
      <c r="R639" s="69"/>
      <c r="S639" s="69"/>
      <c r="T639" s="68" t="str">
        <f>IF(IFERROR(VLOOKUP(Members[[#This Row],[Subscriber SSN]],$C$7:T638,18,FALSE), "") = 0, "",IFERROR(VLOOKUP(Members[[#This Row],[Subscriber SSN]],$C$7:T638,18,FALSE), ""))</f>
        <v/>
      </c>
      <c r="U639" s="68" t="str">
        <f>IF(IFERROR(VLOOKUP(Members[[#This Row],[Subscriber SSN]],$C$7:U638,19,FALSE), "") = 0, "",IFERROR(VLOOKUP(Members[[#This Row],[Subscriber SSN]],$C$7:U638,19,FALSE), ""))</f>
        <v/>
      </c>
      <c r="V639" s="69" t="str">
        <f>IF(IFERROR(VLOOKUP(Members[[#This Row],[Subscriber SSN]],$C$7:V638,20,FALSE), "") = 0, "", IFERROR(VLOOKUP(Members[[#This Row],[Subscriber SSN]],$C$7:V638,20,FALSE), ""))</f>
        <v/>
      </c>
      <c r="W639" s="68" t="str">
        <f>IF(IFERROR(VLOOKUP(Members[[#This Row],[Subscriber SSN]],$C$7:W638,21,FALSE), "") = 0, "", IFERROR(VLOOKUP(Members[[#This Row],[Subscriber SSN]],$C$7:W638,21,FALSE), ""))</f>
        <v/>
      </c>
      <c r="X639" s="68" t="str">
        <f>IF(IFERROR(VLOOKUP(Members[[#This Row],[Subscriber SSN]],$C$7:X638,22,FALSE), "") = 0, "", IFERROR(VLOOKUP(Members[[#This Row],[Subscriber SSN]],$C$7:X638,22,FALSE), ""))</f>
        <v/>
      </c>
      <c r="Y639" s="68"/>
      <c r="Z639" s="72"/>
      <c r="AA639" s="69"/>
      <c r="AB639" s="69"/>
      <c r="AC639" s="70"/>
      <c r="AD639" s="110">
        <f t="shared" si="18"/>
        <v>45292</v>
      </c>
      <c r="AE639" s="69"/>
      <c r="AF639" s="69"/>
      <c r="AG639" s="71"/>
      <c r="AH639" s="69"/>
      <c r="AI639" s="69"/>
      <c r="AJ639" s="69"/>
      <c r="AK639" s="69"/>
      <c r="AL639" s="69"/>
      <c r="AM639" s="69"/>
      <c r="AN639" s="69"/>
      <c r="AO639" s="69"/>
      <c r="AP639" s="73"/>
      <c r="AQ639" s="73"/>
      <c r="AR639" s="73"/>
      <c r="AS639" s="73"/>
      <c r="AT639" s="73"/>
      <c r="AU639" s="73"/>
      <c r="AV639" s="73"/>
      <c r="AW639" s="73"/>
      <c r="AX639" s="73"/>
      <c r="AY639" s="73"/>
      <c r="AZ639" s="73"/>
      <c r="BA639" s="73"/>
      <c r="BB639" s="73"/>
      <c r="BC639" s="74"/>
      <c r="BD639" s="222" t="str">
        <f t="shared" si="19"/>
        <v xml:space="preserve"> </v>
      </c>
      <c r="BE639" s="76">
        <f ca="1">Validation!H639</f>
        <v>2</v>
      </c>
      <c r="BF639" t="str">
        <f ca="1">Validation!I639</f>
        <v/>
      </c>
      <c r="BJ639" t="str">
        <f>IF(AND(ISBLANK(Members[[#This Row],[DependentSSN]]),NOT(ISBLANK(Members[[#This Row],[MedicalPolicy]]))), "CoverageLevels", "Waivers")</f>
        <v>Waivers</v>
      </c>
      <c r="BK639" t="str">
        <f>IF(AND(ISBLANK(Members[[#This Row],[DependentSSN]]),NOT(ISBLANK(Members[[#This Row],[Dental Policy]]))), "CoverageLevels", "Waivers")</f>
        <v>Waivers</v>
      </c>
      <c r="BL639" t="str">
        <f>IF(AND(ISBLANK(Members[[#This Row],[DependentSSN]]),NOT(ISBLANK(Members[[#This Row],[VisionPolicy]]))), "CoverageLevels", "Waivers")</f>
        <v>Waivers</v>
      </c>
      <c r="BM639">
        <v>0</v>
      </c>
    </row>
    <row r="640" spans="1:65" x14ac:dyDescent="0.25">
      <c r="A640" s="4"/>
      <c r="B640" s="67"/>
      <c r="C640" s="68"/>
      <c r="D640" s="68"/>
      <c r="E640" s="69"/>
      <c r="F640" s="68"/>
      <c r="G640" s="69"/>
      <c r="H640" s="68"/>
      <c r="I640" s="68"/>
      <c r="J640" s="70"/>
      <c r="K640" s="68"/>
      <c r="L640" s="68"/>
      <c r="M640" s="71"/>
      <c r="N640" s="69"/>
      <c r="O640" s="69"/>
      <c r="P640" s="69"/>
      <c r="Q640" s="69"/>
      <c r="R640" s="69"/>
      <c r="S640" s="69"/>
      <c r="T640" s="68" t="str">
        <f>IF(IFERROR(VLOOKUP(Members[[#This Row],[Subscriber SSN]],$C$7:T639,18,FALSE), "") = 0, "",IFERROR(VLOOKUP(Members[[#This Row],[Subscriber SSN]],$C$7:T639,18,FALSE), ""))</f>
        <v/>
      </c>
      <c r="U640" s="68" t="str">
        <f>IF(IFERROR(VLOOKUP(Members[[#This Row],[Subscriber SSN]],$C$7:U639,19,FALSE), "") = 0, "",IFERROR(VLOOKUP(Members[[#This Row],[Subscriber SSN]],$C$7:U639,19,FALSE), ""))</f>
        <v/>
      </c>
      <c r="V640" s="69" t="str">
        <f>IF(IFERROR(VLOOKUP(Members[[#This Row],[Subscriber SSN]],$C$7:V639,20,FALSE), "") = 0, "", IFERROR(VLOOKUP(Members[[#This Row],[Subscriber SSN]],$C$7:V639,20,FALSE), ""))</f>
        <v/>
      </c>
      <c r="W640" s="68" t="str">
        <f>IF(IFERROR(VLOOKUP(Members[[#This Row],[Subscriber SSN]],$C$7:W639,21,FALSE), "") = 0, "", IFERROR(VLOOKUP(Members[[#This Row],[Subscriber SSN]],$C$7:W639,21,FALSE), ""))</f>
        <v/>
      </c>
      <c r="X640" s="68" t="str">
        <f>IF(IFERROR(VLOOKUP(Members[[#This Row],[Subscriber SSN]],$C$7:X639,22,FALSE), "") = 0, "", IFERROR(VLOOKUP(Members[[#This Row],[Subscriber SSN]],$C$7:X639,22,FALSE), ""))</f>
        <v/>
      </c>
      <c r="Y640" s="68"/>
      <c r="Z640" s="72"/>
      <c r="AA640" s="69"/>
      <c r="AB640" s="69"/>
      <c r="AC640" s="70"/>
      <c r="AD640" s="110">
        <f t="shared" si="18"/>
        <v>45292</v>
      </c>
      <c r="AE640" s="69"/>
      <c r="AF640" s="69"/>
      <c r="AG640" s="71"/>
      <c r="AH640" s="69"/>
      <c r="AI640" s="69"/>
      <c r="AJ640" s="69"/>
      <c r="AK640" s="69"/>
      <c r="AL640" s="69"/>
      <c r="AM640" s="69"/>
      <c r="AN640" s="69"/>
      <c r="AO640" s="69"/>
      <c r="AP640" s="73"/>
      <c r="AQ640" s="73"/>
      <c r="AR640" s="73"/>
      <c r="AS640" s="73"/>
      <c r="AT640" s="73"/>
      <c r="AU640" s="73"/>
      <c r="AV640" s="73"/>
      <c r="AW640" s="73"/>
      <c r="AX640" s="73"/>
      <c r="AY640" s="73"/>
      <c r="AZ640" s="73"/>
      <c r="BA640" s="73"/>
      <c r="BB640" s="73"/>
      <c r="BC640" s="74"/>
      <c r="BD640" s="222" t="str">
        <f t="shared" si="19"/>
        <v xml:space="preserve"> </v>
      </c>
      <c r="BE640" s="76">
        <f ca="1">Validation!H640</f>
        <v>2</v>
      </c>
      <c r="BF640" t="str">
        <f ca="1">Validation!I640</f>
        <v/>
      </c>
      <c r="BJ640" t="str">
        <f>IF(AND(ISBLANK(Members[[#This Row],[DependentSSN]]),NOT(ISBLANK(Members[[#This Row],[MedicalPolicy]]))), "CoverageLevels", "Waivers")</f>
        <v>Waivers</v>
      </c>
      <c r="BK640" t="str">
        <f>IF(AND(ISBLANK(Members[[#This Row],[DependentSSN]]),NOT(ISBLANK(Members[[#This Row],[Dental Policy]]))), "CoverageLevels", "Waivers")</f>
        <v>Waivers</v>
      </c>
      <c r="BL640" t="str">
        <f>IF(AND(ISBLANK(Members[[#This Row],[DependentSSN]]),NOT(ISBLANK(Members[[#This Row],[VisionPolicy]]))), "CoverageLevels", "Waivers")</f>
        <v>Waivers</v>
      </c>
      <c r="BM640">
        <v>0</v>
      </c>
    </row>
    <row r="641" spans="1:65" x14ac:dyDescent="0.25">
      <c r="A641" s="4"/>
      <c r="B641" s="67"/>
      <c r="C641" s="68"/>
      <c r="D641" s="68"/>
      <c r="E641" s="69"/>
      <c r="F641" s="68"/>
      <c r="G641" s="69"/>
      <c r="H641" s="68"/>
      <c r="I641" s="68"/>
      <c r="J641" s="70"/>
      <c r="K641" s="68"/>
      <c r="L641" s="68"/>
      <c r="M641" s="71"/>
      <c r="N641" s="69"/>
      <c r="O641" s="69"/>
      <c r="P641" s="69"/>
      <c r="Q641" s="69"/>
      <c r="R641" s="69"/>
      <c r="S641" s="69"/>
      <c r="T641" s="68" t="str">
        <f>IF(IFERROR(VLOOKUP(Members[[#This Row],[Subscriber SSN]],$C$7:T640,18,FALSE), "") = 0, "",IFERROR(VLOOKUP(Members[[#This Row],[Subscriber SSN]],$C$7:T640,18,FALSE), ""))</f>
        <v/>
      </c>
      <c r="U641" s="68" t="str">
        <f>IF(IFERROR(VLOOKUP(Members[[#This Row],[Subscriber SSN]],$C$7:U640,19,FALSE), "") = 0, "",IFERROR(VLOOKUP(Members[[#This Row],[Subscriber SSN]],$C$7:U640,19,FALSE), ""))</f>
        <v/>
      </c>
      <c r="V641" s="69" t="str">
        <f>IF(IFERROR(VLOOKUP(Members[[#This Row],[Subscriber SSN]],$C$7:V640,20,FALSE), "") = 0, "", IFERROR(VLOOKUP(Members[[#This Row],[Subscriber SSN]],$C$7:V640,20,FALSE), ""))</f>
        <v/>
      </c>
      <c r="W641" s="68" t="str">
        <f>IF(IFERROR(VLOOKUP(Members[[#This Row],[Subscriber SSN]],$C$7:W640,21,FALSE), "") = 0, "", IFERROR(VLOOKUP(Members[[#This Row],[Subscriber SSN]],$C$7:W640,21,FALSE), ""))</f>
        <v/>
      </c>
      <c r="X641" s="68" t="str">
        <f>IF(IFERROR(VLOOKUP(Members[[#This Row],[Subscriber SSN]],$C$7:X640,22,FALSE), "") = 0, "", IFERROR(VLOOKUP(Members[[#This Row],[Subscriber SSN]],$C$7:X640,22,FALSE), ""))</f>
        <v/>
      </c>
      <c r="Y641" s="68"/>
      <c r="Z641" s="72"/>
      <c r="AA641" s="69"/>
      <c r="AB641" s="69"/>
      <c r="AC641" s="70"/>
      <c r="AD641" s="110">
        <f t="shared" si="18"/>
        <v>45292</v>
      </c>
      <c r="AE641" s="69"/>
      <c r="AF641" s="69"/>
      <c r="AG641" s="71"/>
      <c r="AH641" s="69"/>
      <c r="AI641" s="69"/>
      <c r="AJ641" s="69"/>
      <c r="AK641" s="69"/>
      <c r="AL641" s="69"/>
      <c r="AM641" s="69"/>
      <c r="AN641" s="69"/>
      <c r="AO641" s="69"/>
      <c r="AP641" s="73"/>
      <c r="AQ641" s="73"/>
      <c r="AR641" s="73"/>
      <c r="AS641" s="73"/>
      <c r="AT641" s="73"/>
      <c r="AU641" s="73"/>
      <c r="AV641" s="73"/>
      <c r="AW641" s="73"/>
      <c r="AX641" s="73"/>
      <c r="AY641" s="73"/>
      <c r="AZ641" s="73"/>
      <c r="BA641" s="73"/>
      <c r="BB641" s="73"/>
      <c r="BC641" s="74"/>
      <c r="BD641" s="222" t="str">
        <f t="shared" si="19"/>
        <v xml:space="preserve"> </v>
      </c>
      <c r="BE641" s="76">
        <f ca="1">Validation!H641</f>
        <v>2</v>
      </c>
      <c r="BF641" t="str">
        <f ca="1">Validation!I641</f>
        <v/>
      </c>
      <c r="BJ641" t="str">
        <f>IF(AND(ISBLANK(Members[[#This Row],[DependentSSN]]),NOT(ISBLANK(Members[[#This Row],[MedicalPolicy]]))), "CoverageLevels", "Waivers")</f>
        <v>Waivers</v>
      </c>
      <c r="BK641" t="str">
        <f>IF(AND(ISBLANK(Members[[#This Row],[DependentSSN]]),NOT(ISBLANK(Members[[#This Row],[Dental Policy]]))), "CoverageLevels", "Waivers")</f>
        <v>Waivers</v>
      </c>
      <c r="BL641" t="str">
        <f>IF(AND(ISBLANK(Members[[#This Row],[DependentSSN]]),NOT(ISBLANK(Members[[#This Row],[VisionPolicy]]))), "CoverageLevels", "Waivers")</f>
        <v>Waivers</v>
      </c>
      <c r="BM641">
        <v>0</v>
      </c>
    </row>
    <row r="642" spans="1:65" x14ac:dyDescent="0.25">
      <c r="A642" s="4"/>
      <c r="B642" s="67"/>
      <c r="C642" s="68"/>
      <c r="D642" s="68"/>
      <c r="E642" s="69"/>
      <c r="F642" s="68"/>
      <c r="G642" s="69"/>
      <c r="H642" s="68"/>
      <c r="I642" s="68"/>
      <c r="J642" s="70"/>
      <c r="K642" s="68"/>
      <c r="L642" s="68"/>
      <c r="M642" s="71"/>
      <c r="N642" s="69"/>
      <c r="O642" s="69"/>
      <c r="P642" s="69"/>
      <c r="Q642" s="69"/>
      <c r="R642" s="69"/>
      <c r="S642" s="69"/>
      <c r="T642" s="68" t="str">
        <f>IF(IFERROR(VLOOKUP(Members[[#This Row],[Subscriber SSN]],$C$7:T641,18,FALSE), "") = 0, "",IFERROR(VLOOKUP(Members[[#This Row],[Subscriber SSN]],$C$7:T641,18,FALSE), ""))</f>
        <v/>
      </c>
      <c r="U642" s="68" t="str">
        <f>IF(IFERROR(VLOOKUP(Members[[#This Row],[Subscriber SSN]],$C$7:U641,19,FALSE), "") = 0, "",IFERROR(VLOOKUP(Members[[#This Row],[Subscriber SSN]],$C$7:U641,19,FALSE), ""))</f>
        <v/>
      </c>
      <c r="V642" s="69" t="str">
        <f>IF(IFERROR(VLOOKUP(Members[[#This Row],[Subscriber SSN]],$C$7:V641,20,FALSE), "") = 0, "", IFERROR(VLOOKUP(Members[[#This Row],[Subscriber SSN]],$C$7:V641,20,FALSE), ""))</f>
        <v/>
      </c>
      <c r="W642" s="68" t="str">
        <f>IF(IFERROR(VLOOKUP(Members[[#This Row],[Subscriber SSN]],$C$7:W641,21,FALSE), "") = 0, "", IFERROR(VLOOKUP(Members[[#This Row],[Subscriber SSN]],$C$7:W641,21,FALSE), ""))</f>
        <v/>
      </c>
      <c r="X642" s="68" t="str">
        <f>IF(IFERROR(VLOOKUP(Members[[#This Row],[Subscriber SSN]],$C$7:X641,22,FALSE), "") = 0, "", IFERROR(VLOOKUP(Members[[#This Row],[Subscriber SSN]],$C$7:X641,22,FALSE), ""))</f>
        <v/>
      </c>
      <c r="Y642" s="68"/>
      <c r="Z642" s="72"/>
      <c r="AA642" s="69"/>
      <c r="AB642" s="69"/>
      <c r="AC642" s="70"/>
      <c r="AD642" s="110">
        <f t="shared" si="18"/>
        <v>45292</v>
      </c>
      <c r="AE642" s="69"/>
      <c r="AF642" s="69"/>
      <c r="AG642" s="71"/>
      <c r="AH642" s="69"/>
      <c r="AI642" s="69"/>
      <c r="AJ642" s="69"/>
      <c r="AK642" s="69"/>
      <c r="AL642" s="69"/>
      <c r="AM642" s="69"/>
      <c r="AN642" s="69"/>
      <c r="AO642" s="69"/>
      <c r="AP642" s="73"/>
      <c r="AQ642" s="73"/>
      <c r="AR642" s="73"/>
      <c r="AS642" s="73"/>
      <c r="AT642" s="73"/>
      <c r="AU642" s="73"/>
      <c r="AV642" s="73"/>
      <c r="AW642" s="73"/>
      <c r="AX642" s="73"/>
      <c r="AY642" s="73"/>
      <c r="AZ642" s="73"/>
      <c r="BA642" s="73"/>
      <c r="BB642" s="73"/>
      <c r="BC642" s="74"/>
      <c r="BD642" s="222" t="str">
        <f t="shared" si="19"/>
        <v xml:space="preserve"> </v>
      </c>
      <c r="BE642" s="76">
        <f ca="1">Validation!H642</f>
        <v>2</v>
      </c>
      <c r="BF642" t="str">
        <f ca="1">Validation!I642</f>
        <v/>
      </c>
      <c r="BJ642" t="str">
        <f>IF(AND(ISBLANK(Members[[#This Row],[DependentSSN]]),NOT(ISBLANK(Members[[#This Row],[MedicalPolicy]]))), "CoverageLevels", "Waivers")</f>
        <v>Waivers</v>
      </c>
      <c r="BK642" t="str">
        <f>IF(AND(ISBLANK(Members[[#This Row],[DependentSSN]]),NOT(ISBLANK(Members[[#This Row],[Dental Policy]]))), "CoverageLevels", "Waivers")</f>
        <v>Waivers</v>
      </c>
      <c r="BL642" t="str">
        <f>IF(AND(ISBLANK(Members[[#This Row],[DependentSSN]]),NOT(ISBLANK(Members[[#This Row],[VisionPolicy]]))), "CoverageLevels", "Waivers")</f>
        <v>Waivers</v>
      </c>
      <c r="BM642">
        <v>0</v>
      </c>
    </row>
    <row r="643" spans="1:65" x14ac:dyDescent="0.25">
      <c r="A643" s="4"/>
      <c r="B643" s="67"/>
      <c r="C643" s="68"/>
      <c r="D643" s="68"/>
      <c r="E643" s="69"/>
      <c r="F643" s="68"/>
      <c r="G643" s="69"/>
      <c r="H643" s="68"/>
      <c r="I643" s="68"/>
      <c r="J643" s="70"/>
      <c r="K643" s="68"/>
      <c r="L643" s="68"/>
      <c r="M643" s="71"/>
      <c r="N643" s="69"/>
      <c r="O643" s="69"/>
      <c r="P643" s="69"/>
      <c r="Q643" s="69"/>
      <c r="R643" s="69"/>
      <c r="S643" s="69"/>
      <c r="T643" s="68" t="str">
        <f>IF(IFERROR(VLOOKUP(Members[[#This Row],[Subscriber SSN]],$C$7:T642,18,FALSE), "") = 0, "",IFERROR(VLOOKUP(Members[[#This Row],[Subscriber SSN]],$C$7:T642,18,FALSE), ""))</f>
        <v/>
      </c>
      <c r="U643" s="68" t="str">
        <f>IF(IFERROR(VLOOKUP(Members[[#This Row],[Subscriber SSN]],$C$7:U642,19,FALSE), "") = 0, "",IFERROR(VLOOKUP(Members[[#This Row],[Subscriber SSN]],$C$7:U642,19,FALSE), ""))</f>
        <v/>
      </c>
      <c r="V643" s="69" t="str">
        <f>IF(IFERROR(VLOOKUP(Members[[#This Row],[Subscriber SSN]],$C$7:V642,20,FALSE), "") = 0, "", IFERROR(VLOOKUP(Members[[#This Row],[Subscriber SSN]],$C$7:V642,20,FALSE), ""))</f>
        <v/>
      </c>
      <c r="W643" s="68" t="str">
        <f>IF(IFERROR(VLOOKUP(Members[[#This Row],[Subscriber SSN]],$C$7:W642,21,FALSE), "") = 0, "", IFERROR(VLOOKUP(Members[[#This Row],[Subscriber SSN]],$C$7:W642,21,FALSE), ""))</f>
        <v/>
      </c>
      <c r="X643" s="68" t="str">
        <f>IF(IFERROR(VLOOKUP(Members[[#This Row],[Subscriber SSN]],$C$7:X642,22,FALSE), "") = 0, "", IFERROR(VLOOKUP(Members[[#This Row],[Subscriber SSN]],$C$7:X642,22,FALSE), ""))</f>
        <v/>
      </c>
      <c r="Y643" s="68"/>
      <c r="Z643" s="72"/>
      <c r="AA643" s="69"/>
      <c r="AB643" s="69"/>
      <c r="AC643" s="70"/>
      <c r="AD643" s="110">
        <f t="shared" si="18"/>
        <v>45292</v>
      </c>
      <c r="AE643" s="69"/>
      <c r="AF643" s="69"/>
      <c r="AG643" s="71"/>
      <c r="AH643" s="69"/>
      <c r="AI643" s="69"/>
      <c r="AJ643" s="69"/>
      <c r="AK643" s="69"/>
      <c r="AL643" s="69"/>
      <c r="AM643" s="69"/>
      <c r="AN643" s="69"/>
      <c r="AO643" s="69"/>
      <c r="AP643" s="73"/>
      <c r="AQ643" s="73"/>
      <c r="AR643" s="73"/>
      <c r="AS643" s="73"/>
      <c r="AT643" s="73"/>
      <c r="AU643" s="73"/>
      <c r="AV643" s="73"/>
      <c r="AW643" s="73"/>
      <c r="AX643" s="73"/>
      <c r="AY643" s="73"/>
      <c r="AZ643" s="73"/>
      <c r="BA643" s="73"/>
      <c r="BB643" s="73"/>
      <c r="BC643" s="74"/>
      <c r="BD643" s="222" t="str">
        <f t="shared" si="19"/>
        <v xml:space="preserve"> </v>
      </c>
      <c r="BE643" s="76">
        <f ca="1">Validation!H643</f>
        <v>2</v>
      </c>
      <c r="BF643" t="str">
        <f ca="1">Validation!I643</f>
        <v/>
      </c>
      <c r="BJ643" t="str">
        <f>IF(AND(ISBLANK(Members[[#This Row],[DependentSSN]]),NOT(ISBLANK(Members[[#This Row],[MedicalPolicy]]))), "CoverageLevels", "Waivers")</f>
        <v>Waivers</v>
      </c>
      <c r="BK643" t="str">
        <f>IF(AND(ISBLANK(Members[[#This Row],[DependentSSN]]),NOT(ISBLANK(Members[[#This Row],[Dental Policy]]))), "CoverageLevels", "Waivers")</f>
        <v>Waivers</v>
      </c>
      <c r="BL643" t="str">
        <f>IF(AND(ISBLANK(Members[[#This Row],[DependentSSN]]),NOT(ISBLANK(Members[[#This Row],[VisionPolicy]]))), "CoverageLevels", "Waivers")</f>
        <v>Waivers</v>
      </c>
      <c r="BM643">
        <v>0</v>
      </c>
    </row>
    <row r="644" spans="1:65" x14ac:dyDescent="0.25">
      <c r="A644" s="4"/>
      <c r="B644" s="67"/>
      <c r="C644" s="68"/>
      <c r="D644" s="68"/>
      <c r="E644" s="69"/>
      <c r="F644" s="68"/>
      <c r="G644" s="69"/>
      <c r="H644" s="68"/>
      <c r="I644" s="68"/>
      <c r="J644" s="70"/>
      <c r="K644" s="68"/>
      <c r="L644" s="68"/>
      <c r="M644" s="71"/>
      <c r="N644" s="69"/>
      <c r="O644" s="69"/>
      <c r="P644" s="69"/>
      <c r="Q644" s="69"/>
      <c r="R644" s="69"/>
      <c r="S644" s="69"/>
      <c r="T644" s="68" t="str">
        <f>IF(IFERROR(VLOOKUP(Members[[#This Row],[Subscriber SSN]],$C$7:T643,18,FALSE), "") = 0, "",IFERROR(VLOOKUP(Members[[#This Row],[Subscriber SSN]],$C$7:T643,18,FALSE), ""))</f>
        <v/>
      </c>
      <c r="U644" s="68" t="str">
        <f>IF(IFERROR(VLOOKUP(Members[[#This Row],[Subscriber SSN]],$C$7:U643,19,FALSE), "") = 0, "",IFERROR(VLOOKUP(Members[[#This Row],[Subscriber SSN]],$C$7:U643,19,FALSE), ""))</f>
        <v/>
      </c>
      <c r="V644" s="69" t="str">
        <f>IF(IFERROR(VLOOKUP(Members[[#This Row],[Subscriber SSN]],$C$7:V643,20,FALSE), "") = 0, "", IFERROR(VLOOKUP(Members[[#This Row],[Subscriber SSN]],$C$7:V643,20,FALSE), ""))</f>
        <v/>
      </c>
      <c r="W644" s="68" t="str">
        <f>IF(IFERROR(VLOOKUP(Members[[#This Row],[Subscriber SSN]],$C$7:W643,21,FALSE), "") = 0, "", IFERROR(VLOOKUP(Members[[#This Row],[Subscriber SSN]],$C$7:W643,21,FALSE), ""))</f>
        <v/>
      </c>
      <c r="X644" s="68" t="str">
        <f>IF(IFERROR(VLOOKUP(Members[[#This Row],[Subscriber SSN]],$C$7:X643,22,FALSE), "") = 0, "", IFERROR(VLOOKUP(Members[[#This Row],[Subscriber SSN]],$C$7:X643,22,FALSE), ""))</f>
        <v/>
      </c>
      <c r="Y644" s="68"/>
      <c r="Z644" s="72"/>
      <c r="AA644" s="69"/>
      <c r="AB644" s="69"/>
      <c r="AC644" s="70"/>
      <c r="AD644" s="110">
        <f t="shared" si="18"/>
        <v>45292</v>
      </c>
      <c r="AE644" s="69"/>
      <c r="AF644" s="69"/>
      <c r="AG644" s="71"/>
      <c r="AH644" s="69"/>
      <c r="AI644" s="69"/>
      <c r="AJ644" s="69"/>
      <c r="AK644" s="69"/>
      <c r="AL644" s="69"/>
      <c r="AM644" s="69"/>
      <c r="AN644" s="69"/>
      <c r="AO644" s="69"/>
      <c r="AP644" s="73"/>
      <c r="AQ644" s="73"/>
      <c r="AR644" s="73"/>
      <c r="AS644" s="73"/>
      <c r="AT644" s="73"/>
      <c r="AU644" s="73"/>
      <c r="AV644" s="73"/>
      <c r="AW644" s="73"/>
      <c r="AX644" s="73"/>
      <c r="AY644" s="73"/>
      <c r="AZ644" s="73"/>
      <c r="BA644" s="73"/>
      <c r="BB644" s="73"/>
      <c r="BC644" s="74"/>
      <c r="BD644" s="222" t="str">
        <f t="shared" si="19"/>
        <v xml:space="preserve"> </v>
      </c>
      <c r="BE644" s="76">
        <f ca="1">Validation!H644</f>
        <v>2</v>
      </c>
      <c r="BF644" t="str">
        <f ca="1">Validation!I644</f>
        <v/>
      </c>
      <c r="BJ644" t="str">
        <f>IF(AND(ISBLANK(Members[[#This Row],[DependentSSN]]),NOT(ISBLANK(Members[[#This Row],[MedicalPolicy]]))), "CoverageLevels", "Waivers")</f>
        <v>Waivers</v>
      </c>
      <c r="BK644" t="str">
        <f>IF(AND(ISBLANK(Members[[#This Row],[DependentSSN]]),NOT(ISBLANK(Members[[#This Row],[Dental Policy]]))), "CoverageLevels", "Waivers")</f>
        <v>Waivers</v>
      </c>
      <c r="BL644" t="str">
        <f>IF(AND(ISBLANK(Members[[#This Row],[DependentSSN]]),NOT(ISBLANK(Members[[#This Row],[VisionPolicy]]))), "CoverageLevels", "Waivers")</f>
        <v>Waivers</v>
      </c>
      <c r="BM644">
        <v>0</v>
      </c>
    </row>
    <row r="645" spans="1:65" x14ac:dyDescent="0.25">
      <c r="A645" s="4"/>
      <c r="B645" s="67"/>
      <c r="C645" s="68"/>
      <c r="D645" s="68"/>
      <c r="E645" s="69"/>
      <c r="F645" s="68"/>
      <c r="G645" s="69"/>
      <c r="H645" s="68"/>
      <c r="I645" s="68"/>
      <c r="J645" s="70"/>
      <c r="K645" s="68"/>
      <c r="L645" s="68"/>
      <c r="M645" s="71"/>
      <c r="N645" s="69"/>
      <c r="O645" s="69"/>
      <c r="P645" s="69"/>
      <c r="Q645" s="69"/>
      <c r="R645" s="69"/>
      <c r="S645" s="69"/>
      <c r="T645" s="68" t="str">
        <f>IF(IFERROR(VLOOKUP(Members[[#This Row],[Subscriber SSN]],$C$7:T644,18,FALSE), "") = 0, "",IFERROR(VLOOKUP(Members[[#This Row],[Subscriber SSN]],$C$7:T644,18,FALSE), ""))</f>
        <v/>
      </c>
      <c r="U645" s="68" t="str">
        <f>IF(IFERROR(VLOOKUP(Members[[#This Row],[Subscriber SSN]],$C$7:U644,19,FALSE), "") = 0, "",IFERROR(VLOOKUP(Members[[#This Row],[Subscriber SSN]],$C$7:U644,19,FALSE), ""))</f>
        <v/>
      </c>
      <c r="V645" s="69" t="str">
        <f>IF(IFERROR(VLOOKUP(Members[[#This Row],[Subscriber SSN]],$C$7:V644,20,FALSE), "") = 0, "", IFERROR(VLOOKUP(Members[[#This Row],[Subscriber SSN]],$C$7:V644,20,FALSE), ""))</f>
        <v/>
      </c>
      <c r="W645" s="68" t="str">
        <f>IF(IFERROR(VLOOKUP(Members[[#This Row],[Subscriber SSN]],$C$7:W644,21,FALSE), "") = 0, "", IFERROR(VLOOKUP(Members[[#This Row],[Subscriber SSN]],$C$7:W644,21,FALSE), ""))</f>
        <v/>
      </c>
      <c r="X645" s="68" t="str">
        <f>IF(IFERROR(VLOOKUP(Members[[#This Row],[Subscriber SSN]],$C$7:X644,22,FALSE), "") = 0, "", IFERROR(VLOOKUP(Members[[#This Row],[Subscriber SSN]],$C$7:X644,22,FALSE), ""))</f>
        <v/>
      </c>
      <c r="Y645" s="68"/>
      <c r="Z645" s="72"/>
      <c r="AA645" s="69"/>
      <c r="AB645" s="69"/>
      <c r="AC645" s="70"/>
      <c r="AD645" s="110">
        <f t="shared" si="18"/>
        <v>45292</v>
      </c>
      <c r="AE645" s="69"/>
      <c r="AF645" s="69"/>
      <c r="AG645" s="71"/>
      <c r="AH645" s="69"/>
      <c r="AI645" s="69"/>
      <c r="AJ645" s="69"/>
      <c r="AK645" s="69"/>
      <c r="AL645" s="69"/>
      <c r="AM645" s="69"/>
      <c r="AN645" s="69"/>
      <c r="AO645" s="69"/>
      <c r="AP645" s="73"/>
      <c r="AQ645" s="73"/>
      <c r="AR645" s="73"/>
      <c r="AS645" s="73"/>
      <c r="AT645" s="73"/>
      <c r="AU645" s="73"/>
      <c r="AV645" s="73"/>
      <c r="AW645" s="73"/>
      <c r="AX645" s="73"/>
      <c r="AY645" s="73"/>
      <c r="AZ645" s="73"/>
      <c r="BA645" s="73"/>
      <c r="BB645" s="73"/>
      <c r="BC645" s="74"/>
      <c r="BD645" s="222" t="str">
        <f t="shared" si="19"/>
        <v xml:space="preserve"> </v>
      </c>
      <c r="BE645" s="76">
        <f ca="1">Validation!H645</f>
        <v>2</v>
      </c>
      <c r="BF645" t="str">
        <f ca="1">Validation!I645</f>
        <v/>
      </c>
      <c r="BJ645" t="str">
        <f>IF(AND(ISBLANK(Members[[#This Row],[DependentSSN]]),NOT(ISBLANK(Members[[#This Row],[MedicalPolicy]]))), "CoverageLevels", "Waivers")</f>
        <v>Waivers</v>
      </c>
      <c r="BK645" t="str">
        <f>IF(AND(ISBLANK(Members[[#This Row],[DependentSSN]]),NOT(ISBLANK(Members[[#This Row],[Dental Policy]]))), "CoverageLevels", "Waivers")</f>
        <v>Waivers</v>
      </c>
      <c r="BL645" t="str">
        <f>IF(AND(ISBLANK(Members[[#This Row],[DependentSSN]]),NOT(ISBLANK(Members[[#This Row],[VisionPolicy]]))), "CoverageLevels", "Waivers")</f>
        <v>Waivers</v>
      </c>
      <c r="BM645">
        <v>0</v>
      </c>
    </row>
    <row r="646" spans="1:65" x14ac:dyDescent="0.25">
      <c r="A646" s="4"/>
      <c r="B646" s="67"/>
      <c r="C646" s="68"/>
      <c r="D646" s="68"/>
      <c r="E646" s="69"/>
      <c r="F646" s="68"/>
      <c r="G646" s="69"/>
      <c r="H646" s="68"/>
      <c r="I646" s="68"/>
      <c r="J646" s="70"/>
      <c r="K646" s="68"/>
      <c r="L646" s="68"/>
      <c r="M646" s="71"/>
      <c r="N646" s="69"/>
      <c r="O646" s="69"/>
      <c r="P646" s="69"/>
      <c r="Q646" s="69"/>
      <c r="R646" s="69"/>
      <c r="S646" s="69"/>
      <c r="T646" s="68" t="str">
        <f>IF(IFERROR(VLOOKUP(Members[[#This Row],[Subscriber SSN]],$C$7:T645,18,FALSE), "") = 0, "",IFERROR(VLOOKUP(Members[[#This Row],[Subscriber SSN]],$C$7:T645,18,FALSE), ""))</f>
        <v/>
      </c>
      <c r="U646" s="68" t="str">
        <f>IF(IFERROR(VLOOKUP(Members[[#This Row],[Subscriber SSN]],$C$7:U645,19,FALSE), "") = 0, "",IFERROR(VLOOKUP(Members[[#This Row],[Subscriber SSN]],$C$7:U645,19,FALSE), ""))</f>
        <v/>
      </c>
      <c r="V646" s="69" t="str">
        <f>IF(IFERROR(VLOOKUP(Members[[#This Row],[Subscriber SSN]],$C$7:V645,20,FALSE), "") = 0, "", IFERROR(VLOOKUP(Members[[#This Row],[Subscriber SSN]],$C$7:V645,20,FALSE), ""))</f>
        <v/>
      </c>
      <c r="W646" s="68" t="str">
        <f>IF(IFERROR(VLOOKUP(Members[[#This Row],[Subscriber SSN]],$C$7:W645,21,FALSE), "") = 0, "", IFERROR(VLOOKUP(Members[[#This Row],[Subscriber SSN]],$C$7:W645,21,FALSE), ""))</f>
        <v/>
      </c>
      <c r="X646" s="68" t="str">
        <f>IF(IFERROR(VLOOKUP(Members[[#This Row],[Subscriber SSN]],$C$7:X645,22,FALSE), "") = 0, "", IFERROR(VLOOKUP(Members[[#This Row],[Subscriber SSN]],$C$7:X645,22,FALSE), ""))</f>
        <v/>
      </c>
      <c r="Y646" s="68"/>
      <c r="Z646" s="72"/>
      <c r="AA646" s="69"/>
      <c r="AB646" s="69"/>
      <c r="AC646" s="70"/>
      <c r="AD646" s="110">
        <f t="shared" si="18"/>
        <v>45292</v>
      </c>
      <c r="AE646" s="69"/>
      <c r="AF646" s="69"/>
      <c r="AG646" s="71"/>
      <c r="AH646" s="69"/>
      <c r="AI646" s="69"/>
      <c r="AJ646" s="69"/>
      <c r="AK646" s="69"/>
      <c r="AL646" s="69"/>
      <c r="AM646" s="69"/>
      <c r="AN646" s="69"/>
      <c r="AO646" s="69"/>
      <c r="AP646" s="73"/>
      <c r="AQ646" s="73"/>
      <c r="AR646" s="73"/>
      <c r="AS646" s="73"/>
      <c r="AT646" s="73"/>
      <c r="AU646" s="73"/>
      <c r="AV646" s="73"/>
      <c r="AW646" s="73"/>
      <c r="AX646" s="73"/>
      <c r="AY646" s="73"/>
      <c r="AZ646" s="73"/>
      <c r="BA646" s="73"/>
      <c r="BB646" s="73"/>
      <c r="BC646" s="74"/>
      <c r="BD646" s="222" t="str">
        <f t="shared" si="19"/>
        <v xml:space="preserve"> </v>
      </c>
      <c r="BE646" s="76">
        <f ca="1">Validation!H646</f>
        <v>2</v>
      </c>
      <c r="BF646" t="str">
        <f ca="1">Validation!I646</f>
        <v/>
      </c>
      <c r="BJ646" t="str">
        <f>IF(AND(ISBLANK(Members[[#This Row],[DependentSSN]]),NOT(ISBLANK(Members[[#This Row],[MedicalPolicy]]))), "CoverageLevels", "Waivers")</f>
        <v>Waivers</v>
      </c>
      <c r="BK646" t="str">
        <f>IF(AND(ISBLANK(Members[[#This Row],[DependentSSN]]),NOT(ISBLANK(Members[[#This Row],[Dental Policy]]))), "CoverageLevels", "Waivers")</f>
        <v>Waivers</v>
      </c>
      <c r="BL646" t="str">
        <f>IF(AND(ISBLANK(Members[[#This Row],[DependentSSN]]),NOT(ISBLANK(Members[[#This Row],[VisionPolicy]]))), "CoverageLevels", "Waivers")</f>
        <v>Waivers</v>
      </c>
      <c r="BM646">
        <v>0</v>
      </c>
    </row>
    <row r="647" spans="1:65" x14ac:dyDescent="0.25">
      <c r="A647" s="4"/>
      <c r="B647" s="67"/>
      <c r="C647" s="68"/>
      <c r="D647" s="68"/>
      <c r="E647" s="69"/>
      <c r="F647" s="68"/>
      <c r="G647" s="69"/>
      <c r="H647" s="68"/>
      <c r="I647" s="68"/>
      <c r="J647" s="70"/>
      <c r="K647" s="68"/>
      <c r="L647" s="68"/>
      <c r="M647" s="71"/>
      <c r="N647" s="69"/>
      <c r="O647" s="69"/>
      <c r="P647" s="69"/>
      <c r="Q647" s="69"/>
      <c r="R647" s="69"/>
      <c r="S647" s="69"/>
      <c r="T647" s="68" t="str">
        <f>IF(IFERROR(VLOOKUP(Members[[#This Row],[Subscriber SSN]],$C$7:T646,18,FALSE), "") = 0, "",IFERROR(VLOOKUP(Members[[#This Row],[Subscriber SSN]],$C$7:T646,18,FALSE), ""))</f>
        <v/>
      </c>
      <c r="U647" s="68" t="str">
        <f>IF(IFERROR(VLOOKUP(Members[[#This Row],[Subscriber SSN]],$C$7:U646,19,FALSE), "") = 0, "",IFERROR(VLOOKUP(Members[[#This Row],[Subscriber SSN]],$C$7:U646,19,FALSE), ""))</f>
        <v/>
      </c>
      <c r="V647" s="69" t="str">
        <f>IF(IFERROR(VLOOKUP(Members[[#This Row],[Subscriber SSN]],$C$7:V646,20,FALSE), "") = 0, "", IFERROR(VLOOKUP(Members[[#This Row],[Subscriber SSN]],$C$7:V646,20,FALSE), ""))</f>
        <v/>
      </c>
      <c r="W647" s="68" t="str">
        <f>IF(IFERROR(VLOOKUP(Members[[#This Row],[Subscriber SSN]],$C$7:W646,21,FALSE), "") = 0, "", IFERROR(VLOOKUP(Members[[#This Row],[Subscriber SSN]],$C$7:W646,21,FALSE), ""))</f>
        <v/>
      </c>
      <c r="X647" s="68" t="str">
        <f>IF(IFERROR(VLOOKUP(Members[[#This Row],[Subscriber SSN]],$C$7:X646,22,FALSE), "") = 0, "", IFERROR(VLOOKUP(Members[[#This Row],[Subscriber SSN]],$C$7:X646,22,FALSE), ""))</f>
        <v/>
      </c>
      <c r="Y647" s="68"/>
      <c r="Z647" s="72"/>
      <c r="AA647" s="69"/>
      <c r="AB647" s="69"/>
      <c r="AC647" s="70"/>
      <c r="AD647" s="110">
        <f t="shared" ref="AD647:AD710" si="20">$B$2</f>
        <v>45292</v>
      </c>
      <c r="AE647" s="69"/>
      <c r="AF647" s="69"/>
      <c r="AG647" s="71"/>
      <c r="AH647" s="69"/>
      <c r="AI647" s="69"/>
      <c r="AJ647" s="69"/>
      <c r="AK647" s="69"/>
      <c r="AL647" s="69"/>
      <c r="AM647" s="69"/>
      <c r="AN647" s="69"/>
      <c r="AO647" s="69"/>
      <c r="AP647" s="73"/>
      <c r="AQ647" s="73"/>
      <c r="AR647" s="73"/>
      <c r="AS647" s="73"/>
      <c r="AT647" s="73"/>
      <c r="AU647" s="73"/>
      <c r="AV647" s="73"/>
      <c r="AW647" s="73"/>
      <c r="AX647" s="73"/>
      <c r="AY647" s="73"/>
      <c r="AZ647" s="73"/>
      <c r="BA647" s="73"/>
      <c r="BB647" s="73"/>
      <c r="BC647" s="74"/>
      <c r="BD647" s="222" t="str">
        <f t="shared" si="19"/>
        <v xml:space="preserve"> </v>
      </c>
      <c r="BE647" s="76">
        <f ca="1">Validation!H647</f>
        <v>2</v>
      </c>
      <c r="BF647" t="str">
        <f ca="1">Validation!I647</f>
        <v/>
      </c>
      <c r="BJ647" t="str">
        <f>IF(AND(ISBLANK(Members[[#This Row],[DependentSSN]]),NOT(ISBLANK(Members[[#This Row],[MedicalPolicy]]))), "CoverageLevels", "Waivers")</f>
        <v>Waivers</v>
      </c>
      <c r="BK647" t="str">
        <f>IF(AND(ISBLANK(Members[[#This Row],[DependentSSN]]),NOT(ISBLANK(Members[[#This Row],[Dental Policy]]))), "CoverageLevels", "Waivers")</f>
        <v>Waivers</v>
      </c>
      <c r="BL647" t="str">
        <f>IF(AND(ISBLANK(Members[[#This Row],[DependentSSN]]),NOT(ISBLANK(Members[[#This Row],[VisionPolicy]]))), "CoverageLevels", "Waivers")</f>
        <v>Waivers</v>
      </c>
      <c r="BM647">
        <v>0</v>
      </c>
    </row>
    <row r="648" spans="1:65" x14ac:dyDescent="0.25">
      <c r="A648" s="4"/>
      <c r="B648" s="67"/>
      <c r="C648" s="68"/>
      <c r="D648" s="68"/>
      <c r="E648" s="69"/>
      <c r="F648" s="68"/>
      <c r="G648" s="69"/>
      <c r="H648" s="68"/>
      <c r="I648" s="68"/>
      <c r="J648" s="70"/>
      <c r="K648" s="68"/>
      <c r="L648" s="68"/>
      <c r="M648" s="71"/>
      <c r="N648" s="69"/>
      <c r="O648" s="69"/>
      <c r="P648" s="69"/>
      <c r="Q648" s="69"/>
      <c r="R648" s="69"/>
      <c r="S648" s="69"/>
      <c r="T648" s="68" t="str">
        <f>IF(IFERROR(VLOOKUP(Members[[#This Row],[Subscriber SSN]],$C$7:T647,18,FALSE), "") = 0, "",IFERROR(VLOOKUP(Members[[#This Row],[Subscriber SSN]],$C$7:T647,18,FALSE), ""))</f>
        <v/>
      </c>
      <c r="U648" s="68" t="str">
        <f>IF(IFERROR(VLOOKUP(Members[[#This Row],[Subscriber SSN]],$C$7:U647,19,FALSE), "") = 0, "",IFERROR(VLOOKUP(Members[[#This Row],[Subscriber SSN]],$C$7:U647,19,FALSE), ""))</f>
        <v/>
      </c>
      <c r="V648" s="69" t="str">
        <f>IF(IFERROR(VLOOKUP(Members[[#This Row],[Subscriber SSN]],$C$7:V647,20,FALSE), "") = 0, "", IFERROR(VLOOKUP(Members[[#This Row],[Subscriber SSN]],$C$7:V647,20,FALSE), ""))</f>
        <v/>
      </c>
      <c r="W648" s="68" t="str">
        <f>IF(IFERROR(VLOOKUP(Members[[#This Row],[Subscriber SSN]],$C$7:W647,21,FALSE), "") = 0, "", IFERROR(VLOOKUP(Members[[#This Row],[Subscriber SSN]],$C$7:W647,21,FALSE), ""))</f>
        <v/>
      </c>
      <c r="X648" s="68" t="str">
        <f>IF(IFERROR(VLOOKUP(Members[[#This Row],[Subscriber SSN]],$C$7:X647,22,FALSE), "") = 0, "", IFERROR(VLOOKUP(Members[[#This Row],[Subscriber SSN]],$C$7:X647,22,FALSE), ""))</f>
        <v/>
      </c>
      <c r="Y648" s="68"/>
      <c r="Z648" s="72"/>
      <c r="AA648" s="69"/>
      <c r="AB648" s="69"/>
      <c r="AC648" s="70"/>
      <c r="AD648" s="110">
        <f t="shared" si="20"/>
        <v>45292</v>
      </c>
      <c r="AE648" s="69"/>
      <c r="AF648" s="69"/>
      <c r="AG648" s="71"/>
      <c r="AH648" s="69"/>
      <c r="AI648" s="69"/>
      <c r="AJ648" s="69"/>
      <c r="AK648" s="69"/>
      <c r="AL648" s="69"/>
      <c r="AM648" s="69"/>
      <c r="AN648" s="69"/>
      <c r="AO648" s="69"/>
      <c r="AP648" s="73"/>
      <c r="AQ648" s="73"/>
      <c r="AR648" s="73"/>
      <c r="AS648" s="73"/>
      <c r="AT648" s="73"/>
      <c r="AU648" s="73"/>
      <c r="AV648" s="73"/>
      <c r="AW648" s="73"/>
      <c r="AX648" s="73"/>
      <c r="AY648" s="73"/>
      <c r="AZ648" s="73"/>
      <c r="BA648" s="73"/>
      <c r="BB648" s="73"/>
      <c r="BC648" s="74"/>
      <c r="BD648" s="222" t="str">
        <f t="shared" ref="BD648:BD711" si="21">IF(ISBLANK(J648)," ",ROUNDDOWN(YEARFRAC(AD648,(J648)),0))</f>
        <v xml:space="preserve"> </v>
      </c>
      <c r="BE648" s="76">
        <f ca="1">Validation!H648</f>
        <v>2</v>
      </c>
      <c r="BF648" t="str">
        <f ca="1">Validation!I648</f>
        <v/>
      </c>
      <c r="BJ648" t="str">
        <f>IF(AND(ISBLANK(Members[[#This Row],[DependentSSN]]),NOT(ISBLANK(Members[[#This Row],[MedicalPolicy]]))), "CoverageLevels", "Waivers")</f>
        <v>Waivers</v>
      </c>
      <c r="BK648" t="str">
        <f>IF(AND(ISBLANK(Members[[#This Row],[DependentSSN]]),NOT(ISBLANK(Members[[#This Row],[Dental Policy]]))), "CoverageLevels", "Waivers")</f>
        <v>Waivers</v>
      </c>
      <c r="BL648" t="str">
        <f>IF(AND(ISBLANK(Members[[#This Row],[DependentSSN]]),NOT(ISBLANK(Members[[#This Row],[VisionPolicy]]))), "CoverageLevels", "Waivers")</f>
        <v>Waivers</v>
      </c>
      <c r="BM648">
        <v>0</v>
      </c>
    </row>
    <row r="649" spans="1:65" x14ac:dyDescent="0.25">
      <c r="A649" s="4"/>
      <c r="B649" s="67"/>
      <c r="C649" s="68"/>
      <c r="D649" s="68"/>
      <c r="E649" s="69"/>
      <c r="F649" s="68"/>
      <c r="G649" s="69"/>
      <c r="H649" s="68"/>
      <c r="I649" s="68"/>
      <c r="J649" s="70"/>
      <c r="K649" s="68"/>
      <c r="L649" s="68"/>
      <c r="M649" s="71"/>
      <c r="N649" s="69"/>
      <c r="O649" s="69"/>
      <c r="P649" s="69"/>
      <c r="Q649" s="69"/>
      <c r="R649" s="69"/>
      <c r="S649" s="69"/>
      <c r="T649" s="68" t="str">
        <f>IF(IFERROR(VLOOKUP(Members[[#This Row],[Subscriber SSN]],$C$7:T648,18,FALSE), "") = 0, "",IFERROR(VLOOKUP(Members[[#This Row],[Subscriber SSN]],$C$7:T648,18,FALSE), ""))</f>
        <v/>
      </c>
      <c r="U649" s="68" t="str">
        <f>IF(IFERROR(VLOOKUP(Members[[#This Row],[Subscriber SSN]],$C$7:U648,19,FALSE), "") = 0, "",IFERROR(VLOOKUP(Members[[#This Row],[Subscriber SSN]],$C$7:U648,19,FALSE), ""))</f>
        <v/>
      </c>
      <c r="V649" s="69" t="str">
        <f>IF(IFERROR(VLOOKUP(Members[[#This Row],[Subscriber SSN]],$C$7:V648,20,FALSE), "") = 0, "", IFERROR(VLOOKUP(Members[[#This Row],[Subscriber SSN]],$C$7:V648,20,FALSE), ""))</f>
        <v/>
      </c>
      <c r="W649" s="68" t="str">
        <f>IF(IFERROR(VLOOKUP(Members[[#This Row],[Subscriber SSN]],$C$7:W648,21,FALSE), "") = 0, "", IFERROR(VLOOKUP(Members[[#This Row],[Subscriber SSN]],$C$7:W648,21,FALSE), ""))</f>
        <v/>
      </c>
      <c r="X649" s="68" t="str">
        <f>IF(IFERROR(VLOOKUP(Members[[#This Row],[Subscriber SSN]],$C$7:X648,22,FALSE), "") = 0, "", IFERROR(VLOOKUP(Members[[#This Row],[Subscriber SSN]],$C$7:X648,22,FALSE), ""))</f>
        <v/>
      </c>
      <c r="Y649" s="68"/>
      <c r="Z649" s="72"/>
      <c r="AA649" s="69"/>
      <c r="AB649" s="69"/>
      <c r="AC649" s="70"/>
      <c r="AD649" s="110">
        <f t="shared" si="20"/>
        <v>45292</v>
      </c>
      <c r="AE649" s="69"/>
      <c r="AF649" s="69"/>
      <c r="AG649" s="71"/>
      <c r="AH649" s="69"/>
      <c r="AI649" s="69"/>
      <c r="AJ649" s="69"/>
      <c r="AK649" s="69"/>
      <c r="AL649" s="69"/>
      <c r="AM649" s="69"/>
      <c r="AN649" s="69"/>
      <c r="AO649" s="69"/>
      <c r="AP649" s="73"/>
      <c r="AQ649" s="73"/>
      <c r="AR649" s="73"/>
      <c r="AS649" s="73"/>
      <c r="AT649" s="73"/>
      <c r="AU649" s="73"/>
      <c r="AV649" s="73"/>
      <c r="AW649" s="73"/>
      <c r="AX649" s="73"/>
      <c r="AY649" s="73"/>
      <c r="AZ649" s="73"/>
      <c r="BA649" s="73"/>
      <c r="BB649" s="73"/>
      <c r="BC649" s="74"/>
      <c r="BD649" s="222" t="str">
        <f t="shared" si="21"/>
        <v xml:space="preserve"> </v>
      </c>
      <c r="BE649" s="76">
        <f ca="1">Validation!H649</f>
        <v>2</v>
      </c>
      <c r="BF649" t="str">
        <f ca="1">Validation!I649</f>
        <v/>
      </c>
      <c r="BJ649" t="str">
        <f>IF(AND(ISBLANK(Members[[#This Row],[DependentSSN]]),NOT(ISBLANK(Members[[#This Row],[MedicalPolicy]]))), "CoverageLevels", "Waivers")</f>
        <v>Waivers</v>
      </c>
      <c r="BK649" t="str">
        <f>IF(AND(ISBLANK(Members[[#This Row],[DependentSSN]]),NOT(ISBLANK(Members[[#This Row],[Dental Policy]]))), "CoverageLevels", "Waivers")</f>
        <v>Waivers</v>
      </c>
      <c r="BL649" t="str">
        <f>IF(AND(ISBLANK(Members[[#This Row],[DependentSSN]]),NOT(ISBLANK(Members[[#This Row],[VisionPolicy]]))), "CoverageLevels", "Waivers")</f>
        <v>Waivers</v>
      </c>
      <c r="BM649">
        <v>0</v>
      </c>
    </row>
    <row r="650" spans="1:65" x14ac:dyDescent="0.25">
      <c r="A650" s="4"/>
      <c r="B650" s="67"/>
      <c r="C650" s="68"/>
      <c r="D650" s="68"/>
      <c r="E650" s="69"/>
      <c r="F650" s="68"/>
      <c r="G650" s="69"/>
      <c r="H650" s="68"/>
      <c r="I650" s="68"/>
      <c r="J650" s="70"/>
      <c r="K650" s="68"/>
      <c r="L650" s="68"/>
      <c r="M650" s="71"/>
      <c r="N650" s="69"/>
      <c r="O650" s="69"/>
      <c r="P650" s="69"/>
      <c r="Q650" s="69"/>
      <c r="R650" s="69"/>
      <c r="S650" s="69"/>
      <c r="T650" s="68" t="str">
        <f>IF(IFERROR(VLOOKUP(Members[[#This Row],[Subscriber SSN]],$C$7:T649,18,FALSE), "") = 0, "",IFERROR(VLOOKUP(Members[[#This Row],[Subscriber SSN]],$C$7:T649,18,FALSE), ""))</f>
        <v/>
      </c>
      <c r="U650" s="68" t="str">
        <f>IF(IFERROR(VLOOKUP(Members[[#This Row],[Subscriber SSN]],$C$7:U649,19,FALSE), "") = 0, "",IFERROR(VLOOKUP(Members[[#This Row],[Subscriber SSN]],$C$7:U649,19,FALSE), ""))</f>
        <v/>
      </c>
      <c r="V650" s="69" t="str">
        <f>IF(IFERROR(VLOOKUP(Members[[#This Row],[Subscriber SSN]],$C$7:V649,20,FALSE), "") = 0, "", IFERROR(VLOOKUP(Members[[#This Row],[Subscriber SSN]],$C$7:V649,20,FALSE), ""))</f>
        <v/>
      </c>
      <c r="W650" s="68" t="str">
        <f>IF(IFERROR(VLOOKUP(Members[[#This Row],[Subscriber SSN]],$C$7:W649,21,FALSE), "") = 0, "", IFERROR(VLOOKUP(Members[[#This Row],[Subscriber SSN]],$C$7:W649,21,FALSE), ""))</f>
        <v/>
      </c>
      <c r="X650" s="68" t="str">
        <f>IF(IFERROR(VLOOKUP(Members[[#This Row],[Subscriber SSN]],$C$7:X649,22,FALSE), "") = 0, "", IFERROR(VLOOKUP(Members[[#This Row],[Subscriber SSN]],$C$7:X649,22,FALSE), ""))</f>
        <v/>
      </c>
      <c r="Y650" s="68"/>
      <c r="Z650" s="72"/>
      <c r="AA650" s="69"/>
      <c r="AB650" s="69"/>
      <c r="AC650" s="70"/>
      <c r="AD650" s="110">
        <f t="shared" si="20"/>
        <v>45292</v>
      </c>
      <c r="AE650" s="69"/>
      <c r="AF650" s="69"/>
      <c r="AG650" s="71"/>
      <c r="AH650" s="69"/>
      <c r="AI650" s="69"/>
      <c r="AJ650" s="69"/>
      <c r="AK650" s="69"/>
      <c r="AL650" s="69"/>
      <c r="AM650" s="69"/>
      <c r="AN650" s="69"/>
      <c r="AO650" s="69"/>
      <c r="AP650" s="73"/>
      <c r="AQ650" s="73"/>
      <c r="AR650" s="73"/>
      <c r="AS650" s="73"/>
      <c r="AT650" s="73"/>
      <c r="AU650" s="73"/>
      <c r="AV650" s="73"/>
      <c r="AW650" s="73"/>
      <c r="AX650" s="73"/>
      <c r="AY650" s="73"/>
      <c r="AZ650" s="73"/>
      <c r="BA650" s="73"/>
      <c r="BB650" s="73"/>
      <c r="BC650" s="74"/>
      <c r="BD650" s="222" t="str">
        <f t="shared" si="21"/>
        <v xml:space="preserve"> </v>
      </c>
      <c r="BE650" s="76">
        <f ca="1">Validation!H650</f>
        <v>2</v>
      </c>
      <c r="BF650" t="str">
        <f ca="1">Validation!I650</f>
        <v/>
      </c>
      <c r="BJ650" t="str">
        <f>IF(AND(ISBLANK(Members[[#This Row],[DependentSSN]]),NOT(ISBLANK(Members[[#This Row],[MedicalPolicy]]))), "CoverageLevels", "Waivers")</f>
        <v>Waivers</v>
      </c>
      <c r="BK650" t="str">
        <f>IF(AND(ISBLANK(Members[[#This Row],[DependentSSN]]),NOT(ISBLANK(Members[[#This Row],[Dental Policy]]))), "CoverageLevels", "Waivers")</f>
        <v>Waivers</v>
      </c>
      <c r="BL650" t="str">
        <f>IF(AND(ISBLANK(Members[[#This Row],[DependentSSN]]),NOT(ISBLANK(Members[[#This Row],[VisionPolicy]]))), "CoverageLevels", "Waivers")</f>
        <v>Waivers</v>
      </c>
      <c r="BM650">
        <v>0</v>
      </c>
    </row>
    <row r="651" spans="1:65" x14ac:dyDescent="0.25">
      <c r="A651" s="4"/>
      <c r="B651" s="67"/>
      <c r="C651" s="68"/>
      <c r="D651" s="68"/>
      <c r="E651" s="69"/>
      <c r="F651" s="68"/>
      <c r="G651" s="69"/>
      <c r="H651" s="68"/>
      <c r="I651" s="68"/>
      <c r="J651" s="70"/>
      <c r="K651" s="68"/>
      <c r="L651" s="68"/>
      <c r="M651" s="71"/>
      <c r="N651" s="69"/>
      <c r="O651" s="69"/>
      <c r="P651" s="69"/>
      <c r="Q651" s="69"/>
      <c r="R651" s="69"/>
      <c r="S651" s="69"/>
      <c r="T651" s="68" t="str">
        <f>IF(IFERROR(VLOOKUP(Members[[#This Row],[Subscriber SSN]],$C$7:T650,18,FALSE), "") = 0, "",IFERROR(VLOOKUP(Members[[#This Row],[Subscriber SSN]],$C$7:T650,18,FALSE), ""))</f>
        <v/>
      </c>
      <c r="U651" s="68" t="str">
        <f>IF(IFERROR(VLOOKUP(Members[[#This Row],[Subscriber SSN]],$C$7:U650,19,FALSE), "") = 0, "",IFERROR(VLOOKUP(Members[[#This Row],[Subscriber SSN]],$C$7:U650,19,FALSE), ""))</f>
        <v/>
      </c>
      <c r="V651" s="69" t="str">
        <f>IF(IFERROR(VLOOKUP(Members[[#This Row],[Subscriber SSN]],$C$7:V650,20,FALSE), "") = 0, "", IFERROR(VLOOKUP(Members[[#This Row],[Subscriber SSN]],$C$7:V650,20,FALSE), ""))</f>
        <v/>
      </c>
      <c r="W651" s="68" t="str">
        <f>IF(IFERROR(VLOOKUP(Members[[#This Row],[Subscriber SSN]],$C$7:W650,21,FALSE), "") = 0, "", IFERROR(VLOOKUP(Members[[#This Row],[Subscriber SSN]],$C$7:W650,21,FALSE), ""))</f>
        <v/>
      </c>
      <c r="X651" s="68" t="str">
        <f>IF(IFERROR(VLOOKUP(Members[[#This Row],[Subscriber SSN]],$C$7:X650,22,FALSE), "") = 0, "", IFERROR(VLOOKUP(Members[[#This Row],[Subscriber SSN]],$C$7:X650,22,FALSE), ""))</f>
        <v/>
      </c>
      <c r="Y651" s="68"/>
      <c r="Z651" s="72"/>
      <c r="AA651" s="69"/>
      <c r="AB651" s="69"/>
      <c r="AC651" s="70"/>
      <c r="AD651" s="110">
        <f t="shared" si="20"/>
        <v>45292</v>
      </c>
      <c r="AE651" s="69"/>
      <c r="AF651" s="69"/>
      <c r="AG651" s="71"/>
      <c r="AH651" s="69"/>
      <c r="AI651" s="69"/>
      <c r="AJ651" s="69"/>
      <c r="AK651" s="69"/>
      <c r="AL651" s="69"/>
      <c r="AM651" s="69"/>
      <c r="AN651" s="69"/>
      <c r="AO651" s="69"/>
      <c r="AP651" s="73"/>
      <c r="AQ651" s="73"/>
      <c r="AR651" s="73"/>
      <c r="AS651" s="73"/>
      <c r="AT651" s="73"/>
      <c r="AU651" s="73"/>
      <c r="AV651" s="73"/>
      <c r="AW651" s="73"/>
      <c r="AX651" s="73"/>
      <c r="AY651" s="73"/>
      <c r="AZ651" s="73"/>
      <c r="BA651" s="73"/>
      <c r="BB651" s="73"/>
      <c r="BC651" s="74"/>
      <c r="BD651" s="222" t="str">
        <f t="shared" si="21"/>
        <v xml:space="preserve"> </v>
      </c>
      <c r="BE651" s="76">
        <f ca="1">Validation!H651</f>
        <v>2</v>
      </c>
      <c r="BF651" t="str">
        <f ca="1">Validation!I651</f>
        <v/>
      </c>
      <c r="BJ651" t="str">
        <f>IF(AND(ISBLANK(Members[[#This Row],[DependentSSN]]),NOT(ISBLANK(Members[[#This Row],[MedicalPolicy]]))), "CoverageLevels", "Waivers")</f>
        <v>Waivers</v>
      </c>
      <c r="BK651" t="str">
        <f>IF(AND(ISBLANK(Members[[#This Row],[DependentSSN]]),NOT(ISBLANK(Members[[#This Row],[Dental Policy]]))), "CoverageLevels", "Waivers")</f>
        <v>Waivers</v>
      </c>
      <c r="BL651" t="str">
        <f>IF(AND(ISBLANK(Members[[#This Row],[DependentSSN]]),NOT(ISBLANK(Members[[#This Row],[VisionPolicy]]))), "CoverageLevels", "Waivers")</f>
        <v>Waivers</v>
      </c>
      <c r="BM651">
        <v>0</v>
      </c>
    </row>
    <row r="652" spans="1:65" x14ac:dyDescent="0.25">
      <c r="A652" s="4"/>
      <c r="B652" s="67"/>
      <c r="C652" s="68"/>
      <c r="D652" s="68"/>
      <c r="E652" s="69"/>
      <c r="F652" s="68"/>
      <c r="G652" s="69"/>
      <c r="H652" s="68"/>
      <c r="I652" s="68"/>
      <c r="J652" s="70"/>
      <c r="K652" s="68"/>
      <c r="L652" s="68"/>
      <c r="M652" s="71"/>
      <c r="N652" s="69"/>
      <c r="O652" s="69"/>
      <c r="P652" s="69"/>
      <c r="Q652" s="69"/>
      <c r="R652" s="69"/>
      <c r="S652" s="69"/>
      <c r="T652" s="68" t="str">
        <f>IF(IFERROR(VLOOKUP(Members[[#This Row],[Subscriber SSN]],$C$7:T651,18,FALSE), "") = 0, "",IFERROR(VLOOKUP(Members[[#This Row],[Subscriber SSN]],$C$7:T651,18,FALSE), ""))</f>
        <v/>
      </c>
      <c r="U652" s="68" t="str">
        <f>IF(IFERROR(VLOOKUP(Members[[#This Row],[Subscriber SSN]],$C$7:U651,19,FALSE), "") = 0, "",IFERROR(VLOOKUP(Members[[#This Row],[Subscriber SSN]],$C$7:U651,19,FALSE), ""))</f>
        <v/>
      </c>
      <c r="V652" s="69" t="str">
        <f>IF(IFERROR(VLOOKUP(Members[[#This Row],[Subscriber SSN]],$C$7:V651,20,FALSE), "") = 0, "", IFERROR(VLOOKUP(Members[[#This Row],[Subscriber SSN]],$C$7:V651,20,FALSE), ""))</f>
        <v/>
      </c>
      <c r="W652" s="68" t="str">
        <f>IF(IFERROR(VLOOKUP(Members[[#This Row],[Subscriber SSN]],$C$7:W651,21,FALSE), "") = 0, "", IFERROR(VLOOKUP(Members[[#This Row],[Subscriber SSN]],$C$7:W651,21,FALSE), ""))</f>
        <v/>
      </c>
      <c r="X652" s="68" t="str">
        <f>IF(IFERROR(VLOOKUP(Members[[#This Row],[Subscriber SSN]],$C$7:X651,22,FALSE), "") = 0, "", IFERROR(VLOOKUP(Members[[#This Row],[Subscriber SSN]],$C$7:X651,22,FALSE), ""))</f>
        <v/>
      </c>
      <c r="Y652" s="68"/>
      <c r="Z652" s="72"/>
      <c r="AA652" s="69"/>
      <c r="AB652" s="69"/>
      <c r="AC652" s="70"/>
      <c r="AD652" s="110">
        <f t="shared" si="20"/>
        <v>45292</v>
      </c>
      <c r="AE652" s="69"/>
      <c r="AF652" s="69"/>
      <c r="AG652" s="71"/>
      <c r="AH652" s="69"/>
      <c r="AI652" s="69"/>
      <c r="AJ652" s="69"/>
      <c r="AK652" s="69"/>
      <c r="AL652" s="69"/>
      <c r="AM652" s="69"/>
      <c r="AN652" s="69"/>
      <c r="AO652" s="69"/>
      <c r="AP652" s="73"/>
      <c r="AQ652" s="73"/>
      <c r="AR652" s="73"/>
      <c r="AS652" s="73"/>
      <c r="AT652" s="73"/>
      <c r="AU652" s="73"/>
      <c r="AV652" s="73"/>
      <c r="AW652" s="73"/>
      <c r="AX652" s="73"/>
      <c r="AY652" s="73"/>
      <c r="AZ652" s="73"/>
      <c r="BA652" s="73"/>
      <c r="BB652" s="73"/>
      <c r="BC652" s="74"/>
      <c r="BD652" s="222" t="str">
        <f t="shared" si="21"/>
        <v xml:space="preserve"> </v>
      </c>
      <c r="BE652" s="76">
        <f ca="1">Validation!H652</f>
        <v>2</v>
      </c>
      <c r="BF652" t="str">
        <f ca="1">Validation!I652</f>
        <v/>
      </c>
      <c r="BJ652" t="str">
        <f>IF(AND(ISBLANK(Members[[#This Row],[DependentSSN]]),NOT(ISBLANK(Members[[#This Row],[MedicalPolicy]]))), "CoverageLevels", "Waivers")</f>
        <v>Waivers</v>
      </c>
      <c r="BK652" t="str">
        <f>IF(AND(ISBLANK(Members[[#This Row],[DependentSSN]]),NOT(ISBLANK(Members[[#This Row],[Dental Policy]]))), "CoverageLevels", "Waivers")</f>
        <v>Waivers</v>
      </c>
      <c r="BL652" t="str">
        <f>IF(AND(ISBLANK(Members[[#This Row],[DependentSSN]]),NOT(ISBLANK(Members[[#This Row],[VisionPolicy]]))), "CoverageLevels", "Waivers")</f>
        <v>Waivers</v>
      </c>
      <c r="BM652">
        <v>0</v>
      </c>
    </row>
    <row r="653" spans="1:65" x14ac:dyDescent="0.25">
      <c r="A653" s="4"/>
      <c r="B653" s="67"/>
      <c r="C653" s="68"/>
      <c r="D653" s="68"/>
      <c r="E653" s="69"/>
      <c r="F653" s="68"/>
      <c r="G653" s="69"/>
      <c r="H653" s="68"/>
      <c r="I653" s="68"/>
      <c r="J653" s="70"/>
      <c r="K653" s="68"/>
      <c r="L653" s="68"/>
      <c r="M653" s="71"/>
      <c r="N653" s="69"/>
      <c r="O653" s="69"/>
      <c r="P653" s="69"/>
      <c r="Q653" s="69"/>
      <c r="R653" s="69"/>
      <c r="S653" s="69"/>
      <c r="T653" s="68" t="str">
        <f>IF(IFERROR(VLOOKUP(Members[[#This Row],[Subscriber SSN]],$C$7:T652,18,FALSE), "") = 0, "",IFERROR(VLOOKUP(Members[[#This Row],[Subscriber SSN]],$C$7:T652,18,FALSE), ""))</f>
        <v/>
      </c>
      <c r="U653" s="68" t="str">
        <f>IF(IFERROR(VLOOKUP(Members[[#This Row],[Subscriber SSN]],$C$7:U652,19,FALSE), "") = 0, "",IFERROR(VLOOKUP(Members[[#This Row],[Subscriber SSN]],$C$7:U652,19,FALSE), ""))</f>
        <v/>
      </c>
      <c r="V653" s="69" t="str">
        <f>IF(IFERROR(VLOOKUP(Members[[#This Row],[Subscriber SSN]],$C$7:V652,20,FALSE), "") = 0, "", IFERROR(VLOOKUP(Members[[#This Row],[Subscriber SSN]],$C$7:V652,20,FALSE), ""))</f>
        <v/>
      </c>
      <c r="W653" s="68" t="str">
        <f>IF(IFERROR(VLOOKUP(Members[[#This Row],[Subscriber SSN]],$C$7:W652,21,FALSE), "") = 0, "", IFERROR(VLOOKUP(Members[[#This Row],[Subscriber SSN]],$C$7:W652,21,FALSE), ""))</f>
        <v/>
      </c>
      <c r="X653" s="68" t="str">
        <f>IF(IFERROR(VLOOKUP(Members[[#This Row],[Subscriber SSN]],$C$7:X652,22,FALSE), "") = 0, "", IFERROR(VLOOKUP(Members[[#This Row],[Subscriber SSN]],$C$7:X652,22,FALSE), ""))</f>
        <v/>
      </c>
      <c r="Y653" s="68"/>
      <c r="Z653" s="72"/>
      <c r="AA653" s="69"/>
      <c r="AB653" s="69"/>
      <c r="AC653" s="70"/>
      <c r="AD653" s="110">
        <f t="shared" si="20"/>
        <v>45292</v>
      </c>
      <c r="AE653" s="69"/>
      <c r="AF653" s="69"/>
      <c r="AG653" s="71"/>
      <c r="AH653" s="69"/>
      <c r="AI653" s="69"/>
      <c r="AJ653" s="69"/>
      <c r="AK653" s="69"/>
      <c r="AL653" s="69"/>
      <c r="AM653" s="69"/>
      <c r="AN653" s="69"/>
      <c r="AO653" s="69"/>
      <c r="AP653" s="73"/>
      <c r="AQ653" s="73"/>
      <c r="AR653" s="73"/>
      <c r="AS653" s="73"/>
      <c r="AT653" s="73"/>
      <c r="AU653" s="73"/>
      <c r="AV653" s="73"/>
      <c r="AW653" s="73"/>
      <c r="AX653" s="73"/>
      <c r="AY653" s="73"/>
      <c r="AZ653" s="73"/>
      <c r="BA653" s="73"/>
      <c r="BB653" s="73"/>
      <c r="BC653" s="74"/>
      <c r="BD653" s="222" t="str">
        <f t="shared" si="21"/>
        <v xml:space="preserve"> </v>
      </c>
      <c r="BE653" s="76">
        <f ca="1">Validation!H653</f>
        <v>2</v>
      </c>
      <c r="BF653" t="str">
        <f ca="1">Validation!I653</f>
        <v/>
      </c>
      <c r="BJ653" t="str">
        <f>IF(AND(ISBLANK(Members[[#This Row],[DependentSSN]]),NOT(ISBLANK(Members[[#This Row],[MedicalPolicy]]))), "CoverageLevels", "Waivers")</f>
        <v>Waivers</v>
      </c>
      <c r="BK653" t="str">
        <f>IF(AND(ISBLANK(Members[[#This Row],[DependentSSN]]),NOT(ISBLANK(Members[[#This Row],[Dental Policy]]))), "CoverageLevels", "Waivers")</f>
        <v>Waivers</v>
      </c>
      <c r="BL653" t="str">
        <f>IF(AND(ISBLANK(Members[[#This Row],[DependentSSN]]),NOT(ISBLANK(Members[[#This Row],[VisionPolicy]]))), "CoverageLevels", "Waivers")</f>
        <v>Waivers</v>
      </c>
      <c r="BM653">
        <v>0</v>
      </c>
    </row>
    <row r="654" spans="1:65" x14ac:dyDescent="0.25">
      <c r="A654" s="4"/>
      <c r="B654" s="67"/>
      <c r="C654" s="68"/>
      <c r="D654" s="68"/>
      <c r="E654" s="69"/>
      <c r="F654" s="68"/>
      <c r="G654" s="69"/>
      <c r="H654" s="68"/>
      <c r="I654" s="68"/>
      <c r="J654" s="70"/>
      <c r="K654" s="68"/>
      <c r="L654" s="68"/>
      <c r="M654" s="71"/>
      <c r="N654" s="69"/>
      <c r="O654" s="69"/>
      <c r="P654" s="69"/>
      <c r="Q654" s="69"/>
      <c r="R654" s="69"/>
      <c r="S654" s="69"/>
      <c r="T654" s="68" t="str">
        <f>IF(IFERROR(VLOOKUP(Members[[#This Row],[Subscriber SSN]],$C$7:T653,18,FALSE), "") = 0, "",IFERROR(VLOOKUP(Members[[#This Row],[Subscriber SSN]],$C$7:T653,18,FALSE), ""))</f>
        <v/>
      </c>
      <c r="U654" s="68" t="str">
        <f>IF(IFERROR(VLOOKUP(Members[[#This Row],[Subscriber SSN]],$C$7:U653,19,FALSE), "") = 0, "",IFERROR(VLOOKUP(Members[[#This Row],[Subscriber SSN]],$C$7:U653,19,FALSE), ""))</f>
        <v/>
      </c>
      <c r="V654" s="69" t="str">
        <f>IF(IFERROR(VLOOKUP(Members[[#This Row],[Subscriber SSN]],$C$7:V653,20,FALSE), "") = 0, "", IFERROR(VLOOKUP(Members[[#This Row],[Subscriber SSN]],$C$7:V653,20,FALSE), ""))</f>
        <v/>
      </c>
      <c r="W654" s="68" t="str">
        <f>IF(IFERROR(VLOOKUP(Members[[#This Row],[Subscriber SSN]],$C$7:W653,21,FALSE), "") = 0, "", IFERROR(VLOOKUP(Members[[#This Row],[Subscriber SSN]],$C$7:W653,21,FALSE), ""))</f>
        <v/>
      </c>
      <c r="X654" s="68" t="str">
        <f>IF(IFERROR(VLOOKUP(Members[[#This Row],[Subscriber SSN]],$C$7:X653,22,FALSE), "") = 0, "", IFERROR(VLOOKUP(Members[[#This Row],[Subscriber SSN]],$C$7:X653,22,FALSE), ""))</f>
        <v/>
      </c>
      <c r="Y654" s="68"/>
      <c r="Z654" s="72"/>
      <c r="AA654" s="69"/>
      <c r="AB654" s="69"/>
      <c r="AC654" s="70"/>
      <c r="AD654" s="110">
        <f t="shared" si="20"/>
        <v>45292</v>
      </c>
      <c r="AE654" s="69"/>
      <c r="AF654" s="69"/>
      <c r="AG654" s="71"/>
      <c r="AH654" s="69"/>
      <c r="AI654" s="69"/>
      <c r="AJ654" s="69"/>
      <c r="AK654" s="69"/>
      <c r="AL654" s="69"/>
      <c r="AM654" s="69"/>
      <c r="AN654" s="69"/>
      <c r="AO654" s="69"/>
      <c r="AP654" s="73"/>
      <c r="AQ654" s="73"/>
      <c r="AR654" s="73"/>
      <c r="AS654" s="73"/>
      <c r="AT654" s="73"/>
      <c r="AU654" s="73"/>
      <c r="AV654" s="73"/>
      <c r="AW654" s="73"/>
      <c r="AX654" s="73"/>
      <c r="AY654" s="73"/>
      <c r="AZ654" s="73"/>
      <c r="BA654" s="73"/>
      <c r="BB654" s="73"/>
      <c r="BC654" s="74"/>
      <c r="BD654" s="222" t="str">
        <f t="shared" si="21"/>
        <v xml:space="preserve"> </v>
      </c>
      <c r="BE654" s="76">
        <f ca="1">Validation!H654</f>
        <v>2</v>
      </c>
      <c r="BF654" t="str">
        <f ca="1">Validation!I654</f>
        <v/>
      </c>
      <c r="BJ654" t="str">
        <f>IF(AND(ISBLANK(Members[[#This Row],[DependentSSN]]),NOT(ISBLANK(Members[[#This Row],[MedicalPolicy]]))), "CoverageLevels", "Waivers")</f>
        <v>Waivers</v>
      </c>
      <c r="BK654" t="str">
        <f>IF(AND(ISBLANK(Members[[#This Row],[DependentSSN]]),NOT(ISBLANK(Members[[#This Row],[Dental Policy]]))), "CoverageLevels", "Waivers")</f>
        <v>Waivers</v>
      </c>
      <c r="BL654" t="str">
        <f>IF(AND(ISBLANK(Members[[#This Row],[DependentSSN]]),NOT(ISBLANK(Members[[#This Row],[VisionPolicy]]))), "CoverageLevels", "Waivers")</f>
        <v>Waivers</v>
      </c>
      <c r="BM654">
        <v>0</v>
      </c>
    </row>
    <row r="655" spans="1:65" x14ac:dyDescent="0.25">
      <c r="A655" s="4"/>
      <c r="B655" s="67"/>
      <c r="C655" s="68"/>
      <c r="D655" s="68"/>
      <c r="E655" s="69"/>
      <c r="F655" s="68"/>
      <c r="G655" s="69"/>
      <c r="H655" s="68"/>
      <c r="I655" s="68"/>
      <c r="J655" s="70"/>
      <c r="K655" s="68"/>
      <c r="L655" s="68"/>
      <c r="M655" s="71"/>
      <c r="N655" s="69"/>
      <c r="O655" s="69"/>
      <c r="P655" s="69"/>
      <c r="Q655" s="69"/>
      <c r="R655" s="69"/>
      <c r="S655" s="69"/>
      <c r="T655" s="68" t="str">
        <f>IF(IFERROR(VLOOKUP(Members[[#This Row],[Subscriber SSN]],$C$7:T654,18,FALSE), "") = 0, "",IFERROR(VLOOKUP(Members[[#This Row],[Subscriber SSN]],$C$7:T654,18,FALSE), ""))</f>
        <v/>
      </c>
      <c r="U655" s="68" t="str">
        <f>IF(IFERROR(VLOOKUP(Members[[#This Row],[Subscriber SSN]],$C$7:U654,19,FALSE), "") = 0, "",IFERROR(VLOOKUP(Members[[#This Row],[Subscriber SSN]],$C$7:U654,19,FALSE), ""))</f>
        <v/>
      </c>
      <c r="V655" s="69" t="str">
        <f>IF(IFERROR(VLOOKUP(Members[[#This Row],[Subscriber SSN]],$C$7:V654,20,FALSE), "") = 0, "", IFERROR(VLOOKUP(Members[[#This Row],[Subscriber SSN]],$C$7:V654,20,FALSE), ""))</f>
        <v/>
      </c>
      <c r="W655" s="68" t="str">
        <f>IF(IFERROR(VLOOKUP(Members[[#This Row],[Subscriber SSN]],$C$7:W654,21,FALSE), "") = 0, "", IFERROR(VLOOKUP(Members[[#This Row],[Subscriber SSN]],$C$7:W654,21,FALSE), ""))</f>
        <v/>
      </c>
      <c r="X655" s="68" t="str">
        <f>IF(IFERROR(VLOOKUP(Members[[#This Row],[Subscriber SSN]],$C$7:X654,22,FALSE), "") = 0, "", IFERROR(VLOOKUP(Members[[#This Row],[Subscriber SSN]],$C$7:X654,22,FALSE), ""))</f>
        <v/>
      </c>
      <c r="Y655" s="68"/>
      <c r="Z655" s="72"/>
      <c r="AA655" s="69"/>
      <c r="AB655" s="69"/>
      <c r="AC655" s="70"/>
      <c r="AD655" s="110">
        <f t="shared" si="20"/>
        <v>45292</v>
      </c>
      <c r="AE655" s="69"/>
      <c r="AF655" s="69"/>
      <c r="AG655" s="71"/>
      <c r="AH655" s="69"/>
      <c r="AI655" s="69"/>
      <c r="AJ655" s="69"/>
      <c r="AK655" s="69"/>
      <c r="AL655" s="69"/>
      <c r="AM655" s="69"/>
      <c r="AN655" s="69"/>
      <c r="AO655" s="69"/>
      <c r="AP655" s="73"/>
      <c r="AQ655" s="73"/>
      <c r="AR655" s="73"/>
      <c r="AS655" s="73"/>
      <c r="AT655" s="73"/>
      <c r="AU655" s="73"/>
      <c r="AV655" s="73"/>
      <c r="AW655" s="73"/>
      <c r="AX655" s="73"/>
      <c r="AY655" s="73"/>
      <c r="AZ655" s="73"/>
      <c r="BA655" s="73"/>
      <c r="BB655" s="73"/>
      <c r="BC655" s="74"/>
      <c r="BD655" s="222" t="str">
        <f t="shared" si="21"/>
        <v xml:space="preserve"> </v>
      </c>
      <c r="BE655" s="76">
        <f ca="1">Validation!H655</f>
        <v>2</v>
      </c>
      <c r="BF655" t="str">
        <f ca="1">Validation!I655</f>
        <v/>
      </c>
      <c r="BJ655" t="str">
        <f>IF(AND(ISBLANK(Members[[#This Row],[DependentSSN]]),NOT(ISBLANK(Members[[#This Row],[MedicalPolicy]]))), "CoverageLevels", "Waivers")</f>
        <v>Waivers</v>
      </c>
      <c r="BK655" t="str">
        <f>IF(AND(ISBLANK(Members[[#This Row],[DependentSSN]]),NOT(ISBLANK(Members[[#This Row],[Dental Policy]]))), "CoverageLevels", "Waivers")</f>
        <v>Waivers</v>
      </c>
      <c r="BL655" t="str">
        <f>IF(AND(ISBLANK(Members[[#This Row],[DependentSSN]]),NOT(ISBLANK(Members[[#This Row],[VisionPolicy]]))), "CoverageLevels", "Waivers")</f>
        <v>Waivers</v>
      </c>
      <c r="BM655">
        <v>0</v>
      </c>
    </row>
    <row r="656" spans="1:65" x14ac:dyDescent="0.25">
      <c r="A656" s="4"/>
      <c r="B656" s="67"/>
      <c r="C656" s="68"/>
      <c r="D656" s="68"/>
      <c r="E656" s="69"/>
      <c r="F656" s="68"/>
      <c r="G656" s="69"/>
      <c r="H656" s="68"/>
      <c r="I656" s="68"/>
      <c r="J656" s="70"/>
      <c r="K656" s="68"/>
      <c r="L656" s="68"/>
      <c r="M656" s="71"/>
      <c r="N656" s="69"/>
      <c r="O656" s="69"/>
      <c r="P656" s="69"/>
      <c r="Q656" s="69"/>
      <c r="R656" s="69"/>
      <c r="S656" s="69"/>
      <c r="T656" s="68" t="str">
        <f>IF(IFERROR(VLOOKUP(Members[[#This Row],[Subscriber SSN]],$C$7:T655,18,FALSE), "") = 0, "",IFERROR(VLOOKUP(Members[[#This Row],[Subscriber SSN]],$C$7:T655,18,FALSE), ""))</f>
        <v/>
      </c>
      <c r="U656" s="68" t="str">
        <f>IF(IFERROR(VLOOKUP(Members[[#This Row],[Subscriber SSN]],$C$7:U655,19,FALSE), "") = 0, "",IFERROR(VLOOKUP(Members[[#This Row],[Subscriber SSN]],$C$7:U655,19,FALSE), ""))</f>
        <v/>
      </c>
      <c r="V656" s="69" t="str">
        <f>IF(IFERROR(VLOOKUP(Members[[#This Row],[Subscriber SSN]],$C$7:V655,20,FALSE), "") = 0, "", IFERROR(VLOOKUP(Members[[#This Row],[Subscriber SSN]],$C$7:V655,20,FALSE), ""))</f>
        <v/>
      </c>
      <c r="W656" s="68" t="str">
        <f>IF(IFERROR(VLOOKUP(Members[[#This Row],[Subscriber SSN]],$C$7:W655,21,FALSE), "") = 0, "", IFERROR(VLOOKUP(Members[[#This Row],[Subscriber SSN]],$C$7:W655,21,FALSE), ""))</f>
        <v/>
      </c>
      <c r="X656" s="68" t="str">
        <f>IF(IFERROR(VLOOKUP(Members[[#This Row],[Subscriber SSN]],$C$7:X655,22,FALSE), "") = 0, "", IFERROR(VLOOKUP(Members[[#This Row],[Subscriber SSN]],$C$7:X655,22,FALSE), ""))</f>
        <v/>
      </c>
      <c r="Y656" s="68"/>
      <c r="Z656" s="72"/>
      <c r="AA656" s="69"/>
      <c r="AB656" s="69"/>
      <c r="AC656" s="70"/>
      <c r="AD656" s="110">
        <f t="shared" si="20"/>
        <v>45292</v>
      </c>
      <c r="AE656" s="69"/>
      <c r="AF656" s="69"/>
      <c r="AG656" s="71"/>
      <c r="AH656" s="69"/>
      <c r="AI656" s="69"/>
      <c r="AJ656" s="69"/>
      <c r="AK656" s="69"/>
      <c r="AL656" s="69"/>
      <c r="AM656" s="69"/>
      <c r="AN656" s="69"/>
      <c r="AO656" s="69"/>
      <c r="AP656" s="73"/>
      <c r="AQ656" s="73"/>
      <c r="AR656" s="73"/>
      <c r="AS656" s="73"/>
      <c r="AT656" s="73"/>
      <c r="AU656" s="73"/>
      <c r="AV656" s="73"/>
      <c r="AW656" s="73"/>
      <c r="AX656" s="73"/>
      <c r="AY656" s="73"/>
      <c r="AZ656" s="73"/>
      <c r="BA656" s="73"/>
      <c r="BB656" s="73"/>
      <c r="BC656" s="74"/>
      <c r="BD656" s="222" t="str">
        <f t="shared" si="21"/>
        <v xml:space="preserve"> </v>
      </c>
      <c r="BE656" s="76">
        <f ca="1">Validation!H656</f>
        <v>2</v>
      </c>
      <c r="BF656" t="str">
        <f ca="1">Validation!I656</f>
        <v/>
      </c>
      <c r="BJ656" t="str">
        <f>IF(AND(ISBLANK(Members[[#This Row],[DependentSSN]]),NOT(ISBLANK(Members[[#This Row],[MedicalPolicy]]))), "CoverageLevels", "Waivers")</f>
        <v>Waivers</v>
      </c>
      <c r="BK656" t="str">
        <f>IF(AND(ISBLANK(Members[[#This Row],[DependentSSN]]),NOT(ISBLANK(Members[[#This Row],[Dental Policy]]))), "CoverageLevels", "Waivers")</f>
        <v>Waivers</v>
      </c>
      <c r="BL656" t="str">
        <f>IF(AND(ISBLANK(Members[[#This Row],[DependentSSN]]),NOT(ISBLANK(Members[[#This Row],[VisionPolicy]]))), "CoverageLevels", "Waivers")</f>
        <v>Waivers</v>
      </c>
      <c r="BM656">
        <v>0</v>
      </c>
    </row>
    <row r="657" spans="1:65" x14ac:dyDescent="0.25">
      <c r="A657" s="4"/>
      <c r="B657" s="67"/>
      <c r="C657" s="68"/>
      <c r="D657" s="68"/>
      <c r="E657" s="69"/>
      <c r="F657" s="68"/>
      <c r="G657" s="69"/>
      <c r="H657" s="68"/>
      <c r="I657" s="68"/>
      <c r="J657" s="70"/>
      <c r="K657" s="68"/>
      <c r="L657" s="68"/>
      <c r="M657" s="71"/>
      <c r="N657" s="69"/>
      <c r="O657" s="69"/>
      <c r="P657" s="69"/>
      <c r="Q657" s="69"/>
      <c r="R657" s="69"/>
      <c r="S657" s="69"/>
      <c r="T657" s="68" t="str">
        <f>IF(IFERROR(VLOOKUP(Members[[#This Row],[Subscriber SSN]],$C$7:T656,18,FALSE), "") = 0, "",IFERROR(VLOOKUP(Members[[#This Row],[Subscriber SSN]],$C$7:T656,18,FALSE), ""))</f>
        <v/>
      </c>
      <c r="U657" s="68" t="str">
        <f>IF(IFERROR(VLOOKUP(Members[[#This Row],[Subscriber SSN]],$C$7:U656,19,FALSE), "") = 0, "",IFERROR(VLOOKUP(Members[[#This Row],[Subscriber SSN]],$C$7:U656,19,FALSE), ""))</f>
        <v/>
      </c>
      <c r="V657" s="69" t="str">
        <f>IF(IFERROR(VLOOKUP(Members[[#This Row],[Subscriber SSN]],$C$7:V656,20,FALSE), "") = 0, "", IFERROR(VLOOKUP(Members[[#This Row],[Subscriber SSN]],$C$7:V656,20,FALSE), ""))</f>
        <v/>
      </c>
      <c r="W657" s="68" t="str">
        <f>IF(IFERROR(VLOOKUP(Members[[#This Row],[Subscriber SSN]],$C$7:W656,21,FALSE), "") = 0, "", IFERROR(VLOOKUP(Members[[#This Row],[Subscriber SSN]],$C$7:W656,21,FALSE), ""))</f>
        <v/>
      </c>
      <c r="X657" s="68" t="str">
        <f>IF(IFERROR(VLOOKUP(Members[[#This Row],[Subscriber SSN]],$C$7:X656,22,FALSE), "") = 0, "", IFERROR(VLOOKUP(Members[[#This Row],[Subscriber SSN]],$C$7:X656,22,FALSE), ""))</f>
        <v/>
      </c>
      <c r="Y657" s="68"/>
      <c r="Z657" s="72"/>
      <c r="AA657" s="69"/>
      <c r="AB657" s="69"/>
      <c r="AC657" s="70"/>
      <c r="AD657" s="110">
        <f t="shared" si="20"/>
        <v>45292</v>
      </c>
      <c r="AE657" s="69"/>
      <c r="AF657" s="69"/>
      <c r="AG657" s="71"/>
      <c r="AH657" s="69"/>
      <c r="AI657" s="69"/>
      <c r="AJ657" s="69"/>
      <c r="AK657" s="69"/>
      <c r="AL657" s="69"/>
      <c r="AM657" s="69"/>
      <c r="AN657" s="69"/>
      <c r="AO657" s="69"/>
      <c r="AP657" s="73"/>
      <c r="AQ657" s="73"/>
      <c r="AR657" s="73"/>
      <c r="AS657" s="73"/>
      <c r="AT657" s="73"/>
      <c r="AU657" s="73"/>
      <c r="AV657" s="73"/>
      <c r="AW657" s="73"/>
      <c r="AX657" s="73"/>
      <c r="AY657" s="73"/>
      <c r="AZ657" s="73"/>
      <c r="BA657" s="73"/>
      <c r="BB657" s="73"/>
      <c r="BC657" s="74"/>
      <c r="BD657" s="222" t="str">
        <f t="shared" si="21"/>
        <v xml:space="preserve"> </v>
      </c>
      <c r="BE657" s="76">
        <f ca="1">Validation!H657</f>
        <v>2</v>
      </c>
      <c r="BF657" t="str">
        <f ca="1">Validation!I657</f>
        <v/>
      </c>
      <c r="BJ657" t="str">
        <f>IF(AND(ISBLANK(Members[[#This Row],[DependentSSN]]),NOT(ISBLANK(Members[[#This Row],[MedicalPolicy]]))), "CoverageLevels", "Waivers")</f>
        <v>Waivers</v>
      </c>
      <c r="BK657" t="str">
        <f>IF(AND(ISBLANK(Members[[#This Row],[DependentSSN]]),NOT(ISBLANK(Members[[#This Row],[Dental Policy]]))), "CoverageLevels", "Waivers")</f>
        <v>Waivers</v>
      </c>
      <c r="BL657" t="str">
        <f>IF(AND(ISBLANK(Members[[#This Row],[DependentSSN]]),NOT(ISBLANK(Members[[#This Row],[VisionPolicy]]))), "CoverageLevels", "Waivers")</f>
        <v>Waivers</v>
      </c>
      <c r="BM657">
        <v>0</v>
      </c>
    </row>
    <row r="658" spans="1:65" x14ac:dyDescent="0.25">
      <c r="A658" s="4"/>
      <c r="B658" s="67"/>
      <c r="C658" s="68"/>
      <c r="D658" s="68"/>
      <c r="E658" s="69"/>
      <c r="F658" s="68"/>
      <c r="G658" s="69"/>
      <c r="H658" s="68"/>
      <c r="I658" s="68"/>
      <c r="J658" s="70"/>
      <c r="K658" s="68"/>
      <c r="L658" s="68"/>
      <c r="M658" s="71"/>
      <c r="N658" s="69"/>
      <c r="O658" s="69"/>
      <c r="P658" s="69"/>
      <c r="Q658" s="69"/>
      <c r="R658" s="69"/>
      <c r="S658" s="69"/>
      <c r="T658" s="68" t="str">
        <f>IF(IFERROR(VLOOKUP(Members[[#This Row],[Subscriber SSN]],$C$7:T657,18,FALSE), "") = 0, "",IFERROR(VLOOKUP(Members[[#This Row],[Subscriber SSN]],$C$7:T657,18,FALSE), ""))</f>
        <v/>
      </c>
      <c r="U658" s="68" t="str">
        <f>IF(IFERROR(VLOOKUP(Members[[#This Row],[Subscriber SSN]],$C$7:U657,19,FALSE), "") = 0, "",IFERROR(VLOOKUP(Members[[#This Row],[Subscriber SSN]],$C$7:U657,19,FALSE), ""))</f>
        <v/>
      </c>
      <c r="V658" s="69" t="str">
        <f>IF(IFERROR(VLOOKUP(Members[[#This Row],[Subscriber SSN]],$C$7:V657,20,FALSE), "") = 0, "", IFERROR(VLOOKUP(Members[[#This Row],[Subscriber SSN]],$C$7:V657,20,FALSE), ""))</f>
        <v/>
      </c>
      <c r="W658" s="68" t="str">
        <f>IF(IFERROR(VLOOKUP(Members[[#This Row],[Subscriber SSN]],$C$7:W657,21,FALSE), "") = 0, "", IFERROR(VLOOKUP(Members[[#This Row],[Subscriber SSN]],$C$7:W657,21,FALSE), ""))</f>
        <v/>
      </c>
      <c r="X658" s="68" t="str">
        <f>IF(IFERROR(VLOOKUP(Members[[#This Row],[Subscriber SSN]],$C$7:X657,22,FALSE), "") = 0, "", IFERROR(VLOOKUP(Members[[#This Row],[Subscriber SSN]],$C$7:X657,22,FALSE), ""))</f>
        <v/>
      </c>
      <c r="Y658" s="68"/>
      <c r="Z658" s="72"/>
      <c r="AA658" s="69"/>
      <c r="AB658" s="69"/>
      <c r="AC658" s="70"/>
      <c r="AD658" s="110">
        <f t="shared" si="20"/>
        <v>45292</v>
      </c>
      <c r="AE658" s="69"/>
      <c r="AF658" s="69"/>
      <c r="AG658" s="71"/>
      <c r="AH658" s="69"/>
      <c r="AI658" s="69"/>
      <c r="AJ658" s="69"/>
      <c r="AK658" s="69"/>
      <c r="AL658" s="69"/>
      <c r="AM658" s="69"/>
      <c r="AN658" s="69"/>
      <c r="AO658" s="69"/>
      <c r="AP658" s="73"/>
      <c r="AQ658" s="73"/>
      <c r="AR658" s="73"/>
      <c r="AS658" s="73"/>
      <c r="AT658" s="73"/>
      <c r="AU658" s="73"/>
      <c r="AV658" s="73"/>
      <c r="AW658" s="73"/>
      <c r="AX658" s="73"/>
      <c r="AY658" s="73"/>
      <c r="AZ658" s="73"/>
      <c r="BA658" s="73"/>
      <c r="BB658" s="73"/>
      <c r="BC658" s="74"/>
      <c r="BD658" s="222" t="str">
        <f t="shared" si="21"/>
        <v xml:space="preserve"> </v>
      </c>
      <c r="BE658" s="76">
        <f ca="1">Validation!H658</f>
        <v>2</v>
      </c>
      <c r="BF658" t="str">
        <f ca="1">Validation!I658</f>
        <v/>
      </c>
      <c r="BJ658" t="str">
        <f>IF(AND(ISBLANK(Members[[#This Row],[DependentSSN]]),NOT(ISBLANK(Members[[#This Row],[MedicalPolicy]]))), "CoverageLevels", "Waivers")</f>
        <v>Waivers</v>
      </c>
      <c r="BK658" t="str">
        <f>IF(AND(ISBLANK(Members[[#This Row],[DependentSSN]]),NOT(ISBLANK(Members[[#This Row],[Dental Policy]]))), "CoverageLevels", "Waivers")</f>
        <v>Waivers</v>
      </c>
      <c r="BL658" t="str">
        <f>IF(AND(ISBLANK(Members[[#This Row],[DependentSSN]]),NOT(ISBLANK(Members[[#This Row],[VisionPolicy]]))), "CoverageLevels", "Waivers")</f>
        <v>Waivers</v>
      </c>
      <c r="BM658">
        <v>0</v>
      </c>
    </row>
    <row r="659" spans="1:65" x14ac:dyDescent="0.25">
      <c r="A659" s="4"/>
      <c r="B659" s="67"/>
      <c r="C659" s="68"/>
      <c r="D659" s="68"/>
      <c r="E659" s="69"/>
      <c r="F659" s="68"/>
      <c r="G659" s="69"/>
      <c r="H659" s="68"/>
      <c r="I659" s="68"/>
      <c r="J659" s="70"/>
      <c r="K659" s="68"/>
      <c r="L659" s="68"/>
      <c r="M659" s="71"/>
      <c r="N659" s="69"/>
      <c r="O659" s="69"/>
      <c r="P659" s="69"/>
      <c r="Q659" s="69"/>
      <c r="R659" s="69"/>
      <c r="S659" s="69"/>
      <c r="T659" s="68" t="str">
        <f>IF(IFERROR(VLOOKUP(Members[[#This Row],[Subscriber SSN]],$C$7:T658,18,FALSE), "") = 0, "",IFERROR(VLOOKUP(Members[[#This Row],[Subscriber SSN]],$C$7:T658,18,FALSE), ""))</f>
        <v/>
      </c>
      <c r="U659" s="68" t="str">
        <f>IF(IFERROR(VLOOKUP(Members[[#This Row],[Subscriber SSN]],$C$7:U658,19,FALSE), "") = 0, "",IFERROR(VLOOKUP(Members[[#This Row],[Subscriber SSN]],$C$7:U658,19,FALSE), ""))</f>
        <v/>
      </c>
      <c r="V659" s="69" t="str">
        <f>IF(IFERROR(VLOOKUP(Members[[#This Row],[Subscriber SSN]],$C$7:V658,20,FALSE), "") = 0, "", IFERROR(VLOOKUP(Members[[#This Row],[Subscriber SSN]],$C$7:V658,20,FALSE), ""))</f>
        <v/>
      </c>
      <c r="W659" s="68" t="str">
        <f>IF(IFERROR(VLOOKUP(Members[[#This Row],[Subscriber SSN]],$C$7:W658,21,FALSE), "") = 0, "", IFERROR(VLOOKUP(Members[[#This Row],[Subscriber SSN]],$C$7:W658,21,FALSE), ""))</f>
        <v/>
      </c>
      <c r="X659" s="68" t="str">
        <f>IF(IFERROR(VLOOKUP(Members[[#This Row],[Subscriber SSN]],$C$7:X658,22,FALSE), "") = 0, "", IFERROR(VLOOKUP(Members[[#This Row],[Subscriber SSN]],$C$7:X658,22,FALSE), ""))</f>
        <v/>
      </c>
      <c r="Y659" s="68"/>
      <c r="Z659" s="72"/>
      <c r="AA659" s="69"/>
      <c r="AB659" s="69"/>
      <c r="AC659" s="70"/>
      <c r="AD659" s="110">
        <f t="shared" si="20"/>
        <v>45292</v>
      </c>
      <c r="AE659" s="69"/>
      <c r="AF659" s="69"/>
      <c r="AG659" s="71"/>
      <c r="AH659" s="69"/>
      <c r="AI659" s="69"/>
      <c r="AJ659" s="69"/>
      <c r="AK659" s="69"/>
      <c r="AL659" s="69"/>
      <c r="AM659" s="69"/>
      <c r="AN659" s="69"/>
      <c r="AO659" s="69"/>
      <c r="AP659" s="73"/>
      <c r="AQ659" s="73"/>
      <c r="AR659" s="73"/>
      <c r="AS659" s="73"/>
      <c r="AT659" s="73"/>
      <c r="AU659" s="73"/>
      <c r="AV659" s="73"/>
      <c r="AW659" s="73"/>
      <c r="AX659" s="73"/>
      <c r="AY659" s="73"/>
      <c r="AZ659" s="73"/>
      <c r="BA659" s="73"/>
      <c r="BB659" s="73"/>
      <c r="BC659" s="74"/>
      <c r="BD659" s="222" t="str">
        <f t="shared" si="21"/>
        <v xml:space="preserve"> </v>
      </c>
      <c r="BE659" s="76">
        <f ca="1">Validation!H659</f>
        <v>2</v>
      </c>
      <c r="BF659" t="str">
        <f ca="1">Validation!I659</f>
        <v/>
      </c>
      <c r="BJ659" t="str">
        <f>IF(AND(ISBLANK(Members[[#This Row],[DependentSSN]]),NOT(ISBLANK(Members[[#This Row],[MedicalPolicy]]))), "CoverageLevels", "Waivers")</f>
        <v>Waivers</v>
      </c>
      <c r="BK659" t="str">
        <f>IF(AND(ISBLANK(Members[[#This Row],[DependentSSN]]),NOT(ISBLANK(Members[[#This Row],[Dental Policy]]))), "CoverageLevels", "Waivers")</f>
        <v>Waivers</v>
      </c>
      <c r="BL659" t="str">
        <f>IF(AND(ISBLANK(Members[[#This Row],[DependentSSN]]),NOT(ISBLANK(Members[[#This Row],[VisionPolicy]]))), "CoverageLevels", "Waivers")</f>
        <v>Waivers</v>
      </c>
      <c r="BM659">
        <v>0</v>
      </c>
    </row>
    <row r="660" spans="1:65" x14ac:dyDescent="0.25">
      <c r="A660" s="4"/>
      <c r="B660" s="67"/>
      <c r="C660" s="68"/>
      <c r="D660" s="68"/>
      <c r="E660" s="69"/>
      <c r="F660" s="68"/>
      <c r="G660" s="69"/>
      <c r="H660" s="68"/>
      <c r="I660" s="68"/>
      <c r="J660" s="70"/>
      <c r="K660" s="68"/>
      <c r="L660" s="68"/>
      <c r="M660" s="71"/>
      <c r="N660" s="69"/>
      <c r="O660" s="69"/>
      <c r="P660" s="69"/>
      <c r="Q660" s="69"/>
      <c r="R660" s="69"/>
      <c r="S660" s="69"/>
      <c r="T660" s="68" t="str">
        <f>IF(IFERROR(VLOOKUP(Members[[#This Row],[Subscriber SSN]],$C$7:T659,18,FALSE), "") = 0, "",IFERROR(VLOOKUP(Members[[#This Row],[Subscriber SSN]],$C$7:T659,18,FALSE), ""))</f>
        <v/>
      </c>
      <c r="U660" s="68" t="str">
        <f>IF(IFERROR(VLOOKUP(Members[[#This Row],[Subscriber SSN]],$C$7:U659,19,FALSE), "") = 0, "",IFERROR(VLOOKUP(Members[[#This Row],[Subscriber SSN]],$C$7:U659,19,FALSE), ""))</f>
        <v/>
      </c>
      <c r="V660" s="69" t="str">
        <f>IF(IFERROR(VLOOKUP(Members[[#This Row],[Subscriber SSN]],$C$7:V659,20,FALSE), "") = 0, "", IFERROR(VLOOKUP(Members[[#This Row],[Subscriber SSN]],$C$7:V659,20,FALSE), ""))</f>
        <v/>
      </c>
      <c r="W660" s="68" t="str">
        <f>IF(IFERROR(VLOOKUP(Members[[#This Row],[Subscriber SSN]],$C$7:W659,21,FALSE), "") = 0, "", IFERROR(VLOOKUP(Members[[#This Row],[Subscriber SSN]],$C$7:W659,21,FALSE), ""))</f>
        <v/>
      </c>
      <c r="X660" s="68" t="str">
        <f>IF(IFERROR(VLOOKUP(Members[[#This Row],[Subscriber SSN]],$C$7:X659,22,FALSE), "") = 0, "", IFERROR(VLOOKUP(Members[[#This Row],[Subscriber SSN]],$C$7:X659,22,FALSE), ""))</f>
        <v/>
      </c>
      <c r="Y660" s="68"/>
      <c r="Z660" s="72"/>
      <c r="AA660" s="69"/>
      <c r="AB660" s="69"/>
      <c r="AC660" s="70"/>
      <c r="AD660" s="110">
        <f t="shared" si="20"/>
        <v>45292</v>
      </c>
      <c r="AE660" s="69"/>
      <c r="AF660" s="69"/>
      <c r="AG660" s="71"/>
      <c r="AH660" s="69"/>
      <c r="AI660" s="69"/>
      <c r="AJ660" s="69"/>
      <c r="AK660" s="69"/>
      <c r="AL660" s="69"/>
      <c r="AM660" s="69"/>
      <c r="AN660" s="69"/>
      <c r="AO660" s="69"/>
      <c r="AP660" s="73"/>
      <c r="AQ660" s="73"/>
      <c r="AR660" s="73"/>
      <c r="AS660" s="73"/>
      <c r="AT660" s="73"/>
      <c r="AU660" s="73"/>
      <c r="AV660" s="73"/>
      <c r="AW660" s="73"/>
      <c r="AX660" s="73"/>
      <c r="AY660" s="73"/>
      <c r="AZ660" s="73"/>
      <c r="BA660" s="73"/>
      <c r="BB660" s="73"/>
      <c r="BC660" s="74"/>
      <c r="BD660" s="222" t="str">
        <f t="shared" si="21"/>
        <v xml:space="preserve"> </v>
      </c>
      <c r="BE660" s="76">
        <f ca="1">Validation!H660</f>
        <v>2</v>
      </c>
      <c r="BF660" t="str">
        <f ca="1">Validation!I660</f>
        <v/>
      </c>
      <c r="BJ660" t="str">
        <f>IF(AND(ISBLANK(Members[[#This Row],[DependentSSN]]),NOT(ISBLANK(Members[[#This Row],[MedicalPolicy]]))), "CoverageLevels", "Waivers")</f>
        <v>Waivers</v>
      </c>
      <c r="BK660" t="str">
        <f>IF(AND(ISBLANK(Members[[#This Row],[DependentSSN]]),NOT(ISBLANK(Members[[#This Row],[Dental Policy]]))), "CoverageLevels", "Waivers")</f>
        <v>Waivers</v>
      </c>
      <c r="BL660" t="str">
        <f>IF(AND(ISBLANK(Members[[#This Row],[DependentSSN]]),NOT(ISBLANK(Members[[#This Row],[VisionPolicy]]))), "CoverageLevels", "Waivers")</f>
        <v>Waivers</v>
      </c>
      <c r="BM660">
        <v>0</v>
      </c>
    </row>
    <row r="661" spans="1:65" x14ac:dyDescent="0.25">
      <c r="A661" s="4"/>
      <c r="B661" s="67"/>
      <c r="C661" s="68"/>
      <c r="D661" s="68"/>
      <c r="E661" s="69"/>
      <c r="F661" s="68"/>
      <c r="G661" s="69"/>
      <c r="H661" s="68"/>
      <c r="I661" s="68"/>
      <c r="J661" s="70"/>
      <c r="K661" s="68"/>
      <c r="L661" s="68"/>
      <c r="M661" s="71"/>
      <c r="N661" s="69"/>
      <c r="O661" s="69"/>
      <c r="P661" s="69"/>
      <c r="Q661" s="69"/>
      <c r="R661" s="69"/>
      <c r="S661" s="69"/>
      <c r="T661" s="68" t="str">
        <f>IF(IFERROR(VLOOKUP(Members[[#This Row],[Subscriber SSN]],$C$7:T660,18,FALSE), "") = 0, "",IFERROR(VLOOKUP(Members[[#This Row],[Subscriber SSN]],$C$7:T660,18,FALSE), ""))</f>
        <v/>
      </c>
      <c r="U661" s="68" t="str">
        <f>IF(IFERROR(VLOOKUP(Members[[#This Row],[Subscriber SSN]],$C$7:U660,19,FALSE), "") = 0, "",IFERROR(VLOOKUP(Members[[#This Row],[Subscriber SSN]],$C$7:U660,19,FALSE), ""))</f>
        <v/>
      </c>
      <c r="V661" s="69" t="str">
        <f>IF(IFERROR(VLOOKUP(Members[[#This Row],[Subscriber SSN]],$C$7:V660,20,FALSE), "") = 0, "", IFERROR(VLOOKUP(Members[[#This Row],[Subscriber SSN]],$C$7:V660,20,FALSE), ""))</f>
        <v/>
      </c>
      <c r="W661" s="68" t="str">
        <f>IF(IFERROR(VLOOKUP(Members[[#This Row],[Subscriber SSN]],$C$7:W660,21,FALSE), "") = 0, "", IFERROR(VLOOKUP(Members[[#This Row],[Subscriber SSN]],$C$7:W660,21,FALSE), ""))</f>
        <v/>
      </c>
      <c r="X661" s="68" t="str">
        <f>IF(IFERROR(VLOOKUP(Members[[#This Row],[Subscriber SSN]],$C$7:X660,22,FALSE), "") = 0, "", IFERROR(VLOOKUP(Members[[#This Row],[Subscriber SSN]],$C$7:X660,22,FALSE), ""))</f>
        <v/>
      </c>
      <c r="Y661" s="68"/>
      <c r="Z661" s="72"/>
      <c r="AA661" s="69"/>
      <c r="AB661" s="69"/>
      <c r="AC661" s="70"/>
      <c r="AD661" s="110">
        <f t="shared" si="20"/>
        <v>45292</v>
      </c>
      <c r="AE661" s="69"/>
      <c r="AF661" s="69"/>
      <c r="AG661" s="71"/>
      <c r="AH661" s="69"/>
      <c r="AI661" s="69"/>
      <c r="AJ661" s="69"/>
      <c r="AK661" s="69"/>
      <c r="AL661" s="69"/>
      <c r="AM661" s="69"/>
      <c r="AN661" s="69"/>
      <c r="AO661" s="69"/>
      <c r="AP661" s="73"/>
      <c r="AQ661" s="73"/>
      <c r="AR661" s="73"/>
      <c r="AS661" s="73"/>
      <c r="AT661" s="73"/>
      <c r="AU661" s="73"/>
      <c r="AV661" s="73"/>
      <c r="AW661" s="73"/>
      <c r="AX661" s="73"/>
      <c r="AY661" s="73"/>
      <c r="AZ661" s="73"/>
      <c r="BA661" s="73"/>
      <c r="BB661" s="73"/>
      <c r="BC661" s="74"/>
      <c r="BD661" s="222" t="str">
        <f t="shared" si="21"/>
        <v xml:space="preserve"> </v>
      </c>
      <c r="BE661" s="76">
        <f ca="1">Validation!H661</f>
        <v>2</v>
      </c>
      <c r="BF661" t="str">
        <f ca="1">Validation!I661</f>
        <v/>
      </c>
      <c r="BJ661" t="str">
        <f>IF(AND(ISBLANK(Members[[#This Row],[DependentSSN]]),NOT(ISBLANK(Members[[#This Row],[MedicalPolicy]]))), "CoverageLevels", "Waivers")</f>
        <v>Waivers</v>
      </c>
      <c r="BK661" t="str">
        <f>IF(AND(ISBLANK(Members[[#This Row],[DependentSSN]]),NOT(ISBLANK(Members[[#This Row],[Dental Policy]]))), "CoverageLevels", "Waivers")</f>
        <v>Waivers</v>
      </c>
      <c r="BL661" t="str">
        <f>IF(AND(ISBLANK(Members[[#This Row],[DependentSSN]]),NOT(ISBLANK(Members[[#This Row],[VisionPolicy]]))), "CoverageLevels", "Waivers")</f>
        <v>Waivers</v>
      </c>
      <c r="BM661">
        <v>0</v>
      </c>
    </row>
    <row r="662" spans="1:65" x14ac:dyDescent="0.25">
      <c r="A662" s="4"/>
      <c r="B662" s="67"/>
      <c r="C662" s="68"/>
      <c r="D662" s="68"/>
      <c r="E662" s="69"/>
      <c r="F662" s="68"/>
      <c r="G662" s="69"/>
      <c r="H662" s="68"/>
      <c r="I662" s="68"/>
      <c r="J662" s="70"/>
      <c r="K662" s="68"/>
      <c r="L662" s="68"/>
      <c r="M662" s="71"/>
      <c r="N662" s="69"/>
      <c r="O662" s="69"/>
      <c r="P662" s="69"/>
      <c r="Q662" s="69"/>
      <c r="R662" s="69"/>
      <c r="S662" s="69"/>
      <c r="T662" s="68" t="str">
        <f>IF(IFERROR(VLOOKUP(Members[[#This Row],[Subscriber SSN]],$C$7:T661,18,FALSE), "") = 0, "",IFERROR(VLOOKUP(Members[[#This Row],[Subscriber SSN]],$C$7:T661,18,FALSE), ""))</f>
        <v/>
      </c>
      <c r="U662" s="68" t="str">
        <f>IF(IFERROR(VLOOKUP(Members[[#This Row],[Subscriber SSN]],$C$7:U661,19,FALSE), "") = 0, "",IFERROR(VLOOKUP(Members[[#This Row],[Subscriber SSN]],$C$7:U661,19,FALSE), ""))</f>
        <v/>
      </c>
      <c r="V662" s="69" t="str">
        <f>IF(IFERROR(VLOOKUP(Members[[#This Row],[Subscriber SSN]],$C$7:V661,20,FALSE), "") = 0, "", IFERROR(VLOOKUP(Members[[#This Row],[Subscriber SSN]],$C$7:V661,20,FALSE), ""))</f>
        <v/>
      </c>
      <c r="W662" s="68" t="str">
        <f>IF(IFERROR(VLOOKUP(Members[[#This Row],[Subscriber SSN]],$C$7:W661,21,FALSE), "") = 0, "", IFERROR(VLOOKUP(Members[[#This Row],[Subscriber SSN]],$C$7:W661,21,FALSE), ""))</f>
        <v/>
      </c>
      <c r="X662" s="68" t="str">
        <f>IF(IFERROR(VLOOKUP(Members[[#This Row],[Subscriber SSN]],$C$7:X661,22,FALSE), "") = 0, "", IFERROR(VLOOKUP(Members[[#This Row],[Subscriber SSN]],$C$7:X661,22,FALSE), ""))</f>
        <v/>
      </c>
      <c r="Y662" s="68"/>
      <c r="Z662" s="72"/>
      <c r="AA662" s="69"/>
      <c r="AB662" s="69"/>
      <c r="AC662" s="70"/>
      <c r="AD662" s="110">
        <f t="shared" si="20"/>
        <v>45292</v>
      </c>
      <c r="AE662" s="69"/>
      <c r="AF662" s="69"/>
      <c r="AG662" s="71"/>
      <c r="AH662" s="69"/>
      <c r="AI662" s="69"/>
      <c r="AJ662" s="69"/>
      <c r="AK662" s="69"/>
      <c r="AL662" s="69"/>
      <c r="AM662" s="69"/>
      <c r="AN662" s="69"/>
      <c r="AO662" s="69"/>
      <c r="AP662" s="73"/>
      <c r="AQ662" s="73"/>
      <c r="AR662" s="73"/>
      <c r="AS662" s="73"/>
      <c r="AT662" s="73"/>
      <c r="AU662" s="73"/>
      <c r="AV662" s="73"/>
      <c r="AW662" s="73"/>
      <c r="AX662" s="73"/>
      <c r="AY662" s="73"/>
      <c r="AZ662" s="73"/>
      <c r="BA662" s="73"/>
      <c r="BB662" s="73"/>
      <c r="BC662" s="74"/>
      <c r="BD662" s="222" t="str">
        <f t="shared" si="21"/>
        <v xml:space="preserve"> </v>
      </c>
      <c r="BE662" s="76">
        <f ca="1">Validation!H662</f>
        <v>2</v>
      </c>
      <c r="BF662" t="str">
        <f ca="1">Validation!I662</f>
        <v/>
      </c>
      <c r="BJ662" t="str">
        <f>IF(AND(ISBLANK(Members[[#This Row],[DependentSSN]]),NOT(ISBLANK(Members[[#This Row],[MedicalPolicy]]))), "CoverageLevels", "Waivers")</f>
        <v>Waivers</v>
      </c>
      <c r="BK662" t="str">
        <f>IF(AND(ISBLANK(Members[[#This Row],[DependentSSN]]),NOT(ISBLANK(Members[[#This Row],[Dental Policy]]))), "CoverageLevels", "Waivers")</f>
        <v>Waivers</v>
      </c>
      <c r="BL662" t="str">
        <f>IF(AND(ISBLANK(Members[[#This Row],[DependentSSN]]),NOT(ISBLANK(Members[[#This Row],[VisionPolicy]]))), "CoverageLevels", "Waivers")</f>
        <v>Waivers</v>
      </c>
      <c r="BM662">
        <v>0</v>
      </c>
    </row>
    <row r="663" spans="1:65" x14ac:dyDescent="0.25">
      <c r="A663" s="4"/>
      <c r="B663" s="67"/>
      <c r="C663" s="68"/>
      <c r="D663" s="68"/>
      <c r="E663" s="69"/>
      <c r="F663" s="68"/>
      <c r="G663" s="69"/>
      <c r="H663" s="68"/>
      <c r="I663" s="68"/>
      <c r="J663" s="70"/>
      <c r="K663" s="68"/>
      <c r="L663" s="68"/>
      <c r="M663" s="71"/>
      <c r="N663" s="69"/>
      <c r="O663" s="69"/>
      <c r="P663" s="69"/>
      <c r="Q663" s="69"/>
      <c r="R663" s="69"/>
      <c r="S663" s="69"/>
      <c r="T663" s="68" t="str">
        <f>IF(IFERROR(VLOOKUP(Members[[#This Row],[Subscriber SSN]],$C$7:T662,18,FALSE), "") = 0, "",IFERROR(VLOOKUP(Members[[#This Row],[Subscriber SSN]],$C$7:T662,18,FALSE), ""))</f>
        <v/>
      </c>
      <c r="U663" s="68" t="str">
        <f>IF(IFERROR(VLOOKUP(Members[[#This Row],[Subscriber SSN]],$C$7:U662,19,FALSE), "") = 0, "",IFERROR(VLOOKUP(Members[[#This Row],[Subscriber SSN]],$C$7:U662,19,FALSE), ""))</f>
        <v/>
      </c>
      <c r="V663" s="69" t="str">
        <f>IF(IFERROR(VLOOKUP(Members[[#This Row],[Subscriber SSN]],$C$7:V662,20,FALSE), "") = 0, "", IFERROR(VLOOKUP(Members[[#This Row],[Subscriber SSN]],$C$7:V662,20,FALSE), ""))</f>
        <v/>
      </c>
      <c r="W663" s="68" t="str">
        <f>IF(IFERROR(VLOOKUP(Members[[#This Row],[Subscriber SSN]],$C$7:W662,21,FALSE), "") = 0, "", IFERROR(VLOOKUP(Members[[#This Row],[Subscriber SSN]],$C$7:W662,21,FALSE), ""))</f>
        <v/>
      </c>
      <c r="X663" s="68" t="str">
        <f>IF(IFERROR(VLOOKUP(Members[[#This Row],[Subscriber SSN]],$C$7:X662,22,FALSE), "") = 0, "", IFERROR(VLOOKUP(Members[[#This Row],[Subscriber SSN]],$C$7:X662,22,FALSE), ""))</f>
        <v/>
      </c>
      <c r="Y663" s="68"/>
      <c r="Z663" s="72"/>
      <c r="AA663" s="69"/>
      <c r="AB663" s="69"/>
      <c r="AC663" s="70"/>
      <c r="AD663" s="110">
        <f t="shared" si="20"/>
        <v>45292</v>
      </c>
      <c r="AE663" s="69"/>
      <c r="AF663" s="69"/>
      <c r="AG663" s="71"/>
      <c r="AH663" s="69"/>
      <c r="AI663" s="69"/>
      <c r="AJ663" s="69"/>
      <c r="AK663" s="69"/>
      <c r="AL663" s="69"/>
      <c r="AM663" s="69"/>
      <c r="AN663" s="69"/>
      <c r="AO663" s="69"/>
      <c r="AP663" s="73"/>
      <c r="AQ663" s="73"/>
      <c r="AR663" s="73"/>
      <c r="AS663" s="73"/>
      <c r="AT663" s="73"/>
      <c r="AU663" s="73"/>
      <c r="AV663" s="73"/>
      <c r="AW663" s="73"/>
      <c r="AX663" s="73"/>
      <c r="AY663" s="73"/>
      <c r="AZ663" s="73"/>
      <c r="BA663" s="73"/>
      <c r="BB663" s="73"/>
      <c r="BC663" s="74"/>
      <c r="BD663" s="222" t="str">
        <f t="shared" si="21"/>
        <v xml:space="preserve"> </v>
      </c>
      <c r="BE663" s="76">
        <f ca="1">Validation!H663</f>
        <v>2</v>
      </c>
      <c r="BF663" t="str">
        <f ca="1">Validation!I663</f>
        <v/>
      </c>
      <c r="BJ663" t="str">
        <f>IF(AND(ISBLANK(Members[[#This Row],[DependentSSN]]),NOT(ISBLANK(Members[[#This Row],[MedicalPolicy]]))), "CoverageLevels", "Waivers")</f>
        <v>Waivers</v>
      </c>
      <c r="BK663" t="str">
        <f>IF(AND(ISBLANK(Members[[#This Row],[DependentSSN]]),NOT(ISBLANK(Members[[#This Row],[Dental Policy]]))), "CoverageLevels", "Waivers")</f>
        <v>Waivers</v>
      </c>
      <c r="BL663" t="str">
        <f>IF(AND(ISBLANK(Members[[#This Row],[DependentSSN]]),NOT(ISBLANK(Members[[#This Row],[VisionPolicy]]))), "CoverageLevels", "Waivers")</f>
        <v>Waivers</v>
      </c>
      <c r="BM663">
        <v>0</v>
      </c>
    </row>
    <row r="664" spans="1:65" x14ac:dyDescent="0.25">
      <c r="A664" s="4"/>
      <c r="B664" s="67"/>
      <c r="C664" s="68"/>
      <c r="D664" s="68"/>
      <c r="E664" s="69"/>
      <c r="F664" s="68"/>
      <c r="G664" s="69"/>
      <c r="H664" s="68"/>
      <c r="I664" s="68"/>
      <c r="J664" s="70"/>
      <c r="K664" s="68"/>
      <c r="L664" s="68"/>
      <c r="M664" s="71"/>
      <c r="N664" s="69"/>
      <c r="O664" s="69"/>
      <c r="P664" s="69"/>
      <c r="Q664" s="69"/>
      <c r="R664" s="69"/>
      <c r="S664" s="69"/>
      <c r="T664" s="68" t="str">
        <f>IF(IFERROR(VLOOKUP(Members[[#This Row],[Subscriber SSN]],$C$7:T663,18,FALSE), "") = 0, "",IFERROR(VLOOKUP(Members[[#This Row],[Subscriber SSN]],$C$7:T663,18,FALSE), ""))</f>
        <v/>
      </c>
      <c r="U664" s="68" t="str">
        <f>IF(IFERROR(VLOOKUP(Members[[#This Row],[Subscriber SSN]],$C$7:U663,19,FALSE), "") = 0, "",IFERROR(VLOOKUP(Members[[#This Row],[Subscriber SSN]],$C$7:U663,19,FALSE), ""))</f>
        <v/>
      </c>
      <c r="V664" s="69" t="str">
        <f>IF(IFERROR(VLOOKUP(Members[[#This Row],[Subscriber SSN]],$C$7:V663,20,FALSE), "") = 0, "", IFERROR(VLOOKUP(Members[[#This Row],[Subscriber SSN]],$C$7:V663,20,FALSE), ""))</f>
        <v/>
      </c>
      <c r="W664" s="68" t="str">
        <f>IF(IFERROR(VLOOKUP(Members[[#This Row],[Subscriber SSN]],$C$7:W663,21,FALSE), "") = 0, "", IFERROR(VLOOKUP(Members[[#This Row],[Subscriber SSN]],$C$7:W663,21,FALSE), ""))</f>
        <v/>
      </c>
      <c r="X664" s="68" t="str">
        <f>IF(IFERROR(VLOOKUP(Members[[#This Row],[Subscriber SSN]],$C$7:X663,22,FALSE), "") = 0, "", IFERROR(VLOOKUP(Members[[#This Row],[Subscriber SSN]],$C$7:X663,22,FALSE), ""))</f>
        <v/>
      </c>
      <c r="Y664" s="68"/>
      <c r="Z664" s="72"/>
      <c r="AA664" s="69"/>
      <c r="AB664" s="69"/>
      <c r="AC664" s="70"/>
      <c r="AD664" s="110">
        <f t="shared" si="20"/>
        <v>45292</v>
      </c>
      <c r="AE664" s="69"/>
      <c r="AF664" s="69"/>
      <c r="AG664" s="71"/>
      <c r="AH664" s="69"/>
      <c r="AI664" s="69"/>
      <c r="AJ664" s="69"/>
      <c r="AK664" s="69"/>
      <c r="AL664" s="69"/>
      <c r="AM664" s="69"/>
      <c r="AN664" s="69"/>
      <c r="AO664" s="69"/>
      <c r="AP664" s="73"/>
      <c r="AQ664" s="73"/>
      <c r="AR664" s="73"/>
      <c r="AS664" s="73"/>
      <c r="AT664" s="73"/>
      <c r="AU664" s="73"/>
      <c r="AV664" s="73"/>
      <c r="AW664" s="73"/>
      <c r="AX664" s="73"/>
      <c r="AY664" s="73"/>
      <c r="AZ664" s="73"/>
      <c r="BA664" s="73"/>
      <c r="BB664" s="73"/>
      <c r="BC664" s="74"/>
      <c r="BD664" s="222" t="str">
        <f t="shared" si="21"/>
        <v xml:space="preserve"> </v>
      </c>
      <c r="BE664" s="76">
        <f ca="1">Validation!H664</f>
        <v>2</v>
      </c>
      <c r="BF664" t="str">
        <f ca="1">Validation!I664</f>
        <v/>
      </c>
      <c r="BJ664" t="str">
        <f>IF(AND(ISBLANK(Members[[#This Row],[DependentSSN]]),NOT(ISBLANK(Members[[#This Row],[MedicalPolicy]]))), "CoverageLevels", "Waivers")</f>
        <v>Waivers</v>
      </c>
      <c r="BK664" t="str">
        <f>IF(AND(ISBLANK(Members[[#This Row],[DependentSSN]]),NOT(ISBLANK(Members[[#This Row],[Dental Policy]]))), "CoverageLevels", "Waivers")</f>
        <v>Waivers</v>
      </c>
      <c r="BL664" t="str">
        <f>IF(AND(ISBLANK(Members[[#This Row],[DependentSSN]]),NOT(ISBLANK(Members[[#This Row],[VisionPolicy]]))), "CoverageLevels", "Waivers")</f>
        <v>Waivers</v>
      </c>
      <c r="BM664">
        <v>0</v>
      </c>
    </row>
    <row r="665" spans="1:65" x14ac:dyDescent="0.25">
      <c r="A665" s="4"/>
      <c r="B665" s="67"/>
      <c r="C665" s="68"/>
      <c r="D665" s="68"/>
      <c r="E665" s="69"/>
      <c r="F665" s="68"/>
      <c r="G665" s="69"/>
      <c r="H665" s="68"/>
      <c r="I665" s="68"/>
      <c r="J665" s="70"/>
      <c r="K665" s="68"/>
      <c r="L665" s="68"/>
      <c r="M665" s="71"/>
      <c r="N665" s="69"/>
      <c r="O665" s="69"/>
      <c r="P665" s="69"/>
      <c r="Q665" s="69"/>
      <c r="R665" s="69"/>
      <c r="S665" s="69"/>
      <c r="T665" s="68" t="str">
        <f>IF(IFERROR(VLOOKUP(Members[[#This Row],[Subscriber SSN]],$C$7:T664,18,FALSE), "") = 0, "",IFERROR(VLOOKUP(Members[[#This Row],[Subscriber SSN]],$C$7:T664,18,FALSE), ""))</f>
        <v/>
      </c>
      <c r="U665" s="68" t="str">
        <f>IF(IFERROR(VLOOKUP(Members[[#This Row],[Subscriber SSN]],$C$7:U664,19,FALSE), "") = 0, "",IFERROR(VLOOKUP(Members[[#This Row],[Subscriber SSN]],$C$7:U664,19,FALSE), ""))</f>
        <v/>
      </c>
      <c r="V665" s="69" t="str">
        <f>IF(IFERROR(VLOOKUP(Members[[#This Row],[Subscriber SSN]],$C$7:V664,20,FALSE), "") = 0, "", IFERROR(VLOOKUP(Members[[#This Row],[Subscriber SSN]],$C$7:V664,20,FALSE), ""))</f>
        <v/>
      </c>
      <c r="W665" s="68" t="str">
        <f>IF(IFERROR(VLOOKUP(Members[[#This Row],[Subscriber SSN]],$C$7:W664,21,FALSE), "") = 0, "", IFERROR(VLOOKUP(Members[[#This Row],[Subscriber SSN]],$C$7:W664,21,FALSE), ""))</f>
        <v/>
      </c>
      <c r="X665" s="68" t="str">
        <f>IF(IFERROR(VLOOKUP(Members[[#This Row],[Subscriber SSN]],$C$7:X664,22,FALSE), "") = 0, "", IFERROR(VLOOKUP(Members[[#This Row],[Subscriber SSN]],$C$7:X664,22,FALSE), ""))</f>
        <v/>
      </c>
      <c r="Y665" s="68"/>
      <c r="Z665" s="72"/>
      <c r="AA665" s="69"/>
      <c r="AB665" s="69"/>
      <c r="AC665" s="70"/>
      <c r="AD665" s="110">
        <f t="shared" si="20"/>
        <v>45292</v>
      </c>
      <c r="AE665" s="69"/>
      <c r="AF665" s="69"/>
      <c r="AG665" s="71"/>
      <c r="AH665" s="69"/>
      <c r="AI665" s="69"/>
      <c r="AJ665" s="69"/>
      <c r="AK665" s="69"/>
      <c r="AL665" s="69"/>
      <c r="AM665" s="69"/>
      <c r="AN665" s="69"/>
      <c r="AO665" s="69"/>
      <c r="AP665" s="73"/>
      <c r="AQ665" s="73"/>
      <c r="AR665" s="73"/>
      <c r="AS665" s="73"/>
      <c r="AT665" s="73"/>
      <c r="AU665" s="73"/>
      <c r="AV665" s="73"/>
      <c r="AW665" s="73"/>
      <c r="AX665" s="73"/>
      <c r="AY665" s="73"/>
      <c r="AZ665" s="73"/>
      <c r="BA665" s="73"/>
      <c r="BB665" s="73"/>
      <c r="BC665" s="74"/>
      <c r="BD665" s="222" t="str">
        <f t="shared" si="21"/>
        <v xml:space="preserve"> </v>
      </c>
      <c r="BE665" s="76">
        <f ca="1">Validation!H665</f>
        <v>2</v>
      </c>
      <c r="BF665" t="str">
        <f ca="1">Validation!I665</f>
        <v/>
      </c>
      <c r="BJ665" t="str">
        <f>IF(AND(ISBLANK(Members[[#This Row],[DependentSSN]]),NOT(ISBLANK(Members[[#This Row],[MedicalPolicy]]))), "CoverageLevels", "Waivers")</f>
        <v>Waivers</v>
      </c>
      <c r="BK665" t="str">
        <f>IF(AND(ISBLANK(Members[[#This Row],[DependentSSN]]),NOT(ISBLANK(Members[[#This Row],[Dental Policy]]))), "CoverageLevels", "Waivers")</f>
        <v>Waivers</v>
      </c>
      <c r="BL665" t="str">
        <f>IF(AND(ISBLANK(Members[[#This Row],[DependentSSN]]),NOT(ISBLANK(Members[[#This Row],[VisionPolicy]]))), "CoverageLevels", "Waivers")</f>
        <v>Waivers</v>
      </c>
      <c r="BM665">
        <v>0</v>
      </c>
    </row>
    <row r="666" spans="1:65" x14ac:dyDescent="0.25">
      <c r="A666" s="4"/>
      <c r="B666" s="67"/>
      <c r="C666" s="68"/>
      <c r="D666" s="68"/>
      <c r="E666" s="69"/>
      <c r="F666" s="68"/>
      <c r="G666" s="69"/>
      <c r="H666" s="68"/>
      <c r="I666" s="68"/>
      <c r="J666" s="70"/>
      <c r="K666" s="68"/>
      <c r="L666" s="68"/>
      <c r="M666" s="71"/>
      <c r="N666" s="69"/>
      <c r="O666" s="69"/>
      <c r="P666" s="69"/>
      <c r="Q666" s="69"/>
      <c r="R666" s="69"/>
      <c r="S666" s="69"/>
      <c r="T666" s="68" t="str">
        <f>IF(IFERROR(VLOOKUP(Members[[#This Row],[Subscriber SSN]],$C$7:T665,18,FALSE), "") = 0, "",IFERROR(VLOOKUP(Members[[#This Row],[Subscriber SSN]],$C$7:T665,18,FALSE), ""))</f>
        <v/>
      </c>
      <c r="U666" s="68" t="str">
        <f>IF(IFERROR(VLOOKUP(Members[[#This Row],[Subscriber SSN]],$C$7:U665,19,FALSE), "") = 0, "",IFERROR(VLOOKUP(Members[[#This Row],[Subscriber SSN]],$C$7:U665,19,FALSE), ""))</f>
        <v/>
      </c>
      <c r="V666" s="69" t="str">
        <f>IF(IFERROR(VLOOKUP(Members[[#This Row],[Subscriber SSN]],$C$7:V665,20,FALSE), "") = 0, "", IFERROR(VLOOKUP(Members[[#This Row],[Subscriber SSN]],$C$7:V665,20,FALSE), ""))</f>
        <v/>
      </c>
      <c r="W666" s="68" t="str">
        <f>IF(IFERROR(VLOOKUP(Members[[#This Row],[Subscriber SSN]],$C$7:W665,21,FALSE), "") = 0, "", IFERROR(VLOOKUP(Members[[#This Row],[Subscriber SSN]],$C$7:W665,21,FALSE), ""))</f>
        <v/>
      </c>
      <c r="X666" s="68" t="str">
        <f>IF(IFERROR(VLOOKUP(Members[[#This Row],[Subscriber SSN]],$C$7:X665,22,FALSE), "") = 0, "", IFERROR(VLOOKUP(Members[[#This Row],[Subscriber SSN]],$C$7:X665,22,FALSE), ""))</f>
        <v/>
      </c>
      <c r="Y666" s="68"/>
      <c r="Z666" s="72"/>
      <c r="AA666" s="69"/>
      <c r="AB666" s="69"/>
      <c r="AC666" s="70"/>
      <c r="AD666" s="110">
        <f t="shared" si="20"/>
        <v>45292</v>
      </c>
      <c r="AE666" s="69"/>
      <c r="AF666" s="69"/>
      <c r="AG666" s="71"/>
      <c r="AH666" s="69"/>
      <c r="AI666" s="69"/>
      <c r="AJ666" s="69"/>
      <c r="AK666" s="69"/>
      <c r="AL666" s="69"/>
      <c r="AM666" s="69"/>
      <c r="AN666" s="69"/>
      <c r="AO666" s="69"/>
      <c r="AP666" s="73"/>
      <c r="AQ666" s="73"/>
      <c r="AR666" s="73"/>
      <c r="AS666" s="73"/>
      <c r="AT666" s="73"/>
      <c r="AU666" s="73"/>
      <c r="AV666" s="73"/>
      <c r="AW666" s="73"/>
      <c r="AX666" s="73"/>
      <c r="AY666" s="73"/>
      <c r="AZ666" s="73"/>
      <c r="BA666" s="73"/>
      <c r="BB666" s="73"/>
      <c r="BC666" s="74"/>
      <c r="BD666" s="222" t="str">
        <f t="shared" si="21"/>
        <v xml:space="preserve"> </v>
      </c>
      <c r="BE666" s="76">
        <f ca="1">Validation!H666</f>
        <v>2</v>
      </c>
      <c r="BF666" t="str">
        <f ca="1">Validation!I666</f>
        <v/>
      </c>
      <c r="BJ666" t="str">
        <f>IF(AND(ISBLANK(Members[[#This Row],[DependentSSN]]),NOT(ISBLANK(Members[[#This Row],[MedicalPolicy]]))), "CoverageLevels", "Waivers")</f>
        <v>Waivers</v>
      </c>
      <c r="BK666" t="str">
        <f>IF(AND(ISBLANK(Members[[#This Row],[DependentSSN]]),NOT(ISBLANK(Members[[#This Row],[Dental Policy]]))), "CoverageLevels", "Waivers")</f>
        <v>Waivers</v>
      </c>
      <c r="BL666" t="str">
        <f>IF(AND(ISBLANK(Members[[#This Row],[DependentSSN]]),NOT(ISBLANK(Members[[#This Row],[VisionPolicy]]))), "CoverageLevels", "Waivers")</f>
        <v>Waivers</v>
      </c>
      <c r="BM666">
        <v>0</v>
      </c>
    </row>
    <row r="667" spans="1:65" x14ac:dyDescent="0.25">
      <c r="A667" s="4"/>
      <c r="B667" s="67"/>
      <c r="C667" s="68"/>
      <c r="D667" s="68"/>
      <c r="E667" s="69"/>
      <c r="F667" s="68"/>
      <c r="G667" s="69"/>
      <c r="H667" s="68"/>
      <c r="I667" s="68"/>
      <c r="J667" s="70"/>
      <c r="K667" s="68"/>
      <c r="L667" s="68"/>
      <c r="M667" s="71"/>
      <c r="N667" s="69"/>
      <c r="O667" s="69"/>
      <c r="P667" s="69"/>
      <c r="Q667" s="69"/>
      <c r="R667" s="69"/>
      <c r="S667" s="69"/>
      <c r="T667" s="68" t="str">
        <f>IF(IFERROR(VLOOKUP(Members[[#This Row],[Subscriber SSN]],$C$7:T666,18,FALSE), "") = 0, "",IFERROR(VLOOKUP(Members[[#This Row],[Subscriber SSN]],$C$7:T666,18,FALSE), ""))</f>
        <v/>
      </c>
      <c r="U667" s="68" t="str">
        <f>IF(IFERROR(VLOOKUP(Members[[#This Row],[Subscriber SSN]],$C$7:U666,19,FALSE), "") = 0, "",IFERROR(VLOOKUP(Members[[#This Row],[Subscriber SSN]],$C$7:U666,19,FALSE), ""))</f>
        <v/>
      </c>
      <c r="V667" s="69" t="str">
        <f>IF(IFERROR(VLOOKUP(Members[[#This Row],[Subscriber SSN]],$C$7:V666,20,FALSE), "") = 0, "", IFERROR(VLOOKUP(Members[[#This Row],[Subscriber SSN]],$C$7:V666,20,FALSE), ""))</f>
        <v/>
      </c>
      <c r="W667" s="68" t="str">
        <f>IF(IFERROR(VLOOKUP(Members[[#This Row],[Subscriber SSN]],$C$7:W666,21,FALSE), "") = 0, "", IFERROR(VLOOKUP(Members[[#This Row],[Subscriber SSN]],$C$7:W666,21,FALSE), ""))</f>
        <v/>
      </c>
      <c r="X667" s="68" t="str">
        <f>IF(IFERROR(VLOOKUP(Members[[#This Row],[Subscriber SSN]],$C$7:X666,22,FALSE), "") = 0, "", IFERROR(VLOOKUP(Members[[#This Row],[Subscriber SSN]],$C$7:X666,22,FALSE), ""))</f>
        <v/>
      </c>
      <c r="Y667" s="68"/>
      <c r="Z667" s="72"/>
      <c r="AA667" s="69"/>
      <c r="AB667" s="69"/>
      <c r="AC667" s="70"/>
      <c r="AD667" s="110">
        <f t="shared" si="20"/>
        <v>45292</v>
      </c>
      <c r="AE667" s="69"/>
      <c r="AF667" s="69"/>
      <c r="AG667" s="71"/>
      <c r="AH667" s="69"/>
      <c r="AI667" s="69"/>
      <c r="AJ667" s="69"/>
      <c r="AK667" s="69"/>
      <c r="AL667" s="69"/>
      <c r="AM667" s="69"/>
      <c r="AN667" s="69"/>
      <c r="AO667" s="69"/>
      <c r="AP667" s="73"/>
      <c r="AQ667" s="73"/>
      <c r="AR667" s="73"/>
      <c r="AS667" s="73"/>
      <c r="AT667" s="73"/>
      <c r="AU667" s="73"/>
      <c r="AV667" s="73"/>
      <c r="AW667" s="73"/>
      <c r="AX667" s="73"/>
      <c r="AY667" s="73"/>
      <c r="AZ667" s="73"/>
      <c r="BA667" s="73"/>
      <c r="BB667" s="73"/>
      <c r="BC667" s="74"/>
      <c r="BD667" s="222" t="str">
        <f t="shared" si="21"/>
        <v xml:space="preserve"> </v>
      </c>
      <c r="BE667" s="76">
        <f ca="1">Validation!H667</f>
        <v>2</v>
      </c>
      <c r="BF667" t="str">
        <f ca="1">Validation!I667</f>
        <v/>
      </c>
      <c r="BJ667" t="str">
        <f>IF(AND(ISBLANK(Members[[#This Row],[DependentSSN]]),NOT(ISBLANK(Members[[#This Row],[MedicalPolicy]]))), "CoverageLevels", "Waivers")</f>
        <v>Waivers</v>
      </c>
      <c r="BK667" t="str">
        <f>IF(AND(ISBLANK(Members[[#This Row],[DependentSSN]]),NOT(ISBLANK(Members[[#This Row],[Dental Policy]]))), "CoverageLevels", "Waivers")</f>
        <v>Waivers</v>
      </c>
      <c r="BL667" t="str">
        <f>IF(AND(ISBLANK(Members[[#This Row],[DependentSSN]]),NOT(ISBLANK(Members[[#This Row],[VisionPolicy]]))), "CoverageLevels", "Waivers")</f>
        <v>Waivers</v>
      </c>
      <c r="BM667">
        <v>0</v>
      </c>
    </row>
    <row r="668" spans="1:65" x14ac:dyDescent="0.25">
      <c r="A668" s="4"/>
      <c r="B668" s="67"/>
      <c r="C668" s="68"/>
      <c r="D668" s="68"/>
      <c r="E668" s="69"/>
      <c r="F668" s="68"/>
      <c r="G668" s="69"/>
      <c r="H668" s="68"/>
      <c r="I668" s="68"/>
      <c r="J668" s="70"/>
      <c r="K668" s="68"/>
      <c r="L668" s="68"/>
      <c r="M668" s="71"/>
      <c r="N668" s="69"/>
      <c r="O668" s="69"/>
      <c r="P668" s="69"/>
      <c r="Q668" s="69"/>
      <c r="R668" s="69"/>
      <c r="S668" s="69"/>
      <c r="T668" s="68" t="str">
        <f>IF(IFERROR(VLOOKUP(Members[[#This Row],[Subscriber SSN]],$C$7:T667,18,FALSE), "") = 0, "",IFERROR(VLOOKUP(Members[[#This Row],[Subscriber SSN]],$C$7:T667,18,FALSE), ""))</f>
        <v/>
      </c>
      <c r="U668" s="68" t="str">
        <f>IF(IFERROR(VLOOKUP(Members[[#This Row],[Subscriber SSN]],$C$7:U667,19,FALSE), "") = 0, "",IFERROR(VLOOKUP(Members[[#This Row],[Subscriber SSN]],$C$7:U667,19,FALSE), ""))</f>
        <v/>
      </c>
      <c r="V668" s="69" t="str">
        <f>IF(IFERROR(VLOOKUP(Members[[#This Row],[Subscriber SSN]],$C$7:V667,20,FALSE), "") = 0, "", IFERROR(VLOOKUP(Members[[#This Row],[Subscriber SSN]],$C$7:V667,20,FALSE), ""))</f>
        <v/>
      </c>
      <c r="W668" s="68" t="str">
        <f>IF(IFERROR(VLOOKUP(Members[[#This Row],[Subscriber SSN]],$C$7:W667,21,FALSE), "") = 0, "", IFERROR(VLOOKUP(Members[[#This Row],[Subscriber SSN]],$C$7:W667,21,FALSE), ""))</f>
        <v/>
      </c>
      <c r="X668" s="68" t="str">
        <f>IF(IFERROR(VLOOKUP(Members[[#This Row],[Subscriber SSN]],$C$7:X667,22,FALSE), "") = 0, "", IFERROR(VLOOKUP(Members[[#This Row],[Subscriber SSN]],$C$7:X667,22,FALSE), ""))</f>
        <v/>
      </c>
      <c r="Y668" s="68"/>
      <c r="Z668" s="72"/>
      <c r="AA668" s="69"/>
      <c r="AB668" s="69"/>
      <c r="AC668" s="70"/>
      <c r="AD668" s="110">
        <f t="shared" si="20"/>
        <v>45292</v>
      </c>
      <c r="AE668" s="69"/>
      <c r="AF668" s="69"/>
      <c r="AG668" s="71"/>
      <c r="AH668" s="69"/>
      <c r="AI668" s="69"/>
      <c r="AJ668" s="69"/>
      <c r="AK668" s="69"/>
      <c r="AL668" s="69"/>
      <c r="AM668" s="69"/>
      <c r="AN668" s="69"/>
      <c r="AO668" s="69"/>
      <c r="AP668" s="73"/>
      <c r="AQ668" s="73"/>
      <c r="AR668" s="73"/>
      <c r="AS668" s="73"/>
      <c r="AT668" s="73"/>
      <c r="AU668" s="73"/>
      <c r="AV668" s="73"/>
      <c r="AW668" s="73"/>
      <c r="AX668" s="73"/>
      <c r="AY668" s="73"/>
      <c r="AZ668" s="73"/>
      <c r="BA668" s="73"/>
      <c r="BB668" s="73"/>
      <c r="BC668" s="74"/>
      <c r="BD668" s="222" t="str">
        <f t="shared" si="21"/>
        <v xml:space="preserve"> </v>
      </c>
      <c r="BE668" s="76">
        <f ca="1">Validation!H668</f>
        <v>2</v>
      </c>
      <c r="BF668" t="str">
        <f ca="1">Validation!I668</f>
        <v/>
      </c>
      <c r="BJ668" t="str">
        <f>IF(AND(ISBLANK(Members[[#This Row],[DependentSSN]]),NOT(ISBLANK(Members[[#This Row],[MedicalPolicy]]))), "CoverageLevels", "Waivers")</f>
        <v>Waivers</v>
      </c>
      <c r="BK668" t="str">
        <f>IF(AND(ISBLANK(Members[[#This Row],[DependentSSN]]),NOT(ISBLANK(Members[[#This Row],[Dental Policy]]))), "CoverageLevels", "Waivers")</f>
        <v>Waivers</v>
      </c>
      <c r="BL668" t="str">
        <f>IF(AND(ISBLANK(Members[[#This Row],[DependentSSN]]),NOT(ISBLANK(Members[[#This Row],[VisionPolicy]]))), "CoverageLevels", "Waivers")</f>
        <v>Waivers</v>
      </c>
      <c r="BM668">
        <v>0</v>
      </c>
    </row>
    <row r="669" spans="1:65" x14ac:dyDescent="0.25">
      <c r="A669" s="4"/>
      <c r="B669" s="67"/>
      <c r="C669" s="68"/>
      <c r="D669" s="68"/>
      <c r="E669" s="69"/>
      <c r="F669" s="68"/>
      <c r="G669" s="69"/>
      <c r="H669" s="68"/>
      <c r="I669" s="68"/>
      <c r="J669" s="70"/>
      <c r="K669" s="68"/>
      <c r="L669" s="68"/>
      <c r="M669" s="71"/>
      <c r="N669" s="69"/>
      <c r="O669" s="69"/>
      <c r="P669" s="69"/>
      <c r="Q669" s="69"/>
      <c r="R669" s="69"/>
      <c r="S669" s="69"/>
      <c r="T669" s="68" t="str">
        <f>IF(IFERROR(VLOOKUP(Members[[#This Row],[Subscriber SSN]],$C$7:T668,18,FALSE), "") = 0, "",IFERROR(VLOOKUP(Members[[#This Row],[Subscriber SSN]],$C$7:T668,18,FALSE), ""))</f>
        <v/>
      </c>
      <c r="U669" s="68" t="str">
        <f>IF(IFERROR(VLOOKUP(Members[[#This Row],[Subscriber SSN]],$C$7:U668,19,FALSE), "") = 0, "",IFERROR(VLOOKUP(Members[[#This Row],[Subscriber SSN]],$C$7:U668,19,FALSE), ""))</f>
        <v/>
      </c>
      <c r="V669" s="69" t="str">
        <f>IF(IFERROR(VLOOKUP(Members[[#This Row],[Subscriber SSN]],$C$7:V668,20,FALSE), "") = 0, "", IFERROR(VLOOKUP(Members[[#This Row],[Subscriber SSN]],$C$7:V668,20,FALSE), ""))</f>
        <v/>
      </c>
      <c r="W669" s="68" t="str">
        <f>IF(IFERROR(VLOOKUP(Members[[#This Row],[Subscriber SSN]],$C$7:W668,21,FALSE), "") = 0, "", IFERROR(VLOOKUP(Members[[#This Row],[Subscriber SSN]],$C$7:W668,21,FALSE), ""))</f>
        <v/>
      </c>
      <c r="X669" s="68" t="str">
        <f>IF(IFERROR(VLOOKUP(Members[[#This Row],[Subscriber SSN]],$C$7:X668,22,FALSE), "") = 0, "", IFERROR(VLOOKUP(Members[[#This Row],[Subscriber SSN]],$C$7:X668,22,FALSE), ""))</f>
        <v/>
      </c>
      <c r="Y669" s="68"/>
      <c r="Z669" s="72"/>
      <c r="AA669" s="69"/>
      <c r="AB669" s="69"/>
      <c r="AC669" s="70"/>
      <c r="AD669" s="110">
        <f t="shared" si="20"/>
        <v>45292</v>
      </c>
      <c r="AE669" s="69"/>
      <c r="AF669" s="69"/>
      <c r="AG669" s="71"/>
      <c r="AH669" s="69"/>
      <c r="AI669" s="69"/>
      <c r="AJ669" s="69"/>
      <c r="AK669" s="69"/>
      <c r="AL669" s="69"/>
      <c r="AM669" s="69"/>
      <c r="AN669" s="69"/>
      <c r="AO669" s="69"/>
      <c r="AP669" s="73"/>
      <c r="AQ669" s="73"/>
      <c r="AR669" s="73"/>
      <c r="AS669" s="73"/>
      <c r="AT669" s="73"/>
      <c r="AU669" s="73"/>
      <c r="AV669" s="73"/>
      <c r="AW669" s="73"/>
      <c r="AX669" s="73"/>
      <c r="AY669" s="73"/>
      <c r="AZ669" s="73"/>
      <c r="BA669" s="73"/>
      <c r="BB669" s="73"/>
      <c r="BC669" s="74"/>
      <c r="BD669" s="222" t="str">
        <f t="shared" si="21"/>
        <v xml:space="preserve"> </v>
      </c>
      <c r="BE669" s="76">
        <f ca="1">Validation!H669</f>
        <v>2</v>
      </c>
      <c r="BF669" t="str">
        <f ca="1">Validation!I669</f>
        <v/>
      </c>
      <c r="BJ669" t="str">
        <f>IF(AND(ISBLANK(Members[[#This Row],[DependentSSN]]),NOT(ISBLANK(Members[[#This Row],[MedicalPolicy]]))), "CoverageLevels", "Waivers")</f>
        <v>Waivers</v>
      </c>
      <c r="BK669" t="str">
        <f>IF(AND(ISBLANK(Members[[#This Row],[DependentSSN]]),NOT(ISBLANK(Members[[#This Row],[Dental Policy]]))), "CoverageLevels", "Waivers")</f>
        <v>Waivers</v>
      </c>
      <c r="BL669" t="str">
        <f>IF(AND(ISBLANK(Members[[#This Row],[DependentSSN]]),NOT(ISBLANK(Members[[#This Row],[VisionPolicy]]))), "CoverageLevels", "Waivers")</f>
        <v>Waivers</v>
      </c>
      <c r="BM669">
        <v>0</v>
      </c>
    </row>
    <row r="670" spans="1:65" x14ac:dyDescent="0.25">
      <c r="A670" s="4"/>
      <c r="B670" s="67"/>
      <c r="C670" s="68"/>
      <c r="D670" s="68"/>
      <c r="E670" s="69"/>
      <c r="F670" s="68"/>
      <c r="G670" s="69"/>
      <c r="H670" s="68"/>
      <c r="I670" s="68"/>
      <c r="J670" s="70"/>
      <c r="K670" s="68"/>
      <c r="L670" s="68"/>
      <c r="M670" s="71"/>
      <c r="N670" s="69"/>
      <c r="O670" s="69"/>
      <c r="P670" s="69"/>
      <c r="Q670" s="69"/>
      <c r="R670" s="69"/>
      <c r="S670" s="69"/>
      <c r="T670" s="68" t="str">
        <f>IF(IFERROR(VLOOKUP(Members[[#This Row],[Subscriber SSN]],$C$7:T669,18,FALSE), "") = 0, "",IFERROR(VLOOKUP(Members[[#This Row],[Subscriber SSN]],$C$7:T669,18,FALSE), ""))</f>
        <v/>
      </c>
      <c r="U670" s="68" t="str">
        <f>IF(IFERROR(VLOOKUP(Members[[#This Row],[Subscriber SSN]],$C$7:U669,19,FALSE), "") = 0, "",IFERROR(VLOOKUP(Members[[#This Row],[Subscriber SSN]],$C$7:U669,19,FALSE), ""))</f>
        <v/>
      </c>
      <c r="V670" s="69" t="str">
        <f>IF(IFERROR(VLOOKUP(Members[[#This Row],[Subscriber SSN]],$C$7:V669,20,FALSE), "") = 0, "", IFERROR(VLOOKUP(Members[[#This Row],[Subscriber SSN]],$C$7:V669,20,FALSE), ""))</f>
        <v/>
      </c>
      <c r="W670" s="68" t="str">
        <f>IF(IFERROR(VLOOKUP(Members[[#This Row],[Subscriber SSN]],$C$7:W669,21,FALSE), "") = 0, "", IFERROR(VLOOKUP(Members[[#This Row],[Subscriber SSN]],$C$7:W669,21,FALSE), ""))</f>
        <v/>
      </c>
      <c r="X670" s="68" t="str">
        <f>IF(IFERROR(VLOOKUP(Members[[#This Row],[Subscriber SSN]],$C$7:X669,22,FALSE), "") = 0, "", IFERROR(VLOOKUP(Members[[#This Row],[Subscriber SSN]],$C$7:X669,22,FALSE), ""))</f>
        <v/>
      </c>
      <c r="Y670" s="68"/>
      <c r="Z670" s="72"/>
      <c r="AA670" s="69"/>
      <c r="AB670" s="69"/>
      <c r="AC670" s="70"/>
      <c r="AD670" s="110">
        <f t="shared" si="20"/>
        <v>45292</v>
      </c>
      <c r="AE670" s="69"/>
      <c r="AF670" s="69"/>
      <c r="AG670" s="71"/>
      <c r="AH670" s="69"/>
      <c r="AI670" s="69"/>
      <c r="AJ670" s="69"/>
      <c r="AK670" s="69"/>
      <c r="AL670" s="69"/>
      <c r="AM670" s="69"/>
      <c r="AN670" s="69"/>
      <c r="AO670" s="69"/>
      <c r="AP670" s="73"/>
      <c r="AQ670" s="73"/>
      <c r="AR670" s="73"/>
      <c r="AS670" s="73"/>
      <c r="AT670" s="73"/>
      <c r="AU670" s="73"/>
      <c r="AV670" s="73"/>
      <c r="AW670" s="73"/>
      <c r="AX670" s="73"/>
      <c r="AY670" s="73"/>
      <c r="AZ670" s="73"/>
      <c r="BA670" s="73"/>
      <c r="BB670" s="73"/>
      <c r="BC670" s="74"/>
      <c r="BD670" s="222" t="str">
        <f t="shared" si="21"/>
        <v xml:space="preserve"> </v>
      </c>
      <c r="BE670" s="76">
        <f ca="1">Validation!H670</f>
        <v>2</v>
      </c>
      <c r="BF670" t="str">
        <f ca="1">Validation!I670</f>
        <v/>
      </c>
      <c r="BJ670" t="str">
        <f>IF(AND(ISBLANK(Members[[#This Row],[DependentSSN]]),NOT(ISBLANK(Members[[#This Row],[MedicalPolicy]]))), "CoverageLevels", "Waivers")</f>
        <v>Waivers</v>
      </c>
      <c r="BK670" t="str">
        <f>IF(AND(ISBLANK(Members[[#This Row],[DependentSSN]]),NOT(ISBLANK(Members[[#This Row],[Dental Policy]]))), "CoverageLevels", "Waivers")</f>
        <v>Waivers</v>
      </c>
      <c r="BL670" t="str">
        <f>IF(AND(ISBLANK(Members[[#This Row],[DependentSSN]]),NOT(ISBLANK(Members[[#This Row],[VisionPolicy]]))), "CoverageLevels", "Waivers")</f>
        <v>Waivers</v>
      </c>
      <c r="BM670">
        <v>0</v>
      </c>
    </row>
    <row r="671" spans="1:65" x14ac:dyDescent="0.25">
      <c r="A671" s="4"/>
      <c r="B671" s="67"/>
      <c r="C671" s="68"/>
      <c r="D671" s="68"/>
      <c r="E671" s="69"/>
      <c r="F671" s="68"/>
      <c r="G671" s="69"/>
      <c r="H671" s="68"/>
      <c r="I671" s="68"/>
      <c r="J671" s="70"/>
      <c r="K671" s="68"/>
      <c r="L671" s="68"/>
      <c r="M671" s="71"/>
      <c r="N671" s="69"/>
      <c r="O671" s="69"/>
      <c r="P671" s="69"/>
      <c r="Q671" s="69"/>
      <c r="R671" s="69"/>
      <c r="S671" s="69"/>
      <c r="T671" s="68" t="str">
        <f>IF(IFERROR(VLOOKUP(Members[[#This Row],[Subscriber SSN]],$C$7:T670,18,FALSE), "") = 0, "",IFERROR(VLOOKUP(Members[[#This Row],[Subscriber SSN]],$C$7:T670,18,FALSE), ""))</f>
        <v/>
      </c>
      <c r="U671" s="68" t="str">
        <f>IF(IFERROR(VLOOKUP(Members[[#This Row],[Subscriber SSN]],$C$7:U670,19,FALSE), "") = 0, "",IFERROR(VLOOKUP(Members[[#This Row],[Subscriber SSN]],$C$7:U670,19,FALSE), ""))</f>
        <v/>
      </c>
      <c r="V671" s="69" t="str">
        <f>IF(IFERROR(VLOOKUP(Members[[#This Row],[Subscriber SSN]],$C$7:V670,20,FALSE), "") = 0, "", IFERROR(VLOOKUP(Members[[#This Row],[Subscriber SSN]],$C$7:V670,20,FALSE), ""))</f>
        <v/>
      </c>
      <c r="W671" s="68" t="str">
        <f>IF(IFERROR(VLOOKUP(Members[[#This Row],[Subscriber SSN]],$C$7:W670,21,FALSE), "") = 0, "", IFERROR(VLOOKUP(Members[[#This Row],[Subscriber SSN]],$C$7:W670,21,FALSE), ""))</f>
        <v/>
      </c>
      <c r="X671" s="68" t="str">
        <f>IF(IFERROR(VLOOKUP(Members[[#This Row],[Subscriber SSN]],$C$7:X670,22,FALSE), "") = 0, "", IFERROR(VLOOKUP(Members[[#This Row],[Subscriber SSN]],$C$7:X670,22,FALSE), ""))</f>
        <v/>
      </c>
      <c r="Y671" s="68"/>
      <c r="Z671" s="72"/>
      <c r="AA671" s="69"/>
      <c r="AB671" s="69"/>
      <c r="AC671" s="70"/>
      <c r="AD671" s="110">
        <f t="shared" si="20"/>
        <v>45292</v>
      </c>
      <c r="AE671" s="69"/>
      <c r="AF671" s="69"/>
      <c r="AG671" s="71"/>
      <c r="AH671" s="69"/>
      <c r="AI671" s="69"/>
      <c r="AJ671" s="69"/>
      <c r="AK671" s="69"/>
      <c r="AL671" s="69"/>
      <c r="AM671" s="69"/>
      <c r="AN671" s="69"/>
      <c r="AO671" s="69"/>
      <c r="AP671" s="73"/>
      <c r="AQ671" s="73"/>
      <c r="AR671" s="73"/>
      <c r="AS671" s="73"/>
      <c r="AT671" s="73"/>
      <c r="AU671" s="73"/>
      <c r="AV671" s="73"/>
      <c r="AW671" s="73"/>
      <c r="AX671" s="73"/>
      <c r="AY671" s="73"/>
      <c r="AZ671" s="73"/>
      <c r="BA671" s="73"/>
      <c r="BB671" s="73"/>
      <c r="BC671" s="74"/>
      <c r="BD671" s="222" t="str">
        <f t="shared" si="21"/>
        <v xml:space="preserve"> </v>
      </c>
      <c r="BE671" s="76">
        <f ca="1">Validation!H671</f>
        <v>2</v>
      </c>
      <c r="BF671" t="str">
        <f ca="1">Validation!I671</f>
        <v/>
      </c>
      <c r="BJ671" t="str">
        <f>IF(AND(ISBLANK(Members[[#This Row],[DependentSSN]]),NOT(ISBLANK(Members[[#This Row],[MedicalPolicy]]))), "CoverageLevels", "Waivers")</f>
        <v>Waivers</v>
      </c>
      <c r="BK671" t="str">
        <f>IF(AND(ISBLANK(Members[[#This Row],[DependentSSN]]),NOT(ISBLANK(Members[[#This Row],[Dental Policy]]))), "CoverageLevels", "Waivers")</f>
        <v>Waivers</v>
      </c>
      <c r="BL671" t="str">
        <f>IF(AND(ISBLANK(Members[[#This Row],[DependentSSN]]),NOT(ISBLANK(Members[[#This Row],[VisionPolicy]]))), "CoverageLevels", "Waivers")</f>
        <v>Waivers</v>
      </c>
      <c r="BM671">
        <v>0</v>
      </c>
    </row>
    <row r="672" spans="1:65" x14ac:dyDescent="0.25">
      <c r="A672" s="4"/>
      <c r="B672" s="67"/>
      <c r="C672" s="68"/>
      <c r="D672" s="68"/>
      <c r="E672" s="69"/>
      <c r="F672" s="68"/>
      <c r="G672" s="69"/>
      <c r="H672" s="68"/>
      <c r="I672" s="68"/>
      <c r="J672" s="70"/>
      <c r="K672" s="68"/>
      <c r="L672" s="68"/>
      <c r="M672" s="71"/>
      <c r="N672" s="69"/>
      <c r="O672" s="69"/>
      <c r="P672" s="69"/>
      <c r="Q672" s="69"/>
      <c r="R672" s="69"/>
      <c r="S672" s="69"/>
      <c r="T672" s="68" t="str">
        <f>IF(IFERROR(VLOOKUP(Members[[#This Row],[Subscriber SSN]],$C$7:T671,18,FALSE), "") = 0, "",IFERROR(VLOOKUP(Members[[#This Row],[Subscriber SSN]],$C$7:T671,18,FALSE), ""))</f>
        <v/>
      </c>
      <c r="U672" s="68" t="str">
        <f>IF(IFERROR(VLOOKUP(Members[[#This Row],[Subscriber SSN]],$C$7:U671,19,FALSE), "") = 0, "",IFERROR(VLOOKUP(Members[[#This Row],[Subscriber SSN]],$C$7:U671,19,FALSE), ""))</f>
        <v/>
      </c>
      <c r="V672" s="69" t="str">
        <f>IF(IFERROR(VLOOKUP(Members[[#This Row],[Subscriber SSN]],$C$7:V671,20,FALSE), "") = 0, "", IFERROR(VLOOKUP(Members[[#This Row],[Subscriber SSN]],$C$7:V671,20,FALSE), ""))</f>
        <v/>
      </c>
      <c r="W672" s="68" t="str">
        <f>IF(IFERROR(VLOOKUP(Members[[#This Row],[Subscriber SSN]],$C$7:W671,21,FALSE), "") = 0, "", IFERROR(VLOOKUP(Members[[#This Row],[Subscriber SSN]],$C$7:W671,21,FALSE), ""))</f>
        <v/>
      </c>
      <c r="X672" s="68" t="str">
        <f>IF(IFERROR(VLOOKUP(Members[[#This Row],[Subscriber SSN]],$C$7:X671,22,FALSE), "") = 0, "", IFERROR(VLOOKUP(Members[[#This Row],[Subscriber SSN]],$C$7:X671,22,FALSE), ""))</f>
        <v/>
      </c>
      <c r="Y672" s="68"/>
      <c r="Z672" s="72"/>
      <c r="AA672" s="69"/>
      <c r="AB672" s="69"/>
      <c r="AC672" s="70"/>
      <c r="AD672" s="110">
        <f t="shared" si="20"/>
        <v>45292</v>
      </c>
      <c r="AE672" s="69"/>
      <c r="AF672" s="69"/>
      <c r="AG672" s="71"/>
      <c r="AH672" s="69"/>
      <c r="AI672" s="69"/>
      <c r="AJ672" s="69"/>
      <c r="AK672" s="69"/>
      <c r="AL672" s="69"/>
      <c r="AM672" s="69"/>
      <c r="AN672" s="69"/>
      <c r="AO672" s="69"/>
      <c r="AP672" s="73"/>
      <c r="AQ672" s="73"/>
      <c r="AR672" s="73"/>
      <c r="AS672" s="73"/>
      <c r="AT672" s="73"/>
      <c r="AU672" s="73"/>
      <c r="AV672" s="73"/>
      <c r="AW672" s="73"/>
      <c r="AX672" s="73"/>
      <c r="AY672" s="73"/>
      <c r="AZ672" s="73"/>
      <c r="BA672" s="73"/>
      <c r="BB672" s="73"/>
      <c r="BC672" s="74"/>
      <c r="BD672" s="222" t="str">
        <f t="shared" si="21"/>
        <v xml:space="preserve"> </v>
      </c>
      <c r="BE672" s="76">
        <f ca="1">Validation!H672</f>
        <v>2</v>
      </c>
      <c r="BF672" t="str">
        <f ca="1">Validation!I672</f>
        <v/>
      </c>
      <c r="BJ672" t="str">
        <f>IF(AND(ISBLANK(Members[[#This Row],[DependentSSN]]),NOT(ISBLANK(Members[[#This Row],[MedicalPolicy]]))), "CoverageLevels", "Waivers")</f>
        <v>Waivers</v>
      </c>
      <c r="BK672" t="str">
        <f>IF(AND(ISBLANK(Members[[#This Row],[DependentSSN]]),NOT(ISBLANK(Members[[#This Row],[Dental Policy]]))), "CoverageLevels", "Waivers")</f>
        <v>Waivers</v>
      </c>
      <c r="BL672" t="str">
        <f>IF(AND(ISBLANK(Members[[#This Row],[DependentSSN]]),NOT(ISBLANK(Members[[#This Row],[VisionPolicy]]))), "CoverageLevels", "Waivers")</f>
        <v>Waivers</v>
      </c>
      <c r="BM672">
        <v>0</v>
      </c>
    </row>
    <row r="673" spans="1:65" x14ac:dyDescent="0.25">
      <c r="A673" s="4"/>
      <c r="B673" s="67"/>
      <c r="C673" s="68"/>
      <c r="D673" s="68"/>
      <c r="E673" s="69"/>
      <c r="F673" s="68"/>
      <c r="G673" s="69"/>
      <c r="H673" s="68"/>
      <c r="I673" s="68"/>
      <c r="J673" s="70"/>
      <c r="K673" s="68"/>
      <c r="L673" s="68"/>
      <c r="M673" s="71"/>
      <c r="N673" s="69"/>
      <c r="O673" s="69"/>
      <c r="P673" s="69"/>
      <c r="Q673" s="69"/>
      <c r="R673" s="69"/>
      <c r="S673" s="69"/>
      <c r="T673" s="68" t="str">
        <f>IF(IFERROR(VLOOKUP(Members[[#This Row],[Subscriber SSN]],$C$7:T672,18,FALSE), "") = 0, "",IFERROR(VLOOKUP(Members[[#This Row],[Subscriber SSN]],$C$7:T672,18,FALSE), ""))</f>
        <v/>
      </c>
      <c r="U673" s="68" t="str">
        <f>IF(IFERROR(VLOOKUP(Members[[#This Row],[Subscriber SSN]],$C$7:U672,19,FALSE), "") = 0, "",IFERROR(VLOOKUP(Members[[#This Row],[Subscriber SSN]],$C$7:U672,19,FALSE), ""))</f>
        <v/>
      </c>
      <c r="V673" s="69" t="str">
        <f>IF(IFERROR(VLOOKUP(Members[[#This Row],[Subscriber SSN]],$C$7:V672,20,FALSE), "") = 0, "", IFERROR(VLOOKUP(Members[[#This Row],[Subscriber SSN]],$C$7:V672,20,FALSE), ""))</f>
        <v/>
      </c>
      <c r="W673" s="68" t="str">
        <f>IF(IFERROR(VLOOKUP(Members[[#This Row],[Subscriber SSN]],$C$7:W672,21,FALSE), "") = 0, "", IFERROR(VLOOKUP(Members[[#This Row],[Subscriber SSN]],$C$7:W672,21,FALSE), ""))</f>
        <v/>
      </c>
      <c r="X673" s="68" t="str">
        <f>IF(IFERROR(VLOOKUP(Members[[#This Row],[Subscriber SSN]],$C$7:X672,22,FALSE), "") = 0, "", IFERROR(VLOOKUP(Members[[#This Row],[Subscriber SSN]],$C$7:X672,22,FALSE), ""))</f>
        <v/>
      </c>
      <c r="Y673" s="68"/>
      <c r="Z673" s="72"/>
      <c r="AA673" s="69"/>
      <c r="AB673" s="69"/>
      <c r="AC673" s="70"/>
      <c r="AD673" s="110">
        <f t="shared" si="20"/>
        <v>45292</v>
      </c>
      <c r="AE673" s="69"/>
      <c r="AF673" s="69"/>
      <c r="AG673" s="71"/>
      <c r="AH673" s="69"/>
      <c r="AI673" s="69"/>
      <c r="AJ673" s="69"/>
      <c r="AK673" s="69"/>
      <c r="AL673" s="69"/>
      <c r="AM673" s="69"/>
      <c r="AN673" s="69"/>
      <c r="AO673" s="69"/>
      <c r="AP673" s="73"/>
      <c r="AQ673" s="73"/>
      <c r="AR673" s="73"/>
      <c r="AS673" s="73"/>
      <c r="AT673" s="73"/>
      <c r="AU673" s="73"/>
      <c r="AV673" s="73"/>
      <c r="AW673" s="73"/>
      <c r="AX673" s="73"/>
      <c r="AY673" s="73"/>
      <c r="AZ673" s="73"/>
      <c r="BA673" s="73"/>
      <c r="BB673" s="73"/>
      <c r="BC673" s="74"/>
      <c r="BD673" s="222" t="str">
        <f t="shared" si="21"/>
        <v xml:space="preserve"> </v>
      </c>
      <c r="BE673" s="76">
        <f ca="1">Validation!H673</f>
        <v>2</v>
      </c>
      <c r="BF673" t="str">
        <f ca="1">Validation!I673</f>
        <v/>
      </c>
      <c r="BJ673" t="str">
        <f>IF(AND(ISBLANK(Members[[#This Row],[DependentSSN]]),NOT(ISBLANK(Members[[#This Row],[MedicalPolicy]]))), "CoverageLevels", "Waivers")</f>
        <v>Waivers</v>
      </c>
      <c r="BK673" t="str">
        <f>IF(AND(ISBLANK(Members[[#This Row],[DependentSSN]]),NOT(ISBLANK(Members[[#This Row],[Dental Policy]]))), "CoverageLevels", "Waivers")</f>
        <v>Waivers</v>
      </c>
      <c r="BL673" t="str">
        <f>IF(AND(ISBLANK(Members[[#This Row],[DependentSSN]]),NOT(ISBLANK(Members[[#This Row],[VisionPolicy]]))), "CoverageLevels", "Waivers")</f>
        <v>Waivers</v>
      </c>
      <c r="BM673">
        <v>0</v>
      </c>
    </row>
    <row r="674" spans="1:65" x14ac:dyDescent="0.25">
      <c r="A674" s="4"/>
      <c r="B674" s="67"/>
      <c r="C674" s="68"/>
      <c r="D674" s="68"/>
      <c r="E674" s="69"/>
      <c r="F674" s="68"/>
      <c r="G674" s="69"/>
      <c r="H674" s="68"/>
      <c r="I674" s="68"/>
      <c r="J674" s="70"/>
      <c r="K674" s="68"/>
      <c r="L674" s="68"/>
      <c r="M674" s="71"/>
      <c r="N674" s="69"/>
      <c r="O674" s="69"/>
      <c r="P674" s="69"/>
      <c r="Q674" s="69"/>
      <c r="R674" s="69"/>
      <c r="S674" s="69"/>
      <c r="T674" s="68" t="str">
        <f>IF(IFERROR(VLOOKUP(Members[[#This Row],[Subscriber SSN]],$C$7:T673,18,FALSE), "") = 0, "",IFERROR(VLOOKUP(Members[[#This Row],[Subscriber SSN]],$C$7:T673,18,FALSE), ""))</f>
        <v/>
      </c>
      <c r="U674" s="68" t="str">
        <f>IF(IFERROR(VLOOKUP(Members[[#This Row],[Subscriber SSN]],$C$7:U673,19,FALSE), "") = 0, "",IFERROR(VLOOKUP(Members[[#This Row],[Subscriber SSN]],$C$7:U673,19,FALSE), ""))</f>
        <v/>
      </c>
      <c r="V674" s="69" t="str">
        <f>IF(IFERROR(VLOOKUP(Members[[#This Row],[Subscriber SSN]],$C$7:V673,20,FALSE), "") = 0, "", IFERROR(VLOOKUP(Members[[#This Row],[Subscriber SSN]],$C$7:V673,20,FALSE), ""))</f>
        <v/>
      </c>
      <c r="W674" s="68" t="str">
        <f>IF(IFERROR(VLOOKUP(Members[[#This Row],[Subscriber SSN]],$C$7:W673,21,FALSE), "") = 0, "", IFERROR(VLOOKUP(Members[[#This Row],[Subscriber SSN]],$C$7:W673,21,FALSE), ""))</f>
        <v/>
      </c>
      <c r="X674" s="68" t="str">
        <f>IF(IFERROR(VLOOKUP(Members[[#This Row],[Subscriber SSN]],$C$7:X673,22,FALSE), "") = 0, "", IFERROR(VLOOKUP(Members[[#This Row],[Subscriber SSN]],$C$7:X673,22,FALSE), ""))</f>
        <v/>
      </c>
      <c r="Y674" s="68"/>
      <c r="Z674" s="72"/>
      <c r="AA674" s="69"/>
      <c r="AB674" s="69"/>
      <c r="AC674" s="70"/>
      <c r="AD674" s="110">
        <f t="shared" si="20"/>
        <v>45292</v>
      </c>
      <c r="AE674" s="69"/>
      <c r="AF674" s="69"/>
      <c r="AG674" s="71"/>
      <c r="AH674" s="69"/>
      <c r="AI674" s="69"/>
      <c r="AJ674" s="69"/>
      <c r="AK674" s="69"/>
      <c r="AL674" s="69"/>
      <c r="AM674" s="69"/>
      <c r="AN674" s="69"/>
      <c r="AO674" s="69"/>
      <c r="AP674" s="73"/>
      <c r="AQ674" s="73"/>
      <c r="AR674" s="73"/>
      <c r="AS674" s="73"/>
      <c r="AT674" s="73"/>
      <c r="AU674" s="73"/>
      <c r="AV674" s="73"/>
      <c r="AW674" s="73"/>
      <c r="AX674" s="73"/>
      <c r="AY674" s="73"/>
      <c r="AZ674" s="73"/>
      <c r="BA674" s="73"/>
      <c r="BB674" s="73"/>
      <c r="BC674" s="74"/>
      <c r="BD674" s="222" t="str">
        <f t="shared" si="21"/>
        <v xml:space="preserve"> </v>
      </c>
      <c r="BE674" s="76">
        <f ca="1">Validation!H674</f>
        <v>2</v>
      </c>
      <c r="BF674" t="str">
        <f ca="1">Validation!I674</f>
        <v/>
      </c>
      <c r="BJ674" t="str">
        <f>IF(AND(ISBLANK(Members[[#This Row],[DependentSSN]]),NOT(ISBLANK(Members[[#This Row],[MedicalPolicy]]))), "CoverageLevels", "Waivers")</f>
        <v>Waivers</v>
      </c>
      <c r="BK674" t="str">
        <f>IF(AND(ISBLANK(Members[[#This Row],[DependentSSN]]),NOT(ISBLANK(Members[[#This Row],[Dental Policy]]))), "CoverageLevels", "Waivers")</f>
        <v>Waivers</v>
      </c>
      <c r="BL674" t="str">
        <f>IF(AND(ISBLANK(Members[[#This Row],[DependentSSN]]),NOT(ISBLANK(Members[[#This Row],[VisionPolicy]]))), "CoverageLevels", "Waivers")</f>
        <v>Waivers</v>
      </c>
      <c r="BM674">
        <v>0</v>
      </c>
    </row>
    <row r="675" spans="1:65" x14ac:dyDescent="0.25">
      <c r="A675" s="4"/>
      <c r="B675" s="67"/>
      <c r="C675" s="68"/>
      <c r="D675" s="68"/>
      <c r="E675" s="69"/>
      <c r="F675" s="68"/>
      <c r="G675" s="69"/>
      <c r="H675" s="68"/>
      <c r="I675" s="68"/>
      <c r="J675" s="70"/>
      <c r="K675" s="68"/>
      <c r="L675" s="68"/>
      <c r="M675" s="71"/>
      <c r="N675" s="69"/>
      <c r="O675" s="69"/>
      <c r="P675" s="69"/>
      <c r="Q675" s="69"/>
      <c r="R675" s="69"/>
      <c r="S675" s="69"/>
      <c r="T675" s="68" t="str">
        <f>IF(IFERROR(VLOOKUP(Members[[#This Row],[Subscriber SSN]],$C$7:T674,18,FALSE), "") = 0, "",IFERROR(VLOOKUP(Members[[#This Row],[Subscriber SSN]],$C$7:T674,18,FALSE), ""))</f>
        <v/>
      </c>
      <c r="U675" s="68" t="str">
        <f>IF(IFERROR(VLOOKUP(Members[[#This Row],[Subscriber SSN]],$C$7:U674,19,FALSE), "") = 0, "",IFERROR(VLOOKUP(Members[[#This Row],[Subscriber SSN]],$C$7:U674,19,FALSE), ""))</f>
        <v/>
      </c>
      <c r="V675" s="69" t="str">
        <f>IF(IFERROR(VLOOKUP(Members[[#This Row],[Subscriber SSN]],$C$7:V674,20,FALSE), "") = 0, "", IFERROR(VLOOKUP(Members[[#This Row],[Subscriber SSN]],$C$7:V674,20,FALSE), ""))</f>
        <v/>
      </c>
      <c r="W675" s="68" t="str">
        <f>IF(IFERROR(VLOOKUP(Members[[#This Row],[Subscriber SSN]],$C$7:W674,21,FALSE), "") = 0, "", IFERROR(VLOOKUP(Members[[#This Row],[Subscriber SSN]],$C$7:W674,21,FALSE), ""))</f>
        <v/>
      </c>
      <c r="X675" s="68" t="str">
        <f>IF(IFERROR(VLOOKUP(Members[[#This Row],[Subscriber SSN]],$C$7:X674,22,FALSE), "") = 0, "", IFERROR(VLOOKUP(Members[[#This Row],[Subscriber SSN]],$C$7:X674,22,FALSE), ""))</f>
        <v/>
      </c>
      <c r="Y675" s="68"/>
      <c r="Z675" s="72"/>
      <c r="AA675" s="69"/>
      <c r="AB675" s="69"/>
      <c r="AC675" s="70"/>
      <c r="AD675" s="110">
        <f t="shared" si="20"/>
        <v>45292</v>
      </c>
      <c r="AE675" s="69"/>
      <c r="AF675" s="69"/>
      <c r="AG675" s="71"/>
      <c r="AH675" s="69"/>
      <c r="AI675" s="69"/>
      <c r="AJ675" s="69"/>
      <c r="AK675" s="69"/>
      <c r="AL675" s="69"/>
      <c r="AM675" s="69"/>
      <c r="AN675" s="69"/>
      <c r="AO675" s="69"/>
      <c r="AP675" s="73"/>
      <c r="AQ675" s="73"/>
      <c r="AR675" s="73"/>
      <c r="AS675" s="73"/>
      <c r="AT675" s="73"/>
      <c r="AU675" s="73"/>
      <c r="AV675" s="73"/>
      <c r="AW675" s="73"/>
      <c r="AX675" s="73"/>
      <c r="AY675" s="73"/>
      <c r="AZ675" s="73"/>
      <c r="BA675" s="73"/>
      <c r="BB675" s="73"/>
      <c r="BC675" s="74"/>
      <c r="BD675" s="222" t="str">
        <f t="shared" si="21"/>
        <v xml:space="preserve"> </v>
      </c>
      <c r="BE675" s="76">
        <f ca="1">Validation!H675</f>
        <v>2</v>
      </c>
      <c r="BF675" t="str">
        <f ca="1">Validation!I675</f>
        <v/>
      </c>
      <c r="BJ675" t="str">
        <f>IF(AND(ISBLANK(Members[[#This Row],[DependentSSN]]),NOT(ISBLANK(Members[[#This Row],[MedicalPolicy]]))), "CoverageLevels", "Waivers")</f>
        <v>Waivers</v>
      </c>
      <c r="BK675" t="str">
        <f>IF(AND(ISBLANK(Members[[#This Row],[DependentSSN]]),NOT(ISBLANK(Members[[#This Row],[Dental Policy]]))), "CoverageLevels", "Waivers")</f>
        <v>Waivers</v>
      </c>
      <c r="BL675" t="str">
        <f>IF(AND(ISBLANK(Members[[#This Row],[DependentSSN]]),NOT(ISBLANK(Members[[#This Row],[VisionPolicy]]))), "CoverageLevels", "Waivers")</f>
        <v>Waivers</v>
      </c>
      <c r="BM675">
        <v>0</v>
      </c>
    </row>
    <row r="676" spans="1:65" x14ac:dyDescent="0.25">
      <c r="A676" s="4"/>
      <c r="B676" s="67"/>
      <c r="C676" s="68"/>
      <c r="D676" s="68"/>
      <c r="E676" s="69"/>
      <c r="F676" s="68"/>
      <c r="G676" s="69"/>
      <c r="H676" s="68"/>
      <c r="I676" s="68"/>
      <c r="J676" s="70"/>
      <c r="K676" s="68"/>
      <c r="L676" s="68"/>
      <c r="M676" s="71"/>
      <c r="N676" s="69"/>
      <c r="O676" s="69"/>
      <c r="P676" s="69"/>
      <c r="Q676" s="69"/>
      <c r="R676" s="69"/>
      <c r="S676" s="69"/>
      <c r="T676" s="68" t="str">
        <f>IF(IFERROR(VLOOKUP(Members[[#This Row],[Subscriber SSN]],$C$7:T675,18,FALSE), "") = 0, "",IFERROR(VLOOKUP(Members[[#This Row],[Subscriber SSN]],$C$7:T675,18,FALSE), ""))</f>
        <v/>
      </c>
      <c r="U676" s="68" t="str">
        <f>IF(IFERROR(VLOOKUP(Members[[#This Row],[Subscriber SSN]],$C$7:U675,19,FALSE), "") = 0, "",IFERROR(VLOOKUP(Members[[#This Row],[Subscriber SSN]],$C$7:U675,19,FALSE), ""))</f>
        <v/>
      </c>
      <c r="V676" s="69" t="str">
        <f>IF(IFERROR(VLOOKUP(Members[[#This Row],[Subscriber SSN]],$C$7:V675,20,FALSE), "") = 0, "", IFERROR(VLOOKUP(Members[[#This Row],[Subscriber SSN]],$C$7:V675,20,FALSE), ""))</f>
        <v/>
      </c>
      <c r="W676" s="68" t="str">
        <f>IF(IFERROR(VLOOKUP(Members[[#This Row],[Subscriber SSN]],$C$7:W675,21,FALSE), "") = 0, "", IFERROR(VLOOKUP(Members[[#This Row],[Subscriber SSN]],$C$7:W675,21,FALSE), ""))</f>
        <v/>
      </c>
      <c r="X676" s="68" t="str">
        <f>IF(IFERROR(VLOOKUP(Members[[#This Row],[Subscriber SSN]],$C$7:X675,22,FALSE), "") = 0, "", IFERROR(VLOOKUP(Members[[#This Row],[Subscriber SSN]],$C$7:X675,22,FALSE), ""))</f>
        <v/>
      </c>
      <c r="Y676" s="68"/>
      <c r="Z676" s="72"/>
      <c r="AA676" s="69"/>
      <c r="AB676" s="69"/>
      <c r="AC676" s="70"/>
      <c r="AD676" s="110">
        <f t="shared" si="20"/>
        <v>45292</v>
      </c>
      <c r="AE676" s="69"/>
      <c r="AF676" s="69"/>
      <c r="AG676" s="71"/>
      <c r="AH676" s="69"/>
      <c r="AI676" s="69"/>
      <c r="AJ676" s="69"/>
      <c r="AK676" s="69"/>
      <c r="AL676" s="69"/>
      <c r="AM676" s="69"/>
      <c r="AN676" s="69"/>
      <c r="AO676" s="69"/>
      <c r="AP676" s="73"/>
      <c r="AQ676" s="73"/>
      <c r="AR676" s="73"/>
      <c r="AS676" s="73"/>
      <c r="AT676" s="73"/>
      <c r="AU676" s="73"/>
      <c r="AV676" s="73"/>
      <c r="AW676" s="73"/>
      <c r="AX676" s="73"/>
      <c r="AY676" s="73"/>
      <c r="AZ676" s="73"/>
      <c r="BA676" s="73"/>
      <c r="BB676" s="73"/>
      <c r="BC676" s="74"/>
      <c r="BD676" s="222" t="str">
        <f t="shared" si="21"/>
        <v xml:space="preserve"> </v>
      </c>
      <c r="BE676" s="76">
        <f ca="1">Validation!H676</f>
        <v>2</v>
      </c>
      <c r="BF676" t="str">
        <f ca="1">Validation!I676</f>
        <v/>
      </c>
      <c r="BJ676" t="str">
        <f>IF(AND(ISBLANK(Members[[#This Row],[DependentSSN]]),NOT(ISBLANK(Members[[#This Row],[MedicalPolicy]]))), "CoverageLevels", "Waivers")</f>
        <v>Waivers</v>
      </c>
      <c r="BK676" t="str">
        <f>IF(AND(ISBLANK(Members[[#This Row],[DependentSSN]]),NOT(ISBLANK(Members[[#This Row],[Dental Policy]]))), "CoverageLevels", "Waivers")</f>
        <v>Waivers</v>
      </c>
      <c r="BL676" t="str">
        <f>IF(AND(ISBLANK(Members[[#This Row],[DependentSSN]]),NOT(ISBLANK(Members[[#This Row],[VisionPolicy]]))), "CoverageLevels", "Waivers")</f>
        <v>Waivers</v>
      </c>
      <c r="BM676">
        <v>0</v>
      </c>
    </row>
    <row r="677" spans="1:65" x14ac:dyDescent="0.25">
      <c r="A677" s="4"/>
      <c r="B677" s="67"/>
      <c r="C677" s="68"/>
      <c r="D677" s="68"/>
      <c r="E677" s="69"/>
      <c r="F677" s="68"/>
      <c r="G677" s="69"/>
      <c r="H677" s="68"/>
      <c r="I677" s="68"/>
      <c r="J677" s="70"/>
      <c r="K677" s="68"/>
      <c r="L677" s="68"/>
      <c r="M677" s="71"/>
      <c r="N677" s="69"/>
      <c r="O677" s="69"/>
      <c r="P677" s="69"/>
      <c r="Q677" s="69"/>
      <c r="R677" s="69"/>
      <c r="S677" s="69"/>
      <c r="T677" s="68" t="str">
        <f>IF(IFERROR(VLOOKUP(Members[[#This Row],[Subscriber SSN]],$C$7:T676,18,FALSE), "") = 0, "",IFERROR(VLOOKUP(Members[[#This Row],[Subscriber SSN]],$C$7:T676,18,FALSE), ""))</f>
        <v/>
      </c>
      <c r="U677" s="68" t="str">
        <f>IF(IFERROR(VLOOKUP(Members[[#This Row],[Subscriber SSN]],$C$7:U676,19,FALSE), "") = 0, "",IFERROR(VLOOKUP(Members[[#This Row],[Subscriber SSN]],$C$7:U676,19,FALSE), ""))</f>
        <v/>
      </c>
      <c r="V677" s="69" t="str">
        <f>IF(IFERROR(VLOOKUP(Members[[#This Row],[Subscriber SSN]],$C$7:V676,20,FALSE), "") = 0, "", IFERROR(VLOOKUP(Members[[#This Row],[Subscriber SSN]],$C$7:V676,20,FALSE), ""))</f>
        <v/>
      </c>
      <c r="W677" s="68" t="str">
        <f>IF(IFERROR(VLOOKUP(Members[[#This Row],[Subscriber SSN]],$C$7:W676,21,FALSE), "") = 0, "", IFERROR(VLOOKUP(Members[[#This Row],[Subscriber SSN]],$C$7:W676,21,FALSE), ""))</f>
        <v/>
      </c>
      <c r="X677" s="68" t="str">
        <f>IF(IFERROR(VLOOKUP(Members[[#This Row],[Subscriber SSN]],$C$7:X676,22,FALSE), "") = 0, "", IFERROR(VLOOKUP(Members[[#This Row],[Subscriber SSN]],$C$7:X676,22,FALSE), ""))</f>
        <v/>
      </c>
      <c r="Y677" s="68"/>
      <c r="Z677" s="72"/>
      <c r="AA677" s="69"/>
      <c r="AB677" s="69"/>
      <c r="AC677" s="70"/>
      <c r="AD677" s="110">
        <f t="shared" si="20"/>
        <v>45292</v>
      </c>
      <c r="AE677" s="69"/>
      <c r="AF677" s="69"/>
      <c r="AG677" s="71"/>
      <c r="AH677" s="69"/>
      <c r="AI677" s="69"/>
      <c r="AJ677" s="69"/>
      <c r="AK677" s="69"/>
      <c r="AL677" s="69"/>
      <c r="AM677" s="69"/>
      <c r="AN677" s="69"/>
      <c r="AO677" s="69"/>
      <c r="AP677" s="73"/>
      <c r="AQ677" s="73"/>
      <c r="AR677" s="73"/>
      <c r="AS677" s="73"/>
      <c r="AT677" s="73"/>
      <c r="AU677" s="73"/>
      <c r="AV677" s="73"/>
      <c r="AW677" s="73"/>
      <c r="AX677" s="73"/>
      <c r="AY677" s="73"/>
      <c r="AZ677" s="73"/>
      <c r="BA677" s="73"/>
      <c r="BB677" s="73"/>
      <c r="BC677" s="74"/>
      <c r="BD677" s="222" t="str">
        <f t="shared" si="21"/>
        <v xml:space="preserve"> </v>
      </c>
      <c r="BE677" s="76">
        <f ca="1">Validation!H677</f>
        <v>2</v>
      </c>
      <c r="BF677" t="str">
        <f ca="1">Validation!I677</f>
        <v/>
      </c>
      <c r="BJ677" t="str">
        <f>IF(AND(ISBLANK(Members[[#This Row],[DependentSSN]]),NOT(ISBLANK(Members[[#This Row],[MedicalPolicy]]))), "CoverageLevels", "Waivers")</f>
        <v>Waivers</v>
      </c>
      <c r="BK677" t="str">
        <f>IF(AND(ISBLANK(Members[[#This Row],[DependentSSN]]),NOT(ISBLANK(Members[[#This Row],[Dental Policy]]))), "CoverageLevels", "Waivers")</f>
        <v>Waivers</v>
      </c>
      <c r="BL677" t="str">
        <f>IF(AND(ISBLANK(Members[[#This Row],[DependentSSN]]),NOT(ISBLANK(Members[[#This Row],[VisionPolicy]]))), "CoverageLevels", "Waivers")</f>
        <v>Waivers</v>
      </c>
      <c r="BM677">
        <v>0</v>
      </c>
    </row>
    <row r="678" spans="1:65" x14ac:dyDescent="0.25">
      <c r="A678" s="4"/>
      <c r="B678" s="67"/>
      <c r="C678" s="68"/>
      <c r="D678" s="68"/>
      <c r="E678" s="69"/>
      <c r="F678" s="68"/>
      <c r="G678" s="69"/>
      <c r="H678" s="68"/>
      <c r="I678" s="68"/>
      <c r="J678" s="70"/>
      <c r="K678" s="68"/>
      <c r="L678" s="68"/>
      <c r="M678" s="71"/>
      <c r="N678" s="69"/>
      <c r="O678" s="69"/>
      <c r="P678" s="69"/>
      <c r="Q678" s="69"/>
      <c r="R678" s="69"/>
      <c r="S678" s="69"/>
      <c r="T678" s="68" t="str">
        <f>IF(IFERROR(VLOOKUP(Members[[#This Row],[Subscriber SSN]],$C$7:T677,18,FALSE), "") = 0, "",IFERROR(VLOOKUP(Members[[#This Row],[Subscriber SSN]],$C$7:T677,18,FALSE), ""))</f>
        <v/>
      </c>
      <c r="U678" s="68" t="str">
        <f>IF(IFERROR(VLOOKUP(Members[[#This Row],[Subscriber SSN]],$C$7:U677,19,FALSE), "") = 0, "",IFERROR(VLOOKUP(Members[[#This Row],[Subscriber SSN]],$C$7:U677,19,FALSE), ""))</f>
        <v/>
      </c>
      <c r="V678" s="69" t="str">
        <f>IF(IFERROR(VLOOKUP(Members[[#This Row],[Subscriber SSN]],$C$7:V677,20,FALSE), "") = 0, "", IFERROR(VLOOKUP(Members[[#This Row],[Subscriber SSN]],$C$7:V677,20,FALSE), ""))</f>
        <v/>
      </c>
      <c r="W678" s="68" t="str">
        <f>IF(IFERROR(VLOOKUP(Members[[#This Row],[Subscriber SSN]],$C$7:W677,21,FALSE), "") = 0, "", IFERROR(VLOOKUP(Members[[#This Row],[Subscriber SSN]],$C$7:W677,21,FALSE), ""))</f>
        <v/>
      </c>
      <c r="X678" s="68" t="str">
        <f>IF(IFERROR(VLOOKUP(Members[[#This Row],[Subscriber SSN]],$C$7:X677,22,FALSE), "") = 0, "", IFERROR(VLOOKUP(Members[[#This Row],[Subscriber SSN]],$C$7:X677,22,FALSE), ""))</f>
        <v/>
      </c>
      <c r="Y678" s="68"/>
      <c r="Z678" s="72"/>
      <c r="AA678" s="69"/>
      <c r="AB678" s="69"/>
      <c r="AC678" s="70"/>
      <c r="AD678" s="110">
        <f t="shared" si="20"/>
        <v>45292</v>
      </c>
      <c r="AE678" s="69"/>
      <c r="AF678" s="69"/>
      <c r="AG678" s="71"/>
      <c r="AH678" s="69"/>
      <c r="AI678" s="69"/>
      <c r="AJ678" s="69"/>
      <c r="AK678" s="69"/>
      <c r="AL678" s="69"/>
      <c r="AM678" s="69"/>
      <c r="AN678" s="69"/>
      <c r="AO678" s="69"/>
      <c r="AP678" s="73"/>
      <c r="AQ678" s="73"/>
      <c r="AR678" s="73"/>
      <c r="AS678" s="73"/>
      <c r="AT678" s="73"/>
      <c r="AU678" s="73"/>
      <c r="AV678" s="73"/>
      <c r="AW678" s="73"/>
      <c r="AX678" s="73"/>
      <c r="AY678" s="73"/>
      <c r="AZ678" s="73"/>
      <c r="BA678" s="73"/>
      <c r="BB678" s="73"/>
      <c r="BC678" s="74"/>
      <c r="BD678" s="222" t="str">
        <f t="shared" si="21"/>
        <v xml:space="preserve"> </v>
      </c>
      <c r="BE678" s="76">
        <f ca="1">Validation!H678</f>
        <v>2</v>
      </c>
      <c r="BF678" t="str">
        <f ca="1">Validation!I678</f>
        <v/>
      </c>
      <c r="BJ678" t="str">
        <f>IF(AND(ISBLANK(Members[[#This Row],[DependentSSN]]),NOT(ISBLANK(Members[[#This Row],[MedicalPolicy]]))), "CoverageLevels", "Waivers")</f>
        <v>Waivers</v>
      </c>
      <c r="BK678" t="str">
        <f>IF(AND(ISBLANK(Members[[#This Row],[DependentSSN]]),NOT(ISBLANK(Members[[#This Row],[Dental Policy]]))), "CoverageLevels", "Waivers")</f>
        <v>Waivers</v>
      </c>
      <c r="BL678" t="str">
        <f>IF(AND(ISBLANK(Members[[#This Row],[DependentSSN]]),NOT(ISBLANK(Members[[#This Row],[VisionPolicy]]))), "CoverageLevels", "Waivers")</f>
        <v>Waivers</v>
      </c>
      <c r="BM678">
        <v>0</v>
      </c>
    </row>
    <row r="679" spans="1:65" x14ac:dyDescent="0.25">
      <c r="A679" s="4"/>
      <c r="B679" s="67"/>
      <c r="C679" s="68"/>
      <c r="D679" s="68"/>
      <c r="E679" s="69"/>
      <c r="F679" s="68"/>
      <c r="G679" s="69"/>
      <c r="H679" s="68"/>
      <c r="I679" s="68"/>
      <c r="J679" s="70"/>
      <c r="K679" s="68"/>
      <c r="L679" s="68"/>
      <c r="M679" s="71"/>
      <c r="N679" s="69"/>
      <c r="O679" s="69"/>
      <c r="P679" s="69"/>
      <c r="Q679" s="69"/>
      <c r="R679" s="69"/>
      <c r="S679" s="69"/>
      <c r="T679" s="68" t="str">
        <f>IF(IFERROR(VLOOKUP(Members[[#This Row],[Subscriber SSN]],$C$7:T678,18,FALSE), "") = 0, "",IFERROR(VLOOKUP(Members[[#This Row],[Subscriber SSN]],$C$7:T678,18,FALSE), ""))</f>
        <v/>
      </c>
      <c r="U679" s="68" t="str">
        <f>IF(IFERROR(VLOOKUP(Members[[#This Row],[Subscriber SSN]],$C$7:U678,19,FALSE), "") = 0, "",IFERROR(VLOOKUP(Members[[#This Row],[Subscriber SSN]],$C$7:U678,19,FALSE), ""))</f>
        <v/>
      </c>
      <c r="V679" s="69" t="str">
        <f>IF(IFERROR(VLOOKUP(Members[[#This Row],[Subscriber SSN]],$C$7:V678,20,FALSE), "") = 0, "", IFERROR(VLOOKUP(Members[[#This Row],[Subscriber SSN]],$C$7:V678,20,FALSE), ""))</f>
        <v/>
      </c>
      <c r="W679" s="68" t="str">
        <f>IF(IFERROR(VLOOKUP(Members[[#This Row],[Subscriber SSN]],$C$7:W678,21,FALSE), "") = 0, "", IFERROR(VLOOKUP(Members[[#This Row],[Subscriber SSN]],$C$7:W678,21,FALSE), ""))</f>
        <v/>
      </c>
      <c r="X679" s="68" t="str">
        <f>IF(IFERROR(VLOOKUP(Members[[#This Row],[Subscriber SSN]],$C$7:X678,22,FALSE), "") = 0, "", IFERROR(VLOOKUP(Members[[#This Row],[Subscriber SSN]],$C$7:X678,22,FALSE), ""))</f>
        <v/>
      </c>
      <c r="Y679" s="68"/>
      <c r="Z679" s="72"/>
      <c r="AA679" s="69"/>
      <c r="AB679" s="69"/>
      <c r="AC679" s="70"/>
      <c r="AD679" s="110">
        <f t="shared" si="20"/>
        <v>45292</v>
      </c>
      <c r="AE679" s="69"/>
      <c r="AF679" s="69"/>
      <c r="AG679" s="71"/>
      <c r="AH679" s="69"/>
      <c r="AI679" s="69"/>
      <c r="AJ679" s="69"/>
      <c r="AK679" s="69"/>
      <c r="AL679" s="69"/>
      <c r="AM679" s="69"/>
      <c r="AN679" s="69"/>
      <c r="AO679" s="69"/>
      <c r="AP679" s="73"/>
      <c r="AQ679" s="73"/>
      <c r="AR679" s="73"/>
      <c r="AS679" s="73"/>
      <c r="AT679" s="73"/>
      <c r="AU679" s="73"/>
      <c r="AV679" s="73"/>
      <c r="AW679" s="73"/>
      <c r="AX679" s="73"/>
      <c r="AY679" s="73"/>
      <c r="AZ679" s="73"/>
      <c r="BA679" s="73"/>
      <c r="BB679" s="73"/>
      <c r="BC679" s="74"/>
      <c r="BD679" s="222" t="str">
        <f t="shared" si="21"/>
        <v xml:space="preserve"> </v>
      </c>
      <c r="BE679" s="76">
        <f ca="1">Validation!H679</f>
        <v>2</v>
      </c>
      <c r="BF679" t="str">
        <f ca="1">Validation!I679</f>
        <v/>
      </c>
      <c r="BJ679" t="str">
        <f>IF(AND(ISBLANK(Members[[#This Row],[DependentSSN]]),NOT(ISBLANK(Members[[#This Row],[MedicalPolicy]]))), "CoverageLevels", "Waivers")</f>
        <v>Waivers</v>
      </c>
      <c r="BK679" t="str">
        <f>IF(AND(ISBLANK(Members[[#This Row],[DependentSSN]]),NOT(ISBLANK(Members[[#This Row],[Dental Policy]]))), "CoverageLevels", "Waivers")</f>
        <v>Waivers</v>
      </c>
      <c r="BL679" t="str">
        <f>IF(AND(ISBLANK(Members[[#This Row],[DependentSSN]]),NOT(ISBLANK(Members[[#This Row],[VisionPolicy]]))), "CoverageLevels", "Waivers")</f>
        <v>Waivers</v>
      </c>
      <c r="BM679">
        <v>0</v>
      </c>
    </row>
    <row r="680" spans="1:65" x14ac:dyDescent="0.25">
      <c r="A680" s="4"/>
      <c r="B680" s="67"/>
      <c r="C680" s="68"/>
      <c r="D680" s="68"/>
      <c r="E680" s="69"/>
      <c r="F680" s="68"/>
      <c r="G680" s="69"/>
      <c r="H680" s="68"/>
      <c r="I680" s="68"/>
      <c r="J680" s="70"/>
      <c r="K680" s="68"/>
      <c r="L680" s="68"/>
      <c r="M680" s="71"/>
      <c r="N680" s="69"/>
      <c r="O680" s="69"/>
      <c r="P680" s="69"/>
      <c r="Q680" s="69"/>
      <c r="R680" s="69"/>
      <c r="S680" s="69"/>
      <c r="T680" s="68" t="str">
        <f>IF(IFERROR(VLOOKUP(Members[[#This Row],[Subscriber SSN]],$C$7:T679,18,FALSE), "") = 0, "",IFERROR(VLOOKUP(Members[[#This Row],[Subscriber SSN]],$C$7:T679,18,FALSE), ""))</f>
        <v/>
      </c>
      <c r="U680" s="68" t="str">
        <f>IF(IFERROR(VLOOKUP(Members[[#This Row],[Subscriber SSN]],$C$7:U679,19,FALSE), "") = 0, "",IFERROR(VLOOKUP(Members[[#This Row],[Subscriber SSN]],$C$7:U679,19,FALSE), ""))</f>
        <v/>
      </c>
      <c r="V680" s="69" t="str">
        <f>IF(IFERROR(VLOOKUP(Members[[#This Row],[Subscriber SSN]],$C$7:V679,20,FALSE), "") = 0, "", IFERROR(VLOOKUP(Members[[#This Row],[Subscriber SSN]],$C$7:V679,20,FALSE), ""))</f>
        <v/>
      </c>
      <c r="W680" s="68" t="str">
        <f>IF(IFERROR(VLOOKUP(Members[[#This Row],[Subscriber SSN]],$C$7:W679,21,FALSE), "") = 0, "", IFERROR(VLOOKUP(Members[[#This Row],[Subscriber SSN]],$C$7:W679,21,FALSE), ""))</f>
        <v/>
      </c>
      <c r="X680" s="68" t="str">
        <f>IF(IFERROR(VLOOKUP(Members[[#This Row],[Subscriber SSN]],$C$7:X679,22,FALSE), "") = 0, "", IFERROR(VLOOKUP(Members[[#This Row],[Subscriber SSN]],$C$7:X679,22,FALSE), ""))</f>
        <v/>
      </c>
      <c r="Y680" s="68"/>
      <c r="Z680" s="72"/>
      <c r="AA680" s="69"/>
      <c r="AB680" s="69"/>
      <c r="AC680" s="70"/>
      <c r="AD680" s="110">
        <f t="shared" si="20"/>
        <v>45292</v>
      </c>
      <c r="AE680" s="69"/>
      <c r="AF680" s="69"/>
      <c r="AG680" s="71"/>
      <c r="AH680" s="69"/>
      <c r="AI680" s="69"/>
      <c r="AJ680" s="69"/>
      <c r="AK680" s="69"/>
      <c r="AL680" s="69"/>
      <c r="AM680" s="69"/>
      <c r="AN680" s="69"/>
      <c r="AO680" s="69"/>
      <c r="AP680" s="73"/>
      <c r="AQ680" s="73"/>
      <c r="AR680" s="73"/>
      <c r="AS680" s="73"/>
      <c r="AT680" s="73"/>
      <c r="AU680" s="73"/>
      <c r="AV680" s="73"/>
      <c r="AW680" s="73"/>
      <c r="AX680" s="73"/>
      <c r="AY680" s="73"/>
      <c r="AZ680" s="73"/>
      <c r="BA680" s="73"/>
      <c r="BB680" s="73"/>
      <c r="BC680" s="74"/>
      <c r="BD680" s="222" t="str">
        <f t="shared" si="21"/>
        <v xml:space="preserve"> </v>
      </c>
      <c r="BE680" s="76">
        <f ca="1">Validation!H680</f>
        <v>2</v>
      </c>
      <c r="BF680" t="str">
        <f ca="1">Validation!I680</f>
        <v/>
      </c>
      <c r="BJ680" t="str">
        <f>IF(AND(ISBLANK(Members[[#This Row],[DependentSSN]]),NOT(ISBLANK(Members[[#This Row],[MedicalPolicy]]))), "CoverageLevels", "Waivers")</f>
        <v>Waivers</v>
      </c>
      <c r="BK680" t="str">
        <f>IF(AND(ISBLANK(Members[[#This Row],[DependentSSN]]),NOT(ISBLANK(Members[[#This Row],[Dental Policy]]))), "CoverageLevels", "Waivers")</f>
        <v>Waivers</v>
      </c>
      <c r="BL680" t="str">
        <f>IF(AND(ISBLANK(Members[[#This Row],[DependentSSN]]),NOT(ISBLANK(Members[[#This Row],[VisionPolicy]]))), "CoverageLevels", "Waivers")</f>
        <v>Waivers</v>
      </c>
      <c r="BM680">
        <v>0</v>
      </c>
    </row>
    <row r="681" spans="1:65" x14ac:dyDescent="0.25">
      <c r="A681" s="4"/>
      <c r="B681" s="67"/>
      <c r="C681" s="68"/>
      <c r="D681" s="68"/>
      <c r="E681" s="69"/>
      <c r="F681" s="68"/>
      <c r="G681" s="69"/>
      <c r="H681" s="68"/>
      <c r="I681" s="68"/>
      <c r="J681" s="70"/>
      <c r="K681" s="68"/>
      <c r="L681" s="68"/>
      <c r="M681" s="71"/>
      <c r="N681" s="69"/>
      <c r="O681" s="69"/>
      <c r="P681" s="69"/>
      <c r="Q681" s="69"/>
      <c r="R681" s="69"/>
      <c r="S681" s="69"/>
      <c r="T681" s="68" t="str">
        <f>IF(IFERROR(VLOOKUP(Members[[#This Row],[Subscriber SSN]],$C$7:T680,18,FALSE), "") = 0, "",IFERROR(VLOOKUP(Members[[#This Row],[Subscriber SSN]],$C$7:T680,18,FALSE), ""))</f>
        <v/>
      </c>
      <c r="U681" s="68" t="str">
        <f>IF(IFERROR(VLOOKUP(Members[[#This Row],[Subscriber SSN]],$C$7:U680,19,FALSE), "") = 0, "",IFERROR(VLOOKUP(Members[[#This Row],[Subscriber SSN]],$C$7:U680,19,FALSE), ""))</f>
        <v/>
      </c>
      <c r="V681" s="69" t="str">
        <f>IF(IFERROR(VLOOKUP(Members[[#This Row],[Subscriber SSN]],$C$7:V680,20,FALSE), "") = 0, "", IFERROR(VLOOKUP(Members[[#This Row],[Subscriber SSN]],$C$7:V680,20,FALSE), ""))</f>
        <v/>
      </c>
      <c r="W681" s="68" t="str">
        <f>IF(IFERROR(VLOOKUP(Members[[#This Row],[Subscriber SSN]],$C$7:W680,21,FALSE), "") = 0, "", IFERROR(VLOOKUP(Members[[#This Row],[Subscriber SSN]],$C$7:W680,21,FALSE), ""))</f>
        <v/>
      </c>
      <c r="X681" s="68" t="str">
        <f>IF(IFERROR(VLOOKUP(Members[[#This Row],[Subscriber SSN]],$C$7:X680,22,FALSE), "") = 0, "", IFERROR(VLOOKUP(Members[[#This Row],[Subscriber SSN]],$C$7:X680,22,FALSE), ""))</f>
        <v/>
      </c>
      <c r="Y681" s="68"/>
      <c r="Z681" s="72"/>
      <c r="AA681" s="69"/>
      <c r="AB681" s="69"/>
      <c r="AC681" s="70"/>
      <c r="AD681" s="110">
        <f t="shared" si="20"/>
        <v>45292</v>
      </c>
      <c r="AE681" s="69"/>
      <c r="AF681" s="69"/>
      <c r="AG681" s="71"/>
      <c r="AH681" s="69"/>
      <c r="AI681" s="69"/>
      <c r="AJ681" s="69"/>
      <c r="AK681" s="69"/>
      <c r="AL681" s="69"/>
      <c r="AM681" s="69"/>
      <c r="AN681" s="69"/>
      <c r="AO681" s="69"/>
      <c r="AP681" s="73"/>
      <c r="AQ681" s="73"/>
      <c r="AR681" s="73"/>
      <c r="AS681" s="73"/>
      <c r="AT681" s="73"/>
      <c r="AU681" s="73"/>
      <c r="AV681" s="73"/>
      <c r="AW681" s="73"/>
      <c r="AX681" s="73"/>
      <c r="AY681" s="73"/>
      <c r="AZ681" s="73"/>
      <c r="BA681" s="73"/>
      <c r="BB681" s="73"/>
      <c r="BC681" s="74"/>
      <c r="BD681" s="222" t="str">
        <f t="shared" si="21"/>
        <v xml:space="preserve"> </v>
      </c>
      <c r="BE681" s="76">
        <f ca="1">Validation!H681</f>
        <v>2</v>
      </c>
      <c r="BF681" t="str">
        <f ca="1">Validation!I681</f>
        <v/>
      </c>
      <c r="BJ681" t="str">
        <f>IF(AND(ISBLANK(Members[[#This Row],[DependentSSN]]),NOT(ISBLANK(Members[[#This Row],[MedicalPolicy]]))), "CoverageLevels", "Waivers")</f>
        <v>Waivers</v>
      </c>
      <c r="BK681" t="str">
        <f>IF(AND(ISBLANK(Members[[#This Row],[DependentSSN]]),NOT(ISBLANK(Members[[#This Row],[Dental Policy]]))), "CoverageLevels", "Waivers")</f>
        <v>Waivers</v>
      </c>
      <c r="BL681" t="str">
        <f>IF(AND(ISBLANK(Members[[#This Row],[DependentSSN]]),NOT(ISBLANK(Members[[#This Row],[VisionPolicy]]))), "CoverageLevels", "Waivers")</f>
        <v>Waivers</v>
      </c>
      <c r="BM681">
        <v>0</v>
      </c>
    </row>
    <row r="682" spans="1:65" x14ac:dyDescent="0.25">
      <c r="A682" s="4"/>
      <c r="B682" s="67"/>
      <c r="C682" s="68"/>
      <c r="D682" s="68"/>
      <c r="E682" s="69"/>
      <c r="F682" s="68"/>
      <c r="G682" s="69"/>
      <c r="H682" s="68"/>
      <c r="I682" s="68"/>
      <c r="J682" s="70"/>
      <c r="K682" s="68"/>
      <c r="L682" s="68"/>
      <c r="M682" s="71"/>
      <c r="N682" s="69"/>
      <c r="O682" s="69"/>
      <c r="P682" s="69"/>
      <c r="Q682" s="69"/>
      <c r="R682" s="69"/>
      <c r="S682" s="69"/>
      <c r="T682" s="68" t="str">
        <f>IF(IFERROR(VLOOKUP(Members[[#This Row],[Subscriber SSN]],$C$7:T681,18,FALSE), "") = 0, "",IFERROR(VLOOKUP(Members[[#This Row],[Subscriber SSN]],$C$7:T681,18,FALSE), ""))</f>
        <v/>
      </c>
      <c r="U682" s="68" t="str">
        <f>IF(IFERROR(VLOOKUP(Members[[#This Row],[Subscriber SSN]],$C$7:U681,19,FALSE), "") = 0, "",IFERROR(VLOOKUP(Members[[#This Row],[Subscriber SSN]],$C$7:U681,19,FALSE), ""))</f>
        <v/>
      </c>
      <c r="V682" s="69" t="str">
        <f>IF(IFERROR(VLOOKUP(Members[[#This Row],[Subscriber SSN]],$C$7:V681,20,FALSE), "") = 0, "", IFERROR(VLOOKUP(Members[[#This Row],[Subscriber SSN]],$C$7:V681,20,FALSE), ""))</f>
        <v/>
      </c>
      <c r="W682" s="68" t="str">
        <f>IF(IFERROR(VLOOKUP(Members[[#This Row],[Subscriber SSN]],$C$7:W681,21,FALSE), "") = 0, "", IFERROR(VLOOKUP(Members[[#This Row],[Subscriber SSN]],$C$7:W681,21,FALSE), ""))</f>
        <v/>
      </c>
      <c r="X682" s="68" t="str">
        <f>IF(IFERROR(VLOOKUP(Members[[#This Row],[Subscriber SSN]],$C$7:X681,22,FALSE), "") = 0, "", IFERROR(VLOOKUP(Members[[#This Row],[Subscriber SSN]],$C$7:X681,22,FALSE), ""))</f>
        <v/>
      </c>
      <c r="Y682" s="68"/>
      <c r="Z682" s="72"/>
      <c r="AA682" s="69"/>
      <c r="AB682" s="69"/>
      <c r="AC682" s="70"/>
      <c r="AD682" s="110">
        <f t="shared" si="20"/>
        <v>45292</v>
      </c>
      <c r="AE682" s="69"/>
      <c r="AF682" s="69"/>
      <c r="AG682" s="71"/>
      <c r="AH682" s="69"/>
      <c r="AI682" s="69"/>
      <c r="AJ682" s="69"/>
      <c r="AK682" s="69"/>
      <c r="AL682" s="69"/>
      <c r="AM682" s="69"/>
      <c r="AN682" s="69"/>
      <c r="AO682" s="69"/>
      <c r="AP682" s="73"/>
      <c r="AQ682" s="73"/>
      <c r="AR682" s="73"/>
      <c r="AS682" s="73"/>
      <c r="AT682" s="73"/>
      <c r="AU682" s="73"/>
      <c r="AV682" s="73"/>
      <c r="AW682" s="73"/>
      <c r="AX682" s="73"/>
      <c r="AY682" s="73"/>
      <c r="AZ682" s="73"/>
      <c r="BA682" s="73"/>
      <c r="BB682" s="73"/>
      <c r="BC682" s="74"/>
      <c r="BD682" s="222" t="str">
        <f t="shared" si="21"/>
        <v xml:space="preserve"> </v>
      </c>
      <c r="BE682" s="76">
        <f ca="1">Validation!H682</f>
        <v>2</v>
      </c>
      <c r="BF682" t="str">
        <f ca="1">Validation!I682</f>
        <v/>
      </c>
      <c r="BJ682" t="str">
        <f>IF(AND(ISBLANK(Members[[#This Row],[DependentSSN]]),NOT(ISBLANK(Members[[#This Row],[MedicalPolicy]]))), "CoverageLevels", "Waivers")</f>
        <v>Waivers</v>
      </c>
      <c r="BK682" t="str">
        <f>IF(AND(ISBLANK(Members[[#This Row],[DependentSSN]]),NOT(ISBLANK(Members[[#This Row],[Dental Policy]]))), "CoverageLevels", "Waivers")</f>
        <v>Waivers</v>
      </c>
      <c r="BL682" t="str">
        <f>IF(AND(ISBLANK(Members[[#This Row],[DependentSSN]]),NOT(ISBLANK(Members[[#This Row],[VisionPolicy]]))), "CoverageLevels", "Waivers")</f>
        <v>Waivers</v>
      </c>
      <c r="BM682">
        <v>0</v>
      </c>
    </row>
    <row r="683" spans="1:65" x14ac:dyDescent="0.25">
      <c r="A683" s="4"/>
      <c r="B683" s="67"/>
      <c r="C683" s="68"/>
      <c r="D683" s="68"/>
      <c r="E683" s="69"/>
      <c r="F683" s="68"/>
      <c r="G683" s="69"/>
      <c r="H683" s="68"/>
      <c r="I683" s="68"/>
      <c r="J683" s="70"/>
      <c r="K683" s="68"/>
      <c r="L683" s="68"/>
      <c r="M683" s="71"/>
      <c r="N683" s="69"/>
      <c r="O683" s="69"/>
      <c r="P683" s="69"/>
      <c r="Q683" s="69"/>
      <c r="R683" s="69"/>
      <c r="S683" s="69"/>
      <c r="T683" s="68" t="str">
        <f>IF(IFERROR(VLOOKUP(Members[[#This Row],[Subscriber SSN]],$C$7:T682,18,FALSE), "") = 0, "",IFERROR(VLOOKUP(Members[[#This Row],[Subscriber SSN]],$C$7:T682,18,FALSE), ""))</f>
        <v/>
      </c>
      <c r="U683" s="68" t="str">
        <f>IF(IFERROR(VLOOKUP(Members[[#This Row],[Subscriber SSN]],$C$7:U682,19,FALSE), "") = 0, "",IFERROR(VLOOKUP(Members[[#This Row],[Subscriber SSN]],$C$7:U682,19,FALSE), ""))</f>
        <v/>
      </c>
      <c r="V683" s="69" t="str">
        <f>IF(IFERROR(VLOOKUP(Members[[#This Row],[Subscriber SSN]],$C$7:V682,20,FALSE), "") = 0, "", IFERROR(VLOOKUP(Members[[#This Row],[Subscriber SSN]],$C$7:V682,20,FALSE), ""))</f>
        <v/>
      </c>
      <c r="W683" s="68" t="str">
        <f>IF(IFERROR(VLOOKUP(Members[[#This Row],[Subscriber SSN]],$C$7:W682,21,FALSE), "") = 0, "", IFERROR(VLOOKUP(Members[[#This Row],[Subscriber SSN]],$C$7:W682,21,FALSE), ""))</f>
        <v/>
      </c>
      <c r="X683" s="68" t="str">
        <f>IF(IFERROR(VLOOKUP(Members[[#This Row],[Subscriber SSN]],$C$7:X682,22,FALSE), "") = 0, "", IFERROR(VLOOKUP(Members[[#This Row],[Subscriber SSN]],$C$7:X682,22,FALSE), ""))</f>
        <v/>
      </c>
      <c r="Y683" s="68"/>
      <c r="Z683" s="72"/>
      <c r="AA683" s="69"/>
      <c r="AB683" s="69"/>
      <c r="AC683" s="70"/>
      <c r="AD683" s="110">
        <f t="shared" si="20"/>
        <v>45292</v>
      </c>
      <c r="AE683" s="69"/>
      <c r="AF683" s="69"/>
      <c r="AG683" s="71"/>
      <c r="AH683" s="69"/>
      <c r="AI683" s="69"/>
      <c r="AJ683" s="69"/>
      <c r="AK683" s="69"/>
      <c r="AL683" s="69"/>
      <c r="AM683" s="69"/>
      <c r="AN683" s="69"/>
      <c r="AO683" s="69"/>
      <c r="AP683" s="73"/>
      <c r="AQ683" s="73"/>
      <c r="AR683" s="73"/>
      <c r="AS683" s="73"/>
      <c r="AT683" s="73"/>
      <c r="AU683" s="73"/>
      <c r="AV683" s="73"/>
      <c r="AW683" s="73"/>
      <c r="AX683" s="73"/>
      <c r="AY683" s="73"/>
      <c r="AZ683" s="73"/>
      <c r="BA683" s="73"/>
      <c r="BB683" s="73"/>
      <c r="BC683" s="74"/>
      <c r="BD683" s="222" t="str">
        <f t="shared" si="21"/>
        <v xml:space="preserve"> </v>
      </c>
      <c r="BE683" s="76">
        <f ca="1">Validation!H683</f>
        <v>2</v>
      </c>
      <c r="BF683" t="str">
        <f ca="1">Validation!I683</f>
        <v/>
      </c>
      <c r="BJ683" t="str">
        <f>IF(AND(ISBLANK(Members[[#This Row],[DependentSSN]]),NOT(ISBLANK(Members[[#This Row],[MedicalPolicy]]))), "CoverageLevels", "Waivers")</f>
        <v>Waivers</v>
      </c>
      <c r="BK683" t="str">
        <f>IF(AND(ISBLANK(Members[[#This Row],[DependentSSN]]),NOT(ISBLANK(Members[[#This Row],[Dental Policy]]))), "CoverageLevels", "Waivers")</f>
        <v>Waivers</v>
      </c>
      <c r="BL683" t="str">
        <f>IF(AND(ISBLANK(Members[[#This Row],[DependentSSN]]),NOT(ISBLANK(Members[[#This Row],[VisionPolicy]]))), "CoverageLevels", "Waivers")</f>
        <v>Waivers</v>
      </c>
      <c r="BM683">
        <v>0</v>
      </c>
    </row>
    <row r="684" spans="1:65" x14ac:dyDescent="0.25">
      <c r="A684" s="4"/>
      <c r="B684" s="67"/>
      <c r="C684" s="68"/>
      <c r="D684" s="68"/>
      <c r="E684" s="69"/>
      <c r="F684" s="68"/>
      <c r="G684" s="69"/>
      <c r="H684" s="68"/>
      <c r="I684" s="68"/>
      <c r="J684" s="70"/>
      <c r="K684" s="68"/>
      <c r="L684" s="68"/>
      <c r="M684" s="71"/>
      <c r="N684" s="69"/>
      <c r="O684" s="69"/>
      <c r="P684" s="69"/>
      <c r="Q684" s="69"/>
      <c r="R684" s="69"/>
      <c r="S684" s="69"/>
      <c r="T684" s="68" t="str">
        <f>IF(IFERROR(VLOOKUP(Members[[#This Row],[Subscriber SSN]],$C$7:T683,18,FALSE), "") = 0, "",IFERROR(VLOOKUP(Members[[#This Row],[Subscriber SSN]],$C$7:T683,18,FALSE), ""))</f>
        <v/>
      </c>
      <c r="U684" s="68" t="str">
        <f>IF(IFERROR(VLOOKUP(Members[[#This Row],[Subscriber SSN]],$C$7:U683,19,FALSE), "") = 0, "",IFERROR(VLOOKUP(Members[[#This Row],[Subscriber SSN]],$C$7:U683,19,FALSE), ""))</f>
        <v/>
      </c>
      <c r="V684" s="69" t="str">
        <f>IF(IFERROR(VLOOKUP(Members[[#This Row],[Subscriber SSN]],$C$7:V683,20,FALSE), "") = 0, "", IFERROR(VLOOKUP(Members[[#This Row],[Subscriber SSN]],$C$7:V683,20,FALSE), ""))</f>
        <v/>
      </c>
      <c r="W684" s="68" t="str">
        <f>IF(IFERROR(VLOOKUP(Members[[#This Row],[Subscriber SSN]],$C$7:W683,21,FALSE), "") = 0, "", IFERROR(VLOOKUP(Members[[#This Row],[Subscriber SSN]],$C$7:W683,21,FALSE), ""))</f>
        <v/>
      </c>
      <c r="X684" s="68" t="str">
        <f>IF(IFERROR(VLOOKUP(Members[[#This Row],[Subscriber SSN]],$C$7:X683,22,FALSE), "") = 0, "", IFERROR(VLOOKUP(Members[[#This Row],[Subscriber SSN]],$C$7:X683,22,FALSE), ""))</f>
        <v/>
      </c>
      <c r="Y684" s="68"/>
      <c r="Z684" s="72"/>
      <c r="AA684" s="69"/>
      <c r="AB684" s="69"/>
      <c r="AC684" s="70"/>
      <c r="AD684" s="110">
        <f t="shared" si="20"/>
        <v>45292</v>
      </c>
      <c r="AE684" s="69"/>
      <c r="AF684" s="69"/>
      <c r="AG684" s="71"/>
      <c r="AH684" s="69"/>
      <c r="AI684" s="69"/>
      <c r="AJ684" s="69"/>
      <c r="AK684" s="69"/>
      <c r="AL684" s="69"/>
      <c r="AM684" s="69"/>
      <c r="AN684" s="69"/>
      <c r="AO684" s="69"/>
      <c r="AP684" s="73"/>
      <c r="AQ684" s="73"/>
      <c r="AR684" s="73"/>
      <c r="AS684" s="73"/>
      <c r="AT684" s="73"/>
      <c r="AU684" s="73"/>
      <c r="AV684" s="73"/>
      <c r="AW684" s="73"/>
      <c r="AX684" s="73"/>
      <c r="AY684" s="73"/>
      <c r="AZ684" s="73"/>
      <c r="BA684" s="73"/>
      <c r="BB684" s="73"/>
      <c r="BC684" s="74"/>
      <c r="BD684" s="222" t="str">
        <f t="shared" si="21"/>
        <v xml:space="preserve"> </v>
      </c>
      <c r="BE684" s="76">
        <f ca="1">Validation!H684</f>
        <v>2</v>
      </c>
      <c r="BF684" t="str">
        <f ca="1">Validation!I684</f>
        <v/>
      </c>
      <c r="BJ684" t="str">
        <f>IF(AND(ISBLANK(Members[[#This Row],[DependentSSN]]),NOT(ISBLANK(Members[[#This Row],[MedicalPolicy]]))), "CoverageLevels", "Waivers")</f>
        <v>Waivers</v>
      </c>
      <c r="BK684" t="str">
        <f>IF(AND(ISBLANK(Members[[#This Row],[DependentSSN]]),NOT(ISBLANK(Members[[#This Row],[Dental Policy]]))), "CoverageLevels", "Waivers")</f>
        <v>Waivers</v>
      </c>
      <c r="BL684" t="str">
        <f>IF(AND(ISBLANK(Members[[#This Row],[DependentSSN]]),NOT(ISBLANK(Members[[#This Row],[VisionPolicy]]))), "CoverageLevels", "Waivers")</f>
        <v>Waivers</v>
      </c>
      <c r="BM684">
        <v>0</v>
      </c>
    </row>
    <row r="685" spans="1:65" x14ac:dyDescent="0.25">
      <c r="A685" s="4"/>
      <c r="B685" s="67"/>
      <c r="C685" s="68"/>
      <c r="D685" s="68"/>
      <c r="E685" s="69"/>
      <c r="F685" s="68"/>
      <c r="G685" s="69"/>
      <c r="H685" s="68"/>
      <c r="I685" s="68"/>
      <c r="J685" s="70"/>
      <c r="K685" s="68"/>
      <c r="L685" s="68"/>
      <c r="M685" s="71"/>
      <c r="N685" s="69"/>
      <c r="O685" s="69"/>
      <c r="P685" s="69"/>
      <c r="Q685" s="69"/>
      <c r="R685" s="69"/>
      <c r="S685" s="69"/>
      <c r="T685" s="68" t="str">
        <f>IF(IFERROR(VLOOKUP(Members[[#This Row],[Subscriber SSN]],$C$7:T684,18,FALSE), "") = 0, "",IFERROR(VLOOKUP(Members[[#This Row],[Subscriber SSN]],$C$7:T684,18,FALSE), ""))</f>
        <v/>
      </c>
      <c r="U685" s="68" t="str">
        <f>IF(IFERROR(VLOOKUP(Members[[#This Row],[Subscriber SSN]],$C$7:U684,19,FALSE), "") = 0, "",IFERROR(VLOOKUP(Members[[#This Row],[Subscriber SSN]],$C$7:U684,19,FALSE), ""))</f>
        <v/>
      </c>
      <c r="V685" s="69" t="str">
        <f>IF(IFERROR(VLOOKUP(Members[[#This Row],[Subscriber SSN]],$C$7:V684,20,FALSE), "") = 0, "", IFERROR(VLOOKUP(Members[[#This Row],[Subscriber SSN]],$C$7:V684,20,FALSE), ""))</f>
        <v/>
      </c>
      <c r="W685" s="68" t="str">
        <f>IF(IFERROR(VLOOKUP(Members[[#This Row],[Subscriber SSN]],$C$7:W684,21,FALSE), "") = 0, "", IFERROR(VLOOKUP(Members[[#This Row],[Subscriber SSN]],$C$7:W684,21,FALSE), ""))</f>
        <v/>
      </c>
      <c r="X685" s="68" t="str">
        <f>IF(IFERROR(VLOOKUP(Members[[#This Row],[Subscriber SSN]],$C$7:X684,22,FALSE), "") = 0, "", IFERROR(VLOOKUP(Members[[#This Row],[Subscriber SSN]],$C$7:X684,22,FALSE), ""))</f>
        <v/>
      </c>
      <c r="Y685" s="68"/>
      <c r="Z685" s="72"/>
      <c r="AA685" s="69"/>
      <c r="AB685" s="69"/>
      <c r="AC685" s="70"/>
      <c r="AD685" s="110">
        <f t="shared" si="20"/>
        <v>45292</v>
      </c>
      <c r="AE685" s="69"/>
      <c r="AF685" s="69"/>
      <c r="AG685" s="71"/>
      <c r="AH685" s="69"/>
      <c r="AI685" s="69"/>
      <c r="AJ685" s="69"/>
      <c r="AK685" s="69"/>
      <c r="AL685" s="69"/>
      <c r="AM685" s="69"/>
      <c r="AN685" s="69"/>
      <c r="AO685" s="69"/>
      <c r="AP685" s="73"/>
      <c r="AQ685" s="73"/>
      <c r="AR685" s="73"/>
      <c r="AS685" s="73"/>
      <c r="AT685" s="73"/>
      <c r="AU685" s="73"/>
      <c r="AV685" s="73"/>
      <c r="AW685" s="73"/>
      <c r="AX685" s="73"/>
      <c r="AY685" s="73"/>
      <c r="AZ685" s="73"/>
      <c r="BA685" s="73"/>
      <c r="BB685" s="73"/>
      <c r="BC685" s="74"/>
      <c r="BD685" s="222" t="str">
        <f t="shared" si="21"/>
        <v xml:space="preserve"> </v>
      </c>
      <c r="BE685" s="76">
        <f ca="1">Validation!H685</f>
        <v>2</v>
      </c>
      <c r="BF685" t="str">
        <f ca="1">Validation!I685</f>
        <v/>
      </c>
      <c r="BJ685" t="str">
        <f>IF(AND(ISBLANK(Members[[#This Row],[DependentSSN]]),NOT(ISBLANK(Members[[#This Row],[MedicalPolicy]]))), "CoverageLevels", "Waivers")</f>
        <v>Waivers</v>
      </c>
      <c r="BK685" t="str">
        <f>IF(AND(ISBLANK(Members[[#This Row],[DependentSSN]]),NOT(ISBLANK(Members[[#This Row],[Dental Policy]]))), "CoverageLevels", "Waivers")</f>
        <v>Waivers</v>
      </c>
      <c r="BL685" t="str">
        <f>IF(AND(ISBLANK(Members[[#This Row],[DependentSSN]]),NOT(ISBLANK(Members[[#This Row],[VisionPolicy]]))), "CoverageLevels", "Waivers")</f>
        <v>Waivers</v>
      </c>
      <c r="BM685">
        <v>0</v>
      </c>
    </row>
    <row r="686" spans="1:65" x14ac:dyDescent="0.25">
      <c r="A686" s="4"/>
      <c r="B686" s="67"/>
      <c r="C686" s="68"/>
      <c r="D686" s="68"/>
      <c r="E686" s="69"/>
      <c r="F686" s="68"/>
      <c r="G686" s="69"/>
      <c r="H686" s="68"/>
      <c r="I686" s="68"/>
      <c r="J686" s="70"/>
      <c r="K686" s="68"/>
      <c r="L686" s="68"/>
      <c r="M686" s="71"/>
      <c r="N686" s="69"/>
      <c r="O686" s="69"/>
      <c r="P686" s="69"/>
      <c r="Q686" s="69"/>
      <c r="R686" s="69"/>
      <c r="S686" s="69"/>
      <c r="T686" s="68" t="str">
        <f>IF(IFERROR(VLOOKUP(Members[[#This Row],[Subscriber SSN]],$C$7:T685,18,FALSE), "") = 0, "",IFERROR(VLOOKUP(Members[[#This Row],[Subscriber SSN]],$C$7:T685,18,FALSE), ""))</f>
        <v/>
      </c>
      <c r="U686" s="68" t="str">
        <f>IF(IFERROR(VLOOKUP(Members[[#This Row],[Subscriber SSN]],$C$7:U685,19,FALSE), "") = 0, "",IFERROR(VLOOKUP(Members[[#This Row],[Subscriber SSN]],$C$7:U685,19,FALSE), ""))</f>
        <v/>
      </c>
      <c r="V686" s="69" t="str">
        <f>IF(IFERROR(VLOOKUP(Members[[#This Row],[Subscriber SSN]],$C$7:V685,20,FALSE), "") = 0, "", IFERROR(VLOOKUP(Members[[#This Row],[Subscriber SSN]],$C$7:V685,20,FALSE), ""))</f>
        <v/>
      </c>
      <c r="W686" s="68" t="str">
        <f>IF(IFERROR(VLOOKUP(Members[[#This Row],[Subscriber SSN]],$C$7:W685,21,FALSE), "") = 0, "", IFERROR(VLOOKUP(Members[[#This Row],[Subscriber SSN]],$C$7:W685,21,FALSE), ""))</f>
        <v/>
      </c>
      <c r="X686" s="68" t="str">
        <f>IF(IFERROR(VLOOKUP(Members[[#This Row],[Subscriber SSN]],$C$7:X685,22,FALSE), "") = 0, "", IFERROR(VLOOKUP(Members[[#This Row],[Subscriber SSN]],$C$7:X685,22,FALSE), ""))</f>
        <v/>
      </c>
      <c r="Y686" s="68"/>
      <c r="Z686" s="72"/>
      <c r="AA686" s="69"/>
      <c r="AB686" s="69"/>
      <c r="AC686" s="70"/>
      <c r="AD686" s="110">
        <f t="shared" si="20"/>
        <v>45292</v>
      </c>
      <c r="AE686" s="69"/>
      <c r="AF686" s="69"/>
      <c r="AG686" s="71"/>
      <c r="AH686" s="69"/>
      <c r="AI686" s="69"/>
      <c r="AJ686" s="69"/>
      <c r="AK686" s="69"/>
      <c r="AL686" s="69"/>
      <c r="AM686" s="69"/>
      <c r="AN686" s="69"/>
      <c r="AO686" s="69"/>
      <c r="AP686" s="73"/>
      <c r="AQ686" s="73"/>
      <c r="AR686" s="73"/>
      <c r="AS686" s="73"/>
      <c r="AT686" s="73"/>
      <c r="AU686" s="73"/>
      <c r="AV686" s="73"/>
      <c r="AW686" s="73"/>
      <c r="AX686" s="73"/>
      <c r="AY686" s="73"/>
      <c r="AZ686" s="73"/>
      <c r="BA686" s="73"/>
      <c r="BB686" s="73"/>
      <c r="BC686" s="74"/>
      <c r="BD686" s="222" t="str">
        <f t="shared" si="21"/>
        <v xml:space="preserve"> </v>
      </c>
      <c r="BE686" s="76">
        <f ca="1">Validation!H686</f>
        <v>2</v>
      </c>
      <c r="BF686" t="str">
        <f ca="1">Validation!I686</f>
        <v/>
      </c>
      <c r="BJ686" t="str">
        <f>IF(AND(ISBLANK(Members[[#This Row],[DependentSSN]]),NOT(ISBLANK(Members[[#This Row],[MedicalPolicy]]))), "CoverageLevels", "Waivers")</f>
        <v>Waivers</v>
      </c>
      <c r="BK686" t="str">
        <f>IF(AND(ISBLANK(Members[[#This Row],[DependentSSN]]),NOT(ISBLANK(Members[[#This Row],[Dental Policy]]))), "CoverageLevels", "Waivers")</f>
        <v>Waivers</v>
      </c>
      <c r="BL686" t="str">
        <f>IF(AND(ISBLANK(Members[[#This Row],[DependentSSN]]),NOT(ISBLANK(Members[[#This Row],[VisionPolicy]]))), "CoverageLevels", "Waivers")</f>
        <v>Waivers</v>
      </c>
      <c r="BM686">
        <v>0</v>
      </c>
    </row>
    <row r="687" spans="1:65" x14ac:dyDescent="0.25">
      <c r="A687" s="4"/>
      <c r="B687" s="67"/>
      <c r="C687" s="68"/>
      <c r="D687" s="68"/>
      <c r="E687" s="69"/>
      <c r="F687" s="68"/>
      <c r="G687" s="69"/>
      <c r="H687" s="68"/>
      <c r="I687" s="68"/>
      <c r="J687" s="70"/>
      <c r="K687" s="68"/>
      <c r="L687" s="68"/>
      <c r="M687" s="71"/>
      <c r="N687" s="69"/>
      <c r="O687" s="69"/>
      <c r="P687" s="69"/>
      <c r="Q687" s="69"/>
      <c r="R687" s="69"/>
      <c r="S687" s="69"/>
      <c r="T687" s="68" t="str">
        <f>IF(IFERROR(VLOOKUP(Members[[#This Row],[Subscriber SSN]],$C$7:T686,18,FALSE), "") = 0, "",IFERROR(VLOOKUP(Members[[#This Row],[Subscriber SSN]],$C$7:T686,18,FALSE), ""))</f>
        <v/>
      </c>
      <c r="U687" s="68" t="str">
        <f>IF(IFERROR(VLOOKUP(Members[[#This Row],[Subscriber SSN]],$C$7:U686,19,FALSE), "") = 0, "",IFERROR(VLOOKUP(Members[[#This Row],[Subscriber SSN]],$C$7:U686,19,FALSE), ""))</f>
        <v/>
      </c>
      <c r="V687" s="69" t="str">
        <f>IF(IFERROR(VLOOKUP(Members[[#This Row],[Subscriber SSN]],$C$7:V686,20,FALSE), "") = 0, "", IFERROR(VLOOKUP(Members[[#This Row],[Subscriber SSN]],$C$7:V686,20,FALSE), ""))</f>
        <v/>
      </c>
      <c r="W687" s="68" t="str">
        <f>IF(IFERROR(VLOOKUP(Members[[#This Row],[Subscriber SSN]],$C$7:W686,21,FALSE), "") = 0, "", IFERROR(VLOOKUP(Members[[#This Row],[Subscriber SSN]],$C$7:W686,21,FALSE), ""))</f>
        <v/>
      </c>
      <c r="X687" s="68" t="str">
        <f>IF(IFERROR(VLOOKUP(Members[[#This Row],[Subscriber SSN]],$C$7:X686,22,FALSE), "") = 0, "", IFERROR(VLOOKUP(Members[[#This Row],[Subscriber SSN]],$C$7:X686,22,FALSE), ""))</f>
        <v/>
      </c>
      <c r="Y687" s="68"/>
      <c r="Z687" s="72"/>
      <c r="AA687" s="69"/>
      <c r="AB687" s="69"/>
      <c r="AC687" s="70"/>
      <c r="AD687" s="110">
        <f t="shared" si="20"/>
        <v>45292</v>
      </c>
      <c r="AE687" s="69"/>
      <c r="AF687" s="69"/>
      <c r="AG687" s="71"/>
      <c r="AH687" s="69"/>
      <c r="AI687" s="69"/>
      <c r="AJ687" s="69"/>
      <c r="AK687" s="69"/>
      <c r="AL687" s="69"/>
      <c r="AM687" s="69"/>
      <c r="AN687" s="69"/>
      <c r="AO687" s="69"/>
      <c r="AP687" s="73"/>
      <c r="AQ687" s="73"/>
      <c r="AR687" s="73"/>
      <c r="AS687" s="73"/>
      <c r="AT687" s="73"/>
      <c r="AU687" s="73"/>
      <c r="AV687" s="73"/>
      <c r="AW687" s="73"/>
      <c r="AX687" s="73"/>
      <c r="AY687" s="73"/>
      <c r="AZ687" s="73"/>
      <c r="BA687" s="73"/>
      <c r="BB687" s="73"/>
      <c r="BC687" s="74"/>
      <c r="BD687" s="222" t="str">
        <f t="shared" si="21"/>
        <v xml:space="preserve"> </v>
      </c>
      <c r="BE687" s="76">
        <f ca="1">Validation!H687</f>
        <v>2</v>
      </c>
      <c r="BF687" t="str">
        <f ca="1">Validation!I687</f>
        <v/>
      </c>
      <c r="BJ687" t="str">
        <f>IF(AND(ISBLANK(Members[[#This Row],[DependentSSN]]),NOT(ISBLANK(Members[[#This Row],[MedicalPolicy]]))), "CoverageLevels", "Waivers")</f>
        <v>Waivers</v>
      </c>
      <c r="BK687" t="str">
        <f>IF(AND(ISBLANK(Members[[#This Row],[DependentSSN]]),NOT(ISBLANK(Members[[#This Row],[Dental Policy]]))), "CoverageLevels", "Waivers")</f>
        <v>Waivers</v>
      </c>
      <c r="BL687" t="str">
        <f>IF(AND(ISBLANK(Members[[#This Row],[DependentSSN]]),NOT(ISBLANK(Members[[#This Row],[VisionPolicy]]))), "CoverageLevels", "Waivers")</f>
        <v>Waivers</v>
      </c>
      <c r="BM687">
        <v>0</v>
      </c>
    </row>
    <row r="688" spans="1:65" x14ac:dyDescent="0.25">
      <c r="A688" s="4"/>
      <c r="B688" s="67"/>
      <c r="C688" s="68"/>
      <c r="D688" s="68"/>
      <c r="E688" s="69"/>
      <c r="F688" s="68"/>
      <c r="G688" s="69"/>
      <c r="H688" s="68"/>
      <c r="I688" s="68"/>
      <c r="J688" s="70"/>
      <c r="K688" s="68"/>
      <c r="L688" s="68"/>
      <c r="M688" s="71"/>
      <c r="N688" s="69"/>
      <c r="O688" s="69"/>
      <c r="P688" s="69"/>
      <c r="Q688" s="69"/>
      <c r="R688" s="69"/>
      <c r="S688" s="69"/>
      <c r="T688" s="68" t="str">
        <f>IF(IFERROR(VLOOKUP(Members[[#This Row],[Subscriber SSN]],$C$7:T687,18,FALSE), "") = 0, "",IFERROR(VLOOKUP(Members[[#This Row],[Subscriber SSN]],$C$7:T687,18,FALSE), ""))</f>
        <v/>
      </c>
      <c r="U688" s="68" t="str">
        <f>IF(IFERROR(VLOOKUP(Members[[#This Row],[Subscriber SSN]],$C$7:U687,19,FALSE), "") = 0, "",IFERROR(VLOOKUP(Members[[#This Row],[Subscriber SSN]],$C$7:U687,19,FALSE), ""))</f>
        <v/>
      </c>
      <c r="V688" s="69" t="str">
        <f>IF(IFERROR(VLOOKUP(Members[[#This Row],[Subscriber SSN]],$C$7:V687,20,FALSE), "") = 0, "", IFERROR(VLOOKUP(Members[[#This Row],[Subscriber SSN]],$C$7:V687,20,FALSE), ""))</f>
        <v/>
      </c>
      <c r="W688" s="68" t="str">
        <f>IF(IFERROR(VLOOKUP(Members[[#This Row],[Subscriber SSN]],$C$7:W687,21,FALSE), "") = 0, "", IFERROR(VLOOKUP(Members[[#This Row],[Subscriber SSN]],$C$7:W687,21,FALSE), ""))</f>
        <v/>
      </c>
      <c r="X688" s="68" t="str">
        <f>IF(IFERROR(VLOOKUP(Members[[#This Row],[Subscriber SSN]],$C$7:X687,22,FALSE), "") = 0, "", IFERROR(VLOOKUP(Members[[#This Row],[Subscriber SSN]],$C$7:X687,22,FALSE), ""))</f>
        <v/>
      </c>
      <c r="Y688" s="68"/>
      <c r="Z688" s="72"/>
      <c r="AA688" s="69"/>
      <c r="AB688" s="69"/>
      <c r="AC688" s="70"/>
      <c r="AD688" s="110">
        <f t="shared" si="20"/>
        <v>45292</v>
      </c>
      <c r="AE688" s="69"/>
      <c r="AF688" s="69"/>
      <c r="AG688" s="71"/>
      <c r="AH688" s="69"/>
      <c r="AI688" s="69"/>
      <c r="AJ688" s="69"/>
      <c r="AK688" s="69"/>
      <c r="AL688" s="69"/>
      <c r="AM688" s="69"/>
      <c r="AN688" s="69"/>
      <c r="AO688" s="69"/>
      <c r="AP688" s="73"/>
      <c r="AQ688" s="73"/>
      <c r="AR688" s="73"/>
      <c r="AS688" s="73"/>
      <c r="AT688" s="73"/>
      <c r="AU688" s="73"/>
      <c r="AV688" s="73"/>
      <c r="AW688" s="73"/>
      <c r="AX688" s="73"/>
      <c r="AY688" s="73"/>
      <c r="AZ688" s="73"/>
      <c r="BA688" s="73"/>
      <c r="BB688" s="73"/>
      <c r="BC688" s="74"/>
      <c r="BD688" s="222" t="str">
        <f t="shared" si="21"/>
        <v xml:space="preserve"> </v>
      </c>
      <c r="BE688" s="76">
        <f ca="1">Validation!H688</f>
        <v>2</v>
      </c>
      <c r="BF688" t="str">
        <f ca="1">Validation!I688</f>
        <v/>
      </c>
      <c r="BJ688" t="str">
        <f>IF(AND(ISBLANK(Members[[#This Row],[DependentSSN]]),NOT(ISBLANK(Members[[#This Row],[MedicalPolicy]]))), "CoverageLevels", "Waivers")</f>
        <v>Waivers</v>
      </c>
      <c r="BK688" t="str">
        <f>IF(AND(ISBLANK(Members[[#This Row],[DependentSSN]]),NOT(ISBLANK(Members[[#This Row],[Dental Policy]]))), "CoverageLevels", "Waivers")</f>
        <v>Waivers</v>
      </c>
      <c r="BL688" t="str">
        <f>IF(AND(ISBLANK(Members[[#This Row],[DependentSSN]]),NOT(ISBLANK(Members[[#This Row],[VisionPolicy]]))), "CoverageLevels", "Waivers")</f>
        <v>Waivers</v>
      </c>
      <c r="BM688">
        <v>0</v>
      </c>
    </row>
    <row r="689" spans="1:65" x14ac:dyDescent="0.25">
      <c r="A689" s="4"/>
      <c r="B689" s="67"/>
      <c r="C689" s="68"/>
      <c r="D689" s="68"/>
      <c r="E689" s="69"/>
      <c r="F689" s="68"/>
      <c r="G689" s="69"/>
      <c r="H689" s="68"/>
      <c r="I689" s="68"/>
      <c r="J689" s="70"/>
      <c r="K689" s="68"/>
      <c r="L689" s="68"/>
      <c r="M689" s="71"/>
      <c r="N689" s="69"/>
      <c r="O689" s="69"/>
      <c r="P689" s="69"/>
      <c r="Q689" s="69"/>
      <c r="R689" s="69"/>
      <c r="S689" s="69"/>
      <c r="T689" s="68" t="str">
        <f>IF(IFERROR(VLOOKUP(Members[[#This Row],[Subscriber SSN]],$C$7:T688,18,FALSE), "") = 0, "",IFERROR(VLOOKUP(Members[[#This Row],[Subscriber SSN]],$C$7:T688,18,FALSE), ""))</f>
        <v/>
      </c>
      <c r="U689" s="68" t="str">
        <f>IF(IFERROR(VLOOKUP(Members[[#This Row],[Subscriber SSN]],$C$7:U688,19,FALSE), "") = 0, "",IFERROR(VLOOKUP(Members[[#This Row],[Subscriber SSN]],$C$7:U688,19,FALSE), ""))</f>
        <v/>
      </c>
      <c r="V689" s="69" t="str">
        <f>IF(IFERROR(VLOOKUP(Members[[#This Row],[Subscriber SSN]],$C$7:V688,20,FALSE), "") = 0, "", IFERROR(VLOOKUP(Members[[#This Row],[Subscriber SSN]],$C$7:V688,20,FALSE), ""))</f>
        <v/>
      </c>
      <c r="W689" s="68" t="str">
        <f>IF(IFERROR(VLOOKUP(Members[[#This Row],[Subscriber SSN]],$C$7:W688,21,FALSE), "") = 0, "", IFERROR(VLOOKUP(Members[[#This Row],[Subscriber SSN]],$C$7:W688,21,FALSE), ""))</f>
        <v/>
      </c>
      <c r="X689" s="68" t="str">
        <f>IF(IFERROR(VLOOKUP(Members[[#This Row],[Subscriber SSN]],$C$7:X688,22,FALSE), "") = 0, "", IFERROR(VLOOKUP(Members[[#This Row],[Subscriber SSN]],$C$7:X688,22,FALSE), ""))</f>
        <v/>
      </c>
      <c r="Y689" s="68"/>
      <c r="Z689" s="72"/>
      <c r="AA689" s="69"/>
      <c r="AB689" s="69"/>
      <c r="AC689" s="70"/>
      <c r="AD689" s="110">
        <f t="shared" si="20"/>
        <v>45292</v>
      </c>
      <c r="AE689" s="69"/>
      <c r="AF689" s="69"/>
      <c r="AG689" s="71"/>
      <c r="AH689" s="69"/>
      <c r="AI689" s="69"/>
      <c r="AJ689" s="69"/>
      <c r="AK689" s="69"/>
      <c r="AL689" s="69"/>
      <c r="AM689" s="69"/>
      <c r="AN689" s="69"/>
      <c r="AO689" s="69"/>
      <c r="AP689" s="73"/>
      <c r="AQ689" s="73"/>
      <c r="AR689" s="73"/>
      <c r="AS689" s="73"/>
      <c r="AT689" s="73"/>
      <c r="AU689" s="73"/>
      <c r="AV689" s="73"/>
      <c r="AW689" s="73"/>
      <c r="AX689" s="73"/>
      <c r="AY689" s="73"/>
      <c r="AZ689" s="73"/>
      <c r="BA689" s="73"/>
      <c r="BB689" s="73"/>
      <c r="BC689" s="74"/>
      <c r="BD689" s="222" t="str">
        <f t="shared" si="21"/>
        <v xml:space="preserve"> </v>
      </c>
      <c r="BE689" s="76">
        <f ca="1">Validation!H689</f>
        <v>2</v>
      </c>
      <c r="BF689" t="str">
        <f ca="1">Validation!I689</f>
        <v/>
      </c>
      <c r="BJ689" t="str">
        <f>IF(AND(ISBLANK(Members[[#This Row],[DependentSSN]]),NOT(ISBLANK(Members[[#This Row],[MedicalPolicy]]))), "CoverageLevels", "Waivers")</f>
        <v>Waivers</v>
      </c>
      <c r="BK689" t="str">
        <f>IF(AND(ISBLANK(Members[[#This Row],[DependentSSN]]),NOT(ISBLANK(Members[[#This Row],[Dental Policy]]))), "CoverageLevels", "Waivers")</f>
        <v>Waivers</v>
      </c>
      <c r="BL689" t="str">
        <f>IF(AND(ISBLANK(Members[[#This Row],[DependentSSN]]),NOT(ISBLANK(Members[[#This Row],[VisionPolicy]]))), "CoverageLevels", "Waivers")</f>
        <v>Waivers</v>
      </c>
      <c r="BM689">
        <v>0</v>
      </c>
    </row>
    <row r="690" spans="1:65" x14ac:dyDescent="0.25">
      <c r="A690" s="4"/>
      <c r="B690" s="67"/>
      <c r="C690" s="68"/>
      <c r="D690" s="68"/>
      <c r="E690" s="69"/>
      <c r="F690" s="68"/>
      <c r="G690" s="69"/>
      <c r="H690" s="68"/>
      <c r="I690" s="68"/>
      <c r="J690" s="70"/>
      <c r="K690" s="68"/>
      <c r="L690" s="68"/>
      <c r="M690" s="71"/>
      <c r="N690" s="69"/>
      <c r="O690" s="69"/>
      <c r="P690" s="69"/>
      <c r="Q690" s="69"/>
      <c r="R690" s="69"/>
      <c r="S690" s="69"/>
      <c r="T690" s="68" t="str">
        <f>IF(IFERROR(VLOOKUP(Members[[#This Row],[Subscriber SSN]],$C$7:T689,18,FALSE), "") = 0, "",IFERROR(VLOOKUP(Members[[#This Row],[Subscriber SSN]],$C$7:T689,18,FALSE), ""))</f>
        <v/>
      </c>
      <c r="U690" s="68" t="str">
        <f>IF(IFERROR(VLOOKUP(Members[[#This Row],[Subscriber SSN]],$C$7:U689,19,FALSE), "") = 0, "",IFERROR(VLOOKUP(Members[[#This Row],[Subscriber SSN]],$C$7:U689,19,FALSE), ""))</f>
        <v/>
      </c>
      <c r="V690" s="69" t="str">
        <f>IF(IFERROR(VLOOKUP(Members[[#This Row],[Subscriber SSN]],$C$7:V689,20,FALSE), "") = 0, "", IFERROR(VLOOKUP(Members[[#This Row],[Subscriber SSN]],$C$7:V689,20,FALSE), ""))</f>
        <v/>
      </c>
      <c r="W690" s="68" t="str">
        <f>IF(IFERROR(VLOOKUP(Members[[#This Row],[Subscriber SSN]],$C$7:W689,21,FALSE), "") = 0, "", IFERROR(VLOOKUP(Members[[#This Row],[Subscriber SSN]],$C$7:W689,21,FALSE), ""))</f>
        <v/>
      </c>
      <c r="X690" s="68" t="str">
        <f>IF(IFERROR(VLOOKUP(Members[[#This Row],[Subscriber SSN]],$C$7:X689,22,FALSE), "") = 0, "", IFERROR(VLOOKUP(Members[[#This Row],[Subscriber SSN]],$C$7:X689,22,FALSE), ""))</f>
        <v/>
      </c>
      <c r="Y690" s="68"/>
      <c r="Z690" s="72"/>
      <c r="AA690" s="69"/>
      <c r="AB690" s="69"/>
      <c r="AC690" s="70"/>
      <c r="AD690" s="110">
        <f t="shared" si="20"/>
        <v>45292</v>
      </c>
      <c r="AE690" s="69"/>
      <c r="AF690" s="69"/>
      <c r="AG690" s="71"/>
      <c r="AH690" s="69"/>
      <c r="AI690" s="69"/>
      <c r="AJ690" s="69"/>
      <c r="AK690" s="69"/>
      <c r="AL690" s="69"/>
      <c r="AM690" s="69"/>
      <c r="AN690" s="69"/>
      <c r="AO690" s="69"/>
      <c r="AP690" s="73"/>
      <c r="AQ690" s="73"/>
      <c r="AR690" s="73"/>
      <c r="AS690" s="73"/>
      <c r="AT690" s="73"/>
      <c r="AU690" s="73"/>
      <c r="AV690" s="73"/>
      <c r="AW690" s="73"/>
      <c r="AX690" s="73"/>
      <c r="AY690" s="73"/>
      <c r="AZ690" s="73"/>
      <c r="BA690" s="73"/>
      <c r="BB690" s="73"/>
      <c r="BC690" s="74"/>
      <c r="BD690" s="222" t="str">
        <f t="shared" si="21"/>
        <v xml:space="preserve"> </v>
      </c>
      <c r="BE690" s="76">
        <f ca="1">Validation!H690</f>
        <v>2</v>
      </c>
      <c r="BF690" t="str">
        <f ca="1">Validation!I690</f>
        <v/>
      </c>
      <c r="BJ690" t="str">
        <f>IF(AND(ISBLANK(Members[[#This Row],[DependentSSN]]),NOT(ISBLANK(Members[[#This Row],[MedicalPolicy]]))), "CoverageLevels", "Waivers")</f>
        <v>Waivers</v>
      </c>
      <c r="BK690" t="str">
        <f>IF(AND(ISBLANK(Members[[#This Row],[DependentSSN]]),NOT(ISBLANK(Members[[#This Row],[Dental Policy]]))), "CoverageLevels", "Waivers")</f>
        <v>Waivers</v>
      </c>
      <c r="BL690" t="str">
        <f>IF(AND(ISBLANK(Members[[#This Row],[DependentSSN]]),NOT(ISBLANK(Members[[#This Row],[VisionPolicy]]))), "CoverageLevels", "Waivers")</f>
        <v>Waivers</v>
      </c>
      <c r="BM690">
        <v>0</v>
      </c>
    </row>
    <row r="691" spans="1:65" x14ac:dyDescent="0.25">
      <c r="A691" s="4"/>
      <c r="B691" s="67"/>
      <c r="C691" s="68"/>
      <c r="D691" s="68"/>
      <c r="E691" s="69"/>
      <c r="F691" s="68"/>
      <c r="G691" s="69"/>
      <c r="H691" s="68"/>
      <c r="I691" s="68"/>
      <c r="J691" s="70"/>
      <c r="K691" s="68"/>
      <c r="L691" s="68"/>
      <c r="M691" s="71"/>
      <c r="N691" s="69"/>
      <c r="O691" s="69"/>
      <c r="P691" s="69"/>
      <c r="Q691" s="69"/>
      <c r="R691" s="69"/>
      <c r="S691" s="69"/>
      <c r="T691" s="68" t="str">
        <f>IF(IFERROR(VLOOKUP(Members[[#This Row],[Subscriber SSN]],$C$7:T690,18,FALSE), "") = 0, "",IFERROR(VLOOKUP(Members[[#This Row],[Subscriber SSN]],$C$7:T690,18,FALSE), ""))</f>
        <v/>
      </c>
      <c r="U691" s="68" t="str">
        <f>IF(IFERROR(VLOOKUP(Members[[#This Row],[Subscriber SSN]],$C$7:U690,19,FALSE), "") = 0, "",IFERROR(VLOOKUP(Members[[#This Row],[Subscriber SSN]],$C$7:U690,19,FALSE), ""))</f>
        <v/>
      </c>
      <c r="V691" s="69" t="str">
        <f>IF(IFERROR(VLOOKUP(Members[[#This Row],[Subscriber SSN]],$C$7:V690,20,FALSE), "") = 0, "", IFERROR(VLOOKUP(Members[[#This Row],[Subscriber SSN]],$C$7:V690,20,FALSE), ""))</f>
        <v/>
      </c>
      <c r="W691" s="68" t="str">
        <f>IF(IFERROR(VLOOKUP(Members[[#This Row],[Subscriber SSN]],$C$7:W690,21,FALSE), "") = 0, "", IFERROR(VLOOKUP(Members[[#This Row],[Subscriber SSN]],$C$7:W690,21,FALSE), ""))</f>
        <v/>
      </c>
      <c r="X691" s="68" t="str">
        <f>IF(IFERROR(VLOOKUP(Members[[#This Row],[Subscriber SSN]],$C$7:X690,22,FALSE), "") = 0, "", IFERROR(VLOOKUP(Members[[#This Row],[Subscriber SSN]],$C$7:X690,22,FALSE), ""))</f>
        <v/>
      </c>
      <c r="Y691" s="68"/>
      <c r="Z691" s="72"/>
      <c r="AA691" s="69"/>
      <c r="AB691" s="69"/>
      <c r="AC691" s="70"/>
      <c r="AD691" s="110">
        <f t="shared" si="20"/>
        <v>45292</v>
      </c>
      <c r="AE691" s="69"/>
      <c r="AF691" s="69"/>
      <c r="AG691" s="71"/>
      <c r="AH691" s="69"/>
      <c r="AI691" s="69"/>
      <c r="AJ691" s="69"/>
      <c r="AK691" s="69"/>
      <c r="AL691" s="69"/>
      <c r="AM691" s="69"/>
      <c r="AN691" s="69"/>
      <c r="AO691" s="69"/>
      <c r="AP691" s="73"/>
      <c r="AQ691" s="73"/>
      <c r="AR691" s="73"/>
      <c r="AS691" s="73"/>
      <c r="AT691" s="73"/>
      <c r="AU691" s="73"/>
      <c r="AV691" s="73"/>
      <c r="AW691" s="73"/>
      <c r="AX691" s="73"/>
      <c r="AY691" s="73"/>
      <c r="AZ691" s="73"/>
      <c r="BA691" s="73"/>
      <c r="BB691" s="73"/>
      <c r="BC691" s="74"/>
      <c r="BD691" s="222" t="str">
        <f t="shared" si="21"/>
        <v xml:space="preserve"> </v>
      </c>
      <c r="BE691" s="76">
        <f ca="1">Validation!H691</f>
        <v>2</v>
      </c>
      <c r="BF691" t="str">
        <f ca="1">Validation!I691</f>
        <v/>
      </c>
      <c r="BJ691" t="str">
        <f>IF(AND(ISBLANK(Members[[#This Row],[DependentSSN]]),NOT(ISBLANK(Members[[#This Row],[MedicalPolicy]]))), "CoverageLevels", "Waivers")</f>
        <v>Waivers</v>
      </c>
      <c r="BK691" t="str">
        <f>IF(AND(ISBLANK(Members[[#This Row],[DependentSSN]]),NOT(ISBLANK(Members[[#This Row],[Dental Policy]]))), "CoverageLevels", "Waivers")</f>
        <v>Waivers</v>
      </c>
      <c r="BL691" t="str">
        <f>IF(AND(ISBLANK(Members[[#This Row],[DependentSSN]]),NOT(ISBLANK(Members[[#This Row],[VisionPolicy]]))), "CoverageLevels", "Waivers")</f>
        <v>Waivers</v>
      </c>
      <c r="BM691">
        <v>0</v>
      </c>
    </row>
    <row r="692" spans="1:65" x14ac:dyDescent="0.25">
      <c r="A692" s="4"/>
      <c r="B692" s="67"/>
      <c r="C692" s="68"/>
      <c r="D692" s="68"/>
      <c r="E692" s="69"/>
      <c r="F692" s="68"/>
      <c r="G692" s="69"/>
      <c r="H692" s="68"/>
      <c r="I692" s="68"/>
      <c r="J692" s="70"/>
      <c r="K692" s="68"/>
      <c r="L692" s="68"/>
      <c r="M692" s="71"/>
      <c r="N692" s="69"/>
      <c r="O692" s="69"/>
      <c r="P692" s="69"/>
      <c r="Q692" s="69"/>
      <c r="R692" s="69"/>
      <c r="S692" s="69"/>
      <c r="T692" s="68" t="str">
        <f>IF(IFERROR(VLOOKUP(Members[[#This Row],[Subscriber SSN]],$C$7:T691,18,FALSE), "") = 0, "",IFERROR(VLOOKUP(Members[[#This Row],[Subscriber SSN]],$C$7:T691,18,FALSE), ""))</f>
        <v/>
      </c>
      <c r="U692" s="68" t="str">
        <f>IF(IFERROR(VLOOKUP(Members[[#This Row],[Subscriber SSN]],$C$7:U691,19,FALSE), "") = 0, "",IFERROR(VLOOKUP(Members[[#This Row],[Subscriber SSN]],$C$7:U691,19,FALSE), ""))</f>
        <v/>
      </c>
      <c r="V692" s="69" t="str">
        <f>IF(IFERROR(VLOOKUP(Members[[#This Row],[Subscriber SSN]],$C$7:V691,20,FALSE), "") = 0, "", IFERROR(VLOOKUP(Members[[#This Row],[Subscriber SSN]],$C$7:V691,20,FALSE), ""))</f>
        <v/>
      </c>
      <c r="W692" s="68" t="str">
        <f>IF(IFERROR(VLOOKUP(Members[[#This Row],[Subscriber SSN]],$C$7:W691,21,FALSE), "") = 0, "", IFERROR(VLOOKUP(Members[[#This Row],[Subscriber SSN]],$C$7:W691,21,FALSE), ""))</f>
        <v/>
      </c>
      <c r="X692" s="68" t="str">
        <f>IF(IFERROR(VLOOKUP(Members[[#This Row],[Subscriber SSN]],$C$7:X691,22,FALSE), "") = 0, "", IFERROR(VLOOKUP(Members[[#This Row],[Subscriber SSN]],$C$7:X691,22,FALSE), ""))</f>
        <v/>
      </c>
      <c r="Y692" s="68"/>
      <c r="Z692" s="72"/>
      <c r="AA692" s="69"/>
      <c r="AB692" s="69"/>
      <c r="AC692" s="70"/>
      <c r="AD692" s="110">
        <f t="shared" si="20"/>
        <v>45292</v>
      </c>
      <c r="AE692" s="69"/>
      <c r="AF692" s="69"/>
      <c r="AG692" s="71"/>
      <c r="AH692" s="69"/>
      <c r="AI692" s="69"/>
      <c r="AJ692" s="69"/>
      <c r="AK692" s="69"/>
      <c r="AL692" s="69"/>
      <c r="AM692" s="69"/>
      <c r="AN692" s="69"/>
      <c r="AO692" s="69"/>
      <c r="AP692" s="73"/>
      <c r="AQ692" s="73"/>
      <c r="AR692" s="73"/>
      <c r="AS692" s="73"/>
      <c r="AT692" s="73"/>
      <c r="AU692" s="73"/>
      <c r="AV692" s="73"/>
      <c r="AW692" s="73"/>
      <c r="AX692" s="73"/>
      <c r="AY692" s="73"/>
      <c r="AZ692" s="73"/>
      <c r="BA692" s="73"/>
      <c r="BB692" s="73"/>
      <c r="BC692" s="74"/>
      <c r="BD692" s="222" t="str">
        <f t="shared" si="21"/>
        <v xml:space="preserve"> </v>
      </c>
      <c r="BE692" s="76">
        <f ca="1">Validation!H692</f>
        <v>2</v>
      </c>
      <c r="BF692" t="str">
        <f ca="1">Validation!I692</f>
        <v/>
      </c>
      <c r="BJ692" t="str">
        <f>IF(AND(ISBLANK(Members[[#This Row],[DependentSSN]]),NOT(ISBLANK(Members[[#This Row],[MedicalPolicy]]))), "CoverageLevels", "Waivers")</f>
        <v>Waivers</v>
      </c>
      <c r="BK692" t="str">
        <f>IF(AND(ISBLANK(Members[[#This Row],[DependentSSN]]),NOT(ISBLANK(Members[[#This Row],[Dental Policy]]))), "CoverageLevels", "Waivers")</f>
        <v>Waivers</v>
      </c>
      <c r="BL692" t="str">
        <f>IF(AND(ISBLANK(Members[[#This Row],[DependentSSN]]),NOT(ISBLANK(Members[[#This Row],[VisionPolicy]]))), "CoverageLevels", "Waivers")</f>
        <v>Waivers</v>
      </c>
      <c r="BM692">
        <v>0</v>
      </c>
    </row>
    <row r="693" spans="1:65" x14ac:dyDescent="0.25">
      <c r="A693" s="4"/>
      <c r="B693" s="67"/>
      <c r="C693" s="68"/>
      <c r="D693" s="68"/>
      <c r="E693" s="69"/>
      <c r="F693" s="68"/>
      <c r="G693" s="69"/>
      <c r="H693" s="68"/>
      <c r="I693" s="68"/>
      <c r="J693" s="70"/>
      <c r="K693" s="68"/>
      <c r="L693" s="68"/>
      <c r="M693" s="71"/>
      <c r="N693" s="69"/>
      <c r="O693" s="69"/>
      <c r="P693" s="69"/>
      <c r="Q693" s="69"/>
      <c r="R693" s="69"/>
      <c r="S693" s="69"/>
      <c r="T693" s="68" t="str">
        <f>IF(IFERROR(VLOOKUP(Members[[#This Row],[Subscriber SSN]],$C$7:T692,18,FALSE), "") = 0, "",IFERROR(VLOOKUP(Members[[#This Row],[Subscriber SSN]],$C$7:T692,18,FALSE), ""))</f>
        <v/>
      </c>
      <c r="U693" s="68" t="str">
        <f>IF(IFERROR(VLOOKUP(Members[[#This Row],[Subscriber SSN]],$C$7:U692,19,FALSE), "") = 0, "",IFERROR(VLOOKUP(Members[[#This Row],[Subscriber SSN]],$C$7:U692,19,FALSE), ""))</f>
        <v/>
      </c>
      <c r="V693" s="69" t="str">
        <f>IF(IFERROR(VLOOKUP(Members[[#This Row],[Subscriber SSN]],$C$7:V692,20,FALSE), "") = 0, "", IFERROR(VLOOKUP(Members[[#This Row],[Subscriber SSN]],$C$7:V692,20,FALSE), ""))</f>
        <v/>
      </c>
      <c r="W693" s="68" t="str">
        <f>IF(IFERROR(VLOOKUP(Members[[#This Row],[Subscriber SSN]],$C$7:W692,21,FALSE), "") = 0, "", IFERROR(VLOOKUP(Members[[#This Row],[Subscriber SSN]],$C$7:W692,21,FALSE), ""))</f>
        <v/>
      </c>
      <c r="X693" s="68" t="str">
        <f>IF(IFERROR(VLOOKUP(Members[[#This Row],[Subscriber SSN]],$C$7:X692,22,FALSE), "") = 0, "", IFERROR(VLOOKUP(Members[[#This Row],[Subscriber SSN]],$C$7:X692,22,FALSE), ""))</f>
        <v/>
      </c>
      <c r="Y693" s="68"/>
      <c r="Z693" s="72"/>
      <c r="AA693" s="69"/>
      <c r="AB693" s="69"/>
      <c r="AC693" s="70"/>
      <c r="AD693" s="110">
        <f t="shared" si="20"/>
        <v>45292</v>
      </c>
      <c r="AE693" s="69"/>
      <c r="AF693" s="69"/>
      <c r="AG693" s="71"/>
      <c r="AH693" s="69"/>
      <c r="AI693" s="69"/>
      <c r="AJ693" s="69"/>
      <c r="AK693" s="69"/>
      <c r="AL693" s="69"/>
      <c r="AM693" s="69"/>
      <c r="AN693" s="69"/>
      <c r="AO693" s="69"/>
      <c r="AP693" s="73"/>
      <c r="AQ693" s="73"/>
      <c r="AR693" s="73"/>
      <c r="AS693" s="73"/>
      <c r="AT693" s="73"/>
      <c r="AU693" s="73"/>
      <c r="AV693" s="73"/>
      <c r="AW693" s="73"/>
      <c r="AX693" s="73"/>
      <c r="AY693" s="73"/>
      <c r="AZ693" s="73"/>
      <c r="BA693" s="73"/>
      <c r="BB693" s="73"/>
      <c r="BC693" s="74"/>
      <c r="BD693" s="222" t="str">
        <f t="shared" si="21"/>
        <v xml:space="preserve"> </v>
      </c>
      <c r="BE693" s="76">
        <f ca="1">Validation!H693</f>
        <v>2</v>
      </c>
      <c r="BF693" t="str">
        <f ca="1">Validation!I693</f>
        <v/>
      </c>
      <c r="BJ693" t="str">
        <f>IF(AND(ISBLANK(Members[[#This Row],[DependentSSN]]),NOT(ISBLANK(Members[[#This Row],[MedicalPolicy]]))), "CoverageLevels", "Waivers")</f>
        <v>Waivers</v>
      </c>
      <c r="BK693" t="str">
        <f>IF(AND(ISBLANK(Members[[#This Row],[DependentSSN]]),NOT(ISBLANK(Members[[#This Row],[Dental Policy]]))), "CoverageLevels", "Waivers")</f>
        <v>Waivers</v>
      </c>
      <c r="BL693" t="str">
        <f>IF(AND(ISBLANK(Members[[#This Row],[DependentSSN]]),NOT(ISBLANK(Members[[#This Row],[VisionPolicy]]))), "CoverageLevels", "Waivers")</f>
        <v>Waivers</v>
      </c>
      <c r="BM693">
        <v>0</v>
      </c>
    </row>
    <row r="694" spans="1:65" x14ac:dyDescent="0.25">
      <c r="A694" s="4"/>
      <c r="B694" s="67"/>
      <c r="C694" s="68"/>
      <c r="D694" s="68"/>
      <c r="E694" s="69"/>
      <c r="F694" s="68"/>
      <c r="G694" s="69"/>
      <c r="H694" s="68"/>
      <c r="I694" s="68"/>
      <c r="J694" s="70"/>
      <c r="K694" s="68"/>
      <c r="L694" s="68"/>
      <c r="M694" s="71"/>
      <c r="N694" s="69"/>
      <c r="O694" s="69"/>
      <c r="P694" s="69"/>
      <c r="Q694" s="69"/>
      <c r="R694" s="69"/>
      <c r="S694" s="69"/>
      <c r="T694" s="68" t="str">
        <f>IF(IFERROR(VLOOKUP(Members[[#This Row],[Subscriber SSN]],$C$7:T693,18,FALSE), "") = 0, "",IFERROR(VLOOKUP(Members[[#This Row],[Subscriber SSN]],$C$7:T693,18,FALSE), ""))</f>
        <v/>
      </c>
      <c r="U694" s="68" t="str">
        <f>IF(IFERROR(VLOOKUP(Members[[#This Row],[Subscriber SSN]],$C$7:U693,19,FALSE), "") = 0, "",IFERROR(VLOOKUP(Members[[#This Row],[Subscriber SSN]],$C$7:U693,19,FALSE), ""))</f>
        <v/>
      </c>
      <c r="V694" s="69" t="str">
        <f>IF(IFERROR(VLOOKUP(Members[[#This Row],[Subscriber SSN]],$C$7:V693,20,FALSE), "") = 0, "", IFERROR(VLOOKUP(Members[[#This Row],[Subscriber SSN]],$C$7:V693,20,FALSE), ""))</f>
        <v/>
      </c>
      <c r="W694" s="68" t="str">
        <f>IF(IFERROR(VLOOKUP(Members[[#This Row],[Subscriber SSN]],$C$7:W693,21,FALSE), "") = 0, "", IFERROR(VLOOKUP(Members[[#This Row],[Subscriber SSN]],$C$7:W693,21,FALSE), ""))</f>
        <v/>
      </c>
      <c r="X694" s="68" t="str">
        <f>IF(IFERROR(VLOOKUP(Members[[#This Row],[Subscriber SSN]],$C$7:X693,22,FALSE), "") = 0, "", IFERROR(VLOOKUP(Members[[#This Row],[Subscriber SSN]],$C$7:X693,22,FALSE), ""))</f>
        <v/>
      </c>
      <c r="Y694" s="68"/>
      <c r="Z694" s="72"/>
      <c r="AA694" s="69"/>
      <c r="AB694" s="69"/>
      <c r="AC694" s="70"/>
      <c r="AD694" s="110">
        <f t="shared" si="20"/>
        <v>45292</v>
      </c>
      <c r="AE694" s="69"/>
      <c r="AF694" s="69"/>
      <c r="AG694" s="71"/>
      <c r="AH694" s="69"/>
      <c r="AI694" s="69"/>
      <c r="AJ694" s="69"/>
      <c r="AK694" s="69"/>
      <c r="AL694" s="69"/>
      <c r="AM694" s="69"/>
      <c r="AN694" s="69"/>
      <c r="AO694" s="69"/>
      <c r="AP694" s="73"/>
      <c r="AQ694" s="73"/>
      <c r="AR694" s="73"/>
      <c r="AS694" s="73"/>
      <c r="AT694" s="73"/>
      <c r="AU694" s="73"/>
      <c r="AV694" s="73"/>
      <c r="AW694" s="73"/>
      <c r="AX694" s="73"/>
      <c r="AY694" s="73"/>
      <c r="AZ694" s="73"/>
      <c r="BA694" s="73"/>
      <c r="BB694" s="73"/>
      <c r="BC694" s="74"/>
      <c r="BD694" s="222" t="str">
        <f t="shared" si="21"/>
        <v xml:space="preserve"> </v>
      </c>
      <c r="BE694" s="76">
        <f ca="1">Validation!H694</f>
        <v>2</v>
      </c>
      <c r="BF694" t="str">
        <f ca="1">Validation!I694</f>
        <v/>
      </c>
      <c r="BJ694" t="str">
        <f>IF(AND(ISBLANK(Members[[#This Row],[DependentSSN]]),NOT(ISBLANK(Members[[#This Row],[MedicalPolicy]]))), "CoverageLevels", "Waivers")</f>
        <v>Waivers</v>
      </c>
      <c r="BK694" t="str">
        <f>IF(AND(ISBLANK(Members[[#This Row],[DependentSSN]]),NOT(ISBLANK(Members[[#This Row],[Dental Policy]]))), "CoverageLevels", "Waivers")</f>
        <v>Waivers</v>
      </c>
      <c r="BL694" t="str">
        <f>IF(AND(ISBLANK(Members[[#This Row],[DependentSSN]]),NOT(ISBLANK(Members[[#This Row],[VisionPolicy]]))), "CoverageLevels", "Waivers")</f>
        <v>Waivers</v>
      </c>
      <c r="BM694">
        <v>0</v>
      </c>
    </row>
    <row r="695" spans="1:65" x14ac:dyDescent="0.25">
      <c r="A695" s="4"/>
      <c r="B695" s="67"/>
      <c r="C695" s="68"/>
      <c r="D695" s="68"/>
      <c r="E695" s="69"/>
      <c r="F695" s="68"/>
      <c r="G695" s="69"/>
      <c r="H695" s="68"/>
      <c r="I695" s="68"/>
      <c r="J695" s="70"/>
      <c r="K695" s="68"/>
      <c r="L695" s="68"/>
      <c r="M695" s="71"/>
      <c r="N695" s="69"/>
      <c r="O695" s="69"/>
      <c r="P695" s="69"/>
      <c r="Q695" s="69"/>
      <c r="R695" s="69"/>
      <c r="S695" s="69"/>
      <c r="T695" s="68" t="str">
        <f>IF(IFERROR(VLOOKUP(Members[[#This Row],[Subscriber SSN]],$C$7:T694,18,FALSE), "") = 0, "",IFERROR(VLOOKUP(Members[[#This Row],[Subscriber SSN]],$C$7:T694,18,FALSE), ""))</f>
        <v/>
      </c>
      <c r="U695" s="68" t="str">
        <f>IF(IFERROR(VLOOKUP(Members[[#This Row],[Subscriber SSN]],$C$7:U694,19,FALSE), "") = 0, "",IFERROR(VLOOKUP(Members[[#This Row],[Subscriber SSN]],$C$7:U694,19,FALSE), ""))</f>
        <v/>
      </c>
      <c r="V695" s="69" t="str">
        <f>IF(IFERROR(VLOOKUP(Members[[#This Row],[Subscriber SSN]],$C$7:V694,20,FALSE), "") = 0, "", IFERROR(VLOOKUP(Members[[#This Row],[Subscriber SSN]],$C$7:V694,20,FALSE), ""))</f>
        <v/>
      </c>
      <c r="W695" s="68" t="str">
        <f>IF(IFERROR(VLOOKUP(Members[[#This Row],[Subscriber SSN]],$C$7:W694,21,FALSE), "") = 0, "", IFERROR(VLOOKUP(Members[[#This Row],[Subscriber SSN]],$C$7:W694,21,FALSE), ""))</f>
        <v/>
      </c>
      <c r="X695" s="68" t="str">
        <f>IF(IFERROR(VLOOKUP(Members[[#This Row],[Subscriber SSN]],$C$7:X694,22,FALSE), "") = 0, "", IFERROR(VLOOKUP(Members[[#This Row],[Subscriber SSN]],$C$7:X694,22,FALSE), ""))</f>
        <v/>
      </c>
      <c r="Y695" s="68"/>
      <c r="Z695" s="72"/>
      <c r="AA695" s="69"/>
      <c r="AB695" s="69"/>
      <c r="AC695" s="70"/>
      <c r="AD695" s="110">
        <f t="shared" si="20"/>
        <v>45292</v>
      </c>
      <c r="AE695" s="69"/>
      <c r="AF695" s="69"/>
      <c r="AG695" s="71"/>
      <c r="AH695" s="69"/>
      <c r="AI695" s="69"/>
      <c r="AJ695" s="69"/>
      <c r="AK695" s="69"/>
      <c r="AL695" s="69"/>
      <c r="AM695" s="69"/>
      <c r="AN695" s="69"/>
      <c r="AO695" s="69"/>
      <c r="AP695" s="73"/>
      <c r="AQ695" s="73"/>
      <c r="AR695" s="73"/>
      <c r="AS695" s="73"/>
      <c r="AT695" s="73"/>
      <c r="AU695" s="73"/>
      <c r="AV695" s="73"/>
      <c r="AW695" s="73"/>
      <c r="AX695" s="73"/>
      <c r="AY695" s="73"/>
      <c r="AZ695" s="73"/>
      <c r="BA695" s="73"/>
      <c r="BB695" s="73"/>
      <c r="BC695" s="74"/>
      <c r="BD695" s="222" t="str">
        <f t="shared" si="21"/>
        <v xml:space="preserve"> </v>
      </c>
      <c r="BE695" s="76">
        <f ca="1">Validation!H695</f>
        <v>2</v>
      </c>
      <c r="BF695" t="str">
        <f ca="1">Validation!I695</f>
        <v/>
      </c>
      <c r="BJ695" t="str">
        <f>IF(AND(ISBLANK(Members[[#This Row],[DependentSSN]]),NOT(ISBLANK(Members[[#This Row],[MedicalPolicy]]))), "CoverageLevels", "Waivers")</f>
        <v>Waivers</v>
      </c>
      <c r="BK695" t="str">
        <f>IF(AND(ISBLANK(Members[[#This Row],[DependentSSN]]),NOT(ISBLANK(Members[[#This Row],[Dental Policy]]))), "CoverageLevels", "Waivers")</f>
        <v>Waivers</v>
      </c>
      <c r="BL695" t="str">
        <f>IF(AND(ISBLANK(Members[[#This Row],[DependentSSN]]),NOT(ISBLANK(Members[[#This Row],[VisionPolicy]]))), "CoverageLevels", "Waivers")</f>
        <v>Waivers</v>
      </c>
      <c r="BM695">
        <v>0</v>
      </c>
    </row>
    <row r="696" spans="1:65" x14ac:dyDescent="0.25">
      <c r="A696" s="4"/>
      <c r="B696" s="67"/>
      <c r="C696" s="68"/>
      <c r="D696" s="68"/>
      <c r="E696" s="69"/>
      <c r="F696" s="68"/>
      <c r="G696" s="69"/>
      <c r="H696" s="68"/>
      <c r="I696" s="68"/>
      <c r="J696" s="70"/>
      <c r="K696" s="68"/>
      <c r="L696" s="68"/>
      <c r="M696" s="71"/>
      <c r="N696" s="69"/>
      <c r="O696" s="69"/>
      <c r="P696" s="69"/>
      <c r="Q696" s="69"/>
      <c r="R696" s="69"/>
      <c r="S696" s="69"/>
      <c r="T696" s="68" t="str">
        <f>IF(IFERROR(VLOOKUP(Members[[#This Row],[Subscriber SSN]],$C$7:T695,18,FALSE), "") = 0, "",IFERROR(VLOOKUP(Members[[#This Row],[Subscriber SSN]],$C$7:T695,18,FALSE), ""))</f>
        <v/>
      </c>
      <c r="U696" s="68" t="str">
        <f>IF(IFERROR(VLOOKUP(Members[[#This Row],[Subscriber SSN]],$C$7:U695,19,FALSE), "") = 0, "",IFERROR(VLOOKUP(Members[[#This Row],[Subscriber SSN]],$C$7:U695,19,FALSE), ""))</f>
        <v/>
      </c>
      <c r="V696" s="69" t="str">
        <f>IF(IFERROR(VLOOKUP(Members[[#This Row],[Subscriber SSN]],$C$7:V695,20,FALSE), "") = 0, "", IFERROR(VLOOKUP(Members[[#This Row],[Subscriber SSN]],$C$7:V695,20,FALSE), ""))</f>
        <v/>
      </c>
      <c r="W696" s="68" t="str">
        <f>IF(IFERROR(VLOOKUP(Members[[#This Row],[Subscriber SSN]],$C$7:W695,21,FALSE), "") = 0, "", IFERROR(VLOOKUP(Members[[#This Row],[Subscriber SSN]],$C$7:W695,21,FALSE), ""))</f>
        <v/>
      </c>
      <c r="X696" s="68" t="str">
        <f>IF(IFERROR(VLOOKUP(Members[[#This Row],[Subscriber SSN]],$C$7:X695,22,FALSE), "") = 0, "", IFERROR(VLOOKUP(Members[[#This Row],[Subscriber SSN]],$C$7:X695,22,FALSE), ""))</f>
        <v/>
      </c>
      <c r="Y696" s="68"/>
      <c r="Z696" s="72"/>
      <c r="AA696" s="69"/>
      <c r="AB696" s="69"/>
      <c r="AC696" s="70"/>
      <c r="AD696" s="110">
        <f t="shared" si="20"/>
        <v>45292</v>
      </c>
      <c r="AE696" s="69"/>
      <c r="AF696" s="69"/>
      <c r="AG696" s="71"/>
      <c r="AH696" s="69"/>
      <c r="AI696" s="69"/>
      <c r="AJ696" s="69"/>
      <c r="AK696" s="69"/>
      <c r="AL696" s="69"/>
      <c r="AM696" s="69"/>
      <c r="AN696" s="69"/>
      <c r="AO696" s="69"/>
      <c r="AP696" s="73"/>
      <c r="AQ696" s="73"/>
      <c r="AR696" s="73"/>
      <c r="AS696" s="73"/>
      <c r="AT696" s="73"/>
      <c r="AU696" s="73"/>
      <c r="AV696" s="73"/>
      <c r="AW696" s="73"/>
      <c r="AX696" s="73"/>
      <c r="AY696" s="73"/>
      <c r="AZ696" s="73"/>
      <c r="BA696" s="73"/>
      <c r="BB696" s="73"/>
      <c r="BC696" s="74"/>
      <c r="BD696" s="222" t="str">
        <f t="shared" si="21"/>
        <v xml:space="preserve"> </v>
      </c>
      <c r="BE696" s="76">
        <f ca="1">Validation!H696</f>
        <v>2</v>
      </c>
      <c r="BF696" t="str">
        <f ca="1">Validation!I696</f>
        <v/>
      </c>
      <c r="BJ696" t="str">
        <f>IF(AND(ISBLANK(Members[[#This Row],[DependentSSN]]),NOT(ISBLANK(Members[[#This Row],[MedicalPolicy]]))), "CoverageLevels", "Waivers")</f>
        <v>Waivers</v>
      </c>
      <c r="BK696" t="str">
        <f>IF(AND(ISBLANK(Members[[#This Row],[DependentSSN]]),NOT(ISBLANK(Members[[#This Row],[Dental Policy]]))), "CoverageLevels", "Waivers")</f>
        <v>Waivers</v>
      </c>
      <c r="BL696" t="str">
        <f>IF(AND(ISBLANK(Members[[#This Row],[DependentSSN]]),NOT(ISBLANK(Members[[#This Row],[VisionPolicy]]))), "CoverageLevels", "Waivers")</f>
        <v>Waivers</v>
      </c>
      <c r="BM696">
        <v>0</v>
      </c>
    </row>
    <row r="697" spans="1:65" x14ac:dyDescent="0.25">
      <c r="A697" s="4"/>
      <c r="B697" s="67"/>
      <c r="C697" s="68"/>
      <c r="D697" s="68"/>
      <c r="E697" s="69"/>
      <c r="F697" s="68"/>
      <c r="G697" s="69"/>
      <c r="H697" s="68"/>
      <c r="I697" s="68"/>
      <c r="J697" s="70"/>
      <c r="K697" s="68"/>
      <c r="L697" s="68"/>
      <c r="M697" s="71"/>
      <c r="N697" s="69"/>
      <c r="O697" s="69"/>
      <c r="P697" s="69"/>
      <c r="Q697" s="69"/>
      <c r="R697" s="69"/>
      <c r="S697" s="69"/>
      <c r="T697" s="68" t="str">
        <f>IF(IFERROR(VLOOKUP(Members[[#This Row],[Subscriber SSN]],$C$7:T696,18,FALSE), "") = 0, "",IFERROR(VLOOKUP(Members[[#This Row],[Subscriber SSN]],$C$7:T696,18,FALSE), ""))</f>
        <v/>
      </c>
      <c r="U697" s="68" t="str">
        <f>IF(IFERROR(VLOOKUP(Members[[#This Row],[Subscriber SSN]],$C$7:U696,19,FALSE), "") = 0, "",IFERROR(VLOOKUP(Members[[#This Row],[Subscriber SSN]],$C$7:U696,19,FALSE), ""))</f>
        <v/>
      </c>
      <c r="V697" s="69" t="str">
        <f>IF(IFERROR(VLOOKUP(Members[[#This Row],[Subscriber SSN]],$C$7:V696,20,FALSE), "") = 0, "", IFERROR(VLOOKUP(Members[[#This Row],[Subscriber SSN]],$C$7:V696,20,FALSE), ""))</f>
        <v/>
      </c>
      <c r="W697" s="68" t="str">
        <f>IF(IFERROR(VLOOKUP(Members[[#This Row],[Subscriber SSN]],$C$7:W696,21,FALSE), "") = 0, "", IFERROR(VLOOKUP(Members[[#This Row],[Subscriber SSN]],$C$7:W696,21,FALSE), ""))</f>
        <v/>
      </c>
      <c r="X697" s="68" t="str">
        <f>IF(IFERROR(VLOOKUP(Members[[#This Row],[Subscriber SSN]],$C$7:X696,22,FALSE), "") = 0, "", IFERROR(VLOOKUP(Members[[#This Row],[Subscriber SSN]],$C$7:X696,22,FALSE), ""))</f>
        <v/>
      </c>
      <c r="Y697" s="68"/>
      <c r="Z697" s="72"/>
      <c r="AA697" s="69"/>
      <c r="AB697" s="69"/>
      <c r="AC697" s="70"/>
      <c r="AD697" s="110">
        <f t="shared" si="20"/>
        <v>45292</v>
      </c>
      <c r="AE697" s="69"/>
      <c r="AF697" s="69"/>
      <c r="AG697" s="71"/>
      <c r="AH697" s="69"/>
      <c r="AI697" s="69"/>
      <c r="AJ697" s="69"/>
      <c r="AK697" s="69"/>
      <c r="AL697" s="69"/>
      <c r="AM697" s="69"/>
      <c r="AN697" s="69"/>
      <c r="AO697" s="69"/>
      <c r="AP697" s="73"/>
      <c r="AQ697" s="73"/>
      <c r="AR697" s="73"/>
      <c r="AS697" s="73"/>
      <c r="AT697" s="73"/>
      <c r="AU697" s="73"/>
      <c r="AV697" s="73"/>
      <c r="AW697" s="73"/>
      <c r="AX697" s="73"/>
      <c r="AY697" s="73"/>
      <c r="AZ697" s="73"/>
      <c r="BA697" s="73"/>
      <c r="BB697" s="73"/>
      <c r="BC697" s="74"/>
      <c r="BD697" s="222" t="str">
        <f t="shared" si="21"/>
        <v xml:space="preserve"> </v>
      </c>
      <c r="BE697" s="76">
        <f ca="1">Validation!H697</f>
        <v>2</v>
      </c>
      <c r="BF697" t="str">
        <f ca="1">Validation!I697</f>
        <v/>
      </c>
      <c r="BJ697" t="str">
        <f>IF(AND(ISBLANK(Members[[#This Row],[DependentSSN]]),NOT(ISBLANK(Members[[#This Row],[MedicalPolicy]]))), "CoverageLevels", "Waivers")</f>
        <v>Waivers</v>
      </c>
      <c r="BK697" t="str">
        <f>IF(AND(ISBLANK(Members[[#This Row],[DependentSSN]]),NOT(ISBLANK(Members[[#This Row],[Dental Policy]]))), "CoverageLevels", "Waivers")</f>
        <v>Waivers</v>
      </c>
      <c r="BL697" t="str">
        <f>IF(AND(ISBLANK(Members[[#This Row],[DependentSSN]]),NOT(ISBLANK(Members[[#This Row],[VisionPolicy]]))), "CoverageLevels", "Waivers")</f>
        <v>Waivers</v>
      </c>
      <c r="BM697">
        <v>0</v>
      </c>
    </row>
    <row r="698" spans="1:65" x14ac:dyDescent="0.25">
      <c r="A698" s="4"/>
      <c r="B698" s="67"/>
      <c r="C698" s="68"/>
      <c r="D698" s="68"/>
      <c r="E698" s="69"/>
      <c r="F698" s="68"/>
      <c r="G698" s="69"/>
      <c r="H698" s="68"/>
      <c r="I698" s="68"/>
      <c r="J698" s="70"/>
      <c r="K698" s="68"/>
      <c r="L698" s="68"/>
      <c r="M698" s="71"/>
      <c r="N698" s="69"/>
      <c r="O698" s="69"/>
      <c r="P698" s="69"/>
      <c r="Q698" s="69"/>
      <c r="R698" s="69"/>
      <c r="S698" s="69"/>
      <c r="T698" s="68" t="str">
        <f>IF(IFERROR(VLOOKUP(Members[[#This Row],[Subscriber SSN]],$C$7:T697,18,FALSE), "") = 0, "",IFERROR(VLOOKUP(Members[[#This Row],[Subscriber SSN]],$C$7:T697,18,FALSE), ""))</f>
        <v/>
      </c>
      <c r="U698" s="68" t="str">
        <f>IF(IFERROR(VLOOKUP(Members[[#This Row],[Subscriber SSN]],$C$7:U697,19,FALSE), "") = 0, "",IFERROR(VLOOKUP(Members[[#This Row],[Subscriber SSN]],$C$7:U697,19,FALSE), ""))</f>
        <v/>
      </c>
      <c r="V698" s="69" t="str">
        <f>IF(IFERROR(VLOOKUP(Members[[#This Row],[Subscriber SSN]],$C$7:V697,20,FALSE), "") = 0, "", IFERROR(VLOOKUP(Members[[#This Row],[Subscriber SSN]],$C$7:V697,20,FALSE), ""))</f>
        <v/>
      </c>
      <c r="W698" s="68" t="str">
        <f>IF(IFERROR(VLOOKUP(Members[[#This Row],[Subscriber SSN]],$C$7:W697,21,FALSE), "") = 0, "", IFERROR(VLOOKUP(Members[[#This Row],[Subscriber SSN]],$C$7:W697,21,FALSE), ""))</f>
        <v/>
      </c>
      <c r="X698" s="68" t="str">
        <f>IF(IFERROR(VLOOKUP(Members[[#This Row],[Subscriber SSN]],$C$7:X697,22,FALSE), "") = 0, "", IFERROR(VLOOKUP(Members[[#This Row],[Subscriber SSN]],$C$7:X697,22,FALSE), ""))</f>
        <v/>
      </c>
      <c r="Y698" s="68"/>
      <c r="Z698" s="72"/>
      <c r="AA698" s="69"/>
      <c r="AB698" s="69"/>
      <c r="AC698" s="70"/>
      <c r="AD698" s="110">
        <f t="shared" si="20"/>
        <v>45292</v>
      </c>
      <c r="AE698" s="69"/>
      <c r="AF698" s="69"/>
      <c r="AG698" s="71"/>
      <c r="AH698" s="69"/>
      <c r="AI698" s="69"/>
      <c r="AJ698" s="69"/>
      <c r="AK698" s="69"/>
      <c r="AL698" s="69"/>
      <c r="AM698" s="69"/>
      <c r="AN698" s="69"/>
      <c r="AO698" s="69"/>
      <c r="AP698" s="73"/>
      <c r="AQ698" s="73"/>
      <c r="AR698" s="73"/>
      <c r="AS698" s="73"/>
      <c r="AT698" s="73"/>
      <c r="AU698" s="73"/>
      <c r="AV698" s="73"/>
      <c r="AW698" s="73"/>
      <c r="AX698" s="73"/>
      <c r="AY698" s="73"/>
      <c r="AZ698" s="73"/>
      <c r="BA698" s="73"/>
      <c r="BB698" s="73"/>
      <c r="BC698" s="74"/>
      <c r="BD698" s="222" t="str">
        <f t="shared" si="21"/>
        <v xml:space="preserve"> </v>
      </c>
      <c r="BE698" s="76">
        <f ca="1">Validation!H698</f>
        <v>2</v>
      </c>
      <c r="BF698" t="str">
        <f ca="1">Validation!I698</f>
        <v/>
      </c>
      <c r="BJ698" t="str">
        <f>IF(AND(ISBLANK(Members[[#This Row],[DependentSSN]]),NOT(ISBLANK(Members[[#This Row],[MedicalPolicy]]))), "CoverageLevels", "Waivers")</f>
        <v>Waivers</v>
      </c>
      <c r="BK698" t="str">
        <f>IF(AND(ISBLANK(Members[[#This Row],[DependentSSN]]),NOT(ISBLANK(Members[[#This Row],[Dental Policy]]))), "CoverageLevels", "Waivers")</f>
        <v>Waivers</v>
      </c>
      <c r="BL698" t="str">
        <f>IF(AND(ISBLANK(Members[[#This Row],[DependentSSN]]),NOT(ISBLANK(Members[[#This Row],[VisionPolicy]]))), "CoverageLevels", "Waivers")</f>
        <v>Waivers</v>
      </c>
      <c r="BM698">
        <v>0</v>
      </c>
    </row>
    <row r="699" spans="1:65" x14ac:dyDescent="0.25">
      <c r="A699" s="4"/>
      <c r="B699" s="67"/>
      <c r="C699" s="68"/>
      <c r="D699" s="68"/>
      <c r="E699" s="69"/>
      <c r="F699" s="68"/>
      <c r="G699" s="69"/>
      <c r="H699" s="68"/>
      <c r="I699" s="68"/>
      <c r="J699" s="70"/>
      <c r="K699" s="68"/>
      <c r="L699" s="68"/>
      <c r="M699" s="71"/>
      <c r="N699" s="69"/>
      <c r="O699" s="69"/>
      <c r="P699" s="69"/>
      <c r="Q699" s="69"/>
      <c r="R699" s="69"/>
      <c r="S699" s="69"/>
      <c r="T699" s="68" t="str">
        <f>IF(IFERROR(VLOOKUP(Members[[#This Row],[Subscriber SSN]],$C$7:T698,18,FALSE), "") = 0, "",IFERROR(VLOOKUP(Members[[#This Row],[Subscriber SSN]],$C$7:T698,18,FALSE), ""))</f>
        <v/>
      </c>
      <c r="U699" s="68" t="str">
        <f>IF(IFERROR(VLOOKUP(Members[[#This Row],[Subscriber SSN]],$C$7:U698,19,FALSE), "") = 0, "",IFERROR(VLOOKUP(Members[[#This Row],[Subscriber SSN]],$C$7:U698,19,FALSE), ""))</f>
        <v/>
      </c>
      <c r="V699" s="69" t="str">
        <f>IF(IFERROR(VLOOKUP(Members[[#This Row],[Subscriber SSN]],$C$7:V698,20,FALSE), "") = 0, "", IFERROR(VLOOKUP(Members[[#This Row],[Subscriber SSN]],$C$7:V698,20,FALSE), ""))</f>
        <v/>
      </c>
      <c r="W699" s="68" t="str">
        <f>IF(IFERROR(VLOOKUP(Members[[#This Row],[Subscriber SSN]],$C$7:W698,21,FALSE), "") = 0, "", IFERROR(VLOOKUP(Members[[#This Row],[Subscriber SSN]],$C$7:W698,21,FALSE), ""))</f>
        <v/>
      </c>
      <c r="X699" s="68" t="str">
        <f>IF(IFERROR(VLOOKUP(Members[[#This Row],[Subscriber SSN]],$C$7:X698,22,FALSE), "") = 0, "", IFERROR(VLOOKUP(Members[[#This Row],[Subscriber SSN]],$C$7:X698,22,FALSE), ""))</f>
        <v/>
      </c>
      <c r="Y699" s="68"/>
      <c r="Z699" s="72"/>
      <c r="AA699" s="69"/>
      <c r="AB699" s="69"/>
      <c r="AC699" s="70"/>
      <c r="AD699" s="110">
        <f t="shared" si="20"/>
        <v>45292</v>
      </c>
      <c r="AE699" s="69"/>
      <c r="AF699" s="69"/>
      <c r="AG699" s="71"/>
      <c r="AH699" s="69"/>
      <c r="AI699" s="69"/>
      <c r="AJ699" s="69"/>
      <c r="AK699" s="69"/>
      <c r="AL699" s="69"/>
      <c r="AM699" s="69"/>
      <c r="AN699" s="69"/>
      <c r="AO699" s="69"/>
      <c r="AP699" s="73"/>
      <c r="AQ699" s="73"/>
      <c r="AR699" s="73"/>
      <c r="AS699" s="73"/>
      <c r="AT699" s="73"/>
      <c r="AU699" s="73"/>
      <c r="AV699" s="73"/>
      <c r="AW699" s="73"/>
      <c r="AX699" s="73"/>
      <c r="AY699" s="73"/>
      <c r="AZ699" s="73"/>
      <c r="BA699" s="73"/>
      <c r="BB699" s="73"/>
      <c r="BC699" s="74"/>
      <c r="BD699" s="222" t="str">
        <f t="shared" si="21"/>
        <v xml:space="preserve"> </v>
      </c>
      <c r="BE699" s="76">
        <f ca="1">Validation!H699</f>
        <v>2</v>
      </c>
      <c r="BF699" t="str">
        <f ca="1">Validation!I699</f>
        <v/>
      </c>
      <c r="BJ699" t="str">
        <f>IF(AND(ISBLANK(Members[[#This Row],[DependentSSN]]),NOT(ISBLANK(Members[[#This Row],[MedicalPolicy]]))), "CoverageLevels", "Waivers")</f>
        <v>Waivers</v>
      </c>
      <c r="BK699" t="str">
        <f>IF(AND(ISBLANK(Members[[#This Row],[DependentSSN]]),NOT(ISBLANK(Members[[#This Row],[Dental Policy]]))), "CoverageLevels", "Waivers")</f>
        <v>Waivers</v>
      </c>
      <c r="BL699" t="str">
        <f>IF(AND(ISBLANK(Members[[#This Row],[DependentSSN]]),NOT(ISBLANK(Members[[#This Row],[VisionPolicy]]))), "CoverageLevels", "Waivers")</f>
        <v>Waivers</v>
      </c>
      <c r="BM699">
        <v>0</v>
      </c>
    </row>
    <row r="700" spans="1:65" x14ac:dyDescent="0.25">
      <c r="A700" s="4"/>
      <c r="B700" s="67"/>
      <c r="C700" s="68"/>
      <c r="D700" s="68"/>
      <c r="E700" s="69"/>
      <c r="F700" s="68"/>
      <c r="G700" s="69"/>
      <c r="H700" s="68"/>
      <c r="I700" s="68"/>
      <c r="J700" s="70"/>
      <c r="K700" s="68"/>
      <c r="L700" s="68"/>
      <c r="M700" s="71"/>
      <c r="N700" s="69"/>
      <c r="O700" s="69"/>
      <c r="P700" s="69"/>
      <c r="Q700" s="69"/>
      <c r="R700" s="69"/>
      <c r="S700" s="69"/>
      <c r="T700" s="68" t="str">
        <f>IF(IFERROR(VLOOKUP(Members[[#This Row],[Subscriber SSN]],$C$7:T699,18,FALSE), "") = 0, "",IFERROR(VLOOKUP(Members[[#This Row],[Subscriber SSN]],$C$7:T699,18,FALSE), ""))</f>
        <v/>
      </c>
      <c r="U700" s="68" t="str">
        <f>IF(IFERROR(VLOOKUP(Members[[#This Row],[Subscriber SSN]],$C$7:U699,19,FALSE), "") = 0, "",IFERROR(VLOOKUP(Members[[#This Row],[Subscriber SSN]],$C$7:U699,19,FALSE), ""))</f>
        <v/>
      </c>
      <c r="V700" s="69" t="str">
        <f>IF(IFERROR(VLOOKUP(Members[[#This Row],[Subscriber SSN]],$C$7:V699,20,FALSE), "") = 0, "", IFERROR(VLOOKUP(Members[[#This Row],[Subscriber SSN]],$C$7:V699,20,FALSE), ""))</f>
        <v/>
      </c>
      <c r="W700" s="68" t="str">
        <f>IF(IFERROR(VLOOKUP(Members[[#This Row],[Subscriber SSN]],$C$7:W699,21,FALSE), "") = 0, "", IFERROR(VLOOKUP(Members[[#This Row],[Subscriber SSN]],$C$7:W699,21,FALSE), ""))</f>
        <v/>
      </c>
      <c r="X700" s="68" t="str">
        <f>IF(IFERROR(VLOOKUP(Members[[#This Row],[Subscriber SSN]],$C$7:X699,22,FALSE), "") = 0, "", IFERROR(VLOOKUP(Members[[#This Row],[Subscriber SSN]],$C$7:X699,22,FALSE), ""))</f>
        <v/>
      </c>
      <c r="Y700" s="68"/>
      <c r="Z700" s="72"/>
      <c r="AA700" s="69"/>
      <c r="AB700" s="69"/>
      <c r="AC700" s="70"/>
      <c r="AD700" s="110">
        <f t="shared" si="20"/>
        <v>45292</v>
      </c>
      <c r="AE700" s="69"/>
      <c r="AF700" s="69"/>
      <c r="AG700" s="71"/>
      <c r="AH700" s="69"/>
      <c r="AI700" s="69"/>
      <c r="AJ700" s="69"/>
      <c r="AK700" s="69"/>
      <c r="AL700" s="69"/>
      <c r="AM700" s="69"/>
      <c r="AN700" s="69"/>
      <c r="AO700" s="69"/>
      <c r="AP700" s="73"/>
      <c r="AQ700" s="73"/>
      <c r="AR700" s="73"/>
      <c r="AS700" s="73"/>
      <c r="AT700" s="73"/>
      <c r="AU700" s="73"/>
      <c r="AV700" s="73"/>
      <c r="AW700" s="73"/>
      <c r="AX700" s="73"/>
      <c r="AY700" s="73"/>
      <c r="AZ700" s="73"/>
      <c r="BA700" s="73"/>
      <c r="BB700" s="73"/>
      <c r="BC700" s="74"/>
      <c r="BD700" s="222" t="str">
        <f t="shared" si="21"/>
        <v xml:space="preserve"> </v>
      </c>
      <c r="BE700" s="76">
        <f ca="1">Validation!H700</f>
        <v>2</v>
      </c>
      <c r="BF700" t="str">
        <f ca="1">Validation!I700</f>
        <v/>
      </c>
      <c r="BJ700" t="str">
        <f>IF(AND(ISBLANK(Members[[#This Row],[DependentSSN]]),NOT(ISBLANK(Members[[#This Row],[MedicalPolicy]]))), "CoverageLevels", "Waivers")</f>
        <v>Waivers</v>
      </c>
      <c r="BK700" t="str">
        <f>IF(AND(ISBLANK(Members[[#This Row],[DependentSSN]]),NOT(ISBLANK(Members[[#This Row],[Dental Policy]]))), "CoverageLevels", "Waivers")</f>
        <v>Waivers</v>
      </c>
      <c r="BL700" t="str">
        <f>IF(AND(ISBLANK(Members[[#This Row],[DependentSSN]]),NOT(ISBLANK(Members[[#This Row],[VisionPolicy]]))), "CoverageLevels", "Waivers")</f>
        <v>Waivers</v>
      </c>
      <c r="BM700">
        <v>0</v>
      </c>
    </row>
    <row r="701" spans="1:65" x14ac:dyDescent="0.25">
      <c r="A701" s="4"/>
      <c r="B701" s="67"/>
      <c r="C701" s="68"/>
      <c r="D701" s="68"/>
      <c r="E701" s="69"/>
      <c r="F701" s="68"/>
      <c r="G701" s="69"/>
      <c r="H701" s="68"/>
      <c r="I701" s="68"/>
      <c r="J701" s="70"/>
      <c r="K701" s="68"/>
      <c r="L701" s="68"/>
      <c r="M701" s="71"/>
      <c r="N701" s="69"/>
      <c r="O701" s="69"/>
      <c r="P701" s="69"/>
      <c r="Q701" s="69"/>
      <c r="R701" s="69"/>
      <c r="S701" s="69"/>
      <c r="T701" s="68" t="str">
        <f>IF(IFERROR(VLOOKUP(Members[[#This Row],[Subscriber SSN]],$C$7:T700,18,FALSE), "") = 0, "",IFERROR(VLOOKUP(Members[[#This Row],[Subscriber SSN]],$C$7:T700,18,FALSE), ""))</f>
        <v/>
      </c>
      <c r="U701" s="68" t="str">
        <f>IF(IFERROR(VLOOKUP(Members[[#This Row],[Subscriber SSN]],$C$7:U700,19,FALSE), "") = 0, "",IFERROR(VLOOKUP(Members[[#This Row],[Subscriber SSN]],$C$7:U700,19,FALSE), ""))</f>
        <v/>
      </c>
      <c r="V701" s="69" t="str">
        <f>IF(IFERROR(VLOOKUP(Members[[#This Row],[Subscriber SSN]],$C$7:V700,20,FALSE), "") = 0, "", IFERROR(VLOOKUP(Members[[#This Row],[Subscriber SSN]],$C$7:V700,20,FALSE), ""))</f>
        <v/>
      </c>
      <c r="W701" s="68" t="str">
        <f>IF(IFERROR(VLOOKUP(Members[[#This Row],[Subscriber SSN]],$C$7:W700,21,FALSE), "") = 0, "", IFERROR(VLOOKUP(Members[[#This Row],[Subscriber SSN]],$C$7:W700,21,FALSE), ""))</f>
        <v/>
      </c>
      <c r="X701" s="68" t="str">
        <f>IF(IFERROR(VLOOKUP(Members[[#This Row],[Subscriber SSN]],$C$7:X700,22,FALSE), "") = 0, "", IFERROR(VLOOKUP(Members[[#This Row],[Subscriber SSN]],$C$7:X700,22,FALSE), ""))</f>
        <v/>
      </c>
      <c r="Y701" s="68"/>
      <c r="Z701" s="72"/>
      <c r="AA701" s="69"/>
      <c r="AB701" s="69"/>
      <c r="AC701" s="70"/>
      <c r="AD701" s="110">
        <f t="shared" si="20"/>
        <v>45292</v>
      </c>
      <c r="AE701" s="69"/>
      <c r="AF701" s="69"/>
      <c r="AG701" s="71"/>
      <c r="AH701" s="69"/>
      <c r="AI701" s="69"/>
      <c r="AJ701" s="69"/>
      <c r="AK701" s="69"/>
      <c r="AL701" s="69"/>
      <c r="AM701" s="69"/>
      <c r="AN701" s="69"/>
      <c r="AO701" s="69"/>
      <c r="AP701" s="73"/>
      <c r="AQ701" s="73"/>
      <c r="AR701" s="73"/>
      <c r="AS701" s="73"/>
      <c r="AT701" s="73"/>
      <c r="AU701" s="73"/>
      <c r="AV701" s="73"/>
      <c r="AW701" s="73"/>
      <c r="AX701" s="73"/>
      <c r="AY701" s="73"/>
      <c r="AZ701" s="73"/>
      <c r="BA701" s="73"/>
      <c r="BB701" s="73"/>
      <c r="BC701" s="74"/>
      <c r="BD701" s="222" t="str">
        <f t="shared" si="21"/>
        <v xml:space="preserve"> </v>
      </c>
      <c r="BE701" s="76">
        <f ca="1">Validation!H701</f>
        <v>2</v>
      </c>
      <c r="BF701" t="str">
        <f ca="1">Validation!I701</f>
        <v/>
      </c>
      <c r="BJ701" t="str">
        <f>IF(AND(ISBLANK(Members[[#This Row],[DependentSSN]]),NOT(ISBLANK(Members[[#This Row],[MedicalPolicy]]))), "CoverageLevels", "Waivers")</f>
        <v>Waivers</v>
      </c>
      <c r="BK701" t="str">
        <f>IF(AND(ISBLANK(Members[[#This Row],[DependentSSN]]),NOT(ISBLANK(Members[[#This Row],[Dental Policy]]))), "CoverageLevels", "Waivers")</f>
        <v>Waivers</v>
      </c>
      <c r="BL701" t="str">
        <f>IF(AND(ISBLANK(Members[[#This Row],[DependentSSN]]),NOT(ISBLANK(Members[[#This Row],[VisionPolicy]]))), "CoverageLevels", "Waivers")</f>
        <v>Waivers</v>
      </c>
      <c r="BM701">
        <v>0</v>
      </c>
    </row>
    <row r="702" spans="1:65" x14ac:dyDescent="0.25">
      <c r="A702" s="4"/>
      <c r="B702" s="67"/>
      <c r="C702" s="68"/>
      <c r="D702" s="68"/>
      <c r="E702" s="69"/>
      <c r="F702" s="68"/>
      <c r="G702" s="69"/>
      <c r="H702" s="68"/>
      <c r="I702" s="68"/>
      <c r="J702" s="70"/>
      <c r="K702" s="68"/>
      <c r="L702" s="68"/>
      <c r="M702" s="71"/>
      <c r="N702" s="69"/>
      <c r="O702" s="69"/>
      <c r="P702" s="69"/>
      <c r="Q702" s="69"/>
      <c r="R702" s="69"/>
      <c r="S702" s="69"/>
      <c r="T702" s="68" t="str">
        <f>IF(IFERROR(VLOOKUP(Members[[#This Row],[Subscriber SSN]],$C$7:T701,18,FALSE), "") = 0, "",IFERROR(VLOOKUP(Members[[#This Row],[Subscriber SSN]],$C$7:T701,18,FALSE), ""))</f>
        <v/>
      </c>
      <c r="U702" s="68" t="str">
        <f>IF(IFERROR(VLOOKUP(Members[[#This Row],[Subscriber SSN]],$C$7:U701,19,FALSE), "") = 0, "",IFERROR(VLOOKUP(Members[[#This Row],[Subscriber SSN]],$C$7:U701,19,FALSE), ""))</f>
        <v/>
      </c>
      <c r="V702" s="69" t="str">
        <f>IF(IFERROR(VLOOKUP(Members[[#This Row],[Subscriber SSN]],$C$7:V701,20,FALSE), "") = 0, "", IFERROR(VLOOKUP(Members[[#This Row],[Subscriber SSN]],$C$7:V701,20,FALSE), ""))</f>
        <v/>
      </c>
      <c r="W702" s="68" t="str">
        <f>IF(IFERROR(VLOOKUP(Members[[#This Row],[Subscriber SSN]],$C$7:W701,21,FALSE), "") = 0, "", IFERROR(VLOOKUP(Members[[#This Row],[Subscriber SSN]],$C$7:W701,21,FALSE), ""))</f>
        <v/>
      </c>
      <c r="X702" s="68" t="str">
        <f>IF(IFERROR(VLOOKUP(Members[[#This Row],[Subscriber SSN]],$C$7:X701,22,FALSE), "") = 0, "", IFERROR(VLOOKUP(Members[[#This Row],[Subscriber SSN]],$C$7:X701,22,FALSE), ""))</f>
        <v/>
      </c>
      <c r="Y702" s="68"/>
      <c r="Z702" s="72"/>
      <c r="AA702" s="69"/>
      <c r="AB702" s="69"/>
      <c r="AC702" s="70"/>
      <c r="AD702" s="110">
        <f t="shared" si="20"/>
        <v>45292</v>
      </c>
      <c r="AE702" s="69"/>
      <c r="AF702" s="69"/>
      <c r="AG702" s="71"/>
      <c r="AH702" s="69"/>
      <c r="AI702" s="69"/>
      <c r="AJ702" s="69"/>
      <c r="AK702" s="69"/>
      <c r="AL702" s="69"/>
      <c r="AM702" s="69"/>
      <c r="AN702" s="69"/>
      <c r="AO702" s="69"/>
      <c r="AP702" s="73"/>
      <c r="AQ702" s="73"/>
      <c r="AR702" s="73"/>
      <c r="AS702" s="73"/>
      <c r="AT702" s="73"/>
      <c r="AU702" s="73"/>
      <c r="AV702" s="73"/>
      <c r="AW702" s="73"/>
      <c r="AX702" s="73"/>
      <c r="AY702" s="73"/>
      <c r="AZ702" s="73"/>
      <c r="BA702" s="73"/>
      <c r="BB702" s="73"/>
      <c r="BC702" s="74"/>
      <c r="BD702" s="222" t="str">
        <f t="shared" si="21"/>
        <v xml:space="preserve"> </v>
      </c>
      <c r="BE702" s="76">
        <f ca="1">Validation!H702</f>
        <v>2</v>
      </c>
      <c r="BF702" t="str">
        <f ca="1">Validation!I702</f>
        <v/>
      </c>
      <c r="BJ702" t="str">
        <f>IF(AND(ISBLANK(Members[[#This Row],[DependentSSN]]),NOT(ISBLANK(Members[[#This Row],[MedicalPolicy]]))), "CoverageLevels", "Waivers")</f>
        <v>Waivers</v>
      </c>
      <c r="BK702" t="str">
        <f>IF(AND(ISBLANK(Members[[#This Row],[DependentSSN]]),NOT(ISBLANK(Members[[#This Row],[Dental Policy]]))), "CoverageLevels", "Waivers")</f>
        <v>Waivers</v>
      </c>
      <c r="BL702" t="str">
        <f>IF(AND(ISBLANK(Members[[#This Row],[DependentSSN]]),NOT(ISBLANK(Members[[#This Row],[VisionPolicy]]))), "CoverageLevels", "Waivers")</f>
        <v>Waivers</v>
      </c>
      <c r="BM702">
        <v>0</v>
      </c>
    </row>
    <row r="703" spans="1:65" x14ac:dyDescent="0.25">
      <c r="A703" s="4"/>
      <c r="B703" s="67"/>
      <c r="C703" s="68"/>
      <c r="D703" s="68"/>
      <c r="E703" s="69"/>
      <c r="F703" s="68"/>
      <c r="G703" s="69"/>
      <c r="H703" s="68"/>
      <c r="I703" s="68"/>
      <c r="J703" s="70"/>
      <c r="K703" s="68"/>
      <c r="L703" s="68"/>
      <c r="M703" s="71"/>
      <c r="N703" s="69"/>
      <c r="O703" s="69"/>
      <c r="P703" s="69"/>
      <c r="Q703" s="69"/>
      <c r="R703" s="69"/>
      <c r="S703" s="69"/>
      <c r="T703" s="68" t="str">
        <f>IF(IFERROR(VLOOKUP(Members[[#This Row],[Subscriber SSN]],$C$7:T702,18,FALSE), "") = 0, "",IFERROR(VLOOKUP(Members[[#This Row],[Subscriber SSN]],$C$7:T702,18,FALSE), ""))</f>
        <v/>
      </c>
      <c r="U703" s="68" t="str">
        <f>IF(IFERROR(VLOOKUP(Members[[#This Row],[Subscriber SSN]],$C$7:U702,19,FALSE), "") = 0, "",IFERROR(VLOOKUP(Members[[#This Row],[Subscriber SSN]],$C$7:U702,19,FALSE), ""))</f>
        <v/>
      </c>
      <c r="V703" s="69" t="str">
        <f>IF(IFERROR(VLOOKUP(Members[[#This Row],[Subscriber SSN]],$C$7:V702,20,FALSE), "") = 0, "", IFERROR(VLOOKUP(Members[[#This Row],[Subscriber SSN]],$C$7:V702,20,FALSE), ""))</f>
        <v/>
      </c>
      <c r="W703" s="68" t="str">
        <f>IF(IFERROR(VLOOKUP(Members[[#This Row],[Subscriber SSN]],$C$7:W702,21,FALSE), "") = 0, "", IFERROR(VLOOKUP(Members[[#This Row],[Subscriber SSN]],$C$7:W702,21,FALSE), ""))</f>
        <v/>
      </c>
      <c r="X703" s="68" t="str">
        <f>IF(IFERROR(VLOOKUP(Members[[#This Row],[Subscriber SSN]],$C$7:X702,22,FALSE), "") = 0, "", IFERROR(VLOOKUP(Members[[#This Row],[Subscriber SSN]],$C$7:X702,22,FALSE), ""))</f>
        <v/>
      </c>
      <c r="Y703" s="68"/>
      <c r="Z703" s="72"/>
      <c r="AA703" s="69"/>
      <c r="AB703" s="69"/>
      <c r="AC703" s="70"/>
      <c r="AD703" s="110">
        <f t="shared" si="20"/>
        <v>45292</v>
      </c>
      <c r="AE703" s="69"/>
      <c r="AF703" s="69"/>
      <c r="AG703" s="71"/>
      <c r="AH703" s="69"/>
      <c r="AI703" s="69"/>
      <c r="AJ703" s="69"/>
      <c r="AK703" s="69"/>
      <c r="AL703" s="69"/>
      <c r="AM703" s="69"/>
      <c r="AN703" s="69"/>
      <c r="AO703" s="69"/>
      <c r="AP703" s="73"/>
      <c r="AQ703" s="73"/>
      <c r="AR703" s="73"/>
      <c r="AS703" s="73"/>
      <c r="AT703" s="73"/>
      <c r="AU703" s="73"/>
      <c r="AV703" s="73"/>
      <c r="AW703" s="73"/>
      <c r="AX703" s="73"/>
      <c r="AY703" s="73"/>
      <c r="AZ703" s="73"/>
      <c r="BA703" s="73"/>
      <c r="BB703" s="73"/>
      <c r="BC703" s="74"/>
      <c r="BD703" s="222" t="str">
        <f t="shared" si="21"/>
        <v xml:space="preserve"> </v>
      </c>
      <c r="BE703" s="76">
        <f ca="1">Validation!H703</f>
        <v>2</v>
      </c>
      <c r="BF703" t="str">
        <f ca="1">Validation!I703</f>
        <v/>
      </c>
      <c r="BJ703" t="str">
        <f>IF(AND(ISBLANK(Members[[#This Row],[DependentSSN]]),NOT(ISBLANK(Members[[#This Row],[MedicalPolicy]]))), "CoverageLevels", "Waivers")</f>
        <v>Waivers</v>
      </c>
      <c r="BK703" t="str">
        <f>IF(AND(ISBLANK(Members[[#This Row],[DependentSSN]]),NOT(ISBLANK(Members[[#This Row],[Dental Policy]]))), "CoverageLevels", "Waivers")</f>
        <v>Waivers</v>
      </c>
      <c r="BL703" t="str">
        <f>IF(AND(ISBLANK(Members[[#This Row],[DependentSSN]]),NOT(ISBLANK(Members[[#This Row],[VisionPolicy]]))), "CoverageLevels", "Waivers")</f>
        <v>Waivers</v>
      </c>
      <c r="BM703">
        <v>0</v>
      </c>
    </row>
    <row r="704" spans="1:65" x14ac:dyDescent="0.25">
      <c r="A704" s="4"/>
      <c r="B704" s="67"/>
      <c r="C704" s="68"/>
      <c r="D704" s="68"/>
      <c r="E704" s="69"/>
      <c r="F704" s="68"/>
      <c r="G704" s="69"/>
      <c r="H704" s="68"/>
      <c r="I704" s="68"/>
      <c r="J704" s="70"/>
      <c r="K704" s="68"/>
      <c r="L704" s="68"/>
      <c r="M704" s="71"/>
      <c r="N704" s="69"/>
      <c r="O704" s="69"/>
      <c r="P704" s="69"/>
      <c r="Q704" s="69"/>
      <c r="R704" s="69"/>
      <c r="S704" s="69"/>
      <c r="T704" s="68" t="str">
        <f>IF(IFERROR(VLOOKUP(Members[[#This Row],[Subscriber SSN]],$C$7:T703,18,FALSE), "") = 0, "",IFERROR(VLOOKUP(Members[[#This Row],[Subscriber SSN]],$C$7:T703,18,FALSE), ""))</f>
        <v/>
      </c>
      <c r="U704" s="68" t="str">
        <f>IF(IFERROR(VLOOKUP(Members[[#This Row],[Subscriber SSN]],$C$7:U703,19,FALSE), "") = 0, "",IFERROR(VLOOKUP(Members[[#This Row],[Subscriber SSN]],$C$7:U703,19,FALSE), ""))</f>
        <v/>
      </c>
      <c r="V704" s="69" t="str">
        <f>IF(IFERROR(VLOOKUP(Members[[#This Row],[Subscriber SSN]],$C$7:V703,20,FALSE), "") = 0, "", IFERROR(VLOOKUP(Members[[#This Row],[Subscriber SSN]],$C$7:V703,20,FALSE), ""))</f>
        <v/>
      </c>
      <c r="W704" s="68" t="str">
        <f>IF(IFERROR(VLOOKUP(Members[[#This Row],[Subscriber SSN]],$C$7:W703,21,FALSE), "") = 0, "", IFERROR(VLOOKUP(Members[[#This Row],[Subscriber SSN]],$C$7:W703,21,FALSE), ""))</f>
        <v/>
      </c>
      <c r="X704" s="68" t="str">
        <f>IF(IFERROR(VLOOKUP(Members[[#This Row],[Subscriber SSN]],$C$7:X703,22,FALSE), "") = 0, "", IFERROR(VLOOKUP(Members[[#This Row],[Subscriber SSN]],$C$7:X703,22,FALSE), ""))</f>
        <v/>
      </c>
      <c r="Y704" s="68"/>
      <c r="Z704" s="72"/>
      <c r="AA704" s="69"/>
      <c r="AB704" s="69"/>
      <c r="AC704" s="70"/>
      <c r="AD704" s="110">
        <f t="shared" si="20"/>
        <v>45292</v>
      </c>
      <c r="AE704" s="69"/>
      <c r="AF704" s="69"/>
      <c r="AG704" s="71"/>
      <c r="AH704" s="69"/>
      <c r="AI704" s="69"/>
      <c r="AJ704" s="69"/>
      <c r="AK704" s="69"/>
      <c r="AL704" s="69"/>
      <c r="AM704" s="69"/>
      <c r="AN704" s="69"/>
      <c r="AO704" s="69"/>
      <c r="AP704" s="73"/>
      <c r="AQ704" s="73"/>
      <c r="AR704" s="73"/>
      <c r="AS704" s="73"/>
      <c r="AT704" s="73"/>
      <c r="AU704" s="73"/>
      <c r="AV704" s="73"/>
      <c r="AW704" s="73"/>
      <c r="AX704" s="73"/>
      <c r="AY704" s="73"/>
      <c r="AZ704" s="73"/>
      <c r="BA704" s="73"/>
      <c r="BB704" s="73"/>
      <c r="BC704" s="74"/>
      <c r="BD704" s="222" t="str">
        <f t="shared" si="21"/>
        <v xml:space="preserve"> </v>
      </c>
      <c r="BE704" s="76">
        <f ca="1">Validation!H704</f>
        <v>2</v>
      </c>
      <c r="BF704" t="str">
        <f ca="1">Validation!I704</f>
        <v/>
      </c>
      <c r="BJ704" t="str">
        <f>IF(AND(ISBLANK(Members[[#This Row],[DependentSSN]]),NOT(ISBLANK(Members[[#This Row],[MedicalPolicy]]))), "CoverageLevels", "Waivers")</f>
        <v>Waivers</v>
      </c>
      <c r="BK704" t="str">
        <f>IF(AND(ISBLANK(Members[[#This Row],[DependentSSN]]),NOT(ISBLANK(Members[[#This Row],[Dental Policy]]))), "CoverageLevels", "Waivers")</f>
        <v>Waivers</v>
      </c>
      <c r="BL704" t="str">
        <f>IF(AND(ISBLANK(Members[[#This Row],[DependentSSN]]),NOT(ISBLANK(Members[[#This Row],[VisionPolicy]]))), "CoverageLevels", "Waivers")</f>
        <v>Waivers</v>
      </c>
      <c r="BM704">
        <v>0</v>
      </c>
    </row>
    <row r="705" spans="1:65" x14ac:dyDescent="0.25">
      <c r="A705" s="4"/>
      <c r="B705" s="67"/>
      <c r="C705" s="68"/>
      <c r="D705" s="68"/>
      <c r="E705" s="69"/>
      <c r="F705" s="68"/>
      <c r="G705" s="69"/>
      <c r="H705" s="68"/>
      <c r="I705" s="68"/>
      <c r="J705" s="70"/>
      <c r="K705" s="68"/>
      <c r="L705" s="68"/>
      <c r="M705" s="71"/>
      <c r="N705" s="69"/>
      <c r="O705" s="69"/>
      <c r="P705" s="69"/>
      <c r="Q705" s="69"/>
      <c r="R705" s="69"/>
      <c r="S705" s="69"/>
      <c r="T705" s="68" t="str">
        <f>IF(IFERROR(VLOOKUP(Members[[#This Row],[Subscriber SSN]],$C$7:T704,18,FALSE), "") = 0, "",IFERROR(VLOOKUP(Members[[#This Row],[Subscriber SSN]],$C$7:T704,18,FALSE), ""))</f>
        <v/>
      </c>
      <c r="U705" s="68" t="str">
        <f>IF(IFERROR(VLOOKUP(Members[[#This Row],[Subscriber SSN]],$C$7:U704,19,FALSE), "") = 0, "",IFERROR(VLOOKUP(Members[[#This Row],[Subscriber SSN]],$C$7:U704,19,FALSE), ""))</f>
        <v/>
      </c>
      <c r="V705" s="69" t="str">
        <f>IF(IFERROR(VLOOKUP(Members[[#This Row],[Subscriber SSN]],$C$7:V704,20,FALSE), "") = 0, "", IFERROR(VLOOKUP(Members[[#This Row],[Subscriber SSN]],$C$7:V704,20,FALSE), ""))</f>
        <v/>
      </c>
      <c r="W705" s="68" t="str">
        <f>IF(IFERROR(VLOOKUP(Members[[#This Row],[Subscriber SSN]],$C$7:W704,21,FALSE), "") = 0, "", IFERROR(VLOOKUP(Members[[#This Row],[Subscriber SSN]],$C$7:W704,21,FALSE), ""))</f>
        <v/>
      </c>
      <c r="X705" s="68" t="str">
        <f>IF(IFERROR(VLOOKUP(Members[[#This Row],[Subscriber SSN]],$C$7:X704,22,FALSE), "") = 0, "", IFERROR(VLOOKUP(Members[[#This Row],[Subscriber SSN]],$C$7:X704,22,FALSE), ""))</f>
        <v/>
      </c>
      <c r="Y705" s="68"/>
      <c r="Z705" s="72"/>
      <c r="AA705" s="69"/>
      <c r="AB705" s="69"/>
      <c r="AC705" s="70"/>
      <c r="AD705" s="110">
        <f t="shared" si="20"/>
        <v>45292</v>
      </c>
      <c r="AE705" s="69"/>
      <c r="AF705" s="69"/>
      <c r="AG705" s="71"/>
      <c r="AH705" s="69"/>
      <c r="AI705" s="69"/>
      <c r="AJ705" s="69"/>
      <c r="AK705" s="69"/>
      <c r="AL705" s="69"/>
      <c r="AM705" s="69"/>
      <c r="AN705" s="69"/>
      <c r="AO705" s="69"/>
      <c r="AP705" s="73"/>
      <c r="AQ705" s="73"/>
      <c r="AR705" s="73"/>
      <c r="AS705" s="73"/>
      <c r="AT705" s="73"/>
      <c r="AU705" s="73"/>
      <c r="AV705" s="73"/>
      <c r="AW705" s="73"/>
      <c r="AX705" s="73"/>
      <c r="AY705" s="73"/>
      <c r="AZ705" s="73"/>
      <c r="BA705" s="73"/>
      <c r="BB705" s="73"/>
      <c r="BC705" s="74"/>
      <c r="BD705" s="222" t="str">
        <f t="shared" si="21"/>
        <v xml:space="preserve"> </v>
      </c>
      <c r="BE705" s="76">
        <f ca="1">Validation!H705</f>
        <v>2</v>
      </c>
      <c r="BF705" t="str">
        <f ca="1">Validation!I705</f>
        <v/>
      </c>
      <c r="BJ705" t="str">
        <f>IF(AND(ISBLANK(Members[[#This Row],[DependentSSN]]),NOT(ISBLANK(Members[[#This Row],[MedicalPolicy]]))), "CoverageLevels", "Waivers")</f>
        <v>Waivers</v>
      </c>
      <c r="BK705" t="str">
        <f>IF(AND(ISBLANK(Members[[#This Row],[DependentSSN]]),NOT(ISBLANK(Members[[#This Row],[Dental Policy]]))), "CoverageLevels", "Waivers")</f>
        <v>Waivers</v>
      </c>
      <c r="BL705" t="str">
        <f>IF(AND(ISBLANK(Members[[#This Row],[DependentSSN]]),NOT(ISBLANK(Members[[#This Row],[VisionPolicy]]))), "CoverageLevels", "Waivers")</f>
        <v>Waivers</v>
      </c>
      <c r="BM705">
        <v>0</v>
      </c>
    </row>
    <row r="706" spans="1:65" x14ac:dyDescent="0.25">
      <c r="A706" s="4"/>
      <c r="B706" s="67"/>
      <c r="C706" s="68"/>
      <c r="D706" s="68"/>
      <c r="E706" s="69"/>
      <c r="F706" s="68"/>
      <c r="G706" s="69"/>
      <c r="H706" s="68"/>
      <c r="I706" s="68"/>
      <c r="J706" s="70"/>
      <c r="K706" s="68"/>
      <c r="L706" s="68"/>
      <c r="M706" s="71"/>
      <c r="N706" s="69"/>
      <c r="O706" s="69"/>
      <c r="P706" s="69"/>
      <c r="Q706" s="69"/>
      <c r="R706" s="69"/>
      <c r="S706" s="69"/>
      <c r="T706" s="68" t="str">
        <f>IF(IFERROR(VLOOKUP(Members[[#This Row],[Subscriber SSN]],$C$7:T705,18,FALSE), "") = 0, "",IFERROR(VLOOKUP(Members[[#This Row],[Subscriber SSN]],$C$7:T705,18,FALSE), ""))</f>
        <v/>
      </c>
      <c r="U706" s="68" t="str">
        <f>IF(IFERROR(VLOOKUP(Members[[#This Row],[Subscriber SSN]],$C$7:U705,19,FALSE), "") = 0, "",IFERROR(VLOOKUP(Members[[#This Row],[Subscriber SSN]],$C$7:U705,19,FALSE), ""))</f>
        <v/>
      </c>
      <c r="V706" s="69" t="str">
        <f>IF(IFERROR(VLOOKUP(Members[[#This Row],[Subscriber SSN]],$C$7:V705,20,FALSE), "") = 0, "", IFERROR(VLOOKUP(Members[[#This Row],[Subscriber SSN]],$C$7:V705,20,FALSE), ""))</f>
        <v/>
      </c>
      <c r="W706" s="68" t="str">
        <f>IF(IFERROR(VLOOKUP(Members[[#This Row],[Subscriber SSN]],$C$7:W705,21,FALSE), "") = 0, "", IFERROR(VLOOKUP(Members[[#This Row],[Subscriber SSN]],$C$7:W705,21,FALSE), ""))</f>
        <v/>
      </c>
      <c r="X706" s="68" t="str">
        <f>IF(IFERROR(VLOOKUP(Members[[#This Row],[Subscriber SSN]],$C$7:X705,22,FALSE), "") = 0, "", IFERROR(VLOOKUP(Members[[#This Row],[Subscriber SSN]],$C$7:X705,22,FALSE), ""))</f>
        <v/>
      </c>
      <c r="Y706" s="68"/>
      <c r="Z706" s="72"/>
      <c r="AA706" s="69"/>
      <c r="AB706" s="69"/>
      <c r="AC706" s="70"/>
      <c r="AD706" s="110">
        <f t="shared" si="20"/>
        <v>45292</v>
      </c>
      <c r="AE706" s="69"/>
      <c r="AF706" s="69"/>
      <c r="AG706" s="71"/>
      <c r="AH706" s="69"/>
      <c r="AI706" s="69"/>
      <c r="AJ706" s="69"/>
      <c r="AK706" s="69"/>
      <c r="AL706" s="69"/>
      <c r="AM706" s="69"/>
      <c r="AN706" s="69"/>
      <c r="AO706" s="69"/>
      <c r="AP706" s="73"/>
      <c r="AQ706" s="73"/>
      <c r="AR706" s="73"/>
      <c r="AS706" s="73"/>
      <c r="AT706" s="73"/>
      <c r="AU706" s="73"/>
      <c r="AV706" s="73"/>
      <c r="AW706" s="73"/>
      <c r="AX706" s="73"/>
      <c r="AY706" s="73"/>
      <c r="AZ706" s="73"/>
      <c r="BA706" s="73"/>
      <c r="BB706" s="73"/>
      <c r="BC706" s="74"/>
      <c r="BD706" s="222" t="str">
        <f t="shared" si="21"/>
        <v xml:space="preserve"> </v>
      </c>
      <c r="BE706" s="76">
        <f ca="1">Validation!H706</f>
        <v>2</v>
      </c>
      <c r="BF706" t="str">
        <f ca="1">Validation!I706</f>
        <v/>
      </c>
      <c r="BJ706" t="str">
        <f>IF(AND(ISBLANK(Members[[#This Row],[DependentSSN]]),NOT(ISBLANK(Members[[#This Row],[MedicalPolicy]]))), "CoverageLevels", "Waivers")</f>
        <v>Waivers</v>
      </c>
      <c r="BK706" t="str">
        <f>IF(AND(ISBLANK(Members[[#This Row],[DependentSSN]]),NOT(ISBLANK(Members[[#This Row],[Dental Policy]]))), "CoverageLevels", "Waivers")</f>
        <v>Waivers</v>
      </c>
      <c r="BL706" t="str">
        <f>IF(AND(ISBLANK(Members[[#This Row],[DependentSSN]]),NOT(ISBLANK(Members[[#This Row],[VisionPolicy]]))), "CoverageLevels", "Waivers")</f>
        <v>Waivers</v>
      </c>
      <c r="BM706">
        <v>0</v>
      </c>
    </row>
    <row r="707" spans="1:65" x14ac:dyDescent="0.25">
      <c r="A707" s="4"/>
      <c r="B707" s="67"/>
      <c r="C707" s="68"/>
      <c r="D707" s="68"/>
      <c r="E707" s="69"/>
      <c r="F707" s="68"/>
      <c r="G707" s="69"/>
      <c r="H707" s="68"/>
      <c r="I707" s="68"/>
      <c r="J707" s="70"/>
      <c r="K707" s="68"/>
      <c r="L707" s="68"/>
      <c r="M707" s="71"/>
      <c r="N707" s="69"/>
      <c r="O707" s="69"/>
      <c r="P707" s="69"/>
      <c r="Q707" s="69"/>
      <c r="R707" s="69"/>
      <c r="S707" s="69"/>
      <c r="T707" s="68" t="str">
        <f>IF(IFERROR(VLOOKUP(Members[[#This Row],[Subscriber SSN]],$C$7:T706,18,FALSE), "") = 0, "",IFERROR(VLOOKUP(Members[[#This Row],[Subscriber SSN]],$C$7:T706,18,FALSE), ""))</f>
        <v/>
      </c>
      <c r="U707" s="68" t="str">
        <f>IF(IFERROR(VLOOKUP(Members[[#This Row],[Subscriber SSN]],$C$7:U706,19,FALSE), "") = 0, "",IFERROR(VLOOKUP(Members[[#This Row],[Subscriber SSN]],$C$7:U706,19,FALSE), ""))</f>
        <v/>
      </c>
      <c r="V707" s="69" t="str">
        <f>IF(IFERROR(VLOOKUP(Members[[#This Row],[Subscriber SSN]],$C$7:V706,20,FALSE), "") = 0, "", IFERROR(VLOOKUP(Members[[#This Row],[Subscriber SSN]],$C$7:V706,20,FALSE), ""))</f>
        <v/>
      </c>
      <c r="W707" s="68" t="str">
        <f>IF(IFERROR(VLOOKUP(Members[[#This Row],[Subscriber SSN]],$C$7:W706,21,FALSE), "") = 0, "", IFERROR(VLOOKUP(Members[[#This Row],[Subscriber SSN]],$C$7:W706,21,FALSE), ""))</f>
        <v/>
      </c>
      <c r="X707" s="68" t="str">
        <f>IF(IFERROR(VLOOKUP(Members[[#This Row],[Subscriber SSN]],$C$7:X706,22,FALSE), "") = 0, "", IFERROR(VLOOKUP(Members[[#This Row],[Subscriber SSN]],$C$7:X706,22,FALSE), ""))</f>
        <v/>
      </c>
      <c r="Y707" s="68"/>
      <c r="Z707" s="72"/>
      <c r="AA707" s="69"/>
      <c r="AB707" s="69"/>
      <c r="AC707" s="70"/>
      <c r="AD707" s="110">
        <f t="shared" si="20"/>
        <v>45292</v>
      </c>
      <c r="AE707" s="69"/>
      <c r="AF707" s="69"/>
      <c r="AG707" s="71"/>
      <c r="AH707" s="69"/>
      <c r="AI707" s="69"/>
      <c r="AJ707" s="69"/>
      <c r="AK707" s="69"/>
      <c r="AL707" s="69"/>
      <c r="AM707" s="69"/>
      <c r="AN707" s="69"/>
      <c r="AO707" s="69"/>
      <c r="AP707" s="73"/>
      <c r="AQ707" s="73"/>
      <c r="AR707" s="73"/>
      <c r="AS707" s="73"/>
      <c r="AT707" s="73"/>
      <c r="AU707" s="73"/>
      <c r="AV707" s="73"/>
      <c r="AW707" s="73"/>
      <c r="AX707" s="73"/>
      <c r="AY707" s="73"/>
      <c r="AZ707" s="73"/>
      <c r="BA707" s="73"/>
      <c r="BB707" s="73"/>
      <c r="BC707" s="74"/>
      <c r="BD707" s="222" t="str">
        <f t="shared" si="21"/>
        <v xml:space="preserve"> </v>
      </c>
      <c r="BE707" s="76">
        <f ca="1">Validation!H707</f>
        <v>2</v>
      </c>
      <c r="BF707" t="str">
        <f ca="1">Validation!I707</f>
        <v/>
      </c>
      <c r="BJ707" t="str">
        <f>IF(AND(ISBLANK(Members[[#This Row],[DependentSSN]]),NOT(ISBLANK(Members[[#This Row],[MedicalPolicy]]))), "CoverageLevels", "Waivers")</f>
        <v>Waivers</v>
      </c>
      <c r="BK707" t="str">
        <f>IF(AND(ISBLANK(Members[[#This Row],[DependentSSN]]),NOT(ISBLANK(Members[[#This Row],[Dental Policy]]))), "CoverageLevels", "Waivers")</f>
        <v>Waivers</v>
      </c>
      <c r="BL707" t="str">
        <f>IF(AND(ISBLANK(Members[[#This Row],[DependentSSN]]),NOT(ISBLANK(Members[[#This Row],[VisionPolicy]]))), "CoverageLevels", "Waivers")</f>
        <v>Waivers</v>
      </c>
      <c r="BM707">
        <v>0</v>
      </c>
    </row>
    <row r="708" spans="1:65" x14ac:dyDescent="0.25">
      <c r="A708" s="4"/>
      <c r="B708" s="67"/>
      <c r="C708" s="68"/>
      <c r="D708" s="68"/>
      <c r="E708" s="69"/>
      <c r="F708" s="68"/>
      <c r="G708" s="69"/>
      <c r="H708" s="68"/>
      <c r="I708" s="68"/>
      <c r="J708" s="70"/>
      <c r="K708" s="68"/>
      <c r="L708" s="68"/>
      <c r="M708" s="71"/>
      <c r="N708" s="69"/>
      <c r="O708" s="69"/>
      <c r="P708" s="69"/>
      <c r="Q708" s="69"/>
      <c r="R708" s="69"/>
      <c r="S708" s="69"/>
      <c r="T708" s="68" t="str">
        <f>IF(IFERROR(VLOOKUP(Members[[#This Row],[Subscriber SSN]],$C$7:T707,18,FALSE), "") = 0, "",IFERROR(VLOOKUP(Members[[#This Row],[Subscriber SSN]],$C$7:T707,18,FALSE), ""))</f>
        <v/>
      </c>
      <c r="U708" s="68" t="str">
        <f>IF(IFERROR(VLOOKUP(Members[[#This Row],[Subscriber SSN]],$C$7:U707,19,FALSE), "") = 0, "",IFERROR(VLOOKUP(Members[[#This Row],[Subscriber SSN]],$C$7:U707,19,FALSE), ""))</f>
        <v/>
      </c>
      <c r="V708" s="69" t="str">
        <f>IF(IFERROR(VLOOKUP(Members[[#This Row],[Subscriber SSN]],$C$7:V707,20,FALSE), "") = 0, "", IFERROR(VLOOKUP(Members[[#This Row],[Subscriber SSN]],$C$7:V707,20,FALSE), ""))</f>
        <v/>
      </c>
      <c r="W708" s="68" t="str">
        <f>IF(IFERROR(VLOOKUP(Members[[#This Row],[Subscriber SSN]],$C$7:W707,21,FALSE), "") = 0, "", IFERROR(VLOOKUP(Members[[#This Row],[Subscriber SSN]],$C$7:W707,21,FALSE), ""))</f>
        <v/>
      </c>
      <c r="X708" s="68" t="str">
        <f>IF(IFERROR(VLOOKUP(Members[[#This Row],[Subscriber SSN]],$C$7:X707,22,FALSE), "") = 0, "", IFERROR(VLOOKUP(Members[[#This Row],[Subscriber SSN]],$C$7:X707,22,FALSE), ""))</f>
        <v/>
      </c>
      <c r="Y708" s="68"/>
      <c r="Z708" s="72"/>
      <c r="AA708" s="69"/>
      <c r="AB708" s="69"/>
      <c r="AC708" s="70"/>
      <c r="AD708" s="110">
        <f t="shared" si="20"/>
        <v>45292</v>
      </c>
      <c r="AE708" s="69"/>
      <c r="AF708" s="69"/>
      <c r="AG708" s="71"/>
      <c r="AH708" s="69"/>
      <c r="AI708" s="69"/>
      <c r="AJ708" s="69"/>
      <c r="AK708" s="69"/>
      <c r="AL708" s="69"/>
      <c r="AM708" s="69"/>
      <c r="AN708" s="69"/>
      <c r="AO708" s="69"/>
      <c r="AP708" s="73"/>
      <c r="AQ708" s="73"/>
      <c r="AR708" s="73"/>
      <c r="AS708" s="73"/>
      <c r="AT708" s="73"/>
      <c r="AU708" s="73"/>
      <c r="AV708" s="73"/>
      <c r="AW708" s="73"/>
      <c r="AX708" s="73"/>
      <c r="AY708" s="73"/>
      <c r="AZ708" s="73"/>
      <c r="BA708" s="73"/>
      <c r="BB708" s="73"/>
      <c r="BC708" s="74"/>
      <c r="BD708" s="222" t="str">
        <f t="shared" si="21"/>
        <v xml:space="preserve"> </v>
      </c>
      <c r="BE708" s="76">
        <f ca="1">Validation!H708</f>
        <v>2</v>
      </c>
      <c r="BF708" t="str">
        <f ca="1">Validation!I708</f>
        <v/>
      </c>
      <c r="BJ708" t="str">
        <f>IF(AND(ISBLANK(Members[[#This Row],[DependentSSN]]),NOT(ISBLANK(Members[[#This Row],[MedicalPolicy]]))), "CoverageLevels", "Waivers")</f>
        <v>Waivers</v>
      </c>
      <c r="BK708" t="str">
        <f>IF(AND(ISBLANK(Members[[#This Row],[DependentSSN]]),NOT(ISBLANK(Members[[#This Row],[Dental Policy]]))), "CoverageLevels", "Waivers")</f>
        <v>Waivers</v>
      </c>
      <c r="BL708" t="str">
        <f>IF(AND(ISBLANK(Members[[#This Row],[DependentSSN]]),NOT(ISBLANK(Members[[#This Row],[VisionPolicy]]))), "CoverageLevels", "Waivers")</f>
        <v>Waivers</v>
      </c>
      <c r="BM708">
        <v>0</v>
      </c>
    </row>
    <row r="709" spans="1:65" x14ac:dyDescent="0.25">
      <c r="A709" s="4"/>
      <c r="B709" s="67"/>
      <c r="C709" s="68"/>
      <c r="D709" s="68"/>
      <c r="E709" s="69"/>
      <c r="F709" s="68"/>
      <c r="G709" s="69"/>
      <c r="H709" s="68"/>
      <c r="I709" s="68"/>
      <c r="J709" s="70"/>
      <c r="K709" s="68"/>
      <c r="L709" s="68"/>
      <c r="M709" s="71"/>
      <c r="N709" s="69"/>
      <c r="O709" s="69"/>
      <c r="P709" s="69"/>
      <c r="Q709" s="69"/>
      <c r="R709" s="69"/>
      <c r="S709" s="69"/>
      <c r="T709" s="68" t="str">
        <f>IF(IFERROR(VLOOKUP(Members[[#This Row],[Subscriber SSN]],$C$7:T708,18,FALSE), "") = 0, "",IFERROR(VLOOKUP(Members[[#This Row],[Subscriber SSN]],$C$7:T708,18,FALSE), ""))</f>
        <v/>
      </c>
      <c r="U709" s="68" t="str">
        <f>IF(IFERROR(VLOOKUP(Members[[#This Row],[Subscriber SSN]],$C$7:U708,19,FALSE), "") = 0, "",IFERROR(VLOOKUP(Members[[#This Row],[Subscriber SSN]],$C$7:U708,19,FALSE), ""))</f>
        <v/>
      </c>
      <c r="V709" s="69" t="str">
        <f>IF(IFERROR(VLOOKUP(Members[[#This Row],[Subscriber SSN]],$C$7:V708,20,FALSE), "") = 0, "", IFERROR(VLOOKUP(Members[[#This Row],[Subscriber SSN]],$C$7:V708,20,FALSE), ""))</f>
        <v/>
      </c>
      <c r="W709" s="68" t="str">
        <f>IF(IFERROR(VLOOKUP(Members[[#This Row],[Subscriber SSN]],$C$7:W708,21,FALSE), "") = 0, "", IFERROR(VLOOKUP(Members[[#This Row],[Subscriber SSN]],$C$7:W708,21,FALSE), ""))</f>
        <v/>
      </c>
      <c r="X709" s="68" t="str">
        <f>IF(IFERROR(VLOOKUP(Members[[#This Row],[Subscriber SSN]],$C$7:X708,22,FALSE), "") = 0, "", IFERROR(VLOOKUP(Members[[#This Row],[Subscriber SSN]],$C$7:X708,22,FALSE), ""))</f>
        <v/>
      </c>
      <c r="Y709" s="68"/>
      <c r="Z709" s="72"/>
      <c r="AA709" s="69"/>
      <c r="AB709" s="69"/>
      <c r="AC709" s="70"/>
      <c r="AD709" s="110">
        <f t="shared" si="20"/>
        <v>45292</v>
      </c>
      <c r="AE709" s="69"/>
      <c r="AF709" s="69"/>
      <c r="AG709" s="71"/>
      <c r="AH709" s="69"/>
      <c r="AI709" s="69"/>
      <c r="AJ709" s="69"/>
      <c r="AK709" s="69"/>
      <c r="AL709" s="69"/>
      <c r="AM709" s="69"/>
      <c r="AN709" s="69"/>
      <c r="AO709" s="69"/>
      <c r="AP709" s="73"/>
      <c r="AQ709" s="73"/>
      <c r="AR709" s="73"/>
      <c r="AS709" s="73"/>
      <c r="AT709" s="73"/>
      <c r="AU709" s="73"/>
      <c r="AV709" s="73"/>
      <c r="AW709" s="73"/>
      <c r="AX709" s="73"/>
      <c r="AY709" s="73"/>
      <c r="AZ709" s="73"/>
      <c r="BA709" s="73"/>
      <c r="BB709" s="73"/>
      <c r="BC709" s="74"/>
      <c r="BD709" s="222" t="str">
        <f t="shared" si="21"/>
        <v xml:space="preserve"> </v>
      </c>
      <c r="BE709" s="76">
        <f ca="1">Validation!H709</f>
        <v>2</v>
      </c>
      <c r="BF709" t="str">
        <f ca="1">Validation!I709</f>
        <v/>
      </c>
      <c r="BJ709" t="str">
        <f>IF(AND(ISBLANK(Members[[#This Row],[DependentSSN]]),NOT(ISBLANK(Members[[#This Row],[MedicalPolicy]]))), "CoverageLevels", "Waivers")</f>
        <v>Waivers</v>
      </c>
      <c r="BK709" t="str">
        <f>IF(AND(ISBLANK(Members[[#This Row],[DependentSSN]]),NOT(ISBLANK(Members[[#This Row],[Dental Policy]]))), "CoverageLevels", "Waivers")</f>
        <v>Waivers</v>
      </c>
      <c r="BL709" t="str">
        <f>IF(AND(ISBLANK(Members[[#This Row],[DependentSSN]]),NOT(ISBLANK(Members[[#This Row],[VisionPolicy]]))), "CoverageLevels", "Waivers")</f>
        <v>Waivers</v>
      </c>
      <c r="BM709">
        <v>0</v>
      </c>
    </row>
    <row r="710" spans="1:65" x14ac:dyDescent="0.25">
      <c r="A710" s="4"/>
      <c r="B710" s="67"/>
      <c r="C710" s="68"/>
      <c r="D710" s="68"/>
      <c r="E710" s="69"/>
      <c r="F710" s="68"/>
      <c r="G710" s="69"/>
      <c r="H710" s="68"/>
      <c r="I710" s="68"/>
      <c r="J710" s="70"/>
      <c r="K710" s="68"/>
      <c r="L710" s="68"/>
      <c r="M710" s="71"/>
      <c r="N710" s="69"/>
      <c r="O710" s="69"/>
      <c r="P710" s="69"/>
      <c r="Q710" s="69"/>
      <c r="R710" s="69"/>
      <c r="S710" s="69"/>
      <c r="T710" s="68" t="str">
        <f>IF(IFERROR(VLOOKUP(Members[[#This Row],[Subscriber SSN]],$C$7:T709,18,FALSE), "") = 0, "",IFERROR(VLOOKUP(Members[[#This Row],[Subscriber SSN]],$C$7:T709,18,FALSE), ""))</f>
        <v/>
      </c>
      <c r="U710" s="68" t="str">
        <f>IF(IFERROR(VLOOKUP(Members[[#This Row],[Subscriber SSN]],$C$7:U709,19,FALSE), "") = 0, "",IFERROR(VLOOKUP(Members[[#This Row],[Subscriber SSN]],$C$7:U709,19,FALSE), ""))</f>
        <v/>
      </c>
      <c r="V710" s="69" t="str">
        <f>IF(IFERROR(VLOOKUP(Members[[#This Row],[Subscriber SSN]],$C$7:V709,20,FALSE), "") = 0, "", IFERROR(VLOOKUP(Members[[#This Row],[Subscriber SSN]],$C$7:V709,20,FALSE), ""))</f>
        <v/>
      </c>
      <c r="W710" s="68" t="str">
        <f>IF(IFERROR(VLOOKUP(Members[[#This Row],[Subscriber SSN]],$C$7:W709,21,FALSE), "") = 0, "", IFERROR(VLOOKUP(Members[[#This Row],[Subscriber SSN]],$C$7:W709,21,FALSE), ""))</f>
        <v/>
      </c>
      <c r="X710" s="68" t="str">
        <f>IF(IFERROR(VLOOKUP(Members[[#This Row],[Subscriber SSN]],$C$7:X709,22,FALSE), "") = 0, "", IFERROR(VLOOKUP(Members[[#This Row],[Subscriber SSN]],$C$7:X709,22,FALSE), ""))</f>
        <v/>
      </c>
      <c r="Y710" s="68"/>
      <c r="Z710" s="72"/>
      <c r="AA710" s="69"/>
      <c r="AB710" s="69"/>
      <c r="AC710" s="70"/>
      <c r="AD710" s="110">
        <f t="shared" si="20"/>
        <v>45292</v>
      </c>
      <c r="AE710" s="69"/>
      <c r="AF710" s="69"/>
      <c r="AG710" s="71"/>
      <c r="AH710" s="69"/>
      <c r="AI710" s="69"/>
      <c r="AJ710" s="69"/>
      <c r="AK710" s="69"/>
      <c r="AL710" s="69"/>
      <c r="AM710" s="69"/>
      <c r="AN710" s="69"/>
      <c r="AO710" s="69"/>
      <c r="AP710" s="73"/>
      <c r="AQ710" s="73"/>
      <c r="AR710" s="73"/>
      <c r="AS710" s="73"/>
      <c r="AT710" s="73"/>
      <c r="AU710" s="73"/>
      <c r="AV710" s="73"/>
      <c r="AW710" s="73"/>
      <c r="AX710" s="73"/>
      <c r="AY710" s="73"/>
      <c r="AZ710" s="73"/>
      <c r="BA710" s="73"/>
      <c r="BB710" s="73"/>
      <c r="BC710" s="74"/>
      <c r="BD710" s="222" t="str">
        <f t="shared" si="21"/>
        <v xml:space="preserve"> </v>
      </c>
      <c r="BE710" s="76">
        <f ca="1">Validation!H710</f>
        <v>2</v>
      </c>
      <c r="BF710" t="str">
        <f ca="1">Validation!I710</f>
        <v/>
      </c>
      <c r="BJ710" t="str">
        <f>IF(AND(ISBLANK(Members[[#This Row],[DependentSSN]]),NOT(ISBLANK(Members[[#This Row],[MedicalPolicy]]))), "CoverageLevels", "Waivers")</f>
        <v>Waivers</v>
      </c>
      <c r="BK710" t="str">
        <f>IF(AND(ISBLANK(Members[[#This Row],[DependentSSN]]),NOT(ISBLANK(Members[[#This Row],[Dental Policy]]))), "CoverageLevels", "Waivers")</f>
        <v>Waivers</v>
      </c>
      <c r="BL710" t="str">
        <f>IF(AND(ISBLANK(Members[[#This Row],[DependentSSN]]),NOT(ISBLANK(Members[[#This Row],[VisionPolicy]]))), "CoverageLevels", "Waivers")</f>
        <v>Waivers</v>
      </c>
      <c r="BM710">
        <v>0</v>
      </c>
    </row>
    <row r="711" spans="1:65" x14ac:dyDescent="0.25">
      <c r="A711" s="4"/>
      <c r="B711" s="67"/>
      <c r="C711" s="68"/>
      <c r="D711" s="68"/>
      <c r="E711" s="69"/>
      <c r="F711" s="68"/>
      <c r="G711" s="69"/>
      <c r="H711" s="68"/>
      <c r="I711" s="68"/>
      <c r="J711" s="70"/>
      <c r="K711" s="68"/>
      <c r="L711" s="68"/>
      <c r="M711" s="71"/>
      <c r="N711" s="69"/>
      <c r="O711" s="69"/>
      <c r="P711" s="69"/>
      <c r="Q711" s="69"/>
      <c r="R711" s="69"/>
      <c r="S711" s="69"/>
      <c r="T711" s="68" t="str">
        <f>IF(IFERROR(VLOOKUP(Members[[#This Row],[Subscriber SSN]],$C$7:T710,18,FALSE), "") = 0, "",IFERROR(VLOOKUP(Members[[#This Row],[Subscriber SSN]],$C$7:T710,18,FALSE), ""))</f>
        <v/>
      </c>
      <c r="U711" s="68" t="str">
        <f>IF(IFERROR(VLOOKUP(Members[[#This Row],[Subscriber SSN]],$C$7:U710,19,FALSE), "") = 0, "",IFERROR(VLOOKUP(Members[[#This Row],[Subscriber SSN]],$C$7:U710,19,FALSE), ""))</f>
        <v/>
      </c>
      <c r="V711" s="69" t="str">
        <f>IF(IFERROR(VLOOKUP(Members[[#This Row],[Subscriber SSN]],$C$7:V710,20,FALSE), "") = 0, "", IFERROR(VLOOKUP(Members[[#This Row],[Subscriber SSN]],$C$7:V710,20,FALSE), ""))</f>
        <v/>
      </c>
      <c r="W711" s="68" t="str">
        <f>IF(IFERROR(VLOOKUP(Members[[#This Row],[Subscriber SSN]],$C$7:W710,21,FALSE), "") = 0, "", IFERROR(VLOOKUP(Members[[#This Row],[Subscriber SSN]],$C$7:W710,21,FALSE), ""))</f>
        <v/>
      </c>
      <c r="X711" s="68" t="str">
        <f>IF(IFERROR(VLOOKUP(Members[[#This Row],[Subscriber SSN]],$C$7:X710,22,FALSE), "") = 0, "", IFERROR(VLOOKUP(Members[[#This Row],[Subscriber SSN]],$C$7:X710,22,FALSE), ""))</f>
        <v/>
      </c>
      <c r="Y711" s="68"/>
      <c r="Z711" s="72"/>
      <c r="AA711" s="69"/>
      <c r="AB711" s="69"/>
      <c r="AC711" s="70"/>
      <c r="AD711" s="110">
        <f t="shared" ref="AD711:AD774" si="22">$B$2</f>
        <v>45292</v>
      </c>
      <c r="AE711" s="69"/>
      <c r="AF711" s="69"/>
      <c r="AG711" s="71"/>
      <c r="AH711" s="69"/>
      <c r="AI711" s="69"/>
      <c r="AJ711" s="69"/>
      <c r="AK711" s="69"/>
      <c r="AL711" s="69"/>
      <c r="AM711" s="69"/>
      <c r="AN711" s="69"/>
      <c r="AO711" s="69"/>
      <c r="AP711" s="73"/>
      <c r="AQ711" s="73"/>
      <c r="AR711" s="73"/>
      <c r="AS711" s="73"/>
      <c r="AT711" s="73"/>
      <c r="AU711" s="73"/>
      <c r="AV711" s="73"/>
      <c r="AW711" s="73"/>
      <c r="AX711" s="73"/>
      <c r="AY711" s="73"/>
      <c r="AZ711" s="73"/>
      <c r="BA711" s="73"/>
      <c r="BB711" s="73"/>
      <c r="BC711" s="74"/>
      <c r="BD711" s="222" t="str">
        <f t="shared" si="21"/>
        <v xml:space="preserve"> </v>
      </c>
      <c r="BE711" s="76">
        <f ca="1">Validation!H711</f>
        <v>2</v>
      </c>
      <c r="BF711" t="str">
        <f ca="1">Validation!I711</f>
        <v/>
      </c>
      <c r="BJ711" t="str">
        <f>IF(AND(ISBLANK(Members[[#This Row],[DependentSSN]]),NOT(ISBLANK(Members[[#This Row],[MedicalPolicy]]))), "CoverageLevels", "Waivers")</f>
        <v>Waivers</v>
      </c>
      <c r="BK711" t="str">
        <f>IF(AND(ISBLANK(Members[[#This Row],[DependentSSN]]),NOT(ISBLANK(Members[[#This Row],[Dental Policy]]))), "CoverageLevels", "Waivers")</f>
        <v>Waivers</v>
      </c>
      <c r="BL711" t="str">
        <f>IF(AND(ISBLANK(Members[[#This Row],[DependentSSN]]),NOT(ISBLANK(Members[[#This Row],[VisionPolicy]]))), "CoverageLevels", "Waivers")</f>
        <v>Waivers</v>
      </c>
      <c r="BM711">
        <v>0</v>
      </c>
    </row>
    <row r="712" spans="1:65" x14ac:dyDescent="0.25">
      <c r="A712" s="4"/>
      <c r="B712" s="67"/>
      <c r="C712" s="68"/>
      <c r="D712" s="68"/>
      <c r="E712" s="69"/>
      <c r="F712" s="68"/>
      <c r="G712" s="69"/>
      <c r="H712" s="68"/>
      <c r="I712" s="68"/>
      <c r="J712" s="70"/>
      <c r="K712" s="68"/>
      <c r="L712" s="68"/>
      <c r="M712" s="71"/>
      <c r="N712" s="69"/>
      <c r="O712" s="69"/>
      <c r="P712" s="69"/>
      <c r="Q712" s="69"/>
      <c r="R712" s="69"/>
      <c r="S712" s="69"/>
      <c r="T712" s="68" t="str">
        <f>IF(IFERROR(VLOOKUP(Members[[#This Row],[Subscriber SSN]],$C$7:T711,18,FALSE), "") = 0, "",IFERROR(VLOOKUP(Members[[#This Row],[Subscriber SSN]],$C$7:T711,18,FALSE), ""))</f>
        <v/>
      </c>
      <c r="U712" s="68" t="str">
        <f>IF(IFERROR(VLOOKUP(Members[[#This Row],[Subscriber SSN]],$C$7:U711,19,FALSE), "") = 0, "",IFERROR(VLOOKUP(Members[[#This Row],[Subscriber SSN]],$C$7:U711,19,FALSE), ""))</f>
        <v/>
      </c>
      <c r="V712" s="69" t="str">
        <f>IF(IFERROR(VLOOKUP(Members[[#This Row],[Subscriber SSN]],$C$7:V711,20,FALSE), "") = 0, "", IFERROR(VLOOKUP(Members[[#This Row],[Subscriber SSN]],$C$7:V711,20,FALSE), ""))</f>
        <v/>
      </c>
      <c r="W712" s="68" t="str">
        <f>IF(IFERROR(VLOOKUP(Members[[#This Row],[Subscriber SSN]],$C$7:W711,21,FALSE), "") = 0, "", IFERROR(VLOOKUP(Members[[#This Row],[Subscriber SSN]],$C$7:W711,21,FALSE), ""))</f>
        <v/>
      </c>
      <c r="X712" s="68" t="str">
        <f>IF(IFERROR(VLOOKUP(Members[[#This Row],[Subscriber SSN]],$C$7:X711,22,FALSE), "") = 0, "", IFERROR(VLOOKUP(Members[[#This Row],[Subscriber SSN]],$C$7:X711,22,FALSE), ""))</f>
        <v/>
      </c>
      <c r="Y712" s="68"/>
      <c r="Z712" s="72"/>
      <c r="AA712" s="69"/>
      <c r="AB712" s="69"/>
      <c r="AC712" s="70"/>
      <c r="AD712" s="110">
        <f t="shared" si="22"/>
        <v>45292</v>
      </c>
      <c r="AE712" s="69"/>
      <c r="AF712" s="69"/>
      <c r="AG712" s="71"/>
      <c r="AH712" s="69"/>
      <c r="AI712" s="69"/>
      <c r="AJ712" s="69"/>
      <c r="AK712" s="69"/>
      <c r="AL712" s="69"/>
      <c r="AM712" s="69"/>
      <c r="AN712" s="69"/>
      <c r="AO712" s="69"/>
      <c r="AP712" s="73"/>
      <c r="AQ712" s="73"/>
      <c r="AR712" s="73"/>
      <c r="AS712" s="73"/>
      <c r="AT712" s="73"/>
      <c r="AU712" s="73"/>
      <c r="AV712" s="73"/>
      <c r="AW712" s="73"/>
      <c r="AX712" s="73"/>
      <c r="AY712" s="73"/>
      <c r="AZ712" s="73"/>
      <c r="BA712" s="73"/>
      <c r="BB712" s="73"/>
      <c r="BC712" s="74"/>
      <c r="BD712" s="222" t="str">
        <f t="shared" ref="BD712:BD775" si="23">IF(ISBLANK(J712)," ",ROUNDDOWN(YEARFRAC(AD712,(J712)),0))</f>
        <v xml:space="preserve"> </v>
      </c>
      <c r="BE712" s="76">
        <f ca="1">Validation!H712</f>
        <v>2</v>
      </c>
      <c r="BF712" t="str">
        <f ca="1">Validation!I712</f>
        <v/>
      </c>
      <c r="BJ712" t="str">
        <f>IF(AND(ISBLANK(Members[[#This Row],[DependentSSN]]),NOT(ISBLANK(Members[[#This Row],[MedicalPolicy]]))), "CoverageLevels", "Waivers")</f>
        <v>Waivers</v>
      </c>
      <c r="BK712" t="str">
        <f>IF(AND(ISBLANK(Members[[#This Row],[DependentSSN]]),NOT(ISBLANK(Members[[#This Row],[Dental Policy]]))), "CoverageLevels", "Waivers")</f>
        <v>Waivers</v>
      </c>
      <c r="BL712" t="str">
        <f>IF(AND(ISBLANK(Members[[#This Row],[DependentSSN]]),NOT(ISBLANK(Members[[#This Row],[VisionPolicy]]))), "CoverageLevels", "Waivers")</f>
        <v>Waivers</v>
      </c>
      <c r="BM712">
        <v>0</v>
      </c>
    </row>
    <row r="713" spans="1:65" x14ac:dyDescent="0.25">
      <c r="A713" s="4"/>
      <c r="B713" s="67"/>
      <c r="C713" s="68"/>
      <c r="D713" s="68"/>
      <c r="E713" s="69"/>
      <c r="F713" s="68"/>
      <c r="G713" s="69"/>
      <c r="H713" s="68"/>
      <c r="I713" s="68"/>
      <c r="J713" s="70"/>
      <c r="K713" s="68"/>
      <c r="L713" s="68"/>
      <c r="M713" s="71"/>
      <c r="N713" s="69"/>
      <c r="O713" s="69"/>
      <c r="P713" s="69"/>
      <c r="Q713" s="69"/>
      <c r="R713" s="69"/>
      <c r="S713" s="69"/>
      <c r="T713" s="68" t="str">
        <f>IF(IFERROR(VLOOKUP(Members[[#This Row],[Subscriber SSN]],$C$7:T712,18,FALSE), "") = 0, "",IFERROR(VLOOKUP(Members[[#This Row],[Subscriber SSN]],$C$7:T712,18,FALSE), ""))</f>
        <v/>
      </c>
      <c r="U713" s="68" t="str">
        <f>IF(IFERROR(VLOOKUP(Members[[#This Row],[Subscriber SSN]],$C$7:U712,19,FALSE), "") = 0, "",IFERROR(VLOOKUP(Members[[#This Row],[Subscriber SSN]],$C$7:U712,19,FALSE), ""))</f>
        <v/>
      </c>
      <c r="V713" s="69" t="str">
        <f>IF(IFERROR(VLOOKUP(Members[[#This Row],[Subscriber SSN]],$C$7:V712,20,FALSE), "") = 0, "", IFERROR(VLOOKUP(Members[[#This Row],[Subscriber SSN]],$C$7:V712,20,FALSE), ""))</f>
        <v/>
      </c>
      <c r="W713" s="68" t="str">
        <f>IF(IFERROR(VLOOKUP(Members[[#This Row],[Subscriber SSN]],$C$7:W712,21,FALSE), "") = 0, "", IFERROR(VLOOKUP(Members[[#This Row],[Subscriber SSN]],$C$7:W712,21,FALSE), ""))</f>
        <v/>
      </c>
      <c r="X713" s="68" t="str">
        <f>IF(IFERROR(VLOOKUP(Members[[#This Row],[Subscriber SSN]],$C$7:X712,22,FALSE), "") = 0, "", IFERROR(VLOOKUP(Members[[#This Row],[Subscriber SSN]],$C$7:X712,22,FALSE), ""))</f>
        <v/>
      </c>
      <c r="Y713" s="68"/>
      <c r="Z713" s="72"/>
      <c r="AA713" s="69"/>
      <c r="AB713" s="69"/>
      <c r="AC713" s="70"/>
      <c r="AD713" s="110">
        <f t="shared" si="22"/>
        <v>45292</v>
      </c>
      <c r="AE713" s="69"/>
      <c r="AF713" s="69"/>
      <c r="AG713" s="71"/>
      <c r="AH713" s="69"/>
      <c r="AI713" s="69"/>
      <c r="AJ713" s="69"/>
      <c r="AK713" s="69"/>
      <c r="AL713" s="69"/>
      <c r="AM713" s="69"/>
      <c r="AN713" s="69"/>
      <c r="AO713" s="69"/>
      <c r="AP713" s="73"/>
      <c r="AQ713" s="73"/>
      <c r="AR713" s="73"/>
      <c r="AS713" s="73"/>
      <c r="AT713" s="73"/>
      <c r="AU713" s="73"/>
      <c r="AV713" s="73"/>
      <c r="AW713" s="73"/>
      <c r="AX713" s="73"/>
      <c r="AY713" s="73"/>
      <c r="AZ713" s="73"/>
      <c r="BA713" s="73"/>
      <c r="BB713" s="73"/>
      <c r="BC713" s="74"/>
      <c r="BD713" s="222" t="str">
        <f t="shared" si="23"/>
        <v xml:space="preserve"> </v>
      </c>
      <c r="BE713" s="76">
        <f ca="1">Validation!H713</f>
        <v>2</v>
      </c>
      <c r="BF713" t="str">
        <f ca="1">Validation!I713</f>
        <v/>
      </c>
      <c r="BJ713" t="str">
        <f>IF(AND(ISBLANK(Members[[#This Row],[DependentSSN]]),NOT(ISBLANK(Members[[#This Row],[MedicalPolicy]]))), "CoverageLevels", "Waivers")</f>
        <v>Waivers</v>
      </c>
      <c r="BK713" t="str">
        <f>IF(AND(ISBLANK(Members[[#This Row],[DependentSSN]]),NOT(ISBLANK(Members[[#This Row],[Dental Policy]]))), "CoverageLevels", "Waivers")</f>
        <v>Waivers</v>
      </c>
      <c r="BL713" t="str">
        <f>IF(AND(ISBLANK(Members[[#This Row],[DependentSSN]]),NOT(ISBLANK(Members[[#This Row],[VisionPolicy]]))), "CoverageLevels", "Waivers")</f>
        <v>Waivers</v>
      </c>
      <c r="BM713">
        <v>0</v>
      </c>
    </row>
    <row r="714" spans="1:65" x14ac:dyDescent="0.25">
      <c r="A714" s="4"/>
      <c r="B714" s="67"/>
      <c r="C714" s="68"/>
      <c r="D714" s="68"/>
      <c r="E714" s="69"/>
      <c r="F714" s="68"/>
      <c r="G714" s="69"/>
      <c r="H714" s="68"/>
      <c r="I714" s="68"/>
      <c r="J714" s="70"/>
      <c r="K714" s="68"/>
      <c r="L714" s="68"/>
      <c r="M714" s="71"/>
      <c r="N714" s="69"/>
      <c r="O714" s="69"/>
      <c r="P714" s="69"/>
      <c r="Q714" s="69"/>
      <c r="R714" s="69"/>
      <c r="S714" s="69"/>
      <c r="T714" s="68" t="str">
        <f>IF(IFERROR(VLOOKUP(Members[[#This Row],[Subscriber SSN]],$C$7:T713,18,FALSE), "") = 0, "",IFERROR(VLOOKUP(Members[[#This Row],[Subscriber SSN]],$C$7:T713,18,FALSE), ""))</f>
        <v/>
      </c>
      <c r="U714" s="68" t="str">
        <f>IF(IFERROR(VLOOKUP(Members[[#This Row],[Subscriber SSN]],$C$7:U713,19,FALSE), "") = 0, "",IFERROR(VLOOKUP(Members[[#This Row],[Subscriber SSN]],$C$7:U713,19,FALSE), ""))</f>
        <v/>
      </c>
      <c r="V714" s="69" t="str">
        <f>IF(IFERROR(VLOOKUP(Members[[#This Row],[Subscriber SSN]],$C$7:V713,20,FALSE), "") = 0, "", IFERROR(VLOOKUP(Members[[#This Row],[Subscriber SSN]],$C$7:V713,20,FALSE), ""))</f>
        <v/>
      </c>
      <c r="W714" s="68" t="str">
        <f>IF(IFERROR(VLOOKUP(Members[[#This Row],[Subscriber SSN]],$C$7:W713,21,FALSE), "") = 0, "", IFERROR(VLOOKUP(Members[[#This Row],[Subscriber SSN]],$C$7:W713,21,FALSE), ""))</f>
        <v/>
      </c>
      <c r="X714" s="68" t="str">
        <f>IF(IFERROR(VLOOKUP(Members[[#This Row],[Subscriber SSN]],$C$7:X713,22,FALSE), "") = 0, "", IFERROR(VLOOKUP(Members[[#This Row],[Subscriber SSN]],$C$7:X713,22,FALSE), ""))</f>
        <v/>
      </c>
      <c r="Y714" s="68"/>
      <c r="Z714" s="72"/>
      <c r="AA714" s="69"/>
      <c r="AB714" s="69"/>
      <c r="AC714" s="70"/>
      <c r="AD714" s="110">
        <f t="shared" si="22"/>
        <v>45292</v>
      </c>
      <c r="AE714" s="69"/>
      <c r="AF714" s="69"/>
      <c r="AG714" s="71"/>
      <c r="AH714" s="69"/>
      <c r="AI714" s="69"/>
      <c r="AJ714" s="69"/>
      <c r="AK714" s="69"/>
      <c r="AL714" s="69"/>
      <c r="AM714" s="69"/>
      <c r="AN714" s="69"/>
      <c r="AO714" s="69"/>
      <c r="AP714" s="73"/>
      <c r="AQ714" s="73"/>
      <c r="AR714" s="73"/>
      <c r="AS714" s="73"/>
      <c r="AT714" s="73"/>
      <c r="AU714" s="73"/>
      <c r="AV714" s="73"/>
      <c r="AW714" s="73"/>
      <c r="AX714" s="73"/>
      <c r="AY714" s="73"/>
      <c r="AZ714" s="73"/>
      <c r="BA714" s="73"/>
      <c r="BB714" s="73"/>
      <c r="BC714" s="74"/>
      <c r="BD714" s="222" t="str">
        <f t="shared" si="23"/>
        <v xml:space="preserve"> </v>
      </c>
      <c r="BE714" s="76">
        <f ca="1">Validation!H714</f>
        <v>2</v>
      </c>
      <c r="BF714" t="str">
        <f ca="1">Validation!I714</f>
        <v/>
      </c>
      <c r="BJ714" t="str">
        <f>IF(AND(ISBLANK(Members[[#This Row],[DependentSSN]]),NOT(ISBLANK(Members[[#This Row],[MedicalPolicy]]))), "CoverageLevels", "Waivers")</f>
        <v>Waivers</v>
      </c>
      <c r="BK714" t="str">
        <f>IF(AND(ISBLANK(Members[[#This Row],[DependentSSN]]),NOT(ISBLANK(Members[[#This Row],[Dental Policy]]))), "CoverageLevels", "Waivers")</f>
        <v>Waivers</v>
      </c>
      <c r="BL714" t="str">
        <f>IF(AND(ISBLANK(Members[[#This Row],[DependentSSN]]),NOT(ISBLANK(Members[[#This Row],[VisionPolicy]]))), "CoverageLevels", "Waivers")</f>
        <v>Waivers</v>
      </c>
      <c r="BM714">
        <v>0</v>
      </c>
    </row>
    <row r="715" spans="1:65" x14ac:dyDescent="0.25">
      <c r="A715" s="4"/>
      <c r="B715" s="67"/>
      <c r="C715" s="68"/>
      <c r="D715" s="68"/>
      <c r="E715" s="69"/>
      <c r="F715" s="68"/>
      <c r="G715" s="69"/>
      <c r="H715" s="68"/>
      <c r="I715" s="68"/>
      <c r="J715" s="70"/>
      <c r="K715" s="68"/>
      <c r="L715" s="68"/>
      <c r="M715" s="71"/>
      <c r="N715" s="69"/>
      <c r="O715" s="69"/>
      <c r="P715" s="69"/>
      <c r="Q715" s="69"/>
      <c r="R715" s="69"/>
      <c r="S715" s="69"/>
      <c r="T715" s="68" t="str">
        <f>IF(IFERROR(VLOOKUP(Members[[#This Row],[Subscriber SSN]],$C$7:T714,18,FALSE), "") = 0, "",IFERROR(VLOOKUP(Members[[#This Row],[Subscriber SSN]],$C$7:T714,18,FALSE), ""))</f>
        <v/>
      </c>
      <c r="U715" s="68" t="str">
        <f>IF(IFERROR(VLOOKUP(Members[[#This Row],[Subscriber SSN]],$C$7:U714,19,FALSE), "") = 0, "",IFERROR(VLOOKUP(Members[[#This Row],[Subscriber SSN]],$C$7:U714,19,FALSE), ""))</f>
        <v/>
      </c>
      <c r="V715" s="69" t="str">
        <f>IF(IFERROR(VLOOKUP(Members[[#This Row],[Subscriber SSN]],$C$7:V714,20,FALSE), "") = 0, "", IFERROR(VLOOKUP(Members[[#This Row],[Subscriber SSN]],$C$7:V714,20,FALSE), ""))</f>
        <v/>
      </c>
      <c r="W715" s="68" t="str">
        <f>IF(IFERROR(VLOOKUP(Members[[#This Row],[Subscriber SSN]],$C$7:W714,21,FALSE), "") = 0, "", IFERROR(VLOOKUP(Members[[#This Row],[Subscriber SSN]],$C$7:W714,21,FALSE), ""))</f>
        <v/>
      </c>
      <c r="X715" s="68" t="str">
        <f>IF(IFERROR(VLOOKUP(Members[[#This Row],[Subscriber SSN]],$C$7:X714,22,FALSE), "") = 0, "", IFERROR(VLOOKUP(Members[[#This Row],[Subscriber SSN]],$C$7:X714,22,FALSE), ""))</f>
        <v/>
      </c>
      <c r="Y715" s="68"/>
      <c r="Z715" s="72"/>
      <c r="AA715" s="69"/>
      <c r="AB715" s="69"/>
      <c r="AC715" s="70"/>
      <c r="AD715" s="110">
        <f t="shared" si="22"/>
        <v>45292</v>
      </c>
      <c r="AE715" s="69"/>
      <c r="AF715" s="69"/>
      <c r="AG715" s="71"/>
      <c r="AH715" s="69"/>
      <c r="AI715" s="69"/>
      <c r="AJ715" s="69"/>
      <c r="AK715" s="69"/>
      <c r="AL715" s="69"/>
      <c r="AM715" s="69"/>
      <c r="AN715" s="69"/>
      <c r="AO715" s="69"/>
      <c r="AP715" s="73"/>
      <c r="AQ715" s="73"/>
      <c r="AR715" s="73"/>
      <c r="AS715" s="73"/>
      <c r="AT715" s="73"/>
      <c r="AU715" s="73"/>
      <c r="AV715" s="73"/>
      <c r="AW715" s="73"/>
      <c r="AX715" s="73"/>
      <c r="AY715" s="73"/>
      <c r="AZ715" s="73"/>
      <c r="BA715" s="73"/>
      <c r="BB715" s="73"/>
      <c r="BC715" s="74"/>
      <c r="BD715" s="222" t="str">
        <f t="shared" si="23"/>
        <v xml:space="preserve"> </v>
      </c>
      <c r="BE715" s="76">
        <f ca="1">Validation!H715</f>
        <v>2</v>
      </c>
      <c r="BF715" t="str">
        <f ca="1">Validation!I715</f>
        <v/>
      </c>
      <c r="BJ715" t="str">
        <f>IF(AND(ISBLANK(Members[[#This Row],[DependentSSN]]),NOT(ISBLANK(Members[[#This Row],[MedicalPolicy]]))), "CoverageLevels", "Waivers")</f>
        <v>Waivers</v>
      </c>
      <c r="BK715" t="str">
        <f>IF(AND(ISBLANK(Members[[#This Row],[DependentSSN]]),NOT(ISBLANK(Members[[#This Row],[Dental Policy]]))), "CoverageLevels", "Waivers")</f>
        <v>Waivers</v>
      </c>
      <c r="BL715" t="str">
        <f>IF(AND(ISBLANK(Members[[#This Row],[DependentSSN]]),NOT(ISBLANK(Members[[#This Row],[VisionPolicy]]))), "CoverageLevels", "Waivers")</f>
        <v>Waivers</v>
      </c>
      <c r="BM715">
        <v>0</v>
      </c>
    </row>
    <row r="716" spans="1:65" x14ac:dyDescent="0.25">
      <c r="A716" s="4"/>
      <c r="B716" s="67"/>
      <c r="C716" s="68"/>
      <c r="D716" s="68"/>
      <c r="E716" s="69"/>
      <c r="F716" s="68"/>
      <c r="G716" s="69"/>
      <c r="H716" s="68"/>
      <c r="I716" s="68"/>
      <c r="J716" s="70"/>
      <c r="K716" s="68"/>
      <c r="L716" s="68"/>
      <c r="M716" s="71"/>
      <c r="N716" s="69"/>
      <c r="O716" s="69"/>
      <c r="P716" s="69"/>
      <c r="Q716" s="69"/>
      <c r="R716" s="69"/>
      <c r="S716" s="69"/>
      <c r="T716" s="68" t="str">
        <f>IF(IFERROR(VLOOKUP(Members[[#This Row],[Subscriber SSN]],$C$7:T715,18,FALSE), "") = 0, "",IFERROR(VLOOKUP(Members[[#This Row],[Subscriber SSN]],$C$7:T715,18,FALSE), ""))</f>
        <v/>
      </c>
      <c r="U716" s="68" t="str">
        <f>IF(IFERROR(VLOOKUP(Members[[#This Row],[Subscriber SSN]],$C$7:U715,19,FALSE), "") = 0, "",IFERROR(VLOOKUP(Members[[#This Row],[Subscriber SSN]],$C$7:U715,19,FALSE), ""))</f>
        <v/>
      </c>
      <c r="V716" s="69" t="str">
        <f>IF(IFERROR(VLOOKUP(Members[[#This Row],[Subscriber SSN]],$C$7:V715,20,FALSE), "") = 0, "", IFERROR(VLOOKUP(Members[[#This Row],[Subscriber SSN]],$C$7:V715,20,FALSE), ""))</f>
        <v/>
      </c>
      <c r="W716" s="68" t="str">
        <f>IF(IFERROR(VLOOKUP(Members[[#This Row],[Subscriber SSN]],$C$7:W715,21,FALSE), "") = 0, "", IFERROR(VLOOKUP(Members[[#This Row],[Subscriber SSN]],$C$7:W715,21,FALSE), ""))</f>
        <v/>
      </c>
      <c r="X716" s="68" t="str">
        <f>IF(IFERROR(VLOOKUP(Members[[#This Row],[Subscriber SSN]],$C$7:X715,22,FALSE), "") = 0, "", IFERROR(VLOOKUP(Members[[#This Row],[Subscriber SSN]],$C$7:X715,22,FALSE), ""))</f>
        <v/>
      </c>
      <c r="Y716" s="68"/>
      <c r="Z716" s="72"/>
      <c r="AA716" s="69"/>
      <c r="AB716" s="69"/>
      <c r="AC716" s="70"/>
      <c r="AD716" s="110">
        <f t="shared" si="22"/>
        <v>45292</v>
      </c>
      <c r="AE716" s="69"/>
      <c r="AF716" s="69"/>
      <c r="AG716" s="71"/>
      <c r="AH716" s="69"/>
      <c r="AI716" s="69"/>
      <c r="AJ716" s="69"/>
      <c r="AK716" s="69"/>
      <c r="AL716" s="69"/>
      <c r="AM716" s="69"/>
      <c r="AN716" s="69"/>
      <c r="AO716" s="69"/>
      <c r="AP716" s="73"/>
      <c r="AQ716" s="73"/>
      <c r="AR716" s="73"/>
      <c r="AS716" s="73"/>
      <c r="AT716" s="73"/>
      <c r="AU716" s="73"/>
      <c r="AV716" s="73"/>
      <c r="AW716" s="73"/>
      <c r="AX716" s="73"/>
      <c r="AY716" s="73"/>
      <c r="AZ716" s="73"/>
      <c r="BA716" s="73"/>
      <c r="BB716" s="73"/>
      <c r="BC716" s="74"/>
      <c r="BD716" s="222" t="str">
        <f t="shared" si="23"/>
        <v xml:space="preserve"> </v>
      </c>
      <c r="BE716" s="76">
        <f ca="1">Validation!H716</f>
        <v>2</v>
      </c>
      <c r="BF716" t="str">
        <f ca="1">Validation!I716</f>
        <v/>
      </c>
      <c r="BJ716" t="str">
        <f>IF(AND(ISBLANK(Members[[#This Row],[DependentSSN]]),NOT(ISBLANK(Members[[#This Row],[MedicalPolicy]]))), "CoverageLevels", "Waivers")</f>
        <v>Waivers</v>
      </c>
      <c r="BK716" t="str">
        <f>IF(AND(ISBLANK(Members[[#This Row],[DependentSSN]]),NOT(ISBLANK(Members[[#This Row],[Dental Policy]]))), "CoverageLevels", "Waivers")</f>
        <v>Waivers</v>
      </c>
      <c r="BL716" t="str">
        <f>IF(AND(ISBLANK(Members[[#This Row],[DependentSSN]]),NOT(ISBLANK(Members[[#This Row],[VisionPolicy]]))), "CoverageLevels", "Waivers")</f>
        <v>Waivers</v>
      </c>
      <c r="BM716">
        <v>0</v>
      </c>
    </row>
    <row r="717" spans="1:65" x14ac:dyDescent="0.25">
      <c r="A717" s="4"/>
      <c r="B717" s="67"/>
      <c r="C717" s="68"/>
      <c r="D717" s="68"/>
      <c r="E717" s="69"/>
      <c r="F717" s="68"/>
      <c r="G717" s="69"/>
      <c r="H717" s="68"/>
      <c r="I717" s="68"/>
      <c r="J717" s="70"/>
      <c r="K717" s="68"/>
      <c r="L717" s="68"/>
      <c r="M717" s="71"/>
      <c r="N717" s="69"/>
      <c r="O717" s="69"/>
      <c r="P717" s="69"/>
      <c r="Q717" s="69"/>
      <c r="R717" s="69"/>
      <c r="S717" s="69"/>
      <c r="T717" s="68" t="str">
        <f>IF(IFERROR(VLOOKUP(Members[[#This Row],[Subscriber SSN]],$C$7:T716,18,FALSE), "") = 0, "",IFERROR(VLOOKUP(Members[[#This Row],[Subscriber SSN]],$C$7:T716,18,FALSE), ""))</f>
        <v/>
      </c>
      <c r="U717" s="68" t="str">
        <f>IF(IFERROR(VLOOKUP(Members[[#This Row],[Subscriber SSN]],$C$7:U716,19,FALSE), "") = 0, "",IFERROR(VLOOKUP(Members[[#This Row],[Subscriber SSN]],$C$7:U716,19,FALSE), ""))</f>
        <v/>
      </c>
      <c r="V717" s="69" t="str">
        <f>IF(IFERROR(VLOOKUP(Members[[#This Row],[Subscriber SSN]],$C$7:V716,20,FALSE), "") = 0, "", IFERROR(VLOOKUP(Members[[#This Row],[Subscriber SSN]],$C$7:V716,20,FALSE), ""))</f>
        <v/>
      </c>
      <c r="W717" s="68" t="str">
        <f>IF(IFERROR(VLOOKUP(Members[[#This Row],[Subscriber SSN]],$C$7:W716,21,FALSE), "") = 0, "", IFERROR(VLOOKUP(Members[[#This Row],[Subscriber SSN]],$C$7:W716,21,FALSE), ""))</f>
        <v/>
      </c>
      <c r="X717" s="68" t="str">
        <f>IF(IFERROR(VLOOKUP(Members[[#This Row],[Subscriber SSN]],$C$7:X716,22,FALSE), "") = 0, "", IFERROR(VLOOKUP(Members[[#This Row],[Subscriber SSN]],$C$7:X716,22,FALSE), ""))</f>
        <v/>
      </c>
      <c r="Y717" s="68"/>
      <c r="Z717" s="72"/>
      <c r="AA717" s="69"/>
      <c r="AB717" s="69"/>
      <c r="AC717" s="70"/>
      <c r="AD717" s="110">
        <f t="shared" si="22"/>
        <v>45292</v>
      </c>
      <c r="AE717" s="69"/>
      <c r="AF717" s="69"/>
      <c r="AG717" s="71"/>
      <c r="AH717" s="69"/>
      <c r="AI717" s="69"/>
      <c r="AJ717" s="69"/>
      <c r="AK717" s="69"/>
      <c r="AL717" s="69"/>
      <c r="AM717" s="69"/>
      <c r="AN717" s="69"/>
      <c r="AO717" s="69"/>
      <c r="AP717" s="73"/>
      <c r="AQ717" s="73"/>
      <c r="AR717" s="73"/>
      <c r="AS717" s="73"/>
      <c r="AT717" s="73"/>
      <c r="AU717" s="73"/>
      <c r="AV717" s="73"/>
      <c r="AW717" s="73"/>
      <c r="AX717" s="73"/>
      <c r="AY717" s="73"/>
      <c r="AZ717" s="73"/>
      <c r="BA717" s="73"/>
      <c r="BB717" s="73"/>
      <c r="BC717" s="74"/>
      <c r="BD717" s="222" t="str">
        <f t="shared" si="23"/>
        <v xml:space="preserve"> </v>
      </c>
      <c r="BE717" s="76">
        <f ca="1">Validation!H717</f>
        <v>2</v>
      </c>
      <c r="BF717" t="str">
        <f ca="1">Validation!I717</f>
        <v/>
      </c>
      <c r="BJ717" t="str">
        <f>IF(AND(ISBLANK(Members[[#This Row],[DependentSSN]]),NOT(ISBLANK(Members[[#This Row],[MedicalPolicy]]))), "CoverageLevels", "Waivers")</f>
        <v>Waivers</v>
      </c>
      <c r="BK717" t="str">
        <f>IF(AND(ISBLANK(Members[[#This Row],[DependentSSN]]),NOT(ISBLANK(Members[[#This Row],[Dental Policy]]))), "CoverageLevels", "Waivers")</f>
        <v>Waivers</v>
      </c>
      <c r="BL717" t="str">
        <f>IF(AND(ISBLANK(Members[[#This Row],[DependentSSN]]),NOT(ISBLANK(Members[[#This Row],[VisionPolicy]]))), "CoverageLevels", "Waivers")</f>
        <v>Waivers</v>
      </c>
      <c r="BM717">
        <v>0</v>
      </c>
    </row>
    <row r="718" spans="1:65" x14ac:dyDescent="0.25">
      <c r="A718" s="4"/>
      <c r="B718" s="67"/>
      <c r="C718" s="68"/>
      <c r="D718" s="68"/>
      <c r="E718" s="69"/>
      <c r="F718" s="68"/>
      <c r="G718" s="69"/>
      <c r="H718" s="68"/>
      <c r="I718" s="68"/>
      <c r="J718" s="70"/>
      <c r="K718" s="68"/>
      <c r="L718" s="68"/>
      <c r="M718" s="71"/>
      <c r="N718" s="69"/>
      <c r="O718" s="69"/>
      <c r="P718" s="69"/>
      <c r="Q718" s="69"/>
      <c r="R718" s="69"/>
      <c r="S718" s="69"/>
      <c r="T718" s="68" t="str">
        <f>IF(IFERROR(VLOOKUP(Members[[#This Row],[Subscriber SSN]],$C$7:T717,18,FALSE), "") = 0, "",IFERROR(VLOOKUP(Members[[#This Row],[Subscriber SSN]],$C$7:T717,18,FALSE), ""))</f>
        <v/>
      </c>
      <c r="U718" s="68" t="str">
        <f>IF(IFERROR(VLOOKUP(Members[[#This Row],[Subscriber SSN]],$C$7:U717,19,FALSE), "") = 0, "",IFERROR(VLOOKUP(Members[[#This Row],[Subscriber SSN]],$C$7:U717,19,FALSE), ""))</f>
        <v/>
      </c>
      <c r="V718" s="69" t="str">
        <f>IF(IFERROR(VLOOKUP(Members[[#This Row],[Subscriber SSN]],$C$7:V717,20,FALSE), "") = 0, "", IFERROR(VLOOKUP(Members[[#This Row],[Subscriber SSN]],$C$7:V717,20,FALSE), ""))</f>
        <v/>
      </c>
      <c r="W718" s="68" t="str">
        <f>IF(IFERROR(VLOOKUP(Members[[#This Row],[Subscriber SSN]],$C$7:W717,21,FALSE), "") = 0, "", IFERROR(VLOOKUP(Members[[#This Row],[Subscriber SSN]],$C$7:W717,21,FALSE), ""))</f>
        <v/>
      </c>
      <c r="X718" s="68" t="str">
        <f>IF(IFERROR(VLOOKUP(Members[[#This Row],[Subscriber SSN]],$C$7:X717,22,FALSE), "") = 0, "", IFERROR(VLOOKUP(Members[[#This Row],[Subscriber SSN]],$C$7:X717,22,FALSE), ""))</f>
        <v/>
      </c>
      <c r="Y718" s="68"/>
      <c r="Z718" s="72"/>
      <c r="AA718" s="69"/>
      <c r="AB718" s="69"/>
      <c r="AC718" s="70"/>
      <c r="AD718" s="110">
        <f t="shared" si="22"/>
        <v>45292</v>
      </c>
      <c r="AE718" s="69"/>
      <c r="AF718" s="69"/>
      <c r="AG718" s="71"/>
      <c r="AH718" s="69"/>
      <c r="AI718" s="69"/>
      <c r="AJ718" s="69"/>
      <c r="AK718" s="69"/>
      <c r="AL718" s="69"/>
      <c r="AM718" s="69"/>
      <c r="AN718" s="69"/>
      <c r="AO718" s="69"/>
      <c r="AP718" s="73"/>
      <c r="AQ718" s="73"/>
      <c r="AR718" s="73"/>
      <c r="AS718" s="73"/>
      <c r="AT718" s="73"/>
      <c r="AU718" s="73"/>
      <c r="AV718" s="73"/>
      <c r="AW718" s="73"/>
      <c r="AX718" s="73"/>
      <c r="AY718" s="73"/>
      <c r="AZ718" s="73"/>
      <c r="BA718" s="73"/>
      <c r="BB718" s="73"/>
      <c r="BC718" s="74"/>
      <c r="BD718" s="222" t="str">
        <f t="shared" si="23"/>
        <v xml:space="preserve"> </v>
      </c>
      <c r="BE718" s="76">
        <f ca="1">Validation!H718</f>
        <v>2</v>
      </c>
      <c r="BF718" t="str">
        <f ca="1">Validation!I718</f>
        <v/>
      </c>
      <c r="BJ718" t="str">
        <f>IF(AND(ISBLANK(Members[[#This Row],[DependentSSN]]),NOT(ISBLANK(Members[[#This Row],[MedicalPolicy]]))), "CoverageLevels", "Waivers")</f>
        <v>Waivers</v>
      </c>
      <c r="BK718" t="str">
        <f>IF(AND(ISBLANK(Members[[#This Row],[DependentSSN]]),NOT(ISBLANK(Members[[#This Row],[Dental Policy]]))), "CoverageLevels", "Waivers")</f>
        <v>Waivers</v>
      </c>
      <c r="BL718" t="str">
        <f>IF(AND(ISBLANK(Members[[#This Row],[DependentSSN]]),NOT(ISBLANK(Members[[#This Row],[VisionPolicy]]))), "CoverageLevels", "Waivers")</f>
        <v>Waivers</v>
      </c>
      <c r="BM718">
        <v>0</v>
      </c>
    </row>
    <row r="719" spans="1:65" x14ac:dyDescent="0.25">
      <c r="A719" s="4"/>
      <c r="B719" s="67"/>
      <c r="C719" s="68"/>
      <c r="D719" s="68"/>
      <c r="E719" s="69"/>
      <c r="F719" s="68"/>
      <c r="G719" s="69"/>
      <c r="H719" s="68"/>
      <c r="I719" s="68"/>
      <c r="J719" s="70"/>
      <c r="K719" s="68"/>
      <c r="L719" s="68"/>
      <c r="M719" s="71"/>
      <c r="N719" s="69"/>
      <c r="O719" s="69"/>
      <c r="P719" s="69"/>
      <c r="Q719" s="69"/>
      <c r="R719" s="69"/>
      <c r="S719" s="69"/>
      <c r="T719" s="68" t="str">
        <f>IF(IFERROR(VLOOKUP(Members[[#This Row],[Subscriber SSN]],$C$7:T718,18,FALSE), "") = 0, "",IFERROR(VLOOKUP(Members[[#This Row],[Subscriber SSN]],$C$7:T718,18,FALSE), ""))</f>
        <v/>
      </c>
      <c r="U719" s="68" t="str">
        <f>IF(IFERROR(VLOOKUP(Members[[#This Row],[Subscriber SSN]],$C$7:U718,19,FALSE), "") = 0, "",IFERROR(VLOOKUP(Members[[#This Row],[Subscriber SSN]],$C$7:U718,19,FALSE), ""))</f>
        <v/>
      </c>
      <c r="V719" s="69" t="str">
        <f>IF(IFERROR(VLOOKUP(Members[[#This Row],[Subscriber SSN]],$C$7:V718,20,FALSE), "") = 0, "", IFERROR(VLOOKUP(Members[[#This Row],[Subscriber SSN]],$C$7:V718,20,FALSE), ""))</f>
        <v/>
      </c>
      <c r="W719" s="68" t="str">
        <f>IF(IFERROR(VLOOKUP(Members[[#This Row],[Subscriber SSN]],$C$7:W718,21,FALSE), "") = 0, "", IFERROR(VLOOKUP(Members[[#This Row],[Subscriber SSN]],$C$7:W718,21,FALSE), ""))</f>
        <v/>
      </c>
      <c r="X719" s="68" t="str">
        <f>IF(IFERROR(VLOOKUP(Members[[#This Row],[Subscriber SSN]],$C$7:X718,22,FALSE), "") = 0, "", IFERROR(VLOOKUP(Members[[#This Row],[Subscriber SSN]],$C$7:X718,22,FALSE), ""))</f>
        <v/>
      </c>
      <c r="Y719" s="68"/>
      <c r="Z719" s="72"/>
      <c r="AA719" s="69"/>
      <c r="AB719" s="69"/>
      <c r="AC719" s="70"/>
      <c r="AD719" s="110">
        <f t="shared" si="22"/>
        <v>45292</v>
      </c>
      <c r="AE719" s="69"/>
      <c r="AF719" s="69"/>
      <c r="AG719" s="71"/>
      <c r="AH719" s="69"/>
      <c r="AI719" s="69"/>
      <c r="AJ719" s="69"/>
      <c r="AK719" s="69"/>
      <c r="AL719" s="69"/>
      <c r="AM719" s="69"/>
      <c r="AN719" s="69"/>
      <c r="AO719" s="69"/>
      <c r="AP719" s="73"/>
      <c r="AQ719" s="73"/>
      <c r="AR719" s="73"/>
      <c r="AS719" s="73"/>
      <c r="AT719" s="73"/>
      <c r="AU719" s="73"/>
      <c r="AV719" s="73"/>
      <c r="AW719" s="73"/>
      <c r="AX719" s="73"/>
      <c r="AY719" s="73"/>
      <c r="AZ719" s="73"/>
      <c r="BA719" s="73"/>
      <c r="BB719" s="73"/>
      <c r="BC719" s="74"/>
      <c r="BD719" s="222" t="str">
        <f t="shared" si="23"/>
        <v xml:space="preserve"> </v>
      </c>
      <c r="BE719" s="76">
        <f ca="1">Validation!H719</f>
        <v>2</v>
      </c>
      <c r="BF719" t="str">
        <f ca="1">Validation!I719</f>
        <v/>
      </c>
      <c r="BJ719" t="str">
        <f>IF(AND(ISBLANK(Members[[#This Row],[DependentSSN]]),NOT(ISBLANK(Members[[#This Row],[MedicalPolicy]]))), "CoverageLevels", "Waivers")</f>
        <v>Waivers</v>
      </c>
      <c r="BK719" t="str">
        <f>IF(AND(ISBLANK(Members[[#This Row],[DependentSSN]]),NOT(ISBLANK(Members[[#This Row],[Dental Policy]]))), "CoverageLevels", "Waivers")</f>
        <v>Waivers</v>
      </c>
      <c r="BL719" t="str">
        <f>IF(AND(ISBLANK(Members[[#This Row],[DependentSSN]]),NOT(ISBLANK(Members[[#This Row],[VisionPolicy]]))), "CoverageLevels", "Waivers")</f>
        <v>Waivers</v>
      </c>
      <c r="BM719">
        <v>0</v>
      </c>
    </row>
    <row r="720" spans="1:65" x14ac:dyDescent="0.25">
      <c r="A720" s="4"/>
      <c r="B720" s="67"/>
      <c r="C720" s="68"/>
      <c r="D720" s="68"/>
      <c r="E720" s="69"/>
      <c r="F720" s="68"/>
      <c r="G720" s="69"/>
      <c r="H720" s="68"/>
      <c r="I720" s="68"/>
      <c r="J720" s="70"/>
      <c r="K720" s="68"/>
      <c r="L720" s="68"/>
      <c r="M720" s="71"/>
      <c r="N720" s="69"/>
      <c r="O720" s="69"/>
      <c r="P720" s="69"/>
      <c r="Q720" s="69"/>
      <c r="R720" s="69"/>
      <c r="S720" s="69"/>
      <c r="T720" s="68" t="str">
        <f>IF(IFERROR(VLOOKUP(Members[[#This Row],[Subscriber SSN]],$C$7:T719,18,FALSE), "") = 0, "",IFERROR(VLOOKUP(Members[[#This Row],[Subscriber SSN]],$C$7:T719,18,FALSE), ""))</f>
        <v/>
      </c>
      <c r="U720" s="68" t="str">
        <f>IF(IFERROR(VLOOKUP(Members[[#This Row],[Subscriber SSN]],$C$7:U719,19,FALSE), "") = 0, "",IFERROR(VLOOKUP(Members[[#This Row],[Subscriber SSN]],$C$7:U719,19,FALSE), ""))</f>
        <v/>
      </c>
      <c r="V720" s="69" t="str">
        <f>IF(IFERROR(VLOOKUP(Members[[#This Row],[Subscriber SSN]],$C$7:V719,20,FALSE), "") = 0, "", IFERROR(VLOOKUP(Members[[#This Row],[Subscriber SSN]],$C$7:V719,20,FALSE), ""))</f>
        <v/>
      </c>
      <c r="W720" s="68" t="str">
        <f>IF(IFERROR(VLOOKUP(Members[[#This Row],[Subscriber SSN]],$C$7:W719,21,FALSE), "") = 0, "", IFERROR(VLOOKUP(Members[[#This Row],[Subscriber SSN]],$C$7:W719,21,FALSE), ""))</f>
        <v/>
      </c>
      <c r="X720" s="68" t="str">
        <f>IF(IFERROR(VLOOKUP(Members[[#This Row],[Subscriber SSN]],$C$7:X719,22,FALSE), "") = 0, "", IFERROR(VLOOKUP(Members[[#This Row],[Subscriber SSN]],$C$7:X719,22,FALSE), ""))</f>
        <v/>
      </c>
      <c r="Y720" s="68"/>
      <c r="Z720" s="72"/>
      <c r="AA720" s="69"/>
      <c r="AB720" s="69"/>
      <c r="AC720" s="70"/>
      <c r="AD720" s="110">
        <f t="shared" si="22"/>
        <v>45292</v>
      </c>
      <c r="AE720" s="69"/>
      <c r="AF720" s="69"/>
      <c r="AG720" s="71"/>
      <c r="AH720" s="69"/>
      <c r="AI720" s="69"/>
      <c r="AJ720" s="69"/>
      <c r="AK720" s="69"/>
      <c r="AL720" s="69"/>
      <c r="AM720" s="69"/>
      <c r="AN720" s="69"/>
      <c r="AO720" s="69"/>
      <c r="AP720" s="73"/>
      <c r="AQ720" s="73"/>
      <c r="AR720" s="73"/>
      <c r="AS720" s="73"/>
      <c r="AT720" s="73"/>
      <c r="AU720" s="73"/>
      <c r="AV720" s="73"/>
      <c r="AW720" s="73"/>
      <c r="AX720" s="73"/>
      <c r="AY720" s="73"/>
      <c r="AZ720" s="73"/>
      <c r="BA720" s="73"/>
      <c r="BB720" s="73"/>
      <c r="BC720" s="74"/>
      <c r="BD720" s="222" t="str">
        <f t="shared" si="23"/>
        <v xml:space="preserve"> </v>
      </c>
      <c r="BE720" s="76">
        <f ca="1">Validation!H720</f>
        <v>2</v>
      </c>
      <c r="BF720" t="str">
        <f ca="1">Validation!I720</f>
        <v/>
      </c>
      <c r="BJ720" t="str">
        <f>IF(AND(ISBLANK(Members[[#This Row],[DependentSSN]]),NOT(ISBLANK(Members[[#This Row],[MedicalPolicy]]))), "CoverageLevels", "Waivers")</f>
        <v>Waivers</v>
      </c>
      <c r="BK720" t="str">
        <f>IF(AND(ISBLANK(Members[[#This Row],[DependentSSN]]),NOT(ISBLANK(Members[[#This Row],[Dental Policy]]))), "CoverageLevels", "Waivers")</f>
        <v>Waivers</v>
      </c>
      <c r="BL720" t="str">
        <f>IF(AND(ISBLANK(Members[[#This Row],[DependentSSN]]),NOT(ISBLANK(Members[[#This Row],[VisionPolicy]]))), "CoverageLevels", "Waivers")</f>
        <v>Waivers</v>
      </c>
      <c r="BM720">
        <v>0</v>
      </c>
    </row>
    <row r="721" spans="1:65" x14ac:dyDescent="0.25">
      <c r="A721" s="4"/>
      <c r="B721" s="67"/>
      <c r="C721" s="68"/>
      <c r="D721" s="68"/>
      <c r="E721" s="69"/>
      <c r="F721" s="68"/>
      <c r="G721" s="69"/>
      <c r="H721" s="68"/>
      <c r="I721" s="68"/>
      <c r="J721" s="70"/>
      <c r="K721" s="68"/>
      <c r="L721" s="68"/>
      <c r="M721" s="71"/>
      <c r="N721" s="69"/>
      <c r="O721" s="69"/>
      <c r="P721" s="69"/>
      <c r="Q721" s="69"/>
      <c r="R721" s="69"/>
      <c r="S721" s="69"/>
      <c r="T721" s="68" t="str">
        <f>IF(IFERROR(VLOOKUP(Members[[#This Row],[Subscriber SSN]],$C$7:T720,18,FALSE), "") = 0, "",IFERROR(VLOOKUP(Members[[#This Row],[Subscriber SSN]],$C$7:T720,18,FALSE), ""))</f>
        <v/>
      </c>
      <c r="U721" s="68" t="str">
        <f>IF(IFERROR(VLOOKUP(Members[[#This Row],[Subscriber SSN]],$C$7:U720,19,FALSE), "") = 0, "",IFERROR(VLOOKUP(Members[[#This Row],[Subscriber SSN]],$C$7:U720,19,FALSE), ""))</f>
        <v/>
      </c>
      <c r="V721" s="69" t="str">
        <f>IF(IFERROR(VLOOKUP(Members[[#This Row],[Subscriber SSN]],$C$7:V720,20,FALSE), "") = 0, "", IFERROR(VLOOKUP(Members[[#This Row],[Subscriber SSN]],$C$7:V720,20,FALSE), ""))</f>
        <v/>
      </c>
      <c r="W721" s="68" t="str">
        <f>IF(IFERROR(VLOOKUP(Members[[#This Row],[Subscriber SSN]],$C$7:W720,21,FALSE), "") = 0, "", IFERROR(VLOOKUP(Members[[#This Row],[Subscriber SSN]],$C$7:W720,21,FALSE), ""))</f>
        <v/>
      </c>
      <c r="X721" s="68" t="str">
        <f>IF(IFERROR(VLOOKUP(Members[[#This Row],[Subscriber SSN]],$C$7:X720,22,FALSE), "") = 0, "", IFERROR(VLOOKUP(Members[[#This Row],[Subscriber SSN]],$C$7:X720,22,FALSE), ""))</f>
        <v/>
      </c>
      <c r="Y721" s="68"/>
      <c r="Z721" s="72"/>
      <c r="AA721" s="69"/>
      <c r="AB721" s="69"/>
      <c r="AC721" s="70"/>
      <c r="AD721" s="110">
        <f t="shared" si="22"/>
        <v>45292</v>
      </c>
      <c r="AE721" s="69"/>
      <c r="AF721" s="69"/>
      <c r="AG721" s="71"/>
      <c r="AH721" s="69"/>
      <c r="AI721" s="69"/>
      <c r="AJ721" s="69"/>
      <c r="AK721" s="69"/>
      <c r="AL721" s="69"/>
      <c r="AM721" s="69"/>
      <c r="AN721" s="69"/>
      <c r="AO721" s="69"/>
      <c r="AP721" s="73"/>
      <c r="AQ721" s="73"/>
      <c r="AR721" s="73"/>
      <c r="AS721" s="73"/>
      <c r="AT721" s="73"/>
      <c r="AU721" s="73"/>
      <c r="AV721" s="73"/>
      <c r="AW721" s="73"/>
      <c r="AX721" s="73"/>
      <c r="AY721" s="73"/>
      <c r="AZ721" s="73"/>
      <c r="BA721" s="73"/>
      <c r="BB721" s="73"/>
      <c r="BC721" s="74"/>
      <c r="BD721" s="222" t="str">
        <f t="shared" si="23"/>
        <v xml:space="preserve"> </v>
      </c>
      <c r="BE721" s="76">
        <f ca="1">Validation!H721</f>
        <v>2</v>
      </c>
      <c r="BF721" t="str">
        <f ca="1">Validation!I721</f>
        <v/>
      </c>
      <c r="BJ721" t="str">
        <f>IF(AND(ISBLANK(Members[[#This Row],[DependentSSN]]),NOT(ISBLANK(Members[[#This Row],[MedicalPolicy]]))), "CoverageLevels", "Waivers")</f>
        <v>Waivers</v>
      </c>
      <c r="BK721" t="str">
        <f>IF(AND(ISBLANK(Members[[#This Row],[DependentSSN]]),NOT(ISBLANK(Members[[#This Row],[Dental Policy]]))), "CoverageLevels", "Waivers")</f>
        <v>Waivers</v>
      </c>
      <c r="BL721" t="str">
        <f>IF(AND(ISBLANK(Members[[#This Row],[DependentSSN]]),NOT(ISBLANK(Members[[#This Row],[VisionPolicy]]))), "CoverageLevels", "Waivers")</f>
        <v>Waivers</v>
      </c>
      <c r="BM721">
        <v>0</v>
      </c>
    </row>
    <row r="722" spans="1:65" x14ac:dyDescent="0.25">
      <c r="A722" s="4"/>
      <c r="B722" s="67"/>
      <c r="C722" s="68"/>
      <c r="D722" s="68"/>
      <c r="E722" s="69"/>
      <c r="F722" s="68"/>
      <c r="G722" s="69"/>
      <c r="H722" s="68"/>
      <c r="I722" s="68"/>
      <c r="J722" s="70"/>
      <c r="K722" s="68"/>
      <c r="L722" s="68"/>
      <c r="M722" s="71"/>
      <c r="N722" s="69"/>
      <c r="O722" s="69"/>
      <c r="P722" s="69"/>
      <c r="Q722" s="69"/>
      <c r="R722" s="69"/>
      <c r="S722" s="69"/>
      <c r="T722" s="68" t="str">
        <f>IF(IFERROR(VLOOKUP(Members[[#This Row],[Subscriber SSN]],$C$7:T721,18,FALSE), "") = 0, "",IFERROR(VLOOKUP(Members[[#This Row],[Subscriber SSN]],$C$7:T721,18,FALSE), ""))</f>
        <v/>
      </c>
      <c r="U722" s="68" t="str">
        <f>IF(IFERROR(VLOOKUP(Members[[#This Row],[Subscriber SSN]],$C$7:U721,19,FALSE), "") = 0, "",IFERROR(VLOOKUP(Members[[#This Row],[Subscriber SSN]],$C$7:U721,19,FALSE), ""))</f>
        <v/>
      </c>
      <c r="V722" s="69" t="str">
        <f>IF(IFERROR(VLOOKUP(Members[[#This Row],[Subscriber SSN]],$C$7:V721,20,FALSE), "") = 0, "", IFERROR(VLOOKUP(Members[[#This Row],[Subscriber SSN]],$C$7:V721,20,FALSE), ""))</f>
        <v/>
      </c>
      <c r="W722" s="68" t="str">
        <f>IF(IFERROR(VLOOKUP(Members[[#This Row],[Subscriber SSN]],$C$7:W721,21,FALSE), "") = 0, "", IFERROR(VLOOKUP(Members[[#This Row],[Subscriber SSN]],$C$7:W721,21,FALSE), ""))</f>
        <v/>
      </c>
      <c r="X722" s="68" t="str">
        <f>IF(IFERROR(VLOOKUP(Members[[#This Row],[Subscriber SSN]],$C$7:X721,22,FALSE), "") = 0, "", IFERROR(VLOOKUP(Members[[#This Row],[Subscriber SSN]],$C$7:X721,22,FALSE), ""))</f>
        <v/>
      </c>
      <c r="Y722" s="68"/>
      <c r="Z722" s="72"/>
      <c r="AA722" s="69"/>
      <c r="AB722" s="69"/>
      <c r="AC722" s="70"/>
      <c r="AD722" s="110">
        <f t="shared" si="22"/>
        <v>45292</v>
      </c>
      <c r="AE722" s="69"/>
      <c r="AF722" s="69"/>
      <c r="AG722" s="71"/>
      <c r="AH722" s="69"/>
      <c r="AI722" s="69"/>
      <c r="AJ722" s="69"/>
      <c r="AK722" s="69"/>
      <c r="AL722" s="69"/>
      <c r="AM722" s="69"/>
      <c r="AN722" s="69"/>
      <c r="AO722" s="69"/>
      <c r="AP722" s="73"/>
      <c r="AQ722" s="73"/>
      <c r="AR722" s="73"/>
      <c r="AS722" s="73"/>
      <c r="AT722" s="73"/>
      <c r="AU722" s="73"/>
      <c r="AV722" s="73"/>
      <c r="AW722" s="73"/>
      <c r="AX722" s="73"/>
      <c r="AY722" s="73"/>
      <c r="AZ722" s="73"/>
      <c r="BA722" s="73"/>
      <c r="BB722" s="73"/>
      <c r="BC722" s="74"/>
      <c r="BD722" s="222" t="str">
        <f t="shared" si="23"/>
        <v xml:space="preserve"> </v>
      </c>
      <c r="BE722" s="76">
        <f ca="1">Validation!H722</f>
        <v>2</v>
      </c>
      <c r="BF722" t="str">
        <f ca="1">Validation!I722</f>
        <v/>
      </c>
      <c r="BJ722" t="str">
        <f>IF(AND(ISBLANK(Members[[#This Row],[DependentSSN]]),NOT(ISBLANK(Members[[#This Row],[MedicalPolicy]]))), "CoverageLevels", "Waivers")</f>
        <v>Waivers</v>
      </c>
      <c r="BK722" t="str">
        <f>IF(AND(ISBLANK(Members[[#This Row],[DependentSSN]]),NOT(ISBLANK(Members[[#This Row],[Dental Policy]]))), "CoverageLevels", "Waivers")</f>
        <v>Waivers</v>
      </c>
      <c r="BL722" t="str">
        <f>IF(AND(ISBLANK(Members[[#This Row],[DependentSSN]]),NOT(ISBLANK(Members[[#This Row],[VisionPolicy]]))), "CoverageLevels", "Waivers")</f>
        <v>Waivers</v>
      </c>
      <c r="BM722">
        <v>0</v>
      </c>
    </row>
    <row r="723" spans="1:65" x14ac:dyDescent="0.25">
      <c r="A723" s="4"/>
      <c r="B723" s="67"/>
      <c r="C723" s="68"/>
      <c r="D723" s="68"/>
      <c r="E723" s="69"/>
      <c r="F723" s="68"/>
      <c r="G723" s="69"/>
      <c r="H723" s="68"/>
      <c r="I723" s="68"/>
      <c r="J723" s="70"/>
      <c r="K723" s="68"/>
      <c r="L723" s="68"/>
      <c r="M723" s="71"/>
      <c r="N723" s="69"/>
      <c r="O723" s="69"/>
      <c r="P723" s="69"/>
      <c r="Q723" s="69"/>
      <c r="R723" s="69"/>
      <c r="S723" s="69"/>
      <c r="T723" s="68" t="str">
        <f>IF(IFERROR(VLOOKUP(Members[[#This Row],[Subscriber SSN]],$C$7:T722,18,FALSE), "") = 0, "",IFERROR(VLOOKUP(Members[[#This Row],[Subscriber SSN]],$C$7:T722,18,FALSE), ""))</f>
        <v/>
      </c>
      <c r="U723" s="68" t="str">
        <f>IF(IFERROR(VLOOKUP(Members[[#This Row],[Subscriber SSN]],$C$7:U722,19,FALSE), "") = 0, "",IFERROR(VLOOKUP(Members[[#This Row],[Subscriber SSN]],$C$7:U722,19,FALSE), ""))</f>
        <v/>
      </c>
      <c r="V723" s="69" t="str">
        <f>IF(IFERROR(VLOOKUP(Members[[#This Row],[Subscriber SSN]],$C$7:V722,20,FALSE), "") = 0, "", IFERROR(VLOOKUP(Members[[#This Row],[Subscriber SSN]],$C$7:V722,20,FALSE), ""))</f>
        <v/>
      </c>
      <c r="W723" s="68" t="str">
        <f>IF(IFERROR(VLOOKUP(Members[[#This Row],[Subscriber SSN]],$C$7:W722,21,FALSE), "") = 0, "", IFERROR(VLOOKUP(Members[[#This Row],[Subscriber SSN]],$C$7:W722,21,FALSE), ""))</f>
        <v/>
      </c>
      <c r="X723" s="68" t="str">
        <f>IF(IFERROR(VLOOKUP(Members[[#This Row],[Subscriber SSN]],$C$7:X722,22,FALSE), "") = 0, "", IFERROR(VLOOKUP(Members[[#This Row],[Subscriber SSN]],$C$7:X722,22,FALSE), ""))</f>
        <v/>
      </c>
      <c r="Y723" s="68"/>
      <c r="Z723" s="72"/>
      <c r="AA723" s="69"/>
      <c r="AB723" s="69"/>
      <c r="AC723" s="70"/>
      <c r="AD723" s="110">
        <f t="shared" si="22"/>
        <v>45292</v>
      </c>
      <c r="AE723" s="69"/>
      <c r="AF723" s="69"/>
      <c r="AG723" s="71"/>
      <c r="AH723" s="69"/>
      <c r="AI723" s="69"/>
      <c r="AJ723" s="69"/>
      <c r="AK723" s="69"/>
      <c r="AL723" s="69"/>
      <c r="AM723" s="69"/>
      <c r="AN723" s="69"/>
      <c r="AO723" s="69"/>
      <c r="AP723" s="73"/>
      <c r="AQ723" s="73"/>
      <c r="AR723" s="73"/>
      <c r="AS723" s="73"/>
      <c r="AT723" s="73"/>
      <c r="AU723" s="73"/>
      <c r="AV723" s="73"/>
      <c r="AW723" s="73"/>
      <c r="AX723" s="73"/>
      <c r="AY723" s="73"/>
      <c r="AZ723" s="73"/>
      <c r="BA723" s="73"/>
      <c r="BB723" s="73"/>
      <c r="BC723" s="74"/>
      <c r="BD723" s="222" t="str">
        <f t="shared" si="23"/>
        <v xml:space="preserve"> </v>
      </c>
      <c r="BE723" s="76">
        <f ca="1">Validation!H723</f>
        <v>2</v>
      </c>
      <c r="BF723" t="str">
        <f ca="1">Validation!I723</f>
        <v/>
      </c>
      <c r="BJ723" t="str">
        <f>IF(AND(ISBLANK(Members[[#This Row],[DependentSSN]]),NOT(ISBLANK(Members[[#This Row],[MedicalPolicy]]))), "CoverageLevels", "Waivers")</f>
        <v>Waivers</v>
      </c>
      <c r="BK723" t="str">
        <f>IF(AND(ISBLANK(Members[[#This Row],[DependentSSN]]),NOT(ISBLANK(Members[[#This Row],[Dental Policy]]))), "CoverageLevels", "Waivers")</f>
        <v>Waivers</v>
      </c>
      <c r="BL723" t="str">
        <f>IF(AND(ISBLANK(Members[[#This Row],[DependentSSN]]),NOT(ISBLANK(Members[[#This Row],[VisionPolicy]]))), "CoverageLevels", "Waivers")</f>
        <v>Waivers</v>
      </c>
      <c r="BM723">
        <v>0</v>
      </c>
    </row>
    <row r="724" spans="1:65" x14ac:dyDescent="0.25">
      <c r="A724" s="4"/>
      <c r="B724" s="67"/>
      <c r="C724" s="68"/>
      <c r="D724" s="68"/>
      <c r="E724" s="69"/>
      <c r="F724" s="68"/>
      <c r="G724" s="69"/>
      <c r="H724" s="68"/>
      <c r="I724" s="68"/>
      <c r="J724" s="70"/>
      <c r="K724" s="68"/>
      <c r="L724" s="68"/>
      <c r="M724" s="71"/>
      <c r="N724" s="69"/>
      <c r="O724" s="69"/>
      <c r="P724" s="69"/>
      <c r="Q724" s="69"/>
      <c r="R724" s="69"/>
      <c r="S724" s="69"/>
      <c r="T724" s="68" t="str">
        <f>IF(IFERROR(VLOOKUP(Members[[#This Row],[Subscriber SSN]],$C$7:T723,18,FALSE), "") = 0, "",IFERROR(VLOOKUP(Members[[#This Row],[Subscriber SSN]],$C$7:T723,18,FALSE), ""))</f>
        <v/>
      </c>
      <c r="U724" s="68" t="str">
        <f>IF(IFERROR(VLOOKUP(Members[[#This Row],[Subscriber SSN]],$C$7:U723,19,FALSE), "") = 0, "",IFERROR(VLOOKUP(Members[[#This Row],[Subscriber SSN]],$C$7:U723,19,FALSE), ""))</f>
        <v/>
      </c>
      <c r="V724" s="69" t="str">
        <f>IF(IFERROR(VLOOKUP(Members[[#This Row],[Subscriber SSN]],$C$7:V723,20,FALSE), "") = 0, "", IFERROR(VLOOKUP(Members[[#This Row],[Subscriber SSN]],$C$7:V723,20,FALSE), ""))</f>
        <v/>
      </c>
      <c r="W724" s="68" t="str">
        <f>IF(IFERROR(VLOOKUP(Members[[#This Row],[Subscriber SSN]],$C$7:W723,21,FALSE), "") = 0, "", IFERROR(VLOOKUP(Members[[#This Row],[Subscriber SSN]],$C$7:W723,21,FALSE), ""))</f>
        <v/>
      </c>
      <c r="X724" s="68" t="str">
        <f>IF(IFERROR(VLOOKUP(Members[[#This Row],[Subscriber SSN]],$C$7:X723,22,FALSE), "") = 0, "", IFERROR(VLOOKUP(Members[[#This Row],[Subscriber SSN]],$C$7:X723,22,FALSE), ""))</f>
        <v/>
      </c>
      <c r="Y724" s="68"/>
      <c r="Z724" s="72"/>
      <c r="AA724" s="69"/>
      <c r="AB724" s="69"/>
      <c r="AC724" s="70"/>
      <c r="AD724" s="110">
        <f t="shared" si="22"/>
        <v>45292</v>
      </c>
      <c r="AE724" s="69"/>
      <c r="AF724" s="69"/>
      <c r="AG724" s="71"/>
      <c r="AH724" s="69"/>
      <c r="AI724" s="69"/>
      <c r="AJ724" s="69"/>
      <c r="AK724" s="69"/>
      <c r="AL724" s="69"/>
      <c r="AM724" s="69"/>
      <c r="AN724" s="69"/>
      <c r="AO724" s="69"/>
      <c r="AP724" s="73"/>
      <c r="AQ724" s="73"/>
      <c r="AR724" s="73"/>
      <c r="AS724" s="73"/>
      <c r="AT724" s="73"/>
      <c r="AU724" s="73"/>
      <c r="AV724" s="73"/>
      <c r="AW724" s="73"/>
      <c r="AX724" s="73"/>
      <c r="AY724" s="73"/>
      <c r="AZ724" s="73"/>
      <c r="BA724" s="73"/>
      <c r="BB724" s="73"/>
      <c r="BC724" s="74"/>
      <c r="BD724" s="222" t="str">
        <f t="shared" si="23"/>
        <v xml:space="preserve"> </v>
      </c>
      <c r="BE724" s="76">
        <f ca="1">Validation!H724</f>
        <v>2</v>
      </c>
      <c r="BF724" t="str">
        <f ca="1">Validation!I724</f>
        <v/>
      </c>
      <c r="BJ724" t="str">
        <f>IF(AND(ISBLANK(Members[[#This Row],[DependentSSN]]),NOT(ISBLANK(Members[[#This Row],[MedicalPolicy]]))), "CoverageLevels", "Waivers")</f>
        <v>Waivers</v>
      </c>
      <c r="BK724" t="str">
        <f>IF(AND(ISBLANK(Members[[#This Row],[DependentSSN]]),NOT(ISBLANK(Members[[#This Row],[Dental Policy]]))), "CoverageLevels", "Waivers")</f>
        <v>Waivers</v>
      </c>
      <c r="BL724" t="str">
        <f>IF(AND(ISBLANK(Members[[#This Row],[DependentSSN]]),NOT(ISBLANK(Members[[#This Row],[VisionPolicy]]))), "CoverageLevels", "Waivers")</f>
        <v>Waivers</v>
      </c>
      <c r="BM724">
        <v>0</v>
      </c>
    </row>
    <row r="725" spans="1:65" x14ac:dyDescent="0.25">
      <c r="A725" s="4"/>
      <c r="B725" s="67"/>
      <c r="C725" s="68"/>
      <c r="D725" s="68"/>
      <c r="E725" s="69"/>
      <c r="F725" s="68"/>
      <c r="G725" s="69"/>
      <c r="H725" s="68"/>
      <c r="I725" s="68"/>
      <c r="J725" s="70"/>
      <c r="K725" s="68"/>
      <c r="L725" s="68"/>
      <c r="M725" s="71"/>
      <c r="N725" s="69"/>
      <c r="O725" s="69"/>
      <c r="P725" s="69"/>
      <c r="Q725" s="69"/>
      <c r="R725" s="69"/>
      <c r="S725" s="69"/>
      <c r="T725" s="68" t="str">
        <f>IF(IFERROR(VLOOKUP(Members[[#This Row],[Subscriber SSN]],$C$7:T724,18,FALSE), "") = 0, "",IFERROR(VLOOKUP(Members[[#This Row],[Subscriber SSN]],$C$7:T724,18,FALSE), ""))</f>
        <v/>
      </c>
      <c r="U725" s="68" t="str">
        <f>IF(IFERROR(VLOOKUP(Members[[#This Row],[Subscriber SSN]],$C$7:U724,19,FALSE), "") = 0, "",IFERROR(VLOOKUP(Members[[#This Row],[Subscriber SSN]],$C$7:U724,19,FALSE), ""))</f>
        <v/>
      </c>
      <c r="V725" s="69" t="str">
        <f>IF(IFERROR(VLOOKUP(Members[[#This Row],[Subscriber SSN]],$C$7:V724,20,FALSE), "") = 0, "", IFERROR(VLOOKUP(Members[[#This Row],[Subscriber SSN]],$C$7:V724,20,FALSE), ""))</f>
        <v/>
      </c>
      <c r="W725" s="68" t="str">
        <f>IF(IFERROR(VLOOKUP(Members[[#This Row],[Subscriber SSN]],$C$7:W724,21,FALSE), "") = 0, "", IFERROR(VLOOKUP(Members[[#This Row],[Subscriber SSN]],$C$7:W724,21,FALSE), ""))</f>
        <v/>
      </c>
      <c r="X725" s="68" t="str">
        <f>IF(IFERROR(VLOOKUP(Members[[#This Row],[Subscriber SSN]],$C$7:X724,22,FALSE), "") = 0, "", IFERROR(VLOOKUP(Members[[#This Row],[Subscriber SSN]],$C$7:X724,22,FALSE), ""))</f>
        <v/>
      </c>
      <c r="Y725" s="68"/>
      <c r="Z725" s="72"/>
      <c r="AA725" s="69"/>
      <c r="AB725" s="69"/>
      <c r="AC725" s="70"/>
      <c r="AD725" s="110">
        <f t="shared" si="22"/>
        <v>45292</v>
      </c>
      <c r="AE725" s="69"/>
      <c r="AF725" s="69"/>
      <c r="AG725" s="71"/>
      <c r="AH725" s="69"/>
      <c r="AI725" s="69"/>
      <c r="AJ725" s="69"/>
      <c r="AK725" s="69"/>
      <c r="AL725" s="69"/>
      <c r="AM725" s="69"/>
      <c r="AN725" s="69"/>
      <c r="AO725" s="69"/>
      <c r="AP725" s="73"/>
      <c r="AQ725" s="73"/>
      <c r="AR725" s="73"/>
      <c r="AS725" s="73"/>
      <c r="AT725" s="73"/>
      <c r="AU725" s="73"/>
      <c r="AV725" s="73"/>
      <c r="AW725" s="73"/>
      <c r="AX725" s="73"/>
      <c r="AY725" s="73"/>
      <c r="AZ725" s="73"/>
      <c r="BA725" s="73"/>
      <c r="BB725" s="73"/>
      <c r="BC725" s="74"/>
      <c r="BD725" s="222" t="str">
        <f t="shared" si="23"/>
        <v xml:space="preserve"> </v>
      </c>
      <c r="BE725" s="76">
        <f ca="1">Validation!H725</f>
        <v>2</v>
      </c>
      <c r="BF725" t="str">
        <f ca="1">Validation!I725</f>
        <v/>
      </c>
      <c r="BJ725" t="str">
        <f>IF(AND(ISBLANK(Members[[#This Row],[DependentSSN]]),NOT(ISBLANK(Members[[#This Row],[MedicalPolicy]]))), "CoverageLevels", "Waivers")</f>
        <v>Waivers</v>
      </c>
      <c r="BK725" t="str">
        <f>IF(AND(ISBLANK(Members[[#This Row],[DependentSSN]]),NOT(ISBLANK(Members[[#This Row],[Dental Policy]]))), "CoverageLevels", "Waivers")</f>
        <v>Waivers</v>
      </c>
      <c r="BL725" t="str">
        <f>IF(AND(ISBLANK(Members[[#This Row],[DependentSSN]]),NOT(ISBLANK(Members[[#This Row],[VisionPolicy]]))), "CoverageLevels", "Waivers")</f>
        <v>Waivers</v>
      </c>
      <c r="BM725">
        <v>0</v>
      </c>
    </row>
    <row r="726" spans="1:65" x14ac:dyDescent="0.25">
      <c r="A726" s="4"/>
      <c r="B726" s="67"/>
      <c r="C726" s="68"/>
      <c r="D726" s="68"/>
      <c r="E726" s="69"/>
      <c r="F726" s="68"/>
      <c r="G726" s="69"/>
      <c r="H726" s="68"/>
      <c r="I726" s="68"/>
      <c r="J726" s="70"/>
      <c r="K726" s="68"/>
      <c r="L726" s="68"/>
      <c r="M726" s="71"/>
      <c r="N726" s="69"/>
      <c r="O726" s="69"/>
      <c r="P726" s="69"/>
      <c r="Q726" s="69"/>
      <c r="R726" s="69"/>
      <c r="S726" s="69"/>
      <c r="T726" s="68" t="str">
        <f>IF(IFERROR(VLOOKUP(Members[[#This Row],[Subscriber SSN]],$C$7:T725,18,FALSE), "") = 0, "",IFERROR(VLOOKUP(Members[[#This Row],[Subscriber SSN]],$C$7:T725,18,FALSE), ""))</f>
        <v/>
      </c>
      <c r="U726" s="68" t="str">
        <f>IF(IFERROR(VLOOKUP(Members[[#This Row],[Subscriber SSN]],$C$7:U725,19,FALSE), "") = 0, "",IFERROR(VLOOKUP(Members[[#This Row],[Subscriber SSN]],$C$7:U725,19,FALSE), ""))</f>
        <v/>
      </c>
      <c r="V726" s="69" t="str">
        <f>IF(IFERROR(VLOOKUP(Members[[#This Row],[Subscriber SSN]],$C$7:V725,20,FALSE), "") = 0, "", IFERROR(VLOOKUP(Members[[#This Row],[Subscriber SSN]],$C$7:V725,20,FALSE), ""))</f>
        <v/>
      </c>
      <c r="W726" s="68" t="str">
        <f>IF(IFERROR(VLOOKUP(Members[[#This Row],[Subscriber SSN]],$C$7:W725,21,FALSE), "") = 0, "", IFERROR(VLOOKUP(Members[[#This Row],[Subscriber SSN]],$C$7:W725,21,FALSE), ""))</f>
        <v/>
      </c>
      <c r="X726" s="68" t="str">
        <f>IF(IFERROR(VLOOKUP(Members[[#This Row],[Subscriber SSN]],$C$7:X725,22,FALSE), "") = 0, "", IFERROR(VLOOKUP(Members[[#This Row],[Subscriber SSN]],$C$7:X725,22,FALSE), ""))</f>
        <v/>
      </c>
      <c r="Y726" s="68"/>
      <c r="Z726" s="72"/>
      <c r="AA726" s="69"/>
      <c r="AB726" s="69"/>
      <c r="AC726" s="70"/>
      <c r="AD726" s="110">
        <f t="shared" si="22"/>
        <v>45292</v>
      </c>
      <c r="AE726" s="69"/>
      <c r="AF726" s="69"/>
      <c r="AG726" s="71"/>
      <c r="AH726" s="69"/>
      <c r="AI726" s="69"/>
      <c r="AJ726" s="69"/>
      <c r="AK726" s="69"/>
      <c r="AL726" s="69"/>
      <c r="AM726" s="69"/>
      <c r="AN726" s="69"/>
      <c r="AO726" s="69"/>
      <c r="AP726" s="73"/>
      <c r="AQ726" s="73"/>
      <c r="AR726" s="73"/>
      <c r="AS726" s="73"/>
      <c r="AT726" s="73"/>
      <c r="AU726" s="73"/>
      <c r="AV726" s="73"/>
      <c r="AW726" s="73"/>
      <c r="AX726" s="73"/>
      <c r="AY726" s="73"/>
      <c r="AZ726" s="73"/>
      <c r="BA726" s="73"/>
      <c r="BB726" s="73"/>
      <c r="BC726" s="74"/>
      <c r="BD726" s="222" t="str">
        <f t="shared" si="23"/>
        <v xml:space="preserve"> </v>
      </c>
      <c r="BE726" s="76">
        <f ca="1">Validation!H726</f>
        <v>2</v>
      </c>
      <c r="BF726" t="str">
        <f ca="1">Validation!I726</f>
        <v/>
      </c>
      <c r="BJ726" t="str">
        <f>IF(AND(ISBLANK(Members[[#This Row],[DependentSSN]]),NOT(ISBLANK(Members[[#This Row],[MedicalPolicy]]))), "CoverageLevels", "Waivers")</f>
        <v>Waivers</v>
      </c>
      <c r="BK726" t="str">
        <f>IF(AND(ISBLANK(Members[[#This Row],[DependentSSN]]),NOT(ISBLANK(Members[[#This Row],[Dental Policy]]))), "CoverageLevels", "Waivers")</f>
        <v>Waivers</v>
      </c>
      <c r="BL726" t="str">
        <f>IF(AND(ISBLANK(Members[[#This Row],[DependentSSN]]),NOT(ISBLANK(Members[[#This Row],[VisionPolicy]]))), "CoverageLevels", "Waivers")</f>
        <v>Waivers</v>
      </c>
      <c r="BM726">
        <v>0</v>
      </c>
    </row>
    <row r="727" spans="1:65" x14ac:dyDescent="0.25">
      <c r="A727" s="4"/>
      <c r="B727" s="67"/>
      <c r="C727" s="68"/>
      <c r="D727" s="68"/>
      <c r="E727" s="69"/>
      <c r="F727" s="68"/>
      <c r="G727" s="69"/>
      <c r="H727" s="68"/>
      <c r="I727" s="68"/>
      <c r="J727" s="70"/>
      <c r="K727" s="68"/>
      <c r="L727" s="68"/>
      <c r="M727" s="71"/>
      <c r="N727" s="69"/>
      <c r="O727" s="69"/>
      <c r="P727" s="69"/>
      <c r="Q727" s="69"/>
      <c r="R727" s="69"/>
      <c r="S727" s="69"/>
      <c r="T727" s="68" t="str">
        <f>IF(IFERROR(VLOOKUP(Members[[#This Row],[Subscriber SSN]],$C$7:T726,18,FALSE), "") = 0, "",IFERROR(VLOOKUP(Members[[#This Row],[Subscriber SSN]],$C$7:T726,18,FALSE), ""))</f>
        <v/>
      </c>
      <c r="U727" s="68" t="str">
        <f>IF(IFERROR(VLOOKUP(Members[[#This Row],[Subscriber SSN]],$C$7:U726,19,FALSE), "") = 0, "",IFERROR(VLOOKUP(Members[[#This Row],[Subscriber SSN]],$C$7:U726,19,FALSE), ""))</f>
        <v/>
      </c>
      <c r="V727" s="69" t="str">
        <f>IF(IFERROR(VLOOKUP(Members[[#This Row],[Subscriber SSN]],$C$7:V726,20,FALSE), "") = 0, "", IFERROR(VLOOKUP(Members[[#This Row],[Subscriber SSN]],$C$7:V726,20,FALSE), ""))</f>
        <v/>
      </c>
      <c r="W727" s="68" t="str">
        <f>IF(IFERROR(VLOOKUP(Members[[#This Row],[Subscriber SSN]],$C$7:W726,21,FALSE), "") = 0, "", IFERROR(VLOOKUP(Members[[#This Row],[Subscriber SSN]],$C$7:W726,21,FALSE), ""))</f>
        <v/>
      </c>
      <c r="X727" s="68" t="str">
        <f>IF(IFERROR(VLOOKUP(Members[[#This Row],[Subscriber SSN]],$C$7:X726,22,FALSE), "") = 0, "", IFERROR(VLOOKUP(Members[[#This Row],[Subscriber SSN]],$C$7:X726,22,FALSE), ""))</f>
        <v/>
      </c>
      <c r="Y727" s="68"/>
      <c r="Z727" s="72"/>
      <c r="AA727" s="69"/>
      <c r="AB727" s="69"/>
      <c r="AC727" s="70"/>
      <c r="AD727" s="110">
        <f t="shared" si="22"/>
        <v>45292</v>
      </c>
      <c r="AE727" s="69"/>
      <c r="AF727" s="69"/>
      <c r="AG727" s="71"/>
      <c r="AH727" s="69"/>
      <c r="AI727" s="69"/>
      <c r="AJ727" s="69"/>
      <c r="AK727" s="69"/>
      <c r="AL727" s="69"/>
      <c r="AM727" s="69"/>
      <c r="AN727" s="69"/>
      <c r="AO727" s="69"/>
      <c r="AP727" s="73"/>
      <c r="AQ727" s="73"/>
      <c r="AR727" s="73"/>
      <c r="AS727" s="73"/>
      <c r="AT727" s="73"/>
      <c r="AU727" s="73"/>
      <c r="AV727" s="73"/>
      <c r="AW727" s="73"/>
      <c r="AX727" s="73"/>
      <c r="AY727" s="73"/>
      <c r="AZ727" s="73"/>
      <c r="BA727" s="73"/>
      <c r="BB727" s="73"/>
      <c r="BC727" s="74"/>
      <c r="BD727" s="222" t="str">
        <f t="shared" si="23"/>
        <v xml:space="preserve"> </v>
      </c>
      <c r="BE727" s="76">
        <f ca="1">Validation!H727</f>
        <v>2</v>
      </c>
      <c r="BF727" t="str">
        <f ca="1">Validation!I727</f>
        <v/>
      </c>
      <c r="BJ727" t="str">
        <f>IF(AND(ISBLANK(Members[[#This Row],[DependentSSN]]),NOT(ISBLANK(Members[[#This Row],[MedicalPolicy]]))), "CoverageLevels", "Waivers")</f>
        <v>Waivers</v>
      </c>
      <c r="BK727" t="str">
        <f>IF(AND(ISBLANK(Members[[#This Row],[DependentSSN]]),NOT(ISBLANK(Members[[#This Row],[Dental Policy]]))), "CoverageLevels", "Waivers")</f>
        <v>Waivers</v>
      </c>
      <c r="BL727" t="str">
        <f>IF(AND(ISBLANK(Members[[#This Row],[DependentSSN]]),NOT(ISBLANK(Members[[#This Row],[VisionPolicy]]))), "CoverageLevels", "Waivers")</f>
        <v>Waivers</v>
      </c>
      <c r="BM727">
        <v>0</v>
      </c>
    </row>
    <row r="728" spans="1:65" x14ac:dyDescent="0.25">
      <c r="A728" s="4"/>
      <c r="B728" s="67"/>
      <c r="C728" s="68"/>
      <c r="D728" s="68"/>
      <c r="E728" s="69"/>
      <c r="F728" s="68"/>
      <c r="G728" s="69"/>
      <c r="H728" s="68"/>
      <c r="I728" s="68"/>
      <c r="J728" s="70"/>
      <c r="K728" s="68"/>
      <c r="L728" s="68"/>
      <c r="M728" s="71"/>
      <c r="N728" s="69"/>
      <c r="O728" s="69"/>
      <c r="P728" s="69"/>
      <c r="Q728" s="69"/>
      <c r="R728" s="69"/>
      <c r="S728" s="69"/>
      <c r="T728" s="68" t="str">
        <f>IF(IFERROR(VLOOKUP(Members[[#This Row],[Subscriber SSN]],$C$7:T727,18,FALSE), "") = 0, "",IFERROR(VLOOKUP(Members[[#This Row],[Subscriber SSN]],$C$7:T727,18,FALSE), ""))</f>
        <v/>
      </c>
      <c r="U728" s="68" t="str">
        <f>IF(IFERROR(VLOOKUP(Members[[#This Row],[Subscriber SSN]],$C$7:U727,19,FALSE), "") = 0, "",IFERROR(VLOOKUP(Members[[#This Row],[Subscriber SSN]],$C$7:U727,19,FALSE), ""))</f>
        <v/>
      </c>
      <c r="V728" s="69" t="str">
        <f>IF(IFERROR(VLOOKUP(Members[[#This Row],[Subscriber SSN]],$C$7:V727,20,FALSE), "") = 0, "", IFERROR(VLOOKUP(Members[[#This Row],[Subscriber SSN]],$C$7:V727,20,FALSE), ""))</f>
        <v/>
      </c>
      <c r="W728" s="68" t="str">
        <f>IF(IFERROR(VLOOKUP(Members[[#This Row],[Subscriber SSN]],$C$7:W727,21,FALSE), "") = 0, "", IFERROR(VLOOKUP(Members[[#This Row],[Subscriber SSN]],$C$7:W727,21,FALSE), ""))</f>
        <v/>
      </c>
      <c r="X728" s="68" t="str">
        <f>IF(IFERROR(VLOOKUP(Members[[#This Row],[Subscriber SSN]],$C$7:X727,22,FALSE), "") = 0, "", IFERROR(VLOOKUP(Members[[#This Row],[Subscriber SSN]],$C$7:X727,22,FALSE), ""))</f>
        <v/>
      </c>
      <c r="Y728" s="68"/>
      <c r="Z728" s="72"/>
      <c r="AA728" s="69"/>
      <c r="AB728" s="69"/>
      <c r="AC728" s="70"/>
      <c r="AD728" s="110">
        <f t="shared" si="22"/>
        <v>45292</v>
      </c>
      <c r="AE728" s="69"/>
      <c r="AF728" s="69"/>
      <c r="AG728" s="71"/>
      <c r="AH728" s="69"/>
      <c r="AI728" s="69"/>
      <c r="AJ728" s="69"/>
      <c r="AK728" s="69"/>
      <c r="AL728" s="69"/>
      <c r="AM728" s="69"/>
      <c r="AN728" s="69"/>
      <c r="AO728" s="69"/>
      <c r="AP728" s="73"/>
      <c r="AQ728" s="73"/>
      <c r="AR728" s="73"/>
      <c r="AS728" s="73"/>
      <c r="AT728" s="73"/>
      <c r="AU728" s="73"/>
      <c r="AV728" s="73"/>
      <c r="AW728" s="73"/>
      <c r="AX728" s="73"/>
      <c r="AY728" s="73"/>
      <c r="AZ728" s="73"/>
      <c r="BA728" s="73"/>
      <c r="BB728" s="73"/>
      <c r="BC728" s="74"/>
      <c r="BD728" s="222" t="str">
        <f t="shared" si="23"/>
        <v xml:space="preserve"> </v>
      </c>
      <c r="BE728" s="76">
        <f ca="1">Validation!H728</f>
        <v>2</v>
      </c>
      <c r="BF728" t="str">
        <f ca="1">Validation!I728</f>
        <v/>
      </c>
      <c r="BJ728" t="str">
        <f>IF(AND(ISBLANK(Members[[#This Row],[DependentSSN]]),NOT(ISBLANK(Members[[#This Row],[MedicalPolicy]]))), "CoverageLevels", "Waivers")</f>
        <v>Waivers</v>
      </c>
      <c r="BK728" t="str">
        <f>IF(AND(ISBLANK(Members[[#This Row],[DependentSSN]]),NOT(ISBLANK(Members[[#This Row],[Dental Policy]]))), "CoverageLevels", "Waivers")</f>
        <v>Waivers</v>
      </c>
      <c r="BL728" t="str">
        <f>IF(AND(ISBLANK(Members[[#This Row],[DependentSSN]]),NOT(ISBLANK(Members[[#This Row],[VisionPolicy]]))), "CoverageLevels", "Waivers")</f>
        <v>Waivers</v>
      </c>
      <c r="BM728">
        <v>0</v>
      </c>
    </row>
    <row r="729" spans="1:65" x14ac:dyDescent="0.25">
      <c r="A729" s="4"/>
      <c r="B729" s="67"/>
      <c r="C729" s="68"/>
      <c r="D729" s="68"/>
      <c r="E729" s="69"/>
      <c r="F729" s="68"/>
      <c r="G729" s="69"/>
      <c r="H729" s="68"/>
      <c r="I729" s="68"/>
      <c r="J729" s="70"/>
      <c r="K729" s="68"/>
      <c r="L729" s="68"/>
      <c r="M729" s="71"/>
      <c r="N729" s="69"/>
      <c r="O729" s="69"/>
      <c r="P729" s="69"/>
      <c r="Q729" s="69"/>
      <c r="R729" s="69"/>
      <c r="S729" s="69"/>
      <c r="T729" s="68" t="str">
        <f>IF(IFERROR(VLOOKUP(Members[[#This Row],[Subscriber SSN]],$C$7:T728,18,FALSE), "") = 0, "",IFERROR(VLOOKUP(Members[[#This Row],[Subscriber SSN]],$C$7:T728,18,FALSE), ""))</f>
        <v/>
      </c>
      <c r="U729" s="68" t="str">
        <f>IF(IFERROR(VLOOKUP(Members[[#This Row],[Subscriber SSN]],$C$7:U728,19,FALSE), "") = 0, "",IFERROR(VLOOKUP(Members[[#This Row],[Subscriber SSN]],$C$7:U728,19,FALSE), ""))</f>
        <v/>
      </c>
      <c r="V729" s="69" t="str">
        <f>IF(IFERROR(VLOOKUP(Members[[#This Row],[Subscriber SSN]],$C$7:V728,20,FALSE), "") = 0, "", IFERROR(VLOOKUP(Members[[#This Row],[Subscriber SSN]],$C$7:V728,20,FALSE), ""))</f>
        <v/>
      </c>
      <c r="W729" s="68" t="str">
        <f>IF(IFERROR(VLOOKUP(Members[[#This Row],[Subscriber SSN]],$C$7:W728,21,FALSE), "") = 0, "", IFERROR(VLOOKUP(Members[[#This Row],[Subscriber SSN]],$C$7:W728,21,FALSE), ""))</f>
        <v/>
      </c>
      <c r="X729" s="68" t="str">
        <f>IF(IFERROR(VLOOKUP(Members[[#This Row],[Subscriber SSN]],$C$7:X728,22,FALSE), "") = 0, "", IFERROR(VLOOKUP(Members[[#This Row],[Subscriber SSN]],$C$7:X728,22,FALSE), ""))</f>
        <v/>
      </c>
      <c r="Y729" s="68"/>
      <c r="Z729" s="72"/>
      <c r="AA729" s="69"/>
      <c r="AB729" s="69"/>
      <c r="AC729" s="70"/>
      <c r="AD729" s="110">
        <f t="shared" si="22"/>
        <v>45292</v>
      </c>
      <c r="AE729" s="69"/>
      <c r="AF729" s="69"/>
      <c r="AG729" s="71"/>
      <c r="AH729" s="69"/>
      <c r="AI729" s="69"/>
      <c r="AJ729" s="69"/>
      <c r="AK729" s="69"/>
      <c r="AL729" s="69"/>
      <c r="AM729" s="69"/>
      <c r="AN729" s="69"/>
      <c r="AO729" s="69"/>
      <c r="AP729" s="73"/>
      <c r="AQ729" s="73"/>
      <c r="AR729" s="73"/>
      <c r="AS729" s="73"/>
      <c r="AT729" s="73"/>
      <c r="AU729" s="73"/>
      <c r="AV729" s="73"/>
      <c r="AW729" s="73"/>
      <c r="AX729" s="73"/>
      <c r="AY729" s="73"/>
      <c r="AZ729" s="73"/>
      <c r="BA729" s="73"/>
      <c r="BB729" s="73"/>
      <c r="BC729" s="74"/>
      <c r="BD729" s="222" t="str">
        <f t="shared" si="23"/>
        <v xml:space="preserve"> </v>
      </c>
      <c r="BE729" s="76">
        <f ca="1">Validation!H729</f>
        <v>2</v>
      </c>
      <c r="BF729" t="str">
        <f ca="1">Validation!I729</f>
        <v/>
      </c>
      <c r="BJ729" t="str">
        <f>IF(AND(ISBLANK(Members[[#This Row],[DependentSSN]]),NOT(ISBLANK(Members[[#This Row],[MedicalPolicy]]))), "CoverageLevels", "Waivers")</f>
        <v>Waivers</v>
      </c>
      <c r="BK729" t="str">
        <f>IF(AND(ISBLANK(Members[[#This Row],[DependentSSN]]),NOT(ISBLANK(Members[[#This Row],[Dental Policy]]))), "CoverageLevels", "Waivers")</f>
        <v>Waivers</v>
      </c>
      <c r="BL729" t="str">
        <f>IF(AND(ISBLANK(Members[[#This Row],[DependentSSN]]),NOT(ISBLANK(Members[[#This Row],[VisionPolicy]]))), "CoverageLevels", "Waivers")</f>
        <v>Waivers</v>
      </c>
      <c r="BM729">
        <v>0</v>
      </c>
    </row>
    <row r="730" spans="1:65" x14ac:dyDescent="0.25">
      <c r="A730" s="4"/>
      <c r="B730" s="67"/>
      <c r="C730" s="68"/>
      <c r="D730" s="68"/>
      <c r="E730" s="69"/>
      <c r="F730" s="68"/>
      <c r="G730" s="69"/>
      <c r="H730" s="68"/>
      <c r="I730" s="68"/>
      <c r="J730" s="70"/>
      <c r="K730" s="68"/>
      <c r="L730" s="68"/>
      <c r="M730" s="71"/>
      <c r="N730" s="69"/>
      <c r="O730" s="69"/>
      <c r="P730" s="69"/>
      <c r="Q730" s="69"/>
      <c r="R730" s="69"/>
      <c r="S730" s="69"/>
      <c r="T730" s="68" t="str">
        <f>IF(IFERROR(VLOOKUP(Members[[#This Row],[Subscriber SSN]],$C$7:T729,18,FALSE), "") = 0, "",IFERROR(VLOOKUP(Members[[#This Row],[Subscriber SSN]],$C$7:T729,18,FALSE), ""))</f>
        <v/>
      </c>
      <c r="U730" s="68" t="str">
        <f>IF(IFERROR(VLOOKUP(Members[[#This Row],[Subscriber SSN]],$C$7:U729,19,FALSE), "") = 0, "",IFERROR(VLOOKUP(Members[[#This Row],[Subscriber SSN]],$C$7:U729,19,FALSE), ""))</f>
        <v/>
      </c>
      <c r="V730" s="69" t="str">
        <f>IF(IFERROR(VLOOKUP(Members[[#This Row],[Subscriber SSN]],$C$7:V729,20,FALSE), "") = 0, "", IFERROR(VLOOKUP(Members[[#This Row],[Subscriber SSN]],$C$7:V729,20,FALSE), ""))</f>
        <v/>
      </c>
      <c r="W730" s="68" t="str">
        <f>IF(IFERROR(VLOOKUP(Members[[#This Row],[Subscriber SSN]],$C$7:W729,21,FALSE), "") = 0, "", IFERROR(VLOOKUP(Members[[#This Row],[Subscriber SSN]],$C$7:W729,21,FALSE), ""))</f>
        <v/>
      </c>
      <c r="X730" s="68" t="str">
        <f>IF(IFERROR(VLOOKUP(Members[[#This Row],[Subscriber SSN]],$C$7:X729,22,FALSE), "") = 0, "", IFERROR(VLOOKUP(Members[[#This Row],[Subscriber SSN]],$C$7:X729,22,FALSE), ""))</f>
        <v/>
      </c>
      <c r="Y730" s="68"/>
      <c r="Z730" s="72"/>
      <c r="AA730" s="69"/>
      <c r="AB730" s="69"/>
      <c r="AC730" s="70"/>
      <c r="AD730" s="110">
        <f t="shared" si="22"/>
        <v>45292</v>
      </c>
      <c r="AE730" s="69"/>
      <c r="AF730" s="69"/>
      <c r="AG730" s="71"/>
      <c r="AH730" s="69"/>
      <c r="AI730" s="69"/>
      <c r="AJ730" s="69"/>
      <c r="AK730" s="69"/>
      <c r="AL730" s="69"/>
      <c r="AM730" s="69"/>
      <c r="AN730" s="69"/>
      <c r="AO730" s="69"/>
      <c r="AP730" s="73"/>
      <c r="AQ730" s="73"/>
      <c r="AR730" s="73"/>
      <c r="AS730" s="73"/>
      <c r="AT730" s="73"/>
      <c r="AU730" s="73"/>
      <c r="AV730" s="73"/>
      <c r="AW730" s="73"/>
      <c r="AX730" s="73"/>
      <c r="AY730" s="73"/>
      <c r="AZ730" s="73"/>
      <c r="BA730" s="73"/>
      <c r="BB730" s="73"/>
      <c r="BC730" s="74"/>
      <c r="BD730" s="222" t="str">
        <f t="shared" si="23"/>
        <v xml:space="preserve"> </v>
      </c>
      <c r="BE730" s="76">
        <f ca="1">Validation!H730</f>
        <v>2</v>
      </c>
      <c r="BF730" t="str">
        <f ca="1">Validation!I730</f>
        <v/>
      </c>
      <c r="BJ730" t="str">
        <f>IF(AND(ISBLANK(Members[[#This Row],[DependentSSN]]),NOT(ISBLANK(Members[[#This Row],[MedicalPolicy]]))), "CoverageLevels", "Waivers")</f>
        <v>Waivers</v>
      </c>
      <c r="BK730" t="str">
        <f>IF(AND(ISBLANK(Members[[#This Row],[DependentSSN]]),NOT(ISBLANK(Members[[#This Row],[Dental Policy]]))), "CoverageLevels", "Waivers")</f>
        <v>Waivers</v>
      </c>
      <c r="BL730" t="str">
        <f>IF(AND(ISBLANK(Members[[#This Row],[DependentSSN]]),NOT(ISBLANK(Members[[#This Row],[VisionPolicy]]))), "CoverageLevels", "Waivers")</f>
        <v>Waivers</v>
      </c>
      <c r="BM730">
        <v>0</v>
      </c>
    </row>
    <row r="731" spans="1:65" x14ac:dyDescent="0.25">
      <c r="A731" s="4"/>
      <c r="B731" s="67"/>
      <c r="C731" s="68"/>
      <c r="D731" s="68"/>
      <c r="E731" s="69"/>
      <c r="F731" s="68"/>
      <c r="G731" s="69"/>
      <c r="H731" s="68"/>
      <c r="I731" s="68"/>
      <c r="J731" s="70"/>
      <c r="K731" s="68"/>
      <c r="L731" s="68"/>
      <c r="M731" s="71"/>
      <c r="N731" s="69"/>
      <c r="O731" s="69"/>
      <c r="P731" s="69"/>
      <c r="Q731" s="69"/>
      <c r="R731" s="69"/>
      <c r="S731" s="69"/>
      <c r="T731" s="68" t="str">
        <f>IF(IFERROR(VLOOKUP(Members[[#This Row],[Subscriber SSN]],$C$7:T730,18,FALSE), "") = 0, "",IFERROR(VLOOKUP(Members[[#This Row],[Subscriber SSN]],$C$7:T730,18,FALSE), ""))</f>
        <v/>
      </c>
      <c r="U731" s="68" t="str">
        <f>IF(IFERROR(VLOOKUP(Members[[#This Row],[Subscriber SSN]],$C$7:U730,19,FALSE), "") = 0, "",IFERROR(VLOOKUP(Members[[#This Row],[Subscriber SSN]],$C$7:U730,19,FALSE), ""))</f>
        <v/>
      </c>
      <c r="V731" s="69" t="str">
        <f>IF(IFERROR(VLOOKUP(Members[[#This Row],[Subscriber SSN]],$C$7:V730,20,FALSE), "") = 0, "", IFERROR(VLOOKUP(Members[[#This Row],[Subscriber SSN]],$C$7:V730,20,FALSE), ""))</f>
        <v/>
      </c>
      <c r="W731" s="68" t="str">
        <f>IF(IFERROR(VLOOKUP(Members[[#This Row],[Subscriber SSN]],$C$7:W730,21,FALSE), "") = 0, "", IFERROR(VLOOKUP(Members[[#This Row],[Subscriber SSN]],$C$7:W730,21,FALSE), ""))</f>
        <v/>
      </c>
      <c r="X731" s="68" t="str">
        <f>IF(IFERROR(VLOOKUP(Members[[#This Row],[Subscriber SSN]],$C$7:X730,22,FALSE), "") = 0, "", IFERROR(VLOOKUP(Members[[#This Row],[Subscriber SSN]],$C$7:X730,22,FALSE), ""))</f>
        <v/>
      </c>
      <c r="Y731" s="68"/>
      <c r="Z731" s="72"/>
      <c r="AA731" s="69"/>
      <c r="AB731" s="69"/>
      <c r="AC731" s="70"/>
      <c r="AD731" s="110">
        <f t="shared" si="22"/>
        <v>45292</v>
      </c>
      <c r="AE731" s="69"/>
      <c r="AF731" s="69"/>
      <c r="AG731" s="71"/>
      <c r="AH731" s="69"/>
      <c r="AI731" s="69"/>
      <c r="AJ731" s="69"/>
      <c r="AK731" s="69"/>
      <c r="AL731" s="69"/>
      <c r="AM731" s="69"/>
      <c r="AN731" s="69"/>
      <c r="AO731" s="69"/>
      <c r="AP731" s="73"/>
      <c r="AQ731" s="73"/>
      <c r="AR731" s="73"/>
      <c r="AS731" s="73"/>
      <c r="AT731" s="73"/>
      <c r="AU731" s="73"/>
      <c r="AV731" s="73"/>
      <c r="AW731" s="73"/>
      <c r="AX731" s="73"/>
      <c r="AY731" s="73"/>
      <c r="AZ731" s="73"/>
      <c r="BA731" s="73"/>
      <c r="BB731" s="73"/>
      <c r="BC731" s="74"/>
      <c r="BD731" s="222" t="str">
        <f t="shared" si="23"/>
        <v xml:space="preserve"> </v>
      </c>
      <c r="BE731" s="76">
        <f ca="1">Validation!H731</f>
        <v>2</v>
      </c>
      <c r="BF731" t="str">
        <f ca="1">Validation!I731</f>
        <v/>
      </c>
      <c r="BJ731" t="str">
        <f>IF(AND(ISBLANK(Members[[#This Row],[DependentSSN]]),NOT(ISBLANK(Members[[#This Row],[MedicalPolicy]]))), "CoverageLevels", "Waivers")</f>
        <v>Waivers</v>
      </c>
      <c r="BK731" t="str">
        <f>IF(AND(ISBLANK(Members[[#This Row],[DependentSSN]]),NOT(ISBLANK(Members[[#This Row],[Dental Policy]]))), "CoverageLevels", "Waivers")</f>
        <v>Waivers</v>
      </c>
      <c r="BL731" t="str">
        <f>IF(AND(ISBLANK(Members[[#This Row],[DependentSSN]]),NOT(ISBLANK(Members[[#This Row],[VisionPolicy]]))), "CoverageLevels", "Waivers")</f>
        <v>Waivers</v>
      </c>
      <c r="BM731">
        <v>0</v>
      </c>
    </row>
    <row r="732" spans="1:65" x14ac:dyDescent="0.25">
      <c r="A732" s="4"/>
      <c r="B732" s="67"/>
      <c r="C732" s="68"/>
      <c r="D732" s="68"/>
      <c r="E732" s="69"/>
      <c r="F732" s="68"/>
      <c r="G732" s="69"/>
      <c r="H732" s="68"/>
      <c r="I732" s="68"/>
      <c r="J732" s="70"/>
      <c r="K732" s="68"/>
      <c r="L732" s="68"/>
      <c r="M732" s="71"/>
      <c r="N732" s="69"/>
      <c r="O732" s="69"/>
      <c r="P732" s="69"/>
      <c r="Q732" s="69"/>
      <c r="R732" s="69"/>
      <c r="S732" s="69"/>
      <c r="T732" s="68" t="str">
        <f>IF(IFERROR(VLOOKUP(Members[[#This Row],[Subscriber SSN]],$C$7:T731,18,FALSE), "") = 0, "",IFERROR(VLOOKUP(Members[[#This Row],[Subscriber SSN]],$C$7:T731,18,FALSE), ""))</f>
        <v/>
      </c>
      <c r="U732" s="68" t="str">
        <f>IF(IFERROR(VLOOKUP(Members[[#This Row],[Subscriber SSN]],$C$7:U731,19,FALSE), "") = 0, "",IFERROR(VLOOKUP(Members[[#This Row],[Subscriber SSN]],$C$7:U731,19,FALSE), ""))</f>
        <v/>
      </c>
      <c r="V732" s="69" t="str">
        <f>IF(IFERROR(VLOOKUP(Members[[#This Row],[Subscriber SSN]],$C$7:V731,20,FALSE), "") = 0, "", IFERROR(VLOOKUP(Members[[#This Row],[Subscriber SSN]],$C$7:V731,20,FALSE), ""))</f>
        <v/>
      </c>
      <c r="W732" s="68" t="str">
        <f>IF(IFERROR(VLOOKUP(Members[[#This Row],[Subscriber SSN]],$C$7:W731,21,FALSE), "") = 0, "", IFERROR(VLOOKUP(Members[[#This Row],[Subscriber SSN]],$C$7:W731,21,FALSE), ""))</f>
        <v/>
      </c>
      <c r="X732" s="68" t="str">
        <f>IF(IFERROR(VLOOKUP(Members[[#This Row],[Subscriber SSN]],$C$7:X731,22,FALSE), "") = 0, "", IFERROR(VLOOKUP(Members[[#This Row],[Subscriber SSN]],$C$7:X731,22,FALSE), ""))</f>
        <v/>
      </c>
      <c r="Y732" s="68"/>
      <c r="Z732" s="72"/>
      <c r="AA732" s="69"/>
      <c r="AB732" s="69"/>
      <c r="AC732" s="70"/>
      <c r="AD732" s="110">
        <f t="shared" si="22"/>
        <v>45292</v>
      </c>
      <c r="AE732" s="69"/>
      <c r="AF732" s="69"/>
      <c r="AG732" s="71"/>
      <c r="AH732" s="69"/>
      <c r="AI732" s="69"/>
      <c r="AJ732" s="69"/>
      <c r="AK732" s="69"/>
      <c r="AL732" s="69"/>
      <c r="AM732" s="69"/>
      <c r="AN732" s="69"/>
      <c r="AO732" s="69"/>
      <c r="AP732" s="73"/>
      <c r="AQ732" s="73"/>
      <c r="AR732" s="73"/>
      <c r="AS732" s="73"/>
      <c r="AT732" s="73"/>
      <c r="AU732" s="73"/>
      <c r="AV732" s="73"/>
      <c r="AW732" s="73"/>
      <c r="AX732" s="73"/>
      <c r="AY732" s="73"/>
      <c r="AZ732" s="73"/>
      <c r="BA732" s="73"/>
      <c r="BB732" s="73"/>
      <c r="BC732" s="74"/>
      <c r="BD732" s="222" t="str">
        <f t="shared" si="23"/>
        <v xml:space="preserve"> </v>
      </c>
      <c r="BE732" s="76">
        <f ca="1">Validation!H732</f>
        <v>2</v>
      </c>
      <c r="BF732" t="str">
        <f ca="1">Validation!I732</f>
        <v/>
      </c>
      <c r="BJ732" t="str">
        <f>IF(AND(ISBLANK(Members[[#This Row],[DependentSSN]]),NOT(ISBLANK(Members[[#This Row],[MedicalPolicy]]))), "CoverageLevels", "Waivers")</f>
        <v>Waivers</v>
      </c>
      <c r="BK732" t="str">
        <f>IF(AND(ISBLANK(Members[[#This Row],[DependentSSN]]),NOT(ISBLANK(Members[[#This Row],[Dental Policy]]))), "CoverageLevels", "Waivers")</f>
        <v>Waivers</v>
      </c>
      <c r="BL732" t="str">
        <f>IF(AND(ISBLANK(Members[[#This Row],[DependentSSN]]),NOT(ISBLANK(Members[[#This Row],[VisionPolicy]]))), "CoverageLevels", "Waivers")</f>
        <v>Waivers</v>
      </c>
      <c r="BM732">
        <v>0</v>
      </c>
    </row>
    <row r="733" spans="1:65" x14ac:dyDescent="0.25">
      <c r="A733" s="4"/>
      <c r="B733" s="67"/>
      <c r="C733" s="68"/>
      <c r="D733" s="68"/>
      <c r="E733" s="69"/>
      <c r="F733" s="68"/>
      <c r="G733" s="69"/>
      <c r="H733" s="68"/>
      <c r="I733" s="68"/>
      <c r="J733" s="70"/>
      <c r="K733" s="68"/>
      <c r="L733" s="68"/>
      <c r="M733" s="71"/>
      <c r="N733" s="69"/>
      <c r="O733" s="69"/>
      <c r="P733" s="69"/>
      <c r="Q733" s="69"/>
      <c r="R733" s="69"/>
      <c r="S733" s="69"/>
      <c r="T733" s="68" t="str">
        <f>IF(IFERROR(VLOOKUP(Members[[#This Row],[Subscriber SSN]],$C$7:T732,18,FALSE), "") = 0, "",IFERROR(VLOOKUP(Members[[#This Row],[Subscriber SSN]],$C$7:T732,18,FALSE), ""))</f>
        <v/>
      </c>
      <c r="U733" s="68" t="str">
        <f>IF(IFERROR(VLOOKUP(Members[[#This Row],[Subscriber SSN]],$C$7:U732,19,FALSE), "") = 0, "",IFERROR(VLOOKUP(Members[[#This Row],[Subscriber SSN]],$C$7:U732,19,FALSE), ""))</f>
        <v/>
      </c>
      <c r="V733" s="69" t="str">
        <f>IF(IFERROR(VLOOKUP(Members[[#This Row],[Subscriber SSN]],$C$7:V732,20,FALSE), "") = 0, "", IFERROR(VLOOKUP(Members[[#This Row],[Subscriber SSN]],$C$7:V732,20,FALSE), ""))</f>
        <v/>
      </c>
      <c r="W733" s="68" t="str">
        <f>IF(IFERROR(VLOOKUP(Members[[#This Row],[Subscriber SSN]],$C$7:W732,21,FALSE), "") = 0, "", IFERROR(VLOOKUP(Members[[#This Row],[Subscriber SSN]],$C$7:W732,21,FALSE), ""))</f>
        <v/>
      </c>
      <c r="X733" s="68" t="str">
        <f>IF(IFERROR(VLOOKUP(Members[[#This Row],[Subscriber SSN]],$C$7:X732,22,FALSE), "") = 0, "", IFERROR(VLOOKUP(Members[[#This Row],[Subscriber SSN]],$C$7:X732,22,FALSE), ""))</f>
        <v/>
      </c>
      <c r="Y733" s="68"/>
      <c r="Z733" s="72"/>
      <c r="AA733" s="69"/>
      <c r="AB733" s="69"/>
      <c r="AC733" s="70"/>
      <c r="AD733" s="110">
        <f t="shared" si="22"/>
        <v>45292</v>
      </c>
      <c r="AE733" s="69"/>
      <c r="AF733" s="69"/>
      <c r="AG733" s="71"/>
      <c r="AH733" s="69"/>
      <c r="AI733" s="69"/>
      <c r="AJ733" s="69"/>
      <c r="AK733" s="69"/>
      <c r="AL733" s="69"/>
      <c r="AM733" s="69"/>
      <c r="AN733" s="69"/>
      <c r="AO733" s="69"/>
      <c r="AP733" s="73"/>
      <c r="AQ733" s="73"/>
      <c r="AR733" s="73"/>
      <c r="AS733" s="73"/>
      <c r="AT733" s="73"/>
      <c r="AU733" s="73"/>
      <c r="AV733" s="73"/>
      <c r="AW733" s="73"/>
      <c r="AX733" s="73"/>
      <c r="AY733" s="73"/>
      <c r="AZ733" s="73"/>
      <c r="BA733" s="73"/>
      <c r="BB733" s="73"/>
      <c r="BC733" s="74"/>
      <c r="BD733" s="222" t="str">
        <f t="shared" si="23"/>
        <v xml:space="preserve"> </v>
      </c>
      <c r="BE733" s="76">
        <f ca="1">Validation!H733</f>
        <v>2</v>
      </c>
      <c r="BF733" t="str">
        <f ca="1">Validation!I733</f>
        <v/>
      </c>
      <c r="BJ733" t="str">
        <f>IF(AND(ISBLANK(Members[[#This Row],[DependentSSN]]),NOT(ISBLANK(Members[[#This Row],[MedicalPolicy]]))), "CoverageLevels", "Waivers")</f>
        <v>Waivers</v>
      </c>
      <c r="BK733" t="str">
        <f>IF(AND(ISBLANK(Members[[#This Row],[DependentSSN]]),NOT(ISBLANK(Members[[#This Row],[Dental Policy]]))), "CoverageLevels", "Waivers")</f>
        <v>Waivers</v>
      </c>
      <c r="BL733" t="str">
        <f>IF(AND(ISBLANK(Members[[#This Row],[DependentSSN]]),NOT(ISBLANK(Members[[#This Row],[VisionPolicy]]))), "CoverageLevels", "Waivers")</f>
        <v>Waivers</v>
      </c>
      <c r="BM733">
        <v>0</v>
      </c>
    </row>
    <row r="734" spans="1:65" x14ac:dyDescent="0.25">
      <c r="A734" s="4"/>
      <c r="B734" s="67"/>
      <c r="C734" s="68"/>
      <c r="D734" s="68"/>
      <c r="E734" s="69"/>
      <c r="F734" s="68"/>
      <c r="G734" s="69"/>
      <c r="H734" s="68"/>
      <c r="I734" s="68"/>
      <c r="J734" s="70"/>
      <c r="K734" s="68"/>
      <c r="L734" s="68"/>
      <c r="M734" s="71"/>
      <c r="N734" s="69"/>
      <c r="O734" s="69"/>
      <c r="P734" s="69"/>
      <c r="Q734" s="69"/>
      <c r="R734" s="69"/>
      <c r="S734" s="69"/>
      <c r="T734" s="68" t="str">
        <f>IF(IFERROR(VLOOKUP(Members[[#This Row],[Subscriber SSN]],$C$7:T733,18,FALSE), "") = 0, "",IFERROR(VLOOKUP(Members[[#This Row],[Subscriber SSN]],$C$7:T733,18,FALSE), ""))</f>
        <v/>
      </c>
      <c r="U734" s="68" t="str">
        <f>IF(IFERROR(VLOOKUP(Members[[#This Row],[Subscriber SSN]],$C$7:U733,19,FALSE), "") = 0, "",IFERROR(VLOOKUP(Members[[#This Row],[Subscriber SSN]],$C$7:U733,19,FALSE), ""))</f>
        <v/>
      </c>
      <c r="V734" s="69" t="str">
        <f>IF(IFERROR(VLOOKUP(Members[[#This Row],[Subscriber SSN]],$C$7:V733,20,FALSE), "") = 0, "", IFERROR(VLOOKUP(Members[[#This Row],[Subscriber SSN]],$C$7:V733,20,FALSE), ""))</f>
        <v/>
      </c>
      <c r="W734" s="68" t="str">
        <f>IF(IFERROR(VLOOKUP(Members[[#This Row],[Subscriber SSN]],$C$7:W733,21,FALSE), "") = 0, "", IFERROR(VLOOKUP(Members[[#This Row],[Subscriber SSN]],$C$7:W733,21,FALSE), ""))</f>
        <v/>
      </c>
      <c r="X734" s="68" t="str">
        <f>IF(IFERROR(VLOOKUP(Members[[#This Row],[Subscriber SSN]],$C$7:X733,22,FALSE), "") = 0, "", IFERROR(VLOOKUP(Members[[#This Row],[Subscriber SSN]],$C$7:X733,22,FALSE), ""))</f>
        <v/>
      </c>
      <c r="Y734" s="68"/>
      <c r="Z734" s="72"/>
      <c r="AA734" s="69"/>
      <c r="AB734" s="69"/>
      <c r="AC734" s="70"/>
      <c r="AD734" s="110">
        <f t="shared" si="22"/>
        <v>45292</v>
      </c>
      <c r="AE734" s="69"/>
      <c r="AF734" s="69"/>
      <c r="AG734" s="71"/>
      <c r="AH734" s="69"/>
      <c r="AI734" s="69"/>
      <c r="AJ734" s="69"/>
      <c r="AK734" s="69"/>
      <c r="AL734" s="69"/>
      <c r="AM734" s="69"/>
      <c r="AN734" s="69"/>
      <c r="AO734" s="69"/>
      <c r="AP734" s="73"/>
      <c r="AQ734" s="73"/>
      <c r="AR734" s="73"/>
      <c r="AS734" s="73"/>
      <c r="AT734" s="73"/>
      <c r="AU734" s="73"/>
      <c r="AV734" s="73"/>
      <c r="AW734" s="73"/>
      <c r="AX734" s="73"/>
      <c r="AY734" s="73"/>
      <c r="AZ734" s="73"/>
      <c r="BA734" s="73"/>
      <c r="BB734" s="73"/>
      <c r="BC734" s="74"/>
      <c r="BD734" s="222" t="str">
        <f t="shared" si="23"/>
        <v xml:space="preserve"> </v>
      </c>
      <c r="BE734" s="76">
        <f ca="1">Validation!H734</f>
        <v>2</v>
      </c>
      <c r="BF734" t="str">
        <f ca="1">Validation!I734</f>
        <v/>
      </c>
      <c r="BJ734" t="str">
        <f>IF(AND(ISBLANK(Members[[#This Row],[DependentSSN]]),NOT(ISBLANK(Members[[#This Row],[MedicalPolicy]]))), "CoverageLevels", "Waivers")</f>
        <v>Waivers</v>
      </c>
      <c r="BK734" t="str">
        <f>IF(AND(ISBLANK(Members[[#This Row],[DependentSSN]]),NOT(ISBLANK(Members[[#This Row],[Dental Policy]]))), "CoverageLevels", "Waivers")</f>
        <v>Waivers</v>
      </c>
      <c r="BL734" t="str">
        <f>IF(AND(ISBLANK(Members[[#This Row],[DependentSSN]]),NOT(ISBLANK(Members[[#This Row],[VisionPolicy]]))), "CoverageLevels", "Waivers")</f>
        <v>Waivers</v>
      </c>
      <c r="BM734">
        <v>0</v>
      </c>
    </row>
    <row r="735" spans="1:65" x14ac:dyDescent="0.25">
      <c r="A735" s="4"/>
      <c r="B735" s="67"/>
      <c r="C735" s="68"/>
      <c r="D735" s="68"/>
      <c r="E735" s="69"/>
      <c r="F735" s="68"/>
      <c r="G735" s="69"/>
      <c r="H735" s="68"/>
      <c r="I735" s="68"/>
      <c r="J735" s="70"/>
      <c r="K735" s="68"/>
      <c r="L735" s="68"/>
      <c r="M735" s="71"/>
      <c r="N735" s="69"/>
      <c r="O735" s="69"/>
      <c r="P735" s="69"/>
      <c r="Q735" s="69"/>
      <c r="R735" s="69"/>
      <c r="S735" s="69"/>
      <c r="T735" s="68" t="str">
        <f>IF(IFERROR(VLOOKUP(Members[[#This Row],[Subscriber SSN]],$C$7:T734,18,FALSE), "") = 0, "",IFERROR(VLOOKUP(Members[[#This Row],[Subscriber SSN]],$C$7:T734,18,FALSE), ""))</f>
        <v/>
      </c>
      <c r="U735" s="68" t="str">
        <f>IF(IFERROR(VLOOKUP(Members[[#This Row],[Subscriber SSN]],$C$7:U734,19,FALSE), "") = 0, "",IFERROR(VLOOKUP(Members[[#This Row],[Subscriber SSN]],$C$7:U734,19,FALSE), ""))</f>
        <v/>
      </c>
      <c r="V735" s="69" t="str">
        <f>IF(IFERROR(VLOOKUP(Members[[#This Row],[Subscriber SSN]],$C$7:V734,20,FALSE), "") = 0, "", IFERROR(VLOOKUP(Members[[#This Row],[Subscriber SSN]],$C$7:V734,20,FALSE), ""))</f>
        <v/>
      </c>
      <c r="W735" s="68" t="str">
        <f>IF(IFERROR(VLOOKUP(Members[[#This Row],[Subscriber SSN]],$C$7:W734,21,FALSE), "") = 0, "", IFERROR(VLOOKUP(Members[[#This Row],[Subscriber SSN]],$C$7:W734,21,FALSE), ""))</f>
        <v/>
      </c>
      <c r="X735" s="68" t="str">
        <f>IF(IFERROR(VLOOKUP(Members[[#This Row],[Subscriber SSN]],$C$7:X734,22,FALSE), "") = 0, "", IFERROR(VLOOKUP(Members[[#This Row],[Subscriber SSN]],$C$7:X734,22,FALSE), ""))</f>
        <v/>
      </c>
      <c r="Y735" s="68"/>
      <c r="Z735" s="72"/>
      <c r="AA735" s="69"/>
      <c r="AB735" s="69"/>
      <c r="AC735" s="70"/>
      <c r="AD735" s="110">
        <f t="shared" si="22"/>
        <v>45292</v>
      </c>
      <c r="AE735" s="69"/>
      <c r="AF735" s="69"/>
      <c r="AG735" s="71"/>
      <c r="AH735" s="69"/>
      <c r="AI735" s="69"/>
      <c r="AJ735" s="69"/>
      <c r="AK735" s="69"/>
      <c r="AL735" s="69"/>
      <c r="AM735" s="69"/>
      <c r="AN735" s="69"/>
      <c r="AO735" s="69"/>
      <c r="AP735" s="73"/>
      <c r="AQ735" s="73"/>
      <c r="AR735" s="73"/>
      <c r="AS735" s="73"/>
      <c r="AT735" s="73"/>
      <c r="AU735" s="73"/>
      <c r="AV735" s="73"/>
      <c r="AW735" s="73"/>
      <c r="AX735" s="73"/>
      <c r="AY735" s="73"/>
      <c r="AZ735" s="73"/>
      <c r="BA735" s="73"/>
      <c r="BB735" s="73"/>
      <c r="BC735" s="74"/>
      <c r="BD735" s="222" t="str">
        <f t="shared" si="23"/>
        <v xml:space="preserve"> </v>
      </c>
      <c r="BE735" s="76">
        <f ca="1">Validation!H735</f>
        <v>2</v>
      </c>
      <c r="BF735" t="str">
        <f ca="1">Validation!I735</f>
        <v/>
      </c>
      <c r="BJ735" t="str">
        <f>IF(AND(ISBLANK(Members[[#This Row],[DependentSSN]]),NOT(ISBLANK(Members[[#This Row],[MedicalPolicy]]))), "CoverageLevels", "Waivers")</f>
        <v>Waivers</v>
      </c>
      <c r="BK735" t="str">
        <f>IF(AND(ISBLANK(Members[[#This Row],[DependentSSN]]),NOT(ISBLANK(Members[[#This Row],[Dental Policy]]))), "CoverageLevels", "Waivers")</f>
        <v>Waivers</v>
      </c>
      <c r="BL735" t="str">
        <f>IF(AND(ISBLANK(Members[[#This Row],[DependentSSN]]),NOT(ISBLANK(Members[[#This Row],[VisionPolicy]]))), "CoverageLevels", "Waivers")</f>
        <v>Waivers</v>
      </c>
      <c r="BM735">
        <v>0</v>
      </c>
    </row>
    <row r="736" spans="1:65" x14ac:dyDescent="0.25">
      <c r="A736" s="4"/>
      <c r="B736" s="67"/>
      <c r="C736" s="68"/>
      <c r="D736" s="68"/>
      <c r="E736" s="69"/>
      <c r="F736" s="68"/>
      <c r="G736" s="69"/>
      <c r="H736" s="68"/>
      <c r="I736" s="68"/>
      <c r="J736" s="70"/>
      <c r="K736" s="68"/>
      <c r="L736" s="68"/>
      <c r="M736" s="71"/>
      <c r="N736" s="69"/>
      <c r="O736" s="69"/>
      <c r="P736" s="69"/>
      <c r="Q736" s="69"/>
      <c r="R736" s="69"/>
      <c r="S736" s="69"/>
      <c r="T736" s="68" t="str">
        <f>IF(IFERROR(VLOOKUP(Members[[#This Row],[Subscriber SSN]],$C$7:T735,18,FALSE), "") = 0, "",IFERROR(VLOOKUP(Members[[#This Row],[Subscriber SSN]],$C$7:T735,18,FALSE), ""))</f>
        <v/>
      </c>
      <c r="U736" s="68" t="str">
        <f>IF(IFERROR(VLOOKUP(Members[[#This Row],[Subscriber SSN]],$C$7:U735,19,FALSE), "") = 0, "",IFERROR(VLOOKUP(Members[[#This Row],[Subscriber SSN]],$C$7:U735,19,FALSE), ""))</f>
        <v/>
      </c>
      <c r="V736" s="69" t="str">
        <f>IF(IFERROR(VLOOKUP(Members[[#This Row],[Subscriber SSN]],$C$7:V735,20,FALSE), "") = 0, "", IFERROR(VLOOKUP(Members[[#This Row],[Subscriber SSN]],$C$7:V735,20,FALSE), ""))</f>
        <v/>
      </c>
      <c r="W736" s="68" t="str">
        <f>IF(IFERROR(VLOOKUP(Members[[#This Row],[Subscriber SSN]],$C$7:W735,21,FALSE), "") = 0, "", IFERROR(VLOOKUP(Members[[#This Row],[Subscriber SSN]],$C$7:W735,21,FALSE), ""))</f>
        <v/>
      </c>
      <c r="X736" s="68" t="str">
        <f>IF(IFERROR(VLOOKUP(Members[[#This Row],[Subscriber SSN]],$C$7:X735,22,FALSE), "") = 0, "", IFERROR(VLOOKUP(Members[[#This Row],[Subscriber SSN]],$C$7:X735,22,FALSE), ""))</f>
        <v/>
      </c>
      <c r="Y736" s="68"/>
      <c r="Z736" s="72"/>
      <c r="AA736" s="69"/>
      <c r="AB736" s="69"/>
      <c r="AC736" s="70"/>
      <c r="AD736" s="110">
        <f t="shared" si="22"/>
        <v>45292</v>
      </c>
      <c r="AE736" s="69"/>
      <c r="AF736" s="69"/>
      <c r="AG736" s="71"/>
      <c r="AH736" s="69"/>
      <c r="AI736" s="69"/>
      <c r="AJ736" s="69"/>
      <c r="AK736" s="69"/>
      <c r="AL736" s="69"/>
      <c r="AM736" s="69"/>
      <c r="AN736" s="69"/>
      <c r="AO736" s="69"/>
      <c r="AP736" s="73"/>
      <c r="AQ736" s="73"/>
      <c r="AR736" s="73"/>
      <c r="AS736" s="73"/>
      <c r="AT736" s="73"/>
      <c r="AU736" s="73"/>
      <c r="AV736" s="73"/>
      <c r="AW736" s="73"/>
      <c r="AX736" s="73"/>
      <c r="AY736" s="73"/>
      <c r="AZ736" s="73"/>
      <c r="BA736" s="73"/>
      <c r="BB736" s="73"/>
      <c r="BC736" s="74"/>
      <c r="BD736" s="222" t="str">
        <f t="shared" si="23"/>
        <v xml:space="preserve"> </v>
      </c>
      <c r="BE736" s="76">
        <f ca="1">Validation!H736</f>
        <v>2</v>
      </c>
      <c r="BF736" t="str">
        <f ca="1">Validation!I736</f>
        <v/>
      </c>
      <c r="BJ736" t="str">
        <f>IF(AND(ISBLANK(Members[[#This Row],[DependentSSN]]),NOT(ISBLANK(Members[[#This Row],[MedicalPolicy]]))), "CoverageLevels", "Waivers")</f>
        <v>Waivers</v>
      </c>
      <c r="BK736" t="str">
        <f>IF(AND(ISBLANK(Members[[#This Row],[DependentSSN]]),NOT(ISBLANK(Members[[#This Row],[Dental Policy]]))), "CoverageLevels", "Waivers")</f>
        <v>Waivers</v>
      </c>
      <c r="BL736" t="str">
        <f>IF(AND(ISBLANK(Members[[#This Row],[DependentSSN]]),NOT(ISBLANK(Members[[#This Row],[VisionPolicy]]))), "CoverageLevels", "Waivers")</f>
        <v>Waivers</v>
      </c>
      <c r="BM736">
        <v>0</v>
      </c>
    </row>
    <row r="737" spans="1:65" x14ac:dyDescent="0.25">
      <c r="A737" s="4"/>
      <c r="B737" s="67"/>
      <c r="C737" s="68"/>
      <c r="D737" s="68"/>
      <c r="E737" s="69"/>
      <c r="F737" s="68"/>
      <c r="G737" s="69"/>
      <c r="H737" s="68"/>
      <c r="I737" s="68"/>
      <c r="J737" s="70"/>
      <c r="K737" s="68"/>
      <c r="L737" s="68"/>
      <c r="M737" s="71"/>
      <c r="N737" s="69"/>
      <c r="O737" s="69"/>
      <c r="P737" s="69"/>
      <c r="Q737" s="69"/>
      <c r="R737" s="69"/>
      <c r="S737" s="69"/>
      <c r="T737" s="68" t="str">
        <f>IF(IFERROR(VLOOKUP(Members[[#This Row],[Subscriber SSN]],$C$7:T736,18,FALSE), "") = 0, "",IFERROR(VLOOKUP(Members[[#This Row],[Subscriber SSN]],$C$7:T736,18,FALSE), ""))</f>
        <v/>
      </c>
      <c r="U737" s="68" t="str">
        <f>IF(IFERROR(VLOOKUP(Members[[#This Row],[Subscriber SSN]],$C$7:U736,19,FALSE), "") = 0, "",IFERROR(VLOOKUP(Members[[#This Row],[Subscriber SSN]],$C$7:U736,19,FALSE), ""))</f>
        <v/>
      </c>
      <c r="V737" s="69" t="str">
        <f>IF(IFERROR(VLOOKUP(Members[[#This Row],[Subscriber SSN]],$C$7:V736,20,FALSE), "") = 0, "", IFERROR(VLOOKUP(Members[[#This Row],[Subscriber SSN]],$C$7:V736,20,FALSE), ""))</f>
        <v/>
      </c>
      <c r="W737" s="68" t="str">
        <f>IF(IFERROR(VLOOKUP(Members[[#This Row],[Subscriber SSN]],$C$7:W736,21,FALSE), "") = 0, "", IFERROR(VLOOKUP(Members[[#This Row],[Subscriber SSN]],$C$7:W736,21,FALSE), ""))</f>
        <v/>
      </c>
      <c r="X737" s="68" t="str">
        <f>IF(IFERROR(VLOOKUP(Members[[#This Row],[Subscriber SSN]],$C$7:X736,22,FALSE), "") = 0, "", IFERROR(VLOOKUP(Members[[#This Row],[Subscriber SSN]],$C$7:X736,22,FALSE), ""))</f>
        <v/>
      </c>
      <c r="Y737" s="68"/>
      <c r="Z737" s="72"/>
      <c r="AA737" s="69"/>
      <c r="AB737" s="69"/>
      <c r="AC737" s="70"/>
      <c r="AD737" s="110">
        <f t="shared" si="22"/>
        <v>45292</v>
      </c>
      <c r="AE737" s="69"/>
      <c r="AF737" s="69"/>
      <c r="AG737" s="71"/>
      <c r="AH737" s="69"/>
      <c r="AI737" s="69"/>
      <c r="AJ737" s="69"/>
      <c r="AK737" s="69"/>
      <c r="AL737" s="69"/>
      <c r="AM737" s="69"/>
      <c r="AN737" s="69"/>
      <c r="AO737" s="69"/>
      <c r="AP737" s="73"/>
      <c r="AQ737" s="73"/>
      <c r="AR737" s="73"/>
      <c r="AS737" s="73"/>
      <c r="AT737" s="73"/>
      <c r="AU737" s="73"/>
      <c r="AV737" s="73"/>
      <c r="AW737" s="73"/>
      <c r="AX737" s="73"/>
      <c r="AY737" s="73"/>
      <c r="AZ737" s="73"/>
      <c r="BA737" s="73"/>
      <c r="BB737" s="73"/>
      <c r="BC737" s="74"/>
      <c r="BD737" s="222" t="str">
        <f t="shared" si="23"/>
        <v xml:space="preserve"> </v>
      </c>
      <c r="BE737" s="76">
        <f ca="1">Validation!H737</f>
        <v>2</v>
      </c>
      <c r="BF737" t="str">
        <f ca="1">Validation!I737</f>
        <v/>
      </c>
      <c r="BJ737" t="str">
        <f>IF(AND(ISBLANK(Members[[#This Row],[DependentSSN]]),NOT(ISBLANK(Members[[#This Row],[MedicalPolicy]]))), "CoverageLevels", "Waivers")</f>
        <v>Waivers</v>
      </c>
      <c r="BK737" t="str">
        <f>IF(AND(ISBLANK(Members[[#This Row],[DependentSSN]]),NOT(ISBLANK(Members[[#This Row],[Dental Policy]]))), "CoverageLevels", "Waivers")</f>
        <v>Waivers</v>
      </c>
      <c r="BL737" t="str">
        <f>IF(AND(ISBLANK(Members[[#This Row],[DependentSSN]]),NOT(ISBLANK(Members[[#This Row],[VisionPolicy]]))), "CoverageLevels", "Waivers")</f>
        <v>Waivers</v>
      </c>
      <c r="BM737">
        <v>0</v>
      </c>
    </row>
    <row r="738" spans="1:65" x14ac:dyDescent="0.25">
      <c r="A738" s="4"/>
      <c r="B738" s="67"/>
      <c r="C738" s="68"/>
      <c r="D738" s="68"/>
      <c r="E738" s="69"/>
      <c r="F738" s="68"/>
      <c r="G738" s="69"/>
      <c r="H738" s="68"/>
      <c r="I738" s="68"/>
      <c r="J738" s="70"/>
      <c r="K738" s="68"/>
      <c r="L738" s="68"/>
      <c r="M738" s="71"/>
      <c r="N738" s="69"/>
      <c r="O738" s="69"/>
      <c r="P738" s="69"/>
      <c r="Q738" s="69"/>
      <c r="R738" s="69"/>
      <c r="S738" s="69"/>
      <c r="T738" s="68" t="str">
        <f>IF(IFERROR(VLOOKUP(Members[[#This Row],[Subscriber SSN]],$C$7:T737,18,FALSE), "") = 0, "",IFERROR(VLOOKUP(Members[[#This Row],[Subscriber SSN]],$C$7:T737,18,FALSE), ""))</f>
        <v/>
      </c>
      <c r="U738" s="68" t="str">
        <f>IF(IFERROR(VLOOKUP(Members[[#This Row],[Subscriber SSN]],$C$7:U737,19,FALSE), "") = 0, "",IFERROR(VLOOKUP(Members[[#This Row],[Subscriber SSN]],$C$7:U737,19,FALSE), ""))</f>
        <v/>
      </c>
      <c r="V738" s="69" t="str">
        <f>IF(IFERROR(VLOOKUP(Members[[#This Row],[Subscriber SSN]],$C$7:V737,20,FALSE), "") = 0, "", IFERROR(VLOOKUP(Members[[#This Row],[Subscriber SSN]],$C$7:V737,20,FALSE), ""))</f>
        <v/>
      </c>
      <c r="W738" s="68" t="str">
        <f>IF(IFERROR(VLOOKUP(Members[[#This Row],[Subscriber SSN]],$C$7:W737,21,FALSE), "") = 0, "", IFERROR(VLOOKUP(Members[[#This Row],[Subscriber SSN]],$C$7:W737,21,FALSE), ""))</f>
        <v/>
      </c>
      <c r="X738" s="68" t="str">
        <f>IF(IFERROR(VLOOKUP(Members[[#This Row],[Subscriber SSN]],$C$7:X737,22,FALSE), "") = 0, "", IFERROR(VLOOKUP(Members[[#This Row],[Subscriber SSN]],$C$7:X737,22,FALSE), ""))</f>
        <v/>
      </c>
      <c r="Y738" s="68"/>
      <c r="Z738" s="72"/>
      <c r="AA738" s="69"/>
      <c r="AB738" s="69"/>
      <c r="AC738" s="70"/>
      <c r="AD738" s="110">
        <f t="shared" si="22"/>
        <v>45292</v>
      </c>
      <c r="AE738" s="69"/>
      <c r="AF738" s="69"/>
      <c r="AG738" s="71"/>
      <c r="AH738" s="69"/>
      <c r="AI738" s="69"/>
      <c r="AJ738" s="69"/>
      <c r="AK738" s="69"/>
      <c r="AL738" s="69"/>
      <c r="AM738" s="69"/>
      <c r="AN738" s="69"/>
      <c r="AO738" s="69"/>
      <c r="AP738" s="73"/>
      <c r="AQ738" s="73"/>
      <c r="AR738" s="73"/>
      <c r="AS738" s="73"/>
      <c r="AT738" s="73"/>
      <c r="AU738" s="73"/>
      <c r="AV738" s="73"/>
      <c r="AW738" s="73"/>
      <c r="AX738" s="73"/>
      <c r="AY738" s="73"/>
      <c r="AZ738" s="73"/>
      <c r="BA738" s="73"/>
      <c r="BB738" s="73"/>
      <c r="BC738" s="74"/>
      <c r="BD738" s="222" t="str">
        <f t="shared" si="23"/>
        <v xml:space="preserve"> </v>
      </c>
      <c r="BE738" s="76">
        <f ca="1">Validation!H738</f>
        <v>2</v>
      </c>
      <c r="BF738" t="str">
        <f ca="1">Validation!I738</f>
        <v/>
      </c>
      <c r="BJ738" t="str">
        <f>IF(AND(ISBLANK(Members[[#This Row],[DependentSSN]]),NOT(ISBLANK(Members[[#This Row],[MedicalPolicy]]))), "CoverageLevels", "Waivers")</f>
        <v>Waivers</v>
      </c>
      <c r="BK738" t="str">
        <f>IF(AND(ISBLANK(Members[[#This Row],[DependentSSN]]),NOT(ISBLANK(Members[[#This Row],[Dental Policy]]))), "CoverageLevels", "Waivers")</f>
        <v>Waivers</v>
      </c>
      <c r="BL738" t="str">
        <f>IF(AND(ISBLANK(Members[[#This Row],[DependentSSN]]),NOT(ISBLANK(Members[[#This Row],[VisionPolicy]]))), "CoverageLevels", "Waivers")</f>
        <v>Waivers</v>
      </c>
      <c r="BM738">
        <v>0</v>
      </c>
    </row>
    <row r="739" spans="1:65" x14ac:dyDescent="0.25">
      <c r="A739" s="4"/>
      <c r="B739" s="67"/>
      <c r="C739" s="68"/>
      <c r="D739" s="68"/>
      <c r="E739" s="69"/>
      <c r="F739" s="68"/>
      <c r="G739" s="69"/>
      <c r="H739" s="68"/>
      <c r="I739" s="68"/>
      <c r="J739" s="70"/>
      <c r="K739" s="68"/>
      <c r="L739" s="68"/>
      <c r="M739" s="71"/>
      <c r="N739" s="69"/>
      <c r="O739" s="69"/>
      <c r="P739" s="69"/>
      <c r="Q739" s="69"/>
      <c r="R739" s="69"/>
      <c r="S739" s="69"/>
      <c r="T739" s="68" t="str">
        <f>IF(IFERROR(VLOOKUP(Members[[#This Row],[Subscriber SSN]],$C$7:T738,18,FALSE), "") = 0, "",IFERROR(VLOOKUP(Members[[#This Row],[Subscriber SSN]],$C$7:T738,18,FALSE), ""))</f>
        <v/>
      </c>
      <c r="U739" s="68" t="str">
        <f>IF(IFERROR(VLOOKUP(Members[[#This Row],[Subscriber SSN]],$C$7:U738,19,FALSE), "") = 0, "",IFERROR(VLOOKUP(Members[[#This Row],[Subscriber SSN]],$C$7:U738,19,FALSE), ""))</f>
        <v/>
      </c>
      <c r="V739" s="69" t="str">
        <f>IF(IFERROR(VLOOKUP(Members[[#This Row],[Subscriber SSN]],$C$7:V738,20,FALSE), "") = 0, "", IFERROR(VLOOKUP(Members[[#This Row],[Subscriber SSN]],$C$7:V738,20,FALSE), ""))</f>
        <v/>
      </c>
      <c r="W739" s="68" t="str">
        <f>IF(IFERROR(VLOOKUP(Members[[#This Row],[Subscriber SSN]],$C$7:W738,21,FALSE), "") = 0, "", IFERROR(VLOOKUP(Members[[#This Row],[Subscriber SSN]],$C$7:W738,21,FALSE), ""))</f>
        <v/>
      </c>
      <c r="X739" s="68" t="str">
        <f>IF(IFERROR(VLOOKUP(Members[[#This Row],[Subscriber SSN]],$C$7:X738,22,FALSE), "") = 0, "", IFERROR(VLOOKUP(Members[[#This Row],[Subscriber SSN]],$C$7:X738,22,FALSE), ""))</f>
        <v/>
      </c>
      <c r="Y739" s="68"/>
      <c r="Z739" s="72"/>
      <c r="AA739" s="69"/>
      <c r="AB739" s="69"/>
      <c r="AC739" s="70"/>
      <c r="AD739" s="110">
        <f t="shared" si="22"/>
        <v>45292</v>
      </c>
      <c r="AE739" s="69"/>
      <c r="AF739" s="69"/>
      <c r="AG739" s="71"/>
      <c r="AH739" s="69"/>
      <c r="AI739" s="69"/>
      <c r="AJ739" s="69"/>
      <c r="AK739" s="69"/>
      <c r="AL739" s="69"/>
      <c r="AM739" s="69"/>
      <c r="AN739" s="69"/>
      <c r="AO739" s="69"/>
      <c r="AP739" s="73"/>
      <c r="AQ739" s="73"/>
      <c r="AR739" s="73"/>
      <c r="AS739" s="73"/>
      <c r="AT739" s="73"/>
      <c r="AU739" s="73"/>
      <c r="AV739" s="73"/>
      <c r="AW739" s="73"/>
      <c r="AX739" s="73"/>
      <c r="AY739" s="73"/>
      <c r="AZ739" s="73"/>
      <c r="BA739" s="73"/>
      <c r="BB739" s="73"/>
      <c r="BC739" s="74"/>
      <c r="BD739" s="222" t="str">
        <f t="shared" si="23"/>
        <v xml:space="preserve"> </v>
      </c>
      <c r="BE739" s="76">
        <f ca="1">Validation!H739</f>
        <v>2</v>
      </c>
      <c r="BF739" t="str">
        <f ca="1">Validation!I739</f>
        <v/>
      </c>
      <c r="BJ739" t="str">
        <f>IF(AND(ISBLANK(Members[[#This Row],[DependentSSN]]),NOT(ISBLANK(Members[[#This Row],[MedicalPolicy]]))), "CoverageLevels", "Waivers")</f>
        <v>Waivers</v>
      </c>
      <c r="BK739" t="str">
        <f>IF(AND(ISBLANK(Members[[#This Row],[DependentSSN]]),NOT(ISBLANK(Members[[#This Row],[Dental Policy]]))), "CoverageLevels", "Waivers")</f>
        <v>Waivers</v>
      </c>
      <c r="BL739" t="str">
        <f>IF(AND(ISBLANK(Members[[#This Row],[DependentSSN]]),NOT(ISBLANK(Members[[#This Row],[VisionPolicy]]))), "CoverageLevels", "Waivers")</f>
        <v>Waivers</v>
      </c>
      <c r="BM739">
        <v>0</v>
      </c>
    </row>
    <row r="740" spans="1:65" x14ac:dyDescent="0.25">
      <c r="A740" s="4"/>
      <c r="B740" s="67"/>
      <c r="C740" s="68"/>
      <c r="D740" s="68"/>
      <c r="E740" s="69"/>
      <c r="F740" s="68"/>
      <c r="G740" s="69"/>
      <c r="H740" s="68"/>
      <c r="I740" s="68"/>
      <c r="J740" s="70"/>
      <c r="K740" s="68"/>
      <c r="L740" s="68"/>
      <c r="M740" s="71"/>
      <c r="N740" s="69"/>
      <c r="O740" s="69"/>
      <c r="P740" s="69"/>
      <c r="Q740" s="69"/>
      <c r="R740" s="69"/>
      <c r="S740" s="69"/>
      <c r="T740" s="68" t="str">
        <f>IF(IFERROR(VLOOKUP(Members[[#This Row],[Subscriber SSN]],$C$7:T739,18,FALSE), "") = 0, "",IFERROR(VLOOKUP(Members[[#This Row],[Subscriber SSN]],$C$7:T739,18,FALSE), ""))</f>
        <v/>
      </c>
      <c r="U740" s="68" t="str">
        <f>IF(IFERROR(VLOOKUP(Members[[#This Row],[Subscriber SSN]],$C$7:U739,19,FALSE), "") = 0, "",IFERROR(VLOOKUP(Members[[#This Row],[Subscriber SSN]],$C$7:U739,19,FALSE), ""))</f>
        <v/>
      </c>
      <c r="V740" s="69" t="str">
        <f>IF(IFERROR(VLOOKUP(Members[[#This Row],[Subscriber SSN]],$C$7:V739,20,FALSE), "") = 0, "", IFERROR(VLOOKUP(Members[[#This Row],[Subscriber SSN]],$C$7:V739,20,FALSE), ""))</f>
        <v/>
      </c>
      <c r="W740" s="68" t="str">
        <f>IF(IFERROR(VLOOKUP(Members[[#This Row],[Subscriber SSN]],$C$7:W739,21,FALSE), "") = 0, "", IFERROR(VLOOKUP(Members[[#This Row],[Subscriber SSN]],$C$7:W739,21,FALSE), ""))</f>
        <v/>
      </c>
      <c r="X740" s="68" t="str">
        <f>IF(IFERROR(VLOOKUP(Members[[#This Row],[Subscriber SSN]],$C$7:X739,22,FALSE), "") = 0, "", IFERROR(VLOOKUP(Members[[#This Row],[Subscriber SSN]],$C$7:X739,22,FALSE), ""))</f>
        <v/>
      </c>
      <c r="Y740" s="68"/>
      <c r="Z740" s="72"/>
      <c r="AA740" s="69"/>
      <c r="AB740" s="69"/>
      <c r="AC740" s="70"/>
      <c r="AD740" s="110">
        <f t="shared" si="22"/>
        <v>45292</v>
      </c>
      <c r="AE740" s="69"/>
      <c r="AF740" s="69"/>
      <c r="AG740" s="71"/>
      <c r="AH740" s="69"/>
      <c r="AI740" s="69"/>
      <c r="AJ740" s="69"/>
      <c r="AK740" s="69"/>
      <c r="AL740" s="69"/>
      <c r="AM740" s="69"/>
      <c r="AN740" s="69"/>
      <c r="AO740" s="69"/>
      <c r="AP740" s="73"/>
      <c r="AQ740" s="73"/>
      <c r="AR740" s="73"/>
      <c r="AS740" s="73"/>
      <c r="AT740" s="73"/>
      <c r="AU740" s="73"/>
      <c r="AV740" s="73"/>
      <c r="AW740" s="73"/>
      <c r="AX740" s="73"/>
      <c r="AY740" s="73"/>
      <c r="AZ740" s="73"/>
      <c r="BA740" s="73"/>
      <c r="BB740" s="73"/>
      <c r="BC740" s="74"/>
      <c r="BD740" s="222" t="str">
        <f t="shared" si="23"/>
        <v xml:space="preserve"> </v>
      </c>
      <c r="BE740" s="76">
        <f ca="1">Validation!H740</f>
        <v>2</v>
      </c>
      <c r="BF740" t="str">
        <f ca="1">Validation!I740</f>
        <v/>
      </c>
      <c r="BJ740" t="str">
        <f>IF(AND(ISBLANK(Members[[#This Row],[DependentSSN]]),NOT(ISBLANK(Members[[#This Row],[MedicalPolicy]]))), "CoverageLevels", "Waivers")</f>
        <v>Waivers</v>
      </c>
      <c r="BK740" t="str">
        <f>IF(AND(ISBLANK(Members[[#This Row],[DependentSSN]]),NOT(ISBLANK(Members[[#This Row],[Dental Policy]]))), "CoverageLevels", "Waivers")</f>
        <v>Waivers</v>
      </c>
      <c r="BL740" t="str">
        <f>IF(AND(ISBLANK(Members[[#This Row],[DependentSSN]]),NOT(ISBLANK(Members[[#This Row],[VisionPolicy]]))), "CoverageLevels", "Waivers")</f>
        <v>Waivers</v>
      </c>
      <c r="BM740">
        <v>0</v>
      </c>
    </row>
    <row r="741" spans="1:65" x14ac:dyDescent="0.25">
      <c r="A741" s="4"/>
      <c r="B741" s="67"/>
      <c r="C741" s="68"/>
      <c r="D741" s="68"/>
      <c r="E741" s="69"/>
      <c r="F741" s="68"/>
      <c r="G741" s="69"/>
      <c r="H741" s="68"/>
      <c r="I741" s="68"/>
      <c r="J741" s="70"/>
      <c r="K741" s="68"/>
      <c r="L741" s="68"/>
      <c r="M741" s="71"/>
      <c r="N741" s="69"/>
      <c r="O741" s="69"/>
      <c r="P741" s="69"/>
      <c r="Q741" s="69"/>
      <c r="R741" s="69"/>
      <c r="S741" s="69"/>
      <c r="T741" s="68" t="str">
        <f>IF(IFERROR(VLOOKUP(Members[[#This Row],[Subscriber SSN]],$C$7:T740,18,FALSE), "") = 0, "",IFERROR(VLOOKUP(Members[[#This Row],[Subscriber SSN]],$C$7:T740,18,FALSE), ""))</f>
        <v/>
      </c>
      <c r="U741" s="68" t="str">
        <f>IF(IFERROR(VLOOKUP(Members[[#This Row],[Subscriber SSN]],$C$7:U740,19,FALSE), "") = 0, "",IFERROR(VLOOKUP(Members[[#This Row],[Subscriber SSN]],$C$7:U740,19,FALSE), ""))</f>
        <v/>
      </c>
      <c r="V741" s="69" t="str">
        <f>IF(IFERROR(VLOOKUP(Members[[#This Row],[Subscriber SSN]],$C$7:V740,20,FALSE), "") = 0, "", IFERROR(VLOOKUP(Members[[#This Row],[Subscriber SSN]],$C$7:V740,20,FALSE), ""))</f>
        <v/>
      </c>
      <c r="W741" s="68" t="str">
        <f>IF(IFERROR(VLOOKUP(Members[[#This Row],[Subscriber SSN]],$C$7:W740,21,FALSE), "") = 0, "", IFERROR(VLOOKUP(Members[[#This Row],[Subscriber SSN]],$C$7:W740,21,FALSE), ""))</f>
        <v/>
      </c>
      <c r="X741" s="68" t="str">
        <f>IF(IFERROR(VLOOKUP(Members[[#This Row],[Subscriber SSN]],$C$7:X740,22,FALSE), "") = 0, "", IFERROR(VLOOKUP(Members[[#This Row],[Subscriber SSN]],$C$7:X740,22,FALSE), ""))</f>
        <v/>
      </c>
      <c r="Y741" s="68"/>
      <c r="Z741" s="72"/>
      <c r="AA741" s="69"/>
      <c r="AB741" s="69"/>
      <c r="AC741" s="70"/>
      <c r="AD741" s="110">
        <f t="shared" si="22"/>
        <v>45292</v>
      </c>
      <c r="AE741" s="69"/>
      <c r="AF741" s="69"/>
      <c r="AG741" s="71"/>
      <c r="AH741" s="69"/>
      <c r="AI741" s="69"/>
      <c r="AJ741" s="69"/>
      <c r="AK741" s="69"/>
      <c r="AL741" s="69"/>
      <c r="AM741" s="69"/>
      <c r="AN741" s="69"/>
      <c r="AO741" s="69"/>
      <c r="AP741" s="73"/>
      <c r="AQ741" s="73"/>
      <c r="AR741" s="73"/>
      <c r="AS741" s="73"/>
      <c r="AT741" s="73"/>
      <c r="AU741" s="73"/>
      <c r="AV741" s="73"/>
      <c r="AW741" s="73"/>
      <c r="AX741" s="73"/>
      <c r="AY741" s="73"/>
      <c r="AZ741" s="73"/>
      <c r="BA741" s="73"/>
      <c r="BB741" s="73"/>
      <c r="BC741" s="74"/>
      <c r="BD741" s="222" t="str">
        <f t="shared" si="23"/>
        <v xml:space="preserve"> </v>
      </c>
      <c r="BE741" s="76">
        <f ca="1">Validation!H741</f>
        <v>2</v>
      </c>
      <c r="BF741" t="str">
        <f ca="1">Validation!I741</f>
        <v/>
      </c>
      <c r="BJ741" t="str">
        <f>IF(AND(ISBLANK(Members[[#This Row],[DependentSSN]]),NOT(ISBLANK(Members[[#This Row],[MedicalPolicy]]))), "CoverageLevels", "Waivers")</f>
        <v>Waivers</v>
      </c>
      <c r="BK741" t="str">
        <f>IF(AND(ISBLANK(Members[[#This Row],[DependentSSN]]),NOT(ISBLANK(Members[[#This Row],[Dental Policy]]))), "CoverageLevels", "Waivers")</f>
        <v>Waivers</v>
      </c>
      <c r="BL741" t="str">
        <f>IF(AND(ISBLANK(Members[[#This Row],[DependentSSN]]),NOT(ISBLANK(Members[[#This Row],[VisionPolicy]]))), "CoverageLevels", "Waivers")</f>
        <v>Waivers</v>
      </c>
      <c r="BM741">
        <v>0</v>
      </c>
    </row>
    <row r="742" spans="1:65" x14ac:dyDescent="0.25">
      <c r="A742" s="4"/>
      <c r="B742" s="67"/>
      <c r="C742" s="68"/>
      <c r="D742" s="68"/>
      <c r="E742" s="69"/>
      <c r="F742" s="68"/>
      <c r="G742" s="69"/>
      <c r="H742" s="68"/>
      <c r="I742" s="68"/>
      <c r="J742" s="70"/>
      <c r="K742" s="68"/>
      <c r="L742" s="68"/>
      <c r="M742" s="71"/>
      <c r="N742" s="69"/>
      <c r="O742" s="69"/>
      <c r="P742" s="69"/>
      <c r="Q742" s="69"/>
      <c r="R742" s="69"/>
      <c r="S742" s="69"/>
      <c r="T742" s="68" t="str">
        <f>IF(IFERROR(VLOOKUP(Members[[#This Row],[Subscriber SSN]],$C$7:T741,18,FALSE), "") = 0, "",IFERROR(VLOOKUP(Members[[#This Row],[Subscriber SSN]],$C$7:T741,18,FALSE), ""))</f>
        <v/>
      </c>
      <c r="U742" s="68" t="str">
        <f>IF(IFERROR(VLOOKUP(Members[[#This Row],[Subscriber SSN]],$C$7:U741,19,FALSE), "") = 0, "",IFERROR(VLOOKUP(Members[[#This Row],[Subscriber SSN]],$C$7:U741,19,FALSE), ""))</f>
        <v/>
      </c>
      <c r="V742" s="69" t="str">
        <f>IF(IFERROR(VLOOKUP(Members[[#This Row],[Subscriber SSN]],$C$7:V741,20,FALSE), "") = 0, "", IFERROR(VLOOKUP(Members[[#This Row],[Subscriber SSN]],$C$7:V741,20,FALSE), ""))</f>
        <v/>
      </c>
      <c r="W742" s="68" t="str">
        <f>IF(IFERROR(VLOOKUP(Members[[#This Row],[Subscriber SSN]],$C$7:W741,21,FALSE), "") = 0, "", IFERROR(VLOOKUP(Members[[#This Row],[Subscriber SSN]],$C$7:W741,21,FALSE), ""))</f>
        <v/>
      </c>
      <c r="X742" s="68" t="str">
        <f>IF(IFERROR(VLOOKUP(Members[[#This Row],[Subscriber SSN]],$C$7:X741,22,FALSE), "") = 0, "", IFERROR(VLOOKUP(Members[[#This Row],[Subscriber SSN]],$C$7:X741,22,FALSE), ""))</f>
        <v/>
      </c>
      <c r="Y742" s="68"/>
      <c r="Z742" s="72"/>
      <c r="AA742" s="69"/>
      <c r="AB742" s="69"/>
      <c r="AC742" s="70"/>
      <c r="AD742" s="110">
        <f t="shared" si="22"/>
        <v>45292</v>
      </c>
      <c r="AE742" s="69"/>
      <c r="AF742" s="69"/>
      <c r="AG742" s="71"/>
      <c r="AH742" s="69"/>
      <c r="AI742" s="69"/>
      <c r="AJ742" s="69"/>
      <c r="AK742" s="69"/>
      <c r="AL742" s="69"/>
      <c r="AM742" s="69"/>
      <c r="AN742" s="69"/>
      <c r="AO742" s="69"/>
      <c r="AP742" s="73"/>
      <c r="AQ742" s="73"/>
      <c r="AR742" s="73"/>
      <c r="AS742" s="73"/>
      <c r="AT742" s="73"/>
      <c r="AU742" s="73"/>
      <c r="AV742" s="73"/>
      <c r="AW742" s="73"/>
      <c r="AX742" s="73"/>
      <c r="AY742" s="73"/>
      <c r="AZ742" s="73"/>
      <c r="BA742" s="73"/>
      <c r="BB742" s="73"/>
      <c r="BC742" s="74"/>
      <c r="BD742" s="222" t="str">
        <f t="shared" si="23"/>
        <v xml:space="preserve"> </v>
      </c>
      <c r="BE742" s="76">
        <f ca="1">Validation!H742</f>
        <v>2</v>
      </c>
      <c r="BF742" t="str">
        <f ca="1">Validation!I742</f>
        <v/>
      </c>
      <c r="BJ742" t="str">
        <f>IF(AND(ISBLANK(Members[[#This Row],[DependentSSN]]),NOT(ISBLANK(Members[[#This Row],[MedicalPolicy]]))), "CoverageLevels", "Waivers")</f>
        <v>Waivers</v>
      </c>
      <c r="BK742" t="str">
        <f>IF(AND(ISBLANK(Members[[#This Row],[DependentSSN]]),NOT(ISBLANK(Members[[#This Row],[Dental Policy]]))), "CoverageLevels", "Waivers")</f>
        <v>Waivers</v>
      </c>
      <c r="BL742" t="str">
        <f>IF(AND(ISBLANK(Members[[#This Row],[DependentSSN]]),NOT(ISBLANK(Members[[#This Row],[VisionPolicy]]))), "CoverageLevels", "Waivers")</f>
        <v>Waivers</v>
      </c>
      <c r="BM742">
        <v>0</v>
      </c>
    </row>
    <row r="743" spans="1:65" x14ac:dyDescent="0.25">
      <c r="A743" s="4"/>
      <c r="B743" s="67"/>
      <c r="C743" s="68"/>
      <c r="D743" s="68"/>
      <c r="E743" s="69"/>
      <c r="F743" s="68"/>
      <c r="G743" s="69"/>
      <c r="H743" s="68"/>
      <c r="I743" s="68"/>
      <c r="J743" s="70"/>
      <c r="K743" s="68"/>
      <c r="L743" s="68"/>
      <c r="M743" s="71"/>
      <c r="N743" s="69"/>
      <c r="O743" s="69"/>
      <c r="P743" s="69"/>
      <c r="Q743" s="69"/>
      <c r="R743" s="69"/>
      <c r="S743" s="69"/>
      <c r="T743" s="68" t="str">
        <f>IF(IFERROR(VLOOKUP(Members[[#This Row],[Subscriber SSN]],$C$7:T742,18,FALSE), "") = 0, "",IFERROR(VLOOKUP(Members[[#This Row],[Subscriber SSN]],$C$7:T742,18,FALSE), ""))</f>
        <v/>
      </c>
      <c r="U743" s="68" t="str">
        <f>IF(IFERROR(VLOOKUP(Members[[#This Row],[Subscriber SSN]],$C$7:U742,19,FALSE), "") = 0, "",IFERROR(VLOOKUP(Members[[#This Row],[Subscriber SSN]],$C$7:U742,19,FALSE), ""))</f>
        <v/>
      </c>
      <c r="V743" s="69" t="str">
        <f>IF(IFERROR(VLOOKUP(Members[[#This Row],[Subscriber SSN]],$C$7:V742,20,FALSE), "") = 0, "", IFERROR(VLOOKUP(Members[[#This Row],[Subscriber SSN]],$C$7:V742,20,FALSE), ""))</f>
        <v/>
      </c>
      <c r="W743" s="68" t="str">
        <f>IF(IFERROR(VLOOKUP(Members[[#This Row],[Subscriber SSN]],$C$7:W742,21,FALSE), "") = 0, "", IFERROR(VLOOKUP(Members[[#This Row],[Subscriber SSN]],$C$7:W742,21,FALSE), ""))</f>
        <v/>
      </c>
      <c r="X743" s="68" t="str">
        <f>IF(IFERROR(VLOOKUP(Members[[#This Row],[Subscriber SSN]],$C$7:X742,22,FALSE), "") = 0, "", IFERROR(VLOOKUP(Members[[#This Row],[Subscriber SSN]],$C$7:X742,22,FALSE), ""))</f>
        <v/>
      </c>
      <c r="Y743" s="68"/>
      <c r="Z743" s="72"/>
      <c r="AA743" s="69"/>
      <c r="AB743" s="69"/>
      <c r="AC743" s="70"/>
      <c r="AD743" s="110">
        <f t="shared" si="22"/>
        <v>45292</v>
      </c>
      <c r="AE743" s="69"/>
      <c r="AF743" s="69"/>
      <c r="AG743" s="71"/>
      <c r="AH743" s="69"/>
      <c r="AI743" s="69"/>
      <c r="AJ743" s="69"/>
      <c r="AK743" s="69"/>
      <c r="AL743" s="69"/>
      <c r="AM743" s="69"/>
      <c r="AN743" s="69"/>
      <c r="AO743" s="69"/>
      <c r="AP743" s="73"/>
      <c r="AQ743" s="73"/>
      <c r="AR743" s="73"/>
      <c r="AS743" s="73"/>
      <c r="AT743" s="73"/>
      <c r="AU743" s="73"/>
      <c r="AV743" s="73"/>
      <c r="AW743" s="73"/>
      <c r="AX743" s="73"/>
      <c r="AY743" s="73"/>
      <c r="AZ743" s="73"/>
      <c r="BA743" s="73"/>
      <c r="BB743" s="73"/>
      <c r="BC743" s="74"/>
      <c r="BD743" s="222" t="str">
        <f t="shared" si="23"/>
        <v xml:space="preserve"> </v>
      </c>
      <c r="BE743" s="76">
        <f ca="1">Validation!H743</f>
        <v>2</v>
      </c>
      <c r="BF743" t="str">
        <f ca="1">Validation!I743</f>
        <v/>
      </c>
      <c r="BJ743" t="str">
        <f>IF(AND(ISBLANK(Members[[#This Row],[DependentSSN]]),NOT(ISBLANK(Members[[#This Row],[MedicalPolicy]]))), "CoverageLevels", "Waivers")</f>
        <v>Waivers</v>
      </c>
      <c r="BK743" t="str">
        <f>IF(AND(ISBLANK(Members[[#This Row],[DependentSSN]]),NOT(ISBLANK(Members[[#This Row],[Dental Policy]]))), "CoverageLevels", "Waivers")</f>
        <v>Waivers</v>
      </c>
      <c r="BL743" t="str">
        <f>IF(AND(ISBLANK(Members[[#This Row],[DependentSSN]]),NOT(ISBLANK(Members[[#This Row],[VisionPolicy]]))), "CoverageLevels", "Waivers")</f>
        <v>Waivers</v>
      </c>
      <c r="BM743">
        <v>0</v>
      </c>
    </row>
    <row r="744" spans="1:65" x14ac:dyDescent="0.25">
      <c r="A744" s="4"/>
      <c r="B744" s="67"/>
      <c r="C744" s="68"/>
      <c r="D744" s="68"/>
      <c r="E744" s="69"/>
      <c r="F744" s="68"/>
      <c r="G744" s="69"/>
      <c r="H744" s="68"/>
      <c r="I744" s="68"/>
      <c r="J744" s="70"/>
      <c r="K744" s="68"/>
      <c r="L744" s="68"/>
      <c r="M744" s="71"/>
      <c r="N744" s="69"/>
      <c r="O744" s="69"/>
      <c r="P744" s="69"/>
      <c r="Q744" s="69"/>
      <c r="R744" s="69"/>
      <c r="S744" s="69"/>
      <c r="T744" s="68" t="str">
        <f>IF(IFERROR(VLOOKUP(Members[[#This Row],[Subscriber SSN]],$C$7:T743,18,FALSE), "") = 0, "",IFERROR(VLOOKUP(Members[[#This Row],[Subscriber SSN]],$C$7:T743,18,FALSE), ""))</f>
        <v/>
      </c>
      <c r="U744" s="68" t="str">
        <f>IF(IFERROR(VLOOKUP(Members[[#This Row],[Subscriber SSN]],$C$7:U743,19,FALSE), "") = 0, "",IFERROR(VLOOKUP(Members[[#This Row],[Subscriber SSN]],$C$7:U743,19,FALSE), ""))</f>
        <v/>
      </c>
      <c r="V744" s="69" t="str">
        <f>IF(IFERROR(VLOOKUP(Members[[#This Row],[Subscriber SSN]],$C$7:V743,20,FALSE), "") = 0, "", IFERROR(VLOOKUP(Members[[#This Row],[Subscriber SSN]],$C$7:V743,20,FALSE), ""))</f>
        <v/>
      </c>
      <c r="W744" s="68" t="str">
        <f>IF(IFERROR(VLOOKUP(Members[[#This Row],[Subscriber SSN]],$C$7:W743,21,FALSE), "") = 0, "", IFERROR(VLOOKUP(Members[[#This Row],[Subscriber SSN]],$C$7:W743,21,FALSE), ""))</f>
        <v/>
      </c>
      <c r="X744" s="68" t="str">
        <f>IF(IFERROR(VLOOKUP(Members[[#This Row],[Subscriber SSN]],$C$7:X743,22,FALSE), "") = 0, "", IFERROR(VLOOKUP(Members[[#This Row],[Subscriber SSN]],$C$7:X743,22,FALSE), ""))</f>
        <v/>
      </c>
      <c r="Y744" s="68"/>
      <c r="Z744" s="72"/>
      <c r="AA744" s="69"/>
      <c r="AB744" s="69"/>
      <c r="AC744" s="70"/>
      <c r="AD744" s="110">
        <f t="shared" si="22"/>
        <v>45292</v>
      </c>
      <c r="AE744" s="69"/>
      <c r="AF744" s="69"/>
      <c r="AG744" s="71"/>
      <c r="AH744" s="69"/>
      <c r="AI744" s="69"/>
      <c r="AJ744" s="69"/>
      <c r="AK744" s="69"/>
      <c r="AL744" s="69"/>
      <c r="AM744" s="69"/>
      <c r="AN744" s="69"/>
      <c r="AO744" s="69"/>
      <c r="AP744" s="73"/>
      <c r="AQ744" s="73"/>
      <c r="AR744" s="73"/>
      <c r="AS744" s="73"/>
      <c r="AT744" s="73"/>
      <c r="AU744" s="73"/>
      <c r="AV744" s="73"/>
      <c r="AW744" s="73"/>
      <c r="AX744" s="73"/>
      <c r="AY744" s="73"/>
      <c r="AZ744" s="73"/>
      <c r="BA744" s="73"/>
      <c r="BB744" s="73"/>
      <c r="BC744" s="74"/>
      <c r="BD744" s="222" t="str">
        <f t="shared" si="23"/>
        <v xml:space="preserve"> </v>
      </c>
      <c r="BE744" s="76">
        <f ca="1">Validation!H744</f>
        <v>2</v>
      </c>
      <c r="BF744" t="str">
        <f ca="1">Validation!I744</f>
        <v/>
      </c>
      <c r="BJ744" t="str">
        <f>IF(AND(ISBLANK(Members[[#This Row],[DependentSSN]]),NOT(ISBLANK(Members[[#This Row],[MedicalPolicy]]))), "CoverageLevels", "Waivers")</f>
        <v>Waivers</v>
      </c>
      <c r="BK744" t="str">
        <f>IF(AND(ISBLANK(Members[[#This Row],[DependentSSN]]),NOT(ISBLANK(Members[[#This Row],[Dental Policy]]))), "CoverageLevels", "Waivers")</f>
        <v>Waivers</v>
      </c>
      <c r="BL744" t="str">
        <f>IF(AND(ISBLANK(Members[[#This Row],[DependentSSN]]),NOT(ISBLANK(Members[[#This Row],[VisionPolicy]]))), "CoverageLevels", "Waivers")</f>
        <v>Waivers</v>
      </c>
      <c r="BM744">
        <v>0</v>
      </c>
    </row>
    <row r="745" spans="1:65" x14ac:dyDescent="0.25">
      <c r="A745" s="4"/>
      <c r="B745" s="67"/>
      <c r="C745" s="68"/>
      <c r="D745" s="68"/>
      <c r="E745" s="69"/>
      <c r="F745" s="68"/>
      <c r="G745" s="69"/>
      <c r="H745" s="68"/>
      <c r="I745" s="68"/>
      <c r="J745" s="70"/>
      <c r="K745" s="68"/>
      <c r="L745" s="68"/>
      <c r="M745" s="71"/>
      <c r="N745" s="69"/>
      <c r="O745" s="69"/>
      <c r="P745" s="69"/>
      <c r="Q745" s="69"/>
      <c r="R745" s="69"/>
      <c r="S745" s="69"/>
      <c r="T745" s="68" t="str">
        <f>IF(IFERROR(VLOOKUP(Members[[#This Row],[Subscriber SSN]],$C$7:T744,18,FALSE), "") = 0, "",IFERROR(VLOOKUP(Members[[#This Row],[Subscriber SSN]],$C$7:T744,18,FALSE), ""))</f>
        <v/>
      </c>
      <c r="U745" s="68" t="str">
        <f>IF(IFERROR(VLOOKUP(Members[[#This Row],[Subscriber SSN]],$C$7:U744,19,FALSE), "") = 0, "",IFERROR(VLOOKUP(Members[[#This Row],[Subscriber SSN]],$C$7:U744,19,FALSE), ""))</f>
        <v/>
      </c>
      <c r="V745" s="69" t="str">
        <f>IF(IFERROR(VLOOKUP(Members[[#This Row],[Subscriber SSN]],$C$7:V744,20,FALSE), "") = 0, "", IFERROR(VLOOKUP(Members[[#This Row],[Subscriber SSN]],$C$7:V744,20,FALSE), ""))</f>
        <v/>
      </c>
      <c r="W745" s="68" t="str">
        <f>IF(IFERROR(VLOOKUP(Members[[#This Row],[Subscriber SSN]],$C$7:W744,21,FALSE), "") = 0, "", IFERROR(VLOOKUP(Members[[#This Row],[Subscriber SSN]],$C$7:W744,21,FALSE), ""))</f>
        <v/>
      </c>
      <c r="X745" s="68" t="str">
        <f>IF(IFERROR(VLOOKUP(Members[[#This Row],[Subscriber SSN]],$C$7:X744,22,FALSE), "") = 0, "", IFERROR(VLOOKUP(Members[[#This Row],[Subscriber SSN]],$C$7:X744,22,FALSE), ""))</f>
        <v/>
      </c>
      <c r="Y745" s="68"/>
      <c r="Z745" s="72"/>
      <c r="AA745" s="69"/>
      <c r="AB745" s="69"/>
      <c r="AC745" s="70"/>
      <c r="AD745" s="110">
        <f t="shared" si="22"/>
        <v>45292</v>
      </c>
      <c r="AE745" s="69"/>
      <c r="AF745" s="69"/>
      <c r="AG745" s="71"/>
      <c r="AH745" s="69"/>
      <c r="AI745" s="69"/>
      <c r="AJ745" s="69"/>
      <c r="AK745" s="69"/>
      <c r="AL745" s="69"/>
      <c r="AM745" s="69"/>
      <c r="AN745" s="69"/>
      <c r="AO745" s="69"/>
      <c r="AP745" s="73"/>
      <c r="AQ745" s="73"/>
      <c r="AR745" s="73"/>
      <c r="AS745" s="73"/>
      <c r="AT745" s="73"/>
      <c r="AU745" s="73"/>
      <c r="AV745" s="73"/>
      <c r="AW745" s="73"/>
      <c r="AX745" s="73"/>
      <c r="AY745" s="73"/>
      <c r="AZ745" s="73"/>
      <c r="BA745" s="73"/>
      <c r="BB745" s="73"/>
      <c r="BC745" s="74"/>
      <c r="BD745" s="222" t="str">
        <f t="shared" si="23"/>
        <v xml:space="preserve"> </v>
      </c>
      <c r="BE745" s="76">
        <f ca="1">Validation!H745</f>
        <v>2</v>
      </c>
      <c r="BF745" t="str">
        <f ca="1">Validation!I745</f>
        <v/>
      </c>
      <c r="BJ745" t="str">
        <f>IF(AND(ISBLANK(Members[[#This Row],[DependentSSN]]),NOT(ISBLANK(Members[[#This Row],[MedicalPolicy]]))), "CoverageLevels", "Waivers")</f>
        <v>Waivers</v>
      </c>
      <c r="BK745" t="str">
        <f>IF(AND(ISBLANK(Members[[#This Row],[DependentSSN]]),NOT(ISBLANK(Members[[#This Row],[Dental Policy]]))), "CoverageLevels", "Waivers")</f>
        <v>Waivers</v>
      </c>
      <c r="BL745" t="str">
        <f>IF(AND(ISBLANK(Members[[#This Row],[DependentSSN]]),NOT(ISBLANK(Members[[#This Row],[VisionPolicy]]))), "CoverageLevels", "Waivers")</f>
        <v>Waivers</v>
      </c>
      <c r="BM745">
        <v>0</v>
      </c>
    </row>
    <row r="746" spans="1:65" x14ac:dyDescent="0.25">
      <c r="A746" s="4"/>
      <c r="B746" s="67"/>
      <c r="C746" s="68"/>
      <c r="D746" s="68"/>
      <c r="E746" s="69"/>
      <c r="F746" s="68"/>
      <c r="G746" s="69"/>
      <c r="H746" s="68"/>
      <c r="I746" s="68"/>
      <c r="J746" s="70"/>
      <c r="K746" s="68"/>
      <c r="L746" s="68"/>
      <c r="M746" s="71"/>
      <c r="N746" s="69"/>
      <c r="O746" s="69"/>
      <c r="P746" s="69"/>
      <c r="Q746" s="69"/>
      <c r="R746" s="69"/>
      <c r="S746" s="69"/>
      <c r="T746" s="68" t="str">
        <f>IF(IFERROR(VLOOKUP(Members[[#This Row],[Subscriber SSN]],$C$7:T745,18,FALSE), "") = 0, "",IFERROR(VLOOKUP(Members[[#This Row],[Subscriber SSN]],$C$7:T745,18,FALSE), ""))</f>
        <v/>
      </c>
      <c r="U746" s="68" t="str">
        <f>IF(IFERROR(VLOOKUP(Members[[#This Row],[Subscriber SSN]],$C$7:U745,19,FALSE), "") = 0, "",IFERROR(VLOOKUP(Members[[#This Row],[Subscriber SSN]],$C$7:U745,19,FALSE), ""))</f>
        <v/>
      </c>
      <c r="V746" s="69" t="str">
        <f>IF(IFERROR(VLOOKUP(Members[[#This Row],[Subscriber SSN]],$C$7:V745,20,FALSE), "") = 0, "", IFERROR(VLOOKUP(Members[[#This Row],[Subscriber SSN]],$C$7:V745,20,FALSE), ""))</f>
        <v/>
      </c>
      <c r="W746" s="68" t="str">
        <f>IF(IFERROR(VLOOKUP(Members[[#This Row],[Subscriber SSN]],$C$7:W745,21,FALSE), "") = 0, "", IFERROR(VLOOKUP(Members[[#This Row],[Subscriber SSN]],$C$7:W745,21,FALSE), ""))</f>
        <v/>
      </c>
      <c r="X746" s="68" t="str">
        <f>IF(IFERROR(VLOOKUP(Members[[#This Row],[Subscriber SSN]],$C$7:X745,22,FALSE), "") = 0, "", IFERROR(VLOOKUP(Members[[#This Row],[Subscriber SSN]],$C$7:X745,22,FALSE), ""))</f>
        <v/>
      </c>
      <c r="Y746" s="68"/>
      <c r="Z746" s="72"/>
      <c r="AA746" s="69"/>
      <c r="AB746" s="69"/>
      <c r="AC746" s="70"/>
      <c r="AD746" s="110">
        <f t="shared" si="22"/>
        <v>45292</v>
      </c>
      <c r="AE746" s="69"/>
      <c r="AF746" s="69"/>
      <c r="AG746" s="71"/>
      <c r="AH746" s="69"/>
      <c r="AI746" s="69"/>
      <c r="AJ746" s="69"/>
      <c r="AK746" s="69"/>
      <c r="AL746" s="69"/>
      <c r="AM746" s="69"/>
      <c r="AN746" s="69"/>
      <c r="AO746" s="69"/>
      <c r="AP746" s="73"/>
      <c r="AQ746" s="73"/>
      <c r="AR746" s="73"/>
      <c r="AS746" s="73"/>
      <c r="AT746" s="73"/>
      <c r="AU746" s="73"/>
      <c r="AV746" s="73"/>
      <c r="AW746" s="73"/>
      <c r="AX746" s="73"/>
      <c r="AY746" s="73"/>
      <c r="AZ746" s="73"/>
      <c r="BA746" s="73"/>
      <c r="BB746" s="73"/>
      <c r="BC746" s="74"/>
      <c r="BD746" s="222" t="str">
        <f t="shared" si="23"/>
        <v xml:space="preserve"> </v>
      </c>
      <c r="BE746" s="76">
        <f ca="1">Validation!H746</f>
        <v>2</v>
      </c>
      <c r="BF746" t="str">
        <f ca="1">Validation!I746</f>
        <v/>
      </c>
      <c r="BJ746" t="str">
        <f>IF(AND(ISBLANK(Members[[#This Row],[DependentSSN]]),NOT(ISBLANK(Members[[#This Row],[MedicalPolicy]]))), "CoverageLevels", "Waivers")</f>
        <v>Waivers</v>
      </c>
      <c r="BK746" t="str">
        <f>IF(AND(ISBLANK(Members[[#This Row],[DependentSSN]]),NOT(ISBLANK(Members[[#This Row],[Dental Policy]]))), "CoverageLevels", "Waivers")</f>
        <v>Waivers</v>
      </c>
      <c r="BL746" t="str">
        <f>IF(AND(ISBLANK(Members[[#This Row],[DependentSSN]]),NOT(ISBLANK(Members[[#This Row],[VisionPolicy]]))), "CoverageLevels", "Waivers")</f>
        <v>Waivers</v>
      </c>
      <c r="BM746">
        <v>0</v>
      </c>
    </row>
    <row r="747" spans="1:65" x14ac:dyDescent="0.25">
      <c r="A747" s="4"/>
      <c r="B747" s="67"/>
      <c r="C747" s="68"/>
      <c r="D747" s="68"/>
      <c r="E747" s="69"/>
      <c r="F747" s="68"/>
      <c r="G747" s="69"/>
      <c r="H747" s="68"/>
      <c r="I747" s="68"/>
      <c r="J747" s="70"/>
      <c r="K747" s="68"/>
      <c r="L747" s="68"/>
      <c r="M747" s="71"/>
      <c r="N747" s="69"/>
      <c r="O747" s="69"/>
      <c r="P747" s="69"/>
      <c r="Q747" s="69"/>
      <c r="R747" s="69"/>
      <c r="S747" s="69"/>
      <c r="T747" s="68" t="str">
        <f>IF(IFERROR(VLOOKUP(Members[[#This Row],[Subscriber SSN]],$C$7:T746,18,FALSE), "") = 0, "",IFERROR(VLOOKUP(Members[[#This Row],[Subscriber SSN]],$C$7:T746,18,FALSE), ""))</f>
        <v/>
      </c>
      <c r="U747" s="68" t="str">
        <f>IF(IFERROR(VLOOKUP(Members[[#This Row],[Subscriber SSN]],$C$7:U746,19,FALSE), "") = 0, "",IFERROR(VLOOKUP(Members[[#This Row],[Subscriber SSN]],$C$7:U746,19,FALSE), ""))</f>
        <v/>
      </c>
      <c r="V747" s="69" t="str">
        <f>IF(IFERROR(VLOOKUP(Members[[#This Row],[Subscriber SSN]],$C$7:V746,20,FALSE), "") = 0, "", IFERROR(VLOOKUP(Members[[#This Row],[Subscriber SSN]],$C$7:V746,20,FALSE), ""))</f>
        <v/>
      </c>
      <c r="W747" s="68" t="str">
        <f>IF(IFERROR(VLOOKUP(Members[[#This Row],[Subscriber SSN]],$C$7:W746,21,FALSE), "") = 0, "", IFERROR(VLOOKUP(Members[[#This Row],[Subscriber SSN]],$C$7:W746,21,FALSE), ""))</f>
        <v/>
      </c>
      <c r="X747" s="68" t="str">
        <f>IF(IFERROR(VLOOKUP(Members[[#This Row],[Subscriber SSN]],$C$7:X746,22,FALSE), "") = 0, "", IFERROR(VLOOKUP(Members[[#This Row],[Subscriber SSN]],$C$7:X746,22,FALSE), ""))</f>
        <v/>
      </c>
      <c r="Y747" s="68"/>
      <c r="Z747" s="72"/>
      <c r="AA747" s="69"/>
      <c r="AB747" s="69"/>
      <c r="AC747" s="70"/>
      <c r="AD747" s="110">
        <f t="shared" si="22"/>
        <v>45292</v>
      </c>
      <c r="AE747" s="69"/>
      <c r="AF747" s="69"/>
      <c r="AG747" s="71"/>
      <c r="AH747" s="69"/>
      <c r="AI747" s="69"/>
      <c r="AJ747" s="69"/>
      <c r="AK747" s="69"/>
      <c r="AL747" s="69"/>
      <c r="AM747" s="69"/>
      <c r="AN747" s="69"/>
      <c r="AO747" s="69"/>
      <c r="AP747" s="73"/>
      <c r="AQ747" s="73"/>
      <c r="AR747" s="73"/>
      <c r="AS747" s="73"/>
      <c r="AT747" s="73"/>
      <c r="AU747" s="73"/>
      <c r="AV747" s="73"/>
      <c r="AW747" s="73"/>
      <c r="AX747" s="73"/>
      <c r="AY747" s="73"/>
      <c r="AZ747" s="73"/>
      <c r="BA747" s="73"/>
      <c r="BB747" s="73"/>
      <c r="BC747" s="74"/>
      <c r="BD747" s="222" t="str">
        <f t="shared" si="23"/>
        <v xml:space="preserve"> </v>
      </c>
      <c r="BE747" s="76">
        <f ca="1">Validation!H747</f>
        <v>2</v>
      </c>
      <c r="BF747" t="str">
        <f ca="1">Validation!I747</f>
        <v/>
      </c>
      <c r="BJ747" t="str">
        <f>IF(AND(ISBLANK(Members[[#This Row],[DependentSSN]]),NOT(ISBLANK(Members[[#This Row],[MedicalPolicy]]))), "CoverageLevels", "Waivers")</f>
        <v>Waivers</v>
      </c>
      <c r="BK747" t="str">
        <f>IF(AND(ISBLANK(Members[[#This Row],[DependentSSN]]),NOT(ISBLANK(Members[[#This Row],[Dental Policy]]))), "CoverageLevels", "Waivers")</f>
        <v>Waivers</v>
      </c>
      <c r="BL747" t="str">
        <f>IF(AND(ISBLANK(Members[[#This Row],[DependentSSN]]),NOT(ISBLANK(Members[[#This Row],[VisionPolicy]]))), "CoverageLevels", "Waivers")</f>
        <v>Waivers</v>
      </c>
      <c r="BM747">
        <v>0</v>
      </c>
    </row>
    <row r="748" spans="1:65" x14ac:dyDescent="0.25">
      <c r="A748" s="4"/>
      <c r="B748" s="67"/>
      <c r="C748" s="68"/>
      <c r="D748" s="68"/>
      <c r="E748" s="69"/>
      <c r="F748" s="68"/>
      <c r="G748" s="69"/>
      <c r="H748" s="68"/>
      <c r="I748" s="68"/>
      <c r="J748" s="70"/>
      <c r="K748" s="68"/>
      <c r="L748" s="68"/>
      <c r="M748" s="71"/>
      <c r="N748" s="69"/>
      <c r="O748" s="69"/>
      <c r="P748" s="69"/>
      <c r="Q748" s="69"/>
      <c r="R748" s="69"/>
      <c r="S748" s="69"/>
      <c r="T748" s="68" t="str">
        <f>IF(IFERROR(VLOOKUP(Members[[#This Row],[Subscriber SSN]],$C$7:T747,18,FALSE), "") = 0, "",IFERROR(VLOOKUP(Members[[#This Row],[Subscriber SSN]],$C$7:T747,18,FALSE), ""))</f>
        <v/>
      </c>
      <c r="U748" s="68" t="str">
        <f>IF(IFERROR(VLOOKUP(Members[[#This Row],[Subscriber SSN]],$C$7:U747,19,FALSE), "") = 0, "",IFERROR(VLOOKUP(Members[[#This Row],[Subscriber SSN]],$C$7:U747,19,FALSE), ""))</f>
        <v/>
      </c>
      <c r="V748" s="69" t="str">
        <f>IF(IFERROR(VLOOKUP(Members[[#This Row],[Subscriber SSN]],$C$7:V747,20,FALSE), "") = 0, "", IFERROR(VLOOKUP(Members[[#This Row],[Subscriber SSN]],$C$7:V747,20,FALSE), ""))</f>
        <v/>
      </c>
      <c r="W748" s="68" t="str">
        <f>IF(IFERROR(VLOOKUP(Members[[#This Row],[Subscriber SSN]],$C$7:W747,21,FALSE), "") = 0, "", IFERROR(VLOOKUP(Members[[#This Row],[Subscriber SSN]],$C$7:W747,21,FALSE), ""))</f>
        <v/>
      </c>
      <c r="X748" s="68" t="str">
        <f>IF(IFERROR(VLOOKUP(Members[[#This Row],[Subscriber SSN]],$C$7:X747,22,FALSE), "") = 0, "", IFERROR(VLOOKUP(Members[[#This Row],[Subscriber SSN]],$C$7:X747,22,FALSE), ""))</f>
        <v/>
      </c>
      <c r="Y748" s="68"/>
      <c r="Z748" s="72"/>
      <c r="AA748" s="69"/>
      <c r="AB748" s="69"/>
      <c r="AC748" s="70"/>
      <c r="AD748" s="110">
        <f t="shared" si="22"/>
        <v>45292</v>
      </c>
      <c r="AE748" s="69"/>
      <c r="AF748" s="69"/>
      <c r="AG748" s="71"/>
      <c r="AH748" s="69"/>
      <c r="AI748" s="69"/>
      <c r="AJ748" s="69"/>
      <c r="AK748" s="69"/>
      <c r="AL748" s="69"/>
      <c r="AM748" s="69"/>
      <c r="AN748" s="69"/>
      <c r="AO748" s="69"/>
      <c r="AP748" s="73"/>
      <c r="AQ748" s="73"/>
      <c r="AR748" s="73"/>
      <c r="AS748" s="73"/>
      <c r="AT748" s="73"/>
      <c r="AU748" s="73"/>
      <c r="AV748" s="73"/>
      <c r="AW748" s="73"/>
      <c r="AX748" s="73"/>
      <c r="AY748" s="73"/>
      <c r="AZ748" s="73"/>
      <c r="BA748" s="73"/>
      <c r="BB748" s="73"/>
      <c r="BC748" s="74"/>
      <c r="BD748" s="222" t="str">
        <f t="shared" si="23"/>
        <v xml:space="preserve"> </v>
      </c>
      <c r="BE748" s="76">
        <f ca="1">Validation!H748</f>
        <v>2</v>
      </c>
      <c r="BF748" t="str">
        <f ca="1">Validation!I748</f>
        <v/>
      </c>
      <c r="BJ748" t="str">
        <f>IF(AND(ISBLANK(Members[[#This Row],[DependentSSN]]),NOT(ISBLANK(Members[[#This Row],[MedicalPolicy]]))), "CoverageLevels", "Waivers")</f>
        <v>Waivers</v>
      </c>
      <c r="BK748" t="str">
        <f>IF(AND(ISBLANK(Members[[#This Row],[DependentSSN]]),NOT(ISBLANK(Members[[#This Row],[Dental Policy]]))), "CoverageLevels", "Waivers")</f>
        <v>Waivers</v>
      </c>
      <c r="BL748" t="str">
        <f>IF(AND(ISBLANK(Members[[#This Row],[DependentSSN]]),NOT(ISBLANK(Members[[#This Row],[VisionPolicy]]))), "CoverageLevels", "Waivers")</f>
        <v>Waivers</v>
      </c>
      <c r="BM748">
        <v>0</v>
      </c>
    </row>
    <row r="749" spans="1:65" x14ac:dyDescent="0.25">
      <c r="A749" s="4"/>
      <c r="B749" s="67"/>
      <c r="C749" s="68"/>
      <c r="D749" s="68"/>
      <c r="E749" s="69"/>
      <c r="F749" s="68"/>
      <c r="G749" s="69"/>
      <c r="H749" s="68"/>
      <c r="I749" s="68"/>
      <c r="J749" s="70"/>
      <c r="K749" s="68"/>
      <c r="L749" s="68"/>
      <c r="M749" s="71"/>
      <c r="N749" s="69"/>
      <c r="O749" s="69"/>
      <c r="P749" s="69"/>
      <c r="Q749" s="69"/>
      <c r="R749" s="69"/>
      <c r="S749" s="69"/>
      <c r="T749" s="68" t="str">
        <f>IF(IFERROR(VLOOKUP(Members[[#This Row],[Subscriber SSN]],$C$7:T748,18,FALSE), "") = 0, "",IFERROR(VLOOKUP(Members[[#This Row],[Subscriber SSN]],$C$7:T748,18,FALSE), ""))</f>
        <v/>
      </c>
      <c r="U749" s="68" t="str">
        <f>IF(IFERROR(VLOOKUP(Members[[#This Row],[Subscriber SSN]],$C$7:U748,19,FALSE), "") = 0, "",IFERROR(VLOOKUP(Members[[#This Row],[Subscriber SSN]],$C$7:U748,19,FALSE), ""))</f>
        <v/>
      </c>
      <c r="V749" s="69" t="str">
        <f>IF(IFERROR(VLOOKUP(Members[[#This Row],[Subscriber SSN]],$C$7:V748,20,FALSE), "") = 0, "", IFERROR(VLOOKUP(Members[[#This Row],[Subscriber SSN]],$C$7:V748,20,FALSE), ""))</f>
        <v/>
      </c>
      <c r="W749" s="68" t="str">
        <f>IF(IFERROR(VLOOKUP(Members[[#This Row],[Subscriber SSN]],$C$7:W748,21,FALSE), "") = 0, "", IFERROR(VLOOKUP(Members[[#This Row],[Subscriber SSN]],$C$7:W748,21,FALSE), ""))</f>
        <v/>
      </c>
      <c r="X749" s="68" t="str">
        <f>IF(IFERROR(VLOOKUP(Members[[#This Row],[Subscriber SSN]],$C$7:X748,22,FALSE), "") = 0, "", IFERROR(VLOOKUP(Members[[#This Row],[Subscriber SSN]],$C$7:X748,22,FALSE), ""))</f>
        <v/>
      </c>
      <c r="Y749" s="68"/>
      <c r="Z749" s="72"/>
      <c r="AA749" s="69"/>
      <c r="AB749" s="69"/>
      <c r="AC749" s="70"/>
      <c r="AD749" s="110">
        <f t="shared" si="22"/>
        <v>45292</v>
      </c>
      <c r="AE749" s="69"/>
      <c r="AF749" s="69"/>
      <c r="AG749" s="71"/>
      <c r="AH749" s="69"/>
      <c r="AI749" s="69"/>
      <c r="AJ749" s="69"/>
      <c r="AK749" s="69"/>
      <c r="AL749" s="69"/>
      <c r="AM749" s="69"/>
      <c r="AN749" s="69"/>
      <c r="AO749" s="69"/>
      <c r="AP749" s="73"/>
      <c r="AQ749" s="73"/>
      <c r="AR749" s="73"/>
      <c r="AS749" s="73"/>
      <c r="AT749" s="73"/>
      <c r="AU749" s="73"/>
      <c r="AV749" s="73"/>
      <c r="AW749" s="73"/>
      <c r="AX749" s="73"/>
      <c r="AY749" s="73"/>
      <c r="AZ749" s="73"/>
      <c r="BA749" s="73"/>
      <c r="BB749" s="73"/>
      <c r="BC749" s="74"/>
      <c r="BD749" s="222" t="str">
        <f t="shared" si="23"/>
        <v xml:space="preserve"> </v>
      </c>
      <c r="BE749" s="76">
        <f ca="1">Validation!H749</f>
        <v>2</v>
      </c>
      <c r="BF749" t="str">
        <f ca="1">Validation!I749</f>
        <v/>
      </c>
      <c r="BJ749" t="str">
        <f>IF(AND(ISBLANK(Members[[#This Row],[DependentSSN]]),NOT(ISBLANK(Members[[#This Row],[MedicalPolicy]]))), "CoverageLevels", "Waivers")</f>
        <v>Waivers</v>
      </c>
      <c r="BK749" t="str">
        <f>IF(AND(ISBLANK(Members[[#This Row],[DependentSSN]]),NOT(ISBLANK(Members[[#This Row],[Dental Policy]]))), "CoverageLevels", "Waivers")</f>
        <v>Waivers</v>
      </c>
      <c r="BL749" t="str">
        <f>IF(AND(ISBLANK(Members[[#This Row],[DependentSSN]]),NOT(ISBLANK(Members[[#This Row],[VisionPolicy]]))), "CoverageLevels", "Waivers")</f>
        <v>Waivers</v>
      </c>
      <c r="BM749">
        <v>0</v>
      </c>
    </row>
    <row r="750" spans="1:65" x14ac:dyDescent="0.25">
      <c r="A750" s="4"/>
      <c r="B750" s="67"/>
      <c r="C750" s="68"/>
      <c r="D750" s="68"/>
      <c r="E750" s="69"/>
      <c r="F750" s="68"/>
      <c r="G750" s="69"/>
      <c r="H750" s="68"/>
      <c r="I750" s="68"/>
      <c r="J750" s="70"/>
      <c r="K750" s="68"/>
      <c r="L750" s="68"/>
      <c r="M750" s="71"/>
      <c r="N750" s="69"/>
      <c r="O750" s="69"/>
      <c r="P750" s="69"/>
      <c r="Q750" s="69"/>
      <c r="R750" s="69"/>
      <c r="S750" s="69"/>
      <c r="T750" s="68" t="str">
        <f>IF(IFERROR(VLOOKUP(Members[[#This Row],[Subscriber SSN]],$C$7:T749,18,FALSE), "") = 0, "",IFERROR(VLOOKUP(Members[[#This Row],[Subscriber SSN]],$C$7:T749,18,FALSE), ""))</f>
        <v/>
      </c>
      <c r="U750" s="68" t="str">
        <f>IF(IFERROR(VLOOKUP(Members[[#This Row],[Subscriber SSN]],$C$7:U749,19,FALSE), "") = 0, "",IFERROR(VLOOKUP(Members[[#This Row],[Subscriber SSN]],$C$7:U749,19,FALSE), ""))</f>
        <v/>
      </c>
      <c r="V750" s="69" t="str">
        <f>IF(IFERROR(VLOOKUP(Members[[#This Row],[Subscriber SSN]],$C$7:V749,20,FALSE), "") = 0, "", IFERROR(VLOOKUP(Members[[#This Row],[Subscriber SSN]],$C$7:V749,20,FALSE), ""))</f>
        <v/>
      </c>
      <c r="W750" s="68" t="str">
        <f>IF(IFERROR(VLOOKUP(Members[[#This Row],[Subscriber SSN]],$C$7:W749,21,FALSE), "") = 0, "", IFERROR(VLOOKUP(Members[[#This Row],[Subscriber SSN]],$C$7:W749,21,FALSE), ""))</f>
        <v/>
      </c>
      <c r="X750" s="68" t="str">
        <f>IF(IFERROR(VLOOKUP(Members[[#This Row],[Subscriber SSN]],$C$7:X749,22,FALSE), "") = 0, "", IFERROR(VLOOKUP(Members[[#This Row],[Subscriber SSN]],$C$7:X749,22,FALSE), ""))</f>
        <v/>
      </c>
      <c r="Y750" s="68"/>
      <c r="Z750" s="72"/>
      <c r="AA750" s="69"/>
      <c r="AB750" s="69"/>
      <c r="AC750" s="70"/>
      <c r="AD750" s="110">
        <f t="shared" si="22"/>
        <v>45292</v>
      </c>
      <c r="AE750" s="69"/>
      <c r="AF750" s="69"/>
      <c r="AG750" s="71"/>
      <c r="AH750" s="69"/>
      <c r="AI750" s="69"/>
      <c r="AJ750" s="69"/>
      <c r="AK750" s="69"/>
      <c r="AL750" s="69"/>
      <c r="AM750" s="69"/>
      <c r="AN750" s="69"/>
      <c r="AO750" s="69"/>
      <c r="AP750" s="73"/>
      <c r="AQ750" s="73"/>
      <c r="AR750" s="73"/>
      <c r="AS750" s="73"/>
      <c r="AT750" s="73"/>
      <c r="AU750" s="73"/>
      <c r="AV750" s="73"/>
      <c r="AW750" s="73"/>
      <c r="AX750" s="73"/>
      <c r="AY750" s="73"/>
      <c r="AZ750" s="73"/>
      <c r="BA750" s="73"/>
      <c r="BB750" s="73"/>
      <c r="BC750" s="74"/>
      <c r="BD750" s="222" t="str">
        <f t="shared" si="23"/>
        <v xml:space="preserve"> </v>
      </c>
      <c r="BE750" s="76">
        <f ca="1">Validation!H750</f>
        <v>2</v>
      </c>
      <c r="BF750" t="str">
        <f ca="1">Validation!I750</f>
        <v/>
      </c>
      <c r="BJ750" t="str">
        <f>IF(AND(ISBLANK(Members[[#This Row],[DependentSSN]]),NOT(ISBLANK(Members[[#This Row],[MedicalPolicy]]))), "CoverageLevels", "Waivers")</f>
        <v>Waivers</v>
      </c>
      <c r="BK750" t="str">
        <f>IF(AND(ISBLANK(Members[[#This Row],[DependentSSN]]),NOT(ISBLANK(Members[[#This Row],[Dental Policy]]))), "CoverageLevels", "Waivers")</f>
        <v>Waivers</v>
      </c>
      <c r="BL750" t="str">
        <f>IF(AND(ISBLANK(Members[[#This Row],[DependentSSN]]),NOT(ISBLANK(Members[[#This Row],[VisionPolicy]]))), "CoverageLevels", "Waivers")</f>
        <v>Waivers</v>
      </c>
      <c r="BM750">
        <v>0</v>
      </c>
    </row>
    <row r="751" spans="1:65" x14ac:dyDescent="0.25">
      <c r="A751" s="4"/>
      <c r="B751" s="67"/>
      <c r="C751" s="68"/>
      <c r="D751" s="68"/>
      <c r="E751" s="69"/>
      <c r="F751" s="68"/>
      <c r="G751" s="69"/>
      <c r="H751" s="68"/>
      <c r="I751" s="68"/>
      <c r="J751" s="70"/>
      <c r="K751" s="68"/>
      <c r="L751" s="68"/>
      <c r="M751" s="71"/>
      <c r="N751" s="69"/>
      <c r="O751" s="69"/>
      <c r="P751" s="69"/>
      <c r="Q751" s="69"/>
      <c r="R751" s="69"/>
      <c r="S751" s="69"/>
      <c r="T751" s="68" t="str">
        <f>IF(IFERROR(VLOOKUP(Members[[#This Row],[Subscriber SSN]],$C$7:T750,18,FALSE), "") = 0, "",IFERROR(VLOOKUP(Members[[#This Row],[Subscriber SSN]],$C$7:T750,18,FALSE), ""))</f>
        <v/>
      </c>
      <c r="U751" s="68" t="str">
        <f>IF(IFERROR(VLOOKUP(Members[[#This Row],[Subscriber SSN]],$C$7:U750,19,FALSE), "") = 0, "",IFERROR(VLOOKUP(Members[[#This Row],[Subscriber SSN]],$C$7:U750,19,FALSE), ""))</f>
        <v/>
      </c>
      <c r="V751" s="69" t="str">
        <f>IF(IFERROR(VLOOKUP(Members[[#This Row],[Subscriber SSN]],$C$7:V750,20,FALSE), "") = 0, "", IFERROR(VLOOKUP(Members[[#This Row],[Subscriber SSN]],$C$7:V750,20,FALSE), ""))</f>
        <v/>
      </c>
      <c r="W751" s="68" t="str">
        <f>IF(IFERROR(VLOOKUP(Members[[#This Row],[Subscriber SSN]],$C$7:W750,21,FALSE), "") = 0, "", IFERROR(VLOOKUP(Members[[#This Row],[Subscriber SSN]],$C$7:W750,21,FALSE), ""))</f>
        <v/>
      </c>
      <c r="X751" s="68" t="str">
        <f>IF(IFERROR(VLOOKUP(Members[[#This Row],[Subscriber SSN]],$C$7:X750,22,FALSE), "") = 0, "", IFERROR(VLOOKUP(Members[[#This Row],[Subscriber SSN]],$C$7:X750,22,FALSE), ""))</f>
        <v/>
      </c>
      <c r="Y751" s="68"/>
      <c r="Z751" s="72"/>
      <c r="AA751" s="69"/>
      <c r="AB751" s="69"/>
      <c r="AC751" s="70"/>
      <c r="AD751" s="110">
        <f t="shared" si="22"/>
        <v>45292</v>
      </c>
      <c r="AE751" s="69"/>
      <c r="AF751" s="69"/>
      <c r="AG751" s="71"/>
      <c r="AH751" s="69"/>
      <c r="AI751" s="69"/>
      <c r="AJ751" s="69"/>
      <c r="AK751" s="69"/>
      <c r="AL751" s="69"/>
      <c r="AM751" s="69"/>
      <c r="AN751" s="69"/>
      <c r="AO751" s="69"/>
      <c r="AP751" s="73"/>
      <c r="AQ751" s="73"/>
      <c r="AR751" s="73"/>
      <c r="AS751" s="73"/>
      <c r="AT751" s="73"/>
      <c r="AU751" s="73"/>
      <c r="AV751" s="73"/>
      <c r="AW751" s="73"/>
      <c r="AX751" s="73"/>
      <c r="AY751" s="73"/>
      <c r="AZ751" s="73"/>
      <c r="BA751" s="73"/>
      <c r="BB751" s="73"/>
      <c r="BC751" s="74"/>
      <c r="BD751" s="222" t="str">
        <f t="shared" si="23"/>
        <v xml:space="preserve"> </v>
      </c>
      <c r="BE751" s="76">
        <f ca="1">Validation!H751</f>
        <v>2</v>
      </c>
      <c r="BF751" t="str">
        <f ca="1">Validation!I751</f>
        <v/>
      </c>
      <c r="BJ751" t="str">
        <f>IF(AND(ISBLANK(Members[[#This Row],[DependentSSN]]),NOT(ISBLANK(Members[[#This Row],[MedicalPolicy]]))), "CoverageLevels", "Waivers")</f>
        <v>Waivers</v>
      </c>
      <c r="BK751" t="str">
        <f>IF(AND(ISBLANK(Members[[#This Row],[DependentSSN]]),NOT(ISBLANK(Members[[#This Row],[Dental Policy]]))), "CoverageLevels", "Waivers")</f>
        <v>Waivers</v>
      </c>
      <c r="BL751" t="str">
        <f>IF(AND(ISBLANK(Members[[#This Row],[DependentSSN]]),NOT(ISBLANK(Members[[#This Row],[VisionPolicy]]))), "CoverageLevels", "Waivers")</f>
        <v>Waivers</v>
      </c>
      <c r="BM751">
        <v>0</v>
      </c>
    </row>
    <row r="752" spans="1:65" x14ac:dyDescent="0.25">
      <c r="A752" s="4"/>
      <c r="B752" s="67"/>
      <c r="C752" s="68"/>
      <c r="D752" s="68"/>
      <c r="E752" s="69"/>
      <c r="F752" s="68"/>
      <c r="G752" s="69"/>
      <c r="H752" s="68"/>
      <c r="I752" s="68"/>
      <c r="J752" s="70"/>
      <c r="K752" s="68"/>
      <c r="L752" s="68"/>
      <c r="M752" s="71"/>
      <c r="N752" s="69"/>
      <c r="O752" s="69"/>
      <c r="P752" s="69"/>
      <c r="Q752" s="69"/>
      <c r="R752" s="69"/>
      <c r="S752" s="69"/>
      <c r="T752" s="68" t="str">
        <f>IF(IFERROR(VLOOKUP(Members[[#This Row],[Subscriber SSN]],$C$7:T751,18,FALSE), "") = 0, "",IFERROR(VLOOKUP(Members[[#This Row],[Subscriber SSN]],$C$7:T751,18,FALSE), ""))</f>
        <v/>
      </c>
      <c r="U752" s="68" t="str">
        <f>IF(IFERROR(VLOOKUP(Members[[#This Row],[Subscriber SSN]],$C$7:U751,19,FALSE), "") = 0, "",IFERROR(VLOOKUP(Members[[#This Row],[Subscriber SSN]],$C$7:U751,19,FALSE), ""))</f>
        <v/>
      </c>
      <c r="V752" s="69" t="str">
        <f>IF(IFERROR(VLOOKUP(Members[[#This Row],[Subscriber SSN]],$C$7:V751,20,FALSE), "") = 0, "", IFERROR(VLOOKUP(Members[[#This Row],[Subscriber SSN]],$C$7:V751,20,FALSE), ""))</f>
        <v/>
      </c>
      <c r="W752" s="68" t="str">
        <f>IF(IFERROR(VLOOKUP(Members[[#This Row],[Subscriber SSN]],$C$7:W751,21,FALSE), "") = 0, "", IFERROR(VLOOKUP(Members[[#This Row],[Subscriber SSN]],$C$7:W751,21,FALSE), ""))</f>
        <v/>
      </c>
      <c r="X752" s="68" t="str">
        <f>IF(IFERROR(VLOOKUP(Members[[#This Row],[Subscriber SSN]],$C$7:X751,22,FALSE), "") = 0, "", IFERROR(VLOOKUP(Members[[#This Row],[Subscriber SSN]],$C$7:X751,22,FALSE), ""))</f>
        <v/>
      </c>
      <c r="Y752" s="68"/>
      <c r="Z752" s="72"/>
      <c r="AA752" s="69"/>
      <c r="AB752" s="69"/>
      <c r="AC752" s="70"/>
      <c r="AD752" s="110">
        <f t="shared" si="22"/>
        <v>45292</v>
      </c>
      <c r="AE752" s="69"/>
      <c r="AF752" s="69"/>
      <c r="AG752" s="71"/>
      <c r="AH752" s="69"/>
      <c r="AI752" s="69"/>
      <c r="AJ752" s="69"/>
      <c r="AK752" s="69"/>
      <c r="AL752" s="69"/>
      <c r="AM752" s="69"/>
      <c r="AN752" s="69"/>
      <c r="AO752" s="69"/>
      <c r="AP752" s="73"/>
      <c r="AQ752" s="73"/>
      <c r="AR752" s="73"/>
      <c r="AS752" s="73"/>
      <c r="AT752" s="73"/>
      <c r="AU752" s="73"/>
      <c r="AV752" s="73"/>
      <c r="AW752" s="73"/>
      <c r="AX752" s="73"/>
      <c r="AY752" s="73"/>
      <c r="AZ752" s="73"/>
      <c r="BA752" s="73"/>
      <c r="BB752" s="73"/>
      <c r="BC752" s="74"/>
      <c r="BD752" s="222" t="str">
        <f t="shared" si="23"/>
        <v xml:space="preserve"> </v>
      </c>
      <c r="BE752" s="76">
        <f ca="1">Validation!H752</f>
        <v>2</v>
      </c>
      <c r="BF752" t="str">
        <f ca="1">Validation!I752</f>
        <v/>
      </c>
      <c r="BJ752" t="str">
        <f>IF(AND(ISBLANK(Members[[#This Row],[DependentSSN]]),NOT(ISBLANK(Members[[#This Row],[MedicalPolicy]]))), "CoverageLevels", "Waivers")</f>
        <v>Waivers</v>
      </c>
      <c r="BK752" t="str">
        <f>IF(AND(ISBLANK(Members[[#This Row],[DependentSSN]]),NOT(ISBLANK(Members[[#This Row],[Dental Policy]]))), "CoverageLevels", "Waivers")</f>
        <v>Waivers</v>
      </c>
      <c r="BL752" t="str">
        <f>IF(AND(ISBLANK(Members[[#This Row],[DependentSSN]]),NOT(ISBLANK(Members[[#This Row],[VisionPolicy]]))), "CoverageLevels", "Waivers")</f>
        <v>Waivers</v>
      </c>
      <c r="BM752">
        <v>0</v>
      </c>
    </row>
    <row r="753" spans="1:65" x14ac:dyDescent="0.25">
      <c r="A753" s="4"/>
      <c r="B753" s="67"/>
      <c r="C753" s="68"/>
      <c r="D753" s="68"/>
      <c r="E753" s="69"/>
      <c r="F753" s="68"/>
      <c r="G753" s="69"/>
      <c r="H753" s="68"/>
      <c r="I753" s="68"/>
      <c r="J753" s="70"/>
      <c r="K753" s="68"/>
      <c r="L753" s="68"/>
      <c r="M753" s="71"/>
      <c r="N753" s="69"/>
      <c r="O753" s="69"/>
      <c r="P753" s="69"/>
      <c r="Q753" s="69"/>
      <c r="R753" s="69"/>
      <c r="S753" s="69"/>
      <c r="T753" s="68" t="str">
        <f>IF(IFERROR(VLOOKUP(Members[[#This Row],[Subscriber SSN]],$C$7:T752,18,FALSE), "") = 0, "",IFERROR(VLOOKUP(Members[[#This Row],[Subscriber SSN]],$C$7:T752,18,FALSE), ""))</f>
        <v/>
      </c>
      <c r="U753" s="68" t="str">
        <f>IF(IFERROR(VLOOKUP(Members[[#This Row],[Subscriber SSN]],$C$7:U752,19,FALSE), "") = 0, "",IFERROR(VLOOKUP(Members[[#This Row],[Subscriber SSN]],$C$7:U752,19,FALSE), ""))</f>
        <v/>
      </c>
      <c r="V753" s="69" t="str">
        <f>IF(IFERROR(VLOOKUP(Members[[#This Row],[Subscriber SSN]],$C$7:V752,20,FALSE), "") = 0, "", IFERROR(VLOOKUP(Members[[#This Row],[Subscriber SSN]],$C$7:V752,20,FALSE), ""))</f>
        <v/>
      </c>
      <c r="W753" s="68" t="str">
        <f>IF(IFERROR(VLOOKUP(Members[[#This Row],[Subscriber SSN]],$C$7:W752,21,FALSE), "") = 0, "", IFERROR(VLOOKUP(Members[[#This Row],[Subscriber SSN]],$C$7:W752,21,FALSE), ""))</f>
        <v/>
      </c>
      <c r="X753" s="68" t="str">
        <f>IF(IFERROR(VLOOKUP(Members[[#This Row],[Subscriber SSN]],$C$7:X752,22,FALSE), "") = 0, "", IFERROR(VLOOKUP(Members[[#This Row],[Subscriber SSN]],$C$7:X752,22,FALSE), ""))</f>
        <v/>
      </c>
      <c r="Y753" s="68"/>
      <c r="Z753" s="72"/>
      <c r="AA753" s="69"/>
      <c r="AB753" s="69"/>
      <c r="AC753" s="70"/>
      <c r="AD753" s="110">
        <f t="shared" si="22"/>
        <v>45292</v>
      </c>
      <c r="AE753" s="69"/>
      <c r="AF753" s="69"/>
      <c r="AG753" s="71"/>
      <c r="AH753" s="69"/>
      <c r="AI753" s="69"/>
      <c r="AJ753" s="69"/>
      <c r="AK753" s="69"/>
      <c r="AL753" s="69"/>
      <c r="AM753" s="69"/>
      <c r="AN753" s="69"/>
      <c r="AO753" s="69"/>
      <c r="AP753" s="73"/>
      <c r="AQ753" s="73"/>
      <c r="AR753" s="73"/>
      <c r="AS753" s="73"/>
      <c r="AT753" s="73"/>
      <c r="AU753" s="73"/>
      <c r="AV753" s="73"/>
      <c r="AW753" s="73"/>
      <c r="AX753" s="73"/>
      <c r="AY753" s="73"/>
      <c r="AZ753" s="73"/>
      <c r="BA753" s="73"/>
      <c r="BB753" s="73"/>
      <c r="BC753" s="74"/>
      <c r="BD753" s="222" t="str">
        <f t="shared" si="23"/>
        <v xml:space="preserve"> </v>
      </c>
      <c r="BE753" s="76">
        <f ca="1">Validation!H753</f>
        <v>2</v>
      </c>
      <c r="BF753" t="str">
        <f ca="1">Validation!I753</f>
        <v/>
      </c>
      <c r="BJ753" t="str">
        <f>IF(AND(ISBLANK(Members[[#This Row],[DependentSSN]]),NOT(ISBLANK(Members[[#This Row],[MedicalPolicy]]))), "CoverageLevels", "Waivers")</f>
        <v>Waivers</v>
      </c>
      <c r="BK753" t="str">
        <f>IF(AND(ISBLANK(Members[[#This Row],[DependentSSN]]),NOT(ISBLANK(Members[[#This Row],[Dental Policy]]))), "CoverageLevels", "Waivers")</f>
        <v>Waivers</v>
      </c>
      <c r="BL753" t="str">
        <f>IF(AND(ISBLANK(Members[[#This Row],[DependentSSN]]),NOT(ISBLANK(Members[[#This Row],[VisionPolicy]]))), "CoverageLevels", "Waivers")</f>
        <v>Waivers</v>
      </c>
      <c r="BM753">
        <v>0</v>
      </c>
    </row>
    <row r="754" spans="1:65" x14ac:dyDescent="0.25">
      <c r="A754" s="4"/>
      <c r="B754" s="67"/>
      <c r="C754" s="68"/>
      <c r="D754" s="68"/>
      <c r="E754" s="69"/>
      <c r="F754" s="68"/>
      <c r="G754" s="69"/>
      <c r="H754" s="68"/>
      <c r="I754" s="68"/>
      <c r="J754" s="70"/>
      <c r="K754" s="68"/>
      <c r="L754" s="68"/>
      <c r="M754" s="71"/>
      <c r="N754" s="69"/>
      <c r="O754" s="69"/>
      <c r="P754" s="69"/>
      <c r="Q754" s="69"/>
      <c r="R754" s="69"/>
      <c r="S754" s="69"/>
      <c r="T754" s="68" t="str">
        <f>IF(IFERROR(VLOOKUP(Members[[#This Row],[Subscriber SSN]],$C$7:T753,18,FALSE), "") = 0, "",IFERROR(VLOOKUP(Members[[#This Row],[Subscriber SSN]],$C$7:T753,18,FALSE), ""))</f>
        <v/>
      </c>
      <c r="U754" s="68" t="str">
        <f>IF(IFERROR(VLOOKUP(Members[[#This Row],[Subscriber SSN]],$C$7:U753,19,FALSE), "") = 0, "",IFERROR(VLOOKUP(Members[[#This Row],[Subscriber SSN]],$C$7:U753,19,FALSE), ""))</f>
        <v/>
      </c>
      <c r="V754" s="69" t="str">
        <f>IF(IFERROR(VLOOKUP(Members[[#This Row],[Subscriber SSN]],$C$7:V753,20,FALSE), "") = 0, "", IFERROR(VLOOKUP(Members[[#This Row],[Subscriber SSN]],$C$7:V753,20,FALSE), ""))</f>
        <v/>
      </c>
      <c r="W754" s="68" t="str">
        <f>IF(IFERROR(VLOOKUP(Members[[#This Row],[Subscriber SSN]],$C$7:W753,21,FALSE), "") = 0, "", IFERROR(VLOOKUP(Members[[#This Row],[Subscriber SSN]],$C$7:W753,21,FALSE), ""))</f>
        <v/>
      </c>
      <c r="X754" s="68" t="str">
        <f>IF(IFERROR(VLOOKUP(Members[[#This Row],[Subscriber SSN]],$C$7:X753,22,FALSE), "") = 0, "", IFERROR(VLOOKUP(Members[[#This Row],[Subscriber SSN]],$C$7:X753,22,FALSE), ""))</f>
        <v/>
      </c>
      <c r="Y754" s="68"/>
      <c r="Z754" s="72"/>
      <c r="AA754" s="69"/>
      <c r="AB754" s="69"/>
      <c r="AC754" s="70"/>
      <c r="AD754" s="110">
        <f t="shared" si="22"/>
        <v>45292</v>
      </c>
      <c r="AE754" s="69"/>
      <c r="AF754" s="69"/>
      <c r="AG754" s="71"/>
      <c r="AH754" s="69"/>
      <c r="AI754" s="69"/>
      <c r="AJ754" s="69"/>
      <c r="AK754" s="69"/>
      <c r="AL754" s="69"/>
      <c r="AM754" s="69"/>
      <c r="AN754" s="69"/>
      <c r="AO754" s="69"/>
      <c r="AP754" s="73"/>
      <c r="AQ754" s="73"/>
      <c r="AR754" s="73"/>
      <c r="AS754" s="73"/>
      <c r="AT754" s="73"/>
      <c r="AU754" s="73"/>
      <c r="AV754" s="73"/>
      <c r="AW754" s="73"/>
      <c r="AX754" s="73"/>
      <c r="AY754" s="73"/>
      <c r="AZ754" s="73"/>
      <c r="BA754" s="73"/>
      <c r="BB754" s="73"/>
      <c r="BC754" s="74"/>
      <c r="BD754" s="222" t="str">
        <f t="shared" si="23"/>
        <v xml:space="preserve"> </v>
      </c>
      <c r="BE754" s="76">
        <f ca="1">Validation!H754</f>
        <v>2</v>
      </c>
      <c r="BF754" t="str">
        <f ca="1">Validation!I754</f>
        <v/>
      </c>
      <c r="BJ754" t="str">
        <f>IF(AND(ISBLANK(Members[[#This Row],[DependentSSN]]),NOT(ISBLANK(Members[[#This Row],[MedicalPolicy]]))), "CoverageLevels", "Waivers")</f>
        <v>Waivers</v>
      </c>
      <c r="BK754" t="str">
        <f>IF(AND(ISBLANK(Members[[#This Row],[DependentSSN]]),NOT(ISBLANK(Members[[#This Row],[Dental Policy]]))), "CoverageLevels", "Waivers")</f>
        <v>Waivers</v>
      </c>
      <c r="BL754" t="str">
        <f>IF(AND(ISBLANK(Members[[#This Row],[DependentSSN]]),NOT(ISBLANK(Members[[#This Row],[VisionPolicy]]))), "CoverageLevels", "Waivers")</f>
        <v>Waivers</v>
      </c>
      <c r="BM754">
        <v>0</v>
      </c>
    </row>
    <row r="755" spans="1:65" x14ac:dyDescent="0.25">
      <c r="A755" s="4"/>
      <c r="B755" s="67"/>
      <c r="C755" s="68"/>
      <c r="D755" s="68"/>
      <c r="E755" s="69"/>
      <c r="F755" s="68"/>
      <c r="G755" s="69"/>
      <c r="H755" s="68"/>
      <c r="I755" s="68"/>
      <c r="J755" s="70"/>
      <c r="K755" s="68"/>
      <c r="L755" s="68"/>
      <c r="M755" s="71"/>
      <c r="N755" s="69"/>
      <c r="O755" s="69"/>
      <c r="P755" s="69"/>
      <c r="Q755" s="69"/>
      <c r="R755" s="69"/>
      <c r="S755" s="69"/>
      <c r="T755" s="68" t="str">
        <f>IF(IFERROR(VLOOKUP(Members[[#This Row],[Subscriber SSN]],$C$7:T754,18,FALSE), "") = 0, "",IFERROR(VLOOKUP(Members[[#This Row],[Subscriber SSN]],$C$7:T754,18,FALSE), ""))</f>
        <v/>
      </c>
      <c r="U755" s="68" t="str">
        <f>IF(IFERROR(VLOOKUP(Members[[#This Row],[Subscriber SSN]],$C$7:U754,19,FALSE), "") = 0, "",IFERROR(VLOOKUP(Members[[#This Row],[Subscriber SSN]],$C$7:U754,19,FALSE), ""))</f>
        <v/>
      </c>
      <c r="V755" s="69" t="str">
        <f>IF(IFERROR(VLOOKUP(Members[[#This Row],[Subscriber SSN]],$C$7:V754,20,FALSE), "") = 0, "", IFERROR(VLOOKUP(Members[[#This Row],[Subscriber SSN]],$C$7:V754,20,FALSE), ""))</f>
        <v/>
      </c>
      <c r="W755" s="68" t="str">
        <f>IF(IFERROR(VLOOKUP(Members[[#This Row],[Subscriber SSN]],$C$7:W754,21,FALSE), "") = 0, "", IFERROR(VLOOKUP(Members[[#This Row],[Subscriber SSN]],$C$7:W754,21,FALSE), ""))</f>
        <v/>
      </c>
      <c r="X755" s="68" t="str">
        <f>IF(IFERROR(VLOOKUP(Members[[#This Row],[Subscriber SSN]],$C$7:X754,22,FALSE), "") = 0, "", IFERROR(VLOOKUP(Members[[#This Row],[Subscriber SSN]],$C$7:X754,22,FALSE), ""))</f>
        <v/>
      </c>
      <c r="Y755" s="68"/>
      <c r="Z755" s="72"/>
      <c r="AA755" s="69"/>
      <c r="AB755" s="69"/>
      <c r="AC755" s="70"/>
      <c r="AD755" s="110">
        <f t="shared" si="22"/>
        <v>45292</v>
      </c>
      <c r="AE755" s="69"/>
      <c r="AF755" s="69"/>
      <c r="AG755" s="71"/>
      <c r="AH755" s="69"/>
      <c r="AI755" s="69"/>
      <c r="AJ755" s="69"/>
      <c r="AK755" s="69"/>
      <c r="AL755" s="69"/>
      <c r="AM755" s="69"/>
      <c r="AN755" s="69"/>
      <c r="AO755" s="69"/>
      <c r="AP755" s="73"/>
      <c r="AQ755" s="73"/>
      <c r="AR755" s="73"/>
      <c r="AS755" s="73"/>
      <c r="AT755" s="73"/>
      <c r="AU755" s="73"/>
      <c r="AV755" s="73"/>
      <c r="AW755" s="73"/>
      <c r="AX755" s="73"/>
      <c r="AY755" s="73"/>
      <c r="AZ755" s="73"/>
      <c r="BA755" s="73"/>
      <c r="BB755" s="73"/>
      <c r="BC755" s="74"/>
      <c r="BD755" s="222" t="str">
        <f t="shared" si="23"/>
        <v xml:space="preserve"> </v>
      </c>
      <c r="BE755" s="76">
        <f ca="1">Validation!H755</f>
        <v>2</v>
      </c>
      <c r="BF755" t="str">
        <f ca="1">Validation!I755</f>
        <v/>
      </c>
      <c r="BJ755" t="str">
        <f>IF(AND(ISBLANK(Members[[#This Row],[DependentSSN]]),NOT(ISBLANK(Members[[#This Row],[MedicalPolicy]]))), "CoverageLevels", "Waivers")</f>
        <v>Waivers</v>
      </c>
      <c r="BK755" t="str">
        <f>IF(AND(ISBLANK(Members[[#This Row],[DependentSSN]]),NOT(ISBLANK(Members[[#This Row],[Dental Policy]]))), "CoverageLevels", "Waivers")</f>
        <v>Waivers</v>
      </c>
      <c r="BL755" t="str">
        <f>IF(AND(ISBLANK(Members[[#This Row],[DependentSSN]]),NOT(ISBLANK(Members[[#This Row],[VisionPolicy]]))), "CoverageLevels", "Waivers")</f>
        <v>Waivers</v>
      </c>
      <c r="BM755">
        <v>0</v>
      </c>
    </row>
    <row r="756" spans="1:65" x14ac:dyDescent="0.25">
      <c r="A756" s="4"/>
      <c r="B756" s="67"/>
      <c r="C756" s="68"/>
      <c r="D756" s="68"/>
      <c r="E756" s="69"/>
      <c r="F756" s="68"/>
      <c r="G756" s="69"/>
      <c r="H756" s="68"/>
      <c r="I756" s="68"/>
      <c r="J756" s="70"/>
      <c r="K756" s="68"/>
      <c r="L756" s="68"/>
      <c r="M756" s="71"/>
      <c r="N756" s="69"/>
      <c r="O756" s="69"/>
      <c r="P756" s="69"/>
      <c r="Q756" s="69"/>
      <c r="R756" s="69"/>
      <c r="S756" s="69"/>
      <c r="T756" s="68" t="str">
        <f>IF(IFERROR(VLOOKUP(Members[[#This Row],[Subscriber SSN]],$C$7:T755,18,FALSE), "") = 0, "",IFERROR(VLOOKUP(Members[[#This Row],[Subscriber SSN]],$C$7:T755,18,FALSE), ""))</f>
        <v/>
      </c>
      <c r="U756" s="68" t="str">
        <f>IF(IFERROR(VLOOKUP(Members[[#This Row],[Subscriber SSN]],$C$7:U755,19,FALSE), "") = 0, "",IFERROR(VLOOKUP(Members[[#This Row],[Subscriber SSN]],$C$7:U755,19,FALSE), ""))</f>
        <v/>
      </c>
      <c r="V756" s="69" t="str">
        <f>IF(IFERROR(VLOOKUP(Members[[#This Row],[Subscriber SSN]],$C$7:V755,20,FALSE), "") = 0, "", IFERROR(VLOOKUP(Members[[#This Row],[Subscriber SSN]],$C$7:V755,20,FALSE), ""))</f>
        <v/>
      </c>
      <c r="W756" s="68" t="str">
        <f>IF(IFERROR(VLOOKUP(Members[[#This Row],[Subscriber SSN]],$C$7:W755,21,FALSE), "") = 0, "", IFERROR(VLOOKUP(Members[[#This Row],[Subscriber SSN]],$C$7:W755,21,FALSE), ""))</f>
        <v/>
      </c>
      <c r="X756" s="68" t="str">
        <f>IF(IFERROR(VLOOKUP(Members[[#This Row],[Subscriber SSN]],$C$7:X755,22,FALSE), "") = 0, "", IFERROR(VLOOKUP(Members[[#This Row],[Subscriber SSN]],$C$7:X755,22,FALSE), ""))</f>
        <v/>
      </c>
      <c r="Y756" s="68"/>
      <c r="Z756" s="72"/>
      <c r="AA756" s="69"/>
      <c r="AB756" s="69"/>
      <c r="AC756" s="70"/>
      <c r="AD756" s="110">
        <f t="shared" si="22"/>
        <v>45292</v>
      </c>
      <c r="AE756" s="69"/>
      <c r="AF756" s="69"/>
      <c r="AG756" s="71"/>
      <c r="AH756" s="69"/>
      <c r="AI756" s="69"/>
      <c r="AJ756" s="69"/>
      <c r="AK756" s="69"/>
      <c r="AL756" s="69"/>
      <c r="AM756" s="69"/>
      <c r="AN756" s="69"/>
      <c r="AO756" s="69"/>
      <c r="AP756" s="73"/>
      <c r="AQ756" s="73"/>
      <c r="AR756" s="73"/>
      <c r="AS756" s="73"/>
      <c r="AT756" s="73"/>
      <c r="AU756" s="73"/>
      <c r="AV756" s="73"/>
      <c r="AW756" s="73"/>
      <c r="AX756" s="73"/>
      <c r="AY756" s="73"/>
      <c r="AZ756" s="73"/>
      <c r="BA756" s="73"/>
      <c r="BB756" s="73"/>
      <c r="BC756" s="74"/>
      <c r="BD756" s="222" t="str">
        <f t="shared" si="23"/>
        <v xml:space="preserve"> </v>
      </c>
      <c r="BE756" s="76">
        <f ca="1">Validation!H756</f>
        <v>2</v>
      </c>
      <c r="BF756" t="str">
        <f ca="1">Validation!I756</f>
        <v/>
      </c>
      <c r="BJ756" t="str">
        <f>IF(AND(ISBLANK(Members[[#This Row],[DependentSSN]]),NOT(ISBLANK(Members[[#This Row],[MedicalPolicy]]))), "CoverageLevels", "Waivers")</f>
        <v>Waivers</v>
      </c>
      <c r="BK756" t="str">
        <f>IF(AND(ISBLANK(Members[[#This Row],[DependentSSN]]),NOT(ISBLANK(Members[[#This Row],[Dental Policy]]))), "CoverageLevels", "Waivers")</f>
        <v>Waivers</v>
      </c>
      <c r="BL756" t="str">
        <f>IF(AND(ISBLANK(Members[[#This Row],[DependentSSN]]),NOT(ISBLANK(Members[[#This Row],[VisionPolicy]]))), "CoverageLevels", "Waivers")</f>
        <v>Waivers</v>
      </c>
      <c r="BM756">
        <v>0</v>
      </c>
    </row>
    <row r="757" spans="1:65" x14ac:dyDescent="0.25">
      <c r="A757" s="4"/>
      <c r="B757" s="67"/>
      <c r="C757" s="68"/>
      <c r="D757" s="68"/>
      <c r="E757" s="69"/>
      <c r="F757" s="68"/>
      <c r="G757" s="69"/>
      <c r="H757" s="68"/>
      <c r="I757" s="68"/>
      <c r="J757" s="70"/>
      <c r="K757" s="68"/>
      <c r="L757" s="68"/>
      <c r="M757" s="71"/>
      <c r="N757" s="69"/>
      <c r="O757" s="69"/>
      <c r="P757" s="69"/>
      <c r="Q757" s="69"/>
      <c r="R757" s="69"/>
      <c r="S757" s="69"/>
      <c r="T757" s="68" t="str">
        <f>IF(IFERROR(VLOOKUP(Members[[#This Row],[Subscriber SSN]],$C$7:T756,18,FALSE), "") = 0, "",IFERROR(VLOOKUP(Members[[#This Row],[Subscriber SSN]],$C$7:T756,18,FALSE), ""))</f>
        <v/>
      </c>
      <c r="U757" s="68" t="str">
        <f>IF(IFERROR(VLOOKUP(Members[[#This Row],[Subscriber SSN]],$C$7:U756,19,FALSE), "") = 0, "",IFERROR(VLOOKUP(Members[[#This Row],[Subscriber SSN]],$C$7:U756,19,FALSE), ""))</f>
        <v/>
      </c>
      <c r="V757" s="69" t="str">
        <f>IF(IFERROR(VLOOKUP(Members[[#This Row],[Subscriber SSN]],$C$7:V756,20,FALSE), "") = 0, "", IFERROR(VLOOKUP(Members[[#This Row],[Subscriber SSN]],$C$7:V756,20,FALSE), ""))</f>
        <v/>
      </c>
      <c r="W757" s="68" t="str">
        <f>IF(IFERROR(VLOOKUP(Members[[#This Row],[Subscriber SSN]],$C$7:W756,21,FALSE), "") = 0, "", IFERROR(VLOOKUP(Members[[#This Row],[Subscriber SSN]],$C$7:W756,21,FALSE), ""))</f>
        <v/>
      </c>
      <c r="X757" s="68" t="str">
        <f>IF(IFERROR(VLOOKUP(Members[[#This Row],[Subscriber SSN]],$C$7:X756,22,FALSE), "") = 0, "", IFERROR(VLOOKUP(Members[[#This Row],[Subscriber SSN]],$C$7:X756,22,FALSE), ""))</f>
        <v/>
      </c>
      <c r="Y757" s="68"/>
      <c r="Z757" s="72"/>
      <c r="AA757" s="69"/>
      <c r="AB757" s="69"/>
      <c r="AC757" s="70"/>
      <c r="AD757" s="110">
        <f t="shared" si="22"/>
        <v>45292</v>
      </c>
      <c r="AE757" s="69"/>
      <c r="AF757" s="69"/>
      <c r="AG757" s="71"/>
      <c r="AH757" s="69"/>
      <c r="AI757" s="69"/>
      <c r="AJ757" s="69"/>
      <c r="AK757" s="69"/>
      <c r="AL757" s="69"/>
      <c r="AM757" s="69"/>
      <c r="AN757" s="69"/>
      <c r="AO757" s="69"/>
      <c r="AP757" s="73"/>
      <c r="AQ757" s="73"/>
      <c r="AR757" s="73"/>
      <c r="AS757" s="73"/>
      <c r="AT757" s="73"/>
      <c r="AU757" s="73"/>
      <c r="AV757" s="73"/>
      <c r="AW757" s="73"/>
      <c r="AX757" s="73"/>
      <c r="AY757" s="73"/>
      <c r="AZ757" s="73"/>
      <c r="BA757" s="73"/>
      <c r="BB757" s="73"/>
      <c r="BC757" s="74"/>
      <c r="BD757" s="222" t="str">
        <f t="shared" si="23"/>
        <v xml:space="preserve"> </v>
      </c>
      <c r="BE757" s="76">
        <f ca="1">Validation!H757</f>
        <v>2</v>
      </c>
      <c r="BF757" t="str">
        <f ca="1">Validation!I757</f>
        <v/>
      </c>
      <c r="BJ757" t="str">
        <f>IF(AND(ISBLANK(Members[[#This Row],[DependentSSN]]),NOT(ISBLANK(Members[[#This Row],[MedicalPolicy]]))), "CoverageLevels", "Waivers")</f>
        <v>Waivers</v>
      </c>
      <c r="BK757" t="str">
        <f>IF(AND(ISBLANK(Members[[#This Row],[DependentSSN]]),NOT(ISBLANK(Members[[#This Row],[Dental Policy]]))), "CoverageLevels", "Waivers")</f>
        <v>Waivers</v>
      </c>
      <c r="BL757" t="str">
        <f>IF(AND(ISBLANK(Members[[#This Row],[DependentSSN]]),NOT(ISBLANK(Members[[#This Row],[VisionPolicy]]))), "CoverageLevels", "Waivers")</f>
        <v>Waivers</v>
      </c>
      <c r="BM757">
        <v>0</v>
      </c>
    </row>
    <row r="758" spans="1:65" x14ac:dyDescent="0.25">
      <c r="A758" s="4"/>
      <c r="B758" s="67"/>
      <c r="C758" s="68"/>
      <c r="D758" s="68"/>
      <c r="E758" s="69"/>
      <c r="F758" s="68"/>
      <c r="G758" s="69"/>
      <c r="H758" s="68"/>
      <c r="I758" s="68"/>
      <c r="J758" s="70"/>
      <c r="K758" s="68"/>
      <c r="L758" s="68"/>
      <c r="M758" s="71"/>
      <c r="N758" s="69"/>
      <c r="O758" s="69"/>
      <c r="P758" s="69"/>
      <c r="Q758" s="69"/>
      <c r="R758" s="69"/>
      <c r="S758" s="69"/>
      <c r="T758" s="68" t="str">
        <f>IF(IFERROR(VLOOKUP(Members[[#This Row],[Subscriber SSN]],$C$7:T757,18,FALSE), "") = 0, "",IFERROR(VLOOKUP(Members[[#This Row],[Subscriber SSN]],$C$7:T757,18,FALSE), ""))</f>
        <v/>
      </c>
      <c r="U758" s="68" t="str">
        <f>IF(IFERROR(VLOOKUP(Members[[#This Row],[Subscriber SSN]],$C$7:U757,19,FALSE), "") = 0, "",IFERROR(VLOOKUP(Members[[#This Row],[Subscriber SSN]],$C$7:U757,19,FALSE), ""))</f>
        <v/>
      </c>
      <c r="V758" s="69" t="str">
        <f>IF(IFERROR(VLOOKUP(Members[[#This Row],[Subscriber SSN]],$C$7:V757,20,FALSE), "") = 0, "", IFERROR(VLOOKUP(Members[[#This Row],[Subscriber SSN]],$C$7:V757,20,FALSE), ""))</f>
        <v/>
      </c>
      <c r="W758" s="68" t="str">
        <f>IF(IFERROR(VLOOKUP(Members[[#This Row],[Subscriber SSN]],$C$7:W757,21,FALSE), "") = 0, "", IFERROR(VLOOKUP(Members[[#This Row],[Subscriber SSN]],$C$7:W757,21,FALSE), ""))</f>
        <v/>
      </c>
      <c r="X758" s="68" t="str">
        <f>IF(IFERROR(VLOOKUP(Members[[#This Row],[Subscriber SSN]],$C$7:X757,22,FALSE), "") = 0, "", IFERROR(VLOOKUP(Members[[#This Row],[Subscriber SSN]],$C$7:X757,22,FALSE), ""))</f>
        <v/>
      </c>
      <c r="Y758" s="68"/>
      <c r="Z758" s="72"/>
      <c r="AA758" s="69"/>
      <c r="AB758" s="69"/>
      <c r="AC758" s="70"/>
      <c r="AD758" s="110">
        <f t="shared" si="22"/>
        <v>45292</v>
      </c>
      <c r="AE758" s="69"/>
      <c r="AF758" s="69"/>
      <c r="AG758" s="71"/>
      <c r="AH758" s="69"/>
      <c r="AI758" s="69"/>
      <c r="AJ758" s="69"/>
      <c r="AK758" s="69"/>
      <c r="AL758" s="69"/>
      <c r="AM758" s="69"/>
      <c r="AN758" s="69"/>
      <c r="AO758" s="69"/>
      <c r="AP758" s="73"/>
      <c r="AQ758" s="73"/>
      <c r="AR758" s="73"/>
      <c r="AS758" s="73"/>
      <c r="AT758" s="73"/>
      <c r="AU758" s="73"/>
      <c r="AV758" s="73"/>
      <c r="AW758" s="73"/>
      <c r="AX758" s="73"/>
      <c r="AY758" s="73"/>
      <c r="AZ758" s="73"/>
      <c r="BA758" s="73"/>
      <c r="BB758" s="73"/>
      <c r="BC758" s="74"/>
      <c r="BD758" s="222" t="str">
        <f t="shared" si="23"/>
        <v xml:space="preserve"> </v>
      </c>
      <c r="BE758" s="76">
        <f ca="1">Validation!H758</f>
        <v>2</v>
      </c>
      <c r="BF758" t="str">
        <f ca="1">Validation!I758</f>
        <v/>
      </c>
      <c r="BJ758" t="str">
        <f>IF(AND(ISBLANK(Members[[#This Row],[DependentSSN]]),NOT(ISBLANK(Members[[#This Row],[MedicalPolicy]]))), "CoverageLevels", "Waivers")</f>
        <v>Waivers</v>
      </c>
      <c r="BK758" t="str">
        <f>IF(AND(ISBLANK(Members[[#This Row],[DependentSSN]]),NOT(ISBLANK(Members[[#This Row],[Dental Policy]]))), "CoverageLevels", "Waivers")</f>
        <v>Waivers</v>
      </c>
      <c r="BL758" t="str">
        <f>IF(AND(ISBLANK(Members[[#This Row],[DependentSSN]]),NOT(ISBLANK(Members[[#This Row],[VisionPolicy]]))), "CoverageLevels", "Waivers")</f>
        <v>Waivers</v>
      </c>
      <c r="BM758">
        <v>0</v>
      </c>
    </row>
    <row r="759" spans="1:65" x14ac:dyDescent="0.25">
      <c r="A759" s="4"/>
      <c r="B759" s="67"/>
      <c r="C759" s="68"/>
      <c r="D759" s="68"/>
      <c r="E759" s="69"/>
      <c r="F759" s="68"/>
      <c r="G759" s="69"/>
      <c r="H759" s="68"/>
      <c r="I759" s="68"/>
      <c r="J759" s="70"/>
      <c r="K759" s="68"/>
      <c r="L759" s="68"/>
      <c r="M759" s="71"/>
      <c r="N759" s="69"/>
      <c r="O759" s="69"/>
      <c r="P759" s="69"/>
      <c r="Q759" s="69"/>
      <c r="R759" s="69"/>
      <c r="S759" s="69"/>
      <c r="T759" s="68" t="str">
        <f>IF(IFERROR(VLOOKUP(Members[[#This Row],[Subscriber SSN]],$C$7:T758,18,FALSE), "") = 0, "",IFERROR(VLOOKUP(Members[[#This Row],[Subscriber SSN]],$C$7:T758,18,FALSE), ""))</f>
        <v/>
      </c>
      <c r="U759" s="68" t="str">
        <f>IF(IFERROR(VLOOKUP(Members[[#This Row],[Subscriber SSN]],$C$7:U758,19,FALSE), "") = 0, "",IFERROR(VLOOKUP(Members[[#This Row],[Subscriber SSN]],$C$7:U758,19,FALSE), ""))</f>
        <v/>
      </c>
      <c r="V759" s="69" t="str">
        <f>IF(IFERROR(VLOOKUP(Members[[#This Row],[Subscriber SSN]],$C$7:V758,20,FALSE), "") = 0, "", IFERROR(VLOOKUP(Members[[#This Row],[Subscriber SSN]],$C$7:V758,20,FALSE), ""))</f>
        <v/>
      </c>
      <c r="W759" s="68" t="str">
        <f>IF(IFERROR(VLOOKUP(Members[[#This Row],[Subscriber SSN]],$C$7:W758,21,FALSE), "") = 0, "", IFERROR(VLOOKUP(Members[[#This Row],[Subscriber SSN]],$C$7:W758,21,FALSE), ""))</f>
        <v/>
      </c>
      <c r="X759" s="68" t="str">
        <f>IF(IFERROR(VLOOKUP(Members[[#This Row],[Subscriber SSN]],$C$7:X758,22,FALSE), "") = 0, "", IFERROR(VLOOKUP(Members[[#This Row],[Subscriber SSN]],$C$7:X758,22,FALSE), ""))</f>
        <v/>
      </c>
      <c r="Y759" s="68"/>
      <c r="Z759" s="72"/>
      <c r="AA759" s="69"/>
      <c r="AB759" s="69"/>
      <c r="AC759" s="70"/>
      <c r="AD759" s="110">
        <f t="shared" si="22"/>
        <v>45292</v>
      </c>
      <c r="AE759" s="69"/>
      <c r="AF759" s="69"/>
      <c r="AG759" s="71"/>
      <c r="AH759" s="69"/>
      <c r="AI759" s="69"/>
      <c r="AJ759" s="69"/>
      <c r="AK759" s="69"/>
      <c r="AL759" s="69"/>
      <c r="AM759" s="69"/>
      <c r="AN759" s="69"/>
      <c r="AO759" s="69"/>
      <c r="AP759" s="73"/>
      <c r="AQ759" s="73"/>
      <c r="AR759" s="73"/>
      <c r="AS759" s="73"/>
      <c r="AT759" s="73"/>
      <c r="AU759" s="73"/>
      <c r="AV759" s="73"/>
      <c r="AW759" s="73"/>
      <c r="AX759" s="73"/>
      <c r="AY759" s="73"/>
      <c r="AZ759" s="73"/>
      <c r="BA759" s="73"/>
      <c r="BB759" s="73"/>
      <c r="BC759" s="74"/>
      <c r="BD759" s="222" t="str">
        <f t="shared" si="23"/>
        <v xml:space="preserve"> </v>
      </c>
      <c r="BE759" s="76">
        <f ca="1">Validation!H759</f>
        <v>2</v>
      </c>
      <c r="BF759" t="str">
        <f ca="1">Validation!I759</f>
        <v/>
      </c>
      <c r="BJ759" t="str">
        <f>IF(AND(ISBLANK(Members[[#This Row],[DependentSSN]]),NOT(ISBLANK(Members[[#This Row],[MedicalPolicy]]))), "CoverageLevels", "Waivers")</f>
        <v>Waivers</v>
      </c>
      <c r="BK759" t="str">
        <f>IF(AND(ISBLANK(Members[[#This Row],[DependentSSN]]),NOT(ISBLANK(Members[[#This Row],[Dental Policy]]))), "CoverageLevels", "Waivers")</f>
        <v>Waivers</v>
      </c>
      <c r="BL759" t="str">
        <f>IF(AND(ISBLANK(Members[[#This Row],[DependentSSN]]),NOT(ISBLANK(Members[[#This Row],[VisionPolicy]]))), "CoverageLevels", "Waivers")</f>
        <v>Waivers</v>
      </c>
      <c r="BM759">
        <v>0</v>
      </c>
    </row>
    <row r="760" spans="1:65" x14ac:dyDescent="0.25">
      <c r="A760" s="4"/>
      <c r="B760" s="67"/>
      <c r="C760" s="68"/>
      <c r="D760" s="68"/>
      <c r="E760" s="69"/>
      <c r="F760" s="68"/>
      <c r="G760" s="69"/>
      <c r="H760" s="68"/>
      <c r="I760" s="68"/>
      <c r="J760" s="70"/>
      <c r="K760" s="68"/>
      <c r="L760" s="68"/>
      <c r="M760" s="71"/>
      <c r="N760" s="69"/>
      <c r="O760" s="69"/>
      <c r="P760" s="69"/>
      <c r="Q760" s="69"/>
      <c r="R760" s="69"/>
      <c r="S760" s="69"/>
      <c r="T760" s="68" t="str">
        <f>IF(IFERROR(VLOOKUP(Members[[#This Row],[Subscriber SSN]],$C$7:T759,18,FALSE), "") = 0, "",IFERROR(VLOOKUP(Members[[#This Row],[Subscriber SSN]],$C$7:T759,18,FALSE), ""))</f>
        <v/>
      </c>
      <c r="U760" s="68" t="str">
        <f>IF(IFERROR(VLOOKUP(Members[[#This Row],[Subscriber SSN]],$C$7:U759,19,FALSE), "") = 0, "",IFERROR(VLOOKUP(Members[[#This Row],[Subscriber SSN]],$C$7:U759,19,FALSE), ""))</f>
        <v/>
      </c>
      <c r="V760" s="69" t="str">
        <f>IF(IFERROR(VLOOKUP(Members[[#This Row],[Subscriber SSN]],$C$7:V759,20,FALSE), "") = 0, "", IFERROR(VLOOKUP(Members[[#This Row],[Subscriber SSN]],$C$7:V759,20,FALSE), ""))</f>
        <v/>
      </c>
      <c r="W760" s="68" t="str">
        <f>IF(IFERROR(VLOOKUP(Members[[#This Row],[Subscriber SSN]],$C$7:W759,21,FALSE), "") = 0, "", IFERROR(VLOOKUP(Members[[#This Row],[Subscriber SSN]],$C$7:W759,21,FALSE), ""))</f>
        <v/>
      </c>
      <c r="X760" s="68" t="str">
        <f>IF(IFERROR(VLOOKUP(Members[[#This Row],[Subscriber SSN]],$C$7:X759,22,FALSE), "") = 0, "", IFERROR(VLOOKUP(Members[[#This Row],[Subscriber SSN]],$C$7:X759,22,FALSE), ""))</f>
        <v/>
      </c>
      <c r="Y760" s="68"/>
      <c r="Z760" s="72"/>
      <c r="AA760" s="69"/>
      <c r="AB760" s="69"/>
      <c r="AC760" s="70"/>
      <c r="AD760" s="110">
        <f t="shared" si="22"/>
        <v>45292</v>
      </c>
      <c r="AE760" s="69"/>
      <c r="AF760" s="69"/>
      <c r="AG760" s="71"/>
      <c r="AH760" s="69"/>
      <c r="AI760" s="69"/>
      <c r="AJ760" s="69"/>
      <c r="AK760" s="69"/>
      <c r="AL760" s="69"/>
      <c r="AM760" s="69"/>
      <c r="AN760" s="69"/>
      <c r="AO760" s="69"/>
      <c r="AP760" s="73"/>
      <c r="AQ760" s="73"/>
      <c r="AR760" s="73"/>
      <c r="AS760" s="73"/>
      <c r="AT760" s="73"/>
      <c r="AU760" s="73"/>
      <c r="AV760" s="73"/>
      <c r="AW760" s="73"/>
      <c r="AX760" s="73"/>
      <c r="AY760" s="73"/>
      <c r="AZ760" s="73"/>
      <c r="BA760" s="73"/>
      <c r="BB760" s="73"/>
      <c r="BC760" s="74"/>
      <c r="BD760" s="222" t="str">
        <f t="shared" si="23"/>
        <v xml:space="preserve"> </v>
      </c>
      <c r="BE760" s="76">
        <f ca="1">Validation!H760</f>
        <v>2</v>
      </c>
      <c r="BF760" t="str">
        <f ca="1">Validation!I760</f>
        <v/>
      </c>
      <c r="BJ760" t="str">
        <f>IF(AND(ISBLANK(Members[[#This Row],[DependentSSN]]),NOT(ISBLANK(Members[[#This Row],[MedicalPolicy]]))), "CoverageLevels", "Waivers")</f>
        <v>Waivers</v>
      </c>
      <c r="BK760" t="str">
        <f>IF(AND(ISBLANK(Members[[#This Row],[DependentSSN]]),NOT(ISBLANK(Members[[#This Row],[Dental Policy]]))), "CoverageLevels", "Waivers")</f>
        <v>Waivers</v>
      </c>
      <c r="BL760" t="str">
        <f>IF(AND(ISBLANK(Members[[#This Row],[DependentSSN]]),NOT(ISBLANK(Members[[#This Row],[VisionPolicy]]))), "CoverageLevels", "Waivers")</f>
        <v>Waivers</v>
      </c>
      <c r="BM760">
        <v>0</v>
      </c>
    </row>
    <row r="761" spans="1:65" x14ac:dyDescent="0.25">
      <c r="A761" s="4"/>
      <c r="B761" s="67"/>
      <c r="C761" s="68"/>
      <c r="D761" s="68"/>
      <c r="E761" s="69"/>
      <c r="F761" s="68"/>
      <c r="G761" s="69"/>
      <c r="H761" s="68"/>
      <c r="I761" s="68"/>
      <c r="J761" s="70"/>
      <c r="K761" s="68"/>
      <c r="L761" s="68"/>
      <c r="M761" s="71"/>
      <c r="N761" s="69"/>
      <c r="O761" s="69"/>
      <c r="P761" s="69"/>
      <c r="Q761" s="69"/>
      <c r="R761" s="69"/>
      <c r="S761" s="69"/>
      <c r="T761" s="68" t="str">
        <f>IF(IFERROR(VLOOKUP(Members[[#This Row],[Subscriber SSN]],$C$7:T760,18,FALSE), "") = 0, "",IFERROR(VLOOKUP(Members[[#This Row],[Subscriber SSN]],$C$7:T760,18,FALSE), ""))</f>
        <v/>
      </c>
      <c r="U761" s="68" t="str">
        <f>IF(IFERROR(VLOOKUP(Members[[#This Row],[Subscriber SSN]],$C$7:U760,19,FALSE), "") = 0, "",IFERROR(VLOOKUP(Members[[#This Row],[Subscriber SSN]],$C$7:U760,19,FALSE), ""))</f>
        <v/>
      </c>
      <c r="V761" s="69" t="str">
        <f>IF(IFERROR(VLOOKUP(Members[[#This Row],[Subscriber SSN]],$C$7:V760,20,FALSE), "") = 0, "", IFERROR(VLOOKUP(Members[[#This Row],[Subscriber SSN]],$C$7:V760,20,FALSE), ""))</f>
        <v/>
      </c>
      <c r="W761" s="68" t="str">
        <f>IF(IFERROR(VLOOKUP(Members[[#This Row],[Subscriber SSN]],$C$7:W760,21,FALSE), "") = 0, "", IFERROR(VLOOKUP(Members[[#This Row],[Subscriber SSN]],$C$7:W760,21,FALSE), ""))</f>
        <v/>
      </c>
      <c r="X761" s="68" t="str">
        <f>IF(IFERROR(VLOOKUP(Members[[#This Row],[Subscriber SSN]],$C$7:X760,22,FALSE), "") = 0, "", IFERROR(VLOOKUP(Members[[#This Row],[Subscriber SSN]],$C$7:X760,22,FALSE), ""))</f>
        <v/>
      </c>
      <c r="Y761" s="68"/>
      <c r="Z761" s="72"/>
      <c r="AA761" s="69"/>
      <c r="AB761" s="69"/>
      <c r="AC761" s="70"/>
      <c r="AD761" s="110">
        <f t="shared" si="22"/>
        <v>45292</v>
      </c>
      <c r="AE761" s="69"/>
      <c r="AF761" s="69"/>
      <c r="AG761" s="71"/>
      <c r="AH761" s="69"/>
      <c r="AI761" s="69"/>
      <c r="AJ761" s="69"/>
      <c r="AK761" s="69"/>
      <c r="AL761" s="69"/>
      <c r="AM761" s="69"/>
      <c r="AN761" s="69"/>
      <c r="AO761" s="69"/>
      <c r="AP761" s="73"/>
      <c r="AQ761" s="73"/>
      <c r="AR761" s="73"/>
      <c r="AS761" s="73"/>
      <c r="AT761" s="73"/>
      <c r="AU761" s="73"/>
      <c r="AV761" s="73"/>
      <c r="AW761" s="73"/>
      <c r="AX761" s="73"/>
      <c r="AY761" s="73"/>
      <c r="AZ761" s="73"/>
      <c r="BA761" s="73"/>
      <c r="BB761" s="73"/>
      <c r="BC761" s="74"/>
      <c r="BD761" s="222" t="str">
        <f t="shared" si="23"/>
        <v xml:space="preserve"> </v>
      </c>
      <c r="BE761" s="76">
        <f ca="1">Validation!H761</f>
        <v>2</v>
      </c>
      <c r="BF761" t="str">
        <f ca="1">Validation!I761</f>
        <v/>
      </c>
      <c r="BJ761" t="str">
        <f>IF(AND(ISBLANK(Members[[#This Row],[DependentSSN]]),NOT(ISBLANK(Members[[#This Row],[MedicalPolicy]]))), "CoverageLevels", "Waivers")</f>
        <v>Waivers</v>
      </c>
      <c r="BK761" t="str">
        <f>IF(AND(ISBLANK(Members[[#This Row],[DependentSSN]]),NOT(ISBLANK(Members[[#This Row],[Dental Policy]]))), "CoverageLevels", "Waivers")</f>
        <v>Waivers</v>
      </c>
      <c r="BL761" t="str">
        <f>IF(AND(ISBLANK(Members[[#This Row],[DependentSSN]]),NOT(ISBLANK(Members[[#This Row],[VisionPolicy]]))), "CoverageLevels", "Waivers")</f>
        <v>Waivers</v>
      </c>
      <c r="BM761">
        <v>0</v>
      </c>
    </row>
    <row r="762" spans="1:65" x14ac:dyDescent="0.25">
      <c r="A762" s="4"/>
      <c r="B762" s="67"/>
      <c r="C762" s="68"/>
      <c r="D762" s="68"/>
      <c r="E762" s="69"/>
      <c r="F762" s="68"/>
      <c r="G762" s="69"/>
      <c r="H762" s="68"/>
      <c r="I762" s="68"/>
      <c r="J762" s="70"/>
      <c r="K762" s="68"/>
      <c r="L762" s="68"/>
      <c r="M762" s="71"/>
      <c r="N762" s="69"/>
      <c r="O762" s="69"/>
      <c r="P762" s="69"/>
      <c r="Q762" s="69"/>
      <c r="R762" s="69"/>
      <c r="S762" s="69"/>
      <c r="T762" s="68" t="str">
        <f>IF(IFERROR(VLOOKUP(Members[[#This Row],[Subscriber SSN]],$C$7:T761,18,FALSE), "") = 0, "",IFERROR(VLOOKUP(Members[[#This Row],[Subscriber SSN]],$C$7:T761,18,FALSE), ""))</f>
        <v/>
      </c>
      <c r="U762" s="68" t="str">
        <f>IF(IFERROR(VLOOKUP(Members[[#This Row],[Subscriber SSN]],$C$7:U761,19,FALSE), "") = 0, "",IFERROR(VLOOKUP(Members[[#This Row],[Subscriber SSN]],$C$7:U761,19,FALSE), ""))</f>
        <v/>
      </c>
      <c r="V762" s="69" t="str">
        <f>IF(IFERROR(VLOOKUP(Members[[#This Row],[Subscriber SSN]],$C$7:V761,20,FALSE), "") = 0, "", IFERROR(VLOOKUP(Members[[#This Row],[Subscriber SSN]],$C$7:V761,20,FALSE), ""))</f>
        <v/>
      </c>
      <c r="W762" s="68" t="str">
        <f>IF(IFERROR(VLOOKUP(Members[[#This Row],[Subscriber SSN]],$C$7:W761,21,FALSE), "") = 0, "", IFERROR(VLOOKUP(Members[[#This Row],[Subscriber SSN]],$C$7:W761,21,FALSE), ""))</f>
        <v/>
      </c>
      <c r="X762" s="68" t="str">
        <f>IF(IFERROR(VLOOKUP(Members[[#This Row],[Subscriber SSN]],$C$7:X761,22,FALSE), "") = 0, "", IFERROR(VLOOKUP(Members[[#This Row],[Subscriber SSN]],$C$7:X761,22,FALSE), ""))</f>
        <v/>
      </c>
      <c r="Y762" s="68"/>
      <c r="Z762" s="72"/>
      <c r="AA762" s="69"/>
      <c r="AB762" s="69"/>
      <c r="AC762" s="70"/>
      <c r="AD762" s="110">
        <f t="shared" si="22"/>
        <v>45292</v>
      </c>
      <c r="AE762" s="69"/>
      <c r="AF762" s="69"/>
      <c r="AG762" s="71"/>
      <c r="AH762" s="69"/>
      <c r="AI762" s="69"/>
      <c r="AJ762" s="69"/>
      <c r="AK762" s="69"/>
      <c r="AL762" s="69"/>
      <c r="AM762" s="69"/>
      <c r="AN762" s="69"/>
      <c r="AO762" s="69"/>
      <c r="AP762" s="73"/>
      <c r="AQ762" s="73"/>
      <c r="AR762" s="73"/>
      <c r="AS762" s="73"/>
      <c r="AT762" s="73"/>
      <c r="AU762" s="73"/>
      <c r="AV762" s="73"/>
      <c r="AW762" s="73"/>
      <c r="AX762" s="73"/>
      <c r="AY762" s="73"/>
      <c r="AZ762" s="73"/>
      <c r="BA762" s="73"/>
      <c r="BB762" s="73"/>
      <c r="BC762" s="74"/>
      <c r="BD762" s="222" t="str">
        <f t="shared" si="23"/>
        <v xml:space="preserve"> </v>
      </c>
      <c r="BE762" s="76">
        <f ca="1">Validation!H762</f>
        <v>2</v>
      </c>
      <c r="BF762" t="str">
        <f ca="1">Validation!I762</f>
        <v/>
      </c>
      <c r="BJ762" t="str">
        <f>IF(AND(ISBLANK(Members[[#This Row],[DependentSSN]]),NOT(ISBLANK(Members[[#This Row],[MedicalPolicy]]))), "CoverageLevels", "Waivers")</f>
        <v>Waivers</v>
      </c>
      <c r="BK762" t="str">
        <f>IF(AND(ISBLANK(Members[[#This Row],[DependentSSN]]),NOT(ISBLANK(Members[[#This Row],[Dental Policy]]))), "CoverageLevels", "Waivers")</f>
        <v>Waivers</v>
      </c>
      <c r="BL762" t="str">
        <f>IF(AND(ISBLANK(Members[[#This Row],[DependentSSN]]),NOT(ISBLANK(Members[[#This Row],[VisionPolicy]]))), "CoverageLevels", "Waivers")</f>
        <v>Waivers</v>
      </c>
      <c r="BM762">
        <v>0</v>
      </c>
    </row>
    <row r="763" spans="1:65" x14ac:dyDescent="0.25">
      <c r="A763" s="4"/>
      <c r="B763" s="67"/>
      <c r="C763" s="68"/>
      <c r="D763" s="68"/>
      <c r="E763" s="69"/>
      <c r="F763" s="68"/>
      <c r="G763" s="69"/>
      <c r="H763" s="68"/>
      <c r="I763" s="68"/>
      <c r="J763" s="70"/>
      <c r="K763" s="68"/>
      <c r="L763" s="68"/>
      <c r="M763" s="71"/>
      <c r="N763" s="69"/>
      <c r="O763" s="69"/>
      <c r="P763" s="69"/>
      <c r="Q763" s="69"/>
      <c r="R763" s="69"/>
      <c r="S763" s="69"/>
      <c r="T763" s="68" t="str">
        <f>IF(IFERROR(VLOOKUP(Members[[#This Row],[Subscriber SSN]],$C$7:T762,18,FALSE), "") = 0, "",IFERROR(VLOOKUP(Members[[#This Row],[Subscriber SSN]],$C$7:T762,18,FALSE), ""))</f>
        <v/>
      </c>
      <c r="U763" s="68" t="str">
        <f>IF(IFERROR(VLOOKUP(Members[[#This Row],[Subscriber SSN]],$C$7:U762,19,FALSE), "") = 0, "",IFERROR(VLOOKUP(Members[[#This Row],[Subscriber SSN]],$C$7:U762,19,FALSE), ""))</f>
        <v/>
      </c>
      <c r="V763" s="69" t="str">
        <f>IF(IFERROR(VLOOKUP(Members[[#This Row],[Subscriber SSN]],$C$7:V762,20,FALSE), "") = 0, "", IFERROR(VLOOKUP(Members[[#This Row],[Subscriber SSN]],$C$7:V762,20,FALSE), ""))</f>
        <v/>
      </c>
      <c r="W763" s="68" t="str">
        <f>IF(IFERROR(VLOOKUP(Members[[#This Row],[Subscriber SSN]],$C$7:W762,21,FALSE), "") = 0, "", IFERROR(VLOOKUP(Members[[#This Row],[Subscriber SSN]],$C$7:W762,21,FALSE), ""))</f>
        <v/>
      </c>
      <c r="X763" s="68" t="str">
        <f>IF(IFERROR(VLOOKUP(Members[[#This Row],[Subscriber SSN]],$C$7:X762,22,FALSE), "") = 0, "", IFERROR(VLOOKUP(Members[[#This Row],[Subscriber SSN]],$C$7:X762,22,FALSE), ""))</f>
        <v/>
      </c>
      <c r="Y763" s="68"/>
      <c r="Z763" s="72"/>
      <c r="AA763" s="69"/>
      <c r="AB763" s="69"/>
      <c r="AC763" s="70"/>
      <c r="AD763" s="110">
        <f t="shared" si="22"/>
        <v>45292</v>
      </c>
      <c r="AE763" s="69"/>
      <c r="AF763" s="69"/>
      <c r="AG763" s="71"/>
      <c r="AH763" s="69"/>
      <c r="AI763" s="69"/>
      <c r="AJ763" s="69"/>
      <c r="AK763" s="69"/>
      <c r="AL763" s="69"/>
      <c r="AM763" s="69"/>
      <c r="AN763" s="69"/>
      <c r="AO763" s="69"/>
      <c r="AP763" s="73"/>
      <c r="AQ763" s="73"/>
      <c r="AR763" s="73"/>
      <c r="AS763" s="73"/>
      <c r="AT763" s="73"/>
      <c r="AU763" s="73"/>
      <c r="AV763" s="73"/>
      <c r="AW763" s="73"/>
      <c r="AX763" s="73"/>
      <c r="AY763" s="73"/>
      <c r="AZ763" s="73"/>
      <c r="BA763" s="73"/>
      <c r="BB763" s="73"/>
      <c r="BC763" s="74"/>
      <c r="BD763" s="222" t="str">
        <f t="shared" si="23"/>
        <v xml:space="preserve"> </v>
      </c>
      <c r="BE763" s="76">
        <f ca="1">Validation!H763</f>
        <v>2</v>
      </c>
      <c r="BF763" t="str">
        <f ca="1">Validation!I763</f>
        <v/>
      </c>
      <c r="BJ763" t="str">
        <f>IF(AND(ISBLANK(Members[[#This Row],[DependentSSN]]),NOT(ISBLANK(Members[[#This Row],[MedicalPolicy]]))), "CoverageLevels", "Waivers")</f>
        <v>Waivers</v>
      </c>
      <c r="BK763" t="str">
        <f>IF(AND(ISBLANK(Members[[#This Row],[DependentSSN]]),NOT(ISBLANK(Members[[#This Row],[Dental Policy]]))), "CoverageLevels", "Waivers")</f>
        <v>Waivers</v>
      </c>
      <c r="BL763" t="str">
        <f>IF(AND(ISBLANK(Members[[#This Row],[DependentSSN]]),NOT(ISBLANK(Members[[#This Row],[VisionPolicy]]))), "CoverageLevels", "Waivers")</f>
        <v>Waivers</v>
      </c>
      <c r="BM763">
        <v>0</v>
      </c>
    </row>
    <row r="764" spans="1:65" x14ac:dyDescent="0.25">
      <c r="A764" s="4"/>
      <c r="B764" s="67"/>
      <c r="C764" s="68"/>
      <c r="D764" s="68"/>
      <c r="E764" s="69"/>
      <c r="F764" s="68"/>
      <c r="G764" s="69"/>
      <c r="H764" s="68"/>
      <c r="I764" s="68"/>
      <c r="J764" s="70"/>
      <c r="K764" s="68"/>
      <c r="L764" s="68"/>
      <c r="M764" s="71"/>
      <c r="N764" s="69"/>
      <c r="O764" s="69"/>
      <c r="P764" s="69"/>
      <c r="Q764" s="69"/>
      <c r="R764" s="69"/>
      <c r="S764" s="69"/>
      <c r="T764" s="68" t="str">
        <f>IF(IFERROR(VLOOKUP(Members[[#This Row],[Subscriber SSN]],$C$7:T763,18,FALSE), "") = 0, "",IFERROR(VLOOKUP(Members[[#This Row],[Subscriber SSN]],$C$7:T763,18,FALSE), ""))</f>
        <v/>
      </c>
      <c r="U764" s="68" t="str">
        <f>IF(IFERROR(VLOOKUP(Members[[#This Row],[Subscriber SSN]],$C$7:U763,19,FALSE), "") = 0, "",IFERROR(VLOOKUP(Members[[#This Row],[Subscriber SSN]],$C$7:U763,19,FALSE), ""))</f>
        <v/>
      </c>
      <c r="V764" s="69" t="str">
        <f>IF(IFERROR(VLOOKUP(Members[[#This Row],[Subscriber SSN]],$C$7:V763,20,FALSE), "") = 0, "", IFERROR(VLOOKUP(Members[[#This Row],[Subscriber SSN]],$C$7:V763,20,FALSE), ""))</f>
        <v/>
      </c>
      <c r="W764" s="68" t="str">
        <f>IF(IFERROR(VLOOKUP(Members[[#This Row],[Subscriber SSN]],$C$7:W763,21,FALSE), "") = 0, "", IFERROR(VLOOKUP(Members[[#This Row],[Subscriber SSN]],$C$7:W763,21,FALSE), ""))</f>
        <v/>
      </c>
      <c r="X764" s="68" t="str">
        <f>IF(IFERROR(VLOOKUP(Members[[#This Row],[Subscriber SSN]],$C$7:X763,22,FALSE), "") = 0, "", IFERROR(VLOOKUP(Members[[#This Row],[Subscriber SSN]],$C$7:X763,22,FALSE), ""))</f>
        <v/>
      </c>
      <c r="Y764" s="68"/>
      <c r="Z764" s="72"/>
      <c r="AA764" s="69"/>
      <c r="AB764" s="69"/>
      <c r="AC764" s="70"/>
      <c r="AD764" s="110">
        <f t="shared" si="22"/>
        <v>45292</v>
      </c>
      <c r="AE764" s="69"/>
      <c r="AF764" s="69"/>
      <c r="AG764" s="71"/>
      <c r="AH764" s="69"/>
      <c r="AI764" s="69"/>
      <c r="AJ764" s="69"/>
      <c r="AK764" s="69"/>
      <c r="AL764" s="69"/>
      <c r="AM764" s="69"/>
      <c r="AN764" s="69"/>
      <c r="AO764" s="69"/>
      <c r="AP764" s="73"/>
      <c r="AQ764" s="73"/>
      <c r="AR764" s="73"/>
      <c r="AS764" s="73"/>
      <c r="AT764" s="73"/>
      <c r="AU764" s="73"/>
      <c r="AV764" s="73"/>
      <c r="AW764" s="73"/>
      <c r="AX764" s="73"/>
      <c r="AY764" s="73"/>
      <c r="AZ764" s="73"/>
      <c r="BA764" s="73"/>
      <c r="BB764" s="73"/>
      <c r="BC764" s="74"/>
      <c r="BD764" s="222" t="str">
        <f t="shared" si="23"/>
        <v xml:space="preserve"> </v>
      </c>
      <c r="BE764" s="76">
        <f ca="1">Validation!H764</f>
        <v>2</v>
      </c>
      <c r="BF764" t="str">
        <f ca="1">Validation!I764</f>
        <v/>
      </c>
      <c r="BJ764" t="str">
        <f>IF(AND(ISBLANK(Members[[#This Row],[DependentSSN]]),NOT(ISBLANK(Members[[#This Row],[MedicalPolicy]]))), "CoverageLevels", "Waivers")</f>
        <v>Waivers</v>
      </c>
      <c r="BK764" t="str">
        <f>IF(AND(ISBLANK(Members[[#This Row],[DependentSSN]]),NOT(ISBLANK(Members[[#This Row],[Dental Policy]]))), "CoverageLevels", "Waivers")</f>
        <v>Waivers</v>
      </c>
      <c r="BL764" t="str">
        <f>IF(AND(ISBLANK(Members[[#This Row],[DependentSSN]]),NOT(ISBLANK(Members[[#This Row],[VisionPolicy]]))), "CoverageLevels", "Waivers")</f>
        <v>Waivers</v>
      </c>
      <c r="BM764">
        <v>0</v>
      </c>
    </row>
    <row r="765" spans="1:65" x14ac:dyDescent="0.25">
      <c r="A765" s="4"/>
      <c r="B765" s="67"/>
      <c r="C765" s="68"/>
      <c r="D765" s="68"/>
      <c r="E765" s="69"/>
      <c r="F765" s="68"/>
      <c r="G765" s="69"/>
      <c r="H765" s="68"/>
      <c r="I765" s="68"/>
      <c r="J765" s="70"/>
      <c r="K765" s="68"/>
      <c r="L765" s="68"/>
      <c r="M765" s="71"/>
      <c r="N765" s="69"/>
      <c r="O765" s="69"/>
      <c r="P765" s="69"/>
      <c r="Q765" s="69"/>
      <c r="R765" s="69"/>
      <c r="S765" s="69"/>
      <c r="T765" s="68" t="str">
        <f>IF(IFERROR(VLOOKUP(Members[[#This Row],[Subscriber SSN]],$C$7:T764,18,FALSE), "") = 0, "",IFERROR(VLOOKUP(Members[[#This Row],[Subscriber SSN]],$C$7:T764,18,FALSE), ""))</f>
        <v/>
      </c>
      <c r="U765" s="68" t="str">
        <f>IF(IFERROR(VLOOKUP(Members[[#This Row],[Subscriber SSN]],$C$7:U764,19,FALSE), "") = 0, "",IFERROR(VLOOKUP(Members[[#This Row],[Subscriber SSN]],$C$7:U764,19,FALSE), ""))</f>
        <v/>
      </c>
      <c r="V765" s="69" t="str">
        <f>IF(IFERROR(VLOOKUP(Members[[#This Row],[Subscriber SSN]],$C$7:V764,20,FALSE), "") = 0, "", IFERROR(VLOOKUP(Members[[#This Row],[Subscriber SSN]],$C$7:V764,20,FALSE), ""))</f>
        <v/>
      </c>
      <c r="W765" s="68" t="str">
        <f>IF(IFERROR(VLOOKUP(Members[[#This Row],[Subscriber SSN]],$C$7:W764,21,FALSE), "") = 0, "", IFERROR(VLOOKUP(Members[[#This Row],[Subscriber SSN]],$C$7:W764,21,FALSE), ""))</f>
        <v/>
      </c>
      <c r="X765" s="68" t="str">
        <f>IF(IFERROR(VLOOKUP(Members[[#This Row],[Subscriber SSN]],$C$7:X764,22,FALSE), "") = 0, "", IFERROR(VLOOKUP(Members[[#This Row],[Subscriber SSN]],$C$7:X764,22,FALSE), ""))</f>
        <v/>
      </c>
      <c r="Y765" s="68"/>
      <c r="Z765" s="72"/>
      <c r="AA765" s="69"/>
      <c r="AB765" s="69"/>
      <c r="AC765" s="70"/>
      <c r="AD765" s="110">
        <f t="shared" si="22"/>
        <v>45292</v>
      </c>
      <c r="AE765" s="69"/>
      <c r="AF765" s="69"/>
      <c r="AG765" s="71"/>
      <c r="AH765" s="69"/>
      <c r="AI765" s="69"/>
      <c r="AJ765" s="69"/>
      <c r="AK765" s="69"/>
      <c r="AL765" s="69"/>
      <c r="AM765" s="69"/>
      <c r="AN765" s="69"/>
      <c r="AO765" s="69"/>
      <c r="AP765" s="73"/>
      <c r="AQ765" s="73"/>
      <c r="AR765" s="73"/>
      <c r="AS765" s="73"/>
      <c r="AT765" s="73"/>
      <c r="AU765" s="73"/>
      <c r="AV765" s="73"/>
      <c r="AW765" s="73"/>
      <c r="AX765" s="73"/>
      <c r="AY765" s="73"/>
      <c r="AZ765" s="73"/>
      <c r="BA765" s="73"/>
      <c r="BB765" s="73"/>
      <c r="BC765" s="74"/>
      <c r="BD765" s="222" t="str">
        <f t="shared" si="23"/>
        <v xml:space="preserve"> </v>
      </c>
      <c r="BE765" s="76">
        <f ca="1">Validation!H765</f>
        <v>2</v>
      </c>
      <c r="BF765" t="str">
        <f ca="1">Validation!I765</f>
        <v/>
      </c>
      <c r="BJ765" t="str">
        <f>IF(AND(ISBLANK(Members[[#This Row],[DependentSSN]]),NOT(ISBLANK(Members[[#This Row],[MedicalPolicy]]))), "CoverageLevels", "Waivers")</f>
        <v>Waivers</v>
      </c>
      <c r="BK765" t="str">
        <f>IF(AND(ISBLANK(Members[[#This Row],[DependentSSN]]),NOT(ISBLANK(Members[[#This Row],[Dental Policy]]))), "CoverageLevels", "Waivers")</f>
        <v>Waivers</v>
      </c>
      <c r="BL765" t="str">
        <f>IF(AND(ISBLANK(Members[[#This Row],[DependentSSN]]),NOT(ISBLANK(Members[[#This Row],[VisionPolicy]]))), "CoverageLevels", "Waivers")</f>
        <v>Waivers</v>
      </c>
      <c r="BM765">
        <v>0</v>
      </c>
    </row>
    <row r="766" spans="1:65" x14ac:dyDescent="0.25">
      <c r="A766" s="4"/>
      <c r="B766" s="67"/>
      <c r="C766" s="68"/>
      <c r="D766" s="68"/>
      <c r="E766" s="69"/>
      <c r="F766" s="68"/>
      <c r="G766" s="69"/>
      <c r="H766" s="68"/>
      <c r="I766" s="68"/>
      <c r="J766" s="70"/>
      <c r="K766" s="68"/>
      <c r="L766" s="68"/>
      <c r="M766" s="71"/>
      <c r="N766" s="69"/>
      <c r="O766" s="69"/>
      <c r="P766" s="69"/>
      <c r="Q766" s="69"/>
      <c r="R766" s="69"/>
      <c r="S766" s="69"/>
      <c r="T766" s="68" t="str">
        <f>IF(IFERROR(VLOOKUP(Members[[#This Row],[Subscriber SSN]],$C$7:T765,18,FALSE), "") = 0, "",IFERROR(VLOOKUP(Members[[#This Row],[Subscriber SSN]],$C$7:T765,18,FALSE), ""))</f>
        <v/>
      </c>
      <c r="U766" s="68" t="str">
        <f>IF(IFERROR(VLOOKUP(Members[[#This Row],[Subscriber SSN]],$C$7:U765,19,FALSE), "") = 0, "",IFERROR(VLOOKUP(Members[[#This Row],[Subscriber SSN]],$C$7:U765,19,FALSE), ""))</f>
        <v/>
      </c>
      <c r="V766" s="69" t="str">
        <f>IF(IFERROR(VLOOKUP(Members[[#This Row],[Subscriber SSN]],$C$7:V765,20,FALSE), "") = 0, "", IFERROR(VLOOKUP(Members[[#This Row],[Subscriber SSN]],$C$7:V765,20,FALSE), ""))</f>
        <v/>
      </c>
      <c r="W766" s="68" t="str">
        <f>IF(IFERROR(VLOOKUP(Members[[#This Row],[Subscriber SSN]],$C$7:W765,21,FALSE), "") = 0, "", IFERROR(VLOOKUP(Members[[#This Row],[Subscriber SSN]],$C$7:W765,21,FALSE), ""))</f>
        <v/>
      </c>
      <c r="X766" s="68" t="str">
        <f>IF(IFERROR(VLOOKUP(Members[[#This Row],[Subscriber SSN]],$C$7:X765,22,FALSE), "") = 0, "", IFERROR(VLOOKUP(Members[[#This Row],[Subscriber SSN]],$C$7:X765,22,FALSE), ""))</f>
        <v/>
      </c>
      <c r="Y766" s="68"/>
      <c r="Z766" s="72"/>
      <c r="AA766" s="69"/>
      <c r="AB766" s="69"/>
      <c r="AC766" s="70"/>
      <c r="AD766" s="110">
        <f t="shared" si="22"/>
        <v>45292</v>
      </c>
      <c r="AE766" s="69"/>
      <c r="AF766" s="69"/>
      <c r="AG766" s="71"/>
      <c r="AH766" s="69"/>
      <c r="AI766" s="69"/>
      <c r="AJ766" s="69"/>
      <c r="AK766" s="69"/>
      <c r="AL766" s="69"/>
      <c r="AM766" s="69"/>
      <c r="AN766" s="69"/>
      <c r="AO766" s="69"/>
      <c r="AP766" s="73"/>
      <c r="AQ766" s="73"/>
      <c r="AR766" s="73"/>
      <c r="AS766" s="73"/>
      <c r="AT766" s="73"/>
      <c r="AU766" s="73"/>
      <c r="AV766" s="73"/>
      <c r="AW766" s="73"/>
      <c r="AX766" s="73"/>
      <c r="AY766" s="73"/>
      <c r="AZ766" s="73"/>
      <c r="BA766" s="73"/>
      <c r="BB766" s="73"/>
      <c r="BC766" s="74"/>
      <c r="BD766" s="222" t="str">
        <f t="shared" si="23"/>
        <v xml:space="preserve"> </v>
      </c>
      <c r="BE766" s="76">
        <f ca="1">Validation!H766</f>
        <v>2</v>
      </c>
      <c r="BF766" t="str">
        <f ca="1">Validation!I766</f>
        <v/>
      </c>
      <c r="BJ766" t="str">
        <f>IF(AND(ISBLANK(Members[[#This Row],[DependentSSN]]),NOT(ISBLANK(Members[[#This Row],[MedicalPolicy]]))), "CoverageLevels", "Waivers")</f>
        <v>Waivers</v>
      </c>
      <c r="BK766" t="str">
        <f>IF(AND(ISBLANK(Members[[#This Row],[DependentSSN]]),NOT(ISBLANK(Members[[#This Row],[Dental Policy]]))), "CoverageLevels", "Waivers")</f>
        <v>Waivers</v>
      </c>
      <c r="BL766" t="str">
        <f>IF(AND(ISBLANK(Members[[#This Row],[DependentSSN]]),NOT(ISBLANK(Members[[#This Row],[VisionPolicy]]))), "CoverageLevels", "Waivers")</f>
        <v>Waivers</v>
      </c>
      <c r="BM766">
        <v>0</v>
      </c>
    </row>
    <row r="767" spans="1:65" x14ac:dyDescent="0.25">
      <c r="A767" s="4"/>
      <c r="B767" s="67"/>
      <c r="C767" s="68"/>
      <c r="D767" s="68"/>
      <c r="E767" s="69"/>
      <c r="F767" s="68"/>
      <c r="G767" s="69"/>
      <c r="H767" s="68"/>
      <c r="I767" s="68"/>
      <c r="J767" s="70"/>
      <c r="K767" s="68"/>
      <c r="L767" s="68"/>
      <c r="M767" s="71"/>
      <c r="N767" s="69"/>
      <c r="O767" s="69"/>
      <c r="P767" s="69"/>
      <c r="Q767" s="69"/>
      <c r="R767" s="69"/>
      <c r="S767" s="69"/>
      <c r="T767" s="68" t="str">
        <f>IF(IFERROR(VLOOKUP(Members[[#This Row],[Subscriber SSN]],$C$7:T766,18,FALSE), "") = 0, "",IFERROR(VLOOKUP(Members[[#This Row],[Subscriber SSN]],$C$7:T766,18,FALSE), ""))</f>
        <v/>
      </c>
      <c r="U767" s="68" t="str">
        <f>IF(IFERROR(VLOOKUP(Members[[#This Row],[Subscriber SSN]],$C$7:U766,19,FALSE), "") = 0, "",IFERROR(VLOOKUP(Members[[#This Row],[Subscriber SSN]],$C$7:U766,19,FALSE), ""))</f>
        <v/>
      </c>
      <c r="V767" s="69" t="str">
        <f>IF(IFERROR(VLOOKUP(Members[[#This Row],[Subscriber SSN]],$C$7:V766,20,FALSE), "") = 0, "", IFERROR(VLOOKUP(Members[[#This Row],[Subscriber SSN]],$C$7:V766,20,FALSE), ""))</f>
        <v/>
      </c>
      <c r="W767" s="68" t="str">
        <f>IF(IFERROR(VLOOKUP(Members[[#This Row],[Subscriber SSN]],$C$7:W766,21,FALSE), "") = 0, "", IFERROR(VLOOKUP(Members[[#This Row],[Subscriber SSN]],$C$7:W766,21,FALSE), ""))</f>
        <v/>
      </c>
      <c r="X767" s="68" t="str">
        <f>IF(IFERROR(VLOOKUP(Members[[#This Row],[Subscriber SSN]],$C$7:X766,22,FALSE), "") = 0, "", IFERROR(VLOOKUP(Members[[#This Row],[Subscriber SSN]],$C$7:X766,22,FALSE), ""))</f>
        <v/>
      </c>
      <c r="Y767" s="68"/>
      <c r="Z767" s="72"/>
      <c r="AA767" s="69"/>
      <c r="AB767" s="69"/>
      <c r="AC767" s="70"/>
      <c r="AD767" s="110">
        <f t="shared" si="22"/>
        <v>45292</v>
      </c>
      <c r="AE767" s="69"/>
      <c r="AF767" s="69"/>
      <c r="AG767" s="71"/>
      <c r="AH767" s="69"/>
      <c r="AI767" s="69"/>
      <c r="AJ767" s="69"/>
      <c r="AK767" s="69"/>
      <c r="AL767" s="69"/>
      <c r="AM767" s="69"/>
      <c r="AN767" s="69"/>
      <c r="AO767" s="69"/>
      <c r="AP767" s="73"/>
      <c r="AQ767" s="73"/>
      <c r="AR767" s="73"/>
      <c r="AS767" s="73"/>
      <c r="AT767" s="73"/>
      <c r="AU767" s="73"/>
      <c r="AV767" s="73"/>
      <c r="AW767" s="73"/>
      <c r="AX767" s="73"/>
      <c r="AY767" s="73"/>
      <c r="AZ767" s="73"/>
      <c r="BA767" s="73"/>
      <c r="BB767" s="73"/>
      <c r="BC767" s="74"/>
      <c r="BD767" s="222" t="str">
        <f t="shared" si="23"/>
        <v xml:space="preserve"> </v>
      </c>
      <c r="BE767" s="76">
        <f ca="1">Validation!H767</f>
        <v>2</v>
      </c>
      <c r="BF767" t="str">
        <f ca="1">Validation!I767</f>
        <v/>
      </c>
      <c r="BJ767" t="str">
        <f>IF(AND(ISBLANK(Members[[#This Row],[DependentSSN]]),NOT(ISBLANK(Members[[#This Row],[MedicalPolicy]]))), "CoverageLevels", "Waivers")</f>
        <v>Waivers</v>
      </c>
      <c r="BK767" t="str">
        <f>IF(AND(ISBLANK(Members[[#This Row],[DependentSSN]]),NOT(ISBLANK(Members[[#This Row],[Dental Policy]]))), "CoverageLevels", "Waivers")</f>
        <v>Waivers</v>
      </c>
      <c r="BL767" t="str">
        <f>IF(AND(ISBLANK(Members[[#This Row],[DependentSSN]]),NOT(ISBLANK(Members[[#This Row],[VisionPolicy]]))), "CoverageLevels", "Waivers")</f>
        <v>Waivers</v>
      </c>
      <c r="BM767">
        <v>0</v>
      </c>
    </row>
    <row r="768" spans="1:65" x14ac:dyDescent="0.25">
      <c r="A768" s="4"/>
      <c r="B768" s="67"/>
      <c r="C768" s="68"/>
      <c r="D768" s="68"/>
      <c r="E768" s="69"/>
      <c r="F768" s="68"/>
      <c r="G768" s="69"/>
      <c r="H768" s="68"/>
      <c r="I768" s="68"/>
      <c r="J768" s="70"/>
      <c r="K768" s="68"/>
      <c r="L768" s="68"/>
      <c r="M768" s="71"/>
      <c r="N768" s="69"/>
      <c r="O768" s="69"/>
      <c r="P768" s="69"/>
      <c r="Q768" s="69"/>
      <c r="R768" s="69"/>
      <c r="S768" s="69"/>
      <c r="T768" s="68" t="str">
        <f>IF(IFERROR(VLOOKUP(Members[[#This Row],[Subscriber SSN]],$C$7:T767,18,FALSE), "") = 0, "",IFERROR(VLOOKUP(Members[[#This Row],[Subscriber SSN]],$C$7:T767,18,FALSE), ""))</f>
        <v/>
      </c>
      <c r="U768" s="68" t="str">
        <f>IF(IFERROR(VLOOKUP(Members[[#This Row],[Subscriber SSN]],$C$7:U767,19,FALSE), "") = 0, "",IFERROR(VLOOKUP(Members[[#This Row],[Subscriber SSN]],$C$7:U767,19,FALSE), ""))</f>
        <v/>
      </c>
      <c r="V768" s="69" t="str">
        <f>IF(IFERROR(VLOOKUP(Members[[#This Row],[Subscriber SSN]],$C$7:V767,20,FALSE), "") = 0, "", IFERROR(VLOOKUP(Members[[#This Row],[Subscriber SSN]],$C$7:V767,20,FALSE), ""))</f>
        <v/>
      </c>
      <c r="W768" s="68" t="str">
        <f>IF(IFERROR(VLOOKUP(Members[[#This Row],[Subscriber SSN]],$C$7:W767,21,FALSE), "") = 0, "", IFERROR(VLOOKUP(Members[[#This Row],[Subscriber SSN]],$C$7:W767,21,FALSE), ""))</f>
        <v/>
      </c>
      <c r="X768" s="68" t="str">
        <f>IF(IFERROR(VLOOKUP(Members[[#This Row],[Subscriber SSN]],$C$7:X767,22,FALSE), "") = 0, "", IFERROR(VLOOKUP(Members[[#This Row],[Subscriber SSN]],$C$7:X767,22,FALSE), ""))</f>
        <v/>
      </c>
      <c r="Y768" s="68"/>
      <c r="Z768" s="72"/>
      <c r="AA768" s="69"/>
      <c r="AB768" s="69"/>
      <c r="AC768" s="70"/>
      <c r="AD768" s="110">
        <f t="shared" si="22"/>
        <v>45292</v>
      </c>
      <c r="AE768" s="69"/>
      <c r="AF768" s="69"/>
      <c r="AG768" s="71"/>
      <c r="AH768" s="69"/>
      <c r="AI768" s="69"/>
      <c r="AJ768" s="69"/>
      <c r="AK768" s="69"/>
      <c r="AL768" s="69"/>
      <c r="AM768" s="69"/>
      <c r="AN768" s="69"/>
      <c r="AO768" s="69"/>
      <c r="AP768" s="73"/>
      <c r="AQ768" s="73"/>
      <c r="AR768" s="73"/>
      <c r="AS768" s="73"/>
      <c r="AT768" s="73"/>
      <c r="AU768" s="73"/>
      <c r="AV768" s="73"/>
      <c r="AW768" s="73"/>
      <c r="AX768" s="73"/>
      <c r="AY768" s="73"/>
      <c r="AZ768" s="73"/>
      <c r="BA768" s="73"/>
      <c r="BB768" s="73"/>
      <c r="BC768" s="74"/>
      <c r="BD768" s="222" t="str">
        <f t="shared" si="23"/>
        <v xml:space="preserve"> </v>
      </c>
      <c r="BE768" s="76">
        <f ca="1">Validation!H768</f>
        <v>2</v>
      </c>
      <c r="BF768" t="str">
        <f ca="1">Validation!I768</f>
        <v/>
      </c>
      <c r="BJ768" t="str">
        <f>IF(AND(ISBLANK(Members[[#This Row],[DependentSSN]]),NOT(ISBLANK(Members[[#This Row],[MedicalPolicy]]))), "CoverageLevels", "Waivers")</f>
        <v>Waivers</v>
      </c>
      <c r="BK768" t="str">
        <f>IF(AND(ISBLANK(Members[[#This Row],[DependentSSN]]),NOT(ISBLANK(Members[[#This Row],[Dental Policy]]))), "CoverageLevels", "Waivers")</f>
        <v>Waivers</v>
      </c>
      <c r="BL768" t="str">
        <f>IF(AND(ISBLANK(Members[[#This Row],[DependentSSN]]),NOT(ISBLANK(Members[[#This Row],[VisionPolicy]]))), "CoverageLevels", "Waivers")</f>
        <v>Waivers</v>
      </c>
      <c r="BM768">
        <v>0</v>
      </c>
    </row>
    <row r="769" spans="1:65" x14ac:dyDescent="0.25">
      <c r="A769" s="4"/>
      <c r="B769" s="67"/>
      <c r="C769" s="68"/>
      <c r="D769" s="68"/>
      <c r="E769" s="69"/>
      <c r="F769" s="68"/>
      <c r="G769" s="69"/>
      <c r="H769" s="68"/>
      <c r="I769" s="68"/>
      <c r="J769" s="70"/>
      <c r="K769" s="68"/>
      <c r="L769" s="68"/>
      <c r="M769" s="71"/>
      <c r="N769" s="69"/>
      <c r="O769" s="69"/>
      <c r="P769" s="69"/>
      <c r="Q769" s="69"/>
      <c r="R769" s="69"/>
      <c r="S769" s="69"/>
      <c r="T769" s="68" t="str">
        <f>IF(IFERROR(VLOOKUP(Members[[#This Row],[Subscriber SSN]],$C$7:T768,18,FALSE), "") = 0, "",IFERROR(VLOOKUP(Members[[#This Row],[Subscriber SSN]],$C$7:T768,18,FALSE), ""))</f>
        <v/>
      </c>
      <c r="U769" s="68" t="str">
        <f>IF(IFERROR(VLOOKUP(Members[[#This Row],[Subscriber SSN]],$C$7:U768,19,FALSE), "") = 0, "",IFERROR(VLOOKUP(Members[[#This Row],[Subscriber SSN]],$C$7:U768,19,FALSE), ""))</f>
        <v/>
      </c>
      <c r="V769" s="69" t="str">
        <f>IF(IFERROR(VLOOKUP(Members[[#This Row],[Subscriber SSN]],$C$7:V768,20,FALSE), "") = 0, "", IFERROR(VLOOKUP(Members[[#This Row],[Subscriber SSN]],$C$7:V768,20,FALSE), ""))</f>
        <v/>
      </c>
      <c r="W769" s="68" t="str">
        <f>IF(IFERROR(VLOOKUP(Members[[#This Row],[Subscriber SSN]],$C$7:W768,21,FALSE), "") = 0, "", IFERROR(VLOOKUP(Members[[#This Row],[Subscriber SSN]],$C$7:W768,21,FALSE), ""))</f>
        <v/>
      </c>
      <c r="X769" s="68" t="str">
        <f>IF(IFERROR(VLOOKUP(Members[[#This Row],[Subscriber SSN]],$C$7:X768,22,FALSE), "") = 0, "", IFERROR(VLOOKUP(Members[[#This Row],[Subscriber SSN]],$C$7:X768,22,FALSE), ""))</f>
        <v/>
      </c>
      <c r="Y769" s="68"/>
      <c r="Z769" s="72"/>
      <c r="AA769" s="69"/>
      <c r="AB769" s="69"/>
      <c r="AC769" s="70"/>
      <c r="AD769" s="110">
        <f t="shared" si="22"/>
        <v>45292</v>
      </c>
      <c r="AE769" s="69"/>
      <c r="AF769" s="69"/>
      <c r="AG769" s="71"/>
      <c r="AH769" s="69"/>
      <c r="AI769" s="69"/>
      <c r="AJ769" s="69"/>
      <c r="AK769" s="69"/>
      <c r="AL769" s="69"/>
      <c r="AM769" s="69"/>
      <c r="AN769" s="69"/>
      <c r="AO769" s="69"/>
      <c r="AP769" s="73"/>
      <c r="AQ769" s="73"/>
      <c r="AR769" s="73"/>
      <c r="AS769" s="73"/>
      <c r="AT769" s="73"/>
      <c r="AU769" s="73"/>
      <c r="AV769" s="73"/>
      <c r="AW769" s="73"/>
      <c r="AX769" s="73"/>
      <c r="AY769" s="73"/>
      <c r="AZ769" s="73"/>
      <c r="BA769" s="73"/>
      <c r="BB769" s="73"/>
      <c r="BC769" s="74"/>
      <c r="BD769" s="222" t="str">
        <f t="shared" si="23"/>
        <v xml:space="preserve"> </v>
      </c>
      <c r="BE769" s="76">
        <f ca="1">Validation!H769</f>
        <v>2</v>
      </c>
      <c r="BF769" t="str">
        <f ca="1">Validation!I769</f>
        <v/>
      </c>
      <c r="BJ769" t="str">
        <f>IF(AND(ISBLANK(Members[[#This Row],[DependentSSN]]),NOT(ISBLANK(Members[[#This Row],[MedicalPolicy]]))), "CoverageLevels", "Waivers")</f>
        <v>Waivers</v>
      </c>
      <c r="BK769" t="str">
        <f>IF(AND(ISBLANK(Members[[#This Row],[DependentSSN]]),NOT(ISBLANK(Members[[#This Row],[Dental Policy]]))), "CoverageLevels", "Waivers")</f>
        <v>Waivers</v>
      </c>
      <c r="BL769" t="str">
        <f>IF(AND(ISBLANK(Members[[#This Row],[DependentSSN]]),NOT(ISBLANK(Members[[#This Row],[VisionPolicy]]))), "CoverageLevels", "Waivers")</f>
        <v>Waivers</v>
      </c>
      <c r="BM769">
        <v>0</v>
      </c>
    </row>
    <row r="770" spans="1:65" x14ac:dyDescent="0.25">
      <c r="A770" s="4"/>
      <c r="B770" s="67"/>
      <c r="C770" s="68"/>
      <c r="D770" s="68"/>
      <c r="E770" s="69"/>
      <c r="F770" s="68"/>
      <c r="G770" s="69"/>
      <c r="H770" s="68"/>
      <c r="I770" s="68"/>
      <c r="J770" s="70"/>
      <c r="K770" s="68"/>
      <c r="L770" s="68"/>
      <c r="M770" s="71"/>
      <c r="N770" s="69"/>
      <c r="O770" s="69"/>
      <c r="P770" s="69"/>
      <c r="Q770" s="69"/>
      <c r="R770" s="69"/>
      <c r="S770" s="69"/>
      <c r="T770" s="68" t="str">
        <f>IF(IFERROR(VLOOKUP(Members[[#This Row],[Subscriber SSN]],$C$7:T769,18,FALSE), "") = 0, "",IFERROR(VLOOKUP(Members[[#This Row],[Subscriber SSN]],$C$7:T769,18,FALSE), ""))</f>
        <v/>
      </c>
      <c r="U770" s="68" t="str">
        <f>IF(IFERROR(VLOOKUP(Members[[#This Row],[Subscriber SSN]],$C$7:U769,19,FALSE), "") = 0, "",IFERROR(VLOOKUP(Members[[#This Row],[Subscriber SSN]],$C$7:U769,19,FALSE), ""))</f>
        <v/>
      </c>
      <c r="V770" s="69" t="str">
        <f>IF(IFERROR(VLOOKUP(Members[[#This Row],[Subscriber SSN]],$C$7:V769,20,FALSE), "") = 0, "", IFERROR(VLOOKUP(Members[[#This Row],[Subscriber SSN]],$C$7:V769,20,FALSE), ""))</f>
        <v/>
      </c>
      <c r="W770" s="68" t="str">
        <f>IF(IFERROR(VLOOKUP(Members[[#This Row],[Subscriber SSN]],$C$7:W769,21,FALSE), "") = 0, "", IFERROR(VLOOKUP(Members[[#This Row],[Subscriber SSN]],$C$7:W769,21,FALSE), ""))</f>
        <v/>
      </c>
      <c r="X770" s="68" t="str">
        <f>IF(IFERROR(VLOOKUP(Members[[#This Row],[Subscriber SSN]],$C$7:X769,22,FALSE), "") = 0, "", IFERROR(VLOOKUP(Members[[#This Row],[Subscriber SSN]],$C$7:X769,22,FALSE), ""))</f>
        <v/>
      </c>
      <c r="Y770" s="68"/>
      <c r="Z770" s="72"/>
      <c r="AA770" s="69"/>
      <c r="AB770" s="69"/>
      <c r="AC770" s="70"/>
      <c r="AD770" s="110">
        <f t="shared" si="22"/>
        <v>45292</v>
      </c>
      <c r="AE770" s="69"/>
      <c r="AF770" s="69"/>
      <c r="AG770" s="71"/>
      <c r="AH770" s="69"/>
      <c r="AI770" s="69"/>
      <c r="AJ770" s="69"/>
      <c r="AK770" s="69"/>
      <c r="AL770" s="69"/>
      <c r="AM770" s="69"/>
      <c r="AN770" s="69"/>
      <c r="AO770" s="69"/>
      <c r="AP770" s="73"/>
      <c r="AQ770" s="73"/>
      <c r="AR770" s="73"/>
      <c r="AS770" s="73"/>
      <c r="AT770" s="73"/>
      <c r="AU770" s="73"/>
      <c r="AV770" s="73"/>
      <c r="AW770" s="73"/>
      <c r="AX770" s="73"/>
      <c r="AY770" s="73"/>
      <c r="AZ770" s="73"/>
      <c r="BA770" s="73"/>
      <c r="BB770" s="73"/>
      <c r="BC770" s="74"/>
      <c r="BD770" s="222" t="str">
        <f t="shared" si="23"/>
        <v xml:space="preserve"> </v>
      </c>
      <c r="BE770" s="76">
        <f ca="1">Validation!H770</f>
        <v>2</v>
      </c>
      <c r="BF770" t="str">
        <f ca="1">Validation!I770</f>
        <v/>
      </c>
      <c r="BJ770" t="str">
        <f>IF(AND(ISBLANK(Members[[#This Row],[DependentSSN]]),NOT(ISBLANK(Members[[#This Row],[MedicalPolicy]]))), "CoverageLevels", "Waivers")</f>
        <v>Waivers</v>
      </c>
      <c r="BK770" t="str">
        <f>IF(AND(ISBLANK(Members[[#This Row],[DependentSSN]]),NOT(ISBLANK(Members[[#This Row],[Dental Policy]]))), "CoverageLevels", "Waivers")</f>
        <v>Waivers</v>
      </c>
      <c r="BL770" t="str">
        <f>IF(AND(ISBLANK(Members[[#This Row],[DependentSSN]]),NOT(ISBLANK(Members[[#This Row],[VisionPolicy]]))), "CoverageLevels", "Waivers")</f>
        <v>Waivers</v>
      </c>
      <c r="BM770">
        <v>0</v>
      </c>
    </row>
    <row r="771" spans="1:65" x14ac:dyDescent="0.25">
      <c r="A771" s="4"/>
      <c r="B771" s="67"/>
      <c r="C771" s="68"/>
      <c r="D771" s="68"/>
      <c r="E771" s="69"/>
      <c r="F771" s="68"/>
      <c r="G771" s="69"/>
      <c r="H771" s="68"/>
      <c r="I771" s="68"/>
      <c r="J771" s="70"/>
      <c r="K771" s="68"/>
      <c r="L771" s="68"/>
      <c r="M771" s="71"/>
      <c r="N771" s="69"/>
      <c r="O771" s="69"/>
      <c r="P771" s="69"/>
      <c r="Q771" s="69"/>
      <c r="R771" s="69"/>
      <c r="S771" s="69"/>
      <c r="T771" s="68" t="str">
        <f>IF(IFERROR(VLOOKUP(Members[[#This Row],[Subscriber SSN]],$C$7:T770,18,FALSE), "") = 0, "",IFERROR(VLOOKUP(Members[[#This Row],[Subscriber SSN]],$C$7:T770,18,FALSE), ""))</f>
        <v/>
      </c>
      <c r="U771" s="68" t="str">
        <f>IF(IFERROR(VLOOKUP(Members[[#This Row],[Subscriber SSN]],$C$7:U770,19,FALSE), "") = 0, "",IFERROR(VLOOKUP(Members[[#This Row],[Subscriber SSN]],$C$7:U770,19,FALSE), ""))</f>
        <v/>
      </c>
      <c r="V771" s="69" t="str">
        <f>IF(IFERROR(VLOOKUP(Members[[#This Row],[Subscriber SSN]],$C$7:V770,20,FALSE), "") = 0, "", IFERROR(VLOOKUP(Members[[#This Row],[Subscriber SSN]],$C$7:V770,20,FALSE), ""))</f>
        <v/>
      </c>
      <c r="W771" s="68" t="str">
        <f>IF(IFERROR(VLOOKUP(Members[[#This Row],[Subscriber SSN]],$C$7:W770,21,FALSE), "") = 0, "", IFERROR(VLOOKUP(Members[[#This Row],[Subscriber SSN]],$C$7:W770,21,FALSE), ""))</f>
        <v/>
      </c>
      <c r="X771" s="68" t="str">
        <f>IF(IFERROR(VLOOKUP(Members[[#This Row],[Subscriber SSN]],$C$7:X770,22,FALSE), "") = 0, "", IFERROR(VLOOKUP(Members[[#This Row],[Subscriber SSN]],$C$7:X770,22,FALSE), ""))</f>
        <v/>
      </c>
      <c r="Y771" s="68"/>
      <c r="Z771" s="72"/>
      <c r="AA771" s="69"/>
      <c r="AB771" s="69"/>
      <c r="AC771" s="70"/>
      <c r="AD771" s="110">
        <f t="shared" si="22"/>
        <v>45292</v>
      </c>
      <c r="AE771" s="69"/>
      <c r="AF771" s="69"/>
      <c r="AG771" s="71"/>
      <c r="AH771" s="69"/>
      <c r="AI771" s="69"/>
      <c r="AJ771" s="69"/>
      <c r="AK771" s="69"/>
      <c r="AL771" s="69"/>
      <c r="AM771" s="69"/>
      <c r="AN771" s="69"/>
      <c r="AO771" s="69"/>
      <c r="AP771" s="73"/>
      <c r="AQ771" s="73"/>
      <c r="AR771" s="73"/>
      <c r="AS771" s="73"/>
      <c r="AT771" s="73"/>
      <c r="AU771" s="73"/>
      <c r="AV771" s="73"/>
      <c r="AW771" s="73"/>
      <c r="AX771" s="73"/>
      <c r="AY771" s="73"/>
      <c r="AZ771" s="73"/>
      <c r="BA771" s="73"/>
      <c r="BB771" s="73"/>
      <c r="BC771" s="74"/>
      <c r="BD771" s="222" t="str">
        <f t="shared" si="23"/>
        <v xml:space="preserve"> </v>
      </c>
      <c r="BE771" s="76">
        <f ca="1">Validation!H771</f>
        <v>2</v>
      </c>
      <c r="BF771" t="str">
        <f ca="1">Validation!I771</f>
        <v/>
      </c>
      <c r="BJ771" t="str">
        <f>IF(AND(ISBLANK(Members[[#This Row],[DependentSSN]]),NOT(ISBLANK(Members[[#This Row],[MedicalPolicy]]))), "CoverageLevels", "Waivers")</f>
        <v>Waivers</v>
      </c>
      <c r="BK771" t="str">
        <f>IF(AND(ISBLANK(Members[[#This Row],[DependentSSN]]),NOT(ISBLANK(Members[[#This Row],[Dental Policy]]))), "CoverageLevels", "Waivers")</f>
        <v>Waivers</v>
      </c>
      <c r="BL771" t="str">
        <f>IF(AND(ISBLANK(Members[[#This Row],[DependentSSN]]),NOT(ISBLANK(Members[[#This Row],[VisionPolicy]]))), "CoverageLevels", "Waivers")</f>
        <v>Waivers</v>
      </c>
      <c r="BM771">
        <v>0</v>
      </c>
    </row>
    <row r="772" spans="1:65" x14ac:dyDescent="0.25">
      <c r="A772" s="4"/>
      <c r="B772" s="67"/>
      <c r="C772" s="68"/>
      <c r="D772" s="68"/>
      <c r="E772" s="69"/>
      <c r="F772" s="68"/>
      <c r="G772" s="69"/>
      <c r="H772" s="68"/>
      <c r="I772" s="68"/>
      <c r="J772" s="70"/>
      <c r="K772" s="68"/>
      <c r="L772" s="68"/>
      <c r="M772" s="71"/>
      <c r="N772" s="69"/>
      <c r="O772" s="69"/>
      <c r="P772" s="69"/>
      <c r="Q772" s="69"/>
      <c r="R772" s="69"/>
      <c r="S772" s="69"/>
      <c r="T772" s="68" t="str">
        <f>IF(IFERROR(VLOOKUP(Members[[#This Row],[Subscriber SSN]],$C$7:T771,18,FALSE), "") = 0, "",IFERROR(VLOOKUP(Members[[#This Row],[Subscriber SSN]],$C$7:T771,18,FALSE), ""))</f>
        <v/>
      </c>
      <c r="U772" s="68" t="str">
        <f>IF(IFERROR(VLOOKUP(Members[[#This Row],[Subscriber SSN]],$C$7:U771,19,FALSE), "") = 0, "",IFERROR(VLOOKUP(Members[[#This Row],[Subscriber SSN]],$C$7:U771,19,FALSE), ""))</f>
        <v/>
      </c>
      <c r="V772" s="69" t="str">
        <f>IF(IFERROR(VLOOKUP(Members[[#This Row],[Subscriber SSN]],$C$7:V771,20,FALSE), "") = 0, "", IFERROR(VLOOKUP(Members[[#This Row],[Subscriber SSN]],$C$7:V771,20,FALSE), ""))</f>
        <v/>
      </c>
      <c r="W772" s="68" t="str">
        <f>IF(IFERROR(VLOOKUP(Members[[#This Row],[Subscriber SSN]],$C$7:W771,21,FALSE), "") = 0, "", IFERROR(VLOOKUP(Members[[#This Row],[Subscriber SSN]],$C$7:W771,21,FALSE), ""))</f>
        <v/>
      </c>
      <c r="X772" s="68" t="str">
        <f>IF(IFERROR(VLOOKUP(Members[[#This Row],[Subscriber SSN]],$C$7:X771,22,FALSE), "") = 0, "", IFERROR(VLOOKUP(Members[[#This Row],[Subscriber SSN]],$C$7:X771,22,FALSE), ""))</f>
        <v/>
      </c>
      <c r="Y772" s="68"/>
      <c r="Z772" s="72"/>
      <c r="AA772" s="69"/>
      <c r="AB772" s="69"/>
      <c r="AC772" s="70"/>
      <c r="AD772" s="110">
        <f t="shared" si="22"/>
        <v>45292</v>
      </c>
      <c r="AE772" s="69"/>
      <c r="AF772" s="69"/>
      <c r="AG772" s="71"/>
      <c r="AH772" s="69"/>
      <c r="AI772" s="69"/>
      <c r="AJ772" s="69"/>
      <c r="AK772" s="69"/>
      <c r="AL772" s="69"/>
      <c r="AM772" s="69"/>
      <c r="AN772" s="69"/>
      <c r="AO772" s="69"/>
      <c r="AP772" s="73"/>
      <c r="AQ772" s="73"/>
      <c r="AR772" s="73"/>
      <c r="AS772" s="73"/>
      <c r="AT772" s="73"/>
      <c r="AU772" s="73"/>
      <c r="AV772" s="73"/>
      <c r="AW772" s="73"/>
      <c r="AX772" s="73"/>
      <c r="AY772" s="73"/>
      <c r="AZ772" s="73"/>
      <c r="BA772" s="73"/>
      <c r="BB772" s="73"/>
      <c r="BC772" s="74"/>
      <c r="BD772" s="222" t="str">
        <f t="shared" si="23"/>
        <v xml:space="preserve"> </v>
      </c>
      <c r="BE772" s="76">
        <f ca="1">Validation!H772</f>
        <v>2</v>
      </c>
      <c r="BF772" t="str">
        <f ca="1">Validation!I772</f>
        <v/>
      </c>
      <c r="BJ772" t="str">
        <f>IF(AND(ISBLANK(Members[[#This Row],[DependentSSN]]),NOT(ISBLANK(Members[[#This Row],[MedicalPolicy]]))), "CoverageLevels", "Waivers")</f>
        <v>Waivers</v>
      </c>
      <c r="BK772" t="str">
        <f>IF(AND(ISBLANK(Members[[#This Row],[DependentSSN]]),NOT(ISBLANK(Members[[#This Row],[Dental Policy]]))), "CoverageLevels", "Waivers")</f>
        <v>Waivers</v>
      </c>
      <c r="BL772" t="str">
        <f>IF(AND(ISBLANK(Members[[#This Row],[DependentSSN]]),NOT(ISBLANK(Members[[#This Row],[VisionPolicy]]))), "CoverageLevels", "Waivers")</f>
        <v>Waivers</v>
      </c>
      <c r="BM772">
        <v>0</v>
      </c>
    </row>
    <row r="773" spans="1:65" x14ac:dyDescent="0.25">
      <c r="A773" s="4"/>
      <c r="B773" s="67"/>
      <c r="C773" s="68"/>
      <c r="D773" s="68"/>
      <c r="E773" s="69"/>
      <c r="F773" s="68"/>
      <c r="G773" s="69"/>
      <c r="H773" s="68"/>
      <c r="I773" s="68"/>
      <c r="J773" s="70"/>
      <c r="K773" s="68"/>
      <c r="L773" s="68"/>
      <c r="M773" s="71"/>
      <c r="N773" s="69"/>
      <c r="O773" s="69"/>
      <c r="P773" s="69"/>
      <c r="Q773" s="69"/>
      <c r="R773" s="69"/>
      <c r="S773" s="69"/>
      <c r="T773" s="68" t="str">
        <f>IF(IFERROR(VLOOKUP(Members[[#This Row],[Subscriber SSN]],$C$7:T772,18,FALSE), "") = 0, "",IFERROR(VLOOKUP(Members[[#This Row],[Subscriber SSN]],$C$7:T772,18,FALSE), ""))</f>
        <v/>
      </c>
      <c r="U773" s="68" t="str">
        <f>IF(IFERROR(VLOOKUP(Members[[#This Row],[Subscriber SSN]],$C$7:U772,19,FALSE), "") = 0, "",IFERROR(VLOOKUP(Members[[#This Row],[Subscriber SSN]],$C$7:U772,19,FALSE), ""))</f>
        <v/>
      </c>
      <c r="V773" s="69" t="str">
        <f>IF(IFERROR(VLOOKUP(Members[[#This Row],[Subscriber SSN]],$C$7:V772,20,FALSE), "") = 0, "", IFERROR(VLOOKUP(Members[[#This Row],[Subscriber SSN]],$C$7:V772,20,FALSE), ""))</f>
        <v/>
      </c>
      <c r="W773" s="68" t="str">
        <f>IF(IFERROR(VLOOKUP(Members[[#This Row],[Subscriber SSN]],$C$7:W772,21,FALSE), "") = 0, "", IFERROR(VLOOKUP(Members[[#This Row],[Subscriber SSN]],$C$7:W772,21,FALSE), ""))</f>
        <v/>
      </c>
      <c r="X773" s="68" t="str">
        <f>IF(IFERROR(VLOOKUP(Members[[#This Row],[Subscriber SSN]],$C$7:X772,22,FALSE), "") = 0, "", IFERROR(VLOOKUP(Members[[#This Row],[Subscriber SSN]],$C$7:X772,22,FALSE), ""))</f>
        <v/>
      </c>
      <c r="Y773" s="68"/>
      <c r="Z773" s="72"/>
      <c r="AA773" s="69"/>
      <c r="AB773" s="69"/>
      <c r="AC773" s="70"/>
      <c r="AD773" s="110">
        <f t="shared" si="22"/>
        <v>45292</v>
      </c>
      <c r="AE773" s="69"/>
      <c r="AF773" s="69"/>
      <c r="AG773" s="71"/>
      <c r="AH773" s="69"/>
      <c r="AI773" s="69"/>
      <c r="AJ773" s="69"/>
      <c r="AK773" s="69"/>
      <c r="AL773" s="69"/>
      <c r="AM773" s="69"/>
      <c r="AN773" s="69"/>
      <c r="AO773" s="69"/>
      <c r="AP773" s="73"/>
      <c r="AQ773" s="73"/>
      <c r="AR773" s="73"/>
      <c r="AS773" s="73"/>
      <c r="AT773" s="73"/>
      <c r="AU773" s="73"/>
      <c r="AV773" s="73"/>
      <c r="AW773" s="73"/>
      <c r="AX773" s="73"/>
      <c r="AY773" s="73"/>
      <c r="AZ773" s="73"/>
      <c r="BA773" s="73"/>
      <c r="BB773" s="73"/>
      <c r="BC773" s="74"/>
      <c r="BD773" s="222" t="str">
        <f t="shared" si="23"/>
        <v xml:space="preserve"> </v>
      </c>
      <c r="BE773" s="76">
        <f ca="1">Validation!H773</f>
        <v>2</v>
      </c>
      <c r="BF773" t="str">
        <f ca="1">Validation!I773</f>
        <v/>
      </c>
      <c r="BJ773" t="str">
        <f>IF(AND(ISBLANK(Members[[#This Row],[DependentSSN]]),NOT(ISBLANK(Members[[#This Row],[MedicalPolicy]]))), "CoverageLevels", "Waivers")</f>
        <v>Waivers</v>
      </c>
      <c r="BK773" t="str">
        <f>IF(AND(ISBLANK(Members[[#This Row],[DependentSSN]]),NOT(ISBLANK(Members[[#This Row],[Dental Policy]]))), "CoverageLevels", "Waivers")</f>
        <v>Waivers</v>
      </c>
      <c r="BL773" t="str">
        <f>IF(AND(ISBLANK(Members[[#This Row],[DependentSSN]]),NOT(ISBLANK(Members[[#This Row],[VisionPolicy]]))), "CoverageLevels", "Waivers")</f>
        <v>Waivers</v>
      </c>
      <c r="BM773">
        <v>0</v>
      </c>
    </row>
    <row r="774" spans="1:65" x14ac:dyDescent="0.25">
      <c r="A774" s="4"/>
      <c r="B774" s="67"/>
      <c r="C774" s="68"/>
      <c r="D774" s="68"/>
      <c r="E774" s="69"/>
      <c r="F774" s="68"/>
      <c r="G774" s="69"/>
      <c r="H774" s="68"/>
      <c r="I774" s="68"/>
      <c r="J774" s="70"/>
      <c r="K774" s="68"/>
      <c r="L774" s="68"/>
      <c r="M774" s="71"/>
      <c r="N774" s="69"/>
      <c r="O774" s="69"/>
      <c r="P774" s="69"/>
      <c r="Q774" s="69"/>
      <c r="R774" s="69"/>
      <c r="S774" s="69"/>
      <c r="T774" s="68" t="str">
        <f>IF(IFERROR(VLOOKUP(Members[[#This Row],[Subscriber SSN]],$C$7:T773,18,FALSE), "") = 0, "",IFERROR(VLOOKUP(Members[[#This Row],[Subscriber SSN]],$C$7:T773,18,FALSE), ""))</f>
        <v/>
      </c>
      <c r="U774" s="68" t="str">
        <f>IF(IFERROR(VLOOKUP(Members[[#This Row],[Subscriber SSN]],$C$7:U773,19,FALSE), "") = 0, "",IFERROR(VLOOKUP(Members[[#This Row],[Subscriber SSN]],$C$7:U773,19,FALSE), ""))</f>
        <v/>
      </c>
      <c r="V774" s="69" t="str">
        <f>IF(IFERROR(VLOOKUP(Members[[#This Row],[Subscriber SSN]],$C$7:V773,20,FALSE), "") = 0, "", IFERROR(VLOOKUP(Members[[#This Row],[Subscriber SSN]],$C$7:V773,20,FALSE), ""))</f>
        <v/>
      </c>
      <c r="W774" s="68" t="str">
        <f>IF(IFERROR(VLOOKUP(Members[[#This Row],[Subscriber SSN]],$C$7:W773,21,FALSE), "") = 0, "", IFERROR(VLOOKUP(Members[[#This Row],[Subscriber SSN]],$C$7:W773,21,FALSE), ""))</f>
        <v/>
      </c>
      <c r="X774" s="68" t="str">
        <f>IF(IFERROR(VLOOKUP(Members[[#This Row],[Subscriber SSN]],$C$7:X773,22,FALSE), "") = 0, "", IFERROR(VLOOKUP(Members[[#This Row],[Subscriber SSN]],$C$7:X773,22,FALSE), ""))</f>
        <v/>
      </c>
      <c r="Y774" s="68"/>
      <c r="Z774" s="72"/>
      <c r="AA774" s="69"/>
      <c r="AB774" s="69"/>
      <c r="AC774" s="70"/>
      <c r="AD774" s="110">
        <f t="shared" si="22"/>
        <v>45292</v>
      </c>
      <c r="AE774" s="69"/>
      <c r="AF774" s="69"/>
      <c r="AG774" s="71"/>
      <c r="AH774" s="69"/>
      <c r="AI774" s="69"/>
      <c r="AJ774" s="69"/>
      <c r="AK774" s="69"/>
      <c r="AL774" s="69"/>
      <c r="AM774" s="69"/>
      <c r="AN774" s="69"/>
      <c r="AO774" s="69"/>
      <c r="AP774" s="73"/>
      <c r="AQ774" s="73"/>
      <c r="AR774" s="73"/>
      <c r="AS774" s="73"/>
      <c r="AT774" s="73"/>
      <c r="AU774" s="73"/>
      <c r="AV774" s="73"/>
      <c r="AW774" s="73"/>
      <c r="AX774" s="73"/>
      <c r="AY774" s="73"/>
      <c r="AZ774" s="73"/>
      <c r="BA774" s="73"/>
      <c r="BB774" s="73"/>
      <c r="BC774" s="74"/>
      <c r="BD774" s="222" t="str">
        <f t="shared" si="23"/>
        <v xml:space="preserve"> </v>
      </c>
      <c r="BE774" s="76">
        <f ca="1">Validation!H774</f>
        <v>2</v>
      </c>
      <c r="BF774" t="str">
        <f ca="1">Validation!I774</f>
        <v/>
      </c>
      <c r="BJ774" t="str">
        <f>IF(AND(ISBLANK(Members[[#This Row],[DependentSSN]]),NOT(ISBLANK(Members[[#This Row],[MedicalPolicy]]))), "CoverageLevels", "Waivers")</f>
        <v>Waivers</v>
      </c>
      <c r="BK774" t="str">
        <f>IF(AND(ISBLANK(Members[[#This Row],[DependentSSN]]),NOT(ISBLANK(Members[[#This Row],[Dental Policy]]))), "CoverageLevels", "Waivers")</f>
        <v>Waivers</v>
      </c>
      <c r="BL774" t="str">
        <f>IF(AND(ISBLANK(Members[[#This Row],[DependentSSN]]),NOT(ISBLANK(Members[[#This Row],[VisionPolicy]]))), "CoverageLevels", "Waivers")</f>
        <v>Waivers</v>
      </c>
      <c r="BM774">
        <v>0</v>
      </c>
    </row>
    <row r="775" spans="1:65" x14ac:dyDescent="0.25">
      <c r="A775" s="4"/>
      <c r="B775" s="67"/>
      <c r="C775" s="68"/>
      <c r="D775" s="68"/>
      <c r="E775" s="69"/>
      <c r="F775" s="68"/>
      <c r="G775" s="69"/>
      <c r="H775" s="68"/>
      <c r="I775" s="68"/>
      <c r="J775" s="70"/>
      <c r="K775" s="68"/>
      <c r="L775" s="68"/>
      <c r="M775" s="71"/>
      <c r="N775" s="69"/>
      <c r="O775" s="69"/>
      <c r="P775" s="69"/>
      <c r="Q775" s="69"/>
      <c r="R775" s="69"/>
      <c r="S775" s="69"/>
      <c r="T775" s="68" t="str">
        <f>IF(IFERROR(VLOOKUP(Members[[#This Row],[Subscriber SSN]],$C$7:T774,18,FALSE), "") = 0, "",IFERROR(VLOOKUP(Members[[#This Row],[Subscriber SSN]],$C$7:T774,18,FALSE), ""))</f>
        <v/>
      </c>
      <c r="U775" s="68" t="str">
        <f>IF(IFERROR(VLOOKUP(Members[[#This Row],[Subscriber SSN]],$C$7:U774,19,FALSE), "") = 0, "",IFERROR(VLOOKUP(Members[[#This Row],[Subscriber SSN]],$C$7:U774,19,FALSE), ""))</f>
        <v/>
      </c>
      <c r="V775" s="69" t="str">
        <f>IF(IFERROR(VLOOKUP(Members[[#This Row],[Subscriber SSN]],$C$7:V774,20,FALSE), "") = 0, "", IFERROR(VLOOKUP(Members[[#This Row],[Subscriber SSN]],$C$7:V774,20,FALSE), ""))</f>
        <v/>
      </c>
      <c r="W775" s="68" t="str">
        <f>IF(IFERROR(VLOOKUP(Members[[#This Row],[Subscriber SSN]],$C$7:W774,21,FALSE), "") = 0, "", IFERROR(VLOOKUP(Members[[#This Row],[Subscriber SSN]],$C$7:W774,21,FALSE), ""))</f>
        <v/>
      </c>
      <c r="X775" s="68" t="str">
        <f>IF(IFERROR(VLOOKUP(Members[[#This Row],[Subscriber SSN]],$C$7:X774,22,FALSE), "") = 0, "", IFERROR(VLOOKUP(Members[[#This Row],[Subscriber SSN]],$C$7:X774,22,FALSE), ""))</f>
        <v/>
      </c>
      <c r="Y775" s="68"/>
      <c r="Z775" s="72"/>
      <c r="AA775" s="69"/>
      <c r="AB775" s="69"/>
      <c r="AC775" s="70"/>
      <c r="AD775" s="110">
        <f t="shared" ref="AD775:AD838" si="24">$B$2</f>
        <v>45292</v>
      </c>
      <c r="AE775" s="69"/>
      <c r="AF775" s="69"/>
      <c r="AG775" s="71"/>
      <c r="AH775" s="69"/>
      <c r="AI775" s="69"/>
      <c r="AJ775" s="69"/>
      <c r="AK775" s="69"/>
      <c r="AL775" s="69"/>
      <c r="AM775" s="69"/>
      <c r="AN775" s="69"/>
      <c r="AO775" s="69"/>
      <c r="AP775" s="73"/>
      <c r="AQ775" s="73"/>
      <c r="AR775" s="73"/>
      <c r="AS775" s="73"/>
      <c r="AT775" s="73"/>
      <c r="AU775" s="73"/>
      <c r="AV775" s="73"/>
      <c r="AW775" s="73"/>
      <c r="AX775" s="73"/>
      <c r="AY775" s="73"/>
      <c r="AZ775" s="73"/>
      <c r="BA775" s="73"/>
      <c r="BB775" s="73"/>
      <c r="BC775" s="74"/>
      <c r="BD775" s="222" t="str">
        <f t="shared" si="23"/>
        <v xml:space="preserve"> </v>
      </c>
      <c r="BE775" s="76">
        <f ca="1">Validation!H775</f>
        <v>2</v>
      </c>
      <c r="BF775" t="str">
        <f ca="1">Validation!I775</f>
        <v/>
      </c>
      <c r="BJ775" t="str">
        <f>IF(AND(ISBLANK(Members[[#This Row],[DependentSSN]]),NOT(ISBLANK(Members[[#This Row],[MedicalPolicy]]))), "CoverageLevels", "Waivers")</f>
        <v>Waivers</v>
      </c>
      <c r="BK775" t="str">
        <f>IF(AND(ISBLANK(Members[[#This Row],[DependentSSN]]),NOT(ISBLANK(Members[[#This Row],[Dental Policy]]))), "CoverageLevels", "Waivers")</f>
        <v>Waivers</v>
      </c>
      <c r="BL775" t="str">
        <f>IF(AND(ISBLANK(Members[[#This Row],[DependentSSN]]),NOT(ISBLANK(Members[[#This Row],[VisionPolicy]]))), "CoverageLevels", "Waivers")</f>
        <v>Waivers</v>
      </c>
      <c r="BM775">
        <v>0</v>
      </c>
    </row>
    <row r="776" spans="1:65" x14ac:dyDescent="0.25">
      <c r="A776" s="4"/>
      <c r="B776" s="67"/>
      <c r="C776" s="68"/>
      <c r="D776" s="68"/>
      <c r="E776" s="69"/>
      <c r="F776" s="68"/>
      <c r="G776" s="69"/>
      <c r="H776" s="68"/>
      <c r="I776" s="68"/>
      <c r="J776" s="70"/>
      <c r="K776" s="68"/>
      <c r="L776" s="68"/>
      <c r="M776" s="71"/>
      <c r="N776" s="69"/>
      <c r="O776" s="69"/>
      <c r="P776" s="69"/>
      <c r="Q776" s="69"/>
      <c r="R776" s="69"/>
      <c r="S776" s="69"/>
      <c r="T776" s="68" t="str">
        <f>IF(IFERROR(VLOOKUP(Members[[#This Row],[Subscriber SSN]],$C$7:T775,18,FALSE), "") = 0, "",IFERROR(VLOOKUP(Members[[#This Row],[Subscriber SSN]],$C$7:T775,18,FALSE), ""))</f>
        <v/>
      </c>
      <c r="U776" s="68" t="str">
        <f>IF(IFERROR(VLOOKUP(Members[[#This Row],[Subscriber SSN]],$C$7:U775,19,FALSE), "") = 0, "",IFERROR(VLOOKUP(Members[[#This Row],[Subscriber SSN]],$C$7:U775,19,FALSE), ""))</f>
        <v/>
      </c>
      <c r="V776" s="69" t="str">
        <f>IF(IFERROR(VLOOKUP(Members[[#This Row],[Subscriber SSN]],$C$7:V775,20,FALSE), "") = 0, "", IFERROR(VLOOKUP(Members[[#This Row],[Subscriber SSN]],$C$7:V775,20,FALSE), ""))</f>
        <v/>
      </c>
      <c r="W776" s="68" t="str">
        <f>IF(IFERROR(VLOOKUP(Members[[#This Row],[Subscriber SSN]],$C$7:W775,21,FALSE), "") = 0, "", IFERROR(VLOOKUP(Members[[#This Row],[Subscriber SSN]],$C$7:W775,21,FALSE), ""))</f>
        <v/>
      </c>
      <c r="X776" s="68" t="str">
        <f>IF(IFERROR(VLOOKUP(Members[[#This Row],[Subscriber SSN]],$C$7:X775,22,FALSE), "") = 0, "", IFERROR(VLOOKUP(Members[[#This Row],[Subscriber SSN]],$C$7:X775,22,FALSE), ""))</f>
        <v/>
      </c>
      <c r="Y776" s="68"/>
      <c r="Z776" s="72"/>
      <c r="AA776" s="69"/>
      <c r="AB776" s="69"/>
      <c r="AC776" s="70"/>
      <c r="AD776" s="110">
        <f t="shared" si="24"/>
        <v>45292</v>
      </c>
      <c r="AE776" s="69"/>
      <c r="AF776" s="69"/>
      <c r="AG776" s="71"/>
      <c r="AH776" s="69"/>
      <c r="AI776" s="69"/>
      <c r="AJ776" s="69"/>
      <c r="AK776" s="69"/>
      <c r="AL776" s="69"/>
      <c r="AM776" s="69"/>
      <c r="AN776" s="69"/>
      <c r="AO776" s="69"/>
      <c r="AP776" s="73"/>
      <c r="AQ776" s="73"/>
      <c r="AR776" s="73"/>
      <c r="AS776" s="73"/>
      <c r="AT776" s="73"/>
      <c r="AU776" s="73"/>
      <c r="AV776" s="73"/>
      <c r="AW776" s="73"/>
      <c r="AX776" s="73"/>
      <c r="AY776" s="73"/>
      <c r="AZ776" s="73"/>
      <c r="BA776" s="73"/>
      <c r="BB776" s="73"/>
      <c r="BC776" s="74"/>
      <c r="BD776" s="222" t="str">
        <f t="shared" ref="BD776:BD839" si="25">IF(ISBLANK(J776)," ",ROUNDDOWN(YEARFRAC(AD776,(J776)),0))</f>
        <v xml:space="preserve"> </v>
      </c>
      <c r="BE776" s="76">
        <f ca="1">Validation!H776</f>
        <v>2</v>
      </c>
      <c r="BF776" t="str">
        <f ca="1">Validation!I776</f>
        <v/>
      </c>
      <c r="BJ776" t="str">
        <f>IF(AND(ISBLANK(Members[[#This Row],[DependentSSN]]),NOT(ISBLANK(Members[[#This Row],[MedicalPolicy]]))), "CoverageLevels", "Waivers")</f>
        <v>Waivers</v>
      </c>
      <c r="BK776" t="str">
        <f>IF(AND(ISBLANK(Members[[#This Row],[DependentSSN]]),NOT(ISBLANK(Members[[#This Row],[Dental Policy]]))), "CoverageLevels", "Waivers")</f>
        <v>Waivers</v>
      </c>
      <c r="BL776" t="str">
        <f>IF(AND(ISBLANK(Members[[#This Row],[DependentSSN]]),NOT(ISBLANK(Members[[#This Row],[VisionPolicy]]))), "CoverageLevels", "Waivers")</f>
        <v>Waivers</v>
      </c>
      <c r="BM776">
        <v>0</v>
      </c>
    </row>
    <row r="777" spans="1:65" x14ac:dyDescent="0.25">
      <c r="A777" s="4"/>
      <c r="B777" s="67"/>
      <c r="C777" s="68"/>
      <c r="D777" s="68"/>
      <c r="E777" s="69"/>
      <c r="F777" s="68"/>
      <c r="G777" s="69"/>
      <c r="H777" s="68"/>
      <c r="I777" s="68"/>
      <c r="J777" s="70"/>
      <c r="K777" s="68"/>
      <c r="L777" s="68"/>
      <c r="M777" s="71"/>
      <c r="N777" s="69"/>
      <c r="O777" s="69"/>
      <c r="P777" s="69"/>
      <c r="Q777" s="69"/>
      <c r="R777" s="69"/>
      <c r="S777" s="69"/>
      <c r="T777" s="68" t="str">
        <f>IF(IFERROR(VLOOKUP(Members[[#This Row],[Subscriber SSN]],$C$7:T776,18,FALSE), "") = 0, "",IFERROR(VLOOKUP(Members[[#This Row],[Subscriber SSN]],$C$7:T776,18,FALSE), ""))</f>
        <v/>
      </c>
      <c r="U777" s="68" t="str">
        <f>IF(IFERROR(VLOOKUP(Members[[#This Row],[Subscriber SSN]],$C$7:U776,19,FALSE), "") = 0, "",IFERROR(VLOOKUP(Members[[#This Row],[Subscriber SSN]],$C$7:U776,19,FALSE), ""))</f>
        <v/>
      </c>
      <c r="V777" s="69" t="str">
        <f>IF(IFERROR(VLOOKUP(Members[[#This Row],[Subscriber SSN]],$C$7:V776,20,FALSE), "") = 0, "", IFERROR(VLOOKUP(Members[[#This Row],[Subscriber SSN]],$C$7:V776,20,FALSE), ""))</f>
        <v/>
      </c>
      <c r="W777" s="68" t="str">
        <f>IF(IFERROR(VLOOKUP(Members[[#This Row],[Subscriber SSN]],$C$7:W776,21,FALSE), "") = 0, "", IFERROR(VLOOKUP(Members[[#This Row],[Subscriber SSN]],$C$7:W776,21,FALSE), ""))</f>
        <v/>
      </c>
      <c r="X777" s="68" t="str">
        <f>IF(IFERROR(VLOOKUP(Members[[#This Row],[Subscriber SSN]],$C$7:X776,22,FALSE), "") = 0, "", IFERROR(VLOOKUP(Members[[#This Row],[Subscriber SSN]],$C$7:X776,22,FALSE), ""))</f>
        <v/>
      </c>
      <c r="Y777" s="68"/>
      <c r="Z777" s="72"/>
      <c r="AA777" s="69"/>
      <c r="AB777" s="69"/>
      <c r="AC777" s="70"/>
      <c r="AD777" s="110">
        <f t="shared" si="24"/>
        <v>45292</v>
      </c>
      <c r="AE777" s="69"/>
      <c r="AF777" s="69"/>
      <c r="AG777" s="71"/>
      <c r="AH777" s="69"/>
      <c r="AI777" s="69"/>
      <c r="AJ777" s="69"/>
      <c r="AK777" s="69"/>
      <c r="AL777" s="69"/>
      <c r="AM777" s="69"/>
      <c r="AN777" s="69"/>
      <c r="AO777" s="69"/>
      <c r="AP777" s="73"/>
      <c r="AQ777" s="73"/>
      <c r="AR777" s="73"/>
      <c r="AS777" s="73"/>
      <c r="AT777" s="73"/>
      <c r="AU777" s="73"/>
      <c r="AV777" s="73"/>
      <c r="AW777" s="73"/>
      <c r="AX777" s="73"/>
      <c r="AY777" s="73"/>
      <c r="AZ777" s="73"/>
      <c r="BA777" s="73"/>
      <c r="BB777" s="73"/>
      <c r="BC777" s="74"/>
      <c r="BD777" s="222" t="str">
        <f t="shared" si="25"/>
        <v xml:space="preserve"> </v>
      </c>
      <c r="BE777" s="76">
        <f ca="1">Validation!H777</f>
        <v>2</v>
      </c>
      <c r="BF777" t="str">
        <f ca="1">Validation!I777</f>
        <v/>
      </c>
      <c r="BJ777" t="str">
        <f>IF(AND(ISBLANK(Members[[#This Row],[DependentSSN]]),NOT(ISBLANK(Members[[#This Row],[MedicalPolicy]]))), "CoverageLevels", "Waivers")</f>
        <v>Waivers</v>
      </c>
      <c r="BK777" t="str">
        <f>IF(AND(ISBLANK(Members[[#This Row],[DependentSSN]]),NOT(ISBLANK(Members[[#This Row],[Dental Policy]]))), "CoverageLevels", "Waivers")</f>
        <v>Waivers</v>
      </c>
      <c r="BL777" t="str">
        <f>IF(AND(ISBLANK(Members[[#This Row],[DependentSSN]]),NOT(ISBLANK(Members[[#This Row],[VisionPolicy]]))), "CoverageLevels", "Waivers")</f>
        <v>Waivers</v>
      </c>
      <c r="BM777">
        <v>0</v>
      </c>
    </row>
    <row r="778" spans="1:65" x14ac:dyDescent="0.25">
      <c r="A778" s="4"/>
      <c r="B778" s="67"/>
      <c r="C778" s="68"/>
      <c r="D778" s="68"/>
      <c r="E778" s="69"/>
      <c r="F778" s="68"/>
      <c r="G778" s="69"/>
      <c r="H778" s="68"/>
      <c r="I778" s="68"/>
      <c r="J778" s="70"/>
      <c r="K778" s="68"/>
      <c r="L778" s="68"/>
      <c r="M778" s="71"/>
      <c r="N778" s="69"/>
      <c r="O778" s="69"/>
      <c r="P778" s="69"/>
      <c r="Q778" s="69"/>
      <c r="R778" s="69"/>
      <c r="S778" s="69"/>
      <c r="T778" s="68" t="str">
        <f>IF(IFERROR(VLOOKUP(Members[[#This Row],[Subscriber SSN]],$C$7:T777,18,FALSE), "") = 0, "",IFERROR(VLOOKUP(Members[[#This Row],[Subscriber SSN]],$C$7:T777,18,FALSE), ""))</f>
        <v/>
      </c>
      <c r="U778" s="68" t="str">
        <f>IF(IFERROR(VLOOKUP(Members[[#This Row],[Subscriber SSN]],$C$7:U777,19,FALSE), "") = 0, "",IFERROR(VLOOKUP(Members[[#This Row],[Subscriber SSN]],$C$7:U777,19,FALSE), ""))</f>
        <v/>
      </c>
      <c r="V778" s="69" t="str">
        <f>IF(IFERROR(VLOOKUP(Members[[#This Row],[Subscriber SSN]],$C$7:V777,20,FALSE), "") = 0, "", IFERROR(VLOOKUP(Members[[#This Row],[Subscriber SSN]],$C$7:V777,20,FALSE), ""))</f>
        <v/>
      </c>
      <c r="W778" s="68" t="str">
        <f>IF(IFERROR(VLOOKUP(Members[[#This Row],[Subscriber SSN]],$C$7:W777,21,FALSE), "") = 0, "", IFERROR(VLOOKUP(Members[[#This Row],[Subscriber SSN]],$C$7:W777,21,FALSE), ""))</f>
        <v/>
      </c>
      <c r="X778" s="68" t="str">
        <f>IF(IFERROR(VLOOKUP(Members[[#This Row],[Subscriber SSN]],$C$7:X777,22,FALSE), "") = 0, "", IFERROR(VLOOKUP(Members[[#This Row],[Subscriber SSN]],$C$7:X777,22,FALSE), ""))</f>
        <v/>
      </c>
      <c r="Y778" s="68"/>
      <c r="Z778" s="72"/>
      <c r="AA778" s="69"/>
      <c r="AB778" s="69"/>
      <c r="AC778" s="70"/>
      <c r="AD778" s="110">
        <f t="shared" si="24"/>
        <v>45292</v>
      </c>
      <c r="AE778" s="69"/>
      <c r="AF778" s="69"/>
      <c r="AG778" s="71"/>
      <c r="AH778" s="69"/>
      <c r="AI778" s="69"/>
      <c r="AJ778" s="69"/>
      <c r="AK778" s="69"/>
      <c r="AL778" s="69"/>
      <c r="AM778" s="69"/>
      <c r="AN778" s="69"/>
      <c r="AO778" s="69"/>
      <c r="AP778" s="73"/>
      <c r="AQ778" s="73"/>
      <c r="AR778" s="73"/>
      <c r="AS778" s="73"/>
      <c r="AT778" s="73"/>
      <c r="AU778" s="73"/>
      <c r="AV778" s="73"/>
      <c r="AW778" s="73"/>
      <c r="AX778" s="73"/>
      <c r="AY778" s="73"/>
      <c r="AZ778" s="73"/>
      <c r="BA778" s="73"/>
      <c r="BB778" s="73"/>
      <c r="BC778" s="74"/>
      <c r="BD778" s="222" t="str">
        <f t="shared" si="25"/>
        <v xml:space="preserve"> </v>
      </c>
      <c r="BE778" s="76">
        <f ca="1">Validation!H778</f>
        <v>2</v>
      </c>
      <c r="BF778" t="str">
        <f ca="1">Validation!I778</f>
        <v/>
      </c>
      <c r="BJ778" t="str">
        <f>IF(AND(ISBLANK(Members[[#This Row],[DependentSSN]]),NOT(ISBLANK(Members[[#This Row],[MedicalPolicy]]))), "CoverageLevels", "Waivers")</f>
        <v>Waivers</v>
      </c>
      <c r="BK778" t="str">
        <f>IF(AND(ISBLANK(Members[[#This Row],[DependentSSN]]),NOT(ISBLANK(Members[[#This Row],[Dental Policy]]))), "CoverageLevels", "Waivers")</f>
        <v>Waivers</v>
      </c>
      <c r="BL778" t="str">
        <f>IF(AND(ISBLANK(Members[[#This Row],[DependentSSN]]),NOT(ISBLANK(Members[[#This Row],[VisionPolicy]]))), "CoverageLevels", "Waivers")</f>
        <v>Waivers</v>
      </c>
      <c r="BM778">
        <v>0</v>
      </c>
    </row>
    <row r="779" spans="1:65" x14ac:dyDescent="0.25">
      <c r="A779" s="4"/>
      <c r="B779" s="67"/>
      <c r="C779" s="68"/>
      <c r="D779" s="68"/>
      <c r="E779" s="69"/>
      <c r="F779" s="68"/>
      <c r="G779" s="69"/>
      <c r="H779" s="68"/>
      <c r="I779" s="68"/>
      <c r="J779" s="70"/>
      <c r="K779" s="68"/>
      <c r="L779" s="68"/>
      <c r="M779" s="71"/>
      <c r="N779" s="69"/>
      <c r="O779" s="69"/>
      <c r="P779" s="69"/>
      <c r="Q779" s="69"/>
      <c r="R779" s="69"/>
      <c r="S779" s="69"/>
      <c r="T779" s="68" t="str">
        <f>IF(IFERROR(VLOOKUP(Members[[#This Row],[Subscriber SSN]],$C$7:T778,18,FALSE), "") = 0, "",IFERROR(VLOOKUP(Members[[#This Row],[Subscriber SSN]],$C$7:T778,18,FALSE), ""))</f>
        <v/>
      </c>
      <c r="U779" s="68" t="str">
        <f>IF(IFERROR(VLOOKUP(Members[[#This Row],[Subscriber SSN]],$C$7:U778,19,FALSE), "") = 0, "",IFERROR(VLOOKUP(Members[[#This Row],[Subscriber SSN]],$C$7:U778,19,FALSE), ""))</f>
        <v/>
      </c>
      <c r="V779" s="69" t="str">
        <f>IF(IFERROR(VLOOKUP(Members[[#This Row],[Subscriber SSN]],$C$7:V778,20,FALSE), "") = 0, "", IFERROR(VLOOKUP(Members[[#This Row],[Subscriber SSN]],$C$7:V778,20,FALSE), ""))</f>
        <v/>
      </c>
      <c r="W779" s="68" t="str">
        <f>IF(IFERROR(VLOOKUP(Members[[#This Row],[Subscriber SSN]],$C$7:W778,21,FALSE), "") = 0, "", IFERROR(VLOOKUP(Members[[#This Row],[Subscriber SSN]],$C$7:W778,21,FALSE), ""))</f>
        <v/>
      </c>
      <c r="X779" s="68" t="str">
        <f>IF(IFERROR(VLOOKUP(Members[[#This Row],[Subscriber SSN]],$C$7:X778,22,FALSE), "") = 0, "", IFERROR(VLOOKUP(Members[[#This Row],[Subscriber SSN]],$C$7:X778,22,FALSE), ""))</f>
        <v/>
      </c>
      <c r="Y779" s="68"/>
      <c r="Z779" s="72"/>
      <c r="AA779" s="69"/>
      <c r="AB779" s="69"/>
      <c r="AC779" s="70"/>
      <c r="AD779" s="110">
        <f t="shared" si="24"/>
        <v>45292</v>
      </c>
      <c r="AE779" s="69"/>
      <c r="AF779" s="69"/>
      <c r="AG779" s="71"/>
      <c r="AH779" s="69"/>
      <c r="AI779" s="69"/>
      <c r="AJ779" s="69"/>
      <c r="AK779" s="69"/>
      <c r="AL779" s="69"/>
      <c r="AM779" s="69"/>
      <c r="AN779" s="69"/>
      <c r="AO779" s="69"/>
      <c r="AP779" s="73"/>
      <c r="AQ779" s="73"/>
      <c r="AR779" s="73"/>
      <c r="AS779" s="73"/>
      <c r="AT779" s="73"/>
      <c r="AU779" s="73"/>
      <c r="AV779" s="73"/>
      <c r="AW779" s="73"/>
      <c r="AX779" s="73"/>
      <c r="AY779" s="73"/>
      <c r="AZ779" s="73"/>
      <c r="BA779" s="73"/>
      <c r="BB779" s="73"/>
      <c r="BC779" s="74"/>
      <c r="BD779" s="222" t="str">
        <f t="shared" si="25"/>
        <v xml:space="preserve"> </v>
      </c>
      <c r="BE779" s="76">
        <f ca="1">Validation!H779</f>
        <v>2</v>
      </c>
      <c r="BF779" t="str">
        <f ca="1">Validation!I779</f>
        <v/>
      </c>
      <c r="BJ779" t="str">
        <f>IF(AND(ISBLANK(Members[[#This Row],[DependentSSN]]),NOT(ISBLANK(Members[[#This Row],[MedicalPolicy]]))), "CoverageLevels", "Waivers")</f>
        <v>Waivers</v>
      </c>
      <c r="BK779" t="str">
        <f>IF(AND(ISBLANK(Members[[#This Row],[DependentSSN]]),NOT(ISBLANK(Members[[#This Row],[Dental Policy]]))), "CoverageLevels", "Waivers")</f>
        <v>Waivers</v>
      </c>
      <c r="BL779" t="str">
        <f>IF(AND(ISBLANK(Members[[#This Row],[DependentSSN]]),NOT(ISBLANK(Members[[#This Row],[VisionPolicy]]))), "CoverageLevels", "Waivers")</f>
        <v>Waivers</v>
      </c>
      <c r="BM779">
        <v>0</v>
      </c>
    </row>
    <row r="780" spans="1:65" x14ac:dyDescent="0.25">
      <c r="A780" s="4"/>
      <c r="B780" s="67"/>
      <c r="C780" s="68"/>
      <c r="D780" s="68"/>
      <c r="E780" s="69"/>
      <c r="F780" s="68"/>
      <c r="G780" s="69"/>
      <c r="H780" s="68"/>
      <c r="I780" s="68"/>
      <c r="J780" s="70"/>
      <c r="K780" s="68"/>
      <c r="L780" s="68"/>
      <c r="M780" s="71"/>
      <c r="N780" s="69"/>
      <c r="O780" s="69"/>
      <c r="P780" s="69"/>
      <c r="Q780" s="69"/>
      <c r="R780" s="69"/>
      <c r="S780" s="69"/>
      <c r="T780" s="68" t="str">
        <f>IF(IFERROR(VLOOKUP(Members[[#This Row],[Subscriber SSN]],$C$7:T779,18,FALSE), "") = 0, "",IFERROR(VLOOKUP(Members[[#This Row],[Subscriber SSN]],$C$7:T779,18,FALSE), ""))</f>
        <v/>
      </c>
      <c r="U780" s="68" t="str">
        <f>IF(IFERROR(VLOOKUP(Members[[#This Row],[Subscriber SSN]],$C$7:U779,19,FALSE), "") = 0, "",IFERROR(VLOOKUP(Members[[#This Row],[Subscriber SSN]],$C$7:U779,19,FALSE), ""))</f>
        <v/>
      </c>
      <c r="V780" s="69" t="str">
        <f>IF(IFERROR(VLOOKUP(Members[[#This Row],[Subscriber SSN]],$C$7:V779,20,FALSE), "") = 0, "", IFERROR(VLOOKUP(Members[[#This Row],[Subscriber SSN]],$C$7:V779,20,FALSE), ""))</f>
        <v/>
      </c>
      <c r="W780" s="68" t="str">
        <f>IF(IFERROR(VLOOKUP(Members[[#This Row],[Subscriber SSN]],$C$7:W779,21,FALSE), "") = 0, "", IFERROR(VLOOKUP(Members[[#This Row],[Subscriber SSN]],$C$7:W779,21,FALSE), ""))</f>
        <v/>
      </c>
      <c r="X780" s="68" t="str">
        <f>IF(IFERROR(VLOOKUP(Members[[#This Row],[Subscriber SSN]],$C$7:X779,22,FALSE), "") = 0, "", IFERROR(VLOOKUP(Members[[#This Row],[Subscriber SSN]],$C$7:X779,22,FALSE), ""))</f>
        <v/>
      </c>
      <c r="Y780" s="68"/>
      <c r="Z780" s="72"/>
      <c r="AA780" s="69"/>
      <c r="AB780" s="69"/>
      <c r="AC780" s="70"/>
      <c r="AD780" s="110">
        <f t="shared" si="24"/>
        <v>45292</v>
      </c>
      <c r="AE780" s="69"/>
      <c r="AF780" s="69"/>
      <c r="AG780" s="71"/>
      <c r="AH780" s="69"/>
      <c r="AI780" s="69"/>
      <c r="AJ780" s="69"/>
      <c r="AK780" s="69"/>
      <c r="AL780" s="69"/>
      <c r="AM780" s="69"/>
      <c r="AN780" s="69"/>
      <c r="AO780" s="69"/>
      <c r="AP780" s="73"/>
      <c r="AQ780" s="73"/>
      <c r="AR780" s="73"/>
      <c r="AS780" s="73"/>
      <c r="AT780" s="73"/>
      <c r="AU780" s="73"/>
      <c r="AV780" s="73"/>
      <c r="AW780" s="73"/>
      <c r="AX780" s="73"/>
      <c r="AY780" s="73"/>
      <c r="AZ780" s="73"/>
      <c r="BA780" s="73"/>
      <c r="BB780" s="73"/>
      <c r="BC780" s="74"/>
      <c r="BD780" s="222" t="str">
        <f t="shared" si="25"/>
        <v xml:space="preserve"> </v>
      </c>
      <c r="BE780" s="76">
        <f ca="1">Validation!H780</f>
        <v>2</v>
      </c>
      <c r="BF780" t="str">
        <f ca="1">Validation!I780</f>
        <v/>
      </c>
      <c r="BJ780" t="str">
        <f>IF(AND(ISBLANK(Members[[#This Row],[DependentSSN]]),NOT(ISBLANK(Members[[#This Row],[MedicalPolicy]]))), "CoverageLevels", "Waivers")</f>
        <v>Waivers</v>
      </c>
      <c r="BK780" t="str">
        <f>IF(AND(ISBLANK(Members[[#This Row],[DependentSSN]]),NOT(ISBLANK(Members[[#This Row],[Dental Policy]]))), "CoverageLevels", "Waivers")</f>
        <v>Waivers</v>
      </c>
      <c r="BL780" t="str">
        <f>IF(AND(ISBLANK(Members[[#This Row],[DependentSSN]]),NOT(ISBLANK(Members[[#This Row],[VisionPolicy]]))), "CoverageLevels", "Waivers")</f>
        <v>Waivers</v>
      </c>
      <c r="BM780">
        <v>0</v>
      </c>
    </row>
    <row r="781" spans="1:65" x14ac:dyDescent="0.25">
      <c r="A781" s="4"/>
      <c r="B781" s="67"/>
      <c r="C781" s="68"/>
      <c r="D781" s="68"/>
      <c r="E781" s="69"/>
      <c r="F781" s="68"/>
      <c r="G781" s="69"/>
      <c r="H781" s="68"/>
      <c r="I781" s="68"/>
      <c r="J781" s="70"/>
      <c r="K781" s="68"/>
      <c r="L781" s="68"/>
      <c r="M781" s="71"/>
      <c r="N781" s="69"/>
      <c r="O781" s="69"/>
      <c r="P781" s="69"/>
      <c r="Q781" s="69"/>
      <c r="R781" s="69"/>
      <c r="S781" s="69"/>
      <c r="T781" s="68" t="str">
        <f>IF(IFERROR(VLOOKUP(Members[[#This Row],[Subscriber SSN]],$C$7:T780,18,FALSE), "") = 0, "",IFERROR(VLOOKUP(Members[[#This Row],[Subscriber SSN]],$C$7:T780,18,FALSE), ""))</f>
        <v/>
      </c>
      <c r="U781" s="68" t="str">
        <f>IF(IFERROR(VLOOKUP(Members[[#This Row],[Subscriber SSN]],$C$7:U780,19,FALSE), "") = 0, "",IFERROR(VLOOKUP(Members[[#This Row],[Subscriber SSN]],$C$7:U780,19,FALSE), ""))</f>
        <v/>
      </c>
      <c r="V781" s="69" t="str">
        <f>IF(IFERROR(VLOOKUP(Members[[#This Row],[Subscriber SSN]],$C$7:V780,20,FALSE), "") = 0, "", IFERROR(VLOOKUP(Members[[#This Row],[Subscriber SSN]],$C$7:V780,20,FALSE), ""))</f>
        <v/>
      </c>
      <c r="W781" s="68" t="str">
        <f>IF(IFERROR(VLOOKUP(Members[[#This Row],[Subscriber SSN]],$C$7:W780,21,FALSE), "") = 0, "", IFERROR(VLOOKUP(Members[[#This Row],[Subscriber SSN]],$C$7:W780,21,FALSE), ""))</f>
        <v/>
      </c>
      <c r="X781" s="68" t="str">
        <f>IF(IFERROR(VLOOKUP(Members[[#This Row],[Subscriber SSN]],$C$7:X780,22,FALSE), "") = 0, "", IFERROR(VLOOKUP(Members[[#This Row],[Subscriber SSN]],$C$7:X780,22,FALSE), ""))</f>
        <v/>
      </c>
      <c r="Y781" s="68"/>
      <c r="Z781" s="72"/>
      <c r="AA781" s="69"/>
      <c r="AB781" s="69"/>
      <c r="AC781" s="70"/>
      <c r="AD781" s="110">
        <f t="shared" si="24"/>
        <v>45292</v>
      </c>
      <c r="AE781" s="69"/>
      <c r="AF781" s="69"/>
      <c r="AG781" s="71"/>
      <c r="AH781" s="69"/>
      <c r="AI781" s="69"/>
      <c r="AJ781" s="69"/>
      <c r="AK781" s="69"/>
      <c r="AL781" s="69"/>
      <c r="AM781" s="69"/>
      <c r="AN781" s="69"/>
      <c r="AO781" s="69"/>
      <c r="AP781" s="73"/>
      <c r="AQ781" s="73"/>
      <c r="AR781" s="73"/>
      <c r="AS781" s="73"/>
      <c r="AT781" s="73"/>
      <c r="AU781" s="73"/>
      <c r="AV781" s="73"/>
      <c r="AW781" s="73"/>
      <c r="AX781" s="73"/>
      <c r="AY781" s="73"/>
      <c r="AZ781" s="73"/>
      <c r="BA781" s="73"/>
      <c r="BB781" s="73"/>
      <c r="BC781" s="74"/>
      <c r="BD781" s="222" t="str">
        <f t="shared" si="25"/>
        <v xml:space="preserve"> </v>
      </c>
      <c r="BE781" s="76">
        <f ca="1">Validation!H781</f>
        <v>2</v>
      </c>
      <c r="BF781" t="str">
        <f ca="1">Validation!I781</f>
        <v/>
      </c>
      <c r="BJ781" t="str">
        <f>IF(AND(ISBLANK(Members[[#This Row],[DependentSSN]]),NOT(ISBLANK(Members[[#This Row],[MedicalPolicy]]))), "CoverageLevels", "Waivers")</f>
        <v>Waivers</v>
      </c>
      <c r="BK781" t="str">
        <f>IF(AND(ISBLANK(Members[[#This Row],[DependentSSN]]),NOT(ISBLANK(Members[[#This Row],[Dental Policy]]))), "CoverageLevels", "Waivers")</f>
        <v>Waivers</v>
      </c>
      <c r="BL781" t="str">
        <f>IF(AND(ISBLANK(Members[[#This Row],[DependentSSN]]),NOT(ISBLANK(Members[[#This Row],[VisionPolicy]]))), "CoverageLevels", "Waivers")</f>
        <v>Waivers</v>
      </c>
      <c r="BM781">
        <v>0</v>
      </c>
    </row>
    <row r="782" spans="1:65" x14ac:dyDescent="0.25">
      <c r="A782" s="4"/>
      <c r="B782" s="67"/>
      <c r="C782" s="68"/>
      <c r="D782" s="68"/>
      <c r="E782" s="69"/>
      <c r="F782" s="68"/>
      <c r="G782" s="69"/>
      <c r="H782" s="68"/>
      <c r="I782" s="68"/>
      <c r="J782" s="70"/>
      <c r="K782" s="68"/>
      <c r="L782" s="68"/>
      <c r="M782" s="71"/>
      <c r="N782" s="69"/>
      <c r="O782" s="69"/>
      <c r="P782" s="69"/>
      <c r="Q782" s="69"/>
      <c r="R782" s="69"/>
      <c r="S782" s="69"/>
      <c r="T782" s="68" t="str">
        <f>IF(IFERROR(VLOOKUP(Members[[#This Row],[Subscriber SSN]],$C$7:T781,18,FALSE), "") = 0, "",IFERROR(VLOOKUP(Members[[#This Row],[Subscriber SSN]],$C$7:T781,18,FALSE), ""))</f>
        <v/>
      </c>
      <c r="U782" s="68" t="str">
        <f>IF(IFERROR(VLOOKUP(Members[[#This Row],[Subscriber SSN]],$C$7:U781,19,FALSE), "") = 0, "",IFERROR(VLOOKUP(Members[[#This Row],[Subscriber SSN]],$C$7:U781,19,FALSE), ""))</f>
        <v/>
      </c>
      <c r="V782" s="69" t="str">
        <f>IF(IFERROR(VLOOKUP(Members[[#This Row],[Subscriber SSN]],$C$7:V781,20,FALSE), "") = 0, "", IFERROR(VLOOKUP(Members[[#This Row],[Subscriber SSN]],$C$7:V781,20,FALSE), ""))</f>
        <v/>
      </c>
      <c r="W782" s="68" t="str">
        <f>IF(IFERROR(VLOOKUP(Members[[#This Row],[Subscriber SSN]],$C$7:W781,21,FALSE), "") = 0, "", IFERROR(VLOOKUP(Members[[#This Row],[Subscriber SSN]],$C$7:W781,21,FALSE), ""))</f>
        <v/>
      </c>
      <c r="X782" s="68" t="str">
        <f>IF(IFERROR(VLOOKUP(Members[[#This Row],[Subscriber SSN]],$C$7:X781,22,FALSE), "") = 0, "", IFERROR(VLOOKUP(Members[[#This Row],[Subscriber SSN]],$C$7:X781,22,FALSE), ""))</f>
        <v/>
      </c>
      <c r="Y782" s="68"/>
      <c r="Z782" s="72"/>
      <c r="AA782" s="69"/>
      <c r="AB782" s="69"/>
      <c r="AC782" s="70"/>
      <c r="AD782" s="110">
        <f t="shared" si="24"/>
        <v>45292</v>
      </c>
      <c r="AE782" s="69"/>
      <c r="AF782" s="69"/>
      <c r="AG782" s="71"/>
      <c r="AH782" s="69"/>
      <c r="AI782" s="69"/>
      <c r="AJ782" s="69"/>
      <c r="AK782" s="69"/>
      <c r="AL782" s="69"/>
      <c r="AM782" s="69"/>
      <c r="AN782" s="69"/>
      <c r="AO782" s="69"/>
      <c r="AP782" s="73"/>
      <c r="AQ782" s="73"/>
      <c r="AR782" s="73"/>
      <c r="AS782" s="73"/>
      <c r="AT782" s="73"/>
      <c r="AU782" s="73"/>
      <c r="AV782" s="73"/>
      <c r="AW782" s="73"/>
      <c r="AX782" s="73"/>
      <c r="AY782" s="73"/>
      <c r="AZ782" s="73"/>
      <c r="BA782" s="73"/>
      <c r="BB782" s="73"/>
      <c r="BC782" s="74"/>
      <c r="BD782" s="222" t="str">
        <f t="shared" si="25"/>
        <v xml:space="preserve"> </v>
      </c>
      <c r="BE782" s="76">
        <f ca="1">Validation!H782</f>
        <v>2</v>
      </c>
      <c r="BF782" t="str">
        <f ca="1">Validation!I782</f>
        <v/>
      </c>
      <c r="BJ782" t="str">
        <f>IF(AND(ISBLANK(Members[[#This Row],[DependentSSN]]),NOT(ISBLANK(Members[[#This Row],[MedicalPolicy]]))), "CoverageLevels", "Waivers")</f>
        <v>Waivers</v>
      </c>
      <c r="BK782" t="str">
        <f>IF(AND(ISBLANK(Members[[#This Row],[DependentSSN]]),NOT(ISBLANK(Members[[#This Row],[Dental Policy]]))), "CoverageLevels", "Waivers")</f>
        <v>Waivers</v>
      </c>
      <c r="BL782" t="str">
        <f>IF(AND(ISBLANK(Members[[#This Row],[DependentSSN]]),NOT(ISBLANK(Members[[#This Row],[VisionPolicy]]))), "CoverageLevels", "Waivers")</f>
        <v>Waivers</v>
      </c>
      <c r="BM782">
        <v>0</v>
      </c>
    </row>
    <row r="783" spans="1:65" x14ac:dyDescent="0.25">
      <c r="A783" s="4"/>
      <c r="B783" s="67"/>
      <c r="C783" s="68"/>
      <c r="D783" s="68"/>
      <c r="E783" s="69"/>
      <c r="F783" s="68"/>
      <c r="G783" s="69"/>
      <c r="H783" s="68"/>
      <c r="I783" s="68"/>
      <c r="J783" s="70"/>
      <c r="K783" s="68"/>
      <c r="L783" s="68"/>
      <c r="M783" s="71"/>
      <c r="N783" s="69"/>
      <c r="O783" s="69"/>
      <c r="P783" s="69"/>
      <c r="Q783" s="69"/>
      <c r="R783" s="69"/>
      <c r="S783" s="69"/>
      <c r="T783" s="68" t="str">
        <f>IF(IFERROR(VLOOKUP(Members[[#This Row],[Subscriber SSN]],$C$7:T782,18,FALSE), "") = 0, "",IFERROR(VLOOKUP(Members[[#This Row],[Subscriber SSN]],$C$7:T782,18,FALSE), ""))</f>
        <v/>
      </c>
      <c r="U783" s="68" t="str">
        <f>IF(IFERROR(VLOOKUP(Members[[#This Row],[Subscriber SSN]],$C$7:U782,19,FALSE), "") = 0, "",IFERROR(VLOOKUP(Members[[#This Row],[Subscriber SSN]],$C$7:U782,19,FALSE), ""))</f>
        <v/>
      </c>
      <c r="V783" s="69" t="str">
        <f>IF(IFERROR(VLOOKUP(Members[[#This Row],[Subscriber SSN]],$C$7:V782,20,FALSE), "") = 0, "", IFERROR(VLOOKUP(Members[[#This Row],[Subscriber SSN]],$C$7:V782,20,FALSE), ""))</f>
        <v/>
      </c>
      <c r="W783" s="68" t="str">
        <f>IF(IFERROR(VLOOKUP(Members[[#This Row],[Subscriber SSN]],$C$7:W782,21,FALSE), "") = 0, "", IFERROR(VLOOKUP(Members[[#This Row],[Subscriber SSN]],$C$7:W782,21,FALSE), ""))</f>
        <v/>
      </c>
      <c r="X783" s="68" t="str">
        <f>IF(IFERROR(VLOOKUP(Members[[#This Row],[Subscriber SSN]],$C$7:X782,22,FALSE), "") = 0, "", IFERROR(VLOOKUP(Members[[#This Row],[Subscriber SSN]],$C$7:X782,22,FALSE), ""))</f>
        <v/>
      </c>
      <c r="Y783" s="68"/>
      <c r="Z783" s="72"/>
      <c r="AA783" s="69"/>
      <c r="AB783" s="69"/>
      <c r="AC783" s="70"/>
      <c r="AD783" s="110">
        <f t="shared" si="24"/>
        <v>45292</v>
      </c>
      <c r="AE783" s="69"/>
      <c r="AF783" s="69"/>
      <c r="AG783" s="71"/>
      <c r="AH783" s="69"/>
      <c r="AI783" s="69"/>
      <c r="AJ783" s="69"/>
      <c r="AK783" s="69"/>
      <c r="AL783" s="69"/>
      <c r="AM783" s="69"/>
      <c r="AN783" s="69"/>
      <c r="AO783" s="69"/>
      <c r="AP783" s="73"/>
      <c r="AQ783" s="73"/>
      <c r="AR783" s="73"/>
      <c r="AS783" s="73"/>
      <c r="AT783" s="73"/>
      <c r="AU783" s="73"/>
      <c r="AV783" s="73"/>
      <c r="AW783" s="73"/>
      <c r="AX783" s="73"/>
      <c r="AY783" s="73"/>
      <c r="AZ783" s="73"/>
      <c r="BA783" s="73"/>
      <c r="BB783" s="73"/>
      <c r="BC783" s="74"/>
      <c r="BD783" s="222" t="str">
        <f t="shared" si="25"/>
        <v xml:space="preserve"> </v>
      </c>
      <c r="BE783" s="76">
        <f ca="1">Validation!H783</f>
        <v>2</v>
      </c>
      <c r="BF783" t="str">
        <f ca="1">Validation!I783</f>
        <v/>
      </c>
      <c r="BJ783" t="str">
        <f>IF(AND(ISBLANK(Members[[#This Row],[DependentSSN]]),NOT(ISBLANK(Members[[#This Row],[MedicalPolicy]]))), "CoverageLevels", "Waivers")</f>
        <v>Waivers</v>
      </c>
      <c r="BK783" t="str">
        <f>IF(AND(ISBLANK(Members[[#This Row],[DependentSSN]]),NOT(ISBLANK(Members[[#This Row],[Dental Policy]]))), "CoverageLevels", "Waivers")</f>
        <v>Waivers</v>
      </c>
      <c r="BL783" t="str">
        <f>IF(AND(ISBLANK(Members[[#This Row],[DependentSSN]]),NOT(ISBLANK(Members[[#This Row],[VisionPolicy]]))), "CoverageLevels", "Waivers")</f>
        <v>Waivers</v>
      </c>
      <c r="BM783">
        <v>0</v>
      </c>
    </row>
    <row r="784" spans="1:65" x14ac:dyDescent="0.25">
      <c r="A784" s="4"/>
      <c r="B784" s="67"/>
      <c r="C784" s="68"/>
      <c r="D784" s="68"/>
      <c r="E784" s="69"/>
      <c r="F784" s="68"/>
      <c r="G784" s="69"/>
      <c r="H784" s="68"/>
      <c r="I784" s="68"/>
      <c r="J784" s="70"/>
      <c r="K784" s="68"/>
      <c r="L784" s="68"/>
      <c r="M784" s="71"/>
      <c r="N784" s="69"/>
      <c r="O784" s="69"/>
      <c r="P784" s="69"/>
      <c r="Q784" s="69"/>
      <c r="R784" s="69"/>
      <c r="S784" s="69"/>
      <c r="T784" s="68" t="str">
        <f>IF(IFERROR(VLOOKUP(Members[[#This Row],[Subscriber SSN]],$C$7:T783,18,FALSE), "") = 0, "",IFERROR(VLOOKUP(Members[[#This Row],[Subscriber SSN]],$C$7:T783,18,FALSE), ""))</f>
        <v/>
      </c>
      <c r="U784" s="68" t="str">
        <f>IF(IFERROR(VLOOKUP(Members[[#This Row],[Subscriber SSN]],$C$7:U783,19,FALSE), "") = 0, "",IFERROR(VLOOKUP(Members[[#This Row],[Subscriber SSN]],$C$7:U783,19,FALSE), ""))</f>
        <v/>
      </c>
      <c r="V784" s="69" t="str">
        <f>IF(IFERROR(VLOOKUP(Members[[#This Row],[Subscriber SSN]],$C$7:V783,20,FALSE), "") = 0, "", IFERROR(VLOOKUP(Members[[#This Row],[Subscriber SSN]],$C$7:V783,20,FALSE), ""))</f>
        <v/>
      </c>
      <c r="W784" s="68" t="str">
        <f>IF(IFERROR(VLOOKUP(Members[[#This Row],[Subscriber SSN]],$C$7:W783,21,FALSE), "") = 0, "", IFERROR(VLOOKUP(Members[[#This Row],[Subscriber SSN]],$C$7:W783,21,FALSE), ""))</f>
        <v/>
      </c>
      <c r="X784" s="68" t="str">
        <f>IF(IFERROR(VLOOKUP(Members[[#This Row],[Subscriber SSN]],$C$7:X783,22,FALSE), "") = 0, "", IFERROR(VLOOKUP(Members[[#This Row],[Subscriber SSN]],$C$7:X783,22,FALSE), ""))</f>
        <v/>
      </c>
      <c r="Y784" s="68"/>
      <c r="Z784" s="72"/>
      <c r="AA784" s="69"/>
      <c r="AB784" s="69"/>
      <c r="AC784" s="70"/>
      <c r="AD784" s="110">
        <f t="shared" si="24"/>
        <v>45292</v>
      </c>
      <c r="AE784" s="69"/>
      <c r="AF784" s="69"/>
      <c r="AG784" s="71"/>
      <c r="AH784" s="69"/>
      <c r="AI784" s="69"/>
      <c r="AJ784" s="69"/>
      <c r="AK784" s="69"/>
      <c r="AL784" s="69"/>
      <c r="AM784" s="69"/>
      <c r="AN784" s="69"/>
      <c r="AO784" s="69"/>
      <c r="AP784" s="73"/>
      <c r="AQ784" s="73"/>
      <c r="AR784" s="73"/>
      <c r="AS784" s="73"/>
      <c r="AT784" s="73"/>
      <c r="AU784" s="73"/>
      <c r="AV784" s="73"/>
      <c r="AW784" s="73"/>
      <c r="AX784" s="73"/>
      <c r="AY784" s="73"/>
      <c r="AZ784" s="73"/>
      <c r="BA784" s="73"/>
      <c r="BB784" s="73"/>
      <c r="BC784" s="74"/>
      <c r="BD784" s="222" t="str">
        <f t="shared" si="25"/>
        <v xml:space="preserve"> </v>
      </c>
      <c r="BE784" s="76">
        <f ca="1">Validation!H784</f>
        <v>2</v>
      </c>
      <c r="BF784" t="str">
        <f ca="1">Validation!I784</f>
        <v/>
      </c>
      <c r="BJ784" t="str">
        <f>IF(AND(ISBLANK(Members[[#This Row],[DependentSSN]]),NOT(ISBLANK(Members[[#This Row],[MedicalPolicy]]))), "CoverageLevels", "Waivers")</f>
        <v>Waivers</v>
      </c>
      <c r="BK784" t="str">
        <f>IF(AND(ISBLANK(Members[[#This Row],[DependentSSN]]),NOT(ISBLANK(Members[[#This Row],[Dental Policy]]))), "CoverageLevels", "Waivers")</f>
        <v>Waivers</v>
      </c>
      <c r="BL784" t="str">
        <f>IF(AND(ISBLANK(Members[[#This Row],[DependentSSN]]),NOT(ISBLANK(Members[[#This Row],[VisionPolicy]]))), "CoverageLevels", "Waivers")</f>
        <v>Waivers</v>
      </c>
      <c r="BM784">
        <v>0</v>
      </c>
    </row>
    <row r="785" spans="1:65" x14ac:dyDescent="0.25">
      <c r="A785" s="4"/>
      <c r="B785" s="67"/>
      <c r="C785" s="68"/>
      <c r="D785" s="68"/>
      <c r="E785" s="69"/>
      <c r="F785" s="68"/>
      <c r="G785" s="69"/>
      <c r="H785" s="68"/>
      <c r="I785" s="68"/>
      <c r="J785" s="70"/>
      <c r="K785" s="68"/>
      <c r="L785" s="68"/>
      <c r="M785" s="71"/>
      <c r="N785" s="69"/>
      <c r="O785" s="69"/>
      <c r="P785" s="69"/>
      <c r="Q785" s="69"/>
      <c r="R785" s="69"/>
      <c r="S785" s="69"/>
      <c r="T785" s="68" t="str">
        <f>IF(IFERROR(VLOOKUP(Members[[#This Row],[Subscriber SSN]],$C$7:T784,18,FALSE), "") = 0, "",IFERROR(VLOOKUP(Members[[#This Row],[Subscriber SSN]],$C$7:T784,18,FALSE), ""))</f>
        <v/>
      </c>
      <c r="U785" s="68" t="str">
        <f>IF(IFERROR(VLOOKUP(Members[[#This Row],[Subscriber SSN]],$C$7:U784,19,FALSE), "") = 0, "",IFERROR(VLOOKUP(Members[[#This Row],[Subscriber SSN]],$C$7:U784,19,FALSE), ""))</f>
        <v/>
      </c>
      <c r="V785" s="69" t="str">
        <f>IF(IFERROR(VLOOKUP(Members[[#This Row],[Subscriber SSN]],$C$7:V784,20,FALSE), "") = 0, "", IFERROR(VLOOKUP(Members[[#This Row],[Subscriber SSN]],$C$7:V784,20,FALSE), ""))</f>
        <v/>
      </c>
      <c r="W785" s="68" t="str">
        <f>IF(IFERROR(VLOOKUP(Members[[#This Row],[Subscriber SSN]],$C$7:W784,21,FALSE), "") = 0, "", IFERROR(VLOOKUP(Members[[#This Row],[Subscriber SSN]],$C$7:W784,21,FALSE), ""))</f>
        <v/>
      </c>
      <c r="X785" s="68" t="str">
        <f>IF(IFERROR(VLOOKUP(Members[[#This Row],[Subscriber SSN]],$C$7:X784,22,FALSE), "") = 0, "", IFERROR(VLOOKUP(Members[[#This Row],[Subscriber SSN]],$C$7:X784,22,FALSE), ""))</f>
        <v/>
      </c>
      <c r="Y785" s="68"/>
      <c r="Z785" s="72"/>
      <c r="AA785" s="69"/>
      <c r="AB785" s="69"/>
      <c r="AC785" s="70"/>
      <c r="AD785" s="110">
        <f t="shared" si="24"/>
        <v>45292</v>
      </c>
      <c r="AE785" s="69"/>
      <c r="AF785" s="69"/>
      <c r="AG785" s="71"/>
      <c r="AH785" s="69"/>
      <c r="AI785" s="69"/>
      <c r="AJ785" s="69"/>
      <c r="AK785" s="69"/>
      <c r="AL785" s="69"/>
      <c r="AM785" s="69"/>
      <c r="AN785" s="69"/>
      <c r="AO785" s="69"/>
      <c r="AP785" s="73"/>
      <c r="AQ785" s="73"/>
      <c r="AR785" s="73"/>
      <c r="AS785" s="73"/>
      <c r="AT785" s="73"/>
      <c r="AU785" s="73"/>
      <c r="AV785" s="73"/>
      <c r="AW785" s="73"/>
      <c r="AX785" s="73"/>
      <c r="AY785" s="73"/>
      <c r="AZ785" s="73"/>
      <c r="BA785" s="73"/>
      <c r="BB785" s="73"/>
      <c r="BC785" s="74"/>
      <c r="BD785" s="222" t="str">
        <f t="shared" si="25"/>
        <v xml:space="preserve"> </v>
      </c>
      <c r="BE785" s="76">
        <f ca="1">Validation!H785</f>
        <v>2</v>
      </c>
      <c r="BF785" t="str">
        <f ca="1">Validation!I785</f>
        <v/>
      </c>
      <c r="BJ785" t="str">
        <f>IF(AND(ISBLANK(Members[[#This Row],[DependentSSN]]),NOT(ISBLANK(Members[[#This Row],[MedicalPolicy]]))), "CoverageLevels", "Waivers")</f>
        <v>Waivers</v>
      </c>
      <c r="BK785" t="str">
        <f>IF(AND(ISBLANK(Members[[#This Row],[DependentSSN]]),NOT(ISBLANK(Members[[#This Row],[Dental Policy]]))), "CoverageLevels", "Waivers")</f>
        <v>Waivers</v>
      </c>
      <c r="BL785" t="str">
        <f>IF(AND(ISBLANK(Members[[#This Row],[DependentSSN]]),NOT(ISBLANK(Members[[#This Row],[VisionPolicy]]))), "CoverageLevels", "Waivers")</f>
        <v>Waivers</v>
      </c>
      <c r="BM785">
        <v>0</v>
      </c>
    </row>
    <row r="786" spans="1:65" x14ac:dyDescent="0.25">
      <c r="B786" s="67"/>
      <c r="C786" s="68"/>
      <c r="D786" s="68"/>
      <c r="E786" s="69"/>
      <c r="F786" s="68"/>
      <c r="G786" s="69"/>
      <c r="H786" s="68"/>
      <c r="I786" s="68"/>
      <c r="J786" s="70"/>
      <c r="K786" s="68"/>
      <c r="L786" s="68"/>
      <c r="M786" s="71"/>
      <c r="N786" s="69"/>
      <c r="O786" s="69"/>
      <c r="P786" s="69"/>
      <c r="Q786" s="69"/>
      <c r="R786" s="69"/>
      <c r="S786" s="69"/>
      <c r="T786" s="68" t="str">
        <f>IF(IFERROR(VLOOKUP(Members[[#This Row],[Subscriber SSN]],$C$7:T785,18,FALSE), "") = 0, "",IFERROR(VLOOKUP(Members[[#This Row],[Subscriber SSN]],$C$7:T785,18,FALSE), ""))</f>
        <v/>
      </c>
      <c r="U786" s="68" t="str">
        <f>IF(IFERROR(VLOOKUP(Members[[#This Row],[Subscriber SSN]],$C$7:U785,19,FALSE), "") = 0, "",IFERROR(VLOOKUP(Members[[#This Row],[Subscriber SSN]],$C$7:U785,19,FALSE), ""))</f>
        <v/>
      </c>
      <c r="V786" s="69" t="str">
        <f>IF(IFERROR(VLOOKUP(Members[[#This Row],[Subscriber SSN]],$C$7:V785,20,FALSE), "") = 0, "", IFERROR(VLOOKUP(Members[[#This Row],[Subscriber SSN]],$C$7:V785,20,FALSE), ""))</f>
        <v/>
      </c>
      <c r="W786" s="68" t="str">
        <f>IF(IFERROR(VLOOKUP(Members[[#This Row],[Subscriber SSN]],$C$7:W785,21,FALSE), "") = 0, "", IFERROR(VLOOKUP(Members[[#This Row],[Subscriber SSN]],$C$7:W785,21,FALSE), ""))</f>
        <v/>
      </c>
      <c r="X786" s="68" t="str">
        <f>IF(IFERROR(VLOOKUP(Members[[#This Row],[Subscriber SSN]],$C$7:X785,22,FALSE), "") = 0, "", IFERROR(VLOOKUP(Members[[#This Row],[Subscriber SSN]],$C$7:X785,22,FALSE), ""))</f>
        <v/>
      </c>
      <c r="Y786" s="68"/>
      <c r="Z786" s="72"/>
      <c r="AA786" s="69"/>
      <c r="AB786" s="69"/>
      <c r="AC786" s="70"/>
      <c r="AD786" s="110">
        <f t="shared" si="24"/>
        <v>45292</v>
      </c>
      <c r="AE786" s="69"/>
      <c r="AF786" s="69"/>
      <c r="AG786" s="71"/>
      <c r="AH786" s="69"/>
      <c r="AI786" s="69"/>
      <c r="AJ786" s="69"/>
      <c r="AK786" s="69"/>
      <c r="AL786" s="69"/>
      <c r="AM786" s="69"/>
      <c r="AN786" s="69"/>
      <c r="AO786" s="69"/>
      <c r="AP786" s="73"/>
      <c r="AQ786" s="73"/>
      <c r="AR786" s="73"/>
      <c r="AS786" s="73"/>
      <c r="AT786" s="73"/>
      <c r="AU786" s="73"/>
      <c r="AV786" s="73"/>
      <c r="AW786" s="73"/>
      <c r="AX786" s="73"/>
      <c r="AY786" s="73"/>
      <c r="AZ786" s="73"/>
      <c r="BA786" s="73"/>
      <c r="BB786" s="73"/>
      <c r="BC786" s="74"/>
      <c r="BD786" s="222" t="str">
        <f t="shared" si="25"/>
        <v xml:space="preserve"> </v>
      </c>
      <c r="BE786" s="76">
        <f ca="1">Validation!H786</f>
        <v>2</v>
      </c>
      <c r="BF786" t="str">
        <f ca="1">Validation!I786</f>
        <v/>
      </c>
      <c r="BJ786" t="str">
        <f>IF(AND(ISBLANK(Members[[#This Row],[DependentSSN]]),NOT(ISBLANK(Members[[#This Row],[MedicalPolicy]]))), "CoverageLevels", "Waivers")</f>
        <v>Waivers</v>
      </c>
      <c r="BK786" t="str">
        <f>IF(AND(ISBLANK(Members[[#This Row],[DependentSSN]]),NOT(ISBLANK(Members[[#This Row],[Dental Policy]]))), "CoverageLevels", "Waivers")</f>
        <v>Waivers</v>
      </c>
      <c r="BL786" t="str">
        <f>IF(AND(ISBLANK(Members[[#This Row],[DependentSSN]]),NOT(ISBLANK(Members[[#This Row],[VisionPolicy]]))), "CoverageLevels", "Waivers")</f>
        <v>Waivers</v>
      </c>
      <c r="BM786">
        <f t="array" ref="BM786">A785</f>
        <v>0</v>
      </c>
    </row>
    <row r="787" spans="1:65" x14ac:dyDescent="0.25">
      <c r="B787" s="67"/>
      <c r="C787" s="68"/>
      <c r="D787" s="68"/>
      <c r="E787" s="69"/>
      <c r="F787" s="68"/>
      <c r="G787" s="69"/>
      <c r="H787" s="68"/>
      <c r="I787" s="68"/>
      <c r="J787" s="70"/>
      <c r="K787" s="68"/>
      <c r="L787" s="68"/>
      <c r="M787" s="71"/>
      <c r="N787" s="69"/>
      <c r="O787" s="69"/>
      <c r="P787" s="69"/>
      <c r="Q787" s="69"/>
      <c r="R787" s="69"/>
      <c r="S787" s="69"/>
      <c r="T787" s="68" t="str">
        <f>IF(IFERROR(VLOOKUP(Members[[#This Row],[Subscriber SSN]],$C$7:T786,18,FALSE), "") = 0, "",IFERROR(VLOOKUP(Members[[#This Row],[Subscriber SSN]],$C$7:T786,18,FALSE), ""))</f>
        <v/>
      </c>
      <c r="U787" s="68" t="str">
        <f>IF(IFERROR(VLOOKUP(Members[[#This Row],[Subscriber SSN]],$C$7:U786,19,FALSE), "") = 0, "",IFERROR(VLOOKUP(Members[[#This Row],[Subscriber SSN]],$C$7:U786,19,FALSE), ""))</f>
        <v/>
      </c>
      <c r="V787" s="69" t="str">
        <f>IF(IFERROR(VLOOKUP(Members[[#This Row],[Subscriber SSN]],$C$7:V786,20,FALSE), "") = 0, "", IFERROR(VLOOKUP(Members[[#This Row],[Subscriber SSN]],$C$7:V786,20,FALSE), ""))</f>
        <v/>
      </c>
      <c r="W787" s="68" t="str">
        <f>IF(IFERROR(VLOOKUP(Members[[#This Row],[Subscriber SSN]],$C$7:W786,21,FALSE), "") = 0, "", IFERROR(VLOOKUP(Members[[#This Row],[Subscriber SSN]],$C$7:W786,21,FALSE), ""))</f>
        <v/>
      </c>
      <c r="X787" s="68" t="str">
        <f>IF(IFERROR(VLOOKUP(Members[[#This Row],[Subscriber SSN]],$C$7:X786,22,FALSE), "") = 0, "", IFERROR(VLOOKUP(Members[[#This Row],[Subscriber SSN]],$C$7:X786,22,FALSE), ""))</f>
        <v/>
      </c>
      <c r="Y787" s="68"/>
      <c r="Z787" s="72"/>
      <c r="AA787" s="69"/>
      <c r="AB787" s="69"/>
      <c r="AC787" s="70"/>
      <c r="AD787" s="110">
        <f t="shared" si="24"/>
        <v>45292</v>
      </c>
      <c r="AE787" s="69"/>
      <c r="AF787" s="69"/>
      <c r="AG787" s="71"/>
      <c r="AH787" s="69"/>
      <c r="AI787" s="69"/>
      <c r="AJ787" s="69"/>
      <c r="AK787" s="69"/>
      <c r="AL787" s="69"/>
      <c r="AM787" s="69"/>
      <c r="AN787" s="69"/>
      <c r="AO787" s="69"/>
      <c r="AP787" s="73"/>
      <c r="AQ787" s="73"/>
      <c r="AR787" s="73"/>
      <c r="AS787" s="73"/>
      <c r="AT787" s="73"/>
      <c r="AU787" s="73"/>
      <c r="AV787" s="73"/>
      <c r="AW787" s="73"/>
      <c r="AX787" s="73"/>
      <c r="AY787" s="73"/>
      <c r="AZ787" s="73"/>
      <c r="BA787" s="73"/>
      <c r="BB787" s="73"/>
      <c r="BC787" s="74"/>
      <c r="BD787" s="222" t="str">
        <f t="shared" si="25"/>
        <v xml:space="preserve"> </v>
      </c>
      <c r="BE787" s="76">
        <f>Validation!H787</f>
        <v>2</v>
      </c>
      <c r="BF787" t="str">
        <f ca="1">Validation!I787</f>
        <v/>
      </c>
      <c r="BJ787" t="str">
        <f>IF(AND(ISBLANK(Members[[#This Row],[DependentSSN]]),NOT(ISBLANK(Members[[#This Row],[MedicalPolicy]]))), "CoverageLevels", "Waivers")</f>
        <v>Waivers</v>
      </c>
      <c r="BK787" t="str">
        <f>IF(AND(ISBLANK(Members[[#This Row],[DependentSSN]]),NOT(ISBLANK(Members[[#This Row],[Dental Policy]]))), "CoverageLevels", "Waivers")</f>
        <v>Waivers</v>
      </c>
      <c r="BL787" t="str">
        <f>IF(AND(ISBLANK(Members[[#This Row],[DependentSSN]]),NOT(ISBLANK(Members[[#This Row],[VisionPolicy]]))), "CoverageLevels", "Waivers")</f>
        <v>Waivers</v>
      </c>
      <c r="BM787">
        <f t="array" ref="BM787">A786</f>
        <v>0</v>
      </c>
    </row>
    <row r="788" spans="1:65" x14ac:dyDescent="0.25">
      <c r="B788" s="67"/>
      <c r="C788" s="68"/>
      <c r="D788" s="68"/>
      <c r="E788" s="69"/>
      <c r="F788" s="68"/>
      <c r="G788" s="69"/>
      <c r="H788" s="68"/>
      <c r="I788" s="68"/>
      <c r="J788" s="70"/>
      <c r="K788" s="68"/>
      <c r="L788" s="68"/>
      <c r="M788" s="71"/>
      <c r="N788" s="69"/>
      <c r="O788" s="69"/>
      <c r="P788" s="69"/>
      <c r="Q788" s="69"/>
      <c r="R788" s="69"/>
      <c r="S788" s="69"/>
      <c r="T788" s="68" t="str">
        <f>IF(IFERROR(VLOOKUP(Members[[#This Row],[Subscriber SSN]],$C$7:T787,18,FALSE), "") = 0, "",IFERROR(VLOOKUP(Members[[#This Row],[Subscriber SSN]],$C$7:T787,18,FALSE), ""))</f>
        <v/>
      </c>
      <c r="U788" s="68" t="str">
        <f>IF(IFERROR(VLOOKUP(Members[[#This Row],[Subscriber SSN]],$C$7:U787,19,FALSE), "") = 0, "",IFERROR(VLOOKUP(Members[[#This Row],[Subscriber SSN]],$C$7:U787,19,FALSE), ""))</f>
        <v/>
      </c>
      <c r="V788" s="69" t="str">
        <f>IF(IFERROR(VLOOKUP(Members[[#This Row],[Subscriber SSN]],$C$7:V787,20,FALSE), "") = 0, "", IFERROR(VLOOKUP(Members[[#This Row],[Subscriber SSN]],$C$7:V787,20,FALSE), ""))</f>
        <v/>
      </c>
      <c r="W788" s="68" t="str">
        <f>IF(IFERROR(VLOOKUP(Members[[#This Row],[Subscriber SSN]],$C$7:W787,21,FALSE), "") = 0, "", IFERROR(VLOOKUP(Members[[#This Row],[Subscriber SSN]],$C$7:W787,21,FALSE), ""))</f>
        <v/>
      </c>
      <c r="X788" s="68" t="str">
        <f>IF(IFERROR(VLOOKUP(Members[[#This Row],[Subscriber SSN]],$C$7:X787,22,FALSE), "") = 0, "", IFERROR(VLOOKUP(Members[[#This Row],[Subscriber SSN]],$C$7:X787,22,FALSE), ""))</f>
        <v/>
      </c>
      <c r="Y788" s="68"/>
      <c r="Z788" s="72"/>
      <c r="AA788" s="69"/>
      <c r="AB788" s="69"/>
      <c r="AC788" s="70"/>
      <c r="AD788" s="110">
        <f t="shared" si="24"/>
        <v>45292</v>
      </c>
      <c r="AE788" s="69"/>
      <c r="AF788" s="69"/>
      <c r="AG788" s="71"/>
      <c r="AH788" s="69"/>
      <c r="AI788" s="69"/>
      <c r="AJ788" s="69"/>
      <c r="AK788" s="69"/>
      <c r="AL788" s="69"/>
      <c r="AM788" s="69"/>
      <c r="AN788" s="69"/>
      <c r="AO788" s="69"/>
      <c r="AP788" s="73"/>
      <c r="AQ788" s="73"/>
      <c r="AR788" s="73"/>
      <c r="AS788" s="73"/>
      <c r="AT788" s="73"/>
      <c r="AU788" s="73"/>
      <c r="AV788" s="73"/>
      <c r="AW788" s="73"/>
      <c r="AX788" s="73"/>
      <c r="AY788" s="73"/>
      <c r="AZ788" s="73"/>
      <c r="BA788" s="73"/>
      <c r="BB788" s="73"/>
      <c r="BC788" s="74"/>
      <c r="BD788" s="222" t="str">
        <f t="shared" si="25"/>
        <v xml:space="preserve"> </v>
      </c>
      <c r="BE788" s="76">
        <f ca="1">Validation!H788</f>
        <v>2</v>
      </c>
      <c r="BF788" t="str">
        <f ca="1">Validation!I788</f>
        <v/>
      </c>
      <c r="BJ788" t="str">
        <f>IF(AND(ISBLANK(Members[[#This Row],[DependentSSN]]),NOT(ISBLANK(Members[[#This Row],[MedicalPolicy]]))), "CoverageLevels", "Waivers")</f>
        <v>Waivers</v>
      </c>
      <c r="BK788" t="str">
        <f>IF(AND(ISBLANK(Members[[#This Row],[DependentSSN]]),NOT(ISBLANK(Members[[#This Row],[Dental Policy]]))), "CoverageLevels", "Waivers")</f>
        <v>Waivers</v>
      </c>
      <c r="BL788" t="str">
        <f>IF(AND(ISBLANK(Members[[#This Row],[DependentSSN]]),NOT(ISBLANK(Members[[#This Row],[VisionPolicy]]))), "CoverageLevels", "Waivers")</f>
        <v>Waivers</v>
      </c>
      <c r="BM788">
        <f t="array" ref="BM788">A787</f>
        <v>0</v>
      </c>
    </row>
    <row r="789" spans="1:65" x14ac:dyDescent="0.25">
      <c r="B789" s="67"/>
      <c r="C789" s="68"/>
      <c r="D789" s="68"/>
      <c r="E789" s="69"/>
      <c r="F789" s="68"/>
      <c r="G789" s="69"/>
      <c r="H789" s="68"/>
      <c r="I789" s="68"/>
      <c r="J789" s="70"/>
      <c r="K789" s="68"/>
      <c r="L789" s="68"/>
      <c r="M789" s="71"/>
      <c r="N789" s="69"/>
      <c r="O789" s="69"/>
      <c r="P789" s="69"/>
      <c r="Q789" s="69"/>
      <c r="R789" s="69"/>
      <c r="S789" s="69"/>
      <c r="T789" s="68" t="str">
        <f>IF(IFERROR(VLOOKUP(Members[[#This Row],[Subscriber SSN]],$C$7:T788,18,FALSE), "") = 0, "",IFERROR(VLOOKUP(Members[[#This Row],[Subscriber SSN]],$C$7:T788,18,FALSE), ""))</f>
        <v/>
      </c>
      <c r="U789" s="68" t="str">
        <f>IF(IFERROR(VLOOKUP(Members[[#This Row],[Subscriber SSN]],$C$7:U788,19,FALSE), "") = 0, "",IFERROR(VLOOKUP(Members[[#This Row],[Subscriber SSN]],$C$7:U788,19,FALSE), ""))</f>
        <v/>
      </c>
      <c r="V789" s="69" t="str">
        <f>IF(IFERROR(VLOOKUP(Members[[#This Row],[Subscriber SSN]],$C$7:V788,20,FALSE), "") = 0, "", IFERROR(VLOOKUP(Members[[#This Row],[Subscriber SSN]],$C$7:V788,20,FALSE), ""))</f>
        <v/>
      </c>
      <c r="W789" s="68" t="str">
        <f>IF(IFERROR(VLOOKUP(Members[[#This Row],[Subscriber SSN]],$C$7:W788,21,FALSE), "") = 0, "", IFERROR(VLOOKUP(Members[[#This Row],[Subscriber SSN]],$C$7:W788,21,FALSE), ""))</f>
        <v/>
      </c>
      <c r="X789" s="68" t="str">
        <f>IF(IFERROR(VLOOKUP(Members[[#This Row],[Subscriber SSN]],$C$7:X788,22,FALSE), "") = 0, "", IFERROR(VLOOKUP(Members[[#This Row],[Subscriber SSN]],$C$7:X788,22,FALSE), ""))</f>
        <v/>
      </c>
      <c r="Y789" s="68"/>
      <c r="Z789" s="72"/>
      <c r="AA789" s="69"/>
      <c r="AB789" s="69"/>
      <c r="AC789" s="70"/>
      <c r="AD789" s="110">
        <f t="shared" si="24"/>
        <v>45292</v>
      </c>
      <c r="AE789" s="69"/>
      <c r="AF789" s="69"/>
      <c r="AG789" s="71"/>
      <c r="AH789" s="69"/>
      <c r="AI789" s="69"/>
      <c r="AJ789" s="69"/>
      <c r="AK789" s="69"/>
      <c r="AL789" s="69"/>
      <c r="AM789" s="69"/>
      <c r="AN789" s="69"/>
      <c r="AO789" s="69"/>
      <c r="AP789" s="73"/>
      <c r="AQ789" s="73"/>
      <c r="AR789" s="73"/>
      <c r="AS789" s="73"/>
      <c r="AT789" s="73"/>
      <c r="AU789" s="73"/>
      <c r="AV789" s="73"/>
      <c r="AW789" s="73"/>
      <c r="AX789" s="73"/>
      <c r="AY789" s="73"/>
      <c r="AZ789" s="73"/>
      <c r="BA789" s="73"/>
      <c r="BB789" s="73"/>
      <c r="BC789" s="74"/>
      <c r="BD789" s="222" t="str">
        <f t="shared" si="25"/>
        <v xml:space="preserve"> </v>
      </c>
      <c r="BE789" s="76">
        <f ca="1">Validation!H789</f>
        <v>2</v>
      </c>
      <c r="BF789" t="str">
        <f ca="1">Validation!I789</f>
        <v/>
      </c>
      <c r="BJ789" t="str">
        <f>IF(AND(ISBLANK(Members[[#This Row],[DependentSSN]]),NOT(ISBLANK(Members[[#This Row],[MedicalPolicy]]))), "CoverageLevels", "Waivers")</f>
        <v>Waivers</v>
      </c>
      <c r="BK789" t="str">
        <f>IF(AND(ISBLANK(Members[[#This Row],[DependentSSN]]),NOT(ISBLANK(Members[[#This Row],[Dental Policy]]))), "CoverageLevels", "Waivers")</f>
        <v>Waivers</v>
      </c>
      <c r="BL789" t="str">
        <f>IF(AND(ISBLANK(Members[[#This Row],[DependentSSN]]),NOT(ISBLANK(Members[[#This Row],[VisionPolicy]]))), "CoverageLevels", "Waivers")</f>
        <v>Waivers</v>
      </c>
      <c r="BM789">
        <f t="array" ref="BM789">A788</f>
        <v>0</v>
      </c>
    </row>
    <row r="790" spans="1:65" x14ac:dyDescent="0.25">
      <c r="B790" s="67"/>
      <c r="C790" s="68"/>
      <c r="D790" s="68"/>
      <c r="E790" s="69"/>
      <c r="F790" s="68"/>
      <c r="G790" s="69"/>
      <c r="H790" s="68"/>
      <c r="I790" s="68"/>
      <c r="J790" s="70"/>
      <c r="K790" s="68"/>
      <c r="L790" s="68"/>
      <c r="M790" s="71"/>
      <c r="N790" s="69"/>
      <c r="O790" s="69"/>
      <c r="P790" s="69"/>
      <c r="Q790" s="69"/>
      <c r="R790" s="69"/>
      <c r="S790" s="69"/>
      <c r="T790" s="68" t="str">
        <f>IF(IFERROR(VLOOKUP(Members[[#This Row],[Subscriber SSN]],$C$7:T789,18,FALSE), "") = 0, "",IFERROR(VLOOKUP(Members[[#This Row],[Subscriber SSN]],$C$7:T789,18,FALSE), ""))</f>
        <v/>
      </c>
      <c r="U790" s="68" t="str">
        <f>IF(IFERROR(VLOOKUP(Members[[#This Row],[Subscriber SSN]],$C$7:U789,19,FALSE), "") = 0, "",IFERROR(VLOOKUP(Members[[#This Row],[Subscriber SSN]],$C$7:U789,19,FALSE), ""))</f>
        <v/>
      </c>
      <c r="V790" s="69" t="str">
        <f>IF(IFERROR(VLOOKUP(Members[[#This Row],[Subscriber SSN]],$C$7:V789,20,FALSE), "") = 0, "", IFERROR(VLOOKUP(Members[[#This Row],[Subscriber SSN]],$C$7:V789,20,FALSE), ""))</f>
        <v/>
      </c>
      <c r="W790" s="68" t="str">
        <f>IF(IFERROR(VLOOKUP(Members[[#This Row],[Subscriber SSN]],$C$7:W789,21,FALSE), "") = 0, "", IFERROR(VLOOKUP(Members[[#This Row],[Subscriber SSN]],$C$7:W789,21,FALSE), ""))</f>
        <v/>
      </c>
      <c r="X790" s="68" t="str">
        <f>IF(IFERROR(VLOOKUP(Members[[#This Row],[Subscriber SSN]],$C$7:X789,22,FALSE), "") = 0, "", IFERROR(VLOOKUP(Members[[#This Row],[Subscriber SSN]],$C$7:X789,22,FALSE), ""))</f>
        <v/>
      </c>
      <c r="Y790" s="68"/>
      <c r="Z790" s="72"/>
      <c r="AA790" s="69"/>
      <c r="AB790" s="69"/>
      <c r="AC790" s="70"/>
      <c r="AD790" s="110">
        <f t="shared" si="24"/>
        <v>45292</v>
      </c>
      <c r="AE790" s="69"/>
      <c r="AF790" s="69"/>
      <c r="AG790" s="71"/>
      <c r="AH790" s="69"/>
      <c r="AI790" s="69"/>
      <c r="AJ790" s="69"/>
      <c r="AK790" s="69"/>
      <c r="AL790" s="69"/>
      <c r="AM790" s="69"/>
      <c r="AN790" s="69"/>
      <c r="AO790" s="69"/>
      <c r="AP790" s="73"/>
      <c r="AQ790" s="73"/>
      <c r="AR790" s="73"/>
      <c r="AS790" s="73"/>
      <c r="AT790" s="73"/>
      <c r="AU790" s="73"/>
      <c r="AV790" s="73"/>
      <c r="AW790" s="73"/>
      <c r="AX790" s="73"/>
      <c r="AY790" s="73"/>
      <c r="AZ790" s="73"/>
      <c r="BA790" s="73"/>
      <c r="BB790" s="73"/>
      <c r="BC790" s="74"/>
      <c r="BD790" s="222" t="str">
        <f t="shared" si="25"/>
        <v xml:space="preserve"> </v>
      </c>
      <c r="BE790" s="76">
        <f ca="1">Validation!H790</f>
        <v>2</v>
      </c>
      <c r="BF790" t="str">
        <f ca="1">Validation!I790</f>
        <v/>
      </c>
      <c r="BJ790" t="str">
        <f>IF(AND(ISBLANK(Members[[#This Row],[DependentSSN]]),NOT(ISBLANK(Members[[#This Row],[MedicalPolicy]]))), "CoverageLevels", "Waivers")</f>
        <v>Waivers</v>
      </c>
      <c r="BK790" t="str">
        <f>IF(AND(ISBLANK(Members[[#This Row],[DependentSSN]]),NOT(ISBLANK(Members[[#This Row],[Dental Policy]]))), "CoverageLevels", "Waivers")</f>
        <v>Waivers</v>
      </c>
      <c r="BL790" t="str">
        <f>IF(AND(ISBLANK(Members[[#This Row],[DependentSSN]]),NOT(ISBLANK(Members[[#This Row],[VisionPolicy]]))), "CoverageLevels", "Waivers")</f>
        <v>Waivers</v>
      </c>
      <c r="BM790">
        <f t="array" ref="BM790">A789</f>
        <v>0</v>
      </c>
    </row>
    <row r="791" spans="1:65" x14ac:dyDescent="0.25">
      <c r="B791" s="67"/>
      <c r="C791" s="68"/>
      <c r="D791" s="68"/>
      <c r="E791" s="69"/>
      <c r="F791" s="68"/>
      <c r="G791" s="69"/>
      <c r="H791" s="68"/>
      <c r="I791" s="68"/>
      <c r="J791" s="70"/>
      <c r="K791" s="68"/>
      <c r="L791" s="68"/>
      <c r="M791" s="71"/>
      <c r="N791" s="69"/>
      <c r="O791" s="69"/>
      <c r="P791" s="69"/>
      <c r="Q791" s="69"/>
      <c r="R791" s="69"/>
      <c r="S791" s="69"/>
      <c r="T791" s="68" t="str">
        <f>IF(IFERROR(VLOOKUP(Members[[#This Row],[Subscriber SSN]],$C$7:T790,18,FALSE), "") = 0, "",IFERROR(VLOOKUP(Members[[#This Row],[Subscriber SSN]],$C$7:T790,18,FALSE), ""))</f>
        <v/>
      </c>
      <c r="U791" s="68" t="str">
        <f>IF(IFERROR(VLOOKUP(Members[[#This Row],[Subscriber SSN]],$C$7:U790,19,FALSE), "") = 0, "",IFERROR(VLOOKUP(Members[[#This Row],[Subscriber SSN]],$C$7:U790,19,FALSE), ""))</f>
        <v/>
      </c>
      <c r="V791" s="69" t="str">
        <f>IF(IFERROR(VLOOKUP(Members[[#This Row],[Subscriber SSN]],$C$7:V790,20,FALSE), "") = 0, "", IFERROR(VLOOKUP(Members[[#This Row],[Subscriber SSN]],$C$7:V790,20,FALSE), ""))</f>
        <v/>
      </c>
      <c r="W791" s="68" t="str">
        <f>IF(IFERROR(VLOOKUP(Members[[#This Row],[Subscriber SSN]],$C$7:W790,21,FALSE), "") = 0, "", IFERROR(VLOOKUP(Members[[#This Row],[Subscriber SSN]],$C$7:W790,21,FALSE), ""))</f>
        <v/>
      </c>
      <c r="X791" s="68" t="str">
        <f>IF(IFERROR(VLOOKUP(Members[[#This Row],[Subscriber SSN]],$C$7:X790,22,FALSE), "") = 0, "", IFERROR(VLOOKUP(Members[[#This Row],[Subscriber SSN]],$C$7:X790,22,FALSE), ""))</f>
        <v/>
      </c>
      <c r="Y791" s="68"/>
      <c r="Z791" s="72"/>
      <c r="AA791" s="69"/>
      <c r="AB791" s="69"/>
      <c r="AC791" s="70"/>
      <c r="AD791" s="110">
        <f t="shared" si="24"/>
        <v>45292</v>
      </c>
      <c r="AE791" s="69"/>
      <c r="AF791" s="69"/>
      <c r="AG791" s="71"/>
      <c r="AH791" s="69"/>
      <c r="AI791" s="69"/>
      <c r="AJ791" s="69"/>
      <c r="AK791" s="69"/>
      <c r="AL791" s="69"/>
      <c r="AM791" s="69"/>
      <c r="AN791" s="69"/>
      <c r="AO791" s="69"/>
      <c r="AP791" s="73"/>
      <c r="AQ791" s="73"/>
      <c r="AR791" s="73"/>
      <c r="AS791" s="73"/>
      <c r="AT791" s="73"/>
      <c r="AU791" s="73"/>
      <c r="AV791" s="73"/>
      <c r="AW791" s="73"/>
      <c r="AX791" s="73"/>
      <c r="AY791" s="73"/>
      <c r="AZ791" s="73"/>
      <c r="BA791" s="73"/>
      <c r="BB791" s="73"/>
      <c r="BC791" s="74"/>
      <c r="BD791" s="222" t="str">
        <f t="shared" si="25"/>
        <v xml:space="preserve"> </v>
      </c>
      <c r="BE791" s="76">
        <f ca="1">Validation!H791</f>
        <v>2</v>
      </c>
      <c r="BF791" t="str">
        <f ca="1">Validation!I791</f>
        <v/>
      </c>
      <c r="BJ791" t="str">
        <f>IF(AND(ISBLANK(Members[[#This Row],[DependentSSN]]),NOT(ISBLANK(Members[[#This Row],[MedicalPolicy]]))), "CoverageLevels", "Waivers")</f>
        <v>Waivers</v>
      </c>
      <c r="BK791" t="str">
        <f>IF(AND(ISBLANK(Members[[#This Row],[DependentSSN]]),NOT(ISBLANK(Members[[#This Row],[Dental Policy]]))), "CoverageLevels", "Waivers")</f>
        <v>Waivers</v>
      </c>
      <c r="BL791" t="str">
        <f>IF(AND(ISBLANK(Members[[#This Row],[DependentSSN]]),NOT(ISBLANK(Members[[#This Row],[VisionPolicy]]))), "CoverageLevels", "Waivers")</f>
        <v>Waivers</v>
      </c>
      <c r="BM791">
        <f t="array" ref="BM791">A790</f>
        <v>0</v>
      </c>
    </row>
    <row r="792" spans="1:65" x14ac:dyDescent="0.25">
      <c r="B792" s="67"/>
      <c r="C792" s="68"/>
      <c r="D792" s="68"/>
      <c r="E792" s="69"/>
      <c r="F792" s="68"/>
      <c r="G792" s="69"/>
      <c r="H792" s="68"/>
      <c r="I792" s="68"/>
      <c r="J792" s="70"/>
      <c r="K792" s="68"/>
      <c r="L792" s="68"/>
      <c r="M792" s="71"/>
      <c r="N792" s="69"/>
      <c r="O792" s="69"/>
      <c r="P792" s="69"/>
      <c r="Q792" s="69"/>
      <c r="R792" s="69"/>
      <c r="S792" s="69"/>
      <c r="T792" s="68" t="str">
        <f>IF(IFERROR(VLOOKUP(Members[[#This Row],[Subscriber SSN]],$C$7:T791,18,FALSE), "") = 0, "",IFERROR(VLOOKUP(Members[[#This Row],[Subscriber SSN]],$C$7:T791,18,FALSE), ""))</f>
        <v/>
      </c>
      <c r="U792" s="68" t="str">
        <f>IF(IFERROR(VLOOKUP(Members[[#This Row],[Subscriber SSN]],$C$7:U791,19,FALSE), "") = 0, "",IFERROR(VLOOKUP(Members[[#This Row],[Subscriber SSN]],$C$7:U791,19,FALSE), ""))</f>
        <v/>
      </c>
      <c r="V792" s="69" t="str">
        <f>IF(IFERROR(VLOOKUP(Members[[#This Row],[Subscriber SSN]],$C$7:V791,20,FALSE), "") = 0, "", IFERROR(VLOOKUP(Members[[#This Row],[Subscriber SSN]],$C$7:V791,20,FALSE), ""))</f>
        <v/>
      </c>
      <c r="W792" s="68" t="str">
        <f>IF(IFERROR(VLOOKUP(Members[[#This Row],[Subscriber SSN]],$C$7:W791,21,FALSE), "") = 0, "", IFERROR(VLOOKUP(Members[[#This Row],[Subscriber SSN]],$C$7:W791,21,FALSE), ""))</f>
        <v/>
      </c>
      <c r="X792" s="68" t="str">
        <f>IF(IFERROR(VLOOKUP(Members[[#This Row],[Subscriber SSN]],$C$7:X791,22,FALSE), "") = 0, "", IFERROR(VLOOKUP(Members[[#This Row],[Subscriber SSN]],$C$7:X791,22,FALSE), ""))</f>
        <v/>
      </c>
      <c r="Y792" s="68"/>
      <c r="Z792" s="72"/>
      <c r="AA792" s="69"/>
      <c r="AB792" s="69"/>
      <c r="AC792" s="70"/>
      <c r="AD792" s="110">
        <f t="shared" si="24"/>
        <v>45292</v>
      </c>
      <c r="AE792" s="69"/>
      <c r="AF792" s="69"/>
      <c r="AG792" s="71"/>
      <c r="AH792" s="69"/>
      <c r="AI792" s="69"/>
      <c r="AJ792" s="69"/>
      <c r="AK792" s="69"/>
      <c r="AL792" s="69"/>
      <c r="AM792" s="69"/>
      <c r="AN792" s="69"/>
      <c r="AO792" s="69"/>
      <c r="AP792" s="73"/>
      <c r="AQ792" s="73"/>
      <c r="AR792" s="73"/>
      <c r="AS792" s="73"/>
      <c r="AT792" s="73"/>
      <c r="AU792" s="73"/>
      <c r="AV792" s="73"/>
      <c r="AW792" s="73"/>
      <c r="AX792" s="73"/>
      <c r="AY792" s="73"/>
      <c r="AZ792" s="73"/>
      <c r="BA792" s="73"/>
      <c r="BB792" s="73"/>
      <c r="BC792" s="74"/>
      <c r="BD792" s="222" t="str">
        <f t="shared" si="25"/>
        <v xml:space="preserve"> </v>
      </c>
      <c r="BE792" s="76">
        <f ca="1">Validation!H792</f>
        <v>2</v>
      </c>
      <c r="BF792" t="str">
        <f ca="1">Validation!I792</f>
        <v/>
      </c>
      <c r="BJ792" t="str">
        <f>IF(AND(ISBLANK(Members[[#This Row],[DependentSSN]]),NOT(ISBLANK(Members[[#This Row],[MedicalPolicy]]))), "CoverageLevels", "Waivers")</f>
        <v>Waivers</v>
      </c>
      <c r="BK792" t="str">
        <f>IF(AND(ISBLANK(Members[[#This Row],[DependentSSN]]),NOT(ISBLANK(Members[[#This Row],[Dental Policy]]))), "CoverageLevels", "Waivers")</f>
        <v>Waivers</v>
      </c>
      <c r="BL792" t="str">
        <f>IF(AND(ISBLANK(Members[[#This Row],[DependentSSN]]),NOT(ISBLANK(Members[[#This Row],[VisionPolicy]]))), "CoverageLevels", "Waivers")</f>
        <v>Waivers</v>
      </c>
      <c r="BM792">
        <f t="array" ref="BM792">A791</f>
        <v>0</v>
      </c>
    </row>
    <row r="793" spans="1:65" x14ac:dyDescent="0.25">
      <c r="B793" s="67"/>
      <c r="C793" s="68"/>
      <c r="D793" s="68"/>
      <c r="E793" s="69"/>
      <c r="F793" s="68"/>
      <c r="G793" s="69"/>
      <c r="H793" s="68"/>
      <c r="I793" s="68"/>
      <c r="J793" s="70"/>
      <c r="K793" s="68"/>
      <c r="L793" s="68"/>
      <c r="M793" s="71"/>
      <c r="N793" s="69"/>
      <c r="O793" s="69"/>
      <c r="P793" s="69"/>
      <c r="Q793" s="69"/>
      <c r="R793" s="69"/>
      <c r="S793" s="69"/>
      <c r="T793" s="68" t="str">
        <f>IF(IFERROR(VLOOKUP(Members[[#This Row],[Subscriber SSN]],$C$7:T792,18,FALSE), "") = 0, "",IFERROR(VLOOKUP(Members[[#This Row],[Subscriber SSN]],$C$7:T792,18,FALSE), ""))</f>
        <v/>
      </c>
      <c r="U793" s="68" t="str">
        <f>IF(IFERROR(VLOOKUP(Members[[#This Row],[Subscriber SSN]],$C$7:U792,19,FALSE), "") = 0, "",IFERROR(VLOOKUP(Members[[#This Row],[Subscriber SSN]],$C$7:U792,19,FALSE), ""))</f>
        <v/>
      </c>
      <c r="V793" s="69" t="str">
        <f>IF(IFERROR(VLOOKUP(Members[[#This Row],[Subscriber SSN]],$C$7:V792,20,FALSE), "") = 0, "", IFERROR(VLOOKUP(Members[[#This Row],[Subscriber SSN]],$C$7:V792,20,FALSE), ""))</f>
        <v/>
      </c>
      <c r="W793" s="68" t="str">
        <f>IF(IFERROR(VLOOKUP(Members[[#This Row],[Subscriber SSN]],$C$7:W792,21,FALSE), "") = 0, "", IFERROR(VLOOKUP(Members[[#This Row],[Subscriber SSN]],$C$7:W792,21,FALSE), ""))</f>
        <v/>
      </c>
      <c r="X793" s="68" t="str">
        <f>IF(IFERROR(VLOOKUP(Members[[#This Row],[Subscriber SSN]],$C$7:X792,22,FALSE), "") = 0, "", IFERROR(VLOOKUP(Members[[#This Row],[Subscriber SSN]],$C$7:X792,22,FALSE), ""))</f>
        <v/>
      </c>
      <c r="Y793" s="68"/>
      <c r="Z793" s="72"/>
      <c r="AA793" s="69"/>
      <c r="AB793" s="69"/>
      <c r="AC793" s="70"/>
      <c r="AD793" s="110">
        <f t="shared" si="24"/>
        <v>45292</v>
      </c>
      <c r="AE793" s="69"/>
      <c r="AF793" s="69"/>
      <c r="AG793" s="71"/>
      <c r="AH793" s="69"/>
      <c r="AI793" s="69"/>
      <c r="AJ793" s="69"/>
      <c r="AK793" s="69"/>
      <c r="AL793" s="69"/>
      <c r="AM793" s="69"/>
      <c r="AN793" s="69"/>
      <c r="AO793" s="69"/>
      <c r="AP793" s="73"/>
      <c r="AQ793" s="73"/>
      <c r="AR793" s="73"/>
      <c r="AS793" s="73"/>
      <c r="AT793" s="73"/>
      <c r="AU793" s="73"/>
      <c r="AV793" s="73"/>
      <c r="AW793" s="73"/>
      <c r="AX793" s="73"/>
      <c r="AY793" s="73"/>
      <c r="AZ793" s="73"/>
      <c r="BA793" s="73"/>
      <c r="BB793" s="73"/>
      <c r="BC793" s="74"/>
      <c r="BD793" s="222" t="str">
        <f t="shared" si="25"/>
        <v xml:space="preserve"> </v>
      </c>
      <c r="BE793" s="76">
        <f ca="1">Validation!H793</f>
        <v>2</v>
      </c>
      <c r="BF793" t="str">
        <f ca="1">Validation!I793</f>
        <v/>
      </c>
      <c r="BJ793" t="str">
        <f>IF(AND(ISBLANK(Members[[#This Row],[DependentSSN]]),NOT(ISBLANK(Members[[#This Row],[MedicalPolicy]]))), "CoverageLevels", "Waivers")</f>
        <v>Waivers</v>
      </c>
      <c r="BK793" t="str">
        <f>IF(AND(ISBLANK(Members[[#This Row],[DependentSSN]]),NOT(ISBLANK(Members[[#This Row],[Dental Policy]]))), "CoverageLevels", "Waivers")</f>
        <v>Waivers</v>
      </c>
      <c r="BL793" t="str">
        <f>IF(AND(ISBLANK(Members[[#This Row],[DependentSSN]]),NOT(ISBLANK(Members[[#This Row],[VisionPolicy]]))), "CoverageLevels", "Waivers")</f>
        <v>Waivers</v>
      </c>
      <c r="BM793">
        <f t="array" ref="BM793">A792</f>
        <v>0</v>
      </c>
    </row>
    <row r="794" spans="1:65" x14ac:dyDescent="0.25">
      <c r="B794" s="67"/>
      <c r="C794" s="68"/>
      <c r="D794" s="68"/>
      <c r="E794" s="69"/>
      <c r="F794" s="68"/>
      <c r="G794" s="69"/>
      <c r="H794" s="68"/>
      <c r="I794" s="68"/>
      <c r="J794" s="70"/>
      <c r="K794" s="68"/>
      <c r="L794" s="68"/>
      <c r="M794" s="71"/>
      <c r="N794" s="69"/>
      <c r="O794" s="69"/>
      <c r="P794" s="69"/>
      <c r="Q794" s="69"/>
      <c r="R794" s="69"/>
      <c r="S794" s="69"/>
      <c r="T794" s="68" t="str">
        <f>IF(IFERROR(VLOOKUP(Members[[#This Row],[Subscriber SSN]],$C$7:T793,18,FALSE), "") = 0, "",IFERROR(VLOOKUP(Members[[#This Row],[Subscriber SSN]],$C$7:T793,18,FALSE), ""))</f>
        <v/>
      </c>
      <c r="U794" s="68" t="str">
        <f>IF(IFERROR(VLOOKUP(Members[[#This Row],[Subscriber SSN]],$C$7:U793,19,FALSE), "") = 0, "",IFERROR(VLOOKUP(Members[[#This Row],[Subscriber SSN]],$C$7:U793,19,FALSE), ""))</f>
        <v/>
      </c>
      <c r="V794" s="69" t="str">
        <f>IF(IFERROR(VLOOKUP(Members[[#This Row],[Subscriber SSN]],$C$7:V793,20,FALSE), "") = 0, "", IFERROR(VLOOKUP(Members[[#This Row],[Subscriber SSN]],$C$7:V793,20,FALSE), ""))</f>
        <v/>
      </c>
      <c r="W794" s="68" t="str">
        <f>IF(IFERROR(VLOOKUP(Members[[#This Row],[Subscriber SSN]],$C$7:W793,21,FALSE), "") = 0, "", IFERROR(VLOOKUP(Members[[#This Row],[Subscriber SSN]],$C$7:W793,21,FALSE), ""))</f>
        <v/>
      </c>
      <c r="X794" s="68" t="str">
        <f>IF(IFERROR(VLOOKUP(Members[[#This Row],[Subscriber SSN]],$C$7:X793,22,FALSE), "") = 0, "", IFERROR(VLOOKUP(Members[[#This Row],[Subscriber SSN]],$C$7:X793,22,FALSE), ""))</f>
        <v/>
      </c>
      <c r="Y794" s="68"/>
      <c r="Z794" s="72"/>
      <c r="AA794" s="69"/>
      <c r="AB794" s="69"/>
      <c r="AC794" s="70"/>
      <c r="AD794" s="110">
        <f t="shared" si="24"/>
        <v>45292</v>
      </c>
      <c r="AE794" s="69"/>
      <c r="AF794" s="69"/>
      <c r="AG794" s="71"/>
      <c r="AH794" s="69"/>
      <c r="AI794" s="69"/>
      <c r="AJ794" s="69"/>
      <c r="AK794" s="69"/>
      <c r="AL794" s="69"/>
      <c r="AM794" s="69"/>
      <c r="AN794" s="69"/>
      <c r="AO794" s="69"/>
      <c r="AP794" s="73"/>
      <c r="AQ794" s="73"/>
      <c r="AR794" s="73"/>
      <c r="AS794" s="73"/>
      <c r="AT794" s="73"/>
      <c r="AU794" s="73"/>
      <c r="AV794" s="73"/>
      <c r="AW794" s="73"/>
      <c r="AX794" s="73"/>
      <c r="AY794" s="73"/>
      <c r="AZ794" s="73"/>
      <c r="BA794" s="73"/>
      <c r="BB794" s="73"/>
      <c r="BC794" s="74"/>
      <c r="BD794" s="222" t="str">
        <f t="shared" si="25"/>
        <v xml:space="preserve"> </v>
      </c>
      <c r="BE794" s="76">
        <f ca="1">Validation!H794</f>
        <v>2</v>
      </c>
      <c r="BF794" t="str">
        <f ca="1">Validation!I794</f>
        <v/>
      </c>
      <c r="BJ794" t="str">
        <f>IF(AND(ISBLANK(Members[[#This Row],[DependentSSN]]),NOT(ISBLANK(Members[[#This Row],[MedicalPolicy]]))), "CoverageLevels", "Waivers")</f>
        <v>Waivers</v>
      </c>
      <c r="BK794" t="str">
        <f>IF(AND(ISBLANK(Members[[#This Row],[DependentSSN]]),NOT(ISBLANK(Members[[#This Row],[Dental Policy]]))), "CoverageLevels", "Waivers")</f>
        <v>Waivers</v>
      </c>
      <c r="BL794" t="str">
        <f>IF(AND(ISBLANK(Members[[#This Row],[DependentSSN]]),NOT(ISBLANK(Members[[#This Row],[VisionPolicy]]))), "CoverageLevels", "Waivers")</f>
        <v>Waivers</v>
      </c>
      <c r="BM794">
        <f t="array" ref="BM794">A793</f>
        <v>0</v>
      </c>
    </row>
    <row r="795" spans="1:65" x14ac:dyDescent="0.25">
      <c r="B795" s="67"/>
      <c r="C795" s="68"/>
      <c r="D795" s="68"/>
      <c r="E795" s="69"/>
      <c r="F795" s="68"/>
      <c r="G795" s="69"/>
      <c r="H795" s="68"/>
      <c r="I795" s="68"/>
      <c r="J795" s="70"/>
      <c r="K795" s="68"/>
      <c r="L795" s="68"/>
      <c r="M795" s="71"/>
      <c r="N795" s="69"/>
      <c r="O795" s="69"/>
      <c r="P795" s="69"/>
      <c r="Q795" s="69"/>
      <c r="R795" s="69"/>
      <c r="S795" s="69"/>
      <c r="T795" s="68" t="str">
        <f>IF(IFERROR(VLOOKUP(Members[[#This Row],[Subscriber SSN]],$C$7:T794,18,FALSE), "") = 0, "",IFERROR(VLOOKUP(Members[[#This Row],[Subscriber SSN]],$C$7:T794,18,FALSE), ""))</f>
        <v/>
      </c>
      <c r="U795" s="68" t="str">
        <f>IF(IFERROR(VLOOKUP(Members[[#This Row],[Subscriber SSN]],$C$7:U794,19,FALSE), "") = 0, "",IFERROR(VLOOKUP(Members[[#This Row],[Subscriber SSN]],$C$7:U794,19,FALSE), ""))</f>
        <v/>
      </c>
      <c r="V795" s="69" t="str">
        <f>IF(IFERROR(VLOOKUP(Members[[#This Row],[Subscriber SSN]],$C$7:V794,20,FALSE), "") = 0, "", IFERROR(VLOOKUP(Members[[#This Row],[Subscriber SSN]],$C$7:V794,20,FALSE), ""))</f>
        <v/>
      </c>
      <c r="W795" s="68" t="str">
        <f>IF(IFERROR(VLOOKUP(Members[[#This Row],[Subscriber SSN]],$C$7:W794,21,FALSE), "") = 0, "", IFERROR(VLOOKUP(Members[[#This Row],[Subscriber SSN]],$C$7:W794,21,FALSE), ""))</f>
        <v/>
      </c>
      <c r="X795" s="68" t="str">
        <f>IF(IFERROR(VLOOKUP(Members[[#This Row],[Subscriber SSN]],$C$7:X794,22,FALSE), "") = 0, "", IFERROR(VLOOKUP(Members[[#This Row],[Subscriber SSN]],$C$7:X794,22,FALSE), ""))</f>
        <v/>
      </c>
      <c r="Y795" s="68"/>
      <c r="Z795" s="72"/>
      <c r="AA795" s="69"/>
      <c r="AB795" s="69"/>
      <c r="AC795" s="70"/>
      <c r="AD795" s="110">
        <f t="shared" si="24"/>
        <v>45292</v>
      </c>
      <c r="AE795" s="69"/>
      <c r="AF795" s="69"/>
      <c r="AG795" s="71"/>
      <c r="AH795" s="69"/>
      <c r="AI795" s="69"/>
      <c r="AJ795" s="69"/>
      <c r="AK795" s="69"/>
      <c r="AL795" s="69"/>
      <c r="AM795" s="69"/>
      <c r="AN795" s="69"/>
      <c r="AO795" s="69"/>
      <c r="AP795" s="73"/>
      <c r="AQ795" s="73"/>
      <c r="AR795" s="73"/>
      <c r="AS795" s="73"/>
      <c r="AT795" s="73"/>
      <c r="AU795" s="73"/>
      <c r="AV795" s="73"/>
      <c r="AW795" s="73"/>
      <c r="AX795" s="73"/>
      <c r="AY795" s="73"/>
      <c r="AZ795" s="73"/>
      <c r="BA795" s="73"/>
      <c r="BB795" s="73"/>
      <c r="BC795" s="74"/>
      <c r="BD795" s="222" t="str">
        <f t="shared" si="25"/>
        <v xml:space="preserve"> </v>
      </c>
      <c r="BE795" s="76">
        <f ca="1">Validation!H795</f>
        <v>2</v>
      </c>
      <c r="BF795" t="str">
        <f ca="1">Validation!I795</f>
        <v/>
      </c>
      <c r="BJ795" t="str">
        <f>IF(AND(ISBLANK(Members[[#This Row],[DependentSSN]]),NOT(ISBLANK(Members[[#This Row],[MedicalPolicy]]))), "CoverageLevels", "Waivers")</f>
        <v>Waivers</v>
      </c>
      <c r="BK795" t="str">
        <f>IF(AND(ISBLANK(Members[[#This Row],[DependentSSN]]),NOT(ISBLANK(Members[[#This Row],[Dental Policy]]))), "CoverageLevels", "Waivers")</f>
        <v>Waivers</v>
      </c>
      <c r="BL795" t="str">
        <f>IF(AND(ISBLANK(Members[[#This Row],[DependentSSN]]),NOT(ISBLANK(Members[[#This Row],[VisionPolicy]]))), "CoverageLevels", "Waivers")</f>
        <v>Waivers</v>
      </c>
      <c r="BM795">
        <f t="array" ref="BM795">A794</f>
        <v>0</v>
      </c>
    </row>
    <row r="796" spans="1:65" x14ac:dyDescent="0.25">
      <c r="B796" s="67"/>
      <c r="C796" s="68"/>
      <c r="D796" s="68"/>
      <c r="E796" s="69"/>
      <c r="F796" s="68"/>
      <c r="G796" s="69"/>
      <c r="H796" s="68"/>
      <c r="I796" s="68"/>
      <c r="J796" s="70"/>
      <c r="K796" s="68"/>
      <c r="L796" s="68"/>
      <c r="M796" s="71"/>
      <c r="N796" s="69"/>
      <c r="O796" s="69"/>
      <c r="P796" s="69"/>
      <c r="Q796" s="69"/>
      <c r="R796" s="69"/>
      <c r="S796" s="69"/>
      <c r="T796" s="68" t="str">
        <f>IF(IFERROR(VLOOKUP(Members[[#This Row],[Subscriber SSN]],$C$7:T795,18,FALSE), "") = 0, "",IFERROR(VLOOKUP(Members[[#This Row],[Subscriber SSN]],$C$7:T795,18,FALSE), ""))</f>
        <v/>
      </c>
      <c r="U796" s="68" t="str">
        <f>IF(IFERROR(VLOOKUP(Members[[#This Row],[Subscriber SSN]],$C$7:U795,19,FALSE), "") = 0, "",IFERROR(VLOOKUP(Members[[#This Row],[Subscriber SSN]],$C$7:U795,19,FALSE), ""))</f>
        <v/>
      </c>
      <c r="V796" s="69" t="str">
        <f>IF(IFERROR(VLOOKUP(Members[[#This Row],[Subscriber SSN]],$C$7:V795,20,FALSE), "") = 0, "", IFERROR(VLOOKUP(Members[[#This Row],[Subscriber SSN]],$C$7:V795,20,FALSE), ""))</f>
        <v/>
      </c>
      <c r="W796" s="68" t="str">
        <f>IF(IFERROR(VLOOKUP(Members[[#This Row],[Subscriber SSN]],$C$7:W795,21,FALSE), "") = 0, "", IFERROR(VLOOKUP(Members[[#This Row],[Subscriber SSN]],$C$7:W795,21,FALSE), ""))</f>
        <v/>
      </c>
      <c r="X796" s="68" t="str">
        <f>IF(IFERROR(VLOOKUP(Members[[#This Row],[Subscriber SSN]],$C$7:X795,22,FALSE), "") = 0, "", IFERROR(VLOOKUP(Members[[#This Row],[Subscriber SSN]],$C$7:X795,22,FALSE), ""))</f>
        <v/>
      </c>
      <c r="Y796" s="68"/>
      <c r="Z796" s="72"/>
      <c r="AA796" s="69"/>
      <c r="AB796" s="69"/>
      <c r="AC796" s="70"/>
      <c r="AD796" s="110">
        <f t="shared" si="24"/>
        <v>45292</v>
      </c>
      <c r="AE796" s="69"/>
      <c r="AF796" s="69"/>
      <c r="AG796" s="71"/>
      <c r="AH796" s="69"/>
      <c r="AI796" s="69"/>
      <c r="AJ796" s="69"/>
      <c r="AK796" s="69"/>
      <c r="AL796" s="69"/>
      <c r="AM796" s="69"/>
      <c r="AN796" s="69"/>
      <c r="AO796" s="69"/>
      <c r="AP796" s="73"/>
      <c r="AQ796" s="73"/>
      <c r="AR796" s="73"/>
      <c r="AS796" s="73"/>
      <c r="AT796" s="73"/>
      <c r="AU796" s="73"/>
      <c r="AV796" s="73"/>
      <c r="AW796" s="73"/>
      <c r="AX796" s="73"/>
      <c r="AY796" s="73"/>
      <c r="AZ796" s="73"/>
      <c r="BA796" s="73"/>
      <c r="BB796" s="73"/>
      <c r="BC796" s="74"/>
      <c r="BD796" s="222" t="str">
        <f t="shared" si="25"/>
        <v xml:space="preserve"> </v>
      </c>
      <c r="BE796" s="76">
        <f ca="1">Validation!H796</f>
        <v>2</v>
      </c>
      <c r="BF796" t="str">
        <f ca="1">Validation!I796</f>
        <v/>
      </c>
      <c r="BJ796" t="str">
        <f>IF(AND(ISBLANK(Members[[#This Row],[DependentSSN]]),NOT(ISBLANK(Members[[#This Row],[MedicalPolicy]]))), "CoverageLevels", "Waivers")</f>
        <v>Waivers</v>
      </c>
      <c r="BK796" t="str">
        <f>IF(AND(ISBLANK(Members[[#This Row],[DependentSSN]]),NOT(ISBLANK(Members[[#This Row],[Dental Policy]]))), "CoverageLevels", "Waivers")</f>
        <v>Waivers</v>
      </c>
      <c r="BL796" t="str">
        <f>IF(AND(ISBLANK(Members[[#This Row],[DependentSSN]]),NOT(ISBLANK(Members[[#This Row],[VisionPolicy]]))), "CoverageLevels", "Waivers")</f>
        <v>Waivers</v>
      </c>
      <c r="BM796">
        <f t="array" ref="BM796">A795</f>
        <v>0</v>
      </c>
    </row>
    <row r="797" spans="1:65" x14ac:dyDescent="0.25">
      <c r="B797" s="67"/>
      <c r="C797" s="68"/>
      <c r="D797" s="68"/>
      <c r="E797" s="69"/>
      <c r="F797" s="68"/>
      <c r="G797" s="69"/>
      <c r="H797" s="68"/>
      <c r="I797" s="68"/>
      <c r="J797" s="70"/>
      <c r="K797" s="68"/>
      <c r="L797" s="68"/>
      <c r="M797" s="71"/>
      <c r="N797" s="69"/>
      <c r="O797" s="69"/>
      <c r="P797" s="69"/>
      <c r="Q797" s="69"/>
      <c r="R797" s="69"/>
      <c r="S797" s="69"/>
      <c r="T797" s="68" t="str">
        <f>IF(IFERROR(VLOOKUP(Members[[#This Row],[Subscriber SSN]],$C$7:T796,18,FALSE), "") = 0, "",IFERROR(VLOOKUP(Members[[#This Row],[Subscriber SSN]],$C$7:T796,18,FALSE), ""))</f>
        <v/>
      </c>
      <c r="U797" s="68" t="str">
        <f>IF(IFERROR(VLOOKUP(Members[[#This Row],[Subscriber SSN]],$C$7:U796,19,FALSE), "") = 0, "",IFERROR(VLOOKUP(Members[[#This Row],[Subscriber SSN]],$C$7:U796,19,FALSE), ""))</f>
        <v/>
      </c>
      <c r="V797" s="69" t="str">
        <f>IF(IFERROR(VLOOKUP(Members[[#This Row],[Subscriber SSN]],$C$7:V796,20,FALSE), "") = 0, "", IFERROR(VLOOKUP(Members[[#This Row],[Subscriber SSN]],$C$7:V796,20,FALSE), ""))</f>
        <v/>
      </c>
      <c r="W797" s="68" t="str">
        <f>IF(IFERROR(VLOOKUP(Members[[#This Row],[Subscriber SSN]],$C$7:W796,21,FALSE), "") = 0, "", IFERROR(VLOOKUP(Members[[#This Row],[Subscriber SSN]],$C$7:W796,21,FALSE), ""))</f>
        <v/>
      </c>
      <c r="X797" s="68" t="str">
        <f>IF(IFERROR(VLOOKUP(Members[[#This Row],[Subscriber SSN]],$C$7:X796,22,FALSE), "") = 0, "", IFERROR(VLOOKUP(Members[[#This Row],[Subscriber SSN]],$C$7:X796,22,FALSE), ""))</f>
        <v/>
      </c>
      <c r="Y797" s="68"/>
      <c r="Z797" s="72"/>
      <c r="AA797" s="69"/>
      <c r="AB797" s="69"/>
      <c r="AC797" s="70"/>
      <c r="AD797" s="110">
        <f t="shared" si="24"/>
        <v>45292</v>
      </c>
      <c r="AE797" s="69"/>
      <c r="AF797" s="69"/>
      <c r="AG797" s="71"/>
      <c r="AH797" s="69"/>
      <c r="AI797" s="69"/>
      <c r="AJ797" s="69"/>
      <c r="AK797" s="69"/>
      <c r="AL797" s="69"/>
      <c r="AM797" s="69"/>
      <c r="AN797" s="69"/>
      <c r="AO797" s="69"/>
      <c r="AP797" s="73"/>
      <c r="AQ797" s="73"/>
      <c r="AR797" s="73"/>
      <c r="AS797" s="73"/>
      <c r="AT797" s="73"/>
      <c r="AU797" s="73"/>
      <c r="AV797" s="73"/>
      <c r="AW797" s="73"/>
      <c r="AX797" s="73"/>
      <c r="AY797" s="73"/>
      <c r="AZ797" s="73"/>
      <c r="BA797" s="73"/>
      <c r="BB797" s="73"/>
      <c r="BC797" s="74"/>
      <c r="BD797" s="222" t="str">
        <f t="shared" si="25"/>
        <v xml:space="preserve"> </v>
      </c>
      <c r="BE797" s="76">
        <f ca="1">Validation!H797</f>
        <v>2</v>
      </c>
      <c r="BF797" t="str">
        <f ca="1">Validation!I797</f>
        <v/>
      </c>
      <c r="BJ797" t="str">
        <f>IF(AND(ISBLANK(Members[[#This Row],[DependentSSN]]),NOT(ISBLANK(Members[[#This Row],[MedicalPolicy]]))), "CoverageLevels", "Waivers")</f>
        <v>Waivers</v>
      </c>
      <c r="BK797" t="str">
        <f>IF(AND(ISBLANK(Members[[#This Row],[DependentSSN]]),NOT(ISBLANK(Members[[#This Row],[Dental Policy]]))), "CoverageLevels", "Waivers")</f>
        <v>Waivers</v>
      </c>
      <c r="BL797" t="str">
        <f>IF(AND(ISBLANK(Members[[#This Row],[DependentSSN]]),NOT(ISBLANK(Members[[#This Row],[VisionPolicy]]))), "CoverageLevels", "Waivers")</f>
        <v>Waivers</v>
      </c>
      <c r="BM797">
        <f t="array" ref="BM797">A796</f>
        <v>0</v>
      </c>
    </row>
    <row r="798" spans="1:65" x14ac:dyDescent="0.25">
      <c r="B798" s="67"/>
      <c r="C798" s="68"/>
      <c r="D798" s="68"/>
      <c r="E798" s="69"/>
      <c r="F798" s="68"/>
      <c r="G798" s="69"/>
      <c r="H798" s="68"/>
      <c r="I798" s="68"/>
      <c r="J798" s="70"/>
      <c r="K798" s="68"/>
      <c r="L798" s="68"/>
      <c r="M798" s="71"/>
      <c r="N798" s="69"/>
      <c r="O798" s="69"/>
      <c r="P798" s="69"/>
      <c r="Q798" s="69"/>
      <c r="R798" s="69"/>
      <c r="S798" s="69"/>
      <c r="T798" s="68" t="str">
        <f>IF(IFERROR(VLOOKUP(Members[[#This Row],[Subscriber SSN]],$C$7:T797,18,FALSE), "") = 0, "",IFERROR(VLOOKUP(Members[[#This Row],[Subscriber SSN]],$C$7:T797,18,FALSE), ""))</f>
        <v/>
      </c>
      <c r="U798" s="68" t="str">
        <f>IF(IFERROR(VLOOKUP(Members[[#This Row],[Subscriber SSN]],$C$7:U797,19,FALSE), "") = 0, "",IFERROR(VLOOKUP(Members[[#This Row],[Subscriber SSN]],$C$7:U797,19,FALSE), ""))</f>
        <v/>
      </c>
      <c r="V798" s="69" t="str">
        <f>IF(IFERROR(VLOOKUP(Members[[#This Row],[Subscriber SSN]],$C$7:V797,20,FALSE), "") = 0, "", IFERROR(VLOOKUP(Members[[#This Row],[Subscriber SSN]],$C$7:V797,20,FALSE), ""))</f>
        <v/>
      </c>
      <c r="W798" s="68" t="str">
        <f>IF(IFERROR(VLOOKUP(Members[[#This Row],[Subscriber SSN]],$C$7:W797,21,FALSE), "") = 0, "", IFERROR(VLOOKUP(Members[[#This Row],[Subscriber SSN]],$C$7:W797,21,FALSE), ""))</f>
        <v/>
      </c>
      <c r="X798" s="68" t="str">
        <f>IF(IFERROR(VLOOKUP(Members[[#This Row],[Subscriber SSN]],$C$7:X797,22,FALSE), "") = 0, "", IFERROR(VLOOKUP(Members[[#This Row],[Subscriber SSN]],$C$7:X797,22,FALSE), ""))</f>
        <v/>
      </c>
      <c r="Y798" s="68"/>
      <c r="Z798" s="72"/>
      <c r="AA798" s="69"/>
      <c r="AB798" s="69"/>
      <c r="AC798" s="70"/>
      <c r="AD798" s="110">
        <f t="shared" si="24"/>
        <v>45292</v>
      </c>
      <c r="AE798" s="69"/>
      <c r="AF798" s="69"/>
      <c r="AG798" s="71"/>
      <c r="AH798" s="69"/>
      <c r="AI798" s="69"/>
      <c r="AJ798" s="69"/>
      <c r="AK798" s="69"/>
      <c r="AL798" s="69"/>
      <c r="AM798" s="69"/>
      <c r="AN798" s="69"/>
      <c r="AO798" s="69"/>
      <c r="AP798" s="73"/>
      <c r="AQ798" s="73"/>
      <c r="AR798" s="73"/>
      <c r="AS798" s="73"/>
      <c r="AT798" s="73"/>
      <c r="AU798" s="73"/>
      <c r="AV798" s="73"/>
      <c r="AW798" s="73"/>
      <c r="AX798" s="73"/>
      <c r="AY798" s="73"/>
      <c r="AZ798" s="73"/>
      <c r="BA798" s="73"/>
      <c r="BB798" s="73"/>
      <c r="BC798" s="74"/>
      <c r="BD798" s="222" t="str">
        <f t="shared" si="25"/>
        <v xml:space="preserve"> </v>
      </c>
      <c r="BE798" s="76">
        <f ca="1">Validation!H798</f>
        <v>2</v>
      </c>
      <c r="BF798" t="str">
        <f ca="1">Validation!I798</f>
        <v/>
      </c>
      <c r="BJ798" t="str">
        <f>IF(AND(ISBLANK(Members[[#This Row],[DependentSSN]]),NOT(ISBLANK(Members[[#This Row],[MedicalPolicy]]))), "CoverageLevels", "Waivers")</f>
        <v>Waivers</v>
      </c>
      <c r="BK798" t="str">
        <f>IF(AND(ISBLANK(Members[[#This Row],[DependentSSN]]),NOT(ISBLANK(Members[[#This Row],[Dental Policy]]))), "CoverageLevels", "Waivers")</f>
        <v>Waivers</v>
      </c>
      <c r="BL798" t="str">
        <f>IF(AND(ISBLANK(Members[[#This Row],[DependentSSN]]),NOT(ISBLANK(Members[[#This Row],[VisionPolicy]]))), "CoverageLevels", "Waivers")</f>
        <v>Waivers</v>
      </c>
      <c r="BM798">
        <f t="array" ref="BM798">A797</f>
        <v>0</v>
      </c>
    </row>
    <row r="799" spans="1:65" x14ac:dyDescent="0.25">
      <c r="B799" s="67"/>
      <c r="C799" s="68"/>
      <c r="D799" s="68"/>
      <c r="E799" s="69"/>
      <c r="F799" s="68"/>
      <c r="G799" s="69"/>
      <c r="H799" s="68"/>
      <c r="I799" s="68"/>
      <c r="J799" s="70"/>
      <c r="K799" s="68"/>
      <c r="L799" s="68"/>
      <c r="M799" s="71"/>
      <c r="N799" s="69"/>
      <c r="O799" s="69"/>
      <c r="P799" s="69"/>
      <c r="Q799" s="69"/>
      <c r="R799" s="69"/>
      <c r="S799" s="69"/>
      <c r="T799" s="68" t="str">
        <f>IF(IFERROR(VLOOKUP(Members[[#This Row],[Subscriber SSN]],$C$7:T798,18,FALSE), "") = 0, "",IFERROR(VLOOKUP(Members[[#This Row],[Subscriber SSN]],$C$7:T798,18,FALSE), ""))</f>
        <v/>
      </c>
      <c r="U799" s="68" t="str">
        <f>IF(IFERROR(VLOOKUP(Members[[#This Row],[Subscriber SSN]],$C$7:U798,19,FALSE), "") = 0, "",IFERROR(VLOOKUP(Members[[#This Row],[Subscriber SSN]],$C$7:U798,19,FALSE), ""))</f>
        <v/>
      </c>
      <c r="V799" s="69" t="str">
        <f>IF(IFERROR(VLOOKUP(Members[[#This Row],[Subscriber SSN]],$C$7:V798,20,FALSE), "") = 0, "", IFERROR(VLOOKUP(Members[[#This Row],[Subscriber SSN]],$C$7:V798,20,FALSE), ""))</f>
        <v/>
      </c>
      <c r="W799" s="68" t="str">
        <f>IF(IFERROR(VLOOKUP(Members[[#This Row],[Subscriber SSN]],$C$7:W798,21,FALSE), "") = 0, "", IFERROR(VLOOKUP(Members[[#This Row],[Subscriber SSN]],$C$7:W798,21,FALSE), ""))</f>
        <v/>
      </c>
      <c r="X799" s="68" t="str">
        <f>IF(IFERROR(VLOOKUP(Members[[#This Row],[Subscriber SSN]],$C$7:X798,22,FALSE), "") = 0, "", IFERROR(VLOOKUP(Members[[#This Row],[Subscriber SSN]],$C$7:X798,22,FALSE), ""))</f>
        <v/>
      </c>
      <c r="Y799" s="68"/>
      <c r="Z799" s="72"/>
      <c r="AA799" s="69"/>
      <c r="AB799" s="69"/>
      <c r="AC799" s="70"/>
      <c r="AD799" s="110">
        <f t="shared" si="24"/>
        <v>45292</v>
      </c>
      <c r="AE799" s="69"/>
      <c r="AF799" s="69"/>
      <c r="AG799" s="71"/>
      <c r="AH799" s="69"/>
      <c r="AI799" s="69"/>
      <c r="AJ799" s="69"/>
      <c r="AK799" s="69"/>
      <c r="AL799" s="69"/>
      <c r="AM799" s="69"/>
      <c r="AN799" s="69"/>
      <c r="AO799" s="69"/>
      <c r="AP799" s="73"/>
      <c r="AQ799" s="73"/>
      <c r="AR799" s="73"/>
      <c r="AS799" s="73"/>
      <c r="AT799" s="73"/>
      <c r="AU799" s="73"/>
      <c r="AV799" s="73"/>
      <c r="AW799" s="73"/>
      <c r="AX799" s="73"/>
      <c r="AY799" s="73"/>
      <c r="AZ799" s="73"/>
      <c r="BA799" s="73"/>
      <c r="BB799" s="73"/>
      <c r="BC799" s="74"/>
      <c r="BD799" s="222" t="str">
        <f t="shared" si="25"/>
        <v xml:space="preserve"> </v>
      </c>
      <c r="BE799" s="76">
        <f ca="1">Validation!H799</f>
        <v>2</v>
      </c>
      <c r="BF799" t="str">
        <f ca="1">Validation!I799</f>
        <v/>
      </c>
      <c r="BJ799" t="str">
        <f>IF(AND(ISBLANK(Members[[#This Row],[DependentSSN]]),NOT(ISBLANK(Members[[#This Row],[MedicalPolicy]]))), "CoverageLevels", "Waivers")</f>
        <v>Waivers</v>
      </c>
      <c r="BK799" t="str">
        <f>IF(AND(ISBLANK(Members[[#This Row],[DependentSSN]]),NOT(ISBLANK(Members[[#This Row],[Dental Policy]]))), "CoverageLevels", "Waivers")</f>
        <v>Waivers</v>
      </c>
      <c r="BL799" t="str">
        <f>IF(AND(ISBLANK(Members[[#This Row],[DependentSSN]]),NOT(ISBLANK(Members[[#This Row],[VisionPolicy]]))), "CoverageLevels", "Waivers")</f>
        <v>Waivers</v>
      </c>
      <c r="BM799">
        <f t="array" ref="BM799">A798</f>
        <v>0</v>
      </c>
    </row>
    <row r="800" spans="1:65" x14ac:dyDescent="0.25">
      <c r="B800" s="67"/>
      <c r="C800" s="68"/>
      <c r="D800" s="68"/>
      <c r="E800" s="69"/>
      <c r="F800" s="68"/>
      <c r="G800" s="69"/>
      <c r="H800" s="68"/>
      <c r="I800" s="68"/>
      <c r="J800" s="70"/>
      <c r="K800" s="68"/>
      <c r="L800" s="68"/>
      <c r="M800" s="71"/>
      <c r="N800" s="69"/>
      <c r="O800" s="69"/>
      <c r="P800" s="69"/>
      <c r="Q800" s="69"/>
      <c r="R800" s="69"/>
      <c r="S800" s="69"/>
      <c r="T800" s="68" t="str">
        <f>IF(IFERROR(VLOOKUP(Members[[#This Row],[Subscriber SSN]],$C$7:T799,18,FALSE), "") = 0, "",IFERROR(VLOOKUP(Members[[#This Row],[Subscriber SSN]],$C$7:T799,18,FALSE), ""))</f>
        <v/>
      </c>
      <c r="U800" s="68" t="str">
        <f>IF(IFERROR(VLOOKUP(Members[[#This Row],[Subscriber SSN]],$C$7:U799,19,FALSE), "") = 0, "",IFERROR(VLOOKUP(Members[[#This Row],[Subscriber SSN]],$C$7:U799,19,FALSE), ""))</f>
        <v/>
      </c>
      <c r="V800" s="69" t="str">
        <f>IF(IFERROR(VLOOKUP(Members[[#This Row],[Subscriber SSN]],$C$7:V799,20,FALSE), "") = 0, "", IFERROR(VLOOKUP(Members[[#This Row],[Subscriber SSN]],$C$7:V799,20,FALSE), ""))</f>
        <v/>
      </c>
      <c r="W800" s="68" t="str">
        <f>IF(IFERROR(VLOOKUP(Members[[#This Row],[Subscriber SSN]],$C$7:W799,21,FALSE), "") = 0, "", IFERROR(VLOOKUP(Members[[#This Row],[Subscriber SSN]],$C$7:W799,21,FALSE), ""))</f>
        <v/>
      </c>
      <c r="X800" s="68" t="str">
        <f>IF(IFERROR(VLOOKUP(Members[[#This Row],[Subscriber SSN]],$C$7:X799,22,FALSE), "") = 0, "", IFERROR(VLOOKUP(Members[[#This Row],[Subscriber SSN]],$C$7:X799,22,FALSE), ""))</f>
        <v/>
      </c>
      <c r="Y800" s="68"/>
      <c r="Z800" s="72"/>
      <c r="AA800" s="69"/>
      <c r="AB800" s="69"/>
      <c r="AC800" s="70"/>
      <c r="AD800" s="110">
        <f t="shared" si="24"/>
        <v>45292</v>
      </c>
      <c r="AE800" s="69"/>
      <c r="AF800" s="69"/>
      <c r="AG800" s="71"/>
      <c r="AH800" s="69"/>
      <c r="AI800" s="69"/>
      <c r="AJ800" s="69"/>
      <c r="AK800" s="69"/>
      <c r="AL800" s="69"/>
      <c r="AM800" s="69"/>
      <c r="AN800" s="69"/>
      <c r="AO800" s="69"/>
      <c r="AP800" s="73"/>
      <c r="AQ800" s="73"/>
      <c r="AR800" s="73"/>
      <c r="AS800" s="73"/>
      <c r="AT800" s="73"/>
      <c r="AU800" s="73"/>
      <c r="AV800" s="73"/>
      <c r="AW800" s="73"/>
      <c r="AX800" s="73"/>
      <c r="AY800" s="73"/>
      <c r="AZ800" s="73"/>
      <c r="BA800" s="73"/>
      <c r="BB800" s="73"/>
      <c r="BC800" s="74"/>
      <c r="BD800" s="222" t="str">
        <f t="shared" si="25"/>
        <v xml:space="preserve"> </v>
      </c>
      <c r="BE800" s="76">
        <f ca="1">Validation!H800</f>
        <v>2</v>
      </c>
      <c r="BF800" t="str">
        <f ca="1">Validation!I800</f>
        <v/>
      </c>
      <c r="BJ800" t="str">
        <f>IF(AND(ISBLANK(Members[[#This Row],[DependentSSN]]),NOT(ISBLANK(Members[[#This Row],[MedicalPolicy]]))), "CoverageLevels", "Waivers")</f>
        <v>Waivers</v>
      </c>
      <c r="BK800" t="str">
        <f>IF(AND(ISBLANK(Members[[#This Row],[DependentSSN]]),NOT(ISBLANK(Members[[#This Row],[Dental Policy]]))), "CoverageLevels", "Waivers")</f>
        <v>Waivers</v>
      </c>
      <c r="BL800" t="str">
        <f>IF(AND(ISBLANK(Members[[#This Row],[DependentSSN]]),NOT(ISBLANK(Members[[#This Row],[VisionPolicy]]))), "CoverageLevels", "Waivers")</f>
        <v>Waivers</v>
      </c>
      <c r="BM800">
        <f t="array" ref="BM800">A799</f>
        <v>0</v>
      </c>
    </row>
    <row r="801" spans="2:65" x14ac:dyDescent="0.25">
      <c r="B801" s="67"/>
      <c r="C801" s="68"/>
      <c r="D801" s="68"/>
      <c r="E801" s="69"/>
      <c r="F801" s="68"/>
      <c r="G801" s="69"/>
      <c r="H801" s="68"/>
      <c r="I801" s="68"/>
      <c r="J801" s="70"/>
      <c r="K801" s="68"/>
      <c r="L801" s="68"/>
      <c r="M801" s="71"/>
      <c r="N801" s="69"/>
      <c r="O801" s="69"/>
      <c r="P801" s="69"/>
      <c r="Q801" s="69"/>
      <c r="R801" s="69"/>
      <c r="S801" s="69"/>
      <c r="T801" s="68" t="str">
        <f>IF(IFERROR(VLOOKUP(Members[[#This Row],[Subscriber SSN]],$C$7:T800,18,FALSE), "") = 0, "",IFERROR(VLOOKUP(Members[[#This Row],[Subscriber SSN]],$C$7:T800,18,FALSE), ""))</f>
        <v/>
      </c>
      <c r="U801" s="68" t="str">
        <f>IF(IFERROR(VLOOKUP(Members[[#This Row],[Subscriber SSN]],$C$7:U800,19,FALSE), "") = 0, "",IFERROR(VLOOKUP(Members[[#This Row],[Subscriber SSN]],$C$7:U800,19,FALSE), ""))</f>
        <v/>
      </c>
      <c r="V801" s="69" t="str">
        <f>IF(IFERROR(VLOOKUP(Members[[#This Row],[Subscriber SSN]],$C$7:V800,20,FALSE), "") = 0, "", IFERROR(VLOOKUP(Members[[#This Row],[Subscriber SSN]],$C$7:V800,20,FALSE), ""))</f>
        <v/>
      </c>
      <c r="W801" s="68" t="str">
        <f>IF(IFERROR(VLOOKUP(Members[[#This Row],[Subscriber SSN]],$C$7:W800,21,FALSE), "") = 0, "", IFERROR(VLOOKUP(Members[[#This Row],[Subscriber SSN]],$C$7:W800,21,FALSE), ""))</f>
        <v/>
      </c>
      <c r="X801" s="68" t="str">
        <f>IF(IFERROR(VLOOKUP(Members[[#This Row],[Subscriber SSN]],$C$7:X800,22,FALSE), "") = 0, "", IFERROR(VLOOKUP(Members[[#This Row],[Subscriber SSN]],$C$7:X800,22,FALSE), ""))</f>
        <v/>
      </c>
      <c r="Y801" s="68"/>
      <c r="Z801" s="72"/>
      <c r="AA801" s="69"/>
      <c r="AB801" s="69"/>
      <c r="AC801" s="70"/>
      <c r="AD801" s="110">
        <f t="shared" si="24"/>
        <v>45292</v>
      </c>
      <c r="AE801" s="69"/>
      <c r="AF801" s="69"/>
      <c r="AG801" s="71"/>
      <c r="AH801" s="69"/>
      <c r="AI801" s="69"/>
      <c r="AJ801" s="69"/>
      <c r="AK801" s="69"/>
      <c r="AL801" s="69"/>
      <c r="AM801" s="69"/>
      <c r="AN801" s="69"/>
      <c r="AO801" s="69"/>
      <c r="AP801" s="73"/>
      <c r="AQ801" s="73"/>
      <c r="AR801" s="73"/>
      <c r="AS801" s="73"/>
      <c r="AT801" s="73"/>
      <c r="AU801" s="73"/>
      <c r="AV801" s="73"/>
      <c r="AW801" s="73"/>
      <c r="AX801" s="73"/>
      <c r="AY801" s="73"/>
      <c r="AZ801" s="73"/>
      <c r="BA801" s="73"/>
      <c r="BB801" s="73"/>
      <c r="BC801" s="74"/>
      <c r="BD801" s="222" t="str">
        <f t="shared" si="25"/>
        <v xml:space="preserve"> </v>
      </c>
      <c r="BE801" s="76">
        <f ca="1">Validation!H801</f>
        <v>2</v>
      </c>
      <c r="BF801" t="str">
        <f ca="1">Validation!I801</f>
        <v/>
      </c>
      <c r="BJ801" t="str">
        <f>IF(AND(ISBLANK(Members[[#This Row],[DependentSSN]]),NOT(ISBLANK(Members[[#This Row],[MedicalPolicy]]))), "CoverageLevels", "Waivers")</f>
        <v>Waivers</v>
      </c>
      <c r="BK801" t="str">
        <f>IF(AND(ISBLANK(Members[[#This Row],[DependentSSN]]),NOT(ISBLANK(Members[[#This Row],[Dental Policy]]))), "CoverageLevels", "Waivers")</f>
        <v>Waivers</v>
      </c>
      <c r="BL801" t="str">
        <f>IF(AND(ISBLANK(Members[[#This Row],[DependentSSN]]),NOT(ISBLANK(Members[[#This Row],[VisionPolicy]]))), "CoverageLevels", "Waivers")</f>
        <v>Waivers</v>
      </c>
      <c r="BM801">
        <f t="array" ref="BM801">A800</f>
        <v>0</v>
      </c>
    </row>
    <row r="802" spans="2:65" x14ac:dyDescent="0.25">
      <c r="B802" s="67"/>
      <c r="C802" s="68"/>
      <c r="D802" s="68"/>
      <c r="E802" s="69"/>
      <c r="F802" s="68"/>
      <c r="G802" s="69"/>
      <c r="H802" s="68"/>
      <c r="I802" s="68"/>
      <c r="J802" s="70"/>
      <c r="K802" s="68"/>
      <c r="L802" s="68"/>
      <c r="M802" s="71"/>
      <c r="N802" s="69"/>
      <c r="O802" s="69"/>
      <c r="P802" s="69"/>
      <c r="Q802" s="69"/>
      <c r="R802" s="69"/>
      <c r="S802" s="69"/>
      <c r="T802" s="68" t="str">
        <f>IF(IFERROR(VLOOKUP(Members[[#This Row],[Subscriber SSN]],$C$7:T801,18,FALSE), "") = 0, "",IFERROR(VLOOKUP(Members[[#This Row],[Subscriber SSN]],$C$7:T801,18,FALSE), ""))</f>
        <v/>
      </c>
      <c r="U802" s="68" t="str">
        <f>IF(IFERROR(VLOOKUP(Members[[#This Row],[Subscriber SSN]],$C$7:U801,19,FALSE), "") = 0, "",IFERROR(VLOOKUP(Members[[#This Row],[Subscriber SSN]],$C$7:U801,19,FALSE), ""))</f>
        <v/>
      </c>
      <c r="V802" s="69" t="str">
        <f>IF(IFERROR(VLOOKUP(Members[[#This Row],[Subscriber SSN]],$C$7:V801,20,FALSE), "") = 0, "", IFERROR(VLOOKUP(Members[[#This Row],[Subscriber SSN]],$C$7:V801,20,FALSE), ""))</f>
        <v/>
      </c>
      <c r="W802" s="68" t="str">
        <f>IF(IFERROR(VLOOKUP(Members[[#This Row],[Subscriber SSN]],$C$7:W801,21,FALSE), "") = 0, "", IFERROR(VLOOKUP(Members[[#This Row],[Subscriber SSN]],$C$7:W801,21,FALSE), ""))</f>
        <v/>
      </c>
      <c r="X802" s="68" t="str">
        <f>IF(IFERROR(VLOOKUP(Members[[#This Row],[Subscriber SSN]],$C$7:X801,22,FALSE), "") = 0, "", IFERROR(VLOOKUP(Members[[#This Row],[Subscriber SSN]],$C$7:X801,22,FALSE), ""))</f>
        <v/>
      </c>
      <c r="Y802" s="68"/>
      <c r="Z802" s="72"/>
      <c r="AA802" s="69"/>
      <c r="AB802" s="69"/>
      <c r="AC802" s="70"/>
      <c r="AD802" s="110">
        <f t="shared" si="24"/>
        <v>45292</v>
      </c>
      <c r="AE802" s="69"/>
      <c r="AF802" s="69"/>
      <c r="AG802" s="71"/>
      <c r="AH802" s="69"/>
      <c r="AI802" s="69"/>
      <c r="AJ802" s="69"/>
      <c r="AK802" s="69"/>
      <c r="AL802" s="69"/>
      <c r="AM802" s="69"/>
      <c r="AN802" s="69"/>
      <c r="AO802" s="69"/>
      <c r="AP802" s="73"/>
      <c r="AQ802" s="73"/>
      <c r="AR802" s="73"/>
      <c r="AS802" s="73"/>
      <c r="AT802" s="73"/>
      <c r="AU802" s="73"/>
      <c r="AV802" s="73"/>
      <c r="AW802" s="73"/>
      <c r="AX802" s="73"/>
      <c r="AY802" s="73"/>
      <c r="AZ802" s="73"/>
      <c r="BA802" s="73"/>
      <c r="BB802" s="73"/>
      <c r="BC802" s="74"/>
      <c r="BD802" s="222" t="str">
        <f t="shared" si="25"/>
        <v xml:space="preserve"> </v>
      </c>
      <c r="BE802" s="76">
        <f ca="1">Validation!H802</f>
        <v>2</v>
      </c>
      <c r="BF802" t="str">
        <f ca="1">Validation!I802</f>
        <v/>
      </c>
      <c r="BJ802" t="str">
        <f>IF(AND(ISBLANK(Members[[#This Row],[DependentSSN]]),NOT(ISBLANK(Members[[#This Row],[MedicalPolicy]]))), "CoverageLevels", "Waivers")</f>
        <v>Waivers</v>
      </c>
      <c r="BK802" t="str">
        <f>IF(AND(ISBLANK(Members[[#This Row],[DependentSSN]]),NOT(ISBLANK(Members[[#This Row],[Dental Policy]]))), "CoverageLevels", "Waivers")</f>
        <v>Waivers</v>
      </c>
      <c r="BL802" t="str">
        <f>IF(AND(ISBLANK(Members[[#This Row],[DependentSSN]]),NOT(ISBLANK(Members[[#This Row],[VisionPolicy]]))), "CoverageLevels", "Waivers")</f>
        <v>Waivers</v>
      </c>
      <c r="BM802">
        <f t="array" ref="BM802">A801</f>
        <v>0</v>
      </c>
    </row>
    <row r="803" spans="2:65" x14ac:dyDescent="0.25">
      <c r="B803" s="67"/>
      <c r="C803" s="68"/>
      <c r="D803" s="68"/>
      <c r="E803" s="69"/>
      <c r="F803" s="68"/>
      <c r="G803" s="69"/>
      <c r="H803" s="68"/>
      <c r="I803" s="68"/>
      <c r="J803" s="70"/>
      <c r="K803" s="68"/>
      <c r="L803" s="68"/>
      <c r="M803" s="71"/>
      <c r="N803" s="69"/>
      <c r="O803" s="69"/>
      <c r="P803" s="69"/>
      <c r="Q803" s="69"/>
      <c r="R803" s="69"/>
      <c r="S803" s="69"/>
      <c r="T803" s="68" t="str">
        <f>IF(IFERROR(VLOOKUP(Members[[#This Row],[Subscriber SSN]],$C$7:T802,18,FALSE), "") = 0, "",IFERROR(VLOOKUP(Members[[#This Row],[Subscriber SSN]],$C$7:T802,18,FALSE), ""))</f>
        <v/>
      </c>
      <c r="U803" s="68" t="str">
        <f>IF(IFERROR(VLOOKUP(Members[[#This Row],[Subscriber SSN]],$C$7:U802,19,FALSE), "") = 0, "",IFERROR(VLOOKUP(Members[[#This Row],[Subscriber SSN]],$C$7:U802,19,FALSE), ""))</f>
        <v/>
      </c>
      <c r="V803" s="69" t="str">
        <f>IF(IFERROR(VLOOKUP(Members[[#This Row],[Subscriber SSN]],$C$7:V802,20,FALSE), "") = 0, "", IFERROR(VLOOKUP(Members[[#This Row],[Subscriber SSN]],$C$7:V802,20,FALSE), ""))</f>
        <v/>
      </c>
      <c r="W803" s="68" t="str">
        <f>IF(IFERROR(VLOOKUP(Members[[#This Row],[Subscriber SSN]],$C$7:W802,21,FALSE), "") = 0, "", IFERROR(VLOOKUP(Members[[#This Row],[Subscriber SSN]],$C$7:W802,21,FALSE), ""))</f>
        <v/>
      </c>
      <c r="X803" s="68" t="str">
        <f>IF(IFERROR(VLOOKUP(Members[[#This Row],[Subscriber SSN]],$C$7:X802,22,FALSE), "") = 0, "", IFERROR(VLOOKUP(Members[[#This Row],[Subscriber SSN]],$C$7:X802,22,FALSE), ""))</f>
        <v/>
      </c>
      <c r="Y803" s="68"/>
      <c r="Z803" s="72"/>
      <c r="AA803" s="69"/>
      <c r="AB803" s="69"/>
      <c r="AC803" s="70"/>
      <c r="AD803" s="110">
        <f t="shared" si="24"/>
        <v>45292</v>
      </c>
      <c r="AE803" s="69"/>
      <c r="AF803" s="69"/>
      <c r="AG803" s="71"/>
      <c r="AH803" s="69"/>
      <c r="AI803" s="69"/>
      <c r="AJ803" s="69"/>
      <c r="AK803" s="69"/>
      <c r="AL803" s="69"/>
      <c r="AM803" s="69"/>
      <c r="AN803" s="69"/>
      <c r="AO803" s="69"/>
      <c r="AP803" s="73"/>
      <c r="AQ803" s="73"/>
      <c r="AR803" s="73"/>
      <c r="AS803" s="73"/>
      <c r="AT803" s="73"/>
      <c r="AU803" s="73"/>
      <c r="AV803" s="73"/>
      <c r="AW803" s="73"/>
      <c r="AX803" s="73"/>
      <c r="AY803" s="73"/>
      <c r="AZ803" s="73"/>
      <c r="BA803" s="73"/>
      <c r="BB803" s="73"/>
      <c r="BC803" s="74"/>
      <c r="BD803" s="222" t="str">
        <f t="shared" si="25"/>
        <v xml:space="preserve"> </v>
      </c>
      <c r="BE803" s="76">
        <f ca="1">Validation!H803</f>
        <v>2</v>
      </c>
      <c r="BF803" t="str">
        <f ca="1">Validation!I803</f>
        <v/>
      </c>
      <c r="BJ803" t="str">
        <f>IF(AND(ISBLANK(Members[[#This Row],[DependentSSN]]),NOT(ISBLANK(Members[[#This Row],[MedicalPolicy]]))), "CoverageLevels", "Waivers")</f>
        <v>Waivers</v>
      </c>
      <c r="BK803" t="str">
        <f>IF(AND(ISBLANK(Members[[#This Row],[DependentSSN]]),NOT(ISBLANK(Members[[#This Row],[Dental Policy]]))), "CoverageLevels", "Waivers")</f>
        <v>Waivers</v>
      </c>
      <c r="BL803" t="str">
        <f>IF(AND(ISBLANK(Members[[#This Row],[DependentSSN]]),NOT(ISBLANK(Members[[#This Row],[VisionPolicy]]))), "CoverageLevels", "Waivers")</f>
        <v>Waivers</v>
      </c>
      <c r="BM803">
        <f t="array" ref="BM803">A802</f>
        <v>0</v>
      </c>
    </row>
    <row r="804" spans="2:65" x14ac:dyDescent="0.25">
      <c r="B804" s="67"/>
      <c r="C804" s="68"/>
      <c r="D804" s="68"/>
      <c r="E804" s="69"/>
      <c r="F804" s="68"/>
      <c r="G804" s="69"/>
      <c r="H804" s="68"/>
      <c r="I804" s="68"/>
      <c r="J804" s="70"/>
      <c r="K804" s="68"/>
      <c r="L804" s="68"/>
      <c r="M804" s="71"/>
      <c r="N804" s="69"/>
      <c r="O804" s="69"/>
      <c r="P804" s="69"/>
      <c r="Q804" s="69"/>
      <c r="R804" s="69"/>
      <c r="S804" s="69"/>
      <c r="T804" s="68" t="str">
        <f>IF(IFERROR(VLOOKUP(Members[[#This Row],[Subscriber SSN]],$C$7:T803,18,FALSE), "") = 0, "",IFERROR(VLOOKUP(Members[[#This Row],[Subscriber SSN]],$C$7:T803,18,FALSE), ""))</f>
        <v/>
      </c>
      <c r="U804" s="68" t="str">
        <f>IF(IFERROR(VLOOKUP(Members[[#This Row],[Subscriber SSN]],$C$7:U803,19,FALSE), "") = 0, "",IFERROR(VLOOKUP(Members[[#This Row],[Subscriber SSN]],$C$7:U803,19,FALSE), ""))</f>
        <v/>
      </c>
      <c r="V804" s="69" t="str">
        <f>IF(IFERROR(VLOOKUP(Members[[#This Row],[Subscriber SSN]],$C$7:V803,20,FALSE), "") = 0, "", IFERROR(VLOOKUP(Members[[#This Row],[Subscriber SSN]],$C$7:V803,20,FALSE), ""))</f>
        <v/>
      </c>
      <c r="W804" s="68" t="str">
        <f>IF(IFERROR(VLOOKUP(Members[[#This Row],[Subscriber SSN]],$C$7:W803,21,FALSE), "") = 0, "", IFERROR(VLOOKUP(Members[[#This Row],[Subscriber SSN]],$C$7:W803,21,FALSE), ""))</f>
        <v/>
      </c>
      <c r="X804" s="68" t="str">
        <f>IF(IFERROR(VLOOKUP(Members[[#This Row],[Subscriber SSN]],$C$7:X803,22,FALSE), "") = 0, "", IFERROR(VLOOKUP(Members[[#This Row],[Subscriber SSN]],$C$7:X803,22,FALSE), ""))</f>
        <v/>
      </c>
      <c r="Y804" s="68"/>
      <c r="Z804" s="72"/>
      <c r="AA804" s="69"/>
      <c r="AB804" s="69"/>
      <c r="AC804" s="70"/>
      <c r="AD804" s="110">
        <f t="shared" si="24"/>
        <v>45292</v>
      </c>
      <c r="AE804" s="69"/>
      <c r="AF804" s="69"/>
      <c r="AG804" s="71"/>
      <c r="AH804" s="69"/>
      <c r="AI804" s="69"/>
      <c r="AJ804" s="69"/>
      <c r="AK804" s="69"/>
      <c r="AL804" s="69"/>
      <c r="AM804" s="69"/>
      <c r="AN804" s="69"/>
      <c r="AO804" s="69"/>
      <c r="AP804" s="73"/>
      <c r="AQ804" s="73"/>
      <c r="AR804" s="73"/>
      <c r="AS804" s="73"/>
      <c r="AT804" s="73"/>
      <c r="AU804" s="73"/>
      <c r="AV804" s="73"/>
      <c r="AW804" s="73"/>
      <c r="AX804" s="73"/>
      <c r="AY804" s="73"/>
      <c r="AZ804" s="73"/>
      <c r="BA804" s="73"/>
      <c r="BB804" s="73"/>
      <c r="BC804" s="74"/>
      <c r="BD804" s="222" t="str">
        <f t="shared" si="25"/>
        <v xml:space="preserve"> </v>
      </c>
      <c r="BE804" s="76">
        <f ca="1">Validation!H804</f>
        <v>2</v>
      </c>
      <c r="BF804" t="str">
        <f ca="1">Validation!I804</f>
        <v/>
      </c>
      <c r="BJ804" t="str">
        <f>IF(AND(ISBLANK(Members[[#This Row],[DependentSSN]]),NOT(ISBLANK(Members[[#This Row],[MedicalPolicy]]))), "CoverageLevels", "Waivers")</f>
        <v>Waivers</v>
      </c>
      <c r="BK804" t="str">
        <f>IF(AND(ISBLANK(Members[[#This Row],[DependentSSN]]),NOT(ISBLANK(Members[[#This Row],[Dental Policy]]))), "CoverageLevels", "Waivers")</f>
        <v>Waivers</v>
      </c>
      <c r="BL804" t="str">
        <f>IF(AND(ISBLANK(Members[[#This Row],[DependentSSN]]),NOT(ISBLANK(Members[[#This Row],[VisionPolicy]]))), "CoverageLevels", "Waivers")</f>
        <v>Waivers</v>
      </c>
      <c r="BM804">
        <f t="array" ref="BM804">A803</f>
        <v>0</v>
      </c>
    </row>
    <row r="805" spans="2:65" x14ac:dyDescent="0.25">
      <c r="B805" s="67"/>
      <c r="C805" s="68"/>
      <c r="D805" s="68"/>
      <c r="E805" s="69"/>
      <c r="F805" s="68"/>
      <c r="G805" s="69"/>
      <c r="H805" s="68"/>
      <c r="I805" s="68"/>
      <c r="J805" s="70"/>
      <c r="K805" s="68"/>
      <c r="L805" s="68"/>
      <c r="M805" s="71"/>
      <c r="N805" s="69"/>
      <c r="O805" s="69"/>
      <c r="P805" s="69"/>
      <c r="Q805" s="69"/>
      <c r="R805" s="69"/>
      <c r="S805" s="69"/>
      <c r="T805" s="68" t="str">
        <f>IF(IFERROR(VLOOKUP(Members[[#This Row],[Subscriber SSN]],$C$7:T804,18,FALSE), "") = 0, "",IFERROR(VLOOKUP(Members[[#This Row],[Subscriber SSN]],$C$7:T804,18,FALSE), ""))</f>
        <v/>
      </c>
      <c r="U805" s="68" t="str">
        <f>IF(IFERROR(VLOOKUP(Members[[#This Row],[Subscriber SSN]],$C$7:U804,19,FALSE), "") = 0, "",IFERROR(VLOOKUP(Members[[#This Row],[Subscriber SSN]],$C$7:U804,19,FALSE), ""))</f>
        <v/>
      </c>
      <c r="V805" s="69" t="str">
        <f>IF(IFERROR(VLOOKUP(Members[[#This Row],[Subscriber SSN]],$C$7:V804,20,FALSE), "") = 0, "", IFERROR(VLOOKUP(Members[[#This Row],[Subscriber SSN]],$C$7:V804,20,FALSE), ""))</f>
        <v/>
      </c>
      <c r="W805" s="68" t="str">
        <f>IF(IFERROR(VLOOKUP(Members[[#This Row],[Subscriber SSN]],$C$7:W804,21,FALSE), "") = 0, "", IFERROR(VLOOKUP(Members[[#This Row],[Subscriber SSN]],$C$7:W804,21,FALSE), ""))</f>
        <v/>
      </c>
      <c r="X805" s="68" t="str">
        <f>IF(IFERROR(VLOOKUP(Members[[#This Row],[Subscriber SSN]],$C$7:X804,22,FALSE), "") = 0, "", IFERROR(VLOOKUP(Members[[#This Row],[Subscriber SSN]],$C$7:X804,22,FALSE), ""))</f>
        <v/>
      </c>
      <c r="Y805" s="68"/>
      <c r="Z805" s="72"/>
      <c r="AA805" s="69"/>
      <c r="AB805" s="69"/>
      <c r="AC805" s="70"/>
      <c r="AD805" s="110">
        <f t="shared" si="24"/>
        <v>45292</v>
      </c>
      <c r="AE805" s="69"/>
      <c r="AF805" s="69"/>
      <c r="AG805" s="71"/>
      <c r="AH805" s="69"/>
      <c r="AI805" s="69"/>
      <c r="AJ805" s="69"/>
      <c r="AK805" s="69"/>
      <c r="AL805" s="69"/>
      <c r="AM805" s="69"/>
      <c r="AN805" s="69"/>
      <c r="AO805" s="69"/>
      <c r="AP805" s="73"/>
      <c r="AQ805" s="73"/>
      <c r="AR805" s="73"/>
      <c r="AS805" s="73"/>
      <c r="AT805" s="73"/>
      <c r="AU805" s="73"/>
      <c r="AV805" s="73"/>
      <c r="AW805" s="73"/>
      <c r="AX805" s="73"/>
      <c r="AY805" s="73"/>
      <c r="AZ805" s="73"/>
      <c r="BA805" s="73"/>
      <c r="BB805" s="73"/>
      <c r="BC805" s="74"/>
      <c r="BD805" s="222" t="str">
        <f t="shared" si="25"/>
        <v xml:space="preserve"> </v>
      </c>
      <c r="BE805" s="76">
        <f ca="1">Validation!H805</f>
        <v>2</v>
      </c>
      <c r="BF805" t="str">
        <f ca="1">Validation!I805</f>
        <v/>
      </c>
      <c r="BJ805" t="str">
        <f>IF(AND(ISBLANK(Members[[#This Row],[DependentSSN]]),NOT(ISBLANK(Members[[#This Row],[MedicalPolicy]]))), "CoverageLevels", "Waivers")</f>
        <v>Waivers</v>
      </c>
      <c r="BK805" t="str">
        <f>IF(AND(ISBLANK(Members[[#This Row],[DependentSSN]]),NOT(ISBLANK(Members[[#This Row],[Dental Policy]]))), "CoverageLevels", "Waivers")</f>
        <v>Waivers</v>
      </c>
      <c r="BL805" t="str">
        <f>IF(AND(ISBLANK(Members[[#This Row],[DependentSSN]]),NOT(ISBLANK(Members[[#This Row],[VisionPolicy]]))), "CoverageLevels", "Waivers")</f>
        <v>Waivers</v>
      </c>
      <c r="BM805">
        <f t="array" ref="BM805">A804</f>
        <v>0</v>
      </c>
    </row>
    <row r="806" spans="2:65" x14ac:dyDescent="0.25">
      <c r="B806" s="67"/>
      <c r="C806" s="68"/>
      <c r="D806" s="68"/>
      <c r="E806" s="69"/>
      <c r="F806" s="68"/>
      <c r="G806" s="69"/>
      <c r="H806" s="68"/>
      <c r="I806" s="68"/>
      <c r="J806" s="70"/>
      <c r="K806" s="68"/>
      <c r="L806" s="68"/>
      <c r="M806" s="71"/>
      <c r="N806" s="69"/>
      <c r="O806" s="69"/>
      <c r="P806" s="69"/>
      <c r="Q806" s="69"/>
      <c r="R806" s="69"/>
      <c r="S806" s="69"/>
      <c r="T806" s="68" t="str">
        <f>IF(IFERROR(VLOOKUP(Members[[#This Row],[Subscriber SSN]],$C$7:T805,18,FALSE), "") = 0, "",IFERROR(VLOOKUP(Members[[#This Row],[Subscriber SSN]],$C$7:T805,18,FALSE), ""))</f>
        <v/>
      </c>
      <c r="U806" s="68" t="str">
        <f>IF(IFERROR(VLOOKUP(Members[[#This Row],[Subscriber SSN]],$C$7:U805,19,FALSE), "") = 0, "",IFERROR(VLOOKUP(Members[[#This Row],[Subscriber SSN]],$C$7:U805,19,FALSE), ""))</f>
        <v/>
      </c>
      <c r="V806" s="69" t="str">
        <f>IF(IFERROR(VLOOKUP(Members[[#This Row],[Subscriber SSN]],$C$7:V805,20,FALSE), "") = 0, "", IFERROR(VLOOKUP(Members[[#This Row],[Subscriber SSN]],$C$7:V805,20,FALSE), ""))</f>
        <v/>
      </c>
      <c r="W806" s="68" t="str">
        <f>IF(IFERROR(VLOOKUP(Members[[#This Row],[Subscriber SSN]],$C$7:W805,21,FALSE), "") = 0, "", IFERROR(VLOOKUP(Members[[#This Row],[Subscriber SSN]],$C$7:W805,21,FALSE), ""))</f>
        <v/>
      </c>
      <c r="X806" s="68" t="str">
        <f>IF(IFERROR(VLOOKUP(Members[[#This Row],[Subscriber SSN]],$C$7:X805,22,FALSE), "") = 0, "", IFERROR(VLOOKUP(Members[[#This Row],[Subscriber SSN]],$C$7:X805,22,FALSE), ""))</f>
        <v/>
      </c>
      <c r="Y806" s="68"/>
      <c r="Z806" s="72"/>
      <c r="AA806" s="69"/>
      <c r="AB806" s="69"/>
      <c r="AC806" s="70"/>
      <c r="AD806" s="110">
        <f t="shared" si="24"/>
        <v>45292</v>
      </c>
      <c r="AE806" s="69"/>
      <c r="AF806" s="69"/>
      <c r="AG806" s="71"/>
      <c r="AH806" s="69"/>
      <c r="AI806" s="69"/>
      <c r="AJ806" s="69"/>
      <c r="AK806" s="69"/>
      <c r="AL806" s="69"/>
      <c r="AM806" s="69"/>
      <c r="AN806" s="69"/>
      <c r="AO806" s="69"/>
      <c r="AP806" s="73"/>
      <c r="AQ806" s="73"/>
      <c r="AR806" s="73"/>
      <c r="AS806" s="73"/>
      <c r="AT806" s="73"/>
      <c r="AU806" s="73"/>
      <c r="AV806" s="73"/>
      <c r="AW806" s="73"/>
      <c r="AX806" s="73"/>
      <c r="AY806" s="73"/>
      <c r="AZ806" s="73"/>
      <c r="BA806" s="73"/>
      <c r="BB806" s="73"/>
      <c r="BC806" s="74"/>
      <c r="BD806" s="222" t="str">
        <f t="shared" si="25"/>
        <v xml:space="preserve"> </v>
      </c>
      <c r="BE806" s="76">
        <f ca="1">Validation!H806</f>
        <v>2</v>
      </c>
      <c r="BF806" t="str">
        <f ca="1">Validation!I806</f>
        <v/>
      </c>
      <c r="BJ806" t="str">
        <f>IF(AND(ISBLANK(Members[[#This Row],[DependentSSN]]),NOT(ISBLANK(Members[[#This Row],[MedicalPolicy]]))), "CoverageLevels", "Waivers")</f>
        <v>Waivers</v>
      </c>
      <c r="BK806" t="str">
        <f>IF(AND(ISBLANK(Members[[#This Row],[DependentSSN]]),NOT(ISBLANK(Members[[#This Row],[Dental Policy]]))), "CoverageLevels", "Waivers")</f>
        <v>Waivers</v>
      </c>
      <c r="BL806" t="str">
        <f>IF(AND(ISBLANK(Members[[#This Row],[DependentSSN]]),NOT(ISBLANK(Members[[#This Row],[VisionPolicy]]))), "CoverageLevels", "Waivers")</f>
        <v>Waivers</v>
      </c>
      <c r="BM806">
        <f t="array" ref="BM806">A805</f>
        <v>0</v>
      </c>
    </row>
    <row r="807" spans="2:65" x14ac:dyDescent="0.25">
      <c r="B807" s="67"/>
      <c r="C807" s="68"/>
      <c r="D807" s="68"/>
      <c r="E807" s="69"/>
      <c r="F807" s="68"/>
      <c r="G807" s="69"/>
      <c r="H807" s="68"/>
      <c r="I807" s="68"/>
      <c r="J807" s="70"/>
      <c r="K807" s="68"/>
      <c r="L807" s="68"/>
      <c r="M807" s="71"/>
      <c r="N807" s="69"/>
      <c r="O807" s="69"/>
      <c r="P807" s="69"/>
      <c r="Q807" s="69"/>
      <c r="R807" s="69"/>
      <c r="S807" s="69"/>
      <c r="T807" s="68" t="str">
        <f>IF(IFERROR(VLOOKUP(Members[[#This Row],[Subscriber SSN]],$C$7:T806,18,FALSE), "") = 0, "",IFERROR(VLOOKUP(Members[[#This Row],[Subscriber SSN]],$C$7:T806,18,FALSE), ""))</f>
        <v/>
      </c>
      <c r="U807" s="68" t="str">
        <f>IF(IFERROR(VLOOKUP(Members[[#This Row],[Subscriber SSN]],$C$7:U806,19,FALSE), "") = 0, "",IFERROR(VLOOKUP(Members[[#This Row],[Subscriber SSN]],$C$7:U806,19,FALSE), ""))</f>
        <v/>
      </c>
      <c r="V807" s="69" t="str">
        <f>IF(IFERROR(VLOOKUP(Members[[#This Row],[Subscriber SSN]],$C$7:V806,20,FALSE), "") = 0, "", IFERROR(VLOOKUP(Members[[#This Row],[Subscriber SSN]],$C$7:V806,20,FALSE), ""))</f>
        <v/>
      </c>
      <c r="W807" s="68" t="str">
        <f>IF(IFERROR(VLOOKUP(Members[[#This Row],[Subscriber SSN]],$C$7:W806,21,FALSE), "") = 0, "", IFERROR(VLOOKUP(Members[[#This Row],[Subscriber SSN]],$C$7:W806,21,FALSE), ""))</f>
        <v/>
      </c>
      <c r="X807" s="68" t="str">
        <f>IF(IFERROR(VLOOKUP(Members[[#This Row],[Subscriber SSN]],$C$7:X806,22,FALSE), "") = 0, "", IFERROR(VLOOKUP(Members[[#This Row],[Subscriber SSN]],$C$7:X806,22,FALSE), ""))</f>
        <v/>
      </c>
      <c r="Y807" s="68"/>
      <c r="Z807" s="72"/>
      <c r="AA807" s="69"/>
      <c r="AB807" s="69"/>
      <c r="AC807" s="70"/>
      <c r="AD807" s="110">
        <f t="shared" si="24"/>
        <v>45292</v>
      </c>
      <c r="AE807" s="69"/>
      <c r="AF807" s="69"/>
      <c r="AG807" s="71"/>
      <c r="AH807" s="69"/>
      <c r="AI807" s="69"/>
      <c r="AJ807" s="69"/>
      <c r="AK807" s="69"/>
      <c r="AL807" s="69"/>
      <c r="AM807" s="69"/>
      <c r="AN807" s="69"/>
      <c r="AO807" s="69"/>
      <c r="AP807" s="73"/>
      <c r="AQ807" s="73"/>
      <c r="AR807" s="73"/>
      <c r="AS807" s="73"/>
      <c r="AT807" s="73"/>
      <c r="AU807" s="73"/>
      <c r="AV807" s="73"/>
      <c r="AW807" s="73"/>
      <c r="AX807" s="73"/>
      <c r="AY807" s="73"/>
      <c r="AZ807" s="73"/>
      <c r="BA807" s="73"/>
      <c r="BB807" s="73"/>
      <c r="BC807" s="74"/>
      <c r="BD807" s="222" t="str">
        <f t="shared" si="25"/>
        <v xml:space="preserve"> </v>
      </c>
      <c r="BE807" s="76">
        <f ca="1">Validation!H807</f>
        <v>2</v>
      </c>
      <c r="BF807" t="str">
        <f ca="1">Validation!I807</f>
        <v/>
      </c>
      <c r="BJ807" t="str">
        <f>IF(AND(ISBLANK(Members[[#This Row],[DependentSSN]]),NOT(ISBLANK(Members[[#This Row],[MedicalPolicy]]))), "CoverageLevels", "Waivers")</f>
        <v>Waivers</v>
      </c>
      <c r="BK807" t="str">
        <f>IF(AND(ISBLANK(Members[[#This Row],[DependentSSN]]),NOT(ISBLANK(Members[[#This Row],[Dental Policy]]))), "CoverageLevels", "Waivers")</f>
        <v>Waivers</v>
      </c>
      <c r="BL807" t="str">
        <f>IF(AND(ISBLANK(Members[[#This Row],[DependentSSN]]),NOT(ISBLANK(Members[[#This Row],[VisionPolicy]]))), "CoverageLevels", "Waivers")</f>
        <v>Waivers</v>
      </c>
      <c r="BM807">
        <f t="array" ref="BM807">A806</f>
        <v>0</v>
      </c>
    </row>
    <row r="808" spans="2:65" x14ac:dyDescent="0.25">
      <c r="B808" s="67"/>
      <c r="C808" s="68"/>
      <c r="D808" s="68"/>
      <c r="E808" s="69"/>
      <c r="F808" s="68"/>
      <c r="G808" s="69"/>
      <c r="H808" s="68"/>
      <c r="I808" s="68"/>
      <c r="J808" s="70"/>
      <c r="K808" s="68"/>
      <c r="L808" s="68"/>
      <c r="M808" s="71"/>
      <c r="N808" s="69"/>
      <c r="O808" s="69"/>
      <c r="P808" s="69"/>
      <c r="Q808" s="69"/>
      <c r="R808" s="69"/>
      <c r="S808" s="69"/>
      <c r="T808" s="68" t="str">
        <f>IF(IFERROR(VLOOKUP(Members[[#This Row],[Subscriber SSN]],$C$7:T807,18,FALSE), "") = 0, "",IFERROR(VLOOKUP(Members[[#This Row],[Subscriber SSN]],$C$7:T807,18,FALSE), ""))</f>
        <v/>
      </c>
      <c r="U808" s="68" t="str">
        <f>IF(IFERROR(VLOOKUP(Members[[#This Row],[Subscriber SSN]],$C$7:U807,19,FALSE), "") = 0, "",IFERROR(VLOOKUP(Members[[#This Row],[Subscriber SSN]],$C$7:U807,19,FALSE), ""))</f>
        <v/>
      </c>
      <c r="V808" s="69" t="str">
        <f>IF(IFERROR(VLOOKUP(Members[[#This Row],[Subscriber SSN]],$C$7:V807,20,FALSE), "") = 0, "", IFERROR(VLOOKUP(Members[[#This Row],[Subscriber SSN]],$C$7:V807,20,FALSE), ""))</f>
        <v/>
      </c>
      <c r="W808" s="68" t="str">
        <f>IF(IFERROR(VLOOKUP(Members[[#This Row],[Subscriber SSN]],$C$7:W807,21,FALSE), "") = 0, "", IFERROR(VLOOKUP(Members[[#This Row],[Subscriber SSN]],$C$7:W807,21,FALSE), ""))</f>
        <v/>
      </c>
      <c r="X808" s="68" t="str">
        <f>IF(IFERROR(VLOOKUP(Members[[#This Row],[Subscriber SSN]],$C$7:X807,22,FALSE), "") = 0, "", IFERROR(VLOOKUP(Members[[#This Row],[Subscriber SSN]],$C$7:X807,22,FALSE), ""))</f>
        <v/>
      </c>
      <c r="Y808" s="68"/>
      <c r="Z808" s="72"/>
      <c r="AA808" s="69"/>
      <c r="AB808" s="69"/>
      <c r="AC808" s="70"/>
      <c r="AD808" s="110">
        <f t="shared" si="24"/>
        <v>45292</v>
      </c>
      <c r="AE808" s="69"/>
      <c r="AF808" s="69"/>
      <c r="AG808" s="71"/>
      <c r="AH808" s="69"/>
      <c r="AI808" s="69"/>
      <c r="AJ808" s="69"/>
      <c r="AK808" s="69"/>
      <c r="AL808" s="69"/>
      <c r="AM808" s="69"/>
      <c r="AN808" s="69"/>
      <c r="AO808" s="69"/>
      <c r="AP808" s="73"/>
      <c r="AQ808" s="73"/>
      <c r="AR808" s="73"/>
      <c r="AS808" s="73"/>
      <c r="AT808" s="73"/>
      <c r="AU808" s="73"/>
      <c r="AV808" s="73"/>
      <c r="AW808" s="73"/>
      <c r="AX808" s="73"/>
      <c r="AY808" s="73"/>
      <c r="AZ808" s="73"/>
      <c r="BA808" s="73"/>
      <c r="BB808" s="73"/>
      <c r="BC808" s="74"/>
      <c r="BD808" s="222" t="str">
        <f t="shared" si="25"/>
        <v xml:space="preserve"> </v>
      </c>
      <c r="BE808" s="76">
        <f ca="1">Validation!H808</f>
        <v>2</v>
      </c>
      <c r="BF808" t="str">
        <f ca="1">Validation!I808</f>
        <v/>
      </c>
      <c r="BJ808" t="str">
        <f>IF(AND(ISBLANK(Members[[#This Row],[DependentSSN]]),NOT(ISBLANK(Members[[#This Row],[MedicalPolicy]]))), "CoverageLevels", "Waivers")</f>
        <v>Waivers</v>
      </c>
      <c r="BK808" t="str">
        <f>IF(AND(ISBLANK(Members[[#This Row],[DependentSSN]]),NOT(ISBLANK(Members[[#This Row],[Dental Policy]]))), "CoverageLevels", "Waivers")</f>
        <v>Waivers</v>
      </c>
      <c r="BL808" t="str">
        <f>IF(AND(ISBLANK(Members[[#This Row],[DependentSSN]]),NOT(ISBLANK(Members[[#This Row],[VisionPolicy]]))), "CoverageLevels", "Waivers")</f>
        <v>Waivers</v>
      </c>
      <c r="BM808">
        <f t="array" ref="BM808">A807</f>
        <v>0</v>
      </c>
    </row>
    <row r="809" spans="2:65" x14ac:dyDescent="0.25">
      <c r="B809" s="67"/>
      <c r="C809" s="68"/>
      <c r="D809" s="68"/>
      <c r="E809" s="69"/>
      <c r="F809" s="68"/>
      <c r="G809" s="69"/>
      <c r="H809" s="68"/>
      <c r="I809" s="68"/>
      <c r="J809" s="70"/>
      <c r="K809" s="68"/>
      <c r="L809" s="68"/>
      <c r="M809" s="71"/>
      <c r="N809" s="69"/>
      <c r="O809" s="69"/>
      <c r="P809" s="69"/>
      <c r="Q809" s="69"/>
      <c r="R809" s="69"/>
      <c r="S809" s="69"/>
      <c r="T809" s="68" t="str">
        <f>IF(IFERROR(VLOOKUP(Members[[#This Row],[Subscriber SSN]],$C$7:T808,18,FALSE), "") = 0, "",IFERROR(VLOOKUP(Members[[#This Row],[Subscriber SSN]],$C$7:T808,18,FALSE), ""))</f>
        <v/>
      </c>
      <c r="U809" s="68" t="str">
        <f>IF(IFERROR(VLOOKUP(Members[[#This Row],[Subscriber SSN]],$C$7:U808,19,FALSE), "") = 0, "",IFERROR(VLOOKUP(Members[[#This Row],[Subscriber SSN]],$C$7:U808,19,FALSE), ""))</f>
        <v/>
      </c>
      <c r="V809" s="69" t="str">
        <f>IF(IFERROR(VLOOKUP(Members[[#This Row],[Subscriber SSN]],$C$7:V808,20,FALSE), "") = 0, "", IFERROR(VLOOKUP(Members[[#This Row],[Subscriber SSN]],$C$7:V808,20,FALSE), ""))</f>
        <v/>
      </c>
      <c r="W809" s="68" t="str">
        <f>IF(IFERROR(VLOOKUP(Members[[#This Row],[Subscriber SSN]],$C$7:W808,21,FALSE), "") = 0, "", IFERROR(VLOOKUP(Members[[#This Row],[Subscriber SSN]],$C$7:W808,21,FALSE), ""))</f>
        <v/>
      </c>
      <c r="X809" s="68" t="str">
        <f>IF(IFERROR(VLOOKUP(Members[[#This Row],[Subscriber SSN]],$C$7:X808,22,FALSE), "") = 0, "", IFERROR(VLOOKUP(Members[[#This Row],[Subscriber SSN]],$C$7:X808,22,FALSE), ""))</f>
        <v/>
      </c>
      <c r="Y809" s="68"/>
      <c r="Z809" s="72"/>
      <c r="AA809" s="69"/>
      <c r="AB809" s="69"/>
      <c r="AC809" s="70"/>
      <c r="AD809" s="110">
        <f t="shared" si="24"/>
        <v>45292</v>
      </c>
      <c r="AE809" s="69"/>
      <c r="AF809" s="69"/>
      <c r="AG809" s="71"/>
      <c r="AH809" s="69"/>
      <c r="AI809" s="69"/>
      <c r="AJ809" s="69"/>
      <c r="AK809" s="69"/>
      <c r="AL809" s="69"/>
      <c r="AM809" s="69"/>
      <c r="AN809" s="69"/>
      <c r="AO809" s="69"/>
      <c r="AP809" s="73"/>
      <c r="AQ809" s="73"/>
      <c r="AR809" s="73"/>
      <c r="AS809" s="73"/>
      <c r="AT809" s="73"/>
      <c r="AU809" s="73"/>
      <c r="AV809" s="73"/>
      <c r="AW809" s="73"/>
      <c r="AX809" s="73"/>
      <c r="AY809" s="73"/>
      <c r="AZ809" s="73"/>
      <c r="BA809" s="73"/>
      <c r="BB809" s="73"/>
      <c r="BC809" s="74"/>
      <c r="BD809" s="222" t="str">
        <f t="shared" si="25"/>
        <v xml:space="preserve"> </v>
      </c>
      <c r="BE809" s="76">
        <f ca="1">Validation!H809</f>
        <v>2</v>
      </c>
      <c r="BF809" t="str">
        <f ca="1">Validation!I809</f>
        <v/>
      </c>
      <c r="BJ809" t="str">
        <f>IF(AND(ISBLANK(Members[[#This Row],[DependentSSN]]),NOT(ISBLANK(Members[[#This Row],[MedicalPolicy]]))), "CoverageLevels", "Waivers")</f>
        <v>Waivers</v>
      </c>
      <c r="BK809" t="str">
        <f>IF(AND(ISBLANK(Members[[#This Row],[DependentSSN]]),NOT(ISBLANK(Members[[#This Row],[Dental Policy]]))), "CoverageLevels", "Waivers")</f>
        <v>Waivers</v>
      </c>
      <c r="BL809" t="str">
        <f>IF(AND(ISBLANK(Members[[#This Row],[DependentSSN]]),NOT(ISBLANK(Members[[#This Row],[VisionPolicy]]))), "CoverageLevels", "Waivers")</f>
        <v>Waivers</v>
      </c>
      <c r="BM809">
        <f t="array" ref="BM809">A808</f>
        <v>0</v>
      </c>
    </row>
    <row r="810" spans="2:65" x14ac:dyDescent="0.25">
      <c r="B810" s="67"/>
      <c r="C810" s="68"/>
      <c r="D810" s="68"/>
      <c r="E810" s="69"/>
      <c r="F810" s="68"/>
      <c r="G810" s="69"/>
      <c r="H810" s="68"/>
      <c r="I810" s="68"/>
      <c r="J810" s="70"/>
      <c r="K810" s="68"/>
      <c r="L810" s="68"/>
      <c r="M810" s="71"/>
      <c r="N810" s="69"/>
      <c r="O810" s="69"/>
      <c r="P810" s="69"/>
      <c r="Q810" s="69"/>
      <c r="R810" s="69"/>
      <c r="S810" s="69"/>
      <c r="T810" s="68" t="str">
        <f>IF(IFERROR(VLOOKUP(Members[[#This Row],[Subscriber SSN]],$C$7:T809,18,FALSE), "") = 0, "",IFERROR(VLOOKUP(Members[[#This Row],[Subscriber SSN]],$C$7:T809,18,FALSE), ""))</f>
        <v/>
      </c>
      <c r="U810" s="68" t="str">
        <f>IF(IFERROR(VLOOKUP(Members[[#This Row],[Subscriber SSN]],$C$7:U809,19,FALSE), "") = 0, "",IFERROR(VLOOKUP(Members[[#This Row],[Subscriber SSN]],$C$7:U809,19,FALSE), ""))</f>
        <v/>
      </c>
      <c r="V810" s="69" t="str">
        <f>IF(IFERROR(VLOOKUP(Members[[#This Row],[Subscriber SSN]],$C$7:V809,20,FALSE), "") = 0, "", IFERROR(VLOOKUP(Members[[#This Row],[Subscriber SSN]],$C$7:V809,20,FALSE), ""))</f>
        <v/>
      </c>
      <c r="W810" s="68" t="str">
        <f>IF(IFERROR(VLOOKUP(Members[[#This Row],[Subscriber SSN]],$C$7:W809,21,FALSE), "") = 0, "", IFERROR(VLOOKUP(Members[[#This Row],[Subscriber SSN]],$C$7:W809,21,FALSE), ""))</f>
        <v/>
      </c>
      <c r="X810" s="68" t="str">
        <f>IF(IFERROR(VLOOKUP(Members[[#This Row],[Subscriber SSN]],$C$7:X809,22,FALSE), "") = 0, "", IFERROR(VLOOKUP(Members[[#This Row],[Subscriber SSN]],$C$7:X809,22,FALSE), ""))</f>
        <v/>
      </c>
      <c r="Y810" s="68"/>
      <c r="Z810" s="72"/>
      <c r="AA810" s="69"/>
      <c r="AB810" s="69"/>
      <c r="AC810" s="70"/>
      <c r="AD810" s="110">
        <f t="shared" si="24"/>
        <v>45292</v>
      </c>
      <c r="AE810" s="69"/>
      <c r="AF810" s="69"/>
      <c r="AG810" s="71"/>
      <c r="AH810" s="69"/>
      <c r="AI810" s="69"/>
      <c r="AJ810" s="69"/>
      <c r="AK810" s="69"/>
      <c r="AL810" s="69"/>
      <c r="AM810" s="69"/>
      <c r="AN810" s="69"/>
      <c r="AO810" s="69"/>
      <c r="AP810" s="73"/>
      <c r="AQ810" s="73"/>
      <c r="AR810" s="73"/>
      <c r="AS810" s="73"/>
      <c r="AT810" s="73"/>
      <c r="AU810" s="73"/>
      <c r="AV810" s="73"/>
      <c r="AW810" s="73"/>
      <c r="AX810" s="73"/>
      <c r="AY810" s="73"/>
      <c r="AZ810" s="73"/>
      <c r="BA810" s="73"/>
      <c r="BB810" s="73"/>
      <c r="BC810" s="74"/>
      <c r="BD810" s="222" t="str">
        <f t="shared" si="25"/>
        <v xml:space="preserve"> </v>
      </c>
      <c r="BE810" s="76">
        <f ca="1">Validation!H810</f>
        <v>2</v>
      </c>
      <c r="BF810" t="str">
        <f ca="1">Validation!I810</f>
        <v/>
      </c>
      <c r="BJ810" t="str">
        <f>IF(AND(ISBLANK(Members[[#This Row],[DependentSSN]]),NOT(ISBLANK(Members[[#This Row],[MedicalPolicy]]))), "CoverageLevels", "Waivers")</f>
        <v>Waivers</v>
      </c>
      <c r="BK810" t="str">
        <f>IF(AND(ISBLANK(Members[[#This Row],[DependentSSN]]),NOT(ISBLANK(Members[[#This Row],[Dental Policy]]))), "CoverageLevels", "Waivers")</f>
        <v>Waivers</v>
      </c>
      <c r="BL810" t="str">
        <f>IF(AND(ISBLANK(Members[[#This Row],[DependentSSN]]),NOT(ISBLANK(Members[[#This Row],[VisionPolicy]]))), "CoverageLevels", "Waivers")</f>
        <v>Waivers</v>
      </c>
      <c r="BM810">
        <f t="array" ref="BM810">A809</f>
        <v>0</v>
      </c>
    </row>
    <row r="811" spans="2:65" x14ac:dyDescent="0.25">
      <c r="B811" s="67"/>
      <c r="C811" s="68"/>
      <c r="D811" s="68"/>
      <c r="E811" s="69"/>
      <c r="F811" s="68"/>
      <c r="G811" s="69"/>
      <c r="H811" s="68"/>
      <c r="I811" s="68"/>
      <c r="J811" s="70"/>
      <c r="K811" s="68"/>
      <c r="L811" s="68"/>
      <c r="M811" s="71"/>
      <c r="N811" s="69"/>
      <c r="O811" s="69"/>
      <c r="P811" s="69"/>
      <c r="Q811" s="69"/>
      <c r="R811" s="69"/>
      <c r="S811" s="69"/>
      <c r="T811" s="68" t="str">
        <f>IF(IFERROR(VLOOKUP(Members[[#This Row],[Subscriber SSN]],$C$7:T810,18,FALSE), "") = 0, "",IFERROR(VLOOKUP(Members[[#This Row],[Subscriber SSN]],$C$7:T810,18,FALSE), ""))</f>
        <v/>
      </c>
      <c r="U811" s="68" t="str">
        <f>IF(IFERROR(VLOOKUP(Members[[#This Row],[Subscriber SSN]],$C$7:U810,19,FALSE), "") = 0, "",IFERROR(VLOOKUP(Members[[#This Row],[Subscriber SSN]],$C$7:U810,19,FALSE), ""))</f>
        <v/>
      </c>
      <c r="V811" s="69" t="str">
        <f>IF(IFERROR(VLOOKUP(Members[[#This Row],[Subscriber SSN]],$C$7:V810,20,FALSE), "") = 0, "", IFERROR(VLOOKUP(Members[[#This Row],[Subscriber SSN]],$C$7:V810,20,FALSE), ""))</f>
        <v/>
      </c>
      <c r="W811" s="68" t="str">
        <f>IF(IFERROR(VLOOKUP(Members[[#This Row],[Subscriber SSN]],$C$7:W810,21,FALSE), "") = 0, "", IFERROR(VLOOKUP(Members[[#This Row],[Subscriber SSN]],$C$7:W810,21,FALSE), ""))</f>
        <v/>
      </c>
      <c r="X811" s="68" t="str">
        <f>IF(IFERROR(VLOOKUP(Members[[#This Row],[Subscriber SSN]],$C$7:X810,22,FALSE), "") = 0, "", IFERROR(VLOOKUP(Members[[#This Row],[Subscriber SSN]],$C$7:X810,22,FALSE), ""))</f>
        <v/>
      </c>
      <c r="Y811" s="68"/>
      <c r="Z811" s="72"/>
      <c r="AA811" s="69"/>
      <c r="AB811" s="69"/>
      <c r="AC811" s="70"/>
      <c r="AD811" s="110">
        <f t="shared" si="24"/>
        <v>45292</v>
      </c>
      <c r="AE811" s="69"/>
      <c r="AF811" s="69"/>
      <c r="AG811" s="71"/>
      <c r="AH811" s="69"/>
      <c r="AI811" s="69"/>
      <c r="AJ811" s="69"/>
      <c r="AK811" s="69"/>
      <c r="AL811" s="69"/>
      <c r="AM811" s="69"/>
      <c r="AN811" s="69"/>
      <c r="AO811" s="69"/>
      <c r="AP811" s="73"/>
      <c r="AQ811" s="73"/>
      <c r="AR811" s="73"/>
      <c r="AS811" s="73"/>
      <c r="AT811" s="73"/>
      <c r="AU811" s="73"/>
      <c r="AV811" s="73"/>
      <c r="AW811" s="73"/>
      <c r="AX811" s="73"/>
      <c r="AY811" s="73"/>
      <c r="AZ811" s="73"/>
      <c r="BA811" s="73"/>
      <c r="BB811" s="73"/>
      <c r="BC811" s="74"/>
      <c r="BD811" s="222" t="str">
        <f t="shared" si="25"/>
        <v xml:space="preserve"> </v>
      </c>
      <c r="BE811" s="76">
        <f ca="1">Validation!H811</f>
        <v>2</v>
      </c>
      <c r="BF811" t="str">
        <f ca="1">Validation!I811</f>
        <v/>
      </c>
      <c r="BJ811" t="str">
        <f>IF(AND(ISBLANK(Members[[#This Row],[DependentSSN]]),NOT(ISBLANK(Members[[#This Row],[MedicalPolicy]]))), "CoverageLevels", "Waivers")</f>
        <v>Waivers</v>
      </c>
      <c r="BK811" t="str">
        <f>IF(AND(ISBLANK(Members[[#This Row],[DependentSSN]]),NOT(ISBLANK(Members[[#This Row],[Dental Policy]]))), "CoverageLevels", "Waivers")</f>
        <v>Waivers</v>
      </c>
      <c r="BL811" t="str">
        <f>IF(AND(ISBLANK(Members[[#This Row],[DependentSSN]]),NOT(ISBLANK(Members[[#This Row],[VisionPolicy]]))), "CoverageLevels", "Waivers")</f>
        <v>Waivers</v>
      </c>
      <c r="BM811">
        <f t="array" ref="BM811">A810</f>
        <v>0</v>
      </c>
    </row>
    <row r="812" spans="2:65" x14ac:dyDescent="0.25">
      <c r="B812" s="67"/>
      <c r="C812" s="68"/>
      <c r="D812" s="68"/>
      <c r="E812" s="69"/>
      <c r="F812" s="68"/>
      <c r="G812" s="69"/>
      <c r="H812" s="68"/>
      <c r="I812" s="68"/>
      <c r="J812" s="70"/>
      <c r="K812" s="68"/>
      <c r="L812" s="68"/>
      <c r="M812" s="71"/>
      <c r="N812" s="69"/>
      <c r="O812" s="69"/>
      <c r="P812" s="69"/>
      <c r="Q812" s="69"/>
      <c r="R812" s="69"/>
      <c r="S812" s="69"/>
      <c r="T812" s="68" t="str">
        <f>IF(IFERROR(VLOOKUP(Members[[#This Row],[Subscriber SSN]],$C$7:T811,18,FALSE), "") = 0, "",IFERROR(VLOOKUP(Members[[#This Row],[Subscriber SSN]],$C$7:T811,18,FALSE), ""))</f>
        <v/>
      </c>
      <c r="U812" s="68" t="str">
        <f>IF(IFERROR(VLOOKUP(Members[[#This Row],[Subscriber SSN]],$C$7:U811,19,FALSE), "") = 0, "",IFERROR(VLOOKUP(Members[[#This Row],[Subscriber SSN]],$C$7:U811,19,FALSE), ""))</f>
        <v/>
      </c>
      <c r="V812" s="69" t="str">
        <f>IF(IFERROR(VLOOKUP(Members[[#This Row],[Subscriber SSN]],$C$7:V811,20,FALSE), "") = 0, "", IFERROR(VLOOKUP(Members[[#This Row],[Subscriber SSN]],$C$7:V811,20,FALSE), ""))</f>
        <v/>
      </c>
      <c r="W812" s="68" t="str">
        <f>IF(IFERROR(VLOOKUP(Members[[#This Row],[Subscriber SSN]],$C$7:W811,21,FALSE), "") = 0, "", IFERROR(VLOOKUP(Members[[#This Row],[Subscriber SSN]],$C$7:W811,21,FALSE), ""))</f>
        <v/>
      </c>
      <c r="X812" s="68" t="str">
        <f>IF(IFERROR(VLOOKUP(Members[[#This Row],[Subscriber SSN]],$C$7:X811,22,FALSE), "") = 0, "", IFERROR(VLOOKUP(Members[[#This Row],[Subscriber SSN]],$C$7:X811,22,FALSE), ""))</f>
        <v/>
      </c>
      <c r="Y812" s="68"/>
      <c r="Z812" s="72"/>
      <c r="AA812" s="69"/>
      <c r="AB812" s="69"/>
      <c r="AC812" s="70"/>
      <c r="AD812" s="110">
        <f t="shared" si="24"/>
        <v>45292</v>
      </c>
      <c r="AE812" s="69"/>
      <c r="AF812" s="69"/>
      <c r="AG812" s="71"/>
      <c r="AH812" s="69"/>
      <c r="AI812" s="69"/>
      <c r="AJ812" s="69"/>
      <c r="AK812" s="69"/>
      <c r="AL812" s="69"/>
      <c r="AM812" s="69"/>
      <c r="AN812" s="69"/>
      <c r="AO812" s="69"/>
      <c r="AP812" s="73"/>
      <c r="AQ812" s="73"/>
      <c r="AR812" s="73"/>
      <c r="AS812" s="73"/>
      <c r="AT812" s="73"/>
      <c r="AU812" s="73"/>
      <c r="AV812" s="73"/>
      <c r="AW812" s="73"/>
      <c r="AX812" s="73"/>
      <c r="AY812" s="73"/>
      <c r="AZ812" s="73"/>
      <c r="BA812" s="73"/>
      <c r="BB812" s="73"/>
      <c r="BC812" s="74"/>
      <c r="BD812" s="222" t="str">
        <f t="shared" si="25"/>
        <v xml:space="preserve"> </v>
      </c>
      <c r="BE812" s="76">
        <f ca="1">Validation!H812</f>
        <v>2</v>
      </c>
      <c r="BF812" t="str">
        <f ca="1">Validation!I812</f>
        <v/>
      </c>
      <c r="BJ812" t="str">
        <f>IF(AND(ISBLANK(Members[[#This Row],[DependentSSN]]),NOT(ISBLANK(Members[[#This Row],[MedicalPolicy]]))), "CoverageLevels", "Waivers")</f>
        <v>Waivers</v>
      </c>
      <c r="BK812" t="str">
        <f>IF(AND(ISBLANK(Members[[#This Row],[DependentSSN]]),NOT(ISBLANK(Members[[#This Row],[Dental Policy]]))), "CoverageLevels", "Waivers")</f>
        <v>Waivers</v>
      </c>
      <c r="BL812" t="str">
        <f>IF(AND(ISBLANK(Members[[#This Row],[DependentSSN]]),NOT(ISBLANK(Members[[#This Row],[VisionPolicy]]))), "CoverageLevels", "Waivers")</f>
        <v>Waivers</v>
      </c>
      <c r="BM812">
        <f t="array" ref="BM812">A811</f>
        <v>0</v>
      </c>
    </row>
    <row r="813" spans="2:65" x14ac:dyDescent="0.25">
      <c r="B813" s="67"/>
      <c r="C813" s="68"/>
      <c r="D813" s="68"/>
      <c r="E813" s="69"/>
      <c r="F813" s="68"/>
      <c r="G813" s="69"/>
      <c r="H813" s="68"/>
      <c r="I813" s="68"/>
      <c r="J813" s="70"/>
      <c r="K813" s="68"/>
      <c r="L813" s="68"/>
      <c r="M813" s="71"/>
      <c r="N813" s="69"/>
      <c r="O813" s="69"/>
      <c r="P813" s="69"/>
      <c r="Q813" s="69"/>
      <c r="R813" s="69"/>
      <c r="S813" s="69"/>
      <c r="T813" s="68" t="str">
        <f>IF(IFERROR(VLOOKUP(Members[[#This Row],[Subscriber SSN]],$C$7:T812,18,FALSE), "") = 0, "",IFERROR(VLOOKUP(Members[[#This Row],[Subscriber SSN]],$C$7:T812,18,FALSE), ""))</f>
        <v/>
      </c>
      <c r="U813" s="68" t="str">
        <f>IF(IFERROR(VLOOKUP(Members[[#This Row],[Subscriber SSN]],$C$7:U812,19,FALSE), "") = 0, "",IFERROR(VLOOKUP(Members[[#This Row],[Subscriber SSN]],$C$7:U812,19,FALSE), ""))</f>
        <v/>
      </c>
      <c r="V813" s="69" t="str">
        <f>IF(IFERROR(VLOOKUP(Members[[#This Row],[Subscriber SSN]],$C$7:V812,20,FALSE), "") = 0, "", IFERROR(VLOOKUP(Members[[#This Row],[Subscriber SSN]],$C$7:V812,20,FALSE), ""))</f>
        <v/>
      </c>
      <c r="W813" s="68" t="str">
        <f>IF(IFERROR(VLOOKUP(Members[[#This Row],[Subscriber SSN]],$C$7:W812,21,FALSE), "") = 0, "", IFERROR(VLOOKUP(Members[[#This Row],[Subscriber SSN]],$C$7:W812,21,FALSE), ""))</f>
        <v/>
      </c>
      <c r="X813" s="68" t="str">
        <f>IF(IFERROR(VLOOKUP(Members[[#This Row],[Subscriber SSN]],$C$7:X812,22,FALSE), "") = 0, "", IFERROR(VLOOKUP(Members[[#This Row],[Subscriber SSN]],$C$7:X812,22,FALSE), ""))</f>
        <v/>
      </c>
      <c r="Y813" s="68"/>
      <c r="Z813" s="72"/>
      <c r="AA813" s="69"/>
      <c r="AB813" s="69"/>
      <c r="AC813" s="70"/>
      <c r="AD813" s="110">
        <f t="shared" si="24"/>
        <v>45292</v>
      </c>
      <c r="AE813" s="69"/>
      <c r="AF813" s="69"/>
      <c r="AG813" s="71"/>
      <c r="AH813" s="69"/>
      <c r="AI813" s="69"/>
      <c r="AJ813" s="69"/>
      <c r="AK813" s="69"/>
      <c r="AL813" s="69"/>
      <c r="AM813" s="69"/>
      <c r="AN813" s="69"/>
      <c r="AO813" s="69"/>
      <c r="AP813" s="73"/>
      <c r="AQ813" s="73"/>
      <c r="AR813" s="73"/>
      <c r="AS813" s="73"/>
      <c r="AT813" s="73"/>
      <c r="AU813" s="73"/>
      <c r="AV813" s="73"/>
      <c r="AW813" s="73"/>
      <c r="AX813" s="73"/>
      <c r="AY813" s="73"/>
      <c r="AZ813" s="73"/>
      <c r="BA813" s="73"/>
      <c r="BB813" s="73"/>
      <c r="BC813" s="74"/>
      <c r="BD813" s="222" t="str">
        <f t="shared" si="25"/>
        <v xml:space="preserve"> </v>
      </c>
      <c r="BE813" s="76">
        <f ca="1">Validation!H813</f>
        <v>2</v>
      </c>
      <c r="BF813" t="str">
        <f ca="1">Validation!I813</f>
        <v/>
      </c>
      <c r="BJ813" t="str">
        <f>IF(AND(ISBLANK(Members[[#This Row],[DependentSSN]]),NOT(ISBLANK(Members[[#This Row],[MedicalPolicy]]))), "CoverageLevels", "Waivers")</f>
        <v>Waivers</v>
      </c>
      <c r="BK813" t="str">
        <f>IF(AND(ISBLANK(Members[[#This Row],[DependentSSN]]),NOT(ISBLANK(Members[[#This Row],[Dental Policy]]))), "CoverageLevels", "Waivers")</f>
        <v>Waivers</v>
      </c>
      <c r="BL813" t="str">
        <f>IF(AND(ISBLANK(Members[[#This Row],[DependentSSN]]),NOT(ISBLANK(Members[[#This Row],[VisionPolicy]]))), "CoverageLevels", "Waivers")</f>
        <v>Waivers</v>
      </c>
      <c r="BM813">
        <f t="array" ref="BM813">A812</f>
        <v>0</v>
      </c>
    </row>
    <row r="814" spans="2:65" x14ac:dyDescent="0.25">
      <c r="B814" s="67"/>
      <c r="C814" s="68"/>
      <c r="D814" s="68"/>
      <c r="E814" s="69"/>
      <c r="F814" s="68"/>
      <c r="G814" s="69"/>
      <c r="H814" s="68"/>
      <c r="I814" s="68"/>
      <c r="J814" s="70"/>
      <c r="K814" s="68"/>
      <c r="L814" s="68"/>
      <c r="M814" s="71"/>
      <c r="N814" s="69"/>
      <c r="O814" s="69"/>
      <c r="P814" s="69"/>
      <c r="Q814" s="69"/>
      <c r="R814" s="69"/>
      <c r="S814" s="69"/>
      <c r="T814" s="68" t="str">
        <f>IF(IFERROR(VLOOKUP(Members[[#This Row],[Subscriber SSN]],$C$7:T813,18,FALSE), "") = 0, "",IFERROR(VLOOKUP(Members[[#This Row],[Subscriber SSN]],$C$7:T813,18,FALSE), ""))</f>
        <v/>
      </c>
      <c r="U814" s="68" t="str">
        <f>IF(IFERROR(VLOOKUP(Members[[#This Row],[Subscriber SSN]],$C$7:U813,19,FALSE), "") = 0, "",IFERROR(VLOOKUP(Members[[#This Row],[Subscriber SSN]],$C$7:U813,19,FALSE), ""))</f>
        <v/>
      </c>
      <c r="V814" s="69" t="str">
        <f>IF(IFERROR(VLOOKUP(Members[[#This Row],[Subscriber SSN]],$C$7:V813,20,FALSE), "") = 0, "", IFERROR(VLOOKUP(Members[[#This Row],[Subscriber SSN]],$C$7:V813,20,FALSE), ""))</f>
        <v/>
      </c>
      <c r="W814" s="68" t="str">
        <f>IF(IFERROR(VLOOKUP(Members[[#This Row],[Subscriber SSN]],$C$7:W813,21,FALSE), "") = 0, "", IFERROR(VLOOKUP(Members[[#This Row],[Subscriber SSN]],$C$7:W813,21,FALSE), ""))</f>
        <v/>
      </c>
      <c r="X814" s="68" t="str">
        <f>IF(IFERROR(VLOOKUP(Members[[#This Row],[Subscriber SSN]],$C$7:X813,22,FALSE), "") = 0, "", IFERROR(VLOOKUP(Members[[#This Row],[Subscriber SSN]],$C$7:X813,22,FALSE), ""))</f>
        <v/>
      </c>
      <c r="Y814" s="68"/>
      <c r="Z814" s="72"/>
      <c r="AA814" s="69"/>
      <c r="AB814" s="69"/>
      <c r="AC814" s="70"/>
      <c r="AD814" s="110">
        <f t="shared" si="24"/>
        <v>45292</v>
      </c>
      <c r="AE814" s="69"/>
      <c r="AF814" s="69"/>
      <c r="AG814" s="71"/>
      <c r="AH814" s="69"/>
      <c r="AI814" s="69"/>
      <c r="AJ814" s="69"/>
      <c r="AK814" s="69"/>
      <c r="AL814" s="69"/>
      <c r="AM814" s="69"/>
      <c r="AN814" s="69"/>
      <c r="AO814" s="69"/>
      <c r="AP814" s="73"/>
      <c r="AQ814" s="73"/>
      <c r="AR814" s="73"/>
      <c r="AS814" s="73"/>
      <c r="AT814" s="73"/>
      <c r="AU814" s="73"/>
      <c r="AV814" s="73"/>
      <c r="AW814" s="73"/>
      <c r="AX814" s="73"/>
      <c r="AY814" s="73"/>
      <c r="AZ814" s="73"/>
      <c r="BA814" s="73"/>
      <c r="BB814" s="73"/>
      <c r="BC814" s="74"/>
      <c r="BD814" s="222" t="str">
        <f t="shared" si="25"/>
        <v xml:space="preserve"> </v>
      </c>
      <c r="BE814" s="76">
        <f ca="1">Validation!H814</f>
        <v>2</v>
      </c>
      <c r="BF814" t="str">
        <f ca="1">Validation!I814</f>
        <v/>
      </c>
      <c r="BJ814" t="str">
        <f>IF(AND(ISBLANK(Members[[#This Row],[DependentSSN]]),NOT(ISBLANK(Members[[#This Row],[MedicalPolicy]]))), "CoverageLevels", "Waivers")</f>
        <v>Waivers</v>
      </c>
      <c r="BK814" t="str">
        <f>IF(AND(ISBLANK(Members[[#This Row],[DependentSSN]]),NOT(ISBLANK(Members[[#This Row],[Dental Policy]]))), "CoverageLevels", "Waivers")</f>
        <v>Waivers</v>
      </c>
      <c r="BL814" t="str">
        <f>IF(AND(ISBLANK(Members[[#This Row],[DependentSSN]]),NOT(ISBLANK(Members[[#This Row],[VisionPolicy]]))), "CoverageLevels", "Waivers")</f>
        <v>Waivers</v>
      </c>
      <c r="BM814">
        <f t="array" ref="BM814">A813</f>
        <v>0</v>
      </c>
    </row>
    <row r="815" spans="2:65" x14ac:dyDescent="0.25">
      <c r="B815" s="67"/>
      <c r="C815" s="68"/>
      <c r="D815" s="68"/>
      <c r="E815" s="69"/>
      <c r="F815" s="68"/>
      <c r="G815" s="69"/>
      <c r="H815" s="68"/>
      <c r="I815" s="68"/>
      <c r="J815" s="70"/>
      <c r="K815" s="68"/>
      <c r="L815" s="68"/>
      <c r="M815" s="71"/>
      <c r="N815" s="69"/>
      <c r="O815" s="69"/>
      <c r="P815" s="69"/>
      <c r="Q815" s="69"/>
      <c r="R815" s="69"/>
      <c r="S815" s="69"/>
      <c r="T815" s="68" t="str">
        <f>IF(IFERROR(VLOOKUP(Members[[#This Row],[Subscriber SSN]],$C$7:T814,18,FALSE), "") = 0, "",IFERROR(VLOOKUP(Members[[#This Row],[Subscriber SSN]],$C$7:T814,18,FALSE), ""))</f>
        <v/>
      </c>
      <c r="U815" s="68" t="str">
        <f>IF(IFERROR(VLOOKUP(Members[[#This Row],[Subscriber SSN]],$C$7:U814,19,FALSE), "") = 0, "",IFERROR(VLOOKUP(Members[[#This Row],[Subscriber SSN]],$C$7:U814,19,FALSE), ""))</f>
        <v/>
      </c>
      <c r="V815" s="69" t="str">
        <f>IF(IFERROR(VLOOKUP(Members[[#This Row],[Subscriber SSN]],$C$7:V814,20,FALSE), "") = 0, "", IFERROR(VLOOKUP(Members[[#This Row],[Subscriber SSN]],$C$7:V814,20,FALSE), ""))</f>
        <v/>
      </c>
      <c r="W815" s="68" t="str">
        <f>IF(IFERROR(VLOOKUP(Members[[#This Row],[Subscriber SSN]],$C$7:W814,21,FALSE), "") = 0, "", IFERROR(VLOOKUP(Members[[#This Row],[Subscriber SSN]],$C$7:W814,21,FALSE), ""))</f>
        <v/>
      </c>
      <c r="X815" s="68" t="str">
        <f>IF(IFERROR(VLOOKUP(Members[[#This Row],[Subscriber SSN]],$C$7:X814,22,FALSE), "") = 0, "", IFERROR(VLOOKUP(Members[[#This Row],[Subscriber SSN]],$C$7:X814,22,FALSE), ""))</f>
        <v/>
      </c>
      <c r="Y815" s="68"/>
      <c r="Z815" s="72"/>
      <c r="AA815" s="69"/>
      <c r="AB815" s="69"/>
      <c r="AC815" s="70"/>
      <c r="AD815" s="110">
        <f t="shared" si="24"/>
        <v>45292</v>
      </c>
      <c r="AE815" s="69"/>
      <c r="AF815" s="69"/>
      <c r="AG815" s="71"/>
      <c r="AH815" s="69"/>
      <c r="AI815" s="69"/>
      <c r="AJ815" s="69"/>
      <c r="AK815" s="69"/>
      <c r="AL815" s="69"/>
      <c r="AM815" s="69"/>
      <c r="AN815" s="69"/>
      <c r="AO815" s="69"/>
      <c r="AP815" s="73"/>
      <c r="AQ815" s="73"/>
      <c r="AR815" s="73"/>
      <c r="AS815" s="73"/>
      <c r="AT815" s="73"/>
      <c r="AU815" s="73"/>
      <c r="AV815" s="73"/>
      <c r="AW815" s="73"/>
      <c r="AX815" s="73"/>
      <c r="AY815" s="73"/>
      <c r="AZ815" s="73"/>
      <c r="BA815" s="73"/>
      <c r="BB815" s="73"/>
      <c r="BC815" s="74"/>
      <c r="BD815" s="222" t="str">
        <f t="shared" si="25"/>
        <v xml:space="preserve"> </v>
      </c>
      <c r="BE815" s="76">
        <f ca="1">Validation!H815</f>
        <v>2</v>
      </c>
      <c r="BF815" t="str">
        <f ca="1">Validation!I815</f>
        <v/>
      </c>
      <c r="BJ815" t="str">
        <f>IF(AND(ISBLANK(Members[[#This Row],[DependentSSN]]),NOT(ISBLANK(Members[[#This Row],[MedicalPolicy]]))), "CoverageLevels", "Waivers")</f>
        <v>Waivers</v>
      </c>
      <c r="BK815" t="str">
        <f>IF(AND(ISBLANK(Members[[#This Row],[DependentSSN]]),NOT(ISBLANK(Members[[#This Row],[Dental Policy]]))), "CoverageLevels", "Waivers")</f>
        <v>Waivers</v>
      </c>
      <c r="BL815" t="str">
        <f>IF(AND(ISBLANK(Members[[#This Row],[DependentSSN]]),NOT(ISBLANK(Members[[#This Row],[VisionPolicy]]))), "CoverageLevels", "Waivers")</f>
        <v>Waivers</v>
      </c>
      <c r="BM815">
        <f t="array" ref="BM815">A814</f>
        <v>0</v>
      </c>
    </row>
    <row r="816" spans="2:65" x14ac:dyDescent="0.25">
      <c r="B816" s="67"/>
      <c r="C816" s="68"/>
      <c r="D816" s="68"/>
      <c r="E816" s="69"/>
      <c r="F816" s="68"/>
      <c r="G816" s="69"/>
      <c r="H816" s="68"/>
      <c r="I816" s="68"/>
      <c r="J816" s="70"/>
      <c r="K816" s="68"/>
      <c r="L816" s="68"/>
      <c r="M816" s="71"/>
      <c r="N816" s="69"/>
      <c r="O816" s="69"/>
      <c r="P816" s="69"/>
      <c r="Q816" s="69"/>
      <c r="R816" s="69"/>
      <c r="S816" s="69"/>
      <c r="T816" s="68" t="str">
        <f>IF(IFERROR(VLOOKUP(Members[[#This Row],[Subscriber SSN]],$C$7:T815,18,FALSE), "") = 0, "",IFERROR(VLOOKUP(Members[[#This Row],[Subscriber SSN]],$C$7:T815,18,FALSE), ""))</f>
        <v/>
      </c>
      <c r="U816" s="68" t="str">
        <f>IF(IFERROR(VLOOKUP(Members[[#This Row],[Subscriber SSN]],$C$7:U815,19,FALSE), "") = 0, "",IFERROR(VLOOKUP(Members[[#This Row],[Subscriber SSN]],$C$7:U815,19,FALSE), ""))</f>
        <v/>
      </c>
      <c r="V816" s="69" t="str">
        <f>IF(IFERROR(VLOOKUP(Members[[#This Row],[Subscriber SSN]],$C$7:V815,20,FALSE), "") = 0, "", IFERROR(VLOOKUP(Members[[#This Row],[Subscriber SSN]],$C$7:V815,20,FALSE), ""))</f>
        <v/>
      </c>
      <c r="W816" s="68" t="str">
        <f>IF(IFERROR(VLOOKUP(Members[[#This Row],[Subscriber SSN]],$C$7:W815,21,FALSE), "") = 0, "", IFERROR(VLOOKUP(Members[[#This Row],[Subscriber SSN]],$C$7:W815,21,FALSE), ""))</f>
        <v/>
      </c>
      <c r="X816" s="68" t="str">
        <f>IF(IFERROR(VLOOKUP(Members[[#This Row],[Subscriber SSN]],$C$7:X815,22,FALSE), "") = 0, "", IFERROR(VLOOKUP(Members[[#This Row],[Subscriber SSN]],$C$7:X815,22,FALSE), ""))</f>
        <v/>
      </c>
      <c r="Y816" s="68"/>
      <c r="Z816" s="72"/>
      <c r="AA816" s="69"/>
      <c r="AB816" s="69"/>
      <c r="AC816" s="70"/>
      <c r="AD816" s="110">
        <f t="shared" si="24"/>
        <v>45292</v>
      </c>
      <c r="AE816" s="69"/>
      <c r="AF816" s="69"/>
      <c r="AG816" s="71"/>
      <c r="AH816" s="69"/>
      <c r="AI816" s="69"/>
      <c r="AJ816" s="69"/>
      <c r="AK816" s="69"/>
      <c r="AL816" s="69"/>
      <c r="AM816" s="69"/>
      <c r="AN816" s="69"/>
      <c r="AO816" s="69"/>
      <c r="AP816" s="73"/>
      <c r="AQ816" s="73"/>
      <c r="AR816" s="73"/>
      <c r="AS816" s="73"/>
      <c r="AT816" s="73"/>
      <c r="AU816" s="73"/>
      <c r="AV816" s="73"/>
      <c r="AW816" s="73"/>
      <c r="AX816" s="73"/>
      <c r="AY816" s="73"/>
      <c r="AZ816" s="73"/>
      <c r="BA816" s="73"/>
      <c r="BB816" s="73"/>
      <c r="BC816" s="74"/>
      <c r="BD816" s="222" t="str">
        <f t="shared" si="25"/>
        <v xml:space="preserve"> </v>
      </c>
      <c r="BE816" s="76">
        <f ca="1">Validation!H816</f>
        <v>2</v>
      </c>
      <c r="BF816" t="str">
        <f ca="1">Validation!I816</f>
        <v/>
      </c>
      <c r="BJ816" t="str">
        <f>IF(AND(ISBLANK(Members[[#This Row],[DependentSSN]]),NOT(ISBLANK(Members[[#This Row],[MedicalPolicy]]))), "CoverageLevels", "Waivers")</f>
        <v>Waivers</v>
      </c>
      <c r="BK816" t="str">
        <f>IF(AND(ISBLANK(Members[[#This Row],[DependentSSN]]),NOT(ISBLANK(Members[[#This Row],[Dental Policy]]))), "CoverageLevels", "Waivers")</f>
        <v>Waivers</v>
      </c>
      <c r="BL816" t="str">
        <f>IF(AND(ISBLANK(Members[[#This Row],[DependentSSN]]),NOT(ISBLANK(Members[[#This Row],[VisionPolicy]]))), "CoverageLevels", "Waivers")</f>
        <v>Waivers</v>
      </c>
      <c r="BM816">
        <f t="array" ref="BM816">A815</f>
        <v>0</v>
      </c>
    </row>
    <row r="817" spans="2:65" x14ac:dyDescent="0.25">
      <c r="B817" s="67"/>
      <c r="C817" s="68"/>
      <c r="D817" s="68"/>
      <c r="E817" s="69"/>
      <c r="F817" s="68"/>
      <c r="G817" s="69"/>
      <c r="H817" s="68"/>
      <c r="I817" s="68"/>
      <c r="J817" s="70"/>
      <c r="K817" s="68"/>
      <c r="L817" s="68"/>
      <c r="M817" s="71"/>
      <c r="N817" s="69"/>
      <c r="O817" s="69"/>
      <c r="P817" s="69"/>
      <c r="Q817" s="69"/>
      <c r="R817" s="69"/>
      <c r="S817" s="69"/>
      <c r="T817" s="68" t="str">
        <f>IF(IFERROR(VLOOKUP(Members[[#This Row],[Subscriber SSN]],$C$7:T816,18,FALSE), "") = 0, "",IFERROR(VLOOKUP(Members[[#This Row],[Subscriber SSN]],$C$7:T816,18,FALSE), ""))</f>
        <v/>
      </c>
      <c r="U817" s="68" t="str">
        <f>IF(IFERROR(VLOOKUP(Members[[#This Row],[Subscriber SSN]],$C$7:U816,19,FALSE), "") = 0, "",IFERROR(VLOOKUP(Members[[#This Row],[Subscriber SSN]],$C$7:U816,19,FALSE), ""))</f>
        <v/>
      </c>
      <c r="V817" s="69" t="str">
        <f>IF(IFERROR(VLOOKUP(Members[[#This Row],[Subscriber SSN]],$C$7:V816,20,FALSE), "") = 0, "", IFERROR(VLOOKUP(Members[[#This Row],[Subscriber SSN]],$C$7:V816,20,FALSE), ""))</f>
        <v/>
      </c>
      <c r="W817" s="68" t="str">
        <f>IF(IFERROR(VLOOKUP(Members[[#This Row],[Subscriber SSN]],$C$7:W816,21,FALSE), "") = 0, "", IFERROR(VLOOKUP(Members[[#This Row],[Subscriber SSN]],$C$7:W816,21,FALSE), ""))</f>
        <v/>
      </c>
      <c r="X817" s="68" t="str">
        <f>IF(IFERROR(VLOOKUP(Members[[#This Row],[Subscriber SSN]],$C$7:X816,22,FALSE), "") = 0, "", IFERROR(VLOOKUP(Members[[#This Row],[Subscriber SSN]],$C$7:X816,22,FALSE), ""))</f>
        <v/>
      </c>
      <c r="Y817" s="68"/>
      <c r="Z817" s="72"/>
      <c r="AA817" s="69"/>
      <c r="AB817" s="69"/>
      <c r="AC817" s="70"/>
      <c r="AD817" s="110">
        <f t="shared" si="24"/>
        <v>45292</v>
      </c>
      <c r="AE817" s="69"/>
      <c r="AF817" s="69"/>
      <c r="AG817" s="71"/>
      <c r="AH817" s="69"/>
      <c r="AI817" s="69"/>
      <c r="AJ817" s="69"/>
      <c r="AK817" s="69"/>
      <c r="AL817" s="69"/>
      <c r="AM817" s="69"/>
      <c r="AN817" s="69"/>
      <c r="AO817" s="69"/>
      <c r="AP817" s="73"/>
      <c r="AQ817" s="73"/>
      <c r="AR817" s="73"/>
      <c r="AS817" s="73"/>
      <c r="AT817" s="73"/>
      <c r="AU817" s="73"/>
      <c r="AV817" s="73"/>
      <c r="AW817" s="73"/>
      <c r="AX817" s="73"/>
      <c r="AY817" s="73"/>
      <c r="AZ817" s="73"/>
      <c r="BA817" s="73"/>
      <c r="BB817" s="73"/>
      <c r="BC817" s="74"/>
      <c r="BD817" s="222" t="str">
        <f t="shared" si="25"/>
        <v xml:space="preserve"> </v>
      </c>
      <c r="BE817" s="76">
        <f ca="1">Validation!H817</f>
        <v>2</v>
      </c>
      <c r="BF817" t="str">
        <f ca="1">Validation!I817</f>
        <v/>
      </c>
      <c r="BJ817" t="str">
        <f>IF(AND(ISBLANK(Members[[#This Row],[DependentSSN]]),NOT(ISBLANK(Members[[#This Row],[MedicalPolicy]]))), "CoverageLevels", "Waivers")</f>
        <v>Waivers</v>
      </c>
      <c r="BK817" t="str">
        <f>IF(AND(ISBLANK(Members[[#This Row],[DependentSSN]]),NOT(ISBLANK(Members[[#This Row],[Dental Policy]]))), "CoverageLevels", "Waivers")</f>
        <v>Waivers</v>
      </c>
      <c r="BL817" t="str">
        <f>IF(AND(ISBLANK(Members[[#This Row],[DependentSSN]]),NOT(ISBLANK(Members[[#This Row],[VisionPolicy]]))), "CoverageLevels", "Waivers")</f>
        <v>Waivers</v>
      </c>
      <c r="BM817">
        <f t="array" ref="BM817">A816</f>
        <v>0</v>
      </c>
    </row>
    <row r="818" spans="2:65" x14ac:dyDescent="0.25">
      <c r="B818" s="67"/>
      <c r="C818" s="68"/>
      <c r="D818" s="68"/>
      <c r="E818" s="69"/>
      <c r="F818" s="68"/>
      <c r="G818" s="69"/>
      <c r="H818" s="68"/>
      <c r="I818" s="68"/>
      <c r="J818" s="70"/>
      <c r="K818" s="68"/>
      <c r="L818" s="68"/>
      <c r="M818" s="71"/>
      <c r="N818" s="69"/>
      <c r="O818" s="69"/>
      <c r="P818" s="69"/>
      <c r="Q818" s="69"/>
      <c r="R818" s="69"/>
      <c r="S818" s="69"/>
      <c r="T818" s="68" t="str">
        <f>IF(IFERROR(VLOOKUP(Members[[#This Row],[Subscriber SSN]],$C$7:T817,18,FALSE), "") = 0, "",IFERROR(VLOOKUP(Members[[#This Row],[Subscriber SSN]],$C$7:T817,18,FALSE), ""))</f>
        <v/>
      </c>
      <c r="U818" s="68" t="str">
        <f>IF(IFERROR(VLOOKUP(Members[[#This Row],[Subscriber SSN]],$C$7:U817,19,FALSE), "") = 0, "",IFERROR(VLOOKUP(Members[[#This Row],[Subscriber SSN]],$C$7:U817,19,FALSE), ""))</f>
        <v/>
      </c>
      <c r="V818" s="69" t="str">
        <f>IF(IFERROR(VLOOKUP(Members[[#This Row],[Subscriber SSN]],$C$7:V817,20,FALSE), "") = 0, "", IFERROR(VLOOKUP(Members[[#This Row],[Subscriber SSN]],$C$7:V817,20,FALSE), ""))</f>
        <v/>
      </c>
      <c r="W818" s="68" t="str">
        <f>IF(IFERROR(VLOOKUP(Members[[#This Row],[Subscriber SSN]],$C$7:W817,21,FALSE), "") = 0, "", IFERROR(VLOOKUP(Members[[#This Row],[Subscriber SSN]],$C$7:W817,21,FALSE), ""))</f>
        <v/>
      </c>
      <c r="X818" s="68" t="str">
        <f>IF(IFERROR(VLOOKUP(Members[[#This Row],[Subscriber SSN]],$C$7:X817,22,FALSE), "") = 0, "", IFERROR(VLOOKUP(Members[[#This Row],[Subscriber SSN]],$C$7:X817,22,FALSE), ""))</f>
        <v/>
      </c>
      <c r="Y818" s="68"/>
      <c r="Z818" s="72"/>
      <c r="AA818" s="69"/>
      <c r="AB818" s="69"/>
      <c r="AC818" s="70"/>
      <c r="AD818" s="110">
        <f t="shared" si="24"/>
        <v>45292</v>
      </c>
      <c r="AE818" s="69"/>
      <c r="AF818" s="69"/>
      <c r="AG818" s="71"/>
      <c r="AH818" s="69"/>
      <c r="AI818" s="69"/>
      <c r="AJ818" s="69"/>
      <c r="AK818" s="69"/>
      <c r="AL818" s="69"/>
      <c r="AM818" s="69"/>
      <c r="AN818" s="69"/>
      <c r="AO818" s="69"/>
      <c r="AP818" s="73"/>
      <c r="AQ818" s="73"/>
      <c r="AR818" s="73"/>
      <c r="AS818" s="73"/>
      <c r="AT818" s="73"/>
      <c r="AU818" s="73"/>
      <c r="AV818" s="73"/>
      <c r="AW818" s="73"/>
      <c r="AX818" s="73"/>
      <c r="AY818" s="73"/>
      <c r="AZ818" s="73"/>
      <c r="BA818" s="73"/>
      <c r="BB818" s="73"/>
      <c r="BC818" s="74"/>
      <c r="BD818" s="222" t="str">
        <f t="shared" si="25"/>
        <v xml:space="preserve"> </v>
      </c>
      <c r="BE818" s="76">
        <f ca="1">Validation!H818</f>
        <v>2</v>
      </c>
      <c r="BF818" t="str">
        <f ca="1">Validation!I818</f>
        <v/>
      </c>
      <c r="BJ818" t="str">
        <f>IF(AND(ISBLANK(Members[[#This Row],[DependentSSN]]),NOT(ISBLANK(Members[[#This Row],[MedicalPolicy]]))), "CoverageLevels", "Waivers")</f>
        <v>Waivers</v>
      </c>
      <c r="BK818" t="str">
        <f>IF(AND(ISBLANK(Members[[#This Row],[DependentSSN]]),NOT(ISBLANK(Members[[#This Row],[Dental Policy]]))), "CoverageLevels", "Waivers")</f>
        <v>Waivers</v>
      </c>
      <c r="BL818" t="str">
        <f>IF(AND(ISBLANK(Members[[#This Row],[DependentSSN]]),NOT(ISBLANK(Members[[#This Row],[VisionPolicy]]))), "CoverageLevels", "Waivers")</f>
        <v>Waivers</v>
      </c>
      <c r="BM818">
        <f t="array" ref="BM818">A817</f>
        <v>0</v>
      </c>
    </row>
    <row r="819" spans="2:65" x14ac:dyDescent="0.25">
      <c r="B819" s="67"/>
      <c r="C819" s="68"/>
      <c r="D819" s="68"/>
      <c r="E819" s="69"/>
      <c r="F819" s="68"/>
      <c r="G819" s="69"/>
      <c r="H819" s="68"/>
      <c r="I819" s="68"/>
      <c r="J819" s="70"/>
      <c r="K819" s="68"/>
      <c r="L819" s="68"/>
      <c r="M819" s="71"/>
      <c r="N819" s="69"/>
      <c r="O819" s="69"/>
      <c r="P819" s="69"/>
      <c r="Q819" s="69"/>
      <c r="R819" s="69"/>
      <c r="S819" s="69"/>
      <c r="T819" s="68" t="str">
        <f>IF(IFERROR(VLOOKUP(Members[[#This Row],[Subscriber SSN]],$C$7:T818,18,FALSE), "") = 0, "",IFERROR(VLOOKUP(Members[[#This Row],[Subscriber SSN]],$C$7:T818,18,FALSE), ""))</f>
        <v/>
      </c>
      <c r="U819" s="68" t="str">
        <f>IF(IFERROR(VLOOKUP(Members[[#This Row],[Subscriber SSN]],$C$7:U818,19,FALSE), "") = 0, "",IFERROR(VLOOKUP(Members[[#This Row],[Subscriber SSN]],$C$7:U818,19,FALSE), ""))</f>
        <v/>
      </c>
      <c r="V819" s="69" t="str">
        <f>IF(IFERROR(VLOOKUP(Members[[#This Row],[Subscriber SSN]],$C$7:V818,20,FALSE), "") = 0, "", IFERROR(VLOOKUP(Members[[#This Row],[Subscriber SSN]],$C$7:V818,20,FALSE), ""))</f>
        <v/>
      </c>
      <c r="W819" s="68" t="str">
        <f>IF(IFERROR(VLOOKUP(Members[[#This Row],[Subscriber SSN]],$C$7:W818,21,FALSE), "") = 0, "", IFERROR(VLOOKUP(Members[[#This Row],[Subscriber SSN]],$C$7:W818,21,FALSE), ""))</f>
        <v/>
      </c>
      <c r="X819" s="68" t="str">
        <f>IF(IFERROR(VLOOKUP(Members[[#This Row],[Subscriber SSN]],$C$7:X818,22,FALSE), "") = 0, "", IFERROR(VLOOKUP(Members[[#This Row],[Subscriber SSN]],$C$7:X818,22,FALSE), ""))</f>
        <v/>
      </c>
      <c r="Y819" s="68"/>
      <c r="Z819" s="72"/>
      <c r="AA819" s="69"/>
      <c r="AB819" s="69"/>
      <c r="AC819" s="70"/>
      <c r="AD819" s="110">
        <f t="shared" si="24"/>
        <v>45292</v>
      </c>
      <c r="AE819" s="69"/>
      <c r="AF819" s="69"/>
      <c r="AG819" s="71"/>
      <c r="AH819" s="69"/>
      <c r="AI819" s="69"/>
      <c r="AJ819" s="69"/>
      <c r="AK819" s="69"/>
      <c r="AL819" s="69"/>
      <c r="AM819" s="69"/>
      <c r="AN819" s="69"/>
      <c r="AO819" s="69"/>
      <c r="AP819" s="73"/>
      <c r="AQ819" s="73"/>
      <c r="AR819" s="73"/>
      <c r="AS819" s="73"/>
      <c r="AT819" s="73"/>
      <c r="AU819" s="73"/>
      <c r="AV819" s="73"/>
      <c r="AW819" s="73"/>
      <c r="AX819" s="73"/>
      <c r="AY819" s="73"/>
      <c r="AZ819" s="73"/>
      <c r="BA819" s="73"/>
      <c r="BB819" s="73"/>
      <c r="BC819" s="74"/>
      <c r="BD819" s="222" t="str">
        <f t="shared" si="25"/>
        <v xml:space="preserve"> </v>
      </c>
      <c r="BE819" s="76">
        <f ca="1">Validation!H819</f>
        <v>2</v>
      </c>
      <c r="BF819" t="str">
        <f ca="1">Validation!I819</f>
        <v/>
      </c>
      <c r="BJ819" t="str">
        <f>IF(AND(ISBLANK(Members[[#This Row],[DependentSSN]]),NOT(ISBLANK(Members[[#This Row],[MedicalPolicy]]))), "CoverageLevels", "Waivers")</f>
        <v>Waivers</v>
      </c>
      <c r="BK819" t="str">
        <f>IF(AND(ISBLANK(Members[[#This Row],[DependentSSN]]),NOT(ISBLANK(Members[[#This Row],[Dental Policy]]))), "CoverageLevels", "Waivers")</f>
        <v>Waivers</v>
      </c>
      <c r="BL819" t="str">
        <f>IF(AND(ISBLANK(Members[[#This Row],[DependentSSN]]),NOT(ISBLANK(Members[[#This Row],[VisionPolicy]]))), "CoverageLevels", "Waivers")</f>
        <v>Waivers</v>
      </c>
      <c r="BM819">
        <f t="array" ref="BM819">A818</f>
        <v>0</v>
      </c>
    </row>
    <row r="820" spans="2:65" x14ac:dyDescent="0.25">
      <c r="B820" s="67"/>
      <c r="C820" s="68"/>
      <c r="D820" s="68"/>
      <c r="E820" s="69"/>
      <c r="F820" s="68"/>
      <c r="G820" s="69"/>
      <c r="H820" s="68"/>
      <c r="I820" s="68"/>
      <c r="J820" s="70"/>
      <c r="K820" s="68"/>
      <c r="L820" s="68"/>
      <c r="M820" s="71"/>
      <c r="N820" s="69"/>
      <c r="O820" s="69"/>
      <c r="P820" s="69"/>
      <c r="Q820" s="69"/>
      <c r="R820" s="69"/>
      <c r="S820" s="69"/>
      <c r="T820" s="68" t="str">
        <f>IF(IFERROR(VLOOKUP(Members[[#This Row],[Subscriber SSN]],$C$7:T819,18,FALSE), "") = 0, "",IFERROR(VLOOKUP(Members[[#This Row],[Subscriber SSN]],$C$7:T819,18,FALSE), ""))</f>
        <v/>
      </c>
      <c r="U820" s="68" t="str">
        <f>IF(IFERROR(VLOOKUP(Members[[#This Row],[Subscriber SSN]],$C$7:U819,19,FALSE), "") = 0, "",IFERROR(VLOOKUP(Members[[#This Row],[Subscriber SSN]],$C$7:U819,19,FALSE), ""))</f>
        <v/>
      </c>
      <c r="V820" s="69" t="str">
        <f>IF(IFERROR(VLOOKUP(Members[[#This Row],[Subscriber SSN]],$C$7:V819,20,FALSE), "") = 0, "", IFERROR(VLOOKUP(Members[[#This Row],[Subscriber SSN]],$C$7:V819,20,FALSE), ""))</f>
        <v/>
      </c>
      <c r="W820" s="68" t="str">
        <f>IF(IFERROR(VLOOKUP(Members[[#This Row],[Subscriber SSN]],$C$7:W819,21,FALSE), "") = 0, "", IFERROR(VLOOKUP(Members[[#This Row],[Subscriber SSN]],$C$7:W819,21,FALSE), ""))</f>
        <v/>
      </c>
      <c r="X820" s="68" t="str">
        <f>IF(IFERROR(VLOOKUP(Members[[#This Row],[Subscriber SSN]],$C$7:X819,22,FALSE), "") = 0, "", IFERROR(VLOOKUP(Members[[#This Row],[Subscriber SSN]],$C$7:X819,22,FALSE), ""))</f>
        <v/>
      </c>
      <c r="Y820" s="68"/>
      <c r="Z820" s="72"/>
      <c r="AA820" s="69"/>
      <c r="AB820" s="69"/>
      <c r="AC820" s="70"/>
      <c r="AD820" s="110">
        <f t="shared" si="24"/>
        <v>45292</v>
      </c>
      <c r="AE820" s="69"/>
      <c r="AF820" s="69"/>
      <c r="AG820" s="71"/>
      <c r="AH820" s="69"/>
      <c r="AI820" s="69"/>
      <c r="AJ820" s="69"/>
      <c r="AK820" s="69"/>
      <c r="AL820" s="69"/>
      <c r="AM820" s="69"/>
      <c r="AN820" s="69"/>
      <c r="AO820" s="69"/>
      <c r="AP820" s="73"/>
      <c r="AQ820" s="73"/>
      <c r="AR820" s="73"/>
      <c r="AS820" s="73"/>
      <c r="AT820" s="73"/>
      <c r="AU820" s="73"/>
      <c r="AV820" s="73"/>
      <c r="AW820" s="73"/>
      <c r="AX820" s="73"/>
      <c r="AY820" s="73"/>
      <c r="AZ820" s="73"/>
      <c r="BA820" s="73"/>
      <c r="BB820" s="73"/>
      <c r="BC820" s="74"/>
      <c r="BD820" s="222" t="str">
        <f t="shared" si="25"/>
        <v xml:space="preserve"> </v>
      </c>
      <c r="BE820" s="76">
        <f ca="1">Validation!H820</f>
        <v>2</v>
      </c>
      <c r="BF820" t="str">
        <f ca="1">Validation!I820</f>
        <v/>
      </c>
      <c r="BJ820" t="str">
        <f>IF(AND(ISBLANK(Members[[#This Row],[DependentSSN]]),NOT(ISBLANK(Members[[#This Row],[MedicalPolicy]]))), "CoverageLevels", "Waivers")</f>
        <v>Waivers</v>
      </c>
      <c r="BK820" t="str">
        <f>IF(AND(ISBLANK(Members[[#This Row],[DependentSSN]]),NOT(ISBLANK(Members[[#This Row],[Dental Policy]]))), "CoverageLevels", "Waivers")</f>
        <v>Waivers</v>
      </c>
      <c r="BL820" t="str">
        <f>IF(AND(ISBLANK(Members[[#This Row],[DependentSSN]]),NOT(ISBLANK(Members[[#This Row],[VisionPolicy]]))), "CoverageLevels", "Waivers")</f>
        <v>Waivers</v>
      </c>
      <c r="BM820">
        <f t="array" ref="BM820">A819</f>
        <v>0</v>
      </c>
    </row>
    <row r="821" spans="2:65" x14ac:dyDescent="0.25">
      <c r="B821" s="67"/>
      <c r="C821" s="68"/>
      <c r="D821" s="68"/>
      <c r="E821" s="69"/>
      <c r="F821" s="68"/>
      <c r="G821" s="69"/>
      <c r="H821" s="68"/>
      <c r="I821" s="68"/>
      <c r="J821" s="70"/>
      <c r="K821" s="68"/>
      <c r="L821" s="68"/>
      <c r="M821" s="71"/>
      <c r="N821" s="69"/>
      <c r="O821" s="69"/>
      <c r="P821" s="69"/>
      <c r="Q821" s="69"/>
      <c r="R821" s="69"/>
      <c r="S821" s="69"/>
      <c r="T821" s="68" t="str">
        <f>IF(IFERROR(VLOOKUP(Members[[#This Row],[Subscriber SSN]],$C$7:T820,18,FALSE), "") = 0, "",IFERROR(VLOOKUP(Members[[#This Row],[Subscriber SSN]],$C$7:T820,18,FALSE), ""))</f>
        <v/>
      </c>
      <c r="U821" s="68" t="str">
        <f>IF(IFERROR(VLOOKUP(Members[[#This Row],[Subscriber SSN]],$C$7:U820,19,FALSE), "") = 0, "",IFERROR(VLOOKUP(Members[[#This Row],[Subscriber SSN]],$C$7:U820,19,FALSE), ""))</f>
        <v/>
      </c>
      <c r="V821" s="69" t="str">
        <f>IF(IFERROR(VLOOKUP(Members[[#This Row],[Subscriber SSN]],$C$7:V820,20,FALSE), "") = 0, "", IFERROR(VLOOKUP(Members[[#This Row],[Subscriber SSN]],$C$7:V820,20,FALSE), ""))</f>
        <v/>
      </c>
      <c r="W821" s="68" t="str">
        <f>IF(IFERROR(VLOOKUP(Members[[#This Row],[Subscriber SSN]],$C$7:W820,21,FALSE), "") = 0, "", IFERROR(VLOOKUP(Members[[#This Row],[Subscriber SSN]],$C$7:W820,21,FALSE), ""))</f>
        <v/>
      </c>
      <c r="X821" s="68" t="str">
        <f>IF(IFERROR(VLOOKUP(Members[[#This Row],[Subscriber SSN]],$C$7:X820,22,FALSE), "") = 0, "", IFERROR(VLOOKUP(Members[[#This Row],[Subscriber SSN]],$C$7:X820,22,FALSE), ""))</f>
        <v/>
      </c>
      <c r="Y821" s="68"/>
      <c r="Z821" s="72"/>
      <c r="AA821" s="69"/>
      <c r="AB821" s="69"/>
      <c r="AC821" s="70"/>
      <c r="AD821" s="110">
        <f t="shared" si="24"/>
        <v>45292</v>
      </c>
      <c r="AE821" s="69"/>
      <c r="AF821" s="69"/>
      <c r="AG821" s="71"/>
      <c r="AH821" s="69"/>
      <c r="AI821" s="69"/>
      <c r="AJ821" s="69"/>
      <c r="AK821" s="69"/>
      <c r="AL821" s="69"/>
      <c r="AM821" s="69"/>
      <c r="AN821" s="69"/>
      <c r="AO821" s="69"/>
      <c r="AP821" s="73"/>
      <c r="AQ821" s="73"/>
      <c r="AR821" s="73"/>
      <c r="AS821" s="73"/>
      <c r="AT821" s="73"/>
      <c r="AU821" s="73"/>
      <c r="AV821" s="73"/>
      <c r="AW821" s="73"/>
      <c r="AX821" s="73"/>
      <c r="AY821" s="73"/>
      <c r="AZ821" s="73"/>
      <c r="BA821" s="73"/>
      <c r="BB821" s="73"/>
      <c r="BC821" s="74"/>
      <c r="BD821" s="222" t="str">
        <f t="shared" si="25"/>
        <v xml:space="preserve"> </v>
      </c>
      <c r="BE821" s="76">
        <f ca="1">Validation!H821</f>
        <v>2</v>
      </c>
      <c r="BF821" t="str">
        <f ca="1">Validation!I821</f>
        <v/>
      </c>
      <c r="BJ821" t="str">
        <f>IF(AND(ISBLANK(Members[[#This Row],[DependentSSN]]),NOT(ISBLANK(Members[[#This Row],[MedicalPolicy]]))), "CoverageLevels", "Waivers")</f>
        <v>Waivers</v>
      </c>
      <c r="BK821" t="str">
        <f>IF(AND(ISBLANK(Members[[#This Row],[DependentSSN]]),NOT(ISBLANK(Members[[#This Row],[Dental Policy]]))), "CoverageLevels", "Waivers")</f>
        <v>Waivers</v>
      </c>
      <c r="BL821" t="str">
        <f>IF(AND(ISBLANK(Members[[#This Row],[DependentSSN]]),NOT(ISBLANK(Members[[#This Row],[VisionPolicy]]))), "CoverageLevels", "Waivers")</f>
        <v>Waivers</v>
      </c>
      <c r="BM821">
        <f t="array" ref="BM821">A820</f>
        <v>0</v>
      </c>
    </row>
    <row r="822" spans="2:65" x14ac:dyDescent="0.25">
      <c r="B822" s="67"/>
      <c r="C822" s="68"/>
      <c r="D822" s="68"/>
      <c r="E822" s="69"/>
      <c r="F822" s="68"/>
      <c r="G822" s="69"/>
      <c r="H822" s="68"/>
      <c r="I822" s="68"/>
      <c r="J822" s="70"/>
      <c r="K822" s="68"/>
      <c r="L822" s="68"/>
      <c r="M822" s="71"/>
      <c r="N822" s="69"/>
      <c r="O822" s="69"/>
      <c r="P822" s="69"/>
      <c r="Q822" s="69"/>
      <c r="R822" s="69"/>
      <c r="S822" s="69"/>
      <c r="T822" s="68" t="str">
        <f>IF(IFERROR(VLOOKUP(Members[[#This Row],[Subscriber SSN]],$C$7:T821,18,FALSE), "") = 0, "",IFERROR(VLOOKUP(Members[[#This Row],[Subscriber SSN]],$C$7:T821,18,FALSE), ""))</f>
        <v/>
      </c>
      <c r="U822" s="68" t="str">
        <f>IF(IFERROR(VLOOKUP(Members[[#This Row],[Subscriber SSN]],$C$7:U821,19,FALSE), "") = 0, "",IFERROR(VLOOKUP(Members[[#This Row],[Subscriber SSN]],$C$7:U821,19,FALSE), ""))</f>
        <v/>
      </c>
      <c r="V822" s="69" t="str">
        <f>IF(IFERROR(VLOOKUP(Members[[#This Row],[Subscriber SSN]],$C$7:V821,20,FALSE), "") = 0, "", IFERROR(VLOOKUP(Members[[#This Row],[Subscriber SSN]],$C$7:V821,20,FALSE), ""))</f>
        <v/>
      </c>
      <c r="W822" s="68" t="str">
        <f>IF(IFERROR(VLOOKUP(Members[[#This Row],[Subscriber SSN]],$C$7:W821,21,FALSE), "") = 0, "", IFERROR(VLOOKUP(Members[[#This Row],[Subscriber SSN]],$C$7:W821,21,FALSE), ""))</f>
        <v/>
      </c>
      <c r="X822" s="68" t="str">
        <f>IF(IFERROR(VLOOKUP(Members[[#This Row],[Subscriber SSN]],$C$7:X821,22,FALSE), "") = 0, "", IFERROR(VLOOKUP(Members[[#This Row],[Subscriber SSN]],$C$7:X821,22,FALSE), ""))</f>
        <v/>
      </c>
      <c r="Y822" s="68"/>
      <c r="Z822" s="72"/>
      <c r="AA822" s="69"/>
      <c r="AB822" s="69"/>
      <c r="AC822" s="70"/>
      <c r="AD822" s="110">
        <f t="shared" si="24"/>
        <v>45292</v>
      </c>
      <c r="AE822" s="69"/>
      <c r="AF822" s="69"/>
      <c r="AG822" s="71"/>
      <c r="AH822" s="69"/>
      <c r="AI822" s="69"/>
      <c r="AJ822" s="69"/>
      <c r="AK822" s="69"/>
      <c r="AL822" s="69"/>
      <c r="AM822" s="69"/>
      <c r="AN822" s="69"/>
      <c r="AO822" s="69"/>
      <c r="AP822" s="73"/>
      <c r="AQ822" s="73"/>
      <c r="AR822" s="73"/>
      <c r="AS822" s="73"/>
      <c r="AT822" s="73"/>
      <c r="AU822" s="73"/>
      <c r="AV822" s="73"/>
      <c r="AW822" s="73"/>
      <c r="AX822" s="73"/>
      <c r="AY822" s="73"/>
      <c r="AZ822" s="73"/>
      <c r="BA822" s="73"/>
      <c r="BB822" s="73"/>
      <c r="BC822" s="74"/>
      <c r="BD822" s="222" t="str">
        <f t="shared" si="25"/>
        <v xml:space="preserve"> </v>
      </c>
      <c r="BE822" s="76">
        <f ca="1">Validation!H822</f>
        <v>2</v>
      </c>
      <c r="BF822" t="str">
        <f ca="1">Validation!I822</f>
        <v/>
      </c>
      <c r="BJ822" t="str">
        <f>IF(AND(ISBLANK(Members[[#This Row],[DependentSSN]]),NOT(ISBLANK(Members[[#This Row],[MedicalPolicy]]))), "CoverageLevels", "Waivers")</f>
        <v>Waivers</v>
      </c>
      <c r="BK822" t="str">
        <f>IF(AND(ISBLANK(Members[[#This Row],[DependentSSN]]),NOT(ISBLANK(Members[[#This Row],[Dental Policy]]))), "CoverageLevels", "Waivers")</f>
        <v>Waivers</v>
      </c>
      <c r="BL822" t="str">
        <f>IF(AND(ISBLANK(Members[[#This Row],[DependentSSN]]),NOT(ISBLANK(Members[[#This Row],[VisionPolicy]]))), "CoverageLevels", "Waivers")</f>
        <v>Waivers</v>
      </c>
      <c r="BM822">
        <f t="array" ref="BM822">A821</f>
        <v>0</v>
      </c>
    </row>
    <row r="823" spans="2:65" x14ac:dyDescent="0.25">
      <c r="B823" s="67"/>
      <c r="C823" s="68"/>
      <c r="D823" s="68"/>
      <c r="E823" s="69"/>
      <c r="F823" s="68"/>
      <c r="G823" s="69"/>
      <c r="H823" s="68"/>
      <c r="I823" s="68"/>
      <c r="J823" s="70"/>
      <c r="K823" s="68"/>
      <c r="L823" s="68"/>
      <c r="M823" s="71"/>
      <c r="N823" s="69"/>
      <c r="O823" s="69"/>
      <c r="P823" s="69"/>
      <c r="Q823" s="69"/>
      <c r="R823" s="69"/>
      <c r="S823" s="69"/>
      <c r="T823" s="68" t="str">
        <f>IF(IFERROR(VLOOKUP(Members[[#This Row],[Subscriber SSN]],$C$7:T822,18,FALSE), "") = 0, "",IFERROR(VLOOKUP(Members[[#This Row],[Subscriber SSN]],$C$7:T822,18,FALSE), ""))</f>
        <v/>
      </c>
      <c r="U823" s="68" t="str">
        <f>IF(IFERROR(VLOOKUP(Members[[#This Row],[Subscriber SSN]],$C$7:U822,19,FALSE), "") = 0, "",IFERROR(VLOOKUP(Members[[#This Row],[Subscriber SSN]],$C$7:U822,19,FALSE), ""))</f>
        <v/>
      </c>
      <c r="V823" s="69" t="str">
        <f>IF(IFERROR(VLOOKUP(Members[[#This Row],[Subscriber SSN]],$C$7:V822,20,FALSE), "") = 0, "", IFERROR(VLOOKUP(Members[[#This Row],[Subscriber SSN]],$C$7:V822,20,FALSE), ""))</f>
        <v/>
      </c>
      <c r="W823" s="68" t="str">
        <f>IF(IFERROR(VLOOKUP(Members[[#This Row],[Subscriber SSN]],$C$7:W822,21,FALSE), "") = 0, "", IFERROR(VLOOKUP(Members[[#This Row],[Subscriber SSN]],$C$7:W822,21,FALSE), ""))</f>
        <v/>
      </c>
      <c r="X823" s="68" t="str">
        <f>IF(IFERROR(VLOOKUP(Members[[#This Row],[Subscriber SSN]],$C$7:X822,22,FALSE), "") = 0, "", IFERROR(VLOOKUP(Members[[#This Row],[Subscriber SSN]],$C$7:X822,22,FALSE), ""))</f>
        <v/>
      </c>
      <c r="Y823" s="68"/>
      <c r="Z823" s="72"/>
      <c r="AA823" s="69"/>
      <c r="AB823" s="69"/>
      <c r="AC823" s="70"/>
      <c r="AD823" s="110">
        <f t="shared" si="24"/>
        <v>45292</v>
      </c>
      <c r="AE823" s="69"/>
      <c r="AF823" s="69"/>
      <c r="AG823" s="71"/>
      <c r="AH823" s="69"/>
      <c r="AI823" s="69"/>
      <c r="AJ823" s="69"/>
      <c r="AK823" s="69"/>
      <c r="AL823" s="69"/>
      <c r="AM823" s="69"/>
      <c r="AN823" s="69"/>
      <c r="AO823" s="69"/>
      <c r="AP823" s="73"/>
      <c r="AQ823" s="73"/>
      <c r="AR823" s="73"/>
      <c r="AS823" s="73"/>
      <c r="AT823" s="73"/>
      <c r="AU823" s="73"/>
      <c r="AV823" s="73"/>
      <c r="AW823" s="73"/>
      <c r="AX823" s="73"/>
      <c r="AY823" s="73"/>
      <c r="AZ823" s="73"/>
      <c r="BA823" s="73"/>
      <c r="BB823" s="73"/>
      <c r="BC823" s="74"/>
      <c r="BD823" s="222" t="str">
        <f t="shared" si="25"/>
        <v xml:space="preserve"> </v>
      </c>
      <c r="BE823" s="76">
        <f ca="1">Validation!H823</f>
        <v>2</v>
      </c>
      <c r="BF823" t="str">
        <f ca="1">Validation!I823</f>
        <v/>
      </c>
      <c r="BJ823" t="str">
        <f>IF(AND(ISBLANK(Members[[#This Row],[DependentSSN]]),NOT(ISBLANK(Members[[#This Row],[MedicalPolicy]]))), "CoverageLevels", "Waivers")</f>
        <v>Waivers</v>
      </c>
      <c r="BK823" t="str">
        <f>IF(AND(ISBLANK(Members[[#This Row],[DependentSSN]]),NOT(ISBLANK(Members[[#This Row],[Dental Policy]]))), "CoverageLevels", "Waivers")</f>
        <v>Waivers</v>
      </c>
      <c r="BL823" t="str">
        <f>IF(AND(ISBLANK(Members[[#This Row],[DependentSSN]]),NOT(ISBLANK(Members[[#This Row],[VisionPolicy]]))), "CoverageLevels", "Waivers")</f>
        <v>Waivers</v>
      </c>
      <c r="BM823">
        <f t="array" ref="BM823">A822</f>
        <v>0</v>
      </c>
    </row>
    <row r="824" spans="2:65" x14ac:dyDescent="0.25">
      <c r="B824" s="67"/>
      <c r="C824" s="68"/>
      <c r="D824" s="68"/>
      <c r="E824" s="69"/>
      <c r="F824" s="68"/>
      <c r="G824" s="69"/>
      <c r="H824" s="68"/>
      <c r="I824" s="68"/>
      <c r="J824" s="70"/>
      <c r="K824" s="68"/>
      <c r="L824" s="68"/>
      <c r="M824" s="71"/>
      <c r="N824" s="69"/>
      <c r="O824" s="69"/>
      <c r="P824" s="69"/>
      <c r="Q824" s="69"/>
      <c r="R824" s="69"/>
      <c r="S824" s="69"/>
      <c r="T824" s="68" t="str">
        <f>IF(IFERROR(VLOOKUP(Members[[#This Row],[Subscriber SSN]],$C$7:T823,18,FALSE), "") = 0, "",IFERROR(VLOOKUP(Members[[#This Row],[Subscriber SSN]],$C$7:T823,18,FALSE), ""))</f>
        <v/>
      </c>
      <c r="U824" s="68" t="str">
        <f>IF(IFERROR(VLOOKUP(Members[[#This Row],[Subscriber SSN]],$C$7:U823,19,FALSE), "") = 0, "",IFERROR(VLOOKUP(Members[[#This Row],[Subscriber SSN]],$C$7:U823,19,FALSE), ""))</f>
        <v/>
      </c>
      <c r="V824" s="69" t="str">
        <f>IF(IFERROR(VLOOKUP(Members[[#This Row],[Subscriber SSN]],$C$7:V823,20,FALSE), "") = 0, "", IFERROR(VLOOKUP(Members[[#This Row],[Subscriber SSN]],$C$7:V823,20,FALSE), ""))</f>
        <v/>
      </c>
      <c r="W824" s="68" t="str">
        <f>IF(IFERROR(VLOOKUP(Members[[#This Row],[Subscriber SSN]],$C$7:W823,21,FALSE), "") = 0, "", IFERROR(VLOOKUP(Members[[#This Row],[Subscriber SSN]],$C$7:W823,21,FALSE), ""))</f>
        <v/>
      </c>
      <c r="X824" s="68" t="str">
        <f>IF(IFERROR(VLOOKUP(Members[[#This Row],[Subscriber SSN]],$C$7:X823,22,FALSE), "") = 0, "", IFERROR(VLOOKUP(Members[[#This Row],[Subscriber SSN]],$C$7:X823,22,FALSE), ""))</f>
        <v/>
      </c>
      <c r="Y824" s="68"/>
      <c r="Z824" s="72"/>
      <c r="AA824" s="69"/>
      <c r="AB824" s="69"/>
      <c r="AC824" s="70"/>
      <c r="AD824" s="110">
        <f t="shared" si="24"/>
        <v>45292</v>
      </c>
      <c r="AE824" s="69"/>
      <c r="AF824" s="69"/>
      <c r="AG824" s="71"/>
      <c r="AH824" s="69"/>
      <c r="AI824" s="69"/>
      <c r="AJ824" s="69"/>
      <c r="AK824" s="69"/>
      <c r="AL824" s="69"/>
      <c r="AM824" s="69"/>
      <c r="AN824" s="69"/>
      <c r="AO824" s="69"/>
      <c r="AP824" s="73"/>
      <c r="AQ824" s="73"/>
      <c r="AR824" s="73"/>
      <c r="AS824" s="73"/>
      <c r="AT824" s="73"/>
      <c r="AU824" s="73"/>
      <c r="AV824" s="73"/>
      <c r="AW824" s="73"/>
      <c r="AX824" s="73"/>
      <c r="AY824" s="73"/>
      <c r="AZ824" s="73"/>
      <c r="BA824" s="73"/>
      <c r="BB824" s="73"/>
      <c r="BC824" s="74"/>
      <c r="BD824" s="222" t="str">
        <f t="shared" si="25"/>
        <v xml:space="preserve"> </v>
      </c>
      <c r="BE824" s="76">
        <f ca="1">Validation!H824</f>
        <v>2</v>
      </c>
      <c r="BF824" t="str">
        <f ca="1">Validation!I824</f>
        <v/>
      </c>
      <c r="BJ824" t="str">
        <f>IF(AND(ISBLANK(Members[[#This Row],[DependentSSN]]),NOT(ISBLANK(Members[[#This Row],[MedicalPolicy]]))), "CoverageLevels", "Waivers")</f>
        <v>Waivers</v>
      </c>
      <c r="BK824" t="str">
        <f>IF(AND(ISBLANK(Members[[#This Row],[DependentSSN]]),NOT(ISBLANK(Members[[#This Row],[Dental Policy]]))), "CoverageLevels", "Waivers")</f>
        <v>Waivers</v>
      </c>
      <c r="BL824" t="str">
        <f>IF(AND(ISBLANK(Members[[#This Row],[DependentSSN]]),NOT(ISBLANK(Members[[#This Row],[VisionPolicy]]))), "CoverageLevels", "Waivers")</f>
        <v>Waivers</v>
      </c>
      <c r="BM824">
        <f t="array" ref="BM824">A823</f>
        <v>0</v>
      </c>
    </row>
    <row r="825" spans="2:65" x14ac:dyDescent="0.25">
      <c r="B825" s="67"/>
      <c r="C825" s="68"/>
      <c r="D825" s="68"/>
      <c r="E825" s="69"/>
      <c r="F825" s="68"/>
      <c r="G825" s="69"/>
      <c r="H825" s="68"/>
      <c r="I825" s="68"/>
      <c r="J825" s="70"/>
      <c r="K825" s="68"/>
      <c r="L825" s="68"/>
      <c r="M825" s="71"/>
      <c r="N825" s="69"/>
      <c r="O825" s="69"/>
      <c r="P825" s="69"/>
      <c r="Q825" s="69"/>
      <c r="R825" s="69"/>
      <c r="S825" s="69"/>
      <c r="T825" s="68" t="str">
        <f>IF(IFERROR(VLOOKUP(Members[[#This Row],[Subscriber SSN]],$C$7:T824,18,FALSE), "") = 0, "",IFERROR(VLOOKUP(Members[[#This Row],[Subscriber SSN]],$C$7:T824,18,FALSE), ""))</f>
        <v/>
      </c>
      <c r="U825" s="68" t="str">
        <f>IF(IFERROR(VLOOKUP(Members[[#This Row],[Subscriber SSN]],$C$7:U824,19,FALSE), "") = 0, "",IFERROR(VLOOKUP(Members[[#This Row],[Subscriber SSN]],$C$7:U824,19,FALSE), ""))</f>
        <v/>
      </c>
      <c r="V825" s="69" t="str">
        <f>IF(IFERROR(VLOOKUP(Members[[#This Row],[Subscriber SSN]],$C$7:V824,20,FALSE), "") = 0, "", IFERROR(VLOOKUP(Members[[#This Row],[Subscriber SSN]],$C$7:V824,20,FALSE), ""))</f>
        <v/>
      </c>
      <c r="W825" s="68" t="str">
        <f>IF(IFERROR(VLOOKUP(Members[[#This Row],[Subscriber SSN]],$C$7:W824,21,FALSE), "") = 0, "", IFERROR(VLOOKUP(Members[[#This Row],[Subscriber SSN]],$C$7:W824,21,FALSE), ""))</f>
        <v/>
      </c>
      <c r="X825" s="68" t="str">
        <f>IF(IFERROR(VLOOKUP(Members[[#This Row],[Subscriber SSN]],$C$7:X824,22,FALSE), "") = 0, "", IFERROR(VLOOKUP(Members[[#This Row],[Subscriber SSN]],$C$7:X824,22,FALSE), ""))</f>
        <v/>
      </c>
      <c r="Y825" s="68"/>
      <c r="Z825" s="72"/>
      <c r="AA825" s="69"/>
      <c r="AB825" s="69"/>
      <c r="AC825" s="70"/>
      <c r="AD825" s="110">
        <f t="shared" si="24"/>
        <v>45292</v>
      </c>
      <c r="AE825" s="69"/>
      <c r="AF825" s="69"/>
      <c r="AG825" s="71"/>
      <c r="AH825" s="69"/>
      <c r="AI825" s="69"/>
      <c r="AJ825" s="69"/>
      <c r="AK825" s="69"/>
      <c r="AL825" s="69"/>
      <c r="AM825" s="69"/>
      <c r="AN825" s="69"/>
      <c r="AO825" s="69"/>
      <c r="AP825" s="73"/>
      <c r="AQ825" s="73"/>
      <c r="AR825" s="73"/>
      <c r="AS825" s="73"/>
      <c r="AT825" s="73"/>
      <c r="AU825" s="73"/>
      <c r="AV825" s="73"/>
      <c r="AW825" s="73"/>
      <c r="AX825" s="73"/>
      <c r="AY825" s="73"/>
      <c r="AZ825" s="73"/>
      <c r="BA825" s="73"/>
      <c r="BB825" s="73"/>
      <c r="BC825" s="74"/>
      <c r="BD825" s="222" t="str">
        <f t="shared" si="25"/>
        <v xml:space="preserve"> </v>
      </c>
      <c r="BE825" s="76">
        <f ca="1">Validation!H825</f>
        <v>2</v>
      </c>
      <c r="BF825" t="str">
        <f ca="1">Validation!I825</f>
        <v/>
      </c>
      <c r="BJ825" t="str">
        <f>IF(AND(ISBLANK(Members[[#This Row],[DependentSSN]]),NOT(ISBLANK(Members[[#This Row],[MedicalPolicy]]))), "CoverageLevels", "Waivers")</f>
        <v>Waivers</v>
      </c>
      <c r="BK825" t="str">
        <f>IF(AND(ISBLANK(Members[[#This Row],[DependentSSN]]),NOT(ISBLANK(Members[[#This Row],[Dental Policy]]))), "CoverageLevels", "Waivers")</f>
        <v>Waivers</v>
      </c>
      <c r="BL825" t="str">
        <f>IF(AND(ISBLANK(Members[[#This Row],[DependentSSN]]),NOT(ISBLANK(Members[[#This Row],[VisionPolicy]]))), "CoverageLevels", "Waivers")</f>
        <v>Waivers</v>
      </c>
      <c r="BM825">
        <f t="array" ref="BM825">A824</f>
        <v>0</v>
      </c>
    </row>
    <row r="826" spans="2:65" x14ac:dyDescent="0.25">
      <c r="B826" s="67"/>
      <c r="C826" s="68"/>
      <c r="D826" s="68"/>
      <c r="E826" s="69"/>
      <c r="F826" s="68"/>
      <c r="G826" s="69"/>
      <c r="H826" s="68"/>
      <c r="I826" s="68"/>
      <c r="J826" s="70"/>
      <c r="K826" s="68"/>
      <c r="L826" s="68"/>
      <c r="M826" s="71"/>
      <c r="N826" s="69"/>
      <c r="O826" s="69"/>
      <c r="P826" s="69"/>
      <c r="Q826" s="69"/>
      <c r="R826" s="69"/>
      <c r="S826" s="69"/>
      <c r="T826" s="68" t="str">
        <f>IF(IFERROR(VLOOKUP(Members[[#This Row],[Subscriber SSN]],$C$7:T825,18,FALSE), "") = 0, "",IFERROR(VLOOKUP(Members[[#This Row],[Subscriber SSN]],$C$7:T825,18,FALSE), ""))</f>
        <v/>
      </c>
      <c r="U826" s="68" t="str">
        <f>IF(IFERROR(VLOOKUP(Members[[#This Row],[Subscriber SSN]],$C$7:U825,19,FALSE), "") = 0, "",IFERROR(VLOOKUP(Members[[#This Row],[Subscriber SSN]],$C$7:U825,19,FALSE), ""))</f>
        <v/>
      </c>
      <c r="V826" s="69" t="str">
        <f>IF(IFERROR(VLOOKUP(Members[[#This Row],[Subscriber SSN]],$C$7:V825,20,FALSE), "") = 0, "", IFERROR(VLOOKUP(Members[[#This Row],[Subscriber SSN]],$C$7:V825,20,FALSE), ""))</f>
        <v/>
      </c>
      <c r="W826" s="68" t="str">
        <f>IF(IFERROR(VLOOKUP(Members[[#This Row],[Subscriber SSN]],$C$7:W825,21,FALSE), "") = 0, "", IFERROR(VLOOKUP(Members[[#This Row],[Subscriber SSN]],$C$7:W825,21,FALSE), ""))</f>
        <v/>
      </c>
      <c r="X826" s="68" t="str">
        <f>IF(IFERROR(VLOOKUP(Members[[#This Row],[Subscriber SSN]],$C$7:X825,22,FALSE), "") = 0, "", IFERROR(VLOOKUP(Members[[#This Row],[Subscriber SSN]],$C$7:X825,22,FALSE), ""))</f>
        <v/>
      </c>
      <c r="Y826" s="68"/>
      <c r="Z826" s="72"/>
      <c r="AA826" s="69"/>
      <c r="AB826" s="69"/>
      <c r="AC826" s="70"/>
      <c r="AD826" s="110">
        <f t="shared" si="24"/>
        <v>45292</v>
      </c>
      <c r="AE826" s="69"/>
      <c r="AF826" s="69"/>
      <c r="AG826" s="71"/>
      <c r="AH826" s="69"/>
      <c r="AI826" s="69"/>
      <c r="AJ826" s="69"/>
      <c r="AK826" s="69"/>
      <c r="AL826" s="69"/>
      <c r="AM826" s="69"/>
      <c r="AN826" s="69"/>
      <c r="AO826" s="69"/>
      <c r="AP826" s="73"/>
      <c r="AQ826" s="73"/>
      <c r="AR826" s="73"/>
      <c r="AS826" s="73"/>
      <c r="AT826" s="73"/>
      <c r="AU826" s="73"/>
      <c r="AV826" s="73"/>
      <c r="AW826" s="73"/>
      <c r="AX826" s="73"/>
      <c r="AY826" s="73"/>
      <c r="AZ826" s="73"/>
      <c r="BA826" s="73"/>
      <c r="BB826" s="73"/>
      <c r="BC826" s="74"/>
      <c r="BD826" s="222" t="str">
        <f t="shared" si="25"/>
        <v xml:space="preserve"> </v>
      </c>
      <c r="BE826" s="76">
        <f ca="1">Validation!H826</f>
        <v>2</v>
      </c>
      <c r="BF826" t="str">
        <f ca="1">Validation!I826</f>
        <v/>
      </c>
      <c r="BJ826" t="str">
        <f>IF(AND(ISBLANK(Members[[#This Row],[DependentSSN]]),NOT(ISBLANK(Members[[#This Row],[MedicalPolicy]]))), "CoverageLevels", "Waivers")</f>
        <v>Waivers</v>
      </c>
      <c r="BK826" t="str">
        <f>IF(AND(ISBLANK(Members[[#This Row],[DependentSSN]]),NOT(ISBLANK(Members[[#This Row],[Dental Policy]]))), "CoverageLevels", "Waivers")</f>
        <v>Waivers</v>
      </c>
      <c r="BL826" t="str">
        <f>IF(AND(ISBLANK(Members[[#This Row],[DependentSSN]]),NOT(ISBLANK(Members[[#This Row],[VisionPolicy]]))), "CoverageLevels", "Waivers")</f>
        <v>Waivers</v>
      </c>
      <c r="BM826">
        <f t="array" ref="BM826">A825</f>
        <v>0</v>
      </c>
    </row>
    <row r="827" spans="2:65" x14ac:dyDescent="0.25">
      <c r="B827" s="67"/>
      <c r="C827" s="68"/>
      <c r="D827" s="68"/>
      <c r="E827" s="69"/>
      <c r="F827" s="68"/>
      <c r="G827" s="69"/>
      <c r="H827" s="68"/>
      <c r="I827" s="68"/>
      <c r="J827" s="70"/>
      <c r="K827" s="68"/>
      <c r="L827" s="68"/>
      <c r="M827" s="71"/>
      <c r="N827" s="69"/>
      <c r="O827" s="69"/>
      <c r="P827" s="69"/>
      <c r="Q827" s="69"/>
      <c r="R827" s="69"/>
      <c r="S827" s="69"/>
      <c r="T827" s="68" t="str">
        <f>IF(IFERROR(VLOOKUP(Members[[#This Row],[Subscriber SSN]],$C$7:T826,18,FALSE), "") = 0, "",IFERROR(VLOOKUP(Members[[#This Row],[Subscriber SSN]],$C$7:T826,18,FALSE), ""))</f>
        <v/>
      </c>
      <c r="U827" s="68" t="str">
        <f>IF(IFERROR(VLOOKUP(Members[[#This Row],[Subscriber SSN]],$C$7:U826,19,FALSE), "") = 0, "",IFERROR(VLOOKUP(Members[[#This Row],[Subscriber SSN]],$C$7:U826,19,FALSE), ""))</f>
        <v/>
      </c>
      <c r="V827" s="69" t="str">
        <f>IF(IFERROR(VLOOKUP(Members[[#This Row],[Subscriber SSN]],$C$7:V826,20,FALSE), "") = 0, "", IFERROR(VLOOKUP(Members[[#This Row],[Subscriber SSN]],$C$7:V826,20,FALSE), ""))</f>
        <v/>
      </c>
      <c r="W827" s="68" t="str">
        <f>IF(IFERROR(VLOOKUP(Members[[#This Row],[Subscriber SSN]],$C$7:W826,21,FALSE), "") = 0, "", IFERROR(VLOOKUP(Members[[#This Row],[Subscriber SSN]],$C$7:W826,21,FALSE), ""))</f>
        <v/>
      </c>
      <c r="X827" s="68" t="str">
        <f>IF(IFERROR(VLOOKUP(Members[[#This Row],[Subscriber SSN]],$C$7:X826,22,FALSE), "") = 0, "", IFERROR(VLOOKUP(Members[[#This Row],[Subscriber SSN]],$C$7:X826,22,FALSE), ""))</f>
        <v/>
      </c>
      <c r="Y827" s="68"/>
      <c r="Z827" s="72"/>
      <c r="AA827" s="69"/>
      <c r="AB827" s="69"/>
      <c r="AC827" s="70"/>
      <c r="AD827" s="110">
        <f t="shared" si="24"/>
        <v>45292</v>
      </c>
      <c r="AE827" s="69"/>
      <c r="AF827" s="69"/>
      <c r="AG827" s="71"/>
      <c r="AH827" s="69"/>
      <c r="AI827" s="69"/>
      <c r="AJ827" s="69"/>
      <c r="AK827" s="69"/>
      <c r="AL827" s="69"/>
      <c r="AM827" s="69"/>
      <c r="AN827" s="69"/>
      <c r="AO827" s="69"/>
      <c r="AP827" s="73"/>
      <c r="AQ827" s="73"/>
      <c r="AR827" s="73"/>
      <c r="AS827" s="73"/>
      <c r="AT827" s="73"/>
      <c r="AU827" s="73"/>
      <c r="AV827" s="73"/>
      <c r="AW827" s="73"/>
      <c r="AX827" s="73"/>
      <c r="AY827" s="73"/>
      <c r="AZ827" s="73"/>
      <c r="BA827" s="73"/>
      <c r="BB827" s="73"/>
      <c r="BC827" s="74"/>
      <c r="BD827" s="222" t="str">
        <f t="shared" si="25"/>
        <v xml:space="preserve"> </v>
      </c>
      <c r="BE827" s="76">
        <f ca="1">Validation!H827</f>
        <v>2</v>
      </c>
      <c r="BF827" t="str">
        <f ca="1">Validation!I827</f>
        <v/>
      </c>
      <c r="BJ827" t="str">
        <f>IF(AND(ISBLANK(Members[[#This Row],[DependentSSN]]),NOT(ISBLANK(Members[[#This Row],[MedicalPolicy]]))), "CoverageLevels", "Waivers")</f>
        <v>Waivers</v>
      </c>
      <c r="BK827" t="str">
        <f>IF(AND(ISBLANK(Members[[#This Row],[DependentSSN]]),NOT(ISBLANK(Members[[#This Row],[Dental Policy]]))), "CoverageLevels", "Waivers")</f>
        <v>Waivers</v>
      </c>
      <c r="BL827" t="str">
        <f>IF(AND(ISBLANK(Members[[#This Row],[DependentSSN]]),NOT(ISBLANK(Members[[#This Row],[VisionPolicy]]))), "CoverageLevels", "Waivers")</f>
        <v>Waivers</v>
      </c>
      <c r="BM827">
        <f t="array" ref="BM827">A826</f>
        <v>0</v>
      </c>
    </row>
    <row r="828" spans="2:65" x14ac:dyDescent="0.25">
      <c r="B828" s="67"/>
      <c r="C828" s="68"/>
      <c r="D828" s="68"/>
      <c r="E828" s="69"/>
      <c r="F828" s="68"/>
      <c r="G828" s="69"/>
      <c r="H828" s="68"/>
      <c r="I828" s="68"/>
      <c r="J828" s="70"/>
      <c r="K828" s="68"/>
      <c r="L828" s="68"/>
      <c r="M828" s="71"/>
      <c r="N828" s="69"/>
      <c r="O828" s="69"/>
      <c r="P828" s="69"/>
      <c r="Q828" s="69"/>
      <c r="R828" s="69"/>
      <c r="S828" s="69"/>
      <c r="T828" s="68" t="str">
        <f>IF(IFERROR(VLOOKUP(Members[[#This Row],[Subscriber SSN]],$C$7:T827,18,FALSE), "") = 0, "",IFERROR(VLOOKUP(Members[[#This Row],[Subscriber SSN]],$C$7:T827,18,FALSE), ""))</f>
        <v/>
      </c>
      <c r="U828" s="68" t="str">
        <f>IF(IFERROR(VLOOKUP(Members[[#This Row],[Subscriber SSN]],$C$7:U827,19,FALSE), "") = 0, "",IFERROR(VLOOKUP(Members[[#This Row],[Subscriber SSN]],$C$7:U827,19,FALSE), ""))</f>
        <v/>
      </c>
      <c r="V828" s="69" t="str">
        <f>IF(IFERROR(VLOOKUP(Members[[#This Row],[Subscriber SSN]],$C$7:V827,20,FALSE), "") = 0, "", IFERROR(VLOOKUP(Members[[#This Row],[Subscriber SSN]],$C$7:V827,20,FALSE), ""))</f>
        <v/>
      </c>
      <c r="W828" s="68" t="str">
        <f>IF(IFERROR(VLOOKUP(Members[[#This Row],[Subscriber SSN]],$C$7:W827,21,FALSE), "") = 0, "", IFERROR(VLOOKUP(Members[[#This Row],[Subscriber SSN]],$C$7:W827,21,FALSE), ""))</f>
        <v/>
      </c>
      <c r="X828" s="68" t="str">
        <f>IF(IFERROR(VLOOKUP(Members[[#This Row],[Subscriber SSN]],$C$7:X827,22,FALSE), "") = 0, "", IFERROR(VLOOKUP(Members[[#This Row],[Subscriber SSN]],$C$7:X827,22,FALSE), ""))</f>
        <v/>
      </c>
      <c r="Y828" s="68"/>
      <c r="Z828" s="72"/>
      <c r="AA828" s="69"/>
      <c r="AB828" s="69"/>
      <c r="AC828" s="70"/>
      <c r="AD828" s="110">
        <f t="shared" si="24"/>
        <v>45292</v>
      </c>
      <c r="AE828" s="69"/>
      <c r="AF828" s="69"/>
      <c r="AG828" s="71"/>
      <c r="AH828" s="69"/>
      <c r="AI828" s="69"/>
      <c r="AJ828" s="69"/>
      <c r="AK828" s="69"/>
      <c r="AL828" s="69"/>
      <c r="AM828" s="69"/>
      <c r="AN828" s="69"/>
      <c r="AO828" s="69"/>
      <c r="AP828" s="73"/>
      <c r="AQ828" s="73"/>
      <c r="AR828" s="73"/>
      <c r="AS828" s="73"/>
      <c r="AT828" s="73"/>
      <c r="AU828" s="73"/>
      <c r="AV828" s="73"/>
      <c r="AW828" s="73"/>
      <c r="AX828" s="73"/>
      <c r="AY828" s="73"/>
      <c r="AZ828" s="73"/>
      <c r="BA828" s="73"/>
      <c r="BB828" s="73"/>
      <c r="BC828" s="74"/>
      <c r="BD828" s="222" t="str">
        <f t="shared" si="25"/>
        <v xml:space="preserve"> </v>
      </c>
      <c r="BE828" s="76">
        <f ca="1">Validation!H828</f>
        <v>2</v>
      </c>
      <c r="BF828" t="str">
        <f ca="1">Validation!I828</f>
        <v/>
      </c>
      <c r="BJ828" t="str">
        <f>IF(AND(ISBLANK(Members[[#This Row],[DependentSSN]]),NOT(ISBLANK(Members[[#This Row],[MedicalPolicy]]))), "CoverageLevels", "Waivers")</f>
        <v>Waivers</v>
      </c>
      <c r="BK828" t="str">
        <f>IF(AND(ISBLANK(Members[[#This Row],[DependentSSN]]),NOT(ISBLANK(Members[[#This Row],[Dental Policy]]))), "CoverageLevels", "Waivers")</f>
        <v>Waivers</v>
      </c>
      <c r="BL828" t="str">
        <f>IF(AND(ISBLANK(Members[[#This Row],[DependentSSN]]),NOT(ISBLANK(Members[[#This Row],[VisionPolicy]]))), "CoverageLevels", "Waivers")</f>
        <v>Waivers</v>
      </c>
      <c r="BM828">
        <f t="array" ref="BM828">A827</f>
        <v>0</v>
      </c>
    </row>
    <row r="829" spans="2:65" x14ac:dyDescent="0.25">
      <c r="B829" s="67"/>
      <c r="C829" s="68"/>
      <c r="D829" s="68"/>
      <c r="E829" s="69"/>
      <c r="F829" s="68"/>
      <c r="G829" s="69"/>
      <c r="H829" s="68"/>
      <c r="I829" s="68"/>
      <c r="J829" s="70"/>
      <c r="K829" s="68"/>
      <c r="L829" s="68"/>
      <c r="M829" s="71"/>
      <c r="N829" s="69"/>
      <c r="O829" s="69"/>
      <c r="P829" s="69"/>
      <c r="Q829" s="69"/>
      <c r="R829" s="69"/>
      <c r="S829" s="69"/>
      <c r="T829" s="68" t="str">
        <f>IF(IFERROR(VLOOKUP(Members[[#This Row],[Subscriber SSN]],$C$7:T828,18,FALSE), "") = 0, "",IFERROR(VLOOKUP(Members[[#This Row],[Subscriber SSN]],$C$7:T828,18,FALSE), ""))</f>
        <v/>
      </c>
      <c r="U829" s="68" t="str">
        <f>IF(IFERROR(VLOOKUP(Members[[#This Row],[Subscriber SSN]],$C$7:U828,19,FALSE), "") = 0, "",IFERROR(VLOOKUP(Members[[#This Row],[Subscriber SSN]],$C$7:U828,19,FALSE), ""))</f>
        <v/>
      </c>
      <c r="V829" s="69" t="str">
        <f>IF(IFERROR(VLOOKUP(Members[[#This Row],[Subscriber SSN]],$C$7:V828,20,FALSE), "") = 0, "", IFERROR(VLOOKUP(Members[[#This Row],[Subscriber SSN]],$C$7:V828,20,FALSE), ""))</f>
        <v/>
      </c>
      <c r="W829" s="68" t="str">
        <f>IF(IFERROR(VLOOKUP(Members[[#This Row],[Subscriber SSN]],$C$7:W828,21,FALSE), "") = 0, "", IFERROR(VLOOKUP(Members[[#This Row],[Subscriber SSN]],$C$7:W828,21,FALSE), ""))</f>
        <v/>
      </c>
      <c r="X829" s="68" t="str">
        <f>IF(IFERROR(VLOOKUP(Members[[#This Row],[Subscriber SSN]],$C$7:X828,22,FALSE), "") = 0, "", IFERROR(VLOOKUP(Members[[#This Row],[Subscriber SSN]],$C$7:X828,22,FALSE), ""))</f>
        <v/>
      </c>
      <c r="Y829" s="68"/>
      <c r="Z829" s="72"/>
      <c r="AA829" s="69"/>
      <c r="AB829" s="69"/>
      <c r="AC829" s="70"/>
      <c r="AD829" s="110">
        <f t="shared" si="24"/>
        <v>45292</v>
      </c>
      <c r="AE829" s="69"/>
      <c r="AF829" s="69"/>
      <c r="AG829" s="71"/>
      <c r="AH829" s="69"/>
      <c r="AI829" s="69"/>
      <c r="AJ829" s="69"/>
      <c r="AK829" s="69"/>
      <c r="AL829" s="69"/>
      <c r="AM829" s="69"/>
      <c r="AN829" s="69"/>
      <c r="AO829" s="69"/>
      <c r="AP829" s="73"/>
      <c r="AQ829" s="73"/>
      <c r="AR829" s="73"/>
      <c r="AS829" s="73"/>
      <c r="AT829" s="73"/>
      <c r="AU829" s="73"/>
      <c r="AV829" s="73"/>
      <c r="AW829" s="73"/>
      <c r="AX829" s="73"/>
      <c r="AY829" s="73"/>
      <c r="AZ829" s="73"/>
      <c r="BA829" s="73"/>
      <c r="BB829" s="73"/>
      <c r="BC829" s="74"/>
      <c r="BD829" s="222" t="str">
        <f t="shared" si="25"/>
        <v xml:space="preserve"> </v>
      </c>
      <c r="BE829" s="76">
        <f ca="1">Validation!H829</f>
        <v>2</v>
      </c>
      <c r="BF829" t="str">
        <f ca="1">Validation!I829</f>
        <v/>
      </c>
      <c r="BJ829" t="str">
        <f>IF(AND(ISBLANK(Members[[#This Row],[DependentSSN]]),NOT(ISBLANK(Members[[#This Row],[MedicalPolicy]]))), "CoverageLevels", "Waivers")</f>
        <v>Waivers</v>
      </c>
      <c r="BK829" t="str">
        <f>IF(AND(ISBLANK(Members[[#This Row],[DependentSSN]]),NOT(ISBLANK(Members[[#This Row],[Dental Policy]]))), "CoverageLevels", "Waivers")</f>
        <v>Waivers</v>
      </c>
      <c r="BL829" t="str">
        <f>IF(AND(ISBLANK(Members[[#This Row],[DependentSSN]]),NOT(ISBLANK(Members[[#This Row],[VisionPolicy]]))), "CoverageLevels", "Waivers")</f>
        <v>Waivers</v>
      </c>
      <c r="BM829">
        <f t="array" ref="BM829">A828</f>
        <v>0</v>
      </c>
    </row>
    <row r="830" spans="2:65" x14ac:dyDescent="0.25">
      <c r="B830" s="67"/>
      <c r="C830" s="68"/>
      <c r="D830" s="68"/>
      <c r="E830" s="69"/>
      <c r="F830" s="68"/>
      <c r="G830" s="69"/>
      <c r="H830" s="68"/>
      <c r="I830" s="68"/>
      <c r="J830" s="70"/>
      <c r="K830" s="68"/>
      <c r="L830" s="68"/>
      <c r="M830" s="71"/>
      <c r="N830" s="69"/>
      <c r="O830" s="69"/>
      <c r="P830" s="69"/>
      <c r="Q830" s="69"/>
      <c r="R830" s="69"/>
      <c r="S830" s="69"/>
      <c r="T830" s="68" t="str">
        <f>IF(IFERROR(VLOOKUP(Members[[#This Row],[Subscriber SSN]],$C$7:T829,18,FALSE), "") = 0, "",IFERROR(VLOOKUP(Members[[#This Row],[Subscriber SSN]],$C$7:T829,18,FALSE), ""))</f>
        <v/>
      </c>
      <c r="U830" s="68" t="str">
        <f>IF(IFERROR(VLOOKUP(Members[[#This Row],[Subscriber SSN]],$C$7:U829,19,FALSE), "") = 0, "",IFERROR(VLOOKUP(Members[[#This Row],[Subscriber SSN]],$C$7:U829,19,FALSE), ""))</f>
        <v/>
      </c>
      <c r="V830" s="69" t="str">
        <f>IF(IFERROR(VLOOKUP(Members[[#This Row],[Subscriber SSN]],$C$7:V829,20,FALSE), "") = 0, "", IFERROR(VLOOKUP(Members[[#This Row],[Subscriber SSN]],$C$7:V829,20,FALSE), ""))</f>
        <v/>
      </c>
      <c r="W830" s="68" t="str">
        <f>IF(IFERROR(VLOOKUP(Members[[#This Row],[Subscriber SSN]],$C$7:W829,21,FALSE), "") = 0, "", IFERROR(VLOOKUP(Members[[#This Row],[Subscriber SSN]],$C$7:W829,21,FALSE), ""))</f>
        <v/>
      </c>
      <c r="X830" s="68" t="str">
        <f>IF(IFERROR(VLOOKUP(Members[[#This Row],[Subscriber SSN]],$C$7:X829,22,FALSE), "") = 0, "", IFERROR(VLOOKUP(Members[[#This Row],[Subscriber SSN]],$C$7:X829,22,FALSE), ""))</f>
        <v/>
      </c>
      <c r="Y830" s="68"/>
      <c r="Z830" s="72"/>
      <c r="AA830" s="69"/>
      <c r="AB830" s="69"/>
      <c r="AC830" s="70"/>
      <c r="AD830" s="110">
        <f t="shared" si="24"/>
        <v>45292</v>
      </c>
      <c r="AE830" s="69"/>
      <c r="AF830" s="69"/>
      <c r="AG830" s="71"/>
      <c r="AH830" s="69"/>
      <c r="AI830" s="69"/>
      <c r="AJ830" s="69"/>
      <c r="AK830" s="69"/>
      <c r="AL830" s="69"/>
      <c r="AM830" s="69"/>
      <c r="AN830" s="69"/>
      <c r="AO830" s="69"/>
      <c r="AP830" s="73"/>
      <c r="AQ830" s="73"/>
      <c r="AR830" s="73"/>
      <c r="AS830" s="73"/>
      <c r="AT830" s="73"/>
      <c r="AU830" s="73"/>
      <c r="AV830" s="73"/>
      <c r="AW830" s="73"/>
      <c r="AX830" s="73"/>
      <c r="AY830" s="73"/>
      <c r="AZ830" s="73"/>
      <c r="BA830" s="73"/>
      <c r="BB830" s="73"/>
      <c r="BC830" s="74"/>
      <c r="BD830" s="222" t="str">
        <f t="shared" si="25"/>
        <v xml:space="preserve"> </v>
      </c>
      <c r="BE830" s="76">
        <f ca="1">Validation!H830</f>
        <v>2</v>
      </c>
      <c r="BF830" t="str">
        <f ca="1">Validation!I830</f>
        <v/>
      </c>
      <c r="BJ830" t="str">
        <f>IF(AND(ISBLANK(Members[[#This Row],[DependentSSN]]),NOT(ISBLANK(Members[[#This Row],[MedicalPolicy]]))), "CoverageLevels", "Waivers")</f>
        <v>Waivers</v>
      </c>
      <c r="BK830" t="str">
        <f>IF(AND(ISBLANK(Members[[#This Row],[DependentSSN]]),NOT(ISBLANK(Members[[#This Row],[Dental Policy]]))), "CoverageLevels", "Waivers")</f>
        <v>Waivers</v>
      </c>
      <c r="BL830" t="str">
        <f>IF(AND(ISBLANK(Members[[#This Row],[DependentSSN]]),NOT(ISBLANK(Members[[#This Row],[VisionPolicy]]))), "CoverageLevels", "Waivers")</f>
        <v>Waivers</v>
      </c>
      <c r="BM830">
        <f t="array" ref="BM830">A829</f>
        <v>0</v>
      </c>
    </row>
    <row r="831" spans="2:65" x14ac:dyDescent="0.25">
      <c r="B831" s="67"/>
      <c r="C831" s="68"/>
      <c r="D831" s="68"/>
      <c r="E831" s="69"/>
      <c r="F831" s="68"/>
      <c r="G831" s="69"/>
      <c r="H831" s="68"/>
      <c r="I831" s="68"/>
      <c r="J831" s="70"/>
      <c r="K831" s="68"/>
      <c r="L831" s="68"/>
      <c r="M831" s="71"/>
      <c r="N831" s="69"/>
      <c r="O831" s="69"/>
      <c r="P831" s="69"/>
      <c r="Q831" s="69"/>
      <c r="R831" s="69"/>
      <c r="S831" s="69"/>
      <c r="T831" s="68" t="str">
        <f>IF(IFERROR(VLOOKUP(Members[[#This Row],[Subscriber SSN]],$C$7:T830,18,FALSE), "") = 0, "",IFERROR(VLOOKUP(Members[[#This Row],[Subscriber SSN]],$C$7:T830,18,FALSE), ""))</f>
        <v/>
      </c>
      <c r="U831" s="68" t="str">
        <f>IF(IFERROR(VLOOKUP(Members[[#This Row],[Subscriber SSN]],$C$7:U830,19,FALSE), "") = 0, "",IFERROR(VLOOKUP(Members[[#This Row],[Subscriber SSN]],$C$7:U830,19,FALSE), ""))</f>
        <v/>
      </c>
      <c r="V831" s="69" t="str">
        <f>IF(IFERROR(VLOOKUP(Members[[#This Row],[Subscriber SSN]],$C$7:V830,20,FALSE), "") = 0, "", IFERROR(VLOOKUP(Members[[#This Row],[Subscriber SSN]],$C$7:V830,20,FALSE), ""))</f>
        <v/>
      </c>
      <c r="W831" s="68" t="str">
        <f>IF(IFERROR(VLOOKUP(Members[[#This Row],[Subscriber SSN]],$C$7:W830,21,FALSE), "") = 0, "", IFERROR(VLOOKUP(Members[[#This Row],[Subscriber SSN]],$C$7:W830,21,FALSE), ""))</f>
        <v/>
      </c>
      <c r="X831" s="68" t="str">
        <f>IF(IFERROR(VLOOKUP(Members[[#This Row],[Subscriber SSN]],$C$7:X830,22,FALSE), "") = 0, "", IFERROR(VLOOKUP(Members[[#This Row],[Subscriber SSN]],$C$7:X830,22,FALSE), ""))</f>
        <v/>
      </c>
      <c r="Y831" s="68"/>
      <c r="Z831" s="72"/>
      <c r="AA831" s="69"/>
      <c r="AB831" s="69"/>
      <c r="AC831" s="70"/>
      <c r="AD831" s="110">
        <f t="shared" si="24"/>
        <v>45292</v>
      </c>
      <c r="AE831" s="69"/>
      <c r="AF831" s="69"/>
      <c r="AG831" s="71"/>
      <c r="AH831" s="69"/>
      <c r="AI831" s="69"/>
      <c r="AJ831" s="69"/>
      <c r="AK831" s="69"/>
      <c r="AL831" s="69"/>
      <c r="AM831" s="69"/>
      <c r="AN831" s="69"/>
      <c r="AO831" s="69"/>
      <c r="AP831" s="73"/>
      <c r="AQ831" s="73"/>
      <c r="AR831" s="73"/>
      <c r="AS831" s="73"/>
      <c r="AT831" s="73"/>
      <c r="AU831" s="73"/>
      <c r="AV831" s="73"/>
      <c r="AW831" s="73"/>
      <c r="AX831" s="73"/>
      <c r="AY831" s="73"/>
      <c r="AZ831" s="73"/>
      <c r="BA831" s="73"/>
      <c r="BB831" s="73"/>
      <c r="BC831" s="74"/>
      <c r="BD831" s="222" t="str">
        <f t="shared" si="25"/>
        <v xml:space="preserve"> </v>
      </c>
      <c r="BE831" s="76">
        <f ca="1">Validation!H831</f>
        <v>2</v>
      </c>
      <c r="BF831" t="str">
        <f ca="1">Validation!I831</f>
        <v/>
      </c>
      <c r="BJ831" t="str">
        <f>IF(AND(ISBLANK(Members[[#This Row],[DependentSSN]]),NOT(ISBLANK(Members[[#This Row],[MedicalPolicy]]))), "CoverageLevels", "Waivers")</f>
        <v>Waivers</v>
      </c>
      <c r="BK831" t="str">
        <f>IF(AND(ISBLANK(Members[[#This Row],[DependentSSN]]),NOT(ISBLANK(Members[[#This Row],[Dental Policy]]))), "CoverageLevels", "Waivers")</f>
        <v>Waivers</v>
      </c>
      <c r="BL831" t="str">
        <f>IF(AND(ISBLANK(Members[[#This Row],[DependentSSN]]),NOT(ISBLANK(Members[[#This Row],[VisionPolicy]]))), "CoverageLevels", "Waivers")</f>
        <v>Waivers</v>
      </c>
      <c r="BM831">
        <f t="array" ref="BM831">A830</f>
        <v>0</v>
      </c>
    </row>
    <row r="832" spans="2:65" x14ac:dyDescent="0.25">
      <c r="B832" s="67"/>
      <c r="C832" s="68"/>
      <c r="D832" s="68"/>
      <c r="E832" s="69"/>
      <c r="F832" s="68"/>
      <c r="G832" s="69"/>
      <c r="H832" s="68"/>
      <c r="I832" s="68"/>
      <c r="J832" s="70"/>
      <c r="K832" s="68"/>
      <c r="L832" s="68"/>
      <c r="M832" s="71"/>
      <c r="N832" s="69"/>
      <c r="O832" s="69"/>
      <c r="P832" s="69"/>
      <c r="Q832" s="69"/>
      <c r="R832" s="69"/>
      <c r="S832" s="69"/>
      <c r="T832" s="68" t="str">
        <f>IF(IFERROR(VLOOKUP(Members[[#This Row],[Subscriber SSN]],$C$7:T831,18,FALSE), "") = 0, "",IFERROR(VLOOKUP(Members[[#This Row],[Subscriber SSN]],$C$7:T831,18,FALSE), ""))</f>
        <v/>
      </c>
      <c r="U832" s="68" t="str">
        <f>IF(IFERROR(VLOOKUP(Members[[#This Row],[Subscriber SSN]],$C$7:U831,19,FALSE), "") = 0, "",IFERROR(VLOOKUP(Members[[#This Row],[Subscriber SSN]],$C$7:U831,19,FALSE), ""))</f>
        <v/>
      </c>
      <c r="V832" s="69" t="str">
        <f>IF(IFERROR(VLOOKUP(Members[[#This Row],[Subscriber SSN]],$C$7:V831,20,FALSE), "") = 0, "", IFERROR(VLOOKUP(Members[[#This Row],[Subscriber SSN]],$C$7:V831,20,FALSE), ""))</f>
        <v/>
      </c>
      <c r="W832" s="68" t="str">
        <f>IF(IFERROR(VLOOKUP(Members[[#This Row],[Subscriber SSN]],$C$7:W831,21,FALSE), "") = 0, "", IFERROR(VLOOKUP(Members[[#This Row],[Subscriber SSN]],$C$7:W831,21,FALSE), ""))</f>
        <v/>
      </c>
      <c r="X832" s="68" t="str">
        <f>IF(IFERROR(VLOOKUP(Members[[#This Row],[Subscriber SSN]],$C$7:X831,22,FALSE), "") = 0, "", IFERROR(VLOOKUP(Members[[#This Row],[Subscriber SSN]],$C$7:X831,22,FALSE), ""))</f>
        <v/>
      </c>
      <c r="Y832" s="68"/>
      <c r="Z832" s="72"/>
      <c r="AA832" s="69"/>
      <c r="AB832" s="69"/>
      <c r="AC832" s="70"/>
      <c r="AD832" s="110">
        <f t="shared" si="24"/>
        <v>45292</v>
      </c>
      <c r="AE832" s="69"/>
      <c r="AF832" s="69"/>
      <c r="AG832" s="71"/>
      <c r="AH832" s="69"/>
      <c r="AI832" s="69"/>
      <c r="AJ832" s="69"/>
      <c r="AK832" s="69"/>
      <c r="AL832" s="69"/>
      <c r="AM832" s="69"/>
      <c r="AN832" s="69"/>
      <c r="AO832" s="69"/>
      <c r="AP832" s="73"/>
      <c r="AQ832" s="73"/>
      <c r="AR832" s="73"/>
      <c r="AS832" s="73"/>
      <c r="AT832" s="73"/>
      <c r="AU832" s="73"/>
      <c r="AV832" s="73"/>
      <c r="AW832" s="73"/>
      <c r="AX832" s="73"/>
      <c r="AY832" s="73"/>
      <c r="AZ832" s="73"/>
      <c r="BA832" s="73"/>
      <c r="BB832" s="73"/>
      <c r="BC832" s="74"/>
      <c r="BD832" s="222" t="str">
        <f t="shared" si="25"/>
        <v xml:space="preserve"> </v>
      </c>
      <c r="BE832" s="76">
        <f ca="1">Validation!H832</f>
        <v>2</v>
      </c>
      <c r="BF832" t="str">
        <f ca="1">Validation!I832</f>
        <v/>
      </c>
      <c r="BJ832" t="str">
        <f>IF(AND(ISBLANK(Members[[#This Row],[DependentSSN]]),NOT(ISBLANK(Members[[#This Row],[MedicalPolicy]]))), "CoverageLevels", "Waivers")</f>
        <v>Waivers</v>
      </c>
      <c r="BK832" t="str">
        <f>IF(AND(ISBLANK(Members[[#This Row],[DependentSSN]]),NOT(ISBLANK(Members[[#This Row],[Dental Policy]]))), "CoverageLevels", "Waivers")</f>
        <v>Waivers</v>
      </c>
      <c r="BL832" t="str">
        <f>IF(AND(ISBLANK(Members[[#This Row],[DependentSSN]]),NOT(ISBLANK(Members[[#This Row],[VisionPolicy]]))), "CoverageLevels", "Waivers")</f>
        <v>Waivers</v>
      </c>
      <c r="BM832">
        <f t="array" ref="BM832">A831</f>
        <v>0</v>
      </c>
    </row>
    <row r="833" spans="2:65" x14ac:dyDescent="0.25">
      <c r="B833" s="67"/>
      <c r="C833" s="68"/>
      <c r="D833" s="68"/>
      <c r="E833" s="69"/>
      <c r="F833" s="68"/>
      <c r="G833" s="69"/>
      <c r="H833" s="68"/>
      <c r="I833" s="68"/>
      <c r="J833" s="70"/>
      <c r="K833" s="68"/>
      <c r="L833" s="68"/>
      <c r="M833" s="71"/>
      <c r="N833" s="69"/>
      <c r="O833" s="69"/>
      <c r="P833" s="69"/>
      <c r="Q833" s="69"/>
      <c r="R833" s="69"/>
      <c r="S833" s="69"/>
      <c r="T833" s="68" t="str">
        <f>IF(IFERROR(VLOOKUP(Members[[#This Row],[Subscriber SSN]],$C$7:T832,18,FALSE), "") = 0, "",IFERROR(VLOOKUP(Members[[#This Row],[Subscriber SSN]],$C$7:T832,18,FALSE), ""))</f>
        <v/>
      </c>
      <c r="U833" s="68" t="str">
        <f>IF(IFERROR(VLOOKUP(Members[[#This Row],[Subscriber SSN]],$C$7:U832,19,FALSE), "") = 0, "",IFERROR(VLOOKUP(Members[[#This Row],[Subscriber SSN]],$C$7:U832,19,FALSE), ""))</f>
        <v/>
      </c>
      <c r="V833" s="69" t="str">
        <f>IF(IFERROR(VLOOKUP(Members[[#This Row],[Subscriber SSN]],$C$7:V832,20,FALSE), "") = 0, "", IFERROR(VLOOKUP(Members[[#This Row],[Subscriber SSN]],$C$7:V832,20,FALSE), ""))</f>
        <v/>
      </c>
      <c r="W833" s="68" t="str">
        <f>IF(IFERROR(VLOOKUP(Members[[#This Row],[Subscriber SSN]],$C$7:W832,21,FALSE), "") = 0, "", IFERROR(VLOOKUP(Members[[#This Row],[Subscriber SSN]],$C$7:W832,21,FALSE), ""))</f>
        <v/>
      </c>
      <c r="X833" s="68" t="str">
        <f>IF(IFERROR(VLOOKUP(Members[[#This Row],[Subscriber SSN]],$C$7:X832,22,FALSE), "") = 0, "", IFERROR(VLOOKUP(Members[[#This Row],[Subscriber SSN]],$C$7:X832,22,FALSE), ""))</f>
        <v/>
      </c>
      <c r="Y833" s="68"/>
      <c r="Z833" s="72"/>
      <c r="AA833" s="69"/>
      <c r="AB833" s="69"/>
      <c r="AC833" s="70"/>
      <c r="AD833" s="110">
        <f t="shared" si="24"/>
        <v>45292</v>
      </c>
      <c r="AE833" s="69"/>
      <c r="AF833" s="69"/>
      <c r="AG833" s="71"/>
      <c r="AH833" s="69"/>
      <c r="AI833" s="69"/>
      <c r="AJ833" s="69"/>
      <c r="AK833" s="69"/>
      <c r="AL833" s="69"/>
      <c r="AM833" s="69"/>
      <c r="AN833" s="69"/>
      <c r="AO833" s="69"/>
      <c r="AP833" s="73"/>
      <c r="AQ833" s="73"/>
      <c r="AR833" s="73"/>
      <c r="AS833" s="73"/>
      <c r="AT833" s="73"/>
      <c r="AU833" s="73"/>
      <c r="AV833" s="73"/>
      <c r="AW833" s="73"/>
      <c r="AX833" s="73"/>
      <c r="AY833" s="73"/>
      <c r="AZ833" s="73"/>
      <c r="BA833" s="73"/>
      <c r="BB833" s="73"/>
      <c r="BC833" s="74"/>
      <c r="BD833" s="222" t="str">
        <f t="shared" si="25"/>
        <v xml:space="preserve"> </v>
      </c>
      <c r="BE833" s="76">
        <f ca="1">Validation!H833</f>
        <v>2</v>
      </c>
      <c r="BF833" t="str">
        <f ca="1">Validation!I833</f>
        <v/>
      </c>
      <c r="BJ833" t="str">
        <f>IF(AND(ISBLANK(Members[[#This Row],[DependentSSN]]),NOT(ISBLANK(Members[[#This Row],[MedicalPolicy]]))), "CoverageLevels", "Waivers")</f>
        <v>Waivers</v>
      </c>
      <c r="BK833" t="str">
        <f>IF(AND(ISBLANK(Members[[#This Row],[DependentSSN]]),NOT(ISBLANK(Members[[#This Row],[Dental Policy]]))), "CoverageLevels", "Waivers")</f>
        <v>Waivers</v>
      </c>
      <c r="BL833" t="str">
        <f>IF(AND(ISBLANK(Members[[#This Row],[DependentSSN]]),NOT(ISBLANK(Members[[#This Row],[VisionPolicy]]))), "CoverageLevels", "Waivers")</f>
        <v>Waivers</v>
      </c>
      <c r="BM833">
        <f t="array" ref="BM833">A832</f>
        <v>0</v>
      </c>
    </row>
    <row r="834" spans="2:65" x14ac:dyDescent="0.25">
      <c r="B834" s="67"/>
      <c r="C834" s="68"/>
      <c r="D834" s="68"/>
      <c r="E834" s="69"/>
      <c r="F834" s="68"/>
      <c r="G834" s="69"/>
      <c r="H834" s="68"/>
      <c r="I834" s="68"/>
      <c r="J834" s="70"/>
      <c r="K834" s="68"/>
      <c r="L834" s="68"/>
      <c r="M834" s="71"/>
      <c r="N834" s="69"/>
      <c r="O834" s="69"/>
      <c r="P834" s="69"/>
      <c r="Q834" s="69"/>
      <c r="R834" s="69"/>
      <c r="S834" s="69"/>
      <c r="T834" s="68" t="str">
        <f>IF(IFERROR(VLOOKUP(Members[[#This Row],[Subscriber SSN]],$C$7:T833,18,FALSE), "") = 0, "",IFERROR(VLOOKUP(Members[[#This Row],[Subscriber SSN]],$C$7:T833,18,FALSE), ""))</f>
        <v/>
      </c>
      <c r="U834" s="68" t="str">
        <f>IF(IFERROR(VLOOKUP(Members[[#This Row],[Subscriber SSN]],$C$7:U833,19,FALSE), "") = 0, "",IFERROR(VLOOKUP(Members[[#This Row],[Subscriber SSN]],$C$7:U833,19,FALSE), ""))</f>
        <v/>
      </c>
      <c r="V834" s="69" t="str">
        <f>IF(IFERROR(VLOOKUP(Members[[#This Row],[Subscriber SSN]],$C$7:V833,20,FALSE), "") = 0, "", IFERROR(VLOOKUP(Members[[#This Row],[Subscriber SSN]],$C$7:V833,20,FALSE), ""))</f>
        <v/>
      </c>
      <c r="W834" s="68" t="str">
        <f>IF(IFERROR(VLOOKUP(Members[[#This Row],[Subscriber SSN]],$C$7:W833,21,FALSE), "") = 0, "", IFERROR(VLOOKUP(Members[[#This Row],[Subscriber SSN]],$C$7:W833,21,FALSE), ""))</f>
        <v/>
      </c>
      <c r="X834" s="68" t="str">
        <f>IF(IFERROR(VLOOKUP(Members[[#This Row],[Subscriber SSN]],$C$7:X833,22,FALSE), "") = 0, "", IFERROR(VLOOKUP(Members[[#This Row],[Subscriber SSN]],$C$7:X833,22,FALSE), ""))</f>
        <v/>
      </c>
      <c r="Y834" s="68"/>
      <c r="Z834" s="72"/>
      <c r="AA834" s="69"/>
      <c r="AB834" s="69"/>
      <c r="AC834" s="70"/>
      <c r="AD834" s="110">
        <f t="shared" si="24"/>
        <v>45292</v>
      </c>
      <c r="AE834" s="69"/>
      <c r="AF834" s="69"/>
      <c r="AG834" s="71"/>
      <c r="AH834" s="69"/>
      <c r="AI834" s="69"/>
      <c r="AJ834" s="69"/>
      <c r="AK834" s="69"/>
      <c r="AL834" s="69"/>
      <c r="AM834" s="69"/>
      <c r="AN834" s="69"/>
      <c r="AO834" s="69"/>
      <c r="AP834" s="73"/>
      <c r="AQ834" s="73"/>
      <c r="AR834" s="73"/>
      <c r="AS834" s="73"/>
      <c r="AT834" s="73"/>
      <c r="AU834" s="73"/>
      <c r="AV834" s="73"/>
      <c r="AW834" s="73"/>
      <c r="AX834" s="73"/>
      <c r="AY834" s="73"/>
      <c r="AZ834" s="73"/>
      <c r="BA834" s="73"/>
      <c r="BB834" s="73"/>
      <c r="BC834" s="74"/>
      <c r="BD834" s="222" t="str">
        <f t="shared" si="25"/>
        <v xml:space="preserve"> </v>
      </c>
      <c r="BE834" s="76">
        <f ca="1">Validation!H834</f>
        <v>2</v>
      </c>
      <c r="BF834" t="str">
        <f ca="1">Validation!I834</f>
        <v/>
      </c>
      <c r="BJ834" t="str">
        <f>IF(AND(ISBLANK(Members[[#This Row],[DependentSSN]]),NOT(ISBLANK(Members[[#This Row],[MedicalPolicy]]))), "CoverageLevels", "Waivers")</f>
        <v>Waivers</v>
      </c>
      <c r="BK834" t="str">
        <f>IF(AND(ISBLANK(Members[[#This Row],[DependentSSN]]),NOT(ISBLANK(Members[[#This Row],[Dental Policy]]))), "CoverageLevels", "Waivers")</f>
        <v>Waivers</v>
      </c>
      <c r="BL834" t="str">
        <f>IF(AND(ISBLANK(Members[[#This Row],[DependentSSN]]),NOT(ISBLANK(Members[[#This Row],[VisionPolicy]]))), "CoverageLevels", "Waivers")</f>
        <v>Waivers</v>
      </c>
      <c r="BM834">
        <f t="array" ref="BM834">A833</f>
        <v>0</v>
      </c>
    </row>
    <row r="835" spans="2:65" x14ac:dyDescent="0.25">
      <c r="B835" s="67"/>
      <c r="C835" s="68"/>
      <c r="D835" s="68"/>
      <c r="E835" s="69"/>
      <c r="F835" s="68"/>
      <c r="G835" s="69"/>
      <c r="H835" s="68"/>
      <c r="I835" s="68"/>
      <c r="J835" s="70"/>
      <c r="K835" s="68"/>
      <c r="L835" s="68"/>
      <c r="M835" s="71"/>
      <c r="N835" s="69"/>
      <c r="O835" s="69"/>
      <c r="P835" s="69"/>
      <c r="Q835" s="69"/>
      <c r="R835" s="69"/>
      <c r="S835" s="69"/>
      <c r="T835" s="68" t="str">
        <f>IF(IFERROR(VLOOKUP(Members[[#This Row],[Subscriber SSN]],$C$7:T834,18,FALSE), "") = 0, "",IFERROR(VLOOKUP(Members[[#This Row],[Subscriber SSN]],$C$7:T834,18,FALSE), ""))</f>
        <v/>
      </c>
      <c r="U835" s="68" t="str">
        <f>IF(IFERROR(VLOOKUP(Members[[#This Row],[Subscriber SSN]],$C$7:U834,19,FALSE), "") = 0, "",IFERROR(VLOOKUP(Members[[#This Row],[Subscriber SSN]],$C$7:U834,19,FALSE), ""))</f>
        <v/>
      </c>
      <c r="V835" s="69" t="str">
        <f>IF(IFERROR(VLOOKUP(Members[[#This Row],[Subscriber SSN]],$C$7:V834,20,FALSE), "") = 0, "", IFERROR(VLOOKUP(Members[[#This Row],[Subscriber SSN]],$C$7:V834,20,FALSE), ""))</f>
        <v/>
      </c>
      <c r="W835" s="68" t="str">
        <f>IF(IFERROR(VLOOKUP(Members[[#This Row],[Subscriber SSN]],$C$7:W834,21,FALSE), "") = 0, "", IFERROR(VLOOKUP(Members[[#This Row],[Subscriber SSN]],$C$7:W834,21,FALSE), ""))</f>
        <v/>
      </c>
      <c r="X835" s="68" t="str">
        <f>IF(IFERROR(VLOOKUP(Members[[#This Row],[Subscriber SSN]],$C$7:X834,22,FALSE), "") = 0, "", IFERROR(VLOOKUP(Members[[#This Row],[Subscriber SSN]],$C$7:X834,22,FALSE), ""))</f>
        <v/>
      </c>
      <c r="Y835" s="68"/>
      <c r="Z835" s="72"/>
      <c r="AA835" s="69"/>
      <c r="AB835" s="69"/>
      <c r="AC835" s="70"/>
      <c r="AD835" s="110">
        <f t="shared" si="24"/>
        <v>45292</v>
      </c>
      <c r="AE835" s="69"/>
      <c r="AF835" s="69"/>
      <c r="AG835" s="71"/>
      <c r="AH835" s="69"/>
      <c r="AI835" s="69"/>
      <c r="AJ835" s="69"/>
      <c r="AK835" s="69"/>
      <c r="AL835" s="69"/>
      <c r="AM835" s="69"/>
      <c r="AN835" s="69"/>
      <c r="AO835" s="69"/>
      <c r="AP835" s="73"/>
      <c r="AQ835" s="73"/>
      <c r="AR835" s="73"/>
      <c r="AS835" s="73"/>
      <c r="AT835" s="73"/>
      <c r="AU835" s="73"/>
      <c r="AV835" s="73"/>
      <c r="AW835" s="73"/>
      <c r="AX835" s="73"/>
      <c r="AY835" s="73"/>
      <c r="AZ835" s="73"/>
      <c r="BA835" s="73"/>
      <c r="BB835" s="73"/>
      <c r="BC835" s="74"/>
      <c r="BD835" s="222" t="str">
        <f t="shared" si="25"/>
        <v xml:space="preserve"> </v>
      </c>
      <c r="BE835" s="76">
        <f ca="1">Validation!H835</f>
        <v>2</v>
      </c>
      <c r="BF835" t="str">
        <f ca="1">Validation!I835</f>
        <v/>
      </c>
      <c r="BJ835" t="str">
        <f>IF(AND(ISBLANK(Members[[#This Row],[DependentSSN]]),NOT(ISBLANK(Members[[#This Row],[MedicalPolicy]]))), "CoverageLevels", "Waivers")</f>
        <v>Waivers</v>
      </c>
      <c r="BK835" t="str">
        <f>IF(AND(ISBLANK(Members[[#This Row],[DependentSSN]]),NOT(ISBLANK(Members[[#This Row],[Dental Policy]]))), "CoverageLevels", "Waivers")</f>
        <v>Waivers</v>
      </c>
      <c r="BL835" t="str">
        <f>IF(AND(ISBLANK(Members[[#This Row],[DependentSSN]]),NOT(ISBLANK(Members[[#This Row],[VisionPolicy]]))), "CoverageLevels", "Waivers")</f>
        <v>Waivers</v>
      </c>
      <c r="BM835">
        <f t="array" ref="BM835">A834</f>
        <v>0</v>
      </c>
    </row>
    <row r="836" spans="2:65" x14ac:dyDescent="0.25">
      <c r="B836" s="67"/>
      <c r="C836" s="68"/>
      <c r="D836" s="68"/>
      <c r="E836" s="69"/>
      <c r="F836" s="68"/>
      <c r="G836" s="69"/>
      <c r="H836" s="68"/>
      <c r="I836" s="68"/>
      <c r="J836" s="70"/>
      <c r="K836" s="68"/>
      <c r="L836" s="68"/>
      <c r="M836" s="71"/>
      <c r="N836" s="69"/>
      <c r="O836" s="69"/>
      <c r="P836" s="69"/>
      <c r="Q836" s="69"/>
      <c r="R836" s="69"/>
      <c r="S836" s="69"/>
      <c r="T836" s="68" t="str">
        <f>IF(IFERROR(VLOOKUP(Members[[#This Row],[Subscriber SSN]],$C$7:T835,18,FALSE), "") = 0, "",IFERROR(VLOOKUP(Members[[#This Row],[Subscriber SSN]],$C$7:T835,18,FALSE), ""))</f>
        <v/>
      </c>
      <c r="U836" s="68" t="str">
        <f>IF(IFERROR(VLOOKUP(Members[[#This Row],[Subscriber SSN]],$C$7:U835,19,FALSE), "") = 0, "",IFERROR(VLOOKUP(Members[[#This Row],[Subscriber SSN]],$C$7:U835,19,FALSE), ""))</f>
        <v/>
      </c>
      <c r="V836" s="69" t="str">
        <f>IF(IFERROR(VLOOKUP(Members[[#This Row],[Subscriber SSN]],$C$7:V835,20,FALSE), "") = 0, "", IFERROR(VLOOKUP(Members[[#This Row],[Subscriber SSN]],$C$7:V835,20,FALSE), ""))</f>
        <v/>
      </c>
      <c r="W836" s="68" t="str">
        <f>IF(IFERROR(VLOOKUP(Members[[#This Row],[Subscriber SSN]],$C$7:W835,21,FALSE), "") = 0, "", IFERROR(VLOOKUP(Members[[#This Row],[Subscriber SSN]],$C$7:W835,21,FALSE), ""))</f>
        <v/>
      </c>
      <c r="X836" s="68" t="str">
        <f>IF(IFERROR(VLOOKUP(Members[[#This Row],[Subscriber SSN]],$C$7:X835,22,FALSE), "") = 0, "", IFERROR(VLOOKUP(Members[[#This Row],[Subscriber SSN]],$C$7:X835,22,FALSE), ""))</f>
        <v/>
      </c>
      <c r="Y836" s="68"/>
      <c r="Z836" s="72"/>
      <c r="AA836" s="69"/>
      <c r="AB836" s="69"/>
      <c r="AC836" s="70"/>
      <c r="AD836" s="110">
        <f t="shared" si="24"/>
        <v>45292</v>
      </c>
      <c r="AE836" s="69"/>
      <c r="AF836" s="69"/>
      <c r="AG836" s="71"/>
      <c r="AH836" s="69"/>
      <c r="AI836" s="69"/>
      <c r="AJ836" s="69"/>
      <c r="AK836" s="69"/>
      <c r="AL836" s="69"/>
      <c r="AM836" s="69"/>
      <c r="AN836" s="69"/>
      <c r="AO836" s="69"/>
      <c r="AP836" s="73"/>
      <c r="AQ836" s="73"/>
      <c r="AR836" s="73"/>
      <c r="AS836" s="73"/>
      <c r="AT836" s="73"/>
      <c r="AU836" s="73"/>
      <c r="AV836" s="73"/>
      <c r="AW836" s="73"/>
      <c r="AX836" s="73"/>
      <c r="AY836" s="73"/>
      <c r="AZ836" s="73"/>
      <c r="BA836" s="73"/>
      <c r="BB836" s="73"/>
      <c r="BC836" s="74"/>
      <c r="BD836" s="222" t="str">
        <f t="shared" si="25"/>
        <v xml:space="preserve"> </v>
      </c>
      <c r="BE836" s="76">
        <f ca="1">Validation!H836</f>
        <v>2</v>
      </c>
      <c r="BF836" t="str">
        <f ca="1">Validation!I836</f>
        <v/>
      </c>
      <c r="BJ836" t="str">
        <f>IF(AND(ISBLANK(Members[[#This Row],[DependentSSN]]),NOT(ISBLANK(Members[[#This Row],[MedicalPolicy]]))), "CoverageLevels", "Waivers")</f>
        <v>Waivers</v>
      </c>
      <c r="BK836" t="str">
        <f>IF(AND(ISBLANK(Members[[#This Row],[DependentSSN]]),NOT(ISBLANK(Members[[#This Row],[Dental Policy]]))), "CoverageLevels", "Waivers")</f>
        <v>Waivers</v>
      </c>
      <c r="BL836" t="str">
        <f>IF(AND(ISBLANK(Members[[#This Row],[DependentSSN]]),NOT(ISBLANK(Members[[#This Row],[VisionPolicy]]))), "CoverageLevels", "Waivers")</f>
        <v>Waivers</v>
      </c>
      <c r="BM836">
        <f t="array" ref="BM836">A835</f>
        <v>0</v>
      </c>
    </row>
    <row r="837" spans="2:65" x14ac:dyDescent="0.25">
      <c r="B837" s="67"/>
      <c r="C837" s="68"/>
      <c r="D837" s="68"/>
      <c r="E837" s="69"/>
      <c r="F837" s="68"/>
      <c r="G837" s="69"/>
      <c r="H837" s="68"/>
      <c r="I837" s="68"/>
      <c r="J837" s="70"/>
      <c r="K837" s="68"/>
      <c r="L837" s="68"/>
      <c r="M837" s="71"/>
      <c r="N837" s="69"/>
      <c r="O837" s="69"/>
      <c r="P837" s="69"/>
      <c r="Q837" s="69"/>
      <c r="R837" s="69"/>
      <c r="S837" s="69"/>
      <c r="T837" s="68" t="str">
        <f>IF(IFERROR(VLOOKUP(Members[[#This Row],[Subscriber SSN]],$C$7:T836,18,FALSE), "") = 0, "",IFERROR(VLOOKUP(Members[[#This Row],[Subscriber SSN]],$C$7:T836,18,FALSE), ""))</f>
        <v/>
      </c>
      <c r="U837" s="68" t="str">
        <f>IF(IFERROR(VLOOKUP(Members[[#This Row],[Subscriber SSN]],$C$7:U836,19,FALSE), "") = 0, "",IFERROR(VLOOKUP(Members[[#This Row],[Subscriber SSN]],$C$7:U836,19,FALSE), ""))</f>
        <v/>
      </c>
      <c r="V837" s="69" t="str">
        <f>IF(IFERROR(VLOOKUP(Members[[#This Row],[Subscriber SSN]],$C$7:V836,20,FALSE), "") = 0, "", IFERROR(VLOOKUP(Members[[#This Row],[Subscriber SSN]],$C$7:V836,20,FALSE), ""))</f>
        <v/>
      </c>
      <c r="W837" s="68" t="str">
        <f>IF(IFERROR(VLOOKUP(Members[[#This Row],[Subscriber SSN]],$C$7:W836,21,FALSE), "") = 0, "", IFERROR(VLOOKUP(Members[[#This Row],[Subscriber SSN]],$C$7:W836,21,FALSE), ""))</f>
        <v/>
      </c>
      <c r="X837" s="68" t="str">
        <f>IF(IFERROR(VLOOKUP(Members[[#This Row],[Subscriber SSN]],$C$7:X836,22,FALSE), "") = 0, "", IFERROR(VLOOKUP(Members[[#This Row],[Subscriber SSN]],$C$7:X836,22,FALSE), ""))</f>
        <v/>
      </c>
      <c r="Y837" s="68"/>
      <c r="Z837" s="72"/>
      <c r="AA837" s="69"/>
      <c r="AB837" s="69"/>
      <c r="AC837" s="70"/>
      <c r="AD837" s="110">
        <f t="shared" si="24"/>
        <v>45292</v>
      </c>
      <c r="AE837" s="69"/>
      <c r="AF837" s="69"/>
      <c r="AG837" s="71"/>
      <c r="AH837" s="69"/>
      <c r="AI837" s="69"/>
      <c r="AJ837" s="69"/>
      <c r="AK837" s="69"/>
      <c r="AL837" s="69"/>
      <c r="AM837" s="69"/>
      <c r="AN837" s="69"/>
      <c r="AO837" s="69"/>
      <c r="AP837" s="73"/>
      <c r="AQ837" s="73"/>
      <c r="AR837" s="73"/>
      <c r="AS837" s="73"/>
      <c r="AT837" s="73"/>
      <c r="AU837" s="73"/>
      <c r="AV837" s="73"/>
      <c r="AW837" s="73"/>
      <c r="AX837" s="73"/>
      <c r="AY837" s="73"/>
      <c r="AZ837" s="73"/>
      <c r="BA837" s="73"/>
      <c r="BB837" s="73"/>
      <c r="BC837" s="74"/>
      <c r="BD837" s="222" t="str">
        <f t="shared" si="25"/>
        <v xml:space="preserve"> </v>
      </c>
      <c r="BE837" s="76">
        <f ca="1">Validation!H837</f>
        <v>2</v>
      </c>
      <c r="BF837" t="str">
        <f ca="1">Validation!I837</f>
        <v/>
      </c>
      <c r="BJ837" t="str">
        <f>IF(AND(ISBLANK(Members[[#This Row],[DependentSSN]]),NOT(ISBLANK(Members[[#This Row],[MedicalPolicy]]))), "CoverageLevels", "Waivers")</f>
        <v>Waivers</v>
      </c>
      <c r="BK837" t="str">
        <f>IF(AND(ISBLANK(Members[[#This Row],[DependentSSN]]),NOT(ISBLANK(Members[[#This Row],[Dental Policy]]))), "CoverageLevels", "Waivers")</f>
        <v>Waivers</v>
      </c>
      <c r="BL837" t="str">
        <f>IF(AND(ISBLANK(Members[[#This Row],[DependentSSN]]),NOT(ISBLANK(Members[[#This Row],[VisionPolicy]]))), "CoverageLevels", "Waivers")</f>
        <v>Waivers</v>
      </c>
      <c r="BM837">
        <f t="array" ref="BM837">A836</f>
        <v>0</v>
      </c>
    </row>
    <row r="838" spans="2:65" x14ac:dyDescent="0.25">
      <c r="B838" s="67"/>
      <c r="C838" s="68"/>
      <c r="D838" s="68"/>
      <c r="E838" s="69"/>
      <c r="F838" s="68"/>
      <c r="G838" s="69"/>
      <c r="H838" s="68"/>
      <c r="I838" s="68"/>
      <c r="J838" s="70"/>
      <c r="K838" s="68"/>
      <c r="L838" s="68"/>
      <c r="M838" s="71"/>
      <c r="N838" s="69"/>
      <c r="O838" s="69"/>
      <c r="P838" s="69"/>
      <c r="Q838" s="69"/>
      <c r="R838" s="69"/>
      <c r="S838" s="69"/>
      <c r="T838" s="68" t="str">
        <f>IF(IFERROR(VLOOKUP(Members[[#This Row],[Subscriber SSN]],$C$7:T837,18,FALSE), "") = 0, "",IFERROR(VLOOKUP(Members[[#This Row],[Subscriber SSN]],$C$7:T837,18,FALSE), ""))</f>
        <v/>
      </c>
      <c r="U838" s="68" t="str">
        <f>IF(IFERROR(VLOOKUP(Members[[#This Row],[Subscriber SSN]],$C$7:U837,19,FALSE), "") = 0, "",IFERROR(VLOOKUP(Members[[#This Row],[Subscriber SSN]],$C$7:U837,19,FALSE), ""))</f>
        <v/>
      </c>
      <c r="V838" s="69" t="str">
        <f>IF(IFERROR(VLOOKUP(Members[[#This Row],[Subscriber SSN]],$C$7:V837,20,FALSE), "") = 0, "", IFERROR(VLOOKUP(Members[[#This Row],[Subscriber SSN]],$C$7:V837,20,FALSE), ""))</f>
        <v/>
      </c>
      <c r="W838" s="68" t="str">
        <f>IF(IFERROR(VLOOKUP(Members[[#This Row],[Subscriber SSN]],$C$7:W837,21,FALSE), "") = 0, "", IFERROR(VLOOKUP(Members[[#This Row],[Subscriber SSN]],$C$7:W837,21,FALSE), ""))</f>
        <v/>
      </c>
      <c r="X838" s="68" t="str">
        <f>IF(IFERROR(VLOOKUP(Members[[#This Row],[Subscriber SSN]],$C$7:X837,22,FALSE), "") = 0, "", IFERROR(VLOOKUP(Members[[#This Row],[Subscriber SSN]],$C$7:X837,22,FALSE), ""))</f>
        <v/>
      </c>
      <c r="Y838" s="68"/>
      <c r="Z838" s="72"/>
      <c r="AA838" s="69"/>
      <c r="AB838" s="69"/>
      <c r="AC838" s="70"/>
      <c r="AD838" s="110">
        <f t="shared" si="24"/>
        <v>45292</v>
      </c>
      <c r="AE838" s="69"/>
      <c r="AF838" s="69"/>
      <c r="AG838" s="71"/>
      <c r="AH838" s="69"/>
      <c r="AI838" s="69"/>
      <c r="AJ838" s="69"/>
      <c r="AK838" s="69"/>
      <c r="AL838" s="69"/>
      <c r="AM838" s="69"/>
      <c r="AN838" s="69"/>
      <c r="AO838" s="69"/>
      <c r="AP838" s="73"/>
      <c r="AQ838" s="73"/>
      <c r="AR838" s="73"/>
      <c r="AS838" s="73"/>
      <c r="AT838" s="73"/>
      <c r="AU838" s="73"/>
      <c r="AV838" s="73"/>
      <c r="AW838" s="73"/>
      <c r="AX838" s="73"/>
      <c r="AY838" s="73"/>
      <c r="AZ838" s="73"/>
      <c r="BA838" s="73"/>
      <c r="BB838" s="73"/>
      <c r="BC838" s="74"/>
      <c r="BD838" s="222" t="str">
        <f t="shared" si="25"/>
        <v xml:space="preserve"> </v>
      </c>
      <c r="BE838" s="76">
        <f ca="1">Validation!H838</f>
        <v>2</v>
      </c>
      <c r="BF838" t="str">
        <f ca="1">Validation!I838</f>
        <v/>
      </c>
      <c r="BJ838" t="str">
        <f>IF(AND(ISBLANK(Members[[#This Row],[DependentSSN]]),NOT(ISBLANK(Members[[#This Row],[MedicalPolicy]]))), "CoverageLevels", "Waivers")</f>
        <v>Waivers</v>
      </c>
      <c r="BK838" t="str">
        <f>IF(AND(ISBLANK(Members[[#This Row],[DependentSSN]]),NOT(ISBLANK(Members[[#This Row],[Dental Policy]]))), "CoverageLevels", "Waivers")</f>
        <v>Waivers</v>
      </c>
      <c r="BL838" t="str">
        <f>IF(AND(ISBLANK(Members[[#This Row],[DependentSSN]]),NOT(ISBLANK(Members[[#This Row],[VisionPolicy]]))), "CoverageLevels", "Waivers")</f>
        <v>Waivers</v>
      </c>
      <c r="BM838">
        <f t="array" ref="BM838">A837</f>
        <v>0</v>
      </c>
    </row>
    <row r="839" spans="2:65" x14ac:dyDescent="0.25">
      <c r="B839" s="67"/>
      <c r="C839" s="68"/>
      <c r="D839" s="68"/>
      <c r="E839" s="69"/>
      <c r="F839" s="68"/>
      <c r="G839" s="69"/>
      <c r="H839" s="68"/>
      <c r="I839" s="68"/>
      <c r="J839" s="70"/>
      <c r="K839" s="68"/>
      <c r="L839" s="68"/>
      <c r="M839" s="71"/>
      <c r="N839" s="69"/>
      <c r="O839" s="69"/>
      <c r="P839" s="69"/>
      <c r="Q839" s="69"/>
      <c r="R839" s="69"/>
      <c r="S839" s="69"/>
      <c r="T839" s="68" t="str">
        <f>IF(IFERROR(VLOOKUP(Members[[#This Row],[Subscriber SSN]],$C$7:T838,18,FALSE), "") = 0, "",IFERROR(VLOOKUP(Members[[#This Row],[Subscriber SSN]],$C$7:T838,18,FALSE), ""))</f>
        <v/>
      </c>
      <c r="U839" s="68" t="str">
        <f>IF(IFERROR(VLOOKUP(Members[[#This Row],[Subscriber SSN]],$C$7:U838,19,FALSE), "") = 0, "",IFERROR(VLOOKUP(Members[[#This Row],[Subscriber SSN]],$C$7:U838,19,FALSE), ""))</f>
        <v/>
      </c>
      <c r="V839" s="69" t="str">
        <f>IF(IFERROR(VLOOKUP(Members[[#This Row],[Subscriber SSN]],$C$7:V838,20,FALSE), "") = 0, "", IFERROR(VLOOKUP(Members[[#This Row],[Subscriber SSN]],$C$7:V838,20,FALSE), ""))</f>
        <v/>
      </c>
      <c r="W839" s="68" t="str">
        <f>IF(IFERROR(VLOOKUP(Members[[#This Row],[Subscriber SSN]],$C$7:W838,21,FALSE), "") = 0, "", IFERROR(VLOOKUP(Members[[#This Row],[Subscriber SSN]],$C$7:W838,21,FALSE), ""))</f>
        <v/>
      </c>
      <c r="X839" s="68" t="str">
        <f>IF(IFERROR(VLOOKUP(Members[[#This Row],[Subscriber SSN]],$C$7:X838,22,FALSE), "") = 0, "", IFERROR(VLOOKUP(Members[[#This Row],[Subscriber SSN]],$C$7:X838,22,FALSE), ""))</f>
        <v/>
      </c>
      <c r="Y839" s="68"/>
      <c r="Z839" s="72"/>
      <c r="AA839" s="69"/>
      <c r="AB839" s="69"/>
      <c r="AC839" s="70"/>
      <c r="AD839" s="110">
        <f t="shared" ref="AD839:AD902" si="26">$B$2</f>
        <v>45292</v>
      </c>
      <c r="AE839" s="69"/>
      <c r="AF839" s="69"/>
      <c r="AG839" s="71"/>
      <c r="AH839" s="69"/>
      <c r="AI839" s="69"/>
      <c r="AJ839" s="69"/>
      <c r="AK839" s="69"/>
      <c r="AL839" s="69"/>
      <c r="AM839" s="69"/>
      <c r="AN839" s="69"/>
      <c r="AO839" s="69"/>
      <c r="AP839" s="73"/>
      <c r="AQ839" s="73"/>
      <c r="AR839" s="73"/>
      <c r="AS839" s="73"/>
      <c r="AT839" s="73"/>
      <c r="AU839" s="73"/>
      <c r="AV839" s="73"/>
      <c r="AW839" s="73"/>
      <c r="AX839" s="73"/>
      <c r="AY839" s="73"/>
      <c r="AZ839" s="73"/>
      <c r="BA839" s="73"/>
      <c r="BB839" s="73"/>
      <c r="BC839" s="74"/>
      <c r="BD839" s="222" t="str">
        <f t="shared" si="25"/>
        <v xml:space="preserve"> </v>
      </c>
      <c r="BE839" s="76">
        <f ca="1">Validation!H839</f>
        <v>2</v>
      </c>
      <c r="BF839" t="str">
        <f ca="1">Validation!I839</f>
        <v/>
      </c>
      <c r="BJ839" t="str">
        <f>IF(AND(ISBLANK(Members[[#This Row],[DependentSSN]]),NOT(ISBLANK(Members[[#This Row],[MedicalPolicy]]))), "CoverageLevels", "Waivers")</f>
        <v>Waivers</v>
      </c>
      <c r="BK839" t="str">
        <f>IF(AND(ISBLANK(Members[[#This Row],[DependentSSN]]),NOT(ISBLANK(Members[[#This Row],[Dental Policy]]))), "CoverageLevels", "Waivers")</f>
        <v>Waivers</v>
      </c>
      <c r="BL839" t="str">
        <f>IF(AND(ISBLANK(Members[[#This Row],[DependentSSN]]),NOT(ISBLANK(Members[[#This Row],[VisionPolicy]]))), "CoverageLevels", "Waivers")</f>
        <v>Waivers</v>
      </c>
      <c r="BM839">
        <f t="array" ref="BM839">A838</f>
        <v>0</v>
      </c>
    </row>
    <row r="840" spans="2:65" x14ac:dyDescent="0.25">
      <c r="B840" s="67"/>
      <c r="C840" s="68"/>
      <c r="D840" s="68"/>
      <c r="E840" s="69"/>
      <c r="F840" s="68"/>
      <c r="G840" s="69"/>
      <c r="H840" s="68"/>
      <c r="I840" s="68"/>
      <c r="J840" s="70"/>
      <c r="K840" s="68"/>
      <c r="L840" s="68"/>
      <c r="M840" s="71"/>
      <c r="N840" s="69"/>
      <c r="O840" s="69"/>
      <c r="P840" s="69"/>
      <c r="Q840" s="69"/>
      <c r="R840" s="69"/>
      <c r="S840" s="69"/>
      <c r="T840" s="68" t="str">
        <f>IF(IFERROR(VLOOKUP(Members[[#This Row],[Subscriber SSN]],$C$7:T839,18,FALSE), "") = 0, "",IFERROR(VLOOKUP(Members[[#This Row],[Subscriber SSN]],$C$7:T839,18,FALSE), ""))</f>
        <v/>
      </c>
      <c r="U840" s="68" t="str">
        <f>IF(IFERROR(VLOOKUP(Members[[#This Row],[Subscriber SSN]],$C$7:U839,19,FALSE), "") = 0, "",IFERROR(VLOOKUP(Members[[#This Row],[Subscriber SSN]],$C$7:U839,19,FALSE), ""))</f>
        <v/>
      </c>
      <c r="V840" s="69" t="str">
        <f>IF(IFERROR(VLOOKUP(Members[[#This Row],[Subscriber SSN]],$C$7:V839,20,FALSE), "") = 0, "", IFERROR(VLOOKUP(Members[[#This Row],[Subscriber SSN]],$C$7:V839,20,FALSE), ""))</f>
        <v/>
      </c>
      <c r="W840" s="68" t="str">
        <f>IF(IFERROR(VLOOKUP(Members[[#This Row],[Subscriber SSN]],$C$7:W839,21,FALSE), "") = 0, "", IFERROR(VLOOKUP(Members[[#This Row],[Subscriber SSN]],$C$7:W839,21,FALSE), ""))</f>
        <v/>
      </c>
      <c r="X840" s="68" t="str">
        <f>IF(IFERROR(VLOOKUP(Members[[#This Row],[Subscriber SSN]],$C$7:X839,22,FALSE), "") = 0, "", IFERROR(VLOOKUP(Members[[#This Row],[Subscriber SSN]],$C$7:X839,22,FALSE), ""))</f>
        <v/>
      </c>
      <c r="Y840" s="68"/>
      <c r="Z840" s="72"/>
      <c r="AA840" s="69"/>
      <c r="AB840" s="69"/>
      <c r="AC840" s="70"/>
      <c r="AD840" s="110">
        <f t="shared" si="26"/>
        <v>45292</v>
      </c>
      <c r="AE840" s="69"/>
      <c r="AF840" s="69"/>
      <c r="AG840" s="71"/>
      <c r="AH840" s="69"/>
      <c r="AI840" s="69"/>
      <c r="AJ840" s="69"/>
      <c r="AK840" s="69"/>
      <c r="AL840" s="69"/>
      <c r="AM840" s="69"/>
      <c r="AN840" s="69"/>
      <c r="AO840" s="69"/>
      <c r="AP840" s="73"/>
      <c r="AQ840" s="73"/>
      <c r="AR840" s="73"/>
      <c r="AS840" s="73"/>
      <c r="AT840" s="73"/>
      <c r="AU840" s="73"/>
      <c r="AV840" s="73"/>
      <c r="AW840" s="73"/>
      <c r="AX840" s="73"/>
      <c r="AY840" s="73"/>
      <c r="AZ840" s="73"/>
      <c r="BA840" s="73"/>
      <c r="BB840" s="73"/>
      <c r="BC840" s="74"/>
      <c r="BD840" s="222" t="str">
        <f t="shared" ref="BD840:BD903" si="27">IF(ISBLANK(J840)," ",ROUNDDOWN(YEARFRAC(AD840,(J840)),0))</f>
        <v xml:space="preserve"> </v>
      </c>
      <c r="BE840" s="76">
        <f ca="1">Validation!H840</f>
        <v>2</v>
      </c>
      <c r="BF840" t="str">
        <f ca="1">Validation!I840</f>
        <v/>
      </c>
      <c r="BJ840" t="str">
        <f>IF(AND(ISBLANK(Members[[#This Row],[DependentSSN]]),NOT(ISBLANK(Members[[#This Row],[MedicalPolicy]]))), "CoverageLevels", "Waivers")</f>
        <v>Waivers</v>
      </c>
      <c r="BK840" t="str">
        <f>IF(AND(ISBLANK(Members[[#This Row],[DependentSSN]]),NOT(ISBLANK(Members[[#This Row],[Dental Policy]]))), "CoverageLevels", "Waivers")</f>
        <v>Waivers</v>
      </c>
      <c r="BL840" t="str">
        <f>IF(AND(ISBLANK(Members[[#This Row],[DependentSSN]]),NOT(ISBLANK(Members[[#This Row],[VisionPolicy]]))), "CoverageLevels", "Waivers")</f>
        <v>Waivers</v>
      </c>
      <c r="BM840">
        <f t="array" ref="BM840">A839</f>
        <v>0</v>
      </c>
    </row>
    <row r="841" spans="2:65" x14ac:dyDescent="0.25">
      <c r="B841" s="67"/>
      <c r="C841" s="68"/>
      <c r="D841" s="68"/>
      <c r="E841" s="69"/>
      <c r="F841" s="68"/>
      <c r="G841" s="69"/>
      <c r="H841" s="68"/>
      <c r="I841" s="68"/>
      <c r="J841" s="70"/>
      <c r="K841" s="68"/>
      <c r="L841" s="68"/>
      <c r="M841" s="71"/>
      <c r="N841" s="69"/>
      <c r="O841" s="69"/>
      <c r="P841" s="69"/>
      <c r="Q841" s="69"/>
      <c r="R841" s="69"/>
      <c r="S841" s="69"/>
      <c r="T841" s="68" t="str">
        <f>IF(IFERROR(VLOOKUP(Members[[#This Row],[Subscriber SSN]],$C$7:T840,18,FALSE), "") = 0, "",IFERROR(VLOOKUP(Members[[#This Row],[Subscriber SSN]],$C$7:T840,18,FALSE), ""))</f>
        <v/>
      </c>
      <c r="U841" s="68" t="str">
        <f>IF(IFERROR(VLOOKUP(Members[[#This Row],[Subscriber SSN]],$C$7:U840,19,FALSE), "") = 0, "",IFERROR(VLOOKUP(Members[[#This Row],[Subscriber SSN]],$C$7:U840,19,FALSE), ""))</f>
        <v/>
      </c>
      <c r="V841" s="69" t="str">
        <f>IF(IFERROR(VLOOKUP(Members[[#This Row],[Subscriber SSN]],$C$7:V840,20,FALSE), "") = 0, "", IFERROR(VLOOKUP(Members[[#This Row],[Subscriber SSN]],$C$7:V840,20,FALSE), ""))</f>
        <v/>
      </c>
      <c r="W841" s="68" t="str">
        <f>IF(IFERROR(VLOOKUP(Members[[#This Row],[Subscriber SSN]],$C$7:W840,21,FALSE), "") = 0, "", IFERROR(VLOOKUP(Members[[#This Row],[Subscriber SSN]],$C$7:W840,21,FALSE), ""))</f>
        <v/>
      </c>
      <c r="X841" s="68" t="str">
        <f>IF(IFERROR(VLOOKUP(Members[[#This Row],[Subscriber SSN]],$C$7:X840,22,FALSE), "") = 0, "", IFERROR(VLOOKUP(Members[[#This Row],[Subscriber SSN]],$C$7:X840,22,FALSE), ""))</f>
        <v/>
      </c>
      <c r="Y841" s="68"/>
      <c r="Z841" s="72"/>
      <c r="AA841" s="69"/>
      <c r="AB841" s="69"/>
      <c r="AC841" s="70"/>
      <c r="AD841" s="110">
        <f t="shared" si="26"/>
        <v>45292</v>
      </c>
      <c r="AE841" s="69"/>
      <c r="AF841" s="69"/>
      <c r="AG841" s="71"/>
      <c r="AH841" s="69"/>
      <c r="AI841" s="69"/>
      <c r="AJ841" s="69"/>
      <c r="AK841" s="69"/>
      <c r="AL841" s="69"/>
      <c r="AM841" s="69"/>
      <c r="AN841" s="69"/>
      <c r="AO841" s="69"/>
      <c r="AP841" s="73"/>
      <c r="AQ841" s="73"/>
      <c r="AR841" s="73"/>
      <c r="AS841" s="73"/>
      <c r="AT841" s="73"/>
      <c r="AU841" s="73"/>
      <c r="AV841" s="73"/>
      <c r="AW841" s="73"/>
      <c r="AX841" s="73"/>
      <c r="AY841" s="73"/>
      <c r="AZ841" s="73"/>
      <c r="BA841" s="73"/>
      <c r="BB841" s="73"/>
      <c r="BC841" s="74"/>
      <c r="BD841" s="222" t="str">
        <f t="shared" si="27"/>
        <v xml:space="preserve"> </v>
      </c>
      <c r="BE841" s="76">
        <f ca="1">Validation!H841</f>
        <v>2</v>
      </c>
      <c r="BF841" t="str">
        <f ca="1">Validation!I841</f>
        <v/>
      </c>
      <c r="BJ841" t="str">
        <f>IF(AND(ISBLANK(Members[[#This Row],[DependentSSN]]),NOT(ISBLANK(Members[[#This Row],[MedicalPolicy]]))), "CoverageLevels", "Waivers")</f>
        <v>Waivers</v>
      </c>
      <c r="BK841" t="str">
        <f>IF(AND(ISBLANK(Members[[#This Row],[DependentSSN]]),NOT(ISBLANK(Members[[#This Row],[Dental Policy]]))), "CoverageLevels", "Waivers")</f>
        <v>Waivers</v>
      </c>
      <c r="BL841" t="str">
        <f>IF(AND(ISBLANK(Members[[#This Row],[DependentSSN]]),NOT(ISBLANK(Members[[#This Row],[VisionPolicy]]))), "CoverageLevels", "Waivers")</f>
        <v>Waivers</v>
      </c>
      <c r="BM841">
        <f t="array" ref="BM841">A840</f>
        <v>0</v>
      </c>
    </row>
    <row r="842" spans="2:65" x14ac:dyDescent="0.25">
      <c r="B842" s="67"/>
      <c r="C842" s="68"/>
      <c r="D842" s="68"/>
      <c r="E842" s="69"/>
      <c r="F842" s="68"/>
      <c r="G842" s="69"/>
      <c r="H842" s="68"/>
      <c r="I842" s="68"/>
      <c r="J842" s="70"/>
      <c r="K842" s="68"/>
      <c r="L842" s="68"/>
      <c r="M842" s="71"/>
      <c r="N842" s="69"/>
      <c r="O842" s="69"/>
      <c r="P842" s="69"/>
      <c r="Q842" s="69"/>
      <c r="R842" s="69"/>
      <c r="S842" s="69"/>
      <c r="T842" s="68" t="str">
        <f>IF(IFERROR(VLOOKUP(Members[[#This Row],[Subscriber SSN]],$C$7:T841,18,FALSE), "") = 0, "",IFERROR(VLOOKUP(Members[[#This Row],[Subscriber SSN]],$C$7:T841,18,FALSE), ""))</f>
        <v/>
      </c>
      <c r="U842" s="68" t="str">
        <f>IF(IFERROR(VLOOKUP(Members[[#This Row],[Subscriber SSN]],$C$7:U841,19,FALSE), "") = 0, "",IFERROR(VLOOKUP(Members[[#This Row],[Subscriber SSN]],$C$7:U841,19,FALSE), ""))</f>
        <v/>
      </c>
      <c r="V842" s="69" t="str">
        <f>IF(IFERROR(VLOOKUP(Members[[#This Row],[Subscriber SSN]],$C$7:V841,20,FALSE), "") = 0, "", IFERROR(VLOOKUP(Members[[#This Row],[Subscriber SSN]],$C$7:V841,20,FALSE), ""))</f>
        <v/>
      </c>
      <c r="W842" s="68" t="str">
        <f>IF(IFERROR(VLOOKUP(Members[[#This Row],[Subscriber SSN]],$C$7:W841,21,FALSE), "") = 0, "", IFERROR(VLOOKUP(Members[[#This Row],[Subscriber SSN]],$C$7:W841,21,FALSE), ""))</f>
        <v/>
      </c>
      <c r="X842" s="68" t="str">
        <f>IF(IFERROR(VLOOKUP(Members[[#This Row],[Subscriber SSN]],$C$7:X841,22,FALSE), "") = 0, "", IFERROR(VLOOKUP(Members[[#This Row],[Subscriber SSN]],$C$7:X841,22,FALSE), ""))</f>
        <v/>
      </c>
      <c r="Y842" s="68"/>
      <c r="Z842" s="72"/>
      <c r="AA842" s="69"/>
      <c r="AB842" s="69"/>
      <c r="AC842" s="70"/>
      <c r="AD842" s="110">
        <f t="shared" si="26"/>
        <v>45292</v>
      </c>
      <c r="AE842" s="69"/>
      <c r="AF842" s="69"/>
      <c r="AG842" s="71"/>
      <c r="AH842" s="69"/>
      <c r="AI842" s="69"/>
      <c r="AJ842" s="69"/>
      <c r="AK842" s="69"/>
      <c r="AL842" s="69"/>
      <c r="AM842" s="69"/>
      <c r="AN842" s="69"/>
      <c r="AO842" s="69"/>
      <c r="AP842" s="73"/>
      <c r="AQ842" s="73"/>
      <c r="AR842" s="73"/>
      <c r="AS842" s="73"/>
      <c r="AT842" s="73"/>
      <c r="AU842" s="73"/>
      <c r="AV842" s="73"/>
      <c r="AW842" s="73"/>
      <c r="AX842" s="73"/>
      <c r="AY842" s="73"/>
      <c r="AZ842" s="73"/>
      <c r="BA842" s="73"/>
      <c r="BB842" s="73"/>
      <c r="BC842" s="74"/>
      <c r="BD842" s="222" t="str">
        <f t="shared" si="27"/>
        <v xml:space="preserve"> </v>
      </c>
      <c r="BE842" s="76">
        <f ca="1">Validation!H842</f>
        <v>2</v>
      </c>
      <c r="BF842" t="str">
        <f ca="1">Validation!I842</f>
        <v/>
      </c>
      <c r="BJ842" t="str">
        <f>IF(AND(ISBLANK(Members[[#This Row],[DependentSSN]]),NOT(ISBLANK(Members[[#This Row],[MedicalPolicy]]))), "CoverageLevels", "Waivers")</f>
        <v>Waivers</v>
      </c>
      <c r="BK842" t="str">
        <f>IF(AND(ISBLANK(Members[[#This Row],[DependentSSN]]),NOT(ISBLANK(Members[[#This Row],[Dental Policy]]))), "CoverageLevels", "Waivers")</f>
        <v>Waivers</v>
      </c>
      <c r="BL842" t="str">
        <f>IF(AND(ISBLANK(Members[[#This Row],[DependentSSN]]),NOT(ISBLANK(Members[[#This Row],[VisionPolicy]]))), "CoverageLevels", "Waivers")</f>
        <v>Waivers</v>
      </c>
      <c r="BM842">
        <f t="array" ref="BM842">A841</f>
        <v>0</v>
      </c>
    </row>
    <row r="843" spans="2:65" x14ac:dyDescent="0.25">
      <c r="B843" s="67"/>
      <c r="C843" s="68"/>
      <c r="D843" s="68"/>
      <c r="E843" s="69"/>
      <c r="F843" s="68"/>
      <c r="G843" s="69"/>
      <c r="H843" s="68"/>
      <c r="I843" s="68"/>
      <c r="J843" s="70"/>
      <c r="K843" s="68"/>
      <c r="L843" s="68"/>
      <c r="M843" s="71"/>
      <c r="N843" s="69"/>
      <c r="O843" s="69"/>
      <c r="P843" s="69"/>
      <c r="Q843" s="69"/>
      <c r="R843" s="69"/>
      <c r="S843" s="69"/>
      <c r="T843" s="68" t="str">
        <f>IF(IFERROR(VLOOKUP(Members[[#This Row],[Subscriber SSN]],$C$7:T842,18,FALSE), "") = 0, "",IFERROR(VLOOKUP(Members[[#This Row],[Subscriber SSN]],$C$7:T842,18,FALSE), ""))</f>
        <v/>
      </c>
      <c r="U843" s="68" t="str">
        <f>IF(IFERROR(VLOOKUP(Members[[#This Row],[Subscriber SSN]],$C$7:U842,19,FALSE), "") = 0, "",IFERROR(VLOOKUP(Members[[#This Row],[Subscriber SSN]],$C$7:U842,19,FALSE), ""))</f>
        <v/>
      </c>
      <c r="V843" s="69" t="str">
        <f>IF(IFERROR(VLOOKUP(Members[[#This Row],[Subscriber SSN]],$C$7:V842,20,FALSE), "") = 0, "", IFERROR(VLOOKUP(Members[[#This Row],[Subscriber SSN]],$C$7:V842,20,FALSE), ""))</f>
        <v/>
      </c>
      <c r="W843" s="68" t="str">
        <f>IF(IFERROR(VLOOKUP(Members[[#This Row],[Subscriber SSN]],$C$7:W842,21,FALSE), "") = 0, "", IFERROR(VLOOKUP(Members[[#This Row],[Subscriber SSN]],$C$7:W842,21,FALSE), ""))</f>
        <v/>
      </c>
      <c r="X843" s="68" t="str">
        <f>IF(IFERROR(VLOOKUP(Members[[#This Row],[Subscriber SSN]],$C$7:X842,22,FALSE), "") = 0, "", IFERROR(VLOOKUP(Members[[#This Row],[Subscriber SSN]],$C$7:X842,22,FALSE), ""))</f>
        <v/>
      </c>
      <c r="Y843" s="68"/>
      <c r="Z843" s="72"/>
      <c r="AA843" s="69"/>
      <c r="AB843" s="69"/>
      <c r="AC843" s="70"/>
      <c r="AD843" s="110">
        <f t="shared" si="26"/>
        <v>45292</v>
      </c>
      <c r="AE843" s="69"/>
      <c r="AF843" s="69"/>
      <c r="AG843" s="71"/>
      <c r="AH843" s="69"/>
      <c r="AI843" s="69"/>
      <c r="AJ843" s="69"/>
      <c r="AK843" s="69"/>
      <c r="AL843" s="69"/>
      <c r="AM843" s="69"/>
      <c r="AN843" s="69"/>
      <c r="AO843" s="69"/>
      <c r="AP843" s="73"/>
      <c r="AQ843" s="73"/>
      <c r="AR843" s="73"/>
      <c r="AS843" s="73"/>
      <c r="AT843" s="73"/>
      <c r="AU843" s="73"/>
      <c r="AV843" s="73"/>
      <c r="AW843" s="73"/>
      <c r="AX843" s="73"/>
      <c r="AY843" s="73"/>
      <c r="AZ843" s="73"/>
      <c r="BA843" s="73"/>
      <c r="BB843" s="73"/>
      <c r="BC843" s="74"/>
      <c r="BD843" s="222" t="str">
        <f t="shared" si="27"/>
        <v xml:space="preserve"> </v>
      </c>
      <c r="BE843" s="76">
        <f ca="1">Validation!H843</f>
        <v>2</v>
      </c>
      <c r="BF843" t="str">
        <f ca="1">Validation!I843</f>
        <v/>
      </c>
      <c r="BJ843" t="str">
        <f>IF(AND(ISBLANK(Members[[#This Row],[DependentSSN]]),NOT(ISBLANK(Members[[#This Row],[MedicalPolicy]]))), "CoverageLevels", "Waivers")</f>
        <v>Waivers</v>
      </c>
      <c r="BK843" t="str">
        <f>IF(AND(ISBLANK(Members[[#This Row],[DependentSSN]]),NOT(ISBLANK(Members[[#This Row],[Dental Policy]]))), "CoverageLevels", "Waivers")</f>
        <v>Waivers</v>
      </c>
      <c r="BL843" t="str">
        <f>IF(AND(ISBLANK(Members[[#This Row],[DependentSSN]]),NOT(ISBLANK(Members[[#This Row],[VisionPolicy]]))), "CoverageLevels", "Waivers")</f>
        <v>Waivers</v>
      </c>
      <c r="BM843">
        <f t="array" ref="BM843">A842</f>
        <v>0</v>
      </c>
    </row>
    <row r="844" spans="2:65" x14ac:dyDescent="0.25">
      <c r="B844" s="67"/>
      <c r="C844" s="68"/>
      <c r="D844" s="68"/>
      <c r="E844" s="69"/>
      <c r="F844" s="68"/>
      <c r="G844" s="69"/>
      <c r="H844" s="68"/>
      <c r="I844" s="68"/>
      <c r="J844" s="70"/>
      <c r="K844" s="68"/>
      <c r="L844" s="68"/>
      <c r="M844" s="71"/>
      <c r="N844" s="69"/>
      <c r="O844" s="69"/>
      <c r="P844" s="69"/>
      <c r="Q844" s="69"/>
      <c r="R844" s="69"/>
      <c r="S844" s="69"/>
      <c r="T844" s="68" t="str">
        <f>IF(IFERROR(VLOOKUP(Members[[#This Row],[Subscriber SSN]],$C$7:T843,18,FALSE), "") = 0, "",IFERROR(VLOOKUP(Members[[#This Row],[Subscriber SSN]],$C$7:T843,18,FALSE), ""))</f>
        <v/>
      </c>
      <c r="U844" s="68" t="str">
        <f>IF(IFERROR(VLOOKUP(Members[[#This Row],[Subscriber SSN]],$C$7:U843,19,FALSE), "") = 0, "",IFERROR(VLOOKUP(Members[[#This Row],[Subscriber SSN]],$C$7:U843,19,FALSE), ""))</f>
        <v/>
      </c>
      <c r="V844" s="69" t="str">
        <f>IF(IFERROR(VLOOKUP(Members[[#This Row],[Subscriber SSN]],$C$7:V843,20,FALSE), "") = 0, "", IFERROR(VLOOKUP(Members[[#This Row],[Subscriber SSN]],$C$7:V843,20,FALSE), ""))</f>
        <v/>
      </c>
      <c r="W844" s="68" t="str">
        <f>IF(IFERROR(VLOOKUP(Members[[#This Row],[Subscriber SSN]],$C$7:W843,21,FALSE), "") = 0, "", IFERROR(VLOOKUP(Members[[#This Row],[Subscriber SSN]],$C$7:W843,21,FALSE), ""))</f>
        <v/>
      </c>
      <c r="X844" s="68" t="str">
        <f>IF(IFERROR(VLOOKUP(Members[[#This Row],[Subscriber SSN]],$C$7:X843,22,FALSE), "") = 0, "", IFERROR(VLOOKUP(Members[[#This Row],[Subscriber SSN]],$C$7:X843,22,FALSE), ""))</f>
        <v/>
      </c>
      <c r="Y844" s="68"/>
      <c r="Z844" s="72"/>
      <c r="AA844" s="69"/>
      <c r="AB844" s="69"/>
      <c r="AC844" s="70"/>
      <c r="AD844" s="110">
        <f t="shared" si="26"/>
        <v>45292</v>
      </c>
      <c r="AE844" s="69"/>
      <c r="AF844" s="69"/>
      <c r="AG844" s="71"/>
      <c r="AH844" s="69"/>
      <c r="AI844" s="69"/>
      <c r="AJ844" s="69"/>
      <c r="AK844" s="69"/>
      <c r="AL844" s="69"/>
      <c r="AM844" s="69"/>
      <c r="AN844" s="69"/>
      <c r="AO844" s="69"/>
      <c r="AP844" s="73"/>
      <c r="AQ844" s="73"/>
      <c r="AR844" s="73"/>
      <c r="AS844" s="73"/>
      <c r="AT844" s="73"/>
      <c r="AU844" s="73"/>
      <c r="AV844" s="73"/>
      <c r="AW844" s="73"/>
      <c r="AX844" s="73"/>
      <c r="AY844" s="73"/>
      <c r="AZ844" s="73"/>
      <c r="BA844" s="73"/>
      <c r="BB844" s="73"/>
      <c r="BC844" s="74"/>
      <c r="BD844" s="222" t="str">
        <f t="shared" si="27"/>
        <v xml:space="preserve"> </v>
      </c>
      <c r="BE844" s="76">
        <f ca="1">Validation!H844</f>
        <v>2</v>
      </c>
      <c r="BF844" t="str">
        <f ca="1">Validation!I844</f>
        <v/>
      </c>
      <c r="BJ844" t="str">
        <f>IF(AND(ISBLANK(Members[[#This Row],[DependentSSN]]),NOT(ISBLANK(Members[[#This Row],[MedicalPolicy]]))), "CoverageLevels", "Waivers")</f>
        <v>Waivers</v>
      </c>
      <c r="BK844" t="str">
        <f>IF(AND(ISBLANK(Members[[#This Row],[DependentSSN]]),NOT(ISBLANK(Members[[#This Row],[Dental Policy]]))), "CoverageLevels", "Waivers")</f>
        <v>Waivers</v>
      </c>
      <c r="BL844" t="str">
        <f>IF(AND(ISBLANK(Members[[#This Row],[DependentSSN]]),NOT(ISBLANK(Members[[#This Row],[VisionPolicy]]))), "CoverageLevels", "Waivers")</f>
        <v>Waivers</v>
      </c>
      <c r="BM844">
        <f t="array" ref="BM844">A843</f>
        <v>0</v>
      </c>
    </row>
    <row r="845" spans="2:65" x14ac:dyDescent="0.25">
      <c r="B845" s="67"/>
      <c r="C845" s="68"/>
      <c r="D845" s="68"/>
      <c r="E845" s="69"/>
      <c r="F845" s="68"/>
      <c r="G845" s="69"/>
      <c r="H845" s="68"/>
      <c r="I845" s="68"/>
      <c r="J845" s="70"/>
      <c r="K845" s="68"/>
      <c r="L845" s="68"/>
      <c r="M845" s="71"/>
      <c r="N845" s="69"/>
      <c r="O845" s="69"/>
      <c r="P845" s="69"/>
      <c r="Q845" s="69"/>
      <c r="R845" s="69"/>
      <c r="S845" s="69"/>
      <c r="T845" s="68" t="str">
        <f>IF(IFERROR(VLOOKUP(Members[[#This Row],[Subscriber SSN]],$C$7:T844,18,FALSE), "") = 0, "",IFERROR(VLOOKUP(Members[[#This Row],[Subscriber SSN]],$C$7:T844,18,FALSE), ""))</f>
        <v/>
      </c>
      <c r="U845" s="68" t="str">
        <f>IF(IFERROR(VLOOKUP(Members[[#This Row],[Subscriber SSN]],$C$7:U844,19,FALSE), "") = 0, "",IFERROR(VLOOKUP(Members[[#This Row],[Subscriber SSN]],$C$7:U844,19,FALSE), ""))</f>
        <v/>
      </c>
      <c r="V845" s="69" t="str">
        <f>IF(IFERROR(VLOOKUP(Members[[#This Row],[Subscriber SSN]],$C$7:V844,20,FALSE), "") = 0, "", IFERROR(VLOOKUP(Members[[#This Row],[Subscriber SSN]],$C$7:V844,20,FALSE), ""))</f>
        <v/>
      </c>
      <c r="W845" s="68" t="str">
        <f>IF(IFERROR(VLOOKUP(Members[[#This Row],[Subscriber SSN]],$C$7:W844,21,FALSE), "") = 0, "", IFERROR(VLOOKUP(Members[[#This Row],[Subscriber SSN]],$C$7:W844,21,FALSE), ""))</f>
        <v/>
      </c>
      <c r="X845" s="68" t="str">
        <f>IF(IFERROR(VLOOKUP(Members[[#This Row],[Subscriber SSN]],$C$7:X844,22,FALSE), "") = 0, "", IFERROR(VLOOKUP(Members[[#This Row],[Subscriber SSN]],$C$7:X844,22,FALSE), ""))</f>
        <v/>
      </c>
      <c r="Y845" s="68"/>
      <c r="Z845" s="72"/>
      <c r="AA845" s="69"/>
      <c r="AB845" s="69"/>
      <c r="AC845" s="70"/>
      <c r="AD845" s="110">
        <f t="shared" si="26"/>
        <v>45292</v>
      </c>
      <c r="AE845" s="69"/>
      <c r="AF845" s="69"/>
      <c r="AG845" s="71"/>
      <c r="AH845" s="69"/>
      <c r="AI845" s="69"/>
      <c r="AJ845" s="69"/>
      <c r="AK845" s="69"/>
      <c r="AL845" s="69"/>
      <c r="AM845" s="69"/>
      <c r="AN845" s="69"/>
      <c r="AO845" s="69"/>
      <c r="AP845" s="73"/>
      <c r="AQ845" s="73"/>
      <c r="AR845" s="73"/>
      <c r="AS845" s="73"/>
      <c r="AT845" s="73"/>
      <c r="AU845" s="73"/>
      <c r="AV845" s="73"/>
      <c r="AW845" s="73"/>
      <c r="AX845" s="73"/>
      <c r="AY845" s="73"/>
      <c r="AZ845" s="73"/>
      <c r="BA845" s="73"/>
      <c r="BB845" s="73"/>
      <c r="BC845" s="74"/>
      <c r="BD845" s="222" t="str">
        <f t="shared" si="27"/>
        <v xml:space="preserve"> </v>
      </c>
      <c r="BE845" s="76">
        <f ca="1">Validation!H845</f>
        <v>2</v>
      </c>
      <c r="BF845" t="str">
        <f ca="1">Validation!I845</f>
        <v/>
      </c>
      <c r="BJ845" t="str">
        <f>IF(AND(ISBLANK(Members[[#This Row],[DependentSSN]]),NOT(ISBLANK(Members[[#This Row],[MedicalPolicy]]))), "CoverageLevels", "Waivers")</f>
        <v>Waivers</v>
      </c>
      <c r="BK845" t="str">
        <f>IF(AND(ISBLANK(Members[[#This Row],[DependentSSN]]),NOT(ISBLANK(Members[[#This Row],[Dental Policy]]))), "CoverageLevels", "Waivers")</f>
        <v>Waivers</v>
      </c>
      <c r="BL845" t="str">
        <f>IF(AND(ISBLANK(Members[[#This Row],[DependentSSN]]),NOT(ISBLANK(Members[[#This Row],[VisionPolicy]]))), "CoverageLevels", "Waivers")</f>
        <v>Waivers</v>
      </c>
      <c r="BM845">
        <f t="array" ref="BM845">A844</f>
        <v>0</v>
      </c>
    </row>
    <row r="846" spans="2:65" x14ac:dyDescent="0.25">
      <c r="B846" s="67"/>
      <c r="C846" s="68"/>
      <c r="D846" s="68"/>
      <c r="E846" s="69"/>
      <c r="F846" s="68"/>
      <c r="G846" s="69"/>
      <c r="H846" s="68"/>
      <c r="I846" s="68"/>
      <c r="J846" s="70"/>
      <c r="K846" s="68"/>
      <c r="L846" s="68"/>
      <c r="M846" s="71"/>
      <c r="N846" s="69"/>
      <c r="O846" s="69"/>
      <c r="P846" s="69"/>
      <c r="Q846" s="69"/>
      <c r="R846" s="69"/>
      <c r="S846" s="69"/>
      <c r="T846" s="68" t="str">
        <f>IF(IFERROR(VLOOKUP(Members[[#This Row],[Subscriber SSN]],$C$7:T845,18,FALSE), "") = 0, "",IFERROR(VLOOKUP(Members[[#This Row],[Subscriber SSN]],$C$7:T845,18,FALSE), ""))</f>
        <v/>
      </c>
      <c r="U846" s="68" t="str">
        <f>IF(IFERROR(VLOOKUP(Members[[#This Row],[Subscriber SSN]],$C$7:U845,19,FALSE), "") = 0, "",IFERROR(VLOOKUP(Members[[#This Row],[Subscriber SSN]],$C$7:U845,19,FALSE), ""))</f>
        <v/>
      </c>
      <c r="V846" s="69" t="str">
        <f>IF(IFERROR(VLOOKUP(Members[[#This Row],[Subscriber SSN]],$C$7:V845,20,FALSE), "") = 0, "", IFERROR(VLOOKUP(Members[[#This Row],[Subscriber SSN]],$C$7:V845,20,FALSE), ""))</f>
        <v/>
      </c>
      <c r="W846" s="68" t="str">
        <f>IF(IFERROR(VLOOKUP(Members[[#This Row],[Subscriber SSN]],$C$7:W845,21,FALSE), "") = 0, "", IFERROR(VLOOKUP(Members[[#This Row],[Subscriber SSN]],$C$7:W845,21,FALSE), ""))</f>
        <v/>
      </c>
      <c r="X846" s="68" t="str">
        <f>IF(IFERROR(VLOOKUP(Members[[#This Row],[Subscriber SSN]],$C$7:X845,22,FALSE), "") = 0, "", IFERROR(VLOOKUP(Members[[#This Row],[Subscriber SSN]],$C$7:X845,22,FALSE), ""))</f>
        <v/>
      </c>
      <c r="Y846" s="68"/>
      <c r="Z846" s="72"/>
      <c r="AA846" s="69"/>
      <c r="AB846" s="69"/>
      <c r="AC846" s="70"/>
      <c r="AD846" s="110">
        <f t="shared" si="26"/>
        <v>45292</v>
      </c>
      <c r="AE846" s="69"/>
      <c r="AF846" s="69"/>
      <c r="AG846" s="71"/>
      <c r="AH846" s="69"/>
      <c r="AI846" s="69"/>
      <c r="AJ846" s="69"/>
      <c r="AK846" s="69"/>
      <c r="AL846" s="69"/>
      <c r="AM846" s="69"/>
      <c r="AN846" s="69"/>
      <c r="AO846" s="69"/>
      <c r="AP846" s="73"/>
      <c r="AQ846" s="73"/>
      <c r="AR846" s="73"/>
      <c r="AS846" s="73"/>
      <c r="AT846" s="73"/>
      <c r="AU846" s="73"/>
      <c r="AV846" s="73"/>
      <c r="AW846" s="73"/>
      <c r="AX846" s="73"/>
      <c r="AY846" s="73"/>
      <c r="AZ846" s="73"/>
      <c r="BA846" s="73"/>
      <c r="BB846" s="73"/>
      <c r="BC846" s="74"/>
      <c r="BD846" s="222" t="str">
        <f t="shared" si="27"/>
        <v xml:space="preserve"> </v>
      </c>
      <c r="BE846" s="76">
        <f ca="1">Validation!H846</f>
        <v>2</v>
      </c>
      <c r="BF846" t="str">
        <f ca="1">Validation!I846</f>
        <v/>
      </c>
      <c r="BJ846" t="str">
        <f>IF(AND(ISBLANK(Members[[#This Row],[DependentSSN]]),NOT(ISBLANK(Members[[#This Row],[MedicalPolicy]]))), "CoverageLevels", "Waivers")</f>
        <v>Waivers</v>
      </c>
      <c r="BK846" t="str">
        <f>IF(AND(ISBLANK(Members[[#This Row],[DependentSSN]]),NOT(ISBLANK(Members[[#This Row],[Dental Policy]]))), "CoverageLevels", "Waivers")</f>
        <v>Waivers</v>
      </c>
      <c r="BL846" t="str">
        <f>IF(AND(ISBLANK(Members[[#This Row],[DependentSSN]]),NOT(ISBLANK(Members[[#This Row],[VisionPolicy]]))), "CoverageLevels", "Waivers")</f>
        <v>Waivers</v>
      </c>
      <c r="BM846">
        <f t="array" ref="BM846">A845</f>
        <v>0</v>
      </c>
    </row>
    <row r="847" spans="2:65" x14ac:dyDescent="0.25">
      <c r="B847" s="67"/>
      <c r="C847" s="68"/>
      <c r="D847" s="68"/>
      <c r="E847" s="69"/>
      <c r="F847" s="68"/>
      <c r="G847" s="69"/>
      <c r="H847" s="68"/>
      <c r="I847" s="68"/>
      <c r="J847" s="70"/>
      <c r="K847" s="68"/>
      <c r="L847" s="68"/>
      <c r="M847" s="71"/>
      <c r="N847" s="69"/>
      <c r="O847" s="69"/>
      <c r="P847" s="69"/>
      <c r="Q847" s="69"/>
      <c r="R847" s="69"/>
      <c r="S847" s="69"/>
      <c r="T847" s="68" t="str">
        <f>IF(IFERROR(VLOOKUP(Members[[#This Row],[Subscriber SSN]],$C$7:T846,18,FALSE), "") = 0, "",IFERROR(VLOOKUP(Members[[#This Row],[Subscriber SSN]],$C$7:T846,18,FALSE), ""))</f>
        <v/>
      </c>
      <c r="U847" s="68" t="str">
        <f>IF(IFERROR(VLOOKUP(Members[[#This Row],[Subscriber SSN]],$C$7:U846,19,FALSE), "") = 0, "",IFERROR(VLOOKUP(Members[[#This Row],[Subscriber SSN]],$C$7:U846,19,FALSE), ""))</f>
        <v/>
      </c>
      <c r="V847" s="69" t="str">
        <f>IF(IFERROR(VLOOKUP(Members[[#This Row],[Subscriber SSN]],$C$7:V846,20,FALSE), "") = 0, "", IFERROR(VLOOKUP(Members[[#This Row],[Subscriber SSN]],$C$7:V846,20,FALSE), ""))</f>
        <v/>
      </c>
      <c r="W847" s="68" t="str">
        <f>IF(IFERROR(VLOOKUP(Members[[#This Row],[Subscriber SSN]],$C$7:W846,21,FALSE), "") = 0, "", IFERROR(VLOOKUP(Members[[#This Row],[Subscriber SSN]],$C$7:W846,21,FALSE), ""))</f>
        <v/>
      </c>
      <c r="X847" s="68" t="str">
        <f>IF(IFERROR(VLOOKUP(Members[[#This Row],[Subscriber SSN]],$C$7:X846,22,FALSE), "") = 0, "", IFERROR(VLOOKUP(Members[[#This Row],[Subscriber SSN]],$C$7:X846,22,FALSE), ""))</f>
        <v/>
      </c>
      <c r="Y847" s="68"/>
      <c r="Z847" s="72"/>
      <c r="AA847" s="69"/>
      <c r="AB847" s="69"/>
      <c r="AC847" s="70"/>
      <c r="AD847" s="110">
        <f t="shared" si="26"/>
        <v>45292</v>
      </c>
      <c r="AE847" s="69"/>
      <c r="AF847" s="69"/>
      <c r="AG847" s="71"/>
      <c r="AH847" s="69"/>
      <c r="AI847" s="69"/>
      <c r="AJ847" s="69"/>
      <c r="AK847" s="69"/>
      <c r="AL847" s="69"/>
      <c r="AM847" s="69"/>
      <c r="AN847" s="69"/>
      <c r="AO847" s="69"/>
      <c r="AP847" s="73"/>
      <c r="AQ847" s="73"/>
      <c r="AR847" s="73"/>
      <c r="AS847" s="73"/>
      <c r="AT847" s="73"/>
      <c r="AU847" s="73"/>
      <c r="AV847" s="73"/>
      <c r="AW847" s="73"/>
      <c r="AX847" s="73"/>
      <c r="AY847" s="73"/>
      <c r="AZ847" s="73"/>
      <c r="BA847" s="73"/>
      <c r="BB847" s="73"/>
      <c r="BC847" s="74"/>
      <c r="BD847" s="222" t="str">
        <f t="shared" si="27"/>
        <v xml:space="preserve"> </v>
      </c>
      <c r="BE847" s="76">
        <f ca="1">Validation!H847</f>
        <v>2</v>
      </c>
      <c r="BF847" t="str">
        <f ca="1">Validation!I847</f>
        <v/>
      </c>
      <c r="BJ847" t="str">
        <f>IF(AND(ISBLANK(Members[[#This Row],[DependentSSN]]),NOT(ISBLANK(Members[[#This Row],[MedicalPolicy]]))), "CoverageLevels", "Waivers")</f>
        <v>Waivers</v>
      </c>
      <c r="BK847" t="str">
        <f>IF(AND(ISBLANK(Members[[#This Row],[DependentSSN]]),NOT(ISBLANK(Members[[#This Row],[Dental Policy]]))), "CoverageLevels", "Waivers")</f>
        <v>Waivers</v>
      </c>
      <c r="BL847" t="str">
        <f>IF(AND(ISBLANK(Members[[#This Row],[DependentSSN]]),NOT(ISBLANK(Members[[#This Row],[VisionPolicy]]))), "CoverageLevels", "Waivers")</f>
        <v>Waivers</v>
      </c>
      <c r="BM847">
        <f t="array" ref="BM847">A846</f>
        <v>0</v>
      </c>
    </row>
    <row r="848" spans="2:65" x14ac:dyDescent="0.25">
      <c r="B848" s="67"/>
      <c r="C848" s="68"/>
      <c r="D848" s="68"/>
      <c r="E848" s="69"/>
      <c r="F848" s="68"/>
      <c r="G848" s="69"/>
      <c r="H848" s="68"/>
      <c r="I848" s="68"/>
      <c r="J848" s="70"/>
      <c r="K848" s="68"/>
      <c r="L848" s="68"/>
      <c r="M848" s="71"/>
      <c r="N848" s="69"/>
      <c r="O848" s="69"/>
      <c r="P848" s="69"/>
      <c r="Q848" s="69"/>
      <c r="R848" s="69"/>
      <c r="S848" s="69"/>
      <c r="T848" s="68" t="str">
        <f>IF(IFERROR(VLOOKUP(Members[[#This Row],[Subscriber SSN]],$C$7:T847,18,FALSE), "") = 0, "",IFERROR(VLOOKUP(Members[[#This Row],[Subscriber SSN]],$C$7:T847,18,FALSE), ""))</f>
        <v/>
      </c>
      <c r="U848" s="68" t="str">
        <f>IF(IFERROR(VLOOKUP(Members[[#This Row],[Subscriber SSN]],$C$7:U847,19,FALSE), "") = 0, "",IFERROR(VLOOKUP(Members[[#This Row],[Subscriber SSN]],$C$7:U847,19,FALSE), ""))</f>
        <v/>
      </c>
      <c r="V848" s="69" t="str">
        <f>IF(IFERROR(VLOOKUP(Members[[#This Row],[Subscriber SSN]],$C$7:V847,20,FALSE), "") = 0, "", IFERROR(VLOOKUP(Members[[#This Row],[Subscriber SSN]],$C$7:V847,20,FALSE), ""))</f>
        <v/>
      </c>
      <c r="W848" s="68" t="str">
        <f>IF(IFERROR(VLOOKUP(Members[[#This Row],[Subscriber SSN]],$C$7:W847,21,FALSE), "") = 0, "", IFERROR(VLOOKUP(Members[[#This Row],[Subscriber SSN]],$C$7:W847,21,FALSE), ""))</f>
        <v/>
      </c>
      <c r="X848" s="68" t="str">
        <f>IF(IFERROR(VLOOKUP(Members[[#This Row],[Subscriber SSN]],$C$7:X847,22,FALSE), "") = 0, "", IFERROR(VLOOKUP(Members[[#This Row],[Subscriber SSN]],$C$7:X847,22,FALSE), ""))</f>
        <v/>
      </c>
      <c r="Y848" s="68"/>
      <c r="Z848" s="72"/>
      <c r="AA848" s="69"/>
      <c r="AB848" s="69"/>
      <c r="AC848" s="70"/>
      <c r="AD848" s="110">
        <f t="shared" si="26"/>
        <v>45292</v>
      </c>
      <c r="AE848" s="69"/>
      <c r="AF848" s="69"/>
      <c r="AG848" s="71"/>
      <c r="AH848" s="69"/>
      <c r="AI848" s="69"/>
      <c r="AJ848" s="69"/>
      <c r="AK848" s="69"/>
      <c r="AL848" s="69"/>
      <c r="AM848" s="69"/>
      <c r="AN848" s="69"/>
      <c r="AO848" s="69"/>
      <c r="AP848" s="73"/>
      <c r="AQ848" s="73"/>
      <c r="AR848" s="73"/>
      <c r="AS848" s="73"/>
      <c r="AT848" s="73"/>
      <c r="AU848" s="73"/>
      <c r="AV848" s="73"/>
      <c r="AW848" s="73"/>
      <c r="AX848" s="73"/>
      <c r="AY848" s="73"/>
      <c r="AZ848" s="73"/>
      <c r="BA848" s="73"/>
      <c r="BB848" s="73"/>
      <c r="BC848" s="74"/>
      <c r="BD848" s="222" t="str">
        <f t="shared" si="27"/>
        <v xml:space="preserve"> </v>
      </c>
      <c r="BE848" s="76">
        <f ca="1">Validation!H848</f>
        <v>2</v>
      </c>
      <c r="BF848" t="str">
        <f ca="1">Validation!I848</f>
        <v/>
      </c>
      <c r="BJ848" t="str">
        <f>IF(AND(ISBLANK(Members[[#This Row],[DependentSSN]]),NOT(ISBLANK(Members[[#This Row],[MedicalPolicy]]))), "CoverageLevels", "Waivers")</f>
        <v>Waivers</v>
      </c>
      <c r="BK848" t="str">
        <f>IF(AND(ISBLANK(Members[[#This Row],[DependentSSN]]),NOT(ISBLANK(Members[[#This Row],[Dental Policy]]))), "CoverageLevels", "Waivers")</f>
        <v>Waivers</v>
      </c>
      <c r="BL848" t="str">
        <f>IF(AND(ISBLANK(Members[[#This Row],[DependentSSN]]),NOT(ISBLANK(Members[[#This Row],[VisionPolicy]]))), "CoverageLevels", "Waivers")</f>
        <v>Waivers</v>
      </c>
      <c r="BM848">
        <f t="array" ref="BM848">A847</f>
        <v>0</v>
      </c>
    </row>
    <row r="849" spans="2:65" x14ac:dyDescent="0.25">
      <c r="B849" s="67"/>
      <c r="C849" s="68"/>
      <c r="D849" s="68"/>
      <c r="E849" s="69"/>
      <c r="F849" s="68"/>
      <c r="G849" s="69"/>
      <c r="H849" s="68"/>
      <c r="I849" s="68"/>
      <c r="J849" s="70"/>
      <c r="K849" s="68"/>
      <c r="L849" s="68"/>
      <c r="M849" s="71"/>
      <c r="N849" s="69"/>
      <c r="O849" s="69"/>
      <c r="P849" s="69"/>
      <c r="Q849" s="69"/>
      <c r="R849" s="69"/>
      <c r="S849" s="69"/>
      <c r="T849" s="68" t="str">
        <f>IF(IFERROR(VLOOKUP(Members[[#This Row],[Subscriber SSN]],$C$7:T848,18,FALSE), "") = 0, "",IFERROR(VLOOKUP(Members[[#This Row],[Subscriber SSN]],$C$7:T848,18,FALSE), ""))</f>
        <v/>
      </c>
      <c r="U849" s="68" t="str">
        <f>IF(IFERROR(VLOOKUP(Members[[#This Row],[Subscriber SSN]],$C$7:U848,19,FALSE), "") = 0, "",IFERROR(VLOOKUP(Members[[#This Row],[Subscriber SSN]],$C$7:U848,19,FALSE), ""))</f>
        <v/>
      </c>
      <c r="V849" s="69" t="str">
        <f>IF(IFERROR(VLOOKUP(Members[[#This Row],[Subscriber SSN]],$C$7:V848,20,FALSE), "") = 0, "", IFERROR(VLOOKUP(Members[[#This Row],[Subscriber SSN]],$C$7:V848,20,FALSE), ""))</f>
        <v/>
      </c>
      <c r="W849" s="68" t="str">
        <f>IF(IFERROR(VLOOKUP(Members[[#This Row],[Subscriber SSN]],$C$7:W848,21,FALSE), "") = 0, "", IFERROR(VLOOKUP(Members[[#This Row],[Subscriber SSN]],$C$7:W848,21,FALSE), ""))</f>
        <v/>
      </c>
      <c r="X849" s="68" t="str">
        <f>IF(IFERROR(VLOOKUP(Members[[#This Row],[Subscriber SSN]],$C$7:X848,22,FALSE), "") = 0, "", IFERROR(VLOOKUP(Members[[#This Row],[Subscriber SSN]],$C$7:X848,22,FALSE), ""))</f>
        <v/>
      </c>
      <c r="Y849" s="68"/>
      <c r="Z849" s="72"/>
      <c r="AA849" s="69"/>
      <c r="AB849" s="69"/>
      <c r="AC849" s="70"/>
      <c r="AD849" s="110">
        <f t="shared" si="26"/>
        <v>45292</v>
      </c>
      <c r="AE849" s="69"/>
      <c r="AF849" s="69"/>
      <c r="AG849" s="71"/>
      <c r="AH849" s="69"/>
      <c r="AI849" s="69"/>
      <c r="AJ849" s="69"/>
      <c r="AK849" s="69"/>
      <c r="AL849" s="69"/>
      <c r="AM849" s="69"/>
      <c r="AN849" s="69"/>
      <c r="AO849" s="69"/>
      <c r="AP849" s="73"/>
      <c r="AQ849" s="73"/>
      <c r="AR849" s="73"/>
      <c r="AS849" s="73"/>
      <c r="AT849" s="73"/>
      <c r="AU849" s="73"/>
      <c r="AV849" s="73"/>
      <c r="AW849" s="73"/>
      <c r="AX849" s="73"/>
      <c r="AY849" s="73"/>
      <c r="AZ849" s="73"/>
      <c r="BA849" s="73"/>
      <c r="BB849" s="73"/>
      <c r="BC849" s="74"/>
      <c r="BD849" s="222" t="str">
        <f t="shared" si="27"/>
        <v xml:space="preserve"> </v>
      </c>
      <c r="BE849" s="76">
        <f ca="1">Validation!H849</f>
        <v>2</v>
      </c>
      <c r="BF849" t="str">
        <f ca="1">Validation!I849</f>
        <v/>
      </c>
      <c r="BJ849" t="str">
        <f>IF(AND(ISBLANK(Members[[#This Row],[DependentSSN]]),NOT(ISBLANK(Members[[#This Row],[MedicalPolicy]]))), "CoverageLevels", "Waivers")</f>
        <v>Waivers</v>
      </c>
      <c r="BK849" t="str">
        <f>IF(AND(ISBLANK(Members[[#This Row],[DependentSSN]]),NOT(ISBLANK(Members[[#This Row],[Dental Policy]]))), "CoverageLevels", "Waivers")</f>
        <v>Waivers</v>
      </c>
      <c r="BL849" t="str">
        <f>IF(AND(ISBLANK(Members[[#This Row],[DependentSSN]]),NOT(ISBLANK(Members[[#This Row],[VisionPolicy]]))), "CoverageLevels", "Waivers")</f>
        <v>Waivers</v>
      </c>
      <c r="BM849">
        <f t="array" ref="BM849">A848</f>
        <v>0</v>
      </c>
    </row>
    <row r="850" spans="2:65" x14ac:dyDescent="0.25">
      <c r="B850" s="67"/>
      <c r="C850" s="68"/>
      <c r="D850" s="68"/>
      <c r="E850" s="69"/>
      <c r="F850" s="68"/>
      <c r="G850" s="69"/>
      <c r="H850" s="68"/>
      <c r="I850" s="68"/>
      <c r="J850" s="70"/>
      <c r="K850" s="68"/>
      <c r="L850" s="68"/>
      <c r="M850" s="71"/>
      <c r="N850" s="69"/>
      <c r="O850" s="69"/>
      <c r="P850" s="69"/>
      <c r="Q850" s="69"/>
      <c r="R850" s="69"/>
      <c r="S850" s="69"/>
      <c r="T850" s="68" t="str">
        <f>IF(IFERROR(VLOOKUP(Members[[#This Row],[Subscriber SSN]],$C$7:T849,18,FALSE), "") = 0, "",IFERROR(VLOOKUP(Members[[#This Row],[Subscriber SSN]],$C$7:T849,18,FALSE), ""))</f>
        <v/>
      </c>
      <c r="U850" s="68" t="str">
        <f>IF(IFERROR(VLOOKUP(Members[[#This Row],[Subscriber SSN]],$C$7:U849,19,FALSE), "") = 0, "",IFERROR(VLOOKUP(Members[[#This Row],[Subscriber SSN]],$C$7:U849,19,FALSE), ""))</f>
        <v/>
      </c>
      <c r="V850" s="69" t="str">
        <f>IF(IFERROR(VLOOKUP(Members[[#This Row],[Subscriber SSN]],$C$7:V849,20,FALSE), "") = 0, "", IFERROR(VLOOKUP(Members[[#This Row],[Subscriber SSN]],$C$7:V849,20,FALSE), ""))</f>
        <v/>
      </c>
      <c r="W850" s="68" t="str">
        <f>IF(IFERROR(VLOOKUP(Members[[#This Row],[Subscriber SSN]],$C$7:W849,21,FALSE), "") = 0, "", IFERROR(VLOOKUP(Members[[#This Row],[Subscriber SSN]],$C$7:W849,21,FALSE), ""))</f>
        <v/>
      </c>
      <c r="X850" s="68" t="str">
        <f>IF(IFERROR(VLOOKUP(Members[[#This Row],[Subscriber SSN]],$C$7:X849,22,FALSE), "") = 0, "", IFERROR(VLOOKUP(Members[[#This Row],[Subscriber SSN]],$C$7:X849,22,FALSE), ""))</f>
        <v/>
      </c>
      <c r="Y850" s="68"/>
      <c r="Z850" s="72"/>
      <c r="AA850" s="69"/>
      <c r="AB850" s="69"/>
      <c r="AC850" s="70"/>
      <c r="AD850" s="110">
        <f t="shared" si="26"/>
        <v>45292</v>
      </c>
      <c r="AE850" s="69"/>
      <c r="AF850" s="69"/>
      <c r="AG850" s="71"/>
      <c r="AH850" s="69"/>
      <c r="AI850" s="69"/>
      <c r="AJ850" s="69"/>
      <c r="AK850" s="69"/>
      <c r="AL850" s="69"/>
      <c r="AM850" s="69"/>
      <c r="AN850" s="69"/>
      <c r="AO850" s="69"/>
      <c r="AP850" s="73"/>
      <c r="AQ850" s="73"/>
      <c r="AR850" s="73"/>
      <c r="AS850" s="73"/>
      <c r="AT850" s="73"/>
      <c r="AU850" s="73"/>
      <c r="AV850" s="73"/>
      <c r="AW850" s="73"/>
      <c r="AX850" s="73"/>
      <c r="AY850" s="73"/>
      <c r="AZ850" s="73"/>
      <c r="BA850" s="73"/>
      <c r="BB850" s="73"/>
      <c r="BC850" s="74"/>
      <c r="BD850" s="222" t="str">
        <f t="shared" si="27"/>
        <v xml:space="preserve"> </v>
      </c>
      <c r="BE850" s="76">
        <f ca="1">Validation!H850</f>
        <v>2</v>
      </c>
      <c r="BF850" t="str">
        <f ca="1">Validation!I850</f>
        <v/>
      </c>
      <c r="BJ850" t="str">
        <f>IF(AND(ISBLANK(Members[[#This Row],[DependentSSN]]),NOT(ISBLANK(Members[[#This Row],[MedicalPolicy]]))), "CoverageLevels", "Waivers")</f>
        <v>Waivers</v>
      </c>
      <c r="BK850" t="str">
        <f>IF(AND(ISBLANK(Members[[#This Row],[DependentSSN]]),NOT(ISBLANK(Members[[#This Row],[Dental Policy]]))), "CoverageLevels", "Waivers")</f>
        <v>Waivers</v>
      </c>
      <c r="BL850" t="str">
        <f>IF(AND(ISBLANK(Members[[#This Row],[DependentSSN]]),NOT(ISBLANK(Members[[#This Row],[VisionPolicy]]))), "CoverageLevels", "Waivers")</f>
        <v>Waivers</v>
      </c>
      <c r="BM850">
        <f t="array" ref="BM850">A849</f>
        <v>0</v>
      </c>
    </row>
    <row r="851" spans="2:65" x14ac:dyDescent="0.25">
      <c r="B851" s="67"/>
      <c r="C851" s="68"/>
      <c r="D851" s="68"/>
      <c r="E851" s="69"/>
      <c r="F851" s="68"/>
      <c r="G851" s="69"/>
      <c r="H851" s="68"/>
      <c r="I851" s="68"/>
      <c r="J851" s="70"/>
      <c r="K851" s="68"/>
      <c r="L851" s="68"/>
      <c r="M851" s="71"/>
      <c r="N851" s="69"/>
      <c r="O851" s="69"/>
      <c r="P851" s="69"/>
      <c r="Q851" s="69"/>
      <c r="R851" s="69"/>
      <c r="S851" s="69"/>
      <c r="T851" s="68" t="str">
        <f>IF(IFERROR(VLOOKUP(Members[[#This Row],[Subscriber SSN]],$C$7:T850,18,FALSE), "") = 0, "",IFERROR(VLOOKUP(Members[[#This Row],[Subscriber SSN]],$C$7:T850,18,FALSE), ""))</f>
        <v/>
      </c>
      <c r="U851" s="68" t="str">
        <f>IF(IFERROR(VLOOKUP(Members[[#This Row],[Subscriber SSN]],$C$7:U850,19,FALSE), "") = 0, "",IFERROR(VLOOKUP(Members[[#This Row],[Subscriber SSN]],$C$7:U850,19,FALSE), ""))</f>
        <v/>
      </c>
      <c r="V851" s="69" t="str">
        <f>IF(IFERROR(VLOOKUP(Members[[#This Row],[Subscriber SSN]],$C$7:V850,20,FALSE), "") = 0, "", IFERROR(VLOOKUP(Members[[#This Row],[Subscriber SSN]],$C$7:V850,20,FALSE), ""))</f>
        <v/>
      </c>
      <c r="W851" s="68" t="str">
        <f>IF(IFERROR(VLOOKUP(Members[[#This Row],[Subscriber SSN]],$C$7:W850,21,FALSE), "") = 0, "", IFERROR(VLOOKUP(Members[[#This Row],[Subscriber SSN]],$C$7:W850,21,FALSE), ""))</f>
        <v/>
      </c>
      <c r="X851" s="68" t="str">
        <f>IF(IFERROR(VLOOKUP(Members[[#This Row],[Subscriber SSN]],$C$7:X850,22,FALSE), "") = 0, "", IFERROR(VLOOKUP(Members[[#This Row],[Subscriber SSN]],$C$7:X850,22,FALSE), ""))</f>
        <v/>
      </c>
      <c r="Y851" s="68"/>
      <c r="Z851" s="72"/>
      <c r="AA851" s="69"/>
      <c r="AB851" s="69"/>
      <c r="AC851" s="70"/>
      <c r="AD851" s="110">
        <f t="shared" si="26"/>
        <v>45292</v>
      </c>
      <c r="AE851" s="69"/>
      <c r="AF851" s="69"/>
      <c r="AG851" s="71"/>
      <c r="AH851" s="69"/>
      <c r="AI851" s="69"/>
      <c r="AJ851" s="69"/>
      <c r="AK851" s="69"/>
      <c r="AL851" s="69"/>
      <c r="AM851" s="69"/>
      <c r="AN851" s="69"/>
      <c r="AO851" s="69"/>
      <c r="AP851" s="73"/>
      <c r="AQ851" s="73"/>
      <c r="AR851" s="73"/>
      <c r="AS851" s="73"/>
      <c r="AT851" s="73"/>
      <c r="AU851" s="73"/>
      <c r="AV851" s="73"/>
      <c r="AW851" s="73"/>
      <c r="AX851" s="73"/>
      <c r="AY851" s="73"/>
      <c r="AZ851" s="73"/>
      <c r="BA851" s="73"/>
      <c r="BB851" s="73"/>
      <c r="BC851" s="74"/>
      <c r="BD851" s="222" t="str">
        <f t="shared" si="27"/>
        <v xml:space="preserve"> </v>
      </c>
      <c r="BE851" s="76">
        <f ca="1">Validation!H851</f>
        <v>2</v>
      </c>
      <c r="BF851" t="str">
        <f ca="1">Validation!I851</f>
        <v/>
      </c>
      <c r="BJ851" t="str">
        <f>IF(AND(ISBLANK(Members[[#This Row],[DependentSSN]]),NOT(ISBLANK(Members[[#This Row],[MedicalPolicy]]))), "CoverageLevels", "Waivers")</f>
        <v>Waivers</v>
      </c>
      <c r="BK851" t="str">
        <f>IF(AND(ISBLANK(Members[[#This Row],[DependentSSN]]),NOT(ISBLANK(Members[[#This Row],[Dental Policy]]))), "CoverageLevels", "Waivers")</f>
        <v>Waivers</v>
      </c>
      <c r="BL851" t="str">
        <f>IF(AND(ISBLANK(Members[[#This Row],[DependentSSN]]),NOT(ISBLANK(Members[[#This Row],[VisionPolicy]]))), "CoverageLevels", "Waivers")</f>
        <v>Waivers</v>
      </c>
      <c r="BM851">
        <f t="array" ref="BM851">A850</f>
        <v>0</v>
      </c>
    </row>
    <row r="852" spans="2:65" x14ac:dyDescent="0.25">
      <c r="B852" s="67"/>
      <c r="C852" s="68"/>
      <c r="D852" s="68"/>
      <c r="E852" s="69"/>
      <c r="F852" s="68"/>
      <c r="G852" s="69"/>
      <c r="H852" s="68"/>
      <c r="I852" s="68"/>
      <c r="J852" s="70"/>
      <c r="K852" s="68"/>
      <c r="L852" s="68"/>
      <c r="M852" s="71"/>
      <c r="N852" s="69"/>
      <c r="O852" s="69"/>
      <c r="P852" s="69"/>
      <c r="Q852" s="69"/>
      <c r="R852" s="69"/>
      <c r="S852" s="69"/>
      <c r="T852" s="68" t="str">
        <f>IF(IFERROR(VLOOKUP(Members[[#This Row],[Subscriber SSN]],$C$7:T851,18,FALSE), "") = 0, "",IFERROR(VLOOKUP(Members[[#This Row],[Subscriber SSN]],$C$7:T851,18,FALSE), ""))</f>
        <v/>
      </c>
      <c r="U852" s="68" t="str">
        <f>IF(IFERROR(VLOOKUP(Members[[#This Row],[Subscriber SSN]],$C$7:U851,19,FALSE), "") = 0, "",IFERROR(VLOOKUP(Members[[#This Row],[Subscriber SSN]],$C$7:U851,19,FALSE), ""))</f>
        <v/>
      </c>
      <c r="V852" s="69" t="str">
        <f>IF(IFERROR(VLOOKUP(Members[[#This Row],[Subscriber SSN]],$C$7:V851,20,FALSE), "") = 0, "", IFERROR(VLOOKUP(Members[[#This Row],[Subscriber SSN]],$C$7:V851,20,FALSE), ""))</f>
        <v/>
      </c>
      <c r="W852" s="68" t="str">
        <f>IF(IFERROR(VLOOKUP(Members[[#This Row],[Subscriber SSN]],$C$7:W851,21,FALSE), "") = 0, "", IFERROR(VLOOKUP(Members[[#This Row],[Subscriber SSN]],$C$7:W851,21,FALSE), ""))</f>
        <v/>
      </c>
      <c r="X852" s="68" t="str">
        <f>IF(IFERROR(VLOOKUP(Members[[#This Row],[Subscriber SSN]],$C$7:X851,22,FALSE), "") = 0, "", IFERROR(VLOOKUP(Members[[#This Row],[Subscriber SSN]],$C$7:X851,22,FALSE), ""))</f>
        <v/>
      </c>
      <c r="Y852" s="68"/>
      <c r="Z852" s="72"/>
      <c r="AA852" s="69"/>
      <c r="AB852" s="69"/>
      <c r="AC852" s="70"/>
      <c r="AD852" s="110">
        <f t="shared" si="26"/>
        <v>45292</v>
      </c>
      <c r="AE852" s="69"/>
      <c r="AF852" s="69"/>
      <c r="AG852" s="71"/>
      <c r="AH852" s="69"/>
      <c r="AI852" s="69"/>
      <c r="AJ852" s="69"/>
      <c r="AK852" s="69"/>
      <c r="AL852" s="69"/>
      <c r="AM852" s="69"/>
      <c r="AN852" s="69"/>
      <c r="AO852" s="69"/>
      <c r="AP852" s="73"/>
      <c r="AQ852" s="73"/>
      <c r="AR852" s="73"/>
      <c r="AS852" s="73"/>
      <c r="AT852" s="73"/>
      <c r="AU852" s="73"/>
      <c r="AV852" s="73"/>
      <c r="AW852" s="73"/>
      <c r="AX852" s="73"/>
      <c r="AY852" s="73"/>
      <c r="AZ852" s="73"/>
      <c r="BA852" s="73"/>
      <c r="BB852" s="73"/>
      <c r="BC852" s="74"/>
      <c r="BD852" s="222" t="str">
        <f t="shared" si="27"/>
        <v xml:space="preserve"> </v>
      </c>
      <c r="BE852" s="76">
        <f ca="1">Validation!H852</f>
        <v>2</v>
      </c>
      <c r="BF852" t="str">
        <f ca="1">Validation!I852</f>
        <v/>
      </c>
      <c r="BJ852" t="str">
        <f>IF(AND(ISBLANK(Members[[#This Row],[DependentSSN]]),NOT(ISBLANK(Members[[#This Row],[MedicalPolicy]]))), "CoverageLevels", "Waivers")</f>
        <v>Waivers</v>
      </c>
      <c r="BK852" t="str">
        <f>IF(AND(ISBLANK(Members[[#This Row],[DependentSSN]]),NOT(ISBLANK(Members[[#This Row],[Dental Policy]]))), "CoverageLevels", "Waivers")</f>
        <v>Waivers</v>
      </c>
      <c r="BL852" t="str">
        <f>IF(AND(ISBLANK(Members[[#This Row],[DependentSSN]]),NOT(ISBLANK(Members[[#This Row],[VisionPolicy]]))), "CoverageLevels", "Waivers")</f>
        <v>Waivers</v>
      </c>
      <c r="BM852">
        <f t="array" ref="BM852">A851</f>
        <v>0</v>
      </c>
    </row>
    <row r="853" spans="2:65" x14ac:dyDescent="0.25">
      <c r="B853" s="67"/>
      <c r="C853" s="68"/>
      <c r="D853" s="68"/>
      <c r="E853" s="69"/>
      <c r="F853" s="68"/>
      <c r="G853" s="69"/>
      <c r="H853" s="68"/>
      <c r="I853" s="68"/>
      <c r="J853" s="70"/>
      <c r="K853" s="68"/>
      <c r="L853" s="68"/>
      <c r="M853" s="71"/>
      <c r="N853" s="69"/>
      <c r="O853" s="69"/>
      <c r="P853" s="69"/>
      <c r="Q853" s="69"/>
      <c r="R853" s="69"/>
      <c r="S853" s="69"/>
      <c r="T853" s="68" t="str">
        <f>IF(IFERROR(VLOOKUP(Members[[#This Row],[Subscriber SSN]],$C$7:T852,18,FALSE), "") = 0, "",IFERROR(VLOOKUP(Members[[#This Row],[Subscriber SSN]],$C$7:T852,18,FALSE), ""))</f>
        <v/>
      </c>
      <c r="U853" s="68" t="str">
        <f>IF(IFERROR(VLOOKUP(Members[[#This Row],[Subscriber SSN]],$C$7:U852,19,FALSE), "") = 0, "",IFERROR(VLOOKUP(Members[[#This Row],[Subscriber SSN]],$C$7:U852,19,FALSE), ""))</f>
        <v/>
      </c>
      <c r="V853" s="69" t="str">
        <f>IF(IFERROR(VLOOKUP(Members[[#This Row],[Subscriber SSN]],$C$7:V852,20,FALSE), "") = 0, "", IFERROR(VLOOKUP(Members[[#This Row],[Subscriber SSN]],$C$7:V852,20,FALSE), ""))</f>
        <v/>
      </c>
      <c r="W853" s="68" t="str">
        <f>IF(IFERROR(VLOOKUP(Members[[#This Row],[Subscriber SSN]],$C$7:W852,21,FALSE), "") = 0, "", IFERROR(VLOOKUP(Members[[#This Row],[Subscriber SSN]],$C$7:W852,21,FALSE), ""))</f>
        <v/>
      </c>
      <c r="X853" s="68" t="str">
        <f>IF(IFERROR(VLOOKUP(Members[[#This Row],[Subscriber SSN]],$C$7:X852,22,FALSE), "") = 0, "", IFERROR(VLOOKUP(Members[[#This Row],[Subscriber SSN]],$C$7:X852,22,FALSE), ""))</f>
        <v/>
      </c>
      <c r="Y853" s="68"/>
      <c r="Z853" s="72"/>
      <c r="AA853" s="69"/>
      <c r="AB853" s="69"/>
      <c r="AC853" s="70"/>
      <c r="AD853" s="110">
        <f t="shared" si="26"/>
        <v>45292</v>
      </c>
      <c r="AE853" s="69"/>
      <c r="AF853" s="69"/>
      <c r="AG853" s="71"/>
      <c r="AH853" s="69"/>
      <c r="AI853" s="69"/>
      <c r="AJ853" s="69"/>
      <c r="AK853" s="69"/>
      <c r="AL853" s="69"/>
      <c r="AM853" s="69"/>
      <c r="AN853" s="69"/>
      <c r="AO853" s="69"/>
      <c r="AP853" s="73"/>
      <c r="AQ853" s="73"/>
      <c r="AR853" s="73"/>
      <c r="AS853" s="73"/>
      <c r="AT853" s="73"/>
      <c r="AU853" s="73"/>
      <c r="AV853" s="73"/>
      <c r="AW853" s="73"/>
      <c r="AX853" s="73"/>
      <c r="AY853" s="73"/>
      <c r="AZ853" s="73"/>
      <c r="BA853" s="73"/>
      <c r="BB853" s="73"/>
      <c r="BC853" s="74"/>
      <c r="BD853" s="222" t="str">
        <f t="shared" si="27"/>
        <v xml:space="preserve"> </v>
      </c>
      <c r="BE853" s="76">
        <f ca="1">Validation!H853</f>
        <v>2</v>
      </c>
      <c r="BF853" t="str">
        <f ca="1">Validation!I853</f>
        <v/>
      </c>
      <c r="BJ853" t="str">
        <f>IF(AND(ISBLANK(Members[[#This Row],[DependentSSN]]),NOT(ISBLANK(Members[[#This Row],[MedicalPolicy]]))), "CoverageLevels", "Waivers")</f>
        <v>Waivers</v>
      </c>
      <c r="BK853" t="str">
        <f>IF(AND(ISBLANK(Members[[#This Row],[DependentSSN]]),NOT(ISBLANK(Members[[#This Row],[Dental Policy]]))), "CoverageLevels", "Waivers")</f>
        <v>Waivers</v>
      </c>
      <c r="BL853" t="str">
        <f>IF(AND(ISBLANK(Members[[#This Row],[DependentSSN]]),NOT(ISBLANK(Members[[#This Row],[VisionPolicy]]))), "CoverageLevels", "Waivers")</f>
        <v>Waivers</v>
      </c>
      <c r="BM853">
        <f t="array" ref="BM853">A852</f>
        <v>0</v>
      </c>
    </row>
    <row r="854" spans="2:65" x14ac:dyDescent="0.25">
      <c r="B854" s="67"/>
      <c r="C854" s="68"/>
      <c r="D854" s="68"/>
      <c r="E854" s="69"/>
      <c r="F854" s="68"/>
      <c r="G854" s="69"/>
      <c r="H854" s="68"/>
      <c r="I854" s="68"/>
      <c r="J854" s="70"/>
      <c r="K854" s="68"/>
      <c r="L854" s="68"/>
      <c r="M854" s="71"/>
      <c r="N854" s="69"/>
      <c r="O854" s="69"/>
      <c r="P854" s="69"/>
      <c r="Q854" s="69"/>
      <c r="R854" s="69"/>
      <c r="S854" s="69"/>
      <c r="T854" s="68" t="str">
        <f>IF(IFERROR(VLOOKUP(Members[[#This Row],[Subscriber SSN]],$C$7:T853,18,FALSE), "") = 0, "",IFERROR(VLOOKUP(Members[[#This Row],[Subscriber SSN]],$C$7:T853,18,FALSE), ""))</f>
        <v/>
      </c>
      <c r="U854" s="68" t="str">
        <f>IF(IFERROR(VLOOKUP(Members[[#This Row],[Subscriber SSN]],$C$7:U853,19,FALSE), "") = 0, "",IFERROR(VLOOKUP(Members[[#This Row],[Subscriber SSN]],$C$7:U853,19,FALSE), ""))</f>
        <v/>
      </c>
      <c r="V854" s="69" t="str">
        <f>IF(IFERROR(VLOOKUP(Members[[#This Row],[Subscriber SSN]],$C$7:V853,20,FALSE), "") = 0, "", IFERROR(VLOOKUP(Members[[#This Row],[Subscriber SSN]],$C$7:V853,20,FALSE), ""))</f>
        <v/>
      </c>
      <c r="W854" s="68" t="str">
        <f>IF(IFERROR(VLOOKUP(Members[[#This Row],[Subscriber SSN]],$C$7:W853,21,FALSE), "") = 0, "", IFERROR(VLOOKUP(Members[[#This Row],[Subscriber SSN]],$C$7:W853,21,FALSE), ""))</f>
        <v/>
      </c>
      <c r="X854" s="68" t="str">
        <f>IF(IFERROR(VLOOKUP(Members[[#This Row],[Subscriber SSN]],$C$7:X853,22,FALSE), "") = 0, "", IFERROR(VLOOKUP(Members[[#This Row],[Subscriber SSN]],$C$7:X853,22,FALSE), ""))</f>
        <v/>
      </c>
      <c r="Y854" s="68"/>
      <c r="Z854" s="72"/>
      <c r="AA854" s="69"/>
      <c r="AB854" s="69"/>
      <c r="AC854" s="70"/>
      <c r="AD854" s="110">
        <f t="shared" si="26"/>
        <v>45292</v>
      </c>
      <c r="AE854" s="69"/>
      <c r="AF854" s="69"/>
      <c r="AG854" s="71"/>
      <c r="AH854" s="69"/>
      <c r="AI854" s="69"/>
      <c r="AJ854" s="69"/>
      <c r="AK854" s="69"/>
      <c r="AL854" s="69"/>
      <c r="AM854" s="69"/>
      <c r="AN854" s="69"/>
      <c r="AO854" s="69"/>
      <c r="AP854" s="73"/>
      <c r="AQ854" s="73"/>
      <c r="AR854" s="73"/>
      <c r="AS854" s="73"/>
      <c r="AT854" s="73"/>
      <c r="AU854" s="73"/>
      <c r="AV854" s="73"/>
      <c r="AW854" s="73"/>
      <c r="AX854" s="73"/>
      <c r="AY854" s="73"/>
      <c r="AZ854" s="73"/>
      <c r="BA854" s="73"/>
      <c r="BB854" s="73"/>
      <c r="BC854" s="74"/>
      <c r="BD854" s="222" t="str">
        <f t="shared" si="27"/>
        <v xml:space="preserve"> </v>
      </c>
      <c r="BE854" s="76">
        <f ca="1">Validation!H854</f>
        <v>2</v>
      </c>
      <c r="BF854" t="str">
        <f ca="1">Validation!I854</f>
        <v/>
      </c>
      <c r="BJ854" t="str">
        <f>IF(AND(ISBLANK(Members[[#This Row],[DependentSSN]]),NOT(ISBLANK(Members[[#This Row],[MedicalPolicy]]))), "CoverageLevels", "Waivers")</f>
        <v>Waivers</v>
      </c>
      <c r="BK854" t="str">
        <f>IF(AND(ISBLANK(Members[[#This Row],[DependentSSN]]),NOT(ISBLANK(Members[[#This Row],[Dental Policy]]))), "CoverageLevels", "Waivers")</f>
        <v>Waivers</v>
      </c>
      <c r="BL854" t="str">
        <f>IF(AND(ISBLANK(Members[[#This Row],[DependentSSN]]),NOT(ISBLANK(Members[[#This Row],[VisionPolicy]]))), "CoverageLevels", "Waivers")</f>
        <v>Waivers</v>
      </c>
      <c r="BM854">
        <f t="array" ref="BM854">A853</f>
        <v>0</v>
      </c>
    </row>
    <row r="855" spans="2:65" x14ac:dyDescent="0.25">
      <c r="B855" s="67"/>
      <c r="C855" s="68"/>
      <c r="D855" s="68"/>
      <c r="E855" s="69"/>
      <c r="F855" s="68"/>
      <c r="G855" s="69"/>
      <c r="H855" s="68"/>
      <c r="I855" s="68"/>
      <c r="J855" s="70"/>
      <c r="K855" s="68"/>
      <c r="L855" s="68"/>
      <c r="M855" s="71"/>
      <c r="N855" s="69"/>
      <c r="O855" s="69"/>
      <c r="P855" s="69"/>
      <c r="Q855" s="69"/>
      <c r="R855" s="69"/>
      <c r="S855" s="69"/>
      <c r="T855" s="68" t="str">
        <f>IF(IFERROR(VLOOKUP(Members[[#This Row],[Subscriber SSN]],$C$7:T854,18,FALSE), "") = 0, "",IFERROR(VLOOKUP(Members[[#This Row],[Subscriber SSN]],$C$7:T854,18,FALSE), ""))</f>
        <v/>
      </c>
      <c r="U855" s="68" t="str">
        <f>IF(IFERROR(VLOOKUP(Members[[#This Row],[Subscriber SSN]],$C$7:U854,19,FALSE), "") = 0, "",IFERROR(VLOOKUP(Members[[#This Row],[Subscriber SSN]],$C$7:U854,19,FALSE), ""))</f>
        <v/>
      </c>
      <c r="V855" s="69" t="str">
        <f>IF(IFERROR(VLOOKUP(Members[[#This Row],[Subscriber SSN]],$C$7:V854,20,FALSE), "") = 0, "", IFERROR(VLOOKUP(Members[[#This Row],[Subscriber SSN]],$C$7:V854,20,FALSE), ""))</f>
        <v/>
      </c>
      <c r="W855" s="68" t="str">
        <f>IF(IFERROR(VLOOKUP(Members[[#This Row],[Subscriber SSN]],$C$7:W854,21,FALSE), "") = 0, "", IFERROR(VLOOKUP(Members[[#This Row],[Subscriber SSN]],$C$7:W854,21,FALSE), ""))</f>
        <v/>
      </c>
      <c r="X855" s="68" t="str">
        <f>IF(IFERROR(VLOOKUP(Members[[#This Row],[Subscriber SSN]],$C$7:X854,22,FALSE), "") = 0, "", IFERROR(VLOOKUP(Members[[#This Row],[Subscriber SSN]],$C$7:X854,22,FALSE), ""))</f>
        <v/>
      </c>
      <c r="Y855" s="68"/>
      <c r="Z855" s="72"/>
      <c r="AA855" s="69"/>
      <c r="AB855" s="69"/>
      <c r="AC855" s="70"/>
      <c r="AD855" s="110">
        <f t="shared" si="26"/>
        <v>45292</v>
      </c>
      <c r="AE855" s="69"/>
      <c r="AF855" s="69"/>
      <c r="AG855" s="71"/>
      <c r="AH855" s="69"/>
      <c r="AI855" s="69"/>
      <c r="AJ855" s="69"/>
      <c r="AK855" s="69"/>
      <c r="AL855" s="69"/>
      <c r="AM855" s="69"/>
      <c r="AN855" s="69"/>
      <c r="AO855" s="69"/>
      <c r="AP855" s="73"/>
      <c r="AQ855" s="73"/>
      <c r="AR855" s="73"/>
      <c r="AS855" s="73"/>
      <c r="AT855" s="73"/>
      <c r="AU855" s="73"/>
      <c r="AV855" s="73"/>
      <c r="AW855" s="73"/>
      <c r="AX855" s="73"/>
      <c r="AY855" s="73"/>
      <c r="AZ855" s="73"/>
      <c r="BA855" s="73"/>
      <c r="BB855" s="73"/>
      <c r="BC855" s="74"/>
      <c r="BD855" s="222" t="str">
        <f t="shared" si="27"/>
        <v xml:space="preserve"> </v>
      </c>
      <c r="BE855" s="76">
        <f ca="1">Validation!H855</f>
        <v>2</v>
      </c>
      <c r="BF855" t="str">
        <f ca="1">Validation!I855</f>
        <v/>
      </c>
      <c r="BJ855" t="str">
        <f>IF(AND(ISBLANK(Members[[#This Row],[DependentSSN]]),NOT(ISBLANK(Members[[#This Row],[MedicalPolicy]]))), "CoverageLevels", "Waivers")</f>
        <v>Waivers</v>
      </c>
      <c r="BK855" t="str">
        <f>IF(AND(ISBLANK(Members[[#This Row],[DependentSSN]]),NOT(ISBLANK(Members[[#This Row],[Dental Policy]]))), "CoverageLevels", "Waivers")</f>
        <v>Waivers</v>
      </c>
      <c r="BL855" t="str">
        <f>IF(AND(ISBLANK(Members[[#This Row],[DependentSSN]]),NOT(ISBLANK(Members[[#This Row],[VisionPolicy]]))), "CoverageLevels", "Waivers")</f>
        <v>Waivers</v>
      </c>
      <c r="BM855">
        <f t="array" ref="BM855">A854</f>
        <v>0</v>
      </c>
    </row>
    <row r="856" spans="2:65" x14ac:dyDescent="0.25">
      <c r="B856" s="67"/>
      <c r="C856" s="68"/>
      <c r="D856" s="68"/>
      <c r="E856" s="69"/>
      <c r="F856" s="68"/>
      <c r="G856" s="69"/>
      <c r="H856" s="68"/>
      <c r="I856" s="68"/>
      <c r="J856" s="70"/>
      <c r="K856" s="68"/>
      <c r="L856" s="68"/>
      <c r="M856" s="71"/>
      <c r="N856" s="69"/>
      <c r="O856" s="69"/>
      <c r="P856" s="69"/>
      <c r="Q856" s="69"/>
      <c r="R856" s="69"/>
      <c r="S856" s="69"/>
      <c r="T856" s="68" t="str">
        <f>IF(IFERROR(VLOOKUP(Members[[#This Row],[Subscriber SSN]],$C$7:T855,18,FALSE), "") = 0, "",IFERROR(VLOOKUP(Members[[#This Row],[Subscriber SSN]],$C$7:T855,18,FALSE), ""))</f>
        <v/>
      </c>
      <c r="U856" s="68" t="str">
        <f>IF(IFERROR(VLOOKUP(Members[[#This Row],[Subscriber SSN]],$C$7:U855,19,FALSE), "") = 0, "",IFERROR(VLOOKUP(Members[[#This Row],[Subscriber SSN]],$C$7:U855,19,FALSE), ""))</f>
        <v/>
      </c>
      <c r="V856" s="69" t="str">
        <f>IF(IFERROR(VLOOKUP(Members[[#This Row],[Subscriber SSN]],$C$7:V855,20,FALSE), "") = 0, "", IFERROR(VLOOKUP(Members[[#This Row],[Subscriber SSN]],$C$7:V855,20,FALSE), ""))</f>
        <v/>
      </c>
      <c r="W856" s="68" t="str">
        <f>IF(IFERROR(VLOOKUP(Members[[#This Row],[Subscriber SSN]],$C$7:W855,21,FALSE), "") = 0, "", IFERROR(VLOOKUP(Members[[#This Row],[Subscriber SSN]],$C$7:W855,21,FALSE), ""))</f>
        <v/>
      </c>
      <c r="X856" s="68" t="str">
        <f>IF(IFERROR(VLOOKUP(Members[[#This Row],[Subscriber SSN]],$C$7:X855,22,FALSE), "") = 0, "", IFERROR(VLOOKUP(Members[[#This Row],[Subscriber SSN]],$C$7:X855,22,FALSE), ""))</f>
        <v/>
      </c>
      <c r="Y856" s="68"/>
      <c r="Z856" s="72"/>
      <c r="AA856" s="69"/>
      <c r="AB856" s="69"/>
      <c r="AC856" s="70"/>
      <c r="AD856" s="110">
        <f t="shared" si="26"/>
        <v>45292</v>
      </c>
      <c r="AE856" s="69"/>
      <c r="AF856" s="69"/>
      <c r="AG856" s="71"/>
      <c r="AH856" s="69"/>
      <c r="AI856" s="69"/>
      <c r="AJ856" s="69"/>
      <c r="AK856" s="69"/>
      <c r="AL856" s="69"/>
      <c r="AM856" s="69"/>
      <c r="AN856" s="69"/>
      <c r="AO856" s="69"/>
      <c r="AP856" s="73"/>
      <c r="AQ856" s="73"/>
      <c r="AR856" s="73"/>
      <c r="AS856" s="73"/>
      <c r="AT856" s="73"/>
      <c r="AU856" s="73"/>
      <c r="AV856" s="73"/>
      <c r="AW856" s="73"/>
      <c r="AX856" s="73"/>
      <c r="AY856" s="73"/>
      <c r="AZ856" s="73"/>
      <c r="BA856" s="73"/>
      <c r="BB856" s="73"/>
      <c r="BC856" s="74"/>
      <c r="BD856" s="222" t="str">
        <f t="shared" si="27"/>
        <v xml:space="preserve"> </v>
      </c>
      <c r="BE856" s="76">
        <f ca="1">Validation!H856</f>
        <v>2</v>
      </c>
      <c r="BF856" t="str">
        <f ca="1">Validation!I856</f>
        <v/>
      </c>
      <c r="BJ856" t="str">
        <f>IF(AND(ISBLANK(Members[[#This Row],[DependentSSN]]),NOT(ISBLANK(Members[[#This Row],[MedicalPolicy]]))), "CoverageLevels", "Waivers")</f>
        <v>Waivers</v>
      </c>
      <c r="BK856" t="str">
        <f>IF(AND(ISBLANK(Members[[#This Row],[DependentSSN]]),NOT(ISBLANK(Members[[#This Row],[Dental Policy]]))), "CoverageLevels", "Waivers")</f>
        <v>Waivers</v>
      </c>
      <c r="BL856" t="str">
        <f>IF(AND(ISBLANK(Members[[#This Row],[DependentSSN]]),NOT(ISBLANK(Members[[#This Row],[VisionPolicy]]))), "CoverageLevels", "Waivers")</f>
        <v>Waivers</v>
      </c>
      <c r="BM856">
        <f t="array" ref="BM856">A855</f>
        <v>0</v>
      </c>
    </row>
    <row r="857" spans="2:65" x14ac:dyDescent="0.25">
      <c r="B857" s="67"/>
      <c r="C857" s="68"/>
      <c r="D857" s="68"/>
      <c r="E857" s="69"/>
      <c r="F857" s="68"/>
      <c r="G857" s="69"/>
      <c r="H857" s="68"/>
      <c r="I857" s="68"/>
      <c r="J857" s="70"/>
      <c r="K857" s="68"/>
      <c r="L857" s="68"/>
      <c r="M857" s="71"/>
      <c r="N857" s="69"/>
      <c r="O857" s="69"/>
      <c r="P857" s="69"/>
      <c r="Q857" s="69"/>
      <c r="R857" s="69"/>
      <c r="S857" s="69"/>
      <c r="T857" s="68" t="str">
        <f>IF(IFERROR(VLOOKUP(Members[[#This Row],[Subscriber SSN]],$C$7:T856,18,FALSE), "") = 0, "",IFERROR(VLOOKUP(Members[[#This Row],[Subscriber SSN]],$C$7:T856,18,FALSE), ""))</f>
        <v/>
      </c>
      <c r="U857" s="68" t="str">
        <f>IF(IFERROR(VLOOKUP(Members[[#This Row],[Subscriber SSN]],$C$7:U856,19,FALSE), "") = 0, "",IFERROR(VLOOKUP(Members[[#This Row],[Subscriber SSN]],$C$7:U856,19,FALSE), ""))</f>
        <v/>
      </c>
      <c r="V857" s="69" t="str">
        <f>IF(IFERROR(VLOOKUP(Members[[#This Row],[Subscriber SSN]],$C$7:V856,20,FALSE), "") = 0, "", IFERROR(VLOOKUP(Members[[#This Row],[Subscriber SSN]],$C$7:V856,20,FALSE), ""))</f>
        <v/>
      </c>
      <c r="W857" s="68" t="str">
        <f>IF(IFERROR(VLOOKUP(Members[[#This Row],[Subscriber SSN]],$C$7:W856,21,FALSE), "") = 0, "", IFERROR(VLOOKUP(Members[[#This Row],[Subscriber SSN]],$C$7:W856,21,FALSE), ""))</f>
        <v/>
      </c>
      <c r="X857" s="68" t="str">
        <f>IF(IFERROR(VLOOKUP(Members[[#This Row],[Subscriber SSN]],$C$7:X856,22,FALSE), "") = 0, "", IFERROR(VLOOKUP(Members[[#This Row],[Subscriber SSN]],$C$7:X856,22,FALSE), ""))</f>
        <v/>
      </c>
      <c r="Y857" s="68"/>
      <c r="Z857" s="72"/>
      <c r="AA857" s="69"/>
      <c r="AB857" s="69"/>
      <c r="AC857" s="70"/>
      <c r="AD857" s="110">
        <f t="shared" si="26"/>
        <v>45292</v>
      </c>
      <c r="AE857" s="69"/>
      <c r="AF857" s="69"/>
      <c r="AG857" s="71"/>
      <c r="AH857" s="69"/>
      <c r="AI857" s="69"/>
      <c r="AJ857" s="69"/>
      <c r="AK857" s="69"/>
      <c r="AL857" s="69"/>
      <c r="AM857" s="69"/>
      <c r="AN857" s="69"/>
      <c r="AO857" s="69"/>
      <c r="AP857" s="73"/>
      <c r="AQ857" s="73"/>
      <c r="AR857" s="73"/>
      <c r="AS857" s="73"/>
      <c r="AT857" s="73"/>
      <c r="AU857" s="73"/>
      <c r="AV857" s="73"/>
      <c r="AW857" s="73"/>
      <c r="AX857" s="73"/>
      <c r="AY857" s="73"/>
      <c r="AZ857" s="73"/>
      <c r="BA857" s="73"/>
      <c r="BB857" s="73"/>
      <c r="BC857" s="74"/>
      <c r="BD857" s="222" t="str">
        <f t="shared" si="27"/>
        <v xml:space="preserve"> </v>
      </c>
      <c r="BE857" s="76">
        <f ca="1">Validation!H857</f>
        <v>2</v>
      </c>
      <c r="BF857" t="str">
        <f ca="1">Validation!I857</f>
        <v/>
      </c>
      <c r="BJ857" t="str">
        <f>IF(AND(ISBLANK(Members[[#This Row],[DependentSSN]]),NOT(ISBLANK(Members[[#This Row],[MedicalPolicy]]))), "CoverageLevels", "Waivers")</f>
        <v>Waivers</v>
      </c>
      <c r="BK857" t="str">
        <f>IF(AND(ISBLANK(Members[[#This Row],[DependentSSN]]),NOT(ISBLANK(Members[[#This Row],[Dental Policy]]))), "CoverageLevels", "Waivers")</f>
        <v>Waivers</v>
      </c>
      <c r="BL857" t="str">
        <f>IF(AND(ISBLANK(Members[[#This Row],[DependentSSN]]),NOT(ISBLANK(Members[[#This Row],[VisionPolicy]]))), "CoverageLevels", "Waivers")</f>
        <v>Waivers</v>
      </c>
      <c r="BM857">
        <f t="array" ref="BM857">A856</f>
        <v>0</v>
      </c>
    </row>
    <row r="858" spans="2:65" x14ac:dyDescent="0.25">
      <c r="B858" s="67"/>
      <c r="C858" s="68"/>
      <c r="D858" s="68"/>
      <c r="E858" s="69"/>
      <c r="F858" s="68"/>
      <c r="G858" s="69"/>
      <c r="H858" s="68"/>
      <c r="I858" s="68"/>
      <c r="J858" s="70"/>
      <c r="K858" s="68"/>
      <c r="L858" s="68"/>
      <c r="M858" s="71"/>
      <c r="N858" s="69"/>
      <c r="O858" s="69"/>
      <c r="P858" s="69"/>
      <c r="Q858" s="69"/>
      <c r="R858" s="69"/>
      <c r="S858" s="69"/>
      <c r="T858" s="68" t="str">
        <f>IF(IFERROR(VLOOKUP(Members[[#This Row],[Subscriber SSN]],$C$7:T857,18,FALSE), "") = 0, "",IFERROR(VLOOKUP(Members[[#This Row],[Subscriber SSN]],$C$7:T857,18,FALSE), ""))</f>
        <v/>
      </c>
      <c r="U858" s="68" t="str">
        <f>IF(IFERROR(VLOOKUP(Members[[#This Row],[Subscriber SSN]],$C$7:U857,19,FALSE), "") = 0, "",IFERROR(VLOOKUP(Members[[#This Row],[Subscriber SSN]],$C$7:U857,19,FALSE), ""))</f>
        <v/>
      </c>
      <c r="V858" s="69" t="str">
        <f>IF(IFERROR(VLOOKUP(Members[[#This Row],[Subscriber SSN]],$C$7:V857,20,FALSE), "") = 0, "", IFERROR(VLOOKUP(Members[[#This Row],[Subscriber SSN]],$C$7:V857,20,FALSE), ""))</f>
        <v/>
      </c>
      <c r="W858" s="68" t="str">
        <f>IF(IFERROR(VLOOKUP(Members[[#This Row],[Subscriber SSN]],$C$7:W857,21,FALSE), "") = 0, "", IFERROR(VLOOKUP(Members[[#This Row],[Subscriber SSN]],$C$7:W857,21,FALSE), ""))</f>
        <v/>
      </c>
      <c r="X858" s="68" t="str">
        <f>IF(IFERROR(VLOOKUP(Members[[#This Row],[Subscriber SSN]],$C$7:X857,22,FALSE), "") = 0, "", IFERROR(VLOOKUP(Members[[#This Row],[Subscriber SSN]],$C$7:X857,22,FALSE), ""))</f>
        <v/>
      </c>
      <c r="Y858" s="68"/>
      <c r="Z858" s="72"/>
      <c r="AA858" s="69"/>
      <c r="AB858" s="69"/>
      <c r="AC858" s="70"/>
      <c r="AD858" s="110">
        <f t="shared" si="26"/>
        <v>45292</v>
      </c>
      <c r="AE858" s="69"/>
      <c r="AF858" s="69"/>
      <c r="AG858" s="71"/>
      <c r="AH858" s="69"/>
      <c r="AI858" s="69"/>
      <c r="AJ858" s="69"/>
      <c r="AK858" s="69"/>
      <c r="AL858" s="69"/>
      <c r="AM858" s="69"/>
      <c r="AN858" s="69"/>
      <c r="AO858" s="69"/>
      <c r="AP858" s="73"/>
      <c r="AQ858" s="73"/>
      <c r="AR858" s="73"/>
      <c r="AS858" s="73"/>
      <c r="AT858" s="73"/>
      <c r="AU858" s="73"/>
      <c r="AV858" s="73"/>
      <c r="AW858" s="73"/>
      <c r="AX858" s="73"/>
      <c r="AY858" s="73"/>
      <c r="AZ858" s="73"/>
      <c r="BA858" s="73"/>
      <c r="BB858" s="73"/>
      <c r="BC858" s="74"/>
      <c r="BD858" s="222" t="str">
        <f t="shared" si="27"/>
        <v xml:space="preserve"> </v>
      </c>
      <c r="BE858" s="76">
        <f ca="1">Validation!H858</f>
        <v>2</v>
      </c>
      <c r="BF858" t="str">
        <f ca="1">Validation!I858</f>
        <v/>
      </c>
      <c r="BJ858" t="str">
        <f>IF(AND(ISBLANK(Members[[#This Row],[DependentSSN]]),NOT(ISBLANK(Members[[#This Row],[MedicalPolicy]]))), "CoverageLevels", "Waivers")</f>
        <v>Waivers</v>
      </c>
      <c r="BK858" t="str">
        <f>IF(AND(ISBLANK(Members[[#This Row],[DependentSSN]]),NOT(ISBLANK(Members[[#This Row],[Dental Policy]]))), "CoverageLevels", "Waivers")</f>
        <v>Waivers</v>
      </c>
      <c r="BL858" t="str">
        <f>IF(AND(ISBLANK(Members[[#This Row],[DependentSSN]]),NOT(ISBLANK(Members[[#This Row],[VisionPolicy]]))), "CoverageLevels", "Waivers")</f>
        <v>Waivers</v>
      </c>
      <c r="BM858">
        <f t="array" ref="BM858">A857</f>
        <v>0</v>
      </c>
    </row>
    <row r="859" spans="2:65" x14ac:dyDescent="0.25">
      <c r="B859" s="67"/>
      <c r="C859" s="68"/>
      <c r="D859" s="68"/>
      <c r="E859" s="69"/>
      <c r="F859" s="68"/>
      <c r="G859" s="69"/>
      <c r="H859" s="68"/>
      <c r="I859" s="68"/>
      <c r="J859" s="70"/>
      <c r="K859" s="68"/>
      <c r="L859" s="68"/>
      <c r="M859" s="71"/>
      <c r="N859" s="69"/>
      <c r="O859" s="69"/>
      <c r="P859" s="69"/>
      <c r="Q859" s="69"/>
      <c r="R859" s="69"/>
      <c r="S859" s="69"/>
      <c r="T859" s="68" t="str">
        <f>IF(IFERROR(VLOOKUP(Members[[#This Row],[Subscriber SSN]],$C$7:T858,18,FALSE), "") = 0, "",IFERROR(VLOOKUP(Members[[#This Row],[Subscriber SSN]],$C$7:T858,18,FALSE), ""))</f>
        <v/>
      </c>
      <c r="U859" s="68" t="str">
        <f>IF(IFERROR(VLOOKUP(Members[[#This Row],[Subscriber SSN]],$C$7:U858,19,FALSE), "") = 0, "",IFERROR(VLOOKUP(Members[[#This Row],[Subscriber SSN]],$C$7:U858,19,FALSE), ""))</f>
        <v/>
      </c>
      <c r="V859" s="69" t="str">
        <f>IF(IFERROR(VLOOKUP(Members[[#This Row],[Subscriber SSN]],$C$7:V858,20,FALSE), "") = 0, "", IFERROR(VLOOKUP(Members[[#This Row],[Subscriber SSN]],$C$7:V858,20,FALSE), ""))</f>
        <v/>
      </c>
      <c r="W859" s="68" t="str">
        <f>IF(IFERROR(VLOOKUP(Members[[#This Row],[Subscriber SSN]],$C$7:W858,21,FALSE), "") = 0, "", IFERROR(VLOOKUP(Members[[#This Row],[Subscriber SSN]],$C$7:W858,21,FALSE), ""))</f>
        <v/>
      </c>
      <c r="X859" s="68" t="str">
        <f>IF(IFERROR(VLOOKUP(Members[[#This Row],[Subscriber SSN]],$C$7:X858,22,FALSE), "") = 0, "", IFERROR(VLOOKUP(Members[[#This Row],[Subscriber SSN]],$C$7:X858,22,FALSE), ""))</f>
        <v/>
      </c>
      <c r="Y859" s="68"/>
      <c r="Z859" s="72"/>
      <c r="AA859" s="69"/>
      <c r="AB859" s="69"/>
      <c r="AC859" s="70"/>
      <c r="AD859" s="110">
        <f t="shared" si="26"/>
        <v>45292</v>
      </c>
      <c r="AE859" s="69"/>
      <c r="AF859" s="69"/>
      <c r="AG859" s="71"/>
      <c r="AH859" s="69"/>
      <c r="AI859" s="69"/>
      <c r="AJ859" s="69"/>
      <c r="AK859" s="69"/>
      <c r="AL859" s="69"/>
      <c r="AM859" s="69"/>
      <c r="AN859" s="69"/>
      <c r="AO859" s="69"/>
      <c r="AP859" s="73"/>
      <c r="AQ859" s="73"/>
      <c r="AR859" s="73"/>
      <c r="AS859" s="73"/>
      <c r="AT859" s="73"/>
      <c r="AU859" s="73"/>
      <c r="AV859" s="73"/>
      <c r="AW859" s="73"/>
      <c r="AX859" s="73"/>
      <c r="AY859" s="73"/>
      <c r="AZ859" s="73"/>
      <c r="BA859" s="73"/>
      <c r="BB859" s="73"/>
      <c r="BC859" s="74"/>
      <c r="BD859" s="222" t="str">
        <f t="shared" si="27"/>
        <v xml:space="preserve"> </v>
      </c>
      <c r="BE859" s="76">
        <f ca="1">Validation!H859</f>
        <v>2</v>
      </c>
      <c r="BF859" t="str">
        <f ca="1">Validation!I859</f>
        <v/>
      </c>
      <c r="BJ859" t="str">
        <f>IF(AND(ISBLANK(Members[[#This Row],[DependentSSN]]),NOT(ISBLANK(Members[[#This Row],[MedicalPolicy]]))), "CoverageLevels", "Waivers")</f>
        <v>Waivers</v>
      </c>
      <c r="BK859" t="str">
        <f>IF(AND(ISBLANK(Members[[#This Row],[DependentSSN]]),NOT(ISBLANK(Members[[#This Row],[Dental Policy]]))), "CoverageLevels", "Waivers")</f>
        <v>Waivers</v>
      </c>
      <c r="BL859" t="str">
        <f>IF(AND(ISBLANK(Members[[#This Row],[DependentSSN]]),NOT(ISBLANK(Members[[#This Row],[VisionPolicy]]))), "CoverageLevels", "Waivers")</f>
        <v>Waivers</v>
      </c>
      <c r="BM859">
        <f t="array" ref="BM859">A858</f>
        <v>0</v>
      </c>
    </row>
    <row r="860" spans="2:65" x14ac:dyDescent="0.25">
      <c r="B860" s="67"/>
      <c r="C860" s="68"/>
      <c r="D860" s="68"/>
      <c r="E860" s="69"/>
      <c r="F860" s="68"/>
      <c r="G860" s="69"/>
      <c r="H860" s="68"/>
      <c r="I860" s="68"/>
      <c r="J860" s="70"/>
      <c r="K860" s="68"/>
      <c r="L860" s="68"/>
      <c r="M860" s="71"/>
      <c r="N860" s="69"/>
      <c r="O860" s="69"/>
      <c r="P860" s="69"/>
      <c r="Q860" s="69"/>
      <c r="R860" s="69"/>
      <c r="S860" s="69"/>
      <c r="T860" s="68" t="str">
        <f>IF(IFERROR(VLOOKUP(Members[[#This Row],[Subscriber SSN]],$C$7:T859,18,FALSE), "") = 0, "",IFERROR(VLOOKUP(Members[[#This Row],[Subscriber SSN]],$C$7:T859,18,FALSE), ""))</f>
        <v/>
      </c>
      <c r="U860" s="68" t="str">
        <f>IF(IFERROR(VLOOKUP(Members[[#This Row],[Subscriber SSN]],$C$7:U859,19,FALSE), "") = 0, "",IFERROR(VLOOKUP(Members[[#This Row],[Subscriber SSN]],$C$7:U859,19,FALSE), ""))</f>
        <v/>
      </c>
      <c r="V860" s="69" t="str">
        <f>IF(IFERROR(VLOOKUP(Members[[#This Row],[Subscriber SSN]],$C$7:V859,20,FALSE), "") = 0, "", IFERROR(VLOOKUP(Members[[#This Row],[Subscriber SSN]],$C$7:V859,20,FALSE), ""))</f>
        <v/>
      </c>
      <c r="W860" s="68" t="str">
        <f>IF(IFERROR(VLOOKUP(Members[[#This Row],[Subscriber SSN]],$C$7:W859,21,FALSE), "") = 0, "", IFERROR(VLOOKUP(Members[[#This Row],[Subscriber SSN]],$C$7:W859,21,FALSE), ""))</f>
        <v/>
      </c>
      <c r="X860" s="68" t="str">
        <f>IF(IFERROR(VLOOKUP(Members[[#This Row],[Subscriber SSN]],$C$7:X859,22,FALSE), "") = 0, "", IFERROR(VLOOKUP(Members[[#This Row],[Subscriber SSN]],$C$7:X859,22,FALSE), ""))</f>
        <v/>
      </c>
      <c r="Y860" s="68"/>
      <c r="Z860" s="72"/>
      <c r="AA860" s="69"/>
      <c r="AB860" s="69"/>
      <c r="AC860" s="70"/>
      <c r="AD860" s="110">
        <f t="shared" si="26"/>
        <v>45292</v>
      </c>
      <c r="AE860" s="69"/>
      <c r="AF860" s="69"/>
      <c r="AG860" s="71"/>
      <c r="AH860" s="69"/>
      <c r="AI860" s="69"/>
      <c r="AJ860" s="69"/>
      <c r="AK860" s="69"/>
      <c r="AL860" s="69"/>
      <c r="AM860" s="69"/>
      <c r="AN860" s="69"/>
      <c r="AO860" s="69"/>
      <c r="AP860" s="73"/>
      <c r="AQ860" s="73"/>
      <c r="AR860" s="73"/>
      <c r="AS860" s="73"/>
      <c r="AT860" s="73"/>
      <c r="AU860" s="73"/>
      <c r="AV860" s="73"/>
      <c r="AW860" s="73"/>
      <c r="AX860" s="73"/>
      <c r="AY860" s="73"/>
      <c r="AZ860" s="73"/>
      <c r="BA860" s="73"/>
      <c r="BB860" s="73"/>
      <c r="BC860" s="74"/>
      <c r="BD860" s="222" t="str">
        <f t="shared" si="27"/>
        <v xml:space="preserve"> </v>
      </c>
      <c r="BE860" s="76">
        <f ca="1">Validation!H860</f>
        <v>2</v>
      </c>
      <c r="BF860" t="str">
        <f ca="1">Validation!I860</f>
        <v/>
      </c>
      <c r="BJ860" t="str">
        <f>IF(AND(ISBLANK(Members[[#This Row],[DependentSSN]]),NOT(ISBLANK(Members[[#This Row],[MedicalPolicy]]))), "CoverageLevels", "Waivers")</f>
        <v>Waivers</v>
      </c>
      <c r="BK860" t="str">
        <f>IF(AND(ISBLANK(Members[[#This Row],[DependentSSN]]),NOT(ISBLANK(Members[[#This Row],[Dental Policy]]))), "CoverageLevels", "Waivers")</f>
        <v>Waivers</v>
      </c>
      <c r="BL860" t="str">
        <f>IF(AND(ISBLANK(Members[[#This Row],[DependentSSN]]),NOT(ISBLANK(Members[[#This Row],[VisionPolicy]]))), "CoverageLevels", "Waivers")</f>
        <v>Waivers</v>
      </c>
      <c r="BM860">
        <f t="array" ref="BM860">A859</f>
        <v>0</v>
      </c>
    </row>
    <row r="861" spans="2:65" x14ac:dyDescent="0.25">
      <c r="B861" s="67"/>
      <c r="C861" s="68"/>
      <c r="D861" s="68"/>
      <c r="E861" s="69"/>
      <c r="F861" s="68"/>
      <c r="G861" s="69"/>
      <c r="H861" s="68"/>
      <c r="I861" s="68"/>
      <c r="J861" s="70"/>
      <c r="K861" s="68"/>
      <c r="L861" s="68"/>
      <c r="M861" s="71"/>
      <c r="N861" s="69"/>
      <c r="O861" s="69"/>
      <c r="P861" s="69"/>
      <c r="Q861" s="69"/>
      <c r="R861" s="69"/>
      <c r="S861" s="69"/>
      <c r="T861" s="68" t="str">
        <f>IF(IFERROR(VLOOKUP(Members[[#This Row],[Subscriber SSN]],$C$7:T860,18,FALSE), "") = 0, "",IFERROR(VLOOKUP(Members[[#This Row],[Subscriber SSN]],$C$7:T860,18,FALSE), ""))</f>
        <v/>
      </c>
      <c r="U861" s="68" t="str">
        <f>IF(IFERROR(VLOOKUP(Members[[#This Row],[Subscriber SSN]],$C$7:U860,19,FALSE), "") = 0, "",IFERROR(VLOOKUP(Members[[#This Row],[Subscriber SSN]],$C$7:U860,19,FALSE), ""))</f>
        <v/>
      </c>
      <c r="V861" s="69" t="str">
        <f>IF(IFERROR(VLOOKUP(Members[[#This Row],[Subscriber SSN]],$C$7:V860,20,FALSE), "") = 0, "", IFERROR(VLOOKUP(Members[[#This Row],[Subscriber SSN]],$C$7:V860,20,FALSE), ""))</f>
        <v/>
      </c>
      <c r="W861" s="68" t="str">
        <f>IF(IFERROR(VLOOKUP(Members[[#This Row],[Subscriber SSN]],$C$7:W860,21,FALSE), "") = 0, "", IFERROR(VLOOKUP(Members[[#This Row],[Subscriber SSN]],$C$7:W860,21,FALSE), ""))</f>
        <v/>
      </c>
      <c r="X861" s="68" t="str">
        <f>IF(IFERROR(VLOOKUP(Members[[#This Row],[Subscriber SSN]],$C$7:X860,22,FALSE), "") = 0, "", IFERROR(VLOOKUP(Members[[#This Row],[Subscriber SSN]],$C$7:X860,22,FALSE), ""))</f>
        <v/>
      </c>
      <c r="Y861" s="68"/>
      <c r="Z861" s="72"/>
      <c r="AA861" s="69"/>
      <c r="AB861" s="69"/>
      <c r="AC861" s="70"/>
      <c r="AD861" s="110">
        <f t="shared" si="26"/>
        <v>45292</v>
      </c>
      <c r="AE861" s="69"/>
      <c r="AF861" s="69"/>
      <c r="AG861" s="71"/>
      <c r="AH861" s="69"/>
      <c r="AI861" s="69"/>
      <c r="AJ861" s="69"/>
      <c r="AK861" s="69"/>
      <c r="AL861" s="69"/>
      <c r="AM861" s="69"/>
      <c r="AN861" s="69"/>
      <c r="AO861" s="69"/>
      <c r="AP861" s="73"/>
      <c r="AQ861" s="73"/>
      <c r="AR861" s="73"/>
      <c r="AS861" s="73"/>
      <c r="AT861" s="73"/>
      <c r="AU861" s="73"/>
      <c r="AV861" s="73"/>
      <c r="AW861" s="73"/>
      <c r="AX861" s="73"/>
      <c r="AY861" s="73"/>
      <c r="AZ861" s="73"/>
      <c r="BA861" s="73"/>
      <c r="BB861" s="73"/>
      <c r="BC861" s="74"/>
      <c r="BD861" s="222" t="str">
        <f t="shared" si="27"/>
        <v xml:space="preserve"> </v>
      </c>
      <c r="BE861" s="76">
        <f ca="1">Validation!H861</f>
        <v>2</v>
      </c>
      <c r="BF861" t="str">
        <f ca="1">Validation!I861</f>
        <v/>
      </c>
      <c r="BJ861" t="str">
        <f>IF(AND(ISBLANK(Members[[#This Row],[DependentSSN]]),NOT(ISBLANK(Members[[#This Row],[MedicalPolicy]]))), "CoverageLevels", "Waivers")</f>
        <v>Waivers</v>
      </c>
      <c r="BK861" t="str">
        <f>IF(AND(ISBLANK(Members[[#This Row],[DependentSSN]]),NOT(ISBLANK(Members[[#This Row],[Dental Policy]]))), "CoverageLevels", "Waivers")</f>
        <v>Waivers</v>
      </c>
      <c r="BL861" t="str">
        <f>IF(AND(ISBLANK(Members[[#This Row],[DependentSSN]]),NOT(ISBLANK(Members[[#This Row],[VisionPolicy]]))), "CoverageLevels", "Waivers")</f>
        <v>Waivers</v>
      </c>
      <c r="BM861">
        <f t="array" ref="BM861">A860</f>
        <v>0</v>
      </c>
    </row>
    <row r="862" spans="2:65" x14ac:dyDescent="0.25">
      <c r="B862" s="67"/>
      <c r="C862" s="68"/>
      <c r="D862" s="68"/>
      <c r="E862" s="69"/>
      <c r="F862" s="68"/>
      <c r="G862" s="69"/>
      <c r="H862" s="68"/>
      <c r="I862" s="68"/>
      <c r="J862" s="70"/>
      <c r="K862" s="68"/>
      <c r="L862" s="68"/>
      <c r="M862" s="71"/>
      <c r="N862" s="69"/>
      <c r="O862" s="69"/>
      <c r="P862" s="69"/>
      <c r="Q862" s="69"/>
      <c r="R862" s="69"/>
      <c r="S862" s="69"/>
      <c r="T862" s="68" t="str">
        <f>IF(IFERROR(VLOOKUP(Members[[#This Row],[Subscriber SSN]],$C$7:T861,18,FALSE), "") = 0, "",IFERROR(VLOOKUP(Members[[#This Row],[Subscriber SSN]],$C$7:T861,18,FALSE), ""))</f>
        <v/>
      </c>
      <c r="U862" s="68" t="str">
        <f>IF(IFERROR(VLOOKUP(Members[[#This Row],[Subscriber SSN]],$C$7:U861,19,FALSE), "") = 0, "",IFERROR(VLOOKUP(Members[[#This Row],[Subscriber SSN]],$C$7:U861,19,FALSE), ""))</f>
        <v/>
      </c>
      <c r="V862" s="69" t="str">
        <f>IF(IFERROR(VLOOKUP(Members[[#This Row],[Subscriber SSN]],$C$7:V861,20,FALSE), "") = 0, "", IFERROR(VLOOKUP(Members[[#This Row],[Subscriber SSN]],$C$7:V861,20,FALSE), ""))</f>
        <v/>
      </c>
      <c r="W862" s="68" t="str">
        <f>IF(IFERROR(VLOOKUP(Members[[#This Row],[Subscriber SSN]],$C$7:W861,21,FALSE), "") = 0, "", IFERROR(VLOOKUP(Members[[#This Row],[Subscriber SSN]],$C$7:W861,21,FALSE), ""))</f>
        <v/>
      </c>
      <c r="X862" s="68" t="str">
        <f>IF(IFERROR(VLOOKUP(Members[[#This Row],[Subscriber SSN]],$C$7:X861,22,FALSE), "") = 0, "", IFERROR(VLOOKUP(Members[[#This Row],[Subscriber SSN]],$C$7:X861,22,FALSE), ""))</f>
        <v/>
      </c>
      <c r="Y862" s="68"/>
      <c r="Z862" s="72"/>
      <c r="AA862" s="69"/>
      <c r="AB862" s="69"/>
      <c r="AC862" s="70"/>
      <c r="AD862" s="110">
        <f t="shared" si="26"/>
        <v>45292</v>
      </c>
      <c r="AE862" s="69"/>
      <c r="AF862" s="69"/>
      <c r="AG862" s="71"/>
      <c r="AH862" s="69"/>
      <c r="AI862" s="69"/>
      <c r="AJ862" s="69"/>
      <c r="AK862" s="69"/>
      <c r="AL862" s="69"/>
      <c r="AM862" s="69"/>
      <c r="AN862" s="69"/>
      <c r="AO862" s="69"/>
      <c r="AP862" s="73"/>
      <c r="AQ862" s="73"/>
      <c r="AR862" s="73"/>
      <c r="AS862" s="73"/>
      <c r="AT862" s="73"/>
      <c r="AU862" s="73"/>
      <c r="AV862" s="73"/>
      <c r="AW862" s="73"/>
      <c r="AX862" s="73"/>
      <c r="AY862" s="73"/>
      <c r="AZ862" s="73"/>
      <c r="BA862" s="73"/>
      <c r="BB862" s="73"/>
      <c r="BC862" s="74"/>
      <c r="BD862" s="222" t="str">
        <f t="shared" si="27"/>
        <v xml:space="preserve"> </v>
      </c>
      <c r="BE862" s="76">
        <f ca="1">Validation!H862</f>
        <v>2</v>
      </c>
      <c r="BF862" t="str">
        <f ca="1">Validation!I862</f>
        <v/>
      </c>
      <c r="BJ862" t="str">
        <f>IF(AND(ISBLANK(Members[[#This Row],[DependentSSN]]),NOT(ISBLANK(Members[[#This Row],[MedicalPolicy]]))), "CoverageLevels", "Waivers")</f>
        <v>Waivers</v>
      </c>
      <c r="BK862" t="str">
        <f>IF(AND(ISBLANK(Members[[#This Row],[DependentSSN]]),NOT(ISBLANK(Members[[#This Row],[Dental Policy]]))), "CoverageLevels", "Waivers")</f>
        <v>Waivers</v>
      </c>
      <c r="BL862" t="str">
        <f>IF(AND(ISBLANK(Members[[#This Row],[DependentSSN]]),NOT(ISBLANK(Members[[#This Row],[VisionPolicy]]))), "CoverageLevels", "Waivers")</f>
        <v>Waivers</v>
      </c>
      <c r="BM862">
        <f t="array" ref="BM862">A861</f>
        <v>0</v>
      </c>
    </row>
    <row r="863" spans="2:65" x14ac:dyDescent="0.25">
      <c r="B863" s="67"/>
      <c r="C863" s="68"/>
      <c r="D863" s="68"/>
      <c r="E863" s="69"/>
      <c r="F863" s="68"/>
      <c r="G863" s="69"/>
      <c r="H863" s="68"/>
      <c r="I863" s="68"/>
      <c r="J863" s="70"/>
      <c r="K863" s="68"/>
      <c r="L863" s="68"/>
      <c r="M863" s="71"/>
      <c r="N863" s="69"/>
      <c r="O863" s="69"/>
      <c r="P863" s="69"/>
      <c r="Q863" s="69"/>
      <c r="R863" s="69"/>
      <c r="S863" s="69"/>
      <c r="T863" s="68" t="str">
        <f>IF(IFERROR(VLOOKUP(Members[[#This Row],[Subscriber SSN]],$C$7:T862,18,FALSE), "") = 0, "",IFERROR(VLOOKUP(Members[[#This Row],[Subscriber SSN]],$C$7:T862,18,FALSE), ""))</f>
        <v/>
      </c>
      <c r="U863" s="68" t="str">
        <f>IF(IFERROR(VLOOKUP(Members[[#This Row],[Subscriber SSN]],$C$7:U862,19,FALSE), "") = 0, "",IFERROR(VLOOKUP(Members[[#This Row],[Subscriber SSN]],$C$7:U862,19,FALSE), ""))</f>
        <v/>
      </c>
      <c r="V863" s="69" t="str">
        <f>IF(IFERROR(VLOOKUP(Members[[#This Row],[Subscriber SSN]],$C$7:V862,20,FALSE), "") = 0, "", IFERROR(VLOOKUP(Members[[#This Row],[Subscriber SSN]],$C$7:V862,20,FALSE), ""))</f>
        <v/>
      </c>
      <c r="W863" s="68" t="str">
        <f>IF(IFERROR(VLOOKUP(Members[[#This Row],[Subscriber SSN]],$C$7:W862,21,FALSE), "") = 0, "", IFERROR(VLOOKUP(Members[[#This Row],[Subscriber SSN]],$C$7:W862,21,FALSE), ""))</f>
        <v/>
      </c>
      <c r="X863" s="68" t="str">
        <f>IF(IFERROR(VLOOKUP(Members[[#This Row],[Subscriber SSN]],$C$7:X862,22,FALSE), "") = 0, "", IFERROR(VLOOKUP(Members[[#This Row],[Subscriber SSN]],$C$7:X862,22,FALSE), ""))</f>
        <v/>
      </c>
      <c r="Y863" s="68"/>
      <c r="Z863" s="72"/>
      <c r="AA863" s="69"/>
      <c r="AB863" s="69"/>
      <c r="AC863" s="70"/>
      <c r="AD863" s="110">
        <f t="shared" si="26"/>
        <v>45292</v>
      </c>
      <c r="AE863" s="69"/>
      <c r="AF863" s="69"/>
      <c r="AG863" s="71"/>
      <c r="AH863" s="69"/>
      <c r="AI863" s="69"/>
      <c r="AJ863" s="69"/>
      <c r="AK863" s="69"/>
      <c r="AL863" s="69"/>
      <c r="AM863" s="69"/>
      <c r="AN863" s="69"/>
      <c r="AO863" s="69"/>
      <c r="AP863" s="73"/>
      <c r="AQ863" s="73"/>
      <c r="AR863" s="73"/>
      <c r="AS863" s="73"/>
      <c r="AT863" s="73"/>
      <c r="AU863" s="73"/>
      <c r="AV863" s="73"/>
      <c r="AW863" s="73"/>
      <c r="AX863" s="73"/>
      <c r="AY863" s="73"/>
      <c r="AZ863" s="73"/>
      <c r="BA863" s="73"/>
      <c r="BB863" s="73"/>
      <c r="BC863" s="74"/>
      <c r="BD863" s="222" t="str">
        <f t="shared" si="27"/>
        <v xml:space="preserve"> </v>
      </c>
      <c r="BE863" s="76">
        <f ca="1">Validation!H863</f>
        <v>2</v>
      </c>
      <c r="BF863" t="str">
        <f ca="1">Validation!I863</f>
        <v/>
      </c>
      <c r="BJ863" t="str">
        <f>IF(AND(ISBLANK(Members[[#This Row],[DependentSSN]]),NOT(ISBLANK(Members[[#This Row],[MedicalPolicy]]))), "CoverageLevels", "Waivers")</f>
        <v>Waivers</v>
      </c>
      <c r="BK863" t="str">
        <f>IF(AND(ISBLANK(Members[[#This Row],[DependentSSN]]),NOT(ISBLANK(Members[[#This Row],[Dental Policy]]))), "CoverageLevels", "Waivers")</f>
        <v>Waivers</v>
      </c>
      <c r="BL863" t="str">
        <f>IF(AND(ISBLANK(Members[[#This Row],[DependentSSN]]),NOT(ISBLANK(Members[[#This Row],[VisionPolicy]]))), "CoverageLevels", "Waivers")</f>
        <v>Waivers</v>
      </c>
      <c r="BM863">
        <f t="array" ref="BM863">A862</f>
        <v>0</v>
      </c>
    </row>
    <row r="864" spans="2:65" x14ac:dyDescent="0.25">
      <c r="B864" s="67"/>
      <c r="C864" s="68"/>
      <c r="D864" s="68"/>
      <c r="E864" s="69"/>
      <c r="F864" s="68"/>
      <c r="G864" s="69"/>
      <c r="H864" s="68"/>
      <c r="I864" s="68"/>
      <c r="J864" s="70"/>
      <c r="K864" s="68"/>
      <c r="L864" s="68"/>
      <c r="M864" s="71"/>
      <c r="N864" s="69"/>
      <c r="O864" s="69"/>
      <c r="P864" s="69"/>
      <c r="Q864" s="69"/>
      <c r="R864" s="69"/>
      <c r="S864" s="69"/>
      <c r="T864" s="68" t="str">
        <f>IF(IFERROR(VLOOKUP(Members[[#This Row],[Subscriber SSN]],$C$7:T863,18,FALSE), "") = 0, "",IFERROR(VLOOKUP(Members[[#This Row],[Subscriber SSN]],$C$7:T863,18,FALSE), ""))</f>
        <v/>
      </c>
      <c r="U864" s="68" t="str">
        <f>IF(IFERROR(VLOOKUP(Members[[#This Row],[Subscriber SSN]],$C$7:U863,19,FALSE), "") = 0, "",IFERROR(VLOOKUP(Members[[#This Row],[Subscriber SSN]],$C$7:U863,19,FALSE), ""))</f>
        <v/>
      </c>
      <c r="V864" s="69" t="str">
        <f>IF(IFERROR(VLOOKUP(Members[[#This Row],[Subscriber SSN]],$C$7:V863,20,FALSE), "") = 0, "", IFERROR(VLOOKUP(Members[[#This Row],[Subscriber SSN]],$C$7:V863,20,FALSE), ""))</f>
        <v/>
      </c>
      <c r="W864" s="68" t="str">
        <f>IF(IFERROR(VLOOKUP(Members[[#This Row],[Subscriber SSN]],$C$7:W863,21,FALSE), "") = 0, "", IFERROR(VLOOKUP(Members[[#This Row],[Subscriber SSN]],$C$7:W863,21,FALSE), ""))</f>
        <v/>
      </c>
      <c r="X864" s="68" t="str">
        <f>IF(IFERROR(VLOOKUP(Members[[#This Row],[Subscriber SSN]],$C$7:X863,22,FALSE), "") = 0, "", IFERROR(VLOOKUP(Members[[#This Row],[Subscriber SSN]],$C$7:X863,22,FALSE), ""))</f>
        <v/>
      </c>
      <c r="Y864" s="68"/>
      <c r="Z864" s="72"/>
      <c r="AA864" s="69"/>
      <c r="AB864" s="69"/>
      <c r="AC864" s="70"/>
      <c r="AD864" s="110">
        <f t="shared" si="26"/>
        <v>45292</v>
      </c>
      <c r="AE864" s="69"/>
      <c r="AF864" s="69"/>
      <c r="AG864" s="71"/>
      <c r="AH864" s="69"/>
      <c r="AI864" s="69"/>
      <c r="AJ864" s="69"/>
      <c r="AK864" s="69"/>
      <c r="AL864" s="69"/>
      <c r="AM864" s="69"/>
      <c r="AN864" s="69"/>
      <c r="AO864" s="69"/>
      <c r="AP864" s="73"/>
      <c r="AQ864" s="73"/>
      <c r="AR864" s="73"/>
      <c r="AS864" s="73"/>
      <c r="AT864" s="73"/>
      <c r="AU864" s="73"/>
      <c r="AV864" s="73"/>
      <c r="AW864" s="73"/>
      <c r="AX864" s="73"/>
      <c r="AY864" s="73"/>
      <c r="AZ864" s="73"/>
      <c r="BA864" s="73"/>
      <c r="BB864" s="73"/>
      <c r="BC864" s="74"/>
      <c r="BD864" s="222" t="str">
        <f t="shared" si="27"/>
        <v xml:space="preserve"> </v>
      </c>
      <c r="BE864" s="76">
        <f ca="1">Validation!H864</f>
        <v>2</v>
      </c>
      <c r="BF864" t="str">
        <f ca="1">Validation!I864</f>
        <v/>
      </c>
      <c r="BJ864" t="str">
        <f>IF(AND(ISBLANK(Members[[#This Row],[DependentSSN]]),NOT(ISBLANK(Members[[#This Row],[MedicalPolicy]]))), "CoverageLevels", "Waivers")</f>
        <v>Waivers</v>
      </c>
      <c r="BK864" t="str">
        <f>IF(AND(ISBLANK(Members[[#This Row],[DependentSSN]]),NOT(ISBLANK(Members[[#This Row],[Dental Policy]]))), "CoverageLevels", "Waivers")</f>
        <v>Waivers</v>
      </c>
      <c r="BL864" t="str">
        <f>IF(AND(ISBLANK(Members[[#This Row],[DependentSSN]]),NOT(ISBLANK(Members[[#This Row],[VisionPolicy]]))), "CoverageLevels", "Waivers")</f>
        <v>Waivers</v>
      </c>
      <c r="BM864">
        <f t="array" ref="BM864">A863</f>
        <v>0</v>
      </c>
    </row>
    <row r="865" spans="2:65" x14ac:dyDescent="0.25">
      <c r="B865" s="67"/>
      <c r="C865" s="68"/>
      <c r="D865" s="68"/>
      <c r="E865" s="69"/>
      <c r="F865" s="68"/>
      <c r="G865" s="69"/>
      <c r="H865" s="68"/>
      <c r="I865" s="68"/>
      <c r="J865" s="70"/>
      <c r="K865" s="68"/>
      <c r="L865" s="68"/>
      <c r="M865" s="71"/>
      <c r="N865" s="69"/>
      <c r="O865" s="69"/>
      <c r="P865" s="69"/>
      <c r="Q865" s="69"/>
      <c r="R865" s="69"/>
      <c r="S865" s="69"/>
      <c r="T865" s="68" t="str">
        <f>IF(IFERROR(VLOOKUP(Members[[#This Row],[Subscriber SSN]],$C$7:T864,18,FALSE), "") = 0, "",IFERROR(VLOOKUP(Members[[#This Row],[Subscriber SSN]],$C$7:T864,18,FALSE), ""))</f>
        <v/>
      </c>
      <c r="U865" s="68" t="str">
        <f>IF(IFERROR(VLOOKUP(Members[[#This Row],[Subscriber SSN]],$C$7:U864,19,FALSE), "") = 0, "",IFERROR(VLOOKUP(Members[[#This Row],[Subscriber SSN]],$C$7:U864,19,FALSE), ""))</f>
        <v/>
      </c>
      <c r="V865" s="69" t="str">
        <f>IF(IFERROR(VLOOKUP(Members[[#This Row],[Subscriber SSN]],$C$7:V864,20,FALSE), "") = 0, "", IFERROR(VLOOKUP(Members[[#This Row],[Subscriber SSN]],$C$7:V864,20,FALSE), ""))</f>
        <v/>
      </c>
      <c r="W865" s="68" t="str">
        <f>IF(IFERROR(VLOOKUP(Members[[#This Row],[Subscriber SSN]],$C$7:W864,21,FALSE), "") = 0, "", IFERROR(VLOOKUP(Members[[#This Row],[Subscriber SSN]],$C$7:W864,21,FALSE), ""))</f>
        <v/>
      </c>
      <c r="X865" s="68" t="str">
        <f>IF(IFERROR(VLOOKUP(Members[[#This Row],[Subscriber SSN]],$C$7:X864,22,FALSE), "") = 0, "", IFERROR(VLOOKUP(Members[[#This Row],[Subscriber SSN]],$C$7:X864,22,FALSE), ""))</f>
        <v/>
      </c>
      <c r="Y865" s="68"/>
      <c r="Z865" s="72"/>
      <c r="AA865" s="69"/>
      <c r="AB865" s="69"/>
      <c r="AC865" s="70"/>
      <c r="AD865" s="110">
        <f t="shared" si="26"/>
        <v>45292</v>
      </c>
      <c r="AE865" s="69"/>
      <c r="AF865" s="69"/>
      <c r="AG865" s="71"/>
      <c r="AH865" s="69"/>
      <c r="AI865" s="69"/>
      <c r="AJ865" s="69"/>
      <c r="AK865" s="69"/>
      <c r="AL865" s="69"/>
      <c r="AM865" s="69"/>
      <c r="AN865" s="69"/>
      <c r="AO865" s="69"/>
      <c r="AP865" s="73"/>
      <c r="AQ865" s="73"/>
      <c r="AR865" s="73"/>
      <c r="AS865" s="73"/>
      <c r="AT865" s="73"/>
      <c r="AU865" s="73"/>
      <c r="AV865" s="73"/>
      <c r="AW865" s="73"/>
      <c r="AX865" s="73"/>
      <c r="AY865" s="73"/>
      <c r="AZ865" s="73"/>
      <c r="BA865" s="73"/>
      <c r="BB865" s="73"/>
      <c r="BC865" s="74"/>
      <c r="BD865" s="222" t="str">
        <f t="shared" si="27"/>
        <v xml:space="preserve"> </v>
      </c>
      <c r="BE865" s="76">
        <f ca="1">Validation!H865</f>
        <v>2</v>
      </c>
      <c r="BF865" t="str">
        <f ca="1">Validation!I865</f>
        <v/>
      </c>
      <c r="BJ865" t="str">
        <f>IF(AND(ISBLANK(Members[[#This Row],[DependentSSN]]),NOT(ISBLANK(Members[[#This Row],[MedicalPolicy]]))), "CoverageLevels", "Waivers")</f>
        <v>Waivers</v>
      </c>
      <c r="BK865" t="str">
        <f>IF(AND(ISBLANK(Members[[#This Row],[DependentSSN]]),NOT(ISBLANK(Members[[#This Row],[Dental Policy]]))), "CoverageLevels", "Waivers")</f>
        <v>Waivers</v>
      </c>
      <c r="BL865" t="str">
        <f>IF(AND(ISBLANK(Members[[#This Row],[DependentSSN]]),NOT(ISBLANK(Members[[#This Row],[VisionPolicy]]))), "CoverageLevels", "Waivers")</f>
        <v>Waivers</v>
      </c>
      <c r="BM865">
        <f t="array" ref="BM865">A864</f>
        <v>0</v>
      </c>
    </row>
    <row r="866" spans="2:65" x14ac:dyDescent="0.25">
      <c r="B866" s="67"/>
      <c r="C866" s="68"/>
      <c r="D866" s="68"/>
      <c r="E866" s="69"/>
      <c r="F866" s="68"/>
      <c r="G866" s="69"/>
      <c r="H866" s="68"/>
      <c r="I866" s="68"/>
      <c r="J866" s="70"/>
      <c r="K866" s="68"/>
      <c r="L866" s="68"/>
      <c r="M866" s="71"/>
      <c r="N866" s="69"/>
      <c r="O866" s="69"/>
      <c r="P866" s="69"/>
      <c r="Q866" s="69"/>
      <c r="R866" s="69"/>
      <c r="S866" s="69"/>
      <c r="T866" s="68" t="str">
        <f>IF(IFERROR(VLOOKUP(Members[[#This Row],[Subscriber SSN]],$C$7:T865,18,FALSE), "") = 0, "",IFERROR(VLOOKUP(Members[[#This Row],[Subscriber SSN]],$C$7:T865,18,FALSE), ""))</f>
        <v/>
      </c>
      <c r="U866" s="68" t="str">
        <f>IF(IFERROR(VLOOKUP(Members[[#This Row],[Subscriber SSN]],$C$7:U865,19,FALSE), "") = 0, "",IFERROR(VLOOKUP(Members[[#This Row],[Subscriber SSN]],$C$7:U865,19,FALSE), ""))</f>
        <v/>
      </c>
      <c r="V866" s="69" t="str">
        <f>IF(IFERROR(VLOOKUP(Members[[#This Row],[Subscriber SSN]],$C$7:V865,20,FALSE), "") = 0, "", IFERROR(VLOOKUP(Members[[#This Row],[Subscriber SSN]],$C$7:V865,20,FALSE), ""))</f>
        <v/>
      </c>
      <c r="W866" s="68" t="str">
        <f>IF(IFERROR(VLOOKUP(Members[[#This Row],[Subscriber SSN]],$C$7:W865,21,FALSE), "") = 0, "", IFERROR(VLOOKUP(Members[[#This Row],[Subscriber SSN]],$C$7:W865,21,FALSE), ""))</f>
        <v/>
      </c>
      <c r="X866" s="68" t="str">
        <f>IF(IFERROR(VLOOKUP(Members[[#This Row],[Subscriber SSN]],$C$7:X865,22,FALSE), "") = 0, "", IFERROR(VLOOKUP(Members[[#This Row],[Subscriber SSN]],$C$7:X865,22,FALSE), ""))</f>
        <v/>
      </c>
      <c r="Y866" s="68"/>
      <c r="Z866" s="72"/>
      <c r="AA866" s="69"/>
      <c r="AB866" s="69"/>
      <c r="AC866" s="70"/>
      <c r="AD866" s="110">
        <f t="shared" si="26"/>
        <v>45292</v>
      </c>
      <c r="AE866" s="69"/>
      <c r="AF866" s="69"/>
      <c r="AG866" s="71"/>
      <c r="AH866" s="69"/>
      <c r="AI866" s="69"/>
      <c r="AJ866" s="69"/>
      <c r="AK866" s="69"/>
      <c r="AL866" s="69"/>
      <c r="AM866" s="69"/>
      <c r="AN866" s="69"/>
      <c r="AO866" s="69"/>
      <c r="AP866" s="73"/>
      <c r="AQ866" s="73"/>
      <c r="AR866" s="73"/>
      <c r="AS866" s="73"/>
      <c r="AT866" s="73"/>
      <c r="AU866" s="73"/>
      <c r="AV866" s="73"/>
      <c r="AW866" s="73"/>
      <c r="AX866" s="73"/>
      <c r="AY866" s="73"/>
      <c r="AZ866" s="73"/>
      <c r="BA866" s="73"/>
      <c r="BB866" s="73"/>
      <c r="BC866" s="74"/>
      <c r="BD866" s="222" t="str">
        <f t="shared" si="27"/>
        <v xml:space="preserve"> </v>
      </c>
      <c r="BE866" s="76">
        <f ca="1">Validation!H866</f>
        <v>2</v>
      </c>
      <c r="BF866" t="str">
        <f ca="1">Validation!I866</f>
        <v/>
      </c>
      <c r="BJ866" t="str">
        <f>IF(AND(ISBLANK(Members[[#This Row],[DependentSSN]]),NOT(ISBLANK(Members[[#This Row],[MedicalPolicy]]))), "CoverageLevels", "Waivers")</f>
        <v>Waivers</v>
      </c>
      <c r="BK866" t="str">
        <f>IF(AND(ISBLANK(Members[[#This Row],[DependentSSN]]),NOT(ISBLANK(Members[[#This Row],[Dental Policy]]))), "CoverageLevels", "Waivers")</f>
        <v>Waivers</v>
      </c>
      <c r="BL866" t="str">
        <f>IF(AND(ISBLANK(Members[[#This Row],[DependentSSN]]),NOT(ISBLANK(Members[[#This Row],[VisionPolicy]]))), "CoverageLevels", "Waivers")</f>
        <v>Waivers</v>
      </c>
      <c r="BM866">
        <f t="array" ref="BM866">A865</f>
        <v>0</v>
      </c>
    </row>
    <row r="867" spans="2:65" x14ac:dyDescent="0.25">
      <c r="B867" s="67"/>
      <c r="C867" s="68"/>
      <c r="D867" s="68"/>
      <c r="E867" s="69"/>
      <c r="F867" s="68"/>
      <c r="G867" s="69"/>
      <c r="H867" s="68"/>
      <c r="I867" s="68"/>
      <c r="J867" s="70"/>
      <c r="K867" s="68"/>
      <c r="L867" s="68"/>
      <c r="M867" s="71"/>
      <c r="N867" s="69"/>
      <c r="O867" s="69"/>
      <c r="P867" s="69"/>
      <c r="Q867" s="69"/>
      <c r="R867" s="69"/>
      <c r="S867" s="69"/>
      <c r="T867" s="68" t="str">
        <f>IF(IFERROR(VLOOKUP(Members[[#This Row],[Subscriber SSN]],$C$7:T866,18,FALSE), "") = 0, "",IFERROR(VLOOKUP(Members[[#This Row],[Subscriber SSN]],$C$7:T866,18,FALSE), ""))</f>
        <v/>
      </c>
      <c r="U867" s="68" t="str">
        <f>IF(IFERROR(VLOOKUP(Members[[#This Row],[Subscriber SSN]],$C$7:U866,19,FALSE), "") = 0, "",IFERROR(VLOOKUP(Members[[#This Row],[Subscriber SSN]],$C$7:U866,19,FALSE), ""))</f>
        <v/>
      </c>
      <c r="V867" s="69" t="str">
        <f>IF(IFERROR(VLOOKUP(Members[[#This Row],[Subscriber SSN]],$C$7:V866,20,FALSE), "") = 0, "", IFERROR(VLOOKUP(Members[[#This Row],[Subscriber SSN]],$C$7:V866,20,FALSE), ""))</f>
        <v/>
      </c>
      <c r="W867" s="68" t="str">
        <f>IF(IFERROR(VLOOKUP(Members[[#This Row],[Subscriber SSN]],$C$7:W866,21,FALSE), "") = 0, "", IFERROR(VLOOKUP(Members[[#This Row],[Subscriber SSN]],$C$7:W866,21,FALSE), ""))</f>
        <v/>
      </c>
      <c r="X867" s="68" t="str">
        <f>IF(IFERROR(VLOOKUP(Members[[#This Row],[Subscriber SSN]],$C$7:X866,22,FALSE), "") = 0, "", IFERROR(VLOOKUP(Members[[#This Row],[Subscriber SSN]],$C$7:X866,22,FALSE), ""))</f>
        <v/>
      </c>
      <c r="Y867" s="68"/>
      <c r="Z867" s="72"/>
      <c r="AA867" s="69"/>
      <c r="AB867" s="69"/>
      <c r="AC867" s="70"/>
      <c r="AD867" s="110">
        <f t="shared" si="26"/>
        <v>45292</v>
      </c>
      <c r="AE867" s="69"/>
      <c r="AF867" s="69"/>
      <c r="AG867" s="71"/>
      <c r="AH867" s="69"/>
      <c r="AI867" s="69"/>
      <c r="AJ867" s="69"/>
      <c r="AK867" s="69"/>
      <c r="AL867" s="69"/>
      <c r="AM867" s="69"/>
      <c r="AN867" s="69"/>
      <c r="AO867" s="69"/>
      <c r="AP867" s="73"/>
      <c r="AQ867" s="73"/>
      <c r="AR867" s="73"/>
      <c r="AS867" s="73"/>
      <c r="AT867" s="73"/>
      <c r="AU867" s="73"/>
      <c r="AV867" s="73"/>
      <c r="AW867" s="73"/>
      <c r="AX867" s="73"/>
      <c r="AY867" s="73"/>
      <c r="AZ867" s="73"/>
      <c r="BA867" s="73"/>
      <c r="BB867" s="73"/>
      <c r="BC867" s="74"/>
      <c r="BD867" s="222" t="str">
        <f t="shared" si="27"/>
        <v xml:space="preserve"> </v>
      </c>
      <c r="BE867" s="76">
        <f ca="1">Validation!H867</f>
        <v>2</v>
      </c>
      <c r="BF867" t="str">
        <f ca="1">Validation!I867</f>
        <v/>
      </c>
      <c r="BJ867" t="str">
        <f>IF(AND(ISBLANK(Members[[#This Row],[DependentSSN]]),NOT(ISBLANK(Members[[#This Row],[MedicalPolicy]]))), "CoverageLevels", "Waivers")</f>
        <v>Waivers</v>
      </c>
      <c r="BK867" t="str">
        <f>IF(AND(ISBLANK(Members[[#This Row],[DependentSSN]]),NOT(ISBLANK(Members[[#This Row],[Dental Policy]]))), "CoverageLevels", "Waivers")</f>
        <v>Waivers</v>
      </c>
      <c r="BL867" t="str">
        <f>IF(AND(ISBLANK(Members[[#This Row],[DependentSSN]]),NOT(ISBLANK(Members[[#This Row],[VisionPolicy]]))), "CoverageLevels", "Waivers")</f>
        <v>Waivers</v>
      </c>
      <c r="BM867">
        <f t="array" ref="BM867">A866</f>
        <v>0</v>
      </c>
    </row>
    <row r="868" spans="2:65" x14ac:dyDescent="0.25">
      <c r="B868" s="67"/>
      <c r="C868" s="68"/>
      <c r="D868" s="68"/>
      <c r="E868" s="69"/>
      <c r="F868" s="68"/>
      <c r="G868" s="69"/>
      <c r="H868" s="68"/>
      <c r="I868" s="68"/>
      <c r="J868" s="70"/>
      <c r="K868" s="68"/>
      <c r="L868" s="68"/>
      <c r="M868" s="71"/>
      <c r="N868" s="69"/>
      <c r="O868" s="69"/>
      <c r="P868" s="69"/>
      <c r="Q868" s="69"/>
      <c r="R868" s="69"/>
      <c r="S868" s="69"/>
      <c r="T868" s="68" t="str">
        <f>IF(IFERROR(VLOOKUP(Members[[#This Row],[Subscriber SSN]],$C$7:T867,18,FALSE), "") = 0, "",IFERROR(VLOOKUP(Members[[#This Row],[Subscriber SSN]],$C$7:T867,18,FALSE), ""))</f>
        <v/>
      </c>
      <c r="U868" s="68" t="str">
        <f>IF(IFERROR(VLOOKUP(Members[[#This Row],[Subscriber SSN]],$C$7:U867,19,FALSE), "") = 0, "",IFERROR(VLOOKUP(Members[[#This Row],[Subscriber SSN]],$C$7:U867,19,FALSE), ""))</f>
        <v/>
      </c>
      <c r="V868" s="69" t="str">
        <f>IF(IFERROR(VLOOKUP(Members[[#This Row],[Subscriber SSN]],$C$7:V867,20,FALSE), "") = 0, "", IFERROR(VLOOKUP(Members[[#This Row],[Subscriber SSN]],$C$7:V867,20,FALSE), ""))</f>
        <v/>
      </c>
      <c r="W868" s="68" t="str">
        <f>IF(IFERROR(VLOOKUP(Members[[#This Row],[Subscriber SSN]],$C$7:W867,21,FALSE), "") = 0, "", IFERROR(VLOOKUP(Members[[#This Row],[Subscriber SSN]],$C$7:W867,21,FALSE), ""))</f>
        <v/>
      </c>
      <c r="X868" s="68" t="str">
        <f>IF(IFERROR(VLOOKUP(Members[[#This Row],[Subscriber SSN]],$C$7:X867,22,FALSE), "") = 0, "", IFERROR(VLOOKUP(Members[[#This Row],[Subscriber SSN]],$C$7:X867,22,FALSE), ""))</f>
        <v/>
      </c>
      <c r="Y868" s="68"/>
      <c r="Z868" s="72"/>
      <c r="AA868" s="69"/>
      <c r="AB868" s="69"/>
      <c r="AC868" s="70"/>
      <c r="AD868" s="110">
        <f t="shared" si="26"/>
        <v>45292</v>
      </c>
      <c r="AE868" s="69"/>
      <c r="AF868" s="69"/>
      <c r="AG868" s="71"/>
      <c r="AH868" s="69"/>
      <c r="AI868" s="69"/>
      <c r="AJ868" s="69"/>
      <c r="AK868" s="69"/>
      <c r="AL868" s="69"/>
      <c r="AM868" s="69"/>
      <c r="AN868" s="69"/>
      <c r="AO868" s="69"/>
      <c r="AP868" s="73"/>
      <c r="AQ868" s="73"/>
      <c r="AR868" s="73"/>
      <c r="AS868" s="73"/>
      <c r="AT868" s="73"/>
      <c r="AU868" s="73"/>
      <c r="AV868" s="73"/>
      <c r="AW868" s="73"/>
      <c r="AX868" s="73"/>
      <c r="AY868" s="73"/>
      <c r="AZ868" s="73"/>
      <c r="BA868" s="73"/>
      <c r="BB868" s="73"/>
      <c r="BC868" s="74"/>
      <c r="BD868" s="222" t="str">
        <f t="shared" si="27"/>
        <v xml:space="preserve"> </v>
      </c>
      <c r="BE868" s="76">
        <f ca="1">Validation!H868</f>
        <v>2</v>
      </c>
      <c r="BF868" t="str">
        <f ca="1">Validation!I868</f>
        <v/>
      </c>
      <c r="BJ868" t="str">
        <f>IF(AND(ISBLANK(Members[[#This Row],[DependentSSN]]),NOT(ISBLANK(Members[[#This Row],[MedicalPolicy]]))), "CoverageLevels", "Waivers")</f>
        <v>Waivers</v>
      </c>
      <c r="BK868" t="str">
        <f>IF(AND(ISBLANK(Members[[#This Row],[DependentSSN]]),NOT(ISBLANK(Members[[#This Row],[Dental Policy]]))), "CoverageLevels", "Waivers")</f>
        <v>Waivers</v>
      </c>
      <c r="BL868" t="str">
        <f>IF(AND(ISBLANK(Members[[#This Row],[DependentSSN]]),NOT(ISBLANK(Members[[#This Row],[VisionPolicy]]))), "CoverageLevels", "Waivers")</f>
        <v>Waivers</v>
      </c>
      <c r="BM868">
        <f t="array" ref="BM868">A867</f>
        <v>0</v>
      </c>
    </row>
    <row r="869" spans="2:65" x14ac:dyDescent="0.25">
      <c r="B869" s="67"/>
      <c r="C869" s="68"/>
      <c r="D869" s="68"/>
      <c r="E869" s="69"/>
      <c r="F869" s="68"/>
      <c r="G869" s="69"/>
      <c r="H869" s="68"/>
      <c r="I869" s="68"/>
      <c r="J869" s="70"/>
      <c r="K869" s="68"/>
      <c r="L869" s="68"/>
      <c r="M869" s="71"/>
      <c r="N869" s="69"/>
      <c r="O869" s="69"/>
      <c r="P869" s="69"/>
      <c r="Q869" s="69"/>
      <c r="R869" s="69"/>
      <c r="S869" s="69"/>
      <c r="T869" s="68" t="str">
        <f>IF(IFERROR(VLOOKUP(Members[[#This Row],[Subscriber SSN]],$C$7:T868,18,FALSE), "") = 0, "",IFERROR(VLOOKUP(Members[[#This Row],[Subscriber SSN]],$C$7:T868,18,FALSE), ""))</f>
        <v/>
      </c>
      <c r="U869" s="68" t="str">
        <f>IF(IFERROR(VLOOKUP(Members[[#This Row],[Subscriber SSN]],$C$7:U868,19,FALSE), "") = 0, "",IFERROR(VLOOKUP(Members[[#This Row],[Subscriber SSN]],$C$7:U868,19,FALSE), ""))</f>
        <v/>
      </c>
      <c r="V869" s="69" t="str">
        <f>IF(IFERROR(VLOOKUP(Members[[#This Row],[Subscriber SSN]],$C$7:V868,20,FALSE), "") = 0, "", IFERROR(VLOOKUP(Members[[#This Row],[Subscriber SSN]],$C$7:V868,20,FALSE), ""))</f>
        <v/>
      </c>
      <c r="W869" s="68" t="str">
        <f>IF(IFERROR(VLOOKUP(Members[[#This Row],[Subscriber SSN]],$C$7:W868,21,FALSE), "") = 0, "", IFERROR(VLOOKUP(Members[[#This Row],[Subscriber SSN]],$C$7:W868,21,FALSE), ""))</f>
        <v/>
      </c>
      <c r="X869" s="68" t="str">
        <f>IF(IFERROR(VLOOKUP(Members[[#This Row],[Subscriber SSN]],$C$7:X868,22,FALSE), "") = 0, "", IFERROR(VLOOKUP(Members[[#This Row],[Subscriber SSN]],$C$7:X868,22,FALSE), ""))</f>
        <v/>
      </c>
      <c r="Y869" s="68"/>
      <c r="Z869" s="72"/>
      <c r="AA869" s="69"/>
      <c r="AB869" s="69"/>
      <c r="AC869" s="70"/>
      <c r="AD869" s="110">
        <f t="shared" si="26"/>
        <v>45292</v>
      </c>
      <c r="AE869" s="69"/>
      <c r="AF869" s="69"/>
      <c r="AG869" s="71"/>
      <c r="AH869" s="69"/>
      <c r="AI869" s="69"/>
      <c r="AJ869" s="69"/>
      <c r="AK869" s="69"/>
      <c r="AL869" s="69"/>
      <c r="AM869" s="69"/>
      <c r="AN869" s="69"/>
      <c r="AO869" s="69"/>
      <c r="AP869" s="73"/>
      <c r="AQ869" s="73"/>
      <c r="AR869" s="73"/>
      <c r="AS869" s="73"/>
      <c r="AT869" s="73"/>
      <c r="AU869" s="73"/>
      <c r="AV869" s="73"/>
      <c r="AW869" s="73"/>
      <c r="AX869" s="73"/>
      <c r="AY869" s="73"/>
      <c r="AZ869" s="73"/>
      <c r="BA869" s="73"/>
      <c r="BB869" s="73"/>
      <c r="BC869" s="74"/>
      <c r="BD869" s="222" t="str">
        <f t="shared" si="27"/>
        <v xml:space="preserve"> </v>
      </c>
      <c r="BE869" s="76">
        <f ca="1">Validation!H869</f>
        <v>2</v>
      </c>
      <c r="BF869" t="str">
        <f ca="1">Validation!I869</f>
        <v/>
      </c>
      <c r="BJ869" t="str">
        <f>IF(AND(ISBLANK(Members[[#This Row],[DependentSSN]]),NOT(ISBLANK(Members[[#This Row],[MedicalPolicy]]))), "CoverageLevels", "Waivers")</f>
        <v>Waivers</v>
      </c>
      <c r="BK869" t="str">
        <f>IF(AND(ISBLANK(Members[[#This Row],[DependentSSN]]),NOT(ISBLANK(Members[[#This Row],[Dental Policy]]))), "CoverageLevels", "Waivers")</f>
        <v>Waivers</v>
      </c>
      <c r="BL869" t="str">
        <f>IF(AND(ISBLANK(Members[[#This Row],[DependentSSN]]),NOT(ISBLANK(Members[[#This Row],[VisionPolicy]]))), "CoverageLevels", "Waivers")</f>
        <v>Waivers</v>
      </c>
      <c r="BM869">
        <f t="array" ref="BM869">A868</f>
        <v>0</v>
      </c>
    </row>
    <row r="870" spans="2:65" x14ac:dyDescent="0.25">
      <c r="B870" s="67"/>
      <c r="C870" s="68"/>
      <c r="D870" s="68"/>
      <c r="E870" s="69"/>
      <c r="F870" s="68"/>
      <c r="G870" s="69"/>
      <c r="H870" s="68"/>
      <c r="I870" s="68"/>
      <c r="J870" s="70"/>
      <c r="K870" s="68"/>
      <c r="L870" s="68"/>
      <c r="M870" s="71"/>
      <c r="N870" s="69"/>
      <c r="O870" s="69"/>
      <c r="P870" s="69"/>
      <c r="Q870" s="69"/>
      <c r="R870" s="69"/>
      <c r="S870" s="69"/>
      <c r="T870" s="68" t="str">
        <f>IF(IFERROR(VLOOKUP(Members[[#This Row],[Subscriber SSN]],$C$7:T869,18,FALSE), "") = 0, "",IFERROR(VLOOKUP(Members[[#This Row],[Subscriber SSN]],$C$7:T869,18,FALSE), ""))</f>
        <v/>
      </c>
      <c r="U870" s="68" t="str">
        <f>IF(IFERROR(VLOOKUP(Members[[#This Row],[Subscriber SSN]],$C$7:U869,19,FALSE), "") = 0, "",IFERROR(VLOOKUP(Members[[#This Row],[Subscriber SSN]],$C$7:U869,19,FALSE), ""))</f>
        <v/>
      </c>
      <c r="V870" s="69" t="str">
        <f>IF(IFERROR(VLOOKUP(Members[[#This Row],[Subscriber SSN]],$C$7:V869,20,FALSE), "") = 0, "", IFERROR(VLOOKUP(Members[[#This Row],[Subscriber SSN]],$C$7:V869,20,FALSE), ""))</f>
        <v/>
      </c>
      <c r="W870" s="68" t="str">
        <f>IF(IFERROR(VLOOKUP(Members[[#This Row],[Subscriber SSN]],$C$7:W869,21,FALSE), "") = 0, "", IFERROR(VLOOKUP(Members[[#This Row],[Subscriber SSN]],$C$7:W869,21,FALSE), ""))</f>
        <v/>
      </c>
      <c r="X870" s="68" t="str">
        <f>IF(IFERROR(VLOOKUP(Members[[#This Row],[Subscriber SSN]],$C$7:X869,22,FALSE), "") = 0, "", IFERROR(VLOOKUP(Members[[#This Row],[Subscriber SSN]],$C$7:X869,22,FALSE), ""))</f>
        <v/>
      </c>
      <c r="Y870" s="68"/>
      <c r="Z870" s="72"/>
      <c r="AA870" s="69"/>
      <c r="AB870" s="69"/>
      <c r="AC870" s="70"/>
      <c r="AD870" s="110">
        <f t="shared" si="26"/>
        <v>45292</v>
      </c>
      <c r="AE870" s="69"/>
      <c r="AF870" s="69"/>
      <c r="AG870" s="71"/>
      <c r="AH870" s="69"/>
      <c r="AI870" s="69"/>
      <c r="AJ870" s="69"/>
      <c r="AK870" s="69"/>
      <c r="AL870" s="69"/>
      <c r="AM870" s="69"/>
      <c r="AN870" s="69"/>
      <c r="AO870" s="69"/>
      <c r="AP870" s="73"/>
      <c r="AQ870" s="73"/>
      <c r="AR870" s="73"/>
      <c r="AS870" s="73"/>
      <c r="AT870" s="73"/>
      <c r="AU870" s="73"/>
      <c r="AV870" s="73"/>
      <c r="AW870" s="73"/>
      <c r="AX870" s="73"/>
      <c r="AY870" s="73"/>
      <c r="AZ870" s="73"/>
      <c r="BA870" s="73"/>
      <c r="BB870" s="73"/>
      <c r="BC870" s="74"/>
      <c r="BD870" s="222" t="str">
        <f t="shared" si="27"/>
        <v xml:space="preserve"> </v>
      </c>
      <c r="BE870" s="76">
        <f ca="1">Validation!H870</f>
        <v>2</v>
      </c>
      <c r="BF870" t="str">
        <f ca="1">Validation!I870</f>
        <v/>
      </c>
      <c r="BJ870" t="str">
        <f>IF(AND(ISBLANK(Members[[#This Row],[DependentSSN]]),NOT(ISBLANK(Members[[#This Row],[MedicalPolicy]]))), "CoverageLevels", "Waivers")</f>
        <v>Waivers</v>
      </c>
      <c r="BK870" t="str">
        <f>IF(AND(ISBLANK(Members[[#This Row],[DependentSSN]]),NOT(ISBLANK(Members[[#This Row],[Dental Policy]]))), "CoverageLevels", "Waivers")</f>
        <v>Waivers</v>
      </c>
      <c r="BL870" t="str">
        <f>IF(AND(ISBLANK(Members[[#This Row],[DependentSSN]]),NOT(ISBLANK(Members[[#This Row],[VisionPolicy]]))), "CoverageLevels", "Waivers")</f>
        <v>Waivers</v>
      </c>
      <c r="BM870">
        <f t="array" ref="BM870">A869</f>
        <v>0</v>
      </c>
    </row>
    <row r="871" spans="2:65" x14ac:dyDescent="0.25">
      <c r="B871" s="67"/>
      <c r="C871" s="68"/>
      <c r="D871" s="68"/>
      <c r="E871" s="69"/>
      <c r="F871" s="68"/>
      <c r="G871" s="69"/>
      <c r="H871" s="68"/>
      <c r="I871" s="68"/>
      <c r="J871" s="70"/>
      <c r="K871" s="68"/>
      <c r="L871" s="68"/>
      <c r="M871" s="71"/>
      <c r="N871" s="69"/>
      <c r="O871" s="69"/>
      <c r="P871" s="69"/>
      <c r="Q871" s="69"/>
      <c r="R871" s="69"/>
      <c r="S871" s="69"/>
      <c r="T871" s="68" t="str">
        <f>IF(IFERROR(VLOOKUP(Members[[#This Row],[Subscriber SSN]],$C$7:T870,18,FALSE), "") = 0, "",IFERROR(VLOOKUP(Members[[#This Row],[Subscriber SSN]],$C$7:T870,18,FALSE), ""))</f>
        <v/>
      </c>
      <c r="U871" s="68" t="str">
        <f>IF(IFERROR(VLOOKUP(Members[[#This Row],[Subscriber SSN]],$C$7:U870,19,FALSE), "") = 0, "",IFERROR(VLOOKUP(Members[[#This Row],[Subscriber SSN]],$C$7:U870,19,FALSE), ""))</f>
        <v/>
      </c>
      <c r="V871" s="69" t="str">
        <f>IF(IFERROR(VLOOKUP(Members[[#This Row],[Subscriber SSN]],$C$7:V870,20,FALSE), "") = 0, "", IFERROR(VLOOKUP(Members[[#This Row],[Subscriber SSN]],$C$7:V870,20,FALSE), ""))</f>
        <v/>
      </c>
      <c r="W871" s="68" t="str">
        <f>IF(IFERROR(VLOOKUP(Members[[#This Row],[Subscriber SSN]],$C$7:W870,21,FALSE), "") = 0, "", IFERROR(VLOOKUP(Members[[#This Row],[Subscriber SSN]],$C$7:W870,21,FALSE), ""))</f>
        <v/>
      </c>
      <c r="X871" s="68" t="str">
        <f>IF(IFERROR(VLOOKUP(Members[[#This Row],[Subscriber SSN]],$C$7:X870,22,FALSE), "") = 0, "", IFERROR(VLOOKUP(Members[[#This Row],[Subscriber SSN]],$C$7:X870,22,FALSE), ""))</f>
        <v/>
      </c>
      <c r="Y871" s="68"/>
      <c r="Z871" s="72"/>
      <c r="AA871" s="69"/>
      <c r="AB871" s="69"/>
      <c r="AC871" s="70"/>
      <c r="AD871" s="110">
        <f t="shared" si="26"/>
        <v>45292</v>
      </c>
      <c r="AE871" s="69"/>
      <c r="AF871" s="69"/>
      <c r="AG871" s="71"/>
      <c r="AH871" s="69"/>
      <c r="AI871" s="69"/>
      <c r="AJ871" s="69"/>
      <c r="AK871" s="69"/>
      <c r="AL871" s="69"/>
      <c r="AM871" s="69"/>
      <c r="AN871" s="69"/>
      <c r="AO871" s="69"/>
      <c r="AP871" s="73"/>
      <c r="AQ871" s="73"/>
      <c r="AR871" s="73"/>
      <c r="AS871" s="73"/>
      <c r="AT871" s="73"/>
      <c r="AU871" s="73"/>
      <c r="AV871" s="73"/>
      <c r="AW871" s="73"/>
      <c r="AX871" s="73"/>
      <c r="AY871" s="73"/>
      <c r="AZ871" s="73"/>
      <c r="BA871" s="73"/>
      <c r="BB871" s="73"/>
      <c r="BC871" s="74"/>
      <c r="BD871" s="222" t="str">
        <f t="shared" si="27"/>
        <v xml:space="preserve"> </v>
      </c>
      <c r="BE871" s="76">
        <f ca="1">Validation!H871</f>
        <v>2</v>
      </c>
      <c r="BF871" t="str">
        <f ca="1">Validation!I871</f>
        <v/>
      </c>
      <c r="BJ871" t="str">
        <f>IF(AND(ISBLANK(Members[[#This Row],[DependentSSN]]),NOT(ISBLANK(Members[[#This Row],[MedicalPolicy]]))), "CoverageLevels", "Waivers")</f>
        <v>Waivers</v>
      </c>
      <c r="BK871" t="str">
        <f>IF(AND(ISBLANK(Members[[#This Row],[DependentSSN]]),NOT(ISBLANK(Members[[#This Row],[Dental Policy]]))), "CoverageLevels", "Waivers")</f>
        <v>Waivers</v>
      </c>
      <c r="BL871" t="str">
        <f>IF(AND(ISBLANK(Members[[#This Row],[DependentSSN]]),NOT(ISBLANK(Members[[#This Row],[VisionPolicy]]))), "CoverageLevels", "Waivers")</f>
        <v>Waivers</v>
      </c>
      <c r="BM871">
        <f t="array" ref="BM871">A870</f>
        <v>0</v>
      </c>
    </row>
    <row r="872" spans="2:65" x14ac:dyDescent="0.25">
      <c r="B872" s="67"/>
      <c r="C872" s="68"/>
      <c r="D872" s="68"/>
      <c r="E872" s="69"/>
      <c r="F872" s="68"/>
      <c r="G872" s="69"/>
      <c r="H872" s="68"/>
      <c r="I872" s="68"/>
      <c r="J872" s="70"/>
      <c r="K872" s="68"/>
      <c r="L872" s="68"/>
      <c r="M872" s="71"/>
      <c r="N872" s="69"/>
      <c r="O872" s="69"/>
      <c r="P872" s="69"/>
      <c r="Q872" s="69"/>
      <c r="R872" s="69"/>
      <c r="S872" s="69"/>
      <c r="T872" s="68" t="str">
        <f>IF(IFERROR(VLOOKUP(Members[[#This Row],[Subscriber SSN]],$C$7:T871,18,FALSE), "") = 0, "",IFERROR(VLOOKUP(Members[[#This Row],[Subscriber SSN]],$C$7:T871,18,FALSE), ""))</f>
        <v/>
      </c>
      <c r="U872" s="68" t="str">
        <f>IF(IFERROR(VLOOKUP(Members[[#This Row],[Subscriber SSN]],$C$7:U871,19,FALSE), "") = 0, "",IFERROR(VLOOKUP(Members[[#This Row],[Subscriber SSN]],$C$7:U871,19,FALSE), ""))</f>
        <v/>
      </c>
      <c r="V872" s="69" t="str">
        <f>IF(IFERROR(VLOOKUP(Members[[#This Row],[Subscriber SSN]],$C$7:V871,20,FALSE), "") = 0, "", IFERROR(VLOOKUP(Members[[#This Row],[Subscriber SSN]],$C$7:V871,20,FALSE), ""))</f>
        <v/>
      </c>
      <c r="W872" s="68" t="str">
        <f>IF(IFERROR(VLOOKUP(Members[[#This Row],[Subscriber SSN]],$C$7:W871,21,FALSE), "") = 0, "", IFERROR(VLOOKUP(Members[[#This Row],[Subscriber SSN]],$C$7:W871,21,FALSE), ""))</f>
        <v/>
      </c>
      <c r="X872" s="68" t="str">
        <f>IF(IFERROR(VLOOKUP(Members[[#This Row],[Subscriber SSN]],$C$7:X871,22,FALSE), "") = 0, "", IFERROR(VLOOKUP(Members[[#This Row],[Subscriber SSN]],$C$7:X871,22,FALSE), ""))</f>
        <v/>
      </c>
      <c r="Y872" s="68"/>
      <c r="Z872" s="72"/>
      <c r="AA872" s="69"/>
      <c r="AB872" s="69"/>
      <c r="AC872" s="70"/>
      <c r="AD872" s="110">
        <f t="shared" si="26"/>
        <v>45292</v>
      </c>
      <c r="AE872" s="69"/>
      <c r="AF872" s="69"/>
      <c r="AG872" s="71"/>
      <c r="AH872" s="69"/>
      <c r="AI872" s="69"/>
      <c r="AJ872" s="69"/>
      <c r="AK872" s="69"/>
      <c r="AL872" s="69"/>
      <c r="AM872" s="69"/>
      <c r="AN872" s="69"/>
      <c r="AO872" s="69"/>
      <c r="AP872" s="73"/>
      <c r="AQ872" s="73"/>
      <c r="AR872" s="73"/>
      <c r="AS872" s="73"/>
      <c r="AT872" s="73"/>
      <c r="AU872" s="73"/>
      <c r="AV872" s="73"/>
      <c r="AW872" s="73"/>
      <c r="AX872" s="73"/>
      <c r="AY872" s="73"/>
      <c r="AZ872" s="73"/>
      <c r="BA872" s="73"/>
      <c r="BB872" s="73"/>
      <c r="BC872" s="74"/>
      <c r="BD872" s="222" t="str">
        <f t="shared" si="27"/>
        <v xml:space="preserve"> </v>
      </c>
      <c r="BE872" s="76">
        <f ca="1">Validation!H872</f>
        <v>2</v>
      </c>
      <c r="BF872" t="str">
        <f ca="1">Validation!I872</f>
        <v/>
      </c>
      <c r="BJ872" t="str">
        <f>IF(AND(ISBLANK(Members[[#This Row],[DependentSSN]]),NOT(ISBLANK(Members[[#This Row],[MedicalPolicy]]))), "CoverageLevels", "Waivers")</f>
        <v>Waivers</v>
      </c>
      <c r="BK872" t="str">
        <f>IF(AND(ISBLANK(Members[[#This Row],[DependentSSN]]),NOT(ISBLANK(Members[[#This Row],[Dental Policy]]))), "CoverageLevels", "Waivers")</f>
        <v>Waivers</v>
      </c>
      <c r="BL872" t="str">
        <f>IF(AND(ISBLANK(Members[[#This Row],[DependentSSN]]),NOT(ISBLANK(Members[[#This Row],[VisionPolicy]]))), "CoverageLevels", "Waivers")</f>
        <v>Waivers</v>
      </c>
      <c r="BM872">
        <f t="array" ref="BM872">A871</f>
        <v>0</v>
      </c>
    </row>
    <row r="873" spans="2:65" x14ac:dyDescent="0.25">
      <c r="B873" s="67"/>
      <c r="C873" s="68"/>
      <c r="D873" s="68"/>
      <c r="E873" s="69"/>
      <c r="F873" s="68"/>
      <c r="G873" s="69"/>
      <c r="H873" s="68"/>
      <c r="I873" s="68"/>
      <c r="J873" s="70"/>
      <c r="K873" s="68"/>
      <c r="L873" s="68"/>
      <c r="M873" s="71"/>
      <c r="N873" s="69"/>
      <c r="O873" s="69"/>
      <c r="P873" s="69"/>
      <c r="Q873" s="69"/>
      <c r="R873" s="69"/>
      <c r="S873" s="69"/>
      <c r="T873" s="68" t="str">
        <f>IF(IFERROR(VLOOKUP(Members[[#This Row],[Subscriber SSN]],$C$7:T872,18,FALSE), "") = 0, "",IFERROR(VLOOKUP(Members[[#This Row],[Subscriber SSN]],$C$7:T872,18,FALSE), ""))</f>
        <v/>
      </c>
      <c r="U873" s="68" t="str">
        <f>IF(IFERROR(VLOOKUP(Members[[#This Row],[Subscriber SSN]],$C$7:U872,19,FALSE), "") = 0, "",IFERROR(VLOOKUP(Members[[#This Row],[Subscriber SSN]],$C$7:U872,19,FALSE), ""))</f>
        <v/>
      </c>
      <c r="V873" s="69" t="str">
        <f>IF(IFERROR(VLOOKUP(Members[[#This Row],[Subscriber SSN]],$C$7:V872,20,FALSE), "") = 0, "", IFERROR(VLOOKUP(Members[[#This Row],[Subscriber SSN]],$C$7:V872,20,FALSE), ""))</f>
        <v/>
      </c>
      <c r="W873" s="68" t="str">
        <f>IF(IFERROR(VLOOKUP(Members[[#This Row],[Subscriber SSN]],$C$7:W872,21,FALSE), "") = 0, "", IFERROR(VLOOKUP(Members[[#This Row],[Subscriber SSN]],$C$7:W872,21,FALSE), ""))</f>
        <v/>
      </c>
      <c r="X873" s="68" t="str">
        <f>IF(IFERROR(VLOOKUP(Members[[#This Row],[Subscriber SSN]],$C$7:X872,22,FALSE), "") = 0, "", IFERROR(VLOOKUP(Members[[#This Row],[Subscriber SSN]],$C$7:X872,22,FALSE), ""))</f>
        <v/>
      </c>
      <c r="Y873" s="68"/>
      <c r="Z873" s="72"/>
      <c r="AA873" s="69"/>
      <c r="AB873" s="69"/>
      <c r="AC873" s="70"/>
      <c r="AD873" s="110">
        <f t="shared" si="26"/>
        <v>45292</v>
      </c>
      <c r="AE873" s="69"/>
      <c r="AF873" s="69"/>
      <c r="AG873" s="71"/>
      <c r="AH873" s="69"/>
      <c r="AI873" s="69"/>
      <c r="AJ873" s="69"/>
      <c r="AK873" s="69"/>
      <c r="AL873" s="69"/>
      <c r="AM873" s="69"/>
      <c r="AN873" s="69"/>
      <c r="AO873" s="69"/>
      <c r="AP873" s="73"/>
      <c r="AQ873" s="73"/>
      <c r="AR873" s="73"/>
      <c r="AS873" s="73"/>
      <c r="AT873" s="73"/>
      <c r="AU873" s="73"/>
      <c r="AV873" s="73"/>
      <c r="AW873" s="73"/>
      <c r="AX873" s="73"/>
      <c r="AY873" s="73"/>
      <c r="AZ873" s="73"/>
      <c r="BA873" s="73"/>
      <c r="BB873" s="73"/>
      <c r="BC873" s="74"/>
      <c r="BD873" s="222" t="str">
        <f t="shared" si="27"/>
        <v xml:space="preserve"> </v>
      </c>
      <c r="BE873" s="76">
        <f ca="1">Validation!H873</f>
        <v>2</v>
      </c>
      <c r="BF873" t="str">
        <f ca="1">Validation!I873</f>
        <v/>
      </c>
      <c r="BJ873" t="str">
        <f>IF(AND(ISBLANK(Members[[#This Row],[DependentSSN]]),NOT(ISBLANK(Members[[#This Row],[MedicalPolicy]]))), "CoverageLevels", "Waivers")</f>
        <v>Waivers</v>
      </c>
      <c r="BK873" t="str">
        <f>IF(AND(ISBLANK(Members[[#This Row],[DependentSSN]]),NOT(ISBLANK(Members[[#This Row],[Dental Policy]]))), "CoverageLevels", "Waivers")</f>
        <v>Waivers</v>
      </c>
      <c r="BL873" t="str">
        <f>IF(AND(ISBLANK(Members[[#This Row],[DependentSSN]]),NOT(ISBLANK(Members[[#This Row],[VisionPolicy]]))), "CoverageLevels", "Waivers")</f>
        <v>Waivers</v>
      </c>
      <c r="BM873">
        <f t="array" ref="BM873">A872</f>
        <v>0</v>
      </c>
    </row>
    <row r="874" spans="2:65" x14ac:dyDescent="0.25">
      <c r="B874" s="67"/>
      <c r="C874" s="68"/>
      <c r="D874" s="68"/>
      <c r="E874" s="69"/>
      <c r="F874" s="68"/>
      <c r="G874" s="69"/>
      <c r="H874" s="68"/>
      <c r="I874" s="68"/>
      <c r="J874" s="70"/>
      <c r="K874" s="68"/>
      <c r="L874" s="68"/>
      <c r="M874" s="71"/>
      <c r="N874" s="69"/>
      <c r="O874" s="69"/>
      <c r="P874" s="69"/>
      <c r="Q874" s="69"/>
      <c r="R874" s="69"/>
      <c r="S874" s="69"/>
      <c r="T874" s="68" t="str">
        <f>IF(IFERROR(VLOOKUP(Members[[#This Row],[Subscriber SSN]],$C$7:T873,18,FALSE), "") = 0, "",IFERROR(VLOOKUP(Members[[#This Row],[Subscriber SSN]],$C$7:T873,18,FALSE), ""))</f>
        <v/>
      </c>
      <c r="U874" s="68" t="str">
        <f>IF(IFERROR(VLOOKUP(Members[[#This Row],[Subscriber SSN]],$C$7:U873,19,FALSE), "") = 0, "",IFERROR(VLOOKUP(Members[[#This Row],[Subscriber SSN]],$C$7:U873,19,FALSE), ""))</f>
        <v/>
      </c>
      <c r="V874" s="69" t="str">
        <f>IF(IFERROR(VLOOKUP(Members[[#This Row],[Subscriber SSN]],$C$7:V873,20,FALSE), "") = 0, "", IFERROR(VLOOKUP(Members[[#This Row],[Subscriber SSN]],$C$7:V873,20,FALSE), ""))</f>
        <v/>
      </c>
      <c r="W874" s="68" t="str">
        <f>IF(IFERROR(VLOOKUP(Members[[#This Row],[Subscriber SSN]],$C$7:W873,21,FALSE), "") = 0, "", IFERROR(VLOOKUP(Members[[#This Row],[Subscriber SSN]],$C$7:W873,21,FALSE), ""))</f>
        <v/>
      </c>
      <c r="X874" s="68" t="str">
        <f>IF(IFERROR(VLOOKUP(Members[[#This Row],[Subscriber SSN]],$C$7:X873,22,FALSE), "") = 0, "", IFERROR(VLOOKUP(Members[[#This Row],[Subscriber SSN]],$C$7:X873,22,FALSE), ""))</f>
        <v/>
      </c>
      <c r="Y874" s="68"/>
      <c r="Z874" s="72"/>
      <c r="AA874" s="69"/>
      <c r="AB874" s="69"/>
      <c r="AC874" s="70"/>
      <c r="AD874" s="110">
        <f t="shared" si="26"/>
        <v>45292</v>
      </c>
      <c r="AE874" s="69"/>
      <c r="AF874" s="69"/>
      <c r="AG874" s="71"/>
      <c r="AH874" s="69"/>
      <c r="AI874" s="69"/>
      <c r="AJ874" s="69"/>
      <c r="AK874" s="69"/>
      <c r="AL874" s="69"/>
      <c r="AM874" s="69"/>
      <c r="AN874" s="69"/>
      <c r="AO874" s="69"/>
      <c r="AP874" s="73"/>
      <c r="AQ874" s="73"/>
      <c r="AR874" s="73"/>
      <c r="AS874" s="73"/>
      <c r="AT874" s="73"/>
      <c r="AU874" s="73"/>
      <c r="AV874" s="73"/>
      <c r="AW874" s="73"/>
      <c r="AX874" s="73"/>
      <c r="AY874" s="73"/>
      <c r="AZ874" s="73"/>
      <c r="BA874" s="73"/>
      <c r="BB874" s="73"/>
      <c r="BC874" s="74"/>
      <c r="BD874" s="222" t="str">
        <f t="shared" si="27"/>
        <v xml:space="preserve"> </v>
      </c>
      <c r="BE874" s="76">
        <f ca="1">Validation!H874</f>
        <v>2</v>
      </c>
      <c r="BF874" t="str">
        <f ca="1">Validation!I874</f>
        <v/>
      </c>
      <c r="BJ874" t="str">
        <f>IF(AND(ISBLANK(Members[[#This Row],[DependentSSN]]),NOT(ISBLANK(Members[[#This Row],[MedicalPolicy]]))), "CoverageLevels", "Waivers")</f>
        <v>Waivers</v>
      </c>
      <c r="BK874" t="str">
        <f>IF(AND(ISBLANK(Members[[#This Row],[DependentSSN]]),NOT(ISBLANK(Members[[#This Row],[Dental Policy]]))), "CoverageLevels", "Waivers")</f>
        <v>Waivers</v>
      </c>
      <c r="BL874" t="str">
        <f>IF(AND(ISBLANK(Members[[#This Row],[DependentSSN]]),NOT(ISBLANK(Members[[#This Row],[VisionPolicy]]))), "CoverageLevels", "Waivers")</f>
        <v>Waivers</v>
      </c>
      <c r="BM874">
        <f t="array" ref="BM874">A873</f>
        <v>0</v>
      </c>
    </row>
    <row r="875" spans="2:65" x14ac:dyDescent="0.25">
      <c r="B875" s="67"/>
      <c r="C875" s="68"/>
      <c r="D875" s="68"/>
      <c r="E875" s="69"/>
      <c r="F875" s="68"/>
      <c r="G875" s="69"/>
      <c r="H875" s="68"/>
      <c r="I875" s="68"/>
      <c r="J875" s="70"/>
      <c r="K875" s="68"/>
      <c r="L875" s="68"/>
      <c r="M875" s="71"/>
      <c r="N875" s="69"/>
      <c r="O875" s="69"/>
      <c r="P875" s="69"/>
      <c r="Q875" s="69"/>
      <c r="R875" s="69"/>
      <c r="S875" s="69"/>
      <c r="T875" s="68" t="str">
        <f>IF(IFERROR(VLOOKUP(Members[[#This Row],[Subscriber SSN]],$C$7:T874,18,FALSE), "") = 0, "",IFERROR(VLOOKUP(Members[[#This Row],[Subscriber SSN]],$C$7:T874,18,FALSE), ""))</f>
        <v/>
      </c>
      <c r="U875" s="68" t="str">
        <f>IF(IFERROR(VLOOKUP(Members[[#This Row],[Subscriber SSN]],$C$7:U874,19,FALSE), "") = 0, "",IFERROR(VLOOKUP(Members[[#This Row],[Subscriber SSN]],$C$7:U874,19,FALSE), ""))</f>
        <v/>
      </c>
      <c r="V875" s="69" t="str">
        <f>IF(IFERROR(VLOOKUP(Members[[#This Row],[Subscriber SSN]],$C$7:V874,20,FALSE), "") = 0, "", IFERROR(VLOOKUP(Members[[#This Row],[Subscriber SSN]],$C$7:V874,20,FALSE), ""))</f>
        <v/>
      </c>
      <c r="W875" s="68" t="str">
        <f>IF(IFERROR(VLOOKUP(Members[[#This Row],[Subscriber SSN]],$C$7:W874,21,FALSE), "") = 0, "", IFERROR(VLOOKUP(Members[[#This Row],[Subscriber SSN]],$C$7:W874,21,FALSE), ""))</f>
        <v/>
      </c>
      <c r="X875" s="68" t="str">
        <f>IF(IFERROR(VLOOKUP(Members[[#This Row],[Subscriber SSN]],$C$7:X874,22,FALSE), "") = 0, "", IFERROR(VLOOKUP(Members[[#This Row],[Subscriber SSN]],$C$7:X874,22,FALSE), ""))</f>
        <v/>
      </c>
      <c r="Y875" s="68"/>
      <c r="Z875" s="72"/>
      <c r="AA875" s="69"/>
      <c r="AB875" s="69"/>
      <c r="AC875" s="70"/>
      <c r="AD875" s="110">
        <f t="shared" si="26"/>
        <v>45292</v>
      </c>
      <c r="AE875" s="69"/>
      <c r="AF875" s="69"/>
      <c r="AG875" s="71"/>
      <c r="AH875" s="69"/>
      <c r="AI875" s="69"/>
      <c r="AJ875" s="69"/>
      <c r="AK875" s="69"/>
      <c r="AL875" s="69"/>
      <c r="AM875" s="69"/>
      <c r="AN875" s="69"/>
      <c r="AO875" s="69"/>
      <c r="AP875" s="73"/>
      <c r="AQ875" s="73"/>
      <c r="AR875" s="73"/>
      <c r="AS875" s="73"/>
      <c r="AT875" s="73"/>
      <c r="AU875" s="73"/>
      <c r="AV875" s="73"/>
      <c r="AW875" s="73"/>
      <c r="AX875" s="73"/>
      <c r="AY875" s="73"/>
      <c r="AZ875" s="73"/>
      <c r="BA875" s="73"/>
      <c r="BB875" s="73"/>
      <c r="BC875" s="74"/>
      <c r="BD875" s="222" t="str">
        <f t="shared" si="27"/>
        <v xml:space="preserve"> </v>
      </c>
      <c r="BE875" s="76">
        <f ca="1">Validation!H875</f>
        <v>2</v>
      </c>
      <c r="BF875" t="str">
        <f ca="1">Validation!I875</f>
        <v/>
      </c>
      <c r="BJ875" t="str">
        <f>IF(AND(ISBLANK(Members[[#This Row],[DependentSSN]]),NOT(ISBLANK(Members[[#This Row],[MedicalPolicy]]))), "CoverageLevels", "Waivers")</f>
        <v>Waivers</v>
      </c>
      <c r="BK875" t="str">
        <f>IF(AND(ISBLANK(Members[[#This Row],[DependentSSN]]),NOT(ISBLANK(Members[[#This Row],[Dental Policy]]))), "CoverageLevels", "Waivers")</f>
        <v>Waivers</v>
      </c>
      <c r="BL875" t="str">
        <f>IF(AND(ISBLANK(Members[[#This Row],[DependentSSN]]),NOT(ISBLANK(Members[[#This Row],[VisionPolicy]]))), "CoverageLevels", "Waivers")</f>
        <v>Waivers</v>
      </c>
      <c r="BM875">
        <f t="array" ref="BM875">A874</f>
        <v>0</v>
      </c>
    </row>
    <row r="876" spans="2:65" x14ac:dyDescent="0.25">
      <c r="B876" s="67"/>
      <c r="C876" s="68"/>
      <c r="D876" s="68"/>
      <c r="E876" s="69"/>
      <c r="F876" s="68"/>
      <c r="G876" s="69"/>
      <c r="H876" s="68"/>
      <c r="I876" s="68"/>
      <c r="J876" s="70"/>
      <c r="K876" s="68"/>
      <c r="L876" s="68"/>
      <c r="M876" s="71"/>
      <c r="N876" s="69"/>
      <c r="O876" s="69"/>
      <c r="P876" s="69"/>
      <c r="Q876" s="69"/>
      <c r="R876" s="69"/>
      <c r="S876" s="69"/>
      <c r="T876" s="68" t="str">
        <f>IF(IFERROR(VLOOKUP(Members[[#This Row],[Subscriber SSN]],$C$7:T875,18,FALSE), "") = 0, "",IFERROR(VLOOKUP(Members[[#This Row],[Subscriber SSN]],$C$7:T875,18,FALSE), ""))</f>
        <v/>
      </c>
      <c r="U876" s="68" t="str">
        <f>IF(IFERROR(VLOOKUP(Members[[#This Row],[Subscriber SSN]],$C$7:U875,19,FALSE), "") = 0, "",IFERROR(VLOOKUP(Members[[#This Row],[Subscriber SSN]],$C$7:U875,19,FALSE), ""))</f>
        <v/>
      </c>
      <c r="V876" s="69" t="str">
        <f>IF(IFERROR(VLOOKUP(Members[[#This Row],[Subscriber SSN]],$C$7:V875,20,FALSE), "") = 0, "", IFERROR(VLOOKUP(Members[[#This Row],[Subscriber SSN]],$C$7:V875,20,FALSE), ""))</f>
        <v/>
      </c>
      <c r="W876" s="68" t="str">
        <f>IF(IFERROR(VLOOKUP(Members[[#This Row],[Subscriber SSN]],$C$7:W875,21,FALSE), "") = 0, "", IFERROR(VLOOKUP(Members[[#This Row],[Subscriber SSN]],$C$7:W875,21,FALSE), ""))</f>
        <v/>
      </c>
      <c r="X876" s="68" t="str">
        <f>IF(IFERROR(VLOOKUP(Members[[#This Row],[Subscriber SSN]],$C$7:X875,22,FALSE), "") = 0, "", IFERROR(VLOOKUP(Members[[#This Row],[Subscriber SSN]],$C$7:X875,22,FALSE), ""))</f>
        <v/>
      </c>
      <c r="Y876" s="68"/>
      <c r="Z876" s="72"/>
      <c r="AA876" s="69"/>
      <c r="AB876" s="69"/>
      <c r="AC876" s="70"/>
      <c r="AD876" s="110">
        <f t="shared" si="26"/>
        <v>45292</v>
      </c>
      <c r="AE876" s="69"/>
      <c r="AF876" s="69"/>
      <c r="AG876" s="71"/>
      <c r="AH876" s="69"/>
      <c r="AI876" s="69"/>
      <c r="AJ876" s="69"/>
      <c r="AK876" s="69"/>
      <c r="AL876" s="69"/>
      <c r="AM876" s="69"/>
      <c r="AN876" s="69"/>
      <c r="AO876" s="69"/>
      <c r="AP876" s="73"/>
      <c r="AQ876" s="73"/>
      <c r="AR876" s="73"/>
      <c r="AS876" s="73"/>
      <c r="AT876" s="73"/>
      <c r="AU876" s="73"/>
      <c r="AV876" s="73"/>
      <c r="AW876" s="73"/>
      <c r="AX876" s="73"/>
      <c r="AY876" s="73"/>
      <c r="AZ876" s="73"/>
      <c r="BA876" s="73"/>
      <c r="BB876" s="73"/>
      <c r="BC876" s="74"/>
      <c r="BD876" s="222" t="str">
        <f t="shared" si="27"/>
        <v xml:space="preserve"> </v>
      </c>
      <c r="BE876" s="76">
        <f ca="1">Validation!H876</f>
        <v>2</v>
      </c>
      <c r="BF876" t="str">
        <f ca="1">Validation!I876</f>
        <v/>
      </c>
      <c r="BJ876" t="str">
        <f>IF(AND(ISBLANK(Members[[#This Row],[DependentSSN]]),NOT(ISBLANK(Members[[#This Row],[MedicalPolicy]]))), "CoverageLevels", "Waivers")</f>
        <v>Waivers</v>
      </c>
      <c r="BK876" t="str">
        <f>IF(AND(ISBLANK(Members[[#This Row],[DependentSSN]]),NOT(ISBLANK(Members[[#This Row],[Dental Policy]]))), "CoverageLevels", "Waivers")</f>
        <v>Waivers</v>
      </c>
      <c r="BL876" t="str">
        <f>IF(AND(ISBLANK(Members[[#This Row],[DependentSSN]]),NOT(ISBLANK(Members[[#This Row],[VisionPolicy]]))), "CoverageLevels", "Waivers")</f>
        <v>Waivers</v>
      </c>
      <c r="BM876">
        <f t="array" ref="BM876">A875</f>
        <v>0</v>
      </c>
    </row>
    <row r="877" spans="2:65" x14ac:dyDescent="0.25">
      <c r="B877" s="67"/>
      <c r="C877" s="68"/>
      <c r="D877" s="68"/>
      <c r="E877" s="69"/>
      <c r="F877" s="68"/>
      <c r="G877" s="69"/>
      <c r="H877" s="68"/>
      <c r="I877" s="68"/>
      <c r="J877" s="70"/>
      <c r="K877" s="68"/>
      <c r="L877" s="68"/>
      <c r="M877" s="71"/>
      <c r="N877" s="69"/>
      <c r="O877" s="69"/>
      <c r="P877" s="69"/>
      <c r="Q877" s="69"/>
      <c r="R877" s="69"/>
      <c r="S877" s="69"/>
      <c r="T877" s="68" t="str">
        <f>IF(IFERROR(VLOOKUP(Members[[#This Row],[Subscriber SSN]],$C$7:T876,18,FALSE), "") = 0, "",IFERROR(VLOOKUP(Members[[#This Row],[Subscriber SSN]],$C$7:T876,18,FALSE), ""))</f>
        <v/>
      </c>
      <c r="U877" s="68" t="str">
        <f>IF(IFERROR(VLOOKUP(Members[[#This Row],[Subscriber SSN]],$C$7:U876,19,FALSE), "") = 0, "",IFERROR(VLOOKUP(Members[[#This Row],[Subscriber SSN]],$C$7:U876,19,FALSE), ""))</f>
        <v/>
      </c>
      <c r="V877" s="69" t="str">
        <f>IF(IFERROR(VLOOKUP(Members[[#This Row],[Subscriber SSN]],$C$7:V876,20,FALSE), "") = 0, "", IFERROR(VLOOKUP(Members[[#This Row],[Subscriber SSN]],$C$7:V876,20,FALSE), ""))</f>
        <v/>
      </c>
      <c r="W877" s="68" t="str">
        <f>IF(IFERROR(VLOOKUP(Members[[#This Row],[Subscriber SSN]],$C$7:W876,21,FALSE), "") = 0, "", IFERROR(VLOOKUP(Members[[#This Row],[Subscriber SSN]],$C$7:W876,21,FALSE), ""))</f>
        <v/>
      </c>
      <c r="X877" s="68" t="str">
        <f>IF(IFERROR(VLOOKUP(Members[[#This Row],[Subscriber SSN]],$C$7:X876,22,FALSE), "") = 0, "", IFERROR(VLOOKUP(Members[[#This Row],[Subscriber SSN]],$C$7:X876,22,FALSE), ""))</f>
        <v/>
      </c>
      <c r="Y877" s="68"/>
      <c r="Z877" s="72"/>
      <c r="AA877" s="69"/>
      <c r="AB877" s="69"/>
      <c r="AC877" s="70"/>
      <c r="AD877" s="110">
        <f t="shared" si="26"/>
        <v>45292</v>
      </c>
      <c r="AE877" s="69"/>
      <c r="AF877" s="69"/>
      <c r="AG877" s="71"/>
      <c r="AH877" s="69"/>
      <c r="AI877" s="69"/>
      <c r="AJ877" s="69"/>
      <c r="AK877" s="69"/>
      <c r="AL877" s="69"/>
      <c r="AM877" s="69"/>
      <c r="AN877" s="69"/>
      <c r="AO877" s="69"/>
      <c r="AP877" s="73"/>
      <c r="AQ877" s="73"/>
      <c r="AR877" s="73"/>
      <c r="AS877" s="73"/>
      <c r="AT877" s="73"/>
      <c r="AU877" s="73"/>
      <c r="AV877" s="73"/>
      <c r="AW877" s="73"/>
      <c r="AX877" s="73"/>
      <c r="AY877" s="73"/>
      <c r="AZ877" s="73"/>
      <c r="BA877" s="73"/>
      <c r="BB877" s="73"/>
      <c r="BC877" s="74"/>
      <c r="BD877" s="222" t="str">
        <f t="shared" si="27"/>
        <v xml:space="preserve"> </v>
      </c>
      <c r="BE877" s="76">
        <f ca="1">Validation!H877</f>
        <v>2</v>
      </c>
      <c r="BF877" t="str">
        <f ca="1">Validation!I877</f>
        <v/>
      </c>
      <c r="BJ877" t="str">
        <f>IF(AND(ISBLANK(Members[[#This Row],[DependentSSN]]),NOT(ISBLANK(Members[[#This Row],[MedicalPolicy]]))), "CoverageLevels", "Waivers")</f>
        <v>Waivers</v>
      </c>
      <c r="BK877" t="str">
        <f>IF(AND(ISBLANK(Members[[#This Row],[DependentSSN]]),NOT(ISBLANK(Members[[#This Row],[Dental Policy]]))), "CoverageLevels", "Waivers")</f>
        <v>Waivers</v>
      </c>
      <c r="BL877" t="str">
        <f>IF(AND(ISBLANK(Members[[#This Row],[DependentSSN]]),NOT(ISBLANK(Members[[#This Row],[VisionPolicy]]))), "CoverageLevels", "Waivers")</f>
        <v>Waivers</v>
      </c>
      <c r="BM877">
        <f t="array" ref="BM877">A876</f>
        <v>0</v>
      </c>
    </row>
    <row r="878" spans="2:65" x14ac:dyDescent="0.25">
      <c r="B878" s="67"/>
      <c r="C878" s="68"/>
      <c r="D878" s="68"/>
      <c r="E878" s="69"/>
      <c r="F878" s="68"/>
      <c r="G878" s="69"/>
      <c r="H878" s="68"/>
      <c r="I878" s="68"/>
      <c r="J878" s="70"/>
      <c r="K878" s="68"/>
      <c r="L878" s="68"/>
      <c r="M878" s="71"/>
      <c r="N878" s="69"/>
      <c r="O878" s="69"/>
      <c r="P878" s="69"/>
      <c r="Q878" s="69"/>
      <c r="R878" s="69"/>
      <c r="S878" s="69"/>
      <c r="T878" s="68" t="str">
        <f>IF(IFERROR(VLOOKUP(Members[[#This Row],[Subscriber SSN]],$C$7:T877,18,FALSE), "") = 0, "",IFERROR(VLOOKUP(Members[[#This Row],[Subscriber SSN]],$C$7:T877,18,FALSE), ""))</f>
        <v/>
      </c>
      <c r="U878" s="68" t="str">
        <f>IF(IFERROR(VLOOKUP(Members[[#This Row],[Subscriber SSN]],$C$7:U877,19,FALSE), "") = 0, "",IFERROR(VLOOKUP(Members[[#This Row],[Subscriber SSN]],$C$7:U877,19,FALSE), ""))</f>
        <v/>
      </c>
      <c r="V878" s="69" t="str">
        <f>IF(IFERROR(VLOOKUP(Members[[#This Row],[Subscriber SSN]],$C$7:V877,20,FALSE), "") = 0, "", IFERROR(VLOOKUP(Members[[#This Row],[Subscriber SSN]],$C$7:V877,20,FALSE), ""))</f>
        <v/>
      </c>
      <c r="W878" s="68" t="str">
        <f>IF(IFERROR(VLOOKUP(Members[[#This Row],[Subscriber SSN]],$C$7:W877,21,FALSE), "") = 0, "", IFERROR(VLOOKUP(Members[[#This Row],[Subscriber SSN]],$C$7:W877,21,FALSE), ""))</f>
        <v/>
      </c>
      <c r="X878" s="68" t="str">
        <f>IF(IFERROR(VLOOKUP(Members[[#This Row],[Subscriber SSN]],$C$7:X877,22,FALSE), "") = 0, "", IFERROR(VLOOKUP(Members[[#This Row],[Subscriber SSN]],$C$7:X877,22,FALSE), ""))</f>
        <v/>
      </c>
      <c r="Y878" s="68"/>
      <c r="Z878" s="72"/>
      <c r="AA878" s="69"/>
      <c r="AB878" s="69"/>
      <c r="AC878" s="70"/>
      <c r="AD878" s="110">
        <f t="shared" si="26"/>
        <v>45292</v>
      </c>
      <c r="AE878" s="69"/>
      <c r="AF878" s="69"/>
      <c r="AG878" s="71"/>
      <c r="AH878" s="69"/>
      <c r="AI878" s="69"/>
      <c r="AJ878" s="69"/>
      <c r="AK878" s="69"/>
      <c r="AL878" s="69"/>
      <c r="AM878" s="69"/>
      <c r="AN878" s="69"/>
      <c r="AO878" s="69"/>
      <c r="AP878" s="73"/>
      <c r="AQ878" s="73"/>
      <c r="AR878" s="73"/>
      <c r="AS878" s="73"/>
      <c r="AT878" s="73"/>
      <c r="AU878" s="73"/>
      <c r="AV878" s="73"/>
      <c r="AW878" s="73"/>
      <c r="AX878" s="73"/>
      <c r="AY878" s="73"/>
      <c r="AZ878" s="73"/>
      <c r="BA878" s="73"/>
      <c r="BB878" s="73"/>
      <c r="BC878" s="74"/>
      <c r="BD878" s="222" t="str">
        <f t="shared" si="27"/>
        <v xml:space="preserve"> </v>
      </c>
      <c r="BE878" s="76">
        <f ca="1">Validation!H878</f>
        <v>2</v>
      </c>
      <c r="BF878" t="str">
        <f ca="1">Validation!I878</f>
        <v/>
      </c>
      <c r="BJ878" t="str">
        <f>IF(AND(ISBLANK(Members[[#This Row],[DependentSSN]]),NOT(ISBLANK(Members[[#This Row],[MedicalPolicy]]))), "CoverageLevels", "Waivers")</f>
        <v>Waivers</v>
      </c>
      <c r="BK878" t="str">
        <f>IF(AND(ISBLANK(Members[[#This Row],[DependentSSN]]),NOT(ISBLANK(Members[[#This Row],[Dental Policy]]))), "CoverageLevels", "Waivers")</f>
        <v>Waivers</v>
      </c>
      <c r="BL878" t="str">
        <f>IF(AND(ISBLANK(Members[[#This Row],[DependentSSN]]),NOT(ISBLANK(Members[[#This Row],[VisionPolicy]]))), "CoverageLevels", "Waivers")</f>
        <v>Waivers</v>
      </c>
      <c r="BM878">
        <f t="array" ref="BM878">A877</f>
        <v>0</v>
      </c>
    </row>
    <row r="879" spans="2:65" x14ac:dyDescent="0.25">
      <c r="B879" s="67"/>
      <c r="C879" s="68"/>
      <c r="D879" s="68"/>
      <c r="E879" s="69"/>
      <c r="F879" s="68"/>
      <c r="G879" s="69"/>
      <c r="H879" s="68"/>
      <c r="I879" s="68"/>
      <c r="J879" s="70"/>
      <c r="K879" s="68"/>
      <c r="L879" s="68"/>
      <c r="M879" s="71"/>
      <c r="N879" s="69"/>
      <c r="O879" s="69"/>
      <c r="P879" s="69"/>
      <c r="Q879" s="69"/>
      <c r="R879" s="69"/>
      <c r="S879" s="69"/>
      <c r="T879" s="68" t="str">
        <f>IF(IFERROR(VLOOKUP(Members[[#This Row],[Subscriber SSN]],$C$7:T878,18,FALSE), "") = 0, "",IFERROR(VLOOKUP(Members[[#This Row],[Subscriber SSN]],$C$7:T878,18,FALSE), ""))</f>
        <v/>
      </c>
      <c r="U879" s="68" t="str">
        <f>IF(IFERROR(VLOOKUP(Members[[#This Row],[Subscriber SSN]],$C$7:U878,19,FALSE), "") = 0, "",IFERROR(VLOOKUP(Members[[#This Row],[Subscriber SSN]],$C$7:U878,19,FALSE), ""))</f>
        <v/>
      </c>
      <c r="V879" s="69" t="str">
        <f>IF(IFERROR(VLOOKUP(Members[[#This Row],[Subscriber SSN]],$C$7:V878,20,FALSE), "") = 0, "", IFERROR(VLOOKUP(Members[[#This Row],[Subscriber SSN]],$C$7:V878,20,FALSE), ""))</f>
        <v/>
      </c>
      <c r="W879" s="68" t="str">
        <f>IF(IFERROR(VLOOKUP(Members[[#This Row],[Subscriber SSN]],$C$7:W878,21,FALSE), "") = 0, "", IFERROR(VLOOKUP(Members[[#This Row],[Subscriber SSN]],$C$7:W878,21,FALSE), ""))</f>
        <v/>
      </c>
      <c r="X879" s="68" t="str">
        <f>IF(IFERROR(VLOOKUP(Members[[#This Row],[Subscriber SSN]],$C$7:X878,22,FALSE), "") = 0, "", IFERROR(VLOOKUP(Members[[#This Row],[Subscriber SSN]],$C$7:X878,22,FALSE), ""))</f>
        <v/>
      </c>
      <c r="Y879" s="68"/>
      <c r="Z879" s="72"/>
      <c r="AA879" s="69"/>
      <c r="AB879" s="69"/>
      <c r="AC879" s="70"/>
      <c r="AD879" s="110">
        <f t="shared" si="26"/>
        <v>45292</v>
      </c>
      <c r="AE879" s="69"/>
      <c r="AF879" s="69"/>
      <c r="AG879" s="71"/>
      <c r="AH879" s="69"/>
      <c r="AI879" s="69"/>
      <c r="AJ879" s="69"/>
      <c r="AK879" s="69"/>
      <c r="AL879" s="69"/>
      <c r="AM879" s="69"/>
      <c r="AN879" s="69"/>
      <c r="AO879" s="69"/>
      <c r="AP879" s="73"/>
      <c r="AQ879" s="73"/>
      <c r="AR879" s="73"/>
      <c r="AS879" s="73"/>
      <c r="AT879" s="73"/>
      <c r="AU879" s="73"/>
      <c r="AV879" s="73"/>
      <c r="AW879" s="73"/>
      <c r="AX879" s="73"/>
      <c r="AY879" s="73"/>
      <c r="AZ879" s="73"/>
      <c r="BA879" s="73"/>
      <c r="BB879" s="73"/>
      <c r="BC879" s="74"/>
      <c r="BD879" s="222" t="str">
        <f t="shared" si="27"/>
        <v xml:space="preserve"> </v>
      </c>
      <c r="BE879" s="76">
        <f ca="1">Validation!H879</f>
        <v>2</v>
      </c>
      <c r="BF879" t="str">
        <f ca="1">Validation!I879</f>
        <v/>
      </c>
      <c r="BJ879" t="str">
        <f>IF(AND(ISBLANK(Members[[#This Row],[DependentSSN]]),NOT(ISBLANK(Members[[#This Row],[MedicalPolicy]]))), "CoverageLevels", "Waivers")</f>
        <v>Waivers</v>
      </c>
      <c r="BK879" t="str">
        <f>IF(AND(ISBLANK(Members[[#This Row],[DependentSSN]]),NOT(ISBLANK(Members[[#This Row],[Dental Policy]]))), "CoverageLevels", "Waivers")</f>
        <v>Waivers</v>
      </c>
      <c r="BL879" t="str">
        <f>IF(AND(ISBLANK(Members[[#This Row],[DependentSSN]]),NOT(ISBLANK(Members[[#This Row],[VisionPolicy]]))), "CoverageLevels", "Waivers")</f>
        <v>Waivers</v>
      </c>
      <c r="BM879">
        <f t="array" ref="BM879">A878</f>
        <v>0</v>
      </c>
    </row>
    <row r="880" spans="2:65" x14ac:dyDescent="0.25">
      <c r="B880" s="67"/>
      <c r="C880" s="68"/>
      <c r="D880" s="68"/>
      <c r="E880" s="69"/>
      <c r="F880" s="68"/>
      <c r="G880" s="69"/>
      <c r="H880" s="68"/>
      <c r="I880" s="68"/>
      <c r="J880" s="70"/>
      <c r="K880" s="68"/>
      <c r="L880" s="68"/>
      <c r="M880" s="71"/>
      <c r="N880" s="69"/>
      <c r="O880" s="69"/>
      <c r="P880" s="69"/>
      <c r="Q880" s="69"/>
      <c r="R880" s="69"/>
      <c r="S880" s="69"/>
      <c r="T880" s="68" t="str">
        <f>IF(IFERROR(VLOOKUP(Members[[#This Row],[Subscriber SSN]],$C$7:T879,18,FALSE), "") = 0, "",IFERROR(VLOOKUP(Members[[#This Row],[Subscriber SSN]],$C$7:T879,18,FALSE), ""))</f>
        <v/>
      </c>
      <c r="U880" s="68" t="str">
        <f>IF(IFERROR(VLOOKUP(Members[[#This Row],[Subscriber SSN]],$C$7:U879,19,FALSE), "") = 0, "",IFERROR(VLOOKUP(Members[[#This Row],[Subscriber SSN]],$C$7:U879,19,FALSE), ""))</f>
        <v/>
      </c>
      <c r="V880" s="69" t="str">
        <f>IF(IFERROR(VLOOKUP(Members[[#This Row],[Subscriber SSN]],$C$7:V879,20,FALSE), "") = 0, "", IFERROR(VLOOKUP(Members[[#This Row],[Subscriber SSN]],$C$7:V879,20,FALSE), ""))</f>
        <v/>
      </c>
      <c r="W880" s="68" t="str">
        <f>IF(IFERROR(VLOOKUP(Members[[#This Row],[Subscriber SSN]],$C$7:W879,21,FALSE), "") = 0, "", IFERROR(VLOOKUP(Members[[#This Row],[Subscriber SSN]],$C$7:W879,21,FALSE), ""))</f>
        <v/>
      </c>
      <c r="X880" s="68" t="str">
        <f>IF(IFERROR(VLOOKUP(Members[[#This Row],[Subscriber SSN]],$C$7:X879,22,FALSE), "") = 0, "", IFERROR(VLOOKUP(Members[[#This Row],[Subscriber SSN]],$C$7:X879,22,FALSE), ""))</f>
        <v/>
      </c>
      <c r="Y880" s="68"/>
      <c r="Z880" s="72"/>
      <c r="AA880" s="69"/>
      <c r="AB880" s="69"/>
      <c r="AC880" s="70"/>
      <c r="AD880" s="110">
        <f t="shared" si="26"/>
        <v>45292</v>
      </c>
      <c r="AE880" s="69"/>
      <c r="AF880" s="69"/>
      <c r="AG880" s="71"/>
      <c r="AH880" s="69"/>
      <c r="AI880" s="69"/>
      <c r="AJ880" s="69"/>
      <c r="AK880" s="69"/>
      <c r="AL880" s="69"/>
      <c r="AM880" s="69"/>
      <c r="AN880" s="69"/>
      <c r="AO880" s="69"/>
      <c r="AP880" s="73"/>
      <c r="AQ880" s="73"/>
      <c r="AR880" s="73"/>
      <c r="AS880" s="73"/>
      <c r="AT880" s="73"/>
      <c r="AU880" s="73"/>
      <c r="AV880" s="73"/>
      <c r="AW880" s="73"/>
      <c r="AX880" s="73"/>
      <c r="AY880" s="73"/>
      <c r="AZ880" s="73"/>
      <c r="BA880" s="73"/>
      <c r="BB880" s="73"/>
      <c r="BC880" s="74"/>
      <c r="BD880" s="222" t="str">
        <f t="shared" si="27"/>
        <v xml:space="preserve"> </v>
      </c>
      <c r="BE880" s="76">
        <f ca="1">Validation!H880</f>
        <v>2</v>
      </c>
      <c r="BF880" t="str">
        <f ca="1">Validation!I880</f>
        <v/>
      </c>
      <c r="BJ880" t="str">
        <f>IF(AND(ISBLANK(Members[[#This Row],[DependentSSN]]),NOT(ISBLANK(Members[[#This Row],[MedicalPolicy]]))), "CoverageLevels", "Waivers")</f>
        <v>Waivers</v>
      </c>
      <c r="BK880" t="str">
        <f>IF(AND(ISBLANK(Members[[#This Row],[DependentSSN]]),NOT(ISBLANK(Members[[#This Row],[Dental Policy]]))), "CoverageLevels", "Waivers")</f>
        <v>Waivers</v>
      </c>
      <c r="BL880" t="str">
        <f>IF(AND(ISBLANK(Members[[#This Row],[DependentSSN]]),NOT(ISBLANK(Members[[#This Row],[VisionPolicy]]))), "CoverageLevels", "Waivers")</f>
        <v>Waivers</v>
      </c>
      <c r="BM880">
        <f t="array" ref="BM880">A879</f>
        <v>0</v>
      </c>
    </row>
    <row r="881" spans="2:65" x14ac:dyDescent="0.25">
      <c r="B881" s="67"/>
      <c r="C881" s="68"/>
      <c r="D881" s="68"/>
      <c r="E881" s="69"/>
      <c r="F881" s="68"/>
      <c r="G881" s="69"/>
      <c r="H881" s="68"/>
      <c r="I881" s="68"/>
      <c r="J881" s="70"/>
      <c r="K881" s="68"/>
      <c r="L881" s="68"/>
      <c r="M881" s="71"/>
      <c r="N881" s="69"/>
      <c r="O881" s="69"/>
      <c r="P881" s="69"/>
      <c r="Q881" s="69"/>
      <c r="R881" s="69"/>
      <c r="S881" s="69"/>
      <c r="T881" s="68" t="str">
        <f>IF(IFERROR(VLOOKUP(Members[[#This Row],[Subscriber SSN]],$C$7:T880,18,FALSE), "") = 0, "",IFERROR(VLOOKUP(Members[[#This Row],[Subscriber SSN]],$C$7:T880,18,FALSE), ""))</f>
        <v/>
      </c>
      <c r="U881" s="68" t="str">
        <f>IF(IFERROR(VLOOKUP(Members[[#This Row],[Subscriber SSN]],$C$7:U880,19,FALSE), "") = 0, "",IFERROR(VLOOKUP(Members[[#This Row],[Subscriber SSN]],$C$7:U880,19,FALSE), ""))</f>
        <v/>
      </c>
      <c r="V881" s="69" t="str">
        <f>IF(IFERROR(VLOOKUP(Members[[#This Row],[Subscriber SSN]],$C$7:V880,20,FALSE), "") = 0, "", IFERROR(VLOOKUP(Members[[#This Row],[Subscriber SSN]],$C$7:V880,20,FALSE), ""))</f>
        <v/>
      </c>
      <c r="W881" s="68" t="str">
        <f>IF(IFERROR(VLOOKUP(Members[[#This Row],[Subscriber SSN]],$C$7:W880,21,FALSE), "") = 0, "", IFERROR(VLOOKUP(Members[[#This Row],[Subscriber SSN]],$C$7:W880,21,FALSE), ""))</f>
        <v/>
      </c>
      <c r="X881" s="68" t="str">
        <f>IF(IFERROR(VLOOKUP(Members[[#This Row],[Subscriber SSN]],$C$7:X880,22,FALSE), "") = 0, "", IFERROR(VLOOKUP(Members[[#This Row],[Subscriber SSN]],$C$7:X880,22,FALSE), ""))</f>
        <v/>
      </c>
      <c r="Y881" s="68"/>
      <c r="Z881" s="72"/>
      <c r="AA881" s="69"/>
      <c r="AB881" s="69"/>
      <c r="AC881" s="70"/>
      <c r="AD881" s="110">
        <f t="shared" si="26"/>
        <v>45292</v>
      </c>
      <c r="AE881" s="69"/>
      <c r="AF881" s="69"/>
      <c r="AG881" s="71"/>
      <c r="AH881" s="69"/>
      <c r="AI881" s="69"/>
      <c r="AJ881" s="69"/>
      <c r="AK881" s="69"/>
      <c r="AL881" s="69"/>
      <c r="AM881" s="69"/>
      <c r="AN881" s="69"/>
      <c r="AO881" s="69"/>
      <c r="AP881" s="73"/>
      <c r="AQ881" s="73"/>
      <c r="AR881" s="73"/>
      <c r="AS881" s="73"/>
      <c r="AT881" s="73"/>
      <c r="AU881" s="73"/>
      <c r="AV881" s="73"/>
      <c r="AW881" s="73"/>
      <c r="AX881" s="73"/>
      <c r="AY881" s="73"/>
      <c r="AZ881" s="73"/>
      <c r="BA881" s="73"/>
      <c r="BB881" s="73"/>
      <c r="BC881" s="74"/>
      <c r="BD881" s="222" t="str">
        <f t="shared" si="27"/>
        <v xml:space="preserve"> </v>
      </c>
      <c r="BE881" s="76">
        <f ca="1">Validation!H881</f>
        <v>2</v>
      </c>
      <c r="BF881" t="str">
        <f ca="1">Validation!I881</f>
        <v/>
      </c>
      <c r="BJ881" t="str">
        <f>IF(AND(ISBLANK(Members[[#This Row],[DependentSSN]]),NOT(ISBLANK(Members[[#This Row],[MedicalPolicy]]))), "CoverageLevels", "Waivers")</f>
        <v>Waivers</v>
      </c>
      <c r="BK881" t="str">
        <f>IF(AND(ISBLANK(Members[[#This Row],[DependentSSN]]),NOT(ISBLANK(Members[[#This Row],[Dental Policy]]))), "CoverageLevels", "Waivers")</f>
        <v>Waivers</v>
      </c>
      <c r="BL881" t="str">
        <f>IF(AND(ISBLANK(Members[[#This Row],[DependentSSN]]),NOT(ISBLANK(Members[[#This Row],[VisionPolicy]]))), "CoverageLevels", "Waivers")</f>
        <v>Waivers</v>
      </c>
      <c r="BM881">
        <f t="array" ref="BM881">A880</f>
        <v>0</v>
      </c>
    </row>
    <row r="882" spans="2:65" x14ac:dyDescent="0.25">
      <c r="B882" s="67"/>
      <c r="C882" s="68"/>
      <c r="D882" s="68"/>
      <c r="E882" s="69"/>
      <c r="F882" s="68"/>
      <c r="G882" s="69"/>
      <c r="H882" s="68"/>
      <c r="I882" s="68"/>
      <c r="J882" s="70"/>
      <c r="K882" s="68"/>
      <c r="L882" s="68"/>
      <c r="M882" s="71"/>
      <c r="N882" s="69"/>
      <c r="O882" s="69"/>
      <c r="P882" s="69"/>
      <c r="Q882" s="69"/>
      <c r="R882" s="69"/>
      <c r="S882" s="69"/>
      <c r="T882" s="68" t="str">
        <f>IF(IFERROR(VLOOKUP(Members[[#This Row],[Subscriber SSN]],$C$7:T881,18,FALSE), "") = 0, "",IFERROR(VLOOKUP(Members[[#This Row],[Subscriber SSN]],$C$7:T881,18,FALSE), ""))</f>
        <v/>
      </c>
      <c r="U882" s="68" t="str">
        <f>IF(IFERROR(VLOOKUP(Members[[#This Row],[Subscriber SSN]],$C$7:U881,19,FALSE), "") = 0, "",IFERROR(VLOOKUP(Members[[#This Row],[Subscriber SSN]],$C$7:U881,19,FALSE), ""))</f>
        <v/>
      </c>
      <c r="V882" s="69" t="str">
        <f>IF(IFERROR(VLOOKUP(Members[[#This Row],[Subscriber SSN]],$C$7:V881,20,FALSE), "") = 0, "", IFERROR(VLOOKUP(Members[[#This Row],[Subscriber SSN]],$C$7:V881,20,FALSE), ""))</f>
        <v/>
      </c>
      <c r="W882" s="68" t="str">
        <f>IF(IFERROR(VLOOKUP(Members[[#This Row],[Subscriber SSN]],$C$7:W881,21,FALSE), "") = 0, "", IFERROR(VLOOKUP(Members[[#This Row],[Subscriber SSN]],$C$7:W881,21,FALSE), ""))</f>
        <v/>
      </c>
      <c r="X882" s="68" t="str">
        <f>IF(IFERROR(VLOOKUP(Members[[#This Row],[Subscriber SSN]],$C$7:X881,22,FALSE), "") = 0, "", IFERROR(VLOOKUP(Members[[#This Row],[Subscriber SSN]],$C$7:X881,22,FALSE), ""))</f>
        <v/>
      </c>
      <c r="Y882" s="68"/>
      <c r="Z882" s="72"/>
      <c r="AA882" s="69"/>
      <c r="AB882" s="69"/>
      <c r="AC882" s="70"/>
      <c r="AD882" s="110">
        <f t="shared" si="26"/>
        <v>45292</v>
      </c>
      <c r="AE882" s="69"/>
      <c r="AF882" s="69"/>
      <c r="AG882" s="71"/>
      <c r="AH882" s="69"/>
      <c r="AI882" s="69"/>
      <c r="AJ882" s="69"/>
      <c r="AK882" s="69"/>
      <c r="AL882" s="69"/>
      <c r="AM882" s="69"/>
      <c r="AN882" s="69"/>
      <c r="AO882" s="69"/>
      <c r="AP882" s="73"/>
      <c r="AQ882" s="73"/>
      <c r="AR882" s="73"/>
      <c r="AS882" s="73"/>
      <c r="AT882" s="73"/>
      <c r="AU882" s="73"/>
      <c r="AV882" s="73"/>
      <c r="AW882" s="73"/>
      <c r="AX882" s="73"/>
      <c r="AY882" s="73"/>
      <c r="AZ882" s="73"/>
      <c r="BA882" s="73"/>
      <c r="BB882" s="73"/>
      <c r="BC882" s="74"/>
      <c r="BD882" s="222" t="str">
        <f t="shared" si="27"/>
        <v xml:space="preserve"> </v>
      </c>
      <c r="BE882" s="76">
        <f ca="1">Validation!H882</f>
        <v>2</v>
      </c>
      <c r="BF882" t="str">
        <f ca="1">Validation!I882</f>
        <v/>
      </c>
      <c r="BJ882" t="str">
        <f>IF(AND(ISBLANK(Members[[#This Row],[DependentSSN]]),NOT(ISBLANK(Members[[#This Row],[MedicalPolicy]]))), "CoverageLevels", "Waivers")</f>
        <v>Waivers</v>
      </c>
      <c r="BK882" t="str">
        <f>IF(AND(ISBLANK(Members[[#This Row],[DependentSSN]]),NOT(ISBLANK(Members[[#This Row],[Dental Policy]]))), "CoverageLevels", "Waivers")</f>
        <v>Waivers</v>
      </c>
      <c r="BL882" t="str">
        <f>IF(AND(ISBLANK(Members[[#This Row],[DependentSSN]]),NOT(ISBLANK(Members[[#This Row],[VisionPolicy]]))), "CoverageLevels", "Waivers")</f>
        <v>Waivers</v>
      </c>
      <c r="BM882">
        <f t="array" ref="BM882">A881</f>
        <v>0</v>
      </c>
    </row>
    <row r="883" spans="2:65" x14ac:dyDescent="0.25">
      <c r="B883" s="67"/>
      <c r="C883" s="68"/>
      <c r="D883" s="68"/>
      <c r="E883" s="69"/>
      <c r="F883" s="68"/>
      <c r="G883" s="69"/>
      <c r="H883" s="68"/>
      <c r="I883" s="68"/>
      <c r="J883" s="70"/>
      <c r="K883" s="68"/>
      <c r="L883" s="68"/>
      <c r="M883" s="71"/>
      <c r="N883" s="69"/>
      <c r="O883" s="69"/>
      <c r="P883" s="69"/>
      <c r="Q883" s="69"/>
      <c r="R883" s="69"/>
      <c r="S883" s="69"/>
      <c r="T883" s="68" t="str">
        <f>IF(IFERROR(VLOOKUP(Members[[#This Row],[Subscriber SSN]],$C$7:T882,18,FALSE), "") = 0, "",IFERROR(VLOOKUP(Members[[#This Row],[Subscriber SSN]],$C$7:T882,18,FALSE), ""))</f>
        <v/>
      </c>
      <c r="U883" s="68" t="str">
        <f>IF(IFERROR(VLOOKUP(Members[[#This Row],[Subscriber SSN]],$C$7:U882,19,FALSE), "") = 0, "",IFERROR(VLOOKUP(Members[[#This Row],[Subscriber SSN]],$C$7:U882,19,FALSE), ""))</f>
        <v/>
      </c>
      <c r="V883" s="69" t="str">
        <f>IF(IFERROR(VLOOKUP(Members[[#This Row],[Subscriber SSN]],$C$7:V882,20,FALSE), "") = 0, "", IFERROR(VLOOKUP(Members[[#This Row],[Subscriber SSN]],$C$7:V882,20,FALSE), ""))</f>
        <v/>
      </c>
      <c r="W883" s="68" t="str">
        <f>IF(IFERROR(VLOOKUP(Members[[#This Row],[Subscriber SSN]],$C$7:W882,21,FALSE), "") = 0, "", IFERROR(VLOOKUP(Members[[#This Row],[Subscriber SSN]],$C$7:W882,21,FALSE), ""))</f>
        <v/>
      </c>
      <c r="X883" s="68" t="str">
        <f>IF(IFERROR(VLOOKUP(Members[[#This Row],[Subscriber SSN]],$C$7:X882,22,FALSE), "") = 0, "", IFERROR(VLOOKUP(Members[[#This Row],[Subscriber SSN]],$C$7:X882,22,FALSE), ""))</f>
        <v/>
      </c>
      <c r="Y883" s="68"/>
      <c r="Z883" s="72"/>
      <c r="AA883" s="69"/>
      <c r="AB883" s="69"/>
      <c r="AC883" s="70"/>
      <c r="AD883" s="110">
        <f t="shared" si="26"/>
        <v>45292</v>
      </c>
      <c r="AE883" s="69"/>
      <c r="AF883" s="69"/>
      <c r="AG883" s="71"/>
      <c r="AH883" s="69"/>
      <c r="AI883" s="69"/>
      <c r="AJ883" s="69"/>
      <c r="AK883" s="69"/>
      <c r="AL883" s="69"/>
      <c r="AM883" s="69"/>
      <c r="AN883" s="69"/>
      <c r="AO883" s="69"/>
      <c r="AP883" s="73"/>
      <c r="AQ883" s="73"/>
      <c r="AR883" s="73"/>
      <c r="AS883" s="73"/>
      <c r="AT883" s="73"/>
      <c r="AU883" s="73"/>
      <c r="AV883" s="73"/>
      <c r="AW883" s="73"/>
      <c r="AX883" s="73"/>
      <c r="AY883" s="73"/>
      <c r="AZ883" s="73"/>
      <c r="BA883" s="73"/>
      <c r="BB883" s="73"/>
      <c r="BC883" s="74"/>
      <c r="BD883" s="222" t="str">
        <f t="shared" si="27"/>
        <v xml:space="preserve"> </v>
      </c>
      <c r="BE883" s="76">
        <f ca="1">Validation!H883</f>
        <v>2</v>
      </c>
      <c r="BF883" t="str">
        <f ca="1">Validation!I883</f>
        <v/>
      </c>
      <c r="BJ883" t="str">
        <f>IF(AND(ISBLANK(Members[[#This Row],[DependentSSN]]),NOT(ISBLANK(Members[[#This Row],[MedicalPolicy]]))), "CoverageLevels", "Waivers")</f>
        <v>Waivers</v>
      </c>
      <c r="BK883" t="str">
        <f>IF(AND(ISBLANK(Members[[#This Row],[DependentSSN]]),NOT(ISBLANK(Members[[#This Row],[Dental Policy]]))), "CoverageLevels", "Waivers")</f>
        <v>Waivers</v>
      </c>
      <c r="BL883" t="str">
        <f>IF(AND(ISBLANK(Members[[#This Row],[DependentSSN]]),NOT(ISBLANK(Members[[#This Row],[VisionPolicy]]))), "CoverageLevels", "Waivers")</f>
        <v>Waivers</v>
      </c>
      <c r="BM883">
        <f t="array" ref="BM883">A882</f>
        <v>0</v>
      </c>
    </row>
    <row r="884" spans="2:65" x14ac:dyDescent="0.25">
      <c r="B884" s="67"/>
      <c r="C884" s="68"/>
      <c r="D884" s="68"/>
      <c r="E884" s="69"/>
      <c r="F884" s="68"/>
      <c r="G884" s="69"/>
      <c r="H884" s="68"/>
      <c r="I884" s="68"/>
      <c r="J884" s="70"/>
      <c r="K884" s="68"/>
      <c r="L884" s="68"/>
      <c r="M884" s="71"/>
      <c r="N884" s="69"/>
      <c r="O884" s="69"/>
      <c r="P884" s="69"/>
      <c r="Q884" s="69"/>
      <c r="R884" s="69"/>
      <c r="S884" s="69"/>
      <c r="T884" s="68" t="str">
        <f>IF(IFERROR(VLOOKUP(Members[[#This Row],[Subscriber SSN]],$C$7:T883,18,FALSE), "") = 0, "",IFERROR(VLOOKUP(Members[[#This Row],[Subscriber SSN]],$C$7:T883,18,FALSE), ""))</f>
        <v/>
      </c>
      <c r="U884" s="68" t="str">
        <f>IF(IFERROR(VLOOKUP(Members[[#This Row],[Subscriber SSN]],$C$7:U883,19,FALSE), "") = 0, "",IFERROR(VLOOKUP(Members[[#This Row],[Subscriber SSN]],$C$7:U883,19,FALSE), ""))</f>
        <v/>
      </c>
      <c r="V884" s="69" t="str">
        <f>IF(IFERROR(VLOOKUP(Members[[#This Row],[Subscriber SSN]],$C$7:V883,20,FALSE), "") = 0, "", IFERROR(VLOOKUP(Members[[#This Row],[Subscriber SSN]],$C$7:V883,20,FALSE), ""))</f>
        <v/>
      </c>
      <c r="W884" s="68" t="str">
        <f>IF(IFERROR(VLOOKUP(Members[[#This Row],[Subscriber SSN]],$C$7:W883,21,FALSE), "") = 0, "", IFERROR(VLOOKUP(Members[[#This Row],[Subscriber SSN]],$C$7:W883,21,FALSE), ""))</f>
        <v/>
      </c>
      <c r="X884" s="68" t="str">
        <f>IF(IFERROR(VLOOKUP(Members[[#This Row],[Subscriber SSN]],$C$7:X883,22,FALSE), "") = 0, "", IFERROR(VLOOKUP(Members[[#This Row],[Subscriber SSN]],$C$7:X883,22,FALSE), ""))</f>
        <v/>
      </c>
      <c r="Y884" s="68"/>
      <c r="Z884" s="72"/>
      <c r="AA884" s="69"/>
      <c r="AB884" s="69"/>
      <c r="AC884" s="70"/>
      <c r="AD884" s="110">
        <f t="shared" si="26"/>
        <v>45292</v>
      </c>
      <c r="AE884" s="69"/>
      <c r="AF884" s="69"/>
      <c r="AG884" s="71"/>
      <c r="AH884" s="69"/>
      <c r="AI884" s="69"/>
      <c r="AJ884" s="69"/>
      <c r="AK884" s="69"/>
      <c r="AL884" s="69"/>
      <c r="AM884" s="69"/>
      <c r="AN884" s="69"/>
      <c r="AO884" s="69"/>
      <c r="AP884" s="73"/>
      <c r="AQ884" s="73"/>
      <c r="AR884" s="73"/>
      <c r="AS884" s="73"/>
      <c r="AT884" s="73"/>
      <c r="AU884" s="73"/>
      <c r="AV884" s="73"/>
      <c r="AW884" s="73"/>
      <c r="AX884" s="73"/>
      <c r="AY884" s="73"/>
      <c r="AZ884" s="73"/>
      <c r="BA884" s="73"/>
      <c r="BB884" s="73"/>
      <c r="BC884" s="74"/>
      <c r="BD884" s="222" t="str">
        <f t="shared" si="27"/>
        <v xml:space="preserve"> </v>
      </c>
      <c r="BE884" s="76">
        <f ca="1">Validation!H884</f>
        <v>2</v>
      </c>
      <c r="BF884" t="str">
        <f ca="1">Validation!I884</f>
        <v/>
      </c>
      <c r="BJ884" t="str">
        <f>IF(AND(ISBLANK(Members[[#This Row],[DependentSSN]]),NOT(ISBLANK(Members[[#This Row],[MedicalPolicy]]))), "CoverageLevels", "Waivers")</f>
        <v>Waivers</v>
      </c>
      <c r="BK884" t="str">
        <f>IF(AND(ISBLANK(Members[[#This Row],[DependentSSN]]),NOT(ISBLANK(Members[[#This Row],[Dental Policy]]))), "CoverageLevels", "Waivers")</f>
        <v>Waivers</v>
      </c>
      <c r="BL884" t="str">
        <f>IF(AND(ISBLANK(Members[[#This Row],[DependentSSN]]),NOT(ISBLANK(Members[[#This Row],[VisionPolicy]]))), "CoverageLevels", "Waivers")</f>
        <v>Waivers</v>
      </c>
      <c r="BM884">
        <f t="array" ref="BM884">A883</f>
        <v>0</v>
      </c>
    </row>
    <row r="885" spans="2:65" x14ac:dyDescent="0.25">
      <c r="B885" s="67"/>
      <c r="C885" s="68"/>
      <c r="D885" s="68"/>
      <c r="E885" s="69"/>
      <c r="F885" s="68"/>
      <c r="G885" s="69"/>
      <c r="H885" s="68"/>
      <c r="I885" s="68"/>
      <c r="J885" s="70"/>
      <c r="K885" s="68"/>
      <c r="L885" s="68"/>
      <c r="M885" s="71"/>
      <c r="N885" s="69"/>
      <c r="O885" s="69"/>
      <c r="P885" s="69"/>
      <c r="Q885" s="69"/>
      <c r="R885" s="69"/>
      <c r="S885" s="69"/>
      <c r="T885" s="68" t="str">
        <f>IF(IFERROR(VLOOKUP(Members[[#This Row],[Subscriber SSN]],$C$7:T884,18,FALSE), "") = 0, "",IFERROR(VLOOKUP(Members[[#This Row],[Subscriber SSN]],$C$7:T884,18,FALSE), ""))</f>
        <v/>
      </c>
      <c r="U885" s="68" t="str">
        <f>IF(IFERROR(VLOOKUP(Members[[#This Row],[Subscriber SSN]],$C$7:U884,19,FALSE), "") = 0, "",IFERROR(VLOOKUP(Members[[#This Row],[Subscriber SSN]],$C$7:U884,19,FALSE), ""))</f>
        <v/>
      </c>
      <c r="V885" s="69" t="str">
        <f>IF(IFERROR(VLOOKUP(Members[[#This Row],[Subscriber SSN]],$C$7:V884,20,FALSE), "") = 0, "", IFERROR(VLOOKUP(Members[[#This Row],[Subscriber SSN]],$C$7:V884,20,FALSE), ""))</f>
        <v/>
      </c>
      <c r="W885" s="68" t="str">
        <f>IF(IFERROR(VLOOKUP(Members[[#This Row],[Subscriber SSN]],$C$7:W884,21,FALSE), "") = 0, "", IFERROR(VLOOKUP(Members[[#This Row],[Subscriber SSN]],$C$7:W884,21,FALSE), ""))</f>
        <v/>
      </c>
      <c r="X885" s="68" t="str">
        <f>IF(IFERROR(VLOOKUP(Members[[#This Row],[Subscriber SSN]],$C$7:X884,22,FALSE), "") = 0, "", IFERROR(VLOOKUP(Members[[#This Row],[Subscriber SSN]],$C$7:X884,22,FALSE), ""))</f>
        <v/>
      </c>
      <c r="Y885" s="68"/>
      <c r="Z885" s="72"/>
      <c r="AA885" s="69"/>
      <c r="AB885" s="69"/>
      <c r="AC885" s="70"/>
      <c r="AD885" s="110">
        <f t="shared" si="26"/>
        <v>45292</v>
      </c>
      <c r="AE885" s="69"/>
      <c r="AF885" s="69"/>
      <c r="AG885" s="71"/>
      <c r="AH885" s="69"/>
      <c r="AI885" s="69"/>
      <c r="AJ885" s="69"/>
      <c r="AK885" s="69"/>
      <c r="AL885" s="69"/>
      <c r="AM885" s="69"/>
      <c r="AN885" s="69"/>
      <c r="AO885" s="69"/>
      <c r="AP885" s="73"/>
      <c r="AQ885" s="73"/>
      <c r="AR885" s="73"/>
      <c r="AS885" s="73"/>
      <c r="AT885" s="73"/>
      <c r="AU885" s="73"/>
      <c r="AV885" s="73"/>
      <c r="AW885" s="73"/>
      <c r="AX885" s="73"/>
      <c r="AY885" s="73"/>
      <c r="AZ885" s="73"/>
      <c r="BA885" s="73"/>
      <c r="BB885" s="73"/>
      <c r="BC885" s="74"/>
      <c r="BD885" s="222" t="str">
        <f t="shared" si="27"/>
        <v xml:space="preserve"> </v>
      </c>
      <c r="BE885" s="76">
        <f ca="1">Validation!H885</f>
        <v>2</v>
      </c>
      <c r="BF885" t="str">
        <f ca="1">Validation!I885</f>
        <v/>
      </c>
      <c r="BJ885" t="str">
        <f>IF(AND(ISBLANK(Members[[#This Row],[DependentSSN]]),NOT(ISBLANK(Members[[#This Row],[MedicalPolicy]]))), "CoverageLevels", "Waivers")</f>
        <v>Waivers</v>
      </c>
      <c r="BK885" t="str">
        <f>IF(AND(ISBLANK(Members[[#This Row],[DependentSSN]]),NOT(ISBLANK(Members[[#This Row],[Dental Policy]]))), "CoverageLevels", "Waivers")</f>
        <v>Waivers</v>
      </c>
      <c r="BL885" t="str">
        <f>IF(AND(ISBLANK(Members[[#This Row],[DependentSSN]]),NOT(ISBLANK(Members[[#This Row],[VisionPolicy]]))), "CoverageLevels", "Waivers")</f>
        <v>Waivers</v>
      </c>
      <c r="BM885">
        <f t="array" ref="BM885">A884</f>
        <v>0</v>
      </c>
    </row>
    <row r="886" spans="2:65" x14ac:dyDescent="0.25">
      <c r="B886" s="67"/>
      <c r="C886" s="68"/>
      <c r="D886" s="68"/>
      <c r="E886" s="69"/>
      <c r="F886" s="68"/>
      <c r="G886" s="69"/>
      <c r="H886" s="68"/>
      <c r="I886" s="68"/>
      <c r="J886" s="70"/>
      <c r="K886" s="68"/>
      <c r="L886" s="68"/>
      <c r="M886" s="71"/>
      <c r="N886" s="69"/>
      <c r="O886" s="69"/>
      <c r="P886" s="69"/>
      <c r="Q886" s="69"/>
      <c r="R886" s="69"/>
      <c r="S886" s="69"/>
      <c r="T886" s="68" t="str">
        <f>IF(IFERROR(VLOOKUP(Members[[#This Row],[Subscriber SSN]],$C$7:T885,18,FALSE), "") = 0, "",IFERROR(VLOOKUP(Members[[#This Row],[Subscriber SSN]],$C$7:T885,18,FALSE), ""))</f>
        <v/>
      </c>
      <c r="U886" s="68" t="str">
        <f>IF(IFERROR(VLOOKUP(Members[[#This Row],[Subscriber SSN]],$C$7:U885,19,FALSE), "") = 0, "",IFERROR(VLOOKUP(Members[[#This Row],[Subscriber SSN]],$C$7:U885,19,FALSE), ""))</f>
        <v/>
      </c>
      <c r="V886" s="69" t="str">
        <f>IF(IFERROR(VLOOKUP(Members[[#This Row],[Subscriber SSN]],$C$7:V885,20,FALSE), "") = 0, "", IFERROR(VLOOKUP(Members[[#This Row],[Subscriber SSN]],$C$7:V885,20,FALSE), ""))</f>
        <v/>
      </c>
      <c r="W886" s="68" t="str">
        <f>IF(IFERROR(VLOOKUP(Members[[#This Row],[Subscriber SSN]],$C$7:W885,21,FALSE), "") = 0, "", IFERROR(VLOOKUP(Members[[#This Row],[Subscriber SSN]],$C$7:W885,21,FALSE), ""))</f>
        <v/>
      </c>
      <c r="X886" s="68" t="str">
        <f>IF(IFERROR(VLOOKUP(Members[[#This Row],[Subscriber SSN]],$C$7:X885,22,FALSE), "") = 0, "", IFERROR(VLOOKUP(Members[[#This Row],[Subscriber SSN]],$C$7:X885,22,FALSE), ""))</f>
        <v/>
      </c>
      <c r="Y886" s="68"/>
      <c r="Z886" s="72"/>
      <c r="AA886" s="69"/>
      <c r="AB886" s="69"/>
      <c r="AC886" s="70"/>
      <c r="AD886" s="110">
        <f t="shared" si="26"/>
        <v>45292</v>
      </c>
      <c r="AE886" s="69"/>
      <c r="AF886" s="69"/>
      <c r="AG886" s="71"/>
      <c r="AH886" s="69"/>
      <c r="AI886" s="69"/>
      <c r="AJ886" s="69"/>
      <c r="AK886" s="69"/>
      <c r="AL886" s="69"/>
      <c r="AM886" s="69"/>
      <c r="AN886" s="69"/>
      <c r="AO886" s="69"/>
      <c r="AP886" s="73"/>
      <c r="AQ886" s="73"/>
      <c r="AR886" s="73"/>
      <c r="AS886" s="73"/>
      <c r="AT886" s="73"/>
      <c r="AU886" s="73"/>
      <c r="AV886" s="73"/>
      <c r="AW886" s="73"/>
      <c r="AX886" s="73"/>
      <c r="AY886" s="73"/>
      <c r="AZ886" s="73"/>
      <c r="BA886" s="73"/>
      <c r="BB886" s="73"/>
      <c r="BC886" s="74"/>
      <c r="BD886" s="222" t="str">
        <f t="shared" si="27"/>
        <v xml:space="preserve"> </v>
      </c>
      <c r="BE886" s="76">
        <f ca="1">Validation!H886</f>
        <v>2</v>
      </c>
      <c r="BF886" t="str">
        <f ca="1">Validation!I886</f>
        <v/>
      </c>
      <c r="BJ886" t="str">
        <f>IF(AND(ISBLANK(Members[[#This Row],[DependentSSN]]),NOT(ISBLANK(Members[[#This Row],[MedicalPolicy]]))), "CoverageLevels", "Waivers")</f>
        <v>Waivers</v>
      </c>
      <c r="BK886" t="str">
        <f>IF(AND(ISBLANK(Members[[#This Row],[DependentSSN]]),NOT(ISBLANK(Members[[#This Row],[Dental Policy]]))), "CoverageLevels", "Waivers")</f>
        <v>Waivers</v>
      </c>
      <c r="BL886" t="str">
        <f>IF(AND(ISBLANK(Members[[#This Row],[DependentSSN]]),NOT(ISBLANK(Members[[#This Row],[VisionPolicy]]))), "CoverageLevels", "Waivers")</f>
        <v>Waivers</v>
      </c>
      <c r="BM886">
        <f t="array" ref="BM886">A885</f>
        <v>0</v>
      </c>
    </row>
    <row r="887" spans="2:65" x14ac:dyDescent="0.25">
      <c r="B887" s="67"/>
      <c r="C887" s="68"/>
      <c r="D887" s="68"/>
      <c r="E887" s="69"/>
      <c r="F887" s="68"/>
      <c r="G887" s="69"/>
      <c r="H887" s="68"/>
      <c r="I887" s="68"/>
      <c r="J887" s="70"/>
      <c r="K887" s="68"/>
      <c r="L887" s="68"/>
      <c r="M887" s="71"/>
      <c r="N887" s="69"/>
      <c r="O887" s="69"/>
      <c r="P887" s="69"/>
      <c r="Q887" s="69"/>
      <c r="R887" s="69"/>
      <c r="S887" s="69"/>
      <c r="T887" s="68" t="str">
        <f>IF(IFERROR(VLOOKUP(Members[[#This Row],[Subscriber SSN]],$C$7:T886,18,FALSE), "") = 0, "",IFERROR(VLOOKUP(Members[[#This Row],[Subscriber SSN]],$C$7:T886,18,FALSE), ""))</f>
        <v/>
      </c>
      <c r="U887" s="68" t="str">
        <f>IF(IFERROR(VLOOKUP(Members[[#This Row],[Subscriber SSN]],$C$7:U886,19,FALSE), "") = 0, "",IFERROR(VLOOKUP(Members[[#This Row],[Subscriber SSN]],$C$7:U886,19,FALSE), ""))</f>
        <v/>
      </c>
      <c r="V887" s="69" t="str">
        <f>IF(IFERROR(VLOOKUP(Members[[#This Row],[Subscriber SSN]],$C$7:V886,20,FALSE), "") = 0, "", IFERROR(VLOOKUP(Members[[#This Row],[Subscriber SSN]],$C$7:V886,20,FALSE), ""))</f>
        <v/>
      </c>
      <c r="W887" s="68" t="str">
        <f>IF(IFERROR(VLOOKUP(Members[[#This Row],[Subscriber SSN]],$C$7:W886,21,FALSE), "") = 0, "", IFERROR(VLOOKUP(Members[[#This Row],[Subscriber SSN]],$C$7:W886,21,FALSE), ""))</f>
        <v/>
      </c>
      <c r="X887" s="68" t="str">
        <f>IF(IFERROR(VLOOKUP(Members[[#This Row],[Subscriber SSN]],$C$7:X886,22,FALSE), "") = 0, "", IFERROR(VLOOKUP(Members[[#This Row],[Subscriber SSN]],$C$7:X886,22,FALSE), ""))</f>
        <v/>
      </c>
      <c r="Y887" s="68"/>
      <c r="Z887" s="72"/>
      <c r="AA887" s="69"/>
      <c r="AB887" s="69"/>
      <c r="AC887" s="70"/>
      <c r="AD887" s="110">
        <f t="shared" si="26"/>
        <v>45292</v>
      </c>
      <c r="AE887" s="69"/>
      <c r="AF887" s="69"/>
      <c r="AG887" s="71"/>
      <c r="AH887" s="69"/>
      <c r="AI887" s="69"/>
      <c r="AJ887" s="69"/>
      <c r="AK887" s="69"/>
      <c r="AL887" s="69"/>
      <c r="AM887" s="69"/>
      <c r="AN887" s="69"/>
      <c r="AO887" s="69"/>
      <c r="AP887" s="73"/>
      <c r="AQ887" s="73"/>
      <c r="AR887" s="73"/>
      <c r="AS887" s="73"/>
      <c r="AT887" s="73"/>
      <c r="AU887" s="73"/>
      <c r="AV887" s="73"/>
      <c r="AW887" s="73"/>
      <c r="AX887" s="73"/>
      <c r="AY887" s="73"/>
      <c r="AZ887" s="73"/>
      <c r="BA887" s="73"/>
      <c r="BB887" s="73"/>
      <c r="BC887" s="74"/>
      <c r="BD887" s="222" t="str">
        <f t="shared" si="27"/>
        <v xml:space="preserve"> </v>
      </c>
      <c r="BE887" s="76">
        <f ca="1">Validation!H887</f>
        <v>2</v>
      </c>
      <c r="BF887" t="str">
        <f ca="1">Validation!I887</f>
        <v/>
      </c>
      <c r="BJ887" t="str">
        <f>IF(AND(ISBLANK(Members[[#This Row],[DependentSSN]]),NOT(ISBLANK(Members[[#This Row],[MedicalPolicy]]))), "CoverageLevels", "Waivers")</f>
        <v>Waivers</v>
      </c>
      <c r="BK887" t="str">
        <f>IF(AND(ISBLANK(Members[[#This Row],[DependentSSN]]),NOT(ISBLANK(Members[[#This Row],[Dental Policy]]))), "CoverageLevels", "Waivers")</f>
        <v>Waivers</v>
      </c>
      <c r="BL887" t="str">
        <f>IF(AND(ISBLANK(Members[[#This Row],[DependentSSN]]),NOT(ISBLANK(Members[[#This Row],[VisionPolicy]]))), "CoverageLevels", "Waivers")</f>
        <v>Waivers</v>
      </c>
      <c r="BM887">
        <f t="array" ref="BM887">A886</f>
        <v>0</v>
      </c>
    </row>
    <row r="888" spans="2:65" x14ac:dyDescent="0.25">
      <c r="B888" s="67"/>
      <c r="C888" s="68"/>
      <c r="D888" s="68"/>
      <c r="E888" s="69"/>
      <c r="F888" s="68"/>
      <c r="G888" s="69"/>
      <c r="H888" s="68"/>
      <c r="I888" s="68"/>
      <c r="J888" s="70"/>
      <c r="K888" s="68"/>
      <c r="L888" s="68"/>
      <c r="M888" s="71"/>
      <c r="N888" s="69"/>
      <c r="O888" s="69"/>
      <c r="P888" s="69"/>
      <c r="Q888" s="69"/>
      <c r="R888" s="69"/>
      <c r="S888" s="69"/>
      <c r="T888" s="68" t="str">
        <f>IF(IFERROR(VLOOKUP(Members[[#This Row],[Subscriber SSN]],$C$7:T887,18,FALSE), "") = 0, "",IFERROR(VLOOKUP(Members[[#This Row],[Subscriber SSN]],$C$7:T887,18,FALSE), ""))</f>
        <v/>
      </c>
      <c r="U888" s="68" t="str">
        <f>IF(IFERROR(VLOOKUP(Members[[#This Row],[Subscriber SSN]],$C$7:U887,19,FALSE), "") = 0, "",IFERROR(VLOOKUP(Members[[#This Row],[Subscriber SSN]],$C$7:U887,19,FALSE), ""))</f>
        <v/>
      </c>
      <c r="V888" s="69" t="str">
        <f>IF(IFERROR(VLOOKUP(Members[[#This Row],[Subscriber SSN]],$C$7:V887,20,FALSE), "") = 0, "", IFERROR(VLOOKUP(Members[[#This Row],[Subscriber SSN]],$C$7:V887,20,FALSE), ""))</f>
        <v/>
      </c>
      <c r="W888" s="68" t="str">
        <f>IF(IFERROR(VLOOKUP(Members[[#This Row],[Subscriber SSN]],$C$7:W887,21,FALSE), "") = 0, "", IFERROR(VLOOKUP(Members[[#This Row],[Subscriber SSN]],$C$7:W887,21,FALSE), ""))</f>
        <v/>
      </c>
      <c r="X888" s="68" t="str">
        <f>IF(IFERROR(VLOOKUP(Members[[#This Row],[Subscriber SSN]],$C$7:X887,22,FALSE), "") = 0, "", IFERROR(VLOOKUP(Members[[#This Row],[Subscriber SSN]],$C$7:X887,22,FALSE), ""))</f>
        <v/>
      </c>
      <c r="Y888" s="68"/>
      <c r="Z888" s="72"/>
      <c r="AA888" s="69"/>
      <c r="AB888" s="69"/>
      <c r="AC888" s="70"/>
      <c r="AD888" s="110">
        <f t="shared" si="26"/>
        <v>45292</v>
      </c>
      <c r="AE888" s="69"/>
      <c r="AF888" s="69"/>
      <c r="AG888" s="71"/>
      <c r="AH888" s="69"/>
      <c r="AI888" s="69"/>
      <c r="AJ888" s="69"/>
      <c r="AK888" s="69"/>
      <c r="AL888" s="69"/>
      <c r="AM888" s="69"/>
      <c r="AN888" s="69"/>
      <c r="AO888" s="69"/>
      <c r="AP888" s="73"/>
      <c r="AQ888" s="73"/>
      <c r="AR888" s="73"/>
      <c r="AS888" s="73"/>
      <c r="AT888" s="73"/>
      <c r="AU888" s="73"/>
      <c r="AV888" s="73"/>
      <c r="AW888" s="73"/>
      <c r="AX888" s="73"/>
      <c r="AY888" s="73"/>
      <c r="AZ888" s="73"/>
      <c r="BA888" s="73"/>
      <c r="BB888" s="73"/>
      <c r="BC888" s="74"/>
      <c r="BD888" s="222" t="str">
        <f t="shared" si="27"/>
        <v xml:space="preserve"> </v>
      </c>
      <c r="BE888" s="76">
        <f ca="1">Validation!H888</f>
        <v>2</v>
      </c>
      <c r="BF888" t="str">
        <f ca="1">Validation!I888</f>
        <v/>
      </c>
      <c r="BJ888" t="str">
        <f>IF(AND(ISBLANK(Members[[#This Row],[DependentSSN]]),NOT(ISBLANK(Members[[#This Row],[MedicalPolicy]]))), "CoverageLevels", "Waivers")</f>
        <v>Waivers</v>
      </c>
      <c r="BK888" t="str">
        <f>IF(AND(ISBLANK(Members[[#This Row],[DependentSSN]]),NOT(ISBLANK(Members[[#This Row],[Dental Policy]]))), "CoverageLevels", "Waivers")</f>
        <v>Waivers</v>
      </c>
      <c r="BL888" t="str">
        <f>IF(AND(ISBLANK(Members[[#This Row],[DependentSSN]]),NOT(ISBLANK(Members[[#This Row],[VisionPolicy]]))), "CoverageLevels", "Waivers")</f>
        <v>Waivers</v>
      </c>
      <c r="BM888">
        <f t="array" ref="BM888">A887</f>
        <v>0</v>
      </c>
    </row>
    <row r="889" spans="2:65" x14ac:dyDescent="0.25">
      <c r="B889" s="67"/>
      <c r="C889" s="68"/>
      <c r="D889" s="68"/>
      <c r="E889" s="69"/>
      <c r="F889" s="68"/>
      <c r="G889" s="69"/>
      <c r="H889" s="68"/>
      <c r="I889" s="68"/>
      <c r="J889" s="70"/>
      <c r="K889" s="68"/>
      <c r="L889" s="68"/>
      <c r="M889" s="71"/>
      <c r="N889" s="69"/>
      <c r="O889" s="69"/>
      <c r="P889" s="69"/>
      <c r="Q889" s="69"/>
      <c r="R889" s="69"/>
      <c r="S889" s="69"/>
      <c r="T889" s="68" t="str">
        <f>IF(IFERROR(VLOOKUP(Members[[#This Row],[Subscriber SSN]],$C$7:T888,18,FALSE), "") = 0, "",IFERROR(VLOOKUP(Members[[#This Row],[Subscriber SSN]],$C$7:T888,18,FALSE), ""))</f>
        <v/>
      </c>
      <c r="U889" s="68" t="str">
        <f>IF(IFERROR(VLOOKUP(Members[[#This Row],[Subscriber SSN]],$C$7:U888,19,FALSE), "") = 0, "",IFERROR(VLOOKUP(Members[[#This Row],[Subscriber SSN]],$C$7:U888,19,FALSE), ""))</f>
        <v/>
      </c>
      <c r="V889" s="69" t="str">
        <f>IF(IFERROR(VLOOKUP(Members[[#This Row],[Subscriber SSN]],$C$7:V888,20,FALSE), "") = 0, "", IFERROR(VLOOKUP(Members[[#This Row],[Subscriber SSN]],$C$7:V888,20,FALSE), ""))</f>
        <v/>
      </c>
      <c r="W889" s="68" t="str">
        <f>IF(IFERROR(VLOOKUP(Members[[#This Row],[Subscriber SSN]],$C$7:W888,21,FALSE), "") = 0, "", IFERROR(VLOOKUP(Members[[#This Row],[Subscriber SSN]],$C$7:W888,21,FALSE), ""))</f>
        <v/>
      </c>
      <c r="X889" s="68" t="str">
        <f>IF(IFERROR(VLOOKUP(Members[[#This Row],[Subscriber SSN]],$C$7:X888,22,FALSE), "") = 0, "", IFERROR(VLOOKUP(Members[[#This Row],[Subscriber SSN]],$C$7:X888,22,FALSE), ""))</f>
        <v/>
      </c>
      <c r="Y889" s="68"/>
      <c r="Z889" s="72"/>
      <c r="AA889" s="69"/>
      <c r="AB889" s="69"/>
      <c r="AC889" s="70"/>
      <c r="AD889" s="110">
        <f t="shared" si="26"/>
        <v>45292</v>
      </c>
      <c r="AE889" s="69"/>
      <c r="AF889" s="69"/>
      <c r="AG889" s="71"/>
      <c r="AH889" s="69"/>
      <c r="AI889" s="69"/>
      <c r="AJ889" s="69"/>
      <c r="AK889" s="69"/>
      <c r="AL889" s="69"/>
      <c r="AM889" s="69"/>
      <c r="AN889" s="69"/>
      <c r="AO889" s="69"/>
      <c r="AP889" s="73"/>
      <c r="AQ889" s="73"/>
      <c r="AR889" s="73"/>
      <c r="AS889" s="73"/>
      <c r="AT889" s="73"/>
      <c r="AU889" s="73"/>
      <c r="AV889" s="73"/>
      <c r="AW889" s="73"/>
      <c r="AX889" s="73"/>
      <c r="AY889" s="73"/>
      <c r="AZ889" s="73"/>
      <c r="BA889" s="73"/>
      <c r="BB889" s="73"/>
      <c r="BC889" s="74"/>
      <c r="BD889" s="222" t="str">
        <f t="shared" si="27"/>
        <v xml:space="preserve"> </v>
      </c>
      <c r="BE889" s="76">
        <f ca="1">Validation!H889</f>
        <v>2</v>
      </c>
      <c r="BF889" t="str">
        <f ca="1">Validation!I889</f>
        <v/>
      </c>
      <c r="BJ889" t="str">
        <f>IF(AND(ISBLANK(Members[[#This Row],[DependentSSN]]),NOT(ISBLANK(Members[[#This Row],[MedicalPolicy]]))), "CoverageLevels", "Waivers")</f>
        <v>Waivers</v>
      </c>
      <c r="BK889" t="str">
        <f>IF(AND(ISBLANK(Members[[#This Row],[DependentSSN]]),NOT(ISBLANK(Members[[#This Row],[Dental Policy]]))), "CoverageLevels", "Waivers")</f>
        <v>Waivers</v>
      </c>
      <c r="BL889" t="str">
        <f>IF(AND(ISBLANK(Members[[#This Row],[DependentSSN]]),NOT(ISBLANK(Members[[#This Row],[VisionPolicy]]))), "CoverageLevels", "Waivers")</f>
        <v>Waivers</v>
      </c>
      <c r="BM889">
        <f t="array" ref="BM889">A888</f>
        <v>0</v>
      </c>
    </row>
    <row r="890" spans="2:65" x14ac:dyDescent="0.25">
      <c r="B890" s="67"/>
      <c r="C890" s="68"/>
      <c r="D890" s="68"/>
      <c r="E890" s="69"/>
      <c r="F890" s="68"/>
      <c r="G890" s="69"/>
      <c r="H890" s="68"/>
      <c r="I890" s="68"/>
      <c r="J890" s="70"/>
      <c r="K890" s="68"/>
      <c r="L890" s="68"/>
      <c r="M890" s="71"/>
      <c r="N890" s="69"/>
      <c r="O890" s="69"/>
      <c r="P890" s="69"/>
      <c r="Q890" s="69"/>
      <c r="R890" s="69"/>
      <c r="S890" s="69"/>
      <c r="T890" s="68" t="str">
        <f>IF(IFERROR(VLOOKUP(Members[[#This Row],[Subscriber SSN]],$C$7:T889,18,FALSE), "") = 0, "",IFERROR(VLOOKUP(Members[[#This Row],[Subscriber SSN]],$C$7:T889,18,FALSE), ""))</f>
        <v/>
      </c>
      <c r="U890" s="68" t="str">
        <f>IF(IFERROR(VLOOKUP(Members[[#This Row],[Subscriber SSN]],$C$7:U889,19,FALSE), "") = 0, "",IFERROR(VLOOKUP(Members[[#This Row],[Subscriber SSN]],$C$7:U889,19,FALSE), ""))</f>
        <v/>
      </c>
      <c r="V890" s="69" t="str">
        <f>IF(IFERROR(VLOOKUP(Members[[#This Row],[Subscriber SSN]],$C$7:V889,20,FALSE), "") = 0, "", IFERROR(VLOOKUP(Members[[#This Row],[Subscriber SSN]],$C$7:V889,20,FALSE), ""))</f>
        <v/>
      </c>
      <c r="W890" s="68" t="str">
        <f>IF(IFERROR(VLOOKUP(Members[[#This Row],[Subscriber SSN]],$C$7:W889,21,FALSE), "") = 0, "", IFERROR(VLOOKUP(Members[[#This Row],[Subscriber SSN]],$C$7:W889,21,FALSE), ""))</f>
        <v/>
      </c>
      <c r="X890" s="68" t="str">
        <f>IF(IFERROR(VLOOKUP(Members[[#This Row],[Subscriber SSN]],$C$7:X889,22,FALSE), "") = 0, "", IFERROR(VLOOKUP(Members[[#This Row],[Subscriber SSN]],$C$7:X889,22,FALSE), ""))</f>
        <v/>
      </c>
      <c r="Y890" s="68"/>
      <c r="Z890" s="72"/>
      <c r="AA890" s="69"/>
      <c r="AB890" s="69"/>
      <c r="AC890" s="70"/>
      <c r="AD890" s="110">
        <f t="shared" si="26"/>
        <v>45292</v>
      </c>
      <c r="AE890" s="69"/>
      <c r="AF890" s="69"/>
      <c r="AG890" s="71"/>
      <c r="AH890" s="69"/>
      <c r="AI890" s="69"/>
      <c r="AJ890" s="69"/>
      <c r="AK890" s="69"/>
      <c r="AL890" s="69"/>
      <c r="AM890" s="69"/>
      <c r="AN890" s="69"/>
      <c r="AO890" s="69"/>
      <c r="AP890" s="73"/>
      <c r="AQ890" s="73"/>
      <c r="AR890" s="73"/>
      <c r="AS890" s="73"/>
      <c r="AT890" s="73"/>
      <c r="AU890" s="73"/>
      <c r="AV890" s="73"/>
      <c r="AW890" s="73"/>
      <c r="AX890" s="73"/>
      <c r="AY890" s="73"/>
      <c r="AZ890" s="73"/>
      <c r="BA890" s="73"/>
      <c r="BB890" s="73"/>
      <c r="BC890" s="74"/>
      <c r="BD890" s="222" t="str">
        <f t="shared" si="27"/>
        <v xml:space="preserve"> </v>
      </c>
      <c r="BE890" s="76">
        <f ca="1">Validation!H890</f>
        <v>2</v>
      </c>
      <c r="BF890" t="str">
        <f ca="1">Validation!I890</f>
        <v/>
      </c>
      <c r="BJ890" t="str">
        <f>IF(AND(ISBLANK(Members[[#This Row],[DependentSSN]]),NOT(ISBLANK(Members[[#This Row],[MedicalPolicy]]))), "CoverageLevels", "Waivers")</f>
        <v>Waivers</v>
      </c>
      <c r="BK890" t="str">
        <f>IF(AND(ISBLANK(Members[[#This Row],[DependentSSN]]),NOT(ISBLANK(Members[[#This Row],[Dental Policy]]))), "CoverageLevels", "Waivers")</f>
        <v>Waivers</v>
      </c>
      <c r="BL890" t="str">
        <f>IF(AND(ISBLANK(Members[[#This Row],[DependentSSN]]),NOT(ISBLANK(Members[[#This Row],[VisionPolicy]]))), "CoverageLevels", "Waivers")</f>
        <v>Waivers</v>
      </c>
      <c r="BM890">
        <f t="array" ref="BM890">A889</f>
        <v>0</v>
      </c>
    </row>
    <row r="891" spans="2:65" x14ac:dyDescent="0.25">
      <c r="B891" s="67"/>
      <c r="C891" s="68"/>
      <c r="D891" s="68"/>
      <c r="E891" s="69"/>
      <c r="F891" s="68"/>
      <c r="G891" s="69"/>
      <c r="H891" s="68"/>
      <c r="I891" s="68"/>
      <c r="J891" s="70"/>
      <c r="K891" s="68"/>
      <c r="L891" s="68"/>
      <c r="M891" s="71"/>
      <c r="N891" s="69"/>
      <c r="O891" s="69"/>
      <c r="P891" s="69"/>
      <c r="Q891" s="69"/>
      <c r="R891" s="69"/>
      <c r="S891" s="69"/>
      <c r="T891" s="68" t="str">
        <f>IF(IFERROR(VLOOKUP(Members[[#This Row],[Subscriber SSN]],$C$7:T890,18,FALSE), "") = 0, "",IFERROR(VLOOKUP(Members[[#This Row],[Subscriber SSN]],$C$7:T890,18,FALSE), ""))</f>
        <v/>
      </c>
      <c r="U891" s="68" t="str">
        <f>IF(IFERROR(VLOOKUP(Members[[#This Row],[Subscriber SSN]],$C$7:U890,19,FALSE), "") = 0, "",IFERROR(VLOOKUP(Members[[#This Row],[Subscriber SSN]],$C$7:U890,19,FALSE), ""))</f>
        <v/>
      </c>
      <c r="V891" s="69" t="str">
        <f>IF(IFERROR(VLOOKUP(Members[[#This Row],[Subscriber SSN]],$C$7:V890,20,FALSE), "") = 0, "", IFERROR(VLOOKUP(Members[[#This Row],[Subscriber SSN]],$C$7:V890,20,FALSE), ""))</f>
        <v/>
      </c>
      <c r="W891" s="68" t="str">
        <f>IF(IFERROR(VLOOKUP(Members[[#This Row],[Subscriber SSN]],$C$7:W890,21,FALSE), "") = 0, "", IFERROR(VLOOKUP(Members[[#This Row],[Subscriber SSN]],$C$7:W890,21,FALSE), ""))</f>
        <v/>
      </c>
      <c r="X891" s="68" t="str">
        <f>IF(IFERROR(VLOOKUP(Members[[#This Row],[Subscriber SSN]],$C$7:X890,22,FALSE), "") = 0, "", IFERROR(VLOOKUP(Members[[#This Row],[Subscriber SSN]],$C$7:X890,22,FALSE), ""))</f>
        <v/>
      </c>
      <c r="Y891" s="68"/>
      <c r="Z891" s="72"/>
      <c r="AA891" s="69"/>
      <c r="AB891" s="69"/>
      <c r="AC891" s="70"/>
      <c r="AD891" s="110">
        <f t="shared" si="26"/>
        <v>45292</v>
      </c>
      <c r="AE891" s="69"/>
      <c r="AF891" s="69"/>
      <c r="AG891" s="71"/>
      <c r="AH891" s="69"/>
      <c r="AI891" s="69"/>
      <c r="AJ891" s="69"/>
      <c r="AK891" s="69"/>
      <c r="AL891" s="69"/>
      <c r="AM891" s="69"/>
      <c r="AN891" s="69"/>
      <c r="AO891" s="69"/>
      <c r="AP891" s="73"/>
      <c r="AQ891" s="73"/>
      <c r="AR891" s="73"/>
      <c r="AS891" s="73"/>
      <c r="AT891" s="73"/>
      <c r="AU891" s="73"/>
      <c r="AV891" s="73"/>
      <c r="AW891" s="73"/>
      <c r="AX891" s="73"/>
      <c r="AY891" s="73"/>
      <c r="AZ891" s="73"/>
      <c r="BA891" s="73"/>
      <c r="BB891" s="73"/>
      <c r="BC891" s="74"/>
      <c r="BD891" s="222" t="str">
        <f t="shared" si="27"/>
        <v xml:space="preserve"> </v>
      </c>
      <c r="BE891" s="76">
        <f ca="1">Validation!H891</f>
        <v>2</v>
      </c>
      <c r="BF891" t="str">
        <f ca="1">Validation!I891</f>
        <v/>
      </c>
      <c r="BJ891" t="str">
        <f>IF(AND(ISBLANK(Members[[#This Row],[DependentSSN]]),NOT(ISBLANK(Members[[#This Row],[MedicalPolicy]]))), "CoverageLevels", "Waivers")</f>
        <v>Waivers</v>
      </c>
      <c r="BK891" t="str">
        <f>IF(AND(ISBLANK(Members[[#This Row],[DependentSSN]]),NOT(ISBLANK(Members[[#This Row],[Dental Policy]]))), "CoverageLevels", "Waivers")</f>
        <v>Waivers</v>
      </c>
      <c r="BL891" t="str">
        <f>IF(AND(ISBLANK(Members[[#This Row],[DependentSSN]]),NOT(ISBLANK(Members[[#This Row],[VisionPolicy]]))), "CoverageLevels", "Waivers")</f>
        <v>Waivers</v>
      </c>
      <c r="BM891">
        <f t="array" ref="BM891">A890</f>
        <v>0</v>
      </c>
    </row>
    <row r="892" spans="2:65" x14ac:dyDescent="0.25">
      <c r="B892" s="67"/>
      <c r="C892" s="68"/>
      <c r="D892" s="68"/>
      <c r="E892" s="69"/>
      <c r="F892" s="68"/>
      <c r="G892" s="69"/>
      <c r="H892" s="68"/>
      <c r="I892" s="68"/>
      <c r="J892" s="70"/>
      <c r="K892" s="68"/>
      <c r="L892" s="68"/>
      <c r="M892" s="71"/>
      <c r="N892" s="69"/>
      <c r="O892" s="69"/>
      <c r="P892" s="69"/>
      <c r="Q892" s="69"/>
      <c r="R892" s="69"/>
      <c r="S892" s="69"/>
      <c r="T892" s="68" t="str">
        <f>IF(IFERROR(VLOOKUP(Members[[#This Row],[Subscriber SSN]],$C$7:T891,18,FALSE), "") = 0, "",IFERROR(VLOOKUP(Members[[#This Row],[Subscriber SSN]],$C$7:T891,18,FALSE), ""))</f>
        <v/>
      </c>
      <c r="U892" s="68" t="str">
        <f>IF(IFERROR(VLOOKUP(Members[[#This Row],[Subscriber SSN]],$C$7:U891,19,FALSE), "") = 0, "",IFERROR(VLOOKUP(Members[[#This Row],[Subscriber SSN]],$C$7:U891,19,FALSE), ""))</f>
        <v/>
      </c>
      <c r="V892" s="69" t="str">
        <f>IF(IFERROR(VLOOKUP(Members[[#This Row],[Subscriber SSN]],$C$7:V891,20,FALSE), "") = 0, "", IFERROR(VLOOKUP(Members[[#This Row],[Subscriber SSN]],$C$7:V891,20,FALSE), ""))</f>
        <v/>
      </c>
      <c r="W892" s="68" t="str">
        <f>IF(IFERROR(VLOOKUP(Members[[#This Row],[Subscriber SSN]],$C$7:W891,21,FALSE), "") = 0, "", IFERROR(VLOOKUP(Members[[#This Row],[Subscriber SSN]],$C$7:W891,21,FALSE), ""))</f>
        <v/>
      </c>
      <c r="X892" s="68" t="str">
        <f>IF(IFERROR(VLOOKUP(Members[[#This Row],[Subscriber SSN]],$C$7:X891,22,FALSE), "") = 0, "", IFERROR(VLOOKUP(Members[[#This Row],[Subscriber SSN]],$C$7:X891,22,FALSE), ""))</f>
        <v/>
      </c>
      <c r="Y892" s="68"/>
      <c r="Z892" s="72"/>
      <c r="AA892" s="69"/>
      <c r="AB892" s="69"/>
      <c r="AC892" s="70"/>
      <c r="AD892" s="110">
        <f t="shared" si="26"/>
        <v>45292</v>
      </c>
      <c r="AE892" s="69"/>
      <c r="AF892" s="69"/>
      <c r="AG892" s="71"/>
      <c r="AH892" s="69"/>
      <c r="AI892" s="69"/>
      <c r="AJ892" s="69"/>
      <c r="AK892" s="69"/>
      <c r="AL892" s="69"/>
      <c r="AM892" s="69"/>
      <c r="AN892" s="69"/>
      <c r="AO892" s="69"/>
      <c r="AP892" s="73"/>
      <c r="AQ892" s="73"/>
      <c r="AR892" s="73"/>
      <c r="AS892" s="73"/>
      <c r="AT892" s="73"/>
      <c r="AU892" s="73"/>
      <c r="AV892" s="73"/>
      <c r="AW892" s="73"/>
      <c r="AX892" s="73"/>
      <c r="AY892" s="73"/>
      <c r="AZ892" s="73"/>
      <c r="BA892" s="73"/>
      <c r="BB892" s="73"/>
      <c r="BC892" s="74"/>
      <c r="BD892" s="222" t="str">
        <f t="shared" si="27"/>
        <v xml:space="preserve"> </v>
      </c>
      <c r="BE892" s="76">
        <f ca="1">Validation!H892</f>
        <v>2</v>
      </c>
      <c r="BF892" t="str">
        <f ca="1">Validation!I892</f>
        <v/>
      </c>
      <c r="BJ892" t="str">
        <f>IF(AND(ISBLANK(Members[[#This Row],[DependentSSN]]),NOT(ISBLANK(Members[[#This Row],[MedicalPolicy]]))), "CoverageLevels", "Waivers")</f>
        <v>Waivers</v>
      </c>
      <c r="BK892" t="str">
        <f>IF(AND(ISBLANK(Members[[#This Row],[DependentSSN]]),NOT(ISBLANK(Members[[#This Row],[Dental Policy]]))), "CoverageLevels", "Waivers")</f>
        <v>Waivers</v>
      </c>
      <c r="BL892" t="str">
        <f>IF(AND(ISBLANK(Members[[#This Row],[DependentSSN]]),NOT(ISBLANK(Members[[#This Row],[VisionPolicy]]))), "CoverageLevels", "Waivers")</f>
        <v>Waivers</v>
      </c>
      <c r="BM892">
        <f t="array" ref="BM892">A891</f>
        <v>0</v>
      </c>
    </row>
    <row r="893" spans="2:65" x14ac:dyDescent="0.25">
      <c r="B893" s="67"/>
      <c r="C893" s="68"/>
      <c r="D893" s="68"/>
      <c r="E893" s="69"/>
      <c r="F893" s="68"/>
      <c r="G893" s="69"/>
      <c r="H893" s="68"/>
      <c r="I893" s="68"/>
      <c r="J893" s="70"/>
      <c r="K893" s="68"/>
      <c r="L893" s="68"/>
      <c r="M893" s="71"/>
      <c r="N893" s="69"/>
      <c r="O893" s="69"/>
      <c r="P893" s="69"/>
      <c r="Q893" s="69"/>
      <c r="R893" s="69"/>
      <c r="S893" s="69"/>
      <c r="T893" s="68" t="str">
        <f>IF(IFERROR(VLOOKUP(Members[[#This Row],[Subscriber SSN]],$C$7:T892,18,FALSE), "") = 0, "",IFERROR(VLOOKUP(Members[[#This Row],[Subscriber SSN]],$C$7:T892,18,FALSE), ""))</f>
        <v/>
      </c>
      <c r="U893" s="68" t="str">
        <f>IF(IFERROR(VLOOKUP(Members[[#This Row],[Subscriber SSN]],$C$7:U892,19,FALSE), "") = 0, "",IFERROR(VLOOKUP(Members[[#This Row],[Subscriber SSN]],$C$7:U892,19,FALSE), ""))</f>
        <v/>
      </c>
      <c r="V893" s="69" t="str">
        <f>IF(IFERROR(VLOOKUP(Members[[#This Row],[Subscriber SSN]],$C$7:V892,20,FALSE), "") = 0, "", IFERROR(VLOOKUP(Members[[#This Row],[Subscriber SSN]],$C$7:V892,20,FALSE), ""))</f>
        <v/>
      </c>
      <c r="W893" s="68" t="str">
        <f>IF(IFERROR(VLOOKUP(Members[[#This Row],[Subscriber SSN]],$C$7:W892,21,FALSE), "") = 0, "", IFERROR(VLOOKUP(Members[[#This Row],[Subscriber SSN]],$C$7:W892,21,FALSE), ""))</f>
        <v/>
      </c>
      <c r="X893" s="68" t="str">
        <f>IF(IFERROR(VLOOKUP(Members[[#This Row],[Subscriber SSN]],$C$7:X892,22,FALSE), "") = 0, "", IFERROR(VLOOKUP(Members[[#This Row],[Subscriber SSN]],$C$7:X892,22,FALSE), ""))</f>
        <v/>
      </c>
      <c r="Y893" s="68"/>
      <c r="Z893" s="72"/>
      <c r="AA893" s="69"/>
      <c r="AB893" s="69"/>
      <c r="AC893" s="70"/>
      <c r="AD893" s="110">
        <f t="shared" si="26"/>
        <v>45292</v>
      </c>
      <c r="AE893" s="69"/>
      <c r="AF893" s="69"/>
      <c r="AG893" s="71"/>
      <c r="AH893" s="69"/>
      <c r="AI893" s="69"/>
      <c r="AJ893" s="69"/>
      <c r="AK893" s="69"/>
      <c r="AL893" s="69"/>
      <c r="AM893" s="69"/>
      <c r="AN893" s="69"/>
      <c r="AO893" s="69"/>
      <c r="AP893" s="73"/>
      <c r="AQ893" s="73"/>
      <c r="AR893" s="73"/>
      <c r="AS893" s="73"/>
      <c r="AT893" s="73"/>
      <c r="AU893" s="73"/>
      <c r="AV893" s="73"/>
      <c r="AW893" s="73"/>
      <c r="AX893" s="73"/>
      <c r="AY893" s="73"/>
      <c r="AZ893" s="73"/>
      <c r="BA893" s="73"/>
      <c r="BB893" s="73"/>
      <c r="BC893" s="74"/>
      <c r="BD893" s="222" t="str">
        <f t="shared" si="27"/>
        <v xml:space="preserve"> </v>
      </c>
      <c r="BE893" s="76">
        <f ca="1">Validation!H893</f>
        <v>2</v>
      </c>
      <c r="BF893" t="str">
        <f ca="1">Validation!I893</f>
        <v/>
      </c>
      <c r="BJ893" t="str">
        <f>IF(AND(ISBLANK(Members[[#This Row],[DependentSSN]]),NOT(ISBLANK(Members[[#This Row],[MedicalPolicy]]))), "CoverageLevels", "Waivers")</f>
        <v>Waivers</v>
      </c>
      <c r="BK893" t="str">
        <f>IF(AND(ISBLANK(Members[[#This Row],[DependentSSN]]),NOT(ISBLANK(Members[[#This Row],[Dental Policy]]))), "CoverageLevels", "Waivers")</f>
        <v>Waivers</v>
      </c>
      <c r="BL893" t="str">
        <f>IF(AND(ISBLANK(Members[[#This Row],[DependentSSN]]),NOT(ISBLANK(Members[[#This Row],[VisionPolicy]]))), "CoverageLevels", "Waivers")</f>
        <v>Waivers</v>
      </c>
      <c r="BM893">
        <f t="array" ref="BM893">A892</f>
        <v>0</v>
      </c>
    </row>
    <row r="894" spans="2:65" x14ac:dyDescent="0.25">
      <c r="B894" s="67"/>
      <c r="C894" s="68"/>
      <c r="D894" s="68"/>
      <c r="E894" s="69"/>
      <c r="F894" s="68"/>
      <c r="G894" s="69"/>
      <c r="H894" s="68"/>
      <c r="I894" s="68"/>
      <c r="J894" s="70"/>
      <c r="K894" s="68"/>
      <c r="L894" s="68"/>
      <c r="M894" s="71"/>
      <c r="N894" s="69"/>
      <c r="O894" s="69"/>
      <c r="P894" s="69"/>
      <c r="Q894" s="69"/>
      <c r="R894" s="69"/>
      <c r="S894" s="69"/>
      <c r="T894" s="68" t="str">
        <f>IF(IFERROR(VLOOKUP(Members[[#This Row],[Subscriber SSN]],$C$7:T893,18,FALSE), "") = 0, "",IFERROR(VLOOKUP(Members[[#This Row],[Subscriber SSN]],$C$7:T893,18,FALSE), ""))</f>
        <v/>
      </c>
      <c r="U894" s="68" t="str">
        <f>IF(IFERROR(VLOOKUP(Members[[#This Row],[Subscriber SSN]],$C$7:U893,19,FALSE), "") = 0, "",IFERROR(VLOOKUP(Members[[#This Row],[Subscriber SSN]],$C$7:U893,19,FALSE), ""))</f>
        <v/>
      </c>
      <c r="V894" s="69" t="str">
        <f>IF(IFERROR(VLOOKUP(Members[[#This Row],[Subscriber SSN]],$C$7:V893,20,FALSE), "") = 0, "", IFERROR(VLOOKUP(Members[[#This Row],[Subscriber SSN]],$C$7:V893,20,FALSE), ""))</f>
        <v/>
      </c>
      <c r="W894" s="68" t="str">
        <f>IF(IFERROR(VLOOKUP(Members[[#This Row],[Subscriber SSN]],$C$7:W893,21,FALSE), "") = 0, "", IFERROR(VLOOKUP(Members[[#This Row],[Subscriber SSN]],$C$7:W893,21,FALSE), ""))</f>
        <v/>
      </c>
      <c r="X894" s="68" t="str">
        <f>IF(IFERROR(VLOOKUP(Members[[#This Row],[Subscriber SSN]],$C$7:X893,22,FALSE), "") = 0, "", IFERROR(VLOOKUP(Members[[#This Row],[Subscriber SSN]],$C$7:X893,22,FALSE), ""))</f>
        <v/>
      </c>
      <c r="Y894" s="68"/>
      <c r="Z894" s="72"/>
      <c r="AA894" s="69"/>
      <c r="AB894" s="69"/>
      <c r="AC894" s="70"/>
      <c r="AD894" s="110">
        <f t="shared" si="26"/>
        <v>45292</v>
      </c>
      <c r="AE894" s="69"/>
      <c r="AF894" s="69"/>
      <c r="AG894" s="71"/>
      <c r="AH894" s="69"/>
      <c r="AI894" s="69"/>
      <c r="AJ894" s="69"/>
      <c r="AK894" s="69"/>
      <c r="AL894" s="69"/>
      <c r="AM894" s="69"/>
      <c r="AN894" s="69"/>
      <c r="AO894" s="69"/>
      <c r="AP894" s="73"/>
      <c r="AQ894" s="73"/>
      <c r="AR894" s="73"/>
      <c r="AS894" s="73"/>
      <c r="AT894" s="73"/>
      <c r="AU894" s="73"/>
      <c r="AV894" s="73"/>
      <c r="AW894" s="73"/>
      <c r="AX894" s="73"/>
      <c r="AY894" s="73"/>
      <c r="AZ894" s="73"/>
      <c r="BA894" s="73"/>
      <c r="BB894" s="73"/>
      <c r="BC894" s="74"/>
      <c r="BD894" s="222" t="str">
        <f t="shared" si="27"/>
        <v xml:space="preserve"> </v>
      </c>
      <c r="BE894" s="76">
        <f ca="1">Validation!H894</f>
        <v>2</v>
      </c>
      <c r="BF894" t="str">
        <f ca="1">Validation!I894</f>
        <v/>
      </c>
      <c r="BJ894" t="str">
        <f>IF(AND(ISBLANK(Members[[#This Row],[DependentSSN]]),NOT(ISBLANK(Members[[#This Row],[MedicalPolicy]]))), "CoverageLevels", "Waivers")</f>
        <v>Waivers</v>
      </c>
      <c r="BK894" t="str">
        <f>IF(AND(ISBLANK(Members[[#This Row],[DependentSSN]]),NOT(ISBLANK(Members[[#This Row],[Dental Policy]]))), "CoverageLevels", "Waivers")</f>
        <v>Waivers</v>
      </c>
      <c r="BL894" t="str">
        <f>IF(AND(ISBLANK(Members[[#This Row],[DependentSSN]]),NOT(ISBLANK(Members[[#This Row],[VisionPolicy]]))), "CoverageLevels", "Waivers")</f>
        <v>Waivers</v>
      </c>
      <c r="BM894">
        <f t="array" ref="BM894">A893</f>
        <v>0</v>
      </c>
    </row>
    <row r="895" spans="2:65" x14ac:dyDescent="0.25">
      <c r="B895" s="67"/>
      <c r="C895" s="68"/>
      <c r="D895" s="68"/>
      <c r="E895" s="69"/>
      <c r="F895" s="68"/>
      <c r="G895" s="69"/>
      <c r="H895" s="68"/>
      <c r="I895" s="68"/>
      <c r="J895" s="70"/>
      <c r="K895" s="68"/>
      <c r="L895" s="68"/>
      <c r="M895" s="71"/>
      <c r="N895" s="69"/>
      <c r="O895" s="69"/>
      <c r="P895" s="69"/>
      <c r="Q895" s="69"/>
      <c r="R895" s="69"/>
      <c r="S895" s="69"/>
      <c r="T895" s="68" t="str">
        <f>IF(IFERROR(VLOOKUP(Members[[#This Row],[Subscriber SSN]],$C$7:T894,18,FALSE), "") = 0, "",IFERROR(VLOOKUP(Members[[#This Row],[Subscriber SSN]],$C$7:T894,18,FALSE), ""))</f>
        <v/>
      </c>
      <c r="U895" s="68" t="str">
        <f>IF(IFERROR(VLOOKUP(Members[[#This Row],[Subscriber SSN]],$C$7:U894,19,FALSE), "") = 0, "",IFERROR(VLOOKUP(Members[[#This Row],[Subscriber SSN]],$C$7:U894,19,FALSE), ""))</f>
        <v/>
      </c>
      <c r="V895" s="69" t="str">
        <f>IF(IFERROR(VLOOKUP(Members[[#This Row],[Subscriber SSN]],$C$7:V894,20,FALSE), "") = 0, "", IFERROR(VLOOKUP(Members[[#This Row],[Subscriber SSN]],$C$7:V894,20,FALSE), ""))</f>
        <v/>
      </c>
      <c r="W895" s="68" t="str">
        <f>IF(IFERROR(VLOOKUP(Members[[#This Row],[Subscriber SSN]],$C$7:W894,21,FALSE), "") = 0, "", IFERROR(VLOOKUP(Members[[#This Row],[Subscriber SSN]],$C$7:W894,21,FALSE), ""))</f>
        <v/>
      </c>
      <c r="X895" s="68" t="str">
        <f>IF(IFERROR(VLOOKUP(Members[[#This Row],[Subscriber SSN]],$C$7:X894,22,FALSE), "") = 0, "", IFERROR(VLOOKUP(Members[[#This Row],[Subscriber SSN]],$C$7:X894,22,FALSE), ""))</f>
        <v/>
      </c>
      <c r="Y895" s="68"/>
      <c r="Z895" s="72"/>
      <c r="AA895" s="69"/>
      <c r="AB895" s="69"/>
      <c r="AC895" s="70"/>
      <c r="AD895" s="110">
        <f t="shared" si="26"/>
        <v>45292</v>
      </c>
      <c r="AE895" s="69"/>
      <c r="AF895" s="69"/>
      <c r="AG895" s="71"/>
      <c r="AH895" s="69"/>
      <c r="AI895" s="69"/>
      <c r="AJ895" s="69"/>
      <c r="AK895" s="69"/>
      <c r="AL895" s="69"/>
      <c r="AM895" s="69"/>
      <c r="AN895" s="69"/>
      <c r="AO895" s="69"/>
      <c r="AP895" s="73"/>
      <c r="AQ895" s="73"/>
      <c r="AR895" s="73"/>
      <c r="AS895" s="73"/>
      <c r="AT895" s="73"/>
      <c r="AU895" s="73"/>
      <c r="AV895" s="73"/>
      <c r="AW895" s="73"/>
      <c r="AX895" s="73"/>
      <c r="AY895" s="73"/>
      <c r="AZ895" s="73"/>
      <c r="BA895" s="73"/>
      <c r="BB895" s="73"/>
      <c r="BC895" s="74"/>
      <c r="BD895" s="222" t="str">
        <f t="shared" si="27"/>
        <v xml:space="preserve"> </v>
      </c>
      <c r="BE895" s="76">
        <f ca="1">Validation!H895</f>
        <v>2</v>
      </c>
      <c r="BF895" t="str">
        <f ca="1">Validation!I895</f>
        <v/>
      </c>
      <c r="BJ895" t="str">
        <f>IF(AND(ISBLANK(Members[[#This Row],[DependentSSN]]),NOT(ISBLANK(Members[[#This Row],[MedicalPolicy]]))), "CoverageLevels", "Waivers")</f>
        <v>Waivers</v>
      </c>
      <c r="BK895" t="str">
        <f>IF(AND(ISBLANK(Members[[#This Row],[DependentSSN]]),NOT(ISBLANK(Members[[#This Row],[Dental Policy]]))), "CoverageLevels", "Waivers")</f>
        <v>Waivers</v>
      </c>
      <c r="BL895" t="str">
        <f>IF(AND(ISBLANK(Members[[#This Row],[DependentSSN]]),NOT(ISBLANK(Members[[#This Row],[VisionPolicy]]))), "CoverageLevels", "Waivers")</f>
        <v>Waivers</v>
      </c>
      <c r="BM895">
        <f t="array" ref="BM895">A894</f>
        <v>0</v>
      </c>
    </row>
    <row r="896" spans="2:65" x14ac:dyDescent="0.25">
      <c r="B896" s="67"/>
      <c r="C896" s="68"/>
      <c r="D896" s="68"/>
      <c r="E896" s="69"/>
      <c r="F896" s="68"/>
      <c r="G896" s="69"/>
      <c r="H896" s="68"/>
      <c r="I896" s="68"/>
      <c r="J896" s="70"/>
      <c r="K896" s="68"/>
      <c r="L896" s="68"/>
      <c r="M896" s="71"/>
      <c r="N896" s="69"/>
      <c r="O896" s="69"/>
      <c r="P896" s="69"/>
      <c r="Q896" s="69"/>
      <c r="R896" s="69"/>
      <c r="S896" s="69"/>
      <c r="T896" s="68" t="str">
        <f>IF(IFERROR(VLOOKUP(Members[[#This Row],[Subscriber SSN]],$C$7:T895,18,FALSE), "") = 0, "",IFERROR(VLOOKUP(Members[[#This Row],[Subscriber SSN]],$C$7:T895,18,FALSE), ""))</f>
        <v/>
      </c>
      <c r="U896" s="68" t="str">
        <f>IF(IFERROR(VLOOKUP(Members[[#This Row],[Subscriber SSN]],$C$7:U895,19,FALSE), "") = 0, "",IFERROR(VLOOKUP(Members[[#This Row],[Subscriber SSN]],$C$7:U895,19,FALSE), ""))</f>
        <v/>
      </c>
      <c r="V896" s="69" t="str">
        <f>IF(IFERROR(VLOOKUP(Members[[#This Row],[Subscriber SSN]],$C$7:V895,20,FALSE), "") = 0, "", IFERROR(VLOOKUP(Members[[#This Row],[Subscriber SSN]],$C$7:V895,20,FALSE), ""))</f>
        <v/>
      </c>
      <c r="W896" s="68" t="str">
        <f>IF(IFERROR(VLOOKUP(Members[[#This Row],[Subscriber SSN]],$C$7:W895,21,FALSE), "") = 0, "", IFERROR(VLOOKUP(Members[[#This Row],[Subscriber SSN]],$C$7:W895,21,FALSE), ""))</f>
        <v/>
      </c>
      <c r="X896" s="68" t="str">
        <f>IF(IFERROR(VLOOKUP(Members[[#This Row],[Subscriber SSN]],$C$7:X895,22,FALSE), "") = 0, "", IFERROR(VLOOKUP(Members[[#This Row],[Subscriber SSN]],$C$7:X895,22,FALSE), ""))</f>
        <v/>
      </c>
      <c r="Y896" s="68"/>
      <c r="Z896" s="72"/>
      <c r="AA896" s="69"/>
      <c r="AB896" s="69"/>
      <c r="AC896" s="70"/>
      <c r="AD896" s="110">
        <f t="shared" si="26"/>
        <v>45292</v>
      </c>
      <c r="AE896" s="69"/>
      <c r="AF896" s="69"/>
      <c r="AG896" s="71"/>
      <c r="AH896" s="69"/>
      <c r="AI896" s="69"/>
      <c r="AJ896" s="69"/>
      <c r="AK896" s="69"/>
      <c r="AL896" s="69"/>
      <c r="AM896" s="69"/>
      <c r="AN896" s="69"/>
      <c r="AO896" s="69"/>
      <c r="AP896" s="73"/>
      <c r="AQ896" s="73"/>
      <c r="AR896" s="73"/>
      <c r="AS896" s="73"/>
      <c r="AT896" s="73"/>
      <c r="AU896" s="73"/>
      <c r="AV896" s="73"/>
      <c r="AW896" s="73"/>
      <c r="AX896" s="73"/>
      <c r="AY896" s="73"/>
      <c r="AZ896" s="73"/>
      <c r="BA896" s="73"/>
      <c r="BB896" s="73"/>
      <c r="BC896" s="74"/>
      <c r="BD896" s="222" t="str">
        <f t="shared" si="27"/>
        <v xml:space="preserve"> </v>
      </c>
      <c r="BE896" s="76">
        <f ca="1">Validation!H896</f>
        <v>2</v>
      </c>
      <c r="BF896" t="str">
        <f ca="1">Validation!I896</f>
        <v/>
      </c>
      <c r="BJ896" t="str">
        <f>IF(AND(ISBLANK(Members[[#This Row],[DependentSSN]]),NOT(ISBLANK(Members[[#This Row],[MedicalPolicy]]))), "CoverageLevels", "Waivers")</f>
        <v>Waivers</v>
      </c>
      <c r="BK896" t="str">
        <f>IF(AND(ISBLANK(Members[[#This Row],[DependentSSN]]),NOT(ISBLANK(Members[[#This Row],[Dental Policy]]))), "CoverageLevels", "Waivers")</f>
        <v>Waivers</v>
      </c>
      <c r="BL896" t="str">
        <f>IF(AND(ISBLANK(Members[[#This Row],[DependentSSN]]),NOT(ISBLANK(Members[[#This Row],[VisionPolicy]]))), "CoverageLevels", "Waivers")</f>
        <v>Waivers</v>
      </c>
      <c r="BM896">
        <f t="array" ref="BM896">A895</f>
        <v>0</v>
      </c>
    </row>
    <row r="897" spans="2:65" x14ac:dyDescent="0.25">
      <c r="B897" s="67"/>
      <c r="C897" s="68"/>
      <c r="D897" s="68"/>
      <c r="E897" s="69"/>
      <c r="F897" s="68"/>
      <c r="G897" s="69"/>
      <c r="H897" s="68"/>
      <c r="I897" s="68"/>
      <c r="J897" s="70"/>
      <c r="K897" s="68"/>
      <c r="L897" s="68"/>
      <c r="M897" s="71"/>
      <c r="N897" s="69"/>
      <c r="O897" s="69"/>
      <c r="P897" s="69"/>
      <c r="Q897" s="69"/>
      <c r="R897" s="69"/>
      <c r="S897" s="69"/>
      <c r="T897" s="68" t="str">
        <f>IF(IFERROR(VLOOKUP(Members[[#This Row],[Subscriber SSN]],$C$7:T896,18,FALSE), "") = 0, "",IFERROR(VLOOKUP(Members[[#This Row],[Subscriber SSN]],$C$7:T896,18,FALSE), ""))</f>
        <v/>
      </c>
      <c r="U897" s="68" t="str">
        <f>IF(IFERROR(VLOOKUP(Members[[#This Row],[Subscriber SSN]],$C$7:U896,19,FALSE), "") = 0, "",IFERROR(VLOOKUP(Members[[#This Row],[Subscriber SSN]],$C$7:U896,19,FALSE), ""))</f>
        <v/>
      </c>
      <c r="V897" s="69" t="str">
        <f>IF(IFERROR(VLOOKUP(Members[[#This Row],[Subscriber SSN]],$C$7:V896,20,FALSE), "") = 0, "", IFERROR(VLOOKUP(Members[[#This Row],[Subscriber SSN]],$C$7:V896,20,FALSE), ""))</f>
        <v/>
      </c>
      <c r="W897" s="68" t="str">
        <f>IF(IFERROR(VLOOKUP(Members[[#This Row],[Subscriber SSN]],$C$7:W896,21,FALSE), "") = 0, "", IFERROR(VLOOKUP(Members[[#This Row],[Subscriber SSN]],$C$7:W896,21,FALSE), ""))</f>
        <v/>
      </c>
      <c r="X897" s="68" t="str">
        <f>IF(IFERROR(VLOOKUP(Members[[#This Row],[Subscriber SSN]],$C$7:X896,22,FALSE), "") = 0, "", IFERROR(VLOOKUP(Members[[#This Row],[Subscriber SSN]],$C$7:X896,22,FALSE), ""))</f>
        <v/>
      </c>
      <c r="Y897" s="68"/>
      <c r="Z897" s="72"/>
      <c r="AA897" s="69"/>
      <c r="AB897" s="69"/>
      <c r="AC897" s="70"/>
      <c r="AD897" s="110">
        <f t="shared" si="26"/>
        <v>45292</v>
      </c>
      <c r="AE897" s="69"/>
      <c r="AF897" s="69"/>
      <c r="AG897" s="71"/>
      <c r="AH897" s="69"/>
      <c r="AI897" s="69"/>
      <c r="AJ897" s="69"/>
      <c r="AK897" s="69"/>
      <c r="AL897" s="69"/>
      <c r="AM897" s="69"/>
      <c r="AN897" s="69"/>
      <c r="AO897" s="69"/>
      <c r="AP897" s="73"/>
      <c r="AQ897" s="73"/>
      <c r="AR897" s="73"/>
      <c r="AS897" s="73"/>
      <c r="AT897" s="73"/>
      <c r="AU897" s="73"/>
      <c r="AV897" s="73"/>
      <c r="AW897" s="73"/>
      <c r="AX897" s="73"/>
      <c r="AY897" s="73"/>
      <c r="AZ897" s="73"/>
      <c r="BA897" s="73"/>
      <c r="BB897" s="73"/>
      <c r="BC897" s="74"/>
      <c r="BD897" s="222" t="str">
        <f t="shared" si="27"/>
        <v xml:space="preserve"> </v>
      </c>
      <c r="BE897" s="76">
        <f ca="1">Validation!H897</f>
        <v>2</v>
      </c>
      <c r="BF897" t="str">
        <f ca="1">Validation!I897</f>
        <v/>
      </c>
      <c r="BJ897" t="str">
        <f>IF(AND(ISBLANK(Members[[#This Row],[DependentSSN]]),NOT(ISBLANK(Members[[#This Row],[MedicalPolicy]]))), "CoverageLevels", "Waivers")</f>
        <v>Waivers</v>
      </c>
      <c r="BK897" t="str">
        <f>IF(AND(ISBLANK(Members[[#This Row],[DependentSSN]]),NOT(ISBLANK(Members[[#This Row],[Dental Policy]]))), "CoverageLevels", "Waivers")</f>
        <v>Waivers</v>
      </c>
      <c r="BL897" t="str">
        <f>IF(AND(ISBLANK(Members[[#This Row],[DependentSSN]]),NOT(ISBLANK(Members[[#This Row],[VisionPolicy]]))), "CoverageLevels", "Waivers")</f>
        <v>Waivers</v>
      </c>
      <c r="BM897">
        <f t="array" ref="BM897">A896</f>
        <v>0</v>
      </c>
    </row>
    <row r="898" spans="2:65" x14ac:dyDescent="0.25">
      <c r="B898" s="67"/>
      <c r="C898" s="68"/>
      <c r="D898" s="68"/>
      <c r="E898" s="69"/>
      <c r="F898" s="68"/>
      <c r="G898" s="69"/>
      <c r="H898" s="68"/>
      <c r="I898" s="68"/>
      <c r="J898" s="70"/>
      <c r="K898" s="68"/>
      <c r="L898" s="68"/>
      <c r="M898" s="71"/>
      <c r="N898" s="69"/>
      <c r="O898" s="69"/>
      <c r="P898" s="69"/>
      <c r="Q898" s="69"/>
      <c r="R898" s="69"/>
      <c r="S898" s="69"/>
      <c r="T898" s="68" t="str">
        <f>IF(IFERROR(VLOOKUP(Members[[#This Row],[Subscriber SSN]],$C$7:T897,18,FALSE), "") = 0, "",IFERROR(VLOOKUP(Members[[#This Row],[Subscriber SSN]],$C$7:T897,18,FALSE), ""))</f>
        <v/>
      </c>
      <c r="U898" s="68" t="str">
        <f>IF(IFERROR(VLOOKUP(Members[[#This Row],[Subscriber SSN]],$C$7:U897,19,FALSE), "") = 0, "",IFERROR(VLOOKUP(Members[[#This Row],[Subscriber SSN]],$C$7:U897,19,FALSE), ""))</f>
        <v/>
      </c>
      <c r="V898" s="69" t="str">
        <f>IF(IFERROR(VLOOKUP(Members[[#This Row],[Subscriber SSN]],$C$7:V897,20,FALSE), "") = 0, "", IFERROR(VLOOKUP(Members[[#This Row],[Subscriber SSN]],$C$7:V897,20,FALSE), ""))</f>
        <v/>
      </c>
      <c r="W898" s="68" t="str">
        <f>IF(IFERROR(VLOOKUP(Members[[#This Row],[Subscriber SSN]],$C$7:W897,21,FALSE), "") = 0, "", IFERROR(VLOOKUP(Members[[#This Row],[Subscriber SSN]],$C$7:W897,21,FALSE), ""))</f>
        <v/>
      </c>
      <c r="X898" s="68" t="str">
        <f>IF(IFERROR(VLOOKUP(Members[[#This Row],[Subscriber SSN]],$C$7:X897,22,FALSE), "") = 0, "", IFERROR(VLOOKUP(Members[[#This Row],[Subscriber SSN]],$C$7:X897,22,FALSE), ""))</f>
        <v/>
      </c>
      <c r="Y898" s="68"/>
      <c r="Z898" s="72"/>
      <c r="AA898" s="69"/>
      <c r="AB898" s="69"/>
      <c r="AC898" s="70"/>
      <c r="AD898" s="110">
        <f t="shared" si="26"/>
        <v>45292</v>
      </c>
      <c r="AE898" s="69"/>
      <c r="AF898" s="69"/>
      <c r="AG898" s="71"/>
      <c r="AH898" s="69"/>
      <c r="AI898" s="69"/>
      <c r="AJ898" s="69"/>
      <c r="AK898" s="69"/>
      <c r="AL898" s="69"/>
      <c r="AM898" s="69"/>
      <c r="AN898" s="69"/>
      <c r="AO898" s="69"/>
      <c r="AP898" s="73"/>
      <c r="AQ898" s="73"/>
      <c r="AR898" s="73"/>
      <c r="AS898" s="73"/>
      <c r="AT898" s="73"/>
      <c r="AU898" s="73"/>
      <c r="AV898" s="73"/>
      <c r="AW898" s="73"/>
      <c r="AX898" s="73"/>
      <c r="AY898" s="73"/>
      <c r="AZ898" s="73"/>
      <c r="BA898" s="73"/>
      <c r="BB898" s="73"/>
      <c r="BC898" s="74"/>
      <c r="BD898" s="222" t="str">
        <f t="shared" si="27"/>
        <v xml:space="preserve"> </v>
      </c>
      <c r="BE898" s="76">
        <f ca="1">Validation!H898</f>
        <v>2</v>
      </c>
      <c r="BF898" t="str">
        <f ca="1">Validation!I898</f>
        <v/>
      </c>
      <c r="BJ898" t="str">
        <f>IF(AND(ISBLANK(Members[[#This Row],[DependentSSN]]),NOT(ISBLANK(Members[[#This Row],[MedicalPolicy]]))), "CoverageLevels", "Waivers")</f>
        <v>Waivers</v>
      </c>
      <c r="BK898" t="str">
        <f>IF(AND(ISBLANK(Members[[#This Row],[DependentSSN]]),NOT(ISBLANK(Members[[#This Row],[Dental Policy]]))), "CoverageLevels", "Waivers")</f>
        <v>Waivers</v>
      </c>
      <c r="BL898" t="str">
        <f>IF(AND(ISBLANK(Members[[#This Row],[DependentSSN]]),NOT(ISBLANK(Members[[#This Row],[VisionPolicy]]))), "CoverageLevels", "Waivers")</f>
        <v>Waivers</v>
      </c>
      <c r="BM898">
        <f t="array" ref="BM898">A897</f>
        <v>0</v>
      </c>
    </row>
    <row r="899" spans="2:65" x14ac:dyDescent="0.25">
      <c r="B899" s="67"/>
      <c r="C899" s="68"/>
      <c r="D899" s="68"/>
      <c r="E899" s="69"/>
      <c r="F899" s="68"/>
      <c r="G899" s="69"/>
      <c r="H899" s="68"/>
      <c r="I899" s="68"/>
      <c r="J899" s="70"/>
      <c r="K899" s="68"/>
      <c r="L899" s="68"/>
      <c r="M899" s="71"/>
      <c r="N899" s="69"/>
      <c r="O899" s="69"/>
      <c r="P899" s="69"/>
      <c r="Q899" s="69"/>
      <c r="R899" s="69"/>
      <c r="S899" s="69"/>
      <c r="T899" s="68" t="str">
        <f>IF(IFERROR(VLOOKUP(Members[[#This Row],[Subscriber SSN]],$C$7:T898,18,FALSE), "") = 0, "",IFERROR(VLOOKUP(Members[[#This Row],[Subscriber SSN]],$C$7:T898,18,FALSE), ""))</f>
        <v/>
      </c>
      <c r="U899" s="68" t="str">
        <f>IF(IFERROR(VLOOKUP(Members[[#This Row],[Subscriber SSN]],$C$7:U898,19,FALSE), "") = 0, "",IFERROR(VLOOKUP(Members[[#This Row],[Subscriber SSN]],$C$7:U898,19,FALSE), ""))</f>
        <v/>
      </c>
      <c r="V899" s="69" t="str">
        <f>IF(IFERROR(VLOOKUP(Members[[#This Row],[Subscriber SSN]],$C$7:V898,20,FALSE), "") = 0, "", IFERROR(VLOOKUP(Members[[#This Row],[Subscriber SSN]],$C$7:V898,20,FALSE), ""))</f>
        <v/>
      </c>
      <c r="W899" s="68" t="str">
        <f>IF(IFERROR(VLOOKUP(Members[[#This Row],[Subscriber SSN]],$C$7:W898,21,FALSE), "") = 0, "", IFERROR(VLOOKUP(Members[[#This Row],[Subscriber SSN]],$C$7:W898,21,FALSE), ""))</f>
        <v/>
      </c>
      <c r="X899" s="68" t="str">
        <f>IF(IFERROR(VLOOKUP(Members[[#This Row],[Subscriber SSN]],$C$7:X898,22,FALSE), "") = 0, "", IFERROR(VLOOKUP(Members[[#This Row],[Subscriber SSN]],$C$7:X898,22,FALSE), ""))</f>
        <v/>
      </c>
      <c r="Y899" s="68"/>
      <c r="Z899" s="72"/>
      <c r="AA899" s="69"/>
      <c r="AB899" s="69"/>
      <c r="AC899" s="70"/>
      <c r="AD899" s="110">
        <f t="shared" si="26"/>
        <v>45292</v>
      </c>
      <c r="AE899" s="69"/>
      <c r="AF899" s="69"/>
      <c r="AG899" s="71"/>
      <c r="AH899" s="69"/>
      <c r="AI899" s="69"/>
      <c r="AJ899" s="69"/>
      <c r="AK899" s="69"/>
      <c r="AL899" s="69"/>
      <c r="AM899" s="69"/>
      <c r="AN899" s="69"/>
      <c r="AO899" s="69"/>
      <c r="AP899" s="73"/>
      <c r="AQ899" s="73"/>
      <c r="AR899" s="73"/>
      <c r="AS899" s="73"/>
      <c r="AT899" s="73"/>
      <c r="AU899" s="73"/>
      <c r="AV899" s="73"/>
      <c r="AW899" s="73"/>
      <c r="AX899" s="73"/>
      <c r="AY899" s="73"/>
      <c r="AZ899" s="73"/>
      <c r="BA899" s="73"/>
      <c r="BB899" s="73"/>
      <c r="BC899" s="74"/>
      <c r="BD899" s="222" t="str">
        <f t="shared" si="27"/>
        <v xml:space="preserve"> </v>
      </c>
      <c r="BE899" s="76">
        <f ca="1">Validation!H899</f>
        <v>2</v>
      </c>
      <c r="BF899" t="str">
        <f ca="1">Validation!I899</f>
        <v/>
      </c>
      <c r="BJ899" t="str">
        <f>IF(AND(ISBLANK(Members[[#This Row],[DependentSSN]]),NOT(ISBLANK(Members[[#This Row],[MedicalPolicy]]))), "CoverageLevels", "Waivers")</f>
        <v>Waivers</v>
      </c>
      <c r="BK899" t="str">
        <f>IF(AND(ISBLANK(Members[[#This Row],[DependentSSN]]),NOT(ISBLANK(Members[[#This Row],[Dental Policy]]))), "CoverageLevels", "Waivers")</f>
        <v>Waivers</v>
      </c>
      <c r="BL899" t="str">
        <f>IF(AND(ISBLANK(Members[[#This Row],[DependentSSN]]),NOT(ISBLANK(Members[[#This Row],[VisionPolicy]]))), "CoverageLevels", "Waivers")</f>
        <v>Waivers</v>
      </c>
      <c r="BM899">
        <f t="array" ref="BM899">A898</f>
        <v>0</v>
      </c>
    </row>
    <row r="900" spans="2:65" x14ac:dyDescent="0.25">
      <c r="B900" s="67"/>
      <c r="C900" s="68"/>
      <c r="D900" s="68"/>
      <c r="E900" s="69"/>
      <c r="F900" s="68"/>
      <c r="G900" s="69"/>
      <c r="H900" s="68"/>
      <c r="I900" s="68"/>
      <c r="J900" s="70"/>
      <c r="K900" s="68"/>
      <c r="L900" s="68"/>
      <c r="M900" s="71"/>
      <c r="N900" s="69"/>
      <c r="O900" s="69"/>
      <c r="P900" s="69"/>
      <c r="Q900" s="69"/>
      <c r="R900" s="69"/>
      <c r="S900" s="69"/>
      <c r="T900" s="68" t="str">
        <f>IF(IFERROR(VLOOKUP(Members[[#This Row],[Subscriber SSN]],$C$7:T899,18,FALSE), "") = 0, "",IFERROR(VLOOKUP(Members[[#This Row],[Subscriber SSN]],$C$7:T899,18,FALSE), ""))</f>
        <v/>
      </c>
      <c r="U900" s="68" t="str">
        <f>IF(IFERROR(VLOOKUP(Members[[#This Row],[Subscriber SSN]],$C$7:U899,19,FALSE), "") = 0, "",IFERROR(VLOOKUP(Members[[#This Row],[Subscriber SSN]],$C$7:U899,19,FALSE), ""))</f>
        <v/>
      </c>
      <c r="V900" s="69" t="str">
        <f>IF(IFERROR(VLOOKUP(Members[[#This Row],[Subscriber SSN]],$C$7:V899,20,FALSE), "") = 0, "", IFERROR(VLOOKUP(Members[[#This Row],[Subscriber SSN]],$C$7:V899,20,FALSE), ""))</f>
        <v/>
      </c>
      <c r="W900" s="68" t="str">
        <f>IF(IFERROR(VLOOKUP(Members[[#This Row],[Subscriber SSN]],$C$7:W899,21,FALSE), "") = 0, "", IFERROR(VLOOKUP(Members[[#This Row],[Subscriber SSN]],$C$7:W899,21,FALSE), ""))</f>
        <v/>
      </c>
      <c r="X900" s="68" t="str">
        <f>IF(IFERROR(VLOOKUP(Members[[#This Row],[Subscriber SSN]],$C$7:X899,22,FALSE), "") = 0, "", IFERROR(VLOOKUP(Members[[#This Row],[Subscriber SSN]],$C$7:X899,22,FALSE), ""))</f>
        <v/>
      </c>
      <c r="Y900" s="68"/>
      <c r="Z900" s="72"/>
      <c r="AA900" s="69"/>
      <c r="AB900" s="69"/>
      <c r="AC900" s="70"/>
      <c r="AD900" s="110">
        <f t="shared" si="26"/>
        <v>45292</v>
      </c>
      <c r="AE900" s="69"/>
      <c r="AF900" s="69"/>
      <c r="AG900" s="71"/>
      <c r="AH900" s="69"/>
      <c r="AI900" s="69"/>
      <c r="AJ900" s="69"/>
      <c r="AK900" s="69"/>
      <c r="AL900" s="69"/>
      <c r="AM900" s="69"/>
      <c r="AN900" s="69"/>
      <c r="AO900" s="69"/>
      <c r="AP900" s="73"/>
      <c r="AQ900" s="73"/>
      <c r="AR900" s="73"/>
      <c r="AS900" s="73"/>
      <c r="AT900" s="73"/>
      <c r="AU900" s="73"/>
      <c r="AV900" s="73"/>
      <c r="AW900" s="73"/>
      <c r="AX900" s="73"/>
      <c r="AY900" s="73"/>
      <c r="AZ900" s="73"/>
      <c r="BA900" s="73"/>
      <c r="BB900" s="73"/>
      <c r="BC900" s="74"/>
      <c r="BD900" s="222" t="str">
        <f t="shared" si="27"/>
        <v xml:space="preserve"> </v>
      </c>
      <c r="BE900" s="76">
        <f ca="1">Validation!H900</f>
        <v>2</v>
      </c>
      <c r="BF900" t="str">
        <f ca="1">Validation!I900</f>
        <v/>
      </c>
      <c r="BJ900" t="str">
        <f>IF(AND(ISBLANK(Members[[#This Row],[DependentSSN]]),NOT(ISBLANK(Members[[#This Row],[MedicalPolicy]]))), "CoverageLevels", "Waivers")</f>
        <v>Waivers</v>
      </c>
      <c r="BK900" t="str">
        <f>IF(AND(ISBLANK(Members[[#This Row],[DependentSSN]]),NOT(ISBLANK(Members[[#This Row],[Dental Policy]]))), "CoverageLevels", "Waivers")</f>
        <v>Waivers</v>
      </c>
      <c r="BL900" t="str">
        <f>IF(AND(ISBLANK(Members[[#This Row],[DependentSSN]]),NOT(ISBLANK(Members[[#This Row],[VisionPolicy]]))), "CoverageLevels", "Waivers")</f>
        <v>Waivers</v>
      </c>
      <c r="BM900">
        <f t="array" ref="BM900">A899</f>
        <v>0</v>
      </c>
    </row>
    <row r="901" spans="2:65" x14ac:dyDescent="0.25">
      <c r="B901" s="67"/>
      <c r="C901" s="68"/>
      <c r="D901" s="68"/>
      <c r="E901" s="69"/>
      <c r="F901" s="68"/>
      <c r="G901" s="69"/>
      <c r="H901" s="68"/>
      <c r="I901" s="68"/>
      <c r="J901" s="70"/>
      <c r="K901" s="68"/>
      <c r="L901" s="68"/>
      <c r="M901" s="71"/>
      <c r="N901" s="69"/>
      <c r="O901" s="69"/>
      <c r="P901" s="69"/>
      <c r="Q901" s="69"/>
      <c r="R901" s="69"/>
      <c r="S901" s="69"/>
      <c r="T901" s="68" t="str">
        <f>IF(IFERROR(VLOOKUP(Members[[#This Row],[Subscriber SSN]],$C$7:T900,18,FALSE), "") = 0, "",IFERROR(VLOOKUP(Members[[#This Row],[Subscriber SSN]],$C$7:T900,18,FALSE), ""))</f>
        <v/>
      </c>
      <c r="U901" s="68" t="str">
        <f>IF(IFERROR(VLOOKUP(Members[[#This Row],[Subscriber SSN]],$C$7:U900,19,FALSE), "") = 0, "",IFERROR(VLOOKUP(Members[[#This Row],[Subscriber SSN]],$C$7:U900,19,FALSE), ""))</f>
        <v/>
      </c>
      <c r="V901" s="69" t="str">
        <f>IF(IFERROR(VLOOKUP(Members[[#This Row],[Subscriber SSN]],$C$7:V900,20,FALSE), "") = 0, "", IFERROR(VLOOKUP(Members[[#This Row],[Subscriber SSN]],$C$7:V900,20,FALSE), ""))</f>
        <v/>
      </c>
      <c r="W901" s="68" t="str">
        <f>IF(IFERROR(VLOOKUP(Members[[#This Row],[Subscriber SSN]],$C$7:W900,21,FALSE), "") = 0, "", IFERROR(VLOOKUP(Members[[#This Row],[Subscriber SSN]],$C$7:W900,21,FALSE), ""))</f>
        <v/>
      </c>
      <c r="X901" s="68" t="str">
        <f>IF(IFERROR(VLOOKUP(Members[[#This Row],[Subscriber SSN]],$C$7:X900,22,FALSE), "") = 0, "", IFERROR(VLOOKUP(Members[[#This Row],[Subscriber SSN]],$C$7:X900,22,FALSE), ""))</f>
        <v/>
      </c>
      <c r="Y901" s="68"/>
      <c r="Z901" s="72"/>
      <c r="AA901" s="69"/>
      <c r="AB901" s="69"/>
      <c r="AC901" s="70"/>
      <c r="AD901" s="110">
        <f t="shared" si="26"/>
        <v>45292</v>
      </c>
      <c r="AE901" s="69"/>
      <c r="AF901" s="69"/>
      <c r="AG901" s="71"/>
      <c r="AH901" s="69"/>
      <c r="AI901" s="69"/>
      <c r="AJ901" s="69"/>
      <c r="AK901" s="69"/>
      <c r="AL901" s="69"/>
      <c r="AM901" s="69"/>
      <c r="AN901" s="69"/>
      <c r="AO901" s="69"/>
      <c r="AP901" s="73"/>
      <c r="AQ901" s="73"/>
      <c r="AR901" s="73"/>
      <c r="AS901" s="73"/>
      <c r="AT901" s="73"/>
      <c r="AU901" s="73"/>
      <c r="AV901" s="73"/>
      <c r="AW901" s="73"/>
      <c r="AX901" s="73"/>
      <c r="AY901" s="73"/>
      <c r="AZ901" s="73"/>
      <c r="BA901" s="73"/>
      <c r="BB901" s="73"/>
      <c r="BC901" s="74"/>
      <c r="BD901" s="222" t="str">
        <f t="shared" si="27"/>
        <v xml:space="preserve"> </v>
      </c>
      <c r="BE901" s="76">
        <f ca="1">Validation!H901</f>
        <v>2</v>
      </c>
      <c r="BF901" t="str">
        <f ca="1">Validation!I901</f>
        <v/>
      </c>
      <c r="BJ901" t="str">
        <f>IF(AND(ISBLANK(Members[[#This Row],[DependentSSN]]),NOT(ISBLANK(Members[[#This Row],[MedicalPolicy]]))), "CoverageLevels", "Waivers")</f>
        <v>Waivers</v>
      </c>
      <c r="BK901" t="str">
        <f>IF(AND(ISBLANK(Members[[#This Row],[DependentSSN]]),NOT(ISBLANK(Members[[#This Row],[Dental Policy]]))), "CoverageLevels", "Waivers")</f>
        <v>Waivers</v>
      </c>
      <c r="BL901" t="str">
        <f>IF(AND(ISBLANK(Members[[#This Row],[DependentSSN]]),NOT(ISBLANK(Members[[#This Row],[VisionPolicy]]))), "CoverageLevels", "Waivers")</f>
        <v>Waivers</v>
      </c>
      <c r="BM901">
        <f t="array" ref="BM901">A900</f>
        <v>0</v>
      </c>
    </row>
    <row r="902" spans="2:65" x14ac:dyDescent="0.25">
      <c r="B902" s="67"/>
      <c r="C902" s="68"/>
      <c r="D902" s="68"/>
      <c r="E902" s="69"/>
      <c r="F902" s="68"/>
      <c r="G902" s="69"/>
      <c r="H902" s="68"/>
      <c r="I902" s="68"/>
      <c r="J902" s="70"/>
      <c r="K902" s="68"/>
      <c r="L902" s="68"/>
      <c r="M902" s="71"/>
      <c r="N902" s="69"/>
      <c r="O902" s="69"/>
      <c r="P902" s="69"/>
      <c r="Q902" s="69"/>
      <c r="R902" s="69"/>
      <c r="S902" s="69"/>
      <c r="T902" s="68" t="str">
        <f>IF(IFERROR(VLOOKUP(Members[[#This Row],[Subscriber SSN]],$C$7:T901,18,FALSE), "") = 0, "",IFERROR(VLOOKUP(Members[[#This Row],[Subscriber SSN]],$C$7:T901,18,FALSE), ""))</f>
        <v/>
      </c>
      <c r="U902" s="68" t="str">
        <f>IF(IFERROR(VLOOKUP(Members[[#This Row],[Subscriber SSN]],$C$7:U901,19,FALSE), "") = 0, "",IFERROR(VLOOKUP(Members[[#This Row],[Subscriber SSN]],$C$7:U901,19,FALSE), ""))</f>
        <v/>
      </c>
      <c r="V902" s="69" t="str">
        <f>IF(IFERROR(VLOOKUP(Members[[#This Row],[Subscriber SSN]],$C$7:V901,20,FALSE), "") = 0, "", IFERROR(VLOOKUP(Members[[#This Row],[Subscriber SSN]],$C$7:V901,20,FALSE), ""))</f>
        <v/>
      </c>
      <c r="W902" s="68" t="str">
        <f>IF(IFERROR(VLOOKUP(Members[[#This Row],[Subscriber SSN]],$C$7:W901,21,FALSE), "") = 0, "", IFERROR(VLOOKUP(Members[[#This Row],[Subscriber SSN]],$C$7:W901,21,FALSE), ""))</f>
        <v/>
      </c>
      <c r="X902" s="68" t="str">
        <f>IF(IFERROR(VLOOKUP(Members[[#This Row],[Subscriber SSN]],$C$7:X901,22,FALSE), "") = 0, "", IFERROR(VLOOKUP(Members[[#This Row],[Subscriber SSN]],$C$7:X901,22,FALSE), ""))</f>
        <v/>
      </c>
      <c r="Y902" s="68"/>
      <c r="Z902" s="72"/>
      <c r="AA902" s="69"/>
      <c r="AB902" s="69"/>
      <c r="AC902" s="70"/>
      <c r="AD902" s="110">
        <f t="shared" si="26"/>
        <v>45292</v>
      </c>
      <c r="AE902" s="69"/>
      <c r="AF902" s="69"/>
      <c r="AG902" s="71"/>
      <c r="AH902" s="69"/>
      <c r="AI902" s="69"/>
      <c r="AJ902" s="69"/>
      <c r="AK902" s="69"/>
      <c r="AL902" s="69"/>
      <c r="AM902" s="69"/>
      <c r="AN902" s="69"/>
      <c r="AO902" s="69"/>
      <c r="AP902" s="73"/>
      <c r="AQ902" s="73"/>
      <c r="AR902" s="73"/>
      <c r="AS902" s="73"/>
      <c r="AT902" s="73"/>
      <c r="AU902" s="73"/>
      <c r="AV902" s="73"/>
      <c r="AW902" s="73"/>
      <c r="AX902" s="73"/>
      <c r="AY902" s="73"/>
      <c r="AZ902" s="73"/>
      <c r="BA902" s="73"/>
      <c r="BB902" s="73"/>
      <c r="BC902" s="74"/>
      <c r="BD902" s="222" t="str">
        <f t="shared" si="27"/>
        <v xml:space="preserve"> </v>
      </c>
      <c r="BE902" s="76">
        <f ca="1">Validation!H902</f>
        <v>2</v>
      </c>
      <c r="BF902" t="str">
        <f ca="1">Validation!I902</f>
        <v/>
      </c>
      <c r="BJ902" t="str">
        <f>IF(AND(ISBLANK(Members[[#This Row],[DependentSSN]]),NOT(ISBLANK(Members[[#This Row],[MedicalPolicy]]))), "CoverageLevels", "Waivers")</f>
        <v>Waivers</v>
      </c>
      <c r="BK902" t="str">
        <f>IF(AND(ISBLANK(Members[[#This Row],[DependentSSN]]),NOT(ISBLANK(Members[[#This Row],[Dental Policy]]))), "CoverageLevels", "Waivers")</f>
        <v>Waivers</v>
      </c>
      <c r="BL902" t="str">
        <f>IF(AND(ISBLANK(Members[[#This Row],[DependentSSN]]),NOT(ISBLANK(Members[[#This Row],[VisionPolicy]]))), "CoverageLevels", "Waivers")</f>
        <v>Waivers</v>
      </c>
      <c r="BM902">
        <f t="array" ref="BM902">A901</f>
        <v>0</v>
      </c>
    </row>
    <row r="903" spans="2:65" x14ac:dyDescent="0.25">
      <c r="B903" s="67"/>
      <c r="C903" s="68"/>
      <c r="D903" s="68"/>
      <c r="E903" s="69"/>
      <c r="F903" s="68"/>
      <c r="G903" s="69"/>
      <c r="H903" s="68"/>
      <c r="I903" s="68"/>
      <c r="J903" s="70"/>
      <c r="K903" s="68"/>
      <c r="L903" s="68"/>
      <c r="M903" s="71"/>
      <c r="N903" s="69"/>
      <c r="O903" s="69"/>
      <c r="P903" s="69"/>
      <c r="Q903" s="69"/>
      <c r="R903" s="69"/>
      <c r="S903" s="69"/>
      <c r="T903" s="68" t="str">
        <f>IF(IFERROR(VLOOKUP(Members[[#This Row],[Subscriber SSN]],$C$7:T902,18,FALSE), "") = 0, "",IFERROR(VLOOKUP(Members[[#This Row],[Subscriber SSN]],$C$7:T902,18,FALSE), ""))</f>
        <v/>
      </c>
      <c r="U903" s="68" t="str">
        <f>IF(IFERROR(VLOOKUP(Members[[#This Row],[Subscriber SSN]],$C$7:U902,19,FALSE), "") = 0, "",IFERROR(VLOOKUP(Members[[#This Row],[Subscriber SSN]],$C$7:U902,19,FALSE), ""))</f>
        <v/>
      </c>
      <c r="V903" s="69" t="str">
        <f>IF(IFERROR(VLOOKUP(Members[[#This Row],[Subscriber SSN]],$C$7:V902,20,FALSE), "") = 0, "", IFERROR(VLOOKUP(Members[[#This Row],[Subscriber SSN]],$C$7:V902,20,FALSE), ""))</f>
        <v/>
      </c>
      <c r="W903" s="68" t="str">
        <f>IF(IFERROR(VLOOKUP(Members[[#This Row],[Subscriber SSN]],$C$7:W902,21,FALSE), "") = 0, "", IFERROR(VLOOKUP(Members[[#This Row],[Subscriber SSN]],$C$7:W902,21,FALSE), ""))</f>
        <v/>
      </c>
      <c r="X903" s="68" t="str">
        <f>IF(IFERROR(VLOOKUP(Members[[#This Row],[Subscriber SSN]],$C$7:X902,22,FALSE), "") = 0, "", IFERROR(VLOOKUP(Members[[#This Row],[Subscriber SSN]],$C$7:X902,22,FALSE), ""))</f>
        <v/>
      </c>
      <c r="Y903" s="68"/>
      <c r="Z903" s="72"/>
      <c r="AA903" s="69"/>
      <c r="AB903" s="69"/>
      <c r="AC903" s="70"/>
      <c r="AD903" s="110">
        <f t="shared" ref="AD903:AD966" si="28">$B$2</f>
        <v>45292</v>
      </c>
      <c r="AE903" s="69"/>
      <c r="AF903" s="69"/>
      <c r="AG903" s="71"/>
      <c r="AH903" s="69"/>
      <c r="AI903" s="69"/>
      <c r="AJ903" s="69"/>
      <c r="AK903" s="69"/>
      <c r="AL903" s="69"/>
      <c r="AM903" s="69"/>
      <c r="AN903" s="69"/>
      <c r="AO903" s="69"/>
      <c r="AP903" s="73"/>
      <c r="AQ903" s="73"/>
      <c r="AR903" s="73"/>
      <c r="AS903" s="73"/>
      <c r="AT903" s="73"/>
      <c r="AU903" s="73"/>
      <c r="AV903" s="73"/>
      <c r="AW903" s="73"/>
      <c r="AX903" s="73"/>
      <c r="AY903" s="73"/>
      <c r="AZ903" s="73"/>
      <c r="BA903" s="73"/>
      <c r="BB903" s="73"/>
      <c r="BC903" s="74"/>
      <c r="BD903" s="222" t="str">
        <f t="shared" si="27"/>
        <v xml:space="preserve"> </v>
      </c>
      <c r="BE903" s="76">
        <f ca="1">Validation!H903</f>
        <v>2</v>
      </c>
      <c r="BF903" t="str">
        <f ca="1">Validation!I903</f>
        <v/>
      </c>
      <c r="BJ903" t="str">
        <f>IF(AND(ISBLANK(Members[[#This Row],[DependentSSN]]),NOT(ISBLANK(Members[[#This Row],[MedicalPolicy]]))), "CoverageLevels", "Waivers")</f>
        <v>Waivers</v>
      </c>
      <c r="BK903" t="str">
        <f>IF(AND(ISBLANK(Members[[#This Row],[DependentSSN]]),NOT(ISBLANK(Members[[#This Row],[Dental Policy]]))), "CoverageLevels", "Waivers")</f>
        <v>Waivers</v>
      </c>
      <c r="BL903" t="str">
        <f>IF(AND(ISBLANK(Members[[#This Row],[DependentSSN]]),NOT(ISBLANK(Members[[#This Row],[VisionPolicy]]))), "CoverageLevels", "Waivers")</f>
        <v>Waivers</v>
      </c>
      <c r="BM903">
        <f t="array" ref="BM903">A902</f>
        <v>0</v>
      </c>
    </row>
    <row r="904" spans="2:65" x14ac:dyDescent="0.25">
      <c r="B904" s="67"/>
      <c r="C904" s="68"/>
      <c r="D904" s="68"/>
      <c r="E904" s="69"/>
      <c r="F904" s="68"/>
      <c r="G904" s="69"/>
      <c r="H904" s="68"/>
      <c r="I904" s="68"/>
      <c r="J904" s="70"/>
      <c r="K904" s="68"/>
      <c r="L904" s="68"/>
      <c r="M904" s="71"/>
      <c r="N904" s="69"/>
      <c r="O904" s="69"/>
      <c r="P904" s="69"/>
      <c r="Q904" s="69"/>
      <c r="R904" s="69"/>
      <c r="S904" s="69"/>
      <c r="T904" s="68" t="str">
        <f>IF(IFERROR(VLOOKUP(Members[[#This Row],[Subscriber SSN]],$C$7:T903,18,FALSE), "") = 0, "",IFERROR(VLOOKUP(Members[[#This Row],[Subscriber SSN]],$C$7:T903,18,FALSE), ""))</f>
        <v/>
      </c>
      <c r="U904" s="68" t="str">
        <f>IF(IFERROR(VLOOKUP(Members[[#This Row],[Subscriber SSN]],$C$7:U903,19,FALSE), "") = 0, "",IFERROR(VLOOKUP(Members[[#This Row],[Subscriber SSN]],$C$7:U903,19,FALSE), ""))</f>
        <v/>
      </c>
      <c r="V904" s="69" t="str">
        <f>IF(IFERROR(VLOOKUP(Members[[#This Row],[Subscriber SSN]],$C$7:V903,20,FALSE), "") = 0, "", IFERROR(VLOOKUP(Members[[#This Row],[Subscriber SSN]],$C$7:V903,20,FALSE), ""))</f>
        <v/>
      </c>
      <c r="W904" s="68" t="str">
        <f>IF(IFERROR(VLOOKUP(Members[[#This Row],[Subscriber SSN]],$C$7:W903,21,FALSE), "") = 0, "", IFERROR(VLOOKUP(Members[[#This Row],[Subscriber SSN]],$C$7:W903,21,FALSE), ""))</f>
        <v/>
      </c>
      <c r="X904" s="68" t="str">
        <f>IF(IFERROR(VLOOKUP(Members[[#This Row],[Subscriber SSN]],$C$7:X903,22,FALSE), "") = 0, "", IFERROR(VLOOKUP(Members[[#This Row],[Subscriber SSN]],$C$7:X903,22,FALSE), ""))</f>
        <v/>
      </c>
      <c r="Y904" s="68"/>
      <c r="Z904" s="72"/>
      <c r="AA904" s="69"/>
      <c r="AB904" s="69"/>
      <c r="AC904" s="70"/>
      <c r="AD904" s="110">
        <f t="shared" si="28"/>
        <v>45292</v>
      </c>
      <c r="AE904" s="69"/>
      <c r="AF904" s="69"/>
      <c r="AG904" s="71"/>
      <c r="AH904" s="69"/>
      <c r="AI904" s="69"/>
      <c r="AJ904" s="69"/>
      <c r="AK904" s="69"/>
      <c r="AL904" s="69"/>
      <c r="AM904" s="69"/>
      <c r="AN904" s="69"/>
      <c r="AO904" s="69"/>
      <c r="AP904" s="73"/>
      <c r="AQ904" s="73"/>
      <c r="AR904" s="73"/>
      <c r="AS904" s="73"/>
      <c r="AT904" s="73"/>
      <c r="AU904" s="73"/>
      <c r="AV904" s="73"/>
      <c r="AW904" s="73"/>
      <c r="AX904" s="73"/>
      <c r="AY904" s="73"/>
      <c r="AZ904" s="73"/>
      <c r="BA904" s="73"/>
      <c r="BB904" s="73"/>
      <c r="BC904" s="74"/>
      <c r="BD904" s="222" t="str">
        <f t="shared" ref="BD904:BD967" si="29">IF(ISBLANK(J904)," ",ROUNDDOWN(YEARFRAC(AD904,(J904)),0))</f>
        <v xml:space="preserve"> </v>
      </c>
      <c r="BE904" s="76">
        <f ca="1">Validation!H904</f>
        <v>2</v>
      </c>
      <c r="BF904" t="str">
        <f ca="1">Validation!I904</f>
        <v/>
      </c>
      <c r="BJ904" t="str">
        <f>IF(AND(ISBLANK(Members[[#This Row],[DependentSSN]]),NOT(ISBLANK(Members[[#This Row],[MedicalPolicy]]))), "CoverageLevels", "Waivers")</f>
        <v>Waivers</v>
      </c>
      <c r="BK904" t="str">
        <f>IF(AND(ISBLANK(Members[[#This Row],[DependentSSN]]),NOT(ISBLANK(Members[[#This Row],[Dental Policy]]))), "CoverageLevels", "Waivers")</f>
        <v>Waivers</v>
      </c>
      <c r="BL904" t="str">
        <f>IF(AND(ISBLANK(Members[[#This Row],[DependentSSN]]),NOT(ISBLANK(Members[[#This Row],[VisionPolicy]]))), "CoverageLevels", "Waivers")</f>
        <v>Waivers</v>
      </c>
      <c r="BM904">
        <f t="array" ref="BM904">A903</f>
        <v>0</v>
      </c>
    </row>
    <row r="905" spans="2:65" x14ac:dyDescent="0.25">
      <c r="B905" s="67"/>
      <c r="C905" s="68"/>
      <c r="D905" s="68"/>
      <c r="E905" s="69"/>
      <c r="F905" s="68"/>
      <c r="G905" s="69"/>
      <c r="H905" s="68"/>
      <c r="I905" s="68"/>
      <c r="J905" s="70"/>
      <c r="K905" s="68"/>
      <c r="L905" s="68"/>
      <c r="M905" s="71"/>
      <c r="N905" s="69"/>
      <c r="O905" s="69"/>
      <c r="P905" s="69"/>
      <c r="Q905" s="69"/>
      <c r="R905" s="69"/>
      <c r="S905" s="69"/>
      <c r="T905" s="68" t="str">
        <f>IF(IFERROR(VLOOKUP(Members[[#This Row],[Subscriber SSN]],$C$7:T904,18,FALSE), "") = 0, "",IFERROR(VLOOKUP(Members[[#This Row],[Subscriber SSN]],$C$7:T904,18,FALSE), ""))</f>
        <v/>
      </c>
      <c r="U905" s="68" t="str">
        <f>IF(IFERROR(VLOOKUP(Members[[#This Row],[Subscriber SSN]],$C$7:U904,19,FALSE), "") = 0, "",IFERROR(VLOOKUP(Members[[#This Row],[Subscriber SSN]],$C$7:U904,19,FALSE), ""))</f>
        <v/>
      </c>
      <c r="V905" s="69" t="str">
        <f>IF(IFERROR(VLOOKUP(Members[[#This Row],[Subscriber SSN]],$C$7:V904,20,FALSE), "") = 0, "", IFERROR(VLOOKUP(Members[[#This Row],[Subscriber SSN]],$C$7:V904,20,FALSE), ""))</f>
        <v/>
      </c>
      <c r="W905" s="68" t="str">
        <f>IF(IFERROR(VLOOKUP(Members[[#This Row],[Subscriber SSN]],$C$7:W904,21,FALSE), "") = 0, "", IFERROR(VLOOKUP(Members[[#This Row],[Subscriber SSN]],$C$7:W904,21,FALSE), ""))</f>
        <v/>
      </c>
      <c r="X905" s="68" t="str">
        <f>IF(IFERROR(VLOOKUP(Members[[#This Row],[Subscriber SSN]],$C$7:X904,22,FALSE), "") = 0, "", IFERROR(VLOOKUP(Members[[#This Row],[Subscriber SSN]],$C$7:X904,22,FALSE), ""))</f>
        <v/>
      </c>
      <c r="Y905" s="68"/>
      <c r="Z905" s="72"/>
      <c r="AA905" s="69"/>
      <c r="AB905" s="69"/>
      <c r="AC905" s="70"/>
      <c r="AD905" s="110">
        <f t="shared" si="28"/>
        <v>45292</v>
      </c>
      <c r="AE905" s="69"/>
      <c r="AF905" s="69"/>
      <c r="AG905" s="71"/>
      <c r="AH905" s="69"/>
      <c r="AI905" s="69"/>
      <c r="AJ905" s="69"/>
      <c r="AK905" s="69"/>
      <c r="AL905" s="69"/>
      <c r="AM905" s="69"/>
      <c r="AN905" s="69"/>
      <c r="AO905" s="69"/>
      <c r="AP905" s="73"/>
      <c r="AQ905" s="73"/>
      <c r="AR905" s="73"/>
      <c r="AS905" s="73"/>
      <c r="AT905" s="73"/>
      <c r="AU905" s="73"/>
      <c r="AV905" s="73"/>
      <c r="AW905" s="73"/>
      <c r="AX905" s="73"/>
      <c r="AY905" s="73"/>
      <c r="AZ905" s="73"/>
      <c r="BA905" s="73"/>
      <c r="BB905" s="73"/>
      <c r="BC905" s="74"/>
      <c r="BD905" s="222" t="str">
        <f t="shared" si="29"/>
        <v xml:space="preserve"> </v>
      </c>
      <c r="BE905" s="76">
        <f ca="1">Validation!H905</f>
        <v>2</v>
      </c>
      <c r="BF905" t="str">
        <f ca="1">Validation!I905</f>
        <v/>
      </c>
      <c r="BJ905" t="str">
        <f>IF(AND(ISBLANK(Members[[#This Row],[DependentSSN]]),NOT(ISBLANK(Members[[#This Row],[MedicalPolicy]]))), "CoverageLevels", "Waivers")</f>
        <v>Waivers</v>
      </c>
      <c r="BK905" t="str">
        <f>IF(AND(ISBLANK(Members[[#This Row],[DependentSSN]]),NOT(ISBLANK(Members[[#This Row],[Dental Policy]]))), "CoverageLevels", "Waivers")</f>
        <v>Waivers</v>
      </c>
      <c r="BL905" t="str">
        <f>IF(AND(ISBLANK(Members[[#This Row],[DependentSSN]]),NOT(ISBLANK(Members[[#This Row],[VisionPolicy]]))), "CoverageLevels", "Waivers")</f>
        <v>Waivers</v>
      </c>
      <c r="BM905">
        <f t="array" ref="BM905">A904</f>
        <v>0</v>
      </c>
    </row>
    <row r="906" spans="2:65" x14ac:dyDescent="0.25">
      <c r="B906" s="67"/>
      <c r="C906" s="68"/>
      <c r="D906" s="68"/>
      <c r="E906" s="69"/>
      <c r="F906" s="68"/>
      <c r="G906" s="69"/>
      <c r="H906" s="68"/>
      <c r="I906" s="68"/>
      <c r="J906" s="70"/>
      <c r="K906" s="68"/>
      <c r="L906" s="68"/>
      <c r="M906" s="71"/>
      <c r="N906" s="69"/>
      <c r="O906" s="69"/>
      <c r="P906" s="69"/>
      <c r="Q906" s="69"/>
      <c r="R906" s="69"/>
      <c r="S906" s="69"/>
      <c r="T906" s="68" t="str">
        <f>IF(IFERROR(VLOOKUP(Members[[#This Row],[Subscriber SSN]],$C$7:T905,18,FALSE), "") = 0, "",IFERROR(VLOOKUP(Members[[#This Row],[Subscriber SSN]],$C$7:T905,18,FALSE), ""))</f>
        <v/>
      </c>
      <c r="U906" s="68" t="str">
        <f>IF(IFERROR(VLOOKUP(Members[[#This Row],[Subscriber SSN]],$C$7:U905,19,FALSE), "") = 0, "",IFERROR(VLOOKUP(Members[[#This Row],[Subscriber SSN]],$C$7:U905,19,FALSE), ""))</f>
        <v/>
      </c>
      <c r="V906" s="69" t="str">
        <f>IF(IFERROR(VLOOKUP(Members[[#This Row],[Subscriber SSN]],$C$7:V905,20,FALSE), "") = 0, "", IFERROR(VLOOKUP(Members[[#This Row],[Subscriber SSN]],$C$7:V905,20,FALSE), ""))</f>
        <v/>
      </c>
      <c r="W906" s="68" t="str">
        <f>IF(IFERROR(VLOOKUP(Members[[#This Row],[Subscriber SSN]],$C$7:W905,21,FALSE), "") = 0, "", IFERROR(VLOOKUP(Members[[#This Row],[Subscriber SSN]],$C$7:W905,21,FALSE), ""))</f>
        <v/>
      </c>
      <c r="X906" s="68" t="str">
        <f>IF(IFERROR(VLOOKUP(Members[[#This Row],[Subscriber SSN]],$C$7:X905,22,FALSE), "") = 0, "", IFERROR(VLOOKUP(Members[[#This Row],[Subscriber SSN]],$C$7:X905,22,FALSE), ""))</f>
        <v/>
      </c>
      <c r="Y906" s="68"/>
      <c r="Z906" s="72"/>
      <c r="AA906" s="69"/>
      <c r="AB906" s="69"/>
      <c r="AC906" s="70"/>
      <c r="AD906" s="110">
        <f t="shared" si="28"/>
        <v>45292</v>
      </c>
      <c r="AE906" s="69"/>
      <c r="AF906" s="69"/>
      <c r="AG906" s="71"/>
      <c r="AH906" s="69"/>
      <c r="AI906" s="69"/>
      <c r="AJ906" s="69"/>
      <c r="AK906" s="69"/>
      <c r="AL906" s="69"/>
      <c r="AM906" s="69"/>
      <c r="AN906" s="69"/>
      <c r="AO906" s="69"/>
      <c r="AP906" s="73"/>
      <c r="AQ906" s="73"/>
      <c r="AR906" s="73"/>
      <c r="AS906" s="73"/>
      <c r="AT906" s="73"/>
      <c r="AU906" s="73"/>
      <c r="AV906" s="73"/>
      <c r="AW906" s="73"/>
      <c r="AX906" s="73"/>
      <c r="AY906" s="73"/>
      <c r="AZ906" s="73"/>
      <c r="BA906" s="73"/>
      <c r="BB906" s="73"/>
      <c r="BC906" s="74"/>
      <c r="BD906" s="222" t="str">
        <f t="shared" si="29"/>
        <v xml:space="preserve"> </v>
      </c>
      <c r="BE906" s="76">
        <f ca="1">Validation!H906</f>
        <v>2</v>
      </c>
      <c r="BF906" t="str">
        <f ca="1">Validation!I906</f>
        <v/>
      </c>
      <c r="BJ906" t="str">
        <f>IF(AND(ISBLANK(Members[[#This Row],[DependentSSN]]),NOT(ISBLANK(Members[[#This Row],[MedicalPolicy]]))), "CoverageLevels", "Waivers")</f>
        <v>Waivers</v>
      </c>
      <c r="BK906" t="str">
        <f>IF(AND(ISBLANK(Members[[#This Row],[DependentSSN]]),NOT(ISBLANK(Members[[#This Row],[Dental Policy]]))), "CoverageLevels", "Waivers")</f>
        <v>Waivers</v>
      </c>
      <c r="BL906" t="str">
        <f>IF(AND(ISBLANK(Members[[#This Row],[DependentSSN]]),NOT(ISBLANK(Members[[#This Row],[VisionPolicy]]))), "CoverageLevels", "Waivers")</f>
        <v>Waivers</v>
      </c>
      <c r="BM906">
        <f t="array" ref="BM906">A905</f>
        <v>0</v>
      </c>
    </row>
    <row r="907" spans="2:65" x14ac:dyDescent="0.25">
      <c r="B907" s="67"/>
      <c r="C907" s="68"/>
      <c r="D907" s="68"/>
      <c r="E907" s="69"/>
      <c r="F907" s="68"/>
      <c r="G907" s="69"/>
      <c r="H907" s="68"/>
      <c r="I907" s="68"/>
      <c r="J907" s="70"/>
      <c r="K907" s="68"/>
      <c r="L907" s="68"/>
      <c r="M907" s="71"/>
      <c r="N907" s="69"/>
      <c r="O907" s="69"/>
      <c r="P907" s="69"/>
      <c r="Q907" s="69"/>
      <c r="R907" s="69"/>
      <c r="S907" s="69"/>
      <c r="T907" s="68" t="str">
        <f>IF(IFERROR(VLOOKUP(Members[[#This Row],[Subscriber SSN]],$C$7:T906,18,FALSE), "") = 0, "",IFERROR(VLOOKUP(Members[[#This Row],[Subscriber SSN]],$C$7:T906,18,FALSE), ""))</f>
        <v/>
      </c>
      <c r="U907" s="68" t="str">
        <f>IF(IFERROR(VLOOKUP(Members[[#This Row],[Subscriber SSN]],$C$7:U906,19,FALSE), "") = 0, "",IFERROR(VLOOKUP(Members[[#This Row],[Subscriber SSN]],$C$7:U906,19,FALSE), ""))</f>
        <v/>
      </c>
      <c r="V907" s="69" t="str">
        <f>IF(IFERROR(VLOOKUP(Members[[#This Row],[Subscriber SSN]],$C$7:V906,20,FALSE), "") = 0, "", IFERROR(VLOOKUP(Members[[#This Row],[Subscriber SSN]],$C$7:V906,20,FALSE), ""))</f>
        <v/>
      </c>
      <c r="W907" s="68" t="str">
        <f>IF(IFERROR(VLOOKUP(Members[[#This Row],[Subscriber SSN]],$C$7:W906,21,FALSE), "") = 0, "", IFERROR(VLOOKUP(Members[[#This Row],[Subscriber SSN]],$C$7:W906,21,FALSE), ""))</f>
        <v/>
      </c>
      <c r="X907" s="68" t="str">
        <f>IF(IFERROR(VLOOKUP(Members[[#This Row],[Subscriber SSN]],$C$7:X906,22,FALSE), "") = 0, "", IFERROR(VLOOKUP(Members[[#This Row],[Subscriber SSN]],$C$7:X906,22,FALSE), ""))</f>
        <v/>
      </c>
      <c r="Y907" s="68"/>
      <c r="Z907" s="72"/>
      <c r="AA907" s="69"/>
      <c r="AB907" s="69"/>
      <c r="AC907" s="70"/>
      <c r="AD907" s="110">
        <f t="shared" si="28"/>
        <v>45292</v>
      </c>
      <c r="AE907" s="69"/>
      <c r="AF907" s="69"/>
      <c r="AG907" s="71"/>
      <c r="AH907" s="69"/>
      <c r="AI907" s="69"/>
      <c r="AJ907" s="69"/>
      <c r="AK907" s="69"/>
      <c r="AL907" s="69"/>
      <c r="AM907" s="69"/>
      <c r="AN907" s="69"/>
      <c r="AO907" s="69"/>
      <c r="AP907" s="73"/>
      <c r="AQ907" s="73"/>
      <c r="AR907" s="73"/>
      <c r="AS907" s="73"/>
      <c r="AT907" s="73"/>
      <c r="AU907" s="73"/>
      <c r="AV907" s="73"/>
      <c r="AW907" s="73"/>
      <c r="AX907" s="73"/>
      <c r="AY907" s="73"/>
      <c r="AZ907" s="73"/>
      <c r="BA907" s="73"/>
      <c r="BB907" s="73"/>
      <c r="BC907" s="74"/>
      <c r="BD907" s="222" t="str">
        <f t="shared" si="29"/>
        <v xml:space="preserve"> </v>
      </c>
      <c r="BE907" s="76">
        <f ca="1">Validation!H907</f>
        <v>2</v>
      </c>
      <c r="BF907" t="str">
        <f ca="1">Validation!I907</f>
        <v/>
      </c>
      <c r="BJ907" t="str">
        <f>IF(AND(ISBLANK(Members[[#This Row],[DependentSSN]]),NOT(ISBLANK(Members[[#This Row],[MedicalPolicy]]))), "CoverageLevels", "Waivers")</f>
        <v>Waivers</v>
      </c>
      <c r="BK907" t="str">
        <f>IF(AND(ISBLANK(Members[[#This Row],[DependentSSN]]),NOT(ISBLANK(Members[[#This Row],[Dental Policy]]))), "CoverageLevels", "Waivers")</f>
        <v>Waivers</v>
      </c>
      <c r="BL907" t="str">
        <f>IF(AND(ISBLANK(Members[[#This Row],[DependentSSN]]),NOT(ISBLANK(Members[[#This Row],[VisionPolicy]]))), "CoverageLevels", "Waivers")</f>
        <v>Waivers</v>
      </c>
      <c r="BM907">
        <f t="array" ref="BM907">A906</f>
        <v>0</v>
      </c>
    </row>
    <row r="908" spans="2:65" x14ac:dyDescent="0.25">
      <c r="B908" s="67"/>
      <c r="C908" s="68"/>
      <c r="D908" s="68"/>
      <c r="E908" s="69"/>
      <c r="F908" s="68"/>
      <c r="G908" s="69"/>
      <c r="H908" s="68"/>
      <c r="I908" s="68"/>
      <c r="J908" s="70"/>
      <c r="K908" s="68"/>
      <c r="L908" s="68"/>
      <c r="M908" s="71"/>
      <c r="N908" s="69"/>
      <c r="O908" s="69"/>
      <c r="P908" s="69"/>
      <c r="Q908" s="69"/>
      <c r="R908" s="69"/>
      <c r="S908" s="69"/>
      <c r="T908" s="68" t="str">
        <f>IF(IFERROR(VLOOKUP(Members[[#This Row],[Subscriber SSN]],$C$7:T907,18,FALSE), "") = 0, "",IFERROR(VLOOKUP(Members[[#This Row],[Subscriber SSN]],$C$7:T907,18,FALSE), ""))</f>
        <v/>
      </c>
      <c r="U908" s="68" t="str">
        <f>IF(IFERROR(VLOOKUP(Members[[#This Row],[Subscriber SSN]],$C$7:U907,19,FALSE), "") = 0, "",IFERROR(VLOOKUP(Members[[#This Row],[Subscriber SSN]],$C$7:U907,19,FALSE), ""))</f>
        <v/>
      </c>
      <c r="V908" s="69" t="str">
        <f>IF(IFERROR(VLOOKUP(Members[[#This Row],[Subscriber SSN]],$C$7:V907,20,FALSE), "") = 0, "", IFERROR(VLOOKUP(Members[[#This Row],[Subscriber SSN]],$C$7:V907,20,FALSE), ""))</f>
        <v/>
      </c>
      <c r="W908" s="68" t="str">
        <f>IF(IFERROR(VLOOKUP(Members[[#This Row],[Subscriber SSN]],$C$7:W907,21,FALSE), "") = 0, "", IFERROR(VLOOKUP(Members[[#This Row],[Subscriber SSN]],$C$7:W907,21,FALSE), ""))</f>
        <v/>
      </c>
      <c r="X908" s="68" t="str">
        <f>IF(IFERROR(VLOOKUP(Members[[#This Row],[Subscriber SSN]],$C$7:X907,22,FALSE), "") = 0, "", IFERROR(VLOOKUP(Members[[#This Row],[Subscriber SSN]],$C$7:X907,22,FALSE), ""))</f>
        <v/>
      </c>
      <c r="Y908" s="68"/>
      <c r="Z908" s="72"/>
      <c r="AA908" s="69"/>
      <c r="AB908" s="69"/>
      <c r="AC908" s="70"/>
      <c r="AD908" s="110">
        <f t="shared" si="28"/>
        <v>45292</v>
      </c>
      <c r="AE908" s="69"/>
      <c r="AF908" s="69"/>
      <c r="AG908" s="71"/>
      <c r="AH908" s="69"/>
      <c r="AI908" s="69"/>
      <c r="AJ908" s="69"/>
      <c r="AK908" s="69"/>
      <c r="AL908" s="69"/>
      <c r="AM908" s="69"/>
      <c r="AN908" s="69"/>
      <c r="AO908" s="69"/>
      <c r="AP908" s="73"/>
      <c r="AQ908" s="73"/>
      <c r="AR908" s="73"/>
      <c r="AS908" s="73"/>
      <c r="AT908" s="73"/>
      <c r="AU908" s="73"/>
      <c r="AV908" s="73"/>
      <c r="AW908" s="73"/>
      <c r="AX908" s="73"/>
      <c r="AY908" s="73"/>
      <c r="AZ908" s="73"/>
      <c r="BA908" s="73"/>
      <c r="BB908" s="73"/>
      <c r="BC908" s="74"/>
      <c r="BD908" s="222" t="str">
        <f t="shared" si="29"/>
        <v xml:space="preserve"> </v>
      </c>
      <c r="BE908" s="76">
        <f ca="1">Validation!H908</f>
        <v>2</v>
      </c>
      <c r="BF908" t="str">
        <f ca="1">Validation!I908</f>
        <v/>
      </c>
      <c r="BJ908" t="str">
        <f>IF(AND(ISBLANK(Members[[#This Row],[DependentSSN]]),NOT(ISBLANK(Members[[#This Row],[MedicalPolicy]]))), "CoverageLevels", "Waivers")</f>
        <v>Waivers</v>
      </c>
      <c r="BK908" t="str">
        <f>IF(AND(ISBLANK(Members[[#This Row],[DependentSSN]]),NOT(ISBLANK(Members[[#This Row],[Dental Policy]]))), "CoverageLevels", "Waivers")</f>
        <v>Waivers</v>
      </c>
      <c r="BL908" t="str">
        <f>IF(AND(ISBLANK(Members[[#This Row],[DependentSSN]]),NOT(ISBLANK(Members[[#This Row],[VisionPolicy]]))), "CoverageLevels", "Waivers")</f>
        <v>Waivers</v>
      </c>
      <c r="BM908">
        <f t="array" ref="BM908">A907</f>
        <v>0</v>
      </c>
    </row>
    <row r="909" spans="2:65" x14ac:dyDescent="0.25">
      <c r="B909" s="67"/>
      <c r="C909" s="68"/>
      <c r="D909" s="68"/>
      <c r="E909" s="69"/>
      <c r="F909" s="68"/>
      <c r="G909" s="69"/>
      <c r="H909" s="68"/>
      <c r="I909" s="68"/>
      <c r="J909" s="70"/>
      <c r="K909" s="68"/>
      <c r="L909" s="68"/>
      <c r="M909" s="71"/>
      <c r="N909" s="69"/>
      <c r="O909" s="69"/>
      <c r="P909" s="69"/>
      <c r="Q909" s="69"/>
      <c r="R909" s="69"/>
      <c r="S909" s="69"/>
      <c r="T909" s="68" t="str">
        <f>IF(IFERROR(VLOOKUP(Members[[#This Row],[Subscriber SSN]],$C$7:T908,18,FALSE), "") = 0, "",IFERROR(VLOOKUP(Members[[#This Row],[Subscriber SSN]],$C$7:T908,18,FALSE), ""))</f>
        <v/>
      </c>
      <c r="U909" s="68" t="str">
        <f>IF(IFERROR(VLOOKUP(Members[[#This Row],[Subscriber SSN]],$C$7:U908,19,FALSE), "") = 0, "",IFERROR(VLOOKUP(Members[[#This Row],[Subscriber SSN]],$C$7:U908,19,FALSE), ""))</f>
        <v/>
      </c>
      <c r="V909" s="69" t="str">
        <f>IF(IFERROR(VLOOKUP(Members[[#This Row],[Subscriber SSN]],$C$7:V908,20,FALSE), "") = 0, "", IFERROR(VLOOKUP(Members[[#This Row],[Subscriber SSN]],$C$7:V908,20,FALSE), ""))</f>
        <v/>
      </c>
      <c r="W909" s="68" t="str">
        <f>IF(IFERROR(VLOOKUP(Members[[#This Row],[Subscriber SSN]],$C$7:W908,21,FALSE), "") = 0, "", IFERROR(VLOOKUP(Members[[#This Row],[Subscriber SSN]],$C$7:W908,21,FALSE), ""))</f>
        <v/>
      </c>
      <c r="X909" s="68" t="str">
        <f>IF(IFERROR(VLOOKUP(Members[[#This Row],[Subscriber SSN]],$C$7:X908,22,FALSE), "") = 0, "", IFERROR(VLOOKUP(Members[[#This Row],[Subscriber SSN]],$C$7:X908,22,FALSE), ""))</f>
        <v/>
      </c>
      <c r="Y909" s="68"/>
      <c r="Z909" s="72"/>
      <c r="AA909" s="69"/>
      <c r="AB909" s="69"/>
      <c r="AC909" s="70"/>
      <c r="AD909" s="110">
        <f t="shared" si="28"/>
        <v>45292</v>
      </c>
      <c r="AE909" s="69"/>
      <c r="AF909" s="69"/>
      <c r="AG909" s="71"/>
      <c r="AH909" s="69"/>
      <c r="AI909" s="69"/>
      <c r="AJ909" s="69"/>
      <c r="AK909" s="69"/>
      <c r="AL909" s="69"/>
      <c r="AM909" s="69"/>
      <c r="AN909" s="69"/>
      <c r="AO909" s="69"/>
      <c r="AP909" s="73"/>
      <c r="AQ909" s="73"/>
      <c r="AR909" s="73"/>
      <c r="AS909" s="73"/>
      <c r="AT909" s="73"/>
      <c r="AU909" s="73"/>
      <c r="AV909" s="73"/>
      <c r="AW909" s="73"/>
      <c r="AX909" s="73"/>
      <c r="AY909" s="73"/>
      <c r="AZ909" s="73"/>
      <c r="BA909" s="73"/>
      <c r="BB909" s="73"/>
      <c r="BC909" s="74"/>
      <c r="BD909" s="222" t="str">
        <f t="shared" si="29"/>
        <v xml:space="preserve"> </v>
      </c>
      <c r="BE909" s="76">
        <f ca="1">Validation!H909</f>
        <v>2</v>
      </c>
      <c r="BF909" t="str">
        <f ca="1">Validation!I909</f>
        <v/>
      </c>
      <c r="BJ909" t="str">
        <f>IF(AND(ISBLANK(Members[[#This Row],[DependentSSN]]),NOT(ISBLANK(Members[[#This Row],[MedicalPolicy]]))), "CoverageLevels", "Waivers")</f>
        <v>Waivers</v>
      </c>
      <c r="BK909" t="str">
        <f>IF(AND(ISBLANK(Members[[#This Row],[DependentSSN]]),NOT(ISBLANK(Members[[#This Row],[Dental Policy]]))), "CoverageLevels", "Waivers")</f>
        <v>Waivers</v>
      </c>
      <c r="BL909" t="str">
        <f>IF(AND(ISBLANK(Members[[#This Row],[DependentSSN]]),NOT(ISBLANK(Members[[#This Row],[VisionPolicy]]))), "CoverageLevels", "Waivers")</f>
        <v>Waivers</v>
      </c>
      <c r="BM909">
        <f t="array" ref="BM909">A908</f>
        <v>0</v>
      </c>
    </row>
    <row r="910" spans="2:65" x14ac:dyDescent="0.25">
      <c r="B910" s="67"/>
      <c r="C910" s="68"/>
      <c r="D910" s="68"/>
      <c r="E910" s="69"/>
      <c r="F910" s="68"/>
      <c r="G910" s="69"/>
      <c r="H910" s="68"/>
      <c r="I910" s="68"/>
      <c r="J910" s="70"/>
      <c r="K910" s="68"/>
      <c r="L910" s="68"/>
      <c r="M910" s="71"/>
      <c r="N910" s="69"/>
      <c r="O910" s="69"/>
      <c r="P910" s="69"/>
      <c r="Q910" s="69"/>
      <c r="R910" s="69"/>
      <c r="S910" s="69"/>
      <c r="T910" s="68" t="str">
        <f>IF(IFERROR(VLOOKUP(Members[[#This Row],[Subscriber SSN]],$C$7:T909,18,FALSE), "") = 0, "",IFERROR(VLOOKUP(Members[[#This Row],[Subscriber SSN]],$C$7:T909,18,FALSE), ""))</f>
        <v/>
      </c>
      <c r="U910" s="68" t="str">
        <f>IF(IFERROR(VLOOKUP(Members[[#This Row],[Subscriber SSN]],$C$7:U909,19,FALSE), "") = 0, "",IFERROR(VLOOKUP(Members[[#This Row],[Subscriber SSN]],$C$7:U909,19,FALSE), ""))</f>
        <v/>
      </c>
      <c r="V910" s="69" t="str">
        <f>IF(IFERROR(VLOOKUP(Members[[#This Row],[Subscriber SSN]],$C$7:V909,20,FALSE), "") = 0, "", IFERROR(VLOOKUP(Members[[#This Row],[Subscriber SSN]],$C$7:V909,20,FALSE), ""))</f>
        <v/>
      </c>
      <c r="W910" s="68" t="str">
        <f>IF(IFERROR(VLOOKUP(Members[[#This Row],[Subscriber SSN]],$C$7:W909,21,FALSE), "") = 0, "", IFERROR(VLOOKUP(Members[[#This Row],[Subscriber SSN]],$C$7:W909,21,FALSE), ""))</f>
        <v/>
      </c>
      <c r="X910" s="68" t="str">
        <f>IF(IFERROR(VLOOKUP(Members[[#This Row],[Subscriber SSN]],$C$7:X909,22,FALSE), "") = 0, "", IFERROR(VLOOKUP(Members[[#This Row],[Subscriber SSN]],$C$7:X909,22,FALSE), ""))</f>
        <v/>
      </c>
      <c r="Y910" s="68"/>
      <c r="Z910" s="72"/>
      <c r="AA910" s="69"/>
      <c r="AB910" s="69"/>
      <c r="AC910" s="70"/>
      <c r="AD910" s="110">
        <f t="shared" si="28"/>
        <v>45292</v>
      </c>
      <c r="AE910" s="69"/>
      <c r="AF910" s="69"/>
      <c r="AG910" s="71"/>
      <c r="AH910" s="69"/>
      <c r="AI910" s="69"/>
      <c r="AJ910" s="69"/>
      <c r="AK910" s="69"/>
      <c r="AL910" s="69"/>
      <c r="AM910" s="69"/>
      <c r="AN910" s="69"/>
      <c r="AO910" s="69"/>
      <c r="AP910" s="73"/>
      <c r="AQ910" s="73"/>
      <c r="AR910" s="73"/>
      <c r="AS910" s="73"/>
      <c r="AT910" s="73"/>
      <c r="AU910" s="73"/>
      <c r="AV910" s="73"/>
      <c r="AW910" s="73"/>
      <c r="AX910" s="73"/>
      <c r="AY910" s="73"/>
      <c r="AZ910" s="73"/>
      <c r="BA910" s="73"/>
      <c r="BB910" s="73"/>
      <c r="BC910" s="74"/>
      <c r="BD910" s="222" t="str">
        <f t="shared" si="29"/>
        <v xml:space="preserve"> </v>
      </c>
      <c r="BE910" s="76">
        <f ca="1">Validation!H910</f>
        <v>2</v>
      </c>
      <c r="BF910" t="str">
        <f ca="1">Validation!I910</f>
        <v/>
      </c>
      <c r="BJ910" t="str">
        <f>IF(AND(ISBLANK(Members[[#This Row],[DependentSSN]]),NOT(ISBLANK(Members[[#This Row],[MedicalPolicy]]))), "CoverageLevels", "Waivers")</f>
        <v>Waivers</v>
      </c>
      <c r="BK910" t="str">
        <f>IF(AND(ISBLANK(Members[[#This Row],[DependentSSN]]),NOT(ISBLANK(Members[[#This Row],[Dental Policy]]))), "CoverageLevels", "Waivers")</f>
        <v>Waivers</v>
      </c>
      <c r="BL910" t="str">
        <f>IF(AND(ISBLANK(Members[[#This Row],[DependentSSN]]),NOT(ISBLANK(Members[[#This Row],[VisionPolicy]]))), "CoverageLevels", "Waivers")</f>
        <v>Waivers</v>
      </c>
      <c r="BM910">
        <f t="array" ref="BM910">A909</f>
        <v>0</v>
      </c>
    </row>
    <row r="911" spans="2:65" x14ac:dyDescent="0.25">
      <c r="B911" s="67"/>
      <c r="C911" s="68"/>
      <c r="D911" s="68"/>
      <c r="E911" s="69"/>
      <c r="F911" s="68"/>
      <c r="G911" s="69"/>
      <c r="H911" s="68"/>
      <c r="I911" s="68"/>
      <c r="J911" s="70"/>
      <c r="K911" s="68"/>
      <c r="L911" s="68"/>
      <c r="M911" s="71"/>
      <c r="N911" s="69"/>
      <c r="O911" s="69"/>
      <c r="P911" s="69"/>
      <c r="Q911" s="69"/>
      <c r="R911" s="69"/>
      <c r="S911" s="69"/>
      <c r="T911" s="68" t="str">
        <f>IF(IFERROR(VLOOKUP(Members[[#This Row],[Subscriber SSN]],$C$7:T910,18,FALSE), "") = 0, "",IFERROR(VLOOKUP(Members[[#This Row],[Subscriber SSN]],$C$7:T910,18,FALSE), ""))</f>
        <v/>
      </c>
      <c r="U911" s="68" t="str">
        <f>IF(IFERROR(VLOOKUP(Members[[#This Row],[Subscriber SSN]],$C$7:U910,19,FALSE), "") = 0, "",IFERROR(VLOOKUP(Members[[#This Row],[Subscriber SSN]],$C$7:U910,19,FALSE), ""))</f>
        <v/>
      </c>
      <c r="V911" s="69" t="str">
        <f>IF(IFERROR(VLOOKUP(Members[[#This Row],[Subscriber SSN]],$C$7:V910,20,FALSE), "") = 0, "", IFERROR(VLOOKUP(Members[[#This Row],[Subscriber SSN]],$C$7:V910,20,FALSE), ""))</f>
        <v/>
      </c>
      <c r="W911" s="68" t="str">
        <f>IF(IFERROR(VLOOKUP(Members[[#This Row],[Subscriber SSN]],$C$7:W910,21,FALSE), "") = 0, "", IFERROR(VLOOKUP(Members[[#This Row],[Subscriber SSN]],$C$7:W910,21,FALSE), ""))</f>
        <v/>
      </c>
      <c r="X911" s="68" t="str">
        <f>IF(IFERROR(VLOOKUP(Members[[#This Row],[Subscriber SSN]],$C$7:X910,22,FALSE), "") = 0, "", IFERROR(VLOOKUP(Members[[#This Row],[Subscriber SSN]],$C$7:X910,22,FALSE), ""))</f>
        <v/>
      </c>
      <c r="Y911" s="68"/>
      <c r="Z911" s="72"/>
      <c r="AA911" s="69"/>
      <c r="AB911" s="69"/>
      <c r="AC911" s="70"/>
      <c r="AD911" s="110">
        <f t="shared" si="28"/>
        <v>45292</v>
      </c>
      <c r="AE911" s="69"/>
      <c r="AF911" s="69"/>
      <c r="AG911" s="71"/>
      <c r="AH911" s="69"/>
      <c r="AI911" s="69"/>
      <c r="AJ911" s="69"/>
      <c r="AK911" s="69"/>
      <c r="AL911" s="69"/>
      <c r="AM911" s="69"/>
      <c r="AN911" s="69"/>
      <c r="AO911" s="69"/>
      <c r="AP911" s="73"/>
      <c r="AQ911" s="73"/>
      <c r="AR911" s="73"/>
      <c r="AS911" s="73"/>
      <c r="AT911" s="73"/>
      <c r="AU911" s="73"/>
      <c r="AV911" s="73"/>
      <c r="AW911" s="73"/>
      <c r="AX911" s="73"/>
      <c r="AY911" s="73"/>
      <c r="AZ911" s="73"/>
      <c r="BA911" s="73"/>
      <c r="BB911" s="73"/>
      <c r="BC911" s="74"/>
      <c r="BD911" s="222" t="str">
        <f t="shared" si="29"/>
        <v xml:space="preserve"> </v>
      </c>
      <c r="BE911" s="76">
        <f ca="1">Validation!H911</f>
        <v>2</v>
      </c>
      <c r="BF911" t="str">
        <f ca="1">Validation!I911</f>
        <v/>
      </c>
      <c r="BJ911" t="str">
        <f>IF(AND(ISBLANK(Members[[#This Row],[DependentSSN]]),NOT(ISBLANK(Members[[#This Row],[MedicalPolicy]]))), "CoverageLevels", "Waivers")</f>
        <v>Waivers</v>
      </c>
      <c r="BK911" t="str">
        <f>IF(AND(ISBLANK(Members[[#This Row],[DependentSSN]]),NOT(ISBLANK(Members[[#This Row],[Dental Policy]]))), "CoverageLevels", "Waivers")</f>
        <v>Waivers</v>
      </c>
      <c r="BL911" t="str">
        <f>IF(AND(ISBLANK(Members[[#This Row],[DependentSSN]]),NOT(ISBLANK(Members[[#This Row],[VisionPolicy]]))), "CoverageLevels", "Waivers")</f>
        <v>Waivers</v>
      </c>
      <c r="BM911">
        <f t="array" ref="BM911">A910</f>
        <v>0</v>
      </c>
    </row>
    <row r="912" spans="2:65" x14ac:dyDescent="0.25">
      <c r="B912" s="67"/>
      <c r="C912" s="68"/>
      <c r="D912" s="68"/>
      <c r="E912" s="69"/>
      <c r="F912" s="68"/>
      <c r="G912" s="69"/>
      <c r="H912" s="68"/>
      <c r="I912" s="68"/>
      <c r="J912" s="70"/>
      <c r="K912" s="68"/>
      <c r="L912" s="68"/>
      <c r="M912" s="71"/>
      <c r="N912" s="69"/>
      <c r="O912" s="69"/>
      <c r="P912" s="69"/>
      <c r="Q912" s="69"/>
      <c r="R912" s="69"/>
      <c r="S912" s="69"/>
      <c r="T912" s="68" t="str">
        <f>IF(IFERROR(VLOOKUP(Members[[#This Row],[Subscriber SSN]],$C$7:T911,18,FALSE), "") = 0, "",IFERROR(VLOOKUP(Members[[#This Row],[Subscriber SSN]],$C$7:T911,18,FALSE), ""))</f>
        <v/>
      </c>
      <c r="U912" s="68" t="str">
        <f>IF(IFERROR(VLOOKUP(Members[[#This Row],[Subscriber SSN]],$C$7:U911,19,FALSE), "") = 0, "",IFERROR(VLOOKUP(Members[[#This Row],[Subscriber SSN]],$C$7:U911,19,FALSE), ""))</f>
        <v/>
      </c>
      <c r="V912" s="69" t="str">
        <f>IF(IFERROR(VLOOKUP(Members[[#This Row],[Subscriber SSN]],$C$7:V911,20,FALSE), "") = 0, "", IFERROR(VLOOKUP(Members[[#This Row],[Subscriber SSN]],$C$7:V911,20,FALSE), ""))</f>
        <v/>
      </c>
      <c r="W912" s="68" t="str">
        <f>IF(IFERROR(VLOOKUP(Members[[#This Row],[Subscriber SSN]],$C$7:W911,21,FALSE), "") = 0, "", IFERROR(VLOOKUP(Members[[#This Row],[Subscriber SSN]],$C$7:W911,21,FALSE), ""))</f>
        <v/>
      </c>
      <c r="X912" s="68" t="str">
        <f>IF(IFERROR(VLOOKUP(Members[[#This Row],[Subscriber SSN]],$C$7:X911,22,FALSE), "") = 0, "", IFERROR(VLOOKUP(Members[[#This Row],[Subscriber SSN]],$C$7:X911,22,FALSE), ""))</f>
        <v/>
      </c>
      <c r="Y912" s="68"/>
      <c r="Z912" s="72"/>
      <c r="AA912" s="69"/>
      <c r="AB912" s="69"/>
      <c r="AC912" s="70"/>
      <c r="AD912" s="110">
        <f t="shared" si="28"/>
        <v>45292</v>
      </c>
      <c r="AE912" s="69"/>
      <c r="AF912" s="69"/>
      <c r="AG912" s="71"/>
      <c r="AH912" s="69"/>
      <c r="AI912" s="69"/>
      <c r="AJ912" s="69"/>
      <c r="AK912" s="69"/>
      <c r="AL912" s="69"/>
      <c r="AM912" s="69"/>
      <c r="AN912" s="69"/>
      <c r="AO912" s="69"/>
      <c r="AP912" s="73"/>
      <c r="AQ912" s="73"/>
      <c r="AR912" s="73"/>
      <c r="AS912" s="73"/>
      <c r="AT912" s="73"/>
      <c r="AU912" s="73"/>
      <c r="AV912" s="73"/>
      <c r="AW912" s="73"/>
      <c r="AX912" s="73"/>
      <c r="AY912" s="73"/>
      <c r="AZ912" s="73"/>
      <c r="BA912" s="73"/>
      <c r="BB912" s="73"/>
      <c r="BC912" s="74"/>
      <c r="BD912" s="222" t="str">
        <f t="shared" si="29"/>
        <v xml:space="preserve"> </v>
      </c>
      <c r="BE912" s="76">
        <f ca="1">Validation!H912</f>
        <v>2</v>
      </c>
      <c r="BF912" t="str">
        <f ca="1">Validation!I912</f>
        <v/>
      </c>
      <c r="BJ912" t="str">
        <f>IF(AND(ISBLANK(Members[[#This Row],[DependentSSN]]),NOT(ISBLANK(Members[[#This Row],[MedicalPolicy]]))), "CoverageLevels", "Waivers")</f>
        <v>Waivers</v>
      </c>
      <c r="BK912" t="str">
        <f>IF(AND(ISBLANK(Members[[#This Row],[DependentSSN]]),NOT(ISBLANK(Members[[#This Row],[Dental Policy]]))), "CoverageLevels", "Waivers")</f>
        <v>Waivers</v>
      </c>
      <c r="BL912" t="str">
        <f>IF(AND(ISBLANK(Members[[#This Row],[DependentSSN]]),NOT(ISBLANK(Members[[#This Row],[VisionPolicy]]))), "CoverageLevels", "Waivers")</f>
        <v>Waivers</v>
      </c>
      <c r="BM912">
        <f t="array" ref="BM912">A911</f>
        <v>0</v>
      </c>
    </row>
    <row r="913" spans="2:65" x14ac:dyDescent="0.25">
      <c r="B913" s="67"/>
      <c r="C913" s="68"/>
      <c r="D913" s="68"/>
      <c r="E913" s="69"/>
      <c r="F913" s="68"/>
      <c r="G913" s="69"/>
      <c r="H913" s="68"/>
      <c r="I913" s="68"/>
      <c r="J913" s="70"/>
      <c r="K913" s="68"/>
      <c r="L913" s="68"/>
      <c r="M913" s="71"/>
      <c r="N913" s="69"/>
      <c r="O913" s="69"/>
      <c r="P913" s="69"/>
      <c r="Q913" s="69"/>
      <c r="R913" s="69"/>
      <c r="S913" s="69"/>
      <c r="T913" s="68" t="str">
        <f>IF(IFERROR(VLOOKUP(Members[[#This Row],[Subscriber SSN]],$C$7:T912,18,FALSE), "") = 0, "",IFERROR(VLOOKUP(Members[[#This Row],[Subscriber SSN]],$C$7:T912,18,FALSE), ""))</f>
        <v/>
      </c>
      <c r="U913" s="68" t="str">
        <f>IF(IFERROR(VLOOKUP(Members[[#This Row],[Subscriber SSN]],$C$7:U912,19,FALSE), "") = 0, "",IFERROR(VLOOKUP(Members[[#This Row],[Subscriber SSN]],$C$7:U912,19,FALSE), ""))</f>
        <v/>
      </c>
      <c r="V913" s="69" t="str">
        <f>IF(IFERROR(VLOOKUP(Members[[#This Row],[Subscriber SSN]],$C$7:V912,20,FALSE), "") = 0, "", IFERROR(VLOOKUP(Members[[#This Row],[Subscriber SSN]],$C$7:V912,20,FALSE), ""))</f>
        <v/>
      </c>
      <c r="W913" s="68" t="str">
        <f>IF(IFERROR(VLOOKUP(Members[[#This Row],[Subscriber SSN]],$C$7:W912,21,FALSE), "") = 0, "", IFERROR(VLOOKUP(Members[[#This Row],[Subscriber SSN]],$C$7:W912,21,FALSE), ""))</f>
        <v/>
      </c>
      <c r="X913" s="68" t="str">
        <f>IF(IFERROR(VLOOKUP(Members[[#This Row],[Subscriber SSN]],$C$7:X912,22,FALSE), "") = 0, "", IFERROR(VLOOKUP(Members[[#This Row],[Subscriber SSN]],$C$7:X912,22,FALSE), ""))</f>
        <v/>
      </c>
      <c r="Y913" s="68"/>
      <c r="Z913" s="72"/>
      <c r="AA913" s="69"/>
      <c r="AB913" s="69"/>
      <c r="AC913" s="70"/>
      <c r="AD913" s="110">
        <f t="shared" si="28"/>
        <v>45292</v>
      </c>
      <c r="AE913" s="69"/>
      <c r="AF913" s="69"/>
      <c r="AG913" s="71"/>
      <c r="AH913" s="69"/>
      <c r="AI913" s="69"/>
      <c r="AJ913" s="69"/>
      <c r="AK913" s="69"/>
      <c r="AL913" s="69"/>
      <c r="AM913" s="69"/>
      <c r="AN913" s="69"/>
      <c r="AO913" s="69"/>
      <c r="AP913" s="73"/>
      <c r="AQ913" s="73"/>
      <c r="AR913" s="73"/>
      <c r="AS913" s="73"/>
      <c r="AT913" s="73"/>
      <c r="AU913" s="73"/>
      <c r="AV913" s="73"/>
      <c r="AW913" s="73"/>
      <c r="AX913" s="73"/>
      <c r="AY913" s="73"/>
      <c r="AZ913" s="73"/>
      <c r="BA913" s="73"/>
      <c r="BB913" s="73"/>
      <c r="BC913" s="74"/>
      <c r="BD913" s="222" t="str">
        <f t="shared" si="29"/>
        <v xml:space="preserve"> </v>
      </c>
      <c r="BE913" s="76">
        <f ca="1">Validation!H913</f>
        <v>2</v>
      </c>
      <c r="BF913" t="str">
        <f ca="1">Validation!I913</f>
        <v/>
      </c>
      <c r="BJ913" t="str">
        <f>IF(AND(ISBLANK(Members[[#This Row],[DependentSSN]]),NOT(ISBLANK(Members[[#This Row],[MedicalPolicy]]))), "CoverageLevels", "Waivers")</f>
        <v>Waivers</v>
      </c>
      <c r="BK913" t="str">
        <f>IF(AND(ISBLANK(Members[[#This Row],[DependentSSN]]),NOT(ISBLANK(Members[[#This Row],[Dental Policy]]))), "CoverageLevels", "Waivers")</f>
        <v>Waivers</v>
      </c>
      <c r="BL913" t="str">
        <f>IF(AND(ISBLANK(Members[[#This Row],[DependentSSN]]),NOT(ISBLANK(Members[[#This Row],[VisionPolicy]]))), "CoverageLevels", "Waivers")</f>
        <v>Waivers</v>
      </c>
      <c r="BM913">
        <f t="array" ref="BM913">A912</f>
        <v>0</v>
      </c>
    </row>
    <row r="914" spans="2:65" x14ac:dyDescent="0.25">
      <c r="B914" s="67"/>
      <c r="C914" s="68"/>
      <c r="D914" s="68"/>
      <c r="E914" s="69"/>
      <c r="F914" s="68"/>
      <c r="G914" s="69"/>
      <c r="H914" s="68"/>
      <c r="I914" s="68"/>
      <c r="J914" s="70"/>
      <c r="K914" s="68"/>
      <c r="L914" s="68"/>
      <c r="M914" s="71"/>
      <c r="N914" s="69"/>
      <c r="O914" s="69"/>
      <c r="P914" s="69"/>
      <c r="Q914" s="69"/>
      <c r="R914" s="69"/>
      <c r="S914" s="69"/>
      <c r="T914" s="68" t="str">
        <f>IF(IFERROR(VLOOKUP(Members[[#This Row],[Subscriber SSN]],$C$7:T913,18,FALSE), "") = 0, "",IFERROR(VLOOKUP(Members[[#This Row],[Subscriber SSN]],$C$7:T913,18,FALSE), ""))</f>
        <v/>
      </c>
      <c r="U914" s="68" t="str">
        <f>IF(IFERROR(VLOOKUP(Members[[#This Row],[Subscriber SSN]],$C$7:U913,19,FALSE), "") = 0, "",IFERROR(VLOOKUP(Members[[#This Row],[Subscriber SSN]],$C$7:U913,19,FALSE), ""))</f>
        <v/>
      </c>
      <c r="V914" s="69" t="str">
        <f>IF(IFERROR(VLOOKUP(Members[[#This Row],[Subscriber SSN]],$C$7:V913,20,FALSE), "") = 0, "", IFERROR(VLOOKUP(Members[[#This Row],[Subscriber SSN]],$C$7:V913,20,FALSE), ""))</f>
        <v/>
      </c>
      <c r="W914" s="68" t="str">
        <f>IF(IFERROR(VLOOKUP(Members[[#This Row],[Subscriber SSN]],$C$7:W913,21,FALSE), "") = 0, "", IFERROR(VLOOKUP(Members[[#This Row],[Subscriber SSN]],$C$7:W913,21,FALSE), ""))</f>
        <v/>
      </c>
      <c r="X914" s="68" t="str">
        <f>IF(IFERROR(VLOOKUP(Members[[#This Row],[Subscriber SSN]],$C$7:X913,22,FALSE), "") = 0, "", IFERROR(VLOOKUP(Members[[#This Row],[Subscriber SSN]],$C$7:X913,22,FALSE), ""))</f>
        <v/>
      </c>
      <c r="Y914" s="68"/>
      <c r="Z914" s="72"/>
      <c r="AA914" s="69"/>
      <c r="AB914" s="69"/>
      <c r="AC914" s="70"/>
      <c r="AD914" s="110">
        <f t="shared" si="28"/>
        <v>45292</v>
      </c>
      <c r="AE914" s="69"/>
      <c r="AF914" s="69"/>
      <c r="AG914" s="71"/>
      <c r="AH914" s="69"/>
      <c r="AI914" s="69"/>
      <c r="AJ914" s="69"/>
      <c r="AK914" s="69"/>
      <c r="AL914" s="69"/>
      <c r="AM914" s="69"/>
      <c r="AN914" s="69"/>
      <c r="AO914" s="69"/>
      <c r="AP914" s="73"/>
      <c r="AQ914" s="73"/>
      <c r="AR914" s="73"/>
      <c r="AS914" s="73"/>
      <c r="AT914" s="73"/>
      <c r="AU914" s="73"/>
      <c r="AV914" s="73"/>
      <c r="AW914" s="73"/>
      <c r="AX914" s="73"/>
      <c r="AY914" s="73"/>
      <c r="AZ914" s="73"/>
      <c r="BA914" s="73"/>
      <c r="BB914" s="73"/>
      <c r="BC914" s="74"/>
      <c r="BD914" s="222" t="str">
        <f t="shared" si="29"/>
        <v xml:space="preserve"> </v>
      </c>
      <c r="BE914" s="76">
        <f ca="1">Validation!H914</f>
        <v>2</v>
      </c>
      <c r="BF914" t="str">
        <f ca="1">Validation!I914</f>
        <v/>
      </c>
      <c r="BJ914" t="str">
        <f>IF(AND(ISBLANK(Members[[#This Row],[DependentSSN]]),NOT(ISBLANK(Members[[#This Row],[MedicalPolicy]]))), "CoverageLevels", "Waivers")</f>
        <v>Waivers</v>
      </c>
      <c r="BK914" t="str">
        <f>IF(AND(ISBLANK(Members[[#This Row],[DependentSSN]]),NOT(ISBLANK(Members[[#This Row],[Dental Policy]]))), "CoverageLevels", "Waivers")</f>
        <v>Waivers</v>
      </c>
      <c r="BL914" t="str">
        <f>IF(AND(ISBLANK(Members[[#This Row],[DependentSSN]]),NOT(ISBLANK(Members[[#This Row],[VisionPolicy]]))), "CoverageLevels", "Waivers")</f>
        <v>Waivers</v>
      </c>
      <c r="BM914">
        <f t="array" ref="BM914">A913</f>
        <v>0</v>
      </c>
    </row>
    <row r="915" spans="2:65" x14ac:dyDescent="0.25">
      <c r="B915" s="67"/>
      <c r="C915" s="68"/>
      <c r="D915" s="68"/>
      <c r="E915" s="69"/>
      <c r="F915" s="68"/>
      <c r="G915" s="69"/>
      <c r="H915" s="68"/>
      <c r="I915" s="68"/>
      <c r="J915" s="70"/>
      <c r="K915" s="68"/>
      <c r="L915" s="68"/>
      <c r="M915" s="71"/>
      <c r="N915" s="69"/>
      <c r="O915" s="69"/>
      <c r="P915" s="69"/>
      <c r="Q915" s="69"/>
      <c r="R915" s="69"/>
      <c r="S915" s="69"/>
      <c r="T915" s="68" t="str">
        <f>IF(IFERROR(VLOOKUP(Members[[#This Row],[Subscriber SSN]],$C$7:T914,18,FALSE), "") = 0, "",IFERROR(VLOOKUP(Members[[#This Row],[Subscriber SSN]],$C$7:T914,18,FALSE), ""))</f>
        <v/>
      </c>
      <c r="U915" s="68" t="str">
        <f>IF(IFERROR(VLOOKUP(Members[[#This Row],[Subscriber SSN]],$C$7:U914,19,FALSE), "") = 0, "",IFERROR(VLOOKUP(Members[[#This Row],[Subscriber SSN]],$C$7:U914,19,FALSE), ""))</f>
        <v/>
      </c>
      <c r="V915" s="69" t="str">
        <f>IF(IFERROR(VLOOKUP(Members[[#This Row],[Subscriber SSN]],$C$7:V914,20,FALSE), "") = 0, "", IFERROR(VLOOKUP(Members[[#This Row],[Subscriber SSN]],$C$7:V914,20,FALSE), ""))</f>
        <v/>
      </c>
      <c r="W915" s="68" t="str">
        <f>IF(IFERROR(VLOOKUP(Members[[#This Row],[Subscriber SSN]],$C$7:W914,21,FALSE), "") = 0, "", IFERROR(VLOOKUP(Members[[#This Row],[Subscriber SSN]],$C$7:W914,21,FALSE), ""))</f>
        <v/>
      </c>
      <c r="X915" s="68" t="str">
        <f>IF(IFERROR(VLOOKUP(Members[[#This Row],[Subscriber SSN]],$C$7:X914,22,FALSE), "") = 0, "", IFERROR(VLOOKUP(Members[[#This Row],[Subscriber SSN]],$C$7:X914,22,FALSE), ""))</f>
        <v/>
      </c>
      <c r="Y915" s="68"/>
      <c r="Z915" s="72"/>
      <c r="AA915" s="69"/>
      <c r="AB915" s="69"/>
      <c r="AC915" s="70"/>
      <c r="AD915" s="110">
        <f t="shared" si="28"/>
        <v>45292</v>
      </c>
      <c r="AE915" s="69"/>
      <c r="AF915" s="69"/>
      <c r="AG915" s="71"/>
      <c r="AH915" s="69"/>
      <c r="AI915" s="69"/>
      <c r="AJ915" s="69"/>
      <c r="AK915" s="69"/>
      <c r="AL915" s="69"/>
      <c r="AM915" s="69"/>
      <c r="AN915" s="69"/>
      <c r="AO915" s="69"/>
      <c r="AP915" s="73"/>
      <c r="AQ915" s="73"/>
      <c r="AR915" s="73"/>
      <c r="AS915" s="73"/>
      <c r="AT915" s="73"/>
      <c r="AU915" s="73"/>
      <c r="AV915" s="73"/>
      <c r="AW915" s="73"/>
      <c r="AX915" s="73"/>
      <c r="AY915" s="73"/>
      <c r="AZ915" s="73"/>
      <c r="BA915" s="73"/>
      <c r="BB915" s="73"/>
      <c r="BC915" s="74"/>
      <c r="BD915" s="222" t="str">
        <f t="shared" si="29"/>
        <v xml:space="preserve"> </v>
      </c>
      <c r="BE915" s="76">
        <f ca="1">Validation!H915</f>
        <v>2</v>
      </c>
      <c r="BF915" t="str">
        <f ca="1">Validation!I915</f>
        <v/>
      </c>
      <c r="BJ915" t="str">
        <f>IF(AND(ISBLANK(Members[[#This Row],[DependentSSN]]),NOT(ISBLANK(Members[[#This Row],[MedicalPolicy]]))), "CoverageLevels", "Waivers")</f>
        <v>Waivers</v>
      </c>
      <c r="BK915" t="str">
        <f>IF(AND(ISBLANK(Members[[#This Row],[DependentSSN]]),NOT(ISBLANK(Members[[#This Row],[Dental Policy]]))), "CoverageLevels", "Waivers")</f>
        <v>Waivers</v>
      </c>
      <c r="BL915" t="str">
        <f>IF(AND(ISBLANK(Members[[#This Row],[DependentSSN]]),NOT(ISBLANK(Members[[#This Row],[VisionPolicy]]))), "CoverageLevels", "Waivers")</f>
        <v>Waivers</v>
      </c>
      <c r="BM915">
        <f t="array" ref="BM915">A914</f>
        <v>0</v>
      </c>
    </row>
    <row r="916" spans="2:65" x14ac:dyDescent="0.25">
      <c r="B916" s="67"/>
      <c r="C916" s="68"/>
      <c r="D916" s="68"/>
      <c r="E916" s="69"/>
      <c r="F916" s="68"/>
      <c r="G916" s="69"/>
      <c r="H916" s="68"/>
      <c r="I916" s="68"/>
      <c r="J916" s="70"/>
      <c r="K916" s="68"/>
      <c r="L916" s="68"/>
      <c r="M916" s="71"/>
      <c r="N916" s="69"/>
      <c r="O916" s="69"/>
      <c r="P916" s="69"/>
      <c r="Q916" s="69"/>
      <c r="R916" s="69"/>
      <c r="S916" s="69"/>
      <c r="T916" s="68" t="str">
        <f>IF(IFERROR(VLOOKUP(Members[[#This Row],[Subscriber SSN]],$C$7:T915,18,FALSE), "") = 0, "",IFERROR(VLOOKUP(Members[[#This Row],[Subscriber SSN]],$C$7:T915,18,FALSE), ""))</f>
        <v/>
      </c>
      <c r="U916" s="68" t="str">
        <f>IF(IFERROR(VLOOKUP(Members[[#This Row],[Subscriber SSN]],$C$7:U915,19,FALSE), "") = 0, "",IFERROR(VLOOKUP(Members[[#This Row],[Subscriber SSN]],$C$7:U915,19,FALSE), ""))</f>
        <v/>
      </c>
      <c r="V916" s="69" t="str">
        <f>IF(IFERROR(VLOOKUP(Members[[#This Row],[Subscriber SSN]],$C$7:V915,20,FALSE), "") = 0, "", IFERROR(VLOOKUP(Members[[#This Row],[Subscriber SSN]],$C$7:V915,20,FALSE), ""))</f>
        <v/>
      </c>
      <c r="W916" s="68" t="str">
        <f>IF(IFERROR(VLOOKUP(Members[[#This Row],[Subscriber SSN]],$C$7:W915,21,FALSE), "") = 0, "", IFERROR(VLOOKUP(Members[[#This Row],[Subscriber SSN]],$C$7:W915,21,FALSE), ""))</f>
        <v/>
      </c>
      <c r="X916" s="68" t="str">
        <f>IF(IFERROR(VLOOKUP(Members[[#This Row],[Subscriber SSN]],$C$7:X915,22,FALSE), "") = 0, "", IFERROR(VLOOKUP(Members[[#This Row],[Subscriber SSN]],$C$7:X915,22,FALSE), ""))</f>
        <v/>
      </c>
      <c r="Y916" s="68"/>
      <c r="Z916" s="72"/>
      <c r="AA916" s="69"/>
      <c r="AB916" s="69"/>
      <c r="AC916" s="70"/>
      <c r="AD916" s="110">
        <f t="shared" si="28"/>
        <v>45292</v>
      </c>
      <c r="AE916" s="69"/>
      <c r="AF916" s="69"/>
      <c r="AG916" s="71"/>
      <c r="AH916" s="69"/>
      <c r="AI916" s="69"/>
      <c r="AJ916" s="69"/>
      <c r="AK916" s="69"/>
      <c r="AL916" s="69"/>
      <c r="AM916" s="69"/>
      <c r="AN916" s="69"/>
      <c r="AO916" s="69"/>
      <c r="AP916" s="73"/>
      <c r="AQ916" s="73"/>
      <c r="AR916" s="73"/>
      <c r="AS916" s="73"/>
      <c r="AT916" s="73"/>
      <c r="AU916" s="73"/>
      <c r="AV916" s="73"/>
      <c r="AW916" s="73"/>
      <c r="AX916" s="73"/>
      <c r="AY916" s="73"/>
      <c r="AZ916" s="73"/>
      <c r="BA916" s="73"/>
      <c r="BB916" s="73"/>
      <c r="BC916" s="74"/>
      <c r="BD916" s="222" t="str">
        <f t="shared" si="29"/>
        <v xml:space="preserve"> </v>
      </c>
      <c r="BE916" s="76">
        <f ca="1">Validation!H916</f>
        <v>2</v>
      </c>
      <c r="BF916" t="str">
        <f ca="1">Validation!I916</f>
        <v/>
      </c>
      <c r="BJ916" t="str">
        <f>IF(AND(ISBLANK(Members[[#This Row],[DependentSSN]]),NOT(ISBLANK(Members[[#This Row],[MedicalPolicy]]))), "CoverageLevels", "Waivers")</f>
        <v>Waivers</v>
      </c>
      <c r="BK916" t="str">
        <f>IF(AND(ISBLANK(Members[[#This Row],[DependentSSN]]),NOT(ISBLANK(Members[[#This Row],[Dental Policy]]))), "CoverageLevels", "Waivers")</f>
        <v>Waivers</v>
      </c>
      <c r="BL916" t="str">
        <f>IF(AND(ISBLANK(Members[[#This Row],[DependentSSN]]),NOT(ISBLANK(Members[[#This Row],[VisionPolicy]]))), "CoverageLevels", "Waivers")</f>
        <v>Waivers</v>
      </c>
      <c r="BM916">
        <f t="array" ref="BM916">A915</f>
        <v>0</v>
      </c>
    </row>
    <row r="917" spans="2:65" x14ac:dyDescent="0.25">
      <c r="B917" s="67"/>
      <c r="C917" s="68"/>
      <c r="D917" s="68"/>
      <c r="E917" s="69"/>
      <c r="F917" s="68"/>
      <c r="G917" s="69"/>
      <c r="H917" s="68"/>
      <c r="I917" s="68"/>
      <c r="J917" s="70"/>
      <c r="K917" s="68"/>
      <c r="L917" s="68"/>
      <c r="M917" s="71"/>
      <c r="N917" s="69"/>
      <c r="O917" s="69"/>
      <c r="P917" s="69"/>
      <c r="Q917" s="69"/>
      <c r="R917" s="69"/>
      <c r="S917" s="69"/>
      <c r="T917" s="68" t="str">
        <f>IF(IFERROR(VLOOKUP(Members[[#This Row],[Subscriber SSN]],$C$7:T916,18,FALSE), "") = 0, "",IFERROR(VLOOKUP(Members[[#This Row],[Subscriber SSN]],$C$7:T916,18,FALSE), ""))</f>
        <v/>
      </c>
      <c r="U917" s="68" t="str">
        <f>IF(IFERROR(VLOOKUP(Members[[#This Row],[Subscriber SSN]],$C$7:U916,19,FALSE), "") = 0, "",IFERROR(VLOOKUP(Members[[#This Row],[Subscriber SSN]],$C$7:U916,19,FALSE), ""))</f>
        <v/>
      </c>
      <c r="V917" s="69" t="str">
        <f>IF(IFERROR(VLOOKUP(Members[[#This Row],[Subscriber SSN]],$C$7:V916,20,FALSE), "") = 0, "", IFERROR(VLOOKUP(Members[[#This Row],[Subscriber SSN]],$C$7:V916,20,FALSE), ""))</f>
        <v/>
      </c>
      <c r="W917" s="68" t="str">
        <f>IF(IFERROR(VLOOKUP(Members[[#This Row],[Subscriber SSN]],$C$7:W916,21,FALSE), "") = 0, "", IFERROR(VLOOKUP(Members[[#This Row],[Subscriber SSN]],$C$7:W916,21,FALSE), ""))</f>
        <v/>
      </c>
      <c r="X917" s="68" t="str">
        <f>IF(IFERROR(VLOOKUP(Members[[#This Row],[Subscriber SSN]],$C$7:X916,22,FALSE), "") = 0, "", IFERROR(VLOOKUP(Members[[#This Row],[Subscriber SSN]],$C$7:X916,22,FALSE), ""))</f>
        <v/>
      </c>
      <c r="Y917" s="68"/>
      <c r="Z917" s="72"/>
      <c r="AA917" s="69"/>
      <c r="AB917" s="69"/>
      <c r="AC917" s="70"/>
      <c r="AD917" s="110">
        <f t="shared" si="28"/>
        <v>45292</v>
      </c>
      <c r="AE917" s="69"/>
      <c r="AF917" s="69"/>
      <c r="AG917" s="71"/>
      <c r="AH917" s="69"/>
      <c r="AI917" s="69"/>
      <c r="AJ917" s="69"/>
      <c r="AK917" s="69"/>
      <c r="AL917" s="69"/>
      <c r="AM917" s="69"/>
      <c r="AN917" s="69"/>
      <c r="AO917" s="69"/>
      <c r="AP917" s="73"/>
      <c r="AQ917" s="73"/>
      <c r="AR917" s="73"/>
      <c r="AS917" s="73"/>
      <c r="AT917" s="73"/>
      <c r="AU917" s="73"/>
      <c r="AV917" s="73"/>
      <c r="AW917" s="73"/>
      <c r="AX917" s="73"/>
      <c r="AY917" s="73"/>
      <c r="AZ917" s="73"/>
      <c r="BA917" s="73"/>
      <c r="BB917" s="73"/>
      <c r="BC917" s="74"/>
      <c r="BD917" s="222" t="str">
        <f t="shared" si="29"/>
        <v xml:space="preserve"> </v>
      </c>
      <c r="BE917" s="76">
        <f ca="1">Validation!H917</f>
        <v>2</v>
      </c>
      <c r="BF917" t="str">
        <f ca="1">Validation!I917</f>
        <v/>
      </c>
      <c r="BJ917" t="str">
        <f>IF(AND(ISBLANK(Members[[#This Row],[DependentSSN]]),NOT(ISBLANK(Members[[#This Row],[MedicalPolicy]]))), "CoverageLevels", "Waivers")</f>
        <v>Waivers</v>
      </c>
      <c r="BK917" t="str">
        <f>IF(AND(ISBLANK(Members[[#This Row],[DependentSSN]]),NOT(ISBLANK(Members[[#This Row],[Dental Policy]]))), "CoverageLevels", "Waivers")</f>
        <v>Waivers</v>
      </c>
      <c r="BL917" t="str">
        <f>IF(AND(ISBLANK(Members[[#This Row],[DependentSSN]]),NOT(ISBLANK(Members[[#This Row],[VisionPolicy]]))), "CoverageLevels", "Waivers")</f>
        <v>Waivers</v>
      </c>
      <c r="BM917">
        <f t="array" ref="BM917">A916</f>
        <v>0</v>
      </c>
    </row>
    <row r="918" spans="2:65" x14ac:dyDescent="0.25">
      <c r="B918" s="67"/>
      <c r="C918" s="68"/>
      <c r="D918" s="68"/>
      <c r="E918" s="69"/>
      <c r="F918" s="68"/>
      <c r="G918" s="69"/>
      <c r="H918" s="68"/>
      <c r="I918" s="68"/>
      <c r="J918" s="70"/>
      <c r="K918" s="68"/>
      <c r="L918" s="68"/>
      <c r="M918" s="71"/>
      <c r="N918" s="69"/>
      <c r="O918" s="69"/>
      <c r="P918" s="69"/>
      <c r="Q918" s="69"/>
      <c r="R918" s="69"/>
      <c r="S918" s="69"/>
      <c r="T918" s="68" t="str">
        <f>IF(IFERROR(VLOOKUP(Members[[#This Row],[Subscriber SSN]],$C$7:T917,18,FALSE), "") = 0, "",IFERROR(VLOOKUP(Members[[#This Row],[Subscriber SSN]],$C$7:T917,18,FALSE), ""))</f>
        <v/>
      </c>
      <c r="U918" s="68" t="str">
        <f>IF(IFERROR(VLOOKUP(Members[[#This Row],[Subscriber SSN]],$C$7:U917,19,FALSE), "") = 0, "",IFERROR(VLOOKUP(Members[[#This Row],[Subscriber SSN]],$C$7:U917,19,FALSE), ""))</f>
        <v/>
      </c>
      <c r="V918" s="69" t="str">
        <f>IF(IFERROR(VLOOKUP(Members[[#This Row],[Subscriber SSN]],$C$7:V917,20,FALSE), "") = 0, "", IFERROR(VLOOKUP(Members[[#This Row],[Subscriber SSN]],$C$7:V917,20,FALSE), ""))</f>
        <v/>
      </c>
      <c r="W918" s="68" t="str">
        <f>IF(IFERROR(VLOOKUP(Members[[#This Row],[Subscriber SSN]],$C$7:W917,21,FALSE), "") = 0, "", IFERROR(VLOOKUP(Members[[#This Row],[Subscriber SSN]],$C$7:W917,21,FALSE), ""))</f>
        <v/>
      </c>
      <c r="X918" s="68" t="str">
        <f>IF(IFERROR(VLOOKUP(Members[[#This Row],[Subscriber SSN]],$C$7:X917,22,FALSE), "") = 0, "", IFERROR(VLOOKUP(Members[[#This Row],[Subscriber SSN]],$C$7:X917,22,FALSE), ""))</f>
        <v/>
      </c>
      <c r="Y918" s="68"/>
      <c r="Z918" s="72"/>
      <c r="AA918" s="69"/>
      <c r="AB918" s="69"/>
      <c r="AC918" s="70"/>
      <c r="AD918" s="110">
        <f t="shared" si="28"/>
        <v>45292</v>
      </c>
      <c r="AE918" s="69"/>
      <c r="AF918" s="69"/>
      <c r="AG918" s="71"/>
      <c r="AH918" s="69"/>
      <c r="AI918" s="69"/>
      <c r="AJ918" s="69"/>
      <c r="AK918" s="69"/>
      <c r="AL918" s="69"/>
      <c r="AM918" s="69"/>
      <c r="AN918" s="69"/>
      <c r="AO918" s="69"/>
      <c r="AP918" s="73"/>
      <c r="AQ918" s="73"/>
      <c r="AR918" s="73"/>
      <c r="AS918" s="73"/>
      <c r="AT918" s="73"/>
      <c r="AU918" s="73"/>
      <c r="AV918" s="73"/>
      <c r="AW918" s="73"/>
      <c r="AX918" s="73"/>
      <c r="AY918" s="73"/>
      <c r="AZ918" s="73"/>
      <c r="BA918" s="73"/>
      <c r="BB918" s="73"/>
      <c r="BC918" s="74"/>
      <c r="BD918" s="222" t="str">
        <f t="shared" si="29"/>
        <v xml:space="preserve"> </v>
      </c>
      <c r="BE918" s="76">
        <f ca="1">Validation!H918</f>
        <v>2</v>
      </c>
      <c r="BF918" t="str">
        <f ca="1">Validation!I918</f>
        <v/>
      </c>
      <c r="BJ918" t="str">
        <f>IF(AND(ISBLANK(Members[[#This Row],[DependentSSN]]),NOT(ISBLANK(Members[[#This Row],[MedicalPolicy]]))), "CoverageLevels", "Waivers")</f>
        <v>Waivers</v>
      </c>
      <c r="BK918" t="str">
        <f>IF(AND(ISBLANK(Members[[#This Row],[DependentSSN]]),NOT(ISBLANK(Members[[#This Row],[Dental Policy]]))), "CoverageLevels", "Waivers")</f>
        <v>Waivers</v>
      </c>
      <c r="BL918" t="str">
        <f>IF(AND(ISBLANK(Members[[#This Row],[DependentSSN]]),NOT(ISBLANK(Members[[#This Row],[VisionPolicy]]))), "CoverageLevels", "Waivers")</f>
        <v>Waivers</v>
      </c>
      <c r="BM918">
        <f t="array" ref="BM918">A917</f>
        <v>0</v>
      </c>
    </row>
    <row r="919" spans="2:65" x14ac:dyDescent="0.25">
      <c r="B919" s="67"/>
      <c r="C919" s="68"/>
      <c r="D919" s="68"/>
      <c r="E919" s="69"/>
      <c r="F919" s="68"/>
      <c r="G919" s="69"/>
      <c r="H919" s="68"/>
      <c r="I919" s="68"/>
      <c r="J919" s="70"/>
      <c r="K919" s="68"/>
      <c r="L919" s="68"/>
      <c r="M919" s="71"/>
      <c r="N919" s="69"/>
      <c r="O919" s="69"/>
      <c r="P919" s="69"/>
      <c r="Q919" s="69"/>
      <c r="R919" s="69"/>
      <c r="S919" s="69"/>
      <c r="T919" s="68" t="str">
        <f>IF(IFERROR(VLOOKUP(Members[[#This Row],[Subscriber SSN]],$C$7:T918,18,FALSE), "") = 0, "",IFERROR(VLOOKUP(Members[[#This Row],[Subscriber SSN]],$C$7:T918,18,FALSE), ""))</f>
        <v/>
      </c>
      <c r="U919" s="68" t="str">
        <f>IF(IFERROR(VLOOKUP(Members[[#This Row],[Subscriber SSN]],$C$7:U918,19,FALSE), "") = 0, "",IFERROR(VLOOKUP(Members[[#This Row],[Subscriber SSN]],$C$7:U918,19,FALSE), ""))</f>
        <v/>
      </c>
      <c r="V919" s="69" t="str">
        <f>IF(IFERROR(VLOOKUP(Members[[#This Row],[Subscriber SSN]],$C$7:V918,20,FALSE), "") = 0, "", IFERROR(VLOOKUP(Members[[#This Row],[Subscriber SSN]],$C$7:V918,20,FALSE), ""))</f>
        <v/>
      </c>
      <c r="W919" s="68" t="str">
        <f>IF(IFERROR(VLOOKUP(Members[[#This Row],[Subscriber SSN]],$C$7:W918,21,FALSE), "") = 0, "", IFERROR(VLOOKUP(Members[[#This Row],[Subscriber SSN]],$C$7:W918,21,FALSE), ""))</f>
        <v/>
      </c>
      <c r="X919" s="68" t="str">
        <f>IF(IFERROR(VLOOKUP(Members[[#This Row],[Subscriber SSN]],$C$7:X918,22,FALSE), "") = 0, "", IFERROR(VLOOKUP(Members[[#This Row],[Subscriber SSN]],$C$7:X918,22,FALSE), ""))</f>
        <v/>
      </c>
      <c r="Y919" s="68"/>
      <c r="Z919" s="72"/>
      <c r="AA919" s="69"/>
      <c r="AB919" s="69"/>
      <c r="AC919" s="70"/>
      <c r="AD919" s="110">
        <f t="shared" si="28"/>
        <v>45292</v>
      </c>
      <c r="AE919" s="69"/>
      <c r="AF919" s="69"/>
      <c r="AG919" s="71"/>
      <c r="AH919" s="69"/>
      <c r="AI919" s="69"/>
      <c r="AJ919" s="69"/>
      <c r="AK919" s="69"/>
      <c r="AL919" s="69"/>
      <c r="AM919" s="69"/>
      <c r="AN919" s="69"/>
      <c r="AO919" s="69"/>
      <c r="AP919" s="73"/>
      <c r="AQ919" s="73"/>
      <c r="AR919" s="73"/>
      <c r="AS919" s="73"/>
      <c r="AT919" s="73"/>
      <c r="AU919" s="73"/>
      <c r="AV919" s="73"/>
      <c r="AW919" s="73"/>
      <c r="AX919" s="73"/>
      <c r="AY919" s="73"/>
      <c r="AZ919" s="73"/>
      <c r="BA919" s="73"/>
      <c r="BB919" s="73"/>
      <c r="BC919" s="74"/>
      <c r="BD919" s="222" t="str">
        <f t="shared" si="29"/>
        <v xml:space="preserve"> </v>
      </c>
      <c r="BE919" s="76">
        <f ca="1">Validation!H919</f>
        <v>2</v>
      </c>
      <c r="BF919" t="str">
        <f ca="1">Validation!I919</f>
        <v/>
      </c>
      <c r="BJ919" t="str">
        <f>IF(AND(ISBLANK(Members[[#This Row],[DependentSSN]]),NOT(ISBLANK(Members[[#This Row],[MedicalPolicy]]))), "CoverageLevels", "Waivers")</f>
        <v>Waivers</v>
      </c>
      <c r="BK919" t="str">
        <f>IF(AND(ISBLANK(Members[[#This Row],[DependentSSN]]),NOT(ISBLANK(Members[[#This Row],[Dental Policy]]))), "CoverageLevels", "Waivers")</f>
        <v>Waivers</v>
      </c>
      <c r="BL919" t="str">
        <f>IF(AND(ISBLANK(Members[[#This Row],[DependentSSN]]),NOT(ISBLANK(Members[[#This Row],[VisionPolicy]]))), "CoverageLevels", "Waivers")</f>
        <v>Waivers</v>
      </c>
      <c r="BM919">
        <f t="array" ref="BM919">A918</f>
        <v>0</v>
      </c>
    </row>
    <row r="920" spans="2:65" x14ac:dyDescent="0.25">
      <c r="B920" s="67"/>
      <c r="C920" s="68"/>
      <c r="D920" s="68"/>
      <c r="E920" s="69"/>
      <c r="F920" s="68"/>
      <c r="G920" s="69"/>
      <c r="H920" s="68"/>
      <c r="I920" s="68"/>
      <c r="J920" s="70"/>
      <c r="K920" s="68"/>
      <c r="L920" s="68"/>
      <c r="M920" s="71"/>
      <c r="N920" s="69"/>
      <c r="O920" s="69"/>
      <c r="P920" s="69"/>
      <c r="Q920" s="69"/>
      <c r="R920" s="69"/>
      <c r="S920" s="69"/>
      <c r="T920" s="68" t="str">
        <f>IF(IFERROR(VLOOKUP(Members[[#This Row],[Subscriber SSN]],$C$7:T919,18,FALSE), "") = 0, "",IFERROR(VLOOKUP(Members[[#This Row],[Subscriber SSN]],$C$7:T919,18,FALSE), ""))</f>
        <v/>
      </c>
      <c r="U920" s="68" t="str">
        <f>IF(IFERROR(VLOOKUP(Members[[#This Row],[Subscriber SSN]],$C$7:U919,19,FALSE), "") = 0, "",IFERROR(VLOOKUP(Members[[#This Row],[Subscriber SSN]],$C$7:U919,19,FALSE), ""))</f>
        <v/>
      </c>
      <c r="V920" s="69" t="str">
        <f>IF(IFERROR(VLOOKUP(Members[[#This Row],[Subscriber SSN]],$C$7:V919,20,FALSE), "") = 0, "", IFERROR(VLOOKUP(Members[[#This Row],[Subscriber SSN]],$C$7:V919,20,FALSE), ""))</f>
        <v/>
      </c>
      <c r="W920" s="68" t="str">
        <f>IF(IFERROR(VLOOKUP(Members[[#This Row],[Subscriber SSN]],$C$7:W919,21,FALSE), "") = 0, "", IFERROR(VLOOKUP(Members[[#This Row],[Subscriber SSN]],$C$7:W919,21,FALSE), ""))</f>
        <v/>
      </c>
      <c r="X920" s="68" t="str">
        <f>IF(IFERROR(VLOOKUP(Members[[#This Row],[Subscriber SSN]],$C$7:X919,22,FALSE), "") = 0, "", IFERROR(VLOOKUP(Members[[#This Row],[Subscriber SSN]],$C$7:X919,22,FALSE), ""))</f>
        <v/>
      </c>
      <c r="Y920" s="68"/>
      <c r="Z920" s="72"/>
      <c r="AA920" s="69"/>
      <c r="AB920" s="69"/>
      <c r="AC920" s="70"/>
      <c r="AD920" s="110">
        <f t="shared" si="28"/>
        <v>45292</v>
      </c>
      <c r="AE920" s="69"/>
      <c r="AF920" s="69"/>
      <c r="AG920" s="71"/>
      <c r="AH920" s="69"/>
      <c r="AI920" s="69"/>
      <c r="AJ920" s="69"/>
      <c r="AK920" s="69"/>
      <c r="AL920" s="69"/>
      <c r="AM920" s="69"/>
      <c r="AN920" s="69"/>
      <c r="AO920" s="69"/>
      <c r="AP920" s="73"/>
      <c r="AQ920" s="73"/>
      <c r="AR920" s="73"/>
      <c r="AS920" s="73"/>
      <c r="AT920" s="73"/>
      <c r="AU920" s="73"/>
      <c r="AV920" s="73"/>
      <c r="AW920" s="73"/>
      <c r="AX920" s="73"/>
      <c r="AY920" s="73"/>
      <c r="AZ920" s="73"/>
      <c r="BA920" s="73"/>
      <c r="BB920" s="73"/>
      <c r="BC920" s="74"/>
      <c r="BD920" s="222" t="str">
        <f t="shared" si="29"/>
        <v xml:space="preserve"> </v>
      </c>
      <c r="BE920" s="76">
        <f ca="1">Validation!H920</f>
        <v>2</v>
      </c>
      <c r="BF920" t="str">
        <f ca="1">Validation!I920</f>
        <v/>
      </c>
      <c r="BJ920" t="str">
        <f>IF(AND(ISBLANK(Members[[#This Row],[DependentSSN]]),NOT(ISBLANK(Members[[#This Row],[MedicalPolicy]]))), "CoverageLevels", "Waivers")</f>
        <v>Waivers</v>
      </c>
      <c r="BK920" t="str">
        <f>IF(AND(ISBLANK(Members[[#This Row],[DependentSSN]]),NOT(ISBLANK(Members[[#This Row],[Dental Policy]]))), "CoverageLevels", "Waivers")</f>
        <v>Waivers</v>
      </c>
      <c r="BL920" t="str">
        <f>IF(AND(ISBLANK(Members[[#This Row],[DependentSSN]]),NOT(ISBLANK(Members[[#This Row],[VisionPolicy]]))), "CoverageLevels", "Waivers")</f>
        <v>Waivers</v>
      </c>
      <c r="BM920">
        <f t="array" ref="BM920">A919</f>
        <v>0</v>
      </c>
    </row>
    <row r="921" spans="2:65" x14ac:dyDescent="0.25">
      <c r="B921" s="67"/>
      <c r="C921" s="68"/>
      <c r="D921" s="68"/>
      <c r="E921" s="69"/>
      <c r="F921" s="68"/>
      <c r="G921" s="69"/>
      <c r="H921" s="68"/>
      <c r="I921" s="68"/>
      <c r="J921" s="70"/>
      <c r="K921" s="68"/>
      <c r="L921" s="68"/>
      <c r="M921" s="71"/>
      <c r="N921" s="69"/>
      <c r="O921" s="69"/>
      <c r="P921" s="69"/>
      <c r="Q921" s="69"/>
      <c r="R921" s="69"/>
      <c r="S921" s="69"/>
      <c r="T921" s="68" t="str">
        <f>IF(IFERROR(VLOOKUP(Members[[#This Row],[Subscriber SSN]],$C$7:T920,18,FALSE), "") = 0, "",IFERROR(VLOOKUP(Members[[#This Row],[Subscriber SSN]],$C$7:T920,18,FALSE), ""))</f>
        <v/>
      </c>
      <c r="U921" s="68" t="str">
        <f>IF(IFERROR(VLOOKUP(Members[[#This Row],[Subscriber SSN]],$C$7:U920,19,FALSE), "") = 0, "",IFERROR(VLOOKUP(Members[[#This Row],[Subscriber SSN]],$C$7:U920,19,FALSE), ""))</f>
        <v/>
      </c>
      <c r="V921" s="69" t="str">
        <f>IF(IFERROR(VLOOKUP(Members[[#This Row],[Subscriber SSN]],$C$7:V920,20,FALSE), "") = 0, "", IFERROR(VLOOKUP(Members[[#This Row],[Subscriber SSN]],$C$7:V920,20,FALSE), ""))</f>
        <v/>
      </c>
      <c r="W921" s="68" t="str">
        <f>IF(IFERROR(VLOOKUP(Members[[#This Row],[Subscriber SSN]],$C$7:W920,21,FALSE), "") = 0, "", IFERROR(VLOOKUP(Members[[#This Row],[Subscriber SSN]],$C$7:W920,21,FALSE), ""))</f>
        <v/>
      </c>
      <c r="X921" s="68" t="str">
        <f>IF(IFERROR(VLOOKUP(Members[[#This Row],[Subscriber SSN]],$C$7:X920,22,FALSE), "") = 0, "", IFERROR(VLOOKUP(Members[[#This Row],[Subscriber SSN]],$C$7:X920,22,FALSE), ""))</f>
        <v/>
      </c>
      <c r="Y921" s="68"/>
      <c r="Z921" s="72"/>
      <c r="AA921" s="69"/>
      <c r="AB921" s="69"/>
      <c r="AC921" s="70"/>
      <c r="AD921" s="110">
        <f t="shared" si="28"/>
        <v>45292</v>
      </c>
      <c r="AE921" s="69"/>
      <c r="AF921" s="69"/>
      <c r="AG921" s="71"/>
      <c r="AH921" s="69"/>
      <c r="AI921" s="69"/>
      <c r="AJ921" s="69"/>
      <c r="AK921" s="69"/>
      <c r="AL921" s="69"/>
      <c r="AM921" s="69"/>
      <c r="AN921" s="69"/>
      <c r="AO921" s="69"/>
      <c r="AP921" s="73"/>
      <c r="AQ921" s="73"/>
      <c r="AR921" s="73"/>
      <c r="AS921" s="73"/>
      <c r="AT921" s="73"/>
      <c r="AU921" s="73"/>
      <c r="AV921" s="73"/>
      <c r="AW921" s="73"/>
      <c r="AX921" s="73"/>
      <c r="AY921" s="73"/>
      <c r="AZ921" s="73"/>
      <c r="BA921" s="73"/>
      <c r="BB921" s="73"/>
      <c r="BC921" s="74"/>
      <c r="BD921" s="222" t="str">
        <f t="shared" si="29"/>
        <v xml:space="preserve"> </v>
      </c>
      <c r="BE921" s="76">
        <f ca="1">Validation!H921</f>
        <v>2</v>
      </c>
      <c r="BF921" t="str">
        <f ca="1">Validation!I921</f>
        <v/>
      </c>
      <c r="BJ921" t="str">
        <f>IF(AND(ISBLANK(Members[[#This Row],[DependentSSN]]),NOT(ISBLANK(Members[[#This Row],[MedicalPolicy]]))), "CoverageLevels", "Waivers")</f>
        <v>Waivers</v>
      </c>
      <c r="BK921" t="str">
        <f>IF(AND(ISBLANK(Members[[#This Row],[DependentSSN]]),NOT(ISBLANK(Members[[#This Row],[Dental Policy]]))), "CoverageLevels", "Waivers")</f>
        <v>Waivers</v>
      </c>
      <c r="BL921" t="str">
        <f>IF(AND(ISBLANK(Members[[#This Row],[DependentSSN]]),NOT(ISBLANK(Members[[#This Row],[VisionPolicy]]))), "CoverageLevels", "Waivers")</f>
        <v>Waivers</v>
      </c>
      <c r="BM921">
        <f t="array" ref="BM921">A920</f>
        <v>0</v>
      </c>
    </row>
    <row r="922" spans="2:65" x14ac:dyDescent="0.25">
      <c r="B922" s="67"/>
      <c r="C922" s="68"/>
      <c r="D922" s="68"/>
      <c r="E922" s="69"/>
      <c r="F922" s="68"/>
      <c r="G922" s="69"/>
      <c r="H922" s="68"/>
      <c r="I922" s="68"/>
      <c r="J922" s="70"/>
      <c r="K922" s="68"/>
      <c r="L922" s="68"/>
      <c r="M922" s="71"/>
      <c r="N922" s="69"/>
      <c r="O922" s="69"/>
      <c r="P922" s="69"/>
      <c r="Q922" s="69"/>
      <c r="R922" s="69"/>
      <c r="S922" s="69"/>
      <c r="T922" s="68" t="str">
        <f>IF(IFERROR(VLOOKUP(Members[[#This Row],[Subscriber SSN]],$C$7:T921,18,FALSE), "") = 0, "",IFERROR(VLOOKUP(Members[[#This Row],[Subscriber SSN]],$C$7:T921,18,FALSE), ""))</f>
        <v/>
      </c>
      <c r="U922" s="68" t="str">
        <f>IF(IFERROR(VLOOKUP(Members[[#This Row],[Subscriber SSN]],$C$7:U921,19,FALSE), "") = 0, "",IFERROR(VLOOKUP(Members[[#This Row],[Subscriber SSN]],$C$7:U921,19,FALSE), ""))</f>
        <v/>
      </c>
      <c r="V922" s="69" t="str">
        <f>IF(IFERROR(VLOOKUP(Members[[#This Row],[Subscriber SSN]],$C$7:V921,20,FALSE), "") = 0, "", IFERROR(VLOOKUP(Members[[#This Row],[Subscriber SSN]],$C$7:V921,20,FALSE), ""))</f>
        <v/>
      </c>
      <c r="W922" s="68" t="str">
        <f>IF(IFERROR(VLOOKUP(Members[[#This Row],[Subscriber SSN]],$C$7:W921,21,FALSE), "") = 0, "", IFERROR(VLOOKUP(Members[[#This Row],[Subscriber SSN]],$C$7:W921,21,FALSE), ""))</f>
        <v/>
      </c>
      <c r="X922" s="68" t="str">
        <f>IF(IFERROR(VLOOKUP(Members[[#This Row],[Subscriber SSN]],$C$7:X921,22,FALSE), "") = 0, "", IFERROR(VLOOKUP(Members[[#This Row],[Subscriber SSN]],$C$7:X921,22,FALSE), ""))</f>
        <v/>
      </c>
      <c r="Y922" s="68"/>
      <c r="Z922" s="72"/>
      <c r="AA922" s="69"/>
      <c r="AB922" s="69"/>
      <c r="AC922" s="70"/>
      <c r="AD922" s="110">
        <f t="shared" si="28"/>
        <v>45292</v>
      </c>
      <c r="AE922" s="69"/>
      <c r="AF922" s="69"/>
      <c r="AG922" s="71"/>
      <c r="AH922" s="69"/>
      <c r="AI922" s="69"/>
      <c r="AJ922" s="69"/>
      <c r="AK922" s="69"/>
      <c r="AL922" s="69"/>
      <c r="AM922" s="69"/>
      <c r="AN922" s="69"/>
      <c r="AO922" s="69"/>
      <c r="AP922" s="73"/>
      <c r="AQ922" s="73"/>
      <c r="AR922" s="73"/>
      <c r="AS922" s="73"/>
      <c r="AT922" s="73"/>
      <c r="AU922" s="73"/>
      <c r="AV922" s="73"/>
      <c r="AW922" s="73"/>
      <c r="AX922" s="73"/>
      <c r="AY922" s="73"/>
      <c r="AZ922" s="73"/>
      <c r="BA922" s="73"/>
      <c r="BB922" s="73"/>
      <c r="BC922" s="74"/>
      <c r="BD922" s="222" t="str">
        <f t="shared" si="29"/>
        <v xml:space="preserve"> </v>
      </c>
      <c r="BE922" s="76">
        <f ca="1">Validation!H922</f>
        <v>2</v>
      </c>
      <c r="BF922" t="str">
        <f ca="1">Validation!I922</f>
        <v/>
      </c>
      <c r="BJ922" t="str">
        <f>IF(AND(ISBLANK(Members[[#This Row],[DependentSSN]]),NOT(ISBLANK(Members[[#This Row],[MedicalPolicy]]))), "CoverageLevels", "Waivers")</f>
        <v>Waivers</v>
      </c>
      <c r="BK922" t="str">
        <f>IF(AND(ISBLANK(Members[[#This Row],[DependentSSN]]),NOT(ISBLANK(Members[[#This Row],[Dental Policy]]))), "CoverageLevels", "Waivers")</f>
        <v>Waivers</v>
      </c>
      <c r="BL922" t="str">
        <f>IF(AND(ISBLANK(Members[[#This Row],[DependentSSN]]),NOT(ISBLANK(Members[[#This Row],[VisionPolicy]]))), "CoverageLevels", "Waivers")</f>
        <v>Waivers</v>
      </c>
      <c r="BM922">
        <f t="array" ref="BM922">A921</f>
        <v>0</v>
      </c>
    </row>
    <row r="923" spans="2:65" x14ac:dyDescent="0.25">
      <c r="B923" s="67"/>
      <c r="C923" s="68"/>
      <c r="D923" s="68"/>
      <c r="E923" s="69"/>
      <c r="F923" s="68"/>
      <c r="G923" s="69"/>
      <c r="H923" s="68"/>
      <c r="I923" s="68"/>
      <c r="J923" s="70"/>
      <c r="K923" s="68"/>
      <c r="L923" s="68"/>
      <c r="M923" s="71"/>
      <c r="N923" s="69"/>
      <c r="O923" s="69"/>
      <c r="P923" s="69"/>
      <c r="Q923" s="69"/>
      <c r="R923" s="69"/>
      <c r="S923" s="69"/>
      <c r="T923" s="68" t="str">
        <f>IF(IFERROR(VLOOKUP(Members[[#This Row],[Subscriber SSN]],$C$7:T922,18,FALSE), "") = 0, "",IFERROR(VLOOKUP(Members[[#This Row],[Subscriber SSN]],$C$7:T922,18,FALSE), ""))</f>
        <v/>
      </c>
      <c r="U923" s="68" t="str">
        <f>IF(IFERROR(VLOOKUP(Members[[#This Row],[Subscriber SSN]],$C$7:U922,19,FALSE), "") = 0, "",IFERROR(VLOOKUP(Members[[#This Row],[Subscriber SSN]],$C$7:U922,19,FALSE), ""))</f>
        <v/>
      </c>
      <c r="V923" s="69" t="str">
        <f>IF(IFERROR(VLOOKUP(Members[[#This Row],[Subscriber SSN]],$C$7:V922,20,FALSE), "") = 0, "", IFERROR(VLOOKUP(Members[[#This Row],[Subscriber SSN]],$C$7:V922,20,FALSE), ""))</f>
        <v/>
      </c>
      <c r="W923" s="68" t="str">
        <f>IF(IFERROR(VLOOKUP(Members[[#This Row],[Subscriber SSN]],$C$7:W922,21,FALSE), "") = 0, "", IFERROR(VLOOKUP(Members[[#This Row],[Subscriber SSN]],$C$7:W922,21,FALSE), ""))</f>
        <v/>
      </c>
      <c r="X923" s="68" t="str">
        <f>IF(IFERROR(VLOOKUP(Members[[#This Row],[Subscriber SSN]],$C$7:X922,22,FALSE), "") = 0, "", IFERROR(VLOOKUP(Members[[#This Row],[Subscriber SSN]],$C$7:X922,22,FALSE), ""))</f>
        <v/>
      </c>
      <c r="Y923" s="68"/>
      <c r="Z923" s="72"/>
      <c r="AA923" s="69"/>
      <c r="AB923" s="69"/>
      <c r="AC923" s="70"/>
      <c r="AD923" s="110">
        <f t="shared" si="28"/>
        <v>45292</v>
      </c>
      <c r="AE923" s="69"/>
      <c r="AF923" s="69"/>
      <c r="AG923" s="71"/>
      <c r="AH923" s="69"/>
      <c r="AI923" s="69"/>
      <c r="AJ923" s="69"/>
      <c r="AK923" s="69"/>
      <c r="AL923" s="69"/>
      <c r="AM923" s="69"/>
      <c r="AN923" s="69"/>
      <c r="AO923" s="69"/>
      <c r="AP923" s="73"/>
      <c r="AQ923" s="73"/>
      <c r="AR923" s="73"/>
      <c r="AS923" s="73"/>
      <c r="AT923" s="73"/>
      <c r="AU923" s="73"/>
      <c r="AV923" s="73"/>
      <c r="AW923" s="73"/>
      <c r="AX923" s="73"/>
      <c r="AY923" s="73"/>
      <c r="AZ923" s="73"/>
      <c r="BA923" s="73"/>
      <c r="BB923" s="73"/>
      <c r="BC923" s="74"/>
      <c r="BD923" s="222" t="str">
        <f t="shared" si="29"/>
        <v xml:space="preserve"> </v>
      </c>
      <c r="BE923" s="76">
        <f ca="1">Validation!H923</f>
        <v>2</v>
      </c>
      <c r="BF923" t="str">
        <f ca="1">Validation!I923</f>
        <v/>
      </c>
      <c r="BJ923" t="str">
        <f>IF(AND(ISBLANK(Members[[#This Row],[DependentSSN]]),NOT(ISBLANK(Members[[#This Row],[MedicalPolicy]]))), "CoverageLevels", "Waivers")</f>
        <v>Waivers</v>
      </c>
      <c r="BK923" t="str">
        <f>IF(AND(ISBLANK(Members[[#This Row],[DependentSSN]]),NOT(ISBLANK(Members[[#This Row],[Dental Policy]]))), "CoverageLevels", "Waivers")</f>
        <v>Waivers</v>
      </c>
      <c r="BL923" t="str">
        <f>IF(AND(ISBLANK(Members[[#This Row],[DependentSSN]]),NOT(ISBLANK(Members[[#This Row],[VisionPolicy]]))), "CoverageLevels", "Waivers")</f>
        <v>Waivers</v>
      </c>
      <c r="BM923">
        <f t="array" ref="BM923">A922</f>
        <v>0</v>
      </c>
    </row>
    <row r="924" spans="2:65" x14ac:dyDescent="0.25">
      <c r="B924" s="67"/>
      <c r="C924" s="68"/>
      <c r="D924" s="68"/>
      <c r="E924" s="69"/>
      <c r="F924" s="68"/>
      <c r="G924" s="69"/>
      <c r="H924" s="68"/>
      <c r="I924" s="68"/>
      <c r="J924" s="70"/>
      <c r="K924" s="68"/>
      <c r="L924" s="68"/>
      <c r="M924" s="71"/>
      <c r="N924" s="69"/>
      <c r="O924" s="69"/>
      <c r="P924" s="69"/>
      <c r="Q924" s="69"/>
      <c r="R924" s="69"/>
      <c r="S924" s="69"/>
      <c r="T924" s="68" t="str">
        <f>IF(IFERROR(VLOOKUP(Members[[#This Row],[Subscriber SSN]],$C$7:T923,18,FALSE), "") = 0, "",IFERROR(VLOOKUP(Members[[#This Row],[Subscriber SSN]],$C$7:T923,18,FALSE), ""))</f>
        <v/>
      </c>
      <c r="U924" s="68" t="str">
        <f>IF(IFERROR(VLOOKUP(Members[[#This Row],[Subscriber SSN]],$C$7:U923,19,FALSE), "") = 0, "",IFERROR(VLOOKUP(Members[[#This Row],[Subscriber SSN]],$C$7:U923,19,FALSE), ""))</f>
        <v/>
      </c>
      <c r="V924" s="69" t="str">
        <f>IF(IFERROR(VLOOKUP(Members[[#This Row],[Subscriber SSN]],$C$7:V923,20,FALSE), "") = 0, "", IFERROR(VLOOKUP(Members[[#This Row],[Subscriber SSN]],$C$7:V923,20,FALSE), ""))</f>
        <v/>
      </c>
      <c r="W924" s="68" t="str">
        <f>IF(IFERROR(VLOOKUP(Members[[#This Row],[Subscriber SSN]],$C$7:W923,21,FALSE), "") = 0, "", IFERROR(VLOOKUP(Members[[#This Row],[Subscriber SSN]],$C$7:W923,21,FALSE), ""))</f>
        <v/>
      </c>
      <c r="X924" s="68" t="str">
        <f>IF(IFERROR(VLOOKUP(Members[[#This Row],[Subscriber SSN]],$C$7:X923,22,FALSE), "") = 0, "", IFERROR(VLOOKUP(Members[[#This Row],[Subscriber SSN]],$C$7:X923,22,FALSE), ""))</f>
        <v/>
      </c>
      <c r="Y924" s="68"/>
      <c r="Z924" s="72"/>
      <c r="AA924" s="69"/>
      <c r="AB924" s="69"/>
      <c r="AC924" s="70"/>
      <c r="AD924" s="110">
        <f t="shared" si="28"/>
        <v>45292</v>
      </c>
      <c r="AE924" s="69"/>
      <c r="AF924" s="69"/>
      <c r="AG924" s="71"/>
      <c r="AH924" s="69"/>
      <c r="AI924" s="69"/>
      <c r="AJ924" s="69"/>
      <c r="AK924" s="69"/>
      <c r="AL924" s="69"/>
      <c r="AM924" s="69"/>
      <c r="AN924" s="69"/>
      <c r="AO924" s="69"/>
      <c r="AP924" s="73"/>
      <c r="AQ924" s="73"/>
      <c r="AR924" s="73"/>
      <c r="AS924" s="73"/>
      <c r="AT924" s="73"/>
      <c r="AU924" s="73"/>
      <c r="AV924" s="73"/>
      <c r="AW924" s="73"/>
      <c r="AX924" s="73"/>
      <c r="AY924" s="73"/>
      <c r="AZ924" s="73"/>
      <c r="BA924" s="73"/>
      <c r="BB924" s="73"/>
      <c r="BC924" s="74"/>
      <c r="BD924" s="222" t="str">
        <f t="shared" si="29"/>
        <v xml:space="preserve"> </v>
      </c>
      <c r="BE924" s="76">
        <f ca="1">Validation!H924</f>
        <v>2</v>
      </c>
      <c r="BF924" t="str">
        <f ca="1">Validation!I924</f>
        <v/>
      </c>
      <c r="BJ924" t="str">
        <f>IF(AND(ISBLANK(Members[[#This Row],[DependentSSN]]),NOT(ISBLANK(Members[[#This Row],[MedicalPolicy]]))), "CoverageLevels", "Waivers")</f>
        <v>Waivers</v>
      </c>
      <c r="BK924" t="str">
        <f>IF(AND(ISBLANK(Members[[#This Row],[DependentSSN]]),NOT(ISBLANK(Members[[#This Row],[Dental Policy]]))), "CoverageLevels", "Waivers")</f>
        <v>Waivers</v>
      </c>
      <c r="BL924" t="str">
        <f>IF(AND(ISBLANK(Members[[#This Row],[DependentSSN]]),NOT(ISBLANK(Members[[#This Row],[VisionPolicy]]))), "CoverageLevels", "Waivers")</f>
        <v>Waivers</v>
      </c>
      <c r="BM924">
        <f t="array" ref="BM924">A923</f>
        <v>0</v>
      </c>
    </row>
    <row r="925" spans="2:65" x14ac:dyDescent="0.25">
      <c r="B925" s="67"/>
      <c r="C925" s="68"/>
      <c r="D925" s="68"/>
      <c r="E925" s="69"/>
      <c r="F925" s="68"/>
      <c r="G925" s="69"/>
      <c r="H925" s="68"/>
      <c r="I925" s="68"/>
      <c r="J925" s="70"/>
      <c r="K925" s="68"/>
      <c r="L925" s="68"/>
      <c r="M925" s="71"/>
      <c r="N925" s="69"/>
      <c r="O925" s="69"/>
      <c r="P925" s="69"/>
      <c r="Q925" s="69"/>
      <c r="R925" s="69"/>
      <c r="S925" s="69"/>
      <c r="T925" s="68" t="str">
        <f>IF(IFERROR(VLOOKUP(Members[[#This Row],[Subscriber SSN]],$C$7:T924,18,FALSE), "") = 0, "",IFERROR(VLOOKUP(Members[[#This Row],[Subscriber SSN]],$C$7:T924,18,FALSE), ""))</f>
        <v/>
      </c>
      <c r="U925" s="68" t="str">
        <f>IF(IFERROR(VLOOKUP(Members[[#This Row],[Subscriber SSN]],$C$7:U924,19,FALSE), "") = 0, "",IFERROR(VLOOKUP(Members[[#This Row],[Subscriber SSN]],$C$7:U924,19,FALSE), ""))</f>
        <v/>
      </c>
      <c r="V925" s="69" t="str">
        <f>IF(IFERROR(VLOOKUP(Members[[#This Row],[Subscriber SSN]],$C$7:V924,20,FALSE), "") = 0, "", IFERROR(VLOOKUP(Members[[#This Row],[Subscriber SSN]],$C$7:V924,20,FALSE), ""))</f>
        <v/>
      </c>
      <c r="W925" s="68" t="str">
        <f>IF(IFERROR(VLOOKUP(Members[[#This Row],[Subscriber SSN]],$C$7:W924,21,FALSE), "") = 0, "", IFERROR(VLOOKUP(Members[[#This Row],[Subscriber SSN]],$C$7:W924,21,FALSE), ""))</f>
        <v/>
      </c>
      <c r="X925" s="68" t="str">
        <f>IF(IFERROR(VLOOKUP(Members[[#This Row],[Subscriber SSN]],$C$7:X924,22,FALSE), "") = 0, "", IFERROR(VLOOKUP(Members[[#This Row],[Subscriber SSN]],$C$7:X924,22,FALSE), ""))</f>
        <v/>
      </c>
      <c r="Y925" s="68"/>
      <c r="Z925" s="72"/>
      <c r="AA925" s="69"/>
      <c r="AB925" s="69"/>
      <c r="AC925" s="70"/>
      <c r="AD925" s="110">
        <f t="shared" si="28"/>
        <v>45292</v>
      </c>
      <c r="AE925" s="69"/>
      <c r="AF925" s="69"/>
      <c r="AG925" s="71"/>
      <c r="AH925" s="69"/>
      <c r="AI925" s="69"/>
      <c r="AJ925" s="69"/>
      <c r="AK925" s="69"/>
      <c r="AL925" s="69"/>
      <c r="AM925" s="69"/>
      <c r="AN925" s="69"/>
      <c r="AO925" s="69"/>
      <c r="AP925" s="73"/>
      <c r="AQ925" s="73"/>
      <c r="AR925" s="73"/>
      <c r="AS925" s="73"/>
      <c r="AT925" s="73"/>
      <c r="AU925" s="73"/>
      <c r="AV925" s="73"/>
      <c r="AW925" s="73"/>
      <c r="AX925" s="73"/>
      <c r="AY925" s="73"/>
      <c r="AZ925" s="73"/>
      <c r="BA925" s="73"/>
      <c r="BB925" s="73"/>
      <c r="BC925" s="74"/>
      <c r="BD925" s="222" t="str">
        <f t="shared" si="29"/>
        <v xml:space="preserve"> </v>
      </c>
      <c r="BE925" s="76">
        <f ca="1">Validation!H925</f>
        <v>2</v>
      </c>
      <c r="BF925" t="str">
        <f ca="1">Validation!I925</f>
        <v/>
      </c>
      <c r="BJ925" t="str">
        <f>IF(AND(ISBLANK(Members[[#This Row],[DependentSSN]]),NOT(ISBLANK(Members[[#This Row],[MedicalPolicy]]))), "CoverageLevels", "Waivers")</f>
        <v>Waivers</v>
      </c>
      <c r="BK925" t="str">
        <f>IF(AND(ISBLANK(Members[[#This Row],[DependentSSN]]),NOT(ISBLANK(Members[[#This Row],[Dental Policy]]))), "CoverageLevels", "Waivers")</f>
        <v>Waivers</v>
      </c>
      <c r="BL925" t="str">
        <f>IF(AND(ISBLANK(Members[[#This Row],[DependentSSN]]),NOT(ISBLANK(Members[[#This Row],[VisionPolicy]]))), "CoverageLevels", "Waivers")</f>
        <v>Waivers</v>
      </c>
      <c r="BM925">
        <f t="array" ref="BM925">A924</f>
        <v>0</v>
      </c>
    </row>
    <row r="926" spans="2:65" x14ac:dyDescent="0.25">
      <c r="B926" s="67"/>
      <c r="C926" s="68"/>
      <c r="D926" s="68"/>
      <c r="E926" s="69"/>
      <c r="F926" s="68"/>
      <c r="G926" s="69"/>
      <c r="H926" s="68"/>
      <c r="I926" s="68"/>
      <c r="J926" s="70"/>
      <c r="K926" s="68"/>
      <c r="L926" s="68"/>
      <c r="M926" s="71"/>
      <c r="N926" s="69"/>
      <c r="O926" s="69"/>
      <c r="P926" s="69"/>
      <c r="Q926" s="69"/>
      <c r="R926" s="69"/>
      <c r="S926" s="69"/>
      <c r="T926" s="68" t="str">
        <f>IF(IFERROR(VLOOKUP(Members[[#This Row],[Subscriber SSN]],$C$7:T925,18,FALSE), "") = 0, "",IFERROR(VLOOKUP(Members[[#This Row],[Subscriber SSN]],$C$7:T925,18,FALSE), ""))</f>
        <v/>
      </c>
      <c r="U926" s="68" t="str">
        <f>IF(IFERROR(VLOOKUP(Members[[#This Row],[Subscriber SSN]],$C$7:U925,19,FALSE), "") = 0, "",IFERROR(VLOOKUP(Members[[#This Row],[Subscriber SSN]],$C$7:U925,19,FALSE), ""))</f>
        <v/>
      </c>
      <c r="V926" s="69" t="str">
        <f>IF(IFERROR(VLOOKUP(Members[[#This Row],[Subscriber SSN]],$C$7:V925,20,FALSE), "") = 0, "", IFERROR(VLOOKUP(Members[[#This Row],[Subscriber SSN]],$C$7:V925,20,FALSE), ""))</f>
        <v/>
      </c>
      <c r="W926" s="68" t="str">
        <f>IF(IFERROR(VLOOKUP(Members[[#This Row],[Subscriber SSN]],$C$7:W925,21,FALSE), "") = 0, "", IFERROR(VLOOKUP(Members[[#This Row],[Subscriber SSN]],$C$7:W925,21,FALSE), ""))</f>
        <v/>
      </c>
      <c r="X926" s="68" t="str">
        <f>IF(IFERROR(VLOOKUP(Members[[#This Row],[Subscriber SSN]],$C$7:X925,22,FALSE), "") = 0, "", IFERROR(VLOOKUP(Members[[#This Row],[Subscriber SSN]],$C$7:X925,22,FALSE), ""))</f>
        <v/>
      </c>
      <c r="Y926" s="68"/>
      <c r="Z926" s="72"/>
      <c r="AA926" s="69"/>
      <c r="AB926" s="69"/>
      <c r="AC926" s="70"/>
      <c r="AD926" s="110">
        <f t="shared" si="28"/>
        <v>45292</v>
      </c>
      <c r="AE926" s="69"/>
      <c r="AF926" s="69"/>
      <c r="AG926" s="71"/>
      <c r="AH926" s="69"/>
      <c r="AI926" s="69"/>
      <c r="AJ926" s="69"/>
      <c r="AK926" s="69"/>
      <c r="AL926" s="69"/>
      <c r="AM926" s="69"/>
      <c r="AN926" s="69"/>
      <c r="AO926" s="69"/>
      <c r="AP926" s="73"/>
      <c r="AQ926" s="73"/>
      <c r="AR926" s="73"/>
      <c r="AS926" s="73"/>
      <c r="AT926" s="73"/>
      <c r="AU926" s="73"/>
      <c r="AV926" s="73"/>
      <c r="AW926" s="73"/>
      <c r="AX926" s="73"/>
      <c r="AY926" s="73"/>
      <c r="AZ926" s="73"/>
      <c r="BA926" s="73"/>
      <c r="BB926" s="73"/>
      <c r="BC926" s="74"/>
      <c r="BD926" s="222" t="str">
        <f t="shared" si="29"/>
        <v xml:space="preserve"> </v>
      </c>
      <c r="BE926" s="76">
        <f ca="1">Validation!H926</f>
        <v>2</v>
      </c>
      <c r="BF926" t="str">
        <f ca="1">Validation!I926</f>
        <v/>
      </c>
      <c r="BJ926" t="str">
        <f>IF(AND(ISBLANK(Members[[#This Row],[DependentSSN]]),NOT(ISBLANK(Members[[#This Row],[MedicalPolicy]]))), "CoverageLevels", "Waivers")</f>
        <v>Waivers</v>
      </c>
      <c r="BK926" t="str">
        <f>IF(AND(ISBLANK(Members[[#This Row],[DependentSSN]]),NOT(ISBLANK(Members[[#This Row],[Dental Policy]]))), "CoverageLevels", "Waivers")</f>
        <v>Waivers</v>
      </c>
      <c r="BL926" t="str">
        <f>IF(AND(ISBLANK(Members[[#This Row],[DependentSSN]]),NOT(ISBLANK(Members[[#This Row],[VisionPolicy]]))), "CoverageLevels", "Waivers")</f>
        <v>Waivers</v>
      </c>
      <c r="BM926">
        <f t="array" ref="BM926">A925</f>
        <v>0</v>
      </c>
    </row>
    <row r="927" spans="2:65" x14ac:dyDescent="0.25">
      <c r="B927" s="67"/>
      <c r="C927" s="68"/>
      <c r="D927" s="68"/>
      <c r="E927" s="69"/>
      <c r="F927" s="68"/>
      <c r="G927" s="69"/>
      <c r="H927" s="68"/>
      <c r="I927" s="68"/>
      <c r="J927" s="70"/>
      <c r="K927" s="68"/>
      <c r="L927" s="68"/>
      <c r="M927" s="71"/>
      <c r="N927" s="69"/>
      <c r="O927" s="69"/>
      <c r="P927" s="69"/>
      <c r="Q927" s="69"/>
      <c r="R927" s="69"/>
      <c r="S927" s="69"/>
      <c r="T927" s="68" t="str">
        <f>IF(IFERROR(VLOOKUP(Members[[#This Row],[Subscriber SSN]],$C$7:T926,18,FALSE), "") = 0, "",IFERROR(VLOOKUP(Members[[#This Row],[Subscriber SSN]],$C$7:T926,18,FALSE), ""))</f>
        <v/>
      </c>
      <c r="U927" s="68" t="str">
        <f>IF(IFERROR(VLOOKUP(Members[[#This Row],[Subscriber SSN]],$C$7:U926,19,FALSE), "") = 0, "",IFERROR(VLOOKUP(Members[[#This Row],[Subscriber SSN]],$C$7:U926,19,FALSE), ""))</f>
        <v/>
      </c>
      <c r="V927" s="69" t="str">
        <f>IF(IFERROR(VLOOKUP(Members[[#This Row],[Subscriber SSN]],$C$7:V926,20,FALSE), "") = 0, "", IFERROR(VLOOKUP(Members[[#This Row],[Subscriber SSN]],$C$7:V926,20,FALSE), ""))</f>
        <v/>
      </c>
      <c r="W927" s="68" t="str">
        <f>IF(IFERROR(VLOOKUP(Members[[#This Row],[Subscriber SSN]],$C$7:W926,21,FALSE), "") = 0, "", IFERROR(VLOOKUP(Members[[#This Row],[Subscriber SSN]],$C$7:W926,21,FALSE), ""))</f>
        <v/>
      </c>
      <c r="X927" s="68" t="str">
        <f>IF(IFERROR(VLOOKUP(Members[[#This Row],[Subscriber SSN]],$C$7:X926,22,FALSE), "") = 0, "", IFERROR(VLOOKUP(Members[[#This Row],[Subscriber SSN]],$C$7:X926,22,FALSE), ""))</f>
        <v/>
      </c>
      <c r="Y927" s="68"/>
      <c r="Z927" s="72"/>
      <c r="AA927" s="69"/>
      <c r="AB927" s="69"/>
      <c r="AC927" s="70"/>
      <c r="AD927" s="110">
        <f t="shared" si="28"/>
        <v>45292</v>
      </c>
      <c r="AE927" s="69"/>
      <c r="AF927" s="69"/>
      <c r="AG927" s="71"/>
      <c r="AH927" s="69"/>
      <c r="AI927" s="69"/>
      <c r="AJ927" s="69"/>
      <c r="AK927" s="69"/>
      <c r="AL927" s="69"/>
      <c r="AM927" s="69"/>
      <c r="AN927" s="69"/>
      <c r="AO927" s="69"/>
      <c r="AP927" s="73"/>
      <c r="AQ927" s="73"/>
      <c r="AR927" s="73"/>
      <c r="AS927" s="73"/>
      <c r="AT927" s="73"/>
      <c r="AU927" s="73"/>
      <c r="AV927" s="73"/>
      <c r="AW927" s="73"/>
      <c r="AX927" s="73"/>
      <c r="AY927" s="73"/>
      <c r="AZ927" s="73"/>
      <c r="BA927" s="73"/>
      <c r="BB927" s="73"/>
      <c r="BC927" s="74"/>
      <c r="BD927" s="222" t="str">
        <f t="shared" si="29"/>
        <v xml:space="preserve"> </v>
      </c>
      <c r="BE927" s="76">
        <f ca="1">Validation!H927</f>
        <v>2</v>
      </c>
      <c r="BF927" t="str">
        <f ca="1">Validation!I927</f>
        <v/>
      </c>
      <c r="BJ927" t="str">
        <f>IF(AND(ISBLANK(Members[[#This Row],[DependentSSN]]),NOT(ISBLANK(Members[[#This Row],[MedicalPolicy]]))), "CoverageLevels", "Waivers")</f>
        <v>Waivers</v>
      </c>
      <c r="BK927" t="str">
        <f>IF(AND(ISBLANK(Members[[#This Row],[DependentSSN]]),NOT(ISBLANK(Members[[#This Row],[Dental Policy]]))), "CoverageLevels", "Waivers")</f>
        <v>Waivers</v>
      </c>
      <c r="BL927" t="str">
        <f>IF(AND(ISBLANK(Members[[#This Row],[DependentSSN]]),NOT(ISBLANK(Members[[#This Row],[VisionPolicy]]))), "CoverageLevels", "Waivers")</f>
        <v>Waivers</v>
      </c>
      <c r="BM927">
        <f t="array" ref="BM927">A926</f>
        <v>0</v>
      </c>
    </row>
    <row r="928" spans="2:65" x14ac:dyDescent="0.25">
      <c r="B928" s="67"/>
      <c r="C928" s="68"/>
      <c r="D928" s="68"/>
      <c r="E928" s="69"/>
      <c r="F928" s="68"/>
      <c r="G928" s="69"/>
      <c r="H928" s="68"/>
      <c r="I928" s="68"/>
      <c r="J928" s="70"/>
      <c r="K928" s="68"/>
      <c r="L928" s="68"/>
      <c r="M928" s="71"/>
      <c r="N928" s="69"/>
      <c r="O928" s="69"/>
      <c r="P928" s="69"/>
      <c r="Q928" s="69"/>
      <c r="R928" s="69"/>
      <c r="S928" s="69"/>
      <c r="T928" s="68" t="str">
        <f>IF(IFERROR(VLOOKUP(Members[[#This Row],[Subscriber SSN]],$C$7:T927,18,FALSE), "") = 0, "",IFERROR(VLOOKUP(Members[[#This Row],[Subscriber SSN]],$C$7:T927,18,FALSE), ""))</f>
        <v/>
      </c>
      <c r="U928" s="68" t="str">
        <f>IF(IFERROR(VLOOKUP(Members[[#This Row],[Subscriber SSN]],$C$7:U927,19,FALSE), "") = 0, "",IFERROR(VLOOKUP(Members[[#This Row],[Subscriber SSN]],$C$7:U927,19,FALSE), ""))</f>
        <v/>
      </c>
      <c r="V928" s="69" t="str">
        <f>IF(IFERROR(VLOOKUP(Members[[#This Row],[Subscriber SSN]],$C$7:V927,20,FALSE), "") = 0, "", IFERROR(VLOOKUP(Members[[#This Row],[Subscriber SSN]],$C$7:V927,20,FALSE), ""))</f>
        <v/>
      </c>
      <c r="W928" s="68" t="str">
        <f>IF(IFERROR(VLOOKUP(Members[[#This Row],[Subscriber SSN]],$C$7:W927,21,FALSE), "") = 0, "", IFERROR(VLOOKUP(Members[[#This Row],[Subscriber SSN]],$C$7:W927,21,FALSE), ""))</f>
        <v/>
      </c>
      <c r="X928" s="68" t="str">
        <f>IF(IFERROR(VLOOKUP(Members[[#This Row],[Subscriber SSN]],$C$7:X927,22,FALSE), "") = 0, "", IFERROR(VLOOKUP(Members[[#This Row],[Subscriber SSN]],$C$7:X927,22,FALSE), ""))</f>
        <v/>
      </c>
      <c r="Y928" s="68"/>
      <c r="Z928" s="72"/>
      <c r="AA928" s="69"/>
      <c r="AB928" s="69"/>
      <c r="AC928" s="70"/>
      <c r="AD928" s="110">
        <f t="shared" si="28"/>
        <v>45292</v>
      </c>
      <c r="AE928" s="69"/>
      <c r="AF928" s="69"/>
      <c r="AG928" s="71"/>
      <c r="AH928" s="69"/>
      <c r="AI928" s="69"/>
      <c r="AJ928" s="69"/>
      <c r="AK928" s="69"/>
      <c r="AL928" s="69"/>
      <c r="AM928" s="69"/>
      <c r="AN928" s="69"/>
      <c r="AO928" s="69"/>
      <c r="AP928" s="73"/>
      <c r="AQ928" s="73"/>
      <c r="AR928" s="73"/>
      <c r="AS928" s="73"/>
      <c r="AT928" s="73"/>
      <c r="AU928" s="73"/>
      <c r="AV928" s="73"/>
      <c r="AW928" s="73"/>
      <c r="AX928" s="73"/>
      <c r="AY928" s="73"/>
      <c r="AZ928" s="73"/>
      <c r="BA928" s="73"/>
      <c r="BB928" s="73"/>
      <c r="BC928" s="74"/>
      <c r="BD928" s="222" t="str">
        <f t="shared" si="29"/>
        <v xml:space="preserve"> </v>
      </c>
      <c r="BE928" s="76">
        <f ca="1">Validation!H928</f>
        <v>2</v>
      </c>
      <c r="BF928" t="str">
        <f ca="1">Validation!I928</f>
        <v/>
      </c>
      <c r="BJ928" t="str">
        <f>IF(AND(ISBLANK(Members[[#This Row],[DependentSSN]]),NOT(ISBLANK(Members[[#This Row],[MedicalPolicy]]))), "CoverageLevels", "Waivers")</f>
        <v>Waivers</v>
      </c>
      <c r="BK928" t="str">
        <f>IF(AND(ISBLANK(Members[[#This Row],[DependentSSN]]),NOT(ISBLANK(Members[[#This Row],[Dental Policy]]))), "CoverageLevels", "Waivers")</f>
        <v>Waivers</v>
      </c>
      <c r="BL928" t="str">
        <f>IF(AND(ISBLANK(Members[[#This Row],[DependentSSN]]),NOT(ISBLANK(Members[[#This Row],[VisionPolicy]]))), "CoverageLevels", "Waivers")</f>
        <v>Waivers</v>
      </c>
      <c r="BM928">
        <f t="array" ref="BM928">A927</f>
        <v>0</v>
      </c>
    </row>
    <row r="929" spans="2:65" x14ac:dyDescent="0.25">
      <c r="B929" s="67"/>
      <c r="C929" s="68"/>
      <c r="D929" s="68"/>
      <c r="E929" s="69"/>
      <c r="F929" s="68"/>
      <c r="G929" s="69"/>
      <c r="H929" s="68"/>
      <c r="I929" s="68"/>
      <c r="J929" s="70"/>
      <c r="K929" s="68"/>
      <c r="L929" s="68"/>
      <c r="M929" s="71"/>
      <c r="N929" s="69"/>
      <c r="O929" s="69"/>
      <c r="P929" s="69"/>
      <c r="Q929" s="69"/>
      <c r="R929" s="69"/>
      <c r="S929" s="69"/>
      <c r="T929" s="68" t="str">
        <f>IF(IFERROR(VLOOKUP(Members[[#This Row],[Subscriber SSN]],$C$7:T928,18,FALSE), "") = 0, "",IFERROR(VLOOKUP(Members[[#This Row],[Subscriber SSN]],$C$7:T928,18,FALSE), ""))</f>
        <v/>
      </c>
      <c r="U929" s="68" t="str">
        <f>IF(IFERROR(VLOOKUP(Members[[#This Row],[Subscriber SSN]],$C$7:U928,19,FALSE), "") = 0, "",IFERROR(VLOOKUP(Members[[#This Row],[Subscriber SSN]],$C$7:U928,19,FALSE), ""))</f>
        <v/>
      </c>
      <c r="V929" s="69" t="str">
        <f>IF(IFERROR(VLOOKUP(Members[[#This Row],[Subscriber SSN]],$C$7:V928,20,FALSE), "") = 0, "", IFERROR(VLOOKUP(Members[[#This Row],[Subscriber SSN]],$C$7:V928,20,FALSE), ""))</f>
        <v/>
      </c>
      <c r="W929" s="68" t="str">
        <f>IF(IFERROR(VLOOKUP(Members[[#This Row],[Subscriber SSN]],$C$7:W928,21,FALSE), "") = 0, "", IFERROR(VLOOKUP(Members[[#This Row],[Subscriber SSN]],$C$7:W928,21,FALSE), ""))</f>
        <v/>
      </c>
      <c r="X929" s="68" t="str">
        <f>IF(IFERROR(VLOOKUP(Members[[#This Row],[Subscriber SSN]],$C$7:X928,22,FALSE), "") = 0, "", IFERROR(VLOOKUP(Members[[#This Row],[Subscriber SSN]],$C$7:X928,22,FALSE), ""))</f>
        <v/>
      </c>
      <c r="Y929" s="68"/>
      <c r="Z929" s="72"/>
      <c r="AA929" s="69"/>
      <c r="AB929" s="69"/>
      <c r="AC929" s="70"/>
      <c r="AD929" s="110">
        <f t="shared" si="28"/>
        <v>45292</v>
      </c>
      <c r="AE929" s="69"/>
      <c r="AF929" s="69"/>
      <c r="AG929" s="71"/>
      <c r="AH929" s="69"/>
      <c r="AI929" s="69"/>
      <c r="AJ929" s="69"/>
      <c r="AK929" s="69"/>
      <c r="AL929" s="69"/>
      <c r="AM929" s="69"/>
      <c r="AN929" s="69"/>
      <c r="AO929" s="69"/>
      <c r="AP929" s="73"/>
      <c r="AQ929" s="73"/>
      <c r="AR929" s="73"/>
      <c r="AS929" s="73"/>
      <c r="AT929" s="73"/>
      <c r="AU929" s="73"/>
      <c r="AV929" s="73"/>
      <c r="AW929" s="73"/>
      <c r="AX929" s="73"/>
      <c r="AY929" s="73"/>
      <c r="AZ929" s="73"/>
      <c r="BA929" s="73"/>
      <c r="BB929" s="73"/>
      <c r="BC929" s="74"/>
      <c r="BD929" s="222" t="str">
        <f t="shared" si="29"/>
        <v xml:space="preserve"> </v>
      </c>
      <c r="BE929" s="76">
        <f ca="1">Validation!H929</f>
        <v>2</v>
      </c>
      <c r="BF929" t="str">
        <f ca="1">Validation!I929</f>
        <v/>
      </c>
      <c r="BJ929" t="str">
        <f>IF(AND(ISBLANK(Members[[#This Row],[DependentSSN]]),NOT(ISBLANK(Members[[#This Row],[MedicalPolicy]]))), "CoverageLevels", "Waivers")</f>
        <v>Waivers</v>
      </c>
      <c r="BK929" t="str">
        <f>IF(AND(ISBLANK(Members[[#This Row],[DependentSSN]]),NOT(ISBLANK(Members[[#This Row],[Dental Policy]]))), "CoverageLevels", "Waivers")</f>
        <v>Waivers</v>
      </c>
      <c r="BL929" t="str">
        <f>IF(AND(ISBLANK(Members[[#This Row],[DependentSSN]]),NOT(ISBLANK(Members[[#This Row],[VisionPolicy]]))), "CoverageLevels", "Waivers")</f>
        <v>Waivers</v>
      </c>
      <c r="BM929">
        <f t="array" ref="BM929">A928</f>
        <v>0</v>
      </c>
    </row>
    <row r="930" spans="2:65" x14ac:dyDescent="0.25">
      <c r="B930" s="67"/>
      <c r="C930" s="68"/>
      <c r="D930" s="68"/>
      <c r="E930" s="69"/>
      <c r="F930" s="68"/>
      <c r="G930" s="69"/>
      <c r="H930" s="68"/>
      <c r="I930" s="68"/>
      <c r="J930" s="70"/>
      <c r="K930" s="68"/>
      <c r="L930" s="68"/>
      <c r="M930" s="71"/>
      <c r="N930" s="69"/>
      <c r="O930" s="69"/>
      <c r="P930" s="69"/>
      <c r="Q930" s="69"/>
      <c r="R930" s="69"/>
      <c r="S930" s="69"/>
      <c r="T930" s="68" t="str">
        <f>IF(IFERROR(VLOOKUP(Members[[#This Row],[Subscriber SSN]],$C$7:T929,18,FALSE), "") = 0, "",IFERROR(VLOOKUP(Members[[#This Row],[Subscriber SSN]],$C$7:T929,18,FALSE), ""))</f>
        <v/>
      </c>
      <c r="U930" s="68" t="str">
        <f>IF(IFERROR(VLOOKUP(Members[[#This Row],[Subscriber SSN]],$C$7:U929,19,FALSE), "") = 0, "",IFERROR(VLOOKUP(Members[[#This Row],[Subscriber SSN]],$C$7:U929,19,FALSE), ""))</f>
        <v/>
      </c>
      <c r="V930" s="69" t="str">
        <f>IF(IFERROR(VLOOKUP(Members[[#This Row],[Subscriber SSN]],$C$7:V929,20,FALSE), "") = 0, "", IFERROR(VLOOKUP(Members[[#This Row],[Subscriber SSN]],$C$7:V929,20,FALSE), ""))</f>
        <v/>
      </c>
      <c r="W930" s="68" t="str">
        <f>IF(IFERROR(VLOOKUP(Members[[#This Row],[Subscriber SSN]],$C$7:W929,21,FALSE), "") = 0, "", IFERROR(VLOOKUP(Members[[#This Row],[Subscriber SSN]],$C$7:W929,21,FALSE), ""))</f>
        <v/>
      </c>
      <c r="X930" s="68" t="str">
        <f>IF(IFERROR(VLOOKUP(Members[[#This Row],[Subscriber SSN]],$C$7:X929,22,FALSE), "") = 0, "", IFERROR(VLOOKUP(Members[[#This Row],[Subscriber SSN]],$C$7:X929,22,FALSE), ""))</f>
        <v/>
      </c>
      <c r="Y930" s="68"/>
      <c r="Z930" s="72"/>
      <c r="AA930" s="69"/>
      <c r="AB930" s="69"/>
      <c r="AC930" s="70"/>
      <c r="AD930" s="110">
        <f t="shared" si="28"/>
        <v>45292</v>
      </c>
      <c r="AE930" s="69"/>
      <c r="AF930" s="69"/>
      <c r="AG930" s="71"/>
      <c r="AH930" s="69"/>
      <c r="AI930" s="69"/>
      <c r="AJ930" s="69"/>
      <c r="AK930" s="69"/>
      <c r="AL930" s="69"/>
      <c r="AM930" s="69"/>
      <c r="AN930" s="69"/>
      <c r="AO930" s="69"/>
      <c r="AP930" s="73"/>
      <c r="AQ930" s="73"/>
      <c r="AR930" s="73"/>
      <c r="AS930" s="73"/>
      <c r="AT930" s="73"/>
      <c r="AU930" s="73"/>
      <c r="AV930" s="73"/>
      <c r="AW930" s="73"/>
      <c r="AX930" s="73"/>
      <c r="AY930" s="73"/>
      <c r="AZ930" s="73"/>
      <c r="BA930" s="73"/>
      <c r="BB930" s="73"/>
      <c r="BC930" s="74"/>
      <c r="BD930" s="222" t="str">
        <f t="shared" si="29"/>
        <v xml:space="preserve"> </v>
      </c>
      <c r="BE930" s="76">
        <f ca="1">Validation!H930</f>
        <v>2</v>
      </c>
      <c r="BF930" t="str">
        <f ca="1">Validation!I930</f>
        <v/>
      </c>
      <c r="BJ930" t="str">
        <f>IF(AND(ISBLANK(Members[[#This Row],[DependentSSN]]),NOT(ISBLANK(Members[[#This Row],[MedicalPolicy]]))), "CoverageLevels", "Waivers")</f>
        <v>Waivers</v>
      </c>
      <c r="BK930" t="str">
        <f>IF(AND(ISBLANK(Members[[#This Row],[DependentSSN]]),NOT(ISBLANK(Members[[#This Row],[Dental Policy]]))), "CoverageLevels", "Waivers")</f>
        <v>Waivers</v>
      </c>
      <c r="BL930" t="str">
        <f>IF(AND(ISBLANK(Members[[#This Row],[DependentSSN]]),NOT(ISBLANK(Members[[#This Row],[VisionPolicy]]))), "CoverageLevels", "Waivers")</f>
        <v>Waivers</v>
      </c>
      <c r="BM930">
        <f t="array" ref="BM930">A929</f>
        <v>0</v>
      </c>
    </row>
    <row r="931" spans="2:65" x14ac:dyDescent="0.25">
      <c r="B931" s="67"/>
      <c r="C931" s="68"/>
      <c r="D931" s="68"/>
      <c r="E931" s="69"/>
      <c r="F931" s="68"/>
      <c r="G931" s="69"/>
      <c r="H931" s="68"/>
      <c r="I931" s="68"/>
      <c r="J931" s="70"/>
      <c r="K931" s="68"/>
      <c r="L931" s="68"/>
      <c r="M931" s="71"/>
      <c r="N931" s="69"/>
      <c r="O931" s="69"/>
      <c r="P931" s="69"/>
      <c r="Q931" s="69"/>
      <c r="R931" s="69"/>
      <c r="S931" s="69"/>
      <c r="T931" s="68" t="str">
        <f>IF(IFERROR(VLOOKUP(Members[[#This Row],[Subscriber SSN]],$C$7:T930,18,FALSE), "") = 0, "",IFERROR(VLOOKUP(Members[[#This Row],[Subscriber SSN]],$C$7:T930,18,FALSE), ""))</f>
        <v/>
      </c>
      <c r="U931" s="68" t="str">
        <f>IF(IFERROR(VLOOKUP(Members[[#This Row],[Subscriber SSN]],$C$7:U930,19,FALSE), "") = 0, "",IFERROR(VLOOKUP(Members[[#This Row],[Subscriber SSN]],$C$7:U930,19,FALSE), ""))</f>
        <v/>
      </c>
      <c r="V931" s="69" t="str">
        <f>IF(IFERROR(VLOOKUP(Members[[#This Row],[Subscriber SSN]],$C$7:V930,20,FALSE), "") = 0, "", IFERROR(VLOOKUP(Members[[#This Row],[Subscriber SSN]],$C$7:V930,20,FALSE), ""))</f>
        <v/>
      </c>
      <c r="W931" s="68" t="str">
        <f>IF(IFERROR(VLOOKUP(Members[[#This Row],[Subscriber SSN]],$C$7:W930,21,FALSE), "") = 0, "", IFERROR(VLOOKUP(Members[[#This Row],[Subscriber SSN]],$C$7:W930,21,FALSE), ""))</f>
        <v/>
      </c>
      <c r="X931" s="68" t="str">
        <f>IF(IFERROR(VLOOKUP(Members[[#This Row],[Subscriber SSN]],$C$7:X930,22,FALSE), "") = 0, "", IFERROR(VLOOKUP(Members[[#This Row],[Subscriber SSN]],$C$7:X930,22,FALSE), ""))</f>
        <v/>
      </c>
      <c r="Y931" s="68"/>
      <c r="Z931" s="72"/>
      <c r="AA931" s="69"/>
      <c r="AB931" s="69"/>
      <c r="AC931" s="70"/>
      <c r="AD931" s="110">
        <f t="shared" si="28"/>
        <v>45292</v>
      </c>
      <c r="AE931" s="69"/>
      <c r="AF931" s="69"/>
      <c r="AG931" s="71"/>
      <c r="AH931" s="69"/>
      <c r="AI931" s="69"/>
      <c r="AJ931" s="69"/>
      <c r="AK931" s="69"/>
      <c r="AL931" s="69"/>
      <c r="AM931" s="69"/>
      <c r="AN931" s="69"/>
      <c r="AO931" s="69"/>
      <c r="AP931" s="73"/>
      <c r="AQ931" s="73"/>
      <c r="AR931" s="73"/>
      <c r="AS931" s="73"/>
      <c r="AT931" s="73"/>
      <c r="AU931" s="73"/>
      <c r="AV931" s="73"/>
      <c r="AW931" s="73"/>
      <c r="AX931" s="73"/>
      <c r="AY931" s="73"/>
      <c r="AZ931" s="73"/>
      <c r="BA931" s="73"/>
      <c r="BB931" s="73"/>
      <c r="BC931" s="74"/>
      <c r="BD931" s="222" t="str">
        <f t="shared" si="29"/>
        <v xml:space="preserve"> </v>
      </c>
      <c r="BE931" s="76">
        <f ca="1">Validation!H931</f>
        <v>2</v>
      </c>
      <c r="BF931" t="str">
        <f ca="1">Validation!I931</f>
        <v/>
      </c>
      <c r="BJ931" t="str">
        <f>IF(AND(ISBLANK(Members[[#This Row],[DependentSSN]]),NOT(ISBLANK(Members[[#This Row],[MedicalPolicy]]))), "CoverageLevels", "Waivers")</f>
        <v>Waivers</v>
      </c>
      <c r="BK931" t="str">
        <f>IF(AND(ISBLANK(Members[[#This Row],[DependentSSN]]),NOT(ISBLANK(Members[[#This Row],[Dental Policy]]))), "CoverageLevels", "Waivers")</f>
        <v>Waivers</v>
      </c>
      <c r="BL931" t="str">
        <f>IF(AND(ISBLANK(Members[[#This Row],[DependentSSN]]),NOT(ISBLANK(Members[[#This Row],[VisionPolicy]]))), "CoverageLevels", "Waivers")</f>
        <v>Waivers</v>
      </c>
      <c r="BM931">
        <f t="array" ref="BM931">A930</f>
        <v>0</v>
      </c>
    </row>
    <row r="932" spans="2:65" x14ac:dyDescent="0.25">
      <c r="B932" s="67"/>
      <c r="C932" s="68"/>
      <c r="D932" s="68"/>
      <c r="E932" s="69"/>
      <c r="F932" s="68"/>
      <c r="G932" s="69"/>
      <c r="H932" s="68"/>
      <c r="I932" s="68"/>
      <c r="J932" s="70"/>
      <c r="K932" s="68"/>
      <c r="L932" s="68"/>
      <c r="M932" s="71"/>
      <c r="N932" s="69"/>
      <c r="O932" s="69"/>
      <c r="P932" s="69"/>
      <c r="Q932" s="69"/>
      <c r="R932" s="69"/>
      <c r="S932" s="69"/>
      <c r="T932" s="68" t="str">
        <f>IF(IFERROR(VLOOKUP(Members[[#This Row],[Subscriber SSN]],$C$7:T931,18,FALSE), "") = 0, "",IFERROR(VLOOKUP(Members[[#This Row],[Subscriber SSN]],$C$7:T931,18,FALSE), ""))</f>
        <v/>
      </c>
      <c r="U932" s="68" t="str">
        <f>IF(IFERROR(VLOOKUP(Members[[#This Row],[Subscriber SSN]],$C$7:U931,19,FALSE), "") = 0, "",IFERROR(VLOOKUP(Members[[#This Row],[Subscriber SSN]],$C$7:U931,19,FALSE), ""))</f>
        <v/>
      </c>
      <c r="V932" s="69" t="str">
        <f>IF(IFERROR(VLOOKUP(Members[[#This Row],[Subscriber SSN]],$C$7:V931,20,FALSE), "") = 0, "", IFERROR(VLOOKUP(Members[[#This Row],[Subscriber SSN]],$C$7:V931,20,FALSE), ""))</f>
        <v/>
      </c>
      <c r="W932" s="68" t="str">
        <f>IF(IFERROR(VLOOKUP(Members[[#This Row],[Subscriber SSN]],$C$7:W931,21,FALSE), "") = 0, "", IFERROR(VLOOKUP(Members[[#This Row],[Subscriber SSN]],$C$7:W931,21,FALSE), ""))</f>
        <v/>
      </c>
      <c r="X932" s="68" t="str">
        <f>IF(IFERROR(VLOOKUP(Members[[#This Row],[Subscriber SSN]],$C$7:X931,22,FALSE), "") = 0, "", IFERROR(VLOOKUP(Members[[#This Row],[Subscriber SSN]],$C$7:X931,22,FALSE), ""))</f>
        <v/>
      </c>
      <c r="Y932" s="68"/>
      <c r="Z932" s="72"/>
      <c r="AA932" s="69"/>
      <c r="AB932" s="69"/>
      <c r="AC932" s="70"/>
      <c r="AD932" s="110">
        <f t="shared" si="28"/>
        <v>45292</v>
      </c>
      <c r="AE932" s="69"/>
      <c r="AF932" s="69"/>
      <c r="AG932" s="71"/>
      <c r="AH932" s="69"/>
      <c r="AI932" s="69"/>
      <c r="AJ932" s="69"/>
      <c r="AK932" s="69"/>
      <c r="AL932" s="69"/>
      <c r="AM932" s="69"/>
      <c r="AN932" s="69"/>
      <c r="AO932" s="69"/>
      <c r="AP932" s="73"/>
      <c r="AQ932" s="73"/>
      <c r="AR932" s="73"/>
      <c r="AS932" s="73"/>
      <c r="AT932" s="73"/>
      <c r="AU932" s="73"/>
      <c r="AV932" s="73"/>
      <c r="AW932" s="73"/>
      <c r="AX932" s="73"/>
      <c r="AY932" s="73"/>
      <c r="AZ932" s="73"/>
      <c r="BA932" s="73"/>
      <c r="BB932" s="73"/>
      <c r="BC932" s="74"/>
      <c r="BD932" s="222" t="str">
        <f t="shared" si="29"/>
        <v xml:space="preserve"> </v>
      </c>
      <c r="BE932" s="76">
        <f ca="1">Validation!H932</f>
        <v>2</v>
      </c>
      <c r="BF932" t="str">
        <f ca="1">Validation!I932</f>
        <v/>
      </c>
      <c r="BJ932" t="str">
        <f>IF(AND(ISBLANK(Members[[#This Row],[DependentSSN]]),NOT(ISBLANK(Members[[#This Row],[MedicalPolicy]]))), "CoverageLevels", "Waivers")</f>
        <v>Waivers</v>
      </c>
      <c r="BK932" t="str">
        <f>IF(AND(ISBLANK(Members[[#This Row],[DependentSSN]]),NOT(ISBLANK(Members[[#This Row],[Dental Policy]]))), "CoverageLevels", "Waivers")</f>
        <v>Waivers</v>
      </c>
      <c r="BL932" t="str">
        <f>IF(AND(ISBLANK(Members[[#This Row],[DependentSSN]]),NOT(ISBLANK(Members[[#This Row],[VisionPolicy]]))), "CoverageLevels", "Waivers")</f>
        <v>Waivers</v>
      </c>
      <c r="BM932">
        <f t="array" ref="BM932">A931</f>
        <v>0</v>
      </c>
    </row>
    <row r="933" spans="2:65" x14ac:dyDescent="0.25">
      <c r="B933" s="67"/>
      <c r="C933" s="68"/>
      <c r="D933" s="68"/>
      <c r="E933" s="69"/>
      <c r="F933" s="68"/>
      <c r="G933" s="69"/>
      <c r="H933" s="68"/>
      <c r="I933" s="68"/>
      <c r="J933" s="70"/>
      <c r="K933" s="68"/>
      <c r="L933" s="68"/>
      <c r="M933" s="71"/>
      <c r="N933" s="69"/>
      <c r="O933" s="69"/>
      <c r="P933" s="69"/>
      <c r="Q933" s="69"/>
      <c r="R933" s="69"/>
      <c r="S933" s="69"/>
      <c r="T933" s="68" t="str">
        <f>IF(IFERROR(VLOOKUP(Members[[#This Row],[Subscriber SSN]],$C$7:T932,18,FALSE), "") = 0, "",IFERROR(VLOOKUP(Members[[#This Row],[Subscriber SSN]],$C$7:T932,18,FALSE), ""))</f>
        <v/>
      </c>
      <c r="U933" s="68" t="str">
        <f>IF(IFERROR(VLOOKUP(Members[[#This Row],[Subscriber SSN]],$C$7:U932,19,FALSE), "") = 0, "",IFERROR(VLOOKUP(Members[[#This Row],[Subscriber SSN]],$C$7:U932,19,FALSE), ""))</f>
        <v/>
      </c>
      <c r="V933" s="69" t="str">
        <f>IF(IFERROR(VLOOKUP(Members[[#This Row],[Subscriber SSN]],$C$7:V932,20,FALSE), "") = 0, "", IFERROR(VLOOKUP(Members[[#This Row],[Subscriber SSN]],$C$7:V932,20,FALSE), ""))</f>
        <v/>
      </c>
      <c r="W933" s="68" t="str">
        <f>IF(IFERROR(VLOOKUP(Members[[#This Row],[Subscriber SSN]],$C$7:W932,21,FALSE), "") = 0, "", IFERROR(VLOOKUP(Members[[#This Row],[Subscriber SSN]],$C$7:W932,21,FALSE), ""))</f>
        <v/>
      </c>
      <c r="X933" s="68" t="str">
        <f>IF(IFERROR(VLOOKUP(Members[[#This Row],[Subscriber SSN]],$C$7:X932,22,FALSE), "") = 0, "", IFERROR(VLOOKUP(Members[[#This Row],[Subscriber SSN]],$C$7:X932,22,FALSE), ""))</f>
        <v/>
      </c>
      <c r="Y933" s="68"/>
      <c r="Z933" s="72"/>
      <c r="AA933" s="69"/>
      <c r="AB933" s="69"/>
      <c r="AC933" s="70"/>
      <c r="AD933" s="110">
        <f t="shared" si="28"/>
        <v>45292</v>
      </c>
      <c r="AE933" s="69"/>
      <c r="AF933" s="69"/>
      <c r="AG933" s="71"/>
      <c r="AH933" s="69"/>
      <c r="AI933" s="69"/>
      <c r="AJ933" s="69"/>
      <c r="AK933" s="69"/>
      <c r="AL933" s="69"/>
      <c r="AM933" s="69"/>
      <c r="AN933" s="69"/>
      <c r="AO933" s="69"/>
      <c r="AP933" s="73"/>
      <c r="AQ933" s="73"/>
      <c r="AR933" s="73"/>
      <c r="AS933" s="73"/>
      <c r="AT933" s="73"/>
      <c r="AU933" s="73"/>
      <c r="AV933" s="73"/>
      <c r="AW933" s="73"/>
      <c r="AX933" s="73"/>
      <c r="AY933" s="73"/>
      <c r="AZ933" s="73"/>
      <c r="BA933" s="73"/>
      <c r="BB933" s="73"/>
      <c r="BC933" s="74"/>
      <c r="BD933" s="222" t="str">
        <f t="shared" si="29"/>
        <v xml:space="preserve"> </v>
      </c>
      <c r="BE933" s="76">
        <f ca="1">Validation!H933</f>
        <v>2</v>
      </c>
      <c r="BF933" t="str">
        <f ca="1">Validation!I933</f>
        <v/>
      </c>
      <c r="BJ933" t="str">
        <f>IF(AND(ISBLANK(Members[[#This Row],[DependentSSN]]),NOT(ISBLANK(Members[[#This Row],[MedicalPolicy]]))), "CoverageLevels", "Waivers")</f>
        <v>Waivers</v>
      </c>
      <c r="BK933" t="str">
        <f>IF(AND(ISBLANK(Members[[#This Row],[DependentSSN]]),NOT(ISBLANK(Members[[#This Row],[Dental Policy]]))), "CoverageLevels", "Waivers")</f>
        <v>Waivers</v>
      </c>
      <c r="BL933" t="str">
        <f>IF(AND(ISBLANK(Members[[#This Row],[DependentSSN]]),NOT(ISBLANK(Members[[#This Row],[VisionPolicy]]))), "CoverageLevels", "Waivers")</f>
        <v>Waivers</v>
      </c>
      <c r="BM933">
        <f t="array" ref="BM933">A932</f>
        <v>0</v>
      </c>
    </row>
    <row r="934" spans="2:65" x14ac:dyDescent="0.25">
      <c r="B934" s="67"/>
      <c r="C934" s="68"/>
      <c r="D934" s="68"/>
      <c r="E934" s="69"/>
      <c r="F934" s="68"/>
      <c r="G934" s="69"/>
      <c r="H934" s="68"/>
      <c r="I934" s="68"/>
      <c r="J934" s="70"/>
      <c r="K934" s="68"/>
      <c r="L934" s="68"/>
      <c r="M934" s="71"/>
      <c r="N934" s="69"/>
      <c r="O934" s="69"/>
      <c r="P934" s="69"/>
      <c r="Q934" s="69"/>
      <c r="R934" s="69"/>
      <c r="S934" s="69"/>
      <c r="T934" s="68" t="str">
        <f>IF(IFERROR(VLOOKUP(Members[[#This Row],[Subscriber SSN]],$C$7:T933,18,FALSE), "") = 0, "",IFERROR(VLOOKUP(Members[[#This Row],[Subscriber SSN]],$C$7:T933,18,FALSE), ""))</f>
        <v/>
      </c>
      <c r="U934" s="68" t="str">
        <f>IF(IFERROR(VLOOKUP(Members[[#This Row],[Subscriber SSN]],$C$7:U933,19,FALSE), "") = 0, "",IFERROR(VLOOKUP(Members[[#This Row],[Subscriber SSN]],$C$7:U933,19,FALSE), ""))</f>
        <v/>
      </c>
      <c r="V934" s="69" t="str">
        <f>IF(IFERROR(VLOOKUP(Members[[#This Row],[Subscriber SSN]],$C$7:V933,20,FALSE), "") = 0, "", IFERROR(VLOOKUP(Members[[#This Row],[Subscriber SSN]],$C$7:V933,20,FALSE), ""))</f>
        <v/>
      </c>
      <c r="W934" s="68" t="str">
        <f>IF(IFERROR(VLOOKUP(Members[[#This Row],[Subscriber SSN]],$C$7:W933,21,FALSE), "") = 0, "", IFERROR(VLOOKUP(Members[[#This Row],[Subscriber SSN]],$C$7:W933,21,FALSE), ""))</f>
        <v/>
      </c>
      <c r="X934" s="68" t="str">
        <f>IF(IFERROR(VLOOKUP(Members[[#This Row],[Subscriber SSN]],$C$7:X933,22,FALSE), "") = 0, "", IFERROR(VLOOKUP(Members[[#This Row],[Subscriber SSN]],$C$7:X933,22,FALSE), ""))</f>
        <v/>
      </c>
      <c r="Y934" s="68"/>
      <c r="Z934" s="72"/>
      <c r="AA934" s="69"/>
      <c r="AB934" s="69"/>
      <c r="AC934" s="70"/>
      <c r="AD934" s="110">
        <f t="shared" si="28"/>
        <v>45292</v>
      </c>
      <c r="AE934" s="69"/>
      <c r="AF934" s="69"/>
      <c r="AG934" s="71"/>
      <c r="AH934" s="69"/>
      <c r="AI934" s="69"/>
      <c r="AJ934" s="69"/>
      <c r="AK934" s="69"/>
      <c r="AL934" s="69"/>
      <c r="AM934" s="69"/>
      <c r="AN934" s="69"/>
      <c r="AO934" s="69"/>
      <c r="AP934" s="73"/>
      <c r="AQ934" s="73"/>
      <c r="AR934" s="73"/>
      <c r="AS934" s="73"/>
      <c r="AT934" s="73"/>
      <c r="AU934" s="73"/>
      <c r="AV934" s="73"/>
      <c r="AW934" s="73"/>
      <c r="AX934" s="73"/>
      <c r="AY934" s="73"/>
      <c r="AZ934" s="73"/>
      <c r="BA934" s="73"/>
      <c r="BB934" s="73"/>
      <c r="BC934" s="74"/>
      <c r="BD934" s="222" t="str">
        <f t="shared" si="29"/>
        <v xml:space="preserve"> </v>
      </c>
      <c r="BE934" s="76">
        <f ca="1">Validation!H934</f>
        <v>2</v>
      </c>
      <c r="BF934" t="str">
        <f ca="1">Validation!I934</f>
        <v/>
      </c>
      <c r="BJ934" t="str">
        <f>IF(AND(ISBLANK(Members[[#This Row],[DependentSSN]]),NOT(ISBLANK(Members[[#This Row],[MedicalPolicy]]))), "CoverageLevels", "Waivers")</f>
        <v>Waivers</v>
      </c>
      <c r="BK934" t="str">
        <f>IF(AND(ISBLANK(Members[[#This Row],[DependentSSN]]),NOT(ISBLANK(Members[[#This Row],[Dental Policy]]))), "CoverageLevels", "Waivers")</f>
        <v>Waivers</v>
      </c>
      <c r="BL934" t="str">
        <f>IF(AND(ISBLANK(Members[[#This Row],[DependentSSN]]),NOT(ISBLANK(Members[[#This Row],[VisionPolicy]]))), "CoverageLevels", "Waivers")</f>
        <v>Waivers</v>
      </c>
      <c r="BM934">
        <f t="array" ref="BM934">A933</f>
        <v>0</v>
      </c>
    </row>
    <row r="935" spans="2:65" x14ac:dyDescent="0.25">
      <c r="B935" s="67"/>
      <c r="C935" s="68"/>
      <c r="D935" s="68"/>
      <c r="E935" s="69"/>
      <c r="F935" s="68"/>
      <c r="G935" s="69"/>
      <c r="H935" s="68"/>
      <c r="I935" s="68"/>
      <c r="J935" s="70"/>
      <c r="K935" s="68"/>
      <c r="L935" s="68"/>
      <c r="M935" s="71"/>
      <c r="N935" s="69"/>
      <c r="O935" s="69"/>
      <c r="P935" s="69"/>
      <c r="Q935" s="69"/>
      <c r="R935" s="69"/>
      <c r="S935" s="69"/>
      <c r="T935" s="68" t="str">
        <f>IF(IFERROR(VLOOKUP(Members[[#This Row],[Subscriber SSN]],$C$7:T934,18,FALSE), "") = 0, "",IFERROR(VLOOKUP(Members[[#This Row],[Subscriber SSN]],$C$7:T934,18,FALSE), ""))</f>
        <v/>
      </c>
      <c r="U935" s="68" t="str">
        <f>IF(IFERROR(VLOOKUP(Members[[#This Row],[Subscriber SSN]],$C$7:U934,19,FALSE), "") = 0, "",IFERROR(VLOOKUP(Members[[#This Row],[Subscriber SSN]],$C$7:U934,19,FALSE), ""))</f>
        <v/>
      </c>
      <c r="V935" s="69" t="str">
        <f>IF(IFERROR(VLOOKUP(Members[[#This Row],[Subscriber SSN]],$C$7:V934,20,FALSE), "") = 0, "", IFERROR(VLOOKUP(Members[[#This Row],[Subscriber SSN]],$C$7:V934,20,FALSE), ""))</f>
        <v/>
      </c>
      <c r="W935" s="68" t="str">
        <f>IF(IFERROR(VLOOKUP(Members[[#This Row],[Subscriber SSN]],$C$7:W934,21,FALSE), "") = 0, "", IFERROR(VLOOKUP(Members[[#This Row],[Subscriber SSN]],$C$7:W934,21,FALSE), ""))</f>
        <v/>
      </c>
      <c r="X935" s="68" t="str">
        <f>IF(IFERROR(VLOOKUP(Members[[#This Row],[Subscriber SSN]],$C$7:X934,22,FALSE), "") = 0, "", IFERROR(VLOOKUP(Members[[#This Row],[Subscriber SSN]],$C$7:X934,22,FALSE), ""))</f>
        <v/>
      </c>
      <c r="Y935" s="68"/>
      <c r="Z935" s="72"/>
      <c r="AA935" s="69"/>
      <c r="AB935" s="69"/>
      <c r="AC935" s="70"/>
      <c r="AD935" s="110">
        <f t="shared" si="28"/>
        <v>45292</v>
      </c>
      <c r="AE935" s="69"/>
      <c r="AF935" s="69"/>
      <c r="AG935" s="71"/>
      <c r="AH935" s="69"/>
      <c r="AI935" s="69"/>
      <c r="AJ935" s="69"/>
      <c r="AK935" s="69"/>
      <c r="AL935" s="69"/>
      <c r="AM935" s="69"/>
      <c r="AN935" s="69"/>
      <c r="AO935" s="69"/>
      <c r="AP935" s="73"/>
      <c r="AQ935" s="73"/>
      <c r="AR935" s="73"/>
      <c r="AS935" s="73"/>
      <c r="AT935" s="73"/>
      <c r="AU935" s="73"/>
      <c r="AV935" s="73"/>
      <c r="AW935" s="73"/>
      <c r="AX935" s="73"/>
      <c r="AY935" s="73"/>
      <c r="AZ935" s="73"/>
      <c r="BA935" s="73"/>
      <c r="BB935" s="73"/>
      <c r="BC935" s="74"/>
      <c r="BD935" s="222" t="str">
        <f t="shared" si="29"/>
        <v xml:space="preserve"> </v>
      </c>
      <c r="BE935" s="76">
        <f ca="1">Validation!H935</f>
        <v>2</v>
      </c>
      <c r="BF935" t="str">
        <f ca="1">Validation!I935</f>
        <v/>
      </c>
      <c r="BJ935" t="str">
        <f>IF(AND(ISBLANK(Members[[#This Row],[DependentSSN]]),NOT(ISBLANK(Members[[#This Row],[MedicalPolicy]]))), "CoverageLevels", "Waivers")</f>
        <v>Waivers</v>
      </c>
      <c r="BK935" t="str">
        <f>IF(AND(ISBLANK(Members[[#This Row],[DependentSSN]]),NOT(ISBLANK(Members[[#This Row],[Dental Policy]]))), "CoverageLevels", "Waivers")</f>
        <v>Waivers</v>
      </c>
      <c r="BL935" t="str">
        <f>IF(AND(ISBLANK(Members[[#This Row],[DependentSSN]]),NOT(ISBLANK(Members[[#This Row],[VisionPolicy]]))), "CoverageLevels", "Waivers")</f>
        <v>Waivers</v>
      </c>
      <c r="BM935">
        <f t="array" ref="BM935">A934</f>
        <v>0</v>
      </c>
    </row>
    <row r="936" spans="2:65" x14ac:dyDescent="0.25">
      <c r="B936" s="67"/>
      <c r="C936" s="68"/>
      <c r="D936" s="68"/>
      <c r="E936" s="69"/>
      <c r="F936" s="68"/>
      <c r="G936" s="69"/>
      <c r="H936" s="68"/>
      <c r="I936" s="68"/>
      <c r="J936" s="70"/>
      <c r="K936" s="68"/>
      <c r="L936" s="68"/>
      <c r="M936" s="71"/>
      <c r="N936" s="69"/>
      <c r="O936" s="69"/>
      <c r="P936" s="69"/>
      <c r="Q936" s="69"/>
      <c r="R936" s="69"/>
      <c r="S936" s="69"/>
      <c r="T936" s="68" t="str">
        <f>IF(IFERROR(VLOOKUP(Members[[#This Row],[Subscriber SSN]],$C$7:T935,18,FALSE), "") = 0, "",IFERROR(VLOOKUP(Members[[#This Row],[Subscriber SSN]],$C$7:T935,18,FALSE), ""))</f>
        <v/>
      </c>
      <c r="U936" s="68" t="str">
        <f>IF(IFERROR(VLOOKUP(Members[[#This Row],[Subscriber SSN]],$C$7:U935,19,FALSE), "") = 0, "",IFERROR(VLOOKUP(Members[[#This Row],[Subscriber SSN]],$C$7:U935,19,FALSE), ""))</f>
        <v/>
      </c>
      <c r="V936" s="69" t="str">
        <f>IF(IFERROR(VLOOKUP(Members[[#This Row],[Subscriber SSN]],$C$7:V935,20,FALSE), "") = 0, "", IFERROR(VLOOKUP(Members[[#This Row],[Subscriber SSN]],$C$7:V935,20,FALSE), ""))</f>
        <v/>
      </c>
      <c r="W936" s="68" t="str">
        <f>IF(IFERROR(VLOOKUP(Members[[#This Row],[Subscriber SSN]],$C$7:W935,21,FALSE), "") = 0, "", IFERROR(VLOOKUP(Members[[#This Row],[Subscriber SSN]],$C$7:W935,21,FALSE), ""))</f>
        <v/>
      </c>
      <c r="X936" s="68" t="str">
        <f>IF(IFERROR(VLOOKUP(Members[[#This Row],[Subscriber SSN]],$C$7:X935,22,FALSE), "") = 0, "", IFERROR(VLOOKUP(Members[[#This Row],[Subscriber SSN]],$C$7:X935,22,FALSE), ""))</f>
        <v/>
      </c>
      <c r="Y936" s="68"/>
      <c r="Z936" s="72"/>
      <c r="AA936" s="69"/>
      <c r="AB936" s="69"/>
      <c r="AC936" s="70"/>
      <c r="AD936" s="110">
        <f t="shared" si="28"/>
        <v>45292</v>
      </c>
      <c r="AE936" s="69"/>
      <c r="AF936" s="69"/>
      <c r="AG936" s="71"/>
      <c r="AH936" s="69"/>
      <c r="AI936" s="69"/>
      <c r="AJ936" s="69"/>
      <c r="AK936" s="69"/>
      <c r="AL936" s="69"/>
      <c r="AM936" s="69"/>
      <c r="AN936" s="69"/>
      <c r="AO936" s="69"/>
      <c r="AP936" s="73"/>
      <c r="AQ936" s="73"/>
      <c r="AR936" s="73"/>
      <c r="AS936" s="73"/>
      <c r="AT936" s="73"/>
      <c r="AU936" s="73"/>
      <c r="AV936" s="73"/>
      <c r="AW936" s="73"/>
      <c r="AX936" s="73"/>
      <c r="AY936" s="73"/>
      <c r="AZ936" s="73"/>
      <c r="BA936" s="73"/>
      <c r="BB936" s="73"/>
      <c r="BC936" s="74"/>
      <c r="BD936" s="222" t="str">
        <f t="shared" si="29"/>
        <v xml:space="preserve"> </v>
      </c>
      <c r="BE936" s="76">
        <f ca="1">Validation!H936</f>
        <v>2</v>
      </c>
      <c r="BF936" t="str">
        <f ca="1">Validation!I936</f>
        <v/>
      </c>
      <c r="BJ936" t="str">
        <f>IF(AND(ISBLANK(Members[[#This Row],[DependentSSN]]),NOT(ISBLANK(Members[[#This Row],[MedicalPolicy]]))), "CoverageLevels", "Waivers")</f>
        <v>Waivers</v>
      </c>
      <c r="BK936" t="str">
        <f>IF(AND(ISBLANK(Members[[#This Row],[DependentSSN]]),NOT(ISBLANK(Members[[#This Row],[Dental Policy]]))), "CoverageLevels", "Waivers")</f>
        <v>Waivers</v>
      </c>
      <c r="BL936" t="str">
        <f>IF(AND(ISBLANK(Members[[#This Row],[DependentSSN]]),NOT(ISBLANK(Members[[#This Row],[VisionPolicy]]))), "CoverageLevels", "Waivers")</f>
        <v>Waivers</v>
      </c>
      <c r="BM936">
        <f t="array" ref="BM936">A935</f>
        <v>0</v>
      </c>
    </row>
    <row r="937" spans="2:65" x14ac:dyDescent="0.25">
      <c r="B937" s="67"/>
      <c r="C937" s="68"/>
      <c r="D937" s="68"/>
      <c r="E937" s="69"/>
      <c r="F937" s="68"/>
      <c r="G937" s="69"/>
      <c r="H937" s="68"/>
      <c r="I937" s="68"/>
      <c r="J937" s="70"/>
      <c r="K937" s="68"/>
      <c r="L937" s="68"/>
      <c r="M937" s="71"/>
      <c r="N937" s="69"/>
      <c r="O937" s="69"/>
      <c r="P937" s="69"/>
      <c r="Q937" s="69"/>
      <c r="R937" s="69"/>
      <c r="S937" s="69"/>
      <c r="T937" s="68" t="str">
        <f>IF(IFERROR(VLOOKUP(Members[[#This Row],[Subscriber SSN]],$C$7:T936,18,FALSE), "") = 0, "",IFERROR(VLOOKUP(Members[[#This Row],[Subscriber SSN]],$C$7:T936,18,FALSE), ""))</f>
        <v/>
      </c>
      <c r="U937" s="68" t="str">
        <f>IF(IFERROR(VLOOKUP(Members[[#This Row],[Subscriber SSN]],$C$7:U936,19,FALSE), "") = 0, "",IFERROR(VLOOKUP(Members[[#This Row],[Subscriber SSN]],$C$7:U936,19,FALSE), ""))</f>
        <v/>
      </c>
      <c r="V937" s="69" t="str">
        <f>IF(IFERROR(VLOOKUP(Members[[#This Row],[Subscriber SSN]],$C$7:V936,20,FALSE), "") = 0, "", IFERROR(VLOOKUP(Members[[#This Row],[Subscriber SSN]],$C$7:V936,20,FALSE), ""))</f>
        <v/>
      </c>
      <c r="W937" s="68" t="str">
        <f>IF(IFERROR(VLOOKUP(Members[[#This Row],[Subscriber SSN]],$C$7:W936,21,FALSE), "") = 0, "", IFERROR(VLOOKUP(Members[[#This Row],[Subscriber SSN]],$C$7:W936,21,FALSE), ""))</f>
        <v/>
      </c>
      <c r="X937" s="68" t="str">
        <f>IF(IFERROR(VLOOKUP(Members[[#This Row],[Subscriber SSN]],$C$7:X936,22,FALSE), "") = 0, "", IFERROR(VLOOKUP(Members[[#This Row],[Subscriber SSN]],$C$7:X936,22,FALSE), ""))</f>
        <v/>
      </c>
      <c r="Y937" s="68"/>
      <c r="Z937" s="72"/>
      <c r="AA937" s="69"/>
      <c r="AB937" s="69"/>
      <c r="AC937" s="70"/>
      <c r="AD937" s="110">
        <f t="shared" si="28"/>
        <v>45292</v>
      </c>
      <c r="AE937" s="69"/>
      <c r="AF937" s="69"/>
      <c r="AG937" s="71"/>
      <c r="AH937" s="69"/>
      <c r="AI937" s="69"/>
      <c r="AJ937" s="69"/>
      <c r="AK937" s="69"/>
      <c r="AL937" s="69"/>
      <c r="AM937" s="69"/>
      <c r="AN937" s="69"/>
      <c r="AO937" s="69"/>
      <c r="AP937" s="73"/>
      <c r="AQ937" s="73"/>
      <c r="AR937" s="73"/>
      <c r="AS937" s="73"/>
      <c r="AT937" s="73"/>
      <c r="AU937" s="73"/>
      <c r="AV937" s="73"/>
      <c r="AW937" s="73"/>
      <c r="AX937" s="73"/>
      <c r="AY937" s="73"/>
      <c r="AZ937" s="73"/>
      <c r="BA937" s="73"/>
      <c r="BB937" s="73"/>
      <c r="BC937" s="74"/>
      <c r="BD937" s="222" t="str">
        <f t="shared" si="29"/>
        <v xml:space="preserve"> </v>
      </c>
      <c r="BE937" s="76">
        <f ca="1">Validation!H937</f>
        <v>2</v>
      </c>
      <c r="BF937" t="str">
        <f ca="1">Validation!I937</f>
        <v/>
      </c>
      <c r="BJ937" t="str">
        <f>IF(AND(ISBLANK(Members[[#This Row],[DependentSSN]]),NOT(ISBLANK(Members[[#This Row],[MedicalPolicy]]))), "CoverageLevels", "Waivers")</f>
        <v>Waivers</v>
      </c>
      <c r="BK937" t="str">
        <f>IF(AND(ISBLANK(Members[[#This Row],[DependentSSN]]),NOT(ISBLANK(Members[[#This Row],[Dental Policy]]))), "CoverageLevels", "Waivers")</f>
        <v>Waivers</v>
      </c>
      <c r="BL937" t="str">
        <f>IF(AND(ISBLANK(Members[[#This Row],[DependentSSN]]),NOT(ISBLANK(Members[[#This Row],[VisionPolicy]]))), "CoverageLevels", "Waivers")</f>
        <v>Waivers</v>
      </c>
      <c r="BM937">
        <f t="array" ref="BM937">A936</f>
        <v>0</v>
      </c>
    </row>
    <row r="938" spans="2:65" x14ac:dyDescent="0.25">
      <c r="B938" s="67"/>
      <c r="C938" s="68"/>
      <c r="D938" s="68"/>
      <c r="E938" s="69"/>
      <c r="F938" s="68"/>
      <c r="G938" s="69"/>
      <c r="H938" s="68"/>
      <c r="I938" s="68"/>
      <c r="J938" s="70"/>
      <c r="K938" s="68"/>
      <c r="L938" s="68"/>
      <c r="M938" s="71"/>
      <c r="N938" s="69"/>
      <c r="O938" s="69"/>
      <c r="P938" s="69"/>
      <c r="Q938" s="69"/>
      <c r="R938" s="69"/>
      <c r="S938" s="69"/>
      <c r="T938" s="68" t="str">
        <f>IF(IFERROR(VLOOKUP(Members[[#This Row],[Subscriber SSN]],$C$7:T937,18,FALSE), "") = 0, "",IFERROR(VLOOKUP(Members[[#This Row],[Subscriber SSN]],$C$7:T937,18,FALSE), ""))</f>
        <v/>
      </c>
      <c r="U938" s="68" t="str">
        <f>IF(IFERROR(VLOOKUP(Members[[#This Row],[Subscriber SSN]],$C$7:U937,19,FALSE), "") = 0, "",IFERROR(VLOOKUP(Members[[#This Row],[Subscriber SSN]],$C$7:U937,19,FALSE), ""))</f>
        <v/>
      </c>
      <c r="V938" s="69" t="str">
        <f>IF(IFERROR(VLOOKUP(Members[[#This Row],[Subscriber SSN]],$C$7:V937,20,FALSE), "") = 0, "", IFERROR(VLOOKUP(Members[[#This Row],[Subscriber SSN]],$C$7:V937,20,FALSE), ""))</f>
        <v/>
      </c>
      <c r="W938" s="68" t="str">
        <f>IF(IFERROR(VLOOKUP(Members[[#This Row],[Subscriber SSN]],$C$7:W937,21,FALSE), "") = 0, "", IFERROR(VLOOKUP(Members[[#This Row],[Subscriber SSN]],$C$7:W937,21,FALSE), ""))</f>
        <v/>
      </c>
      <c r="X938" s="68" t="str">
        <f>IF(IFERROR(VLOOKUP(Members[[#This Row],[Subscriber SSN]],$C$7:X937,22,FALSE), "") = 0, "", IFERROR(VLOOKUP(Members[[#This Row],[Subscriber SSN]],$C$7:X937,22,FALSE), ""))</f>
        <v/>
      </c>
      <c r="Y938" s="68"/>
      <c r="Z938" s="72"/>
      <c r="AA938" s="69"/>
      <c r="AB938" s="69"/>
      <c r="AC938" s="70"/>
      <c r="AD938" s="110">
        <f t="shared" si="28"/>
        <v>45292</v>
      </c>
      <c r="AE938" s="69"/>
      <c r="AF938" s="69"/>
      <c r="AG938" s="71"/>
      <c r="AH938" s="69"/>
      <c r="AI938" s="69"/>
      <c r="AJ938" s="69"/>
      <c r="AK938" s="69"/>
      <c r="AL938" s="69"/>
      <c r="AM938" s="69"/>
      <c r="AN938" s="69"/>
      <c r="AO938" s="69"/>
      <c r="AP938" s="73"/>
      <c r="AQ938" s="73"/>
      <c r="AR938" s="73"/>
      <c r="AS938" s="73"/>
      <c r="AT938" s="73"/>
      <c r="AU938" s="73"/>
      <c r="AV938" s="73"/>
      <c r="AW938" s="73"/>
      <c r="AX938" s="73"/>
      <c r="AY938" s="73"/>
      <c r="AZ938" s="73"/>
      <c r="BA938" s="73"/>
      <c r="BB938" s="73"/>
      <c r="BC938" s="74"/>
      <c r="BD938" s="222" t="str">
        <f t="shared" si="29"/>
        <v xml:space="preserve"> </v>
      </c>
      <c r="BE938" s="76">
        <f ca="1">Validation!H938</f>
        <v>2</v>
      </c>
      <c r="BF938" t="str">
        <f ca="1">Validation!I938</f>
        <v/>
      </c>
      <c r="BJ938" t="str">
        <f>IF(AND(ISBLANK(Members[[#This Row],[DependentSSN]]),NOT(ISBLANK(Members[[#This Row],[MedicalPolicy]]))), "CoverageLevels", "Waivers")</f>
        <v>Waivers</v>
      </c>
      <c r="BK938" t="str">
        <f>IF(AND(ISBLANK(Members[[#This Row],[DependentSSN]]),NOT(ISBLANK(Members[[#This Row],[Dental Policy]]))), "CoverageLevels", "Waivers")</f>
        <v>Waivers</v>
      </c>
      <c r="BL938" t="str">
        <f>IF(AND(ISBLANK(Members[[#This Row],[DependentSSN]]),NOT(ISBLANK(Members[[#This Row],[VisionPolicy]]))), "CoverageLevels", "Waivers")</f>
        <v>Waivers</v>
      </c>
      <c r="BM938">
        <f t="array" ref="BM938">A937</f>
        <v>0</v>
      </c>
    </row>
    <row r="939" spans="2:65" x14ac:dyDescent="0.25">
      <c r="B939" s="67"/>
      <c r="C939" s="68"/>
      <c r="D939" s="68"/>
      <c r="E939" s="69"/>
      <c r="F939" s="68"/>
      <c r="G939" s="69"/>
      <c r="H939" s="68"/>
      <c r="I939" s="68"/>
      <c r="J939" s="70"/>
      <c r="K939" s="68"/>
      <c r="L939" s="68"/>
      <c r="M939" s="71"/>
      <c r="N939" s="69"/>
      <c r="O939" s="69"/>
      <c r="P939" s="69"/>
      <c r="Q939" s="69"/>
      <c r="R939" s="69"/>
      <c r="S939" s="69"/>
      <c r="T939" s="68" t="str">
        <f>IF(IFERROR(VLOOKUP(Members[[#This Row],[Subscriber SSN]],$C$7:T938,18,FALSE), "") = 0, "",IFERROR(VLOOKUP(Members[[#This Row],[Subscriber SSN]],$C$7:T938,18,FALSE), ""))</f>
        <v/>
      </c>
      <c r="U939" s="68" t="str">
        <f>IF(IFERROR(VLOOKUP(Members[[#This Row],[Subscriber SSN]],$C$7:U938,19,FALSE), "") = 0, "",IFERROR(VLOOKUP(Members[[#This Row],[Subscriber SSN]],$C$7:U938,19,FALSE), ""))</f>
        <v/>
      </c>
      <c r="V939" s="69" t="str">
        <f>IF(IFERROR(VLOOKUP(Members[[#This Row],[Subscriber SSN]],$C$7:V938,20,FALSE), "") = 0, "", IFERROR(VLOOKUP(Members[[#This Row],[Subscriber SSN]],$C$7:V938,20,FALSE), ""))</f>
        <v/>
      </c>
      <c r="W939" s="68" t="str">
        <f>IF(IFERROR(VLOOKUP(Members[[#This Row],[Subscriber SSN]],$C$7:W938,21,FALSE), "") = 0, "", IFERROR(VLOOKUP(Members[[#This Row],[Subscriber SSN]],$C$7:W938,21,FALSE), ""))</f>
        <v/>
      </c>
      <c r="X939" s="68" t="str">
        <f>IF(IFERROR(VLOOKUP(Members[[#This Row],[Subscriber SSN]],$C$7:X938,22,FALSE), "") = 0, "", IFERROR(VLOOKUP(Members[[#This Row],[Subscriber SSN]],$C$7:X938,22,FALSE), ""))</f>
        <v/>
      </c>
      <c r="Y939" s="68"/>
      <c r="Z939" s="72"/>
      <c r="AA939" s="69"/>
      <c r="AB939" s="69"/>
      <c r="AC939" s="70"/>
      <c r="AD939" s="110">
        <f t="shared" si="28"/>
        <v>45292</v>
      </c>
      <c r="AE939" s="69"/>
      <c r="AF939" s="69"/>
      <c r="AG939" s="71"/>
      <c r="AH939" s="69"/>
      <c r="AI939" s="69"/>
      <c r="AJ939" s="69"/>
      <c r="AK939" s="69"/>
      <c r="AL939" s="69"/>
      <c r="AM939" s="69"/>
      <c r="AN939" s="69"/>
      <c r="AO939" s="69"/>
      <c r="AP939" s="73"/>
      <c r="AQ939" s="73"/>
      <c r="AR939" s="73"/>
      <c r="AS939" s="73"/>
      <c r="AT939" s="73"/>
      <c r="AU939" s="73"/>
      <c r="AV939" s="73"/>
      <c r="AW939" s="73"/>
      <c r="AX939" s="73"/>
      <c r="AY939" s="73"/>
      <c r="AZ939" s="73"/>
      <c r="BA939" s="73"/>
      <c r="BB939" s="73"/>
      <c r="BC939" s="74"/>
      <c r="BD939" s="222" t="str">
        <f t="shared" si="29"/>
        <v xml:space="preserve"> </v>
      </c>
      <c r="BE939" s="76">
        <f ca="1">Validation!H939</f>
        <v>2</v>
      </c>
      <c r="BF939" t="str">
        <f ca="1">Validation!I939</f>
        <v/>
      </c>
      <c r="BJ939" t="str">
        <f>IF(AND(ISBLANK(Members[[#This Row],[DependentSSN]]),NOT(ISBLANK(Members[[#This Row],[MedicalPolicy]]))), "CoverageLevels", "Waivers")</f>
        <v>Waivers</v>
      </c>
      <c r="BK939" t="str">
        <f>IF(AND(ISBLANK(Members[[#This Row],[DependentSSN]]),NOT(ISBLANK(Members[[#This Row],[Dental Policy]]))), "CoverageLevels", "Waivers")</f>
        <v>Waivers</v>
      </c>
      <c r="BL939" t="str">
        <f>IF(AND(ISBLANK(Members[[#This Row],[DependentSSN]]),NOT(ISBLANK(Members[[#This Row],[VisionPolicy]]))), "CoverageLevels", "Waivers")</f>
        <v>Waivers</v>
      </c>
      <c r="BM939">
        <f t="array" ref="BM939">A938</f>
        <v>0</v>
      </c>
    </row>
    <row r="940" spans="2:65" x14ac:dyDescent="0.25">
      <c r="B940" s="67"/>
      <c r="C940" s="68"/>
      <c r="D940" s="68"/>
      <c r="E940" s="69"/>
      <c r="F940" s="68"/>
      <c r="G940" s="69"/>
      <c r="H940" s="68"/>
      <c r="I940" s="68"/>
      <c r="J940" s="70"/>
      <c r="K940" s="68"/>
      <c r="L940" s="68"/>
      <c r="M940" s="71"/>
      <c r="N940" s="69"/>
      <c r="O940" s="69"/>
      <c r="P940" s="69"/>
      <c r="Q940" s="69"/>
      <c r="R940" s="69"/>
      <c r="S940" s="69"/>
      <c r="T940" s="68" t="str">
        <f>IF(IFERROR(VLOOKUP(Members[[#This Row],[Subscriber SSN]],$C$7:T939,18,FALSE), "") = 0, "",IFERROR(VLOOKUP(Members[[#This Row],[Subscriber SSN]],$C$7:T939,18,FALSE), ""))</f>
        <v/>
      </c>
      <c r="U940" s="68" t="str">
        <f>IF(IFERROR(VLOOKUP(Members[[#This Row],[Subscriber SSN]],$C$7:U939,19,FALSE), "") = 0, "",IFERROR(VLOOKUP(Members[[#This Row],[Subscriber SSN]],$C$7:U939,19,FALSE), ""))</f>
        <v/>
      </c>
      <c r="V940" s="69" t="str">
        <f>IF(IFERROR(VLOOKUP(Members[[#This Row],[Subscriber SSN]],$C$7:V939,20,FALSE), "") = 0, "", IFERROR(VLOOKUP(Members[[#This Row],[Subscriber SSN]],$C$7:V939,20,FALSE), ""))</f>
        <v/>
      </c>
      <c r="W940" s="68" t="str">
        <f>IF(IFERROR(VLOOKUP(Members[[#This Row],[Subscriber SSN]],$C$7:W939,21,FALSE), "") = 0, "", IFERROR(VLOOKUP(Members[[#This Row],[Subscriber SSN]],$C$7:W939,21,FALSE), ""))</f>
        <v/>
      </c>
      <c r="X940" s="68" t="str">
        <f>IF(IFERROR(VLOOKUP(Members[[#This Row],[Subscriber SSN]],$C$7:X939,22,FALSE), "") = 0, "", IFERROR(VLOOKUP(Members[[#This Row],[Subscriber SSN]],$C$7:X939,22,FALSE), ""))</f>
        <v/>
      </c>
      <c r="Y940" s="68"/>
      <c r="Z940" s="72"/>
      <c r="AA940" s="69"/>
      <c r="AB940" s="69"/>
      <c r="AC940" s="70"/>
      <c r="AD940" s="110">
        <f t="shared" si="28"/>
        <v>45292</v>
      </c>
      <c r="AE940" s="69"/>
      <c r="AF940" s="69"/>
      <c r="AG940" s="71"/>
      <c r="AH940" s="69"/>
      <c r="AI940" s="69"/>
      <c r="AJ940" s="69"/>
      <c r="AK940" s="69"/>
      <c r="AL940" s="69"/>
      <c r="AM940" s="69"/>
      <c r="AN940" s="69"/>
      <c r="AO940" s="69"/>
      <c r="AP940" s="73"/>
      <c r="AQ940" s="73"/>
      <c r="AR940" s="73"/>
      <c r="AS940" s="73"/>
      <c r="AT940" s="73"/>
      <c r="AU940" s="73"/>
      <c r="AV940" s="73"/>
      <c r="AW940" s="73"/>
      <c r="AX940" s="73"/>
      <c r="AY940" s="73"/>
      <c r="AZ940" s="73"/>
      <c r="BA940" s="73"/>
      <c r="BB940" s="73"/>
      <c r="BC940" s="74"/>
      <c r="BD940" s="222" t="str">
        <f t="shared" si="29"/>
        <v xml:space="preserve"> </v>
      </c>
      <c r="BE940" s="76">
        <f ca="1">Validation!H940</f>
        <v>2</v>
      </c>
      <c r="BF940" t="str">
        <f ca="1">Validation!I940</f>
        <v/>
      </c>
      <c r="BJ940" t="str">
        <f>IF(AND(ISBLANK(Members[[#This Row],[DependentSSN]]),NOT(ISBLANK(Members[[#This Row],[MedicalPolicy]]))), "CoverageLevels", "Waivers")</f>
        <v>Waivers</v>
      </c>
      <c r="BK940" t="str">
        <f>IF(AND(ISBLANK(Members[[#This Row],[DependentSSN]]),NOT(ISBLANK(Members[[#This Row],[Dental Policy]]))), "CoverageLevels", "Waivers")</f>
        <v>Waivers</v>
      </c>
      <c r="BL940" t="str">
        <f>IF(AND(ISBLANK(Members[[#This Row],[DependentSSN]]),NOT(ISBLANK(Members[[#This Row],[VisionPolicy]]))), "CoverageLevels", "Waivers")</f>
        <v>Waivers</v>
      </c>
      <c r="BM940">
        <f t="array" ref="BM940">A939</f>
        <v>0</v>
      </c>
    </row>
    <row r="941" spans="2:65" x14ac:dyDescent="0.25">
      <c r="B941" s="67"/>
      <c r="C941" s="68"/>
      <c r="D941" s="68"/>
      <c r="E941" s="69"/>
      <c r="F941" s="68"/>
      <c r="G941" s="69"/>
      <c r="H941" s="68"/>
      <c r="I941" s="68"/>
      <c r="J941" s="70"/>
      <c r="K941" s="68"/>
      <c r="L941" s="68"/>
      <c r="M941" s="71"/>
      <c r="N941" s="69"/>
      <c r="O941" s="69"/>
      <c r="P941" s="69"/>
      <c r="Q941" s="69"/>
      <c r="R941" s="69"/>
      <c r="S941" s="69"/>
      <c r="T941" s="68" t="str">
        <f>IF(IFERROR(VLOOKUP(Members[[#This Row],[Subscriber SSN]],$C$7:T940,18,FALSE), "") = 0, "",IFERROR(VLOOKUP(Members[[#This Row],[Subscriber SSN]],$C$7:T940,18,FALSE), ""))</f>
        <v/>
      </c>
      <c r="U941" s="68" t="str">
        <f>IF(IFERROR(VLOOKUP(Members[[#This Row],[Subscriber SSN]],$C$7:U940,19,FALSE), "") = 0, "",IFERROR(VLOOKUP(Members[[#This Row],[Subscriber SSN]],$C$7:U940,19,FALSE), ""))</f>
        <v/>
      </c>
      <c r="V941" s="69" t="str">
        <f>IF(IFERROR(VLOOKUP(Members[[#This Row],[Subscriber SSN]],$C$7:V940,20,FALSE), "") = 0, "", IFERROR(VLOOKUP(Members[[#This Row],[Subscriber SSN]],$C$7:V940,20,FALSE), ""))</f>
        <v/>
      </c>
      <c r="W941" s="68" t="str">
        <f>IF(IFERROR(VLOOKUP(Members[[#This Row],[Subscriber SSN]],$C$7:W940,21,FALSE), "") = 0, "", IFERROR(VLOOKUP(Members[[#This Row],[Subscriber SSN]],$C$7:W940,21,FALSE), ""))</f>
        <v/>
      </c>
      <c r="X941" s="68" t="str">
        <f>IF(IFERROR(VLOOKUP(Members[[#This Row],[Subscriber SSN]],$C$7:X940,22,FALSE), "") = 0, "", IFERROR(VLOOKUP(Members[[#This Row],[Subscriber SSN]],$C$7:X940,22,FALSE), ""))</f>
        <v/>
      </c>
      <c r="Y941" s="68"/>
      <c r="Z941" s="72"/>
      <c r="AA941" s="69"/>
      <c r="AB941" s="69"/>
      <c r="AC941" s="70"/>
      <c r="AD941" s="110">
        <f t="shared" si="28"/>
        <v>45292</v>
      </c>
      <c r="AE941" s="69"/>
      <c r="AF941" s="69"/>
      <c r="AG941" s="71"/>
      <c r="AH941" s="69"/>
      <c r="AI941" s="69"/>
      <c r="AJ941" s="69"/>
      <c r="AK941" s="69"/>
      <c r="AL941" s="69"/>
      <c r="AM941" s="69"/>
      <c r="AN941" s="69"/>
      <c r="AO941" s="69"/>
      <c r="AP941" s="73"/>
      <c r="AQ941" s="73"/>
      <c r="AR941" s="73"/>
      <c r="AS941" s="73"/>
      <c r="AT941" s="73"/>
      <c r="AU941" s="73"/>
      <c r="AV941" s="73"/>
      <c r="AW941" s="73"/>
      <c r="AX941" s="73"/>
      <c r="AY941" s="73"/>
      <c r="AZ941" s="73"/>
      <c r="BA941" s="73"/>
      <c r="BB941" s="73"/>
      <c r="BC941" s="74"/>
      <c r="BD941" s="222" t="str">
        <f t="shared" si="29"/>
        <v xml:space="preserve"> </v>
      </c>
      <c r="BE941" s="76">
        <f ca="1">Validation!H941</f>
        <v>2</v>
      </c>
      <c r="BF941" t="str">
        <f ca="1">Validation!I941</f>
        <v/>
      </c>
      <c r="BJ941" t="str">
        <f>IF(AND(ISBLANK(Members[[#This Row],[DependentSSN]]),NOT(ISBLANK(Members[[#This Row],[MedicalPolicy]]))), "CoverageLevels", "Waivers")</f>
        <v>Waivers</v>
      </c>
      <c r="BK941" t="str">
        <f>IF(AND(ISBLANK(Members[[#This Row],[DependentSSN]]),NOT(ISBLANK(Members[[#This Row],[Dental Policy]]))), "CoverageLevels", "Waivers")</f>
        <v>Waivers</v>
      </c>
      <c r="BL941" t="str">
        <f>IF(AND(ISBLANK(Members[[#This Row],[DependentSSN]]),NOT(ISBLANK(Members[[#This Row],[VisionPolicy]]))), "CoverageLevels", "Waivers")</f>
        <v>Waivers</v>
      </c>
      <c r="BM941">
        <f t="array" ref="BM941">A940</f>
        <v>0</v>
      </c>
    </row>
    <row r="942" spans="2:65" x14ac:dyDescent="0.25">
      <c r="B942" s="67"/>
      <c r="C942" s="68"/>
      <c r="D942" s="68"/>
      <c r="E942" s="69"/>
      <c r="F942" s="68"/>
      <c r="G942" s="69"/>
      <c r="H942" s="68"/>
      <c r="I942" s="68"/>
      <c r="J942" s="70"/>
      <c r="K942" s="68"/>
      <c r="L942" s="68"/>
      <c r="M942" s="71"/>
      <c r="N942" s="69"/>
      <c r="O942" s="69"/>
      <c r="P942" s="69"/>
      <c r="Q942" s="69"/>
      <c r="R942" s="69"/>
      <c r="S942" s="69"/>
      <c r="T942" s="68" t="str">
        <f>IF(IFERROR(VLOOKUP(Members[[#This Row],[Subscriber SSN]],$C$7:T941,18,FALSE), "") = 0, "",IFERROR(VLOOKUP(Members[[#This Row],[Subscriber SSN]],$C$7:T941,18,FALSE), ""))</f>
        <v/>
      </c>
      <c r="U942" s="68" t="str">
        <f>IF(IFERROR(VLOOKUP(Members[[#This Row],[Subscriber SSN]],$C$7:U941,19,FALSE), "") = 0, "",IFERROR(VLOOKUP(Members[[#This Row],[Subscriber SSN]],$C$7:U941,19,FALSE), ""))</f>
        <v/>
      </c>
      <c r="V942" s="69" t="str">
        <f>IF(IFERROR(VLOOKUP(Members[[#This Row],[Subscriber SSN]],$C$7:V941,20,FALSE), "") = 0, "", IFERROR(VLOOKUP(Members[[#This Row],[Subscriber SSN]],$C$7:V941,20,FALSE), ""))</f>
        <v/>
      </c>
      <c r="W942" s="68" t="str">
        <f>IF(IFERROR(VLOOKUP(Members[[#This Row],[Subscriber SSN]],$C$7:W941,21,FALSE), "") = 0, "", IFERROR(VLOOKUP(Members[[#This Row],[Subscriber SSN]],$C$7:W941,21,FALSE), ""))</f>
        <v/>
      </c>
      <c r="X942" s="68" t="str">
        <f>IF(IFERROR(VLOOKUP(Members[[#This Row],[Subscriber SSN]],$C$7:X941,22,FALSE), "") = 0, "", IFERROR(VLOOKUP(Members[[#This Row],[Subscriber SSN]],$C$7:X941,22,FALSE), ""))</f>
        <v/>
      </c>
      <c r="Y942" s="68"/>
      <c r="Z942" s="72"/>
      <c r="AA942" s="69"/>
      <c r="AB942" s="69"/>
      <c r="AC942" s="70"/>
      <c r="AD942" s="110">
        <f t="shared" si="28"/>
        <v>45292</v>
      </c>
      <c r="AE942" s="69"/>
      <c r="AF942" s="69"/>
      <c r="AG942" s="71"/>
      <c r="AH942" s="69"/>
      <c r="AI942" s="69"/>
      <c r="AJ942" s="69"/>
      <c r="AK942" s="69"/>
      <c r="AL942" s="69"/>
      <c r="AM942" s="69"/>
      <c r="AN942" s="69"/>
      <c r="AO942" s="69"/>
      <c r="AP942" s="73"/>
      <c r="AQ942" s="73"/>
      <c r="AR942" s="73"/>
      <c r="AS942" s="73"/>
      <c r="AT942" s="73"/>
      <c r="AU942" s="73"/>
      <c r="AV942" s="73"/>
      <c r="AW942" s="73"/>
      <c r="AX942" s="73"/>
      <c r="AY942" s="73"/>
      <c r="AZ942" s="73"/>
      <c r="BA942" s="73"/>
      <c r="BB942" s="73"/>
      <c r="BC942" s="74"/>
      <c r="BD942" s="222" t="str">
        <f t="shared" si="29"/>
        <v xml:space="preserve"> </v>
      </c>
      <c r="BE942" s="76">
        <f ca="1">Validation!H942</f>
        <v>2</v>
      </c>
      <c r="BF942" t="str">
        <f ca="1">Validation!I942</f>
        <v/>
      </c>
      <c r="BJ942" t="str">
        <f>IF(AND(ISBLANK(Members[[#This Row],[DependentSSN]]),NOT(ISBLANK(Members[[#This Row],[MedicalPolicy]]))), "CoverageLevels", "Waivers")</f>
        <v>Waivers</v>
      </c>
      <c r="BK942" t="str">
        <f>IF(AND(ISBLANK(Members[[#This Row],[DependentSSN]]),NOT(ISBLANK(Members[[#This Row],[Dental Policy]]))), "CoverageLevels", "Waivers")</f>
        <v>Waivers</v>
      </c>
      <c r="BL942" t="str">
        <f>IF(AND(ISBLANK(Members[[#This Row],[DependentSSN]]),NOT(ISBLANK(Members[[#This Row],[VisionPolicy]]))), "CoverageLevels", "Waivers")</f>
        <v>Waivers</v>
      </c>
      <c r="BM942">
        <f t="array" ref="BM942">A941</f>
        <v>0</v>
      </c>
    </row>
    <row r="943" spans="2:65" x14ac:dyDescent="0.25">
      <c r="B943" s="67"/>
      <c r="C943" s="68"/>
      <c r="D943" s="68"/>
      <c r="E943" s="69"/>
      <c r="F943" s="68"/>
      <c r="G943" s="69"/>
      <c r="H943" s="68"/>
      <c r="I943" s="68"/>
      <c r="J943" s="70"/>
      <c r="K943" s="68"/>
      <c r="L943" s="68"/>
      <c r="M943" s="71"/>
      <c r="N943" s="69"/>
      <c r="O943" s="69"/>
      <c r="P943" s="69"/>
      <c r="Q943" s="69"/>
      <c r="R943" s="69"/>
      <c r="S943" s="69"/>
      <c r="T943" s="68" t="str">
        <f>IF(IFERROR(VLOOKUP(Members[[#This Row],[Subscriber SSN]],$C$7:T942,18,FALSE), "") = 0, "",IFERROR(VLOOKUP(Members[[#This Row],[Subscriber SSN]],$C$7:T942,18,FALSE), ""))</f>
        <v/>
      </c>
      <c r="U943" s="68" t="str">
        <f>IF(IFERROR(VLOOKUP(Members[[#This Row],[Subscriber SSN]],$C$7:U942,19,FALSE), "") = 0, "",IFERROR(VLOOKUP(Members[[#This Row],[Subscriber SSN]],$C$7:U942,19,FALSE), ""))</f>
        <v/>
      </c>
      <c r="V943" s="69" t="str">
        <f>IF(IFERROR(VLOOKUP(Members[[#This Row],[Subscriber SSN]],$C$7:V942,20,FALSE), "") = 0, "", IFERROR(VLOOKUP(Members[[#This Row],[Subscriber SSN]],$C$7:V942,20,FALSE), ""))</f>
        <v/>
      </c>
      <c r="W943" s="68" t="str">
        <f>IF(IFERROR(VLOOKUP(Members[[#This Row],[Subscriber SSN]],$C$7:W942,21,FALSE), "") = 0, "", IFERROR(VLOOKUP(Members[[#This Row],[Subscriber SSN]],$C$7:W942,21,FALSE), ""))</f>
        <v/>
      </c>
      <c r="X943" s="68" t="str">
        <f>IF(IFERROR(VLOOKUP(Members[[#This Row],[Subscriber SSN]],$C$7:X942,22,FALSE), "") = 0, "", IFERROR(VLOOKUP(Members[[#This Row],[Subscriber SSN]],$C$7:X942,22,FALSE), ""))</f>
        <v/>
      </c>
      <c r="Y943" s="68"/>
      <c r="Z943" s="72"/>
      <c r="AA943" s="69"/>
      <c r="AB943" s="69"/>
      <c r="AC943" s="70"/>
      <c r="AD943" s="110">
        <f t="shared" si="28"/>
        <v>45292</v>
      </c>
      <c r="AE943" s="69"/>
      <c r="AF943" s="69"/>
      <c r="AG943" s="71"/>
      <c r="AH943" s="69"/>
      <c r="AI943" s="69"/>
      <c r="AJ943" s="69"/>
      <c r="AK943" s="69"/>
      <c r="AL943" s="69"/>
      <c r="AM943" s="69"/>
      <c r="AN943" s="69"/>
      <c r="AO943" s="69"/>
      <c r="AP943" s="73"/>
      <c r="AQ943" s="73"/>
      <c r="AR943" s="73"/>
      <c r="AS943" s="73"/>
      <c r="AT943" s="73"/>
      <c r="AU943" s="73"/>
      <c r="AV943" s="73"/>
      <c r="AW943" s="73"/>
      <c r="AX943" s="73"/>
      <c r="AY943" s="73"/>
      <c r="AZ943" s="73"/>
      <c r="BA943" s="73"/>
      <c r="BB943" s="73"/>
      <c r="BC943" s="74"/>
      <c r="BD943" s="222" t="str">
        <f t="shared" si="29"/>
        <v xml:space="preserve"> </v>
      </c>
      <c r="BE943" s="76">
        <f ca="1">Validation!H943</f>
        <v>2</v>
      </c>
      <c r="BF943" t="str">
        <f ca="1">Validation!I943</f>
        <v/>
      </c>
      <c r="BJ943" t="str">
        <f>IF(AND(ISBLANK(Members[[#This Row],[DependentSSN]]),NOT(ISBLANK(Members[[#This Row],[MedicalPolicy]]))), "CoverageLevels", "Waivers")</f>
        <v>Waivers</v>
      </c>
      <c r="BK943" t="str">
        <f>IF(AND(ISBLANK(Members[[#This Row],[DependentSSN]]),NOT(ISBLANK(Members[[#This Row],[Dental Policy]]))), "CoverageLevels", "Waivers")</f>
        <v>Waivers</v>
      </c>
      <c r="BL943" t="str">
        <f>IF(AND(ISBLANK(Members[[#This Row],[DependentSSN]]),NOT(ISBLANK(Members[[#This Row],[VisionPolicy]]))), "CoverageLevels", "Waivers")</f>
        <v>Waivers</v>
      </c>
      <c r="BM943">
        <f t="array" ref="BM943">A942</f>
        <v>0</v>
      </c>
    </row>
    <row r="944" spans="2:65" x14ac:dyDescent="0.25">
      <c r="B944" s="67"/>
      <c r="C944" s="68"/>
      <c r="D944" s="68"/>
      <c r="E944" s="69"/>
      <c r="F944" s="68"/>
      <c r="G944" s="69"/>
      <c r="H944" s="68"/>
      <c r="I944" s="68"/>
      <c r="J944" s="70"/>
      <c r="K944" s="68"/>
      <c r="L944" s="68"/>
      <c r="M944" s="71"/>
      <c r="N944" s="69"/>
      <c r="O944" s="69"/>
      <c r="P944" s="69"/>
      <c r="Q944" s="69"/>
      <c r="R944" s="69"/>
      <c r="S944" s="69"/>
      <c r="T944" s="68" t="str">
        <f>IF(IFERROR(VLOOKUP(Members[[#This Row],[Subscriber SSN]],$C$7:T943,18,FALSE), "") = 0, "",IFERROR(VLOOKUP(Members[[#This Row],[Subscriber SSN]],$C$7:T943,18,FALSE), ""))</f>
        <v/>
      </c>
      <c r="U944" s="68" t="str">
        <f>IF(IFERROR(VLOOKUP(Members[[#This Row],[Subscriber SSN]],$C$7:U943,19,FALSE), "") = 0, "",IFERROR(VLOOKUP(Members[[#This Row],[Subscriber SSN]],$C$7:U943,19,FALSE), ""))</f>
        <v/>
      </c>
      <c r="V944" s="69" t="str">
        <f>IF(IFERROR(VLOOKUP(Members[[#This Row],[Subscriber SSN]],$C$7:V943,20,FALSE), "") = 0, "", IFERROR(VLOOKUP(Members[[#This Row],[Subscriber SSN]],$C$7:V943,20,FALSE), ""))</f>
        <v/>
      </c>
      <c r="W944" s="68" t="str">
        <f>IF(IFERROR(VLOOKUP(Members[[#This Row],[Subscriber SSN]],$C$7:W943,21,FALSE), "") = 0, "", IFERROR(VLOOKUP(Members[[#This Row],[Subscriber SSN]],$C$7:W943,21,FALSE), ""))</f>
        <v/>
      </c>
      <c r="X944" s="68" t="str">
        <f>IF(IFERROR(VLOOKUP(Members[[#This Row],[Subscriber SSN]],$C$7:X943,22,FALSE), "") = 0, "", IFERROR(VLOOKUP(Members[[#This Row],[Subscriber SSN]],$C$7:X943,22,FALSE), ""))</f>
        <v/>
      </c>
      <c r="Y944" s="68"/>
      <c r="Z944" s="72"/>
      <c r="AA944" s="69"/>
      <c r="AB944" s="69"/>
      <c r="AC944" s="70"/>
      <c r="AD944" s="110">
        <f t="shared" si="28"/>
        <v>45292</v>
      </c>
      <c r="AE944" s="69"/>
      <c r="AF944" s="69"/>
      <c r="AG944" s="71"/>
      <c r="AH944" s="69"/>
      <c r="AI944" s="69"/>
      <c r="AJ944" s="69"/>
      <c r="AK944" s="69"/>
      <c r="AL944" s="69"/>
      <c r="AM944" s="69"/>
      <c r="AN944" s="69"/>
      <c r="AO944" s="69"/>
      <c r="AP944" s="73"/>
      <c r="AQ944" s="73"/>
      <c r="AR944" s="73"/>
      <c r="AS944" s="73"/>
      <c r="AT944" s="73"/>
      <c r="AU944" s="73"/>
      <c r="AV944" s="73"/>
      <c r="AW944" s="73"/>
      <c r="AX944" s="73"/>
      <c r="AY944" s="73"/>
      <c r="AZ944" s="73"/>
      <c r="BA944" s="73"/>
      <c r="BB944" s="73"/>
      <c r="BC944" s="74"/>
      <c r="BD944" s="222" t="str">
        <f t="shared" si="29"/>
        <v xml:space="preserve"> </v>
      </c>
      <c r="BE944" s="76">
        <f ca="1">Validation!H944</f>
        <v>2</v>
      </c>
      <c r="BF944" t="str">
        <f ca="1">Validation!I944</f>
        <v/>
      </c>
      <c r="BJ944" t="str">
        <f>IF(AND(ISBLANK(Members[[#This Row],[DependentSSN]]),NOT(ISBLANK(Members[[#This Row],[MedicalPolicy]]))), "CoverageLevels", "Waivers")</f>
        <v>Waivers</v>
      </c>
      <c r="BK944" t="str">
        <f>IF(AND(ISBLANK(Members[[#This Row],[DependentSSN]]),NOT(ISBLANK(Members[[#This Row],[Dental Policy]]))), "CoverageLevels", "Waivers")</f>
        <v>Waivers</v>
      </c>
      <c r="BL944" t="str">
        <f>IF(AND(ISBLANK(Members[[#This Row],[DependentSSN]]),NOT(ISBLANK(Members[[#This Row],[VisionPolicy]]))), "CoverageLevels", "Waivers")</f>
        <v>Waivers</v>
      </c>
      <c r="BM944">
        <f t="array" ref="BM944">A943</f>
        <v>0</v>
      </c>
    </row>
    <row r="945" spans="2:65" x14ac:dyDescent="0.25">
      <c r="B945" s="67"/>
      <c r="C945" s="68"/>
      <c r="D945" s="68"/>
      <c r="E945" s="69"/>
      <c r="F945" s="68"/>
      <c r="G945" s="69"/>
      <c r="H945" s="68"/>
      <c r="I945" s="68"/>
      <c r="J945" s="70"/>
      <c r="K945" s="68"/>
      <c r="L945" s="68"/>
      <c r="M945" s="71"/>
      <c r="N945" s="69"/>
      <c r="O945" s="69"/>
      <c r="P945" s="69"/>
      <c r="Q945" s="69"/>
      <c r="R945" s="69"/>
      <c r="S945" s="69"/>
      <c r="T945" s="68" t="str">
        <f>IF(IFERROR(VLOOKUP(Members[[#This Row],[Subscriber SSN]],$C$7:T944,18,FALSE), "") = 0, "",IFERROR(VLOOKUP(Members[[#This Row],[Subscriber SSN]],$C$7:T944,18,FALSE), ""))</f>
        <v/>
      </c>
      <c r="U945" s="68" t="str">
        <f>IF(IFERROR(VLOOKUP(Members[[#This Row],[Subscriber SSN]],$C$7:U944,19,FALSE), "") = 0, "",IFERROR(VLOOKUP(Members[[#This Row],[Subscriber SSN]],$C$7:U944,19,FALSE), ""))</f>
        <v/>
      </c>
      <c r="V945" s="69" t="str">
        <f>IF(IFERROR(VLOOKUP(Members[[#This Row],[Subscriber SSN]],$C$7:V944,20,FALSE), "") = 0, "", IFERROR(VLOOKUP(Members[[#This Row],[Subscriber SSN]],$C$7:V944,20,FALSE), ""))</f>
        <v/>
      </c>
      <c r="W945" s="68" t="str">
        <f>IF(IFERROR(VLOOKUP(Members[[#This Row],[Subscriber SSN]],$C$7:W944,21,FALSE), "") = 0, "", IFERROR(VLOOKUP(Members[[#This Row],[Subscriber SSN]],$C$7:W944,21,FALSE), ""))</f>
        <v/>
      </c>
      <c r="X945" s="68" t="str">
        <f>IF(IFERROR(VLOOKUP(Members[[#This Row],[Subscriber SSN]],$C$7:X944,22,FALSE), "") = 0, "", IFERROR(VLOOKUP(Members[[#This Row],[Subscriber SSN]],$C$7:X944,22,FALSE), ""))</f>
        <v/>
      </c>
      <c r="Y945" s="68"/>
      <c r="Z945" s="72"/>
      <c r="AA945" s="69"/>
      <c r="AB945" s="69"/>
      <c r="AC945" s="70"/>
      <c r="AD945" s="110">
        <f t="shared" si="28"/>
        <v>45292</v>
      </c>
      <c r="AE945" s="69"/>
      <c r="AF945" s="69"/>
      <c r="AG945" s="71"/>
      <c r="AH945" s="69"/>
      <c r="AI945" s="69"/>
      <c r="AJ945" s="69"/>
      <c r="AK945" s="69"/>
      <c r="AL945" s="69"/>
      <c r="AM945" s="69"/>
      <c r="AN945" s="69"/>
      <c r="AO945" s="69"/>
      <c r="AP945" s="73"/>
      <c r="AQ945" s="73"/>
      <c r="AR945" s="73"/>
      <c r="AS945" s="73"/>
      <c r="AT945" s="73"/>
      <c r="AU945" s="73"/>
      <c r="AV945" s="73"/>
      <c r="AW945" s="73"/>
      <c r="AX945" s="73"/>
      <c r="AY945" s="73"/>
      <c r="AZ945" s="73"/>
      <c r="BA945" s="73"/>
      <c r="BB945" s="73"/>
      <c r="BC945" s="74"/>
      <c r="BD945" s="222" t="str">
        <f t="shared" si="29"/>
        <v xml:space="preserve"> </v>
      </c>
      <c r="BE945" s="76">
        <f ca="1">Validation!H945</f>
        <v>2</v>
      </c>
      <c r="BF945" t="str">
        <f ca="1">Validation!I945</f>
        <v/>
      </c>
      <c r="BJ945" t="str">
        <f>IF(AND(ISBLANK(Members[[#This Row],[DependentSSN]]),NOT(ISBLANK(Members[[#This Row],[MedicalPolicy]]))), "CoverageLevels", "Waivers")</f>
        <v>Waivers</v>
      </c>
      <c r="BK945" t="str">
        <f>IF(AND(ISBLANK(Members[[#This Row],[DependentSSN]]),NOT(ISBLANK(Members[[#This Row],[Dental Policy]]))), "CoverageLevels", "Waivers")</f>
        <v>Waivers</v>
      </c>
      <c r="BL945" t="str">
        <f>IF(AND(ISBLANK(Members[[#This Row],[DependentSSN]]),NOT(ISBLANK(Members[[#This Row],[VisionPolicy]]))), "CoverageLevels", "Waivers")</f>
        <v>Waivers</v>
      </c>
      <c r="BM945">
        <f t="array" ref="BM945">A944</f>
        <v>0</v>
      </c>
    </row>
    <row r="946" spans="2:65" x14ac:dyDescent="0.25">
      <c r="B946" s="67"/>
      <c r="C946" s="68"/>
      <c r="D946" s="68"/>
      <c r="E946" s="69"/>
      <c r="F946" s="68"/>
      <c r="G946" s="69"/>
      <c r="H946" s="68"/>
      <c r="I946" s="68"/>
      <c r="J946" s="70"/>
      <c r="K946" s="68"/>
      <c r="L946" s="68"/>
      <c r="M946" s="71"/>
      <c r="N946" s="69"/>
      <c r="O946" s="69"/>
      <c r="P946" s="69"/>
      <c r="Q946" s="69"/>
      <c r="R946" s="69"/>
      <c r="S946" s="69"/>
      <c r="T946" s="68" t="str">
        <f>IF(IFERROR(VLOOKUP(Members[[#This Row],[Subscriber SSN]],$C$7:T945,18,FALSE), "") = 0, "",IFERROR(VLOOKUP(Members[[#This Row],[Subscriber SSN]],$C$7:T945,18,FALSE), ""))</f>
        <v/>
      </c>
      <c r="U946" s="68" t="str">
        <f>IF(IFERROR(VLOOKUP(Members[[#This Row],[Subscriber SSN]],$C$7:U945,19,FALSE), "") = 0, "",IFERROR(VLOOKUP(Members[[#This Row],[Subscriber SSN]],$C$7:U945,19,FALSE), ""))</f>
        <v/>
      </c>
      <c r="V946" s="69" t="str">
        <f>IF(IFERROR(VLOOKUP(Members[[#This Row],[Subscriber SSN]],$C$7:V945,20,FALSE), "") = 0, "", IFERROR(VLOOKUP(Members[[#This Row],[Subscriber SSN]],$C$7:V945,20,FALSE), ""))</f>
        <v/>
      </c>
      <c r="W946" s="68" t="str">
        <f>IF(IFERROR(VLOOKUP(Members[[#This Row],[Subscriber SSN]],$C$7:W945,21,FALSE), "") = 0, "", IFERROR(VLOOKUP(Members[[#This Row],[Subscriber SSN]],$C$7:W945,21,FALSE), ""))</f>
        <v/>
      </c>
      <c r="X946" s="68" t="str">
        <f>IF(IFERROR(VLOOKUP(Members[[#This Row],[Subscriber SSN]],$C$7:X945,22,FALSE), "") = 0, "", IFERROR(VLOOKUP(Members[[#This Row],[Subscriber SSN]],$C$7:X945,22,FALSE), ""))</f>
        <v/>
      </c>
      <c r="Y946" s="68"/>
      <c r="Z946" s="72"/>
      <c r="AA946" s="69"/>
      <c r="AB946" s="69"/>
      <c r="AC946" s="70"/>
      <c r="AD946" s="110">
        <f t="shared" si="28"/>
        <v>45292</v>
      </c>
      <c r="AE946" s="69"/>
      <c r="AF946" s="69"/>
      <c r="AG946" s="71"/>
      <c r="AH946" s="69"/>
      <c r="AI946" s="69"/>
      <c r="AJ946" s="69"/>
      <c r="AK946" s="69"/>
      <c r="AL946" s="69"/>
      <c r="AM946" s="69"/>
      <c r="AN946" s="69"/>
      <c r="AO946" s="69"/>
      <c r="AP946" s="73"/>
      <c r="AQ946" s="73"/>
      <c r="AR946" s="73"/>
      <c r="AS946" s="73"/>
      <c r="AT946" s="73"/>
      <c r="AU946" s="73"/>
      <c r="AV946" s="73"/>
      <c r="AW946" s="73"/>
      <c r="AX946" s="73"/>
      <c r="AY946" s="73"/>
      <c r="AZ946" s="73"/>
      <c r="BA946" s="73"/>
      <c r="BB946" s="73"/>
      <c r="BC946" s="74"/>
      <c r="BD946" s="222" t="str">
        <f t="shared" si="29"/>
        <v xml:space="preserve"> </v>
      </c>
      <c r="BE946" s="76">
        <f ca="1">Validation!H946</f>
        <v>2</v>
      </c>
      <c r="BF946" t="str">
        <f ca="1">Validation!I946</f>
        <v/>
      </c>
      <c r="BJ946" t="str">
        <f>IF(AND(ISBLANK(Members[[#This Row],[DependentSSN]]),NOT(ISBLANK(Members[[#This Row],[MedicalPolicy]]))), "CoverageLevels", "Waivers")</f>
        <v>Waivers</v>
      </c>
      <c r="BK946" t="str">
        <f>IF(AND(ISBLANK(Members[[#This Row],[DependentSSN]]),NOT(ISBLANK(Members[[#This Row],[Dental Policy]]))), "CoverageLevels", "Waivers")</f>
        <v>Waivers</v>
      </c>
      <c r="BL946" t="str">
        <f>IF(AND(ISBLANK(Members[[#This Row],[DependentSSN]]),NOT(ISBLANK(Members[[#This Row],[VisionPolicy]]))), "CoverageLevels", "Waivers")</f>
        <v>Waivers</v>
      </c>
      <c r="BM946">
        <f t="array" ref="BM946">A945</f>
        <v>0</v>
      </c>
    </row>
    <row r="947" spans="2:65" x14ac:dyDescent="0.25">
      <c r="B947" s="67"/>
      <c r="C947" s="68"/>
      <c r="D947" s="68"/>
      <c r="E947" s="69"/>
      <c r="F947" s="68"/>
      <c r="G947" s="69"/>
      <c r="H947" s="68"/>
      <c r="I947" s="68"/>
      <c r="J947" s="70"/>
      <c r="K947" s="68"/>
      <c r="L947" s="68"/>
      <c r="M947" s="71"/>
      <c r="N947" s="69"/>
      <c r="O947" s="69"/>
      <c r="P947" s="69"/>
      <c r="Q947" s="69"/>
      <c r="R947" s="69"/>
      <c r="S947" s="69"/>
      <c r="T947" s="68" t="str">
        <f>IF(IFERROR(VLOOKUP(Members[[#This Row],[Subscriber SSN]],$C$7:T946,18,FALSE), "") = 0, "",IFERROR(VLOOKUP(Members[[#This Row],[Subscriber SSN]],$C$7:T946,18,FALSE), ""))</f>
        <v/>
      </c>
      <c r="U947" s="68" t="str">
        <f>IF(IFERROR(VLOOKUP(Members[[#This Row],[Subscriber SSN]],$C$7:U946,19,FALSE), "") = 0, "",IFERROR(VLOOKUP(Members[[#This Row],[Subscriber SSN]],$C$7:U946,19,FALSE), ""))</f>
        <v/>
      </c>
      <c r="V947" s="69" t="str">
        <f>IF(IFERROR(VLOOKUP(Members[[#This Row],[Subscriber SSN]],$C$7:V946,20,FALSE), "") = 0, "", IFERROR(VLOOKUP(Members[[#This Row],[Subscriber SSN]],$C$7:V946,20,FALSE), ""))</f>
        <v/>
      </c>
      <c r="W947" s="68" t="str">
        <f>IF(IFERROR(VLOOKUP(Members[[#This Row],[Subscriber SSN]],$C$7:W946,21,FALSE), "") = 0, "", IFERROR(VLOOKUP(Members[[#This Row],[Subscriber SSN]],$C$7:W946,21,FALSE), ""))</f>
        <v/>
      </c>
      <c r="X947" s="68" t="str">
        <f>IF(IFERROR(VLOOKUP(Members[[#This Row],[Subscriber SSN]],$C$7:X946,22,FALSE), "") = 0, "", IFERROR(VLOOKUP(Members[[#This Row],[Subscriber SSN]],$C$7:X946,22,FALSE), ""))</f>
        <v/>
      </c>
      <c r="Y947" s="68"/>
      <c r="Z947" s="72"/>
      <c r="AA947" s="69"/>
      <c r="AB947" s="69"/>
      <c r="AC947" s="70"/>
      <c r="AD947" s="110">
        <f t="shared" si="28"/>
        <v>45292</v>
      </c>
      <c r="AE947" s="69"/>
      <c r="AF947" s="69"/>
      <c r="AG947" s="71"/>
      <c r="AH947" s="69"/>
      <c r="AI947" s="69"/>
      <c r="AJ947" s="69"/>
      <c r="AK947" s="69"/>
      <c r="AL947" s="69"/>
      <c r="AM947" s="69"/>
      <c r="AN947" s="69"/>
      <c r="AO947" s="69"/>
      <c r="AP947" s="73"/>
      <c r="AQ947" s="73"/>
      <c r="AR947" s="73"/>
      <c r="AS947" s="73"/>
      <c r="AT947" s="73"/>
      <c r="AU947" s="73"/>
      <c r="AV947" s="73"/>
      <c r="AW947" s="73"/>
      <c r="AX947" s="73"/>
      <c r="AY947" s="73"/>
      <c r="AZ947" s="73"/>
      <c r="BA947" s="73"/>
      <c r="BB947" s="73"/>
      <c r="BC947" s="74"/>
      <c r="BD947" s="222" t="str">
        <f t="shared" si="29"/>
        <v xml:space="preserve"> </v>
      </c>
      <c r="BE947" s="76">
        <f ca="1">Validation!H947</f>
        <v>2</v>
      </c>
      <c r="BF947" t="str">
        <f ca="1">Validation!I947</f>
        <v/>
      </c>
      <c r="BJ947" t="str">
        <f>IF(AND(ISBLANK(Members[[#This Row],[DependentSSN]]),NOT(ISBLANK(Members[[#This Row],[MedicalPolicy]]))), "CoverageLevels", "Waivers")</f>
        <v>Waivers</v>
      </c>
      <c r="BK947" t="str">
        <f>IF(AND(ISBLANK(Members[[#This Row],[DependentSSN]]),NOT(ISBLANK(Members[[#This Row],[Dental Policy]]))), "CoverageLevels", "Waivers")</f>
        <v>Waivers</v>
      </c>
      <c r="BL947" t="str">
        <f>IF(AND(ISBLANK(Members[[#This Row],[DependentSSN]]),NOT(ISBLANK(Members[[#This Row],[VisionPolicy]]))), "CoverageLevels", "Waivers")</f>
        <v>Waivers</v>
      </c>
      <c r="BM947">
        <f t="array" ref="BM947">A946</f>
        <v>0</v>
      </c>
    </row>
    <row r="948" spans="2:65" x14ac:dyDescent="0.25">
      <c r="B948" s="67"/>
      <c r="C948" s="68"/>
      <c r="D948" s="68"/>
      <c r="E948" s="69"/>
      <c r="F948" s="68"/>
      <c r="G948" s="69"/>
      <c r="H948" s="68"/>
      <c r="I948" s="68"/>
      <c r="J948" s="70"/>
      <c r="K948" s="68"/>
      <c r="L948" s="68"/>
      <c r="M948" s="71"/>
      <c r="N948" s="69"/>
      <c r="O948" s="69"/>
      <c r="P948" s="69"/>
      <c r="Q948" s="69"/>
      <c r="R948" s="69"/>
      <c r="S948" s="69"/>
      <c r="T948" s="68" t="str">
        <f>IF(IFERROR(VLOOKUP(Members[[#This Row],[Subscriber SSN]],$C$7:T947,18,FALSE), "") = 0, "",IFERROR(VLOOKUP(Members[[#This Row],[Subscriber SSN]],$C$7:T947,18,FALSE), ""))</f>
        <v/>
      </c>
      <c r="U948" s="68" t="str">
        <f>IF(IFERROR(VLOOKUP(Members[[#This Row],[Subscriber SSN]],$C$7:U947,19,FALSE), "") = 0, "",IFERROR(VLOOKUP(Members[[#This Row],[Subscriber SSN]],$C$7:U947,19,FALSE), ""))</f>
        <v/>
      </c>
      <c r="V948" s="69" t="str">
        <f>IF(IFERROR(VLOOKUP(Members[[#This Row],[Subscriber SSN]],$C$7:V947,20,FALSE), "") = 0, "", IFERROR(VLOOKUP(Members[[#This Row],[Subscriber SSN]],$C$7:V947,20,FALSE), ""))</f>
        <v/>
      </c>
      <c r="W948" s="68" t="str">
        <f>IF(IFERROR(VLOOKUP(Members[[#This Row],[Subscriber SSN]],$C$7:W947,21,FALSE), "") = 0, "", IFERROR(VLOOKUP(Members[[#This Row],[Subscriber SSN]],$C$7:W947,21,FALSE), ""))</f>
        <v/>
      </c>
      <c r="X948" s="68" t="str">
        <f>IF(IFERROR(VLOOKUP(Members[[#This Row],[Subscriber SSN]],$C$7:X947,22,FALSE), "") = 0, "", IFERROR(VLOOKUP(Members[[#This Row],[Subscriber SSN]],$C$7:X947,22,FALSE), ""))</f>
        <v/>
      </c>
      <c r="Y948" s="68"/>
      <c r="Z948" s="72"/>
      <c r="AA948" s="69"/>
      <c r="AB948" s="69"/>
      <c r="AC948" s="70"/>
      <c r="AD948" s="110">
        <f t="shared" si="28"/>
        <v>45292</v>
      </c>
      <c r="AE948" s="69"/>
      <c r="AF948" s="69"/>
      <c r="AG948" s="71"/>
      <c r="AH948" s="69"/>
      <c r="AI948" s="69"/>
      <c r="AJ948" s="69"/>
      <c r="AK948" s="69"/>
      <c r="AL948" s="69"/>
      <c r="AM948" s="69"/>
      <c r="AN948" s="69"/>
      <c r="AO948" s="69"/>
      <c r="AP948" s="73"/>
      <c r="AQ948" s="73"/>
      <c r="AR948" s="73"/>
      <c r="AS948" s="73"/>
      <c r="AT948" s="73"/>
      <c r="AU948" s="73"/>
      <c r="AV948" s="73"/>
      <c r="AW948" s="73"/>
      <c r="AX948" s="73"/>
      <c r="AY948" s="73"/>
      <c r="AZ948" s="73"/>
      <c r="BA948" s="73"/>
      <c r="BB948" s="73"/>
      <c r="BC948" s="74"/>
      <c r="BD948" s="222" t="str">
        <f t="shared" si="29"/>
        <v xml:space="preserve"> </v>
      </c>
      <c r="BE948" s="76">
        <f ca="1">Validation!H948</f>
        <v>2</v>
      </c>
      <c r="BF948" t="str">
        <f ca="1">Validation!I948</f>
        <v/>
      </c>
      <c r="BJ948" t="str">
        <f>IF(AND(ISBLANK(Members[[#This Row],[DependentSSN]]),NOT(ISBLANK(Members[[#This Row],[MedicalPolicy]]))), "CoverageLevels", "Waivers")</f>
        <v>Waivers</v>
      </c>
      <c r="BK948" t="str">
        <f>IF(AND(ISBLANK(Members[[#This Row],[DependentSSN]]),NOT(ISBLANK(Members[[#This Row],[Dental Policy]]))), "CoverageLevels", "Waivers")</f>
        <v>Waivers</v>
      </c>
      <c r="BL948" t="str">
        <f>IF(AND(ISBLANK(Members[[#This Row],[DependentSSN]]),NOT(ISBLANK(Members[[#This Row],[VisionPolicy]]))), "CoverageLevels", "Waivers")</f>
        <v>Waivers</v>
      </c>
      <c r="BM948">
        <f t="array" ref="BM948">A947</f>
        <v>0</v>
      </c>
    </row>
    <row r="949" spans="2:65" x14ac:dyDescent="0.25">
      <c r="B949" s="67"/>
      <c r="C949" s="68"/>
      <c r="D949" s="68"/>
      <c r="E949" s="69"/>
      <c r="F949" s="68"/>
      <c r="G949" s="69"/>
      <c r="H949" s="68"/>
      <c r="I949" s="68"/>
      <c r="J949" s="70"/>
      <c r="K949" s="68"/>
      <c r="L949" s="68"/>
      <c r="M949" s="71"/>
      <c r="N949" s="69"/>
      <c r="O949" s="69"/>
      <c r="P949" s="69"/>
      <c r="Q949" s="69"/>
      <c r="R949" s="69"/>
      <c r="S949" s="69"/>
      <c r="T949" s="68" t="str">
        <f>IF(IFERROR(VLOOKUP(Members[[#This Row],[Subscriber SSN]],$C$7:T948,18,FALSE), "") = 0, "",IFERROR(VLOOKUP(Members[[#This Row],[Subscriber SSN]],$C$7:T948,18,FALSE), ""))</f>
        <v/>
      </c>
      <c r="U949" s="68" t="str">
        <f>IF(IFERROR(VLOOKUP(Members[[#This Row],[Subscriber SSN]],$C$7:U948,19,FALSE), "") = 0, "",IFERROR(VLOOKUP(Members[[#This Row],[Subscriber SSN]],$C$7:U948,19,FALSE), ""))</f>
        <v/>
      </c>
      <c r="V949" s="69" t="str">
        <f>IF(IFERROR(VLOOKUP(Members[[#This Row],[Subscriber SSN]],$C$7:V948,20,FALSE), "") = 0, "", IFERROR(VLOOKUP(Members[[#This Row],[Subscriber SSN]],$C$7:V948,20,FALSE), ""))</f>
        <v/>
      </c>
      <c r="W949" s="68" t="str">
        <f>IF(IFERROR(VLOOKUP(Members[[#This Row],[Subscriber SSN]],$C$7:W948,21,FALSE), "") = 0, "", IFERROR(VLOOKUP(Members[[#This Row],[Subscriber SSN]],$C$7:W948,21,FALSE), ""))</f>
        <v/>
      </c>
      <c r="X949" s="68" t="str">
        <f>IF(IFERROR(VLOOKUP(Members[[#This Row],[Subscriber SSN]],$C$7:X948,22,FALSE), "") = 0, "", IFERROR(VLOOKUP(Members[[#This Row],[Subscriber SSN]],$C$7:X948,22,FALSE), ""))</f>
        <v/>
      </c>
      <c r="Y949" s="68"/>
      <c r="Z949" s="72"/>
      <c r="AA949" s="69"/>
      <c r="AB949" s="69"/>
      <c r="AC949" s="70"/>
      <c r="AD949" s="110">
        <f t="shared" si="28"/>
        <v>45292</v>
      </c>
      <c r="AE949" s="69"/>
      <c r="AF949" s="69"/>
      <c r="AG949" s="71"/>
      <c r="AH949" s="69"/>
      <c r="AI949" s="69"/>
      <c r="AJ949" s="69"/>
      <c r="AK949" s="69"/>
      <c r="AL949" s="69"/>
      <c r="AM949" s="69"/>
      <c r="AN949" s="69"/>
      <c r="AO949" s="69"/>
      <c r="AP949" s="73"/>
      <c r="AQ949" s="73"/>
      <c r="AR949" s="73"/>
      <c r="AS949" s="73"/>
      <c r="AT949" s="73"/>
      <c r="AU949" s="73"/>
      <c r="AV949" s="73"/>
      <c r="AW949" s="73"/>
      <c r="AX949" s="73"/>
      <c r="AY949" s="73"/>
      <c r="AZ949" s="73"/>
      <c r="BA949" s="73"/>
      <c r="BB949" s="73"/>
      <c r="BC949" s="74"/>
      <c r="BD949" s="222" t="str">
        <f t="shared" si="29"/>
        <v xml:space="preserve"> </v>
      </c>
      <c r="BE949" s="76">
        <f ca="1">Validation!H949</f>
        <v>2</v>
      </c>
      <c r="BF949" t="str">
        <f ca="1">Validation!I949</f>
        <v/>
      </c>
      <c r="BJ949" t="str">
        <f>IF(AND(ISBLANK(Members[[#This Row],[DependentSSN]]),NOT(ISBLANK(Members[[#This Row],[MedicalPolicy]]))), "CoverageLevels", "Waivers")</f>
        <v>Waivers</v>
      </c>
      <c r="BK949" t="str">
        <f>IF(AND(ISBLANK(Members[[#This Row],[DependentSSN]]),NOT(ISBLANK(Members[[#This Row],[Dental Policy]]))), "CoverageLevels", "Waivers")</f>
        <v>Waivers</v>
      </c>
      <c r="BL949" t="str">
        <f>IF(AND(ISBLANK(Members[[#This Row],[DependentSSN]]),NOT(ISBLANK(Members[[#This Row],[VisionPolicy]]))), "CoverageLevels", "Waivers")</f>
        <v>Waivers</v>
      </c>
      <c r="BM949">
        <f t="array" ref="BM949">A948</f>
        <v>0</v>
      </c>
    </row>
    <row r="950" spans="2:65" x14ac:dyDescent="0.25">
      <c r="B950" s="67"/>
      <c r="C950" s="68"/>
      <c r="D950" s="68"/>
      <c r="E950" s="69"/>
      <c r="F950" s="68"/>
      <c r="G950" s="69"/>
      <c r="H950" s="68"/>
      <c r="I950" s="68"/>
      <c r="J950" s="70"/>
      <c r="K950" s="68"/>
      <c r="L950" s="68"/>
      <c r="M950" s="71"/>
      <c r="N950" s="69"/>
      <c r="O950" s="69"/>
      <c r="P950" s="69"/>
      <c r="Q950" s="69"/>
      <c r="R950" s="69"/>
      <c r="S950" s="69"/>
      <c r="T950" s="68" t="str">
        <f>IF(IFERROR(VLOOKUP(Members[[#This Row],[Subscriber SSN]],$C$7:T949,18,FALSE), "") = 0, "",IFERROR(VLOOKUP(Members[[#This Row],[Subscriber SSN]],$C$7:T949,18,FALSE), ""))</f>
        <v/>
      </c>
      <c r="U950" s="68" t="str">
        <f>IF(IFERROR(VLOOKUP(Members[[#This Row],[Subscriber SSN]],$C$7:U949,19,FALSE), "") = 0, "",IFERROR(VLOOKUP(Members[[#This Row],[Subscriber SSN]],$C$7:U949,19,FALSE), ""))</f>
        <v/>
      </c>
      <c r="V950" s="69" t="str">
        <f>IF(IFERROR(VLOOKUP(Members[[#This Row],[Subscriber SSN]],$C$7:V949,20,FALSE), "") = 0, "", IFERROR(VLOOKUP(Members[[#This Row],[Subscriber SSN]],$C$7:V949,20,FALSE), ""))</f>
        <v/>
      </c>
      <c r="W950" s="68" t="str">
        <f>IF(IFERROR(VLOOKUP(Members[[#This Row],[Subscriber SSN]],$C$7:W949,21,FALSE), "") = 0, "", IFERROR(VLOOKUP(Members[[#This Row],[Subscriber SSN]],$C$7:W949,21,FALSE), ""))</f>
        <v/>
      </c>
      <c r="X950" s="68" t="str">
        <f>IF(IFERROR(VLOOKUP(Members[[#This Row],[Subscriber SSN]],$C$7:X949,22,FALSE), "") = 0, "", IFERROR(VLOOKUP(Members[[#This Row],[Subscriber SSN]],$C$7:X949,22,FALSE), ""))</f>
        <v/>
      </c>
      <c r="Y950" s="68"/>
      <c r="Z950" s="72"/>
      <c r="AA950" s="69"/>
      <c r="AB950" s="69"/>
      <c r="AC950" s="70"/>
      <c r="AD950" s="110">
        <f t="shared" si="28"/>
        <v>45292</v>
      </c>
      <c r="AE950" s="69"/>
      <c r="AF950" s="69"/>
      <c r="AG950" s="71"/>
      <c r="AH950" s="69"/>
      <c r="AI950" s="69"/>
      <c r="AJ950" s="69"/>
      <c r="AK950" s="69"/>
      <c r="AL950" s="69"/>
      <c r="AM950" s="69"/>
      <c r="AN950" s="69"/>
      <c r="AO950" s="69"/>
      <c r="AP950" s="73"/>
      <c r="AQ950" s="73"/>
      <c r="AR950" s="73"/>
      <c r="AS950" s="73"/>
      <c r="AT950" s="73"/>
      <c r="AU950" s="73"/>
      <c r="AV950" s="73"/>
      <c r="AW950" s="73"/>
      <c r="AX950" s="73"/>
      <c r="AY950" s="73"/>
      <c r="AZ950" s="73"/>
      <c r="BA950" s="73"/>
      <c r="BB950" s="73"/>
      <c r="BC950" s="74"/>
      <c r="BD950" s="222" t="str">
        <f t="shared" si="29"/>
        <v xml:space="preserve"> </v>
      </c>
      <c r="BE950" s="76">
        <f ca="1">Validation!H950</f>
        <v>2</v>
      </c>
      <c r="BF950" t="str">
        <f ca="1">Validation!I950</f>
        <v/>
      </c>
      <c r="BJ950" t="str">
        <f>IF(AND(ISBLANK(Members[[#This Row],[DependentSSN]]),NOT(ISBLANK(Members[[#This Row],[MedicalPolicy]]))), "CoverageLevels", "Waivers")</f>
        <v>Waivers</v>
      </c>
      <c r="BK950" t="str">
        <f>IF(AND(ISBLANK(Members[[#This Row],[DependentSSN]]),NOT(ISBLANK(Members[[#This Row],[Dental Policy]]))), "CoverageLevels", "Waivers")</f>
        <v>Waivers</v>
      </c>
      <c r="BL950" t="str">
        <f>IF(AND(ISBLANK(Members[[#This Row],[DependentSSN]]),NOT(ISBLANK(Members[[#This Row],[VisionPolicy]]))), "CoverageLevels", "Waivers")</f>
        <v>Waivers</v>
      </c>
      <c r="BM950">
        <f t="array" ref="BM950">A949</f>
        <v>0</v>
      </c>
    </row>
    <row r="951" spans="2:65" x14ac:dyDescent="0.25">
      <c r="B951" s="67"/>
      <c r="C951" s="68"/>
      <c r="D951" s="68"/>
      <c r="E951" s="69"/>
      <c r="F951" s="68"/>
      <c r="G951" s="69"/>
      <c r="H951" s="68"/>
      <c r="I951" s="68"/>
      <c r="J951" s="70"/>
      <c r="K951" s="68"/>
      <c r="L951" s="68"/>
      <c r="M951" s="71"/>
      <c r="N951" s="69"/>
      <c r="O951" s="69"/>
      <c r="P951" s="69"/>
      <c r="Q951" s="69"/>
      <c r="R951" s="69"/>
      <c r="S951" s="69"/>
      <c r="T951" s="68" t="str">
        <f>IF(IFERROR(VLOOKUP(Members[[#This Row],[Subscriber SSN]],$C$7:T950,18,FALSE), "") = 0, "",IFERROR(VLOOKUP(Members[[#This Row],[Subscriber SSN]],$C$7:T950,18,FALSE), ""))</f>
        <v/>
      </c>
      <c r="U951" s="68" t="str">
        <f>IF(IFERROR(VLOOKUP(Members[[#This Row],[Subscriber SSN]],$C$7:U950,19,FALSE), "") = 0, "",IFERROR(VLOOKUP(Members[[#This Row],[Subscriber SSN]],$C$7:U950,19,FALSE), ""))</f>
        <v/>
      </c>
      <c r="V951" s="69" t="str">
        <f>IF(IFERROR(VLOOKUP(Members[[#This Row],[Subscriber SSN]],$C$7:V950,20,FALSE), "") = 0, "", IFERROR(VLOOKUP(Members[[#This Row],[Subscriber SSN]],$C$7:V950,20,FALSE), ""))</f>
        <v/>
      </c>
      <c r="W951" s="68" t="str">
        <f>IF(IFERROR(VLOOKUP(Members[[#This Row],[Subscriber SSN]],$C$7:W950,21,FALSE), "") = 0, "", IFERROR(VLOOKUP(Members[[#This Row],[Subscriber SSN]],$C$7:W950,21,FALSE), ""))</f>
        <v/>
      </c>
      <c r="X951" s="68" t="str">
        <f>IF(IFERROR(VLOOKUP(Members[[#This Row],[Subscriber SSN]],$C$7:X950,22,FALSE), "") = 0, "", IFERROR(VLOOKUP(Members[[#This Row],[Subscriber SSN]],$C$7:X950,22,FALSE), ""))</f>
        <v/>
      </c>
      <c r="Y951" s="68"/>
      <c r="Z951" s="72"/>
      <c r="AA951" s="69"/>
      <c r="AB951" s="69"/>
      <c r="AC951" s="70"/>
      <c r="AD951" s="110">
        <f t="shared" si="28"/>
        <v>45292</v>
      </c>
      <c r="AE951" s="69"/>
      <c r="AF951" s="69"/>
      <c r="AG951" s="71"/>
      <c r="AH951" s="69"/>
      <c r="AI951" s="69"/>
      <c r="AJ951" s="69"/>
      <c r="AK951" s="69"/>
      <c r="AL951" s="69"/>
      <c r="AM951" s="69"/>
      <c r="AN951" s="69"/>
      <c r="AO951" s="69"/>
      <c r="AP951" s="73"/>
      <c r="AQ951" s="73"/>
      <c r="AR951" s="73"/>
      <c r="AS951" s="73"/>
      <c r="AT951" s="73"/>
      <c r="AU951" s="73"/>
      <c r="AV951" s="73"/>
      <c r="AW951" s="73"/>
      <c r="AX951" s="73"/>
      <c r="AY951" s="73"/>
      <c r="AZ951" s="73"/>
      <c r="BA951" s="73"/>
      <c r="BB951" s="73"/>
      <c r="BC951" s="74"/>
      <c r="BD951" s="222" t="str">
        <f t="shared" si="29"/>
        <v xml:space="preserve"> </v>
      </c>
      <c r="BE951" s="76">
        <f ca="1">Validation!H951</f>
        <v>2</v>
      </c>
      <c r="BF951" t="str">
        <f ca="1">Validation!I951</f>
        <v/>
      </c>
      <c r="BJ951" t="str">
        <f>IF(AND(ISBLANK(Members[[#This Row],[DependentSSN]]),NOT(ISBLANK(Members[[#This Row],[MedicalPolicy]]))), "CoverageLevels", "Waivers")</f>
        <v>Waivers</v>
      </c>
      <c r="BK951" t="str">
        <f>IF(AND(ISBLANK(Members[[#This Row],[DependentSSN]]),NOT(ISBLANK(Members[[#This Row],[Dental Policy]]))), "CoverageLevels", "Waivers")</f>
        <v>Waivers</v>
      </c>
      <c r="BL951" t="str">
        <f>IF(AND(ISBLANK(Members[[#This Row],[DependentSSN]]),NOT(ISBLANK(Members[[#This Row],[VisionPolicy]]))), "CoverageLevels", "Waivers")</f>
        <v>Waivers</v>
      </c>
      <c r="BM951">
        <f t="array" ref="BM951">A950</f>
        <v>0</v>
      </c>
    </row>
    <row r="952" spans="2:65" x14ac:dyDescent="0.25">
      <c r="B952" s="67"/>
      <c r="C952" s="68"/>
      <c r="D952" s="68"/>
      <c r="E952" s="69"/>
      <c r="F952" s="68"/>
      <c r="G952" s="69"/>
      <c r="H952" s="68"/>
      <c r="I952" s="68"/>
      <c r="J952" s="70"/>
      <c r="K952" s="68"/>
      <c r="L952" s="68"/>
      <c r="M952" s="71"/>
      <c r="N952" s="69"/>
      <c r="O952" s="69"/>
      <c r="P952" s="69"/>
      <c r="Q952" s="69"/>
      <c r="R952" s="69"/>
      <c r="S952" s="69"/>
      <c r="T952" s="68" t="str">
        <f>IF(IFERROR(VLOOKUP(Members[[#This Row],[Subscriber SSN]],$C$7:T951,18,FALSE), "") = 0, "",IFERROR(VLOOKUP(Members[[#This Row],[Subscriber SSN]],$C$7:T951,18,FALSE), ""))</f>
        <v/>
      </c>
      <c r="U952" s="68" t="str">
        <f>IF(IFERROR(VLOOKUP(Members[[#This Row],[Subscriber SSN]],$C$7:U951,19,FALSE), "") = 0, "",IFERROR(VLOOKUP(Members[[#This Row],[Subscriber SSN]],$C$7:U951,19,FALSE), ""))</f>
        <v/>
      </c>
      <c r="V952" s="69" t="str">
        <f>IF(IFERROR(VLOOKUP(Members[[#This Row],[Subscriber SSN]],$C$7:V951,20,FALSE), "") = 0, "", IFERROR(VLOOKUP(Members[[#This Row],[Subscriber SSN]],$C$7:V951,20,FALSE), ""))</f>
        <v/>
      </c>
      <c r="W952" s="68" t="str">
        <f>IF(IFERROR(VLOOKUP(Members[[#This Row],[Subscriber SSN]],$C$7:W951,21,FALSE), "") = 0, "", IFERROR(VLOOKUP(Members[[#This Row],[Subscriber SSN]],$C$7:W951,21,FALSE), ""))</f>
        <v/>
      </c>
      <c r="X952" s="68" t="str">
        <f>IF(IFERROR(VLOOKUP(Members[[#This Row],[Subscriber SSN]],$C$7:X951,22,FALSE), "") = 0, "", IFERROR(VLOOKUP(Members[[#This Row],[Subscriber SSN]],$C$7:X951,22,FALSE), ""))</f>
        <v/>
      </c>
      <c r="Y952" s="68"/>
      <c r="Z952" s="72"/>
      <c r="AA952" s="69"/>
      <c r="AB952" s="69"/>
      <c r="AC952" s="70"/>
      <c r="AD952" s="110">
        <f t="shared" si="28"/>
        <v>45292</v>
      </c>
      <c r="AE952" s="69"/>
      <c r="AF952" s="69"/>
      <c r="AG952" s="71"/>
      <c r="AH952" s="69"/>
      <c r="AI952" s="69"/>
      <c r="AJ952" s="69"/>
      <c r="AK952" s="69"/>
      <c r="AL952" s="69"/>
      <c r="AM952" s="69"/>
      <c r="AN952" s="69"/>
      <c r="AO952" s="69"/>
      <c r="AP952" s="73"/>
      <c r="AQ952" s="73"/>
      <c r="AR952" s="73"/>
      <c r="AS952" s="73"/>
      <c r="AT952" s="73"/>
      <c r="AU952" s="73"/>
      <c r="AV952" s="73"/>
      <c r="AW952" s="73"/>
      <c r="AX952" s="73"/>
      <c r="AY952" s="73"/>
      <c r="AZ952" s="73"/>
      <c r="BA952" s="73"/>
      <c r="BB952" s="73"/>
      <c r="BC952" s="74"/>
      <c r="BD952" s="222" t="str">
        <f t="shared" si="29"/>
        <v xml:space="preserve"> </v>
      </c>
      <c r="BE952" s="76">
        <f ca="1">Validation!H952</f>
        <v>2</v>
      </c>
      <c r="BF952" t="str">
        <f ca="1">Validation!I952</f>
        <v/>
      </c>
      <c r="BJ952" t="str">
        <f>IF(AND(ISBLANK(Members[[#This Row],[DependentSSN]]),NOT(ISBLANK(Members[[#This Row],[MedicalPolicy]]))), "CoverageLevels", "Waivers")</f>
        <v>Waivers</v>
      </c>
      <c r="BK952" t="str">
        <f>IF(AND(ISBLANK(Members[[#This Row],[DependentSSN]]),NOT(ISBLANK(Members[[#This Row],[Dental Policy]]))), "CoverageLevels", "Waivers")</f>
        <v>Waivers</v>
      </c>
      <c r="BL952" t="str">
        <f>IF(AND(ISBLANK(Members[[#This Row],[DependentSSN]]),NOT(ISBLANK(Members[[#This Row],[VisionPolicy]]))), "CoverageLevels", "Waivers")</f>
        <v>Waivers</v>
      </c>
      <c r="BM952">
        <f t="array" ref="BM952">A951</f>
        <v>0</v>
      </c>
    </row>
    <row r="953" spans="2:65" x14ac:dyDescent="0.25">
      <c r="B953" s="67"/>
      <c r="C953" s="68"/>
      <c r="D953" s="68"/>
      <c r="E953" s="69"/>
      <c r="F953" s="68"/>
      <c r="G953" s="69"/>
      <c r="H953" s="68"/>
      <c r="I953" s="68"/>
      <c r="J953" s="70"/>
      <c r="K953" s="68"/>
      <c r="L953" s="68"/>
      <c r="M953" s="71"/>
      <c r="N953" s="69"/>
      <c r="O953" s="69"/>
      <c r="P953" s="69"/>
      <c r="Q953" s="69"/>
      <c r="R953" s="69"/>
      <c r="S953" s="69"/>
      <c r="T953" s="68" t="str">
        <f>IF(IFERROR(VLOOKUP(Members[[#This Row],[Subscriber SSN]],$C$7:T952,18,FALSE), "") = 0, "",IFERROR(VLOOKUP(Members[[#This Row],[Subscriber SSN]],$C$7:T952,18,FALSE), ""))</f>
        <v/>
      </c>
      <c r="U953" s="68" t="str">
        <f>IF(IFERROR(VLOOKUP(Members[[#This Row],[Subscriber SSN]],$C$7:U952,19,FALSE), "") = 0, "",IFERROR(VLOOKUP(Members[[#This Row],[Subscriber SSN]],$C$7:U952,19,FALSE), ""))</f>
        <v/>
      </c>
      <c r="V953" s="69" t="str">
        <f>IF(IFERROR(VLOOKUP(Members[[#This Row],[Subscriber SSN]],$C$7:V952,20,FALSE), "") = 0, "", IFERROR(VLOOKUP(Members[[#This Row],[Subscriber SSN]],$C$7:V952,20,FALSE), ""))</f>
        <v/>
      </c>
      <c r="W953" s="68" t="str">
        <f>IF(IFERROR(VLOOKUP(Members[[#This Row],[Subscriber SSN]],$C$7:W952,21,FALSE), "") = 0, "", IFERROR(VLOOKUP(Members[[#This Row],[Subscriber SSN]],$C$7:W952,21,FALSE), ""))</f>
        <v/>
      </c>
      <c r="X953" s="68" t="str">
        <f>IF(IFERROR(VLOOKUP(Members[[#This Row],[Subscriber SSN]],$C$7:X952,22,FALSE), "") = 0, "", IFERROR(VLOOKUP(Members[[#This Row],[Subscriber SSN]],$C$7:X952,22,FALSE), ""))</f>
        <v/>
      </c>
      <c r="Y953" s="68"/>
      <c r="Z953" s="72"/>
      <c r="AA953" s="69"/>
      <c r="AB953" s="69"/>
      <c r="AC953" s="70"/>
      <c r="AD953" s="110">
        <f t="shared" si="28"/>
        <v>45292</v>
      </c>
      <c r="AE953" s="69"/>
      <c r="AF953" s="69"/>
      <c r="AG953" s="71"/>
      <c r="AH953" s="69"/>
      <c r="AI953" s="69"/>
      <c r="AJ953" s="69"/>
      <c r="AK953" s="69"/>
      <c r="AL953" s="69"/>
      <c r="AM953" s="69"/>
      <c r="AN953" s="69"/>
      <c r="AO953" s="69"/>
      <c r="AP953" s="73"/>
      <c r="AQ953" s="73"/>
      <c r="AR953" s="73"/>
      <c r="AS953" s="73"/>
      <c r="AT953" s="73"/>
      <c r="AU953" s="73"/>
      <c r="AV953" s="73"/>
      <c r="AW953" s="73"/>
      <c r="AX953" s="73"/>
      <c r="AY953" s="73"/>
      <c r="AZ953" s="73"/>
      <c r="BA953" s="73"/>
      <c r="BB953" s="73"/>
      <c r="BC953" s="74"/>
      <c r="BD953" s="222" t="str">
        <f t="shared" si="29"/>
        <v xml:space="preserve"> </v>
      </c>
      <c r="BE953" s="76">
        <f ca="1">Validation!H953</f>
        <v>2</v>
      </c>
      <c r="BF953" t="str">
        <f ca="1">Validation!I953</f>
        <v/>
      </c>
      <c r="BJ953" t="str">
        <f>IF(AND(ISBLANK(Members[[#This Row],[DependentSSN]]),NOT(ISBLANK(Members[[#This Row],[MedicalPolicy]]))), "CoverageLevels", "Waivers")</f>
        <v>Waivers</v>
      </c>
      <c r="BK953" t="str">
        <f>IF(AND(ISBLANK(Members[[#This Row],[DependentSSN]]),NOT(ISBLANK(Members[[#This Row],[Dental Policy]]))), "CoverageLevels", "Waivers")</f>
        <v>Waivers</v>
      </c>
      <c r="BL953" t="str">
        <f>IF(AND(ISBLANK(Members[[#This Row],[DependentSSN]]),NOT(ISBLANK(Members[[#This Row],[VisionPolicy]]))), "CoverageLevels", "Waivers")</f>
        <v>Waivers</v>
      </c>
      <c r="BM953">
        <f t="array" ref="BM953">A952</f>
        <v>0</v>
      </c>
    </row>
    <row r="954" spans="2:65" x14ac:dyDescent="0.25">
      <c r="B954" s="67"/>
      <c r="C954" s="68"/>
      <c r="D954" s="68"/>
      <c r="E954" s="69"/>
      <c r="F954" s="68"/>
      <c r="G954" s="69"/>
      <c r="H954" s="68"/>
      <c r="I954" s="68"/>
      <c r="J954" s="70"/>
      <c r="K954" s="68"/>
      <c r="L954" s="68"/>
      <c r="M954" s="71"/>
      <c r="N954" s="69"/>
      <c r="O954" s="69"/>
      <c r="P954" s="69"/>
      <c r="Q954" s="69"/>
      <c r="R954" s="69"/>
      <c r="S954" s="69"/>
      <c r="T954" s="68" t="str">
        <f>IF(IFERROR(VLOOKUP(Members[[#This Row],[Subscriber SSN]],$C$7:T953,18,FALSE), "") = 0, "",IFERROR(VLOOKUP(Members[[#This Row],[Subscriber SSN]],$C$7:T953,18,FALSE), ""))</f>
        <v/>
      </c>
      <c r="U954" s="68" t="str">
        <f>IF(IFERROR(VLOOKUP(Members[[#This Row],[Subscriber SSN]],$C$7:U953,19,FALSE), "") = 0, "",IFERROR(VLOOKUP(Members[[#This Row],[Subscriber SSN]],$C$7:U953,19,FALSE), ""))</f>
        <v/>
      </c>
      <c r="V954" s="69" t="str">
        <f>IF(IFERROR(VLOOKUP(Members[[#This Row],[Subscriber SSN]],$C$7:V953,20,FALSE), "") = 0, "", IFERROR(VLOOKUP(Members[[#This Row],[Subscriber SSN]],$C$7:V953,20,FALSE), ""))</f>
        <v/>
      </c>
      <c r="W954" s="68" t="str">
        <f>IF(IFERROR(VLOOKUP(Members[[#This Row],[Subscriber SSN]],$C$7:W953,21,FALSE), "") = 0, "", IFERROR(VLOOKUP(Members[[#This Row],[Subscriber SSN]],$C$7:W953,21,FALSE), ""))</f>
        <v/>
      </c>
      <c r="X954" s="68" t="str">
        <f>IF(IFERROR(VLOOKUP(Members[[#This Row],[Subscriber SSN]],$C$7:X953,22,FALSE), "") = 0, "", IFERROR(VLOOKUP(Members[[#This Row],[Subscriber SSN]],$C$7:X953,22,FALSE), ""))</f>
        <v/>
      </c>
      <c r="Y954" s="68"/>
      <c r="Z954" s="72"/>
      <c r="AA954" s="69"/>
      <c r="AB954" s="69"/>
      <c r="AC954" s="70"/>
      <c r="AD954" s="110">
        <f t="shared" si="28"/>
        <v>45292</v>
      </c>
      <c r="AE954" s="69"/>
      <c r="AF954" s="69"/>
      <c r="AG954" s="71"/>
      <c r="AH954" s="69"/>
      <c r="AI954" s="69"/>
      <c r="AJ954" s="69"/>
      <c r="AK954" s="69"/>
      <c r="AL954" s="69"/>
      <c r="AM954" s="69"/>
      <c r="AN954" s="69"/>
      <c r="AO954" s="69"/>
      <c r="AP954" s="73"/>
      <c r="AQ954" s="73"/>
      <c r="AR954" s="73"/>
      <c r="AS954" s="73"/>
      <c r="AT954" s="73"/>
      <c r="AU954" s="73"/>
      <c r="AV954" s="73"/>
      <c r="AW954" s="73"/>
      <c r="AX954" s="73"/>
      <c r="AY954" s="73"/>
      <c r="AZ954" s="73"/>
      <c r="BA954" s="73"/>
      <c r="BB954" s="73"/>
      <c r="BC954" s="74"/>
      <c r="BD954" s="222" t="str">
        <f t="shared" si="29"/>
        <v xml:space="preserve"> </v>
      </c>
      <c r="BE954" s="76">
        <f ca="1">Validation!H954</f>
        <v>2</v>
      </c>
      <c r="BF954" t="str">
        <f ca="1">Validation!I954</f>
        <v/>
      </c>
      <c r="BJ954" t="str">
        <f>IF(AND(ISBLANK(Members[[#This Row],[DependentSSN]]),NOT(ISBLANK(Members[[#This Row],[MedicalPolicy]]))), "CoverageLevels", "Waivers")</f>
        <v>Waivers</v>
      </c>
      <c r="BK954" t="str">
        <f>IF(AND(ISBLANK(Members[[#This Row],[DependentSSN]]),NOT(ISBLANK(Members[[#This Row],[Dental Policy]]))), "CoverageLevels", "Waivers")</f>
        <v>Waivers</v>
      </c>
      <c r="BL954" t="str">
        <f>IF(AND(ISBLANK(Members[[#This Row],[DependentSSN]]),NOT(ISBLANK(Members[[#This Row],[VisionPolicy]]))), "CoverageLevels", "Waivers")</f>
        <v>Waivers</v>
      </c>
      <c r="BM954">
        <f t="array" ref="BM954">A953</f>
        <v>0</v>
      </c>
    </row>
    <row r="955" spans="2:65" x14ac:dyDescent="0.25">
      <c r="B955" s="67"/>
      <c r="C955" s="68"/>
      <c r="D955" s="68"/>
      <c r="E955" s="69"/>
      <c r="F955" s="68"/>
      <c r="G955" s="69"/>
      <c r="H955" s="68"/>
      <c r="I955" s="68"/>
      <c r="J955" s="70"/>
      <c r="K955" s="68"/>
      <c r="L955" s="68"/>
      <c r="M955" s="71"/>
      <c r="N955" s="69"/>
      <c r="O955" s="69"/>
      <c r="P955" s="69"/>
      <c r="Q955" s="69"/>
      <c r="R955" s="69"/>
      <c r="S955" s="69"/>
      <c r="T955" s="68" t="str">
        <f>IF(IFERROR(VLOOKUP(Members[[#This Row],[Subscriber SSN]],$C$7:T954,18,FALSE), "") = 0, "",IFERROR(VLOOKUP(Members[[#This Row],[Subscriber SSN]],$C$7:T954,18,FALSE), ""))</f>
        <v/>
      </c>
      <c r="U955" s="68" t="str">
        <f>IF(IFERROR(VLOOKUP(Members[[#This Row],[Subscriber SSN]],$C$7:U954,19,FALSE), "") = 0, "",IFERROR(VLOOKUP(Members[[#This Row],[Subscriber SSN]],$C$7:U954,19,FALSE), ""))</f>
        <v/>
      </c>
      <c r="V955" s="69" t="str">
        <f>IF(IFERROR(VLOOKUP(Members[[#This Row],[Subscriber SSN]],$C$7:V954,20,FALSE), "") = 0, "", IFERROR(VLOOKUP(Members[[#This Row],[Subscriber SSN]],$C$7:V954,20,FALSE), ""))</f>
        <v/>
      </c>
      <c r="W955" s="68" t="str">
        <f>IF(IFERROR(VLOOKUP(Members[[#This Row],[Subscriber SSN]],$C$7:W954,21,FALSE), "") = 0, "", IFERROR(VLOOKUP(Members[[#This Row],[Subscriber SSN]],$C$7:W954,21,FALSE), ""))</f>
        <v/>
      </c>
      <c r="X955" s="68" t="str">
        <f>IF(IFERROR(VLOOKUP(Members[[#This Row],[Subscriber SSN]],$C$7:X954,22,FALSE), "") = 0, "", IFERROR(VLOOKUP(Members[[#This Row],[Subscriber SSN]],$C$7:X954,22,FALSE), ""))</f>
        <v/>
      </c>
      <c r="Y955" s="68"/>
      <c r="Z955" s="72"/>
      <c r="AA955" s="69"/>
      <c r="AB955" s="69"/>
      <c r="AC955" s="70"/>
      <c r="AD955" s="110">
        <f t="shared" si="28"/>
        <v>45292</v>
      </c>
      <c r="AE955" s="69"/>
      <c r="AF955" s="69"/>
      <c r="AG955" s="71"/>
      <c r="AH955" s="69"/>
      <c r="AI955" s="69"/>
      <c r="AJ955" s="69"/>
      <c r="AK955" s="69"/>
      <c r="AL955" s="69"/>
      <c r="AM955" s="69"/>
      <c r="AN955" s="69"/>
      <c r="AO955" s="69"/>
      <c r="AP955" s="73"/>
      <c r="AQ955" s="73"/>
      <c r="AR955" s="73"/>
      <c r="AS955" s="73"/>
      <c r="AT955" s="73"/>
      <c r="AU955" s="73"/>
      <c r="AV955" s="73"/>
      <c r="AW955" s="73"/>
      <c r="AX955" s="73"/>
      <c r="AY955" s="73"/>
      <c r="AZ955" s="73"/>
      <c r="BA955" s="73"/>
      <c r="BB955" s="73"/>
      <c r="BC955" s="74"/>
      <c r="BD955" s="222" t="str">
        <f t="shared" si="29"/>
        <v xml:space="preserve"> </v>
      </c>
      <c r="BE955" s="76">
        <f ca="1">Validation!H955</f>
        <v>2</v>
      </c>
      <c r="BF955" t="str">
        <f ca="1">Validation!I955</f>
        <v/>
      </c>
      <c r="BJ955" t="str">
        <f>IF(AND(ISBLANK(Members[[#This Row],[DependentSSN]]),NOT(ISBLANK(Members[[#This Row],[MedicalPolicy]]))), "CoverageLevels", "Waivers")</f>
        <v>Waivers</v>
      </c>
      <c r="BK955" t="str">
        <f>IF(AND(ISBLANK(Members[[#This Row],[DependentSSN]]),NOT(ISBLANK(Members[[#This Row],[Dental Policy]]))), "CoverageLevels", "Waivers")</f>
        <v>Waivers</v>
      </c>
      <c r="BL955" t="str">
        <f>IF(AND(ISBLANK(Members[[#This Row],[DependentSSN]]),NOT(ISBLANK(Members[[#This Row],[VisionPolicy]]))), "CoverageLevels", "Waivers")</f>
        <v>Waivers</v>
      </c>
      <c r="BM955">
        <f t="array" ref="BM955">A954</f>
        <v>0</v>
      </c>
    </row>
    <row r="956" spans="2:65" x14ac:dyDescent="0.25">
      <c r="B956" s="67"/>
      <c r="C956" s="68"/>
      <c r="D956" s="68"/>
      <c r="E956" s="69"/>
      <c r="F956" s="68"/>
      <c r="G956" s="69"/>
      <c r="H956" s="68"/>
      <c r="I956" s="68"/>
      <c r="J956" s="70"/>
      <c r="K956" s="68"/>
      <c r="L956" s="68"/>
      <c r="M956" s="71"/>
      <c r="N956" s="69"/>
      <c r="O956" s="69"/>
      <c r="P956" s="69"/>
      <c r="Q956" s="69"/>
      <c r="R956" s="69"/>
      <c r="S956" s="69"/>
      <c r="T956" s="68" t="str">
        <f>IF(IFERROR(VLOOKUP(Members[[#This Row],[Subscriber SSN]],$C$7:T955,18,FALSE), "") = 0, "",IFERROR(VLOOKUP(Members[[#This Row],[Subscriber SSN]],$C$7:T955,18,FALSE), ""))</f>
        <v/>
      </c>
      <c r="U956" s="68" t="str">
        <f>IF(IFERROR(VLOOKUP(Members[[#This Row],[Subscriber SSN]],$C$7:U955,19,FALSE), "") = 0, "",IFERROR(VLOOKUP(Members[[#This Row],[Subscriber SSN]],$C$7:U955,19,FALSE), ""))</f>
        <v/>
      </c>
      <c r="V956" s="69" t="str">
        <f>IF(IFERROR(VLOOKUP(Members[[#This Row],[Subscriber SSN]],$C$7:V955,20,FALSE), "") = 0, "", IFERROR(VLOOKUP(Members[[#This Row],[Subscriber SSN]],$C$7:V955,20,FALSE), ""))</f>
        <v/>
      </c>
      <c r="W956" s="68" t="str">
        <f>IF(IFERROR(VLOOKUP(Members[[#This Row],[Subscriber SSN]],$C$7:W955,21,FALSE), "") = 0, "", IFERROR(VLOOKUP(Members[[#This Row],[Subscriber SSN]],$C$7:W955,21,FALSE), ""))</f>
        <v/>
      </c>
      <c r="X956" s="68" t="str">
        <f>IF(IFERROR(VLOOKUP(Members[[#This Row],[Subscriber SSN]],$C$7:X955,22,FALSE), "") = 0, "", IFERROR(VLOOKUP(Members[[#This Row],[Subscriber SSN]],$C$7:X955,22,FALSE), ""))</f>
        <v/>
      </c>
      <c r="Y956" s="68"/>
      <c r="Z956" s="72"/>
      <c r="AA956" s="69"/>
      <c r="AB956" s="69"/>
      <c r="AC956" s="70"/>
      <c r="AD956" s="110">
        <f t="shared" si="28"/>
        <v>45292</v>
      </c>
      <c r="AE956" s="69"/>
      <c r="AF956" s="69"/>
      <c r="AG956" s="71"/>
      <c r="AH956" s="69"/>
      <c r="AI956" s="69"/>
      <c r="AJ956" s="69"/>
      <c r="AK956" s="69"/>
      <c r="AL956" s="69"/>
      <c r="AM956" s="69"/>
      <c r="AN956" s="69"/>
      <c r="AO956" s="69"/>
      <c r="AP956" s="73"/>
      <c r="AQ956" s="73"/>
      <c r="AR956" s="73"/>
      <c r="AS956" s="73"/>
      <c r="AT956" s="73"/>
      <c r="AU956" s="73"/>
      <c r="AV956" s="73"/>
      <c r="AW956" s="73"/>
      <c r="AX956" s="73"/>
      <c r="AY956" s="73"/>
      <c r="AZ956" s="73"/>
      <c r="BA956" s="73"/>
      <c r="BB956" s="73"/>
      <c r="BC956" s="74"/>
      <c r="BD956" s="222" t="str">
        <f t="shared" si="29"/>
        <v xml:space="preserve"> </v>
      </c>
      <c r="BE956" s="76">
        <f ca="1">Validation!H956</f>
        <v>2</v>
      </c>
      <c r="BF956" t="str">
        <f ca="1">Validation!I956</f>
        <v/>
      </c>
      <c r="BJ956" t="str">
        <f>IF(AND(ISBLANK(Members[[#This Row],[DependentSSN]]),NOT(ISBLANK(Members[[#This Row],[MedicalPolicy]]))), "CoverageLevels", "Waivers")</f>
        <v>Waivers</v>
      </c>
      <c r="BK956" t="str">
        <f>IF(AND(ISBLANK(Members[[#This Row],[DependentSSN]]),NOT(ISBLANK(Members[[#This Row],[Dental Policy]]))), "CoverageLevels", "Waivers")</f>
        <v>Waivers</v>
      </c>
      <c r="BL956" t="str">
        <f>IF(AND(ISBLANK(Members[[#This Row],[DependentSSN]]),NOT(ISBLANK(Members[[#This Row],[VisionPolicy]]))), "CoverageLevels", "Waivers")</f>
        <v>Waivers</v>
      </c>
      <c r="BM956">
        <f t="array" ref="BM956">A955</f>
        <v>0</v>
      </c>
    </row>
    <row r="957" spans="2:65" x14ac:dyDescent="0.25">
      <c r="B957" s="67"/>
      <c r="C957" s="68"/>
      <c r="D957" s="68"/>
      <c r="E957" s="69"/>
      <c r="F957" s="68"/>
      <c r="G957" s="69"/>
      <c r="H957" s="68"/>
      <c r="I957" s="68"/>
      <c r="J957" s="70"/>
      <c r="K957" s="68"/>
      <c r="L957" s="68"/>
      <c r="M957" s="71"/>
      <c r="N957" s="69"/>
      <c r="O957" s="69"/>
      <c r="P957" s="69"/>
      <c r="Q957" s="69"/>
      <c r="R957" s="69"/>
      <c r="S957" s="69"/>
      <c r="T957" s="68" t="str">
        <f>IF(IFERROR(VLOOKUP(Members[[#This Row],[Subscriber SSN]],$C$7:T956,18,FALSE), "") = 0, "",IFERROR(VLOOKUP(Members[[#This Row],[Subscriber SSN]],$C$7:T956,18,FALSE), ""))</f>
        <v/>
      </c>
      <c r="U957" s="68" t="str">
        <f>IF(IFERROR(VLOOKUP(Members[[#This Row],[Subscriber SSN]],$C$7:U956,19,FALSE), "") = 0, "",IFERROR(VLOOKUP(Members[[#This Row],[Subscriber SSN]],$C$7:U956,19,FALSE), ""))</f>
        <v/>
      </c>
      <c r="V957" s="69" t="str">
        <f>IF(IFERROR(VLOOKUP(Members[[#This Row],[Subscriber SSN]],$C$7:V956,20,FALSE), "") = 0, "", IFERROR(VLOOKUP(Members[[#This Row],[Subscriber SSN]],$C$7:V956,20,FALSE), ""))</f>
        <v/>
      </c>
      <c r="W957" s="68" t="str">
        <f>IF(IFERROR(VLOOKUP(Members[[#This Row],[Subscriber SSN]],$C$7:W956,21,FALSE), "") = 0, "", IFERROR(VLOOKUP(Members[[#This Row],[Subscriber SSN]],$C$7:W956,21,FALSE), ""))</f>
        <v/>
      </c>
      <c r="X957" s="68" t="str">
        <f>IF(IFERROR(VLOOKUP(Members[[#This Row],[Subscriber SSN]],$C$7:X956,22,FALSE), "") = 0, "", IFERROR(VLOOKUP(Members[[#This Row],[Subscriber SSN]],$C$7:X956,22,FALSE), ""))</f>
        <v/>
      </c>
      <c r="Y957" s="68"/>
      <c r="Z957" s="72"/>
      <c r="AA957" s="69"/>
      <c r="AB957" s="69"/>
      <c r="AC957" s="70"/>
      <c r="AD957" s="110">
        <f t="shared" si="28"/>
        <v>45292</v>
      </c>
      <c r="AE957" s="69"/>
      <c r="AF957" s="69"/>
      <c r="AG957" s="71"/>
      <c r="AH957" s="69"/>
      <c r="AI957" s="69"/>
      <c r="AJ957" s="69"/>
      <c r="AK957" s="69"/>
      <c r="AL957" s="69"/>
      <c r="AM957" s="69"/>
      <c r="AN957" s="69"/>
      <c r="AO957" s="69"/>
      <c r="AP957" s="73"/>
      <c r="AQ957" s="73"/>
      <c r="AR957" s="73"/>
      <c r="AS957" s="73"/>
      <c r="AT957" s="73"/>
      <c r="AU957" s="73"/>
      <c r="AV957" s="73"/>
      <c r="AW957" s="73"/>
      <c r="AX957" s="73"/>
      <c r="AY957" s="73"/>
      <c r="AZ957" s="73"/>
      <c r="BA957" s="73"/>
      <c r="BB957" s="73"/>
      <c r="BC957" s="74"/>
      <c r="BD957" s="222" t="str">
        <f t="shared" si="29"/>
        <v xml:space="preserve"> </v>
      </c>
      <c r="BE957" s="76">
        <f ca="1">Validation!H957</f>
        <v>2</v>
      </c>
      <c r="BF957" t="str">
        <f ca="1">Validation!I957</f>
        <v/>
      </c>
      <c r="BJ957" t="str">
        <f>IF(AND(ISBLANK(Members[[#This Row],[DependentSSN]]),NOT(ISBLANK(Members[[#This Row],[MedicalPolicy]]))), "CoverageLevels", "Waivers")</f>
        <v>Waivers</v>
      </c>
      <c r="BK957" t="str">
        <f>IF(AND(ISBLANK(Members[[#This Row],[DependentSSN]]),NOT(ISBLANK(Members[[#This Row],[Dental Policy]]))), "CoverageLevels", "Waivers")</f>
        <v>Waivers</v>
      </c>
      <c r="BL957" t="str">
        <f>IF(AND(ISBLANK(Members[[#This Row],[DependentSSN]]),NOT(ISBLANK(Members[[#This Row],[VisionPolicy]]))), "CoverageLevels", "Waivers")</f>
        <v>Waivers</v>
      </c>
      <c r="BM957">
        <f t="array" ref="BM957">A956</f>
        <v>0</v>
      </c>
    </row>
    <row r="958" spans="2:65" x14ac:dyDescent="0.25">
      <c r="B958" s="67"/>
      <c r="C958" s="68"/>
      <c r="D958" s="68"/>
      <c r="E958" s="69"/>
      <c r="F958" s="68"/>
      <c r="G958" s="69"/>
      <c r="H958" s="68"/>
      <c r="I958" s="68"/>
      <c r="J958" s="70"/>
      <c r="K958" s="68"/>
      <c r="L958" s="68"/>
      <c r="M958" s="71"/>
      <c r="N958" s="69"/>
      <c r="O958" s="69"/>
      <c r="P958" s="69"/>
      <c r="Q958" s="69"/>
      <c r="R958" s="69"/>
      <c r="S958" s="69"/>
      <c r="T958" s="68" t="str">
        <f>IF(IFERROR(VLOOKUP(Members[[#This Row],[Subscriber SSN]],$C$7:T957,18,FALSE), "") = 0, "",IFERROR(VLOOKUP(Members[[#This Row],[Subscriber SSN]],$C$7:T957,18,FALSE), ""))</f>
        <v/>
      </c>
      <c r="U958" s="68" t="str">
        <f>IF(IFERROR(VLOOKUP(Members[[#This Row],[Subscriber SSN]],$C$7:U957,19,FALSE), "") = 0, "",IFERROR(VLOOKUP(Members[[#This Row],[Subscriber SSN]],$C$7:U957,19,FALSE), ""))</f>
        <v/>
      </c>
      <c r="V958" s="69" t="str">
        <f>IF(IFERROR(VLOOKUP(Members[[#This Row],[Subscriber SSN]],$C$7:V957,20,FALSE), "") = 0, "", IFERROR(VLOOKUP(Members[[#This Row],[Subscriber SSN]],$C$7:V957,20,FALSE), ""))</f>
        <v/>
      </c>
      <c r="W958" s="68" t="str">
        <f>IF(IFERROR(VLOOKUP(Members[[#This Row],[Subscriber SSN]],$C$7:W957,21,FALSE), "") = 0, "", IFERROR(VLOOKUP(Members[[#This Row],[Subscriber SSN]],$C$7:W957,21,FALSE), ""))</f>
        <v/>
      </c>
      <c r="X958" s="68" t="str">
        <f>IF(IFERROR(VLOOKUP(Members[[#This Row],[Subscriber SSN]],$C$7:X957,22,FALSE), "") = 0, "", IFERROR(VLOOKUP(Members[[#This Row],[Subscriber SSN]],$C$7:X957,22,FALSE), ""))</f>
        <v/>
      </c>
      <c r="Y958" s="68"/>
      <c r="Z958" s="72"/>
      <c r="AA958" s="69"/>
      <c r="AB958" s="69"/>
      <c r="AC958" s="70"/>
      <c r="AD958" s="110">
        <f t="shared" si="28"/>
        <v>45292</v>
      </c>
      <c r="AE958" s="69"/>
      <c r="AF958" s="69"/>
      <c r="AG958" s="71"/>
      <c r="AH958" s="69"/>
      <c r="AI958" s="69"/>
      <c r="AJ958" s="69"/>
      <c r="AK958" s="69"/>
      <c r="AL958" s="69"/>
      <c r="AM958" s="69"/>
      <c r="AN958" s="69"/>
      <c r="AO958" s="69"/>
      <c r="AP958" s="73"/>
      <c r="AQ958" s="73"/>
      <c r="AR958" s="73"/>
      <c r="AS958" s="73"/>
      <c r="AT958" s="73"/>
      <c r="AU958" s="73"/>
      <c r="AV958" s="73"/>
      <c r="AW958" s="73"/>
      <c r="AX958" s="73"/>
      <c r="AY958" s="73"/>
      <c r="AZ958" s="73"/>
      <c r="BA958" s="73"/>
      <c r="BB958" s="73"/>
      <c r="BC958" s="74"/>
      <c r="BD958" s="222" t="str">
        <f t="shared" si="29"/>
        <v xml:space="preserve"> </v>
      </c>
      <c r="BE958" s="76">
        <f ca="1">Validation!H958</f>
        <v>2</v>
      </c>
      <c r="BF958" t="str">
        <f ca="1">Validation!I958</f>
        <v/>
      </c>
      <c r="BJ958" t="str">
        <f>IF(AND(ISBLANK(Members[[#This Row],[DependentSSN]]),NOT(ISBLANK(Members[[#This Row],[MedicalPolicy]]))), "CoverageLevels", "Waivers")</f>
        <v>Waivers</v>
      </c>
      <c r="BK958" t="str">
        <f>IF(AND(ISBLANK(Members[[#This Row],[DependentSSN]]),NOT(ISBLANK(Members[[#This Row],[Dental Policy]]))), "CoverageLevels", "Waivers")</f>
        <v>Waivers</v>
      </c>
      <c r="BL958" t="str">
        <f>IF(AND(ISBLANK(Members[[#This Row],[DependentSSN]]),NOT(ISBLANK(Members[[#This Row],[VisionPolicy]]))), "CoverageLevels", "Waivers")</f>
        <v>Waivers</v>
      </c>
      <c r="BM958">
        <f t="array" ref="BM958">A957</f>
        <v>0</v>
      </c>
    </row>
    <row r="959" spans="2:65" x14ac:dyDescent="0.25">
      <c r="B959" s="67"/>
      <c r="C959" s="68"/>
      <c r="D959" s="68"/>
      <c r="E959" s="69"/>
      <c r="F959" s="68"/>
      <c r="G959" s="69"/>
      <c r="H959" s="68"/>
      <c r="I959" s="68"/>
      <c r="J959" s="70"/>
      <c r="K959" s="68"/>
      <c r="L959" s="68"/>
      <c r="M959" s="71"/>
      <c r="N959" s="69"/>
      <c r="O959" s="69"/>
      <c r="P959" s="69"/>
      <c r="Q959" s="69"/>
      <c r="R959" s="69"/>
      <c r="S959" s="69"/>
      <c r="T959" s="68" t="str">
        <f>IF(IFERROR(VLOOKUP(Members[[#This Row],[Subscriber SSN]],$C$7:T958,18,FALSE), "") = 0, "",IFERROR(VLOOKUP(Members[[#This Row],[Subscriber SSN]],$C$7:T958,18,FALSE), ""))</f>
        <v/>
      </c>
      <c r="U959" s="68" t="str">
        <f>IF(IFERROR(VLOOKUP(Members[[#This Row],[Subscriber SSN]],$C$7:U958,19,FALSE), "") = 0, "",IFERROR(VLOOKUP(Members[[#This Row],[Subscriber SSN]],$C$7:U958,19,FALSE), ""))</f>
        <v/>
      </c>
      <c r="V959" s="69" t="str">
        <f>IF(IFERROR(VLOOKUP(Members[[#This Row],[Subscriber SSN]],$C$7:V958,20,FALSE), "") = 0, "", IFERROR(VLOOKUP(Members[[#This Row],[Subscriber SSN]],$C$7:V958,20,FALSE), ""))</f>
        <v/>
      </c>
      <c r="W959" s="68" t="str">
        <f>IF(IFERROR(VLOOKUP(Members[[#This Row],[Subscriber SSN]],$C$7:W958,21,FALSE), "") = 0, "", IFERROR(VLOOKUP(Members[[#This Row],[Subscriber SSN]],$C$7:W958,21,FALSE), ""))</f>
        <v/>
      </c>
      <c r="X959" s="68" t="str">
        <f>IF(IFERROR(VLOOKUP(Members[[#This Row],[Subscriber SSN]],$C$7:X958,22,FALSE), "") = 0, "", IFERROR(VLOOKUP(Members[[#This Row],[Subscriber SSN]],$C$7:X958,22,FALSE), ""))</f>
        <v/>
      </c>
      <c r="Y959" s="68"/>
      <c r="Z959" s="72"/>
      <c r="AA959" s="69"/>
      <c r="AB959" s="69"/>
      <c r="AC959" s="70"/>
      <c r="AD959" s="110">
        <f t="shared" si="28"/>
        <v>45292</v>
      </c>
      <c r="AE959" s="69"/>
      <c r="AF959" s="69"/>
      <c r="AG959" s="71"/>
      <c r="AH959" s="69"/>
      <c r="AI959" s="69"/>
      <c r="AJ959" s="69"/>
      <c r="AK959" s="69"/>
      <c r="AL959" s="69"/>
      <c r="AM959" s="69"/>
      <c r="AN959" s="69"/>
      <c r="AO959" s="69"/>
      <c r="AP959" s="73"/>
      <c r="AQ959" s="73"/>
      <c r="AR959" s="73"/>
      <c r="AS959" s="73"/>
      <c r="AT959" s="73"/>
      <c r="AU959" s="73"/>
      <c r="AV959" s="73"/>
      <c r="AW959" s="73"/>
      <c r="AX959" s="73"/>
      <c r="AY959" s="73"/>
      <c r="AZ959" s="73"/>
      <c r="BA959" s="73"/>
      <c r="BB959" s="73"/>
      <c r="BC959" s="74"/>
      <c r="BD959" s="222" t="str">
        <f t="shared" si="29"/>
        <v xml:space="preserve"> </v>
      </c>
      <c r="BE959" s="76">
        <f ca="1">Validation!H959</f>
        <v>2</v>
      </c>
      <c r="BF959" t="str">
        <f ca="1">Validation!I959</f>
        <v/>
      </c>
      <c r="BJ959" t="str">
        <f>IF(AND(ISBLANK(Members[[#This Row],[DependentSSN]]),NOT(ISBLANK(Members[[#This Row],[MedicalPolicy]]))), "CoverageLevels", "Waivers")</f>
        <v>Waivers</v>
      </c>
      <c r="BK959" t="str">
        <f>IF(AND(ISBLANK(Members[[#This Row],[DependentSSN]]),NOT(ISBLANK(Members[[#This Row],[Dental Policy]]))), "CoverageLevels", "Waivers")</f>
        <v>Waivers</v>
      </c>
      <c r="BL959" t="str">
        <f>IF(AND(ISBLANK(Members[[#This Row],[DependentSSN]]),NOT(ISBLANK(Members[[#This Row],[VisionPolicy]]))), "CoverageLevels", "Waivers")</f>
        <v>Waivers</v>
      </c>
      <c r="BM959">
        <f t="array" ref="BM959">A958</f>
        <v>0</v>
      </c>
    </row>
    <row r="960" spans="2:65" x14ac:dyDescent="0.25">
      <c r="B960" s="67"/>
      <c r="C960" s="68"/>
      <c r="D960" s="68"/>
      <c r="E960" s="69"/>
      <c r="F960" s="68"/>
      <c r="G960" s="69"/>
      <c r="H960" s="68"/>
      <c r="I960" s="68"/>
      <c r="J960" s="70"/>
      <c r="K960" s="68"/>
      <c r="L960" s="68"/>
      <c r="M960" s="71"/>
      <c r="N960" s="69"/>
      <c r="O960" s="69"/>
      <c r="P960" s="69"/>
      <c r="Q960" s="69"/>
      <c r="R960" s="69"/>
      <c r="S960" s="69"/>
      <c r="T960" s="68" t="str">
        <f>IF(IFERROR(VLOOKUP(Members[[#This Row],[Subscriber SSN]],$C$7:T959,18,FALSE), "") = 0, "",IFERROR(VLOOKUP(Members[[#This Row],[Subscriber SSN]],$C$7:T959,18,FALSE), ""))</f>
        <v/>
      </c>
      <c r="U960" s="68" t="str">
        <f>IF(IFERROR(VLOOKUP(Members[[#This Row],[Subscriber SSN]],$C$7:U959,19,FALSE), "") = 0, "",IFERROR(VLOOKUP(Members[[#This Row],[Subscriber SSN]],$C$7:U959,19,FALSE), ""))</f>
        <v/>
      </c>
      <c r="V960" s="69" t="str">
        <f>IF(IFERROR(VLOOKUP(Members[[#This Row],[Subscriber SSN]],$C$7:V959,20,FALSE), "") = 0, "", IFERROR(VLOOKUP(Members[[#This Row],[Subscriber SSN]],$C$7:V959,20,FALSE), ""))</f>
        <v/>
      </c>
      <c r="W960" s="68" t="str">
        <f>IF(IFERROR(VLOOKUP(Members[[#This Row],[Subscriber SSN]],$C$7:W959,21,FALSE), "") = 0, "", IFERROR(VLOOKUP(Members[[#This Row],[Subscriber SSN]],$C$7:W959,21,FALSE), ""))</f>
        <v/>
      </c>
      <c r="X960" s="68" t="str">
        <f>IF(IFERROR(VLOOKUP(Members[[#This Row],[Subscriber SSN]],$C$7:X959,22,FALSE), "") = 0, "", IFERROR(VLOOKUP(Members[[#This Row],[Subscriber SSN]],$C$7:X959,22,FALSE), ""))</f>
        <v/>
      </c>
      <c r="Y960" s="68"/>
      <c r="Z960" s="72"/>
      <c r="AA960" s="69"/>
      <c r="AB960" s="69"/>
      <c r="AC960" s="70"/>
      <c r="AD960" s="110">
        <f t="shared" si="28"/>
        <v>45292</v>
      </c>
      <c r="AE960" s="69"/>
      <c r="AF960" s="69"/>
      <c r="AG960" s="71"/>
      <c r="AH960" s="69"/>
      <c r="AI960" s="69"/>
      <c r="AJ960" s="69"/>
      <c r="AK960" s="69"/>
      <c r="AL960" s="69"/>
      <c r="AM960" s="69"/>
      <c r="AN960" s="69"/>
      <c r="AO960" s="69"/>
      <c r="AP960" s="73"/>
      <c r="AQ960" s="73"/>
      <c r="AR960" s="73"/>
      <c r="AS960" s="73"/>
      <c r="AT960" s="73"/>
      <c r="AU960" s="73"/>
      <c r="AV960" s="73"/>
      <c r="AW960" s="73"/>
      <c r="AX960" s="73"/>
      <c r="AY960" s="73"/>
      <c r="AZ960" s="73"/>
      <c r="BA960" s="73"/>
      <c r="BB960" s="73"/>
      <c r="BC960" s="74"/>
      <c r="BD960" s="222" t="str">
        <f t="shared" si="29"/>
        <v xml:space="preserve"> </v>
      </c>
      <c r="BE960" s="76">
        <f ca="1">Validation!H960</f>
        <v>2</v>
      </c>
      <c r="BF960" t="str">
        <f ca="1">Validation!I960</f>
        <v/>
      </c>
      <c r="BJ960" t="str">
        <f>IF(AND(ISBLANK(Members[[#This Row],[DependentSSN]]),NOT(ISBLANK(Members[[#This Row],[MedicalPolicy]]))), "CoverageLevels", "Waivers")</f>
        <v>Waivers</v>
      </c>
      <c r="BK960" t="str">
        <f>IF(AND(ISBLANK(Members[[#This Row],[DependentSSN]]),NOT(ISBLANK(Members[[#This Row],[Dental Policy]]))), "CoverageLevels", "Waivers")</f>
        <v>Waivers</v>
      </c>
      <c r="BL960" t="str">
        <f>IF(AND(ISBLANK(Members[[#This Row],[DependentSSN]]),NOT(ISBLANK(Members[[#This Row],[VisionPolicy]]))), "CoverageLevels", "Waivers")</f>
        <v>Waivers</v>
      </c>
      <c r="BM960">
        <f t="array" ref="BM960">A959</f>
        <v>0</v>
      </c>
    </row>
    <row r="961" spans="2:65" x14ac:dyDescent="0.25">
      <c r="B961" s="67"/>
      <c r="C961" s="68"/>
      <c r="D961" s="68"/>
      <c r="E961" s="69"/>
      <c r="F961" s="68"/>
      <c r="G961" s="69"/>
      <c r="H961" s="68"/>
      <c r="I961" s="68"/>
      <c r="J961" s="70"/>
      <c r="K961" s="68"/>
      <c r="L961" s="68"/>
      <c r="M961" s="71"/>
      <c r="N961" s="69"/>
      <c r="O961" s="69"/>
      <c r="P961" s="69"/>
      <c r="Q961" s="69"/>
      <c r="R961" s="69"/>
      <c r="S961" s="69"/>
      <c r="T961" s="68" t="str">
        <f>IF(IFERROR(VLOOKUP(Members[[#This Row],[Subscriber SSN]],$C$7:T960,18,FALSE), "") = 0, "",IFERROR(VLOOKUP(Members[[#This Row],[Subscriber SSN]],$C$7:T960,18,FALSE), ""))</f>
        <v/>
      </c>
      <c r="U961" s="68" t="str">
        <f>IF(IFERROR(VLOOKUP(Members[[#This Row],[Subscriber SSN]],$C$7:U960,19,FALSE), "") = 0, "",IFERROR(VLOOKUP(Members[[#This Row],[Subscriber SSN]],$C$7:U960,19,FALSE), ""))</f>
        <v/>
      </c>
      <c r="V961" s="69" t="str">
        <f>IF(IFERROR(VLOOKUP(Members[[#This Row],[Subscriber SSN]],$C$7:V960,20,FALSE), "") = 0, "", IFERROR(VLOOKUP(Members[[#This Row],[Subscriber SSN]],$C$7:V960,20,FALSE), ""))</f>
        <v/>
      </c>
      <c r="W961" s="68" t="str">
        <f>IF(IFERROR(VLOOKUP(Members[[#This Row],[Subscriber SSN]],$C$7:W960,21,FALSE), "") = 0, "", IFERROR(VLOOKUP(Members[[#This Row],[Subscriber SSN]],$C$7:W960,21,FALSE), ""))</f>
        <v/>
      </c>
      <c r="X961" s="68" t="str">
        <f>IF(IFERROR(VLOOKUP(Members[[#This Row],[Subscriber SSN]],$C$7:X960,22,FALSE), "") = 0, "", IFERROR(VLOOKUP(Members[[#This Row],[Subscriber SSN]],$C$7:X960,22,FALSE), ""))</f>
        <v/>
      </c>
      <c r="Y961" s="68"/>
      <c r="Z961" s="72"/>
      <c r="AA961" s="69"/>
      <c r="AB961" s="69"/>
      <c r="AC961" s="70"/>
      <c r="AD961" s="110">
        <f t="shared" si="28"/>
        <v>45292</v>
      </c>
      <c r="AE961" s="69"/>
      <c r="AF961" s="69"/>
      <c r="AG961" s="71"/>
      <c r="AH961" s="69"/>
      <c r="AI961" s="69"/>
      <c r="AJ961" s="69"/>
      <c r="AK961" s="69"/>
      <c r="AL961" s="69"/>
      <c r="AM961" s="69"/>
      <c r="AN961" s="69"/>
      <c r="AO961" s="69"/>
      <c r="AP961" s="73"/>
      <c r="AQ961" s="73"/>
      <c r="AR961" s="73"/>
      <c r="AS961" s="73"/>
      <c r="AT961" s="73"/>
      <c r="AU961" s="73"/>
      <c r="AV961" s="73"/>
      <c r="AW961" s="73"/>
      <c r="AX961" s="73"/>
      <c r="AY961" s="73"/>
      <c r="AZ961" s="73"/>
      <c r="BA961" s="73"/>
      <c r="BB961" s="73"/>
      <c r="BC961" s="74"/>
      <c r="BD961" s="222" t="str">
        <f t="shared" si="29"/>
        <v xml:space="preserve"> </v>
      </c>
      <c r="BE961" s="76">
        <f ca="1">Validation!H961</f>
        <v>2</v>
      </c>
      <c r="BF961" t="str">
        <f ca="1">Validation!I961</f>
        <v/>
      </c>
      <c r="BJ961" t="str">
        <f>IF(AND(ISBLANK(Members[[#This Row],[DependentSSN]]),NOT(ISBLANK(Members[[#This Row],[MedicalPolicy]]))), "CoverageLevels", "Waivers")</f>
        <v>Waivers</v>
      </c>
      <c r="BK961" t="str">
        <f>IF(AND(ISBLANK(Members[[#This Row],[DependentSSN]]),NOT(ISBLANK(Members[[#This Row],[Dental Policy]]))), "CoverageLevels", "Waivers")</f>
        <v>Waivers</v>
      </c>
      <c r="BL961" t="str">
        <f>IF(AND(ISBLANK(Members[[#This Row],[DependentSSN]]),NOT(ISBLANK(Members[[#This Row],[VisionPolicy]]))), "CoverageLevels", "Waivers")</f>
        <v>Waivers</v>
      </c>
      <c r="BM961">
        <f t="array" ref="BM961">A960</f>
        <v>0</v>
      </c>
    </row>
    <row r="962" spans="2:65" x14ac:dyDescent="0.25">
      <c r="B962" s="67"/>
      <c r="C962" s="68"/>
      <c r="D962" s="68"/>
      <c r="E962" s="69"/>
      <c r="F962" s="68"/>
      <c r="G962" s="69"/>
      <c r="H962" s="68"/>
      <c r="I962" s="68"/>
      <c r="J962" s="70"/>
      <c r="K962" s="68"/>
      <c r="L962" s="68"/>
      <c r="M962" s="71"/>
      <c r="N962" s="69"/>
      <c r="O962" s="69"/>
      <c r="P962" s="69"/>
      <c r="Q962" s="69"/>
      <c r="R962" s="69"/>
      <c r="S962" s="69"/>
      <c r="T962" s="68" t="str">
        <f>IF(IFERROR(VLOOKUP(Members[[#This Row],[Subscriber SSN]],$C$7:T961,18,FALSE), "") = 0, "",IFERROR(VLOOKUP(Members[[#This Row],[Subscriber SSN]],$C$7:T961,18,FALSE), ""))</f>
        <v/>
      </c>
      <c r="U962" s="68" t="str">
        <f>IF(IFERROR(VLOOKUP(Members[[#This Row],[Subscriber SSN]],$C$7:U961,19,FALSE), "") = 0, "",IFERROR(VLOOKUP(Members[[#This Row],[Subscriber SSN]],$C$7:U961,19,FALSE), ""))</f>
        <v/>
      </c>
      <c r="V962" s="69" t="str">
        <f>IF(IFERROR(VLOOKUP(Members[[#This Row],[Subscriber SSN]],$C$7:V961,20,FALSE), "") = 0, "", IFERROR(VLOOKUP(Members[[#This Row],[Subscriber SSN]],$C$7:V961,20,FALSE), ""))</f>
        <v/>
      </c>
      <c r="W962" s="68" t="str">
        <f>IF(IFERROR(VLOOKUP(Members[[#This Row],[Subscriber SSN]],$C$7:W961,21,FALSE), "") = 0, "", IFERROR(VLOOKUP(Members[[#This Row],[Subscriber SSN]],$C$7:W961,21,FALSE), ""))</f>
        <v/>
      </c>
      <c r="X962" s="68" t="str">
        <f>IF(IFERROR(VLOOKUP(Members[[#This Row],[Subscriber SSN]],$C$7:X961,22,FALSE), "") = 0, "", IFERROR(VLOOKUP(Members[[#This Row],[Subscriber SSN]],$C$7:X961,22,FALSE), ""))</f>
        <v/>
      </c>
      <c r="Y962" s="68"/>
      <c r="Z962" s="72"/>
      <c r="AA962" s="69"/>
      <c r="AB962" s="69"/>
      <c r="AC962" s="70"/>
      <c r="AD962" s="110">
        <f t="shared" si="28"/>
        <v>45292</v>
      </c>
      <c r="AE962" s="69"/>
      <c r="AF962" s="69"/>
      <c r="AG962" s="71"/>
      <c r="AH962" s="69"/>
      <c r="AI962" s="69"/>
      <c r="AJ962" s="69"/>
      <c r="AK962" s="69"/>
      <c r="AL962" s="69"/>
      <c r="AM962" s="69"/>
      <c r="AN962" s="69"/>
      <c r="AO962" s="69"/>
      <c r="AP962" s="73"/>
      <c r="AQ962" s="73"/>
      <c r="AR962" s="73"/>
      <c r="AS962" s="73"/>
      <c r="AT962" s="73"/>
      <c r="AU962" s="73"/>
      <c r="AV962" s="73"/>
      <c r="AW962" s="73"/>
      <c r="AX962" s="73"/>
      <c r="AY962" s="73"/>
      <c r="AZ962" s="73"/>
      <c r="BA962" s="73"/>
      <c r="BB962" s="73"/>
      <c r="BC962" s="74"/>
      <c r="BD962" s="222" t="str">
        <f t="shared" si="29"/>
        <v xml:space="preserve"> </v>
      </c>
      <c r="BE962" s="76">
        <f ca="1">Validation!H962</f>
        <v>2</v>
      </c>
      <c r="BF962" t="str">
        <f ca="1">Validation!I962</f>
        <v/>
      </c>
      <c r="BJ962" t="str">
        <f>IF(AND(ISBLANK(Members[[#This Row],[DependentSSN]]),NOT(ISBLANK(Members[[#This Row],[MedicalPolicy]]))), "CoverageLevels", "Waivers")</f>
        <v>Waivers</v>
      </c>
      <c r="BK962" t="str">
        <f>IF(AND(ISBLANK(Members[[#This Row],[DependentSSN]]),NOT(ISBLANK(Members[[#This Row],[Dental Policy]]))), "CoverageLevels", "Waivers")</f>
        <v>Waivers</v>
      </c>
      <c r="BL962" t="str">
        <f>IF(AND(ISBLANK(Members[[#This Row],[DependentSSN]]),NOT(ISBLANK(Members[[#This Row],[VisionPolicy]]))), "CoverageLevels", "Waivers")</f>
        <v>Waivers</v>
      </c>
      <c r="BM962">
        <f t="array" ref="BM962">A961</f>
        <v>0</v>
      </c>
    </row>
    <row r="963" spans="2:65" x14ac:dyDescent="0.25">
      <c r="B963" s="67"/>
      <c r="C963" s="68"/>
      <c r="D963" s="68"/>
      <c r="E963" s="69"/>
      <c r="F963" s="68"/>
      <c r="G963" s="69"/>
      <c r="H963" s="68"/>
      <c r="I963" s="68"/>
      <c r="J963" s="70"/>
      <c r="K963" s="68"/>
      <c r="L963" s="68"/>
      <c r="M963" s="71"/>
      <c r="N963" s="69"/>
      <c r="O963" s="69"/>
      <c r="P963" s="69"/>
      <c r="Q963" s="69"/>
      <c r="R963" s="69"/>
      <c r="S963" s="69"/>
      <c r="T963" s="68" t="str">
        <f>IF(IFERROR(VLOOKUP(Members[[#This Row],[Subscriber SSN]],$C$7:T962,18,FALSE), "") = 0, "",IFERROR(VLOOKUP(Members[[#This Row],[Subscriber SSN]],$C$7:T962,18,FALSE), ""))</f>
        <v/>
      </c>
      <c r="U963" s="68" t="str">
        <f>IF(IFERROR(VLOOKUP(Members[[#This Row],[Subscriber SSN]],$C$7:U962,19,FALSE), "") = 0, "",IFERROR(VLOOKUP(Members[[#This Row],[Subscriber SSN]],$C$7:U962,19,FALSE), ""))</f>
        <v/>
      </c>
      <c r="V963" s="69" t="str">
        <f>IF(IFERROR(VLOOKUP(Members[[#This Row],[Subscriber SSN]],$C$7:V962,20,FALSE), "") = 0, "", IFERROR(VLOOKUP(Members[[#This Row],[Subscriber SSN]],$C$7:V962,20,FALSE), ""))</f>
        <v/>
      </c>
      <c r="W963" s="68" t="str">
        <f>IF(IFERROR(VLOOKUP(Members[[#This Row],[Subscriber SSN]],$C$7:W962,21,FALSE), "") = 0, "", IFERROR(VLOOKUP(Members[[#This Row],[Subscriber SSN]],$C$7:W962,21,FALSE), ""))</f>
        <v/>
      </c>
      <c r="X963" s="68" t="str">
        <f>IF(IFERROR(VLOOKUP(Members[[#This Row],[Subscriber SSN]],$C$7:X962,22,FALSE), "") = 0, "", IFERROR(VLOOKUP(Members[[#This Row],[Subscriber SSN]],$C$7:X962,22,FALSE), ""))</f>
        <v/>
      </c>
      <c r="Y963" s="68"/>
      <c r="Z963" s="72"/>
      <c r="AA963" s="69"/>
      <c r="AB963" s="69"/>
      <c r="AC963" s="70"/>
      <c r="AD963" s="110">
        <f t="shared" si="28"/>
        <v>45292</v>
      </c>
      <c r="AE963" s="69"/>
      <c r="AF963" s="69"/>
      <c r="AG963" s="71"/>
      <c r="AH963" s="69"/>
      <c r="AI963" s="69"/>
      <c r="AJ963" s="69"/>
      <c r="AK963" s="69"/>
      <c r="AL963" s="69"/>
      <c r="AM963" s="69"/>
      <c r="AN963" s="69"/>
      <c r="AO963" s="69"/>
      <c r="AP963" s="73"/>
      <c r="AQ963" s="73"/>
      <c r="AR963" s="73"/>
      <c r="AS963" s="73"/>
      <c r="AT963" s="73"/>
      <c r="AU963" s="73"/>
      <c r="AV963" s="73"/>
      <c r="AW963" s="73"/>
      <c r="AX963" s="73"/>
      <c r="AY963" s="73"/>
      <c r="AZ963" s="73"/>
      <c r="BA963" s="73"/>
      <c r="BB963" s="73"/>
      <c r="BC963" s="74"/>
      <c r="BD963" s="222" t="str">
        <f t="shared" si="29"/>
        <v xml:space="preserve"> </v>
      </c>
      <c r="BE963" s="76">
        <f ca="1">Validation!H963</f>
        <v>2</v>
      </c>
      <c r="BF963" t="str">
        <f ca="1">Validation!I963</f>
        <v/>
      </c>
      <c r="BJ963" t="str">
        <f>IF(AND(ISBLANK(Members[[#This Row],[DependentSSN]]),NOT(ISBLANK(Members[[#This Row],[MedicalPolicy]]))), "CoverageLevels", "Waivers")</f>
        <v>Waivers</v>
      </c>
      <c r="BK963" t="str">
        <f>IF(AND(ISBLANK(Members[[#This Row],[DependentSSN]]),NOT(ISBLANK(Members[[#This Row],[Dental Policy]]))), "CoverageLevels", "Waivers")</f>
        <v>Waivers</v>
      </c>
      <c r="BL963" t="str">
        <f>IF(AND(ISBLANK(Members[[#This Row],[DependentSSN]]),NOT(ISBLANK(Members[[#This Row],[VisionPolicy]]))), "CoverageLevels", "Waivers")</f>
        <v>Waivers</v>
      </c>
      <c r="BM963">
        <f t="array" ref="BM963">A962</f>
        <v>0</v>
      </c>
    </row>
    <row r="964" spans="2:65" x14ac:dyDescent="0.25">
      <c r="B964" s="67"/>
      <c r="C964" s="68"/>
      <c r="D964" s="68"/>
      <c r="E964" s="69"/>
      <c r="F964" s="68"/>
      <c r="G964" s="69"/>
      <c r="H964" s="68"/>
      <c r="I964" s="68"/>
      <c r="J964" s="70"/>
      <c r="K964" s="68"/>
      <c r="L964" s="68"/>
      <c r="M964" s="71"/>
      <c r="N964" s="69"/>
      <c r="O964" s="69"/>
      <c r="P964" s="69"/>
      <c r="Q964" s="69"/>
      <c r="R964" s="69"/>
      <c r="S964" s="69"/>
      <c r="T964" s="68" t="str">
        <f>IF(IFERROR(VLOOKUP(Members[[#This Row],[Subscriber SSN]],$C$7:T963,18,FALSE), "") = 0, "",IFERROR(VLOOKUP(Members[[#This Row],[Subscriber SSN]],$C$7:T963,18,FALSE), ""))</f>
        <v/>
      </c>
      <c r="U964" s="68" t="str">
        <f>IF(IFERROR(VLOOKUP(Members[[#This Row],[Subscriber SSN]],$C$7:U963,19,FALSE), "") = 0, "",IFERROR(VLOOKUP(Members[[#This Row],[Subscriber SSN]],$C$7:U963,19,FALSE), ""))</f>
        <v/>
      </c>
      <c r="V964" s="69" t="str">
        <f>IF(IFERROR(VLOOKUP(Members[[#This Row],[Subscriber SSN]],$C$7:V963,20,FALSE), "") = 0, "", IFERROR(VLOOKUP(Members[[#This Row],[Subscriber SSN]],$C$7:V963,20,FALSE), ""))</f>
        <v/>
      </c>
      <c r="W964" s="68" t="str">
        <f>IF(IFERROR(VLOOKUP(Members[[#This Row],[Subscriber SSN]],$C$7:W963,21,FALSE), "") = 0, "", IFERROR(VLOOKUP(Members[[#This Row],[Subscriber SSN]],$C$7:W963,21,FALSE), ""))</f>
        <v/>
      </c>
      <c r="X964" s="68" t="str">
        <f>IF(IFERROR(VLOOKUP(Members[[#This Row],[Subscriber SSN]],$C$7:X963,22,FALSE), "") = 0, "", IFERROR(VLOOKUP(Members[[#This Row],[Subscriber SSN]],$C$7:X963,22,FALSE), ""))</f>
        <v/>
      </c>
      <c r="Y964" s="68"/>
      <c r="Z964" s="72"/>
      <c r="AA964" s="69"/>
      <c r="AB964" s="69"/>
      <c r="AC964" s="70"/>
      <c r="AD964" s="110">
        <f t="shared" si="28"/>
        <v>45292</v>
      </c>
      <c r="AE964" s="69"/>
      <c r="AF964" s="69"/>
      <c r="AG964" s="71"/>
      <c r="AH964" s="69"/>
      <c r="AI964" s="69"/>
      <c r="AJ964" s="69"/>
      <c r="AK964" s="69"/>
      <c r="AL964" s="69"/>
      <c r="AM964" s="69"/>
      <c r="AN964" s="69"/>
      <c r="AO964" s="69"/>
      <c r="AP964" s="73"/>
      <c r="AQ964" s="73"/>
      <c r="AR964" s="73"/>
      <c r="AS964" s="73"/>
      <c r="AT964" s="73"/>
      <c r="AU964" s="73"/>
      <c r="AV964" s="73"/>
      <c r="AW964" s="73"/>
      <c r="AX964" s="73"/>
      <c r="AY964" s="73"/>
      <c r="AZ964" s="73"/>
      <c r="BA964" s="73"/>
      <c r="BB964" s="73"/>
      <c r="BC964" s="74"/>
      <c r="BD964" s="222" t="str">
        <f t="shared" si="29"/>
        <v xml:space="preserve"> </v>
      </c>
      <c r="BE964" s="76">
        <f ca="1">Validation!H964</f>
        <v>2</v>
      </c>
      <c r="BF964" t="str">
        <f ca="1">Validation!I964</f>
        <v/>
      </c>
      <c r="BJ964" t="str">
        <f>IF(AND(ISBLANK(Members[[#This Row],[DependentSSN]]),NOT(ISBLANK(Members[[#This Row],[MedicalPolicy]]))), "CoverageLevels", "Waivers")</f>
        <v>Waivers</v>
      </c>
      <c r="BK964" t="str">
        <f>IF(AND(ISBLANK(Members[[#This Row],[DependentSSN]]),NOT(ISBLANK(Members[[#This Row],[Dental Policy]]))), "CoverageLevels", "Waivers")</f>
        <v>Waivers</v>
      </c>
      <c r="BL964" t="str">
        <f>IF(AND(ISBLANK(Members[[#This Row],[DependentSSN]]),NOT(ISBLANK(Members[[#This Row],[VisionPolicy]]))), "CoverageLevels", "Waivers")</f>
        <v>Waivers</v>
      </c>
      <c r="BM964">
        <f t="array" ref="BM964">A963</f>
        <v>0</v>
      </c>
    </row>
    <row r="965" spans="2:65" x14ac:dyDescent="0.25">
      <c r="B965" s="67"/>
      <c r="C965" s="68"/>
      <c r="D965" s="68"/>
      <c r="E965" s="69"/>
      <c r="F965" s="68"/>
      <c r="G965" s="69"/>
      <c r="H965" s="68"/>
      <c r="I965" s="68"/>
      <c r="J965" s="70"/>
      <c r="K965" s="68"/>
      <c r="L965" s="68"/>
      <c r="M965" s="71"/>
      <c r="N965" s="69"/>
      <c r="O965" s="69"/>
      <c r="P965" s="69"/>
      <c r="Q965" s="69"/>
      <c r="R965" s="69"/>
      <c r="S965" s="69"/>
      <c r="T965" s="68" t="str">
        <f>IF(IFERROR(VLOOKUP(Members[[#This Row],[Subscriber SSN]],$C$7:T964,18,FALSE), "") = 0, "",IFERROR(VLOOKUP(Members[[#This Row],[Subscriber SSN]],$C$7:T964,18,FALSE), ""))</f>
        <v/>
      </c>
      <c r="U965" s="68" t="str">
        <f>IF(IFERROR(VLOOKUP(Members[[#This Row],[Subscriber SSN]],$C$7:U964,19,FALSE), "") = 0, "",IFERROR(VLOOKUP(Members[[#This Row],[Subscriber SSN]],$C$7:U964,19,FALSE), ""))</f>
        <v/>
      </c>
      <c r="V965" s="69" t="str">
        <f>IF(IFERROR(VLOOKUP(Members[[#This Row],[Subscriber SSN]],$C$7:V964,20,FALSE), "") = 0, "", IFERROR(VLOOKUP(Members[[#This Row],[Subscriber SSN]],$C$7:V964,20,FALSE), ""))</f>
        <v/>
      </c>
      <c r="W965" s="68" t="str">
        <f>IF(IFERROR(VLOOKUP(Members[[#This Row],[Subscriber SSN]],$C$7:W964,21,FALSE), "") = 0, "", IFERROR(VLOOKUP(Members[[#This Row],[Subscriber SSN]],$C$7:W964,21,FALSE), ""))</f>
        <v/>
      </c>
      <c r="X965" s="68" t="str">
        <f>IF(IFERROR(VLOOKUP(Members[[#This Row],[Subscriber SSN]],$C$7:X964,22,FALSE), "") = 0, "", IFERROR(VLOOKUP(Members[[#This Row],[Subscriber SSN]],$C$7:X964,22,FALSE), ""))</f>
        <v/>
      </c>
      <c r="Y965" s="68"/>
      <c r="Z965" s="72"/>
      <c r="AA965" s="69"/>
      <c r="AB965" s="69"/>
      <c r="AC965" s="70"/>
      <c r="AD965" s="110">
        <f t="shared" si="28"/>
        <v>45292</v>
      </c>
      <c r="AE965" s="69"/>
      <c r="AF965" s="69"/>
      <c r="AG965" s="71"/>
      <c r="AH965" s="69"/>
      <c r="AI965" s="69"/>
      <c r="AJ965" s="69"/>
      <c r="AK965" s="69"/>
      <c r="AL965" s="69"/>
      <c r="AM965" s="69"/>
      <c r="AN965" s="69"/>
      <c r="AO965" s="69"/>
      <c r="AP965" s="73"/>
      <c r="AQ965" s="73"/>
      <c r="AR965" s="73"/>
      <c r="AS965" s="73"/>
      <c r="AT965" s="73"/>
      <c r="AU965" s="73"/>
      <c r="AV965" s="73"/>
      <c r="AW965" s="73"/>
      <c r="AX965" s="73"/>
      <c r="AY965" s="73"/>
      <c r="AZ965" s="73"/>
      <c r="BA965" s="73"/>
      <c r="BB965" s="73"/>
      <c r="BC965" s="74"/>
      <c r="BD965" s="222" t="str">
        <f t="shared" si="29"/>
        <v xml:space="preserve"> </v>
      </c>
      <c r="BE965" s="76">
        <f ca="1">Validation!H965</f>
        <v>2</v>
      </c>
      <c r="BF965" t="str">
        <f ca="1">Validation!I965</f>
        <v/>
      </c>
      <c r="BJ965" t="str">
        <f>IF(AND(ISBLANK(Members[[#This Row],[DependentSSN]]),NOT(ISBLANK(Members[[#This Row],[MedicalPolicy]]))), "CoverageLevels", "Waivers")</f>
        <v>Waivers</v>
      </c>
      <c r="BK965" t="str">
        <f>IF(AND(ISBLANK(Members[[#This Row],[DependentSSN]]),NOT(ISBLANK(Members[[#This Row],[Dental Policy]]))), "CoverageLevels", "Waivers")</f>
        <v>Waivers</v>
      </c>
      <c r="BL965" t="str">
        <f>IF(AND(ISBLANK(Members[[#This Row],[DependentSSN]]),NOT(ISBLANK(Members[[#This Row],[VisionPolicy]]))), "CoverageLevels", "Waivers")</f>
        <v>Waivers</v>
      </c>
      <c r="BM965">
        <f t="array" ref="BM965">A964</f>
        <v>0</v>
      </c>
    </row>
    <row r="966" spans="2:65" x14ac:dyDescent="0.25">
      <c r="B966" s="67"/>
      <c r="C966" s="68"/>
      <c r="D966" s="68"/>
      <c r="E966" s="69"/>
      <c r="F966" s="68"/>
      <c r="G966" s="69"/>
      <c r="H966" s="68"/>
      <c r="I966" s="68"/>
      <c r="J966" s="70"/>
      <c r="K966" s="68"/>
      <c r="L966" s="68"/>
      <c r="M966" s="71"/>
      <c r="N966" s="69"/>
      <c r="O966" s="69"/>
      <c r="P966" s="69"/>
      <c r="Q966" s="69"/>
      <c r="R966" s="69"/>
      <c r="S966" s="69"/>
      <c r="T966" s="68" t="str">
        <f>IF(IFERROR(VLOOKUP(Members[[#This Row],[Subscriber SSN]],$C$7:T965,18,FALSE), "") = 0, "",IFERROR(VLOOKUP(Members[[#This Row],[Subscriber SSN]],$C$7:T965,18,FALSE), ""))</f>
        <v/>
      </c>
      <c r="U966" s="68" t="str">
        <f>IF(IFERROR(VLOOKUP(Members[[#This Row],[Subscriber SSN]],$C$7:U965,19,FALSE), "") = 0, "",IFERROR(VLOOKUP(Members[[#This Row],[Subscriber SSN]],$C$7:U965,19,FALSE), ""))</f>
        <v/>
      </c>
      <c r="V966" s="69" t="str">
        <f>IF(IFERROR(VLOOKUP(Members[[#This Row],[Subscriber SSN]],$C$7:V965,20,FALSE), "") = 0, "", IFERROR(VLOOKUP(Members[[#This Row],[Subscriber SSN]],$C$7:V965,20,FALSE), ""))</f>
        <v/>
      </c>
      <c r="W966" s="68" t="str">
        <f>IF(IFERROR(VLOOKUP(Members[[#This Row],[Subscriber SSN]],$C$7:W965,21,FALSE), "") = 0, "", IFERROR(VLOOKUP(Members[[#This Row],[Subscriber SSN]],$C$7:W965,21,FALSE), ""))</f>
        <v/>
      </c>
      <c r="X966" s="68" t="str">
        <f>IF(IFERROR(VLOOKUP(Members[[#This Row],[Subscriber SSN]],$C$7:X965,22,FALSE), "") = 0, "", IFERROR(VLOOKUP(Members[[#This Row],[Subscriber SSN]],$C$7:X965,22,FALSE), ""))</f>
        <v/>
      </c>
      <c r="Y966" s="68"/>
      <c r="Z966" s="72"/>
      <c r="AA966" s="69"/>
      <c r="AB966" s="69"/>
      <c r="AC966" s="70"/>
      <c r="AD966" s="110">
        <f t="shared" si="28"/>
        <v>45292</v>
      </c>
      <c r="AE966" s="69"/>
      <c r="AF966" s="69"/>
      <c r="AG966" s="71"/>
      <c r="AH966" s="69"/>
      <c r="AI966" s="69"/>
      <c r="AJ966" s="69"/>
      <c r="AK966" s="69"/>
      <c r="AL966" s="69"/>
      <c r="AM966" s="69"/>
      <c r="AN966" s="69"/>
      <c r="AO966" s="69"/>
      <c r="AP966" s="73"/>
      <c r="AQ966" s="73"/>
      <c r="AR966" s="73"/>
      <c r="AS966" s="73"/>
      <c r="AT966" s="73"/>
      <c r="AU966" s="73"/>
      <c r="AV966" s="73"/>
      <c r="AW966" s="73"/>
      <c r="AX966" s="73"/>
      <c r="AY966" s="73"/>
      <c r="AZ966" s="73"/>
      <c r="BA966" s="73"/>
      <c r="BB966" s="73"/>
      <c r="BC966" s="74"/>
      <c r="BD966" s="222" t="str">
        <f t="shared" si="29"/>
        <v xml:space="preserve"> </v>
      </c>
      <c r="BE966" s="76">
        <f ca="1">Validation!H966</f>
        <v>2</v>
      </c>
      <c r="BF966" t="str">
        <f ca="1">Validation!I966</f>
        <v/>
      </c>
      <c r="BJ966" t="str">
        <f>IF(AND(ISBLANK(Members[[#This Row],[DependentSSN]]),NOT(ISBLANK(Members[[#This Row],[MedicalPolicy]]))), "CoverageLevels", "Waivers")</f>
        <v>Waivers</v>
      </c>
      <c r="BK966" t="str">
        <f>IF(AND(ISBLANK(Members[[#This Row],[DependentSSN]]),NOT(ISBLANK(Members[[#This Row],[Dental Policy]]))), "CoverageLevels", "Waivers")</f>
        <v>Waivers</v>
      </c>
      <c r="BL966" t="str">
        <f>IF(AND(ISBLANK(Members[[#This Row],[DependentSSN]]),NOT(ISBLANK(Members[[#This Row],[VisionPolicy]]))), "CoverageLevels", "Waivers")</f>
        <v>Waivers</v>
      </c>
      <c r="BM966">
        <f t="array" ref="BM966">A965</f>
        <v>0</v>
      </c>
    </row>
    <row r="967" spans="2:65" x14ac:dyDescent="0.25">
      <c r="B967" s="67"/>
      <c r="C967" s="68"/>
      <c r="D967" s="68"/>
      <c r="E967" s="69"/>
      <c r="F967" s="68"/>
      <c r="G967" s="69"/>
      <c r="H967" s="68"/>
      <c r="I967" s="68"/>
      <c r="J967" s="70"/>
      <c r="K967" s="68"/>
      <c r="L967" s="68"/>
      <c r="M967" s="71"/>
      <c r="N967" s="69"/>
      <c r="O967" s="69"/>
      <c r="P967" s="69"/>
      <c r="Q967" s="69"/>
      <c r="R967" s="69"/>
      <c r="S967" s="69"/>
      <c r="T967" s="68" t="str">
        <f>IF(IFERROR(VLOOKUP(Members[[#This Row],[Subscriber SSN]],$C$7:T966,18,FALSE), "") = 0, "",IFERROR(VLOOKUP(Members[[#This Row],[Subscriber SSN]],$C$7:T966,18,FALSE), ""))</f>
        <v/>
      </c>
      <c r="U967" s="68" t="str">
        <f>IF(IFERROR(VLOOKUP(Members[[#This Row],[Subscriber SSN]],$C$7:U966,19,FALSE), "") = 0, "",IFERROR(VLOOKUP(Members[[#This Row],[Subscriber SSN]],$C$7:U966,19,FALSE), ""))</f>
        <v/>
      </c>
      <c r="V967" s="69" t="str">
        <f>IF(IFERROR(VLOOKUP(Members[[#This Row],[Subscriber SSN]],$C$7:V966,20,FALSE), "") = 0, "", IFERROR(VLOOKUP(Members[[#This Row],[Subscriber SSN]],$C$7:V966,20,FALSE), ""))</f>
        <v/>
      </c>
      <c r="W967" s="68" t="str">
        <f>IF(IFERROR(VLOOKUP(Members[[#This Row],[Subscriber SSN]],$C$7:W966,21,FALSE), "") = 0, "", IFERROR(VLOOKUP(Members[[#This Row],[Subscriber SSN]],$C$7:W966,21,FALSE), ""))</f>
        <v/>
      </c>
      <c r="X967" s="68" t="str">
        <f>IF(IFERROR(VLOOKUP(Members[[#This Row],[Subscriber SSN]],$C$7:X966,22,FALSE), "") = 0, "", IFERROR(VLOOKUP(Members[[#This Row],[Subscriber SSN]],$C$7:X966,22,FALSE), ""))</f>
        <v/>
      </c>
      <c r="Y967" s="68"/>
      <c r="Z967" s="72"/>
      <c r="AA967" s="69"/>
      <c r="AB967" s="69"/>
      <c r="AC967" s="70"/>
      <c r="AD967" s="110">
        <f t="shared" ref="AD967:AD996" si="30">$B$2</f>
        <v>45292</v>
      </c>
      <c r="AE967" s="69"/>
      <c r="AF967" s="69"/>
      <c r="AG967" s="71"/>
      <c r="AH967" s="69"/>
      <c r="AI967" s="69"/>
      <c r="AJ967" s="69"/>
      <c r="AK967" s="69"/>
      <c r="AL967" s="69"/>
      <c r="AM967" s="69"/>
      <c r="AN967" s="69"/>
      <c r="AO967" s="69"/>
      <c r="AP967" s="73"/>
      <c r="AQ967" s="73"/>
      <c r="AR967" s="73"/>
      <c r="AS967" s="73"/>
      <c r="AT967" s="73"/>
      <c r="AU967" s="73"/>
      <c r="AV967" s="73"/>
      <c r="AW967" s="73"/>
      <c r="AX967" s="73"/>
      <c r="AY967" s="73"/>
      <c r="AZ967" s="73"/>
      <c r="BA967" s="73"/>
      <c r="BB967" s="73"/>
      <c r="BC967" s="74"/>
      <c r="BD967" s="222" t="str">
        <f t="shared" si="29"/>
        <v xml:space="preserve"> </v>
      </c>
      <c r="BE967" s="76">
        <f ca="1">Validation!H967</f>
        <v>2</v>
      </c>
      <c r="BF967" t="str">
        <f ca="1">Validation!I967</f>
        <v/>
      </c>
      <c r="BJ967" t="str">
        <f>IF(AND(ISBLANK(Members[[#This Row],[DependentSSN]]),NOT(ISBLANK(Members[[#This Row],[MedicalPolicy]]))), "CoverageLevels", "Waivers")</f>
        <v>Waivers</v>
      </c>
      <c r="BK967" t="str">
        <f>IF(AND(ISBLANK(Members[[#This Row],[DependentSSN]]),NOT(ISBLANK(Members[[#This Row],[Dental Policy]]))), "CoverageLevels", "Waivers")</f>
        <v>Waivers</v>
      </c>
      <c r="BL967" t="str">
        <f>IF(AND(ISBLANK(Members[[#This Row],[DependentSSN]]),NOT(ISBLANK(Members[[#This Row],[VisionPolicy]]))), "CoverageLevels", "Waivers")</f>
        <v>Waivers</v>
      </c>
      <c r="BM967">
        <f t="array" ref="BM967">A966</f>
        <v>0</v>
      </c>
    </row>
    <row r="968" spans="2:65" x14ac:dyDescent="0.25">
      <c r="B968" s="67"/>
      <c r="C968" s="68"/>
      <c r="D968" s="68"/>
      <c r="E968" s="69"/>
      <c r="F968" s="68"/>
      <c r="G968" s="69"/>
      <c r="H968" s="68"/>
      <c r="I968" s="68"/>
      <c r="J968" s="70"/>
      <c r="K968" s="68"/>
      <c r="L968" s="68"/>
      <c r="M968" s="71"/>
      <c r="N968" s="69"/>
      <c r="O968" s="69"/>
      <c r="P968" s="69"/>
      <c r="Q968" s="69"/>
      <c r="R968" s="69"/>
      <c r="S968" s="69"/>
      <c r="T968" s="68" t="str">
        <f>IF(IFERROR(VLOOKUP(Members[[#This Row],[Subscriber SSN]],$C$7:T967,18,FALSE), "") = 0, "",IFERROR(VLOOKUP(Members[[#This Row],[Subscriber SSN]],$C$7:T967,18,FALSE), ""))</f>
        <v/>
      </c>
      <c r="U968" s="68" t="str">
        <f>IF(IFERROR(VLOOKUP(Members[[#This Row],[Subscriber SSN]],$C$7:U967,19,FALSE), "") = 0, "",IFERROR(VLOOKUP(Members[[#This Row],[Subscriber SSN]],$C$7:U967,19,FALSE), ""))</f>
        <v/>
      </c>
      <c r="V968" s="69" t="str">
        <f>IF(IFERROR(VLOOKUP(Members[[#This Row],[Subscriber SSN]],$C$7:V967,20,FALSE), "") = 0, "", IFERROR(VLOOKUP(Members[[#This Row],[Subscriber SSN]],$C$7:V967,20,FALSE), ""))</f>
        <v/>
      </c>
      <c r="W968" s="68" t="str">
        <f>IF(IFERROR(VLOOKUP(Members[[#This Row],[Subscriber SSN]],$C$7:W967,21,FALSE), "") = 0, "", IFERROR(VLOOKUP(Members[[#This Row],[Subscriber SSN]],$C$7:W967,21,FALSE), ""))</f>
        <v/>
      </c>
      <c r="X968" s="68" t="str">
        <f>IF(IFERROR(VLOOKUP(Members[[#This Row],[Subscriber SSN]],$C$7:X967,22,FALSE), "") = 0, "", IFERROR(VLOOKUP(Members[[#This Row],[Subscriber SSN]],$C$7:X967,22,FALSE), ""))</f>
        <v/>
      </c>
      <c r="Y968" s="68"/>
      <c r="Z968" s="72"/>
      <c r="AA968" s="69"/>
      <c r="AB968" s="69"/>
      <c r="AC968" s="70"/>
      <c r="AD968" s="110">
        <f t="shared" si="30"/>
        <v>45292</v>
      </c>
      <c r="AE968" s="69"/>
      <c r="AF968" s="69"/>
      <c r="AG968" s="71"/>
      <c r="AH968" s="69"/>
      <c r="AI968" s="69"/>
      <c r="AJ968" s="69"/>
      <c r="AK968" s="69"/>
      <c r="AL968" s="69"/>
      <c r="AM968" s="69"/>
      <c r="AN968" s="69"/>
      <c r="AO968" s="69"/>
      <c r="AP968" s="73"/>
      <c r="AQ968" s="73"/>
      <c r="AR968" s="73"/>
      <c r="AS968" s="73"/>
      <c r="AT968" s="73"/>
      <c r="AU968" s="73"/>
      <c r="AV968" s="73"/>
      <c r="AW968" s="73"/>
      <c r="AX968" s="73"/>
      <c r="AY968" s="73"/>
      <c r="AZ968" s="73"/>
      <c r="BA968" s="73"/>
      <c r="BB968" s="73"/>
      <c r="BC968" s="74"/>
      <c r="BD968" s="222" t="str">
        <f t="shared" ref="BD968:BD996" si="31">IF(ISBLANK(J968)," ",ROUNDDOWN(YEARFRAC(AD968,(J968)),0))</f>
        <v xml:space="preserve"> </v>
      </c>
      <c r="BE968" s="76">
        <f ca="1">Validation!H968</f>
        <v>2</v>
      </c>
      <c r="BF968" t="str">
        <f ca="1">Validation!I968</f>
        <v/>
      </c>
      <c r="BJ968" t="str">
        <f>IF(AND(ISBLANK(Members[[#This Row],[DependentSSN]]),NOT(ISBLANK(Members[[#This Row],[MedicalPolicy]]))), "CoverageLevels", "Waivers")</f>
        <v>Waivers</v>
      </c>
      <c r="BK968" t="str">
        <f>IF(AND(ISBLANK(Members[[#This Row],[DependentSSN]]),NOT(ISBLANK(Members[[#This Row],[Dental Policy]]))), "CoverageLevels", "Waivers")</f>
        <v>Waivers</v>
      </c>
      <c r="BL968" t="str">
        <f>IF(AND(ISBLANK(Members[[#This Row],[DependentSSN]]),NOT(ISBLANK(Members[[#This Row],[VisionPolicy]]))), "CoverageLevels", "Waivers")</f>
        <v>Waivers</v>
      </c>
      <c r="BM968">
        <f t="array" ref="BM968">A967</f>
        <v>0</v>
      </c>
    </row>
    <row r="969" spans="2:65" x14ac:dyDescent="0.25">
      <c r="B969" s="67"/>
      <c r="C969" s="68"/>
      <c r="D969" s="68"/>
      <c r="E969" s="69"/>
      <c r="F969" s="68"/>
      <c r="G969" s="69"/>
      <c r="H969" s="68"/>
      <c r="I969" s="68"/>
      <c r="J969" s="70"/>
      <c r="K969" s="68"/>
      <c r="L969" s="68"/>
      <c r="M969" s="71"/>
      <c r="N969" s="69"/>
      <c r="O969" s="69"/>
      <c r="P969" s="69"/>
      <c r="Q969" s="69"/>
      <c r="R969" s="69"/>
      <c r="S969" s="69"/>
      <c r="T969" s="68" t="str">
        <f>IF(IFERROR(VLOOKUP(Members[[#This Row],[Subscriber SSN]],$C$7:T968,18,FALSE), "") = 0, "",IFERROR(VLOOKUP(Members[[#This Row],[Subscriber SSN]],$C$7:T968,18,FALSE), ""))</f>
        <v/>
      </c>
      <c r="U969" s="68" t="str">
        <f>IF(IFERROR(VLOOKUP(Members[[#This Row],[Subscriber SSN]],$C$7:U968,19,FALSE), "") = 0, "",IFERROR(VLOOKUP(Members[[#This Row],[Subscriber SSN]],$C$7:U968,19,FALSE), ""))</f>
        <v/>
      </c>
      <c r="V969" s="69" t="str">
        <f>IF(IFERROR(VLOOKUP(Members[[#This Row],[Subscriber SSN]],$C$7:V968,20,FALSE), "") = 0, "", IFERROR(VLOOKUP(Members[[#This Row],[Subscriber SSN]],$C$7:V968,20,FALSE), ""))</f>
        <v/>
      </c>
      <c r="W969" s="68" t="str">
        <f>IF(IFERROR(VLOOKUP(Members[[#This Row],[Subscriber SSN]],$C$7:W968,21,FALSE), "") = 0, "", IFERROR(VLOOKUP(Members[[#This Row],[Subscriber SSN]],$C$7:W968,21,FALSE), ""))</f>
        <v/>
      </c>
      <c r="X969" s="68" t="str">
        <f>IF(IFERROR(VLOOKUP(Members[[#This Row],[Subscriber SSN]],$C$7:X968,22,FALSE), "") = 0, "", IFERROR(VLOOKUP(Members[[#This Row],[Subscriber SSN]],$C$7:X968,22,FALSE), ""))</f>
        <v/>
      </c>
      <c r="Y969" s="68"/>
      <c r="Z969" s="72"/>
      <c r="AA969" s="69"/>
      <c r="AB969" s="69"/>
      <c r="AC969" s="70"/>
      <c r="AD969" s="110">
        <f t="shared" si="30"/>
        <v>45292</v>
      </c>
      <c r="AE969" s="69"/>
      <c r="AF969" s="69"/>
      <c r="AG969" s="71"/>
      <c r="AH969" s="69"/>
      <c r="AI969" s="69"/>
      <c r="AJ969" s="69"/>
      <c r="AK969" s="69"/>
      <c r="AL969" s="69"/>
      <c r="AM969" s="69"/>
      <c r="AN969" s="69"/>
      <c r="AO969" s="69"/>
      <c r="AP969" s="73"/>
      <c r="AQ969" s="73"/>
      <c r="AR969" s="73"/>
      <c r="AS969" s="73"/>
      <c r="AT969" s="73"/>
      <c r="AU969" s="73"/>
      <c r="AV969" s="73"/>
      <c r="AW969" s="73"/>
      <c r="AX969" s="73"/>
      <c r="AY969" s="73"/>
      <c r="AZ969" s="73"/>
      <c r="BA969" s="73"/>
      <c r="BB969" s="73"/>
      <c r="BC969" s="74"/>
      <c r="BD969" s="222" t="str">
        <f t="shared" si="31"/>
        <v xml:space="preserve"> </v>
      </c>
      <c r="BE969" s="76">
        <f ca="1">Validation!H969</f>
        <v>2</v>
      </c>
      <c r="BF969" t="str">
        <f ca="1">Validation!I969</f>
        <v/>
      </c>
      <c r="BJ969" t="str">
        <f>IF(AND(ISBLANK(Members[[#This Row],[DependentSSN]]),NOT(ISBLANK(Members[[#This Row],[MedicalPolicy]]))), "CoverageLevels", "Waivers")</f>
        <v>Waivers</v>
      </c>
      <c r="BK969" t="str">
        <f>IF(AND(ISBLANK(Members[[#This Row],[DependentSSN]]),NOT(ISBLANK(Members[[#This Row],[Dental Policy]]))), "CoverageLevels", "Waivers")</f>
        <v>Waivers</v>
      </c>
      <c r="BL969" t="str">
        <f>IF(AND(ISBLANK(Members[[#This Row],[DependentSSN]]),NOT(ISBLANK(Members[[#This Row],[VisionPolicy]]))), "CoverageLevels", "Waivers")</f>
        <v>Waivers</v>
      </c>
      <c r="BM969">
        <f t="array" ref="BM969">A968</f>
        <v>0</v>
      </c>
    </row>
    <row r="970" spans="2:65" x14ac:dyDescent="0.25">
      <c r="B970" s="67"/>
      <c r="C970" s="68"/>
      <c r="D970" s="68"/>
      <c r="E970" s="69"/>
      <c r="F970" s="68"/>
      <c r="G970" s="69"/>
      <c r="H970" s="68"/>
      <c r="I970" s="68"/>
      <c r="J970" s="70"/>
      <c r="K970" s="68"/>
      <c r="L970" s="68"/>
      <c r="M970" s="71"/>
      <c r="N970" s="69"/>
      <c r="O970" s="69"/>
      <c r="P970" s="69"/>
      <c r="Q970" s="69"/>
      <c r="R970" s="69"/>
      <c r="S970" s="69"/>
      <c r="T970" s="68" t="str">
        <f>IF(IFERROR(VLOOKUP(Members[[#This Row],[Subscriber SSN]],$C$7:T969,18,FALSE), "") = 0, "",IFERROR(VLOOKUP(Members[[#This Row],[Subscriber SSN]],$C$7:T969,18,FALSE), ""))</f>
        <v/>
      </c>
      <c r="U970" s="68" t="str">
        <f>IF(IFERROR(VLOOKUP(Members[[#This Row],[Subscriber SSN]],$C$7:U969,19,FALSE), "") = 0, "",IFERROR(VLOOKUP(Members[[#This Row],[Subscriber SSN]],$C$7:U969,19,FALSE), ""))</f>
        <v/>
      </c>
      <c r="V970" s="69" t="str">
        <f>IF(IFERROR(VLOOKUP(Members[[#This Row],[Subscriber SSN]],$C$7:V969,20,FALSE), "") = 0, "", IFERROR(VLOOKUP(Members[[#This Row],[Subscriber SSN]],$C$7:V969,20,FALSE), ""))</f>
        <v/>
      </c>
      <c r="W970" s="68" t="str">
        <f>IF(IFERROR(VLOOKUP(Members[[#This Row],[Subscriber SSN]],$C$7:W969,21,FALSE), "") = 0, "", IFERROR(VLOOKUP(Members[[#This Row],[Subscriber SSN]],$C$7:W969,21,FALSE), ""))</f>
        <v/>
      </c>
      <c r="X970" s="68" t="str">
        <f>IF(IFERROR(VLOOKUP(Members[[#This Row],[Subscriber SSN]],$C$7:X969,22,FALSE), "") = 0, "", IFERROR(VLOOKUP(Members[[#This Row],[Subscriber SSN]],$C$7:X969,22,FALSE), ""))</f>
        <v/>
      </c>
      <c r="Y970" s="68"/>
      <c r="Z970" s="72"/>
      <c r="AA970" s="69"/>
      <c r="AB970" s="69"/>
      <c r="AC970" s="70"/>
      <c r="AD970" s="110">
        <f t="shared" si="30"/>
        <v>45292</v>
      </c>
      <c r="AE970" s="69"/>
      <c r="AF970" s="69"/>
      <c r="AG970" s="71"/>
      <c r="AH970" s="69"/>
      <c r="AI970" s="69"/>
      <c r="AJ970" s="69"/>
      <c r="AK970" s="69"/>
      <c r="AL970" s="69"/>
      <c r="AM970" s="69"/>
      <c r="AN970" s="69"/>
      <c r="AO970" s="69"/>
      <c r="AP970" s="73"/>
      <c r="AQ970" s="73"/>
      <c r="AR970" s="73"/>
      <c r="AS970" s="73"/>
      <c r="AT970" s="73"/>
      <c r="AU970" s="73"/>
      <c r="AV970" s="73"/>
      <c r="AW970" s="73"/>
      <c r="AX970" s="73"/>
      <c r="AY970" s="73"/>
      <c r="AZ970" s="73"/>
      <c r="BA970" s="73"/>
      <c r="BB970" s="73"/>
      <c r="BC970" s="74"/>
      <c r="BD970" s="222" t="str">
        <f t="shared" si="31"/>
        <v xml:space="preserve"> </v>
      </c>
      <c r="BE970" s="76">
        <f ca="1">Validation!H970</f>
        <v>2</v>
      </c>
      <c r="BF970" t="str">
        <f ca="1">Validation!I970</f>
        <v/>
      </c>
      <c r="BJ970" t="str">
        <f>IF(AND(ISBLANK(Members[[#This Row],[DependentSSN]]),NOT(ISBLANK(Members[[#This Row],[MedicalPolicy]]))), "CoverageLevels", "Waivers")</f>
        <v>Waivers</v>
      </c>
      <c r="BK970" t="str">
        <f>IF(AND(ISBLANK(Members[[#This Row],[DependentSSN]]),NOT(ISBLANK(Members[[#This Row],[Dental Policy]]))), "CoverageLevels", "Waivers")</f>
        <v>Waivers</v>
      </c>
      <c r="BL970" t="str">
        <f>IF(AND(ISBLANK(Members[[#This Row],[DependentSSN]]),NOT(ISBLANK(Members[[#This Row],[VisionPolicy]]))), "CoverageLevels", "Waivers")</f>
        <v>Waivers</v>
      </c>
      <c r="BM970">
        <f t="array" ref="BM970">A969</f>
        <v>0</v>
      </c>
    </row>
    <row r="971" spans="2:65" x14ac:dyDescent="0.25">
      <c r="B971" s="67"/>
      <c r="C971" s="68"/>
      <c r="D971" s="68"/>
      <c r="E971" s="69"/>
      <c r="F971" s="68"/>
      <c r="G971" s="69"/>
      <c r="H971" s="68"/>
      <c r="I971" s="68"/>
      <c r="J971" s="70"/>
      <c r="K971" s="68"/>
      <c r="L971" s="68"/>
      <c r="M971" s="71"/>
      <c r="N971" s="69"/>
      <c r="O971" s="69"/>
      <c r="P971" s="69"/>
      <c r="Q971" s="69"/>
      <c r="R971" s="69"/>
      <c r="S971" s="69"/>
      <c r="T971" s="68" t="str">
        <f>IF(IFERROR(VLOOKUP(Members[[#This Row],[Subscriber SSN]],$C$7:T970,18,FALSE), "") = 0, "",IFERROR(VLOOKUP(Members[[#This Row],[Subscriber SSN]],$C$7:T970,18,FALSE), ""))</f>
        <v/>
      </c>
      <c r="U971" s="68" t="str">
        <f>IF(IFERROR(VLOOKUP(Members[[#This Row],[Subscriber SSN]],$C$7:U970,19,FALSE), "") = 0, "",IFERROR(VLOOKUP(Members[[#This Row],[Subscriber SSN]],$C$7:U970,19,FALSE), ""))</f>
        <v/>
      </c>
      <c r="V971" s="69" t="str">
        <f>IF(IFERROR(VLOOKUP(Members[[#This Row],[Subscriber SSN]],$C$7:V970,20,FALSE), "") = 0, "", IFERROR(VLOOKUP(Members[[#This Row],[Subscriber SSN]],$C$7:V970,20,FALSE), ""))</f>
        <v/>
      </c>
      <c r="W971" s="68" t="str">
        <f>IF(IFERROR(VLOOKUP(Members[[#This Row],[Subscriber SSN]],$C$7:W970,21,FALSE), "") = 0, "", IFERROR(VLOOKUP(Members[[#This Row],[Subscriber SSN]],$C$7:W970,21,FALSE), ""))</f>
        <v/>
      </c>
      <c r="X971" s="68" t="str">
        <f>IF(IFERROR(VLOOKUP(Members[[#This Row],[Subscriber SSN]],$C$7:X970,22,FALSE), "") = 0, "", IFERROR(VLOOKUP(Members[[#This Row],[Subscriber SSN]],$C$7:X970,22,FALSE), ""))</f>
        <v/>
      </c>
      <c r="Y971" s="68"/>
      <c r="Z971" s="72"/>
      <c r="AA971" s="69"/>
      <c r="AB971" s="69"/>
      <c r="AC971" s="70"/>
      <c r="AD971" s="110">
        <f t="shared" si="30"/>
        <v>45292</v>
      </c>
      <c r="AE971" s="69"/>
      <c r="AF971" s="69"/>
      <c r="AG971" s="71"/>
      <c r="AH971" s="69"/>
      <c r="AI971" s="69"/>
      <c r="AJ971" s="69"/>
      <c r="AK971" s="69"/>
      <c r="AL971" s="69"/>
      <c r="AM971" s="69"/>
      <c r="AN971" s="69"/>
      <c r="AO971" s="69"/>
      <c r="AP971" s="73"/>
      <c r="AQ971" s="73"/>
      <c r="AR971" s="73"/>
      <c r="AS971" s="73"/>
      <c r="AT971" s="73"/>
      <c r="AU971" s="73"/>
      <c r="AV971" s="73"/>
      <c r="AW971" s="73"/>
      <c r="AX971" s="73"/>
      <c r="AY971" s="73"/>
      <c r="AZ971" s="73"/>
      <c r="BA971" s="73"/>
      <c r="BB971" s="73"/>
      <c r="BC971" s="74"/>
      <c r="BD971" s="222" t="str">
        <f t="shared" si="31"/>
        <v xml:space="preserve"> </v>
      </c>
      <c r="BE971" s="76">
        <f ca="1">Validation!H971</f>
        <v>2</v>
      </c>
      <c r="BF971" t="str">
        <f ca="1">Validation!I971</f>
        <v/>
      </c>
      <c r="BJ971" t="str">
        <f>IF(AND(ISBLANK(Members[[#This Row],[DependentSSN]]),NOT(ISBLANK(Members[[#This Row],[MedicalPolicy]]))), "CoverageLevels", "Waivers")</f>
        <v>Waivers</v>
      </c>
      <c r="BK971" t="str">
        <f>IF(AND(ISBLANK(Members[[#This Row],[DependentSSN]]),NOT(ISBLANK(Members[[#This Row],[Dental Policy]]))), "CoverageLevels", "Waivers")</f>
        <v>Waivers</v>
      </c>
      <c r="BL971" t="str">
        <f>IF(AND(ISBLANK(Members[[#This Row],[DependentSSN]]),NOT(ISBLANK(Members[[#This Row],[VisionPolicy]]))), "CoverageLevels", "Waivers")</f>
        <v>Waivers</v>
      </c>
      <c r="BM971">
        <f t="array" ref="BM971">A970</f>
        <v>0</v>
      </c>
    </row>
    <row r="972" spans="2:65" x14ac:dyDescent="0.25">
      <c r="B972" s="67"/>
      <c r="C972" s="68"/>
      <c r="D972" s="68"/>
      <c r="E972" s="69"/>
      <c r="F972" s="68"/>
      <c r="G972" s="69"/>
      <c r="H972" s="68"/>
      <c r="I972" s="68"/>
      <c r="J972" s="70"/>
      <c r="K972" s="68"/>
      <c r="L972" s="68"/>
      <c r="M972" s="71"/>
      <c r="N972" s="69"/>
      <c r="O972" s="69"/>
      <c r="P972" s="69"/>
      <c r="Q972" s="69"/>
      <c r="R972" s="69"/>
      <c r="S972" s="69"/>
      <c r="T972" s="68" t="str">
        <f>IF(IFERROR(VLOOKUP(Members[[#This Row],[Subscriber SSN]],$C$7:T971,18,FALSE), "") = 0, "",IFERROR(VLOOKUP(Members[[#This Row],[Subscriber SSN]],$C$7:T971,18,FALSE), ""))</f>
        <v/>
      </c>
      <c r="U972" s="68" t="str">
        <f>IF(IFERROR(VLOOKUP(Members[[#This Row],[Subscriber SSN]],$C$7:U971,19,FALSE), "") = 0, "",IFERROR(VLOOKUP(Members[[#This Row],[Subscriber SSN]],$C$7:U971,19,FALSE), ""))</f>
        <v/>
      </c>
      <c r="V972" s="69" t="str">
        <f>IF(IFERROR(VLOOKUP(Members[[#This Row],[Subscriber SSN]],$C$7:V971,20,FALSE), "") = 0, "", IFERROR(VLOOKUP(Members[[#This Row],[Subscriber SSN]],$C$7:V971,20,FALSE), ""))</f>
        <v/>
      </c>
      <c r="W972" s="68" t="str">
        <f>IF(IFERROR(VLOOKUP(Members[[#This Row],[Subscriber SSN]],$C$7:W971,21,FALSE), "") = 0, "", IFERROR(VLOOKUP(Members[[#This Row],[Subscriber SSN]],$C$7:W971,21,FALSE), ""))</f>
        <v/>
      </c>
      <c r="X972" s="68" t="str">
        <f>IF(IFERROR(VLOOKUP(Members[[#This Row],[Subscriber SSN]],$C$7:X971,22,FALSE), "") = 0, "", IFERROR(VLOOKUP(Members[[#This Row],[Subscriber SSN]],$C$7:X971,22,FALSE), ""))</f>
        <v/>
      </c>
      <c r="Y972" s="68"/>
      <c r="Z972" s="72"/>
      <c r="AA972" s="69"/>
      <c r="AB972" s="69"/>
      <c r="AC972" s="70"/>
      <c r="AD972" s="110">
        <f t="shared" si="30"/>
        <v>45292</v>
      </c>
      <c r="AE972" s="69"/>
      <c r="AF972" s="69"/>
      <c r="AG972" s="71"/>
      <c r="AH972" s="69"/>
      <c r="AI972" s="69"/>
      <c r="AJ972" s="69"/>
      <c r="AK972" s="69"/>
      <c r="AL972" s="69"/>
      <c r="AM972" s="69"/>
      <c r="AN972" s="69"/>
      <c r="AO972" s="69"/>
      <c r="AP972" s="73"/>
      <c r="AQ972" s="73"/>
      <c r="AR972" s="73"/>
      <c r="AS972" s="73"/>
      <c r="AT972" s="73"/>
      <c r="AU972" s="73"/>
      <c r="AV972" s="73"/>
      <c r="AW972" s="73"/>
      <c r="AX972" s="73"/>
      <c r="AY972" s="73"/>
      <c r="AZ972" s="73"/>
      <c r="BA972" s="73"/>
      <c r="BB972" s="73"/>
      <c r="BC972" s="74"/>
      <c r="BD972" s="222" t="str">
        <f t="shared" si="31"/>
        <v xml:space="preserve"> </v>
      </c>
      <c r="BE972" s="76">
        <f ca="1">Validation!H972</f>
        <v>2</v>
      </c>
      <c r="BF972" t="str">
        <f ca="1">Validation!I972</f>
        <v/>
      </c>
      <c r="BJ972" t="str">
        <f>IF(AND(ISBLANK(Members[[#This Row],[DependentSSN]]),NOT(ISBLANK(Members[[#This Row],[MedicalPolicy]]))), "CoverageLevels", "Waivers")</f>
        <v>Waivers</v>
      </c>
      <c r="BK972" t="str">
        <f>IF(AND(ISBLANK(Members[[#This Row],[DependentSSN]]),NOT(ISBLANK(Members[[#This Row],[Dental Policy]]))), "CoverageLevels", "Waivers")</f>
        <v>Waivers</v>
      </c>
      <c r="BL972" t="str">
        <f>IF(AND(ISBLANK(Members[[#This Row],[DependentSSN]]),NOT(ISBLANK(Members[[#This Row],[VisionPolicy]]))), "CoverageLevels", "Waivers")</f>
        <v>Waivers</v>
      </c>
      <c r="BM972">
        <f t="array" ref="BM972">A971</f>
        <v>0</v>
      </c>
    </row>
    <row r="973" spans="2:65" x14ac:dyDescent="0.25">
      <c r="B973" s="67"/>
      <c r="C973" s="68"/>
      <c r="D973" s="68"/>
      <c r="E973" s="69"/>
      <c r="F973" s="68"/>
      <c r="G973" s="69"/>
      <c r="H973" s="68"/>
      <c r="I973" s="68"/>
      <c r="J973" s="70"/>
      <c r="K973" s="68"/>
      <c r="L973" s="68"/>
      <c r="M973" s="71"/>
      <c r="N973" s="69"/>
      <c r="O973" s="69"/>
      <c r="P973" s="69"/>
      <c r="Q973" s="69"/>
      <c r="R973" s="69"/>
      <c r="S973" s="69"/>
      <c r="T973" s="68" t="str">
        <f>IF(IFERROR(VLOOKUP(Members[[#This Row],[Subscriber SSN]],$C$7:T972,18,FALSE), "") = 0, "",IFERROR(VLOOKUP(Members[[#This Row],[Subscriber SSN]],$C$7:T972,18,FALSE), ""))</f>
        <v/>
      </c>
      <c r="U973" s="68" t="str">
        <f>IF(IFERROR(VLOOKUP(Members[[#This Row],[Subscriber SSN]],$C$7:U972,19,FALSE), "") = 0, "",IFERROR(VLOOKUP(Members[[#This Row],[Subscriber SSN]],$C$7:U972,19,FALSE), ""))</f>
        <v/>
      </c>
      <c r="V973" s="69" t="str">
        <f>IF(IFERROR(VLOOKUP(Members[[#This Row],[Subscriber SSN]],$C$7:V972,20,FALSE), "") = 0, "", IFERROR(VLOOKUP(Members[[#This Row],[Subscriber SSN]],$C$7:V972,20,FALSE), ""))</f>
        <v/>
      </c>
      <c r="W973" s="68" t="str">
        <f>IF(IFERROR(VLOOKUP(Members[[#This Row],[Subscriber SSN]],$C$7:W972,21,FALSE), "") = 0, "", IFERROR(VLOOKUP(Members[[#This Row],[Subscriber SSN]],$C$7:W972,21,FALSE), ""))</f>
        <v/>
      </c>
      <c r="X973" s="68" t="str">
        <f>IF(IFERROR(VLOOKUP(Members[[#This Row],[Subscriber SSN]],$C$7:X972,22,FALSE), "") = 0, "", IFERROR(VLOOKUP(Members[[#This Row],[Subscriber SSN]],$C$7:X972,22,FALSE), ""))</f>
        <v/>
      </c>
      <c r="Y973" s="68"/>
      <c r="Z973" s="72"/>
      <c r="AA973" s="69"/>
      <c r="AB973" s="69"/>
      <c r="AC973" s="70"/>
      <c r="AD973" s="110">
        <f t="shared" si="30"/>
        <v>45292</v>
      </c>
      <c r="AE973" s="69"/>
      <c r="AF973" s="69"/>
      <c r="AG973" s="71"/>
      <c r="AH973" s="69"/>
      <c r="AI973" s="69"/>
      <c r="AJ973" s="69"/>
      <c r="AK973" s="69"/>
      <c r="AL973" s="69"/>
      <c r="AM973" s="69"/>
      <c r="AN973" s="69"/>
      <c r="AO973" s="69"/>
      <c r="AP973" s="73"/>
      <c r="AQ973" s="73"/>
      <c r="AR973" s="73"/>
      <c r="AS973" s="73"/>
      <c r="AT973" s="73"/>
      <c r="AU973" s="73"/>
      <c r="AV973" s="73"/>
      <c r="AW973" s="73"/>
      <c r="AX973" s="73"/>
      <c r="AY973" s="73"/>
      <c r="AZ973" s="73"/>
      <c r="BA973" s="73"/>
      <c r="BB973" s="73"/>
      <c r="BC973" s="74"/>
      <c r="BD973" s="222" t="str">
        <f t="shared" si="31"/>
        <v xml:space="preserve"> </v>
      </c>
      <c r="BE973" s="76">
        <f ca="1">Validation!H973</f>
        <v>2</v>
      </c>
      <c r="BF973" t="str">
        <f ca="1">Validation!I973</f>
        <v/>
      </c>
      <c r="BJ973" t="str">
        <f>IF(AND(ISBLANK(Members[[#This Row],[DependentSSN]]),NOT(ISBLANK(Members[[#This Row],[MedicalPolicy]]))), "CoverageLevels", "Waivers")</f>
        <v>Waivers</v>
      </c>
      <c r="BK973" t="str">
        <f>IF(AND(ISBLANK(Members[[#This Row],[DependentSSN]]),NOT(ISBLANK(Members[[#This Row],[Dental Policy]]))), "CoverageLevels", "Waivers")</f>
        <v>Waivers</v>
      </c>
      <c r="BL973" t="str">
        <f>IF(AND(ISBLANK(Members[[#This Row],[DependentSSN]]),NOT(ISBLANK(Members[[#This Row],[VisionPolicy]]))), "CoverageLevels", "Waivers")</f>
        <v>Waivers</v>
      </c>
      <c r="BM973">
        <f t="array" ref="BM973">A972</f>
        <v>0</v>
      </c>
    </row>
    <row r="974" spans="2:65" x14ac:dyDescent="0.25">
      <c r="B974" s="67"/>
      <c r="C974" s="68"/>
      <c r="D974" s="68"/>
      <c r="E974" s="69"/>
      <c r="F974" s="68"/>
      <c r="G974" s="69"/>
      <c r="H974" s="68"/>
      <c r="I974" s="68"/>
      <c r="J974" s="70"/>
      <c r="K974" s="68"/>
      <c r="L974" s="68"/>
      <c r="M974" s="71"/>
      <c r="N974" s="69"/>
      <c r="O974" s="69"/>
      <c r="P974" s="69"/>
      <c r="Q974" s="69"/>
      <c r="R974" s="69"/>
      <c r="S974" s="69"/>
      <c r="T974" s="68" t="str">
        <f>IF(IFERROR(VLOOKUP(Members[[#This Row],[Subscriber SSN]],$C$7:T973,18,FALSE), "") = 0, "",IFERROR(VLOOKUP(Members[[#This Row],[Subscriber SSN]],$C$7:T973,18,FALSE), ""))</f>
        <v/>
      </c>
      <c r="U974" s="68" t="str">
        <f>IF(IFERROR(VLOOKUP(Members[[#This Row],[Subscriber SSN]],$C$7:U973,19,FALSE), "") = 0, "",IFERROR(VLOOKUP(Members[[#This Row],[Subscriber SSN]],$C$7:U973,19,FALSE), ""))</f>
        <v/>
      </c>
      <c r="V974" s="69" t="str">
        <f>IF(IFERROR(VLOOKUP(Members[[#This Row],[Subscriber SSN]],$C$7:V973,20,FALSE), "") = 0, "", IFERROR(VLOOKUP(Members[[#This Row],[Subscriber SSN]],$C$7:V973,20,FALSE), ""))</f>
        <v/>
      </c>
      <c r="W974" s="68" t="str">
        <f>IF(IFERROR(VLOOKUP(Members[[#This Row],[Subscriber SSN]],$C$7:W973,21,FALSE), "") = 0, "", IFERROR(VLOOKUP(Members[[#This Row],[Subscriber SSN]],$C$7:W973,21,FALSE), ""))</f>
        <v/>
      </c>
      <c r="X974" s="68" t="str">
        <f>IF(IFERROR(VLOOKUP(Members[[#This Row],[Subscriber SSN]],$C$7:X973,22,FALSE), "") = 0, "", IFERROR(VLOOKUP(Members[[#This Row],[Subscriber SSN]],$C$7:X973,22,FALSE), ""))</f>
        <v/>
      </c>
      <c r="Y974" s="68"/>
      <c r="Z974" s="72"/>
      <c r="AA974" s="69"/>
      <c r="AB974" s="69"/>
      <c r="AC974" s="70"/>
      <c r="AD974" s="110">
        <f t="shared" si="30"/>
        <v>45292</v>
      </c>
      <c r="AE974" s="69"/>
      <c r="AF974" s="69"/>
      <c r="AG974" s="71"/>
      <c r="AH974" s="69"/>
      <c r="AI974" s="69"/>
      <c r="AJ974" s="69"/>
      <c r="AK974" s="69"/>
      <c r="AL974" s="69"/>
      <c r="AM974" s="69"/>
      <c r="AN974" s="69"/>
      <c r="AO974" s="69"/>
      <c r="AP974" s="73"/>
      <c r="AQ974" s="73"/>
      <c r="AR974" s="73"/>
      <c r="AS974" s="73"/>
      <c r="AT974" s="73"/>
      <c r="AU974" s="73"/>
      <c r="AV974" s="73"/>
      <c r="AW974" s="73"/>
      <c r="AX974" s="73"/>
      <c r="AY974" s="73"/>
      <c r="AZ974" s="73"/>
      <c r="BA974" s="73"/>
      <c r="BB974" s="73"/>
      <c r="BC974" s="74"/>
      <c r="BD974" s="222" t="str">
        <f t="shared" si="31"/>
        <v xml:space="preserve"> </v>
      </c>
      <c r="BE974" s="76">
        <f ca="1">Validation!H974</f>
        <v>2</v>
      </c>
      <c r="BF974" t="str">
        <f ca="1">Validation!I974</f>
        <v/>
      </c>
      <c r="BJ974" t="str">
        <f>IF(AND(ISBLANK(Members[[#This Row],[DependentSSN]]),NOT(ISBLANK(Members[[#This Row],[MedicalPolicy]]))), "CoverageLevels", "Waivers")</f>
        <v>Waivers</v>
      </c>
      <c r="BK974" t="str">
        <f>IF(AND(ISBLANK(Members[[#This Row],[DependentSSN]]),NOT(ISBLANK(Members[[#This Row],[Dental Policy]]))), "CoverageLevels", "Waivers")</f>
        <v>Waivers</v>
      </c>
      <c r="BL974" t="str">
        <f>IF(AND(ISBLANK(Members[[#This Row],[DependentSSN]]),NOT(ISBLANK(Members[[#This Row],[VisionPolicy]]))), "CoverageLevels", "Waivers")</f>
        <v>Waivers</v>
      </c>
      <c r="BM974">
        <f t="array" ref="BM974">A973</f>
        <v>0</v>
      </c>
    </row>
    <row r="975" spans="2:65" x14ac:dyDescent="0.25">
      <c r="B975" s="67"/>
      <c r="C975" s="68"/>
      <c r="D975" s="68"/>
      <c r="E975" s="69"/>
      <c r="F975" s="68"/>
      <c r="G975" s="69"/>
      <c r="H975" s="68"/>
      <c r="I975" s="68"/>
      <c r="J975" s="70"/>
      <c r="K975" s="68"/>
      <c r="L975" s="68"/>
      <c r="M975" s="71"/>
      <c r="N975" s="69"/>
      <c r="O975" s="69"/>
      <c r="P975" s="69"/>
      <c r="Q975" s="69"/>
      <c r="R975" s="69"/>
      <c r="S975" s="69"/>
      <c r="T975" s="68" t="str">
        <f>IF(IFERROR(VLOOKUP(Members[[#This Row],[Subscriber SSN]],$C$7:T974,18,FALSE), "") = 0, "",IFERROR(VLOOKUP(Members[[#This Row],[Subscriber SSN]],$C$7:T974,18,FALSE), ""))</f>
        <v/>
      </c>
      <c r="U975" s="68" t="str">
        <f>IF(IFERROR(VLOOKUP(Members[[#This Row],[Subscriber SSN]],$C$7:U974,19,FALSE), "") = 0, "",IFERROR(VLOOKUP(Members[[#This Row],[Subscriber SSN]],$C$7:U974,19,FALSE), ""))</f>
        <v/>
      </c>
      <c r="V975" s="69" t="str">
        <f>IF(IFERROR(VLOOKUP(Members[[#This Row],[Subscriber SSN]],$C$7:V974,20,FALSE), "") = 0, "", IFERROR(VLOOKUP(Members[[#This Row],[Subscriber SSN]],$C$7:V974,20,FALSE), ""))</f>
        <v/>
      </c>
      <c r="W975" s="68" t="str">
        <f>IF(IFERROR(VLOOKUP(Members[[#This Row],[Subscriber SSN]],$C$7:W974,21,FALSE), "") = 0, "", IFERROR(VLOOKUP(Members[[#This Row],[Subscriber SSN]],$C$7:W974,21,FALSE), ""))</f>
        <v/>
      </c>
      <c r="X975" s="68" t="str">
        <f>IF(IFERROR(VLOOKUP(Members[[#This Row],[Subscriber SSN]],$C$7:X974,22,FALSE), "") = 0, "", IFERROR(VLOOKUP(Members[[#This Row],[Subscriber SSN]],$C$7:X974,22,FALSE), ""))</f>
        <v/>
      </c>
      <c r="Y975" s="68"/>
      <c r="Z975" s="72"/>
      <c r="AA975" s="69"/>
      <c r="AB975" s="69"/>
      <c r="AC975" s="70"/>
      <c r="AD975" s="110">
        <f t="shared" si="30"/>
        <v>45292</v>
      </c>
      <c r="AE975" s="69"/>
      <c r="AF975" s="69"/>
      <c r="AG975" s="71"/>
      <c r="AH975" s="69"/>
      <c r="AI975" s="69"/>
      <c r="AJ975" s="69"/>
      <c r="AK975" s="69"/>
      <c r="AL975" s="69"/>
      <c r="AM975" s="69"/>
      <c r="AN975" s="69"/>
      <c r="AO975" s="69"/>
      <c r="AP975" s="73"/>
      <c r="AQ975" s="73"/>
      <c r="AR975" s="73"/>
      <c r="AS975" s="73"/>
      <c r="AT975" s="73"/>
      <c r="AU975" s="73"/>
      <c r="AV975" s="73"/>
      <c r="AW975" s="73"/>
      <c r="AX975" s="73"/>
      <c r="AY975" s="73"/>
      <c r="AZ975" s="73"/>
      <c r="BA975" s="73"/>
      <c r="BB975" s="73"/>
      <c r="BC975" s="74"/>
      <c r="BD975" s="222" t="str">
        <f t="shared" si="31"/>
        <v xml:space="preserve"> </v>
      </c>
      <c r="BE975" s="76">
        <f ca="1">Validation!H975</f>
        <v>2</v>
      </c>
      <c r="BF975" t="str">
        <f ca="1">Validation!I975</f>
        <v/>
      </c>
      <c r="BJ975" t="str">
        <f>IF(AND(ISBLANK(Members[[#This Row],[DependentSSN]]),NOT(ISBLANK(Members[[#This Row],[MedicalPolicy]]))), "CoverageLevels", "Waivers")</f>
        <v>Waivers</v>
      </c>
      <c r="BK975" t="str">
        <f>IF(AND(ISBLANK(Members[[#This Row],[DependentSSN]]),NOT(ISBLANK(Members[[#This Row],[Dental Policy]]))), "CoverageLevels", "Waivers")</f>
        <v>Waivers</v>
      </c>
      <c r="BL975" t="str">
        <f>IF(AND(ISBLANK(Members[[#This Row],[DependentSSN]]),NOT(ISBLANK(Members[[#This Row],[VisionPolicy]]))), "CoverageLevels", "Waivers")</f>
        <v>Waivers</v>
      </c>
      <c r="BM975">
        <f t="array" ref="BM975">A974</f>
        <v>0</v>
      </c>
    </row>
    <row r="976" spans="2:65" x14ac:dyDescent="0.25">
      <c r="B976" s="67"/>
      <c r="C976" s="68"/>
      <c r="D976" s="68"/>
      <c r="E976" s="69"/>
      <c r="F976" s="68"/>
      <c r="G976" s="69"/>
      <c r="H976" s="68"/>
      <c r="I976" s="68"/>
      <c r="J976" s="70"/>
      <c r="K976" s="68"/>
      <c r="L976" s="68"/>
      <c r="M976" s="71"/>
      <c r="N976" s="69"/>
      <c r="O976" s="69"/>
      <c r="P976" s="69"/>
      <c r="Q976" s="69"/>
      <c r="R976" s="69"/>
      <c r="S976" s="69"/>
      <c r="T976" s="68" t="str">
        <f>IF(IFERROR(VLOOKUP(Members[[#This Row],[Subscriber SSN]],$C$7:T975,18,FALSE), "") = 0, "",IFERROR(VLOOKUP(Members[[#This Row],[Subscriber SSN]],$C$7:T975,18,FALSE), ""))</f>
        <v/>
      </c>
      <c r="U976" s="68" t="str">
        <f>IF(IFERROR(VLOOKUP(Members[[#This Row],[Subscriber SSN]],$C$7:U975,19,FALSE), "") = 0, "",IFERROR(VLOOKUP(Members[[#This Row],[Subscriber SSN]],$C$7:U975,19,FALSE), ""))</f>
        <v/>
      </c>
      <c r="V976" s="69" t="str">
        <f>IF(IFERROR(VLOOKUP(Members[[#This Row],[Subscriber SSN]],$C$7:V975,20,FALSE), "") = 0, "", IFERROR(VLOOKUP(Members[[#This Row],[Subscriber SSN]],$C$7:V975,20,FALSE), ""))</f>
        <v/>
      </c>
      <c r="W976" s="68" t="str">
        <f>IF(IFERROR(VLOOKUP(Members[[#This Row],[Subscriber SSN]],$C$7:W975,21,FALSE), "") = 0, "", IFERROR(VLOOKUP(Members[[#This Row],[Subscriber SSN]],$C$7:W975,21,FALSE), ""))</f>
        <v/>
      </c>
      <c r="X976" s="68" t="str">
        <f>IF(IFERROR(VLOOKUP(Members[[#This Row],[Subscriber SSN]],$C$7:X975,22,FALSE), "") = 0, "", IFERROR(VLOOKUP(Members[[#This Row],[Subscriber SSN]],$C$7:X975,22,FALSE), ""))</f>
        <v/>
      </c>
      <c r="Y976" s="68"/>
      <c r="Z976" s="72"/>
      <c r="AA976" s="69"/>
      <c r="AB976" s="69"/>
      <c r="AC976" s="70"/>
      <c r="AD976" s="110">
        <f t="shared" si="30"/>
        <v>45292</v>
      </c>
      <c r="AE976" s="69"/>
      <c r="AF976" s="69"/>
      <c r="AG976" s="71"/>
      <c r="AH976" s="69"/>
      <c r="AI976" s="69"/>
      <c r="AJ976" s="69"/>
      <c r="AK976" s="69"/>
      <c r="AL976" s="69"/>
      <c r="AM976" s="69"/>
      <c r="AN976" s="69"/>
      <c r="AO976" s="69"/>
      <c r="AP976" s="73"/>
      <c r="AQ976" s="73"/>
      <c r="AR976" s="73"/>
      <c r="AS976" s="73"/>
      <c r="AT976" s="73"/>
      <c r="AU976" s="73"/>
      <c r="AV976" s="73"/>
      <c r="AW976" s="73"/>
      <c r="AX976" s="73"/>
      <c r="AY976" s="73"/>
      <c r="AZ976" s="73"/>
      <c r="BA976" s="73"/>
      <c r="BB976" s="73"/>
      <c r="BC976" s="74"/>
      <c r="BD976" s="222" t="str">
        <f t="shared" si="31"/>
        <v xml:space="preserve"> </v>
      </c>
      <c r="BE976" s="76">
        <f ca="1">Validation!H976</f>
        <v>2</v>
      </c>
      <c r="BF976" t="str">
        <f ca="1">Validation!I976</f>
        <v/>
      </c>
      <c r="BJ976" t="str">
        <f>IF(AND(ISBLANK(Members[[#This Row],[DependentSSN]]),NOT(ISBLANK(Members[[#This Row],[MedicalPolicy]]))), "CoverageLevels", "Waivers")</f>
        <v>Waivers</v>
      </c>
      <c r="BK976" t="str">
        <f>IF(AND(ISBLANK(Members[[#This Row],[DependentSSN]]),NOT(ISBLANK(Members[[#This Row],[Dental Policy]]))), "CoverageLevels", "Waivers")</f>
        <v>Waivers</v>
      </c>
      <c r="BL976" t="str">
        <f>IF(AND(ISBLANK(Members[[#This Row],[DependentSSN]]),NOT(ISBLANK(Members[[#This Row],[VisionPolicy]]))), "CoverageLevels", "Waivers")</f>
        <v>Waivers</v>
      </c>
      <c r="BM976">
        <f t="array" ref="BM976">A975</f>
        <v>0</v>
      </c>
    </row>
    <row r="977" spans="2:65" x14ac:dyDescent="0.25">
      <c r="B977" s="67"/>
      <c r="C977" s="68"/>
      <c r="D977" s="68"/>
      <c r="E977" s="69"/>
      <c r="F977" s="68"/>
      <c r="G977" s="69"/>
      <c r="H977" s="68"/>
      <c r="I977" s="68"/>
      <c r="J977" s="70"/>
      <c r="K977" s="68"/>
      <c r="L977" s="68"/>
      <c r="M977" s="71"/>
      <c r="N977" s="69"/>
      <c r="O977" s="69"/>
      <c r="P977" s="69"/>
      <c r="Q977" s="69"/>
      <c r="R977" s="69"/>
      <c r="S977" s="69"/>
      <c r="T977" s="68" t="str">
        <f>IF(IFERROR(VLOOKUP(Members[[#This Row],[Subscriber SSN]],$C$7:T976,18,FALSE), "") = 0, "",IFERROR(VLOOKUP(Members[[#This Row],[Subscriber SSN]],$C$7:T976,18,FALSE), ""))</f>
        <v/>
      </c>
      <c r="U977" s="68" t="str">
        <f>IF(IFERROR(VLOOKUP(Members[[#This Row],[Subscriber SSN]],$C$7:U976,19,FALSE), "") = 0, "",IFERROR(VLOOKUP(Members[[#This Row],[Subscriber SSN]],$C$7:U976,19,FALSE), ""))</f>
        <v/>
      </c>
      <c r="V977" s="69" t="str">
        <f>IF(IFERROR(VLOOKUP(Members[[#This Row],[Subscriber SSN]],$C$7:V976,20,FALSE), "") = 0, "", IFERROR(VLOOKUP(Members[[#This Row],[Subscriber SSN]],$C$7:V976,20,FALSE), ""))</f>
        <v/>
      </c>
      <c r="W977" s="68" t="str">
        <f>IF(IFERROR(VLOOKUP(Members[[#This Row],[Subscriber SSN]],$C$7:W976,21,FALSE), "") = 0, "", IFERROR(VLOOKUP(Members[[#This Row],[Subscriber SSN]],$C$7:W976,21,FALSE), ""))</f>
        <v/>
      </c>
      <c r="X977" s="68" t="str">
        <f>IF(IFERROR(VLOOKUP(Members[[#This Row],[Subscriber SSN]],$C$7:X976,22,FALSE), "") = 0, "", IFERROR(VLOOKUP(Members[[#This Row],[Subscriber SSN]],$C$7:X976,22,FALSE), ""))</f>
        <v/>
      </c>
      <c r="Y977" s="68"/>
      <c r="Z977" s="72"/>
      <c r="AA977" s="69"/>
      <c r="AB977" s="69"/>
      <c r="AC977" s="70"/>
      <c r="AD977" s="110">
        <f t="shared" si="30"/>
        <v>45292</v>
      </c>
      <c r="AE977" s="69"/>
      <c r="AF977" s="69"/>
      <c r="AG977" s="71"/>
      <c r="AH977" s="69"/>
      <c r="AI977" s="69"/>
      <c r="AJ977" s="69"/>
      <c r="AK977" s="69"/>
      <c r="AL977" s="69"/>
      <c r="AM977" s="69"/>
      <c r="AN977" s="69"/>
      <c r="AO977" s="69"/>
      <c r="AP977" s="73"/>
      <c r="AQ977" s="73"/>
      <c r="AR977" s="73"/>
      <c r="AS977" s="73"/>
      <c r="AT977" s="73"/>
      <c r="AU977" s="73"/>
      <c r="AV977" s="73"/>
      <c r="AW977" s="73"/>
      <c r="AX977" s="73"/>
      <c r="AY977" s="73"/>
      <c r="AZ977" s="73"/>
      <c r="BA977" s="73"/>
      <c r="BB977" s="73"/>
      <c r="BC977" s="74"/>
      <c r="BD977" s="222" t="str">
        <f t="shared" si="31"/>
        <v xml:space="preserve"> </v>
      </c>
      <c r="BE977" s="76">
        <f ca="1">Validation!H977</f>
        <v>2</v>
      </c>
      <c r="BF977" t="str">
        <f ca="1">Validation!I977</f>
        <v/>
      </c>
      <c r="BJ977" t="str">
        <f>IF(AND(ISBLANK(Members[[#This Row],[DependentSSN]]),NOT(ISBLANK(Members[[#This Row],[MedicalPolicy]]))), "CoverageLevels", "Waivers")</f>
        <v>Waivers</v>
      </c>
      <c r="BK977" t="str">
        <f>IF(AND(ISBLANK(Members[[#This Row],[DependentSSN]]),NOT(ISBLANK(Members[[#This Row],[Dental Policy]]))), "CoverageLevels", "Waivers")</f>
        <v>Waivers</v>
      </c>
      <c r="BL977" t="str">
        <f>IF(AND(ISBLANK(Members[[#This Row],[DependentSSN]]),NOT(ISBLANK(Members[[#This Row],[VisionPolicy]]))), "CoverageLevels", "Waivers")</f>
        <v>Waivers</v>
      </c>
      <c r="BM977">
        <f t="array" ref="BM977">A976</f>
        <v>0</v>
      </c>
    </row>
    <row r="978" spans="2:65" x14ac:dyDescent="0.25">
      <c r="B978" s="67"/>
      <c r="C978" s="68"/>
      <c r="D978" s="68"/>
      <c r="E978" s="69"/>
      <c r="F978" s="68"/>
      <c r="G978" s="69"/>
      <c r="H978" s="68"/>
      <c r="I978" s="68"/>
      <c r="J978" s="70"/>
      <c r="K978" s="68"/>
      <c r="L978" s="68"/>
      <c r="M978" s="71"/>
      <c r="N978" s="69"/>
      <c r="O978" s="69"/>
      <c r="P978" s="69"/>
      <c r="Q978" s="69"/>
      <c r="R978" s="69"/>
      <c r="S978" s="69"/>
      <c r="T978" s="68" t="str">
        <f>IF(IFERROR(VLOOKUP(Members[[#This Row],[Subscriber SSN]],$C$7:T977,18,FALSE), "") = 0, "",IFERROR(VLOOKUP(Members[[#This Row],[Subscriber SSN]],$C$7:T977,18,FALSE), ""))</f>
        <v/>
      </c>
      <c r="U978" s="68" t="str">
        <f>IF(IFERROR(VLOOKUP(Members[[#This Row],[Subscriber SSN]],$C$7:U977,19,FALSE), "") = 0, "",IFERROR(VLOOKUP(Members[[#This Row],[Subscriber SSN]],$C$7:U977,19,FALSE), ""))</f>
        <v/>
      </c>
      <c r="V978" s="69" t="str">
        <f>IF(IFERROR(VLOOKUP(Members[[#This Row],[Subscriber SSN]],$C$7:V977,20,FALSE), "") = 0, "", IFERROR(VLOOKUP(Members[[#This Row],[Subscriber SSN]],$C$7:V977,20,FALSE), ""))</f>
        <v/>
      </c>
      <c r="W978" s="68" t="str">
        <f>IF(IFERROR(VLOOKUP(Members[[#This Row],[Subscriber SSN]],$C$7:W977,21,FALSE), "") = 0, "", IFERROR(VLOOKUP(Members[[#This Row],[Subscriber SSN]],$C$7:W977,21,FALSE), ""))</f>
        <v/>
      </c>
      <c r="X978" s="68" t="str">
        <f>IF(IFERROR(VLOOKUP(Members[[#This Row],[Subscriber SSN]],$C$7:X977,22,FALSE), "") = 0, "", IFERROR(VLOOKUP(Members[[#This Row],[Subscriber SSN]],$C$7:X977,22,FALSE), ""))</f>
        <v/>
      </c>
      <c r="Y978" s="68"/>
      <c r="Z978" s="72"/>
      <c r="AA978" s="69"/>
      <c r="AB978" s="69"/>
      <c r="AC978" s="70"/>
      <c r="AD978" s="110">
        <f t="shared" si="30"/>
        <v>45292</v>
      </c>
      <c r="AE978" s="69"/>
      <c r="AF978" s="69"/>
      <c r="AG978" s="71"/>
      <c r="AH978" s="69"/>
      <c r="AI978" s="69"/>
      <c r="AJ978" s="69"/>
      <c r="AK978" s="69"/>
      <c r="AL978" s="69"/>
      <c r="AM978" s="69"/>
      <c r="AN978" s="69"/>
      <c r="AO978" s="69"/>
      <c r="AP978" s="73"/>
      <c r="AQ978" s="73"/>
      <c r="AR978" s="73"/>
      <c r="AS978" s="73"/>
      <c r="AT978" s="73"/>
      <c r="AU978" s="73"/>
      <c r="AV978" s="73"/>
      <c r="AW978" s="73"/>
      <c r="AX978" s="73"/>
      <c r="AY978" s="73"/>
      <c r="AZ978" s="73"/>
      <c r="BA978" s="73"/>
      <c r="BB978" s="73"/>
      <c r="BC978" s="74"/>
      <c r="BD978" s="222" t="str">
        <f t="shared" si="31"/>
        <v xml:space="preserve"> </v>
      </c>
      <c r="BE978" s="76">
        <f ca="1">Validation!H978</f>
        <v>2</v>
      </c>
      <c r="BF978" t="str">
        <f ca="1">Validation!I978</f>
        <v/>
      </c>
      <c r="BJ978" t="str">
        <f>IF(AND(ISBLANK(Members[[#This Row],[DependentSSN]]),NOT(ISBLANK(Members[[#This Row],[MedicalPolicy]]))), "CoverageLevels", "Waivers")</f>
        <v>Waivers</v>
      </c>
      <c r="BK978" t="str">
        <f>IF(AND(ISBLANK(Members[[#This Row],[DependentSSN]]),NOT(ISBLANK(Members[[#This Row],[Dental Policy]]))), "CoverageLevels", "Waivers")</f>
        <v>Waivers</v>
      </c>
      <c r="BL978" t="str">
        <f>IF(AND(ISBLANK(Members[[#This Row],[DependentSSN]]),NOT(ISBLANK(Members[[#This Row],[VisionPolicy]]))), "CoverageLevels", "Waivers")</f>
        <v>Waivers</v>
      </c>
      <c r="BM978">
        <f t="array" ref="BM978">A977</f>
        <v>0</v>
      </c>
    </row>
    <row r="979" spans="2:65" x14ac:dyDescent="0.25">
      <c r="B979" s="67"/>
      <c r="C979" s="68"/>
      <c r="D979" s="68"/>
      <c r="E979" s="69"/>
      <c r="F979" s="68"/>
      <c r="G979" s="69"/>
      <c r="H979" s="68"/>
      <c r="I979" s="68"/>
      <c r="J979" s="70"/>
      <c r="K979" s="68"/>
      <c r="L979" s="68"/>
      <c r="M979" s="71"/>
      <c r="N979" s="69"/>
      <c r="O979" s="69"/>
      <c r="P979" s="69"/>
      <c r="Q979" s="69"/>
      <c r="R979" s="69"/>
      <c r="S979" s="69"/>
      <c r="T979" s="68" t="str">
        <f>IF(IFERROR(VLOOKUP(Members[[#This Row],[Subscriber SSN]],$C$7:T978,18,FALSE), "") = 0, "",IFERROR(VLOOKUP(Members[[#This Row],[Subscriber SSN]],$C$7:T978,18,FALSE), ""))</f>
        <v/>
      </c>
      <c r="U979" s="68" t="str">
        <f>IF(IFERROR(VLOOKUP(Members[[#This Row],[Subscriber SSN]],$C$7:U978,19,FALSE), "") = 0, "",IFERROR(VLOOKUP(Members[[#This Row],[Subscriber SSN]],$C$7:U978,19,FALSE), ""))</f>
        <v/>
      </c>
      <c r="V979" s="69" t="str">
        <f>IF(IFERROR(VLOOKUP(Members[[#This Row],[Subscriber SSN]],$C$7:V978,20,FALSE), "") = 0, "", IFERROR(VLOOKUP(Members[[#This Row],[Subscriber SSN]],$C$7:V978,20,FALSE), ""))</f>
        <v/>
      </c>
      <c r="W979" s="68" t="str">
        <f>IF(IFERROR(VLOOKUP(Members[[#This Row],[Subscriber SSN]],$C$7:W978,21,FALSE), "") = 0, "", IFERROR(VLOOKUP(Members[[#This Row],[Subscriber SSN]],$C$7:W978,21,FALSE), ""))</f>
        <v/>
      </c>
      <c r="X979" s="68" t="str">
        <f>IF(IFERROR(VLOOKUP(Members[[#This Row],[Subscriber SSN]],$C$7:X978,22,FALSE), "") = 0, "", IFERROR(VLOOKUP(Members[[#This Row],[Subscriber SSN]],$C$7:X978,22,FALSE), ""))</f>
        <v/>
      </c>
      <c r="Y979" s="68"/>
      <c r="Z979" s="72"/>
      <c r="AA979" s="69"/>
      <c r="AB979" s="69"/>
      <c r="AC979" s="70"/>
      <c r="AD979" s="110">
        <f t="shared" si="30"/>
        <v>45292</v>
      </c>
      <c r="AE979" s="69"/>
      <c r="AF979" s="69"/>
      <c r="AG979" s="71"/>
      <c r="AH979" s="69"/>
      <c r="AI979" s="69"/>
      <c r="AJ979" s="69"/>
      <c r="AK979" s="69"/>
      <c r="AL979" s="69"/>
      <c r="AM979" s="69"/>
      <c r="AN979" s="69"/>
      <c r="AO979" s="69"/>
      <c r="AP979" s="73"/>
      <c r="AQ979" s="73"/>
      <c r="AR979" s="73"/>
      <c r="AS979" s="73"/>
      <c r="AT979" s="73"/>
      <c r="AU979" s="73"/>
      <c r="AV979" s="73"/>
      <c r="AW979" s="73"/>
      <c r="AX979" s="73"/>
      <c r="AY979" s="73"/>
      <c r="AZ979" s="73"/>
      <c r="BA979" s="73"/>
      <c r="BB979" s="73"/>
      <c r="BC979" s="74"/>
      <c r="BD979" s="222" t="str">
        <f t="shared" si="31"/>
        <v xml:space="preserve"> </v>
      </c>
      <c r="BE979" s="76">
        <f ca="1">Validation!H979</f>
        <v>2</v>
      </c>
      <c r="BF979" t="str">
        <f ca="1">Validation!I979</f>
        <v/>
      </c>
      <c r="BJ979" t="str">
        <f>IF(AND(ISBLANK(Members[[#This Row],[DependentSSN]]),NOT(ISBLANK(Members[[#This Row],[MedicalPolicy]]))), "CoverageLevels", "Waivers")</f>
        <v>Waivers</v>
      </c>
      <c r="BK979" t="str">
        <f>IF(AND(ISBLANK(Members[[#This Row],[DependentSSN]]),NOT(ISBLANK(Members[[#This Row],[Dental Policy]]))), "CoverageLevels", "Waivers")</f>
        <v>Waivers</v>
      </c>
      <c r="BL979" t="str">
        <f>IF(AND(ISBLANK(Members[[#This Row],[DependentSSN]]),NOT(ISBLANK(Members[[#This Row],[VisionPolicy]]))), "CoverageLevels", "Waivers")</f>
        <v>Waivers</v>
      </c>
      <c r="BM979">
        <f t="array" ref="BM979">A978</f>
        <v>0</v>
      </c>
    </row>
    <row r="980" spans="2:65" x14ac:dyDescent="0.25">
      <c r="B980" s="67"/>
      <c r="C980" s="68"/>
      <c r="D980" s="68"/>
      <c r="E980" s="69"/>
      <c r="F980" s="68"/>
      <c r="G980" s="69"/>
      <c r="H980" s="68"/>
      <c r="I980" s="68"/>
      <c r="J980" s="70"/>
      <c r="K980" s="68"/>
      <c r="L980" s="68"/>
      <c r="M980" s="71"/>
      <c r="N980" s="69"/>
      <c r="O980" s="69"/>
      <c r="P980" s="69"/>
      <c r="Q980" s="69"/>
      <c r="R980" s="69"/>
      <c r="S980" s="69"/>
      <c r="T980" s="68" t="str">
        <f>IF(IFERROR(VLOOKUP(Members[[#This Row],[Subscriber SSN]],$C$7:T979,18,FALSE), "") = 0, "",IFERROR(VLOOKUP(Members[[#This Row],[Subscriber SSN]],$C$7:T979,18,FALSE), ""))</f>
        <v/>
      </c>
      <c r="U980" s="68" t="str">
        <f>IF(IFERROR(VLOOKUP(Members[[#This Row],[Subscriber SSN]],$C$7:U979,19,FALSE), "") = 0, "",IFERROR(VLOOKUP(Members[[#This Row],[Subscriber SSN]],$C$7:U979,19,FALSE), ""))</f>
        <v/>
      </c>
      <c r="V980" s="69" t="str">
        <f>IF(IFERROR(VLOOKUP(Members[[#This Row],[Subscriber SSN]],$C$7:V979,20,FALSE), "") = 0, "", IFERROR(VLOOKUP(Members[[#This Row],[Subscriber SSN]],$C$7:V979,20,FALSE), ""))</f>
        <v/>
      </c>
      <c r="W980" s="68" t="str">
        <f>IF(IFERROR(VLOOKUP(Members[[#This Row],[Subscriber SSN]],$C$7:W979,21,FALSE), "") = 0, "", IFERROR(VLOOKUP(Members[[#This Row],[Subscriber SSN]],$C$7:W979,21,FALSE), ""))</f>
        <v/>
      </c>
      <c r="X980" s="68" t="str">
        <f>IF(IFERROR(VLOOKUP(Members[[#This Row],[Subscriber SSN]],$C$7:X979,22,FALSE), "") = 0, "", IFERROR(VLOOKUP(Members[[#This Row],[Subscriber SSN]],$C$7:X979,22,FALSE), ""))</f>
        <v/>
      </c>
      <c r="Y980" s="68"/>
      <c r="Z980" s="72"/>
      <c r="AA980" s="69"/>
      <c r="AB980" s="69"/>
      <c r="AC980" s="70"/>
      <c r="AD980" s="110">
        <f t="shared" si="30"/>
        <v>45292</v>
      </c>
      <c r="AE980" s="69"/>
      <c r="AF980" s="69"/>
      <c r="AG980" s="71"/>
      <c r="AH980" s="69"/>
      <c r="AI980" s="69"/>
      <c r="AJ980" s="69"/>
      <c r="AK980" s="69"/>
      <c r="AL980" s="69"/>
      <c r="AM980" s="69"/>
      <c r="AN980" s="69"/>
      <c r="AO980" s="69"/>
      <c r="AP980" s="73"/>
      <c r="AQ980" s="73"/>
      <c r="AR980" s="73"/>
      <c r="AS980" s="73"/>
      <c r="AT980" s="73"/>
      <c r="AU980" s="73"/>
      <c r="AV980" s="73"/>
      <c r="AW980" s="73"/>
      <c r="AX980" s="73"/>
      <c r="AY980" s="73"/>
      <c r="AZ980" s="73"/>
      <c r="BA980" s="73"/>
      <c r="BB980" s="73"/>
      <c r="BC980" s="74"/>
      <c r="BD980" s="222" t="str">
        <f t="shared" si="31"/>
        <v xml:space="preserve"> </v>
      </c>
      <c r="BE980" s="76">
        <f ca="1">Validation!H980</f>
        <v>2</v>
      </c>
      <c r="BF980" t="str">
        <f ca="1">Validation!I980</f>
        <v/>
      </c>
      <c r="BJ980" t="str">
        <f>IF(AND(ISBLANK(Members[[#This Row],[DependentSSN]]),NOT(ISBLANK(Members[[#This Row],[MedicalPolicy]]))), "CoverageLevels", "Waivers")</f>
        <v>Waivers</v>
      </c>
      <c r="BK980" t="str">
        <f>IF(AND(ISBLANK(Members[[#This Row],[DependentSSN]]),NOT(ISBLANK(Members[[#This Row],[Dental Policy]]))), "CoverageLevels", "Waivers")</f>
        <v>Waivers</v>
      </c>
      <c r="BL980" t="str">
        <f>IF(AND(ISBLANK(Members[[#This Row],[DependentSSN]]),NOT(ISBLANK(Members[[#This Row],[VisionPolicy]]))), "CoverageLevels", "Waivers")</f>
        <v>Waivers</v>
      </c>
      <c r="BM980">
        <f t="array" ref="BM980">A979</f>
        <v>0</v>
      </c>
    </row>
    <row r="981" spans="2:65" x14ac:dyDescent="0.25">
      <c r="B981" s="67"/>
      <c r="C981" s="68"/>
      <c r="D981" s="68"/>
      <c r="E981" s="69"/>
      <c r="F981" s="68"/>
      <c r="G981" s="69"/>
      <c r="H981" s="68"/>
      <c r="I981" s="68"/>
      <c r="J981" s="70"/>
      <c r="K981" s="68"/>
      <c r="L981" s="68"/>
      <c r="M981" s="71"/>
      <c r="N981" s="69"/>
      <c r="O981" s="69"/>
      <c r="P981" s="69"/>
      <c r="Q981" s="69"/>
      <c r="R981" s="69"/>
      <c r="S981" s="69"/>
      <c r="T981" s="68" t="str">
        <f>IF(IFERROR(VLOOKUP(Members[[#This Row],[Subscriber SSN]],$C$7:T980,18,FALSE), "") = 0, "",IFERROR(VLOOKUP(Members[[#This Row],[Subscriber SSN]],$C$7:T980,18,FALSE), ""))</f>
        <v/>
      </c>
      <c r="U981" s="68" t="str">
        <f>IF(IFERROR(VLOOKUP(Members[[#This Row],[Subscriber SSN]],$C$7:U980,19,FALSE), "") = 0, "",IFERROR(VLOOKUP(Members[[#This Row],[Subscriber SSN]],$C$7:U980,19,FALSE), ""))</f>
        <v/>
      </c>
      <c r="V981" s="69" t="str">
        <f>IF(IFERROR(VLOOKUP(Members[[#This Row],[Subscriber SSN]],$C$7:V980,20,FALSE), "") = 0, "", IFERROR(VLOOKUP(Members[[#This Row],[Subscriber SSN]],$C$7:V980,20,FALSE), ""))</f>
        <v/>
      </c>
      <c r="W981" s="68" t="str">
        <f>IF(IFERROR(VLOOKUP(Members[[#This Row],[Subscriber SSN]],$C$7:W980,21,FALSE), "") = 0, "", IFERROR(VLOOKUP(Members[[#This Row],[Subscriber SSN]],$C$7:W980,21,FALSE), ""))</f>
        <v/>
      </c>
      <c r="X981" s="68" t="str">
        <f>IF(IFERROR(VLOOKUP(Members[[#This Row],[Subscriber SSN]],$C$7:X980,22,FALSE), "") = 0, "", IFERROR(VLOOKUP(Members[[#This Row],[Subscriber SSN]],$C$7:X980,22,FALSE), ""))</f>
        <v/>
      </c>
      <c r="Y981" s="68"/>
      <c r="Z981" s="72"/>
      <c r="AA981" s="69"/>
      <c r="AB981" s="69"/>
      <c r="AC981" s="70"/>
      <c r="AD981" s="110">
        <f t="shared" si="30"/>
        <v>45292</v>
      </c>
      <c r="AE981" s="69"/>
      <c r="AF981" s="69"/>
      <c r="AG981" s="71"/>
      <c r="AH981" s="69"/>
      <c r="AI981" s="69"/>
      <c r="AJ981" s="69"/>
      <c r="AK981" s="69"/>
      <c r="AL981" s="69"/>
      <c r="AM981" s="69"/>
      <c r="AN981" s="69"/>
      <c r="AO981" s="69"/>
      <c r="AP981" s="73"/>
      <c r="AQ981" s="73"/>
      <c r="AR981" s="73"/>
      <c r="AS981" s="73"/>
      <c r="AT981" s="73"/>
      <c r="AU981" s="73"/>
      <c r="AV981" s="73"/>
      <c r="AW981" s="73"/>
      <c r="AX981" s="73"/>
      <c r="AY981" s="73"/>
      <c r="AZ981" s="73"/>
      <c r="BA981" s="73"/>
      <c r="BB981" s="73"/>
      <c r="BC981" s="74"/>
      <c r="BD981" s="222" t="str">
        <f t="shared" si="31"/>
        <v xml:space="preserve"> </v>
      </c>
      <c r="BE981" s="76">
        <f ca="1">Validation!H981</f>
        <v>2</v>
      </c>
      <c r="BF981" t="str">
        <f ca="1">Validation!I981</f>
        <v/>
      </c>
      <c r="BJ981" t="str">
        <f>IF(AND(ISBLANK(Members[[#This Row],[DependentSSN]]),NOT(ISBLANK(Members[[#This Row],[MedicalPolicy]]))), "CoverageLevels", "Waivers")</f>
        <v>Waivers</v>
      </c>
      <c r="BK981" t="str">
        <f>IF(AND(ISBLANK(Members[[#This Row],[DependentSSN]]),NOT(ISBLANK(Members[[#This Row],[Dental Policy]]))), "CoverageLevels", "Waivers")</f>
        <v>Waivers</v>
      </c>
      <c r="BL981" t="str">
        <f>IF(AND(ISBLANK(Members[[#This Row],[DependentSSN]]),NOT(ISBLANK(Members[[#This Row],[VisionPolicy]]))), "CoverageLevels", "Waivers")</f>
        <v>Waivers</v>
      </c>
      <c r="BM981">
        <f t="array" ref="BM981">A980</f>
        <v>0</v>
      </c>
    </row>
    <row r="982" spans="2:65" x14ac:dyDescent="0.25">
      <c r="B982" s="67"/>
      <c r="C982" s="68"/>
      <c r="D982" s="68"/>
      <c r="E982" s="69"/>
      <c r="F982" s="68"/>
      <c r="G982" s="69"/>
      <c r="H982" s="68"/>
      <c r="I982" s="68"/>
      <c r="J982" s="70"/>
      <c r="K982" s="68"/>
      <c r="L982" s="68"/>
      <c r="M982" s="71"/>
      <c r="N982" s="69"/>
      <c r="O982" s="69"/>
      <c r="P982" s="69"/>
      <c r="Q982" s="69"/>
      <c r="R982" s="69"/>
      <c r="S982" s="69"/>
      <c r="T982" s="68" t="str">
        <f>IF(IFERROR(VLOOKUP(Members[[#This Row],[Subscriber SSN]],$C$7:T981,18,FALSE), "") = 0, "",IFERROR(VLOOKUP(Members[[#This Row],[Subscriber SSN]],$C$7:T981,18,FALSE), ""))</f>
        <v/>
      </c>
      <c r="U982" s="68" t="str">
        <f>IF(IFERROR(VLOOKUP(Members[[#This Row],[Subscriber SSN]],$C$7:U981,19,FALSE), "") = 0, "",IFERROR(VLOOKUP(Members[[#This Row],[Subscriber SSN]],$C$7:U981,19,FALSE), ""))</f>
        <v/>
      </c>
      <c r="V982" s="69" t="str">
        <f>IF(IFERROR(VLOOKUP(Members[[#This Row],[Subscriber SSN]],$C$7:V981,20,FALSE), "") = 0, "", IFERROR(VLOOKUP(Members[[#This Row],[Subscriber SSN]],$C$7:V981,20,FALSE), ""))</f>
        <v/>
      </c>
      <c r="W982" s="68" t="str">
        <f>IF(IFERROR(VLOOKUP(Members[[#This Row],[Subscriber SSN]],$C$7:W981,21,FALSE), "") = 0, "", IFERROR(VLOOKUP(Members[[#This Row],[Subscriber SSN]],$C$7:W981,21,FALSE), ""))</f>
        <v/>
      </c>
      <c r="X982" s="68" t="str">
        <f>IF(IFERROR(VLOOKUP(Members[[#This Row],[Subscriber SSN]],$C$7:X981,22,FALSE), "") = 0, "", IFERROR(VLOOKUP(Members[[#This Row],[Subscriber SSN]],$C$7:X981,22,FALSE), ""))</f>
        <v/>
      </c>
      <c r="Y982" s="68"/>
      <c r="Z982" s="72"/>
      <c r="AA982" s="69"/>
      <c r="AB982" s="69"/>
      <c r="AC982" s="70"/>
      <c r="AD982" s="110">
        <f t="shared" si="30"/>
        <v>45292</v>
      </c>
      <c r="AE982" s="69"/>
      <c r="AF982" s="69"/>
      <c r="AG982" s="71"/>
      <c r="AH982" s="69"/>
      <c r="AI982" s="69"/>
      <c r="AJ982" s="69"/>
      <c r="AK982" s="69"/>
      <c r="AL982" s="69"/>
      <c r="AM982" s="69"/>
      <c r="AN982" s="69"/>
      <c r="AO982" s="69"/>
      <c r="AP982" s="73"/>
      <c r="AQ982" s="73"/>
      <c r="AR982" s="73"/>
      <c r="AS982" s="73"/>
      <c r="AT982" s="73"/>
      <c r="AU982" s="73"/>
      <c r="AV982" s="73"/>
      <c r="AW982" s="73"/>
      <c r="AX982" s="73"/>
      <c r="AY982" s="73"/>
      <c r="AZ982" s="73"/>
      <c r="BA982" s="73"/>
      <c r="BB982" s="73"/>
      <c r="BC982" s="74"/>
      <c r="BD982" s="222" t="str">
        <f t="shared" si="31"/>
        <v xml:space="preserve"> </v>
      </c>
      <c r="BE982" s="76">
        <f ca="1">Validation!H982</f>
        <v>2</v>
      </c>
      <c r="BF982" t="str">
        <f ca="1">Validation!I982</f>
        <v/>
      </c>
      <c r="BJ982" t="str">
        <f>IF(AND(ISBLANK(Members[[#This Row],[DependentSSN]]),NOT(ISBLANK(Members[[#This Row],[MedicalPolicy]]))), "CoverageLevels", "Waivers")</f>
        <v>Waivers</v>
      </c>
      <c r="BK982" t="str">
        <f>IF(AND(ISBLANK(Members[[#This Row],[DependentSSN]]),NOT(ISBLANK(Members[[#This Row],[Dental Policy]]))), "CoverageLevels", "Waivers")</f>
        <v>Waivers</v>
      </c>
      <c r="BL982" t="str">
        <f>IF(AND(ISBLANK(Members[[#This Row],[DependentSSN]]),NOT(ISBLANK(Members[[#This Row],[VisionPolicy]]))), "CoverageLevels", "Waivers")</f>
        <v>Waivers</v>
      </c>
      <c r="BM982">
        <f t="array" ref="BM982">A981</f>
        <v>0</v>
      </c>
    </row>
    <row r="983" spans="2:65" x14ac:dyDescent="0.25">
      <c r="B983" s="67"/>
      <c r="C983" s="68"/>
      <c r="D983" s="68"/>
      <c r="E983" s="69"/>
      <c r="F983" s="68"/>
      <c r="G983" s="69"/>
      <c r="H983" s="68"/>
      <c r="I983" s="68"/>
      <c r="J983" s="70"/>
      <c r="K983" s="68"/>
      <c r="L983" s="68"/>
      <c r="M983" s="71"/>
      <c r="N983" s="69"/>
      <c r="O983" s="69"/>
      <c r="P983" s="69"/>
      <c r="Q983" s="69"/>
      <c r="R983" s="69"/>
      <c r="S983" s="69"/>
      <c r="T983" s="68" t="str">
        <f>IF(IFERROR(VLOOKUP(Members[[#This Row],[Subscriber SSN]],$C$7:T982,18,FALSE), "") = 0, "",IFERROR(VLOOKUP(Members[[#This Row],[Subscriber SSN]],$C$7:T982,18,FALSE), ""))</f>
        <v/>
      </c>
      <c r="U983" s="68" t="str">
        <f>IF(IFERROR(VLOOKUP(Members[[#This Row],[Subscriber SSN]],$C$7:U982,19,FALSE), "") = 0, "",IFERROR(VLOOKUP(Members[[#This Row],[Subscriber SSN]],$C$7:U982,19,FALSE), ""))</f>
        <v/>
      </c>
      <c r="V983" s="69" t="str">
        <f>IF(IFERROR(VLOOKUP(Members[[#This Row],[Subscriber SSN]],$C$7:V982,20,FALSE), "") = 0, "", IFERROR(VLOOKUP(Members[[#This Row],[Subscriber SSN]],$C$7:V982,20,FALSE), ""))</f>
        <v/>
      </c>
      <c r="W983" s="68" t="str">
        <f>IF(IFERROR(VLOOKUP(Members[[#This Row],[Subscriber SSN]],$C$7:W982,21,FALSE), "") = 0, "", IFERROR(VLOOKUP(Members[[#This Row],[Subscriber SSN]],$C$7:W982,21,FALSE), ""))</f>
        <v/>
      </c>
      <c r="X983" s="68" t="str">
        <f>IF(IFERROR(VLOOKUP(Members[[#This Row],[Subscriber SSN]],$C$7:X982,22,FALSE), "") = 0, "", IFERROR(VLOOKUP(Members[[#This Row],[Subscriber SSN]],$C$7:X982,22,FALSE), ""))</f>
        <v/>
      </c>
      <c r="Y983" s="68"/>
      <c r="Z983" s="72"/>
      <c r="AA983" s="69"/>
      <c r="AB983" s="69"/>
      <c r="AC983" s="70"/>
      <c r="AD983" s="110">
        <f t="shared" si="30"/>
        <v>45292</v>
      </c>
      <c r="AE983" s="69"/>
      <c r="AF983" s="69"/>
      <c r="AG983" s="71"/>
      <c r="AH983" s="69"/>
      <c r="AI983" s="69"/>
      <c r="AJ983" s="69"/>
      <c r="AK983" s="69"/>
      <c r="AL983" s="69"/>
      <c r="AM983" s="69"/>
      <c r="AN983" s="69"/>
      <c r="AO983" s="69"/>
      <c r="AP983" s="73"/>
      <c r="AQ983" s="73"/>
      <c r="AR983" s="73"/>
      <c r="AS983" s="73"/>
      <c r="AT983" s="73"/>
      <c r="AU983" s="73"/>
      <c r="AV983" s="73"/>
      <c r="AW983" s="73"/>
      <c r="AX983" s="73"/>
      <c r="AY983" s="73"/>
      <c r="AZ983" s="73"/>
      <c r="BA983" s="73"/>
      <c r="BB983" s="73"/>
      <c r="BC983" s="74"/>
      <c r="BD983" s="222" t="str">
        <f t="shared" si="31"/>
        <v xml:space="preserve"> </v>
      </c>
      <c r="BE983" s="76">
        <f ca="1">Validation!H983</f>
        <v>2</v>
      </c>
      <c r="BF983" t="str">
        <f ca="1">Validation!I983</f>
        <v/>
      </c>
      <c r="BJ983" t="str">
        <f>IF(AND(ISBLANK(Members[[#This Row],[DependentSSN]]),NOT(ISBLANK(Members[[#This Row],[MedicalPolicy]]))), "CoverageLevels", "Waivers")</f>
        <v>Waivers</v>
      </c>
      <c r="BK983" t="str">
        <f>IF(AND(ISBLANK(Members[[#This Row],[DependentSSN]]),NOT(ISBLANK(Members[[#This Row],[Dental Policy]]))), "CoverageLevels", "Waivers")</f>
        <v>Waivers</v>
      </c>
      <c r="BL983" t="str">
        <f>IF(AND(ISBLANK(Members[[#This Row],[DependentSSN]]),NOT(ISBLANK(Members[[#This Row],[VisionPolicy]]))), "CoverageLevels", "Waivers")</f>
        <v>Waivers</v>
      </c>
      <c r="BM983">
        <f t="array" ref="BM983">A982</f>
        <v>0</v>
      </c>
    </row>
    <row r="984" spans="2:65" x14ac:dyDescent="0.25">
      <c r="B984" s="67"/>
      <c r="C984" s="68"/>
      <c r="D984" s="68"/>
      <c r="E984" s="69"/>
      <c r="F984" s="68"/>
      <c r="G984" s="69"/>
      <c r="H984" s="68"/>
      <c r="I984" s="68"/>
      <c r="J984" s="70"/>
      <c r="K984" s="68"/>
      <c r="L984" s="68"/>
      <c r="M984" s="71"/>
      <c r="N984" s="69"/>
      <c r="O984" s="69"/>
      <c r="P984" s="69"/>
      <c r="Q984" s="69"/>
      <c r="R984" s="69"/>
      <c r="S984" s="69"/>
      <c r="T984" s="68" t="str">
        <f>IF(IFERROR(VLOOKUP(Members[[#This Row],[Subscriber SSN]],$C$7:T983,18,FALSE), "") = 0, "",IFERROR(VLOOKUP(Members[[#This Row],[Subscriber SSN]],$C$7:T983,18,FALSE), ""))</f>
        <v/>
      </c>
      <c r="U984" s="68" t="str">
        <f>IF(IFERROR(VLOOKUP(Members[[#This Row],[Subscriber SSN]],$C$7:U983,19,FALSE), "") = 0, "",IFERROR(VLOOKUP(Members[[#This Row],[Subscriber SSN]],$C$7:U983,19,FALSE), ""))</f>
        <v/>
      </c>
      <c r="V984" s="69" t="str">
        <f>IF(IFERROR(VLOOKUP(Members[[#This Row],[Subscriber SSN]],$C$7:V983,20,FALSE), "") = 0, "", IFERROR(VLOOKUP(Members[[#This Row],[Subscriber SSN]],$C$7:V983,20,FALSE), ""))</f>
        <v/>
      </c>
      <c r="W984" s="68" t="str">
        <f>IF(IFERROR(VLOOKUP(Members[[#This Row],[Subscriber SSN]],$C$7:W983,21,FALSE), "") = 0, "", IFERROR(VLOOKUP(Members[[#This Row],[Subscriber SSN]],$C$7:W983,21,FALSE), ""))</f>
        <v/>
      </c>
      <c r="X984" s="68" t="str">
        <f>IF(IFERROR(VLOOKUP(Members[[#This Row],[Subscriber SSN]],$C$7:X983,22,FALSE), "") = 0, "", IFERROR(VLOOKUP(Members[[#This Row],[Subscriber SSN]],$C$7:X983,22,FALSE), ""))</f>
        <v/>
      </c>
      <c r="Y984" s="68"/>
      <c r="Z984" s="72"/>
      <c r="AA984" s="69"/>
      <c r="AB984" s="69"/>
      <c r="AC984" s="70"/>
      <c r="AD984" s="110">
        <f t="shared" si="30"/>
        <v>45292</v>
      </c>
      <c r="AE984" s="69"/>
      <c r="AF984" s="69"/>
      <c r="AG984" s="71"/>
      <c r="AH984" s="69"/>
      <c r="AI984" s="69"/>
      <c r="AJ984" s="69"/>
      <c r="AK984" s="69"/>
      <c r="AL984" s="69"/>
      <c r="AM984" s="69"/>
      <c r="AN984" s="69"/>
      <c r="AO984" s="69"/>
      <c r="AP984" s="73"/>
      <c r="AQ984" s="73"/>
      <c r="AR984" s="73"/>
      <c r="AS984" s="73"/>
      <c r="AT984" s="73"/>
      <c r="AU984" s="73"/>
      <c r="AV984" s="73"/>
      <c r="AW984" s="73"/>
      <c r="AX984" s="73"/>
      <c r="AY984" s="73"/>
      <c r="AZ984" s="73"/>
      <c r="BA984" s="73"/>
      <c r="BB984" s="73"/>
      <c r="BC984" s="74"/>
      <c r="BD984" s="222" t="str">
        <f t="shared" si="31"/>
        <v xml:space="preserve"> </v>
      </c>
      <c r="BE984" s="76">
        <f ca="1">Validation!H984</f>
        <v>2</v>
      </c>
      <c r="BF984" t="str">
        <f ca="1">Validation!I984</f>
        <v/>
      </c>
      <c r="BJ984" t="str">
        <f>IF(AND(ISBLANK(Members[[#This Row],[DependentSSN]]),NOT(ISBLANK(Members[[#This Row],[MedicalPolicy]]))), "CoverageLevels", "Waivers")</f>
        <v>Waivers</v>
      </c>
      <c r="BK984" t="str">
        <f>IF(AND(ISBLANK(Members[[#This Row],[DependentSSN]]),NOT(ISBLANK(Members[[#This Row],[Dental Policy]]))), "CoverageLevels", "Waivers")</f>
        <v>Waivers</v>
      </c>
      <c r="BL984" t="str">
        <f>IF(AND(ISBLANK(Members[[#This Row],[DependentSSN]]),NOT(ISBLANK(Members[[#This Row],[VisionPolicy]]))), "CoverageLevels", "Waivers")</f>
        <v>Waivers</v>
      </c>
      <c r="BM984">
        <f t="array" ref="BM984">A983</f>
        <v>0</v>
      </c>
    </row>
    <row r="985" spans="2:65" x14ac:dyDescent="0.25">
      <c r="B985" s="67"/>
      <c r="C985" s="68"/>
      <c r="D985" s="68"/>
      <c r="E985" s="69"/>
      <c r="F985" s="68"/>
      <c r="G985" s="69"/>
      <c r="H985" s="68"/>
      <c r="I985" s="68"/>
      <c r="J985" s="70"/>
      <c r="K985" s="68"/>
      <c r="L985" s="68"/>
      <c r="M985" s="71"/>
      <c r="N985" s="69"/>
      <c r="O985" s="69"/>
      <c r="P985" s="69"/>
      <c r="Q985" s="69"/>
      <c r="R985" s="69"/>
      <c r="S985" s="69"/>
      <c r="T985" s="68" t="str">
        <f>IF(IFERROR(VLOOKUP(Members[[#This Row],[Subscriber SSN]],$C$7:T984,18,FALSE), "") = 0, "",IFERROR(VLOOKUP(Members[[#This Row],[Subscriber SSN]],$C$7:T984,18,FALSE), ""))</f>
        <v/>
      </c>
      <c r="U985" s="68" t="str">
        <f>IF(IFERROR(VLOOKUP(Members[[#This Row],[Subscriber SSN]],$C$7:U984,19,FALSE), "") = 0, "",IFERROR(VLOOKUP(Members[[#This Row],[Subscriber SSN]],$C$7:U984,19,FALSE), ""))</f>
        <v/>
      </c>
      <c r="V985" s="69" t="str">
        <f>IF(IFERROR(VLOOKUP(Members[[#This Row],[Subscriber SSN]],$C$7:V984,20,FALSE), "") = 0, "", IFERROR(VLOOKUP(Members[[#This Row],[Subscriber SSN]],$C$7:V984,20,FALSE), ""))</f>
        <v/>
      </c>
      <c r="W985" s="68" t="str">
        <f>IF(IFERROR(VLOOKUP(Members[[#This Row],[Subscriber SSN]],$C$7:W984,21,FALSE), "") = 0, "", IFERROR(VLOOKUP(Members[[#This Row],[Subscriber SSN]],$C$7:W984,21,FALSE), ""))</f>
        <v/>
      </c>
      <c r="X985" s="68" t="str">
        <f>IF(IFERROR(VLOOKUP(Members[[#This Row],[Subscriber SSN]],$C$7:X984,22,FALSE), "") = 0, "", IFERROR(VLOOKUP(Members[[#This Row],[Subscriber SSN]],$C$7:X984,22,FALSE), ""))</f>
        <v/>
      </c>
      <c r="Y985" s="68"/>
      <c r="Z985" s="72"/>
      <c r="AA985" s="69"/>
      <c r="AB985" s="69"/>
      <c r="AC985" s="70"/>
      <c r="AD985" s="110">
        <f t="shared" si="30"/>
        <v>45292</v>
      </c>
      <c r="AE985" s="69"/>
      <c r="AF985" s="69"/>
      <c r="AG985" s="71"/>
      <c r="AH985" s="69"/>
      <c r="AI985" s="69"/>
      <c r="AJ985" s="69"/>
      <c r="AK985" s="69"/>
      <c r="AL985" s="69"/>
      <c r="AM985" s="69"/>
      <c r="AN985" s="69"/>
      <c r="AO985" s="69"/>
      <c r="AP985" s="73"/>
      <c r="AQ985" s="73"/>
      <c r="AR985" s="73"/>
      <c r="AS985" s="73"/>
      <c r="AT985" s="73"/>
      <c r="AU985" s="73"/>
      <c r="AV985" s="73"/>
      <c r="AW985" s="73"/>
      <c r="AX985" s="73"/>
      <c r="AY985" s="73"/>
      <c r="AZ985" s="73"/>
      <c r="BA985" s="73"/>
      <c r="BB985" s="73"/>
      <c r="BC985" s="74"/>
      <c r="BD985" s="222" t="str">
        <f t="shared" si="31"/>
        <v xml:space="preserve"> </v>
      </c>
      <c r="BE985" s="76">
        <f ca="1">Validation!H985</f>
        <v>2</v>
      </c>
      <c r="BF985" t="str">
        <f ca="1">Validation!I985</f>
        <v/>
      </c>
      <c r="BJ985" t="str">
        <f>IF(AND(ISBLANK(Members[[#This Row],[DependentSSN]]),NOT(ISBLANK(Members[[#This Row],[MedicalPolicy]]))), "CoverageLevels", "Waivers")</f>
        <v>Waivers</v>
      </c>
      <c r="BK985" t="str">
        <f>IF(AND(ISBLANK(Members[[#This Row],[DependentSSN]]),NOT(ISBLANK(Members[[#This Row],[Dental Policy]]))), "CoverageLevels", "Waivers")</f>
        <v>Waivers</v>
      </c>
      <c r="BL985" t="str">
        <f>IF(AND(ISBLANK(Members[[#This Row],[DependentSSN]]),NOT(ISBLANK(Members[[#This Row],[VisionPolicy]]))), "CoverageLevels", "Waivers")</f>
        <v>Waivers</v>
      </c>
      <c r="BM985">
        <f t="array" ref="BM985">A984</f>
        <v>0</v>
      </c>
    </row>
    <row r="986" spans="2:65" x14ac:dyDescent="0.25">
      <c r="B986" s="67"/>
      <c r="C986" s="68"/>
      <c r="D986" s="68"/>
      <c r="E986" s="69"/>
      <c r="F986" s="68"/>
      <c r="G986" s="69"/>
      <c r="H986" s="68"/>
      <c r="I986" s="68"/>
      <c r="J986" s="70"/>
      <c r="K986" s="68"/>
      <c r="L986" s="68"/>
      <c r="M986" s="71"/>
      <c r="N986" s="69"/>
      <c r="O986" s="69"/>
      <c r="P986" s="69"/>
      <c r="Q986" s="69"/>
      <c r="R986" s="69"/>
      <c r="S986" s="69"/>
      <c r="T986" s="68" t="str">
        <f>IF(IFERROR(VLOOKUP(Members[[#This Row],[Subscriber SSN]],$C$7:T985,18,FALSE), "") = 0, "",IFERROR(VLOOKUP(Members[[#This Row],[Subscriber SSN]],$C$7:T985,18,FALSE), ""))</f>
        <v/>
      </c>
      <c r="U986" s="68" t="str">
        <f>IF(IFERROR(VLOOKUP(Members[[#This Row],[Subscriber SSN]],$C$7:U985,19,FALSE), "") = 0, "",IFERROR(VLOOKUP(Members[[#This Row],[Subscriber SSN]],$C$7:U985,19,FALSE), ""))</f>
        <v/>
      </c>
      <c r="V986" s="69" t="str">
        <f>IF(IFERROR(VLOOKUP(Members[[#This Row],[Subscriber SSN]],$C$7:V985,20,FALSE), "") = 0, "", IFERROR(VLOOKUP(Members[[#This Row],[Subscriber SSN]],$C$7:V985,20,FALSE), ""))</f>
        <v/>
      </c>
      <c r="W986" s="68" t="str">
        <f>IF(IFERROR(VLOOKUP(Members[[#This Row],[Subscriber SSN]],$C$7:W985,21,FALSE), "") = 0, "", IFERROR(VLOOKUP(Members[[#This Row],[Subscriber SSN]],$C$7:W985,21,FALSE), ""))</f>
        <v/>
      </c>
      <c r="X986" s="68" t="str">
        <f>IF(IFERROR(VLOOKUP(Members[[#This Row],[Subscriber SSN]],$C$7:X985,22,FALSE), "") = 0, "", IFERROR(VLOOKUP(Members[[#This Row],[Subscriber SSN]],$C$7:X985,22,FALSE), ""))</f>
        <v/>
      </c>
      <c r="Y986" s="68"/>
      <c r="Z986" s="72"/>
      <c r="AA986" s="69"/>
      <c r="AB986" s="69"/>
      <c r="AC986" s="70"/>
      <c r="AD986" s="110">
        <f t="shared" si="30"/>
        <v>45292</v>
      </c>
      <c r="AE986" s="69"/>
      <c r="AF986" s="69"/>
      <c r="AG986" s="71"/>
      <c r="AH986" s="69"/>
      <c r="AI986" s="69"/>
      <c r="AJ986" s="69"/>
      <c r="AK986" s="69"/>
      <c r="AL986" s="69"/>
      <c r="AM986" s="69"/>
      <c r="AN986" s="69"/>
      <c r="AO986" s="69"/>
      <c r="AP986" s="73"/>
      <c r="AQ986" s="73"/>
      <c r="AR986" s="73"/>
      <c r="AS986" s="73"/>
      <c r="AT986" s="73"/>
      <c r="AU986" s="73"/>
      <c r="AV986" s="73"/>
      <c r="AW986" s="73"/>
      <c r="AX986" s="73"/>
      <c r="AY986" s="73"/>
      <c r="AZ986" s="73"/>
      <c r="BA986" s="73"/>
      <c r="BB986" s="73"/>
      <c r="BC986" s="74"/>
      <c r="BD986" s="222" t="str">
        <f t="shared" si="31"/>
        <v xml:space="preserve"> </v>
      </c>
      <c r="BE986" s="76">
        <f ca="1">Validation!H986</f>
        <v>2</v>
      </c>
      <c r="BF986" t="str">
        <f ca="1">Validation!I986</f>
        <v/>
      </c>
      <c r="BJ986" t="str">
        <f>IF(AND(ISBLANK(Members[[#This Row],[DependentSSN]]),NOT(ISBLANK(Members[[#This Row],[MedicalPolicy]]))), "CoverageLevels", "Waivers")</f>
        <v>Waivers</v>
      </c>
      <c r="BK986" t="str">
        <f>IF(AND(ISBLANK(Members[[#This Row],[DependentSSN]]),NOT(ISBLANK(Members[[#This Row],[Dental Policy]]))), "CoverageLevels", "Waivers")</f>
        <v>Waivers</v>
      </c>
      <c r="BL986" t="str">
        <f>IF(AND(ISBLANK(Members[[#This Row],[DependentSSN]]),NOT(ISBLANK(Members[[#This Row],[VisionPolicy]]))), "CoverageLevels", "Waivers")</f>
        <v>Waivers</v>
      </c>
      <c r="BM986">
        <f t="array" ref="BM986">A985</f>
        <v>0</v>
      </c>
    </row>
    <row r="987" spans="2:65" x14ac:dyDescent="0.25">
      <c r="B987" s="67"/>
      <c r="C987" s="68"/>
      <c r="D987" s="68"/>
      <c r="E987" s="69"/>
      <c r="F987" s="68"/>
      <c r="G987" s="69"/>
      <c r="H987" s="68"/>
      <c r="I987" s="68"/>
      <c r="J987" s="70"/>
      <c r="K987" s="68"/>
      <c r="L987" s="68"/>
      <c r="M987" s="71"/>
      <c r="N987" s="69"/>
      <c r="O987" s="69"/>
      <c r="P987" s="69"/>
      <c r="Q987" s="69"/>
      <c r="R987" s="69"/>
      <c r="S987" s="69"/>
      <c r="T987" s="68" t="str">
        <f>IF(IFERROR(VLOOKUP(Members[[#This Row],[Subscriber SSN]],$C$7:T986,18,FALSE), "") = 0, "",IFERROR(VLOOKUP(Members[[#This Row],[Subscriber SSN]],$C$7:T986,18,FALSE), ""))</f>
        <v/>
      </c>
      <c r="U987" s="68" t="str">
        <f>IF(IFERROR(VLOOKUP(Members[[#This Row],[Subscriber SSN]],$C$7:U986,19,FALSE), "") = 0, "",IFERROR(VLOOKUP(Members[[#This Row],[Subscriber SSN]],$C$7:U986,19,FALSE), ""))</f>
        <v/>
      </c>
      <c r="V987" s="69" t="str">
        <f>IF(IFERROR(VLOOKUP(Members[[#This Row],[Subscriber SSN]],$C$7:V986,20,FALSE), "") = 0, "", IFERROR(VLOOKUP(Members[[#This Row],[Subscriber SSN]],$C$7:V986,20,FALSE), ""))</f>
        <v/>
      </c>
      <c r="W987" s="68" t="str">
        <f>IF(IFERROR(VLOOKUP(Members[[#This Row],[Subscriber SSN]],$C$7:W986,21,FALSE), "") = 0, "", IFERROR(VLOOKUP(Members[[#This Row],[Subscriber SSN]],$C$7:W986,21,FALSE), ""))</f>
        <v/>
      </c>
      <c r="X987" s="68" t="str">
        <f>IF(IFERROR(VLOOKUP(Members[[#This Row],[Subscriber SSN]],$C$7:X986,22,FALSE), "") = 0, "", IFERROR(VLOOKUP(Members[[#This Row],[Subscriber SSN]],$C$7:X986,22,FALSE), ""))</f>
        <v/>
      </c>
      <c r="Y987" s="68"/>
      <c r="Z987" s="72"/>
      <c r="AA987" s="69"/>
      <c r="AB987" s="69"/>
      <c r="AC987" s="70"/>
      <c r="AD987" s="110">
        <f t="shared" si="30"/>
        <v>45292</v>
      </c>
      <c r="AE987" s="69"/>
      <c r="AF987" s="69"/>
      <c r="AG987" s="71"/>
      <c r="AH987" s="69"/>
      <c r="AI987" s="69"/>
      <c r="AJ987" s="69"/>
      <c r="AK987" s="69"/>
      <c r="AL987" s="69"/>
      <c r="AM987" s="69"/>
      <c r="AN987" s="69"/>
      <c r="AO987" s="69"/>
      <c r="AP987" s="73"/>
      <c r="AQ987" s="73"/>
      <c r="AR987" s="73"/>
      <c r="AS987" s="73"/>
      <c r="AT987" s="73"/>
      <c r="AU987" s="73"/>
      <c r="AV987" s="73"/>
      <c r="AW987" s="73"/>
      <c r="AX987" s="73"/>
      <c r="AY987" s="73"/>
      <c r="AZ987" s="73"/>
      <c r="BA987" s="73"/>
      <c r="BB987" s="73"/>
      <c r="BC987" s="74"/>
      <c r="BD987" s="222" t="str">
        <f t="shared" si="31"/>
        <v xml:space="preserve"> </v>
      </c>
      <c r="BE987" s="76">
        <f ca="1">Validation!H987</f>
        <v>2</v>
      </c>
      <c r="BF987" t="str">
        <f ca="1">Validation!I987</f>
        <v/>
      </c>
      <c r="BJ987" t="str">
        <f>IF(AND(ISBLANK(Members[[#This Row],[DependentSSN]]),NOT(ISBLANK(Members[[#This Row],[MedicalPolicy]]))), "CoverageLevels", "Waivers")</f>
        <v>Waivers</v>
      </c>
      <c r="BK987" t="str">
        <f>IF(AND(ISBLANK(Members[[#This Row],[DependentSSN]]),NOT(ISBLANK(Members[[#This Row],[Dental Policy]]))), "CoverageLevels", "Waivers")</f>
        <v>Waivers</v>
      </c>
      <c r="BL987" t="str">
        <f>IF(AND(ISBLANK(Members[[#This Row],[DependentSSN]]),NOT(ISBLANK(Members[[#This Row],[VisionPolicy]]))), "CoverageLevels", "Waivers")</f>
        <v>Waivers</v>
      </c>
      <c r="BM987">
        <f t="array" ref="BM987">A986</f>
        <v>0</v>
      </c>
    </row>
    <row r="988" spans="2:65" x14ac:dyDescent="0.25">
      <c r="B988" s="67"/>
      <c r="C988" s="68"/>
      <c r="D988" s="68"/>
      <c r="E988" s="69"/>
      <c r="F988" s="68"/>
      <c r="G988" s="69"/>
      <c r="H988" s="68"/>
      <c r="I988" s="68"/>
      <c r="J988" s="70"/>
      <c r="K988" s="68"/>
      <c r="L988" s="68"/>
      <c r="M988" s="71"/>
      <c r="N988" s="69"/>
      <c r="O988" s="69"/>
      <c r="P988" s="69"/>
      <c r="Q988" s="69"/>
      <c r="R988" s="69"/>
      <c r="S988" s="69"/>
      <c r="T988" s="68" t="str">
        <f>IF(IFERROR(VLOOKUP(Members[[#This Row],[Subscriber SSN]],$C$7:T987,18,FALSE), "") = 0, "",IFERROR(VLOOKUP(Members[[#This Row],[Subscriber SSN]],$C$7:T987,18,FALSE), ""))</f>
        <v/>
      </c>
      <c r="U988" s="68" t="str">
        <f>IF(IFERROR(VLOOKUP(Members[[#This Row],[Subscriber SSN]],$C$7:U987,19,FALSE), "") = 0, "",IFERROR(VLOOKUP(Members[[#This Row],[Subscriber SSN]],$C$7:U987,19,FALSE), ""))</f>
        <v/>
      </c>
      <c r="V988" s="69" t="str">
        <f>IF(IFERROR(VLOOKUP(Members[[#This Row],[Subscriber SSN]],$C$7:V987,20,FALSE), "") = 0, "", IFERROR(VLOOKUP(Members[[#This Row],[Subscriber SSN]],$C$7:V987,20,FALSE), ""))</f>
        <v/>
      </c>
      <c r="W988" s="68" t="str">
        <f>IF(IFERROR(VLOOKUP(Members[[#This Row],[Subscriber SSN]],$C$7:W987,21,FALSE), "") = 0, "", IFERROR(VLOOKUP(Members[[#This Row],[Subscriber SSN]],$C$7:W987,21,FALSE), ""))</f>
        <v/>
      </c>
      <c r="X988" s="68" t="str">
        <f>IF(IFERROR(VLOOKUP(Members[[#This Row],[Subscriber SSN]],$C$7:X987,22,FALSE), "") = 0, "", IFERROR(VLOOKUP(Members[[#This Row],[Subscriber SSN]],$C$7:X987,22,FALSE), ""))</f>
        <v/>
      </c>
      <c r="Y988" s="68"/>
      <c r="Z988" s="72"/>
      <c r="AA988" s="69"/>
      <c r="AB988" s="69"/>
      <c r="AC988" s="70"/>
      <c r="AD988" s="110">
        <f t="shared" si="30"/>
        <v>45292</v>
      </c>
      <c r="AE988" s="69"/>
      <c r="AF988" s="69"/>
      <c r="AG988" s="71"/>
      <c r="AH988" s="69"/>
      <c r="AI988" s="69"/>
      <c r="AJ988" s="69"/>
      <c r="AK988" s="69"/>
      <c r="AL988" s="69"/>
      <c r="AM988" s="69"/>
      <c r="AN988" s="69"/>
      <c r="AO988" s="69"/>
      <c r="AP988" s="73"/>
      <c r="AQ988" s="73"/>
      <c r="AR988" s="73"/>
      <c r="AS988" s="73"/>
      <c r="AT988" s="73"/>
      <c r="AU988" s="73"/>
      <c r="AV988" s="73"/>
      <c r="AW988" s="73"/>
      <c r="AX988" s="73"/>
      <c r="AY988" s="73"/>
      <c r="AZ988" s="73"/>
      <c r="BA988" s="73"/>
      <c r="BB988" s="73"/>
      <c r="BC988" s="74"/>
      <c r="BD988" s="222" t="str">
        <f t="shared" si="31"/>
        <v xml:space="preserve"> </v>
      </c>
      <c r="BE988" s="76">
        <f ca="1">Validation!H988</f>
        <v>2</v>
      </c>
      <c r="BF988" t="str">
        <f ca="1">Validation!I988</f>
        <v/>
      </c>
      <c r="BJ988" t="str">
        <f>IF(AND(ISBLANK(Members[[#This Row],[DependentSSN]]),NOT(ISBLANK(Members[[#This Row],[MedicalPolicy]]))), "CoverageLevels", "Waivers")</f>
        <v>Waivers</v>
      </c>
      <c r="BK988" t="str">
        <f>IF(AND(ISBLANK(Members[[#This Row],[DependentSSN]]),NOT(ISBLANK(Members[[#This Row],[Dental Policy]]))), "CoverageLevels", "Waivers")</f>
        <v>Waivers</v>
      </c>
      <c r="BL988" t="str">
        <f>IF(AND(ISBLANK(Members[[#This Row],[DependentSSN]]),NOT(ISBLANK(Members[[#This Row],[VisionPolicy]]))), "CoverageLevels", "Waivers")</f>
        <v>Waivers</v>
      </c>
      <c r="BM988">
        <f t="array" ref="BM988">A987</f>
        <v>0</v>
      </c>
    </row>
    <row r="989" spans="2:65" x14ac:dyDescent="0.25">
      <c r="B989" s="67"/>
      <c r="C989" s="68"/>
      <c r="D989" s="68"/>
      <c r="E989" s="69"/>
      <c r="F989" s="68"/>
      <c r="G989" s="69"/>
      <c r="H989" s="68"/>
      <c r="I989" s="68"/>
      <c r="J989" s="70"/>
      <c r="K989" s="68"/>
      <c r="L989" s="68"/>
      <c r="M989" s="71"/>
      <c r="N989" s="69"/>
      <c r="O989" s="69"/>
      <c r="P989" s="69"/>
      <c r="Q989" s="69"/>
      <c r="R989" s="69"/>
      <c r="S989" s="69"/>
      <c r="T989" s="68" t="str">
        <f>IF(IFERROR(VLOOKUP(Members[[#This Row],[Subscriber SSN]],$C$7:T988,18,FALSE), "") = 0, "",IFERROR(VLOOKUP(Members[[#This Row],[Subscriber SSN]],$C$7:T988,18,FALSE), ""))</f>
        <v/>
      </c>
      <c r="U989" s="68" t="str">
        <f>IF(IFERROR(VLOOKUP(Members[[#This Row],[Subscriber SSN]],$C$7:U988,19,FALSE), "") = 0, "",IFERROR(VLOOKUP(Members[[#This Row],[Subscriber SSN]],$C$7:U988,19,FALSE), ""))</f>
        <v/>
      </c>
      <c r="V989" s="69" t="str">
        <f>IF(IFERROR(VLOOKUP(Members[[#This Row],[Subscriber SSN]],$C$7:V988,20,FALSE), "") = 0, "", IFERROR(VLOOKUP(Members[[#This Row],[Subscriber SSN]],$C$7:V988,20,FALSE), ""))</f>
        <v/>
      </c>
      <c r="W989" s="68" t="str">
        <f>IF(IFERROR(VLOOKUP(Members[[#This Row],[Subscriber SSN]],$C$7:W988,21,FALSE), "") = 0, "", IFERROR(VLOOKUP(Members[[#This Row],[Subscriber SSN]],$C$7:W988,21,FALSE), ""))</f>
        <v/>
      </c>
      <c r="X989" s="68" t="str">
        <f>IF(IFERROR(VLOOKUP(Members[[#This Row],[Subscriber SSN]],$C$7:X988,22,FALSE), "") = 0, "", IFERROR(VLOOKUP(Members[[#This Row],[Subscriber SSN]],$C$7:X988,22,FALSE), ""))</f>
        <v/>
      </c>
      <c r="Y989" s="68"/>
      <c r="Z989" s="72"/>
      <c r="AA989" s="69"/>
      <c r="AB989" s="69"/>
      <c r="AC989" s="70"/>
      <c r="AD989" s="110">
        <f t="shared" si="30"/>
        <v>45292</v>
      </c>
      <c r="AE989" s="69"/>
      <c r="AF989" s="69"/>
      <c r="AG989" s="71"/>
      <c r="AH989" s="69"/>
      <c r="AI989" s="69"/>
      <c r="AJ989" s="69"/>
      <c r="AK989" s="69"/>
      <c r="AL989" s="69"/>
      <c r="AM989" s="69"/>
      <c r="AN989" s="69"/>
      <c r="AO989" s="69"/>
      <c r="AP989" s="73"/>
      <c r="AQ989" s="73"/>
      <c r="AR989" s="73"/>
      <c r="AS989" s="73"/>
      <c r="AT989" s="73"/>
      <c r="AU989" s="73"/>
      <c r="AV989" s="73"/>
      <c r="AW989" s="73"/>
      <c r="AX989" s="73"/>
      <c r="AY989" s="73"/>
      <c r="AZ989" s="73"/>
      <c r="BA989" s="73"/>
      <c r="BB989" s="73"/>
      <c r="BC989" s="74"/>
      <c r="BD989" s="222" t="str">
        <f t="shared" si="31"/>
        <v xml:space="preserve"> </v>
      </c>
      <c r="BE989" s="76">
        <f ca="1">Validation!H989</f>
        <v>2</v>
      </c>
      <c r="BF989" t="str">
        <f ca="1">Validation!I989</f>
        <v/>
      </c>
      <c r="BJ989" t="str">
        <f>IF(AND(ISBLANK(Members[[#This Row],[DependentSSN]]),NOT(ISBLANK(Members[[#This Row],[MedicalPolicy]]))), "CoverageLevels", "Waivers")</f>
        <v>Waivers</v>
      </c>
      <c r="BK989" t="str">
        <f>IF(AND(ISBLANK(Members[[#This Row],[DependentSSN]]),NOT(ISBLANK(Members[[#This Row],[Dental Policy]]))), "CoverageLevels", "Waivers")</f>
        <v>Waivers</v>
      </c>
      <c r="BL989" t="str">
        <f>IF(AND(ISBLANK(Members[[#This Row],[DependentSSN]]),NOT(ISBLANK(Members[[#This Row],[VisionPolicy]]))), "CoverageLevels", "Waivers")</f>
        <v>Waivers</v>
      </c>
      <c r="BM989">
        <f t="array" ref="BM989">A988</f>
        <v>0</v>
      </c>
    </row>
    <row r="990" spans="2:65" x14ac:dyDescent="0.25">
      <c r="B990" s="67"/>
      <c r="C990" s="68"/>
      <c r="D990" s="68"/>
      <c r="E990" s="69"/>
      <c r="F990" s="68"/>
      <c r="G990" s="69"/>
      <c r="H990" s="68"/>
      <c r="I990" s="68"/>
      <c r="J990" s="70"/>
      <c r="K990" s="68"/>
      <c r="L990" s="68"/>
      <c r="M990" s="71"/>
      <c r="N990" s="69"/>
      <c r="O990" s="69"/>
      <c r="P990" s="69"/>
      <c r="Q990" s="69"/>
      <c r="R990" s="69"/>
      <c r="S990" s="69"/>
      <c r="T990" s="68" t="str">
        <f>IF(IFERROR(VLOOKUP(Members[[#This Row],[Subscriber SSN]],$C$7:T989,18,FALSE), "") = 0, "",IFERROR(VLOOKUP(Members[[#This Row],[Subscriber SSN]],$C$7:T989,18,FALSE), ""))</f>
        <v/>
      </c>
      <c r="U990" s="68" t="str">
        <f>IF(IFERROR(VLOOKUP(Members[[#This Row],[Subscriber SSN]],$C$7:U989,19,FALSE), "") = 0, "",IFERROR(VLOOKUP(Members[[#This Row],[Subscriber SSN]],$C$7:U989,19,FALSE), ""))</f>
        <v/>
      </c>
      <c r="V990" s="69" t="str">
        <f>IF(IFERROR(VLOOKUP(Members[[#This Row],[Subscriber SSN]],$C$7:V989,20,FALSE), "") = 0, "", IFERROR(VLOOKUP(Members[[#This Row],[Subscriber SSN]],$C$7:V989,20,FALSE), ""))</f>
        <v/>
      </c>
      <c r="W990" s="68" t="str">
        <f>IF(IFERROR(VLOOKUP(Members[[#This Row],[Subscriber SSN]],$C$7:W989,21,FALSE), "") = 0, "", IFERROR(VLOOKUP(Members[[#This Row],[Subscriber SSN]],$C$7:W989,21,FALSE), ""))</f>
        <v/>
      </c>
      <c r="X990" s="68" t="str">
        <f>IF(IFERROR(VLOOKUP(Members[[#This Row],[Subscriber SSN]],$C$7:X989,22,FALSE), "") = 0, "", IFERROR(VLOOKUP(Members[[#This Row],[Subscriber SSN]],$C$7:X989,22,FALSE), ""))</f>
        <v/>
      </c>
      <c r="Y990" s="68"/>
      <c r="Z990" s="72"/>
      <c r="AA990" s="69"/>
      <c r="AB990" s="69"/>
      <c r="AC990" s="70"/>
      <c r="AD990" s="110">
        <f t="shared" si="30"/>
        <v>45292</v>
      </c>
      <c r="AE990" s="69"/>
      <c r="AF990" s="69"/>
      <c r="AG990" s="71"/>
      <c r="AH990" s="69"/>
      <c r="AI990" s="69"/>
      <c r="AJ990" s="69"/>
      <c r="AK990" s="69"/>
      <c r="AL990" s="69"/>
      <c r="AM990" s="69"/>
      <c r="AN990" s="69"/>
      <c r="AO990" s="69"/>
      <c r="AP990" s="73"/>
      <c r="AQ990" s="73"/>
      <c r="AR990" s="73"/>
      <c r="AS990" s="73"/>
      <c r="AT990" s="73"/>
      <c r="AU990" s="73"/>
      <c r="AV990" s="73"/>
      <c r="AW990" s="73"/>
      <c r="AX990" s="73"/>
      <c r="AY990" s="73"/>
      <c r="AZ990" s="73"/>
      <c r="BA990" s="73"/>
      <c r="BB990" s="73"/>
      <c r="BC990" s="74"/>
      <c r="BD990" s="222" t="str">
        <f t="shared" si="31"/>
        <v xml:space="preserve"> </v>
      </c>
      <c r="BE990" s="76">
        <f ca="1">Validation!H990</f>
        <v>2</v>
      </c>
      <c r="BF990" t="str">
        <f ca="1">Validation!I990</f>
        <v/>
      </c>
      <c r="BJ990" t="str">
        <f>IF(AND(ISBLANK(Members[[#This Row],[DependentSSN]]),NOT(ISBLANK(Members[[#This Row],[MedicalPolicy]]))), "CoverageLevels", "Waivers")</f>
        <v>Waivers</v>
      </c>
      <c r="BK990" t="str">
        <f>IF(AND(ISBLANK(Members[[#This Row],[DependentSSN]]),NOT(ISBLANK(Members[[#This Row],[Dental Policy]]))), "CoverageLevels", "Waivers")</f>
        <v>Waivers</v>
      </c>
      <c r="BL990" t="str">
        <f>IF(AND(ISBLANK(Members[[#This Row],[DependentSSN]]),NOT(ISBLANK(Members[[#This Row],[VisionPolicy]]))), "CoverageLevels", "Waivers")</f>
        <v>Waivers</v>
      </c>
      <c r="BM990">
        <f t="array" ref="BM990">A989</f>
        <v>0</v>
      </c>
    </row>
    <row r="991" spans="2:65" x14ac:dyDescent="0.25">
      <c r="B991" s="67"/>
      <c r="C991" s="68"/>
      <c r="D991" s="68"/>
      <c r="E991" s="69"/>
      <c r="F991" s="68"/>
      <c r="G991" s="69"/>
      <c r="H991" s="68"/>
      <c r="I991" s="68"/>
      <c r="J991" s="70"/>
      <c r="K991" s="68"/>
      <c r="L991" s="68"/>
      <c r="M991" s="71"/>
      <c r="N991" s="69"/>
      <c r="O991" s="69"/>
      <c r="P991" s="69"/>
      <c r="Q991" s="69"/>
      <c r="R991" s="69"/>
      <c r="S991" s="69"/>
      <c r="T991" s="68" t="str">
        <f>IF(IFERROR(VLOOKUP(Members[[#This Row],[Subscriber SSN]],$C$7:T990,18,FALSE), "") = 0, "",IFERROR(VLOOKUP(Members[[#This Row],[Subscriber SSN]],$C$7:T990,18,FALSE), ""))</f>
        <v/>
      </c>
      <c r="U991" s="68" t="str">
        <f>IF(IFERROR(VLOOKUP(Members[[#This Row],[Subscriber SSN]],$C$7:U990,19,FALSE), "") = 0, "",IFERROR(VLOOKUP(Members[[#This Row],[Subscriber SSN]],$C$7:U990,19,FALSE), ""))</f>
        <v/>
      </c>
      <c r="V991" s="69" t="str">
        <f>IF(IFERROR(VLOOKUP(Members[[#This Row],[Subscriber SSN]],$C$7:V990,20,FALSE), "") = 0, "", IFERROR(VLOOKUP(Members[[#This Row],[Subscriber SSN]],$C$7:V990,20,FALSE), ""))</f>
        <v/>
      </c>
      <c r="W991" s="68" t="str">
        <f>IF(IFERROR(VLOOKUP(Members[[#This Row],[Subscriber SSN]],$C$7:W990,21,FALSE), "") = 0, "", IFERROR(VLOOKUP(Members[[#This Row],[Subscriber SSN]],$C$7:W990,21,FALSE), ""))</f>
        <v/>
      </c>
      <c r="X991" s="68" t="str">
        <f>IF(IFERROR(VLOOKUP(Members[[#This Row],[Subscriber SSN]],$C$7:X990,22,FALSE), "") = 0, "", IFERROR(VLOOKUP(Members[[#This Row],[Subscriber SSN]],$C$7:X990,22,FALSE), ""))</f>
        <v/>
      </c>
      <c r="Y991" s="68"/>
      <c r="Z991" s="72"/>
      <c r="AA991" s="69"/>
      <c r="AB991" s="69"/>
      <c r="AC991" s="70"/>
      <c r="AD991" s="110">
        <f t="shared" si="30"/>
        <v>45292</v>
      </c>
      <c r="AE991" s="69"/>
      <c r="AF991" s="69"/>
      <c r="AG991" s="71"/>
      <c r="AH991" s="69"/>
      <c r="AI991" s="69"/>
      <c r="AJ991" s="69"/>
      <c r="AK991" s="69"/>
      <c r="AL991" s="69"/>
      <c r="AM991" s="69"/>
      <c r="AN991" s="69"/>
      <c r="AO991" s="69"/>
      <c r="AP991" s="73"/>
      <c r="AQ991" s="73"/>
      <c r="AR991" s="73"/>
      <c r="AS991" s="73"/>
      <c r="AT991" s="73"/>
      <c r="AU991" s="73"/>
      <c r="AV991" s="73"/>
      <c r="AW991" s="73"/>
      <c r="AX991" s="73"/>
      <c r="AY991" s="73"/>
      <c r="AZ991" s="73"/>
      <c r="BA991" s="73"/>
      <c r="BB991" s="73"/>
      <c r="BC991" s="74"/>
      <c r="BD991" s="222" t="str">
        <f t="shared" si="31"/>
        <v xml:space="preserve"> </v>
      </c>
      <c r="BE991" s="76">
        <f ca="1">Validation!H991</f>
        <v>2</v>
      </c>
      <c r="BF991" t="str">
        <f ca="1">Validation!I991</f>
        <v/>
      </c>
      <c r="BJ991" t="str">
        <f>IF(AND(ISBLANK(Members[[#This Row],[DependentSSN]]),NOT(ISBLANK(Members[[#This Row],[MedicalPolicy]]))), "CoverageLevels", "Waivers")</f>
        <v>Waivers</v>
      </c>
      <c r="BK991" t="str">
        <f>IF(AND(ISBLANK(Members[[#This Row],[DependentSSN]]),NOT(ISBLANK(Members[[#This Row],[Dental Policy]]))), "CoverageLevels", "Waivers")</f>
        <v>Waivers</v>
      </c>
      <c r="BL991" t="str">
        <f>IF(AND(ISBLANK(Members[[#This Row],[DependentSSN]]),NOT(ISBLANK(Members[[#This Row],[VisionPolicy]]))), "CoverageLevels", "Waivers")</f>
        <v>Waivers</v>
      </c>
      <c r="BM991">
        <f t="array" ref="BM991">A990</f>
        <v>0</v>
      </c>
    </row>
    <row r="992" spans="2:65" x14ac:dyDescent="0.25">
      <c r="B992" s="67"/>
      <c r="C992" s="68"/>
      <c r="D992" s="68"/>
      <c r="E992" s="69"/>
      <c r="F992" s="68"/>
      <c r="G992" s="69"/>
      <c r="H992" s="68"/>
      <c r="I992" s="68"/>
      <c r="J992" s="70"/>
      <c r="K992" s="68"/>
      <c r="L992" s="68"/>
      <c r="M992" s="71"/>
      <c r="N992" s="69"/>
      <c r="O992" s="69"/>
      <c r="P992" s="69"/>
      <c r="Q992" s="69"/>
      <c r="R992" s="69"/>
      <c r="S992" s="69"/>
      <c r="T992" s="68" t="str">
        <f>IF(IFERROR(VLOOKUP(Members[[#This Row],[Subscriber SSN]],$C$7:T991,18,FALSE), "") = 0, "",IFERROR(VLOOKUP(Members[[#This Row],[Subscriber SSN]],$C$7:T991,18,FALSE), ""))</f>
        <v/>
      </c>
      <c r="U992" s="68" t="str">
        <f>IF(IFERROR(VLOOKUP(Members[[#This Row],[Subscriber SSN]],$C$7:U991,19,FALSE), "") = 0, "",IFERROR(VLOOKUP(Members[[#This Row],[Subscriber SSN]],$C$7:U991,19,FALSE), ""))</f>
        <v/>
      </c>
      <c r="V992" s="69" t="str">
        <f>IF(IFERROR(VLOOKUP(Members[[#This Row],[Subscriber SSN]],$C$7:V991,20,FALSE), "") = 0, "", IFERROR(VLOOKUP(Members[[#This Row],[Subscriber SSN]],$C$7:V991,20,FALSE), ""))</f>
        <v/>
      </c>
      <c r="W992" s="68" t="str">
        <f>IF(IFERROR(VLOOKUP(Members[[#This Row],[Subscriber SSN]],$C$7:W991,21,FALSE), "") = 0, "", IFERROR(VLOOKUP(Members[[#This Row],[Subscriber SSN]],$C$7:W991,21,FALSE), ""))</f>
        <v/>
      </c>
      <c r="X992" s="68" t="str">
        <f>IF(IFERROR(VLOOKUP(Members[[#This Row],[Subscriber SSN]],$C$7:X991,22,FALSE), "") = 0, "", IFERROR(VLOOKUP(Members[[#This Row],[Subscriber SSN]],$C$7:X991,22,FALSE), ""))</f>
        <v/>
      </c>
      <c r="Y992" s="68"/>
      <c r="Z992" s="72"/>
      <c r="AA992" s="69"/>
      <c r="AB992" s="69"/>
      <c r="AC992" s="70"/>
      <c r="AD992" s="110">
        <f t="shared" si="30"/>
        <v>45292</v>
      </c>
      <c r="AE992" s="69"/>
      <c r="AF992" s="69"/>
      <c r="AG992" s="71"/>
      <c r="AH992" s="69"/>
      <c r="AI992" s="69"/>
      <c r="AJ992" s="69"/>
      <c r="AK992" s="69"/>
      <c r="AL992" s="69"/>
      <c r="AM992" s="69"/>
      <c r="AN992" s="69"/>
      <c r="AO992" s="69"/>
      <c r="AP992" s="73"/>
      <c r="AQ992" s="73"/>
      <c r="AR992" s="73"/>
      <c r="AS992" s="73"/>
      <c r="AT992" s="73"/>
      <c r="AU992" s="73"/>
      <c r="AV992" s="73"/>
      <c r="AW992" s="73"/>
      <c r="AX992" s="73"/>
      <c r="AY992" s="73"/>
      <c r="AZ992" s="73"/>
      <c r="BA992" s="73"/>
      <c r="BB992" s="73"/>
      <c r="BC992" s="74"/>
      <c r="BD992" s="222" t="str">
        <f t="shared" si="31"/>
        <v xml:space="preserve"> </v>
      </c>
      <c r="BE992" s="76">
        <f ca="1">Validation!H992</f>
        <v>2</v>
      </c>
      <c r="BF992" t="str">
        <f ca="1">Validation!I992</f>
        <v/>
      </c>
      <c r="BJ992" t="str">
        <f>IF(AND(ISBLANK(Members[[#This Row],[DependentSSN]]),NOT(ISBLANK(Members[[#This Row],[MedicalPolicy]]))), "CoverageLevels", "Waivers")</f>
        <v>Waivers</v>
      </c>
      <c r="BK992" t="str">
        <f>IF(AND(ISBLANK(Members[[#This Row],[DependentSSN]]),NOT(ISBLANK(Members[[#This Row],[Dental Policy]]))), "CoverageLevels", "Waivers")</f>
        <v>Waivers</v>
      </c>
      <c r="BL992" t="str">
        <f>IF(AND(ISBLANK(Members[[#This Row],[DependentSSN]]),NOT(ISBLANK(Members[[#This Row],[VisionPolicy]]))), "CoverageLevels", "Waivers")</f>
        <v>Waivers</v>
      </c>
      <c r="BM992">
        <f t="array" ref="BM992">A991</f>
        <v>0</v>
      </c>
    </row>
    <row r="993" spans="2:65" x14ac:dyDescent="0.25">
      <c r="B993" s="67"/>
      <c r="C993" s="68"/>
      <c r="D993" s="68"/>
      <c r="E993" s="69"/>
      <c r="F993" s="68"/>
      <c r="G993" s="69"/>
      <c r="H993" s="68"/>
      <c r="I993" s="68"/>
      <c r="J993" s="70"/>
      <c r="K993" s="68"/>
      <c r="L993" s="68"/>
      <c r="M993" s="71"/>
      <c r="N993" s="69"/>
      <c r="O993" s="69"/>
      <c r="P993" s="69"/>
      <c r="Q993" s="69"/>
      <c r="R993" s="69"/>
      <c r="S993" s="69"/>
      <c r="T993" s="68" t="str">
        <f>IF(IFERROR(VLOOKUP(Members[[#This Row],[Subscriber SSN]],$C$7:T992,18,FALSE), "") = 0, "",IFERROR(VLOOKUP(Members[[#This Row],[Subscriber SSN]],$C$7:T992,18,FALSE), ""))</f>
        <v/>
      </c>
      <c r="U993" s="68" t="str">
        <f>IF(IFERROR(VLOOKUP(Members[[#This Row],[Subscriber SSN]],$C$7:U992,19,FALSE), "") = 0, "",IFERROR(VLOOKUP(Members[[#This Row],[Subscriber SSN]],$C$7:U992,19,FALSE), ""))</f>
        <v/>
      </c>
      <c r="V993" s="69" t="str">
        <f>IF(IFERROR(VLOOKUP(Members[[#This Row],[Subscriber SSN]],$C$7:V992,20,FALSE), "") = 0, "", IFERROR(VLOOKUP(Members[[#This Row],[Subscriber SSN]],$C$7:V992,20,FALSE), ""))</f>
        <v/>
      </c>
      <c r="W993" s="68" t="str">
        <f>IF(IFERROR(VLOOKUP(Members[[#This Row],[Subscriber SSN]],$C$7:W992,21,FALSE), "") = 0, "", IFERROR(VLOOKUP(Members[[#This Row],[Subscriber SSN]],$C$7:W992,21,FALSE), ""))</f>
        <v/>
      </c>
      <c r="X993" s="68" t="str">
        <f>IF(IFERROR(VLOOKUP(Members[[#This Row],[Subscriber SSN]],$C$7:X992,22,FALSE), "") = 0, "", IFERROR(VLOOKUP(Members[[#This Row],[Subscriber SSN]],$C$7:X992,22,FALSE), ""))</f>
        <v/>
      </c>
      <c r="Y993" s="68"/>
      <c r="Z993" s="72"/>
      <c r="AA993" s="69"/>
      <c r="AB993" s="69"/>
      <c r="AC993" s="70"/>
      <c r="AD993" s="110">
        <f t="shared" si="30"/>
        <v>45292</v>
      </c>
      <c r="AE993" s="69"/>
      <c r="AF993" s="69"/>
      <c r="AG993" s="71"/>
      <c r="AH993" s="69"/>
      <c r="AI993" s="69"/>
      <c r="AJ993" s="69"/>
      <c r="AK993" s="69"/>
      <c r="AL993" s="69"/>
      <c r="AM993" s="69"/>
      <c r="AN993" s="69"/>
      <c r="AO993" s="69"/>
      <c r="AP993" s="73"/>
      <c r="AQ993" s="73"/>
      <c r="AR993" s="73"/>
      <c r="AS993" s="73"/>
      <c r="AT993" s="73"/>
      <c r="AU993" s="73"/>
      <c r="AV993" s="73"/>
      <c r="AW993" s="73"/>
      <c r="AX993" s="73"/>
      <c r="AY993" s="73"/>
      <c r="AZ993" s="73"/>
      <c r="BA993" s="73"/>
      <c r="BB993" s="73"/>
      <c r="BC993" s="74"/>
      <c r="BD993" s="222" t="str">
        <f t="shared" si="31"/>
        <v xml:space="preserve"> </v>
      </c>
      <c r="BE993" s="76">
        <f ca="1">Validation!H993</f>
        <v>2</v>
      </c>
      <c r="BF993" t="str">
        <f ca="1">Validation!I993</f>
        <v/>
      </c>
      <c r="BJ993" t="str">
        <f>IF(AND(ISBLANK(Members[[#This Row],[DependentSSN]]),NOT(ISBLANK(Members[[#This Row],[MedicalPolicy]]))), "CoverageLevels", "Waivers")</f>
        <v>Waivers</v>
      </c>
      <c r="BK993" t="str">
        <f>IF(AND(ISBLANK(Members[[#This Row],[DependentSSN]]),NOT(ISBLANK(Members[[#This Row],[Dental Policy]]))), "CoverageLevels", "Waivers")</f>
        <v>Waivers</v>
      </c>
      <c r="BL993" t="str">
        <f>IF(AND(ISBLANK(Members[[#This Row],[DependentSSN]]),NOT(ISBLANK(Members[[#This Row],[VisionPolicy]]))), "CoverageLevels", "Waivers")</f>
        <v>Waivers</v>
      </c>
      <c r="BM993">
        <f t="array" ref="BM993">A992</f>
        <v>0</v>
      </c>
    </row>
    <row r="994" spans="2:65" x14ac:dyDescent="0.25">
      <c r="B994" s="67"/>
      <c r="C994" s="68"/>
      <c r="D994" s="68"/>
      <c r="E994" s="69"/>
      <c r="F994" s="68"/>
      <c r="G994" s="69"/>
      <c r="H994" s="68"/>
      <c r="I994" s="68"/>
      <c r="J994" s="70"/>
      <c r="K994" s="68"/>
      <c r="L994" s="68"/>
      <c r="M994" s="71"/>
      <c r="N994" s="69"/>
      <c r="O994" s="69"/>
      <c r="P994" s="69"/>
      <c r="Q994" s="69"/>
      <c r="R994" s="69"/>
      <c r="S994" s="69"/>
      <c r="T994" s="68" t="str">
        <f>IF(IFERROR(VLOOKUP(Members[[#This Row],[Subscriber SSN]],$C$7:T993,18,FALSE), "") = 0, "",IFERROR(VLOOKUP(Members[[#This Row],[Subscriber SSN]],$C$7:T993,18,FALSE), ""))</f>
        <v/>
      </c>
      <c r="U994" s="68" t="str">
        <f>IF(IFERROR(VLOOKUP(Members[[#This Row],[Subscriber SSN]],$C$7:U993,19,FALSE), "") = 0, "",IFERROR(VLOOKUP(Members[[#This Row],[Subscriber SSN]],$C$7:U993,19,FALSE), ""))</f>
        <v/>
      </c>
      <c r="V994" s="69" t="str">
        <f>IF(IFERROR(VLOOKUP(Members[[#This Row],[Subscriber SSN]],$C$7:V993,20,FALSE), "") = 0, "", IFERROR(VLOOKUP(Members[[#This Row],[Subscriber SSN]],$C$7:V993,20,FALSE), ""))</f>
        <v/>
      </c>
      <c r="W994" s="68" t="str">
        <f>IF(IFERROR(VLOOKUP(Members[[#This Row],[Subscriber SSN]],$C$7:W993,21,FALSE), "") = 0, "", IFERROR(VLOOKUP(Members[[#This Row],[Subscriber SSN]],$C$7:W993,21,FALSE), ""))</f>
        <v/>
      </c>
      <c r="X994" s="68" t="str">
        <f>IF(IFERROR(VLOOKUP(Members[[#This Row],[Subscriber SSN]],$C$7:X993,22,FALSE), "") = 0, "", IFERROR(VLOOKUP(Members[[#This Row],[Subscriber SSN]],$C$7:X993,22,FALSE), ""))</f>
        <v/>
      </c>
      <c r="Y994" s="68"/>
      <c r="Z994" s="72"/>
      <c r="AA994" s="69"/>
      <c r="AB994" s="69"/>
      <c r="AC994" s="70"/>
      <c r="AD994" s="110">
        <f t="shared" si="30"/>
        <v>45292</v>
      </c>
      <c r="AE994" s="69"/>
      <c r="AF994" s="69"/>
      <c r="AG994" s="71"/>
      <c r="AH994" s="69"/>
      <c r="AI994" s="69"/>
      <c r="AJ994" s="69"/>
      <c r="AK994" s="69"/>
      <c r="AL994" s="69"/>
      <c r="AM994" s="69"/>
      <c r="AN994" s="69"/>
      <c r="AO994" s="69"/>
      <c r="AP994" s="73"/>
      <c r="AQ994" s="73"/>
      <c r="AR994" s="73"/>
      <c r="AS994" s="73"/>
      <c r="AT994" s="73"/>
      <c r="AU994" s="73"/>
      <c r="AV994" s="73"/>
      <c r="AW994" s="73"/>
      <c r="AX994" s="73"/>
      <c r="AY994" s="73"/>
      <c r="AZ994" s="73"/>
      <c r="BA994" s="73"/>
      <c r="BB994" s="73"/>
      <c r="BC994" s="74"/>
      <c r="BD994" s="222" t="str">
        <f t="shared" si="31"/>
        <v xml:space="preserve"> </v>
      </c>
      <c r="BE994" s="76">
        <f ca="1">Validation!H994</f>
        <v>2</v>
      </c>
      <c r="BF994" t="str">
        <f ca="1">Validation!I994</f>
        <v/>
      </c>
      <c r="BJ994" t="str">
        <f>IF(AND(ISBLANK(Members[[#This Row],[DependentSSN]]),NOT(ISBLANK(Members[[#This Row],[MedicalPolicy]]))), "CoverageLevels", "Waivers")</f>
        <v>Waivers</v>
      </c>
      <c r="BK994" t="str">
        <f>IF(AND(ISBLANK(Members[[#This Row],[DependentSSN]]),NOT(ISBLANK(Members[[#This Row],[Dental Policy]]))), "CoverageLevels", "Waivers")</f>
        <v>Waivers</v>
      </c>
      <c r="BL994" t="str">
        <f>IF(AND(ISBLANK(Members[[#This Row],[DependentSSN]]),NOT(ISBLANK(Members[[#This Row],[VisionPolicy]]))), "CoverageLevels", "Waivers")</f>
        <v>Waivers</v>
      </c>
      <c r="BM994">
        <f t="array" ref="BM994">A993</f>
        <v>0</v>
      </c>
    </row>
    <row r="995" spans="2:65" x14ac:dyDescent="0.25">
      <c r="B995" s="67"/>
      <c r="C995" s="68"/>
      <c r="D995" s="68"/>
      <c r="E995" s="69"/>
      <c r="F995" s="68"/>
      <c r="G995" s="69"/>
      <c r="H995" s="68"/>
      <c r="I995" s="68"/>
      <c r="J995" s="70"/>
      <c r="K995" s="68"/>
      <c r="L995" s="68"/>
      <c r="M995" s="71"/>
      <c r="N995" s="69"/>
      <c r="O995" s="69"/>
      <c r="P995" s="69"/>
      <c r="Q995" s="69"/>
      <c r="R995" s="69"/>
      <c r="S995" s="69"/>
      <c r="T995" s="68" t="str">
        <f>IF(IFERROR(VLOOKUP(Members[[#This Row],[Subscriber SSN]],$C$7:T994,18,FALSE), "") = 0, "",IFERROR(VLOOKUP(Members[[#This Row],[Subscriber SSN]],$C$7:T994,18,FALSE), ""))</f>
        <v/>
      </c>
      <c r="U995" s="68" t="str">
        <f>IF(IFERROR(VLOOKUP(Members[[#This Row],[Subscriber SSN]],$C$7:U994,19,FALSE), "") = 0, "",IFERROR(VLOOKUP(Members[[#This Row],[Subscriber SSN]],$C$7:U994,19,FALSE), ""))</f>
        <v/>
      </c>
      <c r="V995" s="69" t="str">
        <f>IF(IFERROR(VLOOKUP(Members[[#This Row],[Subscriber SSN]],$C$7:V994,20,FALSE), "") = 0, "", IFERROR(VLOOKUP(Members[[#This Row],[Subscriber SSN]],$C$7:V994,20,FALSE), ""))</f>
        <v/>
      </c>
      <c r="W995" s="68" t="str">
        <f>IF(IFERROR(VLOOKUP(Members[[#This Row],[Subscriber SSN]],$C$7:W994,21,FALSE), "") = 0, "", IFERROR(VLOOKUP(Members[[#This Row],[Subscriber SSN]],$C$7:W994,21,FALSE), ""))</f>
        <v/>
      </c>
      <c r="X995" s="68" t="str">
        <f>IF(IFERROR(VLOOKUP(Members[[#This Row],[Subscriber SSN]],$C$7:X994,22,FALSE), "") = 0, "", IFERROR(VLOOKUP(Members[[#This Row],[Subscriber SSN]],$C$7:X994,22,FALSE), ""))</f>
        <v/>
      </c>
      <c r="Y995" s="68"/>
      <c r="Z995" s="72"/>
      <c r="AA995" s="69"/>
      <c r="AB995" s="69"/>
      <c r="AC995" s="70"/>
      <c r="AD995" s="110">
        <f t="shared" si="30"/>
        <v>45292</v>
      </c>
      <c r="AE995" s="69"/>
      <c r="AF995" s="69"/>
      <c r="AG995" s="71"/>
      <c r="AH995" s="69"/>
      <c r="AI995" s="69"/>
      <c r="AJ995" s="69"/>
      <c r="AK995" s="69"/>
      <c r="AL995" s="69"/>
      <c r="AM995" s="69"/>
      <c r="AN995" s="69"/>
      <c r="AO995" s="69"/>
      <c r="AP995" s="73"/>
      <c r="AQ995" s="73"/>
      <c r="AR995" s="73"/>
      <c r="AS995" s="73"/>
      <c r="AT995" s="73"/>
      <c r="AU995" s="73"/>
      <c r="AV995" s="73"/>
      <c r="AW995" s="73"/>
      <c r="AX995" s="73"/>
      <c r="AY995" s="73"/>
      <c r="AZ995" s="73"/>
      <c r="BA995" s="73"/>
      <c r="BB995" s="73"/>
      <c r="BC995" s="74"/>
      <c r="BD995" s="222" t="str">
        <f t="shared" si="31"/>
        <v xml:space="preserve"> </v>
      </c>
      <c r="BE995" s="76">
        <f ca="1">Validation!H995</f>
        <v>2</v>
      </c>
      <c r="BF995" t="str">
        <f ca="1">Validation!I995</f>
        <v/>
      </c>
      <c r="BJ995" t="str">
        <f>IF(AND(ISBLANK(Members[[#This Row],[DependentSSN]]),NOT(ISBLANK(Members[[#This Row],[MedicalPolicy]]))), "CoverageLevels", "Waivers")</f>
        <v>Waivers</v>
      </c>
      <c r="BK995" t="str">
        <f>IF(AND(ISBLANK(Members[[#This Row],[DependentSSN]]),NOT(ISBLANK(Members[[#This Row],[Dental Policy]]))), "CoverageLevels", "Waivers")</f>
        <v>Waivers</v>
      </c>
      <c r="BL995" t="str">
        <f>IF(AND(ISBLANK(Members[[#This Row],[DependentSSN]]),NOT(ISBLANK(Members[[#This Row],[VisionPolicy]]))), "CoverageLevels", "Waivers")</f>
        <v>Waivers</v>
      </c>
      <c r="BM995">
        <f t="array" ref="BM995">A994</f>
        <v>0</v>
      </c>
    </row>
    <row r="996" spans="2:65" x14ac:dyDescent="0.25">
      <c r="B996" s="67"/>
      <c r="C996" s="68"/>
      <c r="D996" s="68"/>
      <c r="E996" s="69"/>
      <c r="F996" s="68"/>
      <c r="G996" s="69"/>
      <c r="H996" s="68"/>
      <c r="I996" s="68"/>
      <c r="J996" s="70"/>
      <c r="K996" s="68"/>
      <c r="L996" s="68"/>
      <c r="M996" s="71"/>
      <c r="N996" s="69"/>
      <c r="O996" s="69"/>
      <c r="P996" s="69"/>
      <c r="Q996" s="69"/>
      <c r="R996" s="69"/>
      <c r="S996" s="69"/>
      <c r="T996" s="68" t="str">
        <f>IF(IFERROR(VLOOKUP(Members[[#This Row],[Subscriber SSN]],$C$7:T995,18,FALSE), "") = 0, "",IFERROR(VLOOKUP(Members[[#This Row],[Subscriber SSN]],$C$7:T995,18,FALSE), ""))</f>
        <v/>
      </c>
      <c r="U996" s="68" t="str">
        <f>IF(IFERROR(VLOOKUP(Members[[#This Row],[Subscriber SSN]],$C$7:U995,19,FALSE), "") = 0, "",IFERROR(VLOOKUP(Members[[#This Row],[Subscriber SSN]],$C$7:U995,19,FALSE), ""))</f>
        <v/>
      </c>
      <c r="V996" s="69" t="str">
        <f>IF(IFERROR(VLOOKUP(Members[[#This Row],[Subscriber SSN]],$C$7:V995,20,FALSE), "") = 0, "", IFERROR(VLOOKUP(Members[[#This Row],[Subscriber SSN]],$C$7:V995,20,FALSE), ""))</f>
        <v/>
      </c>
      <c r="W996" s="68" t="str">
        <f>IF(IFERROR(VLOOKUP(Members[[#This Row],[Subscriber SSN]],$C$7:W995,21,FALSE), "") = 0, "", IFERROR(VLOOKUP(Members[[#This Row],[Subscriber SSN]],$C$7:W995,21,FALSE), ""))</f>
        <v/>
      </c>
      <c r="X996" s="68" t="str">
        <f>IF(IFERROR(VLOOKUP(Members[[#This Row],[Subscriber SSN]],$C$7:X995,22,FALSE), "") = 0, "", IFERROR(VLOOKUP(Members[[#This Row],[Subscriber SSN]],$C$7:X995,22,FALSE), ""))</f>
        <v/>
      </c>
      <c r="Y996" s="68"/>
      <c r="Z996" s="72"/>
      <c r="AA996" s="69"/>
      <c r="AB996" s="69"/>
      <c r="AC996" s="70"/>
      <c r="AD996" s="110">
        <f t="shared" si="30"/>
        <v>45292</v>
      </c>
      <c r="AE996" s="69"/>
      <c r="AF996" s="69"/>
      <c r="AG996" s="71"/>
      <c r="AH996" s="69"/>
      <c r="AI996" s="69"/>
      <c r="AJ996" s="69"/>
      <c r="AK996" s="69"/>
      <c r="AL996" s="69"/>
      <c r="AM996" s="69"/>
      <c r="AN996" s="69"/>
      <c r="AO996" s="69"/>
      <c r="AP996" s="73"/>
      <c r="AQ996" s="73"/>
      <c r="AR996" s="73"/>
      <c r="AS996" s="73"/>
      <c r="AT996" s="73"/>
      <c r="AU996" s="73"/>
      <c r="AV996" s="73"/>
      <c r="AW996" s="73"/>
      <c r="AX996" s="73"/>
      <c r="AY996" s="73"/>
      <c r="AZ996" s="73"/>
      <c r="BA996" s="73"/>
      <c r="BB996" s="73"/>
      <c r="BC996" s="74"/>
      <c r="BD996" s="222" t="str">
        <f t="shared" si="31"/>
        <v xml:space="preserve"> </v>
      </c>
      <c r="BE996" s="76">
        <f ca="1">Validation!H996</f>
        <v>2</v>
      </c>
      <c r="BF996" t="str">
        <f ca="1">Validation!I996</f>
        <v/>
      </c>
      <c r="BJ996" t="str">
        <f>IF(AND(ISBLANK(Members[[#This Row],[DependentSSN]]),NOT(ISBLANK(Members[[#This Row],[MedicalPolicy]]))), "CoverageLevels", "Waivers")</f>
        <v>Waivers</v>
      </c>
      <c r="BK996" t="str">
        <f>IF(AND(ISBLANK(Members[[#This Row],[DependentSSN]]),NOT(ISBLANK(Members[[#This Row],[Dental Policy]]))), "CoverageLevels", "Waivers")</f>
        <v>Waivers</v>
      </c>
      <c r="BL996" t="str">
        <f>IF(AND(ISBLANK(Members[[#This Row],[DependentSSN]]),NOT(ISBLANK(Members[[#This Row],[VisionPolicy]]))), "CoverageLevels", "Waivers")</f>
        <v>Waivers</v>
      </c>
      <c r="BM996">
        <f t="array" ref="BM996">A995</f>
        <v>0</v>
      </c>
    </row>
  </sheetData>
  <sheetProtection formatCells="0" formatColumns="0" formatRows="0" insertHyperlinks="0" sort="0" autoFilter="0" pivotTables="0"/>
  <mergeCells count="8">
    <mergeCell ref="AW5:BB5"/>
    <mergeCell ref="AO5:AV5"/>
    <mergeCell ref="F1:J2"/>
    <mergeCell ref="B5:C5"/>
    <mergeCell ref="B4:C4"/>
    <mergeCell ref="B3:C3"/>
    <mergeCell ref="B2:C2"/>
    <mergeCell ref="B1:C1"/>
  </mergeCells>
  <conditionalFormatting sqref="BE7:BE996">
    <cfRule type="iconSet" priority="24">
      <iconSet showValue="0">
        <cfvo type="percent" val="0"/>
        <cfvo type="num" val="1"/>
        <cfvo type="num" val="2"/>
      </iconSet>
    </cfRule>
  </conditionalFormatting>
  <conditionalFormatting sqref="BE9:BE996">
    <cfRule type="iconSet" priority="4">
      <iconSet showValue="0">
        <cfvo type="percent" val="0"/>
        <cfvo type="num" val="1"/>
        <cfvo type="num" val="2"/>
      </iconSet>
    </cfRule>
  </conditionalFormatting>
  <dataValidations xWindow="247" yWindow="598" count="79">
    <dataValidation type="list" allowBlank="1" showInputMessage="1" showErrorMessage="1" sqref="B5:C5" xr:uid="{7D723B3E-79D9-4DE8-BED2-E9BCCBC55422}">
      <formula1>"SmallGroup, LargeGroup"</formula1>
    </dataValidation>
    <dataValidation type="custom" showInputMessage="1" showErrorMessage="1" promptTitle="Required - if Enrolling" prompt="_x000a_Enter subscriber's eligibility class name exactly as it appears on the GMA, e.g. Active, Management, Retiree, etc._x000a__x000a_Do not enter class ID, e.g. A001, A002, etc._x000a__x000a_Leave blank for dependents._x000a__x000a_Leave blank if waiving coverage." sqref="B6" xr:uid="{A1900352-4404-4069-BEE0-11280CC79815}">
      <formula1>B6="Eligibility Class"</formula1>
    </dataValidation>
    <dataValidation type="custom" showInputMessage="1" showErrorMessage="1" promptTitle="Required - Numeric Only" prompt="_x000a_Enter subscriber's valid nine digit numerical SSN with NO dashes. _x000a__x000a_A string of repeated numbers (111111111) is not a valid SSN._x000a__x000a_If waiving coverage, leave blank." sqref="C6" xr:uid="{C64439E6-9F6A-4BC6-A0F8-C13882F8FCF9}">
      <formula1>C6="Subscriber SSN"</formula1>
    </dataValidation>
    <dataValidation type="custom" showInputMessage="1" showErrorMessage="1" promptTitle="Required - Numeric Only" prompt="_x000a_Enter dependent's valid nine digit numerical SSN with NO dashes. _x000a__x000a_A string of repeated numbers (111111111) is not a valid SSN._x000a__x000a_Requires SubscriberSSN to be populated." sqref="D6" xr:uid="{020DB4BF-4997-4641-863D-D45F00E040FA}">
      <formula1>D6="DependentSSN"</formula1>
    </dataValidation>
    <dataValidation type="custom" showInputMessage="1" showErrorMessage="1" promptTitle="Required - Drop Down Menu" prompt="_x000a_From the drop down menu, select dependent's relationship to the subscriber." sqref="E6" xr:uid="{3C66C590-C08B-48ED-A373-CA0ECC9AEE30}">
      <formula1>E6="RelationToSubscriber"</formula1>
    </dataValidation>
    <dataValidation type="custom" showInputMessage="1" showErrorMessage="1" promptTitle="Required - Text Only" prompt="_x000a_Enter member's first name." sqref="F6" xr:uid="{80D70D6D-9DD4-46BB-A0E0-86D1CC322065}">
      <formula1>F6="First Name"</formula1>
    </dataValidation>
    <dataValidation type="custom" showInputMessage="1" showErrorMessage="1" promptTitle="Optional - Alphabet Only" prompt="_x000a_Enter member's middle initial (maximum one character)." sqref="G6" xr:uid="{F256405F-B81C-4733-89C8-7B631A178E74}">
      <formula1>G6="MI"</formula1>
    </dataValidation>
    <dataValidation type="custom" showInputMessage="1" showErrorMessage="1" promptTitle="Required - Text Only" prompt="_x000a_Enter member's last name._x000a__x000a_Enter member's suffix, if applicable, e.g. Jr., Sr., III, etc." sqref="H6" xr:uid="{BC2042C6-132B-4CBC-9BC8-71EF5ABB3DC6}">
      <formula1>H6="Last Name"</formula1>
    </dataValidation>
    <dataValidation type="custom" showInputMessage="1" showErrorMessage="1" promptTitle="Required - Drop Down Menu" prompt="_x000a_From the drop down menu, select member's gender._x000a__x000a_If waiving coverage, leave blank." sqref="I6" xr:uid="{092DA842-B5CA-445C-96B6-11FB74A2E52A}">
      <formula1>I6="Gender"</formula1>
    </dataValidation>
    <dataValidation type="custom" showInputMessage="1" showErrorMessage="1" promptTitle="Required - MM/DD/YYYY" prompt="_x000a_Enter the member's date of birth in MM/DD/YYYY format._x000a__x000a_A future date of birth cannot be entered._x000a__x000a_If waiving coverage, leave blank._x000a_" sqref="J6" xr:uid="{D628B0FD-34A0-4C83-808C-ADA953BAFCE0}">
      <formula1>J6="DOB"</formula1>
    </dataValidation>
    <dataValidation type="custom" showInputMessage="1" showErrorMessage="1" promptTitle="Required - Conditional" prompt="_x000a_Enter subscriber's job title._x000a__x000a_Field is required when group is selecting a disability product OR when group carves out specific job titles for eligibility._x000a__x000a_Leave blank for dependents." sqref="K6" xr:uid="{0E0C4AF0-EDE4-40A7-BE71-C4B7F981665C}">
      <formula1>K6="JobTitle"</formula1>
    </dataValidation>
    <dataValidation type="custom" showInputMessage="1" showErrorMessage="1" promptTitle="Required - Drop Down Menu" prompt="_x000a_From the drop down menu, select subscriber's marital status._x000a__x000a_Leave blank for dependents._x000a__x000a_If waiving coverage, leave blank." sqref="L6" xr:uid="{98542346-92C0-4EE2-BA65-ABEC8431930B}">
      <formula1>L6="MaritalStatus"</formula1>
    </dataValidation>
    <dataValidation type="custom" showInputMessage="1" showErrorMessage="1" promptTitle="Required - if Retiree" prompt="_x000a_Enter subscriber's retirement date in MM/DD/YYYY format._x000a__x000a_A future date cannot be entered." sqref="M6" xr:uid="{CFAF813D-BFBC-47AD-8CF9-2157443F83AD}">
      <formula1>M6="DateRetired"</formula1>
    </dataValidation>
    <dataValidation type="custom" showInputMessage="1" showErrorMessage="1" promptTitle="Required - Conditional" prompt="_x000a_Enter the reason the dependent's last name is different than a male subscriber if relationship to subscriber is not a step-child." sqref="N6" xr:uid="{DAB7C787-AA57-4D38-9F9C-EE350C8F3B1E}">
      <formula1>N6="ReasonDiffLastName"</formula1>
    </dataValidation>
    <dataValidation type="custom" showInputMessage="1" showErrorMessage="1" promptTitle="Yes or Leave Blank" prompt="_x000a_Enter a value of Yes if dependent lives out of area; otherwise, leave blank._x000a__x000a_Field only applies to HMO/HMO or HMO/POS products._x000a__x000a_Yes is the only value that can be entered in this field." sqref="O6" xr:uid="{0D06F730-2347-4179-AA87-AA8F87960797}">
      <formula1>O6="OutofAreaDep"</formula1>
    </dataValidation>
    <dataValidation type="custom" showInputMessage="1" showErrorMessage="1" promptTitle="Yes or Leave Blank" prompt="_x000a_Enter a value of Yes if dependent is handicap; otherwise, leave blank._x000a__x000a_Yes is the only value that can be entered in this field._x000a_" sqref="P6" xr:uid="{ACED4508-286D-4365-B06D-2E31475C7CAA}">
      <formula1>P6="DepHandicap"</formula1>
    </dataValidation>
    <dataValidation type="custom" showInputMessage="1" showErrorMessage="1" promptTitle="Required - if Applicable" prompt="_x000a_From the drop down menu, select the member's type of coverage from group's prior insurance carrier._x000a__x000a_Complete field for subscribers and dependents." sqref="Q6" xr:uid="{EFEF4510-22C2-4E3B-BDE8-E7825ACEE149}">
      <formula1>Q6="OnGroupsPriorIns"</formula1>
    </dataValidation>
    <dataValidation type="custom" showInputMessage="1" showErrorMessage="1" promptTitle="Required - if Other Coverage" prompt="_x000a_Enter a value of Yes if subscriber has existing medical coverage elsewhere; otherwise, leave blank._x000a__x000a_Yes is the only value that can be entered in this field." sqref="R6" xr:uid="{2C8F82C3-FC1B-4BFB-B41C-017D38436B37}">
      <formula1>R6="Other Medical Coverage"</formula1>
    </dataValidation>
    <dataValidation type="custom" showInputMessage="1" showErrorMessage="1" promptTitle="Required - if Other Coverage" prompt="_x000a_Enter a value of Yes if subscriber has existing dental coverage elsewhere; otherwise, leave blank._x000a__x000a_Yes is the only value that can be entered in this field." sqref="S6" xr:uid="{F0A24863-EC50-4600-B012-43D7628F1A66}">
      <formula1>S6="Other Dental Coverage"</formula1>
    </dataValidation>
    <dataValidation type="custom" showInputMessage="1" showErrorMessage="1" promptTitle="Required - Alphanumeric" prompt="_x000a_Enter subscriber's current mailing address._x000a__x000a_If a dependent is added, this field will auto-populate when the subscriber and dependent SSN are entered._x000a__x000a_If waiving coverage, leave blank." sqref="T6" xr:uid="{9E8CC744-3C57-4EFB-A1AB-A4EC668ACF33}">
      <formula1>T6="Mailing Address"</formula1>
    </dataValidation>
    <dataValidation type="custom" showInputMessage="1" showErrorMessage="1" promptTitle="Required - if Applicable" prompt="_x000a_Enter any values that do not typically appear in the first line of an address, e.g. Apt. #, Suite #, etc._x000a__x000a_Do not put a PO Box in this field._x000a__x000a_If waiving coverage, leave blank." sqref="U6" xr:uid="{4F99E92B-1932-43B6-A153-1743DC74581D}">
      <formula1>U6="Mailing Address 2"</formula1>
    </dataValidation>
    <dataValidation type="custom" showInputMessage="1" showErrorMessage="1" promptTitle="Required - Alphabet Only" prompt="_x000a_Enter city for the subscriber's current mailing address._x000a__x000a_If a dependent is added, this field will auto-populate when the subscriber and dependent SSN are entered._x000a__x000a_If waiving coverage, leave blank." sqref="V6" xr:uid="{68C8E25D-CBBF-4C07-B90B-D169820A78DD}">
      <formula1>V6="City"</formula1>
    </dataValidation>
    <dataValidation type="custom" showInputMessage="1" showErrorMessage="1" promptTitle="Required - Alphabet Only" prompt="_x000a_Enter two letter state abbreviation for subscriber's current mailing address._x000a__x000a_If a dependent is added, this field will auto-populate when the subscriber and dependent SSN are entered._x000a__x000a_If waiving coverage, leave blank." sqref="W6" xr:uid="{999A0727-C2B2-43AF-8F50-51B58F6C45F6}">
      <formula1>W6="State"</formula1>
    </dataValidation>
    <dataValidation type="custom" showInputMessage="1" showErrorMessage="1" promptTitle="Required - Numeric Only" prompt="_x000a_Enter five digit zip code for the subscriber's current mailing address._x000a__x000a_If a dependent is added, this field will auto-populate when the subscriber and dependent SSN are entered._x000a__x000a_If waiving coverage, leave blank." sqref="X6" xr:uid="{21496F2A-157B-4855-BB77-D9861C2127F7}">
      <formula1>X6="ZipCode"</formula1>
    </dataValidation>
    <dataValidation type="custom" showInputMessage="1" showErrorMessage="1" promptTitle="Required - Numeric Only" prompt="_x000a_Enter subscriber's ten digit numerical phone number with NO dashes. _x000a_A string of repeated numbers (1111111111) is not a valid phone number._x000a__x000a_If subscriber's phone number is unknown, populate the group's phone number._x000a__x000a_If waiving coverage, leave blank." sqref="Y6" xr:uid="{340ED5AF-AF07-4FA7-B3D9-C237EBB086E6}">
      <formula1>Y6="Phone"</formula1>
    </dataValidation>
    <dataValidation type="custom" showInputMessage="1" showErrorMessage="1" promptTitle="Optional - Alphanumeric" prompt="_x000a_Enter subscriber's email address._x000a__x000a_If waiving coverage, leave blank." sqref="Z6" xr:uid="{B15A8589-9EFD-43C3-A132-9CEC0F9BA5DB}">
      <formula1>Z6="EmailAddress"</formula1>
    </dataValidation>
    <dataValidation type="custom" showInputMessage="1" showErrorMessage="1" sqref="AA6" xr:uid="{F053DE28-7C8B-4B3C-B34D-58EF243E51D0}">
      <formula1>AA6="PCP Name"</formula1>
    </dataValidation>
    <dataValidation type="custom" showInputMessage="1" showErrorMessage="1" promptTitle="Required - MM/DD/YYYY" prompt="_x000a_Enter subscriber's date of hire in MM/DD/YYYY format._x000a__x000a_A future date cannot be entered. _x000a__x000a_If waiving coverage, leave blank. " sqref="AC6" xr:uid="{1DAF9CAE-80DF-4CA5-9E10-4CF17CAA56F0}">
      <formula1>AC6="DateEmployed"</formula1>
    </dataValidation>
    <dataValidation type="custom" showInputMessage="1" showErrorMessage="1" promptTitle="Required - Subscriber Only" prompt="_x000a_Enter subgroup name the subscriber belongs to, exactly as it appears in Section C of the GMA. _x000a__x000a_If there is only one subgroup, enter group's name. _x000a__x000a_Field should not contain Subgroup ID, e.g. 0001, 0002, etc._x000a__x000a_If waiving coverage, leave blank. " sqref="AE6" xr:uid="{A90D9B0C-A4A0-41C0-9DCD-EFD2E419BD5D}">
      <formula1>AE6="SubGroup Name"</formula1>
    </dataValidation>
    <dataValidation type="custom" showInputMessage="1" showErrorMessage="1" promptTitle="Required - if Enrolling" prompt="_x000a_From the drop down menu, select subscriber's reason for Cobra or state continuation." sqref="AF6" xr:uid="{10BF6EBB-5751-4076-947F-D9CE4007146D}">
      <formula1>AF6="COBRA or State Continuation Reason"</formula1>
    </dataValidation>
    <dataValidation type="custom" showInputMessage="1" showErrorMessage="1" promptTitle="Required - if Enrolling" prompt="_x000a_Enter subscriber's Cobra or state continuation start date in MM/DD/YYYY format._x000a__x000a_A future date cannot be entered." sqref="AG6" xr:uid="{473F17F2-0018-4BD3-B757-96E738340D90}">
      <formula1>AG6="COBRA or State Continuation CvrBeginDate"</formula1>
    </dataValidation>
    <dataValidation type="custom" showInputMessage="1" showErrorMessage="1" promptTitle="Required - if Applicable" prompt="_x000a_Enter subscriber's Medicare number, if applicable." sqref="AH6" xr:uid="{9FA308EF-2F1B-421E-8E5B-46A679D07F86}">
      <formula1>AH6="MedicareNumber"</formula1>
    </dataValidation>
    <dataValidation type="custom" showInputMessage="1" showErrorMessage="1" promptTitle="Required - Drop Down Menu" prompt="_x000a_From the drop down menu, select subscriber's medical policy._x000a__x000a_Do not complete for dependents._x000a__x000a_Policy should match that of the plan quoted." sqref="AI6" xr:uid="{C22B9FD4-5A2F-493B-A59E-25A3A15B9FFA}">
      <formula1>AI6="MedicalPolicy"</formula1>
    </dataValidation>
    <dataValidation type="custom" showInputMessage="1" showErrorMessage="1" promptTitle="Required - Drop Down Menu" prompt="_x000a_From the drop down menu, select subscriber's medical coverage level._x000a__x000a_Do not complete for dependents._x000a__x000a_Policy should match that of the plan quoted." sqref="AJ6" xr:uid="{BAA27381-DFF6-4FE4-9596-87C5BA0C95D5}">
      <formula1>AJ6="MedicalCoverage Level"</formula1>
    </dataValidation>
    <dataValidation type="custom" showInputMessage="1" showErrorMessage="1" promptTitle="Required - Drop Down Menu" prompt="_x000a_From the drop down menu, select subscriber's dental policy._x000a__x000a_Do not complete for dependents._x000a__x000a_Policy should match that of the plan quoted." sqref="AK6" xr:uid="{B13DEB69-FB66-4CC7-AED3-1D12773BD867}">
      <formula1>AK6="Dental Policy"</formula1>
    </dataValidation>
    <dataValidation type="custom" showInputMessage="1" showErrorMessage="1" promptTitle="Required - Drop Down Menu" prompt="_x000a_From the drop down menu, select subscriber's vision policy._x000a__x000a_Do not complete for dependents._x000a__x000a_Policy should match that of the plan quoted." sqref="AM6" xr:uid="{196C713D-C47A-46DC-9434-4FF4D6D1207D}">
      <formula1>AM6="VisionPolicy"</formula1>
    </dataValidation>
    <dataValidation type="custom" showInputMessage="1" showErrorMessage="1" promptTitle="Required - Drop Down Menu" prompt="_x000a_From the drop down menu, select subscriber's vision coverage level._x000a__x000a_Do not complete for dependents._x000a__x000a_Policy should match that of the plan quoted." sqref="AN6" xr:uid="{589D5BD4-5413-4D2F-AA3A-C8E3D20E3FC4}">
      <formula1>AN6="VisionCoverageLevel"</formula1>
    </dataValidation>
    <dataValidation type="custom" showInputMessage="1" showErrorMessage="1" promptTitle="Required - Drop Down Menu" prompt="_x000a_From the drop down menu, select ubscriber's GTL life class if enrolling; otherwise, select Waive. _x000a__x000a_Must enroll if product is employer paid._x000a__x000a_Class should match that of the plan quoted. " sqref="AO6" xr:uid="{6C9673E2-8718-4822-9613-B3783F45A937}">
      <formula1>AO6="GTL Life Class "</formula1>
    </dataValidation>
    <dataValidation type="custom" showInputMessage="1" showErrorMessage="1" promptTitle="Required - Drop Down Menu" prompt="_x000a_Enter subscriber's GTL coverage amount._x000a__x000a_If amount is salary-based, enter salary multiplier (e.g. if one and a half times salary, enter 1.5)._x000a__x000a_Salary must be entered in Column BC._x000a__x000a_If amount is not salary-based, enter in multiples of $5,000." sqref="AP6" xr:uid="{9E102F8C-C854-4546-B99A-8B6E9FD2754B}">
      <formula1>AP6="GTL Coverage Amount"</formula1>
    </dataValidation>
    <dataValidation type="custom" showInputMessage="1" showErrorMessage="1" promptTitle="Required - Drop Down Menu" prompt="_x000a_From the drop down menu, select dependent life class." sqref="AQ6" xr:uid="{49B97E38-54B0-4C90-8DC4-0B00E7D742D4}">
      <formula1>AQ6="Dep Life Class"</formula1>
    </dataValidation>
    <dataValidation type="custom" showInputMessage="1" showErrorMessage="1" promptTitle="Required - Drop Down Menu" prompt="_x000a_From the drop down menu, select subscriber's VGTL life class if enrolling; otherwise, select Waive. _x000a__x000a_Class should match that of the plan quoted. " sqref="AR6" xr:uid="{B19FE097-E9AE-4748-8EE2-E5E0E56B5B86}">
      <formula1>AR6="VGTL Life Class "</formula1>
    </dataValidation>
    <dataValidation type="custom" showInputMessage="1" showErrorMessage="1" promptTitle="Required - if Enrolling" prompt="_x000a_Enter subscriber's VGTL coverage amount._x000a__x000a_If amount is salary-based, enter salary multiplier (e.g. if one and a half times salary, enter 1.5)_x000a__x000a_Salary must be entered in Column BC._x000a__x000a_If amount is not salary-based, enter in increments of $10,000." sqref="AS6" xr:uid="{CC326306-2721-46AB-85AD-070935D6B7F2}">
      <formula1>AS6="VGTL Coverage Amount"</formula1>
    </dataValidation>
    <dataValidation type="custom" showInputMessage="1" showErrorMessage="1" promptTitle="Required - if Enrolling" prompt="_x000a_Enter subscriber's VSL coverage amount in increments of $5,000." sqref="AU6" xr:uid="{4DA7BDBE-78B4-462D-BFCA-71720599347A}">
      <formula1>AU6="VSL Coverage Amount"</formula1>
    </dataValidation>
    <dataValidation type="custom" showInputMessage="1" showErrorMessage="1" promptTitle="Required - Drop Down Menu" prompt="_x000a_From the drop down menu, select Enroll or Waive. _x000a__x000a_Child's demographic information is not required. _x000a__x000a_Class should match that of the plan quoted. " sqref="AV6" xr:uid="{927762CD-C79F-4A8B-8A46-8C947CC7E112}">
      <formula1>AV6="VCL Life Class "</formula1>
    </dataValidation>
    <dataValidation type="custom" showInputMessage="1" showErrorMessage="1" promptTitle="Required - Drop Down Menu" prompt="_x000a_From the drop down menu, select subscriber's STD life class if enrolling; otherwise, select Waive._x000a__x000a_Salary must be entered in Column BC._x000a__x000a_Must enroll if product is employer paid._x000a__x000a_Class should match that of the plan quoted. " sqref="AW6" xr:uid="{F6574979-4468-45AB-A6F2-A61FF49082AF}">
      <formula1>AW6="STD Life Class "</formula1>
    </dataValidation>
    <dataValidation type="custom" showInputMessage="1" showErrorMessage="1" promptTitle="Required - Drop Down Menu" prompt="_x000a_From the drop down menu, select subscriber's VSTD life class if enrolling; otherwise, select Waive._x000a__x000a_Salary must be entered in Column BC._x000a__x000a_Class should match that of the plan quoted. " sqref="AX6" xr:uid="{13AD8E7D-8DCD-4C88-8FDB-35400A7A43BF}">
      <formula1>AX6="VSTD Life Class"</formula1>
    </dataValidation>
    <dataValidation type="custom" showInputMessage="1" showErrorMessage="1" promptTitle="Required - Drop Down Menu" prompt="_x000a_From the drop down menu, select subscriber's LTD life class if enrolling; otherwise, select Waive._x000a__x000a_Salary must be entered in Column BC._x000a__x000a_Must enroll if product is employer paid._x000a__x000a_Class should match that of the plan quoted. " sqref="AY6" xr:uid="{11D617D6-C274-4ED7-B003-AC65B3E2EA9B}">
      <formula1>AY6="LTD Life Class "</formula1>
    </dataValidation>
    <dataValidation type="custom" showInputMessage="1" showErrorMessage="1" promptTitle="Required - Drop Down Menu" prompt="_x000a_From the drop down menu, select subscriber's VLTD life class if enrolling; otherwise, select Waive._x000a__x000a_Salary must be entered in Column BC._x000a__x000a_Class should match that of the plan quoted. " sqref="AZ6" xr:uid="{C5D395C5-277A-4744-8C0A-B2B1C3966715}">
      <formula1>AZ6="VLTD Life Class"</formula1>
    </dataValidation>
    <dataValidation type="custom" showInputMessage="1" showErrorMessage="1" promptTitle="Required - Drop Down Menu" prompt="_x000a_From the drop down menu, select subscriber's VHL/VHLF life class if enrolling; otherwise, select Waive._x000a__x000a_Salary must be entered in Column BC._x000a__x000a_Class should match that of the plan quoted. " sqref="BA6" xr:uid="{914628A4-27F8-42BB-ABF9-6274FEA42692}">
      <formula1>BA6="VHL / VHLF Life Class "</formula1>
    </dataValidation>
    <dataValidation type="custom" allowBlank="1" showInputMessage="1" showErrorMessage="1" promptTitle="Required - if Enrolling" prompt="_x000a_Enter subscriber's elected VHL/VHLF coverage amount between $50,000-$250,000 in increments of $10,000 and no greater than 10 times subscriber's annual salary." sqref="BB6" xr:uid="{6B413F12-C8B7-46E4-8F7B-2E392A28CC0A}">
      <formula1>BB6="VHL / VHLF Coverage Amount "</formula1>
    </dataValidation>
    <dataValidation type="custom" showInputMessage="1" showErrorMessage="1" promptTitle="Required - Conditional" prompt="_x000a_Enter member’s salary. Salary is required if enrolling in a times salary-based GTL, VGTL product or any STD, VSTD, LTD or VLTD product._x000a__x000a_Salary is required for all VGTL, STD, VSTD, LTD or VLTD products; whether enrolling or waiving." sqref="BC6" xr:uid="{9BD0E68B-A0B9-45B1-B385-DD90D1914B1C}">
      <formula1>BC6="Annual Salary "</formula1>
    </dataValidation>
    <dataValidation type="custom" showInputMessage="1" showErrorMessage="1" sqref="BE6" xr:uid="{9568599B-F485-4EF3-91D9-34D5D2BEB32A}">
      <formula1>BE6="Validation Status"</formula1>
    </dataValidation>
    <dataValidation type="custom" showInputMessage="1" showErrorMessage="1" sqref="AD6" xr:uid="{B433EC10-A232-4D0A-A65E-AE7F69E09520}">
      <formula1>AD6="ReqEffDate" &amp; CHAR(10) &amp; "(Hide Column)"</formula1>
    </dataValidation>
    <dataValidation type="custom" showInputMessage="1" showErrorMessage="1" sqref="AB6" xr:uid="{F7465A3E-B44C-4688-B44F-6F4A11459EED}">
      <formula1>AB6="ServingElig" &amp; CHAR(10) &amp; "(Hide Column)"</formula1>
    </dataValidation>
    <dataValidation type="custom" showInputMessage="1" showErrorMessage="1" promptTitle="Required - Drop Down Menu" prompt="_x000a_From the drop down menu, select subscriber's dental coverage level._x000a__x000a_Do not complete for dependents._x000a__x000a_Policy should match that of the plan quoted." sqref="AL6" xr:uid="{7CC2BCBD-6D23-4338-B42C-E3B0AB41F208}">
      <formula1>AL6="DentalCoverage Level"</formula1>
    </dataValidation>
    <dataValidation type="date" allowBlank="1" showInputMessage="1" showErrorMessage="1" sqref="B2:C2" xr:uid="{F65D2342-9BF5-4BFE-B4CA-0995749DFA19}">
      <formula1>44927</formula1>
      <formula2>45657</formula2>
    </dataValidation>
    <dataValidation type="custom" showInputMessage="1" showErrorMessage="1" promptTitle="Required - Drop Down Menu" prompt="_x000a_From the drop down menu, select subscriber's VSL life class if enrolling; otherwise, select Waive. _x000a__x000a_Must include spouse's demographic information on spreadsheet. _x000a__x000a_Do not populate VSL Life Class for spouse._x000a__x000a_Class should match that of the plan quoted." sqref="AT6" xr:uid="{A8364AE2-2D83-474E-891C-F15B310207DB}">
      <formula1>AT6="VSL Life Class" &amp; CHAR(10)</formula1>
    </dataValidation>
    <dataValidation type="list" allowBlank="1" showErrorMessage="1" errorTitle="RelationToSubscriber" error="Dependent's relationship to subscriber must be selected from the drop down menu." promptTitle="Required - Drop Down Menu" prompt="_x000a_From the drop down menu, select dependent's relationship to the subscriber." sqref="E7:E996" xr:uid="{625580FD-AA2C-420F-9803-44985C795C6C}">
      <formula1>Relationships</formula1>
    </dataValidation>
    <dataValidation type="list" allowBlank="1" showErrorMessage="1" errorTitle="Gender" error="Member's gender must be selected from the drop down menu." promptTitle="Required - Drop Down Menu" prompt="_x000a_From the drop down menu, select member's gender._x000a__x000a_If waiving coverage, leave blank." sqref="I7:I996" xr:uid="{A9AA7366-C1CB-41CC-9474-5270DC3871D4}">
      <formula1>GenderValues</formula1>
    </dataValidation>
    <dataValidation type="list" allowBlank="1" showErrorMessage="1" errorTitle="MaritalStatus" error="Subscriber's marital status must be selected from the drop down menu." promptTitle="Required - Drop Down Menu" prompt="_x000a_From the drop down menu, select subscriber's marital status._x000a__x000a_Leave blank for dependents._x000a__x000a_If waiving coverage, leave blank." sqref="L7:L996" xr:uid="{13C47DBA-3EA7-457C-8FD2-3FF821514079}">
      <formula1>MaritalStatus</formula1>
    </dataValidation>
    <dataValidation type="list" allowBlank="1" showErrorMessage="1" errorTitle="OnGroupsPriorIns" error="Type of prior insurance must be selected from the drop down menu." promptTitle="Required - if Applicable" prompt="_x000a_From the drop down menu, select the member's type of coverage from group's prior insurance carrier._x000a__x000a_Complete field for subscribers and dependents." sqref="Q7:Q996" xr:uid="{A0A9CE96-C0F2-4F07-B62F-91F5DDC8B883}">
      <formula1>OnGroupsPriorIns</formula1>
    </dataValidation>
    <dataValidation type="list" allowBlank="1" showErrorMessage="1" errorTitle="COBRA or Sate Continue Reason" error="Reason for Cobra or state continuation must be selected from the drop down menu." promptTitle="Required - if Enrolling" prompt="_x000a_From the drop down menu, select subscriber's reason for Cobra or state continuation." sqref="AF7:AF996" xr:uid="{519A15CA-A2AC-4A03-95C5-B7AA0EDEE558}">
      <formula1>CobraShortReasons</formula1>
    </dataValidation>
    <dataValidation type="list" allowBlank="1" showErrorMessage="1" errorTitle="MedicalPolicy" error="Subscriber's medical policy must be selected from the drop down menu." promptTitle="Required - Drop Down Menu" prompt="_x000a_From the drop down menu, select subscriber's medical policy._x000a__x000a_Do not complete for dependents._x000a__x000a_Policy should match that of the plan quoted." sqref="AI7:AI996" xr:uid="{87EE4EAC-FE92-47A2-8561-2D7B80FF9E68}">
      <formula1>INDIRECT($D$2)</formula1>
    </dataValidation>
    <dataValidation type="list" allowBlank="1" showErrorMessage="1" errorTitle="MedicalCoverage Level" error="Subscriber's medical coverage level must be selected from the drop down menu." promptTitle="Required - Drop Down Menu" prompt="_x000a_From the drop down menu, select subscriber's medical coverage level._x000a__x000a_Do not complete for dependents._x000a__x000a_Policy should match that of the plan quoted." sqref="AJ7:AJ996" xr:uid="{21B79628-5AD7-4D78-BB50-0D820DEDE470}">
      <formula1>INDIRECT(BJ7)</formula1>
    </dataValidation>
    <dataValidation type="list" allowBlank="1" showErrorMessage="1" errorTitle="Dental Policy" error="Subscriber's dental policy must be selected from the drop down menu." promptTitle="Required - Drop Down Menu" prompt="_x000a_From the drop down menu, select subscriber's dental policy._x000a__x000a_Do not complete for dependents._x000a__x000a_Policy should match that of the plan quoted." sqref="AK7:AK996" xr:uid="{F3D4380D-D5E7-4C2C-BFEE-6B76AB125104}">
      <formula1>DentalPlans</formula1>
    </dataValidation>
    <dataValidation type="list" allowBlank="1" showErrorMessage="1" errorTitle="DentalCoverage Level" error="Subscriber's dental coverage level must be selected from the drop down menu." promptTitle="Required - Drop Down Menu" prompt="_x000a_From the drop down menu, select subscriber's dental coverage level._x000a__x000a_Do not complete for dependents._x000a__x000a_Policy should match that of the plan quoted." sqref="AL7:AL996" xr:uid="{5B108481-0E1C-4EB8-A965-A61D6C6696E5}">
      <formula1>INDIRECT(BK7)</formula1>
    </dataValidation>
    <dataValidation type="list" allowBlank="1" showErrorMessage="1" errorTitle="VisionPolicy" error="Subscriber's vision policy must be selected from the drop down menu." promptTitle="Required - Drop Down Menu" prompt="_x000a_From the drop down menu, select subscriber's vision policy._x000a__x000a_Do not complete for dependents._x000a__x000a_Policy should match that of the plan quoted." sqref="AM7:AM996" xr:uid="{54EBACA3-9C82-4A01-B137-7A8C7FC39043}">
      <formula1>VisionPlans</formula1>
    </dataValidation>
    <dataValidation type="list" allowBlank="1" showErrorMessage="1" errorTitle="VisionCoverageLevel" error="Subscriber's vision coverage level must be selected from the drop down menu." promptTitle="Required - Drop Down Menu" prompt="_x000a_From the drop down menu, select subscriber's vision coverage level._x000a__x000a_Do not complete for dependents._x000a__x000a_Policy should match that of the plan quoted." sqref="AN7:AN996" xr:uid="{C82A7550-FFF2-4B8D-8166-037373A16F0A}">
      <formula1>INDIRECT(BL7)</formula1>
    </dataValidation>
    <dataValidation type="list" allowBlank="1" showErrorMessage="1" errorTitle="GTL Life Class " error="Subscriber's GTL life class must be selected from the drop down menu." promptTitle="Required - Drop Down Menu" prompt="_x000a_From the drop down menu, select ubscriber's GTL life class if enrolling; otherwise, select Waive. _x000a__x000a_Must enroll if product is employer paid._x000a__x000a_Class should match that of the plan quoted. " sqref="AO7:AO996" xr:uid="{2926C4C7-658D-482F-9A67-B8FEF46DEEEB}">
      <formula1>LifeBenefitClasses</formula1>
    </dataValidation>
    <dataValidation type="list" allowBlank="1" showErrorMessage="1" errorTitle="Dep Life Class" error="Dependent life class must be selected from the drop down menu." promptTitle="Required - Drop Down Menu" prompt="_x000a_From the drop down menu, select dependent life class." sqref="AQ7:AQ996" xr:uid="{17ED074D-C323-41C6-880F-22F3FDF1AFD5}">
      <formula1>EnrollWaive</formula1>
    </dataValidation>
    <dataValidation type="list" allowBlank="1" showErrorMessage="1" errorTitle="VGTL Life Class " error="Subscriber's VGTL life class must be selected from the drop down menu." promptTitle="Required - Drop Down Menu" prompt="_x000a_From the drop down menu, select subscriber's VGTL life class if enrolling; otherwise, select Waive. _x000a__x000a_Class should match that of the plan quoted. " sqref="AR7:AR996" xr:uid="{78F9EB99-0684-4C09-A566-099576242DA5}">
      <formula1>LifeBenefitClasses</formula1>
    </dataValidation>
    <dataValidation type="list" allowBlank="1" showErrorMessage="1" errorTitle="VSL Life Class" error="Subscriber's VSL life class must be selected from the drop down menu. Do not populate VSL life class for spouse." promptTitle="Required - Drop Down Menu" prompt="_x000a_From the drop down menu, select subscriber's VSL life class if enrolling; otherwise, select Waive. _x000a__x000a_Must include spouse's demographic information on spreadsheet. _x000a__x000a_Do not populate VSL Life Class for spouse._x000a__x000a_Class should match that of the plan quoted." sqref="AT7:AT996" xr:uid="{5157AA50-8EE8-4F47-8F14-38F1D4EE9D84}">
      <formula1>LifeBenefitClasses</formula1>
    </dataValidation>
    <dataValidation type="list" allowBlank="1" showErrorMessage="1" errorTitle="VCL Life Class " error="Subscriber's VCL life class must be selected from the drop down menu. " promptTitle="Required - Drop Down Menu" prompt="_x000a_From the drop down menu, select Enroll or Waive. _x000a__x000a_Child's demographic information is not required. _x000a__x000a_Class should match that of the plan quoted. " sqref="AV7:AV996" xr:uid="{88C92608-792C-4748-8077-0B55707CB191}">
      <formula1>EnrollWaive</formula1>
    </dataValidation>
    <dataValidation type="list" allowBlank="1" showErrorMessage="1" errorTitle="STD Life Class " error="Subscriber's STD life class must be selected from the drop down menu." promptTitle="Required - Drop Down Menu" prompt="_x000a_From the drop down menu, select subscriber's STD life class if enrolling; otherwise, select Waive._x000a__x000a_Salary must be entered in Column BC._x000a__x000a_Must enroll if product is employer paid._x000a__x000a_Class should match that of the plan quoted. " sqref="AW7:AW996" xr:uid="{DD14EF17-D189-4623-A578-DA14BCD97509}">
      <formula1>LifeBenefitClasses</formula1>
    </dataValidation>
    <dataValidation type="list" allowBlank="1" showErrorMessage="1" errorTitle="VSTD Life Class" error="Subscriber's VSTD life class must be selected from the drop down menu." promptTitle="Required - Drop Down Menu" prompt="_x000a_From the drop down menu, select subscriber's VSTD life class if enrolling; otherwise, select Waive._x000a__x000a_Salary must be entered in Column BC._x000a__x000a_Class should match that of the plan quoted. " sqref="AX7:AX996" xr:uid="{8FB1363F-8CE8-459C-A771-E8AAD089F0FC}">
      <formula1>LifeBenefitClasses</formula1>
    </dataValidation>
    <dataValidation type="list" allowBlank="1" showErrorMessage="1" errorTitle="LTD Life Class " error="Subscriber's LTD life class must be selected from the drop down menu." promptTitle="Required - Drop Down Menu" prompt="_x000a_From the drop down menu, select subscriber's LTD life class if enrolling; otherwise, select Waive._x000a__x000a_Salary must be entered in Column BC._x000a__x000a_Must enroll if product is employer paid._x000a__x000a_Class should match that of the plan quoted. " sqref="AY7:AY996" xr:uid="{644B446D-E9A3-4064-A864-2CB39FAF9081}">
      <formula1>LifeBenefitClasses</formula1>
    </dataValidation>
    <dataValidation type="list" allowBlank="1" showErrorMessage="1" errorTitle="VLTD Life Class" error="Subscriber's VLTD life class must be selected from the drop down menu." promptTitle="Required - Drop Down Menu" prompt="_x000a_From the drop down menu, select subscriber's VLTD life class if enrolling; otherwise, select Waive._x000a__x000a_Salary must be entered in Column BC._x000a__x000a_Class should match that of the plan quoted. " sqref="AZ7:AZ996" xr:uid="{BF82E66C-D643-4622-9C40-14E97A079146}">
      <formula1>LifeBenefitClasses</formula1>
    </dataValidation>
    <dataValidation type="list" allowBlank="1" showErrorMessage="1" errorTitle="VHL / VHLF Life Class " error="Subscriber's VHL/VHLF life class must be selected from the drop down menu." promptTitle="Required - Drop Down Menu" prompt="_x000a_From the drop down menu, select subscriber's VHL/VHLF life class if enrolling; otherwise, select Waive._x000a__x000a_Salary must be entered in Column BC._x000a__x000a_Class should match that of the plan quoted. " sqref="BA7:BA996" xr:uid="{1C16CFBC-4D01-48B5-89D0-AD3B91430107}">
      <formula1>LifeBenefitClasses</formula1>
    </dataValidation>
    <dataValidation allowBlank="1" showInputMessage="1" showErrorMessage="1" promptTitle="Display only" prompt="_x000a_Calculated Age based on Requested Effective Date" sqref="BD6" xr:uid="{02099B7C-42A1-4EED-85B7-9D83D8D4951C}"/>
  </dataValidations>
  <printOptions horizontalCentered="1" verticalCentered="1"/>
  <pageMargins left="0.7" right="0.7" top="0.75" bottom="0.75" header="0.3" footer="0.3"/>
  <pageSetup paperSize="5" scale="64" pageOrder="overThenDown" orientation="landscape" r:id="rId1"/>
  <headerFooter differentFirst="1">
    <oddHeader xml:space="preserve">&amp;C  
</oddHeader>
    <oddFooter>&amp;RPage &amp;P</oddFooter>
    <firstFooter>&amp;L&amp;G</firstFooter>
  </headerFooter>
  <colBreaks count="5" manualBreakCount="5">
    <brk id="10" max="1048575" man="1"/>
    <brk id="21" max="1048575" man="1"/>
    <brk id="33" max="1048575" man="1"/>
    <brk id="43" max="1004" man="1"/>
    <brk id="56" max="1004" man="1"/>
  </colBreaks>
  <drawing r:id="rId2"/>
  <legacyDrawingHF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 id="{2F62A351-6C35-4A5B-84B5-DD2A3DEEC60D}">
            <xm:f>NOT(Validation!$CG$6)</xm:f>
            <x14:dxf>
              <font>
                <color theme="0"/>
              </font>
              <fill>
                <patternFill>
                  <bgColor rgb="FFFF0000"/>
                </patternFill>
              </fill>
            </x14:dxf>
          </x14:cfRule>
          <x14:cfRule type="expression" priority="14" id="{C3CE46FF-CC60-45B3-86F3-3919C4F59322}">
            <xm:f>NOT(Validation!$G$1)</xm:f>
            <x14:dxf>
              <font>
                <color theme="0"/>
              </font>
              <fill>
                <patternFill>
                  <bgColor rgb="FFFF0000"/>
                </patternFill>
              </fill>
            </x14:dxf>
          </x14:cfRule>
          <xm:sqref>B6:AS6 AU6:BE6 B7:BE7 AJ7:AJ996 BD7:BD996 B8:S996 Y8:BE996</xm:sqref>
        </x14:conditionalFormatting>
        <x14:conditionalFormatting xmlns:xm="http://schemas.microsoft.com/office/excel/2006/main">
          <x14:cfRule type="expression" priority="13" id="{CE3CADE3-7E4E-4B05-AD28-7CBABD11E2B5}">
            <xm:f>NOT(Validation!$G$1)</xm:f>
            <x14:dxf>
              <fill>
                <patternFill>
                  <bgColor rgb="FFFF0000"/>
                </patternFill>
              </fill>
            </x14:dxf>
          </x14:cfRule>
          <xm:sqref>D3:BE3</xm:sqref>
        </x14:conditionalFormatting>
        <x14:conditionalFormatting xmlns:xm="http://schemas.microsoft.com/office/excel/2006/main">
          <x14:cfRule type="expression" priority="2" id="{467DF748-5A7B-447E-A404-DB29A44829B2}">
            <xm:f>NOT(Validation!$CG$6)</xm:f>
            <x14:dxf>
              <font>
                <color theme="0"/>
              </font>
              <fill>
                <patternFill>
                  <bgColor rgb="FFFF0000"/>
                </patternFill>
              </fill>
            </x14:dxf>
          </x14:cfRule>
          <xm:sqref>D4:BE4</xm:sqref>
        </x14:conditionalFormatting>
        <x14:conditionalFormatting xmlns:xm="http://schemas.microsoft.com/office/excel/2006/main">
          <x14:cfRule type="expression" priority="8" id="{996BDF18-94FB-479D-AB49-2B9074794606}">
            <xm:f>NOT(Validation!$G$1)</xm:f>
            <x14:dxf>
              <font>
                <color theme="0"/>
              </font>
              <fill>
                <patternFill>
                  <bgColor rgb="FFFF0000"/>
                </patternFill>
              </fill>
            </x14:dxf>
          </x14:cfRule>
          <xm:sqref>AO5</xm:sqref>
        </x14:conditionalFormatting>
        <x14:conditionalFormatting xmlns:xm="http://schemas.microsoft.com/office/excel/2006/main">
          <x14:cfRule type="expression" priority="1" id="{7611771E-E5C5-435C-884A-1E2BB78EF52F}">
            <xm:f>NOT('\\MS-PRD-HOME02\E41887$\IT\eBlue Team\Byren\ss_enroll\201905_formulas\[Enrollment_Spreadsheet_Template_ByrenMerge20190709.xlsx]Validation'!#REF!)</xm:f>
            <x14:dxf>
              <font>
                <color theme="0"/>
              </font>
              <fill>
                <patternFill>
                  <bgColor rgb="FFFF0000"/>
                </patternFill>
              </fill>
            </x14:dxf>
          </x14:cfRule>
          <xm:sqref>AT6</xm:sqref>
        </x14:conditionalFormatting>
        <x14:conditionalFormatting xmlns:xm="http://schemas.microsoft.com/office/excel/2006/main">
          <x14:cfRule type="expression" priority="6" id="{43F84A10-CD91-4208-8288-707455B12D02}">
            <xm:f>NOT(Validation!$G$1)</xm:f>
            <x14:dxf>
              <font>
                <color theme="0"/>
              </font>
              <fill>
                <patternFill>
                  <bgColor rgb="FFFF0000"/>
                </patternFill>
              </fill>
            </x14:dxf>
          </x14:cfRule>
          <xm:sqref>AW5</xm:sqref>
        </x14:conditionalFormatting>
      </x14:conditionalFormattings>
    </ext>
    <ext xmlns:x14="http://schemas.microsoft.com/office/spreadsheetml/2009/9/main" uri="{CCE6A557-97BC-4b89-ADB6-D9C93CAAB3DF}">
      <x14:dataValidations xmlns:xm="http://schemas.microsoft.com/office/excel/2006/main" xWindow="247" yWindow="598" count="32">
        <x14:dataValidation type="custom" allowBlank="1" showInputMessage="1" showErrorMessage="1" errorTitle="ServingElig (Hide Column)" error="ServingElig should not be populated." xr:uid="{DCE11990-C91A-4BDC-8A81-9E9A86D82946}">
          <x14:formula1>
            <xm:f>Validation!BF7</xm:f>
          </x14:formula1>
          <xm:sqref>AB7:AB996</xm:sqref>
        </x14:dataValidation>
        <x14:dataValidation type="custom" showInputMessage="1" showErrorMessage="1" errorTitle="ReqEffDate" error="DO NOT EDIT - must match requested effective date" xr:uid="{B715D6F1-9417-4602-A273-ADD5FF1D4888}">
          <x14:formula1>
            <xm:f>Validation!AH7</xm:f>
          </x14:formula1>
          <xm:sqref>AD7:AD996</xm:sqref>
        </x14:dataValidation>
        <x14:dataValidation type="custom" showErrorMessage="1" errorTitle="Eligibility Class" error="Eligibility Class (alphabet only) must be populated for subscriber." promptTitle="Required - if Enrolling" prompt="_x000a_Enter subscriber's eligibility class name exactly as it appears on the GMA, e.g. Active, Management, Retiree, etc._x000a__x000a_Do not enter class ID, e.g. A001, A002, etc._x000a__x000a_Leave blank for dependents._x000a__x000a_Leave blank if waiving coverage." xr:uid="{0DD6DED1-D311-42C4-BAC1-38C934E5A990}">
          <x14:formula1>
            <xm:f>Validation!AJ7</xm:f>
          </x14:formula1>
          <xm:sqref>B7:B996</xm:sqref>
        </x14:dataValidation>
        <x14:dataValidation type="custom" showErrorMessage="1" errorTitle="Subscriber SSN" error="Valid nine digit numerical SSN (NO dashes) must be populated." promptTitle="Required - Numeric Only" prompt="_x000a_Enter subscriber's valid nine digit numerical SSN with NO dashes. _x000a__x000a_A string of repeated numbers (111111111) is not a valid SSN._x000a__x000a_If waiving coverage, leave blank." xr:uid="{87631A8A-5238-4AD8-AE76-6A68A1865728}">
          <x14:formula1>
            <xm:f>Validation!Y7</xm:f>
          </x14:formula1>
          <xm:sqref>C7:C996</xm:sqref>
        </x14:dataValidation>
        <x14:dataValidation type="custom" showErrorMessage="1" errorTitle="DependentSSN" error="Valid nine digit numerical SSN (NO dashes) must be populated." promptTitle="Required - Numeric Only" prompt="_x000a_Enter dependent's valid nine digit numerical SSN with NO dashes. _x000a__x000a_A string of repeated numbers (111111111) is not a valid SSN._x000a__x000a_Requires SubscriberSSN to be populated." xr:uid="{FC12DDB6-0A5B-4C14-A387-7A973ACC6444}">
          <x14:formula1>
            <xm:f>Validation!AA7</xm:f>
          </x14:formula1>
          <xm:sqref>D7:D996</xm:sqref>
        </x14:dataValidation>
        <x14:dataValidation type="custom" showErrorMessage="1" errorTitle="First Name" error="Member's first name must be populated." promptTitle="Required - Text Only" prompt="_x000a_Enter member's first name." xr:uid="{666D0A77-ACE2-4EC4-9D6E-CEF25BA8B905}">
          <x14:formula1>
            <xm:f>Validation!AL7</xm:f>
          </x14:formula1>
          <xm:sqref>F7:F996</xm:sqref>
        </x14:dataValidation>
        <x14:dataValidation type="custom" showErrorMessage="1" errorTitle="MI" error="Member's middle initial cannot contain more than one alphabetic character." promptTitle="Optional - Alphabet Only" prompt="_x000a_Enter member's middle initial (maximum one character)." xr:uid="{8AED2180-432F-4962-8F62-41ED8FEFCC02}">
          <x14:formula1>
            <xm:f>Validation!AI7</xm:f>
          </x14:formula1>
          <xm:sqref>G7:G996</xm:sqref>
        </x14:dataValidation>
        <x14:dataValidation type="custom" showErrorMessage="1" errorTitle="Last Name" error="Member's last name must be populated." promptTitle="Required - Text Only" prompt="_x000a_Enter member's last name._x000a__x000a_Enter member's suffix, if applicable, e.g. Jr., Sr., III, etc." xr:uid="{2DFC6865-2EDE-4499-BDB1-E27A4899DFC2}">
          <x14:formula1>
            <xm:f>Validation!AM7</xm:f>
          </x14:formula1>
          <xm:sqref>H7:H996</xm:sqref>
        </x14:dataValidation>
        <x14:dataValidation type="custom" operator="lessThan" showErrorMessage="1" errorTitle="DOB" error="Member's date of birth must be entered in MM/DD/YYYY format; cannot be a future date." promptTitle="Required - MM/DD/YYYY" prompt="_x000a_Enter the member's date of birth in MM/DD/YYYY format._x000a__x000a_A future date of birth cannot be entered._x000a__x000a_If waiving coverage, leave blank." xr:uid="{5EAB163E-D6EA-40E8-A37A-2A321A73D526}">
          <x14:formula1>
            <xm:f>Validation!AO7</xm:f>
          </x14:formula1>
          <xm:sqref>J7:J996</xm:sqref>
        </x14:dataValidation>
        <x14:dataValidation type="custom" showErrorMessage="1" errorTitle="JobTitle" error="Job title cannot be more than 100 characters." promptTitle="Required - Conditional" prompt="_x000a_Enter subscriber's job title._x000a__x000a_Field is required when group is selecting a disability product OR when group carves out specific job titles for eligibility._x000a__x000a_Leave blank for dependents." xr:uid="{D0DD0FBA-31AF-432D-A556-5B1A670C41A0}">
          <x14:formula1>
            <xm:f>Validation!AP7</xm:f>
          </x14:formula1>
          <xm:sqref>K7:K996</xm:sqref>
        </x14:dataValidation>
        <x14:dataValidation type="custom" operator="lessThanOrEqual" showErrorMessage="1" errorTitle="DateRetired" error="Enter subscriber's retirement date in MM/DD/YYYY format; cannot be a future date." promptTitle="Required - if Retiree" prompt="_x000a_Enter subscriber's retirement date in MM/DD/YYYY format._x000a__x000a_A future date cannot be entered." xr:uid="{157386B7-B036-413F-B30D-10DDC2FA671C}">
          <x14:formula1>
            <xm:f>Validation!AR7</xm:f>
          </x14:formula1>
          <xm:sqref>M7:M996</xm:sqref>
        </x14:dataValidation>
        <x14:dataValidation type="custom" showErrorMessage="1" errorTitle="ReasonDiffLastName" error="Reason different last name cannot be more than 100 characters." promptTitle="Required - Conditional" prompt="_x000a_Enter the reason the dependent's last name is different than a male subscriber if relationship to subscriber is not a step-child." xr:uid="{FB998321-2928-4402-B2F2-42D9EB5EEE9E}">
          <x14:formula1>
            <xm:f>Validation!AS7</xm:f>
          </x14:formula1>
          <xm:sqref>N7:N996</xm:sqref>
        </x14:dataValidation>
        <x14:dataValidation type="custom" showErrorMessage="1" errorTitle="OutofAreaDep" error="Value must be Yes or leave blank." promptTitle="Yes or Leave Blank" prompt="_x000a_Enter a value of Yes if dependent lives out of area; otherwise, leave blank._x000a__x000a_Field only applies to HMO/HMO or HMO/POS products._x000a__x000a_Yes is the only value that can be entered in this field." xr:uid="{59C041E3-9BEA-41F7-AF16-B6A79F9C7F94}">
          <x14:formula1>
            <xm:f>Validation!AT7</xm:f>
          </x14:formula1>
          <xm:sqref>O7:O996</xm:sqref>
        </x14:dataValidation>
        <x14:dataValidation type="custom" showErrorMessage="1" errorTitle="DepHandicap" error="Value must be Yes or leave blank." promptTitle="Yes or Leave Blank" prompt="_x000a_Enter a value of Yes if dependent is handicap; otherwise, leave blank._x000a__x000a_Yes is the only value that can be entered in this field." xr:uid="{9F38406D-FE7D-4360-9790-778269C60540}">
          <x14:formula1>
            <xm:f>Validation!AU7</xm:f>
          </x14:formula1>
          <xm:sqref>P7:P996</xm:sqref>
        </x14:dataValidation>
        <x14:dataValidation type="custom" showErrorMessage="1" errorTitle="Other Medical Coverage" error="Value must be Yes or leave blank." promptTitle="Required - if Other Coverage" prompt="_x000a_Enter a value of Yes if subscriber has existing medical coverage elsewhere; otherwise, leave blank._x000a__x000a_Yes is the only value that can be entered in this field." xr:uid="{5DBB9B82-E786-45B7-A46D-C77C77650EAD}">
          <x14:formula1>
            <xm:f>Validation!AW7</xm:f>
          </x14:formula1>
          <xm:sqref>R7:R996</xm:sqref>
        </x14:dataValidation>
        <x14:dataValidation type="custom" showErrorMessage="1" errorTitle="Other Dental Coverage" error="Value must be Yes or leave blank." promptTitle="Required - if Other Coverage" prompt="_x000a_Enter a value of Yes if subscriber has existing dental coverage elsewhere; otherwise, leave blank._x000a__x000a_Yes is the only value that can be entered in this field." xr:uid="{79EDC3BC-FBE6-4E4F-8B2B-7E54E5262C35}">
          <x14:formula1>
            <xm:f>Validation!AX7</xm:f>
          </x14:formula1>
          <xm:sqref>S7:S996</xm:sqref>
        </x14:dataValidation>
        <x14:dataValidation type="custom" showErrorMessage="1" errorTitle="Mailing Address" error="Subscriber's mailing address must be populated; cannot be more than 50 characters" promptTitle="Required - Alphanumeric" prompt="_x000a_Enter subscriber's current mailing address._x000a__x000a_If a dependent is added, this field will auto-populate when the subscriber and dependent SSN are entered._x000a__x000a_If waiving coverage, leave blank." xr:uid="{31BDA486-EF87-4C1A-96BC-52A355568683}">
          <x14:formula1>
            <xm:f>Validation!AY7</xm:f>
          </x14:formula1>
          <xm:sqref>T7</xm:sqref>
        </x14:dataValidation>
        <x14:dataValidation type="custom" showErrorMessage="1" errorTitle="Mailing Address 2" error="Subscriber's mailing address must be populated; cannot be more than 50 characters" promptTitle="Required - if Applicable" prompt="_x000a_Enter any values that do not typically appear in the first line of an address, e.g. Apt. #, Suite #, etc._x000a__x000a_Do not put a PO Box in this field._x000a__x000a_If waiving coverage, leave blank." xr:uid="{7523B442-D0B3-41CC-8689-C21EC8CA1A0A}">
          <x14:formula1>
            <xm:f>Validation!AZ7</xm:f>
          </x14:formula1>
          <xm:sqref>U7</xm:sqref>
        </x14:dataValidation>
        <x14:dataValidation type="custom" showErrorMessage="1" errorTitle="City" error="Subscriber's city must be populated." promptTitle="Required - Alphabet Only" prompt="_x000a_Enter city for the subscriber's current mailing address._x000a__x000a_If a dependent is added, this field will auto-populate when the subscriber and dependent SSN are entered._x000a__x000a_If waiving coverage, leave blank." xr:uid="{6E3FD89F-73D0-4929-BDB0-964F27DB0589}">
          <x14:formula1>
            <xm:f>Validation!BA7</xm:f>
          </x14:formula1>
          <xm:sqref>V7</xm:sqref>
        </x14:dataValidation>
        <x14:dataValidation type="custom" showErrorMessage="1" errorTitle="State" error="Two letter state abbreviation must be populated." promptTitle="Required - Alphabet Only" prompt="_x000a_Enter two letter state abbreviation for subscriber's current mailing address._x000a__x000a_If a dependent is added, this field will auto-populate when the subscriber and dependent SSN are entered._x000a__x000a_If waiving coverage, leave blank." xr:uid="{51D0FC79-47F3-46B2-BAEF-4468373946F1}">
          <x14:formula1>
            <xm:f>Validation!BB7</xm:f>
          </x14:formula1>
          <xm:sqref>W7</xm:sqref>
        </x14:dataValidation>
        <x14:dataValidation type="custom" showErrorMessage="1" errorTitle="ZipCode" error="Five digit zip code must be populated; cannot be more than 5 numbers." promptTitle="Required - Numeric Only" prompt="_x000a_Enter five digit zip code for the subscriber's current mailing address._x000a__x000a_If a dependent is added, this field will auto-populate when the subscriber and dependent SSN are entered._x000a__x000a_If waiving coverage, leave blank." xr:uid="{FC5E3158-6B3E-4F8C-AEA4-A827840D2D38}">
          <x14:formula1>
            <xm:f>Validation!BC7</xm:f>
          </x14:formula1>
          <xm:sqref>X7</xm:sqref>
        </x14:dataValidation>
        <x14:dataValidation type="custom" showErrorMessage="1" errorTitle="EmailAddress" error="Field cannot contain more than 50 characters." promptTitle="Optional - Alphanumeric" prompt="_x000a_Enter subscriber's email address._x000a__x000a_If waiving coverage, leave blank." xr:uid="{7CA74CC8-3343-4254-9722-0E208DF96196}">
          <x14:formula1>
            <xm:f>Validation!BD7</xm:f>
          </x14:formula1>
          <xm:sqref>Z7:Z996</xm:sqref>
        </x14:dataValidation>
        <x14:dataValidation type="custom" showErrorMessage="1" errorTitle="DateEmployed" error="Subscriber's date of hire must be entered in MM/DD/YYYY format." promptTitle="Required - MM/DD/YYYY" prompt="_x000a_Enter subscriber's date of hire in MM/DD/YYYY format._x000a__x000a_A future date cannot be entered. _x000a__x000a_If waiving coverage, leave blank. " xr:uid="{DE0C158B-1877-4C1B-B9D9-6C0528DE3AD8}">
          <x14:formula1>
            <xm:f>Validation!BG7</xm:f>
          </x14:formula1>
          <xm:sqref>AC7:AC996</xm:sqref>
        </x14:dataValidation>
        <x14:dataValidation type="custom" showErrorMessage="1" errorTitle="SubGroup Name" error="Subscriber's subgroup must be entered." promptTitle="Required - Subscriber Only" prompt="_x000a_Enter subgroup name the subscriber belongs to, exactly as it appears in Section C of the GMA. _x000a__x000a_If there is only one subgroup, enter group's name. _x000a__x000a_Field should not contain Subgroup ID, e.g. 0001, 0002, etc._x000a__x000a_If waiving coverage, leave blank. " xr:uid="{D8679154-C31B-4D2B-8119-83B531ADDB40}">
          <x14:formula1>
            <xm:f>Validation!BH7</xm:f>
          </x14:formula1>
          <xm:sqref>AE7:AE996</xm:sqref>
        </x14:dataValidation>
        <x14:dataValidation type="custom" operator="lessThanOrEqual" showErrorMessage="1" errorTitle="COBRA or State Cont CvrBeginDate" error="Start date must be in MM/DD/YYYY format; cannot be a future date." promptTitle="Required - if Enrolling" prompt="_x000a_Enter subscriber's Cobra or state continuation start date in MM/DD/YYYY format._x000a__x000a_A future date cannot be entered." xr:uid="{D1EFEF34-4276-46B9-AD17-E5E6C6184827}">
          <x14:formula1>
            <xm:f>Validation!BJ7</xm:f>
          </x14:formula1>
          <xm:sqref>AG7:AG996</xm:sqref>
        </x14:dataValidation>
        <x14:dataValidation type="custom" showErrorMessage="1" errorTitle="MedicareNumber" error="Field cannot contain more than 25 characters." promptTitle="Required - if Applicable" prompt="_x000a_Enter subscriber's Medicare number, if applicable." xr:uid="{E56FF41F-9983-4F6B-86AA-829BAC6D134A}">
          <x14:formula1>
            <xm:f>Validation!BK7</xm:f>
          </x14:formula1>
          <xm:sqref>AH7:AH996</xm:sqref>
        </x14:dataValidation>
        <x14:dataValidation type="custom" showErrorMessage="1" errorTitle="GTL Coverage Amount" error="Salary multiplier in .5 increments or valid increments of $5,000 must be entered if not waiving." promptTitle="Required - Drop Down Menu" prompt="_x000a_Enter subscriber's GTL coverage amount._x000a__x000a_If amount is salary-based, enter salary multiplier (e.g. if one and a half times salary, enter 1.5)._x000a__x000a_Salary must be entered in Column BC._x000a__x000a_If amount is not salary-based, enter in multiples of $5,000." xr:uid="{193FD783-C003-442C-B38B-515B768EBEC2}">
          <x14:formula1>
            <xm:f>Validation!BS7</xm:f>
          </x14:formula1>
          <xm:sqref>AP7:AP996</xm:sqref>
        </x14:dataValidation>
        <x14:dataValidation type="custom" showErrorMessage="1" errorTitle="VGTL Coverage Amount" error="Salary multiplier in .5 increments or valid increments of $10,000 must be entered if not waiving." promptTitle="Required - if Enrolling" prompt="_x000a_Enter subscriber's VGTL coverage amount._x000a__x000a_If amount is salary-based, enter salary multiplier (e.g. if one and a half times salary, enter 1.5)_x000a__x000a_Salary must be entered in Column BC._x000a__x000a_If amount is not salary-based, enter in increments of $10,000." xr:uid="{91E83AFC-0A8E-4A13-94A3-637A49C3053C}">
          <x14:formula1>
            <xm:f>Validation!BV7</xm:f>
          </x14:formula1>
          <xm:sqref>AS7:AS996</xm:sqref>
        </x14:dataValidation>
        <x14:dataValidation type="custom" showErrorMessage="1" errorTitle="VSL Coverage Amount" error="Coverage amount in increments of $5,000 must be entered if not waiving." promptTitle="Required - if Enrolling" prompt="_x000a_Enter subscriber's VSL coverage amount in increments of $5,000." xr:uid="{0D1CB7D4-F4FD-4CFA-BB46-D8B718959EC9}">
          <x14:formula1>
            <xm:f>Validation!BX7</xm:f>
          </x14:formula1>
          <xm:sqref>AU7:AU996</xm:sqref>
        </x14:dataValidation>
        <x14:dataValidation type="custom" showErrorMessage="1" errorTitle="VHL / VHLF Coverage Amount " error="Field can only contain numeric values." promptTitle="Required - if Enrolling" prompt="_x000a_Enter subscriber's elected VHL/VHLF coverage amount between $50,000-$250,000 in increments of $10,000 and no greater than 10 times subscriber's annual salary." xr:uid="{8A63656A-4C2C-426E-8323-5FAE1432D8BC}">
          <x14:formula1>
            <xm:f>Validation!CE7</xm:f>
          </x14:formula1>
          <xm:sqref>BB7:BB996</xm:sqref>
        </x14:dataValidation>
        <x14:dataValidation type="custom" operator="greaterThan" showErrorMessage="1" errorTitle="Annual Salary " error="Field can only contain numeric values." promptTitle="Required - if Enrolling" prompt="_x000a_Enter subscriber's salary if enrolling in a salary-based GTL or VGTL product or any STD, VSTD, LTD or VLTD product." xr:uid="{92752CA1-AE44-466A-8CD4-E6FD3DB1E17B}">
          <x14:formula1>
            <xm:f>Validation!CF7</xm:f>
          </x14:formula1>
          <xm:sqref>BC7:BD996</xm:sqref>
        </x14:dataValidation>
        <x14:dataValidation type="custom" showErrorMessage="1" errorTitle="Phone" error="Phone number entered must be a ten digit numerical number with no dashes." promptTitle="Required - Numeric Only" prompt="_x000a_Enter subscriber's ten digit numerical phone number with NO dashes. _x000a_A string of repeated numbers (1111111111) is not a valid phone number._x000a__x000a_If subscriber's phone number is unknown, populate the group's phone number._x000a__x000a_If waiving coverage, leave blank." xr:uid="{2367E4C3-5748-4743-9BFC-036BC4592DAF}">
          <x14:formula1>
            <xm:f>Validation!AB7</xm:f>
          </x14:formula1>
          <xm:sqref>Y7:Y996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G1:AF2809"/>
  <sheetViews>
    <sheetView workbookViewId="0"/>
  </sheetViews>
  <sheetFormatPr defaultColWidth="8.7109375" defaultRowHeight="15" x14ac:dyDescent="0.25"/>
  <cols>
    <col min="7" max="7" width="4.140625" bestFit="1" customWidth="1"/>
    <col min="8" max="8" width="10" bestFit="1" customWidth="1"/>
    <col min="9" max="9" width="2.7109375" bestFit="1" customWidth="1"/>
    <col min="10" max="10" width="8" bestFit="1" customWidth="1"/>
    <col min="11" max="11" width="7.5703125" bestFit="1" customWidth="1"/>
    <col min="12" max="12" width="6.5703125" bestFit="1" customWidth="1"/>
    <col min="13" max="13" width="44" bestFit="1" customWidth="1"/>
    <col min="14" max="14" width="61.5703125" bestFit="1" customWidth="1"/>
    <col min="15" max="15" width="40.42578125" bestFit="1" customWidth="1"/>
    <col min="16" max="16" width="34.140625" bestFit="1" customWidth="1"/>
    <col min="17" max="17" width="7.42578125" bestFit="1" customWidth="1"/>
    <col min="18" max="18" width="4.7109375" bestFit="1" customWidth="1"/>
    <col min="19" max="19" width="36.42578125" bestFit="1" customWidth="1"/>
    <col min="22" max="22" width="16.28515625" bestFit="1" customWidth="1"/>
    <col min="25" max="25" width="45.42578125" bestFit="1" customWidth="1"/>
    <col min="30" max="30" width="44" bestFit="1" customWidth="1"/>
    <col min="31" max="31" width="36.42578125" bestFit="1" customWidth="1"/>
    <col min="32" max="32" width="6.5703125" bestFit="1" customWidth="1"/>
  </cols>
  <sheetData>
    <row r="1" spans="7:32" x14ac:dyDescent="0.25">
      <c r="G1" t="s">
        <v>461</v>
      </c>
      <c r="H1" t="s">
        <v>37</v>
      </c>
      <c r="I1" t="s">
        <v>46</v>
      </c>
      <c r="J1" t="s">
        <v>39</v>
      </c>
      <c r="K1" t="s">
        <v>43</v>
      </c>
      <c r="L1">
        <v>1</v>
      </c>
      <c r="M1" t="s">
        <v>3762</v>
      </c>
      <c r="N1" t="s">
        <v>3987</v>
      </c>
      <c r="O1" t="s">
        <v>3780</v>
      </c>
      <c r="P1" t="s">
        <v>53</v>
      </c>
      <c r="Q1" t="s">
        <v>55</v>
      </c>
      <c r="R1" t="s">
        <v>54</v>
      </c>
      <c r="S1" t="s">
        <v>3721</v>
      </c>
      <c r="V1" t="s">
        <v>58</v>
      </c>
      <c r="Y1" t="s">
        <v>1725</v>
      </c>
      <c r="AD1" t="s">
        <v>3762</v>
      </c>
      <c r="AE1" t="s">
        <v>3721</v>
      </c>
      <c r="AF1" t="s">
        <v>3636</v>
      </c>
    </row>
    <row r="2" spans="7:32" x14ac:dyDescent="0.25">
      <c r="G2" t="s">
        <v>462</v>
      </c>
      <c r="H2" t="s">
        <v>38</v>
      </c>
      <c r="I2" t="s">
        <v>47</v>
      </c>
      <c r="J2" t="s">
        <v>40</v>
      </c>
      <c r="K2" t="s">
        <v>44</v>
      </c>
      <c r="L2">
        <v>2</v>
      </c>
      <c r="M2" t="s">
        <v>3738</v>
      </c>
      <c r="N2" t="s">
        <v>3988</v>
      </c>
      <c r="O2" t="s">
        <v>442</v>
      </c>
      <c r="P2" t="s">
        <v>49</v>
      </c>
      <c r="Q2">
        <v>0</v>
      </c>
      <c r="R2">
        <v>0</v>
      </c>
      <c r="S2" t="s">
        <v>108</v>
      </c>
      <c r="V2" t="s">
        <v>23</v>
      </c>
      <c r="Y2" t="s">
        <v>3461</v>
      </c>
      <c r="AD2" t="s">
        <v>3738</v>
      </c>
      <c r="AE2" t="s">
        <v>108</v>
      </c>
      <c r="AF2" t="s">
        <v>48</v>
      </c>
    </row>
    <row r="3" spans="7:32" x14ac:dyDescent="0.25">
      <c r="G3" t="s">
        <v>463</v>
      </c>
      <c r="H3" t="s">
        <v>619</v>
      </c>
      <c r="J3" t="s">
        <v>536</v>
      </c>
      <c r="K3" t="s">
        <v>45</v>
      </c>
      <c r="L3">
        <v>3</v>
      </c>
      <c r="M3" t="s">
        <v>3763</v>
      </c>
      <c r="N3" t="s">
        <v>3989</v>
      </c>
      <c r="O3" t="s">
        <v>443</v>
      </c>
      <c r="P3" t="s">
        <v>50</v>
      </c>
      <c r="Q3">
        <v>1</v>
      </c>
      <c r="R3">
        <v>0</v>
      </c>
      <c r="S3" t="s">
        <v>110</v>
      </c>
      <c r="V3" t="s">
        <v>639</v>
      </c>
      <c r="Y3" t="s">
        <v>1225</v>
      </c>
      <c r="AD3" t="s">
        <v>3763</v>
      </c>
      <c r="AE3" t="s">
        <v>109</v>
      </c>
    </row>
    <row r="4" spans="7:32" x14ac:dyDescent="0.25">
      <c r="G4" t="s">
        <v>464</v>
      </c>
      <c r="H4" t="s">
        <v>615</v>
      </c>
      <c r="L4">
        <v>4</v>
      </c>
      <c r="M4" t="s">
        <v>653</v>
      </c>
      <c r="N4" t="s">
        <v>3990</v>
      </c>
      <c r="O4" t="s">
        <v>444</v>
      </c>
      <c r="P4" t="s">
        <v>51</v>
      </c>
      <c r="Q4">
        <v>0</v>
      </c>
      <c r="R4">
        <v>1</v>
      </c>
      <c r="S4" t="s">
        <v>111</v>
      </c>
      <c r="Y4" t="s">
        <v>3209</v>
      </c>
      <c r="AD4" t="s">
        <v>653</v>
      </c>
      <c r="AE4" t="s">
        <v>110</v>
      </c>
    </row>
    <row r="5" spans="7:32" x14ac:dyDescent="0.25">
      <c r="G5" t="s">
        <v>465</v>
      </c>
      <c r="H5" t="s">
        <v>536</v>
      </c>
      <c r="L5">
        <v>5</v>
      </c>
      <c r="M5" t="s">
        <v>654</v>
      </c>
      <c r="N5" t="s">
        <v>3991</v>
      </c>
      <c r="O5" t="s">
        <v>3541</v>
      </c>
      <c r="P5" t="s">
        <v>52</v>
      </c>
      <c r="Q5">
        <v>1</v>
      </c>
      <c r="R5">
        <v>1</v>
      </c>
      <c r="S5" t="s">
        <v>112</v>
      </c>
      <c r="Y5" t="s">
        <v>1212</v>
      </c>
      <c r="AD5" t="s">
        <v>654</v>
      </c>
      <c r="AE5" t="s">
        <v>111</v>
      </c>
    </row>
    <row r="6" spans="7:32" x14ac:dyDescent="0.25">
      <c r="G6" t="s">
        <v>466</v>
      </c>
      <c r="L6">
        <v>6</v>
      </c>
      <c r="M6" t="s">
        <v>655</v>
      </c>
      <c r="N6" t="s">
        <v>3992</v>
      </c>
      <c r="O6" t="s">
        <v>3542</v>
      </c>
      <c r="P6" t="s">
        <v>598</v>
      </c>
      <c r="Q6">
        <v>0</v>
      </c>
      <c r="R6">
        <v>0</v>
      </c>
      <c r="S6" t="s">
        <v>113</v>
      </c>
      <c r="Y6" t="s">
        <v>2644</v>
      </c>
      <c r="AD6" t="s">
        <v>655</v>
      </c>
      <c r="AE6" t="s">
        <v>112</v>
      </c>
    </row>
    <row r="7" spans="7:32" x14ac:dyDescent="0.25">
      <c r="G7" t="s">
        <v>467</v>
      </c>
      <c r="L7" t="s">
        <v>48</v>
      </c>
      <c r="M7" t="s">
        <v>3939</v>
      </c>
      <c r="N7" t="s">
        <v>4044</v>
      </c>
      <c r="O7" t="s">
        <v>3543</v>
      </c>
      <c r="P7" t="s">
        <v>599</v>
      </c>
      <c r="Q7">
        <v>0</v>
      </c>
      <c r="R7">
        <v>0</v>
      </c>
      <c r="S7" t="s">
        <v>114</v>
      </c>
      <c r="Y7" t="s">
        <v>2606</v>
      </c>
      <c r="AD7" t="s">
        <v>3939</v>
      </c>
      <c r="AE7" t="s">
        <v>113</v>
      </c>
    </row>
    <row r="8" spans="7:32" x14ac:dyDescent="0.25">
      <c r="G8" t="s">
        <v>468</v>
      </c>
      <c r="M8" t="s">
        <v>3940</v>
      </c>
      <c r="N8" t="s">
        <v>3755</v>
      </c>
      <c r="O8" t="s">
        <v>3544</v>
      </c>
      <c r="P8" t="s">
        <v>3644</v>
      </c>
      <c r="Q8">
        <v>0</v>
      </c>
      <c r="R8">
        <v>0</v>
      </c>
      <c r="S8" t="s">
        <v>115</v>
      </c>
      <c r="Y8" t="s">
        <v>1246</v>
      </c>
      <c r="AD8" t="s">
        <v>3940</v>
      </c>
      <c r="AE8" t="s">
        <v>114</v>
      </c>
    </row>
    <row r="9" spans="7:32" x14ac:dyDescent="0.25">
      <c r="G9" t="s">
        <v>469</v>
      </c>
      <c r="M9" t="s">
        <v>3941</v>
      </c>
      <c r="N9" t="s">
        <v>617</v>
      </c>
      <c r="O9" t="s">
        <v>3781</v>
      </c>
      <c r="P9" t="s">
        <v>3645</v>
      </c>
      <c r="Q9">
        <v>0</v>
      </c>
      <c r="R9">
        <v>0</v>
      </c>
      <c r="S9" t="s">
        <v>116</v>
      </c>
      <c r="Y9" t="s">
        <v>2703</v>
      </c>
      <c r="AD9" t="s">
        <v>3941</v>
      </c>
      <c r="AE9" t="s">
        <v>115</v>
      </c>
    </row>
    <row r="10" spans="7:32" x14ac:dyDescent="0.25">
      <c r="G10" t="s">
        <v>470</v>
      </c>
      <c r="M10" t="s">
        <v>656</v>
      </c>
      <c r="N10" t="s">
        <v>616</v>
      </c>
      <c r="O10" t="s">
        <v>3782</v>
      </c>
      <c r="P10" t="s">
        <v>600</v>
      </c>
      <c r="Q10">
        <v>0</v>
      </c>
      <c r="R10">
        <v>0</v>
      </c>
      <c r="S10" t="s">
        <v>668</v>
      </c>
      <c r="Y10" t="s">
        <v>2206</v>
      </c>
      <c r="AD10" t="s">
        <v>656</v>
      </c>
      <c r="AE10" t="s">
        <v>116</v>
      </c>
    </row>
    <row r="11" spans="7:32" x14ac:dyDescent="0.25">
      <c r="G11" t="s">
        <v>471</v>
      </c>
      <c r="M11" t="s">
        <v>657</v>
      </c>
      <c r="N11" t="s">
        <v>618</v>
      </c>
      <c r="O11" t="s">
        <v>3783</v>
      </c>
      <c r="P11" t="s">
        <v>601</v>
      </c>
      <c r="Q11">
        <v>0</v>
      </c>
      <c r="R11">
        <v>0</v>
      </c>
      <c r="S11" t="s">
        <v>117</v>
      </c>
      <c r="Y11" t="s">
        <v>1378</v>
      </c>
      <c r="AD11" t="s">
        <v>657</v>
      </c>
      <c r="AE11" t="s">
        <v>668</v>
      </c>
    </row>
    <row r="12" spans="7:32" x14ac:dyDescent="0.25">
      <c r="G12" t="s">
        <v>472</v>
      </c>
      <c r="M12" t="s">
        <v>658</v>
      </c>
      <c r="N12" t="s">
        <v>3993</v>
      </c>
      <c r="O12" t="s">
        <v>3784</v>
      </c>
      <c r="P12" t="s">
        <v>607</v>
      </c>
      <c r="Q12">
        <v>0</v>
      </c>
      <c r="R12">
        <v>0</v>
      </c>
      <c r="S12" t="s">
        <v>118</v>
      </c>
      <c r="Y12" t="s">
        <v>2241</v>
      </c>
      <c r="AD12" t="s">
        <v>658</v>
      </c>
      <c r="AE12" t="s">
        <v>117</v>
      </c>
    </row>
    <row r="13" spans="7:32" x14ac:dyDescent="0.25">
      <c r="G13" t="s">
        <v>473</v>
      </c>
      <c r="M13" t="s">
        <v>3942</v>
      </c>
      <c r="N13" t="s">
        <v>3994</v>
      </c>
      <c r="O13" t="s">
        <v>3785</v>
      </c>
      <c r="P13" t="s">
        <v>608</v>
      </c>
      <c r="Q13">
        <v>0</v>
      </c>
      <c r="R13">
        <v>0</v>
      </c>
      <c r="S13" t="s">
        <v>119</v>
      </c>
      <c r="Y13" t="s">
        <v>1460</v>
      </c>
      <c r="AD13" t="s">
        <v>3942</v>
      </c>
      <c r="AE13" t="s">
        <v>118</v>
      </c>
    </row>
    <row r="14" spans="7:32" x14ac:dyDescent="0.25">
      <c r="G14" t="s">
        <v>474</v>
      </c>
      <c r="M14" t="s">
        <v>3943</v>
      </c>
      <c r="N14" t="s">
        <v>549</v>
      </c>
      <c r="O14" t="s">
        <v>445</v>
      </c>
      <c r="P14" t="s">
        <v>609</v>
      </c>
      <c r="Q14">
        <v>0</v>
      </c>
      <c r="R14">
        <v>0</v>
      </c>
      <c r="S14" t="s">
        <v>120</v>
      </c>
      <c r="Y14" t="s">
        <v>3484</v>
      </c>
      <c r="AD14" t="s">
        <v>3943</v>
      </c>
      <c r="AE14" t="s">
        <v>119</v>
      </c>
    </row>
    <row r="15" spans="7:32" x14ac:dyDescent="0.25">
      <c r="G15" t="s">
        <v>475</v>
      </c>
      <c r="M15" t="s">
        <v>3944</v>
      </c>
      <c r="N15" t="s">
        <v>550</v>
      </c>
      <c r="O15" t="s">
        <v>446</v>
      </c>
      <c r="P15" t="s">
        <v>610</v>
      </c>
      <c r="Q15">
        <v>0</v>
      </c>
      <c r="R15">
        <v>0</v>
      </c>
      <c r="S15" t="s">
        <v>669</v>
      </c>
      <c r="Y15" t="s">
        <v>2195</v>
      </c>
      <c r="AD15" t="s">
        <v>3944</v>
      </c>
      <c r="AE15" t="s">
        <v>120</v>
      </c>
    </row>
    <row r="16" spans="7:32" x14ac:dyDescent="0.25">
      <c r="G16" t="s">
        <v>476</v>
      </c>
      <c r="M16" t="s">
        <v>3528</v>
      </c>
      <c r="N16" t="s">
        <v>551</v>
      </c>
      <c r="O16" t="s">
        <v>447</v>
      </c>
      <c r="P16" t="s">
        <v>611</v>
      </c>
      <c r="Q16">
        <v>0</v>
      </c>
      <c r="R16">
        <v>0</v>
      </c>
      <c r="S16" t="s">
        <v>670</v>
      </c>
      <c r="Y16" t="s">
        <v>2728</v>
      </c>
      <c r="AD16" t="s">
        <v>3528</v>
      </c>
      <c r="AE16" t="s">
        <v>669</v>
      </c>
    </row>
    <row r="17" spans="7:31" x14ac:dyDescent="0.25">
      <c r="G17" t="s">
        <v>477</v>
      </c>
      <c r="M17" t="s">
        <v>3529</v>
      </c>
      <c r="N17" t="s">
        <v>552</v>
      </c>
      <c r="O17" t="s">
        <v>3503</v>
      </c>
      <c r="S17" t="s">
        <v>671</v>
      </c>
      <c r="Y17" t="s">
        <v>1679</v>
      </c>
      <c r="AD17" t="s">
        <v>3529</v>
      </c>
      <c r="AE17" t="s">
        <v>670</v>
      </c>
    </row>
    <row r="18" spans="7:31" x14ac:dyDescent="0.25">
      <c r="G18" t="s">
        <v>478</v>
      </c>
      <c r="M18" t="s">
        <v>3530</v>
      </c>
      <c r="N18" t="s">
        <v>553</v>
      </c>
      <c r="O18" t="s">
        <v>3504</v>
      </c>
      <c r="S18" t="s">
        <v>672</v>
      </c>
      <c r="Y18" t="s">
        <v>1295</v>
      </c>
      <c r="AD18" t="s">
        <v>3530</v>
      </c>
      <c r="AE18" t="s">
        <v>671</v>
      </c>
    </row>
    <row r="19" spans="7:31" x14ac:dyDescent="0.25">
      <c r="G19" t="s">
        <v>479</v>
      </c>
      <c r="M19" t="s">
        <v>3764</v>
      </c>
      <c r="N19" t="s">
        <v>554</v>
      </c>
      <c r="O19" t="s">
        <v>3505</v>
      </c>
      <c r="S19" t="s">
        <v>673</v>
      </c>
      <c r="Y19" t="s">
        <v>2080</v>
      </c>
      <c r="AD19" t="s">
        <v>3764</v>
      </c>
      <c r="AE19" t="s">
        <v>672</v>
      </c>
    </row>
    <row r="20" spans="7:31" x14ac:dyDescent="0.25">
      <c r="G20" t="s">
        <v>480</v>
      </c>
      <c r="M20" t="s">
        <v>3765</v>
      </c>
      <c r="N20" t="s">
        <v>555</v>
      </c>
      <c r="O20" t="s">
        <v>3506</v>
      </c>
      <c r="S20" t="s">
        <v>674</v>
      </c>
      <c r="Y20" t="s">
        <v>3286</v>
      </c>
      <c r="AD20" t="s">
        <v>3765</v>
      </c>
      <c r="AE20" t="s">
        <v>673</v>
      </c>
    </row>
    <row r="21" spans="7:31" x14ac:dyDescent="0.25">
      <c r="G21" t="s">
        <v>460</v>
      </c>
      <c r="M21" t="s">
        <v>3766</v>
      </c>
      <c r="N21" t="s">
        <v>556</v>
      </c>
      <c r="O21" t="s">
        <v>3786</v>
      </c>
      <c r="S21" t="s">
        <v>675</v>
      </c>
      <c r="Y21" t="s">
        <v>1288</v>
      </c>
      <c r="AD21" t="s">
        <v>3766</v>
      </c>
      <c r="AE21" t="s">
        <v>674</v>
      </c>
    </row>
    <row r="22" spans="7:31" x14ac:dyDescent="0.25">
      <c r="G22" t="s">
        <v>481</v>
      </c>
      <c r="M22" t="s">
        <v>4012</v>
      </c>
      <c r="N22" t="s">
        <v>557</v>
      </c>
      <c r="O22" t="s">
        <v>448</v>
      </c>
      <c r="S22" t="s">
        <v>676</v>
      </c>
      <c r="Y22" t="s">
        <v>1289</v>
      </c>
      <c r="AD22" t="s">
        <v>3767</v>
      </c>
      <c r="AE22" t="s">
        <v>675</v>
      </c>
    </row>
    <row r="23" spans="7:31" x14ac:dyDescent="0.25">
      <c r="G23" t="s">
        <v>482</v>
      </c>
      <c r="M23" t="s">
        <v>4013</v>
      </c>
      <c r="N23" t="s">
        <v>558</v>
      </c>
      <c r="O23" t="s">
        <v>449</v>
      </c>
      <c r="S23" t="s">
        <v>3531</v>
      </c>
      <c r="Y23" t="s">
        <v>2464</v>
      </c>
      <c r="AD23" t="s">
        <v>3768</v>
      </c>
      <c r="AE23" t="s">
        <v>676</v>
      </c>
    </row>
    <row r="24" spans="7:31" x14ac:dyDescent="0.25">
      <c r="G24" t="s">
        <v>483</v>
      </c>
      <c r="M24" t="s">
        <v>4014</v>
      </c>
      <c r="N24" t="s">
        <v>559</v>
      </c>
      <c r="O24" t="s">
        <v>450</v>
      </c>
      <c r="S24" t="s">
        <v>121</v>
      </c>
      <c r="Y24" t="s">
        <v>2302</v>
      </c>
      <c r="AD24" t="s">
        <v>3769</v>
      </c>
      <c r="AE24" t="s">
        <v>3531</v>
      </c>
    </row>
    <row r="25" spans="7:31" x14ac:dyDescent="0.25">
      <c r="G25" t="s">
        <v>454</v>
      </c>
      <c r="M25" t="s">
        <v>3945</v>
      </c>
      <c r="N25" t="s">
        <v>560</v>
      </c>
      <c r="O25" t="s">
        <v>451</v>
      </c>
      <c r="S25" t="s">
        <v>123</v>
      </c>
      <c r="Y25" t="s">
        <v>1037</v>
      </c>
      <c r="AD25" t="s">
        <v>3945</v>
      </c>
      <c r="AE25" t="s">
        <v>121</v>
      </c>
    </row>
    <row r="26" spans="7:31" x14ac:dyDescent="0.25">
      <c r="G26" t="s">
        <v>484</v>
      </c>
      <c r="M26" t="s">
        <v>3946</v>
      </c>
      <c r="N26" t="s">
        <v>561</v>
      </c>
      <c r="O26" t="s">
        <v>452</v>
      </c>
      <c r="S26" t="s">
        <v>125</v>
      </c>
      <c r="Y26" t="s">
        <v>1200</v>
      </c>
      <c r="AD26" t="s">
        <v>3946</v>
      </c>
      <c r="AE26" t="s">
        <v>122</v>
      </c>
    </row>
    <row r="27" spans="7:31" x14ac:dyDescent="0.25">
      <c r="G27" t="s">
        <v>485</v>
      </c>
      <c r="M27" t="s">
        <v>3947</v>
      </c>
      <c r="N27" t="s">
        <v>562</v>
      </c>
      <c r="O27" t="s">
        <v>453</v>
      </c>
      <c r="S27" t="s">
        <v>127</v>
      </c>
      <c r="Y27" t="s">
        <v>2288</v>
      </c>
      <c r="AD27" t="s">
        <v>3947</v>
      </c>
      <c r="AE27" t="s">
        <v>123</v>
      </c>
    </row>
    <row r="28" spans="7:31" x14ac:dyDescent="0.25">
      <c r="G28" t="s">
        <v>486</v>
      </c>
      <c r="M28" t="s">
        <v>3770</v>
      </c>
      <c r="N28" t="s">
        <v>563</v>
      </c>
      <c r="O28" t="s">
        <v>3502</v>
      </c>
      <c r="S28" t="s">
        <v>128</v>
      </c>
      <c r="Y28" t="s">
        <v>714</v>
      </c>
      <c r="AD28" t="s">
        <v>3770</v>
      </c>
      <c r="AE28" t="s">
        <v>124</v>
      </c>
    </row>
    <row r="29" spans="7:31" x14ac:dyDescent="0.25">
      <c r="G29" t="s">
        <v>487</v>
      </c>
      <c r="M29" t="s">
        <v>3771</v>
      </c>
      <c r="N29" t="s">
        <v>564</v>
      </c>
      <c r="O29" t="s">
        <v>3507</v>
      </c>
      <c r="S29" t="s">
        <v>129</v>
      </c>
      <c r="Y29" t="s">
        <v>3410</v>
      </c>
      <c r="AD29" t="s">
        <v>3771</v>
      </c>
      <c r="AE29" t="s">
        <v>125</v>
      </c>
    </row>
    <row r="30" spans="7:31" x14ac:dyDescent="0.25">
      <c r="G30" t="s">
        <v>488</v>
      </c>
      <c r="M30" t="s">
        <v>3772</v>
      </c>
      <c r="N30" t="s">
        <v>565</v>
      </c>
      <c r="O30" t="s">
        <v>3508</v>
      </c>
      <c r="S30" t="s">
        <v>130</v>
      </c>
      <c r="Y30" t="s">
        <v>3067</v>
      </c>
      <c r="AD30" t="s">
        <v>3772</v>
      </c>
      <c r="AE30" t="s">
        <v>126</v>
      </c>
    </row>
    <row r="31" spans="7:31" x14ac:dyDescent="0.25">
      <c r="G31" t="s">
        <v>489</v>
      </c>
      <c r="M31" t="s">
        <v>3739</v>
      </c>
      <c r="N31" t="s">
        <v>566</v>
      </c>
      <c r="O31" t="s">
        <v>3787</v>
      </c>
      <c r="S31" t="s">
        <v>131</v>
      </c>
      <c r="Y31" t="s">
        <v>1350</v>
      </c>
      <c r="AD31" t="s">
        <v>3948</v>
      </c>
      <c r="AE31" t="s">
        <v>127</v>
      </c>
    </row>
    <row r="32" spans="7:31" x14ac:dyDescent="0.25">
      <c r="G32" t="s">
        <v>490</v>
      </c>
      <c r="M32" t="s">
        <v>3531</v>
      </c>
      <c r="N32" t="s">
        <v>567</v>
      </c>
      <c r="S32" t="s">
        <v>132</v>
      </c>
      <c r="Y32" t="s">
        <v>2989</v>
      </c>
      <c r="AD32" t="s">
        <v>3949</v>
      </c>
      <c r="AE32" t="s">
        <v>128</v>
      </c>
    </row>
    <row r="33" spans="7:31" x14ac:dyDescent="0.25">
      <c r="G33" t="s">
        <v>491</v>
      </c>
      <c r="M33" t="s">
        <v>64</v>
      </c>
      <c r="N33" t="s">
        <v>568</v>
      </c>
      <c r="S33" t="s">
        <v>133</v>
      </c>
      <c r="Y33" t="s">
        <v>1627</v>
      </c>
      <c r="AD33" t="s">
        <v>3950</v>
      </c>
      <c r="AE33" t="s">
        <v>129</v>
      </c>
    </row>
    <row r="34" spans="7:31" x14ac:dyDescent="0.25">
      <c r="G34" t="s">
        <v>492</v>
      </c>
      <c r="M34" t="s">
        <v>3951</v>
      </c>
      <c r="N34" t="s">
        <v>569</v>
      </c>
      <c r="S34" t="s">
        <v>134</v>
      </c>
      <c r="Y34" t="s">
        <v>3108</v>
      </c>
      <c r="AD34" t="s">
        <v>3739</v>
      </c>
      <c r="AE34" t="s">
        <v>130</v>
      </c>
    </row>
    <row r="35" spans="7:31" x14ac:dyDescent="0.25">
      <c r="G35" t="s">
        <v>493</v>
      </c>
      <c r="M35" t="s">
        <v>4015</v>
      </c>
      <c r="N35" t="s">
        <v>570</v>
      </c>
      <c r="S35" t="s">
        <v>135</v>
      </c>
      <c r="Y35" t="s">
        <v>3392</v>
      </c>
      <c r="AD35" t="s">
        <v>3531</v>
      </c>
      <c r="AE35" t="s">
        <v>131</v>
      </c>
    </row>
    <row r="36" spans="7:31" x14ac:dyDescent="0.25">
      <c r="G36" t="s">
        <v>494</v>
      </c>
      <c r="M36" t="s">
        <v>3952</v>
      </c>
      <c r="N36" t="s">
        <v>571</v>
      </c>
      <c r="S36" t="s">
        <v>136</v>
      </c>
      <c r="Y36" t="s">
        <v>1838</v>
      </c>
      <c r="AD36" t="s">
        <v>64</v>
      </c>
      <c r="AE36" t="s">
        <v>132</v>
      </c>
    </row>
    <row r="37" spans="7:31" x14ac:dyDescent="0.25">
      <c r="G37" t="s">
        <v>495</v>
      </c>
      <c r="M37" t="s">
        <v>3740</v>
      </c>
      <c r="N37" t="s">
        <v>572</v>
      </c>
      <c r="S37" t="s">
        <v>137</v>
      </c>
      <c r="Y37" t="s">
        <v>1415</v>
      </c>
      <c r="AD37" t="s">
        <v>3951</v>
      </c>
      <c r="AE37" t="s">
        <v>133</v>
      </c>
    </row>
    <row r="38" spans="7:31" x14ac:dyDescent="0.25">
      <c r="G38" t="s">
        <v>496</v>
      </c>
      <c r="M38" t="s">
        <v>3532</v>
      </c>
      <c r="N38" t="s">
        <v>3995</v>
      </c>
      <c r="S38" t="s">
        <v>138</v>
      </c>
      <c r="Y38" t="s">
        <v>3430</v>
      </c>
      <c r="AD38" t="s">
        <v>3773</v>
      </c>
      <c r="AE38" t="s">
        <v>134</v>
      </c>
    </row>
    <row r="39" spans="7:31" x14ac:dyDescent="0.25">
      <c r="G39" t="s">
        <v>497</v>
      </c>
      <c r="M39" t="s">
        <v>4016</v>
      </c>
      <c r="N39" t="s">
        <v>3996</v>
      </c>
      <c r="S39" t="s">
        <v>139</v>
      </c>
      <c r="Y39" t="s">
        <v>3439</v>
      </c>
      <c r="AD39" t="s">
        <v>3952</v>
      </c>
      <c r="AE39" t="s">
        <v>135</v>
      </c>
    </row>
    <row r="40" spans="7:31" x14ac:dyDescent="0.25">
      <c r="G40" t="s">
        <v>498</v>
      </c>
      <c r="M40" t="s">
        <v>4017</v>
      </c>
      <c r="N40" t="s">
        <v>3997</v>
      </c>
      <c r="S40" t="s">
        <v>140</v>
      </c>
      <c r="Y40" t="s">
        <v>1765</v>
      </c>
      <c r="AD40" t="s">
        <v>3740</v>
      </c>
      <c r="AE40" t="s">
        <v>136</v>
      </c>
    </row>
    <row r="41" spans="7:31" x14ac:dyDescent="0.25">
      <c r="G41" t="s">
        <v>499</v>
      </c>
      <c r="M41" t="s">
        <v>660</v>
      </c>
      <c r="N41" t="s">
        <v>3998</v>
      </c>
      <c r="S41" t="s">
        <v>141</v>
      </c>
      <c r="Y41" t="s">
        <v>1027</v>
      </c>
      <c r="AD41" t="s">
        <v>3918</v>
      </c>
      <c r="AE41" t="s">
        <v>137</v>
      </c>
    </row>
    <row r="42" spans="7:31" x14ac:dyDescent="0.25">
      <c r="G42" t="s">
        <v>500</v>
      </c>
      <c r="M42" t="s">
        <v>661</v>
      </c>
      <c r="N42" t="s">
        <v>3999</v>
      </c>
      <c r="S42" t="s">
        <v>142</v>
      </c>
      <c r="Y42" t="s">
        <v>3266</v>
      </c>
      <c r="AD42" t="s">
        <v>3532</v>
      </c>
      <c r="AE42" t="s">
        <v>138</v>
      </c>
    </row>
    <row r="43" spans="7:31" x14ac:dyDescent="0.25">
      <c r="G43" t="s">
        <v>501</v>
      </c>
      <c r="M43" t="s">
        <v>4018</v>
      </c>
      <c r="N43" t="s">
        <v>4000</v>
      </c>
      <c r="S43" t="s">
        <v>143</v>
      </c>
      <c r="Y43" t="s">
        <v>2358</v>
      </c>
      <c r="AD43" t="s">
        <v>659</v>
      </c>
      <c r="AE43" t="s">
        <v>139</v>
      </c>
    </row>
    <row r="44" spans="7:31" x14ac:dyDescent="0.25">
      <c r="G44" t="s">
        <v>502</v>
      </c>
      <c r="M44" t="s">
        <v>4019</v>
      </c>
      <c r="N44" t="s">
        <v>4001</v>
      </c>
      <c r="S44" t="s">
        <v>144</v>
      </c>
      <c r="Y44" t="s">
        <v>2425</v>
      </c>
      <c r="AD44" t="s">
        <v>3533</v>
      </c>
      <c r="AE44" t="s">
        <v>140</v>
      </c>
    </row>
    <row r="45" spans="7:31" x14ac:dyDescent="0.25">
      <c r="G45" t="s">
        <v>503</v>
      </c>
      <c r="M45" t="s">
        <v>4020</v>
      </c>
      <c r="N45" t="s">
        <v>4002</v>
      </c>
      <c r="S45" t="s">
        <v>145</v>
      </c>
      <c r="Y45" t="s">
        <v>2741</v>
      </c>
      <c r="AD45" t="s">
        <v>65</v>
      </c>
      <c r="AE45" t="s">
        <v>141</v>
      </c>
    </row>
    <row r="46" spans="7:31" x14ac:dyDescent="0.25">
      <c r="G46" t="s">
        <v>504</v>
      </c>
      <c r="M46" t="s">
        <v>4021</v>
      </c>
      <c r="N46" t="s">
        <v>573</v>
      </c>
      <c r="S46" t="s">
        <v>66</v>
      </c>
      <c r="Y46" t="s">
        <v>3358</v>
      </c>
      <c r="AD46" t="s">
        <v>660</v>
      </c>
      <c r="AE46" t="s">
        <v>142</v>
      </c>
    </row>
    <row r="47" spans="7:31" x14ac:dyDescent="0.25">
      <c r="G47" t="s">
        <v>505</v>
      </c>
      <c r="M47" t="s">
        <v>3774</v>
      </c>
      <c r="N47" t="s">
        <v>574</v>
      </c>
      <c r="S47" t="s">
        <v>146</v>
      </c>
      <c r="Y47" t="s">
        <v>1761</v>
      </c>
      <c r="AD47" t="s">
        <v>661</v>
      </c>
      <c r="AE47" t="s">
        <v>143</v>
      </c>
    </row>
    <row r="48" spans="7:31" x14ac:dyDescent="0.25">
      <c r="G48" t="s">
        <v>506</v>
      </c>
      <c r="M48" t="s">
        <v>4022</v>
      </c>
      <c r="N48" t="s">
        <v>575</v>
      </c>
      <c r="S48" t="s">
        <v>147</v>
      </c>
      <c r="Y48" t="s">
        <v>973</v>
      </c>
      <c r="AD48" t="s">
        <v>67</v>
      </c>
      <c r="AE48" t="s">
        <v>144</v>
      </c>
    </row>
    <row r="49" spans="7:31" x14ac:dyDescent="0.25">
      <c r="G49" t="s">
        <v>507</v>
      </c>
      <c r="M49" t="s">
        <v>3953</v>
      </c>
      <c r="N49" t="s">
        <v>576</v>
      </c>
      <c r="S49" t="s">
        <v>148</v>
      </c>
      <c r="Y49" t="s">
        <v>878</v>
      </c>
      <c r="AD49" t="s">
        <v>161</v>
      </c>
      <c r="AE49" t="s">
        <v>145</v>
      </c>
    </row>
    <row r="50" spans="7:31" x14ac:dyDescent="0.25">
      <c r="G50" t="s">
        <v>508</v>
      </c>
      <c r="M50" t="s">
        <v>3775</v>
      </c>
      <c r="N50" t="s">
        <v>577</v>
      </c>
      <c r="S50" t="s">
        <v>149</v>
      </c>
      <c r="Y50" t="s">
        <v>1282</v>
      </c>
      <c r="AD50" t="s">
        <v>3774</v>
      </c>
      <c r="AE50" t="s">
        <v>66</v>
      </c>
    </row>
    <row r="51" spans="7:31" x14ac:dyDescent="0.25">
      <c r="G51" t="s">
        <v>509</v>
      </c>
      <c r="M51" t="s">
        <v>4023</v>
      </c>
      <c r="N51" t="s">
        <v>578</v>
      </c>
      <c r="S51" t="s">
        <v>150</v>
      </c>
      <c r="Y51" t="s">
        <v>965</v>
      </c>
      <c r="AD51" t="s">
        <v>3953</v>
      </c>
      <c r="AE51" t="s">
        <v>146</v>
      </c>
    </row>
    <row r="52" spans="7:31" x14ac:dyDescent="0.25">
      <c r="G52" t="s">
        <v>510</v>
      </c>
      <c r="M52" t="s">
        <v>4024</v>
      </c>
      <c r="N52" t="s">
        <v>579</v>
      </c>
      <c r="S52" t="s">
        <v>151</v>
      </c>
      <c r="Y52" t="s">
        <v>857</v>
      </c>
      <c r="AD52" t="s">
        <v>3775</v>
      </c>
      <c r="AE52" t="s">
        <v>147</v>
      </c>
    </row>
    <row r="53" spans="7:31" x14ac:dyDescent="0.25">
      <c r="G53" t="s">
        <v>511</v>
      </c>
      <c r="M53" t="s">
        <v>4025</v>
      </c>
      <c r="N53" t="s">
        <v>4045</v>
      </c>
      <c r="S53" t="s">
        <v>153</v>
      </c>
      <c r="Y53" t="s">
        <v>1606</v>
      </c>
      <c r="AD53" t="s">
        <v>3954</v>
      </c>
      <c r="AE53" t="s">
        <v>148</v>
      </c>
    </row>
    <row r="54" spans="7:31" x14ac:dyDescent="0.25">
      <c r="G54" t="s">
        <v>512</v>
      </c>
      <c r="M54" t="s">
        <v>3926</v>
      </c>
      <c r="N54" t="s">
        <v>580</v>
      </c>
      <c r="S54" t="s">
        <v>154</v>
      </c>
      <c r="Y54" t="s">
        <v>1563</v>
      </c>
      <c r="AD54" t="s">
        <v>3926</v>
      </c>
      <c r="AE54" t="s">
        <v>149</v>
      </c>
    </row>
    <row r="55" spans="7:31" x14ac:dyDescent="0.25">
      <c r="G55" t="s">
        <v>513</v>
      </c>
      <c r="M55" t="s">
        <v>4026</v>
      </c>
      <c r="N55" t="s">
        <v>3756</v>
      </c>
      <c r="S55" t="s">
        <v>155</v>
      </c>
      <c r="Y55" t="s">
        <v>2303</v>
      </c>
      <c r="AD55" t="s">
        <v>3741</v>
      </c>
      <c r="AE55" t="s">
        <v>150</v>
      </c>
    </row>
    <row r="56" spans="7:31" x14ac:dyDescent="0.25">
      <c r="G56" t="s">
        <v>514</v>
      </c>
      <c r="M56" t="s">
        <v>3741</v>
      </c>
      <c r="N56" t="s">
        <v>581</v>
      </c>
      <c r="S56" t="s">
        <v>156</v>
      </c>
      <c r="Y56" t="s">
        <v>951</v>
      </c>
      <c r="AD56" t="s">
        <v>70</v>
      </c>
      <c r="AE56" t="s">
        <v>151</v>
      </c>
    </row>
    <row r="57" spans="7:31" x14ac:dyDescent="0.25">
      <c r="G57" t="s">
        <v>515</v>
      </c>
      <c r="M57" t="s">
        <v>70</v>
      </c>
      <c r="N57" t="s">
        <v>4046</v>
      </c>
      <c r="S57" t="s">
        <v>157</v>
      </c>
      <c r="Y57" t="s">
        <v>2376</v>
      </c>
      <c r="AD57" t="s">
        <v>3955</v>
      </c>
      <c r="AE57" t="s">
        <v>152</v>
      </c>
    </row>
    <row r="58" spans="7:31" x14ac:dyDescent="0.25">
      <c r="M58" t="s">
        <v>3956</v>
      </c>
      <c r="N58" t="s">
        <v>3757</v>
      </c>
      <c r="S58" t="s">
        <v>158</v>
      </c>
      <c r="Y58" t="s">
        <v>1287</v>
      </c>
      <c r="AD58" t="s">
        <v>3956</v>
      </c>
      <c r="AE58" t="s">
        <v>153</v>
      </c>
    </row>
    <row r="59" spans="7:31" x14ac:dyDescent="0.25">
      <c r="M59" t="s">
        <v>71</v>
      </c>
      <c r="N59" t="s">
        <v>582</v>
      </c>
      <c r="S59" t="s">
        <v>159</v>
      </c>
      <c r="Y59" t="s">
        <v>1868</v>
      </c>
      <c r="AD59" t="s">
        <v>3957</v>
      </c>
      <c r="AE59" t="s">
        <v>154</v>
      </c>
    </row>
    <row r="60" spans="7:31" x14ac:dyDescent="0.25">
      <c r="M60" t="s">
        <v>3776</v>
      </c>
      <c r="N60" t="s">
        <v>583</v>
      </c>
      <c r="S60" t="s">
        <v>160</v>
      </c>
      <c r="Y60" t="s">
        <v>3456</v>
      </c>
      <c r="AD60" t="s">
        <v>71</v>
      </c>
      <c r="AE60" t="s">
        <v>155</v>
      </c>
    </row>
    <row r="61" spans="7:31" x14ac:dyDescent="0.25">
      <c r="M61" t="s">
        <v>4027</v>
      </c>
      <c r="N61" t="s">
        <v>584</v>
      </c>
      <c r="S61" t="s">
        <v>652</v>
      </c>
      <c r="Y61" t="s">
        <v>2453</v>
      </c>
      <c r="AD61" t="s">
        <v>3776</v>
      </c>
      <c r="AE61" t="s">
        <v>156</v>
      </c>
    </row>
    <row r="62" spans="7:31" x14ac:dyDescent="0.25">
      <c r="M62" t="s">
        <v>4028</v>
      </c>
      <c r="N62" t="s">
        <v>585</v>
      </c>
      <c r="S62" t="s">
        <v>161</v>
      </c>
      <c r="Y62" t="s">
        <v>2642</v>
      </c>
      <c r="AD62" t="s">
        <v>3958</v>
      </c>
      <c r="AE62" t="s">
        <v>157</v>
      </c>
    </row>
    <row r="63" spans="7:31" x14ac:dyDescent="0.25">
      <c r="M63" t="s">
        <v>4029</v>
      </c>
      <c r="N63" t="s">
        <v>4047</v>
      </c>
      <c r="S63" t="s">
        <v>162</v>
      </c>
      <c r="Y63" t="s">
        <v>2945</v>
      </c>
      <c r="AD63" t="s">
        <v>3959</v>
      </c>
      <c r="AE63" t="s">
        <v>158</v>
      </c>
    </row>
    <row r="64" spans="7:31" x14ac:dyDescent="0.25">
      <c r="M64" t="s">
        <v>4030</v>
      </c>
      <c r="N64" t="s">
        <v>586</v>
      </c>
      <c r="S64" t="s">
        <v>163</v>
      </c>
      <c r="Y64" t="s">
        <v>1949</v>
      </c>
      <c r="AD64" t="s">
        <v>3960</v>
      </c>
      <c r="AE64" t="s">
        <v>159</v>
      </c>
    </row>
    <row r="65" spans="13:31" x14ac:dyDescent="0.25">
      <c r="M65" t="s">
        <v>4031</v>
      </c>
      <c r="N65" t="s">
        <v>3758</v>
      </c>
      <c r="S65" t="s">
        <v>164</v>
      </c>
      <c r="Y65" t="s">
        <v>2168</v>
      </c>
      <c r="AD65" t="s">
        <v>72</v>
      </c>
      <c r="AE65" t="s">
        <v>160</v>
      </c>
    </row>
    <row r="66" spans="13:31" x14ac:dyDescent="0.25">
      <c r="M66" t="s">
        <v>4032</v>
      </c>
      <c r="N66" t="s">
        <v>3538</v>
      </c>
      <c r="S66" t="s">
        <v>4041</v>
      </c>
      <c r="Y66" t="s">
        <v>1902</v>
      </c>
      <c r="AD66" t="s">
        <v>73</v>
      </c>
      <c r="AE66" t="s">
        <v>652</v>
      </c>
    </row>
    <row r="67" spans="13:31" x14ac:dyDescent="0.25">
      <c r="M67" t="s">
        <v>3962</v>
      </c>
      <c r="N67" t="s">
        <v>3539</v>
      </c>
      <c r="S67" t="s">
        <v>165</v>
      </c>
      <c r="Y67" t="s">
        <v>865</v>
      </c>
      <c r="AD67" t="s">
        <v>74</v>
      </c>
      <c r="AE67" t="s">
        <v>161</v>
      </c>
    </row>
    <row r="68" spans="13:31" x14ac:dyDescent="0.25">
      <c r="M68" t="s">
        <v>4033</v>
      </c>
      <c r="N68" t="s">
        <v>4048</v>
      </c>
      <c r="S68" t="s">
        <v>4042</v>
      </c>
      <c r="Y68" t="s">
        <v>2294</v>
      </c>
      <c r="AD68" t="s">
        <v>75</v>
      </c>
      <c r="AE68" t="s">
        <v>162</v>
      </c>
    </row>
    <row r="69" spans="13:31" x14ac:dyDescent="0.25">
      <c r="M69" t="s">
        <v>3963</v>
      </c>
      <c r="N69" t="s">
        <v>3933</v>
      </c>
      <c r="S69" t="s">
        <v>166</v>
      </c>
      <c r="Y69" t="s">
        <v>2580</v>
      </c>
      <c r="AD69" t="s">
        <v>78</v>
      </c>
      <c r="AE69" t="s">
        <v>163</v>
      </c>
    </row>
    <row r="70" spans="13:31" x14ac:dyDescent="0.25">
      <c r="M70" t="s">
        <v>3964</v>
      </c>
      <c r="N70" t="s">
        <v>3922</v>
      </c>
      <c r="S70" t="s">
        <v>3937</v>
      </c>
      <c r="Y70" t="s">
        <v>2001</v>
      </c>
      <c r="AD70" t="s">
        <v>3961</v>
      </c>
      <c r="AE70" t="s">
        <v>164</v>
      </c>
    </row>
    <row r="71" spans="13:31" x14ac:dyDescent="0.25">
      <c r="M71" t="s">
        <v>4034</v>
      </c>
      <c r="N71" t="s">
        <v>4049</v>
      </c>
      <c r="S71" t="s">
        <v>68</v>
      </c>
      <c r="Y71" t="s">
        <v>3078</v>
      </c>
      <c r="AD71" t="s">
        <v>3962</v>
      </c>
      <c r="AE71" t="s">
        <v>165</v>
      </c>
    </row>
    <row r="72" spans="13:31" x14ac:dyDescent="0.25">
      <c r="M72" t="s">
        <v>4035</v>
      </c>
      <c r="N72" t="s">
        <v>587</v>
      </c>
      <c r="S72" t="s">
        <v>69</v>
      </c>
      <c r="Y72" t="s">
        <v>2949</v>
      </c>
      <c r="AD72" t="s">
        <v>251</v>
      </c>
      <c r="AE72" t="s">
        <v>166</v>
      </c>
    </row>
    <row r="73" spans="13:31" x14ac:dyDescent="0.25">
      <c r="M73" t="s">
        <v>3966</v>
      </c>
      <c r="N73" t="s">
        <v>3540</v>
      </c>
      <c r="S73" t="s">
        <v>167</v>
      </c>
      <c r="Y73" t="s">
        <v>1179</v>
      </c>
      <c r="AD73" t="s">
        <v>252</v>
      </c>
      <c r="AE73" t="s">
        <v>3937</v>
      </c>
    </row>
    <row r="74" spans="13:31" x14ac:dyDescent="0.25">
      <c r="M74" t="s">
        <v>662</v>
      </c>
      <c r="N74" t="s">
        <v>588</v>
      </c>
      <c r="S74" t="s">
        <v>168</v>
      </c>
      <c r="Y74" t="s">
        <v>2445</v>
      </c>
      <c r="AD74" t="s">
        <v>3963</v>
      </c>
      <c r="AE74" t="s">
        <v>68</v>
      </c>
    </row>
    <row r="75" spans="13:31" x14ac:dyDescent="0.25">
      <c r="M75" t="s">
        <v>663</v>
      </c>
      <c r="N75" t="s">
        <v>3759</v>
      </c>
      <c r="S75" t="s">
        <v>169</v>
      </c>
      <c r="Y75" t="s">
        <v>2729</v>
      </c>
      <c r="AD75" t="s">
        <v>3964</v>
      </c>
      <c r="AE75" t="s">
        <v>69</v>
      </c>
    </row>
    <row r="76" spans="13:31" x14ac:dyDescent="0.25">
      <c r="M76" t="s">
        <v>81</v>
      </c>
      <c r="N76" t="s">
        <v>3760</v>
      </c>
      <c r="S76" t="s">
        <v>4043</v>
      </c>
      <c r="Y76" t="s">
        <v>2095</v>
      </c>
      <c r="AD76" t="s">
        <v>3965</v>
      </c>
      <c r="AE76" t="s">
        <v>167</v>
      </c>
    </row>
    <row r="77" spans="13:31" x14ac:dyDescent="0.25">
      <c r="M77" t="s">
        <v>3743</v>
      </c>
      <c r="N77" t="s">
        <v>589</v>
      </c>
      <c r="S77" t="s">
        <v>170</v>
      </c>
      <c r="Y77" t="s">
        <v>1165</v>
      </c>
      <c r="AD77" t="s">
        <v>3742</v>
      </c>
      <c r="AE77" t="s">
        <v>168</v>
      </c>
    </row>
    <row r="78" spans="13:31" x14ac:dyDescent="0.25">
      <c r="M78" t="s">
        <v>4036</v>
      </c>
      <c r="N78" t="s">
        <v>3920</v>
      </c>
      <c r="S78" t="s">
        <v>172</v>
      </c>
      <c r="Y78" t="s">
        <v>3400</v>
      </c>
      <c r="AD78" t="s">
        <v>80</v>
      </c>
      <c r="AE78" t="s">
        <v>169</v>
      </c>
    </row>
    <row r="79" spans="13:31" x14ac:dyDescent="0.25">
      <c r="M79" t="s">
        <v>3967</v>
      </c>
      <c r="N79" t="s">
        <v>4050</v>
      </c>
      <c r="S79" t="s">
        <v>174</v>
      </c>
      <c r="Y79" t="s">
        <v>2795</v>
      </c>
      <c r="AD79" t="s">
        <v>290</v>
      </c>
      <c r="AE79" t="s">
        <v>170</v>
      </c>
    </row>
    <row r="80" spans="13:31" x14ac:dyDescent="0.25">
      <c r="M80" t="s">
        <v>3968</v>
      </c>
      <c r="N80" t="s">
        <v>590</v>
      </c>
      <c r="S80" t="s">
        <v>175</v>
      </c>
      <c r="Y80" t="s">
        <v>2337</v>
      </c>
      <c r="AD80" t="s">
        <v>3966</v>
      </c>
      <c r="AE80" t="s">
        <v>171</v>
      </c>
    </row>
    <row r="81" spans="13:31" x14ac:dyDescent="0.25">
      <c r="M81" t="s">
        <v>3927</v>
      </c>
      <c r="N81" t="s">
        <v>3923</v>
      </c>
      <c r="S81" t="s">
        <v>176</v>
      </c>
      <c r="Y81" t="s">
        <v>1410</v>
      </c>
      <c r="AD81" t="s">
        <v>662</v>
      </c>
      <c r="AE81" t="s">
        <v>172</v>
      </c>
    </row>
    <row r="82" spans="13:31" x14ac:dyDescent="0.25">
      <c r="M82" t="s">
        <v>3928</v>
      </c>
      <c r="N82" t="s">
        <v>591</v>
      </c>
      <c r="S82" t="s">
        <v>177</v>
      </c>
      <c r="Y82" t="s">
        <v>2547</v>
      </c>
      <c r="AD82" t="s">
        <v>663</v>
      </c>
      <c r="AE82" t="s">
        <v>173</v>
      </c>
    </row>
    <row r="83" spans="13:31" x14ac:dyDescent="0.25">
      <c r="M83" t="s">
        <v>3971</v>
      </c>
      <c r="N83" t="s">
        <v>3921</v>
      </c>
      <c r="S83" t="s">
        <v>178</v>
      </c>
      <c r="Y83" t="s">
        <v>2834</v>
      </c>
      <c r="AD83" t="s">
        <v>81</v>
      </c>
      <c r="AE83" t="s">
        <v>174</v>
      </c>
    </row>
    <row r="84" spans="13:31" x14ac:dyDescent="0.25">
      <c r="M84" t="s">
        <v>3972</v>
      </c>
      <c r="N84" t="s">
        <v>592</v>
      </c>
      <c r="S84" t="s">
        <v>179</v>
      </c>
      <c r="Y84" t="s">
        <v>1439</v>
      </c>
      <c r="AD84" t="s">
        <v>3743</v>
      </c>
      <c r="AE84" t="s">
        <v>175</v>
      </c>
    </row>
    <row r="85" spans="13:31" x14ac:dyDescent="0.25">
      <c r="M85" t="s">
        <v>3929</v>
      </c>
      <c r="N85" t="s">
        <v>593</v>
      </c>
      <c r="S85" t="s">
        <v>180</v>
      </c>
      <c r="Y85" t="s">
        <v>2718</v>
      </c>
      <c r="AD85" t="s">
        <v>3967</v>
      </c>
      <c r="AE85" t="s">
        <v>176</v>
      </c>
    </row>
    <row r="86" spans="13:31" x14ac:dyDescent="0.25">
      <c r="M86" t="s">
        <v>3930</v>
      </c>
      <c r="N86" t="s">
        <v>594</v>
      </c>
      <c r="S86" t="s">
        <v>181</v>
      </c>
      <c r="Y86" t="s">
        <v>770</v>
      </c>
      <c r="AD86" t="s">
        <v>3968</v>
      </c>
      <c r="AE86" t="s">
        <v>177</v>
      </c>
    </row>
    <row r="87" spans="13:31" x14ac:dyDescent="0.25">
      <c r="M87" t="s">
        <v>3931</v>
      </c>
      <c r="N87" t="s">
        <v>595</v>
      </c>
      <c r="S87" t="s">
        <v>3924</v>
      </c>
      <c r="Y87" t="s">
        <v>1131</v>
      </c>
      <c r="AD87" t="s">
        <v>3927</v>
      </c>
      <c r="AE87" t="s">
        <v>178</v>
      </c>
    </row>
    <row r="88" spans="13:31" x14ac:dyDescent="0.25">
      <c r="M88" t="s">
        <v>3932</v>
      </c>
      <c r="N88" t="s">
        <v>3761</v>
      </c>
      <c r="S88" t="s">
        <v>182</v>
      </c>
      <c r="Y88" t="s">
        <v>2121</v>
      </c>
      <c r="AD88" t="s">
        <v>3928</v>
      </c>
      <c r="AE88" t="s">
        <v>179</v>
      </c>
    </row>
    <row r="89" spans="13:31" x14ac:dyDescent="0.25">
      <c r="M89" t="s">
        <v>3744</v>
      </c>
      <c r="N89" t="s">
        <v>596</v>
      </c>
      <c r="S89" t="s">
        <v>183</v>
      </c>
      <c r="Y89" t="s">
        <v>724</v>
      </c>
      <c r="AD89" t="s">
        <v>3969</v>
      </c>
      <c r="AE89" t="s">
        <v>180</v>
      </c>
    </row>
    <row r="90" spans="13:31" x14ac:dyDescent="0.25">
      <c r="M90" t="s">
        <v>3534</v>
      </c>
      <c r="N90" t="s">
        <v>3934</v>
      </c>
      <c r="S90" t="s">
        <v>184</v>
      </c>
      <c r="Y90" t="s">
        <v>2198</v>
      </c>
      <c r="AD90" t="s">
        <v>3970</v>
      </c>
      <c r="AE90" t="s">
        <v>181</v>
      </c>
    </row>
    <row r="91" spans="13:31" x14ac:dyDescent="0.25">
      <c r="M91" t="s">
        <v>85</v>
      </c>
      <c r="N91" t="s">
        <v>3935</v>
      </c>
      <c r="S91" t="s">
        <v>185</v>
      </c>
      <c r="Y91" t="s">
        <v>2864</v>
      </c>
      <c r="AD91" t="s">
        <v>3971</v>
      </c>
      <c r="AE91" t="s">
        <v>3924</v>
      </c>
    </row>
    <row r="92" spans="13:31" x14ac:dyDescent="0.25">
      <c r="M92" t="s">
        <v>3973</v>
      </c>
      <c r="N92" t="s">
        <v>3936</v>
      </c>
      <c r="S92" t="s">
        <v>186</v>
      </c>
      <c r="Y92" t="s">
        <v>1622</v>
      </c>
      <c r="AD92" t="s">
        <v>3972</v>
      </c>
      <c r="AE92" t="s">
        <v>182</v>
      </c>
    </row>
    <row r="93" spans="13:31" x14ac:dyDescent="0.25">
      <c r="M93" t="s">
        <v>4037</v>
      </c>
      <c r="N93" t="s">
        <v>597</v>
      </c>
      <c r="S93" t="s">
        <v>187</v>
      </c>
      <c r="Y93" t="s">
        <v>835</v>
      </c>
      <c r="AD93" t="s">
        <v>3929</v>
      </c>
      <c r="AE93" t="s">
        <v>183</v>
      </c>
    </row>
    <row r="94" spans="13:31" x14ac:dyDescent="0.25">
      <c r="M94" t="s">
        <v>3974</v>
      </c>
      <c r="N94" t="s">
        <v>4003</v>
      </c>
      <c r="S94" t="s">
        <v>189</v>
      </c>
      <c r="Y94" t="s">
        <v>1122</v>
      </c>
      <c r="AD94" t="s">
        <v>3930</v>
      </c>
      <c r="AE94" t="s">
        <v>184</v>
      </c>
    </row>
    <row r="95" spans="13:31" x14ac:dyDescent="0.25">
      <c r="M95" t="s">
        <v>3745</v>
      </c>
      <c r="N95" t="s">
        <v>4004</v>
      </c>
      <c r="S95" t="s">
        <v>191</v>
      </c>
      <c r="Y95" t="s">
        <v>2564</v>
      </c>
      <c r="AD95" t="s">
        <v>3931</v>
      </c>
      <c r="AE95" t="s">
        <v>185</v>
      </c>
    </row>
    <row r="96" spans="13:31" x14ac:dyDescent="0.25">
      <c r="M96" t="s">
        <v>3535</v>
      </c>
      <c r="N96" t="s">
        <v>4005</v>
      </c>
      <c r="S96" t="s">
        <v>193</v>
      </c>
      <c r="Y96" t="s">
        <v>1209</v>
      </c>
      <c r="AD96" t="s">
        <v>3932</v>
      </c>
      <c r="AE96" t="s">
        <v>186</v>
      </c>
    </row>
    <row r="97" spans="13:31" x14ac:dyDescent="0.25">
      <c r="M97" t="s">
        <v>4038</v>
      </c>
      <c r="N97" t="s">
        <v>4006</v>
      </c>
      <c r="S97" t="s">
        <v>72</v>
      </c>
      <c r="Y97" t="s">
        <v>2802</v>
      </c>
      <c r="AD97" t="s">
        <v>3744</v>
      </c>
      <c r="AE97" t="s">
        <v>187</v>
      </c>
    </row>
    <row r="98" spans="13:31" x14ac:dyDescent="0.25">
      <c r="M98" t="s">
        <v>4039</v>
      </c>
      <c r="N98" t="s">
        <v>4007</v>
      </c>
      <c r="S98" t="s">
        <v>195</v>
      </c>
      <c r="Y98" t="s">
        <v>2971</v>
      </c>
      <c r="AD98" t="s">
        <v>3534</v>
      </c>
      <c r="AE98" t="s">
        <v>188</v>
      </c>
    </row>
    <row r="99" spans="13:31" x14ac:dyDescent="0.25">
      <c r="M99" t="s">
        <v>665</v>
      </c>
      <c r="N99" t="s">
        <v>4008</v>
      </c>
      <c r="S99" t="s">
        <v>197</v>
      </c>
      <c r="Y99" t="s">
        <v>900</v>
      </c>
      <c r="AD99" t="s">
        <v>85</v>
      </c>
      <c r="AE99" t="s">
        <v>189</v>
      </c>
    </row>
    <row r="100" spans="13:31" x14ac:dyDescent="0.25">
      <c r="M100" t="s">
        <v>666</v>
      </c>
      <c r="S100" t="s">
        <v>198</v>
      </c>
      <c r="Y100" t="s">
        <v>3147</v>
      </c>
      <c r="AD100" t="s">
        <v>3973</v>
      </c>
      <c r="AE100" t="s">
        <v>190</v>
      </c>
    </row>
    <row r="101" spans="13:31" x14ac:dyDescent="0.25">
      <c r="M101" t="s">
        <v>4040</v>
      </c>
      <c r="S101" t="s">
        <v>200</v>
      </c>
      <c r="Y101" t="s">
        <v>2711</v>
      </c>
      <c r="AD101" t="s">
        <v>3777</v>
      </c>
      <c r="AE101" t="s">
        <v>191</v>
      </c>
    </row>
    <row r="102" spans="13:31" x14ac:dyDescent="0.25">
      <c r="M102" t="s">
        <v>3746</v>
      </c>
      <c r="S102" t="s">
        <v>201</v>
      </c>
      <c r="Y102" t="s">
        <v>2208</v>
      </c>
      <c r="AD102" t="s">
        <v>3974</v>
      </c>
      <c r="AE102" t="s">
        <v>192</v>
      </c>
    </row>
    <row r="103" spans="13:31" x14ac:dyDescent="0.25">
      <c r="M103" t="s">
        <v>667</v>
      </c>
      <c r="S103" t="s">
        <v>202</v>
      </c>
      <c r="Y103" t="s">
        <v>2379</v>
      </c>
      <c r="AD103" t="s">
        <v>3745</v>
      </c>
      <c r="AE103" t="s">
        <v>193</v>
      </c>
    </row>
    <row r="104" spans="13:31" x14ac:dyDescent="0.25">
      <c r="M104" t="s">
        <v>3976</v>
      </c>
      <c r="S104" t="s">
        <v>204</v>
      </c>
      <c r="Y104" t="s">
        <v>2415</v>
      </c>
      <c r="AD104" t="s">
        <v>3919</v>
      </c>
      <c r="AE104" t="s">
        <v>194</v>
      </c>
    </row>
    <row r="105" spans="13:31" x14ac:dyDescent="0.25">
      <c r="M105" t="s">
        <v>3536</v>
      </c>
      <c r="S105" t="s">
        <v>206</v>
      </c>
      <c r="Y105" t="s">
        <v>2435</v>
      </c>
      <c r="AD105" t="s">
        <v>3535</v>
      </c>
      <c r="AE105" t="s">
        <v>72</v>
      </c>
    </row>
    <row r="106" spans="13:31" x14ac:dyDescent="0.25">
      <c r="M106" t="s">
        <v>3779</v>
      </c>
      <c r="S106" t="s">
        <v>207</v>
      </c>
      <c r="Y106" t="s">
        <v>2038</v>
      </c>
      <c r="AD106" t="s">
        <v>664</v>
      </c>
      <c r="AE106" t="s">
        <v>74</v>
      </c>
    </row>
    <row r="107" spans="13:31" x14ac:dyDescent="0.25">
      <c r="M107" t="s">
        <v>534</v>
      </c>
      <c r="S107" t="s">
        <v>208</v>
      </c>
      <c r="Y107" t="s">
        <v>1841</v>
      </c>
      <c r="AD107" t="s">
        <v>3778</v>
      </c>
      <c r="AE107" t="s">
        <v>195</v>
      </c>
    </row>
    <row r="108" spans="13:31" x14ac:dyDescent="0.25">
      <c r="M108" t="s">
        <v>535</v>
      </c>
      <c r="S108" t="s">
        <v>209</v>
      </c>
      <c r="Y108" t="s">
        <v>1305</v>
      </c>
      <c r="AD108" t="s">
        <v>86</v>
      </c>
      <c r="AE108" t="s">
        <v>196</v>
      </c>
    </row>
    <row r="109" spans="13:31" x14ac:dyDescent="0.25">
      <c r="S109" t="s">
        <v>210</v>
      </c>
      <c r="Y109" t="s">
        <v>830</v>
      </c>
      <c r="AD109" t="s">
        <v>665</v>
      </c>
      <c r="AE109" t="s">
        <v>197</v>
      </c>
    </row>
    <row r="110" spans="13:31" x14ac:dyDescent="0.25">
      <c r="S110" t="s">
        <v>76</v>
      </c>
      <c r="Y110" t="s">
        <v>2737</v>
      </c>
      <c r="AD110" t="s">
        <v>666</v>
      </c>
      <c r="AE110" t="s">
        <v>198</v>
      </c>
    </row>
    <row r="111" spans="13:31" x14ac:dyDescent="0.25">
      <c r="S111" t="s">
        <v>211</v>
      </c>
      <c r="Y111" t="s">
        <v>1642</v>
      </c>
      <c r="AD111" t="s">
        <v>88</v>
      </c>
      <c r="AE111" t="s">
        <v>199</v>
      </c>
    </row>
    <row r="112" spans="13:31" x14ac:dyDescent="0.25">
      <c r="S112" t="s">
        <v>213</v>
      </c>
      <c r="Y112" t="s">
        <v>3249</v>
      </c>
      <c r="AD112" t="s">
        <v>3746</v>
      </c>
      <c r="AE112" t="s">
        <v>200</v>
      </c>
    </row>
    <row r="113" spans="19:31" x14ac:dyDescent="0.25">
      <c r="S113" t="s">
        <v>215</v>
      </c>
      <c r="Y113" t="s">
        <v>3427</v>
      </c>
      <c r="AD113" t="s">
        <v>667</v>
      </c>
      <c r="AE113" t="s">
        <v>201</v>
      </c>
    </row>
    <row r="114" spans="19:31" x14ac:dyDescent="0.25">
      <c r="S114" t="s">
        <v>217</v>
      </c>
      <c r="Y114" t="s">
        <v>1819</v>
      </c>
      <c r="AD114" t="s">
        <v>3975</v>
      </c>
      <c r="AE114" t="s">
        <v>202</v>
      </c>
    </row>
    <row r="115" spans="19:31" x14ac:dyDescent="0.25">
      <c r="S115" t="s">
        <v>219</v>
      </c>
      <c r="Y115" t="s">
        <v>2039</v>
      </c>
      <c r="AD115" t="s">
        <v>3976</v>
      </c>
      <c r="AE115" t="s">
        <v>203</v>
      </c>
    </row>
    <row r="116" spans="19:31" x14ac:dyDescent="0.25">
      <c r="S116" t="s">
        <v>220</v>
      </c>
      <c r="Y116" t="s">
        <v>2003</v>
      </c>
      <c r="AD116" t="s">
        <v>3536</v>
      </c>
      <c r="AE116" t="s">
        <v>204</v>
      </c>
    </row>
    <row r="117" spans="19:31" x14ac:dyDescent="0.25">
      <c r="S117" t="s">
        <v>78</v>
      </c>
      <c r="Y117" t="s">
        <v>1864</v>
      </c>
      <c r="AD117" t="s">
        <v>3779</v>
      </c>
      <c r="AE117" t="s">
        <v>205</v>
      </c>
    </row>
    <row r="118" spans="19:31" x14ac:dyDescent="0.25">
      <c r="S118" t="s">
        <v>221</v>
      </c>
      <c r="Y118" t="s">
        <v>1842</v>
      </c>
      <c r="AD118" t="s">
        <v>534</v>
      </c>
      <c r="AE118" t="s">
        <v>206</v>
      </c>
    </row>
    <row r="119" spans="19:31" x14ac:dyDescent="0.25">
      <c r="S119" t="s">
        <v>223</v>
      </c>
      <c r="Y119" t="s">
        <v>1693</v>
      </c>
      <c r="AD119" t="s">
        <v>535</v>
      </c>
      <c r="AE119" t="s">
        <v>207</v>
      </c>
    </row>
    <row r="120" spans="19:31" x14ac:dyDescent="0.25">
      <c r="S120" t="s">
        <v>225</v>
      </c>
      <c r="Y120" t="s">
        <v>946</v>
      </c>
      <c r="AE120" t="s">
        <v>208</v>
      </c>
    </row>
    <row r="121" spans="19:31" x14ac:dyDescent="0.25">
      <c r="S121" t="s">
        <v>3537</v>
      </c>
      <c r="Y121" t="s">
        <v>3361</v>
      </c>
      <c r="AE121" t="s">
        <v>209</v>
      </c>
    </row>
    <row r="122" spans="19:31" x14ac:dyDescent="0.25">
      <c r="S122" t="s">
        <v>227</v>
      </c>
      <c r="Y122" t="s">
        <v>854</v>
      </c>
      <c r="AE122" t="s">
        <v>210</v>
      </c>
    </row>
    <row r="123" spans="19:31" x14ac:dyDescent="0.25">
      <c r="S123" t="s">
        <v>228</v>
      </c>
      <c r="Y123" t="s">
        <v>3302</v>
      </c>
      <c r="AE123" t="s">
        <v>76</v>
      </c>
    </row>
    <row r="124" spans="19:31" x14ac:dyDescent="0.25">
      <c r="S124" t="s">
        <v>229</v>
      </c>
      <c r="Y124" t="s">
        <v>2691</v>
      </c>
      <c r="AE124" t="s">
        <v>77</v>
      </c>
    </row>
    <row r="125" spans="19:31" x14ac:dyDescent="0.25">
      <c r="S125" t="s">
        <v>230</v>
      </c>
      <c r="Y125" t="s">
        <v>3452</v>
      </c>
      <c r="AE125" t="s">
        <v>211</v>
      </c>
    </row>
    <row r="126" spans="19:31" x14ac:dyDescent="0.25">
      <c r="S126" t="s">
        <v>231</v>
      </c>
      <c r="Y126" t="s">
        <v>3488</v>
      </c>
      <c r="AE126" t="s">
        <v>212</v>
      </c>
    </row>
    <row r="127" spans="19:31" x14ac:dyDescent="0.25">
      <c r="S127" t="s">
        <v>232</v>
      </c>
      <c r="Y127" t="s">
        <v>3042</v>
      </c>
      <c r="AE127" t="s">
        <v>213</v>
      </c>
    </row>
    <row r="128" spans="19:31" x14ac:dyDescent="0.25">
      <c r="S128" t="s">
        <v>233</v>
      </c>
      <c r="Y128" t="s">
        <v>2908</v>
      </c>
      <c r="AE128" t="s">
        <v>214</v>
      </c>
    </row>
    <row r="129" spans="19:31" x14ac:dyDescent="0.25">
      <c r="S129" t="s">
        <v>234</v>
      </c>
      <c r="Y129" t="s">
        <v>3203</v>
      </c>
      <c r="AE129" t="s">
        <v>215</v>
      </c>
    </row>
    <row r="130" spans="19:31" x14ac:dyDescent="0.25">
      <c r="S130" t="s">
        <v>235</v>
      </c>
      <c r="Y130" t="s">
        <v>1448</v>
      </c>
      <c r="AE130" t="s">
        <v>216</v>
      </c>
    </row>
    <row r="131" spans="19:31" x14ac:dyDescent="0.25">
      <c r="S131" t="s">
        <v>236</v>
      </c>
      <c r="Y131" t="s">
        <v>1840</v>
      </c>
      <c r="AE131" t="s">
        <v>217</v>
      </c>
    </row>
    <row r="132" spans="19:31" x14ac:dyDescent="0.25">
      <c r="S132" t="s">
        <v>237</v>
      </c>
      <c r="Y132" t="s">
        <v>3170</v>
      </c>
      <c r="AE132" t="s">
        <v>218</v>
      </c>
    </row>
    <row r="133" spans="19:31" x14ac:dyDescent="0.25">
      <c r="S133" t="s">
        <v>238</v>
      </c>
      <c r="Y133" t="s">
        <v>2467</v>
      </c>
      <c r="AE133" t="s">
        <v>219</v>
      </c>
    </row>
    <row r="134" spans="19:31" x14ac:dyDescent="0.25">
      <c r="S134" t="s">
        <v>239</v>
      </c>
      <c r="Y134" t="s">
        <v>2371</v>
      </c>
      <c r="AE134" t="s">
        <v>220</v>
      </c>
    </row>
    <row r="135" spans="19:31" x14ac:dyDescent="0.25">
      <c r="S135" t="s">
        <v>240</v>
      </c>
      <c r="Y135" t="s">
        <v>1966</v>
      </c>
      <c r="AE135" t="s">
        <v>78</v>
      </c>
    </row>
    <row r="136" spans="19:31" x14ac:dyDescent="0.25">
      <c r="S136" t="s">
        <v>241</v>
      </c>
      <c r="Y136" t="s">
        <v>1781</v>
      </c>
      <c r="AE136" t="s">
        <v>79</v>
      </c>
    </row>
    <row r="137" spans="19:31" x14ac:dyDescent="0.25">
      <c r="S137" t="s">
        <v>242</v>
      </c>
      <c r="Y137" t="s">
        <v>2869</v>
      </c>
      <c r="AE137" t="s">
        <v>221</v>
      </c>
    </row>
    <row r="138" spans="19:31" x14ac:dyDescent="0.25">
      <c r="S138" t="s">
        <v>243</v>
      </c>
      <c r="Y138" t="s">
        <v>1424</v>
      </c>
      <c r="AE138" t="s">
        <v>222</v>
      </c>
    </row>
    <row r="139" spans="19:31" x14ac:dyDescent="0.25">
      <c r="S139" t="s">
        <v>244</v>
      </c>
      <c r="Y139" t="s">
        <v>1550</v>
      </c>
      <c r="AE139" t="s">
        <v>223</v>
      </c>
    </row>
    <row r="140" spans="19:31" x14ac:dyDescent="0.25">
      <c r="S140" t="s">
        <v>245</v>
      </c>
      <c r="Y140" t="s">
        <v>2493</v>
      </c>
      <c r="AE140" t="s">
        <v>224</v>
      </c>
    </row>
    <row r="141" spans="19:31" x14ac:dyDescent="0.25">
      <c r="S141" t="s">
        <v>246</v>
      </c>
      <c r="Y141" t="s">
        <v>1156</v>
      </c>
      <c r="AE141" t="s">
        <v>225</v>
      </c>
    </row>
    <row r="142" spans="19:31" x14ac:dyDescent="0.25">
      <c r="S142" t="s">
        <v>247</v>
      </c>
      <c r="Y142" t="s">
        <v>1799</v>
      </c>
      <c r="AE142" t="s">
        <v>226</v>
      </c>
    </row>
    <row r="143" spans="19:31" x14ac:dyDescent="0.25">
      <c r="S143" t="s">
        <v>248</v>
      </c>
      <c r="Y143" t="s">
        <v>2754</v>
      </c>
      <c r="AE143" t="s">
        <v>3537</v>
      </c>
    </row>
    <row r="144" spans="19:31" x14ac:dyDescent="0.25">
      <c r="S144" t="s">
        <v>249</v>
      </c>
      <c r="Y144" t="s">
        <v>3112</v>
      </c>
      <c r="AE144" t="s">
        <v>227</v>
      </c>
    </row>
    <row r="145" spans="19:31" x14ac:dyDescent="0.25">
      <c r="S145" t="s">
        <v>250</v>
      </c>
      <c r="Y145" t="s">
        <v>1975</v>
      </c>
      <c r="AE145" t="s">
        <v>228</v>
      </c>
    </row>
    <row r="146" spans="19:31" x14ac:dyDescent="0.25">
      <c r="S146" t="s">
        <v>251</v>
      </c>
      <c r="Y146" t="s">
        <v>970</v>
      </c>
      <c r="AE146" t="s">
        <v>229</v>
      </c>
    </row>
    <row r="147" spans="19:31" x14ac:dyDescent="0.25">
      <c r="S147" t="s">
        <v>253</v>
      </c>
      <c r="Y147" t="s">
        <v>1615</v>
      </c>
      <c r="AE147" t="s">
        <v>230</v>
      </c>
    </row>
    <row r="148" spans="19:31" x14ac:dyDescent="0.25">
      <c r="S148" t="s">
        <v>254</v>
      </c>
      <c r="Y148" t="s">
        <v>1668</v>
      </c>
      <c r="AE148" t="s">
        <v>231</v>
      </c>
    </row>
    <row r="149" spans="19:31" x14ac:dyDescent="0.25">
      <c r="S149" t="s">
        <v>255</v>
      </c>
      <c r="Y149" t="s">
        <v>2570</v>
      </c>
      <c r="AE149" t="s">
        <v>232</v>
      </c>
    </row>
    <row r="150" spans="19:31" x14ac:dyDescent="0.25">
      <c r="S150" t="s">
        <v>256</v>
      </c>
      <c r="Y150" t="s">
        <v>716</v>
      </c>
      <c r="AE150" t="s">
        <v>233</v>
      </c>
    </row>
    <row r="151" spans="19:31" x14ac:dyDescent="0.25">
      <c r="S151" t="s">
        <v>257</v>
      </c>
      <c r="Y151" t="s">
        <v>2763</v>
      </c>
      <c r="AE151" t="s">
        <v>234</v>
      </c>
    </row>
    <row r="152" spans="19:31" x14ac:dyDescent="0.25">
      <c r="S152" t="s">
        <v>258</v>
      </c>
      <c r="Y152" t="s">
        <v>3087</v>
      </c>
      <c r="AE152" t="s">
        <v>235</v>
      </c>
    </row>
    <row r="153" spans="19:31" x14ac:dyDescent="0.25">
      <c r="S153" t="s">
        <v>259</v>
      </c>
      <c r="Y153" t="s">
        <v>1381</v>
      </c>
      <c r="AE153" t="s">
        <v>236</v>
      </c>
    </row>
    <row r="154" spans="19:31" x14ac:dyDescent="0.25">
      <c r="S154" t="s">
        <v>260</v>
      </c>
      <c r="Y154" t="s">
        <v>1659</v>
      </c>
      <c r="AE154" t="s">
        <v>237</v>
      </c>
    </row>
    <row r="155" spans="19:31" x14ac:dyDescent="0.25">
      <c r="S155" t="s">
        <v>261</v>
      </c>
      <c r="Y155" t="s">
        <v>845</v>
      </c>
      <c r="AE155" t="s">
        <v>238</v>
      </c>
    </row>
    <row r="156" spans="19:31" x14ac:dyDescent="0.25">
      <c r="S156" t="s">
        <v>262</v>
      </c>
      <c r="Y156" t="s">
        <v>1688</v>
      </c>
      <c r="AE156" t="s">
        <v>239</v>
      </c>
    </row>
    <row r="157" spans="19:31" x14ac:dyDescent="0.25">
      <c r="S157" t="s">
        <v>263</v>
      </c>
      <c r="Y157" t="s">
        <v>3357</v>
      </c>
      <c r="AE157" t="s">
        <v>240</v>
      </c>
    </row>
    <row r="158" spans="19:31" x14ac:dyDescent="0.25">
      <c r="S158" t="s">
        <v>264</v>
      </c>
      <c r="Y158" t="s">
        <v>3258</v>
      </c>
      <c r="AE158" t="s">
        <v>241</v>
      </c>
    </row>
    <row r="159" spans="19:31" x14ac:dyDescent="0.25">
      <c r="S159" t="s">
        <v>265</v>
      </c>
      <c r="Y159" t="s">
        <v>1482</v>
      </c>
      <c r="AE159" t="s">
        <v>242</v>
      </c>
    </row>
    <row r="160" spans="19:31" x14ac:dyDescent="0.25">
      <c r="S160" t="s">
        <v>266</v>
      </c>
      <c r="Y160" t="s">
        <v>930</v>
      </c>
      <c r="AE160" t="s">
        <v>243</v>
      </c>
    </row>
    <row r="161" spans="19:31" x14ac:dyDescent="0.25">
      <c r="S161" t="s">
        <v>267</v>
      </c>
      <c r="Y161" t="s">
        <v>1586</v>
      </c>
      <c r="AE161" t="s">
        <v>244</v>
      </c>
    </row>
    <row r="162" spans="19:31" x14ac:dyDescent="0.25">
      <c r="S162" t="s">
        <v>268</v>
      </c>
      <c r="Y162" t="s">
        <v>2807</v>
      </c>
      <c r="AE162" t="s">
        <v>245</v>
      </c>
    </row>
    <row r="163" spans="19:31" x14ac:dyDescent="0.25">
      <c r="S163" t="s">
        <v>269</v>
      </c>
      <c r="Y163" t="s">
        <v>1508</v>
      </c>
      <c r="AE163" t="s">
        <v>246</v>
      </c>
    </row>
    <row r="164" spans="19:31" x14ac:dyDescent="0.25">
      <c r="S164" t="s">
        <v>270</v>
      </c>
      <c r="Y164" t="s">
        <v>3445</v>
      </c>
      <c r="AE164" t="s">
        <v>247</v>
      </c>
    </row>
    <row r="165" spans="19:31" x14ac:dyDescent="0.25">
      <c r="S165" t="s">
        <v>271</v>
      </c>
      <c r="Y165" t="s">
        <v>1512</v>
      </c>
      <c r="AE165" t="s">
        <v>248</v>
      </c>
    </row>
    <row r="166" spans="19:31" x14ac:dyDescent="0.25">
      <c r="S166" t="s">
        <v>272</v>
      </c>
      <c r="Y166" t="s">
        <v>3238</v>
      </c>
      <c r="AE166" t="s">
        <v>249</v>
      </c>
    </row>
    <row r="167" spans="19:31" x14ac:dyDescent="0.25">
      <c r="S167" t="s">
        <v>273</v>
      </c>
      <c r="Y167" t="s">
        <v>1747</v>
      </c>
      <c r="AE167" t="s">
        <v>250</v>
      </c>
    </row>
    <row r="168" spans="19:31" x14ac:dyDescent="0.25">
      <c r="S168" t="s">
        <v>274</v>
      </c>
      <c r="Y168" t="s">
        <v>1239</v>
      </c>
      <c r="AE168" t="s">
        <v>251</v>
      </c>
    </row>
    <row r="169" spans="19:31" x14ac:dyDescent="0.25">
      <c r="S169" t="s">
        <v>275</v>
      </c>
      <c r="Y169" t="s">
        <v>1437</v>
      </c>
      <c r="AE169" t="s">
        <v>253</v>
      </c>
    </row>
    <row r="170" spans="19:31" x14ac:dyDescent="0.25">
      <c r="S170" t="s">
        <v>276</v>
      </c>
      <c r="Y170" t="s">
        <v>1116</v>
      </c>
      <c r="AE170" t="s">
        <v>254</v>
      </c>
    </row>
    <row r="171" spans="19:31" x14ac:dyDescent="0.25">
      <c r="S171" t="s">
        <v>277</v>
      </c>
      <c r="Y171" t="s">
        <v>1750</v>
      </c>
      <c r="AE171" t="s">
        <v>255</v>
      </c>
    </row>
    <row r="172" spans="19:31" x14ac:dyDescent="0.25">
      <c r="S172" t="s">
        <v>278</v>
      </c>
      <c r="Y172" t="s">
        <v>2918</v>
      </c>
      <c r="AE172" t="s">
        <v>256</v>
      </c>
    </row>
    <row r="173" spans="19:31" x14ac:dyDescent="0.25">
      <c r="S173" t="s">
        <v>279</v>
      </c>
      <c r="Y173" t="s">
        <v>2426</v>
      </c>
      <c r="AE173" t="s">
        <v>257</v>
      </c>
    </row>
    <row r="174" spans="19:31" x14ac:dyDescent="0.25">
      <c r="S174" t="s">
        <v>280</v>
      </c>
      <c r="Y174" t="s">
        <v>1815</v>
      </c>
      <c r="AE174" t="s">
        <v>258</v>
      </c>
    </row>
    <row r="175" spans="19:31" x14ac:dyDescent="0.25">
      <c r="S175" t="s">
        <v>281</v>
      </c>
      <c r="Y175" t="s">
        <v>1855</v>
      </c>
      <c r="AE175" t="s">
        <v>259</v>
      </c>
    </row>
    <row r="176" spans="19:31" x14ac:dyDescent="0.25">
      <c r="S176" t="s">
        <v>282</v>
      </c>
      <c r="Y176" t="s">
        <v>3099</v>
      </c>
      <c r="AE176" t="s">
        <v>260</v>
      </c>
    </row>
    <row r="177" spans="19:31" x14ac:dyDescent="0.25">
      <c r="S177" t="s">
        <v>283</v>
      </c>
      <c r="Y177" t="s">
        <v>2938</v>
      </c>
      <c r="AE177" t="s">
        <v>261</v>
      </c>
    </row>
    <row r="178" spans="19:31" x14ac:dyDescent="0.25">
      <c r="S178" t="s">
        <v>284</v>
      </c>
      <c r="Y178" t="s">
        <v>1523</v>
      </c>
      <c r="AE178" t="s">
        <v>262</v>
      </c>
    </row>
    <row r="179" spans="19:31" x14ac:dyDescent="0.25">
      <c r="S179" t="s">
        <v>285</v>
      </c>
      <c r="Y179" t="s">
        <v>3287</v>
      </c>
      <c r="AE179" t="s">
        <v>263</v>
      </c>
    </row>
    <row r="180" spans="19:31" x14ac:dyDescent="0.25">
      <c r="S180" t="s">
        <v>286</v>
      </c>
      <c r="Y180" t="s">
        <v>2735</v>
      </c>
      <c r="AE180" t="s">
        <v>264</v>
      </c>
    </row>
    <row r="181" spans="19:31" x14ac:dyDescent="0.25">
      <c r="S181" t="s">
        <v>287</v>
      </c>
      <c r="Y181" t="s">
        <v>1539</v>
      </c>
      <c r="AE181" t="s">
        <v>265</v>
      </c>
    </row>
    <row r="182" spans="19:31" x14ac:dyDescent="0.25">
      <c r="S182" t="s">
        <v>288</v>
      </c>
      <c r="Y182" t="s">
        <v>1043</v>
      </c>
      <c r="AE182" t="s">
        <v>266</v>
      </c>
    </row>
    <row r="183" spans="19:31" x14ac:dyDescent="0.25">
      <c r="S183" t="s">
        <v>289</v>
      </c>
      <c r="Y183" t="s">
        <v>1440</v>
      </c>
      <c r="AE183" t="s">
        <v>267</v>
      </c>
    </row>
    <row r="184" spans="19:31" x14ac:dyDescent="0.25">
      <c r="S184" t="s">
        <v>80</v>
      </c>
      <c r="Y184" t="s">
        <v>3027</v>
      </c>
      <c r="AE184" t="s">
        <v>268</v>
      </c>
    </row>
    <row r="185" spans="19:31" x14ac:dyDescent="0.25">
      <c r="S185" t="s">
        <v>290</v>
      </c>
      <c r="Y185" t="s">
        <v>2933</v>
      </c>
      <c r="AE185" t="s">
        <v>269</v>
      </c>
    </row>
    <row r="186" spans="19:31" x14ac:dyDescent="0.25">
      <c r="S186" t="s">
        <v>291</v>
      </c>
      <c r="Y186" t="s">
        <v>749</v>
      </c>
      <c r="AE186" t="s">
        <v>270</v>
      </c>
    </row>
    <row r="187" spans="19:31" x14ac:dyDescent="0.25">
      <c r="S187" t="s">
        <v>292</v>
      </c>
      <c r="Y187" t="s">
        <v>2064</v>
      </c>
      <c r="AE187" t="s">
        <v>271</v>
      </c>
    </row>
    <row r="188" spans="19:31" x14ac:dyDescent="0.25">
      <c r="S188" t="s">
        <v>293</v>
      </c>
      <c r="Y188" t="s">
        <v>2654</v>
      </c>
      <c r="AE188" t="s">
        <v>272</v>
      </c>
    </row>
    <row r="189" spans="19:31" x14ac:dyDescent="0.25">
      <c r="S189" t="s">
        <v>294</v>
      </c>
      <c r="Y189" t="s">
        <v>2476</v>
      </c>
      <c r="AE189" t="s">
        <v>273</v>
      </c>
    </row>
    <row r="190" spans="19:31" x14ac:dyDescent="0.25">
      <c r="S190" t="s">
        <v>295</v>
      </c>
      <c r="Y190" t="s">
        <v>3166</v>
      </c>
      <c r="AE190" t="s">
        <v>274</v>
      </c>
    </row>
    <row r="191" spans="19:31" x14ac:dyDescent="0.25">
      <c r="S191" t="s">
        <v>296</v>
      </c>
      <c r="Y191" t="s">
        <v>1809</v>
      </c>
      <c r="AE191" t="s">
        <v>275</v>
      </c>
    </row>
    <row r="192" spans="19:31" x14ac:dyDescent="0.25">
      <c r="S192" t="s">
        <v>297</v>
      </c>
      <c r="Y192" t="s">
        <v>1793</v>
      </c>
      <c r="AE192" t="s">
        <v>276</v>
      </c>
    </row>
    <row r="193" spans="19:31" x14ac:dyDescent="0.25">
      <c r="S193" t="s">
        <v>298</v>
      </c>
      <c r="Y193" t="s">
        <v>2160</v>
      </c>
      <c r="AE193" t="s">
        <v>277</v>
      </c>
    </row>
    <row r="194" spans="19:31" x14ac:dyDescent="0.25">
      <c r="S194" t="s">
        <v>299</v>
      </c>
      <c r="Y194" t="s">
        <v>2811</v>
      </c>
      <c r="AE194" t="s">
        <v>278</v>
      </c>
    </row>
    <row r="195" spans="19:31" x14ac:dyDescent="0.25">
      <c r="S195" t="s">
        <v>300</v>
      </c>
      <c r="Y195" t="s">
        <v>2324</v>
      </c>
      <c r="AE195" t="s">
        <v>279</v>
      </c>
    </row>
    <row r="196" spans="19:31" x14ac:dyDescent="0.25">
      <c r="S196" t="s">
        <v>301</v>
      </c>
      <c r="Y196" t="s">
        <v>2071</v>
      </c>
      <c r="AE196" t="s">
        <v>280</v>
      </c>
    </row>
    <row r="197" spans="19:31" x14ac:dyDescent="0.25">
      <c r="S197" t="s">
        <v>302</v>
      </c>
      <c r="Y197" t="s">
        <v>1584</v>
      </c>
      <c r="AE197" t="s">
        <v>281</v>
      </c>
    </row>
    <row r="198" spans="19:31" x14ac:dyDescent="0.25">
      <c r="S198" t="s">
        <v>303</v>
      </c>
      <c r="Y198" t="s">
        <v>1426</v>
      </c>
      <c r="AE198" t="s">
        <v>282</v>
      </c>
    </row>
    <row r="199" spans="19:31" x14ac:dyDescent="0.25">
      <c r="S199" t="s">
        <v>304</v>
      </c>
      <c r="Y199" t="s">
        <v>3289</v>
      </c>
      <c r="AE199" t="s">
        <v>283</v>
      </c>
    </row>
    <row r="200" spans="19:31" x14ac:dyDescent="0.25">
      <c r="S200" t="s">
        <v>305</v>
      </c>
      <c r="Y200" t="s">
        <v>3235</v>
      </c>
      <c r="AE200" t="s">
        <v>284</v>
      </c>
    </row>
    <row r="201" spans="19:31" x14ac:dyDescent="0.25">
      <c r="S201" t="s">
        <v>306</v>
      </c>
      <c r="Y201" t="s">
        <v>1274</v>
      </c>
      <c r="AE201" t="s">
        <v>285</v>
      </c>
    </row>
    <row r="202" spans="19:31" x14ac:dyDescent="0.25">
      <c r="S202" t="s">
        <v>307</v>
      </c>
      <c r="Y202" t="s">
        <v>2221</v>
      </c>
      <c r="AE202" t="s">
        <v>286</v>
      </c>
    </row>
    <row r="203" spans="19:31" x14ac:dyDescent="0.25">
      <c r="S203" t="s">
        <v>308</v>
      </c>
      <c r="Y203" t="s">
        <v>2950</v>
      </c>
      <c r="AE203" t="s">
        <v>287</v>
      </c>
    </row>
    <row r="204" spans="19:31" x14ac:dyDescent="0.25">
      <c r="S204" t="s">
        <v>309</v>
      </c>
      <c r="Y204" t="s">
        <v>1618</v>
      </c>
      <c r="AE204" t="s">
        <v>288</v>
      </c>
    </row>
    <row r="205" spans="19:31" x14ac:dyDescent="0.25">
      <c r="S205" t="s">
        <v>310</v>
      </c>
      <c r="Y205" t="s">
        <v>1661</v>
      </c>
      <c r="AE205" t="s">
        <v>289</v>
      </c>
    </row>
    <row r="206" spans="19:31" x14ac:dyDescent="0.25">
      <c r="S206" t="s">
        <v>311</v>
      </c>
      <c r="Y206" t="s">
        <v>3030</v>
      </c>
      <c r="AE206" t="s">
        <v>80</v>
      </c>
    </row>
    <row r="207" spans="19:31" x14ac:dyDescent="0.25">
      <c r="S207" t="s">
        <v>312</v>
      </c>
      <c r="Y207" t="s">
        <v>1640</v>
      </c>
      <c r="AE207" t="s">
        <v>290</v>
      </c>
    </row>
    <row r="208" spans="19:31" x14ac:dyDescent="0.25">
      <c r="S208" t="s">
        <v>313</v>
      </c>
      <c r="Y208" t="s">
        <v>798</v>
      </c>
      <c r="AE208" t="s">
        <v>291</v>
      </c>
    </row>
    <row r="209" spans="19:31" x14ac:dyDescent="0.25">
      <c r="S209" t="s">
        <v>314</v>
      </c>
      <c r="Y209" t="s">
        <v>1648</v>
      </c>
      <c r="AE209" t="s">
        <v>292</v>
      </c>
    </row>
    <row r="210" spans="19:31" x14ac:dyDescent="0.25">
      <c r="S210" t="s">
        <v>315</v>
      </c>
      <c r="Y210" t="s">
        <v>1549</v>
      </c>
      <c r="AE210" t="s">
        <v>293</v>
      </c>
    </row>
    <row r="211" spans="19:31" x14ac:dyDescent="0.25">
      <c r="S211" t="s">
        <v>316</v>
      </c>
      <c r="Y211" t="s">
        <v>3146</v>
      </c>
      <c r="AE211" t="s">
        <v>294</v>
      </c>
    </row>
    <row r="212" spans="19:31" x14ac:dyDescent="0.25">
      <c r="S212" t="s">
        <v>317</v>
      </c>
      <c r="Y212" t="s">
        <v>2798</v>
      </c>
      <c r="AE212" t="s">
        <v>295</v>
      </c>
    </row>
    <row r="213" spans="19:31" x14ac:dyDescent="0.25">
      <c r="S213" t="s">
        <v>318</v>
      </c>
      <c r="Y213" t="s">
        <v>2394</v>
      </c>
      <c r="AE213" t="s">
        <v>296</v>
      </c>
    </row>
    <row r="214" spans="19:31" x14ac:dyDescent="0.25">
      <c r="S214" t="s">
        <v>319</v>
      </c>
      <c r="Y214" t="s">
        <v>856</v>
      </c>
      <c r="AE214" t="s">
        <v>297</v>
      </c>
    </row>
    <row r="215" spans="19:31" x14ac:dyDescent="0.25">
      <c r="S215" t="s">
        <v>320</v>
      </c>
      <c r="Y215" t="s">
        <v>2731</v>
      </c>
      <c r="AE215" t="s">
        <v>298</v>
      </c>
    </row>
    <row r="216" spans="19:31" x14ac:dyDescent="0.25">
      <c r="S216" t="s">
        <v>321</v>
      </c>
      <c r="Y216" t="s">
        <v>709</v>
      </c>
      <c r="AE216" t="s">
        <v>299</v>
      </c>
    </row>
    <row r="217" spans="19:31" x14ac:dyDescent="0.25">
      <c r="S217" t="s">
        <v>322</v>
      </c>
      <c r="Y217" t="s">
        <v>1053</v>
      </c>
      <c r="AE217" t="s">
        <v>300</v>
      </c>
    </row>
    <row r="218" spans="19:31" x14ac:dyDescent="0.25">
      <c r="S218" t="s">
        <v>323</v>
      </c>
      <c r="Y218" t="s">
        <v>2702</v>
      </c>
      <c r="AE218" t="s">
        <v>301</v>
      </c>
    </row>
    <row r="219" spans="19:31" x14ac:dyDescent="0.25">
      <c r="S219" t="s">
        <v>324</v>
      </c>
      <c r="Y219" t="s">
        <v>2124</v>
      </c>
      <c r="AE219" t="s">
        <v>302</v>
      </c>
    </row>
    <row r="220" spans="19:31" x14ac:dyDescent="0.25">
      <c r="S220" t="s">
        <v>325</v>
      </c>
      <c r="Y220" t="s">
        <v>2554</v>
      </c>
      <c r="AE220" t="s">
        <v>303</v>
      </c>
    </row>
    <row r="221" spans="19:31" x14ac:dyDescent="0.25">
      <c r="S221" t="s">
        <v>326</v>
      </c>
      <c r="Y221" t="s">
        <v>2900</v>
      </c>
      <c r="AE221" t="s">
        <v>304</v>
      </c>
    </row>
    <row r="222" spans="19:31" x14ac:dyDescent="0.25">
      <c r="S222" t="s">
        <v>327</v>
      </c>
      <c r="Y222" t="s">
        <v>2758</v>
      </c>
      <c r="AE222" t="s">
        <v>305</v>
      </c>
    </row>
    <row r="223" spans="19:31" x14ac:dyDescent="0.25">
      <c r="S223" t="s">
        <v>328</v>
      </c>
      <c r="Y223" t="s">
        <v>1233</v>
      </c>
      <c r="AE223" t="s">
        <v>306</v>
      </c>
    </row>
    <row r="224" spans="19:31" x14ac:dyDescent="0.25">
      <c r="S224" t="s">
        <v>329</v>
      </c>
      <c r="Y224" t="s">
        <v>2183</v>
      </c>
      <c r="AE224" t="s">
        <v>307</v>
      </c>
    </row>
    <row r="225" spans="19:31" x14ac:dyDescent="0.25">
      <c r="S225" t="s">
        <v>330</v>
      </c>
      <c r="Y225" t="s">
        <v>1012</v>
      </c>
      <c r="AE225" t="s">
        <v>308</v>
      </c>
    </row>
    <row r="226" spans="19:31" x14ac:dyDescent="0.25">
      <c r="S226" t="s">
        <v>332</v>
      </c>
      <c r="Y226" t="s">
        <v>3017</v>
      </c>
      <c r="AE226" t="s">
        <v>309</v>
      </c>
    </row>
    <row r="227" spans="19:31" x14ac:dyDescent="0.25">
      <c r="S227" t="s">
        <v>334</v>
      </c>
      <c r="Y227" t="s">
        <v>1965</v>
      </c>
      <c r="AE227" t="s">
        <v>310</v>
      </c>
    </row>
    <row r="228" spans="19:31" x14ac:dyDescent="0.25">
      <c r="S228" t="s">
        <v>335</v>
      </c>
      <c r="Y228" t="s">
        <v>2540</v>
      </c>
      <c r="AE228" t="s">
        <v>311</v>
      </c>
    </row>
    <row r="229" spans="19:31" x14ac:dyDescent="0.25">
      <c r="S229" t="s">
        <v>336</v>
      </c>
      <c r="Y229" t="s">
        <v>2225</v>
      </c>
      <c r="AE229" t="s">
        <v>312</v>
      </c>
    </row>
    <row r="230" spans="19:31" x14ac:dyDescent="0.25">
      <c r="S230" t="s">
        <v>338</v>
      </c>
      <c r="Y230" t="s">
        <v>1158</v>
      </c>
      <c r="AE230" t="s">
        <v>313</v>
      </c>
    </row>
    <row r="231" spans="19:31" x14ac:dyDescent="0.25">
      <c r="S231" t="s">
        <v>339</v>
      </c>
      <c r="Y231" t="s">
        <v>2050</v>
      </c>
      <c r="AE231" t="s">
        <v>314</v>
      </c>
    </row>
    <row r="232" spans="19:31" x14ac:dyDescent="0.25">
      <c r="S232" t="s">
        <v>340</v>
      </c>
      <c r="Y232" t="s">
        <v>1845</v>
      </c>
      <c r="AE232" t="s">
        <v>315</v>
      </c>
    </row>
    <row r="233" spans="19:31" x14ac:dyDescent="0.25">
      <c r="S233" t="s">
        <v>341</v>
      </c>
      <c r="Y233" t="s">
        <v>1373</v>
      </c>
      <c r="AE233" t="s">
        <v>316</v>
      </c>
    </row>
    <row r="234" spans="19:31" x14ac:dyDescent="0.25">
      <c r="S234" t="s">
        <v>342</v>
      </c>
      <c r="Y234" t="s">
        <v>2459</v>
      </c>
      <c r="AE234" t="s">
        <v>317</v>
      </c>
    </row>
    <row r="235" spans="19:31" x14ac:dyDescent="0.25">
      <c r="S235" t="s">
        <v>344</v>
      </c>
      <c r="Y235" t="s">
        <v>3315</v>
      </c>
      <c r="AE235" t="s">
        <v>318</v>
      </c>
    </row>
    <row r="236" spans="19:31" x14ac:dyDescent="0.25">
      <c r="S236" t="s">
        <v>345</v>
      </c>
      <c r="Y236" t="s">
        <v>1312</v>
      </c>
      <c r="AE236" t="s">
        <v>319</v>
      </c>
    </row>
    <row r="237" spans="19:31" x14ac:dyDescent="0.25">
      <c r="S237" t="s">
        <v>346</v>
      </c>
      <c r="Y237" t="s">
        <v>2404</v>
      </c>
      <c r="AE237" t="s">
        <v>320</v>
      </c>
    </row>
    <row r="238" spans="19:31" x14ac:dyDescent="0.25">
      <c r="S238" t="s">
        <v>347</v>
      </c>
      <c r="Y238" t="s">
        <v>1050</v>
      </c>
      <c r="AE238" t="s">
        <v>321</v>
      </c>
    </row>
    <row r="239" spans="19:31" x14ac:dyDescent="0.25">
      <c r="S239" t="s">
        <v>348</v>
      </c>
      <c r="Y239" t="s">
        <v>742</v>
      </c>
      <c r="AE239" t="s">
        <v>322</v>
      </c>
    </row>
    <row r="240" spans="19:31" x14ac:dyDescent="0.25">
      <c r="S240" t="s">
        <v>349</v>
      </c>
      <c r="Y240" t="s">
        <v>1593</v>
      </c>
      <c r="AE240" t="s">
        <v>323</v>
      </c>
    </row>
    <row r="241" spans="19:31" x14ac:dyDescent="0.25">
      <c r="S241" t="s">
        <v>350</v>
      </c>
      <c r="Y241" t="s">
        <v>1111</v>
      </c>
      <c r="AE241" t="s">
        <v>324</v>
      </c>
    </row>
    <row r="242" spans="19:31" x14ac:dyDescent="0.25">
      <c r="S242" t="s">
        <v>351</v>
      </c>
      <c r="Y242" t="s">
        <v>1715</v>
      </c>
      <c r="AE242" t="s">
        <v>325</v>
      </c>
    </row>
    <row r="243" spans="19:31" x14ac:dyDescent="0.25">
      <c r="S243" t="s">
        <v>352</v>
      </c>
      <c r="Y243" t="s">
        <v>1336</v>
      </c>
      <c r="AE243" t="s">
        <v>326</v>
      </c>
    </row>
    <row r="244" spans="19:31" x14ac:dyDescent="0.25">
      <c r="S244" t="s">
        <v>353</v>
      </c>
      <c r="Y244" t="s">
        <v>1744</v>
      </c>
      <c r="AE244" t="s">
        <v>327</v>
      </c>
    </row>
    <row r="245" spans="19:31" x14ac:dyDescent="0.25">
      <c r="S245" t="s">
        <v>355</v>
      </c>
      <c r="Y245" t="s">
        <v>2889</v>
      </c>
      <c r="AE245" t="s">
        <v>328</v>
      </c>
    </row>
    <row r="246" spans="19:31" x14ac:dyDescent="0.25">
      <c r="S246" t="s">
        <v>356</v>
      </c>
      <c r="Y246" t="s">
        <v>2179</v>
      </c>
      <c r="AE246" t="s">
        <v>329</v>
      </c>
    </row>
    <row r="247" spans="19:31" x14ac:dyDescent="0.25">
      <c r="S247" t="s">
        <v>82</v>
      </c>
      <c r="Y247" t="s">
        <v>2884</v>
      </c>
      <c r="AE247" t="s">
        <v>330</v>
      </c>
    </row>
    <row r="248" spans="19:31" x14ac:dyDescent="0.25">
      <c r="S248" t="s">
        <v>357</v>
      </c>
      <c r="Y248" t="s">
        <v>1883</v>
      </c>
      <c r="AE248" t="s">
        <v>331</v>
      </c>
    </row>
    <row r="249" spans="19:31" x14ac:dyDescent="0.25">
      <c r="S249" t="s">
        <v>358</v>
      </c>
      <c r="Y249" t="s">
        <v>1021</v>
      </c>
      <c r="AE249" t="s">
        <v>332</v>
      </c>
    </row>
    <row r="250" spans="19:31" x14ac:dyDescent="0.25">
      <c r="S250" t="s">
        <v>359</v>
      </c>
      <c r="Y250" t="s">
        <v>2623</v>
      </c>
      <c r="AE250" t="s">
        <v>333</v>
      </c>
    </row>
    <row r="251" spans="19:31" x14ac:dyDescent="0.25">
      <c r="S251" t="s">
        <v>360</v>
      </c>
      <c r="Y251" t="s">
        <v>1797</v>
      </c>
      <c r="AE251" t="s">
        <v>334</v>
      </c>
    </row>
    <row r="252" spans="19:31" x14ac:dyDescent="0.25">
      <c r="S252" t="s">
        <v>361</v>
      </c>
      <c r="Y252" t="s">
        <v>3394</v>
      </c>
      <c r="AE252" t="s">
        <v>335</v>
      </c>
    </row>
    <row r="253" spans="19:31" x14ac:dyDescent="0.25">
      <c r="S253" t="s">
        <v>362</v>
      </c>
      <c r="Y253" t="s">
        <v>838</v>
      </c>
      <c r="AE253" t="s">
        <v>336</v>
      </c>
    </row>
    <row r="254" spans="19:31" x14ac:dyDescent="0.25">
      <c r="S254" t="s">
        <v>363</v>
      </c>
      <c r="Y254" t="s">
        <v>3075</v>
      </c>
      <c r="AE254" t="s">
        <v>337</v>
      </c>
    </row>
    <row r="255" spans="19:31" x14ac:dyDescent="0.25">
      <c r="S255" t="s">
        <v>364</v>
      </c>
      <c r="Y255" t="s">
        <v>2220</v>
      </c>
      <c r="AE255" t="s">
        <v>338</v>
      </c>
    </row>
    <row r="256" spans="19:31" x14ac:dyDescent="0.25">
      <c r="S256" t="s">
        <v>365</v>
      </c>
      <c r="Y256" t="s">
        <v>925</v>
      </c>
      <c r="AE256" t="s">
        <v>339</v>
      </c>
    </row>
    <row r="257" spans="19:31" x14ac:dyDescent="0.25">
      <c r="S257" t="s">
        <v>83</v>
      </c>
      <c r="Y257" t="s">
        <v>2031</v>
      </c>
      <c r="AE257" t="s">
        <v>340</v>
      </c>
    </row>
    <row r="258" spans="19:31" x14ac:dyDescent="0.25">
      <c r="S258" t="s">
        <v>84</v>
      </c>
      <c r="Y258" t="s">
        <v>710</v>
      </c>
      <c r="AE258" t="s">
        <v>341</v>
      </c>
    </row>
    <row r="259" spans="19:31" x14ac:dyDescent="0.25">
      <c r="S259" t="s">
        <v>366</v>
      </c>
      <c r="Y259" t="s">
        <v>1572</v>
      </c>
      <c r="AE259" t="s">
        <v>342</v>
      </c>
    </row>
    <row r="260" spans="19:31" x14ac:dyDescent="0.25">
      <c r="S260" t="s">
        <v>367</v>
      </c>
      <c r="Y260" t="s">
        <v>2641</v>
      </c>
      <c r="AE260" t="s">
        <v>343</v>
      </c>
    </row>
    <row r="261" spans="19:31" x14ac:dyDescent="0.25">
      <c r="S261" t="s">
        <v>368</v>
      </c>
      <c r="Y261" t="s">
        <v>733</v>
      </c>
      <c r="AE261" t="s">
        <v>344</v>
      </c>
    </row>
    <row r="262" spans="19:31" x14ac:dyDescent="0.25">
      <c r="S262" t="s">
        <v>369</v>
      </c>
      <c r="Y262" t="s">
        <v>2276</v>
      </c>
      <c r="AE262" t="s">
        <v>345</v>
      </c>
    </row>
    <row r="263" spans="19:31" x14ac:dyDescent="0.25">
      <c r="S263" t="s">
        <v>370</v>
      </c>
      <c r="Y263" t="s">
        <v>1432</v>
      </c>
      <c r="AE263" t="s">
        <v>346</v>
      </c>
    </row>
    <row r="264" spans="19:31" x14ac:dyDescent="0.25">
      <c r="S264" t="s">
        <v>371</v>
      </c>
      <c r="Y264" t="s">
        <v>3085</v>
      </c>
      <c r="AE264" t="s">
        <v>347</v>
      </c>
    </row>
    <row r="265" spans="19:31" x14ac:dyDescent="0.25">
      <c r="S265" t="s">
        <v>372</v>
      </c>
      <c r="Y265" t="s">
        <v>1790</v>
      </c>
      <c r="AE265" t="s">
        <v>348</v>
      </c>
    </row>
    <row r="266" spans="19:31" x14ac:dyDescent="0.25">
      <c r="S266" t="s">
        <v>373</v>
      </c>
      <c r="Y266" t="s">
        <v>937</v>
      </c>
      <c r="AE266" t="s">
        <v>349</v>
      </c>
    </row>
    <row r="267" spans="19:31" x14ac:dyDescent="0.25">
      <c r="S267" t="s">
        <v>374</v>
      </c>
      <c r="Y267" t="s">
        <v>1862</v>
      </c>
      <c r="AE267" t="s">
        <v>350</v>
      </c>
    </row>
    <row r="268" spans="19:31" x14ac:dyDescent="0.25">
      <c r="S268" t="s">
        <v>375</v>
      </c>
      <c r="Y268" t="s">
        <v>3412</v>
      </c>
      <c r="AE268" t="s">
        <v>351</v>
      </c>
    </row>
    <row r="269" spans="19:31" x14ac:dyDescent="0.25">
      <c r="S269" t="s">
        <v>376</v>
      </c>
      <c r="Y269" t="s">
        <v>3423</v>
      </c>
      <c r="AE269" t="s">
        <v>352</v>
      </c>
    </row>
    <row r="270" spans="19:31" x14ac:dyDescent="0.25">
      <c r="S270" t="s">
        <v>377</v>
      </c>
      <c r="Y270" t="s">
        <v>1273</v>
      </c>
      <c r="AE270" t="s">
        <v>353</v>
      </c>
    </row>
    <row r="271" spans="19:31" x14ac:dyDescent="0.25">
      <c r="S271" t="s">
        <v>378</v>
      </c>
      <c r="Y271" t="s">
        <v>2027</v>
      </c>
      <c r="AE271" t="s">
        <v>354</v>
      </c>
    </row>
    <row r="272" spans="19:31" x14ac:dyDescent="0.25">
      <c r="S272" t="s">
        <v>379</v>
      </c>
      <c r="Y272" t="s">
        <v>2700</v>
      </c>
      <c r="AE272" t="s">
        <v>355</v>
      </c>
    </row>
    <row r="273" spans="19:31" x14ac:dyDescent="0.25">
      <c r="S273" t="s">
        <v>380</v>
      </c>
      <c r="Y273" t="s">
        <v>794</v>
      </c>
      <c r="AE273" t="s">
        <v>356</v>
      </c>
    </row>
    <row r="274" spans="19:31" x14ac:dyDescent="0.25">
      <c r="S274" t="s">
        <v>381</v>
      </c>
      <c r="Y274" t="s">
        <v>1919</v>
      </c>
      <c r="AE274" t="s">
        <v>82</v>
      </c>
    </row>
    <row r="275" spans="19:31" x14ac:dyDescent="0.25">
      <c r="S275" t="s">
        <v>382</v>
      </c>
      <c r="Y275" t="s">
        <v>1524</v>
      </c>
      <c r="AE275" t="s">
        <v>357</v>
      </c>
    </row>
    <row r="276" spans="19:31" x14ac:dyDescent="0.25">
      <c r="S276" t="s">
        <v>383</v>
      </c>
      <c r="Y276" t="s">
        <v>1322</v>
      </c>
      <c r="AE276" t="s">
        <v>358</v>
      </c>
    </row>
    <row r="277" spans="19:31" x14ac:dyDescent="0.25">
      <c r="S277" t="s">
        <v>384</v>
      </c>
      <c r="Y277" t="s">
        <v>2829</v>
      </c>
      <c r="AE277" t="s">
        <v>359</v>
      </c>
    </row>
    <row r="278" spans="19:31" x14ac:dyDescent="0.25">
      <c r="S278" t="s">
        <v>385</v>
      </c>
      <c r="Y278" t="s">
        <v>913</v>
      </c>
      <c r="AE278" t="s">
        <v>360</v>
      </c>
    </row>
    <row r="279" spans="19:31" x14ac:dyDescent="0.25">
      <c r="S279" t="s">
        <v>386</v>
      </c>
      <c r="Y279" t="s">
        <v>968</v>
      </c>
      <c r="AE279" t="s">
        <v>361</v>
      </c>
    </row>
    <row r="280" spans="19:31" x14ac:dyDescent="0.25">
      <c r="S280" t="s">
        <v>388</v>
      </c>
      <c r="Y280" t="s">
        <v>1325</v>
      </c>
      <c r="AE280" t="s">
        <v>362</v>
      </c>
    </row>
    <row r="281" spans="19:31" x14ac:dyDescent="0.25">
      <c r="S281" t="s">
        <v>389</v>
      </c>
      <c r="Y281" t="s">
        <v>1413</v>
      </c>
      <c r="AE281" t="s">
        <v>363</v>
      </c>
    </row>
    <row r="282" spans="19:31" x14ac:dyDescent="0.25">
      <c r="S282" t="s">
        <v>390</v>
      </c>
      <c r="Y282" t="s">
        <v>2624</v>
      </c>
      <c r="AE282" t="s">
        <v>364</v>
      </c>
    </row>
    <row r="283" spans="19:31" x14ac:dyDescent="0.25">
      <c r="S283" t="s">
        <v>391</v>
      </c>
      <c r="Y283" t="s">
        <v>1885</v>
      </c>
      <c r="AE283" t="s">
        <v>365</v>
      </c>
    </row>
    <row r="284" spans="19:31" x14ac:dyDescent="0.25">
      <c r="S284" t="s">
        <v>392</v>
      </c>
      <c r="Y284" t="s">
        <v>3236</v>
      </c>
      <c r="AE284" t="s">
        <v>83</v>
      </c>
    </row>
    <row r="285" spans="19:31" x14ac:dyDescent="0.25">
      <c r="S285" t="s">
        <v>393</v>
      </c>
      <c r="Y285" t="s">
        <v>3251</v>
      </c>
      <c r="AE285" t="s">
        <v>84</v>
      </c>
    </row>
    <row r="286" spans="19:31" x14ac:dyDescent="0.25">
      <c r="S286" t="s">
        <v>394</v>
      </c>
      <c r="Y286" t="s">
        <v>3181</v>
      </c>
      <c r="AE286" t="s">
        <v>366</v>
      </c>
    </row>
    <row r="287" spans="19:31" x14ac:dyDescent="0.25">
      <c r="S287" t="s">
        <v>396</v>
      </c>
      <c r="Y287" t="s">
        <v>1404</v>
      </c>
      <c r="AE287" t="s">
        <v>367</v>
      </c>
    </row>
    <row r="288" spans="19:31" x14ac:dyDescent="0.25">
      <c r="S288" t="s">
        <v>397</v>
      </c>
      <c r="Y288" t="s">
        <v>3389</v>
      </c>
      <c r="AE288" t="s">
        <v>368</v>
      </c>
    </row>
    <row r="289" spans="19:31" x14ac:dyDescent="0.25">
      <c r="S289" t="s">
        <v>3722</v>
      </c>
      <c r="Y289" t="s">
        <v>3151</v>
      </c>
      <c r="AE289" t="s">
        <v>369</v>
      </c>
    </row>
    <row r="290" spans="19:31" x14ac:dyDescent="0.25">
      <c r="S290" t="s">
        <v>3724</v>
      </c>
      <c r="Y290" t="s">
        <v>3285</v>
      </c>
      <c r="AE290" t="s">
        <v>370</v>
      </c>
    </row>
    <row r="291" spans="19:31" x14ac:dyDescent="0.25">
      <c r="S291" t="s">
        <v>3726</v>
      </c>
      <c r="Y291" t="s">
        <v>1340</v>
      </c>
      <c r="AE291" t="s">
        <v>371</v>
      </c>
    </row>
    <row r="292" spans="19:31" x14ac:dyDescent="0.25">
      <c r="S292" t="s">
        <v>3727</v>
      </c>
      <c r="Y292" t="s">
        <v>2053</v>
      </c>
      <c r="AE292" t="s">
        <v>372</v>
      </c>
    </row>
    <row r="293" spans="19:31" x14ac:dyDescent="0.25">
      <c r="S293" t="s">
        <v>3728</v>
      </c>
      <c r="Y293" t="s">
        <v>1386</v>
      </c>
      <c r="AE293" t="s">
        <v>373</v>
      </c>
    </row>
    <row r="294" spans="19:31" x14ac:dyDescent="0.25">
      <c r="S294" t="s">
        <v>3729</v>
      </c>
      <c r="Y294" t="s">
        <v>1260</v>
      </c>
      <c r="AE294" t="s">
        <v>374</v>
      </c>
    </row>
    <row r="295" spans="19:31" x14ac:dyDescent="0.25">
      <c r="S295" t="s">
        <v>3730</v>
      </c>
      <c r="Y295" t="s">
        <v>1603</v>
      </c>
      <c r="AE295" t="s">
        <v>375</v>
      </c>
    </row>
    <row r="296" spans="19:31" x14ac:dyDescent="0.25">
      <c r="S296" t="s">
        <v>3731</v>
      </c>
      <c r="Y296" t="s">
        <v>2773</v>
      </c>
      <c r="AE296" t="s">
        <v>376</v>
      </c>
    </row>
    <row r="297" spans="19:31" x14ac:dyDescent="0.25">
      <c r="S297" t="s">
        <v>3732</v>
      </c>
      <c r="Y297" t="s">
        <v>1518</v>
      </c>
      <c r="AE297" t="s">
        <v>377</v>
      </c>
    </row>
    <row r="298" spans="19:31" x14ac:dyDescent="0.25">
      <c r="S298" t="s">
        <v>3733</v>
      </c>
      <c r="Y298" t="s">
        <v>2011</v>
      </c>
      <c r="AE298" t="s">
        <v>378</v>
      </c>
    </row>
    <row r="299" spans="19:31" x14ac:dyDescent="0.25">
      <c r="S299" t="s">
        <v>3925</v>
      </c>
      <c r="Y299" t="s">
        <v>3128</v>
      </c>
      <c r="AE299" t="s">
        <v>379</v>
      </c>
    </row>
    <row r="300" spans="19:31" x14ac:dyDescent="0.25">
      <c r="S300" t="s">
        <v>3734</v>
      </c>
      <c r="Y300" t="s">
        <v>3204</v>
      </c>
      <c r="AE300" t="s">
        <v>380</v>
      </c>
    </row>
    <row r="301" spans="19:31" x14ac:dyDescent="0.25">
      <c r="S301" t="s">
        <v>3735</v>
      </c>
      <c r="Y301" t="s">
        <v>2813</v>
      </c>
      <c r="AE301" t="s">
        <v>381</v>
      </c>
    </row>
    <row r="302" spans="19:31" x14ac:dyDescent="0.25">
      <c r="S302" t="s">
        <v>3736</v>
      </c>
      <c r="Y302" t="s">
        <v>3137</v>
      </c>
      <c r="AE302" t="s">
        <v>382</v>
      </c>
    </row>
    <row r="303" spans="19:31" x14ac:dyDescent="0.25">
      <c r="S303" t="s">
        <v>3737</v>
      </c>
      <c r="Y303" t="s">
        <v>2442</v>
      </c>
      <c r="AE303" t="s">
        <v>383</v>
      </c>
    </row>
    <row r="304" spans="19:31" x14ac:dyDescent="0.25">
      <c r="S304" t="s">
        <v>3534</v>
      </c>
      <c r="Y304" t="s">
        <v>3413</v>
      </c>
      <c r="AE304" t="s">
        <v>384</v>
      </c>
    </row>
    <row r="305" spans="19:31" x14ac:dyDescent="0.25">
      <c r="S305" t="s">
        <v>399</v>
      </c>
      <c r="Y305" t="s">
        <v>2743</v>
      </c>
      <c r="AE305" t="s">
        <v>385</v>
      </c>
    </row>
    <row r="306" spans="19:31" x14ac:dyDescent="0.25">
      <c r="S306" t="s">
        <v>400</v>
      </c>
      <c r="Y306" t="s">
        <v>717</v>
      </c>
      <c r="AE306" t="s">
        <v>386</v>
      </c>
    </row>
    <row r="307" spans="19:31" x14ac:dyDescent="0.25">
      <c r="S307" t="s">
        <v>401</v>
      </c>
      <c r="Y307" t="s">
        <v>1643</v>
      </c>
      <c r="AE307" t="s">
        <v>387</v>
      </c>
    </row>
    <row r="308" spans="19:31" x14ac:dyDescent="0.25">
      <c r="S308" t="s">
        <v>403</v>
      </c>
      <c r="Y308" t="s">
        <v>3322</v>
      </c>
      <c r="AE308" t="s">
        <v>388</v>
      </c>
    </row>
    <row r="309" spans="19:31" x14ac:dyDescent="0.25">
      <c r="S309" t="s">
        <v>404</v>
      </c>
      <c r="Y309" t="s">
        <v>2511</v>
      </c>
      <c r="AE309" t="s">
        <v>389</v>
      </c>
    </row>
    <row r="310" spans="19:31" x14ac:dyDescent="0.25">
      <c r="S310" t="s">
        <v>405</v>
      </c>
      <c r="Y310" t="s">
        <v>1870</v>
      </c>
      <c r="AE310" t="s">
        <v>390</v>
      </c>
    </row>
    <row r="311" spans="19:31" x14ac:dyDescent="0.25">
      <c r="S311" t="s">
        <v>406</v>
      </c>
      <c r="Y311" t="s">
        <v>1252</v>
      </c>
      <c r="AE311" t="s">
        <v>391</v>
      </c>
    </row>
    <row r="312" spans="19:31" x14ac:dyDescent="0.25">
      <c r="S312" t="s">
        <v>407</v>
      </c>
      <c r="Y312" t="s">
        <v>2800</v>
      </c>
      <c r="AE312" t="s">
        <v>392</v>
      </c>
    </row>
    <row r="313" spans="19:31" x14ac:dyDescent="0.25">
      <c r="S313" t="s">
        <v>408</v>
      </c>
      <c r="Y313" t="s">
        <v>2305</v>
      </c>
      <c r="AE313" t="s">
        <v>393</v>
      </c>
    </row>
    <row r="314" spans="19:31" x14ac:dyDescent="0.25">
      <c r="S314" t="s">
        <v>409</v>
      </c>
      <c r="Y314" t="s">
        <v>2093</v>
      </c>
      <c r="AE314" t="s">
        <v>394</v>
      </c>
    </row>
    <row r="315" spans="19:31" x14ac:dyDescent="0.25">
      <c r="S315" t="s">
        <v>410</v>
      </c>
      <c r="Y315" t="s">
        <v>2214</v>
      </c>
      <c r="AE315" t="s">
        <v>395</v>
      </c>
    </row>
    <row r="316" spans="19:31" x14ac:dyDescent="0.25">
      <c r="S316" t="s">
        <v>411</v>
      </c>
      <c r="Y316" t="s">
        <v>2200</v>
      </c>
      <c r="AE316" t="s">
        <v>396</v>
      </c>
    </row>
    <row r="317" spans="19:31" x14ac:dyDescent="0.25">
      <c r="S317" t="s">
        <v>412</v>
      </c>
      <c r="Y317" t="s">
        <v>1092</v>
      </c>
      <c r="AE317" t="s">
        <v>397</v>
      </c>
    </row>
    <row r="318" spans="19:31" x14ac:dyDescent="0.25">
      <c r="S318" t="s">
        <v>413</v>
      </c>
      <c r="Y318" t="s">
        <v>2331</v>
      </c>
      <c r="AE318" t="s">
        <v>398</v>
      </c>
    </row>
    <row r="319" spans="19:31" x14ac:dyDescent="0.25">
      <c r="S319" t="s">
        <v>414</v>
      </c>
      <c r="Y319" t="s">
        <v>2850</v>
      </c>
      <c r="AE319" t="s">
        <v>3722</v>
      </c>
    </row>
    <row r="320" spans="19:31" x14ac:dyDescent="0.25">
      <c r="S320" t="s">
        <v>415</v>
      </c>
      <c r="Y320" t="s">
        <v>3262</v>
      </c>
      <c r="AE320" t="s">
        <v>3723</v>
      </c>
    </row>
    <row r="321" spans="19:31" x14ac:dyDescent="0.25">
      <c r="S321" t="s">
        <v>416</v>
      </c>
      <c r="Y321" t="s">
        <v>3208</v>
      </c>
      <c r="AE321" t="s">
        <v>3724</v>
      </c>
    </row>
    <row r="322" spans="19:31" x14ac:dyDescent="0.25">
      <c r="S322" t="s">
        <v>417</v>
      </c>
      <c r="Y322" t="s">
        <v>3366</v>
      </c>
      <c r="AE322" t="s">
        <v>3725</v>
      </c>
    </row>
    <row r="323" spans="19:31" x14ac:dyDescent="0.25">
      <c r="S323" t="s">
        <v>418</v>
      </c>
      <c r="Y323" t="s">
        <v>2742</v>
      </c>
      <c r="AE323" t="s">
        <v>3726</v>
      </c>
    </row>
    <row r="324" spans="19:31" x14ac:dyDescent="0.25">
      <c r="S324" t="s">
        <v>419</v>
      </c>
      <c r="Y324" t="s">
        <v>1104</v>
      </c>
      <c r="AE324" t="s">
        <v>3727</v>
      </c>
    </row>
    <row r="325" spans="19:31" x14ac:dyDescent="0.25">
      <c r="S325" t="s">
        <v>420</v>
      </c>
      <c r="Y325" t="s">
        <v>1429</v>
      </c>
      <c r="AE325" t="s">
        <v>3728</v>
      </c>
    </row>
    <row r="326" spans="19:31" x14ac:dyDescent="0.25">
      <c r="S326" t="s">
        <v>421</v>
      </c>
      <c r="Y326" t="s">
        <v>2804</v>
      </c>
      <c r="AE326" t="s">
        <v>3729</v>
      </c>
    </row>
    <row r="327" spans="19:31" x14ac:dyDescent="0.25">
      <c r="S327" t="s">
        <v>422</v>
      </c>
      <c r="Y327" t="s">
        <v>2465</v>
      </c>
      <c r="AE327" t="s">
        <v>3730</v>
      </c>
    </row>
    <row r="328" spans="19:31" x14ac:dyDescent="0.25">
      <c r="S328" t="s">
        <v>424</v>
      </c>
      <c r="Y328" t="s">
        <v>1528</v>
      </c>
      <c r="AE328" t="s">
        <v>3731</v>
      </c>
    </row>
    <row r="329" spans="19:31" x14ac:dyDescent="0.25">
      <c r="S329" t="s">
        <v>87</v>
      </c>
      <c r="Y329" t="s">
        <v>2629</v>
      </c>
      <c r="AE329" t="s">
        <v>3732</v>
      </c>
    </row>
    <row r="330" spans="19:31" x14ac:dyDescent="0.25">
      <c r="S330" t="s">
        <v>425</v>
      </c>
      <c r="Y330" t="s">
        <v>1515</v>
      </c>
      <c r="AE330" t="s">
        <v>3733</v>
      </c>
    </row>
    <row r="331" spans="19:31" x14ac:dyDescent="0.25">
      <c r="S331" t="s">
        <v>426</v>
      </c>
      <c r="Y331" t="s">
        <v>2646</v>
      </c>
      <c r="AE331" t="s">
        <v>3925</v>
      </c>
    </row>
    <row r="332" spans="19:31" x14ac:dyDescent="0.25">
      <c r="S332" t="s">
        <v>427</v>
      </c>
      <c r="Y332" t="s">
        <v>2397</v>
      </c>
      <c r="AE332" t="s">
        <v>3734</v>
      </c>
    </row>
    <row r="333" spans="19:31" x14ac:dyDescent="0.25">
      <c r="S333" t="s">
        <v>428</v>
      </c>
      <c r="Y333" t="s">
        <v>3148</v>
      </c>
      <c r="AE333" t="s">
        <v>3735</v>
      </c>
    </row>
    <row r="334" spans="19:31" x14ac:dyDescent="0.25">
      <c r="S334" t="s">
        <v>430</v>
      </c>
      <c r="Y334" t="s">
        <v>833</v>
      </c>
      <c r="AE334" t="s">
        <v>3736</v>
      </c>
    </row>
    <row r="335" spans="19:31" x14ac:dyDescent="0.25">
      <c r="S335" t="s">
        <v>431</v>
      </c>
      <c r="Y335" t="s">
        <v>2291</v>
      </c>
      <c r="AE335" t="s">
        <v>3737</v>
      </c>
    </row>
    <row r="336" spans="19:31" x14ac:dyDescent="0.25">
      <c r="S336" t="s">
        <v>432</v>
      </c>
      <c r="Y336" t="s">
        <v>2597</v>
      </c>
      <c r="AE336" t="s">
        <v>3534</v>
      </c>
    </row>
    <row r="337" spans="19:31" x14ac:dyDescent="0.25">
      <c r="S337" t="s">
        <v>433</v>
      </c>
      <c r="Y337" t="s">
        <v>2817</v>
      </c>
      <c r="AE337" t="s">
        <v>399</v>
      </c>
    </row>
    <row r="338" spans="19:31" x14ac:dyDescent="0.25">
      <c r="S338" t="s">
        <v>434</v>
      </c>
      <c r="Y338" t="s">
        <v>3149</v>
      </c>
      <c r="AE338" t="s">
        <v>400</v>
      </c>
    </row>
    <row r="339" spans="19:31" x14ac:dyDescent="0.25">
      <c r="S339" t="s">
        <v>435</v>
      </c>
      <c r="Y339" t="s">
        <v>2389</v>
      </c>
      <c r="AE339" t="s">
        <v>401</v>
      </c>
    </row>
    <row r="340" spans="19:31" x14ac:dyDescent="0.25">
      <c r="S340" t="s">
        <v>436</v>
      </c>
      <c r="Y340" t="s">
        <v>3145</v>
      </c>
      <c r="AE340" t="s">
        <v>402</v>
      </c>
    </row>
    <row r="341" spans="19:31" x14ac:dyDescent="0.25">
      <c r="S341" t="s">
        <v>437</v>
      </c>
      <c r="Y341" t="s">
        <v>2210</v>
      </c>
      <c r="AE341" t="s">
        <v>403</v>
      </c>
    </row>
    <row r="342" spans="19:31" x14ac:dyDescent="0.25">
      <c r="S342" t="s">
        <v>438</v>
      </c>
      <c r="Y342" t="s">
        <v>2118</v>
      </c>
      <c r="AE342" t="s">
        <v>404</v>
      </c>
    </row>
    <row r="343" spans="19:31" x14ac:dyDescent="0.25">
      <c r="S343" t="s">
        <v>440</v>
      </c>
      <c r="Y343" t="s">
        <v>2398</v>
      </c>
      <c r="AE343" t="s">
        <v>405</v>
      </c>
    </row>
    <row r="344" spans="19:31" x14ac:dyDescent="0.25">
      <c r="S344" t="s">
        <v>677</v>
      </c>
      <c r="Y344" t="s">
        <v>2987</v>
      </c>
      <c r="AE344" t="s">
        <v>406</v>
      </c>
    </row>
    <row r="345" spans="19:31" x14ac:dyDescent="0.25">
      <c r="S345" t="s">
        <v>679</v>
      </c>
      <c r="Y345" t="s">
        <v>737</v>
      </c>
      <c r="AE345" t="s">
        <v>407</v>
      </c>
    </row>
    <row r="346" spans="19:31" x14ac:dyDescent="0.25">
      <c r="S346" t="s">
        <v>681</v>
      </c>
      <c r="Y346" t="s">
        <v>2928</v>
      </c>
      <c r="AE346" t="s">
        <v>408</v>
      </c>
    </row>
    <row r="347" spans="19:31" x14ac:dyDescent="0.25">
      <c r="S347" t="s">
        <v>682</v>
      </c>
      <c r="Y347" t="s">
        <v>2924</v>
      </c>
      <c r="AE347" t="s">
        <v>409</v>
      </c>
    </row>
    <row r="348" spans="19:31" x14ac:dyDescent="0.25">
      <c r="S348" t="s">
        <v>683</v>
      </c>
      <c r="Y348" t="s">
        <v>1474</v>
      </c>
      <c r="AE348" t="s">
        <v>410</v>
      </c>
    </row>
    <row r="349" spans="19:31" x14ac:dyDescent="0.25">
      <c r="S349" t="s">
        <v>684</v>
      </c>
      <c r="Y349" t="s">
        <v>2474</v>
      </c>
      <c r="AE349" t="s">
        <v>411</v>
      </c>
    </row>
    <row r="350" spans="19:31" x14ac:dyDescent="0.25">
      <c r="S350" t="s">
        <v>685</v>
      </c>
      <c r="Y350" t="s">
        <v>3176</v>
      </c>
      <c r="AE350" t="s">
        <v>3938</v>
      </c>
    </row>
    <row r="351" spans="19:31" x14ac:dyDescent="0.25">
      <c r="S351" t="s">
        <v>686</v>
      </c>
      <c r="Y351" t="s">
        <v>3098</v>
      </c>
      <c r="AE351" t="s">
        <v>86</v>
      </c>
    </row>
    <row r="352" spans="19:31" x14ac:dyDescent="0.25">
      <c r="S352" t="s">
        <v>687</v>
      </c>
      <c r="Y352" t="s">
        <v>1367</v>
      </c>
      <c r="AE352" t="s">
        <v>413</v>
      </c>
    </row>
    <row r="353" spans="19:31" x14ac:dyDescent="0.25">
      <c r="S353" t="s">
        <v>688</v>
      </c>
      <c r="Y353" t="s">
        <v>1383</v>
      </c>
      <c r="AE353" t="s">
        <v>414</v>
      </c>
    </row>
    <row r="354" spans="19:31" x14ac:dyDescent="0.25">
      <c r="S354" t="s">
        <v>689</v>
      </c>
      <c r="Y354" t="s">
        <v>1360</v>
      </c>
      <c r="AE354" t="s">
        <v>415</v>
      </c>
    </row>
    <row r="355" spans="19:31" x14ac:dyDescent="0.25">
      <c r="S355" t="s">
        <v>690</v>
      </c>
      <c r="Y355" t="s">
        <v>1880</v>
      </c>
      <c r="AE355" t="s">
        <v>416</v>
      </c>
    </row>
    <row r="356" spans="19:31" x14ac:dyDescent="0.25">
      <c r="S356" t="s">
        <v>691</v>
      </c>
      <c r="Y356" t="s">
        <v>1441</v>
      </c>
      <c r="AE356" t="s">
        <v>417</v>
      </c>
    </row>
    <row r="357" spans="19:31" x14ac:dyDescent="0.25">
      <c r="S357" t="s">
        <v>692</v>
      </c>
      <c r="Y357" t="s">
        <v>1297</v>
      </c>
      <c r="AE357" t="s">
        <v>418</v>
      </c>
    </row>
    <row r="358" spans="19:31" x14ac:dyDescent="0.25">
      <c r="S358" t="s">
        <v>534</v>
      </c>
      <c r="Y358" t="s">
        <v>1278</v>
      </c>
      <c r="AE358" t="s">
        <v>419</v>
      </c>
    </row>
    <row r="359" spans="19:31" x14ac:dyDescent="0.25">
      <c r="S359" t="s">
        <v>535</v>
      </c>
      <c r="Y359" t="s">
        <v>2384</v>
      </c>
      <c r="AE359" t="s">
        <v>420</v>
      </c>
    </row>
    <row r="360" spans="19:31" x14ac:dyDescent="0.25">
      <c r="Y360" t="s">
        <v>2325</v>
      </c>
      <c r="AE360" t="s">
        <v>421</v>
      </c>
    </row>
    <row r="361" spans="19:31" x14ac:dyDescent="0.25">
      <c r="Y361" t="s">
        <v>3033</v>
      </c>
      <c r="AE361" t="s">
        <v>422</v>
      </c>
    </row>
    <row r="362" spans="19:31" x14ac:dyDescent="0.25">
      <c r="Y362" t="s">
        <v>1968</v>
      </c>
      <c r="AE362" t="s">
        <v>423</v>
      </c>
    </row>
    <row r="363" spans="19:31" x14ac:dyDescent="0.25">
      <c r="Y363" t="s">
        <v>3376</v>
      </c>
      <c r="AE363" t="s">
        <v>424</v>
      </c>
    </row>
    <row r="364" spans="19:31" x14ac:dyDescent="0.25">
      <c r="Y364" t="s">
        <v>2113</v>
      </c>
      <c r="AE364" t="s">
        <v>87</v>
      </c>
    </row>
    <row r="365" spans="19:31" x14ac:dyDescent="0.25">
      <c r="Y365" t="s">
        <v>2441</v>
      </c>
      <c r="AE365" t="s">
        <v>425</v>
      </c>
    </row>
    <row r="366" spans="19:31" x14ac:dyDescent="0.25">
      <c r="Y366" t="s">
        <v>2914</v>
      </c>
      <c r="AE366" t="s">
        <v>426</v>
      </c>
    </row>
    <row r="367" spans="19:31" x14ac:dyDescent="0.25">
      <c r="Y367" t="s">
        <v>2285</v>
      </c>
      <c r="AE367" t="s">
        <v>427</v>
      </c>
    </row>
    <row r="368" spans="19:31" x14ac:dyDescent="0.25">
      <c r="Y368" t="s">
        <v>3068</v>
      </c>
      <c r="AE368" t="s">
        <v>428</v>
      </c>
    </row>
    <row r="369" spans="25:31" x14ac:dyDescent="0.25">
      <c r="Y369" t="s">
        <v>2716</v>
      </c>
      <c r="AE369" t="s">
        <v>429</v>
      </c>
    </row>
    <row r="370" spans="25:31" x14ac:dyDescent="0.25">
      <c r="Y370" t="s">
        <v>853</v>
      </c>
      <c r="AE370" t="s">
        <v>430</v>
      </c>
    </row>
    <row r="371" spans="25:31" x14ac:dyDescent="0.25">
      <c r="Y371" t="s">
        <v>1394</v>
      </c>
      <c r="AE371" t="s">
        <v>431</v>
      </c>
    </row>
    <row r="372" spans="25:31" x14ac:dyDescent="0.25">
      <c r="Y372" t="s">
        <v>2438</v>
      </c>
      <c r="AE372" t="s">
        <v>432</v>
      </c>
    </row>
    <row r="373" spans="25:31" x14ac:dyDescent="0.25">
      <c r="Y373" t="s">
        <v>2827</v>
      </c>
      <c r="AE373" t="s">
        <v>433</v>
      </c>
    </row>
    <row r="374" spans="25:31" x14ac:dyDescent="0.25">
      <c r="Y374" t="s">
        <v>926</v>
      </c>
      <c r="AE374" t="s">
        <v>434</v>
      </c>
    </row>
    <row r="375" spans="25:31" x14ac:dyDescent="0.25">
      <c r="Y375" t="s">
        <v>1264</v>
      </c>
      <c r="AE375" t="s">
        <v>435</v>
      </c>
    </row>
    <row r="376" spans="25:31" x14ac:dyDescent="0.25">
      <c r="Y376" t="s">
        <v>2316</v>
      </c>
      <c r="AE376" t="s">
        <v>436</v>
      </c>
    </row>
    <row r="377" spans="25:31" x14ac:dyDescent="0.25">
      <c r="Y377" t="s">
        <v>1396</v>
      </c>
      <c r="AE377" t="s">
        <v>437</v>
      </c>
    </row>
    <row r="378" spans="25:31" x14ac:dyDescent="0.25">
      <c r="Y378" t="s">
        <v>1489</v>
      </c>
      <c r="AE378" t="s">
        <v>438</v>
      </c>
    </row>
    <row r="379" spans="25:31" x14ac:dyDescent="0.25">
      <c r="Y379" t="s">
        <v>2420</v>
      </c>
      <c r="AE379" t="s">
        <v>439</v>
      </c>
    </row>
    <row r="380" spans="25:31" x14ac:dyDescent="0.25">
      <c r="Y380" t="s">
        <v>3242</v>
      </c>
      <c r="AE380" t="s">
        <v>440</v>
      </c>
    </row>
    <row r="381" spans="25:31" x14ac:dyDescent="0.25">
      <c r="Y381" t="s">
        <v>1391</v>
      </c>
      <c r="AE381" t="s">
        <v>441</v>
      </c>
    </row>
    <row r="382" spans="25:31" x14ac:dyDescent="0.25">
      <c r="Y382" t="s">
        <v>3002</v>
      </c>
      <c r="AE382" t="s">
        <v>677</v>
      </c>
    </row>
    <row r="383" spans="25:31" x14ac:dyDescent="0.25">
      <c r="Y383" t="s">
        <v>3089</v>
      </c>
      <c r="AE383" t="s">
        <v>678</v>
      </c>
    </row>
    <row r="384" spans="25:31" x14ac:dyDescent="0.25">
      <c r="Y384" t="s">
        <v>1188</v>
      </c>
      <c r="AE384" t="s">
        <v>679</v>
      </c>
    </row>
    <row r="385" spans="25:31" x14ac:dyDescent="0.25">
      <c r="Y385" t="s">
        <v>1087</v>
      </c>
      <c r="AE385" t="s">
        <v>680</v>
      </c>
    </row>
    <row r="386" spans="25:31" x14ac:dyDescent="0.25">
      <c r="Y386" t="s">
        <v>2619</v>
      </c>
      <c r="AE386" t="s">
        <v>681</v>
      </c>
    </row>
    <row r="387" spans="25:31" x14ac:dyDescent="0.25">
      <c r="Y387" t="s">
        <v>2775</v>
      </c>
      <c r="AE387" t="s">
        <v>682</v>
      </c>
    </row>
    <row r="388" spans="25:31" x14ac:dyDescent="0.25">
      <c r="Y388" t="s">
        <v>2860</v>
      </c>
      <c r="AE388" t="s">
        <v>683</v>
      </c>
    </row>
    <row r="389" spans="25:31" x14ac:dyDescent="0.25">
      <c r="Y389" t="s">
        <v>2344</v>
      </c>
      <c r="AE389" t="s">
        <v>684</v>
      </c>
    </row>
    <row r="390" spans="25:31" x14ac:dyDescent="0.25">
      <c r="Y390" t="s">
        <v>1213</v>
      </c>
      <c r="AE390" t="s">
        <v>685</v>
      </c>
    </row>
    <row r="391" spans="25:31" x14ac:dyDescent="0.25">
      <c r="Y391" t="s">
        <v>718</v>
      </c>
      <c r="AE391" t="s">
        <v>686</v>
      </c>
    </row>
    <row r="392" spans="25:31" x14ac:dyDescent="0.25">
      <c r="Y392" t="s">
        <v>2281</v>
      </c>
      <c r="AE392" t="s">
        <v>687</v>
      </c>
    </row>
    <row r="393" spans="25:31" x14ac:dyDescent="0.25">
      <c r="Y393" t="s">
        <v>1557</v>
      </c>
      <c r="AE393" t="s">
        <v>688</v>
      </c>
    </row>
    <row r="394" spans="25:31" x14ac:dyDescent="0.25">
      <c r="Y394" t="s">
        <v>3334</v>
      </c>
      <c r="AE394" t="s">
        <v>689</v>
      </c>
    </row>
    <row r="395" spans="25:31" x14ac:dyDescent="0.25">
      <c r="Y395" t="s">
        <v>909</v>
      </c>
      <c r="AE395" t="s">
        <v>690</v>
      </c>
    </row>
    <row r="396" spans="25:31" x14ac:dyDescent="0.25">
      <c r="Y396" t="s">
        <v>3348</v>
      </c>
      <c r="AE396" t="s">
        <v>691</v>
      </c>
    </row>
    <row r="397" spans="25:31" x14ac:dyDescent="0.25">
      <c r="Y397" t="s">
        <v>1136</v>
      </c>
      <c r="AE397" t="s">
        <v>692</v>
      </c>
    </row>
    <row r="398" spans="25:31" x14ac:dyDescent="0.25">
      <c r="Y398" t="s">
        <v>2981</v>
      </c>
      <c r="AE398" t="s">
        <v>534</v>
      </c>
    </row>
    <row r="399" spans="25:31" x14ac:dyDescent="0.25">
      <c r="Y399" t="s">
        <v>2980</v>
      </c>
      <c r="AE399" t="s">
        <v>535</v>
      </c>
    </row>
    <row r="400" spans="25:31" x14ac:dyDescent="0.25">
      <c r="Y400" t="s">
        <v>2494</v>
      </c>
    </row>
    <row r="401" spans="25:25" x14ac:dyDescent="0.25">
      <c r="Y401" t="s">
        <v>1303</v>
      </c>
    </row>
    <row r="402" spans="25:25" x14ac:dyDescent="0.25">
      <c r="Y402" t="s">
        <v>928</v>
      </c>
    </row>
    <row r="403" spans="25:25" x14ac:dyDescent="0.25">
      <c r="Y403" t="s">
        <v>2518</v>
      </c>
    </row>
    <row r="404" spans="25:25" x14ac:dyDescent="0.25">
      <c r="Y404" t="s">
        <v>1009</v>
      </c>
    </row>
    <row r="405" spans="25:25" x14ac:dyDescent="0.25">
      <c r="Y405" t="s">
        <v>740</v>
      </c>
    </row>
    <row r="406" spans="25:25" x14ac:dyDescent="0.25">
      <c r="Y406" t="s">
        <v>2952</v>
      </c>
    </row>
    <row r="407" spans="25:25" x14ac:dyDescent="0.25">
      <c r="Y407" t="s">
        <v>3001</v>
      </c>
    </row>
    <row r="408" spans="25:25" x14ac:dyDescent="0.25">
      <c r="Y408" t="s">
        <v>960</v>
      </c>
    </row>
    <row r="409" spans="25:25" x14ac:dyDescent="0.25">
      <c r="Y409" t="s">
        <v>2146</v>
      </c>
    </row>
    <row r="410" spans="25:25" x14ac:dyDescent="0.25">
      <c r="Y410" t="s">
        <v>1331</v>
      </c>
    </row>
    <row r="411" spans="25:25" x14ac:dyDescent="0.25">
      <c r="Y411" t="s">
        <v>1023</v>
      </c>
    </row>
    <row r="412" spans="25:25" x14ac:dyDescent="0.25">
      <c r="Y412" t="s">
        <v>1435</v>
      </c>
    </row>
    <row r="413" spans="25:25" x14ac:dyDescent="0.25">
      <c r="Y413" t="s">
        <v>3244</v>
      </c>
    </row>
    <row r="414" spans="25:25" x14ac:dyDescent="0.25">
      <c r="Y414" t="s">
        <v>725</v>
      </c>
    </row>
    <row r="415" spans="25:25" x14ac:dyDescent="0.25">
      <c r="Y415" t="s">
        <v>1691</v>
      </c>
    </row>
    <row r="416" spans="25:25" x14ac:dyDescent="0.25">
      <c r="Y416" t="s">
        <v>721</v>
      </c>
    </row>
    <row r="417" spans="25:25" x14ac:dyDescent="0.25">
      <c r="Y417" t="s">
        <v>2437</v>
      </c>
    </row>
    <row r="418" spans="25:25" x14ac:dyDescent="0.25">
      <c r="Y418" t="s">
        <v>1324</v>
      </c>
    </row>
    <row r="419" spans="25:25" x14ac:dyDescent="0.25">
      <c r="Y419" t="s">
        <v>2943</v>
      </c>
    </row>
    <row r="420" spans="25:25" x14ac:dyDescent="0.25">
      <c r="Y420" t="s">
        <v>3393</v>
      </c>
    </row>
    <row r="421" spans="25:25" x14ac:dyDescent="0.25">
      <c r="Y421" t="s">
        <v>1161</v>
      </c>
    </row>
    <row r="422" spans="25:25" x14ac:dyDescent="0.25">
      <c r="Y422" t="s">
        <v>1683</v>
      </c>
    </row>
    <row r="423" spans="25:25" x14ac:dyDescent="0.25">
      <c r="Y423" t="s">
        <v>1444</v>
      </c>
    </row>
    <row r="424" spans="25:25" x14ac:dyDescent="0.25">
      <c r="Y424" t="s">
        <v>873</v>
      </c>
    </row>
    <row r="425" spans="25:25" x14ac:dyDescent="0.25">
      <c r="Y425" t="s">
        <v>1779</v>
      </c>
    </row>
    <row r="426" spans="25:25" x14ac:dyDescent="0.25">
      <c r="Y426" t="s">
        <v>2760</v>
      </c>
    </row>
    <row r="427" spans="25:25" x14ac:dyDescent="0.25">
      <c r="Y427" t="s">
        <v>1175</v>
      </c>
    </row>
    <row r="428" spans="25:25" x14ac:dyDescent="0.25">
      <c r="Y428" t="s">
        <v>1019</v>
      </c>
    </row>
    <row r="429" spans="25:25" x14ac:dyDescent="0.25">
      <c r="Y429" t="s">
        <v>3230</v>
      </c>
    </row>
    <row r="430" spans="25:25" x14ac:dyDescent="0.25">
      <c r="Y430" t="s">
        <v>843</v>
      </c>
    </row>
    <row r="431" spans="25:25" x14ac:dyDescent="0.25">
      <c r="Y431" t="s">
        <v>2854</v>
      </c>
    </row>
    <row r="432" spans="25:25" x14ac:dyDescent="0.25">
      <c r="Y432" t="s">
        <v>2230</v>
      </c>
    </row>
    <row r="433" spans="25:25" x14ac:dyDescent="0.25">
      <c r="Y433" t="s">
        <v>3094</v>
      </c>
    </row>
    <row r="434" spans="25:25" x14ac:dyDescent="0.25">
      <c r="Y434" t="s">
        <v>1535</v>
      </c>
    </row>
    <row r="435" spans="25:25" x14ac:dyDescent="0.25">
      <c r="Y435" t="s">
        <v>3190</v>
      </c>
    </row>
    <row r="436" spans="25:25" x14ac:dyDescent="0.25">
      <c r="Y436" t="s">
        <v>2944</v>
      </c>
    </row>
    <row r="437" spans="25:25" x14ac:dyDescent="0.25">
      <c r="Y437" t="s">
        <v>3129</v>
      </c>
    </row>
    <row r="438" spans="25:25" x14ac:dyDescent="0.25">
      <c r="Y438" t="s">
        <v>2171</v>
      </c>
    </row>
    <row r="439" spans="25:25" x14ac:dyDescent="0.25">
      <c r="Y439" t="s">
        <v>3436</v>
      </c>
    </row>
    <row r="440" spans="25:25" x14ac:dyDescent="0.25">
      <c r="Y440" t="s">
        <v>1784</v>
      </c>
    </row>
    <row r="441" spans="25:25" x14ac:dyDescent="0.25">
      <c r="Y441" t="s">
        <v>1621</v>
      </c>
    </row>
    <row r="442" spans="25:25" x14ac:dyDescent="0.25">
      <c r="Y442" t="s">
        <v>2231</v>
      </c>
    </row>
    <row r="443" spans="25:25" x14ac:dyDescent="0.25">
      <c r="Y443" t="s">
        <v>3296</v>
      </c>
    </row>
    <row r="444" spans="25:25" x14ac:dyDescent="0.25">
      <c r="Y444" t="s">
        <v>2837</v>
      </c>
    </row>
    <row r="445" spans="25:25" x14ac:dyDescent="0.25">
      <c r="Y445" t="s">
        <v>2498</v>
      </c>
    </row>
    <row r="446" spans="25:25" x14ac:dyDescent="0.25">
      <c r="Y446" t="s">
        <v>1070</v>
      </c>
    </row>
    <row r="447" spans="25:25" x14ac:dyDescent="0.25">
      <c r="Y447" t="s">
        <v>1822</v>
      </c>
    </row>
    <row r="448" spans="25:25" x14ac:dyDescent="0.25">
      <c r="Y448" t="s">
        <v>929</v>
      </c>
    </row>
    <row r="449" spans="25:25" x14ac:dyDescent="0.25">
      <c r="Y449" t="s">
        <v>1865</v>
      </c>
    </row>
    <row r="450" spans="25:25" x14ac:dyDescent="0.25">
      <c r="Y450" t="s">
        <v>3344</v>
      </c>
    </row>
    <row r="451" spans="25:25" x14ac:dyDescent="0.25">
      <c r="Y451" t="s">
        <v>1510</v>
      </c>
    </row>
    <row r="452" spans="25:25" x14ac:dyDescent="0.25">
      <c r="Y452" t="s">
        <v>3177</v>
      </c>
    </row>
    <row r="453" spans="25:25" x14ac:dyDescent="0.25">
      <c r="Y453" t="s">
        <v>734</v>
      </c>
    </row>
    <row r="454" spans="25:25" x14ac:dyDescent="0.25">
      <c r="Y454" t="s">
        <v>1951</v>
      </c>
    </row>
    <row r="455" spans="25:25" x14ac:dyDescent="0.25">
      <c r="Y455" t="s">
        <v>953</v>
      </c>
    </row>
    <row r="456" spans="25:25" x14ac:dyDescent="0.25">
      <c r="Y456" t="s">
        <v>1911</v>
      </c>
    </row>
    <row r="457" spans="25:25" x14ac:dyDescent="0.25">
      <c r="Y457" t="s">
        <v>950</v>
      </c>
    </row>
    <row r="458" spans="25:25" x14ac:dyDescent="0.25">
      <c r="Y458" t="s">
        <v>2083</v>
      </c>
    </row>
    <row r="459" spans="25:25" x14ac:dyDescent="0.25">
      <c r="Y459" t="s">
        <v>3471</v>
      </c>
    </row>
    <row r="460" spans="25:25" x14ac:dyDescent="0.25">
      <c r="Y460" t="s">
        <v>3064</v>
      </c>
    </row>
    <row r="461" spans="25:25" x14ac:dyDescent="0.25">
      <c r="Y461" t="s">
        <v>2701</v>
      </c>
    </row>
    <row r="462" spans="25:25" x14ac:dyDescent="0.25">
      <c r="Y462" t="s">
        <v>864</v>
      </c>
    </row>
    <row r="463" spans="25:25" x14ac:dyDescent="0.25">
      <c r="Y463" t="s">
        <v>2495</v>
      </c>
    </row>
    <row r="464" spans="25:25" x14ac:dyDescent="0.25">
      <c r="Y464" t="s">
        <v>1344</v>
      </c>
    </row>
    <row r="465" spans="25:25" x14ac:dyDescent="0.25">
      <c r="Y465" t="s">
        <v>1234</v>
      </c>
    </row>
    <row r="466" spans="25:25" x14ac:dyDescent="0.25">
      <c r="Y466" t="s">
        <v>2995</v>
      </c>
    </row>
    <row r="467" spans="25:25" x14ac:dyDescent="0.25">
      <c r="Y467" t="s">
        <v>3039</v>
      </c>
    </row>
    <row r="468" spans="25:25" x14ac:dyDescent="0.25">
      <c r="Y468" t="s">
        <v>765</v>
      </c>
    </row>
    <row r="469" spans="25:25" x14ac:dyDescent="0.25">
      <c r="Y469" t="s">
        <v>1821</v>
      </c>
    </row>
    <row r="470" spans="25:25" x14ac:dyDescent="0.25">
      <c r="Y470" t="s">
        <v>1089</v>
      </c>
    </row>
    <row r="471" spans="25:25" x14ac:dyDescent="0.25">
      <c r="Y471" t="s">
        <v>3097</v>
      </c>
    </row>
    <row r="472" spans="25:25" x14ac:dyDescent="0.25">
      <c r="Y472" t="s">
        <v>3257</v>
      </c>
    </row>
    <row r="473" spans="25:25" x14ac:dyDescent="0.25">
      <c r="Y473" t="s">
        <v>2075</v>
      </c>
    </row>
    <row r="474" spans="25:25" x14ac:dyDescent="0.25">
      <c r="Y474" t="s">
        <v>2492</v>
      </c>
    </row>
    <row r="475" spans="25:25" x14ac:dyDescent="0.25">
      <c r="Y475" t="s">
        <v>1972</v>
      </c>
    </row>
    <row r="476" spans="25:25" x14ac:dyDescent="0.25">
      <c r="Y476" t="s">
        <v>719</v>
      </c>
    </row>
    <row r="477" spans="25:25" x14ac:dyDescent="0.25">
      <c r="Y477" t="s">
        <v>3494</v>
      </c>
    </row>
    <row r="478" spans="25:25" x14ac:dyDescent="0.25">
      <c r="Y478" t="s">
        <v>2199</v>
      </c>
    </row>
    <row r="479" spans="25:25" x14ac:dyDescent="0.25">
      <c r="Y479" t="s">
        <v>1384</v>
      </c>
    </row>
    <row r="480" spans="25:25" x14ac:dyDescent="0.25">
      <c r="Y480" t="s">
        <v>2448</v>
      </c>
    </row>
    <row r="481" spans="25:25" x14ac:dyDescent="0.25">
      <c r="Y481" t="s">
        <v>1988</v>
      </c>
    </row>
    <row r="482" spans="25:25" x14ac:dyDescent="0.25">
      <c r="Y482" t="s">
        <v>1634</v>
      </c>
    </row>
    <row r="483" spans="25:25" x14ac:dyDescent="0.25">
      <c r="Y483" t="s">
        <v>1461</v>
      </c>
    </row>
    <row r="484" spans="25:25" x14ac:dyDescent="0.25">
      <c r="Y484" t="s">
        <v>3469</v>
      </c>
    </row>
    <row r="485" spans="25:25" x14ac:dyDescent="0.25">
      <c r="Y485" t="s">
        <v>2565</v>
      </c>
    </row>
    <row r="486" spans="25:25" x14ac:dyDescent="0.25">
      <c r="Y486" t="s">
        <v>2791</v>
      </c>
    </row>
    <row r="487" spans="25:25" x14ac:dyDescent="0.25">
      <c r="Y487" t="s">
        <v>2352</v>
      </c>
    </row>
    <row r="488" spans="25:25" x14ac:dyDescent="0.25">
      <c r="Y488" t="s">
        <v>1937</v>
      </c>
    </row>
    <row r="489" spans="25:25" x14ac:dyDescent="0.25">
      <c r="Y489" t="s">
        <v>3402</v>
      </c>
    </row>
    <row r="490" spans="25:25" x14ac:dyDescent="0.25">
      <c r="Y490" t="s">
        <v>1368</v>
      </c>
    </row>
    <row r="491" spans="25:25" x14ac:dyDescent="0.25">
      <c r="Y491" t="s">
        <v>3401</v>
      </c>
    </row>
    <row r="492" spans="25:25" x14ac:dyDescent="0.25">
      <c r="Y492" t="s">
        <v>2803</v>
      </c>
    </row>
    <row r="493" spans="25:25" x14ac:dyDescent="0.25">
      <c r="Y493" t="s">
        <v>2017</v>
      </c>
    </row>
    <row r="494" spans="25:25" x14ac:dyDescent="0.25">
      <c r="Y494" t="s">
        <v>2362</v>
      </c>
    </row>
    <row r="495" spans="25:25" x14ac:dyDescent="0.25">
      <c r="Y495" t="s">
        <v>1176</v>
      </c>
    </row>
    <row r="496" spans="25:25" x14ac:dyDescent="0.25">
      <c r="Y496" t="s">
        <v>1977</v>
      </c>
    </row>
    <row r="497" spans="25:25" x14ac:dyDescent="0.25">
      <c r="Y497" t="s">
        <v>1182</v>
      </c>
    </row>
    <row r="498" spans="25:25" x14ac:dyDescent="0.25">
      <c r="Y498" t="s">
        <v>995</v>
      </c>
    </row>
    <row r="499" spans="25:25" x14ac:dyDescent="0.25">
      <c r="Y499" t="s">
        <v>3084</v>
      </c>
    </row>
    <row r="500" spans="25:25" x14ac:dyDescent="0.25">
      <c r="Y500" t="s">
        <v>2496</v>
      </c>
    </row>
    <row r="501" spans="25:25" x14ac:dyDescent="0.25">
      <c r="Y501" t="s">
        <v>2677</v>
      </c>
    </row>
    <row r="502" spans="25:25" x14ac:dyDescent="0.25">
      <c r="Y502" t="s">
        <v>2930</v>
      </c>
    </row>
    <row r="503" spans="25:25" x14ac:dyDescent="0.25">
      <c r="Y503" t="s">
        <v>3467</v>
      </c>
    </row>
    <row r="504" spans="25:25" x14ac:dyDescent="0.25">
      <c r="Y504" t="s">
        <v>3419</v>
      </c>
    </row>
    <row r="505" spans="25:25" x14ac:dyDescent="0.25">
      <c r="Y505" t="s">
        <v>2261</v>
      </c>
    </row>
    <row r="506" spans="25:25" x14ac:dyDescent="0.25">
      <c r="Y506" t="s">
        <v>2891</v>
      </c>
    </row>
    <row r="507" spans="25:25" x14ac:dyDescent="0.25">
      <c r="Y507" t="s">
        <v>746</v>
      </c>
    </row>
    <row r="508" spans="25:25" x14ac:dyDescent="0.25">
      <c r="Y508" t="s">
        <v>2023</v>
      </c>
    </row>
    <row r="509" spans="25:25" x14ac:dyDescent="0.25">
      <c r="Y509" t="s">
        <v>2258</v>
      </c>
    </row>
    <row r="510" spans="25:25" x14ac:dyDescent="0.25">
      <c r="Y510" t="s">
        <v>1560</v>
      </c>
    </row>
    <row r="511" spans="25:25" x14ac:dyDescent="0.25">
      <c r="Y511" t="s">
        <v>1039</v>
      </c>
    </row>
    <row r="512" spans="25:25" x14ac:dyDescent="0.25">
      <c r="Y512" t="s">
        <v>2277</v>
      </c>
    </row>
    <row r="513" spans="25:25" x14ac:dyDescent="0.25">
      <c r="Y513" t="s">
        <v>2879</v>
      </c>
    </row>
    <row r="514" spans="25:25" x14ac:dyDescent="0.25">
      <c r="Y514" t="s">
        <v>2514</v>
      </c>
    </row>
    <row r="515" spans="25:25" x14ac:dyDescent="0.25">
      <c r="Y515" t="s">
        <v>1121</v>
      </c>
    </row>
    <row r="516" spans="25:25" x14ac:dyDescent="0.25">
      <c r="Y516" t="s">
        <v>1685</v>
      </c>
    </row>
    <row r="517" spans="25:25" x14ac:dyDescent="0.25">
      <c r="Y517" t="s">
        <v>958</v>
      </c>
    </row>
    <row r="518" spans="25:25" x14ac:dyDescent="0.25">
      <c r="Y518" t="s">
        <v>817</v>
      </c>
    </row>
    <row r="519" spans="25:25" x14ac:dyDescent="0.25">
      <c r="Y519" t="s">
        <v>1856</v>
      </c>
    </row>
    <row r="520" spans="25:25" x14ac:dyDescent="0.25">
      <c r="Y520" t="s">
        <v>2025</v>
      </c>
    </row>
    <row r="521" spans="25:25" x14ac:dyDescent="0.25">
      <c r="Y521" t="s">
        <v>3029</v>
      </c>
    </row>
    <row r="522" spans="25:25" x14ac:dyDescent="0.25">
      <c r="Y522" t="s">
        <v>2343</v>
      </c>
    </row>
    <row r="523" spans="25:25" x14ac:dyDescent="0.25">
      <c r="Y523" t="s">
        <v>2336</v>
      </c>
    </row>
    <row r="524" spans="25:25" x14ac:dyDescent="0.25">
      <c r="Y524" t="s">
        <v>2818</v>
      </c>
    </row>
    <row r="525" spans="25:25" x14ac:dyDescent="0.25">
      <c r="Y525" t="s">
        <v>1992</v>
      </c>
    </row>
    <row r="526" spans="25:25" x14ac:dyDescent="0.25">
      <c r="Y526" t="s">
        <v>1657</v>
      </c>
    </row>
    <row r="527" spans="25:25" x14ac:dyDescent="0.25">
      <c r="Y527" t="s">
        <v>1892</v>
      </c>
    </row>
    <row r="528" spans="25:25" x14ac:dyDescent="0.25">
      <c r="Y528" t="s">
        <v>850</v>
      </c>
    </row>
    <row r="529" spans="25:25" x14ac:dyDescent="0.25">
      <c r="Y529" t="s">
        <v>3255</v>
      </c>
    </row>
    <row r="530" spans="25:25" x14ac:dyDescent="0.25">
      <c r="Y530" t="s">
        <v>840</v>
      </c>
    </row>
    <row r="531" spans="25:25" x14ac:dyDescent="0.25">
      <c r="Y531" t="s">
        <v>1707</v>
      </c>
    </row>
    <row r="532" spans="25:25" x14ac:dyDescent="0.25">
      <c r="Y532" t="s">
        <v>1130</v>
      </c>
    </row>
    <row r="533" spans="25:25" x14ac:dyDescent="0.25">
      <c r="Y533" t="s">
        <v>1304</v>
      </c>
    </row>
    <row r="534" spans="25:25" x14ac:dyDescent="0.25">
      <c r="Y534" t="s">
        <v>1380</v>
      </c>
    </row>
    <row r="535" spans="25:25" x14ac:dyDescent="0.25">
      <c r="Y535" t="s">
        <v>2228</v>
      </c>
    </row>
    <row r="536" spans="25:25" x14ac:dyDescent="0.25">
      <c r="Y536" t="s">
        <v>3480</v>
      </c>
    </row>
    <row r="537" spans="25:25" x14ac:dyDescent="0.25">
      <c r="Y537" t="s">
        <v>2129</v>
      </c>
    </row>
    <row r="538" spans="25:25" x14ac:dyDescent="0.25">
      <c r="Y538" t="s">
        <v>2396</v>
      </c>
    </row>
    <row r="539" spans="25:25" x14ac:dyDescent="0.25">
      <c r="Y539" t="s">
        <v>1495</v>
      </c>
    </row>
    <row r="540" spans="25:25" x14ac:dyDescent="0.25">
      <c r="Y540" t="s">
        <v>860</v>
      </c>
    </row>
    <row r="541" spans="25:25" x14ac:dyDescent="0.25">
      <c r="Y541" t="s">
        <v>1623</v>
      </c>
    </row>
    <row r="542" spans="25:25" x14ac:dyDescent="0.25">
      <c r="Y542" t="s">
        <v>2365</v>
      </c>
    </row>
    <row r="543" spans="25:25" x14ac:dyDescent="0.25">
      <c r="Y543" t="s">
        <v>984</v>
      </c>
    </row>
    <row r="544" spans="25:25" x14ac:dyDescent="0.25">
      <c r="Y544" t="s">
        <v>1382</v>
      </c>
    </row>
    <row r="545" spans="25:25" x14ac:dyDescent="0.25">
      <c r="Y545" t="s">
        <v>1798</v>
      </c>
    </row>
    <row r="546" spans="25:25" x14ac:dyDescent="0.25">
      <c r="Y546" t="s">
        <v>2037</v>
      </c>
    </row>
    <row r="547" spans="25:25" x14ac:dyDescent="0.25">
      <c r="Y547" t="s">
        <v>2575</v>
      </c>
    </row>
    <row r="548" spans="25:25" x14ac:dyDescent="0.25">
      <c r="Y548" t="s">
        <v>1580</v>
      </c>
    </row>
    <row r="549" spans="25:25" x14ac:dyDescent="0.25">
      <c r="Y549" t="s">
        <v>2727</v>
      </c>
    </row>
    <row r="550" spans="25:25" x14ac:dyDescent="0.25">
      <c r="Y550" t="s">
        <v>1896</v>
      </c>
    </row>
    <row r="551" spans="25:25" x14ac:dyDescent="0.25">
      <c r="Y551" t="s">
        <v>1590</v>
      </c>
    </row>
    <row r="552" spans="25:25" x14ac:dyDescent="0.25">
      <c r="Y552" t="s">
        <v>1135</v>
      </c>
    </row>
    <row r="553" spans="25:25" x14ac:dyDescent="0.25">
      <c r="Y553" t="s">
        <v>2992</v>
      </c>
    </row>
    <row r="554" spans="25:25" x14ac:dyDescent="0.25">
      <c r="Y554" t="s">
        <v>2410</v>
      </c>
    </row>
    <row r="555" spans="25:25" x14ac:dyDescent="0.25">
      <c r="Y555" t="s">
        <v>3387</v>
      </c>
    </row>
    <row r="556" spans="25:25" x14ac:dyDescent="0.25">
      <c r="Y556" t="s">
        <v>779</v>
      </c>
    </row>
    <row r="557" spans="25:25" x14ac:dyDescent="0.25">
      <c r="Y557" t="s">
        <v>829</v>
      </c>
    </row>
    <row r="558" spans="25:25" x14ac:dyDescent="0.25">
      <c r="Y558" t="s">
        <v>931</v>
      </c>
    </row>
    <row r="559" spans="25:25" x14ac:dyDescent="0.25">
      <c r="Y559" t="s">
        <v>802</v>
      </c>
    </row>
    <row r="560" spans="25:25" x14ac:dyDescent="0.25">
      <c r="Y560" t="s">
        <v>1704</v>
      </c>
    </row>
    <row r="561" spans="25:25" x14ac:dyDescent="0.25">
      <c r="Y561" t="s">
        <v>1466</v>
      </c>
    </row>
    <row r="562" spans="25:25" x14ac:dyDescent="0.25">
      <c r="Y562" t="s">
        <v>2687</v>
      </c>
    </row>
    <row r="563" spans="25:25" x14ac:dyDescent="0.25">
      <c r="Y563" t="s">
        <v>1773</v>
      </c>
    </row>
    <row r="564" spans="25:25" x14ac:dyDescent="0.25">
      <c r="Y564" t="s">
        <v>1933</v>
      </c>
    </row>
    <row r="565" spans="25:25" x14ac:dyDescent="0.25">
      <c r="Y565" t="s">
        <v>2682</v>
      </c>
    </row>
    <row r="566" spans="25:25" x14ac:dyDescent="0.25">
      <c r="Y566" t="s">
        <v>2726</v>
      </c>
    </row>
    <row r="567" spans="25:25" x14ac:dyDescent="0.25">
      <c r="Y567" t="s">
        <v>1090</v>
      </c>
    </row>
    <row r="568" spans="25:25" x14ac:dyDescent="0.25">
      <c r="Y568" t="s">
        <v>3091</v>
      </c>
    </row>
    <row r="569" spans="25:25" x14ac:dyDescent="0.25">
      <c r="Y569" t="s">
        <v>3005</v>
      </c>
    </row>
    <row r="570" spans="25:25" x14ac:dyDescent="0.25">
      <c r="Y570" t="s">
        <v>1101</v>
      </c>
    </row>
    <row r="571" spans="25:25" x14ac:dyDescent="0.25">
      <c r="Y571" t="s">
        <v>3363</v>
      </c>
    </row>
    <row r="572" spans="25:25" x14ac:dyDescent="0.25">
      <c r="Y572" t="s">
        <v>3196</v>
      </c>
    </row>
    <row r="573" spans="25:25" x14ac:dyDescent="0.25">
      <c r="Y573" t="s">
        <v>1332</v>
      </c>
    </row>
    <row r="574" spans="25:25" x14ac:dyDescent="0.25">
      <c r="Y574" t="s">
        <v>847</v>
      </c>
    </row>
    <row r="575" spans="25:25" x14ac:dyDescent="0.25">
      <c r="Y575" t="s">
        <v>1229</v>
      </c>
    </row>
    <row r="576" spans="25:25" x14ac:dyDescent="0.25">
      <c r="Y576" t="s">
        <v>2458</v>
      </c>
    </row>
    <row r="577" spans="25:25" x14ac:dyDescent="0.25">
      <c r="Y577" t="s">
        <v>1776</v>
      </c>
    </row>
    <row r="578" spans="25:25" x14ac:dyDescent="0.25">
      <c r="Y578" t="s">
        <v>1052</v>
      </c>
    </row>
    <row r="579" spans="25:25" x14ac:dyDescent="0.25">
      <c r="Y579" t="s">
        <v>2414</v>
      </c>
    </row>
    <row r="580" spans="25:25" x14ac:dyDescent="0.25">
      <c r="Y580" t="s">
        <v>844</v>
      </c>
    </row>
    <row r="581" spans="25:25" x14ac:dyDescent="0.25">
      <c r="Y581" t="s">
        <v>3195</v>
      </c>
    </row>
    <row r="582" spans="25:25" x14ac:dyDescent="0.25">
      <c r="Y582" t="s">
        <v>1072</v>
      </c>
    </row>
    <row r="583" spans="25:25" x14ac:dyDescent="0.25">
      <c r="Y583" t="s">
        <v>1146</v>
      </c>
    </row>
    <row r="584" spans="25:25" x14ac:dyDescent="0.25">
      <c r="Y584" t="s">
        <v>753</v>
      </c>
    </row>
    <row r="585" spans="25:25" x14ac:dyDescent="0.25">
      <c r="Y585" t="s">
        <v>2284</v>
      </c>
    </row>
    <row r="586" spans="25:25" x14ac:dyDescent="0.25">
      <c r="Y586" t="s">
        <v>1562</v>
      </c>
    </row>
    <row r="587" spans="25:25" x14ac:dyDescent="0.25">
      <c r="Y587" t="s">
        <v>1912</v>
      </c>
    </row>
    <row r="588" spans="25:25" x14ac:dyDescent="0.25">
      <c r="Y588" t="s">
        <v>1457</v>
      </c>
    </row>
    <row r="589" spans="25:25" x14ac:dyDescent="0.25">
      <c r="Y589" t="s">
        <v>819</v>
      </c>
    </row>
    <row r="590" spans="25:25" x14ac:dyDescent="0.25">
      <c r="Y590" t="s">
        <v>2595</v>
      </c>
    </row>
    <row r="591" spans="25:25" x14ac:dyDescent="0.25">
      <c r="Y591" t="s">
        <v>2761</v>
      </c>
    </row>
    <row r="592" spans="25:25" x14ac:dyDescent="0.25">
      <c r="Y592" t="s">
        <v>3153</v>
      </c>
    </row>
    <row r="593" spans="25:25" x14ac:dyDescent="0.25">
      <c r="Y593" t="s">
        <v>2260</v>
      </c>
    </row>
    <row r="594" spans="25:25" x14ac:dyDescent="0.25">
      <c r="Y594" t="s">
        <v>1317</v>
      </c>
    </row>
    <row r="595" spans="25:25" x14ac:dyDescent="0.25">
      <c r="Y595" t="s">
        <v>1310</v>
      </c>
    </row>
    <row r="596" spans="25:25" x14ac:dyDescent="0.25">
      <c r="Y596" t="s">
        <v>1162</v>
      </c>
    </row>
    <row r="597" spans="25:25" x14ac:dyDescent="0.25">
      <c r="Y597" t="s">
        <v>871</v>
      </c>
    </row>
    <row r="598" spans="25:25" x14ac:dyDescent="0.25">
      <c r="Y598" t="s">
        <v>3407</v>
      </c>
    </row>
    <row r="599" spans="25:25" x14ac:dyDescent="0.25">
      <c r="Y599" t="s">
        <v>2882</v>
      </c>
    </row>
    <row r="600" spans="25:25" x14ac:dyDescent="0.25">
      <c r="Y600" t="s">
        <v>2919</v>
      </c>
    </row>
    <row r="601" spans="25:25" x14ac:dyDescent="0.25">
      <c r="Y601" t="s">
        <v>2576</v>
      </c>
    </row>
    <row r="602" spans="25:25" x14ac:dyDescent="0.25">
      <c r="Y602" t="s">
        <v>1152</v>
      </c>
    </row>
    <row r="603" spans="25:25" x14ac:dyDescent="0.25">
      <c r="Y603" t="s">
        <v>3081</v>
      </c>
    </row>
    <row r="604" spans="25:25" x14ac:dyDescent="0.25">
      <c r="Y604" t="s">
        <v>2774</v>
      </c>
    </row>
    <row r="605" spans="25:25" x14ac:dyDescent="0.25">
      <c r="Y605" t="s">
        <v>1740</v>
      </c>
    </row>
    <row r="606" spans="25:25" x14ac:dyDescent="0.25">
      <c r="Y606" t="s">
        <v>1224</v>
      </c>
    </row>
    <row r="607" spans="25:25" x14ac:dyDescent="0.25">
      <c r="Y607" t="s">
        <v>1890</v>
      </c>
    </row>
    <row r="608" spans="25:25" x14ac:dyDescent="0.25">
      <c r="Y608" t="s">
        <v>2907</v>
      </c>
    </row>
    <row r="609" spans="25:25" x14ac:dyDescent="0.25">
      <c r="Y609" t="s">
        <v>1843</v>
      </c>
    </row>
    <row r="610" spans="25:25" x14ac:dyDescent="0.25">
      <c r="Y610" t="s">
        <v>3433</v>
      </c>
    </row>
    <row r="611" spans="25:25" x14ac:dyDescent="0.25">
      <c r="Y611" t="s">
        <v>3417</v>
      </c>
    </row>
    <row r="612" spans="25:25" x14ac:dyDescent="0.25">
      <c r="Y612" t="s">
        <v>940</v>
      </c>
    </row>
    <row r="613" spans="25:25" x14ac:dyDescent="0.25">
      <c r="Y613" t="s">
        <v>796</v>
      </c>
    </row>
    <row r="614" spans="25:25" x14ac:dyDescent="0.25">
      <c r="Y614" t="s">
        <v>1335</v>
      </c>
    </row>
    <row r="615" spans="25:25" x14ac:dyDescent="0.25">
      <c r="Y615" t="s">
        <v>2456</v>
      </c>
    </row>
    <row r="616" spans="25:25" x14ac:dyDescent="0.25">
      <c r="Y616" t="s">
        <v>1564</v>
      </c>
    </row>
    <row r="617" spans="25:25" x14ac:dyDescent="0.25">
      <c r="Y617" t="s">
        <v>1449</v>
      </c>
    </row>
    <row r="618" spans="25:25" x14ac:dyDescent="0.25">
      <c r="Y618" t="s">
        <v>1507</v>
      </c>
    </row>
    <row r="619" spans="25:25" x14ac:dyDescent="0.25">
      <c r="Y619" t="s">
        <v>1897</v>
      </c>
    </row>
    <row r="620" spans="25:25" x14ac:dyDescent="0.25">
      <c r="Y620" t="s">
        <v>1734</v>
      </c>
    </row>
    <row r="621" spans="25:25" x14ac:dyDescent="0.25">
      <c r="Y621" t="s">
        <v>1038</v>
      </c>
    </row>
    <row r="622" spans="25:25" x14ac:dyDescent="0.25">
      <c r="Y622" t="s">
        <v>2378</v>
      </c>
    </row>
    <row r="623" spans="25:25" x14ac:dyDescent="0.25">
      <c r="Y623" t="s">
        <v>1730</v>
      </c>
    </row>
    <row r="624" spans="25:25" x14ac:dyDescent="0.25">
      <c r="Y624" t="s">
        <v>1492</v>
      </c>
    </row>
    <row r="625" spans="25:25" x14ac:dyDescent="0.25">
      <c r="Y625" t="s">
        <v>2574</v>
      </c>
    </row>
    <row r="626" spans="25:25" x14ac:dyDescent="0.25">
      <c r="Y626" t="s">
        <v>884</v>
      </c>
    </row>
    <row r="627" spans="25:25" x14ac:dyDescent="0.25">
      <c r="Y627" t="s">
        <v>3316</v>
      </c>
    </row>
    <row r="628" spans="25:25" x14ac:dyDescent="0.25">
      <c r="Y628" t="s">
        <v>1794</v>
      </c>
    </row>
    <row r="629" spans="25:25" x14ac:dyDescent="0.25">
      <c r="Y629" t="s">
        <v>2516</v>
      </c>
    </row>
    <row r="630" spans="25:25" x14ac:dyDescent="0.25">
      <c r="Y630" t="s">
        <v>2622</v>
      </c>
    </row>
    <row r="631" spans="25:25" x14ac:dyDescent="0.25">
      <c r="Y631" t="s">
        <v>696</v>
      </c>
    </row>
    <row r="632" spans="25:25" x14ac:dyDescent="0.25">
      <c r="Y632" t="s">
        <v>1005</v>
      </c>
    </row>
    <row r="633" spans="25:25" x14ac:dyDescent="0.25">
      <c r="Y633" t="s">
        <v>2828</v>
      </c>
    </row>
    <row r="634" spans="25:25" x14ac:dyDescent="0.25">
      <c r="Y634" t="s">
        <v>1800</v>
      </c>
    </row>
    <row r="635" spans="25:25" x14ac:dyDescent="0.25">
      <c r="Y635" t="s">
        <v>1530</v>
      </c>
    </row>
    <row r="636" spans="25:25" x14ac:dyDescent="0.25">
      <c r="Y636" t="s">
        <v>2197</v>
      </c>
    </row>
    <row r="637" spans="25:25" x14ac:dyDescent="0.25">
      <c r="Y637" t="s">
        <v>745</v>
      </c>
    </row>
    <row r="638" spans="25:25" x14ac:dyDescent="0.25">
      <c r="Y638" t="s">
        <v>1641</v>
      </c>
    </row>
    <row r="639" spans="25:25" x14ac:dyDescent="0.25">
      <c r="Y639" t="s">
        <v>2553</v>
      </c>
    </row>
    <row r="640" spans="25:25" x14ac:dyDescent="0.25">
      <c r="Y640" t="s">
        <v>1364</v>
      </c>
    </row>
    <row r="641" spans="25:25" x14ac:dyDescent="0.25">
      <c r="Y641" t="s">
        <v>3156</v>
      </c>
    </row>
    <row r="642" spans="25:25" x14ac:dyDescent="0.25">
      <c r="Y642" t="s">
        <v>1993</v>
      </c>
    </row>
    <row r="643" spans="25:25" x14ac:dyDescent="0.25">
      <c r="Y643" t="s">
        <v>3237</v>
      </c>
    </row>
    <row r="644" spans="25:25" x14ac:dyDescent="0.25">
      <c r="Y644" t="s">
        <v>942</v>
      </c>
    </row>
    <row r="645" spans="25:25" x14ac:dyDescent="0.25">
      <c r="Y645" t="s">
        <v>1169</v>
      </c>
    </row>
    <row r="646" spans="25:25" x14ac:dyDescent="0.25">
      <c r="Y646" t="s">
        <v>1986</v>
      </c>
    </row>
    <row r="647" spans="25:25" x14ac:dyDescent="0.25">
      <c r="Y647" t="s">
        <v>949</v>
      </c>
    </row>
    <row r="648" spans="25:25" x14ac:dyDescent="0.25">
      <c r="Y648" t="s">
        <v>2390</v>
      </c>
    </row>
    <row r="649" spans="25:25" x14ac:dyDescent="0.25">
      <c r="Y649" t="s">
        <v>2699</v>
      </c>
    </row>
    <row r="650" spans="25:25" x14ac:dyDescent="0.25">
      <c r="Y650" t="s">
        <v>2235</v>
      </c>
    </row>
    <row r="651" spans="25:25" x14ac:dyDescent="0.25">
      <c r="Y651" t="s">
        <v>2321</v>
      </c>
    </row>
    <row r="652" spans="25:25" x14ac:dyDescent="0.25">
      <c r="Y652" t="s">
        <v>720</v>
      </c>
    </row>
    <row r="653" spans="25:25" x14ac:dyDescent="0.25">
      <c r="Y653" t="s">
        <v>1940</v>
      </c>
    </row>
    <row r="654" spans="25:25" x14ac:dyDescent="0.25">
      <c r="Y654" t="s">
        <v>1834</v>
      </c>
    </row>
    <row r="655" spans="25:25" x14ac:dyDescent="0.25">
      <c r="Y655" t="s">
        <v>1711</v>
      </c>
    </row>
    <row r="656" spans="25:25" x14ac:dyDescent="0.25">
      <c r="Y656" t="s">
        <v>1283</v>
      </c>
    </row>
    <row r="657" spans="25:25" x14ac:dyDescent="0.25">
      <c r="Y657" t="s">
        <v>1777</v>
      </c>
    </row>
    <row r="658" spans="25:25" x14ac:dyDescent="0.25">
      <c r="Y658" t="s">
        <v>1058</v>
      </c>
    </row>
    <row r="659" spans="25:25" x14ac:dyDescent="0.25">
      <c r="Y659" t="s">
        <v>883</v>
      </c>
    </row>
    <row r="660" spans="25:25" x14ac:dyDescent="0.25">
      <c r="Y660" t="s">
        <v>2974</v>
      </c>
    </row>
    <row r="661" spans="25:25" x14ac:dyDescent="0.25">
      <c r="Y661" t="s">
        <v>1611</v>
      </c>
    </row>
    <row r="662" spans="25:25" x14ac:dyDescent="0.25">
      <c r="Y662" t="s">
        <v>1196</v>
      </c>
    </row>
    <row r="663" spans="25:25" x14ac:dyDescent="0.25">
      <c r="Y663" t="s">
        <v>2483</v>
      </c>
    </row>
    <row r="664" spans="25:25" x14ac:dyDescent="0.25">
      <c r="Y664" t="s">
        <v>2831</v>
      </c>
    </row>
    <row r="665" spans="25:25" x14ac:dyDescent="0.25">
      <c r="Y665" t="s">
        <v>2021</v>
      </c>
    </row>
    <row r="666" spans="25:25" x14ac:dyDescent="0.25">
      <c r="Y666" t="s">
        <v>1207</v>
      </c>
    </row>
    <row r="667" spans="25:25" x14ac:dyDescent="0.25">
      <c r="Y667" t="s">
        <v>2402</v>
      </c>
    </row>
    <row r="668" spans="25:25" x14ac:dyDescent="0.25">
      <c r="Y668" t="s">
        <v>2026</v>
      </c>
    </row>
    <row r="669" spans="25:25" x14ac:dyDescent="0.25">
      <c r="Y669" t="s">
        <v>3198</v>
      </c>
    </row>
    <row r="670" spans="25:25" x14ac:dyDescent="0.25">
      <c r="Y670" t="s">
        <v>3434</v>
      </c>
    </row>
    <row r="671" spans="25:25" x14ac:dyDescent="0.25">
      <c r="Y671" t="s">
        <v>1491</v>
      </c>
    </row>
    <row r="672" spans="25:25" x14ac:dyDescent="0.25">
      <c r="Y672" t="s">
        <v>921</v>
      </c>
    </row>
    <row r="673" spans="25:25" x14ac:dyDescent="0.25">
      <c r="Y673" t="s">
        <v>3216</v>
      </c>
    </row>
    <row r="674" spans="25:25" x14ac:dyDescent="0.25">
      <c r="Y674" t="s">
        <v>2805</v>
      </c>
    </row>
    <row r="675" spans="25:25" x14ac:dyDescent="0.25">
      <c r="Y675" t="s">
        <v>2859</v>
      </c>
    </row>
    <row r="676" spans="25:25" x14ac:dyDescent="0.25">
      <c r="Y676" t="s">
        <v>1738</v>
      </c>
    </row>
    <row r="677" spans="25:25" x14ac:dyDescent="0.25">
      <c r="Y677" t="s">
        <v>1578</v>
      </c>
    </row>
    <row r="678" spans="25:25" x14ac:dyDescent="0.25">
      <c r="Y678" t="s">
        <v>1251</v>
      </c>
    </row>
    <row r="679" spans="25:25" x14ac:dyDescent="0.25">
      <c r="Y679" t="s">
        <v>2717</v>
      </c>
    </row>
    <row r="680" spans="25:25" x14ac:dyDescent="0.25">
      <c r="Y680" t="s">
        <v>983</v>
      </c>
    </row>
    <row r="681" spans="25:25" x14ac:dyDescent="0.25">
      <c r="Y681" t="s">
        <v>1115</v>
      </c>
    </row>
    <row r="682" spans="25:25" x14ac:dyDescent="0.25">
      <c r="Y682" t="s">
        <v>1976</v>
      </c>
    </row>
    <row r="683" spans="25:25" x14ac:dyDescent="0.25">
      <c r="Y683" t="s">
        <v>915</v>
      </c>
    </row>
    <row r="684" spans="25:25" x14ac:dyDescent="0.25">
      <c r="Y684" t="s">
        <v>3254</v>
      </c>
    </row>
    <row r="685" spans="25:25" x14ac:dyDescent="0.25">
      <c r="Y685" t="s">
        <v>3500</v>
      </c>
    </row>
    <row r="686" spans="25:25" x14ac:dyDescent="0.25">
      <c r="Y686" t="s">
        <v>2680</v>
      </c>
    </row>
    <row r="687" spans="25:25" x14ac:dyDescent="0.25">
      <c r="Y687" t="s">
        <v>3312</v>
      </c>
    </row>
    <row r="688" spans="25:25" x14ac:dyDescent="0.25">
      <c r="Y688" t="s">
        <v>2668</v>
      </c>
    </row>
    <row r="689" spans="25:25" x14ac:dyDescent="0.25">
      <c r="Y689" t="s">
        <v>1789</v>
      </c>
    </row>
    <row r="690" spans="25:25" x14ac:dyDescent="0.25">
      <c r="Y690" t="s">
        <v>1706</v>
      </c>
    </row>
    <row r="691" spans="25:25" x14ac:dyDescent="0.25">
      <c r="Y691" t="s">
        <v>1011</v>
      </c>
    </row>
    <row r="692" spans="25:25" x14ac:dyDescent="0.25">
      <c r="Y692" t="s">
        <v>2594</v>
      </c>
    </row>
    <row r="693" spans="25:25" x14ac:dyDescent="0.25">
      <c r="Y693" t="s">
        <v>957</v>
      </c>
    </row>
    <row r="694" spans="25:25" x14ac:dyDescent="0.25">
      <c r="Y694" t="s">
        <v>1617</v>
      </c>
    </row>
    <row r="695" spans="25:25" x14ac:dyDescent="0.25">
      <c r="Y695" t="s">
        <v>3121</v>
      </c>
    </row>
    <row r="696" spans="25:25" x14ac:dyDescent="0.25">
      <c r="Y696" t="s">
        <v>2821</v>
      </c>
    </row>
    <row r="697" spans="25:25" x14ac:dyDescent="0.25">
      <c r="Y697" t="s">
        <v>2109</v>
      </c>
    </row>
    <row r="698" spans="25:25" x14ac:dyDescent="0.25">
      <c r="Y698" t="s">
        <v>870</v>
      </c>
    </row>
    <row r="699" spans="25:25" x14ac:dyDescent="0.25">
      <c r="Y699" t="s">
        <v>3160</v>
      </c>
    </row>
    <row r="700" spans="25:25" x14ac:dyDescent="0.25">
      <c r="Y700" t="s">
        <v>3346</v>
      </c>
    </row>
    <row r="701" spans="25:25" x14ac:dyDescent="0.25">
      <c r="Y701" t="s">
        <v>2552</v>
      </c>
    </row>
    <row r="702" spans="25:25" x14ac:dyDescent="0.25">
      <c r="Y702" t="s">
        <v>2412</v>
      </c>
    </row>
    <row r="703" spans="25:25" x14ac:dyDescent="0.25">
      <c r="Y703" t="s">
        <v>3171</v>
      </c>
    </row>
    <row r="704" spans="25:25" x14ac:dyDescent="0.25">
      <c r="Y704" t="s">
        <v>3124</v>
      </c>
    </row>
    <row r="705" spans="25:25" x14ac:dyDescent="0.25">
      <c r="Y705" t="s">
        <v>3274</v>
      </c>
    </row>
    <row r="706" spans="25:25" x14ac:dyDescent="0.25">
      <c r="Y706" t="s">
        <v>2286</v>
      </c>
    </row>
    <row r="707" spans="25:25" x14ac:dyDescent="0.25">
      <c r="Y707" t="s">
        <v>1446</v>
      </c>
    </row>
    <row r="708" spans="25:25" x14ac:dyDescent="0.25">
      <c r="Y708" t="s">
        <v>3117</v>
      </c>
    </row>
    <row r="709" spans="25:25" x14ac:dyDescent="0.25">
      <c r="Y709" t="s">
        <v>1093</v>
      </c>
    </row>
    <row r="710" spans="25:25" x14ac:dyDescent="0.25">
      <c r="Y710" t="s">
        <v>1559</v>
      </c>
    </row>
    <row r="711" spans="25:25" x14ac:dyDescent="0.25">
      <c r="Y711" t="s">
        <v>1258</v>
      </c>
    </row>
    <row r="712" spans="25:25" x14ac:dyDescent="0.25">
      <c r="Y712" t="s">
        <v>1786</v>
      </c>
    </row>
    <row r="713" spans="25:25" x14ac:dyDescent="0.25">
      <c r="Y713" t="s">
        <v>1370</v>
      </c>
    </row>
    <row r="714" spans="25:25" x14ac:dyDescent="0.25">
      <c r="Y714" t="s">
        <v>2530</v>
      </c>
    </row>
    <row r="715" spans="25:25" x14ac:dyDescent="0.25">
      <c r="Y715" t="s">
        <v>1680</v>
      </c>
    </row>
    <row r="716" spans="25:25" x14ac:dyDescent="0.25">
      <c r="Y716" t="s">
        <v>2138</v>
      </c>
    </row>
    <row r="717" spans="25:25" x14ac:dyDescent="0.25">
      <c r="Y717" t="s">
        <v>3172</v>
      </c>
    </row>
    <row r="718" spans="25:25" x14ac:dyDescent="0.25">
      <c r="Y718" t="s">
        <v>1552</v>
      </c>
    </row>
    <row r="719" spans="25:25" x14ac:dyDescent="0.25">
      <c r="Y719" t="s">
        <v>1669</v>
      </c>
    </row>
    <row r="720" spans="25:25" x14ac:dyDescent="0.25">
      <c r="Y720" t="s">
        <v>956</v>
      </c>
    </row>
    <row r="721" spans="25:25" x14ac:dyDescent="0.25">
      <c r="Y721" t="s">
        <v>1269</v>
      </c>
    </row>
    <row r="722" spans="25:25" x14ac:dyDescent="0.25">
      <c r="Y722" t="s">
        <v>2664</v>
      </c>
    </row>
    <row r="723" spans="25:25" x14ac:dyDescent="0.25">
      <c r="Y723" t="s">
        <v>702</v>
      </c>
    </row>
    <row r="724" spans="25:25" x14ac:dyDescent="0.25">
      <c r="Y724" t="s">
        <v>3144</v>
      </c>
    </row>
    <row r="725" spans="25:25" x14ac:dyDescent="0.25">
      <c r="Y725" t="s">
        <v>1860</v>
      </c>
    </row>
    <row r="726" spans="25:25" x14ac:dyDescent="0.25">
      <c r="Y726" t="s">
        <v>1414</v>
      </c>
    </row>
    <row r="727" spans="25:25" x14ac:dyDescent="0.25">
      <c r="Y727" t="s">
        <v>2948</v>
      </c>
    </row>
    <row r="728" spans="25:25" x14ac:dyDescent="0.25">
      <c r="Y728" t="s">
        <v>2961</v>
      </c>
    </row>
    <row r="729" spans="25:25" x14ac:dyDescent="0.25">
      <c r="Y729" t="s">
        <v>1831</v>
      </c>
    </row>
    <row r="730" spans="25:25" x14ac:dyDescent="0.25">
      <c r="Y730" t="s">
        <v>1035</v>
      </c>
    </row>
    <row r="731" spans="25:25" x14ac:dyDescent="0.25">
      <c r="Y731" t="s">
        <v>2181</v>
      </c>
    </row>
    <row r="732" spans="25:25" x14ac:dyDescent="0.25">
      <c r="Y732" t="s">
        <v>1943</v>
      </c>
    </row>
    <row r="733" spans="25:25" x14ac:dyDescent="0.25">
      <c r="Y733" t="s">
        <v>1664</v>
      </c>
    </row>
    <row r="734" spans="25:25" x14ac:dyDescent="0.25">
      <c r="Y734" t="s">
        <v>2694</v>
      </c>
    </row>
    <row r="735" spans="25:25" x14ac:dyDescent="0.25">
      <c r="Y735" t="s">
        <v>2674</v>
      </c>
    </row>
    <row r="736" spans="25:25" x14ac:dyDescent="0.25">
      <c r="Y736" t="s">
        <v>2203</v>
      </c>
    </row>
    <row r="737" spans="25:25" x14ac:dyDescent="0.25">
      <c r="Y737" t="s">
        <v>2970</v>
      </c>
    </row>
    <row r="738" spans="25:25" x14ac:dyDescent="0.25">
      <c r="Y738" t="s">
        <v>1431</v>
      </c>
    </row>
    <row r="739" spans="25:25" x14ac:dyDescent="0.25">
      <c r="Y739" t="s">
        <v>1309</v>
      </c>
    </row>
    <row r="740" spans="25:25" x14ac:dyDescent="0.25">
      <c r="Y740" t="s">
        <v>3303</v>
      </c>
    </row>
    <row r="741" spans="25:25" x14ac:dyDescent="0.25">
      <c r="Y741" t="s">
        <v>785</v>
      </c>
    </row>
    <row r="742" spans="25:25" x14ac:dyDescent="0.25">
      <c r="Y742" t="s">
        <v>2686</v>
      </c>
    </row>
    <row r="743" spans="25:25" x14ac:dyDescent="0.25">
      <c r="Y743" t="s">
        <v>2843</v>
      </c>
    </row>
    <row r="744" spans="25:25" x14ac:dyDescent="0.25">
      <c r="Y744" t="s">
        <v>3241</v>
      </c>
    </row>
    <row r="745" spans="25:25" x14ac:dyDescent="0.25">
      <c r="Y745" t="s">
        <v>3345</v>
      </c>
    </row>
    <row r="746" spans="25:25" x14ac:dyDescent="0.25">
      <c r="Y746" t="s">
        <v>1780</v>
      </c>
    </row>
    <row r="747" spans="25:25" x14ac:dyDescent="0.25">
      <c r="Y747" t="s">
        <v>2077</v>
      </c>
    </row>
    <row r="748" spans="25:25" x14ac:dyDescent="0.25">
      <c r="Y748" t="s">
        <v>2744</v>
      </c>
    </row>
    <row r="749" spans="25:25" x14ac:dyDescent="0.25">
      <c r="Y749" t="s">
        <v>1795</v>
      </c>
    </row>
    <row r="750" spans="25:25" x14ac:dyDescent="0.25">
      <c r="Y750" t="s">
        <v>2781</v>
      </c>
    </row>
    <row r="751" spans="25:25" x14ac:dyDescent="0.25">
      <c r="Y751" t="s">
        <v>2066</v>
      </c>
    </row>
    <row r="752" spans="25:25" x14ac:dyDescent="0.25">
      <c r="Y752" t="s">
        <v>2645</v>
      </c>
    </row>
    <row r="753" spans="25:25" x14ac:dyDescent="0.25">
      <c r="Y753" t="s">
        <v>2816</v>
      </c>
    </row>
    <row r="754" spans="25:25" x14ac:dyDescent="0.25">
      <c r="Y754" t="s">
        <v>1110</v>
      </c>
    </row>
    <row r="755" spans="25:25" x14ac:dyDescent="0.25">
      <c r="Y755" t="s">
        <v>1296</v>
      </c>
    </row>
    <row r="756" spans="25:25" x14ac:dyDescent="0.25">
      <c r="Y756" t="s">
        <v>3306</v>
      </c>
    </row>
    <row r="757" spans="25:25" x14ac:dyDescent="0.25">
      <c r="Y757" t="s">
        <v>2599</v>
      </c>
    </row>
    <row r="758" spans="25:25" x14ac:dyDescent="0.25">
      <c r="Y758" t="s">
        <v>1036</v>
      </c>
    </row>
    <row r="759" spans="25:25" x14ac:dyDescent="0.25">
      <c r="Y759" t="s">
        <v>2391</v>
      </c>
    </row>
    <row r="760" spans="25:25" x14ac:dyDescent="0.25">
      <c r="Y760" t="s">
        <v>1757</v>
      </c>
    </row>
    <row r="761" spans="25:25" x14ac:dyDescent="0.25">
      <c r="Y761" t="s">
        <v>3335</v>
      </c>
    </row>
    <row r="762" spans="25:25" x14ac:dyDescent="0.25">
      <c r="Y762" t="s">
        <v>897</v>
      </c>
    </row>
    <row r="763" spans="25:25" x14ac:dyDescent="0.25">
      <c r="Y763" t="s">
        <v>2920</v>
      </c>
    </row>
    <row r="764" spans="25:25" x14ac:dyDescent="0.25">
      <c r="Y764" t="s">
        <v>3382</v>
      </c>
    </row>
    <row r="765" spans="25:25" x14ac:dyDescent="0.25">
      <c r="Y765" t="s">
        <v>1910</v>
      </c>
    </row>
    <row r="766" spans="25:25" x14ac:dyDescent="0.25">
      <c r="Y766" t="s">
        <v>1349</v>
      </c>
    </row>
    <row r="767" spans="25:25" x14ac:dyDescent="0.25">
      <c r="Y767" t="s">
        <v>2159</v>
      </c>
    </row>
    <row r="768" spans="25:25" x14ac:dyDescent="0.25">
      <c r="Y768" t="s">
        <v>1906</v>
      </c>
    </row>
    <row r="769" spans="25:25" x14ac:dyDescent="0.25">
      <c r="Y769" t="s">
        <v>936</v>
      </c>
    </row>
    <row r="770" spans="25:25" x14ac:dyDescent="0.25">
      <c r="Y770" t="s">
        <v>2430</v>
      </c>
    </row>
    <row r="771" spans="25:25" x14ac:dyDescent="0.25">
      <c r="Y771" t="s">
        <v>1583</v>
      </c>
    </row>
    <row r="772" spans="25:25" x14ac:dyDescent="0.25">
      <c r="Y772" t="s">
        <v>1374</v>
      </c>
    </row>
    <row r="773" spans="25:25" x14ac:dyDescent="0.25">
      <c r="Y773" t="s">
        <v>1203</v>
      </c>
    </row>
    <row r="774" spans="25:25" x14ac:dyDescent="0.25">
      <c r="Y774" t="s">
        <v>2176</v>
      </c>
    </row>
    <row r="775" spans="25:25" x14ac:dyDescent="0.25">
      <c r="Y775" t="s">
        <v>1714</v>
      </c>
    </row>
    <row r="776" spans="25:25" x14ac:dyDescent="0.25">
      <c r="Y776" t="s">
        <v>1696</v>
      </c>
    </row>
    <row r="777" spans="25:25" x14ac:dyDescent="0.25">
      <c r="Y777" t="s">
        <v>2725</v>
      </c>
    </row>
    <row r="778" spans="25:25" x14ac:dyDescent="0.25">
      <c r="Y778" t="s">
        <v>3485</v>
      </c>
    </row>
    <row r="779" spans="25:25" x14ac:dyDescent="0.25">
      <c r="Y779" t="s">
        <v>1097</v>
      </c>
    </row>
    <row r="780" spans="25:25" x14ac:dyDescent="0.25">
      <c r="Y780" t="s">
        <v>2070</v>
      </c>
    </row>
    <row r="781" spans="25:25" x14ac:dyDescent="0.25">
      <c r="Y781" t="s">
        <v>1025</v>
      </c>
    </row>
    <row r="782" spans="25:25" x14ac:dyDescent="0.25">
      <c r="Y782" t="s">
        <v>803</v>
      </c>
    </row>
    <row r="783" spans="25:25" x14ac:dyDescent="0.25">
      <c r="Y783" t="s">
        <v>777</v>
      </c>
    </row>
    <row r="784" spans="25:25" x14ac:dyDescent="0.25">
      <c r="Y784" t="s">
        <v>2598</v>
      </c>
    </row>
    <row r="785" spans="25:25" x14ac:dyDescent="0.25">
      <c r="Y785" t="s">
        <v>2520</v>
      </c>
    </row>
    <row r="786" spans="25:25" x14ac:dyDescent="0.25">
      <c r="Y786" t="s">
        <v>1670</v>
      </c>
    </row>
    <row r="787" spans="25:25" x14ac:dyDescent="0.25">
      <c r="Y787" t="s">
        <v>1465</v>
      </c>
    </row>
    <row r="788" spans="25:25" x14ac:dyDescent="0.25">
      <c r="Y788" t="s">
        <v>776</v>
      </c>
    </row>
    <row r="789" spans="25:25" x14ac:dyDescent="0.25">
      <c r="Y789" t="s">
        <v>2007</v>
      </c>
    </row>
    <row r="790" spans="25:25" x14ac:dyDescent="0.25">
      <c r="Y790" t="s">
        <v>1982</v>
      </c>
    </row>
    <row r="791" spans="25:25" x14ac:dyDescent="0.25">
      <c r="Y791" t="s">
        <v>2923</v>
      </c>
    </row>
    <row r="792" spans="25:25" x14ac:dyDescent="0.25">
      <c r="Y792" t="s">
        <v>1893</v>
      </c>
    </row>
    <row r="793" spans="25:25" x14ac:dyDescent="0.25">
      <c r="Y793" t="s">
        <v>3463</v>
      </c>
    </row>
    <row r="794" spans="25:25" x14ac:dyDescent="0.25">
      <c r="Y794" t="s">
        <v>2581</v>
      </c>
    </row>
    <row r="795" spans="25:25" x14ac:dyDescent="0.25">
      <c r="Y795" t="s">
        <v>3200</v>
      </c>
    </row>
    <row r="796" spans="25:25" x14ac:dyDescent="0.25">
      <c r="Y796" t="s">
        <v>1420</v>
      </c>
    </row>
    <row r="797" spans="25:25" x14ac:dyDescent="0.25">
      <c r="Y797" t="s">
        <v>2786</v>
      </c>
    </row>
    <row r="798" spans="25:25" x14ac:dyDescent="0.25">
      <c r="Y798" t="s">
        <v>3175</v>
      </c>
    </row>
    <row r="799" spans="25:25" x14ac:dyDescent="0.25">
      <c r="Y799" t="s">
        <v>3101</v>
      </c>
    </row>
    <row r="800" spans="25:25" x14ac:dyDescent="0.25">
      <c r="Y800" t="s">
        <v>964</v>
      </c>
    </row>
    <row r="801" spans="25:25" x14ac:dyDescent="0.25">
      <c r="Y801" t="s">
        <v>3448</v>
      </c>
    </row>
    <row r="802" spans="25:25" x14ac:dyDescent="0.25">
      <c r="Y802" t="s">
        <v>1423</v>
      </c>
    </row>
    <row r="803" spans="25:25" x14ac:dyDescent="0.25">
      <c r="Y803" t="s">
        <v>1301</v>
      </c>
    </row>
    <row r="804" spans="25:25" x14ac:dyDescent="0.25">
      <c r="Y804" t="s">
        <v>2104</v>
      </c>
    </row>
    <row r="805" spans="25:25" x14ac:dyDescent="0.25">
      <c r="Y805" t="s">
        <v>1026</v>
      </c>
    </row>
    <row r="806" spans="25:25" x14ac:dyDescent="0.25">
      <c r="Y806" t="s">
        <v>3189</v>
      </c>
    </row>
    <row r="807" spans="25:25" x14ac:dyDescent="0.25">
      <c r="Y807" t="s">
        <v>3317</v>
      </c>
    </row>
    <row r="808" spans="25:25" x14ac:dyDescent="0.25">
      <c r="Y808" t="s">
        <v>2692</v>
      </c>
    </row>
    <row r="809" spans="25:25" x14ac:dyDescent="0.25">
      <c r="Y809" t="s">
        <v>1813</v>
      </c>
    </row>
    <row r="810" spans="25:25" x14ac:dyDescent="0.25">
      <c r="Y810" t="s">
        <v>2030</v>
      </c>
    </row>
    <row r="811" spans="25:25" x14ac:dyDescent="0.25">
      <c r="Y811" t="s">
        <v>2490</v>
      </c>
    </row>
    <row r="812" spans="25:25" x14ac:dyDescent="0.25">
      <c r="Y812" t="s">
        <v>3283</v>
      </c>
    </row>
    <row r="813" spans="25:25" x14ac:dyDescent="0.25">
      <c r="Y813" t="s">
        <v>3476</v>
      </c>
    </row>
    <row r="814" spans="25:25" x14ac:dyDescent="0.25">
      <c r="Y814" t="s">
        <v>2673</v>
      </c>
    </row>
    <row r="815" spans="25:25" x14ac:dyDescent="0.25">
      <c r="Y815" t="s">
        <v>2156</v>
      </c>
    </row>
    <row r="816" spans="25:25" x14ac:dyDescent="0.25">
      <c r="Y816" t="s">
        <v>1197</v>
      </c>
    </row>
    <row r="817" spans="25:25" x14ac:dyDescent="0.25">
      <c r="Y817" t="s">
        <v>1826</v>
      </c>
    </row>
    <row r="818" spans="25:25" x14ac:dyDescent="0.25">
      <c r="Y818" t="s">
        <v>3252</v>
      </c>
    </row>
    <row r="819" spans="25:25" x14ac:dyDescent="0.25">
      <c r="Y819" t="s">
        <v>2713</v>
      </c>
    </row>
    <row r="820" spans="25:25" x14ac:dyDescent="0.25">
      <c r="Y820" t="s">
        <v>2155</v>
      </c>
    </row>
    <row r="821" spans="25:25" x14ac:dyDescent="0.25">
      <c r="Y821" t="s">
        <v>2141</v>
      </c>
    </row>
    <row r="822" spans="25:25" x14ac:dyDescent="0.25">
      <c r="Y822" t="s">
        <v>1114</v>
      </c>
    </row>
    <row r="823" spans="25:25" x14ac:dyDescent="0.25">
      <c r="Y823" t="s">
        <v>1184</v>
      </c>
    </row>
    <row r="824" spans="25:25" x14ac:dyDescent="0.25">
      <c r="Y824" t="s">
        <v>899</v>
      </c>
    </row>
    <row r="825" spans="25:25" x14ac:dyDescent="0.25">
      <c r="Y825" t="s">
        <v>1650</v>
      </c>
    </row>
    <row r="826" spans="25:25" x14ac:dyDescent="0.25">
      <c r="Y826" t="s">
        <v>797</v>
      </c>
    </row>
    <row r="827" spans="25:25" x14ac:dyDescent="0.25">
      <c r="Y827" t="s">
        <v>3193</v>
      </c>
    </row>
    <row r="828" spans="25:25" x14ac:dyDescent="0.25">
      <c r="Y828" t="s">
        <v>1924</v>
      </c>
    </row>
    <row r="829" spans="25:25" x14ac:dyDescent="0.25">
      <c r="Y829" t="s">
        <v>2809</v>
      </c>
    </row>
    <row r="830" spans="25:25" x14ac:dyDescent="0.25">
      <c r="Y830" t="s">
        <v>1527</v>
      </c>
    </row>
    <row r="831" spans="25:25" x14ac:dyDescent="0.25">
      <c r="Y831" t="s">
        <v>3250</v>
      </c>
    </row>
    <row r="832" spans="25:25" x14ac:dyDescent="0.25">
      <c r="Y832" t="s">
        <v>3134</v>
      </c>
    </row>
    <row r="833" spans="25:25" x14ac:dyDescent="0.25">
      <c r="Y833" t="s">
        <v>1206</v>
      </c>
    </row>
    <row r="834" spans="25:25" x14ac:dyDescent="0.25">
      <c r="Y834" t="s">
        <v>1925</v>
      </c>
    </row>
    <row r="835" spans="25:25" x14ac:dyDescent="0.25">
      <c r="Y835" t="s">
        <v>1177</v>
      </c>
    </row>
    <row r="836" spans="25:25" x14ac:dyDescent="0.25">
      <c r="Y836" t="s">
        <v>1402</v>
      </c>
    </row>
    <row r="837" spans="25:25" x14ac:dyDescent="0.25">
      <c r="Y837" t="s">
        <v>1917</v>
      </c>
    </row>
    <row r="838" spans="25:25" x14ac:dyDescent="0.25">
      <c r="Y838" t="s">
        <v>2373</v>
      </c>
    </row>
    <row r="839" spans="25:25" x14ac:dyDescent="0.25">
      <c r="Y839" t="s">
        <v>1579</v>
      </c>
    </row>
    <row r="840" spans="25:25" x14ac:dyDescent="0.25">
      <c r="Y840" t="s">
        <v>2356</v>
      </c>
    </row>
    <row r="841" spans="25:25" x14ac:dyDescent="0.25">
      <c r="Y841" t="s">
        <v>3381</v>
      </c>
    </row>
    <row r="842" spans="25:25" x14ac:dyDescent="0.25">
      <c r="Y842" t="s">
        <v>2873</v>
      </c>
    </row>
    <row r="843" spans="25:25" x14ac:dyDescent="0.25">
      <c r="Y843" t="s">
        <v>3057</v>
      </c>
    </row>
    <row r="844" spans="25:25" x14ac:dyDescent="0.25">
      <c r="Y844" t="s">
        <v>3040</v>
      </c>
    </row>
    <row r="845" spans="25:25" x14ac:dyDescent="0.25">
      <c r="Y845" t="s">
        <v>2767</v>
      </c>
    </row>
    <row r="846" spans="25:25" x14ac:dyDescent="0.25">
      <c r="Y846" t="s">
        <v>1613</v>
      </c>
    </row>
    <row r="847" spans="25:25" x14ac:dyDescent="0.25">
      <c r="Y847" t="s">
        <v>1098</v>
      </c>
    </row>
    <row r="848" spans="25:25" x14ac:dyDescent="0.25">
      <c r="Y848" t="s">
        <v>708</v>
      </c>
    </row>
    <row r="849" spans="25:25" x14ac:dyDescent="0.25">
      <c r="Y849" t="s">
        <v>2977</v>
      </c>
    </row>
    <row r="850" spans="25:25" x14ac:dyDescent="0.25">
      <c r="Y850" t="s">
        <v>1085</v>
      </c>
    </row>
    <row r="851" spans="25:25" x14ac:dyDescent="0.25">
      <c r="Y851" t="s">
        <v>2359</v>
      </c>
    </row>
    <row r="852" spans="25:25" x14ac:dyDescent="0.25">
      <c r="Y852" t="s">
        <v>2089</v>
      </c>
    </row>
    <row r="853" spans="25:25" x14ac:dyDescent="0.25">
      <c r="Y853" t="s">
        <v>2782</v>
      </c>
    </row>
    <row r="854" spans="25:25" x14ac:dyDescent="0.25">
      <c r="Y854" t="s">
        <v>2690</v>
      </c>
    </row>
    <row r="855" spans="25:25" x14ac:dyDescent="0.25">
      <c r="Y855" t="s">
        <v>1328</v>
      </c>
    </row>
    <row r="856" spans="25:25" x14ac:dyDescent="0.25">
      <c r="Y856" t="s">
        <v>2609</v>
      </c>
    </row>
    <row r="857" spans="25:25" x14ac:dyDescent="0.25">
      <c r="Y857" t="s">
        <v>2499</v>
      </c>
    </row>
    <row r="858" spans="25:25" x14ac:dyDescent="0.25">
      <c r="Y858" t="s">
        <v>3225</v>
      </c>
    </row>
    <row r="859" spans="25:25" x14ac:dyDescent="0.25">
      <c r="Y859" t="s">
        <v>2590</v>
      </c>
    </row>
    <row r="860" spans="25:25" x14ac:dyDescent="0.25">
      <c r="Y860" t="s">
        <v>3290</v>
      </c>
    </row>
    <row r="861" spans="25:25" x14ac:dyDescent="0.25">
      <c r="Y861" t="s">
        <v>1749</v>
      </c>
    </row>
    <row r="862" spans="25:25" x14ac:dyDescent="0.25">
      <c r="Y862" t="s">
        <v>2769</v>
      </c>
    </row>
    <row r="863" spans="25:25" x14ac:dyDescent="0.25">
      <c r="Y863" t="s">
        <v>2432</v>
      </c>
    </row>
    <row r="864" spans="25:25" x14ac:dyDescent="0.25">
      <c r="Y864" t="s">
        <v>851</v>
      </c>
    </row>
    <row r="865" spans="25:25" x14ac:dyDescent="0.25">
      <c r="Y865" t="s">
        <v>3429</v>
      </c>
    </row>
    <row r="866" spans="25:25" x14ac:dyDescent="0.25">
      <c r="Y866" t="s">
        <v>1555</v>
      </c>
    </row>
    <row r="867" spans="25:25" x14ac:dyDescent="0.25">
      <c r="Y867" t="s">
        <v>2502</v>
      </c>
    </row>
    <row r="868" spans="25:25" x14ac:dyDescent="0.25">
      <c r="Y868" t="s">
        <v>1742</v>
      </c>
    </row>
    <row r="869" spans="25:25" x14ac:dyDescent="0.25">
      <c r="Y869" t="s">
        <v>3491</v>
      </c>
    </row>
    <row r="870" spans="25:25" x14ac:dyDescent="0.25">
      <c r="Y870" t="s">
        <v>2154</v>
      </c>
    </row>
    <row r="871" spans="25:25" x14ac:dyDescent="0.25">
      <c r="Y871" t="s">
        <v>2832</v>
      </c>
    </row>
    <row r="872" spans="25:25" x14ac:dyDescent="0.25">
      <c r="Y872" t="s">
        <v>2577</v>
      </c>
    </row>
    <row r="873" spans="25:25" x14ac:dyDescent="0.25">
      <c r="Y873" t="s">
        <v>781</v>
      </c>
    </row>
    <row r="874" spans="25:25" x14ac:dyDescent="0.25">
      <c r="Y874" t="s">
        <v>3291</v>
      </c>
    </row>
    <row r="875" spans="25:25" x14ac:dyDescent="0.25">
      <c r="Y875" t="s">
        <v>1430</v>
      </c>
    </row>
    <row r="876" spans="25:25" x14ac:dyDescent="0.25">
      <c r="Y876" t="s">
        <v>2539</v>
      </c>
    </row>
    <row r="877" spans="25:25" x14ac:dyDescent="0.25">
      <c r="Y877" t="s">
        <v>1682</v>
      </c>
    </row>
    <row r="878" spans="25:25" x14ac:dyDescent="0.25">
      <c r="Y878" t="s">
        <v>1945</v>
      </c>
    </row>
    <row r="879" spans="25:25" x14ac:dyDescent="0.25">
      <c r="Y879" t="s">
        <v>823</v>
      </c>
    </row>
    <row r="880" spans="25:25" x14ac:dyDescent="0.25">
      <c r="Y880" t="s">
        <v>1293</v>
      </c>
    </row>
    <row r="881" spans="25:25" x14ac:dyDescent="0.25">
      <c r="Y881" t="s">
        <v>2519</v>
      </c>
    </row>
    <row r="882" spans="25:25" x14ac:dyDescent="0.25">
      <c r="Y882" t="s">
        <v>2051</v>
      </c>
    </row>
    <row r="883" spans="25:25" x14ac:dyDescent="0.25">
      <c r="Y883" t="s">
        <v>3446</v>
      </c>
    </row>
    <row r="884" spans="25:25" x14ac:dyDescent="0.25">
      <c r="Y884" t="s">
        <v>3386</v>
      </c>
    </row>
    <row r="885" spans="25:25" x14ac:dyDescent="0.25">
      <c r="Y885" t="s">
        <v>1267</v>
      </c>
    </row>
    <row r="886" spans="25:25" x14ac:dyDescent="0.25">
      <c r="Y886" t="s">
        <v>1526</v>
      </c>
    </row>
    <row r="887" spans="25:25" x14ac:dyDescent="0.25">
      <c r="Y887" t="s">
        <v>799</v>
      </c>
    </row>
    <row r="888" spans="25:25" x14ac:dyDescent="0.25">
      <c r="Y888" t="s">
        <v>2745</v>
      </c>
    </row>
    <row r="889" spans="25:25" x14ac:dyDescent="0.25">
      <c r="Y889" t="s">
        <v>1961</v>
      </c>
    </row>
    <row r="890" spans="25:25" x14ac:dyDescent="0.25">
      <c r="Y890" t="s">
        <v>2894</v>
      </c>
    </row>
    <row r="891" spans="25:25" x14ac:dyDescent="0.25">
      <c r="Y891" t="s">
        <v>812</v>
      </c>
    </row>
    <row r="892" spans="25:25" x14ac:dyDescent="0.25">
      <c r="Y892" t="s">
        <v>2836</v>
      </c>
    </row>
    <row r="893" spans="25:25" x14ac:dyDescent="0.25">
      <c r="Y893" t="s">
        <v>3377</v>
      </c>
    </row>
    <row r="894" spans="25:25" x14ac:dyDescent="0.25">
      <c r="Y894" t="s">
        <v>2005</v>
      </c>
    </row>
    <row r="895" spans="25:25" x14ac:dyDescent="0.25">
      <c r="Y895" t="s">
        <v>2550</v>
      </c>
    </row>
    <row r="896" spans="25:25" x14ac:dyDescent="0.25">
      <c r="Y896" t="s">
        <v>1964</v>
      </c>
    </row>
    <row r="897" spans="25:25" x14ac:dyDescent="0.25">
      <c r="Y897" t="s">
        <v>1189</v>
      </c>
    </row>
    <row r="898" spans="25:25" x14ac:dyDescent="0.25">
      <c r="Y898" t="s">
        <v>3369</v>
      </c>
    </row>
    <row r="899" spans="25:25" x14ac:dyDescent="0.25">
      <c r="Y899" t="s">
        <v>1556</v>
      </c>
    </row>
    <row r="900" spans="25:25" x14ac:dyDescent="0.25">
      <c r="Y900" t="s">
        <v>2323</v>
      </c>
    </row>
    <row r="901" spans="25:25" x14ac:dyDescent="0.25">
      <c r="Y901" t="s">
        <v>2185</v>
      </c>
    </row>
    <row r="902" spans="25:25" x14ac:dyDescent="0.25">
      <c r="Y902" t="s">
        <v>2149</v>
      </c>
    </row>
    <row r="903" spans="25:25" x14ac:dyDescent="0.25">
      <c r="Y903" t="s">
        <v>1573</v>
      </c>
    </row>
    <row r="904" spans="25:25" x14ac:dyDescent="0.25">
      <c r="Y904" t="s">
        <v>2304</v>
      </c>
    </row>
    <row r="905" spans="25:25" x14ac:dyDescent="0.25">
      <c r="Y905" t="s">
        <v>813</v>
      </c>
    </row>
    <row r="906" spans="25:25" x14ac:dyDescent="0.25">
      <c r="Y906" t="s">
        <v>1080</v>
      </c>
    </row>
    <row r="907" spans="25:25" x14ac:dyDescent="0.25">
      <c r="Y907" t="s">
        <v>2175</v>
      </c>
    </row>
    <row r="908" spans="25:25" x14ac:dyDescent="0.25">
      <c r="Y908" t="s">
        <v>2999</v>
      </c>
    </row>
    <row r="909" spans="25:25" x14ac:dyDescent="0.25">
      <c r="Y909" t="s">
        <v>767</v>
      </c>
    </row>
    <row r="910" spans="25:25" x14ac:dyDescent="0.25">
      <c r="Y910" t="s">
        <v>1419</v>
      </c>
    </row>
    <row r="911" spans="25:25" x14ac:dyDescent="0.25">
      <c r="Y911" t="s">
        <v>1210</v>
      </c>
    </row>
    <row r="912" spans="25:25" x14ac:dyDescent="0.25">
      <c r="Y912" t="s">
        <v>1503</v>
      </c>
    </row>
    <row r="913" spans="25:25" x14ac:dyDescent="0.25">
      <c r="Y913" t="s">
        <v>1418</v>
      </c>
    </row>
    <row r="914" spans="25:25" x14ac:dyDescent="0.25">
      <c r="Y914" t="s">
        <v>2866</v>
      </c>
    </row>
    <row r="915" spans="25:25" x14ac:dyDescent="0.25">
      <c r="Y915" t="s">
        <v>1389</v>
      </c>
    </row>
    <row r="916" spans="25:25" x14ac:dyDescent="0.25">
      <c r="Y916" t="s">
        <v>3051</v>
      </c>
    </row>
    <row r="917" spans="25:25" x14ac:dyDescent="0.25">
      <c r="Y917" t="s">
        <v>859</v>
      </c>
    </row>
    <row r="918" spans="25:25" x14ac:dyDescent="0.25">
      <c r="Y918" t="s">
        <v>1974</v>
      </c>
    </row>
    <row r="919" spans="25:25" x14ac:dyDescent="0.25">
      <c r="Y919" t="s">
        <v>2789</v>
      </c>
    </row>
    <row r="920" spans="25:25" x14ac:dyDescent="0.25">
      <c r="Y920" t="s">
        <v>2901</v>
      </c>
    </row>
    <row r="921" spans="25:25" x14ac:dyDescent="0.25">
      <c r="Y921" t="s">
        <v>1030</v>
      </c>
    </row>
    <row r="922" spans="25:25" x14ac:dyDescent="0.25">
      <c r="Y922" t="s">
        <v>2275</v>
      </c>
    </row>
    <row r="923" spans="25:25" x14ac:dyDescent="0.25">
      <c r="Y923" t="s">
        <v>2749</v>
      </c>
    </row>
    <row r="924" spans="25:25" x14ac:dyDescent="0.25">
      <c r="Y924" t="s">
        <v>2538</v>
      </c>
    </row>
    <row r="925" spans="25:25" x14ac:dyDescent="0.25">
      <c r="Y925" t="s">
        <v>1589</v>
      </c>
    </row>
    <row r="926" spans="25:25" x14ac:dyDescent="0.25">
      <c r="Y926" t="s">
        <v>2354</v>
      </c>
    </row>
    <row r="927" spans="25:25" x14ac:dyDescent="0.25">
      <c r="Y927" t="s">
        <v>2477</v>
      </c>
    </row>
    <row r="928" spans="25:25" x14ac:dyDescent="0.25">
      <c r="Y928" t="s">
        <v>961</v>
      </c>
    </row>
    <row r="929" spans="25:25" x14ac:dyDescent="0.25">
      <c r="Y929" t="s">
        <v>910</v>
      </c>
    </row>
    <row r="930" spans="25:25" x14ac:dyDescent="0.25">
      <c r="Y930" t="s">
        <v>2137</v>
      </c>
    </row>
    <row r="931" spans="25:25" x14ac:dyDescent="0.25">
      <c r="Y931" t="s">
        <v>1166</v>
      </c>
    </row>
    <row r="932" spans="25:25" x14ac:dyDescent="0.25">
      <c r="Y932" t="s">
        <v>1667</v>
      </c>
    </row>
    <row r="933" spans="25:25" x14ac:dyDescent="0.25">
      <c r="Y933" t="s">
        <v>855</v>
      </c>
    </row>
    <row r="934" spans="25:25" x14ac:dyDescent="0.25">
      <c r="Y934" t="s">
        <v>1475</v>
      </c>
    </row>
    <row r="935" spans="25:25" x14ac:dyDescent="0.25">
      <c r="Y935" t="s">
        <v>2707</v>
      </c>
    </row>
    <row r="936" spans="25:25" x14ac:dyDescent="0.25">
      <c r="Y936" t="s">
        <v>1987</v>
      </c>
    </row>
    <row r="937" spans="25:25" x14ac:dyDescent="0.25">
      <c r="Y937" t="s">
        <v>881</v>
      </c>
    </row>
    <row r="938" spans="25:25" x14ac:dyDescent="0.25">
      <c r="Y938" t="s">
        <v>2917</v>
      </c>
    </row>
    <row r="939" spans="25:25" x14ac:dyDescent="0.25">
      <c r="Y939" t="s">
        <v>3328</v>
      </c>
    </row>
    <row r="940" spans="25:25" x14ac:dyDescent="0.25">
      <c r="Y940" t="s">
        <v>3048</v>
      </c>
    </row>
    <row r="941" spans="25:25" x14ac:dyDescent="0.25">
      <c r="Y941" t="s">
        <v>2585</v>
      </c>
    </row>
    <row r="942" spans="25:25" x14ac:dyDescent="0.25">
      <c r="Y942" t="s">
        <v>804</v>
      </c>
    </row>
    <row r="943" spans="25:25" x14ac:dyDescent="0.25">
      <c r="Y943" t="s">
        <v>1808</v>
      </c>
    </row>
    <row r="944" spans="25:25" x14ac:dyDescent="0.25">
      <c r="Y944" t="s">
        <v>2685</v>
      </c>
    </row>
    <row r="945" spans="25:25" x14ac:dyDescent="0.25">
      <c r="Y945" t="s">
        <v>3015</v>
      </c>
    </row>
    <row r="946" spans="25:25" x14ac:dyDescent="0.25">
      <c r="Y946" t="s">
        <v>3062</v>
      </c>
    </row>
    <row r="947" spans="25:25" x14ac:dyDescent="0.25">
      <c r="Y947" t="s">
        <v>2996</v>
      </c>
    </row>
    <row r="948" spans="25:25" x14ac:dyDescent="0.25">
      <c r="Y948" t="s">
        <v>2848</v>
      </c>
    </row>
    <row r="949" spans="25:25" x14ac:dyDescent="0.25">
      <c r="Y949" t="s">
        <v>3275</v>
      </c>
    </row>
    <row r="950" spans="25:25" x14ac:dyDescent="0.25">
      <c r="Y950" t="s">
        <v>3086</v>
      </c>
    </row>
    <row r="951" spans="25:25" x14ac:dyDescent="0.25">
      <c r="Y951" t="s">
        <v>1076</v>
      </c>
    </row>
    <row r="952" spans="25:25" x14ac:dyDescent="0.25">
      <c r="Y952" t="s">
        <v>788</v>
      </c>
    </row>
    <row r="953" spans="25:25" x14ac:dyDescent="0.25">
      <c r="Y953" t="s">
        <v>1143</v>
      </c>
    </row>
    <row r="954" spans="25:25" x14ac:dyDescent="0.25">
      <c r="Y954" t="s">
        <v>2364</v>
      </c>
    </row>
    <row r="955" spans="25:25" x14ac:dyDescent="0.25">
      <c r="Y955" t="s">
        <v>2610</v>
      </c>
    </row>
    <row r="956" spans="25:25" x14ac:dyDescent="0.25">
      <c r="Y956" t="s">
        <v>3304</v>
      </c>
    </row>
    <row r="957" spans="25:25" x14ac:dyDescent="0.25">
      <c r="Y957" t="s">
        <v>1199</v>
      </c>
    </row>
    <row r="958" spans="25:25" x14ac:dyDescent="0.25">
      <c r="Y958" t="s">
        <v>3192</v>
      </c>
    </row>
    <row r="959" spans="25:25" x14ac:dyDescent="0.25">
      <c r="Y959" t="s">
        <v>1649</v>
      </c>
    </row>
    <row r="960" spans="25:25" x14ac:dyDescent="0.25">
      <c r="Y960" t="s">
        <v>1918</v>
      </c>
    </row>
    <row r="961" spans="25:25" x14ac:dyDescent="0.25">
      <c r="Y961" t="s">
        <v>3025</v>
      </c>
    </row>
    <row r="962" spans="25:25" x14ac:dyDescent="0.25">
      <c r="Y962" t="s">
        <v>1837</v>
      </c>
    </row>
    <row r="963" spans="25:25" x14ac:dyDescent="0.25">
      <c r="Y963" t="s">
        <v>2213</v>
      </c>
    </row>
    <row r="964" spans="25:25" x14ac:dyDescent="0.25">
      <c r="Y964" t="s">
        <v>2542</v>
      </c>
    </row>
    <row r="965" spans="25:25" x14ac:dyDescent="0.25">
      <c r="Y965" t="s">
        <v>1624</v>
      </c>
    </row>
    <row r="966" spans="25:25" x14ac:dyDescent="0.25">
      <c r="Y966" t="s">
        <v>1889</v>
      </c>
    </row>
    <row r="967" spans="25:25" x14ac:dyDescent="0.25">
      <c r="Y967" t="s">
        <v>1478</v>
      </c>
    </row>
    <row r="968" spans="25:25" x14ac:dyDescent="0.25">
      <c r="Y968" t="s">
        <v>2708</v>
      </c>
    </row>
    <row r="969" spans="25:25" x14ac:dyDescent="0.25">
      <c r="Y969" t="s">
        <v>752</v>
      </c>
    </row>
    <row r="970" spans="25:25" x14ac:dyDescent="0.25">
      <c r="Y970" t="s">
        <v>2041</v>
      </c>
    </row>
    <row r="971" spans="25:25" x14ac:dyDescent="0.25">
      <c r="Y971" t="s">
        <v>2178</v>
      </c>
    </row>
    <row r="972" spans="25:25" x14ac:dyDescent="0.25">
      <c r="Y972" t="s">
        <v>2806</v>
      </c>
    </row>
    <row r="973" spans="25:25" x14ac:dyDescent="0.25">
      <c r="Y973" t="s">
        <v>3431</v>
      </c>
    </row>
    <row r="974" spans="25:25" x14ac:dyDescent="0.25">
      <c r="Y974" t="s">
        <v>2002</v>
      </c>
    </row>
    <row r="975" spans="25:25" x14ac:dyDescent="0.25">
      <c r="Y975" t="s">
        <v>1031</v>
      </c>
    </row>
    <row r="976" spans="25:25" x14ac:dyDescent="0.25">
      <c r="Y976" t="s">
        <v>2658</v>
      </c>
    </row>
    <row r="977" spans="25:25" x14ac:dyDescent="0.25">
      <c r="Y977" t="s">
        <v>1253</v>
      </c>
    </row>
    <row r="978" spans="25:25" x14ac:dyDescent="0.25">
      <c r="Y978" t="s">
        <v>2935</v>
      </c>
    </row>
    <row r="979" spans="25:25" x14ac:dyDescent="0.25">
      <c r="Y979" t="s">
        <v>2298</v>
      </c>
    </row>
    <row r="980" spans="25:25" x14ac:dyDescent="0.25">
      <c r="Y980" t="s">
        <v>694</v>
      </c>
    </row>
    <row r="981" spans="25:25" x14ac:dyDescent="0.25">
      <c r="Y981" t="s">
        <v>1362</v>
      </c>
    </row>
    <row r="982" spans="25:25" x14ac:dyDescent="0.25">
      <c r="Y982" t="s">
        <v>3329</v>
      </c>
    </row>
    <row r="983" spans="25:25" x14ac:dyDescent="0.25">
      <c r="Y983" t="s">
        <v>1633</v>
      </c>
    </row>
    <row r="984" spans="25:25" x14ac:dyDescent="0.25">
      <c r="Y984" t="s">
        <v>2740</v>
      </c>
    </row>
    <row r="985" spans="25:25" x14ac:dyDescent="0.25">
      <c r="Y985" t="s">
        <v>2779</v>
      </c>
    </row>
    <row r="986" spans="25:25" x14ac:dyDescent="0.25">
      <c r="Y986" t="s">
        <v>924</v>
      </c>
    </row>
    <row r="987" spans="25:25" x14ac:dyDescent="0.25">
      <c r="Y987" t="s">
        <v>2632</v>
      </c>
    </row>
    <row r="988" spans="25:25" x14ac:dyDescent="0.25">
      <c r="Y988" t="s">
        <v>2650</v>
      </c>
    </row>
    <row r="989" spans="25:25" x14ac:dyDescent="0.25">
      <c r="Y989" t="s">
        <v>3383</v>
      </c>
    </row>
    <row r="990" spans="25:25" x14ac:dyDescent="0.25">
      <c r="Y990" t="s">
        <v>919</v>
      </c>
    </row>
    <row r="991" spans="25:25" x14ac:dyDescent="0.25">
      <c r="Y991" t="s">
        <v>2085</v>
      </c>
    </row>
    <row r="992" spans="25:25" x14ac:dyDescent="0.25">
      <c r="Y992" t="s">
        <v>2660</v>
      </c>
    </row>
    <row r="993" spans="25:25" x14ac:dyDescent="0.25">
      <c r="Y993" t="s">
        <v>2895</v>
      </c>
    </row>
    <row r="994" spans="25:25" x14ac:dyDescent="0.25">
      <c r="Y994" t="s">
        <v>1614</v>
      </c>
    </row>
    <row r="995" spans="25:25" x14ac:dyDescent="0.25">
      <c r="Y995" t="s">
        <v>2067</v>
      </c>
    </row>
    <row r="996" spans="25:25" x14ac:dyDescent="0.25">
      <c r="Y996" t="s">
        <v>2216</v>
      </c>
    </row>
    <row r="997" spans="25:25" x14ac:dyDescent="0.25">
      <c r="Y997" t="s">
        <v>2525</v>
      </c>
    </row>
    <row r="998" spans="25:25" x14ac:dyDescent="0.25">
      <c r="Y998" t="s">
        <v>726</v>
      </c>
    </row>
    <row r="999" spans="25:25" x14ac:dyDescent="0.25">
      <c r="Y999" t="s">
        <v>2871</v>
      </c>
    </row>
    <row r="1000" spans="25:25" x14ac:dyDescent="0.25">
      <c r="Y1000" t="s">
        <v>2983</v>
      </c>
    </row>
    <row r="1001" spans="25:25" x14ac:dyDescent="0.25">
      <c r="Y1001" t="s">
        <v>2219</v>
      </c>
    </row>
    <row r="1002" spans="25:25" x14ac:dyDescent="0.25">
      <c r="Y1002" t="s">
        <v>1619</v>
      </c>
    </row>
    <row r="1003" spans="25:25" x14ac:dyDescent="0.25">
      <c r="Y1003" t="s">
        <v>1663</v>
      </c>
    </row>
    <row r="1004" spans="25:25" x14ac:dyDescent="0.25">
      <c r="Y1004" t="s">
        <v>2417</v>
      </c>
    </row>
    <row r="1005" spans="25:25" x14ac:dyDescent="0.25">
      <c r="Y1005" t="s">
        <v>1957</v>
      </c>
    </row>
    <row r="1006" spans="25:25" x14ac:dyDescent="0.25">
      <c r="Y1006" t="s">
        <v>2810</v>
      </c>
    </row>
    <row r="1007" spans="25:25" x14ac:dyDescent="0.25">
      <c r="Y1007" t="s">
        <v>1756</v>
      </c>
    </row>
    <row r="1008" spans="25:25" x14ac:dyDescent="0.25">
      <c r="Y1008" t="s">
        <v>2473</v>
      </c>
    </row>
    <row r="1009" spans="25:25" x14ac:dyDescent="0.25">
      <c r="Y1009" t="s">
        <v>3152</v>
      </c>
    </row>
    <row r="1010" spans="25:25" x14ac:dyDescent="0.25">
      <c r="Y1010" t="s">
        <v>1095</v>
      </c>
    </row>
    <row r="1011" spans="25:25" x14ac:dyDescent="0.25">
      <c r="Y1011" t="s">
        <v>2780</v>
      </c>
    </row>
    <row r="1012" spans="25:25" x14ac:dyDescent="0.25">
      <c r="Y1012" t="s">
        <v>1436</v>
      </c>
    </row>
    <row r="1013" spans="25:25" x14ac:dyDescent="0.25">
      <c r="Y1013" t="s">
        <v>2941</v>
      </c>
    </row>
    <row r="1014" spans="25:25" x14ac:dyDescent="0.25">
      <c r="Y1014" t="s">
        <v>2635</v>
      </c>
    </row>
    <row r="1015" spans="25:25" x14ac:dyDescent="0.25">
      <c r="Y1015" t="s">
        <v>1654</v>
      </c>
    </row>
    <row r="1016" spans="25:25" x14ac:dyDescent="0.25">
      <c r="Y1016" t="s">
        <v>889</v>
      </c>
    </row>
    <row r="1017" spans="25:25" x14ac:dyDescent="0.25">
      <c r="Y1017" t="s">
        <v>2524</v>
      </c>
    </row>
    <row r="1018" spans="25:25" x14ac:dyDescent="0.25">
      <c r="Y1018" t="s">
        <v>1271</v>
      </c>
    </row>
    <row r="1019" spans="25:25" x14ac:dyDescent="0.25">
      <c r="Y1019" t="s">
        <v>1365</v>
      </c>
    </row>
    <row r="1020" spans="25:25" x14ac:dyDescent="0.25">
      <c r="Y1020" t="s">
        <v>2947</v>
      </c>
    </row>
    <row r="1021" spans="25:25" x14ac:dyDescent="0.25">
      <c r="Y1021" t="s">
        <v>1665</v>
      </c>
    </row>
    <row r="1022" spans="25:25" x14ac:dyDescent="0.25">
      <c r="Y1022" t="s">
        <v>2034</v>
      </c>
    </row>
    <row r="1023" spans="25:25" x14ac:dyDescent="0.25">
      <c r="Y1023" t="s">
        <v>3441</v>
      </c>
    </row>
    <row r="1024" spans="25:25" x14ac:dyDescent="0.25">
      <c r="Y1024" t="s">
        <v>1377</v>
      </c>
    </row>
    <row r="1025" spans="25:25" x14ac:dyDescent="0.25">
      <c r="Y1025" t="s">
        <v>3058</v>
      </c>
    </row>
    <row r="1026" spans="25:25" x14ac:dyDescent="0.25">
      <c r="Y1026" t="s">
        <v>3339</v>
      </c>
    </row>
    <row r="1027" spans="25:25" x14ac:dyDescent="0.25">
      <c r="Y1027" t="s">
        <v>994</v>
      </c>
    </row>
    <row r="1028" spans="25:25" x14ac:dyDescent="0.25">
      <c r="Y1028" t="s">
        <v>1376</v>
      </c>
    </row>
    <row r="1029" spans="25:25" x14ac:dyDescent="0.25">
      <c r="Y1029" t="s">
        <v>2877</v>
      </c>
    </row>
    <row r="1030" spans="25:25" x14ac:dyDescent="0.25">
      <c r="Y1030" t="s">
        <v>1717</v>
      </c>
    </row>
    <row r="1031" spans="25:25" x14ac:dyDescent="0.25">
      <c r="Y1031" t="s">
        <v>1931</v>
      </c>
    </row>
    <row r="1032" spans="25:25" x14ac:dyDescent="0.25">
      <c r="Y1032" t="s">
        <v>979</v>
      </c>
    </row>
    <row r="1033" spans="25:25" x14ac:dyDescent="0.25">
      <c r="Y1033" t="s">
        <v>1320</v>
      </c>
    </row>
    <row r="1034" spans="25:25" x14ac:dyDescent="0.25">
      <c r="Y1034" t="s">
        <v>3414</v>
      </c>
    </row>
    <row r="1035" spans="25:25" x14ac:dyDescent="0.25">
      <c r="Y1035" t="s">
        <v>1172</v>
      </c>
    </row>
    <row r="1036" spans="25:25" x14ac:dyDescent="0.25">
      <c r="Y1036" t="s">
        <v>3079</v>
      </c>
    </row>
    <row r="1037" spans="25:25" x14ac:dyDescent="0.25">
      <c r="Y1037" t="s">
        <v>1702</v>
      </c>
    </row>
    <row r="1038" spans="25:25" x14ac:dyDescent="0.25">
      <c r="Y1038" t="s">
        <v>1719</v>
      </c>
    </row>
    <row r="1039" spans="25:25" x14ac:dyDescent="0.25">
      <c r="Y1039" t="s">
        <v>3071</v>
      </c>
    </row>
    <row r="1040" spans="25:25" x14ac:dyDescent="0.25">
      <c r="Y1040" t="s">
        <v>3136</v>
      </c>
    </row>
    <row r="1041" spans="25:25" x14ac:dyDescent="0.25">
      <c r="Y1041" t="s">
        <v>2126</v>
      </c>
    </row>
    <row r="1042" spans="25:25" x14ac:dyDescent="0.25">
      <c r="Y1042" t="s">
        <v>2626</v>
      </c>
    </row>
    <row r="1043" spans="25:25" x14ac:dyDescent="0.25">
      <c r="Y1043" t="s">
        <v>2675</v>
      </c>
    </row>
    <row r="1044" spans="25:25" x14ac:dyDescent="0.25">
      <c r="Y1044" t="s">
        <v>3006</v>
      </c>
    </row>
    <row r="1045" spans="25:25" x14ac:dyDescent="0.25">
      <c r="Y1045" t="s">
        <v>2982</v>
      </c>
    </row>
    <row r="1046" spans="25:25" x14ac:dyDescent="0.25">
      <c r="Y1046" t="s">
        <v>880</v>
      </c>
    </row>
    <row r="1047" spans="25:25" x14ac:dyDescent="0.25">
      <c r="Y1047" t="s">
        <v>3104</v>
      </c>
    </row>
    <row r="1048" spans="25:25" x14ac:dyDescent="0.25">
      <c r="Y1048" t="s">
        <v>1164</v>
      </c>
    </row>
    <row r="1049" spans="25:25" x14ac:dyDescent="0.25">
      <c r="Y1049" t="s">
        <v>1981</v>
      </c>
    </row>
    <row r="1050" spans="25:25" x14ac:dyDescent="0.25">
      <c r="Y1050" t="s">
        <v>3054</v>
      </c>
    </row>
    <row r="1051" spans="25:25" x14ac:dyDescent="0.25">
      <c r="Y1051" t="s">
        <v>3031</v>
      </c>
    </row>
    <row r="1052" spans="25:25" x14ac:dyDescent="0.25">
      <c r="Y1052" t="s">
        <v>3026</v>
      </c>
    </row>
    <row r="1053" spans="25:25" x14ac:dyDescent="0.25">
      <c r="Y1053" t="s">
        <v>2556</v>
      </c>
    </row>
    <row r="1054" spans="25:25" x14ac:dyDescent="0.25">
      <c r="Y1054" t="s">
        <v>1247</v>
      </c>
    </row>
    <row r="1055" spans="25:25" x14ac:dyDescent="0.25">
      <c r="Y1055" t="s">
        <v>2139</v>
      </c>
    </row>
    <row r="1056" spans="25:25" x14ac:dyDescent="0.25">
      <c r="Y1056" t="s">
        <v>2998</v>
      </c>
    </row>
    <row r="1057" spans="25:25" x14ac:dyDescent="0.25">
      <c r="Y1057" t="s">
        <v>3459</v>
      </c>
    </row>
    <row r="1058" spans="25:25" x14ac:dyDescent="0.25">
      <c r="Y1058" t="s">
        <v>2937</v>
      </c>
    </row>
    <row r="1059" spans="25:25" x14ac:dyDescent="0.25">
      <c r="Y1059" t="s">
        <v>3061</v>
      </c>
    </row>
    <row r="1060" spans="25:25" x14ac:dyDescent="0.25">
      <c r="Y1060" t="s">
        <v>1788</v>
      </c>
    </row>
    <row r="1061" spans="25:25" x14ac:dyDescent="0.25">
      <c r="Y1061" t="s">
        <v>3018</v>
      </c>
    </row>
    <row r="1062" spans="25:25" x14ac:dyDescent="0.25">
      <c r="Y1062" t="s">
        <v>3338</v>
      </c>
    </row>
    <row r="1063" spans="25:25" x14ac:dyDescent="0.25">
      <c r="Y1063" t="s">
        <v>1286</v>
      </c>
    </row>
    <row r="1064" spans="25:25" x14ac:dyDescent="0.25">
      <c r="Y1064" t="s">
        <v>1952</v>
      </c>
    </row>
    <row r="1065" spans="25:25" x14ac:dyDescent="0.25">
      <c r="Y1065" t="s">
        <v>3449</v>
      </c>
    </row>
    <row r="1066" spans="25:25" x14ac:dyDescent="0.25">
      <c r="Y1066" t="s">
        <v>1854</v>
      </c>
    </row>
    <row r="1067" spans="25:25" x14ac:dyDescent="0.25">
      <c r="Y1067" t="s">
        <v>1222</v>
      </c>
    </row>
    <row r="1068" spans="25:25" x14ac:dyDescent="0.25">
      <c r="Y1068" t="s">
        <v>2436</v>
      </c>
    </row>
    <row r="1069" spans="25:25" x14ac:dyDescent="0.25">
      <c r="Y1069" t="s">
        <v>2274</v>
      </c>
    </row>
    <row r="1070" spans="25:25" x14ac:dyDescent="0.25">
      <c r="Y1070" t="s">
        <v>2835</v>
      </c>
    </row>
    <row r="1071" spans="25:25" x14ac:dyDescent="0.25">
      <c r="Y1071" t="s">
        <v>2392</v>
      </c>
    </row>
    <row r="1072" spans="25:25" x14ac:dyDescent="0.25">
      <c r="Y1072" t="s">
        <v>2205</v>
      </c>
    </row>
    <row r="1073" spans="25:25" x14ac:dyDescent="0.25">
      <c r="Y1073" t="s">
        <v>1232</v>
      </c>
    </row>
    <row r="1074" spans="25:25" x14ac:dyDescent="0.25">
      <c r="Y1074" t="s">
        <v>2000</v>
      </c>
    </row>
    <row r="1075" spans="25:25" x14ac:dyDescent="0.25">
      <c r="Y1075" t="s">
        <v>1932</v>
      </c>
    </row>
    <row r="1076" spans="25:25" x14ac:dyDescent="0.25">
      <c r="Y1076" t="s">
        <v>2633</v>
      </c>
    </row>
    <row r="1077" spans="25:25" x14ac:dyDescent="0.25">
      <c r="Y1077" t="s">
        <v>2709</v>
      </c>
    </row>
    <row r="1078" spans="25:25" x14ac:dyDescent="0.25">
      <c r="Y1078" t="s">
        <v>1299</v>
      </c>
    </row>
    <row r="1079" spans="25:25" x14ac:dyDescent="0.25">
      <c r="Y1079" t="s">
        <v>3498</v>
      </c>
    </row>
    <row r="1080" spans="25:25" x14ac:dyDescent="0.25">
      <c r="Y1080" t="s">
        <v>2326</v>
      </c>
    </row>
    <row r="1081" spans="25:25" x14ac:dyDescent="0.25">
      <c r="Y1081" t="s">
        <v>2187</v>
      </c>
    </row>
    <row r="1082" spans="25:25" x14ac:dyDescent="0.25">
      <c r="Y1082" t="s">
        <v>2880</v>
      </c>
    </row>
    <row r="1083" spans="25:25" x14ac:dyDescent="0.25">
      <c r="Y1083" t="s">
        <v>1767</v>
      </c>
    </row>
    <row r="1084" spans="25:25" x14ac:dyDescent="0.25">
      <c r="Y1084" t="s">
        <v>2962</v>
      </c>
    </row>
    <row r="1085" spans="25:25" x14ac:dyDescent="0.25">
      <c r="Y1085" t="s">
        <v>2127</v>
      </c>
    </row>
    <row r="1086" spans="25:25" x14ac:dyDescent="0.25">
      <c r="Y1086" t="s">
        <v>3470</v>
      </c>
    </row>
    <row r="1087" spans="25:25" x14ac:dyDescent="0.25">
      <c r="Y1087" t="s">
        <v>2345</v>
      </c>
    </row>
    <row r="1088" spans="25:25" x14ac:dyDescent="0.25">
      <c r="Y1088" t="s">
        <v>3282</v>
      </c>
    </row>
    <row r="1089" spans="25:25" x14ac:dyDescent="0.25">
      <c r="Y1089" t="s">
        <v>2688</v>
      </c>
    </row>
    <row r="1090" spans="25:25" x14ac:dyDescent="0.25">
      <c r="Y1090" t="s">
        <v>3359</v>
      </c>
    </row>
    <row r="1091" spans="25:25" x14ac:dyDescent="0.25">
      <c r="Y1091" t="s">
        <v>1791</v>
      </c>
    </row>
    <row r="1092" spans="25:25" x14ac:dyDescent="0.25">
      <c r="Y1092" t="s">
        <v>2593</v>
      </c>
    </row>
    <row r="1093" spans="25:25" x14ac:dyDescent="0.25">
      <c r="Y1093" t="s">
        <v>2572</v>
      </c>
    </row>
    <row r="1094" spans="25:25" x14ac:dyDescent="0.25">
      <c r="Y1094" t="s">
        <v>1881</v>
      </c>
    </row>
    <row r="1095" spans="25:25" x14ac:dyDescent="0.25">
      <c r="Y1095" t="s">
        <v>1938</v>
      </c>
    </row>
    <row r="1096" spans="25:25" x14ac:dyDescent="0.25">
      <c r="Y1096" t="s">
        <v>888</v>
      </c>
    </row>
    <row r="1097" spans="25:25" x14ac:dyDescent="0.25">
      <c r="Y1097" t="s">
        <v>2144</v>
      </c>
    </row>
    <row r="1098" spans="25:25" x14ac:dyDescent="0.25">
      <c r="Y1098" t="s">
        <v>3207</v>
      </c>
    </row>
    <row r="1099" spans="25:25" x14ac:dyDescent="0.25">
      <c r="Y1099" t="s">
        <v>1905</v>
      </c>
    </row>
    <row r="1100" spans="25:25" x14ac:dyDescent="0.25">
      <c r="Y1100" t="s">
        <v>1484</v>
      </c>
    </row>
    <row r="1101" spans="25:25" x14ac:dyDescent="0.25">
      <c r="Y1101" t="s">
        <v>3164</v>
      </c>
    </row>
    <row r="1102" spans="25:25" x14ac:dyDescent="0.25">
      <c r="Y1102" t="s">
        <v>1195</v>
      </c>
    </row>
    <row r="1103" spans="25:25" x14ac:dyDescent="0.25">
      <c r="Y1103" t="s">
        <v>3135</v>
      </c>
    </row>
    <row r="1104" spans="25:25" x14ac:dyDescent="0.25">
      <c r="Y1104" t="s">
        <v>1631</v>
      </c>
    </row>
    <row r="1105" spans="25:25" x14ac:dyDescent="0.25">
      <c r="Y1105" t="s">
        <v>2500</v>
      </c>
    </row>
    <row r="1106" spans="25:25" x14ac:dyDescent="0.25">
      <c r="Y1106" t="s">
        <v>2719</v>
      </c>
    </row>
    <row r="1107" spans="25:25" x14ac:dyDescent="0.25">
      <c r="Y1107" t="s">
        <v>2845</v>
      </c>
    </row>
    <row r="1108" spans="25:25" x14ac:dyDescent="0.25">
      <c r="Y1108" t="s">
        <v>2265</v>
      </c>
    </row>
    <row r="1109" spans="25:25" x14ac:dyDescent="0.25">
      <c r="Y1109" t="s">
        <v>882</v>
      </c>
    </row>
    <row r="1110" spans="25:25" x14ac:dyDescent="0.25">
      <c r="Y1110" t="s">
        <v>934</v>
      </c>
    </row>
    <row r="1111" spans="25:25" x14ac:dyDescent="0.25">
      <c r="Y1111" t="s">
        <v>820</v>
      </c>
    </row>
    <row r="1112" spans="25:25" x14ac:dyDescent="0.25">
      <c r="Y1112" t="s">
        <v>1628</v>
      </c>
    </row>
    <row r="1113" spans="25:25" x14ac:dyDescent="0.25">
      <c r="Y1113" t="s">
        <v>2328</v>
      </c>
    </row>
    <row r="1114" spans="25:25" x14ac:dyDescent="0.25">
      <c r="Y1114" t="s">
        <v>1729</v>
      </c>
    </row>
    <row r="1115" spans="25:25" x14ac:dyDescent="0.25">
      <c r="Y1115" t="s">
        <v>1907</v>
      </c>
    </row>
    <row r="1116" spans="25:25" x14ac:dyDescent="0.25">
      <c r="Y1116" t="s">
        <v>2545</v>
      </c>
    </row>
    <row r="1117" spans="25:25" x14ac:dyDescent="0.25">
      <c r="Y1117" t="s">
        <v>2215</v>
      </c>
    </row>
    <row r="1118" spans="25:25" x14ac:dyDescent="0.25">
      <c r="Y1118" t="s">
        <v>3111</v>
      </c>
    </row>
    <row r="1119" spans="25:25" x14ac:dyDescent="0.25">
      <c r="Y1119" t="s">
        <v>1514</v>
      </c>
    </row>
    <row r="1120" spans="25:25" x14ac:dyDescent="0.25">
      <c r="Y1120" t="s">
        <v>1735</v>
      </c>
    </row>
    <row r="1121" spans="25:25" x14ac:dyDescent="0.25">
      <c r="Y1121" t="s">
        <v>3174</v>
      </c>
    </row>
    <row r="1122" spans="25:25" x14ac:dyDescent="0.25">
      <c r="Y1122" t="s">
        <v>3455</v>
      </c>
    </row>
    <row r="1123" spans="25:25" x14ac:dyDescent="0.25">
      <c r="Y1123" t="s">
        <v>2004</v>
      </c>
    </row>
    <row r="1124" spans="25:25" x14ac:dyDescent="0.25">
      <c r="Y1124" t="s">
        <v>736</v>
      </c>
    </row>
    <row r="1125" spans="25:25" x14ac:dyDescent="0.25">
      <c r="Y1125" t="s">
        <v>2591</v>
      </c>
    </row>
    <row r="1126" spans="25:25" x14ac:dyDescent="0.25">
      <c r="Y1126" t="s">
        <v>3305</v>
      </c>
    </row>
    <row r="1127" spans="25:25" x14ac:dyDescent="0.25">
      <c r="Y1127" t="s">
        <v>2048</v>
      </c>
    </row>
    <row r="1128" spans="25:25" x14ac:dyDescent="0.25">
      <c r="Y1128" t="s">
        <v>3474</v>
      </c>
    </row>
    <row r="1129" spans="25:25" x14ac:dyDescent="0.25">
      <c r="Y1129" t="s">
        <v>2135</v>
      </c>
    </row>
    <row r="1130" spans="25:25" x14ac:dyDescent="0.25">
      <c r="Y1130" t="s">
        <v>1699</v>
      </c>
    </row>
    <row r="1131" spans="25:25" x14ac:dyDescent="0.25">
      <c r="Y1131" t="s">
        <v>1045</v>
      </c>
    </row>
    <row r="1132" spans="25:25" x14ac:dyDescent="0.25">
      <c r="Y1132" t="s">
        <v>3105</v>
      </c>
    </row>
    <row r="1133" spans="25:25" x14ac:dyDescent="0.25">
      <c r="Y1133" t="s">
        <v>1894</v>
      </c>
    </row>
    <row r="1134" spans="25:25" x14ac:dyDescent="0.25">
      <c r="Y1134" t="s">
        <v>1068</v>
      </c>
    </row>
    <row r="1135" spans="25:25" x14ac:dyDescent="0.25">
      <c r="Y1135" t="s">
        <v>1117</v>
      </c>
    </row>
    <row r="1136" spans="25:25" x14ac:dyDescent="0.25">
      <c r="Y1136" t="s">
        <v>3083</v>
      </c>
    </row>
    <row r="1137" spans="25:25" x14ac:dyDescent="0.25">
      <c r="Y1137" t="s">
        <v>2250</v>
      </c>
    </row>
    <row r="1138" spans="25:25" x14ac:dyDescent="0.25">
      <c r="Y1138" t="s">
        <v>1008</v>
      </c>
    </row>
    <row r="1139" spans="25:25" x14ac:dyDescent="0.25">
      <c r="Y1139" t="s">
        <v>2857</v>
      </c>
    </row>
    <row r="1140" spans="25:25" x14ac:dyDescent="0.25">
      <c r="Y1140" t="s">
        <v>3197</v>
      </c>
    </row>
    <row r="1141" spans="25:25" x14ac:dyDescent="0.25">
      <c r="Y1141" t="s">
        <v>3055</v>
      </c>
    </row>
    <row r="1142" spans="25:25" x14ac:dyDescent="0.25">
      <c r="Y1142" t="s">
        <v>2618</v>
      </c>
    </row>
    <row r="1143" spans="25:25" x14ac:dyDescent="0.25">
      <c r="Y1143" t="s">
        <v>701</v>
      </c>
    </row>
    <row r="1144" spans="25:25" x14ac:dyDescent="0.25">
      <c r="Y1144" t="s">
        <v>2046</v>
      </c>
    </row>
    <row r="1145" spans="25:25" x14ac:dyDescent="0.25">
      <c r="Y1145" t="s">
        <v>1567</v>
      </c>
    </row>
    <row r="1146" spans="25:25" x14ac:dyDescent="0.25">
      <c r="Y1146" t="s">
        <v>1662</v>
      </c>
    </row>
    <row r="1147" spans="25:25" x14ac:dyDescent="0.25">
      <c r="Y1147" t="s">
        <v>1120</v>
      </c>
    </row>
    <row r="1148" spans="25:25" x14ac:dyDescent="0.25">
      <c r="Y1148" t="s">
        <v>2289</v>
      </c>
    </row>
    <row r="1149" spans="25:25" x14ac:dyDescent="0.25">
      <c r="Y1149" t="s">
        <v>3016</v>
      </c>
    </row>
    <row r="1150" spans="25:25" x14ac:dyDescent="0.25">
      <c r="Y1150" t="s">
        <v>2966</v>
      </c>
    </row>
    <row r="1151" spans="25:25" x14ac:dyDescent="0.25">
      <c r="Y1151" t="s">
        <v>3374</v>
      </c>
    </row>
    <row r="1152" spans="25:25" x14ac:dyDescent="0.25">
      <c r="Y1152" t="s">
        <v>1170</v>
      </c>
    </row>
    <row r="1153" spans="25:25" x14ac:dyDescent="0.25">
      <c r="Y1153" t="s">
        <v>1712</v>
      </c>
    </row>
    <row r="1154" spans="25:25" x14ac:dyDescent="0.25">
      <c r="Y1154" t="s">
        <v>2049</v>
      </c>
    </row>
    <row r="1155" spans="25:25" x14ac:dyDescent="0.25">
      <c r="Y1155" t="s">
        <v>1600</v>
      </c>
    </row>
    <row r="1156" spans="25:25" x14ac:dyDescent="0.25">
      <c r="Y1156" t="s">
        <v>1597</v>
      </c>
    </row>
    <row r="1157" spans="25:25" x14ac:dyDescent="0.25">
      <c r="Y1157" t="s">
        <v>2730</v>
      </c>
    </row>
    <row r="1158" spans="25:25" x14ac:dyDescent="0.25">
      <c r="Y1158" t="s">
        <v>3141</v>
      </c>
    </row>
    <row r="1159" spans="25:25" x14ac:dyDescent="0.25">
      <c r="Y1159" t="s">
        <v>2689</v>
      </c>
    </row>
    <row r="1160" spans="25:25" x14ac:dyDescent="0.25">
      <c r="Y1160" t="s">
        <v>1014</v>
      </c>
    </row>
    <row r="1161" spans="25:25" x14ac:dyDescent="0.25">
      <c r="Y1161" t="s">
        <v>2875</v>
      </c>
    </row>
    <row r="1162" spans="25:25" x14ac:dyDescent="0.25">
      <c r="Y1162" t="s">
        <v>2929</v>
      </c>
    </row>
    <row r="1163" spans="25:25" x14ac:dyDescent="0.25">
      <c r="Y1163" t="s">
        <v>999</v>
      </c>
    </row>
    <row r="1164" spans="25:25" x14ac:dyDescent="0.25">
      <c r="Y1164" t="s">
        <v>2097</v>
      </c>
    </row>
    <row r="1165" spans="25:25" x14ac:dyDescent="0.25">
      <c r="Y1165" t="s">
        <v>735</v>
      </c>
    </row>
    <row r="1166" spans="25:25" x14ac:dyDescent="0.25">
      <c r="Y1166" t="s">
        <v>2348</v>
      </c>
    </row>
    <row r="1167" spans="25:25" x14ac:dyDescent="0.25">
      <c r="Y1167" t="s">
        <v>1338</v>
      </c>
    </row>
    <row r="1168" spans="25:25" x14ac:dyDescent="0.25">
      <c r="Y1168" t="s">
        <v>3347</v>
      </c>
    </row>
    <row r="1169" spans="25:25" x14ac:dyDescent="0.25">
      <c r="Y1169" t="s">
        <v>3299</v>
      </c>
    </row>
    <row r="1170" spans="25:25" x14ac:dyDescent="0.25">
      <c r="Y1170" t="s">
        <v>1764</v>
      </c>
    </row>
    <row r="1171" spans="25:25" x14ac:dyDescent="0.25">
      <c r="Y1171" t="s">
        <v>3355</v>
      </c>
    </row>
    <row r="1172" spans="25:25" x14ac:dyDescent="0.25">
      <c r="Y1172" t="s">
        <v>1823</v>
      </c>
    </row>
    <row r="1173" spans="25:25" x14ac:dyDescent="0.25">
      <c r="Y1173" t="s">
        <v>1602</v>
      </c>
    </row>
    <row r="1174" spans="25:25" x14ac:dyDescent="0.25">
      <c r="Y1174" t="s">
        <v>764</v>
      </c>
    </row>
    <row r="1175" spans="25:25" x14ac:dyDescent="0.25">
      <c r="Y1175" t="s">
        <v>741</v>
      </c>
    </row>
    <row r="1176" spans="25:25" x14ac:dyDescent="0.25">
      <c r="Y1176" t="s">
        <v>1607</v>
      </c>
    </row>
    <row r="1177" spans="25:25" x14ac:dyDescent="0.25">
      <c r="Y1177" t="s">
        <v>1569</v>
      </c>
    </row>
    <row r="1178" spans="25:25" x14ac:dyDescent="0.25">
      <c r="Y1178" t="s">
        <v>1139</v>
      </c>
    </row>
    <row r="1179" spans="25:25" x14ac:dyDescent="0.25">
      <c r="Y1179" t="s">
        <v>793</v>
      </c>
    </row>
    <row r="1180" spans="25:25" x14ac:dyDescent="0.25">
      <c r="Y1180" t="s">
        <v>2975</v>
      </c>
    </row>
    <row r="1181" spans="25:25" x14ac:dyDescent="0.25">
      <c r="Y1181" t="s">
        <v>903</v>
      </c>
    </row>
    <row r="1182" spans="25:25" x14ac:dyDescent="0.25">
      <c r="Y1182" t="s">
        <v>868</v>
      </c>
    </row>
    <row r="1183" spans="25:25" x14ac:dyDescent="0.25">
      <c r="Y1183" t="s">
        <v>3154</v>
      </c>
    </row>
    <row r="1184" spans="25:25" x14ac:dyDescent="0.25">
      <c r="Y1184" t="s">
        <v>2652</v>
      </c>
    </row>
    <row r="1185" spans="25:25" x14ac:dyDescent="0.25">
      <c r="Y1185" t="s">
        <v>3201</v>
      </c>
    </row>
    <row r="1186" spans="25:25" x14ac:dyDescent="0.25">
      <c r="Y1186" t="s">
        <v>2750</v>
      </c>
    </row>
    <row r="1187" spans="25:25" x14ac:dyDescent="0.25">
      <c r="Y1187" t="s">
        <v>1445</v>
      </c>
    </row>
    <row r="1188" spans="25:25" x14ac:dyDescent="0.25">
      <c r="Y1188" t="s">
        <v>1608</v>
      </c>
    </row>
    <row r="1189" spans="25:25" x14ac:dyDescent="0.25">
      <c r="Y1189" t="s">
        <v>3003</v>
      </c>
    </row>
    <row r="1190" spans="25:25" x14ac:dyDescent="0.25">
      <c r="Y1190" t="s">
        <v>2386</v>
      </c>
    </row>
    <row r="1191" spans="25:25" x14ac:dyDescent="0.25">
      <c r="Y1191" t="s">
        <v>2196</v>
      </c>
    </row>
    <row r="1192" spans="25:25" x14ac:dyDescent="0.25">
      <c r="Y1192" t="s">
        <v>2110</v>
      </c>
    </row>
    <row r="1193" spans="25:25" x14ac:dyDescent="0.25">
      <c r="Y1193" t="s">
        <v>1256</v>
      </c>
    </row>
    <row r="1194" spans="25:25" x14ac:dyDescent="0.25">
      <c r="Y1194" t="s">
        <v>1575</v>
      </c>
    </row>
    <row r="1195" spans="25:25" x14ac:dyDescent="0.25">
      <c r="Y1195" t="s">
        <v>862</v>
      </c>
    </row>
    <row r="1196" spans="25:25" x14ac:dyDescent="0.25">
      <c r="Y1196" t="s">
        <v>2032</v>
      </c>
    </row>
    <row r="1197" spans="25:25" x14ac:dyDescent="0.25">
      <c r="Y1197" t="s">
        <v>3321</v>
      </c>
    </row>
    <row r="1198" spans="25:25" x14ac:dyDescent="0.25">
      <c r="Y1198" t="s">
        <v>2710</v>
      </c>
    </row>
    <row r="1199" spans="25:25" x14ac:dyDescent="0.25">
      <c r="Y1199" t="s">
        <v>2184</v>
      </c>
    </row>
    <row r="1200" spans="25:25" x14ac:dyDescent="0.25">
      <c r="Y1200" t="s">
        <v>1806</v>
      </c>
    </row>
    <row r="1201" spans="25:25" x14ac:dyDescent="0.25">
      <c r="Y1201" t="s">
        <v>1250</v>
      </c>
    </row>
    <row r="1202" spans="25:25" x14ac:dyDescent="0.25">
      <c r="Y1202" t="s">
        <v>3454</v>
      </c>
    </row>
    <row r="1203" spans="25:25" x14ac:dyDescent="0.25">
      <c r="Y1203" t="s">
        <v>1660</v>
      </c>
    </row>
    <row r="1204" spans="25:25" x14ac:dyDescent="0.25">
      <c r="Y1204" t="s">
        <v>2808</v>
      </c>
    </row>
    <row r="1205" spans="25:25" x14ac:dyDescent="0.25">
      <c r="Y1205" t="s">
        <v>1040</v>
      </c>
    </row>
    <row r="1206" spans="25:25" x14ac:dyDescent="0.25">
      <c r="Y1206" t="s">
        <v>2784</v>
      </c>
    </row>
    <row r="1207" spans="25:25" x14ac:dyDescent="0.25">
      <c r="Y1207" t="s">
        <v>2796</v>
      </c>
    </row>
    <row r="1208" spans="25:25" x14ac:dyDescent="0.25">
      <c r="Y1208" t="s">
        <v>3076</v>
      </c>
    </row>
    <row r="1209" spans="25:25" x14ac:dyDescent="0.25">
      <c r="Y1209" t="s">
        <v>2385</v>
      </c>
    </row>
    <row r="1210" spans="25:25" x14ac:dyDescent="0.25">
      <c r="Y1210" t="s">
        <v>2856</v>
      </c>
    </row>
    <row r="1211" spans="25:25" x14ac:dyDescent="0.25">
      <c r="Y1211" t="s">
        <v>2872</v>
      </c>
    </row>
    <row r="1212" spans="25:25" x14ac:dyDescent="0.25">
      <c r="Y1212" t="s">
        <v>2342</v>
      </c>
    </row>
    <row r="1213" spans="25:25" x14ac:dyDescent="0.25">
      <c r="Y1213" t="s">
        <v>1063</v>
      </c>
    </row>
    <row r="1214" spans="25:25" x14ac:dyDescent="0.25">
      <c r="Y1214" t="s">
        <v>2341</v>
      </c>
    </row>
    <row r="1215" spans="25:25" x14ac:dyDescent="0.25">
      <c r="Y1215" t="s">
        <v>1112</v>
      </c>
    </row>
    <row r="1216" spans="25:25" x14ac:dyDescent="0.25">
      <c r="Y1216" t="s">
        <v>912</v>
      </c>
    </row>
    <row r="1217" spans="25:25" x14ac:dyDescent="0.25">
      <c r="Y1217" t="s">
        <v>3066</v>
      </c>
    </row>
    <row r="1218" spans="25:25" x14ac:dyDescent="0.25">
      <c r="Y1218" t="s">
        <v>2714</v>
      </c>
    </row>
    <row r="1219" spans="25:25" x14ac:dyDescent="0.25">
      <c r="Y1219" t="s">
        <v>2132</v>
      </c>
    </row>
    <row r="1220" spans="25:25" x14ac:dyDescent="0.25">
      <c r="Y1220" t="s">
        <v>2637</v>
      </c>
    </row>
    <row r="1221" spans="25:25" x14ac:dyDescent="0.25">
      <c r="Y1221" t="s">
        <v>1434</v>
      </c>
    </row>
    <row r="1222" spans="25:25" x14ac:dyDescent="0.25">
      <c r="Y1222" t="s">
        <v>1728</v>
      </c>
    </row>
    <row r="1223" spans="25:25" x14ac:dyDescent="0.25">
      <c r="Y1223" t="s">
        <v>2016</v>
      </c>
    </row>
    <row r="1224" spans="25:25" x14ac:dyDescent="0.25">
      <c r="Y1224" t="s">
        <v>2088</v>
      </c>
    </row>
    <row r="1225" spans="25:25" x14ac:dyDescent="0.25">
      <c r="Y1225" t="s">
        <v>2946</v>
      </c>
    </row>
    <row r="1226" spans="25:25" x14ac:dyDescent="0.25">
      <c r="Y1226" t="s">
        <v>3246</v>
      </c>
    </row>
    <row r="1227" spans="25:25" x14ac:dyDescent="0.25">
      <c r="Y1227" t="s">
        <v>1677</v>
      </c>
    </row>
    <row r="1228" spans="25:25" x14ac:dyDescent="0.25">
      <c r="Y1228" t="s">
        <v>3432</v>
      </c>
    </row>
    <row r="1229" spans="25:25" x14ac:dyDescent="0.25">
      <c r="Y1229" t="s">
        <v>2024</v>
      </c>
    </row>
    <row r="1230" spans="25:25" x14ac:dyDescent="0.25">
      <c r="Y1230" t="s">
        <v>3336</v>
      </c>
    </row>
    <row r="1231" spans="25:25" x14ac:dyDescent="0.25">
      <c r="Y1231" t="s">
        <v>1996</v>
      </c>
    </row>
    <row r="1232" spans="25:25" x14ac:dyDescent="0.25">
      <c r="Y1232" t="s">
        <v>2421</v>
      </c>
    </row>
    <row r="1233" spans="25:25" x14ac:dyDescent="0.25">
      <c r="Y1233" t="s">
        <v>2517</v>
      </c>
    </row>
    <row r="1234" spans="25:25" x14ac:dyDescent="0.25">
      <c r="Y1234" t="s">
        <v>1403</v>
      </c>
    </row>
    <row r="1235" spans="25:25" x14ac:dyDescent="0.25">
      <c r="Y1235" t="s">
        <v>1453</v>
      </c>
    </row>
    <row r="1236" spans="25:25" x14ac:dyDescent="0.25">
      <c r="Y1236" t="s">
        <v>1935</v>
      </c>
    </row>
    <row r="1237" spans="25:25" x14ac:dyDescent="0.25">
      <c r="Y1237" t="s">
        <v>2878</v>
      </c>
    </row>
    <row r="1238" spans="25:25" x14ac:dyDescent="0.25">
      <c r="Y1238" t="s">
        <v>2844</v>
      </c>
    </row>
    <row r="1239" spans="25:25" x14ac:dyDescent="0.25">
      <c r="Y1239" t="s">
        <v>966</v>
      </c>
    </row>
    <row r="1240" spans="25:25" x14ac:dyDescent="0.25">
      <c r="Y1240" t="s">
        <v>1697</v>
      </c>
    </row>
    <row r="1241" spans="25:25" x14ac:dyDescent="0.25">
      <c r="Y1241" t="s">
        <v>2072</v>
      </c>
    </row>
    <row r="1242" spans="25:25" x14ac:dyDescent="0.25">
      <c r="Y1242" t="s">
        <v>1898</v>
      </c>
    </row>
    <row r="1243" spans="25:25" x14ac:dyDescent="0.25">
      <c r="Y1243" t="s">
        <v>1311</v>
      </c>
    </row>
    <row r="1244" spans="25:25" x14ac:dyDescent="0.25">
      <c r="Y1244" t="s">
        <v>959</v>
      </c>
    </row>
    <row r="1245" spans="25:25" x14ac:dyDescent="0.25">
      <c r="Y1245" t="s">
        <v>861</v>
      </c>
    </row>
    <row r="1246" spans="25:25" x14ac:dyDescent="0.25">
      <c r="Y1246" t="s">
        <v>2746</v>
      </c>
    </row>
    <row r="1247" spans="25:25" x14ac:dyDescent="0.25">
      <c r="Y1247" t="s">
        <v>3038</v>
      </c>
    </row>
    <row r="1248" spans="25:25" x14ac:dyDescent="0.25">
      <c r="Y1248" t="s">
        <v>1494</v>
      </c>
    </row>
    <row r="1249" spans="25:25" x14ac:dyDescent="0.25">
      <c r="Y1249" t="s">
        <v>2759</v>
      </c>
    </row>
    <row r="1250" spans="25:25" x14ac:dyDescent="0.25">
      <c r="Y1250" t="s">
        <v>1866</v>
      </c>
    </row>
    <row r="1251" spans="25:25" x14ac:dyDescent="0.25">
      <c r="Y1251" t="s">
        <v>2255</v>
      </c>
    </row>
    <row r="1252" spans="25:25" x14ac:dyDescent="0.25">
      <c r="Y1252" t="s">
        <v>1504</v>
      </c>
    </row>
    <row r="1253" spans="25:25" x14ac:dyDescent="0.25">
      <c r="Y1253" t="s">
        <v>3132</v>
      </c>
    </row>
    <row r="1254" spans="25:25" x14ac:dyDescent="0.25">
      <c r="Y1254" t="s">
        <v>2755</v>
      </c>
    </row>
    <row r="1255" spans="25:25" x14ac:dyDescent="0.25">
      <c r="Y1255" t="s">
        <v>1366</v>
      </c>
    </row>
    <row r="1256" spans="25:25" x14ac:dyDescent="0.25">
      <c r="Y1256" t="s">
        <v>1658</v>
      </c>
    </row>
    <row r="1257" spans="25:25" x14ac:dyDescent="0.25">
      <c r="Y1257" t="s">
        <v>1128</v>
      </c>
    </row>
    <row r="1258" spans="25:25" x14ac:dyDescent="0.25">
      <c r="Y1258" t="s">
        <v>2972</v>
      </c>
    </row>
    <row r="1259" spans="25:25" x14ac:dyDescent="0.25">
      <c r="Y1259" t="s">
        <v>2013</v>
      </c>
    </row>
    <row r="1260" spans="25:25" x14ac:dyDescent="0.25">
      <c r="Y1260" t="s">
        <v>2082</v>
      </c>
    </row>
    <row r="1261" spans="25:25" x14ac:dyDescent="0.25">
      <c r="Y1261" t="s">
        <v>1997</v>
      </c>
    </row>
    <row r="1262" spans="25:25" x14ac:dyDescent="0.25">
      <c r="Y1262" t="s">
        <v>1684</v>
      </c>
    </row>
    <row r="1263" spans="25:25" x14ac:dyDescent="0.25">
      <c r="Y1263" t="s">
        <v>1054</v>
      </c>
    </row>
    <row r="1264" spans="25:25" x14ac:dyDescent="0.25">
      <c r="Y1264" t="s">
        <v>731</v>
      </c>
    </row>
    <row r="1265" spans="25:25" x14ac:dyDescent="0.25">
      <c r="Y1265" t="s">
        <v>2903</v>
      </c>
    </row>
    <row r="1266" spans="25:25" x14ac:dyDescent="0.25">
      <c r="Y1266" t="s">
        <v>1908</v>
      </c>
    </row>
    <row r="1267" spans="25:25" x14ac:dyDescent="0.25">
      <c r="Y1267" t="s">
        <v>2855</v>
      </c>
    </row>
    <row r="1268" spans="25:25" x14ac:dyDescent="0.25">
      <c r="Y1268" t="s">
        <v>993</v>
      </c>
    </row>
    <row r="1269" spans="25:25" x14ac:dyDescent="0.25">
      <c r="Y1269" t="s">
        <v>1754</v>
      </c>
    </row>
    <row r="1270" spans="25:25" x14ac:dyDescent="0.25">
      <c r="Y1270" t="s">
        <v>2922</v>
      </c>
    </row>
    <row r="1271" spans="25:25" x14ac:dyDescent="0.25">
      <c r="Y1271" t="s">
        <v>1604</v>
      </c>
    </row>
    <row r="1272" spans="25:25" x14ac:dyDescent="0.25">
      <c r="Y1272" t="s">
        <v>2314</v>
      </c>
    </row>
    <row r="1273" spans="25:25" x14ac:dyDescent="0.25">
      <c r="Y1273" t="s">
        <v>2721</v>
      </c>
    </row>
    <row r="1274" spans="25:25" x14ac:dyDescent="0.25">
      <c r="Y1274" t="s">
        <v>2959</v>
      </c>
    </row>
    <row r="1275" spans="25:25" x14ac:dyDescent="0.25">
      <c r="Y1275" t="s">
        <v>1601</v>
      </c>
    </row>
    <row r="1276" spans="25:25" x14ac:dyDescent="0.25">
      <c r="Y1276" t="s">
        <v>1792</v>
      </c>
    </row>
    <row r="1277" spans="25:25" x14ac:dyDescent="0.25">
      <c r="Y1277" t="s">
        <v>2028</v>
      </c>
    </row>
    <row r="1278" spans="25:25" x14ac:dyDescent="0.25">
      <c r="Y1278" t="s">
        <v>874</v>
      </c>
    </row>
    <row r="1279" spans="25:25" x14ac:dyDescent="0.25">
      <c r="Y1279" t="s">
        <v>1737</v>
      </c>
    </row>
    <row r="1280" spans="25:25" x14ac:dyDescent="0.25">
      <c r="Y1280" t="s">
        <v>1875</v>
      </c>
    </row>
    <row r="1281" spans="25:25" x14ac:dyDescent="0.25">
      <c r="Y1281" t="s">
        <v>2663</v>
      </c>
    </row>
    <row r="1282" spans="25:25" x14ac:dyDescent="0.25">
      <c r="Y1282" t="s">
        <v>722</v>
      </c>
    </row>
    <row r="1283" spans="25:25" x14ac:dyDescent="0.25">
      <c r="Y1283" t="s">
        <v>2098</v>
      </c>
    </row>
    <row r="1284" spans="25:25" x14ac:dyDescent="0.25">
      <c r="Y1284" t="s">
        <v>2886</v>
      </c>
    </row>
    <row r="1285" spans="25:25" x14ac:dyDescent="0.25">
      <c r="Y1285" t="s">
        <v>2583</v>
      </c>
    </row>
    <row r="1286" spans="25:25" x14ac:dyDescent="0.25">
      <c r="Y1286" t="s">
        <v>1944</v>
      </c>
    </row>
    <row r="1287" spans="25:25" x14ac:dyDescent="0.25">
      <c r="Y1287" t="s">
        <v>2733</v>
      </c>
    </row>
    <row r="1288" spans="25:25" x14ac:dyDescent="0.25">
      <c r="Y1288" t="s">
        <v>2062</v>
      </c>
    </row>
    <row r="1289" spans="25:25" x14ac:dyDescent="0.25">
      <c r="Y1289" t="s">
        <v>2893</v>
      </c>
    </row>
    <row r="1290" spans="25:25" x14ac:dyDescent="0.25">
      <c r="Y1290" t="s">
        <v>783</v>
      </c>
    </row>
    <row r="1291" spans="25:25" x14ac:dyDescent="0.25">
      <c r="Y1291" t="s">
        <v>728</v>
      </c>
    </row>
    <row r="1292" spans="25:25" x14ac:dyDescent="0.25">
      <c r="Y1292" t="s">
        <v>1762</v>
      </c>
    </row>
    <row r="1293" spans="25:25" x14ac:dyDescent="0.25">
      <c r="Y1293" t="s">
        <v>3226</v>
      </c>
    </row>
    <row r="1294" spans="25:25" x14ac:dyDescent="0.25">
      <c r="Y1294" t="s">
        <v>1442</v>
      </c>
    </row>
    <row r="1295" spans="25:25" x14ac:dyDescent="0.25">
      <c r="Y1295" t="s">
        <v>1259</v>
      </c>
    </row>
    <row r="1296" spans="25:25" x14ac:dyDescent="0.25">
      <c r="Y1296" t="s">
        <v>3422</v>
      </c>
    </row>
    <row r="1297" spans="25:25" x14ac:dyDescent="0.25">
      <c r="Y1297" t="s">
        <v>2150</v>
      </c>
    </row>
    <row r="1298" spans="25:25" x14ac:dyDescent="0.25">
      <c r="Y1298" t="s">
        <v>2932</v>
      </c>
    </row>
    <row r="1299" spans="25:25" x14ac:dyDescent="0.25">
      <c r="Y1299" t="s">
        <v>2086</v>
      </c>
    </row>
    <row r="1300" spans="25:25" x14ac:dyDescent="0.25">
      <c r="Y1300" t="s">
        <v>866</v>
      </c>
    </row>
    <row r="1301" spans="25:25" x14ac:dyDescent="0.25">
      <c r="Y1301" t="s">
        <v>1024</v>
      </c>
    </row>
    <row r="1302" spans="25:25" x14ac:dyDescent="0.25">
      <c r="Y1302" t="s">
        <v>2092</v>
      </c>
    </row>
    <row r="1303" spans="25:25" x14ac:dyDescent="0.25">
      <c r="Y1303" t="s">
        <v>1630</v>
      </c>
    </row>
    <row r="1304" spans="25:25" x14ac:dyDescent="0.25">
      <c r="Y1304" t="s">
        <v>3165</v>
      </c>
    </row>
    <row r="1305" spans="25:25" x14ac:dyDescent="0.25">
      <c r="Y1305" t="s">
        <v>1001</v>
      </c>
    </row>
    <row r="1306" spans="25:25" x14ac:dyDescent="0.25">
      <c r="Y1306" t="s">
        <v>2681</v>
      </c>
    </row>
    <row r="1307" spans="25:25" x14ac:dyDescent="0.25">
      <c r="Y1307" t="s">
        <v>1405</v>
      </c>
    </row>
    <row r="1308" spans="25:25" x14ac:dyDescent="0.25">
      <c r="Y1308" t="s">
        <v>3351</v>
      </c>
    </row>
    <row r="1309" spans="25:25" x14ac:dyDescent="0.25">
      <c r="Y1309" t="s">
        <v>1180</v>
      </c>
    </row>
    <row r="1310" spans="25:25" x14ac:dyDescent="0.25">
      <c r="Y1310" t="s">
        <v>3220</v>
      </c>
    </row>
    <row r="1311" spans="25:25" x14ac:dyDescent="0.25">
      <c r="Y1311" t="s">
        <v>1533</v>
      </c>
    </row>
    <row r="1312" spans="25:25" x14ac:dyDescent="0.25">
      <c r="Y1312" t="s">
        <v>1929</v>
      </c>
    </row>
    <row r="1313" spans="25:25" x14ac:dyDescent="0.25">
      <c r="Y1313" t="s">
        <v>832</v>
      </c>
    </row>
    <row r="1314" spans="25:25" x14ac:dyDescent="0.25">
      <c r="Y1314" t="s">
        <v>1849</v>
      </c>
    </row>
    <row r="1315" spans="25:25" x14ac:dyDescent="0.25">
      <c r="Y1315" t="s">
        <v>831</v>
      </c>
    </row>
    <row r="1316" spans="25:25" x14ac:dyDescent="0.25">
      <c r="Y1316" t="s">
        <v>1082</v>
      </c>
    </row>
    <row r="1317" spans="25:25" x14ac:dyDescent="0.25">
      <c r="Y1317" t="s">
        <v>1496</v>
      </c>
    </row>
    <row r="1318" spans="25:25" x14ac:dyDescent="0.25">
      <c r="Y1318" t="s">
        <v>2248</v>
      </c>
    </row>
    <row r="1319" spans="25:25" x14ac:dyDescent="0.25">
      <c r="Y1319" t="s">
        <v>3240</v>
      </c>
    </row>
    <row r="1320" spans="25:25" x14ac:dyDescent="0.25">
      <c r="Y1320" t="s">
        <v>2883</v>
      </c>
    </row>
    <row r="1321" spans="25:25" x14ac:dyDescent="0.25">
      <c r="Y1321" t="s">
        <v>1565</v>
      </c>
    </row>
    <row r="1322" spans="25:25" x14ac:dyDescent="0.25">
      <c r="Y1322" t="s">
        <v>780</v>
      </c>
    </row>
    <row r="1323" spans="25:25" x14ac:dyDescent="0.25">
      <c r="Y1323" t="s">
        <v>2269</v>
      </c>
    </row>
    <row r="1324" spans="25:25" x14ac:dyDescent="0.25">
      <c r="Y1324" t="s">
        <v>2319</v>
      </c>
    </row>
    <row r="1325" spans="25:25" x14ac:dyDescent="0.25">
      <c r="Y1325" t="s">
        <v>1147</v>
      </c>
    </row>
    <row r="1326" spans="25:25" x14ac:dyDescent="0.25">
      <c r="Y1326" t="s">
        <v>1337</v>
      </c>
    </row>
    <row r="1327" spans="25:25" x14ac:dyDescent="0.25">
      <c r="Y1327" t="s">
        <v>1422</v>
      </c>
    </row>
    <row r="1328" spans="25:25" x14ac:dyDescent="0.25">
      <c r="Y1328" t="s">
        <v>1939</v>
      </c>
    </row>
    <row r="1329" spans="25:25" x14ac:dyDescent="0.25">
      <c r="Y1329" t="s">
        <v>1956</v>
      </c>
    </row>
    <row r="1330" spans="25:25" x14ac:dyDescent="0.25">
      <c r="Y1330" t="s">
        <v>3034</v>
      </c>
    </row>
    <row r="1331" spans="25:25" x14ac:dyDescent="0.25">
      <c r="Y1331" t="s">
        <v>2839</v>
      </c>
    </row>
    <row r="1332" spans="25:25" x14ac:dyDescent="0.25">
      <c r="Y1332" t="s">
        <v>3168</v>
      </c>
    </row>
    <row r="1333" spans="25:25" x14ac:dyDescent="0.25">
      <c r="Y1333" t="s">
        <v>1315</v>
      </c>
    </row>
    <row r="1334" spans="25:25" x14ac:dyDescent="0.25">
      <c r="Y1334" t="s">
        <v>2953</v>
      </c>
    </row>
    <row r="1335" spans="25:25" x14ac:dyDescent="0.25">
      <c r="Y1335" t="s">
        <v>1686</v>
      </c>
    </row>
    <row r="1336" spans="25:25" x14ac:dyDescent="0.25">
      <c r="Y1336" t="s">
        <v>2042</v>
      </c>
    </row>
    <row r="1337" spans="25:25" x14ac:dyDescent="0.25">
      <c r="Y1337" t="s">
        <v>3072</v>
      </c>
    </row>
    <row r="1338" spans="25:25" x14ac:dyDescent="0.25">
      <c r="Y1338" t="s">
        <v>3496</v>
      </c>
    </row>
    <row r="1339" spans="25:25" x14ac:dyDescent="0.25">
      <c r="Y1339" t="s">
        <v>3411</v>
      </c>
    </row>
    <row r="1340" spans="25:25" x14ac:dyDescent="0.25">
      <c r="Y1340" t="s">
        <v>1936</v>
      </c>
    </row>
    <row r="1341" spans="25:25" x14ac:dyDescent="0.25">
      <c r="Y1341" t="s">
        <v>1168</v>
      </c>
    </row>
    <row r="1342" spans="25:25" x14ac:dyDescent="0.25">
      <c r="Y1342" t="s">
        <v>1248</v>
      </c>
    </row>
    <row r="1343" spans="25:25" x14ac:dyDescent="0.25">
      <c r="Y1343" t="s">
        <v>2753</v>
      </c>
    </row>
    <row r="1344" spans="25:25" x14ac:dyDescent="0.25">
      <c r="Y1344" t="s">
        <v>2973</v>
      </c>
    </row>
    <row r="1345" spans="25:25" x14ac:dyDescent="0.25">
      <c r="Y1345" t="s">
        <v>1915</v>
      </c>
    </row>
    <row r="1346" spans="25:25" x14ac:dyDescent="0.25">
      <c r="Y1346" t="s">
        <v>2133</v>
      </c>
    </row>
    <row r="1347" spans="25:25" x14ac:dyDescent="0.25">
      <c r="Y1347" t="s">
        <v>1759</v>
      </c>
    </row>
    <row r="1348" spans="25:25" x14ac:dyDescent="0.25">
      <c r="Y1348" t="s">
        <v>1480</v>
      </c>
    </row>
    <row r="1349" spans="25:25" x14ac:dyDescent="0.25">
      <c r="Y1349" t="s">
        <v>1133</v>
      </c>
    </row>
    <row r="1350" spans="25:25" x14ac:dyDescent="0.25">
      <c r="Y1350" t="s">
        <v>1701</v>
      </c>
    </row>
    <row r="1351" spans="25:25" x14ac:dyDescent="0.25">
      <c r="Y1351" t="s">
        <v>2079</v>
      </c>
    </row>
    <row r="1352" spans="25:25" x14ac:dyDescent="0.25">
      <c r="Y1352" t="s">
        <v>2724</v>
      </c>
    </row>
    <row r="1353" spans="25:25" x14ac:dyDescent="0.25">
      <c r="Y1353" t="s">
        <v>901</v>
      </c>
    </row>
    <row r="1354" spans="25:25" x14ac:dyDescent="0.25">
      <c r="Y1354" t="s">
        <v>1753</v>
      </c>
    </row>
    <row r="1355" spans="25:25" x14ac:dyDescent="0.25">
      <c r="Y1355" t="s">
        <v>1839</v>
      </c>
    </row>
    <row r="1356" spans="25:25" x14ac:dyDescent="0.25">
      <c r="Y1356" t="s">
        <v>1346</v>
      </c>
    </row>
    <row r="1357" spans="25:25" x14ac:dyDescent="0.25">
      <c r="Y1357" t="s">
        <v>2533</v>
      </c>
    </row>
    <row r="1358" spans="25:25" x14ac:dyDescent="0.25">
      <c r="Y1358" t="s">
        <v>1676</v>
      </c>
    </row>
    <row r="1359" spans="25:25" x14ac:dyDescent="0.25">
      <c r="Y1359" t="s">
        <v>2015</v>
      </c>
    </row>
    <row r="1360" spans="25:25" x14ac:dyDescent="0.25">
      <c r="Y1360" t="s">
        <v>2986</v>
      </c>
    </row>
    <row r="1361" spans="25:25" x14ac:dyDescent="0.25">
      <c r="Y1361" t="s">
        <v>2278</v>
      </c>
    </row>
    <row r="1362" spans="25:25" x14ac:dyDescent="0.25">
      <c r="Y1362" t="s">
        <v>3229</v>
      </c>
    </row>
    <row r="1363" spans="25:25" x14ac:dyDescent="0.25">
      <c r="Y1363" t="s">
        <v>2153</v>
      </c>
    </row>
    <row r="1364" spans="25:25" x14ac:dyDescent="0.25">
      <c r="Y1364" t="s">
        <v>877</v>
      </c>
    </row>
    <row r="1365" spans="25:25" x14ac:dyDescent="0.25">
      <c r="Y1365" t="s">
        <v>2720</v>
      </c>
    </row>
    <row r="1366" spans="25:25" x14ac:dyDescent="0.25">
      <c r="Y1366" t="s">
        <v>1208</v>
      </c>
    </row>
    <row r="1367" spans="25:25" x14ac:dyDescent="0.25">
      <c r="Y1367" t="s">
        <v>3260</v>
      </c>
    </row>
    <row r="1368" spans="25:25" x14ac:dyDescent="0.25">
      <c r="Y1368" t="s">
        <v>992</v>
      </c>
    </row>
    <row r="1369" spans="25:25" x14ac:dyDescent="0.25">
      <c r="Y1369" t="s">
        <v>3437</v>
      </c>
    </row>
    <row r="1370" spans="25:25" x14ac:dyDescent="0.25">
      <c r="Y1370" t="s">
        <v>3053</v>
      </c>
    </row>
    <row r="1371" spans="25:25" x14ac:dyDescent="0.25">
      <c r="Y1371" t="s">
        <v>2555</v>
      </c>
    </row>
    <row r="1372" spans="25:25" x14ac:dyDescent="0.25">
      <c r="Y1372" t="s">
        <v>1853</v>
      </c>
    </row>
    <row r="1373" spans="25:25" x14ac:dyDescent="0.25">
      <c r="Y1373" t="s">
        <v>3326</v>
      </c>
    </row>
    <row r="1374" spans="25:25" x14ac:dyDescent="0.25">
      <c r="Y1374" t="s">
        <v>1217</v>
      </c>
    </row>
    <row r="1375" spans="25:25" x14ac:dyDescent="0.25">
      <c r="Y1375" t="s">
        <v>2934</v>
      </c>
    </row>
    <row r="1376" spans="25:25" x14ac:dyDescent="0.25">
      <c r="Y1376" t="s">
        <v>3024</v>
      </c>
    </row>
    <row r="1377" spans="25:25" x14ac:dyDescent="0.25">
      <c r="Y1377" t="s">
        <v>1801</v>
      </c>
    </row>
    <row r="1378" spans="25:25" x14ac:dyDescent="0.25">
      <c r="Y1378" t="s">
        <v>2257</v>
      </c>
    </row>
    <row r="1379" spans="25:25" x14ac:dyDescent="0.25">
      <c r="Y1379" t="s">
        <v>1061</v>
      </c>
    </row>
    <row r="1380" spans="25:25" x14ac:dyDescent="0.25">
      <c r="Y1380" t="s">
        <v>2226</v>
      </c>
    </row>
    <row r="1381" spans="25:25" x14ac:dyDescent="0.25">
      <c r="Y1381" t="s">
        <v>3161</v>
      </c>
    </row>
    <row r="1382" spans="25:25" x14ac:dyDescent="0.25">
      <c r="Y1382" t="s">
        <v>1171</v>
      </c>
    </row>
    <row r="1383" spans="25:25" x14ac:dyDescent="0.25">
      <c r="Y1383" t="s">
        <v>2582</v>
      </c>
    </row>
    <row r="1384" spans="25:25" x14ac:dyDescent="0.25">
      <c r="Y1384" t="s">
        <v>1867</v>
      </c>
    </row>
    <row r="1385" spans="25:25" x14ac:dyDescent="0.25">
      <c r="Y1385" t="s">
        <v>2852</v>
      </c>
    </row>
    <row r="1386" spans="25:25" x14ac:dyDescent="0.25">
      <c r="Y1386" t="s">
        <v>2579</v>
      </c>
    </row>
    <row r="1387" spans="25:25" x14ac:dyDescent="0.25">
      <c r="Y1387" t="s">
        <v>2529</v>
      </c>
    </row>
    <row r="1388" spans="25:25" x14ac:dyDescent="0.25">
      <c r="Y1388" t="s">
        <v>1928</v>
      </c>
    </row>
    <row r="1389" spans="25:25" x14ac:dyDescent="0.25">
      <c r="Y1389" t="s">
        <v>789</v>
      </c>
    </row>
    <row r="1390" spans="25:25" x14ac:dyDescent="0.25">
      <c r="Y1390" t="s">
        <v>1538</v>
      </c>
    </row>
    <row r="1391" spans="25:25" x14ac:dyDescent="0.25">
      <c r="Y1391" t="s">
        <v>2044</v>
      </c>
    </row>
    <row r="1392" spans="25:25" x14ac:dyDescent="0.25">
      <c r="Y1392" t="s">
        <v>1392</v>
      </c>
    </row>
    <row r="1393" spans="25:25" x14ac:dyDescent="0.25">
      <c r="Y1393" t="s">
        <v>1194</v>
      </c>
    </row>
    <row r="1394" spans="25:25" x14ac:dyDescent="0.25">
      <c r="Y1394" t="s">
        <v>2413</v>
      </c>
    </row>
    <row r="1395" spans="25:25" x14ac:dyDescent="0.25">
      <c r="Y1395" t="s">
        <v>1108</v>
      </c>
    </row>
    <row r="1396" spans="25:25" x14ac:dyDescent="0.25">
      <c r="Y1396" t="s">
        <v>1451</v>
      </c>
    </row>
    <row r="1397" spans="25:25" x14ac:dyDescent="0.25">
      <c r="Y1397" t="s">
        <v>2548</v>
      </c>
    </row>
    <row r="1398" spans="25:25" x14ac:dyDescent="0.25">
      <c r="Y1398" t="s">
        <v>1610</v>
      </c>
    </row>
    <row r="1399" spans="25:25" x14ac:dyDescent="0.25">
      <c r="Y1399" t="s">
        <v>1163</v>
      </c>
    </row>
    <row r="1400" spans="25:25" x14ac:dyDescent="0.25">
      <c r="Y1400" t="s">
        <v>2766</v>
      </c>
    </row>
    <row r="1401" spans="25:25" x14ac:dyDescent="0.25">
      <c r="Y1401" t="s">
        <v>3416</v>
      </c>
    </row>
    <row r="1402" spans="25:25" x14ac:dyDescent="0.25">
      <c r="Y1402" t="s">
        <v>2706</v>
      </c>
    </row>
    <row r="1403" spans="25:25" x14ac:dyDescent="0.25">
      <c r="Y1403" t="s">
        <v>1032</v>
      </c>
    </row>
    <row r="1404" spans="25:25" x14ac:dyDescent="0.25">
      <c r="Y1404" t="s">
        <v>3426</v>
      </c>
    </row>
    <row r="1405" spans="25:25" x14ac:dyDescent="0.25">
      <c r="Y1405" t="s">
        <v>1927</v>
      </c>
    </row>
    <row r="1406" spans="25:25" x14ac:dyDescent="0.25">
      <c r="Y1406" t="s">
        <v>1568</v>
      </c>
    </row>
    <row r="1407" spans="25:25" x14ac:dyDescent="0.25">
      <c r="Y1407" t="s">
        <v>775</v>
      </c>
    </row>
    <row r="1408" spans="25:25" x14ac:dyDescent="0.25">
      <c r="Y1408" t="s">
        <v>2608</v>
      </c>
    </row>
    <row r="1409" spans="25:25" x14ac:dyDescent="0.25">
      <c r="Y1409" t="s">
        <v>1959</v>
      </c>
    </row>
    <row r="1410" spans="25:25" x14ac:dyDescent="0.25">
      <c r="Y1410" t="s">
        <v>3390</v>
      </c>
    </row>
    <row r="1411" spans="25:25" x14ac:dyDescent="0.25">
      <c r="Y1411" t="s">
        <v>3127</v>
      </c>
    </row>
    <row r="1412" spans="25:25" x14ac:dyDescent="0.25">
      <c r="Y1412" t="s">
        <v>2639</v>
      </c>
    </row>
    <row r="1413" spans="25:25" x14ac:dyDescent="0.25">
      <c r="Y1413" t="s">
        <v>1574</v>
      </c>
    </row>
    <row r="1414" spans="25:25" x14ac:dyDescent="0.25">
      <c r="Y1414" t="s">
        <v>3012</v>
      </c>
    </row>
    <row r="1415" spans="25:25" x14ac:dyDescent="0.25">
      <c r="Y1415" t="s">
        <v>706</v>
      </c>
    </row>
    <row r="1416" spans="25:25" x14ac:dyDescent="0.25">
      <c r="Y1416" t="s">
        <v>2463</v>
      </c>
    </row>
    <row r="1417" spans="25:25" x14ac:dyDescent="0.25">
      <c r="Y1417" t="s">
        <v>1018</v>
      </c>
    </row>
    <row r="1418" spans="25:25" x14ac:dyDescent="0.25">
      <c r="Y1418" t="s">
        <v>1787</v>
      </c>
    </row>
    <row r="1419" spans="25:25" x14ac:dyDescent="0.25">
      <c r="Y1419" t="s">
        <v>2224</v>
      </c>
    </row>
    <row r="1420" spans="25:25" x14ac:dyDescent="0.25">
      <c r="Y1420" t="s">
        <v>2353</v>
      </c>
    </row>
    <row r="1421" spans="25:25" x14ac:dyDescent="0.25">
      <c r="Y1421" t="s">
        <v>2059</v>
      </c>
    </row>
    <row r="1422" spans="25:25" x14ac:dyDescent="0.25">
      <c r="Y1422" t="s">
        <v>2111</v>
      </c>
    </row>
    <row r="1423" spans="25:25" x14ac:dyDescent="0.25">
      <c r="Y1423" t="s">
        <v>1154</v>
      </c>
    </row>
    <row r="1424" spans="25:25" x14ac:dyDescent="0.25">
      <c r="Y1424" t="s">
        <v>1476</v>
      </c>
    </row>
    <row r="1425" spans="25:25" x14ac:dyDescent="0.25">
      <c r="Y1425" t="s">
        <v>2393</v>
      </c>
    </row>
    <row r="1426" spans="25:25" x14ac:dyDescent="0.25">
      <c r="Y1426" t="s">
        <v>911</v>
      </c>
    </row>
    <row r="1427" spans="25:25" x14ac:dyDescent="0.25">
      <c r="Y1427" t="s">
        <v>1922</v>
      </c>
    </row>
    <row r="1428" spans="25:25" x14ac:dyDescent="0.25">
      <c r="Y1428" t="s">
        <v>759</v>
      </c>
    </row>
    <row r="1429" spans="25:25" x14ac:dyDescent="0.25">
      <c r="Y1429" t="s">
        <v>869</v>
      </c>
    </row>
    <row r="1430" spans="25:25" x14ac:dyDescent="0.25">
      <c r="Y1430" t="s">
        <v>2890</v>
      </c>
    </row>
    <row r="1431" spans="25:25" x14ac:dyDescent="0.25">
      <c r="Y1431" t="s">
        <v>2058</v>
      </c>
    </row>
    <row r="1432" spans="25:25" x14ac:dyDescent="0.25">
      <c r="Y1432" t="s">
        <v>3333</v>
      </c>
    </row>
    <row r="1433" spans="25:25" x14ac:dyDescent="0.25">
      <c r="Y1433" t="s">
        <v>2123</v>
      </c>
    </row>
    <row r="1434" spans="25:25" x14ac:dyDescent="0.25">
      <c r="Y1434" t="s">
        <v>2054</v>
      </c>
    </row>
    <row r="1435" spans="25:25" x14ac:dyDescent="0.25">
      <c r="Y1435" t="s">
        <v>1205</v>
      </c>
    </row>
    <row r="1436" spans="25:25" x14ac:dyDescent="0.25">
      <c r="Y1436" t="s">
        <v>2063</v>
      </c>
    </row>
    <row r="1437" spans="25:25" x14ac:dyDescent="0.25">
      <c r="Y1437" t="s">
        <v>2820</v>
      </c>
    </row>
    <row r="1438" spans="25:25" x14ac:dyDescent="0.25">
      <c r="Y1438" t="s">
        <v>795</v>
      </c>
    </row>
    <row r="1439" spans="25:25" x14ac:dyDescent="0.25">
      <c r="Y1439" t="s">
        <v>3069</v>
      </c>
    </row>
    <row r="1440" spans="25:25" x14ac:dyDescent="0.25">
      <c r="Y1440" t="s">
        <v>727</v>
      </c>
    </row>
    <row r="1441" spans="25:25" x14ac:dyDescent="0.25">
      <c r="Y1441" t="s">
        <v>2419</v>
      </c>
    </row>
    <row r="1442" spans="25:25" x14ac:dyDescent="0.25">
      <c r="Y1442" t="s">
        <v>2299</v>
      </c>
    </row>
    <row r="1443" spans="25:25" x14ac:dyDescent="0.25">
      <c r="Y1443" t="s">
        <v>1356</v>
      </c>
    </row>
    <row r="1444" spans="25:25" x14ac:dyDescent="0.25">
      <c r="Y1444" t="s">
        <v>1132</v>
      </c>
    </row>
    <row r="1445" spans="25:25" x14ac:dyDescent="0.25">
      <c r="Y1445" t="s">
        <v>2874</v>
      </c>
    </row>
    <row r="1446" spans="25:25" x14ac:dyDescent="0.25">
      <c r="Y1446" t="s">
        <v>1167</v>
      </c>
    </row>
    <row r="1447" spans="25:25" x14ac:dyDescent="0.25">
      <c r="Y1447" t="s">
        <v>3327</v>
      </c>
    </row>
    <row r="1448" spans="25:25" x14ac:dyDescent="0.25">
      <c r="Y1448" t="s">
        <v>818</v>
      </c>
    </row>
    <row r="1449" spans="25:25" x14ac:dyDescent="0.25">
      <c r="Y1449" t="s">
        <v>3272</v>
      </c>
    </row>
    <row r="1450" spans="25:25" x14ac:dyDescent="0.25">
      <c r="Y1450" t="s">
        <v>1913</v>
      </c>
    </row>
    <row r="1451" spans="25:25" x14ac:dyDescent="0.25">
      <c r="Y1451" t="s">
        <v>2204</v>
      </c>
    </row>
    <row r="1452" spans="25:25" x14ac:dyDescent="0.25">
      <c r="Y1452" t="s">
        <v>1625</v>
      </c>
    </row>
    <row r="1453" spans="25:25" x14ac:dyDescent="0.25">
      <c r="Y1453" t="s">
        <v>762</v>
      </c>
    </row>
    <row r="1454" spans="25:25" x14ac:dyDescent="0.25">
      <c r="Y1454" t="s">
        <v>1433</v>
      </c>
    </row>
    <row r="1455" spans="25:25" x14ac:dyDescent="0.25">
      <c r="Y1455" t="s">
        <v>3280</v>
      </c>
    </row>
    <row r="1456" spans="25:25" x14ac:dyDescent="0.25">
      <c r="Y1456" t="s">
        <v>2338</v>
      </c>
    </row>
    <row r="1457" spans="25:25" x14ac:dyDescent="0.25">
      <c r="Y1457" t="s">
        <v>3022</v>
      </c>
    </row>
    <row r="1458" spans="25:25" x14ac:dyDescent="0.25">
      <c r="Y1458" t="s">
        <v>1872</v>
      </c>
    </row>
    <row r="1459" spans="25:25" x14ac:dyDescent="0.25">
      <c r="Y1459" t="s">
        <v>2909</v>
      </c>
    </row>
    <row r="1460" spans="25:25" x14ac:dyDescent="0.25">
      <c r="Y1460" t="s">
        <v>2899</v>
      </c>
    </row>
    <row r="1461" spans="25:25" x14ac:dyDescent="0.25">
      <c r="Y1461" t="s">
        <v>2253</v>
      </c>
    </row>
    <row r="1462" spans="25:25" x14ac:dyDescent="0.25">
      <c r="Y1462" t="s">
        <v>1000</v>
      </c>
    </row>
    <row r="1463" spans="25:25" x14ac:dyDescent="0.25">
      <c r="Y1463" t="s">
        <v>2965</v>
      </c>
    </row>
    <row r="1464" spans="25:25" x14ac:dyDescent="0.25">
      <c r="Y1464" t="s">
        <v>2368</v>
      </c>
    </row>
    <row r="1465" spans="25:25" x14ac:dyDescent="0.25">
      <c r="Y1465" t="s">
        <v>2560</v>
      </c>
    </row>
    <row r="1466" spans="25:25" x14ac:dyDescent="0.25">
      <c r="Y1466" t="s">
        <v>1281</v>
      </c>
    </row>
    <row r="1467" spans="25:25" x14ac:dyDescent="0.25">
      <c r="Y1467" t="s">
        <v>2478</v>
      </c>
    </row>
    <row r="1468" spans="25:25" x14ac:dyDescent="0.25">
      <c r="Y1468" t="s">
        <v>768</v>
      </c>
    </row>
    <row r="1469" spans="25:25" x14ac:dyDescent="0.25">
      <c r="Y1469" t="s">
        <v>1372</v>
      </c>
    </row>
    <row r="1470" spans="25:25" x14ac:dyDescent="0.25">
      <c r="Y1470" t="s">
        <v>938</v>
      </c>
    </row>
    <row r="1471" spans="25:25" x14ac:dyDescent="0.25">
      <c r="Y1471" t="s">
        <v>1994</v>
      </c>
    </row>
    <row r="1472" spans="25:25" x14ac:dyDescent="0.25">
      <c r="Y1472" t="s">
        <v>1498</v>
      </c>
    </row>
    <row r="1473" spans="25:25" x14ac:dyDescent="0.25">
      <c r="Y1473" t="s">
        <v>2443</v>
      </c>
    </row>
    <row r="1474" spans="25:25" x14ac:dyDescent="0.25">
      <c r="Y1474" t="s">
        <v>2954</v>
      </c>
    </row>
    <row r="1475" spans="25:25" x14ac:dyDescent="0.25">
      <c r="Y1475" t="s">
        <v>1064</v>
      </c>
    </row>
    <row r="1476" spans="25:25" x14ac:dyDescent="0.25">
      <c r="Y1476" t="s">
        <v>3082</v>
      </c>
    </row>
    <row r="1477" spans="25:25" x14ac:dyDescent="0.25">
      <c r="Y1477" t="s">
        <v>1463</v>
      </c>
    </row>
    <row r="1478" spans="25:25" x14ac:dyDescent="0.25">
      <c r="Y1478" t="s">
        <v>1400</v>
      </c>
    </row>
    <row r="1479" spans="25:25" x14ac:dyDescent="0.25">
      <c r="Y1479" t="s">
        <v>2471</v>
      </c>
    </row>
    <row r="1480" spans="25:25" x14ac:dyDescent="0.25">
      <c r="Y1480" t="s">
        <v>2849</v>
      </c>
    </row>
    <row r="1481" spans="25:25" x14ac:dyDescent="0.25">
      <c r="Y1481" t="s">
        <v>2163</v>
      </c>
    </row>
    <row r="1482" spans="25:25" x14ac:dyDescent="0.25">
      <c r="Y1482" t="s">
        <v>2112</v>
      </c>
    </row>
    <row r="1483" spans="25:25" x14ac:dyDescent="0.25">
      <c r="Y1483" t="s">
        <v>1329</v>
      </c>
    </row>
    <row r="1484" spans="25:25" x14ac:dyDescent="0.25">
      <c r="Y1484" t="s">
        <v>1049</v>
      </c>
    </row>
    <row r="1485" spans="25:25" x14ac:dyDescent="0.25">
      <c r="Y1485" t="s">
        <v>2684</v>
      </c>
    </row>
    <row r="1486" spans="25:25" x14ac:dyDescent="0.25">
      <c r="Y1486" t="s">
        <v>1871</v>
      </c>
    </row>
    <row r="1487" spans="25:25" x14ac:dyDescent="0.25">
      <c r="Y1487" t="s">
        <v>1216</v>
      </c>
    </row>
    <row r="1488" spans="25:25" x14ac:dyDescent="0.25">
      <c r="Y1488" t="s">
        <v>1007</v>
      </c>
    </row>
    <row r="1489" spans="25:25" x14ac:dyDescent="0.25">
      <c r="Y1489" t="s">
        <v>1960</v>
      </c>
    </row>
    <row r="1490" spans="25:25" x14ac:dyDescent="0.25">
      <c r="Y1490" t="s">
        <v>1768</v>
      </c>
    </row>
    <row r="1491" spans="25:25" x14ac:dyDescent="0.25">
      <c r="Y1491" t="s">
        <v>2765</v>
      </c>
    </row>
    <row r="1492" spans="25:25" x14ac:dyDescent="0.25">
      <c r="Y1492" t="s">
        <v>2826</v>
      </c>
    </row>
    <row r="1493" spans="25:25" x14ac:dyDescent="0.25">
      <c r="Y1493" t="s">
        <v>3167</v>
      </c>
    </row>
    <row r="1494" spans="25:25" x14ac:dyDescent="0.25">
      <c r="Y1494" t="s">
        <v>1746</v>
      </c>
    </row>
    <row r="1495" spans="25:25" x14ac:dyDescent="0.25">
      <c r="Y1495" t="s">
        <v>2819</v>
      </c>
    </row>
    <row r="1496" spans="25:25" x14ac:dyDescent="0.25">
      <c r="Y1496" t="s">
        <v>3092</v>
      </c>
    </row>
    <row r="1497" spans="25:25" x14ac:dyDescent="0.25">
      <c r="Y1497" t="s">
        <v>2188</v>
      </c>
    </row>
    <row r="1498" spans="25:25" x14ac:dyDescent="0.25">
      <c r="Y1498" t="s">
        <v>1428</v>
      </c>
    </row>
    <row r="1499" spans="25:25" x14ac:dyDescent="0.25">
      <c r="Y1499" t="s">
        <v>2254</v>
      </c>
    </row>
    <row r="1500" spans="25:25" x14ac:dyDescent="0.25">
      <c r="Y1500" t="s">
        <v>1566</v>
      </c>
    </row>
    <row r="1501" spans="25:25" x14ac:dyDescent="0.25">
      <c r="Y1501" t="s">
        <v>1690</v>
      </c>
    </row>
    <row r="1502" spans="25:25" x14ac:dyDescent="0.25">
      <c r="Y1502" t="s">
        <v>1609</v>
      </c>
    </row>
    <row r="1503" spans="25:25" x14ac:dyDescent="0.25">
      <c r="Y1503" t="s">
        <v>3130</v>
      </c>
    </row>
    <row r="1504" spans="25:25" x14ac:dyDescent="0.25">
      <c r="Y1504" t="s">
        <v>2457</v>
      </c>
    </row>
    <row r="1505" spans="25:25" x14ac:dyDescent="0.25">
      <c r="Y1505" t="s">
        <v>1013</v>
      </c>
    </row>
    <row r="1506" spans="25:25" x14ac:dyDescent="0.25">
      <c r="Y1506" t="s">
        <v>1257</v>
      </c>
    </row>
    <row r="1507" spans="25:25" x14ac:dyDescent="0.25">
      <c r="Y1507" t="s">
        <v>2309</v>
      </c>
    </row>
    <row r="1508" spans="25:25" x14ac:dyDescent="0.25">
      <c r="Y1508" t="s">
        <v>1963</v>
      </c>
    </row>
    <row r="1509" spans="25:25" x14ac:dyDescent="0.25">
      <c r="Y1509" t="s">
        <v>935</v>
      </c>
    </row>
    <row r="1510" spans="25:25" x14ac:dyDescent="0.25">
      <c r="Y1510" t="s">
        <v>918</v>
      </c>
    </row>
    <row r="1511" spans="25:25" x14ac:dyDescent="0.25">
      <c r="Y1511" t="s">
        <v>1178</v>
      </c>
    </row>
    <row r="1512" spans="25:25" x14ac:dyDescent="0.25">
      <c r="Y1512" t="s">
        <v>1244</v>
      </c>
    </row>
    <row r="1513" spans="25:25" x14ac:dyDescent="0.25">
      <c r="Y1513" t="s">
        <v>2152</v>
      </c>
    </row>
    <row r="1514" spans="25:25" x14ac:dyDescent="0.25">
      <c r="Y1514" t="s">
        <v>3199</v>
      </c>
    </row>
    <row r="1515" spans="25:25" x14ac:dyDescent="0.25">
      <c r="Y1515" t="s">
        <v>3115</v>
      </c>
    </row>
    <row r="1516" spans="25:25" x14ac:dyDescent="0.25">
      <c r="Y1516" t="s">
        <v>1751</v>
      </c>
    </row>
    <row r="1517" spans="25:25" x14ac:dyDescent="0.25">
      <c r="Y1517" t="s">
        <v>2334</v>
      </c>
    </row>
    <row r="1518" spans="25:25" x14ac:dyDescent="0.25">
      <c r="Y1518" t="s">
        <v>1393</v>
      </c>
    </row>
    <row r="1519" spans="25:25" x14ac:dyDescent="0.25">
      <c r="Y1519" t="s">
        <v>2997</v>
      </c>
    </row>
    <row r="1520" spans="25:25" x14ac:dyDescent="0.25">
      <c r="Y1520" t="s">
        <v>2018</v>
      </c>
    </row>
    <row r="1521" spans="25:25" x14ac:dyDescent="0.25">
      <c r="Y1521" t="s">
        <v>2793</v>
      </c>
    </row>
    <row r="1522" spans="25:25" x14ac:dyDescent="0.25">
      <c r="Y1522" t="s">
        <v>2522</v>
      </c>
    </row>
    <row r="1523" spans="25:25" x14ac:dyDescent="0.25">
      <c r="Y1523" t="s">
        <v>2087</v>
      </c>
    </row>
    <row r="1524" spans="25:25" x14ac:dyDescent="0.25">
      <c r="Y1524" t="s">
        <v>1390</v>
      </c>
    </row>
    <row r="1525" spans="25:25" x14ac:dyDescent="0.25">
      <c r="Y1525" t="s">
        <v>3103</v>
      </c>
    </row>
    <row r="1526" spans="25:25" x14ac:dyDescent="0.25">
      <c r="Y1526" t="s">
        <v>2910</v>
      </c>
    </row>
    <row r="1527" spans="25:25" x14ac:dyDescent="0.25">
      <c r="Y1527" t="s">
        <v>3384</v>
      </c>
    </row>
    <row r="1528" spans="25:25" x14ac:dyDescent="0.25">
      <c r="Y1528" t="s">
        <v>3162</v>
      </c>
    </row>
    <row r="1529" spans="25:25" x14ac:dyDescent="0.25">
      <c r="Y1529" t="s">
        <v>2209</v>
      </c>
    </row>
    <row r="1530" spans="25:25" x14ac:dyDescent="0.25">
      <c r="Y1530" t="s">
        <v>3318</v>
      </c>
    </row>
    <row r="1531" spans="25:25" x14ac:dyDescent="0.25">
      <c r="Y1531" t="s">
        <v>2191</v>
      </c>
    </row>
    <row r="1532" spans="25:25" x14ac:dyDescent="0.25">
      <c r="Y1532" t="s">
        <v>1720</v>
      </c>
    </row>
    <row r="1533" spans="25:25" x14ac:dyDescent="0.25">
      <c r="Y1533" t="s">
        <v>3028</v>
      </c>
    </row>
    <row r="1534" spans="25:25" x14ac:dyDescent="0.25">
      <c r="Y1534" t="s">
        <v>1500</v>
      </c>
    </row>
    <row r="1535" spans="25:25" x14ac:dyDescent="0.25">
      <c r="Y1535" t="s">
        <v>990</v>
      </c>
    </row>
    <row r="1536" spans="25:25" x14ac:dyDescent="0.25">
      <c r="Y1536" t="s">
        <v>2861</v>
      </c>
    </row>
    <row r="1537" spans="25:25" x14ac:dyDescent="0.25">
      <c r="Y1537" t="s">
        <v>700</v>
      </c>
    </row>
    <row r="1538" spans="25:25" x14ac:dyDescent="0.25">
      <c r="Y1538" t="s">
        <v>2434</v>
      </c>
    </row>
    <row r="1539" spans="25:25" x14ac:dyDescent="0.25">
      <c r="Y1539" t="s">
        <v>1805</v>
      </c>
    </row>
    <row r="1540" spans="25:25" x14ac:dyDescent="0.25">
      <c r="Y1540" t="s">
        <v>1028</v>
      </c>
    </row>
    <row r="1541" spans="25:25" x14ac:dyDescent="0.25">
      <c r="Y1541" t="s">
        <v>2035</v>
      </c>
    </row>
    <row r="1542" spans="25:25" x14ac:dyDescent="0.25">
      <c r="Y1542" t="s">
        <v>2428</v>
      </c>
    </row>
    <row r="1543" spans="25:25" x14ac:dyDescent="0.25">
      <c r="Y1543" t="s">
        <v>1454</v>
      </c>
    </row>
    <row r="1544" spans="25:25" x14ac:dyDescent="0.25">
      <c r="Y1544" t="s">
        <v>1343</v>
      </c>
    </row>
    <row r="1545" spans="25:25" x14ac:dyDescent="0.25">
      <c r="Y1545" t="s">
        <v>1401</v>
      </c>
    </row>
    <row r="1546" spans="25:25" x14ac:dyDescent="0.25">
      <c r="Y1546" t="s">
        <v>3163</v>
      </c>
    </row>
    <row r="1547" spans="25:25" x14ac:dyDescent="0.25">
      <c r="Y1547" t="s">
        <v>1741</v>
      </c>
    </row>
    <row r="1548" spans="25:25" x14ac:dyDescent="0.25">
      <c r="Y1548" t="s">
        <v>1674</v>
      </c>
    </row>
    <row r="1549" spans="25:25" x14ac:dyDescent="0.25">
      <c r="Y1549" t="s">
        <v>2461</v>
      </c>
    </row>
    <row r="1550" spans="25:25" x14ac:dyDescent="0.25">
      <c r="Y1550" t="s">
        <v>3396</v>
      </c>
    </row>
    <row r="1551" spans="25:25" x14ac:dyDescent="0.25">
      <c r="Y1551" t="s">
        <v>1385</v>
      </c>
    </row>
    <row r="1552" spans="25:25" x14ac:dyDescent="0.25">
      <c r="Y1552" t="s">
        <v>2244</v>
      </c>
    </row>
    <row r="1553" spans="25:25" x14ac:dyDescent="0.25">
      <c r="Y1553" t="s">
        <v>2584</v>
      </c>
    </row>
    <row r="1554" spans="25:25" x14ac:dyDescent="0.25">
      <c r="Y1554" t="s">
        <v>1409</v>
      </c>
    </row>
    <row r="1555" spans="25:25" x14ac:dyDescent="0.25">
      <c r="Y1555" t="s">
        <v>3150</v>
      </c>
    </row>
    <row r="1556" spans="25:25" x14ac:dyDescent="0.25">
      <c r="Y1556" t="s">
        <v>3020</v>
      </c>
    </row>
    <row r="1557" spans="25:25" x14ac:dyDescent="0.25">
      <c r="Y1557" t="s">
        <v>841</v>
      </c>
    </row>
    <row r="1558" spans="25:25" x14ac:dyDescent="0.25">
      <c r="Y1558" t="s">
        <v>1119</v>
      </c>
    </row>
    <row r="1559" spans="25:25" x14ac:dyDescent="0.25">
      <c r="Y1559" t="s">
        <v>3074</v>
      </c>
    </row>
    <row r="1560" spans="25:25" x14ac:dyDescent="0.25">
      <c r="Y1560" t="s">
        <v>1277</v>
      </c>
    </row>
    <row r="1561" spans="25:25" x14ac:dyDescent="0.25">
      <c r="Y1561" t="s">
        <v>3362</v>
      </c>
    </row>
    <row r="1562" spans="25:25" x14ac:dyDescent="0.25">
      <c r="Y1562" t="s">
        <v>922</v>
      </c>
    </row>
    <row r="1563" spans="25:25" x14ac:dyDescent="0.25">
      <c r="Y1563" t="s">
        <v>1046</v>
      </c>
    </row>
    <row r="1564" spans="25:25" x14ac:dyDescent="0.25">
      <c r="Y1564" t="s">
        <v>1588</v>
      </c>
    </row>
    <row r="1565" spans="25:25" x14ac:dyDescent="0.25">
      <c r="Y1565" t="s">
        <v>2757</v>
      </c>
    </row>
    <row r="1566" spans="25:25" x14ac:dyDescent="0.25">
      <c r="Y1566" t="s">
        <v>3211</v>
      </c>
    </row>
    <row r="1567" spans="25:25" x14ac:dyDescent="0.25">
      <c r="Y1567" t="s">
        <v>2683</v>
      </c>
    </row>
    <row r="1568" spans="25:25" x14ac:dyDescent="0.25">
      <c r="Y1568" t="s">
        <v>2308</v>
      </c>
    </row>
    <row r="1569" spans="25:25" x14ac:dyDescent="0.25">
      <c r="Y1569" t="s">
        <v>974</v>
      </c>
    </row>
    <row r="1570" spans="25:25" x14ac:dyDescent="0.25">
      <c r="Y1570" t="s">
        <v>1469</v>
      </c>
    </row>
    <row r="1571" spans="25:25" x14ac:dyDescent="0.25">
      <c r="Y1571" t="s">
        <v>3324</v>
      </c>
    </row>
    <row r="1572" spans="25:25" x14ac:dyDescent="0.25">
      <c r="Y1572" t="s">
        <v>2047</v>
      </c>
    </row>
    <row r="1573" spans="25:25" x14ac:dyDescent="0.25">
      <c r="Y1573" t="s">
        <v>756</v>
      </c>
    </row>
    <row r="1574" spans="25:25" x14ac:dyDescent="0.25">
      <c r="Y1574" t="s">
        <v>2913</v>
      </c>
    </row>
    <row r="1575" spans="25:25" x14ac:dyDescent="0.25">
      <c r="Y1575" t="s">
        <v>1876</v>
      </c>
    </row>
    <row r="1576" spans="25:25" x14ac:dyDescent="0.25">
      <c r="Y1576" t="s">
        <v>1342</v>
      </c>
    </row>
    <row r="1577" spans="25:25" x14ac:dyDescent="0.25">
      <c r="Y1577" t="s">
        <v>2667</v>
      </c>
    </row>
    <row r="1578" spans="25:25" x14ac:dyDescent="0.25">
      <c r="Y1578" t="s">
        <v>1638</v>
      </c>
    </row>
    <row r="1579" spans="25:25" x14ac:dyDescent="0.25">
      <c r="Y1579" t="s">
        <v>1836</v>
      </c>
    </row>
    <row r="1580" spans="25:25" x14ac:dyDescent="0.25">
      <c r="Y1580" t="s">
        <v>2990</v>
      </c>
    </row>
    <row r="1581" spans="25:25" x14ac:dyDescent="0.25">
      <c r="Y1581" t="s">
        <v>1443</v>
      </c>
    </row>
    <row r="1582" spans="25:25" x14ac:dyDescent="0.25">
      <c r="Y1582" t="s">
        <v>2902</v>
      </c>
    </row>
    <row r="1583" spans="25:25" x14ac:dyDescent="0.25">
      <c r="Y1583" t="s">
        <v>2868</v>
      </c>
    </row>
    <row r="1584" spans="25:25" x14ac:dyDescent="0.25">
      <c r="Y1584" t="s">
        <v>2096</v>
      </c>
    </row>
    <row r="1585" spans="25:25" x14ac:dyDescent="0.25">
      <c r="Y1585" t="s">
        <v>1901</v>
      </c>
    </row>
    <row r="1586" spans="25:25" x14ac:dyDescent="0.25">
      <c r="Y1586" t="s">
        <v>3063</v>
      </c>
    </row>
    <row r="1587" spans="25:25" x14ac:dyDescent="0.25">
      <c r="Y1587" t="s">
        <v>2532</v>
      </c>
    </row>
    <row r="1588" spans="25:25" x14ac:dyDescent="0.25">
      <c r="Y1588" t="s">
        <v>1916</v>
      </c>
    </row>
    <row r="1589" spans="25:25" x14ac:dyDescent="0.25">
      <c r="Y1589" t="s">
        <v>1895</v>
      </c>
    </row>
    <row r="1590" spans="25:25" x14ac:dyDescent="0.25">
      <c r="Y1590" t="s">
        <v>1946</v>
      </c>
    </row>
    <row r="1591" spans="25:25" x14ac:dyDescent="0.25">
      <c r="Y1591" t="s">
        <v>1766</v>
      </c>
    </row>
    <row r="1592" spans="25:25" x14ac:dyDescent="0.25">
      <c r="Y1592" t="s">
        <v>1190</v>
      </c>
    </row>
    <row r="1593" spans="25:25" x14ac:dyDescent="0.25">
      <c r="Y1593" t="s">
        <v>2589</v>
      </c>
    </row>
    <row r="1594" spans="25:25" x14ac:dyDescent="0.25">
      <c r="Y1594" t="s">
        <v>908</v>
      </c>
    </row>
    <row r="1595" spans="25:25" x14ac:dyDescent="0.25">
      <c r="Y1595" t="s">
        <v>2662</v>
      </c>
    </row>
    <row r="1596" spans="25:25" x14ac:dyDescent="0.25">
      <c r="Y1596" t="s">
        <v>1577</v>
      </c>
    </row>
    <row r="1597" spans="25:25" x14ac:dyDescent="0.25">
      <c r="Y1597" t="s">
        <v>2094</v>
      </c>
    </row>
    <row r="1598" spans="25:25" x14ac:dyDescent="0.25">
      <c r="Y1598" t="s">
        <v>3139</v>
      </c>
    </row>
    <row r="1599" spans="25:25" x14ac:dyDescent="0.25">
      <c r="Y1599" t="s">
        <v>1218</v>
      </c>
    </row>
    <row r="1600" spans="25:25" x14ac:dyDescent="0.25">
      <c r="Y1600" t="s">
        <v>2240</v>
      </c>
    </row>
    <row r="1601" spans="25:25" x14ac:dyDescent="0.25">
      <c r="Y1601" t="s">
        <v>2916</v>
      </c>
    </row>
    <row r="1602" spans="25:25" x14ac:dyDescent="0.25">
      <c r="Y1602" t="s">
        <v>917</v>
      </c>
    </row>
    <row r="1603" spans="25:25" x14ac:dyDescent="0.25">
      <c r="Y1603" t="s">
        <v>1138</v>
      </c>
    </row>
    <row r="1604" spans="25:25" x14ac:dyDescent="0.25">
      <c r="Y1604" t="s">
        <v>2295</v>
      </c>
    </row>
    <row r="1605" spans="25:25" x14ac:dyDescent="0.25">
      <c r="Y1605" t="s">
        <v>3421</v>
      </c>
    </row>
    <row r="1606" spans="25:25" x14ac:dyDescent="0.25">
      <c r="Y1606" t="s">
        <v>2867</v>
      </c>
    </row>
    <row r="1607" spans="25:25" x14ac:dyDescent="0.25">
      <c r="Y1607" t="s">
        <v>2615</v>
      </c>
    </row>
    <row r="1608" spans="25:25" x14ac:dyDescent="0.25">
      <c r="Y1608" t="s">
        <v>3340</v>
      </c>
    </row>
    <row r="1609" spans="25:25" x14ac:dyDescent="0.25">
      <c r="Y1609" t="s">
        <v>1692</v>
      </c>
    </row>
    <row r="1610" spans="25:25" x14ac:dyDescent="0.25">
      <c r="Y1610" t="s">
        <v>811</v>
      </c>
    </row>
    <row r="1611" spans="25:25" x14ac:dyDescent="0.25">
      <c r="Y1611" t="s">
        <v>1558</v>
      </c>
    </row>
    <row r="1612" spans="25:25" x14ac:dyDescent="0.25">
      <c r="Y1612" t="s">
        <v>3138</v>
      </c>
    </row>
    <row r="1613" spans="25:25" x14ac:dyDescent="0.25">
      <c r="Y1613" t="s">
        <v>2033</v>
      </c>
    </row>
    <row r="1614" spans="25:25" x14ac:dyDescent="0.25">
      <c r="Y1614" t="s">
        <v>3221</v>
      </c>
    </row>
    <row r="1615" spans="25:25" x14ac:dyDescent="0.25">
      <c r="Y1615" t="s">
        <v>1069</v>
      </c>
    </row>
    <row r="1616" spans="25:25" x14ac:dyDescent="0.25">
      <c r="Y1616" t="s">
        <v>3300</v>
      </c>
    </row>
    <row r="1617" spans="25:25" x14ac:dyDescent="0.25">
      <c r="Y1617" t="s">
        <v>2649</v>
      </c>
    </row>
    <row r="1618" spans="25:25" x14ac:dyDescent="0.25">
      <c r="Y1618" t="s">
        <v>1844</v>
      </c>
    </row>
    <row r="1619" spans="25:25" x14ac:dyDescent="0.25">
      <c r="Y1619" t="s">
        <v>2671</v>
      </c>
    </row>
    <row r="1620" spans="25:25" x14ac:dyDescent="0.25">
      <c r="Y1620" t="s">
        <v>2670</v>
      </c>
    </row>
    <row r="1621" spans="25:25" x14ac:dyDescent="0.25">
      <c r="Y1621" t="s">
        <v>1456</v>
      </c>
    </row>
    <row r="1622" spans="25:25" x14ac:dyDescent="0.25">
      <c r="Y1622" t="s">
        <v>1160</v>
      </c>
    </row>
    <row r="1623" spans="25:25" x14ac:dyDescent="0.25">
      <c r="Y1623" t="s">
        <v>2120</v>
      </c>
    </row>
    <row r="1624" spans="25:25" x14ac:dyDescent="0.25">
      <c r="Y1624" t="s">
        <v>2488</v>
      </c>
    </row>
    <row r="1625" spans="25:25" x14ac:dyDescent="0.25">
      <c r="Y1625" t="s">
        <v>3227</v>
      </c>
    </row>
    <row r="1626" spans="25:25" x14ac:dyDescent="0.25">
      <c r="Y1626" t="s">
        <v>1483</v>
      </c>
    </row>
    <row r="1627" spans="25:25" x14ac:dyDescent="0.25">
      <c r="Y1627" t="s">
        <v>3224</v>
      </c>
    </row>
    <row r="1628" spans="25:25" x14ac:dyDescent="0.25">
      <c r="Y1628" t="s">
        <v>2904</v>
      </c>
    </row>
    <row r="1629" spans="25:25" x14ac:dyDescent="0.25">
      <c r="Y1629" t="s">
        <v>967</v>
      </c>
    </row>
    <row r="1630" spans="25:25" x14ac:dyDescent="0.25">
      <c r="Y1630" t="s">
        <v>2158</v>
      </c>
    </row>
    <row r="1631" spans="25:25" x14ac:dyDescent="0.25">
      <c r="Y1631" t="s">
        <v>1724</v>
      </c>
    </row>
    <row r="1632" spans="25:25" x14ac:dyDescent="0.25">
      <c r="Y1632" t="s">
        <v>2190</v>
      </c>
    </row>
    <row r="1633" spans="25:25" x14ac:dyDescent="0.25">
      <c r="Y1633" t="s">
        <v>1261</v>
      </c>
    </row>
    <row r="1634" spans="25:25" x14ac:dyDescent="0.25">
      <c r="Y1634" t="s">
        <v>1884</v>
      </c>
    </row>
    <row r="1635" spans="25:25" x14ac:dyDescent="0.25">
      <c r="Y1635" t="s">
        <v>920</v>
      </c>
    </row>
    <row r="1636" spans="25:25" x14ac:dyDescent="0.25">
      <c r="Y1636" t="s">
        <v>1198</v>
      </c>
    </row>
    <row r="1637" spans="25:25" x14ac:dyDescent="0.25">
      <c r="Y1637" t="s">
        <v>3223</v>
      </c>
    </row>
    <row r="1638" spans="25:25" x14ac:dyDescent="0.25">
      <c r="Y1638" t="s">
        <v>916</v>
      </c>
    </row>
    <row r="1639" spans="25:25" x14ac:dyDescent="0.25">
      <c r="Y1639" t="s">
        <v>2065</v>
      </c>
    </row>
    <row r="1640" spans="25:25" x14ac:dyDescent="0.25">
      <c r="Y1640" t="s">
        <v>2061</v>
      </c>
    </row>
    <row r="1641" spans="25:25" x14ac:dyDescent="0.25">
      <c r="Y1641" t="s">
        <v>2751</v>
      </c>
    </row>
    <row r="1642" spans="25:25" x14ac:dyDescent="0.25">
      <c r="Y1642" t="s">
        <v>2136</v>
      </c>
    </row>
    <row r="1643" spans="25:25" x14ac:dyDescent="0.25">
      <c r="Y1643" t="s">
        <v>2603</v>
      </c>
    </row>
    <row r="1644" spans="25:25" x14ac:dyDescent="0.25">
      <c r="Y1644" t="s">
        <v>2151</v>
      </c>
    </row>
    <row r="1645" spans="25:25" x14ac:dyDescent="0.25">
      <c r="Y1645" t="s">
        <v>2446</v>
      </c>
    </row>
    <row r="1646" spans="25:25" x14ac:dyDescent="0.25">
      <c r="Y1646" t="s">
        <v>2431</v>
      </c>
    </row>
    <row r="1647" spans="25:25" x14ac:dyDescent="0.25">
      <c r="Y1647" t="s">
        <v>1081</v>
      </c>
    </row>
    <row r="1648" spans="25:25" x14ac:dyDescent="0.25">
      <c r="Y1648" t="s">
        <v>3009</v>
      </c>
    </row>
    <row r="1649" spans="25:25" x14ac:dyDescent="0.25">
      <c r="Y1649" t="s">
        <v>2388</v>
      </c>
    </row>
    <row r="1650" spans="25:25" x14ac:dyDescent="0.25">
      <c r="Y1650" t="s">
        <v>1048</v>
      </c>
    </row>
    <row r="1651" spans="25:25" x14ac:dyDescent="0.25">
      <c r="Y1651" t="s">
        <v>3269</v>
      </c>
    </row>
    <row r="1652" spans="25:25" x14ac:dyDescent="0.25">
      <c r="Y1652" t="s">
        <v>2541</v>
      </c>
    </row>
    <row r="1653" spans="25:25" x14ac:dyDescent="0.25">
      <c r="Y1653" t="s">
        <v>2772</v>
      </c>
    </row>
    <row r="1654" spans="25:25" x14ac:dyDescent="0.25">
      <c r="Y1654" t="s">
        <v>3010</v>
      </c>
    </row>
    <row r="1655" spans="25:25" x14ac:dyDescent="0.25">
      <c r="Y1655" t="s">
        <v>1485</v>
      </c>
    </row>
    <row r="1656" spans="25:25" x14ac:dyDescent="0.25">
      <c r="Y1656" t="s">
        <v>1909</v>
      </c>
    </row>
    <row r="1657" spans="25:25" x14ac:dyDescent="0.25">
      <c r="Y1657" t="s">
        <v>2043</v>
      </c>
    </row>
    <row r="1658" spans="25:25" x14ac:dyDescent="0.25">
      <c r="Y1658" t="s">
        <v>1903</v>
      </c>
    </row>
    <row r="1659" spans="25:25" x14ac:dyDescent="0.25">
      <c r="Y1659" t="s">
        <v>2455</v>
      </c>
    </row>
    <row r="1660" spans="25:25" x14ac:dyDescent="0.25">
      <c r="Y1660" t="s">
        <v>2243</v>
      </c>
    </row>
    <row r="1661" spans="25:25" x14ac:dyDescent="0.25">
      <c r="Y1661" t="s">
        <v>2956</v>
      </c>
    </row>
    <row r="1662" spans="25:25" x14ac:dyDescent="0.25">
      <c r="Y1662" t="s">
        <v>1886</v>
      </c>
    </row>
    <row r="1663" spans="25:25" x14ac:dyDescent="0.25">
      <c r="Y1663" t="s">
        <v>2543</v>
      </c>
    </row>
    <row r="1664" spans="25:25" x14ac:dyDescent="0.25">
      <c r="Y1664" t="s">
        <v>1811</v>
      </c>
    </row>
    <row r="1665" spans="25:25" x14ac:dyDescent="0.25">
      <c r="Y1665" t="s">
        <v>1739</v>
      </c>
    </row>
    <row r="1666" spans="25:25" x14ac:dyDescent="0.25">
      <c r="Y1666" t="s">
        <v>2279</v>
      </c>
    </row>
    <row r="1667" spans="25:25" x14ac:dyDescent="0.25">
      <c r="Y1667" t="s">
        <v>2369</v>
      </c>
    </row>
    <row r="1668" spans="25:25" x14ac:dyDescent="0.25">
      <c r="Y1668" t="s">
        <v>2657</v>
      </c>
    </row>
    <row r="1669" spans="25:25" x14ac:dyDescent="0.25">
      <c r="Y1669" t="s">
        <v>807</v>
      </c>
    </row>
    <row r="1670" spans="25:25" x14ac:dyDescent="0.25">
      <c r="Y1670" t="s">
        <v>1266</v>
      </c>
    </row>
    <row r="1671" spans="25:25" x14ac:dyDescent="0.25">
      <c r="Y1671" t="s">
        <v>1060</v>
      </c>
    </row>
    <row r="1672" spans="25:25" x14ac:dyDescent="0.25">
      <c r="Y1672" t="s">
        <v>902</v>
      </c>
    </row>
    <row r="1673" spans="25:25" x14ac:dyDescent="0.25">
      <c r="Y1673" t="s">
        <v>2799</v>
      </c>
    </row>
    <row r="1674" spans="25:25" x14ac:dyDescent="0.25">
      <c r="Y1674" t="s">
        <v>3453</v>
      </c>
    </row>
    <row r="1675" spans="25:25" x14ac:dyDescent="0.25">
      <c r="Y1675" t="s">
        <v>1125</v>
      </c>
    </row>
    <row r="1676" spans="25:25" x14ac:dyDescent="0.25">
      <c r="Y1676" t="s">
        <v>3120</v>
      </c>
    </row>
    <row r="1677" spans="25:25" x14ac:dyDescent="0.25">
      <c r="Y1677" t="s">
        <v>1003</v>
      </c>
    </row>
    <row r="1678" spans="25:25" x14ac:dyDescent="0.25">
      <c r="Y1678" t="s">
        <v>972</v>
      </c>
    </row>
    <row r="1679" spans="25:25" x14ac:dyDescent="0.25">
      <c r="Y1679" t="s">
        <v>875</v>
      </c>
    </row>
    <row r="1680" spans="25:25" x14ac:dyDescent="0.25">
      <c r="Y1680" t="s">
        <v>2218</v>
      </c>
    </row>
    <row r="1681" spans="25:25" x14ac:dyDescent="0.25">
      <c r="Y1681" t="s">
        <v>3483</v>
      </c>
    </row>
    <row r="1682" spans="25:25" x14ac:dyDescent="0.25">
      <c r="Y1682" t="s">
        <v>739</v>
      </c>
    </row>
    <row r="1683" spans="25:25" x14ac:dyDescent="0.25">
      <c r="Y1683" t="s">
        <v>1387</v>
      </c>
    </row>
    <row r="1684" spans="25:25" x14ac:dyDescent="0.25">
      <c r="Y1684" t="s">
        <v>1989</v>
      </c>
    </row>
    <row r="1685" spans="25:25" x14ac:dyDescent="0.25">
      <c r="Y1685" t="s">
        <v>2925</v>
      </c>
    </row>
    <row r="1686" spans="25:25" x14ac:dyDescent="0.25">
      <c r="Y1686" t="s">
        <v>3140</v>
      </c>
    </row>
    <row r="1687" spans="25:25" x14ac:dyDescent="0.25">
      <c r="Y1687" t="s">
        <v>3271</v>
      </c>
    </row>
    <row r="1688" spans="25:25" x14ac:dyDescent="0.25">
      <c r="Y1688" t="s">
        <v>1066</v>
      </c>
    </row>
    <row r="1689" spans="25:25" x14ac:dyDescent="0.25">
      <c r="Y1689" t="s">
        <v>1833</v>
      </c>
    </row>
    <row r="1690" spans="25:25" x14ac:dyDescent="0.25">
      <c r="Y1690" t="s">
        <v>1926</v>
      </c>
    </row>
    <row r="1691" spans="25:25" x14ac:dyDescent="0.25">
      <c r="Y1691" t="s">
        <v>2182</v>
      </c>
    </row>
    <row r="1692" spans="25:25" x14ac:dyDescent="0.25">
      <c r="Y1692" t="s">
        <v>3179</v>
      </c>
    </row>
    <row r="1693" spans="25:25" x14ac:dyDescent="0.25">
      <c r="Y1693" t="s">
        <v>3125</v>
      </c>
    </row>
    <row r="1694" spans="25:25" x14ac:dyDescent="0.25">
      <c r="Y1694" t="s">
        <v>1490</v>
      </c>
    </row>
    <row r="1695" spans="25:25" x14ac:dyDescent="0.25">
      <c r="Y1695" t="s">
        <v>1447</v>
      </c>
    </row>
    <row r="1696" spans="25:25" x14ac:dyDescent="0.25">
      <c r="Y1696" t="s">
        <v>2607</v>
      </c>
    </row>
    <row r="1697" spans="25:25" x14ac:dyDescent="0.25">
      <c r="Y1697" t="s">
        <v>2768</v>
      </c>
    </row>
    <row r="1698" spans="25:25" x14ac:dyDescent="0.25">
      <c r="Y1698" t="s">
        <v>1140</v>
      </c>
    </row>
    <row r="1699" spans="25:25" x14ac:dyDescent="0.25">
      <c r="Y1699" t="s">
        <v>1191</v>
      </c>
    </row>
    <row r="1700" spans="25:25" x14ac:dyDescent="0.25">
      <c r="Y1700" t="s">
        <v>1102</v>
      </c>
    </row>
    <row r="1701" spans="25:25" x14ac:dyDescent="0.25">
      <c r="Y1701" t="s">
        <v>1770</v>
      </c>
    </row>
    <row r="1702" spans="25:25" x14ac:dyDescent="0.25">
      <c r="Y1702" t="s">
        <v>2634</v>
      </c>
    </row>
    <row r="1703" spans="25:25" x14ac:dyDescent="0.25">
      <c r="Y1703" t="s">
        <v>2114</v>
      </c>
    </row>
    <row r="1704" spans="25:25" x14ac:dyDescent="0.25">
      <c r="Y1704" t="s">
        <v>748</v>
      </c>
    </row>
    <row r="1705" spans="25:25" x14ac:dyDescent="0.25">
      <c r="Y1705" t="s">
        <v>713</v>
      </c>
    </row>
    <row r="1706" spans="25:25" x14ac:dyDescent="0.25">
      <c r="Y1706" t="s">
        <v>1879</v>
      </c>
    </row>
    <row r="1707" spans="25:25" x14ac:dyDescent="0.25">
      <c r="Y1707" t="s">
        <v>2752</v>
      </c>
    </row>
    <row r="1708" spans="25:25" x14ac:dyDescent="0.25">
      <c r="Y1708" t="s">
        <v>787</v>
      </c>
    </row>
    <row r="1709" spans="25:25" x14ac:dyDescent="0.25">
      <c r="Y1709" t="s">
        <v>2084</v>
      </c>
    </row>
    <row r="1710" spans="25:25" x14ac:dyDescent="0.25">
      <c r="Y1710" t="s">
        <v>2697</v>
      </c>
    </row>
    <row r="1711" spans="25:25" x14ac:dyDescent="0.25">
      <c r="Y1711" t="s">
        <v>3477</v>
      </c>
    </row>
    <row r="1712" spans="25:25" x14ac:dyDescent="0.25">
      <c r="Y1712" t="s">
        <v>3332</v>
      </c>
    </row>
    <row r="1713" spans="25:25" x14ac:dyDescent="0.25">
      <c r="Y1713" t="s">
        <v>962</v>
      </c>
    </row>
    <row r="1714" spans="25:25" x14ac:dyDescent="0.25">
      <c r="Y1714" t="s">
        <v>1859</v>
      </c>
    </row>
    <row r="1715" spans="25:25" x14ac:dyDescent="0.25">
      <c r="Y1715" t="s">
        <v>2020</v>
      </c>
    </row>
    <row r="1716" spans="25:25" x14ac:dyDescent="0.25">
      <c r="Y1716" t="s">
        <v>2236</v>
      </c>
    </row>
    <row r="1717" spans="25:25" x14ac:dyDescent="0.25">
      <c r="Y1717" t="s">
        <v>1547</v>
      </c>
    </row>
    <row r="1718" spans="25:25" x14ac:dyDescent="0.25">
      <c r="Y1718" t="s">
        <v>3095</v>
      </c>
    </row>
    <row r="1719" spans="25:25" x14ac:dyDescent="0.25">
      <c r="Y1719" t="s">
        <v>1067</v>
      </c>
    </row>
    <row r="1720" spans="25:25" x14ac:dyDescent="0.25">
      <c r="Y1720" t="s">
        <v>2567</v>
      </c>
    </row>
    <row r="1721" spans="25:25" x14ac:dyDescent="0.25">
      <c r="Y1721" t="s">
        <v>1065</v>
      </c>
    </row>
    <row r="1722" spans="25:25" x14ac:dyDescent="0.25">
      <c r="Y1722" t="s">
        <v>2405</v>
      </c>
    </row>
    <row r="1723" spans="25:25" x14ac:dyDescent="0.25">
      <c r="Y1723" t="s">
        <v>2073</v>
      </c>
    </row>
    <row r="1724" spans="25:25" x14ac:dyDescent="0.25">
      <c r="Y1724" t="s">
        <v>2272</v>
      </c>
    </row>
    <row r="1725" spans="25:25" x14ac:dyDescent="0.25">
      <c r="Y1725" t="s">
        <v>2387</v>
      </c>
    </row>
    <row r="1726" spans="25:25" x14ac:dyDescent="0.25">
      <c r="Y1726" t="s">
        <v>2988</v>
      </c>
    </row>
    <row r="1727" spans="25:25" x14ac:dyDescent="0.25">
      <c r="Y1727" t="s">
        <v>3408</v>
      </c>
    </row>
    <row r="1728" spans="25:25" x14ac:dyDescent="0.25">
      <c r="Y1728" t="s">
        <v>1540</v>
      </c>
    </row>
    <row r="1729" spans="25:25" x14ac:dyDescent="0.25">
      <c r="Y1729" t="s">
        <v>1240</v>
      </c>
    </row>
    <row r="1730" spans="25:25" x14ac:dyDescent="0.25">
      <c r="Y1730" t="s">
        <v>932</v>
      </c>
    </row>
    <row r="1731" spans="25:25" x14ac:dyDescent="0.25">
      <c r="Y1731" t="s">
        <v>3114</v>
      </c>
    </row>
    <row r="1732" spans="25:25" x14ac:dyDescent="0.25">
      <c r="Y1732" t="s">
        <v>2251</v>
      </c>
    </row>
    <row r="1733" spans="25:25" x14ac:dyDescent="0.25">
      <c r="Y1733" t="s">
        <v>1237</v>
      </c>
    </row>
    <row r="1734" spans="25:25" x14ac:dyDescent="0.25">
      <c r="Y1734" t="s">
        <v>2991</v>
      </c>
    </row>
    <row r="1735" spans="25:25" x14ac:dyDescent="0.25">
      <c r="Y1735" t="s">
        <v>1962</v>
      </c>
    </row>
    <row r="1736" spans="25:25" x14ac:dyDescent="0.25">
      <c r="Y1736" t="s">
        <v>2131</v>
      </c>
    </row>
    <row r="1737" spans="25:25" x14ac:dyDescent="0.25">
      <c r="Y1737" t="s">
        <v>1971</v>
      </c>
    </row>
    <row r="1738" spans="25:25" x14ac:dyDescent="0.25">
      <c r="Y1738" t="s">
        <v>1671</v>
      </c>
    </row>
    <row r="1739" spans="25:25" x14ac:dyDescent="0.25">
      <c r="Y1739" t="s">
        <v>1596</v>
      </c>
    </row>
    <row r="1740" spans="25:25" x14ac:dyDescent="0.25">
      <c r="Y1740" t="s">
        <v>1459</v>
      </c>
    </row>
    <row r="1741" spans="25:25" x14ac:dyDescent="0.25">
      <c r="Y1741" t="s">
        <v>2056</v>
      </c>
    </row>
    <row r="1742" spans="25:25" x14ac:dyDescent="0.25">
      <c r="Y1742" t="s">
        <v>1042</v>
      </c>
    </row>
    <row r="1743" spans="25:25" x14ac:dyDescent="0.25">
      <c r="Y1743" t="s">
        <v>2372</v>
      </c>
    </row>
    <row r="1744" spans="25:25" x14ac:dyDescent="0.25">
      <c r="Y1744" t="s">
        <v>2602</v>
      </c>
    </row>
    <row r="1745" spans="25:25" x14ac:dyDescent="0.25">
      <c r="Y1745" t="s">
        <v>1519</v>
      </c>
    </row>
    <row r="1746" spans="25:25" x14ac:dyDescent="0.25">
      <c r="Y1746" t="s">
        <v>1062</v>
      </c>
    </row>
    <row r="1747" spans="25:25" x14ac:dyDescent="0.25">
      <c r="Y1747" t="s">
        <v>771</v>
      </c>
    </row>
    <row r="1748" spans="25:25" x14ac:dyDescent="0.25">
      <c r="Y1748" t="s">
        <v>1803</v>
      </c>
    </row>
    <row r="1749" spans="25:25" x14ac:dyDescent="0.25">
      <c r="Y1749" t="s">
        <v>2630</v>
      </c>
    </row>
    <row r="1750" spans="25:25" x14ac:dyDescent="0.25">
      <c r="Y1750" t="s">
        <v>1231</v>
      </c>
    </row>
    <row r="1751" spans="25:25" x14ac:dyDescent="0.25">
      <c r="Y1751" t="s">
        <v>2287</v>
      </c>
    </row>
    <row r="1752" spans="25:25" x14ac:dyDescent="0.25">
      <c r="Y1752" t="s">
        <v>1955</v>
      </c>
    </row>
    <row r="1753" spans="25:25" x14ac:dyDescent="0.25">
      <c r="Y1753" t="s">
        <v>2897</v>
      </c>
    </row>
    <row r="1754" spans="25:25" x14ac:dyDescent="0.25">
      <c r="Y1754" t="s">
        <v>2846</v>
      </c>
    </row>
    <row r="1755" spans="25:25" x14ac:dyDescent="0.25">
      <c r="Y1755" t="s">
        <v>1493</v>
      </c>
    </row>
    <row r="1756" spans="25:25" x14ac:dyDescent="0.25">
      <c r="Y1756" t="s">
        <v>2081</v>
      </c>
    </row>
    <row r="1757" spans="25:25" x14ac:dyDescent="0.25">
      <c r="Y1757" t="s">
        <v>2858</v>
      </c>
    </row>
    <row r="1758" spans="25:25" x14ac:dyDescent="0.25">
      <c r="Y1758" t="s">
        <v>1991</v>
      </c>
    </row>
    <row r="1759" spans="25:25" x14ac:dyDescent="0.25">
      <c r="Y1759" t="s">
        <v>1472</v>
      </c>
    </row>
    <row r="1760" spans="25:25" x14ac:dyDescent="0.25">
      <c r="Y1760" t="s">
        <v>2329</v>
      </c>
    </row>
    <row r="1761" spans="25:25" x14ac:dyDescent="0.25">
      <c r="Y1761" t="s">
        <v>1059</v>
      </c>
    </row>
    <row r="1762" spans="25:25" x14ac:dyDescent="0.25">
      <c r="Y1762" t="s">
        <v>2339</v>
      </c>
    </row>
    <row r="1763" spans="25:25" x14ac:dyDescent="0.25">
      <c r="Y1763" t="s">
        <v>1850</v>
      </c>
    </row>
    <row r="1764" spans="25:25" x14ac:dyDescent="0.25">
      <c r="Y1764" t="s">
        <v>2142</v>
      </c>
    </row>
    <row r="1765" spans="25:25" x14ac:dyDescent="0.25">
      <c r="Y1765" t="s">
        <v>1086</v>
      </c>
    </row>
    <row r="1766" spans="25:25" x14ac:dyDescent="0.25">
      <c r="Y1766" t="s">
        <v>3080</v>
      </c>
    </row>
    <row r="1767" spans="25:25" x14ac:dyDescent="0.25">
      <c r="Y1767" t="s">
        <v>2830</v>
      </c>
    </row>
    <row r="1768" spans="25:25" x14ac:dyDescent="0.25">
      <c r="Y1768" t="s">
        <v>3301</v>
      </c>
    </row>
    <row r="1769" spans="25:25" x14ac:dyDescent="0.25">
      <c r="Y1769" t="s">
        <v>3259</v>
      </c>
    </row>
    <row r="1770" spans="25:25" x14ac:dyDescent="0.25">
      <c r="Y1770" t="s">
        <v>2202</v>
      </c>
    </row>
    <row r="1771" spans="25:25" x14ac:dyDescent="0.25">
      <c r="Y1771" t="s">
        <v>3375</v>
      </c>
    </row>
    <row r="1772" spans="25:25" x14ac:dyDescent="0.25">
      <c r="Y1772" t="s">
        <v>2534</v>
      </c>
    </row>
    <row r="1773" spans="25:25" x14ac:dyDescent="0.25">
      <c r="Y1773" t="s">
        <v>2569</v>
      </c>
    </row>
    <row r="1774" spans="25:25" x14ac:dyDescent="0.25">
      <c r="Y1774" t="s">
        <v>1407</v>
      </c>
    </row>
    <row r="1775" spans="25:25" x14ac:dyDescent="0.25">
      <c r="Y1775" t="s">
        <v>2351</v>
      </c>
    </row>
    <row r="1776" spans="25:25" x14ac:dyDescent="0.25">
      <c r="Y1776" t="s">
        <v>3050</v>
      </c>
    </row>
    <row r="1777" spans="25:25" x14ac:dyDescent="0.25">
      <c r="Y1777" t="s">
        <v>2621</v>
      </c>
    </row>
    <row r="1778" spans="25:25" x14ac:dyDescent="0.25">
      <c r="Y1778" t="s">
        <v>2409</v>
      </c>
    </row>
    <row r="1779" spans="25:25" x14ac:dyDescent="0.25">
      <c r="Y1779" t="s">
        <v>2531</v>
      </c>
    </row>
    <row r="1780" spans="25:25" x14ac:dyDescent="0.25">
      <c r="Y1780" t="s">
        <v>2596</v>
      </c>
    </row>
    <row r="1781" spans="25:25" x14ac:dyDescent="0.25">
      <c r="Y1781" t="s">
        <v>2318</v>
      </c>
    </row>
    <row r="1782" spans="25:25" x14ac:dyDescent="0.25">
      <c r="Y1782" t="s">
        <v>1571</v>
      </c>
    </row>
    <row r="1783" spans="25:25" x14ac:dyDescent="0.25">
      <c r="Y1783" t="s">
        <v>1520</v>
      </c>
    </row>
    <row r="1784" spans="25:25" x14ac:dyDescent="0.25">
      <c r="Y1784" t="s">
        <v>1522</v>
      </c>
    </row>
    <row r="1785" spans="25:25" x14ac:dyDescent="0.25">
      <c r="Y1785" t="s">
        <v>2401</v>
      </c>
    </row>
    <row r="1786" spans="25:25" x14ac:dyDescent="0.25">
      <c r="Y1786" t="s">
        <v>2091</v>
      </c>
    </row>
    <row r="1787" spans="25:25" x14ac:dyDescent="0.25">
      <c r="Y1787" t="s">
        <v>3360</v>
      </c>
    </row>
    <row r="1788" spans="25:25" x14ac:dyDescent="0.25">
      <c r="Y1788" t="s">
        <v>814</v>
      </c>
    </row>
    <row r="1789" spans="25:25" x14ac:dyDescent="0.25">
      <c r="Y1789" t="s">
        <v>2611</v>
      </c>
    </row>
    <row r="1790" spans="25:25" x14ac:dyDescent="0.25">
      <c r="Y1790" t="s">
        <v>3268</v>
      </c>
    </row>
    <row r="1791" spans="25:25" x14ac:dyDescent="0.25">
      <c r="Y1791" t="s">
        <v>2022</v>
      </c>
    </row>
    <row r="1792" spans="25:25" x14ac:dyDescent="0.25">
      <c r="Y1792" t="s">
        <v>2408</v>
      </c>
    </row>
    <row r="1793" spans="25:25" x14ac:dyDescent="0.25">
      <c r="Y1793" t="s">
        <v>2229</v>
      </c>
    </row>
    <row r="1794" spans="25:25" x14ac:dyDescent="0.25">
      <c r="Y1794" t="s">
        <v>2029</v>
      </c>
    </row>
    <row r="1795" spans="25:25" x14ac:dyDescent="0.25">
      <c r="Y1795" t="s">
        <v>2418</v>
      </c>
    </row>
    <row r="1796" spans="25:25" x14ac:dyDescent="0.25">
      <c r="Y1796" t="s">
        <v>2422</v>
      </c>
    </row>
    <row r="1797" spans="25:25" x14ac:dyDescent="0.25">
      <c r="Y1797" t="s">
        <v>2604</v>
      </c>
    </row>
    <row r="1798" spans="25:25" x14ac:dyDescent="0.25">
      <c r="Y1798" t="s">
        <v>1477</v>
      </c>
    </row>
    <row r="1799" spans="25:25" x14ac:dyDescent="0.25">
      <c r="Y1799" t="s">
        <v>1219</v>
      </c>
    </row>
    <row r="1800" spans="25:25" x14ac:dyDescent="0.25">
      <c r="Y1800" t="s">
        <v>3331</v>
      </c>
    </row>
    <row r="1801" spans="25:25" x14ac:dyDescent="0.25">
      <c r="Y1801" t="s">
        <v>697</v>
      </c>
    </row>
    <row r="1802" spans="25:25" x14ac:dyDescent="0.25">
      <c r="Y1802" t="s">
        <v>1529</v>
      </c>
    </row>
    <row r="1803" spans="25:25" x14ac:dyDescent="0.25">
      <c r="Y1803" t="s">
        <v>1298</v>
      </c>
    </row>
    <row r="1804" spans="25:25" x14ac:dyDescent="0.25">
      <c r="Y1804" t="s">
        <v>2881</v>
      </c>
    </row>
    <row r="1805" spans="25:25" x14ac:dyDescent="0.25">
      <c r="Y1805" t="s">
        <v>2491</v>
      </c>
    </row>
    <row r="1806" spans="25:25" x14ac:dyDescent="0.25">
      <c r="Y1806" t="s">
        <v>1721</v>
      </c>
    </row>
    <row r="1807" spans="25:25" x14ac:dyDescent="0.25">
      <c r="Y1807" t="s">
        <v>1187</v>
      </c>
    </row>
    <row r="1808" spans="25:25" x14ac:dyDescent="0.25">
      <c r="Y1808" t="s">
        <v>1561</v>
      </c>
    </row>
    <row r="1809" spans="25:25" x14ac:dyDescent="0.25">
      <c r="Y1809" t="s">
        <v>1629</v>
      </c>
    </row>
    <row r="1810" spans="25:25" x14ac:dyDescent="0.25">
      <c r="Y1810" t="s">
        <v>2631</v>
      </c>
    </row>
    <row r="1811" spans="25:25" x14ac:dyDescent="0.25">
      <c r="Y1811" t="s">
        <v>750</v>
      </c>
    </row>
    <row r="1812" spans="25:25" x14ac:dyDescent="0.25">
      <c r="Y1812" t="s">
        <v>3388</v>
      </c>
    </row>
    <row r="1813" spans="25:25" x14ac:dyDescent="0.25">
      <c r="Y1813" t="s">
        <v>2380</v>
      </c>
    </row>
    <row r="1814" spans="25:25" x14ac:dyDescent="0.25">
      <c r="Y1814" t="s">
        <v>3173</v>
      </c>
    </row>
    <row r="1815" spans="25:25" x14ac:dyDescent="0.25">
      <c r="Y1815" t="s">
        <v>3418</v>
      </c>
    </row>
    <row r="1816" spans="25:25" x14ac:dyDescent="0.25">
      <c r="Y1816" t="s">
        <v>2186</v>
      </c>
    </row>
    <row r="1817" spans="25:25" x14ac:dyDescent="0.25">
      <c r="Y1817" t="s">
        <v>1106</v>
      </c>
    </row>
    <row r="1818" spans="25:25" x14ac:dyDescent="0.25">
      <c r="Y1818" t="s">
        <v>3073</v>
      </c>
    </row>
    <row r="1819" spans="25:25" x14ac:dyDescent="0.25">
      <c r="Y1819" t="s">
        <v>1848</v>
      </c>
    </row>
    <row r="1820" spans="25:25" x14ac:dyDescent="0.25">
      <c r="Y1820" t="s">
        <v>1215</v>
      </c>
    </row>
    <row r="1821" spans="25:25" x14ac:dyDescent="0.25">
      <c r="Y1821" t="s">
        <v>3298</v>
      </c>
    </row>
    <row r="1822" spans="25:25" x14ac:dyDescent="0.25">
      <c r="Y1822" t="s">
        <v>3330</v>
      </c>
    </row>
    <row r="1823" spans="25:25" x14ac:dyDescent="0.25">
      <c r="Y1823" t="s">
        <v>1921</v>
      </c>
    </row>
    <row r="1824" spans="25:25" x14ac:dyDescent="0.25">
      <c r="Y1824" t="s">
        <v>1047</v>
      </c>
    </row>
    <row r="1825" spans="25:25" x14ac:dyDescent="0.25">
      <c r="Y1825" t="s">
        <v>1185</v>
      </c>
    </row>
    <row r="1826" spans="25:25" x14ac:dyDescent="0.25">
      <c r="Y1826" t="s">
        <v>3122</v>
      </c>
    </row>
    <row r="1827" spans="25:25" x14ac:dyDescent="0.25">
      <c r="Y1827" t="s">
        <v>3157</v>
      </c>
    </row>
    <row r="1828" spans="25:25" x14ac:dyDescent="0.25">
      <c r="Y1828" t="s">
        <v>988</v>
      </c>
    </row>
    <row r="1829" spans="25:25" x14ac:dyDescent="0.25">
      <c r="Y1829" t="s">
        <v>1186</v>
      </c>
    </row>
    <row r="1830" spans="25:25" x14ac:dyDescent="0.25">
      <c r="Y1830" t="s">
        <v>954</v>
      </c>
    </row>
    <row r="1831" spans="25:25" x14ac:dyDescent="0.25">
      <c r="Y1831" t="s">
        <v>3188</v>
      </c>
    </row>
    <row r="1832" spans="25:25" x14ac:dyDescent="0.25">
      <c r="Y1832" t="s">
        <v>1235</v>
      </c>
    </row>
    <row r="1833" spans="25:25" x14ac:dyDescent="0.25">
      <c r="Y1833" t="s">
        <v>2470</v>
      </c>
    </row>
    <row r="1834" spans="25:25" x14ac:dyDescent="0.25">
      <c r="Y1834" t="s">
        <v>2653</v>
      </c>
    </row>
    <row r="1835" spans="25:25" x14ac:dyDescent="0.25">
      <c r="Y1835" t="s">
        <v>1153</v>
      </c>
    </row>
    <row r="1836" spans="25:25" x14ac:dyDescent="0.25">
      <c r="Y1836" t="s">
        <v>3110</v>
      </c>
    </row>
    <row r="1837" spans="25:25" x14ac:dyDescent="0.25">
      <c r="Y1837" t="s">
        <v>1537</v>
      </c>
    </row>
    <row r="1838" spans="25:25" x14ac:dyDescent="0.25">
      <c r="Y1838" t="s">
        <v>895</v>
      </c>
    </row>
    <row r="1839" spans="25:25" x14ac:dyDescent="0.25">
      <c r="Y1839" t="s">
        <v>2558</v>
      </c>
    </row>
    <row r="1840" spans="25:25" x14ac:dyDescent="0.25">
      <c r="Y1840" t="s">
        <v>1395</v>
      </c>
    </row>
    <row r="1841" spans="25:25" x14ac:dyDescent="0.25">
      <c r="Y1841" t="s">
        <v>3428</v>
      </c>
    </row>
    <row r="1842" spans="25:25" x14ac:dyDescent="0.25">
      <c r="Y1842" t="s">
        <v>1150</v>
      </c>
    </row>
    <row r="1843" spans="25:25" x14ac:dyDescent="0.25">
      <c r="Y1843" t="s">
        <v>747</v>
      </c>
    </row>
    <row r="1844" spans="25:25" x14ac:dyDescent="0.25">
      <c r="Y1844" t="s">
        <v>2300</v>
      </c>
    </row>
    <row r="1845" spans="25:25" x14ac:dyDescent="0.25">
      <c r="Y1845" t="s">
        <v>1351</v>
      </c>
    </row>
    <row r="1846" spans="25:25" x14ac:dyDescent="0.25">
      <c r="Y1846" t="s">
        <v>1709</v>
      </c>
    </row>
    <row r="1847" spans="25:25" x14ac:dyDescent="0.25">
      <c r="Y1847" t="s">
        <v>786</v>
      </c>
    </row>
    <row r="1848" spans="25:25" x14ac:dyDescent="0.25">
      <c r="Y1848" t="s">
        <v>3133</v>
      </c>
    </row>
    <row r="1849" spans="25:25" x14ac:dyDescent="0.25">
      <c r="Y1849" t="s">
        <v>773</v>
      </c>
    </row>
    <row r="1850" spans="25:25" x14ac:dyDescent="0.25">
      <c r="Y1850" t="s">
        <v>2247</v>
      </c>
    </row>
    <row r="1851" spans="25:25" x14ac:dyDescent="0.25">
      <c r="Y1851" t="s">
        <v>1473</v>
      </c>
    </row>
    <row r="1852" spans="25:25" x14ac:dyDescent="0.25">
      <c r="Y1852" t="s">
        <v>3043</v>
      </c>
    </row>
    <row r="1853" spans="25:25" x14ac:dyDescent="0.25">
      <c r="Y1853" t="s">
        <v>1221</v>
      </c>
    </row>
    <row r="1854" spans="25:25" x14ac:dyDescent="0.25">
      <c r="Y1854" t="s">
        <v>2489</v>
      </c>
    </row>
    <row r="1855" spans="25:25" x14ac:dyDescent="0.25">
      <c r="Y1855" t="s">
        <v>1201</v>
      </c>
    </row>
    <row r="1856" spans="25:25" x14ac:dyDescent="0.25">
      <c r="Y1856" t="s">
        <v>2613</v>
      </c>
    </row>
    <row r="1857" spans="25:25" x14ac:dyDescent="0.25">
      <c r="Y1857" t="s">
        <v>2234</v>
      </c>
    </row>
    <row r="1858" spans="25:25" x14ac:dyDescent="0.25">
      <c r="Y1858" t="s">
        <v>3278</v>
      </c>
    </row>
    <row r="1859" spans="25:25" x14ac:dyDescent="0.25">
      <c r="Y1859" t="s">
        <v>3353</v>
      </c>
    </row>
    <row r="1860" spans="25:25" x14ac:dyDescent="0.25">
      <c r="Y1860" t="s">
        <v>858</v>
      </c>
    </row>
    <row r="1861" spans="25:25" x14ac:dyDescent="0.25">
      <c r="Y1861" t="s">
        <v>3131</v>
      </c>
    </row>
    <row r="1862" spans="25:25" x14ac:dyDescent="0.25">
      <c r="Y1862" t="s">
        <v>1698</v>
      </c>
    </row>
    <row r="1863" spans="25:25" x14ac:dyDescent="0.25">
      <c r="Y1863" t="s">
        <v>872</v>
      </c>
    </row>
    <row r="1864" spans="25:25" x14ac:dyDescent="0.25">
      <c r="Y1864" t="s">
        <v>1181</v>
      </c>
    </row>
    <row r="1865" spans="25:25" x14ac:dyDescent="0.25">
      <c r="Y1865" t="s">
        <v>2010</v>
      </c>
    </row>
    <row r="1866" spans="25:25" x14ac:dyDescent="0.25">
      <c r="Y1866" t="s">
        <v>3215</v>
      </c>
    </row>
    <row r="1867" spans="25:25" x14ac:dyDescent="0.25">
      <c r="Y1867" t="s">
        <v>1772</v>
      </c>
    </row>
    <row r="1868" spans="25:25" x14ac:dyDescent="0.25">
      <c r="Y1868" t="s">
        <v>1810</v>
      </c>
    </row>
    <row r="1869" spans="25:25" x14ac:dyDescent="0.25">
      <c r="Y1869" t="s">
        <v>1275</v>
      </c>
    </row>
    <row r="1870" spans="25:25" x14ac:dyDescent="0.25">
      <c r="Y1870" t="s">
        <v>3256</v>
      </c>
    </row>
    <row r="1871" spans="25:25" x14ac:dyDescent="0.25">
      <c r="Y1871" t="s">
        <v>927</v>
      </c>
    </row>
    <row r="1872" spans="25:25" x14ac:dyDescent="0.25">
      <c r="Y1872" t="s">
        <v>1327</v>
      </c>
    </row>
    <row r="1873" spans="25:25" x14ac:dyDescent="0.25">
      <c r="Y1873" t="s">
        <v>3307</v>
      </c>
    </row>
    <row r="1874" spans="25:25" x14ac:dyDescent="0.25">
      <c r="Y1874" t="s">
        <v>914</v>
      </c>
    </row>
    <row r="1875" spans="25:25" x14ac:dyDescent="0.25">
      <c r="Y1875" t="s">
        <v>2562</v>
      </c>
    </row>
    <row r="1876" spans="25:25" x14ac:dyDescent="0.25">
      <c r="Y1876" t="s">
        <v>1083</v>
      </c>
    </row>
    <row r="1877" spans="25:25" x14ac:dyDescent="0.25">
      <c r="Y1877" t="s">
        <v>1016</v>
      </c>
    </row>
    <row r="1878" spans="25:25" x14ac:dyDescent="0.25">
      <c r="Y1878" t="s">
        <v>3264</v>
      </c>
    </row>
    <row r="1879" spans="25:25" x14ac:dyDescent="0.25">
      <c r="Y1879" t="s">
        <v>1635</v>
      </c>
    </row>
    <row r="1880" spans="25:25" x14ac:dyDescent="0.25">
      <c r="Y1880" t="s">
        <v>986</v>
      </c>
    </row>
    <row r="1881" spans="25:25" x14ac:dyDescent="0.25">
      <c r="Y1881" t="s">
        <v>3093</v>
      </c>
    </row>
    <row r="1882" spans="25:25" x14ac:dyDescent="0.25">
      <c r="Y1882" t="s">
        <v>2738</v>
      </c>
    </row>
    <row r="1883" spans="25:25" x14ac:dyDescent="0.25">
      <c r="Y1883" t="s">
        <v>3465</v>
      </c>
    </row>
    <row r="1884" spans="25:25" x14ac:dyDescent="0.25">
      <c r="Y1884" t="s">
        <v>754</v>
      </c>
    </row>
    <row r="1885" spans="25:25" x14ac:dyDescent="0.25">
      <c r="Y1885" t="s">
        <v>2508</v>
      </c>
    </row>
    <row r="1886" spans="25:25" x14ac:dyDescent="0.25">
      <c r="Y1886" t="s">
        <v>892</v>
      </c>
    </row>
    <row r="1887" spans="25:25" x14ac:dyDescent="0.25">
      <c r="Y1887" t="s">
        <v>791</v>
      </c>
    </row>
    <row r="1888" spans="25:25" x14ac:dyDescent="0.25">
      <c r="Y1888" t="s">
        <v>2778</v>
      </c>
    </row>
    <row r="1889" spans="25:25" x14ac:dyDescent="0.25">
      <c r="Y1889" t="s">
        <v>1672</v>
      </c>
    </row>
    <row r="1890" spans="25:25" x14ac:dyDescent="0.25">
      <c r="Y1890" t="s">
        <v>1775</v>
      </c>
    </row>
    <row r="1891" spans="25:25" x14ac:dyDescent="0.25">
      <c r="Y1891" t="s">
        <v>1029</v>
      </c>
    </row>
    <row r="1892" spans="25:25" x14ac:dyDescent="0.25">
      <c r="Y1892" t="s">
        <v>890</v>
      </c>
    </row>
    <row r="1893" spans="25:25" x14ac:dyDescent="0.25">
      <c r="Y1893" t="s">
        <v>2311</v>
      </c>
    </row>
    <row r="1894" spans="25:25" x14ac:dyDescent="0.25">
      <c r="Y1894" t="s">
        <v>3356</v>
      </c>
    </row>
    <row r="1895" spans="25:25" x14ac:dyDescent="0.25">
      <c r="Y1895" t="s">
        <v>1990</v>
      </c>
    </row>
    <row r="1896" spans="25:25" x14ac:dyDescent="0.25">
      <c r="Y1896" t="s">
        <v>1828</v>
      </c>
    </row>
    <row r="1897" spans="25:25" x14ac:dyDescent="0.25">
      <c r="Y1897" t="s">
        <v>3185</v>
      </c>
    </row>
    <row r="1898" spans="25:25" x14ac:dyDescent="0.25">
      <c r="Y1898" t="s">
        <v>2497</v>
      </c>
    </row>
    <row r="1899" spans="25:25" x14ac:dyDescent="0.25">
      <c r="Y1899" t="s">
        <v>1497</v>
      </c>
    </row>
    <row r="1900" spans="25:25" x14ac:dyDescent="0.25">
      <c r="Y1900" t="s">
        <v>2853</v>
      </c>
    </row>
    <row r="1901" spans="25:25" x14ac:dyDescent="0.25">
      <c r="Y1901" t="s">
        <v>2068</v>
      </c>
    </row>
    <row r="1902" spans="25:25" x14ac:dyDescent="0.25">
      <c r="Y1902" t="s">
        <v>1820</v>
      </c>
    </row>
    <row r="1903" spans="25:25" x14ac:dyDescent="0.25">
      <c r="Y1903" t="s">
        <v>989</v>
      </c>
    </row>
    <row r="1904" spans="25:25" x14ac:dyDescent="0.25">
      <c r="Y1904" t="s">
        <v>3399</v>
      </c>
    </row>
    <row r="1905" spans="25:25" x14ac:dyDescent="0.25">
      <c r="Y1905" t="s">
        <v>2911</v>
      </c>
    </row>
    <row r="1906" spans="25:25" x14ac:dyDescent="0.25">
      <c r="Y1906" t="s">
        <v>2535</v>
      </c>
    </row>
    <row r="1907" spans="25:25" x14ac:dyDescent="0.25">
      <c r="Y1907" t="s">
        <v>1214</v>
      </c>
    </row>
    <row r="1908" spans="25:25" x14ac:dyDescent="0.25">
      <c r="Y1908" t="s">
        <v>1126</v>
      </c>
    </row>
    <row r="1909" spans="25:25" x14ac:dyDescent="0.25">
      <c r="Y1909" t="s">
        <v>1077</v>
      </c>
    </row>
    <row r="1910" spans="25:25" x14ac:dyDescent="0.25">
      <c r="Y1910" t="s">
        <v>3352</v>
      </c>
    </row>
    <row r="1911" spans="25:25" x14ac:dyDescent="0.25">
      <c r="Y1911" t="s">
        <v>1509</v>
      </c>
    </row>
    <row r="1912" spans="25:25" x14ac:dyDescent="0.25">
      <c r="Y1912" t="s">
        <v>2546</v>
      </c>
    </row>
    <row r="1913" spans="25:25" x14ac:dyDescent="0.25">
      <c r="Y1913" t="s">
        <v>3297</v>
      </c>
    </row>
    <row r="1914" spans="25:25" x14ac:dyDescent="0.25">
      <c r="Y1914" t="s">
        <v>3158</v>
      </c>
    </row>
    <row r="1915" spans="25:25" x14ac:dyDescent="0.25">
      <c r="Y1915" t="s">
        <v>1646</v>
      </c>
    </row>
    <row r="1916" spans="25:25" x14ac:dyDescent="0.25">
      <c r="Y1916" t="s">
        <v>2588</v>
      </c>
    </row>
    <row r="1917" spans="25:25" x14ac:dyDescent="0.25">
      <c r="Y1917" t="s">
        <v>2783</v>
      </c>
    </row>
    <row r="1918" spans="25:25" x14ac:dyDescent="0.25">
      <c r="Y1918" t="s">
        <v>2656</v>
      </c>
    </row>
    <row r="1919" spans="25:25" x14ac:dyDescent="0.25">
      <c r="Y1919" t="s">
        <v>1326</v>
      </c>
    </row>
    <row r="1920" spans="25:25" x14ac:dyDescent="0.25">
      <c r="Y1920" t="s">
        <v>1452</v>
      </c>
    </row>
    <row r="1921" spans="25:25" x14ac:dyDescent="0.25">
      <c r="Y1921" t="s">
        <v>1827</v>
      </c>
    </row>
    <row r="1922" spans="25:25" x14ac:dyDescent="0.25">
      <c r="Y1922" t="s">
        <v>712</v>
      </c>
    </row>
    <row r="1923" spans="25:25" x14ac:dyDescent="0.25">
      <c r="Y1923" t="s">
        <v>809</v>
      </c>
    </row>
    <row r="1924" spans="25:25" x14ac:dyDescent="0.25">
      <c r="Y1924" t="s">
        <v>3113</v>
      </c>
    </row>
    <row r="1925" spans="25:25" x14ac:dyDescent="0.25">
      <c r="Y1925" t="s">
        <v>2842</v>
      </c>
    </row>
    <row r="1926" spans="25:25" x14ac:dyDescent="0.25">
      <c r="Y1926" t="s">
        <v>2451</v>
      </c>
    </row>
    <row r="1927" spans="25:25" x14ac:dyDescent="0.25">
      <c r="Y1927" t="s">
        <v>3032</v>
      </c>
    </row>
    <row r="1928" spans="25:25" x14ac:dyDescent="0.25">
      <c r="Y1928" t="s">
        <v>3169</v>
      </c>
    </row>
    <row r="1929" spans="25:25" x14ac:dyDescent="0.25">
      <c r="Y1929" t="s">
        <v>876</v>
      </c>
    </row>
    <row r="1930" spans="25:25" x14ac:dyDescent="0.25">
      <c r="Y1930" t="s">
        <v>996</v>
      </c>
    </row>
    <row r="1931" spans="25:25" x14ac:dyDescent="0.25">
      <c r="Y1931" t="s">
        <v>2655</v>
      </c>
    </row>
    <row r="1932" spans="25:25" x14ac:dyDescent="0.25">
      <c r="Y1932" t="s">
        <v>1585</v>
      </c>
    </row>
    <row r="1933" spans="25:25" x14ac:dyDescent="0.25">
      <c r="Y1933" t="s">
        <v>848</v>
      </c>
    </row>
    <row r="1934" spans="25:25" x14ac:dyDescent="0.25">
      <c r="Y1934" t="s">
        <v>1499</v>
      </c>
    </row>
    <row r="1935" spans="25:25" x14ac:dyDescent="0.25">
      <c r="Y1935" t="s">
        <v>2958</v>
      </c>
    </row>
    <row r="1936" spans="25:25" x14ac:dyDescent="0.25">
      <c r="Y1936" t="s">
        <v>2736</v>
      </c>
    </row>
    <row r="1937" spans="25:25" x14ac:dyDescent="0.25">
      <c r="Y1937" t="s">
        <v>2012</v>
      </c>
    </row>
    <row r="1938" spans="25:25" x14ac:dyDescent="0.25">
      <c r="Y1938" t="s">
        <v>2370</v>
      </c>
    </row>
    <row r="1939" spans="25:25" x14ac:dyDescent="0.25">
      <c r="Y1939" t="s">
        <v>2984</v>
      </c>
    </row>
    <row r="1940" spans="25:25" x14ac:dyDescent="0.25">
      <c r="Y1940" t="s">
        <v>2926</v>
      </c>
    </row>
    <row r="1941" spans="25:25" x14ac:dyDescent="0.25">
      <c r="Y1941" t="s">
        <v>1760</v>
      </c>
    </row>
    <row r="1942" spans="25:25" x14ac:dyDescent="0.25">
      <c r="Y1942" t="s">
        <v>3007</v>
      </c>
    </row>
    <row r="1943" spans="25:25" x14ac:dyDescent="0.25">
      <c r="Y1943" t="s">
        <v>3314</v>
      </c>
    </row>
    <row r="1944" spans="25:25" x14ac:dyDescent="0.25">
      <c r="Y1944" t="s">
        <v>1802</v>
      </c>
    </row>
    <row r="1945" spans="25:25" x14ac:dyDescent="0.25">
      <c r="Y1945" t="s">
        <v>1769</v>
      </c>
    </row>
    <row r="1946" spans="25:25" x14ac:dyDescent="0.25">
      <c r="Y1946" t="s">
        <v>1148</v>
      </c>
    </row>
    <row r="1947" spans="25:25" x14ac:dyDescent="0.25">
      <c r="Y1947" t="s">
        <v>2963</v>
      </c>
    </row>
    <row r="1948" spans="25:25" x14ac:dyDescent="0.25">
      <c r="Y1948" t="s">
        <v>2628</v>
      </c>
    </row>
    <row r="1949" spans="25:25" x14ac:dyDescent="0.25">
      <c r="Y1949" t="s">
        <v>1999</v>
      </c>
    </row>
    <row r="1950" spans="25:25" x14ac:dyDescent="0.25">
      <c r="Y1950" t="s">
        <v>2951</v>
      </c>
    </row>
    <row r="1951" spans="25:25" x14ac:dyDescent="0.25">
      <c r="Y1951" t="s">
        <v>2600</v>
      </c>
    </row>
    <row r="1952" spans="25:25" x14ac:dyDescent="0.25">
      <c r="Y1952" t="s">
        <v>3435</v>
      </c>
    </row>
    <row r="1953" spans="25:25" x14ac:dyDescent="0.25">
      <c r="Y1953" t="s">
        <v>801</v>
      </c>
    </row>
    <row r="1954" spans="25:25" x14ac:dyDescent="0.25">
      <c r="Y1954" t="s">
        <v>2484</v>
      </c>
    </row>
    <row r="1955" spans="25:25" x14ac:dyDescent="0.25">
      <c r="Y1955" t="s">
        <v>1582</v>
      </c>
    </row>
    <row r="1956" spans="25:25" x14ac:dyDescent="0.25">
      <c r="Y1956" t="s">
        <v>1468</v>
      </c>
    </row>
    <row r="1957" spans="25:25" x14ac:dyDescent="0.25">
      <c r="Y1957" t="s">
        <v>3155</v>
      </c>
    </row>
    <row r="1958" spans="25:25" x14ac:dyDescent="0.25">
      <c r="Y1958" t="s">
        <v>1357</v>
      </c>
    </row>
    <row r="1959" spans="25:25" x14ac:dyDescent="0.25">
      <c r="Y1959" t="s">
        <v>3014</v>
      </c>
    </row>
    <row r="1960" spans="25:25" x14ac:dyDescent="0.25">
      <c r="Y1960" t="s">
        <v>2333</v>
      </c>
    </row>
    <row r="1961" spans="25:25" x14ac:dyDescent="0.25">
      <c r="Y1961" t="s">
        <v>1708</v>
      </c>
    </row>
    <row r="1962" spans="25:25" x14ac:dyDescent="0.25">
      <c r="Y1962" t="s">
        <v>758</v>
      </c>
    </row>
    <row r="1963" spans="25:25" x14ac:dyDescent="0.25">
      <c r="Y1963" t="s">
        <v>1193</v>
      </c>
    </row>
    <row r="1964" spans="25:25" x14ac:dyDescent="0.25">
      <c r="Y1964" t="s">
        <v>1716</v>
      </c>
    </row>
    <row r="1965" spans="25:25" x14ac:dyDescent="0.25">
      <c r="Y1965" t="s">
        <v>1771</v>
      </c>
    </row>
    <row r="1966" spans="25:25" x14ac:dyDescent="0.25">
      <c r="Y1966" t="s">
        <v>2119</v>
      </c>
    </row>
    <row r="1967" spans="25:25" x14ac:dyDescent="0.25">
      <c r="Y1967" t="s">
        <v>907</v>
      </c>
    </row>
    <row r="1968" spans="25:25" x14ac:dyDescent="0.25">
      <c r="Y1968" t="s">
        <v>828</v>
      </c>
    </row>
    <row r="1969" spans="25:25" x14ac:dyDescent="0.25">
      <c r="Y1969" t="s">
        <v>3486</v>
      </c>
    </row>
    <row r="1970" spans="25:25" x14ac:dyDescent="0.25">
      <c r="Y1970" t="s">
        <v>3499</v>
      </c>
    </row>
    <row r="1971" spans="25:25" x14ac:dyDescent="0.25">
      <c r="Y1971" t="s">
        <v>703</v>
      </c>
    </row>
    <row r="1972" spans="25:25" x14ac:dyDescent="0.25">
      <c r="Y1972" t="s">
        <v>3367</v>
      </c>
    </row>
    <row r="1973" spans="25:25" x14ac:dyDescent="0.25">
      <c r="Y1973" t="s">
        <v>1534</v>
      </c>
    </row>
    <row r="1974" spans="25:25" x14ac:dyDescent="0.25">
      <c r="Y1974" t="s">
        <v>1345</v>
      </c>
    </row>
    <row r="1975" spans="25:25" x14ac:dyDescent="0.25">
      <c r="Y1975" t="s">
        <v>815</v>
      </c>
    </row>
    <row r="1976" spans="25:25" x14ac:dyDescent="0.25">
      <c r="Y1976" t="s">
        <v>2192</v>
      </c>
    </row>
    <row r="1977" spans="25:25" x14ac:dyDescent="0.25">
      <c r="Y1977" t="s">
        <v>2504</v>
      </c>
    </row>
    <row r="1978" spans="25:25" x14ac:dyDescent="0.25">
      <c r="Y1978" t="s">
        <v>1015</v>
      </c>
    </row>
    <row r="1979" spans="25:25" x14ac:dyDescent="0.25">
      <c r="Y1979" t="s">
        <v>1155</v>
      </c>
    </row>
    <row r="1980" spans="25:25" x14ac:dyDescent="0.25">
      <c r="Y1980" t="s">
        <v>1599</v>
      </c>
    </row>
    <row r="1981" spans="25:25" x14ac:dyDescent="0.25">
      <c r="Y1981" t="s">
        <v>2245</v>
      </c>
    </row>
    <row r="1982" spans="25:25" x14ac:dyDescent="0.25">
      <c r="Y1982" t="s">
        <v>1511</v>
      </c>
    </row>
    <row r="1983" spans="25:25" x14ac:dyDescent="0.25">
      <c r="Y1983" t="s">
        <v>3037</v>
      </c>
    </row>
    <row r="1984" spans="25:25" x14ac:dyDescent="0.25">
      <c r="Y1984" t="s">
        <v>2306</v>
      </c>
    </row>
    <row r="1985" spans="25:25" x14ac:dyDescent="0.25">
      <c r="Y1985" t="s">
        <v>991</v>
      </c>
    </row>
    <row r="1986" spans="25:25" x14ac:dyDescent="0.25">
      <c r="Y1986" t="s">
        <v>3118</v>
      </c>
    </row>
    <row r="1987" spans="25:25" x14ac:dyDescent="0.25">
      <c r="Y1987" t="s">
        <v>3372</v>
      </c>
    </row>
    <row r="1988" spans="25:25" x14ac:dyDescent="0.25">
      <c r="Y1988" t="s">
        <v>2823</v>
      </c>
    </row>
    <row r="1989" spans="25:25" x14ac:dyDescent="0.25">
      <c r="Y1989" t="s">
        <v>3232</v>
      </c>
    </row>
    <row r="1990" spans="25:25" x14ac:dyDescent="0.25">
      <c r="Y1990" t="s">
        <v>2801</v>
      </c>
    </row>
    <row r="1991" spans="25:25" x14ac:dyDescent="0.25">
      <c r="Y1991" t="s">
        <v>2885</v>
      </c>
    </row>
    <row r="1992" spans="25:25" x14ac:dyDescent="0.25">
      <c r="Y1992" t="s">
        <v>1830</v>
      </c>
    </row>
    <row r="1993" spans="25:25" x14ac:dyDescent="0.25">
      <c r="Y1993" t="s">
        <v>3116</v>
      </c>
    </row>
    <row r="1994" spans="25:25" x14ac:dyDescent="0.25">
      <c r="Y1994" t="s">
        <v>1517</v>
      </c>
    </row>
    <row r="1995" spans="25:25" x14ac:dyDescent="0.25">
      <c r="Y1995" t="s">
        <v>1488</v>
      </c>
    </row>
    <row r="1996" spans="25:25" x14ac:dyDescent="0.25">
      <c r="Y1996" t="s">
        <v>1581</v>
      </c>
    </row>
    <row r="1997" spans="25:25" x14ac:dyDescent="0.25">
      <c r="Y1997" t="s">
        <v>2862</v>
      </c>
    </row>
    <row r="1998" spans="25:25" x14ac:dyDescent="0.25">
      <c r="Y1998" t="s">
        <v>2605</v>
      </c>
    </row>
    <row r="1999" spans="25:25" x14ac:dyDescent="0.25">
      <c r="Y1999" t="s">
        <v>948</v>
      </c>
    </row>
    <row r="2000" spans="25:25" x14ac:dyDescent="0.25">
      <c r="Y2000" t="s">
        <v>1348</v>
      </c>
    </row>
    <row r="2001" spans="25:25" x14ac:dyDescent="0.25">
      <c r="Y2001" t="s">
        <v>1157</v>
      </c>
    </row>
    <row r="2002" spans="25:25" x14ac:dyDescent="0.25">
      <c r="Y2002" t="s">
        <v>2361</v>
      </c>
    </row>
    <row r="2003" spans="25:25" x14ac:dyDescent="0.25">
      <c r="Y2003" t="s">
        <v>1371</v>
      </c>
    </row>
    <row r="2004" spans="25:25" x14ac:dyDescent="0.25">
      <c r="Y2004" t="s">
        <v>2616</v>
      </c>
    </row>
    <row r="2005" spans="25:25" x14ac:dyDescent="0.25">
      <c r="Y2005" t="s">
        <v>1223</v>
      </c>
    </row>
    <row r="2006" spans="25:25" x14ac:dyDescent="0.25">
      <c r="Y2006" t="s">
        <v>947</v>
      </c>
    </row>
    <row r="2007" spans="25:25" x14ac:dyDescent="0.25">
      <c r="Y2007" t="s">
        <v>2367</v>
      </c>
    </row>
    <row r="2008" spans="25:25" x14ac:dyDescent="0.25">
      <c r="Y2008" t="s">
        <v>1726</v>
      </c>
    </row>
    <row r="2009" spans="25:25" x14ac:dyDescent="0.25">
      <c r="Y2009" t="s">
        <v>1238</v>
      </c>
    </row>
    <row r="2010" spans="25:25" x14ac:dyDescent="0.25">
      <c r="Y2010" t="s">
        <v>3395</v>
      </c>
    </row>
    <row r="2011" spans="25:25" x14ac:dyDescent="0.25">
      <c r="Y2011" t="s">
        <v>1516</v>
      </c>
    </row>
    <row r="2012" spans="25:25" x14ac:dyDescent="0.25">
      <c r="Y2012" t="s">
        <v>2788</v>
      </c>
    </row>
    <row r="2013" spans="25:25" x14ac:dyDescent="0.25">
      <c r="Y2013" t="s">
        <v>2676</v>
      </c>
    </row>
    <row r="2014" spans="25:25" x14ac:dyDescent="0.25">
      <c r="Y2014" t="s">
        <v>1091</v>
      </c>
    </row>
    <row r="2015" spans="25:25" x14ac:dyDescent="0.25">
      <c r="Y2015" t="s">
        <v>769</v>
      </c>
    </row>
    <row r="2016" spans="25:25" x14ac:dyDescent="0.25">
      <c r="Y2016" t="s">
        <v>2617</v>
      </c>
    </row>
    <row r="2017" spans="25:25" x14ac:dyDescent="0.25">
      <c r="Y2017" t="s">
        <v>3397</v>
      </c>
    </row>
    <row r="2018" spans="25:25" x14ac:dyDescent="0.25">
      <c r="Y2018" t="s">
        <v>941</v>
      </c>
    </row>
    <row r="2019" spans="25:25" x14ac:dyDescent="0.25">
      <c r="Y2019" t="s">
        <v>2014</v>
      </c>
    </row>
    <row r="2020" spans="25:25" x14ac:dyDescent="0.25">
      <c r="Y2020" t="s">
        <v>2625</v>
      </c>
    </row>
    <row r="2021" spans="25:25" x14ac:dyDescent="0.25">
      <c r="Y2021" t="s">
        <v>730</v>
      </c>
    </row>
    <row r="2022" spans="25:25" x14ac:dyDescent="0.25">
      <c r="Y2022" t="s">
        <v>693</v>
      </c>
    </row>
    <row r="2023" spans="25:25" x14ac:dyDescent="0.25">
      <c r="Y2023" t="s">
        <v>1408</v>
      </c>
    </row>
    <row r="2024" spans="25:25" x14ac:dyDescent="0.25">
      <c r="Y2024" t="s">
        <v>1220</v>
      </c>
    </row>
    <row r="2025" spans="25:25" x14ac:dyDescent="0.25">
      <c r="Y2025" t="s">
        <v>1450</v>
      </c>
    </row>
    <row r="2026" spans="25:25" x14ac:dyDescent="0.25">
      <c r="Y2026" t="s">
        <v>2290</v>
      </c>
    </row>
    <row r="2027" spans="25:25" x14ac:dyDescent="0.25">
      <c r="Y2027" t="s">
        <v>1113</v>
      </c>
    </row>
    <row r="2028" spans="25:25" x14ac:dyDescent="0.25">
      <c r="Y2028" t="s">
        <v>1651</v>
      </c>
    </row>
    <row r="2029" spans="25:25" x14ac:dyDescent="0.25">
      <c r="Y2029" t="s">
        <v>792</v>
      </c>
    </row>
    <row r="2030" spans="25:25" x14ac:dyDescent="0.25">
      <c r="Y2030" t="s">
        <v>1438</v>
      </c>
    </row>
    <row r="2031" spans="25:25" x14ac:dyDescent="0.25">
      <c r="Y2031" t="s">
        <v>805</v>
      </c>
    </row>
    <row r="2032" spans="25:25" x14ac:dyDescent="0.25">
      <c r="Y2032" t="s">
        <v>2249</v>
      </c>
    </row>
    <row r="2033" spans="25:25" x14ac:dyDescent="0.25">
      <c r="Y2033" t="s">
        <v>1891</v>
      </c>
    </row>
    <row r="2034" spans="25:25" x14ac:dyDescent="0.25">
      <c r="Y2034" t="s">
        <v>1375</v>
      </c>
    </row>
    <row r="2035" spans="25:25" x14ac:dyDescent="0.25">
      <c r="Y2035" t="s">
        <v>1998</v>
      </c>
    </row>
    <row r="2036" spans="25:25" x14ac:dyDescent="0.25">
      <c r="Y2036" t="s">
        <v>1227</v>
      </c>
    </row>
    <row r="2037" spans="25:25" x14ac:dyDescent="0.25">
      <c r="Y2037" t="s">
        <v>3354</v>
      </c>
    </row>
    <row r="2038" spans="25:25" x14ac:dyDescent="0.25">
      <c r="Y2038" t="s">
        <v>1280</v>
      </c>
    </row>
    <row r="2039" spans="25:25" x14ac:dyDescent="0.25">
      <c r="Y2039" t="s">
        <v>1236</v>
      </c>
    </row>
    <row r="2040" spans="25:25" x14ac:dyDescent="0.25">
      <c r="Y2040" t="s">
        <v>1107</v>
      </c>
    </row>
    <row r="2041" spans="25:25" x14ac:dyDescent="0.25">
      <c r="Y2041" t="s">
        <v>2571</v>
      </c>
    </row>
    <row r="2042" spans="25:25" x14ac:dyDescent="0.25">
      <c r="Y2042" t="s">
        <v>2712</v>
      </c>
    </row>
    <row r="2043" spans="25:25" x14ac:dyDescent="0.25">
      <c r="Y2043" t="s">
        <v>2964</v>
      </c>
    </row>
    <row r="2044" spans="25:25" x14ac:dyDescent="0.25">
      <c r="Y2044" t="s">
        <v>1318</v>
      </c>
    </row>
    <row r="2045" spans="25:25" x14ac:dyDescent="0.25">
      <c r="Y2045" t="s">
        <v>887</v>
      </c>
    </row>
    <row r="2046" spans="25:25" x14ac:dyDescent="0.25">
      <c r="Y2046" t="s">
        <v>3378</v>
      </c>
    </row>
    <row r="2047" spans="25:25" x14ac:dyDescent="0.25">
      <c r="Y2047" t="s">
        <v>3102</v>
      </c>
    </row>
    <row r="2048" spans="25:25" x14ac:dyDescent="0.25">
      <c r="Y2048" t="s">
        <v>2481</v>
      </c>
    </row>
    <row r="2049" spans="25:25" x14ac:dyDescent="0.25">
      <c r="Y2049" t="s">
        <v>836</v>
      </c>
    </row>
    <row r="2050" spans="25:25" x14ac:dyDescent="0.25">
      <c r="Y2050" t="s">
        <v>3311</v>
      </c>
    </row>
    <row r="2051" spans="25:25" x14ac:dyDescent="0.25">
      <c r="Y2051" t="s">
        <v>2777</v>
      </c>
    </row>
    <row r="2052" spans="25:25" x14ac:dyDescent="0.25">
      <c r="Y2052" t="s">
        <v>2452</v>
      </c>
    </row>
    <row r="2053" spans="25:25" x14ac:dyDescent="0.25">
      <c r="Y2053" t="s">
        <v>2374</v>
      </c>
    </row>
    <row r="2054" spans="25:25" x14ac:dyDescent="0.25">
      <c r="Y2054" t="s">
        <v>2486</v>
      </c>
    </row>
    <row r="2055" spans="25:25" x14ac:dyDescent="0.25">
      <c r="Y2055" t="s">
        <v>2040</v>
      </c>
    </row>
    <row r="2056" spans="25:25" x14ac:dyDescent="0.25">
      <c r="Y2056" t="s">
        <v>1548</v>
      </c>
    </row>
    <row r="2057" spans="25:25" x14ac:dyDescent="0.25">
      <c r="Y2057" t="s">
        <v>1279</v>
      </c>
    </row>
    <row r="2058" spans="25:25" x14ac:dyDescent="0.25">
      <c r="Y2058" t="s">
        <v>2280</v>
      </c>
    </row>
    <row r="2059" spans="25:25" x14ac:dyDescent="0.25">
      <c r="Y2059" t="s">
        <v>715</v>
      </c>
    </row>
    <row r="2060" spans="25:25" x14ac:dyDescent="0.25">
      <c r="Y2060" t="s">
        <v>2400</v>
      </c>
    </row>
    <row r="2061" spans="25:25" x14ac:dyDescent="0.25">
      <c r="Y2061" t="s">
        <v>2349</v>
      </c>
    </row>
    <row r="2062" spans="25:25" x14ac:dyDescent="0.25">
      <c r="Y2062" t="s">
        <v>2332</v>
      </c>
    </row>
    <row r="2063" spans="25:25" x14ac:dyDescent="0.25">
      <c r="Y2063" t="s">
        <v>1355</v>
      </c>
    </row>
    <row r="2064" spans="25:25" x14ac:dyDescent="0.25">
      <c r="Y2064" t="s">
        <v>1073</v>
      </c>
    </row>
    <row r="2065" spans="25:25" x14ac:dyDescent="0.25">
      <c r="Y2065" t="s">
        <v>2052</v>
      </c>
    </row>
    <row r="2066" spans="25:25" x14ac:dyDescent="0.25">
      <c r="Y2066" t="s">
        <v>2363</v>
      </c>
    </row>
    <row r="2067" spans="25:25" x14ac:dyDescent="0.25">
      <c r="Y2067" t="s">
        <v>1010</v>
      </c>
    </row>
    <row r="2068" spans="25:25" x14ac:dyDescent="0.25">
      <c r="Y2068" t="s">
        <v>3035</v>
      </c>
    </row>
    <row r="2069" spans="25:25" x14ac:dyDescent="0.25">
      <c r="Y2069" t="s">
        <v>2117</v>
      </c>
    </row>
    <row r="2070" spans="25:25" x14ac:dyDescent="0.25">
      <c r="Y2070" t="s">
        <v>3438</v>
      </c>
    </row>
    <row r="2071" spans="25:25" x14ac:dyDescent="0.25">
      <c r="Y2071" t="s">
        <v>1778</v>
      </c>
    </row>
    <row r="2072" spans="25:25" x14ac:dyDescent="0.25">
      <c r="Y2072" t="s">
        <v>2454</v>
      </c>
    </row>
    <row r="2073" spans="25:25" x14ac:dyDescent="0.25">
      <c r="Y2073" t="s">
        <v>1265</v>
      </c>
    </row>
    <row r="2074" spans="25:25" x14ac:dyDescent="0.25">
      <c r="Y2074" t="s">
        <v>1899</v>
      </c>
    </row>
    <row r="2075" spans="25:25" x14ac:dyDescent="0.25">
      <c r="Y2075" t="s">
        <v>2896</v>
      </c>
    </row>
    <row r="2076" spans="25:25" x14ac:dyDescent="0.25">
      <c r="Y2076" t="s">
        <v>1078</v>
      </c>
    </row>
    <row r="2077" spans="25:25" x14ac:dyDescent="0.25">
      <c r="Y2077" t="s">
        <v>2238</v>
      </c>
    </row>
    <row r="2078" spans="25:25" x14ac:dyDescent="0.25">
      <c r="Y2078" t="s">
        <v>2661</v>
      </c>
    </row>
    <row r="2079" spans="25:25" x14ac:dyDescent="0.25">
      <c r="Y2079" t="s">
        <v>1399</v>
      </c>
    </row>
    <row r="2080" spans="25:25" x14ac:dyDescent="0.25">
      <c r="Y2080" t="s">
        <v>1930</v>
      </c>
    </row>
    <row r="2081" spans="25:25" x14ac:dyDescent="0.25">
      <c r="Y2081" t="s">
        <v>2134</v>
      </c>
    </row>
    <row r="2082" spans="25:25" x14ac:dyDescent="0.25">
      <c r="Y2082" t="s">
        <v>3270</v>
      </c>
    </row>
    <row r="2083" spans="25:25" x14ac:dyDescent="0.25">
      <c r="Y2083" t="s">
        <v>1241</v>
      </c>
    </row>
    <row r="2084" spans="25:25" x14ac:dyDescent="0.25">
      <c r="Y2084" t="s">
        <v>3487</v>
      </c>
    </row>
    <row r="2085" spans="25:25" x14ac:dyDescent="0.25">
      <c r="Y2085" t="s">
        <v>824</v>
      </c>
    </row>
    <row r="2086" spans="25:25" x14ac:dyDescent="0.25">
      <c r="Y2086" t="s">
        <v>3212</v>
      </c>
    </row>
    <row r="2087" spans="25:25" x14ac:dyDescent="0.25">
      <c r="Y2087" t="s">
        <v>3475</v>
      </c>
    </row>
    <row r="2088" spans="25:25" x14ac:dyDescent="0.25">
      <c r="Y2088" t="s">
        <v>904</v>
      </c>
    </row>
    <row r="2089" spans="25:25" x14ac:dyDescent="0.25">
      <c r="Y2089" t="s">
        <v>1174</v>
      </c>
    </row>
    <row r="2090" spans="25:25" x14ac:dyDescent="0.25">
      <c r="Y2090" t="s">
        <v>2322</v>
      </c>
    </row>
    <row r="2091" spans="25:25" x14ac:dyDescent="0.25">
      <c r="Y2091" t="s">
        <v>1228</v>
      </c>
    </row>
    <row r="2092" spans="25:25" x14ac:dyDescent="0.25">
      <c r="Y2092" t="s">
        <v>1004</v>
      </c>
    </row>
    <row r="2093" spans="25:25" x14ac:dyDescent="0.25">
      <c r="Y2093" t="s">
        <v>2360</v>
      </c>
    </row>
    <row r="2094" spans="25:25" x14ac:dyDescent="0.25">
      <c r="Y2094" t="s">
        <v>2201</v>
      </c>
    </row>
    <row r="2095" spans="25:25" x14ac:dyDescent="0.25">
      <c r="Y2095" t="s">
        <v>784</v>
      </c>
    </row>
    <row r="2096" spans="25:25" x14ac:dyDescent="0.25">
      <c r="Y2096" t="s">
        <v>3294</v>
      </c>
    </row>
    <row r="2097" spans="25:25" x14ac:dyDescent="0.25">
      <c r="Y2097" t="s">
        <v>2563</v>
      </c>
    </row>
    <row r="2098" spans="25:25" x14ac:dyDescent="0.25">
      <c r="Y2098" t="s">
        <v>3194</v>
      </c>
    </row>
    <row r="2099" spans="25:25" x14ac:dyDescent="0.25">
      <c r="Y2099" t="s">
        <v>3479</v>
      </c>
    </row>
    <row r="2100" spans="25:25" x14ac:dyDescent="0.25">
      <c r="Y2100" t="s">
        <v>2482</v>
      </c>
    </row>
    <row r="2101" spans="25:25" x14ac:dyDescent="0.25">
      <c r="Y2101" t="s">
        <v>2833</v>
      </c>
    </row>
    <row r="2102" spans="25:25" x14ac:dyDescent="0.25">
      <c r="Y2102" t="s">
        <v>2180</v>
      </c>
    </row>
    <row r="2103" spans="25:25" x14ac:dyDescent="0.25">
      <c r="Y2103" t="s">
        <v>2019</v>
      </c>
    </row>
    <row r="2104" spans="25:25" x14ac:dyDescent="0.25">
      <c r="Y2104" t="s">
        <v>2475</v>
      </c>
    </row>
    <row r="2105" spans="25:25" x14ac:dyDescent="0.25">
      <c r="Y2105" t="s">
        <v>2559</v>
      </c>
    </row>
    <row r="2106" spans="25:25" x14ac:dyDescent="0.25">
      <c r="Y2106" t="s">
        <v>3409</v>
      </c>
    </row>
    <row r="2107" spans="25:25" x14ac:dyDescent="0.25">
      <c r="Y2107" t="s">
        <v>2915</v>
      </c>
    </row>
    <row r="2108" spans="25:25" x14ac:dyDescent="0.25">
      <c r="Y2108" t="s">
        <v>944</v>
      </c>
    </row>
    <row r="2109" spans="25:25" x14ac:dyDescent="0.25">
      <c r="Y2109" t="s">
        <v>1923</v>
      </c>
    </row>
    <row r="2110" spans="25:25" x14ac:dyDescent="0.25">
      <c r="Y2110" t="s">
        <v>1359</v>
      </c>
    </row>
    <row r="2111" spans="25:25" x14ac:dyDescent="0.25">
      <c r="Y2111" t="s">
        <v>2433</v>
      </c>
    </row>
    <row r="2112" spans="25:25" x14ac:dyDescent="0.25">
      <c r="Y2112" t="s">
        <v>1041</v>
      </c>
    </row>
    <row r="2113" spans="25:25" x14ac:dyDescent="0.25">
      <c r="Y2113" t="s">
        <v>1292</v>
      </c>
    </row>
    <row r="2114" spans="25:25" x14ac:dyDescent="0.25">
      <c r="Y2114" t="s">
        <v>1576</v>
      </c>
    </row>
    <row r="2115" spans="25:25" x14ac:dyDescent="0.25">
      <c r="Y2115" t="s">
        <v>704</v>
      </c>
    </row>
    <row r="2116" spans="25:25" x14ac:dyDescent="0.25">
      <c r="Y2116" t="s">
        <v>2787</v>
      </c>
    </row>
    <row r="2117" spans="25:25" x14ac:dyDescent="0.25">
      <c r="Y2117" t="s">
        <v>1263</v>
      </c>
    </row>
    <row r="2118" spans="25:25" x14ac:dyDescent="0.25">
      <c r="Y2118" t="s">
        <v>1645</v>
      </c>
    </row>
    <row r="2119" spans="25:25" x14ac:dyDescent="0.25">
      <c r="Y2119" t="s">
        <v>2939</v>
      </c>
    </row>
    <row r="2120" spans="25:25" x14ac:dyDescent="0.25">
      <c r="Y2120" t="s">
        <v>1666</v>
      </c>
    </row>
    <row r="2121" spans="25:25" x14ac:dyDescent="0.25">
      <c r="Y2121" t="s">
        <v>1656</v>
      </c>
    </row>
    <row r="2122" spans="25:25" x14ac:dyDescent="0.25">
      <c r="Y2122" t="s">
        <v>1412</v>
      </c>
    </row>
    <row r="2123" spans="25:25" x14ac:dyDescent="0.25">
      <c r="Y2123" t="s">
        <v>3313</v>
      </c>
    </row>
    <row r="2124" spans="25:25" x14ac:dyDescent="0.25">
      <c r="Y2124" t="s">
        <v>1812</v>
      </c>
    </row>
    <row r="2125" spans="25:25" x14ac:dyDescent="0.25">
      <c r="Y2125" t="s">
        <v>2382</v>
      </c>
    </row>
    <row r="2126" spans="25:25" x14ac:dyDescent="0.25">
      <c r="Y2126" t="s">
        <v>2865</v>
      </c>
    </row>
    <row r="2127" spans="25:25" x14ac:dyDescent="0.25">
      <c r="Y2127" t="s">
        <v>2732</v>
      </c>
    </row>
    <row r="2128" spans="25:25" x14ac:dyDescent="0.25">
      <c r="Y2128" t="s">
        <v>1075</v>
      </c>
    </row>
    <row r="2129" spans="25:25" x14ac:dyDescent="0.25">
      <c r="Y2129" t="s">
        <v>2815</v>
      </c>
    </row>
    <row r="2130" spans="25:25" x14ac:dyDescent="0.25">
      <c r="Y2130" t="s">
        <v>3404</v>
      </c>
    </row>
    <row r="2131" spans="25:25" x14ac:dyDescent="0.25">
      <c r="Y2131" t="s">
        <v>955</v>
      </c>
    </row>
    <row r="2132" spans="25:25" x14ac:dyDescent="0.25">
      <c r="Y2132" t="s">
        <v>1361</v>
      </c>
    </row>
    <row r="2133" spans="25:25" x14ac:dyDescent="0.25">
      <c r="Y2133" t="s">
        <v>2217</v>
      </c>
    </row>
    <row r="2134" spans="25:25" x14ac:dyDescent="0.25">
      <c r="Y2134" t="s">
        <v>2347</v>
      </c>
    </row>
    <row r="2135" spans="25:25" x14ac:dyDescent="0.25">
      <c r="Y2135" t="s">
        <v>2256</v>
      </c>
    </row>
    <row r="2136" spans="25:25" x14ac:dyDescent="0.25">
      <c r="Y2136" t="s">
        <v>1816</v>
      </c>
    </row>
    <row r="2137" spans="25:25" x14ac:dyDescent="0.25">
      <c r="Y2137" t="s">
        <v>963</v>
      </c>
    </row>
    <row r="2138" spans="25:25" x14ac:dyDescent="0.25">
      <c r="Y2138" t="s">
        <v>1245</v>
      </c>
    </row>
    <row r="2139" spans="25:25" x14ac:dyDescent="0.25">
      <c r="Y2139" t="s">
        <v>2887</v>
      </c>
    </row>
    <row r="2140" spans="25:25" x14ac:dyDescent="0.25">
      <c r="Y2140" t="s">
        <v>2320</v>
      </c>
    </row>
    <row r="2141" spans="25:25" x14ac:dyDescent="0.25">
      <c r="Y2141" t="s">
        <v>898</v>
      </c>
    </row>
    <row r="2142" spans="25:25" x14ac:dyDescent="0.25">
      <c r="Y2142" t="s">
        <v>1262</v>
      </c>
    </row>
    <row r="2143" spans="25:25" x14ac:dyDescent="0.25">
      <c r="Y2143" t="s">
        <v>1783</v>
      </c>
    </row>
    <row r="2144" spans="25:25" x14ac:dyDescent="0.25">
      <c r="Y2144" t="s">
        <v>1088</v>
      </c>
    </row>
    <row r="2145" spans="25:25" x14ac:dyDescent="0.25">
      <c r="Y2145" t="s">
        <v>2870</v>
      </c>
    </row>
    <row r="2146" spans="25:25" x14ac:dyDescent="0.25">
      <c r="Y2146" t="s">
        <v>1985</v>
      </c>
    </row>
    <row r="2147" spans="25:25" x14ac:dyDescent="0.25">
      <c r="Y2147" t="s">
        <v>3464</v>
      </c>
    </row>
    <row r="2148" spans="25:25" x14ac:dyDescent="0.25">
      <c r="Y2148" t="s">
        <v>827</v>
      </c>
    </row>
    <row r="2149" spans="25:25" x14ac:dyDescent="0.25">
      <c r="Y2149" t="s">
        <v>3191</v>
      </c>
    </row>
    <row r="2150" spans="25:25" x14ac:dyDescent="0.25">
      <c r="Y2150" t="s">
        <v>3047</v>
      </c>
    </row>
    <row r="2151" spans="25:25" x14ac:dyDescent="0.25">
      <c r="Y2151" t="s">
        <v>3450</v>
      </c>
    </row>
    <row r="2152" spans="25:25" x14ac:dyDescent="0.25">
      <c r="Y2152" t="s">
        <v>1914</v>
      </c>
    </row>
    <row r="2153" spans="25:25" x14ac:dyDescent="0.25">
      <c r="Y2153" t="s">
        <v>3379</v>
      </c>
    </row>
    <row r="2154" spans="25:25" x14ac:dyDescent="0.25">
      <c r="Y2154" t="s">
        <v>1736</v>
      </c>
    </row>
    <row r="2155" spans="25:25" x14ac:dyDescent="0.25">
      <c r="Y2155" t="s">
        <v>2232</v>
      </c>
    </row>
    <row r="2156" spans="25:25" x14ac:dyDescent="0.25">
      <c r="Y2156" t="s">
        <v>1857</v>
      </c>
    </row>
    <row r="2157" spans="25:25" x14ac:dyDescent="0.25">
      <c r="Y2157" t="s">
        <v>1006</v>
      </c>
    </row>
    <row r="2158" spans="25:25" x14ac:dyDescent="0.25">
      <c r="Y2158" t="s">
        <v>2739</v>
      </c>
    </row>
    <row r="2159" spans="25:25" x14ac:dyDescent="0.25">
      <c r="Y2159" t="s">
        <v>2377</v>
      </c>
    </row>
    <row r="2160" spans="25:25" x14ac:dyDescent="0.25">
      <c r="Y2160" t="s">
        <v>1226</v>
      </c>
    </row>
    <row r="2161" spans="25:25" x14ac:dyDescent="0.25">
      <c r="Y2161" t="s">
        <v>1173</v>
      </c>
    </row>
    <row r="2162" spans="25:25" x14ac:dyDescent="0.25">
      <c r="Y2162" t="s">
        <v>2317</v>
      </c>
    </row>
    <row r="2163" spans="25:25" x14ac:dyDescent="0.25">
      <c r="Y2163" t="s">
        <v>2927</v>
      </c>
    </row>
    <row r="2164" spans="25:25" x14ac:dyDescent="0.25">
      <c r="Y2164" t="s">
        <v>1818</v>
      </c>
    </row>
    <row r="2165" spans="25:25" x14ac:dyDescent="0.25">
      <c r="Y2165" t="s">
        <v>2568</v>
      </c>
    </row>
    <row r="2166" spans="25:25" x14ac:dyDescent="0.25">
      <c r="Y2166" t="s">
        <v>1464</v>
      </c>
    </row>
    <row r="2167" spans="25:25" x14ac:dyDescent="0.25">
      <c r="Y2167" t="s">
        <v>2069</v>
      </c>
    </row>
    <row r="2168" spans="25:25" x14ac:dyDescent="0.25">
      <c r="Y2168" t="s">
        <v>2090</v>
      </c>
    </row>
    <row r="2169" spans="25:25" x14ac:dyDescent="0.25">
      <c r="Y2169" t="s">
        <v>2078</v>
      </c>
    </row>
    <row r="2170" spans="25:25" x14ac:dyDescent="0.25">
      <c r="Y2170" t="s">
        <v>1084</v>
      </c>
    </row>
    <row r="2171" spans="25:25" x14ac:dyDescent="0.25">
      <c r="Y2171" t="s">
        <v>2355</v>
      </c>
    </row>
    <row r="2172" spans="25:25" x14ac:dyDescent="0.25">
      <c r="Y2172" t="s">
        <v>2636</v>
      </c>
    </row>
    <row r="2173" spans="25:25" x14ac:dyDescent="0.25">
      <c r="Y2173" t="s">
        <v>2116</v>
      </c>
    </row>
    <row r="2174" spans="25:25" x14ac:dyDescent="0.25">
      <c r="Y2174" t="s">
        <v>1731</v>
      </c>
    </row>
    <row r="2175" spans="25:25" x14ac:dyDescent="0.25">
      <c r="Y2175" t="s">
        <v>3364</v>
      </c>
    </row>
    <row r="2176" spans="25:25" x14ac:dyDescent="0.25">
      <c r="Y2176" t="s">
        <v>2207</v>
      </c>
    </row>
    <row r="2177" spans="25:25" x14ac:dyDescent="0.25">
      <c r="Y2177" t="s">
        <v>1675</v>
      </c>
    </row>
    <row r="2178" spans="25:25" x14ac:dyDescent="0.25">
      <c r="Y2178" t="s">
        <v>3023</v>
      </c>
    </row>
    <row r="2179" spans="25:25" x14ac:dyDescent="0.25">
      <c r="Y2179" t="s">
        <v>1276</v>
      </c>
    </row>
    <row r="2180" spans="25:25" x14ac:dyDescent="0.25">
      <c r="Y2180" t="s">
        <v>732</v>
      </c>
    </row>
    <row r="2181" spans="25:25" x14ac:dyDescent="0.25">
      <c r="Y2181" t="s">
        <v>3482</v>
      </c>
    </row>
    <row r="2182" spans="25:25" x14ac:dyDescent="0.25">
      <c r="Y2182" t="s">
        <v>2227</v>
      </c>
    </row>
    <row r="2183" spans="25:25" x14ac:dyDescent="0.25">
      <c r="Y2183" t="s">
        <v>1920</v>
      </c>
    </row>
    <row r="2184" spans="25:25" x14ac:dyDescent="0.25">
      <c r="Y2184" t="s">
        <v>2503</v>
      </c>
    </row>
    <row r="2185" spans="25:25" x14ac:dyDescent="0.25">
      <c r="Y2185" t="s">
        <v>2960</v>
      </c>
    </row>
    <row r="2186" spans="25:25" x14ac:dyDescent="0.25">
      <c r="Y2186" t="s">
        <v>846</v>
      </c>
    </row>
    <row r="2187" spans="25:25" x14ac:dyDescent="0.25">
      <c r="Y2187" t="s">
        <v>1074</v>
      </c>
    </row>
    <row r="2188" spans="25:25" x14ac:dyDescent="0.25">
      <c r="Y2188" t="s">
        <v>2273</v>
      </c>
    </row>
    <row r="2189" spans="25:25" x14ac:dyDescent="0.25">
      <c r="Y2189" t="s">
        <v>1647</v>
      </c>
    </row>
    <row r="2190" spans="25:25" x14ac:dyDescent="0.25">
      <c r="Y2190" t="s">
        <v>1763</v>
      </c>
    </row>
    <row r="2191" spans="25:25" x14ac:dyDescent="0.25">
      <c r="Y2191" t="s">
        <v>2679</v>
      </c>
    </row>
    <row r="2192" spans="25:25" x14ac:dyDescent="0.25">
      <c r="Y2192" t="s">
        <v>1984</v>
      </c>
    </row>
    <row r="2193" spans="25:25" x14ac:dyDescent="0.25">
      <c r="Y2193" t="s">
        <v>1141</v>
      </c>
    </row>
    <row r="2194" spans="25:25" x14ac:dyDescent="0.25">
      <c r="Y2194" t="s">
        <v>2350</v>
      </c>
    </row>
    <row r="2195" spans="25:25" x14ac:dyDescent="0.25">
      <c r="Y2195" t="s">
        <v>1020</v>
      </c>
    </row>
    <row r="2196" spans="25:25" x14ac:dyDescent="0.25">
      <c r="Y2196" t="s">
        <v>3458</v>
      </c>
    </row>
    <row r="2197" spans="25:25" x14ac:dyDescent="0.25">
      <c r="Y2197" t="s">
        <v>3004</v>
      </c>
    </row>
    <row r="2198" spans="25:25" x14ac:dyDescent="0.25">
      <c r="Y2198" t="s">
        <v>3403</v>
      </c>
    </row>
    <row r="2199" spans="25:25" x14ac:dyDescent="0.25">
      <c r="Y2199" t="s">
        <v>1118</v>
      </c>
    </row>
    <row r="2200" spans="25:25" x14ac:dyDescent="0.25">
      <c r="Y2200" t="s">
        <v>2106</v>
      </c>
    </row>
    <row r="2201" spans="25:25" x14ac:dyDescent="0.25">
      <c r="Y2201" t="s">
        <v>1900</v>
      </c>
    </row>
    <row r="2202" spans="25:25" x14ac:dyDescent="0.25">
      <c r="Y2202" t="s">
        <v>2794</v>
      </c>
    </row>
    <row r="2203" spans="25:25" x14ac:dyDescent="0.25">
      <c r="Y2203" t="s">
        <v>2165</v>
      </c>
    </row>
    <row r="2204" spans="25:25" x14ac:dyDescent="0.25">
      <c r="Y2204" t="s">
        <v>2523</v>
      </c>
    </row>
    <row r="2205" spans="25:25" x14ac:dyDescent="0.25">
      <c r="Y2205" t="s">
        <v>2366</v>
      </c>
    </row>
    <row r="2206" spans="25:25" x14ac:dyDescent="0.25">
      <c r="Y2206" t="s">
        <v>1458</v>
      </c>
    </row>
    <row r="2207" spans="25:25" x14ac:dyDescent="0.25">
      <c r="Y2207" t="s">
        <v>2177</v>
      </c>
    </row>
    <row r="2208" spans="25:25" x14ac:dyDescent="0.25">
      <c r="Y2208" t="s">
        <v>1242</v>
      </c>
    </row>
    <row r="2209" spans="25:25" x14ac:dyDescent="0.25">
      <c r="Y2209" t="s">
        <v>2271</v>
      </c>
    </row>
    <row r="2210" spans="25:25" x14ac:dyDescent="0.25">
      <c r="Y2210" t="s">
        <v>1542</v>
      </c>
    </row>
    <row r="2211" spans="25:25" x14ac:dyDescent="0.25">
      <c r="Y2211" t="s">
        <v>2876</v>
      </c>
    </row>
    <row r="2212" spans="25:25" x14ac:dyDescent="0.25">
      <c r="Y2212" t="s">
        <v>3183</v>
      </c>
    </row>
    <row r="2213" spans="25:25" x14ac:dyDescent="0.25">
      <c r="Y2213" t="s">
        <v>1319</v>
      </c>
    </row>
    <row r="2214" spans="25:25" x14ac:dyDescent="0.25">
      <c r="Y2214" t="s">
        <v>1129</v>
      </c>
    </row>
    <row r="2215" spans="25:25" x14ac:dyDescent="0.25">
      <c r="Y2215" t="s">
        <v>1427</v>
      </c>
    </row>
    <row r="2216" spans="25:25" x14ac:dyDescent="0.25">
      <c r="Y2216" t="s">
        <v>2892</v>
      </c>
    </row>
    <row r="2217" spans="25:25" x14ac:dyDescent="0.25">
      <c r="Y2217" t="s">
        <v>1417</v>
      </c>
    </row>
    <row r="2218" spans="25:25" x14ac:dyDescent="0.25">
      <c r="Y2218" t="s">
        <v>2526</v>
      </c>
    </row>
    <row r="2219" spans="25:25" x14ac:dyDescent="0.25">
      <c r="Y2219" t="s">
        <v>1151</v>
      </c>
    </row>
    <row r="2220" spans="25:25" x14ac:dyDescent="0.25">
      <c r="Y2220" t="s">
        <v>1099</v>
      </c>
    </row>
    <row r="2221" spans="25:25" x14ac:dyDescent="0.25">
      <c r="Y2221" t="s">
        <v>1570</v>
      </c>
    </row>
    <row r="2222" spans="25:25" x14ac:dyDescent="0.25">
      <c r="Y2222" t="s">
        <v>1254</v>
      </c>
    </row>
    <row r="2223" spans="25:25" x14ac:dyDescent="0.25">
      <c r="Y2223" t="s">
        <v>3368</v>
      </c>
    </row>
    <row r="2224" spans="25:25" x14ac:dyDescent="0.25">
      <c r="Y2224" t="s">
        <v>2395</v>
      </c>
    </row>
    <row r="2225" spans="25:25" x14ac:dyDescent="0.25">
      <c r="Y2225" t="s">
        <v>3343</v>
      </c>
    </row>
    <row r="2226" spans="25:25" x14ac:dyDescent="0.25">
      <c r="Y2226" t="s">
        <v>1291</v>
      </c>
    </row>
    <row r="2227" spans="25:25" x14ac:dyDescent="0.25">
      <c r="Y2227" t="s">
        <v>2620</v>
      </c>
    </row>
    <row r="2228" spans="25:25" x14ac:dyDescent="0.25">
      <c r="Y2228" t="s">
        <v>2643</v>
      </c>
    </row>
    <row r="2229" spans="25:25" x14ac:dyDescent="0.25">
      <c r="Y2229" t="s">
        <v>1941</v>
      </c>
    </row>
    <row r="2230" spans="25:25" x14ac:dyDescent="0.25">
      <c r="Y2230" t="s">
        <v>3052</v>
      </c>
    </row>
    <row r="2231" spans="25:25" x14ac:dyDescent="0.25">
      <c r="Y2231" t="s">
        <v>3107</v>
      </c>
    </row>
    <row r="2232" spans="25:25" x14ac:dyDescent="0.25">
      <c r="Y2232" t="s">
        <v>1369</v>
      </c>
    </row>
    <row r="2233" spans="25:25" x14ac:dyDescent="0.25">
      <c r="Y2233" t="s">
        <v>2785</v>
      </c>
    </row>
    <row r="2234" spans="25:25" x14ac:dyDescent="0.25">
      <c r="Y2234" t="s">
        <v>2282</v>
      </c>
    </row>
    <row r="2235" spans="25:25" x14ac:dyDescent="0.25">
      <c r="Y2235" t="s">
        <v>3239</v>
      </c>
    </row>
    <row r="2236" spans="25:25" x14ac:dyDescent="0.25">
      <c r="Y2236" t="s">
        <v>1481</v>
      </c>
    </row>
    <row r="2237" spans="25:25" x14ac:dyDescent="0.25">
      <c r="Y2237" t="s">
        <v>2403</v>
      </c>
    </row>
    <row r="2238" spans="25:25" x14ac:dyDescent="0.25">
      <c r="Y2238" t="s">
        <v>2978</v>
      </c>
    </row>
    <row r="2239" spans="25:25" x14ac:dyDescent="0.25">
      <c r="Y2239" t="s">
        <v>1096</v>
      </c>
    </row>
    <row r="2240" spans="25:25" x14ac:dyDescent="0.25">
      <c r="Y2240" t="s">
        <v>744</v>
      </c>
    </row>
    <row r="2241" spans="25:25" x14ac:dyDescent="0.25">
      <c r="Y2241" t="s">
        <v>2416</v>
      </c>
    </row>
    <row r="2242" spans="25:25" x14ac:dyDescent="0.25">
      <c r="Y2242" t="s">
        <v>3276</v>
      </c>
    </row>
    <row r="2243" spans="25:25" x14ac:dyDescent="0.25">
      <c r="Y2243" t="s">
        <v>2762</v>
      </c>
    </row>
    <row r="2244" spans="25:25" x14ac:dyDescent="0.25">
      <c r="Y2244" t="s">
        <v>1703</v>
      </c>
    </row>
    <row r="2245" spans="25:25" x14ac:dyDescent="0.25">
      <c r="Y2245" t="s">
        <v>1290</v>
      </c>
    </row>
    <row r="2246" spans="25:25" x14ac:dyDescent="0.25">
      <c r="Y2246" t="s">
        <v>707</v>
      </c>
    </row>
    <row r="2247" spans="25:25" x14ac:dyDescent="0.25">
      <c r="Y2247" t="s">
        <v>2659</v>
      </c>
    </row>
    <row r="2248" spans="25:25" x14ac:dyDescent="0.25">
      <c r="Y2248" t="s">
        <v>3219</v>
      </c>
    </row>
    <row r="2249" spans="25:25" x14ac:dyDescent="0.25">
      <c r="Y2249" t="s">
        <v>2797</v>
      </c>
    </row>
    <row r="2250" spans="25:25" x14ac:dyDescent="0.25">
      <c r="Y2250" t="s">
        <v>1471</v>
      </c>
    </row>
    <row r="2251" spans="25:25" x14ac:dyDescent="0.25">
      <c r="Y2251" t="s">
        <v>1307</v>
      </c>
    </row>
    <row r="2252" spans="25:25" x14ac:dyDescent="0.25">
      <c r="Y2252" t="s">
        <v>2612</v>
      </c>
    </row>
    <row r="2253" spans="25:25" x14ac:dyDescent="0.25">
      <c r="Y2253" t="s">
        <v>1874</v>
      </c>
    </row>
    <row r="2254" spans="25:25" x14ac:dyDescent="0.25">
      <c r="Y2254" t="s">
        <v>774</v>
      </c>
    </row>
    <row r="2255" spans="25:25" x14ac:dyDescent="0.25">
      <c r="Y2255" t="s">
        <v>2145</v>
      </c>
    </row>
    <row r="2256" spans="25:25" x14ac:dyDescent="0.25">
      <c r="Y2256" t="s">
        <v>923</v>
      </c>
    </row>
    <row r="2257" spans="25:25" x14ac:dyDescent="0.25">
      <c r="Y2257" t="s">
        <v>3182</v>
      </c>
    </row>
    <row r="2258" spans="25:25" x14ac:dyDescent="0.25">
      <c r="Y2258" t="s">
        <v>980</v>
      </c>
    </row>
    <row r="2259" spans="25:25" x14ac:dyDescent="0.25">
      <c r="Y2259" t="s">
        <v>2057</v>
      </c>
    </row>
    <row r="2260" spans="25:25" x14ac:dyDescent="0.25">
      <c r="Y2260" t="s">
        <v>2994</v>
      </c>
    </row>
    <row r="2261" spans="25:25" x14ac:dyDescent="0.25">
      <c r="Y2261" t="s">
        <v>1230</v>
      </c>
    </row>
    <row r="2262" spans="25:25" x14ac:dyDescent="0.25">
      <c r="Y2262" t="s">
        <v>1183</v>
      </c>
    </row>
    <row r="2263" spans="25:25" x14ac:dyDescent="0.25">
      <c r="Y2263" t="s">
        <v>1192</v>
      </c>
    </row>
    <row r="2264" spans="25:25" x14ac:dyDescent="0.25">
      <c r="Y2264" t="s">
        <v>3473</v>
      </c>
    </row>
    <row r="2265" spans="25:25" x14ac:dyDescent="0.25">
      <c r="Y2265" t="s">
        <v>1316</v>
      </c>
    </row>
    <row r="2266" spans="25:25" x14ac:dyDescent="0.25">
      <c r="Y2266" t="s">
        <v>3263</v>
      </c>
    </row>
    <row r="2267" spans="25:25" x14ac:dyDescent="0.25">
      <c r="Y2267" t="s">
        <v>2513</v>
      </c>
    </row>
    <row r="2268" spans="25:25" x14ac:dyDescent="0.25">
      <c r="Y2268" t="s">
        <v>3320</v>
      </c>
    </row>
    <row r="2269" spans="25:25" x14ac:dyDescent="0.25">
      <c r="Y2269" t="s">
        <v>2771</v>
      </c>
    </row>
    <row r="2270" spans="25:25" x14ac:dyDescent="0.25">
      <c r="Y2270" t="s">
        <v>1272</v>
      </c>
    </row>
    <row r="2271" spans="25:25" x14ac:dyDescent="0.25">
      <c r="Y2271" t="s">
        <v>2423</v>
      </c>
    </row>
    <row r="2272" spans="25:25" x14ac:dyDescent="0.25">
      <c r="Y2272" t="s">
        <v>3234</v>
      </c>
    </row>
    <row r="2273" spans="25:25" x14ac:dyDescent="0.25">
      <c r="Y2273" t="s">
        <v>852</v>
      </c>
    </row>
    <row r="2274" spans="25:25" x14ac:dyDescent="0.25">
      <c r="Y2274" t="s">
        <v>1554</v>
      </c>
    </row>
    <row r="2275" spans="25:25" x14ac:dyDescent="0.25">
      <c r="Y2275" t="s">
        <v>1268</v>
      </c>
    </row>
    <row r="2276" spans="25:25" x14ac:dyDescent="0.25">
      <c r="Y2276" t="s">
        <v>1425</v>
      </c>
    </row>
    <row r="2277" spans="25:25" x14ac:dyDescent="0.25">
      <c r="Y2277" t="s">
        <v>1755</v>
      </c>
    </row>
    <row r="2278" spans="25:25" x14ac:dyDescent="0.25">
      <c r="Y2278" t="s">
        <v>3398</v>
      </c>
    </row>
    <row r="2279" spans="25:25" x14ac:dyDescent="0.25">
      <c r="Y2279" t="s">
        <v>2399</v>
      </c>
    </row>
    <row r="2280" spans="25:25" x14ac:dyDescent="0.25">
      <c r="Y2280" t="s">
        <v>705</v>
      </c>
    </row>
    <row r="2281" spans="25:25" x14ac:dyDescent="0.25">
      <c r="Y2281" t="s">
        <v>3309</v>
      </c>
    </row>
    <row r="2282" spans="25:25" x14ac:dyDescent="0.25">
      <c r="Y2282" t="s">
        <v>3217</v>
      </c>
    </row>
    <row r="2283" spans="25:25" x14ac:dyDescent="0.25">
      <c r="Y2283" t="s">
        <v>1513</v>
      </c>
    </row>
    <row r="2284" spans="25:25" x14ac:dyDescent="0.25">
      <c r="Y2284" t="s">
        <v>2045</v>
      </c>
    </row>
    <row r="2285" spans="25:25" x14ac:dyDescent="0.25">
      <c r="Y2285" t="s">
        <v>2140</v>
      </c>
    </row>
    <row r="2286" spans="25:25" x14ac:dyDescent="0.25">
      <c r="Y2286" t="s">
        <v>2936</v>
      </c>
    </row>
    <row r="2287" spans="25:25" x14ac:dyDescent="0.25">
      <c r="Y2287" t="s">
        <v>1358</v>
      </c>
    </row>
    <row r="2288" spans="25:25" x14ac:dyDescent="0.25">
      <c r="Y2288" t="s">
        <v>3000</v>
      </c>
    </row>
    <row r="2289" spans="25:25" x14ac:dyDescent="0.25">
      <c r="Y2289" t="s">
        <v>1149</v>
      </c>
    </row>
    <row r="2290" spans="25:25" x14ac:dyDescent="0.25">
      <c r="Y2290" t="s">
        <v>2262</v>
      </c>
    </row>
    <row r="2291" spans="25:25" x14ac:dyDescent="0.25">
      <c r="Y2291" t="s">
        <v>1033</v>
      </c>
    </row>
    <row r="2292" spans="25:25" x14ac:dyDescent="0.25">
      <c r="Y2292" t="s">
        <v>1681</v>
      </c>
    </row>
    <row r="2293" spans="25:25" x14ac:dyDescent="0.25">
      <c r="Y2293" t="s">
        <v>976</v>
      </c>
    </row>
    <row r="2294" spans="25:25" x14ac:dyDescent="0.25">
      <c r="Y2294" t="s">
        <v>2381</v>
      </c>
    </row>
    <row r="2295" spans="25:25" x14ac:dyDescent="0.25">
      <c r="Y2295" t="s">
        <v>3218</v>
      </c>
    </row>
    <row r="2296" spans="25:25" x14ac:dyDescent="0.25">
      <c r="Y2296" t="s">
        <v>3021</v>
      </c>
    </row>
    <row r="2297" spans="25:25" x14ac:dyDescent="0.25">
      <c r="Y2297" t="s">
        <v>2246</v>
      </c>
    </row>
    <row r="2298" spans="25:25" x14ac:dyDescent="0.25">
      <c r="Y2298" t="s">
        <v>760</v>
      </c>
    </row>
    <row r="2299" spans="25:25" x14ac:dyDescent="0.25">
      <c r="Y2299" t="s">
        <v>2375</v>
      </c>
    </row>
    <row r="2300" spans="25:25" x14ac:dyDescent="0.25">
      <c r="Y2300" t="s">
        <v>2222</v>
      </c>
    </row>
    <row r="2301" spans="25:25" x14ac:dyDescent="0.25">
      <c r="Y2301" t="s">
        <v>2335</v>
      </c>
    </row>
    <row r="2302" spans="25:25" x14ac:dyDescent="0.25">
      <c r="Y2302" t="s">
        <v>1752</v>
      </c>
    </row>
    <row r="2303" spans="25:25" x14ac:dyDescent="0.25">
      <c r="Y2303" t="s">
        <v>2521</v>
      </c>
    </row>
    <row r="2304" spans="25:25" x14ac:dyDescent="0.25">
      <c r="Y2304" t="s">
        <v>2469</v>
      </c>
    </row>
    <row r="2305" spans="25:25" x14ac:dyDescent="0.25">
      <c r="Y2305" t="s">
        <v>2824</v>
      </c>
    </row>
    <row r="2306" spans="25:25" x14ac:dyDescent="0.25">
      <c r="Y2306" t="s">
        <v>2267</v>
      </c>
    </row>
    <row r="2307" spans="25:25" x14ac:dyDescent="0.25">
      <c r="Y2307" t="s">
        <v>2942</v>
      </c>
    </row>
    <row r="2308" spans="25:25" x14ac:dyDescent="0.25">
      <c r="Y2308" t="s">
        <v>825</v>
      </c>
    </row>
    <row r="2309" spans="25:25" x14ac:dyDescent="0.25">
      <c r="Y2309" t="s">
        <v>2462</v>
      </c>
    </row>
    <row r="2310" spans="25:25" x14ac:dyDescent="0.25">
      <c r="Y2310" t="s">
        <v>3228</v>
      </c>
    </row>
    <row r="2311" spans="25:25" x14ac:dyDescent="0.25">
      <c r="Y2311" t="s">
        <v>2466</v>
      </c>
    </row>
    <row r="2312" spans="25:25" x14ac:dyDescent="0.25">
      <c r="Y2312" t="s">
        <v>1723</v>
      </c>
    </row>
    <row r="2313" spans="25:25" x14ac:dyDescent="0.25">
      <c r="Y2313" t="s">
        <v>1878</v>
      </c>
    </row>
    <row r="2314" spans="25:25" x14ac:dyDescent="0.25">
      <c r="Y2314" t="s">
        <v>3109</v>
      </c>
    </row>
    <row r="2315" spans="25:25" x14ac:dyDescent="0.25">
      <c r="Y2315" t="s">
        <v>3489</v>
      </c>
    </row>
    <row r="2316" spans="25:25" x14ac:dyDescent="0.25">
      <c r="Y2316" t="s">
        <v>1973</v>
      </c>
    </row>
    <row r="2317" spans="25:25" x14ac:dyDescent="0.25">
      <c r="Y2317" t="s">
        <v>3478</v>
      </c>
    </row>
    <row r="2318" spans="25:25" x14ac:dyDescent="0.25">
      <c r="Y2318" t="s">
        <v>2130</v>
      </c>
    </row>
    <row r="2319" spans="25:25" x14ac:dyDescent="0.25">
      <c r="Y2319" t="s">
        <v>2411</v>
      </c>
    </row>
    <row r="2320" spans="25:25" x14ac:dyDescent="0.25">
      <c r="Y2320" t="s">
        <v>699</v>
      </c>
    </row>
    <row r="2321" spans="25:25" x14ac:dyDescent="0.25">
      <c r="Y2321" t="s">
        <v>2060</v>
      </c>
    </row>
    <row r="2322" spans="25:25" x14ac:dyDescent="0.25">
      <c r="Y2322" t="s">
        <v>761</v>
      </c>
    </row>
    <row r="2323" spans="25:25" x14ac:dyDescent="0.25">
      <c r="Y2323" t="s">
        <v>2293</v>
      </c>
    </row>
    <row r="2324" spans="25:25" x14ac:dyDescent="0.25">
      <c r="Y2324" t="s">
        <v>1983</v>
      </c>
    </row>
    <row r="2325" spans="25:25" x14ac:dyDescent="0.25">
      <c r="Y2325" t="s">
        <v>2468</v>
      </c>
    </row>
    <row r="2326" spans="25:25" x14ac:dyDescent="0.25">
      <c r="Y2326" t="s">
        <v>886</v>
      </c>
    </row>
    <row r="2327" spans="25:25" x14ac:dyDescent="0.25">
      <c r="Y2327" t="s">
        <v>905</v>
      </c>
    </row>
    <row r="2328" spans="25:25" x14ac:dyDescent="0.25">
      <c r="Y2328" t="s">
        <v>3056</v>
      </c>
    </row>
    <row r="2329" spans="25:25" x14ac:dyDescent="0.25">
      <c r="Y2329" t="s">
        <v>3373</v>
      </c>
    </row>
    <row r="2330" spans="25:25" x14ac:dyDescent="0.25">
      <c r="Y2330" t="s">
        <v>2792</v>
      </c>
    </row>
    <row r="2331" spans="25:25" x14ac:dyDescent="0.25">
      <c r="Y2331" t="s">
        <v>2672</v>
      </c>
    </row>
    <row r="2332" spans="25:25" x14ac:dyDescent="0.25">
      <c r="Y2332" t="s">
        <v>3447</v>
      </c>
    </row>
    <row r="2333" spans="25:25" x14ac:dyDescent="0.25">
      <c r="Y2333" t="s">
        <v>1330</v>
      </c>
    </row>
    <row r="2334" spans="25:25" x14ac:dyDescent="0.25">
      <c r="Y2334" t="s">
        <v>2055</v>
      </c>
    </row>
    <row r="2335" spans="25:25" x14ac:dyDescent="0.25">
      <c r="Y2335" t="s">
        <v>1056</v>
      </c>
    </row>
    <row r="2336" spans="25:25" x14ac:dyDescent="0.25">
      <c r="Y2336" t="s">
        <v>849</v>
      </c>
    </row>
    <row r="2337" spans="25:25" x14ac:dyDescent="0.25">
      <c r="Y2337" t="s">
        <v>3424</v>
      </c>
    </row>
    <row r="2338" spans="25:25" x14ac:dyDescent="0.25">
      <c r="Y2338" t="s">
        <v>2270</v>
      </c>
    </row>
    <row r="2339" spans="25:25" x14ac:dyDescent="0.25">
      <c r="Y2339" t="s">
        <v>1109</v>
      </c>
    </row>
    <row r="2340" spans="25:25" x14ac:dyDescent="0.25">
      <c r="Y2340" t="s">
        <v>896</v>
      </c>
    </row>
    <row r="2341" spans="25:25" x14ac:dyDescent="0.25">
      <c r="Y2341" t="s">
        <v>1700</v>
      </c>
    </row>
    <row r="2342" spans="25:25" x14ac:dyDescent="0.25">
      <c r="Y2342" t="s">
        <v>1948</v>
      </c>
    </row>
    <row r="2343" spans="25:25" x14ac:dyDescent="0.25">
      <c r="Y2343" t="s">
        <v>3214</v>
      </c>
    </row>
    <row r="2344" spans="25:25" x14ac:dyDescent="0.25">
      <c r="Y2344" t="s">
        <v>2515</v>
      </c>
    </row>
    <row r="2345" spans="25:25" x14ac:dyDescent="0.25">
      <c r="Y2345" t="s">
        <v>2638</v>
      </c>
    </row>
    <row r="2346" spans="25:25" x14ac:dyDescent="0.25">
      <c r="Y2346" t="s">
        <v>1942</v>
      </c>
    </row>
    <row r="2347" spans="25:25" x14ac:dyDescent="0.25">
      <c r="Y2347" t="s">
        <v>1314</v>
      </c>
    </row>
    <row r="2348" spans="25:25" x14ac:dyDescent="0.25">
      <c r="Y2348" t="s">
        <v>2189</v>
      </c>
    </row>
    <row r="2349" spans="25:25" x14ac:dyDescent="0.25">
      <c r="Y2349" t="s">
        <v>1980</v>
      </c>
    </row>
    <row r="2350" spans="25:25" x14ac:dyDescent="0.25">
      <c r="Y2350" t="s">
        <v>3248</v>
      </c>
    </row>
    <row r="2351" spans="25:25" x14ac:dyDescent="0.25">
      <c r="Y2351" t="s">
        <v>1950</v>
      </c>
    </row>
    <row r="2352" spans="25:25" x14ac:dyDescent="0.25">
      <c r="Y2352" t="s">
        <v>1807</v>
      </c>
    </row>
    <row r="2353" spans="25:25" x14ac:dyDescent="0.25">
      <c r="Y2353" t="s">
        <v>3013</v>
      </c>
    </row>
    <row r="2354" spans="25:25" x14ac:dyDescent="0.25">
      <c r="Y2354" t="s">
        <v>826</v>
      </c>
    </row>
    <row r="2355" spans="25:25" x14ac:dyDescent="0.25">
      <c r="Y2355" t="s">
        <v>1142</v>
      </c>
    </row>
    <row r="2356" spans="25:25" x14ac:dyDescent="0.25">
      <c r="Y2356" t="s">
        <v>2955</v>
      </c>
    </row>
    <row r="2357" spans="25:25" x14ac:dyDescent="0.25">
      <c r="Y2357" t="s">
        <v>2715</v>
      </c>
    </row>
    <row r="2358" spans="25:25" x14ac:dyDescent="0.25">
      <c r="Y2358" t="s">
        <v>1545</v>
      </c>
    </row>
    <row r="2359" spans="25:25" x14ac:dyDescent="0.25">
      <c r="Y2359" t="s">
        <v>879</v>
      </c>
    </row>
    <row r="2360" spans="25:25" x14ac:dyDescent="0.25">
      <c r="Y2360" t="s">
        <v>2698</v>
      </c>
    </row>
    <row r="2361" spans="25:25" x14ac:dyDescent="0.25">
      <c r="Y2361" t="s">
        <v>2993</v>
      </c>
    </row>
    <row r="2362" spans="25:25" x14ac:dyDescent="0.25">
      <c r="Y2362" t="s">
        <v>1882</v>
      </c>
    </row>
    <row r="2363" spans="25:25" x14ac:dyDescent="0.25">
      <c r="Y2363" t="s">
        <v>1947</v>
      </c>
    </row>
    <row r="2364" spans="25:25" x14ac:dyDescent="0.25">
      <c r="Y2364" t="s">
        <v>772</v>
      </c>
    </row>
    <row r="2365" spans="25:25" x14ac:dyDescent="0.25">
      <c r="Y2365" t="s">
        <v>2764</v>
      </c>
    </row>
    <row r="2366" spans="25:25" x14ac:dyDescent="0.25">
      <c r="Y2366" t="s">
        <v>2485</v>
      </c>
    </row>
    <row r="2367" spans="25:25" x14ac:dyDescent="0.25">
      <c r="Y2367" t="s">
        <v>743</v>
      </c>
    </row>
    <row r="2368" spans="25:25" x14ac:dyDescent="0.25">
      <c r="Y2368" t="s">
        <v>810</v>
      </c>
    </row>
    <row r="2369" spans="25:25" x14ac:dyDescent="0.25">
      <c r="Y2369" t="s">
        <v>2578</v>
      </c>
    </row>
    <row r="2370" spans="25:25" x14ac:dyDescent="0.25">
      <c r="Y2370" t="s">
        <v>2647</v>
      </c>
    </row>
    <row r="2371" spans="25:25" x14ac:dyDescent="0.25">
      <c r="Y2371" t="s">
        <v>1979</v>
      </c>
    </row>
    <row r="2372" spans="25:25" x14ac:dyDescent="0.25">
      <c r="Y2372" t="s">
        <v>1352</v>
      </c>
    </row>
    <row r="2373" spans="25:25" x14ac:dyDescent="0.25">
      <c r="Y2373" t="s">
        <v>2968</v>
      </c>
    </row>
    <row r="2374" spans="25:25" x14ac:dyDescent="0.25">
      <c r="Y2374" t="s">
        <v>3323</v>
      </c>
    </row>
    <row r="2375" spans="25:25" x14ac:dyDescent="0.25">
      <c r="Y2375" t="s">
        <v>1644</v>
      </c>
    </row>
    <row r="2376" spans="25:25" x14ac:dyDescent="0.25">
      <c r="Y2376" t="s">
        <v>2979</v>
      </c>
    </row>
    <row r="2377" spans="25:25" x14ac:dyDescent="0.25">
      <c r="Y2377" t="s">
        <v>2648</v>
      </c>
    </row>
    <row r="2378" spans="25:25" x14ac:dyDescent="0.25">
      <c r="Y2378" t="s">
        <v>3126</v>
      </c>
    </row>
    <row r="2379" spans="25:25" x14ac:dyDescent="0.25">
      <c r="Y2379" t="s">
        <v>1748</v>
      </c>
    </row>
    <row r="2380" spans="25:25" x14ac:dyDescent="0.25">
      <c r="Y2380" t="s">
        <v>1127</v>
      </c>
    </row>
    <row r="2381" spans="25:25" x14ac:dyDescent="0.25">
      <c r="Y2381" t="s">
        <v>3159</v>
      </c>
    </row>
    <row r="2382" spans="25:25" x14ac:dyDescent="0.25">
      <c r="Y2382" t="s">
        <v>2076</v>
      </c>
    </row>
    <row r="2383" spans="25:25" x14ac:dyDescent="0.25">
      <c r="Y2383" t="s">
        <v>2536</v>
      </c>
    </row>
    <row r="2384" spans="25:25" x14ac:dyDescent="0.25">
      <c r="Y2384" t="s">
        <v>982</v>
      </c>
    </row>
    <row r="2385" spans="25:25" x14ac:dyDescent="0.25">
      <c r="Y2385" t="s">
        <v>2223</v>
      </c>
    </row>
    <row r="2386" spans="25:25" x14ac:dyDescent="0.25">
      <c r="Y2386" t="s">
        <v>1002</v>
      </c>
    </row>
    <row r="2387" spans="25:25" x14ac:dyDescent="0.25">
      <c r="Y2387" t="s">
        <v>755</v>
      </c>
    </row>
    <row r="2388" spans="25:25" x14ac:dyDescent="0.25">
      <c r="Y2388" t="s">
        <v>945</v>
      </c>
    </row>
    <row r="2389" spans="25:25" x14ac:dyDescent="0.25">
      <c r="Y2389" t="s">
        <v>1333</v>
      </c>
    </row>
    <row r="2390" spans="25:25" x14ac:dyDescent="0.25">
      <c r="Y2390" t="s">
        <v>723</v>
      </c>
    </row>
    <row r="2391" spans="25:25" x14ac:dyDescent="0.25">
      <c r="Y2391" t="s">
        <v>2509</v>
      </c>
    </row>
    <row r="2392" spans="25:25" x14ac:dyDescent="0.25">
      <c r="Y2392" t="s">
        <v>1887</v>
      </c>
    </row>
    <row r="2393" spans="25:25" x14ac:dyDescent="0.25">
      <c r="Y2393" t="s">
        <v>2211</v>
      </c>
    </row>
    <row r="2394" spans="25:25" x14ac:dyDescent="0.25">
      <c r="Y2394" t="s">
        <v>2099</v>
      </c>
    </row>
    <row r="2395" spans="25:25" x14ac:dyDescent="0.25">
      <c r="Y2395" t="s">
        <v>2627</v>
      </c>
    </row>
    <row r="2396" spans="25:25" x14ac:dyDescent="0.25">
      <c r="Y2396" t="s">
        <v>1846</v>
      </c>
    </row>
    <row r="2397" spans="25:25" x14ac:dyDescent="0.25">
      <c r="Y2397" t="s">
        <v>3184</v>
      </c>
    </row>
    <row r="2398" spans="25:25" x14ac:dyDescent="0.25">
      <c r="Y2398" t="s">
        <v>3415</v>
      </c>
    </row>
    <row r="2399" spans="25:25" x14ac:dyDescent="0.25">
      <c r="Y2399" t="s">
        <v>1620</v>
      </c>
    </row>
    <row r="2400" spans="25:25" x14ac:dyDescent="0.25">
      <c r="Y2400" t="s">
        <v>2128</v>
      </c>
    </row>
    <row r="2401" spans="25:25" x14ac:dyDescent="0.25">
      <c r="Y2401" t="s">
        <v>1137</v>
      </c>
    </row>
    <row r="2402" spans="25:25" x14ac:dyDescent="0.25">
      <c r="Y2402" t="s">
        <v>1877</v>
      </c>
    </row>
    <row r="2403" spans="25:25" x14ac:dyDescent="0.25">
      <c r="Y2403" t="s">
        <v>3059</v>
      </c>
    </row>
    <row r="2404" spans="25:25" x14ac:dyDescent="0.25">
      <c r="Y2404" t="s">
        <v>1969</v>
      </c>
    </row>
    <row r="2405" spans="25:25" x14ac:dyDescent="0.25">
      <c r="Y2405" t="s">
        <v>2307</v>
      </c>
    </row>
    <row r="2406" spans="25:25" x14ac:dyDescent="0.25">
      <c r="Y2406" t="s">
        <v>1506</v>
      </c>
    </row>
    <row r="2407" spans="25:25" x14ac:dyDescent="0.25">
      <c r="Y2407" t="s">
        <v>1804</v>
      </c>
    </row>
    <row r="2408" spans="25:25" x14ac:dyDescent="0.25">
      <c r="Y2408" t="s">
        <v>3370</v>
      </c>
    </row>
    <row r="2409" spans="25:25" x14ac:dyDescent="0.25">
      <c r="Y2409" t="s">
        <v>2383</v>
      </c>
    </row>
    <row r="2410" spans="25:25" x14ac:dyDescent="0.25">
      <c r="Y2410" t="s">
        <v>3210</v>
      </c>
    </row>
    <row r="2411" spans="25:25" x14ac:dyDescent="0.25">
      <c r="Y2411" t="s">
        <v>1705</v>
      </c>
    </row>
    <row r="2412" spans="25:25" x14ac:dyDescent="0.25">
      <c r="Y2412" t="s">
        <v>1502</v>
      </c>
    </row>
    <row r="2413" spans="25:25" x14ac:dyDescent="0.25">
      <c r="Y2413" t="s">
        <v>2678</v>
      </c>
    </row>
    <row r="2414" spans="25:25" x14ac:dyDescent="0.25">
      <c r="Y2414" t="s">
        <v>837</v>
      </c>
    </row>
    <row r="2415" spans="25:25" x14ac:dyDescent="0.25">
      <c r="Y2415" t="s">
        <v>2748</v>
      </c>
    </row>
    <row r="2416" spans="25:25" x14ac:dyDescent="0.25">
      <c r="Y2416" t="s">
        <v>2898</v>
      </c>
    </row>
    <row r="2417" spans="25:25" x14ac:dyDescent="0.25">
      <c r="Y2417" t="s">
        <v>3319</v>
      </c>
    </row>
    <row r="2418" spans="25:25" x14ac:dyDescent="0.25">
      <c r="Y2418" t="s">
        <v>977</v>
      </c>
    </row>
    <row r="2419" spans="25:25" x14ac:dyDescent="0.25">
      <c r="Y2419" t="s">
        <v>2427</v>
      </c>
    </row>
    <row r="2420" spans="25:25" x14ac:dyDescent="0.25">
      <c r="Y2420" t="s">
        <v>2557</v>
      </c>
    </row>
    <row r="2421" spans="25:25" x14ac:dyDescent="0.25">
      <c r="Y2421" t="s">
        <v>1835</v>
      </c>
    </row>
    <row r="2422" spans="25:25" x14ac:dyDescent="0.25">
      <c r="Y2422" t="s">
        <v>695</v>
      </c>
    </row>
    <row r="2423" spans="25:25" x14ac:dyDescent="0.25">
      <c r="Y2423" t="s">
        <v>3202</v>
      </c>
    </row>
    <row r="2424" spans="25:25" x14ac:dyDescent="0.25">
      <c r="Y2424" t="s">
        <v>2776</v>
      </c>
    </row>
    <row r="2425" spans="25:25" x14ac:dyDescent="0.25">
      <c r="Y2425" t="s">
        <v>2107</v>
      </c>
    </row>
    <row r="2426" spans="25:25" x14ac:dyDescent="0.25">
      <c r="Y2426" t="s">
        <v>3143</v>
      </c>
    </row>
    <row r="2427" spans="25:25" x14ac:dyDescent="0.25">
      <c r="Y2427" t="s">
        <v>1832</v>
      </c>
    </row>
    <row r="2428" spans="25:25" x14ac:dyDescent="0.25">
      <c r="Y2428" t="s">
        <v>1727</v>
      </c>
    </row>
    <row r="2429" spans="25:25" x14ac:dyDescent="0.25">
      <c r="Y2429" t="s">
        <v>2310</v>
      </c>
    </row>
    <row r="2430" spans="25:25" x14ac:dyDescent="0.25">
      <c r="Y2430" t="s">
        <v>2841</v>
      </c>
    </row>
    <row r="2431" spans="25:25" x14ac:dyDescent="0.25">
      <c r="Y2431" t="s">
        <v>1017</v>
      </c>
    </row>
    <row r="2432" spans="25:25" x14ac:dyDescent="0.25">
      <c r="Y2432" t="s">
        <v>1551</v>
      </c>
    </row>
    <row r="2433" spans="25:25" x14ac:dyDescent="0.25">
      <c r="Y2433" t="s">
        <v>2101</v>
      </c>
    </row>
    <row r="2434" spans="25:25" x14ac:dyDescent="0.25">
      <c r="Y2434" t="s">
        <v>2666</v>
      </c>
    </row>
    <row r="2435" spans="25:25" x14ac:dyDescent="0.25">
      <c r="Y2435" t="s">
        <v>3060</v>
      </c>
    </row>
    <row r="2436" spans="25:25" x14ac:dyDescent="0.25">
      <c r="Y2436" t="s">
        <v>1302</v>
      </c>
    </row>
    <row r="2437" spans="25:25" x14ac:dyDescent="0.25">
      <c r="Y2437" t="s">
        <v>1505</v>
      </c>
    </row>
    <row r="2438" spans="25:25" x14ac:dyDescent="0.25">
      <c r="Y2438" t="s">
        <v>1546</v>
      </c>
    </row>
    <row r="2439" spans="25:25" x14ac:dyDescent="0.25">
      <c r="Y2439" t="s">
        <v>1934</v>
      </c>
    </row>
    <row r="2440" spans="25:25" x14ac:dyDescent="0.25">
      <c r="Y2440" t="s">
        <v>2264</v>
      </c>
    </row>
    <row r="2441" spans="25:25" x14ac:dyDescent="0.25">
      <c r="Y2441" t="s">
        <v>3406</v>
      </c>
    </row>
    <row r="2442" spans="25:25" x14ac:dyDescent="0.25">
      <c r="Y2442" t="s">
        <v>2756</v>
      </c>
    </row>
    <row r="2443" spans="25:25" x14ac:dyDescent="0.25">
      <c r="Y2443" t="s">
        <v>3279</v>
      </c>
    </row>
    <row r="2444" spans="25:25" x14ac:dyDescent="0.25">
      <c r="Y2444" t="s">
        <v>1861</v>
      </c>
    </row>
    <row r="2445" spans="25:25" x14ac:dyDescent="0.25">
      <c r="Y2445" t="s">
        <v>1123</v>
      </c>
    </row>
    <row r="2446" spans="25:25" x14ac:dyDescent="0.25">
      <c r="Y2446" t="s">
        <v>1592</v>
      </c>
    </row>
    <row r="2447" spans="25:25" x14ac:dyDescent="0.25">
      <c r="Y2447" t="s">
        <v>3178</v>
      </c>
    </row>
    <row r="2448" spans="25:25" x14ac:dyDescent="0.25">
      <c r="Y2448" t="s">
        <v>3342</v>
      </c>
    </row>
    <row r="2449" spans="25:25" x14ac:dyDescent="0.25">
      <c r="Y2449" t="s">
        <v>1470</v>
      </c>
    </row>
    <row r="2450" spans="25:25" x14ac:dyDescent="0.25">
      <c r="Y2450" t="s">
        <v>1587</v>
      </c>
    </row>
    <row r="2451" spans="25:25" x14ac:dyDescent="0.25">
      <c r="Y2451" t="s">
        <v>2407</v>
      </c>
    </row>
    <row r="2452" spans="25:25" x14ac:dyDescent="0.25">
      <c r="Y2452" t="s">
        <v>2147</v>
      </c>
    </row>
    <row r="2453" spans="25:25" x14ac:dyDescent="0.25">
      <c r="Y2453" t="s">
        <v>842</v>
      </c>
    </row>
    <row r="2454" spans="25:25" x14ac:dyDescent="0.25">
      <c r="Y2454" t="s">
        <v>1652</v>
      </c>
    </row>
    <row r="2455" spans="25:25" x14ac:dyDescent="0.25">
      <c r="Y2455" t="s">
        <v>2527</v>
      </c>
    </row>
    <row r="2456" spans="25:25" x14ac:dyDescent="0.25">
      <c r="Y2456" t="s">
        <v>933</v>
      </c>
    </row>
    <row r="2457" spans="25:25" x14ac:dyDescent="0.25">
      <c r="Y2457" t="s">
        <v>1543</v>
      </c>
    </row>
    <row r="2458" spans="25:25" x14ac:dyDescent="0.25">
      <c r="Y2458" t="s">
        <v>2651</v>
      </c>
    </row>
    <row r="2459" spans="25:25" x14ac:dyDescent="0.25">
      <c r="Y2459" t="s">
        <v>2814</v>
      </c>
    </row>
    <row r="2460" spans="25:25" x14ac:dyDescent="0.25">
      <c r="Y2460" t="s">
        <v>3495</v>
      </c>
    </row>
    <row r="2461" spans="25:25" x14ac:dyDescent="0.25">
      <c r="Y2461" t="s">
        <v>2424</v>
      </c>
    </row>
    <row r="2462" spans="25:25" x14ac:dyDescent="0.25">
      <c r="Y2462" t="s">
        <v>1479</v>
      </c>
    </row>
    <row r="2463" spans="25:25" x14ac:dyDescent="0.25">
      <c r="Y2463" t="s">
        <v>2734</v>
      </c>
    </row>
    <row r="2464" spans="25:25" x14ac:dyDescent="0.25">
      <c r="Y2464" t="s">
        <v>800</v>
      </c>
    </row>
    <row r="2465" spans="25:25" x14ac:dyDescent="0.25">
      <c r="Y2465" t="s">
        <v>891</v>
      </c>
    </row>
    <row r="2466" spans="25:25" x14ac:dyDescent="0.25">
      <c r="Y2466" t="s">
        <v>2507</v>
      </c>
    </row>
    <row r="2467" spans="25:25" x14ac:dyDescent="0.25">
      <c r="Y2467" t="s">
        <v>1411</v>
      </c>
    </row>
    <row r="2468" spans="25:25" x14ac:dyDescent="0.25">
      <c r="Y2468" t="s">
        <v>1612</v>
      </c>
    </row>
    <row r="2469" spans="25:25" x14ac:dyDescent="0.25">
      <c r="Y2469" t="s">
        <v>778</v>
      </c>
    </row>
    <row r="2470" spans="25:25" x14ac:dyDescent="0.25">
      <c r="Y2470" t="s">
        <v>1544</v>
      </c>
    </row>
    <row r="2471" spans="25:25" x14ac:dyDescent="0.25">
      <c r="Y2471" t="s">
        <v>782</v>
      </c>
    </row>
    <row r="2472" spans="25:25" x14ac:dyDescent="0.25">
      <c r="Y2472" t="s">
        <v>2164</v>
      </c>
    </row>
    <row r="2473" spans="25:25" x14ac:dyDescent="0.25">
      <c r="Y2473" t="s">
        <v>808</v>
      </c>
    </row>
    <row r="2474" spans="25:25" x14ac:dyDescent="0.25">
      <c r="Y2474" t="s">
        <v>2143</v>
      </c>
    </row>
    <row r="2475" spans="25:25" x14ac:dyDescent="0.25">
      <c r="Y2475" t="s">
        <v>3451</v>
      </c>
    </row>
    <row r="2476" spans="25:25" x14ac:dyDescent="0.25">
      <c r="Y2476" t="s">
        <v>1486</v>
      </c>
    </row>
    <row r="2477" spans="25:25" x14ac:dyDescent="0.25">
      <c r="Y2477" t="s">
        <v>2566</v>
      </c>
    </row>
    <row r="2478" spans="25:25" x14ac:dyDescent="0.25">
      <c r="Y2478" t="s">
        <v>1541</v>
      </c>
    </row>
    <row r="2479" spans="25:25" x14ac:dyDescent="0.25">
      <c r="Y2479" t="s">
        <v>1743</v>
      </c>
    </row>
    <row r="2480" spans="25:25" x14ac:dyDescent="0.25">
      <c r="Y2480" t="s">
        <v>3233</v>
      </c>
    </row>
    <row r="2481" spans="25:25" x14ac:dyDescent="0.25">
      <c r="Y2481" t="s">
        <v>3049</v>
      </c>
    </row>
    <row r="2482" spans="25:25" x14ac:dyDescent="0.25">
      <c r="Y2482" t="s">
        <v>1284</v>
      </c>
    </row>
    <row r="2483" spans="25:25" x14ac:dyDescent="0.25">
      <c r="Y2483" t="s">
        <v>2812</v>
      </c>
    </row>
    <row r="2484" spans="25:25" x14ac:dyDescent="0.25">
      <c r="Y2484" t="s">
        <v>3180</v>
      </c>
    </row>
    <row r="2485" spans="25:25" x14ac:dyDescent="0.25">
      <c r="Y2485" t="s">
        <v>751</v>
      </c>
    </row>
    <row r="2486" spans="25:25" x14ac:dyDescent="0.25">
      <c r="Y2486" t="s">
        <v>1334</v>
      </c>
    </row>
    <row r="2487" spans="25:25" x14ac:dyDescent="0.25">
      <c r="Y2487" t="s">
        <v>1294</v>
      </c>
    </row>
    <row r="2488" spans="25:25" x14ac:dyDescent="0.25">
      <c r="Y2488" t="s">
        <v>975</v>
      </c>
    </row>
    <row r="2489" spans="25:25" x14ac:dyDescent="0.25">
      <c r="Y2489" t="s">
        <v>3222</v>
      </c>
    </row>
    <row r="2490" spans="25:25" x14ac:dyDescent="0.25">
      <c r="Y2490" t="s">
        <v>1323</v>
      </c>
    </row>
    <row r="2491" spans="25:25" x14ac:dyDescent="0.25">
      <c r="Y2491" t="s">
        <v>1995</v>
      </c>
    </row>
    <row r="2492" spans="25:25" x14ac:dyDescent="0.25">
      <c r="Y2492" t="s">
        <v>1341</v>
      </c>
    </row>
    <row r="2493" spans="25:25" x14ac:dyDescent="0.25">
      <c r="Y2493" t="s">
        <v>2969</v>
      </c>
    </row>
    <row r="2494" spans="25:25" x14ac:dyDescent="0.25">
      <c r="Y2494" t="s">
        <v>2510</v>
      </c>
    </row>
    <row r="2495" spans="25:25" x14ac:dyDescent="0.25">
      <c r="Y2495" t="s">
        <v>816</v>
      </c>
    </row>
    <row r="2496" spans="25:25" x14ac:dyDescent="0.25">
      <c r="Y2496" t="s">
        <v>2346</v>
      </c>
    </row>
    <row r="2497" spans="25:25" x14ac:dyDescent="0.25">
      <c r="Y2497" t="s">
        <v>3325</v>
      </c>
    </row>
    <row r="2498" spans="25:25" x14ac:dyDescent="0.25">
      <c r="Y2498" t="s">
        <v>1869</v>
      </c>
    </row>
    <row r="2499" spans="25:25" x14ac:dyDescent="0.25">
      <c r="Y2499" t="s">
        <v>2167</v>
      </c>
    </row>
    <row r="2500" spans="25:25" x14ac:dyDescent="0.25">
      <c r="Y2500" t="s">
        <v>3245</v>
      </c>
    </row>
    <row r="2501" spans="25:25" x14ac:dyDescent="0.25">
      <c r="Y2501" t="s">
        <v>3008</v>
      </c>
    </row>
    <row r="2502" spans="25:25" x14ac:dyDescent="0.25">
      <c r="Y2502" t="s">
        <v>2722</v>
      </c>
    </row>
    <row r="2503" spans="25:25" x14ac:dyDescent="0.25">
      <c r="Y2503" t="s">
        <v>971</v>
      </c>
    </row>
    <row r="2504" spans="25:25" x14ac:dyDescent="0.25">
      <c r="Y2504" t="s">
        <v>2669</v>
      </c>
    </row>
    <row r="2505" spans="25:25" x14ac:dyDescent="0.25">
      <c r="Y2505" t="s">
        <v>1694</v>
      </c>
    </row>
    <row r="2506" spans="25:25" x14ac:dyDescent="0.25">
      <c r="Y2506" t="s">
        <v>3462</v>
      </c>
    </row>
    <row r="2507" spans="25:25" x14ac:dyDescent="0.25">
      <c r="Y2507" t="s">
        <v>2976</v>
      </c>
    </row>
    <row r="2508" spans="25:25" x14ac:dyDescent="0.25">
      <c r="Y2508" t="s">
        <v>3186</v>
      </c>
    </row>
    <row r="2509" spans="25:25" x14ac:dyDescent="0.25">
      <c r="Y2509" t="s">
        <v>2102</v>
      </c>
    </row>
    <row r="2510" spans="25:25" x14ac:dyDescent="0.25">
      <c r="Y2510" t="s">
        <v>766</v>
      </c>
    </row>
    <row r="2511" spans="25:25" x14ac:dyDescent="0.25">
      <c r="Y2511" t="s">
        <v>3044</v>
      </c>
    </row>
    <row r="2512" spans="25:25" x14ac:dyDescent="0.25">
      <c r="Y2512" t="s">
        <v>1308</v>
      </c>
    </row>
    <row r="2513" spans="25:25" x14ac:dyDescent="0.25">
      <c r="Y2513" t="s">
        <v>863</v>
      </c>
    </row>
    <row r="2514" spans="25:25" x14ac:dyDescent="0.25">
      <c r="Y2514" t="s">
        <v>3206</v>
      </c>
    </row>
    <row r="2515" spans="25:25" x14ac:dyDescent="0.25">
      <c r="Y2515" t="s">
        <v>1055</v>
      </c>
    </row>
    <row r="2516" spans="25:25" x14ac:dyDescent="0.25">
      <c r="Y2516" t="s">
        <v>3187</v>
      </c>
    </row>
    <row r="2517" spans="25:25" x14ac:dyDescent="0.25">
      <c r="Y2517" t="s">
        <v>2640</v>
      </c>
    </row>
    <row r="2518" spans="25:25" x14ac:dyDescent="0.25">
      <c r="Y2518" t="s">
        <v>1353</v>
      </c>
    </row>
    <row r="2519" spans="25:25" x14ac:dyDescent="0.25">
      <c r="Y2519" t="s">
        <v>2790</v>
      </c>
    </row>
    <row r="2520" spans="25:25" x14ac:dyDescent="0.25">
      <c r="Y2520" t="s">
        <v>2429</v>
      </c>
    </row>
    <row r="2521" spans="25:25" x14ac:dyDescent="0.25">
      <c r="Y2521" t="s">
        <v>2169</v>
      </c>
    </row>
    <row r="2522" spans="25:25" x14ac:dyDescent="0.25">
      <c r="Y2522" t="s">
        <v>1863</v>
      </c>
    </row>
    <row r="2523" spans="25:25" x14ac:dyDescent="0.25">
      <c r="Y2523" t="s">
        <v>2931</v>
      </c>
    </row>
    <row r="2524" spans="25:25" x14ac:dyDescent="0.25">
      <c r="Y2524" t="s">
        <v>2551</v>
      </c>
    </row>
    <row r="2525" spans="25:25" x14ac:dyDescent="0.25">
      <c r="Y2525" t="s">
        <v>2172</v>
      </c>
    </row>
    <row r="2526" spans="25:25" x14ac:dyDescent="0.25">
      <c r="Y2526" t="s">
        <v>3440</v>
      </c>
    </row>
    <row r="2527" spans="25:25" x14ac:dyDescent="0.25">
      <c r="Y2527" t="s">
        <v>3281</v>
      </c>
    </row>
    <row r="2528" spans="25:25" x14ac:dyDescent="0.25">
      <c r="Y2528" t="s">
        <v>1285</v>
      </c>
    </row>
    <row r="2529" spans="25:25" x14ac:dyDescent="0.25">
      <c r="Y2529" t="s">
        <v>2122</v>
      </c>
    </row>
    <row r="2530" spans="25:25" x14ac:dyDescent="0.25">
      <c r="Y2530" t="s">
        <v>2586</v>
      </c>
    </row>
    <row r="2531" spans="25:25" x14ac:dyDescent="0.25">
      <c r="Y2531" t="s">
        <v>2921</v>
      </c>
    </row>
    <row r="2532" spans="25:25" x14ac:dyDescent="0.25">
      <c r="Y2532" t="s">
        <v>1416</v>
      </c>
    </row>
    <row r="2533" spans="25:25" x14ac:dyDescent="0.25">
      <c r="Y2533" t="s">
        <v>2472</v>
      </c>
    </row>
    <row r="2534" spans="25:25" x14ac:dyDescent="0.25">
      <c r="Y2534" t="s">
        <v>2847</v>
      </c>
    </row>
    <row r="2535" spans="25:25" x14ac:dyDescent="0.25">
      <c r="Y2535" t="s">
        <v>2592</v>
      </c>
    </row>
    <row r="2536" spans="25:25" x14ac:dyDescent="0.25">
      <c r="Y2536" t="s">
        <v>1211</v>
      </c>
    </row>
    <row r="2537" spans="25:25" x14ac:dyDescent="0.25">
      <c r="Y2537" t="s">
        <v>1598</v>
      </c>
    </row>
    <row r="2538" spans="25:25" x14ac:dyDescent="0.25">
      <c r="Y2538" t="s">
        <v>1202</v>
      </c>
    </row>
    <row r="2539" spans="25:25" x14ac:dyDescent="0.25">
      <c r="Y2539" t="s">
        <v>894</v>
      </c>
    </row>
    <row r="2540" spans="25:25" x14ac:dyDescent="0.25">
      <c r="Y2540" t="s">
        <v>1521</v>
      </c>
    </row>
    <row r="2541" spans="25:25" x14ac:dyDescent="0.25">
      <c r="Y2541" t="s">
        <v>1782</v>
      </c>
    </row>
    <row r="2542" spans="25:25" x14ac:dyDescent="0.25">
      <c r="Y2542" t="s">
        <v>2450</v>
      </c>
    </row>
    <row r="2543" spans="25:25" x14ac:dyDescent="0.25">
      <c r="Y2543" t="s">
        <v>1954</v>
      </c>
    </row>
    <row r="2544" spans="25:25" x14ac:dyDescent="0.25">
      <c r="Y2544" t="s">
        <v>3253</v>
      </c>
    </row>
    <row r="2545" spans="25:25" x14ac:dyDescent="0.25">
      <c r="Y2545" t="s">
        <v>3295</v>
      </c>
    </row>
    <row r="2546" spans="25:25" x14ac:dyDescent="0.25">
      <c r="Y2546" t="s">
        <v>822</v>
      </c>
    </row>
    <row r="2547" spans="25:25" x14ac:dyDescent="0.25">
      <c r="Y2547" t="s">
        <v>2268</v>
      </c>
    </row>
    <row r="2548" spans="25:25" x14ac:dyDescent="0.25">
      <c r="Y2548" t="s">
        <v>1626</v>
      </c>
    </row>
    <row r="2549" spans="25:25" x14ac:dyDescent="0.25">
      <c r="Y2549" t="s">
        <v>2266</v>
      </c>
    </row>
    <row r="2550" spans="25:25" x14ac:dyDescent="0.25">
      <c r="Y2550" t="s">
        <v>1873</v>
      </c>
    </row>
    <row r="2551" spans="25:25" x14ac:dyDescent="0.25">
      <c r="Y2551" t="s">
        <v>1339</v>
      </c>
    </row>
    <row r="2552" spans="25:25" x14ac:dyDescent="0.25">
      <c r="Y2552" t="s">
        <v>2506</v>
      </c>
    </row>
    <row r="2553" spans="25:25" x14ac:dyDescent="0.25">
      <c r="Y2553" t="s">
        <v>2440</v>
      </c>
    </row>
    <row r="2554" spans="25:25" x14ac:dyDescent="0.25">
      <c r="Y2554" t="s">
        <v>3391</v>
      </c>
    </row>
    <row r="2555" spans="25:25" x14ac:dyDescent="0.25">
      <c r="Y2555" t="s">
        <v>2357</v>
      </c>
    </row>
    <row r="2556" spans="25:25" x14ac:dyDescent="0.25">
      <c r="Y2556" t="s">
        <v>3444</v>
      </c>
    </row>
    <row r="2557" spans="25:25" x14ac:dyDescent="0.25">
      <c r="Y2557" t="s">
        <v>3371</v>
      </c>
    </row>
    <row r="2558" spans="25:25" x14ac:dyDescent="0.25">
      <c r="Y2558" t="s">
        <v>1531</v>
      </c>
    </row>
    <row r="2559" spans="25:25" x14ac:dyDescent="0.25">
      <c r="Y2559" t="s">
        <v>2233</v>
      </c>
    </row>
    <row r="2560" spans="25:25" x14ac:dyDescent="0.25">
      <c r="Y2560" t="s">
        <v>698</v>
      </c>
    </row>
    <row r="2561" spans="25:25" x14ac:dyDescent="0.25">
      <c r="Y2561" t="s">
        <v>2840</v>
      </c>
    </row>
    <row r="2562" spans="25:25" x14ac:dyDescent="0.25">
      <c r="Y2562" t="s">
        <v>3077</v>
      </c>
    </row>
    <row r="2563" spans="25:25" x14ac:dyDescent="0.25">
      <c r="Y2563" t="s">
        <v>821</v>
      </c>
    </row>
    <row r="2564" spans="25:25" x14ac:dyDescent="0.25">
      <c r="Y2564" t="s">
        <v>2838</v>
      </c>
    </row>
    <row r="2565" spans="25:25" x14ac:dyDescent="0.25">
      <c r="Y2565" t="s">
        <v>885</v>
      </c>
    </row>
    <row r="2566" spans="25:25" x14ac:dyDescent="0.25">
      <c r="Y2566" t="s">
        <v>1467</v>
      </c>
    </row>
    <row r="2567" spans="25:25" x14ac:dyDescent="0.25">
      <c r="Y2567" t="s">
        <v>1689</v>
      </c>
    </row>
    <row r="2568" spans="25:25" x14ac:dyDescent="0.25">
      <c r="Y2568" t="s">
        <v>3420</v>
      </c>
    </row>
    <row r="2569" spans="25:25" x14ac:dyDescent="0.25">
      <c r="Y2569" t="s">
        <v>3045</v>
      </c>
    </row>
    <row r="2570" spans="25:25" x14ac:dyDescent="0.25">
      <c r="Y2570" t="s">
        <v>2487</v>
      </c>
    </row>
    <row r="2571" spans="25:25" x14ac:dyDescent="0.25">
      <c r="Y2571" t="s">
        <v>2479</v>
      </c>
    </row>
    <row r="2572" spans="25:25" x14ac:dyDescent="0.25">
      <c r="Y2572" t="s">
        <v>1249</v>
      </c>
    </row>
    <row r="2573" spans="25:25" x14ac:dyDescent="0.25">
      <c r="Y2573" t="s">
        <v>1300</v>
      </c>
    </row>
    <row r="2574" spans="25:25" x14ac:dyDescent="0.25">
      <c r="Y2574" t="s">
        <v>981</v>
      </c>
    </row>
    <row r="2575" spans="25:25" x14ac:dyDescent="0.25">
      <c r="Y2575" t="s">
        <v>2161</v>
      </c>
    </row>
    <row r="2576" spans="25:25" x14ac:dyDescent="0.25">
      <c r="Y2576" t="s">
        <v>2170</v>
      </c>
    </row>
    <row r="2577" spans="25:25" x14ac:dyDescent="0.25">
      <c r="Y2577" t="s">
        <v>3293</v>
      </c>
    </row>
    <row r="2578" spans="25:25" x14ac:dyDescent="0.25">
      <c r="Y2578" t="s">
        <v>2074</v>
      </c>
    </row>
    <row r="2579" spans="25:25" x14ac:dyDescent="0.25">
      <c r="Y2579" t="s">
        <v>2912</v>
      </c>
    </row>
    <row r="2580" spans="25:25" x14ac:dyDescent="0.25">
      <c r="Y2580" t="s">
        <v>1144</v>
      </c>
    </row>
    <row r="2581" spans="25:25" x14ac:dyDescent="0.25">
      <c r="Y2581" t="s">
        <v>1695</v>
      </c>
    </row>
    <row r="2582" spans="25:25" x14ac:dyDescent="0.25">
      <c r="Y2582" t="s">
        <v>3205</v>
      </c>
    </row>
    <row r="2583" spans="25:25" x14ac:dyDescent="0.25">
      <c r="Y2583" t="s">
        <v>1713</v>
      </c>
    </row>
    <row r="2584" spans="25:25" x14ac:dyDescent="0.25">
      <c r="Y2584" t="s">
        <v>1100</v>
      </c>
    </row>
    <row r="2585" spans="25:25" x14ac:dyDescent="0.25">
      <c r="Y2585" t="s">
        <v>3497</v>
      </c>
    </row>
    <row r="2586" spans="25:25" x14ac:dyDescent="0.25">
      <c r="Y2586" t="s">
        <v>2103</v>
      </c>
    </row>
    <row r="2587" spans="25:25" x14ac:dyDescent="0.25">
      <c r="Y2587" t="s">
        <v>1774</v>
      </c>
    </row>
    <row r="2588" spans="25:25" x14ac:dyDescent="0.25">
      <c r="Y2588" t="s">
        <v>1953</v>
      </c>
    </row>
    <row r="2589" spans="25:25" x14ac:dyDescent="0.25">
      <c r="Y2589" t="s">
        <v>2162</v>
      </c>
    </row>
    <row r="2590" spans="25:25" x14ac:dyDescent="0.25">
      <c r="Y2590" t="s">
        <v>3231</v>
      </c>
    </row>
    <row r="2591" spans="25:25" x14ac:dyDescent="0.25">
      <c r="Y2591" t="s">
        <v>2851</v>
      </c>
    </row>
    <row r="2592" spans="25:25" x14ac:dyDescent="0.25">
      <c r="Y2592" t="s">
        <v>3065</v>
      </c>
    </row>
    <row r="2593" spans="25:25" x14ac:dyDescent="0.25">
      <c r="Y2593" t="s">
        <v>3284</v>
      </c>
    </row>
    <row r="2594" spans="25:25" x14ac:dyDescent="0.25">
      <c r="Y2594" t="s">
        <v>763</v>
      </c>
    </row>
    <row r="2595" spans="25:25" x14ac:dyDescent="0.25">
      <c r="Y2595" t="s">
        <v>2100</v>
      </c>
    </row>
    <row r="2596" spans="25:25" x14ac:dyDescent="0.25">
      <c r="Y2596" t="s">
        <v>3090</v>
      </c>
    </row>
    <row r="2597" spans="25:25" x14ac:dyDescent="0.25">
      <c r="Y2597" t="s">
        <v>3380</v>
      </c>
    </row>
    <row r="2598" spans="25:25" x14ac:dyDescent="0.25">
      <c r="Y2598" t="s">
        <v>1958</v>
      </c>
    </row>
    <row r="2599" spans="25:25" x14ac:dyDescent="0.25">
      <c r="Y2599" t="s">
        <v>3273</v>
      </c>
    </row>
    <row r="2600" spans="25:25" x14ac:dyDescent="0.25">
      <c r="Y2600" t="s">
        <v>985</v>
      </c>
    </row>
    <row r="2601" spans="25:25" x14ac:dyDescent="0.25">
      <c r="Y2601" t="s">
        <v>1904</v>
      </c>
    </row>
    <row r="2602" spans="25:25" x14ac:dyDescent="0.25">
      <c r="Y2602" t="s">
        <v>1852</v>
      </c>
    </row>
    <row r="2603" spans="25:25" x14ac:dyDescent="0.25">
      <c r="Y2603" t="s">
        <v>3070</v>
      </c>
    </row>
    <row r="2604" spans="25:25" x14ac:dyDescent="0.25">
      <c r="Y2604" t="s">
        <v>3460</v>
      </c>
    </row>
    <row r="2605" spans="25:25" x14ac:dyDescent="0.25">
      <c r="Y2605" t="s">
        <v>1501</v>
      </c>
    </row>
    <row r="2606" spans="25:25" x14ac:dyDescent="0.25">
      <c r="Y2606" t="s">
        <v>1462</v>
      </c>
    </row>
    <row r="2607" spans="25:25" x14ac:dyDescent="0.25">
      <c r="Y2607" t="s">
        <v>1034</v>
      </c>
    </row>
    <row r="2608" spans="25:25" x14ac:dyDescent="0.25">
      <c r="Y2608" t="s">
        <v>867</v>
      </c>
    </row>
    <row r="2609" spans="25:25" x14ac:dyDescent="0.25">
      <c r="Y2609" t="s">
        <v>2036</v>
      </c>
    </row>
    <row r="2610" spans="25:25" x14ac:dyDescent="0.25">
      <c r="Y2610" t="s">
        <v>2006</v>
      </c>
    </row>
    <row r="2611" spans="25:25" x14ac:dyDescent="0.25">
      <c r="Y2611" t="s">
        <v>2239</v>
      </c>
    </row>
    <row r="2612" spans="25:25" x14ac:dyDescent="0.25">
      <c r="Y2612" t="s">
        <v>3365</v>
      </c>
    </row>
    <row r="2613" spans="25:25" x14ac:dyDescent="0.25">
      <c r="Y2613" t="s">
        <v>3088</v>
      </c>
    </row>
    <row r="2614" spans="25:25" x14ac:dyDescent="0.25">
      <c r="Y2614" t="s">
        <v>2747</v>
      </c>
    </row>
    <row r="2615" spans="25:25" x14ac:dyDescent="0.25">
      <c r="Y2615" t="s">
        <v>1718</v>
      </c>
    </row>
    <row r="2616" spans="25:25" x14ac:dyDescent="0.25">
      <c r="Y2616" t="s">
        <v>1159</v>
      </c>
    </row>
    <row r="2617" spans="25:25" x14ac:dyDescent="0.25">
      <c r="Y2617" t="s">
        <v>2825</v>
      </c>
    </row>
    <row r="2618" spans="25:25" x14ac:dyDescent="0.25">
      <c r="Y2618" t="s">
        <v>2315</v>
      </c>
    </row>
    <row r="2619" spans="25:25" x14ac:dyDescent="0.25">
      <c r="Y2619" t="s">
        <v>1270</v>
      </c>
    </row>
    <row r="2620" spans="25:25" x14ac:dyDescent="0.25">
      <c r="Y2620" t="s">
        <v>1306</v>
      </c>
    </row>
    <row r="2621" spans="25:25" x14ac:dyDescent="0.25">
      <c r="Y2621" t="s">
        <v>729</v>
      </c>
    </row>
    <row r="2622" spans="25:25" x14ac:dyDescent="0.25">
      <c r="Y2622" t="s">
        <v>3041</v>
      </c>
    </row>
    <row r="2623" spans="25:25" x14ac:dyDescent="0.25">
      <c r="Y2623" t="s">
        <v>3036</v>
      </c>
    </row>
    <row r="2624" spans="25:25" x14ac:dyDescent="0.25">
      <c r="Y2624" t="s">
        <v>2985</v>
      </c>
    </row>
    <row r="2625" spans="25:25" x14ac:dyDescent="0.25">
      <c r="Y2625" t="s">
        <v>1732</v>
      </c>
    </row>
    <row r="2626" spans="25:25" x14ac:dyDescent="0.25">
      <c r="Y2626" t="s">
        <v>1655</v>
      </c>
    </row>
    <row r="2627" spans="25:25" x14ac:dyDescent="0.25">
      <c r="Y2627" t="s">
        <v>1079</v>
      </c>
    </row>
    <row r="2628" spans="25:25" x14ac:dyDescent="0.25">
      <c r="Y2628" t="s">
        <v>943</v>
      </c>
    </row>
    <row r="2629" spans="25:25" x14ac:dyDescent="0.25">
      <c r="Y2629" t="s">
        <v>1363</v>
      </c>
    </row>
    <row r="2630" spans="25:25" x14ac:dyDescent="0.25">
      <c r="Y2630" t="s">
        <v>978</v>
      </c>
    </row>
    <row r="2631" spans="25:25" x14ac:dyDescent="0.25">
      <c r="Y2631" t="s">
        <v>2460</v>
      </c>
    </row>
    <row r="2632" spans="25:25" x14ac:dyDescent="0.25">
      <c r="Y2632" t="s">
        <v>1388</v>
      </c>
    </row>
    <row r="2633" spans="25:25" x14ac:dyDescent="0.25">
      <c r="Y2633" t="s">
        <v>711</v>
      </c>
    </row>
    <row r="2634" spans="25:25" x14ac:dyDescent="0.25">
      <c r="Y2634" t="s">
        <v>1103</v>
      </c>
    </row>
    <row r="2635" spans="25:25" x14ac:dyDescent="0.25">
      <c r="Y2635" t="s">
        <v>3046</v>
      </c>
    </row>
    <row r="2636" spans="25:25" x14ac:dyDescent="0.25">
      <c r="Y2636" t="s">
        <v>2501</v>
      </c>
    </row>
    <row r="2637" spans="25:25" x14ac:dyDescent="0.25">
      <c r="Y2637" t="s">
        <v>1978</v>
      </c>
    </row>
    <row r="2638" spans="25:25" x14ac:dyDescent="0.25">
      <c r="Y2638" t="s">
        <v>1758</v>
      </c>
    </row>
    <row r="2639" spans="25:25" x14ac:dyDescent="0.25">
      <c r="Y2639" t="s">
        <v>3011</v>
      </c>
    </row>
    <row r="2640" spans="25:25" x14ac:dyDescent="0.25">
      <c r="Y2640" t="s">
        <v>1204</v>
      </c>
    </row>
    <row r="2641" spans="25:25" x14ac:dyDescent="0.25">
      <c r="Y2641" t="s">
        <v>834</v>
      </c>
    </row>
    <row r="2642" spans="25:25" x14ac:dyDescent="0.25">
      <c r="Y2642" t="s">
        <v>2301</v>
      </c>
    </row>
    <row r="2643" spans="25:25" x14ac:dyDescent="0.25">
      <c r="Y2643" t="s">
        <v>969</v>
      </c>
    </row>
    <row r="2644" spans="25:25" x14ac:dyDescent="0.25">
      <c r="Y2644" t="s">
        <v>998</v>
      </c>
    </row>
    <row r="2645" spans="25:25" x14ac:dyDescent="0.25">
      <c r="Y2645" t="s">
        <v>1785</v>
      </c>
    </row>
    <row r="2646" spans="25:25" x14ac:dyDescent="0.25">
      <c r="Y2646" t="s">
        <v>757</v>
      </c>
    </row>
    <row r="2647" spans="25:25" x14ac:dyDescent="0.25">
      <c r="Y2647" t="s">
        <v>2573</v>
      </c>
    </row>
    <row r="2648" spans="25:25" x14ac:dyDescent="0.25">
      <c r="Y2648" t="s">
        <v>1733</v>
      </c>
    </row>
    <row r="2649" spans="25:25" x14ac:dyDescent="0.25">
      <c r="Y2649" t="s">
        <v>1636</v>
      </c>
    </row>
    <row r="2650" spans="25:25" x14ac:dyDescent="0.25">
      <c r="Y2650" t="s">
        <v>1071</v>
      </c>
    </row>
    <row r="2651" spans="25:25" x14ac:dyDescent="0.25">
      <c r="Y2651" t="s">
        <v>1851</v>
      </c>
    </row>
    <row r="2652" spans="25:25" x14ac:dyDescent="0.25">
      <c r="Y2652" t="s">
        <v>1858</v>
      </c>
    </row>
    <row r="2653" spans="25:25" x14ac:dyDescent="0.25">
      <c r="Y2653" t="s">
        <v>3457</v>
      </c>
    </row>
    <row r="2654" spans="25:25" x14ac:dyDescent="0.25">
      <c r="Y2654" t="s">
        <v>1124</v>
      </c>
    </row>
    <row r="2655" spans="25:25" x14ac:dyDescent="0.25">
      <c r="Y2655" t="s">
        <v>2822</v>
      </c>
    </row>
    <row r="2656" spans="25:25" x14ac:dyDescent="0.25">
      <c r="Y2656" t="s">
        <v>1347</v>
      </c>
    </row>
    <row r="2657" spans="25:25" x14ac:dyDescent="0.25">
      <c r="Y2657" t="s">
        <v>2957</v>
      </c>
    </row>
    <row r="2658" spans="25:25" x14ac:dyDescent="0.25">
      <c r="Y2658" t="s">
        <v>2292</v>
      </c>
    </row>
    <row r="2659" spans="25:25" x14ac:dyDescent="0.25">
      <c r="Y2659" t="s">
        <v>2263</v>
      </c>
    </row>
    <row r="2660" spans="25:25" x14ac:dyDescent="0.25">
      <c r="Y2660" t="s">
        <v>3405</v>
      </c>
    </row>
    <row r="2661" spans="25:25" x14ac:dyDescent="0.25">
      <c r="Y2661" t="s">
        <v>2148</v>
      </c>
    </row>
    <row r="2662" spans="25:25" x14ac:dyDescent="0.25">
      <c r="Y2662" t="s">
        <v>1354</v>
      </c>
    </row>
    <row r="2663" spans="25:25" x14ac:dyDescent="0.25">
      <c r="Y2663" t="s">
        <v>3492</v>
      </c>
    </row>
    <row r="2664" spans="25:25" x14ac:dyDescent="0.25">
      <c r="Y2664" t="s">
        <v>1605</v>
      </c>
    </row>
    <row r="2665" spans="25:25" x14ac:dyDescent="0.25">
      <c r="Y2665" t="s">
        <v>3292</v>
      </c>
    </row>
    <row r="2666" spans="25:25" x14ac:dyDescent="0.25">
      <c r="Y2666" t="s">
        <v>1653</v>
      </c>
    </row>
    <row r="2667" spans="25:25" x14ac:dyDescent="0.25">
      <c r="Y2667" t="s">
        <v>3100</v>
      </c>
    </row>
    <row r="2668" spans="25:25" x14ac:dyDescent="0.25">
      <c r="Y2668" t="s">
        <v>3213</v>
      </c>
    </row>
    <row r="2669" spans="25:25" x14ac:dyDescent="0.25">
      <c r="Y2669" t="s">
        <v>2449</v>
      </c>
    </row>
    <row r="2670" spans="25:25" x14ac:dyDescent="0.25">
      <c r="Y2670" t="s">
        <v>3119</v>
      </c>
    </row>
    <row r="2671" spans="25:25" x14ac:dyDescent="0.25">
      <c r="Y2671" t="s">
        <v>893</v>
      </c>
    </row>
    <row r="2672" spans="25:25" x14ac:dyDescent="0.25">
      <c r="Y2672" t="s">
        <v>1824</v>
      </c>
    </row>
    <row r="2673" spans="25:25" x14ac:dyDescent="0.25">
      <c r="Y2673" t="s">
        <v>1044</v>
      </c>
    </row>
    <row r="2674" spans="25:25" x14ac:dyDescent="0.25">
      <c r="Y2674" t="s">
        <v>2940</v>
      </c>
    </row>
    <row r="2675" spans="25:25" x14ac:dyDescent="0.25">
      <c r="Y2675" t="s">
        <v>3106</v>
      </c>
    </row>
    <row r="2676" spans="25:25" x14ac:dyDescent="0.25">
      <c r="Y2676" t="s">
        <v>1817</v>
      </c>
    </row>
    <row r="2677" spans="25:25" x14ac:dyDescent="0.25">
      <c r="Y2677" t="s">
        <v>2695</v>
      </c>
    </row>
    <row r="2678" spans="25:25" x14ac:dyDescent="0.25">
      <c r="Y2678" t="s">
        <v>3019</v>
      </c>
    </row>
    <row r="2679" spans="25:25" x14ac:dyDescent="0.25">
      <c r="Y2679" t="s">
        <v>2696</v>
      </c>
    </row>
    <row r="2680" spans="25:25" x14ac:dyDescent="0.25">
      <c r="Y2680" t="s">
        <v>1105</v>
      </c>
    </row>
    <row r="2681" spans="25:25" x14ac:dyDescent="0.25">
      <c r="Y2681" t="s">
        <v>2009</v>
      </c>
    </row>
    <row r="2682" spans="25:25" x14ac:dyDescent="0.25">
      <c r="Y2682" t="s">
        <v>1421</v>
      </c>
    </row>
    <row r="2683" spans="25:25" x14ac:dyDescent="0.25">
      <c r="Y2683" t="s">
        <v>2340</v>
      </c>
    </row>
    <row r="2684" spans="25:25" x14ac:dyDescent="0.25">
      <c r="Y2684" t="s">
        <v>2105</v>
      </c>
    </row>
    <row r="2685" spans="25:25" x14ac:dyDescent="0.25">
      <c r="Y2685" t="s">
        <v>1678</v>
      </c>
    </row>
    <row r="2686" spans="25:25" x14ac:dyDescent="0.25">
      <c r="Y2686" t="s">
        <v>1398</v>
      </c>
    </row>
    <row r="2687" spans="25:25" x14ac:dyDescent="0.25">
      <c r="Y2687" t="s">
        <v>1094</v>
      </c>
    </row>
    <row r="2688" spans="25:25" x14ac:dyDescent="0.25">
      <c r="Y2688" t="s">
        <v>3350</v>
      </c>
    </row>
    <row r="2689" spans="25:25" x14ac:dyDescent="0.25">
      <c r="Y2689" t="s">
        <v>939</v>
      </c>
    </row>
    <row r="2690" spans="25:25" x14ac:dyDescent="0.25">
      <c r="Y2690" t="s">
        <v>1379</v>
      </c>
    </row>
    <row r="2691" spans="25:25" x14ac:dyDescent="0.25">
      <c r="Y2691" t="s">
        <v>3247</v>
      </c>
    </row>
    <row r="2692" spans="25:25" x14ac:dyDescent="0.25">
      <c r="Y2692" t="s">
        <v>2174</v>
      </c>
    </row>
    <row r="2693" spans="25:25" x14ac:dyDescent="0.25">
      <c r="Y2693" t="s">
        <v>2587</v>
      </c>
    </row>
    <row r="2694" spans="25:25" x14ac:dyDescent="0.25">
      <c r="Y2694" t="s">
        <v>2283</v>
      </c>
    </row>
    <row r="2695" spans="25:25" x14ac:dyDescent="0.25">
      <c r="Y2695" t="s">
        <v>2561</v>
      </c>
    </row>
    <row r="2696" spans="25:25" x14ac:dyDescent="0.25">
      <c r="Y2696" t="s">
        <v>1796</v>
      </c>
    </row>
    <row r="2697" spans="25:25" x14ac:dyDescent="0.25">
      <c r="Y2697" t="s">
        <v>3265</v>
      </c>
    </row>
    <row r="2698" spans="25:25" x14ac:dyDescent="0.25">
      <c r="Y2698" t="s">
        <v>3261</v>
      </c>
    </row>
    <row r="2699" spans="25:25" x14ac:dyDescent="0.25">
      <c r="Y2699" t="s">
        <v>2705</v>
      </c>
    </row>
    <row r="2700" spans="25:25" x14ac:dyDescent="0.25">
      <c r="Y2700" t="s">
        <v>1710</v>
      </c>
    </row>
    <row r="2701" spans="25:25" x14ac:dyDescent="0.25">
      <c r="Y2701" t="s">
        <v>2863</v>
      </c>
    </row>
    <row r="2702" spans="25:25" x14ac:dyDescent="0.25">
      <c r="Y2702" t="s">
        <v>2537</v>
      </c>
    </row>
    <row r="2703" spans="25:25" x14ac:dyDescent="0.25">
      <c r="Y2703" t="s">
        <v>2512</v>
      </c>
    </row>
    <row r="2704" spans="25:25" x14ac:dyDescent="0.25">
      <c r="Y2704" t="s">
        <v>3288</v>
      </c>
    </row>
    <row r="2705" spans="25:25" x14ac:dyDescent="0.25">
      <c r="Y2705" t="s">
        <v>3142</v>
      </c>
    </row>
    <row r="2706" spans="25:25" x14ac:dyDescent="0.25">
      <c r="Y2706" t="s">
        <v>1255</v>
      </c>
    </row>
    <row r="2707" spans="25:25" x14ac:dyDescent="0.25">
      <c r="Y2707" t="s">
        <v>2770</v>
      </c>
    </row>
    <row r="2708" spans="25:25" x14ac:dyDescent="0.25">
      <c r="Y2708" t="s">
        <v>2125</v>
      </c>
    </row>
    <row r="2709" spans="25:25" x14ac:dyDescent="0.25">
      <c r="Y2709" t="s">
        <v>3123</v>
      </c>
    </row>
    <row r="2710" spans="25:25" x14ac:dyDescent="0.25">
      <c r="Y2710" t="s">
        <v>2439</v>
      </c>
    </row>
    <row r="2711" spans="25:25" x14ac:dyDescent="0.25">
      <c r="Y2711" t="s">
        <v>2008</v>
      </c>
    </row>
    <row r="2712" spans="25:25" x14ac:dyDescent="0.25">
      <c r="Y2712" t="s">
        <v>3490</v>
      </c>
    </row>
    <row r="2713" spans="25:25" x14ac:dyDescent="0.25">
      <c r="Y2713" t="s">
        <v>1814</v>
      </c>
    </row>
    <row r="2714" spans="25:25" x14ac:dyDescent="0.25">
      <c r="Y2714" t="s">
        <v>2296</v>
      </c>
    </row>
    <row r="2715" spans="25:25" x14ac:dyDescent="0.25">
      <c r="Y2715" t="s">
        <v>1397</v>
      </c>
    </row>
    <row r="2716" spans="25:25" x14ac:dyDescent="0.25">
      <c r="Y2716" t="s">
        <v>2549</v>
      </c>
    </row>
    <row r="2717" spans="25:25" x14ac:dyDescent="0.25">
      <c r="Y2717" t="s">
        <v>3349</v>
      </c>
    </row>
    <row r="2718" spans="25:25" x14ac:dyDescent="0.25">
      <c r="Y2718" t="s">
        <v>2905</v>
      </c>
    </row>
    <row r="2719" spans="25:25" x14ac:dyDescent="0.25">
      <c r="Y2719" t="s">
        <v>2194</v>
      </c>
    </row>
    <row r="2720" spans="25:25" x14ac:dyDescent="0.25">
      <c r="Y2720" t="s">
        <v>2406</v>
      </c>
    </row>
    <row r="2721" spans="25:25" x14ac:dyDescent="0.25">
      <c r="Y2721" t="s">
        <v>1243</v>
      </c>
    </row>
    <row r="2722" spans="25:25" x14ac:dyDescent="0.25">
      <c r="Y2722" t="s">
        <v>1687</v>
      </c>
    </row>
    <row r="2723" spans="25:25" x14ac:dyDescent="0.25">
      <c r="Y2723" t="s">
        <v>3481</v>
      </c>
    </row>
    <row r="2724" spans="25:25" x14ac:dyDescent="0.25">
      <c r="Y2724" t="s">
        <v>2193</v>
      </c>
    </row>
    <row r="2725" spans="25:25" x14ac:dyDescent="0.25">
      <c r="Y2725" t="s">
        <v>2665</v>
      </c>
    </row>
    <row r="2726" spans="25:25" x14ac:dyDescent="0.25">
      <c r="Y2726" t="s">
        <v>1553</v>
      </c>
    </row>
    <row r="2727" spans="25:25" x14ac:dyDescent="0.25">
      <c r="Y2727" t="s">
        <v>3310</v>
      </c>
    </row>
    <row r="2728" spans="25:25" x14ac:dyDescent="0.25">
      <c r="Y2728" t="s">
        <v>2237</v>
      </c>
    </row>
    <row r="2729" spans="25:25" x14ac:dyDescent="0.25">
      <c r="Y2729" t="s">
        <v>1594</v>
      </c>
    </row>
    <row r="2730" spans="25:25" x14ac:dyDescent="0.25">
      <c r="Y2730" t="s">
        <v>2242</v>
      </c>
    </row>
    <row r="2731" spans="25:25" x14ac:dyDescent="0.25">
      <c r="Y2731" t="s">
        <v>738</v>
      </c>
    </row>
    <row r="2732" spans="25:25" x14ac:dyDescent="0.25">
      <c r="Y2732" t="s">
        <v>3466</v>
      </c>
    </row>
    <row r="2733" spans="25:25" x14ac:dyDescent="0.25">
      <c r="Y2733" t="s">
        <v>1455</v>
      </c>
    </row>
    <row r="2734" spans="25:25" x14ac:dyDescent="0.25">
      <c r="Y2734" t="s">
        <v>906</v>
      </c>
    </row>
    <row r="2735" spans="25:25" x14ac:dyDescent="0.25">
      <c r="Y2735" t="s">
        <v>3425</v>
      </c>
    </row>
    <row r="2736" spans="25:25" x14ac:dyDescent="0.25">
      <c r="Y2736" t="s">
        <v>3337</v>
      </c>
    </row>
    <row r="2737" spans="25:25" x14ac:dyDescent="0.25">
      <c r="Y2737" t="s">
        <v>2693</v>
      </c>
    </row>
    <row r="2738" spans="25:25" x14ac:dyDescent="0.25">
      <c r="Y2738" t="s">
        <v>1595</v>
      </c>
    </row>
    <row r="2739" spans="25:25" x14ac:dyDescent="0.25">
      <c r="Y2739" t="s">
        <v>1637</v>
      </c>
    </row>
    <row r="2740" spans="25:25" x14ac:dyDescent="0.25">
      <c r="Y2740" t="s">
        <v>997</v>
      </c>
    </row>
    <row r="2741" spans="25:25" x14ac:dyDescent="0.25">
      <c r="Y2741" t="s">
        <v>2447</v>
      </c>
    </row>
    <row r="2742" spans="25:25" x14ac:dyDescent="0.25">
      <c r="Y2742" t="s">
        <v>1888</v>
      </c>
    </row>
    <row r="2743" spans="25:25" x14ac:dyDescent="0.25">
      <c r="Y2743" t="s">
        <v>2330</v>
      </c>
    </row>
    <row r="2744" spans="25:25" x14ac:dyDescent="0.25">
      <c r="Y2744" t="s">
        <v>1406</v>
      </c>
    </row>
    <row r="2745" spans="25:25" x14ac:dyDescent="0.25">
      <c r="Y2745" t="s">
        <v>2327</v>
      </c>
    </row>
    <row r="2746" spans="25:25" x14ac:dyDescent="0.25">
      <c r="Y2746" t="s">
        <v>1525</v>
      </c>
    </row>
    <row r="2747" spans="25:25" x14ac:dyDescent="0.25">
      <c r="Y2747" t="s">
        <v>1639</v>
      </c>
    </row>
    <row r="2748" spans="25:25" x14ac:dyDescent="0.25">
      <c r="Y2748" t="s">
        <v>2166</v>
      </c>
    </row>
    <row r="2749" spans="25:25" x14ac:dyDescent="0.25">
      <c r="Y2749" t="s">
        <v>790</v>
      </c>
    </row>
    <row r="2750" spans="25:25" x14ac:dyDescent="0.25">
      <c r="Y2750" t="s">
        <v>2312</v>
      </c>
    </row>
    <row r="2751" spans="25:25" x14ac:dyDescent="0.25">
      <c r="Y2751" t="s">
        <v>2157</v>
      </c>
    </row>
    <row r="2752" spans="25:25" x14ac:dyDescent="0.25">
      <c r="Y2752" t="s">
        <v>2528</v>
      </c>
    </row>
    <row r="2753" spans="25:25" x14ac:dyDescent="0.25">
      <c r="Y2753" t="s">
        <v>1134</v>
      </c>
    </row>
    <row r="2754" spans="25:25" x14ac:dyDescent="0.25">
      <c r="Y2754" t="s">
        <v>1532</v>
      </c>
    </row>
    <row r="2755" spans="25:25" x14ac:dyDescent="0.25">
      <c r="Y2755" t="s">
        <v>3493</v>
      </c>
    </row>
    <row r="2756" spans="25:25" x14ac:dyDescent="0.25">
      <c r="Y2756" t="s">
        <v>1745</v>
      </c>
    </row>
    <row r="2757" spans="25:25" x14ac:dyDescent="0.25">
      <c r="Y2757" t="s">
        <v>987</v>
      </c>
    </row>
    <row r="2758" spans="25:25" x14ac:dyDescent="0.25">
      <c r="Y2758" t="s">
        <v>1616</v>
      </c>
    </row>
    <row r="2759" spans="25:25" x14ac:dyDescent="0.25">
      <c r="Y2759" t="s">
        <v>3267</v>
      </c>
    </row>
    <row r="2760" spans="25:25" x14ac:dyDescent="0.25">
      <c r="Y2760" t="s">
        <v>2444</v>
      </c>
    </row>
    <row r="2761" spans="25:25" x14ac:dyDescent="0.25">
      <c r="Y2761" t="s">
        <v>2212</v>
      </c>
    </row>
    <row r="2762" spans="25:25" x14ac:dyDescent="0.25">
      <c r="Y2762" t="s">
        <v>2906</v>
      </c>
    </row>
    <row r="2763" spans="25:25" x14ac:dyDescent="0.25">
      <c r="Y2763" t="s">
        <v>1825</v>
      </c>
    </row>
    <row r="2764" spans="25:25" x14ac:dyDescent="0.25">
      <c r="Y2764" t="s">
        <v>2252</v>
      </c>
    </row>
    <row r="2765" spans="25:25" x14ac:dyDescent="0.25">
      <c r="Y2765" t="s">
        <v>1321</v>
      </c>
    </row>
    <row r="2766" spans="25:25" x14ac:dyDescent="0.25">
      <c r="Y2766" t="s">
        <v>2601</v>
      </c>
    </row>
    <row r="2767" spans="25:25" x14ac:dyDescent="0.25">
      <c r="Y2767" t="s">
        <v>2173</v>
      </c>
    </row>
    <row r="2768" spans="25:25" x14ac:dyDescent="0.25">
      <c r="Y2768" t="s">
        <v>952</v>
      </c>
    </row>
    <row r="2769" spans="25:25" x14ac:dyDescent="0.25">
      <c r="Y2769" t="s">
        <v>2115</v>
      </c>
    </row>
    <row r="2770" spans="25:25" x14ac:dyDescent="0.25">
      <c r="Y2770" t="s">
        <v>1847</v>
      </c>
    </row>
    <row r="2771" spans="25:25" x14ac:dyDescent="0.25">
      <c r="Y2771" t="s">
        <v>839</v>
      </c>
    </row>
    <row r="2772" spans="25:25" x14ac:dyDescent="0.25">
      <c r="Y2772" t="s">
        <v>1967</v>
      </c>
    </row>
    <row r="2773" spans="25:25" x14ac:dyDescent="0.25">
      <c r="Y2773" t="s">
        <v>1313</v>
      </c>
    </row>
    <row r="2774" spans="25:25" x14ac:dyDescent="0.25">
      <c r="Y2774" t="s">
        <v>3472</v>
      </c>
    </row>
    <row r="2775" spans="25:25" x14ac:dyDescent="0.25">
      <c r="Y2775" t="s">
        <v>2614</v>
      </c>
    </row>
    <row r="2776" spans="25:25" x14ac:dyDescent="0.25">
      <c r="Y2776" t="s">
        <v>3442</v>
      </c>
    </row>
    <row r="2777" spans="25:25" x14ac:dyDescent="0.25">
      <c r="Y2777" t="s">
        <v>2544</v>
      </c>
    </row>
    <row r="2778" spans="25:25" x14ac:dyDescent="0.25">
      <c r="Y2778" t="s">
        <v>1051</v>
      </c>
    </row>
    <row r="2779" spans="25:25" x14ac:dyDescent="0.25">
      <c r="Y2779" t="s">
        <v>1673</v>
      </c>
    </row>
    <row r="2780" spans="25:25" x14ac:dyDescent="0.25">
      <c r="Y2780" t="s">
        <v>1970</v>
      </c>
    </row>
    <row r="2781" spans="25:25" x14ac:dyDescent="0.25">
      <c r="Y2781" t="s">
        <v>3443</v>
      </c>
    </row>
    <row r="2782" spans="25:25" x14ac:dyDescent="0.25">
      <c r="Y2782" t="s">
        <v>1536</v>
      </c>
    </row>
    <row r="2783" spans="25:25" x14ac:dyDescent="0.25">
      <c r="Y2783" t="s">
        <v>3385</v>
      </c>
    </row>
    <row r="2784" spans="25:25" x14ac:dyDescent="0.25">
      <c r="Y2784" t="s">
        <v>2704</v>
      </c>
    </row>
    <row r="2785" spans="25:25" x14ac:dyDescent="0.25">
      <c r="Y2785" t="s">
        <v>806</v>
      </c>
    </row>
    <row r="2786" spans="25:25" x14ac:dyDescent="0.25">
      <c r="Y2786" t="s">
        <v>3308</v>
      </c>
    </row>
    <row r="2787" spans="25:25" x14ac:dyDescent="0.25">
      <c r="Y2787" t="s">
        <v>2723</v>
      </c>
    </row>
    <row r="2788" spans="25:25" x14ac:dyDescent="0.25">
      <c r="Y2788" t="s">
        <v>1487</v>
      </c>
    </row>
    <row r="2789" spans="25:25" x14ac:dyDescent="0.25">
      <c r="Y2789" t="s">
        <v>1632</v>
      </c>
    </row>
    <row r="2790" spans="25:25" x14ac:dyDescent="0.25">
      <c r="Y2790" t="s">
        <v>2108</v>
      </c>
    </row>
    <row r="2791" spans="25:25" x14ac:dyDescent="0.25">
      <c r="Y2791" t="s">
        <v>3501</v>
      </c>
    </row>
    <row r="2792" spans="25:25" x14ac:dyDescent="0.25">
      <c r="Y2792" t="s">
        <v>2888</v>
      </c>
    </row>
    <row r="2793" spans="25:25" x14ac:dyDescent="0.25">
      <c r="Y2793" t="s">
        <v>1057</v>
      </c>
    </row>
    <row r="2794" spans="25:25" x14ac:dyDescent="0.25">
      <c r="Y2794" t="s">
        <v>1591</v>
      </c>
    </row>
    <row r="2795" spans="25:25" x14ac:dyDescent="0.25">
      <c r="Y2795" t="s">
        <v>1145</v>
      </c>
    </row>
    <row r="2796" spans="25:25" x14ac:dyDescent="0.25">
      <c r="Y2796" t="s">
        <v>2480</v>
      </c>
    </row>
    <row r="2797" spans="25:25" x14ac:dyDescent="0.25">
      <c r="Y2797" t="s">
        <v>2297</v>
      </c>
    </row>
    <row r="2798" spans="25:25" x14ac:dyDescent="0.25">
      <c r="Y2798" t="s">
        <v>2967</v>
      </c>
    </row>
    <row r="2799" spans="25:25" x14ac:dyDescent="0.25">
      <c r="Y2799" t="s">
        <v>2505</v>
      </c>
    </row>
    <row r="2800" spans="25:25" x14ac:dyDescent="0.25">
      <c r="Y2800" t="s">
        <v>3243</v>
      </c>
    </row>
    <row r="2801" spans="25:25" x14ac:dyDescent="0.25">
      <c r="Y2801" t="s">
        <v>2313</v>
      </c>
    </row>
    <row r="2802" spans="25:25" x14ac:dyDescent="0.25">
      <c r="Y2802" t="s">
        <v>3277</v>
      </c>
    </row>
    <row r="2803" spans="25:25" x14ac:dyDescent="0.25">
      <c r="Y2803" t="s">
        <v>3096</v>
      </c>
    </row>
    <row r="2804" spans="25:25" x14ac:dyDescent="0.25">
      <c r="Y2804" t="s">
        <v>2259</v>
      </c>
    </row>
    <row r="2805" spans="25:25" x14ac:dyDescent="0.25">
      <c r="Y2805" t="s">
        <v>1722</v>
      </c>
    </row>
    <row r="2806" spans="25:25" x14ac:dyDescent="0.25">
      <c r="Y2806" t="s">
        <v>1022</v>
      </c>
    </row>
    <row r="2807" spans="25:25" x14ac:dyDescent="0.25">
      <c r="Y2807" t="s">
        <v>3468</v>
      </c>
    </row>
    <row r="2808" spans="25:25" x14ac:dyDescent="0.25">
      <c r="Y2808" t="s">
        <v>1829</v>
      </c>
    </row>
    <row r="2809" spans="25:25" x14ac:dyDescent="0.25">
      <c r="Y2809" t="s">
        <v>3341</v>
      </c>
    </row>
  </sheetData>
  <sheetProtection algorithmName="SHA-512" hashValue="l6/jks9+GRqK664ZZicOsVzcBHP6sK934amiFdRhjG4rVG7ii8zn86Y3nisq3I4naTwKafwE6RN/b2O4l+eukQ==" saltValue="mUM/5DNZnwXwARgdV9Oy9w==" spinCount="100000" sheet="1" objects="1" scenarios="1"/>
  <sortState xmlns:xlrd2="http://schemas.microsoft.com/office/spreadsheetml/2017/richdata2" ref="AE1:AE422">
    <sortCondition ref="AE1:AE422"/>
  </sortState>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85241-EB0B-4755-B15E-C8B3F81D1850}">
  <dimension ref="A2:I28"/>
  <sheetViews>
    <sheetView zoomScaleNormal="100" workbookViewId="0">
      <selection activeCell="G28" sqref="G28"/>
    </sheetView>
  </sheetViews>
  <sheetFormatPr defaultRowHeight="15" x14ac:dyDescent="0.25"/>
  <cols>
    <col min="1" max="1" width="35.5703125" bestFit="1" customWidth="1"/>
    <col min="2" max="4" width="28.5703125" customWidth="1"/>
    <col min="5" max="5" width="9.140625" customWidth="1"/>
    <col min="7" max="7" width="27.85546875" bestFit="1" customWidth="1"/>
    <col min="8" max="8" width="17.140625" bestFit="1" customWidth="1"/>
    <col min="9" max="9" width="16.28515625" bestFit="1" customWidth="1"/>
  </cols>
  <sheetData>
    <row r="2" spans="1:9" ht="17.25" thickBot="1" x14ac:dyDescent="0.35">
      <c r="A2" s="5"/>
      <c r="B2" s="8"/>
      <c r="C2" s="8"/>
      <c r="D2" s="8"/>
      <c r="E2" s="5"/>
    </row>
    <row r="3" spans="1:9" ht="16.5" x14ac:dyDescent="0.3">
      <c r="A3" s="5"/>
      <c r="B3" s="272" t="s">
        <v>602</v>
      </c>
      <c r="C3" s="275">
        <f>COUNTA(Members[Subscriber SSN])-COUNTA(Members[DependentSSN])</f>
        <v>0</v>
      </c>
      <c r="D3" s="8"/>
      <c r="E3" s="5"/>
    </row>
    <row r="4" spans="1:9" ht="16.5" x14ac:dyDescent="0.3">
      <c r="A4" s="5"/>
      <c r="B4" s="273"/>
      <c r="C4" s="276"/>
      <c r="D4" s="8"/>
      <c r="E4" s="5"/>
    </row>
    <row r="5" spans="1:9" ht="17.25" thickBot="1" x14ac:dyDescent="0.35">
      <c r="A5" s="5"/>
      <c r="B5" s="274"/>
      <c r="C5" s="277"/>
      <c r="D5" s="8"/>
      <c r="E5" s="5"/>
    </row>
    <row r="6" spans="1:9" ht="17.25" thickBot="1" x14ac:dyDescent="0.35">
      <c r="A6" s="5"/>
      <c r="B6" s="8"/>
      <c r="C6" s="8"/>
      <c r="D6" s="8"/>
      <c r="E6" s="5"/>
    </row>
    <row r="7" spans="1:9" ht="27" thickBot="1" x14ac:dyDescent="0.45">
      <c r="A7" s="278" t="s">
        <v>3660</v>
      </c>
      <c r="B7" s="279"/>
      <c r="C7" s="279"/>
      <c r="D7" s="280"/>
      <c r="E7" s="7"/>
      <c r="G7" s="278" t="s">
        <v>3661</v>
      </c>
      <c r="H7" s="279"/>
      <c r="I7" s="280"/>
    </row>
    <row r="8" spans="1:9" ht="18.75" x14ac:dyDescent="0.3">
      <c r="A8" s="86" t="s">
        <v>53</v>
      </c>
      <c r="B8" s="34" t="s">
        <v>58</v>
      </c>
      <c r="C8" s="34" t="s">
        <v>23</v>
      </c>
      <c r="D8" s="35" t="s">
        <v>61</v>
      </c>
      <c r="E8" s="5"/>
      <c r="G8" s="157" t="s">
        <v>3658</v>
      </c>
      <c r="H8" s="158" t="s">
        <v>612</v>
      </c>
      <c r="I8" s="159" t="s">
        <v>3659</v>
      </c>
    </row>
    <row r="9" spans="1:9" ht="16.5" x14ac:dyDescent="0.3">
      <c r="A9" s="36" t="s">
        <v>49</v>
      </c>
      <c r="B9" s="37">
        <f>COUNTIF(Members[MedicalCoverage Level],"="&amp;A9)</f>
        <v>0</v>
      </c>
      <c r="C9" s="37">
        <f>COUNTIF(Members[DentalCoverage Level], "="&amp;A9)</f>
        <v>0</v>
      </c>
      <c r="D9" s="38">
        <f>COUNTIF(Members[VisionCoverageLevel], "="&amp;A9)</f>
        <v>0</v>
      </c>
      <c r="E9" s="5"/>
      <c r="G9" s="160" t="s">
        <v>3649</v>
      </c>
      <c r="H9" s="161">
        <f>COUNTIF(Members[[GTL Life Class ]],"&lt;&gt;Waive")-COUNTBLANK(Members[[GTL Life Class ]])</f>
        <v>0</v>
      </c>
      <c r="I9" s="162">
        <f>COUNTIF(Members[[GTL Life Class ]],"=Waive")</f>
        <v>0</v>
      </c>
    </row>
    <row r="10" spans="1:9" ht="16.5" x14ac:dyDescent="0.3">
      <c r="A10" s="36" t="s">
        <v>50</v>
      </c>
      <c r="B10" s="37">
        <f>COUNTIF(Members[MedicalCoverage Level],"="&amp;A10)</f>
        <v>0</v>
      </c>
      <c r="C10" s="37">
        <f>COUNTIF(Members[DentalCoverage Level], "="&amp;A10)</f>
        <v>0</v>
      </c>
      <c r="D10" s="38">
        <f>COUNTIF(Members[VisionCoverageLevel], "="&amp;A10)</f>
        <v>0</v>
      </c>
      <c r="E10" s="5"/>
      <c r="G10" s="160" t="s">
        <v>25</v>
      </c>
      <c r="H10" s="161">
        <f>COUNTIF(Members[Dep Life Class],"&lt;&gt;Waive")-COUNTBLANK(Members[Dep Life Class])</f>
        <v>0</v>
      </c>
      <c r="I10" s="162">
        <f>COUNTIF(Members[Dep Life Class],"=Waive")</f>
        <v>0</v>
      </c>
    </row>
    <row r="11" spans="1:9" ht="16.5" x14ac:dyDescent="0.3">
      <c r="A11" s="36" t="s">
        <v>51</v>
      </c>
      <c r="B11" s="37">
        <f>COUNTIF(Members[MedicalCoverage Level],"="&amp;A11)</f>
        <v>0</v>
      </c>
      <c r="C11" s="37">
        <f>COUNTIF(Members[DentalCoverage Level], "="&amp;A11)</f>
        <v>0</v>
      </c>
      <c r="D11" s="38">
        <f>COUNTIF(Members[VisionCoverageLevel], "="&amp;A11)</f>
        <v>0</v>
      </c>
      <c r="E11" s="5"/>
      <c r="G11" s="160" t="s">
        <v>26</v>
      </c>
      <c r="H11" s="161">
        <f>COUNTIF(Members[[VGTL Life Class ]],"&lt;&gt;Waive")-COUNTBLANK(Members[[VGTL Life Class ]])</f>
        <v>0</v>
      </c>
      <c r="I11" s="162">
        <f>COUNTIF(Members[[VGTL Life Class ]],"=Waive")</f>
        <v>0</v>
      </c>
    </row>
    <row r="12" spans="1:9" ht="16.5" x14ac:dyDescent="0.3">
      <c r="A12" s="36" t="s">
        <v>52</v>
      </c>
      <c r="B12" s="37">
        <f>COUNTIF(Members[MedicalCoverage Level],"="&amp;A12)</f>
        <v>0</v>
      </c>
      <c r="C12" s="37">
        <f>COUNTIF(Members[DentalCoverage Level], "="&amp;A12)</f>
        <v>0</v>
      </c>
      <c r="D12" s="38">
        <f>COUNTIF(Members[VisionCoverageLevel], "="&amp;A12)</f>
        <v>0</v>
      </c>
      <c r="E12" s="5"/>
      <c r="G12" s="160" t="s">
        <v>28</v>
      </c>
      <c r="H12" s="163">
        <f>COUNTIF(Members[VSL Life Class
],"&lt;&gt;Waive")-COUNTBLANK(Members[VSL Life Class
])</f>
        <v>0</v>
      </c>
      <c r="I12" s="162">
        <f>COUNTIF(Members[VSL Life Class
],"=Waive")</f>
        <v>0</v>
      </c>
    </row>
    <row r="13" spans="1:9" ht="16.5" x14ac:dyDescent="0.3">
      <c r="A13" s="36" t="s">
        <v>598</v>
      </c>
      <c r="B13" s="37">
        <f>COUNTIF(Members[MedicalCoverage Level],"="&amp;A13)</f>
        <v>0</v>
      </c>
      <c r="C13" s="37">
        <f>COUNTIF(Members[DentalCoverage Level], "="&amp;A13)</f>
        <v>0</v>
      </c>
      <c r="D13" s="38">
        <f>COUNTIF(Members[VisionCoverageLevel], "="&amp;A13)</f>
        <v>0</v>
      </c>
      <c r="E13" s="5"/>
      <c r="G13" s="160" t="s">
        <v>30</v>
      </c>
      <c r="H13" s="161">
        <f>COUNTIF(Members[[VCL Life Class ]],"&lt;&gt;Waive")-COUNTBLANK(Members[[VCL Life Class ]])</f>
        <v>0</v>
      </c>
      <c r="I13" s="162">
        <f>COUNTIF(Members[[VCL Life Class ]],"=Waive")</f>
        <v>0</v>
      </c>
    </row>
    <row r="14" spans="1:9" ht="16.5" x14ac:dyDescent="0.3">
      <c r="A14" s="36" t="s">
        <v>599</v>
      </c>
      <c r="B14" s="37">
        <f>COUNTIF(Members[MedicalCoverage Level],"="&amp;A14)</f>
        <v>0</v>
      </c>
      <c r="C14" s="37">
        <f>COUNTIF(Members[DentalCoverage Level], "="&amp;A14)</f>
        <v>0</v>
      </c>
      <c r="D14" s="38">
        <f>COUNTIF(Members[VisionCoverageLevel], "="&amp;A14)</f>
        <v>0</v>
      </c>
      <c r="E14" s="5"/>
      <c r="G14" s="160" t="s">
        <v>31</v>
      </c>
      <c r="H14" s="161">
        <f>COUNTIF(Members[[STD Life Class ]],"&lt;&gt;Waive")-COUNTBLANK(Members[[STD Life Class ]])</f>
        <v>0</v>
      </c>
      <c r="I14" s="162">
        <f>COUNTIF(Members[[STD Life Class ]],"=Waive")</f>
        <v>0</v>
      </c>
    </row>
    <row r="15" spans="1:9" ht="16.5" x14ac:dyDescent="0.3">
      <c r="A15" s="36" t="s">
        <v>3644</v>
      </c>
      <c r="B15" s="37">
        <f>COUNTIF(Members[MedicalCoverage Level],"="&amp;A15)</f>
        <v>0</v>
      </c>
      <c r="C15" s="37">
        <f>COUNTIF(Members[DentalCoverage Level], "="&amp;A15)</f>
        <v>0</v>
      </c>
      <c r="D15" s="38">
        <f>COUNTIF(Members[VisionCoverageLevel], "="&amp;A15)</f>
        <v>0</v>
      </c>
      <c r="E15" s="5"/>
      <c r="G15" s="160" t="s">
        <v>32</v>
      </c>
      <c r="H15" s="161">
        <f>COUNTIF(Members[VSTD Life Class],"&lt;&gt;Waive")-COUNTBLANK(Members[VSTD Life Class])</f>
        <v>0</v>
      </c>
      <c r="I15" s="162">
        <f>COUNTIF(Members[VSTD Life Class],"=Waive")</f>
        <v>0</v>
      </c>
    </row>
    <row r="16" spans="1:9" ht="16.5" x14ac:dyDescent="0.3">
      <c r="A16" s="36" t="s">
        <v>3645</v>
      </c>
      <c r="B16" s="37">
        <f>COUNTIF(Members[MedicalCoverage Level],"="&amp;A16)</f>
        <v>0</v>
      </c>
      <c r="C16" s="37">
        <f>COUNTIF(Members[DentalCoverage Level], "="&amp;A16)</f>
        <v>0</v>
      </c>
      <c r="D16" s="38">
        <f>COUNTIF(Members[VisionCoverageLevel], "="&amp;A16)</f>
        <v>0</v>
      </c>
      <c r="E16" s="5"/>
      <c r="G16" s="160" t="s">
        <v>33</v>
      </c>
      <c r="H16" s="161">
        <f>COUNTIF(Members[[LTD Life Class ]],"&lt;&gt;Waive")-COUNTBLANK(Members[[LTD Life Class ]])</f>
        <v>0</v>
      </c>
      <c r="I16" s="162">
        <f>COUNTIF(Members[[LTD Life Class ]],"=Waive")</f>
        <v>0</v>
      </c>
    </row>
    <row r="17" spans="1:9" ht="16.5" x14ac:dyDescent="0.3">
      <c r="A17" s="36" t="s">
        <v>600</v>
      </c>
      <c r="B17" s="37">
        <f>COUNTIF(Members[MedicalCoverage Level],"="&amp;A17)</f>
        <v>0</v>
      </c>
      <c r="C17" s="37">
        <f>COUNTIF(Members[DentalCoverage Level], "="&amp;A17)</f>
        <v>0</v>
      </c>
      <c r="D17" s="38">
        <f>COUNTIF(Members[VisionCoverageLevel], "="&amp;A17)</f>
        <v>0</v>
      </c>
      <c r="E17" s="5"/>
      <c r="G17" s="160" t="s">
        <v>34</v>
      </c>
      <c r="H17" s="161">
        <f>COUNTIF(Members[VLTD Life Class],"&lt;&gt;Waive")-COUNTBLANK(Members[VLTD Life Class])</f>
        <v>0</v>
      </c>
      <c r="I17" s="162">
        <f>COUNTIF(Members[VLTD Life Class],"=Waive")</f>
        <v>0</v>
      </c>
    </row>
    <row r="18" spans="1:9" ht="16.5" x14ac:dyDescent="0.3">
      <c r="A18" s="36" t="s">
        <v>601</v>
      </c>
      <c r="B18" s="37">
        <f>COUNTIF(Members[MedicalCoverage Level],"="&amp;A18)</f>
        <v>0</v>
      </c>
      <c r="C18" s="37">
        <f>COUNTIF(Members[DentalCoverage Level], "="&amp;A18)</f>
        <v>0</v>
      </c>
      <c r="D18" s="38">
        <f>COUNTIF(Members[VisionCoverageLevel], "="&amp;A18)</f>
        <v>0</v>
      </c>
      <c r="E18" s="5"/>
      <c r="G18" s="164" t="s">
        <v>35</v>
      </c>
      <c r="H18" s="165">
        <f>COUNTIF(Members[VHL / VHLF Life Class ],"&lt;&gt;Waive")-COUNTBLANK(Members[VHL / VHLF Life Class ])</f>
        <v>0</v>
      </c>
      <c r="I18" s="166">
        <f>COUNTIF(Members[VHL / VHLF Life Class ],"=Waive")</f>
        <v>0</v>
      </c>
    </row>
    <row r="19" spans="1:9" ht="16.5" x14ac:dyDescent="0.3">
      <c r="A19" s="36" t="s">
        <v>607</v>
      </c>
      <c r="B19" s="37">
        <f>COUNTIF(Members[MedicalCoverage Level],"="&amp;A19)</f>
        <v>0</v>
      </c>
      <c r="C19" s="37">
        <f>COUNTIF(Members[DentalCoverage Level], "="&amp;A19)</f>
        <v>0</v>
      </c>
      <c r="D19" s="38">
        <f>COUNTIF(Members[VisionCoverageLevel], "="&amp;A19)</f>
        <v>0</v>
      </c>
      <c r="E19" s="5"/>
    </row>
    <row r="20" spans="1:9" ht="16.5" x14ac:dyDescent="0.3">
      <c r="A20" s="36" t="s">
        <v>608</v>
      </c>
      <c r="B20" s="37">
        <f>COUNTIF(Members[MedicalCoverage Level],"="&amp;A20)</f>
        <v>0</v>
      </c>
      <c r="C20" s="37">
        <f>COUNTIF(Members[DentalCoverage Level], "="&amp;A20)</f>
        <v>0</v>
      </c>
      <c r="D20" s="38">
        <f>COUNTIF(Members[VisionCoverageLevel], "="&amp;A20)</f>
        <v>0</v>
      </c>
      <c r="E20" s="5"/>
    </row>
    <row r="21" spans="1:9" ht="16.5" x14ac:dyDescent="0.3">
      <c r="A21" s="36" t="s">
        <v>609</v>
      </c>
      <c r="B21" s="37">
        <f>COUNTIF(Members[MedicalCoverage Level],"="&amp;A21)</f>
        <v>0</v>
      </c>
      <c r="C21" s="37">
        <f>COUNTIF(Members[DentalCoverage Level], "="&amp;A21)</f>
        <v>0</v>
      </c>
      <c r="D21" s="38">
        <f>COUNTIF(Members[VisionCoverageLevel], "="&amp;A21)</f>
        <v>0</v>
      </c>
      <c r="E21" s="5"/>
    </row>
    <row r="22" spans="1:9" ht="16.5" x14ac:dyDescent="0.3">
      <c r="A22" s="36" t="s">
        <v>610</v>
      </c>
      <c r="B22" s="37">
        <f>COUNTIF(Members[MedicalCoverage Level],"="&amp;A22)</f>
        <v>0</v>
      </c>
      <c r="C22" s="37">
        <f>COUNTIF(Members[DentalCoverage Level], "="&amp;A22)</f>
        <v>0</v>
      </c>
      <c r="D22" s="38">
        <f>COUNTIF(Members[VisionCoverageLevel], "="&amp;A22)</f>
        <v>0</v>
      </c>
      <c r="E22" s="5"/>
    </row>
    <row r="23" spans="1:9" ht="16.5" x14ac:dyDescent="0.3">
      <c r="A23" s="36" t="s">
        <v>611</v>
      </c>
      <c r="B23" s="37">
        <f>COUNTIF(Members[MedicalCoverage Level],"="&amp;A23)</f>
        <v>0</v>
      </c>
      <c r="C23" s="37">
        <f>COUNTIF(Members[DentalCoverage Level], "="&amp;A23)</f>
        <v>0</v>
      </c>
      <c r="D23" s="38">
        <f>COUNTIF(Members[VisionCoverageLevel], "="&amp;A23)</f>
        <v>0</v>
      </c>
      <c r="E23" s="5"/>
    </row>
    <row r="24" spans="1:9" ht="16.5" x14ac:dyDescent="0.3">
      <c r="A24" s="39"/>
      <c r="B24" s="40"/>
      <c r="C24" s="40"/>
      <c r="D24" s="41"/>
      <c r="E24" s="5"/>
    </row>
    <row r="25" spans="1:9" ht="16.5" x14ac:dyDescent="0.3">
      <c r="A25" s="39"/>
      <c r="B25" s="40"/>
      <c r="C25" s="40"/>
      <c r="D25" s="41"/>
      <c r="E25" s="5"/>
    </row>
    <row r="26" spans="1:9" ht="18.75" x14ac:dyDescent="0.3">
      <c r="A26" s="42" t="s">
        <v>612</v>
      </c>
      <c r="B26" s="43">
        <f>SUM(B9:B12)</f>
        <v>0</v>
      </c>
      <c r="C26" s="43">
        <f>SUM(C9:C12)</f>
        <v>0</v>
      </c>
      <c r="D26" s="43">
        <f>SUM(D9:D12)</f>
        <v>0</v>
      </c>
      <c r="E26" s="5"/>
    </row>
    <row r="27" spans="1:9" ht="18.75" x14ac:dyDescent="0.3">
      <c r="A27" s="42" t="s">
        <v>613</v>
      </c>
      <c r="B27" s="43">
        <f>SUM(B22+B15+B13+B23)</f>
        <v>0</v>
      </c>
      <c r="C27" s="43">
        <f>SUM(C22+C15+C23)</f>
        <v>0</v>
      </c>
      <c r="D27" s="43">
        <f>IF(YEAR(Spreadsheet!B2)&lt;2023,SUM(D13:D23),SUM(D15,D22:D23))</f>
        <v>0</v>
      </c>
      <c r="E27" s="5"/>
    </row>
    <row r="28" spans="1:9" ht="18.75" x14ac:dyDescent="0.3">
      <c r="A28" s="44" t="s">
        <v>614</v>
      </c>
      <c r="B28" s="45">
        <f>SUM(B14,B16:B21)</f>
        <v>0</v>
      </c>
      <c r="C28" s="45">
        <f>SUM(C13:C14,C16:C21)</f>
        <v>0</v>
      </c>
      <c r="D28" s="45">
        <f>IF(YEAR(Spreadsheet!B2)&lt;2023,0,SUM(D13:D14,D16:D21))</f>
        <v>0</v>
      </c>
      <c r="E28" s="5"/>
    </row>
  </sheetData>
  <sheetProtection algorithmName="SHA-512" hashValue="fURv4+ebP3+ZW8HpJ6K3w8/kGzyJbz9OrT1Lb0/BDe17Us9O8hy6eS6JQnm4/CHFnreLE3gFHlykfZgyA4MXeg==" saltValue="3zo9n42fEbmuUq23S4nu6g==" spinCount="100000" sheet="1" objects="1" scenarios="1"/>
  <mergeCells count="4">
    <mergeCell ref="B3:B5"/>
    <mergeCell ref="C3:C5"/>
    <mergeCell ref="A7:D7"/>
    <mergeCell ref="G7:I7"/>
  </mergeCells>
  <pageMargins left="0.7" right="0.7" top="0.75" bottom="0.75" header="0.3" footer="0.3"/>
  <pageSetup orientation="portrait" r:id="rId1"/>
  <ignoredErrors>
    <ignoredError sqref="B28 B26 B27" calculatedColumn="1"/>
  </ignoredErrors>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tint="0.14999847407452621"/>
  </sheetPr>
  <dimension ref="A1:CG996"/>
  <sheetViews>
    <sheetView showGridLines="0" zoomScale="90" zoomScaleNormal="90" workbookViewId="0">
      <selection sqref="A1:D1"/>
    </sheetView>
  </sheetViews>
  <sheetFormatPr defaultColWidth="9.140625" defaultRowHeight="16.5" x14ac:dyDescent="0.3"/>
  <cols>
    <col min="1" max="1" width="40.42578125" style="5" customWidth="1"/>
    <col min="2" max="2" width="25.28515625" style="8" customWidth="1"/>
    <col min="3" max="3" width="27.42578125" style="8" customWidth="1"/>
    <col min="4" max="4" width="20" style="8" customWidth="1"/>
    <col min="5" max="5" width="39" style="5" customWidth="1"/>
    <col min="6" max="6" width="49.28515625" style="5" customWidth="1"/>
    <col min="7" max="7" width="45.28515625" style="5" customWidth="1"/>
    <col min="8" max="8" width="23" style="5" bestFit="1" customWidth="1"/>
    <col min="9" max="9" width="50.5703125" style="5" bestFit="1" customWidth="1"/>
    <col min="10" max="10" width="5.85546875" style="5" bestFit="1" customWidth="1"/>
    <col min="11" max="11" width="5" style="5" bestFit="1" customWidth="1"/>
    <col min="12" max="12" width="8.28515625" style="5" bestFit="1" customWidth="1"/>
    <col min="13" max="13" width="8.7109375" style="5" bestFit="1" customWidth="1"/>
    <col min="14" max="14" width="11.28515625" style="5" bestFit="1" customWidth="1"/>
    <col min="15" max="15" width="8.7109375" style="5" bestFit="1" customWidth="1"/>
    <col min="16" max="16" width="11.28515625" style="5" bestFit="1" customWidth="1"/>
    <col min="17" max="17" width="8.7109375" style="5" bestFit="1" customWidth="1"/>
    <col min="18" max="18" width="11.28515625" style="5" bestFit="1" customWidth="1"/>
    <col min="19" max="19" width="6.140625" style="5" bestFit="1" customWidth="1"/>
    <col min="20" max="20" width="105.42578125" style="5" bestFit="1" customWidth="1"/>
    <col min="21" max="21" width="66.7109375" style="5" bestFit="1" customWidth="1"/>
    <col min="22" max="22" width="36.42578125" style="5" bestFit="1" customWidth="1"/>
    <col min="23" max="23" width="43" style="5" bestFit="1" customWidth="1"/>
    <col min="24" max="24" width="9.85546875" style="5" bestFit="1" customWidth="1"/>
    <col min="25" max="25" width="61.42578125" style="5" bestFit="1" customWidth="1"/>
    <col min="26" max="26" width="13.28515625" style="5" bestFit="1" customWidth="1"/>
    <col min="27" max="27" width="66.28515625" style="5" bestFit="1" customWidth="1"/>
    <col min="28" max="28" width="61.28515625" style="5" bestFit="1" customWidth="1"/>
    <col min="29" max="29" width="70.7109375" style="5" bestFit="1" customWidth="1"/>
    <col min="30" max="30" width="67.85546875" style="5" bestFit="1" customWidth="1"/>
    <col min="31" max="31" width="67" style="5" bestFit="1" customWidth="1"/>
    <col min="32" max="32" width="32.85546875" style="5" bestFit="1" customWidth="1"/>
    <col min="33" max="33" width="73.85546875" style="5" bestFit="1" customWidth="1"/>
    <col min="34" max="34" width="50" style="5" bestFit="1" customWidth="1"/>
    <col min="35" max="35" width="65.7109375" style="5" bestFit="1" customWidth="1"/>
    <col min="36" max="36" width="66.28515625" style="5" bestFit="1" customWidth="1"/>
    <col min="37" max="37" width="87.28515625" style="5" bestFit="1" customWidth="1"/>
    <col min="38" max="38" width="50.7109375" style="5" bestFit="1" customWidth="1"/>
    <col min="39" max="39" width="43.5703125" style="5" bestFit="1" customWidth="1"/>
    <col min="40" max="40" width="59" style="5" bestFit="1" customWidth="1"/>
    <col min="41" max="41" width="76.7109375" style="5" bestFit="1" customWidth="1"/>
    <col min="42" max="42" width="45.42578125" style="5" bestFit="1" customWidth="1"/>
    <col min="43" max="43" width="70.28515625" style="5" bestFit="1" customWidth="1"/>
    <col min="44" max="44" width="78" style="5" bestFit="1" customWidth="1"/>
    <col min="45" max="45" width="71.85546875" style="5" bestFit="1" customWidth="1"/>
    <col min="46" max="46" width="40.7109375" style="5" bestFit="1" customWidth="1"/>
    <col min="47" max="47" width="40.5703125" style="5" bestFit="1" customWidth="1"/>
    <col min="48" max="48" width="72" style="5" bestFit="1" customWidth="1"/>
    <col min="49" max="49" width="49.140625" style="5" bestFit="1" customWidth="1"/>
    <col min="50" max="50" width="47.85546875" style="5" bestFit="1" customWidth="1"/>
    <col min="51" max="51" width="83.7109375" style="5" bestFit="1" customWidth="1"/>
    <col min="52" max="52" width="85.140625" style="5" bestFit="1" customWidth="1"/>
    <col min="53" max="53" width="34.28515625" style="5" bestFit="1" customWidth="1"/>
    <col min="54" max="54" width="45" style="5" bestFit="1" customWidth="1"/>
    <col min="55" max="55" width="66.5703125" style="5" bestFit="1" customWidth="1"/>
    <col min="56" max="56" width="51" style="5" bestFit="1" customWidth="1"/>
    <col min="57" max="58" width="29.85546875" style="5" bestFit="1" customWidth="1"/>
    <col min="59" max="59" width="66.5703125" style="5" bestFit="1" customWidth="1"/>
    <col min="60" max="60" width="48.28515625" style="5" bestFit="1" customWidth="1"/>
    <col min="61" max="61" width="93.42578125" style="5" bestFit="1" customWidth="1"/>
    <col min="62" max="62" width="91.140625" style="5" bestFit="1" customWidth="1"/>
    <col min="63" max="63" width="54.7109375" style="5" bestFit="1" customWidth="1"/>
    <col min="64" max="64" width="72.28515625" style="5" bestFit="1" customWidth="1"/>
    <col min="65" max="65" width="86.85546875" style="5" bestFit="1" customWidth="1"/>
    <col min="66" max="66" width="69.7109375" style="5" bestFit="1" customWidth="1"/>
    <col min="67" max="67" width="84" style="5" bestFit="1" customWidth="1"/>
    <col min="68" max="68" width="68.42578125" style="5" bestFit="1" customWidth="1"/>
    <col min="69" max="69" width="82.5703125" style="5" bestFit="1" customWidth="1"/>
    <col min="70" max="70" width="73.42578125" style="5" bestFit="1" customWidth="1"/>
    <col min="71" max="71" width="96.140625" style="5" bestFit="1" customWidth="1"/>
    <col min="72" max="72" width="66.7109375" style="5" bestFit="1" customWidth="1"/>
    <col min="73" max="73" width="75.5703125" style="5" bestFit="1" customWidth="1"/>
    <col min="74" max="74" width="98.140625" style="5" bestFit="1" customWidth="1"/>
    <col min="75" max="75" width="105.140625" style="5" bestFit="1" customWidth="1"/>
    <col min="76" max="76" width="79.140625" style="5" bestFit="1" customWidth="1"/>
    <col min="77" max="77" width="72" style="5" bestFit="1" customWidth="1"/>
    <col min="78" max="78" width="72.42578125" style="5" bestFit="1" customWidth="1"/>
    <col min="79" max="79" width="75.5703125" style="5" bestFit="1" customWidth="1"/>
    <col min="80" max="80" width="72.140625" style="5" bestFit="1" customWidth="1"/>
    <col min="81" max="81" width="75.28515625" style="5" bestFit="1" customWidth="1"/>
    <col min="82" max="82" width="82.42578125" style="5" bestFit="1" customWidth="1"/>
    <col min="83" max="83" width="57.5703125" style="5" bestFit="1" customWidth="1"/>
    <col min="84" max="84" width="44.42578125" style="5" bestFit="1" customWidth="1"/>
    <col min="85" max="85" width="50.5703125" style="5" bestFit="1" customWidth="1"/>
    <col min="86" max="130" width="9.140625" style="5" customWidth="1"/>
    <col min="131" max="16384" width="9.140625" style="5"/>
  </cols>
  <sheetData>
    <row r="1" spans="1:85" ht="23.25" x14ac:dyDescent="0.3">
      <c r="A1" s="281"/>
      <c r="B1" s="281"/>
      <c r="C1" s="281"/>
      <c r="D1" s="281"/>
      <c r="F1" s="21" t="s">
        <v>631</v>
      </c>
      <c r="G1" s="5" t="b">
        <f>IFERROR(AND(G2:G56),FALSE)</f>
        <v>1</v>
      </c>
      <c r="H1" s="21" t="s">
        <v>645</v>
      </c>
      <c r="M1" s="33" t="s">
        <v>58</v>
      </c>
      <c r="N1" s="33"/>
      <c r="O1" s="33" t="s">
        <v>23</v>
      </c>
      <c r="P1" s="33"/>
      <c r="Q1" s="33" t="s">
        <v>61</v>
      </c>
      <c r="R1" s="33"/>
      <c r="T1" s="5" t="s">
        <v>642</v>
      </c>
      <c r="U1" s="5" t="s">
        <v>643</v>
      </c>
      <c r="V1" s="5" t="s">
        <v>644</v>
      </c>
      <c r="W1" s="5" t="s">
        <v>646</v>
      </c>
      <c r="Y1" s="5" t="s">
        <v>3662</v>
      </c>
      <c r="AA1" s="5" t="s">
        <v>3663</v>
      </c>
      <c r="AB1" s="5" t="s">
        <v>3680</v>
      </c>
      <c r="AC1" s="5" t="s">
        <v>647</v>
      </c>
      <c r="AD1" s="5" t="s">
        <v>648</v>
      </c>
      <c r="AE1" s="5" t="s">
        <v>649</v>
      </c>
      <c r="AF1" s="5" t="s">
        <v>650</v>
      </c>
      <c r="AG1" s="5" t="s">
        <v>651</v>
      </c>
      <c r="AH1" s="5" t="s">
        <v>3547</v>
      </c>
      <c r="AI1" s="5" t="s">
        <v>3666</v>
      </c>
      <c r="AJ1" s="5" t="s">
        <v>3665</v>
      </c>
      <c r="AK1" s="5" t="s">
        <v>3700</v>
      </c>
      <c r="AL1" s="5" t="s">
        <v>3664</v>
      </c>
      <c r="AM1" s="5" t="s">
        <v>3667</v>
      </c>
      <c r="AN1" s="5" t="s">
        <v>3701</v>
      </c>
      <c r="AO1" s="5" t="s">
        <v>3668</v>
      </c>
      <c r="AP1" s="5" t="s">
        <v>3669</v>
      </c>
      <c r="AQ1" s="5" t="s">
        <v>3702</v>
      </c>
      <c r="AR1" s="5" t="s">
        <v>3703</v>
      </c>
      <c r="AS1" s="5" t="s">
        <v>3670</v>
      </c>
      <c r="AT1" s="5" t="s">
        <v>3671</v>
      </c>
      <c r="AU1" s="5" t="s">
        <v>3672</v>
      </c>
      <c r="AV1" s="5" t="s">
        <v>3704</v>
      </c>
      <c r="AW1" s="5" t="s">
        <v>3673</v>
      </c>
      <c r="AX1" s="5" t="s">
        <v>3674</v>
      </c>
      <c r="AY1" s="5" t="s">
        <v>3675</v>
      </c>
      <c r="AZ1" s="5" t="s">
        <v>3676</v>
      </c>
      <c r="BA1" s="5" t="s">
        <v>3677</v>
      </c>
      <c r="BB1" s="5" t="s">
        <v>3678</v>
      </c>
      <c r="BC1" s="5" t="s">
        <v>3679</v>
      </c>
      <c r="BD1" s="5" t="s">
        <v>3681</v>
      </c>
      <c r="BE1" s="5" t="s">
        <v>3646</v>
      </c>
      <c r="BF1" s="5" t="s">
        <v>3647</v>
      </c>
      <c r="BG1" s="5" t="s">
        <v>3682</v>
      </c>
      <c r="BH1" s="5" t="s">
        <v>3683</v>
      </c>
      <c r="BI1" s="5" t="s">
        <v>3977</v>
      </c>
      <c r="BJ1" s="5" t="s">
        <v>3684</v>
      </c>
      <c r="BK1" s="5" t="s">
        <v>3685</v>
      </c>
      <c r="BL1" s="5" t="s">
        <v>3705</v>
      </c>
      <c r="BM1" s="5" t="s">
        <v>3706</v>
      </c>
      <c r="BN1" s="5" t="s">
        <v>3707</v>
      </c>
      <c r="BO1" s="5" t="s">
        <v>3708</v>
      </c>
      <c r="BP1" s="5" t="s">
        <v>3709</v>
      </c>
      <c r="BQ1" s="5" t="s">
        <v>3710</v>
      </c>
      <c r="BR1" s="5" t="s">
        <v>3711</v>
      </c>
      <c r="BS1" s="5" t="s">
        <v>3686</v>
      </c>
      <c r="BT1" s="5" t="s">
        <v>3712</v>
      </c>
      <c r="BU1" s="5" t="s">
        <v>3713</v>
      </c>
      <c r="BV1" s="5" t="s">
        <v>3687</v>
      </c>
      <c r="BW1" s="5" t="s">
        <v>3714</v>
      </c>
      <c r="BX1" s="5" t="s">
        <v>3688</v>
      </c>
      <c r="BY1" s="5" t="s">
        <v>3715</v>
      </c>
      <c r="BZ1" s="5" t="s">
        <v>3716</v>
      </c>
      <c r="CA1" s="5" t="s">
        <v>3717</v>
      </c>
      <c r="CB1" s="5" t="s">
        <v>3718</v>
      </c>
      <c r="CC1" s="5" t="s">
        <v>3719</v>
      </c>
      <c r="CD1" s="5" t="s">
        <v>3720</v>
      </c>
      <c r="CE1" s="5" t="s">
        <v>3689</v>
      </c>
      <c r="CF1" s="5" t="s">
        <v>3690</v>
      </c>
      <c r="CG1" s="5" t="s">
        <v>3657</v>
      </c>
    </row>
    <row r="2" spans="1:85" s="21" customFormat="1" x14ac:dyDescent="0.3">
      <c r="B2" s="33"/>
      <c r="C2" s="33"/>
      <c r="D2" s="33"/>
      <c r="F2" s="18" t="s">
        <v>522</v>
      </c>
      <c r="G2" s="5" t="b">
        <f>EXACT(Spreadsheet!B6,F2)</f>
        <v>1</v>
      </c>
      <c r="H2" s="21" t="s">
        <v>621</v>
      </c>
      <c r="I2" s="21" t="s">
        <v>622</v>
      </c>
      <c r="J2" s="21" t="s">
        <v>620</v>
      </c>
      <c r="K2" s="21" t="s">
        <v>54</v>
      </c>
      <c r="L2" s="21" t="s">
        <v>55</v>
      </c>
      <c r="M2" s="21" t="s">
        <v>60</v>
      </c>
      <c r="N2" s="21" t="s">
        <v>59</v>
      </c>
      <c r="O2" s="21" t="s">
        <v>60</v>
      </c>
      <c r="P2" s="21" t="s">
        <v>59</v>
      </c>
      <c r="Q2" s="21" t="s">
        <v>60</v>
      </c>
      <c r="R2" s="21" t="s">
        <v>59</v>
      </c>
      <c r="T2" s="21" t="s">
        <v>626</v>
      </c>
      <c r="U2" s="21" t="s">
        <v>627</v>
      </c>
      <c r="V2" s="21" t="s">
        <v>628</v>
      </c>
      <c r="W2" s="21" t="s">
        <v>629</v>
      </c>
      <c r="X2" s="21" t="s">
        <v>623</v>
      </c>
      <c r="Y2" s="21" t="s">
        <v>625</v>
      </c>
      <c r="Z2" s="21" t="s">
        <v>624</v>
      </c>
      <c r="AA2" s="21" t="s">
        <v>630</v>
      </c>
      <c r="AB2" s="21" t="s">
        <v>16</v>
      </c>
      <c r="AC2" s="21" t="s">
        <v>633</v>
      </c>
      <c r="AD2" s="21" t="s">
        <v>634</v>
      </c>
      <c r="AE2" s="21" t="s">
        <v>635</v>
      </c>
      <c r="AF2" s="21" t="s">
        <v>640</v>
      </c>
      <c r="AG2" s="21" t="s">
        <v>641</v>
      </c>
      <c r="AH2" s="21" t="s">
        <v>3548</v>
      </c>
      <c r="AI2" s="21" t="s">
        <v>3648</v>
      </c>
      <c r="AJ2" s="21" t="s">
        <v>522</v>
      </c>
      <c r="AK2" s="21" t="s">
        <v>8</v>
      </c>
      <c r="AL2" s="21" t="s">
        <v>1</v>
      </c>
      <c r="AM2" s="21" t="s">
        <v>2</v>
      </c>
      <c r="AN2" s="21" t="s">
        <v>3</v>
      </c>
      <c r="AO2" s="21" t="s">
        <v>4</v>
      </c>
      <c r="AP2" s="21" t="s">
        <v>5</v>
      </c>
      <c r="AQ2" s="21" t="s">
        <v>6</v>
      </c>
      <c r="AR2" s="21" t="s">
        <v>7</v>
      </c>
      <c r="AS2" s="21" t="s">
        <v>9</v>
      </c>
      <c r="AT2" s="21" t="s">
        <v>10</v>
      </c>
      <c r="AU2" s="21" t="s">
        <v>11</v>
      </c>
      <c r="AV2" s="21" t="s">
        <v>12</v>
      </c>
      <c r="AW2" s="21" t="s">
        <v>542</v>
      </c>
      <c r="AX2" s="21" t="s">
        <v>543</v>
      </c>
      <c r="AY2" s="21" t="s">
        <v>517</v>
      </c>
      <c r="AZ2" s="21" t="s">
        <v>518</v>
      </c>
      <c r="BA2" s="21" t="s">
        <v>13</v>
      </c>
      <c r="BB2" s="21" t="s">
        <v>14</v>
      </c>
      <c r="BC2" s="21" t="s">
        <v>15</v>
      </c>
      <c r="BD2" s="21" t="s">
        <v>17</v>
      </c>
      <c r="BE2" s="21" t="s">
        <v>18</v>
      </c>
      <c r="BF2" s="21" t="s">
        <v>19</v>
      </c>
      <c r="BG2" s="21" t="s">
        <v>20</v>
      </c>
      <c r="BH2" s="21" t="s">
        <v>541</v>
      </c>
      <c r="BI2" s="21" t="s">
        <v>519</v>
      </c>
      <c r="BJ2" s="21" t="s">
        <v>523</v>
      </c>
      <c r="BK2" s="21" t="s">
        <v>22</v>
      </c>
      <c r="BL2" s="21" t="s">
        <v>41</v>
      </c>
      <c r="BM2" s="21" t="s">
        <v>548</v>
      </c>
      <c r="BN2" s="21" t="s">
        <v>544</v>
      </c>
      <c r="BO2" s="21" t="s">
        <v>546</v>
      </c>
      <c r="BP2" s="21" t="s">
        <v>42</v>
      </c>
      <c r="BQ2" s="21" t="s">
        <v>57</v>
      </c>
      <c r="BR2" s="21" t="s">
        <v>3649</v>
      </c>
      <c r="BS2" s="21" t="s">
        <v>63</v>
      </c>
      <c r="BT2" s="21" t="s">
        <v>25</v>
      </c>
      <c r="BU2" s="21" t="s">
        <v>545</v>
      </c>
      <c r="BV2" s="21" t="s">
        <v>27</v>
      </c>
      <c r="BW2" s="21" t="s">
        <v>28</v>
      </c>
      <c r="BX2" s="21" t="s">
        <v>29</v>
      </c>
      <c r="BY2" s="21" t="s">
        <v>459</v>
      </c>
      <c r="BZ2" s="21" t="s">
        <v>3650</v>
      </c>
      <c r="CA2" s="21" t="s">
        <v>32</v>
      </c>
      <c r="CB2" s="21" t="s">
        <v>3651</v>
      </c>
      <c r="CC2" s="21" t="s">
        <v>34</v>
      </c>
      <c r="CD2" s="21" t="s">
        <v>3652</v>
      </c>
      <c r="CE2" s="21" t="s">
        <v>3653</v>
      </c>
      <c r="CF2" s="21" t="s">
        <v>3654</v>
      </c>
      <c r="CG2" s="21" t="s">
        <v>3656</v>
      </c>
    </row>
    <row r="3" spans="1:85" ht="16.5" customHeight="1" x14ac:dyDescent="0.3">
      <c r="F3" s="18" t="s">
        <v>0</v>
      </c>
      <c r="G3" s="5" t="b">
        <f>EXACT(Spreadsheet!C6,F3)</f>
        <v>1</v>
      </c>
      <c r="H3" s="282" t="s">
        <v>3655</v>
      </c>
      <c r="I3" s="282"/>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f>ROWS(Members[])</f>
        <v>990</v>
      </c>
    </row>
    <row r="4" spans="1:85" ht="16.5" customHeight="1" x14ac:dyDescent="0.3">
      <c r="F4" s="18" t="s">
        <v>538</v>
      </c>
      <c r="G4" s="5" t="b">
        <f>EXACT(Spreadsheet!D6,F4)</f>
        <v>1</v>
      </c>
      <c r="H4" s="282"/>
      <c r="I4" s="282"/>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f>COLUMNS(Members[])</f>
        <v>55</v>
      </c>
    </row>
    <row r="5" spans="1:85" ht="16.5" customHeight="1" x14ac:dyDescent="0.3">
      <c r="F5" s="18" t="s">
        <v>8</v>
      </c>
      <c r="G5" s="5" t="b">
        <f>EXACT(Spreadsheet!E6,F5)</f>
        <v>1</v>
      </c>
      <c r="H5" s="282"/>
      <c r="I5" s="282"/>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row>
    <row r="6" spans="1:85" ht="15" customHeight="1" x14ac:dyDescent="0.3">
      <c r="F6" s="18" t="s">
        <v>1</v>
      </c>
      <c r="G6" s="5" t="b">
        <f>EXACT(Spreadsheet!F6,F6)</f>
        <v>1</v>
      </c>
      <c r="H6" s="282"/>
      <c r="I6" s="282"/>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t="b">
        <f ca="1">AND(IFERROR(AND(CG7:CG786),FALSE),ROWS(Members[])=990,COLUMNS(Members[])=55)</f>
        <v>1</v>
      </c>
    </row>
    <row r="7" spans="1:85" ht="16.5" customHeight="1" x14ac:dyDescent="0.3">
      <c r="F7" s="18" t="s">
        <v>454</v>
      </c>
      <c r="G7" s="5" t="b">
        <f>EXACT(Spreadsheet!G6,F7)</f>
        <v>1</v>
      </c>
      <c r="H7" s="5">
        <f t="shared" ref="H7" ca="1" si="0">IF(AND(T7,U7,V7,W7,Y7,AA7,AB7,AC7,AD7,AE7,AF7,AG7,AH7,AI7,AJ7,AK7,AL7,AM7,AN7,AO7,AP7,AQ7,AR7,AS7,AT7,AU7,AV7,AW7,AX7,AY7,AZ7,BA7,BB7,BC7,BD7,BE7,BF7,BG7,BH7,BI7,BJ7,BK7,BL7,BM7,BN7,BO7,BP7,BQ7,BR7,BS7,BT7,BU7,BV7,BW7,BX7,BY7,BZ7,CA7,CB7,CC7,CD7,CE7,CF7),2,0)</f>
        <v>2</v>
      </c>
      <c r="I7" s="5" t="str">
        <f ca="1">IF(Y7,"",Y$1&amp;" ")&amp;IF(AA7,"",AA$1&amp;" ")&amp;IF(T7,"",T$1&amp;" ")&amp;IF(U7,"",U$1&amp;" ")&amp;IF(V7,"",V$1&amp;" ")&amp;IF(W7,"",W$1&amp;" ")&amp;IF(AA7,"",AA$1&amp;" ")&amp;IF(AB7,"",AB$1&amp;" ")&amp;IF(AC7,"",AC$1&amp;" ")&amp;IF(AD7,"",AD$1&amp;" ")&amp;IF(AE7,"",AE$1&amp;" ")&amp;IF(AF7,"",AF$1&amp;" ")&amp;IF(AG7,"",AG$1&amp;" ")&amp;IF(AH7,"",AH$1&amp;" ")&amp;IF(AI7,"",AI$1&amp;" ")&amp;IF(AJ7,"",AJ$1&amp;" ")&amp;IF(AK7,"",AK$1&amp;" ")&amp;IF(AL7,"",AL$1&amp;" ")&amp;IF(AM7,"",AM$1&amp;" ")&amp;IF(AN7,"",AN$1&amp;" ")&amp;IF(AO7,"",AO$1&amp;" ")&amp;IF(AP7,"",AP$1&amp;" ")&amp;IF(AQ7,"",AQ$1&amp;" ")&amp;IF(AR7,"",AR$1&amp;" ")&amp;IF(AS7,"",AS$1&amp;" ")&amp;IF(AT7,"",AT$1&amp;" ")&amp;IF(AU7,"",AU$1&amp;" ")&amp;IF(AV7,"",AV$1&amp;" ")&amp;IF(AW7,"",AW$1&amp;" ")&amp;IF(AX7,"",AX$1&amp;" ")&amp;IF(AY7,"",AY$1&amp;" ")&amp;IF(AZ7,"",AZ$1&amp;" ")&amp;IF(BA7,"",BA$1&amp;" ")&amp;IF(BB7,"",BB$1&amp;" ")&amp;IF(BC7,"",BC$1&amp;" ")&amp;IF(BD7,"",BD$1&amp;" ")&amp;IF(BE7,"",BE$1&amp;" ")&amp;IF(BF7,"",BF$1&amp;" ")&amp;IF(BG7,"",BG$1&amp;" ")&amp;IF(BH7,"",BH$1&amp;" ")&amp;IF(BI7,"",BI$1&amp;" ")&amp;IF(BJ7,"",BJ$1&amp;" ")&amp;IF(BK7,"",BK$1&amp;" ")&amp;IF(BL7,"",BL$1&amp;" ")&amp;IF(BM7,"",BM$1&amp;" ")&amp;IF(BN7,"",BN$1&amp;" ")&amp;IF(BO7,"",BO$1&amp;" ")&amp;IF(BP7,"",BP$1&amp;" ")&amp;IF(BQ7,"",BQ$1&amp;" ")&amp;IF(BR7,"",BR$1&amp;" ")&amp;IF(BS7,"",BS$1&amp;" ")&amp;IF(BT7,"",BT$1&amp;" ")&amp;IF(BU7,"",BU$1&amp;" ")&amp;IF(BV7,"",BV$1&amp;" ")&amp;IF(BW7,"",BW$1&amp;" ")&amp;IF(BX7,"",BX$1&amp;" ")&amp;IF(BY7,"",BY$1&amp;" ")&amp;IF(BZ7,"",BZ$1&amp;" ")&amp;IF(CA7,"",CA$1&amp;" ")&amp;IF(CB7,"",CB$1&amp;" ")&amp;IF(CC7,"",CC$1&amp;" ")&amp;IF(CD7,"",CD$1&amp;" ")&amp;IF(CE7,"",CE$1&amp;" ")&amp;IF(CF7,"",CF$1&amp;" ")</f>
        <v/>
      </c>
      <c r="J7" s="5" t="str">
        <f>IF(AND(NOT(ISBLANK(Spreadsheet!C7)),ISBLANK(Spreadsheet!D7)),Spreadsheet!F7&amp;" "&amp;Spreadsheet!H7,"")</f>
        <v/>
      </c>
      <c r="K7" s="5">
        <f>IF(AND(NOT(ISBLANK(Spreadsheet!C7)),ISBLANK(Spreadsheet!D7)),COUNTIFS(Spreadsheet!E8:E$786,"=Child",Spreadsheet!C8:C$786, "="&amp;Spreadsheet!C7) + COUNTIFS(Spreadsheet!E8:E$786,"=Step-child",Spreadsheet!C8:C$786, "="&amp;Spreadsheet!C7),0)</f>
        <v>0</v>
      </c>
      <c r="L7" s="5">
        <f>IF(NOT(ISBLANK(J7)),COUNTIFS(Spreadsheet!E8:E$786,"=Wife",Spreadsheet!C8:C$786, "="&amp;Spreadsheet!C7) + COUNTIFS(Spreadsheet!E8:E$786,"=Husband",Spreadsheet!C8:C$786, "="&amp;Spreadsheet!C7),0)</f>
        <v>0</v>
      </c>
      <c r="M7" s="5">
        <f>IF(NOT(ISBLANK(Spreadsheet!AJ7)),VLOOKUP(Spreadsheet!AJ7,'Drop Downs'!$P$2:$R$16,3,FALSE),0)</f>
        <v>0</v>
      </c>
      <c r="N7" s="5">
        <f>IF(NOT(ISBLANK(Spreadsheet!AJ7)), VLOOKUP(Spreadsheet!AJ7,'Drop Downs'!$P$2:$R$16,2,FALSE),0)</f>
        <v>0</v>
      </c>
      <c r="O7" s="5">
        <f>IF(NOT(ISBLANK(Spreadsheet!AL7)),VLOOKUP(Spreadsheet!AL7,'Drop Downs'!$P$2:$R$16,3,FALSE), 0)</f>
        <v>0</v>
      </c>
      <c r="P7" s="5">
        <f>IF(NOT(ISBLANK(Spreadsheet!AL7)),VLOOKUP(Spreadsheet!AL7,'Drop Downs'!$P$2:$R$16,2,FALSE),0)</f>
        <v>0</v>
      </c>
      <c r="Q7" s="5">
        <f>IF(NOT(ISBLANK(Spreadsheet!AN7)),VLOOKUP(Spreadsheet!AN7,'Drop Downs'!$P$2:$R$16,3,FALSE),0)</f>
        <v>0</v>
      </c>
      <c r="R7" s="5">
        <f>IF(NOT(ISBLANK(Spreadsheet!AN7)),VLOOKUP(Spreadsheet!AN7,'Drop Downs'!$P$2:$R$16,2,FALSE),0)</f>
        <v>0</v>
      </c>
      <c r="S7" s="5" t="str">
        <f>IF(OR(M7&gt;K7,N7&gt;L7,O7&gt;K7, Q7&gt;K7,N7&gt;L7, P7&gt;L7, R7&gt;L7),"Member currently has a coverage election over what he/she needs.  Please add more dependents or adjust the coverage election.","")&amp;(IF(AND(NOT(ISBLANK(Spreadsheet!C7)),NOT(ISBLANK(Spreadsheet!D7)),ISBLANK(Spreadsheet!E7)),"Dependent lacks a relationship to member.Please select one from the drop-down.",""))</f>
        <v/>
      </c>
      <c r="T7" s="5" t="b">
        <f t="shared" ref="T7" si="1">AND(M7&lt;=K7,O7&lt;=K7,Q7&lt;=K7,N7&lt;=L7,P7&lt;=L7,R7&lt;=L7)</f>
        <v>1</v>
      </c>
      <c r="U7" s="5" t="b">
        <f>OR(ISBLANK(Spreadsheet!C7),IF(NOT(ISBLANK(Spreadsheet!D7)),NOT(ISBLANK(Spreadsheet!E7)),TRUE))</f>
        <v>1</v>
      </c>
      <c r="V7" s="5" t="b">
        <f>OR(ISBLANK(Spreadsheet!C7), NOT(ISBLANK(Spreadsheet!I7)))</f>
        <v>1</v>
      </c>
      <c r="W7" s="5" t="b">
        <f>OR(ISBLANK(Spreadsheet!D7),NOT(ISBLANK(Spreadsheet!C7)))</f>
        <v>1</v>
      </c>
      <c r="X7" s="155" t="str">
        <f>REPT("0",MIN(FIND({1,2,3,4,5,6,7,8,9},Spreadsheet!C7&amp;"123456789"))-1)&amp;IF(ISBLANK(Spreadsheet!C7),"",SUMPRODUCT(MID(0&amp;Spreadsheet!C7,LARGE(INDEX(ISNUMBER(--MID(Spreadsheet!C7,ROW($1:$225),1))*
 ROW($1:$225),0),ROW($1:$225))+1,1)*10^ROW($1:$225)/10))</f>
        <v/>
      </c>
      <c r="Y7" s="5" t="b">
        <f>IF(NOT(ISBLANK(Spreadsheet!C7)),IF(AND(ISNUMBER(VALUE(Spreadsheet!C7)), LEN(Spreadsheet!C7)=9),TRUE,FALSE),TRUE)</f>
        <v>1</v>
      </c>
      <c r="Z7" s="155" t="str">
        <f>REPT("0",MIN(FIND({1,2,3,4,5,6,7,8,9},Spreadsheet!D7&amp;"123456789"))-1)&amp;IF(ISBLANK(Spreadsheet!D7),"",SUMPRODUCT(MID(0&amp;Spreadsheet!D7,LARGE(INDEX(ISNUMBER(--MID(Spreadsheet!D7,ROW($1:$225),1))*
 ROW($1:$225),0),ROW($1:$225))+1,1)*10^ROW($1:$225)/10))</f>
        <v/>
      </c>
      <c r="AA7" s="5" t="b">
        <f>IF(AND(NOT(ISBLANK(Spreadsheet!D7)),NOT(ISBLANK(Spreadsheet!C7))),IF(AND(ISNUMBER(VALUE(Spreadsheet!D7)), LEN(Spreadsheet!D7)=9),TRUE,FALSE),IF(AND(NOT(ISBLANK(Spreadsheet!D7)),ISBLANK(Spreadsheet!C7)),FALSE,TRUE))</f>
        <v>1</v>
      </c>
      <c r="AB7" s="5" t="b">
        <f>OR(ISBLANK(Spreadsheet!Y7),IF(NOT(ISBLANK(Spreadsheet!Y7)),LEN(Spreadsheet!Y7)=10,ISNUMBER(VALUE(Spreadsheet!Y7))))</f>
        <v>1</v>
      </c>
      <c r="AC7" s="5" t="b">
        <f>OR(ISBLANK(Spreadsheet!AI7), AND(NOT(ISBLANK(Spreadsheet!AJ7)), NOT(ISNUMBER(SEARCH("Waive",Spreadsheet!AJ7)))))</f>
        <v>1</v>
      </c>
      <c r="AD7" s="5" t="b">
        <f>OR(ISBLANK(Spreadsheet!AK7), AND(NOT(ISBLANK(Spreadsheet!AL7)), NOT(ISNUMBER(SEARCH("Waive",Spreadsheet!AL7)))))</f>
        <v>1</v>
      </c>
      <c r="AE7" s="5" t="b">
        <f>OR(ISBLANK(Spreadsheet!AM7), AND(NOT(ISBLANK(Spreadsheet!AN7)), NOT(ISNUMBER(SEARCH("Waive", Spreadsheet!AN7)))))</f>
        <v>1</v>
      </c>
      <c r="AF7" s="5" t="b">
        <f>OR(ISBLANK(Spreadsheet!C7), NOT(ISBLANK(Spreadsheet!D7)),NOT(ISBLANK(Spreadsheet!L7)))</f>
        <v>1</v>
      </c>
      <c r="AG7" s="5" t="b">
        <f>IF(AND(NOT(ISBLANK(Spreadsheet!C7)), NOT(ISBLANK(Spreadsheet!D7)),Spreadsheet!C7&lt;&gt;Spreadsheet!D7),IF(ISERROR(VLOOKUP(Spreadsheet!C7, Spreadsheet!$C$6:'Spreadsheet'!$C6,1,FALSE)), FALSE, TRUE),TRUE)</f>
        <v>1</v>
      </c>
      <c r="AH7" s="5" t="b">
        <f>Spreadsheet!$B$2=Spreadsheet!AD7</f>
        <v>1</v>
      </c>
      <c r="AI7" s="5" t="b">
        <f>IF(ISBLANK(Spreadsheet!G7),TRUE,IF(OR(LEN(Spreadsheet!G7)&gt;1,ISNUMBER(VALUE(Spreadsheet!G7))),FALSE,TRUE))</f>
        <v>1</v>
      </c>
      <c r="AJ7" s="5" t="b">
        <f>OR(ISBLANK(Spreadsheet!C7), NOT(ISBLANK(Spreadsheet!B7)), NOT(ISBLANK(Spreadsheet!D7)))</f>
        <v>1</v>
      </c>
      <c r="AK7" s="5" t="b">
        <f t="array" ref="AK7">IF(OR(AND(ISBLANK(Spreadsheet!E7),ISBLANK(Spreadsheet!D7),NOT(ISBLANK(Spreadsheet!C7))),AND(ISBLANK(Spreadsheet!E7),ISBLANK(Spreadsheet!D7),ISBLANK(Spreadsheet!C7))),TRUE,ISNUMBER(MATCH(TRUE,EXACT(Spreadsheet!E7,Relationships),0)))</f>
        <v>1</v>
      </c>
      <c r="AL7" s="5" t="b">
        <f>IF(NOT(ISBLANK(Spreadsheet!C7)),IF(OR(ISBLANK(Spreadsheet!F7),LEN(Spreadsheet!F7)&gt;40),FALSE,TRUE),TRUE)</f>
        <v>1</v>
      </c>
      <c r="AM7" s="5" t="b">
        <f>IF(NOT(ISBLANK(Spreadsheet!C7)),IF(OR(ISBLANK(Spreadsheet!H7),LEN(Spreadsheet!H7)&gt;40),FALSE,TRUE),TRUE)</f>
        <v>1</v>
      </c>
      <c r="AN7" s="5" t="b">
        <f t="array" ref="AN7">IF(ISBLANK(Spreadsheet!I7),TRUE,ISNUMBER(MATCH(TRUE,EXACT(Spreadsheet!I7,GenderValues),0)))</f>
        <v>1</v>
      </c>
      <c r="AO7" s="5" t="b">
        <f ca="1">IF(ISERROR(DATEVALUE(TEXT(Spreadsheet!J7,"mm/dd/yyyy")) &gt; TODAY()),IF(AND(ISBLANK(Spreadsheet!J7),ISBLANK(Spreadsheet!C7)),TRUE,FALSE),IF(DATEVALUE(TEXT(Spreadsheet!J7,"mm/dd/yyyy")) &gt; TODAY(),FALSE,TRUE))</f>
        <v>1</v>
      </c>
      <c r="AP7" s="5" t="b">
        <f>OR(ISBLANK(Spreadsheet!K7),LEN(Spreadsheet!K7)&lt;=100)</f>
        <v>1</v>
      </c>
      <c r="AQ7" s="5" t="b">
        <f t="array" ref="AQ7">IF(OR(AND(ISBLANK(Spreadsheet!L7),ISBLANK(Spreadsheet!C7)),AND(NOT(ISBLANK(Spreadsheet!C7)),NOT(ISBLANK(Spreadsheet!D7)))),TRUE,ISNUMBER(MATCH(TRUE,EXACT(Spreadsheet!L7,MaritalStatus),0)))</f>
        <v>1</v>
      </c>
      <c r="AR7" s="5" t="b">
        <f ca="1">IF(ISERROR(DATEVALUE(TEXT(Spreadsheet!M7,"mm/dd/yyyy")) &gt; TODAY()),IF(ISBLANK(Spreadsheet!M7),TRUE,FALSE),IF(DATEVALUE(TEXT(Spreadsheet!M7,"mm/dd/yyyy")) &gt; TODAY(),FALSE,TRUE))</f>
        <v>1</v>
      </c>
      <c r="AS7" s="5" t="b">
        <f>OR(ISBLANK(Spreadsheet!N7),LEN(Spreadsheet!N7)&lt;=100)</f>
        <v>1</v>
      </c>
      <c r="AT7" s="5" t="b">
        <f>OR(ISBLANK(Spreadsheet!O7),UPPER(Spreadsheet!O7)="YES")</f>
        <v>1</v>
      </c>
      <c r="AU7" s="5" t="b">
        <f>OR(ISBLANK(Spreadsheet!P7),UPPER(Spreadsheet!P7)="YES")</f>
        <v>1</v>
      </c>
      <c r="AV7" s="5" t="b">
        <f t="array" ref="AV7">IF(ISBLANK(Spreadsheet!Q7),TRUE,ISNUMBER(MATCH(TRUE,EXACT(Spreadsheet!Q7,OnGroupsPriorIns),0)))</f>
        <v>1</v>
      </c>
      <c r="AW7" s="5" t="b">
        <f>OR(ISBLANK(Spreadsheet!R7),UPPER(Spreadsheet!R7)="YES")</f>
        <v>1</v>
      </c>
      <c r="AX7" s="5" t="b">
        <f>OR(ISBLANK(Spreadsheet!S7),UPPER(Spreadsheet!S7)="YES")</f>
        <v>1</v>
      </c>
      <c r="AY7" s="5" t="b">
        <f>OR(AND(ISBLANK(Spreadsheet!C7),LEN(Spreadsheet!T7)=0),AND(NOT(ISBLANK(Spreadsheet!C7)),LEN(Spreadsheet!T7)&gt;0,LEN(Spreadsheet!T7)&lt;=50))</f>
        <v>1</v>
      </c>
      <c r="AZ7" s="5" t="b">
        <f>OR(LEN(Spreadsheet!U7)=0,AND(LEN(Spreadsheet!U7)&gt;0,LEN(Spreadsheet!U7)&lt;=50))</f>
        <v>1</v>
      </c>
      <c r="BA7" s="5" t="b">
        <f>OR(AND(ISBLANK(Spreadsheet!C7),LEN(Spreadsheet!V7)=0),AND(NOT(ISBLANK(Spreadsheet!C7)),LEN(Spreadsheet!V7)&gt;0,LEN(Spreadsheet!V7)&lt;=50))</f>
        <v>1</v>
      </c>
      <c r="BB7" s="5" t="b">
        <f t="array" ref="BB7">IF(AND(ISBLANK(Spreadsheet!C7),LEN(Spreadsheet!W7)=0),TRUE,ISNUMBER(MATCH(TRUE,EXACT(Spreadsheet!W7,States),0)))</f>
        <v>1</v>
      </c>
      <c r="BC7" s="5" t="b">
        <f>OR(AND(ISBLANK(Spreadsheet!C7),LEN(Spreadsheet!X7)=0),AND(NOT(ISBLANK(Spreadsheet!C7)),LEN(Spreadsheet!X7)&gt;0,LEN(Spreadsheet!X7)=5,ISNUMBER(VALUE(Spreadsheet!X7))))</f>
        <v>1</v>
      </c>
      <c r="BD7" s="5" t="b">
        <f>OR(ISBLANK(Spreadsheet!Z7),LEN(Spreadsheet!Z7)&lt;=50)</f>
        <v>1</v>
      </c>
      <c r="BE7" s="5" t="b">
        <f>ISBLANK(Spreadsheet!AA7)</f>
        <v>1</v>
      </c>
      <c r="BF7" s="5" t="b">
        <f>ISBLANK(Spreadsheet!AB7)</f>
        <v>1</v>
      </c>
      <c r="BG7" s="5" t="b">
        <f>IF(ISERROR(DATEVALUE(TEXT(Spreadsheet!AC7,"mm/dd/yyyy")) &gt; DATEVALUE(TEXT(Spreadsheet!J7,"mm/dd/yyyy"))),IF(OR(AND(ISBLANK(Spreadsheet!AC7),ISBLANK(Spreadsheet!C7)),AND(NOT(ISBLANK(Spreadsheet!C7)),ISBLANK(Spreadsheet!AC7),NOT(ISBLANK(Spreadsheet!D7)))),TRUE,FALSE),IF(DATEVALUE(TEXT(Spreadsheet!AC7,"mm/dd/yyyy")) &gt; DATEVALUE(TEXT(Spreadsheet!J7,"mm/dd/yyyy")),TRUE,FALSE))</f>
        <v>1</v>
      </c>
      <c r="BH7" s="5" t="b">
        <f>OR(AND(ISBLANK(Spreadsheet!C7),ISBLANK(Spreadsheet!AE7)),AND(NOT(ISBLANK(Spreadsheet!C7)),NOT(ISBLANK(Spreadsheet!D7)),ISBLANK(Spreadsheet!AE7)),AND(NOT(ISBLANK(Spreadsheet!C7)),ISBLANK(Spreadsheet!D7),NOT(ISBLANK(Spreadsheet!AE7)),LEN(Spreadsheet!AE7)&lt;=100))</f>
        <v>1</v>
      </c>
      <c r="BI7" s="5" t="b">
        <f t="array" ref="BI7">IF(ISBLANK(Spreadsheet!AF7),TRUE,ISNUMBER(MATCH(TRUE,EXACT(Spreadsheet!AF7,CobraShortReasons),0)))</f>
        <v>1</v>
      </c>
      <c r="BJ7" s="5" t="b">
        <f ca="1">IF(ISERROR(DATEVALUE(TEXT(Spreadsheet!AG7,"mm/dd/yyyy")) &gt; TODAY()),IF(ISBLANK(Spreadsheet!AG7),TRUE,FALSE),IF(DATEVALUE(TEXT(Spreadsheet!AG7,"mm/dd/yyyy")) &gt; TODAY(),FALSE,TRUE))</f>
        <v>1</v>
      </c>
      <c r="BK7" s="5" t="b">
        <f>OR(ISBLANK(Spreadsheet!AH7),LEN(Spreadsheet!AH7)&lt;=25)</f>
        <v>1</v>
      </c>
      <c r="BL7" s="5" t="b">
        <f t="array" aca="1" ref="BL7" ca="1">IF(ISBLANK(Spreadsheet!AI7),TRUE,ISNUMBER(MATCH(TRUE,EXACT(Spreadsheet!AI7,INDIRECT(Spreadsheet!$D$2)),0)))</f>
        <v>1</v>
      </c>
      <c r="BM7" s="5" t="b">
        <f t="array" aca="1" ref="BM7" ca="1">IF(ISBLANK(Spreadsheet!AJ7),TRUE,ISNUMBER(MATCH(TRUE,EXACT(Spreadsheet!AJ7,INDIRECT(Spreadsheet!BJ7)),0)))</f>
        <v>1</v>
      </c>
      <c r="BN7" s="5" t="b">
        <f t="array" ref="BN7">IF(ISBLANK(Spreadsheet!AK7),TRUE,ISNUMBER(MATCH(TRUE,EXACT(Spreadsheet!AK7,DentalPlans),0)))</f>
        <v>1</v>
      </c>
      <c r="BO7" s="5" t="b">
        <f t="array" aca="1" ref="BO7" ca="1">IF(ISBLANK(Spreadsheet!AL7),TRUE,ISNUMBER(MATCH(TRUE,EXACT(Spreadsheet!AL7,INDIRECT(Spreadsheet!BK7)),0)))</f>
        <v>1</v>
      </c>
      <c r="BP7" s="5" t="b">
        <f t="array" ref="BP7">IF(ISBLANK(Spreadsheet!AM7),TRUE,ISNUMBER(MATCH(TRUE,EXACT(Spreadsheet!AM7,VisionPlans),0)))</f>
        <v>1</v>
      </c>
      <c r="BQ7" s="5" t="b">
        <f t="array" aca="1" ref="BQ7" ca="1">IF(ISBLANK(Spreadsheet!AN7),TRUE,ISNUMBER(MATCH(TRUE,EXACT(Spreadsheet!AN7,INDIRECT(Spreadsheet!BL7)),0)))</f>
        <v>1</v>
      </c>
      <c r="BR7" s="5" t="b">
        <f t="array" ref="BR7">IF(ISBLANK(Spreadsheet!AO7),TRUE,ISNUMBER(MATCH(TRUE,EXACT(Spreadsheet!AO7,LifeBenefitClasses),0)))</f>
        <v>1</v>
      </c>
      <c r="BS7" s="5" t="b">
        <f>IF(OR(ISBLANK(Spreadsheet!AO7), Spreadsheet!AO7="Waive"),IF(ISBLANK(Spreadsheet!AP7),TRUE,FALSE),IF(OR(AND(NOT(ISBLANK(Spreadsheet!AO7)),ISBLANK(Spreadsheet!AP7)),NOT(ISNUMBER(VALUE(Spreadsheet!AP7)))),FALSE,IF(OR(AND(Spreadsheet!AP7&lt;6,MOD(Spreadsheet!AP7*10,5)=0), MOD(Spreadsheet!AP7,5000)=0),TRUE,FALSE)))</f>
        <v>1</v>
      </c>
      <c r="BT7" s="5" t="b">
        <f t="array" ref="BT7">IF(ISBLANK(Spreadsheet!AQ7),TRUE,ISNUMBER(MATCH(TRUE,EXACT(Spreadsheet!AQ7,EnrollWaive),0)))</f>
        <v>1</v>
      </c>
      <c r="BU7" s="5" t="b">
        <f t="array" ref="BU7">IF(ISBLANK(Spreadsheet!AR7),TRUE,ISNUMBER(MATCH(TRUE,EXACT(Spreadsheet!AR7,LifeBenefitClasses),0)))</f>
        <v>1</v>
      </c>
      <c r="BV7" s="5" t="b">
        <f>IF(OR(ISBLANK(Spreadsheet!AR7), Spreadsheet!AR7="Waive"),IF(ISBLANK(Spreadsheet!AS7),TRUE,FALSE),IF(OR(AND(NOT(ISBLANK(Spreadsheet!AR7)),ISBLANK(Spreadsheet!AS7)),NOT(ISNUMBER(VALUE(Spreadsheet!AS7)))),FALSE,IF(OR(AND(Spreadsheet!AS7&lt;6,MOD(Spreadsheet!AS7*10,5)=0), MOD(Spreadsheet!AS7,10000)=0),TRUE,FALSE)))</f>
        <v>1</v>
      </c>
      <c r="BW7" s="5" t="b">
        <f t="array" ref="BW7">IF(ISBLANK(Spreadsheet!AT7),TRUE,ISNUMBER(MATCH(TRUE,EXACT(Spreadsheet!AT7,LifeBenefitClasses),0)))</f>
        <v>1</v>
      </c>
      <c r="BX7" s="5" t="b">
        <f>IF(OR(ISBLANK(Spreadsheet!AT7), Spreadsheet!AT7="Waive"),IF(ISBLANK(Spreadsheet!AU7),TRUE,FALSE),IF(OR(AND(NOT(ISBLANK(Spreadsheet!AT7)),ISBLANK(Spreadsheet!AU7)),NOT(ISNUMBER(VALUE(Spreadsheet!AU7)))),FALSE,IF(AND(NOT(OR(ISBLANK(Spreadsheet!AT7),Spreadsheet!AT7="Waive")),NOT(OR(ISBLANK(Spreadsheet!AR7),Spreadsheet!AR7="Waive")),MOD(Spreadsheet!AU7,5000)=0, Spreadsheet!AU7&lt;=(Spreadsheet!AS7*0.5)),TRUE,FALSE)))</f>
        <v>1</v>
      </c>
      <c r="BY7" s="5" t="b">
        <f t="array" ref="BY7">IF(ISBLANK(Spreadsheet!AV7),TRUE,ISNUMBER(MATCH(TRUE,EXACT(Spreadsheet!AV7,EnrollWaive),0)))</f>
        <v>1</v>
      </c>
      <c r="BZ7" s="5" t="b">
        <f t="array" ref="BZ7">IF(ISBLANK(Spreadsheet!AW7),TRUE,ISNUMBER(MATCH(TRUE,EXACT(Spreadsheet!AW7,LifeBenefitClasses),0)))</f>
        <v>1</v>
      </c>
      <c r="CA7" s="5" t="b">
        <f t="array" ref="CA7">IF(ISBLANK(Spreadsheet!AX7),TRUE,ISNUMBER(MATCH(TRUE,EXACT(Spreadsheet!AX7,LifeBenefitClasses),0)))</f>
        <v>1</v>
      </c>
      <c r="CB7" s="5" t="b">
        <f t="array" ref="CB7">IF(ISBLANK(Spreadsheet!AY7),TRUE,ISNUMBER(MATCH(TRUE,EXACT(Spreadsheet!AY7,LifeBenefitClasses),0)))</f>
        <v>1</v>
      </c>
      <c r="CC7" s="5" t="b">
        <f t="array" ref="CC7">IF(ISBLANK(Spreadsheet!AZ7),TRUE,ISNUMBER(MATCH(TRUE,EXACT(Spreadsheet!AZ7,LifeBenefitClasses),0)))</f>
        <v>1</v>
      </c>
      <c r="CD7" s="5" t="b">
        <f t="array" ref="CD7">IF(ISBLANK(Spreadsheet!BA7),TRUE,ISNUMBER(MATCH(TRUE,EXACT(Spreadsheet!BA7,LifeBenefitClasses),0)))</f>
        <v>1</v>
      </c>
      <c r="CE7" s="5" t="b">
        <f>IF(OR(ISBLANK(Spreadsheet!BA7), Spreadsheet!BA7="Waive"),IF(ISBLANK(Spreadsheet!BB7),TRUE,FALSE),IF(OR(AND(NOT(ISBLANK(Spreadsheet!BA7)),ISBLANK(Spreadsheet!BB7)),NOT(ISNUMBER(VALUE(Spreadsheet!BB7))),ISBLANK(Spreadsheet!BC7),NOT(ISNUMBER(VALUE(Spreadsheet!BC7)))),FALSE,IF(AND(Spreadsheet!BB7&gt;=50000,Spreadsheet!BB7&lt;=250000,MOD(Spreadsheet!BB7,10000)=0,Spreadsheet!BB7&lt;=(10*Spreadsheet!BC7)),TRUE,FALSE)))</f>
        <v>1</v>
      </c>
      <c r="CF7" s="5" t="b">
        <f>IF(NOT(ISBLANK(Spreadsheet!BC7)),AND(ISNUMBER(VALUE(Spreadsheet!BC7)),Spreadsheet!BC7&gt;0),AND(OR(ISBLANK(Spreadsheet!AO7),Spreadsheet!AO7="Waive",AND(NOT(OR(ISBLANK(Spreadsheet!AO7),Spreadsheet!AO7="Waive")),Spreadsheet!AP7&gt;=6)),OR(ISBLANK(Spreadsheet!AR7),AND(NOT(OR(ISBLANK(Spreadsheet!AR7),Spreadsheet!AR7="Waive")),Spreadsheet!AS7&gt;=6)),OR(ISBLANK(Spreadsheet!AW7)),OR(ISBLANK(Spreadsheet!AX7)),OR(ISBLANK(Spreadsheet!AY7)),OR(ISBLANK(Spreadsheet!AZ7)),OR(ISBLANK(Spreadsheet!BA7),Spreadsheet!BA7="Waive")))</f>
        <v>1</v>
      </c>
      <c r="CG7" s="5" t="b">
        <f ca="1">NOT(ISERROR(H7))</f>
        <v>1</v>
      </c>
    </row>
    <row r="8" spans="1:85" ht="16.5" customHeight="1" x14ac:dyDescent="0.3">
      <c r="F8" s="18" t="s">
        <v>2</v>
      </c>
      <c r="G8" s="5" t="b">
        <f>EXACT(Spreadsheet!H6,F8)</f>
        <v>1</v>
      </c>
      <c r="H8" s="5">
        <f t="shared" ref="H8:H71" ca="1" si="2">IF(AND(T8,U8,V8,W8,Y8,AA8,AB8,AC8,AD8,AE8,AF8,AG8,AH8,AI8,AJ8,AK8,AL8,AM8,AN8,AO8,AP8,AQ8,AR8,AS8,AT8,AU8,AV8,AW8,AX8,AY8,AZ8,BA8,BB8,BC8,BD8,BE8,BF8,BG8,BH8,BI8,BJ8,BK8,BL8,BM8,BN8,BO8,BP8,BQ8,BR8,BS8,BT8,BU8,BV8,BW8,BX8,BY8,BZ8,CA8,CB8,CC8,CD8,CE8,CF8),2,0)</f>
        <v>2</v>
      </c>
      <c r="I8" s="5" t="str">
        <f t="shared" ref="I8:I71" ca="1" si="3">IF(Y8,"",Y$1&amp;" ")&amp;IF(AA8,"",AA$1&amp;" ")&amp;IF(T8,"",T$1&amp;" ")&amp;IF(U8,"",U$1&amp;" ")&amp;IF(V8,"",V$1&amp;" ")&amp;IF(W8,"",W$1&amp;" ")&amp;IF(AA8,"",AA$1&amp;" ")&amp;IF(AB8,"",AB$1&amp;" ")&amp;IF(AC8,"",AC$1&amp;" ")&amp;IF(AD8,"",AD$1&amp;" ")&amp;IF(AE8,"",AE$1&amp;" ")&amp;IF(AF8,"",AF$1&amp;" ")&amp;IF(AG8,"",AG$1&amp;" ")&amp;IF(AH8,"",AH$1&amp;" ")&amp;IF(AI8,"",AI$1&amp;" ")&amp;IF(AJ8,"",AJ$1&amp;" ")&amp;IF(AK8,"",AK$1&amp;" ")&amp;IF(AL8,"",AL$1&amp;" ")&amp;IF(AM8,"",AM$1&amp;" ")&amp;IF(AN8,"",AN$1&amp;" ")&amp;IF(AO8,"",AO$1&amp;" ")&amp;IF(AP8,"",AP$1&amp;" ")&amp;IF(AQ8,"",AQ$1&amp;" ")&amp;IF(AR8,"",AR$1&amp;" ")&amp;IF(AS8,"",AS$1&amp;" ")&amp;IF(AT8,"",AT$1&amp;" ")&amp;IF(AU8,"",AU$1&amp;" ")&amp;IF(AV8,"",AV$1&amp;" ")&amp;IF(AW8,"",AW$1&amp;" ")&amp;IF(AX8,"",AX$1&amp;" ")&amp;IF(AY8,"",AY$1&amp;" ")&amp;IF(AZ8,"",AZ$1&amp;" ")&amp;IF(BA8,"",BA$1&amp;" ")&amp;IF(BB8,"",BB$1&amp;" ")&amp;IF(BC8,"",BC$1&amp;" ")&amp;IF(BD8,"",BD$1&amp;" ")&amp;IF(BE8,"",BE$1&amp;" ")&amp;IF(BF8,"",BF$1&amp;" ")&amp;IF(BG8,"",BG$1&amp;" ")&amp;IF(BH8,"",BH$1&amp;" ")&amp;IF(BI8,"",BI$1&amp;" ")&amp;IF(BJ8,"",BJ$1&amp;" ")&amp;IF(BK8,"",BK$1&amp;" ")&amp;IF(BL8,"",BL$1&amp;" ")&amp;IF(BM8,"",BM$1&amp;" ")&amp;IF(BN8,"",BN$1&amp;" ")&amp;IF(BO8,"",BO$1&amp;" ")&amp;IF(BP8,"",BP$1&amp;" ")&amp;IF(BQ8,"",BQ$1&amp;" ")&amp;IF(BR8,"",BR$1&amp;" ")&amp;IF(BS8,"",BS$1&amp;" ")&amp;IF(BT8,"",BT$1&amp;" ")&amp;IF(BU8,"",BU$1&amp;" ")&amp;IF(BV8,"",BV$1&amp;" ")&amp;IF(BW8,"",BW$1&amp;" ")&amp;IF(BX8,"",BX$1&amp;" ")&amp;IF(BY8,"",BY$1&amp;" ")&amp;IF(BZ8,"",BZ$1&amp;" ")&amp;IF(CA8,"",CA$1&amp;" ")&amp;IF(CB8,"",CB$1&amp;" ")&amp;IF(CC8,"",CC$1&amp;" ")&amp;IF(CD8,"",CD$1&amp;" ")&amp;IF(CE8,"",CE$1&amp;" ")&amp;IF(CF8,"",CF$1&amp;" ")</f>
        <v/>
      </c>
      <c r="J8" s="5" t="str">
        <f>IF(AND(NOT(ISBLANK(Spreadsheet!C8)),ISBLANK(Spreadsheet!D8)),Spreadsheet!F8&amp;" "&amp;Spreadsheet!H8,"")</f>
        <v/>
      </c>
      <c r="K8" s="5">
        <f>IF(AND(NOT(ISBLANK(Spreadsheet!C8)),ISBLANK(Spreadsheet!D8)),COUNTIFS(Spreadsheet!E9:E$786,"=Child",Spreadsheet!C9:C$786, "="&amp;Spreadsheet!C8) + COUNTIFS(Spreadsheet!E9:E$786,"=Step-child",Spreadsheet!C9:C$786, "="&amp;Spreadsheet!C8),0)</f>
        <v>0</v>
      </c>
      <c r="L8" s="5">
        <f>IF(NOT(ISBLANK(J8)),COUNTIFS(Spreadsheet!E9:E$786,"=Wife",Spreadsheet!C9:C$786, "="&amp;Spreadsheet!C8) + COUNTIFS(Spreadsheet!E9:E$786,"=Husband",Spreadsheet!C9:C$786, "="&amp;Spreadsheet!C8),0)</f>
        <v>0</v>
      </c>
      <c r="M8" s="5">
        <f>IF(NOT(ISBLANK(Spreadsheet!AJ8)),VLOOKUP(Spreadsheet!AJ8,'Drop Downs'!$P$2:$R$16,3,FALSE),0)</f>
        <v>0</v>
      </c>
      <c r="N8" s="5">
        <f>IF(NOT(ISBLANK(Spreadsheet!AJ8)), VLOOKUP(Spreadsheet!AJ8,'Drop Downs'!$P$2:$R$16,2,FALSE),0)</f>
        <v>0</v>
      </c>
      <c r="O8" s="5">
        <f>IF(NOT(ISBLANK(Spreadsheet!AL8)),VLOOKUP(Spreadsheet!AL8,'Drop Downs'!$P$2:$R$16,3,FALSE), 0)</f>
        <v>0</v>
      </c>
      <c r="P8" s="5">
        <f>IF(NOT(ISBLANK(Spreadsheet!AL8)),VLOOKUP(Spreadsheet!AL8,'Drop Downs'!$P$2:$R$16,2,FALSE),0)</f>
        <v>0</v>
      </c>
      <c r="Q8" s="5">
        <f>IF(NOT(ISBLANK(Spreadsheet!AN8)),VLOOKUP(Spreadsheet!AN8,'Drop Downs'!$P$2:$R$16,3,FALSE),0)</f>
        <v>0</v>
      </c>
      <c r="R8" s="5">
        <f>IF(NOT(ISBLANK(Spreadsheet!AN8)),VLOOKUP(Spreadsheet!AN8,'Drop Downs'!$P$2:$R$16,2,FALSE),0)</f>
        <v>0</v>
      </c>
      <c r="S8" s="5" t="str">
        <f>IF(OR(M8&gt;K8,N8&gt;L8,O8&gt;K8, Q8&gt;K8,N8&gt;L8, P8&gt;L8, R8&gt;L8),"Member currently has a coverage election over what he/she needs.  Please add more dependents or adjust the coverage election.","")&amp;(IF(AND(NOT(ISBLANK(Spreadsheet!C8)),NOT(ISBLANK(Spreadsheet!D8)),ISBLANK(Spreadsheet!E8)),"Dependent lacks a relationship to member.Please select one from the drop-down.",""))</f>
        <v/>
      </c>
      <c r="T8" s="5" t="b">
        <f t="shared" ref="T8:T71" si="4">AND(M8&lt;=K8,O8&lt;=K8,Q8&lt;=K8,N8&lt;=L8,P8&lt;=L8,R8&lt;=L8)</f>
        <v>1</v>
      </c>
      <c r="U8" s="5" t="b">
        <f>OR(ISBLANK(Spreadsheet!C8),IF(NOT(ISBLANK(Spreadsheet!D8)),NOT(ISBLANK(Spreadsheet!E8)),TRUE))</f>
        <v>1</v>
      </c>
      <c r="V8" s="5" t="b">
        <f>OR(ISBLANK(Spreadsheet!C8), NOT(ISBLANK(Spreadsheet!I8)))</f>
        <v>1</v>
      </c>
      <c r="W8" s="5" t="b">
        <f>OR(ISBLANK(Spreadsheet!D8),NOT(ISBLANK(Spreadsheet!C8)))</f>
        <v>1</v>
      </c>
      <c r="X8" s="155" t="str">
        <f>REPT("0",MIN(FIND({1,2,3,4,5,6,7,8,9},Spreadsheet!C8&amp;"123456789"))-1)&amp;IF(ISBLANK(Spreadsheet!C8),"",SUMPRODUCT(MID(0&amp;Spreadsheet!C8,LARGE(INDEX(ISNUMBER(--MID(Spreadsheet!C8,ROW($1:$225),1))*
 ROW($1:$225),0),ROW($1:$225))+1,1)*10^ROW($1:$225)/10))</f>
        <v/>
      </c>
      <c r="Y8" s="5" t="b">
        <f>IF(NOT(ISBLANK(Spreadsheet!C8)),IF(AND(ISNUMBER(VALUE(Spreadsheet!C8)), LEN(Spreadsheet!C8)=9),TRUE,FALSE),TRUE)</f>
        <v>1</v>
      </c>
      <c r="Z8" s="155" t="str">
        <f>REPT("0",MIN(FIND({1,2,3,4,5,6,7,8,9},Spreadsheet!D8&amp;"123456789"))-1)&amp;IF(ISBLANK(Spreadsheet!D8),"",SUMPRODUCT(MID(0&amp;Spreadsheet!D8,LARGE(INDEX(ISNUMBER(--MID(Spreadsheet!D8,ROW($1:$225),1))*
 ROW($1:$225),0),ROW($1:$225))+1,1)*10^ROW($1:$225)/10))</f>
        <v/>
      </c>
      <c r="AA8" s="5" t="b">
        <f>IF(AND(NOT(ISBLANK(Spreadsheet!D8)),NOT(ISBLANK(Spreadsheet!C8))),IF(AND(ISNUMBER(VALUE(Spreadsheet!D8)), LEN(Spreadsheet!D8)=9),TRUE,FALSE),IF(AND(NOT(ISBLANK(Spreadsheet!D8)),ISBLANK(Spreadsheet!C8)),FALSE,TRUE))</f>
        <v>1</v>
      </c>
      <c r="AB8" s="5" t="b">
        <f>OR(ISBLANK(Spreadsheet!Y8),IF(NOT(ISBLANK(Spreadsheet!Y8)),LEN(Spreadsheet!Y8)=10,ISNUMBER(VALUE(Spreadsheet!Y8))))</f>
        <v>1</v>
      </c>
      <c r="AC8" s="5" t="b">
        <f>OR(ISBLANK(Spreadsheet!AI8), AND(NOT(ISBLANK(Spreadsheet!AJ8)), NOT(ISNUMBER(SEARCH("Waive",Spreadsheet!AJ8)))))</f>
        <v>1</v>
      </c>
      <c r="AD8" s="5" t="b">
        <f>OR(ISBLANK(Spreadsheet!AK8), AND(NOT(ISBLANK(Spreadsheet!AL8)), NOT(ISNUMBER(SEARCH("Waive",Spreadsheet!AL8)))))</f>
        <v>1</v>
      </c>
      <c r="AE8" s="5" t="b">
        <f>OR(ISBLANK(Spreadsheet!AM8), AND(NOT(ISBLANK(Spreadsheet!AN8)), NOT(ISNUMBER(SEARCH("Waive", Spreadsheet!AN8)))))</f>
        <v>1</v>
      </c>
      <c r="AF8" s="5" t="b">
        <f>OR(ISBLANK(Spreadsheet!C8), NOT(ISBLANK(Spreadsheet!D8)),NOT(ISBLANK(Spreadsheet!L8)))</f>
        <v>1</v>
      </c>
      <c r="AG8" s="5" t="b">
        <f>IF(AND(NOT(ISBLANK(Spreadsheet!C8)), NOT(ISBLANK(Spreadsheet!D8)),Spreadsheet!C8&lt;&gt;Spreadsheet!D8),IF(ISERROR(VLOOKUP(Spreadsheet!C8, Spreadsheet!$C$6:'Spreadsheet'!$C7,1,FALSE)), FALSE, TRUE),TRUE)</f>
        <v>1</v>
      </c>
      <c r="AH8" s="5" t="b">
        <f>Spreadsheet!$B$2=Spreadsheet!AD8</f>
        <v>1</v>
      </c>
      <c r="AI8" s="5" t="b">
        <f>IF(ISBLANK(Spreadsheet!G8),TRUE,IF(OR(LEN(Spreadsheet!G8)&gt;1,ISNUMBER(VALUE(Spreadsheet!G8))),FALSE,TRUE))</f>
        <v>1</v>
      </c>
      <c r="AJ8" s="5" t="b">
        <f>OR(ISBLANK(Spreadsheet!C8), NOT(ISBLANK(Spreadsheet!B8)), NOT(ISBLANK(Spreadsheet!D8)))</f>
        <v>1</v>
      </c>
      <c r="AK8" s="5" t="b">
        <f t="array" ref="AK8">IF(OR(AND(ISBLANK(Spreadsheet!E8),ISBLANK(Spreadsheet!D8),NOT(ISBLANK(Spreadsheet!C8))),AND(ISBLANK(Spreadsheet!E8),ISBLANK(Spreadsheet!D8),ISBLANK(Spreadsheet!C8))),TRUE,ISNUMBER(MATCH(TRUE,EXACT(Spreadsheet!E8,Relationships),0)))</f>
        <v>1</v>
      </c>
      <c r="AL8" s="5" t="b">
        <f>IF(NOT(ISBLANK(Spreadsheet!C8)),IF(OR(ISBLANK(Spreadsheet!F8),LEN(Spreadsheet!F8)&gt;40),FALSE,TRUE),TRUE)</f>
        <v>1</v>
      </c>
      <c r="AM8" s="5" t="b">
        <f>IF(NOT(ISBLANK(Spreadsheet!C8)),IF(OR(ISBLANK(Spreadsheet!H8),LEN(Spreadsheet!H8)&gt;40),FALSE,TRUE),TRUE)</f>
        <v>1</v>
      </c>
      <c r="AN8" s="5" t="b">
        <f t="array" ref="AN8">IF(ISBLANK(Spreadsheet!I8),TRUE,ISNUMBER(MATCH(TRUE,EXACT(Spreadsheet!I8,GenderValues),0)))</f>
        <v>1</v>
      </c>
      <c r="AO8" s="5" t="b">
        <f ca="1">IF(ISERROR(DATEVALUE(TEXT(Spreadsheet!J8,"mm/dd/yyyy")) &gt; TODAY()),IF(AND(ISBLANK(Spreadsheet!J8),ISBLANK(Spreadsheet!C8)),TRUE,FALSE),IF(DATEVALUE(TEXT(Spreadsheet!J8,"mm/dd/yyyy")) &gt; TODAY(),FALSE,TRUE))</f>
        <v>1</v>
      </c>
      <c r="AP8" s="5" t="b">
        <f>OR(ISBLANK(Spreadsheet!K8),LEN(Spreadsheet!K8)&lt;=100)</f>
        <v>1</v>
      </c>
      <c r="AQ8" s="5" t="b">
        <f t="array" ref="AQ8">IF(OR(AND(ISBLANK(Spreadsheet!L8),ISBLANK(Spreadsheet!C8)),AND(NOT(ISBLANK(Spreadsheet!C8)),NOT(ISBLANK(Spreadsheet!D8)))),TRUE,ISNUMBER(MATCH(TRUE,EXACT(Spreadsheet!L8,MaritalStatus),0)))</f>
        <v>1</v>
      </c>
      <c r="AR8" s="5" t="b">
        <f ca="1">IF(ISERROR(DATEVALUE(TEXT(Spreadsheet!M8,"mm/dd/yyyy")) &gt; TODAY()),IF(ISBLANK(Spreadsheet!M8),TRUE,FALSE),IF(DATEVALUE(TEXT(Spreadsheet!M8,"mm/dd/yyyy")) &gt; TODAY(),FALSE,TRUE))</f>
        <v>1</v>
      </c>
      <c r="AS8" s="5" t="b">
        <f>OR(ISBLANK(Spreadsheet!N8),LEN(Spreadsheet!N8)&lt;=100)</f>
        <v>1</v>
      </c>
      <c r="AT8" s="5" t="b">
        <f>OR(ISBLANK(Spreadsheet!O8),UPPER(Spreadsheet!O8)="YES")</f>
        <v>1</v>
      </c>
      <c r="AU8" s="5" t="b">
        <f>OR(ISBLANK(Spreadsheet!P8),UPPER(Spreadsheet!P8)="YES")</f>
        <v>1</v>
      </c>
      <c r="AV8" s="5" t="b">
        <f t="array" ref="AV8">IF(ISBLANK(Spreadsheet!Q8),TRUE,ISNUMBER(MATCH(TRUE,EXACT(Spreadsheet!Q8,OnGroupsPriorIns),0)))</f>
        <v>1</v>
      </c>
      <c r="AW8" s="5" t="b">
        <f>OR(ISBLANK(Spreadsheet!R8),UPPER(Spreadsheet!R8)="YES")</f>
        <v>1</v>
      </c>
      <c r="AX8" s="5" t="b">
        <f>OR(ISBLANK(Spreadsheet!S8),UPPER(Spreadsheet!S8)="YES")</f>
        <v>1</v>
      </c>
      <c r="AY8" s="5" t="b">
        <f>OR(AND(ISBLANK(Spreadsheet!C8),LEN(Spreadsheet!T8)=0),AND(NOT(ISBLANK(Spreadsheet!C8)),LEN(Spreadsheet!T8)&gt;0,LEN(Spreadsheet!T8)&lt;=50))</f>
        <v>1</v>
      </c>
      <c r="AZ8" s="5" t="b">
        <f>OR(LEN(Spreadsheet!U8)=0,AND(LEN(Spreadsheet!U8)&gt;0,LEN(Spreadsheet!U8)&lt;=50))</f>
        <v>1</v>
      </c>
      <c r="BA8" s="5" t="b">
        <f>OR(AND(ISBLANK(Spreadsheet!C8),LEN(Spreadsheet!V8)=0),AND(NOT(ISBLANK(Spreadsheet!C8)),LEN(Spreadsheet!V8)&gt;0,LEN(Spreadsheet!V8)&lt;=50))</f>
        <v>1</v>
      </c>
      <c r="BB8" s="5" t="b">
        <f t="array" ref="BB8">IF(AND(ISBLANK(Spreadsheet!C8),LEN(Spreadsheet!W8)=0),TRUE,ISNUMBER(MATCH(TRUE,EXACT(Spreadsheet!W8,States),0)))</f>
        <v>1</v>
      </c>
      <c r="BC8" s="5" t="b">
        <f>OR(AND(ISBLANK(Spreadsheet!C8),LEN(Spreadsheet!X8)=0),AND(NOT(ISBLANK(Spreadsheet!C8)),LEN(Spreadsheet!X8)&gt;0,LEN(Spreadsheet!X8)=5,ISNUMBER(VALUE(Spreadsheet!X8))))</f>
        <v>1</v>
      </c>
      <c r="BD8" s="5" t="b">
        <f>OR(ISBLANK(Spreadsheet!Z8),LEN(Spreadsheet!Z8)&lt;=50)</f>
        <v>1</v>
      </c>
      <c r="BE8" s="5" t="b">
        <f>ISBLANK(Spreadsheet!AA8)</f>
        <v>1</v>
      </c>
      <c r="BF8" s="5" t="b">
        <f>ISBLANK(Spreadsheet!AB8)</f>
        <v>1</v>
      </c>
      <c r="BG8" s="5" t="b">
        <f>IF(ISERROR(DATEVALUE(TEXT(Spreadsheet!AC8,"mm/dd/yyyy")) &gt; DATEVALUE(TEXT(Spreadsheet!J8,"mm/dd/yyyy"))),IF(OR(AND(ISBLANK(Spreadsheet!AC8),ISBLANK(Spreadsheet!C8)),AND(NOT(ISBLANK(Spreadsheet!C8)),ISBLANK(Spreadsheet!AC8),NOT(ISBLANK(Spreadsheet!D8)))),TRUE,FALSE),IF(DATEVALUE(TEXT(Spreadsheet!AC8,"mm/dd/yyyy")) &gt; DATEVALUE(TEXT(Spreadsheet!J8,"mm/dd/yyyy")),TRUE,FALSE))</f>
        <v>1</v>
      </c>
      <c r="BH8" s="5" t="b">
        <f>OR(AND(ISBLANK(Spreadsheet!C8),ISBLANK(Spreadsheet!AE8)),AND(NOT(ISBLANK(Spreadsheet!C8)),NOT(ISBLANK(Spreadsheet!D8)),ISBLANK(Spreadsheet!AE8)),AND(NOT(ISBLANK(Spreadsheet!C8)),ISBLANK(Spreadsheet!D8),NOT(ISBLANK(Spreadsheet!AE8)),LEN(Spreadsheet!AE8)&lt;=100))</f>
        <v>1</v>
      </c>
      <c r="BI8" s="5" t="b">
        <f t="array" ref="BI8">IF(ISBLANK(Spreadsheet!AF8),TRUE,ISNUMBER(MATCH(TRUE,EXACT(Spreadsheet!AF8,CobraShortReasons),0)))</f>
        <v>1</v>
      </c>
      <c r="BJ8" s="5" t="b">
        <f ca="1">IF(ISERROR(DATEVALUE(TEXT(Spreadsheet!AG8,"mm/dd/yyyy")) &gt; TODAY()),IF(ISBLANK(Spreadsheet!AG8),TRUE,FALSE),IF(DATEVALUE(TEXT(Spreadsheet!AG8,"mm/dd/yyyy")) &gt; TODAY(),FALSE,TRUE))</f>
        <v>1</v>
      </c>
      <c r="BK8" s="5" t="b">
        <f>OR(ISBLANK(Spreadsheet!AH8),LEN(Spreadsheet!AH8)&lt;=25)</f>
        <v>1</v>
      </c>
      <c r="BL8" s="5" t="b">
        <f t="array" aca="1" ref="BL8" ca="1">IF(ISBLANK(Spreadsheet!AI8),TRUE,ISNUMBER(MATCH(TRUE,EXACT(Spreadsheet!AI8,INDIRECT(Spreadsheet!$D$2)),0)))</f>
        <v>1</v>
      </c>
      <c r="BM8" s="5" t="b">
        <f t="array" aca="1" ref="BM8" ca="1">IF(ISBLANK(Spreadsheet!AJ8),TRUE,ISNUMBER(MATCH(TRUE,EXACT(Spreadsheet!AJ8,INDIRECT(Spreadsheet!BJ8)),0)))</f>
        <v>1</v>
      </c>
      <c r="BN8" s="5" t="b">
        <f t="array" ref="BN8">IF(ISBLANK(Spreadsheet!AK8),TRUE,ISNUMBER(MATCH(TRUE,EXACT(Spreadsheet!AK8,DentalPlans),0)))</f>
        <v>1</v>
      </c>
      <c r="BO8" s="5" t="b">
        <f t="array" aca="1" ref="BO8" ca="1">IF(ISBLANK(Spreadsheet!AL8),TRUE,ISNUMBER(MATCH(TRUE,EXACT(Spreadsheet!AL8,INDIRECT(Spreadsheet!BK8)),0)))</f>
        <v>1</v>
      </c>
      <c r="BP8" s="5" t="b">
        <f t="array" ref="BP8">IF(ISBLANK(Spreadsheet!AM8),TRUE,ISNUMBER(MATCH(TRUE,EXACT(Spreadsheet!AM8,VisionPlans),0)))</f>
        <v>1</v>
      </c>
      <c r="BQ8" s="5" t="b">
        <f t="array" aca="1" ref="BQ8" ca="1">IF(ISBLANK(Spreadsheet!AN8),TRUE,ISNUMBER(MATCH(TRUE,EXACT(Spreadsheet!AN8,INDIRECT(Spreadsheet!BL8)),0)))</f>
        <v>1</v>
      </c>
      <c r="BR8" s="5" t="b">
        <f t="array" ref="BR8">IF(ISBLANK(Spreadsheet!AO8),TRUE,ISNUMBER(MATCH(TRUE,EXACT(Spreadsheet!AO8,LifeBenefitClasses),0)))</f>
        <v>1</v>
      </c>
      <c r="BS8" s="5" t="b">
        <f>IF(OR(ISBLANK(Spreadsheet!AO8), Spreadsheet!AO8="Waive"),IF(ISBLANK(Spreadsheet!AP8),TRUE,FALSE),IF(OR(AND(NOT(ISBLANK(Spreadsheet!AO8)),ISBLANK(Spreadsheet!AP8)),NOT(ISNUMBER(VALUE(Spreadsheet!AP8)))),FALSE,IF(OR(AND(Spreadsheet!AP8&lt;6,MOD(Spreadsheet!AP8*10,5)=0), MOD(Spreadsheet!AP8,5000)=0),TRUE,FALSE)))</f>
        <v>1</v>
      </c>
      <c r="BT8" s="5" t="b">
        <f t="array" ref="BT8">IF(ISBLANK(Spreadsheet!AQ8),TRUE,ISNUMBER(MATCH(TRUE,EXACT(Spreadsheet!AQ8,EnrollWaive),0)))</f>
        <v>1</v>
      </c>
      <c r="BU8" s="5" t="b">
        <f t="array" ref="BU8">IF(ISBLANK(Spreadsheet!AR8),TRUE,ISNUMBER(MATCH(TRUE,EXACT(Spreadsheet!AR8,LifeBenefitClasses),0)))</f>
        <v>1</v>
      </c>
      <c r="BV8" s="5" t="b">
        <f>IF(OR(ISBLANK(Spreadsheet!AR8), Spreadsheet!AR8="Waive"),IF(ISBLANK(Spreadsheet!AS8),TRUE,FALSE),IF(OR(AND(NOT(ISBLANK(Spreadsheet!AR8)),ISBLANK(Spreadsheet!AS8)),NOT(ISNUMBER(VALUE(Spreadsheet!AS8)))),FALSE,IF(OR(AND(Spreadsheet!AS8&lt;6,MOD(Spreadsheet!AS8*10,5)=0), MOD(Spreadsheet!AS8,10000)=0),TRUE,FALSE)))</f>
        <v>1</v>
      </c>
      <c r="BW8" s="5" t="b">
        <f t="array" ref="BW8">IF(ISBLANK(Spreadsheet!AT8),TRUE,ISNUMBER(MATCH(TRUE,EXACT(Spreadsheet!AT8,LifeBenefitClasses),0)))</f>
        <v>1</v>
      </c>
      <c r="BX8" s="5" t="b">
        <f>IF(OR(ISBLANK(Spreadsheet!AT8), Spreadsheet!AT8="Waive"),IF(ISBLANK(Spreadsheet!AU8),TRUE,FALSE),IF(OR(AND(NOT(ISBLANK(Spreadsheet!AT8)),ISBLANK(Spreadsheet!AU8)),NOT(ISNUMBER(VALUE(Spreadsheet!AU8)))),FALSE,IF(AND(NOT(OR(ISBLANK(Spreadsheet!AT8),Spreadsheet!AT8="Waive")),NOT(OR(ISBLANK(Spreadsheet!AR8),Spreadsheet!AR8="Waive")),MOD(Spreadsheet!AU8,5000)=0, Spreadsheet!AU8&lt;=(Spreadsheet!AS8*0.5)),TRUE,FALSE)))</f>
        <v>1</v>
      </c>
      <c r="BY8" s="5" t="b">
        <f t="array" ref="BY8">IF(ISBLANK(Spreadsheet!AV8),TRUE,ISNUMBER(MATCH(TRUE,EXACT(Spreadsheet!AV8,EnrollWaive),0)))</f>
        <v>1</v>
      </c>
      <c r="BZ8" s="5" t="b">
        <f t="array" ref="BZ8">IF(ISBLANK(Spreadsheet!AW8),TRUE,ISNUMBER(MATCH(TRUE,EXACT(Spreadsheet!AW8,LifeBenefitClasses),0)))</f>
        <v>1</v>
      </c>
      <c r="CA8" s="5" t="b">
        <f t="array" ref="CA8">IF(ISBLANK(Spreadsheet!AX8),TRUE,ISNUMBER(MATCH(TRUE,EXACT(Spreadsheet!AX8,LifeBenefitClasses),0)))</f>
        <v>1</v>
      </c>
      <c r="CB8" s="5" t="b">
        <f t="array" ref="CB8">IF(ISBLANK(Spreadsheet!AY8),TRUE,ISNUMBER(MATCH(TRUE,EXACT(Spreadsheet!AY8,LifeBenefitClasses),0)))</f>
        <v>1</v>
      </c>
      <c r="CC8" s="5" t="b">
        <f t="array" ref="CC8">IF(ISBLANK(Spreadsheet!AZ8),TRUE,ISNUMBER(MATCH(TRUE,EXACT(Spreadsheet!AZ8,LifeBenefitClasses),0)))</f>
        <v>1</v>
      </c>
      <c r="CD8" s="5" t="b">
        <f t="array" ref="CD8">IF(ISBLANK(Spreadsheet!BA8),TRUE,ISNUMBER(MATCH(TRUE,EXACT(Spreadsheet!BA8,LifeBenefitClasses),0)))</f>
        <v>1</v>
      </c>
      <c r="CE8" s="5" t="b">
        <f>IF(OR(ISBLANK(Spreadsheet!BA8), Spreadsheet!BA8="Waive"),IF(ISBLANK(Spreadsheet!BB8),TRUE,FALSE),IF(OR(AND(NOT(ISBLANK(Spreadsheet!BA8)),ISBLANK(Spreadsheet!BB8)),NOT(ISNUMBER(VALUE(Spreadsheet!BB8))),ISBLANK(Spreadsheet!BC8),NOT(ISNUMBER(VALUE(Spreadsheet!BC8)))),FALSE,IF(AND(Spreadsheet!BB8&gt;=50000,Spreadsheet!BB8&lt;=250000,MOD(Spreadsheet!BB8,10000)=0,Spreadsheet!BB8&lt;=(10*Spreadsheet!BC8)),TRUE,FALSE)))</f>
        <v>1</v>
      </c>
      <c r="CF8" s="5" t="b">
        <f>IF(NOT(ISBLANK(Spreadsheet!BC8)),AND(ISNUMBER(VALUE(Spreadsheet!BC8)),Spreadsheet!BC8&gt;0),AND(OR(ISBLANK(Spreadsheet!AO8),Spreadsheet!AO8="Waive",AND(NOT(OR(ISBLANK(Spreadsheet!AO8),Spreadsheet!AO8="Waive")),Spreadsheet!AP8&gt;=6)),OR(ISBLANK(Spreadsheet!AR8),AND(NOT(OR(ISBLANK(Spreadsheet!AR8),Spreadsheet!AR8="Waive")),Spreadsheet!AS8&gt;=6)),OR(ISBLANK(Spreadsheet!AW8)),OR(ISBLANK(Spreadsheet!AX8)),OR(ISBLANK(Spreadsheet!AY8)),OR(ISBLANK(Spreadsheet!AZ8)),OR(ISBLANK(Spreadsheet!BA8),Spreadsheet!BA8="Waive")))</f>
        <v>1</v>
      </c>
      <c r="CG8" s="5" t="b">
        <f t="shared" ref="CG8:CG71" ca="1" si="5">NOT(ISERROR(H8))</f>
        <v>1</v>
      </c>
    </row>
    <row r="9" spans="1:85" ht="16.5" customHeight="1" x14ac:dyDescent="0.3">
      <c r="F9" s="18" t="s">
        <v>3</v>
      </c>
      <c r="G9" s="5" t="b">
        <f>EXACT(Spreadsheet!I6,F9)</f>
        <v>1</v>
      </c>
      <c r="H9" s="5">
        <f t="shared" ca="1" si="2"/>
        <v>2</v>
      </c>
      <c r="I9" s="5" t="str">
        <f t="shared" ca="1" si="3"/>
        <v/>
      </c>
      <c r="J9" s="5" t="str">
        <f>IF(AND(NOT(ISBLANK(Spreadsheet!C9)),ISBLANK(Spreadsheet!D9)),Spreadsheet!F9&amp;" "&amp;Spreadsheet!H9,"")</f>
        <v/>
      </c>
      <c r="K9" s="5">
        <f>IF(AND(NOT(ISBLANK(Spreadsheet!C9)),ISBLANK(Spreadsheet!D9)),COUNTIFS(Spreadsheet!E10:E$786,"=Child",Spreadsheet!C10:C$786, "="&amp;Spreadsheet!C9) + COUNTIFS(Spreadsheet!E10:E$786,"=Step-child",Spreadsheet!C10:C$786, "="&amp;Spreadsheet!C9),0)</f>
        <v>0</v>
      </c>
      <c r="L9" s="5">
        <f>IF(NOT(ISBLANK(J9)),COUNTIFS(Spreadsheet!E10:E$786,"=Wife",Spreadsheet!C10:C$786, "="&amp;Spreadsheet!C9) + COUNTIFS(Spreadsheet!E10:E$786,"=Husband",Spreadsheet!C10:C$786, "="&amp;Spreadsheet!C9),0)</f>
        <v>0</v>
      </c>
      <c r="M9" s="5">
        <f>IF(NOT(ISBLANK(Spreadsheet!AJ9)),VLOOKUP(Spreadsheet!AJ9,'Drop Downs'!$P$2:$R$16,3,FALSE),0)</f>
        <v>0</v>
      </c>
      <c r="N9" s="5">
        <f>IF(NOT(ISBLANK(Spreadsheet!AJ9)), VLOOKUP(Spreadsheet!AJ9,'Drop Downs'!$P$2:$R$16,2,FALSE),0)</f>
        <v>0</v>
      </c>
      <c r="O9" s="5">
        <f>IF(NOT(ISBLANK(Spreadsheet!AL9)),VLOOKUP(Spreadsheet!AL9,'Drop Downs'!$P$2:$R$16,3,FALSE), 0)</f>
        <v>0</v>
      </c>
      <c r="P9" s="5">
        <f>IF(NOT(ISBLANK(Spreadsheet!AL9)),VLOOKUP(Spreadsheet!AL9,'Drop Downs'!$P$2:$R$16,2,FALSE),0)</f>
        <v>0</v>
      </c>
      <c r="Q9" s="5">
        <f>IF(NOT(ISBLANK(Spreadsheet!AN9)),VLOOKUP(Spreadsheet!AN9,'Drop Downs'!$P$2:$R$16,3,FALSE),0)</f>
        <v>0</v>
      </c>
      <c r="R9" s="5">
        <f>IF(NOT(ISBLANK(Spreadsheet!AN9)),VLOOKUP(Spreadsheet!AN9,'Drop Downs'!$P$2:$R$16,2,FALSE),0)</f>
        <v>0</v>
      </c>
      <c r="S9" s="5" t="str">
        <f>IF(OR(M9&gt;K9,N9&gt;L9,O9&gt;K9, Q9&gt;K9,N9&gt;L9, P9&gt;L9, R9&gt;L9),"Member currently has a coverage election over what he/she needs.  Please add more dependents or adjust the coverage election.","")&amp;(IF(AND(NOT(ISBLANK(Spreadsheet!C9)),NOT(ISBLANK(Spreadsheet!D9)),ISBLANK(Spreadsheet!E9)),"Dependent lacks a relationship to member.Please select one from the drop-down.",""))</f>
        <v/>
      </c>
      <c r="T9" s="5" t="b">
        <f t="shared" si="4"/>
        <v>1</v>
      </c>
      <c r="U9" s="5" t="b">
        <f>OR(ISBLANK(Spreadsheet!C9),IF(NOT(ISBLANK(Spreadsheet!D9)),NOT(ISBLANK(Spreadsheet!E9)),TRUE))</f>
        <v>1</v>
      </c>
      <c r="V9" s="5" t="b">
        <f>OR(ISBLANK(Spreadsheet!C9), NOT(ISBLANK(Spreadsheet!I9)))</f>
        <v>1</v>
      </c>
      <c r="W9" s="5" t="b">
        <f>OR(ISBLANK(Spreadsheet!D9),NOT(ISBLANK(Spreadsheet!C9)))</f>
        <v>1</v>
      </c>
      <c r="X9" s="155" t="str">
        <f>REPT("0",MIN(FIND({1,2,3,4,5,6,7,8,9},Spreadsheet!C9&amp;"123456789"))-1)&amp;IF(ISBLANK(Spreadsheet!C9),"",SUMPRODUCT(MID(0&amp;Spreadsheet!C9,LARGE(INDEX(ISNUMBER(--MID(Spreadsheet!C9,ROW($1:$225),1))*
 ROW($1:$225),0),ROW($1:$225))+1,1)*10^ROW($1:$225)/10))</f>
        <v/>
      </c>
      <c r="Y9" s="5" t="b">
        <f>IF(NOT(ISBLANK(Spreadsheet!C9)),IF(AND(ISNUMBER(VALUE(Spreadsheet!C9)), LEN(Spreadsheet!C9)=9),TRUE,FALSE),TRUE)</f>
        <v>1</v>
      </c>
      <c r="Z9" s="155" t="str">
        <f>REPT("0",MIN(FIND({1,2,3,4,5,6,7,8,9},Spreadsheet!D9&amp;"123456789"))-1)&amp;IF(ISBLANK(Spreadsheet!D9),"",SUMPRODUCT(MID(0&amp;Spreadsheet!D9,LARGE(INDEX(ISNUMBER(--MID(Spreadsheet!D9,ROW($1:$225),1))*
 ROW($1:$225),0),ROW($1:$225))+1,1)*10^ROW($1:$225)/10))</f>
        <v/>
      </c>
      <c r="AA9" s="5" t="b">
        <f>IF(AND(NOT(ISBLANK(Spreadsheet!D9)),NOT(ISBLANK(Spreadsheet!C9))),IF(AND(ISNUMBER(VALUE(Spreadsheet!D9)), LEN(Spreadsheet!D9)=9),TRUE,FALSE),IF(AND(NOT(ISBLANK(Spreadsheet!D9)),ISBLANK(Spreadsheet!C9)),FALSE,TRUE))</f>
        <v>1</v>
      </c>
      <c r="AB9" s="5" t="b">
        <f>OR(ISBLANK(Spreadsheet!Y9),IF(NOT(ISBLANK(Spreadsheet!Y9)),LEN(Spreadsheet!Y9)=10,ISNUMBER(VALUE(Spreadsheet!Y9))))</f>
        <v>1</v>
      </c>
      <c r="AC9" s="5" t="b">
        <f>OR(ISBLANK(Spreadsheet!AI9), AND(NOT(ISBLANK(Spreadsheet!AJ9)), NOT(ISNUMBER(SEARCH("Waive",Spreadsheet!AJ9)))))</f>
        <v>1</v>
      </c>
      <c r="AD9" s="5" t="b">
        <f>OR(ISBLANK(Spreadsheet!AK9), AND(NOT(ISBLANK(Spreadsheet!AL9)), NOT(ISNUMBER(SEARCH("Waive",Spreadsheet!AL9)))))</f>
        <v>1</v>
      </c>
      <c r="AE9" s="5" t="b">
        <f>OR(ISBLANK(Spreadsheet!AM9), AND(NOT(ISBLANK(Spreadsheet!AN9)), NOT(ISNUMBER(SEARCH("Waive", Spreadsheet!AN9)))))</f>
        <v>1</v>
      </c>
      <c r="AF9" s="5" t="b">
        <f>OR(ISBLANK(Spreadsheet!C9), NOT(ISBLANK(Spreadsheet!D9)),NOT(ISBLANK(Spreadsheet!L9)))</f>
        <v>1</v>
      </c>
      <c r="AG9" s="5" t="b">
        <f>IF(AND(NOT(ISBLANK(Spreadsheet!C9)), NOT(ISBLANK(Spreadsheet!D9)),Spreadsheet!C9&lt;&gt;Spreadsheet!D9),IF(ISERROR(VLOOKUP(Spreadsheet!C9, Spreadsheet!$C$6:'Spreadsheet'!$C8,1,FALSE)), FALSE, TRUE),TRUE)</f>
        <v>1</v>
      </c>
      <c r="AH9" s="5" t="b">
        <f>Spreadsheet!$B$2=Spreadsheet!AD9</f>
        <v>1</v>
      </c>
      <c r="AI9" s="5" t="b">
        <f>IF(ISBLANK(Spreadsheet!G9),TRUE,IF(OR(LEN(Spreadsheet!G9)&gt;1,ISNUMBER(VALUE(Spreadsheet!G9))),FALSE,TRUE))</f>
        <v>1</v>
      </c>
      <c r="AJ9" s="5" t="b">
        <f>OR(ISBLANK(Spreadsheet!C9), NOT(ISBLANK(Spreadsheet!B9)), NOT(ISBLANK(Spreadsheet!D9)))</f>
        <v>1</v>
      </c>
      <c r="AK9" s="5" t="b">
        <f t="array" ref="AK9">IF(OR(AND(ISBLANK(Spreadsheet!E9),ISBLANK(Spreadsheet!D9),NOT(ISBLANK(Spreadsheet!C9))),AND(ISBLANK(Spreadsheet!E9),ISBLANK(Spreadsheet!D9),ISBLANK(Spreadsheet!C9))),TRUE,ISNUMBER(MATCH(TRUE,EXACT(Spreadsheet!E9,Relationships),0)))</f>
        <v>1</v>
      </c>
      <c r="AL9" s="5" t="b">
        <f>IF(NOT(ISBLANK(Spreadsheet!C9)),IF(OR(ISBLANK(Spreadsheet!F9),LEN(Spreadsheet!F9)&gt;40),FALSE,TRUE),TRUE)</f>
        <v>1</v>
      </c>
      <c r="AM9" s="5" t="b">
        <f>IF(NOT(ISBLANK(Spreadsheet!C9)),IF(OR(ISBLANK(Spreadsheet!H9),LEN(Spreadsheet!H9)&gt;40),FALSE,TRUE),TRUE)</f>
        <v>1</v>
      </c>
      <c r="AN9" s="5" t="b">
        <f t="array" ref="AN9">IF(ISBLANK(Spreadsheet!I9),TRUE,ISNUMBER(MATCH(TRUE,EXACT(Spreadsheet!I9,GenderValues),0)))</f>
        <v>1</v>
      </c>
      <c r="AO9" s="5" t="b">
        <f ca="1">IF(ISERROR(DATEVALUE(TEXT(Spreadsheet!J9,"mm/dd/yyyy")) &gt; TODAY()),IF(AND(ISBLANK(Spreadsheet!J9),ISBLANK(Spreadsheet!C9)),TRUE,FALSE),IF(DATEVALUE(TEXT(Spreadsheet!J9,"mm/dd/yyyy")) &gt; TODAY(),FALSE,TRUE))</f>
        <v>1</v>
      </c>
      <c r="AP9" s="5" t="b">
        <f>OR(ISBLANK(Spreadsheet!K9),LEN(Spreadsheet!K9)&lt;=100)</f>
        <v>1</v>
      </c>
      <c r="AQ9" s="5" t="b">
        <f t="array" ref="AQ9">IF(OR(AND(ISBLANK(Spreadsheet!L9),ISBLANK(Spreadsheet!C9)),AND(NOT(ISBLANK(Spreadsheet!C9)),NOT(ISBLANK(Spreadsheet!D9)))),TRUE,ISNUMBER(MATCH(TRUE,EXACT(Spreadsheet!L9,MaritalStatus),0)))</f>
        <v>1</v>
      </c>
      <c r="AR9" s="5" t="b">
        <f ca="1">IF(ISERROR(DATEVALUE(TEXT(Spreadsheet!M9,"mm/dd/yyyy")) &gt; TODAY()),IF(ISBLANK(Spreadsheet!M9),TRUE,FALSE),IF(DATEVALUE(TEXT(Spreadsheet!M9,"mm/dd/yyyy")) &gt; TODAY(),FALSE,TRUE))</f>
        <v>1</v>
      </c>
      <c r="AS9" s="5" t="b">
        <f>OR(ISBLANK(Spreadsheet!N9),LEN(Spreadsheet!N9)&lt;=100)</f>
        <v>1</v>
      </c>
      <c r="AT9" s="5" t="b">
        <f>OR(ISBLANK(Spreadsheet!O9),UPPER(Spreadsheet!O9)="YES")</f>
        <v>1</v>
      </c>
      <c r="AU9" s="5" t="b">
        <f>OR(ISBLANK(Spreadsheet!P9),UPPER(Spreadsheet!P9)="YES")</f>
        <v>1</v>
      </c>
      <c r="AV9" s="5" t="b">
        <f t="array" ref="AV9">IF(ISBLANK(Spreadsheet!Q9),TRUE,ISNUMBER(MATCH(TRUE,EXACT(Spreadsheet!Q9,OnGroupsPriorIns),0)))</f>
        <v>1</v>
      </c>
      <c r="AW9" s="5" t="b">
        <f>OR(ISBLANK(Spreadsheet!R9),UPPER(Spreadsheet!R9)="YES")</f>
        <v>1</v>
      </c>
      <c r="AX9" s="5" t="b">
        <f>OR(ISBLANK(Spreadsheet!S9),UPPER(Spreadsheet!S9)="YES")</f>
        <v>1</v>
      </c>
      <c r="AY9" s="5" t="b">
        <f>OR(AND(ISBLANK(Spreadsheet!C9),LEN(Spreadsheet!T9)=0),AND(NOT(ISBLANK(Spreadsheet!C9)),LEN(Spreadsheet!T9)&gt;0,LEN(Spreadsheet!T9)&lt;=50))</f>
        <v>1</v>
      </c>
      <c r="AZ9" s="5" t="b">
        <f>OR(LEN(Spreadsheet!U9)=0,AND(LEN(Spreadsheet!U9)&gt;0,LEN(Spreadsheet!U9)&lt;=50))</f>
        <v>1</v>
      </c>
      <c r="BA9" s="5" t="b">
        <f>OR(AND(ISBLANK(Spreadsheet!C9),LEN(Spreadsheet!V9)=0),AND(NOT(ISBLANK(Spreadsheet!C9)),LEN(Spreadsheet!V9)&gt;0,LEN(Spreadsheet!V9)&lt;=50))</f>
        <v>1</v>
      </c>
      <c r="BB9" s="5" t="b">
        <f t="array" ref="BB9">IF(AND(ISBLANK(Spreadsheet!C9),LEN(Spreadsheet!W9)=0),TRUE,ISNUMBER(MATCH(TRUE,EXACT(Spreadsheet!W9,States),0)))</f>
        <v>1</v>
      </c>
      <c r="BC9" s="5" t="b">
        <f>OR(AND(ISBLANK(Spreadsheet!C9),LEN(Spreadsheet!X9)=0),AND(NOT(ISBLANK(Spreadsheet!C9)),LEN(Spreadsheet!X9)&gt;0,LEN(Spreadsheet!X9)=5,ISNUMBER(VALUE(Spreadsheet!X9))))</f>
        <v>1</v>
      </c>
      <c r="BD9" s="5" t="b">
        <f>OR(ISBLANK(Spreadsheet!Z9),LEN(Spreadsheet!Z9)&lt;=50)</f>
        <v>1</v>
      </c>
      <c r="BE9" s="5" t="b">
        <f>ISBLANK(Spreadsheet!AA9)</f>
        <v>1</v>
      </c>
      <c r="BF9" s="5" t="b">
        <f>ISBLANK(Spreadsheet!AB9)</f>
        <v>1</v>
      </c>
      <c r="BG9" s="5" t="b">
        <f>IF(ISERROR(DATEVALUE(TEXT(Spreadsheet!AC9,"mm/dd/yyyy")) &gt; DATEVALUE(TEXT(Spreadsheet!J9,"mm/dd/yyyy"))),IF(OR(AND(ISBLANK(Spreadsheet!AC9),ISBLANK(Spreadsheet!C9)),AND(NOT(ISBLANK(Spreadsheet!C9)),ISBLANK(Spreadsheet!AC9),NOT(ISBLANK(Spreadsheet!D9)))),TRUE,FALSE),IF(DATEVALUE(TEXT(Spreadsheet!AC9,"mm/dd/yyyy")) &gt; DATEVALUE(TEXT(Spreadsheet!J9,"mm/dd/yyyy")),TRUE,FALSE))</f>
        <v>1</v>
      </c>
      <c r="BH9" s="5" t="b">
        <f>OR(AND(ISBLANK(Spreadsheet!C9),ISBLANK(Spreadsheet!AE9)),AND(NOT(ISBLANK(Spreadsheet!C9)),NOT(ISBLANK(Spreadsheet!D9)),ISBLANK(Spreadsheet!AE9)),AND(NOT(ISBLANK(Spreadsheet!C9)),ISBLANK(Spreadsheet!D9),NOT(ISBLANK(Spreadsheet!AE9)),LEN(Spreadsheet!AE9)&lt;=100))</f>
        <v>1</v>
      </c>
      <c r="BI9" s="5" t="b">
        <f t="array" ref="BI9">IF(ISBLANK(Spreadsheet!AF9),TRUE,ISNUMBER(MATCH(TRUE,EXACT(Spreadsheet!AF9,CobraShortReasons),0)))</f>
        <v>1</v>
      </c>
      <c r="BJ9" s="5" t="b">
        <f ca="1">IF(ISERROR(DATEVALUE(TEXT(Spreadsheet!AG9,"mm/dd/yyyy")) &gt; TODAY()),IF(ISBLANK(Spreadsheet!AG9),TRUE,FALSE),IF(DATEVALUE(TEXT(Spreadsheet!AG9,"mm/dd/yyyy")) &gt; TODAY(),FALSE,TRUE))</f>
        <v>1</v>
      </c>
      <c r="BK9" s="5" t="b">
        <f>OR(ISBLANK(Spreadsheet!AH9),LEN(Spreadsheet!AH9)&lt;=25)</f>
        <v>1</v>
      </c>
      <c r="BL9" s="5" t="b">
        <f t="array" aca="1" ref="BL9" ca="1">IF(ISBLANK(Spreadsheet!AI9),TRUE,ISNUMBER(MATCH(TRUE,EXACT(Spreadsheet!AI9,INDIRECT(Spreadsheet!$D$2)),0)))</f>
        <v>1</v>
      </c>
      <c r="BM9" s="5" t="b">
        <f t="array" aca="1" ref="BM9" ca="1">IF(ISBLANK(Spreadsheet!AJ9),TRUE,ISNUMBER(MATCH(TRUE,EXACT(Spreadsheet!AJ9,INDIRECT(Spreadsheet!BJ9)),0)))</f>
        <v>1</v>
      </c>
      <c r="BN9" s="5" t="b">
        <f t="array" ref="BN9">IF(ISBLANK(Spreadsheet!AK9),TRUE,ISNUMBER(MATCH(TRUE,EXACT(Spreadsheet!AK9,DentalPlans),0)))</f>
        <v>1</v>
      </c>
      <c r="BO9" s="5" t="b">
        <f t="array" aca="1" ref="BO9" ca="1">IF(ISBLANK(Spreadsheet!AL9),TRUE,ISNUMBER(MATCH(TRUE,EXACT(Spreadsheet!AL9,INDIRECT(Spreadsheet!BK9)),0)))</f>
        <v>1</v>
      </c>
      <c r="BP9" s="5" t="b">
        <f t="array" ref="BP9">IF(ISBLANK(Spreadsheet!AM9),TRUE,ISNUMBER(MATCH(TRUE,EXACT(Spreadsheet!AM9,VisionPlans),0)))</f>
        <v>1</v>
      </c>
      <c r="BQ9" s="5" t="b">
        <f t="array" aca="1" ref="BQ9" ca="1">IF(ISBLANK(Spreadsheet!AN9),TRUE,ISNUMBER(MATCH(TRUE,EXACT(Spreadsheet!AN9,INDIRECT(Spreadsheet!BL9)),0)))</f>
        <v>1</v>
      </c>
      <c r="BR9" s="5" t="b">
        <f t="array" ref="BR9">IF(ISBLANK(Spreadsheet!AO9),TRUE,ISNUMBER(MATCH(TRUE,EXACT(Spreadsheet!AO9,LifeBenefitClasses),0)))</f>
        <v>1</v>
      </c>
      <c r="BS9" s="5" t="b">
        <f>IF(OR(ISBLANK(Spreadsheet!AO9), Spreadsheet!AO9="Waive"),IF(ISBLANK(Spreadsheet!AP9),TRUE,FALSE),IF(OR(AND(NOT(ISBLANK(Spreadsheet!AO9)),ISBLANK(Spreadsheet!AP9)),NOT(ISNUMBER(VALUE(Spreadsheet!AP9)))),FALSE,IF(OR(AND(Spreadsheet!AP9&lt;6,MOD(Spreadsheet!AP9*10,5)=0), MOD(Spreadsheet!AP9,5000)=0),TRUE,FALSE)))</f>
        <v>1</v>
      </c>
      <c r="BT9" s="5" t="b">
        <f t="array" ref="BT9">IF(ISBLANK(Spreadsheet!AQ9),TRUE,ISNUMBER(MATCH(TRUE,EXACT(Spreadsheet!AQ9,EnrollWaive),0)))</f>
        <v>1</v>
      </c>
      <c r="BU9" s="5" t="b">
        <f t="array" ref="BU9">IF(ISBLANK(Spreadsheet!AR9),TRUE,ISNUMBER(MATCH(TRUE,EXACT(Spreadsheet!AR9,LifeBenefitClasses),0)))</f>
        <v>1</v>
      </c>
      <c r="BV9" s="5" t="b">
        <f>IF(OR(ISBLANK(Spreadsheet!AR9), Spreadsheet!AR9="Waive"),IF(ISBLANK(Spreadsheet!AS9),TRUE,FALSE),IF(OR(AND(NOT(ISBLANK(Spreadsheet!AR9)),ISBLANK(Spreadsheet!AS9)),NOT(ISNUMBER(VALUE(Spreadsheet!AS9)))),FALSE,IF(OR(AND(Spreadsheet!AS9&lt;6,MOD(Spreadsheet!AS9*10,5)=0), MOD(Spreadsheet!AS9,10000)=0),TRUE,FALSE)))</f>
        <v>1</v>
      </c>
      <c r="BW9" s="5" t="b">
        <f t="array" ref="BW9">IF(ISBLANK(Spreadsheet!AT9),TRUE,ISNUMBER(MATCH(TRUE,EXACT(Spreadsheet!AT9,LifeBenefitClasses),0)))</f>
        <v>1</v>
      </c>
      <c r="BX9" s="5" t="b">
        <f>IF(OR(ISBLANK(Spreadsheet!AT9), Spreadsheet!AT9="Waive"),IF(ISBLANK(Spreadsheet!AU9),TRUE,FALSE),IF(OR(AND(NOT(ISBLANK(Spreadsheet!AT9)),ISBLANK(Spreadsheet!AU9)),NOT(ISNUMBER(VALUE(Spreadsheet!AU9)))),FALSE,IF(AND(NOT(OR(ISBLANK(Spreadsheet!AT9),Spreadsheet!AT9="Waive")),NOT(OR(ISBLANK(Spreadsheet!AR9),Spreadsheet!AR9="Waive")),MOD(Spreadsheet!AU9,5000)=0, Spreadsheet!AU9&lt;=(Spreadsheet!AS9*0.5)),TRUE,FALSE)))</f>
        <v>1</v>
      </c>
      <c r="BY9" s="5" t="b">
        <f t="array" ref="BY9">IF(ISBLANK(Spreadsheet!AV9),TRUE,ISNUMBER(MATCH(TRUE,EXACT(Spreadsheet!AV9,EnrollWaive),0)))</f>
        <v>1</v>
      </c>
      <c r="BZ9" s="5" t="b">
        <f t="array" ref="BZ9">IF(ISBLANK(Spreadsheet!AW9),TRUE,ISNUMBER(MATCH(TRUE,EXACT(Spreadsheet!AW9,LifeBenefitClasses),0)))</f>
        <v>1</v>
      </c>
      <c r="CA9" s="5" t="b">
        <f t="array" ref="CA9">IF(ISBLANK(Spreadsheet!AX9),TRUE,ISNUMBER(MATCH(TRUE,EXACT(Spreadsheet!AX9,LifeBenefitClasses),0)))</f>
        <v>1</v>
      </c>
      <c r="CB9" s="5" t="b">
        <f t="array" ref="CB9">IF(ISBLANK(Spreadsheet!AY9),TRUE,ISNUMBER(MATCH(TRUE,EXACT(Spreadsheet!AY9,LifeBenefitClasses),0)))</f>
        <v>1</v>
      </c>
      <c r="CC9" s="5" t="b">
        <f t="array" ref="CC9">IF(ISBLANK(Spreadsheet!AZ9),TRUE,ISNUMBER(MATCH(TRUE,EXACT(Spreadsheet!AZ9,LifeBenefitClasses),0)))</f>
        <v>1</v>
      </c>
      <c r="CD9" s="5" t="b">
        <f t="array" ref="CD9">IF(ISBLANK(Spreadsheet!BA9),TRUE,ISNUMBER(MATCH(TRUE,EXACT(Spreadsheet!BA9,LifeBenefitClasses),0)))</f>
        <v>1</v>
      </c>
      <c r="CE9" s="5" t="b">
        <f>IF(OR(ISBLANK(Spreadsheet!BA9), Spreadsheet!BA9="Waive"),IF(ISBLANK(Spreadsheet!BB9),TRUE,FALSE),IF(OR(AND(NOT(ISBLANK(Spreadsheet!BA9)),ISBLANK(Spreadsheet!BB9)),NOT(ISNUMBER(VALUE(Spreadsheet!BB9))),ISBLANK(Spreadsheet!BC9),NOT(ISNUMBER(VALUE(Spreadsheet!BC9)))),FALSE,IF(AND(Spreadsheet!BB9&gt;=50000,Spreadsheet!BB9&lt;=250000,MOD(Spreadsheet!BB9,10000)=0,Spreadsheet!BB9&lt;=(10*Spreadsheet!BC9)),TRUE,FALSE)))</f>
        <v>1</v>
      </c>
      <c r="CF9" s="5" t="b">
        <f>IF(NOT(ISBLANK(Spreadsheet!BC9)),AND(ISNUMBER(VALUE(Spreadsheet!BC9)),Spreadsheet!BC9&gt;0),AND(OR(ISBLANK(Spreadsheet!AO9),Spreadsheet!AO9="Waive",AND(NOT(OR(ISBLANK(Spreadsheet!AO9),Spreadsheet!AO9="Waive")),Spreadsheet!AP9&gt;=6)),OR(ISBLANK(Spreadsheet!AR9),AND(NOT(OR(ISBLANK(Spreadsheet!AR9),Spreadsheet!AR9="Waive")),Spreadsheet!AS9&gt;=6)),OR(ISBLANK(Spreadsheet!AW9)),OR(ISBLANK(Spreadsheet!AX9)),OR(ISBLANK(Spreadsheet!AY9)),OR(ISBLANK(Spreadsheet!AZ9)),OR(ISBLANK(Spreadsheet!BA9),Spreadsheet!BA9="Waive")))</f>
        <v>1</v>
      </c>
      <c r="CG9" s="5" t="b">
        <f t="shared" ca="1" si="5"/>
        <v>1</v>
      </c>
    </row>
    <row r="10" spans="1:85" ht="16.5" customHeight="1" x14ac:dyDescent="0.3">
      <c r="F10" s="18" t="s">
        <v>4</v>
      </c>
      <c r="G10" s="5" t="b">
        <f>EXACT(Spreadsheet!J6,F10)</f>
        <v>1</v>
      </c>
      <c r="H10" s="5">
        <f t="shared" ca="1" si="2"/>
        <v>2</v>
      </c>
      <c r="I10" s="5" t="str">
        <f t="shared" ca="1" si="3"/>
        <v/>
      </c>
      <c r="J10" s="5" t="str">
        <f>IF(AND(NOT(ISBLANK(Spreadsheet!C10)),ISBLANK(Spreadsheet!D10)),Spreadsheet!F10&amp;" "&amp;Spreadsheet!H10,"")</f>
        <v/>
      </c>
      <c r="K10" s="5">
        <f>IF(AND(NOT(ISBLANK(Spreadsheet!C10)),ISBLANK(Spreadsheet!D10)),COUNTIFS(Spreadsheet!E11:E$786,"=Child",Spreadsheet!C11:C$786, "="&amp;Spreadsheet!C10) + COUNTIFS(Spreadsheet!E11:E$786,"=Step-child",Spreadsheet!C11:C$786, "="&amp;Spreadsheet!C10),0)</f>
        <v>0</v>
      </c>
      <c r="L10" s="5">
        <f>IF(NOT(ISBLANK(J10)),COUNTIFS(Spreadsheet!E11:E$786,"=Wife",Spreadsheet!C11:C$786, "="&amp;Spreadsheet!C10) + COUNTIFS(Spreadsheet!E11:E$786,"=Husband",Spreadsheet!C11:C$786, "="&amp;Spreadsheet!C10),0)</f>
        <v>0</v>
      </c>
      <c r="M10" s="5">
        <f>IF(NOT(ISBLANK(Spreadsheet!AJ10)),VLOOKUP(Spreadsheet!AJ10,'Drop Downs'!$P$2:$R$16,3,FALSE),0)</f>
        <v>0</v>
      </c>
      <c r="N10" s="5">
        <f>IF(NOT(ISBLANK(Spreadsheet!AJ10)), VLOOKUP(Spreadsheet!AJ10,'Drop Downs'!$P$2:$R$16,2,FALSE),0)</f>
        <v>0</v>
      </c>
      <c r="O10" s="5">
        <f>IF(NOT(ISBLANK(Spreadsheet!AL10)),VLOOKUP(Spreadsheet!AL10,'Drop Downs'!$P$2:$R$16,3,FALSE), 0)</f>
        <v>0</v>
      </c>
      <c r="P10" s="5">
        <f>IF(NOT(ISBLANK(Spreadsheet!AL10)),VLOOKUP(Spreadsheet!AL10,'Drop Downs'!$P$2:$R$16,2,FALSE),0)</f>
        <v>0</v>
      </c>
      <c r="Q10" s="5">
        <f>IF(NOT(ISBLANK(Spreadsheet!AN10)),VLOOKUP(Spreadsheet!AN10,'Drop Downs'!$P$2:$R$16,3,FALSE),0)</f>
        <v>0</v>
      </c>
      <c r="R10" s="5">
        <f>IF(NOT(ISBLANK(Spreadsheet!AN10)),VLOOKUP(Spreadsheet!AN10,'Drop Downs'!$P$2:$R$16,2,FALSE),0)</f>
        <v>0</v>
      </c>
      <c r="S10" s="5" t="str">
        <f>IF(OR(M10&gt;K10,N10&gt;L10,O10&gt;K10, Q10&gt;K10,N10&gt;L10, P10&gt;L10, R10&gt;L10),"Member currently has a coverage election over what he/she needs.  Please add more dependents or adjust the coverage election.","")&amp;(IF(AND(NOT(ISBLANK(Spreadsheet!C10)),NOT(ISBLANK(Spreadsheet!D10)),ISBLANK(Spreadsheet!E10)),"Dependent lacks a relationship to member.Please select one from the drop-down.",""))</f>
        <v/>
      </c>
      <c r="T10" s="5" t="b">
        <f t="shared" si="4"/>
        <v>1</v>
      </c>
      <c r="U10" s="5" t="b">
        <f>OR(ISBLANK(Spreadsheet!C10),IF(NOT(ISBLANK(Spreadsheet!D10)),NOT(ISBLANK(Spreadsheet!E10)),TRUE))</f>
        <v>1</v>
      </c>
      <c r="V10" s="5" t="b">
        <f>OR(ISBLANK(Spreadsheet!C10), NOT(ISBLANK(Spreadsheet!I10)))</f>
        <v>1</v>
      </c>
      <c r="W10" s="5" t="b">
        <f>OR(ISBLANK(Spreadsheet!D10),NOT(ISBLANK(Spreadsheet!C10)))</f>
        <v>1</v>
      </c>
      <c r="X10" s="155" t="str">
        <f>REPT("0",MIN(FIND({1,2,3,4,5,6,7,8,9},Spreadsheet!C10&amp;"123456789"))-1)&amp;IF(ISBLANK(Spreadsheet!C10),"",SUMPRODUCT(MID(0&amp;Spreadsheet!C10,LARGE(INDEX(ISNUMBER(--MID(Spreadsheet!C10,ROW($1:$225),1))*
 ROW($1:$225),0),ROW($1:$225))+1,1)*10^ROW($1:$225)/10))</f>
        <v/>
      </c>
      <c r="Y10" s="5" t="b">
        <f>IF(NOT(ISBLANK(Spreadsheet!C10)),IF(AND(ISNUMBER(VALUE(Spreadsheet!C10)), LEN(Spreadsheet!C10)=9),TRUE,FALSE),TRUE)</f>
        <v>1</v>
      </c>
      <c r="Z10" s="155" t="str">
        <f>REPT("0",MIN(FIND({1,2,3,4,5,6,7,8,9},Spreadsheet!D10&amp;"123456789"))-1)&amp;IF(ISBLANK(Spreadsheet!D10),"",SUMPRODUCT(MID(0&amp;Spreadsheet!D10,LARGE(INDEX(ISNUMBER(--MID(Spreadsheet!D10,ROW($1:$225),1))*
 ROW($1:$225),0),ROW($1:$225))+1,1)*10^ROW($1:$225)/10))</f>
        <v/>
      </c>
      <c r="AA10" s="5" t="b">
        <f>IF(AND(NOT(ISBLANK(Spreadsheet!D10)),NOT(ISBLANK(Spreadsheet!C10))),IF(AND(ISNUMBER(VALUE(Spreadsheet!D10)), LEN(Spreadsheet!D10)=9),TRUE,FALSE),IF(AND(NOT(ISBLANK(Spreadsheet!D10)),ISBLANK(Spreadsheet!C10)),FALSE,TRUE))</f>
        <v>1</v>
      </c>
      <c r="AB10" s="5" t="b">
        <f>OR(ISBLANK(Spreadsheet!Y10),IF(NOT(ISBLANK(Spreadsheet!Y10)),LEN(Spreadsheet!Y10)=10,ISNUMBER(VALUE(Spreadsheet!Y10))))</f>
        <v>1</v>
      </c>
      <c r="AC10" s="5" t="b">
        <f>OR(ISBLANK(Spreadsheet!AI10), AND(NOT(ISBLANK(Spreadsheet!AJ10)), NOT(ISNUMBER(SEARCH("Waive",Spreadsheet!AJ10)))))</f>
        <v>1</v>
      </c>
      <c r="AD10" s="5" t="b">
        <f>OR(ISBLANK(Spreadsheet!AK10), AND(NOT(ISBLANK(Spreadsheet!AL10)), NOT(ISNUMBER(SEARCH("Waive",Spreadsheet!AL10)))))</f>
        <v>1</v>
      </c>
      <c r="AE10" s="5" t="b">
        <f>OR(ISBLANK(Spreadsheet!AM10), AND(NOT(ISBLANK(Spreadsheet!AN10)), NOT(ISNUMBER(SEARCH("Waive", Spreadsheet!AN10)))))</f>
        <v>1</v>
      </c>
      <c r="AF10" s="5" t="b">
        <f>OR(ISBLANK(Spreadsheet!C10), NOT(ISBLANK(Spreadsheet!D10)),NOT(ISBLANK(Spreadsheet!L10)))</f>
        <v>1</v>
      </c>
      <c r="AG10" s="5" t="b">
        <f>IF(AND(NOT(ISBLANK(Spreadsheet!C10)), NOT(ISBLANK(Spreadsheet!D10)),Spreadsheet!C10&lt;&gt;Spreadsheet!D10),IF(ISERROR(VLOOKUP(Spreadsheet!C10, Spreadsheet!$C$6:'Spreadsheet'!$C9,1,FALSE)), FALSE, TRUE),TRUE)</f>
        <v>1</v>
      </c>
      <c r="AH10" s="5" t="b">
        <f>Spreadsheet!$B$2=Spreadsheet!AD10</f>
        <v>1</v>
      </c>
      <c r="AI10" s="5" t="b">
        <f>IF(ISBLANK(Spreadsheet!G10),TRUE,IF(OR(LEN(Spreadsheet!G10)&gt;1,ISNUMBER(VALUE(Spreadsheet!G10))),FALSE,TRUE))</f>
        <v>1</v>
      </c>
      <c r="AJ10" s="5" t="b">
        <f>OR(ISBLANK(Spreadsheet!C10), NOT(ISBLANK(Spreadsheet!B10)), NOT(ISBLANK(Spreadsheet!D10)))</f>
        <v>1</v>
      </c>
      <c r="AK10" s="5" t="b">
        <f t="array" ref="AK10">IF(OR(AND(ISBLANK(Spreadsheet!E10),ISBLANK(Spreadsheet!D10),NOT(ISBLANK(Spreadsheet!C10))),AND(ISBLANK(Spreadsheet!E10),ISBLANK(Spreadsheet!D10),ISBLANK(Spreadsheet!C10))),TRUE,ISNUMBER(MATCH(TRUE,EXACT(Spreadsheet!E10,Relationships),0)))</f>
        <v>1</v>
      </c>
      <c r="AL10" s="5" t="b">
        <f>IF(NOT(ISBLANK(Spreadsheet!C10)),IF(OR(ISBLANK(Spreadsheet!F10),LEN(Spreadsheet!F10)&gt;40),FALSE,TRUE),TRUE)</f>
        <v>1</v>
      </c>
      <c r="AM10" s="5" t="b">
        <f>IF(NOT(ISBLANK(Spreadsheet!C10)),IF(OR(ISBLANK(Spreadsheet!H10),LEN(Spreadsheet!H10)&gt;40),FALSE,TRUE),TRUE)</f>
        <v>1</v>
      </c>
      <c r="AN10" s="5" t="b">
        <f t="array" ref="AN10">IF(ISBLANK(Spreadsheet!I10),TRUE,ISNUMBER(MATCH(TRUE,EXACT(Spreadsheet!I10,GenderValues),0)))</f>
        <v>1</v>
      </c>
      <c r="AO10" s="5" t="b">
        <f ca="1">IF(ISERROR(DATEVALUE(TEXT(Spreadsheet!J10,"mm/dd/yyyy")) &gt; TODAY()),IF(AND(ISBLANK(Spreadsheet!J10),ISBLANK(Spreadsheet!C10)),TRUE,FALSE),IF(DATEVALUE(TEXT(Spreadsheet!J10,"mm/dd/yyyy")) &gt; TODAY(),FALSE,TRUE))</f>
        <v>1</v>
      </c>
      <c r="AP10" s="5" t="b">
        <f>OR(ISBLANK(Spreadsheet!K10),LEN(Spreadsheet!K10)&lt;=100)</f>
        <v>1</v>
      </c>
      <c r="AQ10" s="5" t="b">
        <f t="array" ref="AQ10">IF(OR(AND(ISBLANK(Spreadsheet!L10),ISBLANK(Spreadsheet!C10)),AND(NOT(ISBLANK(Spreadsheet!C10)),NOT(ISBLANK(Spreadsheet!D10)))),TRUE,ISNUMBER(MATCH(TRUE,EXACT(Spreadsheet!L10,MaritalStatus),0)))</f>
        <v>1</v>
      </c>
      <c r="AR10" s="5" t="b">
        <f ca="1">IF(ISERROR(DATEVALUE(TEXT(Spreadsheet!M10,"mm/dd/yyyy")) &gt; TODAY()),IF(ISBLANK(Spreadsheet!M10),TRUE,FALSE),IF(DATEVALUE(TEXT(Spreadsheet!M10,"mm/dd/yyyy")) &gt; TODAY(),FALSE,TRUE))</f>
        <v>1</v>
      </c>
      <c r="AS10" s="5" t="b">
        <f>OR(ISBLANK(Spreadsheet!N10),LEN(Spreadsheet!N10)&lt;=100)</f>
        <v>1</v>
      </c>
      <c r="AT10" s="5" t="b">
        <f>OR(ISBLANK(Spreadsheet!O10),UPPER(Spreadsheet!O10)="YES")</f>
        <v>1</v>
      </c>
      <c r="AU10" s="5" t="b">
        <f>OR(ISBLANK(Spreadsheet!P10),UPPER(Spreadsheet!P10)="YES")</f>
        <v>1</v>
      </c>
      <c r="AV10" s="5" t="b">
        <f t="array" ref="AV10">IF(ISBLANK(Spreadsheet!Q10),TRUE,ISNUMBER(MATCH(TRUE,EXACT(Spreadsheet!Q10,OnGroupsPriorIns),0)))</f>
        <v>1</v>
      </c>
      <c r="AW10" s="5" t="b">
        <f>OR(ISBLANK(Spreadsheet!R10),UPPER(Spreadsheet!R10)="YES")</f>
        <v>1</v>
      </c>
      <c r="AX10" s="5" t="b">
        <f>OR(ISBLANK(Spreadsheet!S10),UPPER(Spreadsheet!S10)="YES")</f>
        <v>1</v>
      </c>
      <c r="AY10" s="5" t="b">
        <f>OR(AND(ISBLANK(Spreadsheet!C10),LEN(Spreadsheet!T10)=0),AND(NOT(ISBLANK(Spreadsheet!C10)),LEN(Spreadsheet!T10)&gt;0,LEN(Spreadsheet!T10)&lt;=50))</f>
        <v>1</v>
      </c>
      <c r="AZ10" s="5" t="b">
        <f>OR(LEN(Spreadsheet!U10)=0,AND(LEN(Spreadsheet!U10)&gt;0,LEN(Spreadsheet!U10)&lt;=50))</f>
        <v>1</v>
      </c>
      <c r="BA10" s="5" t="b">
        <f>OR(AND(ISBLANK(Spreadsheet!C10),LEN(Spreadsheet!V10)=0),AND(NOT(ISBLANK(Spreadsheet!C10)),LEN(Spreadsheet!V10)&gt;0,LEN(Spreadsheet!V10)&lt;=50))</f>
        <v>1</v>
      </c>
      <c r="BB10" s="5" t="b">
        <f t="array" ref="BB10">IF(AND(ISBLANK(Spreadsheet!C10),LEN(Spreadsheet!W10)=0),TRUE,ISNUMBER(MATCH(TRUE,EXACT(Spreadsheet!W10,States),0)))</f>
        <v>1</v>
      </c>
      <c r="BC10" s="5" t="b">
        <f>OR(AND(ISBLANK(Spreadsheet!C10),LEN(Spreadsheet!X10)=0),AND(NOT(ISBLANK(Spreadsheet!C10)),LEN(Spreadsheet!X10)&gt;0,LEN(Spreadsheet!X10)=5,ISNUMBER(VALUE(Spreadsheet!X10))))</f>
        <v>1</v>
      </c>
      <c r="BD10" s="5" t="b">
        <f>OR(ISBLANK(Spreadsheet!Z10),LEN(Spreadsheet!Z10)&lt;=50)</f>
        <v>1</v>
      </c>
      <c r="BE10" s="5" t="b">
        <f>ISBLANK(Spreadsheet!AA10)</f>
        <v>1</v>
      </c>
      <c r="BF10" s="5" t="b">
        <f>ISBLANK(Spreadsheet!AB10)</f>
        <v>1</v>
      </c>
      <c r="BG10" s="5" t="b">
        <f>IF(ISERROR(DATEVALUE(TEXT(Spreadsheet!AC10,"mm/dd/yyyy")) &gt; DATEVALUE(TEXT(Spreadsheet!J10,"mm/dd/yyyy"))),IF(OR(AND(ISBLANK(Spreadsheet!AC10),ISBLANK(Spreadsheet!C10)),AND(NOT(ISBLANK(Spreadsheet!C10)),ISBLANK(Spreadsheet!AC10),NOT(ISBLANK(Spreadsheet!D10)))),TRUE,FALSE),IF(DATEVALUE(TEXT(Spreadsheet!AC10,"mm/dd/yyyy")) &gt; DATEVALUE(TEXT(Spreadsheet!J10,"mm/dd/yyyy")),TRUE,FALSE))</f>
        <v>1</v>
      </c>
      <c r="BH10" s="5" t="b">
        <f>OR(AND(ISBLANK(Spreadsheet!C10),ISBLANK(Spreadsheet!AE10)),AND(NOT(ISBLANK(Spreadsheet!C10)),NOT(ISBLANK(Spreadsheet!D10)),ISBLANK(Spreadsheet!AE10)),AND(NOT(ISBLANK(Spreadsheet!C10)),ISBLANK(Spreadsheet!D10),NOT(ISBLANK(Spreadsheet!AE10)),LEN(Spreadsheet!AE10)&lt;=100))</f>
        <v>1</v>
      </c>
      <c r="BI10" s="5" t="b">
        <f t="array" ref="BI10">IF(ISBLANK(Spreadsheet!AF10),TRUE,ISNUMBER(MATCH(TRUE,EXACT(Spreadsheet!AF10,CobraShortReasons),0)))</f>
        <v>1</v>
      </c>
      <c r="BJ10" s="5" t="b">
        <f ca="1">IF(ISERROR(DATEVALUE(TEXT(Spreadsheet!AG10,"mm/dd/yyyy")) &gt; TODAY()),IF(ISBLANK(Spreadsheet!AG10),TRUE,FALSE),IF(DATEVALUE(TEXT(Spreadsheet!AG10,"mm/dd/yyyy")) &gt; TODAY(),FALSE,TRUE))</f>
        <v>1</v>
      </c>
      <c r="BK10" s="5" t="b">
        <f>OR(ISBLANK(Spreadsheet!AH10),LEN(Spreadsheet!AH10)&lt;=25)</f>
        <v>1</v>
      </c>
      <c r="BL10" s="5" t="b">
        <f t="array" aca="1" ref="BL10" ca="1">IF(ISBLANK(Spreadsheet!AI10),TRUE,ISNUMBER(MATCH(TRUE,EXACT(Spreadsheet!AI10,INDIRECT(Spreadsheet!$D$2)),0)))</f>
        <v>1</v>
      </c>
      <c r="BM10" s="5" t="b">
        <f t="array" aca="1" ref="BM10" ca="1">IF(ISBLANK(Spreadsheet!AJ10),TRUE,ISNUMBER(MATCH(TRUE,EXACT(Spreadsheet!AJ10,INDIRECT(Spreadsheet!BJ10)),0)))</f>
        <v>1</v>
      </c>
      <c r="BN10" s="5" t="b">
        <f t="array" ref="BN10">IF(ISBLANK(Spreadsheet!AK10),TRUE,ISNUMBER(MATCH(TRUE,EXACT(Spreadsheet!AK10,DentalPlans),0)))</f>
        <v>1</v>
      </c>
      <c r="BO10" s="5" t="b">
        <f t="array" aca="1" ref="BO10" ca="1">IF(ISBLANK(Spreadsheet!AL10),TRUE,ISNUMBER(MATCH(TRUE,EXACT(Spreadsheet!AL10,INDIRECT(Spreadsheet!BK10)),0)))</f>
        <v>1</v>
      </c>
      <c r="BP10" s="5" t="b">
        <f t="array" ref="BP10">IF(ISBLANK(Spreadsheet!AM10),TRUE,ISNUMBER(MATCH(TRUE,EXACT(Spreadsheet!AM10,VisionPlans),0)))</f>
        <v>1</v>
      </c>
      <c r="BQ10" s="5" t="b">
        <f t="array" aca="1" ref="BQ10" ca="1">IF(ISBLANK(Spreadsheet!AN10),TRUE,ISNUMBER(MATCH(TRUE,EXACT(Spreadsheet!AN10,INDIRECT(Spreadsheet!BL10)),0)))</f>
        <v>1</v>
      </c>
      <c r="BR10" s="5" t="b">
        <f t="array" ref="BR10">IF(ISBLANK(Spreadsheet!AO10),TRUE,ISNUMBER(MATCH(TRUE,EXACT(Spreadsheet!AO10,LifeBenefitClasses),0)))</f>
        <v>1</v>
      </c>
      <c r="BS10" s="5" t="b">
        <f>IF(OR(ISBLANK(Spreadsheet!AO10), Spreadsheet!AO10="Waive"),IF(ISBLANK(Spreadsheet!AP10),TRUE,FALSE),IF(OR(AND(NOT(ISBLANK(Spreadsheet!AO10)),ISBLANK(Spreadsheet!AP10)),NOT(ISNUMBER(VALUE(Spreadsheet!AP10)))),FALSE,IF(OR(AND(Spreadsheet!AP10&lt;6,MOD(Spreadsheet!AP10*10,5)=0), MOD(Spreadsheet!AP10,5000)=0),TRUE,FALSE)))</f>
        <v>1</v>
      </c>
      <c r="BT10" s="5" t="b">
        <f t="array" ref="BT10">IF(ISBLANK(Spreadsheet!AQ10),TRUE,ISNUMBER(MATCH(TRUE,EXACT(Spreadsheet!AQ10,EnrollWaive),0)))</f>
        <v>1</v>
      </c>
      <c r="BU10" s="5" t="b">
        <f t="array" ref="BU10">IF(ISBLANK(Spreadsheet!AR10),TRUE,ISNUMBER(MATCH(TRUE,EXACT(Spreadsheet!AR10,LifeBenefitClasses),0)))</f>
        <v>1</v>
      </c>
      <c r="BV10" s="5" t="b">
        <f>IF(OR(ISBLANK(Spreadsheet!AR10), Spreadsheet!AR10="Waive"),IF(ISBLANK(Spreadsheet!AS10),TRUE,FALSE),IF(OR(AND(NOT(ISBLANK(Spreadsheet!AR10)),ISBLANK(Spreadsheet!AS10)),NOT(ISNUMBER(VALUE(Spreadsheet!AS10)))),FALSE,IF(OR(AND(Spreadsheet!AS10&lt;6,MOD(Spreadsheet!AS10*10,5)=0), MOD(Spreadsheet!AS10,10000)=0),TRUE,FALSE)))</f>
        <v>1</v>
      </c>
      <c r="BW10" s="5" t="b">
        <f t="array" ref="BW10">IF(ISBLANK(Spreadsheet!AT10),TRUE,ISNUMBER(MATCH(TRUE,EXACT(Spreadsheet!AT10,LifeBenefitClasses),0)))</f>
        <v>1</v>
      </c>
      <c r="BX10" s="5" t="b">
        <f>IF(OR(ISBLANK(Spreadsheet!AT10), Spreadsheet!AT10="Waive"),IF(ISBLANK(Spreadsheet!AU10),TRUE,FALSE),IF(OR(AND(NOT(ISBLANK(Spreadsheet!AT10)),ISBLANK(Spreadsheet!AU10)),NOT(ISNUMBER(VALUE(Spreadsheet!AU10)))),FALSE,IF(AND(NOT(OR(ISBLANK(Spreadsheet!AT10),Spreadsheet!AT10="Waive")),NOT(OR(ISBLANK(Spreadsheet!AR10),Spreadsheet!AR10="Waive")),MOD(Spreadsheet!AU10,5000)=0, Spreadsheet!AU10&lt;=(Spreadsheet!AS10*0.5)),TRUE,FALSE)))</f>
        <v>1</v>
      </c>
      <c r="BY10" s="5" t="b">
        <f t="array" ref="BY10">IF(ISBLANK(Spreadsheet!AV10),TRUE,ISNUMBER(MATCH(TRUE,EXACT(Spreadsheet!AV10,EnrollWaive),0)))</f>
        <v>1</v>
      </c>
      <c r="BZ10" s="5" t="b">
        <f t="array" ref="BZ10">IF(ISBLANK(Spreadsheet!AW10),TRUE,ISNUMBER(MATCH(TRUE,EXACT(Spreadsheet!AW10,LifeBenefitClasses),0)))</f>
        <v>1</v>
      </c>
      <c r="CA10" s="5" t="b">
        <f t="array" ref="CA10">IF(ISBLANK(Spreadsheet!AX10),TRUE,ISNUMBER(MATCH(TRUE,EXACT(Spreadsheet!AX10,LifeBenefitClasses),0)))</f>
        <v>1</v>
      </c>
      <c r="CB10" s="5" t="b">
        <f t="array" ref="CB10">IF(ISBLANK(Spreadsheet!AY10),TRUE,ISNUMBER(MATCH(TRUE,EXACT(Spreadsheet!AY10,LifeBenefitClasses),0)))</f>
        <v>1</v>
      </c>
      <c r="CC10" s="5" t="b">
        <f t="array" ref="CC10">IF(ISBLANK(Spreadsheet!AZ10),TRUE,ISNUMBER(MATCH(TRUE,EXACT(Spreadsheet!AZ10,LifeBenefitClasses),0)))</f>
        <v>1</v>
      </c>
      <c r="CD10" s="5" t="b">
        <f t="array" ref="CD10">IF(ISBLANK(Spreadsheet!BA10),TRUE,ISNUMBER(MATCH(TRUE,EXACT(Spreadsheet!BA10,LifeBenefitClasses),0)))</f>
        <v>1</v>
      </c>
      <c r="CE10" s="5" t="b">
        <f>IF(OR(ISBLANK(Spreadsheet!BA10), Spreadsheet!BA10="Waive"),IF(ISBLANK(Spreadsheet!BB10),TRUE,FALSE),IF(OR(AND(NOT(ISBLANK(Spreadsheet!BA10)),ISBLANK(Spreadsheet!BB10)),NOT(ISNUMBER(VALUE(Spreadsheet!BB10))),ISBLANK(Spreadsheet!BC10),NOT(ISNUMBER(VALUE(Spreadsheet!BC10)))),FALSE,IF(AND(Spreadsheet!BB10&gt;=50000,Spreadsheet!BB10&lt;=250000,MOD(Spreadsheet!BB10,10000)=0,Spreadsheet!BB10&lt;=(10*Spreadsheet!BC10)),TRUE,FALSE)))</f>
        <v>1</v>
      </c>
      <c r="CF10" s="5" t="b">
        <f>IF(NOT(ISBLANK(Spreadsheet!BC10)),AND(ISNUMBER(VALUE(Spreadsheet!BC10)),Spreadsheet!BC10&gt;0),AND(OR(ISBLANK(Spreadsheet!AO10),Spreadsheet!AO10="Waive",AND(NOT(OR(ISBLANK(Spreadsheet!AO10),Spreadsheet!AO10="Waive")),Spreadsheet!AP10&gt;=6)),OR(ISBLANK(Spreadsheet!AR10),AND(NOT(OR(ISBLANK(Spreadsheet!AR10),Spreadsheet!AR10="Waive")),Spreadsheet!AS10&gt;=6)),OR(ISBLANK(Spreadsheet!AW10)),OR(ISBLANK(Spreadsheet!AX10)),OR(ISBLANK(Spreadsheet!AY10)),OR(ISBLANK(Spreadsheet!AZ10)),OR(ISBLANK(Spreadsheet!BA10),Spreadsheet!BA10="Waive")))</f>
        <v>1</v>
      </c>
      <c r="CG10" s="5" t="b">
        <f t="shared" ca="1" si="5"/>
        <v>1</v>
      </c>
    </row>
    <row r="11" spans="1:85" ht="16.5" customHeight="1" x14ac:dyDescent="0.3">
      <c r="F11" s="18" t="s">
        <v>5</v>
      </c>
      <c r="G11" s="5" t="b">
        <f>EXACT(Spreadsheet!K6,F11)</f>
        <v>1</v>
      </c>
      <c r="H11" s="5">
        <f t="shared" ca="1" si="2"/>
        <v>2</v>
      </c>
      <c r="I11" s="5" t="str">
        <f t="shared" ca="1" si="3"/>
        <v/>
      </c>
      <c r="J11" s="5" t="str">
        <f>IF(AND(NOT(ISBLANK(Spreadsheet!C11)),ISBLANK(Spreadsheet!D11)),Spreadsheet!F11&amp;" "&amp;Spreadsheet!H11,"")</f>
        <v/>
      </c>
      <c r="K11" s="5">
        <f>IF(AND(NOT(ISBLANK(Spreadsheet!C11)),ISBLANK(Spreadsheet!D11)),COUNTIFS(Spreadsheet!E12:E$786,"=Child",Spreadsheet!C12:C$786, "="&amp;Spreadsheet!C11) + COUNTIFS(Spreadsheet!E12:E$786,"=Step-child",Spreadsheet!C12:C$786, "="&amp;Spreadsheet!C11),0)</f>
        <v>0</v>
      </c>
      <c r="L11" s="5">
        <f>IF(NOT(ISBLANK(J11)),COUNTIFS(Spreadsheet!E12:E$786,"=Wife",Spreadsheet!C12:C$786, "="&amp;Spreadsheet!C11) + COUNTIFS(Spreadsheet!E12:E$786,"=Husband",Spreadsheet!C12:C$786, "="&amp;Spreadsheet!C11),0)</f>
        <v>0</v>
      </c>
      <c r="M11" s="5">
        <f>IF(NOT(ISBLANK(Spreadsheet!AJ11)),VLOOKUP(Spreadsheet!AJ11,'Drop Downs'!$P$2:$R$16,3,FALSE),0)</f>
        <v>0</v>
      </c>
      <c r="N11" s="5">
        <f>IF(NOT(ISBLANK(Spreadsheet!AJ11)), VLOOKUP(Spreadsheet!AJ11,'Drop Downs'!$P$2:$R$16,2,FALSE),0)</f>
        <v>0</v>
      </c>
      <c r="O11" s="5">
        <f>IF(NOT(ISBLANK(Spreadsheet!AL11)),VLOOKUP(Spreadsheet!AL11,'Drop Downs'!$P$2:$R$16,3,FALSE), 0)</f>
        <v>0</v>
      </c>
      <c r="P11" s="5">
        <f>IF(NOT(ISBLANK(Spreadsheet!AL11)),VLOOKUP(Spreadsheet!AL11,'Drop Downs'!$P$2:$R$16,2,FALSE),0)</f>
        <v>0</v>
      </c>
      <c r="Q11" s="5">
        <f>IF(NOT(ISBLANK(Spreadsheet!AN11)),VLOOKUP(Spreadsheet!AN11,'Drop Downs'!$P$2:$R$16,3,FALSE),0)</f>
        <v>0</v>
      </c>
      <c r="R11" s="5">
        <f>IF(NOT(ISBLANK(Spreadsheet!AN11)),VLOOKUP(Spreadsheet!AN11,'Drop Downs'!$P$2:$R$16,2,FALSE),0)</f>
        <v>0</v>
      </c>
      <c r="S11" s="5" t="str">
        <f>IF(OR(M11&gt;K11,N11&gt;L11,O11&gt;K11, Q11&gt;K11,N11&gt;L11, P11&gt;L11, R11&gt;L11),"Member currently has a coverage election over what he/she needs.  Please add more dependents or adjust the coverage election.","")&amp;(IF(AND(NOT(ISBLANK(Spreadsheet!C11)),NOT(ISBLANK(Spreadsheet!D11)),ISBLANK(Spreadsheet!E11)),"Dependent lacks a relationship to member.Please select one from the drop-down.",""))</f>
        <v/>
      </c>
      <c r="T11" s="5" t="b">
        <f t="shared" si="4"/>
        <v>1</v>
      </c>
      <c r="U11" s="5" t="b">
        <f>OR(ISBLANK(Spreadsheet!C11),IF(NOT(ISBLANK(Spreadsheet!D11)),NOT(ISBLANK(Spreadsheet!E11)),TRUE))</f>
        <v>1</v>
      </c>
      <c r="V11" s="5" t="b">
        <f>OR(ISBLANK(Spreadsheet!C11), NOT(ISBLANK(Spreadsheet!I11)))</f>
        <v>1</v>
      </c>
      <c r="W11" s="5" t="b">
        <f>OR(ISBLANK(Spreadsheet!D11),NOT(ISBLANK(Spreadsheet!C11)))</f>
        <v>1</v>
      </c>
      <c r="X11" s="155" t="str">
        <f>REPT("0",MIN(FIND({1,2,3,4,5,6,7,8,9},Spreadsheet!C11&amp;"123456789"))-1)&amp;IF(ISBLANK(Spreadsheet!C11),"",SUMPRODUCT(MID(0&amp;Spreadsheet!C11,LARGE(INDEX(ISNUMBER(--MID(Spreadsheet!C11,ROW($1:$225),1))*
 ROW($1:$225),0),ROW($1:$225))+1,1)*10^ROW($1:$225)/10))</f>
        <v/>
      </c>
      <c r="Y11" s="5" t="b">
        <f>IF(NOT(ISBLANK(Spreadsheet!C11)),IF(AND(ISNUMBER(VALUE(Spreadsheet!C11)), LEN(Spreadsheet!C11)=9),TRUE,FALSE),TRUE)</f>
        <v>1</v>
      </c>
      <c r="Z11" s="155" t="str">
        <f>REPT("0",MIN(FIND({1,2,3,4,5,6,7,8,9},Spreadsheet!D11&amp;"123456789"))-1)&amp;IF(ISBLANK(Spreadsheet!D11),"",SUMPRODUCT(MID(0&amp;Spreadsheet!D11,LARGE(INDEX(ISNUMBER(--MID(Spreadsheet!D11,ROW($1:$225),1))*
 ROW($1:$225),0),ROW($1:$225))+1,1)*10^ROW($1:$225)/10))</f>
        <v/>
      </c>
      <c r="AA11" s="5" t="b">
        <f>IF(AND(NOT(ISBLANK(Spreadsheet!D11)),NOT(ISBLANK(Spreadsheet!C11))),IF(AND(ISNUMBER(VALUE(Spreadsheet!D11)), LEN(Spreadsheet!D11)=9),TRUE,FALSE),IF(AND(NOT(ISBLANK(Spreadsheet!D11)),ISBLANK(Spreadsheet!C11)),FALSE,TRUE))</f>
        <v>1</v>
      </c>
      <c r="AB11" s="5" t="b">
        <f>OR(ISBLANK(Spreadsheet!Y11),IF(NOT(ISBLANK(Spreadsheet!Y11)),LEN(Spreadsheet!Y11)=10,ISNUMBER(VALUE(Spreadsheet!Y11))))</f>
        <v>1</v>
      </c>
      <c r="AC11" s="5" t="b">
        <f>OR(ISBLANK(Spreadsheet!AI11), AND(NOT(ISBLANK(Spreadsheet!AJ11)), NOT(ISNUMBER(SEARCH("Waive",Spreadsheet!AJ11)))))</f>
        <v>1</v>
      </c>
      <c r="AD11" s="5" t="b">
        <f>OR(ISBLANK(Spreadsheet!AK11), AND(NOT(ISBLANK(Spreadsheet!AL11)), NOT(ISNUMBER(SEARCH("Waive",Spreadsheet!AL11)))))</f>
        <v>1</v>
      </c>
      <c r="AE11" s="5" t="b">
        <f>OR(ISBLANK(Spreadsheet!AM11), AND(NOT(ISBLANK(Spreadsheet!AN11)), NOT(ISNUMBER(SEARCH("Waive", Spreadsheet!AN11)))))</f>
        <v>1</v>
      </c>
      <c r="AF11" s="5" t="b">
        <f>OR(ISBLANK(Spreadsheet!C11), NOT(ISBLANK(Spreadsheet!D11)),NOT(ISBLANK(Spreadsheet!L11)))</f>
        <v>1</v>
      </c>
      <c r="AG11" s="5" t="b">
        <f>IF(AND(NOT(ISBLANK(Spreadsheet!C11)), NOT(ISBLANK(Spreadsheet!D11)),Spreadsheet!C11&lt;&gt;Spreadsheet!D11),IF(ISERROR(VLOOKUP(Spreadsheet!C11, Spreadsheet!$C$6:'Spreadsheet'!$C10,1,FALSE)), FALSE, TRUE),TRUE)</f>
        <v>1</v>
      </c>
      <c r="AH11" s="5" t="b">
        <f>Spreadsheet!$B$2=Spreadsheet!AD11</f>
        <v>1</v>
      </c>
      <c r="AI11" s="5" t="b">
        <f>IF(ISBLANK(Spreadsheet!G11),TRUE,IF(OR(LEN(Spreadsheet!G11)&gt;1,ISNUMBER(VALUE(Spreadsheet!G11))),FALSE,TRUE))</f>
        <v>1</v>
      </c>
      <c r="AJ11" s="5" t="b">
        <f>OR(ISBLANK(Spreadsheet!C11), NOT(ISBLANK(Spreadsheet!B11)), NOT(ISBLANK(Spreadsheet!D11)))</f>
        <v>1</v>
      </c>
      <c r="AK11" s="5" t="b">
        <f t="array" ref="AK11">IF(OR(AND(ISBLANK(Spreadsheet!E11),ISBLANK(Spreadsheet!D11),NOT(ISBLANK(Spreadsheet!C11))),AND(ISBLANK(Spreadsheet!E11),ISBLANK(Spreadsheet!D11),ISBLANK(Spreadsheet!C11))),TRUE,ISNUMBER(MATCH(TRUE,EXACT(Spreadsheet!E11,Relationships),0)))</f>
        <v>1</v>
      </c>
      <c r="AL11" s="5" t="b">
        <f>IF(NOT(ISBLANK(Spreadsheet!C11)),IF(OR(ISBLANK(Spreadsheet!F11),LEN(Spreadsheet!F11)&gt;40),FALSE,TRUE),TRUE)</f>
        <v>1</v>
      </c>
      <c r="AM11" s="5" t="b">
        <f>IF(NOT(ISBLANK(Spreadsheet!C11)),IF(OR(ISBLANK(Spreadsheet!H11),LEN(Spreadsheet!H11)&gt;40),FALSE,TRUE),TRUE)</f>
        <v>1</v>
      </c>
      <c r="AN11" s="5" t="b">
        <f t="array" ref="AN11">IF(ISBLANK(Spreadsheet!I11),TRUE,ISNUMBER(MATCH(TRUE,EXACT(Spreadsheet!I11,GenderValues),0)))</f>
        <v>1</v>
      </c>
      <c r="AO11" s="5" t="b">
        <f ca="1">IF(ISERROR(DATEVALUE(TEXT(Spreadsheet!J11,"mm/dd/yyyy")) &gt; TODAY()),IF(AND(ISBLANK(Spreadsheet!J11),ISBLANK(Spreadsheet!C11)),TRUE,FALSE),IF(DATEVALUE(TEXT(Spreadsheet!J11,"mm/dd/yyyy")) &gt; TODAY(),FALSE,TRUE))</f>
        <v>1</v>
      </c>
      <c r="AP11" s="5" t="b">
        <f>OR(ISBLANK(Spreadsheet!K11),LEN(Spreadsheet!K11)&lt;=100)</f>
        <v>1</v>
      </c>
      <c r="AQ11" s="5" t="b">
        <f t="array" ref="AQ11">IF(OR(AND(ISBLANK(Spreadsheet!L11),ISBLANK(Spreadsheet!C11)),AND(NOT(ISBLANK(Spreadsheet!C11)),NOT(ISBLANK(Spreadsheet!D11)))),TRUE,ISNUMBER(MATCH(TRUE,EXACT(Spreadsheet!L11,MaritalStatus),0)))</f>
        <v>1</v>
      </c>
      <c r="AR11" s="5" t="b">
        <f ca="1">IF(ISERROR(DATEVALUE(TEXT(Spreadsheet!M11,"mm/dd/yyyy")) &gt; TODAY()),IF(ISBLANK(Spreadsheet!M11),TRUE,FALSE),IF(DATEVALUE(TEXT(Spreadsheet!M11,"mm/dd/yyyy")) &gt; TODAY(),FALSE,TRUE))</f>
        <v>1</v>
      </c>
      <c r="AS11" s="5" t="b">
        <f>OR(ISBLANK(Spreadsheet!N11),LEN(Spreadsheet!N11)&lt;=100)</f>
        <v>1</v>
      </c>
      <c r="AT11" s="5" t="b">
        <f>OR(ISBLANK(Spreadsheet!O11),UPPER(Spreadsheet!O11)="YES")</f>
        <v>1</v>
      </c>
      <c r="AU11" s="5" t="b">
        <f>OR(ISBLANK(Spreadsheet!P11),UPPER(Spreadsheet!P11)="YES")</f>
        <v>1</v>
      </c>
      <c r="AV11" s="5" t="b">
        <f t="array" ref="AV11">IF(ISBLANK(Spreadsheet!Q11),TRUE,ISNUMBER(MATCH(TRUE,EXACT(Spreadsheet!Q11,OnGroupsPriorIns),0)))</f>
        <v>1</v>
      </c>
      <c r="AW11" s="5" t="b">
        <f>OR(ISBLANK(Spreadsheet!R11),UPPER(Spreadsheet!R11)="YES")</f>
        <v>1</v>
      </c>
      <c r="AX11" s="5" t="b">
        <f>OR(ISBLANK(Spreadsheet!S11),UPPER(Spreadsheet!S11)="YES")</f>
        <v>1</v>
      </c>
      <c r="AY11" s="5" t="b">
        <f>OR(AND(ISBLANK(Spreadsheet!C11),LEN(Spreadsheet!T11)=0),AND(NOT(ISBLANK(Spreadsheet!C11)),LEN(Spreadsheet!T11)&gt;0,LEN(Spreadsheet!T11)&lt;=50))</f>
        <v>1</v>
      </c>
      <c r="AZ11" s="5" t="b">
        <f>OR(LEN(Spreadsheet!U11)=0,AND(LEN(Spreadsheet!U11)&gt;0,LEN(Spreadsheet!U11)&lt;=50))</f>
        <v>1</v>
      </c>
      <c r="BA11" s="5" t="b">
        <f>OR(AND(ISBLANK(Spreadsheet!C11),LEN(Spreadsheet!V11)=0),AND(NOT(ISBLANK(Spreadsheet!C11)),LEN(Spreadsheet!V11)&gt;0,LEN(Spreadsheet!V11)&lt;=50))</f>
        <v>1</v>
      </c>
      <c r="BB11" s="5" t="b">
        <f t="array" ref="BB11">IF(AND(ISBLANK(Spreadsheet!C11),LEN(Spreadsheet!W11)=0),TRUE,ISNUMBER(MATCH(TRUE,EXACT(Spreadsheet!W11,States),0)))</f>
        <v>1</v>
      </c>
      <c r="BC11" s="5" t="b">
        <f>OR(AND(ISBLANK(Spreadsheet!C11),LEN(Spreadsheet!X11)=0),AND(NOT(ISBLANK(Spreadsheet!C11)),LEN(Spreadsheet!X11)&gt;0,LEN(Spreadsheet!X11)=5,ISNUMBER(VALUE(Spreadsheet!X11))))</f>
        <v>1</v>
      </c>
      <c r="BD11" s="5" t="b">
        <f>OR(ISBLANK(Spreadsheet!Z11),LEN(Spreadsheet!Z11)&lt;=50)</f>
        <v>1</v>
      </c>
      <c r="BE11" s="5" t="b">
        <f>ISBLANK(Spreadsheet!AA11)</f>
        <v>1</v>
      </c>
      <c r="BF11" s="5" t="b">
        <f>ISBLANK(Spreadsheet!AB11)</f>
        <v>1</v>
      </c>
      <c r="BG11" s="5" t="b">
        <f>IF(ISERROR(DATEVALUE(TEXT(Spreadsheet!AC11,"mm/dd/yyyy")) &gt; DATEVALUE(TEXT(Spreadsheet!J11,"mm/dd/yyyy"))),IF(OR(AND(ISBLANK(Spreadsheet!AC11),ISBLANK(Spreadsheet!C11)),AND(NOT(ISBLANK(Spreadsheet!C11)),ISBLANK(Spreadsheet!AC11),NOT(ISBLANK(Spreadsheet!D11)))),TRUE,FALSE),IF(DATEVALUE(TEXT(Spreadsheet!AC11,"mm/dd/yyyy")) &gt; DATEVALUE(TEXT(Spreadsheet!J11,"mm/dd/yyyy")),TRUE,FALSE))</f>
        <v>1</v>
      </c>
      <c r="BH11" s="5" t="b">
        <f>OR(AND(ISBLANK(Spreadsheet!C11),ISBLANK(Spreadsheet!AE11)),AND(NOT(ISBLANK(Spreadsheet!C11)),NOT(ISBLANK(Spreadsheet!D11)),ISBLANK(Spreadsheet!AE11)),AND(NOT(ISBLANK(Spreadsheet!C11)),ISBLANK(Spreadsheet!D11),NOT(ISBLANK(Spreadsheet!AE11)),LEN(Spreadsheet!AE11)&lt;=100))</f>
        <v>1</v>
      </c>
      <c r="BI11" s="5" t="b">
        <f t="array" ref="BI11">IF(ISBLANK(Spreadsheet!AF11),TRUE,ISNUMBER(MATCH(TRUE,EXACT(Spreadsheet!AF11,CobraShortReasons),0)))</f>
        <v>1</v>
      </c>
      <c r="BJ11" s="5" t="b">
        <f ca="1">IF(ISERROR(DATEVALUE(TEXT(Spreadsheet!AG11,"mm/dd/yyyy")) &gt; TODAY()),IF(ISBLANK(Spreadsheet!AG11),TRUE,FALSE),IF(DATEVALUE(TEXT(Spreadsheet!AG11,"mm/dd/yyyy")) &gt; TODAY(),FALSE,TRUE))</f>
        <v>1</v>
      </c>
      <c r="BK11" s="5" t="b">
        <f>OR(ISBLANK(Spreadsheet!AH11),LEN(Spreadsheet!AH11)&lt;=25)</f>
        <v>1</v>
      </c>
      <c r="BL11" s="5" t="b">
        <f t="array" aca="1" ref="BL11" ca="1">IF(ISBLANK(Spreadsheet!AI11),TRUE,ISNUMBER(MATCH(TRUE,EXACT(Spreadsheet!AI11,INDIRECT(Spreadsheet!$D$2)),0)))</f>
        <v>1</v>
      </c>
      <c r="BM11" s="5" t="b">
        <f t="array" aca="1" ref="BM11" ca="1">IF(ISBLANK(Spreadsheet!AJ11),TRUE,ISNUMBER(MATCH(TRUE,EXACT(Spreadsheet!AJ11,INDIRECT(Spreadsheet!BJ11)),0)))</f>
        <v>1</v>
      </c>
      <c r="BN11" s="5" t="b">
        <f t="array" ref="BN11">IF(ISBLANK(Spreadsheet!AK11),TRUE,ISNUMBER(MATCH(TRUE,EXACT(Spreadsheet!AK11,DentalPlans),0)))</f>
        <v>1</v>
      </c>
      <c r="BO11" s="5" t="b">
        <f t="array" aca="1" ref="BO11" ca="1">IF(ISBLANK(Spreadsheet!AL11),TRUE,ISNUMBER(MATCH(TRUE,EXACT(Spreadsheet!AL11,INDIRECT(Spreadsheet!BK11)),0)))</f>
        <v>1</v>
      </c>
      <c r="BP11" s="5" t="b">
        <f t="array" ref="BP11">IF(ISBLANK(Spreadsheet!AM11),TRUE,ISNUMBER(MATCH(TRUE,EXACT(Spreadsheet!AM11,VisionPlans),0)))</f>
        <v>1</v>
      </c>
      <c r="BQ11" s="5" t="b">
        <f t="array" aca="1" ref="BQ11" ca="1">IF(ISBLANK(Spreadsheet!AN11),TRUE,ISNUMBER(MATCH(TRUE,EXACT(Spreadsheet!AN11,INDIRECT(Spreadsheet!BL11)),0)))</f>
        <v>1</v>
      </c>
      <c r="BR11" s="5" t="b">
        <f t="array" ref="BR11">IF(ISBLANK(Spreadsheet!AO11),TRUE,ISNUMBER(MATCH(TRUE,EXACT(Spreadsheet!AO11,LifeBenefitClasses),0)))</f>
        <v>1</v>
      </c>
      <c r="BS11" s="5" t="b">
        <f>IF(OR(ISBLANK(Spreadsheet!AO11), Spreadsheet!AO11="Waive"),IF(ISBLANK(Spreadsheet!AP11),TRUE,FALSE),IF(OR(AND(NOT(ISBLANK(Spreadsheet!AO11)),ISBLANK(Spreadsheet!AP11)),NOT(ISNUMBER(VALUE(Spreadsheet!AP11)))),FALSE,IF(OR(AND(Spreadsheet!AP11&lt;6,MOD(Spreadsheet!AP11*10,5)=0), MOD(Spreadsheet!AP11,5000)=0),TRUE,FALSE)))</f>
        <v>1</v>
      </c>
      <c r="BT11" s="5" t="b">
        <f t="array" ref="BT11">IF(ISBLANK(Spreadsheet!AQ11),TRUE,ISNUMBER(MATCH(TRUE,EXACT(Spreadsheet!AQ11,EnrollWaive),0)))</f>
        <v>1</v>
      </c>
      <c r="BU11" s="5" t="b">
        <f t="array" ref="BU11">IF(ISBLANK(Spreadsheet!AR11),TRUE,ISNUMBER(MATCH(TRUE,EXACT(Spreadsheet!AR11,LifeBenefitClasses),0)))</f>
        <v>1</v>
      </c>
      <c r="BV11" s="5" t="b">
        <f>IF(OR(ISBLANK(Spreadsheet!AR11), Spreadsheet!AR11="Waive"),IF(ISBLANK(Spreadsheet!AS11),TRUE,FALSE),IF(OR(AND(NOT(ISBLANK(Spreadsheet!AR11)),ISBLANK(Spreadsheet!AS11)),NOT(ISNUMBER(VALUE(Spreadsheet!AS11)))),FALSE,IF(OR(AND(Spreadsheet!AS11&lt;6,MOD(Spreadsheet!AS11*10,5)=0), MOD(Spreadsheet!AS11,10000)=0),TRUE,FALSE)))</f>
        <v>1</v>
      </c>
      <c r="BW11" s="5" t="b">
        <f t="array" ref="BW11">IF(ISBLANK(Spreadsheet!AT11),TRUE,ISNUMBER(MATCH(TRUE,EXACT(Spreadsheet!AT11,LifeBenefitClasses),0)))</f>
        <v>1</v>
      </c>
      <c r="BX11" s="5" t="b">
        <f>IF(OR(ISBLANK(Spreadsheet!AT11), Spreadsheet!AT11="Waive"),IF(ISBLANK(Spreadsheet!AU11),TRUE,FALSE),IF(OR(AND(NOT(ISBLANK(Spreadsheet!AT11)),ISBLANK(Spreadsheet!AU11)),NOT(ISNUMBER(VALUE(Spreadsheet!AU11)))),FALSE,IF(AND(NOT(OR(ISBLANK(Spreadsheet!AT11),Spreadsheet!AT11="Waive")),NOT(OR(ISBLANK(Spreadsheet!AR11),Spreadsheet!AR11="Waive")),MOD(Spreadsheet!AU11,5000)=0, Spreadsheet!AU11&lt;=(Spreadsheet!AS11*0.5)),TRUE,FALSE)))</f>
        <v>1</v>
      </c>
      <c r="BY11" s="5" t="b">
        <f t="array" ref="BY11">IF(ISBLANK(Spreadsheet!AV11),TRUE,ISNUMBER(MATCH(TRUE,EXACT(Spreadsheet!AV11,EnrollWaive),0)))</f>
        <v>1</v>
      </c>
      <c r="BZ11" s="5" t="b">
        <f t="array" ref="BZ11">IF(ISBLANK(Spreadsheet!AW11),TRUE,ISNUMBER(MATCH(TRUE,EXACT(Spreadsheet!AW11,LifeBenefitClasses),0)))</f>
        <v>1</v>
      </c>
      <c r="CA11" s="5" t="b">
        <f t="array" ref="CA11">IF(ISBLANK(Spreadsheet!AX11),TRUE,ISNUMBER(MATCH(TRUE,EXACT(Spreadsheet!AX11,LifeBenefitClasses),0)))</f>
        <v>1</v>
      </c>
      <c r="CB11" s="5" t="b">
        <f t="array" ref="CB11">IF(ISBLANK(Spreadsheet!AY11),TRUE,ISNUMBER(MATCH(TRUE,EXACT(Spreadsheet!AY11,LifeBenefitClasses),0)))</f>
        <v>1</v>
      </c>
      <c r="CC11" s="5" t="b">
        <f t="array" ref="CC11">IF(ISBLANK(Spreadsheet!AZ11),TRUE,ISNUMBER(MATCH(TRUE,EXACT(Spreadsheet!AZ11,LifeBenefitClasses),0)))</f>
        <v>1</v>
      </c>
      <c r="CD11" s="5" t="b">
        <f t="array" ref="CD11">IF(ISBLANK(Spreadsheet!BA11),TRUE,ISNUMBER(MATCH(TRUE,EXACT(Spreadsheet!BA11,LifeBenefitClasses),0)))</f>
        <v>1</v>
      </c>
      <c r="CE11" s="5" t="b">
        <f>IF(OR(ISBLANK(Spreadsheet!BA11), Spreadsheet!BA11="Waive"),IF(ISBLANK(Spreadsheet!BB11),TRUE,FALSE),IF(OR(AND(NOT(ISBLANK(Spreadsheet!BA11)),ISBLANK(Spreadsheet!BB11)),NOT(ISNUMBER(VALUE(Spreadsheet!BB11))),ISBLANK(Spreadsheet!BC11),NOT(ISNUMBER(VALUE(Spreadsheet!BC11)))),FALSE,IF(AND(Spreadsheet!BB11&gt;=50000,Spreadsheet!BB11&lt;=250000,MOD(Spreadsheet!BB11,10000)=0,Spreadsheet!BB11&lt;=(10*Spreadsheet!BC11)),TRUE,FALSE)))</f>
        <v>1</v>
      </c>
      <c r="CF11" s="5" t="b">
        <f>IF(NOT(ISBLANK(Spreadsheet!BC11)),AND(ISNUMBER(VALUE(Spreadsheet!BC11)),Spreadsheet!BC11&gt;0),AND(OR(ISBLANK(Spreadsheet!AO11),Spreadsheet!AO11="Waive",AND(NOT(OR(ISBLANK(Spreadsheet!AO11),Spreadsheet!AO11="Waive")),Spreadsheet!AP11&gt;=6)),OR(ISBLANK(Spreadsheet!AR11),AND(NOT(OR(ISBLANK(Spreadsheet!AR11),Spreadsheet!AR11="Waive")),Spreadsheet!AS11&gt;=6)),OR(ISBLANK(Spreadsheet!AW11)),OR(ISBLANK(Spreadsheet!AX11)),OR(ISBLANK(Spreadsheet!AY11)),OR(ISBLANK(Spreadsheet!AZ11)),OR(ISBLANK(Spreadsheet!BA11),Spreadsheet!BA11="Waive")))</f>
        <v>1</v>
      </c>
      <c r="CG11" s="5" t="b">
        <f t="shared" ca="1" si="5"/>
        <v>1</v>
      </c>
    </row>
    <row r="12" spans="1:85" ht="16.5" customHeight="1" x14ac:dyDescent="0.3">
      <c r="F12" s="18" t="s">
        <v>6</v>
      </c>
      <c r="G12" s="5" t="b">
        <f>EXACT(Spreadsheet!L6,F12)</f>
        <v>1</v>
      </c>
      <c r="H12" s="5">
        <f t="shared" ca="1" si="2"/>
        <v>2</v>
      </c>
      <c r="I12" s="5" t="str">
        <f t="shared" ca="1" si="3"/>
        <v/>
      </c>
      <c r="J12" s="5" t="str">
        <f>IF(AND(NOT(ISBLANK(Spreadsheet!C12)),ISBLANK(Spreadsheet!D12)),Spreadsheet!F12&amp;" "&amp;Spreadsheet!H12,"")</f>
        <v/>
      </c>
      <c r="K12" s="5">
        <f>IF(AND(NOT(ISBLANK(Spreadsheet!C12)),ISBLANK(Spreadsheet!D12)),COUNTIFS(Spreadsheet!E13:E$786,"=Child",Spreadsheet!C13:C$786, "="&amp;Spreadsheet!C12) + COUNTIFS(Spreadsheet!E13:E$786,"=Step-child",Spreadsheet!C13:C$786, "="&amp;Spreadsheet!C12),0)</f>
        <v>0</v>
      </c>
      <c r="L12" s="5">
        <f>IF(NOT(ISBLANK(J12)),COUNTIFS(Spreadsheet!E13:E$786,"=Wife",Spreadsheet!C13:C$786, "="&amp;Spreadsheet!C12) + COUNTIFS(Spreadsheet!E13:E$786,"=Husband",Spreadsheet!C13:C$786, "="&amp;Spreadsheet!C12),0)</f>
        <v>0</v>
      </c>
      <c r="M12" s="5">
        <f>IF(NOT(ISBLANK(Spreadsheet!AJ12)),VLOOKUP(Spreadsheet!AJ12,'Drop Downs'!$P$2:$R$16,3,FALSE),0)</f>
        <v>0</v>
      </c>
      <c r="N12" s="5">
        <f>IF(NOT(ISBLANK(Spreadsheet!AJ12)), VLOOKUP(Spreadsheet!AJ12,'Drop Downs'!$P$2:$R$16,2,FALSE),0)</f>
        <v>0</v>
      </c>
      <c r="O12" s="5">
        <f>IF(NOT(ISBLANK(Spreadsheet!AL12)),VLOOKUP(Spreadsheet!AL12,'Drop Downs'!$P$2:$R$16,3,FALSE), 0)</f>
        <v>0</v>
      </c>
      <c r="P12" s="5">
        <f>IF(NOT(ISBLANK(Spreadsheet!AL12)),VLOOKUP(Spreadsheet!AL12,'Drop Downs'!$P$2:$R$16,2,FALSE),0)</f>
        <v>0</v>
      </c>
      <c r="Q12" s="5">
        <f>IF(NOT(ISBLANK(Spreadsheet!AN12)),VLOOKUP(Spreadsheet!AN12,'Drop Downs'!$P$2:$R$16,3,FALSE),0)</f>
        <v>0</v>
      </c>
      <c r="R12" s="5">
        <f>IF(NOT(ISBLANK(Spreadsheet!AN12)),VLOOKUP(Spreadsheet!AN12,'Drop Downs'!$P$2:$R$16,2,FALSE),0)</f>
        <v>0</v>
      </c>
      <c r="S12" s="5" t="str">
        <f>IF(OR(M12&gt;K12,N12&gt;L12,O12&gt;K12, Q12&gt;K12,N12&gt;L12, P12&gt;L12, R12&gt;L12),"Member currently has a coverage election over what he/she needs.  Please add more dependents or adjust the coverage election.","")&amp;(IF(AND(NOT(ISBLANK(Spreadsheet!C12)),NOT(ISBLANK(Spreadsheet!D12)),ISBLANK(Spreadsheet!E12)),"Dependent lacks a relationship to member.Please select one from the drop-down.",""))</f>
        <v/>
      </c>
      <c r="T12" s="5" t="b">
        <f t="shared" si="4"/>
        <v>1</v>
      </c>
      <c r="U12" s="5" t="b">
        <f>OR(ISBLANK(Spreadsheet!C12),IF(NOT(ISBLANK(Spreadsheet!D12)),NOT(ISBLANK(Spreadsheet!E12)),TRUE))</f>
        <v>1</v>
      </c>
      <c r="V12" s="5" t="b">
        <f>OR(ISBLANK(Spreadsheet!C12), NOT(ISBLANK(Spreadsheet!I12)))</f>
        <v>1</v>
      </c>
      <c r="W12" s="5" t="b">
        <f>OR(ISBLANK(Spreadsheet!D12),NOT(ISBLANK(Spreadsheet!C12)))</f>
        <v>1</v>
      </c>
      <c r="X12" s="155" t="str">
        <f>REPT("0",MIN(FIND({1,2,3,4,5,6,7,8,9},Spreadsheet!C12&amp;"123456789"))-1)&amp;IF(ISBLANK(Spreadsheet!C12),"",SUMPRODUCT(MID(0&amp;Spreadsheet!C12,LARGE(INDEX(ISNUMBER(--MID(Spreadsheet!C12,ROW($1:$225),1))*
 ROW($1:$225),0),ROW($1:$225))+1,1)*10^ROW($1:$225)/10))</f>
        <v/>
      </c>
      <c r="Y12" s="5" t="b">
        <f>IF(NOT(ISBLANK(Spreadsheet!C12)),IF(AND(ISNUMBER(VALUE(Spreadsheet!C12)), LEN(Spreadsheet!C12)=9),TRUE,FALSE),TRUE)</f>
        <v>1</v>
      </c>
      <c r="Z12" s="155" t="str">
        <f>REPT("0",MIN(FIND({1,2,3,4,5,6,7,8,9},Spreadsheet!D12&amp;"123456789"))-1)&amp;IF(ISBLANK(Spreadsheet!D12),"",SUMPRODUCT(MID(0&amp;Spreadsheet!D12,LARGE(INDEX(ISNUMBER(--MID(Spreadsheet!D12,ROW($1:$225),1))*
 ROW($1:$225),0),ROW($1:$225))+1,1)*10^ROW($1:$225)/10))</f>
        <v/>
      </c>
      <c r="AA12" s="5" t="b">
        <f>IF(AND(NOT(ISBLANK(Spreadsheet!D12)),NOT(ISBLANK(Spreadsheet!C12))),IF(AND(ISNUMBER(VALUE(Spreadsheet!D12)), LEN(Spreadsheet!D12)=9),TRUE,FALSE),IF(AND(NOT(ISBLANK(Spreadsheet!D12)),ISBLANK(Spreadsheet!C12)),FALSE,TRUE))</f>
        <v>1</v>
      </c>
      <c r="AB12" s="5" t="b">
        <f>OR(ISBLANK(Spreadsheet!Y12),IF(NOT(ISBLANK(Spreadsheet!Y12)),LEN(Spreadsheet!Y12)=10,ISNUMBER(VALUE(Spreadsheet!Y12))))</f>
        <v>1</v>
      </c>
      <c r="AC12" s="5" t="b">
        <f>OR(ISBLANK(Spreadsheet!AI12), AND(NOT(ISBLANK(Spreadsheet!AJ12)), NOT(ISNUMBER(SEARCH("Waive",Spreadsheet!AJ12)))))</f>
        <v>1</v>
      </c>
      <c r="AD12" s="5" t="b">
        <f>OR(ISBLANK(Spreadsheet!AK12), AND(NOT(ISBLANK(Spreadsheet!AL12)), NOT(ISNUMBER(SEARCH("Waive",Spreadsheet!AL12)))))</f>
        <v>1</v>
      </c>
      <c r="AE12" s="5" t="b">
        <f>OR(ISBLANK(Spreadsheet!AM12), AND(NOT(ISBLANK(Spreadsheet!AN12)), NOT(ISNUMBER(SEARCH("Waive", Spreadsheet!AN12)))))</f>
        <v>1</v>
      </c>
      <c r="AF12" s="5" t="b">
        <f>OR(ISBLANK(Spreadsheet!C12), NOT(ISBLANK(Spreadsheet!D12)),NOT(ISBLANK(Spreadsheet!L12)))</f>
        <v>1</v>
      </c>
      <c r="AG12" s="5" t="b">
        <f>IF(AND(NOT(ISBLANK(Spreadsheet!C12)), NOT(ISBLANK(Spreadsheet!D12)),Spreadsheet!C12&lt;&gt;Spreadsheet!D12),IF(ISERROR(VLOOKUP(Spreadsheet!C12, Spreadsheet!$C$6:'Spreadsheet'!$C11,1,FALSE)), FALSE, TRUE),TRUE)</f>
        <v>1</v>
      </c>
      <c r="AH12" s="5" t="b">
        <f>Spreadsheet!$B$2=Spreadsheet!AD12</f>
        <v>1</v>
      </c>
      <c r="AI12" s="5" t="b">
        <f>IF(ISBLANK(Spreadsheet!G12),TRUE,IF(OR(LEN(Spreadsheet!G12)&gt;1,ISNUMBER(VALUE(Spreadsheet!G12))),FALSE,TRUE))</f>
        <v>1</v>
      </c>
      <c r="AJ12" s="5" t="b">
        <f>OR(ISBLANK(Spreadsheet!C12), NOT(ISBLANK(Spreadsheet!B12)), NOT(ISBLANK(Spreadsheet!D12)))</f>
        <v>1</v>
      </c>
      <c r="AK12" s="5" t="b">
        <f t="array" ref="AK12">IF(OR(AND(ISBLANK(Spreadsheet!E12),ISBLANK(Spreadsheet!D12),NOT(ISBLANK(Spreadsheet!C12))),AND(ISBLANK(Spreadsheet!E12),ISBLANK(Spreadsheet!D12),ISBLANK(Spreadsheet!C12))),TRUE,ISNUMBER(MATCH(TRUE,EXACT(Spreadsheet!E12,Relationships),0)))</f>
        <v>1</v>
      </c>
      <c r="AL12" s="5" t="b">
        <f>IF(NOT(ISBLANK(Spreadsheet!C12)),IF(OR(ISBLANK(Spreadsheet!F12),LEN(Spreadsheet!F12)&gt;40),FALSE,TRUE),TRUE)</f>
        <v>1</v>
      </c>
      <c r="AM12" s="5" t="b">
        <f>IF(NOT(ISBLANK(Spreadsheet!C12)),IF(OR(ISBLANK(Spreadsheet!H12),LEN(Spreadsheet!H12)&gt;40),FALSE,TRUE),TRUE)</f>
        <v>1</v>
      </c>
      <c r="AN12" s="5" t="b">
        <f t="array" ref="AN12">IF(ISBLANK(Spreadsheet!I12),TRUE,ISNUMBER(MATCH(TRUE,EXACT(Spreadsheet!I12,GenderValues),0)))</f>
        <v>1</v>
      </c>
      <c r="AO12" s="5" t="b">
        <f ca="1">IF(ISERROR(DATEVALUE(TEXT(Spreadsheet!J12,"mm/dd/yyyy")) &gt; TODAY()),IF(AND(ISBLANK(Spreadsheet!J12),ISBLANK(Spreadsheet!C12)),TRUE,FALSE),IF(DATEVALUE(TEXT(Spreadsheet!J12,"mm/dd/yyyy")) &gt; TODAY(),FALSE,TRUE))</f>
        <v>1</v>
      </c>
      <c r="AP12" s="5" t="b">
        <f>OR(ISBLANK(Spreadsheet!K12),LEN(Spreadsheet!K12)&lt;=100)</f>
        <v>1</v>
      </c>
      <c r="AQ12" s="5" t="b">
        <f t="array" ref="AQ12">IF(OR(AND(ISBLANK(Spreadsheet!L12),ISBLANK(Spreadsheet!C12)),AND(NOT(ISBLANK(Spreadsheet!C12)),NOT(ISBLANK(Spreadsheet!D12)))),TRUE,ISNUMBER(MATCH(TRUE,EXACT(Spreadsheet!L12,MaritalStatus),0)))</f>
        <v>1</v>
      </c>
      <c r="AR12" s="5" t="b">
        <f ca="1">IF(ISERROR(DATEVALUE(TEXT(Spreadsheet!M12,"mm/dd/yyyy")) &gt; TODAY()),IF(ISBLANK(Spreadsheet!M12),TRUE,FALSE),IF(DATEVALUE(TEXT(Spreadsheet!M12,"mm/dd/yyyy")) &gt; TODAY(),FALSE,TRUE))</f>
        <v>1</v>
      </c>
      <c r="AS12" s="5" t="b">
        <f>OR(ISBLANK(Spreadsheet!N12),LEN(Spreadsheet!N12)&lt;=100)</f>
        <v>1</v>
      </c>
      <c r="AT12" s="5" t="b">
        <f>OR(ISBLANK(Spreadsheet!O12),UPPER(Spreadsheet!O12)="YES")</f>
        <v>1</v>
      </c>
      <c r="AU12" s="5" t="b">
        <f>OR(ISBLANK(Spreadsheet!P12),UPPER(Spreadsheet!P12)="YES")</f>
        <v>1</v>
      </c>
      <c r="AV12" s="5" t="b">
        <f t="array" ref="AV12">IF(ISBLANK(Spreadsheet!Q12),TRUE,ISNUMBER(MATCH(TRUE,EXACT(Spreadsheet!Q12,OnGroupsPriorIns),0)))</f>
        <v>1</v>
      </c>
      <c r="AW12" s="5" t="b">
        <f>OR(ISBLANK(Spreadsheet!R12),UPPER(Spreadsheet!R12)="YES")</f>
        <v>1</v>
      </c>
      <c r="AX12" s="5" t="b">
        <f>OR(ISBLANK(Spreadsheet!S12),UPPER(Spreadsheet!S12)="YES")</f>
        <v>1</v>
      </c>
      <c r="AY12" s="5" t="b">
        <f>OR(AND(ISBLANK(Spreadsheet!C12),LEN(Spreadsheet!T12)=0),AND(NOT(ISBLANK(Spreadsheet!C12)),LEN(Spreadsheet!T12)&gt;0,LEN(Spreadsheet!T12)&lt;=50))</f>
        <v>1</v>
      </c>
      <c r="AZ12" s="5" t="b">
        <f>OR(LEN(Spreadsheet!U12)=0,AND(LEN(Spreadsheet!U12)&gt;0,LEN(Spreadsheet!U12)&lt;=50))</f>
        <v>1</v>
      </c>
      <c r="BA12" s="5" t="b">
        <f>OR(AND(ISBLANK(Spreadsheet!C12),LEN(Spreadsheet!V12)=0),AND(NOT(ISBLANK(Spreadsheet!C12)),LEN(Spreadsheet!V12)&gt;0,LEN(Spreadsheet!V12)&lt;=50))</f>
        <v>1</v>
      </c>
      <c r="BB12" s="5" t="b">
        <f t="array" ref="BB12">IF(AND(ISBLANK(Spreadsheet!C12),LEN(Spreadsheet!W12)=0),TRUE,ISNUMBER(MATCH(TRUE,EXACT(Spreadsheet!W12,States),0)))</f>
        <v>1</v>
      </c>
      <c r="BC12" s="5" t="b">
        <f>OR(AND(ISBLANK(Spreadsheet!C12),LEN(Spreadsheet!X12)=0),AND(NOT(ISBLANK(Spreadsheet!C12)),LEN(Spreadsheet!X12)&gt;0,LEN(Spreadsheet!X12)=5,ISNUMBER(VALUE(Spreadsheet!X12))))</f>
        <v>1</v>
      </c>
      <c r="BD12" s="5" t="b">
        <f>OR(ISBLANK(Spreadsheet!Z12),LEN(Spreadsheet!Z12)&lt;=50)</f>
        <v>1</v>
      </c>
      <c r="BE12" s="5" t="b">
        <f>ISBLANK(Spreadsheet!AA12)</f>
        <v>1</v>
      </c>
      <c r="BF12" s="5" t="b">
        <f>ISBLANK(Spreadsheet!AB12)</f>
        <v>1</v>
      </c>
      <c r="BG12" s="5" t="b">
        <f>IF(ISERROR(DATEVALUE(TEXT(Spreadsheet!AC12,"mm/dd/yyyy")) &gt; DATEVALUE(TEXT(Spreadsheet!J12,"mm/dd/yyyy"))),IF(OR(AND(ISBLANK(Spreadsheet!AC12),ISBLANK(Spreadsheet!C12)),AND(NOT(ISBLANK(Spreadsheet!C12)),ISBLANK(Spreadsheet!AC12),NOT(ISBLANK(Spreadsheet!D12)))),TRUE,FALSE),IF(DATEVALUE(TEXT(Spreadsheet!AC12,"mm/dd/yyyy")) &gt; DATEVALUE(TEXT(Spreadsheet!J12,"mm/dd/yyyy")),TRUE,FALSE))</f>
        <v>1</v>
      </c>
      <c r="BH12" s="5" t="b">
        <f>OR(AND(ISBLANK(Spreadsheet!C12),ISBLANK(Spreadsheet!AE12)),AND(NOT(ISBLANK(Spreadsheet!C12)),NOT(ISBLANK(Spreadsheet!D12)),ISBLANK(Spreadsheet!AE12)),AND(NOT(ISBLANK(Spreadsheet!C12)),ISBLANK(Spreadsheet!D12),NOT(ISBLANK(Spreadsheet!AE12)),LEN(Spreadsheet!AE12)&lt;=100))</f>
        <v>1</v>
      </c>
      <c r="BI12" s="5" t="b">
        <f t="array" ref="BI12">IF(ISBLANK(Spreadsheet!AF12),TRUE,ISNUMBER(MATCH(TRUE,EXACT(Spreadsheet!AF12,CobraShortReasons),0)))</f>
        <v>1</v>
      </c>
      <c r="BJ12" s="5" t="b">
        <f ca="1">IF(ISERROR(DATEVALUE(TEXT(Spreadsheet!AG12,"mm/dd/yyyy")) &gt; TODAY()),IF(ISBLANK(Spreadsheet!AG12),TRUE,FALSE),IF(DATEVALUE(TEXT(Spreadsheet!AG12,"mm/dd/yyyy")) &gt; TODAY(),FALSE,TRUE))</f>
        <v>1</v>
      </c>
      <c r="BK12" s="5" t="b">
        <f>OR(ISBLANK(Spreadsheet!AH12),LEN(Spreadsheet!AH12)&lt;=25)</f>
        <v>1</v>
      </c>
      <c r="BL12" s="5" t="b">
        <f t="array" aca="1" ref="BL12" ca="1">IF(ISBLANK(Spreadsheet!AI12),TRUE,ISNUMBER(MATCH(TRUE,EXACT(Spreadsheet!AI12,INDIRECT(Spreadsheet!$D$2)),0)))</f>
        <v>1</v>
      </c>
      <c r="BM12" s="5" t="b">
        <f t="array" aca="1" ref="BM12" ca="1">IF(ISBLANK(Spreadsheet!AJ12),TRUE,ISNUMBER(MATCH(TRUE,EXACT(Spreadsheet!AJ12,INDIRECT(Spreadsheet!BJ12)),0)))</f>
        <v>1</v>
      </c>
      <c r="BN12" s="5" t="b">
        <f t="array" ref="BN12">IF(ISBLANK(Spreadsheet!AK12),TRUE,ISNUMBER(MATCH(TRUE,EXACT(Spreadsheet!AK12,DentalPlans),0)))</f>
        <v>1</v>
      </c>
      <c r="BO12" s="5" t="b">
        <f t="array" aca="1" ref="BO12" ca="1">IF(ISBLANK(Spreadsheet!AL12),TRUE,ISNUMBER(MATCH(TRUE,EXACT(Spreadsheet!AL12,INDIRECT(Spreadsheet!BK12)),0)))</f>
        <v>1</v>
      </c>
      <c r="BP12" s="5" t="b">
        <f t="array" ref="BP12">IF(ISBLANK(Spreadsheet!AM12),TRUE,ISNUMBER(MATCH(TRUE,EXACT(Spreadsheet!AM12,VisionPlans),0)))</f>
        <v>1</v>
      </c>
      <c r="BQ12" s="5" t="b">
        <f t="array" aca="1" ref="BQ12" ca="1">IF(ISBLANK(Spreadsheet!AN12),TRUE,ISNUMBER(MATCH(TRUE,EXACT(Spreadsheet!AN12,INDIRECT(Spreadsheet!BL12)),0)))</f>
        <v>1</v>
      </c>
      <c r="BR12" s="5" t="b">
        <f t="array" ref="BR12">IF(ISBLANK(Spreadsheet!AO12),TRUE,ISNUMBER(MATCH(TRUE,EXACT(Spreadsheet!AO12,LifeBenefitClasses),0)))</f>
        <v>1</v>
      </c>
      <c r="BS12" s="5" t="b">
        <f>IF(OR(ISBLANK(Spreadsheet!AO12), Spreadsheet!AO12="Waive"),IF(ISBLANK(Spreadsheet!AP12),TRUE,FALSE),IF(OR(AND(NOT(ISBLANK(Spreadsheet!AO12)),ISBLANK(Spreadsheet!AP12)),NOT(ISNUMBER(VALUE(Spreadsheet!AP12)))),FALSE,IF(OR(AND(Spreadsheet!AP12&lt;6,MOD(Spreadsheet!AP12*10,5)=0), MOD(Spreadsheet!AP12,5000)=0),TRUE,FALSE)))</f>
        <v>1</v>
      </c>
      <c r="BT12" s="5" t="b">
        <f t="array" ref="BT12">IF(ISBLANK(Spreadsheet!AQ12),TRUE,ISNUMBER(MATCH(TRUE,EXACT(Spreadsheet!AQ12,EnrollWaive),0)))</f>
        <v>1</v>
      </c>
      <c r="BU12" s="5" t="b">
        <f t="array" ref="BU12">IF(ISBLANK(Spreadsheet!AR12),TRUE,ISNUMBER(MATCH(TRUE,EXACT(Spreadsheet!AR12,LifeBenefitClasses),0)))</f>
        <v>1</v>
      </c>
      <c r="BV12" s="5" t="b">
        <f>IF(OR(ISBLANK(Spreadsheet!AR12), Spreadsheet!AR12="Waive"),IF(ISBLANK(Spreadsheet!AS12),TRUE,FALSE),IF(OR(AND(NOT(ISBLANK(Spreadsheet!AR12)),ISBLANK(Spreadsheet!AS12)),NOT(ISNUMBER(VALUE(Spreadsheet!AS12)))),FALSE,IF(OR(AND(Spreadsheet!AS12&lt;6,MOD(Spreadsheet!AS12*10,5)=0), MOD(Spreadsheet!AS12,10000)=0),TRUE,FALSE)))</f>
        <v>1</v>
      </c>
      <c r="BW12" s="5" t="b">
        <f t="array" ref="BW12">IF(ISBLANK(Spreadsheet!AT12),TRUE,ISNUMBER(MATCH(TRUE,EXACT(Spreadsheet!AT12,LifeBenefitClasses),0)))</f>
        <v>1</v>
      </c>
      <c r="BX12" s="5" t="b">
        <f>IF(OR(ISBLANK(Spreadsheet!AT12), Spreadsheet!AT12="Waive"),IF(ISBLANK(Spreadsheet!AU12),TRUE,FALSE),IF(OR(AND(NOT(ISBLANK(Spreadsheet!AT12)),ISBLANK(Spreadsheet!AU12)),NOT(ISNUMBER(VALUE(Spreadsheet!AU12)))),FALSE,IF(AND(NOT(OR(ISBLANK(Spreadsheet!AT12),Spreadsheet!AT12="Waive")),NOT(OR(ISBLANK(Spreadsheet!AR12),Spreadsheet!AR12="Waive")),MOD(Spreadsheet!AU12,5000)=0, Spreadsheet!AU12&lt;=(Spreadsheet!AS12*0.5)),TRUE,FALSE)))</f>
        <v>1</v>
      </c>
      <c r="BY12" s="5" t="b">
        <f t="array" ref="BY12">IF(ISBLANK(Spreadsheet!AV12),TRUE,ISNUMBER(MATCH(TRUE,EXACT(Spreadsheet!AV12,EnrollWaive),0)))</f>
        <v>1</v>
      </c>
      <c r="BZ12" s="5" t="b">
        <f t="array" ref="BZ12">IF(ISBLANK(Spreadsheet!AW12),TRUE,ISNUMBER(MATCH(TRUE,EXACT(Spreadsheet!AW12,LifeBenefitClasses),0)))</f>
        <v>1</v>
      </c>
      <c r="CA12" s="5" t="b">
        <f t="array" ref="CA12">IF(ISBLANK(Spreadsheet!AX12),TRUE,ISNUMBER(MATCH(TRUE,EXACT(Spreadsheet!AX12,LifeBenefitClasses),0)))</f>
        <v>1</v>
      </c>
      <c r="CB12" s="5" t="b">
        <f t="array" ref="CB12">IF(ISBLANK(Spreadsheet!AY12),TRUE,ISNUMBER(MATCH(TRUE,EXACT(Spreadsheet!AY12,LifeBenefitClasses),0)))</f>
        <v>1</v>
      </c>
      <c r="CC12" s="5" t="b">
        <f t="array" ref="CC12">IF(ISBLANK(Spreadsheet!AZ12),TRUE,ISNUMBER(MATCH(TRUE,EXACT(Spreadsheet!AZ12,LifeBenefitClasses),0)))</f>
        <v>1</v>
      </c>
      <c r="CD12" s="5" t="b">
        <f t="array" ref="CD12">IF(ISBLANK(Spreadsheet!BA12),TRUE,ISNUMBER(MATCH(TRUE,EXACT(Spreadsheet!BA12,LifeBenefitClasses),0)))</f>
        <v>1</v>
      </c>
      <c r="CE12" s="5" t="b">
        <f>IF(OR(ISBLANK(Spreadsheet!BA12), Spreadsheet!BA12="Waive"),IF(ISBLANK(Spreadsheet!BB12),TRUE,FALSE),IF(OR(AND(NOT(ISBLANK(Spreadsheet!BA12)),ISBLANK(Spreadsheet!BB12)),NOT(ISNUMBER(VALUE(Spreadsheet!BB12))),ISBLANK(Spreadsheet!BC12),NOT(ISNUMBER(VALUE(Spreadsheet!BC12)))),FALSE,IF(AND(Spreadsheet!BB12&gt;=50000,Spreadsheet!BB12&lt;=250000,MOD(Spreadsheet!BB12,10000)=0,Spreadsheet!BB12&lt;=(10*Spreadsheet!BC12)),TRUE,FALSE)))</f>
        <v>1</v>
      </c>
      <c r="CF12" s="5" t="b">
        <f>IF(NOT(ISBLANK(Spreadsheet!BC12)),AND(ISNUMBER(VALUE(Spreadsheet!BC12)),Spreadsheet!BC12&gt;0),AND(OR(ISBLANK(Spreadsheet!AO12),Spreadsheet!AO12="Waive",AND(NOT(OR(ISBLANK(Spreadsheet!AO12),Spreadsheet!AO12="Waive")),Spreadsheet!AP12&gt;=6)),OR(ISBLANK(Spreadsheet!AR12),AND(NOT(OR(ISBLANK(Spreadsheet!AR12),Spreadsheet!AR12="Waive")),Spreadsheet!AS12&gt;=6)),OR(ISBLANK(Spreadsheet!AW12)),OR(ISBLANK(Spreadsheet!AX12)),OR(ISBLANK(Spreadsheet!AY12)),OR(ISBLANK(Spreadsheet!AZ12)),OR(ISBLANK(Spreadsheet!BA12),Spreadsheet!BA12="Waive")))</f>
        <v>1</v>
      </c>
      <c r="CG12" s="5" t="b">
        <f t="shared" ca="1" si="5"/>
        <v>1</v>
      </c>
    </row>
    <row r="13" spans="1:85" ht="16.5" customHeight="1" x14ac:dyDescent="0.3">
      <c r="F13" s="18" t="s">
        <v>7</v>
      </c>
      <c r="G13" s="5" t="b">
        <f>EXACT(Spreadsheet!M6,F13)</f>
        <v>1</v>
      </c>
      <c r="H13" s="5">
        <f t="shared" ca="1" si="2"/>
        <v>2</v>
      </c>
      <c r="I13" s="5" t="str">
        <f t="shared" ca="1" si="3"/>
        <v/>
      </c>
      <c r="J13" s="5" t="str">
        <f>IF(AND(NOT(ISBLANK(Spreadsheet!C13)),ISBLANK(Spreadsheet!D13)),Spreadsheet!F13&amp;" "&amp;Spreadsheet!H13,"")</f>
        <v/>
      </c>
      <c r="K13" s="5">
        <f>IF(AND(NOT(ISBLANK(Spreadsheet!C13)),ISBLANK(Spreadsheet!D13)),COUNTIFS(Spreadsheet!E14:E$786,"=Child",Spreadsheet!C14:C$786, "="&amp;Spreadsheet!C13) + COUNTIFS(Spreadsheet!E14:E$786,"=Step-child",Spreadsheet!C14:C$786, "="&amp;Spreadsheet!C13),0)</f>
        <v>0</v>
      </c>
      <c r="L13" s="5">
        <f>IF(NOT(ISBLANK(J13)),COUNTIFS(Spreadsheet!E14:E$786,"=Wife",Spreadsheet!C14:C$786, "="&amp;Spreadsheet!C13) + COUNTIFS(Spreadsheet!E14:E$786,"=Husband",Spreadsheet!C14:C$786, "="&amp;Spreadsheet!C13),0)</f>
        <v>0</v>
      </c>
      <c r="M13" s="5">
        <f>IF(NOT(ISBLANK(Spreadsheet!AJ13)),VLOOKUP(Spreadsheet!AJ13,'Drop Downs'!$P$2:$R$16,3,FALSE),0)</f>
        <v>0</v>
      </c>
      <c r="N13" s="5">
        <f>IF(NOT(ISBLANK(Spreadsheet!AJ13)), VLOOKUP(Spreadsheet!AJ13,'Drop Downs'!$P$2:$R$16,2,FALSE),0)</f>
        <v>0</v>
      </c>
      <c r="O13" s="5">
        <f>IF(NOT(ISBLANK(Spreadsheet!AL13)),VLOOKUP(Spreadsheet!AL13,'Drop Downs'!$P$2:$R$16,3,FALSE), 0)</f>
        <v>0</v>
      </c>
      <c r="P13" s="5">
        <f>IF(NOT(ISBLANK(Spreadsheet!AL13)),VLOOKUP(Spreadsheet!AL13,'Drop Downs'!$P$2:$R$16,2,FALSE),0)</f>
        <v>0</v>
      </c>
      <c r="Q13" s="5">
        <f>IF(NOT(ISBLANK(Spreadsheet!AN13)),VLOOKUP(Spreadsheet!AN13,'Drop Downs'!$P$2:$R$16,3,FALSE),0)</f>
        <v>0</v>
      </c>
      <c r="R13" s="5">
        <f>IF(NOT(ISBLANK(Spreadsheet!AN13)),VLOOKUP(Spreadsheet!AN13,'Drop Downs'!$P$2:$R$16,2,FALSE),0)</f>
        <v>0</v>
      </c>
      <c r="S13" s="5" t="str">
        <f>IF(OR(M13&gt;K13,N13&gt;L13,O13&gt;K13, Q13&gt;K13,N13&gt;L13, P13&gt;L13, R13&gt;L13),"Member currently has a coverage election over what he/she needs.  Please add more dependents or adjust the coverage election.","")&amp;(IF(AND(NOT(ISBLANK(Spreadsheet!C13)),NOT(ISBLANK(Spreadsheet!D13)),ISBLANK(Spreadsheet!E13)),"Dependent lacks a relationship to member.Please select one from the drop-down.",""))</f>
        <v/>
      </c>
      <c r="T13" s="5" t="b">
        <f t="shared" si="4"/>
        <v>1</v>
      </c>
      <c r="U13" s="5" t="b">
        <f>OR(ISBLANK(Spreadsheet!C13),IF(NOT(ISBLANK(Spreadsheet!D13)),NOT(ISBLANK(Spreadsheet!E13)),TRUE))</f>
        <v>1</v>
      </c>
      <c r="V13" s="5" t="b">
        <f>OR(ISBLANK(Spreadsheet!C13), NOT(ISBLANK(Spreadsheet!I13)))</f>
        <v>1</v>
      </c>
      <c r="W13" s="5" t="b">
        <f>OR(ISBLANK(Spreadsheet!D13),NOT(ISBLANK(Spreadsheet!C13)))</f>
        <v>1</v>
      </c>
      <c r="X13" s="155" t="str">
        <f>REPT("0",MIN(FIND({1,2,3,4,5,6,7,8,9},Spreadsheet!C13&amp;"123456789"))-1)&amp;IF(ISBLANK(Spreadsheet!C13),"",SUMPRODUCT(MID(0&amp;Spreadsheet!C13,LARGE(INDEX(ISNUMBER(--MID(Spreadsheet!C13,ROW($1:$225),1))*
 ROW($1:$225),0),ROW($1:$225))+1,1)*10^ROW($1:$225)/10))</f>
        <v/>
      </c>
      <c r="Y13" s="5" t="b">
        <f>IF(NOT(ISBLANK(Spreadsheet!C13)),IF(AND(ISNUMBER(VALUE(Spreadsheet!C13)), LEN(Spreadsheet!C13)=9),TRUE,FALSE),TRUE)</f>
        <v>1</v>
      </c>
      <c r="Z13" s="155" t="str">
        <f>REPT("0",MIN(FIND({1,2,3,4,5,6,7,8,9},Spreadsheet!D13&amp;"123456789"))-1)&amp;IF(ISBLANK(Spreadsheet!D13),"",SUMPRODUCT(MID(0&amp;Spreadsheet!D13,LARGE(INDEX(ISNUMBER(--MID(Spreadsheet!D13,ROW($1:$225),1))*
 ROW($1:$225),0),ROW($1:$225))+1,1)*10^ROW($1:$225)/10))</f>
        <v/>
      </c>
      <c r="AA13" s="5" t="b">
        <f>IF(AND(NOT(ISBLANK(Spreadsheet!D13)),NOT(ISBLANK(Spreadsheet!C13))),IF(AND(ISNUMBER(VALUE(Spreadsheet!D13)), LEN(Spreadsheet!D13)=9),TRUE,FALSE),IF(AND(NOT(ISBLANK(Spreadsheet!D13)),ISBLANK(Spreadsheet!C13)),FALSE,TRUE))</f>
        <v>1</v>
      </c>
      <c r="AB13" s="5" t="b">
        <f>OR(ISBLANK(Spreadsheet!Y13),IF(NOT(ISBLANK(Spreadsheet!Y13)),LEN(Spreadsheet!Y13)=10,ISNUMBER(VALUE(Spreadsheet!Y13))))</f>
        <v>1</v>
      </c>
      <c r="AC13" s="5" t="b">
        <f>OR(ISBLANK(Spreadsheet!AI13), AND(NOT(ISBLANK(Spreadsheet!AJ13)), NOT(ISNUMBER(SEARCH("Waive",Spreadsheet!AJ13)))))</f>
        <v>1</v>
      </c>
      <c r="AD13" s="5" t="b">
        <f>OR(ISBLANK(Spreadsheet!AK13), AND(NOT(ISBLANK(Spreadsheet!AL13)), NOT(ISNUMBER(SEARCH("Waive",Spreadsheet!AL13)))))</f>
        <v>1</v>
      </c>
      <c r="AE13" s="5" t="b">
        <f>OR(ISBLANK(Spreadsheet!AM13), AND(NOT(ISBLANK(Spreadsheet!AN13)), NOT(ISNUMBER(SEARCH("Waive", Spreadsheet!AN13)))))</f>
        <v>1</v>
      </c>
      <c r="AF13" s="5" t="b">
        <f>OR(ISBLANK(Spreadsheet!C13), NOT(ISBLANK(Spreadsheet!D13)),NOT(ISBLANK(Spreadsheet!L13)))</f>
        <v>1</v>
      </c>
      <c r="AG13" s="5" t="b">
        <f>IF(AND(NOT(ISBLANK(Spreadsheet!C13)), NOT(ISBLANK(Spreadsheet!D13)),Spreadsheet!C13&lt;&gt;Spreadsheet!D13),IF(ISERROR(VLOOKUP(Spreadsheet!C13, Spreadsheet!$C$6:'Spreadsheet'!$C12,1,FALSE)), FALSE, TRUE),TRUE)</f>
        <v>1</v>
      </c>
      <c r="AH13" s="5" t="b">
        <f>Spreadsheet!$B$2=Spreadsheet!AD13</f>
        <v>1</v>
      </c>
      <c r="AI13" s="5" t="b">
        <f>IF(ISBLANK(Spreadsheet!G13),TRUE,IF(OR(LEN(Spreadsheet!G13)&gt;1,ISNUMBER(VALUE(Spreadsheet!G13))),FALSE,TRUE))</f>
        <v>1</v>
      </c>
      <c r="AJ13" s="5" t="b">
        <f>OR(ISBLANK(Spreadsheet!C13), NOT(ISBLANK(Spreadsheet!B13)), NOT(ISBLANK(Spreadsheet!D13)))</f>
        <v>1</v>
      </c>
      <c r="AK13" s="5" t="b">
        <f t="array" ref="AK13">IF(OR(AND(ISBLANK(Spreadsheet!E13),ISBLANK(Spreadsheet!D13),NOT(ISBLANK(Spreadsheet!C13))),AND(ISBLANK(Spreadsheet!E13),ISBLANK(Spreadsheet!D13),ISBLANK(Spreadsheet!C13))),TRUE,ISNUMBER(MATCH(TRUE,EXACT(Spreadsheet!E13,Relationships),0)))</f>
        <v>1</v>
      </c>
      <c r="AL13" s="5" t="b">
        <f>IF(NOT(ISBLANK(Spreadsheet!C13)),IF(OR(ISBLANK(Spreadsheet!F13),LEN(Spreadsheet!F13)&gt;40),FALSE,TRUE),TRUE)</f>
        <v>1</v>
      </c>
      <c r="AM13" s="5" t="b">
        <f>IF(NOT(ISBLANK(Spreadsheet!C13)),IF(OR(ISBLANK(Spreadsheet!H13),LEN(Spreadsheet!H13)&gt;40),FALSE,TRUE),TRUE)</f>
        <v>1</v>
      </c>
      <c r="AN13" s="5" t="b">
        <f t="array" ref="AN13">IF(ISBLANK(Spreadsheet!I13),TRUE,ISNUMBER(MATCH(TRUE,EXACT(Spreadsheet!I13,GenderValues),0)))</f>
        <v>1</v>
      </c>
      <c r="AO13" s="5" t="b">
        <f ca="1">IF(ISERROR(DATEVALUE(TEXT(Spreadsheet!J13,"mm/dd/yyyy")) &gt; TODAY()),IF(AND(ISBLANK(Spreadsheet!J13),ISBLANK(Spreadsheet!C13)),TRUE,FALSE),IF(DATEVALUE(TEXT(Spreadsheet!J13,"mm/dd/yyyy")) &gt; TODAY(),FALSE,TRUE))</f>
        <v>1</v>
      </c>
      <c r="AP13" s="5" t="b">
        <f>OR(ISBLANK(Spreadsheet!K13),LEN(Spreadsheet!K13)&lt;=100)</f>
        <v>1</v>
      </c>
      <c r="AQ13" s="5" t="b">
        <f t="array" ref="AQ13">IF(OR(AND(ISBLANK(Spreadsheet!L13),ISBLANK(Spreadsheet!C13)),AND(NOT(ISBLANK(Spreadsheet!C13)),NOT(ISBLANK(Spreadsheet!D13)))),TRUE,ISNUMBER(MATCH(TRUE,EXACT(Spreadsheet!L13,MaritalStatus),0)))</f>
        <v>1</v>
      </c>
      <c r="AR13" s="5" t="b">
        <f ca="1">IF(ISERROR(DATEVALUE(TEXT(Spreadsheet!M13,"mm/dd/yyyy")) &gt; TODAY()),IF(ISBLANK(Spreadsheet!M13),TRUE,FALSE),IF(DATEVALUE(TEXT(Spreadsheet!M13,"mm/dd/yyyy")) &gt; TODAY(),FALSE,TRUE))</f>
        <v>1</v>
      </c>
      <c r="AS13" s="5" t="b">
        <f>OR(ISBLANK(Spreadsheet!N13),LEN(Spreadsheet!N13)&lt;=100)</f>
        <v>1</v>
      </c>
      <c r="AT13" s="5" t="b">
        <f>OR(ISBLANK(Spreadsheet!O13),UPPER(Spreadsheet!O13)="YES")</f>
        <v>1</v>
      </c>
      <c r="AU13" s="5" t="b">
        <f>OR(ISBLANK(Spreadsheet!P13),UPPER(Spreadsheet!P13)="YES")</f>
        <v>1</v>
      </c>
      <c r="AV13" s="5" t="b">
        <f t="array" ref="AV13">IF(ISBLANK(Spreadsheet!Q13),TRUE,ISNUMBER(MATCH(TRUE,EXACT(Spreadsheet!Q13,OnGroupsPriorIns),0)))</f>
        <v>1</v>
      </c>
      <c r="AW13" s="5" t="b">
        <f>OR(ISBLANK(Spreadsheet!R13),UPPER(Spreadsheet!R13)="YES")</f>
        <v>1</v>
      </c>
      <c r="AX13" s="5" t="b">
        <f>OR(ISBLANK(Spreadsheet!S13),UPPER(Spreadsheet!S13)="YES")</f>
        <v>1</v>
      </c>
      <c r="AY13" s="5" t="b">
        <f>OR(AND(ISBLANK(Spreadsheet!C13),LEN(Spreadsheet!T13)=0),AND(NOT(ISBLANK(Spreadsheet!C13)),LEN(Spreadsheet!T13)&gt;0,LEN(Spreadsheet!T13)&lt;=50))</f>
        <v>1</v>
      </c>
      <c r="AZ13" s="5" t="b">
        <f>OR(LEN(Spreadsheet!U13)=0,AND(LEN(Spreadsheet!U13)&gt;0,LEN(Spreadsheet!U13)&lt;=50))</f>
        <v>1</v>
      </c>
      <c r="BA13" s="5" t="b">
        <f>OR(AND(ISBLANK(Spreadsheet!C13),LEN(Spreadsheet!V13)=0),AND(NOT(ISBLANK(Spreadsheet!C13)),LEN(Spreadsheet!V13)&gt;0,LEN(Spreadsheet!V13)&lt;=50))</f>
        <v>1</v>
      </c>
      <c r="BB13" s="5" t="b">
        <f t="array" ref="BB13">IF(AND(ISBLANK(Spreadsheet!C13),LEN(Spreadsheet!W13)=0),TRUE,ISNUMBER(MATCH(TRUE,EXACT(Spreadsheet!W13,States),0)))</f>
        <v>1</v>
      </c>
      <c r="BC13" s="5" t="b">
        <f>OR(AND(ISBLANK(Spreadsheet!C13),LEN(Spreadsheet!X13)=0),AND(NOT(ISBLANK(Spreadsheet!C13)),LEN(Spreadsheet!X13)&gt;0,LEN(Spreadsheet!X13)=5,ISNUMBER(VALUE(Spreadsheet!X13))))</f>
        <v>1</v>
      </c>
      <c r="BD13" s="5" t="b">
        <f>OR(ISBLANK(Spreadsheet!Z13),LEN(Spreadsheet!Z13)&lt;=50)</f>
        <v>1</v>
      </c>
      <c r="BE13" s="5" t="b">
        <f>ISBLANK(Spreadsheet!AA13)</f>
        <v>1</v>
      </c>
      <c r="BF13" s="5" t="b">
        <f>ISBLANK(Spreadsheet!AB13)</f>
        <v>1</v>
      </c>
      <c r="BG13" s="5" t="b">
        <f>IF(ISERROR(DATEVALUE(TEXT(Spreadsheet!AC13,"mm/dd/yyyy")) &gt; DATEVALUE(TEXT(Spreadsheet!J13,"mm/dd/yyyy"))),IF(OR(AND(ISBLANK(Spreadsheet!AC13),ISBLANK(Spreadsheet!C13)),AND(NOT(ISBLANK(Spreadsheet!C13)),ISBLANK(Spreadsheet!AC13),NOT(ISBLANK(Spreadsheet!D13)))),TRUE,FALSE),IF(DATEVALUE(TEXT(Spreadsheet!AC13,"mm/dd/yyyy")) &gt; DATEVALUE(TEXT(Spreadsheet!J13,"mm/dd/yyyy")),TRUE,FALSE))</f>
        <v>1</v>
      </c>
      <c r="BH13" s="5" t="b">
        <f>OR(AND(ISBLANK(Spreadsheet!C13),ISBLANK(Spreadsheet!AE13)),AND(NOT(ISBLANK(Spreadsheet!C13)),NOT(ISBLANK(Spreadsheet!D13)),ISBLANK(Spreadsheet!AE13)),AND(NOT(ISBLANK(Spreadsheet!C13)),ISBLANK(Spreadsheet!D13),NOT(ISBLANK(Spreadsheet!AE13)),LEN(Spreadsheet!AE13)&lt;=100))</f>
        <v>1</v>
      </c>
      <c r="BI13" s="5" t="b">
        <f t="array" ref="BI13">IF(ISBLANK(Spreadsheet!AF13),TRUE,ISNUMBER(MATCH(TRUE,EXACT(Spreadsheet!AF13,CobraShortReasons),0)))</f>
        <v>1</v>
      </c>
      <c r="BJ13" s="5" t="b">
        <f ca="1">IF(ISERROR(DATEVALUE(TEXT(Spreadsheet!AG13,"mm/dd/yyyy")) &gt; TODAY()),IF(ISBLANK(Spreadsheet!AG13),TRUE,FALSE),IF(DATEVALUE(TEXT(Spreadsheet!AG13,"mm/dd/yyyy")) &gt; TODAY(),FALSE,TRUE))</f>
        <v>1</v>
      </c>
      <c r="BK13" s="5" t="b">
        <f>OR(ISBLANK(Spreadsheet!AH13),LEN(Spreadsheet!AH13)&lt;=25)</f>
        <v>1</v>
      </c>
      <c r="BL13" s="5" t="b">
        <f t="array" aca="1" ref="BL13" ca="1">IF(ISBLANK(Spreadsheet!AI13),TRUE,ISNUMBER(MATCH(TRUE,EXACT(Spreadsheet!AI13,INDIRECT(Spreadsheet!$D$2)),0)))</f>
        <v>1</v>
      </c>
      <c r="BM13" s="5" t="b">
        <f t="array" aca="1" ref="BM13" ca="1">IF(ISBLANK(Spreadsheet!AJ13),TRUE,ISNUMBER(MATCH(TRUE,EXACT(Spreadsheet!AJ13,INDIRECT(Spreadsheet!BJ13)),0)))</f>
        <v>1</v>
      </c>
      <c r="BN13" s="5" t="b">
        <f t="array" ref="BN13">IF(ISBLANK(Spreadsheet!AK13),TRUE,ISNUMBER(MATCH(TRUE,EXACT(Spreadsheet!AK13,DentalPlans),0)))</f>
        <v>1</v>
      </c>
      <c r="BO13" s="5" t="b">
        <f t="array" aca="1" ref="BO13" ca="1">IF(ISBLANK(Spreadsheet!AL13),TRUE,ISNUMBER(MATCH(TRUE,EXACT(Spreadsheet!AL13,INDIRECT(Spreadsheet!BK13)),0)))</f>
        <v>1</v>
      </c>
      <c r="BP13" s="5" t="b">
        <f t="array" ref="BP13">IF(ISBLANK(Spreadsheet!AM13),TRUE,ISNUMBER(MATCH(TRUE,EXACT(Spreadsheet!AM13,VisionPlans),0)))</f>
        <v>1</v>
      </c>
      <c r="BQ13" s="5" t="b">
        <f t="array" aca="1" ref="BQ13" ca="1">IF(ISBLANK(Spreadsheet!AN13),TRUE,ISNUMBER(MATCH(TRUE,EXACT(Spreadsheet!AN13,INDIRECT(Spreadsheet!BL13)),0)))</f>
        <v>1</v>
      </c>
      <c r="BR13" s="5" t="b">
        <f t="array" ref="BR13">IF(ISBLANK(Spreadsheet!AO13),TRUE,ISNUMBER(MATCH(TRUE,EXACT(Spreadsheet!AO13,LifeBenefitClasses),0)))</f>
        <v>1</v>
      </c>
      <c r="BS13" s="5" t="b">
        <f>IF(OR(ISBLANK(Spreadsheet!AO13), Spreadsheet!AO13="Waive"),IF(ISBLANK(Spreadsheet!AP13),TRUE,FALSE),IF(OR(AND(NOT(ISBLANK(Spreadsheet!AO13)),ISBLANK(Spreadsheet!AP13)),NOT(ISNUMBER(VALUE(Spreadsheet!AP13)))),FALSE,IF(OR(AND(Spreadsheet!AP13&lt;6,MOD(Spreadsheet!AP13*10,5)=0), MOD(Spreadsheet!AP13,5000)=0),TRUE,FALSE)))</f>
        <v>1</v>
      </c>
      <c r="BT13" s="5" t="b">
        <f t="array" ref="BT13">IF(ISBLANK(Spreadsheet!AQ13),TRUE,ISNUMBER(MATCH(TRUE,EXACT(Spreadsheet!AQ13,EnrollWaive),0)))</f>
        <v>1</v>
      </c>
      <c r="BU13" s="5" t="b">
        <f t="array" ref="BU13">IF(ISBLANK(Spreadsheet!AR13),TRUE,ISNUMBER(MATCH(TRUE,EXACT(Spreadsheet!AR13,LifeBenefitClasses),0)))</f>
        <v>1</v>
      </c>
      <c r="BV13" s="5" t="b">
        <f>IF(OR(ISBLANK(Spreadsheet!AR13), Spreadsheet!AR13="Waive"),IF(ISBLANK(Spreadsheet!AS13),TRUE,FALSE),IF(OR(AND(NOT(ISBLANK(Spreadsheet!AR13)),ISBLANK(Spreadsheet!AS13)),NOT(ISNUMBER(VALUE(Spreadsheet!AS13)))),FALSE,IF(OR(AND(Spreadsheet!AS13&lt;6,MOD(Spreadsheet!AS13*10,5)=0), MOD(Spreadsheet!AS13,10000)=0),TRUE,FALSE)))</f>
        <v>1</v>
      </c>
      <c r="BW13" s="5" t="b">
        <f t="array" ref="BW13">IF(ISBLANK(Spreadsheet!AT13),TRUE,ISNUMBER(MATCH(TRUE,EXACT(Spreadsheet!AT13,LifeBenefitClasses),0)))</f>
        <v>1</v>
      </c>
      <c r="BX13" s="5" t="b">
        <f>IF(OR(ISBLANK(Spreadsheet!AT13), Spreadsheet!AT13="Waive"),IF(ISBLANK(Spreadsheet!AU13),TRUE,FALSE),IF(OR(AND(NOT(ISBLANK(Spreadsheet!AT13)),ISBLANK(Spreadsheet!AU13)),NOT(ISNUMBER(VALUE(Spreadsheet!AU13)))),FALSE,IF(AND(NOT(OR(ISBLANK(Spreadsheet!AT13),Spreadsheet!AT13="Waive")),NOT(OR(ISBLANK(Spreadsheet!AR13),Spreadsheet!AR13="Waive")),MOD(Spreadsheet!AU13,5000)=0, Spreadsheet!AU13&lt;=(Spreadsheet!AS13*0.5)),TRUE,FALSE)))</f>
        <v>1</v>
      </c>
      <c r="BY13" s="5" t="b">
        <f t="array" ref="BY13">IF(ISBLANK(Spreadsheet!AV13),TRUE,ISNUMBER(MATCH(TRUE,EXACT(Spreadsheet!AV13,EnrollWaive),0)))</f>
        <v>1</v>
      </c>
      <c r="BZ13" s="5" t="b">
        <f t="array" ref="BZ13">IF(ISBLANK(Spreadsheet!AW13),TRUE,ISNUMBER(MATCH(TRUE,EXACT(Spreadsheet!AW13,LifeBenefitClasses),0)))</f>
        <v>1</v>
      </c>
      <c r="CA13" s="5" t="b">
        <f t="array" ref="CA13">IF(ISBLANK(Spreadsheet!AX13),TRUE,ISNUMBER(MATCH(TRUE,EXACT(Spreadsheet!AX13,LifeBenefitClasses),0)))</f>
        <v>1</v>
      </c>
      <c r="CB13" s="5" t="b">
        <f t="array" ref="CB13">IF(ISBLANK(Spreadsheet!AY13),TRUE,ISNUMBER(MATCH(TRUE,EXACT(Spreadsheet!AY13,LifeBenefitClasses),0)))</f>
        <v>1</v>
      </c>
      <c r="CC13" s="5" t="b">
        <f t="array" ref="CC13">IF(ISBLANK(Spreadsheet!AZ13),TRUE,ISNUMBER(MATCH(TRUE,EXACT(Spreadsheet!AZ13,LifeBenefitClasses),0)))</f>
        <v>1</v>
      </c>
      <c r="CD13" s="5" t="b">
        <f t="array" ref="CD13">IF(ISBLANK(Spreadsheet!BA13),TRUE,ISNUMBER(MATCH(TRUE,EXACT(Spreadsheet!BA13,LifeBenefitClasses),0)))</f>
        <v>1</v>
      </c>
      <c r="CE13" s="5" t="b">
        <f>IF(OR(ISBLANK(Spreadsheet!BA13), Spreadsheet!BA13="Waive"),IF(ISBLANK(Spreadsheet!BB13),TRUE,FALSE),IF(OR(AND(NOT(ISBLANK(Spreadsheet!BA13)),ISBLANK(Spreadsheet!BB13)),NOT(ISNUMBER(VALUE(Spreadsheet!BB13))),ISBLANK(Spreadsheet!BC13),NOT(ISNUMBER(VALUE(Spreadsheet!BC13)))),FALSE,IF(AND(Spreadsheet!BB13&gt;=50000,Spreadsheet!BB13&lt;=250000,MOD(Spreadsheet!BB13,10000)=0,Spreadsheet!BB13&lt;=(10*Spreadsheet!BC13)),TRUE,FALSE)))</f>
        <v>1</v>
      </c>
      <c r="CF13" s="5" t="b">
        <f>IF(NOT(ISBLANK(Spreadsheet!BC13)),AND(ISNUMBER(VALUE(Spreadsheet!BC13)),Spreadsheet!BC13&gt;0),AND(OR(ISBLANK(Spreadsheet!AO13),Spreadsheet!AO13="Waive",AND(NOT(OR(ISBLANK(Spreadsheet!AO13),Spreadsheet!AO13="Waive")),Spreadsheet!AP13&gt;=6)),OR(ISBLANK(Spreadsheet!AR13),AND(NOT(OR(ISBLANK(Spreadsheet!AR13),Spreadsheet!AR13="Waive")),Spreadsheet!AS13&gt;=6)),OR(ISBLANK(Spreadsheet!AW13)),OR(ISBLANK(Spreadsheet!AX13)),OR(ISBLANK(Spreadsheet!AY13)),OR(ISBLANK(Spreadsheet!AZ13)),OR(ISBLANK(Spreadsheet!BA13),Spreadsheet!BA13="Waive")))</f>
        <v>1</v>
      </c>
      <c r="CG13" s="5" t="b">
        <f t="shared" ca="1" si="5"/>
        <v>1</v>
      </c>
    </row>
    <row r="14" spans="1:85" ht="16.5" customHeight="1" x14ac:dyDescent="0.3">
      <c r="F14" s="18" t="s">
        <v>9</v>
      </c>
      <c r="G14" s="5" t="b">
        <f>EXACT(Spreadsheet!N6,F14)</f>
        <v>1</v>
      </c>
      <c r="H14" s="5">
        <f t="shared" ca="1" si="2"/>
        <v>2</v>
      </c>
      <c r="I14" s="5" t="str">
        <f t="shared" ca="1" si="3"/>
        <v/>
      </c>
      <c r="J14" s="5" t="str">
        <f>IF(AND(NOT(ISBLANK(Spreadsheet!C14)),ISBLANK(Spreadsheet!D14)),Spreadsheet!F14&amp;" "&amp;Spreadsheet!H14,"")</f>
        <v/>
      </c>
      <c r="K14" s="5">
        <f>IF(AND(NOT(ISBLANK(Spreadsheet!C14)),ISBLANK(Spreadsheet!D14)),COUNTIFS(Spreadsheet!E15:E$786,"=Child",Spreadsheet!C15:C$786, "="&amp;Spreadsheet!C14) + COUNTIFS(Spreadsheet!E15:E$786,"=Step-child",Spreadsheet!C15:C$786, "="&amp;Spreadsheet!C14),0)</f>
        <v>0</v>
      </c>
      <c r="L14" s="5">
        <f>IF(NOT(ISBLANK(J14)),COUNTIFS(Spreadsheet!E15:E$786,"=Wife",Spreadsheet!C15:C$786, "="&amp;Spreadsheet!C14) + COUNTIFS(Spreadsheet!E15:E$786,"=Husband",Spreadsheet!C15:C$786, "="&amp;Spreadsheet!C14),0)</f>
        <v>0</v>
      </c>
      <c r="M14" s="5">
        <f>IF(NOT(ISBLANK(Spreadsheet!AJ14)),VLOOKUP(Spreadsheet!AJ14,'Drop Downs'!$P$2:$R$16,3,FALSE),0)</f>
        <v>0</v>
      </c>
      <c r="N14" s="5">
        <f>IF(NOT(ISBLANK(Spreadsheet!AJ14)), VLOOKUP(Spreadsheet!AJ14,'Drop Downs'!$P$2:$R$16,2,FALSE),0)</f>
        <v>0</v>
      </c>
      <c r="O14" s="5">
        <f>IF(NOT(ISBLANK(Spreadsheet!AL14)),VLOOKUP(Spreadsheet!AL14,'Drop Downs'!$P$2:$R$16,3,FALSE), 0)</f>
        <v>0</v>
      </c>
      <c r="P14" s="5">
        <f>IF(NOT(ISBLANK(Spreadsheet!AL14)),VLOOKUP(Spreadsheet!AL14,'Drop Downs'!$P$2:$R$16,2,FALSE),0)</f>
        <v>0</v>
      </c>
      <c r="Q14" s="5">
        <f>IF(NOT(ISBLANK(Spreadsheet!AN14)),VLOOKUP(Spreadsheet!AN14,'Drop Downs'!$P$2:$R$16,3,FALSE),0)</f>
        <v>0</v>
      </c>
      <c r="R14" s="5">
        <f>IF(NOT(ISBLANK(Spreadsheet!AN14)),VLOOKUP(Spreadsheet!AN14,'Drop Downs'!$P$2:$R$16,2,FALSE),0)</f>
        <v>0</v>
      </c>
      <c r="S14" s="5" t="str">
        <f>IF(OR(M14&gt;K14,N14&gt;L14,O14&gt;K14, Q14&gt;K14,N14&gt;L14, P14&gt;L14, R14&gt;L14),"Member currently has a coverage election over what he/she needs.  Please add more dependents or adjust the coverage election.","")&amp;(IF(AND(NOT(ISBLANK(Spreadsheet!C14)),NOT(ISBLANK(Spreadsheet!D14)),ISBLANK(Spreadsheet!E14)),"Dependent lacks a relationship to member.Please select one from the drop-down.",""))</f>
        <v/>
      </c>
      <c r="T14" s="5" t="b">
        <f t="shared" si="4"/>
        <v>1</v>
      </c>
      <c r="U14" s="5" t="b">
        <f>OR(ISBLANK(Spreadsheet!C14),IF(NOT(ISBLANK(Spreadsheet!D14)),NOT(ISBLANK(Spreadsheet!E14)),TRUE))</f>
        <v>1</v>
      </c>
      <c r="V14" s="5" t="b">
        <f>OR(ISBLANK(Spreadsheet!C14), NOT(ISBLANK(Spreadsheet!I14)))</f>
        <v>1</v>
      </c>
      <c r="W14" s="5" t="b">
        <f>OR(ISBLANK(Spreadsheet!D14),NOT(ISBLANK(Spreadsheet!C14)))</f>
        <v>1</v>
      </c>
      <c r="X14" s="155" t="str">
        <f>REPT("0",MIN(FIND({1,2,3,4,5,6,7,8,9},Spreadsheet!C14&amp;"123456789"))-1)&amp;IF(ISBLANK(Spreadsheet!C14),"",SUMPRODUCT(MID(0&amp;Spreadsheet!C14,LARGE(INDEX(ISNUMBER(--MID(Spreadsheet!C14,ROW($1:$225),1))*
 ROW($1:$225),0),ROW($1:$225))+1,1)*10^ROW($1:$225)/10))</f>
        <v/>
      </c>
      <c r="Y14" s="5" t="b">
        <f>IF(NOT(ISBLANK(Spreadsheet!C14)),IF(AND(ISNUMBER(VALUE(Spreadsheet!C14)), LEN(Spreadsheet!C14)=9),TRUE,FALSE),TRUE)</f>
        <v>1</v>
      </c>
      <c r="Z14" s="155" t="str">
        <f>REPT("0",MIN(FIND({1,2,3,4,5,6,7,8,9},Spreadsheet!D14&amp;"123456789"))-1)&amp;IF(ISBLANK(Spreadsheet!D14),"",SUMPRODUCT(MID(0&amp;Spreadsheet!D14,LARGE(INDEX(ISNUMBER(--MID(Spreadsheet!D14,ROW($1:$225),1))*
 ROW($1:$225),0),ROW($1:$225))+1,1)*10^ROW($1:$225)/10))</f>
        <v/>
      </c>
      <c r="AA14" s="5" t="b">
        <f>IF(AND(NOT(ISBLANK(Spreadsheet!D14)),NOT(ISBLANK(Spreadsheet!C14))),IF(AND(ISNUMBER(VALUE(Spreadsheet!D14)), LEN(Spreadsheet!D14)=9),TRUE,FALSE),IF(AND(NOT(ISBLANK(Spreadsheet!D14)),ISBLANK(Spreadsheet!C14)),FALSE,TRUE))</f>
        <v>1</v>
      </c>
      <c r="AB14" s="5" t="b">
        <f>OR(ISBLANK(Spreadsheet!Y14),IF(NOT(ISBLANK(Spreadsheet!Y14)),LEN(Spreadsheet!Y14)=10,ISNUMBER(VALUE(Spreadsheet!Y14))))</f>
        <v>1</v>
      </c>
      <c r="AC14" s="5" t="b">
        <f>OR(ISBLANK(Spreadsheet!AI14), AND(NOT(ISBLANK(Spreadsheet!AJ14)), NOT(ISNUMBER(SEARCH("Waive",Spreadsheet!AJ14)))))</f>
        <v>1</v>
      </c>
      <c r="AD14" s="5" t="b">
        <f>OR(ISBLANK(Spreadsheet!AK14), AND(NOT(ISBLANK(Spreadsheet!AL14)), NOT(ISNUMBER(SEARCH("Waive",Spreadsheet!AL14)))))</f>
        <v>1</v>
      </c>
      <c r="AE14" s="5" t="b">
        <f>OR(ISBLANK(Spreadsheet!AM14), AND(NOT(ISBLANK(Spreadsheet!AN14)), NOT(ISNUMBER(SEARCH("Waive", Spreadsheet!AN14)))))</f>
        <v>1</v>
      </c>
      <c r="AF14" s="5" t="b">
        <f>OR(ISBLANK(Spreadsheet!C14), NOT(ISBLANK(Spreadsheet!D14)),NOT(ISBLANK(Spreadsheet!L14)))</f>
        <v>1</v>
      </c>
      <c r="AG14" s="5" t="b">
        <f>IF(AND(NOT(ISBLANK(Spreadsheet!C14)), NOT(ISBLANK(Spreadsheet!D14)),Spreadsheet!C14&lt;&gt;Spreadsheet!D14),IF(ISERROR(VLOOKUP(Spreadsheet!C14, Spreadsheet!$C$6:'Spreadsheet'!$C13,1,FALSE)), FALSE, TRUE),TRUE)</f>
        <v>1</v>
      </c>
      <c r="AH14" s="5" t="b">
        <f>Spreadsheet!$B$2=Spreadsheet!AD14</f>
        <v>1</v>
      </c>
      <c r="AI14" s="5" t="b">
        <f>IF(ISBLANK(Spreadsheet!G14),TRUE,IF(OR(LEN(Spreadsheet!G14)&gt;1,ISNUMBER(VALUE(Spreadsheet!G14))),FALSE,TRUE))</f>
        <v>1</v>
      </c>
      <c r="AJ14" s="5" t="b">
        <f>OR(ISBLANK(Spreadsheet!C14), NOT(ISBLANK(Spreadsheet!B14)), NOT(ISBLANK(Spreadsheet!D14)))</f>
        <v>1</v>
      </c>
      <c r="AK14" s="5" t="b">
        <f t="array" ref="AK14">IF(OR(AND(ISBLANK(Spreadsheet!E14),ISBLANK(Spreadsheet!D14),NOT(ISBLANK(Spreadsheet!C14))),AND(ISBLANK(Spreadsheet!E14),ISBLANK(Spreadsheet!D14),ISBLANK(Spreadsheet!C14))),TRUE,ISNUMBER(MATCH(TRUE,EXACT(Spreadsheet!E14,Relationships),0)))</f>
        <v>1</v>
      </c>
      <c r="AL14" s="5" t="b">
        <f>IF(NOT(ISBLANK(Spreadsheet!C14)),IF(OR(ISBLANK(Spreadsheet!F14),LEN(Spreadsheet!F14)&gt;40),FALSE,TRUE),TRUE)</f>
        <v>1</v>
      </c>
      <c r="AM14" s="5" t="b">
        <f>IF(NOT(ISBLANK(Spreadsheet!C14)),IF(OR(ISBLANK(Spreadsheet!H14),LEN(Spreadsheet!H14)&gt;40),FALSE,TRUE),TRUE)</f>
        <v>1</v>
      </c>
      <c r="AN14" s="5" t="b">
        <f t="array" ref="AN14">IF(ISBLANK(Spreadsheet!I14),TRUE,ISNUMBER(MATCH(TRUE,EXACT(Spreadsheet!I14,GenderValues),0)))</f>
        <v>1</v>
      </c>
      <c r="AO14" s="5" t="b">
        <f ca="1">IF(ISERROR(DATEVALUE(TEXT(Spreadsheet!J14,"mm/dd/yyyy")) &gt; TODAY()),IF(AND(ISBLANK(Spreadsheet!J14),ISBLANK(Spreadsheet!C14)),TRUE,FALSE),IF(DATEVALUE(TEXT(Spreadsheet!J14,"mm/dd/yyyy")) &gt; TODAY(),FALSE,TRUE))</f>
        <v>1</v>
      </c>
      <c r="AP14" s="5" t="b">
        <f>OR(ISBLANK(Spreadsheet!K14),LEN(Spreadsheet!K14)&lt;=100)</f>
        <v>1</v>
      </c>
      <c r="AQ14" s="5" t="b">
        <f t="array" ref="AQ14">IF(OR(AND(ISBLANK(Spreadsheet!L14),ISBLANK(Spreadsheet!C14)),AND(NOT(ISBLANK(Spreadsheet!C14)),NOT(ISBLANK(Spreadsheet!D14)))),TRUE,ISNUMBER(MATCH(TRUE,EXACT(Spreadsheet!L14,MaritalStatus),0)))</f>
        <v>1</v>
      </c>
      <c r="AR14" s="5" t="b">
        <f ca="1">IF(ISERROR(DATEVALUE(TEXT(Spreadsheet!M14,"mm/dd/yyyy")) &gt; TODAY()),IF(ISBLANK(Spreadsheet!M14),TRUE,FALSE),IF(DATEVALUE(TEXT(Spreadsheet!M14,"mm/dd/yyyy")) &gt; TODAY(),FALSE,TRUE))</f>
        <v>1</v>
      </c>
      <c r="AS14" s="5" t="b">
        <f>OR(ISBLANK(Spreadsheet!N14),LEN(Spreadsheet!N14)&lt;=100)</f>
        <v>1</v>
      </c>
      <c r="AT14" s="5" t="b">
        <f>OR(ISBLANK(Spreadsheet!O14),UPPER(Spreadsheet!O14)="YES")</f>
        <v>1</v>
      </c>
      <c r="AU14" s="5" t="b">
        <f>OR(ISBLANK(Spreadsheet!P14),UPPER(Spreadsheet!P14)="YES")</f>
        <v>1</v>
      </c>
      <c r="AV14" s="5" t="b">
        <f t="array" ref="AV14">IF(ISBLANK(Spreadsheet!Q14),TRUE,ISNUMBER(MATCH(TRUE,EXACT(Spreadsheet!Q14,OnGroupsPriorIns),0)))</f>
        <v>1</v>
      </c>
      <c r="AW14" s="5" t="b">
        <f>OR(ISBLANK(Spreadsheet!R14),UPPER(Spreadsheet!R14)="YES")</f>
        <v>1</v>
      </c>
      <c r="AX14" s="5" t="b">
        <f>OR(ISBLANK(Spreadsheet!S14),UPPER(Spreadsheet!S14)="YES")</f>
        <v>1</v>
      </c>
      <c r="AY14" s="5" t="b">
        <f>OR(AND(ISBLANK(Spreadsheet!C14),LEN(Spreadsheet!T14)=0),AND(NOT(ISBLANK(Spreadsheet!C14)),LEN(Spreadsheet!T14)&gt;0,LEN(Spreadsheet!T14)&lt;=50))</f>
        <v>1</v>
      </c>
      <c r="AZ14" s="5" t="b">
        <f>OR(LEN(Spreadsheet!U14)=0,AND(LEN(Spreadsheet!U14)&gt;0,LEN(Spreadsheet!U14)&lt;=50))</f>
        <v>1</v>
      </c>
      <c r="BA14" s="5" t="b">
        <f>OR(AND(ISBLANK(Spreadsheet!C14),LEN(Spreadsheet!V14)=0),AND(NOT(ISBLANK(Spreadsheet!C14)),LEN(Spreadsheet!V14)&gt;0,LEN(Spreadsheet!V14)&lt;=50))</f>
        <v>1</v>
      </c>
      <c r="BB14" s="5" t="b">
        <f t="array" ref="BB14">IF(AND(ISBLANK(Spreadsheet!C14),LEN(Spreadsheet!W14)=0),TRUE,ISNUMBER(MATCH(TRUE,EXACT(Spreadsheet!W14,States),0)))</f>
        <v>1</v>
      </c>
      <c r="BC14" s="5" t="b">
        <f>OR(AND(ISBLANK(Spreadsheet!C14),LEN(Spreadsheet!X14)=0),AND(NOT(ISBLANK(Spreadsheet!C14)),LEN(Spreadsheet!X14)&gt;0,LEN(Spreadsheet!X14)=5,ISNUMBER(VALUE(Spreadsheet!X14))))</f>
        <v>1</v>
      </c>
      <c r="BD14" s="5" t="b">
        <f>OR(ISBLANK(Spreadsheet!Z14),LEN(Spreadsheet!Z14)&lt;=50)</f>
        <v>1</v>
      </c>
      <c r="BE14" s="5" t="b">
        <f>ISBLANK(Spreadsheet!AA14)</f>
        <v>1</v>
      </c>
      <c r="BF14" s="5" t="b">
        <f>ISBLANK(Spreadsheet!AB14)</f>
        <v>1</v>
      </c>
      <c r="BG14" s="5" t="b">
        <f>IF(ISERROR(DATEVALUE(TEXT(Spreadsheet!AC14,"mm/dd/yyyy")) &gt; DATEVALUE(TEXT(Spreadsheet!J14,"mm/dd/yyyy"))),IF(OR(AND(ISBLANK(Spreadsheet!AC14),ISBLANK(Spreadsheet!C14)),AND(NOT(ISBLANK(Spreadsheet!C14)),ISBLANK(Spreadsheet!AC14),NOT(ISBLANK(Spreadsheet!D14)))),TRUE,FALSE),IF(DATEVALUE(TEXT(Spreadsheet!AC14,"mm/dd/yyyy")) &gt; DATEVALUE(TEXT(Spreadsheet!J14,"mm/dd/yyyy")),TRUE,FALSE))</f>
        <v>1</v>
      </c>
      <c r="BH14" s="5" t="b">
        <f>OR(AND(ISBLANK(Spreadsheet!C14),ISBLANK(Spreadsheet!AE14)),AND(NOT(ISBLANK(Spreadsheet!C14)),NOT(ISBLANK(Spreadsheet!D14)),ISBLANK(Spreadsheet!AE14)),AND(NOT(ISBLANK(Spreadsheet!C14)),ISBLANK(Spreadsheet!D14),NOT(ISBLANK(Spreadsheet!AE14)),LEN(Spreadsheet!AE14)&lt;=100))</f>
        <v>1</v>
      </c>
      <c r="BI14" s="5" t="b">
        <f t="array" ref="BI14">IF(ISBLANK(Spreadsheet!AF14),TRUE,ISNUMBER(MATCH(TRUE,EXACT(Spreadsheet!AF14,CobraShortReasons),0)))</f>
        <v>1</v>
      </c>
      <c r="BJ14" s="5" t="b">
        <f ca="1">IF(ISERROR(DATEVALUE(TEXT(Spreadsheet!AG14,"mm/dd/yyyy")) &gt; TODAY()),IF(ISBLANK(Spreadsheet!AG14),TRUE,FALSE),IF(DATEVALUE(TEXT(Spreadsheet!AG14,"mm/dd/yyyy")) &gt; TODAY(),FALSE,TRUE))</f>
        <v>1</v>
      </c>
      <c r="BK14" s="5" t="b">
        <f>OR(ISBLANK(Spreadsheet!AH14),LEN(Spreadsheet!AH14)&lt;=25)</f>
        <v>1</v>
      </c>
      <c r="BL14" s="5" t="b">
        <f t="array" aca="1" ref="BL14" ca="1">IF(ISBLANK(Spreadsheet!AI14),TRUE,ISNUMBER(MATCH(TRUE,EXACT(Spreadsheet!AI14,INDIRECT(Spreadsheet!$D$2)),0)))</f>
        <v>1</v>
      </c>
      <c r="BM14" s="5" t="b">
        <f t="array" aca="1" ref="BM14" ca="1">IF(ISBLANK(Spreadsheet!AJ14),TRUE,ISNUMBER(MATCH(TRUE,EXACT(Spreadsheet!AJ14,INDIRECT(Spreadsheet!BJ14)),0)))</f>
        <v>1</v>
      </c>
      <c r="BN14" s="5" t="b">
        <f t="array" ref="BN14">IF(ISBLANK(Spreadsheet!AK14),TRUE,ISNUMBER(MATCH(TRUE,EXACT(Spreadsheet!AK14,DentalPlans),0)))</f>
        <v>1</v>
      </c>
      <c r="BO14" s="5" t="b">
        <f t="array" aca="1" ref="BO14" ca="1">IF(ISBLANK(Spreadsheet!AL14),TRUE,ISNUMBER(MATCH(TRUE,EXACT(Spreadsheet!AL14,INDIRECT(Spreadsheet!BK14)),0)))</f>
        <v>1</v>
      </c>
      <c r="BP14" s="5" t="b">
        <f t="array" ref="BP14">IF(ISBLANK(Spreadsheet!AM14),TRUE,ISNUMBER(MATCH(TRUE,EXACT(Spreadsheet!AM14,VisionPlans),0)))</f>
        <v>1</v>
      </c>
      <c r="BQ14" s="5" t="b">
        <f t="array" aca="1" ref="BQ14" ca="1">IF(ISBLANK(Spreadsheet!AN14),TRUE,ISNUMBER(MATCH(TRUE,EXACT(Spreadsheet!AN14,INDIRECT(Spreadsheet!BL14)),0)))</f>
        <v>1</v>
      </c>
      <c r="BR14" s="5" t="b">
        <f t="array" ref="BR14">IF(ISBLANK(Spreadsheet!AO14),TRUE,ISNUMBER(MATCH(TRUE,EXACT(Spreadsheet!AO14,LifeBenefitClasses),0)))</f>
        <v>1</v>
      </c>
      <c r="BS14" s="5" t="b">
        <f>IF(OR(ISBLANK(Spreadsheet!AO14), Spreadsheet!AO14="Waive"),IF(ISBLANK(Spreadsheet!AP14),TRUE,FALSE),IF(OR(AND(NOT(ISBLANK(Spreadsheet!AO14)),ISBLANK(Spreadsheet!AP14)),NOT(ISNUMBER(VALUE(Spreadsheet!AP14)))),FALSE,IF(OR(AND(Spreadsheet!AP14&lt;6,MOD(Spreadsheet!AP14*10,5)=0), MOD(Spreadsheet!AP14,5000)=0),TRUE,FALSE)))</f>
        <v>1</v>
      </c>
      <c r="BT14" s="5" t="b">
        <f t="array" ref="BT14">IF(ISBLANK(Spreadsheet!AQ14),TRUE,ISNUMBER(MATCH(TRUE,EXACT(Spreadsheet!AQ14,EnrollWaive),0)))</f>
        <v>1</v>
      </c>
      <c r="BU14" s="5" t="b">
        <f t="array" ref="BU14">IF(ISBLANK(Spreadsheet!AR14),TRUE,ISNUMBER(MATCH(TRUE,EXACT(Spreadsheet!AR14,LifeBenefitClasses),0)))</f>
        <v>1</v>
      </c>
      <c r="BV14" s="5" t="b">
        <f>IF(OR(ISBLANK(Spreadsheet!AR14), Spreadsheet!AR14="Waive"),IF(ISBLANK(Spreadsheet!AS14),TRUE,FALSE),IF(OR(AND(NOT(ISBLANK(Spreadsheet!AR14)),ISBLANK(Spreadsheet!AS14)),NOT(ISNUMBER(VALUE(Spreadsheet!AS14)))),FALSE,IF(OR(AND(Spreadsheet!AS14&lt;6,MOD(Spreadsheet!AS14*10,5)=0), MOD(Spreadsheet!AS14,10000)=0),TRUE,FALSE)))</f>
        <v>1</v>
      </c>
      <c r="BW14" s="5" t="b">
        <f t="array" ref="BW14">IF(ISBLANK(Spreadsheet!AT14),TRUE,ISNUMBER(MATCH(TRUE,EXACT(Spreadsheet!AT14,LifeBenefitClasses),0)))</f>
        <v>1</v>
      </c>
      <c r="BX14" s="5" t="b">
        <f>IF(OR(ISBLANK(Spreadsheet!AT14), Spreadsheet!AT14="Waive"),IF(ISBLANK(Spreadsheet!AU14),TRUE,FALSE),IF(OR(AND(NOT(ISBLANK(Spreadsheet!AT14)),ISBLANK(Spreadsheet!AU14)),NOT(ISNUMBER(VALUE(Spreadsheet!AU14)))),FALSE,IF(AND(NOT(OR(ISBLANK(Spreadsheet!AT14),Spreadsheet!AT14="Waive")),NOT(OR(ISBLANK(Spreadsheet!AR14),Spreadsheet!AR14="Waive")),MOD(Spreadsheet!AU14,5000)=0, Spreadsheet!AU14&lt;=(Spreadsheet!AS14*0.5)),TRUE,FALSE)))</f>
        <v>1</v>
      </c>
      <c r="BY14" s="5" t="b">
        <f t="array" ref="BY14">IF(ISBLANK(Spreadsheet!AV14),TRUE,ISNUMBER(MATCH(TRUE,EXACT(Spreadsheet!AV14,EnrollWaive),0)))</f>
        <v>1</v>
      </c>
      <c r="BZ14" s="5" t="b">
        <f t="array" ref="BZ14">IF(ISBLANK(Spreadsheet!AW14),TRUE,ISNUMBER(MATCH(TRUE,EXACT(Spreadsheet!AW14,LifeBenefitClasses),0)))</f>
        <v>1</v>
      </c>
      <c r="CA14" s="5" t="b">
        <f t="array" ref="CA14">IF(ISBLANK(Spreadsheet!AX14),TRUE,ISNUMBER(MATCH(TRUE,EXACT(Spreadsheet!AX14,LifeBenefitClasses),0)))</f>
        <v>1</v>
      </c>
      <c r="CB14" s="5" t="b">
        <f t="array" ref="CB14">IF(ISBLANK(Spreadsheet!AY14),TRUE,ISNUMBER(MATCH(TRUE,EXACT(Spreadsheet!AY14,LifeBenefitClasses),0)))</f>
        <v>1</v>
      </c>
      <c r="CC14" s="5" t="b">
        <f t="array" ref="CC14">IF(ISBLANK(Spreadsheet!AZ14),TRUE,ISNUMBER(MATCH(TRUE,EXACT(Spreadsheet!AZ14,LifeBenefitClasses),0)))</f>
        <v>1</v>
      </c>
      <c r="CD14" s="5" t="b">
        <f t="array" ref="CD14">IF(ISBLANK(Spreadsheet!BA14),TRUE,ISNUMBER(MATCH(TRUE,EXACT(Spreadsheet!BA14,LifeBenefitClasses),0)))</f>
        <v>1</v>
      </c>
      <c r="CE14" s="5" t="b">
        <f>IF(OR(ISBLANK(Spreadsheet!BA14), Spreadsheet!BA14="Waive"),IF(ISBLANK(Spreadsheet!BB14),TRUE,FALSE),IF(OR(AND(NOT(ISBLANK(Spreadsheet!BA14)),ISBLANK(Spreadsheet!BB14)),NOT(ISNUMBER(VALUE(Spreadsheet!BB14))),ISBLANK(Spreadsheet!BC14),NOT(ISNUMBER(VALUE(Spreadsheet!BC14)))),FALSE,IF(AND(Spreadsheet!BB14&gt;=50000,Spreadsheet!BB14&lt;=250000,MOD(Spreadsheet!BB14,10000)=0,Spreadsheet!BB14&lt;=(10*Spreadsheet!BC14)),TRUE,FALSE)))</f>
        <v>1</v>
      </c>
      <c r="CF14" s="5" t="b">
        <f>IF(NOT(ISBLANK(Spreadsheet!BC14)),AND(ISNUMBER(VALUE(Spreadsheet!BC14)),Spreadsheet!BC14&gt;0),AND(OR(ISBLANK(Spreadsheet!AO14),Spreadsheet!AO14="Waive",AND(NOT(OR(ISBLANK(Spreadsheet!AO14),Spreadsheet!AO14="Waive")),Spreadsheet!AP14&gt;=6)),OR(ISBLANK(Spreadsheet!AR14),AND(NOT(OR(ISBLANK(Spreadsheet!AR14),Spreadsheet!AR14="Waive")),Spreadsheet!AS14&gt;=6)),OR(ISBLANK(Spreadsheet!AW14)),OR(ISBLANK(Spreadsheet!AX14)),OR(ISBLANK(Spreadsheet!AY14)),OR(ISBLANK(Spreadsheet!AZ14)),OR(ISBLANK(Spreadsheet!BA14),Spreadsheet!BA14="Waive")))</f>
        <v>1</v>
      </c>
      <c r="CG14" s="5" t="b">
        <f t="shared" ca="1" si="5"/>
        <v>1</v>
      </c>
    </row>
    <row r="15" spans="1:85" ht="16.5" customHeight="1" x14ac:dyDescent="0.3">
      <c r="F15" s="18" t="s">
        <v>10</v>
      </c>
      <c r="G15" s="5" t="b">
        <f>EXACT(Spreadsheet!O6,F15)</f>
        <v>1</v>
      </c>
      <c r="H15" s="5">
        <f t="shared" ca="1" si="2"/>
        <v>2</v>
      </c>
      <c r="I15" s="5" t="str">
        <f t="shared" ca="1" si="3"/>
        <v/>
      </c>
      <c r="J15" s="5" t="str">
        <f>IF(AND(NOT(ISBLANK(Spreadsheet!C15)),ISBLANK(Spreadsheet!D15)),Spreadsheet!F15&amp;" "&amp;Spreadsheet!H15,"")</f>
        <v/>
      </c>
      <c r="K15" s="5">
        <f>IF(AND(NOT(ISBLANK(Spreadsheet!C15)),ISBLANK(Spreadsheet!D15)),COUNTIFS(Spreadsheet!E16:E$786,"=Child",Spreadsheet!C16:C$786, "="&amp;Spreadsheet!C15) + COUNTIFS(Spreadsheet!E16:E$786,"=Step-child",Spreadsheet!C16:C$786, "="&amp;Spreadsheet!C15),0)</f>
        <v>0</v>
      </c>
      <c r="L15" s="5">
        <f>IF(NOT(ISBLANK(J15)),COUNTIFS(Spreadsheet!E16:E$786,"=Wife",Spreadsheet!C16:C$786, "="&amp;Spreadsheet!C15) + COUNTIFS(Spreadsheet!E16:E$786,"=Husband",Spreadsheet!C16:C$786, "="&amp;Spreadsheet!C15),0)</f>
        <v>0</v>
      </c>
      <c r="M15" s="5">
        <f>IF(NOT(ISBLANK(Spreadsheet!AJ15)),VLOOKUP(Spreadsheet!AJ15,'Drop Downs'!$P$2:$R$16,3,FALSE),0)</f>
        <v>0</v>
      </c>
      <c r="N15" s="5">
        <f>IF(NOT(ISBLANK(Spreadsheet!AJ15)), VLOOKUP(Spreadsheet!AJ15,'Drop Downs'!$P$2:$R$16,2,FALSE),0)</f>
        <v>0</v>
      </c>
      <c r="O15" s="5">
        <f>IF(NOT(ISBLANK(Spreadsheet!AL15)),VLOOKUP(Spreadsheet!AL15,'Drop Downs'!$P$2:$R$16,3,FALSE), 0)</f>
        <v>0</v>
      </c>
      <c r="P15" s="5">
        <f>IF(NOT(ISBLANK(Spreadsheet!AL15)),VLOOKUP(Spreadsheet!AL15,'Drop Downs'!$P$2:$R$16,2,FALSE),0)</f>
        <v>0</v>
      </c>
      <c r="Q15" s="5">
        <f>IF(NOT(ISBLANK(Spreadsheet!AN15)),VLOOKUP(Spreadsheet!AN15,'Drop Downs'!$P$2:$R$16,3,FALSE),0)</f>
        <v>0</v>
      </c>
      <c r="R15" s="5">
        <f>IF(NOT(ISBLANK(Spreadsheet!AN15)),VLOOKUP(Spreadsheet!AN15,'Drop Downs'!$P$2:$R$16,2,FALSE),0)</f>
        <v>0</v>
      </c>
      <c r="S15" s="5" t="str">
        <f>IF(OR(M15&gt;K15,N15&gt;L15,O15&gt;K15, Q15&gt;K15,N15&gt;L15, P15&gt;L15, R15&gt;L15),"Member currently has a coverage election over what he/she needs.  Please add more dependents or adjust the coverage election.","")&amp;(IF(AND(NOT(ISBLANK(Spreadsheet!C15)),NOT(ISBLANK(Spreadsheet!D15)),ISBLANK(Spreadsheet!E15)),"Dependent lacks a relationship to member.Please select one from the drop-down.",""))</f>
        <v/>
      </c>
      <c r="T15" s="5" t="b">
        <f t="shared" si="4"/>
        <v>1</v>
      </c>
      <c r="U15" s="5" t="b">
        <f>OR(ISBLANK(Spreadsheet!C15),IF(NOT(ISBLANK(Spreadsheet!D15)),NOT(ISBLANK(Spreadsheet!E15)),TRUE))</f>
        <v>1</v>
      </c>
      <c r="V15" s="5" t="b">
        <f>OR(ISBLANK(Spreadsheet!C15), NOT(ISBLANK(Spreadsheet!I15)))</f>
        <v>1</v>
      </c>
      <c r="W15" s="5" t="b">
        <f>OR(ISBLANK(Spreadsheet!D15),NOT(ISBLANK(Spreadsheet!C15)))</f>
        <v>1</v>
      </c>
      <c r="X15" s="155" t="str">
        <f>REPT("0",MIN(FIND({1,2,3,4,5,6,7,8,9},Spreadsheet!C15&amp;"123456789"))-1)&amp;IF(ISBLANK(Spreadsheet!C15),"",SUMPRODUCT(MID(0&amp;Spreadsheet!C15,LARGE(INDEX(ISNUMBER(--MID(Spreadsheet!C15,ROW($1:$225),1))*
 ROW($1:$225),0),ROW($1:$225))+1,1)*10^ROW($1:$225)/10))</f>
        <v/>
      </c>
      <c r="Y15" s="5" t="b">
        <f>IF(NOT(ISBLANK(Spreadsheet!C15)),IF(AND(ISNUMBER(VALUE(Spreadsheet!C15)), LEN(Spreadsheet!C15)=9),TRUE,FALSE),TRUE)</f>
        <v>1</v>
      </c>
      <c r="Z15" s="155" t="str">
        <f>REPT("0",MIN(FIND({1,2,3,4,5,6,7,8,9},Spreadsheet!D15&amp;"123456789"))-1)&amp;IF(ISBLANK(Spreadsheet!D15),"",SUMPRODUCT(MID(0&amp;Spreadsheet!D15,LARGE(INDEX(ISNUMBER(--MID(Spreadsheet!D15,ROW($1:$225),1))*
 ROW($1:$225),0),ROW($1:$225))+1,1)*10^ROW($1:$225)/10))</f>
        <v/>
      </c>
      <c r="AA15" s="5" t="b">
        <f>IF(AND(NOT(ISBLANK(Spreadsheet!D15)),NOT(ISBLANK(Spreadsheet!C15))),IF(AND(ISNUMBER(VALUE(Spreadsheet!D15)), LEN(Spreadsheet!D15)=9),TRUE,FALSE),IF(AND(NOT(ISBLANK(Spreadsheet!D15)),ISBLANK(Spreadsheet!C15)),FALSE,TRUE))</f>
        <v>1</v>
      </c>
      <c r="AB15" s="5" t="b">
        <f>OR(ISBLANK(Spreadsheet!Y15),IF(NOT(ISBLANK(Spreadsheet!Y15)),LEN(Spreadsheet!Y15)=10,ISNUMBER(VALUE(Spreadsheet!Y15))))</f>
        <v>1</v>
      </c>
      <c r="AC15" s="5" t="b">
        <f>OR(ISBLANK(Spreadsheet!AI15), AND(NOT(ISBLANK(Spreadsheet!AJ15)), NOT(ISNUMBER(SEARCH("Waive",Spreadsheet!AJ15)))))</f>
        <v>1</v>
      </c>
      <c r="AD15" s="5" t="b">
        <f>OR(ISBLANK(Spreadsheet!AK15), AND(NOT(ISBLANK(Spreadsheet!AL15)), NOT(ISNUMBER(SEARCH("Waive",Spreadsheet!AL15)))))</f>
        <v>1</v>
      </c>
      <c r="AE15" s="5" t="b">
        <f>OR(ISBLANK(Spreadsheet!AM15), AND(NOT(ISBLANK(Spreadsheet!AN15)), NOT(ISNUMBER(SEARCH("Waive", Spreadsheet!AN15)))))</f>
        <v>1</v>
      </c>
      <c r="AF15" s="5" t="b">
        <f>OR(ISBLANK(Spreadsheet!C15), NOT(ISBLANK(Spreadsheet!D15)),NOT(ISBLANK(Spreadsheet!L15)))</f>
        <v>1</v>
      </c>
      <c r="AG15" s="5" t="b">
        <f>IF(AND(NOT(ISBLANK(Spreadsheet!C15)), NOT(ISBLANK(Spreadsheet!D15)),Spreadsheet!C15&lt;&gt;Spreadsheet!D15),IF(ISERROR(VLOOKUP(Spreadsheet!C15, Spreadsheet!$C$6:'Spreadsheet'!$C14,1,FALSE)), FALSE, TRUE),TRUE)</f>
        <v>1</v>
      </c>
      <c r="AH15" s="5" t="b">
        <f>Spreadsheet!$B$2=Spreadsheet!AD15</f>
        <v>1</v>
      </c>
      <c r="AI15" s="5" t="b">
        <f>IF(ISBLANK(Spreadsheet!G15),TRUE,IF(OR(LEN(Spreadsheet!G15)&gt;1,ISNUMBER(VALUE(Spreadsheet!G15))),FALSE,TRUE))</f>
        <v>1</v>
      </c>
      <c r="AJ15" s="5" t="b">
        <f>OR(ISBLANK(Spreadsheet!C15), NOT(ISBLANK(Spreadsheet!B15)), NOT(ISBLANK(Spreadsheet!D15)))</f>
        <v>1</v>
      </c>
      <c r="AK15" s="5" t="b">
        <f t="array" ref="AK15">IF(OR(AND(ISBLANK(Spreadsheet!E15),ISBLANK(Spreadsheet!D15),NOT(ISBLANK(Spreadsheet!C15))),AND(ISBLANK(Spreadsheet!E15),ISBLANK(Spreadsheet!D15),ISBLANK(Spreadsheet!C15))),TRUE,ISNUMBER(MATCH(TRUE,EXACT(Spreadsheet!E15,Relationships),0)))</f>
        <v>1</v>
      </c>
      <c r="AL15" s="5" t="b">
        <f>IF(NOT(ISBLANK(Spreadsheet!C15)),IF(OR(ISBLANK(Spreadsheet!F15),LEN(Spreadsheet!F15)&gt;40),FALSE,TRUE),TRUE)</f>
        <v>1</v>
      </c>
      <c r="AM15" s="5" t="b">
        <f>IF(NOT(ISBLANK(Spreadsheet!C15)),IF(OR(ISBLANK(Spreadsheet!H15),LEN(Spreadsheet!H15)&gt;40),FALSE,TRUE),TRUE)</f>
        <v>1</v>
      </c>
      <c r="AN15" s="5" t="b">
        <f t="array" ref="AN15">IF(ISBLANK(Spreadsheet!I15),TRUE,ISNUMBER(MATCH(TRUE,EXACT(Spreadsheet!I15,GenderValues),0)))</f>
        <v>1</v>
      </c>
      <c r="AO15" s="5" t="b">
        <f ca="1">IF(ISERROR(DATEVALUE(TEXT(Spreadsheet!J15,"mm/dd/yyyy")) &gt; TODAY()),IF(AND(ISBLANK(Spreadsheet!J15),ISBLANK(Spreadsheet!C15)),TRUE,FALSE),IF(DATEVALUE(TEXT(Spreadsheet!J15,"mm/dd/yyyy")) &gt; TODAY(),FALSE,TRUE))</f>
        <v>1</v>
      </c>
      <c r="AP15" s="5" t="b">
        <f>OR(ISBLANK(Spreadsheet!K15),LEN(Spreadsheet!K15)&lt;=100)</f>
        <v>1</v>
      </c>
      <c r="AQ15" s="5" t="b">
        <f t="array" ref="AQ15">IF(OR(AND(ISBLANK(Spreadsheet!L15),ISBLANK(Spreadsheet!C15)),AND(NOT(ISBLANK(Spreadsheet!C15)),NOT(ISBLANK(Spreadsheet!D15)))),TRUE,ISNUMBER(MATCH(TRUE,EXACT(Spreadsheet!L15,MaritalStatus),0)))</f>
        <v>1</v>
      </c>
      <c r="AR15" s="5" t="b">
        <f ca="1">IF(ISERROR(DATEVALUE(TEXT(Spreadsheet!M15,"mm/dd/yyyy")) &gt; TODAY()),IF(ISBLANK(Spreadsheet!M15),TRUE,FALSE),IF(DATEVALUE(TEXT(Spreadsheet!M15,"mm/dd/yyyy")) &gt; TODAY(),FALSE,TRUE))</f>
        <v>1</v>
      </c>
      <c r="AS15" s="5" t="b">
        <f>OR(ISBLANK(Spreadsheet!N15),LEN(Spreadsheet!N15)&lt;=100)</f>
        <v>1</v>
      </c>
      <c r="AT15" s="5" t="b">
        <f>OR(ISBLANK(Spreadsheet!O15),UPPER(Spreadsheet!O15)="YES")</f>
        <v>1</v>
      </c>
      <c r="AU15" s="5" t="b">
        <f>OR(ISBLANK(Spreadsheet!P15),UPPER(Spreadsheet!P15)="YES")</f>
        <v>1</v>
      </c>
      <c r="AV15" s="5" t="b">
        <f t="array" ref="AV15">IF(ISBLANK(Spreadsheet!Q15),TRUE,ISNUMBER(MATCH(TRUE,EXACT(Spreadsheet!Q15,OnGroupsPriorIns),0)))</f>
        <v>1</v>
      </c>
      <c r="AW15" s="5" t="b">
        <f>OR(ISBLANK(Spreadsheet!R15),UPPER(Spreadsheet!R15)="YES")</f>
        <v>1</v>
      </c>
      <c r="AX15" s="5" t="b">
        <f>OR(ISBLANK(Spreadsheet!S15),UPPER(Spreadsheet!S15)="YES")</f>
        <v>1</v>
      </c>
      <c r="AY15" s="5" t="b">
        <f>OR(AND(ISBLANK(Spreadsheet!C15),LEN(Spreadsheet!T15)=0),AND(NOT(ISBLANK(Spreadsheet!C15)),LEN(Spreadsheet!T15)&gt;0,LEN(Spreadsheet!T15)&lt;=50))</f>
        <v>1</v>
      </c>
      <c r="AZ15" s="5" t="b">
        <f>OR(LEN(Spreadsheet!U15)=0,AND(LEN(Spreadsheet!U15)&gt;0,LEN(Spreadsheet!U15)&lt;=50))</f>
        <v>1</v>
      </c>
      <c r="BA15" s="5" t="b">
        <f>OR(AND(ISBLANK(Spreadsheet!C15),LEN(Spreadsheet!V15)=0),AND(NOT(ISBLANK(Spreadsheet!C15)),LEN(Spreadsheet!V15)&gt;0,LEN(Spreadsheet!V15)&lt;=50))</f>
        <v>1</v>
      </c>
      <c r="BB15" s="5" t="b">
        <f t="array" ref="BB15">IF(AND(ISBLANK(Spreadsheet!C15),LEN(Spreadsheet!W15)=0),TRUE,ISNUMBER(MATCH(TRUE,EXACT(Spreadsheet!W15,States),0)))</f>
        <v>1</v>
      </c>
      <c r="BC15" s="5" t="b">
        <f>OR(AND(ISBLANK(Spreadsheet!C15),LEN(Spreadsheet!X15)=0),AND(NOT(ISBLANK(Spreadsheet!C15)),LEN(Spreadsheet!X15)&gt;0,LEN(Spreadsheet!X15)=5,ISNUMBER(VALUE(Spreadsheet!X15))))</f>
        <v>1</v>
      </c>
      <c r="BD15" s="5" t="b">
        <f>OR(ISBLANK(Spreadsheet!Z15),LEN(Spreadsheet!Z15)&lt;=50)</f>
        <v>1</v>
      </c>
      <c r="BE15" s="5" t="b">
        <f>ISBLANK(Spreadsheet!AA15)</f>
        <v>1</v>
      </c>
      <c r="BF15" s="5" t="b">
        <f>ISBLANK(Spreadsheet!AB15)</f>
        <v>1</v>
      </c>
      <c r="BG15" s="5" t="b">
        <f>IF(ISERROR(DATEVALUE(TEXT(Spreadsheet!AC15,"mm/dd/yyyy")) &gt; DATEVALUE(TEXT(Spreadsheet!J15,"mm/dd/yyyy"))),IF(OR(AND(ISBLANK(Spreadsheet!AC15),ISBLANK(Spreadsheet!C15)),AND(NOT(ISBLANK(Spreadsheet!C15)),ISBLANK(Spreadsheet!AC15),NOT(ISBLANK(Spreadsheet!D15)))),TRUE,FALSE),IF(DATEVALUE(TEXT(Spreadsheet!AC15,"mm/dd/yyyy")) &gt; DATEVALUE(TEXT(Spreadsheet!J15,"mm/dd/yyyy")),TRUE,FALSE))</f>
        <v>1</v>
      </c>
      <c r="BH15" s="5" t="b">
        <f>OR(AND(ISBLANK(Spreadsheet!C15),ISBLANK(Spreadsheet!AE15)),AND(NOT(ISBLANK(Spreadsheet!C15)),NOT(ISBLANK(Spreadsheet!D15)),ISBLANK(Spreadsheet!AE15)),AND(NOT(ISBLANK(Spreadsheet!C15)),ISBLANK(Spreadsheet!D15),NOT(ISBLANK(Spreadsheet!AE15)),LEN(Spreadsheet!AE15)&lt;=100))</f>
        <v>1</v>
      </c>
      <c r="BI15" s="5" t="b">
        <f t="array" ref="BI15">IF(ISBLANK(Spreadsheet!AF15),TRUE,ISNUMBER(MATCH(TRUE,EXACT(Spreadsheet!AF15,CobraShortReasons),0)))</f>
        <v>1</v>
      </c>
      <c r="BJ15" s="5" t="b">
        <f ca="1">IF(ISERROR(DATEVALUE(TEXT(Spreadsheet!AG15,"mm/dd/yyyy")) &gt; TODAY()),IF(ISBLANK(Spreadsheet!AG15),TRUE,FALSE),IF(DATEVALUE(TEXT(Spreadsheet!AG15,"mm/dd/yyyy")) &gt; TODAY(),FALSE,TRUE))</f>
        <v>1</v>
      </c>
      <c r="BK15" s="5" t="b">
        <f>OR(ISBLANK(Spreadsheet!AH15),LEN(Spreadsheet!AH15)&lt;=25)</f>
        <v>1</v>
      </c>
      <c r="BL15" s="5" t="b">
        <f t="array" aca="1" ref="BL15" ca="1">IF(ISBLANK(Spreadsheet!AI15),TRUE,ISNUMBER(MATCH(TRUE,EXACT(Spreadsheet!AI15,INDIRECT(Spreadsheet!$D$2)),0)))</f>
        <v>1</v>
      </c>
      <c r="BM15" s="5" t="b">
        <f t="array" aca="1" ref="BM15" ca="1">IF(ISBLANK(Spreadsheet!AJ15),TRUE,ISNUMBER(MATCH(TRUE,EXACT(Spreadsheet!AJ15,INDIRECT(Spreadsheet!BJ15)),0)))</f>
        <v>1</v>
      </c>
      <c r="BN15" s="5" t="b">
        <f t="array" ref="BN15">IF(ISBLANK(Spreadsheet!AK15),TRUE,ISNUMBER(MATCH(TRUE,EXACT(Spreadsheet!AK15,DentalPlans),0)))</f>
        <v>1</v>
      </c>
      <c r="BO15" s="5" t="b">
        <f t="array" aca="1" ref="BO15" ca="1">IF(ISBLANK(Spreadsheet!AL15),TRUE,ISNUMBER(MATCH(TRUE,EXACT(Spreadsheet!AL15,INDIRECT(Spreadsheet!BK15)),0)))</f>
        <v>1</v>
      </c>
      <c r="BP15" s="5" t="b">
        <f t="array" ref="BP15">IF(ISBLANK(Spreadsheet!AM15),TRUE,ISNUMBER(MATCH(TRUE,EXACT(Spreadsheet!AM15,VisionPlans),0)))</f>
        <v>1</v>
      </c>
      <c r="BQ15" s="5" t="b">
        <f t="array" aca="1" ref="BQ15" ca="1">IF(ISBLANK(Spreadsheet!AN15),TRUE,ISNUMBER(MATCH(TRUE,EXACT(Spreadsheet!AN15,INDIRECT(Spreadsheet!BL15)),0)))</f>
        <v>1</v>
      </c>
      <c r="BR15" s="5" t="b">
        <f t="array" ref="BR15">IF(ISBLANK(Spreadsheet!AO15),TRUE,ISNUMBER(MATCH(TRUE,EXACT(Spreadsheet!AO15,LifeBenefitClasses),0)))</f>
        <v>1</v>
      </c>
      <c r="BS15" s="5" t="b">
        <f>IF(OR(ISBLANK(Spreadsheet!AO15), Spreadsheet!AO15="Waive"),IF(ISBLANK(Spreadsheet!AP15),TRUE,FALSE),IF(OR(AND(NOT(ISBLANK(Spreadsheet!AO15)),ISBLANK(Spreadsheet!AP15)),NOT(ISNUMBER(VALUE(Spreadsheet!AP15)))),FALSE,IF(OR(AND(Spreadsheet!AP15&lt;6,MOD(Spreadsheet!AP15*10,5)=0), MOD(Spreadsheet!AP15,5000)=0),TRUE,FALSE)))</f>
        <v>1</v>
      </c>
      <c r="BT15" s="5" t="b">
        <f t="array" ref="BT15">IF(ISBLANK(Spreadsheet!AQ15),TRUE,ISNUMBER(MATCH(TRUE,EXACT(Spreadsheet!AQ15,EnrollWaive),0)))</f>
        <v>1</v>
      </c>
      <c r="BU15" s="5" t="b">
        <f t="array" ref="BU15">IF(ISBLANK(Spreadsheet!AR15),TRUE,ISNUMBER(MATCH(TRUE,EXACT(Spreadsheet!AR15,LifeBenefitClasses),0)))</f>
        <v>1</v>
      </c>
      <c r="BV15" s="5" t="b">
        <f>IF(OR(ISBLANK(Spreadsheet!AR15), Spreadsheet!AR15="Waive"),IF(ISBLANK(Spreadsheet!AS15),TRUE,FALSE),IF(OR(AND(NOT(ISBLANK(Spreadsheet!AR15)),ISBLANK(Spreadsheet!AS15)),NOT(ISNUMBER(VALUE(Spreadsheet!AS15)))),FALSE,IF(OR(AND(Spreadsheet!AS15&lt;6,MOD(Spreadsheet!AS15*10,5)=0), MOD(Spreadsheet!AS15,10000)=0),TRUE,FALSE)))</f>
        <v>1</v>
      </c>
      <c r="BW15" s="5" t="b">
        <f t="array" ref="BW15">IF(ISBLANK(Spreadsheet!AT15),TRUE,ISNUMBER(MATCH(TRUE,EXACT(Spreadsheet!AT15,LifeBenefitClasses),0)))</f>
        <v>1</v>
      </c>
      <c r="BX15" s="5" t="b">
        <f>IF(OR(ISBLANK(Spreadsheet!AT15), Spreadsheet!AT15="Waive"),IF(ISBLANK(Spreadsheet!AU15),TRUE,FALSE),IF(OR(AND(NOT(ISBLANK(Spreadsheet!AT15)),ISBLANK(Spreadsheet!AU15)),NOT(ISNUMBER(VALUE(Spreadsheet!AU15)))),FALSE,IF(AND(NOT(OR(ISBLANK(Spreadsheet!AT15),Spreadsheet!AT15="Waive")),NOT(OR(ISBLANK(Spreadsheet!AR15),Spreadsheet!AR15="Waive")),MOD(Spreadsheet!AU15,5000)=0, Spreadsheet!AU15&lt;=(Spreadsheet!AS15*0.5)),TRUE,FALSE)))</f>
        <v>1</v>
      </c>
      <c r="BY15" s="5" t="b">
        <f t="array" ref="BY15">IF(ISBLANK(Spreadsheet!AV15),TRUE,ISNUMBER(MATCH(TRUE,EXACT(Spreadsheet!AV15,EnrollWaive),0)))</f>
        <v>1</v>
      </c>
      <c r="BZ15" s="5" t="b">
        <f t="array" ref="BZ15">IF(ISBLANK(Spreadsheet!AW15),TRUE,ISNUMBER(MATCH(TRUE,EXACT(Spreadsheet!AW15,LifeBenefitClasses),0)))</f>
        <v>1</v>
      </c>
      <c r="CA15" s="5" t="b">
        <f t="array" ref="CA15">IF(ISBLANK(Spreadsheet!AX15),TRUE,ISNUMBER(MATCH(TRUE,EXACT(Spreadsheet!AX15,LifeBenefitClasses),0)))</f>
        <v>1</v>
      </c>
      <c r="CB15" s="5" t="b">
        <f t="array" ref="CB15">IF(ISBLANK(Spreadsheet!AY15),TRUE,ISNUMBER(MATCH(TRUE,EXACT(Spreadsheet!AY15,LifeBenefitClasses),0)))</f>
        <v>1</v>
      </c>
      <c r="CC15" s="5" t="b">
        <f t="array" ref="CC15">IF(ISBLANK(Spreadsheet!AZ15),TRUE,ISNUMBER(MATCH(TRUE,EXACT(Spreadsheet!AZ15,LifeBenefitClasses),0)))</f>
        <v>1</v>
      </c>
      <c r="CD15" s="5" t="b">
        <f t="array" ref="CD15">IF(ISBLANK(Spreadsheet!BA15),TRUE,ISNUMBER(MATCH(TRUE,EXACT(Spreadsheet!BA15,LifeBenefitClasses),0)))</f>
        <v>1</v>
      </c>
      <c r="CE15" s="5" t="b">
        <f>IF(OR(ISBLANK(Spreadsheet!BA15), Spreadsheet!BA15="Waive"),IF(ISBLANK(Spreadsheet!BB15),TRUE,FALSE),IF(OR(AND(NOT(ISBLANK(Spreadsheet!BA15)),ISBLANK(Spreadsheet!BB15)),NOT(ISNUMBER(VALUE(Spreadsheet!BB15))),ISBLANK(Spreadsheet!BC15),NOT(ISNUMBER(VALUE(Spreadsheet!BC15)))),FALSE,IF(AND(Spreadsheet!BB15&gt;=50000,Spreadsheet!BB15&lt;=250000,MOD(Spreadsheet!BB15,10000)=0,Spreadsheet!BB15&lt;=(10*Spreadsheet!BC15)),TRUE,FALSE)))</f>
        <v>1</v>
      </c>
      <c r="CF15" s="5" t="b">
        <f>IF(NOT(ISBLANK(Spreadsheet!BC15)),AND(ISNUMBER(VALUE(Spreadsheet!BC15)),Spreadsheet!BC15&gt;0),AND(OR(ISBLANK(Spreadsheet!AO15),Spreadsheet!AO15="Waive",AND(NOT(OR(ISBLANK(Spreadsheet!AO15),Spreadsheet!AO15="Waive")),Spreadsheet!AP15&gt;=6)),OR(ISBLANK(Spreadsheet!AR15),AND(NOT(OR(ISBLANK(Spreadsheet!AR15),Spreadsheet!AR15="Waive")),Spreadsheet!AS15&gt;=6)),OR(ISBLANK(Spreadsheet!AW15)),OR(ISBLANK(Spreadsheet!AX15)),OR(ISBLANK(Spreadsheet!AY15)),OR(ISBLANK(Spreadsheet!AZ15)),OR(ISBLANK(Spreadsheet!BA15),Spreadsheet!BA15="Waive")))</f>
        <v>1</v>
      </c>
      <c r="CG15" s="5" t="b">
        <f t="shared" ca="1" si="5"/>
        <v>1</v>
      </c>
    </row>
    <row r="16" spans="1:85" ht="16.5" customHeight="1" x14ac:dyDescent="0.3">
      <c r="F16" s="18" t="s">
        <v>11</v>
      </c>
      <c r="G16" s="5" t="b">
        <f>EXACT(Spreadsheet!P6,F16)</f>
        <v>1</v>
      </c>
      <c r="H16" s="5">
        <f t="shared" ca="1" si="2"/>
        <v>2</v>
      </c>
      <c r="I16" s="5" t="str">
        <f t="shared" ca="1" si="3"/>
        <v/>
      </c>
      <c r="J16" s="5" t="str">
        <f>IF(AND(NOT(ISBLANK(Spreadsheet!C16)),ISBLANK(Spreadsheet!D16)),Spreadsheet!F16&amp;" "&amp;Spreadsheet!H16,"")</f>
        <v/>
      </c>
      <c r="K16" s="5">
        <f>IF(AND(NOT(ISBLANK(Spreadsheet!C16)),ISBLANK(Spreadsheet!D16)),COUNTIFS(Spreadsheet!E17:E$786,"=Child",Spreadsheet!C17:C$786, "="&amp;Spreadsheet!C16) + COUNTIFS(Spreadsheet!E17:E$786,"=Step-child",Spreadsheet!C17:C$786, "="&amp;Spreadsheet!C16),0)</f>
        <v>0</v>
      </c>
      <c r="L16" s="5">
        <f>IF(NOT(ISBLANK(J16)),COUNTIFS(Spreadsheet!E17:E$786,"=Wife",Spreadsheet!C17:C$786, "="&amp;Spreadsheet!C16) + COUNTIFS(Spreadsheet!E17:E$786,"=Husband",Spreadsheet!C17:C$786, "="&amp;Spreadsheet!C16),0)</f>
        <v>0</v>
      </c>
      <c r="M16" s="5">
        <f>IF(NOT(ISBLANK(Spreadsheet!AJ16)),VLOOKUP(Spreadsheet!AJ16,'Drop Downs'!$P$2:$R$16,3,FALSE),0)</f>
        <v>0</v>
      </c>
      <c r="N16" s="5">
        <f>IF(NOT(ISBLANK(Spreadsheet!AJ16)), VLOOKUP(Spreadsheet!AJ16,'Drop Downs'!$P$2:$R$16,2,FALSE),0)</f>
        <v>0</v>
      </c>
      <c r="O16" s="5">
        <f>IF(NOT(ISBLANK(Spreadsheet!AL16)),VLOOKUP(Spreadsheet!AL16,'Drop Downs'!$P$2:$R$16,3,FALSE), 0)</f>
        <v>0</v>
      </c>
      <c r="P16" s="5">
        <f>IF(NOT(ISBLANK(Spreadsheet!AL16)),VLOOKUP(Spreadsheet!AL16,'Drop Downs'!$P$2:$R$16,2,FALSE),0)</f>
        <v>0</v>
      </c>
      <c r="Q16" s="5">
        <f>IF(NOT(ISBLANK(Spreadsheet!AN16)),VLOOKUP(Spreadsheet!AN16,'Drop Downs'!$P$2:$R$16,3,FALSE),0)</f>
        <v>0</v>
      </c>
      <c r="R16" s="5">
        <f>IF(NOT(ISBLANK(Spreadsheet!AN16)),VLOOKUP(Spreadsheet!AN16,'Drop Downs'!$P$2:$R$16,2,FALSE),0)</f>
        <v>0</v>
      </c>
      <c r="S16" s="5" t="str">
        <f>IF(OR(M16&gt;K16,N16&gt;L16,O16&gt;K16, Q16&gt;K16,N16&gt;L16, P16&gt;L16, R16&gt;L16),"Member currently has a coverage election over what he/she needs.  Please add more dependents or adjust the coverage election.","")&amp;(IF(AND(NOT(ISBLANK(Spreadsheet!C16)),NOT(ISBLANK(Spreadsheet!D16)),ISBLANK(Spreadsheet!E16)),"Dependent lacks a relationship to member.Please select one from the drop-down.",""))</f>
        <v/>
      </c>
      <c r="T16" s="5" t="b">
        <f t="shared" si="4"/>
        <v>1</v>
      </c>
      <c r="U16" s="5" t="b">
        <f>OR(ISBLANK(Spreadsheet!C16),IF(NOT(ISBLANK(Spreadsheet!D16)),NOT(ISBLANK(Spreadsheet!E16)),TRUE))</f>
        <v>1</v>
      </c>
      <c r="V16" s="5" t="b">
        <f>OR(ISBLANK(Spreadsheet!C16), NOT(ISBLANK(Spreadsheet!I16)))</f>
        <v>1</v>
      </c>
      <c r="W16" s="5" t="b">
        <f>OR(ISBLANK(Spreadsheet!D16),NOT(ISBLANK(Spreadsheet!C16)))</f>
        <v>1</v>
      </c>
      <c r="X16" s="155" t="str">
        <f>REPT("0",MIN(FIND({1,2,3,4,5,6,7,8,9},Spreadsheet!C16&amp;"123456789"))-1)&amp;IF(ISBLANK(Spreadsheet!C16),"",SUMPRODUCT(MID(0&amp;Spreadsheet!C16,LARGE(INDEX(ISNUMBER(--MID(Spreadsheet!C16,ROW($1:$225),1))*
 ROW($1:$225),0),ROW($1:$225))+1,1)*10^ROW($1:$225)/10))</f>
        <v/>
      </c>
      <c r="Y16" s="5" t="b">
        <f>IF(NOT(ISBLANK(Spreadsheet!C16)),IF(AND(ISNUMBER(VALUE(Spreadsheet!C16)), LEN(Spreadsheet!C16)=9),TRUE,FALSE),TRUE)</f>
        <v>1</v>
      </c>
      <c r="Z16" s="155" t="str">
        <f>REPT("0",MIN(FIND({1,2,3,4,5,6,7,8,9},Spreadsheet!D16&amp;"123456789"))-1)&amp;IF(ISBLANK(Spreadsheet!D16),"",SUMPRODUCT(MID(0&amp;Spreadsheet!D16,LARGE(INDEX(ISNUMBER(--MID(Spreadsheet!D16,ROW($1:$225),1))*
 ROW($1:$225),0),ROW($1:$225))+1,1)*10^ROW($1:$225)/10))</f>
        <v/>
      </c>
      <c r="AA16" s="5" t="b">
        <f>IF(AND(NOT(ISBLANK(Spreadsheet!D16)),NOT(ISBLANK(Spreadsheet!C16))),IF(AND(ISNUMBER(VALUE(Spreadsheet!D16)), LEN(Spreadsheet!D16)=9),TRUE,FALSE),IF(AND(NOT(ISBLANK(Spreadsheet!D16)),ISBLANK(Spreadsheet!C16)),FALSE,TRUE))</f>
        <v>1</v>
      </c>
      <c r="AB16" s="5" t="b">
        <f>OR(ISBLANK(Spreadsheet!Y16),IF(NOT(ISBLANK(Spreadsheet!Y16)),LEN(Spreadsheet!Y16)=10,ISNUMBER(VALUE(Spreadsheet!Y16))))</f>
        <v>1</v>
      </c>
      <c r="AC16" s="5" t="b">
        <f>OR(ISBLANK(Spreadsheet!AI16), AND(NOT(ISBLANK(Spreadsheet!AJ16)), NOT(ISNUMBER(SEARCH("Waive",Spreadsheet!AJ16)))))</f>
        <v>1</v>
      </c>
      <c r="AD16" s="5" t="b">
        <f>OR(ISBLANK(Spreadsheet!AK16), AND(NOT(ISBLANK(Spreadsheet!AL16)), NOT(ISNUMBER(SEARCH("Waive",Spreadsheet!AL16)))))</f>
        <v>1</v>
      </c>
      <c r="AE16" s="5" t="b">
        <f>OR(ISBLANK(Spreadsheet!AM16), AND(NOT(ISBLANK(Spreadsheet!AN16)), NOT(ISNUMBER(SEARCH("Waive", Spreadsheet!AN16)))))</f>
        <v>1</v>
      </c>
      <c r="AF16" s="5" t="b">
        <f>OR(ISBLANK(Spreadsheet!C16), NOT(ISBLANK(Spreadsheet!D16)),NOT(ISBLANK(Spreadsheet!L16)))</f>
        <v>1</v>
      </c>
      <c r="AG16" s="5" t="b">
        <f>IF(AND(NOT(ISBLANK(Spreadsheet!C16)), NOT(ISBLANK(Spreadsheet!D16)),Spreadsheet!C16&lt;&gt;Spreadsheet!D16),IF(ISERROR(VLOOKUP(Spreadsheet!C16, Spreadsheet!$C$6:'Spreadsheet'!$C15,1,FALSE)), FALSE, TRUE),TRUE)</f>
        <v>1</v>
      </c>
      <c r="AH16" s="5" t="b">
        <f>Spreadsheet!$B$2=Spreadsheet!AD16</f>
        <v>1</v>
      </c>
      <c r="AI16" s="5" t="b">
        <f>IF(ISBLANK(Spreadsheet!G16),TRUE,IF(OR(LEN(Spreadsheet!G16)&gt;1,ISNUMBER(VALUE(Spreadsheet!G16))),FALSE,TRUE))</f>
        <v>1</v>
      </c>
      <c r="AJ16" s="5" t="b">
        <f>OR(ISBLANK(Spreadsheet!C16), NOT(ISBLANK(Spreadsheet!B16)), NOT(ISBLANK(Spreadsheet!D16)))</f>
        <v>1</v>
      </c>
      <c r="AK16" s="5" t="b">
        <f t="array" ref="AK16">IF(OR(AND(ISBLANK(Spreadsheet!E16),ISBLANK(Spreadsheet!D16),NOT(ISBLANK(Spreadsheet!C16))),AND(ISBLANK(Spreadsheet!E16),ISBLANK(Spreadsheet!D16),ISBLANK(Spreadsheet!C16))),TRUE,ISNUMBER(MATCH(TRUE,EXACT(Spreadsheet!E16,Relationships),0)))</f>
        <v>1</v>
      </c>
      <c r="AL16" s="5" t="b">
        <f>IF(NOT(ISBLANK(Spreadsheet!C16)),IF(OR(ISBLANK(Spreadsheet!F16),LEN(Spreadsheet!F16)&gt;40),FALSE,TRUE),TRUE)</f>
        <v>1</v>
      </c>
      <c r="AM16" s="5" t="b">
        <f>IF(NOT(ISBLANK(Spreadsheet!C16)),IF(OR(ISBLANK(Spreadsheet!H16),LEN(Spreadsheet!H16)&gt;40),FALSE,TRUE),TRUE)</f>
        <v>1</v>
      </c>
      <c r="AN16" s="5" t="b">
        <f t="array" ref="AN16">IF(ISBLANK(Spreadsheet!I16),TRUE,ISNUMBER(MATCH(TRUE,EXACT(Spreadsheet!I16,GenderValues),0)))</f>
        <v>1</v>
      </c>
      <c r="AO16" s="5" t="b">
        <f ca="1">IF(ISERROR(DATEVALUE(TEXT(Spreadsheet!J16,"mm/dd/yyyy")) &gt; TODAY()),IF(AND(ISBLANK(Spreadsheet!J16),ISBLANK(Spreadsheet!C16)),TRUE,FALSE),IF(DATEVALUE(TEXT(Spreadsheet!J16,"mm/dd/yyyy")) &gt; TODAY(),FALSE,TRUE))</f>
        <v>1</v>
      </c>
      <c r="AP16" s="5" t="b">
        <f>OR(ISBLANK(Spreadsheet!K16),LEN(Spreadsheet!K16)&lt;=100)</f>
        <v>1</v>
      </c>
      <c r="AQ16" s="5" t="b">
        <f t="array" ref="AQ16">IF(OR(AND(ISBLANK(Spreadsheet!L16),ISBLANK(Spreadsheet!C16)),AND(NOT(ISBLANK(Spreadsheet!C16)),NOT(ISBLANK(Spreadsheet!D16)))),TRUE,ISNUMBER(MATCH(TRUE,EXACT(Spreadsheet!L16,MaritalStatus),0)))</f>
        <v>1</v>
      </c>
      <c r="AR16" s="5" t="b">
        <f ca="1">IF(ISERROR(DATEVALUE(TEXT(Spreadsheet!M16,"mm/dd/yyyy")) &gt; TODAY()),IF(ISBLANK(Spreadsheet!M16),TRUE,FALSE),IF(DATEVALUE(TEXT(Spreadsheet!M16,"mm/dd/yyyy")) &gt; TODAY(),FALSE,TRUE))</f>
        <v>1</v>
      </c>
      <c r="AS16" s="5" t="b">
        <f>OR(ISBLANK(Spreadsheet!N16),LEN(Spreadsheet!N16)&lt;=100)</f>
        <v>1</v>
      </c>
      <c r="AT16" s="5" t="b">
        <f>OR(ISBLANK(Spreadsheet!O16),UPPER(Spreadsheet!O16)="YES")</f>
        <v>1</v>
      </c>
      <c r="AU16" s="5" t="b">
        <f>OR(ISBLANK(Spreadsheet!P16),UPPER(Spreadsheet!P16)="YES")</f>
        <v>1</v>
      </c>
      <c r="AV16" s="5" t="b">
        <f t="array" ref="AV16">IF(ISBLANK(Spreadsheet!Q16),TRUE,ISNUMBER(MATCH(TRUE,EXACT(Spreadsheet!Q16,OnGroupsPriorIns),0)))</f>
        <v>1</v>
      </c>
      <c r="AW16" s="5" t="b">
        <f>OR(ISBLANK(Spreadsheet!R16),UPPER(Spreadsheet!R16)="YES")</f>
        <v>1</v>
      </c>
      <c r="AX16" s="5" t="b">
        <f>OR(ISBLANK(Spreadsheet!S16),UPPER(Spreadsheet!S16)="YES")</f>
        <v>1</v>
      </c>
      <c r="AY16" s="5" t="b">
        <f>OR(AND(ISBLANK(Spreadsheet!C16),LEN(Spreadsheet!T16)=0),AND(NOT(ISBLANK(Spreadsheet!C16)),LEN(Spreadsheet!T16)&gt;0,LEN(Spreadsheet!T16)&lt;=50))</f>
        <v>1</v>
      </c>
      <c r="AZ16" s="5" t="b">
        <f>OR(LEN(Spreadsheet!U16)=0,AND(LEN(Spreadsheet!U16)&gt;0,LEN(Spreadsheet!U16)&lt;=50))</f>
        <v>1</v>
      </c>
      <c r="BA16" s="5" t="b">
        <f>OR(AND(ISBLANK(Spreadsheet!C16),LEN(Spreadsheet!V16)=0),AND(NOT(ISBLANK(Spreadsheet!C16)),LEN(Spreadsheet!V16)&gt;0,LEN(Spreadsheet!V16)&lt;=50))</f>
        <v>1</v>
      </c>
      <c r="BB16" s="5" t="b">
        <f t="array" ref="BB16">IF(AND(ISBLANK(Spreadsheet!C16),LEN(Spreadsheet!W16)=0),TRUE,ISNUMBER(MATCH(TRUE,EXACT(Spreadsheet!W16,States),0)))</f>
        <v>1</v>
      </c>
      <c r="BC16" s="5" t="b">
        <f>OR(AND(ISBLANK(Spreadsheet!C16),LEN(Spreadsheet!X16)=0),AND(NOT(ISBLANK(Spreadsheet!C16)),LEN(Spreadsheet!X16)&gt;0,LEN(Spreadsheet!X16)=5,ISNUMBER(VALUE(Spreadsheet!X16))))</f>
        <v>1</v>
      </c>
      <c r="BD16" s="5" t="b">
        <f>OR(ISBLANK(Spreadsheet!Z16),LEN(Spreadsheet!Z16)&lt;=50)</f>
        <v>1</v>
      </c>
      <c r="BE16" s="5" t="b">
        <f>ISBLANK(Spreadsheet!AA16)</f>
        <v>1</v>
      </c>
      <c r="BF16" s="5" t="b">
        <f>ISBLANK(Spreadsheet!AB16)</f>
        <v>1</v>
      </c>
      <c r="BG16" s="5" t="b">
        <f>IF(ISERROR(DATEVALUE(TEXT(Spreadsheet!AC16,"mm/dd/yyyy")) &gt; DATEVALUE(TEXT(Spreadsheet!J16,"mm/dd/yyyy"))),IF(OR(AND(ISBLANK(Spreadsheet!AC16),ISBLANK(Spreadsheet!C16)),AND(NOT(ISBLANK(Spreadsheet!C16)),ISBLANK(Spreadsheet!AC16),NOT(ISBLANK(Spreadsheet!D16)))),TRUE,FALSE),IF(DATEVALUE(TEXT(Spreadsheet!AC16,"mm/dd/yyyy")) &gt; DATEVALUE(TEXT(Spreadsheet!J16,"mm/dd/yyyy")),TRUE,FALSE))</f>
        <v>1</v>
      </c>
      <c r="BH16" s="5" t="b">
        <f>OR(AND(ISBLANK(Spreadsheet!C16),ISBLANK(Spreadsheet!AE16)),AND(NOT(ISBLANK(Spreadsheet!C16)),NOT(ISBLANK(Spreadsheet!D16)),ISBLANK(Spreadsheet!AE16)),AND(NOT(ISBLANK(Spreadsheet!C16)),ISBLANK(Spreadsheet!D16),NOT(ISBLANK(Spreadsheet!AE16)),LEN(Spreadsheet!AE16)&lt;=100))</f>
        <v>1</v>
      </c>
      <c r="BI16" s="5" t="b">
        <f t="array" ref="BI16">IF(ISBLANK(Spreadsheet!AF16),TRUE,ISNUMBER(MATCH(TRUE,EXACT(Spreadsheet!AF16,CobraShortReasons),0)))</f>
        <v>1</v>
      </c>
      <c r="BJ16" s="5" t="b">
        <f ca="1">IF(ISERROR(DATEVALUE(TEXT(Spreadsheet!AG16,"mm/dd/yyyy")) &gt; TODAY()),IF(ISBLANK(Spreadsheet!AG16),TRUE,FALSE),IF(DATEVALUE(TEXT(Spreadsheet!AG16,"mm/dd/yyyy")) &gt; TODAY(),FALSE,TRUE))</f>
        <v>1</v>
      </c>
      <c r="BK16" s="5" t="b">
        <f>OR(ISBLANK(Spreadsheet!AH16),LEN(Spreadsheet!AH16)&lt;=25)</f>
        <v>1</v>
      </c>
      <c r="BL16" s="5" t="b">
        <f t="array" aca="1" ref="BL16" ca="1">IF(ISBLANK(Spreadsheet!AI16),TRUE,ISNUMBER(MATCH(TRUE,EXACT(Spreadsheet!AI16,INDIRECT(Spreadsheet!$D$2)),0)))</f>
        <v>1</v>
      </c>
      <c r="BM16" s="5" t="b">
        <f t="array" aca="1" ref="BM16" ca="1">IF(ISBLANK(Spreadsheet!AJ16),TRUE,ISNUMBER(MATCH(TRUE,EXACT(Spreadsheet!AJ16,INDIRECT(Spreadsheet!BJ16)),0)))</f>
        <v>1</v>
      </c>
      <c r="BN16" s="5" t="b">
        <f t="array" ref="BN16">IF(ISBLANK(Spreadsheet!AK16),TRUE,ISNUMBER(MATCH(TRUE,EXACT(Spreadsheet!AK16,DentalPlans),0)))</f>
        <v>1</v>
      </c>
      <c r="BO16" s="5" t="b">
        <f t="array" aca="1" ref="BO16" ca="1">IF(ISBLANK(Spreadsheet!AL16),TRUE,ISNUMBER(MATCH(TRUE,EXACT(Spreadsheet!AL16,INDIRECT(Spreadsheet!BK16)),0)))</f>
        <v>1</v>
      </c>
      <c r="BP16" s="5" t="b">
        <f t="array" ref="BP16">IF(ISBLANK(Spreadsheet!AM16),TRUE,ISNUMBER(MATCH(TRUE,EXACT(Spreadsheet!AM16,VisionPlans),0)))</f>
        <v>1</v>
      </c>
      <c r="BQ16" s="5" t="b">
        <f t="array" aca="1" ref="BQ16" ca="1">IF(ISBLANK(Spreadsheet!AN16),TRUE,ISNUMBER(MATCH(TRUE,EXACT(Spreadsheet!AN16,INDIRECT(Spreadsheet!BL16)),0)))</f>
        <v>1</v>
      </c>
      <c r="BR16" s="5" t="b">
        <f t="array" ref="BR16">IF(ISBLANK(Spreadsheet!AO16),TRUE,ISNUMBER(MATCH(TRUE,EXACT(Spreadsheet!AO16,LifeBenefitClasses),0)))</f>
        <v>1</v>
      </c>
      <c r="BS16" s="5" t="b">
        <f>IF(OR(ISBLANK(Spreadsheet!AO16), Spreadsheet!AO16="Waive"),IF(ISBLANK(Spreadsheet!AP16),TRUE,FALSE),IF(OR(AND(NOT(ISBLANK(Spreadsheet!AO16)),ISBLANK(Spreadsheet!AP16)),NOT(ISNUMBER(VALUE(Spreadsheet!AP16)))),FALSE,IF(OR(AND(Spreadsheet!AP16&lt;6,MOD(Spreadsheet!AP16*10,5)=0), MOD(Spreadsheet!AP16,5000)=0),TRUE,FALSE)))</f>
        <v>1</v>
      </c>
      <c r="BT16" s="5" t="b">
        <f t="array" ref="BT16">IF(ISBLANK(Spreadsheet!AQ16),TRUE,ISNUMBER(MATCH(TRUE,EXACT(Spreadsheet!AQ16,EnrollWaive),0)))</f>
        <v>1</v>
      </c>
      <c r="BU16" s="5" t="b">
        <f t="array" ref="BU16">IF(ISBLANK(Spreadsheet!AR16),TRUE,ISNUMBER(MATCH(TRUE,EXACT(Spreadsheet!AR16,LifeBenefitClasses),0)))</f>
        <v>1</v>
      </c>
      <c r="BV16" s="5" t="b">
        <f>IF(OR(ISBLANK(Spreadsheet!AR16), Spreadsheet!AR16="Waive"),IF(ISBLANK(Spreadsheet!AS16),TRUE,FALSE),IF(OR(AND(NOT(ISBLANK(Spreadsheet!AR16)),ISBLANK(Spreadsheet!AS16)),NOT(ISNUMBER(VALUE(Spreadsheet!AS16)))),FALSE,IF(OR(AND(Spreadsheet!AS16&lt;6,MOD(Spreadsheet!AS16*10,5)=0), MOD(Spreadsheet!AS16,10000)=0),TRUE,FALSE)))</f>
        <v>1</v>
      </c>
      <c r="BW16" s="5" t="b">
        <f t="array" ref="BW16">IF(ISBLANK(Spreadsheet!AT16),TRUE,ISNUMBER(MATCH(TRUE,EXACT(Spreadsheet!AT16,LifeBenefitClasses),0)))</f>
        <v>1</v>
      </c>
      <c r="BX16" s="5" t="b">
        <f>IF(OR(ISBLANK(Spreadsheet!AT16), Spreadsheet!AT16="Waive"),IF(ISBLANK(Spreadsheet!AU16),TRUE,FALSE),IF(OR(AND(NOT(ISBLANK(Spreadsheet!AT16)),ISBLANK(Spreadsheet!AU16)),NOT(ISNUMBER(VALUE(Spreadsheet!AU16)))),FALSE,IF(AND(NOT(OR(ISBLANK(Spreadsheet!AT16),Spreadsheet!AT16="Waive")),NOT(OR(ISBLANK(Spreadsheet!AR16),Spreadsheet!AR16="Waive")),MOD(Spreadsheet!AU16,5000)=0, Spreadsheet!AU16&lt;=(Spreadsheet!AS16*0.5)),TRUE,FALSE)))</f>
        <v>1</v>
      </c>
      <c r="BY16" s="5" t="b">
        <f t="array" ref="BY16">IF(ISBLANK(Spreadsheet!AV16),TRUE,ISNUMBER(MATCH(TRUE,EXACT(Spreadsheet!AV16,EnrollWaive),0)))</f>
        <v>1</v>
      </c>
      <c r="BZ16" s="5" t="b">
        <f t="array" ref="BZ16">IF(ISBLANK(Spreadsheet!AW16),TRUE,ISNUMBER(MATCH(TRUE,EXACT(Spreadsheet!AW16,LifeBenefitClasses),0)))</f>
        <v>1</v>
      </c>
      <c r="CA16" s="5" t="b">
        <f t="array" ref="CA16">IF(ISBLANK(Spreadsheet!AX16),TRUE,ISNUMBER(MATCH(TRUE,EXACT(Spreadsheet!AX16,LifeBenefitClasses),0)))</f>
        <v>1</v>
      </c>
      <c r="CB16" s="5" t="b">
        <f t="array" ref="CB16">IF(ISBLANK(Spreadsheet!AY16),TRUE,ISNUMBER(MATCH(TRUE,EXACT(Spreadsheet!AY16,LifeBenefitClasses),0)))</f>
        <v>1</v>
      </c>
      <c r="CC16" s="5" t="b">
        <f t="array" ref="CC16">IF(ISBLANK(Spreadsheet!AZ16),TRUE,ISNUMBER(MATCH(TRUE,EXACT(Spreadsheet!AZ16,LifeBenefitClasses),0)))</f>
        <v>1</v>
      </c>
      <c r="CD16" s="5" t="b">
        <f t="array" ref="CD16">IF(ISBLANK(Spreadsheet!BA16),TRUE,ISNUMBER(MATCH(TRUE,EXACT(Spreadsheet!BA16,LifeBenefitClasses),0)))</f>
        <v>1</v>
      </c>
      <c r="CE16" s="5" t="b">
        <f>IF(OR(ISBLANK(Spreadsheet!BA16), Spreadsheet!BA16="Waive"),IF(ISBLANK(Spreadsheet!BB16),TRUE,FALSE),IF(OR(AND(NOT(ISBLANK(Spreadsheet!BA16)),ISBLANK(Spreadsheet!BB16)),NOT(ISNUMBER(VALUE(Spreadsheet!BB16))),ISBLANK(Spreadsheet!BC16),NOT(ISNUMBER(VALUE(Spreadsheet!BC16)))),FALSE,IF(AND(Spreadsheet!BB16&gt;=50000,Spreadsheet!BB16&lt;=250000,MOD(Spreadsheet!BB16,10000)=0,Spreadsheet!BB16&lt;=(10*Spreadsheet!BC16)),TRUE,FALSE)))</f>
        <v>1</v>
      </c>
      <c r="CF16" s="5" t="b">
        <f>IF(NOT(ISBLANK(Spreadsheet!BC16)),AND(ISNUMBER(VALUE(Spreadsheet!BC16)),Spreadsheet!BC16&gt;0),AND(OR(ISBLANK(Spreadsheet!AO16),Spreadsheet!AO16="Waive",AND(NOT(OR(ISBLANK(Spreadsheet!AO16),Spreadsheet!AO16="Waive")),Spreadsheet!AP16&gt;=6)),OR(ISBLANK(Spreadsheet!AR16),AND(NOT(OR(ISBLANK(Spreadsheet!AR16),Spreadsheet!AR16="Waive")),Spreadsheet!AS16&gt;=6)),OR(ISBLANK(Spreadsheet!AW16)),OR(ISBLANK(Spreadsheet!AX16)),OR(ISBLANK(Spreadsheet!AY16)),OR(ISBLANK(Spreadsheet!AZ16)),OR(ISBLANK(Spreadsheet!BA16),Spreadsheet!BA16="Waive")))</f>
        <v>1</v>
      </c>
      <c r="CG16" s="5" t="b">
        <f t="shared" ca="1" si="5"/>
        <v>1</v>
      </c>
    </row>
    <row r="17" spans="6:85" ht="16.5" customHeight="1" x14ac:dyDescent="0.3">
      <c r="F17" s="18" t="s">
        <v>12</v>
      </c>
      <c r="G17" s="5" t="b">
        <f>EXACT(Spreadsheet!Q6,F17)</f>
        <v>1</v>
      </c>
      <c r="H17" s="5">
        <f t="shared" ca="1" si="2"/>
        <v>2</v>
      </c>
      <c r="I17" s="5" t="str">
        <f t="shared" ca="1" si="3"/>
        <v/>
      </c>
      <c r="J17" s="5" t="str">
        <f>IF(AND(NOT(ISBLANK(Spreadsheet!C17)),ISBLANK(Spreadsheet!D17)),Spreadsheet!F17&amp;" "&amp;Spreadsheet!H17,"")</f>
        <v/>
      </c>
      <c r="K17" s="5">
        <f>IF(AND(NOT(ISBLANK(Spreadsheet!C17)),ISBLANK(Spreadsheet!D17)),COUNTIFS(Spreadsheet!E18:E$786,"=Child",Spreadsheet!C18:C$786, "="&amp;Spreadsheet!C17) + COUNTIFS(Spreadsheet!E18:E$786,"=Step-child",Spreadsheet!C18:C$786, "="&amp;Spreadsheet!C17),0)</f>
        <v>0</v>
      </c>
      <c r="L17" s="5">
        <f>IF(NOT(ISBLANK(J17)),COUNTIFS(Spreadsheet!E18:E$786,"=Wife",Spreadsheet!C18:C$786, "="&amp;Spreadsheet!C17) + COUNTIFS(Spreadsheet!E18:E$786,"=Husband",Spreadsheet!C18:C$786, "="&amp;Spreadsheet!C17),0)</f>
        <v>0</v>
      </c>
      <c r="M17" s="5">
        <f>IF(NOT(ISBLANK(Spreadsheet!AJ17)),VLOOKUP(Spreadsheet!AJ17,'Drop Downs'!$P$2:$R$16,3,FALSE),0)</f>
        <v>0</v>
      </c>
      <c r="N17" s="5">
        <f>IF(NOT(ISBLANK(Spreadsheet!AJ17)), VLOOKUP(Spreadsheet!AJ17,'Drop Downs'!$P$2:$R$16,2,FALSE),0)</f>
        <v>0</v>
      </c>
      <c r="O17" s="5">
        <f>IF(NOT(ISBLANK(Spreadsheet!AL17)),VLOOKUP(Spreadsheet!AL17,'Drop Downs'!$P$2:$R$16,3,FALSE), 0)</f>
        <v>0</v>
      </c>
      <c r="P17" s="5">
        <f>IF(NOT(ISBLANK(Spreadsheet!AL17)),VLOOKUP(Spreadsheet!AL17,'Drop Downs'!$P$2:$R$16,2,FALSE),0)</f>
        <v>0</v>
      </c>
      <c r="Q17" s="5">
        <f>IF(NOT(ISBLANK(Spreadsheet!AN17)),VLOOKUP(Spreadsheet!AN17,'Drop Downs'!$P$2:$R$16,3,FALSE),0)</f>
        <v>0</v>
      </c>
      <c r="R17" s="5">
        <f>IF(NOT(ISBLANK(Spreadsheet!AN17)),VLOOKUP(Spreadsheet!AN17,'Drop Downs'!$P$2:$R$16,2,FALSE),0)</f>
        <v>0</v>
      </c>
      <c r="S17" s="5" t="str">
        <f>IF(OR(M17&gt;K17,N17&gt;L17,O17&gt;K17, Q17&gt;K17,N17&gt;L17, P17&gt;L17, R17&gt;L17),"Member currently has a coverage election over what he/she needs.  Please add more dependents or adjust the coverage election.","")&amp;(IF(AND(NOT(ISBLANK(Spreadsheet!C17)),NOT(ISBLANK(Spreadsheet!D17)),ISBLANK(Spreadsheet!E17)),"Dependent lacks a relationship to member.Please select one from the drop-down.",""))</f>
        <v/>
      </c>
      <c r="T17" s="5" t="b">
        <f t="shared" si="4"/>
        <v>1</v>
      </c>
      <c r="U17" s="5" t="b">
        <f>OR(ISBLANK(Spreadsheet!C17),IF(NOT(ISBLANK(Spreadsheet!D17)),NOT(ISBLANK(Spreadsheet!E17)),TRUE))</f>
        <v>1</v>
      </c>
      <c r="V17" s="5" t="b">
        <f>OR(ISBLANK(Spreadsheet!C17), NOT(ISBLANK(Spreadsheet!I17)))</f>
        <v>1</v>
      </c>
      <c r="W17" s="5" t="b">
        <f>OR(ISBLANK(Spreadsheet!D17),NOT(ISBLANK(Spreadsheet!C17)))</f>
        <v>1</v>
      </c>
      <c r="X17" s="155" t="str">
        <f>REPT("0",MIN(FIND({1,2,3,4,5,6,7,8,9},Spreadsheet!C17&amp;"123456789"))-1)&amp;IF(ISBLANK(Spreadsheet!C17),"",SUMPRODUCT(MID(0&amp;Spreadsheet!C17,LARGE(INDEX(ISNUMBER(--MID(Spreadsheet!C17,ROW($1:$225),1))*
 ROW($1:$225),0),ROW($1:$225))+1,1)*10^ROW($1:$225)/10))</f>
        <v/>
      </c>
      <c r="Y17" s="5" t="b">
        <f>IF(NOT(ISBLANK(Spreadsheet!C17)),IF(AND(ISNUMBER(VALUE(Spreadsheet!C17)), LEN(Spreadsheet!C17)=9),TRUE,FALSE),TRUE)</f>
        <v>1</v>
      </c>
      <c r="Z17" s="155" t="str">
        <f>REPT("0",MIN(FIND({1,2,3,4,5,6,7,8,9},Spreadsheet!D17&amp;"123456789"))-1)&amp;IF(ISBLANK(Spreadsheet!D17),"",SUMPRODUCT(MID(0&amp;Spreadsheet!D17,LARGE(INDEX(ISNUMBER(--MID(Spreadsheet!D17,ROW($1:$225),1))*
 ROW($1:$225),0),ROW($1:$225))+1,1)*10^ROW($1:$225)/10))</f>
        <v/>
      </c>
      <c r="AA17" s="5" t="b">
        <f>IF(AND(NOT(ISBLANK(Spreadsheet!D17)),NOT(ISBLANK(Spreadsheet!C17))),IF(AND(ISNUMBER(VALUE(Spreadsheet!D17)), LEN(Spreadsheet!D17)=9),TRUE,FALSE),IF(AND(NOT(ISBLANK(Spreadsheet!D17)),ISBLANK(Spreadsheet!C17)),FALSE,TRUE))</f>
        <v>1</v>
      </c>
      <c r="AB17" s="5" t="b">
        <f>OR(ISBLANK(Spreadsheet!Y17),IF(NOT(ISBLANK(Spreadsheet!Y17)),LEN(Spreadsheet!Y17)=10,ISNUMBER(VALUE(Spreadsheet!Y17))))</f>
        <v>1</v>
      </c>
      <c r="AC17" s="5" t="b">
        <f>OR(ISBLANK(Spreadsheet!AI17), AND(NOT(ISBLANK(Spreadsheet!AJ17)), NOT(ISNUMBER(SEARCH("Waive",Spreadsheet!AJ17)))))</f>
        <v>1</v>
      </c>
      <c r="AD17" s="5" t="b">
        <f>OR(ISBLANK(Spreadsheet!AK17), AND(NOT(ISBLANK(Spreadsheet!AL17)), NOT(ISNUMBER(SEARCH("Waive",Spreadsheet!AL17)))))</f>
        <v>1</v>
      </c>
      <c r="AE17" s="5" t="b">
        <f>OR(ISBLANK(Spreadsheet!AM17), AND(NOT(ISBLANK(Spreadsheet!AN17)), NOT(ISNUMBER(SEARCH("Waive", Spreadsheet!AN17)))))</f>
        <v>1</v>
      </c>
      <c r="AF17" s="5" t="b">
        <f>OR(ISBLANK(Spreadsheet!C17), NOT(ISBLANK(Spreadsheet!D17)),NOT(ISBLANK(Spreadsheet!L17)))</f>
        <v>1</v>
      </c>
      <c r="AG17" s="5" t="b">
        <f>IF(AND(NOT(ISBLANK(Spreadsheet!C17)), NOT(ISBLANK(Spreadsheet!D17)),Spreadsheet!C17&lt;&gt;Spreadsheet!D17),IF(ISERROR(VLOOKUP(Spreadsheet!C17, Spreadsheet!$C$6:'Spreadsheet'!$C16,1,FALSE)), FALSE, TRUE),TRUE)</f>
        <v>1</v>
      </c>
      <c r="AH17" s="5" t="b">
        <f>Spreadsheet!$B$2=Spreadsheet!AD17</f>
        <v>1</v>
      </c>
      <c r="AI17" s="5" t="b">
        <f>IF(ISBLANK(Spreadsheet!G17),TRUE,IF(OR(LEN(Spreadsheet!G17)&gt;1,ISNUMBER(VALUE(Spreadsheet!G17))),FALSE,TRUE))</f>
        <v>1</v>
      </c>
      <c r="AJ17" s="5" t="b">
        <f>OR(ISBLANK(Spreadsheet!C17), NOT(ISBLANK(Spreadsheet!B17)), NOT(ISBLANK(Spreadsheet!D17)))</f>
        <v>1</v>
      </c>
      <c r="AK17" s="5" t="b">
        <f t="array" ref="AK17">IF(OR(AND(ISBLANK(Spreadsheet!E17),ISBLANK(Spreadsheet!D17),NOT(ISBLANK(Spreadsheet!C17))),AND(ISBLANK(Spreadsheet!E17),ISBLANK(Spreadsheet!D17),ISBLANK(Spreadsheet!C17))),TRUE,ISNUMBER(MATCH(TRUE,EXACT(Spreadsheet!E17,Relationships),0)))</f>
        <v>1</v>
      </c>
      <c r="AL17" s="5" t="b">
        <f>IF(NOT(ISBLANK(Spreadsheet!C17)),IF(OR(ISBLANK(Spreadsheet!F17),LEN(Spreadsheet!F17)&gt;40),FALSE,TRUE),TRUE)</f>
        <v>1</v>
      </c>
      <c r="AM17" s="5" t="b">
        <f>IF(NOT(ISBLANK(Spreadsheet!C17)),IF(OR(ISBLANK(Spreadsheet!H17),LEN(Spreadsheet!H17)&gt;40),FALSE,TRUE),TRUE)</f>
        <v>1</v>
      </c>
      <c r="AN17" s="5" t="b">
        <f t="array" ref="AN17">IF(ISBLANK(Spreadsheet!I17),TRUE,ISNUMBER(MATCH(TRUE,EXACT(Spreadsheet!I17,GenderValues),0)))</f>
        <v>1</v>
      </c>
      <c r="AO17" s="5" t="b">
        <f ca="1">IF(ISERROR(DATEVALUE(TEXT(Spreadsheet!J17,"mm/dd/yyyy")) &gt; TODAY()),IF(AND(ISBLANK(Spreadsheet!J17),ISBLANK(Spreadsheet!C17)),TRUE,FALSE),IF(DATEVALUE(TEXT(Spreadsheet!J17,"mm/dd/yyyy")) &gt; TODAY(),FALSE,TRUE))</f>
        <v>1</v>
      </c>
      <c r="AP17" s="5" t="b">
        <f>OR(ISBLANK(Spreadsheet!K17),LEN(Spreadsheet!K17)&lt;=100)</f>
        <v>1</v>
      </c>
      <c r="AQ17" s="5" t="b">
        <f t="array" ref="AQ17">IF(OR(AND(ISBLANK(Spreadsheet!L17),ISBLANK(Spreadsheet!C17)),AND(NOT(ISBLANK(Spreadsheet!C17)),NOT(ISBLANK(Spreadsheet!D17)))),TRUE,ISNUMBER(MATCH(TRUE,EXACT(Spreadsheet!L17,MaritalStatus),0)))</f>
        <v>1</v>
      </c>
      <c r="AR17" s="5" t="b">
        <f ca="1">IF(ISERROR(DATEVALUE(TEXT(Spreadsheet!M17,"mm/dd/yyyy")) &gt; TODAY()),IF(ISBLANK(Spreadsheet!M17),TRUE,FALSE),IF(DATEVALUE(TEXT(Spreadsheet!M17,"mm/dd/yyyy")) &gt; TODAY(),FALSE,TRUE))</f>
        <v>1</v>
      </c>
      <c r="AS17" s="5" t="b">
        <f>OR(ISBLANK(Spreadsheet!N17),LEN(Spreadsheet!N17)&lt;=100)</f>
        <v>1</v>
      </c>
      <c r="AT17" s="5" t="b">
        <f>OR(ISBLANK(Spreadsheet!O17),UPPER(Spreadsheet!O17)="YES")</f>
        <v>1</v>
      </c>
      <c r="AU17" s="5" t="b">
        <f>OR(ISBLANK(Spreadsheet!P17),UPPER(Spreadsheet!P17)="YES")</f>
        <v>1</v>
      </c>
      <c r="AV17" s="5" t="b">
        <f t="array" ref="AV17">IF(ISBLANK(Spreadsheet!Q17),TRUE,ISNUMBER(MATCH(TRUE,EXACT(Spreadsheet!Q17,OnGroupsPriorIns),0)))</f>
        <v>1</v>
      </c>
      <c r="AW17" s="5" t="b">
        <f>OR(ISBLANK(Spreadsheet!R17),UPPER(Spreadsheet!R17)="YES")</f>
        <v>1</v>
      </c>
      <c r="AX17" s="5" t="b">
        <f>OR(ISBLANK(Spreadsheet!S17),UPPER(Spreadsheet!S17)="YES")</f>
        <v>1</v>
      </c>
      <c r="AY17" s="5" t="b">
        <f>OR(AND(ISBLANK(Spreadsheet!C17),LEN(Spreadsheet!T17)=0),AND(NOT(ISBLANK(Spreadsheet!C17)),LEN(Spreadsheet!T17)&gt;0,LEN(Spreadsheet!T17)&lt;=50))</f>
        <v>1</v>
      </c>
      <c r="AZ17" s="5" t="b">
        <f>OR(LEN(Spreadsheet!U17)=0,AND(LEN(Spreadsheet!U17)&gt;0,LEN(Spreadsheet!U17)&lt;=50))</f>
        <v>1</v>
      </c>
      <c r="BA17" s="5" t="b">
        <f>OR(AND(ISBLANK(Spreadsheet!C17),LEN(Spreadsheet!V17)=0),AND(NOT(ISBLANK(Spreadsheet!C17)),LEN(Spreadsheet!V17)&gt;0,LEN(Spreadsheet!V17)&lt;=50))</f>
        <v>1</v>
      </c>
      <c r="BB17" s="5" t="b">
        <f t="array" ref="BB17">IF(AND(ISBLANK(Spreadsheet!C17),LEN(Spreadsheet!W17)=0),TRUE,ISNUMBER(MATCH(TRUE,EXACT(Spreadsheet!W17,States),0)))</f>
        <v>1</v>
      </c>
      <c r="BC17" s="5" t="b">
        <f>OR(AND(ISBLANK(Spreadsheet!C17),LEN(Spreadsheet!X17)=0),AND(NOT(ISBLANK(Spreadsheet!C17)),LEN(Spreadsheet!X17)&gt;0,LEN(Spreadsheet!X17)=5,ISNUMBER(VALUE(Spreadsheet!X17))))</f>
        <v>1</v>
      </c>
      <c r="BD17" s="5" t="b">
        <f>OR(ISBLANK(Spreadsheet!Z17),LEN(Spreadsheet!Z17)&lt;=50)</f>
        <v>1</v>
      </c>
      <c r="BE17" s="5" t="b">
        <f>ISBLANK(Spreadsheet!AA17)</f>
        <v>1</v>
      </c>
      <c r="BF17" s="5" t="b">
        <f>ISBLANK(Spreadsheet!AB17)</f>
        <v>1</v>
      </c>
      <c r="BG17" s="5" t="b">
        <f>IF(ISERROR(DATEVALUE(TEXT(Spreadsheet!AC17,"mm/dd/yyyy")) &gt; DATEVALUE(TEXT(Spreadsheet!J17,"mm/dd/yyyy"))),IF(OR(AND(ISBLANK(Spreadsheet!AC17),ISBLANK(Spreadsheet!C17)),AND(NOT(ISBLANK(Spreadsheet!C17)),ISBLANK(Spreadsheet!AC17),NOT(ISBLANK(Spreadsheet!D17)))),TRUE,FALSE),IF(DATEVALUE(TEXT(Spreadsheet!AC17,"mm/dd/yyyy")) &gt; DATEVALUE(TEXT(Spreadsheet!J17,"mm/dd/yyyy")),TRUE,FALSE))</f>
        <v>1</v>
      </c>
      <c r="BH17" s="5" t="b">
        <f>OR(AND(ISBLANK(Spreadsheet!C17),ISBLANK(Spreadsheet!AE17)),AND(NOT(ISBLANK(Spreadsheet!C17)),NOT(ISBLANK(Spreadsheet!D17)),ISBLANK(Spreadsheet!AE17)),AND(NOT(ISBLANK(Spreadsheet!C17)),ISBLANK(Spreadsheet!D17),NOT(ISBLANK(Spreadsheet!AE17)),LEN(Spreadsheet!AE17)&lt;=100))</f>
        <v>1</v>
      </c>
      <c r="BI17" s="5" t="b">
        <f t="array" ref="BI17">IF(ISBLANK(Spreadsheet!AF17),TRUE,ISNUMBER(MATCH(TRUE,EXACT(Spreadsheet!AF17,CobraShortReasons),0)))</f>
        <v>1</v>
      </c>
      <c r="BJ17" s="5" t="b">
        <f ca="1">IF(ISERROR(DATEVALUE(TEXT(Spreadsheet!AG17,"mm/dd/yyyy")) &gt; TODAY()),IF(ISBLANK(Spreadsheet!AG17),TRUE,FALSE),IF(DATEVALUE(TEXT(Spreadsheet!AG17,"mm/dd/yyyy")) &gt; TODAY(),FALSE,TRUE))</f>
        <v>1</v>
      </c>
      <c r="BK17" s="5" t="b">
        <f>OR(ISBLANK(Spreadsheet!AH17),LEN(Spreadsheet!AH17)&lt;=25)</f>
        <v>1</v>
      </c>
      <c r="BL17" s="5" t="b">
        <f t="array" aca="1" ref="BL17" ca="1">IF(ISBLANK(Spreadsheet!AI17),TRUE,ISNUMBER(MATCH(TRUE,EXACT(Spreadsheet!AI17,INDIRECT(Spreadsheet!$D$2)),0)))</f>
        <v>1</v>
      </c>
      <c r="BM17" s="5" t="b">
        <f t="array" aca="1" ref="BM17" ca="1">IF(ISBLANK(Spreadsheet!AJ17),TRUE,ISNUMBER(MATCH(TRUE,EXACT(Spreadsheet!AJ17,INDIRECT(Spreadsheet!BJ17)),0)))</f>
        <v>1</v>
      </c>
      <c r="BN17" s="5" t="b">
        <f t="array" ref="BN17">IF(ISBLANK(Spreadsheet!AK17),TRUE,ISNUMBER(MATCH(TRUE,EXACT(Spreadsheet!AK17,DentalPlans),0)))</f>
        <v>1</v>
      </c>
      <c r="BO17" s="5" t="b">
        <f t="array" aca="1" ref="BO17" ca="1">IF(ISBLANK(Spreadsheet!AL17),TRUE,ISNUMBER(MATCH(TRUE,EXACT(Spreadsheet!AL17,INDIRECT(Spreadsheet!BK17)),0)))</f>
        <v>1</v>
      </c>
      <c r="BP17" s="5" t="b">
        <f t="array" ref="BP17">IF(ISBLANK(Spreadsheet!AM17),TRUE,ISNUMBER(MATCH(TRUE,EXACT(Spreadsheet!AM17,VisionPlans),0)))</f>
        <v>1</v>
      </c>
      <c r="BQ17" s="5" t="b">
        <f t="array" aca="1" ref="BQ17" ca="1">IF(ISBLANK(Spreadsheet!AN17),TRUE,ISNUMBER(MATCH(TRUE,EXACT(Spreadsheet!AN17,INDIRECT(Spreadsheet!BL17)),0)))</f>
        <v>1</v>
      </c>
      <c r="BR17" s="5" t="b">
        <f t="array" ref="BR17">IF(ISBLANK(Spreadsheet!AO17),TRUE,ISNUMBER(MATCH(TRUE,EXACT(Spreadsheet!AO17,LifeBenefitClasses),0)))</f>
        <v>1</v>
      </c>
      <c r="BS17" s="5" t="b">
        <f>IF(OR(ISBLANK(Spreadsheet!AO17), Spreadsheet!AO17="Waive"),IF(ISBLANK(Spreadsheet!AP17),TRUE,FALSE),IF(OR(AND(NOT(ISBLANK(Spreadsheet!AO17)),ISBLANK(Spreadsheet!AP17)),NOT(ISNUMBER(VALUE(Spreadsheet!AP17)))),FALSE,IF(OR(AND(Spreadsheet!AP17&lt;6,MOD(Spreadsheet!AP17*10,5)=0), MOD(Spreadsheet!AP17,5000)=0),TRUE,FALSE)))</f>
        <v>1</v>
      </c>
      <c r="BT17" s="5" t="b">
        <f t="array" ref="BT17">IF(ISBLANK(Spreadsheet!AQ17),TRUE,ISNUMBER(MATCH(TRUE,EXACT(Spreadsheet!AQ17,EnrollWaive),0)))</f>
        <v>1</v>
      </c>
      <c r="BU17" s="5" t="b">
        <f t="array" ref="BU17">IF(ISBLANK(Spreadsheet!AR17),TRUE,ISNUMBER(MATCH(TRUE,EXACT(Spreadsheet!AR17,LifeBenefitClasses),0)))</f>
        <v>1</v>
      </c>
      <c r="BV17" s="5" t="b">
        <f>IF(OR(ISBLANK(Spreadsheet!AR17), Spreadsheet!AR17="Waive"),IF(ISBLANK(Spreadsheet!AS17),TRUE,FALSE),IF(OR(AND(NOT(ISBLANK(Spreadsheet!AR17)),ISBLANK(Spreadsheet!AS17)),NOT(ISNUMBER(VALUE(Spreadsheet!AS17)))),FALSE,IF(OR(AND(Spreadsheet!AS17&lt;6,MOD(Spreadsheet!AS17*10,5)=0), MOD(Spreadsheet!AS17,10000)=0),TRUE,FALSE)))</f>
        <v>1</v>
      </c>
      <c r="BW17" s="5" t="b">
        <f t="array" ref="BW17">IF(ISBLANK(Spreadsheet!AT17),TRUE,ISNUMBER(MATCH(TRUE,EXACT(Spreadsheet!AT17,LifeBenefitClasses),0)))</f>
        <v>1</v>
      </c>
      <c r="BX17" s="5" t="b">
        <f>IF(OR(ISBLANK(Spreadsheet!AT17), Spreadsheet!AT17="Waive"),IF(ISBLANK(Spreadsheet!AU17),TRUE,FALSE),IF(OR(AND(NOT(ISBLANK(Spreadsheet!AT17)),ISBLANK(Spreadsheet!AU17)),NOT(ISNUMBER(VALUE(Spreadsheet!AU17)))),FALSE,IF(AND(NOT(OR(ISBLANK(Spreadsheet!AT17),Spreadsheet!AT17="Waive")),NOT(OR(ISBLANK(Spreadsheet!AR17),Spreadsheet!AR17="Waive")),MOD(Spreadsheet!AU17,5000)=0, Spreadsheet!AU17&lt;=(Spreadsheet!AS17*0.5)),TRUE,FALSE)))</f>
        <v>1</v>
      </c>
      <c r="BY17" s="5" t="b">
        <f t="array" ref="BY17">IF(ISBLANK(Spreadsheet!AV17),TRUE,ISNUMBER(MATCH(TRUE,EXACT(Spreadsheet!AV17,EnrollWaive),0)))</f>
        <v>1</v>
      </c>
      <c r="BZ17" s="5" t="b">
        <f t="array" ref="BZ17">IF(ISBLANK(Spreadsheet!AW17),TRUE,ISNUMBER(MATCH(TRUE,EXACT(Spreadsheet!AW17,LifeBenefitClasses),0)))</f>
        <v>1</v>
      </c>
      <c r="CA17" s="5" t="b">
        <f t="array" ref="CA17">IF(ISBLANK(Spreadsheet!AX17),TRUE,ISNUMBER(MATCH(TRUE,EXACT(Spreadsheet!AX17,LifeBenefitClasses),0)))</f>
        <v>1</v>
      </c>
      <c r="CB17" s="5" t="b">
        <f t="array" ref="CB17">IF(ISBLANK(Spreadsheet!AY17),TRUE,ISNUMBER(MATCH(TRUE,EXACT(Spreadsheet!AY17,LifeBenefitClasses),0)))</f>
        <v>1</v>
      </c>
      <c r="CC17" s="5" t="b">
        <f t="array" ref="CC17">IF(ISBLANK(Spreadsheet!AZ17),TRUE,ISNUMBER(MATCH(TRUE,EXACT(Spreadsheet!AZ17,LifeBenefitClasses),0)))</f>
        <v>1</v>
      </c>
      <c r="CD17" s="5" t="b">
        <f t="array" ref="CD17">IF(ISBLANK(Spreadsheet!BA17),TRUE,ISNUMBER(MATCH(TRUE,EXACT(Spreadsheet!BA17,LifeBenefitClasses),0)))</f>
        <v>1</v>
      </c>
      <c r="CE17" s="5" t="b">
        <f>IF(OR(ISBLANK(Spreadsheet!BA17), Spreadsheet!BA17="Waive"),IF(ISBLANK(Spreadsheet!BB17),TRUE,FALSE),IF(OR(AND(NOT(ISBLANK(Spreadsheet!BA17)),ISBLANK(Spreadsheet!BB17)),NOT(ISNUMBER(VALUE(Spreadsheet!BB17))),ISBLANK(Spreadsheet!BC17),NOT(ISNUMBER(VALUE(Spreadsheet!BC17)))),FALSE,IF(AND(Spreadsheet!BB17&gt;=50000,Spreadsheet!BB17&lt;=250000,MOD(Spreadsheet!BB17,10000)=0,Spreadsheet!BB17&lt;=(10*Spreadsheet!BC17)),TRUE,FALSE)))</f>
        <v>1</v>
      </c>
      <c r="CF17" s="5" t="b">
        <f>IF(NOT(ISBLANK(Spreadsheet!BC17)),AND(ISNUMBER(VALUE(Spreadsheet!BC17)),Spreadsheet!BC17&gt;0),AND(OR(ISBLANK(Spreadsheet!AO17),Spreadsheet!AO17="Waive",AND(NOT(OR(ISBLANK(Spreadsheet!AO17),Spreadsheet!AO17="Waive")),Spreadsheet!AP17&gt;=6)),OR(ISBLANK(Spreadsheet!AR17),AND(NOT(OR(ISBLANK(Spreadsheet!AR17),Spreadsheet!AR17="Waive")),Spreadsheet!AS17&gt;=6)),OR(ISBLANK(Spreadsheet!AW17)),OR(ISBLANK(Spreadsheet!AX17)),OR(ISBLANK(Spreadsheet!AY17)),OR(ISBLANK(Spreadsheet!AZ17)),OR(ISBLANK(Spreadsheet!BA17),Spreadsheet!BA17="Waive")))</f>
        <v>1</v>
      </c>
      <c r="CG17" s="5" t="b">
        <f t="shared" ca="1" si="5"/>
        <v>1</v>
      </c>
    </row>
    <row r="18" spans="6:85" ht="16.5" customHeight="1" x14ac:dyDescent="0.3">
      <c r="F18" s="18" t="s">
        <v>542</v>
      </c>
      <c r="G18" s="5" t="b">
        <f>EXACT(Spreadsheet!R6,F18)</f>
        <v>1</v>
      </c>
      <c r="H18" s="5">
        <f t="shared" ca="1" si="2"/>
        <v>2</v>
      </c>
      <c r="I18" s="5" t="str">
        <f t="shared" ca="1" si="3"/>
        <v/>
      </c>
      <c r="J18" s="5" t="str">
        <f>IF(AND(NOT(ISBLANK(Spreadsheet!C18)),ISBLANK(Spreadsheet!D18)),Spreadsheet!F18&amp;" "&amp;Spreadsheet!H18,"")</f>
        <v/>
      </c>
      <c r="K18" s="5">
        <f>IF(AND(NOT(ISBLANK(Spreadsheet!C18)),ISBLANK(Spreadsheet!D18)),COUNTIFS(Spreadsheet!E19:E$786,"=Child",Spreadsheet!C19:C$786, "="&amp;Spreadsheet!C18) + COUNTIFS(Spreadsheet!E19:E$786,"=Step-child",Spreadsheet!C19:C$786, "="&amp;Spreadsheet!C18),0)</f>
        <v>0</v>
      </c>
      <c r="L18" s="5">
        <f>IF(NOT(ISBLANK(J18)),COUNTIFS(Spreadsheet!E19:E$786,"=Wife",Spreadsheet!C19:C$786, "="&amp;Spreadsheet!C18) + COUNTIFS(Spreadsheet!E19:E$786,"=Husband",Spreadsheet!C19:C$786, "="&amp;Spreadsheet!C18),0)</f>
        <v>0</v>
      </c>
      <c r="M18" s="5">
        <f>IF(NOT(ISBLANK(Spreadsheet!AJ18)),VLOOKUP(Spreadsheet!AJ18,'Drop Downs'!$P$2:$R$16,3,FALSE),0)</f>
        <v>0</v>
      </c>
      <c r="N18" s="5">
        <f>IF(NOT(ISBLANK(Spreadsheet!AJ18)), VLOOKUP(Spreadsheet!AJ18,'Drop Downs'!$P$2:$R$16,2,FALSE),0)</f>
        <v>0</v>
      </c>
      <c r="O18" s="5">
        <f>IF(NOT(ISBLANK(Spreadsheet!AL18)),VLOOKUP(Spreadsheet!AL18,'Drop Downs'!$P$2:$R$16,3,FALSE), 0)</f>
        <v>0</v>
      </c>
      <c r="P18" s="5">
        <f>IF(NOT(ISBLANK(Spreadsheet!AL18)),VLOOKUP(Spreadsheet!AL18,'Drop Downs'!$P$2:$R$16,2,FALSE),0)</f>
        <v>0</v>
      </c>
      <c r="Q18" s="5">
        <f>IF(NOT(ISBLANK(Spreadsheet!AN18)),VLOOKUP(Spreadsheet!AN18,'Drop Downs'!$P$2:$R$16,3,FALSE),0)</f>
        <v>0</v>
      </c>
      <c r="R18" s="5">
        <f>IF(NOT(ISBLANK(Spreadsheet!AN18)),VLOOKUP(Spreadsheet!AN18,'Drop Downs'!$P$2:$R$16,2,FALSE),0)</f>
        <v>0</v>
      </c>
      <c r="S18" s="5" t="str">
        <f>IF(OR(M18&gt;K18,N18&gt;L18,O18&gt;K18, Q18&gt;K18,N18&gt;L18, P18&gt;L18, R18&gt;L18),"Member currently has a coverage election over what he/she needs.  Please add more dependents or adjust the coverage election.","")&amp;(IF(AND(NOT(ISBLANK(Spreadsheet!C18)),NOT(ISBLANK(Spreadsheet!D18)),ISBLANK(Spreadsheet!E18)),"Dependent lacks a relationship to member.Please select one from the drop-down.",""))</f>
        <v/>
      </c>
      <c r="T18" s="5" t="b">
        <f t="shared" si="4"/>
        <v>1</v>
      </c>
      <c r="U18" s="5" t="b">
        <f>OR(ISBLANK(Spreadsheet!C18),IF(NOT(ISBLANK(Spreadsheet!D18)),NOT(ISBLANK(Spreadsheet!E18)),TRUE))</f>
        <v>1</v>
      </c>
      <c r="V18" s="5" t="b">
        <f>OR(ISBLANK(Spreadsheet!C18), NOT(ISBLANK(Spreadsheet!I18)))</f>
        <v>1</v>
      </c>
      <c r="W18" s="5" t="b">
        <f>OR(ISBLANK(Spreadsheet!D18),NOT(ISBLANK(Spreadsheet!C18)))</f>
        <v>1</v>
      </c>
      <c r="X18" s="155" t="str">
        <f>REPT("0",MIN(FIND({1,2,3,4,5,6,7,8,9},Spreadsheet!C18&amp;"123456789"))-1)&amp;IF(ISBLANK(Spreadsheet!C18),"",SUMPRODUCT(MID(0&amp;Spreadsheet!C18,LARGE(INDEX(ISNUMBER(--MID(Spreadsheet!C18,ROW($1:$225),1))*
 ROW($1:$225),0),ROW($1:$225))+1,1)*10^ROW($1:$225)/10))</f>
        <v/>
      </c>
      <c r="Y18" s="5" t="b">
        <f>IF(NOT(ISBLANK(Spreadsheet!C18)),IF(AND(ISNUMBER(VALUE(Spreadsheet!C18)), LEN(Spreadsheet!C18)=9),TRUE,FALSE),TRUE)</f>
        <v>1</v>
      </c>
      <c r="Z18" s="155" t="str">
        <f>REPT("0",MIN(FIND({1,2,3,4,5,6,7,8,9},Spreadsheet!D18&amp;"123456789"))-1)&amp;IF(ISBLANK(Spreadsheet!D18),"",SUMPRODUCT(MID(0&amp;Spreadsheet!D18,LARGE(INDEX(ISNUMBER(--MID(Spreadsheet!D18,ROW($1:$225),1))*
 ROW($1:$225),0),ROW($1:$225))+1,1)*10^ROW($1:$225)/10))</f>
        <v/>
      </c>
      <c r="AA18" s="5" t="b">
        <f>IF(AND(NOT(ISBLANK(Spreadsheet!D18)),NOT(ISBLANK(Spreadsheet!C18))),IF(AND(ISNUMBER(VALUE(Spreadsheet!D18)), LEN(Spreadsheet!D18)=9),TRUE,FALSE),IF(AND(NOT(ISBLANK(Spreadsheet!D18)),ISBLANK(Spreadsheet!C18)),FALSE,TRUE))</f>
        <v>1</v>
      </c>
      <c r="AB18" s="5" t="b">
        <f>OR(ISBLANK(Spreadsheet!Y18),IF(NOT(ISBLANK(Spreadsheet!Y18)),LEN(Spreadsheet!Y18)=10,ISNUMBER(VALUE(Spreadsheet!Y18))))</f>
        <v>1</v>
      </c>
      <c r="AC18" s="5" t="b">
        <f>OR(ISBLANK(Spreadsheet!AI18), AND(NOT(ISBLANK(Spreadsheet!AJ18)), NOT(ISNUMBER(SEARCH("Waive",Spreadsheet!AJ18)))))</f>
        <v>1</v>
      </c>
      <c r="AD18" s="5" t="b">
        <f>OR(ISBLANK(Spreadsheet!AK18), AND(NOT(ISBLANK(Spreadsheet!AL18)), NOT(ISNUMBER(SEARCH("Waive",Spreadsheet!AL18)))))</f>
        <v>1</v>
      </c>
      <c r="AE18" s="5" t="b">
        <f>OR(ISBLANK(Spreadsheet!AM18), AND(NOT(ISBLANK(Spreadsheet!AN18)), NOT(ISNUMBER(SEARCH("Waive", Spreadsheet!AN18)))))</f>
        <v>1</v>
      </c>
      <c r="AF18" s="5" t="b">
        <f>OR(ISBLANK(Spreadsheet!C18), NOT(ISBLANK(Spreadsheet!D18)),NOT(ISBLANK(Spreadsheet!L18)))</f>
        <v>1</v>
      </c>
      <c r="AG18" s="5" t="b">
        <f>IF(AND(NOT(ISBLANK(Spreadsheet!C18)), NOT(ISBLANK(Spreadsheet!D18)),Spreadsheet!C18&lt;&gt;Spreadsheet!D18),IF(ISERROR(VLOOKUP(Spreadsheet!C18, Spreadsheet!$C$6:'Spreadsheet'!$C17,1,FALSE)), FALSE, TRUE),TRUE)</f>
        <v>1</v>
      </c>
      <c r="AH18" s="5" t="b">
        <f>Spreadsheet!$B$2=Spreadsheet!AD18</f>
        <v>1</v>
      </c>
      <c r="AI18" s="5" t="b">
        <f>IF(ISBLANK(Spreadsheet!G18),TRUE,IF(OR(LEN(Spreadsheet!G18)&gt;1,ISNUMBER(VALUE(Spreadsheet!G18))),FALSE,TRUE))</f>
        <v>1</v>
      </c>
      <c r="AJ18" s="5" t="b">
        <f>OR(ISBLANK(Spreadsheet!C18), NOT(ISBLANK(Spreadsheet!B18)), NOT(ISBLANK(Spreadsheet!D18)))</f>
        <v>1</v>
      </c>
      <c r="AK18" s="5" t="b">
        <f t="array" ref="AK18">IF(OR(AND(ISBLANK(Spreadsheet!E18),ISBLANK(Spreadsheet!D18),NOT(ISBLANK(Spreadsheet!C18))),AND(ISBLANK(Spreadsheet!E18),ISBLANK(Spreadsheet!D18),ISBLANK(Spreadsheet!C18))),TRUE,ISNUMBER(MATCH(TRUE,EXACT(Spreadsheet!E18,Relationships),0)))</f>
        <v>1</v>
      </c>
      <c r="AL18" s="5" t="b">
        <f>IF(NOT(ISBLANK(Spreadsheet!C18)),IF(OR(ISBLANK(Spreadsheet!F18),LEN(Spreadsheet!F18)&gt;40),FALSE,TRUE),TRUE)</f>
        <v>1</v>
      </c>
      <c r="AM18" s="5" t="b">
        <f>IF(NOT(ISBLANK(Spreadsheet!C18)),IF(OR(ISBLANK(Spreadsheet!H18),LEN(Spreadsheet!H18)&gt;40),FALSE,TRUE),TRUE)</f>
        <v>1</v>
      </c>
      <c r="AN18" s="5" t="b">
        <f t="array" ref="AN18">IF(ISBLANK(Spreadsheet!I18),TRUE,ISNUMBER(MATCH(TRUE,EXACT(Spreadsheet!I18,GenderValues),0)))</f>
        <v>1</v>
      </c>
      <c r="AO18" s="5" t="b">
        <f ca="1">IF(ISERROR(DATEVALUE(TEXT(Spreadsheet!J18,"mm/dd/yyyy")) &gt; TODAY()),IF(AND(ISBLANK(Spreadsheet!J18),ISBLANK(Spreadsheet!C18)),TRUE,FALSE),IF(DATEVALUE(TEXT(Spreadsheet!J18,"mm/dd/yyyy")) &gt; TODAY(),FALSE,TRUE))</f>
        <v>1</v>
      </c>
      <c r="AP18" s="5" t="b">
        <f>OR(ISBLANK(Spreadsheet!K18),LEN(Spreadsheet!K18)&lt;=100)</f>
        <v>1</v>
      </c>
      <c r="AQ18" s="5" t="b">
        <f t="array" ref="AQ18">IF(OR(AND(ISBLANK(Spreadsheet!L18),ISBLANK(Spreadsheet!C18)),AND(NOT(ISBLANK(Spreadsheet!C18)),NOT(ISBLANK(Spreadsheet!D18)))),TRUE,ISNUMBER(MATCH(TRUE,EXACT(Spreadsheet!L18,MaritalStatus),0)))</f>
        <v>1</v>
      </c>
      <c r="AR18" s="5" t="b">
        <f ca="1">IF(ISERROR(DATEVALUE(TEXT(Spreadsheet!M18,"mm/dd/yyyy")) &gt; TODAY()),IF(ISBLANK(Spreadsheet!M18),TRUE,FALSE),IF(DATEVALUE(TEXT(Spreadsheet!M18,"mm/dd/yyyy")) &gt; TODAY(),FALSE,TRUE))</f>
        <v>1</v>
      </c>
      <c r="AS18" s="5" t="b">
        <f>OR(ISBLANK(Spreadsheet!N18),LEN(Spreadsheet!N18)&lt;=100)</f>
        <v>1</v>
      </c>
      <c r="AT18" s="5" t="b">
        <f>OR(ISBLANK(Spreadsheet!O18),UPPER(Spreadsheet!O18)="YES")</f>
        <v>1</v>
      </c>
      <c r="AU18" s="5" t="b">
        <f>OR(ISBLANK(Spreadsheet!P18),UPPER(Spreadsheet!P18)="YES")</f>
        <v>1</v>
      </c>
      <c r="AV18" s="5" t="b">
        <f t="array" ref="AV18">IF(ISBLANK(Spreadsheet!Q18),TRUE,ISNUMBER(MATCH(TRUE,EXACT(Spreadsheet!Q18,OnGroupsPriorIns),0)))</f>
        <v>1</v>
      </c>
      <c r="AW18" s="5" t="b">
        <f>OR(ISBLANK(Spreadsheet!R18),UPPER(Spreadsheet!R18)="YES")</f>
        <v>1</v>
      </c>
      <c r="AX18" s="5" t="b">
        <f>OR(ISBLANK(Spreadsheet!S18),UPPER(Spreadsheet!S18)="YES")</f>
        <v>1</v>
      </c>
      <c r="AY18" s="5" t="b">
        <f>OR(AND(ISBLANK(Spreadsheet!C18),LEN(Spreadsheet!T18)=0),AND(NOT(ISBLANK(Spreadsheet!C18)),LEN(Spreadsheet!T18)&gt;0,LEN(Spreadsheet!T18)&lt;=50))</f>
        <v>1</v>
      </c>
      <c r="AZ18" s="5" t="b">
        <f>OR(LEN(Spreadsheet!U18)=0,AND(LEN(Spreadsheet!U18)&gt;0,LEN(Spreadsheet!U18)&lt;=50))</f>
        <v>1</v>
      </c>
      <c r="BA18" s="5" t="b">
        <f>OR(AND(ISBLANK(Spreadsheet!C18),LEN(Spreadsheet!V18)=0),AND(NOT(ISBLANK(Spreadsheet!C18)),LEN(Spreadsheet!V18)&gt;0,LEN(Spreadsheet!V18)&lt;=50))</f>
        <v>1</v>
      </c>
      <c r="BB18" s="5" t="b">
        <f t="array" ref="BB18">IF(AND(ISBLANK(Spreadsheet!C18),LEN(Spreadsheet!W18)=0),TRUE,ISNUMBER(MATCH(TRUE,EXACT(Spreadsheet!W18,States),0)))</f>
        <v>1</v>
      </c>
      <c r="BC18" s="5" t="b">
        <f>OR(AND(ISBLANK(Spreadsheet!C18),LEN(Spreadsheet!X18)=0),AND(NOT(ISBLANK(Spreadsheet!C18)),LEN(Spreadsheet!X18)&gt;0,LEN(Spreadsheet!X18)=5,ISNUMBER(VALUE(Spreadsheet!X18))))</f>
        <v>1</v>
      </c>
      <c r="BD18" s="5" t="b">
        <f>OR(ISBLANK(Spreadsheet!Z18),LEN(Spreadsheet!Z18)&lt;=50)</f>
        <v>1</v>
      </c>
      <c r="BE18" s="5" t="b">
        <f>ISBLANK(Spreadsheet!AA18)</f>
        <v>1</v>
      </c>
      <c r="BF18" s="5" t="b">
        <f>ISBLANK(Spreadsheet!AB18)</f>
        <v>1</v>
      </c>
      <c r="BG18" s="5" t="b">
        <f>IF(ISERROR(DATEVALUE(TEXT(Spreadsheet!AC18,"mm/dd/yyyy")) &gt; DATEVALUE(TEXT(Spreadsheet!J18,"mm/dd/yyyy"))),IF(OR(AND(ISBLANK(Spreadsheet!AC18),ISBLANK(Spreadsheet!C18)),AND(NOT(ISBLANK(Spreadsheet!C18)),ISBLANK(Spreadsheet!AC18),NOT(ISBLANK(Spreadsheet!D18)))),TRUE,FALSE),IF(DATEVALUE(TEXT(Spreadsheet!AC18,"mm/dd/yyyy")) &gt; DATEVALUE(TEXT(Spreadsheet!J18,"mm/dd/yyyy")),TRUE,FALSE))</f>
        <v>1</v>
      </c>
      <c r="BH18" s="5" t="b">
        <f>OR(AND(ISBLANK(Spreadsheet!C18),ISBLANK(Spreadsheet!AE18)),AND(NOT(ISBLANK(Spreadsheet!C18)),NOT(ISBLANK(Spreadsheet!D18)),ISBLANK(Spreadsheet!AE18)),AND(NOT(ISBLANK(Spreadsheet!C18)),ISBLANK(Spreadsheet!D18),NOT(ISBLANK(Spreadsheet!AE18)),LEN(Spreadsheet!AE18)&lt;=100))</f>
        <v>1</v>
      </c>
      <c r="BI18" s="5" t="b">
        <f t="array" ref="BI18">IF(ISBLANK(Spreadsheet!AF18),TRUE,ISNUMBER(MATCH(TRUE,EXACT(Spreadsheet!AF18,CobraShortReasons),0)))</f>
        <v>1</v>
      </c>
      <c r="BJ18" s="5" t="b">
        <f ca="1">IF(ISERROR(DATEVALUE(TEXT(Spreadsheet!AG18,"mm/dd/yyyy")) &gt; TODAY()),IF(ISBLANK(Spreadsheet!AG18),TRUE,FALSE),IF(DATEVALUE(TEXT(Spreadsheet!AG18,"mm/dd/yyyy")) &gt; TODAY(),FALSE,TRUE))</f>
        <v>1</v>
      </c>
      <c r="BK18" s="5" t="b">
        <f>OR(ISBLANK(Spreadsheet!AH18),LEN(Spreadsheet!AH18)&lt;=25)</f>
        <v>1</v>
      </c>
      <c r="BL18" s="5" t="b">
        <f t="array" aca="1" ref="BL18" ca="1">IF(ISBLANK(Spreadsheet!AI18),TRUE,ISNUMBER(MATCH(TRUE,EXACT(Spreadsheet!AI18,INDIRECT(Spreadsheet!$D$2)),0)))</f>
        <v>1</v>
      </c>
      <c r="BM18" s="5" t="b">
        <f t="array" aca="1" ref="BM18" ca="1">IF(ISBLANK(Spreadsheet!AJ18),TRUE,ISNUMBER(MATCH(TRUE,EXACT(Spreadsheet!AJ18,INDIRECT(Spreadsheet!BJ18)),0)))</f>
        <v>1</v>
      </c>
      <c r="BN18" s="5" t="b">
        <f t="array" ref="BN18">IF(ISBLANK(Spreadsheet!AK18),TRUE,ISNUMBER(MATCH(TRUE,EXACT(Spreadsheet!AK18,DentalPlans),0)))</f>
        <v>1</v>
      </c>
      <c r="BO18" s="5" t="b">
        <f t="array" aca="1" ref="BO18" ca="1">IF(ISBLANK(Spreadsheet!AL18),TRUE,ISNUMBER(MATCH(TRUE,EXACT(Spreadsheet!AL18,INDIRECT(Spreadsheet!BK18)),0)))</f>
        <v>1</v>
      </c>
      <c r="BP18" s="5" t="b">
        <f t="array" ref="BP18">IF(ISBLANK(Spreadsheet!AM18),TRUE,ISNUMBER(MATCH(TRUE,EXACT(Spreadsheet!AM18,VisionPlans),0)))</f>
        <v>1</v>
      </c>
      <c r="BQ18" s="5" t="b">
        <f t="array" aca="1" ref="BQ18" ca="1">IF(ISBLANK(Spreadsheet!AN18),TRUE,ISNUMBER(MATCH(TRUE,EXACT(Spreadsheet!AN18,INDIRECT(Spreadsheet!BL18)),0)))</f>
        <v>1</v>
      </c>
      <c r="BR18" s="5" t="b">
        <f t="array" ref="BR18">IF(ISBLANK(Spreadsheet!AO18),TRUE,ISNUMBER(MATCH(TRUE,EXACT(Spreadsheet!AO18,LifeBenefitClasses),0)))</f>
        <v>1</v>
      </c>
      <c r="BS18" s="5" t="b">
        <f>IF(OR(ISBLANK(Spreadsheet!AO18), Spreadsheet!AO18="Waive"),IF(ISBLANK(Spreadsheet!AP18),TRUE,FALSE),IF(OR(AND(NOT(ISBLANK(Spreadsheet!AO18)),ISBLANK(Spreadsheet!AP18)),NOT(ISNUMBER(VALUE(Spreadsheet!AP18)))),FALSE,IF(OR(AND(Spreadsheet!AP18&lt;6,MOD(Spreadsheet!AP18*10,5)=0), MOD(Spreadsheet!AP18,5000)=0),TRUE,FALSE)))</f>
        <v>1</v>
      </c>
      <c r="BT18" s="5" t="b">
        <f t="array" ref="BT18">IF(ISBLANK(Spreadsheet!AQ18),TRUE,ISNUMBER(MATCH(TRUE,EXACT(Spreadsheet!AQ18,EnrollWaive),0)))</f>
        <v>1</v>
      </c>
      <c r="BU18" s="5" t="b">
        <f t="array" ref="BU18">IF(ISBLANK(Spreadsheet!AR18),TRUE,ISNUMBER(MATCH(TRUE,EXACT(Spreadsheet!AR18,LifeBenefitClasses),0)))</f>
        <v>1</v>
      </c>
      <c r="BV18" s="5" t="b">
        <f>IF(OR(ISBLANK(Spreadsheet!AR18), Spreadsheet!AR18="Waive"),IF(ISBLANK(Spreadsheet!AS18),TRUE,FALSE),IF(OR(AND(NOT(ISBLANK(Spreadsheet!AR18)),ISBLANK(Spreadsheet!AS18)),NOT(ISNUMBER(VALUE(Spreadsheet!AS18)))),FALSE,IF(OR(AND(Spreadsheet!AS18&lt;6,MOD(Spreadsheet!AS18*10,5)=0), MOD(Spreadsheet!AS18,10000)=0),TRUE,FALSE)))</f>
        <v>1</v>
      </c>
      <c r="BW18" s="5" t="b">
        <f t="array" ref="BW18">IF(ISBLANK(Spreadsheet!AT18),TRUE,ISNUMBER(MATCH(TRUE,EXACT(Spreadsheet!AT18,LifeBenefitClasses),0)))</f>
        <v>1</v>
      </c>
      <c r="BX18" s="5" t="b">
        <f>IF(OR(ISBLANK(Spreadsheet!AT18), Spreadsheet!AT18="Waive"),IF(ISBLANK(Spreadsheet!AU18),TRUE,FALSE),IF(OR(AND(NOT(ISBLANK(Spreadsheet!AT18)),ISBLANK(Spreadsheet!AU18)),NOT(ISNUMBER(VALUE(Spreadsheet!AU18)))),FALSE,IF(AND(NOT(OR(ISBLANK(Spreadsheet!AT18),Spreadsheet!AT18="Waive")),NOT(OR(ISBLANK(Spreadsheet!AR18),Spreadsheet!AR18="Waive")),MOD(Spreadsheet!AU18,5000)=0, Spreadsheet!AU18&lt;=(Spreadsheet!AS18*0.5)),TRUE,FALSE)))</f>
        <v>1</v>
      </c>
      <c r="BY18" s="5" t="b">
        <f t="array" ref="BY18">IF(ISBLANK(Spreadsheet!AV18),TRUE,ISNUMBER(MATCH(TRUE,EXACT(Spreadsheet!AV18,EnrollWaive),0)))</f>
        <v>1</v>
      </c>
      <c r="BZ18" s="5" t="b">
        <f t="array" ref="BZ18">IF(ISBLANK(Spreadsheet!AW18),TRUE,ISNUMBER(MATCH(TRUE,EXACT(Spreadsheet!AW18,LifeBenefitClasses),0)))</f>
        <v>1</v>
      </c>
      <c r="CA18" s="5" t="b">
        <f t="array" ref="CA18">IF(ISBLANK(Spreadsheet!AX18),TRUE,ISNUMBER(MATCH(TRUE,EXACT(Spreadsheet!AX18,LifeBenefitClasses),0)))</f>
        <v>1</v>
      </c>
      <c r="CB18" s="5" t="b">
        <f t="array" ref="CB18">IF(ISBLANK(Spreadsheet!AY18),TRUE,ISNUMBER(MATCH(TRUE,EXACT(Spreadsheet!AY18,LifeBenefitClasses),0)))</f>
        <v>1</v>
      </c>
      <c r="CC18" s="5" t="b">
        <f t="array" ref="CC18">IF(ISBLANK(Spreadsheet!AZ18),TRUE,ISNUMBER(MATCH(TRUE,EXACT(Spreadsheet!AZ18,LifeBenefitClasses),0)))</f>
        <v>1</v>
      </c>
      <c r="CD18" s="5" t="b">
        <f t="array" ref="CD18">IF(ISBLANK(Spreadsheet!BA18),TRUE,ISNUMBER(MATCH(TRUE,EXACT(Spreadsheet!BA18,LifeBenefitClasses),0)))</f>
        <v>1</v>
      </c>
      <c r="CE18" s="5" t="b">
        <f>IF(OR(ISBLANK(Spreadsheet!BA18), Spreadsheet!BA18="Waive"),IF(ISBLANK(Spreadsheet!BB18),TRUE,FALSE),IF(OR(AND(NOT(ISBLANK(Spreadsheet!BA18)),ISBLANK(Spreadsheet!BB18)),NOT(ISNUMBER(VALUE(Spreadsheet!BB18))),ISBLANK(Spreadsheet!BC18),NOT(ISNUMBER(VALUE(Spreadsheet!BC18)))),FALSE,IF(AND(Spreadsheet!BB18&gt;=50000,Spreadsheet!BB18&lt;=250000,MOD(Spreadsheet!BB18,10000)=0,Spreadsheet!BB18&lt;=(10*Spreadsheet!BC18)),TRUE,FALSE)))</f>
        <v>1</v>
      </c>
      <c r="CF18" s="5" t="b">
        <f>IF(NOT(ISBLANK(Spreadsheet!BC18)),AND(ISNUMBER(VALUE(Spreadsheet!BC18)),Spreadsheet!BC18&gt;0),AND(OR(ISBLANK(Spreadsheet!AO18),Spreadsheet!AO18="Waive",AND(NOT(OR(ISBLANK(Spreadsheet!AO18),Spreadsheet!AO18="Waive")),Spreadsheet!AP18&gt;=6)),OR(ISBLANK(Spreadsheet!AR18),AND(NOT(OR(ISBLANK(Spreadsheet!AR18),Spreadsheet!AR18="Waive")),Spreadsheet!AS18&gt;=6)),OR(ISBLANK(Spreadsheet!AW18)),OR(ISBLANK(Spreadsheet!AX18)),OR(ISBLANK(Spreadsheet!AY18)),OR(ISBLANK(Spreadsheet!AZ18)),OR(ISBLANK(Spreadsheet!BA18),Spreadsheet!BA18="Waive")))</f>
        <v>1</v>
      </c>
      <c r="CG18" s="5" t="b">
        <f t="shared" ca="1" si="5"/>
        <v>1</v>
      </c>
    </row>
    <row r="19" spans="6:85" ht="16.5" customHeight="1" x14ac:dyDescent="0.3">
      <c r="F19" s="18" t="s">
        <v>543</v>
      </c>
      <c r="G19" s="5" t="b">
        <f>EXACT(Spreadsheet!S6,F19)</f>
        <v>1</v>
      </c>
      <c r="H19" s="5">
        <f t="shared" ca="1" si="2"/>
        <v>2</v>
      </c>
      <c r="I19" s="5" t="str">
        <f t="shared" ca="1" si="3"/>
        <v/>
      </c>
      <c r="J19" s="5" t="str">
        <f>IF(AND(NOT(ISBLANK(Spreadsheet!C19)),ISBLANK(Spreadsheet!D19)),Spreadsheet!F19&amp;" "&amp;Spreadsheet!H19,"")</f>
        <v/>
      </c>
      <c r="K19" s="5">
        <f>IF(AND(NOT(ISBLANK(Spreadsheet!C19)),ISBLANK(Spreadsheet!D19)),COUNTIFS(Spreadsheet!E20:E$786,"=Child",Spreadsheet!C20:C$786, "="&amp;Spreadsheet!C19) + COUNTIFS(Spreadsheet!E20:E$786,"=Step-child",Spreadsheet!C20:C$786, "="&amp;Spreadsheet!C19),0)</f>
        <v>0</v>
      </c>
      <c r="L19" s="5">
        <f>IF(NOT(ISBLANK(J19)),COUNTIFS(Spreadsheet!E20:E$786,"=Wife",Spreadsheet!C20:C$786, "="&amp;Spreadsheet!C19) + COUNTIFS(Spreadsheet!E20:E$786,"=Husband",Spreadsheet!C20:C$786, "="&amp;Spreadsheet!C19),0)</f>
        <v>0</v>
      </c>
      <c r="M19" s="5">
        <f>IF(NOT(ISBLANK(Spreadsheet!AJ19)),VLOOKUP(Spreadsheet!AJ19,'Drop Downs'!$P$2:$R$16,3,FALSE),0)</f>
        <v>0</v>
      </c>
      <c r="N19" s="5">
        <f>IF(NOT(ISBLANK(Spreadsheet!AJ19)), VLOOKUP(Spreadsheet!AJ19,'Drop Downs'!$P$2:$R$16,2,FALSE),0)</f>
        <v>0</v>
      </c>
      <c r="O19" s="5">
        <f>IF(NOT(ISBLANK(Spreadsheet!AL19)),VLOOKUP(Spreadsheet!AL19,'Drop Downs'!$P$2:$R$16,3,FALSE), 0)</f>
        <v>0</v>
      </c>
      <c r="P19" s="5">
        <f>IF(NOT(ISBLANK(Spreadsheet!AL19)),VLOOKUP(Spreadsheet!AL19,'Drop Downs'!$P$2:$R$16,2,FALSE),0)</f>
        <v>0</v>
      </c>
      <c r="Q19" s="5">
        <f>IF(NOT(ISBLANK(Spreadsheet!AN19)),VLOOKUP(Spreadsheet!AN19,'Drop Downs'!$P$2:$R$16,3,FALSE),0)</f>
        <v>0</v>
      </c>
      <c r="R19" s="5">
        <f>IF(NOT(ISBLANK(Spreadsheet!AN19)),VLOOKUP(Spreadsheet!AN19,'Drop Downs'!$P$2:$R$16,2,FALSE),0)</f>
        <v>0</v>
      </c>
      <c r="S19" s="5" t="str">
        <f>IF(OR(M19&gt;K19,N19&gt;L19,O19&gt;K19, Q19&gt;K19,N19&gt;L19, P19&gt;L19, R19&gt;L19),"Member currently has a coverage election over what he/she needs.  Please add more dependents or adjust the coverage election.","")&amp;(IF(AND(NOT(ISBLANK(Spreadsheet!C19)),NOT(ISBLANK(Spreadsheet!D19)),ISBLANK(Spreadsheet!E19)),"Dependent lacks a relationship to member.Please select one from the drop-down.",""))</f>
        <v/>
      </c>
      <c r="T19" s="5" t="b">
        <f t="shared" si="4"/>
        <v>1</v>
      </c>
      <c r="U19" s="5" t="b">
        <f>OR(ISBLANK(Spreadsheet!C19),IF(NOT(ISBLANK(Spreadsheet!D19)),NOT(ISBLANK(Spreadsheet!E19)),TRUE))</f>
        <v>1</v>
      </c>
      <c r="V19" s="5" t="b">
        <f>OR(ISBLANK(Spreadsheet!C19), NOT(ISBLANK(Spreadsheet!I19)))</f>
        <v>1</v>
      </c>
      <c r="W19" s="5" t="b">
        <f>OR(ISBLANK(Spreadsheet!D19),NOT(ISBLANK(Spreadsheet!C19)))</f>
        <v>1</v>
      </c>
      <c r="X19" s="155" t="str">
        <f>REPT("0",MIN(FIND({1,2,3,4,5,6,7,8,9},Spreadsheet!C19&amp;"123456789"))-1)&amp;IF(ISBLANK(Spreadsheet!C19),"",SUMPRODUCT(MID(0&amp;Spreadsheet!C19,LARGE(INDEX(ISNUMBER(--MID(Spreadsheet!C19,ROW($1:$225),1))*
 ROW($1:$225),0),ROW($1:$225))+1,1)*10^ROW($1:$225)/10))</f>
        <v/>
      </c>
      <c r="Y19" s="5" t="b">
        <f>IF(NOT(ISBLANK(Spreadsheet!C19)),IF(AND(ISNUMBER(VALUE(Spreadsheet!C19)), LEN(Spreadsheet!C19)=9),TRUE,FALSE),TRUE)</f>
        <v>1</v>
      </c>
      <c r="Z19" s="155" t="str">
        <f>REPT("0",MIN(FIND({1,2,3,4,5,6,7,8,9},Spreadsheet!D19&amp;"123456789"))-1)&amp;IF(ISBLANK(Spreadsheet!D19),"",SUMPRODUCT(MID(0&amp;Spreadsheet!D19,LARGE(INDEX(ISNUMBER(--MID(Spreadsheet!D19,ROW($1:$225),1))*
 ROW($1:$225),0),ROW($1:$225))+1,1)*10^ROW($1:$225)/10))</f>
        <v/>
      </c>
      <c r="AA19" s="5" t="b">
        <f>IF(AND(NOT(ISBLANK(Spreadsheet!D19)),NOT(ISBLANK(Spreadsheet!C19))),IF(AND(ISNUMBER(VALUE(Spreadsheet!D19)), LEN(Spreadsheet!D19)=9),TRUE,FALSE),IF(AND(NOT(ISBLANK(Spreadsheet!D19)),ISBLANK(Spreadsheet!C19)),FALSE,TRUE))</f>
        <v>1</v>
      </c>
      <c r="AB19" s="5" t="b">
        <f>OR(ISBLANK(Spreadsheet!Y19),IF(NOT(ISBLANK(Spreadsheet!Y19)),LEN(Spreadsheet!Y19)=10,ISNUMBER(VALUE(Spreadsheet!Y19))))</f>
        <v>1</v>
      </c>
      <c r="AC19" s="5" t="b">
        <f>OR(ISBLANK(Spreadsheet!AI19), AND(NOT(ISBLANK(Spreadsheet!AJ19)), NOT(ISNUMBER(SEARCH("Waive",Spreadsheet!AJ19)))))</f>
        <v>1</v>
      </c>
      <c r="AD19" s="5" t="b">
        <f>OR(ISBLANK(Spreadsheet!AK19), AND(NOT(ISBLANK(Spreadsheet!AL19)), NOT(ISNUMBER(SEARCH("Waive",Spreadsheet!AL19)))))</f>
        <v>1</v>
      </c>
      <c r="AE19" s="5" t="b">
        <f>OR(ISBLANK(Spreadsheet!AM19), AND(NOT(ISBLANK(Spreadsheet!AN19)), NOT(ISNUMBER(SEARCH("Waive", Spreadsheet!AN19)))))</f>
        <v>1</v>
      </c>
      <c r="AF19" s="5" t="b">
        <f>OR(ISBLANK(Spreadsheet!C19), NOT(ISBLANK(Spreadsheet!D19)),NOT(ISBLANK(Spreadsheet!L19)))</f>
        <v>1</v>
      </c>
      <c r="AG19" s="5" t="b">
        <f>IF(AND(NOT(ISBLANK(Spreadsheet!C19)), NOT(ISBLANK(Spreadsheet!D19)),Spreadsheet!C19&lt;&gt;Spreadsheet!D19),IF(ISERROR(VLOOKUP(Spreadsheet!C19, Spreadsheet!$C$6:'Spreadsheet'!$C18,1,FALSE)), FALSE, TRUE),TRUE)</f>
        <v>1</v>
      </c>
      <c r="AH19" s="5" t="b">
        <f>Spreadsheet!$B$2=Spreadsheet!AD19</f>
        <v>1</v>
      </c>
      <c r="AI19" s="5" t="b">
        <f>IF(ISBLANK(Spreadsheet!G19),TRUE,IF(OR(LEN(Spreadsheet!G19)&gt;1,ISNUMBER(VALUE(Spreadsheet!G19))),FALSE,TRUE))</f>
        <v>1</v>
      </c>
      <c r="AJ19" s="5" t="b">
        <f>OR(ISBLANK(Spreadsheet!C19), NOT(ISBLANK(Spreadsheet!B19)), NOT(ISBLANK(Spreadsheet!D19)))</f>
        <v>1</v>
      </c>
      <c r="AK19" s="5" t="b">
        <f t="array" ref="AK19">IF(OR(AND(ISBLANK(Spreadsheet!E19),ISBLANK(Spreadsheet!D19),NOT(ISBLANK(Spreadsheet!C19))),AND(ISBLANK(Spreadsheet!E19),ISBLANK(Spreadsheet!D19),ISBLANK(Spreadsheet!C19))),TRUE,ISNUMBER(MATCH(TRUE,EXACT(Spreadsheet!E19,Relationships),0)))</f>
        <v>1</v>
      </c>
      <c r="AL19" s="5" t="b">
        <f>IF(NOT(ISBLANK(Spreadsheet!C19)),IF(OR(ISBLANK(Spreadsheet!F19),LEN(Spreadsheet!F19)&gt;40),FALSE,TRUE),TRUE)</f>
        <v>1</v>
      </c>
      <c r="AM19" s="5" t="b">
        <f>IF(NOT(ISBLANK(Spreadsheet!C19)),IF(OR(ISBLANK(Spreadsheet!H19),LEN(Spreadsheet!H19)&gt;40),FALSE,TRUE),TRUE)</f>
        <v>1</v>
      </c>
      <c r="AN19" s="5" t="b">
        <f t="array" ref="AN19">IF(ISBLANK(Spreadsheet!I19),TRUE,ISNUMBER(MATCH(TRUE,EXACT(Spreadsheet!I19,GenderValues),0)))</f>
        <v>1</v>
      </c>
      <c r="AO19" s="5" t="b">
        <f ca="1">IF(ISERROR(DATEVALUE(TEXT(Spreadsheet!J19,"mm/dd/yyyy")) &gt; TODAY()),IF(AND(ISBLANK(Spreadsheet!J19),ISBLANK(Spreadsheet!C19)),TRUE,FALSE),IF(DATEVALUE(TEXT(Spreadsheet!J19,"mm/dd/yyyy")) &gt; TODAY(),FALSE,TRUE))</f>
        <v>1</v>
      </c>
      <c r="AP19" s="5" t="b">
        <f>OR(ISBLANK(Spreadsheet!K19),LEN(Spreadsheet!K19)&lt;=100)</f>
        <v>1</v>
      </c>
      <c r="AQ19" s="5" t="b">
        <f t="array" ref="AQ19">IF(OR(AND(ISBLANK(Spreadsheet!L19),ISBLANK(Spreadsheet!C19)),AND(NOT(ISBLANK(Spreadsheet!C19)),NOT(ISBLANK(Spreadsheet!D19)))),TRUE,ISNUMBER(MATCH(TRUE,EXACT(Spreadsheet!L19,MaritalStatus),0)))</f>
        <v>1</v>
      </c>
      <c r="AR19" s="5" t="b">
        <f ca="1">IF(ISERROR(DATEVALUE(TEXT(Spreadsheet!M19,"mm/dd/yyyy")) &gt; TODAY()),IF(ISBLANK(Spreadsheet!M19),TRUE,FALSE),IF(DATEVALUE(TEXT(Spreadsheet!M19,"mm/dd/yyyy")) &gt; TODAY(),FALSE,TRUE))</f>
        <v>1</v>
      </c>
      <c r="AS19" s="5" t="b">
        <f>OR(ISBLANK(Spreadsheet!N19),LEN(Spreadsheet!N19)&lt;=100)</f>
        <v>1</v>
      </c>
      <c r="AT19" s="5" t="b">
        <f>OR(ISBLANK(Spreadsheet!O19),UPPER(Spreadsheet!O19)="YES")</f>
        <v>1</v>
      </c>
      <c r="AU19" s="5" t="b">
        <f>OR(ISBLANK(Spreadsheet!P19),UPPER(Spreadsheet!P19)="YES")</f>
        <v>1</v>
      </c>
      <c r="AV19" s="5" t="b">
        <f t="array" ref="AV19">IF(ISBLANK(Spreadsheet!Q19),TRUE,ISNUMBER(MATCH(TRUE,EXACT(Spreadsheet!Q19,OnGroupsPriorIns),0)))</f>
        <v>1</v>
      </c>
      <c r="AW19" s="5" t="b">
        <f>OR(ISBLANK(Spreadsheet!R19),UPPER(Spreadsheet!R19)="YES")</f>
        <v>1</v>
      </c>
      <c r="AX19" s="5" t="b">
        <f>OR(ISBLANK(Spreadsheet!S19),UPPER(Spreadsheet!S19)="YES")</f>
        <v>1</v>
      </c>
      <c r="AY19" s="5" t="b">
        <f>OR(AND(ISBLANK(Spreadsheet!C19),LEN(Spreadsheet!T19)=0),AND(NOT(ISBLANK(Spreadsheet!C19)),LEN(Spreadsheet!T19)&gt;0,LEN(Spreadsheet!T19)&lt;=50))</f>
        <v>1</v>
      </c>
      <c r="AZ19" s="5" t="b">
        <f>OR(LEN(Spreadsheet!U19)=0,AND(LEN(Spreadsheet!U19)&gt;0,LEN(Spreadsheet!U19)&lt;=50))</f>
        <v>1</v>
      </c>
      <c r="BA19" s="5" t="b">
        <f>OR(AND(ISBLANK(Spreadsheet!C19),LEN(Spreadsheet!V19)=0),AND(NOT(ISBLANK(Spreadsheet!C19)),LEN(Spreadsheet!V19)&gt;0,LEN(Spreadsheet!V19)&lt;=50))</f>
        <v>1</v>
      </c>
      <c r="BB19" s="5" t="b">
        <f t="array" ref="BB19">IF(AND(ISBLANK(Spreadsheet!C19),LEN(Spreadsheet!W19)=0),TRUE,ISNUMBER(MATCH(TRUE,EXACT(Spreadsheet!W19,States),0)))</f>
        <v>1</v>
      </c>
      <c r="BC19" s="5" t="b">
        <f>OR(AND(ISBLANK(Spreadsheet!C19),LEN(Spreadsheet!X19)=0),AND(NOT(ISBLANK(Spreadsheet!C19)),LEN(Spreadsheet!X19)&gt;0,LEN(Spreadsheet!X19)=5,ISNUMBER(VALUE(Spreadsheet!X19))))</f>
        <v>1</v>
      </c>
      <c r="BD19" s="5" t="b">
        <f>OR(ISBLANK(Spreadsheet!Z19),LEN(Spreadsheet!Z19)&lt;=50)</f>
        <v>1</v>
      </c>
      <c r="BE19" s="5" t="b">
        <f>ISBLANK(Spreadsheet!AA19)</f>
        <v>1</v>
      </c>
      <c r="BF19" s="5" t="b">
        <f>ISBLANK(Spreadsheet!AB19)</f>
        <v>1</v>
      </c>
      <c r="BG19" s="5" t="b">
        <f>IF(ISERROR(DATEVALUE(TEXT(Spreadsheet!AC19,"mm/dd/yyyy")) &gt; DATEVALUE(TEXT(Spreadsheet!J19,"mm/dd/yyyy"))),IF(OR(AND(ISBLANK(Spreadsheet!AC19),ISBLANK(Spreadsheet!C19)),AND(NOT(ISBLANK(Spreadsheet!C19)),ISBLANK(Spreadsheet!AC19),NOT(ISBLANK(Spreadsheet!D19)))),TRUE,FALSE),IF(DATEVALUE(TEXT(Spreadsheet!AC19,"mm/dd/yyyy")) &gt; DATEVALUE(TEXT(Spreadsheet!J19,"mm/dd/yyyy")),TRUE,FALSE))</f>
        <v>1</v>
      </c>
      <c r="BH19" s="5" t="b">
        <f>OR(AND(ISBLANK(Spreadsheet!C19),ISBLANK(Spreadsheet!AE19)),AND(NOT(ISBLANK(Spreadsheet!C19)),NOT(ISBLANK(Spreadsheet!D19)),ISBLANK(Spreadsheet!AE19)),AND(NOT(ISBLANK(Spreadsheet!C19)),ISBLANK(Spreadsheet!D19),NOT(ISBLANK(Spreadsheet!AE19)),LEN(Spreadsheet!AE19)&lt;=100))</f>
        <v>1</v>
      </c>
      <c r="BI19" s="5" t="b">
        <f t="array" ref="BI19">IF(ISBLANK(Spreadsheet!AF19),TRUE,ISNUMBER(MATCH(TRUE,EXACT(Spreadsheet!AF19,CobraShortReasons),0)))</f>
        <v>1</v>
      </c>
      <c r="BJ19" s="5" t="b">
        <f ca="1">IF(ISERROR(DATEVALUE(TEXT(Spreadsheet!AG19,"mm/dd/yyyy")) &gt; TODAY()),IF(ISBLANK(Spreadsheet!AG19),TRUE,FALSE),IF(DATEVALUE(TEXT(Spreadsheet!AG19,"mm/dd/yyyy")) &gt; TODAY(),FALSE,TRUE))</f>
        <v>1</v>
      </c>
      <c r="BK19" s="5" t="b">
        <f>OR(ISBLANK(Spreadsheet!AH19),LEN(Spreadsheet!AH19)&lt;=25)</f>
        <v>1</v>
      </c>
      <c r="BL19" s="5" t="b">
        <f t="array" aca="1" ref="BL19" ca="1">IF(ISBLANK(Spreadsheet!AI19),TRUE,ISNUMBER(MATCH(TRUE,EXACT(Spreadsheet!AI19,INDIRECT(Spreadsheet!$D$2)),0)))</f>
        <v>1</v>
      </c>
      <c r="BM19" s="5" t="b">
        <f t="array" aca="1" ref="BM19" ca="1">IF(ISBLANK(Spreadsheet!AJ19),TRUE,ISNUMBER(MATCH(TRUE,EXACT(Spreadsheet!AJ19,INDIRECT(Spreadsheet!BJ19)),0)))</f>
        <v>1</v>
      </c>
      <c r="BN19" s="5" t="b">
        <f t="array" ref="BN19">IF(ISBLANK(Spreadsheet!AK19),TRUE,ISNUMBER(MATCH(TRUE,EXACT(Spreadsheet!AK19,DentalPlans),0)))</f>
        <v>1</v>
      </c>
      <c r="BO19" s="5" t="b">
        <f t="array" aca="1" ref="BO19" ca="1">IF(ISBLANK(Spreadsheet!AL19),TRUE,ISNUMBER(MATCH(TRUE,EXACT(Spreadsheet!AL19,INDIRECT(Spreadsheet!BK19)),0)))</f>
        <v>1</v>
      </c>
      <c r="BP19" s="5" t="b">
        <f t="array" ref="BP19">IF(ISBLANK(Spreadsheet!AM19),TRUE,ISNUMBER(MATCH(TRUE,EXACT(Spreadsheet!AM19,VisionPlans),0)))</f>
        <v>1</v>
      </c>
      <c r="BQ19" s="5" t="b">
        <f t="array" aca="1" ref="BQ19" ca="1">IF(ISBLANK(Spreadsheet!AN19),TRUE,ISNUMBER(MATCH(TRUE,EXACT(Spreadsheet!AN19,INDIRECT(Spreadsheet!BL19)),0)))</f>
        <v>1</v>
      </c>
      <c r="BR19" s="5" t="b">
        <f t="array" ref="BR19">IF(ISBLANK(Spreadsheet!AO19),TRUE,ISNUMBER(MATCH(TRUE,EXACT(Spreadsheet!AO19,LifeBenefitClasses),0)))</f>
        <v>1</v>
      </c>
      <c r="BS19" s="5" t="b">
        <f>IF(OR(ISBLANK(Spreadsheet!AO19), Spreadsheet!AO19="Waive"),IF(ISBLANK(Spreadsheet!AP19),TRUE,FALSE),IF(OR(AND(NOT(ISBLANK(Spreadsheet!AO19)),ISBLANK(Spreadsheet!AP19)),NOT(ISNUMBER(VALUE(Spreadsheet!AP19)))),FALSE,IF(OR(AND(Spreadsheet!AP19&lt;6,MOD(Spreadsheet!AP19*10,5)=0), MOD(Spreadsheet!AP19,5000)=0),TRUE,FALSE)))</f>
        <v>1</v>
      </c>
      <c r="BT19" s="5" t="b">
        <f t="array" ref="BT19">IF(ISBLANK(Spreadsheet!AQ19),TRUE,ISNUMBER(MATCH(TRUE,EXACT(Spreadsheet!AQ19,EnrollWaive),0)))</f>
        <v>1</v>
      </c>
      <c r="BU19" s="5" t="b">
        <f t="array" ref="BU19">IF(ISBLANK(Spreadsheet!AR19),TRUE,ISNUMBER(MATCH(TRUE,EXACT(Spreadsheet!AR19,LifeBenefitClasses),0)))</f>
        <v>1</v>
      </c>
      <c r="BV19" s="5" t="b">
        <f>IF(OR(ISBLANK(Spreadsheet!AR19), Spreadsheet!AR19="Waive"),IF(ISBLANK(Spreadsheet!AS19),TRUE,FALSE),IF(OR(AND(NOT(ISBLANK(Spreadsheet!AR19)),ISBLANK(Spreadsheet!AS19)),NOT(ISNUMBER(VALUE(Spreadsheet!AS19)))),FALSE,IF(OR(AND(Spreadsheet!AS19&lt;6,MOD(Spreadsheet!AS19*10,5)=0), MOD(Spreadsheet!AS19,10000)=0),TRUE,FALSE)))</f>
        <v>1</v>
      </c>
      <c r="BW19" s="5" t="b">
        <f t="array" ref="BW19">IF(ISBLANK(Spreadsheet!AT19),TRUE,ISNUMBER(MATCH(TRUE,EXACT(Spreadsheet!AT19,LifeBenefitClasses),0)))</f>
        <v>1</v>
      </c>
      <c r="BX19" s="5" t="b">
        <f>IF(OR(ISBLANK(Spreadsheet!AT19), Spreadsheet!AT19="Waive"),IF(ISBLANK(Spreadsheet!AU19),TRUE,FALSE),IF(OR(AND(NOT(ISBLANK(Spreadsheet!AT19)),ISBLANK(Spreadsheet!AU19)),NOT(ISNUMBER(VALUE(Spreadsheet!AU19)))),FALSE,IF(AND(NOT(OR(ISBLANK(Spreadsheet!AT19),Spreadsheet!AT19="Waive")),NOT(OR(ISBLANK(Spreadsheet!AR19),Spreadsheet!AR19="Waive")),MOD(Spreadsheet!AU19,5000)=0, Spreadsheet!AU19&lt;=(Spreadsheet!AS19*0.5)),TRUE,FALSE)))</f>
        <v>1</v>
      </c>
      <c r="BY19" s="5" t="b">
        <f t="array" ref="BY19">IF(ISBLANK(Spreadsheet!AV19),TRUE,ISNUMBER(MATCH(TRUE,EXACT(Spreadsheet!AV19,EnrollWaive),0)))</f>
        <v>1</v>
      </c>
      <c r="BZ19" s="5" t="b">
        <f t="array" ref="BZ19">IF(ISBLANK(Spreadsheet!AW19),TRUE,ISNUMBER(MATCH(TRUE,EXACT(Spreadsheet!AW19,LifeBenefitClasses),0)))</f>
        <v>1</v>
      </c>
      <c r="CA19" s="5" t="b">
        <f t="array" ref="CA19">IF(ISBLANK(Spreadsheet!AX19),TRUE,ISNUMBER(MATCH(TRUE,EXACT(Spreadsheet!AX19,LifeBenefitClasses),0)))</f>
        <v>1</v>
      </c>
      <c r="CB19" s="5" t="b">
        <f t="array" ref="CB19">IF(ISBLANK(Spreadsheet!AY19),TRUE,ISNUMBER(MATCH(TRUE,EXACT(Spreadsheet!AY19,LifeBenefitClasses),0)))</f>
        <v>1</v>
      </c>
      <c r="CC19" s="5" t="b">
        <f t="array" ref="CC19">IF(ISBLANK(Spreadsheet!AZ19),TRUE,ISNUMBER(MATCH(TRUE,EXACT(Spreadsheet!AZ19,LifeBenefitClasses),0)))</f>
        <v>1</v>
      </c>
      <c r="CD19" s="5" t="b">
        <f t="array" ref="CD19">IF(ISBLANK(Spreadsheet!BA19),TRUE,ISNUMBER(MATCH(TRUE,EXACT(Spreadsheet!BA19,LifeBenefitClasses),0)))</f>
        <v>1</v>
      </c>
      <c r="CE19" s="5" t="b">
        <f>IF(OR(ISBLANK(Spreadsheet!BA19), Spreadsheet!BA19="Waive"),IF(ISBLANK(Spreadsheet!BB19),TRUE,FALSE),IF(OR(AND(NOT(ISBLANK(Spreadsheet!BA19)),ISBLANK(Spreadsheet!BB19)),NOT(ISNUMBER(VALUE(Spreadsheet!BB19))),ISBLANK(Spreadsheet!BC19),NOT(ISNUMBER(VALUE(Spreadsheet!BC19)))),FALSE,IF(AND(Spreadsheet!BB19&gt;=50000,Spreadsheet!BB19&lt;=250000,MOD(Spreadsheet!BB19,10000)=0,Spreadsheet!BB19&lt;=(10*Spreadsheet!BC19)),TRUE,FALSE)))</f>
        <v>1</v>
      </c>
      <c r="CF19" s="5" t="b">
        <f>IF(NOT(ISBLANK(Spreadsheet!BC19)),AND(ISNUMBER(VALUE(Spreadsheet!BC19)),Spreadsheet!BC19&gt;0),AND(OR(ISBLANK(Spreadsheet!AO19),Spreadsheet!AO19="Waive",AND(NOT(OR(ISBLANK(Spreadsheet!AO19),Spreadsheet!AO19="Waive")),Spreadsheet!AP19&gt;=6)),OR(ISBLANK(Spreadsheet!AR19),AND(NOT(OR(ISBLANK(Spreadsheet!AR19),Spreadsheet!AR19="Waive")),Spreadsheet!AS19&gt;=6)),OR(ISBLANK(Spreadsheet!AW19)),OR(ISBLANK(Spreadsheet!AX19)),OR(ISBLANK(Spreadsheet!AY19)),OR(ISBLANK(Spreadsheet!AZ19)),OR(ISBLANK(Spreadsheet!BA19),Spreadsheet!BA19="Waive")))</f>
        <v>1</v>
      </c>
      <c r="CG19" s="5" t="b">
        <f t="shared" ca="1" si="5"/>
        <v>1</v>
      </c>
    </row>
    <row r="20" spans="6:85" ht="16.5" customHeight="1" x14ac:dyDescent="0.3">
      <c r="F20" s="18" t="s">
        <v>517</v>
      </c>
      <c r="G20" s="5" t="b">
        <f>EXACT(Spreadsheet!T6,F20)</f>
        <v>1</v>
      </c>
      <c r="H20" s="5">
        <f t="shared" ca="1" si="2"/>
        <v>2</v>
      </c>
      <c r="I20" s="5" t="str">
        <f t="shared" ca="1" si="3"/>
        <v/>
      </c>
      <c r="J20" s="5" t="str">
        <f>IF(AND(NOT(ISBLANK(Spreadsheet!C20)),ISBLANK(Spreadsheet!D20)),Spreadsheet!F20&amp;" "&amp;Spreadsheet!H20,"")</f>
        <v/>
      </c>
      <c r="K20" s="5">
        <f>IF(AND(NOT(ISBLANK(Spreadsheet!C20)),ISBLANK(Spreadsheet!D20)),COUNTIFS(Spreadsheet!E21:E$786,"=Child",Spreadsheet!C21:C$786, "="&amp;Spreadsheet!C20) + COUNTIFS(Spreadsheet!E21:E$786,"=Step-child",Spreadsheet!C21:C$786, "="&amp;Spreadsheet!C20),0)</f>
        <v>0</v>
      </c>
      <c r="L20" s="5">
        <f>IF(NOT(ISBLANK(J20)),COUNTIFS(Spreadsheet!E21:E$786,"=Wife",Spreadsheet!C21:C$786, "="&amp;Spreadsheet!C20) + COUNTIFS(Spreadsheet!E21:E$786,"=Husband",Spreadsheet!C21:C$786, "="&amp;Spreadsheet!C20),0)</f>
        <v>0</v>
      </c>
      <c r="M20" s="5">
        <f>IF(NOT(ISBLANK(Spreadsheet!AJ20)),VLOOKUP(Spreadsheet!AJ20,'Drop Downs'!$P$2:$R$16,3,FALSE),0)</f>
        <v>0</v>
      </c>
      <c r="N20" s="5">
        <f>IF(NOT(ISBLANK(Spreadsheet!AJ20)), VLOOKUP(Spreadsheet!AJ20,'Drop Downs'!$P$2:$R$16,2,FALSE),0)</f>
        <v>0</v>
      </c>
      <c r="O20" s="5">
        <f>IF(NOT(ISBLANK(Spreadsheet!AL20)),VLOOKUP(Spreadsheet!AL20,'Drop Downs'!$P$2:$R$16,3,FALSE), 0)</f>
        <v>0</v>
      </c>
      <c r="P20" s="5">
        <f>IF(NOT(ISBLANK(Spreadsheet!AL20)),VLOOKUP(Spreadsheet!AL20,'Drop Downs'!$P$2:$R$16,2,FALSE),0)</f>
        <v>0</v>
      </c>
      <c r="Q20" s="5">
        <f>IF(NOT(ISBLANK(Spreadsheet!AN20)),VLOOKUP(Spreadsheet!AN20,'Drop Downs'!$P$2:$R$16,3,FALSE),0)</f>
        <v>0</v>
      </c>
      <c r="R20" s="5">
        <f>IF(NOT(ISBLANK(Spreadsheet!AN20)),VLOOKUP(Spreadsheet!AN20,'Drop Downs'!$P$2:$R$16,2,FALSE),0)</f>
        <v>0</v>
      </c>
      <c r="S20" s="5" t="str">
        <f>IF(OR(M20&gt;K20,N20&gt;L20,O20&gt;K20, Q20&gt;K20,N20&gt;L20, P20&gt;L20, R20&gt;L20),"Member currently has a coverage election over what he/she needs.  Please add more dependents or adjust the coverage election.","")&amp;(IF(AND(NOT(ISBLANK(Spreadsheet!C20)),NOT(ISBLANK(Spreadsheet!D20)),ISBLANK(Spreadsheet!E20)),"Dependent lacks a relationship to member.Please select one from the drop-down.",""))</f>
        <v/>
      </c>
      <c r="T20" s="5" t="b">
        <f t="shared" si="4"/>
        <v>1</v>
      </c>
      <c r="U20" s="5" t="b">
        <f>OR(ISBLANK(Spreadsheet!C20),IF(NOT(ISBLANK(Spreadsheet!D20)),NOT(ISBLANK(Spreadsheet!E20)),TRUE))</f>
        <v>1</v>
      </c>
      <c r="V20" s="5" t="b">
        <f>OR(ISBLANK(Spreadsheet!C20), NOT(ISBLANK(Spreadsheet!I20)))</f>
        <v>1</v>
      </c>
      <c r="W20" s="5" t="b">
        <f>OR(ISBLANK(Spreadsheet!D20),NOT(ISBLANK(Spreadsheet!C20)))</f>
        <v>1</v>
      </c>
      <c r="X20" s="155" t="str">
        <f>REPT("0",MIN(FIND({1,2,3,4,5,6,7,8,9},Spreadsheet!C20&amp;"123456789"))-1)&amp;IF(ISBLANK(Spreadsheet!C20),"",SUMPRODUCT(MID(0&amp;Spreadsheet!C20,LARGE(INDEX(ISNUMBER(--MID(Spreadsheet!C20,ROW($1:$225),1))*
 ROW($1:$225),0),ROW($1:$225))+1,1)*10^ROW($1:$225)/10))</f>
        <v/>
      </c>
      <c r="Y20" s="5" t="b">
        <f>IF(NOT(ISBLANK(Spreadsheet!C20)),IF(AND(ISNUMBER(VALUE(Spreadsheet!C20)), LEN(Spreadsheet!C20)=9),TRUE,FALSE),TRUE)</f>
        <v>1</v>
      </c>
      <c r="Z20" s="155" t="str">
        <f>REPT("0",MIN(FIND({1,2,3,4,5,6,7,8,9},Spreadsheet!D20&amp;"123456789"))-1)&amp;IF(ISBLANK(Spreadsheet!D20),"",SUMPRODUCT(MID(0&amp;Spreadsheet!D20,LARGE(INDEX(ISNUMBER(--MID(Spreadsheet!D20,ROW($1:$225),1))*
 ROW($1:$225),0),ROW($1:$225))+1,1)*10^ROW($1:$225)/10))</f>
        <v/>
      </c>
      <c r="AA20" s="5" t="b">
        <f>IF(AND(NOT(ISBLANK(Spreadsheet!D20)),NOT(ISBLANK(Spreadsheet!C20))),IF(AND(ISNUMBER(VALUE(Spreadsheet!D20)), LEN(Spreadsheet!D20)=9),TRUE,FALSE),IF(AND(NOT(ISBLANK(Spreadsheet!D20)),ISBLANK(Spreadsheet!C20)),FALSE,TRUE))</f>
        <v>1</v>
      </c>
      <c r="AB20" s="5" t="b">
        <f>OR(ISBLANK(Spreadsheet!Y20),IF(NOT(ISBLANK(Spreadsheet!Y20)),LEN(Spreadsheet!Y20)=10,ISNUMBER(VALUE(Spreadsheet!Y20))))</f>
        <v>1</v>
      </c>
      <c r="AC20" s="5" t="b">
        <f>OR(ISBLANK(Spreadsheet!AI20), AND(NOT(ISBLANK(Spreadsheet!AJ20)), NOT(ISNUMBER(SEARCH("Waive",Spreadsheet!AJ20)))))</f>
        <v>1</v>
      </c>
      <c r="AD20" s="5" t="b">
        <f>OR(ISBLANK(Spreadsheet!AK20), AND(NOT(ISBLANK(Spreadsheet!AL20)), NOT(ISNUMBER(SEARCH("Waive",Spreadsheet!AL20)))))</f>
        <v>1</v>
      </c>
      <c r="AE20" s="5" t="b">
        <f>OR(ISBLANK(Spreadsheet!AM20), AND(NOT(ISBLANK(Spreadsheet!AN20)), NOT(ISNUMBER(SEARCH("Waive", Spreadsheet!AN20)))))</f>
        <v>1</v>
      </c>
      <c r="AF20" s="5" t="b">
        <f>OR(ISBLANK(Spreadsheet!C20), NOT(ISBLANK(Spreadsheet!D20)),NOT(ISBLANK(Spreadsheet!L20)))</f>
        <v>1</v>
      </c>
      <c r="AG20" s="5" t="b">
        <f>IF(AND(NOT(ISBLANK(Spreadsheet!C20)), NOT(ISBLANK(Spreadsheet!D20)),Spreadsheet!C20&lt;&gt;Spreadsheet!D20),IF(ISERROR(VLOOKUP(Spreadsheet!C20, Spreadsheet!$C$6:'Spreadsheet'!$C19,1,FALSE)), FALSE, TRUE),TRUE)</f>
        <v>1</v>
      </c>
      <c r="AH20" s="5" t="b">
        <f>Spreadsheet!$B$2=Spreadsheet!AD20</f>
        <v>1</v>
      </c>
      <c r="AI20" s="5" t="b">
        <f>IF(ISBLANK(Spreadsheet!G20),TRUE,IF(OR(LEN(Spreadsheet!G20)&gt;1,ISNUMBER(VALUE(Spreadsheet!G20))),FALSE,TRUE))</f>
        <v>1</v>
      </c>
      <c r="AJ20" s="5" t="b">
        <f>OR(ISBLANK(Spreadsheet!C20), NOT(ISBLANK(Spreadsheet!B20)), NOT(ISBLANK(Spreadsheet!D20)))</f>
        <v>1</v>
      </c>
      <c r="AK20" s="5" t="b">
        <f t="array" ref="AK20">IF(OR(AND(ISBLANK(Spreadsheet!E20),ISBLANK(Spreadsheet!D20),NOT(ISBLANK(Spreadsheet!C20))),AND(ISBLANK(Spreadsheet!E20),ISBLANK(Spreadsheet!D20),ISBLANK(Spreadsheet!C20))),TRUE,ISNUMBER(MATCH(TRUE,EXACT(Spreadsheet!E20,Relationships),0)))</f>
        <v>1</v>
      </c>
      <c r="AL20" s="5" t="b">
        <f>IF(NOT(ISBLANK(Spreadsheet!C20)),IF(OR(ISBLANK(Spreadsheet!F20),LEN(Spreadsheet!F20)&gt;40),FALSE,TRUE),TRUE)</f>
        <v>1</v>
      </c>
      <c r="AM20" s="5" t="b">
        <f>IF(NOT(ISBLANK(Spreadsheet!C20)),IF(OR(ISBLANK(Spreadsheet!H20),LEN(Spreadsheet!H20)&gt;40),FALSE,TRUE),TRUE)</f>
        <v>1</v>
      </c>
      <c r="AN20" s="5" t="b">
        <f t="array" ref="AN20">IF(ISBLANK(Spreadsheet!I20),TRUE,ISNUMBER(MATCH(TRUE,EXACT(Spreadsheet!I20,GenderValues),0)))</f>
        <v>1</v>
      </c>
      <c r="AO20" s="5" t="b">
        <f ca="1">IF(ISERROR(DATEVALUE(TEXT(Spreadsheet!J20,"mm/dd/yyyy")) &gt; TODAY()),IF(AND(ISBLANK(Spreadsheet!J20),ISBLANK(Spreadsheet!C20)),TRUE,FALSE),IF(DATEVALUE(TEXT(Spreadsheet!J20,"mm/dd/yyyy")) &gt; TODAY(),FALSE,TRUE))</f>
        <v>1</v>
      </c>
      <c r="AP20" s="5" t="b">
        <f>OR(ISBLANK(Spreadsheet!K20),LEN(Spreadsheet!K20)&lt;=100)</f>
        <v>1</v>
      </c>
      <c r="AQ20" s="5" t="b">
        <f t="array" ref="AQ20">IF(OR(AND(ISBLANK(Spreadsheet!L20),ISBLANK(Spreadsheet!C20)),AND(NOT(ISBLANK(Spreadsheet!C20)),NOT(ISBLANK(Spreadsheet!D20)))),TRUE,ISNUMBER(MATCH(TRUE,EXACT(Spreadsheet!L20,MaritalStatus),0)))</f>
        <v>1</v>
      </c>
      <c r="AR20" s="5" t="b">
        <f ca="1">IF(ISERROR(DATEVALUE(TEXT(Spreadsheet!M20,"mm/dd/yyyy")) &gt; TODAY()),IF(ISBLANK(Spreadsheet!M20),TRUE,FALSE),IF(DATEVALUE(TEXT(Spreadsheet!M20,"mm/dd/yyyy")) &gt; TODAY(),FALSE,TRUE))</f>
        <v>1</v>
      </c>
      <c r="AS20" s="5" t="b">
        <f>OR(ISBLANK(Spreadsheet!N20),LEN(Spreadsheet!N20)&lt;=100)</f>
        <v>1</v>
      </c>
      <c r="AT20" s="5" t="b">
        <f>OR(ISBLANK(Spreadsheet!O20),UPPER(Spreadsheet!O20)="YES")</f>
        <v>1</v>
      </c>
      <c r="AU20" s="5" t="b">
        <f>OR(ISBLANK(Spreadsheet!P20),UPPER(Spreadsheet!P20)="YES")</f>
        <v>1</v>
      </c>
      <c r="AV20" s="5" t="b">
        <f t="array" ref="AV20">IF(ISBLANK(Spreadsheet!Q20),TRUE,ISNUMBER(MATCH(TRUE,EXACT(Spreadsheet!Q20,OnGroupsPriorIns),0)))</f>
        <v>1</v>
      </c>
      <c r="AW20" s="5" t="b">
        <f>OR(ISBLANK(Spreadsheet!R20),UPPER(Spreadsheet!R20)="YES")</f>
        <v>1</v>
      </c>
      <c r="AX20" s="5" t="b">
        <f>OR(ISBLANK(Spreadsheet!S20),UPPER(Spreadsheet!S20)="YES")</f>
        <v>1</v>
      </c>
      <c r="AY20" s="5" t="b">
        <f>OR(AND(ISBLANK(Spreadsheet!C20),LEN(Spreadsheet!T20)=0),AND(NOT(ISBLANK(Spreadsheet!C20)),LEN(Spreadsheet!T20)&gt;0,LEN(Spreadsheet!T20)&lt;=50))</f>
        <v>1</v>
      </c>
      <c r="AZ20" s="5" t="b">
        <f>OR(LEN(Spreadsheet!U20)=0,AND(LEN(Spreadsheet!U20)&gt;0,LEN(Spreadsheet!U20)&lt;=50))</f>
        <v>1</v>
      </c>
      <c r="BA20" s="5" t="b">
        <f>OR(AND(ISBLANK(Spreadsheet!C20),LEN(Spreadsheet!V20)=0),AND(NOT(ISBLANK(Spreadsheet!C20)),LEN(Spreadsheet!V20)&gt;0,LEN(Spreadsheet!V20)&lt;=50))</f>
        <v>1</v>
      </c>
      <c r="BB20" s="5" t="b">
        <f t="array" ref="BB20">IF(AND(ISBLANK(Spreadsheet!C20),LEN(Spreadsheet!W20)=0),TRUE,ISNUMBER(MATCH(TRUE,EXACT(Spreadsheet!W20,States),0)))</f>
        <v>1</v>
      </c>
      <c r="BC20" s="5" t="b">
        <f>OR(AND(ISBLANK(Spreadsheet!C20),LEN(Spreadsheet!X20)=0),AND(NOT(ISBLANK(Spreadsheet!C20)),LEN(Spreadsheet!X20)&gt;0,LEN(Spreadsheet!X20)=5,ISNUMBER(VALUE(Spreadsheet!X20))))</f>
        <v>1</v>
      </c>
      <c r="BD20" s="5" t="b">
        <f>OR(ISBLANK(Spreadsheet!Z20),LEN(Spreadsheet!Z20)&lt;=50)</f>
        <v>1</v>
      </c>
      <c r="BE20" s="5" t="b">
        <f>ISBLANK(Spreadsheet!AA20)</f>
        <v>1</v>
      </c>
      <c r="BF20" s="5" t="b">
        <f>ISBLANK(Spreadsheet!AB20)</f>
        <v>1</v>
      </c>
      <c r="BG20" s="5" t="b">
        <f>IF(ISERROR(DATEVALUE(TEXT(Spreadsheet!AC20,"mm/dd/yyyy")) &gt; DATEVALUE(TEXT(Spreadsheet!J20,"mm/dd/yyyy"))),IF(OR(AND(ISBLANK(Spreadsheet!AC20),ISBLANK(Spreadsheet!C20)),AND(NOT(ISBLANK(Spreadsheet!C20)),ISBLANK(Spreadsheet!AC20),NOT(ISBLANK(Spreadsheet!D20)))),TRUE,FALSE),IF(DATEVALUE(TEXT(Spreadsheet!AC20,"mm/dd/yyyy")) &gt; DATEVALUE(TEXT(Spreadsheet!J20,"mm/dd/yyyy")),TRUE,FALSE))</f>
        <v>1</v>
      </c>
      <c r="BH20" s="5" t="b">
        <f>OR(AND(ISBLANK(Spreadsheet!C20),ISBLANK(Spreadsheet!AE20)),AND(NOT(ISBLANK(Spreadsheet!C20)),NOT(ISBLANK(Spreadsheet!D20)),ISBLANK(Spreadsheet!AE20)),AND(NOT(ISBLANK(Spreadsheet!C20)),ISBLANK(Spreadsheet!D20),NOT(ISBLANK(Spreadsheet!AE20)),LEN(Spreadsheet!AE20)&lt;=100))</f>
        <v>1</v>
      </c>
      <c r="BI20" s="5" t="b">
        <f t="array" ref="BI20">IF(ISBLANK(Spreadsheet!AF20),TRUE,ISNUMBER(MATCH(TRUE,EXACT(Spreadsheet!AF20,CobraShortReasons),0)))</f>
        <v>1</v>
      </c>
      <c r="BJ20" s="5" t="b">
        <f ca="1">IF(ISERROR(DATEVALUE(TEXT(Spreadsheet!AG20,"mm/dd/yyyy")) &gt; TODAY()),IF(ISBLANK(Spreadsheet!AG20),TRUE,FALSE),IF(DATEVALUE(TEXT(Spreadsheet!AG20,"mm/dd/yyyy")) &gt; TODAY(),FALSE,TRUE))</f>
        <v>1</v>
      </c>
      <c r="BK20" s="5" t="b">
        <f>OR(ISBLANK(Spreadsheet!AH20),LEN(Spreadsheet!AH20)&lt;=25)</f>
        <v>1</v>
      </c>
      <c r="BL20" s="5" t="b">
        <f t="array" aca="1" ref="BL20" ca="1">IF(ISBLANK(Spreadsheet!AI20),TRUE,ISNUMBER(MATCH(TRUE,EXACT(Spreadsheet!AI20,INDIRECT(Spreadsheet!$D$2)),0)))</f>
        <v>1</v>
      </c>
      <c r="BM20" s="5" t="b">
        <f t="array" aca="1" ref="BM20" ca="1">IF(ISBLANK(Spreadsheet!AJ20),TRUE,ISNUMBER(MATCH(TRUE,EXACT(Spreadsheet!AJ20,INDIRECT(Spreadsheet!BJ20)),0)))</f>
        <v>1</v>
      </c>
      <c r="BN20" s="5" t="b">
        <f t="array" ref="BN20">IF(ISBLANK(Spreadsheet!AK20),TRUE,ISNUMBER(MATCH(TRUE,EXACT(Spreadsheet!AK20,DentalPlans),0)))</f>
        <v>1</v>
      </c>
      <c r="BO20" s="5" t="b">
        <f t="array" aca="1" ref="BO20" ca="1">IF(ISBLANK(Spreadsheet!AL20),TRUE,ISNUMBER(MATCH(TRUE,EXACT(Spreadsheet!AL20,INDIRECT(Spreadsheet!BK20)),0)))</f>
        <v>1</v>
      </c>
      <c r="BP20" s="5" t="b">
        <f t="array" ref="BP20">IF(ISBLANK(Spreadsheet!AM20),TRUE,ISNUMBER(MATCH(TRUE,EXACT(Spreadsheet!AM20,VisionPlans),0)))</f>
        <v>1</v>
      </c>
      <c r="BQ20" s="5" t="b">
        <f t="array" aca="1" ref="BQ20" ca="1">IF(ISBLANK(Spreadsheet!AN20),TRUE,ISNUMBER(MATCH(TRUE,EXACT(Spreadsheet!AN20,INDIRECT(Spreadsheet!BL20)),0)))</f>
        <v>1</v>
      </c>
      <c r="BR20" s="5" t="b">
        <f t="array" ref="BR20">IF(ISBLANK(Spreadsheet!AO20),TRUE,ISNUMBER(MATCH(TRUE,EXACT(Spreadsheet!AO20,LifeBenefitClasses),0)))</f>
        <v>1</v>
      </c>
      <c r="BS20" s="5" t="b">
        <f>IF(OR(ISBLANK(Spreadsheet!AO20), Spreadsheet!AO20="Waive"),IF(ISBLANK(Spreadsheet!AP20),TRUE,FALSE),IF(OR(AND(NOT(ISBLANK(Spreadsheet!AO20)),ISBLANK(Spreadsheet!AP20)),NOT(ISNUMBER(VALUE(Spreadsheet!AP20)))),FALSE,IF(OR(AND(Spreadsheet!AP20&lt;6,MOD(Spreadsheet!AP20*10,5)=0), MOD(Spreadsheet!AP20,5000)=0),TRUE,FALSE)))</f>
        <v>1</v>
      </c>
      <c r="BT20" s="5" t="b">
        <f t="array" ref="BT20">IF(ISBLANK(Spreadsheet!AQ20),TRUE,ISNUMBER(MATCH(TRUE,EXACT(Spreadsheet!AQ20,EnrollWaive),0)))</f>
        <v>1</v>
      </c>
      <c r="BU20" s="5" t="b">
        <f t="array" ref="BU20">IF(ISBLANK(Spreadsheet!AR20),TRUE,ISNUMBER(MATCH(TRUE,EXACT(Spreadsheet!AR20,LifeBenefitClasses),0)))</f>
        <v>1</v>
      </c>
      <c r="BV20" s="5" t="b">
        <f>IF(OR(ISBLANK(Spreadsheet!AR20), Spreadsheet!AR20="Waive"),IF(ISBLANK(Spreadsheet!AS20),TRUE,FALSE),IF(OR(AND(NOT(ISBLANK(Spreadsheet!AR20)),ISBLANK(Spreadsheet!AS20)),NOT(ISNUMBER(VALUE(Spreadsheet!AS20)))),FALSE,IF(OR(AND(Spreadsheet!AS20&lt;6,MOD(Spreadsheet!AS20*10,5)=0), MOD(Spreadsheet!AS20,10000)=0),TRUE,FALSE)))</f>
        <v>1</v>
      </c>
      <c r="BW20" s="5" t="b">
        <f t="array" ref="BW20">IF(ISBLANK(Spreadsheet!AT20),TRUE,ISNUMBER(MATCH(TRUE,EXACT(Spreadsheet!AT20,LifeBenefitClasses),0)))</f>
        <v>1</v>
      </c>
      <c r="BX20" s="5" t="b">
        <f>IF(OR(ISBLANK(Spreadsheet!AT20), Spreadsheet!AT20="Waive"),IF(ISBLANK(Spreadsheet!AU20),TRUE,FALSE),IF(OR(AND(NOT(ISBLANK(Spreadsheet!AT20)),ISBLANK(Spreadsheet!AU20)),NOT(ISNUMBER(VALUE(Spreadsheet!AU20)))),FALSE,IF(AND(NOT(OR(ISBLANK(Spreadsheet!AT20),Spreadsheet!AT20="Waive")),NOT(OR(ISBLANK(Spreadsheet!AR20),Spreadsheet!AR20="Waive")),MOD(Spreadsheet!AU20,5000)=0, Spreadsheet!AU20&lt;=(Spreadsheet!AS20*0.5)),TRUE,FALSE)))</f>
        <v>1</v>
      </c>
      <c r="BY20" s="5" t="b">
        <f t="array" ref="BY20">IF(ISBLANK(Spreadsheet!AV20),TRUE,ISNUMBER(MATCH(TRUE,EXACT(Spreadsheet!AV20,EnrollWaive),0)))</f>
        <v>1</v>
      </c>
      <c r="BZ20" s="5" t="b">
        <f t="array" ref="BZ20">IF(ISBLANK(Spreadsheet!AW20),TRUE,ISNUMBER(MATCH(TRUE,EXACT(Spreadsheet!AW20,LifeBenefitClasses),0)))</f>
        <v>1</v>
      </c>
      <c r="CA20" s="5" t="b">
        <f t="array" ref="CA20">IF(ISBLANK(Spreadsheet!AX20),TRUE,ISNUMBER(MATCH(TRUE,EXACT(Spreadsheet!AX20,LifeBenefitClasses),0)))</f>
        <v>1</v>
      </c>
      <c r="CB20" s="5" t="b">
        <f t="array" ref="CB20">IF(ISBLANK(Spreadsheet!AY20),TRUE,ISNUMBER(MATCH(TRUE,EXACT(Spreadsheet!AY20,LifeBenefitClasses),0)))</f>
        <v>1</v>
      </c>
      <c r="CC20" s="5" t="b">
        <f t="array" ref="CC20">IF(ISBLANK(Spreadsheet!AZ20),TRUE,ISNUMBER(MATCH(TRUE,EXACT(Spreadsheet!AZ20,LifeBenefitClasses),0)))</f>
        <v>1</v>
      </c>
      <c r="CD20" s="5" t="b">
        <f t="array" ref="CD20">IF(ISBLANK(Spreadsheet!BA20),TRUE,ISNUMBER(MATCH(TRUE,EXACT(Spreadsheet!BA20,LifeBenefitClasses),0)))</f>
        <v>1</v>
      </c>
      <c r="CE20" s="5" t="b">
        <f>IF(OR(ISBLANK(Spreadsheet!BA20), Spreadsheet!BA20="Waive"),IF(ISBLANK(Spreadsheet!BB20),TRUE,FALSE),IF(OR(AND(NOT(ISBLANK(Spreadsheet!BA20)),ISBLANK(Spreadsheet!BB20)),NOT(ISNUMBER(VALUE(Spreadsheet!BB20))),ISBLANK(Spreadsheet!BC20),NOT(ISNUMBER(VALUE(Spreadsheet!BC20)))),FALSE,IF(AND(Spreadsheet!BB20&gt;=50000,Spreadsheet!BB20&lt;=250000,MOD(Spreadsheet!BB20,10000)=0,Spreadsheet!BB20&lt;=(10*Spreadsheet!BC20)),TRUE,FALSE)))</f>
        <v>1</v>
      </c>
      <c r="CF20" s="5" t="b">
        <f>IF(NOT(ISBLANK(Spreadsheet!BC20)),AND(ISNUMBER(VALUE(Spreadsheet!BC20)),Spreadsheet!BC20&gt;0),AND(OR(ISBLANK(Spreadsheet!AO20),Spreadsheet!AO20="Waive",AND(NOT(OR(ISBLANK(Spreadsheet!AO20),Spreadsheet!AO20="Waive")),Spreadsheet!AP20&gt;=6)),OR(ISBLANK(Spreadsheet!AR20),AND(NOT(OR(ISBLANK(Spreadsheet!AR20),Spreadsheet!AR20="Waive")),Spreadsheet!AS20&gt;=6)),OR(ISBLANK(Spreadsheet!AW20)),OR(ISBLANK(Spreadsheet!AX20)),OR(ISBLANK(Spreadsheet!AY20)),OR(ISBLANK(Spreadsheet!AZ20)),OR(ISBLANK(Spreadsheet!BA20),Spreadsheet!BA20="Waive")))</f>
        <v>1</v>
      </c>
      <c r="CG20" s="5" t="b">
        <f t="shared" ca="1" si="5"/>
        <v>1</v>
      </c>
    </row>
    <row r="21" spans="6:85" ht="16.5" customHeight="1" x14ac:dyDescent="0.3">
      <c r="F21" s="18" t="s">
        <v>518</v>
      </c>
      <c r="G21" s="5" t="b">
        <f>EXACT(Spreadsheet!U6,F21)</f>
        <v>1</v>
      </c>
      <c r="H21" s="5">
        <f t="shared" ca="1" si="2"/>
        <v>2</v>
      </c>
      <c r="I21" s="5" t="str">
        <f t="shared" ca="1" si="3"/>
        <v/>
      </c>
      <c r="J21" s="5" t="str">
        <f>IF(AND(NOT(ISBLANK(Spreadsheet!C21)),ISBLANK(Spreadsheet!D21)),Spreadsheet!F21&amp;" "&amp;Spreadsheet!H21,"")</f>
        <v/>
      </c>
      <c r="K21" s="5">
        <f>IF(AND(NOT(ISBLANK(Spreadsheet!C21)),ISBLANK(Spreadsheet!D21)),COUNTIFS(Spreadsheet!E22:E$786,"=Child",Spreadsheet!C22:C$786, "="&amp;Spreadsheet!C21) + COUNTIFS(Spreadsheet!E22:E$786,"=Step-child",Spreadsheet!C22:C$786, "="&amp;Spreadsheet!C21),0)</f>
        <v>0</v>
      </c>
      <c r="L21" s="5">
        <f>IF(NOT(ISBLANK(J21)),COUNTIFS(Spreadsheet!E22:E$786,"=Wife",Spreadsheet!C22:C$786, "="&amp;Spreadsheet!C21) + COUNTIFS(Spreadsheet!E22:E$786,"=Husband",Spreadsheet!C22:C$786, "="&amp;Spreadsheet!C21),0)</f>
        <v>0</v>
      </c>
      <c r="M21" s="5">
        <f>IF(NOT(ISBLANK(Spreadsheet!AJ21)),VLOOKUP(Spreadsheet!AJ21,'Drop Downs'!$P$2:$R$16,3,FALSE),0)</f>
        <v>0</v>
      </c>
      <c r="N21" s="5">
        <f>IF(NOT(ISBLANK(Spreadsheet!AJ21)), VLOOKUP(Spreadsheet!AJ21,'Drop Downs'!$P$2:$R$16,2,FALSE),0)</f>
        <v>0</v>
      </c>
      <c r="O21" s="5">
        <f>IF(NOT(ISBLANK(Spreadsheet!AL21)),VLOOKUP(Spreadsheet!AL21,'Drop Downs'!$P$2:$R$16,3,FALSE), 0)</f>
        <v>0</v>
      </c>
      <c r="P21" s="5">
        <f>IF(NOT(ISBLANK(Spreadsheet!AL21)),VLOOKUP(Spreadsheet!AL21,'Drop Downs'!$P$2:$R$16,2,FALSE),0)</f>
        <v>0</v>
      </c>
      <c r="Q21" s="5">
        <f>IF(NOT(ISBLANK(Spreadsheet!AN21)),VLOOKUP(Spreadsheet!AN21,'Drop Downs'!$P$2:$R$16,3,FALSE),0)</f>
        <v>0</v>
      </c>
      <c r="R21" s="5">
        <f>IF(NOT(ISBLANK(Spreadsheet!AN21)),VLOOKUP(Spreadsheet!AN21,'Drop Downs'!$P$2:$R$16,2,FALSE),0)</f>
        <v>0</v>
      </c>
      <c r="S21" s="5" t="str">
        <f>IF(OR(M21&gt;K21,N21&gt;L21,O21&gt;K21, Q21&gt;K21,N21&gt;L21, P21&gt;L21, R21&gt;L21),"Member currently has a coverage election over what he/she needs.  Please add more dependents or adjust the coverage election.","")&amp;(IF(AND(NOT(ISBLANK(Spreadsheet!C21)),NOT(ISBLANK(Spreadsheet!D21)),ISBLANK(Spreadsheet!E21)),"Dependent lacks a relationship to member.Please select one from the drop-down.",""))</f>
        <v/>
      </c>
      <c r="T21" s="5" t="b">
        <f t="shared" si="4"/>
        <v>1</v>
      </c>
      <c r="U21" s="5" t="b">
        <f>OR(ISBLANK(Spreadsheet!C21),IF(NOT(ISBLANK(Spreadsheet!D21)),NOT(ISBLANK(Spreadsheet!E21)),TRUE))</f>
        <v>1</v>
      </c>
      <c r="V21" s="5" t="b">
        <f>OR(ISBLANK(Spreadsheet!C21), NOT(ISBLANK(Spreadsheet!I21)))</f>
        <v>1</v>
      </c>
      <c r="W21" s="5" t="b">
        <f>OR(ISBLANK(Spreadsheet!D21),NOT(ISBLANK(Spreadsheet!C21)))</f>
        <v>1</v>
      </c>
      <c r="X21" s="155" t="str">
        <f>REPT("0",MIN(FIND({1,2,3,4,5,6,7,8,9},Spreadsheet!C21&amp;"123456789"))-1)&amp;IF(ISBLANK(Spreadsheet!C21),"",SUMPRODUCT(MID(0&amp;Spreadsheet!C21,LARGE(INDEX(ISNUMBER(--MID(Spreadsheet!C21,ROW($1:$225),1))*
 ROW($1:$225),0),ROW($1:$225))+1,1)*10^ROW($1:$225)/10))</f>
        <v/>
      </c>
      <c r="Y21" s="5" t="b">
        <f>IF(NOT(ISBLANK(Spreadsheet!C21)),IF(AND(ISNUMBER(VALUE(Spreadsheet!C21)), LEN(Spreadsheet!C21)=9),TRUE,FALSE),TRUE)</f>
        <v>1</v>
      </c>
      <c r="Z21" s="155" t="str">
        <f>REPT("0",MIN(FIND({1,2,3,4,5,6,7,8,9},Spreadsheet!D21&amp;"123456789"))-1)&amp;IF(ISBLANK(Spreadsheet!D21),"",SUMPRODUCT(MID(0&amp;Spreadsheet!D21,LARGE(INDEX(ISNUMBER(--MID(Spreadsheet!D21,ROW($1:$225),1))*
 ROW($1:$225),0),ROW($1:$225))+1,1)*10^ROW($1:$225)/10))</f>
        <v/>
      </c>
      <c r="AA21" s="5" t="b">
        <f>IF(AND(NOT(ISBLANK(Spreadsheet!D21)),NOT(ISBLANK(Spreadsheet!C21))),IF(AND(ISNUMBER(VALUE(Spreadsheet!D21)), LEN(Spreadsheet!D21)=9),TRUE,FALSE),IF(AND(NOT(ISBLANK(Spreadsheet!D21)),ISBLANK(Spreadsheet!C21)),FALSE,TRUE))</f>
        <v>1</v>
      </c>
      <c r="AB21" s="5" t="b">
        <f>OR(ISBLANK(Spreadsheet!Y21),IF(NOT(ISBLANK(Spreadsheet!Y21)),LEN(Spreadsheet!Y21)=10,ISNUMBER(VALUE(Spreadsheet!Y21))))</f>
        <v>1</v>
      </c>
      <c r="AC21" s="5" t="b">
        <f>OR(ISBLANK(Spreadsheet!AI21), AND(NOT(ISBLANK(Spreadsheet!AJ21)), NOT(ISNUMBER(SEARCH("Waive",Spreadsheet!AJ21)))))</f>
        <v>1</v>
      </c>
      <c r="AD21" s="5" t="b">
        <f>OR(ISBLANK(Spreadsheet!AK21), AND(NOT(ISBLANK(Spreadsheet!AL21)), NOT(ISNUMBER(SEARCH("Waive",Spreadsheet!AL21)))))</f>
        <v>1</v>
      </c>
      <c r="AE21" s="5" t="b">
        <f>OR(ISBLANK(Spreadsheet!AM21), AND(NOT(ISBLANK(Spreadsheet!AN21)), NOT(ISNUMBER(SEARCH("Waive", Spreadsheet!AN21)))))</f>
        <v>1</v>
      </c>
      <c r="AF21" s="5" t="b">
        <f>OR(ISBLANK(Spreadsheet!C21), NOT(ISBLANK(Spreadsheet!D21)),NOT(ISBLANK(Spreadsheet!L21)))</f>
        <v>1</v>
      </c>
      <c r="AG21" s="5" t="b">
        <f>IF(AND(NOT(ISBLANK(Spreadsheet!C21)), NOT(ISBLANK(Spreadsheet!D21)),Spreadsheet!C21&lt;&gt;Spreadsheet!D21),IF(ISERROR(VLOOKUP(Spreadsheet!C21, Spreadsheet!$C$6:'Spreadsheet'!$C20,1,FALSE)), FALSE, TRUE),TRUE)</f>
        <v>1</v>
      </c>
      <c r="AH21" s="5" t="b">
        <f>Spreadsheet!$B$2=Spreadsheet!AD21</f>
        <v>1</v>
      </c>
      <c r="AI21" s="5" t="b">
        <f>IF(ISBLANK(Spreadsheet!G21),TRUE,IF(OR(LEN(Spreadsheet!G21)&gt;1,ISNUMBER(VALUE(Spreadsheet!G21))),FALSE,TRUE))</f>
        <v>1</v>
      </c>
      <c r="AJ21" s="5" t="b">
        <f>OR(ISBLANK(Spreadsheet!C21), NOT(ISBLANK(Spreadsheet!B21)), NOT(ISBLANK(Spreadsheet!D21)))</f>
        <v>1</v>
      </c>
      <c r="AK21" s="5" t="b">
        <f t="array" ref="AK21">IF(OR(AND(ISBLANK(Spreadsheet!E21),ISBLANK(Spreadsheet!D21),NOT(ISBLANK(Spreadsheet!C21))),AND(ISBLANK(Spreadsheet!E21),ISBLANK(Spreadsheet!D21),ISBLANK(Spreadsheet!C21))),TRUE,ISNUMBER(MATCH(TRUE,EXACT(Spreadsheet!E21,Relationships),0)))</f>
        <v>1</v>
      </c>
      <c r="AL21" s="5" t="b">
        <f>IF(NOT(ISBLANK(Spreadsheet!C21)),IF(OR(ISBLANK(Spreadsheet!F21),LEN(Spreadsheet!F21)&gt;40),FALSE,TRUE),TRUE)</f>
        <v>1</v>
      </c>
      <c r="AM21" s="5" t="b">
        <f>IF(NOT(ISBLANK(Spreadsheet!C21)),IF(OR(ISBLANK(Spreadsheet!H21),LEN(Spreadsheet!H21)&gt;40),FALSE,TRUE),TRUE)</f>
        <v>1</v>
      </c>
      <c r="AN21" s="5" t="b">
        <f t="array" ref="AN21">IF(ISBLANK(Spreadsheet!I21),TRUE,ISNUMBER(MATCH(TRUE,EXACT(Spreadsheet!I21,GenderValues),0)))</f>
        <v>1</v>
      </c>
      <c r="AO21" s="5" t="b">
        <f ca="1">IF(ISERROR(DATEVALUE(TEXT(Spreadsheet!J21,"mm/dd/yyyy")) &gt; TODAY()),IF(AND(ISBLANK(Spreadsheet!J21),ISBLANK(Spreadsheet!C21)),TRUE,FALSE),IF(DATEVALUE(TEXT(Spreadsheet!J21,"mm/dd/yyyy")) &gt; TODAY(),FALSE,TRUE))</f>
        <v>1</v>
      </c>
      <c r="AP21" s="5" t="b">
        <f>OR(ISBLANK(Spreadsheet!K21),LEN(Spreadsheet!K21)&lt;=100)</f>
        <v>1</v>
      </c>
      <c r="AQ21" s="5" t="b">
        <f t="array" ref="AQ21">IF(OR(AND(ISBLANK(Spreadsheet!L21),ISBLANK(Spreadsheet!C21)),AND(NOT(ISBLANK(Spreadsheet!C21)),NOT(ISBLANK(Spreadsheet!D21)))),TRUE,ISNUMBER(MATCH(TRUE,EXACT(Spreadsheet!L21,MaritalStatus),0)))</f>
        <v>1</v>
      </c>
      <c r="AR21" s="5" t="b">
        <f ca="1">IF(ISERROR(DATEVALUE(TEXT(Spreadsheet!M21,"mm/dd/yyyy")) &gt; TODAY()),IF(ISBLANK(Spreadsheet!M21),TRUE,FALSE),IF(DATEVALUE(TEXT(Spreadsheet!M21,"mm/dd/yyyy")) &gt; TODAY(),FALSE,TRUE))</f>
        <v>1</v>
      </c>
      <c r="AS21" s="5" t="b">
        <f>OR(ISBLANK(Spreadsheet!N21),LEN(Spreadsheet!N21)&lt;=100)</f>
        <v>1</v>
      </c>
      <c r="AT21" s="5" t="b">
        <f>OR(ISBLANK(Spreadsheet!O21),UPPER(Spreadsheet!O21)="YES")</f>
        <v>1</v>
      </c>
      <c r="AU21" s="5" t="b">
        <f>OR(ISBLANK(Spreadsheet!P21),UPPER(Spreadsheet!P21)="YES")</f>
        <v>1</v>
      </c>
      <c r="AV21" s="5" t="b">
        <f t="array" ref="AV21">IF(ISBLANK(Spreadsheet!Q21),TRUE,ISNUMBER(MATCH(TRUE,EXACT(Spreadsheet!Q21,OnGroupsPriorIns),0)))</f>
        <v>1</v>
      </c>
      <c r="AW21" s="5" t="b">
        <f>OR(ISBLANK(Spreadsheet!R21),UPPER(Spreadsheet!R21)="YES")</f>
        <v>1</v>
      </c>
      <c r="AX21" s="5" t="b">
        <f>OR(ISBLANK(Spreadsheet!S21),UPPER(Spreadsheet!S21)="YES")</f>
        <v>1</v>
      </c>
      <c r="AY21" s="5" t="b">
        <f>OR(AND(ISBLANK(Spreadsheet!C21),LEN(Spreadsheet!T21)=0),AND(NOT(ISBLANK(Spreadsheet!C21)),LEN(Spreadsheet!T21)&gt;0,LEN(Spreadsheet!T21)&lt;=50))</f>
        <v>1</v>
      </c>
      <c r="AZ21" s="5" t="b">
        <f>OR(LEN(Spreadsheet!U21)=0,AND(LEN(Spreadsheet!U21)&gt;0,LEN(Spreadsheet!U21)&lt;=50))</f>
        <v>1</v>
      </c>
      <c r="BA21" s="5" t="b">
        <f>OR(AND(ISBLANK(Spreadsheet!C21),LEN(Spreadsheet!V21)=0),AND(NOT(ISBLANK(Spreadsheet!C21)),LEN(Spreadsheet!V21)&gt;0,LEN(Spreadsheet!V21)&lt;=50))</f>
        <v>1</v>
      </c>
      <c r="BB21" s="5" t="b">
        <f t="array" ref="BB21">IF(AND(ISBLANK(Spreadsheet!C21),LEN(Spreadsheet!W21)=0),TRUE,ISNUMBER(MATCH(TRUE,EXACT(Spreadsheet!W21,States),0)))</f>
        <v>1</v>
      </c>
      <c r="BC21" s="5" t="b">
        <f>OR(AND(ISBLANK(Spreadsheet!C21),LEN(Spreadsheet!X21)=0),AND(NOT(ISBLANK(Spreadsheet!C21)),LEN(Spreadsheet!X21)&gt;0,LEN(Spreadsheet!X21)=5,ISNUMBER(VALUE(Spreadsheet!X21))))</f>
        <v>1</v>
      </c>
      <c r="BD21" s="5" t="b">
        <f>OR(ISBLANK(Spreadsheet!Z21),LEN(Spreadsheet!Z21)&lt;=50)</f>
        <v>1</v>
      </c>
      <c r="BE21" s="5" t="b">
        <f>ISBLANK(Spreadsheet!AA21)</f>
        <v>1</v>
      </c>
      <c r="BF21" s="5" t="b">
        <f>ISBLANK(Spreadsheet!AB21)</f>
        <v>1</v>
      </c>
      <c r="BG21" s="5" t="b">
        <f>IF(ISERROR(DATEVALUE(TEXT(Spreadsheet!AC21,"mm/dd/yyyy")) &gt; DATEVALUE(TEXT(Spreadsheet!J21,"mm/dd/yyyy"))),IF(OR(AND(ISBLANK(Spreadsheet!AC21),ISBLANK(Spreadsheet!C21)),AND(NOT(ISBLANK(Spreadsheet!C21)),ISBLANK(Spreadsheet!AC21),NOT(ISBLANK(Spreadsheet!D21)))),TRUE,FALSE),IF(DATEVALUE(TEXT(Spreadsheet!AC21,"mm/dd/yyyy")) &gt; DATEVALUE(TEXT(Spreadsheet!J21,"mm/dd/yyyy")),TRUE,FALSE))</f>
        <v>1</v>
      </c>
      <c r="BH21" s="5" t="b">
        <f>OR(AND(ISBLANK(Spreadsheet!C21),ISBLANK(Spreadsheet!AE21)),AND(NOT(ISBLANK(Spreadsheet!C21)),NOT(ISBLANK(Spreadsheet!D21)),ISBLANK(Spreadsheet!AE21)),AND(NOT(ISBLANK(Spreadsheet!C21)),ISBLANK(Spreadsheet!D21),NOT(ISBLANK(Spreadsheet!AE21)),LEN(Spreadsheet!AE21)&lt;=100))</f>
        <v>1</v>
      </c>
      <c r="BI21" s="5" t="b">
        <f t="array" ref="BI21">IF(ISBLANK(Spreadsheet!AF21),TRUE,ISNUMBER(MATCH(TRUE,EXACT(Spreadsheet!AF21,CobraShortReasons),0)))</f>
        <v>1</v>
      </c>
      <c r="BJ21" s="5" t="b">
        <f ca="1">IF(ISERROR(DATEVALUE(TEXT(Spreadsheet!AG21,"mm/dd/yyyy")) &gt; TODAY()),IF(ISBLANK(Spreadsheet!AG21),TRUE,FALSE),IF(DATEVALUE(TEXT(Spreadsheet!AG21,"mm/dd/yyyy")) &gt; TODAY(),FALSE,TRUE))</f>
        <v>1</v>
      </c>
      <c r="BK21" s="5" t="b">
        <f>OR(ISBLANK(Spreadsheet!AH21),LEN(Spreadsheet!AH21)&lt;=25)</f>
        <v>1</v>
      </c>
      <c r="BL21" s="5" t="b">
        <f t="array" aca="1" ref="BL21" ca="1">IF(ISBLANK(Spreadsheet!AI21),TRUE,ISNUMBER(MATCH(TRUE,EXACT(Spreadsheet!AI21,INDIRECT(Spreadsheet!$D$2)),0)))</f>
        <v>1</v>
      </c>
      <c r="BM21" s="5" t="b">
        <f t="array" aca="1" ref="BM21" ca="1">IF(ISBLANK(Spreadsheet!AJ21),TRUE,ISNUMBER(MATCH(TRUE,EXACT(Spreadsheet!AJ21,INDIRECT(Spreadsheet!BJ21)),0)))</f>
        <v>1</v>
      </c>
      <c r="BN21" s="5" t="b">
        <f t="array" ref="BN21">IF(ISBLANK(Spreadsheet!AK21),TRUE,ISNUMBER(MATCH(TRUE,EXACT(Spreadsheet!AK21,DentalPlans),0)))</f>
        <v>1</v>
      </c>
      <c r="BO21" s="5" t="b">
        <f t="array" aca="1" ref="BO21" ca="1">IF(ISBLANK(Spreadsheet!AL21),TRUE,ISNUMBER(MATCH(TRUE,EXACT(Spreadsheet!AL21,INDIRECT(Spreadsheet!BK21)),0)))</f>
        <v>1</v>
      </c>
      <c r="BP21" s="5" t="b">
        <f t="array" ref="BP21">IF(ISBLANK(Spreadsheet!AM21),TRUE,ISNUMBER(MATCH(TRUE,EXACT(Spreadsheet!AM21,VisionPlans),0)))</f>
        <v>1</v>
      </c>
      <c r="BQ21" s="5" t="b">
        <f t="array" aca="1" ref="BQ21" ca="1">IF(ISBLANK(Spreadsheet!AN21),TRUE,ISNUMBER(MATCH(TRUE,EXACT(Spreadsheet!AN21,INDIRECT(Spreadsheet!BL21)),0)))</f>
        <v>1</v>
      </c>
      <c r="BR21" s="5" t="b">
        <f t="array" ref="BR21">IF(ISBLANK(Spreadsheet!AO21),TRUE,ISNUMBER(MATCH(TRUE,EXACT(Spreadsheet!AO21,LifeBenefitClasses),0)))</f>
        <v>1</v>
      </c>
      <c r="BS21" s="5" t="b">
        <f>IF(OR(ISBLANK(Spreadsheet!AO21), Spreadsheet!AO21="Waive"),IF(ISBLANK(Spreadsheet!AP21),TRUE,FALSE),IF(OR(AND(NOT(ISBLANK(Spreadsheet!AO21)),ISBLANK(Spreadsheet!AP21)),NOT(ISNUMBER(VALUE(Spreadsheet!AP21)))),FALSE,IF(OR(AND(Spreadsheet!AP21&lt;6,MOD(Spreadsheet!AP21*10,5)=0), MOD(Spreadsheet!AP21,5000)=0),TRUE,FALSE)))</f>
        <v>1</v>
      </c>
      <c r="BT21" s="5" t="b">
        <f t="array" ref="BT21">IF(ISBLANK(Spreadsheet!AQ21),TRUE,ISNUMBER(MATCH(TRUE,EXACT(Spreadsheet!AQ21,EnrollWaive),0)))</f>
        <v>1</v>
      </c>
      <c r="BU21" s="5" t="b">
        <f t="array" ref="BU21">IF(ISBLANK(Spreadsheet!AR21),TRUE,ISNUMBER(MATCH(TRUE,EXACT(Spreadsheet!AR21,LifeBenefitClasses),0)))</f>
        <v>1</v>
      </c>
      <c r="BV21" s="5" t="b">
        <f>IF(OR(ISBLANK(Spreadsheet!AR21), Spreadsheet!AR21="Waive"),IF(ISBLANK(Spreadsheet!AS21),TRUE,FALSE),IF(OR(AND(NOT(ISBLANK(Spreadsheet!AR21)),ISBLANK(Spreadsheet!AS21)),NOT(ISNUMBER(VALUE(Spreadsheet!AS21)))),FALSE,IF(OR(AND(Spreadsheet!AS21&lt;6,MOD(Spreadsheet!AS21*10,5)=0), MOD(Spreadsheet!AS21,10000)=0),TRUE,FALSE)))</f>
        <v>1</v>
      </c>
      <c r="BW21" s="5" t="b">
        <f t="array" ref="BW21">IF(ISBLANK(Spreadsheet!AT21),TRUE,ISNUMBER(MATCH(TRUE,EXACT(Spreadsheet!AT21,LifeBenefitClasses),0)))</f>
        <v>1</v>
      </c>
      <c r="BX21" s="5" t="b">
        <f>IF(OR(ISBLANK(Spreadsheet!AT21), Spreadsheet!AT21="Waive"),IF(ISBLANK(Spreadsheet!AU21),TRUE,FALSE),IF(OR(AND(NOT(ISBLANK(Spreadsheet!AT21)),ISBLANK(Spreadsheet!AU21)),NOT(ISNUMBER(VALUE(Spreadsheet!AU21)))),FALSE,IF(AND(NOT(OR(ISBLANK(Spreadsheet!AT21),Spreadsheet!AT21="Waive")),NOT(OR(ISBLANK(Spreadsheet!AR21),Spreadsheet!AR21="Waive")),MOD(Spreadsheet!AU21,5000)=0, Spreadsheet!AU21&lt;=(Spreadsheet!AS21*0.5)),TRUE,FALSE)))</f>
        <v>1</v>
      </c>
      <c r="BY21" s="5" t="b">
        <f t="array" ref="BY21">IF(ISBLANK(Spreadsheet!AV21),TRUE,ISNUMBER(MATCH(TRUE,EXACT(Spreadsheet!AV21,EnrollWaive),0)))</f>
        <v>1</v>
      </c>
      <c r="BZ21" s="5" t="b">
        <f t="array" ref="BZ21">IF(ISBLANK(Spreadsheet!AW21),TRUE,ISNUMBER(MATCH(TRUE,EXACT(Spreadsheet!AW21,LifeBenefitClasses),0)))</f>
        <v>1</v>
      </c>
      <c r="CA21" s="5" t="b">
        <f t="array" ref="CA21">IF(ISBLANK(Spreadsheet!AX21),TRUE,ISNUMBER(MATCH(TRUE,EXACT(Spreadsheet!AX21,LifeBenefitClasses),0)))</f>
        <v>1</v>
      </c>
      <c r="CB21" s="5" t="b">
        <f t="array" ref="CB21">IF(ISBLANK(Spreadsheet!AY21),TRUE,ISNUMBER(MATCH(TRUE,EXACT(Spreadsheet!AY21,LifeBenefitClasses),0)))</f>
        <v>1</v>
      </c>
      <c r="CC21" s="5" t="b">
        <f t="array" ref="CC21">IF(ISBLANK(Spreadsheet!AZ21),TRUE,ISNUMBER(MATCH(TRUE,EXACT(Spreadsheet!AZ21,LifeBenefitClasses),0)))</f>
        <v>1</v>
      </c>
      <c r="CD21" s="5" t="b">
        <f t="array" ref="CD21">IF(ISBLANK(Spreadsheet!BA21),TRUE,ISNUMBER(MATCH(TRUE,EXACT(Spreadsheet!BA21,LifeBenefitClasses),0)))</f>
        <v>1</v>
      </c>
      <c r="CE21" s="5" t="b">
        <f>IF(OR(ISBLANK(Spreadsheet!BA21), Spreadsheet!BA21="Waive"),IF(ISBLANK(Spreadsheet!BB21),TRUE,FALSE),IF(OR(AND(NOT(ISBLANK(Spreadsheet!BA21)),ISBLANK(Spreadsheet!BB21)),NOT(ISNUMBER(VALUE(Spreadsheet!BB21))),ISBLANK(Spreadsheet!BC21),NOT(ISNUMBER(VALUE(Spreadsheet!BC21)))),FALSE,IF(AND(Spreadsheet!BB21&gt;=50000,Spreadsheet!BB21&lt;=250000,MOD(Spreadsheet!BB21,10000)=0,Spreadsheet!BB21&lt;=(10*Spreadsheet!BC21)),TRUE,FALSE)))</f>
        <v>1</v>
      </c>
      <c r="CF21" s="5" t="b">
        <f>IF(NOT(ISBLANK(Spreadsheet!BC21)),AND(ISNUMBER(VALUE(Spreadsheet!BC21)),Spreadsheet!BC21&gt;0),AND(OR(ISBLANK(Spreadsheet!AO21),Spreadsheet!AO21="Waive",AND(NOT(OR(ISBLANK(Spreadsheet!AO21),Spreadsheet!AO21="Waive")),Spreadsheet!AP21&gt;=6)),OR(ISBLANK(Spreadsheet!AR21),AND(NOT(OR(ISBLANK(Spreadsheet!AR21),Spreadsheet!AR21="Waive")),Spreadsheet!AS21&gt;=6)),OR(ISBLANK(Spreadsheet!AW21)),OR(ISBLANK(Spreadsheet!AX21)),OR(ISBLANK(Spreadsheet!AY21)),OR(ISBLANK(Spreadsheet!AZ21)),OR(ISBLANK(Spreadsheet!BA21),Spreadsheet!BA21="Waive")))</f>
        <v>1</v>
      </c>
      <c r="CG21" s="5" t="b">
        <f t="shared" ca="1" si="5"/>
        <v>1</v>
      </c>
    </row>
    <row r="22" spans="6:85" ht="16.5" customHeight="1" x14ac:dyDescent="0.3">
      <c r="F22" s="18" t="s">
        <v>13</v>
      </c>
      <c r="G22" s="5" t="b">
        <f>EXACT(Spreadsheet!V6,F22)</f>
        <v>1</v>
      </c>
      <c r="H22" s="5">
        <f t="shared" ca="1" si="2"/>
        <v>2</v>
      </c>
      <c r="I22" s="5" t="str">
        <f t="shared" ca="1" si="3"/>
        <v/>
      </c>
      <c r="J22" s="5" t="str">
        <f>IF(AND(NOT(ISBLANK(Spreadsheet!C22)),ISBLANK(Spreadsheet!D22)),Spreadsheet!F22&amp;" "&amp;Spreadsheet!H22,"")</f>
        <v/>
      </c>
      <c r="K22" s="5">
        <f>IF(AND(NOT(ISBLANK(Spreadsheet!C22)),ISBLANK(Spreadsheet!D22)),COUNTIFS(Spreadsheet!E23:E$786,"=Child",Spreadsheet!C23:C$786, "="&amp;Spreadsheet!C22) + COUNTIFS(Spreadsheet!E23:E$786,"=Step-child",Spreadsheet!C23:C$786, "="&amp;Spreadsheet!C22),0)</f>
        <v>0</v>
      </c>
      <c r="L22" s="5">
        <f>IF(NOT(ISBLANK(J22)),COUNTIFS(Spreadsheet!E23:E$786,"=Wife",Spreadsheet!C23:C$786, "="&amp;Spreadsheet!C22) + COUNTIFS(Spreadsheet!E23:E$786,"=Husband",Spreadsheet!C23:C$786, "="&amp;Spreadsheet!C22),0)</f>
        <v>0</v>
      </c>
      <c r="M22" s="5">
        <f>IF(NOT(ISBLANK(Spreadsheet!AJ22)),VLOOKUP(Spreadsheet!AJ22,'Drop Downs'!$P$2:$R$16,3,FALSE),0)</f>
        <v>0</v>
      </c>
      <c r="N22" s="5">
        <f>IF(NOT(ISBLANK(Spreadsheet!AJ22)), VLOOKUP(Spreadsheet!AJ22,'Drop Downs'!$P$2:$R$16,2,FALSE),0)</f>
        <v>0</v>
      </c>
      <c r="O22" s="5">
        <f>IF(NOT(ISBLANK(Spreadsheet!AL22)),VLOOKUP(Spreadsheet!AL22,'Drop Downs'!$P$2:$R$16,3,FALSE), 0)</f>
        <v>0</v>
      </c>
      <c r="P22" s="5">
        <f>IF(NOT(ISBLANK(Spreadsheet!AL22)),VLOOKUP(Spreadsheet!AL22,'Drop Downs'!$P$2:$R$16,2,FALSE),0)</f>
        <v>0</v>
      </c>
      <c r="Q22" s="5">
        <f>IF(NOT(ISBLANK(Spreadsheet!AN22)),VLOOKUP(Spreadsheet!AN22,'Drop Downs'!$P$2:$R$16,3,FALSE),0)</f>
        <v>0</v>
      </c>
      <c r="R22" s="5">
        <f>IF(NOT(ISBLANK(Spreadsheet!AN22)),VLOOKUP(Spreadsheet!AN22,'Drop Downs'!$P$2:$R$16,2,FALSE),0)</f>
        <v>0</v>
      </c>
      <c r="S22" s="5" t="str">
        <f>IF(OR(M22&gt;K22,N22&gt;L22,O22&gt;K22, Q22&gt;K22,N22&gt;L22, P22&gt;L22, R22&gt;L22),"Member currently has a coverage election over what he/she needs.  Please add more dependents or adjust the coverage election.","")&amp;(IF(AND(NOT(ISBLANK(Spreadsheet!C22)),NOT(ISBLANK(Spreadsheet!D22)),ISBLANK(Spreadsheet!E22)),"Dependent lacks a relationship to member.Please select one from the drop-down.",""))</f>
        <v/>
      </c>
      <c r="T22" s="5" t="b">
        <f t="shared" si="4"/>
        <v>1</v>
      </c>
      <c r="U22" s="5" t="b">
        <f>OR(ISBLANK(Spreadsheet!C22),IF(NOT(ISBLANK(Spreadsheet!D22)),NOT(ISBLANK(Spreadsheet!E22)),TRUE))</f>
        <v>1</v>
      </c>
      <c r="V22" s="5" t="b">
        <f>OR(ISBLANK(Spreadsheet!C22), NOT(ISBLANK(Spreadsheet!I22)))</f>
        <v>1</v>
      </c>
      <c r="W22" s="5" t="b">
        <f>OR(ISBLANK(Spreadsheet!D22),NOT(ISBLANK(Spreadsheet!C22)))</f>
        <v>1</v>
      </c>
      <c r="X22" s="155" t="str">
        <f>REPT("0",MIN(FIND({1,2,3,4,5,6,7,8,9},Spreadsheet!C22&amp;"123456789"))-1)&amp;IF(ISBLANK(Spreadsheet!C22),"",SUMPRODUCT(MID(0&amp;Spreadsheet!C22,LARGE(INDEX(ISNUMBER(--MID(Spreadsheet!C22,ROW($1:$225),1))*
 ROW($1:$225),0),ROW($1:$225))+1,1)*10^ROW($1:$225)/10))</f>
        <v/>
      </c>
      <c r="Y22" s="5" t="b">
        <f>IF(NOT(ISBLANK(Spreadsheet!C22)),IF(AND(ISNUMBER(VALUE(Spreadsheet!C22)), LEN(Spreadsheet!C22)=9),TRUE,FALSE),TRUE)</f>
        <v>1</v>
      </c>
      <c r="Z22" s="155" t="str">
        <f>REPT("0",MIN(FIND({1,2,3,4,5,6,7,8,9},Spreadsheet!D22&amp;"123456789"))-1)&amp;IF(ISBLANK(Spreadsheet!D22),"",SUMPRODUCT(MID(0&amp;Spreadsheet!D22,LARGE(INDEX(ISNUMBER(--MID(Spreadsheet!D22,ROW($1:$225),1))*
 ROW($1:$225),0),ROW($1:$225))+1,1)*10^ROW($1:$225)/10))</f>
        <v/>
      </c>
      <c r="AA22" s="5" t="b">
        <f>IF(AND(NOT(ISBLANK(Spreadsheet!D22)),NOT(ISBLANK(Spreadsheet!C22))),IF(AND(ISNUMBER(VALUE(Spreadsheet!D22)), LEN(Spreadsheet!D22)=9),TRUE,FALSE),IF(AND(NOT(ISBLANK(Spreadsheet!D22)),ISBLANK(Spreadsheet!C22)),FALSE,TRUE))</f>
        <v>1</v>
      </c>
      <c r="AB22" s="5" t="b">
        <f>OR(ISBLANK(Spreadsheet!Y22),IF(NOT(ISBLANK(Spreadsheet!Y22)),LEN(Spreadsheet!Y22)=10,ISNUMBER(VALUE(Spreadsheet!Y22))))</f>
        <v>1</v>
      </c>
      <c r="AC22" s="5" t="b">
        <f>OR(ISBLANK(Spreadsheet!AI22), AND(NOT(ISBLANK(Spreadsheet!AJ22)), NOT(ISNUMBER(SEARCH("Waive",Spreadsheet!AJ22)))))</f>
        <v>1</v>
      </c>
      <c r="AD22" s="5" t="b">
        <f>OR(ISBLANK(Spreadsheet!AK22), AND(NOT(ISBLANK(Spreadsheet!AL22)), NOT(ISNUMBER(SEARCH("Waive",Spreadsheet!AL22)))))</f>
        <v>1</v>
      </c>
      <c r="AE22" s="5" t="b">
        <f>OR(ISBLANK(Spreadsheet!AM22), AND(NOT(ISBLANK(Spreadsheet!AN22)), NOT(ISNUMBER(SEARCH("Waive", Spreadsheet!AN22)))))</f>
        <v>1</v>
      </c>
      <c r="AF22" s="5" t="b">
        <f>OR(ISBLANK(Spreadsheet!C22), NOT(ISBLANK(Spreadsheet!D22)),NOT(ISBLANK(Spreadsheet!L22)))</f>
        <v>1</v>
      </c>
      <c r="AG22" s="5" t="b">
        <f>IF(AND(NOT(ISBLANK(Spreadsheet!C22)), NOT(ISBLANK(Spreadsheet!D22)),Spreadsheet!C22&lt;&gt;Spreadsheet!D22),IF(ISERROR(VLOOKUP(Spreadsheet!C22, Spreadsheet!$C$6:'Spreadsheet'!$C21,1,FALSE)), FALSE, TRUE),TRUE)</f>
        <v>1</v>
      </c>
      <c r="AH22" s="5" t="b">
        <f>Spreadsheet!$B$2=Spreadsheet!AD22</f>
        <v>1</v>
      </c>
      <c r="AI22" s="5" t="b">
        <f>IF(ISBLANK(Spreadsheet!G22),TRUE,IF(OR(LEN(Spreadsheet!G22)&gt;1,ISNUMBER(VALUE(Spreadsheet!G22))),FALSE,TRUE))</f>
        <v>1</v>
      </c>
      <c r="AJ22" s="5" t="b">
        <f>OR(ISBLANK(Spreadsheet!C22), NOT(ISBLANK(Spreadsheet!B22)), NOT(ISBLANK(Spreadsheet!D22)))</f>
        <v>1</v>
      </c>
      <c r="AK22" s="5" t="b">
        <f t="array" ref="AK22">IF(OR(AND(ISBLANK(Spreadsheet!E22),ISBLANK(Spreadsheet!D22),NOT(ISBLANK(Spreadsheet!C22))),AND(ISBLANK(Spreadsheet!E22),ISBLANK(Spreadsheet!D22),ISBLANK(Spreadsheet!C22))),TRUE,ISNUMBER(MATCH(TRUE,EXACT(Spreadsheet!E22,Relationships),0)))</f>
        <v>1</v>
      </c>
      <c r="AL22" s="5" t="b">
        <f>IF(NOT(ISBLANK(Spreadsheet!C22)),IF(OR(ISBLANK(Spreadsheet!F22),LEN(Spreadsheet!F22)&gt;40),FALSE,TRUE),TRUE)</f>
        <v>1</v>
      </c>
      <c r="AM22" s="5" t="b">
        <f>IF(NOT(ISBLANK(Spreadsheet!C22)),IF(OR(ISBLANK(Spreadsheet!H22),LEN(Spreadsheet!H22)&gt;40),FALSE,TRUE),TRUE)</f>
        <v>1</v>
      </c>
      <c r="AN22" s="5" t="b">
        <f t="array" ref="AN22">IF(ISBLANK(Spreadsheet!I22),TRUE,ISNUMBER(MATCH(TRUE,EXACT(Spreadsheet!I22,GenderValues),0)))</f>
        <v>1</v>
      </c>
      <c r="AO22" s="5" t="b">
        <f ca="1">IF(ISERROR(DATEVALUE(TEXT(Spreadsheet!J22,"mm/dd/yyyy")) &gt; TODAY()),IF(AND(ISBLANK(Spreadsheet!J22),ISBLANK(Spreadsheet!C22)),TRUE,FALSE),IF(DATEVALUE(TEXT(Spreadsheet!J22,"mm/dd/yyyy")) &gt; TODAY(),FALSE,TRUE))</f>
        <v>1</v>
      </c>
      <c r="AP22" s="5" t="b">
        <f>OR(ISBLANK(Spreadsheet!K22),LEN(Spreadsheet!K22)&lt;=100)</f>
        <v>1</v>
      </c>
      <c r="AQ22" s="5" t="b">
        <f t="array" ref="AQ22">IF(OR(AND(ISBLANK(Spreadsheet!L22),ISBLANK(Spreadsheet!C22)),AND(NOT(ISBLANK(Spreadsheet!C22)),NOT(ISBLANK(Spreadsheet!D22)))),TRUE,ISNUMBER(MATCH(TRUE,EXACT(Spreadsheet!L22,MaritalStatus),0)))</f>
        <v>1</v>
      </c>
      <c r="AR22" s="5" t="b">
        <f ca="1">IF(ISERROR(DATEVALUE(TEXT(Spreadsheet!M22,"mm/dd/yyyy")) &gt; TODAY()),IF(ISBLANK(Spreadsheet!M22),TRUE,FALSE),IF(DATEVALUE(TEXT(Spreadsheet!M22,"mm/dd/yyyy")) &gt; TODAY(),FALSE,TRUE))</f>
        <v>1</v>
      </c>
      <c r="AS22" s="5" t="b">
        <f>OR(ISBLANK(Spreadsheet!N22),LEN(Spreadsheet!N22)&lt;=100)</f>
        <v>1</v>
      </c>
      <c r="AT22" s="5" t="b">
        <f>OR(ISBLANK(Spreadsheet!O22),UPPER(Spreadsheet!O22)="YES")</f>
        <v>1</v>
      </c>
      <c r="AU22" s="5" t="b">
        <f>OR(ISBLANK(Spreadsheet!P22),UPPER(Spreadsheet!P22)="YES")</f>
        <v>1</v>
      </c>
      <c r="AV22" s="5" t="b">
        <f t="array" ref="AV22">IF(ISBLANK(Spreadsheet!Q22),TRUE,ISNUMBER(MATCH(TRUE,EXACT(Spreadsheet!Q22,OnGroupsPriorIns),0)))</f>
        <v>1</v>
      </c>
      <c r="AW22" s="5" t="b">
        <f>OR(ISBLANK(Spreadsheet!R22),UPPER(Spreadsheet!R22)="YES")</f>
        <v>1</v>
      </c>
      <c r="AX22" s="5" t="b">
        <f>OR(ISBLANK(Spreadsheet!S22),UPPER(Spreadsheet!S22)="YES")</f>
        <v>1</v>
      </c>
      <c r="AY22" s="5" t="b">
        <f>OR(AND(ISBLANK(Spreadsheet!C22),LEN(Spreadsheet!T22)=0),AND(NOT(ISBLANK(Spreadsheet!C22)),LEN(Spreadsheet!T22)&gt;0,LEN(Spreadsheet!T22)&lt;=50))</f>
        <v>1</v>
      </c>
      <c r="AZ22" s="5" t="b">
        <f>OR(LEN(Spreadsheet!U22)=0,AND(LEN(Spreadsheet!U22)&gt;0,LEN(Spreadsheet!U22)&lt;=50))</f>
        <v>1</v>
      </c>
      <c r="BA22" s="5" t="b">
        <f>OR(AND(ISBLANK(Spreadsheet!C22),LEN(Spreadsheet!V22)=0),AND(NOT(ISBLANK(Spreadsheet!C22)),LEN(Spreadsheet!V22)&gt;0,LEN(Spreadsheet!V22)&lt;=50))</f>
        <v>1</v>
      </c>
      <c r="BB22" s="5" t="b">
        <f t="array" ref="BB22">IF(AND(ISBLANK(Spreadsheet!C22),LEN(Spreadsheet!W22)=0),TRUE,ISNUMBER(MATCH(TRUE,EXACT(Spreadsheet!W22,States),0)))</f>
        <v>1</v>
      </c>
      <c r="BC22" s="5" t="b">
        <f>OR(AND(ISBLANK(Spreadsheet!C22),LEN(Spreadsheet!X22)=0),AND(NOT(ISBLANK(Spreadsheet!C22)),LEN(Spreadsheet!X22)&gt;0,LEN(Spreadsheet!X22)=5,ISNUMBER(VALUE(Spreadsheet!X22))))</f>
        <v>1</v>
      </c>
      <c r="BD22" s="5" t="b">
        <f>OR(ISBLANK(Spreadsheet!Z22),LEN(Spreadsheet!Z22)&lt;=50)</f>
        <v>1</v>
      </c>
      <c r="BE22" s="5" t="b">
        <f>ISBLANK(Spreadsheet!AA22)</f>
        <v>1</v>
      </c>
      <c r="BF22" s="5" t="b">
        <f>ISBLANK(Spreadsheet!AB22)</f>
        <v>1</v>
      </c>
      <c r="BG22" s="5" t="b">
        <f>IF(ISERROR(DATEVALUE(TEXT(Spreadsheet!AC22,"mm/dd/yyyy")) &gt; DATEVALUE(TEXT(Spreadsheet!J22,"mm/dd/yyyy"))),IF(OR(AND(ISBLANK(Spreadsheet!AC22),ISBLANK(Spreadsheet!C22)),AND(NOT(ISBLANK(Spreadsheet!C22)),ISBLANK(Spreadsheet!AC22),NOT(ISBLANK(Spreadsheet!D22)))),TRUE,FALSE),IF(DATEVALUE(TEXT(Spreadsheet!AC22,"mm/dd/yyyy")) &gt; DATEVALUE(TEXT(Spreadsheet!J22,"mm/dd/yyyy")),TRUE,FALSE))</f>
        <v>1</v>
      </c>
      <c r="BH22" s="5" t="b">
        <f>OR(AND(ISBLANK(Spreadsheet!C22),ISBLANK(Spreadsheet!AE22)),AND(NOT(ISBLANK(Spreadsheet!C22)),NOT(ISBLANK(Spreadsheet!D22)),ISBLANK(Spreadsheet!AE22)),AND(NOT(ISBLANK(Spreadsheet!C22)),ISBLANK(Spreadsheet!D22),NOT(ISBLANK(Spreadsheet!AE22)),LEN(Spreadsheet!AE22)&lt;=100))</f>
        <v>1</v>
      </c>
      <c r="BI22" s="5" t="b">
        <f t="array" ref="BI22">IF(ISBLANK(Spreadsheet!AF22),TRUE,ISNUMBER(MATCH(TRUE,EXACT(Spreadsheet!AF22,CobraShortReasons),0)))</f>
        <v>1</v>
      </c>
      <c r="BJ22" s="5" t="b">
        <f ca="1">IF(ISERROR(DATEVALUE(TEXT(Spreadsheet!AG22,"mm/dd/yyyy")) &gt; TODAY()),IF(ISBLANK(Spreadsheet!AG22),TRUE,FALSE),IF(DATEVALUE(TEXT(Spreadsheet!AG22,"mm/dd/yyyy")) &gt; TODAY(),FALSE,TRUE))</f>
        <v>1</v>
      </c>
      <c r="BK22" s="5" t="b">
        <f>OR(ISBLANK(Spreadsheet!AH22),LEN(Spreadsheet!AH22)&lt;=25)</f>
        <v>1</v>
      </c>
      <c r="BL22" s="5" t="b">
        <f t="array" aca="1" ref="BL22" ca="1">IF(ISBLANK(Spreadsheet!AI22),TRUE,ISNUMBER(MATCH(TRUE,EXACT(Spreadsheet!AI22,INDIRECT(Spreadsheet!$D$2)),0)))</f>
        <v>1</v>
      </c>
      <c r="BM22" s="5" t="b">
        <f t="array" aca="1" ref="BM22" ca="1">IF(ISBLANK(Spreadsheet!AJ22),TRUE,ISNUMBER(MATCH(TRUE,EXACT(Spreadsheet!AJ22,INDIRECT(Spreadsheet!BJ22)),0)))</f>
        <v>1</v>
      </c>
      <c r="BN22" s="5" t="b">
        <f t="array" ref="BN22">IF(ISBLANK(Spreadsheet!AK22),TRUE,ISNUMBER(MATCH(TRUE,EXACT(Spreadsheet!AK22,DentalPlans),0)))</f>
        <v>1</v>
      </c>
      <c r="BO22" s="5" t="b">
        <f t="array" aca="1" ref="BO22" ca="1">IF(ISBLANK(Spreadsheet!AL22),TRUE,ISNUMBER(MATCH(TRUE,EXACT(Spreadsheet!AL22,INDIRECT(Spreadsheet!BK22)),0)))</f>
        <v>1</v>
      </c>
      <c r="BP22" s="5" t="b">
        <f t="array" ref="BP22">IF(ISBLANK(Spreadsheet!AM22),TRUE,ISNUMBER(MATCH(TRUE,EXACT(Spreadsheet!AM22,VisionPlans),0)))</f>
        <v>1</v>
      </c>
      <c r="BQ22" s="5" t="b">
        <f t="array" aca="1" ref="BQ22" ca="1">IF(ISBLANK(Spreadsheet!AN22),TRUE,ISNUMBER(MATCH(TRUE,EXACT(Spreadsheet!AN22,INDIRECT(Spreadsheet!BL22)),0)))</f>
        <v>1</v>
      </c>
      <c r="BR22" s="5" t="b">
        <f t="array" ref="BR22">IF(ISBLANK(Spreadsheet!AO22),TRUE,ISNUMBER(MATCH(TRUE,EXACT(Spreadsheet!AO22,LifeBenefitClasses),0)))</f>
        <v>1</v>
      </c>
      <c r="BS22" s="5" t="b">
        <f>IF(OR(ISBLANK(Spreadsheet!AO22), Spreadsheet!AO22="Waive"),IF(ISBLANK(Spreadsheet!AP22),TRUE,FALSE),IF(OR(AND(NOT(ISBLANK(Spreadsheet!AO22)),ISBLANK(Spreadsheet!AP22)),NOT(ISNUMBER(VALUE(Spreadsheet!AP22)))),FALSE,IF(OR(AND(Spreadsheet!AP22&lt;6,MOD(Spreadsheet!AP22*10,5)=0), MOD(Spreadsheet!AP22,5000)=0),TRUE,FALSE)))</f>
        <v>1</v>
      </c>
      <c r="BT22" s="5" t="b">
        <f t="array" ref="BT22">IF(ISBLANK(Spreadsheet!AQ22),TRUE,ISNUMBER(MATCH(TRUE,EXACT(Spreadsheet!AQ22,EnrollWaive),0)))</f>
        <v>1</v>
      </c>
      <c r="BU22" s="5" t="b">
        <f t="array" ref="BU22">IF(ISBLANK(Spreadsheet!AR22),TRUE,ISNUMBER(MATCH(TRUE,EXACT(Spreadsheet!AR22,LifeBenefitClasses),0)))</f>
        <v>1</v>
      </c>
      <c r="BV22" s="5" t="b">
        <f>IF(OR(ISBLANK(Spreadsheet!AR22), Spreadsheet!AR22="Waive"),IF(ISBLANK(Spreadsheet!AS22),TRUE,FALSE),IF(OR(AND(NOT(ISBLANK(Spreadsheet!AR22)),ISBLANK(Spreadsheet!AS22)),NOT(ISNUMBER(VALUE(Spreadsheet!AS22)))),FALSE,IF(OR(AND(Spreadsheet!AS22&lt;6,MOD(Spreadsheet!AS22*10,5)=0), MOD(Spreadsheet!AS22,10000)=0),TRUE,FALSE)))</f>
        <v>1</v>
      </c>
      <c r="BW22" s="5" t="b">
        <f t="array" ref="BW22">IF(ISBLANK(Spreadsheet!AT22),TRUE,ISNUMBER(MATCH(TRUE,EXACT(Spreadsheet!AT22,LifeBenefitClasses),0)))</f>
        <v>1</v>
      </c>
      <c r="BX22" s="5" t="b">
        <f>IF(OR(ISBLANK(Spreadsheet!AT22), Spreadsheet!AT22="Waive"),IF(ISBLANK(Spreadsheet!AU22),TRUE,FALSE),IF(OR(AND(NOT(ISBLANK(Spreadsheet!AT22)),ISBLANK(Spreadsheet!AU22)),NOT(ISNUMBER(VALUE(Spreadsheet!AU22)))),FALSE,IF(AND(NOT(OR(ISBLANK(Spreadsheet!AT22),Spreadsheet!AT22="Waive")),NOT(OR(ISBLANK(Spreadsheet!AR22),Spreadsheet!AR22="Waive")),MOD(Spreadsheet!AU22,5000)=0, Spreadsheet!AU22&lt;=(Spreadsheet!AS22*0.5)),TRUE,FALSE)))</f>
        <v>1</v>
      </c>
      <c r="BY22" s="5" t="b">
        <f t="array" ref="BY22">IF(ISBLANK(Spreadsheet!AV22),TRUE,ISNUMBER(MATCH(TRUE,EXACT(Spreadsheet!AV22,EnrollWaive),0)))</f>
        <v>1</v>
      </c>
      <c r="BZ22" s="5" t="b">
        <f t="array" ref="BZ22">IF(ISBLANK(Spreadsheet!AW22),TRUE,ISNUMBER(MATCH(TRUE,EXACT(Spreadsheet!AW22,LifeBenefitClasses),0)))</f>
        <v>1</v>
      </c>
      <c r="CA22" s="5" t="b">
        <f t="array" ref="CA22">IF(ISBLANK(Spreadsheet!AX22),TRUE,ISNUMBER(MATCH(TRUE,EXACT(Spreadsheet!AX22,LifeBenefitClasses),0)))</f>
        <v>1</v>
      </c>
      <c r="CB22" s="5" t="b">
        <f t="array" ref="CB22">IF(ISBLANK(Spreadsheet!AY22),TRUE,ISNUMBER(MATCH(TRUE,EXACT(Spreadsheet!AY22,LifeBenefitClasses),0)))</f>
        <v>1</v>
      </c>
      <c r="CC22" s="5" t="b">
        <f t="array" ref="CC22">IF(ISBLANK(Spreadsheet!AZ22),TRUE,ISNUMBER(MATCH(TRUE,EXACT(Spreadsheet!AZ22,LifeBenefitClasses),0)))</f>
        <v>1</v>
      </c>
      <c r="CD22" s="5" t="b">
        <f t="array" ref="CD22">IF(ISBLANK(Spreadsheet!BA22),TRUE,ISNUMBER(MATCH(TRUE,EXACT(Spreadsheet!BA22,LifeBenefitClasses),0)))</f>
        <v>1</v>
      </c>
      <c r="CE22" s="5" t="b">
        <f>IF(OR(ISBLANK(Spreadsheet!BA22), Spreadsheet!BA22="Waive"),IF(ISBLANK(Spreadsheet!BB22),TRUE,FALSE),IF(OR(AND(NOT(ISBLANK(Spreadsheet!BA22)),ISBLANK(Spreadsheet!BB22)),NOT(ISNUMBER(VALUE(Spreadsheet!BB22))),ISBLANK(Spreadsheet!BC22),NOT(ISNUMBER(VALUE(Spreadsheet!BC22)))),FALSE,IF(AND(Spreadsheet!BB22&gt;=50000,Spreadsheet!BB22&lt;=250000,MOD(Spreadsheet!BB22,10000)=0,Spreadsheet!BB22&lt;=(10*Spreadsheet!BC22)),TRUE,FALSE)))</f>
        <v>1</v>
      </c>
      <c r="CF22" s="5" t="b">
        <f>IF(NOT(ISBLANK(Spreadsheet!BC22)),AND(ISNUMBER(VALUE(Spreadsheet!BC22)),Spreadsheet!BC22&gt;0),AND(OR(ISBLANK(Spreadsheet!AO22),Spreadsheet!AO22="Waive",AND(NOT(OR(ISBLANK(Spreadsheet!AO22),Spreadsheet!AO22="Waive")),Spreadsheet!AP22&gt;=6)),OR(ISBLANK(Spreadsheet!AR22),AND(NOT(OR(ISBLANK(Spreadsheet!AR22),Spreadsheet!AR22="Waive")),Spreadsheet!AS22&gt;=6)),OR(ISBLANK(Spreadsheet!AW22)),OR(ISBLANK(Spreadsheet!AX22)),OR(ISBLANK(Spreadsheet!AY22)),OR(ISBLANK(Spreadsheet!AZ22)),OR(ISBLANK(Spreadsheet!BA22),Spreadsheet!BA22="Waive")))</f>
        <v>1</v>
      </c>
      <c r="CG22" s="5" t="b">
        <f t="shared" ca="1" si="5"/>
        <v>1</v>
      </c>
    </row>
    <row r="23" spans="6:85" ht="16.5" customHeight="1" x14ac:dyDescent="0.3">
      <c r="F23" s="18" t="s">
        <v>14</v>
      </c>
      <c r="G23" s="5" t="b">
        <f>EXACT(Spreadsheet!W6,F23)</f>
        <v>1</v>
      </c>
      <c r="H23" s="5">
        <f t="shared" ca="1" si="2"/>
        <v>2</v>
      </c>
      <c r="I23" s="5" t="str">
        <f t="shared" ca="1" si="3"/>
        <v/>
      </c>
      <c r="J23" s="5" t="str">
        <f>IF(AND(NOT(ISBLANK(Spreadsheet!C23)),ISBLANK(Spreadsheet!D23)),Spreadsheet!F23&amp;" "&amp;Spreadsheet!H23,"")</f>
        <v/>
      </c>
      <c r="K23" s="5">
        <f>IF(AND(NOT(ISBLANK(Spreadsheet!C23)),ISBLANK(Spreadsheet!D23)),COUNTIFS(Spreadsheet!E24:E$786,"=Child",Spreadsheet!C24:C$786, "="&amp;Spreadsheet!C23) + COUNTIFS(Spreadsheet!E24:E$786,"=Step-child",Spreadsheet!C24:C$786, "="&amp;Spreadsheet!C23),0)</f>
        <v>0</v>
      </c>
      <c r="L23" s="5">
        <f>IF(NOT(ISBLANK(J23)),COUNTIFS(Spreadsheet!E24:E$786,"=Wife",Spreadsheet!C24:C$786, "="&amp;Spreadsheet!C23) + COUNTIFS(Spreadsheet!E24:E$786,"=Husband",Spreadsheet!C24:C$786, "="&amp;Spreadsheet!C23),0)</f>
        <v>0</v>
      </c>
      <c r="M23" s="5">
        <f>IF(NOT(ISBLANK(Spreadsheet!AJ23)),VLOOKUP(Spreadsheet!AJ23,'Drop Downs'!$P$2:$R$16,3,FALSE),0)</f>
        <v>0</v>
      </c>
      <c r="N23" s="5">
        <f>IF(NOT(ISBLANK(Spreadsheet!AJ23)), VLOOKUP(Spreadsheet!AJ23,'Drop Downs'!$P$2:$R$16,2,FALSE),0)</f>
        <v>0</v>
      </c>
      <c r="O23" s="5">
        <f>IF(NOT(ISBLANK(Spreadsheet!AL23)),VLOOKUP(Spreadsheet!AL23,'Drop Downs'!$P$2:$R$16,3,FALSE), 0)</f>
        <v>0</v>
      </c>
      <c r="P23" s="5">
        <f>IF(NOT(ISBLANK(Spreadsheet!AL23)),VLOOKUP(Spreadsheet!AL23,'Drop Downs'!$P$2:$R$16,2,FALSE),0)</f>
        <v>0</v>
      </c>
      <c r="Q23" s="5">
        <f>IF(NOT(ISBLANK(Spreadsheet!AN23)),VLOOKUP(Spreadsheet!AN23,'Drop Downs'!$P$2:$R$16,3,FALSE),0)</f>
        <v>0</v>
      </c>
      <c r="R23" s="5">
        <f>IF(NOT(ISBLANK(Spreadsheet!AN23)),VLOOKUP(Spreadsheet!AN23,'Drop Downs'!$P$2:$R$16,2,FALSE),0)</f>
        <v>0</v>
      </c>
      <c r="S23" s="5" t="str">
        <f>IF(OR(M23&gt;K23,N23&gt;L23,O23&gt;K23, Q23&gt;K23,N23&gt;L23, P23&gt;L23, R23&gt;L23),"Member currently has a coverage election over what he/she needs.  Please add more dependents or adjust the coverage election.","")&amp;(IF(AND(NOT(ISBLANK(Spreadsheet!C23)),NOT(ISBLANK(Spreadsheet!D23)),ISBLANK(Spreadsheet!E23)),"Dependent lacks a relationship to member.Please select one from the drop-down.",""))</f>
        <v/>
      </c>
      <c r="T23" s="5" t="b">
        <f t="shared" si="4"/>
        <v>1</v>
      </c>
      <c r="U23" s="5" t="b">
        <f>OR(ISBLANK(Spreadsheet!C23),IF(NOT(ISBLANK(Spreadsheet!D23)),NOT(ISBLANK(Spreadsheet!E23)),TRUE))</f>
        <v>1</v>
      </c>
      <c r="V23" s="5" t="b">
        <f>OR(ISBLANK(Spreadsheet!C23), NOT(ISBLANK(Spreadsheet!I23)))</f>
        <v>1</v>
      </c>
      <c r="W23" s="5" t="b">
        <f>OR(ISBLANK(Spreadsheet!D23),NOT(ISBLANK(Spreadsheet!C23)))</f>
        <v>1</v>
      </c>
      <c r="X23" s="155" t="str">
        <f>REPT("0",MIN(FIND({1,2,3,4,5,6,7,8,9},Spreadsheet!C23&amp;"123456789"))-1)&amp;IF(ISBLANK(Spreadsheet!C23),"",SUMPRODUCT(MID(0&amp;Spreadsheet!C23,LARGE(INDEX(ISNUMBER(--MID(Spreadsheet!C23,ROW($1:$225),1))*
 ROW($1:$225),0),ROW($1:$225))+1,1)*10^ROW($1:$225)/10))</f>
        <v/>
      </c>
      <c r="Y23" s="5" t="b">
        <f>IF(NOT(ISBLANK(Spreadsheet!C23)),IF(AND(ISNUMBER(VALUE(Spreadsheet!C23)), LEN(Spreadsheet!C23)=9),TRUE,FALSE),TRUE)</f>
        <v>1</v>
      </c>
      <c r="Z23" s="155" t="str">
        <f>REPT("0",MIN(FIND({1,2,3,4,5,6,7,8,9},Spreadsheet!D23&amp;"123456789"))-1)&amp;IF(ISBLANK(Spreadsheet!D23),"",SUMPRODUCT(MID(0&amp;Spreadsheet!D23,LARGE(INDEX(ISNUMBER(--MID(Spreadsheet!D23,ROW($1:$225),1))*
 ROW($1:$225),0),ROW($1:$225))+1,1)*10^ROW($1:$225)/10))</f>
        <v/>
      </c>
      <c r="AA23" s="5" t="b">
        <f>IF(AND(NOT(ISBLANK(Spreadsheet!D23)),NOT(ISBLANK(Spreadsheet!C23))),IF(AND(ISNUMBER(VALUE(Spreadsheet!D23)), LEN(Spreadsheet!D23)=9),TRUE,FALSE),IF(AND(NOT(ISBLANK(Spreadsheet!D23)),ISBLANK(Spreadsheet!C23)),FALSE,TRUE))</f>
        <v>1</v>
      </c>
      <c r="AB23" s="5" t="b">
        <f>OR(ISBLANK(Spreadsheet!Y23),IF(NOT(ISBLANK(Spreadsheet!Y23)),LEN(Spreadsheet!Y23)=10,ISNUMBER(VALUE(Spreadsheet!Y23))))</f>
        <v>1</v>
      </c>
      <c r="AC23" s="5" t="b">
        <f>OR(ISBLANK(Spreadsheet!AI23), AND(NOT(ISBLANK(Spreadsheet!AJ23)), NOT(ISNUMBER(SEARCH("Waive",Spreadsheet!AJ23)))))</f>
        <v>1</v>
      </c>
      <c r="AD23" s="5" t="b">
        <f>OR(ISBLANK(Spreadsheet!AK23), AND(NOT(ISBLANK(Spreadsheet!AL23)), NOT(ISNUMBER(SEARCH("Waive",Spreadsheet!AL23)))))</f>
        <v>1</v>
      </c>
      <c r="AE23" s="5" t="b">
        <f>OR(ISBLANK(Spreadsheet!AM23), AND(NOT(ISBLANK(Spreadsheet!AN23)), NOT(ISNUMBER(SEARCH("Waive", Spreadsheet!AN23)))))</f>
        <v>1</v>
      </c>
      <c r="AF23" s="5" t="b">
        <f>OR(ISBLANK(Spreadsheet!C23), NOT(ISBLANK(Spreadsheet!D23)),NOT(ISBLANK(Spreadsheet!L23)))</f>
        <v>1</v>
      </c>
      <c r="AG23" s="5" t="b">
        <f>IF(AND(NOT(ISBLANK(Spreadsheet!C23)), NOT(ISBLANK(Spreadsheet!D23)),Spreadsheet!C23&lt;&gt;Spreadsheet!D23),IF(ISERROR(VLOOKUP(Spreadsheet!C23, Spreadsheet!$C$6:'Spreadsheet'!$C22,1,FALSE)), FALSE, TRUE),TRUE)</f>
        <v>1</v>
      </c>
      <c r="AH23" s="5" t="b">
        <f>Spreadsheet!$B$2=Spreadsheet!AD23</f>
        <v>1</v>
      </c>
      <c r="AI23" s="5" t="b">
        <f>IF(ISBLANK(Spreadsheet!G23),TRUE,IF(OR(LEN(Spreadsheet!G23)&gt;1,ISNUMBER(VALUE(Spreadsheet!G23))),FALSE,TRUE))</f>
        <v>1</v>
      </c>
      <c r="AJ23" s="5" t="b">
        <f>OR(ISBLANK(Spreadsheet!C23), NOT(ISBLANK(Spreadsheet!B23)), NOT(ISBLANK(Spreadsheet!D23)))</f>
        <v>1</v>
      </c>
      <c r="AK23" s="5" t="b">
        <f t="array" ref="AK23">IF(OR(AND(ISBLANK(Spreadsheet!E23),ISBLANK(Spreadsheet!D23),NOT(ISBLANK(Spreadsheet!C23))),AND(ISBLANK(Spreadsheet!E23),ISBLANK(Spreadsheet!D23),ISBLANK(Spreadsheet!C23))),TRUE,ISNUMBER(MATCH(TRUE,EXACT(Spreadsheet!E23,Relationships),0)))</f>
        <v>1</v>
      </c>
      <c r="AL23" s="5" t="b">
        <f>IF(NOT(ISBLANK(Spreadsheet!C23)),IF(OR(ISBLANK(Spreadsheet!F23),LEN(Spreadsheet!F23)&gt;40),FALSE,TRUE),TRUE)</f>
        <v>1</v>
      </c>
      <c r="AM23" s="5" t="b">
        <f>IF(NOT(ISBLANK(Spreadsheet!C23)),IF(OR(ISBLANK(Spreadsheet!H23),LEN(Spreadsheet!H23)&gt;40),FALSE,TRUE),TRUE)</f>
        <v>1</v>
      </c>
      <c r="AN23" s="5" t="b">
        <f t="array" ref="AN23">IF(ISBLANK(Spreadsheet!I23),TRUE,ISNUMBER(MATCH(TRUE,EXACT(Spreadsheet!I23,GenderValues),0)))</f>
        <v>1</v>
      </c>
      <c r="AO23" s="5" t="b">
        <f ca="1">IF(ISERROR(DATEVALUE(TEXT(Spreadsheet!J23,"mm/dd/yyyy")) &gt; TODAY()),IF(AND(ISBLANK(Spreadsheet!J23),ISBLANK(Spreadsheet!C23)),TRUE,FALSE),IF(DATEVALUE(TEXT(Spreadsheet!J23,"mm/dd/yyyy")) &gt; TODAY(),FALSE,TRUE))</f>
        <v>1</v>
      </c>
      <c r="AP23" s="5" t="b">
        <f>OR(ISBLANK(Spreadsheet!K23),LEN(Spreadsheet!K23)&lt;=100)</f>
        <v>1</v>
      </c>
      <c r="AQ23" s="5" t="b">
        <f t="array" ref="AQ23">IF(OR(AND(ISBLANK(Spreadsheet!L23),ISBLANK(Spreadsheet!C23)),AND(NOT(ISBLANK(Spreadsheet!C23)),NOT(ISBLANK(Spreadsheet!D23)))),TRUE,ISNUMBER(MATCH(TRUE,EXACT(Spreadsheet!L23,MaritalStatus),0)))</f>
        <v>1</v>
      </c>
      <c r="AR23" s="5" t="b">
        <f ca="1">IF(ISERROR(DATEVALUE(TEXT(Spreadsheet!M23,"mm/dd/yyyy")) &gt; TODAY()),IF(ISBLANK(Spreadsheet!M23),TRUE,FALSE),IF(DATEVALUE(TEXT(Spreadsheet!M23,"mm/dd/yyyy")) &gt; TODAY(),FALSE,TRUE))</f>
        <v>1</v>
      </c>
      <c r="AS23" s="5" t="b">
        <f>OR(ISBLANK(Spreadsheet!N23),LEN(Spreadsheet!N23)&lt;=100)</f>
        <v>1</v>
      </c>
      <c r="AT23" s="5" t="b">
        <f>OR(ISBLANK(Spreadsheet!O23),UPPER(Spreadsheet!O23)="YES")</f>
        <v>1</v>
      </c>
      <c r="AU23" s="5" t="b">
        <f>OR(ISBLANK(Spreadsheet!P23),UPPER(Spreadsheet!P23)="YES")</f>
        <v>1</v>
      </c>
      <c r="AV23" s="5" t="b">
        <f t="array" ref="AV23">IF(ISBLANK(Spreadsheet!Q23),TRUE,ISNUMBER(MATCH(TRUE,EXACT(Spreadsheet!Q23,OnGroupsPriorIns),0)))</f>
        <v>1</v>
      </c>
      <c r="AW23" s="5" t="b">
        <f>OR(ISBLANK(Spreadsheet!R23),UPPER(Spreadsheet!R23)="YES")</f>
        <v>1</v>
      </c>
      <c r="AX23" s="5" t="b">
        <f>OR(ISBLANK(Spreadsheet!S23),UPPER(Spreadsheet!S23)="YES")</f>
        <v>1</v>
      </c>
      <c r="AY23" s="5" t="b">
        <f>OR(AND(ISBLANK(Spreadsheet!C23),LEN(Spreadsheet!T23)=0),AND(NOT(ISBLANK(Spreadsheet!C23)),LEN(Spreadsheet!T23)&gt;0,LEN(Spreadsheet!T23)&lt;=50))</f>
        <v>1</v>
      </c>
      <c r="AZ23" s="5" t="b">
        <f>OR(LEN(Spreadsheet!U23)=0,AND(LEN(Spreadsheet!U23)&gt;0,LEN(Spreadsheet!U23)&lt;=50))</f>
        <v>1</v>
      </c>
      <c r="BA23" s="5" t="b">
        <f>OR(AND(ISBLANK(Spreadsheet!C23),LEN(Spreadsheet!V23)=0),AND(NOT(ISBLANK(Spreadsheet!C23)),LEN(Spreadsheet!V23)&gt;0,LEN(Spreadsheet!V23)&lt;=50))</f>
        <v>1</v>
      </c>
      <c r="BB23" s="5" t="b">
        <f t="array" ref="BB23">IF(AND(ISBLANK(Spreadsheet!C23),LEN(Spreadsheet!W23)=0),TRUE,ISNUMBER(MATCH(TRUE,EXACT(Spreadsheet!W23,States),0)))</f>
        <v>1</v>
      </c>
      <c r="BC23" s="5" t="b">
        <f>OR(AND(ISBLANK(Spreadsheet!C23),LEN(Spreadsheet!X23)=0),AND(NOT(ISBLANK(Spreadsheet!C23)),LEN(Spreadsheet!X23)&gt;0,LEN(Spreadsheet!X23)=5,ISNUMBER(VALUE(Spreadsheet!X23))))</f>
        <v>1</v>
      </c>
      <c r="BD23" s="5" t="b">
        <f>OR(ISBLANK(Spreadsheet!Z23),LEN(Spreadsheet!Z23)&lt;=50)</f>
        <v>1</v>
      </c>
      <c r="BE23" s="5" t="b">
        <f>ISBLANK(Spreadsheet!AA23)</f>
        <v>1</v>
      </c>
      <c r="BF23" s="5" t="b">
        <f>ISBLANK(Spreadsheet!AB23)</f>
        <v>1</v>
      </c>
      <c r="BG23" s="5" t="b">
        <f>IF(ISERROR(DATEVALUE(TEXT(Spreadsheet!AC23,"mm/dd/yyyy")) &gt; DATEVALUE(TEXT(Spreadsheet!J23,"mm/dd/yyyy"))),IF(OR(AND(ISBLANK(Spreadsheet!AC23),ISBLANK(Spreadsheet!C23)),AND(NOT(ISBLANK(Spreadsheet!C23)),ISBLANK(Spreadsheet!AC23),NOT(ISBLANK(Spreadsheet!D23)))),TRUE,FALSE),IF(DATEVALUE(TEXT(Spreadsheet!AC23,"mm/dd/yyyy")) &gt; DATEVALUE(TEXT(Spreadsheet!J23,"mm/dd/yyyy")),TRUE,FALSE))</f>
        <v>1</v>
      </c>
      <c r="BH23" s="5" t="b">
        <f>OR(AND(ISBLANK(Spreadsheet!C23),ISBLANK(Spreadsheet!AE23)),AND(NOT(ISBLANK(Spreadsheet!C23)),NOT(ISBLANK(Spreadsheet!D23)),ISBLANK(Spreadsheet!AE23)),AND(NOT(ISBLANK(Spreadsheet!C23)),ISBLANK(Spreadsheet!D23),NOT(ISBLANK(Spreadsheet!AE23)),LEN(Spreadsheet!AE23)&lt;=100))</f>
        <v>1</v>
      </c>
      <c r="BI23" s="5" t="b">
        <f t="array" ref="BI23">IF(ISBLANK(Spreadsheet!AF23),TRUE,ISNUMBER(MATCH(TRUE,EXACT(Spreadsheet!AF23,CobraShortReasons),0)))</f>
        <v>1</v>
      </c>
      <c r="BJ23" s="5" t="b">
        <f ca="1">IF(ISERROR(DATEVALUE(TEXT(Spreadsheet!AG23,"mm/dd/yyyy")) &gt; TODAY()),IF(ISBLANK(Spreadsheet!AG23),TRUE,FALSE),IF(DATEVALUE(TEXT(Spreadsheet!AG23,"mm/dd/yyyy")) &gt; TODAY(),FALSE,TRUE))</f>
        <v>1</v>
      </c>
      <c r="BK23" s="5" t="b">
        <f>OR(ISBLANK(Spreadsheet!AH23),LEN(Spreadsheet!AH23)&lt;=25)</f>
        <v>1</v>
      </c>
      <c r="BL23" s="5" t="b">
        <f t="array" aca="1" ref="BL23" ca="1">IF(ISBLANK(Spreadsheet!AI23),TRUE,ISNUMBER(MATCH(TRUE,EXACT(Spreadsheet!AI23,INDIRECT(Spreadsheet!$D$2)),0)))</f>
        <v>1</v>
      </c>
      <c r="BM23" s="5" t="b">
        <f t="array" aca="1" ref="BM23" ca="1">IF(ISBLANK(Spreadsheet!AJ23),TRUE,ISNUMBER(MATCH(TRUE,EXACT(Spreadsheet!AJ23,INDIRECT(Spreadsheet!BJ23)),0)))</f>
        <v>1</v>
      </c>
      <c r="BN23" s="5" t="b">
        <f t="array" ref="BN23">IF(ISBLANK(Spreadsheet!AK23),TRUE,ISNUMBER(MATCH(TRUE,EXACT(Spreadsheet!AK23,DentalPlans),0)))</f>
        <v>1</v>
      </c>
      <c r="BO23" s="5" t="b">
        <f t="array" aca="1" ref="BO23" ca="1">IF(ISBLANK(Spreadsheet!AL23),TRUE,ISNUMBER(MATCH(TRUE,EXACT(Spreadsheet!AL23,INDIRECT(Spreadsheet!BK23)),0)))</f>
        <v>1</v>
      </c>
      <c r="BP23" s="5" t="b">
        <f t="array" ref="BP23">IF(ISBLANK(Spreadsheet!AM23),TRUE,ISNUMBER(MATCH(TRUE,EXACT(Spreadsheet!AM23,VisionPlans),0)))</f>
        <v>1</v>
      </c>
      <c r="BQ23" s="5" t="b">
        <f t="array" aca="1" ref="BQ23" ca="1">IF(ISBLANK(Spreadsheet!AN23),TRUE,ISNUMBER(MATCH(TRUE,EXACT(Spreadsheet!AN23,INDIRECT(Spreadsheet!BL23)),0)))</f>
        <v>1</v>
      </c>
      <c r="BR23" s="5" t="b">
        <f t="array" ref="BR23">IF(ISBLANK(Spreadsheet!AO23),TRUE,ISNUMBER(MATCH(TRUE,EXACT(Spreadsheet!AO23,LifeBenefitClasses),0)))</f>
        <v>1</v>
      </c>
      <c r="BS23" s="5" t="b">
        <f>IF(OR(ISBLANK(Spreadsheet!AO23), Spreadsheet!AO23="Waive"),IF(ISBLANK(Spreadsheet!AP23),TRUE,FALSE),IF(OR(AND(NOT(ISBLANK(Spreadsheet!AO23)),ISBLANK(Spreadsheet!AP23)),NOT(ISNUMBER(VALUE(Spreadsheet!AP23)))),FALSE,IF(OR(AND(Spreadsheet!AP23&lt;6,MOD(Spreadsheet!AP23*10,5)=0), MOD(Spreadsheet!AP23,5000)=0),TRUE,FALSE)))</f>
        <v>1</v>
      </c>
      <c r="BT23" s="5" t="b">
        <f t="array" ref="BT23">IF(ISBLANK(Spreadsheet!AQ23),TRUE,ISNUMBER(MATCH(TRUE,EXACT(Spreadsheet!AQ23,EnrollWaive),0)))</f>
        <v>1</v>
      </c>
      <c r="BU23" s="5" t="b">
        <f t="array" ref="BU23">IF(ISBLANK(Spreadsheet!AR23),TRUE,ISNUMBER(MATCH(TRUE,EXACT(Spreadsheet!AR23,LifeBenefitClasses),0)))</f>
        <v>1</v>
      </c>
      <c r="BV23" s="5" t="b">
        <f>IF(OR(ISBLANK(Spreadsheet!AR23), Spreadsheet!AR23="Waive"),IF(ISBLANK(Spreadsheet!AS23),TRUE,FALSE),IF(OR(AND(NOT(ISBLANK(Spreadsheet!AR23)),ISBLANK(Spreadsheet!AS23)),NOT(ISNUMBER(VALUE(Spreadsheet!AS23)))),FALSE,IF(OR(AND(Spreadsheet!AS23&lt;6,MOD(Spreadsheet!AS23*10,5)=0), MOD(Spreadsheet!AS23,10000)=0),TRUE,FALSE)))</f>
        <v>1</v>
      </c>
      <c r="BW23" s="5" t="b">
        <f t="array" ref="BW23">IF(ISBLANK(Spreadsheet!AT23),TRUE,ISNUMBER(MATCH(TRUE,EXACT(Spreadsheet!AT23,LifeBenefitClasses),0)))</f>
        <v>1</v>
      </c>
      <c r="BX23" s="5" t="b">
        <f>IF(OR(ISBLANK(Spreadsheet!AT23), Spreadsheet!AT23="Waive"),IF(ISBLANK(Spreadsheet!AU23),TRUE,FALSE),IF(OR(AND(NOT(ISBLANK(Spreadsheet!AT23)),ISBLANK(Spreadsheet!AU23)),NOT(ISNUMBER(VALUE(Spreadsheet!AU23)))),FALSE,IF(AND(NOT(OR(ISBLANK(Spreadsheet!AT23),Spreadsheet!AT23="Waive")),NOT(OR(ISBLANK(Spreadsheet!AR23),Spreadsheet!AR23="Waive")),MOD(Spreadsheet!AU23,5000)=0, Spreadsheet!AU23&lt;=(Spreadsheet!AS23*0.5)),TRUE,FALSE)))</f>
        <v>1</v>
      </c>
      <c r="BY23" s="5" t="b">
        <f t="array" ref="BY23">IF(ISBLANK(Spreadsheet!AV23),TRUE,ISNUMBER(MATCH(TRUE,EXACT(Spreadsheet!AV23,EnrollWaive),0)))</f>
        <v>1</v>
      </c>
      <c r="BZ23" s="5" t="b">
        <f t="array" ref="BZ23">IF(ISBLANK(Spreadsheet!AW23),TRUE,ISNUMBER(MATCH(TRUE,EXACT(Spreadsheet!AW23,LifeBenefitClasses),0)))</f>
        <v>1</v>
      </c>
      <c r="CA23" s="5" t="b">
        <f t="array" ref="CA23">IF(ISBLANK(Spreadsheet!AX23),TRUE,ISNUMBER(MATCH(TRUE,EXACT(Spreadsheet!AX23,LifeBenefitClasses),0)))</f>
        <v>1</v>
      </c>
      <c r="CB23" s="5" t="b">
        <f t="array" ref="CB23">IF(ISBLANK(Spreadsheet!AY23),TRUE,ISNUMBER(MATCH(TRUE,EXACT(Spreadsheet!AY23,LifeBenefitClasses),0)))</f>
        <v>1</v>
      </c>
      <c r="CC23" s="5" t="b">
        <f t="array" ref="CC23">IF(ISBLANK(Spreadsheet!AZ23),TRUE,ISNUMBER(MATCH(TRUE,EXACT(Spreadsheet!AZ23,LifeBenefitClasses),0)))</f>
        <v>1</v>
      </c>
      <c r="CD23" s="5" t="b">
        <f t="array" ref="CD23">IF(ISBLANK(Spreadsheet!BA23),TRUE,ISNUMBER(MATCH(TRUE,EXACT(Spreadsheet!BA23,LifeBenefitClasses),0)))</f>
        <v>1</v>
      </c>
      <c r="CE23" s="5" t="b">
        <f>IF(OR(ISBLANK(Spreadsheet!BA23), Spreadsheet!BA23="Waive"),IF(ISBLANK(Spreadsheet!BB23),TRUE,FALSE),IF(OR(AND(NOT(ISBLANK(Spreadsheet!BA23)),ISBLANK(Spreadsheet!BB23)),NOT(ISNUMBER(VALUE(Spreadsheet!BB23))),ISBLANK(Spreadsheet!BC23),NOT(ISNUMBER(VALUE(Spreadsheet!BC23)))),FALSE,IF(AND(Spreadsheet!BB23&gt;=50000,Spreadsheet!BB23&lt;=250000,MOD(Spreadsheet!BB23,10000)=0,Spreadsheet!BB23&lt;=(10*Spreadsheet!BC23)),TRUE,FALSE)))</f>
        <v>1</v>
      </c>
      <c r="CF23" s="5" t="b">
        <f>IF(NOT(ISBLANK(Spreadsheet!BC23)),AND(ISNUMBER(VALUE(Spreadsheet!BC23)),Spreadsheet!BC23&gt;0),AND(OR(ISBLANK(Spreadsheet!AO23),Spreadsheet!AO23="Waive",AND(NOT(OR(ISBLANK(Spreadsheet!AO23),Spreadsheet!AO23="Waive")),Spreadsheet!AP23&gt;=6)),OR(ISBLANK(Spreadsheet!AR23),AND(NOT(OR(ISBLANK(Spreadsheet!AR23),Spreadsheet!AR23="Waive")),Spreadsheet!AS23&gt;=6)),OR(ISBLANK(Spreadsheet!AW23)),OR(ISBLANK(Spreadsheet!AX23)),OR(ISBLANK(Spreadsheet!AY23)),OR(ISBLANK(Spreadsheet!AZ23)),OR(ISBLANK(Spreadsheet!BA23),Spreadsheet!BA23="Waive")))</f>
        <v>1</v>
      </c>
      <c r="CG23" s="5" t="b">
        <f t="shared" ca="1" si="5"/>
        <v>1</v>
      </c>
    </row>
    <row r="24" spans="6:85" ht="16.5" customHeight="1" x14ac:dyDescent="0.3">
      <c r="F24" s="18" t="s">
        <v>15</v>
      </c>
      <c r="G24" s="5" t="b">
        <f>EXACT(Spreadsheet!X6,F24)</f>
        <v>1</v>
      </c>
      <c r="H24" s="5">
        <f t="shared" ca="1" si="2"/>
        <v>2</v>
      </c>
      <c r="I24" s="5" t="str">
        <f t="shared" ca="1" si="3"/>
        <v/>
      </c>
      <c r="J24" s="5" t="str">
        <f>IF(AND(NOT(ISBLANK(Spreadsheet!C24)),ISBLANK(Spreadsheet!D24)),Spreadsheet!F24&amp;" "&amp;Spreadsheet!H24,"")</f>
        <v/>
      </c>
      <c r="K24" s="5">
        <f>IF(AND(NOT(ISBLANK(Spreadsheet!C24)),ISBLANK(Spreadsheet!D24)),COUNTIFS(Spreadsheet!E25:E$786,"=Child",Spreadsheet!C25:C$786, "="&amp;Spreadsheet!C24) + COUNTIFS(Spreadsheet!E25:E$786,"=Step-child",Spreadsheet!C25:C$786, "="&amp;Spreadsheet!C24),0)</f>
        <v>0</v>
      </c>
      <c r="L24" s="5">
        <f>IF(NOT(ISBLANK(J24)),COUNTIFS(Spreadsheet!E25:E$786,"=Wife",Spreadsheet!C25:C$786, "="&amp;Spreadsheet!C24) + COUNTIFS(Spreadsheet!E25:E$786,"=Husband",Spreadsheet!C25:C$786, "="&amp;Spreadsheet!C24),0)</f>
        <v>0</v>
      </c>
      <c r="M24" s="5">
        <f>IF(NOT(ISBLANK(Spreadsheet!AJ24)),VLOOKUP(Spreadsheet!AJ24,'Drop Downs'!$P$2:$R$16,3,FALSE),0)</f>
        <v>0</v>
      </c>
      <c r="N24" s="5">
        <f>IF(NOT(ISBLANK(Spreadsheet!AJ24)), VLOOKUP(Spreadsheet!AJ24,'Drop Downs'!$P$2:$R$16,2,FALSE),0)</f>
        <v>0</v>
      </c>
      <c r="O24" s="5">
        <f>IF(NOT(ISBLANK(Spreadsheet!AL24)),VLOOKUP(Spreadsheet!AL24,'Drop Downs'!$P$2:$R$16,3,FALSE), 0)</f>
        <v>0</v>
      </c>
      <c r="P24" s="5">
        <f>IF(NOT(ISBLANK(Spreadsheet!AL24)),VLOOKUP(Spreadsheet!AL24,'Drop Downs'!$P$2:$R$16,2,FALSE),0)</f>
        <v>0</v>
      </c>
      <c r="Q24" s="5">
        <f>IF(NOT(ISBLANK(Spreadsheet!AN24)),VLOOKUP(Spreadsheet!AN24,'Drop Downs'!$P$2:$R$16,3,FALSE),0)</f>
        <v>0</v>
      </c>
      <c r="R24" s="5">
        <f>IF(NOT(ISBLANK(Spreadsheet!AN24)),VLOOKUP(Spreadsheet!AN24,'Drop Downs'!$P$2:$R$16,2,FALSE),0)</f>
        <v>0</v>
      </c>
      <c r="S24" s="5" t="str">
        <f>IF(OR(M24&gt;K24,N24&gt;L24,O24&gt;K24, Q24&gt;K24,N24&gt;L24, P24&gt;L24, R24&gt;L24),"Member currently has a coverage election over what he/she needs.  Please add more dependents or adjust the coverage election.","")&amp;(IF(AND(NOT(ISBLANK(Spreadsheet!C24)),NOT(ISBLANK(Spreadsheet!D24)),ISBLANK(Spreadsheet!E24)),"Dependent lacks a relationship to member.Please select one from the drop-down.",""))</f>
        <v/>
      </c>
      <c r="T24" s="5" t="b">
        <f t="shared" si="4"/>
        <v>1</v>
      </c>
      <c r="U24" s="5" t="b">
        <f>OR(ISBLANK(Spreadsheet!C24),IF(NOT(ISBLANK(Spreadsheet!D24)),NOT(ISBLANK(Spreadsheet!E24)),TRUE))</f>
        <v>1</v>
      </c>
      <c r="V24" s="5" t="b">
        <f>OR(ISBLANK(Spreadsheet!C24), NOT(ISBLANK(Spreadsheet!I24)))</f>
        <v>1</v>
      </c>
      <c r="W24" s="5" t="b">
        <f>OR(ISBLANK(Spreadsheet!D24),NOT(ISBLANK(Spreadsheet!C24)))</f>
        <v>1</v>
      </c>
      <c r="X24" s="155" t="str">
        <f>REPT("0",MIN(FIND({1,2,3,4,5,6,7,8,9},Spreadsheet!C24&amp;"123456789"))-1)&amp;IF(ISBLANK(Spreadsheet!C24),"",SUMPRODUCT(MID(0&amp;Spreadsheet!C24,LARGE(INDEX(ISNUMBER(--MID(Spreadsheet!C24,ROW($1:$225),1))*
 ROW($1:$225),0),ROW($1:$225))+1,1)*10^ROW($1:$225)/10))</f>
        <v/>
      </c>
      <c r="Y24" s="5" t="b">
        <f>IF(NOT(ISBLANK(Spreadsheet!C24)),IF(AND(ISNUMBER(VALUE(Spreadsheet!C24)), LEN(Spreadsheet!C24)=9),TRUE,FALSE),TRUE)</f>
        <v>1</v>
      </c>
      <c r="Z24" s="155" t="str">
        <f>REPT("0",MIN(FIND({1,2,3,4,5,6,7,8,9},Spreadsheet!D24&amp;"123456789"))-1)&amp;IF(ISBLANK(Spreadsheet!D24),"",SUMPRODUCT(MID(0&amp;Spreadsheet!D24,LARGE(INDEX(ISNUMBER(--MID(Spreadsheet!D24,ROW($1:$225),1))*
 ROW($1:$225),0),ROW($1:$225))+1,1)*10^ROW($1:$225)/10))</f>
        <v/>
      </c>
      <c r="AA24" s="5" t="b">
        <f>IF(AND(NOT(ISBLANK(Spreadsheet!D24)),NOT(ISBLANK(Spreadsheet!C24))),IF(AND(ISNUMBER(VALUE(Spreadsheet!D24)), LEN(Spreadsheet!D24)=9),TRUE,FALSE),IF(AND(NOT(ISBLANK(Spreadsheet!D24)),ISBLANK(Spreadsheet!C24)),FALSE,TRUE))</f>
        <v>1</v>
      </c>
      <c r="AB24" s="5" t="b">
        <f>OR(ISBLANK(Spreadsheet!Y24),IF(NOT(ISBLANK(Spreadsheet!Y24)),LEN(Spreadsheet!Y24)=10,ISNUMBER(VALUE(Spreadsheet!Y24))))</f>
        <v>1</v>
      </c>
      <c r="AC24" s="5" t="b">
        <f>OR(ISBLANK(Spreadsheet!AI24), AND(NOT(ISBLANK(Spreadsheet!AJ24)), NOT(ISNUMBER(SEARCH("Waive",Spreadsheet!AJ24)))))</f>
        <v>1</v>
      </c>
      <c r="AD24" s="5" t="b">
        <f>OR(ISBLANK(Spreadsheet!AK24), AND(NOT(ISBLANK(Spreadsheet!AL24)), NOT(ISNUMBER(SEARCH("Waive",Spreadsheet!AL24)))))</f>
        <v>1</v>
      </c>
      <c r="AE24" s="5" t="b">
        <f>OR(ISBLANK(Spreadsheet!AM24), AND(NOT(ISBLANK(Spreadsheet!AN24)), NOT(ISNUMBER(SEARCH("Waive", Spreadsheet!AN24)))))</f>
        <v>1</v>
      </c>
      <c r="AF24" s="5" t="b">
        <f>OR(ISBLANK(Spreadsheet!C24), NOT(ISBLANK(Spreadsheet!D24)),NOT(ISBLANK(Spreadsheet!L24)))</f>
        <v>1</v>
      </c>
      <c r="AG24" s="5" t="b">
        <f>IF(AND(NOT(ISBLANK(Spreadsheet!C24)), NOT(ISBLANK(Spreadsheet!D24)),Spreadsheet!C24&lt;&gt;Spreadsheet!D24),IF(ISERROR(VLOOKUP(Spreadsheet!C24, Spreadsheet!$C$6:'Spreadsheet'!$C23,1,FALSE)), FALSE, TRUE),TRUE)</f>
        <v>1</v>
      </c>
      <c r="AH24" s="5" t="b">
        <f>Spreadsheet!$B$2=Spreadsheet!AD24</f>
        <v>1</v>
      </c>
      <c r="AI24" s="5" t="b">
        <f>IF(ISBLANK(Spreadsheet!G24),TRUE,IF(OR(LEN(Spreadsheet!G24)&gt;1,ISNUMBER(VALUE(Spreadsheet!G24))),FALSE,TRUE))</f>
        <v>1</v>
      </c>
      <c r="AJ24" s="5" t="b">
        <f>OR(ISBLANK(Spreadsheet!C24), NOT(ISBLANK(Spreadsheet!B24)), NOT(ISBLANK(Spreadsheet!D24)))</f>
        <v>1</v>
      </c>
      <c r="AK24" s="5" t="b">
        <f t="array" ref="AK24">IF(OR(AND(ISBLANK(Spreadsheet!E24),ISBLANK(Spreadsheet!D24),NOT(ISBLANK(Spreadsheet!C24))),AND(ISBLANK(Spreadsheet!E24),ISBLANK(Spreadsheet!D24),ISBLANK(Spreadsheet!C24))),TRUE,ISNUMBER(MATCH(TRUE,EXACT(Spreadsheet!E24,Relationships),0)))</f>
        <v>1</v>
      </c>
      <c r="AL24" s="5" t="b">
        <f>IF(NOT(ISBLANK(Spreadsheet!C24)),IF(OR(ISBLANK(Spreadsheet!F24),LEN(Spreadsheet!F24)&gt;40),FALSE,TRUE),TRUE)</f>
        <v>1</v>
      </c>
      <c r="AM24" s="5" t="b">
        <f>IF(NOT(ISBLANK(Spreadsheet!C24)),IF(OR(ISBLANK(Spreadsheet!H24),LEN(Spreadsheet!H24)&gt;40),FALSE,TRUE),TRUE)</f>
        <v>1</v>
      </c>
      <c r="AN24" s="5" t="b">
        <f t="array" ref="AN24">IF(ISBLANK(Spreadsheet!I24),TRUE,ISNUMBER(MATCH(TRUE,EXACT(Spreadsheet!I24,GenderValues),0)))</f>
        <v>1</v>
      </c>
      <c r="AO24" s="5" t="b">
        <f ca="1">IF(ISERROR(DATEVALUE(TEXT(Spreadsheet!J24,"mm/dd/yyyy")) &gt; TODAY()),IF(AND(ISBLANK(Spreadsheet!J24),ISBLANK(Spreadsheet!C24)),TRUE,FALSE),IF(DATEVALUE(TEXT(Spreadsheet!J24,"mm/dd/yyyy")) &gt; TODAY(),FALSE,TRUE))</f>
        <v>1</v>
      </c>
      <c r="AP24" s="5" t="b">
        <f>OR(ISBLANK(Spreadsheet!K24),LEN(Spreadsheet!K24)&lt;=100)</f>
        <v>1</v>
      </c>
      <c r="AQ24" s="5" t="b">
        <f t="array" ref="AQ24">IF(OR(AND(ISBLANK(Spreadsheet!L24),ISBLANK(Spreadsheet!C24)),AND(NOT(ISBLANK(Spreadsheet!C24)),NOT(ISBLANK(Spreadsheet!D24)))),TRUE,ISNUMBER(MATCH(TRUE,EXACT(Spreadsheet!L24,MaritalStatus),0)))</f>
        <v>1</v>
      </c>
      <c r="AR24" s="5" t="b">
        <f ca="1">IF(ISERROR(DATEVALUE(TEXT(Spreadsheet!M24,"mm/dd/yyyy")) &gt; TODAY()),IF(ISBLANK(Spreadsheet!M24),TRUE,FALSE),IF(DATEVALUE(TEXT(Spreadsheet!M24,"mm/dd/yyyy")) &gt; TODAY(),FALSE,TRUE))</f>
        <v>1</v>
      </c>
      <c r="AS24" s="5" t="b">
        <f>OR(ISBLANK(Spreadsheet!N24),LEN(Spreadsheet!N24)&lt;=100)</f>
        <v>1</v>
      </c>
      <c r="AT24" s="5" t="b">
        <f>OR(ISBLANK(Spreadsheet!O24),UPPER(Spreadsheet!O24)="YES")</f>
        <v>1</v>
      </c>
      <c r="AU24" s="5" t="b">
        <f>OR(ISBLANK(Spreadsheet!P24),UPPER(Spreadsheet!P24)="YES")</f>
        <v>1</v>
      </c>
      <c r="AV24" s="5" t="b">
        <f t="array" ref="AV24">IF(ISBLANK(Spreadsheet!Q24),TRUE,ISNUMBER(MATCH(TRUE,EXACT(Spreadsheet!Q24,OnGroupsPriorIns),0)))</f>
        <v>1</v>
      </c>
      <c r="AW24" s="5" t="b">
        <f>OR(ISBLANK(Spreadsheet!R24),UPPER(Spreadsheet!R24)="YES")</f>
        <v>1</v>
      </c>
      <c r="AX24" s="5" t="b">
        <f>OR(ISBLANK(Spreadsheet!S24),UPPER(Spreadsheet!S24)="YES")</f>
        <v>1</v>
      </c>
      <c r="AY24" s="5" t="b">
        <f>OR(AND(ISBLANK(Spreadsheet!C24),LEN(Spreadsheet!T24)=0),AND(NOT(ISBLANK(Spreadsheet!C24)),LEN(Spreadsheet!T24)&gt;0,LEN(Spreadsheet!T24)&lt;=50))</f>
        <v>1</v>
      </c>
      <c r="AZ24" s="5" t="b">
        <f>OR(LEN(Spreadsheet!U24)=0,AND(LEN(Spreadsheet!U24)&gt;0,LEN(Spreadsheet!U24)&lt;=50))</f>
        <v>1</v>
      </c>
      <c r="BA24" s="5" t="b">
        <f>OR(AND(ISBLANK(Spreadsheet!C24),LEN(Spreadsheet!V24)=0),AND(NOT(ISBLANK(Spreadsheet!C24)),LEN(Spreadsheet!V24)&gt;0,LEN(Spreadsheet!V24)&lt;=50))</f>
        <v>1</v>
      </c>
      <c r="BB24" s="5" t="b">
        <f t="array" ref="BB24">IF(AND(ISBLANK(Spreadsheet!C24),LEN(Spreadsheet!W24)=0),TRUE,ISNUMBER(MATCH(TRUE,EXACT(Spreadsheet!W24,States),0)))</f>
        <v>1</v>
      </c>
      <c r="BC24" s="5" t="b">
        <f>OR(AND(ISBLANK(Spreadsheet!C24),LEN(Spreadsheet!X24)=0),AND(NOT(ISBLANK(Spreadsheet!C24)),LEN(Spreadsheet!X24)&gt;0,LEN(Spreadsheet!X24)=5,ISNUMBER(VALUE(Spreadsheet!X24))))</f>
        <v>1</v>
      </c>
      <c r="BD24" s="5" t="b">
        <f>OR(ISBLANK(Spreadsheet!Z24),LEN(Spreadsheet!Z24)&lt;=50)</f>
        <v>1</v>
      </c>
      <c r="BE24" s="5" t="b">
        <f>ISBLANK(Spreadsheet!AA24)</f>
        <v>1</v>
      </c>
      <c r="BF24" s="5" t="b">
        <f>ISBLANK(Spreadsheet!AB24)</f>
        <v>1</v>
      </c>
      <c r="BG24" s="5" t="b">
        <f>IF(ISERROR(DATEVALUE(TEXT(Spreadsheet!AC24,"mm/dd/yyyy")) &gt; DATEVALUE(TEXT(Spreadsheet!J24,"mm/dd/yyyy"))),IF(OR(AND(ISBLANK(Spreadsheet!AC24),ISBLANK(Spreadsheet!C24)),AND(NOT(ISBLANK(Spreadsheet!C24)),ISBLANK(Spreadsheet!AC24),NOT(ISBLANK(Spreadsheet!D24)))),TRUE,FALSE),IF(DATEVALUE(TEXT(Spreadsheet!AC24,"mm/dd/yyyy")) &gt; DATEVALUE(TEXT(Spreadsheet!J24,"mm/dd/yyyy")),TRUE,FALSE))</f>
        <v>1</v>
      </c>
      <c r="BH24" s="5" t="b">
        <f>OR(AND(ISBLANK(Spreadsheet!C24),ISBLANK(Spreadsheet!AE24)),AND(NOT(ISBLANK(Spreadsheet!C24)),NOT(ISBLANK(Spreadsheet!D24)),ISBLANK(Spreadsheet!AE24)),AND(NOT(ISBLANK(Spreadsheet!C24)),ISBLANK(Spreadsheet!D24),NOT(ISBLANK(Spreadsheet!AE24)),LEN(Spreadsheet!AE24)&lt;=100))</f>
        <v>1</v>
      </c>
      <c r="BI24" s="5" t="b">
        <f t="array" ref="BI24">IF(ISBLANK(Spreadsheet!AF24),TRUE,ISNUMBER(MATCH(TRUE,EXACT(Spreadsheet!AF24,CobraShortReasons),0)))</f>
        <v>1</v>
      </c>
      <c r="BJ24" s="5" t="b">
        <f ca="1">IF(ISERROR(DATEVALUE(TEXT(Spreadsheet!AG24,"mm/dd/yyyy")) &gt; TODAY()),IF(ISBLANK(Spreadsheet!AG24),TRUE,FALSE),IF(DATEVALUE(TEXT(Spreadsheet!AG24,"mm/dd/yyyy")) &gt; TODAY(),FALSE,TRUE))</f>
        <v>1</v>
      </c>
      <c r="BK24" s="5" t="b">
        <f>OR(ISBLANK(Spreadsheet!AH24),LEN(Spreadsheet!AH24)&lt;=25)</f>
        <v>1</v>
      </c>
      <c r="BL24" s="5" t="b">
        <f t="array" aca="1" ref="BL24" ca="1">IF(ISBLANK(Spreadsheet!AI24),TRUE,ISNUMBER(MATCH(TRUE,EXACT(Spreadsheet!AI24,INDIRECT(Spreadsheet!$D$2)),0)))</f>
        <v>1</v>
      </c>
      <c r="BM24" s="5" t="b">
        <f t="array" aca="1" ref="BM24" ca="1">IF(ISBLANK(Spreadsheet!AJ24),TRUE,ISNUMBER(MATCH(TRUE,EXACT(Spreadsheet!AJ24,INDIRECT(Spreadsheet!BJ24)),0)))</f>
        <v>1</v>
      </c>
      <c r="BN24" s="5" t="b">
        <f t="array" ref="BN24">IF(ISBLANK(Spreadsheet!AK24),TRUE,ISNUMBER(MATCH(TRUE,EXACT(Spreadsheet!AK24,DentalPlans),0)))</f>
        <v>1</v>
      </c>
      <c r="BO24" s="5" t="b">
        <f t="array" aca="1" ref="BO24" ca="1">IF(ISBLANK(Spreadsheet!AL24),TRUE,ISNUMBER(MATCH(TRUE,EXACT(Spreadsheet!AL24,INDIRECT(Spreadsheet!BK24)),0)))</f>
        <v>1</v>
      </c>
      <c r="BP24" s="5" t="b">
        <f t="array" ref="BP24">IF(ISBLANK(Spreadsheet!AM24),TRUE,ISNUMBER(MATCH(TRUE,EXACT(Spreadsheet!AM24,VisionPlans),0)))</f>
        <v>1</v>
      </c>
      <c r="BQ24" s="5" t="b">
        <f t="array" aca="1" ref="BQ24" ca="1">IF(ISBLANK(Spreadsheet!AN24),TRUE,ISNUMBER(MATCH(TRUE,EXACT(Spreadsheet!AN24,INDIRECT(Spreadsheet!BL24)),0)))</f>
        <v>1</v>
      </c>
      <c r="BR24" s="5" t="b">
        <f t="array" ref="BR24">IF(ISBLANK(Spreadsheet!AO24),TRUE,ISNUMBER(MATCH(TRUE,EXACT(Spreadsheet!AO24,LifeBenefitClasses),0)))</f>
        <v>1</v>
      </c>
      <c r="BS24" s="5" t="b">
        <f>IF(OR(ISBLANK(Spreadsheet!AO24), Spreadsheet!AO24="Waive"),IF(ISBLANK(Spreadsheet!AP24),TRUE,FALSE),IF(OR(AND(NOT(ISBLANK(Spreadsheet!AO24)),ISBLANK(Spreadsheet!AP24)),NOT(ISNUMBER(VALUE(Spreadsheet!AP24)))),FALSE,IF(OR(AND(Spreadsheet!AP24&lt;6,MOD(Spreadsheet!AP24*10,5)=0), MOD(Spreadsheet!AP24,5000)=0),TRUE,FALSE)))</f>
        <v>1</v>
      </c>
      <c r="BT24" s="5" t="b">
        <f t="array" ref="BT24">IF(ISBLANK(Spreadsheet!AQ24),TRUE,ISNUMBER(MATCH(TRUE,EXACT(Spreadsheet!AQ24,EnrollWaive),0)))</f>
        <v>1</v>
      </c>
      <c r="BU24" s="5" t="b">
        <f t="array" ref="BU24">IF(ISBLANK(Spreadsheet!AR24),TRUE,ISNUMBER(MATCH(TRUE,EXACT(Spreadsheet!AR24,LifeBenefitClasses),0)))</f>
        <v>1</v>
      </c>
      <c r="BV24" s="5" t="b">
        <f>IF(OR(ISBLANK(Spreadsheet!AR24), Spreadsheet!AR24="Waive"),IF(ISBLANK(Spreadsheet!AS24),TRUE,FALSE),IF(OR(AND(NOT(ISBLANK(Spreadsheet!AR24)),ISBLANK(Spreadsheet!AS24)),NOT(ISNUMBER(VALUE(Spreadsheet!AS24)))),FALSE,IF(OR(AND(Spreadsheet!AS24&lt;6,MOD(Spreadsheet!AS24*10,5)=0), MOD(Spreadsheet!AS24,10000)=0),TRUE,FALSE)))</f>
        <v>1</v>
      </c>
      <c r="BW24" s="5" t="b">
        <f t="array" ref="BW24">IF(ISBLANK(Spreadsheet!AT24),TRUE,ISNUMBER(MATCH(TRUE,EXACT(Spreadsheet!AT24,LifeBenefitClasses),0)))</f>
        <v>1</v>
      </c>
      <c r="BX24" s="5" t="b">
        <f>IF(OR(ISBLANK(Spreadsheet!AT24), Spreadsheet!AT24="Waive"),IF(ISBLANK(Spreadsheet!AU24),TRUE,FALSE),IF(OR(AND(NOT(ISBLANK(Spreadsheet!AT24)),ISBLANK(Spreadsheet!AU24)),NOT(ISNUMBER(VALUE(Spreadsheet!AU24)))),FALSE,IF(AND(NOT(OR(ISBLANK(Spreadsheet!AT24),Spreadsheet!AT24="Waive")),NOT(OR(ISBLANK(Spreadsheet!AR24),Spreadsheet!AR24="Waive")),MOD(Spreadsheet!AU24,5000)=0, Spreadsheet!AU24&lt;=(Spreadsheet!AS24*0.5)),TRUE,FALSE)))</f>
        <v>1</v>
      </c>
      <c r="BY24" s="5" t="b">
        <f t="array" ref="BY24">IF(ISBLANK(Spreadsheet!AV24),TRUE,ISNUMBER(MATCH(TRUE,EXACT(Spreadsheet!AV24,EnrollWaive),0)))</f>
        <v>1</v>
      </c>
      <c r="BZ24" s="5" t="b">
        <f t="array" ref="BZ24">IF(ISBLANK(Spreadsheet!AW24),TRUE,ISNUMBER(MATCH(TRUE,EXACT(Spreadsheet!AW24,LifeBenefitClasses),0)))</f>
        <v>1</v>
      </c>
      <c r="CA24" s="5" t="b">
        <f t="array" ref="CA24">IF(ISBLANK(Spreadsheet!AX24),TRUE,ISNUMBER(MATCH(TRUE,EXACT(Spreadsheet!AX24,LifeBenefitClasses),0)))</f>
        <v>1</v>
      </c>
      <c r="CB24" s="5" t="b">
        <f t="array" ref="CB24">IF(ISBLANK(Spreadsheet!AY24),TRUE,ISNUMBER(MATCH(TRUE,EXACT(Spreadsheet!AY24,LifeBenefitClasses),0)))</f>
        <v>1</v>
      </c>
      <c r="CC24" s="5" t="b">
        <f t="array" ref="CC24">IF(ISBLANK(Spreadsheet!AZ24),TRUE,ISNUMBER(MATCH(TRUE,EXACT(Spreadsheet!AZ24,LifeBenefitClasses),0)))</f>
        <v>1</v>
      </c>
      <c r="CD24" s="5" t="b">
        <f t="array" ref="CD24">IF(ISBLANK(Spreadsheet!BA24),TRUE,ISNUMBER(MATCH(TRUE,EXACT(Spreadsheet!BA24,LifeBenefitClasses),0)))</f>
        <v>1</v>
      </c>
      <c r="CE24" s="5" t="b">
        <f>IF(OR(ISBLANK(Spreadsheet!BA24), Spreadsheet!BA24="Waive"),IF(ISBLANK(Spreadsheet!BB24),TRUE,FALSE),IF(OR(AND(NOT(ISBLANK(Spreadsheet!BA24)),ISBLANK(Spreadsheet!BB24)),NOT(ISNUMBER(VALUE(Spreadsheet!BB24))),ISBLANK(Spreadsheet!BC24),NOT(ISNUMBER(VALUE(Spreadsheet!BC24)))),FALSE,IF(AND(Spreadsheet!BB24&gt;=50000,Spreadsheet!BB24&lt;=250000,MOD(Spreadsheet!BB24,10000)=0,Spreadsheet!BB24&lt;=(10*Spreadsheet!BC24)),TRUE,FALSE)))</f>
        <v>1</v>
      </c>
      <c r="CF24" s="5" t="b">
        <f>IF(NOT(ISBLANK(Spreadsheet!BC24)),AND(ISNUMBER(VALUE(Spreadsheet!BC24)),Spreadsheet!BC24&gt;0),AND(OR(ISBLANK(Spreadsheet!AO24),Spreadsheet!AO24="Waive",AND(NOT(OR(ISBLANK(Spreadsheet!AO24),Spreadsheet!AO24="Waive")),Spreadsheet!AP24&gt;=6)),OR(ISBLANK(Spreadsheet!AR24),AND(NOT(OR(ISBLANK(Spreadsheet!AR24),Spreadsheet!AR24="Waive")),Spreadsheet!AS24&gt;=6)),OR(ISBLANK(Spreadsheet!AW24)),OR(ISBLANK(Spreadsheet!AX24)),OR(ISBLANK(Spreadsheet!AY24)),OR(ISBLANK(Spreadsheet!AZ24)),OR(ISBLANK(Spreadsheet!BA24),Spreadsheet!BA24="Waive")))</f>
        <v>1</v>
      </c>
      <c r="CG24" s="5" t="b">
        <f t="shared" ca="1" si="5"/>
        <v>1</v>
      </c>
    </row>
    <row r="25" spans="6:85" ht="16.5" customHeight="1" x14ac:dyDescent="0.3">
      <c r="F25" s="18" t="s">
        <v>16</v>
      </c>
      <c r="G25" s="5" t="b">
        <f>EXACT(Spreadsheet!Y6,F25)</f>
        <v>1</v>
      </c>
      <c r="H25" s="5">
        <f t="shared" ca="1" si="2"/>
        <v>2</v>
      </c>
      <c r="I25" s="5" t="str">
        <f t="shared" ca="1" si="3"/>
        <v/>
      </c>
      <c r="J25" s="5" t="str">
        <f>IF(AND(NOT(ISBLANK(Spreadsheet!C25)),ISBLANK(Spreadsheet!D25)),Spreadsheet!F25&amp;" "&amp;Spreadsheet!H25,"")</f>
        <v/>
      </c>
      <c r="K25" s="5">
        <f>IF(AND(NOT(ISBLANK(Spreadsheet!C25)),ISBLANK(Spreadsheet!D25)),COUNTIFS(Spreadsheet!E26:E$786,"=Child",Spreadsheet!C26:C$786, "="&amp;Spreadsheet!C25) + COUNTIFS(Spreadsheet!E26:E$786,"=Step-child",Spreadsheet!C26:C$786, "="&amp;Spreadsheet!C25),0)</f>
        <v>0</v>
      </c>
      <c r="L25" s="5">
        <f>IF(NOT(ISBLANK(J25)),COUNTIFS(Spreadsheet!E26:E$786,"=Wife",Spreadsheet!C26:C$786, "="&amp;Spreadsheet!C25) + COUNTIFS(Spreadsheet!E26:E$786,"=Husband",Spreadsheet!C26:C$786, "="&amp;Spreadsheet!C25),0)</f>
        <v>0</v>
      </c>
      <c r="M25" s="5">
        <f>IF(NOT(ISBLANK(Spreadsheet!AJ25)),VLOOKUP(Spreadsheet!AJ25,'Drop Downs'!$P$2:$R$16,3,FALSE),0)</f>
        <v>0</v>
      </c>
      <c r="N25" s="5">
        <f>IF(NOT(ISBLANK(Spreadsheet!AJ25)), VLOOKUP(Spreadsheet!AJ25,'Drop Downs'!$P$2:$R$16,2,FALSE),0)</f>
        <v>0</v>
      </c>
      <c r="O25" s="5">
        <f>IF(NOT(ISBLANK(Spreadsheet!AL25)),VLOOKUP(Spreadsheet!AL25,'Drop Downs'!$P$2:$R$16,3,FALSE), 0)</f>
        <v>0</v>
      </c>
      <c r="P25" s="5">
        <f>IF(NOT(ISBLANK(Spreadsheet!AL25)),VLOOKUP(Spreadsheet!AL25,'Drop Downs'!$P$2:$R$16,2,FALSE),0)</f>
        <v>0</v>
      </c>
      <c r="Q25" s="5">
        <f>IF(NOT(ISBLANK(Spreadsheet!AN25)),VLOOKUP(Spreadsheet!AN25,'Drop Downs'!$P$2:$R$16,3,FALSE),0)</f>
        <v>0</v>
      </c>
      <c r="R25" s="5">
        <f>IF(NOT(ISBLANK(Spreadsheet!AN25)),VLOOKUP(Spreadsheet!AN25,'Drop Downs'!$P$2:$R$16,2,FALSE),0)</f>
        <v>0</v>
      </c>
      <c r="S25" s="5" t="str">
        <f>IF(OR(M25&gt;K25,N25&gt;L25,O25&gt;K25, Q25&gt;K25,N25&gt;L25, P25&gt;L25, R25&gt;L25),"Member currently has a coverage election over what he/she needs.  Please add more dependents or adjust the coverage election.","")&amp;(IF(AND(NOT(ISBLANK(Spreadsheet!C25)),NOT(ISBLANK(Spreadsheet!D25)),ISBLANK(Spreadsheet!E25)),"Dependent lacks a relationship to member.Please select one from the drop-down.",""))</f>
        <v/>
      </c>
      <c r="T25" s="5" t="b">
        <f t="shared" si="4"/>
        <v>1</v>
      </c>
      <c r="U25" s="5" t="b">
        <f>OR(ISBLANK(Spreadsheet!C25),IF(NOT(ISBLANK(Spreadsheet!D25)),NOT(ISBLANK(Spreadsheet!E25)),TRUE))</f>
        <v>1</v>
      </c>
      <c r="V25" s="5" t="b">
        <f>OR(ISBLANK(Spreadsheet!C25), NOT(ISBLANK(Spreadsheet!I25)))</f>
        <v>1</v>
      </c>
      <c r="W25" s="5" t="b">
        <f>OR(ISBLANK(Spreadsheet!D25),NOT(ISBLANK(Spreadsheet!C25)))</f>
        <v>1</v>
      </c>
      <c r="X25" s="155" t="str">
        <f>REPT("0",MIN(FIND({1,2,3,4,5,6,7,8,9},Spreadsheet!C25&amp;"123456789"))-1)&amp;IF(ISBLANK(Spreadsheet!C25),"",SUMPRODUCT(MID(0&amp;Spreadsheet!C25,LARGE(INDEX(ISNUMBER(--MID(Spreadsheet!C25,ROW($1:$225),1))*
 ROW($1:$225),0),ROW($1:$225))+1,1)*10^ROW($1:$225)/10))</f>
        <v/>
      </c>
      <c r="Y25" s="5" t="b">
        <f>IF(NOT(ISBLANK(Spreadsheet!C25)),IF(AND(ISNUMBER(VALUE(Spreadsheet!C25)), LEN(Spreadsheet!C25)=9),TRUE,FALSE),TRUE)</f>
        <v>1</v>
      </c>
      <c r="Z25" s="155" t="str">
        <f>REPT("0",MIN(FIND({1,2,3,4,5,6,7,8,9},Spreadsheet!D25&amp;"123456789"))-1)&amp;IF(ISBLANK(Spreadsheet!D25),"",SUMPRODUCT(MID(0&amp;Spreadsheet!D25,LARGE(INDEX(ISNUMBER(--MID(Spreadsheet!D25,ROW($1:$225),1))*
 ROW($1:$225),0),ROW($1:$225))+1,1)*10^ROW($1:$225)/10))</f>
        <v/>
      </c>
      <c r="AA25" s="5" t="b">
        <f>IF(AND(NOT(ISBLANK(Spreadsheet!D25)),NOT(ISBLANK(Spreadsheet!C25))),IF(AND(ISNUMBER(VALUE(Spreadsheet!D25)), LEN(Spreadsheet!D25)=9),TRUE,FALSE),IF(AND(NOT(ISBLANK(Spreadsheet!D25)),ISBLANK(Spreadsheet!C25)),FALSE,TRUE))</f>
        <v>1</v>
      </c>
      <c r="AB25" s="5" t="b">
        <f>OR(ISBLANK(Spreadsheet!Y25),IF(NOT(ISBLANK(Spreadsheet!Y25)),LEN(Spreadsheet!Y25)=10,ISNUMBER(VALUE(Spreadsheet!Y25))))</f>
        <v>1</v>
      </c>
      <c r="AC25" s="5" t="b">
        <f>OR(ISBLANK(Spreadsheet!AI25), AND(NOT(ISBLANK(Spreadsheet!AJ25)), NOT(ISNUMBER(SEARCH("Waive",Spreadsheet!AJ25)))))</f>
        <v>1</v>
      </c>
      <c r="AD25" s="5" t="b">
        <f>OR(ISBLANK(Spreadsheet!AK25), AND(NOT(ISBLANK(Spreadsheet!AL25)), NOT(ISNUMBER(SEARCH("Waive",Spreadsheet!AL25)))))</f>
        <v>1</v>
      </c>
      <c r="AE25" s="5" t="b">
        <f>OR(ISBLANK(Spreadsheet!AM25), AND(NOT(ISBLANK(Spreadsheet!AN25)), NOT(ISNUMBER(SEARCH("Waive", Spreadsheet!AN25)))))</f>
        <v>1</v>
      </c>
      <c r="AF25" s="5" t="b">
        <f>OR(ISBLANK(Spreadsheet!C25), NOT(ISBLANK(Spreadsheet!D25)),NOT(ISBLANK(Spreadsheet!L25)))</f>
        <v>1</v>
      </c>
      <c r="AG25" s="5" t="b">
        <f>IF(AND(NOT(ISBLANK(Spreadsheet!C25)), NOT(ISBLANK(Spreadsheet!D25)),Spreadsheet!C25&lt;&gt;Spreadsheet!D25),IF(ISERROR(VLOOKUP(Spreadsheet!C25, Spreadsheet!$C$6:'Spreadsheet'!$C24,1,FALSE)), FALSE, TRUE),TRUE)</f>
        <v>1</v>
      </c>
      <c r="AH25" s="5" t="b">
        <f>Spreadsheet!$B$2=Spreadsheet!AD25</f>
        <v>1</v>
      </c>
      <c r="AI25" s="5" t="b">
        <f>IF(ISBLANK(Spreadsheet!G25),TRUE,IF(OR(LEN(Spreadsheet!G25)&gt;1,ISNUMBER(VALUE(Spreadsheet!G25))),FALSE,TRUE))</f>
        <v>1</v>
      </c>
      <c r="AJ25" s="5" t="b">
        <f>OR(ISBLANK(Spreadsheet!C25), NOT(ISBLANK(Spreadsheet!B25)), NOT(ISBLANK(Spreadsheet!D25)))</f>
        <v>1</v>
      </c>
      <c r="AK25" s="5" t="b">
        <f t="array" ref="AK25">IF(OR(AND(ISBLANK(Spreadsheet!E25),ISBLANK(Spreadsheet!D25),NOT(ISBLANK(Spreadsheet!C25))),AND(ISBLANK(Spreadsheet!E25),ISBLANK(Spreadsheet!D25),ISBLANK(Spreadsheet!C25))),TRUE,ISNUMBER(MATCH(TRUE,EXACT(Spreadsheet!E25,Relationships),0)))</f>
        <v>1</v>
      </c>
      <c r="AL25" s="5" t="b">
        <f>IF(NOT(ISBLANK(Spreadsheet!C25)),IF(OR(ISBLANK(Spreadsheet!F25),LEN(Spreadsheet!F25)&gt;40),FALSE,TRUE),TRUE)</f>
        <v>1</v>
      </c>
      <c r="AM25" s="5" t="b">
        <f>IF(NOT(ISBLANK(Spreadsheet!C25)),IF(OR(ISBLANK(Spreadsheet!H25),LEN(Spreadsheet!H25)&gt;40),FALSE,TRUE),TRUE)</f>
        <v>1</v>
      </c>
      <c r="AN25" s="5" t="b">
        <f t="array" ref="AN25">IF(ISBLANK(Spreadsheet!I25),TRUE,ISNUMBER(MATCH(TRUE,EXACT(Spreadsheet!I25,GenderValues),0)))</f>
        <v>1</v>
      </c>
      <c r="AO25" s="5" t="b">
        <f ca="1">IF(ISERROR(DATEVALUE(TEXT(Spreadsheet!J25,"mm/dd/yyyy")) &gt; TODAY()),IF(AND(ISBLANK(Spreadsheet!J25),ISBLANK(Spreadsheet!C25)),TRUE,FALSE),IF(DATEVALUE(TEXT(Spreadsheet!J25,"mm/dd/yyyy")) &gt; TODAY(),FALSE,TRUE))</f>
        <v>1</v>
      </c>
      <c r="AP25" s="5" t="b">
        <f>OR(ISBLANK(Spreadsheet!K25),LEN(Spreadsheet!K25)&lt;=100)</f>
        <v>1</v>
      </c>
      <c r="AQ25" s="5" t="b">
        <f t="array" ref="AQ25">IF(OR(AND(ISBLANK(Spreadsheet!L25),ISBLANK(Spreadsheet!C25)),AND(NOT(ISBLANK(Spreadsheet!C25)),NOT(ISBLANK(Spreadsheet!D25)))),TRUE,ISNUMBER(MATCH(TRUE,EXACT(Spreadsheet!L25,MaritalStatus),0)))</f>
        <v>1</v>
      </c>
      <c r="AR25" s="5" t="b">
        <f ca="1">IF(ISERROR(DATEVALUE(TEXT(Spreadsheet!M25,"mm/dd/yyyy")) &gt; TODAY()),IF(ISBLANK(Spreadsheet!M25),TRUE,FALSE),IF(DATEVALUE(TEXT(Spreadsheet!M25,"mm/dd/yyyy")) &gt; TODAY(),FALSE,TRUE))</f>
        <v>1</v>
      </c>
      <c r="AS25" s="5" t="b">
        <f>OR(ISBLANK(Spreadsheet!N25),LEN(Spreadsheet!N25)&lt;=100)</f>
        <v>1</v>
      </c>
      <c r="AT25" s="5" t="b">
        <f>OR(ISBLANK(Spreadsheet!O25),UPPER(Spreadsheet!O25)="YES")</f>
        <v>1</v>
      </c>
      <c r="AU25" s="5" t="b">
        <f>OR(ISBLANK(Spreadsheet!P25),UPPER(Spreadsheet!P25)="YES")</f>
        <v>1</v>
      </c>
      <c r="AV25" s="5" t="b">
        <f t="array" ref="AV25">IF(ISBLANK(Spreadsheet!Q25),TRUE,ISNUMBER(MATCH(TRUE,EXACT(Spreadsheet!Q25,OnGroupsPriorIns),0)))</f>
        <v>1</v>
      </c>
      <c r="AW25" s="5" t="b">
        <f>OR(ISBLANK(Spreadsheet!R25),UPPER(Spreadsheet!R25)="YES")</f>
        <v>1</v>
      </c>
      <c r="AX25" s="5" t="b">
        <f>OR(ISBLANK(Spreadsheet!S25),UPPER(Spreadsheet!S25)="YES")</f>
        <v>1</v>
      </c>
      <c r="AY25" s="5" t="b">
        <f>OR(AND(ISBLANK(Spreadsheet!C25),LEN(Spreadsheet!T25)=0),AND(NOT(ISBLANK(Spreadsheet!C25)),LEN(Spreadsheet!T25)&gt;0,LEN(Spreadsheet!T25)&lt;=50))</f>
        <v>1</v>
      </c>
      <c r="AZ25" s="5" t="b">
        <f>OR(LEN(Spreadsheet!U25)=0,AND(LEN(Spreadsheet!U25)&gt;0,LEN(Spreadsheet!U25)&lt;=50))</f>
        <v>1</v>
      </c>
      <c r="BA25" s="5" t="b">
        <f>OR(AND(ISBLANK(Spreadsheet!C25),LEN(Spreadsheet!V25)=0),AND(NOT(ISBLANK(Spreadsheet!C25)),LEN(Spreadsheet!V25)&gt;0,LEN(Spreadsheet!V25)&lt;=50))</f>
        <v>1</v>
      </c>
      <c r="BB25" s="5" t="b">
        <f t="array" ref="BB25">IF(AND(ISBLANK(Spreadsheet!C25),LEN(Spreadsheet!W25)=0),TRUE,ISNUMBER(MATCH(TRUE,EXACT(Spreadsheet!W25,States),0)))</f>
        <v>1</v>
      </c>
      <c r="BC25" s="5" t="b">
        <f>OR(AND(ISBLANK(Spreadsheet!C25),LEN(Spreadsheet!X25)=0),AND(NOT(ISBLANK(Spreadsheet!C25)),LEN(Spreadsheet!X25)&gt;0,LEN(Spreadsheet!X25)=5,ISNUMBER(VALUE(Spreadsheet!X25))))</f>
        <v>1</v>
      </c>
      <c r="BD25" s="5" t="b">
        <f>OR(ISBLANK(Spreadsheet!Z25),LEN(Spreadsheet!Z25)&lt;=50)</f>
        <v>1</v>
      </c>
      <c r="BE25" s="5" t="b">
        <f>ISBLANK(Spreadsheet!AA25)</f>
        <v>1</v>
      </c>
      <c r="BF25" s="5" t="b">
        <f>ISBLANK(Spreadsheet!AB25)</f>
        <v>1</v>
      </c>
      <c r="BG25" s="5" t="b">
        <f>IF(ISERROR(DATEVALUE(TEXT(Spreadsheet!AC25,"mm/dd/yyyy")) &gt; DATEVALUE(TEXT(Spreadsheet!J25,"mm/dd/yyyy"))),IF(OR(AND(ISBLANK(Spreadsheet!AC25),ISBLANK(Spreadsheet!C25)),AND(NOT(ISBLANK(Spreadsheet!C25)),ISBLANK(Spreadsheet!AC25),NOT(ISBLANK(Spreadsheet!D25)))),TRUE,FALSE),IF(DATEVALUE(TEXT(Spreadsheet!AC25,"mm/dd/yyyy")) &gt; DATEVALUE(TEXT(Spreadsheet!J25,"mm/dd/yyyy")),TRUE,FALSE))</f>
        <v>1</v>
      </c>
      <c r="BH25" s="5" t="b">
        <f>OR(AND(ISBLANK(Spreadsheet!C25),ISBLANK(Spreadsheet!AE25)),AND(NOT(ISBLANK(Spreadsheet!C25)),NOT(ISBLANK(Spreadsheet!D25)),ISBLANK(Spreadsheet!AE25)),AND(NOT(ISBLANK(Spreadsheet!C25)),ISBLANK(Spreadsheet!D25),NOT(ISBLANK(Spreadsheet!AE25)),LEN(Spreadsheet!AE25)&lt;=100))</f>
        <v>1</v>
      </c>
      <c r="BI25" s="5" t="b">
        <f t="array" ref="BI25">IF(ISBLANK(Spreadsheet!AF25),TRUE,ISNUMBER(MATCH(TRUE,EXACT(Spreadsheet!AF25,CobraShortReasons),0)))</f>
        <v>1</v>
      </c>
      <c r="BJ25" s="5" t="b">
        <f ca="1">IF(ISERROR(DATEVALUE(TEXT(Spreadsheet!AG25,"mm/dd/yyyy")) &gt; TODAY()),IF(ISBLANK(Spreadsheet!AG25),TRUE,FALSE),IF(DATEVALUE(TEXT(Spreadsheet!AG25,"mm/dd/yyyy")) &gt; TODAY(),FALSE,TRUE))</f>
        <v>1</v>
      </c>
      <c r="BK25" s="5" t="b">
        <f>OR(ISBLANK(Spreadsheet!AH25),LEN(Spreadsheet!AH25)&lt;=25)</f>
        <v>1</v>
      </c>
      <c r="BL25" s="5" t="b">
        <f t="array" aca="1" ref="BL25" ca="1">IF(ISBLANK(Spreadsheet!AI25),TRUE,ISNUMBER(MATCH(TRUE,EXACT(Spreadsheet!AI25,INDIRECT(Spreadsheet!$D$2)),0)))</f>
        <v>1</v>
      </c>
      <c r="BM25" s="5" t="b">
        <f t="array" aca="1" ref="BM25" ca="1">IF(ISBLANK(Spreadsheet!AJ25),TRUE,ISNUMBER(MATCH(TRUE,EXACT(Spreadsheet!AJ25,INDIRECT(Spreadsheet!BJ25)),0)))</f>
        <v>1</v>
      </c>
      <c r="BN25" s="5" t="b">
        <f t="array" ref="BN25">IF(ISBLANK(Spreadsheet!AK25),TRUE,ISNUMBER(MATCH(TRUE,EXACT(Spreadsheet!AK25,DentalPlans),0)))</f>
        <v>1</v>
      </c>
      <c r="BO25" s="5" t="b">
        <f t="array" aca="1" ref="BO25" ca="1">IF(ISBLANK(Spreadsheet!AL25),TRUE,ISNUMBER(MATCH(TRUE,EXACT(Spreadsheet!AL25,INDIRECT(Spreadsheet!BK25)),0)))</f>
        <v>1</v>
      </c>
      <c r="BP25" s="5" t="b">
        <f t="array" ref="BP25">IF(ISBLANK(Spreadsheet!AM25),TRUE,ISNUMBER(MATCH(TRUE,EXACT(Spreadsheet!AM25,VisionPlans),0)))</f>
        <v>1</v>
      </c>
      <c r="BQ25" s="5" t="b">
        <f t="array" aca="1" ref="BQ25" ca="1">IF(ISBLANK(Spreadsheet!AN25),TRUE,ISNUMBER(MATCH(TRUE,EXACT(Spreadsheet!AN25,INDIRECT(Spreadsheet!BL25)),0)))</f>
        <v>1</v>
      </c>
      <c r="BR25" s="5" t="b">
        <f t="array" ref="BR25">IF(ISBLANK(Spreadsheet!AO25),TRUE,ISNUMBER(MATCH(TRUE,EXACT(Spreadsheet!AO25,LifeBenefitClasses),0)))</f>
        <v>1</v>
      </c>
      <c r="BS25" s="5" t="b">
        <f>IF(OR(ISBLANK(Spreadsheet!AO25), Spreadsheet!AO25="Waive"),IF(ISBLANK(Spreadsheet!AP25),TRUE,FALSE),IF(OR(AND(NOT(ISBLANK(Spreadsheet!AO25)),ISBLANK(Spreadsheet!AP25)),NOT(ISNUMBER(VALUE(Spreadsheet!AP25)))),FALSE,IF(OR(AND(Spreadsheet!AP25&lt;6,MOD(Spreadsheet!AP25*10,5)=0), MOD(Spreadsheet!AP25,5000)=0),TRUE,FALSE)))</f>
        <v>1</v>
      </c>
      <c r="BT25" s="5" t="b">
        <f t="array" ref="BT25">IF(ISBLANK(Spreadsheet!AQ25),TRUE,ISNUMBER(MATCH(TRUE,EXACT(Spreadsheet!AQ25,EnrollWaive),0)))</f>
        <v>1</v>
      </c>
      <c r="BU25" s="5" t="b">
        <f t="array" ref="BU25">IF(ISBLANK(Spreadsheet!AR25),TRUE,ISNUMBER(MATCH(TRUE,EXACT(Spreadsheet!AR25,LifeBenefitClasses),0)))</f>
        <v>1</v>
      </c>
      <c r="BV25" s="5" t="b">
        <f>IF(OR(ISBLANK(Spreadsheet!AR25), Spreadsheet!AR25="Waive"),IF(ISBLANK(Spreadsheet!AS25),TRUE,FALSE),IF(OR(AND(NOT(ISBLANK(Spreadsheet!AR25)),ISBLANK(Spreadsheet!AS25)),NOT(ISNUMBER(VALUE(Spreadsheet!AS25)))),FALSE,IF(OR(AND(Spreadsheet!AS25&lt;6,MOD(Spreadsheet!AS25*10,5)=0), MOD(Spreadsheet!AS25,10000)=0),TRUE,FALSE)))</f>
        <v>1</v>
      </c>
      <c r="BW25" s="5" t="b">
        <f t="array" ref="BW25">IF(ISBLANK(Spreadsheet!AT25),TRUE,ISNUMBER(MATCH(TRUE,EXACT(Spreadsheet!AT25,LifeBenefitClasses),0)))</f>
        <v>1</v>
      </c>
      <c r="BX25" s="5" t="b">
        <f>IF(OR(ISBLANK(Spreadsheet!AT25), Spreadsheet!AT25="Waive"),IF(ISBLANK(Spreadsheet!AU25),TRUE,FALSE),IF(OR(AND(NOT(ISBLANK(Spreadsheet!AT25)),ISBLANK(Spreadsheet!AU25)),NOT(ISNUMBER(VALUE(Spreadsheet!AU25)))),FALSE,IF(AND(NOT(OR(ISBLANK(Spreadsheet!AT25),Spreadsheet!AT25="Waive")),NOT(OR(ISBLANK(Spreadsheet!AR25),Spreadsheet!AR25="Waive")),MOD(Spreadsheet!AU25,5000)=0, Spreadsheet!AU25&lt;=(Spreadsheet!AS25*0.5)),TRUE,FALSE)))</f>
        <v>1</v>
      </c>
      <c r="BY25" s="5" t="b">
        <f t="array" ref="BY25">IF(ISBLANK(Spreadsheet!AV25),TRUE,ISNUMBER(MATCH(TRUE,EXACT(Spreadsheet!AV25,EnrollWaive),0)))</f>
        <v>1</v>
      </c>
      <c r="BZ25" s="5" t="b">
        <f t="array" ref="BZ25">IF(ISBLANK(Spreadsheet!AW25),TRUE,ISNUMBER(MATCH(TRUE,EXACT(Spreadsheet!AW25,LifeBenefitClasses),0)))</f>
        <v>1</v>
      </c>
      <c r="CA25" s="5" t="b">
        <f t="array" ref="CA25">IF(ISBLANK(Spreadsheet!AX25),TRUE,ISNUMBER(MATCH(TRUE,EXACT(Spreadsheet!AX25,LifeBenefitClasses),0)))</f>
        <v>1</v>
      </c>
      <c r="CB25" s="5" t="b">
        <f t="array" ref="CB25">IF(ISBLANK(Spreadsheet!AY25),TRUE,ISNUMBER(MATCH(TRUE,EXACT(Spreadsheet!AY25,LifeBenefitClasses),0)))</f>
        <v>1</v>
      </c>
      <c r="CC25" s="5" t="b">
        <f t="array" ref="CC25">IF(ISBLANK(Spreadsheet!AZ25),TRUE,ISNUMBER(MATCH(TRUE,EXACT(Spreadsheet!AZ25,LifeBenefitClasses),0)))</f>
        <v>1</v>
      </c>
      <c r="CD25" s="5" t="b">
        <f t="array" ref="CD25">IF(ISBLANK(Spreadsheet!BA25),TRUE,ISNUMBER(MATCH(TRUE,EXACT(Spreadsheet!BA25,LifeBenefitClasses),0)))</f>
        <v>1</v>
      </c>
      <c r="CE25" s="5" t="b">
        <f>IF(OR(ISBLANK(Spreadsheet!BA25), Spreadsheet!BA25="Waive"),IF(ISBLANK(Spreadsheet!BB25),TRUE,FALSE),IF(OR(AND(NOT(ISBLANK(Spreadsheet!BA25)),ISBLANK(Spreadsheet!BB25)),NOT(ISNUMBER(VALUE(Spreadsheet!BB25))),ISBLANK(Spreadsheet!BC25),NOT(ISNUMBER(VALUE(Spreadsheet!BC25)))),FALSE,IF(AND(Spreadsheet!BB25&gt;=50000,Spreadsheet!BB25&lt;=250000,MOD(Spreadsheet!BB25,10000)=0,Spreadsheet!BB25&lt;=(10*Spreadsheet!BC25)),TRUE,FALSE)))</f>
        <v>1</v>
      </c>
      <c r="CF25" s="5" t="b">
        <f>IF(NOT(ISBLANK(Spreadsheet!BC25)),AND(ISNUMBER(VALUE(Spreadsheet!BC25)),Spreadsheet!BC25&gt;0),AND(OR(ISBLANK(Spreadsheet!AO25),Spreadsheet!AO25="Waive",AND(NOT(OR(ISBLANK(Spreadsheet!AO25),Spreadsheet!AO25="Waive")),Spreadsheet!AP25&gt;=6)),OR(ISBLANK(Spreadsheet!AR25),AND(NOT(OR(ISBLANK(Spreadsheet!AR25),Spreadsheet!AR25="Waive")),Spreadsheet!AS25&gt;=6)),OR(ISBLANK(Spreadsheet!AW25)),OR(ISBLANK(Spreadsheet!AX25)),OR(ISBLANK(Spreadsheet!AY25)),OR(ISBLANK(Spreadsheet!AZ25)),OR(ISBLANK(Spreadsheet!BA25),Spreadsheet!BA25="Waive")))</f>
        <v>1</v>
      </c>
      <c r="CG25" s="5" t="b">
        <f t="shared" ca="1" si="5"/>
        <v>1</v>
      </c>
    </row>
    <row r="26" spans="6:85" ht="16.5" customHeight="1" x14ac:dyDescent="0.3">
      <c r="F26" s="18" t="s">
        <v>17</v>
      </c>
      <c r="G26" s="5" t="b">
        <f>EXACT(Spreadsheet!Z6,F26)</f>
        <v>1</v>
      </c>
      <c r="H26" s="5">
        <f t="shared" ca="1" si="2"/>
        <v>2</v>
      </c>
      <c r="I26" s="5" t="str">
        <f t="shared" ca="1" si="3"/>
        <v/>
      </c>
      <c r="J26" s="5" t="str">
        <f>IF(AND(NOT(ISBLANK(Spreadsheet!C26)),ISBLANK(Spreadsheet!D26)),Spreadsheet!F26&amp;" "&amp;Spreadsheet!H26,"")</f>
        <v/>
      </c>
      <c r="K26" s="5">
        <f>IF(AND(NOT(ISBLANK(Spreadsheet!C26)),ISBLANK(Spreadsheet!D26)),COUNTIFS(Spreadsheet!E27:E$786,"=Child",Spreadsheet!C27:C$786, "="&amp;Spreadsheet!C26) + COUNTIFS(Spreadsheet!E27:E$786,"=Step-child",Spreadsheet!C27:C$786, "="&amp;Spreadsheet!C26),0)</f>
        <v>0</v>
      </c>
      <c r="L26" s="5">
        <f>IF(NOT(ISBLANK(J26)),COUNTIFS(Spreadsheet!E27:E$786,"=Wife",Spreadsheet!C27:C$786, "="&amp;Spreadsheet!C26) + COUNTIFS(Spreadsheet!E27:E$786,"=Husband",Spreadsheet!C27:C$786, "="&amp;Spreadsheet!C26),0)</f>
        <v>0</v>
      </c>
      <c r="M26" s="5">
        <f>IF(NOT(ISBLANK(Spreadsheet!AJ26)),VLOOKUP(Spreadsheet!AJ26,'Drop Downs'!$P$2:$R$16,3,FALSE),0)</f>
        <v>0</v>
      </c>
      <c r="N26" s="5">
        <f>IF(NOT(ISBLANK(Spreadsheet!AJ26)), VLOOKUP(Spreadsheet!AJ26,'Drop Downs'!$P$2:$R$16,2,FALSE),0)</f>
        <v>0</v>
      </c>
      <c r="O26" s="5">
        <f>IF(NOT(ISBLANK(Spreadsheet!AL26)),VLOOKUP(Spreadsheet!AL26,'Drop Downs'!$P$2:$R$16,3,FALSE), 0)</f>
        <v>0</v>
      </c>
      <c r="P26" s="5">
        <f>IF(NOT(ISBLANK(Spreadsheet!AL26)),VLOOKUP(Spreadsheet!AL26,'Drop Downs'!$P$2:$R$16,2,FALSE),0)</f>
        <v>0</v>
      </c>
      <c r="Q26" s="5">
        <f>IF(NOT(ISBLANK(Spreadsheet!AN26)),VLOOKUP(Spreadsheet!AN26,'Drop Downs'!$P$2:$R$16,3,FALSE),0)</f>
        <v>0</v>
      </c>
      <c r="R26" s="5">
        <f>IF(NOT(ISBLANK(Spreadsheet!AN26)),VLOOKUP(Spreadsheet!AN26,'Drop Downs'!$P$2:$R$16,2,FALSE),0)</f>
        <v>0</v>
      </c>
      <c r="S26" s="5" t="str">
        <f>IF(OR(M26&gt;K26,N26&gt;L26,O26&gt;K26, Q26&gt;K26,N26&gt;L26, P26&gt;L26, R26&gt;L26),"Member currently has a coverage election over what he/she needs.  Please add more dependents or adjust the coverage election.","")&amp;(IF(AND(NOT(ISBLANK(Spreadsheet!C26)),NOT(ISBLANK(Spreadsheet!D26)),ISBLANK(Spreadsheet!E26)),"Dependent lacks a relationship to member.Please select one from the drop-down.",""))</f>
        <v/>
      </c>
      <c r="T26" s="5" t="b">
        <f t="shared" si="4"/>
        <v>1</v>
      </c>
      <c r="U26" s="5" t="b">
        <f>OR(ISBLANK(Spreadsheet!C26),IF(NOT(ISBLANK(Spreadsheet!D26)),NOT(ISBLANK(Spreadsheet!E26)),TRUE))</f>
        <v>1</v>
      </c>
      <c r="V26" s="5" t="b">
        <f>OR(ISBLANK(Spreadsheet!C26), NOT(ISBLANK(Spreadsheet!I26)))</f>
        <v>1</v>
      </c>
      <c r="W26" s="5" t="b">
        <f>OR(ISBLANK(Spreadsheet!D26),NOT(ISBLANK(Spreadsheet!C26)))</f>
        <v>1</v>
      </c>
      <c r="X26" s="155" t="str">
        <f>REPT("0",MIN(FIND({1,2,3,4,5,6,7,8,9},Spreadsheet!C26&amp;"123456789"))-1)&amp;IF(ISBLANK(Spreadsheet!C26),"",SUMPRODUCT(MID(0&amp;Spreadsheet!C26,LARGE(INDEX(ISNUMBER(--MID(Spreadsheet!C26,ROW($1:$225),1))*
 ROW($1:$225),0),ROW($1:$225))+1,1)*10^ROW($1:$225)/10))</f>
        <v/>
      </c>
      <c r="Y26" s="5" t="b">
        <f>IF(NOT(ISBLANK(Spreadsheet!C26)),IF(AND(ISNUMBER(VALUE(Spreadsheet!C26)), LEN(Spreadsheet!C26)=9),TRUE,FALSE),TRUE)</f>
        <v>1</v>
      </c>
      <c r="Z26" s="155" t="str">
        <f>REPT("0",MIN(FIND({1,2,3,4,5,6,7,8,9},Spreadsheet!D26&amp;"123456789"))-1)&amp;IF(ISBLANK(Spreadsheet!D26),"",SUMPRODUCT(MID(0&amp;Spreadsheet!D26,LARGE(INDEX(ISNUMBER(--MID(Spreadsheet!D26,ROW($1:$225),1))*
 ROW($1:$225),0),ROW($1:$225))+1,1)*10^ROW($1:$225)/10))</f>
        <v/>
      </c>
      <c r="AA26" s="5" t="b">
        <f>IF(AND(NOT(ISBLANK(Spreadsheet!D26)),NOT(ISBLANK(Spreadsheet!C26))),IF(AND(ISNUMBER(VALUE(Spreadsheet!D26)), LEN(Spreadsheet!D26)=9),TRUE,FALSE),IF(AND(NOT(ISBLANK(Spreadsheet!D26)),ISBLANK(Spreadsheet!C26)),FALSE,TRUE))</f>
        <v>1</v>
      </c>
      <c r="AB26" s="5" t="b">
        <f>OR(ISBLANK(Spreadsheet!Y26),IF(NOT(ISBLANK(Spreadsheet!Y26)),LEN(Spreadsheet!Y26)=10,ISNUMBER(VALUE(Spreadsheet!Y26))))</f>
        <v>1</v>
      </c>
      <c r="AC26" s="5" t="b">
        <f>OR(ISBLANK(Spreadsheet!AI26), AND(NOT(ISBLANK(Spreadsheet!AJ26)), NOT(ISNUMBER(SEARCH("Waive",Spreadsheet!AJ26)))))</f>
        <v>1</v>
      </c>
      <c r="AD26" s="5" t="b">
        <f>OR(ISBLANK(Spreadsheet!AK26), AND(NOT(ISBLANK(Spreadsheet!AL26)), NOT(ISNUMBER(SEARCH("Waive",Spreadsheet!AL26)))))</f>
        <v>1</v>
      </c>
      <c r="AE26" s="5" t="b">
        <f>OR(ISBLANK(Spreadsheet!AM26), AND(NOT(ISBLANK(Spreadsheet!AN26)), NOT(ISNUMBER(SEARCH("Waive", Spreadsheet!AN26)))))</f>
        <v>1</v>
      </c>
      <c r="AF26" s="5" t="b">
        <f>OR(ISBLANK(Spreadsheet!C26), NOT(ISBLANK(Spreadsheet!D26)),NOT(ISBLANK(Spreadsheet!L26)))</f>
        <v>1</v>
      </c>
      <c r="AG26" s="5" t="b">
        <f>IF(AND(NOT(ISBLANK(Spreadsheet!C26)), NOT(ISBLANK(Spreadsheet!D26)),Spreadsheet!C26&lt;&gt;Spreadsheet!D26),IF(ISERROR(VLOOKUP(Spreadsheet!C26, Spreadsheet!$C$6:'Spreadsheet'!$C25,1,FALSE)), FALSE, TRUE),TRUE)</f>
        <v>1</v>
      </c>
      <c r="AH26" s="5" t="b">
        <f>Spreadsheet!$B$2=Spreadsheet!AD26</f>
        <v>1</v>
      </c>
      <c r="AI26" s="5" t="b">
        <f>IF(ISBLANK(Spreadsheet!G26),TRUE,IF(OR(LEN(Spreadsheet!G26)&gt;1,ISNUMBER(VALUE(Spreadsheet!G26))),FALSE,TRUE))</f>
        <v>1</v>
      </c>
      <c r="AJ26" s="5" t="b">
        <f>OR(ISBLANK(Spreadsheet!C26), NOT(ISBLANK(Spreadsheet!B26)), NOT(ISBLANK(Spreadsheet!D26)))</f>
        <v>1</v>
      </c>
      <c r="AK26" s="5" t="b">
        <f t="array" ref="AK26">IF(OR(AND(ISBLANK(Spreadsheet!E26),ISBLANK(Spreadsheet!D26),NOT(ISBLANK(Spreadsheet!C26))),AND(ISBLANK(Spreadsheet!E26),ISBLANK(Spreadsheet!D26),ISBLANK(Spreadsheet!C26))),TRUE,ISNUMBER(MATCH(TRUE,EXACT(Spreadsheet!E26,Relationships),0)))</f>
        <v>1</v>
      </c>
      <c r="AL26" s="5" t="b">
        <f>IF(NOT(ISBLANK(Spreadsheet!C26)),IF(OR(ISBLANK(Spreadsheet!F26),LEN(Spreadsheet!F26)&gt;40),FALSE,TRUE),TRUE)</f>
        <v>1</v>
      </c>
      <c r="AM26" s="5" t="b">
        <f>IF(NOT(ISBLANK(Spreadsheet!C26)),IF(OR(ISBLANK(Spreadsheet!H26),LEN(Spreadsheet!H26)&gt;40),FALSE,TRUE),TRUE)</f>
        <v>1</v>
      </c>
      <c r="AN26" s="5" t="b">
        <f t="array" ref="AN26">IF(ISBLANK(Spreadsheet!I26),TRUE,ISNUMBER(MATCH(TRUE,EXACT(Spreadsheet!I26,GenderValues),0)))</f>
        <v>1</v>
      </c>
      <c r="AO26" s="5" t="b">
        <f ca="1">IF(ISERROR(DATEVALUE(TEXT(Spreadsheet!J26,"mm/dd/yyyy")) &gt; TODAY()),IF(AND(ISBLANK(Spreadsheet!J26),ISBLANK(Spreadsheet!C26)),TRUE,FALSE),IF(DATEVALUE(TEXT(Spreadsheet!J26,"mm/dd/yyyy")) &gt; TODAY(),FALSE,TRUE))</f>
        <v>1</v>
      </c>
      <c r="AP26" s="5" t="b">
        <f>OR(ISBLANK(Spreadsheet!K26),LEN(Spreadsheet!K26)&lt;=100)</f>
        <v>1</v>
      </c>
      <c r="AQ26" s="5" t="b">
        <f t="array" ref="AQ26">IF(OR(AND(ISBLANK(Spreadsheet!L26),ISBLANK(Spreadsheet!C26)),AND(NOT(ISBLANK(Spreadsheet!C26)),NOT(ISBLANK(Spreadsheet!D26)))),TRUE,ISNUMBER(MATCH(TRUE,EXACT(Spreadsheet!L26,MaritalStatus),0)))</f>
        <v>1</v>
      </c>
      <c r="AR26" s="5" t="b">
        <f ca="1">IF(ISERROR(DATEVALUE(TEXT(Spreadsheet!M26,"mm/dd/yyyy")) &gt; TODAY()),IF(ISBLANK(Spreadsheet!M26),TRUE,FALSE),IF(DATEVALUE(TEXT(Spreadsheet!M26,"mm/dd/yyyy")) &gt; TODAY(),FALSE,TRUE))</f>
        <v>1</v>
      </c>
      <c r="AS26" s="5" t="b">
        <f>OR(ISBLANK(Spreadsheet!N26),LEN(Spreadsheet!N26)&lt;=100)</f>
        <v>1</v>
      </c>
      <c r="AT26" s="5" t="b">
        <f>OR(ISBLANK(Spreadsheet!O26),UPPER(Spreadsheet!O26)="YES")</f>
        <v>1</v>
      </c>
      <c r="AU26" s="5" t="b">
        <f>OR(ISBLANK(Spreadsheet!P26),UPPER(Spreadsheet!P26)="YES")</f>
        <v>1</v>
      </c>
      <c r="AV26" s="5" t="b">
        <f t="array" ref="AV26">IF(ISBLANK(Spreadsheet!Q26),TRUE,ISNUMBER(MATCH(TRUE,EXACT(Spreadsheet!Q26,OnGroupsPriorIns),0)))</f>
        <v>1</v>
      </c>
      <c r="AW26" s="5" t="b">
        <f>OR(ISBLANK(Spreadsheet!R26),UPPER(Spreadsheet!R26)="YES")</f>
        <v>1</v>
      </c>
      <c r="AX26" s="5" t="b">
        <f>OR(ISBLANK(Spreadsheet!S26),UPPER(Spreadsheet!S26)="YES")</f>
        <v>1</v>
      </c>
      <c r="AY26" s="5" t="b">
        <f>OR(AND(ISBLANK(Spreadsheet!C26),LEN(Spreadsheet!T26)=0),AND(NOT(ISBLANK(Spreadsheet!C26)),LEN(Spreadsheet!T26)&gt;0,LEN(Spreadsheet!T26)&lt;=50))</f>
        <v>1</v>
      </c>
      <c r="AZ26" s="5" t="b">
        <f>OR(LEN(Spreadsheet!U26)=0,AND(LEN(Spreadsheet!U26)&gt;0,LEN(Spreadsheet!U26)&lt;=50))</f>
        <v>1</v>
      </c>
      <c r="BA26" s="5" t="b">
        <f>OR(AND(ISBLANK(Spreadsheet!C26),LEN(Spreadsheet!V26)=0),AND(NOT(ISBLANK(Spreadsheet!C26)),LEN(Spreadsheet!V26)&gt;0,LEN(Spreadsheet!V26)&lt;=50))</f>
        <v>1</v>
      </c>
      <c r="BB26" s="5" t="b">
        <f t="array" ref="BB26">IF(AND(ISBLANK(Spreadsheet!C26),LEN(Spreadsheet!W26)=0),TRUE,ISNUMBER(MATCH(TRUE,EXACT(Spreadsheet!W26,States),0)))</f>
        <v>1</v>
      </c>
      <c r="BC26" s="5" t="b">
        <f>OR(AND(ISBLANK(Spreadsheet!C26),LEN(Spreadsheet!X26)=0),AND(NOT(ISBLANK(Spreadsheet!C26)),LEN(Spreadsheet!X26)&gt;0,LEN(Spreadsheet!X26)=5,ISNUMBER(VALUE(Spreadsheet!X26))))</f>
        <v>1</v>
      </c>
      <c r="BD26" s="5" t="b">
        <f>OR(ISBLANK(Spreadsheet!Z26),LEN(Spreadsheet!Z26)&lt;=50)</f>
        <v>1</v>
      </c>
      <c r="BE26" s="5" t="b">
        <f>ISBLANK(Spreadsheet!AA26)</f>
        <v>1</v>
      </c>
      <c r="BF26" s="5" t="b">
        <f>ISBLANK(Spreadsheet!AB26)</f>
        <v>1</v>
      </c>
      <c r="BG26" s="5" t="b">
        <f>IF(ISERROR(DATEVALUE(TEXT(Spreadsheet!AC26,"mm/dd/yyyy")) &gt; DATEVALUE(TEXT(Spreadsheet!J26,"mm/dd/yyyy"))),IF(OR(AND(ISBLANK(Spreadsheet!AC26),ISBLANK(Spreadsheet!C26)),AND(NOT(ISBLANK(Spreadsheet!C26)),ISBLANK(Spreadsheet!AC26),NOT(ISBLANK(Spreadsheet!D26)))),TRUE,FALSE),IF(DATEVALUE(TEXT(Spreadsheet!AC26,"mm/dd/yyyy")) &gt; DATEVALUE(TEXT(Spreadsheet!J26,"mm/dd/yyyy")),TRUE,FALSE))</f>
        <v>1</v>
      </c>
      <c r="BH26" s="5" t="b">
        <f>OR(AND(ISBLANK(Spreadsheet!C26),ISBLANK(Spreadsheet!AE26)),AND(NOT(ISBLANK(Spreadsheet!C26)),NOT(ISBLANK(Spreadsheet!D26)),ISBLANK(Spreadsheet!AE26)),AND(NOT(ISBLANK(Spreadsheet!C26)),ISBLANK(Spreadsheet!D26),NOT(ISBLANK(Spreadsheet!AE26)),LEN(Spreadsheet!AE26)&lt;=100))</f>
        <v>1</v>
      </c>
      <c r="BI26" s="5" t="b">
        <f t="array" ref="BI26">IF(ISBLANK(Spreadsheet!AF26),TRUE,ISNUMBER(MATCH(TRUE,EXACT(Spreadsheet!AF26,CobraShortReasons),0)))</f>
        <v>1</v>
      </c>
      <c r="BJ26" s="5" t="b">
        <f ca="1">IF(ISERROR(DATEVALUE(TEXT(Spreadsheet!AG26,"mm/dd/yyyy")) &gt; TODAY()),IF(ISBLANK(Spreadsheet!AG26),TRUE,FALSE),IF(DATEVALUE(TEXT(Spreadsheet!AG26,"mm/dd/yyyy")) &gt; TODAY(),FALSE,TRUE))</f>
        <v>1</v>
      </c>
      <c r="BK26" s="5" t="b">
        <f>OR(ISBLANK(Spreadsheet!AH26),LEN(Spreadsheet!AH26)&lt;=25)</f>
        <v>1</v>
      </c>
      <c r="BL26" s="5" t="b">
        <f t="array" aca="1" ref="BL26" ca="1">IF(ISBLANK(Spreadsheet!AI26),TRUE,ISNUMBER(MATCH(TRUE,EXACT(Spreadsheet!AI26,INDIRECT(Spreadsheet!$D$2)),0)))</f>
        <v>1</v>
      </c>
      <c r="BM26" s="5" t="b">
        <f t="array" aca="1" ref="BM26" ca="1">IF(ISBLANK(Spreadsheet!AJ26),TRUE,ISNUMBER(MATCH(TRUE,EXACT(Spreadsheet!AJ26,INDIRECT(Spreadsheet!BJ26)),0)))</f>
        <v>1</v>
      </c>
      <c r="BN26" s="5" t="b">
        <f t="array" ref="BN26">IF(ISBLANK(Spreadsheet!AK26),TRUE,ISNUMBER(MATCH(TRUE,EXACT(Spreadsheet!AK26,DentalPlans),0)))</f>
        <v>1</v>
      </c>
      <c r="BO26" s="5" t="b">
        <f t="array" aca="1" ref="BO26" ca="1">IF(ISBLANK(Spreadsheet!AL26),TRUE,ISNUMBER(MATCH(TRUE,EXACT(Spreadsheet!AL26,INDIRECT(Spreadsheet!BK26)),0)))</f>
        <v>1</v>
      </c>
      <c r="BP26" s="5" t="b">
        <f t="array" ref="BP26">IF(ISBLANK(Spreadsheet!AM26),TRUE,ISNUMBER(MATCH(TRUE,EXACT(Spreadsheet!AM26,VisionPlans),0)))</f>
        <v>1</v>
      </c>
      <c r="BQ26" s="5" t="b">
        <f t="array" aca="1" ref="BQ26" ca="1">IF(ISBLANK(Spreadsheet!AN26),TRUE,ISNUMBER(MATCH(TRUE,EXACT(Spreadsheet!AN26,INDIRECT(Spreadsheet!BL26)),0)))</f>
        <v>1</v>
      </c>
      <c r="BR26" s="5" t="b">
        <f t="array" ref="BR26">IF(ISBLANK(Spreadsheet!AO26),TRUE,ISNUMBER(MATCH(TRUE,EXACT(Spreadsheet!AO26,LifeBenefitClasses),0)))</f>
        <v>1</v>
      </c>
      <c r="BS26" s="5" t="b">
        <f>IF(OR(ISBLANK(Spreadsheet!AO26), Spreadsheet!AO26="Waive"),IF(ISBLANK(Spreadsheet!AP26),TRUE,FALSE),IF(OR(AND(NOT(ISBLANK(Spreadsheet!AO26)),ISBLANK(Spreadsheet!AP26)),NOT(ISNUMBER(VALUE(Spreadsheet!AP26)))),FALSE,IF(OR(AND(Spreadsheet!AP26&lt;6,MOD(Spreadsheet!AP26*10,5)=0), MOD(Spreadsheet!AP26,5000)=0),TRUE,FALSE)))</f>
        <v>1</v>
      </c>
      <c r="BT26" s="5" t="b">
        <f t="array" ref="BT26">IF(ISBLANK(Spreadsheet!AQ26),TRUE,ISNUMBER(MATCH(TRUE,EXACT(Spreadsheet!AQ26,EnrollWaive),0)))</f>
        <v>1</v>
      </c>
      <c r="BU26" s="5" t="b">
        <f t="array" ref="BU26">IF(ISBLANK(Spreadsheet!AR26),TRUE,ISNUMBER(MATCH(TRUE,EXACT(Spreadsheet!AR26,LifeBenefitClasses),0)))</f>
        <v>1</v>
      </c>
      <c r="BV26" s="5" t="b">
        <f>IF(OR(ISBLANK(Spreadsheet!AR26), Spreadsheet!AR26="Waive"),IF(ISBLANK(Spreadsheet!AS26),TRUE,FALSE),IF(OR(AND(NOT(ISBLANK(Spreadsheet!AR26)),ISBLANK(Spreadsheet!AS26)),NOT(ISNUMBER(VALUE(Spreadsheet!AS26)))),FALSE,IF(OR(AND(Spreadsheet!AS26&lt;6,MOD(Spreadsheet!AS26*10,5)=0), MOD(Spreadsheet!AS26,10000)=0),TRUE,FALSE)))</f>
        <v>1</v>
      </c>
      <c r="BW26" s="5" t="b">
        <f t="array" ref="BW26">IF(ISBLANK(Spreadsheet!AT26),TRUE,ISNUMBER(MATCH(TRUE,EXACT(Spreadsheet!AT26,LifeBenefitClasses),0)))</f>
        <v>1</v>
      </c>
      <c r="BX26" s="5" t="b">
        <f>IF(OR(ISBLANK(Spreadsheet!AT26), Spreadsheet!AT26="Waive"),IF(ISBLANK(Spreadsheet!AU26),TRUE,FALSE),IF(OR(AND(NOT(ISBLANK(Spreadsheet!AT26)),ISBLANK(Spreadsheet!AU26)),NOT(ISNUMBER(VALUE(Spreadsheet!AU26)))),FALSE,IF(AND(NOT(OR(ISBLANK(Spreadsheet!AT26),Spreadsheet!AT26="Waive")),NOT(OR(ISBLANK(Spreadsheet!AR26),Spreadsheet!AR26="Waive")),MOD(Spreadsheet!AU26,5000)=0, Spreadsheet!AU26&lt;=(Spreadsheet!AS26*0.5)),TRUE,FALSE)))</f>
        <v>1</v>
      </c>
      <c r="BY26" s="5" t="b">
        <f t="array" ref="BY26">IF(ISBLANK(Spreadsheet!AV26),TRUE,ISNUMBER(MATCH(TRUE,EXACT(Spreadsheet!AV26,EnrollWaive),0)))</f>
        <v>1</v>
      </c>
      <c r="BZ26" s="5" t="b">
        <f t="array" ref="BZ26">IF(ISBLANK(Spreadsheet!AW26),TRUE,ISNUMBER(MATCH(TRUE,EXACT(Spreadsheet!AW26,LifeBenefitClasses),0)))</f>
        <v>1</v>
      </c>
      <c r="CA26" s="5" t="b">
        <f t="array" ref="CA26">IF(ISBLANK(Spreadsheet!AX26),TRUE,ISNUMBER(MATCH(TRUE,EXACT(Spreadsheet!AX26,LifeBenefitClasses),0)))</f>
        <v>1</v>
      </c>
      <c r="CB26" s="5" t="b">
        <f t="array" ref="CB26">IF(ISBLANK(Spreadsheet!AY26),TRUE,ISNUMBER(MATCH(TRUE,EXACT(Spreadsheet!AY26,LifeBenefitClasses),0)))</f>
        <v>1</v>
      </c>
      <c r="CC26" s="5" t="b">
        <f t="array" ref="CC26">IF(ISBLANK(Spreadsheet!AZ26),TRUE,ISNUMBER(MATCH(TRUE,EXACT(Spreadsheet!AZ26,LifeBenefitClasses),0)))</f>
        <v>1</v>
      </c>
      <c r="CD26" s="5" t="b">
        <f t="array" ref="CD26">IF(ISBLANK(Spreadsheet!BA26),TRUE,ISNUMBER(MATCH(TRUE,EXACT(Spreadsheet!BA26,LifeBenefitClasses),0)))</f>
        <v>1</v>
      </c>
      <c r="CE26" s="5" t="b">
        <f>IF(OR(ISBLANK(Spreadsheet!BA26), Spreadsheet!BA26="Waive"),IF(ISBLANK(Spreadsheet!BB26),TRUE,FALSE),IF(OR(AND(NOT(ISBLANK(Spreadsheet!BA26)),ISBLANK(Spreadsheet!BB26)),NOT(ISNUMBER(VALUE(Spreadsheet!BB26))),ISBLANK(Spreadsheet!BC26),NOT(ISNUMBER(VALUE(Spreadsheet!BC26)))),FALSE,IF(AND(Spreadsheet!BB26&gt;=50000,Spreadsheet!BB26&lt;=250000,MOD(Spreadsheet!BB26,10000)=0,Spreadsheet!BB26&lt;=(10*Spreadsheet!BC26)),TRUE,FALSE)))</f>
        <v>1</v>
      </c>
      <c r="CF26" s="5" t="b">
        <f>IF(NOT(ISBLANK(Spreadsheet!BC26)),AND(ISNUMBER(VALUE(Spreadsheet!BC26)),Spreadsheet!BC26&gt;0),AND(OR(ISBLANK(Spreadsheet!AO26),Spreadsheet!AO26="Waive",AND(NOT(OR(ISBLANK(Spreadsheet!AO26),Spreadsheet!AO26="Waive")),Spreadsheet!AP26&gt;=6)),OR(ISBLANK(Spreadsheet!AR26),AND(NOT(OR(ISBLANK(Spreadsheet!AR26),Spreadsheet!AR26="Waive")),Spreadsheet!AS26&gt;=6)),OR(ISBLANK(Spreadsheet!AW26)),OR(ISBLANK(Spreadsheet!AX26)),OR(ISBLANK(Spreadsheet!AY26)),OR(ISBLANK(Spreadsheet!AZ26)),OR(ISBLANK(Spreadsheet!BA26),Spreadsheet!BA26="Waive")))</f>
        <v>1</v>
      </c>
      <c r="CG26" s="5" t="b">
        <f t="shared" ca="1" si="5"/>
        <v>1</v>
      </c>
    </row>
    <row r="27" spans="6:85" ht="16.5" customHeight="1" x14ac:dyDescent="0.3">
      <c r="F27" s="18" t="s">
        <v>18</v>
      </c>
      <c r="G27" s="5" t="b">
        <f>EXACT(Spreadsheet!AA6,F27)</f>
        <v>1</v>
      </c>
      <c r="H27" s="5">
        <f t="shared" ca="1" si="2"/>
        <v>2</v>
      </c>
      <c r="I27" s="5" t="str">
        <f t="shared" ca="1" si="3"/>
        <v/>
      </c>
      <c r="J27" s="5" t="str">
        <f>IF(AND(NOT(ISBLANK(Spreadsheet!C27)),ISBLANK(Spreadsheet!D27)),Spreadsheet!F27&amp;" "&amp;Spreadsheet!H27,"")</f>
        <v/>
      </c>
      <c r="K27" s="5">
        <f>IF(AND(NOT(ISBLANK(Spreadsheet!C27)),ISBLANK(Spreadsheet!D27)),COUNTIFS(Spreadsheet!E28:E$786,"=Child",Spreadsheet!C28:C$786, "="&amp;Spreadsheet!C27) + COUNTIFS(Spreadsheet!E28:E$786,"=Step-child",Spreadsheet!C28:C$786, "="&amp;Spreadsheet!C27),0)</f>
        <v>0</v>
      </c>
      <c r="L27" s="5">
        <f>IF(NOT(ISBLANK(J27)),COUNTIFS(Spreadsheet!E28:E$786,"=Wife",Spreadsheet!C28:C$786, "="&amp;Spreadsheet!C27) + COUNTIFS(Spreadsheet!E28:E$786,"=Husband",Spreadsheet!C28:C$786, "="&amp;Spreadsheet!C27),0)</f>
        <v>0</v>
      </c>
      <c r="M27" s="5">
        <f>IF(NOT(ISBLANK(Spreadsheet!AJ27)),VLOOKUP(Spreadsheet!AJ27,'Drop Downs'!$P$2:$R$16,3,FALSE),0)</f>
        <v>0</v>
      </c>
      <c r="N27" s="5">
        <f>IF(NOT(ISBLANK(Spreadsheet!AJ27)), VLOOKUP(Spreadsheet!AJ27,'Drop Downs'!$P$2:$R$16,2,FALSE),0)</f>
        <v>0</v>
      </c>
      <c r="O27" s="5">
        <f>IF(NOT(ISBLANK(Spreadsheet!AL27)),VLOOKUP(Spreadsheet!AL27,'Drop Downs'!$P$2:$R$16,3,FALSE), 0)</f>
        <v>0</v>
      </c>
      <c r="P27" s="5">
        <f>IF(NOT(ISBLANK(Spreadsheet!AL27)),VLOOKUP(Spreadsheet!AL27,'Drop Downs'!$P$2:$R$16,2,FALSE),0)</f>
        <v>0</v>
      </c>
      <c r="Q27" s="5">
        <f>IF(NOT(ISBLANK(Spreadsheet!AN27)),VLOOKUP(Spreadsheet!AN27,'Drop Downs'!$P$2:$R$16,3,FALSE),0)</f>
        <v>0</v>
      </c>
      <c r="R27" s="5">
        <f>IF(NOT(ISBLANK(Spreadsheet!AN27)),VLOOKUP(Spreadsheet!AN27,'Drop Downs'!$P$2:$R$16,2,FALSE),0)</f>
        <v>0</v>
      </c>
      <c r="S27" s="5" t="str">
        <f>IF(OR(M27&gt;K27,N27&gt;L27,O27&gt;K27, Q27&gt;K27,N27&gt;L27, P27&gt;L27, R27&gt;L27),"Member currently has a coverage election over what he/she needs.  Please add more dependents or adjust the coverage election.","")&amp;(IF(AND(NOT(ISBLANK(Spreadsheet!C27)),NOT(ISBLANK(Spreadsheet!D27)),ISBLANK(Spreadsheet!E27)),"Dependent lacks a relationship to member.Please select one from the drop-down.",""))</f>
        <v/>
      </c>
      <c r="T27" s="5" t="b">
        <f t="shared" si="4"/>
        <v>1</v>
      </c>
      <c r="U27" s="5" t="b">
        <f>OR(ISBLANK(Spreadsheet!C27),IF(NOT(ISBLANK(Spreadsheet!D27)),NOT(ISBLANK(Spreadsheet!E27)),TRUE))</f>
        <v>1</v>
      </c>
      <c r="V27" s="5" t="b">
        <f>OR(ISBLANK(Spreadsheet!C27), NOT(ISBLANK(Spreadsheet!I27)))</f>
        <v>1</v>
      </c>
      <c r="W27" s="5" t="b">
        <f>OR(ISBLANK(Spreadsheet!D27),NOT(ISBLANK(Spreadsheet!C27)))</f>
        <v>1</v>
      </c>
      <c r="X27" s="155" t="str">
        <f>REPT("0",MIN(FIND({1,2,3,4,5,6,7,8,9},Spreadsheet!C27&amp;"123456789"))-1)&amp;IF(ISBLANK(Spreadsheet!C27),"",SUMPRODUCT(MID(0&amp;Spreadsheet!C27,LARGE(INDEX(ISNUMBER(--MID(Spreadsheet!C27,ROW($1:$225),1))*
 ROW($1:$225),0),ROW($1:$225))+1,1)*10^ROW($1:$225)/10))</f>
        <v/>
      </c>
      <c r="Y27" s="5" t="b">
        <f>IF(NOT(ISBLANK(Spreadsheet!C27)),IF(AND(ISNUMBER(VALUE(Spreadsheet!C27)), LEN(Spreadsheet!C27)=9),TRUE,FALSE),TRUE)</f>
        <v>1</v>
      </c>
      <c r="Z27" s="155" t="str">
        <f>REPT("0",MIN(FIND({1,2,3,4,5,6,7,8,9},Spreadsheet!D27&amp;"123456789"))-1)&amp;IF(ISBLANK(Spreadsheet!D27),"",SUMPRODUCT(MID(0&amp;Spreadsheet!D27,LARGE(INDEX(ISNUMBER(--MID(Spreadsheet!D27,ROW($1:$225),1))*
 ROW($1:$225),0),ROW($1:$225))+1,1)*10^ROW($1:$225)/10))</f>
        <v/>
      </c>
      <c r="AA27" s="5" t="b">
        <f>IF(AND(NOT(ISBLANK(Spreadsheet!D27)),NOT(ISBLANK(Spreadsheet!C27))),IF(AND(ISNUMBER(VALUE(Spreadsheet!D27)), LEN(Spreadsheet!D27)=9),TRUE,FALSE),IF(AND(NOT(ISBLANK(Spreadsheet!D27)),ISBLANK(Spreadsheet!C27)),FALSE,TRUE))</f>
        <v>1</v>
      </c>
      <c r="AB27" s="5" t="b">
        <f>OR(ISBLANK(Spreadsheet!Y27),IF(NOT(ISBLANK(Spreadsheet!Y27)),LEN(Spreadsheet!Y27)=10,ISNUMBER(VALUE(Spreadsheet!Y27))))</f>
        <v>1</v>
      </c>
      <c r="AC27" s="5" t="b">
        <f>OR(ISBLANK(Spreadsheet!AI27), AND(NOT(ISBLANK(Spreadsheet!AJ27)), NOT(ISNUMBER(SEARCH("Waive",Spreadsheet!AJ27)))))</f>
        <v>1</v>
      </c>
      <c r="AD27" s="5" t="b">
        <f>OR(ISBLANK(Spreadsheet!AK27), AND(NOT(ISBLANK(Spreadsheet!AL27)), NOT(ISNUMBER(SEARCH("Waive",Spreadsheet!AL27)))))</f>
        <v>1</v>
      </c>
      <c r="AE27" s="5" t="b">
        <f>OR(ISBLANK(Spreadsheet!AM27), AND(NOT(ISBLANK(Spreadsheet!AN27)), NOT(ISNUMBER(SEARCH("Waive", Spreadsheet!AN27)))))</f>
        <v>1</v>
      </c>
      <c r="AF27" s="5" t="b">
        <f>OR(ISBLANK(Spreadsheet!C27), NOT(ISBLANK(Spreadsheet!D27)),NOT(ISBLANK(Spreadsheet!L27)))</f>
        <v>1</v>
      </c>
      <c r="AG27" s="5" t="b">
        <f>IF(AND(NOT(ISBLANK(Spreadsheet!C27)), NOT(ISBLANK(Spreadsheet!D27)),Spreadsheet!C27&lt;&gt;Spreadsheet!D27),IF(ISERROR(VLOOKUP(Spreadsheet!C27, Spreadsheet!$C$6:'Spreadsheet'!$C26,1,FALSE)), FALSE, TRUE),TRUE)</f>
        <v>1</v>
      </c>
      <c r="AH27" s="5" t="b">
        <f>Spreadsheet!$B$2=Spreadsheet!AD27</f>
        <v>1</v>
      </c>
      <c r="AI27" s="5" t="b">
        <f>IF(ISBLANK(Spreadsheet!G27),TRUE,IF(OR(LEN(Spreadsheet!G27)&gt;1,ISNUMBER(VALUE(Spreadsheet!G27))),FALSE,TRUE))</f>
        <v>1</v>
      </c>
      <c r="AJ27" s="5" t="b">
        <f>OR(ISBLANK(Spreadsheet!C27), NOT(ISBLANK(Spreadsheet!B27)), NOT(ISBLANK(Spreadsheet!D27)))</f>
        <v>1</v>
      </c>
      <c r="AK27" s="5" t="b">
        <f t="array" ref="AK27">IF(OR(AND(ISBLANK(Spreadsheet!E27),ISBLANK(Spreadsheet!D27),NOT(ISBLANK(Spreadsheet!C27))),AND(ISBLANK(Spreadsheet!E27),ISBLANK(Spreadsheet!D27),ISBLANK(Spreadsheet!C27))),TRUE,ISNUMBER(MATCH(TRUE,EXACT(Spreadsheet!E27,Relationships),0)))</f>
        <v>1</v>
      </c>
      <c r="AL27" s="5" t="b">
        <f>IF(NOT(ISBLANK(Spreadsheet!C27)),IF(OR(ISBLANK(Spreadsheet!F27),LEN(Spreadsheet!F27)&gt;40),FALSE,TRUE),TRUE)</f>
        <v>1</v>
      </c>
      <c r="AM27" s="5" t="b">
        <f>IF(NOT(ISBLANK(Spreadsheet!C27)),IF(OR(ISBLANK(Spreadsheet!H27),LEN(Spreadsheet!H27)&gt;40),FALSE,TRUE),TRUE)</f>
        <v>1</v>
      </c>
      <c r="AN27" s="5" t="b">
        <f t="array" ref="AN27">IF(ISBLANK(Spreadsheet!I27),TRUE,ISNUMBER(MATCH(TRUE,EXACT(Spreadsheet!I27,GenderValues),0)))</f>
        <v>1</v>
      </c>
      <c r="AO27" s="5" t="b">
        <f ca="1">IF(ISERROR(DATEVALUE(TEXT(Spreadsheet!J27,"mm/dd/yyyy")) &gt; TODAY()),IF(AND(ISBLANK(Spreadsheet!J27),ISBLANK(Spreadsheet!C27)),TRUE,FALSE),IF(DATEVALUE(TEXT(Spreadsheet!J27,"mm/dd/yyyy")) &gt; TODAY(),FALSE,TRUE))</f>
        <v>1</v>
      </c>
      <c r="AP27" s="5" t="b">
        <f>OR(ISBLANK(Spreadsheet!K27),LEN(Spreadsheet!K27)&lt;=100)</f>
        <v>1</v>
      </c>
      <c r="AQ27" s="5" t="b">
        <f t="array" ref="AQ27">IF(OR(AND(ISBLANK(Spreadsheet!L27),ISBLANK(Spreadsheet!C27)),AND(NOT(ISBLANK(Spreadsheet!C27)),NOT(ISBLANK(Spreadsheet!D27)))),TRUE,ISNUMBER(MATCH(TRUE,EXACT(Spreadsheet!L27,MaritalStatus),0)))</f>
        <v>1</v>
      </c>
      <c r="AR27" s="5" t="b">
        <f ca="1">IF(ISERROR(DATEVALUE(TEXT(Spreadsheet!M27,"mm/dd/yyyy")) &gt; TODAY()),IF(ISBLANK(Spreadsheet!M27),TRUE,FALSE),IF(DATEVALUE(TEXT(Spreadsheet!M27,"mm/dd/yyyy")) &gt; TODAY(),FALSE,TRUE))</f>
        <v>1</v>
      </c>
      <c r="AS27" s="5" t="b">
        <f>OR(ISBLANK(Spreadsheet!N27),LEN(Spreadsheet!N27)&lt;=100)</f>
        <v>1</v>
      </c>
      <c r="AT27" s="5" t="b">
        <f>OR(ISBLANK(Spreadsheet!O27),UPPER(Spreadsheet!O27)="YES")</f>
        <v>1</v>
      </c>
      <c r="AU27" s="5" t="b">
        <f>OR(ISBLANK(Spreadsheet!P27),UPPER(Spreadsheet!P27)="YES")</f>
        <v>1</v>
      </c>
      <c r="AV27" s="5" t="b">
        <f t="array" ref="AV27">IF(ISBLANK(Spreadsheet!Q27),TRUE,ISNUMBER(MATCH(TRUE,EXACT(Spreadsheet!Q27,OnGroupsPriorIns),0)))</f>
        <v>1</v>
      </c>
      <c r="AW27" s="5" t="b">
        <f>OR(ISBLANK(Spreadsheet!R27),UPPER(Spreadsheet!R27)="YES")</f>
        <v>1</v>
      </c>
      <c r="AX27" s="5" t="b">
        <f>OR(ISBLANK(Spreadsheet!S27),UPPER(Spreadsheet!S27)="YES")</f>
        <v>1</v>
      </c>
      <c r="AY27" s="5" t="b">
        <f>OR(AND(ISBLANK(Spreadsheet!C27),LEN(Spreadsheet!T27)=0),AND(NOT(ISBLANK(Spreadsheet!C27)),LEN(Spreadsheet!T27)&gt;0,LEN(Spreadsheet!T27)&lt;=50))</f>
        <v>1</v>
      </c>
      <c r="AZ27" s="5" t="b">
        <f>OR(LEN(Spreadsheet!U27)=0,AND(LEN(Spreadsheet!U27)&gt;0,LEN(Spreadsheet!U27)&lt;=50))</f>
        <v>1</v>
      </c>
      <c r="BA27" s="5" t="b">
        <f>OR(AND(ISBLANK(Spreadsheet!C27),LEN(Spreadsheet!V27)=0),AND(NOT(ISBLANK(Spreadsheet!C27)),LEN(Spreadsheet!V27)&gt;0,LEN(Spreadsheet!V27)&lt;=50))</f>
        <v>1</v>
      </c>
      <c r="BB27" s="5" t="b">
        <f t="array" ref="BB27">IF(AND(ISBLANK(Spreadsheet!C27),LEN(Spreadsheet!W27)=0),TRUE,ISNUMBER(MATCH(TRUE,EXACT(Spreadsheet!W27,States),0)))</f>
        <v>1</v>
      </c>
      <c r="BC27" s="5" t="b">
        <f>OR(AND(ISBLANK(Spreadsheet!C27),LEN(Spreadsheet!X27)=0),AND(NOT(ISBLANK(Spreadsheet!C27)),LEN(Spreadsheet!X27)&gt;0,LEN(Spreadsheet!X27)=5,ISNUMBER(VALUE(Spreadsheet!X27))))</f>
        <v>1</v>
      </c>
      <c r="BD27" s="5" t="b">
        <f>OR(ISBLANK(Spreadsheet!Z27),LEN(Spreadsheet!Z27)&lt;=50)</f>
        <v>1</v>
      </c>
      <c r="BE27" s="5" t="b">
        <f>ISBLANK(Spreadsheet!AA27)</f>
        <v>1</v>
      </c>
      <c r="BF27" s="5" t="b">
        <f>ISBLANK(Spreadsheet!AB27)</f>
        <v>1</v>
      </c>
      <c r="BG27" s="5" t="b">
        <f>IF(ISERROR(DATEVALUE(TEXT(Spreadsheet!AC27,"mm/dd/yyyy")) &gt; DATEVALUE(TEXT(Spreadsheet!J27,"mm/dd/yyyy"))),IF(OR(AND(ISBLANK(Spreadsheet!AC27),ISBLANK(Spreadsheet!C27)),AND(NOT(ISBLANK(Spreadsheet!C27)),ISBLANK(Spreadsheet!AC27),NOT(ISBLANK(Spreadsheet!D27)))),TRUE,FALSE),IF(DATEVALUE(TEXT(Spreadsheet!AC27,"mm/dd/yyyy")) &gt; DATEVALUE(TEXT(Spreadsheet!J27,"mm/dd/yyyy")),TRUE,FALSE))</f>
        <v>1</v>
      </c>
      <c r="BH27" s="5" t="b">
        <f>OR(AND(ISBLANK(Spreadsheet!C27),ISBLANK(Spreadsheet!AE27)),AND(NOT(ISBLANK(Spreadsheet!C27)),NOT(ISBLANK(Spreadsheet!D27)),ISBLANK(Spreadsheet!AE27)),AND(NOT(ISBLANK(Spreadsheet!C27)),ISBLANK(Spreadsheet!D27),NOT(ISBLANK(Spreadsheet!AE27)),LEN(Spreadsheet!AE27)&lt;=100))</f>
        <v>1</v>
      </c>
      <c r="BI27" s="5" t="b">
        <f t="array" ref="BI27">IF(ISBLANK(Spreadsheet!AF27),TRUE,ISNUMBER(MATCH(TRUE,EXACT(Spreadsheet!AF27,CobraShortReasons),0)))</f>
        <v>1</v>
      </c>
      <c r="BJ27" s="5" t="b">
        <f ca="1">IF(ISERROR(DATEVALUE(TEXT(Spreadsheet!AG27,"mm/dd/yyyy")) &gt; TODAY()),IF(ISBLANK(Spreadsheet!AG27),TRUE,FALSE),IF(DATEVALUE(TEXT(Spreadsheet!AG27,"mm/dd/yyyy")) &gt; TODAY(),FALSE,TRUE))</f>
        <v>1</v>
      </c>
      <c r="BK27" s="5" t="b">
        <f>OR(ISBLANK(Spreadsheet!AH27),LEN(Spreadsheet!AH27)&lt;=25)</f>
        <v>1</v>
      </c>
      <c r="BL27" s="5" t="b">
        <f t="array" aca="1" ref="BL27" ca="1">IF(ISBLANK(Spreadsheet!AI27),TRUE,ISNUMBER(MATCH(TRUE,EXACT(Spreadsheet!AI27,INDIRECT(Spreadsheet!$D$2)),0)))</f>
        <v>1</v>
      </c>
      <c r="BM27" s="5" t="b">
        <f t="array" aca="1" ref="BM27" ca="1">IF(ISBLANK(Spreadsheet!AJ27),TRUE,ISNUMBER(MATCH(TRUE,EXACT(Spreadsheet!AJ27,INDIRECT(Spreadsheet!BJ27)),0)))</f>
        <v>1</v>
      </c>
      <c r="BN27" s="5" t="b">
        <f t="array" ref="BN27">IF(ISBLANK(Spreadsheet!AK27),TRUE,ISNUMBER(MATCH(TRUE,EXACT(Spreadsheet!AK27,DentalPlans),0)))</f>
        <v>1</v>
      </c>
      <c r="BO27" s="5" t="b">
        <f t="array" aca="1" ref="BO27" ca="1">IF(ISBLANK(Spreadsheet!AL27),TRUE,ISNUMBER(MATCH(TRUE,EXACT(Spreadsheet!AL27,INDIRECT(Spreadsheet!BK27)),0)))</f>
        <v>1</v>
      </c>
      <c r="BP27" s="5" t="b">
        <f t="array" ref="BP27">IF(ISBLANK(Spreadsheet!AM27),TRUE,ISNUMBER(MATCH(TRUE,EXACT(Spreadsheet!AM27,VisionPlans),0)))</f>
        <v>1</v>
      </c>
      <c r="BQ27" s="5" t="b">
        <f t="array" aca="1" ref="BQ27" ca="1">IF(ISBLANK(Spreadsheet!AN27),TRUE,ISNUMBER(MATCH(TRUE,EXACT(Spreadsheet!AN27,INDIRECT(Spreadsheet!BL27)),0)))</f>
        <v>1</v>
      </c>
      <c r="BR27" s="5" t="b">
        <f t="array" ref="BR27">IF(ISBLANK(Spreadsheet!AO27),TRUE,ISNUMBER(MATCH(TRUE,EXACT(Spreadsheet!AO27,LifeBenefitClasses),0)))</f>
        <v>1</v>
      </c>
      <c r="BS27" s="5" t="b">
        <f>IF(OR(ISBLANK(Spreadsheet!AO27), Spreadsheet!AO27="Waive"),IF(ISBLANK(Spreadsheet!AP27),TRUE,FALSE),IF(OR(AND(NOT(ISBLANK(Spreadsheet!AO27)),ISBLANK(Spreadsheet!AP27)),NOT(ISNUMBER(VALUE(Spreadsheet!AP27)))),FALSE,IF(OR(AND(Spreadsheet!AP27&lt;6,MOD(Spreadsheet!AP27*10,5)=0), MOD(Spreadsheet!AP27,5000)=0),TRUE,FALSE)))</f>
        <v>1</v>
      </c>
      <c r="BT27" s="5" t="b">
        <f t="array" ref="BT27">IF(ISBLANK(Spreadsheet!AQ27),TRUE,ISNUMBER(MATCH(TRUE,EXACT(Spreadsheet!AQ27,EnrollWaive),0)))</f>
        <v>1</v>
      </c>
      <c r="BU27" s="5" t="b">
        <f t="array" ref="BU27">IF(ISBLANK(Spreadsheet!AR27),TRUE,ISNUMBER(MATCH(TRUE,EXACT(Spreadsheet!AR27,LifeBenefitClasses),0)))</f>
        <v>1</v>
      </c>
      <c r="BV27" s="5" t="b">
        <f>IF(OR(ISBLANK(Spreadsheet!AR27), Spreadsheet!AR27="Waive"),IF(ISBLANK(Spreadsheet!AS27),TRUE,FALSE),IF(OR(AND(NOT(ISBLANK(Spreadsheet!AR27)),ISBLANK(Spreadsheet!AS27)),NOT(ISNUMBER(VALUE(Spreadsheet!AS27)))),FALSE,IF(OR(AND(Spreadsheet!AS27&lt;6,MOD(Spreadsheet!AS27*10,5)=0), MOD(Spreadsheet!AS27,10000)=0),TRUE,FALSE)))</f>
        <v>1</v>
      </c>
      <c r="BW27" s="5" t="b">
        <f t="array" ref="BW27">IF(ISBLANK(Spreadsheet!AT27),TRUE,ISNUMBER(MATCH(TRUE,EXACT(Spreadsheet!AT27,LifeBenefitClasses),0)))</f>
        <v>1</v>
      </c>
      <c r="BX27" s="5" t="b">
        <f>IF(OR(ISBLANK(Spreadsheet!AT27), Spreadsheet!AT27="Waive"),IF(ISBLANK(Spreadsheet!AU27),TRUE,FALSE),IF(OR(AND(NOT(ISBLANK(Spreadsheet!AT27)),ISBLANK(Spreadsheet!AU27)),NOT(ISNUMBER(VALUE(Spreadsheet!AU27)))),FALSE,IF(AND(NOT(OR(ISBLANK(Spreadsheet!AT27),Spreadsheet!AT27="Waive")),NOT(OR(ISBLANK(Spreadsheet!AR27),Spreadsheet!AR27="Waive")),MOD(Spreadsheet!AU27,5000)=0, Spreadsheet!AU27&lt;=(Spreadsheet!AS27*0.5)),TRUE,FALSE)))</f>
        <v>1</v>
      </c>
      <c r="BY27" s="5" t="b">
        <f t="array" ref="BY27">IF(ISBLANK(Spreadsheet!AV27),TRUE,ISNUMBER(MATCH(TRUE,EXACT(Spreadsheet!AV27,EnrollWaive),0)))</f>
        <v>1</v>
      </c>
      <c r="BZ27" s="5" t="b">
        <f t="array" ref="BZ27">IF(ISBLANK(Spreadsheet!AW27),TRUE,ISNUMBER(MATCH(TRUE,EXACT(Spreadsheet!AW27,LifeBenefitClasses),0)))</f>
        <v>1</v>
      </c>
      <c r="CA27" s="5" t="b">
        <f t="array" ref="CA27">IF(ISBLANK(Spreadsheet!AX27),TRUE,ISNUMBER(MATCH(TRUE,EXACT(Spreadsheet!AX27,LifeBenefitClasses),0)))</f>
        <v>1</v>
      </c>
      <c r="CB27" s="5" t="b">
        <f t="array" ref="CB27">IF(ISBLANK(Spreadsheet!AY27),TRUE,ISNUMBER(MATCH(TRUE,EXACT(Spreadsheet!AY27,LifeBenefitClasses),0)))</f>
        <v>1</v>
      </c>
      <c r="CC27" s="5" t="b">
        <f t="array" ref="CC27">IF(ISBLANK(Spreadsheet!AZ27),TRUE,ISNUMBER(MATCH(TRUE,EXACT(Spreadsheet!AZ27,LifeBenefitClasses),0)))</f>
        <v>1</v>
      </c>
      <c r="CD27" s="5" t="b">
        <f t="array" ref="CD27">IF(ISBLANK(Spreadsheet!BA27),TRUE,ISNUMBER(MATCH(TRUE,EXACT(Spreadsheet!BA27,LifeBenefitClasses),0)))</f>
        <v>1</v>
      </c>
      <c r="CE27" s="5" t="b">
        <f>IF(OR(ISBLANK(Spreadsheet!BA27), Spreadsheet!BA27="Waive"),IF(ISBLANK(Spreadsheet!BB27),TRUE,FALSE),IF(OR(AND(NOT(ISBLANK(Spreadsheet!BA27)),ISBLANK(Spreadsheet!BB27)),NOT(ISNUMBER(VALUE(Spreadsheet!BB27))),ISBLANK(Spreadsheet!BC27),NOT(ISNUMBER(VALUE(Spreadsheet!BC27)))),FALSE,IF(AND(Spreadsheet!BB27&gt;=50000,Spreadsheet!BB27&lt;=250000,MOD(Spreadsheet!BB27,10000)=0,Spreadsheet!BB27&lt;=(10*Spreadsheet!BC27)),TRUE,FALSE)))</f>
        <v>1</v>
      </c>
      <c r="CF27" s="5" t="b">
        <f>IF(NOT(ISBLANK(Spreadsheet!BC27)),AND(ISNUMBER(VALUE(Spreadsheet!BC27)),Spreadsheet!BC27&gt;0),AND(OR(ISBLANK(Spreadsheet!AO27),Spreadsheet!AO27="Waive",AND(NOT(OR(ISBLANK(Spreadsheet!AO27),Spreadsheet!AO27="Waive")),Spreadsheet!AP27&gt;=6)),OR(ISBLANK(Spreadsheet!AR27),AND(NOT(OR(ISBLANK(Spreadsheet!AR27),Spreadsheet!AR27="Waive")),Spreadsheet!AS27&gt;=6)),OR(ISBLANK(Spreadsheet!AW27)),OR(ISBLANK(Spreadsheet!AX27)),OR(ISBLANK(Spreadsheet!AY27)),OR(ISBLANK(Spreadsheet!AZ27)),OR(ISBLANK(Spreadsheet!BA27),Spreadsheet!BA27="Waive")))</f>
        <v>1</v>
      </c>
      <c r="CG27" s="5" t="b">
        <f t="shared" ca="1" si="5"/>
        <v>1</v>
      </c>
    </row>
    <row r="28" spans="6:85" ht="16.5" customHeight="1" x14ac:dyDescent="0.3">
      <c r="F28" s="19" t="s">
        <v>637</v>
      </c>
      <c r="G28" s="5" t="b">
        <f>EXACT(Spreadsheet!AB6,F28)</f>
        <v>1</v>
      </c>
      <c r="H28" s="5">
        <f t="shared" ca="1" si="2"/>
        <v>2</v>
      </c>
      <c r="I28" s="5" t="str">
        <f t="shared" ca="1" si="3"/>
        <v/>
      </c>
      <c r="J28" s="5" t="str">
        <f>IF(AND(NOT(ISBLANK(Spreadsheet!C28)),ISBLANK(Spreadsheet!D28)),Spreadsheet!F28&amp;" "&amp;Spreadsheet!H28,"")</f>
        <v/>
      </c>
      <c r="K28" s="5">
        <f>IF(AND(NOT(ISBLANK(Spreadsheet!C28)),ISBLANK(Spreadsheet!D28)),COUNTIFS(Spreadsheet!E29:E$786,"=Child",Spreadsheet!C29:C$786, "="&amp;Spreadsheet!C28) + COUNTIFS(Spreadsheet!E29:E$786,"=Step-child",Spreadsheet!C29:C$786, "="&amp;Spreadsheet!C28),0)</f>
        <v>0</v>
      </c>
      <c r="L28" s="5">
        <f>IF(NOT(ISBLANK(J28)),COUNTIFS(Spreadsheet!E29:E$786,"=Wife",Spreadsheet!C29:C$786, "="&amp;Spreadsheet!C28) + COUNTIFS(Spreadsheet!E29:E$786,"=Husband",Spreadsheet!C29:C$786, "="&amp;Spreadsheet!C28),0)</f>
        <v>0</v>
      </c>
      <c r="M28" s="5">
        <f>IF(NOT(ISBLANK(Spreadsheet!AJ28)),VLOOKUP(Spreadsheet!AJ28,'Drop Downs'!$P$2:$R$16,3,FALSE),0)</f>
        <v>0</v>
      </c>
      <c r="N28" s="5">
        <f>IF(NOT(ISBLANK(Spreadsheet!AJ28)), VLOOKUP(Spreadsheet!AJ28,'Drop Downs'!$P$2:$R$16,2,FALSE),0)</f>
        <v>0</v>
      </c>
      <c r="O28" s="5">
        <f>IF(NOT(ISBLANK(Spreadsheet!AL28)),VLOOKUP(Spreadsheet!AL28,'Drop Downs'!$P$2:$R$16,3,FALSE), 0)</f>
        <v>0</v>
      </c>
      <c r="P28" s="5">
        <f>IF(NOT(ISBLANK(Spreadsheet!AL28)),VLOOKUP(Spreadsheet!AL28,'Drop Downs'!$P$2:$R$16,2,FALSE),0)</f>
        <v>0</v>
      </c>
      <c r="Q28" s="5">
        <f>IF(NOT(ISBLANK(Spreadsheet!AN28)),VLOOKUP(Spreadsheet!AN28,'Drop Downs'!$P$2:$R$16,3,FALSE),0)</f>
        <v>0</v>
      </c>
      <c r="R28" s="5">
        <f>IF(NOT(ISBLANK(Spreadsheet!AN28)),VLOOKUP(Spreadsheet!AN28,'Drop Downs'!$P$2:$R$16,2,FALSE),0)</f>
        <v>0</v>
      </c>
      <c r="S28" s="5" t="str">
        <f>IF(OR(M28&gt;K28,N28&gt;L28,O28&gt;K28, Q28&gt;K28,N28&gt;L28, P28&gt;L28, R28&gt;L28),"Member currently has a coverage election over what he/she needs.  Please add more dependents or adjust the coverage election.","")&amp;(IF(AND(NOT(ISBLANK(Spreadsheet!C28)),NOT(ISBLANK(Spreadsheet!D28)),ISBLANK(Spreadsheet!E28)),"Dependent lacks a relationship to member.Please select one from the drop-down.",""))</f>
        <v/>
      </c>
      <c r="T28" s="5" t="b">
        <f t="shared" si="4"/>
        <v>1</v>
      </c>
      <c r="U28" s="5" t="b">
        <f>OR(ISBLANK(Spreadsheet!C28),IF(NOT(ISBLANK(Spreadsheet!D28)),NOT(ISBLANK(Spreadsheet!E28)),TRUE))</f>
        <v>1</v>
      </c>
      <c r="V28" s="5" t="b">
        <f>OR(ISBLANK(Spreadsheet!C28), NOT(ISBLANK(Spreadsheet!I28)))</f>
        <v>1</v>
      </c>
      <c r="W28" s="5" t="b">
        <f>OR(ISBLANK(Spreadsheet!D28),NOT(ISBLANK(Spreadsheet!C28)))</f>
        <v>1</v>
      </c>
      <c r="X28" s="155" t="str">
        <f>REPT("0",MIN(FIND({1,2,3,4,5,6,7,8,9},Spreadsheet!C28&amp;"123456789"))-1)&amp;IF(ISBLANK(Spreadsheet!C28),"",SUMPRODUCT(MID(0&amp;Spreadsheet!C28,LARGE(INDEX(ISNUMBER(--MID(Spreadsheet!C28,ROW($1:$225),1))*
 ROW($1:$225),0),ROW($1:$225))+1,1)*10^ROW($1:$225)/10))</f>
        <v/>
      </c>
      <c r="Y28" s="5" t="b">
        <f>IF(NOT(ISBLANK(Spreadsheet!C28)),IF(AND(ISNUMBER(VALUE(Spreadsheet!C28)), LEN(Spreadsheet!C28)=9),TRUE,FALSE),TRUE)</f>
        <v>1</v>
      </c>
      <c r="Z28" s="155" t="str">
        <f>REPT("0",MIN(FIND({1,2,3,4,5,6,7,8,9},Spreadsheet!D28&amp;"123456789"))-1)&amp;IF(ISBLANK(Spreadsheet!D28),"",SUMPRODUCT(MID(0&amp;Spreadsheet!D28,LARGE(INDEX(ISNUMBER(--MID(Spreadsheet!D28,ROW($1:$225),1))*
 ROW($1:$225),0),ROW($1:$225))+1,1)*10^ROW($1:$225)/10))</f>
        <v/>
      </c>
      <c r="AA28" s="5" t="b">
        <f>IF(AND(NOT(ISBLANK(Spreadsheet!D28)),NOT(ISBLANK(Spreadsheet!C28))),IF(AND(ISNUMBER(VALUE(Spreadsheet!D28)), LEN(Spreadsheet!D28)=9),TRUE,FALSE),IF(AND(NOT(ISBLANK(Spreadsheet!D28)),ISBLANK(Spreadsheet!C28)),FALSE,TRUE))</f>
        <v>1</v>
      </c>
      <c r="AB28" s="5" t="b">
        <f>OR(ISBLANK(Spreadsheet!Y28),IF(NOT(ISBLANK(Spreadsheet!Y28)),LEN(Spreadsheet!Y28)=10,ISNUMBER(VALUE(Spreadsheet!Y28))))</f>
        <v>1</v>
      </c>
      <c r="AC28" s="5" t="b">
        <f>OR(ISBLANK(Spreadsheet!AI28), AND(NOT(ISBLANK(Spreadsheet!AJ28)), NOT(ISNUMBER(SEARCH("Waive",Spreadsheet!AJ28)))))</f>
        <v>1</v>
      </c>
      <c r="AD28" s="5" t="b">
        <f>OR(ISBLANK(Spreadsheet!AK28), AND(NOT(ISBLANK(Spreadsheet!AL28)), NOT(ISNUMBER(SEARCH("Waive",Spreadsheet!AL28)))))</f>
        <v>1</v>
      </c>
      <c r="AE28" s="5" t="b">
        <f>OR(ISBLANK(Spreadsheet!AM28), AND(NOT(ISBLANK(Spreadsheet!AN28)), NOT(ISNUMBER(SEARCH("Waive", Spreadsheet!AN28)))))</f>
        <v>1</v>
      </c>
      <c r="AF28" s="5" t="b">
        <f>OR(ISBLANK(Spreadsheet!C28), NOT(ISBLANK(Spreadsheet!D28)),NOT(ISBLANK(Spreadsheet!L28)))</f>
        <v>1</v>
      </c>
      <c r="AG28" s="5" t="b">
        <f>IF(AND(NOT(ISBLANK(Spreadsheet!C28)), NOT(ISBLANK(Spreadsheet!D28)),Spreadsheet!C28&lt;&gt;Spreadsheet!D28),IF(ISERROR(VLOOKUP(Spreadsheet!C28, Spreadsheet!$C$6:'Spreadsheet'!$C27,1,FALSE)), FALSE, TRUE),TRUE)</f>
        <v>1</v>
      </c>
      <c r="AH28" s="5" t="b">
        <f>Spreadsheet!$B$2=Spreadsheet!AD28</f>
        <v>1</v>
      </c>
      <c r="AI28" s="5" t="b">
        <f>IF(ISBLANK(Spreadsheet!G28),TRUE,IF(OR(LEN(Spreadsheet!G28)&gt;1,ISNUMBER(VALUE(Spreadsheet!G28))),FALSE,TRUE))</f>
        <v>1</v>
      </c>
      <c r="AJ28" s="5" t="b">
        <f>OR(ISBLANK(Spreadsheet!C28), NOT(ISBLANK(Spreadsheet!B28)), NOT(ISBLANK(Spreadsheet!D28)))</f>
        <v>1</v>
      </c>
      <c r="AK28" s="5" t="b">
        <f t="array" ref="AK28">IF(OR(AND(ISBLANK(Spreadsheet!E28),ISBLANK(Spreadsheet!D28),NOT(ISBLANK(Spreadsheet!C28))),AND(ISBLANK(Spreadsheet!E28),ISBLANK(Spreadsheet!D28),ISBLANK(Spreadsheet!C28))),TRUE,ISNUMBER(MATCH(TRUE,EXACT(Spreadsheet!E28,Relationships),0)))</f>
        <v>1</v>
      </c>
      <c r="AL28" s="5" t="b">
        <f>IF(NOT(ISBLANK(Spreadsheet!C28)),IF(OR(ISBLANK(Spreadsheet!F28),LEN(Spreadsheet!F28)&gt;40),FALSE,TRUE),TRUE)</f>
        <v>1</v>
      </c>
      <c r="AM28" s="5" t="b">
        <f>IF(NOT(ISBLANK(Spreadsheet!C28)),IF(OR(ISBLANK(Spreadsheet!H28),LEN(Spreadsheet!H28)&gt;40),FALSE,TRUE),TRUE)</f>
        <v>1</v>
      </c>
      <c r="AN28" s="5" t="b">
        <f t="array" ref="AN28">IF(ISBLANK(Spreadsheet!I28),TRUE,ISNUMBER(MATCH(TRUE,EXACT(Spreadsheet!I28,GenderValues),0)))</f>
        <v>1</v>
      </c>
      <c r="AO28" s="5" t="b">
        <f ca="1">IF(ISERROR(DATEVALUE(TEXT(Spreadsheet!J28,"mm/dd/yyyy")) &gt; TODAY()),IF(AND(ISBLANK(Spreadsheet!J28),ISBLANK(Spreadsheet!C28)),TRUE,FALSE),IF(DATEVALUE(TEXT(Spreadsheet!J28,"mm/dd/yyyy")) &gt; TODAY(),FALSE,TRUE))</f>
        <v>1</v>
      </c>
      <c r="AP28" s="5" t="b">
        <f>OR(ISBLANK(Spreadsheet!K28),LEN(Spreadsheet!K28)&lt;=100)</f>
        <v>1</v>
      </c>
      <c r="AQ28" s="5" t="b">
        <f t="array" ref="AQ28">IF(OR(AND(ISBLANK(Spreadsheet!L28),ISBLANK(Spreadsheet!C28)),AND(NOT(ISBLANK(Spreadsheet!C28)),NOT(ISBLANK(Spreadsheet!D28)))),TRUE,ISNUMBER(MATCH(TRUE,EXACT(Spreadsheet!L28,MaritalStatus),0)))</f>
        <v>1</v>
      </c>
      <c r="AR28" s="5" t="b">
        <f ca="1">IF(ISERROR(DATEVALUE(TEXT(Spreadsheet!M28,"mm/dd/yyyy")) &gt; TODAY()),IF(ISBLANK(Spreadsheet!M28),TRUE,FALSE),IF(DATEVALUE(TEXT(Spreadsheet!M28,"mm/dd/yyyy")) &gt; TODAY(),FALSE,TRUE))</f>
        <v>1</v>
      </c>
      <c r="AS28" s="5" t="b">
        <f>OR(ISBLANK(Spreadsheet!N28),LEN(Spreadsheet!N28)&lt;=100)</f>
        <v>1</v>
      </c>
      <c r="AT28" s="5" t="b">
        <f>OR(ISBLANK(Spreadsheet!O28),UPPER(Spreadsheet!O28)="YES")</f>
        <v>1</v>
      </c>
      <c r="AU28" s="5" t="b">
        <f>OR(ISBLANK(Spreadsheet!P28),UPPER(Spreadsheet!P28)="YES")</f>
        <v>1</v>
      </c>
      <c r="AV28" s="5" t="b">
        <f t="array" ref="AV28">IF(ISBLANK(Spreadsheet!Q28),TRUE,ISNUMBER(MATCH(TRUE,EXACT(Spreadsheet!Q28,OnGroupsPriorIns),0)))</f>
        <v>1</v>
      </c>
      <c r="AW28" s="5" t="b">
        <f>OR(ISBLANK(Spreadsheet!R28),UPPER(Spreadsheet!R28)="YES")</f>
        <v>1</v>
      </c>
      <c r="AX28" s="5" t="b">
        <f>OR(ISBLANK(Spreadsheet!S28),UPPER(Spreadsheet!S28)="YES")</f>
        <v>1</v>
      </c>
      <c r="AY28" s="5" t="b">
        <f>OR(AND(ISBLANK(Spreadsheet!C28),LEN(Spreadsheet!T28)=0),AND(NOT(ISBLANK(Spreadsheet!C28)),LEN(Spreadsheet!T28)&gt;0,LEN(Spreadsheet!T28)&lt;=50))</f>
        <v>1</v>
      </c>
      <c r="AZ28" s="5" t="b">
        <f>OR(LEN(Spreadsheet!U28)=0,AND(LEN(Spreadsheet!U28)&gt;0,LEN(Spreadsheet!U28)&lt;=50))</f>
        <v>1</v>
      </c>
      <c r="BA28" s="5" t="b">
        <f>OR(AND(ISBLANK(Spreadsheet!C28),LEN(Spreadsheet!V28)=0),AND(NOT(ISBLANK(Spreadsheet!C28)),LEN(Spreadsheet!V28)&gt;0,LEN(Spreadsheet!V28)&lt;=50))</f>
        <v>1</v>
      </c>
      <c r="BB28" s="5" t="b">
        <f t="array" ref="BB28">IF(AND(ISBLANK(Spreadsheet!C28),LEN(Spreadsheet!W28)=0),TRUE,ISNUMBER(MATCH(TRUE,EXACT(Spreadsheet!W28,States),0)))</f>
        <v>1</v>
      </c>
      <c r="BC28" s="5" t="b">
        <f>OR(AND(ISBLANK(Spreadsheet!C28),LEN(Spreadsheet!X28)=0),AND(NOT(ISBLANK(Spreadsheet!C28)),LEN(Spreadsheet!X28)&gt;0,LEN(Spreadsheet!X28)=5,ISNUMBER(VALUE(Spreadsheet!X28))))</f>
        <v>1</v>
      </c>
      <c r="BD28" s="5" t="b">
        <f>OR(ISBLANK(Spreadsheet!Z28),LEN(Spreadsheet!Z28)&lt;=50)</f>
        <v>1</v>
      </c>
      <c r="BE28" s="5" t="b">
        <f>ISBLANK(Spreadsheet!AA28)</f>
        <v>1</v>
      </c>
      <c r="BF28" s="5" t="b">
        <f>ISBLANK(Spreadsheet!AB28)</f>
        <v>1</v>
      </c>
      <c r="BG28" s="5" t="b">
        <f>IF(ISERROR(DATEVALUE(TEXT(Spreadsheet!AC28,"mm/dd/yyyy")) &gt; DATEVALUE(TEXT(Spreadsheet!J28,"mm/dd/yyyy"))),IF(OR(AND(ISBLANK(Spreadsheet!AC28),ISBLANK(Spreadsheet!C28)),AND(NOT(ISBLANK(Spreadsheet!C28)),ISBLANK(Spreadsheet!AC28),NOT(ISBLANK(Spreadsheet!D28)))),TRUE,FALSE),IF(DATEVALUE(TEXT(Spreadsheet!AC28,"mm/dd/yyyy")) &gt; DATEVALUE(TEXT(Spreadsheet!J28,"mm/dd/yyyy")),TRUE,FALSE))</f>
        <v>1</v>
      </c>
      <c r="BH28" s="5" t="b">
        <f>OR(AND(ISBLANK(Spreadsheet!C28),ISBLANK(Spreadsheet!AE28)),AND(NOT(ISBLANK(Spreadsheet!C28)),NOT(ISBLANK(Spreadsheet!D28)),ISBLANK(Spreadsheet!AE28)),AND(NOT(ISBLANK(Spreadsheet!C28)),ISBLANK(Spreadsheet!D28),NOT(ISBLANK(Spreadsheet!AE28)),LEN(Spreadsheet!AE28)&lt;=100))</f>
        <v>1</v>
      </c>
      <c r="BI28" s="5" t="b">
        <f t="array" ref="BI28">IF(ISBLANK(Spreadsheet!AF28),TRUE,ISNUMBER(MATCH(TRUE,EXACT(Spreadsheet!AF28,CobraShortReasons),0)))</f>
        <v>1</v>
      </c>
      <c r="BJ28" s="5" t="b">
        <f ca="1">IF(ISERROR(DATEVALUE(TEXT(Spreadsheet!AG28,"mm/dd/yyyy")) &gt; TODAY()),IF(ISBLANK(Spreadsheet!AG28),TRUE,FALSE),IF(DATEVALUE(TEXT(Spreadsheet!AG28,"mm/dd/yyyy")) &gt; TODAY(),FALSE,TRUE))</f>
        <v>1</v>
      </c>
      <c r="BK28" s="5" t="b">
        <f>OR(ISBLANK(Spreadsheet!AH28),LEN(Spreadsheet!AH28)&lt;=25)</f>
        <v>1</v>
      </c>
      <c r="BL28" s="5" t="b">
        <f t="array" aca="1" ref="BL28" ca="1">IF(ISBLANK(Spreadsheet!AI28),TRUE,ISNUMBER(MATCH(TRUE,EXACT(Spreadsheet!AI28,INDIRECT(Spreadsheet!$D$2)),0)))</f>
        <v>1</v>
      </c>
      <c r="BM28" s="5" t="b">
        <f t="array" aca="1" ref="BM28" ca="1">IF(ISBLANK(Spreadsheet!AJ28),TRUE,ISNUMBER(MATCH(TRUE,EXACT(Spreadsheet!AJ28,INDIRECT(Spreadsheet!BJ28)),0)))</f>
        <v>1</v>
      </c>
      <c r="BN28" s="5" t="b">
        <f t="array" ref="BN28">IF(ISBLANK(Spreadsheet!AK28),TRUE,ISNUMBER(MATCH(TRUE,EXACT(Spreadsheet!AK28,DentalPlans),0)))</f>
        <v>1</v>
      </c>
      <c r="BO28" s="5" t="b">
        <f t="array" aca="1" ref="BO28" ca="1">IF(ISBLANK(Spreadsheet!AL28),TRUE,ISNUMBER(MATCH(TRUE,EXACT(Spreadsheet!AL28,INDIRECT(Spreadsheet!BK28)),0)))</f>
        <v>1</v>
      </c>
      <c r="BP28" s="5" t="b">
        <f t="array" ref="BP28">IF(ISBLANK(Spreadsheet!AM28),TRUE,ISNUMBER(MATCH(TRUE,EXACT(Spreadsheet!AM28,VisionPlans),0)))</f>
        <v>1</v>
      </c>
      <c r="BQ28" s="5" t="b">
        <f t="array" aca="1" ref="BQ28" ca="1">IF(ISBLANK(Spreadsheet!AN28),TRUE,ISNUMBER(MATCH(TRUE,EXACT(Spreadsheet!AN28,INDIRECT(Spreadsheet!BL28)),0)))</f>
        <v>1</v>
      </c>
      <c r="BR28" s="5" t="b">
        <f t="array" ref="BR28">IF(ISBLANK(Spreadsheet!AO28),TRUE,ISNUMBER(MATCH(TRUE,EXACT(Spreadsheet!AO28,LifeBenefitClasses),0)))</f>
        <v>1</v>
      </c>
      <c r="BS28" s="5" t="b">
        <f>IF(OR(ISBLANK(Spreadsheet!AO28), Spreadsheet!AO28="Waive"),IF(ISBLANK(Spreadsheet!AP28),TRUE,FALSE),IF(OR(AND(NOT(ISBLANK(Spreadsheet!AO28)),ISBLANK(Spreadsheet!AP28)),NOT(ISNUMBER(VALUE(Spreadsheet!AP28)))),FALSE,IF(OR(AND(Spreadsheet!AP28&lt;6,MOD(Spreadsheet!AP28*10,5)=0), MOD(Spreadsheet!AP28,5000)=0),TRUE,FALSE)))</f>
        <v>1</v>
      </c>
      <c r="BT28" s="5" t="b">
        <f t="array" ref="BT28">IF(ISBLANK(Spreadsheet!AQ28),TRUE,ISNUMBER(MATCH(TRUE,EXACT(Spreadsheet!AQ28,EnrollWaive),0)))</f>
        <v>1</v>
      </c>
      <c r="BU28" s="5" t="b">
        <f t="array" ref="BU28">IF(ISBLANK(Spreadsheet!AR28),TRUE,ISNUMBER(MATCH(TRUE,EXACT(Spreadsheet!AR28,LifeBenefitClasses),0)))</f>
        <v>1</v>
      </c>
      <c r="BV28" s="5" t="b">
        <f>IF(OR(ISBLANK(Spreadsheet!AR28), Spreadsheet!AR28="Waive"),IF(ISBLANK(Spreadsheet!AS28),TRUE,FALSE),IF(OR(AND(NOT(ISBLANK(Spreadsheet!AR28)),ISBLANK(Spreadsheet!AS28)),NOT(ISNUMBER(VALUE(Spreadsheet!AS28)))),FALSE,IF(OR(AND(Spreadsheet!AS28&lt;6,MOD(Spreadsheet!AS28*10,5)=0), MOD(Spreadsheet!AS28,10000)=0),TRUE,FALSE)))</f>
        <v>1</v>
      </c>
      <c r="BW28" s="5" t="b">
        <f t="array" ref="BW28">IF(ISBLANK(Spreadsheet!AT28),TRUE,ISNUMBER(MATCH(TRUE,EXACT(Spreadsheet!AT28,LifeBenefitClasses),0)))</f>
        <v>1</v>
      </c>
      <c r="BX28" s="5" t="b">
        <f>IF(OR(ISBLANK(Spreadsheet!AT28), Spreadsheet!AT28="Waive"),IF(ISBLANK(Spreadsheet!AU28),TRUE,FALSE),IF(OR(AND(NOT(ISBLANK(Spreadsheet!AT28)),ISBLANK(Spreadsheet!AU28)),NOT(ISNUMBER(VALUE(Spreadsheet!AU28)))),FALSE,IF(AND(NOT(OR(ISBLANK(Spreadsheet!AT28),Spreadsheet!AT28="Waive")),NOT(OR(ISBLANK(Spreadsheet!AR28),Spreadsheet!AR28="Waive")),MOD(Spreadsheet!AU28,5000)=0, Spreadsheet!AU28&lt;=(Spreadsheet!AS28*0.5)),TRUE,FALSE)))</f>
        <v>1</v>
      </c>
      <c r="BY28" s="5" t="b">
        <f t="array" ref="BY28">IF(ISBLANK(Spreadsheet!AV28),TRUE,ISNUMBER(MATCH(TRUE,EXACT(Spreadsheet!AV28,EnrollWaive),0)))</f>
        <v>1</v>
      </c>
      <c r="BZ28" s="5" t="b">
        <f t="array" ref="BZ28">IF(ISBLANK(Spreadsheet!AW28),TRUE,ISNUMBER(MATCH(TRUE,EXACT(Spreadsheet!AW28,LifeBenefitClasses),0)))</f>
        <v>1</v>
      </c>
      <c r="CA28" s="5" t="b">
        <f t="array" ref="CA28">IF(ISBLANK(Spreadsheet!AX28),TRUE,ISNUMBER(MATCH(TRUE,EXACT(Spreadsheet!AX28,LifeBenefitClasses),0)))</f>
        <v>1</v>
      </c>
      <c r="CB28" s="5" t="b">
        <f t="array" ref="CB28">IF(ISBLANK(Spreadsheet!AY28),TRUE,ISNUMBER(MATCH(TRUE,EXACT(Spreadsheet!AY28,LifeBenefitClasses),0)))</f>
        <v>1</v>
      </c>
      <c r="CC28" s="5" t="b">
        <f t="array" ref="CC28">IF(ISBLANK(Spreadsheet!AZ28),TRUE,ISNUMBER(MATCH(TRUE,EXACT(Spreadsheet!AZ28,LifeBenefitClasses),0)))</f>
        <v>1</v>
      </c>
      <c r="CD28" s="5" t="b">
        <f t="array" ref="CD28">IF(ISBLANK(Spreadsheet!BA28),TRUE,ISNUMBER(MATCH(TRUE,EXACT(Spreadsheet!BA28,LifeBenefitClasses),0)))</f>
        <v>1</v>
      </c>
      <c r="CE28" s="5" t="b">
        <f>IF(OR(ISBLANK(Spreadsheet!BA28), Spreadsheet!BA28="Waive"),IF(ISBLANK(Spreadsheet!BB28),TRUE,FALSE),IF(OR(AND(NOT(ISBLANK(Spreadsheet!BA28)),ISBLANK(Spreadsheet!BB28)),NOT(ISNUMBER(VALUE(Spreadsheet!BB28))),ISBLANK(Spreadsheet!BC28),NOT(ISNUMBER(VALUE(Spreadsheet!BC28)))),FALSE,IF(AND(Spreadsheet!BB28&gt;=50000,Spreadsheet!BB28&lt;=250000,MOD(Spreadsheet!BB28,10000)=0,Spreadsheet!BB28&lt;=(10*Spreadsheet!BC28)),TRUE,FALSE)))</f>
        <v>1</v>
      </c>
      <c r="CF28" s="5" t="b">
        <f>IF(NOT(ISBLANK(Spreadsheet!BC28)),AND(ISNUMBER(VALUE(Spreadsheet!BC28)),Spreadsheet!BC28&gt;0),AND(OR(ISBLANK(Spreadsheet!AO28),Spreadsheet!AO28="Waive",AND(NOT(OR(ISBLANK(Spreadsheet!AO28),Spreadsheet!AO28="Waive")),Spreadsheet!AP28&gt;=6)),OR(ISBLANK(Spreadsheet!AR28),AND(NOT(OR(ISBLANK(Spreadsheet!AR28),Spreadsheet!AR28="Waive")),Spreadsheet!AS28&gt;=6)),OR(ISBLANK(Spreadsheet!AW28)),OR(ISBLANK(Spreadsheet!AX28)),OR(ISBLANK(Spreadsheet!AY28)),OR(ISBLANK(Spreadsheet!AZ28)),OR(ISBLANK(Spreadsheet!BA28),Spreadsheet!BA28="Waive")))</f>
        <v>1</v>
      </c>
      <c r="CG28" s="5" t="b">
        <f t="shared" ca="1" si="5"/>
        <v>1</v>
      </c>
    </row>
    <row r="29" spans="6:85" ht="16.5" customHeight="1" x14ac:dyDescent="0.3">
      <c r="F29" s="18" t="s">
        <v>20</v>
      </c>
      <c r="G29" s="5" t="b">
        <f>EXACT(Spreadsheet!AC6,F29)</f>
        <v>1</v>
      </c>
      <c r="H29" s="5">
        <f t="shared" ca="1" si="2"/>
        <v>2</v>
      </c>
      <c r="I29" s="5" t="str">
        <f t="shared" ca="1" si="3"/>
        <v/>
      </c>
      <c r="J29" s="5" t="str">
        <f>IF(AND(NOT(ISBLANK(Spreadsheet!C29)),ISBLANK(Spreadsheet!D29)),Spreadsheet!F29&amp;" "&amp;Spreadsheet!H29,"")</f>
        <v/>
      </c>
      <c r="K29" s="5">
        <f>IF(AND(NOT(ISBLANK(Spreadsheet!C29)),ISBLANK(Spreadsheet!D29)),COUNTIFS(Spreadsheet!E30:E$786,"=Child",Spreadsheet!C30:C$786, "="&amp;Spreadsheet!C29) + COUNTIFS(Spreadsheet!E30:E$786,"=Step-child",Spreadsheet!C30:C$786, "="&amp;Spreadsheet!C29),0)</f>
        <v>0</v>
      </c>
      <c r="L29" s="5">
        <f>IF(NOT(ISBLANK(J29)),COUNTIFS(Spreadsheet!E30:E$786,"=Wife",Spreadsheet!C30:C$786, "="&amp;Spreadsheet!C29) + COUNTIFS(Spreadsheet!E30:E$786,"=Husband",Spreadsheet!C30:C$786, "="&amp;Spreadsheet!C29),0)</f>
        <v>0</v>
      </c>
      <c r="M29" s="5">
        <f>IF(NOT(ISBLANK(Spreadsheet!AJ29)),VLOOKUP(Spreadsheet!AJ29,'Drop Downs'!$P$2:$R$16,3,FALSE),0)</f>
        <v>0</v>
      </c>
      <c r="N29" s="5">
        <f>IF(NOT(ISBLANK(Spreadsheet!AJ29)), VLOOKUP(Spreadsheet!AJ29,'Drop Downs'!$P$2:$R$16,2,FALSE),0)</f>
        <v>0</v>
      </c>
      <c r="O29" s="5">
        <f>IF(NOT(ISBLANK(Spreadsheet!AL29)),VLOOKUP(Spreadsheet!AL29,'Drop Downs'!$P$2:$R$16,3,FALSE), 0)</f>
        <v>0</v>
      </c>
      <c r="P29" s="5">
        <f>IF(NOT(ISBLANK(Spreadsheet!AL29)),VLOOKUP(Spreadsheet!AL29,'Drop Downs'!$P$2:$R$16,2,FALSE),0)</f>
        <v>0</v>
      </c>
      <c r="Q29" s="5">
        <f>IF(NOT(ISBLANK(Spreadsheet!AN29)),VLOOKUP(Spreadsheet!AN29,'Drop Downs'!$P$2:$R$16,3,FALSE),0)</f>
        <v>0</v>
      </c>
      <c r="R29" s="5">
        <f>IF(NOT(ISBLANK(Spreadsheet!AN29)),VLOOKUP(Spreadsheet!AN29,'Drop Downs'!$P$2:$R$16,2,FALSE),0)</f>
        <v>0</v>
      </c>
      <c r="S29" s="5" t="str">
        <f>IF(OR(M29&gt;K29,N29&gt;L29,O29&gt;K29, Q29&gt;K29,N29&gt;L29, P29&gt;L29, R29&gt;L29),"Member currently has a coverage election over what he/she needs.  Please add more dependents or adjust the coverage election.","")&amp;(IF(AND(NOT(ISBLANK(Spreadsheet!C29)),NOT(ISBLANK(Spreadsheet!D29)),ISBLANK(Spreadsheet!E29)),"Dependent lacks a relationship to member.Please select one from the drop-down.",""))</f>
        <v/>
      </c>
      <c r="T29" s="5" t="b">
        <f t="shared" si="4"/>
        <v>1</v>
      </c>
      <c r="U29" s="5" t="b">
        <f>OR(ISBLANK(Spreadsheet!C29),IF(NOT(ISBLANK(Spreadsheet!D29)),NOT(ISBLANK(Spreadsheet!E29)),TRUE))</f>
        <v>1</v>
      </c>
      <c r="V29" s="5" t="b">
        <f>OR(ISBLANK(Spreadsheet!C29), NOT(ISBLANK(Spreadsheet!I29)))</f>
        <v>1</v>
      </c>
      <c r="W29" s="5" t="b">
        <f>OR(ISBLANK(Spreadsheet!D29),NOT(ISBLANK(Spreadsheet!C29)))</f>
        <v>1</v>
      </c>
      <c r="X29" s="155" t="str">
        <f>REPT("0",MIN(FIND({1,2,3,4,5,6,7,8,9},Spreadsheet!C29&amp;"123456789"))-1)&amp;IF(ISBLANK(Spreadsheet!C29),"",SUMPRODUCT(MID(0&amp;Spreadsheet!C29,LARGE(INDEX(ISNUMBER(--MID(Spreadsheet!C29,ROW($1:$225),1))*
 ROW($1:$225),0),ROW($1:$225))+1,1)*10^ROW($1:$225)/10))</f>
        <v/>
      </c>
      <c r="Y29" s="5" t="b">
        <f>IF(NOT(ISBLANK(Spreadsheet!C29)),IF(AND(ISNUMBER(VALUE(Spreadsheet!C29)), LEN(Spreadsheet!C29)=9),TRUE,FALSE),TRUE)</f>
        <v>1</v>
      </c>
      <c r="Z29" s="155" t="str">
        <f>REPT("0",MIN(FIND({1,2,3,4,5,6,7,8,9},Spreadsheet!D29&amp;"123456789"))-1)&amp;IF(ISBLANK(Spreadsheet!D29),"",SUMPRODUCT(MID(0&amp;Spreadsheet!D29,LARGE(INDEX(ISNUMBER(--MID(Spreadsheet!D29,ROW($1:$225),1))*
 ROW($1:$225),0),ROW($1:$225))+1,1)*10^ROW($1:$225)/10))</f>
        <v/>
      </c>
      <c r="AA29" s="5" t="b">
        <f>IF(AND(NOT(ISBLANK(Spreadsheet!D29)),NOT(ISBLANK(Spreadsheet!C29))),IF(AND(ISNUMBER(VALUE(Spreadsheet!D29)), LEN(Spreadsheet!D29)=9),TRUE,FALSE),IF(AND(NOT(ISBLANK(Spreadsheet!D29)),ISBLANK(Spreadsheet!C29)),FALSE,TRUE))</f>
        <v>1</v>
      </c>
      <c r="AB29" s="5" t="b">
        <f>OR(ISBLANK(Spreadsheet!Y29),IF(NOT(ISBLANK(Spreadsheet!Y29)),LEN(Spreadsheet!Y29)=10,ISNUMBER(VALUE(Spreadsheet!Y29))))</f>
        <v>1</v>
      </c>
      <c r="AC29" s="5" t="b">
        <f>OR(ISBLANK(Spreadsheet!AI29), AND(NOT(ISBLANK(Spreadsheet!AJ29)), NOT(ISNUMBER(SEARCH("Waive",Spreadsheet!AJ29)))))</f>
        <v>1</v>
      </c>
      <c r="AD29" s="5" t="b">
        <f>OR(ISBLANK(Spreadsheet!AK29), AND(NOT(ISBLANK(Spreadsheet!AL29)), NOT(ISNUMBER(SEARCH("Waive",Spreadsheet!AL29)))))</f>
        <v>1</v>
      </c>
      <c r="AE29" s="5" t="b">
        <f>OR(ISBLANK(Spreadsheet!AM29), AND(NOT(ISBLANK(Spreadsheet!AN29)), NOT(ISNUMBER(SEARCH("Waive", Spreadsheet!AN29)))))</f>
        <v>1</v>
      </c>
      <c r="AF29" s="5" t="b">
        <f>OR(ISBLANK(Spreadsheet!C29), NOT(ISBLANK(Spreadsheet!D29)),NOT(ISBLANK(Spreadsheet!L29)))</f>
        <v>1</v>
      </c>
      <c r="AG29" s="5" t="b">
        <f>IF(AND(NOT(ISBLANK(Spreadsheet!C29)), NOT(ISBLANK(Spreadsheet!D29)),Spreadsheet!C29&lt;&gt;Spreadsheet!D29),IF(ISERROR(VLOOKUP(Spreadsheet!C29, Spreadsheet!$C$6:'Spreadsheet'!$C28,1,FALSE)), FALSE, TRUE),TRUE)</f>
        <v>1</v>
      </c>
      <c r="AH29" s="5" t="b">
        <f>Spreadsheet!$B$2=Spreadsheet!AD29</f>
        <v>1</v>
      </c>
      <c r="AI29" s="5" t="b">
        <f>IF(ISBLANK(Spreadsheet!G29),TRUE,IF(OR(LEN(Spreadsheet!G29)&gt;1,ISNUMBER(VALUE(Spreadsheet!G29))),FALSE,TRUE))</f>
        <v>1</v>
      </c>
      <c r="AJ29" s="5" t="b">
        <f>OR(ISBLANK(Spreadsheet!C29), NOT(ISBLANK(Spreadsheet!B29)), NOT(ISBLANK(Spreadsheet!D29)))</f>
        <v>1</v>
      </c>
      <c r="AK29" s="5" t="b">
        <f t="array" ref="AK29">IF(OR(AND(ISBLANK(Spreadsheet!E29),ISBLANK(Spreadsheet!D29),NOT(ISBLANK(Spreadsheet!C29))),AND(ISBLANK(Spreadsheet!E29),ISBLANK(Spreadsheet!D29),ISBLANK(Spreadsheet!C29))),TRUE,ISNUMBER(MATCH(TRUE,EXACT(Spreadsheet!E29,Relationships),0)))</f>
        <v>1</v>
      </c>
      <c r="AL29" s="5" t="b">
        <f>IF(NOT(ISBLANK(Spreadsheet!C29)),IF(OR(ISBLANK(Spreadsheet!F29),LEN(Spreadsheet!F29)&gt;40),FALSE,TRUE),TRUE)</f>
        <v>1</v>
      </c>
      <c r="AM29" s="5" t="b">
        <f>IF(NOT(ISBLANK(Spreadsheet!C29)),IF(OR(ISBLANK(Spreadsheet!H29),LEN(Spreadsheet!H29)&gt;40),FALSE,TRUE),TRUE)</f>
        <v>1</v>
      </c>
      <c r="AN29" s="5" t="b">
        <f t="array" ref="AN29">IF(ISBLANK(Spreadsheet!I29),TRUE,ISNUMBER(MATCH(TRUE,EXACT(Spreadsheet!I29,GenderValues),0)))</f>
        <v>1</v>
      </c>
      <c r="AO29" s="5" t="b">
        <f ca="1">IF(ISERROR(DATEVALUE(TEXT(Spreadsheet!J29,"mm/dd/yyyy")) &gt; TODAY()),IF(AND(ISBLANK(Spreadsheet!J29),ISBLANK(Spreadsheet!C29)),TRUE,FALSE),IF(DATEVALUE(TEXT(Spreadsheet!J29,"mm/dd/yyyy")) &gt; TODAY(),FALSE,TRUE))</f>
        <v>1</v>
      </c>
      <c r="AP29" s="5" t="b">
        <f>OR(ISBLANK(Spreadsheet!K29),LEN(Spreadsheet!K29)&lt;=100)</f>
        <v>1</v>
      </c>
      <c r="AQ29" s="5" t="b">
        <f t="array" ref="AQ29">IF(OR(AND(ISBLANK(Spreadsheet!L29),ISBLANK(Spreadsheet!C29)),AND(NOT(ISBLANK(Spreadsheet!C29)),NOT(ISBLANK(Spreadsheet!D29)))),TRUE,ISNUMBER(MATCH(TRUE,EXACT(Spreadsheet!L29,MaritalStatus),0)))</f>
        <v>1</v>
      </c>
      <c r="AR29" s="5" t="b">
        <f ca="1">IF(ISERROR(DATEVALUE(TEXT(Spreadsheet!M29,"mm/dd/yyyy")) &gt; TODAY()),IF(ISBLANK(Spreadsheet!M29),TRUE,FALSE),IF(DATEVALUE(TEXT(Spreadsheet!M29,"mm/dd/yyyy")) &gt; TODAY(),FALSE,TRUE))</f>
        <v>1</v>
      </c>
      <c r="AS29" s="5" t="b">
        <f>OR(ISBLANK(Spreadsheet!N29),LEN(Spreadsheet!N29)&lt;=100)</f>
        <v>1</v>
      </c>
      <c r="AT29" s="5" t="b">
        <f>OR(ISBLANK(Spreadsheet!O29),UPPER(Spreadsheet!O29)="YES")</f>
        <v>1</v>
      </c>
      <c r="AU29" s="5" t="b">
        <f>OR(ISBLANK(Spreadsheet!P29),UPPER(Spreadsheet!P29)="YES")</f>
        <v>1</v>
      </c>
      <c r="AV29" s="5" t="b">
        <f t="array" ref="AV29">IF(ISBLANK(Spreadsheet!Q29),TRUE,ISNUMBER(MATCH(TRUE,EXACT(Spreadsheet!Q29,OnGroupsPriorIns),0)))</f>
        <v>1</v>
      </c>
      <c r="AW29" s="5" t="b">
        <f>OR(ISBLANK(Spreadsheet!R29),UPPER(Spreadsheet!R29)="YES")</f>
        <v>1</v>
      </c>
      <c r="AX29" s="5" t="b">
        <f>OR(ISBLANK(Spreadsheet!S29),UPPER(Spreadsheet!S29)="YES")</f>
        <v>1</v>
      </c>
      <c r="AY29" s="5" t="b">
        <f>OR(AND(ISBLANK(Spreadsheet!C29),LEN(Spreadsheet!T29)=0),AND(NOT(ISBLANK(Spreadsheet!C29)),LEN(Spreadsheet!T29)&gt;0,LEN(Spreadsheet!T29)&lt;=50))</f>
        <v>1</v>
      </c>
      <c r="AZ29" s="5" t="b">
        <f>OR(LEN(Spreadsheet!U29)=0,AND(LEN(Spreadsheet!U29)&gt;0,LEN(Spreadsheet!U29)&lt;=50))</f>
        <v>1</v>
      </c>
      <c r="BA29" s="5" t="b">
        <f>OR(AND(ISBLANK(Spreadsheet!C29),LEN(Spreadsheet!V29)=0),AND(NOT(ISBLANK(Spreadsheet!C29)),LEN(Spreadsheet!V29)&gt;0,LEN(Spreadsheet!V29)&lt;=50))</f>
        <v>1</v>
      </c>
      <c r="BB29" s="5" t="b">
        <f t="array" ref="BB29">IF(AND(ISBLANK(Spreadsheet!C29),LEN(Spreadsheet!W29)=0),TRUE,ISNUMBER(MATCH(TRUE,EXACT(Spreadsheet!W29,States),0)))</f>
        <v>1</v>
      </c>
      <c r="BC29" s="5" t="b">
        <f>OR(AND(ISBLANK(Spreadsheet!C29),LEN(Spreadsheet!X29)=0),AND(NOT(ISBLANK(Spreadsheet!C29)),LEN(Spreadsheet!X29)&gt;0,LEN(Spreadsheet!X29)=5,ISNUMBER(VALUE(Spreadsheet!X29))))</f>
        <v>1</v>
      </c>
      <c r="BD29" s="5" t="b">
        <f>OR(ISBLANK(Spreadsheet!Z29),LEN(Spreadsheet!Z29)&lt;=50)</f>
        <v>1</v>
      </c>
      <c r="BE29" s="5" t="b">
        <f>ISBLANK(Spreadsheet!AA29)</f>
        <v>1</v>
      </c>
      <c r="BF29" s="5" t="b">
        <f>ISBLANK(Spreadsheet!AB29)</f>
        <v>1</v>
      </c>
      <c r="BG29" s="5" t="b">
        <f>IF(ISERROR(DATEVALUE(TEXT(Spreadsheet!AC29,"mm/dd/yyyy")) &gt; DATEVALUE(TEXT(Spreadsheet!J29,"mm/dd/yyyy"))),IF(OR(AND(ISBLANK(Spreadsheet!AC29),ISBLANK(Spreadsheet!C29)),AND(NOT(ISBLANK(Spreadsheet!C29)),ISBLANK(Spreadsheet!AC29),NOT(ISBLANK(Spreadsheet!D29)))),TRUE,FALSE),IF(DATEVALUE(TEXT(Spreadsheet!AC29,"mm/dd/yyyy")) &gt; DATEVALUE(TEXT(Spreadsheet!J29,"mm/dd/yyyy")),TRUE,FALSE))</f>
        <v>1</v>
      </c>
      <c r="BH29" s="5" t="b">
        <f>OR(AND(ISBLANK(Spreadsheet!C29),ISBLANK(Spreadsheet!AE29)),AND(NOT(ISBLANK(Spreadsheet!C29)),NOT(ISBLANK(Spreadsheet!D29)),ISBLANK(Spreadsheet!AE29)),AND(NOT(ISBLANK(Spreadsheet!C29)),ISBLANK(Spreadsheet!D29),NOT(ISBLANK(Spreadsheet!AE29)),LEN(Spreadsheet!AE29)&lt;=100))</f>
        <v>1</v>
      </c>
      <c r="BI29" s="5" t="b">
        <f t="array" ref="BI29">IF(ISBLANK(Spreadsheet!AF29),TRUE,ISNUMBER(MATCH(TRUE,EXACT(Spreadsheet!AF29,CobraShortReasons),0)))</f>
        <v>1</v>
      </c>
      <c r="BJ29" s="5" t="b">
        <f ca="1">IF(ISERROR(DATEVALUE(TEXT(Spreadsheet!AG29,"mm/dd/yyyy")) &gt; TODAY()),IF(ISBLANK(Spreadsheet!AG29),TRUE,FALSE),IF(DATEVALUE(TEXT(Spreadsheet!AG29,"mm/dd/yyyy")) &gt; TODAY(),FALSE,TRUE))</f>
        <v>1</v>
      </c>
      <c r="BK29" s="5" t="b">
        <f>OR(ISBLANK(Spreadsheet!AH29),LEN(Spreadsheet!AH29)&lt;=25)</f>
        <v>1</v>
      </c>
      <c r="BL29" s="5" t="b">
        <f t="array" aca="1" ref="BL29" ca="1">IF(ISBLANK(Spreadsheet!AI29),TRUE,ISNUMBER(MATCH(TRUE,EXACT(Spreadsheet!AI29,INDIRECT(Spreadsheet!$D$2)),0)))</f>
        <v>1</v>
      </c>
      <c r="BM29" s="5" t="b">
        <f t="array" aca="1" ref="BM29" ca="1">IF(ISBLANK(Spreadsheet!AJ29),TRUE,ISNUMBER(MATCH(TRUE,EXACT(Spreadsheet!AJ29,INDIRECT(Spreadsheet!BJ29)),0)))</f>
        <v>1</v>
      </c>
      <c r="BN29" s="5" t="b">
        <f t="array" ref="BN29">IF(ISBLANK(Spreadsheet!AK29),TRUE,ISNUMBER(MATCH(TRUE,EXACT(Spreadsheet!AK29,DentalPlans),0)))</f>
        <v>1</v>
      </c>
      <c r="BO29" s="5" t="b">
        <f t="array" aca="1" ref="BO29" ca="1">IF(ISBLANK(Spreadsheet!AL29),TRUE,ISNUMBER(MATCH(TRUE,EXACT(Spreadsheet!AL29,INDIRECT(Spreadsheet!BK29)),0)))</f>
        <v>1</v>
      </c>
      <c r="BP29" s="5" t="b">
        <f t="array" ref="BP29">IF(ISBLANK(Spreadsheet!AM29),TRUE,ISNUMBER(MATCH(TRUE,EXACT(Spreadsheet!AM29,VisionPlans),0)))</f>
        <v>1</v>
      </c>
      <c r="BQ29" s="5" t="b">
        <f t="array" aca="1" ref="BQ29" ca="1">IF(ISBLANK(Spreadsheet!AN29),TRUE,ISNUMBER(MATCH(TRUE,EXACT(Spreadsheet!AN29,INDIRECT(Spreadsheet!BL29)),0)))</f>
        <v>1</v>
      </c>
      <c r="BR29" s="5" t="b">
        <f t="array" ref="BR29">IF(ISBLANK(Spreadsheet!AO29),TRUE,ISNUMBER(MATCH(TRUE,EXACT(Spreadsheet!AO29,LifeBenefitClasses),0)))</f>
        <v>1</v>
      </c>
      <c r="BS29" s="5" t="b">
        <f>IF(OR(ISBLANK(Spreadsheet!AO29), Spreadsheet!AO29="Waive"),IF(ISBLANK(Spreadsheet!AP29),TRUE,FALSE),IF(OR(AND(NOT(ISBLANK(Spreadsheet!AO29)),ISBLANK(Spreadsheet!AP29)),NOT(ISNUMBER(VALUE(Spreadsheet!AP29)))),FALSE,IF(OR(AND(Spreadsheet!AP29&lt;6,MOD(Spreadsheet!AP29*10,5)=0), MOD(Spreadsheet!AP29,5000)=0),TRUE,FALSE)))</f>
        <v>1</v>
      </c>
      <c r="BT29" s="5" t="b">
        <f t="array" ref="BT29">IF(ISBLANK(Spreadsheet!AQ29),TRUE,ISNUMBER(MATCH(TRUE,EXACT(Spreadsheet!AQ29,EnrollWaive),0)))</f>
        <v>1</v>
      </c>
      <c r="BU29" s="5" t="b">
        <f t="array" ref="BU29">IF(ISBLANK(Spreadsheet!AR29),TRUE,ISNUMBER(MATCH(TRUE,EXACT(Spreadsheet!AR29,LifeBenefitClasses),0)))</f>
        <v>1</v>
      </c>
      <c r="BV29" s="5" t="b">
        <f>IF(OR(ISBLANK(Spreadsheet!AR29), Spreadsheet!AR29="Waive"),IF(ISBLANK(Spreadsheet!AS29),TRUE,FALSE),IF(OR(AND(NOT(ISBLANK(Spreadsheet!AR29)),ISBLANK(Spreadsheet!AS29)),NOT(ISNUMBER(VALUE(Spreadsheet!AS29)))),FALSE,IF(OR(AND(Spreadsheet!AS29&lt;6,MOD(Spreadsheet!AS29*10,5)=0), MOD(Spreadsheet!AS29,10000)=0),TRUE,FALSE)))</f>
        <v>1</v>
      </c>
      <c r="BW29" s="5" t="b">
        <f t="array" ref="BW29">IF(ISBLANK(Spreadsheet!AT29),TRUE,ISNUMBER(MATCH(TRUE,EXACT(Spreadsheet!AT29,LifeBenefitClasses),0)))</f>
        <v>1</v>
      </c>
      <c r="BX29" s="5" t="b">
        <f>IF(OR(ISBLANK(Spreadsheet!AT29), Spreadsheet!AT29="Waive"),IF(ISBLANK(Spreadsheet!AU29),TRUE,FALSE),IF(OR(AND(NOT(ISBLANK(Spreadsheet!AT29)),ISBLANK(Spreadsheet!AU29)),NOT(ISNUMBER(VALUE(Spreadsheet!AU29)))),FALSE,IF(AND(NOT(OR(ISBLANK(Spreadsheet!AT29),Spreadsheet!AT29="Waive")),NOT(OR(ISBLANK(Spreadsheet!AR29),Spreadsheet!AR29="Waive")),MOD(Spreadsheet!AU29,5000)=0, Spreadsheet!AU29&lt;=(Spreadsheet!AS29*0.5)),TRUE,FALSE)))</f>
        <v>1</v>
      </c>
      <c r="BY29" s="5" t="b">
        <f t="array" ref="BY29">IF(ISBLANK(Spreadsheet!AV29),TRUE,ISNUMBER(MATCH(TRUE,EXACT(Spreadsheet!AV29,EnrollWaive),0)))</f>
        <v>1</v>
      </c>
      <c r="BZ29" s="5" t="b">
        <f t="array" ref="BZ29">IF(ISBLANK(Spreadsheet!AW29),TRUE,ISNUMBER(MATCH(TRUE,EXACT(Spreadsheet!AW29,LifeBenefitClasses),0)))</f>
        <v>1</v>
      </c>
      <c r="CA29" s="5" t="b">
        <f t="array" ref="CA29">IF(ISBLANK(Spreadsheet!AX29),TRUE,ISNUMBER(MATCH(TRUE,EXACT(Spreadsheet!AX29,LifeBenefitClasses),0)))</f>
        <v>1</v>
      </c>
      <c r="CB29" s="5" t="b">
        <f t="array" ref="CB29">IF(ISBLANK(Spreadsheet!AY29),TRUE,ISNUMBER(MATCH(TRUE,EXACT(Spreadsheet!AY29,LifeBenefitClasses),0)))</f>
        <v>1</v>
      </c>
      <c r="CC29" s="5" t="b">
        <f t="array" ref="CC29">IF(ISBLANK(Spreadsheet!AZ29),TRUE,ISNUMBER(MATCH(TRUE,EXACT(Spreadsheet!AZ29,LifeBenefitClasses),0)))</f>
        <v>1</v>
      </c>
      <c r="CD29" s="5" t="b">
        <f t="array" ref="CD29">IF(ISBLANK(Spreadsheet!BA29),TRUE,ISNUMBER(MATCH(TRUE,EXACT(Spreadsheet!BA29,LifeBenefitClasses),0)))</f>
        <v>1</v>
      </c>
      <c r="CE29" s="5" t="b">
        <f>IF(OR(ISBLANK(Spreadsheet!BA29), Spreadsheet!BA29="Waive"),IF(ISBLANK(Spreadsheet!BB29),TRUE,FALSE),IF(OR(AND(NOT(ISBLANK(Spreadsheet!BA29)),ISBLANK(Spreadsheet!BB29)),NOT(ISNUMBER(VALUE(Spreadsheet!BB29))),ISBLANK(Spreadsheet!BC29),NOT(ISNUMBER(VALUE(Spreadsheet!BC29)))),FALSE,IF(AND(Spreadsheet!BB29&gt;=50000,Spreadsheet!BB29&lt;=250000,MOD(Spreadsheet!BB29,10000)=0,Spreadsheet!BB29&lt;=(10*Spreadsheet!BC29)),TRUE,FALSE)))</f>
        <v>1</v>
      </c>
      <c r="CF29" s="5" t="b">
        <f>IF(NOT(ISBLANK(Spreadsheet!BC29)),AND(ISNUMBER(VALUE(Spreadsheet!BC29)),Spreadsheet!BC29&gt;0),AND(OR(ISBLANK(Spreadsheet!AO29),Spreadsheet!AO29="Waive",AND(NOT(OR(ISBLANK(Spreadsheet!AO29),Spreadsheet!AO29="Waive")),Spreadsheet!AP29&gt;=6)),OR(ISBLANK(Spreadsheet!AR29),AND(NOT(OR(ISBLANK(Spreadsheet!AR29),Spreadsheet!AR29="Waive")),Spreadsheet!AS29&gt;=6)),OR(ISBLANK(Spreadsheet!AW29)),OR(ISBLANK(Spreadsheet!AX29)),OR(ISBLANK(Spreadsheet!AY29)),OR(ISBLANK(Spreadsheet!AZ29)),OR(ISBLANK(Spreadsheet!BA29),Spreadsheet!BA29="Waive")))</f>
        <v>1</v>
      </c>
      <c r="CG29" s="5" t="b">
        <f t="shared" ca="1" si="5"/>
        <v>1</v>
      </c>
    </row>
    <row r="30" spans="6:85" ht="16.5" customHeight="1" x14ac:dyDescent="0.3">
      <c r="F30" s="20" t="s">
        <v>638</v>
      </c>
      <c r="G30" s="5" t="b">
        <f>EXACT(Spreadsheet!AD6,F30)</f>
        <v>1</v>
      </c>
      <c r="H30" s="5">
        <f t="shared" ca="1" si="2"/>
        <v>2</v>
      </c>
      <c r="I30" s="5" t="str">
        <f t="shared" ca="1" si="3"/>
        <v/>
      </c>
      <c r="J30" s="5" t="str">
        <f>IF(AND(NOT(ISBLANK(Spreadsheet!C30)),ISBLANK(Spreadsheet!D30)),Spreadsheet!F30&amp;" "&amp;Spreadsheet!H30,"")</f>
        <v/>
      </c>
      <c r="K30" s="5">
        <f>IF(AND(NOT(ISBLANK(Spreadsheet!C30)),ISBLANK(Spreadsheet!D30)),COUNTIFS(Spreadsheet!E31:E$786,"=Child",Spreadsheet!C31:C$786, "="&amp;Spreadsheet!C30) + COUNTIFS(Spreadsheet!E31:E$786,"=Step-child",Spreadsheet!C31:C$786, "="&amp;Spreadsheet!C30),0)</f>
        <v>0</v>
      </c>
      <c r="L30" s="5">
        <f>IF(NOT(ISBLANK(J30)),COUNTIFS(Spreadsheet!E31:E$786,"=Wife",Spreadsheet!C31:C$786, "="&amp;Spreadsheet!C30) + COUNTIFS(Spreadsheet!E31:E$786,"=Husband",Spreadsheet!C31:C$786, "="&amp;Spreadsheet!C30),0)</f>
        <v>0</v>
      </c>
      <c r="M30" s="5">
        <f>IF(NOT(ISBLANK(Spreadsheet!AJ30)),VLOOKUP(Spreadsheet!AJ30,'Drop Downs'!$P$2:$R$16,3,FALSE),0)</f>
        <v>0</v>
      </c>
      <c r="N30" s="5">
        <f>IF(NOT(ISBLANK(Spreadsheet!AJ30)), VLOOKUP(Spreadsheet!AJ30,'Drop Downs'!$P$2:$R$16,2,FALSE),0)</f>
        <v>0</v>
      </c>
      <c r="O30" s="5">
        <f>IF(NOT(ISBLANK(Spreadsheet!AL30)),VLOOKUP(Spreadsheet!AL30,'Drop Downs'!$P$2:$R$16,3,FALSE), 0)</f>
        <v>0</v>
      </c>
      <c r="P30" s="5">
        <f>IF(NOT(ISBLANK(Spreadsheet!AL30)),VLOOKUP(Spreadsheet!AL30,'Drop Downs'!$P$2:$R$16,2,FALSE),0)</f>
        <v>0</v>
      </c>
      <c r="Q30" s="5">
        <f>IF(NOT(ISBLANK(Spreadsheet!AN30)),VLOOKUP(Spreadsheet!AN30,'Drop Downs'!$P$2:$R$16,3,FALSE),0)</f>
        <v>0</v>
      </c>
      <c r="R30" s="5">
        <f>IF(NOT(ISBLANK(Spreadsheet!AN30)),VLOOKUP(Spreadsheet!AN30,'Drop Downs'!$P$2:$R$16,2,FALSE),0)</f>
        <v>0</v>
      </c>
      <c r="S30" s="5" t="str">
        <f>IF(OR(M30&gt;K30,N30&gt;L30,O30&gt;K30, Q30&gt;K30,N30&gt;L30, P30&gt;L30, R30&gt;L30),"Member currently has a coverage election over what he/she needs.  Please add more dependents or adjust the coverage election.","")&amp;(IF(AND(NOT(ISBLANK(Spreadsheet!C30)),NOT(ISBLANK(Spreadsheet!D30)),ISBLANK(Spreadsheet!E30)),"Dependent lacks a relationship to member.Please select one from the drop-down.",""))</f>
        <v/>
      </c>
      <c r="T30" s="5" t="b">
        <f t="shared" si="4"/>
        <v>1</v>
      </c>
      <c r="U30" s="5" t="b">
        <f>OR(ISBLANK(Spreadsheet!C30),IF(NOT(ISBLANK(Spreadsheet!D30)),NOT(ISBLANK(Spreadsheet!E30)),TRUE))</f>
        <v>1</v>
      </c>
      <c r="V30" s="5" t="b">
        <f>OR(ISBLANK(Spreadsheet!C30), NOT(ISBLANK(Spreadsheet!I30)))</f>
        <v>1</v>
      </c>
      <c r="W30" s="5" t="b">
        <f>OR(ISBLANK(Spreadsheet!D30),NOT(ISBLANK(Spreadsheet!C30)))</f>
        <v>1</v>
      </c>
      <c r="X30" s="155" t="str">
        <f>REPT("0",MIN(FIND({1,2,3,4,5,6,7,8,9},Spreadsheet!C30&amp;"123456789"))-1)&amp;IF(ISBLANK(Spreadsheet!C30),"",SUMPRODUCT(MID(0&amp;Spreadsheet!C30,LARGE(INDEX(ISNUMBER(--MID(Spreadsheet!C30,ROW($1:$225),1))*
 ROW($1:$225),0),ROW($1:$225))+1,1)*10^ROW($1:$225)/10))</f>
        <v/>
      </c>
      <c r="Y30" s="5" t="b">
        <f>IF(NOT(ISBLANK(Spreadsheet!C30)),IF(AND(ISNUMBER(VALUE(Spreadsheet!C30)), LEN(Spreadsheet!C30)=9),TRUE,FALSE),TRUE)</f>
        <v>1</v>
      </c>
      <c r="Z30" s="155" t="str">
        <f>REPT("0",MIN(FIND({1,2,3,4,5,6,7,8,9},Spreadsheet!D30&amp;"123456789"))-1)&amp;IF(ISBLANK(Spreadsheet!D30),"",SUMPRODUCT(MID(0&amp;Spreadsheet!D30,LARGE(INDEX(ISNUMBER(--MID(Spreadsheet!D30,ROW($1:$225),1))*
 ROW($1:$225),0),ROW($1:$225))+1,1)*10^ROW($1:$225)/10))</f>
        <v/>
      </c>
      <c r="AA30" s="5" t="b">
        <f>IF(AND(NOT(ISBLANK(Spreadsheet!D30)),NOT(ISBLANK(Spreadsheet!C30))),IF(AND(ISNUMBER(VALUE(Spreadsheet!D30)), LEN(Spreadsheet!D30)=9),TRUE,FALSE),IF(AND(NOT(ISBLANK(Spreadsheet!D30)),ISBLANK(Spreadsheet!C30)),FALSE,TRUE))</f>
        <v>1</v>
      </c>
      <c r="AB30" s="5" t="b">
        <f>OR(ISBLANK(Spreadsheet!Y30),IF(NOT(ISBLANK(Spreadsheet!Y30)),LEN(Spreadsheet!Y30)=10,ISNUMBER(VALUE(Spreadsheet!Y30))))</f>
        <v>1</v>
      </c>
      <c r="AC30" s="5" t="b">
        <f>OR(ISBLANK(Spreadsheet!AI30), AND(NOT(ISBLANK(Spreadsheet!AJ30)), NOT(ISNUMBER(SEARCH("Waive",Spreadsheet!AJ30)))))</f>
        <v>1</v>
      </c>
      <c r="AD30" s="5" t="b">
        <f>OR(ISBLANK(Spreadsheet!AK30), AND(NOT(ISBLANK(Spreadsheet!AL30)), NOT(ISNUMBER(SEARCH("Waive",Spreadsheet!AL30)))))</f>
        <v>1</v>
      </c>
      <c r="AE30" s="5" t="b">
        <f>OR(ISBLANK(Spreadsheet!AM30), AND(NOT(ISBLANK(Spreadsheet!AN30)), NOT(ISNUMBER(SEARCH("Waive", Spreadsheet!AN30)))))</f>
        <v>1</v>
      </c>
      <c r="AF30" s="5" t="b">
        <f>OR(ISBLANK(Spreadsheet!C30), NOT(ISBLANK(Spreadsheet!D30)),NOT(ISBLANK(Spreadsheet!L30)))</f>
        <v>1</v>
      </c>
      <c r="AG30" s="5" t="b">
        <f>IF(AND(NOT(ISBLANK(Spreadsheet!C30)), NOT(ISBLANK(Spreadsheet!D30)),Spreadsheet!C30&lt;&gt;Spreadsheet!D30),IF(ISERROR(VLOOKUP(Spreadsheet!C30, Spreadsheet!$C$6:'Spreadsheet'!$C29,1,FALSE)), FALSE, TRUE),TRUE)</f>
        <v>1</v>
      </c>
      <c r="AH30" s="5" t="b">
        <f>Spreadsheet!$B$2=Spreadsheet!AD30</f>
        <v>1</v>
      </c>
      <c r="AI30" s="5" t="b">
        <f>IF(ISBLANK(Spreadsheet!G30),TRUE,IF(OR(LEN(Spreadsheet!G30)&gt;1,ISNUMBER(VALUE(Spreadsheet!G30))),FALSE,TRUE))</f>
        <v>1</v>
      </c>
      <c r="AJ30" s="5" t="b">
        <f>OR(ISBLANK(Spreadsheet!C30), NOT(ISBLANK(Spreadsheet!B30)), NOT(ISBLANK(Spreadsheet!D30)))</f>
        <v>1</v>
      </c>
      <c r="AK30" s="5" t="b">
        <f t="array" ref="AK30">IF(OR(AND(ISBLANK(Spreadsheet!E30),ISBLANK(Spreadsheet!D30),NOT(ISBLANK(Spreadsheet!C30))),AND(ISBLANK(Spreadsheet!E30),ISBLANK(Spreadsheet!D30),ISBLANK(Spreadsheet!C30))),TRUE,ISNUMBER(MATCH(TRUE,EXACT(Spreadsheet!E30,Relationships),0)))</f>
        <v>1</v>
      </c>
      <c r="AL30" s="5" t="b">
        <f>IF(NOT(ISBLANK(Spreadsheet!C30)),IF(OR(ISBLANK(Spreadsheet!F30),LEN(Spreadsheet!F30)&gt;40),FALSE,TRUE),TRUE)</f>
        <v>1</v>
      </c>
      <c r="AM30" s="5" t="b">
        <f>IF(NOT(ISBLANK(Spreadsheet!C30)),IF(OR(ISBLANK(Spreadsheet!H30),LEN(Spreadsheet!H30)&gt;40),FALSE,TRUE),TRUE)</f>
        <v>1</v>
      </c>
      <c r="AN30" s="5" t="b">
        <f t="array" ref="AN30">IF(ISBLANK(Spreadsheet!I30),TRUE,ISNUMBER(MATCH(TRUE,EXACT(Spreadsheet!I30,GenderValues),0)))</f>
        <v>1</v>
      </c>
      <c r="AO30" s="5" t="b">
        <f ca="1">IF(ISERROR(DATEVALUE(TEXT(Spreadsheet!J30,"mm/dd/yyyy")) &gt; TODAY()),IF(AND(ISBLANK(Spreadsheet!J30),ISBLANK(Spreadsheet!C30)),TRUE,FALSE),IF(DATEVALUE(TEXT(Spreadsheet!J30,"mm/dd/yyyy")) &gt; TODAY(),FALSE,TRUE))</f>
        <v>1</v>
      </c>
      <c r="AP30" s="5" t="b">
        <f>OR(ISBLANK(Spreadsheet!K30),LEN(Spreadsheet!K30)&lt;=100)</f>
        <v>1</v>
      </c>
      <c r="AQ30" s="5" t="b">
        <f t="array" ref="AQ30">IF(OR(AND(ISBLANK(Spreadsheet!L30),ISBLANK(Spreadsheet!C30)),AND(NOT(ISBLANK(Spreadsheet!C30)),NOT(ISBLANK(Spreadsheet!D30)))),TRUE,ISNUMBER(MATCH(TRUE,EXACT(Spreadsheet!L30,MaritalStatus),0)))</f>
        <v>1</v>
      </c>
      <c r="AR30" s="5" t="b">
        <f ca="1">IF(ISERROR(DATEVALUE(TEXT(Spreadsheet!M30,"mm/dd/yyyy")) &gt; TODAY()),IF(ISBLANK(Spreadsheet!M30),TRUE,FALSE),IF(DATEVALUE(TEXT(Spreadsheet!M30,"mm/dd/yyyy")) &gt; TODAY(),FALSE,TRUE))</f>
        <v>1</v>
      </c>
      <c r="AS30" s="5" t="b">
        <f>OR(ISBLANK(Spreadsheet!N30),LEN(Spreadsheet!N30)&lt;=100)</f>
        <v>1</v>
      </c>
      <c r="AT30" s="5" t="b">
        <f>OR(ISBLANK(Spreadsheet!O30),UPPER(Spreadsheet!O30)="YES")</f>
        <v>1</v>
      </c>
      <c r="AU30" s="5" t="b">
        <f>OR(ISBLANK(Spreadsheet!P30),UPPER(Spreadsheet!P30)="YES")</f>
        <v>1</v>
      </c>
      <c r="AV30" s="5" t="b">
        <f t="array" ref="AV30">IF(ISBLANK(Spreadsheet!Q30),TRUE,ISNUMBER(MATCH(TRUE,EXACT(Spreadsheet!Q30,OnGroupsPriorIns),0)))</f>
        <v>1</v>
      </c>
      <c r="AW30" s="5" t="b">
        <f>OR(ISBLANK(Spreadsheet!R30),UPPER(Spreadsheet!R30)="YES")</f>
        <v>1</v>
      </c>
      <c r="AX30" s="5" t="b">
        <f>OR(ISBLANK(Spreadsheet!S30),UPPER(Spreadsheet!S30)="YES")</f>
        <v>1</v>
      </c>
      <c r="AY30" s="5" t="b">
        <f>OR(AND(ISBLANK(Spreadsheet!C30),LEN(Spreadsheet!T30)=0),AND(NOT(ISBLANK(Spreadsheet!C30)),LEN(Spreadsheet!T30)&gt;0,LEN(Spreadsheet!T30)&lt;=50))</f>
        <v>1</v>
      </c>
      <c r="AZ30" s="5" t="b">
        <f>OR(LEN(Spreadsheet!U30)=0,AND(LEN(Spreadsheet!U30)&gt;0,LEN(Spreadsheet!U30)&lt;=50))</f>
        <v>1</v>
      </c>
      <c r="BA30" s="5" t="b">
        <f>OR(AND(ISBLANK(Spreadsheet!C30),LEN(Spreadsheet!V30)=0),AND(NOT(ISBLANK(Spreadsheet!C30)),LEN(Spreadsheet!V30)&gt;0,LEN(Spreadsheet!V30)&lt;=50))</f>
        <v>1</v>
      </c>
      <c r="BB30" s="5" t="b">
        <f t="array" ref="BB30">IF(AND(ISBLANK(Spreadsheet!C30),LEN(Spreadsheet!W30)=0),TRUE,ISNUMBER(MATCH(TRUE,EXACT(Spreadsheet!W30,States),0)))</f>
        <v>1</v>
      </c>
      <c r="BC30" s="5" t="b">
        <f>OR(AND(ISBLANK(Spreadsheet!C30),LEN(Spreadsheet!X30)=0),AND(NOT(ISBLANK(Spreadsheet!C30)),LEN(Spreadsheet!X30)&gt;0,LEN(Spreadsheet!X30)=5,ISNUMBER(VALUE(Spreadsheet!X30))))</f>
        <v>1</v>
      </c>
      <c r="BD30" s="5" t="b">
        <f>OR(ISBLANK(Spreadsheet!Z30),LEN(Spreadsheet!Z30)&lt;=50)</f>
        <v>1</v>
      </c>
      <c r="BE30" s="5" t="b">
        <f>ISBLANK(Spreadsheet!AA30)</f>
        <v>1</v>
      </c>
      <c r="BF30" s="5" t="b">
        <f>ISBLANK(Spreadsheet!AB30)</f>
        <v>1</v>
      </c>
      <c r="BG30" s="5" t="b">
        <f>IF(ISERROR(DATEVALUE(TEXT(Spreadsheet!AC30,"mm/dd/yyyy")) &gt; DATEVALUE(TEXT(Spreadsheet!J30,"mm/dd/yyyy"))),IF(OR(AND(ISBLANK(Spreadsheet!AC30),ISBLANK(Spreadsheet!C30)),AND(NOT(ISBLANK(Spreadsheet!C30)),ISBLANK(Spreadsheet!AC30),NOT(ISBLANK(Spreadsheet!D30)))),TRUE,FALSE),IF(DATEVALUE(TEXT(Spreadsheet!AC30,"mm/dd/yyyy")) &gt; DATEVALUE(TEXT(Spreadsheet!J30,"mm/dd/yyyy")),TRUE,FALSE))</f>
        <v>1</v>
      </c>
      <c r="BH30" s="5" t="b">
        <f>OR(AND(ISBLANK(Spreadsheet!C30),ISBLANK(Spreadsheet!AE30)),AND(NOT(ISBLANK(Spreadsheet!C30)),NOT(ISBLANK(Spreadsheet!D30)),ISBLANK(Spreadsheet!AE30)),AND(NOT(ISBLANK(Spreadsheet!C30)),ISBLANK(Spreadsheet!D30),NOT(ISBLANK(Spreadsheet!AE30)),LEN(Spreadsheet!AE30)&lt;=100))</f>
        <v>1</v>
      </c>
      <c r="BI30" s="5" t="b">
        <f t="array" ref="BI30">IF(ISBLANK(Spreadsheet!AF30),TRUE,ISNUMBER(MATCH(TRUE,EXACT(Spreadsheet!AF30,CobraShortReasons),0)))</f>
        <v>1</v>
      </c>
      <c r="BJ30" s="5" t="b">
        <f ca="1">IF(ISERROR(DATEVALUE(TEXT(Spreadsheet!AG30,"mm/dd/yyyy")) &gt; TODAY()),IF(ISBLANK(Spreadsheet!AG30),TRUE,FALSE),IF(DATEVALUE(TEXT(Spreadsheet!AG30,"mm/dd/yyyy")) &gt; TODAY(),FALSE,TRUE))</f>
        <v>1</v>
      </c>
      <c r="BK30" s="5" t="b">
        <f>OR(ISBLANK(Spreadsheet!AH30),LEN(Spreadsheet!AH30)&lt;=25)</f>
        <v>1</v>
      </c>
      <c r="BL30" s="5" t="b">
        <f t="array" aca="1" ref="BL30" ca="1">IF(ISBLANK(Spreadsheet!AI30),TRUE,ISNUMBER(MATCH(TRUE,EXACT(Spreadsheet!AI30,INDIRECT(Spreadsheet!$D$2)),0)))</f>
        <v>1</v>
      </c>
      <c r="BM30" s="5" t="b">
        <f t="array" aca="1" ref="BM30" ca="1">IF(ISBLANK(Spreadsheet!AJ30),TRUE,ISNUMBER(MATCH(TRUE,EXACT(Spreadsheet!AJ30,INDIRECT(Spreadsheet!BJ30)),0)))</f>
        <v>1</v>
      </c>
      <c r="BN30" s="5" t="b">
        <f t="array" ref="BN30">IF(ISBLANK(Spreadsheet!AK30),TRUE,ISNUMBER(MATCH(TRUE,EXACT(Spreadsheet!AK30,DentalPlans),0)))</f>
        <v>1</v>
      </c>
      <c r="BO30" s="5" t="b">
        <f t="array" aca="1" ref="BO30" ca="1">IF(ISBLANK(Spreadsheet!AL30),TRUE,ISNUMBER(MATCH(TRUE,EXACT(Spreadsheet!AL30,INDIRECT(Spreadsheet!BK30)),0)))</f>
        <v>1</v>
      </c>
      <c r="BP30" s="5" t="b">
        <f t="array" ref="BP30">IF(ISBLANK(Spreadsheet!AM30),TRUE,ISNUMBER(MATCH(TRUE,EXACT(Spreadsheet!AM30,VisionPlans),0)))</f>
        <v>1</v>
      </c>
      <c r="BQ30" s="5" t="b">
        <f t="array" aca="1" ref="BQ30" ca="1">IF(ISBLANK(Spreadsheet!AN30),TRUE,ISNUMBER(MATCH(TRUE,EXACT(Spreadsheet!AN30,INDIRECT(Spreadsheet!BL30)),0)))</f>
        <v>1</v>
      </c>
      <c r="BR30" s="5" t="b">
        <f t="array" ref="BR30">IF(ISBLANK(Spreadsheet!AO30),TRUE,ISNUMBER(MATCH(TRUE,EXACT(Spreadsheet!AO30,LifeBenefitClasses),0)))</f>
        <v>1</v>
      </c>
      <c r="BS30" s="5" t="b">
        <f>IF(OR(ISBLANK(Spreadsheet!AO30), Spreadsheet!AO30="Waive"),IF(ISBLANK(Spreadsheet!AP30),TRUE,FALSE),IF(OR(AND(NOT(ISBLANK(Spreadsheet!AO30)),ISBLANK(Spreadsheet!AP30)),NOT(ISNUMBER(VALUE(Spreadsheet!AP30)))),FALSE,IF(OR(AND(Spreadsheet!AP30&lt;6,MOD(Spreadsheet!AP30*10,5)=0), MOD(Spreadsheet!AP30,5000)=0),TRUE,FALSE)))</f>
        <v>1</v>
      </c>
      <c r="BT30" s="5" t="b">
        <f t="array" ref="BT30">IF(ISBLANK(Spreadsheet!AQ30),TRUE,ISNUMBER(MATCH(TRUE,EXACT(Spreadsheet!AQ30,EnrollWaive),0)))</f>
        <v>1</v>
      </c>
      <c r="BU30" s="5" t="b">
        <f t="array" ref="BU30">IF(ISBLANK(Spreadsheet!AR30),TRUE,ISNUMBER(MATCH(TRUE,EXACT(Spreadsheet!AR30,LifeBenefitClasses),0)))</f>
        <v>1</v>
      </c>
      <c r="BV30" s="5" t="b">
        <f>IF(OR(ISBLANK(Spreadsheet!AR30), Spreadsheet!AR30="Waive"),IF(ISBLANK(Spreadsheet!AS30),TRUE,FALSE),IF(OR(AND(NOT(ISBLANK(Spreadsheet!AR30)),ISBLANK(Spreadsheet!AS30)),NOT(ISNUMBER(VALUE(Spreadsheet!AS30)))),FALSE,IF(OR(AND(Spreadsheet!AS30&lt;6,MOD(Spreadsheet!AS30*10,5)=0), MOD(Spreadsheet!AS30,10000)=0),TRUE,FALSE)))</f>
        <v>1</v>
      </c>
      <c r="BW30" s="5" t="b">
        <f t="array" ref="BW30">IF(ISBLANK(Spreadsheet!AT30),TRUE,ISNUMBER(MATCH(TRUE,EXACT(Spreadsheet!AT30,LifeBenefitClasses),0)))</f>
        <v>1</v>
      </c>
      <c r="BX30" s="5" t="b">
        <f>IF(OR(ISBLANK(Spreadsheet!AT30), Spreadsheet!AT30="Waive"),IF(ISBLANK(Spreadsheet!AU30),TRUE,FALSE),IF(OR(AND(NOT(ISBLANK(Spreadsheet!AT30)),ISBLANK(Spreadsheet!AU30)),NOT(ISNUMBER(VALUE(Spreadsheet!AU30)))),FALSE,IF(AND(NOT(OR(ISBLANK(Spreadsheet!AT30),Spreadsheet!AT30="Waive")),NOT(OR(ISBLANK(Spreadsheet!AR30),Spreadsheet!AR30="Waive")),MOD(Spreadsheet!AU30,5000)=0, Spreadsheet!AU30&lt;=(Spreadsheet!AS30*0.5)),TRUE,FALSE)))</f>
        <v>1</v>
      </c>
      <c r="BY30" s="5" t="b">
        <f t="array" ref="BY30">IF(ISBLANK(Spreadsheet!AV30),TRUE,ISNUMBER(MATCH(TRUE,EXACT(Spreadsheet!AV30,EnrollWaive),0)))</f>
        <v>1</v>
      </c>
      <c r="BZ30" s="5" t="b">
        <f t="array" ref="BZ30">IF(ISBLANK(Spreadsheet!AW30),TRUE,ISNUMBER(MATCH(TRUE,EXACT(Spreadsheet!AW30,LifeBenefitClasses),0)))</f>
        <v>1</v>
      </c>
      <c r="CA30" s="5" t="b">
        <f t="array" ref="CA30">IF(ISBLANK(Spreadsheet!AX30),TRUE,ISNUMBER(MATCH(TRUE,EXACT(Spreadsheet!AX30,LifeBenefitClasses),0)))</f>
        <v>1</v>
      </c>
      <c r="CB30" s="5" t="b">
        <f t="array" ref="CB30">IF(ISBLANK(Spreadsheet!AY30),TRUE,ISNUMBER(MATCH(TRUE,EXACT(Spreadsheet!AY30,LifeBenefitClasses),0)))</f>
        <v>1</v>
      </c>
      <c r="CC30" s="5" t="b">
        <f t="array" ref="CC30">IF(ISBLANK(Spreadsheet!AZ30),TRUE,ISNUMBER(MATCH(TRUE,EXACT(Spreadsheet!AZ30,LifeBenefitClasses),0)))</f>
        <v>1</v>
      </c>
      <c r="CD30" s="5" t="b">
        <f t="array" ref="CD30">IF(ISBLANK(Spreadsheet!BA30),TRUE,ISNUMBER(MATCH(TRUE,EXACT(Spreadsheet!BA30,LifeBenefitClasses),0)))</f>
        <v>1</v>
      </c>
      <c r="CE30" s="5" t="b">
        <f>IF(OR(ISBLANK(Spreadsheet!BA30), Spreadsheet!BA30="Waive"),IF(ISBLANK(Spreadsheet!BB30),TRUE,FALSE),IF(OR(AND(NOT(ISBLANK(Spreadsheet!BA30)),ISBLANK(Spreadsheet!BB30)),NOT(ISNUMBER(VALUE(Spreadsheet!BB30))),ISBLANK(Spreadsheet!BC30),NOT(ISNUMBER(VALUE(Spreadsheet!BC30)))),FALSE,IF(AND(Spreadsheet!BB30&gt;=50000,Spreadsheet!BB30&lt;=250000,MOD(Spreadsheet!BB30,10000)=0,Spreadsheet!BB30&lt;=(10*Spreadsheet!BC30)),TRUE,FALSE)))</f>
        <v>1</v>
      </c>
      <c r="CF30" s="5" t="b">
        <f>IF(NOT(ISBLANK(Spreadsheet!BC30)),AND(ISNUMBER(VALUE(Spreadsheet!BC30)),Spreadsheet!BC30&gt;0),AND(OR(ISBLANK(Spreadsheet!AO30),Spreadsheet!AO30="Waive",AND(NOT(OR(ISBLANK(Spreadsheet!AO30),Spreadsheet!AO30="Waive")),Spreadsheet!AP30&gt;=6)),OR(ISBLANK(Spreadsheet!AR30),AND(NOT(OR(ISBLANK(Spreadsheet!AR30),Spreadsheet!AR30="Waive")),Spreadsheet!AS30&gt;=6)),OR(ISBLANK(Spreadsheet!AW30)),OR(ISBLANK(Spreadsheet!AX30)),OR(ISBLANK(Spreadsheet!AY30)),OR(ISBLANK(Spreadsheet!AZ30)),OR(ISBLANK(Spreadsheet!BA30),Spreadsheet!BA30="Waive")))</f>
        <v>1</v>
      </c>
      <c r="CG30" s="5" t="b">
        <f t="shared" ca="1" si="5"/>
        <v>1</v>
      </c>
    </row>
    <row r="31" spans="6:85" ht="16.5" customHeight="1" x14ac:dyDescent="0.3">
      <c r="F31" s="18" t="s">
        <v>541</v>
      </c>
      <c r="G31" s="5" t="b">
        <f>EXACT(Spreadsheet!AE6,F31)</f>
        <v>1</v>
      </c>
      <c r="H31" s="5">
        <f t="shared" ca="1" si="2"/>
        <v>2</v>
      </c>
      <c r="I31" s="5" t="str">
        <f t="shared" ca="1" si="3"/>
        <v/>
      </c>
      <c r="J31" s="5" t="str">
        <f>IF(AND(NOT(ISBLANK(Spreadsheet!C31)),ISBLANK(Spreadsheet!D31)),Spreadsheet!F31&amp;" "&amp;Spreadsheet!H31,"")</f>
        <v/>
      </c>
      <c r="K31" s="5">
        <f>IF(AND(NOT(ISBLANK(Spreadsheet!C31)),ISBLANK(Spreadsheet!D31)),COUNTIFS(Spreadsheet!E32:E$786,"=Child",Spreadsheet!C32:C$786, "="&amp;Spreadsheet!C31) + COUNTIFS(Spreadsheet!E32:E$786,"=Step-child",Spreadsheet!C32:C$786, "="&amp;Spreadsheet!C31),0)</f>
        <v>0</v>
      </c>
      <c r="L31" s="5">
        <f>IF(NOT(ISBLANK(J31)),COUNTIFS(Spreadsheet!E32:E$786,"=Wife",Spreadsheet!C32:C$786, "="&amp;Spreadsheet!C31) + COUNTIFS(Spreadsheet!E32:E$786,"=Husband",Spreadsheet!C32:C$786, "="&amp;Spreadsheet!C31),0)</f>
        <v>0</v>
      </c>
      <c r="M31" s="5">
        <f>IF(NOT(ISBLANK(Spreadsheet!AJ31)),VLOOKUP(Spreadsheet!AJ31,'Drop Downs'!$P$2:$R$16,3,FALSE),0)</f>
        <v>0</v>
      </c>
      <c r="N31" s="5">
        <f>IF(NOT(ISBLANK(Spreadsheet!AJ31)), VLOOKUP(Spreadsheet!AJ31,'Drop Downs'!$P$2:$R$16,2,FALSE),0)</f>
        <v>0</v>
      </c>
      <c r="O31" s="5">
        <f>IF(NOT(ISBLANK(Spreadsheet!AL31)),VLOOKUP(Spreadsheet!AL31,'Drop Downs'!$P$2:$R$16,3,FALSE), 0)</f>
        <v>0</v>
      </c>
      <c r="P31" s="5">
        <f>IF(NOT(ISBLANK(Spreadsheet!AL31)),VLOOKUP(Spreadsheet!AL31,'Drop Downs'!$P$2:$R$16,2,FALSE),0)</f>
        <v>0</v>
      </c>
      <c r="Q31" s="5">
        <f>IF(NOT(ISBLANK(Spreadsheet!AN31)),VLOOKUP(Spreadsheet!AN31,'Drop Downs'!$P$2:$R$16,3,FALSE),0)</f>
        <v>0</v>
      </c>
      <c r="R31" s="5">
        <f>IF(NOT(ISBLANK(Spreadsheet!AN31)),VLOOKUP(Spreadsheet!AN31,'Drop Downs'!$P$2:$R$16,2,FALSE),0)</f>
        <v>0</v>
      </c>
      <c r="S31" s="5" t="str">
        <f>IF(OR(M31&gt;K31,N31&gt;L31,O31&gt;K31, Q31&gt;K31,N31&gt;L31, P31&gt;L31, R31&gt;L31),"Member currently has a coverage election over what he/she needs.  Please add more dependents or adjust the coverage election.","")&amp;(IF(AND(NOT(ISBLANK(Spreadsheet!C31)),NOT(ISBLANK(Spreadsheet!D31)),ISBLANK(Spreadsheet!E31)),"Dependent lacks a relationship to member.Please select one from the drop-down.",""))</f>
        <v/>
      </c>
      <c r="T31" s="5" t="b">
        <f t="shared" si="4"/>
        <v>1</v>
      </c>
      <c r="U31" s="5" t="b">
        <f>OR(ISBLANK(Spreadsheet!C31),IF(NOT(ISBLANK(Spreadsheet!D31)),NOT(ISBLANK(Spreadsheet!E31)),TRUE))</f>
        <v>1</v>
      </c>
      <c r="V31" s="5" t="b">
        <f>OR(ISBLANK(Spreadsheet!C31), NOT(ISBLANK(Spreadsheet!I31)))</f>
        <v>1</v>
      </c>
      <c r="W31" s="5" t="b">
        <f>OR(ISBLANK(Spreadsheet!D31),NOT(ISBLANK(Spreadsheet!C31)))</f>
        <v>1</v>
      </c>
      <c r="X31" s="155" t="str">
        <f>REPT("0",MIN(FIND({1,2,3,4,5,6,7,8,9},Spreadsheet!C31&amp;"123456789"))-1)&amp;IF(ISBLANK(Spreadsheet!C31),"",SUMPRODUCT(MID(0&amp;Spreadsheet!C31,LARGE(INDEX(ISNUMBER(--MID(Spreadsheet!C31,ROW($1:$225),1))*
 ROW($1:$225),0),ROW($1:$225))+1,1)*10^ROW($1:$225)/10))</f>
        <v/>
      </c>
      <c r="Y31" s="5" t="b">
        <f>IF(NOT(ISBLANK(Spreadsheet!C31)),IF(AND(ISNUMBER(VALUE(Spreadsheet!C31)), LEN(Spreadsheet!C31)=9),TRUE,FALSE),TRUE)</f>
        <v>1</v>
      </c>
      <c r="Z31" s="155" t="str">
        <f>REPT("0",MIN(FIND({1,2,3,4,5,6,7,8,9},Spreadsheet!D31&amp;"123456789"))-1)&amp;IF(ISBLANK(Spreadsheet!D31),"",SUMPRODUCT(MID(0&amp;Spreadsheet!D31,LARGE(INDEX(ISNUMBER(--MID(Spreadsheet!D31,ROW($1:$225),1))*
 ROW($1:$225),0),ROW($1:$225))+1,1)*10^ROW($1:$225)/10))</f>
        <v/>
      </c>
      <c r="AA31" s="5" t="b">
        <f>IF(AND(NOT(ISBLANK(Spreadsheet!D31)),NOT(ISBLANK(Spreadsheet!C31))),IF(AND(ISNUMBER(VALUE(Spreadsheet!D31)), LEN(Spreadsheet!D31)=9),TRUE,FALSE),IF(AND(NOT(ISBLANK(Spreadsheet!D31)),ISBLANK(Spreadsheet!C31)),FALSE,TRUE))</f>
        <v>1</v>
      </c>
      <c r="AB31" s="5" t="b">
        <f>OR(ISBLANK(Spreadsheet!Y31),IF(NOT(ISBLANK(Spreadsheet!Y31)),LEN(Spreadsheet!Y31)=10,ISNUMBER(VALUE(Spreadsheet!Y31))))</f>
        <v>1</v>
      </c>
      <c r="AC31" s="5" t="b">
        <f>OR(ISBLANK(Spreadsheet!AI31), AND(NOT(ISBLANK(Spreadsheet!AJ31)), NOT(ISNUMBER(SEARCH("Waive",Spreadsheet!AJ31)))))</f>
        <v>1</v>
      </c>
      <c r="AD31" s="5" t="b">
        <f>OR(ISBLANK(Spreadsheet!AK31), AND(NOT(ISBLANK(Spreadsheet!AL31)), NOT(ISNUMBER(SEARCH("Waive",Spreadsheet!AL31)))))</f>
        <v>1</v>
      </c>
      <c r="AE31" s="5" t="b">
        <f>OR(ISBLANK(Spreadsheet!AM31), AND(NOT(ISBLANK(Spreadsheet!AN31)), NOT(ISNUMBER(SEARCH("Waive", Spreadsheet!AN31)))))</f>
        <v>1</v>
      </c>
      <c r="AF31" s="5" t="b">
        <f>OR(ISBLANK(Spreadsheet!C31), NOT(ISBLANK(Spreadsheet!D31)),NOT(ISBLANK(Spreadsheet!L31)))</f>
        <v>1</v>
      </c>
      <c r="AG31" s="5" t="b">
        <f>IF(AND(NOT(ISBLANK(Spreadsheet!C31)), NOT(ISBLANK(Spreadsheet!D31)),Spreadsheet!C31&lt;&gt;Spreadsheet!D31),IF(ISERROR(VLOOKUP(Spreadsheet!C31, Spreadsheet!$C$6:'Spreadsheet'!$C30,1,FALSE)), FALSE, TRUE),TRUE)</f>
        <v>1</v>
      </c>
      <c r="AH31" s="5" t="b">
        <f>Spreadsheet!$B$2=Spreadsheet!AD31</f>
        <v>1</v>
      </c>
      <c r="AI31" s="5" t="b">
        <f>IF(ISBLANK(Spreadsheet!G31),TRUE,IF(OR(LEN(Spreadsheet!G31)&gt;1,ISNUMBER(VALUE(Spreadsheet!G31))),FALSE,TRUE))</f>
        <v>1</v>
      </c>
      <c r="AJ31" s="5" t="b">
        <f>OR(ISBLANK(Spreadsheet!C31), NOT(ISBLANK(Spreadsheet!B31)), NOT(ISBLANK(Spreadsheet!D31)))</f>
        <v>1</v>
      </c>
      <c r="AK31" s="5" t="b">
        <f t="array" ref="AK31">IF(OR(AND(ISBLANK(Spreadsheet!E31),ISBLANK(Spreadsheet!D31),NOT(ISBLANK(Spreadsheet!C31))),AND(ISBLANK(Spreadsheet!E31),ISBLANK(Spreadsheet!D31),ISBLANK(Spreadsheet!C31))),TRUE,ISNUMBER(MATCH(TRUE,EXACT(Spreadsheet!E31,Relationships),0)))</f>
        <v>1</v>
      </c>
      <c r="AL31" s="5" t="b">
        <f>IF(NOT(ISBLANK(Spreadsheet!C31)),IF(OR(ISBLANK(Spreadsheet!F31),LEN(Spreadsheet!F31)&gt;40),FALSE,TRUE),TRUE)</f>
        <v>1</v>
      </c>
      <c r="AM31" s="5" t="b">
        <f>IF(NOT(ISBLANK(Spreadsheet!C31)),IF(OR(ISBLANK(Spreadsheet!H31),LEN(Spreadsheet!H31)&gt;40),FALSE,TRUE),TRUE)</f>
        <v>1</v>
      </c>
      <c r="AN31" s="5" t="b">
        <f t="array" ref="AN31">IF(ISBLANK(Spreadsheet!I31),TRUE,ISNUMBER(MATCH(TRUE,EXACT(Spreadsheet!I31,GenderValues),0)))</f>
        <v>1</v>
      </c>
      <c r="AO31" s="5" t="b">
        <f ca="1">IF(ISERROR(DATEVALUE(TEXT(Spreadsheet!J31,"mm/dd/yyyy")) &gt; TODAY()),IF(AND(ISBLANK(Spreadsheet!J31),ISBLANK(Spreadsheet!C31)),TRUE,FALSE),IF(DATEVALUE(TEXT(Spreadsheet!J31,"mm/dd/yyyy")) &gt; TODAY(),FALSE,TRUE))</f>
        <v>1</v>
      </c>
      <c r="AP31" s="5" t="b">
        <f>OR(ISBLANK(Spreadsheet!K31),LEN(Spreadsheet!K31)&lt;=100)</f>
        <v>1</v>
      </c>
      <c r="AQ31" s="5" t="b">
        <f t="array" ref="AQ31">IF(OR(AND(ISBLANK(Spreadsheet!L31),ISBLANK(Spreadsheet!C31)),AND(NOT(ISBLANK(Spreadsheet!C31)),NOT(ISBLANK(Spreadsheet!D31)))),TRUE,ISNUMBER(MATCH(TRUE,EXACT(Spreadsheet!L31,MaritalStatus),0)))</f>
        <v>1</v>
      </c>
      <c r="AR31" s="5" t="b">
        <f ca="1">IF(ISERROR(DATEVALUE(TEXT(Spreadsheet!M31,"mm/dd/yyyy")) &gt; TODAY()),IF(ISBLANK(Spreadsheet!M31),TRUE,FALSE),IF(DATEVALUE(TEXT(Spreadsheet!M31,"mm/dd/yyyy")) &gt; TODAY(),FALSE,TRUE))</f>
        <v>1</v>
      </c>
      <c r="AS31" s="5" t="b">
        <f>OR(ISBLANK(Spreadsheet!N31),LEN(Spreadsheet!N31)&lt;=100)</f>
        <v>1</v>
      </c>
      <c r="AT31" s="5" t="b">
        <f>OR(ISBLANK(Spreadsheet!O31),UPPER(Spreadsheet!O31)="YES")</f>
        <v>1</v>
      </c>
      <c r="AU31" s="5" t="b">
        <f>OR(ISBLANK(Spreadsheet!P31),UPPER(Spreadsheet!P31)="YES")</f>
        <v>1</v>
      </c>
      <c r="AV31" s="5" t="b">
        <f t="array" ref="AV31">IF(ISBLANK(Spreadsheet!Q31),TRUE,ISNUMBER(MATCH(TRUE,EXACT(Spreadsheet!Q31,OnGroupsPriorIns),0)))</f>
        <v>1</v>
      </c>
      <c r="AW31" s="5" t="b">
        <f>OR(ISBLANK(Spreadsheet!R31),UPPER(Spreadsheet!R31)="YES")</f>
        <v>1</v>
      </c>
      <c r="AX31" s="5" t="b">
        <f>OR(ISBLANK(Spreadsheet!S31),UPPER(Spreadsheet!S31)="YES")</f>
        <v>1</v>
      </c>
      <c r="AY31" s="5" t="b">
        <f>OR(AND(ISBLANK(Spreadsheet!C31),LEN(Spreadsheet!T31)=0),AND(NOT(ISBLANK(Spreadsheet!C31)),LEN(Spreadsheet!T31)&gt;0,LEN(Spreadsheet!T31)&lt;=50))</f>
        <v>1</v>
      </c>
      <c r="AZ31" s="5" t="b">
        <f>OR(LEN(Spreadsheet!U31)=0,AND(LEN(Spreadsheet!U31)&gt;0,LEN(Spreadsheet!U31)&lt;=50))</f>
        <v>1</v>
      </c>
      <c r="BA31" s="5" t="b">
        <f>OR(AND(ISBLANK(Spreadsheet!C31),LEN(Spreadsheet!V31)=0),AND(NOT(ISBLANK(Spreadsheet!C31)),LEN(Spreadsheet!V31)&gt;0,LEN(Spreadsheet!V31)&lt;=50))</f>
        <v>1</v>
      </c>
      <c r="BB31" s="5" t="b">
        <f t="array" ref="BB31">IF(AND(ISBLANK(Spreadsheet!C31),LEN(Spreadsheet!W31)=0),TRUE,ISNUMBER(MATCH(TRUE,EXACT(Spreadsheet!W31,States),0)))</f>
        <v>1</v>
      </c>
      <c r="BC31" s="5" t="b">
        <f>OR(AND(ISBLANK(Spreadsheet!C31),LEN(Spreadsheet!X31)=0),AND(NOT(ISBLANK(Spreadsheet!C31)),LEN(Spreadsheet!X31)&gt;0,LEN(Spreadsheet!X31)=5,ISNUMBER(VALUE(Spreadsheet!X31))))</f>
        <v>1</v>
      </c>
      <c r="BD31" s="5" t="b">
        <f>OR(ISBLANK(Spreadsheet!Z31),LEN(Spreadsheet!Z31)&lt;=50)</f>
        <v>1</v>
      </c>
      <c r="BE31" s="5" t="b">
        <f>ISBLANK(Spreadsheet!AA31)</f>
        <v>1</v>
      </c>
      <c r="BF31" s="5" t="b">
        <f>ISBLANK(Spreadsheet!AB31)</f>
        <v>1</v>
      </c>
      <c r="BG31" s="5" t="b">
        <f>IF(ISERROR(DATEVALUE(TEXT(Spreadsheet!AC31,"mm/dd/yyyy")) &gt; DATEVALUE(TEXT(Spreadsheet!J31,"mm/dd/yyyy"))),IF(OR(AND(ISBLANK(Spreadsheet!AC31),ISBLANK(Spreadsheet!C31)),AND(NOT(ISBLANK(Spreadsheet!C31)),ISBLANK(Spreadsheet!AC31),NOT(ISBLANK(Spreadsheet!D31)))),TRUE,FALSE),IF(DATEVALUE(TEXT(Spreadsheet!AC31,"mm/dd/yyyy")) &gt; DATEVALUE(TEXT(Spreadsheet!J31,"mm/dd/yyyy")),TRUE,FALSE))</f>
        <v>1</v>
      </c>
      <c r="BH31" s="5" t="b">
        <f>OR(AND(ISBLANK(Spreadsheet!C31),ISBLANK(Spreadsheet!AE31)),AND(NOT(ISBLANK(Spreadsheet!C31)),NOT(ISBLANK(Spreadsheet!D31)),ISBLANK(Spreadsheet!AE31)),AND(NOT(ISBLANK(Spreadsheet!C31)),ISBLANK(Spreadsheet!D31),NOT(ISBLANK(Spreadsheet!AE31)),LEN(Spreadsheet!AE31)&lt;=100))</f>
        <v>1</v>
      </c>
      <c r="BI31" s="5" t="b">
        <f t="array" ref="BI31">IF(ISBLANK(Spreadsheet!AF31),TRUE,ISNUMBER(MATCH(TRUE,EXACT(Spreadsheet!AF31,CobraShortReasons),0)))</f>
        <v>1</v>
      </c>
      <c r="BJ31" s="5" t="b">
        <f ca="1">IF(ISERROR(DATEVALUE(TEXT(Spreadsheet!AG31,"mm/dd/yyyy")) &gt; TODAY()),IF(ISBLANK(Spreadsheet!AG31),TRUE,FALSE),IF(DATEVALUE(TEXT(Spreadsheet!AG31,"mm/dd/yyyy")) &gt; TODAY(),FALSE,TRUE))</f>
        <v>1</v>
      </c>
      <c r="BK31" s="5" t="b">
        <f>OR(ISBLANK(Spreadsheet!AH31),LEN(Spreadsheet!AH31)&lt;=25)</f>
        <v>1</v>
      </c>
      <c r="BL31" s="5" t="b">
        <f t="array" aca="1" ref="BL31" ca="1">IF(ISBLANK(Spreadsheet!AI31),TRUE,ISNUMBER(MATCH(TRUE,EXACT(Spreadsheet!AI31,INDIRECT(Spreadsheet!$D$2)),0)))</f>
        <v>1</v>
      </c>
      <c r="BM31" s="5" t="b">
        <f t="array" aca="1" ref="BM31" ca="1">IF(ISBLANK(Spreadsheet!AJ31),TRUE,ISNUMBER(MATCH(TRUE,EXACT(Spreadsheet!AJ31,INDIRECT(Spreadsheet!BJ31)),0)))</f>
        <v>1</v>
      </c>
      <c r="BN31" s="5" t="b">
        <f t="array" ref="BN31">IF(ISBLANK(Spreadsheet!AK31),TRUE,ISNUMBER(MATCH(TRUE,EXACT(Spreadsheet!AK31,DentalPlans),0)))</f>
        <v>1</v>
      </c>
      <c r="BO31" s="5" t="b">
        <f t="array" aca="1" ref="BO31" ca="1">IF(ISBLANK(Spreadsheet!AL31),TRUE,ISNUMBER(MATCH(TRUE,EXACT(Spreadsheet!AL31,INDIRECT(Spreadsheet!BK31)),0)))</f>
        <v>1</v>
      </c>
      <c r="BP31" s="5" t="b">
        <f t="array" ref="BP31">IF(ISBLANK(Spreadsheet!AM31),TRUE,ISNUMBER(MATCH(TRUE,EXACT(Spreadsheet!AM31,VisionPlans),0)))</f>
        <v>1</v>
      </c>
      <c r="BQ31" s="5" t="b">
        <f t="array" aca="1" ref="BQ31" ca="1">IF(ISBLANK(Spreadsheet!AN31),TRUE,ISNUMBER(MATCH(TRUE,EXACT(Spreadsheet!AN31,INDIRECT(Spreadsheet!BL31)),0)))</f>
        <v>1</v>
      </c>
      <c r="BR31" s="5" t="b">
        <f t="array" ref="BR31">IF(ISBLANK(Spreadsheet!AO31),TRUE,ISNUMBER(MATCH(TRUE,EXACT(Spreadsheet!AO31,LifeBenefitClasses),0)))</f>
        <v>1</v>
      </c>
      <c r="BS31" s="5" t="b">
        <f>IF(OR(ISBLANK(Spreadsheet!AO31), Spreadsheet!AO31="Waive"),IF(ISBLANK(Spreadsheet!AP31),TRUE,FALSE),IF(OR(AND(NOT(ISBLANK(Spreadsheet!AO31)),ISBLANK(Spreadsheet!AP31)),NOT(ISNUMBER(VALUE(Spreadsheet!AP31)))),FALSE,IF(OR(AND(Spreadsheet!AP31&lt;6,MOD(Spreadsheet!AP31*10,5)=0), MOD(Spreadsheet!AP31,5000)=0),TRUE,FALSE)))</f>
        <v>1</v>
      </c>
      <c r="BT31" s="5" t="b">
        <f t="array" ref="BT31">IF(ISBLANK(Spreadsheet!AQ31),TRUE,ISNUMBER(MATCH(TRUE,EXACT(Spreadsheet!AQ31,EnrollWaive),0)))</f>
        <v>1</v>
      </c>
      <c r="BU31" s="5" t="b">
        <f t="array" ref="BU31">IF(ISBLANK(Spreadsheet!AR31),TRUE,ISNUMBER(MATCH(TRUE,EXACT(Spreadsheet!AR31,LifeBenefitClasses),0)))</f>
        <v>1</v>
      </c>
      <c r="BV31" s="5" t="b">
        <f>IF(OR(ISBLANK(Spreadsheet!AR31), Spreadsheet!AR31="Waive"),IF(ISBLANK(Spreadsheet!AS31),TRUE,FALSE),IF(OR(AND(NOT(ISBLANK(Spreadsheet!AR31)),ISBLANK(Spreadsheet!AS31)),NOT(ISNUMBER(VALUE(Spreadsheet!AS31)))),FALSE,IF(OR(AND(Spreadsheet!AS31&lt;6,MOD(Spreadsheet!AS31*10,5)=0), MOD(Spreadsheet!AS31,10000)=0),TRUE,FALSE)))</f>
        <v>1</v>
      </c>
      <c r="BW31" s="5" t="b">
        <f t="array" ref="BW31">IF(ISBLANK(Spreadsheet!AT31),TRUE,ISNUMBER(MATCH(TRUE,EXACT(Spreadsheet!AT31,LifeBenefitClasses),0)))</f>
        <v>1</v>
      </c>
      <c r="BX31" s="5" t="b">
        <f>IF(OR(ISBLANK(Spreadsheet!AT31), Spreadsheet!AT31="Waive"),IF(ISBLANK(Spreadsheet!AU31),TRUE,FALSE),IF(OR(AND(NOT(ISBLANK(Spreadsheet!AT31)),ISBLANK(Spreadsheet!AU31)),NOT(ISNUMBER(VALUE(Spreadsheet!AU31)))),FALSE,IF(AND(NOT(OR(ISBLANK(Spreadsheet!AT31),Spreadsheet!AT31="Waive")),NOT(OR(ISBLANK(Spreadsheet!AR31),Spreadsheet!AR31="Waive")),MOD(Spreadsheet!AU31,5000)=0, Spreadsheet!AU31&lt;=(Spreadsheet!AS31*0.5)),TRUE,FALSE)))</f>
        <v>1</v>
      </c>
      <c r="BY31" s="5" t="b">
        <f t="array" ref="BY31">IF(ISBLANK(Spreadsheet!AV31),TRUE,ISNUMBER(MATCH(TRUE,EXACT(Spreadsheet!AV31,EnrollWaive),0)))</f>
        <v>1</v>
      </c>
      <c r="BZ31" s="5" t="b">
        <f t="array" ref="BZ31">IF(ISBLANK(Spreadsheet!AW31),TRUE,ISNUMBER(MATCH(TRUE,EXACT(Spreadsheet!AW31,LifeBenefitClasses),0)))</f>
        <v>1</v>
      </c>
      <c r="CA31" s="5" t="b">
        <f t="array" ref="CA31">IF(ISBLANK(Spreadsheet!AX31),TRUE,ISNUMBER(MATCH(TRUE,EXACT(Spreadsheet!AX31,LifeBenefitClasses),0)))</f>
        <v>1</v>
      </c>
      <c r="CB31" s="5" t="b">
        <f t="array" ref="CB31">IF(ISBLANK(Spreadsheet!AY31),TRUE,ISNUMBER(MATCH(TRUE,EXACT(Spreadsheet!AY31,LifeBenefitClasses),0)))</f>
        <v>1</v>
      </c>
      <c r="CC31" s="5" t="b">
        <f t="array" ref="CC31">IF(ISBLANK(Spreadsheet!AZ31),TRUE,ISNUMBER(MATCH(TRUE,EXACT(Spreadsheet!AZ31,LifeBenefitClasses),0)))</f>
        <v>1</v>
      </c>
      <c r="CD31" s="5" t="b">
        <f t="array" ref="CD31">IF(ISBLANK(Spreadsheet!BA31),TRUE,ISNUMBER(MATCH(TRUE,EXACT(Spreadsheet!BA31,LifeBenefitClasses),0)))</f>
        <v>1</v>
      </c>
      <c r="CE31" s="5" t="b">
        <f>IF(OR(ISBLANK(Spreadsheet!BA31), Spreadsheet!BA31="Waive"),IF(ISBLANK(Spreadsheet!BB31),TRUE,FALSE),IF(OR(AND(NOT(ISBLANK(Spreadsheet!BA31)),ISBLANK(Spreadsheet!BB31)),NOT(ISNUMBER(VALUE(Spreadsheet!BB31))),ISBLANK(Spreadsheet!BC31),NOT(ISNUMBER(VALUE(Spreadsheet!BC31)))),FALSE,IF(AND(Spreadsheet!BB31&gt;=50000,Spreadsheet!BB31&lt;=250000,MOD(Spreadsheet!BB31,10000)=0,Spreadsheet!BB31&lt;=(10*Spreadsheet!BC31)),TRUE,FALSE)))</f>
        <v>1</v>
      </c>
      <c r="CF31" s="5" t="b">
        <f>IF(NOT(ISBLANK(Spreadsheet!BC31)),AND(ISNUMBER(VALUE(Spreadsheet!BC31)),Spreadsheet!BC31&gt;0),AND(OR(ISBLANK(Spreadsheet!AO31),Spreadsheet!AO31="Waive",AND(NOT(OR(ISBLANK(Spreadsheet!AO31),Spreadsheet!AO31="Waive")),Spreadsheet!AP31&gt;=6)),OR(ISBLANK(Spreadsheet!AR31),AND(NOT(OR(ISBLANK(Spreadsheet!AR31),Spreadsheet!AR31="Waive")),Spreadsheet!AS31&gt;=6)),OR(ISBLANK(Spreadsheet!AW31)),OR(ISBLANK(Spreadsheet!AX31)),OR(ISBLANK(Spreadsheet!AY31)),OR(ISBLANK(Spreadsheet!AZ31)),OR(ISBLANK(Spreadsheet!BA31),Spreadsheet!BA31="Waive")))</f>
        <v>1</v>
      </c>
      <c r="CG31" s="5" t="b">
        <f t="shared" ca="1" si="5"/>
        <v>1</v>
      </c>
    </row>
    <row r="32" spans="6:85" ht="16.5" customHeight="1" x14ac:dyDescent="0.3">
      <c r="F32" s="18" t="s">
        <v>519</v>
      </c>
      <c r="G32" s="5" t="b">
        <f>EXACT(Spreadsheet!AF6,F32)</f>
        <v>1</v>
      </c>
      <c r="H32" s="5">
        <f t="shared" ca="1" si="2"/>
        <v>2</v>
      </c>
      <c r="I32" s="5" t="str">
        <f t="shared" ca="1" si="3"/>
        <v/>
      </c>
      <c r="J32" s="5" t="str">
        <f>IF(AND(NOT(ISBLANK(Spreadsheet!C32)),ISBLANK(Spreadsheet!D32)),Spreadsheet!F32&amp;" "&amp;Spreadsheet!H32,"")</f>
        <v/>
      </c>
      <c r="K32" s="5">
        <f>IF(AND(NOT(ISBLANK(Spreadsheet!C32)),ISBLANK(Spreadsheet!D32)),COUNTIFS(Spreadsheet!E33:E$786,"=Child",Spreadsheet!C33:C$786, "="&amp;Spreadsheet!C32) + COUNTIFS(Spreadsheet!E33:E$786,"=Step-child",Spreadsheet!C33:C$786, "="&amp;Spreadsheet!C32),0)</f>
        <v>0</v>
      </c>
      <c r="L32" s="5">
        <f>IF(NOT(ISBLANK(J32)),COUNTIFS(Spreadsheet!E33:E$786,"=Wife",Spreadsheet!C33:C$786, "="&amp;Spreadsheet!C32) + COUNTIFS(Spreadsheet!E33:E$786,"=Husband",Spreadsheet!C33:C$786, "="&amp;Spreadsheet!C32),0)</f>
        <v>0</v>
      </c>
      <c r="M32" s="5">
        <f>IF(NOT(ISBLANK(Spreadsheet!AJ32)),VLOOKUP(Spreadsheet!AJ32,'Drop Downs'!$P$2:$R$16,3,FALSE),0)</f>
        <v>0</v>
      </c>
      <c r="N32" s="5">
        <f>IF(NOT(ISBLANK(Spreadsheet!AJ32)), VLOOKUP(Spreadsheet!AJ32,'Drop Downs'!$P$2:$R$16,2,FALSE),0)</f>
        <v>0</v>
      </c>
      <c r="O32" s="5">
        <f>IF(NOT(ISBLANK(Spreadsheet!AL32)),VLOOKUP(Spreadsheet!AL32,'Drop Downs'!$P$2:$R$16,3,FALSE), 0)</f>
        <v>0</v>
      </c>
      <c r="P32" s="5">
        <f>IF(NOT(ISBLANK(Spreadsheet!AL32)),VLOOKUP(Spreadsheet!AL32,'Drop Downs'!$P$2:$R$16,2,FALSE),0)</f>
        <v>0</v>
      </c>
      <c r="Q32" s="5">
        <f>IF(NOT(ISBLANK(Spreadsheet!AN32)),VLOOKUP(Spreadsheet!AN32,'Drop Downs'!$P$2:$R$16,3,FALSE),0)</f>
        <v>0</v>
      </c>
      <c r="R32" s="5">
        <f>IF(NOT(ISBLANK(Spreadsheet!AN32)),VLOOKUP(Spreadsheet!AN32,'Drop Downs'!$P$2:$R$16,2,FALSE),0)</f>
        <v>0</v>
      </c>
      <c r="S32" s="5" t="str">
        <f>IF(OR(M32&gt;K32,N32&gt;L32,O32&gt;K32, Q32&gt;K32,N32&gt;L32, P32&gt;L32, R32&gt;L32),"Member currently has a coverage election over what he/she needs.  Please add more dependents or adjust the coverage election.","")&amp;(IF(AND(NOT(ISBLANK(Spreadsheet!C32)),NOT(ISBLANK(Spreadsheet!D32)),ISBLANK(Spreadsheet!E32)),"Dependent lacks a relationship to member.Please select one from the drop-down.",""))</f>
        <v/>
      </c>
      <c r="T32" s="5" t="b">
        <f t="shared" si="4"/>
        <v>1</v>
      </c>
      <c r="U32" s="5" t="b">
        <f>OR(ISBLANK(Spreadsheet!C32),IF(NOT(ISBLANK(Spreadsheet!D32)),NOT(ISBLANK(Spreadsheet!E32)),TRUE))</f>
        <v>1</v>
      </c>
      <c r="V32" s="5" t="b">
        <f>OR(ISBLANK(Spreadsheet!C32), NOT(ISBLANK(Spreadsheet!I32)))</f>
        <v>1</v>
      </c>
      <c r="W32" s="5" t="b">
        <f>OR(ISBLANK(Spreadsheet!D32),NOT(ISBLANK(Spreadsheet!C32)))</f>
        <v>1</v>
      </c>
      <c r="X32" s="155" t="str">
        <f>REPT("0",MIN(FIND({1,2,3,4,5,6,7,8,9},Spreadsheet!C32&amp;"123456789"))-1)&amp;IF(ISBLANK(Spreadsheet!C32),"",SUMPRODUCT(MID(0&amp;Spreadsheet!C32,LARGE(INDEX(ISNUMBER(--MID(Spreadsheet!C32,ROW($1:$225),1))*
 ROW($1:$225),0),ROW($1:$225))+1,1)*10^ROW($1:$225)/10))</f>
        <v/>
      </c>
      <c r="Y32" s="5" t="b">
        <f>IF(NOT(ISBLANK(Spreadsheet!C32)),IF(AND(ISNUMBER(VALUE(Spreadsheet!C32)), LEN(Spreadsheet!C32)=9),TRUE,FALSE),TRUE)</f>
        <v>1</v>
      </c>
      <c r="Z32" s="155" t="str">
        <f>REPT("0",MIN(FIND({1,2,3,4,5,6,7,8,9},Spreadsheet!D32&amp;"123456789"))-1)&amp;IF(ISBLANK(Spreadsheet!D32),"",SUMPRODUCT(MID(0&amp;Spreadsheet!D32,LARGE(INDEX(ISNUMBER(--MID(Spreadsheet!D32,ROW($1:$225),1))*
 ROW($1:$225),0),ROW($1:$225))+1,1)*10^ROW($1:$225)/10))</f>
        <v/>
      </c>
      <c r="AA32" s="5" t="b">
        <f>IF(AND(NOT(ISBLANK(Spreadsheet!D32)),NOT(ISBLANK(Spreadsheet!C32))),IF(AND(ISNUMBER(VALUE(Spreadsheet!D32)), LEN(Spreadsheet!D32)=9),TRUE,FALSE),IF(AND(NOT(ISBLANK(Spreadsheet!D32)),ISBLANK(Spreadsheet!C32)),FALSE,TRUE))</f>
        <v>1</v>
      </c>
      <c r="AB32" s="5" t="b">
        <f>OR(ISBLANK(Spreadsheet!Y32),IF(NOT(ISBLANK(Spreadsheet!Y32)),LEN(Spreadsheet!Y32)=10,ISNUMBER(VALUE(Spreadsheet!Y32))))</f>
        <v>1</v>
      </c>
      <c r="AC32" s="5" t="b">
        <f>OR(ISBLANK(Spreadsheet!AI32), AND(NOT(ISBLANK(Spreadsheet!AJ32)), NOT(ISNUMBER(SEARCH("Waive",Spreadsheet!AJ32)))))</f>
        <v>1</v>
      </c>
      <c r="AD32" s="5" t="b">
        <f>OR(ISBLANK(Spreadsheet!AK32), AND(NOT(ISBLANK(Spreadsheet!AL32)), NOT(ISNUMBER(SEARCH("Waive",Spreadsheet!AL32)))))</f>
        <v>1</v>
      </c>
      <c r="AE32" s="5" t="b">
        <f>OR(ISBLANK(Spreadsheet!AM32), AND(NOT(ISBLANK(Spreadsheet!AN32)), NOT(ISNUMBER(SEARCH("Waive", Spreadsheet!AN32)))))</f>
        <v>1</v>
      </c>
      <c r="AF32" s="5" t="b">
        <f>OR(ISBLANK(Spreadsheet!C32), NOT(ISBLANK(Spreadsheet!D32)),NOT(ISBLANK(Spreadsheet!L32)))</f>
        <v>1</v>
      </c>
      <c r="AG32" s="5" t="b">
        <f>IF(AND(NOT(ISBLANK(Spreadsheet!C32)), NOT(ISBLANK(Spreadsheet!D32)),Spreadsheet!C32&lt;&gt;Spreadsheet!D32),IF(ISERROR(VLOOKUP(Spreadsheet!C32, Spreadsheet!$C$6:'Spreadsheet'!$C31,1,FALSE)), FALSE, TRUE),TRUE)</f>
        <v>1</v>
      </c>
      <c r="AH32" s="5" t="b">
        <f>Spreadsheet!$B$2=Spreadsheet!AD32</f>
        <v>1</v>
      </c>
      <c r="AI32" s="5" t="b">
        <f>IF(ISBLANK(Spreadsheet!G32),TRUE,IF(OR(LEN(Spreadsheet!G32)&gt;1,ISNUMBER(VALUE(Spreadsheet!G32))),FALSE,TRUE))</f>
        <v>1</v>
      </c>
      <c r="AJ32" s="5" t="b">
        <f>OR(ISBLANK(Spreadsheet!C32), NOT(ISBLANK(Spreadsheet!B32)), NOT(ISBLANK(Spreadsheet!D32)))</f>
        <v>1</v>
      </c>
      <c r="AK32" s="5" t="b">
        <f t="array" ref="AK32">IF(OR(AND(ISBLANK(Spreadsheet!E32),ISBLANK(Spreadsheet!D32),NOT(ISBLANK(Spreadsheet!C32))),AND(ISBLANK(Spreadsheet!E32),ISBLANK(Spreadsheet!D32),ISBLANK(Spreadsheet!C32))),TRUE,ISNUMBER(MATCH(TRUE,EXACT(Spreadsheet!E32,Relationships),0)))</f>
        <v>1</v>
      </c>
      <c r="AL32" s="5" t="b">
        <f>IF(NOT(ISBLANK(Spreadsheet!C32)),IF(OR(ISBLANK(Spreadsheet!F32),LEN(Spreadsheet!F32)&gt;40),FALSE,TRUE),TRUE)</f>
        <v>1</v>
      </c>
      <c r="AM32" s="5" t="b">
        <f>IF(NOT(ISBLANK(Spreadsheet!C32)),IF(OR(ISBLANK(Spreadsheet!H32),LEN(Spreadsheet!H32)&gt;40),FALSE,TRUE),TRUE)</f>
        <v>1</v>
      </c>
      <c r="AN32" s="5" t="b">
        <f t="array" ref="AN32">IF(ISBLANK(Spreadsheet!I32),TRUE,ISNUMBER(MATCH(TRUE,EXACT(Spreadsheet!I32,GenderValues),0)))</f>
        <v>1</v>
      </c>
      <c r="AO32" s="5" t="b">
        <f ca="1">IF(ISERROR(DATEVALUE(TEXT(Spreadsheet!J32,"mm/dd/yyyy")) &gt; TODAY()),IF(AND(ISBLANK(Spreadsheet!J32),ISBLANK(Spreadsheet!C32)),TRUE,FALSE),IF(DATEVALUE(TEXT(Spreadsheet!J32,"mm/dd/yyyy")) &gt; TODAY(),FALSE,TRUE))</f>
        <v>1</v>
      </c>
      <c r="AP32" s="5" t="b">
        <f>OR(ISBLANK(Spreadsheet!K32),LEN(Spreadsheet!K32)&lt;=100)</f>
        <v>1</v>
      </c>
      <c r="AQ32" s="5" t="b">
        <f t="array" ref="AQ32">IF(OR(AND(ISBLANK(Spreadsheet!L32),ISBLANK(Spreadsheet!C32)),AND(NOT(ISBLANK(Spreadsheet!C32)),NOT(ISBLANK(Spreadsheet!D32)))),TRUE,ISNUMBER(MATCH(TRUE,EXACT(Spreadsheet!L32,MaritalStatus),0)))</f>
        <v>1</v>
      </c>
      <c r="AR32" s="5" t="b">
        <f ca="1">IF(ISERROR(DATEVALUE(TEXT(Spreadsheet!M32,"mm/dd/yyyy")) &gt; TODAY()),IF(ISBLANK(Spreadsheet!M32),TRUE,FALSE),IF(DATEVALUE(TEXT(Spreadsheet!M32,"mm/dd/yyyy")) &gt; TODAY(),FALSE,TRUE))</f>
        <v>1</v>
      </c>
      <c r="AS32" s="5" t="b">
        <f>OR(ISBLANK(Spreadsheet!N32),LEN(Spreadsheet!N32)&lt;=100)</f>
        <v>1</v>
      </c>
      <c r="AT32" s="5" t="b">
        <f>OR(ISBLANK(Spreadsheet!O32),UPPER(Spreadsheet!O32)="YES")</f>
        <v>1</v>
      </c>
      <c r="AU32" s="5" t="b">
        <f>OR(ISBLANK(Spreadsheet!P32),UPPER(Spreadsheet!P32)="YES")</f>
        <v>1</v>
      </c>
      <c r="AV32" s="5" t="b">
        <f t="array" ref="AV32">IF(ISBLANK(Spreadsheet!Q32),TRUE,ISNUMBER(MATCH(TRUE,EXACT(Spreadsheet!Q32,OnGroupsPriorIns),0)))</f>
        <v>1</v>
      </c>
      <c r="AW32" s="5" t="b">
        <f>OR(ISBLANK(Spreadsheet!R32),UPPER(Spreadsheet!R32)="YES")</f>
        <v>1</v>
      </c>
      <c r="AX32" s="5" t="b">
        <f>OR(ISBLANK(Spreadsheet!S32),UPPER(Spreadsheet!S32)="YES")</f>
        <v>1</v>
      </c>
      <c r="AY32" s="5" t="b">
        <f>OR(AND(ISBLANK(Spreadsheet!C32),LEN(Spreadsheet!T32)=0),AND(NOT(ISBLANK(Spreadsheet!C32)),LEN(Spreadsheet!T32)&gt;0,LEN(Spreadsheet!T32)&lt;=50))</f>
        <v>1</v>
      </c>
      <c r="AZ32" s="5" t="b">
        <f>OR(LEN(Spreadsheet!U32)=0,AND(LEN(Spreadsheet!U32)&gt;0,LEN(Spreadsheet!U32)&lt;=50))</f>
        <v>1</v>
      </c>
      <c r="BA32" s="5" t="b">
        <f>OR(AND(ISBLANK(Spreadsheet!C32),LEN(Spreadsheet!V32)=0),AND(NOT(ISBLANK(Spreadsheet!C32)),LEN(Spreadsheet!V32)&gt;0,LEN(Spreadsheet!V32)&lt;=50))</f>
        <v>1</v>
      </c>
      <c r="BB32" s="5" t="b">
        <f t="array" ref="BB32">IF(AND(ISBLANK(Spreadsheet!C32),LEN(Spreadsheet!W32)=0),TRUE,ISNUMBER(MATCH(TRUE,EXACT(Spreadsheet!W32,States),0)))</f>
        <v>1</v>
      </c>
      <c r="BC32" s="5" t="b">
        <f>OR(AND(ISBLANK(Spreadsheet!C32),LEN(Spreadsheet!X32)=0),AND(NOT(ISBLANK(Spreadsheet!C32)),LEN(Spreadsheet!X32)&gt;0,LEN(Spreadsheet!X32)=5,ISNUMBER(VALUE(Spreadsheet!X32))))</f>
        <v>1</v>
      </c>
      <c r="BD32" s="5" t="b">
        <f>OR(ISBLANK(Spreadsheet!Z32),LEN(Spreadsheet!Z32)&lt;=50)</f>
        <v>1</v>
      </c>
      <c r="BE32" s="5" t="b">
        <f>ISBLANK(Spreadsheet!AA32)</f>
        <v>1</v>
      </c>
      <c r="BF32" s="5" t="b">
        <f>ISBLANK(Spreadsheet!AB32)</f>
        <v>1</v>
      </c>
      <c r="BG32" s="5" t="b">
        <f>IF(ISERROR(DATEVALUE(TEXT(Spreadsheet!AC32,"mm/dd/yyyy")) &gt; DATEVALUE(TEXT(Spreadsheet!J32,"mm/dd/yyyy"))),IF(OR(AND(ISBLANK(Spreadsheet!AC32),ISBLANK(Spreadsheet!C32)),AND(NOT(ISBLANK(Spreadsheet!C32)),ISBLANK(Spreadsheet!AC32),NOT(ISBLANK(Spreadsheet!D32)))),TRUE,FALSE),IF(DATEVALUE(TEXT(Spreadsheet!AC32,"mm/dd/yyyy")) &gt; DATEVALUE(TEXT(Spreadsheet!J32,"mm/dd/yyyy")),TRUE,FALSE))</f>
        <v>1</v>
      </c>
      <c r="BH32" s="5" t="b">
        <f>OR(AND(ISBLANK(Spreadsheet!C32),ISBLANK(Spreadsheet!AE32)),AND(NOT(ISBLANK(Spreadsheet!C32)),NOT(ISBLANK(Spreadsheet!D32)),ISBLANK(Spreadsheet!AE32)),AND(NOT(ISBLANK(Spreadsheet!C32)),ISBLANK(Spreadsheet!D32),NOT(ISBLANK(Spreadsheet!AE32)),LEN(Spreadsheet!AE32)&lt;=100))</f>
        <v>1</v>
      </c>
      <c r="BI32" s="5" t="b">
        <f t="array" ref="BI32">IF(ISBLANK(Spreadsheet!AF32),TRUE,ISNUMBER(MATCH(TRUE,EXACT(Spreadsheet!AF32,CobraShortReasons),0)))</f>
        <v>1</v>
      </c>
      <c r="BJ32" s="5" t="b">
        <f ca="1">IF(ISERROR(DATEVALUE(TEXT(Spreadsheet!AG32,"mm/dd/yyyy")) &gt; TODAY()),IF(ISBLANK(Spreadsheet!AG32),TRUE,FALSE),IF(DATEVALUE(TEXT(Spreadsheet!AG32,"mm/dd/yyyy")) &gt; TODAY(),FALSE,TRUE))</f>
        <v>1</v>
      </c>
      <c r="BK32" s="5" t="b">
        <f>OR(ISBLANK(Spreadsheet!AH32),LEN(Spreadsheet!AH32)&lt;=25)</f>
        <v>1</v>
      </c>
      <c r="BL32" s="5" t="b">
        <f t="array" aca="1" ref="BL32" ca="1">IF(ISBLANK(Spreadsheet!AI32),TRUE,ISNUMBER(MATCH(TRUE,EXACT(Spreadsheet!AI32,INDIRECT(Spreadsheet!$D$2)),0)))</f>
        <v>1</v>
      </c>
      <c r="BM32" s="5" t="b">
        <f t="array" aca="1" ref="BM32" ca="1">IF(ISBLANK(Spreadsheet!AJ32),TRUE,ISNUMBER(MATCH(TRUE,EXACT(Spreadsheet!AJ32,INDIRECT(Spreadsheet!BJ32)),0)))</f>
        <v>1</v>
      </c>
      <c r="BN32" s="5" t="b">
        <f t="array" ref="BN32">IF(ISBLANK(Spreadsheet!AK32),TRUE,ISNUMBER(MATCH(TRUE,EXACT(Spreadsheet!AK32,DentalPlans),0)))</f>
        <v>1</v>
      </c>
      <c r="BO32" s="5" t="b">
        <f t="array" aca="1" ref="BO32" ca="1">IF(ISBLANK(Spreadsheet!AL32),TRUE,ISNUMBER(MATCH(TRUE,EXACT(Spreadsheet!AL32,INDIRECT(Spreadsheet!BK32)),0)))</f>
        <v>1</v>
      </c>
      <c r="BP32" s="5" t="b">
        <f t="array" ref="BP32">IF(ISBLANK(Spreadsheet!AM32),TRUE,ISNUMBER(MATCH(TRUE,EXACT(Spreadsheet!AM32,VisionPlans),0)))</f>
        <v>1</v>
      </c>
      <c r="BQ32" s="5" t="b">
        <f t="array" aca="1" ref="BQ32" ca="1">IF(ISBLANK(Spreadsheet!AN32),TRUE,ISNUMBER(MATCH(TRUE,EXACT(Spreadsheet!AN32,INDIRECT(Spreadsheet!BL32)),0)))</f>
        <v>1</v>
      </c>
      <c r="BR32" s="5" t="b">
        <f t="array" ref="BR32">IF(ISBLANK(Spreadsheet!AO32),TRUE,ISNUMBER(MATCH(TRUE,EXACT(Spreadsheet!AO32,LifeBenefitClasses),0)))</f>
        <v>1</v>
      </c>
      <c r="BS32" s="5" t="b">
        <f>IF(OR(ISBLANK(Spreadsheet!AO32), Spreadsheet!AO32="Waive"),IF(ISBLANK(Spreadsheet!AP32),TRUE,FALSE),IF(OR(AND(NOT(ISBLANK(Spreadsheet!AO32)),ISBLANK(Spreadsheet!AP32)),NOT(ISNUMBER(VALUE(Spreadsheet!AP32)))),FALSE,IF(OR(AND(Spreadsheet!AP32&lt;6,MOD(Spreadsheet!AP32*10,5)=0), MOD(Spreadsheet!AP32,5000)=0),TRUE,FALSE)))</f>
        <v>1</v>
      </c>
      <c r="BT32" s="5" t="b">
        <f t="array" ref="BT32">IF(ISBLANK(Spreadsheet!AQ32),TRUE,ISNUMBER(MATCH(TRUE,EXACT(Spreadsheet!AQ32,EnrollWaive),0)))</f>
        <v>1</v>
      </c>
      <c r="BU32" s="5" t="b">
        <f t="array" ref="BU32">IF(ISBLANK(Spreadsheet!AR32),TRUE,ISNUMBER(MATCH(TRUE,EXACT(Spreadsheet!AR32,LifeBenefitClasses),0)))</f>
        <v>1</v>
      </c>
      <c r="BV32" s="5" t="b">
        <f>IF(OR(ISBLANK(Spreadsheet!AR32), Spreadsheet!AR32="Waive"),IF(ISBLANK(Spreadsheet!AS32),TRUE,FALSE),IF(OR(AND(NOT(ISBLANK(Spreadsheet!AR32)),ISBLANK(Spreadsheet!AS32)),NOT(ISNUMBER(VALUE(Spreadsheet!AS32)))),FALSE,IF(OR(AND(Spreadsheet!AS32&lt;6,MOD(Spreadsheet!AS32*10,5)=0), MOD(Spreadsheet!AS32,10000)=0),TRUE,FALSE)))</f>
        <v>1</v>
      </c>
      <c r="BW32" s="5" t="b">
        <f t="array" ref="BW32">IF(ISBLANK(Spreadsheet!AT32),TRUE,ISNUMBER(MATCH(TRUE,EXACT(Spreadsheet!AT32,LifeBenefitClasses),0)))</f>
        <v>1</v>
      </c>
      <c r="BX32" s="5" t="b">
        <f>IF(OR(ISBLANK(Spreadsheet!AT32), Spreadsheet!AT32="Waive"),IF(ISBLANK(Spreadsheet!AU32),TRUE,FALSE),IF(OR(AND(NOT(ISBLANK(Spreadsheet!AT32)),ISBLANK(Spreadsheet!AU32)),NOT(ISNUMBER(VALUE(Spreadsheet!AU32)))),FALSE,IF(AND(NOT(OR(ISBLANK(Spreadsheet!AT32),Spreadsheet!AT32="Waive")),NOT(OR(ISBLANK(Spreadsheet!AR32),Spreadsheet!AR32="Waive")),MOD(Spreadsheet!AU32,5000)=0, Spreadsheet!AU32&lt;=(Spreadsheet!AS32*0.5)),TRUE,FALSE)))</f>
        <v>1</v>
      </c>
      <c r="BY32" s="5" t="b">
        <f t="array" ref="BY32">IF(ISBLANK(Spreadsheet!AV32),TRUE,ISNUMBER(MATCH(TRUE,EXACT(Spreadsheet!AV32,EnrollWaive),0)))</f>
        <v>1</v>
      </c>
      <c r="BZ32" s="5" t="b">
        <f t="array" ref="BZ32">IF(ISBLANK(Spreadsheet!AW32),TRUE,ISNUMBER(MATCH(TRUE,EXACT(Spreadsheet!AW32,LifeBenefitClasses),0)))</f>
        <v>1</v>
      </c>
      <c r="CA32" s="5" t="b">
        <f t="array" ref="CA32">IF(ISBLANK(Spreadsheet!AX32),TRUE,ISNUMBER(MATCH(TRUE,EXACT(Spreadsheet!AX32,LifeBenefitClasses),0)))</f>
        <v>1</v>
      </c>
      <c r="CB32" s="5" t="b">
        <f t="array" ref="CB32">IF(ISBLANK(Spreadsheet!AY32),TRUE,ISNUMBER(MATCH(TRUE,EXACT(Spreadsheet!AY32,LifeBenefitClasses),0)))</f>
        <v>1</v>
      </c>
      <c r="CC32" s="5" t="b">
        <f t="array" ref="CC32">IF(ISBLANK(Spreadsheet!AZ32),TRUE,ISNUMBER(MATCH(TRUE,EXACT(Spreadsheet!AZ32,LifeBenefitClasses),0)))</f>
        <v>1</v>
      </c>
      <c r="CD32" s="5" t="b">
        <f t="array" ref="CD32">IF(ISBLANK(Spreadsheet!BA32),TRUE,ISNUMBER(MATCH(TRUE,EXACT(Spreadsheet!BA32,LifeBenefitClasses),0)))</f>
        <v>1</v>
      </c>
      <c r="CE32" s="5" t="b">
        <f>IF(OR(ISBLANK(Spreadsheet!BA32), Spreadsheet!BA32="Waive"),IF(ISBLANK(Spreadsheet!BB32),TRUE,FALSE),IF(OR(AND(NOT(ISBLANK(Spreadsheet!BA32)),ISBLANK(Spreadsheet!BB32)),NOT(ISNUMBER(VALUE(Spreadsheet!BB32))),ISBLANK(Spreadsheet!BC32),NOT(ISNUMBER(VALUE(Spreadsheet!BC32)))),FALSE,IF(AND(Spreadsheet!BB32&gt;=50000,Spreadsheet!BB32&lt;=250000,MOD(Spreadsheet!BB32,10000)=0,Spreadsheet!BB32&lt;=(10*Spreadsheet!BC32)),TRUE,FALSE)))</f>
        <v>1</v>
      </c>
      <c r="CF32" s="5" t="b">
        <f>IF(NOT(ISBLANK(Spreadsheet!BC32)),AND(ISNUMBER(VALUE(Spreadsheet!BC32)),Spreadsheet!BC32&gt;0),AND(OR(ISBLANK(Spreadsheet!AO32),Spreadsheet!AO32="Waive",AND(NOT(OR(ISBLANK(Spreadsheet!AO32),Spreadsheet!AO32="Waive")),Spreadsheet!AP32&gt;=6)),OR(ISBLANK(Spreadsheet!AR32),AND(NOT(OR(ISBLANK(Spreadsheet!AR32),Spreadsheet!AR32="Waive")),Spreadsheet!AS32&gt;=6)),OR(ISBLANK(Spreadsheet!AW32)),OR(ISBLANK(Spreadsheet!AX32)),OR(ISBLANK(Spreadsheet!AY32)),OR(ISBLANK(Spreadsheet!AZ32)),OR(ISBLANK(Spreadsheet!BA32),Spreadsheet!BA32="Waive")))</f>
        <v>1</v>
      </c>
      <c r="CG32" s="5" t="b">
        <f t="shared" ca="1" si="5"/>
        <v>1</v>
      </c>
    </row>
    <row r="33" spans="6:85" ht="16.5" customHeight="1" x14ac:dyDescent="0.3">
      <c r="F33" s="18" t="s">
        <v>523</v>
      </c>
      <c r="G33" s="5" t="b">
        <f>EXACT(Spreadsheet!AG6,F33)</f>
        <v>1</v>
      </c>
      <c r="H33" s="5">
        <f t="shared" ca="1" si="2"/>
        <v>2</v>
      </c>
      <c r="I33" s="5" t="str">
        <f t="shared" ca="1" si="3"/>
        <v/>
      </c>
      <c r="J33" s="5" t="str">
        <f>IF(AND(NOT(ISBLANK(Spreadsheet!C33)),ISBLANK(Spreadsheet!D33)),Spreadsheet!F33&amp;" "&amp;Spreadsheet!H33,"")</f>
        <v/>
      </c>
      <c r="K33" s="5">
        <f>IF(AND(NOT(ISBLANK(Spreadsheet!C33)),ISBLANK(Spreadsheet!D33)),COUNTIFS(Spreadsheet!E34:E$786,"=Child",Spreadsheet!C34:C$786, "="&amp;Spreadsheet!C33) + COUNTIFS(Spreadsheet!E34:E$786,"=Step-child",Spreadsheet!C34:C$786, "="&amp;Spreadsheet!C33),0)</f>
        <v>0</v>
      </c>
      <c r="L33" s="5">
        <f>IF(NOT(ISBLANK(J33)),COUNTIFS(Spreadsheet!E34:E$786,"=Wife",Spreadsheet!C34:C$786, "="&amp;Spreadsheet!C33) + COUNTIFS(Spreadsheet!E34:E$786,"=Husband",Spreadsheet!C34:C$786, "="&amp;Spreadsheet!C33),0)</f>
        <v>0</v>
      </c>
      <c r="M33" s="5">
        <f>IF(NOT(ISBLANK(Spreadsheet!AJ33)),VLOOKUP(Spreadsheet!AJ33,'Drop Downs'!$P$2:$R$16,3,FALSE),0)</f>
        <v>0</v>
      </c>
      <c r="N33" s="5">
        <f>IF(NOT(ISBLANK(Spreadsheet!AJ33)), VLOOKUP(Spreadsheet!AJ33,'Drop Downs'!$P$2:$R$16,2,FALSE),0)</f>
        <v>0</v>
      </c>
      <c r="O33" s="5">
        <f>IF(NOT(ISBLANK(Spreadsheet!AL33)),VLOOKUP(Spreadsheet!AL33,'Drop Downs'!$P$2:$R$16,3,FALSE), 0)</f>
        <v>0</v>
      </c>
      <c r="P33" s="5">
        <f>IF(NOT(ISBLANK(Spreadsheet!AL33)),VLOOKUP(Spreadsheet!AL33,'Drop Downs'!$P$2:$R$16,2,FALSE),0)</f>
        <v>0</v>
      </c>
      <c r="Q33" s="5">
        <f>IF(NOT(ISBLANK(Spreadsheet!AN33)),VLOOKUP(Spreadsheet!AN33,'Drop Downs'!$P$2:$R$16,3,FALSE),0)</f>
        <v>0</v>
      </c>
      <c r="R33" s="5">
        <f>IF(NOT(ISBLANK(Spreadsheet!AN33)),VLOOKUP(Spreadsheet!AN33,'Drop Downs'!$P$2:$R$16,2,FALSE),0)</f>
        <v>0</v>
      </c>
      <c r="S33" s="5" t="str">
        <f>IF(OR(M33&gt;K33,N33&gt;L33,O33&gt;K33, Q33&gt;K33,N33&gt;L33, P33&gt;L33, R33&gt;L33),"Member currently has a coverage election over what he/she needs.  Please add more dependents or adjust the coverage election.","")&amp;(IF(AND(NOT(ISBLANK(Spreadsheet!C33)),NOT(ISBLANK(Spreadsheet!D33)),ISBLANK(Spreadsheet!E33)),"Dependent lacks a relationship to member.Please select one from the drop-down.",""))</f>
        <v/>
      </c>
      <c r="T33" s="5" t="b">
        <f t="shared" si="4"/>
        <v>1</v>
      </c>
      <c r="U33" s="5" t="b">
        <f>OR(ISBLANK(Spreadsheet!C33),IF(NOT(ISBLANK(Spreadsheet!D33)),NOT(ISBLANK(Spreadsheet!E33)),TRUE))</f>
        <v>1</v>
      </c>
      <c r="V33" s="5" t="b">
        <f>OR(ISBLANK(Spreadsheet!C33), NOT(ISBLANK(Spreadsheet!I33)))</f>
        <v>1</v>
      </c>
      <c r="W33" s="5" t="b">
        <f>OR(ISBLANK(Spreadsheet!D33),NOT(ISBLANK(Spreadsheet!C33)))</f>
        <v>1</v>
      </c>
      <c r="X33" s="155" t="str">
        <f>REPT("0",MIN(FIND({1,2,3,4,5,6,7,8,9},Spreadsheet!C33&amp;"123456789"))-1)&amp;IF(ISBLANK(Spreadsheet!C33),"",SUMPRODUCT(MID(0&amp;Spreadsheet!C33,LARGE(INDEX(ISNUMBER(--MID(Spreadsheet!C33,ROW($1:$225),1))*
 ROW($1:$225),0),ROW($1:$225))+1,1)*10^ROW($1:$225)/10))</f>
        <v/>
      </c>
      <c r="Y33" s="5" t="b">
        <f>IF(NOT(ISBLANK(Spreadsheet!C33)),IF(AND(ISNUMBER(VALUE(Spreadsheet!C33)), LEN(Spreadsheet!C33)=9),TRUE,FALSE),TRUE)</f>
        <v>1</v>
      </c>
      <c r="Z33" s="155" t="str">
        <f>REPT("0",MIN(FIND({1,2,3,4,5,6,7,8,9},Spreadsheet!D33&amp;"123456789"))-1)&amp;IF(ISBLANK(Spreadsheet!D33),"",SUMPRODUCT(MID(0&amp;Spreadsheet!D33,LARGE(INDEX(ISNUMBER(--MID(Spreadsheet!D33,ROW($1:$225),1))*
 ROW($1:$225),0),ROW($1:$225))+1,1)*10^ROW($1:$225)/10))</f>
        <v/>
      </c>
      <c r="AA33" s="5" t="b">
        <f>IF(AND(NOT(ISBLANK(Spreadsheet!D33)),NOT(ISBLANK(Spreadsheet!C33))),IF(AND(ISNUMBER(VALUE(Spreadsheet!D33)), LEN(Spreadsheet!D33)=9),TRUE,FALSE),IF(AND(NOT(ISBLANK(Spreadsheet!D33)),ISBLANK(Spreadsheet!C33)),FALSE,TRUE))</f>
        <v>1</v>
      </c>
      <c r="AB33" s="5" t="b">
        <f>OR(ISBLANK(Spreadsheet!Y33),IF(NOT(ISBLANK(Spreadsheet!Y33)),LEN(Spreadsheet!Y33)=10,ISNUMBER(VALUE(Spreadsheet!Y33))))</f>
        <v>1</v>
      </c>
      <c r="AC33" s="5" t="b">
        <f>OR(ISBLANK(Spreadsheet!AI33), AND(NOT(ISBLANK(Spreadsheet!AJ33)), NOT(ISNUMBER(SEARCH("Waive",Spreadsheet!AJ33)))))</f>
        <v>1</v>
      </c>
      <c r="AD33" s="5" t="b">
        <f>OR(ISBLANK(Spreadsheet!AK33), AND(NOT(ISBLANK(Spreadsheet!AL33)), NOT(ISNUMBER(SEARCH("Waive",Spreadsheet!AL33)))))</f>
        <v>1</v>
      </c>
      <c r="AE33" s="5" t="b">
        <f>OR(ISBLANK(Spreadsheet!AM33), AND(NOT(ISBLANK(Spreadsheet!AN33)), NOT(ISNUMBER(SEARCH("Waive", Spreadsheet!AN33)))))</f>
        <v>1</v>
      </c>
      <c r="AF33" s="5" t="b">
        <f>OR(ISBLANK(Spreadsheet!C33), NOT(ISBLANK(Spreadsheet!D33)),NOT(ISBLANK(Spreadsheet!L33)))</f>
        <v>1</v>
      </c>
      <c r="AG33" s="5" t="b">
        <f>IF(AND(NOT(ISBLANK(Spreadsheet!C33)), NOT(ISBLANK(Spreadsheet!D33)),Spreadsheet!C33&lt;&gt;Spreadsheet!D33),IF(ISERROR(VLOOKUP(Spreadsheet!C33, Spreadsheet!$C$6:'Spreadsheet'!$C32,1,FALSE)), FALSE, TRUE),TRUE)</f>
        <v>1</v>
      </c>
      <c r="AH33" s="5" t="b">
        <f>Spreadsheet!$B$2=Spreadsheet!AD33</f>
        <v>1</v>
      </c>
      <c r="AI33" s="5" t="b">
        <f>IF(ISBLANK(Spreadsheet!G33),TRUE,IF(OR(LEN(Spreadsheet!G33)&gt;1,ISNUMBER(VALUE(Spreadsheet!G33))),FALSE,TRUE))</f>
        <v>1</v>
      </c>
      <c r="AJ33" s="5" t="b">
        <f>OR(ISBLANK(Spreadsheet!C33), NOT(ISBLANK(Spreadsheet!B33)), NOT(ISBLANK(Spreadsheet!D33)))</f>
        <v>1</v>
      </c>
      <c r="AK33" s="5" t="b">
        <f t="array" ref="AK33">IF(OR(AND(ISBLANK(Spreadsheet!E33),ISBLANK(Spreadsheet!D33),NOT(ISBLANK(Spreadsheet!C33))),AND(ISBLANK(Spreadsheet!E33),ISBLANK(Spreadsheet!D33),ISBLANK(Spreadsheet!C33))),TRUE,ISNUMBER(MATCH(TRUE,EXACT(Spreadsheet!E33,Relationships),0)))</f>
        <v>1</v>
      </c>
      <c r="AL33" s="5" t="b">
        <f>IF(NOT(ISBLANK(Spreadsheet!C33)),IF(OR(ISBLANK(Spreadsheet!F33),LEN(Spreadsheet!F33)&gt;40),FALSE,TRUE),TRUE)</f>
        <v>1</v>
      </c>
      <c r="AM33" s="5" t="b">
        <f>IF(NOT(ISBLANK(Spreadsheet!C33)),IF(OR(ISBLANK(Spreadsheet!H33),LEN(Spreadsheet!H33)&gt;40),FALSE,TRUE),TRUE)</f>
        <v>1</v>
      </c>
      <c r="AN33" s="5" t="b">
        <f t="array" ref="AN33">IF(ISBLANK(Spreadsheet!I33),TRUE,ISNUMBER(MATCH(TRUE,EXACT(Spreadsheet!I33,GenderValues),0)))</f>
        <v>1</v>
      </c>
      <c r="AO33" s="5" t="b">
        <f ca="1">IF(ISERROR(DATEVALUE(TEXT(Spreadsheet!J33,"mm/dd/yyyy")) &gt; TODAY()),IF(AND(ISBLANK(Spreadsheet!J33),ISBLANK(Spreadsheet!C33)),TRUE,FALSE),IF(DATEVALUE(TEXT(Spreadsheet!J33,"mm/dd/yyyy")) &gt; TODAY(),FALSE,TRUE))</f>
        <v>1</v>
      </c>
      <c r="AP33" s="5" t="b">
        <f>OR(ISBLANK(Spreadsheet!K33),LEN(Spreadsheet!K33)&lt;=100)</f>
        <v>1</v>
      </c>
      <c r="AQ33" s="5" t="b">
        <f t="array" ref="AQ33">IF(OR(AND(ISBLANK(Spreadsheet!L33),ISBLANK(Spreadsheet!C33)),AND(NOT(ISBLANK(Spreadsheet!C33)),NOT(ISBLANK(Spreadsheet!D33)))),TRUE,ISNUMBER(MATCH(TRUE,EXACT(Spreadsheet!L33,MaritalStatus),0)))</f>
        <v>1</v>
      </c>
      <c r="AR33" s="5" t="b">
        <f ca="1">IF(ISERROR(DATEVALUE(TEXT(Spreadsheet!M33,"mm/dd/yyyy")) &gt; TODAY()),IF(ISBLANK(Spreadsheet!M33),TRUE,FALSE),IF(DATEVALUE(TEXT(Spreadsheet!M33,"mm/dd/yyyy")) &gt; TODAY(),FALSE,TRUE))</f>
        <v>1</v>
      </c>
      <c r="AS33" s="5" t="b">
        <f>OR(ISBLANK(Spreadsheet!N33),LEN(Spreadsheet!N33)&lt;=100)</f>
        <v>1</v>
      </c>
      <c r="AT33" s="5" t="b">
        <f>OR(ISBLANK(Spreadsheet!O33),UPPER(Spreadsheet!O33)="YES")</f>
        <v>1</v>
      </c>
      <c r="AU33" s="5" t="b">
        <f>OR(ISBLANK(Spreadsheet!P33),UPPER(Spreadsheet!P33)="YES")</f>
        <v>1</v>
      </c>
      <c r="AV33" s="5" t="b">
        <f t="array" ref="AV33">IF(ISBLANK(Spreadsheet!Q33),TRUE,ISNUMBER(MATCH(TRUE,EXACT(Spreadsheet!Q33,OnGroupsPriorIns),0)))</f>
        <v>1</v>
      </c>
      <c r="AW33" s="5" t="b">
        <f>OR(ISBLANK(Spreadsheet!R33),UPPER(Spreadsheet!R33)="YES")</f>
        <v>1</v>
      </c>
      <c r="AX33" s="5" t="b">
        <f>OR(ISBLANK(Spreadsheet!S33),UPPER(Spreadsheet!S33)="YES")</f>
        <v>1</v>
      </c>
      <c r="AY33" s="5" t="b">
        <f>OR(AND(ISBLANK(Spreadsheet!C33),LEN(Spreadsheet!T33)=0),AND(NOT(ISBLANK(Spreadsheet!C33)),LEN(Spreadsheet!T33)&gt;0,LEN(Spreadsheet!T33)&lt;=50))</f>
        <v>1</v>
      </c>
      <c r="AZ33" s="5" t="b">
        <f>OR(LEN(Spreadsheet!U33)=0,AND(LEN(Spreadsheet!U33)&gt;0,LEN(Spreadsheet!U33)&lt;=50))</f>
        <v>1</v>
      </c>
      <c r="BA33" s="5" t="b">
        <f>OR(AND(ISBLANK(Spreadsheet!C33),LEN(Spreadsheet!V33)=0),AND(NOT(ISBLANK(Spreadsheet!C33)),LEN(Spreadsheet!V33)&gt;0,LEN(Spreadsheet!V33)&lt;=50))</f>
        <v>1</v>
      </c>
      <c r="BB33" s="5" t="b">
        <f t="array" ref="BB33">IF(AND(ISBLANK(Spreadsheet!C33),LEN(Spreadsheet!W33)=0),TRUE,ISNUMBER(MATCH(TRUE,EXACT(Spreadsheet!W33,States),0)))</f>
        <v>1</v>
      </c>
      <c r="BC33" s="5" t="b">
        <f>OR(AND(ISBLANK(Spreadsheet!C33),LEN(Spreadsheet!X33)=0),AND(NOT(ISBLANK(Spreadsheet!C33)),LEN(Spreadsheet!X33)&gt;0,LEN(Spreadsheet!X33)=5,ISNUMBER(VALUE(Spreadsheet!X33))))</f>
        <v>1</v>
      </c>
      <c r="BD33" s="5" t="b">
        <f>OR(ISBLANK(Spreadsheet!Z33),LEN(Spreadsheet!Z33)&lt;=50)</f>
        <v>1</v>
      </c>
      <c r="BE33" s="5" t="b">
        <f>ISBLANK(Spreadsheet!AA33)</f>
        <v>1</v>
      </c>
      <c r="BF33" s="5" t="b">
        <f>ISBLANK(Spreadsheet!AB33)</f>
        <v>1</v>
      </c>
      <c r="BG33" s="5" t="b">
        <f>IF(ISERROR(DATEVALUE(TEXT(Spreadsheet!AC33,"mm/dd/yyyy")) &gt; DATEVALUE(TEXT(Spreadsheet!J33,"mm/dd/yyyy"))),IF(OR(AND(ISBLANK(Spreadsheet!AC33),ISBLANK(Spreadsheet!C33)),AND(NOT(ISBLANK(Spreadsheet!C33)),ISBLANK(Spreadsheet!AC33),NOT(ISBLANK(Spreadsheet!D33)))),TRUE,FALSE),IF(DATEVALUE(TEXT(Spreadsheet!AC33,"mm/dd/yyyy")) &gt; DATEVALUE(TEXT(Spreadsheet!J33,"mm/dd/yyyy")),TRUE,FALSE))</f>
        <v>1</v>
      </c>
      <c r="BH33" s="5" t="b">
        <f>OR(AND(ISBLANK(Spreadsheet!C33),ISBLANK(Spreadsheet!AE33)),AND(NOT(ISBLANK(Spreadsheet!C33)),NOT(ISBLANK(Spreadsheet!D33)),ISBLANK(Spreadsheet!AE33)),AND(NOT(ISBLANK(Spreadsheet!C33)),ISBLANK(Spreadsheet!D33),NOT(ISBLANK(Spreadsheet!AE33)),LEN(Spreadsheet!AE33)&lt;=100))</f>
        <v>1</v>
      </c>
      <c r="BI33" s="5" t="b">
        <f t="array" ref="BI33">IF(ISBLANK(Spreadsheet!AF33),TRUE,ISNUMBER(MATCH(TRUE,EXACT(Spreadsheet!AF33,CobraShortReasons),0)))</f>
        <v>1</v>
      </c>
      <c r="BJ33" s="5" t="b">
        <f ca="1">IF(ISERROR(DATEVALUE(TEXT(Spreadsheet!AG33,"mm/dd/yyyy")) &gt; TODAY()),IF(ISBLANK(Spreadsheet!AG33),TRUE,FALSE),IF(DATEVALUE(TEXT(Spreadsheet!AG33,"mm/dd/yyyy")) &gt; TODAY(),FALSE,TRUE))</f>
        <v>1</v>
      </c>
      <c r="BK33" s="5" t="b">
        <f>OR(ISBLANK(Spreadsheet!AH33),LEN(Spreadsheet!AH33)&lt;=25)</f>
        <v>1</v>
      </c>
      <c r="BL33" s="5" t="b">
        <f t="array" aca="1" ref="BL33" ca="1">IF(ISBLANK(Spreadsheet!AI33),TRUE,ISNUMBER(MATCH(TRUE,EXACT(Spreadsheet!AI33,INDIRECT(Spreadsheet!$D$2)),0)))</f>
        <v>1</v>
      </c>
      <c r="BM33" s="5" t="b">
        <f t="array" aca="1" ref="BM33" ca="1">IF(ISBLANK(Spreadsheet!AJ33),TRUE,ISNUMBER(MATCH(TRUE,EXACT(Spreadsheet!AJ33,INDIRECT(Spreadsheet!BJ33)),0)))</f>
        <v>1</v>
      </c>
      <c r="BN33" s="5" t="b">
        <f t="array" ref="BN33">IF(ISBLANK(Spreadsheet!AK33),TRUE,ISNUMBER(MATCH(TRUE,EXACT(Spreadsheet!AK33,DentalPlans),0)))</f>
        <v>1</v>
      </c>
      <c r="BO33" s="5" t="b">
        <f t="array" aca="1" ref="BO33" ca="1">IF(ISBLANK(Spreadsheet!AL33),TRUE,ISNUMBER(MATCH(TRUE,EXACT(Spreadsheet!AL33,INDIRECT(Spreadsheet!BK33)),0)))</f>
        <v>1</v>
      </c>
      <c r="BP33" s="5" t="b">
        <f t="array" ref="BP33">IF(ISBLANK(Spreadsheet!AM33),TRUE,ISNUMBER(MATCH(TRUE,EXACT(Spreadsheet!AM33,VisionPlans),0)))</f>
        <v>1</v>
      </c>
      <c r="BQ33" s="5" t="b">
        <f t="array" aca="1" ref="BQ33" ca="1">IF(ISBLANK(Spreadsheet!AN33),TRUE,ISNUMBER(MATCH(TRUE,EXACT(Spreadsheet!AN33,INDIRECT(Spreadsheet!BL33)),0)))</f>
        <v>1</v>
      </c>
      <c r="BR33" s="5" t="b">
        <f t="array" ref="BR33">IF(ISBLANK(Spreadsheet!AO33),TRUE,ISNUMBER(MATCH(TRUE,EXACT(Spreadsheet!AO33,LifeBenefitClasses),0)))</f>
        <v>1</v>
      </c>
      <c r="BS33" s="5" t="b">
        <f>IF(OR(ISBLANK(Spreadsheet!AO33), Spreadsheet!AO33="Waive"),IF(ISBLANK(Spreadsheet!AP33),TRUE,FALSE),IF(OR(AND(NOT(ISBLANK(Spreadsheet!AO33)),ISBLANK(Spreadsheet!AP33)),NOT(ISNUMBER(VALUE(Spreadsheet!AP33)))),FALSE,IF(OR(AND(Spreadsheet!AP33&lt;6,MOD(Spreadsheet!AP33*10,5)=0), MOD(Spreadsheet!AP33,5000)=0),TRUE,FALSE)))</f>
        <v>1</v>
      </c>
      <c r="BT33" s="5" t="b">
        <f t="array" ref="BT33">IF(ISBLANK(Spreadsheet!AQ33),TRUE,ISNUMBER(MATCH(TRUE,EXACT(Spreadsheet!AQ33,EnrollWaive),0)))</f>
        <v>1</v>
      </c>
      <c r="BU33" s="5" t="b">
        <f t="array" ref="BU33">IF(ISBLANK(Spreadsheet!AR33),TRUE,ISNUMBER(MATCH(TRUE,EXACT(Spreadsheet!AR33,LifeBenefitClasses),0)))</f>
        <v>1</v>
      </c>
      <c r="BV33" s="5" t="b">
        <f>IF(OR(ISBLANK(Spreadsheet!AR33), Spreadsheet!AR33="Waive"),IF(ISBLANK(Spreadsheet!AS33),TRUE,FALSE),IF(OR(AND(NOT(ISBLANK(Spreadsheet!AR33)),ISBLANK(Spreadsheet!AS33)),NOT(ISNUMBER(VALUE(Spreadsheet!AS33)))),FALSE,IF(OR(AND(Spreadsheet!AS33&lt;6,MOD(Spreadsheet!AS33*10,5)=0), MOD(Spreadsheet!AS33,10000)=0),TRUE,FALSE)))</f>
        <v>1</v>
      </c>
      <c r="BW33" s="5" t="b">
        <f t="array" ref="BW33">IF(ISBLANK(Spreadsheet!AT33),TRUE,ISNUMBER(MATCH(TRUE,EXACT(Spreadsheet!AT33,LifeBenefitClasses),0)))</f>
        <v>1</v>
      </c>
      <c r="BX33" s="5" t="b">
        <f>IF(OR(ISBLANK(Spreadsheet!AT33), Spreadsheet!AT33="Waive"),IF(ISBLANK(Spreadsheet!AU33),TRUE,FALSE),IF(OR(AND(NOT(ISBLANK(Spreadsheet!AT33)),ISBLANK(Spreadsheet!AU33)),NOT(ISNUMBER(VALUE(Spreadsheet!AU33)))),FALSE,IF(AND(NOT(OR(ISBLANK(Spreadsheet!AT33),Spreadsheet!AT33="Waive")),NOT(OR(ISBLANK(Spreadsheet!AR33),Spreadsheet!AR33="Waive")),MOD(Spreadsheet!AU33,5000)=0, Spreadsheet!AU33&lt;=(Spreadsheet!AS33*0.5)),TRUE,FALSE)))</f>
        <v>1</v>
      </c>
      <c r="BY33" s="5" t="b">
        <f t="array" ref="BY33">IF(ISBLANK(Spreadsheet!AV33),TRUE,ISNUMBER(MATCH(TRUE,EXACT(Spreadsheet!AV33,EnrollWaive),0)))</f>
        <v>1</v>
      </c>
      <c r="BZ33" s="5" t="b">
        <f t="array" ref="BZ33">IF(ISBLANK(Spreadsheet!AW33),TRUE,ISNUMBER(MATCH(TRUE,EXACT(Spreadsheet!AW33,LifeBenefitClasses),0)))</f>
        <v>1</v>
      </c>
      <c r="CA33" s="5" t="b">
        <f t="array" ref="CA33">IF(ISBLANK(Spreadsheet!AX33),TRUE,ISNUMBER(MATCH(TRUE,EXACT(Spreadsheet!AX33,LifeBenefitClasses),0)))</f>
        <v>1</v>
      </c>
      <c r="CB33" s="5" t="b">
        <f t="array" ref="CB33">IF(ISBLANK(Spreadsheet!AY33),TRUE,ISNUMBER(MATCH(TRUE,EXACT(Spreadsheet!AY33,LifeBenefitClasses),0)))</f>
        <v>1</v>
      </c>
      <c r="CC33" s="5" t="b">
        <f t="array" ref="CC33">IF(ISBLANK(Spreadsheet!AZ33),TRUE,ISNUMBER(MATCH(TRUE,EXACT(Spreadsheet!AZ33,LifeBenefitClasses),0)))</f>
        <v>1</v>
      </c>
      <c r="CD33" s="5" t="b">
        <f t="array" ref="CD33">IF(ISBLANK(Spreadsheet!BA33),TRUE,ISNUMBER(MATCH(TRUE,EXACT(Spreadsheet!BA33,LifeBenefitClasses),0)))</f>
        <v>1</v>
      </c>
      <c r="CE33" s="5" t="b">
        <f>IF(OR(ISBLANK(Spreadsheet!BA33), Spreadsheet!BA33="Waive"),IF(ISBLANK(Spreadsheet!BB33),TRUE,FALSE),IF(OR(AND(NOT(ISBLANK(Spreadsheet!BA33)),ISBLANK(Spreadsheet!BB33)),NOT(ISNUMBER(VALUE(Spreadsheet!BB33))),ISBLANK(Spreadsheet!BC33),NOT(ISNUMBER(VALUE(Spreadsheet!BC33)))),FALSE,IF(AND(Spreadsheet!BB33&gt;=50000,Spreadsheet!BB33&lt;=250000,MOD(Spreadsheet!BB33,10000)=0,Spreadsheet!BB33&lt;=(10*Spreadsheet!BC33)),TRUE,FALSE)))</f>
        <v>1</v>
      </c>
      <c r="CF33" s="5" t="b">
        <f>IF(NOT(ISBLANK(Spreadsheet!BC33)),AND(ISNUMBER(VALUE(Spreadsheet!BC33)),Spreadsheet!BC33&gt;0),AND(OR(ISBLANK(Spreadsheet!AO33),Spreadsheet!AO33="Waive",AND(NOT(OR(ISBLANK(Spreadsheet!AO33),Spreadsheet!AO33="Waive")),Spreadsheet!AP33&gt;=6)),OR(ISBLANK(Spreadsheet!AR33),AND(NOT(OR(ISBLANK(Spreadsheet!AR33),Spreadsheet!AR33="Waive")),Spreadsheet!AS33&gt;=6)),OR(ISBLANK(Spreadsheet!AW33)),OR(ISBLANK(Spreadsheet!AX33)),OR(ISBLANK(Spreadsheet!AY33)),OR(ISBLANK(Spreadsheet!AZ33)),OR(ISBLANK(Spreadsheet!BA33),Spreadsheet!BA33="Waive")))</f>
        <v>1</v>
      </c>
      <c r="CG33" s="5" t="b">
        <f t="shared" ca="1" si="5"/>
        <v>1</v>
      </c>
    </row>
    <row r="34" spans="6:85" ht="16.5" customHeight="1" x14ac:dyDescent="0.3">
      <c r="F34" s="18" t="s">
        <v>22</v>
      </c>
      <c r="G34" s="5" t="b">
        <f>EXACT(Spreadsheet!AH6,F34)</f>
        <v>1</v>
      </c>
      <c r="H34" s="5">
        <f t="shared" ca="1" si="2"/>
        <v>2</v>
      </c>
      <c r="I34" s="5" t="str">
        <f t="shared" ca="1" si="3"/>
        <v/>
      </c>
      <c r="J34" s="5" t="str">
        <f>IF(AND(NOT(ISBLANK(Spreadsheet!C34)),ISBLANK(Spreadsheet!D34)),Spreadsheet!F34&amp;" "&amp;Spreadsheet!H34,"")</f>
        <v/>
      </c>
      <c r="K34" s="5">
        <f>IF(AND(NOT(ISBLANK(Spreadsheet!C34)),ISBLANK(Spreadsheet!D34)),COUNTIFS(Spreadsheet!E35:E$786,"=Child",Spreadsheet!C35:C$786, "="&amp;Spreadsheet!C34) + COUNTIFS(Spreadsheet!E35:E$786,"=Step-child",Spreadsheet!C35:C$786, "="&amp;Spreadsheet!C34),0)</f>
        <v>0</v>
      </c>
      <c r="L34" s="5">
        <f>IF(NOT(ISBLANK(J34)),COUNTIFS(Spreadsheet!E35:E$786,"=Wife",Spreadsheet!C35:C$786, "="&amp;Spreadsheet!C34) + COUNTIFS(Spreadsheet!E35:E$786,"=Husband",Spreadsheet!C35:C$786, "="&amp;Spreadsheet!C34),0)</f>
        <v>0</v>
      </c>
      <c r="M34" s="5">
        <f>IF(NOT(ISBLANK(Spreadsheet!AJ34)),VLOOKUP(Spreadsheet!AJ34,'Drop Downs'!$P$2:$R$16,3,FALSE),0)</f>
        <v>0</v>
      </c>
      <c r="N34" s="5">
        <f>IF(NOT(ISBLANK(Spreadsheet!AJ34)), VLOOKUP(Spreadsheet!AJ34,'Drop Downs'!$P$2:$R$16,2,FALSE),0)</f>
        <v>0</v>
      </c>
      <c r="O34" s="5">
        <f>IF(NOT(ISBLANK(Spreadsheet!AL34)),VLOOKUP(Spreadsheet!AL34,'Drop Downs'!$P$2:$R$16,3,FALSE), 0)</f>
        <v>0</v>
      </c>
      <c r="P34" s="5">
        <f>IF(NOT(ISBLANK(Spreadsheet!AL34)),VLOOKUP(Spreadsheet!AL34,'Drop Downs'!$P$2:$R$16,2,FALSE),0)</f>
        <v>0</v>
      </c>
      <c r="Q34" s="5">
        <f>IF(NOT(ISBLANK(Spreadsheet!AN34)),VLOOKUP(Spreadsheet!AN34,'Drop Downs'!$P$2:$R$16,3,FALSE),0)</f>
        <v>0</v>
      </c>
      <c r="R34" s="5">
        <f>IF(NOT(ISBLANK(Spreadsheet!AN34)),VLOOKUP(Spreadsheet!AN34,'Drop Downs'!$P$2:$R$16,2,FALSE),0)</f>
        <v>0</v>
      </c>
      <c r="S34" s="5" t="str">
        <f>IF(OR(M34&gt;K34,N34&gt;L34,O34&gt;K34, Q34&gt;K34,N34&gt;L34, P34&gt;L34, R34&gt;L34),"Member currently has a coverage election over what he/she needs.  Please add more dependents or adjust the coverage election.","")&amp;(IF(AND(NOT(ISBLANK(Spreadsheet!C34)),NOT(ISBLANK(Spreadsheet!D34)),ISBLANK(Spreadsheet!E34)),"Dependent lacks a relationship to member.Please select one from the drop-down.",""))</f>
        <v/>
      </c>
      <c r="T34" s="5" t="b">
        <f t="shared" si="4"/>
        <v>1</v>
      </c>
      <c r="U34" s="5" t="b">
        <f>OR(ISBLANK(Spreadsheet!C34),IF(NOT(ISBLANK(Spreadsheet!D34)),NOT(ISBLANK(Spreadsheet!E34)),TRUE))</f>
        <v>1</v>
      </c>
      <c r="V34" s="5" t="b">
        <f>OR(ISBLANK(Spreadsheet!C34), NOT(ISBLANK(Spreadsheet!I34)))</f>
        <v>1</v>
      </c>
      <c r="W34" s="5" t="b">
        <f>OR(ISBLANK(Spreadsheet!D34),NOT(ISBLANK(Spreadsheet!C34)))</f>
        <v>1</v>
      </c>
      <c r="X34" s="155" t="str">
        <f>REPT("0",MIN(FIND({1,2,3,4,5,6,7,8,9},Spreadsheet!C34&amp;"123456789"))-1)&amp;IF(ISBLANK(Spreadsheet!C34),"",SUMPRODUCT(MID(0&amp;Spreadsheet!C34,LARGE(INDEX(ISNUMBER(--MID(Spreadsheet!C34,ROW($1:$225),1))*
 ROW($1:$225),0),ROW($1:$225))+1,1)*10^ROW($1:$225)/10))</f>
        <v/>
      </c>
      <c r="Y34" s="5" t="b">
        <f>IF(NOT(ISBLANK(Spreadsheet!C34)),IF(AND(ISNUMBER(VALUE(Spreadsheet!C34)), LEN(Spreadsheet!C34)=9),TRUE,FALSE),TRUE)</f>
        <v>1</v>
      </c>
      <c r="Z34" s="155" t="str">
        <f>REPT("0",MIN(FIND({1,2,3,4,5,6,7,8,9},Spreadsheet!D34&amp;"123456789"))-1)&amp;IF(ISBLANK(Spreadsheet!D34),"",SUMPRODUCT(MID(0&amp;Spreadsheet!D34,LARGE(INDEX(ISNUMBER(--MID(Spreadsheet!D34,ROW($1:$225),1))*
 ROW($1:$225),0),ROW($1:$225))+1,1)*10^ROW($1:$225)/10))</f>
        <v/>
      </c>
      <c r="AA34" s="5" t="b">
        <f>IF(AND(NOT(ISBLANK(Spreadsheet!D34)),NOT(ISBLANK(Spreadsheet!C34))),IF(AND(ISNUMBER(VALUE(Spreadsheet!D34)), LEN(Spreadsheet!D34)=9),TRUE,FALSE),IF(AND(NOT(ISBLANK(Spreadsheet!D34)),ISBLANK(Spreadsheet!C34)),FALSE,TRUE))</f>
        <v>1</v>
      </c>
      <c r="AB34" s="5" t="b">
        <f>OR(ISBLANK(Spreadsheet!Y34),IF(NOT(ISBLANK(Spreadsheet!Y34)),LEN(Spreadsheet!Y34)=10,ISNUMBER(VALUE(Spreadsheet!Y34))))</f>
        <v>1</v>
      </c>
      <c r="AC34" s="5" t="b">
        <f>OR(ISBLANK(Spreadsheet!AI34), AND(NOT(ISBLANK(Spreadsheet!AJ34)), NOT(ISNUMBER(SEARCH("Waive",Spreadsheet!AJ34)))))</f>
        <v>1</v>
      </c>
      <c r="AD34" s="5" t="b">
        <f>OR(ISBLANK(Spreadsheet!AK34), AND(NOT(ISBLANK(Spreadsheet!AL34)), NOT(ISNUMBER(SEARCH("Waive",Spreadsheet!AL34)))))</f>
        <v>1</v>
      </c>
      <c r="AE34" s="5" t="b">
        <f>OR(ISBLANK(Spreadsheet!AM34), AND(NOT(ISBLANK(Spreadsheet!AN34)), NOT(ISNUMBER(SEARCH("Waive", Spreadsheet!AN34)))))</f>
        <v>1</v>
      </c>
      <c r="AF34" s="5" t="b">
        <f>OR(ISBLANK(Spreadsheet!C34), NOT(ISBLANK(Spreadsheet!D34)),NOT(ISBLANK(Spreadsheet!L34)))</f>
        <v>1</v>
      </c>
      <c r="AG34" s="5" t="b">
        <f>IF(AND(NOT(ISBLANK(Spreadsheet!C34)), NOT(ISBLANK(Spreadsheet!D34)),Spreadsheet!C34&lt;&gt;Spreadsheet!D34),IF(ISERROR(VLOOKUP(Spreadsheet!C34, Spreadsheet!$C$6:'Spreadsheet'!$C33,1,FALSE)), FALSE, TRUE),TRUE)</f>
        <v>1</v>
      </c>
      <c r="AH34" s="5" t="b">
        <f>Spreadsheet!$B$2=Spreadsheet!AD34</f>
        <v>1</v>
      </c>
      <c r="AI34" s="5" t="b">
        <f>IF(ISBLANK(Spreadsheet!G34),TRUE,IF(OR(LEN(Spreadsheet!G34)&gt;1,ISNUMBER(VALUE(Spreadsheet!G34))),FALSE,TRUE))</f>
        <v>1</v>
      </c>
      <c r="AJ34" s="5" t="b">
        <f>OR(ISBLANK(Spreadsheet!C34), NOT(ISBLANK(Spreadsheet!B34)), NOT(ISBLANK(Spreadsheet!D34)))</f>
        <v>1</v>
      </c>
      <c r="AK34" s="5" t="b">
        <f t="array" ref="AK34">IF(OR(AND(ISBLANK(Spreadsheet!E34),ISBLANK(Spreadsheet!D34),NOT(ISBLANK(Spreadsheet!C34))),AND(ISBLANK(Spreadsheet!E34),ISBLANK(Spreadsheet!D34),ISBLANK(Spreadsheet!C34))),TRUE,ISNUMBER(MATCH(TRUE,EXACT(Spreadsheet!E34,Relationships),0)))</f>
        <v>1</v>
      </c>
      <c r="AL34" s="5" t="b">
        <f>IF(NOT(ISBLANK(Spreadsheet!C34)),IF(OR(ISBLANK(Spreadsheet!F34),LEN(Spreadsheet!F34)&gt;40),FALSE,TRUE),TRUE)</f>
        <v>1</v>
      </c>
      <c r="AM34" s="5" t="b">
        <f>IF(NOT(ISBLANK(Spreadsheet!C34)),IF(OR(ISBLANK(Spreadsheet!H34),LEN(Spreadsheet!H34)&gt;40),FALSE,TRUE),TRUE)</f>
        <v>1</v>
      </c>
      <c r="AN34" s="5" t="b">
        <f t="array" ref="AN34">IF(ISBLANK(Spreadsheet!I34),TRUE,ISNUMBER(MATCH(TRUE,EXACT(Spreadsheet!I34,GenderValues),0)))</f>
        <v>1</v>
      </c>
      <c r="AO34" s="5" t="b">
        <f ca="1">IF(ISERROR(DATEVALUE(TEXT(Spreadsheet!J34,"mm/dd/yyyy")) &gt; TODAY()),IF(AND(ISBLANK(Spreadsheet!J34),ISBLANK(Spreadsheet!C34)),TRUE,FALSE),IF(DATEVALUE(TEXT(Spreadsheet!J34,"mm/dd/yyyy")) &gt; TODAY(),FALSE,TRUE))</f>
        <v>1</v>
      </c>
      <c r="AP34" s="5" t="b">
        <f>OR(ISBLANK(Spreadsheet!K34),LEN(Spreadsheet!K34)&lt;=100)</f>
        <v>1</v>
      </c>
      <c r="AQ34" s="5" t="b">
        <f t="array" ref="AQ34">IF(OR(AND(ISBLANK(Spreadsheet!L34),ISBLANK(Spreadsheet!C34)),AND(NOT(ISBLANK(Spreadsheet!C34)),NOT(ISBLANK(Spreadsheet!D34)))),TRUE,ISNUMBER(MATCH(TRUE,EXACT(Spreadsheet!L34,MaritalStatus),0)))</f>
        <v>1</v>
      </c>
      <c r="AR34" s="5" t="b">
        <f ca="1">IF(ISERROR(DATEVALUE(TEXT(Spreadsheet!M34,"mm/dd/yyyy")) &gt; TODAY()),IF(ISBLANK(Spreadsheet!M34),TRUE,FALSE),IF(DATEVALUE(TEXT(Spreadsheet!M34,"mm/dd/yyyy")) &gt; TODAY(),FALSE,TRUE))</f>
        <v>1</v>
      </c>
      <c r="AS34" s="5" t="b">
        <f>OR(ISBLANK(Spreadsheet!N34),LEN(Spreadsheet!N34)&lt;=100)</f>
        <v>1</v>
      </c>
      <c r="AT34" s="5" t="b">
        <f>OR(ISBLANK(Spreadsheet!O34),UPPER(Spreadsheet!O34)="YES")</f>
        <v>1</v>
      </c>
      <c r="AU34" s="5" t="b">
        <f>OR(ISBLANK(Spreadsheet!P34),UPPER(Spreadsheet!P34)="YES")</f>
        <v>1</v>
      </c>
      <c r="AV34" s="5" t="b">
        <f t="array" ref="AV34">IF(ISBLANK(Spreadsheet!Q34),TRUE,ISNUMBER(MATCH(TRUE,EXACT(Spreadsheet!Q34,OnGroupsPriorIns),0)))</f>
        <v>1</v>
      </c>
      <c r="AW34" s="5" t="b">
        <f>OR(ISBLANK(Spreadsheet!R34),UPPER(Spreadsheet!R34)="YES")</f>
        <v>1</v>
      </c>
      <c r="AX34" s="5" t="b">
        <f>OR(ISBLANK(Spreadsheet!S34),UPPER(Spreadsheet!S34)="YES")</f>
        <v>1</v>
      </c>
      <c r="AY34" s="5" t="b">
        <f>OR(AND(ISBLANK(Spreadsheet!C34),LEN(Spreadsheet!T34)=0),AND(NOT(ISBLANK(Spreadsheet!C34)),LEN(Spreadsheet!T34)&gt;0,LEN(Spreadsheet!T34)&lt;=50))</f>
        <v>1</v>
      </c>
      <c r="AZ34" s="5" t="b">
        <f>OR(LEN(Spreadsheet!U34)=0,AND(LEN(Spreadsheet!U34)&gt;0,LEN(Spreadsheet!U34)&lt;=50))</f>
        <v>1</v>
      </c>
      <c r="BA34" s="5" t="b">
        <f>OR(AND(ISBLANK(Spreadsheet!C34),LEN(Spreadsheet!V34)=0),AND(NOT(ISBLANK(Spreadsheet!C34)),LEN(Spreadsheet!V34)&gt;0,LEN(Spreadsheet!V34)&lt;=50))</f>
        <v>1</v>
      </c>
      <c r="BB34" s="5" t="b">
        <f t="array" ref="BB34">IF(AND(ISBLANK(Spreadsheet!C34),LEN(Spreadsheet!W34)=0),TRUE,ISNUMBER(MATCH(TRUE,EXACT(Spreadsheet!W34,States),0)))</f>
        <v>1</v>
      </c>
      <c r="BC34" s="5" t="b">
        <f>OR(AND(ISBLANK(Spreadsheet!C34),LEN(Spreadsheet!X34)=0),AND(NOT(ISBLANK(Spreadsheet!C34)),LEN(Spreadsheet!X34)&gt;0,LEN(Spreadsheet!X34)=5,ISNUMBER(VALUE(Spreadsheet!X34))))</f>
        <v>1</v>
      </c>
      <c r="BD34" s="5" t="b">
        <f>OR(ISBLANK(Spreadsheet!Z34),LEN(Spreadsheet!Z34)&lt;=50)</f>
        <v>1</v>
      </c>
      <c r="BE34" s="5" t="b">
        <f>ISBLANK(Spreadsheet!AA34)</f>
        <v>1</v>
      </c>
      <c r="BF34" s="5" t="b">
        <f>ISBLANK(Spreadsheet!AB34)</f>
        <v>1</v>
      </c>
      <c r="BG34" s="5" t="b">
        <f>IF(ISERROR(DATEVALUE(TEXT(Spreadsheet!AC34,"mm/dd/yyyy")) &gt; DATEVALUE(TEXT(Spreadsheet!J34,"mm/dd/yyyy"))),IF(OR(AND(ISBLANK(Spreadsheet!AC34),ISBLANK(Spreadsheet!C34)),AND(NOT(ISBLANK(Spreadsheet!C34)),ISBLANK(Spreadsheet!AC34),NOT(ISBLANK(Spreadsheet!D34)))),TRUE,FALSE),IF(DATEVALUE(TEXT(Spreadsheet!AC34,"mm/dd/yyyy")) &gt; DATEVALUE(TEXT(Spreadsheet!J34,"mm/dd/yyyy")),TRUE,FALSE))</f>
        <v>1</v>
      </c>
      <c r="BH34" s="5" t="b">
        <f>OR(AND(ISBLANK(Spreadsheet!C34),ISBLANK(Spreadsheet!AE34)),AND(NOT(ISBLANK(Spreadsheet!C34)),NOT(ISBLANK(Spreadsheet!D34)),ISBLANK(Spreadsheet!AE34)),AND(NOT(ISBLANK(Spreadsheet!C34)),ISBLANK(Spreadsheet!D34),NOT(ISBLANK(Spreadsheet!AE34)),LEN(Spreadsheet!AE34)&lt;=100))</f>
        <v>1</v>
      </c>
      <c r="BI34" s="5" t="b">
        <f t="array" ref="BI34">IF(ISBLANK(Spreadsheet!AF34),TRUE,ISNUMBER(MATCH(TRUE,EXACT(Spreadsheet!AF34,CobraShortReasons),0)))</f>
        <v>1</v>
      </c>
      <c r="BJ34" s="5" t="b">
        <f ca="1">IF(ISERROR(DATEVALUE(TEXT(Spreadsheet!AG34,"mm/dd/yyyy")) &gt; TODAY()),IF(ISBLANK(Spreadsheet!AG34),TRUE,FALSE),IF(DATEVALUE(TEXT(Spreadsheet!AG34,"mm/dd/yyyy")) &gt; TODAY(),FALSE,TRUE))</f>
        <v>1</v>
      </c>
      <c r="BK34" s="5" t="b">
        <f>OR(ISBLANK(Spreadsheet!AH34),LEN(Spreadsheet!AH34)&lt;=25)</f>
        <v>1</v>
      </c>
      <c r="BL34" s="5" t="b">
        <f t="array" aca="1" ref="BL34" ca="1">IF(ISBLANK(Spreadsheet!AI34),TRUE,ISNUMBER(MATCH(TRUE,EXACT(Spreadsheet!AI34,INDIRECT(Spreadsheet!$D$2)),0)))</f>
        <v>1</v>
      </c>
      <c r="BM34" s="5" t="b">
        <f t="array" aca="1" ref="BM34" ca="1">IF(ISBLANK(Spreadsheet!AJ34),TRUE,ISNUMBER(MATCH(TRUE,EXACT(Spreadsheet!AJ34,INDIRECT(Spreadsheet!BJ34)),0)))</f>
        <v>1</v>
      </c>
      <c r="BN34" s="5" t="b">
        <f t="array" ref="BN34">IF(ISBLANK(Spreadsheet!AK34),TRUE,ISNUMBER(MATCH(TRUE,EXACT(Spreadsheet!AK34,DentalPlans),0)))</f>
        <v>1</v>
      </c>
      <c r="BO34" s="5" t="b">
        <f t="array" aca="1" ref="BO34" ca="1">IF(ISBLANK(Spreadsheet!AL34),TRUE,ISNUMBER(MATCH(TRUE,EXACT(Spreadsheet!AL34,INDIRECT(Spreadsheet!BK34)),0)))</f>
        <v>1</v>
      </c>
      <c r="BP34" s="5" t="b">
        <f t="array" ref="BP34">IF(ISBLANK(Spreadsheet!AM34),TRUE,ISNUMBER(MATCH(TRUE,EXACT(Spreadsheet!AM34,VisionPlans),0)))</f>
        <v>1</v>
      </c>
      <c r="BQ34" s="5" t="b">
        <f t="array" aca="1" ref="BQ34" ca="1">IF(ISBLANK(Spreadsheet!AN34),TRUE,ISNUMBER(MATCH(TRUE,EXACT(Spreadsheet!AN34,INDIRECT(Spreadsheet!BL34)),0)))</f>
        <v>1</v>
      </c>
      <c r="BR34" s="5" t="b">
        <f t="array" ref="BR34">IF(ISBLANK(Spreadsheet!AO34),TRUE,ISNUMBER(MATCH(TRUE,EXACT(Spreadsheet!AO34,LifeBenefitClasses),0)))</f>
        <v>1</v>
      </c>
      <c r="BS34" s="5" t="b">
        <f>IF(OR(ISBLANK(Spreadsheet!AO34), Spreadsheet!AO34="Waive"),IF(ISBLANK(Spreadsheet!AP34),TRUE,FALSE),IF(OR(AND(NOT(ISBLANK(Spreadsheet!AO34)),ISBLANK(Spreadsheet!AP34)),NOT(ISNUMBER(VALUE(Spreadsheet!AP34)))),FALSE,IF(OR(AND(Spreadsheet!AP34&lt;6,MOD(Spreadsheet!AP34*10,5)=0), MOD(Spreadsheet!AP34,5000)=0),TRUE,FALSE)))</f>
        <v>1</v>
      </c>
      <c r="BT34" s="5" t="b">
        <f t="array" ref="BT34">IF(ISBLANK(Spreadsheet!AQ34),TRUE,ISNUMBER(MATCH(TRUE,EXACT(Spreadsheet!AQ34,EnrollWaive),0)))</f>
        <v>1</v>
      </c>
      <c r="BU34" s="5" t="b">
        <f t="array" ref="BU34">IF(ISBLANK(Spreadsheet!AR34),TRUE,ISNUMBER(MATCH(TRUE,EXACT(Spreadsheet!AR34,LifeBenefitClasses),0)))</f>
        <v>1</v>
      </c>
      <c r="BV34" s="5" t="b">
        <f>IF(OR(ISBLANK(Spreadsheet!AR34), Spreadsheet!AR34="Waive"),IF(ISBLANK(Spreadsheet!AS34),TRUE,FALSE),IF(OR(AND(NOT(ISBLANK(Spreadsheet!AR34)),ISBLANK(Spreadsheet!AS34)),NOT(ISNUMBER(VALUE(Spreadsheet!AS34)))),FALSE,IF(OR(AND(Spreadsheet!AS34&lt;6,MOD(Spreadsheet!AS34*10,5)=0), MOD(Spreadsheet!AS34,10000)=0),TRUE,FALSE)))</f>
        <v>1</v>
      </c>
      <c r="BW34" s="5" t="b">
        <f t="array" ref="BW34">IF(ISBLANK(Spreadsheet!AT34),TRUE,ISNUMBER(MATCH(TRUE,EXACT(Spreadsheet!AT34,LifeBenefitClasses),0)))</f>
        <v>1</v>
      </c>
      <c r="BX34" s="5" t="b">
        <f>IF(OR(ISBLANK(Spreadsheet!AT34), Spreadsheet!AT34="Waive"),IF(ISBLANK(Spreadsheet!AU34),TRUE,FALSE),IF(OR(AND(NOT(ISBLANK(Spreadsheet!AT34)),ISBLANK(Spreadsheet!AU34)),NOT(ISNUMBER(VALUE(Spreadsheet!AU34)))),FALSE,IF(AND(NOT(OR(ISBLANK(Spreadsheet!AT34),Spreadsheet!AT34="Waive")),NOT(OR(ISBLANK(Spreadsheet!AR34),Spreadsheet!AR34="Waive")),MOD(Spreadsheet!AU34,5000)=0, Spreadsheet!AU34&lt;=(Spreadsheet!AS34*0.5)),TRUE,FALSE)))</f>
        <v>1</v>
      </c>
      <c r="BY34" s="5" t="b">
        <f t="array" ref="BY34">IF(ISBLANK(Spreadsheet!AV34),TRUE,ISNUMBER(MATCH(TRUE,EXACT(Spreadsheet!AV34,EnrollWaive),0)))</f>
        <v>1</v>
      </c>
      <c r="BZ34" s="5" t="b">
        <f t="array" ref="BZ34">IF(ISBLANK(Spreadsheet!AW34),TRUE,ISNUMBER(MATCH(TRUE,EXACT(Spreadsheet!AW34,LifeBenefitClasses),0)))</f>
        <v>1</v>
      </c>
      <c r="CA34" s="5" t="b">
        <f t="array" ref="CA34">IF(ISBLANK(Spreadsheet!AX34),TRUE,ISNUMBER(MATCH(TRUE,EXACT(Spreadsheet!AX34,LifeBenefitClasses),0)))</f>
        <v>1</v>
      </c>
      <c r="CB34" s="5" t="b">
        <f t="array" ref="CB34">IF(ISBLANK(Spreadsheet!AY34),TRUE,ISNUMBER(MATCH(TRUE,EXACT(Spreadsheet!AY34,LifeBenefitClasses),0)))</f>
        <v>1</v>
      </c>
      <c r="CC34" s="5" t="b">
        <f t="array" ref="CC34">IF(ISBLANK(Spreadsheet!AZ34),TRUE,ISNUMBER(MATCH(TRUE,EXACT(Spreadsheet!AZ34,LifeBenefitClasses),0)))</f>
        <v>1</v>
      </c>
      <c r="CD34" s="5" t="b">
        <f t="array" ref="CD34">IF(ISBLANK(Spreadsheet!BA34),TRUE,ISNUMBER(MATCH(TRUE,EXACT(Spreadsheet!BA34,LifeBenefitClasses),0)))</f>
        <v>1</v>
      </c>
      <c r="CE34" s="5" t="b">
        <f>IF(OR(ISBLANK(Spreadsheet!BA34), Spreadsheet!BA34="Waive"),IF(ISBLANK(Spreadsheet!BB34),TRUE,FALSE),IF(OR(AND(NOT(ISBLANK(Spreadsheet!BA34)),ISBLANK(Spreadsheet!BB34)),NOT(ISNUMBER(VALUE(Spreadsheet!BB34))),ISBLANK(Spreadsheet!BC34),NOT(ISNUMBER(VALUE(Spreadsheet!BC34)))),FALSE,IF(AND(Spreadsheet!BB34&gt;=50000,Spreadsheet!BB34&lt;=250000,MOD(Spreadsheet!BB34,10000)=0,Spreadsheet!BB34&lt;=(10*Spreadsheet!BC34)),TRUE,FALSE)))</f>
        <v>1</v>
      </c>
      <c r="CF34" s="5" t="b">
        <f>IF(NOT(ISBLANK(Spreadsheet!BC34)),AND(ISNUMBER(VALUE(Spreadsheet!BC34)),Spreadsheet!BC34&gt;0),AND(OR(ISBLANK(Spreadsheet!AO34),Spreadsheet!AO34="Waive",AND(NOT(OR(ISBLANK(Spreadsheet!AO34),Spreadsheet!AO34="Waive")),Spreadsheet!AP34&gt;=6)),OR(ISBLANK(Spreadsheet!AR34),AND(NOT(OR(ISBLANK(Spreadsheet!AR34),Spreadsheet!AR34="Waive")),Spreadsheet!AS34&gt;=6)),OR(ISBLANK(Spreadsheet!AW34)),OR(ISBLANK(Spreadsheet!AX34)),OR(ISBLANK(Spreadsheet!AY34)),OR(ISBLANK(Spreadsheet!AZ34)),OR(ISBLANK(Spreadsheet!BA34),Spreadsheet!BA34="Waive")))</f>
        <v>1</v>
      </c>
      <c r="CG34" s="5" t="b">
        <f t="shared" ca="1" si="5"/>
        <v>1</v>
      </c>
    </row>
    <row r="35" spans="6:85" ht="16.5" customHeight="1" x14ac:dyDescent="0.3">
      <c r="F35" s="18" t="s">
        <v>41</v>
      </c>
      <c r="G35" s="5" t="b">
        <f>EXACT(Spreadsheet!AI6,F35)</f>
        <v>1</v>
      </c>
      <c r="H35" s="5">
        <f t="shared" ca="1" si="2"/>
        <v>2</v>
      </c>
      <c r="I35" s="5" t="str">
        <f t="shared" ca="1" si="3"/>
        <v/>
      </c>
      <c r="J35" s="5" t="str">
        <f>IF(AND(NOT(ISBLANK(Spreadsheet!C35)),ISBLANK(Spreadsheet!D35)),Spreadsheet!F35&amp;" "&amp;Spreadsheet!H35,"")</f>
        <v/>
      </c>
      <c r="K35" s="5">
        <f>IF(AND(NOT(ISBLANK(Spreadsheet!C35)),ISBLANK(Spreadsheet!D35)),COUNTIFS(Spreadsheet!E36:E$786,"=Child",Spreadsheet!C36:C$786, "="&amp;Spreadsheet!C35) + COUNTIFS(Spreadsheet!E36:E$786,"=Step-child",Spreadsheet!C36:C$786, "="&amp;Spreadsheet!C35),0)</f>
        <v>0</v>
      </c>
      <c r="L35" s="5">
        <f>IF(NOT(ISBLANK(J35)),COUNTIFS(Spreadsheet!E36:E$786,"=Wife",Spreadsheet!C36:C$786, "="&amp;Spreadsheet!C35) + COUNTIFS(Spreadsheet!E36:E$786,"=Husband",Spreadsheet!C36:C$786, "="&amp;Spreadsheet!C35),0)</f>
        <v>0</v>
      </c>
      <c r="M35" s="5">
        <f>IF(NOT(ISBLANK(Spreadsheet!AJ35)),VLOOKUP(Spreadsheet!AJ35,'Drop Downs'!$P$2:$R$16,3,FALSE),0)</f>
        <v>0</v>
      </c>
      <c r="N35" s="5">
        <f>IF(NOT(ISBLANK(Spreadsheet!AJ35)), VLOOKUP(Spreadsheet!AJ35,'Drop Downs'!$P$2:$R$16,2,FALSE),0)</f>
        <v>0</v>
      </c>
      <c r="O35" s="5">
        <f>IF(NOT(ISBLANK(Spreadsheet!AL35)),VLOOKUP(Spreadsheet!AL35,'Drop Downs'!$P$2:$R$16,3,FALSE), 0)</f>
        <v>0</v>
      </c>
      <c r="P35" s="5">
        <f>IF(NOT(ISBLANK(Spreadsheet!AL35)),VLOOKUP(Spreadsheet!AL35,'Drop Downs'!$P$2:$R$16,2,FALSE),0)</f>
        <v>0</v>
      </c>
      <c r="Q35" s="5">
        <f>IF(NOT(ISBLANK(Spreadsheet!AN35)),VLOOKUP(Spreadsheet!AN35,'Drop Downs'!$P$2:$R$16,3,FALSE),0)</f>
        <v>0</v>
      </c>
      <c r="R35" s="5">
        <f>IF(NOT(ISBLANK(Spreadsheet!AN35)),VLOOKUP(Spreadsheet!AN35,'Drop Downs'!$P$2:$R$16,2,FALSE),0)</f>
        <v>0</v>
      </c>
      <c r="S35" s="5" t="str">
        <f>IF(OR(M35&gt;K35,N35&gt;L35,O35&gt;K35, Q35&gt;K35,N35&gt;L35, P35&gt;L35, R35&gt;L35),"Member currently has a coverage election over what he/she needs.  Please add more dependents or adjust the coverage election.","")&amp;(IF(AND(NOT(ISBLANK(Spreadsheet!C35)),NOT(ISBLANK(Spreadsheet!D35)),ISBLANK(Spreadsheet!E35)),"Dependent lacks a relationship to member.Please select one from the drop-down.",""))</f>
        <v/>
      </c>
      <c r="T35" s="5" t="b">
        <f t="shared" si="4"/>
        <v>1</v>
      </c>
      <c r="U35" s="5" t="b">
        <f>OR(ISBLANK(Spreadsheet!C35),IF(NOT(ISBLANK(Spreadsheet!D35)),NOT(ISBLANK(Spreadsheet!E35)),TRUE))</f>
        <v>1</v>
      </c>
      <c r="V35" s="5" t="b">
        <f>OR(ISBLANK(Spreadsheet!C35), NOT(ISBLANK(Spreadsheet!I35)))</f>
        <v>1</v>
      </c>
      <c r="W35" s="5" t="b">
        <f>OR(ISBLANK(Spreadsheet!D35),NOT(ISBLANK(Spreadsheet!C35)))</f>
        <v>1</v>
      </c>
      <c r="X35" s="155" t="str">
        <f>REPT("0",MIN(FIND({1,2,3,4,5,6,7,8,9},Spreadsheet!C35&amp;"123456789"))-1)&amp;IF(ISBLANK(Spreadsheet!C35),"",SUMPRODUCT(MID(0&amp;Spreadsheet!C35,LARGE(INDEX(ISNUMBER(--MID(Spreadsheet!C35,ROW($1:$225),1))*
 ROW($1:$225),0),ROW($1:$225))+1,1)*10^ROW($1:$225)/10))</f>
        <v/>
      </c>
      <c r="Y35" s="5" t="b">
        <f>IF(NOT(ISBLANK(Spreadsheet!C35)),IF(AND(ISNUMBER(VALUE(Spreadsheet!C35)), LEN(Spreadsheet!C35)=9),TRUE,FALSE),TRUE)</f>
        <v>1</v>
      </c>
      <c r="Z35" s="155" t="str">
        <f>REPT("0",MIN(FIND({1,2,3,4,5,6,7,8,9},Spreadsheet!D35&amp;"123456789"))-1)&amp;IF(ISBLANK(Spreadsheet!D35),"",SUMPRODUCT(MID(0&amp;Spreadsheet!D35,LARGE(INDEX(ISNUMBER(--MID(Spreadsheet!D35,ROW($1:$225),1))*
 ROW($1:$225),0),ROW($1:$225))+1,1)*10^ROW($1:$225)/10))</f>
        <v/>
      </c>
      <c r="AA35" s="5" t="b">
        <f>IF(AND(NOT(ISBLANK(Spreadsheet!D35)),NOT(ISBLANK(Spreadsheet!C35))),IF(AND(ISNUMBER(VALUE(Spreadsheet!D35)), LEN(Spreadsheet!D35)=9),TRUE,FALSE),IF(AND(NOT(ISBLANK(Spreadsheet!D35)),ISBLANK(Spreadsheet!C35)),FALSE,TRUE))</f>
        <v>1</v>
      </c>
      <c r="AB35" s="5" t="b">
        <f>OR(ISBLANK(Spreadsheet!Y35),IF(NOT(ISBLANK(Spreadsheet!Y35)),LEN(Spreadsheet!Y35)=10,ISNUMBER(VALUE(Spreadsheet!Y35))))</f>
        <v>1</v>
      </c>
      <c r="AC35" s="5" t="b">
        <f>OR(ISBLANK(Spreadsheet!AI35), AND(NOT(ISBLANK(Spreadsheet!AJ35)), NOT(ISNUMBER(SEARCH("Waive",Spreadsheet!AJ35)))))</f>
        <v>1</v>
      </c>
      <c r="AD35" s="5" t="b">
        <f>OR(ISBLANK(Spreadsheet!AK35), AND(NOT(ISBLANK(Spreadsheet!AL35)), NOT(ISNUMBER(SEARCH("Waive",Spreadsheet!AL35)))))</f>
        <v>1</v>
      </c>
      <c r="AE35" s="5" t="b">
        <f>OR(ISBLANK(Spreadsheet!AM35), AND(NOT(ISBLANK(Spreadsheet!AN35)), NOT(ISNUMBER(SEARCH("Waive", Spreadsheet!AN35)))))</f>
        <v>1</v>
      </c>
      <c r="AF35" s="5" t="b">
        <f>OR(ISBLANK(Spreadsheet!C35), NOT(ISBLANK(Spreadsheet!D35)),NOT(ISBLANK(Spreadsheet!L35)))</f>
        <v>1</v>
      </c>
      <c r="AG35" s="5" t="b">
        <f>IF(AND(NOT(ISBLANK(Spreadsheet!C35)), NOT(ISBLANK(Spreadsheet!D35)),Spreadsheet!C35&lt;&gt;Spreadsheet!D35),IF(ISERROR(VLOOKUP(Spreadsheet!C35, Spreadsheet!$C$6:'Spreadsheet'!$C34,1,FALSE)), FALSE, TRUE),TRUE)</f>
        <v>1</v>
      </c>
      <c r="AH35" s="5" t="b">
        <f>Spreadsheet!$B$2=Spreadsheet!AD35</f>
        <v>1</v>
      </c>
      <c r="AI35" s="5" t="b">
        <f>IF(ISBLANK(Spreadsheet!G35),TRUE,IF(OR(LEN(Spreadsheet!G35)&gt;1,ISNUMBER(VALUE(Spreadsheet!G35))),FALSE,TRUE))</f>
        <v>1</v>
      </c>
      <c r="AJ35" s="5" t="b">
        <f>OR(ISBLANK(Spreadsheet!C35), NOT(ISBLANK(Spreadsheet!B35)), NOT(ISBLANK(Spreadsheet!D35)))</f>
        <v>1</v>
      </c>
      <c r="AK35" s="5" t="b">
        <f t="array" ref="AK35">IF(OR(AND(ISBLANK(Spreadsheet!E35),ISBLANK(Spreadsheet!D35),NOT(ISBLANK(Spreadsheet!C35))),AND(ISBLANK(Spreadsheet!E35),ISBLANK(Spreadsheet!D35),ISBLANK(Spreadsheet!C35))),TRUE,ISNUMBER(MATCH(TRUE,EXACT(Spreadsheet!E35,Relationships),0)))</f>
        <v>1</v>
      </c>
      <c r="AL35" s="5" t="b">
        <f>IF(NOT(ISBLANK(Spreadsheet!C35)),IF(OR(ISBLANK(Spreadsheet!F35),LEN(Spreadsheet!F35)&gt;40),FALSE,TRUE),TRUE)</f>
        <v>1</v>
      </c>
      <c r="AM35" s="5" t="b">
        <f>IF(NOT(ISBLANK(Spreadsheet!C35)),IF(OR(ISBLANK(Spreadsheet!H35),LEN(Spreadsheet!H35)&gt;40),FALSE,TRUE),TRUE)</f>
        <v>1</v>
      </c>
      <c r="AN35" s="5" t="b">
        <f t="array" ref="AN35">IF(ISBLANK(Spreadsheet!I35),TRUE,ISNUMBER(MATCH(TRUE,EXACT(Spreadsheet!I35,GenderValues),0)))</f>
        <v>1</v>
      </c>
      <c r="AO35" s="5" t="b">
        <f ca="1">IF(ISERROR(DATEVALUE(TEXT(Spreadsheet!J35,"mm/dd/yyyy")) &gt; TODAY()),IF(AND(ISBLANK(Spreadsheet!J35),ISBLANK(Spreadsheet!C35)),TRUE,FALSE),IF(DATEVALUE(TEXT(Spreadsheet!J35,"mm/dd/yyyy")) &gt; TODAY(),FALSE,TRUE))</f>
        <v>1</v>
      </c>
      <c r="AP35" s="5" t="b">
        <f>OR(ISBLANK(Spreadsheet!K35),LEN(Spreadsheet!K35)&lt;=100)</f>
        <v>1</v>
      </c>
      <c r="AQ35" s="5" t="b">
        <f t="array" ref="AQ35">IF(OR(AND(ISBLANK(Spreadsheet!L35),ISBLANK(Spreadsheet!C35)),AND(NOT(ISBLANK(Spreadsheet!C35)),NOT(ISBLANK(Spreadsheet!D35)))),TRUE,ISNUMBER(MATCH(TRUE,EXACT(Spreadsheet!L35,MaritalStatus),0)))</f>
        <v>1</v>
      </c>
      <c r="AR35" s="5" t="b">
        <f ca="1">IF(ISERROR(DATEVALUE(TEXT(Spreadsheet!M35,"mm/dd/yyyy")) &gt; TODAY()),IF(ISBLANK(Spreadsheet!M35),TRUE,FALSE),IF(DATEVALUE(TEXT(Spreadsheet!M35,"mm/dd/yyyy")) &gt; TODAY(),FALSE,TRUE))</f>
        <v>1</v>
      </c>
      <c r="AS35" s="5" t="b">
        <f>OR(ISBLANK(Spreadsheet!N35),LEN(Spreadsheet!N35)&lt;=100)</f>
        <v>1</v>
      </c>
      <c r="AT35" s="5" t="b">
        <f>OR(ISBLANK(Spreadsheet!O35),UPPER(Spreadsheet!O35)="YES")</f>
        <v>1</v>
      </c>
      <c r="AU35" s="5" t="b">
        <f>OR(ISBLANK(Spreadsheet!P35),UPPER(Spreadsheet!P35)="YES")</f>
        <v>1</v>
      </c>
      <c r="AV35" s="5" t="b">
        <f t="array" ref="AV35">IF(ISBLANK(Spreadsheet!Q35),TRUE,ISNUMBER(MATCH(TRUE,EXACT(Spreadsheet!Q35,OnGroupsPriorIns),0)))</f>
        <v>1</v>
      </c>
      <c r="AW35" s="5" t="b">
        <f>OR(ISBLANK(Spreadsheet!R35),UPPER(Spreadsheet!R35)="YES")</f>
        <v>1</v>
      </c>
      <c r="AX35" s="5" t="b">
        <f>OR(ISBLANK(Spreadsheet!S35),UPPER(Spreadsheet!S35)="YES")</f>
        <v>1</v>
      </c>
      <c r="AY35" s="5" t="b">
        <f>OR(AND(ISBLANK(Spreadsheet!C35),LEN(Spreadsheet!T35)=0),AND(NOT(ISBLANK(Spreadsheet!C35)),LEN(Spreadsheet!T35)&gt;0,LEN(Spreadsheet!T35)&lt;=50))</f>
        <v>1</v>
      </c>
      <c r="AZ35" s="5" t="b">
        <f>OR(LEN(Spreadsheet!U35)=0,AND(LEN(Spreadsheet!U35)&gt;0,LEN(Spreadsheet!U35)&lt;=50))</f>
        <v>1</v>
      </c>
      <c r="BA35" s="5" t="b">
        <f>OR(AND(ISBLANK(Spreadsheet!C35),LEN(Spreadsheet!V35)=0),AND(NOT(ISBLANK(Spreadsheet!C35)),LEN(Spreadsheet!V35)&gt;0,LEN(Spreadsheet!V35)&lt;=50))</f>
        <v>1</v>
      </c>
      <c r="BB35" s="5" t="b">
        <f t="array" ref="BB35">IF(AND(ISBLANK(Spreadsheet!C35),LEN(Spreadsheet!W35)=0),TRUE,ISNUMBER(MATCH(TRUE,EXACT(Spreadsheet!W35,States),0)))</f>
        <v>1</v>
      </c>
      <c r="BC35" s="5" t="b">
        <f>OR(AND(ISBLANK(Spreadsheet!C35),LEN(Spreadsheet!X35)=0),AND(NOT(ISBLANK(Spreadsheet!C35)),LEN(Spreadsheet!X35)&gt;0,LEN(Spreadsheet!X35)=5,ISNUMBER(VALUE(Spreadsheet!X35))))</f>
        <v>1</v>
      </c>
      <c r="BD35" s="5" t="b">
        <f>OR(ISBLANK(Spreadsheet!Z35),LEN(Spreadsheet!Z35)&lt;=50)</f>
        <v>1</v>
      </c>
      <c r="BE35" s="5" t="b">
        <f>ISBLANK(Spreadsheet!AA35)</f>
        <v>1</v>
      </c>
      <c r="BF35" s="5" t="b">
        <f>ISBLANK(Spreadsheet!AB35)</f>
        <v>1</v>
      </c>
      <c r="BG35" s="5" t="b">
        <f>IF(ISERROR(DATEVALUE(TEXT(Spreadsheet!AC35,"mm/dd/yyyy")) &gt; DATEVALUE(TEXT(Spreadsheet!J35,"mm/dd/yyyy"))),IF(OR(AND(ISBLANK(Spreadsheet!AC35),ISBLANK(Spreadsheet!C35)),AND(NOT(ISBLANK(Spreadsheet!C35)),ISBLANK(Spreadsheet!AC35),NOT(ISBLANK(Spreadsheet!D35)))),TRUE,FALSE),IF(DATEVALUE(TEXT(Spreadsheet!AC35,"mm/dd/yyyy")) &gt; DATEVALUE(TEXT(Spreadsheet!J35,"mm/dd/yyyy")),TRUE,FALSE))</f>
        <v>1</v>
      </c>
      <c r="BH35" s="5" t="b">
        <f>OR(AND(ISBLANK(Spreadsheet!C35),ISBLANK(Spreadsheet!AE35)),AND(NOT(ISBLANK(Spreadsheet!C35)),NOT(ISBLANK(Spreadsheet!D35)),ISBLANK(Spreadsheet!AE35)),AND(NOT(ISBLANK(Spreadsheet!C35)),ISBLANK(Spreadsheet!D35),NOT(ISBLANK(Spreadsheet!AE35)),LEN(Spreadsheet!AE35)&lt;=100))</f>
        <v>1</v>
      </c>
      <c r="BI35" s="5" t="b">
        <f t="array" ref="BI35">IF(ISBLANK(Spreadsheet!AF35),TRUE,ISNUMBER(MATCH(TRUE,EXACT(Spreadsheet!AF35,CobraShortReasons),0)))</f>
        <v>1</v>
      </c>
      <c r="BJ35" s="5" t="b">
        <f ca="1">IF(ISERROR(DATEVALUE(TEXT(Spreadsheet!AG35,"mm/dd/yyyy")) &gt; TODAY()),IF(ISBLANK(Spreadsheet!AG35),TRUE,FALSE),IF(DATEVALUE(TEXT(Spreadsheet!AG35,"mm/dd/yyyy")) &gt; TODAY(),FALSE,TRUE))</f>
        <v>1</v>
      </c>
      <c r="BK35" s="5" t="b">
        <f>OR(ISBLANK(Spreadsheet!AH35),LEN(Spreadsheet!AH35)&lt;=25)</f>
        <v>1</v>
      </c>
      <c r="BL35" s="5" t="b">
        <f t="array" aca="1" ref="BL35" ca="1">IF(ISBLANK(Spreadsheet!AI35),TRUE,ISNUMBER(MATCH(TRUE,EXACT(Spreadsheet!AI35,INDIRECT(Spreadsheet!$D$2)),0)))</f>
        <v>1</v>
      </c>
      <c r="BM35" s="5" t="b">
        <f t="array" aca="1" ref="BM35" ca="1">IF(ISBLANK(Spreadsheet!AJ35),TRUE,ISNUMBER(MATCH(TRUE,EXACT(Spreadsheet!AJ35,INDIRECT(Spreadsheet!BJ35)),0)))</f>
        <v>1</v>
      </c>
      <c r="BN35" s="5" t="b">
        <f t="array" ref="BN35">IF(ISBLANK(Spreadsheet!AK35),TRUE,ISNUMBER(MATCH(TRUE,EXACT(Spreadsheet!AK35,DentalPlans),0)))</f>
        <v>1</v>
      </c>
      <c r="BO35" s="5" t="b">
        <f t="array" aca="1" ref="BO35" ca="1">IF(ISBLANK(Spreadsheet!AL35),TRUE,ISNUMBER(MATCH(TRUE,EXACT(Spreadsheet!AL35,INDIRECT(Spreadsheet!BK35)),0)))</f>
        <v>1</v>
      </c>
      <c r="BP35" s="5" t="b">
        <f t="array" ref="BP35">IF(ISBLANK(Spreadsheet!AM35),TRUE,ISNUMBER(MATCH(TRUE,EXACT(Spreadsheet!AM35,VisionPlans),0)))</f>
        <v>1</v>
      </c>
      <c r="BQ35" s="5" t="b">
        <f t="array" aca="1" ref="BQ35" ca="1">IF(ISBLANK(Spreadsheet!AN35),TRUE,ISNUMBER(MATCH(TRUE,EXACT(Spreadsheet!AN35,INDIRECT(Spreadsheet!BL35)),0)))</f>
        <v>1</v>
      </c>
      <c r="BR35" s="5" t="b">
        <f t="array" ref="BR35">IF(ISBLANK(Spreadsheet!AO35),TRUE,ISNUMBER(MATCH(TRUE,EXACT(Spreadsheet!AO35,LifeBenefitClasses),0)))</f>
        <v>1</v>
      </c>
      <c r="BS35" s="5" t="b">
        <f>IF(OR(ISBLANK(Spreadsheet!AO35), Spreadsheet!AO35="Waive"),IF(ISBLANK(Spreadsheet!AP35),TRUE,FALSE),IF(OR(AND(NOT(ISBLANK(Spreadsheet!AO35)),ISBLANK(Spreadsheet!AP35)),NOT(ISNUMBER(VALUE(Spreadsheet!AP35)))),FALSE,IF(OR(AND(Spreadsheet!AP35&lt;6,MOD(Spreadsheet!AP35*10,5)=0), MOD(Spreadsheet!AP35,5000)=0),TRUE,FALSE)))</f>
        <v>1</v>
      </c>
      <c r="BT35" s="5" t="b">
        <f t="array" ref="BT35">IF(ISBLANK(Spreadsheet!AQ35),TRUE,ISNUMBER(MATCH(TRUE,EXACT(Spreadsheet!AQ35,EnrollWaive),0)))</f>
        <v>1</v>
      </c>
      <c r="BU35" s="5" t="b">
        <f t="array" ref="BU35">IF(ISBLANK(Spreadsheet!AR35),TRUE,ISNUMBER(MATCH(TRUE,EXACT(Spreadsheet!AR35,LifeBenefitClasses),0)))</f>
        <v>1</v>
      </c>
      <c r="BV35" s="5" t="b">
        <f>IF(OR(ISBLANK(Spreadsheet!AR35), Spreadsheet!AR35="Waive"),IF(ISBLANK(Spreadsheet!AS35),TRUE,FALSE),IF(OR(AND(NOT(ISBLANK(Spreadsheet!AR35)),ISBLANK(Spreadsheet!AS35)),NOT(ISNUMBER(VALUE(Spreadsheet!AS35)))),FALSE,IF(OR(AND(Spreadsheet!AS35&lt;6,MOD(Spreadsheet!AS35*10,5)=0), MOD(Spreadsheet!AS35,10000)=0),TRUE,FALSE)))</f>
        <v>1</v>
      </c>
      <c r="BW35" s="5" t="b">
        <f t="array" ref="BW35">IF(ISBLANK(Spreadsheet!AT35),TRUE,ISNUMBER(MATCH(TRUE,EXACT(Spreadsheet!AT35,LifeBenefitClasses),0)))</f>
        <v>1</v>
      </c>
      <c r="BX35" s="5" t="b">
        <f>IF(OR(ISBLANK(Spreadsheet!AT35), Spreadsheet!AT35="Waive"),IF(ISBLANK(Spreadsheet!AU35),TRUE,FALSE),IF(OR(AND(NOT(ISBLANK(Spreadsheet!AT35)),ISBLANK(Spreadsheet!AU35)),NOT(ISNUMBER(VALUE(Spreadsheet!AU35)))),FALSE,IF(AND(NOT(OR(ISBLANK(Spreadsheet!AT35),Spreadsheet!AT35="Waive")),NOT(OR(ISBLANK(Spreadsheet!AR35),Spreadsheet!AR35="Waive")),MOD(Spreadsheet!AU35,5000)=0, Spreadsheet!AU35&lt;=(Spreadsheet!AS35*0.5)),TRUE,FALSE)))</f>
        <v>1</v>
      </c>
      <c r="BY35" s="5" t="b">
        <f t="array" ref="BY35">IF(ISBLANK(Spreadsheet!AV35),TRUE,ISNUMBER(MATCH(TRUE,EXACT(Spreadsheet!AV35,EnrollWaive),0)))</f>
        <v>1</v>
      </c>
      <c r="BZ35" s="5" t="b">
        <f t="array" ref="BZ35">IF(ISBLANK(Spreadsheet!AW35),TRUE,ISNUMBER(MATCH(TRUE,EXACT(Spreadsheet!AW35,LifeBenefitClasses),0)))</f>
        <v>1</v>
      </c>
      <c r="CA35" s="5" t="b">
        <f t="array" ref="CA35">IF(ISBLANK(Spreadsheet!AX35),TRUE,ISNUMBER(MATCH(TRUE,EXACT(Spreadsheet!AX35,LifeBenefitClasses),0)))</f>
        <v>1</v>
      </c>
      <c r="CB35" s="5" t="b">
        <f t="array" ref="CB35">IF(ISBLANK(Spreadsheet!AY35),TRUE,ISNUMBER(MATCH(TRUE,EXACT(Spreadsheet!AY35,LifeBenefitClasses),0)))</f>
        <v>1</v>
      </c>
      <c r="CC35" s="5" t="b">
        <f t="array" ref="CC35">IF(ISBLANK(Spreadsheet!AZ35),TRUE,ISNUMBER(MATCH(TRUE,EXACT(Spreadsheet!AZ35,LifeBenefitClasses),0)))</f>
        <v>1</v>
      </c>
      <c r="CD35" s="5" t="b">
        <f t="array" ref="CD35">IF(ISBLANK(Spreadsheet!BA35),TRUE,ISNUMBER(MATCH(TRUE,EXACT(Spreadsheet!BA35,LifeBenefitClasses),0)))</f>
        <v>1</v>
      </c>
      <c r="CE35" s="5" t="b">
        <f>IF(OR(ISBLANK(Spreadsheet!BA35), Spreadsheet!BA35="Waive"),IF(ISBLANK(Spreadsheet!BB35),TRUE,FALSE),IF(OR(AND(NOT(ISBLANK(Spreadsheet!BA35)),ISBLANK(Spreadsheet!BB35)),NOT(ISNUMBER(VALUE(Spreadsheet!BB35))),ISBLANK(Spreadsheet!BC35),NOT(ISNUMBER(VALUE(Spreadsheet!BC35)))),FALSE,IF(AND(Spreadsheet!BB35&gt;=50000,Spreadsheet!BB35&lt;=250000,MOD(Spreadsheet!BB35,10000)=0,Spreadsheet!BB35&lt;=(10*Spreadsheet!BC35)),TRUE,FALSE)))</f>
        <v>1</v>
      </c>
      <c r="CF35" s="5" t="b">
        <f>IF(NOT(ISBLANK(Spreadsheet!BC35)),AND(ISNUMBER(VALUE(Spreadsheet!BC35)),Spreadsheet!BC35&gt;0),AND(OR(ISBLANK(Spreadsheet!AO35),Spreadsheet!AO35="Waive",AND(NOT(OR(ISBLANK(Spreadsheet!AO35),Spreadsheet!AO35="Waive")),Spreadsheet!AP35&gt;=6)),OR(ISBLANK(Spreadsheet!AR35),AND(NOT(OR(ISBLANK(Spreadsheet!AR35),Spreadsheet!AR35="Waive")),Spreadsheet!AS35&gt;=6)),OR(ISBLANK(Spreadsheet!AW35)),OR(ISBLANK(Spreadsheet!AX35)),OR(ISBLANK(Spreadsheet!AY35)),OR(ISBLANK(Spreadsheet!AZ35)),OR(ISBLANK(Spreadsheet!BA35),Spreadsheet!BA35="Waive")))</f>
        <v>1</v>
      </c>
      <c r="CG35" s="5" t="b">
        <f t="shared" ca="1" si="5"/>
        <v>1</v>
      </c>
    </row>
    <row r="36" spans="6:85" ht="20.100000000000001" customHeight="1" x14ac:dyDescent="0.3">
      <c r="F36" s="18" t="s">
        <v>548</v>
      </c>
      <c r="G36" s="5" t="b">
        <f>EXACT(Spreadsheet!AJ6,F36)</f>
        <v>1</v>
      </c>
      <c r="H36" s="5">
        <f t="shared" ca="1" si="2"/>
        <v>2</v>
      </c>
      <c r="I36" s="5" t="str">
        <f t="shared" ca="1" si="3"/>
        <v/>
      </c>
      <c r="J36" s="5" t="str">
        <f>IF(AND(NOT(ISBLANK(Spreadsheet!C36)),ISBLANK(Spreadsheet!D36)),Spreadsheet!F36&amp;" "&amp;Spreadsheet!H36,"")</f>
        <v/>
      </c>
      <c r="K36" s="5">
        <f>IF(AND(NOT(ISBLANK(Spreadsheet!C36)),ISBLANK(Spreadsheet!D36)),COUNTIFS(Spreadsheet!E37:E$786,"=Child",Spreadsheet!C37:C$786, "="&amp;Spreadsheet!C36) + COUNTIFS(Spreadsheet!E37:E$786,"=Step-child",Spreadsheet!C37:C$786, "="&amp;Spreadsheet!C36),0)</f>
        <v>0</v>
      </c>
      <c r="L36" s="5">
        <f>IF(NOT(ISBLANK(J36)),COUNTIFS(Spreadsheet!E37:E$786,"=Wife",Spreadsheet!C37:C$786, "="&amp;Spreadsheet!C36) + COUNTIFS(Spreadsheet!E37:E$786,"=Husband",Spreadsheet!C37:C$786, "="&amp;Spreadsheet!C36),0)</f>
        <v>0</v>
      </c>
      <c r="M36" s="5">
        <f>IF(NOT(ISBLANK(Spreadsheet!AJ36)),VLOOKUP(Spreadsheet!AJ36,'Drop Downs'!$P$2:$R$16,3,FALSE),0)</f>
        <v>0</v>
      </c>
      <c r="N36" s="5">
        <f>IF(NOT(ISBLANK(Spreadsheet!AJ36)), VLOOKUP(Spreadsheet!AJ36,'Drop Downs'!$P$2:$R$16,2,FALSE),0)</f>
        <v>0</v>
      </c>
      <c r="O36" s="5">
        <f>IF(NOT(ISBLANK(Spreadsheet!AL36)),VLOOKUP(Spreadsheet!AL36,'Drop Downs'!$P$2:$R$16,3,FALSE), 0)</f>
        <v>0</v>
      </c>
      <c r="P36" s="5">
        <f>IF(NOT(ISBLANK(Spreadsheet!AL36)),VLOOKUP(Spreadsheet!AL36,'Drop Downs'!$P$2:$R$16,2,FALSE),0)</f>
        <v>0</v>
      </c>
      <c r="Q36" s="5">
        <f>IF(NOT(ISBLANK(Spreadsheet!AN36)),VLOOKUP(Spreadsheet!AN36,'Drop Downs'!$P$2:$R$16,3,FALSE),0)</f>
        <v>0</v>
      </c>
      <c r="R36" s="5">
        <f>IF(NOT(ISBLANK(Spreadsheet!AN36)),VLOOKUP(Spreadsheet!AN36,'Drop Downs'!$P$2:$R$16,2,FALSE),0)</f>
        <v>0</v>
      </c>
      <c r="S36" s="5" t="str">
        <f>IF(OR(M36&gt;K36,N36&gt;L36,O36&gt;K36, Q36&gt;K36,N36&gt;L36, P36&gt;L36, R36&gt;L36),"Member currently has a coverage election over what he/she needs.  Please add more dependents or adjust the coverage election.","")&amp;(IF(AND(NOT(ISBLANK(Spreadsheet!C36)),NOT(ISBLANK(Spreadsheet!D36)),ISBLANK(Spreadsheet!E36)),"Dependent lacks a relationship to member.Please select one from the drop-down.",""))</f>
        <v/>
      </c>
      <c r="T36" s="5" t="b">
        <f t="shared" si="4"/>
        <v>1</v>
      </c>
      <c r="U36" s="5" t="b">
        <f>OR(ISBLANK(Spreadsheet!C36),IF(NOT(ISBLANK(Spreadsheet!D36)),NOT(ISBLANK(Spreadsheet!E36)),TRUE))</f>
        <v>1</v>
      </c>
      <c r="V36" s="5" t="b">
        <f>OR(ISBLANK(Spreadsheet!C36), NOT(ISBLANK(Spreadsheet!I36)))</f>
        <v>1</v>
      </c>
      <c r="W36" s="5" t="b">
        <f>OR(ISBLANK(Spreadsheet!D36),NOT(ISBLANK(Spreadsheet!C36)))</f>
        <v>1</v>
      </c>
      <c r="X36" s="155" t="str">
        <f>REPT("0",MIN(FIND({1,2,3,4,5,6,7,8,9},Spreadsheet!C36&amp;"123456789"))-1)&amp;IF(ISBLANK(Spreadsheet!C36),"",SUMPRODUCT(MID(0&amp;Spreadsheet!C36,LARGE(INDEX(ISNUMBER(--MID(Spreadsheet!C36,ROW($1:$225),1))*
 ROW($1:$225),0),ROW($1:$225))+1,1)*10^ROW($1:$225)/10))</f>
        <v/>
      </c>
      <c r="Y36" s="5" t="b">
        <f>IF(NOT(ISBLANK(Spreadsheet!C36)),IF(AND(ISNUMBER(VALUE(Spreadsheet!C36)), LEN(Spreadsheet!C36)=9),TRUE,FALSE),TRUE)</f>
        <v>1</v>
      </c>
      <c r="Z36" s="155" t="str">
        <f>REPT("0",MIN(FIND({1,2,3,4,5,6,7,8,9},Spreadsheet!D36&amp;"123456789"))-1)&amp;IF(ISBLANK(Spreadsheet!D36),"",SUMPRODUCT(MID(0&amp;Spreadsheet!D36,LARGE(INDEX(ISNUMBER(--MID(Spreadsheet!D36,ROW($1:$225),1))*
 ROW($1:$225),0),ROW($1:$225))+1,1)*10^ROW($1:$225)/10))</f>
        <v/>
      </c>
      <c r="AA36" s="5" t="b">
        <f>IF(AND(NOT(ISBLANK(Spreadsheet!D36)),NOT(ISBLANK(Spreadsheet!C36))),IF(AND(ISNUMBER(VALUE(Spreadsheet!D36)), LEN(Spreadsheet!D36)=9),TRUE,FALSE),IF(AND(NOT(ISBLANK(Spreadsheet!D36)),ISBLANK(Spreadsheet!C36)),FALSE,TRUE))</f>
        <v>1</v>
      </c>
      <c r="AB36" s="5" t="b">
        <f>OR(ISBLANK(Spreadsheet!Y36),IF(NOT(ISBLANK(Spreadsheet!Y36)),LEN(Spreadsheet!Y36)=10,ISNUMBER(VALUE(Spreadsheet!Y36))))</f>
        <v>1</v>
      </c>
      <c r="AC36" s="5" t="b">
        <f>OR(ISBLANK(Spreadsheet!AI36), AND(NOT(ISBLANK(Spreadsheet!AJ36)), NOT(ISNUMBER(SEARCH("Waive",Spreadsheet!AJ36)))))</f>
        <v>1</v>
      </c>
      <c r="AD36" s="5" t="b">
        <f>OR(ISBLANK(Spreadsheet!AK36), AND(NOT(ISBLANK(Spreadsheet!AL36)), NOT(ISNUMBER(SEARCH("Waive",Spreadsheet!AL36)))))</f>
        <v>1</v>
      </c>
      <c r="AE36" s="5" t="b">
        <f>OR(ISBLANK(Spreadsheet!AM36), AND(NOT(ISBLANK(Spreadsheet!AN36)), NOT(ISNUMBER(SEARCH("Waive", Spreadsheet!AN36)))))</f>
        <v>1</v>
      </c>
      <c r="AF36" s="5" t="b">
        <f>OR(ISBLANK(Spreadsheet!C36), NOT(ISBLANK(Spreadsheet!D36)),NOT(ISBLANK(Spreadsheet!L36)))</f>
        <v>1</v>
      </c>
      <c r="AG36" s="5" t="b">
        <f>IF(AND(NOT(ISBLANK(Spreadsheet!C36)), NOT(ISBLANK(Spreadsheet!D36)),Spreadsheet!C36&lt;&gt;Spreadsheet!D36),IF(ISERROR(VLOOKUP(Spreadsheet!C36, Spreadsheet!$C$6:'Spreadsheet'!$C35,1,FALSE)), FALSE, TRUE),TRUE)</f>
        <v>1</v>
      </c>
      <c r="AH36" s="5" t="b">
        <f>Spreadsheet!$B$2=Spreadsheet!AD36</f>
        <v>1</v>
      </c>
      <c r="AI36" s="5" t="b">
        <f>IF(ISBLANK(Spreadsheet!G36),TRUE,IF(OR(LEN(Spreadsheet!G36)&gt;1,ISNUMBER(VALUE(Spreadsheet!G36))),FALSE,TRUE))</f>
        <v>1</v>
      </c>
      <c r="AJ36" s="5" t="b">
        <f>OR(ISBLANK(Spreadsheet!C36), NOT(ISBLANK(Spreadsheet!B36)), NOT(ISBLANK(Spreadsheet!D36)))</f>
        <v>1</v>
      </c>
      <c r="AK36" s="5" t="b">
        <f t="array" ref="AK36">IF(OR(AND(ISBLANK(Spreadsheet!E36),ISBLANK(Spreadsheet!D36),NOT(ISBLANK(Spreadsheet!C36))),AND(ISBLANK(Spreadsheet!E36),ISBLANK(Spreadsheet!D36),ISBLANK(Spreadsheet!C36))),TRUE,ISNUMBER(MATCH(TRUE,EXACT(Spreadsheet!E36,Relationships),0)))</f>
        <v>1</v>
      </c>
      <c r="AL36" s="5" t="b">
        <f>IF(NOT(ISBLANK(Spreadsheet!C36)),IF(OR(ISBLANK(Spreadsheet!F36),LEN(Spreadsheet!F36)&gt;40),FALSE,TRUE),TRUE)</f>
        <v>1</v>
      </c>
      <c r="AM36" s="5" t="b">
        <f>IF(NOT(ISBLANK(Spreadsheet!C36)),IF(OR(ISBLANK(Spreadsheet!H36),LEN(Spreadsheet!H36)&gt;40),FALSE,TRUE),TRUE)</f>
        <v>1</v>
      </c>
      <c r="AN36" s="5" t="b">
        <f t="array" ref="AN36">IF(ISBLANK(Spreadsheet!I36),TRUE,ISNUMBER(MATCH(TRUE,EXACT(Spreadsheet!I36,GenderValues),0)))</f>
        <v>1</v>
      </c>
      <c r="AO36" s="5" t="b">
        <f ca="1">IF(ISERROR(DATEVALUE(TEXT(Spreadsheet!J36,"mm/dd/yyyy")) &gt; TODAY()),IF(AND(ISBLANK(Spreadsheet!J36),ISBLANK(Spreadsheet!C36)),TRUE,FALSE),IF(DATEVALUE(TEXT(Spreadsheet!J36,"mm/dd/yyyy")) &gt; TODAY(),FALSE,TRUE))</f>
        <v>1</v>
      </c>
      <c r="AP36" s="5" t="b">
        <f>OR(ISBLANK(Spreadsheet!K36),LEN(Spreadsheet!K36)&lt;=100)</f>
        <v>1</v>
      </c>
      <c r="AQ36" s="5" t="b">
        <f t="array" ref="AQ36">IF(OR(AND(ISBLANK(Spreadsheet!L36),ISBLANK(Spreadsheet!C36)),AND(NOT(ISBLANK(Spreadsheet!C36)),NOT(ISBLANK(Spreadsheet!D36)))),TRUE,ISNUMBER(MATCH(TRUE,EXACT(Spreadsheet!L36,MaritalStatus),0)))</f>
        <v>1</v>
      </c>
      <c r="AR36" s="5" t="b">
        <f ca="1">IF(ISERROR(DATEVALUE(TEXT(Spreadsheet!M36,"mm/dd/yyyy")) &gt; TODAY()),IF(ISBLANK(Spreadsheet!M36),TRUE,FALSE),IF(DATEVALUE(TEXT(Spreadsheet!M36,"mm/dd/yyyy")) &gt; TODAY(),FALSE,TRUE))</f>
        <v>1</v>
      </c>
      <c r="AS36" s="5" t="b">
        <f>OR(ISBLANK(Spreadsheet!N36),LEN(Spreadsheet!N36)&lt;=100)</f>
        <v>1</v>
      </c>
      <c r="AT36" s="5" t="b">
        <f>OR(ISBLANK(Spreadsheet!O36),UPPER(Spreadsheet!O36)="YES")</f>
        <v>1</v>
      </c>
      <c r="AU36" s="5" t="b">
        <f>OR(ISBLANK(Spreadsheet!P36),UPPER(Spreadsheet!P36)="YES")</f>
        <v>1</v>
      </c>
      <c r="AV36" s="5" t="b">
        <f t="array" ref="AV36">IF(ISBLANK(Spreadsheet!Q36),TRUE,ISNUMBER(MATCH(TRUE,EXACT(Spreadsheet!Q36,OnGroupsPriorIns),0)))</f>
        <v>1</v>
      </c>
      <c r="AW36" s="5" t="b">
        <f>OR(ISBLANK(Spreadsheet!R36),UPPER(Spreadsheet!R36)="YES")</f>
        <v>1</v>
      </c>
      <c r="AX36" s="5" t="b">
        <f>OR(ISBLANK(Spreadsheet!S36),UPPER(Spreadsheet!S36)="YES")</f>
        <v>1</v>
      </c>
      <c r="AY36" s="5" t="b">
        <f>OR(AND(ISBLANK(Spreadsheet!C36),LEN(Spreadsheet!T36)=0),AND(NOT(ISBLANK(Spreadsheet!C36)),LEN(Spreadsheet!T36)&gt;0,LEN(Spreadsheet!T36)&lt;=50))</f>
        <v>1</v>
      </c>
      <c r="AZ36" s="5" t="b">
        <f>OR(LEN(Spreadsheet!U36)=0,AND(LEN(Spreadsheet!U36)&gt;0,LEN(Spreadsheet!U36)&lt;=50))</f>
        <v>1</v>
      </c>
      <c r="BA36" s="5" t="b">
        <f>OR(AND(ISBLANK(Spreadsheet!C36),LEN(Spreadsheet!V36)=0),AND(NOT(ISBLANK(Spreadsheet!C36)),LEN(Spreadsheet!V36)&gt;0,LEN(Spreadsheet!V36)&lt;=50))</f>
        <v>1</v>
      </c>
      <c r="BB36" s="5" t="b">
        <f t="array" ref="BB36">IF(AND(ISBLANK(Spreadsheet!C36),LEN(Spreadsheet!W36)=0),TRUE,ISNUMBER(MATCH(TRUE,EXACT(Spreadsheet!W36,States),0)))</f>
        <v>1</v>
      </c>
      <c r="BC36" s="5" t="b">
        <f>OR(AND(ISBLANK(Spreadsheet!C36),LEN(Spreadsheet!X36)=0),AND(NOT(ISBLANK(Spreadsheet!C36)),LEN(Spreadsheet!X36)&gt;0,LEN(Spreadsheet!X36)=5,ISNUMBER(VALUE(Spreadsheet!X36))))</f>
        <v>1</v>
      </c>
      <c r="BD36" s="5" t="b">
        <f>OR(ISBLANK(Spreadsheet!Z36),LEN(Spreadsheet!Z36)&lt;=50)</f>
        <v>1</v>
      </c>
      <c r="BE36" s="5" t="b">
        <f>ISBLANK(Spreadsheet!AA36)</f>
        <v>1</v>
      </c>
      <c r="BF36" s="5" t="b">
        <f>ISBLANK(Spreadsheet!AB36)</f>
        <v>1</v>
      </c>
      <c r="BG36" s="5" t="b">
        <f>IF(ISERROR(DATEVALUE(TEXT(Spreadsheet!AC36,"mm/dd/yyyy")) &gt; DATEVALUE(TEXT(Spreadsheet!J36,"mm/dd/yyyy"))),IF(OR(AND(ISBLANK(Spreadsheet!AC36),ISBLANK(Spreadsheet!C36)),AND(NOT(ISBLANK(Spreadsheet!C36)),ISBLANK(Spreadsheet!AC36),NOT(ISBLANK(Spreadsheet!D36)))),TRUE,FALSE),IF(DATEVALUE(TEXT(Spreadsheet!AC36,"mm/dd/yyyy")) &gt; DATEVALUE(TEXT(Spreadsheet!J36,"mm/dd/yyyy")),TRUE,FALSE))</f>
        <v>1</v>
      </c>
      <c r="BH36" s="5" t="b">
        <f>OR(AND(ISBLANK(Spreadsheet!C36),ISBLANK(Spreadsheet!AE36)),AND(NOT(ISBLANK(Spreadsheet!C36)),NOT(ISBLANK(Spreadsheet!D36)),ISBLANK(Spreadsheet!AE36)),AND(NOT(ISBLANK(Spreadsheet!C36)),ISBLANK(Spreadsheet!D36),NOT(ISBLANK(Spreadsheet!AE36)),LEN(Spreadsheet!AE36)&lt;=100))</f>
        <v>1</v>
      </c>
      <c r="BI36" s="5" t="b">
        <f t="array" ref="BI36">IF(ISBLANK(Spreadsheet!AF36),TRUE,ISNUMBER(MATCH(TRUE,EXACT(Spreadsheet!AF36,CobraShortReasons),0)))</f>
        <v>1</v>
      </c>
      <c r="BJ36" s="5" t="b">
        <f ca="1">IF(ISERROR(DATEVALUE(TEXT(Spreadsheet!AG36,"mm/dd/yyyy")) &gt; TODAY()),IF(ISBLANK(Spreadsheet!AG36),TRUE,FALSE),IF(DATEVALUE(TEXT(Spreadsheet!AG36,"mm/dd/yyyy")) &gt; TODAY(),FALSE,TRUE))</f>
        <v>1</v>
      </c>
      <c r="BK36" s="5" t="b">
        <f>OR(ISBLANK(Spreadsheet!AH36),LEN(Spreadsheet!AH36)&lt;=25)</f>
        <v>1</v>
      </c>
      <c r="BL36" s="5" t="b">
        <f t="array" aca="1" ref="BL36" ca="1">IF(ISBLANK(Spreadsheet!AI36),TRUE,ISNUMBER(MATCH(TRUE,EXACT(Spreadsheet!AI36,INDIRECT(Spreadsheet!$D$2)),0)))</f>
        <v>1</v>
      </c>
      <c r="BM36" s="5" t="b">
        <f t="array" aca="1" ref="BM36" ca="1">IF(ISBLANK(Spreadsheet!AJ36),TRUE,ISNUMBER(MATCH(TRUE,EXACT(Spreadsheet!AJ36,INDIRECT(Spreadsheet!BJ36)),0)))</f>
        <v>1</v>
      </c>
      <c r="BN36" s="5" t="b">
        <f t="array" ref="BN36">IF(ISBLANK(Spreadsheet!AK36),TRUE,ISNUMBER(MATCH(TRUE,EXACT(Spreadsheet!AK36,DentalPlans),0)))</f>
        <v>1</v>
      </c>
      <c r="BO36" s="5" t="b">
        <f t="array" aca="1" ref="BO36" ca="1">IF(ISBLANK(Spreadsheet!AL36),TRUE,ISNUMBER(MATCH(TRUE,EXACT(Spreadsheet!AL36,INDIRECT(Spreadsheet!BK36)),0)))</f>
        <v>1</v>
      </c>
      <c r="BP36" s="5" t="b">
        <f t="array" ref="BP36">IF(ISBLANK(Spreadsheet!AM36),TRUE,ISNUMBER(MATCH(TRUE,EXACT(Spreadsheet!AM36,VisionPlans),0)))</f>
        <v>1</v>
      </c>
      <c r="BQ36" s="5" t="b">
        <f t="array" aca="1" ref="BQ36" ca="1">IF(ISBLANK(Spreadsheet!AN36),TRUE,ISNUMBER(MATCH(TRUE,EXACT(Spreadsheet!AN36,INDIRECT(Spreadsheet!BL36)),0)))</f>
        <v>1</v>
      </c>
      <c r="BR36" s="5" t="b">
        <f t="array" ref="BR36">IF(ISBLANK(Spreadsheet!AO36),TRUE,ISNUMBER(MATCH(TRUE,EXACT(Spreadsheet!AO36,LifeBenefitClasses),0)))</f>
        <v>1</v>
      </c>
      <c r="BS36" s="5" t="b">
        <f>IF(OR(ISBLANK(Spreadsheet!AO36), Spreadsheet!AO36="Waive"),IF(ISBLANK(Spreadsheet!AP36),TRUE,FALSE),IF(OR(AND(NOT(ISBLANK(Spreadsheet!AO36)),ISBLANK(Spreadsheet!AP36)),NOT(ISNUMBER(VALUE(Spreadsheet!AP36)))),FALSE,IF(OR(AND(Spreadsheet!AP36&lt;6,MOD(Spreadsheet!AP36*10,5)=0), MOD(Spreadsheet!AP36,5000)=0),TRUE,FALSE)))</f>
        <v>1</v>
      </c>
      <c r="BT36" s="5" t="b">
        <f t="array" ref="BT36">IF(ISBLANK(Spreadsheet!AQ36),TRUE,ISNUMBER(MATCH(TRUE,EXACT(Spreadsheet!AQ36,EnrollWaive),0)))</f>
        <v>1</v>
      </c>
      <c r="BU36" s="5" t="b">
        <f t="array" ref="BU36">IF(ISBLANK(Spreadsheet!AR36),TRUE,ISNUMBER(MATCH(TRUE,EXACT(Spreadsheet!AR36,LifeBenefitClasses),0)))</f>
        <v>1</v>
      </c>
      <c r="BV36" s="5" t="b">
        <f>IF(OR(ISBLANK(Spreadsheet!AR36), Spreadsheet!AR36="Waive"),IF(ISBLANK(Spreadsheet!AS36),TRUE,FALSE),IF(OR(AND(NOT(ISBLANK(Spreadsheet!AR36)),ISBLANK(Spreadsheet!AS36)),NOT(ISNUMBER(VALUE(Spreadsheet!AS36)))),FALSE,IF(OR(AND(Spreadsheet!AS36&lt;6,MOD(Spreadsheet!AS36*10,5)=0), MOD(Spreadsheet!AS36,10000)=0),TRUE,FALSE)))</f>
        <v>1</v>
      </c>
      <c r="BW36" s="5" t="b">
        <f t="array" ref="BW36">IF(ISBLANK(Spreadsheet!AT36),TRUE,ISNUMBER(MATCH(TRUE,EXACT(Spreadsheet!AT36,LifeBenefitClasses),0)))</f>
        <v>1</v>
      </c>
      <c r="BX36" s="5" t="b">
        <f>IF(OR(ISBLANK(Spreadsheet!AT36), Spreadsheet!AT36="Waive"),IF(ISBLANK(Spreadsheet!AU36),TRUE,FALSE),IF(OR(AND(NOT(ISBLANK(Spreadsheet!AT36)),ISBLANK(Spreadsheet!AU36)),NOT(ISNUMBER(VALUE(Spreadsheet!AU36)))),FALSE,IF(AND(NOT(OR(ISBLANK(Spreadsheet!AT36),Spreadsheet!AT36="Waive")),NOT(OR(ISBLANK(Spreadsheet!AR36),Spreadsheet!AR36="Waive")),MOD(Spreadsheet!AU36,5000)=0, Spreadsheet!AU36&lt;=(Spreadsheet!AS36*0.5)),TRUE,FALSE)))</f>
        <v>1</v>
      </c>
      <c r="BY36" s="5" t="b">
        <f t="array" ref="BY36">IF(ISBLANK(Spreadsheet!AV36),TRUE,ISNUMBER(MATCH(TRUE,EXACT(Spreadsheet!AV36,EnrollWaive),0)))</f>
        <v>1</v>
      </c>
      <c r="BZ36" s="5" t="b">
        <f t="array" ref="BZ36">IF(ISBLANK(Spreadsheet!AW36),TRUE,ISNUMBER(MATCH(TRUE,EXACT(Spreadsheet!AW36,LifeBenefitClasses),0)))</f>
        <v>1</v>
      </c>
      <c r="CA36" s="5" t="b">
        <f t="array" ref="CA36">IF(ISBLANK(Spreadsheet!AX36),TRUE,ISNUMBER(MATCH(TRUE,EXACT(Spreadsheet!AX36,LifeBenefitClasses),0)))</f>
        <v>1</v>
      </c>
      <c r="CB36" s="5" t="b">
        <f t="array" ref="CB36">IF(ISBLANK(Spreadsheet!AY36),TRUE,ISNUMBER(MATCH(TRUE,EXACT(Spreadsheet!AY36,LifeBenefitClasses),0)))</f>
        <v>1</v>
      </c>
      <c r="CC36" s="5" t="b">
        <f t="array" ref="CC36">IF(ISBLANK(Spreadsheet!AZ36),TRUE,ISNUMBER(MATCH(TRUE,EXACT(Spreadsheet!AZ36,LifeBenefitClasses),0)))</f>
        <v>1</v>
      </c>
      <c r="CD36" s="5" t="b">
        <f t="array" ref="CD36">IF(ISBLANK(Spreadsheet!BA36),TRUE,ISNUMBER(MATCH(TRUE,EXACT(Spreadsheet!BA36,LifeBenefitClasses),0)))</f>
        <v>1</v>
      </c>
      <c r="CE36" s="5" t="b">
        <f>IF(OR(ISBLANK(Spreadsheet!BA36), Spreadsheet!BA36="Waive"),IF(ISBLANK(Spreadsheet!BB36),TRUE,FALSE),IF(OR(AND(NOT(ISBLANK(Spreadsheet!BA36)),ISBLANK(Spreadsheet!BB36)),NOT(ISNUMBER(VALUE(Spreadsheet!BB36))),ISBLANK(Spreadsheet!BC36),NOT(ISNUMBER(VALUE(Spreadsheet!BC36)))),FALSE,IF(AND(Spreadsheet!BB36&gt;=50000,Spreadsheet!BB36&lt;=250000,MOD(Spreadsheet!BB36,10000)=0,Spreadsheet!BB36&lt;=(10*Spreadsheet!BC36)),TRUE,FALSE)))</f>
        <v>1</v>
      </c>
      <c r="CF36" s="5" t="b">
        <f>IF(NOT(ISBLANK(Spreadsheet!BC36)),AND(ISNUMBER(VALUE(Spreadsheet!BC36)),Spreadsheet!BC36&gt;0),AND(OR(ISBLANK(Spreadsheet!AO36),Spreadsheet!AO36="Waive",AND(NOT(OR(ISBLANK(Spreadsheet!AO36),Spreadsheet!AO36="Waive")),Spreadsheet!AP36&gt;=6)),OR(ISBLANK(Spreadsheet!AR36),AND(NOT(OR(ISBLANK(Spreadsheet!AR36),Spreadsheet!AR36="Waive")),Spreadsheet!AS36&gt;=6)),OR(ISBLANK(Spreadsheet!AW36)),OR(ISBLANK(Spreadsheet!AX36)),OR(ISBLANK(Spreadsheet!AY36)),OR(ISBLANK(Spreadsheet!AZ36)),OR(ISBLANK(Spreadsheet!BA36),Spreadsheet!BA36="Waive")))</f>
        <v>1</v>
      </c>
      <c r="CG36" s="5" t="b">
        <f t="shared" ca="1" si="5"/>
        <v>1</v>
      </c>
    </row>
    <row r="37" spans="6:85" x14ac:dyDescent="0.3">
      <c r="F37" s="18" t="s">
        <v>544</v>
      </c>
      <c r="G37" s="5" t="b">
        <f>EXACT(Spreadsheet!AK6,F37)</f>
        <v>1</v>
      </c>
      <c r="H37" s="5">
        <f t="shared" ca="1" si="2"/>
        <v>2</v>
      </c>
      <c r="I37" s="5" t="str">
        <f t="shared" ca="1" si="3"/>
        <v/>
      </c>
      <c r="J37" s="5" t="str">
        <f>IF(AND(NOT(ISBLANK(Spreadsheet!C37)),ISBLANK(Spreadsheet!D37)),Spreadsheet!F37&amp;" "&amp;Spreadsheet!H37,"")</f>
        <v/>
      </c>
      <c r="K37" s="5">
        <f>IF(AND(NOT(ISBLANK(Spreadsheet!C37)),ISBLANK(Spreadsheet!D37)),COUNTIFS(Spreadsheet!E38:E$786,"=Child",Spreadsheet!C38:C$786, "="&amp;Spreadsheet!C37) + COUNTIFS(Spreadsheet!E38:E$786,"=Step-child",Spreadsheet!C38:C$786, "="&amp;Spreadsheet!C37),0)</f>
        <v>0</v>
      </c>
      <c r="L37" s="5">
        <f>IF(NOT(ISBLANK(J37)),COUNTIFS(Spreadsheet!E38:E$786,"=Wife",Spreadsheet!C38:C$786, "="&amp;Spreadsheet!C37) + COUNTIFS(Spreadsheet!E38:E$786,"=Husband",Spreadsheet!C38:C$786, "="&amp;Spreadsheet!C37),0)</f>
        <v>0</v>
      </c>
      <c r="M37" s="5">
        <f>IF(NOT(ISBLANK(Spreadsheet!AJ37)),VLOOKUP(Spreadsheet!AJ37,'Drop Downs'!$P$2:$R$16,3,FALSE),0)</f>
        <v>0</v>
      </c>
      <c r="N37" s="5">
        <f>IF(NOT(ISBLANK(Spreadsheet!AJ37)), VLOOKUP(Spreadsheet!AJ37,'Drop Downs'!$P$2:$R$16,2,FALSE),0)</f>
        <v>0</v>
      </c>
      <c r="O37" s="5">
        <f>IF(NOT(ISBLANK(Spreadsheet!AL37)),VLOOKUP(Spreadsheet!AL37,'Drop Downs'!$P$2:$R$16,3,FALSE), 0)</f>
        <v>0</v>
      </c>
      <c r="P37" s="5">
        <f>IF(NOT(ISBLANK(Spreadsheet!AL37)),VLOOKUP(Spreadsheet!AL37,'Drop Downs'!$P$2:$R$16,2,FALSE),0)</f>
        <v>0</v>
      </c>
      <c r="Q37" s="5">
        <f>IF(NOT(ISBLANK(Spreadsheet!AN37)),VLOOKUP(Spreadsheet!AN37,'Drop Downs'!$P$2:$R$16,3,FALSE),0)</f>
        <v>0</v>
      </c>
      <c r="R37" s="5">
        <f>IF(NOT(ISBLANK(Spreadsheet!AN37)),VLOOKUP(Spreadsheet!AN37,'Drop Downs'!$P$2:$R$16,2,FALSE),0)</f>
        <v>0</v>
      </c>
      <c r="S37" s="5" t="str">
        <f>IF(OR(M37&gt;K37,N37&gt;L37,O37&gt;K37, Q37&gt;K37,N37&gt;L37, P37&gt;L37, R37&gt;L37),"Member currently has a coverage election over what he/she needs.  Please add more dependents or adjust the coverage election.","")&amp;(IF(AND(NOT(ISBLANK(Spreadsheet!C37)),NOT(ISBLANK(Spreadsheet!D37)),ISBLANK(Spreadsheet!E37)),"Dependent lacks a relationship to member.Please select one from the drop-down.",""))</f>
        <v/>
      </c>
      <c r="T37" s="5" t="b">
        <f t="shared" si="4"/>
        <v>1</v>
      </c>
      <c r="U37" s="5" t="b">
        <f>OR(ISBLANK(Spreadsheet!C37),IF(NOT(ISBLANK(Spreadsheet!D37)),NOT(ISBLANK(Spreadsheet!E37)),TRUE))</f>
        <v>1</v>
      </c>
      <c r="V37" s="5" t="b">
        <f>OR(ISBLANK(Spreadsheet!C37), NOT(ISBLANK(Spreadsheet!I37)))</f>
        <v>1</v>
      </c>
      <c r="W37" s="5" t="b">
        <f>OR(ISBLANK(Spreadsheet!D37),NOT(ISBLANK(Spreadsheet!C37)))</f>
        <v>1</v>
      </c>
      <c r="X37" s="155" t="str">
        <f>REPT("0",MIN(FIND({1,2,3,4,5,6,7,8,9},Spreadsheet!C37&amp;"123456789"))-1)&amp;IF(ISBLANK(Spreadsheet!C37),"",SUMPRODUCT(MID(0&amp;Spreadsheet!C37,LARGE(INDEX(ISNUMBER(--MID(Spreadsheet!C37,ROW($1:$225),1))*
 ROW($1:$225),0),ROW($1:$225))+1,1)*10^ROW($1:$225)/10))</f>
        <v/>
      </c>
      <c r="Y37" s="5" t="b">
        <f>IF(NOT(ISBLANK(Spreadsheet!C37)),IF(AND(ISNUMBER(VALUE(Spreadsheet!C37)), LEN(Spreadsheet!C37)=9),TRUE,FALSE),TRUE)</f>
        <v>1</v>
      </c>
      <c r="Z37" s="155" t="str">
        <f>REPT("0",MIN(FIND({1,2,3,4,5,6,7,8,9},Spreadsheet!D37&amp;"123456789"))-1)&amp;IF(ISBLANK(Spreadsheet!D37),"",SUMPRODUCT(MID(0&amp;Spreadsheet!D37,LARGE(INDEX(ISNUMBER(--MID(Spreadsheet!D37,ROW($1:$225),1))*
 ROW($1:$225),0),ROW($1:$225))+1,1)*10^ROW($1:$225)/10))</f>
        <v/>
      </c>
      <c r="AA37" s="5" t="b">
        <f>IF(AND(NOT(ISBLANK(Spreadsheet!D37)),NOT(ISBLANK(Spreadsheet!C37))),IF(AND(ISNUMBER(VALUE(Spreadsheet!D37)), LEN(Spreadsheet!D37)=9),TRUE,FALSE),IF(AND(NOT(ISBLANK(Spreadsheet!D37)),ISBLANK(Spreadsheet!C37)),FALSE,TRUE))</f>
        <v>1</v>
      </c>
      <c r="AB37" s="5" t="b">
        <f>OR(ISBLANK(Spreadsheet!Y37),IF(NOT(ISBLANK(Spreadsheet!Y37)),LEN(Spreadsheet!Y37)=10,ISNUMBER(VALUE(Spreadsheet!Y37))))</f>
        <v>1</v>
      </c>
      <c r="AC37" s="5" t="b">
        <f>OR(ISBLANK(Spreadsheet!AI37), AND(NOT(ISBLANK(Spreadsheet!AJ37)), NOT(ISNUMBER(SEARCH("Waive",Spreadsheet!AJ37)))))</f>
        <v>1</v>
      </c>
      <c r="AD37" s="5" t="b">
        <f>OR(ISBLANK(Spreadsheet!AK37), AND(NOT(ISBLANK(Spreadsheet!AL37)), NOT(ISNUMBER(SEARCH("Waive",Spreadsheet!AL37)))))</f>
        <v>1</v>
      </c>
      <c r="AE37" s="5" t="b">
        <f>OR(ISBLANK(Spreadsheet!AM37), AND(NOT(ISBLANK(Spreadsheet!AN37)), NOT(ISNUMBER(SEARCH("Waive", Spreadsheet!AN37)))))</f>
        <v>1</v>
      </c>
      <c r="AF37" s="5" t="b">
        <f>OR(ISBLANK(Spreadsheet!C37), NOT(ISBLANK(Spreadsheet!D37)),NOT(ISBLANK(Spreadsheet!L37)))</f>
        <v>1</v>
      </c>
      <c r="AG37" s="5" t="b">
        <f>IF(AND(NOT(ISBLANK(Spreadsheet!C37)), NOT(ISBLANK(Spreadsheet!D37)),Spreadsheet!C37&lt;&gt;Spreadsheet!D37),IF(ISERROR(VLOOKUP(Spreadsheet!C37, Spreadsheet!$C$6:'Spreadsheet'!$C36,1,FALSE)), FALSE, TRUE),TRUE)</f>
        <v>1</v>
      </c>
      <c r="AH37" s="5" t="b">
        <f>Spreadsheet!$B$2=Spreadsheet!AD37</f>
        <v>1</v>
      </c>
      <c r="AI37" s="5" t="b">
        <f>IF(ISBLANK(Spreadsheet!G37),TRUE,IF(OR(LEN(Spreadsheet!G37)&gt;1,ISNUMBER(VALUE(Spreadsheet!G37))),FALSE,TRUE))</f>
        <v>1</v>
      </c>
      <c r="AJ37" s="5" t="b">
        <f>OR(ISBLANK(Spreadsheet!C37), NOT(ISBLANK(Spreadsheet!B37)), NOT(ISBLANK(Spreadsheet!D37)))</f>
        <v>1</v>
      </c>
      <c r="AK37" s="5" t="b">
        <f t="array" ref="AK37">IF(OR(AND(ISBLANK(Spreadsheet!E37),ISBLANK(Spreadsheet!D37),NOT(ISBLANK(Spreadsheet!C37))),AND(ISBLANK(Spreadsheet!E37),ISBLANK(Spreadsheet!D37),ISBLANK(Spreadsheet!C37))),TRUE,ISNUMBER(MATCH(TRUE,EXACT(Spreadsheet!E37,Relationships),0)))</f>
        <v>1</v>
      </c>
      <c r="AL37" s="5" t="b">
        <f>IF(NOT(ISBLANK(Spreadsheet!C37)),IF(OR(ISBLANK(Spreadsheet!F37),LEN(Spreadsheet!F37)&gt;40),FALSE,TRUE),TRUE)</f>
        <v>1</v>
      </c>
      <c r="AM37" s="5" t="b">
        <f>IF(NOT(ISBLANK(Spreadsheet!C37)),IF(OR(ISBLANK(Spreadsheet!H37),LEN(Spreadsheet!H37)&gt;40),FALSE,TRUE),TRUE)</f>
        <v>1</v>
      </c>
      <c r="AN37" s="5" t="b">
        <f t="array" ref="AN37">IF(ISBLANK(Spreadsheet!I37),TRUE,ISNUMBER(MATCH(TRUE,EXACT(Spreadsheet!I37,GenderValues),0)))</f>
        <v>1</v>
      </c>
      <c r="AO37" s="5" t="b">
        <f ca="1">IF(ISERROR(DATEVALUE(TEXT(Spreadsheet!J37,"mm/dd/yyyy")) &gt; TODAY()),IF(AND(ISBLANK(Spreadsheet!J37),ISBLANK(Spreadsheet!C37)),TRUE,FALSE),IF(DATEVALUE(TEXT(Spreadsheet!J37,"mm/dd/yyyy")) &gt; TODAY(),FALSE,TRUE))</f>
        <v>1</v>
      </c>
      <c r="AP37" s="5" t="b">
        <f>OR(ISBLANK(Spreadsheet!K37),LEN(Spreadsheet!K37)&lt;=100)</f>
        <v>1</v>
      </c>
      <c r="AQ37" s="5" t="b">
        <f t="array" ref="AQ37">IF(OR(AND(ISBLANK(Spreadsheet!L37),ISBLANK(Spreadsheet!C37)),AND(NOT(ISBLANK(Spreadsheet!C37)),NOT(ISBLANK(Spreadsheet!D37)))),TRUE,ISNUMBER(MATCH(TRUE,EXACT(Spreadsheet!L37,MaritalStatus),0)))</f>
        <v>1</v>
      </c>
      <c r="AR37" s="5" t="b">
        <f ca="1">IF(ISERROR(DATEVALUE(TEXT(Spreadsheet!M37,"mm/dd/yyyy")) &gt; TODAY()),IF(ISBLANK(Spreadsheet!M37),TRUE,FALSE),IF(DATEVALUE(TEXT(Spreadsheet!M37,"mm/dd/yyyy")) &gt; TODAY(),FALSE,TRUE))</f>
        <v>1</v>
      </c>
      <c r="AS37" s="5" t="b">
        <f>OR(ISBLANK(Spreadsheet!N37),LEN(Spreadsheet!N37)&lt;=100)</f>
        <v>1</v>
      </c>
      <c r="AT37" s="5" t="b">
        <f>OR(ISBLANK(Spreadsheet!O37),UPPER(Spreadsheet!O37)="YES")</f>
        <v>1</v>
      </c>
      <c r="AU37" s="5" t="b">
        <f>OR(ISBLANK(Spreadsheet!P37),UPPER(Spreadsheet!P37)="YES")</f>
        <v>1</v>
      </c>
      <c r="AV37" s="5" t="b">
        <f t="array" ref="AV37">IF(ISBLANK(Spreadsheet!Q37),TRUE,ISNUMBER(MATCH(TRUE,EXACT(Spreadsheet!Q37,OnGroupsPriorIns),0)))</f>
        <v>1</v>
      </c>
      <c r="AW37" s="5" t="b">
        <f>OR(ISBLANK(Spreadsheet!R37),UPPER(Spreadsheet!R37)="YES")</f>
        <v>1</v>
      </c>
      <c r="AX37" s="5" t="b">
        <f>OR(ISBLANK(Spreadsheet!S37),UPPER(Spreadsheet!S37)="YES")</f>
        <v>1</v>
      </c>
      <c r="AY37" s="5" t="b">
        <f>OR(AND(ISBLANK(Spreadsheet!C37),LEN(Spreadsheet!T37)=0),AND(NOT(ISBLANK(Spreadsheet!C37)),LEN(Spreadsheet!T37)&gt;0,LEN(Spreadsheet!T37)&lt;=50))</f>
        <v>1</v>
      </c>
      <c r="AZ37" s="5" t="b">
        <f>OR(LEN(Spreadsheet!U37)=0,AND(LEN(Spreadsheet!U37)&gt;0,LEN(Spreadsheet!U37)&lt;=50))</f>
        <v>1</v>
      </c>
      <c r="BA37" s="5" t="b">
        <f>OR(AND(ISBLANK(Spreadsheet!C37),LEN(Spreadsheet!V37)=0),AND(NOT(ISBLANK(Spreadsheet!C37)),LEN(Spreadsheet!V37)&gt;0,LEN(Spreadsheet!V37)&lt;=50))</f>
        <v>1</v>
      </c>
      <c r="BB37" s="5" t="b">
        <f t="array" ref="BB37">IF(AND(ISBLANK(Spreadsheet!C37),LEN(Spreadsheet!W37)=0),TRUE,ISNUMBER(MATCH(TRUE,EXACT(Spreadsheet!W37,States),0)))</f>
        <v>1</v>
      </c>
      <c r="BC37" s="5" t="b">
        <f>OR(AND(ISBLANK(Spreadsheet!C37),LEN(Spreadsheet!X37)=0),AND(NOT(ISBLANK(Spreadsheet!C37)),LEN(Spreadsheet!X37)&gt;0,LEN(Spreadsheet!X37)=5,ISNUMBER(VALUE(Spreadsheet!X37))))</f>
        <v>1</v>
      </c>
      <c r="BD37" s="5" t="b">
        <f>OR(ISBLANK(Spreadsheet!Z37),LEN(Spreadsheet!Z37)&lt;=50)</f>
        <v>1</v>
      </c>
      <c r="BE37" s="5" t="b">
        <f>ISBLANK(Spreadsheet!AA37)</f>
        <v>1</v>
      </c>
      <c r="BF37" s="5" t="b">
        <f>ISBLANK(Spreadsheet!AB37)</f>
        <v>1</v>
      </c>
      <c r="BG37" s="5" t="b">
        <f>IF(ISERROR(DATEVALUE(TEXT(Spreadsheet!AC37,"mm/dd/yyyy")) &gt; DATEVALUE(TEXT(Spreadsheet!J37,"mm/dd/yyyy"))),IF(OR(AND(ISBLANK(Spreadsheet!AC37),ISBLANK(Spreadsheet!C37)),AND(NOT(ISBLANK(Spreadsheet!C37)),ISBLANK(Spreadsheet!AC37),NOT(ISBLANK(Spreadsheet!D37)))),TRUE,FALSE),IF(DATEVALUE(TEXT(Spreadsheet!AC37,"mm/dd/yyyy")) &gt; DATEVALUE(TEXT(Spreadsheet!J37,"mm/dd/yyyy")),TRUE,FALSE))</f>
        <v>1</v>
      </c>
      <c r="BH37" s="5" t="b">
        <f>OR(AND(ISBLANK(Spreadsheet!C37),ISBLANK(Spreadsheet!AE37)),AND(NOT(ISBLANK(Spreadsheet!C37)),NOT(ISBLANK(Spreadsheet!D37)),ISBLANK(Spreadsheet!AE37)),AND(NOT(ISBLANK(Spreadsheet!C37)),ISBLANK(Spreadsheet!D37),NOT(ISBLANK(Spreadsheet!AE37)),LEN(Spreadsheet!AE37)&lt;=100))</f>
        <v>1</v>
      </c>
      <c r="BI37" s="5" t="b">
        <f t="array" ref="BI37">IF(ISBLANK(Spreadsheet!AF37),TRUE,ISNUMBER(MATCH(TRUE,EXACT(Spreadsheet!AF37,CobraShortReasons),0)))</f>
        <v>1</v>
      </c>
      <c r="BJ37" s="5" t="b">
        <f ca="1">IF(ISERROR(DATEVALUE(TEXT(Spreadsheet!AG37,"mm/dd/yyyy")) &gt; TODAY()),IF(ISBLANK(Spreadsheet!AG37),TRUE,FALSE),IF(DATEVALUE(TEXT(Spreadsheet!AG37,"mm/dd/yyyy")) &gt; TODAY(),FALSE,TRUE))</f>
        <v>1</v>
      </c>
      <c r="BK37" s="5" t="b">
        <f>OR(ISBLANK(Spreadsheet!AH37),LEN(Spreadsheet!AH37)&lt;=25)</f>
        <v>1</v>
      </c>
      <c r="BL37" s="5" t="b">
        <f t="array" aca="1" ref="BL37" ca="1">IF(ISBLANK(Spreadsheet!AI37),TRUE,ISNUMBER(MATCH(TRUE,EXACT(Spreadsheet!AI37,INDIRECT(Spreadsheet!$D$2)),0)))</f>
        <v>1</v>
      </c>
      <c r="BM37" s="5" t="b">
        <f t="array" aca="1" ref="BM37" ca="1">IF(ISBLANK(Spreadsheet!AJ37),TRUE,ISNUMBER(MATCH(TRUE,EXACT(Spreadsheet!AJ37,INDIRECT(Spreadsheet!BJ37)),0)))</f>
        <v>1</v>
      </c>
      <c r="BN37" s="5" t="b">
        <f t="array" ref="BN37">IF(ISBLANK(Spreadsheet!AK37),TRUE,ISNUMBER(MATCH(TRUE,EXACT(Spreadsheet!AK37,DentalPlans),0)))</f>
        <v>1</v>
      </c>
      <c r="BO37" s="5" t="b">
        <f t="array" aca="1" ref="BO37" ca="1">IF(ISBLANK(Spreadsheet!AL37),TRUE,ISNUMBER(MATCH(TRUE,EXACT(Spreadsheet!AL37,INDIRECT(Spreadsheet!BK37)),0)))</f>
        <v>1</v>
      </c>
      <c r="BP37" s="5" t="b">
        <f t="array" ref="BP37">IF(ISBLANK(Spreadsheet!AM37),TRUE,ISNUMBER(MATCH(TRUE,EXACT(Spreadsheet!AM37,VisionPlans),0)))</f>
        <v>1</v>
      </c>
      <c r="BQ37" s="5" t="b">
        <f t="array" aca="1" ref="BQ37" ca="1">IF(ISBLANK(Spreadsheet!AN37),TRUE,ISNUMBER(MATCH(TRUE,EXACT(Spreadsheet!AN37,INDIRECT(Spreadsheet!BL37)),0)))</f>
        <v>1</v>
      </c>
      <c r="BR37" s="5" t="b">
        <f t="array" ref="BR37">IF(ISBLANK(Spreadsheet!AO37),TRUE,ISNUMBER(MATCH(TRUE,EXACT(Spreadsheet!AO37,LifeBenefitClasses),0)))</f>
        <v>1</v>
      </c>
      <c r="BS37" s="5" t="b">
        <f>IF(OR(ISBLANK(Spreadsheet!AO37), Spreadsheet!AO37="Waive"),IF(ISBLANK(Spreadsheet!AP37),TRUE,FALSE),IF(OR(AND(NOT(ISBLANK(Spreadsheet!AO37)),ISBLANK(Spreadsheet!AP37)),NOT(ISNUMBER(VALUE(Spreadsheet!AP37)))),FALSE,IF(OR(AND(Spreadsheet!AP37&lt;6,MOD(Spreadsheet!AP37*10,5)=0), MOD(Spreadsheet!AP37,5000)=0),TRUE,FALSE)))</f>
        <v>1</v>
      </c>
      <c r="BT37" s="5" t="b">
        <f t="array" ref="BT37">IF(ISBLANK(Spreadsheet!AQ37),TRUE,ISNUMBER(MATCH(TRUE,EXACT(Spreadsheet!AQ37,EnrollWaive),0)))</f>
        <v>1</v>
      </c>
      <c r="BU37" s="5" t="b">
        <f t="array" ref="BU37">IF(ISBLANK(Spreadsheet!AR37),TRUE,ISNUMBER(MATCH(TRUE,EXACT(Spreadsheet!AR37,LifeBenefitClasses),0)))</f>
        <v>1</v>
      </c>
      <c r="BV37" s="5" t="b">
        <f>IF(OR(ISBLANK(Spreadsheet!AR37), Spreadsheet!AR37="Waive"),IF(ISBLANK(Spreadsheet!AS37),TRUE,FALSE),IF(OR(AND(NOT(ISBLANK(Spreadsheet!AR37)),ISBLANK(Spreadsheet!AS37)),NOT(ISNUMBER(VALUE(Spreadsheet!AS37)))),FALSE,IF(OR(AND(Spreadsheet!AS37&lt;6,MOD(Spreadsheet!AS37*10,5)=0), MOD(Spreadsheet!AS37,10000)=0),TRUE,FALSE)))</f>
        <v>1</v>
      </c>
      <c r="BW37" s="5" t="b">
        <f t="array" ref="BW37">IF(ISBLANK(Spreadsheet!AT37),TRUE,ISNUMBER(MATCH(TRUE,EXACT(Spreadsheet!AT37,LifeBenefitClasses),0)))</f>
        <v>1</v>
      </c>
      <c r="BX37" s="5" t="b">
        <f>IF(OR(ISBLANK(Spreadsheet!AT37), Spreadsheet!AT37="Waive"),IF(ISBLANK(Spreadsheet!AU37),TRUE,FALSE),IF(OR(AND(NOT(ISBLANK(Spreadsheet!AT37)),ISBLANK(Spreadsheet!AU37)),NOT(ISNUMBER(VALUE(Spreadsheet!AU37)))),FALSE,IF(AND(NOT(OR(ISBLANK(Spreadsheet!AT37),Spreadsheet!AT37="Waive")),NOT(OR(ISBLANK(Spreadsheet!AR37),Spreadsheet!AR37="Waive")),MOD(Spreadsheet!AU37,5000)=0, Spreadsheet!AU37&lt;=(Spreadsheet!AS37*0.5)),TRUE,FALSE)))</f>
        <v>1</v>
      </c>
      <c r="BY37" s="5" t="b">
        <f t="array" ref="BY37">IF(ISBLANK(Spreadsheet!AV37),TRUE,ISNUMBER(MATCH(TRUE,EXACT(Spreadsheet!AV37,EnrollWaive),0)))</f>
        <v>1</v>
      </c>
      <c r="BZ37" s="5" t="b">
        <f t="array" ref="BZ37">IF(ISBLANK(Spreadsheet!AW37),TRUE,ISNUMBER(MATCH(TRUE,EXACT(Spreadsheet!AW37,LifeBenefitClasses),0)))</f>
        <v>1</v>
      </c>
      <c r="CA37" s="5" t="b">
        <f t="array" ref="CA37">IF(ISBLANK(Spreadsheet!AX37),TRUE,ISNUMBER(MATCH(TRUE,EXACT(Spreadsheet!AX37,LifeBenefitClasses),0)))</f>
        <v>1</v>
      </c>
      <c r="CB37" s="5" t="b">
        <f t="array" ref="CB37">IF(ISBLANK(Spreadsheet!AY37),TRUE,ISNUMBER(MATCH(TRUE,EXACT(Spreadsheet!AY37,LifeBenefitClasses),0)))</f>
        <v>1</v>
      </c>
      <c r="CC37" s="5" t="b">
        <f t="array" ref="CC37">IF(ISBLANK(Spreadsheet!AZ37),TRUE,ISNUMBER(MATCH(TRUE,EXACT(Spreadsheet!AZ37,LifeBenefitClasses),0)))</f>
        <v>1</v>
      </c>
      <c r="CD37" s="5" t="b">
        <f t="array" ref="CD37">IF(ISBLANK(Spreadsheet!BA37),TRUE,ISNUMBER(MATCH(TRUE,EXACT(Spreadsheet!BA37,LifeBenefitClasses),0)))</f>
        <v>1</v>
      </c>
      <c r="CE37" s="5" t="b">
        <f>IF(OR(ISBLANK(Spreadsheet!BA37), Spreadsheet!BA37="Waive"),IF(ISBLANK(Spreadsheet!BB37),TRUE,FALSE),IF(OR(AND(NOT(ISBLANK(Spreadsheet!BA37)),ISBLANK(Spreadsheet!BB37)),NOT(ISNUMBER(VALUE(Spreadsheet!BB37))),ISBLANK(Spreadsheet!BC37),NOT(ISNUMBER(VALUE(Spreadsheet!BC37)))),FALSE,IF(AND(Spreadsheet!BB37&gt;=50000,Spreadsheet!BB37&lt;=250000,MOD(Spreadsheet!BB37,10000)=0,Spreadsheet!BB37&lt;=(10*Spreadsheet!BC37)),TRUE,FALSE)))</f>
        <v>1</v>
      </c>
      <c r="CF37" s="5" t="b">
        <f>IF(NOT(ISBLANK(Spreadsheet!BC37)),AND(ISNUMBER(VALUE(Spreadsheet!BC37)),Spreadsheet!BC37&gt;0),AND(OR(ISBLANK(Spreadsheet!AO37),Spreadsheet!AO37="Waive",AND(NOT(OR(ISBLANK(Spreadsheet!AO37),Spreadsheet!AO37="Waive")),Spreadsheet!AP37&gt;=6)),OR(ISBLANK(Spreadsheet!AR37),AND(NOT(OR(ISBLANK(Spreadsheet!AR37),Spreadsheet!AR37="Waive")),Spreadsheet!AS37&gt;=6)),OR(ISBLANK(Spreadsheet!AW37)),OR(ISBLANK(Spreadsheet!AX37)),OR(ISBLANK(Spreadsheet!AY37)),OR(ISBLANK(Spreadsheet!AZ37)),OR(ISBLANK(Spreadsheet!BA37),Spreadsheet!BA37="Waive")))</f>
        <v>1</v>
      </c>
      <c r="CG37" s="5" t="b">
        <f t="shared" ca="1" si="5"/>
        <v>1</v>
      </c>
    </row>
    <row r="38" spans="6:85" x14ac:dyDescent="0.3">
      <c r="F38" s="18" t="s">
        <v>546</v>
      </c>
      <c r="G38" s="5" t="b">
        <f>EXACT(Spreadsheet!AL6,F38)</f>
        <v>1</v>
      </c>
      <c r="H38" s="5">
        <f t="shared" ca="1" si="2"/>
        <v>2</v>
      </c>
      <c r="I38" s="5" t="str">
        <f t="shared" ca="1" si="3"/>
        <v/>
      </c>
      <c r="J38" s="5" t="str">
        <f>IF(AND(NOT(ISBLANK(Spreadsheet!C38)),ISBLANK(Spreadsheet!D38)),Spreadsheet!F38&amp;" "&amp;Spreadsheet!H38,"")</f>
        <v/>
      </c>
      <c r="K38" s="5">
        <f>IF(AND(NOT(ISBLANK(Spreadsheet!C38)),ISBLANK(Spreadsheet!D38)),COUNTIFS(Spreadsheet!E39:E$786,"=Child",Spreadsheet!C39:C$786, "="&amp;Spreadsheet!C38) + COUNTIFS(Spreadsheet!E39:E$786,"=Step-child",Spreadsheet!C39:C$786, "="&amp;Spreadsheet!C38),0)</f>
        <v>0</v>
      </c>
      <c r="L38" s="5">
        <f>IF(NOT(ISBLANK(J38)),COUNTIFS(Spreadsheet!E39:E$786,"=Wife",Spreadsheet!C39:C$786, "="&amp;Spreadsheet!C38) + COUNTIFS(Spreadsheet!E39:E$786,"=Husband",Spreadsheet!C39:C$786, "="&amp;Spreadsheet!C38),0)</f>
        <v>0</v>
      </c>
      <c r="M38" s="5">
        <f>IF(NOT(ISBLANK(Spreadsheet!AJ38)),VLOOKUP(Spreadsheet!AJ38,'Drop Downs'!$P$2:$R$16,3,FALSE),0)</f>
        <v>0</v>
      </c>
      <c r="N38" s="5">
        <f>IF(NOT(ISBLANK(Spreadsheet!AJ38)), VLOOKUP(Spreadsheet!AJ38,'Drop Downs'!$P$2:$R$16,2,FALSE),0)</f>
        <v>0</v>
      </c>
      <c r="O38" s="5">
        <f>IF(NOT(ISBLANK(Spreadsheet!AL38)),VLOOKUP(Spreadsheet!AL38,'Drop Downs'!$P$2:$R$16,3,FALSE), 0)</f>
        <v>0</v>
      </c>
      <c r="P38" s="5">
        <f>IF(NOT(ISBLANK(Spreadsheet!AL38)),VLOOKUP(Spreadsheet!AL38,'Drop Downs'!$P$2:$R$16,2,FALSE),0)</f>
        <v>0</v>
      </c>
      <c r="Q38" s="5">
        <f>IF(NOT(ISBLANK(Spreadsheet!AN38)),VLOOKUP(Spreadsheet!AN38,'Drop Downs'!$P$2:$R$16,3,FALSE),0)</f>
        <v>0</v>
      </c>
      <c r="R38" s="5">
        <f>IF(NOT(ISBLANK(Spreadsheet!AN38)),VLOOKUP(Spreadsheet!AN38,'Drop Downs'!$P$2:$R$16,2,FALSE),0)</f>
        <v>0</v>
      </c>
      <c r="S38" s="5" t="str">
        <f>IF(OR(M38&gt;K38,N38&gt;L38,O38&gt;K38, Q38&gt;K38,N38&gt;L38, P38&gt;L38, R38&gt;L38),"Member currently has a coverage election over what he/she needs.  Please add more dependents or adjust the coverage election.","")&amp;(IF(AND(NOT(ISBLANK(Spreadsheet!C38)),NOT(ISBLANK(Spreadsheet!D38)),ISBLANK(Spreadsheet!E38)),"Dependent lacks a relationship to member.Please select one from the drop-down.",""))</f>
        <v/>
      </c>
      <c r="T38" s="5" t="b">
        <f t="shared" si="4"/>
        <v>1</v>
      </c>
      <c r="U38" s="5" t="b">
        <f>OR(ISBLANK(Spreadsheet!C38),IF(NOT(ISBLANK(Spreadsheet!D38)),NOT(ISBLANK(Spreadsheet!E38)),TRUE))</f>
        <v>1</v>
      </c>
      <c r="V38" s="5" t="b">
        <f>OR(ISBLANK(Spreadsheet!C38), NOT(ISBLANK(Spreadsheet!I38)))</f>
        <v>1</v>
      </c>
      <c r="W38" s="5" t="b">
        <f>OR(ISBLANK(Spreadsheet!D38),NOT(ISBLANK(Spreadsheet!C38)))</f>
        <v>1</v>
      </c>
      <c r="X38" s="155" t="str">
        <f>REPT("0",MIN(FIND({1,2,3,4,5,6,7,8,9},Spreadsheet!C38&amp;"123456789"))-1)&amp;IF(ISBLANK(Spreadsheet!C38),"",SUMPRODUCT(MID(0&amp;Spreadsheet!C38,LARGE(INDEX(ISNUMBER(--MID(Spreadsheet!C38,ROW($1:$225),1))*
 ROW($1:$225),0),ROW($1:$225))+1,1)*10^ROW($1:$225)/10))</f>
        <v/>
      </c>
      <c r="Y38" s="5" t="b">
        <f>IF(NOT(ISBLANK(Spreadsheet!C38)),IF(AND(ISNUMBER(VALUE(Spreadsheet!C38)), LEN(Spreadsheet!C38)=9),TRUE,FALSE),TRUE)</f>
        <v>1</v>
      </c>
      <c r="Z38" s="155" t="str">
        <f>REPT("0",MIN(FIND({1,2,3,4,5,6,7,8,9},Spreadsheet!D38&amp;"123456789"))-1)&amp;IF(ISBLANK(Spreadsheet!D38),"",SUMPRODUCT(MID(0&amp;Spreadsheet!D38,LARGE(INDEX(ISNUMBER(--MID(Spreadsheet!D38,ROW($1:$225),1))*
 ROW($1:$225),0),ROW($1:$225))+1,1)*10^ROW($1:$225)/10))</f>
        <v/>
      </c>
      <c r="AA38" s="5" t="b">
        <f>IF(AND(NOT(ISBLANK(Spreadsheet!D38)),NOT(ISBLANK(Spreadsheet!C38))),IF(AND(ISNUMBER(VALUE(Spreadsheet!D38)), LEN(Spreadsheet!D38)=9),TRUE,FALSE),IF(AND(NOT(ISBLANK(Spreadsheet!D38)),ISBLANK(Spreadsheet!C38)),FALSE,TRUE))</f>
        <v>1</v>
      </c>
      <c r="AB38" s="5" t="b">
        <f>OR(ISBLANK(Spreadsheet!Y38),IF(NOT(ISBLANK(Spreadsheet!Y38)),LEN(Spreadsheet!Y38)=10,ISNUMBER(VALUE(Spreadsheet!Y38))))</f>
        <v>1</v>
      </c>
      <c r="AC38" s="5" t="b">
        <f>OR(ISBLANK(Spreadsheet!AI38), AND(NOT(ISBLANK(Spreadsheet!AJ38)), NOT(ISNUMBER(SEARCH("Waive",Spreadsheet!AJ38)))))</f>
        <v>1</v>
      </c>
      <c r="AD38" s="5" t="b">
        <f>OR(ISBLANK(Spreadsheet!AK38), AND(NOT(ISBLANK(Spreadsheet!AL38)), NOT(ISNUMBER(SEARCH("Waive",Spreadsheet!AL38)))))</f>
        <v>1</v>
      </c>
      <c r="AE38" s="5" t="b">
        <f>OR(ISBLANK(Spreadsheet!AM38), AND(NOT(ISBLANK(Spreadsheet!AN38)), NOT(ISNUMBER(SEARCH("Waive", Spreadsheet!AN38)))))</f>
        <v>1</v>
      </c>
      <c r="AF38" s="5" t="b">
        <f>OR(ISBLANK(Spreadsheet!C38), NOT(ISBLANK(Spreadsheet!D38)),NOT(ISBLANK(Spreadsheet!L38)))</f>
        <v>1</v>
      </c>
      <c r="AG38" s="5" t="b">
        <f>IF(AND(NOT(ISBLANK(Spreadsheet!C38)), NOT(ISBLANK(Spreadsheet!D38)),Spreadsheet!C38&lt;&gt;Spreadsheet!D38),IF(ISERROR(VLOOKUP(Spreadsheet!C38, Spreadsheet!$C$6:'Spreadsheet'!$C37,1,FALSE)), FALSE, TRUE),TRUE)</f>
        <v>1</v>
      </c>
      <c r="AH38" s="5" t="b">
        <f>Spreadsheet!$B$2=Spreadsheet!AD38</f>
        <v>1</v>
      </c>
      <c r="AI38" s="5" t="b">
        <f>IF(ISBLANK(Spreadsheet!G38),TRUE,IF(OR(LEN(Spreadsheet!G38)&gt;1,ISNUMBER(VALUE(Spreadsheet!G38))),FALSE,TRUE))</f>
        <v>1</v>
      </c>
      <c r="AJ38" s="5" t="b">
        <f>OR(ISBLANK(Spreadsheet!C38), NOT(ISBLANK(Spreadsheet!B38)), NOT(ISBLANK(Spreadsheet!D38)))</f>
        <v>1</v>
      </c>
      <c r="AK38" s="5" t="b">
        <f t="array" ref="AK38">IF(OR(AND(ISBLANK(Spreadsheet!E38),ISBLANK(Spreadsheet!D38),NOT(ISBLANK(Spreadsheet!C38))),AND(ISBLANK(Spreadsheet!E38),ISBLANK(Spreadsheet!D38),ISBLANK(Spreadsheet!C38))),TRUE,ISNUMBER(MATCH(TRUE,EXACT(Spreadsheet!E38,Relationships),0)))</f>
        <v>1</v>
      </c>
      <c r="AL38" s="5" t="b">
        <f>IF(NOT(ISBLANK(Spreadsheet!C38)),IF(OR(ISBLANK(Spreadsheet!F38),LEN(Spreadsheet!F38)&gt;40),FALSE,TRUE),TRUE)</f>
        <v>1</v>
      </c>
      <c r="AM38" s="5" t="b">
        <f>IF(NOT(ISBLANK(Spreadsheet!C38)),IF(OR(ISBLANK(Spreadsheet!H38),LEN(Spreadsheet!H38)&gt;40),FALSE,TRUE),TRUE)</f>
        <v>1</v>
      </c>
      <c r="AN38" s="5" t="b">
        <f t="array" ref="AN38">IF(ISBLANK(Spreadsheet!I38),TRUE,ISNUMBER(MATCH(TRUE,EXACT(Spreadsheet!I38,GenderValues),0)))</f>
        <v>1</v>
      </c>
      <c r="AO38" s="5" t="b">
        <f ca="1">IF(ISERROR(DATEVALUE(TEXT(Spreadsheet!J38,"mm/dd/yyyy")) &gt; TODAY()),IF(AND(ISBLANK(Spreadsheet!J38),ISBLANK(Spreadsheet!C38)),TRUE,FALSE),IF(DATEVALUE(TEXT(Spreadsheet!J38,"mm/dd/yyyy")) &gt; TODAY(),FALSE,TRUE))</f>
        <v>1</v>
      </c>
      <c r="AP38" s="5" t="b">
        <f>OR(ISBLANK(Spreadsheet!K38),LEN(Spreadsheet!K38)&lt;=100)</f>
        <v>1</v>
      </c>
      <c r="AQ38" s="5" t="b">
        <f t="array" ref="AQ38">IF(OR(AND(ISBLANK(Spreadsheet!L38),ISBLANK(Spreadsheet!C38)),AND(NOT(ISBLANK(Spreadsheet!C38)),NOT(ISBLANK(Spreadsheet!D38)))),TRUE,ISNUMBER(MATCH(TRUE,EXACT(Spreadsheet!L38,MaritalStatus),0)))</f>
        <v>1</v>
      </c>
      <c r="AR38" s="5" t="b">
        <f ca="1">IF(ISERROR(DATEVALUE(TEXT(Spreadsheet!M38,"mm/dd/yyyy")) &gt; TODAY()),IF(ISBLANK(Spreadsheet!M38),TRUE,FALSE),IF(DATEVALUE(TEXT(Spreadsheet!M38,"mm/dd/yyyy")) &gt; TODAY(),FALSE,TRUE))</f>
        <v>1</v>
      </c>
      <c r="AS38" s="5" t="b">
        <f>OR(ISBLANK(Spreadsheet!N38),LEN(Spreadsheet!N38)&lt;=100)</f>
        <v>1</v>
      </c>
      <c r="AT38" s="5" t="b">
        <f>OR(ISBLANK(Spreadsheet!O38),UPPER(Spreadsheet!O38)="YES")</f>
        <v>1</v>
      </c>
      <c r="AU38" s="5" t="b">
        <f>OR(ISBLANK(Spreadsheet!P38),UPPER(Spreadsheet!P38)="YES")</f>
        <v>1</v>
      </c>
      <c r="AV38" s="5" t="b">
        <f t="array" ref="AV38">IF(ISBLANK(Spreadsheet!Q38),TRUE,ISNUMBER(MATCH(TRUE,EXACT(Spreadsheet!Q38,OnGroupsPriorIns),0)))</f>
        <v>1</v>
      </c>
      <c r="AW38" s="5" t="b">
        <f>OR(ISBLANK(Spreadsheet!R38),UPPER(Spreadsheet!R38)="YES")</f>
        <v>1</v>
      </c>
      <c r="AX38" s="5" t="b">
        <f>OR(ISBLANK(Spreadsheet!S38),UPPER(Spreadsheet!S38)="YES")</f>
        <v>1</v>
      </c>
      <c r="AY38" s="5" t="b">
        <f>OR(AND(ISBLANK(Spreadsheet!C38),LEN(Spreadsheet!T38)=0),AND(NOT(ISBLANK(Spreadsheet!C38)),LEN(Spreadsheet!T38)&gt;0,LEN(Spreadsheet!T38)&lt;=50))</f>
        <v>1</v>
      </c>
      <c r="AZ38" s="5" t="b">
        <f>OR(LEN(Spreadsheet!U38)=0,AND(LEN(Spreadsheet!U38)&gt;0,LEN(Spreadsheet!U38)&lt;=50))</f>
        <v>1</v>
      </c>
      <c r="BA38" s="5" t="b">
        <f>OR(AND(ISBLANK(Spreadsheet!C38),LEN(Spreadsheet!V38)=0),AND(NOT(ISBLANK(Spreadsheet!C38)),LEN(Spreadsheet!V38)&gt;0,LEN(Spreadsheet!V38)&lt;=50))</f>
        <v>1</v>
      </c>
      <c r="BB38" s="5" t="b">
        <f t="array" ref="BB38">IF(AND(ISBLANK(Spreadsheet!C38),LEN(Spreadsheet!W38)=0),TRUE,ISNUMBER(MATCH(TRUE,EXACT(Spreadsheet!W38,States),0)))</f>
        <v>1</v>
      </c>
      <c r="BC38" s="5" t="b">
        <f>OR(AND(ISBLANK(Spreadsheet!C38),LEN(Spreadsheet!X38)=0),AND(NOT(ISBLANK(Spreadsheet!C38)),LEN(Spreadsheet!X38)&gt;0,LEN(Spreadsheet!X38)=5,ISNUMBER(VALUE(Spreadsheet!X38))))</f>
        <v>1</v>
      </c>
      <c r="BD38" s="5" t="b">
        <f>OR(ISBLANK(Spreadsheet!Z38),LEN(Spreadsheet!Z38)&lt;=50)</f>
        <v>1</v>
      </c>
      <c r="BE38" s="5" t="b">
        <f>ISBLANK(Spreadsheet!AA38)</f>
        <v>1</v>
      </c>
      <c r="BF38" s="5" t="b">
        <f>ISBLANK(Spreadsheet!AB38)</f>
        <v>1</v>
      </c>
      <c r="BG38" s="5" t="b">
        <f>IF(ISERROR(DATEVALUE(TEXT(Spreadsheet!AC38,"mm/dd/yyyy")) &gt; DATEVALUE(TEXT(Spreadsheet!J38,"mm/dd/yyyy"))),IF(OR(AND(ISBLANK(Spreadsheet!AC38),ISBLANK(Spreadsheet!C38)),AND(NOT(ISBLANK(Spreadsheet!C38)),ISBLANK(Spreadsheet!AC38),NOT(ISBLANK(Spreadsheet!D38)))),TRUE,FALSE),IF(DATEVALUE(TEXT(Spreadsheet!AC38,"mm/dd/yyyy")) &gt; DATEVALUE(TEXT(Spreadsheet!J38,"mm/dd/yyyy")),TRUE,FALSE))</f>
        <v>1</v>
      </c>
      <c r="BH38" s="5" t="b">
        <f>OR(AND(ISBLANK(Spreadsheet!C38),ISBLANK(Spreadsheet!AE38)),AND(NOT(ISBLANK(Spreadsheet!C38)),NOT(ISBLANK(Spreadsheet!D38)),ISBLANK(Spreadsheet!AE38)),AND(NOT(ISBLANK(Spreadsheet!C38)),ISBLANK(Spreadsheet!D38),NOT(ISBLANK(Spreadsheet!AE38)),LEN(Spreadsheet!AE38)&lt;=100))</f>
        <v>1</v>
      </c>
      <c r="BI38" s="5" t="b">
        <f t="array" ref="BI38">IF(ISBLANK(Spreadsheet!AF38),TRUE,ISNUMBER(MATCH(TRUE,EXACT(Spreadsheet!AF38,CobraShortReasons),0)))</f>
        <v>1</v>
      </c>
      <c r="BJ38" s="5" t="b">
        <f ca="1">IF(ISERROR(DATEVALUE(TEXT(Spreadsheet!AG38,"mm/dd/yyyy")) &gt; TODAY()),IF(ISBLANK(Spreadsheet!AG38),TRUE,FALSE),IF(DATEVALUE(TEXT(Spreadsheet!AG38,"mm/dd/yyyy")) &gt; TODAY(),FALSE,TRUE))</f>
        <v>1</v>
      </c>
      <c r="BK38" s="5" t="b">
        <f>OR(ISBLANK(Spreadsheet!AH38),LEN(Spreadsheet!AH38)&lt;=25)</f>
        <v>1</v>
      </c>
      <c r="BL38" s="5" t="b">
        <f t="array" aca="1" ref="BL38" ca="1">IF(ISBLANK(Spreadsheet!AI38),TRUE,ISNUMBER(MATCH(TRUE,EXACT(Spreadsheet!AI38,INDIRECT(Spreadsheet!$D$2)),0)))</f>
        <v>1</v>
      </c>
      <c r="BM38" s="5" t="b">
        <f t="array" aca="1" ref="BM38" ca="1">IF(ISBLANK(Spreadsheet!AJ38),TRUE,ISNUMBER(MATCH(TRUE,EXACT(Spreadsheet!AJ38,INDIRECT(Spreadsheet!BJ38)),0)))</f>
        <v>1</v>
      </c>
      <c r="BN38" s="5" t="b">
        <f t="array" ref="BN38">IF(ISBLANK(Spreadsheet!AK38),TRUE,ISNUMBER(MATCH(TRUE,EXACT(Spreadsheet!AK38,DentalPlans),0)))</f>
        <v>1</v>
      </c>
      <c r="BO38" s="5" t="b">
        <f t="array" aca="1" ref="BO38" ca="1">IF(ISBLANK(Spreadsheet!AL38),TRUE,ISNUMBER(MATCH(TRUE,EXACT(Spreadsheet!AL38,INDIRECT(Spreadsheet!BK38)),0)))</f>
        <v>1</v>
      </c>
      <c r="BP38" s="5" t="b">
        <f t="array" ref="BP38">IF(ISBLANK(Spreadsheet!AM38),TRUE,ISNUMBER(MATCH(TRUE,EXACT(Spreadsheet!AM38,VisionPlans),0)))</f>
        <v>1</v>
      </c>
      <c r="BQ38" s="5" t="b">
        <f t="array" aca="1" ref="BQ38" ca="1">IF(ISBLANK(Spreadsheet!AN38),TRUE,ISNUMBER(MATCH(TRUE,EXACT(Spreadsheet!AN38,INDIRECT(Spreadsheet!BL38)),0)))</f>
        <v>1</v>
      </c>
      <c r="BR38" s="5" t="b">
        <f t="array" ref="BR38">IF(ISBLANK(Spreadsheet!AO38),TRUE,ISNUMBER(MATCH(TRUE,EXACT(Spreadsheet!AO38,LifeBenefitClasses),0)))</f>
        <v>1</v>
      </c>
      <c r="BS38" s="5" t="b">
        <f>IF(OR(ISBLANK(Spreadsheet!AO38), Spreadsheet!AO38="Waive"),IF(ISBLANK(Spreadsheet!AP38),TRUE,FALSE),IF(OR(AND(NOT(ISBLANK(Spreadsheet!AO38)),ISBLANK(Spreadsheet!AP38)),NOT(ISNUMBER(VALUE(Spreadsheet!AP38)))),FALSE,IF(OR(AND(Spreadsheet!AP38&lt;6,MOD(Spreadsheet!AP38*10,5)=0), MOD(Spreadsheet!AP38,5000)=0),TRUE,FALSE)))</f>
        <v>1</v>
      </c>
      <c r="BT38" s="5" t="b">
        <f t="array" ref="BT38">IF(ISBLANK(Spreadsheet!AQ38),TRUE,ISNUMBER(MATCH(TRUE,EXACT(Spreadsheet!AQ38,EnrollWaive),0)))</f>
        <v>1</v>
      </c>
      <c r="BU38" s="5" t="b">
        <f t="array" ref="BU38">IF(ISBLANK(Spreadsheet!AR38),TRUE,ISNUMBER(MATCH(TRUE,EXACT(Spreadsheet!AR38,LifeBenefitClasses),0)))</f>
        <v>1</v>
      </c>
      <c r="BV38" s="5" t="b">
        <f>IF(OR(ISBLANK(Spreadsheet!AR38), Spreadsheet!AR38="Waive"),IF(ISBLANK(Spreadsheet!AS38),TRUE,FALSE),IF(OR(AND(NOT(ISBLANK(Spreadsheet!AR38)),ISBLANK(Spreadsheet!AS38)),NOT(ISNUMBER(VALUE(Spreadsheet!AS38)))),FALSE,IF(OR(AND(Spreadsheet!AS38&lt;6,MOD(Spreadsheet!AS38*10,5)=0), MOD(Spreadsheet!AS38,10000)=0),TRUE,FALSE)))</f>
        <v>1</v>
      </c>
      <c r="BW38" s="5" t="b">
        <f t="array" ref="BW38">IF(ISBLANK(Spreadsheet!AT38),TRUE,ISNUMBER(MATCH(TRUE,EXACT(Spreadsheet!AT38,LifeBenefitClasses),0)))</f>
        <v>1</v>
      </c>
      <c r="BX38" s="5" t="b">
        <f>IF(OR(ISBLANK(Spreadsheet!AT38), Spreadsheet!AT38="Waive"),IF(ISBLANK(Spreadsheet!AU38),TRUE,FALSE),IF(OR(AND(NOT(ISBLANK(Spreadsheet!AT38)),ISBLANK(Spreadsheet!AU38)),NOT(ISNUMBER(VALUE(Spreadsheet!AU38)))),FALSE,IF(AND(NOT(OR(ISBLANK(Spreadsheet!AT38),Spreadsheet!AT38="Waive")),NOT(OR(ISBLANK(Spreadsheet!AR38),Spreadsheet!AR38="Waive")),MOD(Spreadsheet!AU38,5000)=0, Spreadsheet!AU38&lt;=(Spreadsheet!AS38*0.5)),TRUE,FALSE)))</f>
        <v>1</v>
      </c>
      <c r="BY38" s="5" t="b">
        <f t="array" ref="BY38">IF(ISBLANK(Spreadsheet!AV38),TRUE,ISNUMBER(MATCH(TRUE,EXACT(Spreadsheet!AV38,EnrollWaive),0)))</f>
        <v>1</v>
      </c>
      <c r="BZ38" s="5" t="b">
        <f t="array" ref="BZ38">IF(ISBLANK(Spreadsheet!AW38),TRUE,ISNUMBER(MATCH(TRUE,EXACT(Spreadsheet!AW38,LifeBenefitClasses),0)))</f>
        <v>1</v>
      </c>
      <c r="CA38" s="5" t="b">
        <f t="array" ref="CA38">IF(ISBLANK(Spreadsheet!AX38),TRUE,ISNUMBER(MATCH(TRUE,EXACT(Spreadsheet!AX38,LifeBenefitClasses),0)))</f>
        <v>1</v>
      </c>
      <c r="CB38" s="5" t="b">
        <f t="array" ref="CB38">IF(ISBLANK(Spreadsheet!AY38),TRUE,ISNUMBER(MATCH(TRUE,EXACT(Spreadsheet!AY38,LifeBenefitClasses),0)))</f>
        <v>1</v>
      </c>
      <c r="CC38" s="5" t="b">
        <f t="array" ref="CC38">IF(ISBLANK(Spreadsheet!AZ38),TRUE,ISNUMBER(MATCH(TRUE,EXACT(Spreadsheet!AZ38,LifeBenefitClasses),0)))</f>
        <v>1</v>
      </c>
      <c r="CD38" s="5" t="b">
        <f t="array" ref="CD38">IF(ISBLANK(Spreadsheet!BA38),TRUE,ISNUMBER(MATCH(TRUE,EXACT(Spreadsheet!BA38,LifeBenefitClasses),0)))</f>
        <v>1</v>
      </c>
      <c r="CE38" s="5" t="b">
        <f>IF(OR(ISBLANK(Spreadsheet!BA38), Spreadsheet!BA38="Waive"),IF(ISBLANK(Spreadsheet!BB38),TRUE,FALSE),IF(OR(AND(NOT(ISBLANK(Spreadsheet!BA38)),ISBLANK(Spreadsheet!BB38)),NOT(ISNUMBER(VALUE(Spreadsheet!BB38))),ISBLANK(Spreadsheet!BC38),NOT(ISNUMBER(VALUE(Spreadsheet!BC38)))),FALSE,IF(AND(Spreadsheet!BB38&gt;=50000,Spreadsheet!BB38&lt;=250000,MOD(Spreadsheet!BB38,10000)=0,Spreadsheet!BB38&lt;=(10*Spreadsheet!BC38)),TRUE,FALSE)))</f>
        <v>1</v>
      </c>
      <c r="CF38" s="5" t="b">
        <f>IF(NOT(ISBLANK(Spreadsheet!BC38)),AND(ISNUMBER(VALUE(Spreadsheet!BC38)),Spreadsheet!BC38&gt;0),AND(OR(ISBLANK(Spreadsheet!AO38),Spreadsheet!AO38="Waive",AND(NOT(OR(ISBLANK(Spreadsheet!AO38),Spreadsheet!AO38="Waive")),Spreadsheet!AP38&gt;=6)),OR(ISBLANK(Spreadsheet!AR38),AND(NOT(OR(ISBLANK(Spreadsheet!AR38),Spreadsheet!AR38="Waive")),Spreadsheet!AS38&gt;=6)),OR(ISBLANK(Spreadsheet!AW38)),OR(ISBLANK(Spreadsheet!AX38)),OR(ISBLANK(Spreadsheet!AY38)),OR(ISBLANK(Spreadsheet!AZ38)),OR(ISBLANK(Spreadsheet!BA38),Spreadsheet!BA38="Waive")))</f>
        <v>1</v>
      </c>
      <c r="CG38" s="5" t="b">
        <f t="shared" ca="1" si="5"/>
        <v>1</v>
      </c>
    </row>
    <row r="39" spans="6:85" x14ac:dyDescent="0.3">
      <c r="F39" s="18" t="s">
        <v>42</v>
      </c>
      <c r="G39" s="5" t="b">
        <f>EXACT(Spreadsheet!AM6,F39)</f>
        <v>1</v>
      </c>
      <c r="H39" s="5">
        <f t="shared" ca="1" si="2"/>
        <v>2</v>
      </c>
      <c r="I39" s="5" t="str">
        <f t="shared" ca="1" si="3"/>
        <v/>
      </c>
      <c r="J39" s="5" t="str">
        <f>IF(AND(NOT(ISBLANK(Spreadsheet!C39)),ISBLANK(Spreadsheet!D39)),Spreadsheet!F39&amp;" "&amp;Spreadsheet!H39,"")</f>
        <v/>
      </c>
      <c r="K39" s="5">
        <f>IF(AND(NOT(ISBLANK(Spreadsheet!C39)),ISBLANK(Spreadsheet!D39)),COUNTIFS(Spreadsheet!E40:E$786,"=Child",Spreadsheet!C40:C$786, "="&amp;Spreadsheet!C39) + COUNTIFS(Spreadsheet!E40:E$786,"=Step-child",Spreadsheet!C40:C$786, "="&amp;Spreadsheet!C39),0)</f>
        <v>0</v>
      </c>
      <c r="L39" s="5">
        <f>IF(NOT(ISBLANK(J39)),COUNTIFS(Spreadsheet!E40:E$786,"=Wife",Spreadsheet!C40:C$786, "="&amp;Spreadsheet!C39) + COUNTIFS(Spreadsheet!E40:E$786,"=Husband",Spreadsheet!C40:C$786, "="&amp;Spreadsheet!C39),0)</f>
        <v>0</v>
      </c>
      <c r="M39" s="5">
        <f>IF(NOT(ISBLANK(Spreadsheet!AJ39)),VLOOKUP(Spreadsheet!AJ39,'Drop Downs'!$P$2:$R$16,3,FALSE),0)</f>
        <v>0</v>
      </c>
      <c r="N39" s="5">
        <f>IF(NOT(ISBLANK(Spreadsheet!AJ39)), VLOOKUP(Spreadsheet!AJ39,'Drop Downs'!$P$2:$R$16,2,FALSE),0)</f>
        <v>0</v>
      </c>
      <c r="O39" s="5">
        <f>IF(NOT(ISBLANK(Spreadsheet!AL39)),VLOOKUP(Spreadsheet!AL39,'Drop Downs'!$P$2:$R$16,3,FALSE), 0)</f>
        <v>0</v>
      </c>
      <c r="P39" s="5">
        <f>IF(NOT(ISBLANK(Spreadsheet!AL39)),VLOOKUP(Spreadsheet!AL39,'Drop Downs'!$P$2:$R$16,2,FALSE),0)</f>
        <v>0</v>
      </c>
      <c r="Q39" s="5">
        <f>IF(NOT(ISBLANK(Spreadsheet!AN39)),VLOOKUP(Spreadsheet!AN39,'Drop Downs'!$P$2:$R$16,3,FALSE),0)</f>
        <v>0</v>
      </c>
      <c r="R39" s="5">
        <f>IF(NOT(ISBLANK(Spreadsheet!AN39)),VLOOKUP(Spreadsheet!AN39,'Drop Downs'!$P$2:$R$16,2,FALSE),0)</f>
        <v>0</v>
      </c>
      <c r="S39" s="5" t="str">
        <f>IF(OR(M39&gt;K39,N39&gt;L39,O39&gt;K39, Q39&gt;K39,N39&gt;L39, P39&gt;L39, R39&gt;L39),"Member currently has a coverage election over what he/she needs.  Please add more dependents or adjust the coverage election.","")&amp;(IF(AND(NOT(ISBLANK(Spreadsheet!C39)),NOT(ISBLANK(Spreadsheet!D39)),ISBLANK(Spreadsheet!E39)),"Dependent lacks a relationship to member.Please select one from the drop-down.",""))</f>
        <v/>
      </c>
      <c r="T39" s="5" t="b">
        <f t="shared" si="4"/>
        <v>1</v>
      </c>
      <c r="U39" s="5" t="b">
        <f>OR(ISBLANK(Spreadsheet!C39),IF(NOT(ISBLANK(Spreadsheet!D39)),NOT(ISBLANK(Spreadsheet!E39)),TRUE))</f>
        <v>1</v>
      </c>
      <c r="V39" s="5" t="b">
        <f>OR(ISBLANK(Spreadsheet!C39), NOT(ISBLANK(Spreadsheet!I39)))</f>
        <v>1</v>
      </c>
      <c r="W39" s="5" t="b">
        <f>OR(ISBLANK(Spreadsheet!D39),NOT(ISBLANK(Spreadsheet!C39)))</f>
        <v>1</v>
      </c>
      <c r="X39" s="155" t="str">
        <f>REPT("0",MIN(FIND({1,2,3,4,5,6,7,8,9},Spreadsheet!C39&amp;"123456789"))-1)&amp;IF(ISBLANK(Spreadsheet!C39),"",SUMPRODUCT(MID(0&amp;Spreadsheet!C39,LARGE(INDEX(ISNUMBER(--MID(Spreadsheet!C39,ROW($1:$225),1))*
 ROW($1:$225),0),ROW($1:$225))+1,1)*10^ROW($1:$225)/10))</f>
        <v/>
      </c>
      <c r="Y39" s="5" t="b">
        <f>IF(NOT(ISBLANK(Spreadsheet!C39)),IF(AND(ISNUMBER(VALUE(Spreadsheet!C39)), LEN(Spreadsheet!C39)=9),TRUE,FALSE),TRUE)</f>
        <v>1</v>
      </c>
      <c r="Z39" s="155" t="str">
        <f>REPT("0",MIN(FIND({1,2,3,4,5,6,7,8,9},Spreadsheet!D39&amp;"123456789"))-1)&amp;IF(ISBLANK(Spreadsheet!D39),"",SUMPRODUCT(MID(0&amp;Spreadsheet!D39,LARGE(INDEX(ISNUMBER(--MID(Spreadsheet!D39,ROW($1:$225),1))*
 ROW($1:$225),0),ROW($1:$225))+1,1)*10^ROW($1:$225)/10))</f>
        <v/>
      </c>
      <c r="AA39" s="5" t="b">
        <f>IF(AND(NOT(ISBLANK(Spreadsheet!D39)),NOT(ISBLANK(Spreadsheet!C39))),IF(AND(ISNUMBER(VALUE(Spreadsheet!D39)), LEN(Spreadsheet!D39)=9),TRUE,FALSE),IF(AND(NOT(ISBLANK(Spreadsheet!D39)),ISBLANK(Spreadsheet!C39)),FALSE,TRUE))</f>
        <v>1</v>
      </c>
      <c r="AB39" s="5" t="b">
        <f>OR(ISBLANK(Spreadsheet!Y39),IF(NOT(ISBLANK(Spreadsheet!Y39)),LEN(Spreadsheet!Y39)=10,ISNUMBER(VALUE(Spreadsheet!Y39))))</f>
        <v>1</v>
      </c>
      <c r="AC39" s="5" t="b">
        <f>OR(ISBLANK(Spreadsheet!AI39), AND(NOT(ISBLANK(Spreadsheet!AJ39)), NOT(ISNUMBER(SEARCH("Waive",Spreadsheet!AJ39)))))</f>
        <v>1</v>
      </c>
      <c r="AD39" s="5" t="b">
        <f>OR(ISBLANK(Spreadsheet!AK39), AND(NOT(ISBLANK(Spreadsheet!AL39)), NOT(ISNUMBER(SEARCH("Waive",Spreadsheet!AL39)))))</f>
        <v>1</v>
      </c>
      <c r="AE39" s="5" t="b">
        <f>OR(ISBLANK(Spreadsheet!AM39), AND(NOT(ISBLANK(Spreadsheet!AN39)), NOT(ISNUMBER(SEARCH("Waive", Spreadsheet!AN39)))))</f>
        <v>1</v>
      </c>
      <c r="AF39" s="5" t="b">
        <f>OR(ISBLANK(Spreadsheet!C39), NOT(ISBLANK(Spreadsheet!D39)),NOT(ISBLANK(Spreadsheet!L39)))</f>
        <v>1</v>
      </c>
      <c r="AG39" s="5" t="b">
        <f>IF(AND(NOT(ISBLANK(Spreadsheet!C39)), NOT(ISBLANK(Spreadsheet!D39)),Spreadsheet!C39&lt;&gt;Spreadsheet!D39),IF(ISERROR(VLOOKUP(Spreadsheet!C39, Spreadsheet!$C$6:'Spreadsheet'!$C38,1,FALSE)), FALSE, TRUE),TRUE)</f>
        <v>1</v>
      </c>
      <c r="AH39" s="5" t="b">
        <f>Spreadsheet!$B$2=Spreadsheet!AD39</f>
        <v>1</v>
      </c>
      <c r="AI39" s="5" t="b">
        <f>IF(ISBLANK(Spreadsheet!G39),TRUE,IF(OR(LEN(Spreadsheet!G39)&gt;1,ISNUMBER(VALUE(Spreadsheet!G39))),FALSE,TRUE))</f>
        <v>1</v>
      </c>
      <c r="AJ39" s="5" t="b">
        <f>OR(ISBLANK(Spreadsheet!C39), NOT(ISBLANK(Spreadsheet!B39)), NOT(ISBLANK(Spreadsheet!D39)))</f>
        <v>1</v>
      </c>
      <c r="AK39" s="5" t="b">
        <f t="array" ref="AK39">IF(OR(AND(ISBLANK(Spreadsheet!E39),ISBLANK(Spreadsheet!D39),NOT(ISBLANK(Spreadsheet!C39))),AND(ISBLANK(Spreadsheet!E39),ISBLANK(Spreadsheet!D39),ISBLANK(Spreadsheet!C39))),TRUE,ISNUMBER(MATCH(TRUE,EXACT(Spreadsheet!E39,Relationships),0)))</f>
        <v>1</v>
      </c>
      <c r="AL39" s="5" t="b">
        <f>IF(NOT(ISBLANK(Spreadsheet!C39)),IF(OR(ISBLANK(Spreadsheet!F39),LEN(Spreadsheet!F39)&gt;40),FALSE,TRUE),TRUE)</f>
        <v>1</v>
      </c>
      <c r="AM39" s="5" t="b">
        <f>IF(NOT(ISBLANK(Spreadsheet!C39)),IF(OR(ISBLANK(Spreadsheet!H39),LEN(Spreadsheet!H39)&gt;40),FALSE,TRUE),TRUE)</f>
        <v>1</v>
      </c>
      <c r="AN39" s="5" t="b">
        <f t="array" ref="AN39">IF(ISBLANK(Spreadsheet!I39),TRUE,ISNUMBER(MATCH(TRUE,EXACT(Spreadsheet!I39,GenderValues),0)))</f>
        <v>1</v>
      </c>
      <c r="AO39" s="5" t="b">
        <f ca="1">IF(ISERROR(DATEVALUE(TEXT(Spreadsheet!J39,"mm/dd/yyyy")) &gt; TODAY()),IF(AND(ISBLANK(Spreadsheet!J39),ISBLANK(Spreadsheet!C39)),TRUE,FALSE),IF(DATEVALUE(TEXT(Spreadsheet!J39,"mm/dd/yyyy")) &gt; TODAY(),FALSE,TRUE))</f>
        <v>1</v>
      </c>
      <c r="AP39" s="5" t="b">
        <f>OR(ISBLANK(Spreadsheet!K39),LEN(Spreadsheet!K39)&lt;=100)</f>
        <v>1</v>
      </c>
      <c r="AQ39" s="5" t="b">
        <f t="array" ref="AQ39">IF(OR(AND(ISBLANK(Spreadsheet!L39),ISBLANK(Spreadsheet!C39)),AND(NOT(ISBLANK(Spreadsheet!C39)),NOT(ISBLANK(Spreadsheet!D39)))),TRUE,ISNUMBER(MATCH(TRUE,EXACT(Spreadsheet!L39,MaritalStatus),0)))</f>
        <v>1</v>
      </c>
      <c r="AR39" s="5" t="b">
        <f ca="1">IF(ISERROR(DATEVALUE(TEXT(Spreadsheet!M39,"mm/dd/yyyy")) &gt; TODAY()),IF(ISBLANK(Spreadsheet!M39),TRUE,FALSE),IF(DATEVALUE(TEXT(Spreadsheet!M39,"mm/dd/yyyy")) &gt; TODAY(),FALSE,TRUE))</f>
        <v>1</v>
      </c>
      <c r="AS39" s="5" t="b">
        <f>OR(ISBLANK(Spreadsheet!N39),LEN(Spreadsheet!N39)&lt;=100)</f>
        <v>1</v>
      </c>
      <c r="AT39" s="5" t="b">
        <f>OR(ISBLANK(Spreadsheet!O39),UPPER(Spreadsheet!O39)="YES")</f>
        <v>1</v>
      </c>
      <c r="AU39" s="5" t="b">
        <f>OR(ISBLANK(Spreadsheet!P39),UPPER(Spreadsheet!P39)="YES")</f>
        <v>1</v>
      </c>
      <c r="AV39" s="5" t="b">
        <f t="array" ref="AV39">IF(ISBLANK(Spreadsheet!Q39),TRUE,ISNUMBER(MATCH(TRUE,EXACT(Spreadsheet!Q39,OnGroupsPriorIns),0)))</f>
        <v>1</v>
      </c>
      <c r="AW39" s="5" t="b">
        <f>OR(ISBLANK(Spreadsheet!R39),UPPER(Spreadsheet!R39)="YES")</f>
        <v>1</v>
      </c>
      <c r="AX39" s="5" t="b">
        <f>OR(ISBLANK(Spreadsheet!S39),UPPER(Spreadsheet!S39)="YES")</f>
        <v>1</v>
      </c>
      <c r="AY39" s="5" t="b">
        <f>OR(AND(ISBLANK(Spreadsheet!C39),LEN(Spreadsheet!T39)=0),AND(NOT(ISBLANK(Spreadsheet!C39)),LEN(Spreadsheet!T39)&gt;0,LEN(Spreadsheet!T39)&lt;=50))</f>
        <v>1</v>
      </c>
      <c r="AZ39" s="5" t="b">
        <f>OR(LEN(Spreadsheet!U39)=0,AND(LEN(Spreadsheet!U39)&gt;0,LEN(Spreadsheet!U39)&lt;=50))</f>
        <v>1</v>
      </c>
      <c r="BA39" s="5" t="b">
        <f>OR(AND(ISBLANK(Spreadsheet!C39),LEN(Spreadsheet!V39)=0),AND(NOT(ISBLANK(Spreadsheet!C39)),LEN(Spreadsheet!V39)&gt;0,LEN(Spreadsheet!V39)&lt;=50))</f>
        <v>1</v>
      </c>
      <c r="BB39" s="5" t="b">
        <f t="array" ref="BB39">IF(AND(ISBLANK(Spreadsheet!C39),LEN(Spreadsheet!W39)=0),TRUE,ISNUMBER(MATCH(TRUE,EXACT(Spreadsheet!W39,States),0)))</f>
        <v>1</v>
      </c>
      <c r="BC39" s="5" t="b">
        <f>OR(AND(ISBLANK(Spreadsheet!C39),LEN(Spreadsheet!X39)=0),AND(NOT(ISBLANK(Spreadsheet!C39)),LEN(Spreadsheet!X39)&gt;0,LEN(Spreadsheet!X39)=5,ISNUMBER(VALUE(Spreadsheet!X39))))</f>
        <v>1</v>
      </c>
      <c r="BD39" s="5" t="b">
        <f>OR(ISBLANK(Spreadsheet!Z39),LEN(Spreadsheet!Z39)&lt;=50)</f>
        <v>1</v>
      </c>
      <c r="BE39" s="5" t="b">
        <f>ISBLANK(Spreadsheet!AA39)</f>
        <v>1</v>
      </c>
      <c r="BF39" s="5" t="b">
        <f>ISBLANK(Spreadsheet!AB39)</f>
        <v>1</v>
      </c>
      <c r="BG39" s="5" t="b">
        <f>IF(ISERROR(DATEVALUE(TEXT(Spreadsheet!AC39,"mm/dd/yyyy")) &gt; DATEVALUE(TEXT(Spreadsheet!J39,"mm/dd/yyyy"))),IF(OR(AND(ISBLANK(Spreadsheet!AC39),ISBLANK(Spreadsheet!C39)),AND(NOT(ISBLANK(Spreadsheet!C39)),ISBLANK(Spreadsheet!AC39),NOT(ISBLANK(Spreadsheet!D39)))),TRUE,FALSE),IF(DATEVALUE(TEXT(Spreadsheet!AC39,"mm/dd/yyyy")) &gt; DATEVALUE(TEXT(Spreadsheet!J39,"mm/dd/yyyy")),TRUE,FALSE))</f>
        <v>1</v>
      </c>
      <c r="BH39" s="5" t="b">
        <f>OR(AND(ISBLANK(Spreadsheet!C39),ISBLANK(Spreadsheet!AE39)),AND(NOT(ISBLANK(Spreadsheet!C39)),NOT(ISBLANK(Spreadsheet!D39)),ISBLANK(Spreadsheet!AE39)),AND(NOT(ISBLANK(Spreadsheet!C39)),ISBLANK(Spreadsheet!D39),NOT(ISBLANK(Spreadsheet!AE39)),LEN(Spreadsheet!AE39)&lt;=100))</f>
        <v>1</v>
      </c>
      <c r="BI39" s="5" t="b">
        <f t="array" ref="BI39">IF(ISBLANK(Spreadsheet!AF39),TRUE,ISNUMBER(MATCH(TRUE,EXACT(Spreadsheet!AF39,CobraShortReasons),0)))</f>
        <v>1</v>
      </c>
      <c r="BJ39" s="5" t="b">
        <f ca="1">IF(ISERROR(DATEVALUE(TEXT(Spreadsheet!AG39,"mm/dd/yyyy")) &gt; TODAY()),IF(ISBLANK(Spreadsheet!AG39),TRUE,FALSE),IF(DATEVALUE(TEXT(Spreadsheet!AG39,"mm/dd/yyyy")) &gt; TODAY(),FALSE,TRUE))</f>
        <v>1</v>
      </c>
      <c r="BK39" s="5" t="b">
        <f>OR(ISBLANK(Spreadsheet!AH39),LEN(Spreadsheet!AH39)&lt;=25)</f>
        <v>1</v>
      </c>
      <c r="BL39" s="5" t="b">
        <f t="array" aca="1" ref="BL39" ca="1">IF(ISBLANK(Spreadsheet!AI39),TRUE,ISNUMBER(MATCH(TRUE,EXACT(Spreadsheet!AI39,INDIRECT(Spreadsheet!$D$2)),0)))</f>
        <v>1</v>
      </c>
      <c r="BM39" s="5" t="b">
        <f t="array" aca="1" ref="BM39" ca="1">IF(ISBLANK(Spreadsheet!AJ39),TRUE,ISNUMBER(MATCH(TRUE,EXACT(Spreadsheet!AJ39,INDIRECT(Spreadsheet!BJ39)),0)))</f>
        <v>1</v>
      </c>
      <c r="BN39" s="5" t="b">
        <f t="array" ref="BN39">IF(ISBLANK(Spreadsheet!AK39),TRUE,ISNUMBER(MATCH(TRUE,EXACT(Spreadsheet!AK39,DentalPlans),0)))</f>
        <v>1</v>
      </c>
      <c r="BO39" s="5" t="b">
        <f t="array" aca="1" ref="BO39" ca="1">IF(ISBLANK(Spreadsheet!AL39),TRUE,ISNUMBER(MATCH(TRUE,EXACT(Spreadsheet!AL39,INDIRECT(Spreadsheet!BK39)),0)))</f>
        <v>1</v>
      </c>
      <c r="BP39" s="5" t="b">
        <f t="array" ref="BP39">IF(ISBLANK(Spreadsheet!AM39),TRUE,ISNUMBER(MATCH(TRUE,EXACT(Spreadsheet!AM39,VisionPlans),0)))</f>
        <v>1</v>
      </c>
      <c r="BQ39" s="5" t="b">
        <f t="array" aca="1" ref="BQ39" ca="1">IF(ISBLANK(Spreadsheet!AN39),TRUE,ISNUMBER(MATCH(TRUE,EXACT(Spreadsheet!AN39,INDIRECT(Spreadsheet!BL39)),0)))</f>
        <v>1</v>
      </c>
      <c r="BR39" s="5" t="b">
        <f t="array" ref="BR39">IF(ISBLANK(Spreadsheet!AO39),TRUE,ISNUMBER(MATCH(TRUE,EXACT(Spreadsheet!AO39,LifeBenefitClasses),0)))</f>
        <v>1</v>
      </c>
      <c r="BS39" s="5" t="b">
        <f>IF(OR(ISBLANK(Spreadsheet!AO39), Spreadsheet!AO39="Waive"),IF(ISBLANK(Spreadsheet!AP39),TRUE,FALSE),IF(OR(AND(NOT(ISBLANK(Spreadsheet!AO39)),ISBLANK(Spreadsheet!AP39)),NOT(ISNUMBER(VALUE(Spreadsheet!AP39)))),FALSE,IF(OR(AND(Spreadsheet!AP39&lt;6,MOD(Spreadsheet!AP39*10,5)=0), MOD(Spreadsheet!AP39,5000)=0),TRUE,FALSE)))</f>
        <v>1</v>
      </c>
      <c r="BT39" s="5" t="b">
        <f t="array" ref="BT39">IF(ISBLANK(Spreadsheet!AQ39),TRUE,ISNUMBER(MATCH(TRUE,EXACT(Spreadsheet!AQ39,EnrollWaive),0)))</f>
        <v>1</v>
      </c>
      <c r="BU39" s="5" t="b">
        <f t="array" ref="BU39">IF(ISBLANK(Spreadsheet!AR39),TRUE,ISNUMBER(MATCH(TRUE,EXACT(Spreadsheet!AR39,LifeBenefitClasses),0)))</f>
        <v>1</v>
      </c>
      <c r="BV39" s="5" t="b">
        <f>IF(OR(ISBLANK(Spreadsheet!AR39), Spreadsheet!AR39="Waive"),IF(ISBLANK(Spreadsheet!AS39),TRUE,FALSE),IF(OR(AND(NOT(ISBLANK(Spreadsheet!AR39)),ISBLANK(Spreadsheet!AS39)),NOT(ISNUMBER(VALUE(Spreadsheet!AS39)))),FALSE,IF(OR(AND(Spreadsheet!AS39&lt;6,MOD(Spreadsheet!AS39*10,5)=0), MOD(Spreadsheet!AS39,10000)=0),TRUE,FALSE)))</f>
        <v>1</v>
      </c>
      <c r="BW39" s="5" t="b">
        <f t="array" ref="BW39">IF(ISBLANK(Spreadsheet!AT39),TRUE,ISNUMBER(MATCH(TRUE,EXACT(Spreadsheet!AT39,LifeBenefitClasses),0)))</f>
        <v>1</v>
      </c>
      <c r="BX39" s="5" t="b">
        <f>IF(OR(ISBLANK(Spreadsheet!AT39), Spreadsheet!AT39="Waive"),IF(ISBLANK(Spreadsheet!AU39),TRUE,FALSE),IF(OR(AND(NOT(ISBLANK(Spreadsheet!AT39)),ISBLANK(Spreadsheet!AU39)),NOT(ISNUMBER(VALUE(Spreadsheet!AU39)))),FALSE,IF(AND(NOT(OR(ISBLANK(Spreadsheet!AT39),Spreadsheet!AT39="Waive")),NOT(OR(ISBLANK(Spreadsheet!AR39),Spreadsheet!AR39="Waive")),MOD(Spreadsheet!AU39,5000)=0, Spreadsheet!AU39&lt;=(Spreadsheet!AS39*0.5)),TRUE,FALSE)))</f>
        <v>1</v>
      </c>
      <c r="BY39" s="5" t="b">
        <f t="array" ref="BY39">IF(ISBLANK(Spreadsheet!AV39),TRUE,ISNUMBER(MATCH(TRUE,EXACT(Spreadsheet!AV39,EnrollWaive),0)))</f>
        <v>1</v>
      </c>
      <c r="BZ39" s="5" t="b">
        <f t="array" ref="BZ39">IF(ISBLANK(Spreadsheet!AW39),TRUE,ISNUMBER(MATCH(TRUE,EXACT(Spreadsheet!AW39,LifeBenefitClasses),0)))</f>
        <v>1</v>
      </c>
      <c r="CA39" s="5" t="b">
        <f t="array" ref="CA39">IF(ISBLANK(Spreadsheet!AX39),TRUE,ISNUMBER(MATCH(TRUE,EXACT(Spreadsheet!AX39,LifeBenefitClasses),0)))</f>
        <v>1</v>
      </c>
      <c r="CB39" s="5" t="b">
        <f t="array" ref="CB39">IF(ISBLANK(Spreadsheet!AY39),TRUE,ISNUMBER(MATCH(TRUE,EXACT(Spreadsheet!AY39,LifeBenefitClasses),0)))</f>
        <v>1</v>
      </c>
      <c r="CC39" s="5" t="b">
        <f t="array" ref="CC39">IF(ISBLANK(Spreadsheet!AZ39),TRUE,ISNUMBER(MATCH(TRUE,EXACT(Spreadsheet!AZ39,LifeBenefitClasses),0)))</f>
        <v>1</v>
      </c>
      <c r="CD39" s="5" t="b">
        <f t="array" ref="CD39">IF(ISBLANK(Spreadsheet!BA39),TRUE,ISNUMBER(MATCH(TRUE,EXACT(Spreadsheet!BA39,LifeBenefitClasses),0)))</f>
        <v>1</v>
      </c>
      <c r="CE39" s="5" t="b">
        <f>IF(OR(ISBLANK(Spreadsheet!BA39), Spreadsheet!BA39="Waive"),IF(ISBLANK(Spreadsheet!BB39),TRUE,FALSE),IF(OR(AND(NOT(ISBLANK(Spreadsheet!BA39)),ISBLANK(Spreadsheet!BB39)),NOT(ISNUMBER(VALUE(Spreadsheet!BB39))),ISBLANK(Spreadsheet!BC39),NOT(ISNUMBER(VALUE(Spreadsheet!BC39)))),FALSE,IF(AND(Spreadsheet!BB39&gt;=50000,Spreadsheet!BB39&lt;=250000,MOD(Spreadsheet!BB39,10000)=0,Spreadsheet!BB39&lt;=(10*Spreadsheet!BC39)),TRUE,FALSE)))</f>
        <v>1</v>
      </c>
      <c r="CF39" s="5" t="b">
        <f>IF(NOT(ISBLANK(Spreadsheet!BC39)),AND(ISNUMBER(VALUE(Spreadsheet!BC39)),Spreadsheet!BC39&gt;0),AND(OR(ISBLANK(Spreadsheet!AO39),Spreadsheet!AO39="Waive",AND(NOT(OR(ISBLANK(Spreadsheet!AO39),Spreadsheet!AO39="Waive")),Spreadsheet!AP39&gt;=6)),OR(ISBLANK(Spreadsheet!AR39),AND(NOT(OR(ISBLANK(Spreadsheet!AR39),Spreadsheet!AR39="Waive")),Spreadsheet!AS39&gt;=6)),OR(ISBLANK(Spreadsheet!AW39)),OR(ISBLANK(Spreadsheet!AX39)),OR(ISBLANK(Spreadsheet!AY39)),OR(ISBLANK(Spreadsheet!AZ39)),OR(ISBLANK(Spreadsheet!BA39),Spreadsheet!BA39="Waive")))</f>
        <v>1</v>
      </c>
      <c r="CG39" s="5" t="b">
        <f t="shared" ca="1" si="5"/>
        <v>1</v>
      </c>
    </row>
    <row r="40" spans="6:85" x14ac:dyDescent="0.3">
      <c r="F40" s="18" t="s">
        <v>57</v>
      </c>
      <c r="G40" s="5" t="b">
        <f>EXACT(Spreadsheet!AN6,F40)</f>
        <v>1</v>
      </c>
      <c r="H40" s="5">
        <f t="shared" ca="1" si="2"/>
        <v>2</v>
      </c>
      <c r="I40" s="5" t="str">
        <f t="shared" ca="1" si="3"/>
        <v/>
      </c>
      <c r="J40" s="5" t="str">
        <f>IF(AND(NOT(ISBLANK(Spreadsheet!C40)),ISBLANK(Spreadsheet!D40)),Spreadsheet!F40&amp;" "&amp;Spreadsheet!H40,"")</f>
        <v/>
      </c>
      <c r="K40" s="5">
        <f>IF(AND(NOT(ISBLANK(Spreadsheet!C40)),ISBLANK(Spreadsheet!D40)),COUNTIFS(Spreadsheet!E41:E$786,"=Child",Spreadsheet!C41:C$786, "="&amp;Spreadsheet!C40) + COUNTIFS(Spreadsheet!E41:E$786,"=Step-child",Spreadsheet!C41:C$786, "="&amp;Spreadsheet!C40),0)</f>
        <v>0</v>
      </c>
      <c r="L40" s="5">
        <f>IF(NOT(ISBLANK(J40)),COUNTIFS(Spreadsheet!E41:E$786,"=Wife",Spreadsheet!C41:C$786, "="&amp;Spreadsheet!C40) + COUNTIFS(Spreadsheet!E41:E$786,"=Husband",Spreadsheet!C41:C$786, "="&amp;Spreadsheet!C40),0)</f>
        <v>0</v>
      </c>
      <c r="M40" s="5">
        <f>IF(NOT(ISBLANK(Spreadsheet!AJ40)),VLOOKUP(Spreadsheet!AJ40,'Drop Downs'!$P$2:$R$16,3,FALSE),0)</f>
        <v>0</v>
      </c>
      <c r="N40" s="5">
        <f>IF(NOT(ISBLANK(Spreadsheet!AJ40)), VLOOKUP(Spreadsheet!AJ40,'Drop Downs'!$P$2:$R$16,2,FALSE),0)</f>
        <v>0</v>
      </c>
      <c r="O40" s="5">
        <f>IF(NOT(ISBLANK(Spreadsheet!AL40)),VLOOKUP(Spreadsheet!AL40,'Drop Downs'!$P$2:$R$16,3,FALSE), 0)</f>
        <v>0</v>
      </c>
      <c r="P40" s="5">
        <f>IF(NOT(ISBLANK(Spreadsheet!AL40)),VLOOKUP(Spreadsheet!AL40,'Drop Downs'!$P$2:$R$16,2,FALSE),0)</f>
        <v>0</v>
      </c>
      <c r="Q40" s="5">
        <f>IF(NOT(ISBLANK(Spreadsheet!AN40)),VLOOKUP(Spreadsheet!AN40,'Drop Downs'!$P$2:$R$16,3,FALSE),0)</f>
        <v>0</v>
      </c>
      <c r="R40" s="5">
        <f>IF(NOT(ISBLANK(Spreadsheet!AN40)),VLOOKUP(Spreadsheet!AN40,'Drop Downs'!$P$2:$R$16,2,FALSE),0)</f>
        <v>0</v>
      </c>
      <c r="S40" s="5" t="str">
        <f>IF(OR(M40&gt;K40,N40&gt;L40,O40&gt;K40, Q40&gt;K40,N40&gt;L40, P40&gt;L40, R40&gt;L40),"Member currently has a coverage election over what he/she needs.  Please add more dependents or adjust the coverage election.","")&amp;(IF(AND(NOT(ISBLANK(Spreadsheet!C40)),NOT(ISBLANK(Spreadsheet!D40)),ISBLANK(Spreadsheet!E40)),"Dependent lacks a relationship to member.Please select one from the drop-down.",""))</f>
        <v/>
      </c>
      <c r="T40" s="5" t="b">
        <f t="shared" si="4"/>
        <v>1</v>
      </c>
      <c r="U40" s="5" t="b">
        <f>OR(ISBLANK(Spreadsheet!C40),IF(NOT(ISBLANK(Spreadsheet!D40)),NOT(ISBLANK(Spreadsheet!E40)),TRUE))</f>
        <v>1</v>
      </c>
      <c r="V40" s="5" t="b">
        <f>OR(ISBLANK(Spreadsheet!C40), NOT(ISBLANK(Spreadsheet!I40)))</f>
        <v>1</v>
      </c>
      <c r="W40" s="5" t="b">
        <f>OR(ISBLANK(Spreadsheet!D40),NOT(ISBLANK(Spreadsheet!C40)))</f>
        <v>1</v>
      </c>
      <c r="X40" s="155" t="str">
        <f>REPT("0",MIN(FIND({1,2,3,4,5,6,7,8,9},Spreadsheet!C40&amp;"123456789"))-1)&amp;IF(ISBLANK(Spreadsheet!C40),"",SUMPRODUCT(MID(0&amp;Spreadsheet!C40,LARGE(INDEX(ISNUMBER(--MID(Spreadsheet!C40,ROW($1:$225),1))*
 ROW($1:$225),0),ROW($1:$225))+1,1)*10^ROW($1:$225)/10))</f>
        <v/>
      </c>
      <c r="Y40" s="5" t="b">
        <f>IF(NOT(ISBLANK(Spreadsheet!C40)),IF(AND(ISNUMBER(VALUE(Spreadsheet!C40)), LEN(Spreadsheet!C40)=9),TRUE,FALSE),TRUE)</f>
        <v>1</v>
      </c>
      <c r="Z40" s="155" t="str">
        <f>REPT("0",MIN(FIND({1,2,3,4,5,6,7,8,9},Spreadsheet!D40&amp;"123456789"))-1)&amp;IF(ISBLANK(Spreadsheet!D40),"",SUMPRODUCT(MID(0&amp;Spreadsheet!D40,LARGE(INDEX(ISNUMBER(--MID(Spreadsheet!D40,ROW($1:$225),1))*
 ROW($1:$225),0),ROW($1:$225))+1,1)*10^ROW($1:$225)/10))</f>
        <v/>
      </c>
      <c r="AA40" s="5" t="b">
        <f>IF(AND(NOT(ISBLANK(Spreadsheet!D40)),NOT(ISBLANK(Spreadsheet!C40))),IF(AND(ISNUMBER(VALUE(Spreadsheet!D40)), LEN(Spreadsheet!D40)=9),TRUE,FALSE),IF(AND(NOT(ISBLANK(Spreadsheet!D40)),ISBLANK(Spreadsheet!C40)),FALSE,TRUE))</f>
        <v>1</v>
      </c>
      <c r="AB40" s="5" t="b">
        <f>OR(ISBLANK(Spreadsheet!Y40),IF(NOT(ISBLANK(Spreadsheet!Y40)),LEN(Spreadsheet!Y40)=10,ISNUMBER(VALUE(Spreadsheet!Y40))))</f>
        <v>1</v>
      </c>
      <c r="AC40" s="5" t="b">
        <f>OR(ISBLANK(Spreadsheet!AI40), AND(NOT(ISBLANK(Spreadsheet!AJ40)), NOT(ISNUMBER(SEARCH("Waive",Spreadsheet!AJ40)))))</f>
        <v>1</v>
      </c>
      <c r="AD40" s="5" t="b">
        <f>OR(ISBLANK(Spreadsheet!AK40), AND(NOT(ISBLANK(Spreadsheet!AL40)), NOT(ISNUMBER(SEARCH("Waive",Spreadsheet!AL40)))))</f>
        <v>1</v>
      </c>
      <c r="AE40" s="5" t="b">
        <f>OR(ISBLANK(Spreadsheet!AM40), AND(NOT(ISBLANK(Spreadsheet!AN40)), NOT(ISNUMBER(SEARCH("Waive", Spreadsheet!AN40)))))</f>
        <v>1</v>
      </c>
      <c r="AF40" s="5" t="b">
        <f>OR(ISBLANK(Spreadsheet!C40), NOT(ISBLANK(Spreadsheet!D40)),NOT(ISBLANK(Spreadsheet!L40)))</f>
        <v>1</v>
      </c>
      <c r="AG40" s="5" t="b">
        <f>IF(AND(NOT(ISBLANK(Spreadsheet!C40)), NOT(ISBLANK(Spreadsheet!D40)),Spreadsheet!C40&lt;&gt;Spreadsheet!D40),IF(ISERROR(VLOOKUP(Spreadsheet!C40, Spreadsheet!$C$6:'Spreadsheet'!$C39,1,FALSE)), FALSE, TRUE),TRUE)</f>
        <v>1</v>
      </c>
      <c r="AH40" s="5" t="b">
        <f>Spreadsheet!$B$2=Spreadsheet!AD40</f>
        <v>1</v>
      </c>
      <c r="AI40" s="5" t="b">
        <f>IF(ISBLANK(Spreadsheet!G40),TRUE,IF(OR(LEN(Spreadsheet!G40)&gt;1,ISNUMBER(VALUE(Spreadsheet!G40))),FALSE,TRUE))</f>
        <v>1</v>
      </c>
      <c r="AJ40" s="5" t="b">
        <f>OR(ISBLANK(Spreadsheet!C40), NOT(ISBLANK(Spreadsheet!B40)), NOT(ISBLANK(Spreadsheet!D40)))</f>
        <v>1</v>
      </c>
      <c r="AK40" s="5" t="b">
        <f t="array" ref="AK40">IF(OR(AND(ISBLANK(Spreadsheet!E40),ISBLANK(Spreadsheet!D40),NOT(ISBLANK(Spreadsheet!C40))),AND(ISBLANK(Spreadsheet!E40),ISBLANK(Spreadsheet!D40),ISBLANK(Spreadsheet!C40))),TRUE,ISNUMBER(MATCH(TRUE,EXACT(Spreadsheet!E40,Relationships),0)))</f>
        <v>1</v>
      </c>
      <c r="AL40" s="5" t="b">
        <f>IF(NOT(ISBLANK(Spreadsheet!C40)),IF(OR(ISBLANK(Spreadsheet!F40),LEN(Spreadsheet!F40)&gt;40),FALSE,TRUE),TRUE)</f>
        <v>1</v>
      </c>
      <c r="AM40" s="5" t="b">
        <f>IF(NOT(ISBLANK(Spreadsheet!C40)),IF(OR(ISBLANK(Spreadsheet!H40),LEN(Spreadsheet!H40)&gt;40),FALSE,TRUE),TRUE)</f>
        <v>1</v>
      </c>
      <c r="AN40" s="5" t="b">
        <f t="array" ref="AN40">IF(ISBLANK(Spreadsheet!I40),TRUE,ISNUMBER(MATCH(TRUE,EXACT(Spreadsheet!I40,GenderValues),0)))</f>
        <v>1</v>
      </c>
      <c r="AO40" s="5" t="b">
        <f ca="1">IF(ISERROR(DATEVALUE(TEXT(Spreadsheet!J40,"mm/dd/yyyy")) &gt; TODAY()),IF(AND(ISBLANK(Spreadsheet!J40),ISBLANK(Spreadsheet!C40)),TRUE,FALSE),IF(DATEVALUE(TEXT(Spreadsheet!J40,"mm/dd/yyyy")) &gt; TODAY(),FALSE,TRUE))</f>
        <v>1</v>
      </c>
      <c r="AP40" s="5" t="b">
        <f>OR(ISBLANK(Spreadsheet!K40),LEN(Spreadsheet!K40)&lt;=100)</f>
        <v>1</v>
      </c>
      <c r="AQ40" s="5" t="b">
        <f t="array" ref="AQ40">IF(OR(AND(ISBLANK(Spreadsheet!L40),ISBLANK(Spreadsheet!C40)),AND(NOT(ISBLANK(Spreadsheet!C40)),NOT(ISBLANK(Spreadsheet!D40)))),TRUE,ISNUMBER(MATCH(TRUE,EXACT(Spreadsheet!L40,MaritalStatus),0)))</f>
        <v>1</v>
      </c>
      <c r="AR40" s="5" t="b">
        <f ca="1">IF(ISERROR(DATEVALUE(TEXT(Spreadsheet!M40,"mm/dd/yyyy")) &gt; TODAY()),IF(ISBLANK(Spreadsheet!M40),TRUE,FALSE),IF(DATEVALUE(TEXT(Spreadsheet!M40,"mm/dd/yyyy")) &gt; TODAY(),FALSE,TRUE))</f>
        <v>1</v>
      </c>
      <c r="AS40" s="5" t="b">
        <f>OR(ISBLANK(Spreadsheet!N40),LEN(Spreadsheet!N40)&lt;=100)</f>
        <v>1</v>
      </c>
      <c r="AT40" s="5" t="b">
        <f>OR(ISBLANK(Spreadsheet!O40),UPPER(Spreadsheet!O40)="YES")</f>
        <v>1</v>
      </c>
      <c r="AU40" s="5" t="b">
        <f>OR(ISBLANK(Spreadsheet!P40),UPPER(Spreadsheet!P40)="YES")</f>
        <v>1</v>
      </c>
      <c r="AV40" s="5" t="b">
        <f t="array" ref="AV40">IF(ISBLANK(Spreadsheet!Q40),TRUE,ISNUMBER(MATCH(TRUE,EXACT(Spreadsheet!Q40,OnGroupsPriorIns),0)))</f>
        <v>1</v>
      </c>
      <c r="AW40" s="5" t="b">
        <f>OR(ISBLANK(Spreadsheet!R40),UPPER(Spreadsheet!R40)="YES")</f>
        <v>1</v>
      </c>
      <c r="AX40" s="5" t="b">
        <f>OR(ISBLANK(Spreadsheet!S40),UPPER(Spreadsheet!S40)="YES")</f>
        <v>1</v>
      </c>
      <c r="AY40" s="5" t="b">
        <f>OR(AND(ISBLANK(Spreadsheet!C40),LEN(Spreadsheet!T40)=0),AND(NOT(ISBLANK(Spreadsheet!C40)),LEN(Spreadsheet!T40)&gt;0,LEN(Spreadsheet!T40)&lt;=50))</f>
        <v>1</v>
      </c>
      <c r="AZ40" s="5" t="b">
        <f>OR(LEN(Spreadsheet!U40)=0,AND(LEN(Spreadsheet!U40)&gt;0,LEN(Spreadsheet!U40)&lt;=50))</f>
        <v>1</v>
      </c>
      <c r="BA40" s="5" t="b">
        <f>OR(AND(ISBLANK(Spreadsheet!C40),LEN(Spreadsheet!V40)=0),AND(NOT(ISBLANK(Spreadsheet!C40)),LEN(Spreadsheet!V40)&gt;0,LEN(Spreadsheet!V40)&lt;=50))</f>
        <v>1</v>
      </c>
      <c r="BB40" s="5" t="b">
        <f t="array" ref="BB40">IF(AND(ISBLANK(Spreadsheet!C40),LEN(Spreadsheet!W40)=0),TRUE,ISNUMBER(MATCH(TRUE,EXACT(Spreadsheet!W40,States),0)))</f>
        <v>1</v>
      </c>
      <c r="BC40" s="5" t="b">
        <f>OR(AND(ISBLANK(Spreadsheet!C40),LEN(Spreadsheet!X40)=0),AND(NOT(ISBLANK(Spreadsheet!C40)),LEN(Spreadsheet!X40)&gt;0,LEN(Spreadsheet!X40)=5,ISNUMBER(VALUE(Spreadsheet!X40))))</f>
        <v>1</v>
      </c>
      <c r="BD40" s="5" t="b">
        <f>OR(ISBLANK(Spreadsheet!Z40),LEN(Spreadsheet!Z40)&lt;=50)</f>
        <v>1</v>
      </c>
      <c r="BE40" s="5" t="b">
        <f>ISBLANK(Spreadsheet!AA40)</f>
        <v>1</v>
      </c>
      <c r="BF40" s="5" t="b">
        <f>ISBLANK(Spreadsheet!AB40)</f>
        <v>1</v>
      </c>
      <c r="BG40" s="5" t="b">
        <f>IF(ISERROR(DATEVALUE(TEXT(Spreadsheet!AC40,"mm/dd/yyyy")) &gt; DATEVALUE(TEXT(Spreadsheet!J40,"mm/dd/yyyy"))),IF(OR(AND(ISBLANK(Spreadsheet!AC40),ISBLANK(Spreadsheet!C40)),AND(NOT(ISBLANK(Spreadsheet!C40)),ISBLANK(Spreadsheet!AC40),NOT(ISBLANK(Spreadsheet!D40)))),TRUE,FALSE),IF(DATEVALUE(TEXT(Spreadsheet!AC40,"mm/dd/yyyy")) &gt; DATEVALUE(TEXT(Spreadsheet!J40,"mm/dd/yyyy")),TRUE,FALSE))</f>
        <v>1</v>
      </c>
      <c r="BH40" s="5" t="b">
        <f>OR(AND(ISBLANK(Spreadsheet!C40),ISBLANK(Spreadsheet!AE40)),AND(NOT(ISBLANK(Spreadsheet!C40)),NOT(ISBLANK(Spreadsheet!D40)),ISBLANK(Spreadsheet!AE40)),AND(NOT(ISBLANK(Spreadsheet!C40)),ISBLANK(Spreadsheet!D40),NOT(ISBLANK(Spreadsheet!AE40)),LEN(Spreadsheet!AE40)&lt;=100))</f>
        <v>1</v>
      </c>
      <c r="BI40" s="5" t="b">
        <f t="array" ref="BI40">IF(ISBLANK(Spreadsheet!AF40),TRUE,ISNUMBER(MATCH(TRUE,EXACT(Spreadsheet!AF40,CobraShortReasons),0)))</f>
        <v>1</v>
      </c>
      <c r="BJ40" s="5" t="b">
        <f ca="1">IF(ISERROR(DATEVALUE(TEXT(Spreadsheet!AG40,"mm/dd/yyyy")) &gt; TODAY()),IF(ISBLANK(Spreadsheet!AG40),TRUE,FALSE),IF(DATEVALUE(TEXT(Spreadsheet!AG40,"mm/dd/yyyy")) &gt; TODAY(),FALSE,TRUE))</f>
        <v>1</v>
      </c>
      <c r="BK40" s="5" t="b">
        <f>OR(ISBLANK(Spreadsheet!AH40),LEN(Spreadsheet!AH40)&lt;=25)</f>
        <v>1</v>
      </c>
      <c r="BL40" s="5" t="b">
        <f t="array" aca="1" ref="BL40" ca="1">IF(ISBLANK(Spreadsheet!AI40),TRUE,ISNUMBER(MATCH(TRUE,EXACT(Spreadsheet!AI40,INDIRECT(Spreadsheet!$D$2)),0)))</f>
        <v>1</v>
      </c>
      <c r="BM40" s="5" t="b">
        <f t="array" aca="1" ref="BM40" ca="1">IF(ISBLANK(Spreadsheet!AJ40),TRUE,ISNUMBER(MATCH(TRUE,EXACT(Spreadsheet!AJ40,INDIRECT(Spreadsheet!BJ40)),0)))</f>
        <v>1</v>
      </c>
      <c r="BN40" s="5" t="b">
        <f t="array" ref="BN40">IF(ISBLANK(Spreadsheet!AK40),TRUE,ISNUMBER(MATCH(TRUE,EXACT(Spreadsheet!AK40,DentalPlans),0)))</f>
        <v>1</v>
      </c>
      <c r="BO40" s="5" t="b">
        <f t="array" aca="1" ref="BO40" ca="1">IF(ISBLANK(Spreadsheet!AL40),TRUE,ISNUMBER(MATCH(TRUE,EXACT(Spreadsheet!AL40,INDIRECT(Spreadsheet!BK40)),0)))</f>
        <v>1</v>
      </c>
      <c r="BP40" s="5" t="b">
        <f t="array" ref="BP40">IF(ISBLANK(Spreadsheet!AM40),TRUE,ISNUMBER(MATCH(TRUE,EXACT(Spreadsheet!AM40,VisionPlans),0)))</f>
        <v>1</v>
      </c>
      <c r="BQ40" s="5" t="b">
        <f t="array" aca="1" ref="BQ40" ca="1">IF(ISBLANK(Spreadsheet!AN40),TRUE,ISNUMBER(MATCH(TRUE,EXACT(Spreadsheet!AN40,INDIRECT(Spreadsheet!BL40)),0)))</f>
        <v>1</v>
      </c>
      <c r="BR40" s="5" t="b">
        <f t="array" ref="BR40">IF(ISBLANK(Spreadsheet!AO40),TRUE,ISNUMBER(MATCH(TRUE,EXACT(Spreadsheet!AO40,LifeBenefitClasses),0)))</f>
        <v>1</v>
      </c>
      <c r="BS40" s="5" t="b">
        <f>IF(OR(ISBLANK(Spreadsheet!AO40), Spreadsheet!AO40="Waive"),IF(ISBLANK(Spreadsheet!AP40),TRUE,FALSE),IF(OR(AND(NOT(ISBLANK(Spreadsheet!AO40)),ISBLANK(Spreadsheet!AP40)),NOT(ISNUMBER(VALUE(Spreadsheet!AP40)))),FALSE,IF(OR(AND(Spreadsheet!AP40&lt;6,MOD(Spreadsheet!AP40*10,5)=0), MOD(Spreadsheet!AP40,5000)=0),TRUE,FALSE)))</f>
        <v>1</v>
      </c>
      <c r="BT40" s="5" t="b">
        <f t="array" ref="BT40">IF(ISBLANK(Spreadsheet!AQ40),TRUE,ISNUMBER(MATCH(TRUE,EXACT(Spreadsheet!AQ40,EnrollWaive),0)))</f>
        <v>1</v>
      </c>
      <c r="BU40" s="5" t="b">
        <f t="array" ref="BU40">IF(ISBLANK(Spreadsheet!AR40),TRUE,ISNUMBER(MATCH(TRUE,EXACT(Spreadsheet!AR40,LifeBenefitClasses),0)))</f>
        <v>1</v>
      </c>
      <c r="BV40" s="5" t="b">
        <f>IF(OR(ISBLANK(Spreadsheet!AR40), Spreadsheet!AR40="Waive"),IF(ISBLANK(Spreadsheet!AS40),TRUE,FALSE),IF(OR(AND(NOT(ISBLANK(Spreadsheet!AR40)),ISBLANK(Spreadsheet!AS40)),NOT(ISNUMBER(VALUE(Spreadsheet!AS40)))),FALSE,IF(OR(AND(Spreadsheet!AS40&lt;6,MOD(Spreadsheet!AS40*10,5)=0), MOD(Spreadsheet!AS40,10000)=0),TRUE,FALSE)))</f>
        <v>1</v>
      </c>
      <c r="BW40" s="5" t="b">
        <f t="array" ref="BW40">IF(ISBLANK(Spreadsheet!AT40),TRUE,ISNUMBER(MATCH(TRUE,EXACT(Spreadsheet!AT40,LifeBenefitClasses),0)))</f>
        <v>1</v>
      </c>
      <c r="BX40" s="5" t="b">
        <f>IF(OR(ISBLANK(Spreadsheet!AT40), Spreadsheet!AT40="Waive"),IF(ISBLANK(Spreadsheet!AU40),TRUE,FALSE),IF(OR(AND(NOT(ISBLANK(Spreadsheet!AT40)),ISBLANK(Spreadsheet!AU40)),NOT(ISNUMBER(VALUE(Spreadsheet!AU40)))),FALSE,IF(AND(NOT(OR(ISBLANK(Spreadsheet!AT40),Spreadsheet!AT40="Waive")),NOT(OR(ISBLANK(Spreadsheet!AR40),Spreadsheet!AR40="Waive")),MOD(Spreadsheet!AU40,5000)=0, Spreadsheet!AU40&lt;=(Spreadsheet!AS40*0.5)),TRUE,FALSE)))</f>
        <v>1</v>
      </c>
      <c r="BY40" s="5" t="b">
        <f t="array" ref="BY40">IF(ISBLANK(Spreadsheet!AV40),TRUE,ISNUMBER(MATCH(TRUE,EXACT(Spreadsheet!AV40,EnrollWaive),0)))</f>
        <v>1</v>
      </c>
      <c r="BZ40" s="5" t="b">
        <f t="array" ref="BZ40">IF(ISBLANK(Spreadsheet!AW40),TRUE,ISNUMBER(MATCH(TRUE,EXACT(Spreadsheet!AW40,LifeBenefitClasses),0)))</f>
        <v>1</v>
      </c>
      <c r="CA40" s="5" t="b">
        <f t="array" ref="CA40">IF(ISBLANK(Spreadsheet!AX40),TRUE,ISNUMBER(MATCH(TRUE,EXACT(Spreadsheet!AX40,LifeBenefitClasses),0)))</f>
        <v>1</v>
      </c>
      <c r="CB40" s="5" t="b">
        <f t="array" ref="CB40">IF(ISBLANK(Spreadsheet!AY40),TRUE,ISNUMBER(MATCH(TRUE,EXACT(Spreadsheet!AY40,LifeBenefitClasses),0)))</f>
        <v>1</v>
      </c>
      <c r="CC40" s="5" t="b">
        <f t="array" ref="CC40">IF(ISBLANK(Spreadsheet!AZ40),TRUE,ISNUMBER(MATCH(TRUE,EXACT(Spreadsheet!AZ40,LifeBenefitClasses),0)))</f>
        <v>1</v>
      </c>
      <c r="CD40" s="5" t="b">
        <f t="array" ref="CD40">IF(ISBLANK(Spreadsheet!BA40),TRUE,ISNUMBER(MATCH(TRUE,EXACT(Spreadsheet!BA40,LifeBenefitClasses),0)))</f>
        <v>1</v>
      </c>
      <c r="CE40" s="5" t="b">
        <f>IF(OR(ISBLANK(Spreadsheet!BA40), Spreadsheet!BA40="Waive"),IF(ISBLANK(Spreadsheet!BB40),TRUE,FALSE),IF(OR(AND(NOT(ISBLANK(Spreadsheet!BA40)),ISBLANK(Spreadsheet!BB40)),NOT(ISNUMBER(VALUE(Spreadsheet!BB40))),ISBLANK(Spreadsheet!BC40),NOT(ISNUMBER(VALUE(Spreadsheet!BC40)))),FALSE,IF(AND(Spreadsheet!BB40&gt;=50000,Spreadsheet!BB40&lt;=250000,MOD(Spreadsheet!BB40,10000)=0,Spreadsheet!BB40&lt;=(10*Spreadsheet!BC40)),TRUE,FALSE)))</f>
        <v>1</v>
      </c>
      <c r="CF40" s="5" t="b">
        <f>IF(NOT(ISBLANK(Spreadsheet!BC40)),AND(ISNUMBER(VALUE(Spreadsheet!BC40)),Spreadsheet!BC40&gt;0),AND(OR(ISBLANK(Spreadsheet!AO40),Spreadsheet!AO40="Waive",AND(NOT(OR(ISBLANK(Spreadsheet!AO40),Spreadsheet!AO40="Waive")),Spreadsheet!AP40&gt;=6)),OR(ISBLANK(Spreadsheet!AR40),AND(NOT(OR(ISBLANK(Spreadsheet!AR40),Spreadsheet!AR40="Waive")),Spreadsheet!AS40&gt;=6)),OR(ISBLANK(Spreadsheet!AW40)),OR(ISBLANK(Spreadsheet!AX40)),OR(ISBLANK(Spreadsheet!AY40)),OR(ISBLANK(Spreadsheet!AZ40)),OR(ISBLANK(Spreadsheet!BA40),Spreadsheet!BA40="Waive")))</f>
        <v>1</v>
      </c>
      <c r="CG40" s="5" t="b">
        <f t="shared" ca="1" si="5"/>
        <v>1</v>
      </c>
    </row>
    <row r="41" spans="6:85" x14ac:dyDescent="0.3">
      <c r="F41" s="18" t="s">
        <v>24</v>
      </c>
      <c r="G41" s="5" t="b">
        <f>EXACT(Spreadsheet!AO6,F41)</f>
        <v>1</v>
      </c>
      <c r="H41" s="5">
        <f t="shared" ca="1" si="2"/>
        <v>2</v>
      </c>
      <c r="I41" s="5" t="str">
        <f t="shared" ca="1" si="3"/>
        <v/>
      </c>
      <c r="J41" s="5" t="str">
        <f>IF(AND(NOT(ISBLANK(Spreadsheet!C41)),ISBLANK(Spreadsheet!D41)),Spreadsheet!F41&amp;" "&amp;Spreadsheet!H41,"")</f>
        <v/>
      </c>
      <c r="K41" s="5">
        <f>IF(AND(NOT(ISBLANK(Spreadsheet!C41)),ISBLANK(Spreadsheet!D41)),COUNTIFS(Spreadsheet!E42:E$786,"=Child",Spreadsheet!C42:C$786, "="&amp;Spreadsheet!C41) + COUNTIFS(Spreadsheet!E42:E$786,"=Step-child",Spreadsheet!C42:C$786, "="&amp;Spreadsheet!C41),0)</f>
        <v>0</v>
      </c>
      <c r="L41" s="5">
        <f>IF(NOT(ISBLANK(J41)),COUNTIFS(Spreadsheet!E42:E$786,"=Wife",Spreadsheet!C42:C$786, "="&amp;Spreadsheet!C41) + COUNTIFS(Spreadsheet!E42:E$786,"=Husband",Spreadsheet!C42:C$786, "="&amp;Spreadsheet!C41),0)</f>
        <v>0</v>
      </c>
      <c r="M41" s="5">
        <f>IF(NOT(ISBLANK(Spreadsheet!AJ41)),VLOOKUP(Spreadsheet!AJ41,'Drop Downs'!$P$2:$R$16,3,FALSE),0)</f>
        <v>0</v>
      </c>
      <c r="N41" s="5">
        <f>IF(NOT(ISBLANK(Spreadsheet!AJ41)), VLOOKUP(Spreadsheet!AJ41,'Drop Downs'!$P$2:$R$16,2,FALSE),0)</f>
        <v>0</v>
      </c>
      <c r="O41" s="5">
        <f>IF(NOT(ISBLANK(Spreadsheet!AL41)),VLOOKUP(Spreadsheet!AL41,'Drop Downs'!$P$2:$R$16,3,FALSE), 0)</f>
        <v>0</v>
      </c>
      <c r="P41" s="5">
        <f>IF(NOT(ISBLANK(Spreadsheet!AL41)),VLOOKUP(Spreadsheet!AL41,'Drop Downs'!$P$2:$R$16,2,FALSE),0)</f>
        <v>0</v>
      </c>
      <c r="Q41" s="5">
        <f>IF(NOT(ISBLANK(Spreadsheet!AN41)),VLOOKUP(Spreadsheet!AN41,'Drop Downs'!$P$2:$R$16,3,FALSE),0)</f>
        <v>0</v>
      </c>
      <c r="R41" s="5">
        <f>IF(NOT(ISBLANK(Spreadsheet!AN41)),VLOOKUP(Spreadsheet!AN41,'Drop Downs'!$P$2:$R$16,2,FALSE),0)</f>
        <v>0</v>
      </c>
      <c r="S41" s="5" t="str">
        <f>IF(OR(M41&gt;K41,N41&gt;L41,O41&gt;K41, Q41&gt;K41,N41&gt;L41, P41&gt;L41, R41&gt;L41),"Member currently has a coverage election over what he/she needs.  Please add more dependents or adjust the coverage election.","")&amp;(IF(AND(NOT(ISBLANK(Spreadsheet!C41)),NOT(ISBLANK(Spreadsheet!D41)),ISBLANK(Spreadsheet!E41)),"Dependent lacks a relationship to member.Please select one from the drop-down.",""))</f>
        <v/>
      </c>
      <c r="T41" s="5" t="b">
        <f t="shared" si="4"/>
        <v>1</v>
      </c>
      <c r="U41" s="5" t="b">
        <f>OR(ISBLANK(Spreadsheet!C41),IF(NOT(ISBLANK(Spreadsheet!D41)),NOT(ISBLANK(Spreadsheet!E41)),TRUE))</f>
        <v>1</v>
      </c>
      <c r="V41" s="5" t="b">
        <f>OR(ISBLANK(Spreadsheet!C41), NOT(ISBLANK(Spreadsheet!I41)))</f>
        <v>1</v>
      </c>
      <c r="W41" s="5" t="b">
        <f>OR(ISBLANK(Spreadsheet!D41),NOT(ISBLANK(Spreadsheet!C41)))</f>
        <v>1</v>
      </c>
      <c r="X41" s="155" t="str">
        <f>REPT("0",MIN(FIND({1,2,3,4,5,6,7,8,9},Spreadsheet!C41&amp;"123456789"))-1)&amp;IF(ISBLANK(Spreadsheet!C41),"",SUMPRODUCT(MID(0&amp;Spreadsheet!C41,LARGE(INDEX(ISNUMBER(--MID(Spreadsheet!C41,ROW($1:$225),1))*
 ROW($1:$225),0),ROW($1:$225))+1,1)*10^ROW($1:$225)/10))</f>
        <v/>
      </c>
      <c r="Y41" s="5" t="b">
        <f>IF(NOT(ISBLANK(Spreadsheet!C41)),IF(AND(ISNUMBER(VALUE(Spreadsheet!C41)), LEN(Spreadsheet!C41)=9),TRUE,FALSE),TRUE)</f>
        <v>1</v>
      </c>
      <c r="Z41" s="155" t="str">
        <f>REPT("0",MIN(FIND({1,2,3,4,5,6,7,8,9},Spreadsheet!D41&amp;"123456789"))-1)&amp;IF(ISBLANK(Spreadsheet!D41),"",SUMPRODUCT(MID(0&amp;Spreadsheet!D41,LARGE(INDEX(ISNUMBER(--MID(Spreadsheet!D41,ROW($1:$225),1))*
 ROW($1:$225),0),ROW($1:$225))+1,1)*10^ROW($1:$225)/10))</f>
        <v/>
      </c>
      <c r="AA41" s="5" t="b">
        <f>IF(AND(NOT(ISBLANK(Spreadsheet!D41)),NOT(ISBLANK(Spreadsheet!C41))),IF(AND(ISNUMBER(VALUE(Spreadsheet!D41)), LEN(Spreadsheet!D41)=9),TRUE,FALSE),IF(AND(NOT(ISBLANK(Spreadsheet!D41)),ISBLANK(Spreadsheet!C41)),FALSE,TRUE))</f>
        <v>1</v>
      </c>
      <c r="AB41" s="5" t="b">
        <f>OR(ISBLANK(Spreadsheet!Y41),IF(NOT(ISBLANK(Spreadsheet!Y41)),LEN(Spreadsheet!Y41)=10,ISNUMBER(VALUE(Spreadsheet!Y41))))</f>
        <v>1</v>
      </c>
      <c r="AC41" s="5" t="b">
        <f>OR(ISBLANK(Spreadsheet!AI41), AND(NOT(ISBLANK(Spreadsheet!AJ41)), NOT(ISNUMBER(SEARCH("Waive",Spreadsheet!AJ41)))))</f>
        <v>1</v>
      </c>
      <c r="AD41" s="5" t="b">
        <f>OR(ISBLANK(Spreadsheet!AK41), AND(NOT(ISBLANK(Spreadsheet!AL41)), NOT(ISNUMBER(SEARCH("Waive",Spreadsheet!AL41)))))</f>
        <v>1</v>
      </c>
      <c r="AE41" s="5" t="b">
        <f>OR(ISBLANK(Spreadsheet!AM41), AND(NOT(ISBLANK(Spreadsheet!AN41)), NOT(ISNUMBER(SEARCH("Waive", Spreadsheet!AN41)))))</f>
        <v>1</v>
      </c>
      <c r="AF41" s="5" t="b">
        <f>OR(ISBLANK(Spreadsheet!C41), NOT(ISBLANK(Spreadsheet!D41)),NOT(ISBLANK(Spreadsheet!L41)))</f>
        <v>1</v>
      </c>
      <c r="AG41" s="5" t="b">
        <f>IF(AND(NOT(ISBLANK(Spreadsheet!C41)), NOT(ISBLANK(Spreadsheet!D41)),Spreadsheet!C41&lt;&gt;Spreadsheet!D41),IF(ISERROR(VLOOKUP(Spreadsheet!C41, Spreadsheet!$C$6:'Spreadsheet'!$C40,1,FALSE)), FALSE, TRUE),TRUE)</f>
        <v>1</v>
      </c>
      <c r="AH41" s="5" t="b">
        <f>Spreadsheet!$B$2=Spreadsheet!AD41</f>
        <v>1</v>
      </c>
      <c r="AI41" s="5" t="b">
        <f>IF(ISBLANK(Spreadsheet!G41),TRUE,IF(OR(LEN(Spreadsheet!G41)&gt;1,ISNUMBER(VALUE(Spreadsheet!G41))),FALSE,TRUE))</f>
        <v>1</v>
      </c>
      <c r="AJ41" s="5" t="b">
        <f>OR(ISBLANK(Spreadsheet!C41), NOT(ISBLANK(Spreadsheet!B41)), NOT(ISBLANK(Spreadsheet!D41)))</f>
        <v>1</v>
      </c>
      <c r="AK41" s="5" t="b">
        <f t="array" ref="AK41">IF(OR(AND(ISBLANK(Spreadsheet!E41),ISBLANK(Spreadsheet!D41),NOT(ISBLANK(Spreadsheet!C41))),AND(ISBLANK(Spreadsheet!E41),ISBLANK(Spreadsheet!D41),ISBLANK(Spreadsheet!C41))),TRUE,ISNUMBER(MATCH(TRUE,EXACT(Spreadsheet!E41,Relationships),0)))</f>
        <v>1</v>
      </c>
      <c r="AL41" s="5" t="b">
        <f>IF(NOT(ISBLANK(Spreadsheet!C41)),IF(OR(ISBLANK(Spreadsheet!F41),LEN(Spreadsheet!F41)&gt;40),FALSE,TRUE),TRUE)</f>
        <v>1</v>
      </c>
      <c r="AM41" s="5" t="b">
        <f>IF(NOT(ISBLANK(Spreadsheet!C41)),IF(OR(ISBLANK(Spreadsheet!H41),LEN(Spreadsheet!H41)&gt;40),FALSE,TRUE),TRUE)</f>
        <v>1</v>
      </c>
      <c r="AN41" s="5" t="b">
        <f t="array" ref="AN41">IF(ISBLANK(Spreadsheet!I41),TRUE,ISNUMBER(MATCH(TRUE,EXACT(Spreadsheet!I41,GenderValues),0)))</f>
        <v>1</v>
      </c>
      <c r="AO41" s="5" t="b">
        <f ca="1">IF(ISERROR(DATEVALUE(TEXT(Spreadsheet!J41,"mm/dd/yyyy")) &gt; TODAY()),IF(AND(ISBLANK(Spreadsheet!J41),ISBLANK(Spreadsheet!C41)),TRUE,FALSE),IF(DATEVALUE(TEXT(Spreadsheet!J41,"mm/dd/yyyy")) &gt; TODAY(),FALSE,TRUE))</f>
        <v>1</v>
      </c>
      <c r="AP41" s="5" t="b">
        <f>OR(ISBLANK(Spreadsheet!K41),LEN(Spreadsheet!K41)&lt;=100)</f>
        <v>1</v>
      </c>
      <c r="AQ41" s="5" t="b">
        <f t="array" ref="AQ41">IF(OR(AND(ISBLANK(Spreadsheet!L41),ISBLANK(Spreadsheet!C41)),AND(NOT(ISBLANK(Spreadsheet!C41)),NOT(ISBLANK(Spreadsheet!D41)))),TRUE,ISNUMBER(MATCH(TRUE,EXACT(Spreadsheet!L41,MaritalStatus),0)))</f>
        <v>1</v>
      </c>
      <c r="AR41" s="5" t="b">
        <f ca="1">IF(ISERROR(DATEVALUE(TEXT(Spreadsheet!M41,"mm/dd/yyyy")) &gt; TODAY()),IF(ISBLANK(Spreadsheet!M41),TRUE,FALSE),IF(DATEVALUE(TEXT(Spreadsheet!M41,"mm/dd/yyyy")) &gt; TODAY(),FALSE,TRUE))</f>
        <v>1</v>
      </c>
      <c r="AS41" s="5" t="b">
        <f>OR(ISBLANK(Spreadsheet!N41),LEN(Spreadsheet!N41)&lt;=100)</f>
        <v>1</v>
      </c>
      <c r="AT41" s="5" t="b">
        <f>OR(ISBLANK(Spreadsheet!O41),UPPER(Spreadsheet!O41)="YES")</f>
        <v>1</v>
      </c>
      <c r="AU41" s="5" t="b">
        <f>OR(ISBLANK(Spreadsheet!P41),UPPER(Spreadsheet!P41)="YES")</f>
        <v>1</v>
      </c>
      <c r="AV41" s="5" t="b">
        <f t="array" ref="AV41">IF(ISBLANK(Spreadsheet!Q41),TRUE,ISNUMBER(MATCH(TRUE,EXACT(Spreadsheet!Q41,OnGroupsPriorIns),0)))</f>
        <v>1</v>
      </c>
      <c r="AW41" s="5" t="b">
        <f>OR(ISBLANK(Spreadsheet!R41),UPPER(Spreadsheet!R41)="YES")</f>
        <v>1</v>
      </c>
      <c r="AX41" s="5" t="b">
        <f>OR(ISBLANK(Spreadsheet!S41),UPPER(Spreadsheet!S41)="YES")</f>
        <v>1</v>
      </c>
      <c r="AY41" s="5" t="b">
        <f>OR(AND(ISBLANK(Spreadsheet!C41),LEN(Spreadsheet!T41)=0),AND(NOT(ISBLANK(Spreadsheet!C41)),LEN(Spreadsheet!T41)&gt;0,LEN(Spreadsheet!T41)&lt;=50))</f>
        <v>1</v>
      </c>
      <c r="AZ41" s="5" t="b">
        <f>OR(LEN(Spreadsheet!U41)=0,AND(LEN(Spreadsheet!U41)&gt;0,LEN(Spreadsheet!U41)&lt;=50))</f>
        <v>1</v>
      </c>
      <c r="BA41" s="5" t="b">
        <f>OR(AND(ISBLANK(Spreadsheet!C41),LEN(Spreadsheet!V41)=0),AND(NOT(ISBLANK(Spreadsheet!C41)),LEN(Spreadsheet!V41)&gt;0,LEN(Spreadsheet!V41)&lt;=50))</f>
        <v>1</v>
      </c>
      <c r="BB41" s="5" t="b">
        <f t="array" ref="BB41">IF(AND(ISBLANK(Spreadsheet!C41),LEN(Spreadsheet!W41)=0),TRUE,ISNUMBER(MATCH(TRUE,EXACT(Spreadsheet!W41,States),0)))</f>
        <v>1</v>
      </c>
      <c r="BC41" s="5" t="b">
        <f>OR(AND(ISBLANK(Spreadsheet!C41),LEN(Spreadsheet!X41)=0),AND(NOT(ISBLANK(Spreadsheet!C41)),LEN(Spreadsheet!X41)&gt;0,LEN(Spreadsheet!X41)=5,ISNUMBER(VALUE(Spreadsheet!X41))))</f>
        <v>1</v>
      </c>
      <c r="BD41" s="5" t="b">
        <f>OR(ISBLANK(Spreadsheet!Z41),LEN(Spreadsheet!Z41)&lt;=50)</f>
        <v>1</v>
      </c>
      <c r="BE41" s="5" t="b">
        <f>ISBLANK(Spreadsheet!AA41)</f>
        <v>1</v>
      </c>
      <c r="BF41" s="5" t="b">
        <f>ISBLANK(Spreadsheet!AB41)</f>
        <v>1</v>
      </c>
      <c r="BG41" s="5" t="b">
        <f>IF(ISERROR(DATEVALUE(TEXT(Spreadsheet!AC41,"mm/dd/yyyy")) &gt; DATEVALUE(TEXT(Spreadsheet!J41,"mm/dd/yyyy"))),IF(OR(AND(ISBLANK(Spreadsheet!AC41),ISBLANK(Spreadsheet!C41)),AND(NOT(ISBLANK(Spreadsheet!C41)),ISBLANK(Spreadsheet!AC41),NOT(ISBLANK(Spreadsheet!D41)))),TRUE,FALSE),IF(DATEVALUE(TEXT(Spreadsheet!AC41,"mm/dd/yyyy")) &gt; DATEVALUE(TEXT(Spreadsheet!J41,"mm/dd/yyyy")),TRUE,FALSE))</f>
        <v>1</v>
      </c>
      <c r="BH41" s="5" t="b">
        <f>OR(AND(ISBLANK(Spreadsheet!C41),ISBLANK(Spreadsheet!AE41)),AND(NOT(ISBLANK(Spreadsheet!C41)),NOT(ISBLANK(Spreadsheet!D41)),ISBLANK(Spreadsheet!AE41)),AND(NOT(ISBLANK(Spreadsheet!C41)),ISBLANK(Spreadsheet!D41),NOT(ISBLANK(Spreadsheet!AE41)),LEN(Spreadsheet!AE41)&lt;=100))</f>
        <v>1</v>
      </c>
      <c r="BI41" s="5" t="b">
        <f t="array" ref="BI41">IF(ISBLANK(Spreadsheet!AF41),TRUE,ISNUMBER(MATCH(TRUE,EXACT(Spreadsheet!AF41,CobraShortReasons),0)))</f>
        <v>1</v>
      </c>
      <c r="BJ41" s="5" t="b">
        <f ca="1">IF(ISERROR(DATEVALUE(TEXT(Spreadsheet!AG41,"mm/dd/yyyy")) &gt; TODAY()),IF(ISBLANK(Spreadsheet!AG41),TRUE,FALSE),IF(DATEVALUE(TEXT(Spreadsheet!AG41,"mm/dd/yyyy")) &gt; TODAY(),FALSE,TRUE))</f>
        <v>1</v>
      </c>
      <c r="BK41" s="5" t="b">
        <f>OR(ISBLANK(Spreadsheet!AH41),LEN(Spreadsheet!AH41)&lt;=25)</f>
        <v>1</v>
      </c>
      <c r="BL41" s="5" t="b">
        <f t="array" aca="1" ref="BL41" ca="1">IF(ISBLANK(Spreadsheet!AI41),TRUE,ISNUMBER(MATCH(TRUE,EXACT(Spreadsheet!AI41,INDIRECT(Spreadsheet!$D$2)),0)))</f>
        <v>1</v>
      </c>
      <c r="BM41" s="5" t="b">
        <f t="array" aca="1" ref="BM41" ca="1">IF(ISBLANK(Spreadsheet!AJ41),TRUE,ISNUMBER(MATCH(TRUE,EXACT(Spreadsheet!AJ41,INDIRECT(Spreadsheet!BJ41)),0)))</f>
        <v>1</v>
      </c>
      <c r="BN41" s="5" t="b">
        <f t="array" ref="BN41">IF(ISBLANK(Spreadsheet!AK41),TRUE,ISNUMBER(MATCH(TRUE,EXACT(Spreadsheet!AK41,DentalPlans),0)))</f>
        <v>1</v>
      </c>
      <c r="BO41" s="5" t="b">
        <f t="array" aca="1" ref="BO41" ca="1">IF(ISBLANK(Spreadsheet!AL41),TRUE,ISNUMBER(MATCH(TRUE,EXACT(Spreadsheet!AL41,INDIRECT(Spreadsheet!BK41)),0)))</f>
        <v>1</v>
      </c>
      <c r="BP41" s="5" t="b">
        <f t="array" ref="BP41">IF(ISBLANK(Spreadsheet!AM41),TRUE,ISNUMBER(MATCH(TRUE,EXACT(Spreadsheet!AM41,VisionPlans),0)))</f>
        <v>1</v>
      </c>
      <c r="BQ41" s="5" t="b">
        <f t="array" aca="1" ref="BQ41" ca="1">IF(ISBLANK(Spreadsheet!AN41),TRUE,ISNUMBER(MATCH(TRUE,EXACT(Spreadsheet!AN41,INDIRECT(Spreadsheet!BL41)),0)))</f>
        <v>1</v>
      </c>
      <c r="BR41" s="5" t="b">
        <f t="array" ref="BR41">IF(ISBLANK(Spreadsheet!AO41),TRUE,ISNUMBER(MATCH(TRUE,EXACT(Spreadsheet!AO41,LifeBenefitClasses),0)))</f>
        <v>1</v>
      </c>
      <c r="BS41" s="5" t="b">
        <f>IF(OR(ISBLANK(Spreadsheet!AO41), Spreadsheet!AO41="Waive"),IF(ISBLANK(Spreadsheet!AP41),TRUE,FALSE),IF(OR(AND(NOT(ISBLANK(Spreadsheet!AO41)),ISBLANK(Spreadsheet!AP41)),NOT(ISNUMBER(VALUE(Spreadsheet!AP41)))),FALSE,IF(OR(AND(Spreadsheet!AP41&lt;6,MOD(Spreadsheet!AP41*10,5)=0), MOD(Spreadsheet!AP41,5000)=0),TRUE,FALSE)))</f>
        <v>1</v>
      </c>
      <c r="BT41" s="5" t="b">
        <f t="array" ref="BT41">IF(ISBLANK(Spreadsheet!AQ41),TRUE,ISNUMBER(MATCH(TRUE,EXACT(Spreadsheet!AQ41,EnrollWaive),0)))</f>
        <v>1</v>
      </c>
      <c r="BU41" s="5" t="b">
        <f t="array" ref="BU41">IF(ISBLANK(Spreadsheet!AR41),TRUE,ISNUMBER(MATCH(TRUE,EXACT(Spreadsheet!AR41,LifeBenefitClasses),0)))</f>
        <v>1</v>
      </c>
      <c r="BV41" s="5" t="b">
        <f>IF(OR(ISBLANK(Spreadsheet!AR41), Spreadsheet!AR41="Waive"),IF(ISBLANK(Spreadsheet!AS41),TRUE,FALSE),IF(OR(AND(NOT(ISBLANK(Spreadsheet!AR41)),ISBLANK(Spreadsheet!AS41)),NOT(ISNUMBER(VALUE(Spreadsheet!AS41)))),FALSE,IF(OR(AND(Spreadsheet!AS41&lt;6,MOD(Spreadsheet!AS41*10,5)=0), MOD(Spreadsheet!AS41,10000)=0),TRUE,FALSE)))</f>
        <v>1</v>
      </c>
      <c r="BW41" s="5" t="b">
        <f t="array" ref="BW41">IF(ISBLANK(Spreadsheet!AT41),TRUE,ISNUMBER(MATCH(TRUE,EXACT(Spreadsheet!AT41,LifeBenefitClasses),0)))</f>
        <v>1</v>
      </c>
      <c r="BX41" s="5" t="b">
        <f>IF(OR(ISBLANK(Spreadsheet!AT41), Spreadsheet!AT41="Waive"),IF(ISBLANK(Spreadsheet!AU41),TRUE,FALSE),IF(OR(AND(NOT(ISBLANK(Spreadsheet!AT41)),ISBLANK(Spreadsheet!AU41)),NOT(ISNUMBER(VALUE(Spreadsheet!AU41)))),FALSE,IF(AND(NOT(OR(ISBLANK(Spreadsheet!AT41),Spreadsheet!AT41="Waive")),NOT(OR(ISBLANK(Spreadsheet!AR41),Spreadsheet!AR41="Waive")),MOD(Spreadsheet!AU41,5000)=0, Spreadsheet!AU41&lt;=(Spreadsheet!AS41*0.5)),TRUE,FALSE)))</f>
        <v>1</v>
      </c>
      <c r="BY41" s="5" t="b">
        <f t="array" ref="BY41">IF(ISBLANK(Spreadsheet!AV41),TRUE,ISNUMBER(MATCH(TRUE,EXACT(Spreadsheet!AV41,EnrollWaive),0)))</f>
        <v>1</v>
      </c>
      <c r="BZ41" s="5" t="b">
        <f t="array" ref="BZ41">IF(ISBLANK(Spreadsheet!AW41),TRUE,ISNUMBER(MATCH(TRUE,EXACT(Spreadsheet!AW41,LifeBenefitClasses),0)))</f>
        <v>1</v>
      </c>
      <c r="CA41" s="5" t="b">
        <f t="array" ref="CA41">IF(ISBLANK(Spreadsheet!AX41),TRUE,ISNUMBER(MATCH(TRUE,EXACT(Spreadsheet!AX41,LifeBenefitClasses),0)))</f>
        <v>1</v>
      </c>
      <c r="CB41" s="5" t="b">
        <f t="array" ref="CB41">IF(ISBLANK(Spreadsheet!AY41),TRUE,ISNUMBER(MATCH(TRUE,EXACT(Spreadsheet!AY41,LifeBenefitClasses),0)))</f>
        <v>1</v>
      </c>
      <c r="CC41" s="5" t="b">
        <f t="array" ref="CC41">IF(ISBLANK(Spreadsheet!AZ41),TRUE,ISNUMBER(MATCH(TRUE,EXACT(Spreadsheet!AZ41,LifeBenefitClasses),0)))</f>
        <v>1</v>
      </c>
      <c r="CD41" s="5" t="b">
        <f t="array" ref="CD41">IF(ISBLANK(Spreadsheet!BA41),TRUE,ISNUMBER(MATCH(TRUE,EXACT(Spreadsheet!BA41,LifeBenefitClasses),0)))</f>
        <v>1</v>
      </c>
      <c r="CE41" s="5" t="b">
        <f>IF(OR(ISBLANK(Spreadsheet!BA41), Spreadsheet!BA41="Waive"),IF(ISBLANK(Spreadsheet!BB41),TRUE,FALSE),IF(OR(AND(NOT(ISBLANK(Spreadsheet!BA41)),ISBLANK(Spreadsheet!BB41)),NOT(ISNUMBER(VALUE(Spreadsheet!BB41))),ISBLANK(Spreadsheet!BC41),NOT(ISNUMBER(VALUE(Spreadsheet!BC41)))),FALSE,IF(AND(Spreadsheet!BB41&gt;=50000,Spreadsheet!BB41&lt;=250000,MOD(Spreadsheet!BB41,10000)=0,Spreadsheet!BB41&lt;=(10*Spreadsheet!BC41)),TRUE,FALSE)))</f>
        <v>1</v>
      </c>
      <c r="CF41" s="5" t="b">
        <f>IF(NOT(ISBLANK(Spreadsheet!BC41)),AND(ISNUMBER(VALUE(Spreadsheet!BC41)),Spreadsheet!BC41&gt;0),AND(OR(ISBLANK(Spreadsheet!AO41),Spreadsheet!AO41="Waive",AND(NOT(OR(ISBLANK(Spreadsheet!AO41),Spreadsheet!AO41="Waive")),Spreadsheet!AP41&gt;=6)),OR(ISBLANK(Spreadsheet!AR41),AND(NOT(OR(ISBLANK(Spreadsheet!AR41),Spreadsheet!AR41="Waive")),Spreadsheet!AS41&gt;=6)),OR(ISBLANK(Spreadsheet!AW41)),OR(ISBLANK(Spreadsheet!AX41)),OR(ISBLANK(Spreadsheet!AY41)),OR(ISBLANK(Spreadsheet!AZ41)),OR(ISBLANK(Spreadsheet!BA41),Spreadsheet!BA41="Waive")))</f>
        <v>1</v>
      </c>
      <c r="CG41" s="5" t="b">
        <f t="shared" ca="1" si="5"/>
        <v>1</v>
      </c>
    </row>
    <row r="42" spans="6:85" x14ac:dyDescent="0.3">
      <c r="F42" s="6" t="s">
        <v>63</v>
      </c>
      <c r="G42" s="5" t="b">
        <f>EXACT(Spreadsheet!AP6,F42)</f>
        <v>1</v>
      </c>
      <c r="H42" s="5">
        <f t="shared" ca="1" si="2"/>
        <v>2</v>
      </c>
      <c r="I42" s="5" t="str">
        <f t="shared" ca="1" si="3"/>
        <v/>
      </c>
      <c r="J42" s="5" t="str">
        <f>IF(AND(NOT(ISBLANK(Spreadsheet!C42)),ISBLANK(Spreadsheet!D42)),Spreadsheet!F42&amp;" "&amp;Spreadsheet!H42,"")</f>
        <v/>
      </c>
      <c r="K42" s="5">
        <f>IF(AND(NOT(ISBLANK(Spreadsheet!C42)),ISBLANK(Spreadsheet!D42)),COUNTIFS(Spreadsheet!E43:E$786,"=Child",Spreadsheet!C43:C$786, "="&amp;Spreadsheet!C42) + COUNTIFS(Spreadsheet!E43:E$786,"=Step-child",Spreadsheet!C43:C$786, "="&amp;Spreadsheet!C42),0)</f>
        <v>0</v>
      </c>
      <c r="L42" s="5">
        <f>IF(NOT(ISBLANK(J42)),COUNTIFS(Spreadsheet!E43:E$786,"=Wife",Spreadsheet!C43:C$786, "="&amp;Spreadsheet!C42) + COUNTIFS(Spreadsheet!E43:E$786,"=Husband",Spreadsheet!C43:C$786, "="&amp;Spreadsheet!C42),0)</f>
        <v>0</v>
      </c>
      <c r="M42" s="5">
        <f>IF(NOT(ISBLANK(Spreadsheet!AJ42)),VLOOKUP(Spreadsheet!AJ42,'Drop Downs'!$P$2:$R$16,3,FALSE),0)</f>
        <v>0</v>
      </c>
      <c r="N42" s="5">
        <f>IF(NOT(ISBLANK(Spreadsheet!AJ42)), VLOOKUP(Spreadsheet!AJ42,'Drop Downs'!$P$2:$R$16,2,FALSE),0)</f>
        <v>0</v>
      </c>
      <c r="O42" s="5">
        <f>IF(NOT(ISBLANK(Spreadsheet!AL42)),VLOOKUP(Spreadsheet!AL42,'Drop Downs'!$P$2:$R$16,3,FALSE), 0)</f>
        <v>0</v>
      </c>
      <c r="P42" s="5">
        <f>IF(NOT(ISBLANK(Spreadsheet!AL42)),VLOOKUP(Spreadsheet!AL42,'Drop Downs'!$P$2:$R$16,2,FALSE),0)</f>
        <v>0</v>
      </c>
      <c r="Q42" s="5">
        <f>IF(NOT(ISBLANK(Spreadsheet!AN42)),VLOOKUP(Spreadsheet!AN42,'Drop Downs'!$P$2:$R$16,3,FALSE),0)</f>
        <v>0</v>
      </c>
      <c r="R42" s="5">
        <f>IF(NOT(ISBLANK(Spreadsheet!AN42)),VLOOKUP(Spreadsheet!AN42,'Drop Downs'!$P$2:$R$16,2,FALSE),0)</f>
        <v>0</v>
      </c>
      <c r="S42" s="5" t="str">
        <f>IF(OR(M42&gt;K42,N42&gt;L42,O42&gt;K42, Q42&gt;K42,N42&gt;L42, P42&gt;L42, R42&gt;L42),"Member currently has a coverage election over what he/she needs.  Please add more dependents or adjust the coverage election.","")&amp;(IF(AND(NOT(ISBLANK(Spreadsheet!C42)),NOT(ISBLANK(Spreadsheet!D42)),ISBLANK(Spreadsheet!E42)),"Dependent lacks a relationship to member.Please select one from the drop-down.",""))</f>
        <v/>
      </c>
      <c r="T42" s="5" t="b">
        <f t="shared" si="4"/>
        <v>1</v>
      </c>
      <c r="U42" s="5" t="b">
        <f>OR(ISBLANK(Spreadsheet!C42),IF(NOT(ISBLANK(Spreadsheet!D42)),NOT(ISBLANK(Spreadsheet!E42)),TRUE))</f>
        <v>1</v>
      </c>
      <c r="V42" s="5" t="b">
        <f>OR(ISBLANK(Spreadsheet!C42), NOT(ISBLANK(Spreadsheet!I42)))</f>
        <v>1</v>
      </c>
      <c r="W42" s="5" t="b">
        <f>OR(ISBLANK(Spreadsheet!D42),NOT(ISBLANK(Spreadsheet!C42)))</f>
        <v>1</v>
      </c>
      <c r="X42" s="155" t="str">
        <f>REPT("0",MIN(FIND({1,2,3,4,5,6,7,8,9},Spreadsheet!C42&amp;"123456789"))-1)&amp;IF(ISBLANK(Spreadsheet!C42),"",SUMPRODUCT(MID(0&amp;Spreadsheet!C42,LARGE(INDEX(ISNUMBER(--MID(Spreadsheet!C42,ROW($1:$225),1))*
 ROW($1:$225),0),ROW($1:$225))+1,1)*10^ROW($1:$225)/10))</f>
        <v/>
      </c>
      <c r="Y42" s="5" t="b">
        <f>IF(NOT(ISBLANK(Spreadsheet!C42)),IF(AND(ISNUMBER(VALUE(Spreadsheet!C42)), LEN(Spreadsheet!C42)=9),TRUE,FALSE),TRUE)</f>
        <v>1</v>
      </c>
      <c r="Z42" s="155" t="str">
        <f>REPT("0",MIN(FIND({1,2,3,4,5,6,7,8,9},Spreadsheet!D42&amp;"123456789"))-1)&amp;IF(ISBLANK(Spreadsheet!D42),"",SUMPRODUCT(MID(0&amp;Spreadsheet!D42,LARGE(INDEX(ISNUMBER(--MID(Spreadsheet!D42,ROW($1:$225),1))*
 ROW($1:$225),0),ROW($1:$225))+1,1)*10^ROW($1:$225)/10))</f>
        <v/>
      </c>
      <c r="AA42" s="5" t="b">
        <f>IF(AND(NOT(ISBLANK(Spreadsheet!D42)),NOT(ISBLANK(Spreadsheet!C42))),IF(AND(ISNUMBER(VALUE(Spreadsheet!D42)), LEN(Spreadsheet!D42)=9),TRUE,FALSE),IF(AND(NOT(ISBLANK(Spreadsheet!D42)),ISBLANK(Spreadsheet!C42)),FALSE,TRUE))</f>
        <v>1</v>
      </c>
      <c r="AB42" s="5" t="b">
        <f>OR(ISBLANK(Spreadsheet!Y42),IF(NOT(ISBLANK(Spreadsheet!Y42)),LEN(Spreadsheet!Y42)=10,ISNUMBER(VALUE(Spreadsheet!Y42))))</f>
        <v>1</v>
      </c>
      <c r="AC42" s="5" t="b">
        <f>OR(ISBLANK(Spreadsheet!AI42), AND(NOT(ISBLANK(Spreadsheet!AJ42)), NOT(ISNUMBER(SEARCH("Waive",Spreadsheet!AJ42)))))</f>
        <v>1</v>
      </c>
      <c r="AD42" s="5" t="b">
        <f>OR(ISBLANK(Spreadsheet!AK42), AND(NOT(ISBLANK(Spreadsheet!AL42)), NOT(ISNUMBER(SEARCH("Waive",Spreadsheet!AL42)))))</f>
        <v>1</v>
      </c>
      <c r="AE42" s="5" t="b">
        <f>OR(ISBLANK(Spreadsheet!AM42), AND(NOT(ISBLANK(Spreadsheet!AN42)), NOT(ISNUMBER(SEARCH("Waive", Spreadsheet!AN42)))))</f>
        <v>1</v>
      </c>
      <c r="AF42" s="5" t="b">
        <f>OR(ISBLANK(Spreadsheet!C42), NOT(ISBLANK(Spreadsheet!D42)),NOT(ISBLANK(Spreadsheet!L42)))</f>
        <v>1</v>
      </c>
      <c r="AG42" s="5" t="b">
        <f>IF(AND(NOT(ISBLANK(Spreadsheet!C42)), NOT(ISBLANK(Spreadsheet!D42)),Spreadsheet!C42&lt;&gt;Spreadsheet!D42),IF(ISERROR(VLOOKUP(Spreadsheet!C42, Spreadsheet!$C$6:'Spreadsheet'!$C41,1,FALSE)), FALSE, TRUE),TRUE)</f>
        <v>1</v>
      </c>
      <c r="AH42" s="5" t="b">
        <f>Spreadsheet!$B$2=Spreadsheet!AD42</f>
        <v>1</v>
      </c>
      <c r="AI42" s="5" t="b">
        <f>IF(ISBLANK(Spreadsheet!G42),TRUE,IF(OR(LEN(Spreadsheet!G42)&gt;1,ISNUMBER(VALUE(Spreadsheet!G42))),FALSE,TRUE))</f>
        <v>1</v>
      </c>
      <c r="AJ42" s="5" t="b">
        <f>OR(ISBLANK(Spreadsheet!C42), NOT(ISBLANK(Spreadsheet!B42)), NOT(ISBLANK(Spreadsheet!D42)))</f>
        <v>1</v>
      </c>
      <c r="AK42" s="5" t="b">
        <f t="array" ref="AK42">IF(OR(AND(ISBLANK(Spreadsheet!E42),ISBLANK(Spreadsheet!D42),NOT(ISBLANK(Spreadsheet!C42))),AND(ISBLANK(Spreadsheet!E42),ISBLANK(Spreadsheet!D42),ISBLANK(Spreadsheet!C42))),TRUE,ISNUMBER(MATCH(TRUE,EXACT(Spreadsheet!E42,Relationships),0)))</f>
        <v>1</v>
      </c>
      <c r="AL42" s="5" t="b">
        <f>IF(NOT(ISBLANK(Spreadsheet!C42)),IF(OR(ISBLANK(Spreadsheet!F42),LEN(Spreadsheet!F42)&gt;40),FALSE,TRUE),TRUE)</f>
        <v>1</v>
      </c>
      <c r="AM42" s="5" t="b">
        <f>IF(NOT(ISBLANK(Spreadsheet!C42)),IF(OR(ISBLANK(Spreadsheet!H42),LEN(Spreadsheet!H42)&gt;40),FALSE,TRUE),TRUE)</f>
        <v>1</v>
      </c>
      <c r="AN42" s="5" t="b">
        <f t="array" ref="AN42">IF(ISBLANK(Spreadsheet!I42),TRUE,ISNUMBER(MATCH(TRUE,EXACT(Spreadsheet!I42,GenderValues),0)))</f>
        <v>1</v>
      </c>
      <c r="AO42" s="5" t="b">
        <f ca="1">IF(ISERROR(DATEVALUE(TEXT(Spreadsheet!J42,"mm/dd/yyyy")) &gt; TODAY()),IF(AND(ISBLANK(Spreadsheet!J42),ISBLANK(Spreadsheet!C42)),TRUE,FALSE),IF(DATEVALUE(TEXT(Spreadsheet!J42,"mm/dd/yyyy")) &gt; TODAY(),FALSE,TRUE))</f>
        <v>1</v>
      </c>
      <c r="AP42" s="5" t="b">
        <f>OR(ISBLANK(Spreadsheet!K42),LEN(Spreadsheet!K42)&lt;=100)</f>
        <v>1</v>
      </c>
      <c r="AQ42" s="5" t="b">
        <f t="array" ref="AQ42">IF(OR(AND(ISBLANK(Spreadsheet!L42),ISBLANK(Spreadsheet!C42)),AND(NOT(ISBLANK(Spreadsheet!C42)),NOT(ISBLANK(Spreadsheet!D42)))),TRUE,ISNUMBER(MATCH(TRUE,EXACT(Spreadsheet!L42,MaritalStatus),0)))</f>
        <v>1</v>
      </c>
      <c r="AR42" s="5" t="b">
        <f ca="1">IF(ISERROR(DATEVALUE(TEXT(Spreadsheet!M42,"mm/dd/yyyy")) &gt; TODAY()),IF(ISBLANK(Spreadsheet!M42),TRUE,FALSE),IF(DATEVALUE(TEXT(Spreadsheet!M42,"mm/dd/yyyy")) &gt; TODAY(),FALSE,TRUE))</f>
        <v>1</v>
      </c>
      <c r="AS42" s="5" t="b">
        <f>OR(ISBLANK(Spreadsheet!N42),LEN(Spreadsheet!N42)&lt;=100)</f>
        <v>1</v>
      </c>
      <c r="AT42" s="5" t="b">
        <f>OR(ISBLANK(Spreadsheet!O42),UPPER(Spreadsheet!O42)="YES")</f>
        <v>1</v>
      </c>
      <c r="AU42" s="5" t="b">
        <f>OR(ISBLANK(Spreadsheet!P42),UPPER(Spreadsheet!P42)="YES")</f>
        <v>1</v>
      </c>
      <c r="AV42" s="5" t="b">
        <f t="array" ref="AV42">IF(ISBLANK(Spreadsheet!Q42),TRUE,ISNUMBER(MATCH(TRUE,EXACT(Spreadsheet!Q42,OnGroupsPriorIns),0)))</f>
        <v>1</v>
      </c>
      <c r="AW42" s="5" t="b">
        <f>OR(ISBLANK(Spreadsheet!R42),UPPER(Spreadsheet!R42)="YES")</f>
        <v>1</v>
      </c>
      <c r="AX42" s="5" t="b">
        <f>OR(ISBLANK(Spreadsheet!S42),UPPER(Spreadsheet!S42)="YES")</f>
        <v>1</v>
      </c>
      <c r="AY42" s="5" t="b">
        <f>OR(AND(ISBLANK(Spreadsheet!C42),LEN(Spreadsheet!T42)=0),AND(NOT(ISBLANK(Spreadsheet!C42)),LEN(Spreadsheet!T42)&gt;0,LEN(Spreadsheet!T42)&lt;=50))</f>
        <v>1</v>
      </c>
      <c r="AZ42" s="5" t="b">
        <f>OR(LEN(Spreadsheet!U42)=0,AND(LEN(Spreadsheet!U42)&gt;0,LEN(Spreadsheet!U42)&lt;=50))</f>
        <v>1</v>
      </c>
      <c r="BA42" s="5" t="b">
        <f>OR(AND(ISBLANK(Spreadsheet!C42),LEN(Spreadsheet!V42)=0),AND(NOT(ISBLANK(Spreadsheet!C42)),LEN(Spreadsheet!V42)&gt;0,LEN(Spreadsheet!V42)&lt;=50))</f>
        <v>1</v>
      </c>
      <c r="BB42" s="5" t="b">
        <f t="array" ref="BB42">IF(AND(ISBLANK(Spreadsheet!C42),LEN(Spreadsheet!W42)=0),TRUE,ISNUMBER(MATCH(TRUE,EXACT(Spreadsheet!W42,States),0)))</f>
        <v>1</v>
      </c>
      <c r="BC42" s="5" t="b">
        <f>OR(AND(ISBLANK(Spreadsheet!C42),LEN(Spreadsheet!X42)=0),AND(NOT(ISBLANK(Spreadsheet!C42)),LEN(Spreadsheet!X42)&gt;0,LEN(Spreadsheet!X42)=5,ISNUMBER(VALUE(Spreadsheet!X42))))</f>
        <v>1</v>
      </c>
      <c r="BD42" s="5" t="b">
        <f>OR(ISBLANK(Spreadsheet!Z42),LEN(Spreadsheet!Z42)&lt;=50)</f>
        <v>1</v>
      </c>
      <c r="BE42" s="5" t="b">
        <f>ISBLANK(Spreadsheet!AA42)</f>
        <v>1</v>
      </c>
      <c r="BF42" s="5" t="b">
        <f>ISBLANK(Spreadsheet!AB42)</f>
        <v>1</v>
      </c>
      <c r="BG42" s="5" t="b">
        <f>IF(ISERROR(DATEVALUE(TEXT(Spreadsheet!AC42,"mm/dd/yyyy")) &gt; DATEVALUE(TEXT(Spreadsheet!J42,"mm/dd/yyyy"))),IF(OR(AND(ISBLANK(Spreadsheet!AC42),ISBLANK(Spreadsheet!C42)),AND(NOT(ISBLANK(Spreadsheet!C42)),ISBLANK(Spreadsheet!AC42),NOT(ISBLANK(Spreadsheet!D42)))),TRUE,FALSE),IF(DATEVALUE(TEXT(Spreadsheet!AC42,"mm/dd/yyyy")) &gt; DATEVALUE(TEXT(Spreadsheet!J42,"mm/dd/yyyy")),TRUE,FALSE))</f>
        <v>1</v>
      </c>
      <c r="BH42" s="5" t="b">
        <f>OR(AND(ISBLANK(Spreadsheet!C42),ISBLANK(Spreadsheet!AE42)),AND(NOT(ISBLANK(Spreadsheet!C42)),NOT(ISBLANK(Spreadsheet!D42)),ISBLANK(Spreadsheet!AE42)),AND(NOT(ISBLANK(Spreadsheet!C42)),ISBLANK(Spreadsheet!D42),NOT(ISBLANK(Spreadsheet!AE42)),LEN(Spreadsheet!AE42)&lt;=100))</f>
        <v>1</v>
      </c>
      <c r="BI42" s="5" t="b">
        <f t="array" ref="BI42">IF(ISBLANK(Spreadsheet!AF42),TRUE,ISNUMBER(MATCH(TRUE,EXACT(Spreadsheet!AF42,CobraShortReasons),0)))</f>
        <v>1</v>
      </c>
      <c r="BJ42" s="5" t="b">
        <f ca="1">IF(ISERROR(DATEVALUE(TEXT(Spreadsheet!AG42,"mm/dd/yyyy")) &gt; TODAY()),IF(ISBLANK(Spreadsheet!AG42),TRUE,FALSE),IF(DATEVALUE(TEXT(Spreadsheet!AG42,"mm/dd/yyyy")) &gt; TODAY(),FALSE,TRUE))</f>
        <v>1</v>
      </c>
      <c r="BK42" s="5" t="b">
        <f>OR(ISBLANK(Spreadsheet!AH42),LEN(Spreadsheet!AH42)&lt;=25)</f>
        <v>1</v>
      </c>
      <c r="BL42" s="5" t="b">
        <f t="array" aca="1" ref="BL42" ca="1">IF(ISBLANK(Spreadsheet!AI42),TRUE,ISNUMBER(MATCH(TRUE,EXACT(Spreadsheet!AI42,INDIRECT(Spreadsheet!$D$2)),0)))</f>
        <v>1</v>
      </c>
      <c r="BM42" s="5" t="b">
        <f t="array" aca="1" ref="BM42" ca="1">IF(ISBLANK(Spreadsheet!AJ42),TRUE,ISNUMBER(MATCH(TRUE,EXACT(Spreadsheet!AJ42,INDIRECT(Spreadsheet!BJ42)),0)))</f>
        <v>1</v>
      </c>
      <c r="BN42" s="5" t="b">
        <f t="array" ref="BN42">IF(ISBLANK(Spreadsheet!AK42),TRUE,ISNUMBER(MATCH(TRUE,EXACT(Spreadsheet!AK42,DentalPlans),0)))</f>
        <v>1</v>
      </c>
      <c r="BO42" s="5" t="b">
        <f t="array" aca="1" ref="BO42" ca="1">IF(ISBLANK(Spreadsheet!AL42),TRUE,ISNUMBER(MATCH(TRUE,EXACT(Spreadsheet!AL42,INDIRECT(Spreadsheet!BK42)),0)))</f>
        <v>1</v>
      </c>
      <c r="BP42" s="5" t="b">
        <f t="array" ref="BP42">IF(ISBLANK(Spreadsheet!AM42),TRUE,ISNUMBER(MATCH(TRUE,EXACT(Spreadsheet!AM42,VisionPlans),0)))</f>
        <v>1</v>
      </c>
      <c r="BQ42" s="5" t="b">
        <f t="array" aca="1" ref="BQ42" ca="1">IF(ISBLANK(Spreadsheet!AN42),TRUE,ISNUMBER(MATCH(TRUE,EXACT(Spreadsheet!AN42,INDIRECT(Spreadsheet!BL42)),0)))</f>
        <v>1</v>
      </c>
      <c r="BR42" s="5" t="b">
        <f t="array" ref="BR42">IF(ISBLANK(Spreadsheet!AO42),TRUE,ISNUMBER(MATCH(TRUE,EXACT(Spreadsheet!AO42,LifeBenefitClasses),0)))</f>
        <v>1</v>
      </c>
      <c r="BS42" s="5" t="b">
        <f>IF(OR(ISBLANK(Spreadsheet!AO42), Spreadsheet!AO42="Waive"),IF(ISBLANK(Spreadsheet!AP42),TRUE,FALSE),IF(OR(AND(NOT(ISBLANK(Spreadsheet!AO42)),ISBLANK(Spreadsheet!AP42)),NOT(ISNUMBER(VALUE(Spreadsheet!AP42)))),FALSE,IF(OR(AND(Spreadsheet!AP42&lt;6,MOD(Spreadsheet!AP42*10,5)=0), MOD(Spreadsheet!AP42,5000)=0),TRUE,FALSE)))</f>
        <v>1</v>
      </c>
      <c r="BT42" s="5" t="b">
        <f t="array" ref="BT42">IF(ISBLANK(Spreadsheet!AQ42),TRUE,ISNUMBER(MATCH(TRUE,EXACT(Spreadsheet!AQ42,EnrollWaive),0)))</f>
        <v>1</v>
      </c>
      <c r="BU42" s="5" t="b">
        <f t="array" ref="BU42">IF(ISBLANK(Spreadsheet!AR42),TRUE,ISNUMBER(MATCH(TRUE,EXACT(Spreadsheet!AR42,LifeBenefitClasses),0)))</f>
        <v>1</v>
      </c>
      <c r="BV42" s="5" t="b">
        <f>IF(OR(ISBLANK(Spreadsheet!AR42), Spreadsheet!AR42="Waive"),IF(ISBLANK(Spreadsheet!AS42),TRUE,FALSE),IF(OR(AND(NOT(ISBLANK(Spreadsheet!AR42)),ISBLANK(Spreadsheet!AS42)),NOT(ISNUMBER(VALUE(Spreadsheet!AS42)))),FALSE,IF(OR(AND(Spreadsheet!AS42&lt;6,MOD(Spreadsheet!AS42*10,5)=0), MOD(Spreadsheet!AS42,10000)=0),TRUE,FALSE)))</f>
        <v>1</v>
      </c>
      <c r="BW42" s="5" t="b">
        <f t="array" ref="BW42">IF(ISBLANK(Spreadsheet!AT42),TRUE,ISNUMBER(MATCH(TRUE,EXACT(Spreadsheet!AT42,LifeBenefitClasses),0)))</f>
        <v>1</v>
      </c>
      <c r="BX42" s="5" t="b">
        <f>IF(OR(ISBLANK(Spreadsheet!AT42), Spreadsheet!AT42="Waive"),IF(ISBLANK(Spreadsheet!AU42),TRUE,FALSE),IF(OR(AND(NOT(ISBLANK(Spreadsheet!AT42)),ISBLANK(Spreadsheet!AU42)),NOT(ISNUMBER(VALUE(Spreadsheet!AU42)))),FALSE,IF(AND(NOT(OR(ISBLANK(Spreadsheet!AT42),Spreadsheet!AT42="Waive")),NOT(OR(ISBLANK(Spreadsheet!AR42),Spreadsheet!AR42="Waive")),MOD(Spreadsheet!AU42,5000)=0, Spreadsheet!AU42&lt;=(Spreadsheet!AS42*0.5)),TRUE,FALSE)))</f>
        <v>1</v>
      </c>
      <c r="BY42" s="5" t="b">
        <f t="array" ref="BY42">IF(ISBLANK(Spreadsheet!AV42),TRUE,ISNUMBER(MATCH(TRUE,EXACT(Spreadsheet!AV42,EnrollWaive),0)))</f>
        <v>1</v>
      </c>
      <c r="BZ42" s="5" t="b">
        <f t="array" ref="BZ42">IF(ISBLANK(Spreadsheet!AW42),TRUE,ISNUMBER(MATCH(TRUE,EXACT(Spreadsheet!AW42,LifeBenefitClasses),0)))</f>
        <v>1</v>
      </c>
      <c r="CA42" s="5" t="b">
        <f t="array" ref="CA42">IF(ISBLANK(Spreadsheet!AX42),TRUE,ISNUMBER(MATCH(TRUE,EXACT(Spreadsheet!AX42,LifeBenefitClasses),0)))</f>
        <v>1</v>
      </c>
      <c r="CB42" s="5" t="b">
        <f t="array" ref="CB42">IF(ISBLANK(Spreadsheet!AY42),TRUE,ISNUMBER(MATCH(TRUE,EXACT(Spreadsheet!AY42,LifeBenefitClasses),0)))</f>
        <v>1</v>
      </c>
      <c r="CC42" s="5" t="b">
        <f t="array" ref="CC42">IF(ISBLANK(Spreadsheet!AZ42),TRUE,ISNUMBER(MATCH(TRUE,EXACT(Spreadsheet!AZ42,LifeBenefitClasses),0)))</f>
        <v>1</v>
      </c>
      <c r="CD42" s="5" t="b">
        <f t="array" ref="CD42">IF(ISBLANK(Spreadsheet!BA42),TRUE,ISNUMBER(MATCH(TRUE,EXACT(Spreadsheet!BA42,LifeBenefitClasses),0)))</f>
        <v>1</v>
      </c>
      <c r="CE42" s="5" t="b">
        <f>IF(OR(ISBLANK(Spreadsheet!BA42), Spreadsheet!BA42="Waive"),IF(ISBLANK(Spreadsheet!BB42),TRUE,FALSE),IF(OR(AND(NOT(ISBLANK(Spreadsheet!BA42)),ISBLANK(Spreadsheet!BB42)),NOT(ISNUMBER(VALUE(Spreadsheet!BB42))),ISBLANK(Spreadsheet!BC42),NOT(ISNUMBER(VALUE(Spreadsheet!BC42)))),FALSE,IF(AND(Spreadsheet!BB42&gt;=50000,Spreadsheet!BB42&lt;=250000,MOD(Spreadsheet!BB42,10000)=0,Spreadsheet!BB42&lt;=(10*Spreadsheet!BC42)),TRUE,FALSE)))</f>
        <v>1</v>
      </c>
      <c r="CF42" s="5" t="b">
        <f>IF(NOT(ISBLANK(Spreadsheet!BC42)),AND(ISNUMBER(VALUE(Spreadsheet!BC42)),Spreadsheet!BC42&gt;0),AND(OR(ISBLANK(Spreadsheet!AO42),Spreadsheet!AO42="Waive",AND(NOT(OR(ISBLANK(Spreadsheet!AO42),Spreadsheet!AO42="Waive")),Spreadsheet!AP42&gt;=6)),OR(ISBLANK(Spreadsheet!AR42),AND(NOT(OR(ISBLANK(Spreadsheet!AR42),Spreadsheet!AR42="Waive")),Spreadsheet!AS42&gt;=6)),OR(ISBLANK(Spreadsheet!AW42)),OR(ISBLANK(Spreadsheet!AX42)),OR(ISBLANK(Spreadsheet!AY42)),OR(ISBLANK(Spreadsheet!AZ42)),OR(ISBLANK(Spreadsheet!BA42),Spreadsheet!BA42="Waive")))</f>
        <v>1</v>
      </c>
      <c r="CG42" s="5" t="b">
        <f t="shared" ca="1" si="5"/>
        <v>1</v>
      </c>
    </row>
    <row r="43" spans="6:85" x14ac:dyDescent="0.3">
      <c r="F43" s="18" t="s">
        <v>25</v>
      </c>
      <c r="G43" s="5" t="b">
        <f>EXACT(Spreadsheet!AQ6,F43)</f>
        <v>1</v>
      </c>
      <c r="H43" s="5">
        <f t="shared" ca="1" si="2"/>
        <v>2</v>
      </c>
      <c r="I43" s="5" t="str">
        <f t="shared" ca="1" si="3"/>
        <v/>
      </c>
      <c r="J43" s="5" t="str">
        <f>IF(AND(NOT(ISBLANK(Spreadsheet!C43)),ISBLANK(Spreadsheet!D43)),Spreadsheet!F43&amp;" "&amp;Spreadsheet!H43,"")</f>
        <v/>
      </c>
      <c r="K43" s="5">
        <f>IF(AND(NOT(ISBLANK(Spreadsheet!C43)),ISBLANK(Spreadsheet!D43)),COUNTIFS(Spreadsheet!E44:E$786,"=Child",Spreadsheet!C44:C$786, "="&amp;Spreadsheet!C43) + COUNTIFS(Spreadsheet!E44:E$786,"=Step-child",Spreadsheet!C44:C$786, "="&amp;Spreadsheet!C43),0)</f>
        <v>0</v>
      </c>
      <c r="L43" s="5">
        <f>IF(NOT(ISBLANK(J43)),COUNTIFS(Spreadsheet!E44:E$786,"=Wife",Spreadsheet!C44:C$786, "="&amp;Spreadsheet!C43) + COUNTIFS(Spreadsheet!E44:E$786,"=Husband",Spreadsheet!C44:C$786, "="&amp;Spreadsheet!C43),0)</f>
        <v>0</v>
      </c>
      <c r="M43" s="5">
        <f>IF(NOT(ISBLANK(Spreadsheet!AJ43)),VLOOKUP(Spreadsheet!AJ43,'Drop Downs'!$P$2:$R$16,3,FALSE),0)</f>
        <v>0</v>
      </c>
      <c r="N43" s="5">
        <f>IF(NOT(ISBLANK(Spreadsheet!AJ43)), VLOOKUP(Spreadsheet!AJ43,'Drop Downs'!$P$2:$R$16,2,FALSE),0)</f>
        <v>0</v>
      </c>
      <c r="O43" s="5">
        <f>IF(NOT(ISBLANK(Spreadsheet!AL43)),VLOOKUP(Spreadsheet!AL43,'Drop Downs'!$P$2:$R$16,3,FALSE), 0)</f>
        <v>0</v>
      </c>
      <c r="P43" s="5">
        <f>IF(NOT(ISBLANK(Spreadsheet!AL43)),VLOOKUP(Spreadsheet!AL43,'Drop Downs'!$P$2:$R$16,2,FALSE),0)</f>
        <v>0</v>
      </c>
      <c r="Q43" s="5">
        <f>IF(NOT(ISBLANK(Spreadsheet!AN43)),VLOOKUP(Spreadsheet!AN43,'Drop Downs'!$P$2:$R$16,3,FALSE),0)</f>
        <v>0</v>
      </c>
      <c r="R43" s="5">
        <f>IF(NOT(ISBLANK(Spreadsheet!AN43)),VLOOKUP(Spreadsheet!AN43,'Drop Downs'!$P$2:$R$16,2,FALSE),0)</f>
        <v>0</v>
      </c>
      <c r="S43" s="5" t="str">
        <f>IF(OR(M43&gt;K43,N43&gt;L43,O43&gt;K43, Q43&gt;K43,N43&gt;L43, P43&gt;L43, R43&gt;L43),"Member currently has a coverage election over what he/she needs.  Please add more dependents or adjust the coverage election.","")&amp;(IF(AND(NOT(ISBLANK(Spreadsheet!C43)),NOT(ISBLANK(Spreadsheet!D43)),ISBLANK(Spreadsheet!E43)),"Dependent lacks a relationship to member.Please select one from the drop-down.",""))</f>
        <v/>
      </c>
      <c r="T43" s="5" t="b">
        <f t="shared" si="4"/>
        <v>1</v>
      </c>
      <c r="U43" s="5" t="b">
        <f>OR(ISBLANK(Spreadsheet!C43),IF(NOT(ISBLANK(Spreadsheet!D43)),NOT(ISBLANK(Spreadsheet!E43)),TRUE))</f>
        <v>1</v>
      </c>
      <c r="V43" s="5" t="b">
        <f>OR(ISBLANK(Spreadsheet!C43), NOT(ISBLANK(Spreadsheet!I43)))</f>
        <v>1</v>
      </c>
      <c r="W43" s="5" t="b">
        <f>OR(ISBLANK(Spreadsheet!D43),NOT(ISBLANK(Spreadsheet!C43)))</f>
        <v>1</v>
      </c>
      <c r="X43" s="155" t="str">
        <f>REPT("0",MIN(FIND({1,2,3,4,5,6,7,8,9},Spreadsheet!C43&amp;"123456789"))-1)&amp;IF(ISBLANK(Spreadsheet!C43),"",SUMPRODUCT(MID(0&amp;Spreadsheet!C43,LARGE(INDEX(ISNUMBER(--MID(Spreadsheet!C43,ROW($1:$225),1))*
 ROW($1:$225),0),ROW($1:$225))+1,1)*10^ROW($1:$225)/10))</f>
        <v/>
      </c>
      <c r="Y43" s="5" t="b">
        <f>IF(NOT(ISBLANK(Spreadsheet!C43)),IF(AND(ISNUMBER(VALUE(Spreadsheet!C43)), LEN(Spreadsheet!C43)=9),TRUE,FALSE),TRUE)</f>
        <v>1</v>
      </c>
      <c r="Z43" s="155" t="str">
        <f>REPT("0",MIN(FIND({1,2,3,4,5,6,7,8,9},Spreadsheet!D43&amp;"123456789"))-1)&amp;IF(ISBLANK(Spreadsheet!D43),"",SUMPRODUCT(MID(0&amp;Spreadsheet!D43,LARGE(INDEX(ISNUMBER(--MID(Spreadsheet!D43,ROW($1:$225),1))*
 ROW($1:$225),0),ROW($1:$225))+1,1)*10^ROW($1:$225)/10))</f>
        <v/>
      </c>
      <c r="AA43" s="5" t="b">
        <f>IF(AND(NOT(ISBLANK(Spreadsheet!D43)),NOT(ISBLANK(Spreadsheet!C43))),IF(AND(ISNUMBER(VALUE(Spreadsheet!D43)), LEN(Spreadsheet!D43)=9),TRUE,FALSE),IF(AND(NOT(ISBLANK(Spreadsheet!D43)),ISBLANK(Spreadsheet!C43)),FALSE,TRUE))</f>
        <v>1</v>
      </c>
      <c r="AB43" s="5" t="b">
        <f>OR(ISBLANK(Spreadsheet!Y43),IF(NOT(ISBLANK(Spreadsheet!Y43)),LEN(Spreadsheet!Y43)=10,ISNUMBER(VALUE(Spreadsheet!Y43))))</f>
        <v>1</v>
      </c>
      <c r="AC43" s="5" t="b">
        <f>OR(ISBLANK(Spreadsheet!AI43), AND(NOT(ISBLANK(Spreadsheet!AJ43)), NOT(ISNUMBER(SEARCH("Waive",Spreadsheet!AJ43)))))</f>
        <v>1</v>
      </c>
      <c r="AD43" s="5" t="b">
        <f>OR(ISBLANK(Spreadsheet!AK43), AND(NOT(ISBLANK(Spreadsheet!AL43)), NOT(ISNUMBER(SEARCH("Waive",Spreadsheet!AL43)))))</f>
        <v>1</v>
      </c>
      <c r="AE43" s="5" t="b">
        <f>OR(ISBLANK(Spreadsheet!AM43), AND(NOT(ISBLANK(Spreadsheet!AN43)), NOT(ISNUMBER(SEARCH("Waive", Spreadsheet!AN43)))))</f>
        <v>1</v>
      </c>
      <c r="AF43" s="5" t="b">
        <f>OR(ISBLANK(Spreadsheet!C43), NOT(ISBLANK(Spreadsheet!D43)),NOT(ISBLANK(Spreadsheet!L43)))</f>
        <v>1</v>
      </c>
      <c r="AG43" s="5" t="b">
        <f>IF(AND(NOT(ISBLANK(Spreadsheet!C43)), NOT(ISBLANK(Spreadsheet!D43)),Spreadsheet!C43&lt;&gt;Spreadsheet!D43),IF(ISERROR(VLOOKUP(Spreadsheet!C43, Spreadsheet!$C$6:'Spreadsheet'!$C42,1,FALSE)), FALSE, TRUE),TRUE)</f>
        <v>1</v>
      </c>
      <c r="AH43" s="5" t="b">
        <f>Spreadsheet!$B$2=Spreadsheet!AD43</f>
        <v>1</v>
      </c>
      <c r="AI43" s="5" t="b">
        <f>IF(ISBLANK(Spreadsheet!G43),TRUE,IF(OR(LEN(Spreadsheet!G43)&gt;1,ISNUMBER(VALUE(Spreadsheet!G43))),FALSE,TRUE))</f>
        <v>1</v>
      </c>
      <c r="AJ43" s="5" t="b">
        <f>OR(ISBLANK(Spreadsheet!C43), NOT(ISBLANK(Spreadsheet!B43)), NOT(ISBLANK(Spreadsheet!D43)))</f>
        <v>1</v>
      </c>
      <c r="AK43" s="5" t="b">
        <f t="array" ref="AK43">IF(OR(AND(ISBLANK(Spreadsheet!E43),ISBLANK(Spreadsheet!D43),NOT(ISBLANK(Spreadsheet!C43))),AND(ISBLANK(Spreadsheet!E43),ISBLANK(Spreadsheet!D43),ISBLANK(Spreadsheet!C43))),TRUE,ISNUMBER(MATCH(TRUE,EXACT(Spreadsheet!E43,Relationships),0)))</f>
        <v>1</v>
      </c>
      <c r="AL43" s="5" t="b">
        <f>IF(NOT(ISBLANK(Spreadsheet!C43)),IF(OR(ISBLANK(Spreadsheet!F43),LEN(Spreadsheet!F43)&gt;40),FALSE,TRUE),TRUE)</f>
        <v>1</v>
      </c>
      <c r="AM43" s="5" t="b">
        <f>IF(NOT(ISBLANK(Spreadsheet!C43)),IF(OR(ISBLANK(Spreadsheet!H43),LEN(Spreadsheet!H43)&gt;40),FALSE,TRUE),TRUE)</f>
        <v>1</v>
      </c>
      <c r="AN43" s="5" t="b">
        <f t="array" ref="AN43">IF(ISBLANK(Spreadsheet!I43),TRUE,ISNUMBER(MATCH(TRUE,EXACT(Spreadsheet!I43,GenderValues),0)))</f>
        <v>1</v>
      </c>
      <c r="AO43" s="5" t="b">
        <f ca="1">IF(ISERROR(DATEVALUE(TEXT(Spreadsheet!J43,"mm/dd/yyyy")) &gt; TODAY()),IF(AND(ISBLANK(Spreadsheet!J43),ISBLANK(Spreadsheet!C43)),TRUE,FALSE),IF(DATEVALUE(TEXT(Spreadsheet!J43,"mm/dd/yyyy")) &gt; TODAY(),FALSE,TRUE))</f>
        <v>1</v>
      </c>
      <c r="AP43" s="5" t="b">
        <f>OR(ISBLANK(Spreadsheet!K43),LEN(Spreadsheet!K43)&lt;=100)</f>
        <v>1</v>
      </c>
      <c r="AQ43" s="5" t="b">
        <f t="array" ref="AQ43">IF(OR(AND(ISBLANK(Spreadsheet!L43),ISBLANK(Spreadsheet!C43)),AND(NOT(ISBLANK(Spreadsheet!C43)),NOT(ISBLANK(Spreadsheet!D43)))),TRUE,ISNUMBER(MATCH(TRUE,EXACT(Spreadsheet!L43,MaritalStatus),0)))</f>
        <v>1</v>
      </c>
      <c r="AR43" s="5" t="b">
        <f ca="1">IF(ISERROR(DATEVALUE(TEXT(Spreadsheet!M43,"mm/dd/yyyy")) &gt; TODAY()),IF(ISBLANK(Spreadsheet!M43),TRUE,FALSE),IF(DATEVALUE(TEXT(Spreadsheet!M43,"mm/dd/yyyy")) &gt; TODAY(),FALSE,TRUE))</f>
        <v>1</v>
      </c>
      <c r="AS43" s="5" t="b">
        <f>OR(ISBLANK(Spreadsheet!N43),LEN(Spreadsheet!N43)&lt;=100)</f>
        <v>1</v>
      </c>
      <c r="AT43" s="5" t="b">
        <f>OR(ISBLANK(Spreadsheet!O43),UPPER(Spreadsheet!O43)="YES")</f>
        <v>1</v>
      </c>
      <c r="AU43" s="5" t="b">
        <f>OR(ISBLANK(Spreadsheet!P43),UPPER(Spreadsheet!P43)="YES")</f>
        <v>1</v>
      </c>
      <c r="AV43" s="5" t="b">
        <f t="array" ref="AV43">IF(ISBLANK(Spreadsheet!Q43),TRUE,ISNUMBER(MATCH(TRUE,EXACT(Spreadsheet!Q43,OnGroupsPriorIns),0)))</f>
        <v>1</v>
      </c>
      <c r="AW43" s="5" t="b">
        <f>OR(ISBLANK(Spreadsheet!R43),UPPER(Spreadsheet!R43)="YES")</f>
        <v>1</v>
      </c>
      <c r="AX43" s="5" t="b">
        <f>OR(ISBLANK(Spreadsheet!S43),UPPER(Spreadsheet!S43)="YES")</f>
        <v>1</v>
      </c>
      <c r="AY43" s="5" t="b">
        <f>OR(AND(ISBLANK(Spreadsheet!C43),LEN(Spreadsheet!T43)=0),AND(NOT(ISBLANK(Spreadsheet!C43)),LEN(Spreadsheet!T43)&gt;0,LEN(Spreadsheet!T43)&lt;=50))</f>
        <v>1</v>
      </c>
      <c r="AZ43" s="5" t="b">
        <f>OR(LEN(Spreadsheet!U43)=0,AND(LEN(Spreadsheet!U43)&gt;0,LEN(Spreadsheet!U43)&lt;=50))</f>
        <v>1</v>
      </c>
      <c r="BA43" s="5" t="b">
        <f>OR(AND(ISBLANK(Spreadsheet!C43),LEN(Spreadsheet!V43)=0),AND(NOT(ISBLANK(Spreadsheet!C43)),LEN(Spreadsheet!V43)&gt;0,LEN(Spreadsheet!V43)&lt;=50))</f>
        <v>1</v>
      </c>
      <c r="BB43" s="5" t="b">
        <f t="array" ref="BB43">IF(AND(ISBLANK(Spreadsheet!C43),LEN(Spreadsheet!W43)=0),TRUE,ISNUMBER(MATCH(TRUE,EXACT(Spreadsheet!W43,States),0)))</f>
        <v>1</v>
      </c>
      <c r="BC43" s="5" t="b">
        <f>OR(AND(ISBLANK(Spreadsheet!C43),LEN(Spreadsheet!X43)=0),AND(NOT(ISBLANK(Spreadsheet!C43)),LEN(Spreadsheet!X43)&gt;0,LEN(Spreadsheet!X43)=5,ISNUMBER(VALUE(Spreadsheet!X43))))</f>
        <v>1</v>
      </c>
      <c r="BD43" s="5" t="b">
        <f>OR(ISBLANK(Spreadsheet!Z43),LEN(Spreadsheet!Z43)&lt;=50)</f>
        <v>1</v>
      </c>
      <c r="BE43" s="5" t="b">
        <f>ISBLANK(Spreadsheet!AA43)</f>
        <v>1</v>
      </c>
      <c r="BF43" s="5" t="b">
        <f>ISBLANK(Spreadsheet!AB43)</f>
        <v>1</v>
      </c>
      <c r="BG43" s="5" t="b">
        <f>IF(ISERROR(DATEVALUE(TEXT(Spreadsheet!AC43,"mm/dd/yyyy")) &gt; DATEVALUE(TEXT(Spreadsheet!J43,"mm/dd/yyyy"))),IF(OR(AND(ISBLANK(Spreadsheet!AC43),ISBLANK(Spreadsheet!C43)),AND(NOT(ISBLANK(Spreadsheet!C43)),ISBLANK(Spreadsheet!AC43),NOT(ISBLANK(Spreadsheet!D43)))),TRUE,FALSE),IF(DATEVALUE(TEXT(Spreadsheet!AC43,"mm/dd/yyyy")) &gt; DATEVALUE(TEXT(Spreadsheet!J43,"mm/dd/yyyy")),TRUE,FALSE))</f>
        <v>1</v>
      </c>
      <c r="BH43" s="5" t="b">
        <f>OR(AND(ISBLANK(Spreadsheet!C43),ISBLANK(Spreadsheet!AE43)),AND(NOT(ISBLANK(Spreadsheet!C43)),NOT(ISBLANK(Spreadsheet!D43)),ISBLANK(Spreadsheet!AE43)),AND(NOT(ISBLANK(Spreadsheet!C43)),ISBLANK(Spreadsheet!D43),NOT(ISBLANK(Spreadsheet!AE43)),LEN(Spreadsheet!AE43)&lt;=100))</f>
        <v>1</v>
      </c>
      <c r="BI43" s="5" t="b">
        <f t="array" ref="BI43">IF(ISBLANK(Spreadsheet!AF43),TRUE,ISNUMBER(MATCH(TRUE,EXACT(Spreadsheet!AF43,CobraShortReasons),0)))</f>
        <v>1</v>
      </c>
      <c r="BJ43" s="5" t="b">
        <f ca="1">IF(ISERROR(DATEVALUE(TEXT(Spreadsheet!AG43,"mm/dd/yyyy")) &gt; TODAY()),IF(ISBLANK(Spreadsheet!AG43),TRUE,FALSE),IF(DATEVALUE(TEXT(Spreadsheet!AG43,"mm/dd/yyyy")) &gt; TODAY(),FALSE,TRUE))</f>
        <v>1</v>
      </c>
      <c r="BK43" s="5" t="b">
        <f>OR(ISBLANK(Spreadsheet!AH43),LEN(Spreadsheet!AH43)&lt;=25)</f>
        <v>1</v>
      </c>
      <c r="BL43" s="5" t="b">
        <f t="array" aca="1" ref="BL43" ca="1">IF(ISBLANK(Spreadsheet!AI43),TRUE,ISNUMBER(MATCH(TRUE,EXACT(Spreadsheet!AI43,INDIRECT(Spreadsheet!$D$2)),0)))</f>
        <v>1</v>
      </c>
      <c r="BM43" s="5" t="b">
        <f t="array" aca="1" ref="BM43" ca="1">IF(ISBLANK(Spreadsheet!AJ43),TRUE,ISNUMBER(MATCH(TRUE,EXACT(Spreadsheet!AJ43,INDIRECT(Spreadsheet!BJ43)),0)))</f>
        <v>1</v>
      </c>
      <c r="BN43" s="5" t="b">
        <f t="array" ref="BN43">IF(ISBLANK(Spreadsheet!AK43),TRUE,ISNUMBER(MATCH(TRUE,EXACT(Spreadsheet!AK43,DentalPlans),0)))</f>
        <v>1</v>
      </c>
      <c r="BO43" s="5" t="b">
        <f t="array" aca="1" ref="BO43" ca="1">IF(ISBLANK(Spreadsheet!AL43),TRUE,ISNUMBER(MATCH(TRUE,EXACT(Spreadsheet!AL43,INDIRECT(Spreadsheet!BK43)),0)))</f>
        <v>1</v>
      </c>
      <c r="BP43" s="5" t="b">
        <f t="array" ref="BP43">IF(ISBLANK(Spreadsheet!AM43),TRUE,ISNUMBER(MATCH(TRUE,EXACT(Spreadsheet!AM43,VisionPlans),0)))</f>
        <v>1</v>
      </c>
      <c r="BQ43" s="5" t="b">
        <f t="array" aca="1" ref="BQ43" ca="1">IF(ISBLANK(Spreadsheet!AN43),TRUE,ISNUMBER(MATCH(TRUE,EXACT(Spreadsheet!AN43,INDIRECT(Spreadsheet!BL43)),0)))</f>
        <v>1</v>
      </c>
      <c r="BR43" s="5" t="b">
        <f t="array" ref="BR43">IF(ISBLANK(Spreadsheet!AO43),TRUE,ISNUMBER(MATCH(TRUE,EXACT(Spreadsheet!AO43,LifeBenefitClasses),0)))</f>
        <v>1</v>
      </c>
      <c r="BS43" s="5" t="b">
        <f>IF(OR(ISBLANK(Spreadsheet!AO43), Spreadsheet!AO43="Waive"),IF(ISBLANK(Spreadsheet!AP43),TRUE,FALSE),IF(OR(AND(NOT(ISBLANK(Spreadsheet!AO43)),ISBLANK(Spreadsheet!AP43)),NOT(ISNUMBER(VALUE(Spreadsheet!AP43)))),FALSE,IF(OR(AND(Spreadsheet!AP43&lt;6,MOD(Spreadsheet!AP43*10,5)=0), MOD(Spreadsheet!AP43,5000)=0),TRUE,FALSE)))</f>
        <v>1</v>
      </c>
      <c r="BT43" s="5" t="b">
        <f t="array" ref="BT43">IF(ISBLANK(Spreadsheet!AQ43),TRUE,ISNUMBER(MATCH(TRUE,EXACT(Spreadsheet!AQ43,EnrollWaive),0)))</f>
        <v>1</v>
      </c>
      <c r="BU43" s="5" t="b">
        <f t="array" ref="BU43">IF(ISBLANK(Spreadsheet!AR43),TRUE,ISNUMBER(MATCH(TRUE,EXACT(Spreadsheet!AR43,LifeBenefitClasses),0)))</f>
        <v>1</v>
      </c>
      <c r="BV43" s="5" t="b">
        <f>IF(OR(ISBLANK(Spreadsheet!AR43), Spreadsheet!AR43="Waive"),IF(ISBLANK(Spreadsheet!AS43),TRUE,FALSE),IF(OR(AND(NOT(ISBLANK(Spreadsheet!AR43)),ISBLANK(Spreadsheet!AS43)),NOT(ISNUMBER(VALUE(Spreadsheet!AS43)))),FALSE,IF(OR(AND(Spreadsheet!AS43&lt;6,MOD(Spreadsheet!AS43*10,5)=0), MOD(Spreadsheet!AS43,10000)=0),TRUE,FALSE)))</f>
        <v>1</v>
      </c>
      <c r="BW43" s="5" t="b">
        <f t="array" ref="BW43">IF(ISBLANK(Spreadsheet!AT43),TRUE,ISNUMBER(MATCH(TRUE,EXACT(Spreadsheet!AT43,LifeBenefitClasses),0)))</f>
        <v>1</v>
      </c>
      <c r="BX43" s="5" t="b">
        <f>IF(OR(ISBLANK(Spreadsheet!AT43), Spreadsheet!AT43="Waive"),IF(ISBLANK(Spreadsheet!AU43),TRUE,FALSE),IF(OR(AND(NOT(ISBLANK(Spreadsheet!AT43)),ISBLANK(Spreadsheet!AU43)),NOT(ISNUMBER(VALUE(Spreadsheet!AU43)))),FALSE,IF(AND(NOT(OR(ISBLANK(Spreadsheet!AT43),Spreadsheet!AT43="Waive")),NOT(OR(ISBLANK(Spreadsheet!AR43),Spreadsheet!AR43="Waive")),MOD(Spreadsheet!AU43,5000)=0, Spreadsheet!AU43&lt;=(Spreadsheet!AS43*0.5)),TRUE,FALSE)))</f>
        <v>1</v>
      </c>
      <c r="BY43" s="5" t="b">
        <f t="array" ref="BY43">IF(ISBLANK(Spreadsheet!AV43),TRUE,ISNUMBER(MATCH(TRUE,EXACT(Spreadsheet!AV43,EnrollWaive),0)))</f>
        <v>1</v>
      </c>
      <c r="BZ43" s="5" t="b">
        <f t="array" ref="BZ43">IF(ISBLANK(Spreadsheet!AW43),TRUE,ISNUMBER(MATCH(TRUE,EXACT(Spreadsheet!AW43,LifeBenefitClasses),0)))</f>
        <v>1</v>
      </c>
      <c r="CA43" s="5" t="b">
        <f t="array" ref="CA43">IF(ISBLANK(Spreadsheet!AX43),TRUE,ISNUMBER(MATCH(TRUE,EXACT(Spreadsheet!AX43,LifeBenefitClasses),0)))</f>
        <v>1</v>
      </c>
      <c r="CB43" s="5" t="b">
        <f t="array" ref="CB43">IF(ISBLANK(Spreadsheet!AY43),TRUE,ISNUMBER(MATCH(TRUE,EXACT(Spreadsheet!AY43,LifeBenefitClasses),0)))</f>
        <v>1</v>
      </c>
      <c r="CC43" s="5" t="b">
        <f t="array" ref="CC43">IF(ISBLANK(Spreadsheet!AZ43),TRUE,ISNUMBER(MATCH(TRUE,EXACT(Spreadsheet!AZ43,LifeBenefitClasses),0)))</f>
        <v>1</v>
      </c>
      <c r="CD43" s="5" t="b">
        <f t="array" ref="CD43">IF(ISBLANK(Spreadsheet!BA43),TRUE,ISNUMBER(MATCH(TRUE,EXACT(Spreadsheet!BA43,LifeBenefitClasses),0)))</f>
        <v>1</v>
      </c>
      <c r="CE43" s="5" t="b">
        <f>IF(OR(ISBLANK(Spreadsheet!BA43), Spreadsheet!BA43="Waive"),IF(ISBLANK(Spreadsheet!BB43),TRUE,FALSE),IF(OR(AND(NOT(ISBLANK(Spreadsheet!BA43)),ISBLANK(Spreadsheet!BB43)),NOT(ISNUMBER(VALUE(Spreadsheet!BB43))),ISBLANK(Spreadsheet!BC43),NOT(ISNUMBER(VALUE(Spreadsheet!BC43)))),FALSE,IF(AND(Spreadsheet!BB43&gt;=50000,Spreadsheet!BB43&lt;=250000,MOD(Spreadsheet!BB43,10000)=0,Spreadsheet!BB43&lt;=(10*Spreadsheet!BC43)),TRUE,FALSE)))</f>
        <v>1</v>
      </c>
      <c r="CF43" s="5" t="b">
        <f>IF(NOT(ISBLANK(Spreadsheet!BC43)),AND(ISNUMBER(VALUE(Spreadsheet!BC43)),Spreadsheet!BC43&gt;0),AND(OR(ISBLANK(Spreadsheet!AO43),Spreadsheet!AO43="Waive",AND(NOT(OR(ISBLANK(Spreadsheet!AO43),Spreadsheet!AO43="Waive")),Spreadsheet!AP43&gt;=6)),OR(ISBLANK(Spreadsheet!AR43),AND(NOT(OR(ISBLANK(Spreadsheet!AR43),Spreadsheet!AR43="Waive")),Spreadsheet!AS43&gt;=6)),OR(ISBLANK(Spreadsheet!AW43)),OR(ISBLANK(Spreadsheet!AX43)),OR(ISBLANK(Spreadsheet!AY43)),OR(ISBLANK(Spreadsheet!AZ43)),OR(ISBLANK(Spreadsheet!BA43),Spreadsheet!BA43="Waive")))</f>
        <v>1</v>
      </c>
      <c r="CG43" s="5" t="b">
        <f t="shared" ca="1" si="5"/>
        <v>1</v>
      </c>
    </row>
    <row r="44" spans="6:85" x14ac:dyDescent="0.3">
      <c r="F44" s="18" t="s">
        <v>26</v>
      </c>
      <c r="G44" s="5" t="b">
        <f>EXACT(Spreadsheet!AR6,F44)</f>
        <v>1</v>
      </c>
      <c r="H44" s="5">
        <f t="shared" ca="1" si="2"/>
        <v>2</v>
      </c>
      <c r="I44" s="5" t="str">
        <f t="shared" ca="1" si="3"/>
        <v/>
      </c>
      <c r="J44" s="5" t="str">
        <f>IF(AND(NOT(ISBLANK(Spreadsheet!C44)),ISBLANK(Spreadsheet!D44)),Spreadsheet!F44&amp;" "&amp;Spreadsheet!H44,"")</f>
        <v/>
      </c>
      <c r="K44" s="5">
        <f>IF(AND(NOT(ISBLANK(Spreadsheet!C44)),ISBLANK(Spreadsheet!D44)),COUNTIFS(Spreadsheet!E45:E$786,"=Child",Spreadsheet!C45:C$786, "="&amp;Spreadsheet!C44) + COUNTIFS(Spreadsheet!E45:E$786,"=Step-child",Spreadsheet!C45:C$786, "="&amp;Spreadsheet!C44),0)</f>
        <v>0</v>
      </c>
      <c r="L44" s="5">
        <f>IF(NOT(ISBLANK(J44)),COUNTIFS(Spreadsheet!E45:E$786,"=Wife",Spreadsheet!C45:C$786, "="&amp;Spreadsheet!C44) + COUNTIFS(Spreadsheet!E45:E$786,"=Husband",Spreadsheet!C45:C$786, "="&amp;Spreadsheet!C44),0)</f>
        <v>0</v>
      </c>
      <c r="M44" s="5">
        <f>IF(NOT(ISBLANK(Spreadsheet!AJ44)),VLOOKUP(Spreadsheet!AJ44,'Drop Downs'!$P$2:$R$16,3,FALSE),0)</f>
        <v>0</v>
      </c>
      <c r="N44" s="5">
        <f>IF(NOT(ISBLANK(Spreadsheet!AJ44)), VLOOKUP(Spreadsheet!AJ44,'Drop Downs'!$P$2:$R$16,2,FALSE),0)</f>
        <v>0</v>
      </c>
      <c r="O44" s="5">
        <f>IF(NOT(ISBLANK(Spreadsheet!AL44)),VLOOKUP(Spreadsheet!AL44,'Drop Downs'!$P$2:$R$16,3,FALSE), 0)</f>
        <v>0</v>
      </c>
      <c r="P44" s="5">
        <f>IF(NOT(ISBLANK(Spreadsheet!AL44)),VLOOKUP(Spreadsheet!AL44,'Drop Downs'!$P$2:$R$16,2,FALSE),0)</f>
        <v>0</v>
      </c>
      <c r="Q44" s="5">
        <f>IF(NOT(ISBLANK(Spreadsheet!AN44)),VLOOKUP(Spreadsheet!AN44,'Drop Downs'!$P$2:$R$16,3,FALSE),0)</f>
        <v>0</v>
      </c>
      <c r="R44" s="5">
        <f>IF(NOT(ISBLANK(Spreadsheet!AN44)),VLOOKUP(Spreadsheet!AN44,'Drop Downs'!$P$2:$R$16,2,FALSE),0)</f>
        <v>0</v>
      </c>
      <c r="S44" s="5" t="str">
        <f>IF(OR(M44&gt;K44,N44&gt;L44,O44&gt;K44, Q44&gt;K44,N44&gt;L44, P44&gt;L44, R44&gt;L44),"Member currently has a coverage election over what he/she needs.  Please add more dependents or adjust the coverage election.","")&amp;(IF(AND(NOT(ISBLANK(Spreadsheet!C44)),NOT(ISBLANK(Spreadsheet!D44)),ISBLANK(Spreadsheet!E44)),"Dependent lacks a relationship to member.Please select one from the drop-down.",""))</f>
        <v/>
      </c>
      <c r="T44" s="5" t="b">
        <f t="shared" si="4"/>
        <v>1</v>
      </c>
      <c r="U44" s="5" t="b">
        <f>OR(ISBLANK(Spreadsheet!C44),IF(NOT(ISBLANK(Spreadsheet!D44)),NOT(ISBLANK(Spreadsheet!E44)),TRUE))</f>
        <v>1</v>
      </c>
      <c r="V44" s="5" t="b">
        <f>OR(ISBLANK(Spreadsheet!C44), NOT(ISBLANK(Spreadsheet!I44)))</f>
        <v>1</v>
      </c>
      <c r="W44" s="5" t="b">
        <f>OR(ISBLANK(Spreadsheet!D44),NOT(ISBLANK(Spreadsheet!C44)))</f>
        <v>1</v>
      </c>
      <c r="X44" s="155" t="str">
        <f>REPT("0",MIN(FIND({1,2,3,4,5,6,7,8,9},Spreadsheet!C44&amp;"123456789"))-1)&amp;IF(ISBLANK(Spreadsheet!C44),"",SUMPRODUCT(MID(0&amp;Spreadsheet!C44,LARGE(INDEX(ISNUMBER(--MID(Spreadsheet!C44,ROW($1:$225),1))*
 ROW($1:$225),0),ROW($1:$225))+1,1)*10^ROW($1:$225)/10))</f>
        <v/>
      </c>
      <c r="Y44" s="5" t="b">
        <f>IF(NOT(ISBLANK(Spreadsheet!C44)),IF(AND(ISNUMBER(VALUE(Spreadsheet!C44)), LEN(Spreadsheet!C44)=9),TRUE,FALSE),TRUE)</f>
        <v>1</v>
      </c>
      <c r="Z44" s="155" t="str">
        <f>REPT("0",MIN(FIND({1,2,3,4,5,6,7,8,9},Spreadsheet!D44&amp;"123456789"))-1)&amp;IF(ISBLANK(Spreadsheet!D44),"",SUMPRODUCT(MID(0&amp;Spreadsheet!D44,LARGE(INDEX(ISNUMBER(--MID(Spreadsheet!D44,ROW($1:$225),1))*
 ROW($1:$225),0),ROW($1:$225))+1,1)*10^ROW($1:$225)/10))</f>
        <v/>
      </c>
      <c r="AA44" s="5" t="b">
        <f>IF(AND(NOT(ISBLANK(Spreadsheet!D44)),NOT(ISBLANK(Spreadsheet!C44))),IF(AND(ISNUMBER(VALUE(Spreadsheet!D44)), LEN(Spreadsheet!D44)=9),TRUE,FALSE),IF(AND(NOT(ISBLANK(Spreadsheet!D44)),ISBLANK(Spreadsheet!C44)),FALSE,TRUE))</f>
        <v>1</v>
      </c>
      <c r="AB44" s="5" t="b">
        <f>OR(ISBLANK(Spreadsheet!Y44),IF(NOT(ISBLANK(Spreadsheet!Y44)),LEN(Spreadsheet!Y44)=10,ISNUMBER(VALUE(Spreadsheet!Y44))))</f>
        <v>1</v>
      </c>
      <c r="AC44" s="5" t="b">
        <f>OR(ISBLANK(Spreadsheet!AI44), AND(NOT(ISBLANK(Spreadsheet!AJ44)), NOT(ISNUMBER(SEARCH("Waive",Spreadsheet!AJ44)))))</f>
        <v>1</v>
      </c>
      <c r="AD44" s="5" t="b">
        <f>OR(ISBLANK(Spreadsheet!AK44), AND(NOT(ISBLANK(Spreadsheet!AL44)), NOT(ISNUMBER(SEARCH("Waive",Spreadsheet!AL44)))))</f>
        <v>1</v>
      </c>
      <c r="AE44" s="5" t="b">
        <f>OR(ISBLANK(Spreadsheet!AM44), AND(NOT(ISBLANK(Spreadsheet!AN44)), NOT(ISNUMBER(SEARCH("Waive", Spreadsheet!AN44)))))</f>
        <v>1</v>
      </c>
      <c r="AF44" s="5" t="b">
        <f>OR(ISBLANK(Spreadsheet!C44), NOT(ISBLANK(Spreadsheet!D44)),NOT(ISBLANK(Spreadsheet!L44)))</f>
        <v>1</v>
      </c>
      <c r="AG44" s="5" t="b">
        <f>IF(AND(NOT(ISBLANK(Spreadsheet!C44)), NOT(ISBLANK(Spreadsheet!D44)),Spreadsheet!C44&lt;&gt;Spreadsheet!D44),IF(ISERROR(VLOOKUP(Spreadsheet!C44, Spreadsheet!$C$6:'Spreadsheet'!$C43,1,FALSE)), FALSE, TRUE),TRUE)</f>
        <v>1</v>
      </c>
      <c r="AH44" s="5" t="b">
        <f>Spreadsheet!$B$2=Spreadsheet!AD44</f>
        <v>1</v>
      </c>
      <c r="AI44" s="5" t="b">
        <f>IF(ISBLANK(Spreadsheet!G44),TRUE,IF(OR(LEN(Spreadsheet!G44)&gt;1,ISNUMBER(VALUE(Spreadsheet!G44))),FALSE,TRUE))</f>
        <v>1</v>
      </c>
      <c r="AJ44" s="5" t="b">
        <f>OR(ISBLANK(Spreadsheet!C44), NOT(ISBLANK(Spreadsheet!B44)), NOT(ISBLANK(Spreadsheet!D44)))</f>
        <v>1</v>
      </c>
      <c r="AK44" s="5" t="b">
        <f t="array" ref="AK44">IF(OR(AND(ISBLANK(Spreadsheet!E44),ISBLANK(Spreadsheet!D44),NOT(ISBLANK(Spreadsheet!C44))),AND(ISBLANK(Spreadsheet!E44),ISBLANK(Spreadsheet!D44),ISBLANK(Spreadsheet!C44))),TRUE,ISNUMBER(MATCH(TRUE,EXACT(Spreadsheet!E44,Relationships),0)))</f>
        <v>1</v>
      </c>
      <c r="AL44" s="5" t="b">
        <f>IF(NOT(ISBLANK(Spreadsheet!C44)),IF(OR(ISBLANK(Spreadsheet!F44),LEN(Spreadsheet!F44)&gt;40),FALSE,TRUE),TRUE)</f>
        <v>1</v>
      </c>
      <c r="AM44" s="5" t="b">
        <f>IF(NOT(ISBLANK(Spreadsheet!C44)),IF(OR(ISBLANK(Spreadsheet!H44),LEN(Spreadsheet!H44)&gt;40),FALSE,TRUE),TRUE)</f>
        <v>1</v>
      </c>
      <c r="AN44" s="5" t="b">
        <f t="array" ref="AN44">IF(ISBLANK(Spreadsheet!I44),TRUE,ISNUMBER(MATCH(TRUE,EXACT(Spreadsheet!I44,GenderValues),0)))</f>
        <v>1</v>
      </c>
      <c r="AO44" s="5" t="b">
        <f ca="1">IF(ISERROR(DATEVALUE(TEXT(Spreadsheet!J44,"mm/dd/yyyy")) &gt; TODAY()),IF(AND(ISBLANK(Spreadsheet!J44),ISBLANK(Spreadsheet!C44)),TRUE,FALSE),IF(DATEVALUE(TEXT(Spreadsheet!J44,"mm/dd/yyyy")) &gt; TODAY(),FALSE,TRUE))</f>
        <v>1</v>
      </c>
      <c r="AP44" s="5" t="b">
        <f>OR(ISBLANK(Spreadsheet!K44),LEN(Spreadsheet!K44)&lt;=100)</f>
        <v>1</v>
      </c>
      <c r="AQ44" s="5" t="b">
        <f t="array" ref="AQ44">IF(OR(AND(ISBLANK(Spreadsheet!L44),ISBLANK(Spreadsheet!C44)),AND(NOT(ISBLANK(Spreadsheet!C44)),NOT(ISBLANK(Spreadsheet!D44)))),TRUE,ISNUMBER(MATCH(TRUE,EXACT(Spreadsheet!L44,MaritalStatus),0)))</f>
        <v>1</v>
      </c>
      <c r="AR44" s="5" t="b">
        <f ca="1">IF(ISERROR(DATEVALUE(TEXT(Spreadsheet!M44,"mm/dd/yyyy")) &gt; TODAY()),IF(ISBLANK(Spreadsheet!M44),TRUE,FALSE),IF(DATEVALUE(TEXT(Spreadsheet!M44,"mm/dd/yyyy")) &gt; TODAY(),FALSE,TRUE))</f>
        <v>1</v>
      </c>
      <c r="AS44" s="5" t="b">
        <f>OR(ISBLANK(Spreadsheet!N44),LEN(Spreadsheet!N44)&lt;=100)</f>
        <v>1</v>
      </c>
      <c r="AT44" s="5" t="b">
        <f>OR(ISBLANK(Spreadsheet!O44),UPPER(Spreadsheet!O44)="YES")</f>
        <v>1</v>
      </c>
      <c r="AU44" s="5" t="b">
        <f>OR(ISBLANK(Spreadsheet!P44),UPPER(Spreadsheet!P44)="YES")</f>
        <v>1</v>
      </c>
      <c r="AV44" s="5" t="b">
        <f t="array" ref="AV44">IF(ISBLANK(Spreadsheet!Q44),TRUE,ISNUMBER(MATCH(TRUE,EXACT(Spreadsheet!Q44,OnGroupsPriorIns),0)))</f>
        <v>1</v>
      </c>
      <c r="AW44" s="5" t="b">
        <f>OR(ISBLANK(Spreadsheet!R44),UPPER(Spreadsheet!R44)="YES")</f>
        <v>1</v>
      </c>
      <c r="AX44" s="5" t="b">
        <f>OR(ISBLANK(Spreadsheet!S44),UPPER(Spreadsheet!S44)="YES")</f>
        <v>1</v>
      </c>
      <c r="AY44" s="5" t="b">
        <f>OR(AND(ISBLANK(Spreadsheet!C44),LEN(Spreadsheet!T44)=0),AND(NOT(ISBLANK(Spreadsheet!C44)),LEN(Spreadsheet!T44)&gt;0,LEN(Spreadsheet!T44)&lt;=50))</f>
        <v>1</v>
      </c>
      <c r="AZ44" s="5" t="b">
        <f>OR(LEN(Spreadsheet!U44)=0,AND(LEN(Spreadsheet!U44)&gt;0,LEN(Spreadsheet!U44)&lt;=50))</f>
        <v>1</v>
      </c>
      <c r="BA44" s="5" t="b">
        <f>OR(AND(ISBLANK(Spreadsheet!C44),LEN(Spreadsheet!V44)=0),AND(NOT(ISBLANK(Spreadsheet!C44)),LEN(Spreadsheet!V44)&gt;0,LEN(Spreadsheet!V44)&lt;=50))</f>
        <v>1</v>
      </c>
      <c r="BB44" s="5" t="b">
        <f t="array" ref="BB44">IF(AND(ISBLANK(Spreadsheet!C44),LEN(Spreadsheet!W44)=0),TRUE,ISNUMBER(MATCH(TRUE,EXACT(Spreadsheet!W44,States),0)))</f>
        <v>1</v>
      </c>
      <c r="BC44" s="5" t="b">
        <f>OR(AND(ISBLANK(Spreadsheet!C44),LEN(Spreadsheet!X44)=0),AND(NOT(ISBLANK(Spreadsheet!C44)),LEN(Spreadsheet!X44)&gt;0,LEN(Spreadsheet!X44)=5,ISNUMBER(VALUE(Spreadsheet!X44))))</f>
        <v>1</v>
      </c>
      <c r="BD44" s="5" t="b">
        <f>OR(ISBLANK(Spreadsheet!Z44),LEN(Spreadsheet!Z44)&lt;=50)</f>
        <v>1</v>
      </c>
      <c r="BE44" s="5" t="b">
        <f>ISBLANK(Spreadsheet!AA44)</f>
        <v>1</v>
      </c>
      <c r="BF44" s="5" t="b">
        <f>ISBLANK(Spreadsheet!AB44)</f>
        <v>1</v>
      </c>
      <c r="BG44" s="5" t="b">
        <f>IF(ISERROR(DATEVALUE(TEXT(Spreadsheet!AC44,"mm/dd/yyyy")) &gt; DATEVALUE(TEXT(Spreadsheet!J44,"mm/dd/yyyy"))),IF(OR(AND(ISBLANK(Spreadsheet!AC44),ISBLANK(Spreadsheet!C44)),AND(NOT(ISBLANK(Spreadsheet!C44)),ISBLANK(Spreadsheet!AC44),NOT(ISBLANK(Spreadsheet!D44)))),TRUE,FALSE),IF(DATEVALUE(TEXT(Spreadsheet!AC44,"mm/dd/yyyy")) &gt; DATEVALUE(TEXT(Spreadsheet!J44,"mm/dd/yyyy")),TRUE,FALSE))</f>
        <v>1</v>
      </c>
      <c r="BH44" s="5" t="b">
        <f>OR(AND(ISBLANK(Spreadsheet!C44),ISBLANK(Spreadsheet!AE44)),AND(NOT(ISBLANK(Spreadsheet!C44)),NOT(ISBLANK(Spreadsheet!D44)),ISBLANK(Spreadsheet!AE44)),AND(NOT(ISBLANK(Spreadsheet!C44)),ISBLANK(Spreadsheet!D44),NOT(ISBLANK(Spreadsheet!AE44)),LEN(Spreadsheet!AE44)&lt;=100))</f>
        <v>1</v>
      </c>
      <c r="BI44" s="5" t="b">
        <f t="array" ref="BI44">IF(ISBLANK(Spreadsheet!AF44),TRUE,ISNUMBER(MATCH(TRUE,EXACT(Spreadsheet!AF44,CobraShortReasons),0)))</f>
        <v>1</v>
      </c>
      <c r="BJ44" s="5" t="b">
        <f ca="1">IF(ISERROR(DATEVALUE(TEXT(Spreadsheet!AG44,"mm/dd/yyyy")) &gt; TODAY()),IF(ISBLANK(Spreadsheet!AG44),TRUE,FALSE),IF(DATEVALUE(TEXT(Spreadsheet!AG44,"mm/dd/yyyy")) &gt; TODAY(),FALSE,TRUE))</f>
        <v>1</v>
      </c>
      <c r="BK44" s="5" t="b">
        <f>OR(ISBLANK(Spreadsheet!AH44),LEN(Spreadsheet!AH44)&lt;=25)</f>
        <v>1</v>
      </c>
      <c r="BL44" s="5" t="b">
        <f t="array" aca="1" ref="BL44" ca="1">IF(ISBLANK(Spreadsheet!AI44),TRUE,ISNUMBER(MATCH(TRUE,EXACT(Spreadsheet!AI44,INDIRECT(Spreadsheet!$D$2)),0)))</f>
        <v>1</v>
      </c>
      <c r="BM44" s="5" t="b">
        <f t="array" aca="1" ref="BM44" ca="1">IF(ISBLANK(Spreadsheet!AJ44),TRUE,ISNUMBER(MATCH(TRUE,EXACT(Spreadsheet!AJ44,INDIRECT(Spreadsheet!BJ44)),0)))</f>
        <v>1</v>
      </c>
      <c r="BN44" s="5" t="b">
        <f t="array" ref="BN44">IF(ISBLANK(Spreadsheet!AK44),TRUE,ISNUMBER(MATCH(TRUE,EXACT(Spreadsheet!AK44,DentalPlans),0)))</f>
        <v>1</v>
      </c>
      <c r="BO44" s="5" t="b">
        <f t="array" aca="1" ref="BO44" ca="1">IF(ISBLANK(Spreadsheet!AL44),TRUE,ISNUMBER(MATCH(TRUE,EXACT(Spreadsheet!AL44,INDIRECT(Spreadsheet!BK44)),0)))</f>
        <v>1</v>
      </c>
      <c r="BP44" s="5" t="b">
        <f t="array" ref="BP44">IF(ISBLANK(Spreadsheet!AM44),TRUE,ISNUMBER(MATCH(TRUE,EXACT(Spreadsheet!AM44,VisionPlans),0)))</f>
        <v>1</v>
      </c>
      <c r="BQ44" s="5" t="b">
        <f t="array" aca="1" ref="BQ44" ca="1">IF(ISBLANK(Spreadsheet!AN44),TRUE,ISNUMBER(MATCH(TRUE,EXACT(Spreadsheet!AN44,INDIRECT(Spreadsheet!BL44)),0)))</f>
        <v>1</v>
      </c>
      <c r="BR44" s="5" t="b">
        <f t="array" ref="BR44">IF(ISBLANK(Spreadsheet!AO44),TRUE,ISNUMBER(MATCH(TRUE,EXACT(Spreadsheet!AO44,LifeBenefitClasses),0)))</f>
        <v>1</v>
      </c>
      <c r="BS44" s="5" t="b">
        <f>IF(OR(ISBLANK(Spreadsheet!AO44), Spreadsheet!AO44="Waive"),IF(ISBLANK(Spreadsheet!AP44),TRUE,FALSE),IF(OR(AND(NOT(ISBLANK(Spreadsheet!AO44)),ISBLANK(Spreadsheet!AP44)),NOT(ISNUMBER(VALUE(Spreadsheet!AP44)))),FALSE,IF(OR(AND(Spreadsheet!AP44&lt;6,MOD(Spreadsheet!AP44*10,5)=0), MOD(Spreadsheet!AP44,5000)=0),TRUE,FALSE)))</f>
        <v>1</v>
      </c>
      <c r="BT44" s="5" t="b">
        <f t="array" ref="BT44">IF(ISBLANK(Spreadsheet!AQ44),TRUE,ISNUMBER(MATCH(TRUE,EXACT(Spreadsheet!AQ44,EnrollWaive),0)))</f>
        <v>1</v>
      </c>
      <c r="BU44" s="5" t="b">
        <f t="array" ref="BU44">IF(ISBLANK(Spreadsheet!AR44),TRUE,ISNUMBER(MATCH(TRUE,EXACT(Spreadsheet!AR44,LifeBenefitClasses),0)))</f>
        <v>1</v>
      </c>
      <c r="BV44" s="5" t="b">
        <f>IF(OR(ISBLANK(Spreadsheet!AR44), Spreadsheet!AR44="Waive"),IF(ISBLANK(Spreadsheet!AS44),TRUE,FALSE),IF(OR(AND(NOT(ISBLANK(Spreadsheet!AR44)),ISBLANK(Spreadsheet!AS44)),NOT(ISNUMBER(VALUE(Spreadsheet!AS44)))),FALSE,IF(OR(AND(Spreadsheet!AS44&lt;6,MOD(Spreadsheet!AS44*10,5)=0), MOD(Spreadsheet!AS44,10000)=0),TRUE,FALSE)))</f>
        <v>1</v>
      </c>
      <c r="BW44" s="5" t="b">
        <f t="array" ref="BW44">IF(ISBLANK(Spreadsheet!AT44),TRUE,ISNUMBER(MATCH(TRUE,EXACT(Spreadsheet!AT44,LifeBenefitClasses),0)))</f>
        <v>1</v>
      </c>
      <c r="BX44" s="5" t="b">
        <f>IF(OR(ISBLANK(Spreadsheet!AT44), Spreadsheet!AT44="Waive"),IF(ISBLANK(Spreadsheet!AU44),TRUE,FALSE),IF(OR(AND(NOT(ISBLANK(Spreadsheet!AT44)),ISBLANK(Spreadsheet!AU44)),NOT(ISNUMBER(VALUE(Spreadsheet!AU44)))),FALSE,IF(AND(NOT(OR(ISBLANK(Spreadsheet!AT44),Spreadsheet!AT44="Waive")),NOT(OR(ISBLANK(Spreadsheet!AR44),Spreadsheet!AR44="Waive")),MOD(Spreadsheet!AU44,5000)=0, Spreadsheet!AU44&lt;=(Spreadsheet!AS44*0.5)),TRUE,FALSE)))</f>
        <v>1</v>
      </c>
      <c r="BY44" s="5" t="b">
        <f t="array" ref="BY44">IF(ISBLANK(Spreadsheet!AV44),TRUE,ISNUMBER(MATCH(TRUE,EXACT(Spreadsheet!AV44,EnrollWaive),0)))</f>
        <v>1</v>
      </c>
      <c r="BZ44" s="5" t="b">
        <f t="array" ref="BZ44">IF(ISBLANK(Spreadsheet!AW44),TRUE,ISNUMBER(MATCH(TRUE,EXACT(Spreadsheet!AW44,LifeBenefitClasses),0)))</f>
        <v>1</v>
      </c>
      <c r="CA44" s="5" t="b">
        <f t="array" ref="CA44">IF(ISBLANK(Spreadsheet!AX44),TRUE,ISNUMBER(MATCH(TRUE,EXACT(Spreadsheet!AX44,LifeBenefitClasses),0)))</f>
        <v>1</v>
      </c>
      <c r="CB44" s="5" t="b">
        <f t="array" ref="CB44">IF(ISBLANK(Spreadsheet!AY44),TRUE,ISNUMBER(MATCH(TRUE,EXACT(Spreadsheet!AY44,LifeBenefitClasses),0)))</f>
        <v>1</v>
      </c>
      <c r="CC44" s="5" t="b">
        <f t="array" ref="CC44">IF(ISBLANK(Spreadsheet!AZ44),TRUE,ISNUMBER(MATCH(TRUE,EXACT(Spreadsheet!AZ44,LifeBenefitClasses),0)))</f>
        <v>1</v>
      </c>
      <c r="CD44" s="5" t="b">
        <f t="array" ref="CD44">IF(ISBLANK(Spreadsheet!BA44),TRUE,ISNUMBER(MATCH(TRUE,EXACT(Spreadsheet!BA44,LifeBenefitClasses),0)))</f>
        <v>1</v>
      </c>
      <c r="CE44" s="5" t="b">
        <f>IF(OR(ISBLANK(Spreadsheet!BA44), Spreadsheet!BA44="Waive"),IF(ISBLANK(Spreadsheet!BB44),TRUE,FALSE),IF(OR(AND(NOT(ISBLANK(Spreadsheet!BA44)),ISBLANK(Spreadsheet!BB44)),NOT(ISNUMBER(VALUE(Spreadsheet!BB44))),ISBLANK(Spreadsheet!BC44),NOT(ISNUMBER(VALUE(Spreadsheet!BC44)))),FALSE,IF(AND(Spreadsheet!BB44&gt;=50000,Spreadsheet!BB44&lt;=250000,MOD(Spreadsheet!BB44,10000)=0,Spreadsheet!BB44&lt;=(10*Spreadsheet!BC44)),TRUE,FALSE)))</f>
        <v>1</v>
      </c>
      <c r="CF44" s="5" t="b">
        <f>IF(NOT(ISBLANK(Spreadsheet!BC44)),AND(ISNUMBER(VALUE(Spreadsheet!BC44)),Spreadsheet!BC44&gt;0),AND(OR(ISBLANK(Spreadsheet!AO44),Spreadsheet!AO44="Waive",AND(NOT(OR(ISBLANK(Spreadsheet!AO44),Spreadsheet!AO44="Waive")),Spreadsheet!AP44&gt;=6)),OR(ISBLANK(Spreadsheet!AR44),AND(NOT(OR(ISBLANK(Spreadsheet!AR44),Spreadsheet!AR44="Waive")),Spreadsheet!AS44&gt;=6)),OR(ISBLANK(Spreadsheet!AW44)),OR(ISBLANK(Spreadsheet!AX44)),OR(ISBLANK(Spreadsheet!AY44)),OR(ISBLANK(Spreadsheet!AZ44)),OR(ISBLANK(Spreadsheet!BA44),Spreadsheet!BA44="Waive")))</f>
        <v>1</v>
      </c>
      <c r="CG44" s="5" t="b">
        <f t="shared" ca="1" si="5"/>
        <v>1</v>
      </c>
    </row>
    <row r="45" spans="6:85" x14ac:dyDescent="0.3">
      <c r="F45" s="6" t="s">
        <v>27</v>
      </c>
      <c r="G45" s="5" t="b">
        <f>EXACT(Spreadsheet!AS6,F45)</f>
        <v>1</v>
      </c>
      <c r="H45" s="5">
        <f t="shared" ca="1" si="2"/>
        <v>2</v>
      </c>
      <c r="I45" s="5" t="str">
        <f t="shared" ca="1" si="3"/>
        <v/>
      </c>
      <c r="J45" s="5" t="str">
        <f>IF(AND(NOT(ISBLANK(Spreadsheet!C45)),ISBLANK(Spreadsheet!D45)),Spreadsheet!F45&amp;" "&amp;Spreadsheet!H45,"")</f>
        <v/>
      </c>
      <c r="K45" s="5">
        <f>IF(AND(NOT(ISBLANK(Spreadsheet!C45)),ISBLANK(Spreadsheet!D45)),COUNTIFS(Spreadsheet!E46:E$786,"=Child",Spreadsheet!C46:C$786, "="&amp;Spreadsheet!C45) + COUNTIFS(Spreadsheet!E46:E$786,"=Step-child",Spreadsheet!C46:C$786, "="&amp;Spreadsheet!C45),0)</f>
        <v>0</v>
      </c>
      <c r="L45" s="5">
        <f>IF(NOT(ISBLANK(J45)),COUNTIFS(Spreadsheet!E46:E$786,"=Wife",Spreadsheet!C46:C$786, "="&amp;Spreadsheet!C45) + COUNTIFS(Spreadsheet!E46:E$786,"=Husband",Spreadsheet!C46:C$786, "="&amp;Spreadsheet!C45),0)</f>
        <v>0</v>
      </c>
      <c r="M45" s="5">
        <f>IF(NOT(ISBLANK(Spreadsheet!AJ45)),VLOOKUP(Spreadsheet!AJ45,'Drop Downs'!$P$2:$R$16,3,FALSE),0)</f>
        <v>0</v>
      </c>
      <c r="N45" s="5">
        <f>IF(NOT(ISBLANK(Spreadsheet!AJ45)), VLOOKUP(Spreadsheet!AJ45,'Drop Downs'!$P$2:$R$16,2,FALSE),0)</f>
        <v>0</v>
      </c>
      <c r="O45" s="5">
        <f>IF(NOT(ISBLANK(Spreadsheet!AL45)),VLOOKUP(Spreadsheet!AL45,'Drop Downs'!$P$2:$R$16,3,FALSE), 0)</f>
        <v>0</v>
      </c>
      <c r="P45" s="5">
        <f>IF(NOT(ISBLANK(Spreadsheet!AL45)),VLOOKUP(Spreadsheet!AL45,'Drop Downs'!$P$2:$R$16,2,FALSE),0)</f>
        <v>0</v>
      </c>
      <c r="Q45" s="5">
        <f>IF(NOT(ISBLANK(Spreadsheet!AN45)),VLOOKUP(Spreadsheet!AN45,'Drop Downs'!$P$2:$R$16,3,FALSE),0)</f>
        <v>0</v>
      </c>
      <c r="R45" s="5">
        <f>IF(NOT(ISBLANK(Spreadsheet!AN45)),VLOOKUP(Spreadsheet!AN45,'Drop Downs'!$P$2:$R$16,2,FALSE),0)</f>
        <v>0</v>
      </c>
      <c r="S45" s="5" t="str">
        <f>IF(OR(M45&gt;K45,N45&gt;L45,O45&gt;K45, Q45&gt;K45,N45&gt;L45, P45&gt;L45, R45&gt;L45),"Member currently has a coverage election over what he/she needs.  Please add more dependents or adjust the coverage election.","")&amp;(IF(AND(NOT(ISBLANK(Spreadsheet!C45)),NOT(ISBLANK(Spreadsheet!D45)),ISBLANK(Spreadsheet!E45)),"Dependent lacks a relationship to member.Please select one from the drop-down.",""))</f>
        <v/>
      </c>
      <c r="T45" s="5" t="b">
        <f t="shared" si="4"/>
        <v>1</v>
      </c>
      <c r="U45" s="5" t="b">
        <f>OR(ISBLANK(Spreadsheet!C45),IF(NOT(ISBLANK(Spreadsheet!D45)),NOT(ISBLANK(Spreadsheet!E45)),TRUE))</f>
        <v>1</v>
      </c>
      <c r="V45" s="5" t="b">
        <f>OR(ISBLANK(Spreadsheet!C45), NOT(ISBLANK(Spreadsheet!I45)))</f>
        <v>1</v>
      </c>
      <c r="W45" s="5" t="b">
        <f>OR(ISBLANK(Spreadsheet!D45),NOT(ISBLANK(Spreadsheet!C45)))</f>
        <v>1</v>
      </c>
      <c r="X45" s="155" t="str">
        <f>REPT("0",MIN(FIND({1,2,3,4,5,6,7,8,9},Spreadsheet!C45&amp;"123456789"))-1)&amp;IF(ISBLANK(Spreadsheet!C45),"",SUMPRODUCT(MID(0&amp;Spreadsheet!C45,LARGE(INDEX(ISNUMBER(--MID(Spreadsheet!C45,ROW($1:$225),1))*
 ROW($1:$225),0),ROW($1:$225))+1,1)*10^ROW($1:$225)/10))</f>
        <v/>
      </c>
      <c r="Y45" s="5" t="b">
        <f>IF(NOT(ISBLANK(Spreadsheet!C45)),IF(AND(ISNUMBER(VALUE(Spreadsheet!C45)), LEN(Spreadsheet!C45)=9),TRUE,FALSE),TRUE)</f>
        <v>1</v>
      </c>
      <c r="Z45" s="155" t="str">
        <f>REPT("0",MIN(FIND({1,2,3,4,5,6,7,8,9},Spreadsheet!D45&amp;"123456789"))-1)&amp;IF(ISBLANK(Spreadsheet!D45),"",SUMPRODUCT(MID(0&amp;Spreadsheet!D45,LARGE(INDEX(ISNUMBER(--MID(Spreadsheet!D45,ROW($1:$225),1))*
 ROW($1:$225),0),ROW($1:$225))+1,1)*10^ROW($1:$225)/10))</f>
        <v/>
      </c>
      <c r="AA45" s="5" t="b">
        <f>IF(AND(NOT(ISBLANK(Spreadsheet!D45)),NOT(ISBLANK(Spreadsheet!C45))),IF(AND(ISNUMBER(VALUE(Spreadsheet!D45)), LEN(Spreadsheet!D45)=9),TRUE,FALSE),IF(AND(NOT(ISBLANK(Spreadsheet!D45)),ISBLANK(Spreadsheet!C45)),FALSE,TRUE))</f>
        <v>1</v>
      </c>
      <c r="AB45" s="5" t="b">
        <f>OR(ISBLANK(Spreadsheet!Y45),IF(NOT(ISBLANK(Spreadsheet!Y45)),LEN(Spreadsheet!Y45)=10,ISNUMBER(VALUE(Spreadsheet!Y45))))</f>
        <v>1</v>
      </c>
      <c r="AC45" s="5" t="b">
        <f>OR(ISBLANK(Spreadsheet!AI45), AND(NOT(ISBLANK(Spreadsheet!AJ45)), NOT(ISNUMBER(SEARCH("Waive",Spreadsheet!AJ45)))))</f>
        <v>1</v>
      </c>
      <c r="AD45" s="5" t="b">
        <f>OR(ISBLANK(Spreadsheet!AK45), AND(NOT(ISBLANK(Spreadsheet!AL45)), NOT(ISNUMBER(SEARCH("Waive",Spreadsheet!AL45)))))</f>
        <v>1</v>
      </c>
      <c r="AE45" s="5" t="b">
        <f>OR(ISBLANK(Spreadsheet!AM45), AND(NOT(ISBLANK(Spreadsheet!AN45)), NOT(ISNUMBER(SEARCH("Waive", Spreadsheet!AN45)))))</f>
        <v>1</v>
      </c>
      <c r="AF45" s="5" t="b">
        <f>OR(ISBLANK(Spreadsheet!C45), NOT(ISBLANK(Spreadsheet!D45)),NOT(ISBLANK(Spreadsheet!L45)))</f>
        <v>1</v>
      </c>
      <c r="AG45" s="5" t="b">
        <f>IF(AND(NOT(ISBLANK(Spreadsheet!C45)), NOT(ISBLANK(Spreadsheet!D45)),Spreadsheet!C45&lt;&gt;Spreadsheet!D45),IF(ISERROR(VLOOKUP(Spreadsheet!C45, Spreadsheet!$C$6:'Spreadsheet'!$C44,1,FALSE)), FALSE, TRUE),TRUE)</f>
        <v>1</v>
      </c>
      <c r="AH45" s="5" t="b">
        <f>Spreadsheet!$B$2=Spreadsheet!AD45</f>
        <v>1</v>
      </c>
      <c r="AI45" s="5" t="b">
        <f>IF(ISBLANK(Spreadsheet!G45),TRUE,IF(OR(LEN(Spreadsheet!G45)&gt;1,ISNUMBER(VALUE(Spreadsheet!G45))),FALSE,TRUE))</f>
        <v>1</v>
      </c>
      <c r="AJ45" s="5" t="b">
        <f>OR(ISBLANK(Spreadsheet!C45), NOT(ISBLANK(Spreadsheet!B45)), NOT(ISBLANK(Spreadsheet!D45)))</f>
        <v>1</v>
      </c>
      <c r="AK45" s="5" t="b">
        <f t="array" ref="AK45">IF(OR(AND(ISBLANK(Spreadsheet!E45),ISBLANK(Spreadsheet!D45),NOT(ISBLANK(Spreadsheet!C45))),AND(ISBLANK(Spreadsheet!E45),ISBLANK(Spreadsheet!D45),ISBLANK(Spreadsheet!C45))),TRUE,ISNUMBER(MATCH(TRUE,EXACT(Spreadsheet!E45,Relationships),0)))</f>
        <v>1</v>
      </c>
      <c r="AL45" s="5" t="b">
        <f>IF(NOT(ISBLANK(Spreadsheet!C45)),IF(OR(ISBLANK(Spreadsheet!F45),LEN(Spreadsheet!F45)&gt;40),FALSE,TRUE),TRUE)</f>
        <v>1</v>
      </c>
      <c r="AM45" s="5" t="b">
        <f>IF(NOT(ISBLANK(Spreadsheet!C45)),IF(OR(ISBLANK(Spreadsheet!H45),LEN(Spreadsheet!H45)&gt;40),FALSE,TRUE),TRUE)</f>
        <v>1</v>
      </c>
      <c r="AN45" s="5" t="b">
        <f t="array" ref="AN45">IF(ISBLANK(Spreadsheet!I45),TRUE,ISNUMBER(MATCH(TRUE,EXACT(Spreadsheet!I45,GenderValues),0)))</f>
        <v>1</v>
      </c>
      <c r="AO45" s="5" t="b">
        <f ca="1">IF(ISERROR(DATEVALUE(TEXT(Spreadsheet!J45,"mm/dd/yyyy")) &gt; TODAY()),IF(AND(ISBLANK(Spreadsheet!J45),ISBLANK(Spreadsheet!C45)),TRUE,FALSE),IF(DATEVALUE(TEXT(Spreadsheet!J45,"mm/dd/yyyy")) &gt; TODAY(),FALSE,TRUE))</f>
        <v>1</v>
      </c>
      <c r="AP45" s="5" t="b">
        <f>OR(ISBLANK(Spreadsheet!K45),LEN(Spreadsheet!K45)&lt;=100)</f>
        <v>1</v>
      </c>
      <c r="AQ45" s="5" t="b">
        <f t="array" ref="AQ45">IF(OR(AND(ISBLANK(Spreadsheet!L45),ISBLANK(Spreadsheet!C45)),AND(NOT(ISBLANK(Spreadsheet!C45)),NOT(ISBLANK(Spreadsheet!D45)))),TRUE,ISNUMBER(MATCH(TRUE,EXACT(Spreadsheet!L45,MaritalStatus),0)))</f>
        <v>1</v>
      </c>
      <c r="AR45" s="5" t="b">
        <f ca="1">IF(ISERROR(DATEVALUE(TEXT(Spreadsheet!M45,"mm/dd/yyyy")) &gt; TODAY()),IF(ISBLANK(Spreadsheet!M45),TRUE,FALSE),IF(DATEVALUE(TEXT(Spreadsheet!M45,"mm/dd/yyyy")) &gt; TODAY(),FALSE,TRUE))</f>
        <v>1</v>
      </c>
      <c r="AS45" s="5" t="b">
        <f>OR(ISBLANK(Spreadsheet!N45),LEN(Spreadsheet!N45)&lt;=100)</f>
        <v>1</v>
      </c>
      <c r="AT45" s="5" t="b">
        <f>OR(ISBLANK(Spreadsheet!O45),UPPER(Spreadsheet!O45)="YES")</f>
        <v>1</v>
      </c>
      <c r="AU45" s="5" t="b">
        <f>OR(ISBLANK(Spreadsheet!P45),UPPER(Spreadsheet!P45)="YES")</f>
        <v>1</v>
      </c>
      <c r="AV45" s="5" t="b">
        <f t="array" ref="AV45">IF(ISBLANK(Spreadsheet!Q45),TRUE,ISNUMBER(MATCH(TRUE,EXACT(Spreadsheet!Q45,OnGroupsPriorIns),0)))</f>
        <v>1</v>
      </c>
      <c r="AW45" s="5" t="b">
        <f>OR(ISBLANK(Spreadsheet!R45),UPPER(Spreadsheet!R45)="YES")</f>
        <v>1</v>
      </c>
      <c r="AX45" s="5" t="b">
        <f>OR(ISBLANK(Spreadsheet!S45),UPPER(Spreadsheet!S45)="YES")</f>
        <v>1</v>
      </c>
      <c r="AY45" s="5" t="b">
        <f>OR(AND(ISBLANK(Spreadsheet!C45),LEN(Spreadsheet!T45)=0),AND(NOT(ISBLANK(Spreadsheet!C45)),LEN(Spreadsheet!T45)&gt;0,LEN(Spreadsheet!T45)&lt;=50))</f>
        <v>1</v>
      </c>
      <c r="AZ45" s="5" t="b">
        <f>OR(LEN(Spreadsheet!U45)=0,AND(LEN(Spreadsheet!U45)&gt;0,LEN(Spreadsheet!U45)&lt;=50))</f>
        <v>1</v>
      </c>
      <c r="BA45" s="5" t="b">
        <f>OR(AND(ISBLANK(Spreadsheet!C45),LEN(Spreadsheet!V45)=0),AND(NOT(ISBLANK(Spreadsheet!C45)),LEN(Spreadsheet!V45)&gt;0,LEN(Spreadsheet!V45)&lt;=50))</f>
        <v>1</v>
      </c>
      <c r="BB45" s="5" t="b">
        <f t="array" ref="BB45">IF(AND(ISBLANK(Spreadsheet!C45),LEN(Spreadsheet!W45)=0),TRUE,ISNUMBER(MATCH(TRUE,EXACT(Spreadsheet!W45,States),0)))</f>
        <v>1</v>
      </c>
      <c r="BC45" s="5" t="b">
        <f>OR(AND(ISBLANK(Spreadsheet!C45),LEN(Spreadsheet!X45)=0),AND(NOT(ISBLANK(Spreadsheet!C45)),LEN(Spreadsheet!X45)&gt;0,LEN(Spreadsheet!X45)=5,ISNUMBER(VALUE(Spreadsheet!X45))))</f>
        <v>1</v>
      </c>
      <c r="BD45" s="5" t="b">
        <f>OR(ISBLANK(Spreadsheet!Z45),LEN(Spreadsheet!Z45)&lt;=50)</f>
        <v>1</v>
      </c>
      <c r="BE45" s="5" t="b">
        <f>ISBLANK(Spreadsheet!AA45)</f>
        <v>1</v>
      </c>
      <c r="BF45" s="5" t="b">
        <f>ISBLANK(Spreadsheet!AB45)</f>
        <v>1</v>
      </c>
      <c r="BG45" s="5" t="b">
        <f>IF(ISERROR(DATEVALUE(TEXT(Spreadsheet!AC45,"mm/dd/yyyy")) &gt; DATEVALUE(TEXT(Spreadsheet!J45,"mm/dd/yyyy"))),IF(OR(AND(ISBLANK(Spreadsheet!AC45),ISBLANK(Spreadsheet!C45)),AND(NOT(ISBLANK(Spreadsheet!C45)),ISBLANK(Spreadsheet!AC45),NOT(ISBLANK(Spreadsheet!D45)))),TRUE,FALSE),IF(DATEVALUE(TEXT(Spreadsheet!AC45,"mm/dd/yyyy")) &gt; DATEVALUE(TEXT(Spreadsheet!J45,"mm/dd/yyyy")),TRUE,FALSE))</f>
        <v>1</v>
      </c>
      <c r="BH45" s="5" t="b">
        <f>OR(AND(ISBLANK(Spreadsheet!C45),ISBLANK(Spreadsheet!AE45)),AND(NOT(ISBLANK(Spreadsheet!C45)),NOT(ISBLANK(Spreadsheet!D45)),ISBLANK(Spreadsheet!AE45)),AND(NOT(ISBLANK(Spreadsheet!C45)),ISBLANK(Spreadsheet!D45),NOT(ISBLANK(Spreadsheet!AE45)),LEN(Spreadsheet!AE45)&lt;=100))</f>
        <v>1</v>
      </c>
      <c r="BI45" s="5" t="b">
        <f t="array" ref="BI45">IF(ISBLANK(Spreadsheet!AF45),TRUE,ISNUMBER(MATCH(TRUE,EXACT(Spreadsheet!AF45,CobraShortReasons),0)))</f>
        <v>1</v>
      </c>
      <c r="BJ45" s="5" t="b">
        <f ca="1">IF(ISERROR(DATEVALUE(TEXT(Spreadsheet!AG45,"mm/dd/yyyy")) &gt; TODAY()),IF(ISBLANK(Spreadsheet!AG45),TRUE,FALSE),IF(DATEVALUE(TEXT(Spreadsheet!AG45,"mm/dd/yyyy")) &gt; TODAY(),FALSE,TRUE))</f>
        <v>1</v>
      </c>
      <c r="BK45" s="5" t="b">
        <f>OR(ISBLANK(Spreadsheet!AH45),LEN(Spreadsheet!AH45)&lt;=25)</f>
        <v>1</v>
      </c>
      <c r="BL45" s="5" t="b">
        <f t="array" aca="1" ref="BL45" ca="1">IF(ISBLANK(Spreadsheet!AI45),TRUE,ISNUMBER(MATCH(TRUE,EXACT(Spreadsheet!AI45,INDIRECT(Spreadsheet!$D$2)),0)))</f>
        <v>1</v>
      </c>
      <c r="BM45" s="5" t="b">
        <f t="array" aca="1" ref="BM45" ca="1">IF(ISBLANK(Spreadsheet!AJ45),TRUE,ISNUMBER(MATCH(TRUE,EXACT(Spreadsheet!AJ45,INDIRECT(Spreadsheet!BJ45)),0)))</f>
        <v>1</v>
      </c>
      <c r="BN45" s="5" t="b">
        <f t="array" ref="BN45">IF(ISBLANK(Spreadsheet!AK45),TRUE,ISNUMBER(MATCH(TRUE,EXACT(Spreadsheet!AK45,DentalPlans),0)))</f>
        <v>1</v>
      </c>
      <c r="BO45" s="5" t="b">
        <f t="array" aca="1" ref="BO45" ca="1">IF(ISBLANK(Spreadsheet!AL45),TRUE,ISNUMBER(MATCH(TRUE,EXACT(Spreadsheet!AL45,INDIRECT(Spreadsheet!BK45)),0)))</f>
        <v>1</v>
      </c>
      <c r="BP45" s="5" t="b">
        <f t="array" ref="BP45">IF(ISBLANK(Spreadsheet!AM45),TRUE,ISNUMBER(MATCH(TRUE,EXACT(Spreadsheet!AM45,VisionPlans),0)))</f>
        <v>1</v>
      </c>
      <c r="BQ45" s="5" t="b">
        <f t="array" aca="1" ref="BQ45" ca="1">IF(ISBLANK(Spreadsheet!AN45),TRUE,ISNUMBER(MATCH(TRUE,EXACT(Spreadsheet!AN45,INDIRECT(Spreadsheet!BL45)),0)))</f>
        <v>1</v>
      </c>
      <c r="BR45" s="5" t="b">
        <f t="array" ref="BR45">IF(ISBLANK(Spreadsheet!AO45),TRUE,ISNUMBER(MATCH(TRUE,EXACT(Spreadsheet!AO45,LifeBenefitClasses),0)))</f>
        <v>1</v>
      </c>
      <c r="BS45" s="5" t="b">
        <f>IF(OR(ISBLANK(Spreadsheet!AO45), Spreadsheet!AO45="Waive"),IF(ISBLANK(Spreadsheet!AP45),TRUE,FALSE),IF(OR(AND(NOT(ISBLANK(Spreadsheet!AO45)),ISBLANK(Spreadsheet!AP45)),NOT(ISNUMBER(VALUE(Spreadsheet!AP45)))),FALSE,IF(OR(AND(Spreadsheet!AP45&lt;6,MOD(Spreadsheet!AP45*10,5)=0), MOD(Spreadsheet!AP45,5000)=0),TRUE,FALSE)))</f>
        <v>1</v>
      </c>
      <c r="BT45" s="5" t="b">
        <f t="array" ref="BT45">IF(ISBLANK(Spreadsheet!AQ45),TRUE,ISNUMBER(MATCH(TRUE,EXACT(Spreadsheet!AQ45,EnrollWaive),0)))</f>
        <v>1</v>
      </c>
      <c r="BU45" s="5" t="b">
        <f t="array" ref="BU45">IF(ISBLANK(Spreadsheet!AR45),TRUE,ISNUMBER(MATCH(TRUE,EXACT(Spreadsheet!AR45,LifeBenefitClasses),0)))</f>
        <v>1</v>
      </c>
      <c r="BV45" s="5" t="b">
        <f>IF(OR(ISBLANK(Spreadsheet!AR45), Spreadsheet!AR45="Waive"),IF(ISBLANK(Spreadsheet!AS45),TRUE,FALSE),IF(OR(AND(NOT(ISBLANK(Spreadsheet!AR45)),ISBLANK(Spreadsheet!AS45)),NOT(ISNUMBER(VALUE(Spreadsheet!AS45)))),FALSE,IF(OR(AND(Spreadsheet!AS45&lt;6,MOD(Spreadsheet!AS45*10,5)=0), MOD(Spreadsheet!AS45,10000)=0),TRUE,FALSE)))</f>
        <v>1</v>
      </c>
      <c r="BW45" s="5" t="b">
        <f t="array" ref="BW45">IF(ISBLANK(Spreadsheet!AT45),TRUE,ISNUMBER(MATCH(TRUE,EXACT(Spreadsheet!AT45,LifeBenefitClasses),0)))</f>
        <v>1</v>
      </c>
      <c r="BX45" s="5" t="b">
        <f>IF(OR(ISBLANK(Spreadsheet!AT45), Spreadsheet!AT45="Waive"),IF(ISBLANK(Spreadsheet!AU45),TRUE,FALSE),IF(OR(AND(NOT(ISBLANK(Spreadsheet!AT45)),ISBLANK(Spreadsheet!AU45)),NOT(ISNUMBER(VALUE(Spreadsheet!AU45)))),FALSE,IF(AND(NOT(OR(ISBLANK(Spreadsheet!AT45),Spreadsheet!AT45="Waive")),NOT(OR(ISBLANK(Spreadsheet!AR45),Spreadsheet!AR45="Waive")),MOD(Spreadsheet!AU45,5000)=0, Spreadsheet!AU45&lt;=(Spreadsheet!AS45*0.5)),TRUE,FALSE)))</f>
        <v>1</v>
      </c>
      <c r="BY45" s="5" t="b">
        <f t="array" ref="BY45">IF(ISBLANK(Spreadsheet!AV45),TRUE,ISNUMBER(MATCH(TRUE,EXACT(Spreadsheet!AV45,EnrollWaive),0)))</f>
        <v>1</v>
      </c>
      <c r="BZ45" s="5" t="b">
        <f t="array" ref="BZ45">IF(ISBLANK(Spreadsheet!AW45),TRUE,ISNUMBER(MATCH(TRUE,EXACT(Spreadsheet!AW45,LifeBenefitClasses),0)))</f>
        <v>1</v>
      </c>
      <c r="CA45" s="5" t="b">
        <f t="array" ref="CA45">IF(ISBLANK(Spreadsheet!AX45),TRUE,ISNUMBER(MATCH(TRUE,EXACT(Spreadsheet!AX45,LifeBenefitClasses),0)))</f>
        <v>1</v>
      </c>
      <c r="CB45" s="5" t="b">
        <f t="array" ref="CB45">IF(ISBLANK(Spreadsheet!AY45),TRUE,ISNUMBER(MATCH(TRUE,EXACT(Spreadsheet!AY45,LifeBenefitClasses),0)))</f>
        <v>1</v>
      </c>
      <c r="CC45" s="5" t="b">
        <f t="array" ref="CC45">IF(ISBLANK(Spreadsheet!AZ45),TRUE,ISNUMBER(MATCH(TRUE,EXACT(Spreadsheet!AZ45,LifeBenefitClasses),0)))</f>
        <v>1</v>
      </c>
      <c r="CD45" s="5" t="b">
        <f t="array" ref="CD45">IF(ISBLANK(Spreadsheet!BA45),TRUE,ISNUMBER(MATCH(TRUE,EXACT(Spreadsheet!BA45,LifeBenefitClasses),0)))</f>
        <v>1</v>
      </c>
      <c r="CE45" s="5" t="b">
        <f>IF(OR(ISBLANK(Spreadsheet!BA45), Spreadsheet!BA45="Waive"),IF(ISBLANK(Spreadsheet!BB45),TRUE,FALSE),IF(OR(AND(NOT(ISBLANK(Spreadsheet!BA45)),ISBLANK(Spreadsheet!BB45)),NOT(ISNUMBER(VALUE(Spreadsheet!BB45))),ISBLANK(Spreadsheet!BC45),NOT(ISNUMBER(VALUE(Spreadsheet!BC45)))),FALSE,IF(AND(Spreadsheet!BB45&gt;=50000,Spreadsheet!BB45&lt;=250000,MOD(Spreadsheet!BB45,10000)=0,Spreadsheet!BB45&lt;=(10*Spreadsheet!BC45)),TRUE,FALSE)))</f>
        <v>1</v>
      </c>
      <c r="CF45" s="5" t="b">
        <f>IF(NOT(ISBLANK(Spreadsheet!BC45)),AND(ISNUMBER(VALUE(Spreadsheet!BC45)),Spreadsheet!BC45&gt;0),AND(OR(ISBLANK(Spreadsheet!AO45),Spreadsheet!AO45="Waive",AND(NOT(OR(ISBLANK(Spreadsheet!AO45),Spreadsheet!AO45="Waive")),Spreadsheet!AP45&gt;=6)),OR(ISBLANK(Spreadsheet!AR45),AND(NOT(OR(ISBLANK(Spreadsheet!AR45),Spreadsheet!AR45="Waive")),Spreadsheet!AS45&gt;=6)),OR(ISBLANK(Spreadsheet!AW45)),OR(ISBLANK(Spreadsheet!AX45)),OR(ISBLANK(Spreadsheet!AY45)),OR(ISBLANK(Spreadsheet!AZ45)),OR(ISBLANK(Spreadsheet!BA45),Spreadsheet!BA45="Waive")))</f>
        <v>1</v>
      </c>
      <c r="CG45" s="5" t="b">
        <f t="shared" ca="1" si="5"/>
        <v>1</v>
      </c>
    </row>
    <row r="46" spans="6:85" ht="31.5" x14ac:dyDescent="0.3">
      <c r="F46" s="167" t="s">
        <v>636</v>
      </c>
      <c r="G46" s="5" t="b">
        <f>EXACT(Spreadsheet!AT6,F46)</f>
        <v>1</v>
      </c>
      <c r="H46" s="5">
        <f t="shared" ca="1" si="2"/>
        <v>2</v>
      </c>
      <c r="I46" s="5" t="str">
        <f t="shared" ca="1" si="3"/>
        <v/>
      </c>
      <c r="J46" s="5" t="str">
        <f>IF(AND(NOT(ISBLANK(Spreadsheet!C46)),ISBLANK(Spreadsheet!D46)),Spreadsheet!F46&amp;" "&amp;Spreadsheet!H46,"")</f>
        <v/>
      </c>
      <c r="K46" s="5">
        <f>IF(AND(NOT(ISBLANK(Spreadsheet!C46)),ISBLANK(Spreadsheet!D46)),COUNTIFS(Spreadsheet!E47:E$786,"=Child",Spreadsheet!C47:C$786, "="&amp;Spreadsheet!C46) + COUNTIFS(Spreadsheet!E47:E$786,"=Step-child",Spreadsheet!C47:C$786, "="&amp;Spreadsheet!C46),0)</f>
        <v>0</v>
      </c>
      <c r="L46" s="5">
        <f>IF(NOT(ISBLANK(J46)),COUNTIFS(Spreadsheet!E47:E$786,"=Wife",Spreadsheet!C47:C$786, "="&amp;Spreadsheet!C46) + COUNTIFS(Spreadsheet!E47:E$786,"=Husband",Spreadsheet!C47:C$786, "="&amp;Spreadsheet!C46),0)</f>
        <v>0</v>
      </c>
      <c r="M46" s="5">
        <f>IF(NOT(ISBLANK(Spreadsheet!AJ46)),VLOOKUP(Spreadsheet!AJ46,'Drop Downs'!$P$2:$R$16,3,FALSE),0)</f>
        <v>0</v>
      </c>
      <c r="N46" s="5">
        <f>IF(NOT(ISBLANK(Spreadsheet!AJ46)), VLOOKUP(Spreadsheet!AJ46,'Drop Downs'!$P$2:$R$16,2,FALSE),0)</f>
        <v>0</v>
      </c>
      <c r="O46" s="5">
        <f>IF(NOT(ISBLANK(Spreadsheet!AL46)),VLOOKUP(Spreadsheet!AL46,'Drop Downs'!$P$2:$R$16,3,FALSE), 0)</f>
        <v>0</v>
      </c>
      <c r="P46" s="5">
        <f>IF(NOT(ISBLANK(Spreadsheet!AL46)),VLOOKUP(Spreadsheet!AL46,'Drop Downs'!$P$2:$R$16,2,FALSE),0)</f>
        <v>0</v>
      </c>
      <c r="Q46" s="5">
        <f>IF(NOT(ISBLANK(Spreadsheet!AN46)),VLOOKUP(Spreadsheet!AN46,'Drop Downs'!$P$2:$R$16,3,FALSE),0)</f>
        <v>0</v>
      </c>
      <c r="R46" s="5">
        <f>IF(NOT(ISBLANK(Spreadsheet!AN46)),VLOOKUP(Spreadsheet!AN46,'Drop Downs'!$P$2:$R$16,2,FALSE),0)</f>
        <v>0</v>
      </c>
      <c r="S46" s="5" t="str">
        <f>IF(OR(M46&gt;K46,N46&gt;L46,O46&gt;K46, Q46&gt;K46,N46&gt;L46, P46&gt;L46, R46&gt;L46),"Member currently has a coverage election over what he/she needs.  Please add more dependents or adjust the coverage election.","")&amp;(IF(AND(NOT(ISBLANK(Spreadsheet!C46)),NOT(ISBLANK(Spreadsheet!D46)),ISBLANK(Spreadsheet!E46)),"Dependent lacks a relationship to member.Please select one from the drop-down.",""))</f>
        <v/>
      </c>
      <c r="T46" s="5" t="b">
        <f t="shared" si="4"/>
        <v>1</v>
      </c>
      <c r="U46" s="5" t="b">
        <f>OR(ISBLANK(Spreadsheet!C46),IF(NOT(ISBLANK(Spreadsheet!D46)),NOT(ISBLANK(Spreadsheet!E46)),TRUE))</f>
        <v>1</v>
      </c>
      <c r="V46" s="5" t="b">
        <f>OR(ISBLANK(Spreadsheet!C46), NOT(ISBLANK(Spreadsheet!I46)))</f>
        <v>1</v>
      </c>
      <c r="W46" s="5" t="b">
        <f>OR(ISBLANK(Spreadsheet!D46),NOT(ISBLANK(Spreadsheet!C46)))</f>
        <v>1</v>
      </c>
      <c r="X46" s="155" t="str">
        <f>REPT("0",MIN(FIND({1,2,3,4,5,6,7,8,9},Spreadsheet!C46&amp;"123456789"))-1)&amp;IF(ISBLANK(Spreadsheet!C46),"",SUMPRODUCT(MID(0&amp;Spreadsheet!C46,LARGE(INDEX(ISNUMBER(--MID(Spreadsheet!C46,ROW($1:$225),1))*
 ROW($1:$225),0),ROW($1:$225))+1,1)*10^ROW($1:$225)/10))</f>
        <v/>
      </c>
      <c r="Y46" s="5" t="b">
        <f>IF(NOT(ISBLANK(Spreadsheet!C46)),IF(AND(ISNUMBER(VALUE(Spreadsheet!C46)), LEN(Spreadsheet!C46)=9),TRUE,FALSE),TRUE)</f>
        <v>1</v>
      </c>
      <c r="Z46" s="155" t="str">
        <f>REPT("0",MIN(FIND({1,2,3,4,5,6,7,8,9},Spreadsheet!D46&amp;"123456789"))-1)&amp;IF(ISBLANK(Spreadsheet!D46),"",SUMPRODUCT(MID(0&amp;Spreadsheet!D46,LARGE(INDEX(ISNUMBER(--MID(Spreadsheet!D46,ROW($1:$225),1))*
 ROW($1:$225),0),ROW($1:$225))+1,1)*10^ROW($1:$225)/10))</f>
        <v/>
      </c>
      <c r="AA46" s="5" t="b">
        <f>IF(AND(NOT(ISBLANK(Spreadsheet!D46)),NOT(ISBLANK(Spreadsheet!C46))),IF(AND(ISNUMBER(VALUE(Spreadsheet!D46)), LEN(Spreadsheet!D46)=9),TRUE,FALSE),IF(AND(NOT(ISBLANK(Spreadsheet!D46)),ISBLANK(Spreadsheet!C46)),FALSE,TRUE))</f>
        <v>1</v>
      </c>
      <c r="AB46" s="5" t="b">
        <f>OR(ISBLANK(Spreadsheet!Y46),IF(NOT(ISBLANK(Spreadsheet!Y46)),LEN(Spreadsheet!Y46)=10,ISNUMBER(VALUE(Spreadsheet!Y46))))</f>
        <v>1</v>
      </c>
      <c r="AC46" s="5" t="b">
        <f>OR(ISBLANK(Spreadsheet!AI46), AND(NOT(ISBLANK(Spreadsheet!AJ46)), NOT(ISNUMBER(SEARCH("Waive",Spreadsheet!AJ46)))))</f>
        <v>1</v>
      </c>
      <c r="AD46" s="5" t="b">
        <f>OR(ISBLANK(Spreadsheet!AK46), AND(NOT(ISBLANK(Spreadsheet!AL46)), NOT(ISNUMBER(SEARCH("Waive",Spreadsheet!AL46)))))</f>
        <v>1</v>
      </c>
      <c r="AE46" s="5" t="b">
        <f>OR(ISBLANK(Spreadsheet!AM46), AND(NOT(ISBLANK(Spreadsheet!AN46)), NOT(ISNUMBER(SEARCH("Waive", Spreadsheet!AN46)))))</f>
        <v>1</v>
      </c>
      <c r="AF46" s="5" t="b">
        <f>OR(ISBLANK(Spreadsheet!C46), NOT(ISBLANK(Spreadsheet!D46)),NOT(ISBLANK(Spreadsheet!L46)))</f>
        <v>1</v>
      </c>
      <c r="AG46" s="5" t="b">
        <f>IF(AND(NOT(ISBLANK(Spreadsheet!C46)), NOT(ISBLANK(Spreadsheet!D46)),Spreadsheet!C46&lt;&gt;Spreadsheet!D46),IF(ISERROR(VLOOKUP(Spreadsheet!C46, Spreadsheet!$C$6:'Spreadsheet'!$C45,1,FALSE)), FALSE, TRUE),TRUE)</f>
        <v>1</v>
      </c>
      <c r="AH46" s="5" t="b">
        <f>Spreadsheet!$B$2=Spreadsheet!AD46</f>
        <v>1</v>
      </c>
      <c r="AI46" s="5" t="b">
        <f>IF(ISBLANK(Spreadsheet!G46),TRUE,IF(OR(LEN(Spreadsheet!G46)&gt;1,ISNUMBER(VALUE(Spreadsheet!G46))),FALSE,TRUE))</f>
        <v>1</v>
      </c>
      <c r="AJ46" s="5" t="b">
        <f>OR(ISBLANK(Spreadsheet!C46), NOT(ISBLANK(Spreadsheet!B46)), NOT(ISBLANK(Spreadsheet!D46)))</f>
        <v>1</v>
      </c>
      <c r="AK46" s="5" t="b">
        <f t="array" ref="AK46">IF(OR(AND(ISBLANK(Spreadsheet!E46),ISBLANK(Spreadsheet!D46),NOT(ISBLANK(Spreadsheet!C46))),AND(ISBLANK(Spreadsheet!E46),ISBLANK(Spreadsheet!D46),ISBLANK(Spreadsheet!C46))),TRUE,ISNUMBER(MATCH(TRUE,EXACT(Spreadsheet!E46,Relationships),0)))</f>
        <v>1</v>
      </c>
      <c r="AL46" s="5" t="b">
        <f>IF(NOT(ISBLANK(Spreadsheet!C46)),IF(OR(ISBLANK(Spreadsheet!F46),LEN(Spreadsheet!F46)&gt;40),FALSE,TRUE),TRUE)</f>
        <v>1</v>
      </c>
      <c r="AM46" s="5" t="b">
        <f>IF(NOT(ISBLANK(Spreadsheet!C46)),IF(OR(ISBLANK(Spreadsheet!H46),LEN(Spreadsheet!H46)&gt;40),FALSE,TRUE),TRUE)</f>
        <v>1</v>
      </c>
      <c r="AN46" s="5" t="b">
        <f t="array" ref="AN46">IF(ISBLANK(Spreadsheet!I46),TRUE,ISNUMBER(MATCH(TRUE,EXACT(Spreadsheet!I46,GenderValues),0)))</f>
        <v>1</v>
      </c>
      <c r="AO46" s="5" t="b">
        <f ca="1">IF(ISERROR(DATEVALUE(TEXT(Spreadsheet!J46,"mm/dd/yyyy")) &gt; TODAY()),IF(AND(ISBLANK(Spreadsheet!J46),ISBLANK(Spreadsheet!C46)),TRUE,FALSE),IF(DATEVALUE(TEXT(Spreadsheet!J46,"mm/dd/yyyy")) &gt; TODAY(),FALSE,TRUE))</f>
        <v>1</v>
      </c>
      <c r="AP46" s="5" t="b">
        <f>OR(ISBLANK(Spreadsheet!K46),LEN(Spreadsheet!K46)&lt;=100)</f>
        <v>1</v>
      </c>
      <c r="AQ46" s="5" t="b">
        <f t="array" ref="AQ46">IF(OR(AND(ISBLANK(Spreadsheet!L46),ISBLANK(Spreadsheet!C46)),AND(NOT(ISBLANK(Spreadsheet!C46)),NOT(ISBLANK(Spreadsheet!D46)))),TRUE,ISNUMBER(MATCH(TRUE,EXACT(Spreadsheet!L46,MaritalStatus),0)))</f>
        <v>1</v>
      </c>
      <c r="AR46" s="5" t="b">
        <f ca="1">IF(ISERROR(DATEVALUE(TEXT(Spreadsheet!M46,"mm/dd/yyyy")) &gt; TODAY()),IF(ISBLANK(Spreadsheet!M46),TRUE,FALSE),IF(DATEVALUE(TEXT(Spreadsheet!M46,"mm/dd/yyyy")) &gt; TODAY(),FALSE,TRUE))</f>
        <v>1</v>
      </c>
      <c r="AS46" s="5" t="b">
        <f>OR(ISBLANK(Spreadsheet!N46),LEN(Spreadsheet!N46)&lt;=100)</f>
        <v>1</v>
      </c>
      <c r="AT46" s="5" t="b">
        <f>OR(ISBLANK(Spreadsheet!O46),UPPER(Spreadsheet!O46)="YES")</f>
        <v>1</v>
      </c>
      <c r="AU46" s="5" t="b">
        <f>OR(ISBLANK(Spreadsheet!P46),UPPER(Spreadsheet!P46)="YES")</f>
        <v>1</v>
      </c>
      <c r="AV46" s="5" t="b">
        <f t="array" ref="AV46">IF(ISBLANK(Spreadsheet!Q46),TRUE,ISNUMBER(MATCH(TRUE,EXACT(Spreadsheet!Q46,OnGroupsPriorIns),0)))</f>
        <v>1</v>
      </c>
      <c r="AW46" s="5" t="b">
        <f>OR(ISBLANK(Spreadsheet!R46),UPPER(Spreadsheet!R46)="YES")</f>
        <v>1</v>
      </c>
      <c r="AX46" s="5" t="b">
        <f>OR(ISBLANK(Spreadsheet!S46),UPPER(Spreadsheet!S46)="YES")</f>
        <v>1</v>
      </c>
      <c r="AY46" s="5" t="b">
        <f>OR(AND(ISBLANK(Spreadsheet!C46),LEN(Spreadsheet!T46)=0),AND(NOT(ISBLANK(Spreadsheet!C46)),LEN(Spreadsheet!T46)&gt;0,LEN(Spreadsheet!T46)&lt;=50))</f>
        <v>1</v>
      </c>
      <c r="AZ46" s="5" t="b">
        <f>OR(LEN(Spreadsheet!U46)=0,AND(LEN(Spreadsheet!U46)&gt;0,LEN(Spreadsheet!U46)&lt;=50))</f>
        <v>1</v>
      </c>
      <c r="BA46" s="5" t="b">
        <f>OR(AND(ISBLANK(Spreadsheet!C46),LEN(Spreadsheet!V46)=0),AND(NOT(ISBLANK(Spreadsheet!C46)),LEN(Spreadsheet!V46)&gt;0,LEN(Spreadsheet!V46)&lt;=50))</f>
        <v>1</v>
      </c>
      <c r="BB46" s="5" t="b">
        <f t="array" ref="BB46">IF(AND(ISBLANK(Spreadsheet!C46),LEN(Spreadsheet!W46)=0),TRUE,ISNUMBER(MATCH(TRUE,EXACT(Spreadsheet!W46,States),0)))</f>
        <v>1</v>
      </c>
      <c r="BC46" s="5" t="b">
        <f>OR(AND(ISBLANK(Spreadsheet!C46),LEN(Spreadsheet!X46)=0),AND(NOT(ISBLANK(Spreadsheet!C46)),LEN(Spreadsheet!X46)&gt;0,LEN(Spreadsheet!X46)=5,ISNUMBER(VALUE(Spreadsheet!X46))))</f>
        <v>1</v>
      </c>
      <c r="BD46" s="5" t="b">
        <f>OR(ISBLANK(Spreadsheet!Z46),LEN(Spreadsheet!Z46)&lt;=50)</f>
        <v>1</v>
      </c>
      <c r="BE46" s="5" t="b">
        <f>ISBLANK(Spreadsheet!AA46)</f>
        <v>1</v>
      </c>
      <c r="BF46" s="5" t="b">
        <f>ISBLANK(Spreadsheet!AB46)</f>
        <v>1</v>
      </c>
      <c r="BG46" s="5" t="b">
        <f>IF(ISERROR(DATEVALUE(TEXT(Spreadsheet!AC46,"mm/dd/yyyy")) &gt; DATEVALUE(TEXT(Spreadsheet!J46,"mm/dd/yyyy"))),IF(OR(AND(ISBLANK(Spreadsheet!AC46),ISBLANK(Spreadsheet!C46)),AND(NOT(ISBLANK(Spreadsheet!C46)),ISBLANK(Spreadsheet!AC46),NOT(ISBLANK(Spreadsheet!D46)))),TRUE,FALSE),IF(DATEVALUE(TEXT(Spreadsheet!AC46,"mm/dd/yyyy")) &gt; DATEVALUE(TEXT(Spreadsheet!J46,"mm/dd/yyyy")),TRUE,FALSE))</f>
        <v>1</v>
      </c>
      <c r="BH46" s="5" t="b">
        <f>OR(AND(ISBLANK(Spreadsheet!C46),ISBLANK(Spreadsheet!AE46)),AND(NOT(ISBLANK(Spreadsheet!C46)),NOT(ISBLANK(Spreadsheet!D46)),ISBLANK(Spreadsheet!AE46)),AND(NOT(ISBLANK(Spreadsheet!C46)),ISBLANK(Spreadsheet!D46),NOT(ISBLANK(Spreadsheet!AE46)),LEN(Spreadsheet!AE46)&lt;=100))</f>
        <v>1</v>
      </c>
      <c r="BI46" s="5" t="b">
        <f t="array" ref="BI46">IF(ISBLANK(Spreadsheet!AF46),TRUE,ISNUMBER(MATCH(TRUE,EXACT(Spreadsheet!AF46,CobraShortReasons),0)))</f>
        <v>1</v>
      </c>
      <c r="BJ46" s="5" t="b">
        <f ca="1">IF(ISERROR(DATEVALUE(TEXT(Spreadsheet!AG46,"mm/dd/yyyy")) &gt; TODAY()),IF(ISBLANK(Spreadsheet!AG46),TRUE,FALSE),IF(DATEVALUE(TEXT(Spreadsheet!AG46,"mm/dd/yyyy")) &gt; TODAY(),FALSE,TRUE))</f>
        <v>1</v>
      </c>
      <c r="BK46" s="5" t="b">
        <f>OR(ISBLANK(Spreadsheet!AH46),LEN(Spreadsheet!AH46)&lt;=25)</f>
        <v>1</v>
      </c>
      <c r="BL46" s="5" t="b">
        <f t="array" aca="1" ref="BL46" ca="1">IF(ISBLANK(Spreadsheet!AI46),TRUE,ISNUMBER(MATCH(TRUE,EXACT(Spreadsheet!AI46,INDIRECT(Spreadsheet!$D$2)),0)))</f>
        <v>1</v>
      </c>
      <c r="BM46" s="5" t="b">
        <f t="array" aca="1" ref="BM46" ca="1">IF(ISBLANK(Spreadsheet!AJ46),TRUE,ISNUMBER(MATCH(TRUE,EXACT(Spreadsheet!AJ46,INDIRECT(Spreadsheet!BJ46)),0)))</f>
        <v>1</v>
      </c>
      <c r="BN46" s="5" t="b">
        <f t="array" ref="BN46">IF(ISBLANK(Spreadsheet!AK46),TRUE,ISNUMBER(MATCH(TRUE,EXACT(Spreadsheet!AK46,DentalPlans),0)))</f>
        <v>1</v>
      </c>
      <c r="BO46" s="5" t="b">
        <f t="array" aca="1" ref="BO46" ca="1">IF(ISBLANK(Spreadsheet!AL46),TRUE,ISNUMBER(MATCH(TRUE,EXACT(Spreadsheet!AL46,INDIRECT(Spreadsheet!BK46)),0)))</f>
        <v>1</v>
      </c>
      <c r="BP46" s="5" t="b">
        <f t="array" ref="BP46">IF(ISBLANK(Spreadsheet!AM46),TRUE,ISNUMBER(MATCH(TRUE,EXACT(Spreadsheet!AM46,VisionPlans),0)))</f>
        <v>1</v>
      </c>
      <c r="BQ46" s="5" t="b">
        <f t="array" aca="1" ref="BQ46" ca="1">IF(ISBLANK(Spreadsheet!AN46),TRUE,ISNUMBER(MATCH(TRUE,EXACT(Spreadsheet!AN46,INDIRECT(Spreadsheet!BL46)),0)))</f>
        <v>1</v>
      </c>
      <c r="BR46" s="5" t="b">
        <f t="array" ref="BR46">IF(ISBLANK(Spreadsheet!AO46),TRUE,ISNUMBER(MATCH(TRUE,EXACT(Spreadsheet!AO46,LifeBenefitClasses),0)))</f>
        <v>1</v>
      </c>
      <c r="BS46" s="5" t="b">
        <f>IF(OR(ISBLANK(Spreadsheet!AO46), Spreadsheet!AO46="Waive"),IF(ISBLANK(Spreadsheet!AP46),TRUE,FALSE),IF(OR(AND(NOT(ISBLANK(Spreadsheet!AO46)),ISBLANK(Spreadsheet!AP46)),NOT(ISNUMBER(VALUE(Spreadsheet!AP46)))),FALSE,IF(OR(AND(Spreadsheet!AP46&lt;6,MOD(Spreadsheet!AP46*10,5)=0), MOD(Spreadsheet!AP46,5000)=0),TRUE,FALSE)))</f>
        <v>1</v>
      </c>
      <c r="BT46" s="5" t="b">
        <f t="array" ref="BT46">IF(ISBLANK(Spreadsheet!AQ46),TRUE,ISNUMBER(MATCH(TRUE,EXACT(Spreadsheet!AQ46,EnrollWaive),0)))</f>
        <v>1</v>
      </c>
      <c r="BU46" s="5" t="b">
        <f t="array" ref="BU46">IF(ISBLANK(Spreadsheet!AR46),TRUE,ISNUMBER(MATCH(TRUE,EXACT(Spreadsheet!AR46,LifeBenefitClasses),0)))</f>
        <v>1</v>
      </c>
      <c r="BV46" s="5" t="b">
        <f>IF(OR(ISBLANK(Spreadsheet!AR46), Spreadsheet!AR46="Waive"),IF(ISBLANK(Spreadsheet!AS46),TRUE,FALSE),IF(OR(AND(NOT(ISBLANK(Spreadsheet!AR46)),ISBLANK(Spreadsheet!AS46)),NOT(ISNUMBER(VALUE(Spreadsheet!AS46)))),FALSE,IF(OR(AND(Spreadsheet!AS46&lt;6,MOD(Spreadsheet!AS46*10,5)=0), MOD(Spreadsheet!AS46,10000)=0),TRUE,FALSE)))</f>
        <v>1</v>
      </c>
      <c r="BW46" s="5" t="b">
        <f t="array" ref="BW46">IF(ISBLANK(Spreadsheet!AT46),TRUE,ISNUMBER(MATCH(TRUE,EXACT(Spreadsheet!AT46,LifeBenefitClasses),0)))</f>
        <v>1</v>
      </c>
      <c r="BX46" s="5" t="b">
        <f>IF(OR(ISBLANK(Spreadsheet!AT46), Spreadsheet!AT46="Waive"),IF(ISBLANK(Spreadsheet!AU46),TRUE,FALSE),IF(OR(AND(NOT(ISBLANK(Spreadsheet!AT46)),ISBLANK(Spreadsheet!AU46)),NOT(ISNUMBER(VALUE(Spreadsheet!AU46)))),FALSE,IF(AND(NOT(OR(ISBLANK(Spreadsheet!AT46),Spreadsheet!AT46="Waive")),NOT(OR(ISBLANK(Spreadsheet!AR46),Spreadsheet!AR46="Waive")),MOD(Spreadsheet!AU46,5000)=0, Spreadsheet!AU46&lt;=(Spreadsheet!AS46*0.5)),TRUE,FALSE)))</f>
        <v>1</v>
      </c>
      <c r="BY46" s="5" t="b">
        <f t="array" ref="BY46">IF(ISBLANK(Spreadsheet!AV46),TRUE,ISNUMBER(MATCH(TRUE,EXACT(Spreadsheet!AV46,EnrollWaive),0)))</f>
        <v>1</v>
      </c>
      <c r="BZ46" s="5" t="b">
        <f t="array" ref="BZ46">IF(ISBLANK(Spreadsheet!AW46),TRUE,ISNUMBER(MATCH(TRUE,EXACT(Spreadsheet!AW46,LifeBenefitClasses),0)))</f>
        <v>1</v>
      </c>
      <c r="CA46" s="5" t="b">
        <f t="array" ref="CA46">IF(ISBLANK(Spreadsheet!AX46),TRUE,ISNUMBER(MATCH(TRUE,EXACT(Spreadsheet!AX46,LifeBenefitClasses),0)))</f>
        <v>1</v>
      </c>
      <c r="CB46" s="5" t="b">
        <f t="array" ref="CB46">IF(ISBLANK(Spreadsheet!AY46),TRUE,ISNUMBER(MATCH(TRUE,EXACT(Spreadsheet!AY46,LifeBenefitClasses),0)))</f>
        <v>1</v>
      </c>
      <c r="CC46" s="5" t="b">
        <f t="array" ref="CC46">IF(ISBLANK(Spreadsheet!AZ46),TRUE,ISNUMBER(MATCH(TRUE,EXACT(Spreadsheet!AZ46,LifeBenefitClasses),0)))</f>
        <v>1</v>
      </c>
      <c r="CD46" s="5" t="b">
        <f t="array" ref="CD46">IF(ISBLANK(Spreadsheet!BA46),TRUE,ISNUMBER(MATCH(TRUE,EXACT(Spreadsheet!BA46,LifeBenefitClasses),0)))</f>
        <v>1</v>
      </c>
      <c r="CE46" s="5" t="b">
        <f>IF(OR(ISBLANK(Spreadsheet!BA46), Spreadsheet!BA46="Waive"),IF(ISBLANK(Spreadsheet!BB46),TRUE,FALSE),IF(OR(AND(NOT(ISBLANK(Spreadsheet!BA46)),ISBLANK(Spreadsheet!BB46)),NOT(ISNUMBER(VALUE(Spreadsheet!BB46))),ISBLANK(Spreadsheet!BC46),NOT(ISNUMBER(VALUE(Spreadsheet!BC46)))),FALSE,IF(AND(Spreadsheet!BB46&gt;=50000,Spreadsheet!BB46&lt;=250000,MOD(Spreadsheet!BB46,10000)=0,Spreadsheet!BB46&lt;=(10*Spreadsheet!BC46)),TRUE,FALSE)))</f>
        <v>1</v>
      </c>
      <c r="CF46" s="5" t="b">
        <f>IF(NOT(ISBLANK(Spreadsheet!BC46)),AND(ISNUMBER(VALUE(Spreadsheet!BC46)),Spreadsheet!BC46&gt;0),AND(OR(ISBLANK(Spreadsheet!AO46),Spreadsheet!AO46="Waive",AND(NOT(OR(ISBLANK(Spreadsheet!AO46),Spreadsheet!AO46="Waive")),Spreadsheet!AP46&gt;=6)),OR(ISBLANK(Spreadsheet!AR46),AND(NOT(OR(ISBLANK(Spreadsheet!AR46),Spreadsheet!AR46="Waive")),Spreadsheet!AS46&gt;=6)),OR(ISBLANK(Spreadsheet!AW46)),OR(ISBLANK(Spreadsheet!AX46)),OR(ISBLANK(Spreadsheet!AY46)),OR(ISBLANK(Spreadsheet!AZ46)),OR(ISBLANK(Spreadsheet!BA46),Spreadsheet!BA46="Waive")))</f>
        <v>1</v>
      </c>
      <c r="CG46" s="5" t="b">
        <f t="shared" ca="1" si="5"/>
        <v>1</v>
      </c>
    </row>
    <row r="47" spans="6:85" x14ac:dyDescent="0.3">
      <c r="F47" s="6" t="s">
        <v>29</v>
      </c>
      <c r="G47" s="5" t="b">
        <f>EXACT(Spreadsheet!AU6,F47)</f>
        <v>1</v>
      </c>
      <c r="H47" s="5">
        <f t="shared" ca="1" si="2"/>
        <v>2</v>
      </c>
      <c r="I47" s="5" t="str">
        <f t="shared" ca="1" si="3"/>
        <v/>
      </c>
      <c r="J47" s="5" t="str">
        <f>IF(AND(NOT(ISBLANK(Spreadsheet!C47)),ISBLANK(Spreadsheet!D47)),Spreadsheet!F47&amp;" "&amp;Spreadsheet!H47,"")</f>
        <v/>
      </c>
      <c r="K47" s="5">
        <f>IF(AND(NOT(ISBLANK(Spreadsheet!C47)),ISBLANK(Spreadsheet!D47)),COUNTIFS(Spreadsheet!E48:E$786,"=Child",Spreadsheet!C48:C$786, "="&amp;Spreadsheet!C47) + COUNTIFS(Spreadsheet!E48:E$786,"=Step-child",Spreadsheet!C48:C$786, "="&amp;Spreadsheet!C47),0)</f>
        <v>0</v>
      </c>
      <c r="L47" s="5">
        <f>IF(NOT(ISBLANK(J47)),COUNTIFS(Spreadsheet!E48:E$786,"=Wife",Spreadsheet!C48:C$786, "="&amp;Spreadsheet!C47) + COUNTIFS(Spreadsheet!E48:E$786,"=Husband",Spreadsheet!C48:C$786, "="&amp;Spreadsheet!C47),0)</f>
        <v>0</v>
      </c>
      <c r="M47" s="5">
        <f>IF(NOT(ISBLANK(Spreadsheet!AJ47)),VLOOKUP(Spreadsheet!AJ47,'Drop Downs'!$P$2:$R$16,3,FALSE),0)</f>
        <v>0</v>
      </c>
      <c r="N47" s="5">
        <f>IF(NOT(ISBLANK(Spreadsheet!AJ47)), VLOOKUP(Spreadsheet!AJ47,'Drop Downs'!$P$2:$R$16,2,FALSE),0)</f>
        <v>0</v>
      </c>
      <c r="O47" s="5">
        <f>IF(NOT(ISBLANK(Spreadsheet!AL47)),VLOOKUP(Spreadsheet!AL47,'Drop Downs'!$P$2:$R$16,3,FALSE), 0)</f>
        <v>0</v>
      </c>
      <c r="P47" s="5">
        <f>IF(NOT(ISBLANK(Spreadsheet!AL47)),VLOOKUP(Spreadsheet!AL47,'Drop Downs'!$P$2:$R$16,2,FALSE),0)</f>
        <v>0</v>
      </c>
      <c r="Q47" s="5">
        <f>IF(NOT(ISBLANK(Spreadsheet!AN47)),VLOOKUP(Spreadsheet!AN47,'Drop Downs'!$P$2:$R$16,3,FALSE),0)</f>
        <v>0</v>
      </c>
      <c r="R47" s="5">
        <f>IF(NOT(ISBLANK(Spreadsheet!AN47)),VLOOKUP(Spreadsheet!AN47,'Drop Downs'!$P$2:$R$16,2,FALSE),0)</f>
        <v>0</v>
      </c>
      <c r="S47" s="5" t="str">
        <f>IF(OR(M47&gt;K47,N47&gt;L47,O47&gt;K47, Q47&gt;K47,N47&gt;L47, P47&gt;L47, R47&gt;L47),"Member currently has a coverage election over what he/she needs.  Please add more dependents or adjust the coverage election.","")&amp;(IF(AND(NOT(ISBLANK(Spreadsheet!C47)),NOT(ISBLANK(Spreadsheet!D47)),ISBLANK(Spreadsheet!E47)),"Dependent lacks a relationship to member.Please select one from the drop-down.",""))</f>
        <v/>
      </c>
      <c r="T47" s="5" t="b">
        <f t="shared" si="4"/>
        <v>1</v>
      </c>
      <c r="U47" s="5" t="b">
        <f>OR(ISBLANK(Spreadsheet!C47),IF(NOT(ISBLANK(Spreadsheet!D47)),NOT(ISBLANK(Spreadsheet!E47)),TRUE))</f>
        <v>1</v>
      </c>
      <c r="V47" s="5" t="b">
        <f>OR(ISBLANK(Spreadsheet!C47), NOT(ISBLANK(Spreadsheet!I47)))</f>
        <v>1</v>
      </c>
      <c r="W47" s="5" t="b">
        <f>OR(ISBLANK(Spreadsheet!D47),NOT(ISBLANK(Spreadsheet!C47)))</f>
        <v>1</v>
      </c>
      <c r="X47" s="155" t="str">
        <f>REPT("0",MIN(FIND({1,2,3,4,5,6,7,8,9},Spreadsheet!C47&amp;"123456789"))-1)&amp;IF(ISBLANK(Spreadsheet!C47),"",SUMPRODUCT(MID(0&amp;Spreadsheet!C47,LARGE(INDEX(ISNUMBER(--MID(Spreadsheet!C47,ROW($1:$225),1))*
 ROW($1:$225),0),ROW($1:$225))+1,1)*10^ROW($1:$225)/10))</f>
        <v/>
      </c>
      <c r="Y47" s="5" t="b">
        <f>IF(NOT(ISBLANK(Spreadsheet!C47)),IF(AND(ISNUMBER(VALUE(Spreadsheet!C47)), LEN(Spreadsheet!C47)=9),TRUE,FALSE),TRUE)</f>
        <v>1</v>
      </c>
      <c r="Z47" s="155" t="str">
        <f>REPT("0",MIN(FIND({1,2,3,4,5,6,7,8,9},Spreadsheet!D47&amp;"123456789"))-1)&amp;IF(ISBLANK(Spreadsheet!D47),"",SUMPRODUCT(MID(0&amp;Spreadsheet!D47,LARGE(INDEX(ISNUMBER(--MID(Spreadsheet!D47,ROW($1:$225),1))*
 ROW($1:$225),0),ROW($1:$225))+1,1)*10^ROW($1:$225)/10))</f>
        <v/>
      </c>
      <c r="AA47" s="5" t="b">
        <f>IF(AND(NOT(ISBLANK(Spreadsheet!D47)),NOT(ISBLANK(Spreadsheet!C47))),IF(AND(ISNUMBER(VALUE(Spreadsheet!D47)), LEN(Spreadsheet!D47)=9),TRUE,FALSE),IF(AND(NOT(ISBLANK(Spreadsheet!D47)),ISBLANK(Spreadsheet!C47)),FALSE,TRUE))</f>
        <v>1</v>
      </c>
      <c r="AB47" s="5" t="b">
        <f>OR(ISBLANK(Spreadsheet!Y47),IF(NOT(ISBLANK(Spreadsheet!Y47)),LEN(Spreadsheet!Y47)=10,ISNUMBER(VALUE(Spreadsheet!Y47))))</f>
        <v>1</v>
      </c>
      <c r="AC47" s="5" t="b">
        <f>OR(ISBLANK(Spreadsheet!AI47), AND(NOT(ISBLANK(Spreadsheet!AJ47)), NOT(ISNUMBER(SEARCH("Waive",Spreadsheet!AJ47)))))</f>
        <v>1</v>
      </c>
      <c r="AD47" s="5" t="b">
        <f>OR(ISBLANK(Spreadsheet!AK47), AND(NOT(ISBLANK(Spreadsheet!AL47)), NOT(ISNUMBER(SEARCH("Waive",Spreadsheet!AL47)))))</f>
        <v>1</v>
      </c>
      <c r="AE47" s="5" t="b">
        <f>OR(ISBLANK(Spreadsheet!AM47), AND(NOT(ISBLANK(Spreadsheet!AN47)), NOT(ISNUMBER(SEARCH("Waive", Spreadsheet!AN47)))))</f>
        <v>1</v>
      </c>
      <c r="AF47" s="5" t="b">
        <f>OR(ISBLANK(Spreadsheet!C47), NOT(ISBLANK(Spreadsheet!D47)),NOT(ISBLANK(Spreadsheet!L47)))</f>
        <v>1</v>
      </c>
      <c r="AG47" s="5" t="b">
        <f>IF(AND(NOT(ISBLANK(Spreadsheet!C47)), NOT(ISBLANK(Spreadsheet!D47)),Spreadsheet!C47&lt;&gt;Spreadsheet!D47),IF(ISERROR(VLOOKUP(Spreadsheet!C47, Spreadsheet!$C$6:'Spreadsheet'!$C46,1,FALSE)), FALSE, TRUE),TRUE)</f>
        <v>1</v>
      </c>
      <c r="AH47" s="5" t="b">
        <f>Spreadsheet!$B$2=Spreadsheet!AD47</f>
        <v>1</v>
      </c>
      <c r="AI47" s="5" t="b">
        <f>IF(ISBLANK(Spreadsheet!G47),TRUE,IF(OR(LEN(Spreadsheet!G47)&gt;1,ISNUMBER(VALUE(Spreadsheet!G47))),FALSE,TRUE))</f>
        <v>1</v>
      </c>
      <c r="AJ47" s="5" t="b">
        <f>OR(ISBLANK(Spreadsheet!C47), NOT(ISBLANK(Spreadsheet!B47)), NOT(ISBLANK(Spreadsheet!D47)))</f>
        <v>1</v>
      </c>
      <c r="AK47" s="5" t="b">
        <f t="array" ref="AK47">IF(OR(AND(ISBLANK(Spreadsheet!E47),ISBLANK(Spreadsheet!D47),NOT(ISBLANK(Spreadsheet!C47))),AND(ISBLANK(Spreadsheet!E47),ISBLANK(Spreadsheet!D47),ISBLANK(Spreadsheet!C47))),TRUE,ISNUMBER(MATCH(TRUE,EXACT(Spreadsheet!E47,Relationships),0)))</f>
        <v>1</v>
      </c>
      <c r="AL47" s="5" t="b">
        <f>IF(NOT(ISBLANK(Spreadsheet!C47)),IF(OR(ISBLANK(Spreadsheet!F47),LEN(Spreadsheet!F47)&gt;40),FALSE,TRUE),TRUE)</f>
        <v>1</v>
      </c>
      <c r="AM47" s="5" t="b">
        <f>IF(NOT(ISBLANK(Spreadsheet!C47)),IF(OR(ISBLANK(Spreadsheet!H47),LEN(Spreadsheet!H47)&gt;40),FALSE,TRUE),TRUE)</f>
        <v>1</v>
      </c>
      <c r="AN47" s="5" t="b">
        <f t="array" ref="AN47">IF(ISBLANK(Spreadsheet!I47),TRUE,ISNUMBER(MATCH(TRUE,EXACT(Spreadsheet!I47,GenderValues),0)))</f>
        <v>1</v>
      </c>
      <c r="AO47" s="5" t="b">
        <f ca="1">IF(ISERROR(DATEVALUE(TEXT(Spreadsheet!J47,"mm/dd/yyyy")) &gt; TODAY()),IF(AND(ISBLANK(Spreadsheet!J47),ISBLANK(Spreadsheet!C47)),TRUE,FALSE),IF(DATEVALUE(TEXT(Spreadsheet!J47,"mm/dd/yyyy")) &gt; TODAY(),FALSE,TRUE))</f>
        <v>1</v>
      </c>
      <c r="AP47" s="5" t="b">
        <f>OR(ISBLANK(Spreadsheet!K47),LEN(Spreadsheet!K47)&lt;=100)</f>
        <v>1</v>
      </c>
      <c r="AQ47" s="5" t="b">
        <f t="array" ref="AQ47">IF(OR(AND(ISBLANK(Spreadsheet!L47),ISBLANK(Spreadsheet!C47)),AND(NOT(ISBLANK(Spreadsheet!C47)),NOT(ISBLANK(Spreadsheet!D47)))),TRUE,ISNUMBER(MATCH(TRUE,EXACT(Spreadsheet!L47,MaritalStatus),0)))</f>
        <v>1</v>
      </c>
      <c r="AR47" s="5" t="b">
        <f ca="1">IF(ISERROR(DATEVALUE(TEXT(Spreadsheet!M47,"mm/dd/yyyy")) &gt; TODAY()),IF(ISBLANK(Spreadsheet!M47),TRUE,FALSE),IF(DATEVALUE(TEXT(Spreadsheet!M47,"mm/dd/yyyy")) &gt; TODAY(),FALSE,TRUE))</f>
        <v>1</v>
      </c>
      <c r="AS47" s="5" t="b">
        <f>OR(ISBLANK(Spreadsheet!N47),LEN(Spreadsheet!N47)&lt;=100)</f>
        <v>1</v>
      </c>
      <c r="AT47" s="5" t="b">
        <f>OR(ISBLANK(Spreadsheet!O47),UPPER(Spreadsheet!O47)="YES")</f>
        <v>1</v>
      </c>
      <c r="AU47" s="5" t="b">
        <f>OR(ISBLANK(Spreadsheet!P47),UPPER(Spreadsheet!P47)="YES")</f>
        <v>1</v>
      </c>
      <c r="AV47" s="5" t="b">
        <f t="array" ref="AV47">IF(ISBLANK(Spreadsheet!Q47),TRUE,ISNUMBER(MATCH(TRUE,EXACT(Spreadsheet!Q47,OnGroupsPriorIns),0)))</f>
        <v>1</v>
      </c>
      <c r="AW47" s="5" t="b">
        <f>OR(ISBLANK(Spreadsheet!R47),UPPER(Spreadsheet!R47)="YES")</f>
        <v>1</v>
      </c>
      <c r="AX47" s="5" t="b">
        <f>OR(ISBLANK(Spreadsheet!S47),UPPER(Spreadsheet!S47)="YES")</f>
        <v>1</v>
      </c>
      <c r="AY47" s="5" t="b">
        <f>OR(AND(ISBLANK(Spreadsheet!C47),LEN(Spreadsheet!T47)=0),AND(NOT(ISBLANK(Spreadsheet!C47)),LEN(Spreadsheet!T47)&gt;0,LEN(Spreadsheet!T47)&lt;=50))</f>
        <v>1</v>
      </c>
      <c r="AZ47" s="5" t="b">
        <f>OR(LEN(Spreadsheet!U47)=0,AND(LEN(Spreadsheet!U47)&gt;0,LEN(Spreadsheet!U47)&lt;=50))</f>
        <v>1</v>
      </c>
      <c r="BA47" s="5" t="b">
        <f>OR(AND(ISBLANK(Spreadsheet!C47),LEN(Spreadsheet!V47)=0),AND(NOT(ISBLANK(Spreadsheet!C47)),LEN(Spreadsheet!V47)&gt;0,LEN(Spreadsheet!V47)&lt;=50))</f>
        <v>1</v>
      </c>
      <c r="BB47" s="5" t="b">
        <f t="array" ref="BB47">IF(AND(ISBLANK(Spreadsheet!C47),LEN(Spreadsheet!W47)=0),TRUE,ISNUMBER(MATCH(TRUE,EXACT(Spreadsheet!W47,States),0)))</f>
        <v>1</v>
      </c>
      <c r="BC47" s="5" t="b">
        <f>OR(AND(ISBLANK(Spreadsheet!C47),LEN(Spreadsheet!X47)=0),AND(NOT(ISBLANK(Spreadsheet!C47)),LEN(Spreadsheet!X47)&gt;0,LEN(Spreadsheet!X47)=5,ISNUMBER(VALUE(Spreadsheet!X47))))</f>
        <v>1</v>
      </c>
      <c r="BD47" s="5" t="b">
        <f>OR(ISBLANK(Spreadsheet!Z47),LEN(Spreadsheet!Z47)&lt;=50)</f>
        <v>1</v>
      </c>
      <c r="BE47" s="5" t="b">
        <f>ISBLANK(Spreadsheet!AA47)</f>
        <v>1</v>
      </c>
      <c r="BF47" s="5" t="b">
        <f>ISBLANK(Spreadsheet!AB47)</f>
        <v>1</v>
      </c>
      <c r="BG47" s="5" t="b">
        <f>IF(ISERROR(DATEVALUE(TEXT(Spreadsheet!AC47,"mm/dd/yyyy")) &gt; DATEVALUE(TEXT(Spreadsheet!J47,"mm/dd/yyyy"))),IF(OR(AND(ISBLANK(Spreadsheet!AC47),ISBLANK(Spreadsheet!C47)),AND(NOT(ISBLANK(Spreadsheet!C47)),ISBLANK(Spreadsheet!AC47),NOT(ISBLANK(Spreadsheet!D47)))),TRUE,FALSE),IF(DATEVALUE(TEXT(Spreadsheet!AC47,"mm/dd/yyyy")) &gt; DATEVALUE(TEXT(Spreadsheet!J47,"mm/dd/yyyy")),TRUE,FALSE))</f>
        <v>1</v>
      </c>
      <c r="BH47" s="5" t="b">
        <f>OR(AND(ISBLANK(Spreadsheet!C47),ISBLANK(Spreadsheet!AE47)),AND(NOT(ISBLANK(Spreadsheet!C47)),NOT(ISBLANK(Spreadsheet!D47)),ISBLANK(Spreadsheet!AE47)),AND(NOT(ISBLANK(Spreadsheet!C47)),ISBLANK(Spreadsheet!D47),NOT(ISBLANK(Spreadsheet!AE47)),LEN(Spreadsheet!AE47)&lt;=100))</f>
        <v>1</v>
      </c>
      <c r="BI47" s="5" t="b">
        <f t="array" ref="BI47">IF(ISBLANK(Spreadsheet!AF47),TRUE,ISNUMBER(MATCH(TRUE,EXACT(Spreadsheet!AF47,CobraShortReasons),0)))</f>
        <v>1</v>
      </c>
      <c r="BJ47" s="5" t="b">
        <f ca="1">IF(ISERROR(DATEVALUE(TEXT(Spreadsheet!AG47,"mm/dd/yyyy")) &gt; TODAY()),IF(ISBLANK(Spreadsheet!AG47),TRUE,FALSE),IF(DATEVALUE(TEXT(Spreadsheet!AG47,"mm/dd/yyyy")) &gt; TODAY(),FALSE,TRUE))</f>
        <v>1</v>
      </c>
      <c r="BK47" s="5" t="b">
        <f>OR(ISBLANK(Spreadsheet!AH47),LEN(Spreadsheet!AH47)&lt;=25)</f>
        <v>1</v>
      </c>
      <c r="BL47" s="5" t="b">
        <f t="array" aca="1" ref="BL47" ca="1">IF(ISBLANK(Spreadsheet!AI47),TRUE,ISNUMBER(MATCH(TRUE,EXACT(Spreadsheet!AI47,INDIRECT(Spreadsheet!$D$2)),0)))</f>
        <v>1</v>
      </c>
      <c r="BM47" s="5" t="b">
        <f t="array" aca="1" ref="BM47" ca="1">IF(ISBLANK(Spreadsheet!AJ47),TRUE,ISNUMBER(MATCH(TRUE,EXACT(Spreadsheet!AJ47,INDIRECT(Spreadsheet!BJ47)),0)))</f>
        <v>1</v>
      </c>
      <c r="BN47" s="5" t="b">
        <f t="array" ref="BN47">IF(ISBLANK(Spreadsheet!AK47),TRUE,ISNUMBER(MATCH(TRUE,EXACT(Spreadsheet!AK47,DentalPlans),0)))</f>
        <v>1</v>
      </c>
      <c r="BO47" s="5" t="b">
        <f t="array" aca="1" ref="BO47" ca="1">IF(ISBLANK(Spreadsheet!AL47),TRUE,ISNUMBER(MATCH(TRUE,EXACT(Spreadsheet!AL47,INDIRECT(Spreadsheet!BK47)),0)))</f>
        <v>1</v>
      </c>
      <c r="BP47" s="5" t="b">
        <f t="array" ref="BP47">IF(ISBLANK(Spreadsheet!AM47),TRUE,ISNUMBER(MATCH(TRUE,EXACT(Spreadsheet!AM47,VisionPlans),0)))</f>
        <v>1</v>
      </c>
      <c r="BQ47" s="5" t="b">
        <f t="array" aca="1" ref="BQ47" ca="1">IF(ISBLANK(Spreadsheet!AN47),TRUE,ISNUMBER(MATCH(TRUE,EXACT(Spreadsheet!AN47,INDIRECT(Spreadsheet!BL47)),0)))</f>
        <v>1</v>
      </c>
      <c r="BR47" s="5" t="b">
        <f t="array" ref="BR47">IF(ISBLANK(Spreadsheet!AO47),TRUE,ISNUMBER(MATCH(TRUE,EXACT(Spreadsheet!AO47,LifeBenefitClasses),0)))</f>
        <v>1</v>
      </c>
      <c r="BS47" s="5" t="b">
        <f>IF(OR(ISBLANK(Spreadsheet!AO47), Spreadsheet!AO47="Waive"),IF(ISBLANK(Spreadsheet!AP47),TRUE,FALSE),IF(OR(AND(NOT(ISBLANK(Spreadsheet!AO47)),ISBLANK(Spreadsheet!AP47)),NOT(ISNUMBER(VALUE(Spreadsheet!AP47)))),FALSE,IF(OR(AND(Spreadsheet!AP47&lt;6,MOD(Spreadsheet!AP47*10,5)=0), MOD(Spreadsheet!AP47,5000)=0),TRUE,FALSE)))</f>
        <v>1</v>
      </c>
      <c r="BT47" s="5" t="b">
        <f t="array" ref="BT47">IF(ISBLANK(Spreadsheet!AQ47),TRUE,ISNUMBER(MATCH(TRUE,EXACT(Spreadsheet!AQ47,EnrollWaive),0)))</f>
        <v>1</v>
      </c>
      <c r="BU47" s="5" t="b">
        <f t="array" ref="BU47">IF(ISBLANK(Spreadsheet!AR47),TRUE,ISNUMBER(MATCH(TRUE,EXACT(Spreadsheet!AR47,LifeBenefitClasses),0)))</f>
        <v>1</v>
      </c>
      <c r="BV47" s="5" t="b">
        <f>IF(OR(ISBLANK(Spreadsheet!AR47), Spreadsheet!AR47="Waive"),IF(ISBLANK(Spreadsheet!AS47),TRUE,FALSE),IF(OR(AND(NOT(ISBLANK(Spreadsheet!AR47)),ISBLANK(Spreadsheet!AS47)),NOT(ISNUMBER(VALUE(Spreadsheet!AS47)))),FALSE,IF(OR(AND(Spreadsheet!AS47&lt;6,MOD(Spreadsheet!AS47*10,5)=0), MOD(Spreadsheet!AS47,10000)=0),TRUE,FALSE)))</f>
        <v>1</v>
      </c>
      <c r="BW47" s="5" t="b">
        <f t="array" ref="BW47">IF(ISBLANK(Spreadsheet!AT47),TRUE,ISNUMBER(MATCH(TRUE,EXACT(Spreadsheet!AT47,LifeBenefitClasses),0)))</f>
        <v>1</v>
      </c>
      <c r="BX47" s="5" t="b">
        <f>IF(OR(ISBLANK(Spreadsheet!AT47), Spreadsheet!AT47="Waive"),IF(ISBLANK(Spreadsheet!AU47),TRUE,FALSE),IF(OR(AND(NOT(ISBLANK(Spreadsheet!AT47)),ISBLANK(Spreadsheet!AU47)),NOT(ISNUMBER(VALUE(Spreadsheet!AU47)))),FALSE,IF(AND(NOT(OR(ISBLANK(Spreadsheet!AT47),Spreadsheet!AT47="Waive")),NOT(OR(ISBLANK(Spreadsheet!AR47),Spreadsheet!AR47="Waive")),MOD(Spreadsheet!AU47,5000)=0, Spreadsheet!AU47&lt;=(Spreadsheet!AS47*0.5)),TRUE,FALSE)))</f>
        <v>1</v>
      </c>
      <c r="BY47" s="5" t="b">
        <f t="array" ref="BY47">IF(ISBLANK(Spreadsheet!AV47),TRUE,ISNUMBER(MATCH(TRUE,EXACT(Spreadsheet!AV47,EnrollWaive),0)))</f>
        <v>1</v>
      </c>
      <c r="BZ47" s="5" t="b">
        <f t="array" ref="BZ47">IF(ISBLANK(Spreadsheet!AW47),TRUE,ISNUMBER(MATCH(TRUE,EXACT(Spreadsheet!AW47,LifeBenefitClasses),0)))</f>
        <v>1</v>
      </c>
      <c r="CA47" s="5" t="b">
        <f t="array" ref="CA47">IF(ISBLANK(Spreadsheet!AX47),TRUE,ISNUMBER(MATCH(TRUE,EXACT(Spreadsheet!AX47,LifeBenefitClasses),0)))</f>
        <v>1</v>
      </c>
      <c r="CB47" s="5" t="b">
        <f t="array" ref="CB47">IF(ISBLANK(Spreadsheet!AY47),TRUE,ISNUMBER(MATCH(TRUE,EXACT(Spreadsheet!AY47,LifeBenefitClasses),0)))</f>
        <v>1</v>
      </c>
      <c r="CC47" s="5" t="b">
        <f t="array" ref="CC47">IF(ISBLANK(Spreadsheet!AZ47),TRUE,ISNUMBER(MATCH(TRUE,EXACT(Spreadsheet!AZ47,LifeBenefitClasses),0)))</f>
        <v>1</v>
      </c>
      <c r="CD47" s="5" t="b">
        <f t="array" ref="CD47">IF(ISBLANK(Spreadsheet!BA47),TRUE,ISNUMBER(MATCH(TRUE,EXACT(Spreadsheet!BA47,LifeBenefitClasses),0)))</f>
        <v>1</v>
      </c>
      <c r="CE47" s="5" t="b">
        <f>IF(OR(ISBLANK(Spreadsheet!BA47), Spreadsheet!BA47="Waive"),IF(ISBLANK(Spreadsheet!BB47),TRUE,FALSE),IF(OR(AND(NOT(ISBLANK(Spreadsheet!BA47)),ISBLANK(Spreadsheet!BB47)),NOT(ISNUMBER(VALUE(Spreadsheet!BB47))),ISBLANK(Spreadsheet!BC47),NOT(ISNUMBER(VALUE(Spreadsheet!BC47)))),FALSE,IF(AND(Spreadsheet!BB47&gt;=50000,Spreadsheet!BB47&lt;=250000,MOD(Spreadsheet!BB47,10000)=0,Spreadsheet!BB47&lt;=(10*Spreadsheet!BC47)),TRUE,FALSE)))</f>
        <v>1</v>
      </c>
      <c r="CF47" s="5" t="b">
        <f>IF(NOT(ISBLANK(Spreadsheet!BC47)),AND(ISNUMBER(VALUE(Spreadsheet!BC47)),Spreadsheet!BC47&gt;0),AND(OR(ISBLANK(Spreadsheet!AO47),Spreadsheet!AO47="Waive",AND(NOT(OR(ISBLANK(Spreadsheet!AO47),Spreadsheet!AO47="Waive")),Spreadsheet!AP47&gt;=6)),OR(ISBLANK(Spreadsheet!AR47),AND(NOT(OR(ISBLANK(Spreadsheet!AR47),Spreadsheet!AR47="Waive")),Spreadsheet!AS47&gt;=6)),OR(ISBLANK(Spreadsheet!AW47)),OR(ISBLANK(Spreadsheet!AX47)),OR(ISBLANK(Spreadsheet!AY47)),OR(ISBLANK(Spreadsheet!AZ47)),OR(ISBLANK(Spreadsheet!BA47),Spreadsheet!BA47="Waive")))</f>
        <v>1</v>
      </c>
      <c r="CG47" s="5" t="b">
        <f t="shared" ca="1" si="5"/>
        <v>1</v>
      </c>
    </row>
    <row r="48" spans="6:85" x14ac:dyDescent="0.3">
      <c r="F48" s="18" t="s">
        <v>30</v>
      </c>
      <c r="G48" s="5" t="b">
        <f>EXACT(Spreadsheet!AV6,F48)</f>
        <v>1</v>
      </c>
      <c r="H48" s="5">
        <f t="shared" ca="1" si="2"/>
        <v>2</v>
      </c>
      <c r="I48" s="5" t="str">
        <f t="shared" ca="1" si="3"/>
        <v/>
      </c>
      <c r="J48" s="5" t="str">
        <f>IF(AND(NOT(ISBLANK(Spreadsheet!C48)),ISBLANK(Spreadsheet!D48)),Spreadsheet!F48&amp;" "&amp;Spreadsheet!H48,"")</f>
        <v/>
      </c>
      <c r="K48" s="5">
        <f>IF(AND(NOT(ISBLANK(Spreadsheet!C48)),ISBLANK(Spreadsheet!D48)),COUNTIFS(Spreadsheet!E49:E$786,"=Child",Spreadsheet!C49:C$786, "="&amp;Spreadsheet!C48) + COUNTIFS(Spreadsheet!E49:E$786,"=Step-child",Spreadsheet!C49:C$786, "="&amp;Spreadsheet!C48),0)</f>
        <v>0</v>
      </c>
      <c r="L48" s="5">
        <f>IF(NOT(ISBLANK(J48)),COUNTIFS(Spreadsheet!E49:E$786,"=Wife",Spreadsheet!C49:C$786, "="&amp;Spreadsheet!C48) + COUNTIFS(Spreadsheet!E49:E$786,"=Husband",Spreadsheet!C49:C$786, "="&amp;Spreadsheet!C48),0)</f>
        <v>0</v>
      </c>
      <c r="M48" s="5">
        <f>IF(NOT(ISBLANK(Spreadsheet!AJ48)),VLOOKUP(Spreadsheet!AJ48,'Drop Downs'!$P$2:$R$16,3,FALSE),0)</f>
        <v>0</v>
      </c>
      <c r="N48" s="5">
        <f>IF(NOT(ISBLANK(Spreadsheet!AJ48)), VLOOKUP(Spreadsheet!AJ48,'Drop Downs'!$P$2:$R$16,2,FALSE),0)</f>
        <v>0</v>
      </c>
      <c r="O48" s="5">
        <f>IF(NOT(ISBLANK(Spreadsheet!AL48)),VLOOKUP(Spreadsheet!AL48,'Drop Downs'!$P$2:$R$16,3,FALSE), 0)</f>
        <v>0</v>
      </c>
      <c r="P48" s="5">
        <f>IF(NOT(ISBLANK(Spreadsheet!AL48)),VLOOKUP(Spreadsheet!AL48,'Drop Downs'!$P$2:$R$16,2,FALSE),0)</f>
        <v>0</v>
      </c>
      <c r="Q48" s="5">
        <f>IF(NOT(ISBLANK(Spreadsheet!AN48)),VLOOKUP(Spreadsheet!AN48,'Drop Downs'!$P$2:$R$16,3,FALSE),0)</f>
        <v>0</v>
      </c>
      <c r="R48" s="5">
        <f>IF(NOT(ISBLANK(Spreadsheet!AN48)),VLOOKUP(Spreadsheet!AN48,'Drop Downs'!$P$2:$R$16,2,FALSE),0)</f>
        <v>0</v>
      </c>
      <c r="S48" s="5" t="str">
        <f>IF(OR(M48&gt;K48,N48&gt;L48,O48&gt;K48, Q48&gt;K48,N48&gt;L48, P48&gt;L48, R48&gt;L48),"Member currently has a coverage election over what he/she needs.  Please add more dependents or adjust the coverage election.","")&amp;(IF(AND(NOT(ISBLANK(Spreadsheet!C48)),NOT(ISBLANK(Spreadsheet!D48)),ISBLANK(Spreadsheet!E48)),"Dependent lacks a relationship to member.Please select one from the drop-down.",""))</f>
        <v/>
      </c>
      <c r="T48" s="5" t="b">
        <f t="shared" si="4"/>
        <v>1</v>
      </c>
      <c r="U48" s="5" t="b">
        <f>OR(ISBLANK(Spreadsheet!C48),IF(NOT(ISBLANK(Spreadsheet!D48)),NOT(ISBLANK(Spreadsheet!E48)),TRUE))</f>
        <v>1</v>
      </c>
      <c r="V48" s="5" t="b">
        <f>OR(ISBLANK(Spreadsheet!C48), NOT(ISBLANK(Spreadsheet!I48)))</f>
        <v>1</v>
      </c>
      <c r="W48" s="5" t="b">
        <f>OR(ISBLANK(Spreadsheet!D48),NOT(ISBLANK(Spreadsheet!C48)))</f>
        <v>1</v>
      </c>
      <c r="X48" s="155" t="str">
        <f>REPT("0",MIN(FIND({1,2,3,4,5,6,7,8,9},Spreadsheet!C48&amp;"123456789"))-1)&amp;IF(ISBLANK(Spreadsheet!C48),"",SUMPRODUCT(MID(0&amp;Spreadsheet!C48,LARGE(INDEX(ISNUMBER(--MID(Spreadsheet!C48,ROW($1:$225),1))*
 ROW($1:$225),0),ROW($1:$225))+1,1)*10^ROW($1:$225)/10))</f>
        <v/>
      </c>
      <c r="Y48" s="5" t="b">
        <f>IF(NOT(ISBLANK(Spreadsheet!C48)),IF(AND(ISNUMBER(VALUE(Spreadsheet!C48)), LEN(Spreadsheet!C48)=9),TRUE,FALSE),TRUE)</f>
        <v>1</v>
      </c>
      <c r="Z48" s="155" t="str">
        <f>REPT("0",MIN(FIND({1,2,3,4,5,6,7,8,9},Spreadsheet!D48&amp;"123456789"))-1)&amp;IF(ISBLANK(Spreadsheet!D48),"",SUMPRODUCT(MID(0&amp;Spreadsheet!D48,LARGE(INDEX(ISNUMBER(--MID(Spreadsheet!D48,ROW($1:$225),1))*
 ROW($1:$225),0),ROW($1:$225))+1,1)*10^ROW($1:$225)/10))</f>
        <v/>
      </c>
      <c r="AA48" s="5" t="b">
        <f>IF(AND(NOT(ISBLANK(Spreadsheet!D48)),NOT(ISBLANK(Spreadsheet!C48))),IF(AND(ISNUMBER(VALUE(Spreadsheet!D48)), LEN(Spreadsheet!D48)=9),TRUE,FALSE),IF(AND(NOT(ISBLANK(Spreadsheet!D48)),ISBLANK(Spreadsheet!C48)),FALSE,TRUE))</f>
        <v>1</v>
      </c>
      <c r="AB48" s="5" t="b">
        <f>OR(ISBLANK(Spreadsheet!Y48),IF(NOT(ISBLANK(Spreadsheet!Y48)),LEN(Spreadsheet!Y48)=10,ISNUMBER(VALUE(Spreadsheet!Y48))))</f>
        <v>1</v>
      </c>
      <c r="AC48" s="5" t="b">
        <f>OR(ISBLANK(Spreadsheet!AI48), AND(NOT(ISBLANK(Spreadsheet!AJ48)), NOT(ISNUMBER(SEARCH("Waive",Spreadsheet!AJ48)))))</f>
        <v>1</v>
      </c>
      <c r="AD48" s="5" t="b">
        <f>OR(ISBLANK(Spreadsheet!AK48), AND(NOT(ISBLANK(Spreadsheet!AL48)), NOT(ISNUMBER(SEARCH("Waive",Spreadsheet!AL48)))))</f>
        <v>1</v>
      </c>
      <c r="AE48" s="5" t="b">
        <f>OR(ISBLANK(Spreadsheet!AM48), AND(NOT(ISBLANK(Spreadsheet!AN48)), NOT(ISNUMBER(SEARCH("Waive", Spreadsheet!AN48)))))</f>
        <v>1</v>
      </c>
      <c r="AF48" s="5" t="b">
        <f>OR(ISBLANK(Spreadsheet!C48), NOT(ISBLANK(Spreadsheet!D48)),NOT(ISBLANK(Spreadsheet!L48)))</f>
        <v>1</v>
      </c>
      <c r="AG48" s="5" t="b">
        <f>IF(AND(NOT(ISBLANK(Spreadsheet!C48)), NOT(ISBLANK(Spreadsheet!D48)),Spreadsheet!C48&lt;&gt;Spreadsheet!D48),IF(ISERROR(VLOOKUP(Spreadsheet!C48, Spreadsheet!$C$6:'Spreadsheet'!$C47,1,FALSE)), FALSE, TRUE),TRUE)</f>
        <v>1</v>
      </c>
      <c r="AH48" s="5" t="b">
        <f>Spreadsheet!$B$2=Spreadsheet!AD48</f>
        <v>1</v>
      </c>
      <c r="AI48" s="5" t="b">
        <f>IF(ISBLANK(Spreadsheet!G48),TRUE,IF(OR(LEN(Spreadsheet!G48)&gt;1,ISNUMBER(VALUE(Spreadsheet!G48))),FALSE,TRUE))</f>
        <v>1</v>
      </c>
      <c r="AJ48" s="5" t="b">
        <f>OR(ISBLANK(Spreadsheet!C48), NOT(ISBLANK(Spreadsheet!B48)), NOT(ISBLANK(Spreadsheet!D48)))</f>
        <v>1</v>
      </c>
      <c r="AK48" s="5" t="b">
        <f t="array" ref="AK48">IF(OR(AND(ISBLANK(Spreadsheet!E48),ISBLANK(Spreadsheet!D48),NOT(ISBLANK(Spreadsheet!C48))),AND(ISBLANK(Spreadsheet!E48),ISBLANK(Spreadsheet!D48),ISBLANK(Spreadsheet!C48))),TRUE,ISNUMBER(MATCH(TRUE,EXACT(Spreadsheet!E48,Relationships),0)))</f>
        <v>1</v>
      </c>
      <c r="AL48" s="5" t="b">
        <f>IF(NOT(ISBLANK(Spreadsheet!C48)),IF(OR(ISBLANK(Spreadsheet!F48),LEN(Spreadsheet!F48)&gt;40),FALSE,TRUE),TRUE)</f>
        <v>1</v>
      </c>
      <c r="AM48" s="5" t="b">
        <f>IF(NOT(ISBLANK(Spreadsheet!C48)),IF(OR(ISBLANK(Spreadsheet!H48),LEN(Spreadsheet!H48)&gt;40),FALSE,TRUE),TRUE)</f>
        <v>1</v>
      </c>
      <c r="AN48" s="5" t="b">
        <f t="array" ref="AN48">IF(ISBLANK(Spreadsheet!I48),TRUE,ISNUMBER(MATCH(TRUE,EXACT(Spreadsheet!I48,GenderValues),0)))</f>
        <v>1</v>
      </c>
      <c r="AO48" s="5" t="b">
        <f ca="1">IF(ISERROR(DATEVALUE(TEXT(Spreadsheet!J48,"mm/dd/yyyy")) &gt; TODAY()),IF(AND(ISBLANK(Spreadsheet!J48),ISBLANK(Spreadsheet!C48)),TRUE,FALSE),IF(DATEVALUE(TEXT(Spreadsheet!J48,"mm/dd/yyyy")) &gt; TODAY(),FALSE,TRUE))</f>
        <v>1</v>
      </c>
      <c r="AP48" s="5" t="b">
        <f>OR(ISBLANK(Spreadsheet!K48),LEN(Spreadsheet!K48)&lt;=100)</f>
        <v>1</v>
      </c>
      <c r="AQ48" s="5" t="b">
        <f t="array" ref="AQ48">IF(OR(AND(ISBLANK(Spreadsheet!L48),ISBLANK(Spreadsheet!C48)),AND(NOT(ISBLANK(Spreadsheet!C48)),NOT(ISBLANK(Spreadsheet!D48)))),TRUE,ISNUMBER(MATCH(TRUE,EXACT(Spreadsheet!L48,MaritalStatus),0)))</f>
        <v>1</v>
      </c>
      <c r="AR48" s="5" t="b">
        <f ca="1">IF(ISERROR(DATEVALUE(TEXT(Spreadsheet!M48,"mm/dd/yyyy")) &gt; TODAY()),IF(ISBLANK(Spreadsheet!M48),TRUE,FALSE),IF(DATEVALUE(TEXT(Spreadsheet!M48,"mm/dd/yyyy")) &gt; TODAY(),FALSE,TRUE))</f>
        <v>1</v>
      </c>
      <c r="AS48" s="5" t="b">
        <f>OR(ISBLANK(Spreadsheet!N48),LEN(Spreadsheet!N48)&lt;=100)</f>
        <v>1</v>
      </c>
      <c r="AT48" s="5" t="b">
        <f>OR(ISBLANK(Spreadsheet!O48),UPPER(Spreadsheet!O48)="YES")</f>
        <v>1</v>
      </c>
      <c r="AU48" s="5" t="b">
        <f>OR(ISBLANK(Spreadsheet!P48),UPPER(Spreadsheet!P48)="YES")</f>
        <v>1</v>
      </c>
      <c r="AV48" s="5" t="b">
        <f t="array" ref="AV48">IF(ISBLANK(Spreadsheet!Q48),TRUE,ISNUMBER(MATCH(TRUE,EXACT(Spreadsheet!Q48,OnGroupsPriorIns),0)))</f>
        <v>1</v>
      </c>
      <c r="AW48" s="5" t="b">
        <f>OR(ISBLANK(Spreadsheet!R48),UPPER(Spreadsheet!R48)="YES")</f>
        <v>1</v>
      </c>
      <c r="AX48" s="5" t="b">
        <f>OR(ISBLANK(Spreadsheet!S48),UPPER(Spreadsheet!S48)="YES")</f>
        <v>1</v>
      </c>
      <c r="AY48" s="5" t="b">
        <f>OR(AND(ISBLANK(Spreadsheet!C48),LEN(Spreadsheet!T48)=0),AND(NOT(ISBLANK(Spreadsheet!C48)),LEN(Spreadsheet!T48)&gt;0,LEN(Spreadsheet!T48)&lt;=50))</f>
        <v>1</v>
      </c>
      <c r="AZ48" s="5" t="b">
        <f>OR(LEN(Spreadsheet!U48)=0,AND(LEN(Spreadsheet!U48)&gt;0,LEN(Spreadsheet!U48)&lt;=50))</f>
        <v>1</v>
      </c>
      <c r="BA48" s="5" t="b">
        <f>OR(AND(ISBLANK(Spreadsheet!C48),LEN(Spreadsheet!V48)=0),AND(NOT(ISBLANK(Spreadsheet!C48)),LEN(Spreadsheet!V48)&gt;0,LEN(Spreadsheet!V48)&lt;=50))</f>
        <v>1</v>
      </c>
      <c r="BB48" s="5" t="b">
        <f t="array" ref="BB48">IF(AND(ISBLANK(Spreadsheet!C48),LEN(Spreadsheet!W48)=0),TRUE,ISNUMBER(MATCH(TRUE,EXACT(Spreadsheet!W48,States),0)))</f>
        <v>1</v>
      </c>
      <c r="BC48" s="5" t="b">
        <f>OR(AND(ISBLANK(Spreadsheet!C48),LEN(Spreadsheet!X48)=0),AND(NOT(ISBLANK(Spreadsheet!C48)),LEN(Spreadsheet!X48)&gt;0,LEN(Spreadsheet!X48)=5,ISNUMBER(VALUE(Spreadsheet!X48))))</f>
        <v>1</v>
      </c>
      <c r="BD48" s="5" t="b">
        <f>OR(ISBLANK(Spreadsheet!Z48),LEN(Spreadsheet!Z48)&lt;=50)</f>
        <v>1</v>
      </c>
      <c r="BE48" s="5" t="b">
        <f>ISBLANK(Spreadsheet!AA48)</f>
        <v>1</v>
      </c>
      <c r="BF48" s="5" t="b">
        <f>ISBLANK(Spreadsheet!AB48)</f>
        <v>1</v>
      </c>
      <c r="BG48" s="5" t="b">
        <f>IF(ISERROR(DATEVALUE(TEXT(Spreadsheet!AC48,"mm/dd/yyyy")) &gt; DATEVALUE(TEXT(Spreadsheet!J48,"mm/dd/yyyy"))),IF(OR(AND(ISBLANK(Spreadsheet!AC48),ISBLANK(Spreadsheet!C48)),AND(NOT(ISBLANK(Spreadsheet!C48)),ISBLANK(Spreadsheet!AC48),NOT(ISBLANK(Spreadsheet!D48)))),TRUE,FALSE),IF(DATEVALUE(TEXT(Spreadsheet!AC48,"mm/dd/yyyy")) &gt; DATEVALUE(TEXT(Spreadsheet!J48,"mm/dd/yyyy")),TRUE,FALSE))</f>
        <v>1</v>
      </c>
      <c r="BH48" s="5" t="b">
        <f>OR(AND(ISBLANK(Spreadsheet!C48),ISBLANK(Spreadsheet!AE48)),AND(NOT(ISBLANK(Spreadsheet!C48)),NOT(ISBLANK(Spreadsheet!D48)),ISBLANK(Spreadsheet!AE48)),AND(NOT(ISBLANK(Spreadsheet!C48)),ISBLANK(Spreadsheet!D48),NOT(ISBLANK(Spreadsheet!AE48)),LEN(Spreadsheet!AE48)&lt;=100))</f>
        <v>1</v>
      </c>
      <c r="BI48" s="5" t="b">
        <f t="array" ref="BI48">IF(ISBLANK(Spreadsheet!AF48),TRUE,ISNUMBER(MATCH(TRUE,EXACT(Spreadsheet!AF48,CobraShortReasons),0)))</f>
        <v>1</v>
      </c>
      <c r="BJ48" s="5" t="b">
        <f ca="1">IF(ISERROR(DATEVALUE(TEXT(Spreadsheet!AG48,"mm/dd/yyyy")) &gt; TODAY()),IF(ISBLANK(Spreadsheet!AG48),TRUE,FALSE),IF(DATEVALUE(TEXT(Spreadsheet!AG48,"mm/dd/yyyy")) &gt; TODAY(),FALSE,TRUE))</f>
        <v>1</v>
      </c>
      <c r="BK48" s="5" t="b">
        <f>OR(ISBLANK(Spreadsheet!AH48),LEN(Spreadsheet!AH48)&lt;=25)</f>
        <v>1</v>
      </c>
      <c r="BL48" s="5" t="b">
        <f t="array" aca="1" ref="BL48" ca="1">IF(ISBLANK(Spreadsheet!AI48),TRUE,ISNUMBER(MATCH(TRUE,EXACT(Spreadsheet!AI48,INDIRECT(Spreadsheet!$D$2)),0)))</f>
        <v>1</v>
      </c>
      <c r="BM48" s="5" t="b">
        <f t="array" aca="1" ref="BM48" ca="1">IF(ISBLANK(Spreadsheet!AJ48),TRUE,ISNUMBER(MATCH(TRUE,EXACT(Spreadsheet!AJ48,INDIRECT(Spreadsheet!BJ48)),0)))</f>
        <v>1</v>
      </c>
      <c r="BN48" s="5" t="b">
        <f t="array" ref="BN48">IF(ISBLANK(Spreadsheet!AK48),TRUE,ISNUMBER(MATCH(TRUE,EXACT(Spreadsheet!AK48,DentalPlans),0)))</f>
        <v>1</v>
      </c>
      <c r="BO48" s="5" t="b">
        <f t="array" aca="1" ref="BO48" ca="1">IF(ISBLANK(Spreadsheet!AL48),TRUE,ISNUMBER(MATCH(TRUE,EXACT(Spreadsheet!AL48,INDIRECT(Spreadsheet!BK48)),0)))</f>
        <v>1</v>
      </c>
      <c r="BP48" s="5" t="b">
        <f t="array" ref="BP48">IF(ISBLANK(Spreadsheet!AM48),TRUE,ISNUMBER(MATCH(TRUE,EXACT(Spreadsheet!AM48,VisionPlans),0)))</f>
        <v>1</v>
      </c>
      <c r="BQ48" s="5" t="b">
        <f t="array" aca="1" ref="BQ48" ca="1">IF(ISBLANK(Spreadsheet!AN48),TRUE,ISNUMBER(MATCH(TRUE,EXACT(Spreadsheet!AN48,INDIRECT(Spreadsheet!BL48)),0)))</f>
        <v>1</v>
      </c>
      <c r="BR48" s="5" t="b">
        <f t="array" ref="BR48">IF(ISBLANK(Spreadsheet!AO48),TRUE,ISNUMBER(MATCH(TRUE,EXACT(Spreadsheet!AO48,LifeBenefitClasses),0)))</f>
        <v>1</v>
      </c>
      <c r="BS48" s="5" t="b">
        <f>IF(OR(ISBLANK(Spreadsheet!AO48), Spreadsheet!AO48="Waive"),IF(ISBLANK(Spreadsheet!AP48),TRUE,FALSE),IF(OR(AND(NOT(ISBLANK(Spreadsheet!AO48)),ISBLANK(Spreadsheet!AP48)),NOT(ISNUMBER(VALUE(Spreadsheet!AP48)))),FALSE,IF(OR(AND(Spreadsheet!AP48&lt;6,MOD(Spreadsheet!AP48*10,5)=0), MOD(Spreadsheet!AP48,5000)=0),TRUE,FALSE)))</f>
        <v>1</v>
      </c>
      <c r="BT48" s="5" t="b">
        <f t="array" ref="BT48">IF(ISBLANK(Spreadsheet!AQ48),TRUE,ISNUMBER(MATCH(TRUE,EXACT(Spreadsheet!AQ48,EnrollWaive),0)))</f>
        <v>1</v>
      </c>
      <c r="BU48" s="5" t="b">
        <f t="array" ref="BU48">IF(ISBLANK(Spreadsheet!AR48),TRUE,ISNUMBER(MATCH(TRUE,EXACT(Spreadsheet!AR48,LifeBenefitClasses),0)))</f>
        <v>1</v>
      </c>
      <c r="BV48" s="5" t="b">
        <f>IF(OR(ISBLANK(Spreadsheet!AR48), Spreadsheet!AR48="Waive"),IF(ISBLANK(Spreadsheet!AS48),TRUE,FALSE),IF(OR(AND(NOT(ISBLANK(Spreadsheet!AR48)),ISBLANK(Spreadsheet!AS48)),NOT(ISNUMBER(VALUE(Spreadsheet!AS48)))),FALSE,IF(OR(AND(Spreadsheet!AS48&lt;6,MOD(Spreadsheet!AS48*10,5)=0), MOD(Spreadsheet!AS48,10000)=0),TRUE,FALSE)))</f>
        <v>1</v>
      </c>
      <c r="BW48" s="5" t="b">
        <f t="array" ref="BW48">IF(ISBLANK(Spreadsheet!AT48),TRUE,ISNUMBER(MATCH(TRUE,EXACT(Spreadsheet!AT48,LifeBenefitClasses),0)))</f>
        <v>1</v>
      </c>
      <c r="BX48" s="5" t="b">
        <f>IF(OR(ISBLANK(Spreadsheet!AT48), Spreadsheet!AT48="Waive"),IF(ISBLANK(Spreadsheet!AU48),TRUE,FALSE),IF(OR(AND(NOT(ISBLANK(Spreadsheet!AT48)),ISBLANK(Spreadsheet!AU48)),NOT(ISNUMBER(VALUE(Spreadsheet!AU48)))),FALSE,IF(AND(NOT(OR(ISBLANK(Spreadsheet!AT48),Spreadsheet!AT48="Waive")),NOT(OR(ISBLANK(Spreadsheet!AR48),Spreadsheet!AR48="Waive")),MOD(Spreadsheet!AU48,5000)=0, Spreadsheet!AU48&lt;=(Spreadsheet!AS48*0.5)),TRUE,FALSE)))</f>
        <v>1</v>
      </c>
      <c r="BY48" s="5" t="b">
        <f t="array" ref="BY48">IF(ISBLANK(Spreadsheet!AV48),TRUE,ISNUMBER(MATCH(TRUE,EXACT(Spreadsheet!AV48,EnrollWaive),0)))</f>
        <v>1</v>
      </c>
      <c r="BZ48" s="5" t="b">
        <f t="array" ref="BZ48">IF(ISBLANK(Spreadsheet!AW48),TRUE,ISNUMBER(MATCH(TRUE,EXACT(Spreadsheet!AW48,LifeBenefitClasses),0)))</f>
        <v>1</v>
      </c>
      <c r="CA48" s="5" t="b">
        <f t="array" ref="CA48">IF(ISBLANK(Spreadsheet!AX48),TRUE,ISNUMBER(MATCH(TRUE,EXACT(Spreadsheet!AX48,LifeBenefitClasses),0)))</f>
        <v>1</v>
      </c>
      <c r="CB48" s="5" t="b">
        <f t="array" ref="CB48">IF(ISBLANK(Spreadsheet!AY48),TRUE,ISNUMBER(MATCH(TRUE,EXACT(Spreadsheet!AY48,LifeBenefitClasses),0)))</f>
        <v>1</v>
      </c>
      <c r="CC48" s="5" t="b">
        <f t="array" ref="CC48">IF(ISBLANK(Spreadsheet!AZ48),TRUE,ISNUMBER(MATCH(TRUE,EXACT(Spreadsheet!AZ48,LifeBenefitClasses),0)))</f>
        <v>1</v>
      </c>
      <c r="CD48" s="5" t="b">
        <f t="array" ref="CD48">IF(ISBLANK(Spreadsheet!BA48),TRUE,ISNUMBER(MATCH(TRUE,EXACT(Spreadsheet!BA48,LifeBenefitClasses),0)))</f>
        <v>1</v>
      </c>
      <c r="CE48" s="5" t="b">
        <f>IF(OR(ISBLANK(Spreadsheet!BA48), Spreadsheet!BA48="Waive"),IF(ISBLANK(Spreadsheet!BB48),TRUE,FALSE),IF(OR(AND(NOT(ISBLANK(Spreadsheet!BA48)),ISBLANK(Spreadsheet!BB48)),NOT(ISNUMBER(VALUE(Spreadsheet!BB48))),ISBLANK(Spreadsheet!BC48),NOT(ISNUMBER(VALUE(Spreadsheet!BC48)))),FALSE,IF(AND(Spreadsheet!BB48&gt;=50000,Spreadsheet!BB48&lt;=250000,MOD(Spreadsheet!BB48,10000)=0,Spreadsheet!BB48&lt;=(10*Spreadsheet!BC48)),TRUE,FALSE)))</f>
        <v>1</v>
      </c>
      <c r="CF48" s="5" t="b">
        <f>IF(NOT(ISBLANK(Spreadsheet!BC48)),AND(ISNUMBER(VALUE(Spreadsheet!BC48)),Spreadsheet!BC48&gt;0),AND(OR(ISBLANK(Spreadsheet!AO48),Spreadsheet!AO48="Waive",AND(NOT(OR(ISBLANK(Spreadsheet!AO48),Spreadsheet!AO48="Waive")),Spreadsheet!AP48&gt;=6)),OR(ISBLANK(Spreadsheet!AR48),AND(NOT(OR(ISBLANK(Spreadsheet!AR48),Spreadsheet!AR48="Waive")),Spreadsheet!AS48&gt;=6)),OR(ISBLANK(Spreadsheet!AW48)),OR(ISBLANK(Spreadsheet!AX48)),OR(ISBLANK(Spreadsheet!AY48)),OR(ISBLANK(Spreadsheet!AZ48)),OR(ISBLANK(Spreadsheet!BA48),Spreadsheet!BA48="Waive")))</f>
        <v>1</v>
      </c>
      <c r="CG48" s="5" t="b">
        <f t="shared" ca="1" si="5"/>
        <v>1</v>
      </c>
    </row>
    <row r="49" spans="6:85" x14ac:dyDescent="0.3">
      <c r="F49" s="18" t="s">
        <v>31</v>
      </c>
      <c r="G49" s="5" t="b">
        <f>EXACT(Spreadsheet!AW6,F49)</f>
        <v>1</v>
      </c>
      <c r="H49" s="5">
        <f t="shared" ca="1" si="2"/>
        <v>2</v>
      </c>
      <c r="I49" s="5" t="str">
        <f t="shared" ca="1" si="3"/>
        <v/>
      </c>
      <c r="J49" s="5" t="str">
        <f>IF(AND(NOT(ISBLANK(Spreadsheet!C49)),ISBLANK(Spreadsheet!D49)),Spreadsheet!F49&amp;" "&amp;Spreadsheet!H49,"")</f>
        <v/>
      </c>
      <c r="K49" s="5">
        <f>IF(AND(NOT(ISBLANK(Spreadsheet!C49)),ISBLANK(Spreadsheet!D49)),COUNTIFS(Spreadsheet!E50:E$786,"=Child",Spreadsheet!C50:C$786, "="&amp;Spreadsheet!C49) + COUNTIFS(Spreadsheet!E50:E$786,"=Step-child",Spreadsheet!C50:C$786, "="&amp;Spreadsheet!C49),0)</f>
        <v>0</v>
      </c>
      <c r="L49" s="5">
        <f>IF(NOT(ISBLANK(J49)),COUNTIFS(Spreadsheet!E50:E$786,"=Wife",Spreadsheet!C50:C$786, "="&amp;Spreadsheet!C49) + COUNTIFS(Spreadsheet!E50:E$786,"=Husband",Spreadsheet!C50:C$786, "="&amp;Spreadsheet!C49),0)</f>
        <v>0</v>
      </c>
      <c r="M49" s="5">
        <f>IF(NOT(ISBLANK(Spreadsheet!AJ49)),VLOOKUP(Spreadsheet!AJ49,'Drop Downs'!$P$2:$R$16,3,FALSE),0)</f>
        <v>0</v>
      </c>
      <c r="N49" s="5">
        <f>IF(NOT(ISBLANK(Spreadsheet!AJ49)), VLOOKUP(Spreadsheet!AJ49,'Drop Downs'!$P$2:$R$16,2,FALSE),0)</f>
        <v>0</v>
      </c>
      <c r="O49" s="5">
        <f>IF(NOT(ISBLANK(Spreadsheet!AL49)),VLOOKUP(Spreadsheet!AL49,'Drop Downs'!$P$2:$R$16,3,FALSE), 0)</f>
        <v>0</v>
      </c>
      <c r="P49" s="5">
        <f>IF(NOT(ISBLANK(Spreadsheet!AL49)),VLOOKUP(Spreadsheet!AL49,'Drop Downs'!$P$2:$R$16,2,FALSE),0)</f>
        <v>0</v>
      </c>
      <c r="Q49" s="5">
        <f>IF(NOT(ISBLANK(Spreadsheet!AN49)),VLOOKUP(Spreadsheet!AN49,'Drop Downs'!$P$2:$R$16,3,FALSE),0)</f>
        <v>0</v>
      </c>
      <c r="R49" s="5">
        <f>IF(NOT(ISBLANK(Spreadsheet!AN49)),VLOOKUP(Spreadsheet!AN49,'Drop Downs'!$P$2:$R$16,2,FALSE),0)</f>
        <v>0</v>
      </c>
      <c r="S49" s="5" t="str">
        <f>IF(OR(M49&gt;K49,N49&gt;L49,O49&gt;K49, Q49&gt;K49,N49&gt;L49, P49&gt;L49, R49&gt;L49),"Member currently has a coverage election over what he/she needs.  Please add more dependents or adjust the coverage election.","")&amp;(IF(AND(NOT(ISBLANK(Spreadsheet!C49)),NOT(ISBLANK(Spreadsheet!D49)),ISBLANK(Spreadsheet!E49)),"Dependent lacks a relationship to member.Please select one from the drop-down.",""))</f>
        <v/>
      </c>
      <c r="T49" s="5" t="b">
        <f t="shared" si="4"/>
        <v>1</v>
      </c>
      <c r="U49" s="5" t="b">
        <f>OR(ISBLANK(Spreadsheet!C49),IF(NOT(ISBLANK(Spreadsheet!D49)),NOT(ISBLANK(Spreadsheet!E49)),TRUE))</f>
        <v>1</v>
      </c>
      <c r="V49" s="5" t="b">
        <f>OR(ISBLANK(Spreadsheet!C49), NOT(ISBLANK(Spreadsheet!I49)))</f>
        <v>1</v>
      </c>
      <c r="W49" s="5" t="b">
        <f>OR(ISBLANK(Spreadsheet!D49),NOT(ISBLANK(Spreadsheet!C49)))</f>
        <v>1</v>
      </c>
      <c r="X49" s="155" t="str">
        <f>REPT("0",MIN(FIND({1,2,3,4,5,6,7,8,9},Spreadsheet!C49&amp;"123456789"))-1)&amp;IF(ISBLANK(Spreadsheet!C49),"",SUMPRODUCT(MID(0&amp;Spreadsheet!C49,LARGE(INDEX(ISNUMBER(--MID(Spreadsheet!C49,ROW($1:$225),1))*
 ROW($1:$225),0),ROW($1:$225))+1,1)*10^ROW($1:$225)/10))</f>
        <v/>
      </c>
      <c r="Y49" s="5" t="b">
        <f>IF(NOT(ISBLANK(Spreadsheet!C49)),IF(AND(ISNUMBER(VALUE(Spreadsheet!C49)), LEN(Spreadsheet!C49)=9),TRUE,FALSE),TRUE)</f>
        <v>1</v>
      </c>
      <c r="Z49" s="155" t="str">
        <f>REPT("0",MIN(FIND({1,2,3,4,5,6,7,8,9},Spreadsheet!D49&amp;"123456789"))-1)&amp;IF(ISBLANK(Spreadsheet!D49),"",SUMPRODUCT(MID(0&amp;Spreadsheet!D49,LARGE(INDEX(ISNUMBER(--MID(Spreadsheet!D49,ROW($1:$225),1))*
 ROW($1:$225),0),ROW($1:$225))+1,1)*10^ROW($1:$225)/10))</f>
        <v/>
      </c>
      <c r="AA49" s="5" t="b">
        <f>IF(AND(NOT(ISBLANK(Spreadsheet!D49)),NOT(ISBLANK(Spreadsheet!C49))),IF(AND(ISNUMBER(VALUE(Spreadsheet!D49)), LEN(Spreadsheet!D49)=9),TRUE,FALSE),IF(AND(NOT(ISBLANK(Spreadsheet!D49)),ISBLANK(Spreadsheet!C49)),FALSE,TRUE))</f>
        <v>1</v>
      </c>
      <c r="AB49" s="5" t="b">
        <f>OR(ISBLANK(Spreadsheet!Y49),IF(NOT(ISBLANK(Spreadsheet!Y49)),LEN(Spreadsheet!Y49)=10,ISNUMBER(VALUE(Spreadsheet!Y49))))</f>
        <v>1</v>
      </c>
      <c r="AC49" s="5" t="b">
        <f>OR(ISBLANK(Spreadsheet!AI49), AND(NOT(ISBLANK(Spreadsheet!AJ49)), NOT(ISNUMBER(SEARCH("Waive",Spreadsheet!AJ49)))))</f>
        <v>1</v>
      </c>
      <c r="AD49" s="5" t="b">
        <f>OR(ISBLANK(Spreadsheet!AK49), AND(NOT(ISBLANK(Spreadsheet!AL49)), NOT(ISNUMBER(SEARCH("Waive",Spreadsheet!AL49)))))</f>
        <v>1</v>
      </c>
      <c r="AE49" s="5" t="b">
        <f>OR(ISBLANK(Spreadsheet!AM49), AND(NOT(ISBLANK(Spreadsheet!AN49)), NOT(ISNUMBER(SEARCH("Waive", Spreadsheet!AN49)))))</f>
        <v>1</v>
      </c>
      <c r="AF49" s="5" t="b">
        <f>OR(ISBLANK(Spreadsheet!C49), NOT(ISBLANK(Spreadsheet!D49)),NOT(ISBLANK(Spreadsheet!L49)))</f>
        <v>1</v>
      </c>
      <c r="AG49" s="5" t="b">
        <f>IF(AND(NOT(ISBLANK(Spreadsheet!C49)), NOT(ISBLANK(Spreadsheet!D49)),Spreadsheet!C49&lt;&gt;Spreadsheet!D49),IF(ISERROR(VLOOKUP(Spreadsheet!C49, Spreadsheet!$C$6:'Spreadsheet'!$C48,1,FALSE)), FALSE, TRUE),TRUE)</f>
        <v>1</v>
      </c>
      <c r="AH49" s="5" t="b">
        <f>Spreadsheet!$B$2=Spreadsheet!AD49</f>
        <v>1</v>
      </c>
      <c r="AI49" s="5" t="b">
        <f>IF(ISBLANK(Spreadsheet!G49),TRUE,IF(OR(LEN(Spreadsheet!G49)&gt;1,ISNUMBER(VALUE(Spreadsheet!G49))),FALSE,TRUE))</f>
        <v>1</v>
      </c>
      <c r="AJ49" s="5" t="b">
        <f>OR(ISBLANK(Spreadsheet!C49), NOT(ISBLANK(Spreadsheet!B49)), NOT(ISBLANK(Spreadsheet!D49)))</f>
        <v>1</v>
      </c>
      <c r="AK49" s="5" t="b">
        <f t="array" ref="AK49">IF(OR(AND(ISBLANK(Spreadsheet!E49),ISBLANK(Spreadsheet!D49),NOT(ISBLANK(Spreadsheet!C49))),AND(ISBLANK(Spreadsheet!E49),ISBLANK(Spreadsheet!D49),ISBLANK(Spreadsheet!C49))),TRUE,ISNUMBER(MATCH(TRUE,EXACT(Spreadsheet!E49,Relationships),0)))</f>
        <v>1</v>
      </c>
      <c r="AL49" s="5" t="b">
        <f>IF(NOT(ISBLANK(Spreadsheet!C49)),IF(OR(ISBLANK(Spreadsheet!F49),LEN(Spreadsheet!F49)&gt;40),FALSE,TRUE),TRUE)</f>
        <v>1</v>
      </c>
      <c r="AM49" s="5" t="b">
        <f>IF(NOT(ISBLANK(Spreadsheet!C49)),IF(OR(ISBLANK(Spreadsheet!H49),LEN(Spreadsheet!H49)&gt;40),FALSE,TRUE),TRUE)</f>
        <v>1</v>
      </c>
      <c r="AN49" s="5" t="b">
        <f t="array" ref="AN49">IF(ISBLANK(Spreadsheet!I49),TRUE,ISNUMBER(MATCH(TRUE,EXACT(Spreadsheet!I49,GenderValues),0)))</f>
        <v>1</v>
      </c>
      <c r="AO49" s="5" t="b">
        <f ca="1">IF(ISERROR(DATEVALUE(TEXT(Spreadsheet!J49,"mm/dd/yyyy")) &gt; TODAY()),IF(AND(ISBLANK(Spreadsheet!J49),ISBLANK(Spreadsheet!C49)),TRUE,FALSE),IF(DATEVALUE(TEXT(Spreadsheet!J49,"mm/dd/yyyy")) &gt; TODAY(),FALSE,TRUE))</f>
        <v>1</v>
      </c>
      <c r="AP49" s="5" t="b">
        <f>OR(ISBLANK(Spreadsheet!K49),LEN(Spreadsheet!K49)&lt;=100)</f>
        <v>1</v>
      </c>
      <c r="AQ49" s="5" t="b">
        <f t="array" ref="AQ49">IF(OR(AND(ISBLANK(Spreadsheet!L49),ISBLANK(Spreadsheet!C49)),AND(NOT(ISBLANK(Spreadsheet!C49)),NOT(ISBLANK(Spreadsheet!D49)))),TRUE,ISNUMBER(MATCH(TRUE,EXACT(Spreadsheet!L49,MaritalStatus),0)))</f>
        <v>1</v>
      </c>
      <c r="AR49" s="5" t="b">
        <f ca="1">IF(ISERROR(DATEVALUE(TEXT(Spreadsheet!M49,"mm/dd/yyyy")) &gt; TODAY()),IF(ISBLANK(Spreadsheet!M49),TRUE,FALSE),IF(DATEVALUE(TEXT(Spreadsheet!M49,"mm/dd/yyyy")) &gt; TODAY(),FALSE,TRUE))</f>
        <v>1</v>
      </c>
      <c r="AS49" s="5" t="b">
        <f>OR(ISBLANK(Spreadsheet!N49),LEN(Spreadsheet!N49)&lt;=100)</f>
        <v>1</v>
      </c>
      <c r="AT49" s="5" t="b">
        <f>OR(ISBLANK(Spreadsheet!O49),UPPER(Spreadsheet!O49)="YES")</f>
        <v>1</v>
      </c>
      <c r="AU49" s="5" t="b">
        <f>OR(ISBLANK(Spreadsheet!P49),UPPER(Spreadsheet!P49)="YES")</f>
        <v>1</v>
      </c>
      <c r="AV49" s="5" t="b">
        <f t="array" ref="AV49">IF(ISBLANK(Spreadsheet!Q49),TRUE,ISNUMBER(MATCH(TRUE,EXACT(Spreadsheet!Q49,OnGroupsPriorIns),0)))</f>
        <v>1</v>
      </c>
      <c r="AW49" s="5" t="b">
        <f>OR(ISBLANK(Spreadsheet!R49),UPPER(Spreadsheet!R49)="YES")</f>
        <v>1</v>
      </c>
      <c r="AX49" s="5" t="b">
        <f>OR(ISBLANK(Spreadsheet!S49),UPPER(Spreadsheet!S49)="YES")</f>
        <v>1</v>
      </c>
      <c r="AY49" s="5" t="b">
        <f>OR(AND(ISBLANK(Spreadsheet!C49),LEN(Spreadsheet!T49)=0),AND(NOT(ISBLANK(Spreadsheet!C49)),LEN(Spreadsheet!T49)&gt;0,LEN(Spreadsheet!T49)&lt;=50))</f>
        <v>1</v>
      </c>
      <c r="AZ49" s="5" t="b">
        <f>OR(LEN(Spreadsheet!U49)=0,AND(LEN(Spreadsheet!U49)&gt;0,LEN(Spreadsheet!U49)&lt;=50))</f>
        <v>1</v>
      </c>
      <c r="BA49" s="5" t="b">
        <f>OR(AND(ISBLANK(Spreadsheet!C49),LEN(Spreadsheet!V49)=0),AND(NOT(ISBLANK(Spreadsheet!C49)),LEN(Spreadsheet!V49)&gt;0,LEN(Spreadsheet!V49)&lt;=50))</f>
        <v>1</v>
      </c>
      <c r="BB49" s="5" t="b">
        <f t="array" ref="BB49">IF(AND(ISBLANK(Spreadsheet!C49),LEN(Spreadsheet!W49)=0),TRUE,ISNUMBER(MATCH(TRUE,EXACT(Spreadsheet!W49,States),0)))</f>
        <v>1</v>
      </c>
      <c r="BC49" s="5" t="b">
        <f>OR(AND(ISBLANK(Spreadsheet!C49),LEN(Spreadsheet!X49)=0),AND(NOT(ISBLANK(Spreadsheet!C49)),LEN(Spreadsheet!X49)&gt;0,LEN(Spreadsheet!X49)=5,ISNUMBER(VALUE(Spreadsheet!X49))))</f>
        <v>1</v>
      </c>
      <c r="BD49" s="5" t="b">
        <f>OR(ISBLANK(Spreadsheet!Z49),LEN(Spreadsheet!Z49)&lt;=50)</f>
        <v>1</v>
      </c>
      <c r="BE49" s="5" t="b">
        <f>ISBLANK(Spreadsheet!AA49)</f>
        <v>1</v>
      </c>
      <c r="BF49" s="5" t="b">
        <f>ISBLANK(Spreadsheet!AB49)</f>
        <v>1</v>
      </c>
      <c r="BG49" s="5" t="b">
        <f>IF(ISERROR(DATEVALUE(TEXT(Spreadsheet!AC49,"mm/dd/yyyy")) &gt; DATEVALUE(TEXT(Spreadsheet!J49,"mm/dd/yyyy"))),IF(OR(AND(ISBLANK(Spreadsheet!AC49),ISBLANK(Spreadsheet!C49)),AND(NOT(ISBLANK(Spreadsheet!C49)),ISBLANK(Spreadsheet!AC49),NOT(ISBLANK(Spreadsheet!D49)))),TRUE,FALSE),IF(DATEVALUE(TEXT(Spreadsheet!AC49,"mm/dd/yyyy")) &gt; DATEVALUE(TEXT(Spreadsheet!J49,"mm/dd/yyyy")),TRUE,FALSE))</f>
        <v>1</v>
      </c>
      <c r="BH49" s="5" t="b">
        <f>OR(AND(ISBLANK(Spreadsheet!C49),ISBLANK(Spreadsheet!AE49)),AND(NOT(ISBLANK(Spreadsheet!C49)),NOT(ISBLANK(Spreadsheet!D49)),ISBLANK(Spreadsheet!AE49)),AND(NOT(ISBLANK(Spreadsheet!C49)),ISBLANK(Spreadsheet!D49),NOT(ISBLANK(Spreadsheet!AE49)),LEN(Spreadsheet!AE49)&lt;=100))</f>
        <v>1</v>
      </c>
      <c r="BI49" s="5" t="b">
        <f t="array" ref="BI49">IF(ISBLANK(Spreadsheet!AF49),TRUE,ISNUMBER(MATCH(TRUE,EXACT(Spreadsheet!AF49,CobraShortReasons),0)))</f>
        <v>1</v>
      </c>
      <c r="BJ49" s="5" t="b">
        <f ca="1">IF(ISERROR(DATEVALUE(TEXT(Spreadsheet!AG49,"mm/dd/yyyy")) &gt; TODAY()),IF(ISBLANK(Spreadsheet!AG49),TRUE,FALSE),IF(DATEVALUE(TEXT(Spreadsheet!AG49,"mm/dd/yyyy")) &gt; TODAY(),FALSE,TRUE))</f>
        <v>1</v>
      </c>
      <c r="BK49" s="5" t="b">
        <f>OR(ISBLANK(Spreadsheet!AH49),LEN(Spreadsheet!AH49)&lt;=25)</f>
        <v>1</v>
      </c>
      <c r="BL49" s="5" t="b">
        <f t="array" aca="1" ref="BL49" ca="1">IF(ISBLANK(Spreadsheet!AI49),TRUE,ISNUMBER(MATCH(TRUE,EXACT(Spreadsheet!AI49,INDIRECT(Spreadsheet!$D$2)),0)))</f>
        <v>1</v>
      </c>
      <c r="BM49" s="5" t="b">
        <f t="array" aca="1" ref="BM49" ca="1">IF(ISBLANK(Spreadsheet!AJ49),TRUE,ISNUMBER(MATCH(TRUE,EXACT(Spreadsheet!AJ49,INDIRECT(Spreadsheet!BJ49)),0)))</f>
        <v>1</v>
      </c>
      <c r="BN49" s="5" t="b">
        <f t="array" ref="BN49">IF(ISBLANK(Spreadsheet!AK49),TRUE,ISNUMBER(MATCH(TRUE,EXACT(Spreadsheet!AK49,DentalPlans),0)))</f>
        <v>1</v>
      </c>
      <c r="BO49" s="5" t="b">
        <f t="array" aca="1" ref="BO49" ca="1">IF(ISBLANK(Spreadsheet!AL49),TRUE,ISNUMBER(MATCH(TRUE,EXACT(Spreadsheet!AL49,INDIRECT(Spreadsheet!BK49)),0)))</f>
        <v>1</v>
      </c>
      <c r="BP49" s="5" t="b">
        <f t="array" ref="BP49">IF(ISBLANK(Spreadsheet!AM49),TRUE,ISNUMBER(MATCH(TRUE,EXACT(Spreadsheet!AM49,VisionPlans),0)))</f>
        <v>1</v>
      </c>
      <c r="BQ49" s="5" t="b">
        <f t="array" aca="1" ref="BQ49" ca="1">IF(ISBLANK(Spreadsheet!AN49),TRUE,ISNUMBER(MATCH(TRUE,EXACT(Spreadsheet!AN49,INDIRECT(Spreadsheet!BL49)),0)))</f>
        <v>1</v>
      </c>
      <c r="BR49" s="5" t="b">
        <f t="array" ref="BR49">IF(ISBLANK(Spreadsheet!AO49),TRUE,ISNUMBER(MATCH(TRUE,EXACT(Spreadsheet!AO49,LifeBenefitClasses),0)))</f>
        <v>1</v>
      </c>
      <c r="BS49" s="5" t="b">
        <f>IF(OR(ISBLANK(Spreadsheet!AO49), Spreadsheet!AO49="Waive"),IF(ISBLANK(Spreadsheet!AP49),TRUE,FALSE),IF(OR(AND(NOT(ISBLANK(Spreadsheet!AO49)),ISBLANK(Spreadsheet!AP49)),NOT(ISNUMBER(VALUE(Spreadsheet!AP49)))),FALSE,IF(OR(AND(Spreadsheet!AP49&lt;6,MOD(Spreadsheet!AP49*10,5)=0), MOD(Spreadsheet!AP49,5000)=0),TRUE,FALSE)))</f>
        <v>1</v>
      </c>
      <c r="BT49" s="5" t="b">
        <f t="array" ref="BT49">IF(ISBLANK(Spreadsheet!AQ49),TRUE,ISNUMBER(MATCH(TRUE,EXACT(Spreadsheet!AQ49,EnrollWaive),0)))</f>
        <v>1</v>
      </c>
      <c r="BU49" s="5" t="b">
        <f t="array" ref="BU49">IF(ISBLANK(Spreadsheet!AR49),TRUE,ISNUMBER(MATCH(TRUE,EXACT(Spreadsheet!AR49,LifeBenefitClasses),0)))</f>
        <v>1</v>
      </c>
      <c r="BV49" s="5" t="b">
        <f>IF(OR(ISBLANK(Spreadsheet!AR49), Spreadsheet!AR49="Waive"),IF(ISBLANK(Spreadsheet!AS49),TRUE,FALSE),IF(OR(AND(NOT(ISBLANK(Spreadsheet!AR49)),ISBLANK(Spreadsheet!AS49)),NOT(ISNUMBER(VALUE(Spreadsheet!AS49)))),FALSE,IF(OR(AND(Spreadsheet!AS49&lt;6,MOD(Spreadsheet!AS49*10,5)=0), MOD(Spreadsheet!AS49,10000)=0),TRUE,FALSE)))</f>
        <v>1</v>
      </c>
      <c r="BW49" s="5" t="b">
        <f t="array" ref="BW49">IF(ISBLANK(Spreadsheet!AT49),TRUE,ISNUMBER(MATCH(TRUE,EXACT(Spreadsheet!AT49,LifeBenefitClasses),0)))</f>
        <v>1</v>
      </c>
      <c r="BX49" s="5" t="b">
        <f>IF(OR(ISBLANK(Spreadsheet!AT49), Spreadsheet!AT49="Waive"),IF(ISBLANK(Spreadsheet!AU49),TRUE,FALSE),IF(OR(AND(NOT(ISBLANK(Spreadsheet!AT49)),ISBLANK(Spreadsheet!AU49)),NOT(ISNUMBER(VALUE(Spreadsheet!AU49)))),FALSE,IF(AND(NOT(OR(ISBLANK(Spreadsheet!AT49),Spreadsheet!AT49="Waive")),NOT(OR(ISBLANK(Spreadsheet!AR49),Spreadsheet!AR49="Waive")),MOD(Spreadsheet!AU49,5000)=0, Spreadsheet!AU49&lt;=(Spreadsheet!AS49*0.5)),TRUE,FALSE)))</f>
        <v>1</v>
      </c>
      <c r="BY49" s="5" t="b">
        <f t="array" ref="BY49">IF(ISBLANK(Spreadsheet!AV49),TRUE,ISNUMBER(MATCH(TRUE,EXACT(Spreadsheet!AV49,EnrollWaive),0)))</f>
        <v>1</v>
      </c>
      <c r="BZ49" s="5" t="b">
        <f t="array" ref="BZ49">IF(ISBLANK(Spreadsheet!AW49),TRUE,ISNUMBER(MATCH(TRUE,EXACT(Spreadsheet!AW49,LifeBenefitClasses),0)))</f>
        <v>1</v>
      </c>
      <c r="CA49" s="5" t="b">
        <f t="array" ref="CA49">IF(ISBLANK(Spreadsheet!AX49),TRUE,ISNUMBER(MATCH(TRUE,EXACT(Spreadsheet!AX49,LifeBenefitClasses),0)))</f>
        <v>1</v>
      </c>
      <c r="CB49" s="5" t="b">
        <f t="array" ref="CB49">IF(ISBLANK(Spreadsheet!AY49),TRUE,ISNUMBER(MATCH(TRUE,EXACT(Spreadsheet!AY49,LifeBenefitClasses),0)))</f>
        <v>1</v>
      </c>
      <c r="CC49" s="5" t="b">
        <f t="array" ref="CC49">IF(ISBLANK(Spreadsheet!AZ49),TRUE,ISNUMBER(MATCH(TRUE,EXACT(Spreadsheet!AZ49,LifeBenefitClasses),0)))</f>
        <v>1</v>
      </c>
      <c r="CD49" s="5" t="b">
        <f t="array" ref="CD49">IF(ISBLANK(Spreadsheet!BA49),TRUE,ISNUMBER(MATCH(TRUE,EXACT(Spreadsheet!BA49,LifeBenefitClasses),0)))</f>
        <v>1</v>
      </c>
      <c r="CE49" s="5" t="b">
        <f>IF(OR(ISBLANK(Spreadsheet!BA49), Spreadsheet!BA49="Waive"),IF(ISBLANK(Spreadsheet!BB49),TRUE,FALSE),IF(OR(AND(NOT(ISBLANK(Spreadsheet!BA49)),ISBLANK(Spreadsheet!BB49)),NOT(ISNUMBER(VALUE(Spreadsheet!BB49))),ISBLANK(Spreadsheet!BC49),NOT(ISNUMBER(VALUE(Spreadsheet!BC49)))),FALSE,IF(AND(Spreadsheet!BB49&gt;=50000,Spreadsheet!BB49&lt;=250000,MOD(Spreadsheet!BB49,10000)=0,Spreadsheet!BB49&lt;=(10*Spreadsheet!BC49)),TRUE,FALSE)))</f>
        <v>1</v>
      </c>
      <c r="CF49" s="5" t="b">
        <f>IF(NOT(ISBLANK(Spreadsheet!BC49)),AND(ISNUMBER(VALUE(Spreadsheet!BC49)),Spreadsheet!BC49&gt;0),AND(OR(ISBLANK(Spreadsheet!AO49),Spreadsheet!AO49="Waive",AND(NOT(OR(ISBLANK(Spreadsheet!AO49),Spreadsheet!AO49="Waive")),Spreadsheet!AP49&gt;=6)),OR(ISBLANK(Spreadsheet!AR49),AND(NOT(OR(ISBLANK(Spreadsheet!AR49),Spreadsheet!AR49="Waive")),Spreadsheet!AS49&gt;=6)),OR(ISBLANK(Spreadsheet!AW49)),OR(ISBLANK(Spreadsheet!AX49)),OR(ISBLANK(Spreadsheet!AY49)),OR(ISBLANK(Spreadsheet!AZ49)),OR(ISBLANK(Spreadsheet!BA49),Spreadsheet!BA49="Waive")))</f>
        <v>1</v>
      </c>
      <c r="CG49" s="5" t="b">
        <f t="shared" ca="1" si="5"/>
        <v>1</v>
      </c>
    </row>
    <row r="50" spans="6:85" x14ac:dyDescent="0.3">
      <c r="F50" s="18" t="s">
        <v>32</v>
      </c>
      <c r="G50" s="5" t="b">
        <f>EXACT(Spreadsheet!AX6,F50)</f>
        <v>1</v>
      </c>
      <c r="H50" s="5">
        <f t="shared" ca="1" si="2"/>
        <v>2</v>
      </c>
      <c r="I50" s="5" t="str">
        <f t="shared" ca="1" si="3"/>
        <v/>
      </c>
      <c r="J50" s="5" t="str">
        <f>IF(AND(NOT(ISBLANK(Spreadsheet!C50)),ISBLANK(Spreadsheet!D50)),Spreadsheet!F50&amp;" "&amp;Spreadsheet!H50,"")</f>
        <v/>
      </c>
      <c r="K50" s="5">
        <f>IF(AND(NOT(ISBLANK(Spreadsheet!C50)),ISBLANK(Spreadsheet!D50)),COUNTIFS(Spreadsheet!E51:E$786,"=Child",Spreadsheet!C51:C$786, "="&amp;Spreadsheet!C50) + COUNTIFS(Spreadsheet!E51:E$786,"=Step-child",Spreadsheet!C51:C$786, "="&amp;Spreadsheet!C50),0)</f>
        <v>0</v>
      </c>
      <c r="L50" s="5">
        <f>IF(NOT(ISBLANK(J50)),COUNTIFS(Spreadsheet!E51:E$786,"=Wife",Spreadsheet!C51:C$786, "="&amp;Spreadsheet!C50) + COUNTIFS(Spreadsheet!E51:E$786,"=Husband",Spreadsheet!C51:C$786, "="&amp;Spreadsheet!C50),0)</f>
        <v>0</v>
      </c>
      <c r="M50" s="5">
        <f>IF(NOT(ISBLANK(Spreadsheet!AJ50)),VLOOKUP(Spreadsheet!AJ50,'Drop Downs'!$P$2:$R$16,3,FALSE),0)</f>
        <v>0</v>
      </c>
      <c r="N50" s="5">
        <f>IF(NOT(ISBLANK(Spreadsheet!AJ50)), VLOOKUP(Spreadsheet!AJ50,'Drop Downs'!$P$2:$R$16,2,FALSE),0)</f>
        <v>0</v>
      </c>
      <c r="O50" s="5">
        <f>IF(NOT(ISBLANK(Spreadsheet!AL50)),VLOOKUP(Spreadsheet!AL50,'Drop Downs'!$P$2:$R$16,3,FALSE), 0)</f>
        <v>0</v>
      </c>
      <c r="P50" s="5">
        <f>IF(NOT(ISBLANK(Spreadsheet!AL50)),VLOOKUP(Spreadsheet!AL50,'Drop Downs'!$P$2:$R$16,2,FALSE),0)</f>
        <v>0</v>
      </c>
      <c r="Q50" s="5">
        <f>IF(NOT(ISBLANK(Spreadsheet!AN50)),VLOOKUP(Spreadsheet!AN50,'Drop Downs'!$P$2:$R$16,3,FALSE),0)</f>
        <v>0</v>
      </c>
      <c r="R50" s="5">
        <f>IF(NOT(ISBLANK(Spreadsheet!AN50)),VLOOKUP(Spreadsheet!AN50,'Drop Downs'!$P$2:$R$16,2,FALSE),0)</f>
        <v>0</v>
      </c>
      <c r="S50" s="5" t="str">
        <f>IF(OR(M50&gt;K50,N50&gt;L50,O50&gt;K50, Q50&gt;K50,N50&gt;L50, P50&gt;L50, R50&gt;L50),"Member currently has a coverage election over what he/she needs.  Please add more dependents or adjust the coverage election.","")&amp;(IF(AND(NOT(ISBLANK(Spreadsheet!C50)),NOT(ISBLANK(Spreadsheet!D50)),ISBLANK(Spreadsheet!E50)),"Dependent lacks a relationship to member.Please select one from the drop-down.",""))</f>
        <v/>
      </c>
      <c r="T50" s="5" t="b">
        <f t="shared" si="4"/>
        <v>1</v>
      </c>
      <c r="U50" s="5" t="b">
        <f>OR(ISBLANK(Spreadsheet!C50),IF(NOT(ISBLANK(Spreadsheet!D50)),NOT(ISBLANK(Spreadsheet!E50)),TRUE))</f>
        <v>1</v>
      </c>
      <c r="V50" s="5" t="b">
        <f>OR(ISBLANK(Spreadsheet!C50), NOT(ISBLANK(Spreadsheet!I50)))</f>
        <v>1</v>
      </c>
      <c r="W50" s="5" t="b">
        <f>OR(ISBLANK(Spreadsheet!D50),NOT(ISBLANK(Spreadsheet!C50)))</f>
        <v>1</v>
      </c>
      <c r="X50" s="155" t="str">
        <f>REPT("0",MIN(FIND({1,2,3,4,5,6,7,8,9},Spreadsheet!C50&amp;"123456789"))-1)&amp;IF(ISBLANK(Spreadsheet!C50),"",SUMPRODUCT(MID(0&amp;Spreadsheet!C50,LARGE(INDEX(ISNUMBER(--MID(Spreadsheet!C50,ROW($1:$225),1))*
 ROW($1:$225),0),ROW($1:$225))+1,1)*10^ROW($1:$225)/10))</f>
        <v/>
      </c>
      <c r="Y50" s="5" t="b">
        <f>IF(NOT(ISBLANK(Spreadsheet!C50)),IF(AND(ISNUMBER(VALUE(Spreadsheet!C50)), LEN(Spreadsheet!C50)=9),TRUE,FALSE),TRUE)</f>
        <v>1</v>
      </c>
      <c r="Z50" s="155" t="str">
        <f>REPT("0",MIN(FIND({1,2,3,4,5,6,7,8,9},Spreadsheet!D50&amp;"123456789"))-1)&amp;IF(ISBLANK(Spreadsheet!D50),"",SUMPRODUCT(MID(0&amp;Spreadsheet!D50,LARGE(INDEX(ISNUMBER(--MID(Spreadsheet!D50,ROW($1:$225),1))*
 ROW($1:$225),0),ROW($1:$225))+1,1)*10^ROW($1:$225)/10))</f>
        <v/>
      </c>
      <c r="AA50" s="5" t="b">
        <f>IF(AND(NOT(ISBLANK(Spreadsheet!D50)),NOT(ISBLANK(Spreadsheet!C50))),IF(AND(ISNUMBER(VALUE(Spreadsheet!D50)), LEN(Spreadsheet!D50)=9),TRUE,FALSE),IF(AND(NOT(ISBLANK(Spreadsheet!D50)),ISBLANK(Spreadsheet!C50)),FALSE,TRUE))</f>
        <v>1</v>
      </c>
      <c r="AB50" s="5" t="b">
        <f>OR(ISBLANK(Spreadsheet!Y50),IF(NOT(ISBLANK(Spreadsheet!Y50)),LEN(Spreadsheet!Y50)=10,ISNUMBER(VALUE(Spreadsheet!Y50))))</f>
        <v>1</v>
      </c>
      <c r="AC50" s="5" t="b">
        <f>OR(ISBLANK(Spreadsheet!AI50), AND(NOT(ISBLANK(Spreadsheet!AJ50)), NOT(ISNUMBER(SEARCH("Waive",Spreadsheet!AJ50)))))</f>
        <v>1</v>
      </c>
      <c r="AD50" s="5" t="b">
        <f>OR(ISBLANK(Spreadsheet!AK50), AND(NOT(ISBLANK(Spreadsheet!AL50)), NOT(ISNUMBER(SEARCH("Waive",Spreadsheet!AL50)))))</f>
        <v>1</v>
      </c>
      <c r="AE50" s="5" t="b">
        <f>OR(ISBLANK(Spreadsheet!AM50), AND(NOT(ISBLANK(Spreadsheet!AN50)), NOT(ISNUMBER(SEARCH("Waive", Spreadsheet!AN50)))))</f>
        <v>1</v>
      </c>
      <c r="AF50" s="5" t="b">
        <f>OR(ISBLANK(Spreadsheet!C50), NOT(ISBLANK(Spreadsheet!D50)),NOT(ISBLANK(Spreadsheet!L50)))</f>
        <v>1</v>
      </c>
      <c r="AG50" s="5" t="b">
        <f>IF(AND(NOT(ISBLANK(Spreadsheet!C50)), NOT(ISBLANK(Spreadsheet!D50)),Spreadsheet!C50&lt;&gt;Spreadsheet!D50),IF(ISERROR(VLOOKUP(Spreadsheet!C50, Spreadsheet!$C$6:'Spreadsheet'!$C49,1,FALSE)), FALSE, TRUE),TRUE)</f>
        <v>1</v>
      </c>
      <c r="AH50" s="5" t="b">
        <f>Spreadsheet!$B$2=Spreadsheet!AD50</f>
        <v>1</v>
      </c>
      <c r="AI50" s="5" t="b">
        <f>IF(ISBLANK(Spreadsheet!G50),TRUE,IF(OR(LEN(Spreadsheet!G50)&gt;1,ISNUMBER(VALUE(Spreadsheet!G50))),FALSE,TRUE))</f>
        <v>1</v>
      </c>
      <c r="AJ50" s="5" t="b">
        <f>OR(ISBLANK(Spreadsheet!C50), NOT(ISBLANK(Spreadsheet!B50)), NOT(ISBLANK(Spreadsheet!D50)))</f>
        <v>1</v>
      </c>
      <c r="AK50" s="5" t="b">
        <f t="array" ref="AK50">IF(OR(AND(ISBLANK(Spreadsheet!E50),ISBLANK(Spreadsheet!D50),NOT(ISBLANK(Spreadsheet!C50))),AND(ISBLANK(Spreadsheet!E50),ISBLANK(Spreadsheet!D50),ISBLANK(Spreadsheet!C50))),TRUE,ISNUMBER(MATCH(TRUE,EXACT(Spreadsheet!E50,Relationships),0)))</f>
        <v>1</v>
      </c>
      <c r="AL50" s="5" t="b">
        <f>IF(NOT(ISBLANK(Spreadsheet!C50)),IF(OR(ISBLANK(Spreadsheet!F50),LEN(Spreadsheet!F50)&gt;40),FALSE,TRUE),TRUE)</f>
        <v>1</v>
      </c>
      <c r="AM50" s="5" t="b">
        <f>IF(NOT(ISBLANK(Spreadsheet!C50)),IF(OR(ISBLANK(Spreadsheet!H50),LEN(Spreadsheet!H50)&gt;40),FALSE,TRUE),TRUE)</f>
        <v>1</v>
      </c>
      <c r="AN50" s="5" t="b">
        <f t="array" ref="AN50">IF(ISBLANK(Spreadsheet!I50),TRUE,ISNUMBER(MATCH(TRUE,EXACT(Spreadsheet!I50,GenderValues),0)))</f>
        <v>1</v>
      </c>
      <c r="AO50" s="5" t="b">
        <f ca="1">IF(ISERROR(DATEVALUE(TEXT(Spreadsheet!J50,"mm/dd/yyyy")) &gt; TODAY()),IF(AND(ISBLANK(Spreadsheet!J50),ISBLANK(Spreadsheet!C50)),TRUE,FALSE),IF(DATEVALUE(TEXT(Spreadsheet!J50,"mm/dd/yyyy")) &gt; TODAY(),FALSE,TRUE))</f>
        <v>1</v>
      </c>
      <c r="AP50" s="5" t="b">
        <f>OR(ISBLANK(Spreadsheet!K50),LEN(Spreadsheet!K50)&lt;=100)</f>
        <v>1</v>
      </c>
      <c r="AQ50" s="5" t="b">
        <f t="array" ref="AQ50">IF(OR(AND(ISBLANK(Spreadsheet!L50),ISBLANK(Spreadsheet!C50)),AND(NOT(ISBLANK(Spreadsheet!C50)),NOT(ISBLANK(Spreadsheet!D50)))),TRUE,ISNUMBER(MATCH(TRUE,EXACT(Spreadsheet!L50,MaritalStatus),0)))</f>
        <v>1</v>
      </c>
      <c r="AR50" s="5" t="b">
        <f ca="1">IF(ISERROR(DATEVALUE(TEXT(Spreadsheet!M50,"mm/dd/yyyy")) &gt; TODAY()),IF(ISBLANK(Spreadsheet!M50),TRUE,FALSE),IF(DATEVALUE(TEXT(Spreadsheet!M50,"mm/dd/yyyy")) &gt; TODAY(),FALSE,TRUE))</f>
        <v>1</v>
      </c>
      <c r="AS50" s="5" t="b">
        <f>OR(ISBLANK(Spreadsheet!N50),LEN(Spreadsheet!N50)&lt;=100)</f>
        <v>1</v>
      </c>
      <c r="AT50" s="5" t="b">
        <f>OR(ISBLANK(Spreadsheet!O50),UPPER(Spreadsheet!O50)="YES")</f>
        <v>1</v>
      </c>
      <c r="AU50" s="5" t="b">
        <f>OR(ISBLANK(Spreadsheet!P50),UPPER(Spreadsheet!P50)="YES")</f>
        <v>1</v>
      </c>
      <c r="AV50" s="5" t="b">
        <f t="array" ref="AV50">IF(ISBLANK(Spreadsheet!Q50),TRUE,ISNUMBER(MATCH(TRUE,EXACT(Spreadsheet!Q50,OnGroupsPriorIns),0)))</f>
        <v>1</v>
      </c>
      <c r="AW50" s="5" t="b">
        <f>OR(ISBLANK(Spreadsheet!R50),UPPER(Spreadsheet!R50)="YES")</f>
        <v>1</v>
      </c>
      <c r="AX50" s="5" t="b">
        <f>OR(ISBLANK(Spreadsheet!S50),UPPER(Spreadsheet!S50)="YES")</f>
        <v>1</v>
      </c>
      <c r="AY50" s="5" t="b">
        <f>OR(AND(ISBLANK(Spreadsheet!C50),LEN(Spreadsheet!T50)=0),AND(NOT(ISBLANK(Spreadsheet!C50)),LEN(Spreadsheet!T50)&gt;0,LEN(Spreadsheet!T50)&lt;=50))</f>
        <v>1</v>
      </c>
      <c r="AZ50" s="5" t="b">
        <f>OR(LEN(Spreadsheet!U50)=0,AND(LEN(Spreadsheet!U50)&gt;0,LEN(Spreadsheet!U50)&lt;=50))</f>
        <v>1</v>
      </c>
      <c r="BA50" s="5" t="b">
        <f>OR(AND(ISBLANK(Spreadsheet!C50),LEN(Spreadsheet!V50)=0),AND(NOT(ISBLANK(Spreadsheet!C50)),LEN(Spreadsheet!V50)&gt;0,LEN(Spreadsheet!V50)&lt;=50))</f>
        <v>1</v>
      </c>
      <c r="BB50" s="5" t="b">
        <f t="array" ref="BB50">IF(AND(ISBLANK(Spreadsheet!C50),LEN(Spreadsheet!W50)=0),TRUE,ISNUMBER(MATCH(TRUE,EXACT(Spreadsheet!W50,States),0)))</f>
        <v>1</v>
      </c>
      <c r="BC50" s="5" t="b">
        <f>OR(AND(ISBLANK(Spreadsheet!C50),LEN(Spreadsheet!X50)=0),AND(NOT(ISBLANK(Spreadsheet!C50)),LEN(Spreadsheet!X50)&gt;0,LEN(Spreadsheet!X50)=5,ISNUMBER(VALUE(Spreadsheet!X50))))</f>
        <v>1</v>
      </c>
      <c r="BD50" s="5" t="b">
        <f>OR(ISBLANK(Spreadsheet!Z50),LEN(Spreadsheet!Z50)&lt;=50)</f>
        <v>1</v>
      </c>
      <c r="BE50" s="5" t="b">
        <f>ISBLANK(Spreadsheet!AA50)</f>
        <v>1</v>
      </c>
      <c r="BF50" s="5" t="b">
        <f>ISBLANK(Spreadsheet!AB50)</f>
        <v>1</v>
      </c>
      <c r="BG50" s="5" t="b">
        <f>IF(ISERROR(DATEVALUE(TEXT(Spreadsheet!AC50,"mm/dd/yyyy")) &gt; DATEVALUE(TEXT(Spreadsheet!J50,"mm/dd/yyyy"))),IF(OR(AND(ISBLANK(Spreadsheet!AC50),ISBLANK(Spreadsheet!C50)),AND(NOT(ISBLANK(Spreadsheet!C50)),ISBLANK(Spreadsheet!AC50),NOT(ISBLANK(Spreadsheet!D50)))),TRUE,FALSE),IF(DATEVALUE(TEXT(Spreadsheet!AC50,"mm/dd/yyyy")) &gt; DATEVALUE(TEXT(Spreadsheet!J50,"mm/dd/yyyy")),TRUE,FALSE))</f>
        <v>1</v>
      </c>
      <c r="BH50" s="5" t="b">
        <f>OR(AND(ISBLANK(Spreadsheet!C50),ISBLANK(Spreadsheet!AE50)),AND(NOT(ISBLANK(Spreadsheet!C50)),NOT(ISBLANK(Spreadsheet!D50)),ISBLANK(Spreadsheet!AE50)),AND(NOT(ISBLANK(Spreadsheet!C50)),ISBLANK(Spreadsheet!D50),NOT(ISBLANK(Spreadsheet!AE50)),LEN(Spreadsheet!AE50)&lt;=100))</f>
        <v>1</v>
      </c>
      <c r="BI50" s="5" t="b">
        <f t="array" ref="BI50">IF(ISBLANK(Spreadsheet!AF50),TRUE,ISNUMBER(MATCH(TRUE,EXACT(Spreadsheet!AF50,CobraShortReasons),0)))</f>
        <v>1</v>
      </c>
      <c r="BJ50" s="5" t="b">
        <f ca="1">IF(ISERROR(DATEVALUE(TEXT(Spreadsheet!AG50,"mm/dd/yyyy")) &gt; TODAY()),IF(ISBLANK(Spreadsheet!AG50),TRUE,FALSE),IF(DATEVALUE(TEXT(Spreadsheet!AG50,"mm/dd/yyyy")) &gt; TODAY(),FALSE,TRUE))</f>
        <v>1</v>
      </c>
      <c r="BK50" s="5" t="b">
        <f>OR(ISBLANK(Spreadsheet!AH50),LEN(Spreadsheet!AH50)&lt;=25)</f>
        <v>1</v>
      </c>
      <c r="BL50" s="5" t="b">
        <f t="array" aca="1" ref="BL50" ca="1">IF(ISBLANK(Spreadsheet!AI50),TRUE,ISNUMBER(MATCH(TRUE,EXACT(Spreadsheet!AI50,INDIRECT(Spreadsheet!$D$2)),0)))</f>
        <v>1</v>
      </c>
      <c r="BM50" s="5" t="b">
        <f t="array" aca="1" ref="BM50" ca="1">IF(ISBLANK(Spreadsheet!AJ50),TRUE,ISNUMBER(MATCH(TRUE,EXACT(Spreadsheet!AJ50,INDIRECT(Spreadsheet!BJ50)),0)))</f>
        <v>1</v>
      </c>
      <c r="BN50" s="5" t="b">
        <f t="array" ref="BN50">IF(ISBLANK(Spreadsheet!AK50),TRUE,ISNUMBER(MATCH(TRUE,EXACT(Spreadsheet!AK50,DentalPlans),0)))</f>
        <v>1</v>
      </c>
      <c r="BO50" s="5" t="b">
        <f t="array" aca="1" ref="BO50" ca="1">IF(ISBLANK(Spreadsheet!AL50),TRUE,ISNUMBER(MATCH(TRUE,EXACT(Spreadsheet!AL50,INDIRECT(Spreadsheet!BK50)),0)))</f>
        <v>1</v>
      </c>
      <c r="BP50" s="5" t="b">
        <f t="array" ref="BP50">IF(ISBLANK(Spreadsheet!AM50),TRUE,ISNUMBER(MATCH(TRUE,EXACT(Spreadsheet!AM50,VisionPlans),0)))</f>
        <v>1</v>
      </c>
      <c r="BQ50" s="5" t="b">
        <f t="array" aca="1" ref="BQ50" ca="1">IF(ISBLANK(Spreadsheet!AN50),TRUE,ISNUMBER(MATCH(TRUE,EXACT(Spreadsheet!AN50,INDIRECT(Spreadsheet!BL50)),0)))</f>
        <v>1</v>
      </c>
      <c r="BR50" s="5" t="b">
        <f t="array" ref="BR50">IF(ISBLANK(Spreadsheet!AO50),TRUE,ISNUMBER(MATCH(TRUE,EXACT(Spreadsheet!AO50,LifeBenefitClasses),0)))</f>
        <v>1</v>
      </c>
      <c r="BS50" s="5" t="b">
        <f>IF(OR(ISBLANK(Spreadsheet!AO50), Spreadsheet!AO50="Waive"),IF(ISBLANK(Spreadsheet!AP50),TRUE,FALSE),IF(OR(AND(NOT(ISBLANK(Spreadsheet!AO50)),ISBLANK(Spreadsheet!AP50)),NOT(ISNUMBER(VALUE(Spreadsheet!AP50)))),FALSE,IF(OR(AND(Spreadsheet!AP50&lt;6,MOD(Spreadsheet!AP50*10,5)=0), MOD(Spreadsheet!AP50,5000)=0),TRUE,FALSE)))</f>
        <v>1</v>
      </c>
      <c r="BT50" s="5" t="b">
        <f t="array" ref="BT50">IF(ISBLANK(Spreadsheet!AQ50),TRUE,ISNUMBER(MATCH(TRUE,EXACT(Spreadsheet!AQ50,EnrollWaive),0)))</f>
        <v>1</v>
      </c>
      <c r="BU50" s="5" t="b">
        <f t="array" ref="BU50">IF(ISBLANK(Spreadsheet!AR50),TRUE,ISNUMBER(MATCH(TRUE,EXACT(Spreadsheet!AR50,LifeBenefitClasses),0)))</f>
        <v>1</v>
      </c>
      <c r="BV50" s="5" t="b">
        <f>IF(OR(ISBLANK(Spreadsheet!AR50), Spreadsheet!AR50="Waive"),IF(ISBLANK(Spreadsheet!AS50),TRUE,FALSE),IF(OR(AND(NOT(ISBLANK(Spreadsheet!AR50)),ISBLANK(Spreadsheet!AS50)),NOT(ISNUMBER(VALUE(Spreadsheet!AS50)))),FALSE,IF(OR(AND(Spreadsheet!AS50&lt;6,MOD(Spreadsheet!AS50*10,5)=0), MOD(Spreadsheet!AS50,10000)=0),TRUE,FALSE)))</f>
        <v>1</v>
      </c>
      <c r="BW50" s="5" t="b">
        <f t="array" ref="BW50">IF(ISBLANK(Spreadsheet!AT50),TRUE,ISNUMBER(MATCH(TRUE,EXACT(Spreadsheet!AT50,LifeBenefitClasses),0)))</f>
        <v>1</v>
      </c>
      <c r="BX50" s="5" t="b">
        <f>IF(OR(ISBLANK(Spreadsheet!AT50), Spreadsheet!AT50="Waive"),IF(ISBLANK(Spreadsheet!AU50),TRUE,FALSE),IF(OR(AND(NOT(ISBLANK(Spreadsheet!AT50)),ISBLANK(Spreadsheet!AU50)),NOT(ISNUMBER(VALUE(Spreadsheet!AU50)))),FALSE,IF(AND(NOT(OR(ISBLANK(Spreadsheet!AT50),Spreadsheet!AT50="Waive")),NOT(OR(ISBLANK(Spreadsheet!AR50),Spreadsheet!AR50="Waive")),MOD(Spreadsheet!AU50,5000)=0, Spreadsheet!AU50&lt;=(Spreadsheet!AS50*0.5)),TRUE,FALSE)))</f>
        <v>1</v>
      </c>
      <c r="BY50" s="5" t="b">
        <f t="array" ref="BY50">IF(ISBLANK(Spreadsheet!AV50),TRUE,ISNUMBER(MATCH(TRUE,EXACT(Spreadsheet!AV50,EnrollWaive),0)))</f>
        <v>1</v>
      </c>
      <c r="BZ50" s="5" t="b">
        <f t="array" ref="BZ50">IF(ISBLANK(Spreadsheet!AW50),TRUE,ISNUMBER(MATCH(TRUE,EXACT(Spreadsheet!AW50,LifeBenefitClasses),0)))</f>
        <v>1</v>
      </c>
      <c r="CA50" s="5" t="b">
        <f t="array" ref="CA50">IF(ISBLANK(Spreadsheet!AX50),TRUE,ISNUMBER(MATCH(TRUE,EXACT(Spreadsheet!AX50,LifeBenefitClasses),0)))</f>
        <v>1</v>
      </c>
      <c r="CB50" s="5" t="b">
        <f t="array" ref="CB50">IF(ISBLANK(Spreadsheet!AY50),TRUE,ISNUMBER(MATCH(TRUE,EXACT(Spreadsheet!AY50,LifeBenefitClasses),0)))</f>
        <v>1</v>
      </c>
      <c r="CC50" s="5" t="b">
        <f t="array" ref="CC50">IF(ISBLANK(Spreadsheet!AZ50),TRUE,ISNUMBER(MATCH(TRUE,EXACT(Spreadsheet!AZ50,LifeBenefitClasses),0)))</f>
        <v>1</v>
      </c>
      <c r="CD50" s="5" t="b">
        <f t="array" ref="CD50">IF(ISBLANK(Spreadsheet!BA50),TRUE,ISNUMBER(MATCH(TRUE,EXACT(Spreadsheet!BA50,LifeBenefitClasses),0)))</f>
        <v>1</v>
      </c>
      <c r="CE50" s="5" t="b">
        <f>IF(OR(ISBLANK(Spreadsheet!BA50), Spreadsheet!BA50="Waive"),IF(ISBLANK(Spreadsheet!BB50),TRUE,FALSE),IF(OR(AND(NOT(ISBLANK(Spreadsheet!BA50)),ISBLANK(Spreadsheet!BB50)),NOT(ISNUMBER(VALUE(Spreadsheet!BB50))),ISBLANK(Spreadsheet!BC50),NOT(ISNUMBER(VALUE(Spreadsheet!BC50)))),FALSE,IF(AND(Spreadsheet!BB50&gt;=50000,Spreadsheet!BB50&lt;=250000,MOD(Spreadsheet!BB50,10000)=0,Spreadsheet!BB50&lt;=(10*Spreadsheet!BC50)),TRUE,FALSE)))</f>
        <v>1</v>
      </c>
      <c r="CF50" s="5" t="b">
        <f>IF(NOT(ISBLANK(Spreadsheet!BC50)),AND(ISNUMBER(VALUE(Spreadsheet!BC50)),Spreadsheet!BC50&gt;0),AND(OR(ISBLANK(Spreadsheet!AO50),Spreadsheet!AO50="Waive",AND(NOT(OR(ISBLANK(Spreadsheet!AO50),Spreadsheet!AO50="Waive")),Spreadsheet!AP50&gt;=6)),OR(ISBLANK(Spreadsheet!AR50),AND(NOT(OR(ISBLANK(Spreadsheet!AR50),Spreadsheet!AR50="Waive")),Spreadsheet!AS50&gt;=6)),OR(ISBLANK(Spreadsheet!AW50)),OR(ISBLANK(Spreadsheet!AX50)),OR(ISBLANK(Spreadsheet!AY50)),OR(ISBLANK(Spreadsheet!AZ50)),OR(ISBLANK(Spreadsheet!BA50),Spreadsheet!BA50="Waive")))</f>
        <v>1</v>
      </c>
      <c r="CG50" s="5" t="b">
        <f t="shared" ca="1" si="5"/>
        <v>1</v>
      </c>
    </row>
    <row r="51" spans="6:85" x14ac:dyDescent="0.3">
      <c r="F51" s="18" t="s">
        <v>33</v>
      </c>
      <c r="G51" s="5" t="b">
        <f>EXACT(Spreadsheet!AY6,F51)</f>
        <v>1</v>
      </c>
      <c r="H51" s="5">
        <f t="shared" ca="1" si="2"/>
        <v>2</v>
      </c>
      <c r="I51" s="5" t="str">
        <f t="shared" ca="1" si="3"/>
        <v/>
      </c>
      <c r="J51" s="5" t="str">
        <f>IF(AND(NOT(ISBLANK(Spreadsheet!C51)),ISBLANK(Spreadsheet!D51)),Spreadsheet!F51&amp;" "&amp;Spreadsheet!H51,"")</f>
        <v/>
      </c>
      <c r="K51" s="5">
        <f>IF(AND(NOT(ISBLANK(Spreadsheet!C51)),ISBLANK(Spreadsheet!D51)),COUNTIFS(Spreadsheet!E52:E$786,"=Child",Spreadsheet!C52:C$786, "="&amp;Spreadsheet!C51) + COUNTIFS(Spreadsheet!E52:E$786,"=Step-child",Spreadsheet!C52:C$786, "="&amp;Spreadsheet!C51),0)</f>
        <v>0</v>
      </c>
      <c r="L51" s="5">
        <f>IF(NOT(ISBLANK(J51)),COUNTIFS(Spreadsheet!E52:E$786,"=Wife",Spreadsheet!C52:C$786, "="&amp;Spreadsheet!C51) + COUNTIFS(Spreadsheet!E52:E$786,"=Husband",Spreadsheet!C52:C$786, "="&amp;Spreadsheet!C51),0)</f>
        <v>0</v>
      </c>
      <c r="M51" s="5">
        <f>IF(NOT(ISBLANK(Spreadsheet!AJ51)),VLOOKUP(Spreadsheet!AJ51,'Drop Downs'!$P$2:$R$16,3,FALSE),0)</f>
        <v>0</v>
      </c>
      <c r="N51" s="5">
        <f>IF(NOT(ISBLANK(Spreadsheet!AJ51)), VLOOKUP(Spreadsheet!AJ51,'Drop Downs'!$P$2:$R$16,2,FALSE),0)</f>
        <v>0</v>
      </c>
      <c r="O51" s="5">
        <f>IF(NOT(ISBLANK(Spreadsheet!AL51)),VLOOKUP(Spreadsheet!AL51,'Drop Downs'!$P$2:$R$16,3,FALSE), 0)</f>
        <v>0</v>
      </c>
      <c r="P51" s="5">
        <f>IF(NOT(ISBLANK(Spreadsheet!AL51)),VLOOKUP(Spreadsheet!AL51,'Drop Downs'!$P$2:$R$16,2,FALSE),0)</f>
        <v>0</v>
      </c>
      <c r="Q51" s="5">
        <f>IF(NOT(ISBLANK(Spreadsheet!AN51)),VLOOKUP(Spreadsheet!AN51,'Drop Downs'!$P$2:$R$16,3,FALSE),0)</f>
        <v>0</v>
      </c>
      <c r="R51" s="5">
        <f>IF(NOT(ISBLANK(Spreadsheet!AN51)),VLOOKUP(Spreadsheet!AN51,'Drop Downs'!$P$2:$R$16,2,FALSE),0)</f>
        <v>0</v>
      </c>
      <c r="S51" s="5" t="str">
        <f>IF(OR(M51&gt;K51,N51&gt;L51,O51&gt;K51, Q51&gt;K51,N51&gt;L51, P51&gt;L51, R51&gt;L51),"Member currently has a coverage election over what he/she needs.  Please add more dependents or adjust the coverage election.","")&amp;(IF(AND(NOT(ISBLANK(Spreadsheet!C51)),NOT(ISBLANK(Spreadsheet!D51)),ISBLANK(Spreadsheet!E51)),"Dependent lacks a relationship to member.Please select one from the drop-down.",""))</f>
        <v/>
      </c>
      <c r="T51" s="5" t="b">
        <f t="shared" si="4"/>
        <v>1</v>
      </c>
      <c r="U51" s="5" t="b">
        <f>OR(ISBLANK(Spreadsheet!C51),IF(NOT(ISBLANK(Spreadsheet!D51)),NOT(ISBLANK(Spreadsheet!E51)),TRUE))</f>
        <v>1</v>
      </c>
      <c r="V51" s="5" t="b">
        <f>OR(ISBLANK(Spreadsheet!C51), NOT(ISBLANK(Spreadsheet!I51)))</f>
        <v>1</v>
      </c>
      <c r="W51" s="5" t="b">
        <f>OR(ISBLANK(Spreadsheet!D51),NOT(ISBLANK(Spreadsheet!C51)))</f>
        <v>1</v>
      </c>
      <c r="X51" s="155" t="str">
        <f>REPT("0",MIN(FIND({1,2,3,4,5,6,7,8,9},Spreadsheet!C51&amp;"123456789"))-1)&amp;IF(ISBLANK(Spreadsheet!C51),"",SUMPRODUCT(MID(0&amp;Spreadsheet!C51,LARGE(INDEX(ISNUMBER(--MID(Spreadsheet!C51,ROW($1:$225),1))*
 ROW($1:$225),0),ROW($1:$225))+1,1)*10^ROW($1:$225)/10))</f>
        <v/>
      </c>
      <c r="Y51" s="5" t="b">
        <f>IF(NOT(ISBLANK(Spreadsheet!C51)),IF(AND(ISNUMBER(VALUE(Spreadsheet!C51)), LEN(Spreadsheet!C51)=9),TRUE,FALSE),TRUE)</f>
        <v>1</v>
      </c>
      <c r="Z51" s="155" t="str">
        <f>REPT("0",MIN(FIND({1,2,3,4,5,6,7,8,9},Spreadsheet!D51&amp;"123456789"))-1)&amp;IF(ISBLANK(Spreadsheet!D51),"",SUMPRODUCT(MID(0&amp;Spreadsheet!D51,LARGE(INDEX(ISNUMBER(--MID(Spreadsheet!D51,ROW($1:$225),1))*
 ROW($1:$225),0),ROW($1:$225))+1,1)*10^ROW($1:$225)/10))</f>
        <v/>
      </c>
      <c r="AA51" s="5" t="b">
        <f>IF(AND(NOT(ISBLANK(Spreadsheet!D51)),NOT(ISBLANK(Spreadsheet!C51))),IF(AND(ISNUMBER(VALUE(Spreadsheet!D51)), LEN(Spreadsheet!D51)=9),TRUE,FALSE),IF(AND(NOT(ISBLANK(Spreadsheet!D51)),ISBLANK(Spreadsheet!C51)),FALSE,TRUE))</f>
        <v>1</v>
      </c>
      <c r="AB51" s="5" t="b">
        <f>OR(ISBLANK(Spreadsheet!Y51),IF(NOT(ISBLANK(Spreadsheet!Y51)),LEN(Spreadsheet!Y51)=10,ISNUMBER(VALUE(Spreadsheet!Y51))))</f>
        <v>1</v>
      </c>
      <c r="AC51" s="5" t="b">
        <f>OR(ISBLANK(Spreadsheet!AI51), AND(NOT(ISBLANK(Spreadsheet!AJ51)), NOT(ISNUMBER(SEARCH("Waive",Spreadsheet!AJ51)))))</f>
        <v>1</v>
      </c>
      <c r="AD51" s="5" t="b">
        <f>OR(ISBLANK(Spreadsheet!AK51), AND(NOT(ISBLANK(Spreadsheet!AL51)), NOT(ISNUMBER(SEARCH("Waive",Spreadsheet!AL51)))))</f>
        <v>1</v>
      </c>
      <c r="AE51" s="5" t="b">
        <f>OR(ISBLANK(Spreadsheet!AM51), AND(NOT(ISBLANK(Spreadsheet!AN51)), NOT(ISNUMBER(SEARCH("Waive", Spreadsheet!AN51)))))</f>
        <v>1</v>
      </c>
      <c r="AF51" s="5" t="b">
        <f>OR(ISBLANK(Spreadsheet!C51), NOT(ISBLANK(Spreadsheet!D51)),NOT(ISBLANK(Spreadsheet!L51)))</f>
        <v>1</v>
      </c>
      <c r="AG51" s="5" t="b">
        <f>IF(AND(NOT(ISBLANK(Spreadsheet!C51)), NOT(ISBLANK(Spreadsheet!D51)),Spreadsheet!C51&lt;&gt;Spreadsheet!D51),IF(ISERROR(VLOOKUP(Spreadsheet!C51, Spreadsheet!$C$6:'Spreadsheet'!$C50,1,FALSE)), FALSE, TRUE),TRUE)</f>
        <v>1</v>
      </c>
      <c r="AH51" s="5" t="b">
        <f>Spreadsheet!$B$2=Spreadsheet!AD51</f>
        <v>1</v>
      </c>
      <c r="AI51" s="5" t="b">
        <f>IF(ISBLANK(Spreadsheet!G51),TRUE,IF(OR(LEN(Spreadsheet!G51)&gt;1,ISNUMBER(VALUE(Spreadsheet!G51))),FALSE,TRUE))</f>
        <v>1</v>
      </c>
      <c r="AJ51" s="5" t="b">
        <f>OR(ISBLANK(Spreadsheet!C51), NOT(ISBLANK(Spreadsheet!B51)), NOT(ISBLANK(Spreadsheet!D51)))</f>
        <v>1</v>
      </c>
      <c r="AK51" s="5" t="b">
        <f t="array" ref="AK51">IF(OR(AND(ISBLANK(Spreadsheet!E51),ISBLANK(Spreadsheet!D51),NOT(ISBLANK(Spreadsheet!C51))),AND(ISBLANK(Spreadsheet!E51),ISBLANK(Spreadsheet!D51),ISBLANK(Spreadsheet!C51))),TRUE,ISNUMBER(MATCH(TRUE,EXACT(Spreadsheet!E51,Relationships),0)))</f>
        <v>1</v>
      </c>
      <c r="AL51" s="5" t="b">
        <f>IF(NOT(ISBLANK(Spreadsheet!C51)),IF(OR(ISBLANK(Spreadsheet!F51),LEN(Spreadsheet!F51)&gt;40),FALSE,TRUE),TRUE)</f>
        <v>1</v>
      </c>
      <c r="AM51" s="5" t="b">
        <f>IF(NOT(ISBLANK(Spreadsheet!C51)),IF(OR(ISBLANK(Spreadsheet!H51),LEN(Spreadsheet!H51)&gt;40),FALSE,TRUE),TRUE)</f>
        <v>1</v>
      </c>
      <c r="AN51" s="5" t="b">
        <f t="array" ref="AN51">IF(ISBLANK(Spreadsheet!I51),TRUE,ISNUMBER(MATCH(TRUE,EXACT(Spreadsheet!I51,GenderValues),0)))</f>
        <v>1</v>
      </c>
      <c r="AO51" s="5" t="b">
        <f ca="1">IF(ISERROR(DATEVALUE(TEXT(Spreadsheet!J51,"mm/dd/yyyy")) &gt; TODAY()),IF(AND(ISBLANK(Spreadsheet!J51),ISBLANK(Spreadsheet!C51)),TRUE,FALSE),IF(DATEVALUE(TEXT(Spreadsheet!J51,"mm/dd/yyyy")) &gt; TODAY(),FALSE,TRUE))</f>
        <v>1</v>
      </c>
      <c r="AP51" s="5" t="b">
        <f>OR(ISBLANK(Spreadsheet!K51),LEN(Spreadsheet!K51)&lt;=100)</f>
        <v>1</v>
      </c>
      <c r="AQ51" s="5" t="b">
        <f t="array" ref="AQ51">IF(OR(AND(ISBLANK(Spreadsheet!L51),ISBLANK(Spreadsheet!C51)),AND(NOT(ISBLANK(Spreadsheet!C51)),NOT(ISBLANK(Spreadsheet!D51)))),TRUE,ISNUMBER(MATCH(TRUE,EXACT(Spreadsheet!L51,MaritalStatus),0)))</f>
        <v>1</v>
      </c>
      <c r="AR51" s="5" t="b">
        <f ca="1">IF(ISERROR(DATEVALUE(TEXT(Spreadsheet!M51,"mm/dd/yyyy")) &gt; TODAY()),IF(ISBLANK(Spreadsheet!M51),TRUE,FALSE),IF(DATEVALUE(TEXT(Spreadsheet!M51,"mm/dd/yyyy")) &gt; TODAY(),FALSE,TRUE))</f>
        <v>1</v>
      </c>
      <c r="AS51" s="5" t="b">
        <f>OR(ISBLANK(Spreadsheet!N51),LEN(Spreadsheet!N51)&lt;=100)</f>
        <v>1</v>
      </c>
      <c r="AT51" s="5" t="b">
        <f>OR(ISBLANK(Spreadsheet!O51),UPPER(Spreadsheet!O51)="YES")</f>
        <v>1</v>
      </c>
      <c r="AU51" s="5" t="b">
        <f>OR(ISBLANK(Spreadsheet!P51),UPPER(Spreadsheet!P51)="YES")</f>
        <v>1</v>
      </c>
      <c r="AV51" s="5" t="b">
        <f t="array" ref="AV51">IF(ISBLANK(Spreadsheet!Q51),TRUE,ISNUMBER(MATCH(TRUE,EXACT(Spreadsheet!Q51,OnGroupsPriorIns),0)))</f>
        <v>1</v>
      </c>
      <c r="AW51" s="5" t="b">
        <f>OR(ISBLANK(Spreadsheet!R51),UPPER(Spreadsheet!R51)="YES")</f>
        <v>1</v>
      </c>
      <c r="AX51" s="5" t="b">
        <f>OR(ISBLANK(Spreadsheet!S51),UPPER(Spreadsheet!S51)="YES")</f>
        <v>1</v>
      </c>
      <c r="AY51" s="5" t="b">
        <f>OR(AND(ISBLANK(Spreadsheet!C51),LEN(Spreadsheet!T51)=0),AND(NOT(ISBLANK(Spreadsheet!C51)),LEN(Spreadsheet!T51)&gt;0,LEN(Spreadsheet!T51)&lt;=50))</f>
        <v>1</v>
      </c>
      <c r="AZ51" s="5" t="b">
        <f>OR(LEN(Spreadsheet!U51)=0,AND(LEN(Spreadsheet!U51)&gt;0,LEN(Spreadsheet!U51)&lt;=50))</f>
        <v>1</v>
      </c>
      <c r="BA51" s="5" t="b">
        <f>OR(AND(ISBLANK(Spreadsheet!C51),LEN(Spreadsheet!V51)=0),AND(NOT(ISBLANK(Spreadsheet!C51)),LEN(Spreadsheet!V51)&gt;0,LEN(Spreadsheet!V51)&lt;=50))</f>
        <v>1</v>
      </c>
      <c r="BB51" s="5" t="b">
        <f t="array" ref="BB51">IF(AND(ISBLANK(Spreadsheet!C51),LEN(Spreadsheet!W51)=0),TRUE,ISNUMBER(MATCH(TRUE,EXACT(Spreadsheet!W51,States),0)))</f>
        <v>1</v>
      </c>
      <c r="BC51" s="5" t="b">
        <f>OR(AND(ISBLANK(Spreadsheet!C51),LEN(Spreadsheet!X51)=0),AND(NOT(ISBLANK(Spreadsheet!C51)),LEN(Spreadsheet!X51)&gt;0,LEN(Spreadsheet!X51)=5,ISNUMBER(VALUE(Spreadsheet!X51))))</f>
        <v>1</v>
      </c>
      <c r="BD51" s="5" t="b">
        <f>OR(ISBLANK(Spreadsheet!Z51),LEN(Spreadsheet!Z51)&lt;=50)</f>
        <v>1</v>
      </c>
      <c r="BE51" s="5" t="b">
        <f>ISBLANK(Spreadsheet!AA51)</f>
        <v>1</v>
      </c>
      <c r="BF51" s="5" t="b">
        <f>ISBLANK(Spreadsheet!AB51)</f>
        <v>1</v>
      </c>
      <c r="BG51" s="5" t="b">
        <f>IF(ISERROR(DATEVALUE(TEXT(Spreadsheet!AC51,"mm/dd/yyyy")) &gt; DATEVALUE(TEXT(Spreadsheet!J51,"mm/dd/yyyy"))),IF(OR(AND(ISBLANK(Spreadsheet!AC51),ISBLANK(Spreadsheet!C51)),AND(NOT(ISBLANK(Spreadsheet!C51)),ISBLANK(Spreadsheet!AC51),NOT(ISBLANK(Spreadsheet!D51)))),TRUE,FALSE),IF(DATEVALUE(TEXT(Spreadsheet!AC51,"mm/dd/yyyy")) &gt; DATEVALUE(TEXT(Spreadsheet!J51,"mm/dd/yyyy")),TRUE,FALSE))</f>
        <v>1</v>
      </c>
      <c r="BH51" s="5" t="b">
        <f>OR(AND(ISBLANK(Spreadsheet!C51),ISBLANK(Spreadsheet!AE51)),AND(NOT(ISBLANK(Spreadsheet!C51)),NOT(ISBLANK(Spreadsheet!D51)),ISBLANK(Spreadsheet!AE51)),AND(NOT(ISBLANK(Spreadsheet!C51)),ISBLANK(Spreadsheet!D51),NOT(ISBLANK(Spreadsheet!AE51)),LEN(Spreadsheet!AE51)&lt;=100))</f>
        <v>1</v>
      </c>
      <c r="BI51" s="5" t="b">
        <f t="array" ref="BI51">IF(ISBLANK(Spreadsheet!AF51),TRUE,ISNUMBER(MATCH(TRUE,EXACT(Spreadsheet!AF51,CobraShortReasons),0)))</f>
        <v>1</v>
      </c>
      <c r="BJ51" s="5" t="b">
        <f ca="1">IF(ISERROR(DATEVALUE(TEXT(Spreadsheet!AG51,"mm/dd/yyyy")) &gt; TODAY()),IF(ISBLANK(Spreadsheet!AG51),TRUE,FALSE),IF(DATEVALUE(TEXT(Spreadsheet!AG51,"mm/dd/yyyy")) &gt; TODAY(),FALSE,TRUE))</f>
        <v>1</v>
      </c>
      <c r="BK51" s="5" t="b">
        <f>OR(ISBLANK(Spreadsheet!AH51),LEN(Spreadsheet!AH51)&lt;=25)</f>
        <v>1</v>
      </c>
      <c r="BL51" s="5" t="b">
        <f t="array" aca="1" ref="BL51" ca="1">IF(ISBLANK(Spreadsheet!AI51),TRUE,ISNUMBER(MATCH(TRUE,EXACT(Spreadsheet!AI51,INDIRECT(Spreadsheet!$D$2)),0)))</f>
        <v>1</v>
      </c>
      <c r="BM51" s="5" t="b">
        <f t="array" aca="1" ref="BM51" ca="1">IF(ISBLANK(Spreadsheet!AJ51),TRUE,ISNUMBER(MATCH(TRUE,EXACT(Spreadsheet!AJ51,INDIRECT(Spreadsheet!BJ51)),0)))</f>
        <v>1</v>
      </c>
      <c r="BN51" s="5" t="b">
        <f t="array" ref="BN51">IF(ISBLANK(Spreadsheet!AK51),TRUE,ISNUMBER(MATCH(TRUE,EXACT(Spreadsheet!AK51,DentalPlans),0)))</f>
        <v>1</v>
      </c>
      <c r="BO51" s="5" t="b">
        <f t="array" aca="1" ref="BO51" ca="1">IF(ISBLANK(Spreadsheet!AL51),TRUE,ISNUMBER(MATCH(TRUE,EXACT(Spreadsheet!AL51,INDIRECT(Spreadsheet!BK51)),0)))</f>
        <v>1</v>
      </c>
      <c r="BP51" s="5" t="b">
        <f t="array" ref="BP51">IF(ISBLANK(Spreadsheet!AM51),TRUE,ISNUMBER(MATCH(TRUE,EXACT(Spreadsheet!AM51,VisionPlans),0)))</f>
        <v>1</v>
      </c>
      <c r="BQ51" s="5" t="b">
        <f t="array" aca="1" ref="BQ51" ca="1">IF(ISBLANK(Spreadsheet!AN51),TRUE,ISNUMBER(MATCH(TRUE,EXACT(Spreadsheet!AN51,INDIRECT(Spreadsheet!BL51)),0)))</f>
        <v>1</v>
      </c>
      <c r="BR51" s="5" t="b">
        <f t="array" ref="BR51">IF(ISBLANK(Spreadsheet!AO51),TRUE,ISNUMBER(MATCH(TRUE,EXACT(Spreadsheet!AO51,LifeBenefitClasses),0)))</f>
        <v>1</v>
      </c>
      <c r="BS51" s="5" t="b">
        <f>IF(OR(ISBLANK(Spreadsheet!AO51), Spreadsheet!AO51="Waive"),IF(ISBLANK(Spreadsheet!AP51),TRUE,FALSE),IF(OR(AND(NOT(ISBLANK(Spreadsheet!AO51)),ISBLANK(Spreadsheet!AP51)),NOT(ISNUMBER(VALUE(Spreadsheet!AP51)))),FALSE,IF(OR(AND(Spreadsheet!AP51&lt;6,MOD(Spreadsheet!AP51*10,5)=0), MOD(Spreadsheet!AP51,5000)=0),TRUE,FALSE)))</f>
        <v>1</v>
      </c>
      <c r="BT51" s="5" t="b">
        <f t="array" ref="BT51">IF(ISBLANK(Spreadsheet!AQ51),TRUE,ISNUMBER(MATCH(TRUE,EXACT(Spreadsheet!AQ51,EnrollWaive),0)))</f>
        <v>1</v>
      </c>
      <c r="BU51" s="5" t="b">
        <f t="array" ref="BU51">IF(ISBLANK(Spreadsheet!AR51),TRUE,ISNUMBER(MATCH(TRUE,EXACT(Spreadsheet!AR51,LifeBenefitClasses),0)))</f>
        <v>1</v>
      </c>
      <c r="BV51" s="5" t="b">
        <f>IF(OR(ISBLANK(Spreadsheet!AR51), Spreadsheet!AR51="Waive"),IF(ISBLANK(Spreadsheet!AS51),TRUE,FALSE),IF(OR(AND(NOT(ISBLANK(Spreadsheet!AR51)),ISBLANK(Spreadsheet!AS51)),NOT(ISNUMBER(VALUE(Spreadsheet!AS51)))),FALSE,IF(OR(AND(Spreadsheet!AS51&lt;6,MOD(Spreadsheet!AS51*10,5)=0), MOD(Spreadsheet!AS51,10000)=0),TRUE,FALSE)))</f>
        <v>1</v>
      </c>
      <c r="BW51" s="5" t="b">
        <f t="array" ref="BW51">IF(ISBLANK(Spreadsheet!AT51),TRUE,ISNUMBER(MATCH(TRUE,EXACT(Spreadsheet!AT51,LifeBenefitClasses),0)))</f>
        <v>1</v>
      </c>
      <c r="BX51" s="5" t="b">
        <f>IF(OR(ISBLANK(Spreadsheet!AT51), Spreadsheet!AT51="Waive"),IF(ISBLANK(Spreadsheet!AU51),TRUE,FALSE),IF(OR(AND(NOT(ISBLANK(Spreadsheet!AT51)),ISBLANK(Spreadsheet!AU51)),NOT(ISNUMBER(VALUE(Spreadsheet!AU51)))),FALSE,IF(AND(NOT(OR(ISBLANK(Spreadsheet!AT51),Spreadsheet!AT51="Waive")),NOT(OR(ISBLANK(Spreadsheet!AR51),Spreadsheet!AR51="Waive")),MOD(Spreadsheet!AU51,5000)=0, Spreadsheet!AU51&lt;=(Spreadsheet!AS51*0.5)),TRUE,FALSE)))</f>
        <v>1</v>
      </c>
      <c r="BY51" s="5" t="b">
        <f t="array" ref="BY51">IF(ISBLANK(Spreadsheet!AV51),TRUE,ISNUMBER(MATCH(TRUE,EXACT(Spreadsheet!AV51,EnrollWaive),0)))</f>
        <v>1</v>
      </c>
      <c r="BZ51" s="5" t="b">
        <f t="array" ref="BZ51">IF(ISBLANK(Spreadsheet!AW51),TRUE,ISNUMBER(MATCH(TRUE,EXACT(Spreadsheet!AW51,LifeBenefitClasses),0)))</f>
        <v>1</v>
      </c>
      <c r="CA51" s="5" t="b">
        <f t="array" ref="CA51">IF(ISBLANK(Spreadsheet!AX51),TRUE,ISNUMBER(MATCH(TRUE,EXACT(Spreadsheet!AX51,LifeBenefitClasses),0)))</f>
        <v>1</v>
      </c>
      <c r="CB51" s="5" t="b">
        <f t="array" ref="CB51">IF(ISBLANK(Spreadsheet!AY51),TRUE,ISNUMBER(MATCH(TRUE,EXACT(Spreadsheet!AY51,LifeBenefitClasses),0)))</f>
        <v>1</v>
      </c>
      <c r="CC51" s="5" t="b">
        <f t="array" ref="CC51">IF(ISBLANK(Spreadsheet!AZ51),TRUE,ISNUMBER(MATCH(TRUE,EXACT(Spreadsheet!AZ51,LifeBenefitClasses),0)))</f>
        <v>1</v>
      </c>
      <c r="CD51" s="5" t="b">
        <f t="array" ref="CD51">IF(ISBLANK(Spreadsheet!BA51),TRUE,ISNUMBER(MATCH(TRUE,EXACT(Spreadsheet!BA51,LifeBenefitClasses),0)))</f>
        <v>1</v>
      </c>
      <c r="CE51" s="5" t="b">
        <f>IF(OR(ISBLANK(Spreadsheet!BA51), Spreadsheet!BA51="Waive"),IF(ISBLANK(Spreadsheet!BB51),TRUE,FALSE),IF(OR(AND(NOT(ISBLANK(Spreadsheet!BA51)),ISBLANK(Spreadsheet!BB51)),NOT(ISNUMBER(VALUE(Spreadsheet!BB51))),ISBLANK(Spreadsheet!BC51),NOT(ISNUMBER(VALUE(Spreadsheet!BC51)))),FALSE,IF(AND(Spreadsheet!BB51&gt;=50000,Spreadsheet!BB51&lt;=250000,MOD(Spreadsheet!BB51,10000)=0,Spreadsheet!BB51&lt;=(10*Spreadsheet!BC51)),TRUE,FALSE)))</f>
        <v>1</v>
      </c>
      <c r="CF51" s="5" t="b">
        <f>IF(NOT(ISBLANK(Spreadsheet!BC51)),AND(ISNUMBER(VALUE(Spreadsheet!BC51)),Spreadsheet!BC51&gt;0),AND(OR(ISBLANK(Spreadsheet!AO51),Spreadsheet!AO51="Waive",AND(NOT(OR(ISBLANK(Spreadsheet!AO51),Spreadsheet!AO51="Waive")),Spreadsheet!AP51&gt;=6)),OR(ISBLANK(Spreadsheet!AR51),AND(NOT(OR(ISBLANK(Spreadsheet!AR51),Spreadsheet!AR51="Waive")),Spreadsheet!AS51&gt;=6)),OR(ISBLANK(Spreadsheet!AW51)),OR(ISBLANK(Spreadsheet!AX51)),OR(ISBLANK(Spreadsheet!AY51)),OR(ISBLANK(Spreadsheet!AZ51)),OR(ISBLANK(Spreadsheet!BA51),Spreadsheet!BA51="Waive")))</f>
        <v>1</v>
      </c>
      <c r="CG51" s="5" t="b">
        <f t="shared" ca="1" si="5"/>
        <v>1</v>
      </c>
    </row>
    <row r="52" spans="6:85" x14ac:dyDescent="0.3">
      <c r="F52" s="18" t="s">
        <v>34</v>
      </c>
      <c r="G52" s="5" t="b">
        <f>EXACT(Spreadsheet!AZ6,F52)</f>
        <v>1</v>
      </c>
      <c r="H52" s="5">
        <f t="shared" ca="1" si="2"/>
        <v>2</v>
      </c>
      <c r="I52" s="5" t="str">
        <f t="shared" ca="1" si="3"/>
        <v/>
      </c>
      <c r="J52" s="5" t="str">
        <f>IF(AND(NOT(ISBLANK(Spreadsheet!C52)),ISBLANK(Spreadsheet!D52)),Spreadsheet!F52&amp;" "&amp;Spreadsheet!H52,"")</f>
        <v/>
      </c>
      <c r="K52" s="5">
        <f>IF(AND(NOT(ISBLANK(Spreadsheet!C52)),ISBLANK(Spreadsheet!D52)),COUNTIFS(Spreadsheet!E53:E$786,"=Child",Spreadsheet!C53:C$786, "="&amp;Spreadsheet!C52) + COUNTIFS(Spreadsheet!E53:E$786,"=Step-child",Spreadsheet!C53:C$786, "="&amp;Spreadsheet!C52),0)</f>
        <v>0</v>
      </c>
      <c r="L52" s="5">
        <f>IF(NOT(ISBLANK(J52)),COUNTIFS(Spreadsheet!E53:E$786,"=Wife",Spreadsheet!C53:C$786, "="&amp;Spreadsheet!C52) + COUNTIFS(Spreadsheet!E53:E$786,"=Husband",Spreadsheet!C53:C$786, "="&amp;Spreadsheet!C52),0)</f>
        <v>0</v>
      </c>
      <c r="M52" s="5">
        <f>IF(NOT(ISBLANK(Spreadsheet!AJ52)),VLOOKUP(Spreadsheet!AJ52,'Drop Downs'!$P$2:$R$16,3,FALSE),0)</f>
        <v>0</v>
      </c>
      <c r="N52" s="5">
        <f>IF(NOT(ISBLANK(Spreadsheet!AJ52)), VLOOKUP(Spreadsheet!AJ52,'Drop Downs'!$P$2:$R$16,2,FALSE),0)</f>
        <v>0</v>
      </c>
      <c r="O52" s="5">
        <f>IF(NOT(ISBLANK(Spreadsheet!AL52)),VLOOKUP(Spreadsheet!AL52,'Drop Downs'!$P$2:$R$16,3,FALSE), 0)</f>
        <v>0</v>
      </c>
      <c r="P52" s="5">
        <f>IF(NOT(ISBLANK(Spreadsheet!AL52)),VLOOKUP(Spreadsheet!AL52,'Drop Downs'!$P$2:$R$16,2,FALSE),0)</f>
        <v>0</v>
      </c>
      <c r="Q52" s="5">
        <f>IF(NOT(ISBLANK(Spreadsheet!AN52)),VLOOKUP(Spreadsheet!AN52,'Drop Downs'!$P$2:$R$16,3,FALSE),0)</f>
        <v>0</v>
      </c>
      <c r="R52" s="5">
        <f>IF(NOT(ISBLANK(Spreadsheet!AN52)),VLOOKUP(Spreadsheet!AN52,'Drop Downs'!$P$2:$R$16,2,FALSE),0)</f>
        <v>0</v>
      </c>
      <c r="S52" s="5" t="str">
        <f>IF(OR(M52&gt;K52,N52&gt;L52,O52&gt;K52, Q52&gt;K52,N52&gt;L52, P52&gt;L52, R52&gt;L52),"Member currently has a coverage election over what he/she needs.  Please add more dependents or adjust the coverage election.","")&amp;(IF(AND(NOT(ISBLANK(Spreadsheet!C52)),NOT(ISBLANK(Spreadsheet!D52)),ISBLANK(Spreadsheet!E52)),"Dependent lacks a relationship to member.Please select one from the drop-down.",""))</f>
        <v/>
      </c>
      <c r="T52" s="5" t="b">
        <f t="shared" si="4"/>
        <v>1</v>
      </c>
      <c r="U52" s="5" t="b">
        <f>OR(ISBLANK(Spreadsheet!C52),IF(NOT(ISBLANK(Spreadsheet!D52)),NOT(ISBLANK(Spreadsheet!E52)),TRUE))</f>
        <v>1</v>
      </c>
      <c r="V52" s="5" t="b">
        <f>OR(ISBLANK(Spreadsheet!C52), NOT(ISBLANK(Spreadsheet!I52)))</f>
        <v>1</v>
      </c>
      <c r="W52" s="5" t="b">
        <f>OR(ISBLANK(Spreadsheet!D52),NOT(ISBLANK(Spreadsheet!C52)))</f>
        <v>1</v>
      </c>
      <c r="X52" s="155" t="str">
        <f>REPT("0",MIN(FIND({1,2,3,4,5,6,7,8,9},Spreadsheet!C52&amp;"123456789"))-1)&amp;IF(ISBLANK(Spreadsheet!C52),"",SUMPRODUCT(MID(0&amp;Spreadsheet!C52,LARGE(INDEX(ISNUMBER(--MID(Spreadsheet!C52,ROW($1:$225),1))*
 ROW($1:$225),0),ROW($1:$225))+1,1)*10^ROW($1:$225)/10))</f>
        <v/>
      </c>
      <c r="Y52" s="5" t="b">
        <f>IF(NOT(ISBLANK(Spreadsheet!C52)),IF(AND(ISNUMBER(VALUE(Spreadsheet!C52)), LEN(Spreadsheet!C52)=9),TRUE,FALSE),TRUE)</f>
        <v>1</v>
      </c>
      <c r="Z52" s="155" t="str">
        <f>REPT("0",MIN(FIND({1,2,3,4,5,6,7,8,9},Spreadsheet!D52&amp;"123456789"))-1)&amp;IF(ISBLANK(Spreadsheet!D52),"",SUMPRODUCT(MID(0&amp;Spreadsheet!D52,LARGE(INDEX(ISNUMBER(--MID(Spreadsheet!D52,ROW($1:$225),1))*
 ROW($1:$225),0),ROW($1:$225))+1,1)*10^ROW($1:$225)/10))</f>
        <v/>
      </c>
      <c r="AA52" s="5" t="b">
        <f>IF(AND(NOT(ISBLANK(Spreadsheet!D52)),NOT(ISBLANK(Spreadsheet!C52))),IF(AND(ISNUMBER(VALUE(Spreadsheet!D52)), LEN(Spreadsheet!D52)=9),TRUE,FALSE),IF(AND(NOT(ISBLANK(Spreadsheet!D52)),ISBLANK(Spreadsheet!C52)),FALSE,TRUE))</f>
        <v>1</v>
      </c>
      <c r="AB52" s="5" t="b">
        <f>OR(ISBLANK(Spreadsheet!Y52),IF(NOT(ISBLANK(Spreadsheet!Y52)),LEN(Spreadsheet!Y52)=10,ISNUMBER(VALUE(Spreadsheet!Y52))))</f>
        <v>1</v>
      </c>
      <c r="AC52" s="5" t="b">
        <f>OR(ISBLANK(Spreadsheet!AI52), AND(NOT(ISBLANK(Spreadsheet!AJ52)), NOT(ISNUMBER(SEARCH("Waive",Spreadsheet!AJ52)))))</f>
        <v>1</v>
      </c>
      <c r="AD52" s="5" t="b">
        <f>OR(ISBLANK(Spreadsheet!AK52), AND(NOT(ISBLANK(Spreadsheet!AL52)), NOT(ISNUMBER(SEARCH("Waive",Spreadsheet!AL52)))))</f>
        <v>1</v>
      </c>
      <c r="AE52" s="5" t="b">
        <f>OR(ISBLANK(Spreadsheet!AM52), AND(NOT(ISBLANK(Spreadsheet!AN52)), NOT(ISNUMBER(SEARCH("Waive", Spreadsheet!AN52)))))</f>
        <v>1</v>
      </c>
      <c r="AF52" s="5" t="b">
        <f>OR(ISBLANK(Spreadsheet!C52), NOT(ISBLANK(Spreadsheet!D52)),NOT(ISBLANK(Spreadsheet!L52)))</f>
        <v>1</v>
      </c>
      <c r="AG52" s="5" t="b">
        <f>IF(AND(NOT(ISBLANK(Spreadsheet!C52)), NOT(ISBLANK(Spreadsheet!D52)),Spreadsheet!C52&lt;&gt;Spreadsheet!D52),IF(ISERROR(VLOOKUP(Spreadsheet!C52, Spreadsheet!$C$6:'Spreadsheet'!$C51,1,FALSE)), FALSE, TRUE),TRUE)</f>
        <v>1</v>
      </c>
      <c r="AH52" s="5" t="b">
        <f>Spreadsheet!$B$2=Spreadsheet!AD52</f>
        <v>1</v>
      </c>
      <c r="AI52" s="5" t="b">
        <f>IF(ISBLANK(Spreadsheet!G52),TRUE,IF(OR(LEN(Spreadsheet!G52)&gt;1,ISNUMBER(VALUE(Spreadsheet!G52))),FALSE,TRUE))</f>
        <v>1</v>
      </c>
      <c r="AJ52" s="5" t="b">
        <f>OR(ISBLANK(Spreadsheet!C52), NOT(ISBLANK(Spreadsheet!B52)), NOT(ISBLANK(Spreadsheet!D52)))</f>
        <v>1</v>
      </c>
      <c r="AK52" s="5" t="b">
        <f t="array" ref="AK52">IF(OR(AND(ISBLANK(Spreadsheet!E52),ISBLANK(Spreadsheet!D52),NOT(ISBLANK(Spreadsheet!C52))),AND(ISBLANK(Spreadsheet!E52),ISBLANK(Spreadsheet!D52),ISBLANK(Spreadsheet!C52))),TRUE,ISNUMBER(MATCH(TRUE,EXACT(Spreadsheet!E52,Relationships),0)))</f>
        <v>1</v>
      </c>
      <c r="AL52" s="5" t="b">
        <f>IF(NOT(ISBLANK(Spreadsheet!C52)),IF(OR(ISBLANK(Spreadsheet!F52),LEN(Spreadsheet!F52)&gt;40),FALSE,TRUE),TRUE)</f>
        <v>1</v>
      </c>
      <c r="AM52" s="5" t="b">
        <f>IF(NOT(ISBLANK(Spreadsheet!C52)),IF(OR(ISBLANK(Spreadsheet!H52),LEN(Spreadsheet!H52)&gt;40),FALSE,TRUE),TRUE)</f>
        <v>1</v>
      </c>
      <c r="AN52" s="5" t="b">
        <f t="array" ref="AN52">IF(ISBLANK(Spreadsheet!I52),TRUE,ISNUMBER(MATCH(TRUE,EXACT(Spreadsheet!I52,GenderValues),0)))</f>
        <v>1</v>
      </c>
      <c r="AO52" s="5" t="b">
        <f ca="1">IF(ISERROR(DATEVALUE(TEXT(Spreadsheet!J52,"mm/dd/yyyy")) &gt; TODAY()),IF(AND(ISBLANK(Spreadsheet!J52),ISBLANK(Spreadsheet!C52)),TRUE,FALSE),IF(DATEVALUE(TEXT(Spreadsheet!J52,"mm/dd/yyyy")) &gt; TODAY(),FALSE,TRUE))</f>
        <v>1</v>
      </c>
      <c r="AP52" s="5" t="b">
        <f>OR(ISBLANK(Spreadsheet!K52),LEN(Spreadsheet!K52)&lt;=100)</f>
        <v>1</v>
      </c>
      <c r="AQ52" s="5" t="b">
        <f t="array" ref="AQ52">IF(OR(AND(ISBLANK(Spreadsheet!L52),ISBLANK(Spreadsheet!C52)),AND(NOT(ISBLANK(Spreadsheet!C52)),NOT(ISBLANK(Spreadsheet!D52)))),TRUE,ISNUMBER(MATCH(TRUE,EXACT(Spreadsheet!L52,MaritalStatus),0)))</f>
        <v>1</v>
      </c>
      <c r="AR52" s="5" t="b">
        <f ca="1">IF(ISERROR(DATEVALUE(TEXT(Spreadsheet!M52,"mm/dd/yyyy")) &gt; TODAY()),IF(ISBLANK(Spreadsheet!M52),TRUE,FALSE),IF(DATEVALUE(TEXT(Spreadsheet!M52,"mm/dd/yyyy")) &gt; TODAY(),FALSE,TRUE))</f>
        <v>1</v>
      </c>
      <c r="AS52" s="5" t="b">
        <f>OR(ISBLANK(Spreadsheet!N52),LEN(Spreadsheet!N52)&lt;=100)</f>
        <v>1</v>
      </c>
      <c r="AT52" s="5" t="b">
        <f>OR(ISBLANK(Spreadsheet!O52),UPPER(Spreadsheet!O52)="YES")</f>
        <v>1</v>
      </c>
      <c r="AU52" s="5" t="b">
        <f>OR(ISBLANK(Spreadsheet!P52),UPPER(Spreadsheet!P52)="YES")</f>
        <v>1</v>
      </c>
      <c r="AV52" s="5" t="b">
        <f t="array" ref="AV52">IF(ISBLANK(Spreadsheet!Q52),TRUE,ISNUMBER(MATCH(TRUE,EXACT(Spreadsheet!Q52,OnGroupsPriorIns),0)))</f>
        <v>1</v>
      </c>
      <c r="AW52" s="5" t="b">
        <f>OR(ISBLANK(Spreadsheet!R52),UPPER(Spreadsheet!R52)="YES")</f>
        <v>1</v>
      </c>
      <c r="AX52" s="5" t="b">
        <f>OR(ISBLANK(Spreadsheet!S52),UPPER(Spreadsheet!S52)="YES")</f>
        <v>1</v>
      </c>
      <c r="AY52" s="5" t="b">
        <f>OR(AND(ISBLANK(Spreadsheet!C52),LEN(Spreadsheet!T52)=0),AND(NOT(ISBLANK(Spreadsheet!C52)),LEN(Spreadsheet!T52)&gt;0,LEN(Spreadsheet!T52)&lt;=50))</f>
        <v>1</v>
      </c>
      <c r="AZ52" s="5" t="b">
        <f>OR(LEN(Spreadsheet!U52)=0,AND(LEN(Spreadsheet!U52)&gt;0,LEN(Spreadsheet!U52)&lt;=50))</f>
        <v>1</v>
      </c>
      <c r="BA52" s="5" t="b">
        <f>OR(AND(ISBLANK(Spreadsheet!C52),LEN(Spreadsheet!V52)=0),AND(NOT(ISBLANK(Spreadsheet!C52)),LEN(Spreadsheet!V52)&gt;0,LEN(Spreadsheet!V52)&lt;=50))</f>
        <v>1</v>
      </c>
      <c r="BB52" s="5" t="b">
        <f t="array" ref="BB52">IF(AND(ISBLANK(Spreadsheet!C52),LEN(Spreadsheet!W52)=0),TRUE,ISNUMBER(MATCH(TRUE,EXACT(Spreadsheet!W52,States),0)))</f>
        <v>1</v>
      </c>
      <c r="BC52" s="5" t="b">
        <f>OR(AND(ISBLANK(Spreadsheet!C52),LEN(Spreadsheet!X52)=0),AND(NOT(ISBLANK(Spreadsheet!C52)),LEN(Spreadsheet!X52)&gt;0,LEN(Spreadsheet!X52)=5,ISNUMBER(VALUE(Spreadsheet!X52))))</f>
        <v>1</v>
      </c>
      <c r="BD52" s="5" t="b">
        <f>OR(ISBLANK(Spreadsheet!Z52),LEN(Spreadsheet!Z52)&lt;=50)</f>
        <v>1</v>
      </c>
      <c r="BE52" s="5" t="b">
        <f>ISBLANK(Spreadsheet!AA52)</f>
        <v>1</v>
      </c>
      <c r="BF52" s="5" t="b">
        <f>ISBLANK(Spreadsheet!AB52)</f>
        <v>1</v>
      </c>
      <c r="BG52" s="5" t="b">
        <f>IF(ISERROR(DATEVALUE(TEXT(Spreadsheet!AC52,"mm/dd/yyyy")) &gt; DATEVALUE(TEXT(Spreadsheet!J52,"mm/dd/yyyy"))),IF(OR(AND(ISBLANK(Spreadsheet!AC52),ISBLANK(Spreadsheet!C52)),AND(NOT(ISBLANK(Spreadsheet!C52)),ISBLANK(Spreadsheet!AC52),NOT(ISBLANK(Spreadsheet!D52)))),TRUE,FALSE),IF(DATEVALUE(TEXT(Spreadsheet!AC52,"mm/dd/yyyy")) &gt; DATEVALUE(TEXT(Spreadsheet!J52,"mm/dd/yyyy")),TRUE,FALSE))</f>
        <v>1</v>
      </c>
      <c r="BH52" s="5" t="b">
        <f>OR(AND(ISBLANK(Spreadsheet!C52),ISBLANK(Spreadsheet!AE52)),AND(NOT(ISBLANK(Spreadsheet!C52)),NOT(ISBLANK(Spreadsheet!D52)),ISBLANK(Spreadsheet!AE52)),AND(NOT(ISBLANK(Spreadsheet!C52)),ISBLANK(Spreadsheet!D52),NOT(ISBLANK(Spreadsheet!AE52)),LEN(Spreadsheet!AE52)&lt;=100))</f>
        <v>1</v>
      </c>
      <c r="BI52" s="5" t="b">
        <f t="array" ref="BI52">IF(ISBLANK(Spreadsheet!AF52),TRUE,ISNUMBER(MATCH(TRUE,EXACT(Spreadsheet!AF52,CobraShortReasons),0)))</f>
        <v>1</v>
      </c>
      <c r="BJ52" s="5" t="b">
        <f ca="1">IF(ISERROR(DATEVALUE(TEXT(Spreadsheet!AG52,"mm/dd/yyyy")) &gt; TODAY()),IF(ISBLANK(Spreadsheet!AG52),TRUE,FALSE),IF(DATEVALUE(TEXT(Spreadsheet!AG52,"mm/dd/yyyy")) &gt; TODAY(),FALSE,TRUE))</f>
        <v>1</v>
      </c>
      <c r="BK52" s="5" t="b">
        <f>OR(ISBLANK(Spreadsheet!AH52),LEN(Spreadsheet!AH52)&lt;=25)</f>
        <v>1</v>
      </c>
      <c r="BL52" s="5" t="b">
        <f t="array" aca="1" ref="BL52" ca="1">IF(ISBLANK(Spreadsheet!AI52),TRUE,ISNUMBER(MATCH(TRUE,EXACT(Spreadsheet!AI52,INDIRECT(Spreadsheet!$D$2)),0)))</f>
        <v>1</v>
      </c>
      <c r="BM52" s="5" t="b">
        <f t="array" aca="1" ref="BM52" ca="1">IF(ISBLANK(Spreadsheet!AJ52),TRUE,ISNUMBER(MATCH(TRUE,EXACT(Spreadsheet!AJ52,INDIRECT(Spreadsheet!BJ52)),0)))</f>
        <v>1</v>
      </c>
      <c r="BN52" s="5" t="b">
        <f t="array" ref="BN52">IF(ISBLANK(Spreadsheet!AK52),TRUE,ISNUMBER(MATCH(TRUE,EXACT(Spreadsheet!AK52,DentalPlans),0)))</f>
        <v>1</v>
      </c>
      <c r="BO52" s="5" t="b">
        <f t="array" aca="1" ref="BO52" ca="1">IF(ISBLANK(Spreadsheet!AL52),TRUE,ISNUMBER(MATCH(TRUE,EXACT(Spreadsheet!AL52,INDIRECT(Spreadsheet!BK52)),0)))</f>
        <v>1</v>
      </c>
      <c r="BP52" s="5" t="b">
        <f t="array" ref="BP52">IF(ISBLANK(Spreadsheet!AM52),TRUE,ISNUMBER(MATCH(TRUE,EXACT(Spreadsheet!AM52,VisionPlans),0)))</f>
        <v>1</v>
      </c>
      <c r="BQ52" s="5" t="b">
        <f t="array" aca="1" ref="BQ52" ca="1">IF(ISBLANK(Spreadsheet!AN52),TRUE,ISNUMBER(MATCH(TRUE,EXACT(Spreadsheet!AN52,INDIRECT(Spreadsheet!BL52)),0)))</f>
        <v>1</v>
      </c>
      <c r="BR52" s="5" t="b">
        <f t="array" ref="BR52">IF(ISBLANK(Spreadsheet!AO52),TRUE,ISNUMBER(MATCH(TRUE,EXACT(Spreadsheet!AO52,LifeBenefitClasses),0)))</f>
        <v>1</v>
      </c>
      <c r="BS52" s="5" t="b">
        <f>IF(OR(ISBLANK(Spreadsheet!AO52), Spreadsheet!AO52="Waive"),IF(ISBLANK(Spreadsheet!AP52),TRUE,FALSE),IF(OR(AND(NOT(ISBLANK(Spreadsheet!AO52)),ISBLANK(Spreadsheet!AP52)),NOT(ISNUMBER(VALUE(Spreadsheet!AP52)))),FALSE,IF(OR(AND(Spreadsheet!AP52&lt;6,MOD(Spreadsheet!AP52*10,5)=0), MOD(Spreadsheet!AP52,5000)=0),TRUE,FALSE)))</f>
        <v>1</v>
      </c>
      <c r="BT52" s="5" t="b">
        <f t="array" ref="BT52">IF(ISBLANK(Spreadsheet!AQ52),TRUE,ISNUMBER(MATCH(TRUE,EXACT(Spreadsheet!AQ52,EnrollWaive),0)))</f>
        <v>1</v>
      </c>
      <c r="BU52" s="5" t="b">
        <f t="array" ref="BU52">IF(ISBLANK(Spreadsheet!AR52),TRUE,ISNUMBER(MATCH(TRUE,EXACT(Spreadsheet!AR52,LifeBenefitClasses),0)))</f>
        <v>1</v>
      </c>
      <c r="BV52" s="5" t="b">
        <f>IF(OR(ISBLANK(Spreadsheet!AR52), Spreadsheet!AR52="Waive"),IF(ISBLANK(Spreadsheet!AS52),TRUE,FALSE),IF(OR(AND(NOT(ISBLANK(Spreadsheet!AR52)),ISBLANK(Spreadsheet!AS52)),NOT(ISNUMBER(VALUE(Spreadsheet!AS52)))),FALSE,IF(OR(AND(Spreadsheet!AS52&lt;6,MOD(Spreadsheet!AS52*10,5)=0), MOD(Spreadsheet!AS52,10000)=0),TRUE,FALSE)))</f>
        <v>1</v>
      </c>
      <c r="BW52" s="5" t="b">
        <f t="array" ref="BW52">IF(ISBLANK(Spreadsheet!AT52),TRUE,ISNUMBER(MATCH(TRUE,EXACT(Spreadsheet!AT52,LifeBenefitClasses),0)))</f>
        <v>1</v>
      </c>
      <c r="BX52" s="5" t="b">
        <f>IF(OR(ISBLANK(Spreadsheet!AT52), Spreadsheet!AT52="Waive"),IF(ISBLANK(Spreadsheet!AU52),TRUE,FALSE),IF(OR(AND(NOT(ISBLANK(Spreadsheet!AT52)),ISBLANK(Spreadsheet!AU52)),NOT(ISNUMBER(VALUE(Spreadsheet!AU52)))),FALSE,IF(AND(NOT(OR(ISBLANK(Spreadsheet!AT52),Spreadsheet!AT52="Waive")),NOT(OR(ISBLANK(Spreadsheet!AR52),Spreadsheet!AR52="Waive")),MOD(Spreadsheet!AU52,5000)=0, Spreadsheet!AU52&lt;=(Spreadsheet!AS52*0.5)),TRUE,FALSE)))</f>
        <v>1</v>
      </c>
      <c r="BY52" s="5" t="b">
        <f t="array" ref="BY52">IF(ISBLANK(Spreadsheet!AV52),TRUE,ISNUMBER(MATCH(TRUE,EXACT(Spreadsheet!AV52,EnrollWaive),0)))</f>
        <v>1</v>
      </c>
      <c r="BZ52" s="5" t="b">
        <f t="array" ref="BZ52">IF(ISBLANK(Spreadsheet!AW52),TRUE,ISNUMBER(MATCH(TRUE,EXACT(Spreadsheet!AW52,LifeBenefitClasses),0)))</f>
        <v>1</v>
      </c>
      <c r="CA52" s="5" t="b">
        <f t="array" ref="CA52">IF(ISBLANK(Spreadsheet!AX52),TRUE,ISNUMBER(MATCH(TRUE,EXACT(Spreadsheet!AX52,LifeBenefitClasses),0)))</f>
        <v>1</v>
      </c>
      <c r="CB52" s="5" t="b">
        <f t="array" ref="CB52">IF(ISBLANK(Spreadsheet!AY52),TRUE,ISNUMBER(MATCH(TRUE,EXACT(Spreadsheet!AY52,LifeBenefitClasses),0)))</f>
        <v>1</v>
      </c>
      <c r="CC52" s="5" t="b">
        <f t="array" ref="CC52">IF(ISBLANK(Spreadsheet!AZ52),TRUE,ISNUMBER(MATCH(TRUE,EXACT(Spreadsheet!AZ52,LifeBenefitClasses),0)))</f>
        <v>1</v>
      </c>
      <c r="CD52" s="5" t="b">
        <f t="array" ref="CD52">IF(ISBLANK(Spreadsheet!BA52),TRUE,ISNUMBER(MATCH(TRUE,EXACT(Spreadsheet!BA52,LifeBenefitClasses),0)))</f>
        <v>1</v>
      </c>
      <c r="CE52" s="5" t="b">
        <f>IF(OR(ISBLANK(Spreadsheet!BA52), Spreadsheet!BA52="Waive"),IF(ISBLANK(Spreadsheet!BB52),TRUE,FALSE),IF(OR(AND(NOT(ISBLANK(Spreadsheet!BA52)),ISBLANK(Spreadsheet!BB52)),NOT(ISNUMBER(VALUE(Spreadsheet!BB52))),ISBLANK(Spreadsheet!BC52),NOT(ISNUMBER(VALUE(Spreadsheet!BC52)))),FALSE,IF(AND(Spreadsheet!BB52&gt;=50000,Spreadsheet!BB52&lt;=250000,MOD(Spreadsheet!BB52,10000)=0,Spreadsheet!BB52&lt;=(10*Spreadsheet!BC52)),TRUE,FALSE)))</f>
        <v>1</v>
      </c>
      <c r="CF52" s="5" t="b">
        <f>IF(NOT(ISBLANK(Spreadsheet!BC52)),AND(ISNUMBER(VALUE(Spreadsheet!BC52)),Spreadsheet!BC52&gt;0),AND(OR(ISBLANK(Spreadsheet!AO52),Spreadsheet!AO52="Waive",AND(NOT(OR(ISBLANK(Spreadsheet!AO52),Spreadsheet!AO52="Waive")),Spreadsheet!AP52&gt;=6)),OR(ISBLANK(Spreadsheet!AR52),AND(NOT(OR(ISBLANK(Spreadsheet!AR52),Spreadsheet!AR52="Waive")),Spreadsheet!AS52&gt;=6)),OR(ISBLANK(Spreadsheet!AW52)),OR(ISBLANK(Spreadsheet!AX52)),OR(ISBLANK(Spreadsheet!AY52)),OR(ISBLANK(Spreadsheet!AZ52)),OR(ISBLANK(Spreadsheet!BA52),Spreadsheet!BA52="Waive")))</f>
        <v>1</v>
      </c>
      <c r="CG52" s="5" t="b">
        <f t="shared" ca="1" si="5"/>
        <v>1</v>
      </c>
    </row>
    <row r="53" spans="6:85" x14ac:dyDescent="0.3">
      <c r="F53" s="18" t="s">
        <v>35</v>
      </c>
      <c r="G53" s="5" t="b">
        <f>EXACT(Spreadsheet!BA6,F53)</f>
        <v>1</v>
      </c>
      <c r="H53" s="5">
        <f t="shared" ca="1" si="2"/>
        <v>2</v>
      </c>
      <c r="I53" s="5" t="str">
        <f t="shared" ca="1" si="3"/>
        <v/>
      </c>
      <c r="J53" s="5" t="str">
        <f>IF(AND(NOT(ISBLANK(Spreadsheet!C53)),ISBLANK(Spreadsheet!D53)),Spreadsheet!F53&amp;" "&amp;Spreadsheet!H53,"")</f>
        <v/>
      </c>
      <c r="K53" s="5">
        <f>IF(AND(NOT(ISBLANK(Spreadsheet!C53)),ISBLANK(Spreadsheet!D53)),COUNTIFS(Spreadsheet!E54:E$786,"=Child",Spreadsheet!C54:C$786, "="&amp;Spreadsheet!C53) + COUNTIFS(Spreadsheet!E54:E$786,"=Step-child",Spreadsheet!C54:C$786, "="&amp;Spreadsheet!C53),0)</f>
        <v>0</v>
      </c>
      <c r="L53" s="5">
        <f>IF(NOT(ISBLANK(J53)),COUNTIFS(Spreadsheet!E54:E$786,"=Wife",Spreadsheet!C54:C$786, "="&amp;Spreadsheet!C53) + COUNTIFS(Spreadsheet!E54:E$786,"=Husband",Spreadsheet!C54:C$786, "="&amp;Spreadsheet!C53),0)</f>
        <v>0</v>
      </c>
      <c r="M53" s="5">
        <f>IF(NOT(ISBLANK(Spreadsheet!AJ53)),VLOOKUP(Spreadsheet!AJ53,'Drop Downs'!$P$2:$R$16,3,FALSE),0)</f>
        <v>0</v>
      </c>
      <c r="N53" s="5">
        <f>IF(NOT(ISBLANK(Spreadsheet!AJ53)), VLOOKUP(Spreadsheet!AJ53,'Drop Downs'!$P$2:$R$16,2,FALSE),0)</f>
        <v>0</v>
      </c>
      <c r="O53" s="5">
        <f>IF(NOT(ISBLANK(Spreadsheet!AL53)),VLOOKUP(Spreadsheet!AL53,'Drop Downs'!$P$2:$R$16,3,FALSE), 0)</f>
        <v>0</v>
      </c>
      <c r="P53" s="5">
        <f>IF(NOT(ISBLANK(Spreadsheet!AL53)),VLOOKUP(Spreadsheet!AL53,'Drop Downs'!$P$2:$R$16,2,FALSE),0)</f>
        <v>0</v>
      </c>
      <c r="Q53" s="5">
        <f>IF(NOT(ISBLANK(Spreadsheet!AN53)),VLOOKUP(Spreadsheet!AN53,'Drop Downs'!$P$2:$R$16,3,FALSE),0)</f>
        <v>0</v>
      </c>
      <c r="R53" s="5">
        <f>IF(NOT(ISBLANK(Spreadsheet!AN53)),VLOOKUP(Spreadsheet!AN53,'Drop Downs'!$P$2:$R$16,2,FALSE),0)</f>
        <v>0</v>
      </c>
      <c r="S53" s="5" t="str">
        <f>IF(OR(M53&gt;K53,N53&gt;L53,O53&gt;K53, Q53&gt;K53,N53&gt;L53, P53&gt;L53, R53&gt;L53),"Member currently has a coverage election over what he/she needs.  Please add more dependents or adjust the coverage election.","")&amp;(IF(AND(NOT(ISBLANK(Spreadsheet!C53)),NOT(ISBLANK(Spreadsheet!D53)),ISBLANK(Spreadsheet!E53)),"Dependent lacks a relationship to member.Please select one from the drop-down.",""))</f>
        <v/>
      </c>
      <c r="T53" s="5" t="b">
        <f t="shared" si="4"/>
        <v>1</v>
      </c>
      <c r="U53" s="5" t="b">
        <f>OR(ISBLANK(Spreadsheet!C53),IF(NOT(ISBLANK(Spreadsheet!D53)),NOT(ISBLANK(Spreadsheet!E53)),TRUE))</f>
        <v>1</v>
      </c>
      <c r="V53" s="5" t="b">
        <f>OR(ISBLANK(Spreadsheet!C53), NOT(ISBLANK(Spreadsheet!I53)))</f>
        <v>1</v>
      </c>
      <c r="W53" s="5" t="b">
        <f>OR(ISBLANK(Spreadsheet!D53),NOT(ISBLANK(Spreadsheet!C53)))</f>
        <v>1</v>
      </c>
      <c r="X53" s="155" t="str">
        <f>REPT("0",MIN(FIND({1,2,3,4,5,6,7,8,9},Spreadsheet!C53&amp;"123456789"))-1)&amp;IF(ISBLANK(Spreadsheet!C53),"",SUMPRODUCT(MID(0&amp;Spreadsheet!C53,LARGE(INDEX(ISNUMBER(--MID(Spreadsheet!C53,ROW($1:$225),1))*
 ROW($1:$225),0),ROW($1:$225))+1,1)*10^ROW($1:$225)/10))</f>
        <v/>
      </c>
      <c r="Y53" s="5" t="b">
        <f>IF(NOT(ISBLANK(Spreadsheet!C53)),IF(AND(ISNUMBER(VALUE(Spreadsheet!C53)), LEN(Spreadsheet!C53)=9),TRUE,FALSE),TRUE)</f>
        <v>1</v>
      </c>
      <c r="Z53" s="155" t="str">
        <f>REPT("0",MIN(FIND({1,2,3,4,5,6,7,8,9},Spreadsheet!D53&amp;"123456789"))-1)&amp;IF(ISBLANK(Spreadsheet!D53),"",SUMPRODUCT(MID(0&amp;Spreadsheet!D53,LARGE(INDEX(ISNUMBER(--MID(Spreadsheet!D53,ROW($1:$225),1))*
 ROW($1:$225),0),ROW($1:$225))+1,1)*10^ROW($1:$225)/10))</f>
        <v/>
      </c>
      <c r="AA53" s="5" t="b">
        <f>IF(AND(NOT(ISBLANK(Spreadsheet!D53)),NOT(ISBLANK(Spreadsheet!C53))),IF(AND(ISNUMBER(VALUE(Spreadsheet!D53)), LEN(Spreadsheet!D53)=9),TRUE,FALSE),IF(AND(NOT(ISBLANK(Spreadsheet!D53)),ISBLANK(Spreadsheet!C53)),FALSE,TRUE))</f>
        <v>1</v>
      </c>
      <c r="AB53" s="5" t="b">
        <f>OR(ISBLANK(Spreadsheet!Y53),IF(NOT(ISBLANK(Spreadsheet!Y53)),LEN(Spreadsheet!Y53)=10,ISNUMBER(VALUE(Spreadsheet!Y53))))</f>
        <v>1</v>
      </c>
      <c r="AC53" s="5" t="b">
        <f>OR(ISBLANK(Spreadsheet!AI53), AND(NOT(ISBLANK(Spreadsheet!AJ53)), NOT(ISNUMBER(SEARCH("Waive",Spreadsheet!AJ53)))))</f>
        <v>1</v>
      </c>
      <c r="AD53" s="5" t="b">
        <f>OR(ISBLANK(Spreadsheet!AK53), AND(NOT(ISBLANK(Spreadsheet!AL53)), NOT(ISNUMBER(SEARCH("Waive",Spreadsheet!AL53)))))</f>
        <v>1</v>
      </c>
      <c r="AE53" s="5" t="b">
        <f>OR(ISBLANK(Spreadsheet!AM53), AND(NOT(ISBLANK(Spreadsheet!AN53)), NOT(ISNUMBER(SEARCH("Waive", Spreadsheet!AN53)))))</f>
        <v>1</v>
      </c>
      <c r="AF53" s="5" t="b">
        <f>OR(ISBLANK(Spreadsheet!C53), NOT(ISBLANK(Spreadsheet!D53)),NOT(ISBLANK(Spreadsheet!L53)))</f>
        <v>1</v>
      </c>
      <c r="AG53" s="5" t="b">
        <f>IF(AND(NOT(ISBLANK(Spreadsheet!C53)), NOT(ISBLANK(Spreadsheet!D53)),Spreadsheet!C53&lt;&gt;Spreadsheet!D53),IF(ISERROR(VLOOKUP(Spreadsheet!C53, Spreadsheet!$C$6:'Spreadsheet'!$C52,1,FALSE)), FALSE, TRUE),TRUE)</f>
        <v>1</v>
      </c>
      <c r="AH53" s="5" t="b">
        <f>Spreadsheet!$B$2=Spreadsheet!AD53</f>
        <v>1</v>
      </c>
      <c r="AI53" s="5" t="b">
        <f>IF(ISBLANK(Spreadsheet!G53),TRUE,IF(OR(LEN(Spreadsheet!G53)&gt;1,ISNUMBER(VALUE(Spreadsheet!G53))),FALSE,TRUE))</f>
        <v>1</v>
      </c>
      <c r="AJ53" s="5" t="b">
        <f>OR(ISBLANK(Spreadsheet!C53), NOT(ISBLANK(Spreadsheet!B53)), NOT(ISBLANK(Spreadsheet!D53)))</f>
        <v>1</v>
      </c>
      <c r="AK53" s="5" t="b">
        <f t="array" ref="AK53">IF(OR(AND(ISBLANK(Spreadsheet!E53),ISBLANK(Spreadsheet!D53),NOT(ISBLANK(Spreadsheet!C53))),AND(ISBLANK(Spreadsheet!E53),ISBLANK(Spreadsheet!D53),ISBLANK(Spreadsheet!C53))),TRUE,ISNUMBER(MATCH(TRUE,EXACT(Spreadsheet!E53,Relationships),0)))</f>
        <v>1</v>
      </c>
      <c r="AL53" s="5" t="b">
        <f>IF(NOT(ISBLANK(Spreadsheet!C53)),IF(OR(ISBLANK(Spreadsheet!F53),LEN(Spreadsheet!F53)&gt;40),FALSE,TRUE),TRUE)</f>
        <v>1</v>
      </c>
      <c r="AM53" s="5" t="b">
        <f>IF(NOT(ISBLANK(Spreadsheet!C53)),IF(OR(ISBLANK(Spreadsheet!H53),LEN(Spreadsheet!H53)&gt;40),FALSE,TRUE),TRUE)</f>
        <v>1</v>
      </c>
      <c r="AN53" s="5" t="b">
        <f t="array" ref="AN53">IF(ISBLANK(Spreadsheet!I53),TRUE,ISNUMBER(MATCH(TRUE,EXACT(Spreadsheet!I53,GenderValues),0)))</f>
        <v>1</v>
      </c>
      <c r="AO53" s="5" t="b">
        <f ca="1">IF(ISERROR(DATEVALUE(TEXT(Spreadsheet!J53,"mm/dd/yyyy")) &gt; TODAY()),IF(AND(ISBLANK(Spreadsheet!J53),ISBLANK(Spreadsheet!C53)),TRUE,FALSE),IF(DATEVALUE(TEXT(Spreadsheet!J53,"mm/dd/yyyy")) &gt; TODAY(),FALSE,TRUE))</f>
        <v>1</v>
      </c>
      <c r="AP53" s="5" t="b">
        <f>OR(ISBLANK(Spreadsheet!K53),LEN(Spreadsheet!K53)&lt;=100)</f>
        <v>1</v>
      </c>
      <c r="AQ53" s="5" t="b">
        <f t="array" ref="AQ53">IF(OR(AND(ISBLANK(Spreadsheet!L53),ISBLANK(Spreadsheet!C53)),AND(NOT(ISBLANK(Spreadsheet!C53)),NOT(ISBLANK(Spreadsheet!D53)))),TRUE,ISNUMBER(MATCH(TRUE,EXACT(Spreadsheet!L53,MaritalStatus),0)))</f>
        <v>1</v>
      </c>
      <c r="AR53" s="5" t="b">
        <f ca="1">IF(ISERROR(DATEVALUE(TEXT(Spreadsheet!M53,"mm/dd/yyyy")) &gt; TODAY()),IF(ISBLANK(Spreadsheet!M53),TRUE,FALSE),IF(DATEVALUE(TEXT(Spreadsheet!M53,"mm/dd/yyyy")) &gt; TODAY(),FALSE,TRUE))</f>
        <v>1</v>
      </c>
      <c r="AS53" s="5" t="b">
        <f>OR(ISBLANK(Spreadsheet!N53),LEN(Spreadsheet!N53)&lt;=100)</f>
        <v>1</v>
      </c>
      <c r="AT53" s="5" t="b">
        <f>OR(ISBLANK(Spreadsheet!O53),UPPER(Spreadsheet!O53)="YES")</f>
        <v>1</v>
      </c>
      <c r="AU53" s="5" t="b">
        <f>OR(ISBLANK(Spreadsheet!P53),UPPER(Spreadsheet!P53)="YES")</f>
        <v>1</v>
      </c>
      <c r="AV53" s="5" t="b">
        <f t="array" ref="AV53">IF(ISBLANK(Spreadsheet!Q53),TRUE,ISNUMBER(MATCH(TRUE,EXACT(Spreadsheet!Q53,OnGroupsPriorIns),0)))</f>
        <v>1</v>
      </c>
      <c r="AW53" s="5" t="b">
        <f>OR(ISBLANK(Spreadsheet!R53),UPPER(Spreadsheet!R53)="YES")</f>
        <v>1</v>
      </c>
      <c r="AX53" s="5" t="b">
        <f>OR(ISBLANK(Spreadsheet!S53),UPPER(Spreadsheet!S53)="YES")</f>
        <v>1</v>
      </c>
      <c r="AY53" s="5" t="b">
        <f>OR(AND(ISBLANK(Spreadsheet!C53),LEN(Spreadsheet!T53)=0),AND(NOT(ISBLANK(Spreadsheet!C53)),LEN(Spreadsheet!T53)&gt;0,LEN(Spreadsheet!T53)&lt;=50))</f>
        <v>1</v>
      </c>
      <c r="AZ53" s="5" t="b">
        <f>OR(LEN(Spreadsheet!U53)=0,AND(LEN(Spreadsheet!U53)&gt;0,LEN(Spreadsheet!U53)&lt;=50))</f>
        <v>1</v>
      </c>
      <c r="BA53" s="5" t="b">
        <f>OR(AND(ISBLANK(Spreadsheet!C53),LEN(Spreadsheet!V53)=0),AND(NOT(ISBLANK(Spreadsheet!C53)),LEN(Spreadsheet!V53)&gt;0,LEN(Spreadsheet!V53)&lt;=50))</f>
        <v>1</v>
      </c>
      <c r="BB53" s="5" t="b">
        <f t="array" ref="BB53">IF(AND(ISBLANK(Spreadsheet!C53),LEN(Spreadsheet!W53)=0),TRUE,ISNUMBER(MATCH(TRUE,EXACT(Spreadsheet!W53,States),0)))</f>
        <v>1</v>
      </c>
      <c r="BC53" s="5" t="b">
        <f>OR(AND(ISBLANK(Spreadsheet!C53),LEN(Spreadsheet!X53)=0),AND(NOT(ISBLANK(Spreadsheet!C53)),LEN(Spreadsheet!X53)&gt;0,LEN(Spreadsheet!X53)=5,ISNUMBER(VALUE(Spreadsheet!X53))))</f>
        <v>1</v>
      </c>
      <c r="BD53" s="5" t="b">
        <f>OR(ISBLANK(Spreadsheet!Z53),LEN(Spreadsheet!Z53)&lt;=50)</f>
        <v>1</v>
      </c>
      <c r="BE53" s="5" t="b">
        <f>ISBLANK(Spreadsheet!AA53)</f>
        <v>1</v>
      </c>
      <c r="BF53" s="5" t="b">
        <f>ISBLANK(Spreadsheet!AB53)</f>
        <v>1</v>
      </c>
      <c r="BG53" s="5" t="b">
        <f>IF(ISERROR(DATEVALUE(TEXT(Spreadsheet!AC53,"mm/dd/yyyy")) &gt; DATEVALUE(TEXT(Spreadsheet!J53,"mm/dd/yyyy"))),IF(OR(AND(ISBLANK(Spreadsheet!AC53),ISBLANK(Spreadsheet!C53)),AND(NOT(ISBLANK(Spreadsheet!C53)),ISBLANK(Spreadsheet!AC53),NOT(ISBLANK(Spreadsheet!D53)))),TRUE,FALSE),IF(DATEVALUE(TEXT(Spreadsheet!AC53,"mm/dd/yyyy")) &gt; DATEVALUE(TEXT(Spreadsheet!J53,"mm/dd/yyyy")),TRUE,FALSE))</f>
        <v>1</v>
      </c>
      <c r="BH53" s="5" t="b">
        <f>OR(AND(ISBLANK(Spreadsheet!C53),ISBLANK(Spreadsheet!AE53)),AND(NOT(ISBLANK(Spreadsheet!C53)),NOT(ISBLANK(Spreadsheet!D53)),ISBLANK(Spreadsheet!AE53)),AND(NOT(ISBLANK(Spreadsheet!C53)),ISBLANK(Spreadsheet!D53),NOT(ISBLANK(Spreadsheet!AE53)),LEN(Spreadsheet!AE53)&lt;=100))</f>
        <v>1</v>
      </c>
      <c r="BI53" s="5" t="b">
        <f t="array" ref="BI53">IF(ISBLANK(Spreadsheet!AF53),TRUE,ISNUMBER(MATCH(TRUE,EXACT(Spreadsheet!AF53,CobraShortReasons),0)))</f>
        <v>1</v>
      </c>
      <c r="BJ53" s="5" t="b">
        <f ca="1">IF(ISERROR(DATEVALUE(TEXT(Spreadsheet!AG53,"mm/dd/yyyy")) &gt; TODAY()),IF(ISBLANK(Spreadsheet!AG53),TRUE,FALSE),IF(DATEVALUE(TEXT(Spreadsheet!AG53,"mm/dd/yyyy")) &gt; TODAY(),FALSE,TRUE))</f>
        <v>1</v>
      </c>
      <c r="BK53" s="5" t="b">
        <f>OR(ISBLANK(Spreadsheet!AH53),LEN(Spreadsheet!AH53)&lt;=25)</f>
        <v>1</v>
      </c>
      <c r="BL53" s="5" t="b">
        <f t="array" aca="1" ref="BL53" ca="1">IF(ISBLANK(Spreadsheet!AI53),TRUE,ISNUMBER(MATCH(TRUE,EXACT(Spreadsheet!AI53,INDIRECT(Spreadsheet!$D$2)),0)))</f>
        <v>1</v>
      </c>
      <c r="BM53" s="5" t="b">
        <f t="array" aca="1" ref="BM53" ca="1">IF(ISBLANK(Spreadsheet!AJ53),TRUE,ISNUMBER(MATCH(TRUE,EXACT(Spreadsheet!AJ53,INDIRECT(Spreadsheet!BJ53)),0)))</f>
        <v>1</v>
      </c>
      <c r="BN53" s="5" t="b">
        <f t="array" ref="BN53">IF(ISBLANK(Spreadsheet!AK53),TRUE,ISNUMBER(MATCH(TRUE,EXACT(Spreadsheet!AK53,DentalPlans),0)))</f>
        <v>1</v>
      </c>
      <c r="BO53" s="5" t="b">
        <f t="array" aca="1" ref="BO53" ca="1">IF(ISBLANK(Spreadsheet!AL53),TRUE,ISNUMBER(MATCH(TRUE,EXACT(Spreadsheet!AL53,INDIRECT(Spreadsheet!BK53)),0)))</f>
        <v>1</v>
      </c>
      <c r="BP53" s="5" t="b">
        <f t="array" ref="BP53">IF(ISBLANK(Spreadsheet!AM53),TRUE,ISNUMBER(MATCH(TRUE,EXACT(Spreadsheet!AM53,VisionPlans),0)))</f>
        <v>1</v>
      </c>
      <c r="BQ53" s="5" t="b">
        <f t="array" aca="1" ref="BQ53" ca="1">IF(ISBLANK(Spreadsheet!AN53),TRUE,ISNUMBER(MATCH(TRUE,EXACT(Spreadsheet!AN53,INDIRECT(Spreadsheet!BL53)),0)))</f>
        <v>1</v>
      </c>
      <c r="BR53" s="5" t="b">
        <f t="array" ref="BR53">IF(ISBLANK(Spreadsheet!AO53),TRUE,ISNUMBER(MATCH(TRUE,EXACT(Spreadsheet!AO53,LifeBenefitClasses),0)))</f>
        <v>1</v>
      </c>
      <c r="BS53" s="5" t="b">
        <f>IF(OR(ISBLANK(Spreadsheet!AO53), Spreadsheet!AO53="Waive"),IF(ISBLANK(Spreadsheet!AP53),TRUE,FALSE),IF(OR(AND(NOT(ISBLANK(Spreadsheet!AO53)),ISBLANK(Spreadsheet!AP53)),NOT(ISNUMBER(VALUE(Spreadsheet!AP53)))),FALSE,IF(OR(AND(Spreadsheet!AP53&lt;6,MOD(Spreadsheet!AP53*10,5)=0), MOD(Spreadsheet!AP53,5000)=0),TRUE,FALSE)))</f>
        <v>1</v>
      </c>
      <c r="BT53" s="5" t="b">
        <f t="array" ref="BT53">IF(ISBLANK(Spreadsheet!AQ53),TRUE,ISNUMBER(MATCH(TRUE,EXACT(Spreadsheet!AQ53,EnrollWaive),0)))</f>
        <v>1</v>
      </c>
      <c r="BU53" s="5" t="b">
        <f t="array" ref="BU53">IF(ISBLANK(Spreadsheet!AR53),TRUE,ISNUMBER(MATCH(TRUE,EXACT(Spreadsheet!AR53,LifeBenefitClasses),0)))</f>
        <v>1</v>
      </c>
      <c r="BV53" s="5" t="b">
        <f>IF(OR(ISBLANK(Spreadsheet!AR53), Spreadsheet!AR53="Waive"),IF(ISBLANK(Spreadsheet!AS53),TRUE,FALSE),IF(OR(AND(NOT(ISBLANK(Spreadsheet!AR53)),ISBLANK(Spreadsheet!AS53)),NOT(ISNUMBER(VALUE(Spreadsheet!AS53)))),FALSE,IF(OR(AND(Spreadsheet!AS53&lt;6,MOD(Spreadsheet!AS53*10,5)=0), MOD(Spreadsheet!AS53,10000)=0),TRUE,FALSE)))</f>
        <v>1</v>
      </c>
      <c r="BW53" s="5" t="b">
        <f t="array" ref="BW53">IF(ISBLANK(Spreadsheet!AT53),TRUE,ISNUMBER(MATCH(TRUE,EXACT(Spreadsheet!AT53,LifeBenefitClasses),0)))</f>
        <v>1</v>
      </c>
      <c r="BX53" s="5" t="b">
        <f>IF(OR(ISBLANK(Spreadsheet!AT53), Spreadsheet!AT53="Waive"),IF(ISBLANK(Spreadsheet!AU53),TRUE,FALSE),IF(OR(AND(NOT(ISBLANK(Spreadsheet!AT53)),ISBLANK(Spreadsheet!AU53)),NOT(ISNUMBER(VALUE(Spreadsheet!AU53)))),FALSE,IF(AND(NOT(OR(ISBLANK(Spreadsheet!AT53),Spreadsheet!AT53="Waive")),NOT(OR(ISBLANK(Spreadsheet!AR53),Spreadsheet!AR53="Waive")),MOD(Spreadsheet!AU53,5000)=0, Spreadsheet!AU53&lt;=(Spreadsheet!AS53*0.5)),TRUE,FALSE)))</f>
        <v>1</v>
      </c>
      <c r="BY53" s="5" t="b">
        <f t="array" ref="BY53">IF(ISBLANK(Spreadsheet!AV53),TRUE,ISNUMBER(MATCH(TRUE,EXACT(Spreadsheet!AV53,EnrollWaive),0)))</f>
        <v>1</v>
      </c>
      <c r="BZ53" s="5" t="b">
        <f t="array" ref="BZ53">IF(ISBLANK(Spreadsheet!AW53),TRUE,ISNUMBER(MATCH(TRUE,EXACT(Spreadsheet!AW53,LifeBenefitClasses),0)))</f>
        <v>1</v>
      </c>
      <c r="CA53" s="5" t="b">
        <f t="array" ref="CA53">IF(ISBLANK(Spreadsheet!AX53),TRUE,ISNUMBER(MATCH(TRUE,EXACT(Spreadsheet!AX53,LifeBenefitClasses),0)))</f>
        <v>1</v>
      </c>
      <c r="CB53" s="5" t="b">
        <f t="array" ref="CB53">IF(ISBLANK(Spreadsheet!AY53),TRUE,ISNUMBER(MATCH(TRUE,EXACT(Spreadsheet!AY53,LifeBenefitClasses),0)))</f>
        <v>1</v>
      </c>
      <c r="CC53" s="5" t="b">
        <f t="array" ref="CC53">IF(ISBLANK(Spreadsheet!AZ53),TRUE,ISNUMBER(MATCH(TRUE,EXACT(Spreadsheet!AZ53,LifeBenefitClasses),0)))</f>
        <v>1</v>
      </c>
      <c r="CD53" s="5" t="b">
        <f t="array" ref="CD53">IF(ISBLANK(Spreadsheet!BA53),TRUE,ISNUMBER(MATCH(TRUE,EXACT(Spreadsheet!BA53,LifeBenefitClasses),0)))</f>
        <v>1</v>
      </c>
      <c r="CE53" s="5" t="b">
        <f>IF(OR(ISBLANK(Spreadsheet!BA53), Spreadsheet!BA53="Waive"),IF(ISBLANK(Spreadsheet!BB53),TRUE,FALSE),IF(OR(AND(NOT(ISBLANK(Spreadsheet!BA53)),ISBLANK(Spreadsheet!BB53)),NOT(ISNUMBER(VALUE(Spreadsheet!BB53))),ISBLANK(Spreadsheet!BC53),NOT(ISNUMBER(VALUE(Spreadsheet!BC53)))),FALSE,IF(AND(Spreadsheet!BB53&gt;=50000,Spreadsheet!BB53&lt;=250000,MOD(Spreadsheet!BB53,10000)=0,Spreadsheet!BB53&lt;=(10*Spreadsheet!BC53)),TRUE,FALSE)))</f>
        <v>1</v>
      </c>
      <c r="CF53" s="5" t="b">
        <f>IF(NOT(ISBLANK(Spreadsheet!BC53)),AND(ISNUMBER(VALUE(Spreadsheet!BC53)),Spreadsheet!BC53&gt;0),AND(OR(ISBLANK(Spreadsheet!AO53),Spreadsheet!AO53="Waive",AND(NOT(OR(ISBLANK(Spreadsheet!AO53),Spreadsheet!AO53="Waive")),Spreadsheet!AP53&gt;=6)),OR(ISBLANK(Spreadsheet!AR53),AND(NOT(OR(ISBLANK(Spreadsheet!AR53),Spreadsheet!AR53="Waive")),Spreadsheet!AS53&gt;=6)),OR(ISBLANK(Spreadsheet!AW53)),OR(ISBLANK(Spreadsheet!AX53)),OR(ISBLANK(Spreadsheet!AY53)),OR(ISBLANK(Spreadsheet!AZ53)),OR(ISBLANK(Spreadsheet!BA53),Spreadsheet!BA53="Waive")))</f>
        <v>1</v>
      </c>
      <c r="CG53" s="5" t="b">
        <f t="shared" ca="1" si="5"/>
        <v>1</v>
      </c>
    </row>
    <row r="54" spans="6:85" x14ac:dyDescent="0.3">
      <c r="F54" s="6" t="s">
        <v>36</v>
      </c>
      <c r="G54" s="5" t="b">
        <f>EXACT(Spreadsheet!BB6,F54)</f>
        <v>1</v>
      </c>
      <c r="H54" s="5">
        <f t="shared" ca="1" si="2"/>
        <v>2</v>
      </c>
      <c r="I54" s="5" t="str">
        <f t="shared" ca="1" si="3"/>
        <v/>
      </c>
      <c r="J54" s="5" t="str">
        <f>IF(AND(NOT(ISBLANK(Spreadsheet!C54)),ISBLANK(Spreadsheet!D54)),Spreadsheet!F54&amp;" "&amp;Spreadsheet!H54,"")</f>
        <v/>
      </c>
      <c r="K54" s="5">
        <f>IF(AND(NOT(ISBLANK(Spreadsheet!C54)),ISBLANK(Spreadsheet!D54)),COUNTIFS(Spreadsheet!E55:E$786,"=Child",Spreadsheet!C55:C$786, "="&amp;Spreadsheet!C54) + COUNTIFS(Spreadsheet!E55:E$786,"=Step-child",Spreadsheet!C55:C$786, "="&amp;Spreadsheet!C54),0)</f>
        <v>0</v>
      </c>
      <c r="L54" s="5">
        <f>IF(NOT(ISBLANK(J54)),COUNTIFS(Spreadsheet!E55:E$786,"=Wife",Spreadsheet!C55:C$786, "="&amp;Spreadsheet!C54) + COUNTIFS(Spreadsheet!E55:E$786,"=Husband",Spreadsheet!C55:C$786, "="&amp;Spreadsheet!C54),0)</f>
        <v>0</v>
      </c>
      <c r="M54" s="5">
        <f>IF(NOT(ISBLANK(Spreadsheet!AJ54)),VLOOKUP(Spreadsheet!AJ54,'Drop Downs'!$P$2:$R$16,3,FALSE),0)</f>
        <v>0</v>
      </c>
      <c r="N54" s="5">
        <f>IF(NOT(ISBLANK(Spreadsheet!AJ54)), VLOOKUP(Spreadsheet!AJ54,'Drop Downs'!$P$2:$R$16,2,FALSE),0)</f>
        <v>0</v>
      </c>
      <c r="O54" s="5">
        <f>IF(NOT(ISBLANK(Spreadsheet!AL54)),VLOOKUP(Spreadsheet!AL54,'Drop Downs'!$P$2:$R$16,3,FALSE), 0)</f>
        <v>0</v>
      </c>
      <c r="P54" s="5">
        <f>IF(NOT(ISBLANK(Spreadsheet!AL54)),VLOOKUP(Spreadsheet!AL54,'Drop Downs'!$P$2:$R$16,2,FALSE),0)</f>
        <v>0</v>
      </c>
      <c r="Q54" s="5">
        <f>IF(NOT(ISBLANK(Spreadsheet!AN54)),VLOOKUP(Spreadsheet!AN54,'Drop Downs'!$P$2:$R$16,3,FALSE),0)</f>
        <v>0</v>
      </c>
      <c r="R54" s="5">
        <f>IF(NOT(ISBLANK(Spreadsheet!AN54)),VLOOKUP(Spreadsheet!AN54,'Drop Downs'!$P$2:$R$16,2,FALSE),0)</f>
        <v>0</v>
      </c>
      <c r="S54" s="5" t="str">
        <f>IF(OR(M54&gt;K54,N54&gt;L54,O54&gt;K54, Q54&gt;K54,N54&gt;L54, P54&gt;L54, R54&gt;L54),"Member currently has a coverage election over what he/she needs.  Please add more dependents or adjust the coverage election.","")&amp;(IF(AND(NOT(ISBLANK(Spreadsheet!C54)),NOT(ISBLANK(Spreadsheet!D54)),ISBLANK(Spreadsheet!E54)),"Dependent lacks a relationship to member.Please select one from the drop-down.",""))</f>
        <v/>
      </c>
      <c r="T54" s="5" t="b">
        <f t="shared" si="4"/>
        <v>1</v>
      </c>
      <c r="U54" s="5" t="b">
        <f>OR(ISBLANK(Spreadsheet!C54),IF(NOT(ISBLANK(Spreadsheet!D54)),NOT(ISBLANK(Spreadsheet!E54)),TRUE))</f>
        <v>1</v>
      </c>
      <c r="V54" s="5" t="b">
        <f>OR(ISBLANK(Spreadsheet!C54), NOT(ISBLANK(Spreadsheet!I54)))</f>
        <v>1</v>
      </c>
      <c r="W54" s="5" t="b">
        <f>OR(ISBLANK(Spreadsheet!D54),NOT(ISBLANK(Spreadsheet!C54)))</f>
        <v>1</v>
      </c>
      <c r="X54" s="155" t="str">
        <f>REPT("0",MIN(FIND({1,2,3,4,5,6,7,8,9},Spreadsheet!C54&amp;"123456789"))-1)&amp;IF(ISBLANK(Spreadsheet!C54),"",SUMPRODUCT(MID(0&amp;Spreadsheet!C54,LARGE(INDEX(ISNUMBER(--MID(Spreadsheet!C54,ROW($1:$225),1))*
 ROW($1:$225),0),ROW($1:$225))+1,1)*10^ROW($1:$225)/10))</f>
        <v/>
      </c>
      <c r="Y54" s="5" t="b">
        <f>IF(NOT(ISBLANK(Spreadsheet!C54)),IF(AND(ISNUMBER(VALUE(Spreadsheet!C54)), LEN(Spreadsheet!C54)=9),TRUE,FALSE),TRUE)</f>
        <v>1</v>
      </c>
      <c r="Z54" s="155" t="str">
        <f>REPT("0",MIN(FIND({1,2,3,4,5,6,7,8,9},Spreadsheet!D54&amp;"123456789"))-1)&amp;IF(ISBLANK(Spreadsheet!D54),"",SUMPRODUCT(MID(0&amp;Spreadsheet!D54,LARGE(INDEX(ISNUMBER(--MID(Spreadsheet!D54,ROW($1:$225),1))*
 ROW($1:$225),0),ROW($1:$225))+1,1)*10^ROW($1:$225)/10))</f>
        <v/>
      </c>
      <c r="AA54" s="5" t="b">
        <f>IF(AND(NOT(ISBLANK(Spreadsheet!D54)),NOT(ISBLANK(Spreadsheet!C54))),IF(AND(ISNUMBER(VALUE(Spreadsheet!D54)), LEN(Spreadsheet!D54)=9),TRUE,FALSE),IF(AND(NOT(ISBLANK(Spreadsheet!D54)),ISBLANK(Spreadsheet!C54)),FALSE,TRUE))</f>
        <v>1</v>
      </c>
      <c r="AB54" s="5" t="b">
        <f>OR(ISBLANK(Spreadsheet!Y54),IF(NOT(ISBLANK(Spreadsheet!Y54)),LEN(Spreadsheet!Y54)=10,ISNUMBER(VALUE(Spreadsheet!Y54))))</f>
        <v>1</v>
      </c>
      <c r="AC54" s="5" t="b">
        <f>OR(ISBLANK(Spreadsheet!AI54), AND(NOT(ISBLANK(Spreadsheet!AJ54)), NOT(ISNUMBER(SEARCH("Waive",Spreadsheet!AJ54)))))</f>
        <v>1</v>
      </c>
      <c r="AD54" s="5" t="b">
        <f>OR(ISBLANK(Spreadsheet!AK54), AND(NOT(ISBLANK(Spreadsheet!AL54)), NOT(ISNUMBER(SEARCH("Waive",Spreadsheet!AL54)))))</f>
        <v>1</v>
      </c>
      <c r="AE54" s="5" t="b">
        <f>OR(ISBLANK(Spreadsheet!AM54), AND(NOT(ISBLANK(Spreadsheet!AN54)), NOT(ISNUMBER(SEARCH("Waive", Spreadsheet!AN54)))))</f>
        <v>1</v>
      </c>
      <c r="AF54" s="5" t="b">
        <f>OR(ISBLANK(Spreadsheet!C54), NOT(ISBLANK(Spreadsheet!D54)),NOT(ISBLANK(Spreadsheet!L54)))</f>
        <v>1</v>
      </c>
      <c r="AG54" s="5" t="b">
        <f>IF(AND(NOT(ISBLANK(Spreadsheet!C54)), NOT(ISBLANK(Spreadsheet!D54)),Spreadsheet!C54&lt;&gt;Spreadsheet!D54),IF(ISERROR(VLOOKUP(Spreadsheet!C54, Spreadsheet!$C$6:'Spreadsheet'!$C53,1,FALSE)), FALSE, TRUE),TRUE)</f>
        <v>1</v>
      </c>
      <c r="AH54" s="5" t="b">
        <f>Spreadsheet!$B$2=Spreadsheet!AD54</f>
        <v>1</v>
      </c>
      <c r="AI54" s="5" t="b">
        <f>IF(ISBLANK(Spreadsheet!G54),TRUE,IF(OR(LEN(Spreadsheet!G54)&gt;1,ISNUMBER(VALUE(Spreadsheet!G54))),FALSE,TRUE))</f>
        <v>1</v>
      </c>
      <c r="AJ54" s="5" t="b">
        <f>OR(ISBLANK(Spreadsheet!C54), NOT(ISBLANK(Spreadsheet!B54)), NOT(ISBLANK(Spreadsheet!D54)))</f>
        <v>1</v>
      </c>
      <c r="AK54" s="5" t="b">
        <f t="array" ref="AK54">IF(OR(AND(ISBLANK(Spreadsheet!E54),ISBLANK(Spreadsheet!D54),NOT(ISBLANK(Spreadsheet!C54))),AND(ISBLANK(Spreadsheet!E54),ISBLANK(Spreadsheet!D54),ISBLANK(Spreadsheet!C54))),TRUE,ISNUMBER(MATCH(TRUE,EXACT(Spreadsheet!E54,Relationships),0)))</f>
        <v>1</v>
      </c>
      <c r="AL54" s="5" t="b">
        <f>IF(NOT(ISBLANK(Spreadsheet!C54)),IF(OR(ISBLANK(Spreadsheet!F54),LEN(Spreadsheet!F54)&gt;40),FALSE,TRUE),TRUE)</f>
        <v>1</v>
      </c>
      <c r="AM54" s="5" t="b">
        <f>IF(NOT(ISBLANK(Spreadsheet!C54)),IF(OR(ISBLANK(Spreadsheet!H54),LEN(Spreadsheet!H54)&gt;40),FALSE,TRUE),TRUE)</f>
        <v>1</v>
      </c>
      <c r="AN54" s="5" t="b">
        <f t="array" ref="AN54">IF(ISBLANK(Spreadsheet!I54),TRUE,ISNUMBER(MATCH(TRUE,EXACT(Spreadsheet!I54,GenderValues),0)))</f>
        <v>1</v>
      </c>
      <c r="AO54" s="5" t="b">
        <f ca="1">IF(ISERROR(DATEVALUE(TEXT(Spreadsheet!J54,"mm/dd/yyyy")) &gt; TODAY()),IF(AND(ISBLANK(Spreadsheet!J54),ISBLANK(Spreadsheet!C54)),TRUE,FALSE),IF(DATEVALUE(TEXT(Spreadsheet!J54,"mm/dd/yyyy")) &gt; TODAY(),FALSE,TRUE))</f>
        <v>1</v>
      </c>
      <c r="AP54" s="5" t="b">
        <f>OR(ISBLANK(Spreadsheet!K54),LEN(Spreadsheet!K54)&lt;=100)</f>
        <v>1</v>
      </c>
      <c r="AQ54" s="5" t="b">
        <f t="array" ref="AQ54">IF(OR(AND(ISBLANK(Spreadsheet!L54),ISBLANK(Spreadsheet!C54)),AND(NOT(ISBLANK(Spreadsheet!C54)),NOT(ISBLANK(Spreadsheet!D54)))),TRUE,ISNUMBER(MATCH(TRUE,EXACT(Spreadsheet!L54,MaritalStatus),0)))</f>
        <v>1</v>
      </c>
      <c r="AR54" s="5" t="b">
        <f ca="1">IF(ISERROR(DATEVALUE(TEXT(Spreadsheet!M54,"mm/dd/yyyy")) &gt; TODAY()),IF(ISBLANK(Spreadsheet!M54),TRUE,FALSE),IF(DATEVALUE(TEXT(Spreadsheet!M54,"mm/dd/yyyy")) &gt; TODAY(),FALSE,TRUE))</f>
        <v>1</v>
      </c>
      <c r="AS54" s="5" t="b">
        <f>OR(ISBLANK(Spreadsheet!N54),LEN(Spreadsheet!N54)&lt;=100)</f>
        <v>1</v>
      </c>
      <c r="AT54" s="5" t="b">
        <f>OR(ISBLANK(Spreadsheet!O54),UPPER(Spreadsheet!O54)="YES")</f>
        <v>1</v>
      </c>
      <c r="AU54" s="5" t="b">
        <f>OR(ISBLANK(Spreadsheet!P54),UPPER(Spreadsheet!P54)="YES")</f>
        <v>1</v>
      </c>
      <c r="AV54" s="5" t="b">
        <f t="array" ref="AV54">IF(ISBLANK(Spreadsheet!Q54),TRUE,ISNUMBER(MATCH(TRUE,EXACT(Spreadsheet!Q54,OnGroupsPriorIns),0)))</f>
        <v>1</v>
      </c>
      <c r="AW54" s="5" t="b">
        <f>OR(ISBLANK(Spreadsheet!R54),UPPER(Spreadsheet!R54)="YES")</f>
        <v>1</v>
      </c>
      <c r="AX54" s="5" t="b">
        <f>OR(ISBLANK(Spreadsheet!S54),UPPER(Spreadsheet!S54)="YES")</f>
        <v>1</v>
      </c>
      <c r="AY54" s="5" t="b">
        <f>OR(AND(ISBLANK(Spreadsheet!C54),LEN(Spreadsheet!T54)=0),AND(NOT(ISBLANK(Spreadsheet!C54)),LEN(Spreadsheet!T54)&gt;0,LEN(Spreadsheet!T54)&lt;=50))</f>
        <v>1</v>
      </c>
      <c r="AZ54" s="5" t="b">
        <f>OR(LEN(Spreadsheet!U54)=0,AND(LEN(Spreadsheet!U54)&gt;0,LEN(Spreadsheet!U54)&lt;=50))</f>
        <v>1</v>
      </c>
      <c r="BA54" s="5" t="b">
        <f>OR(AND(ISBLANK(Spreadsheet!C54),LEN(Spreadsheet!V54)=0),AND(NOT(ISBLANK(Spreadsheet!C54)),LEN(Spreadsheet!V54)&gt;0,LEN(Spreadsheet!V54)&lt;=50))</f>
        <v>1</v>
      </c>
      <c r="BB54" s="5" t="b">
        <f t="array" ref="BB54">IF(AND(ISBLANK(Spreadsheet!C54),LEN(Spreadsheet!W54)=0),TRUE,ISNUMBER(MATCH(TRUE,EXACT(Spreadsheet!W54,States),0)))</f>
        <v>1</v>
      </c>
      <c r="BC54" s="5" t="b">
        <f>OR(AND(ISBLANK(Spreadsheet!C54),LEN(Spreadsheet!X54)=0),AND(NOT(ISBLANK(Spreadsheet!C54)),LEN(Spreadsheet!X54)&gt;0,LEN(Spreadsheet!X54)=5,ISNUMBER(VALUE(Spreadsheet!X54))))</f>
        <v>1</v>
      </c>
      <c r="BD54" s="5" t="b">
        <f>OR(ISBLANK(Spreadsheet!Z54),LEN(Spreadsheet!Z54)&lt;=50)</f>
        <v>1</v>
      </c>
      <c r="BE54" s="5" t="b">
        <f>ISBLANK(Spreadsheet!AA54)</f>
        <v>1</v>
      </c>
      <c r="BF54" s="5" t="b">
        <f>ISBLANK(Spreadsheet!AB54)</f>
        <v>1</v>
      </c>
      <c r="BG54" s="5" t="b">
        <f>IF(ISERROR(DATEVALUE(TEXT(Spreadsheet!AC54,"mm/dd/yyyy")) &gt; DATEVALUE(TEXT(Spreadsheet!J54,"mm/dd/yyyy"))),IF(OR(AND(ISBLANK(Spreadsheet!AC54),ISBLANK(Spreadsheet!C54)),AND(NOT(ISBLANK(Spreadsheet!C54)),ISBLANK(Spreadsheet!AC54),NOT(ISBLANK(Spreadsheet!D54)))),TRUE,FALSE),IF(DATEVALUE(TEXT(Spreadsheet!AC54,"mm/dd/yyyy")) &gt; DATEVALUE(TEXT(Spreadsheet!J54,"mm/dd/yyyy")),TRUE,FALSE))</f>
        <v>1</v>
      </c>
      <c r="BH54" s="5" t="b">
        <f>OR(AND(ISBLANK(Spreadsheet!C54),ISBLANK(Spreadsheet!AE54)),AND(NOT(ISBLANK(Spreadsheet!C54)),NOT(ISBLANK(Spreadsheet!D54)),ISBLANK(Spreadsheet!AE54)),AND(NOT(ISBLANK(Spreadsheet!C54)),ISBLANK(Spreadsheet!D54),NOT(ISBLANK(Spreadsheet!AE54)),LEN(Spreadsheet!AE54)&lt;=100))</f>
        <v>1</v>
      </c>
      <c r="BI54" s="5" t="b">
        <f t="array" ref="BI54">IF(ISBLANK(Spreadsheet!AF54),TRUE,ISNUMBER(MATCH(TRUE,EXACT(Spreadsheet!AF54,CobraShortReasons),0)))</f>
        <v>1</v>
      </c>
      <c r="BJ54" s="5" t="b">
        <f ca="1">IF(ISERROR(DATEVALUE(TEXT(Spreadsheet!AG54,"mm/dd/yyyy")) &gt; TODAY()),IF(ISBLANK(Spreadsheet!AG54),TRUE,FALSE),IF(DATEVALUE(TEXT(Spreadsheet!AG54,"mm/dd/yyyy")) &gt; TODAY(),FALSE,TRUE))</f>
        <v>1</v>
      </c>
      <c r="BK54" s="5" t="b">
        <f>OR(ISBLANK(Spreadsheet!AH54),LEN(Spreadsheet!AH54)&lt;=25)</f>
        <v>1</v>
      </c>
      <c r="BL54" s="5" t="b">
        <f t="array" aca="1" ref="BL54" ca="1">IF(ISBLANK(Spreadsheet!AI54),TRUE,ISNUMBER(MATCH(TRUE,EXACT(Spreadsheet!AI54,INDIRECT(Spreadsheet!$D$2)),0)))</f>
        <v>1</v>
      </c>
      <c r="BM54" s="5" t="b">
        <f t="array" aca="1" ref="BM54" ca="1">IF(ISBLANK(Spreadsheet!AJ54),TRUE,ISNUMBER(MATCH(TRUE,EXACT(Spreadsheet!AJ54,INDIRECT(Spreadsheet!BJ54)),0)))</f>
        <v>1</v>
      </c>
      <c r="BN54" s="5" t="b">
        <f t="array" ref="BN54">IF(ISBLANK(Spreadsheet!AK54),TRUE,ISNUMBER(MATCH(TRUE,EXACT(Spreadsheet!AK54,DentalPlans),0)))</f>
        <v>1</v>
      </c>
      <c r="BO54" s="5" t="b">
        <f t="array" aca="1" ref="BO54" ca="1">IF(ISBLANK(Spreadsheet!AL54),TRUE,ISNUMBER(MATCH(TRUE,EXACT(Spreadsheet!AL54,INDIRECT(Spreadsheet!BK54)),0)))</f>
        <v>1</v>
      </c>
      <c r="BP54" s="5" t="b">
        <f t="array" ref="BP54">IF(ISBLANK(Spreadsheet!AM54),TRUE,ISNUMBER(MATCH(TRUE,EXACT(Spreadsheet!AM54,VisionPlans),0)))</f>
        <v>1</v>
      </c>
      <c r="BQ54" s="5" t="b">
        <f t="array" aca="1" ref="BQ54" ca="1">IF(ISBLANK(Spreadsheet!AN54),TRUE,ISNUMBER(MATCH(TRUE,EXACT(Spreadsheet!AN54,INDIRECT(Spreadsheet!BL54)),0)))</f>
        <v>1</v>
      </c>
      <c r="BR54" s="5" t="b">
        <f t="array" ref="BR54">IF(ISBLANK(Spreadsheet!AO54),TRUE,ISNUMBER(MATCH(TRUE,EXACT(Spreadsheet!AO54,LifeBenefitClasses),0)))</f>
        <v>1</v>
      </c>
      <c r="BS54" s="5" t="b">
        <f>IF(OR(ISBLANK(Spreadsheet!AO54), Spreadsheet!AO54="Waive"),IF(ISBLANK(Spreadsheet!AP54),TRUE,FALSE),IF(OR(AND(NOT(ISBLANK(Spreadsheet!AO54)),ISBLANK(Spreadsheet!AP54)),NOT(ISNUMBER(VALUE(Spreadsheet!AP54)))),FALSE,IF(OR(AND(Spreadsheet!AP54&lt;6,MOD(Spreadsheet!AP54*10,5)=0), MOD(Spreadsheet!AP54,5000)=0),TRUE,FALSE)))</f>
        <v>1</v>
      </c>
      <c r="BT54" s="5" t="b">
        <f t="array" ref="BT54">IF(ISBLANK(Spreadsheet!AQ54),TRUE,ISNUMBER(MATCH(TRUE,EXACT(Spreadsheet!AQ54,EnrollWaive),0)))</f>
        <v>1</v>
      </c>
      <c r="BU54" s="5" t="b">
        <f t="array" ref="BU54">IF(ISBLANK(Spreadsheet!AR54),TRUE,ISNUMBER(MATCH(TRUE,EXACT(Spreadsheet!AR54,LifeBenefitClasses),0)))</f>
        <v>1</v>
      </c>
      <c r="BV54" s="5" t="b">
        <f>IF(OR(ISBLANK(Spreadsheet!AR54), Spreadsheet!AR54="Waive"),IF(ISBLANK(Spreadsheet!AS54),TRUE,FALSE),IF(OR(AND(NOT(ISBLANK(Spreadsheet!AR54)),ISBLANK(Spreadsheet!AS54)),NOT(ISNUMBER(VALUE(Spreadsheet!AS54)))),FALSE,IF(OR(AND(Spreadsheet!AS54&lt;6,MOD(Spreadsheet!AS54*10,5)=0), MOD(Spreadsheet!AS54,10000)=0),TRUE,FALSE)))</f>
        <v>1</v>
      </c>
      <c r="BW54" s="5" t="b">
        <f t="array" ref="BW54">IF(ISBLANK(Spreadsheet!AT54),TRUE,ISNUMBER(MATCH(TRUE,EXACT(Spreadsheet!AT54,LifeBenefitClasses),0)))</f>
        <v>1</v>
      </c>
      <c r="BX54" s="5" t="b">
        <f>IF(OR(ISBLANK(Spreadsheet!AT54), Spreadsheet!AT54="Waive"),IF(ISBLANK(Spreadsheet!AU54),TRUE,FALSE),IF(OR(AND(NOT(ISBLANK(Spreadsheet!AT54)),ISBLANK(Spreadsheet!AU54)),NOT(ISNUMBER(VALUE(Spreadsheet!AU54)))),FALSE,IF(AND(NOT(OR(ISBLANK(Spreadsheet!AT54),Spreadsheet!AT54="Waive")),NOT(OR(ISBLANK(Spreadsheet!AR54),Spreadsheet!AR54="Waive")),MOD(Spreadsheet!AU54,5000)=0, Spreadsheet!AU54&lt;=(Spreadsheet!AS54*0.5)),TRUE,FALSE)))</f>
        <v>1</v>
      </c>
      <c r="BY54" s="5" t="b">
        <f t="array" ref="BY54">IF(ISBLANK(Spreadsheet!AV54),TRUE,ISNUMBER(MATCH(TRUE,EXACT(Spreadsheet!AV54,EnrollWaive),0)))</f>
        <v>1</v>
      </c>
      <c r="BZ54" s="5" t="b">
        <f t="array" ref="BZ54">IF(ISBLANK(Spreadsheet!AW54),TRUE,ISNUMBER(MATCH(TRUE,EXACT(Spreadsheet!AW54,LifeBenefitClasses),0)))</f>
        <v>1</v>
      </c>
      <c r="CA54" s="5" t="b">
        <f t="array" ref="CA54">IF(ISBLANK(Spreadsheet!AX54),TRUE,ISNUMBER(MATCH(TRUE,EXACT(Spreadsheet!AX54,LifeBenefitClasses),0)))</f>
        <v>1</v>
      </c>
      <c r="CB54" s="5" t="b">
        <f t="array" ref="CB54">IF(ISBLANK(Spreadsheet!AY54),TRUE,ISNUMBER(MATCH(TRUE,EXACT(Spreadsheet!AY54,LifeBenefitClasses),0)))</f>
        <v>1</v>
      </c>
      <c r="CC54" s="5" t="b">
        <f t="array" ref="CC54">IF(ISBLANK(Spreadsheet!AZ54),TRUE,ISNUMBER(MATCH(TRUE,EXACT(Spreadsheet!AZ54,LifeBenefitClasses),0)))</f>
        <v>1</v>
      </c>
      <c r="CD54" s="5" t="b">
        <f t="array" ref="CD54">IF(ISBLANK(Spreadsheet!BA54),TRUE,ISNUMBER(MATCH(TRUE,EXACT(Spreadsheet!BA54,LifeBenefitClasses),0)))</f>
        <v>1</v>
      </c>
      <c r="CE54" s="5" t="b">
        <f>IF(OR(ISBLANK(Spreadsheet!BA54), Spreadsheet!BA54="Waive"),IF(ISBLANK(Spreadsheet!BB54),TRUE,FALSE),IF(OR(AND(NOT(ISBLANK(Spreadsheet!BA54)),ISBLANK(Spreadsheet!BB54)),NOT(ISNUMBER(VALUE(Spreadsheet!BB54))),ISBLANK(Spreadsheet!BC54),NOT(ISNUMBER(VALUE(Spreadsheet!BC54)))),FALSE,IF(AND(Spreadsheet!BB54&gt;=50000,Spreadsheet!BB54&lt;=250000,MOD(Spreadsheet!BB54,10000)=0,Spreadsheet!BB54&lt;=(10*Spreadsheet!BC54)),TRUE,FALSE)))</f>
        <v>1</v>
      </c>
      <c r="CF54" s="5" t="b">
        <f>IF(NOT(ISBLANK(Spreadsheet!BC54)),AND(ISNUMBER(VALUE(Spreadsheet!BC54)),Spreadsheet!BC54&gt;0),AND(OR(ISBLANK(Spreadsheet!AO54),Spreadsheet!AO54="Waive",AND(NOT(OR(ISBLANK(Spreadsheet!AO54),Spreadsheet!AO54="Waive")),Spreadsheet!AP54&gt;=6)),OR(ISBLANK(Spreadsheet!AR54),AND(NOT(OR(ISBLANK(Spreadsheet!AR54),Spreadsheet!AR54="Waive")),Spreadsheet!AS54&gt;=6)),OR(ISBLANK(Spreadsheet!AW54)),OR(ISBLANK(Spreadsheet!AX54)),OR(ISBLANK(Spreadsheet!AY54)),OR(ISBLANK(Spreadsheet!AZ54)),OR(ISBLANK(Spreadsheet!BA54),Spreadsheet!BA54="Waive")))</f>
        <v>1</v>
      </c>
      <c r="CG54" s="5" t="b">
        <f t="shared" ca="1" si="5"/>
        <v>1</v>
      </c>
    </row>
    <row r="55" spans="6:85" x14ac:dyDescent="0.3">
      <c r="F55" s="6" t="s">
        <v>540</v>
      </c>
      <c r="G55" s="5" t="b">
        <f>EXACT(Spreadsheet!BC6,F55)</f>
        <v>1</v>
      </c>
      <c r="H55" s="5">
        <f t="shared" ca="1" si="2"/>
        <v>2</v>
      </c>
      <c r="I55" s="5" t="str">
        <f t="shared" ca="1" si="3"/>
        <v/>
      </c>
      <c r="J55" s="5" t="str">
        <f>IF(AND(NOT(ISBLANK(Spreadsheet!C55)),ISBLANK(Spreadsheet!D55)),Spreadsheet!F55&amp;" "&amp;Spreadsheet!H55,"")</f>
        <v/>
      </c>
      <c r="K55" s="5">
        <f>IF(AND(NOT(ISBLANK(Spreadsheet!C55)),ISBLANK(Spreadsheet!D55)),COUNTIFS(Spreadsheet!E56:E$786,"=Child",Spreadsheet!C56:C$786, "="&amp;Spreadsheet!C55) + COUNTIFS(Spreadsheet!E56:E$786,"=Step-child",Spreadsheet!C56:C$786, "="&amp;Spreadsheet!C55),0)</f>
        <v>0</v>
      </c>
      <c r="L55" s="5">
        <f>IF(NOT(ISBLANK(J55)),COUNTIFS(Spreadsheet!E56:E$786,"=Wife",Spreadsheet!C56:C$786, "="&amp;Spreadsheet!C55) + COUNTIFS(Spreadsheet!E56:E$786,"=Husband",Spreadsheet!C56:C$786, "="&amp;Spreadsheet!C55),0)</f>
        <v>0</v>
      </c>
      <c r="M55" s="5">
        <f>IF(NOT(ISBLANK(Spreadsheet!AJ55)),VLOOKUP(Spreadsheet!AJ55,'Drop Downs'!$P$2:$R$16,3,FALSE),0)</f>
        <v>0</v>
      </c>
      <c r="N55" s="5">
        <f>IF(NOT(ISBLANK(Spreadsheet!AJ55)), VLOOKUP(Spreadsheet!AJ55,'Drop Downs'!$P$2:$R$16,2,FALSE),0)</f>
        <v>0</v>
      </c>
      <c r="O55" s="5">
        <f>IF(NOT(ISBLANK(Spreadsheet!AL55)),VLOOKUP(Spreadsheet!AL55,'Drop Downs'!$P$2:$R$16,3,FALSE), 0)</f>
        <v>0</v>
      </c>
      <c r="P55" s="5">
        <f>IF(NOT(ISBLANK(Spreadsheet!AL55)),VLOOKUP(Spreadsheet!AL55,'Drop Downs'!$P$2:$R$16,2,FALSE),0)</f>
        <v>0</v>
      </c>
      <c r="Q55" s="5">
        <f>IF(NOT(ISBLANK(Spreadsheet!AN55)),VLOOKUP(Spreadsheet!AN55,'Drop Downs'!$P$2:$R$16,3,FALSE),0)</f>
        <v>0</v>
      </c>
      <c r="R55" s="5">
        <f>IF(NOT(ISBLANK(Spreadsheet!AN55)),VLOOKUP(Spreadsheet!AN55,'Drop Downs'!$P$2:$R$16,2,FALSE),0)</f>
        <v>0</v>
      </c>
      <c r="S55" s="5" t="str">
        <f>IF(OR(M55&gt;K55,N55&gt;L55,O55&gt;K55, Q55&gt;K55,N55&gt;L55, P55&gt;L55, R55&gt;L55),"Member currently has a coverage election over what he/she needs.  Please add more dependents or adjust the coverage election.","")&amp;(IF(AND(NOT(ISBLANK(Spreadsheet!C55)),NOT(ISBLANK(Spreadsheet!D55)),ISBLANK(Spreadsheet!E55)),"Dependent lacks a relationship to member.Please select one from the drop-down.",""))</f>
        <v/>
      </c>
      <c r="T55" s="5" t="b">
        <f t="shared" si="4"/>
        <v>1</v>
      </c>
      <c r="U55" s="5" t="b">
        <f>OR(ISBLANK(Spreadsheet!C55),IF(NOT(ISBLANK(Spreadsheet!D55)),NOT(ISBLANK(Spreadsheet!E55)),TRUE))</f>
        <v>1</v>
      </c>
      <c r="V55" s="5" t="b">
        <f>OR(ISBLANK(Spreadsheet!C55), NOT(ISBLANK(Spreadsheet!I55)))</f>
        <v>1</v>
      </c>
      <c r="W55" s="5" t="b">
        <f>OR(ISBLANK(Spreadsheet!D55),NOT(ISBLANK(Spreadsheet!C55)))</f>
        <v>1</v>
      </c>
      <c r="X55" s="155" t="str">
        <f>REPT("0",MIN(FIND({1,2,3,4,5,6,7,8,9},Spreadsheet!C55&amp;"123456789"))-1)&amp;IF(ISBLANK(Spreadsheet!C55),"",SUMPRODUCT(MID(0&amp;Spreadsheet!C55,LARGE(INDEX(ISNUMBER(--MID(Spreadsheet!C55,ROW($1:$225),1))*
 ROW($1:$225),0),ROW($1:$225))+1,1)*10^ROW($1:$225)/10))</f>
        <v/>
      </c>
      <c r="Y55" s="5" t="b">
        <f>IF(NOT(ISBLANK(Spreadsheet!C55)),IF(AND(ISNUMBER(VALUE(Spreadsheet!C55)), LEN(Spreadsheet!C55)=9),TRUE,FALSE),TRUE)</f>
        <v>1</v>
      </c>
      <c r="Z55" s="155" t="str">
        <f>REPT("0",MIN(FIND({1,2,3,4,5,6,7,8,9},Spreadsheet!D55&amp;"123456789"))-1)&amp;IF(ISBLANK(Spreadsheet!D55),"",SUMPRODUCT(MID(0&amp;Spreadsheet!D55,LARGE(INDEX(ISNUMBER(--MID(Spreadsheet!D55,ROW($1:$225),1))*
 ROW($1:$225),0),ROW($1:$225))+1,1)*10^ROW($1:$225)/10))</f>
        <v/>
      </c>
      <c r="AA55" s="5" t="b">
        <f>IF(AND(NOT(ISBLANK(Spreadsheet!D55)),NOT(ISBLANK(Spreadsheet!C55))),IF(AND(ISNUMBER(VALUE(Spreadsheet!D55)), LEN(Spreadsheet!D55)=9),TRUE,FALSE),IF(AND(NOT(ISBLANK(Spreadsheet!D55)),ISBLANK(Spreadsheet!C55)),FALSE,TRUE))</f>
        <v>1</v>
      </c>
      <c r="AB55" s="5" t="b">
        <f>OR(ISBLANK(Spreadsheet!Y55),IF(NOT(ISBLANK(Spreadsheet!Y55)),LEN(Spreadsheet!Y55)=10,ISNUMBER(VALUE(Spreadsheet!Y55))))</f>
        <v>1</v>
      </c>
      <c r="AC55" s="5" t="b">
        <f>OR(ISBLANK(Spreadsheet!AI55), AND(NOT(ISBLANK(Spreadsheet!AJ55)), NOT(ISNUMBER(SEARCH("Waive",Spreadsheet!AJ55)))))</f>
        <v>1</v>
      </c>
      <c r="AD55" s="5" t="b">
        <f>OR(ISBLANK(Spreadsheet!AK55), AND(NOT(ISBLANK(Spreadsheet!AL55)), NOT(ISNUMBER(SEARCH("Waive",Spreadsheet!AL55)))))</f>
        <v>1</v>
      </c>
      <c r="AE55" s="5" t="b">
        <f>OR(ISBLANK(Spreadsheet!AM55), AND(NOT(ISBLANK(Spreadsheet!AN55)), NOT(ISNUMBER(SEARCH("Waive", Spreadsheet!AN55)))))</f>
        <v>1</v>
      </c>
      <c r="AF55" s="5" t="b">
        <f>OR(ISBLANK(Spreadsheet!C55), NOT(ISBLANK(Spreadsheet!D55)),NOT(ISBLANK(Spreadsheet!L55)))</f>
        <v>1</v>
      </c>
      <c r="AG55" s="5" t="b">
        <f>IF(AND(NOT(ISBLANK(Spreadsheet!C55)), NOT(ISBLANK(Spreadsheet!D55)),Spreadsheet!C55&lt;&gt;Spreadsheet!D55),IF(ISERROR(VLOOKUP(Spreadsheet!C55, Spreadsheet!$C$6:'Spreadsheet'!$C54,1,FALSE)), FALSE, TRUE),TRUE)</f>
        <v>1</v>
      </c>
      <c r="AH55" s="5" t="b">
        <f>Spreadsheet!$B$2=Spreadsheet!AD55</f>
        <v>1</v>
      </c>
      <c r="AI55" s="5" t="b">
        <f>IF(ISBLANK(Spreadsheet!G55),TRUE,IF(OR(LEN(Spreadsheet!G55)&gt;1,ISNUMBER(VALUE(Spreadsheet!G55))),FALSE,TRUE))</f>
        <v>1</v>
      </c>
      <c r="AJ55" s="5" t="b">
        <f>OR(ISBLANK(Spreadsheet!C55), NOT(ISBLANK(Spreadsheet!B55)), NOT(ISBLANK(Spreadsheet!D55)))</f>
        <v>1</v>
      </c>
      <c r="AK55" s="5" t="b">
        <f t="array" ref="AK55">IF(OR(AND(ISBLANK(Spreadsheet!E55),ISBLANK(Spreadsheet!D55),NOT(ISBLANK(Spreadsheet!C55))),AND(ISBLANK(Spreadsheet!E55),ISBLANK(Spreadsheet!D55),ISBLANK(Spreadsheet!C55))),TRUE,ISNUMBER(MATCH(TRUE,EXACT(Spreadsheet!E55,Relationships),0)))</f>
        <v>1</v>
      </c>
      <c r="AL55" s="5" t="b">
        <f>IF(NOT(ISBLANK(Spreadsheet!C55)),IF(OR(ISBLANK(Spreadsheet!F55),LEN(Spreadsheet!F55)&gt;40),FALSE,TRUE),TRUE)</f>
        <v>1</v>
      </c>
      <c r="AM55" s="5" t="b">
        <f>IF(NOT(ISBLANK(Spreadsheet!C55)),IF(OR(ISBLANK(Spreadsheet!H55),LEN(Spreadsheet!H55)&gt;40),FALSE,TRUE),TRUE)</f>
        <v>1</v>
      </c>
      <c r="AN55" s="5" t="b">
        <f t="array" ref="AN55">IF(ISBLANK(Spreadsheet!I55),TRUE,ISNUMBER(MATCH(TRUE,EXACT(Spreadsheet!I55,GenderValues),0)))</f>
        <v>1</v>
      </c>
      <c r="AO55" s="5" t="b">
        <f ca="1">IF(ISERROR(DATEVALUE(TEXT(Spreadsheet!J55,"mm/dd/yyyy")) &gt; TODAY()),IF(AND(ISBLANK(Spreadsheet!J55),ISBLANK(Spreadsheet!C55)),TRUE,FALSE),IF(DATEVALUE(TEXT(Spreadsheet!J55,"mm/dd/yyyy")) &gt; TODAY(),FALSE,TRUE))</f>
        <v>1</v>
      </c>
      <c r="AP55" s="5" t="b">
        <f>OR(ISBLANK(Spreadsheet!K55),LEN(Spreadsheet!K55)&lt;=100)</f>
        <v>1</v>
      </c>
      <c r="AQ55" s="5" t="b">
        <f t="array" ref="AQ55">IF(OR(AND(ISBLANK(Spreadsheet!L55),ISBLANK(Spreadsheet!C55)),AND(NOT(ISBLANK(Spreadsheet!C55)),NOT(ISBLANK(Spreadsheet!D55)))),TRUE,ISNUMBER(MATCH(TRUE,EXACT(Spreadsheet!L55,MaritalStatus),0)))</f>
        <v>1</v>
      </c>
      <c r="AR55" s="5" t="b">
        <f ca="1">IF(ISERROR(DATEVALUE(TEXT(Spreadsheet!M55,"mm/dd/yyyy")) &gt; TODAY()),IF(ISBLANK(Spreadsheet!M55),TRUE,FALSE),IF(DATEVALUE(TEXT(Spreadsheet!M55,"mm/dd/yyyy")) &gt; TODAY(),FALSE,TRUE))</f>
        <v>1</v>
      </c>
      <c r="AS55" s="5" t="b">
        <f>OR(ISBLANK(Spreadsheet!N55),LEN(Spreadsheet!N55)&lt;=100)</f>
        <v>1</v>
      </c>
      <c r="AT55" s="5" t="b">
        <f>OR(ISBLANK(Spreadsheet!O55),UPPER(Spreadsheet!O55)="YES")</f>
        <v>1</v>
      </c>
      <c r="AU55" s="5" t="b">
        <f>OR(ISBLANK(Spreadsheet!P55),UPPER(Spreadsheet!P55)="YES")</f>
        <v>1</v>
      </c>
      <c r="AV55" s="5" t="b">
        <f t="array" ref="AV55">IF(ISBLANK(Spreadsheet!Q55),TRUE,ISNUMBER(MATCH(TRUE,EXACT(Spreadsheet!Q55,OnGroupsPriorIns),0)))</f>
        <v>1</v>
      </c>
      <c r="AW55" s="5" t="b">
        <f>OR(ISBLANK(Spreadsheet!R55),UPPER(Spreadsheet!R55)="YES")</f>
        <v>1</v>
      </c>
      <c r="AX55" s="5" t="b">
        <f>OR(ISBLANK(Spreadsheet!S55),UPPER(Spreadsheet!S55)="YES")</f>
        <v>1</v>
      </c>
      <c r="AY55" s="5" t="b">
        <f>OR(AND(ISBLANK(Spreadsheet!C55),LEN(Spreadsheet!T55)=0),AND(NOT(ISBLANK(Spreadsheet!C55)),LEN(Spreadsheet!T55)&gt;0,LEN(Spreadsheet!T55)&lt;=50))</f>
        <v>1</v>
      </c>
      <c r="AZ55" s="5" t="b">
        <f>OR(LEN(Spreadsheet!U55)=0,AND(LEN(Spreadsheet!U55)&gt;0,LEN(Spreadsheet!U55)&lt;=50))</f>
        <v>1</v>
      </c>
      <c r="BA55" s="5" t="b">
        <f>OR(AND(ISBLANK(Spreadsheet!C55),LEN(Spreadsheet!V55)=0),AND(NOT(ISBLANK(Spreadsheet!C55)),LEN(Spreadsheet!V55)&gt;0,LEN(Spreadsheet!V55)&lt;=50))</f>
        <v>1</v>
      </c>
      <c r="BB55" s="5" t="b">
        <f t="array" ref="BB55">IF(AND(ISBLANK(Spreadsheet!C55),LEN(Spreadsheet!W55)=0),TRUE,ISNUMBER(MATCH(TRUE,EXACT(Spreadsheet!W55,States),0)))</f>
        <v>1</v>
      </c>
      <c r="BC55" s="5" t="b">
        <f>OR(AND(ISBLANK(Spreadsheet!C55),LEN(Spreadsheet!X55)=0),AND(NOT(ISBLANK(Spreadsheet!C55)),LEN(Spreadsheet!X55)&gt;0,LEN(Spreadsheet!X55)=5,ISNUMBER(VALUE(Spreadsheet!X55))))</f>
        <v>1</v>
      </c>
      <c r="BD55" s="5" t="b">
        <f>OR(ISBLANK(Spreadsheet!Z55),LEN(Spreadsheet!Z55)&lt;=50)</f>
        <v>1</v>
      </c>
      <c r="BE55" s="5" t="b">
        <f>ISBLANK(Spreadsheet!AA55)</f>
        <v>1</v>
      </c>
      <c r="BF55" s="5" t="b">
        <f>ISBLANK(Spreadsheet!AB55)</f>
        <v>1</v>
      </c>
      <c r="BG55" s="5" t="b">
        <f>IF(ISERROR(DATEVALUE(TEXT(Spreadsheet!AC55,"mm/dd/yyyy")) &gt; DATEVALUE(TEXT(Spreadsheet!J55,"mm/dd/yyyy"))),IF(OR(AND(ISBLANK(Spreadsheet!AC55),ISBLANK(Spreadsheet!C55)),AND(NOT(ISBLANK(Spreadsheet!C55)),ISBLANK(Spreadsheet!AC55),NOT(ISBLANK(Spreadsheet!D55)))),TRUE,FALSE),IF(DATEVALUE(TEXT(Spreadsheet!AC55,"mm/dd/yyyy")) &gt; DATEVALUE(TEXT(Spreadsheet!J55,"mm/dd/yyyy")),TRUE,FALSE))</f>
        <v>1</v>
      </c>
      <c r="BH55" s="5" t="b">
        <f>OR(AND(ISBLANK(Spreadsheet!C55),ISBLANK(Spreadsheet!AE55)),AND(NOT(ISBLANK(Spreadsheet!C55)),NOT(ISBLANK(Spreadsheet!D55)),ISBLANK(Spreadsheet!AE55)),AND(NOT(ISBLANK(Spreadsheet!C55)),ISBLANK(Spreadsheet!D55),NOT(ISBLANK(Spreadsheet!AE55)),LEN(Spreadsheet!AE55)&lt;=100))</f>
        <v>1</v>
      </c>
      <c r="BI55" s="5" t="b">
        <f t="array" ref="BI55">IF(ISBLANK(Spreadsheet!AF55),TRUE,ISNUMBER(MATCH(TRUE,EXACT(Spreadsheet!AF55,CobraShortReasons),0)))</f>
        <v>1</v>
      </c>
      <c r="BJ55" s="5" t="b">
        <f ca="1">IF(ISERROR(DATEVALUE(TEXT(Spreadsheet!AG55,"mm/dd/yyyy")) &gt; TODAY()),IF(ISBLANK(Spreadsheet!AG55),TRUE,FALSE),IF(DATEVALUE(TEXT(Spreadsheet!AG55,"mm/dd/yyyy")) &gt; TODAY(),FALSE,TRUE))</f>
        <v>1</v>
      </c>
      <c r="BK55" s="5" t="b">
        <f>OR(ISBLANK(Spreadsheet!AH55),LEN(Spreadsheet!AH55)&lt;=25)</f>
        <v>1</v>
      </c>
      <c r="BL55" s="5" t="b">
        <f t="array" aca="1" ref="BL55" ca="1">IF(ISBLANK(Spreadsheet!AI55),TRUE,ISNUMBER(MATCH(TRUE,EXACT(Spreadsheet!AI55,INDIRECT(Spreadsheet!$D$2)),0)))</f>
        <v>1</v>
      </c>
      <c r="BM55" s="5" t="b">
        <f t="array" aca="1" ref="BM55" ca="1">IF(ISBLANK(Spreadsheet!AJ55),TRUE,ISNUMBER(MATCH(TRUE,EXACT(Spreadsheet!AJ55,INDIRECT(Spreadsheet!BJ55)),0)))</f>
        <v>1</v>
      </c>
      <c r="BN55" s="5" t="b">
        <f t="array" ref="BN55">IF(ISBLANK(Spreadsheet!AK55),TRUE,ISNUMBER(MATCH(TRUE,EXACT(Spreadsheet!AK55,DentalPlans),0)))</f>
        <v>1</v>
      </c>
      <c r="BO55" s="5" t="b">
        <f t="array" aca="1" ref="BO55" ca="1">IF(ISBLANK(Spreadsheet!AL55),TRUE,ISNUMBER(MATCH(TRUE,EXACT(Spreadsheet!AL55,INDIRECT(Spreadsheet!BK55)),0)))</f>
        <v>1</v>
      </c>
      <c r="BP55" s="5" t="b">
        <f t="array" ref="BP55">IF(ISBLANK(Spreadsheet!AM55),TRUE,ISNUMBER(MATCH(TRUE,EXACT(Spreadsheet!AM55,VisionPlans),0)))</f>
        <v>1</v>
      </c>
      <c r="BQ55" s="5" t="b">
        <f t="array" aca="1" ref="BQ55" ca="1">IF(ISBLANK(Spreadsheet!AN55),TRUE,ISNUMBER(MATCH(TRUE,EXACT(Spreadsheet!AN55,INDIRECT(Spreadsheet!BL55)),0)))</f>
        <v>1</v>
      </c>
      <c r="BR55" s="5" t="b">
        <f t="array" ref="BR55">IF(ISBLANK(Spreadsheet!AO55),TRUE,ISNUMBER(MATCH(TRUE,EXACT(Spreadsheet!AO55,LifeBenefitClasses),0)))</f>
        <v>1</v>
      </c>
      <c r="BS55" s="5" t="b">
        <f>IF(OR(ISBLANK(Spreadsheet!AO55), Spreadsheet!AO55="Waive"),IF(ISBLANK(Spreadsheet!AP55),TRUE,FALSE),IF(OR(AND(NOT(ISBLANK(Spreadsheet!AO55)),ISBLANK(Spreadsheet!AP55)),NOT(ISNUMBER(VALUE(Spreadsheet!AP55)))),FALSE,IF(OR(AND(Spreadsheet!AP55&lt;6,MOD(Spreadsheet!AP55*10,5)=0), MOD(Spreadsheet!AP55,5000)=0),TRUE,FALSE)))</f>
        <v>1</v>
      </c>
      <c r="BT55" s="5" t="b">
        <f t="array" ref="BT55">IF(ISBLANK(Spreadsheet!AQ55),TRUE,ISNUMBER(MATCH(TRUE,EXACT(Spreadsheet!AQ55,EnrollWaive),0)))</f>
        <v>1</v>
      </c>
      <c r="BU55" s="5" t="b">
        <f t="array" ref="BU55">IF(ISBLANK(Spreadsheet!AR55),TRUE,ISNUMBER(MATCH(TRUE,EXACT(Spreadsheet!AR55,LifeBenefitClasses),0)))</f>
        <v>1</v>
      </c>
      <c r="BV55" s="5" t="b">
        <f>IF(OR(ISBLANK(Spreadsheet!AR55), Spreadsheet!AR55="Waive"),IF(ISBLANK(Spreadsheet!AS55),TRUE,FALSE),IF(OR(AND(NOT(ISBLANK(Spreadsheet!AR55)),ISBLANK(Spreadsheet!AS55)),NOT(ISNUMBER(VALUE(Spreadsheet!AS55)))),FALSE,IF(OR(AND(Spreadsheet!AS55&lt;6,MOD(Spreadsheet!AS55*10,5)=0), MOD(Spreadsheet!AS55,10000)=0),TRUE,FALSE)))</f>
        <v>1</v>
      </c>
      <c r="BW55" s="5" t="b">
        <f t="array" ref="BW55">IF(ISBLANK(Spreadsheet!AT55),TRUE,ISNUMBER(MATCH(TRUE,EXACT(Spreadsheet!AT55,LifeBenefitClasses),0)))</f>
        <v>1</v>
      </c>
      <c r="BX55" s="5" t="b">
        <f>IF(OR(ISBLANK(Spreadsheet!AT55), Spreadsheet!AT55="Waive"),IF(ISBLANK(Spreadsheet!AU55),TRUE,FALSE),IF(OR(AND(NOT(ISBLANK(Spreadsheet!AT55)),ISBLANK(Spreadsheet!AU55)),NOT(ISNUMBER(VALUE(Spreadsheet!AU55)))),FALSE,IF(AND(NOT(OR(ISBLANK(Spreadsheet!AT55),Spreadsheet!AT55="Waive")),NOT(OR(ISBLANK(Spreadsheet!AR55),Spreadsheet!AR55="Waive")),MOD(Spreadsheet!AU55,5000)=0, Spreadsheet!AU55&lt;=(Spreadsheet!AS55*0.5)),TRUE,FALSE)))</f>
        <v>1</v>
      </c>
      <c r="BY55" s="5" t="b">
        <f t="array" ref="BY55">IF(ISBLANK(Spreadsheet!AV55),TRUE,ISNUMBER(MATCH(TRUE,EXACT(Spreadsheet!AV55,EnrollWaive),0)))</f>
        <v>1</v>
      </c>
      <c r="BZ55" s="5" t="b">
        <f t="array" ref="BZ55">IF(ISBLANK(Spreadsheet!AW55),TRUE,ISNUMBER(MATCH(TRUE,EXACT(Spreadsheet!AW55,LifeBenefitClasses),0)))</f>
        <v>1</v>
      </c>
      <c r="CA55" s="5" t="b">
        <f t="array" ref="CA55">IF(ISBLANK(Spreadsheet!AX55),TRUE,ISNUMBER(MATCH(TRUE,EXACT(Spreadsheet!AX55,LifeBenefitClasses),0)))</f>
        <v>1</v>
      </c>
      <c r="CB55" s="5" t="b">
        <f t="array" ref="CB55">IF(ISBLANK(Spreadsheet!AY55),TRUE,ISNUMBER(MATCH(TRUE,EXACT(Spreadsheet!AY55,LifeBenefitClasses),0)))</f>
        <v>1</v>
      </c>
      <c r="CC55" s="5" t="b">
        <f t="array" ref="CC55">IF(ISBLANK(Spreadsheet!AZ55),TRUE,ISNUMBER(MATCH(TRUE,EXACT(Spreadsheet!AZ55,LifeBenefitClasses),0)))</f>
        <v>1</v>
      </c>
      <c r="CD55" s="5" t="b">
        <f t="array" ref="CD55">IF(ISBLANK(Spreadsheet!BA55),TRUE,ISNUMBER(MATCH(TRUE,EXACT(Spreadsheet!BA55,LifeBenefitClasses),0)))</f>
        <v>1</v>
      </c>
      <c r="CE55" s="5" t="b">
        <f>IF(OR(ISBLANK(Spreadsheet!BA55), Spreadsheet!BA55="Waive"),IF(ISBLANK(Spreadsheet!BB55),TRUE,FALSE),IF(OR(AND(NOT(ISBLANK(Spreadsheet!BA55)),ISBLANK(Spreadsheet!BB55)),NOT(ISNUMBER(VALUE(Spreadsheet!BB55))),ISBLANK(Spreadsheet!BC55),NOT(ISNUMBER(VALUE(Spreadsheet!BC55)))),FALSE,IF(AND(Spreadsheet!BB55&gt;=50000,Spreadsheet!BB55&lt;=250000,MOD(Spreadsheet!BB55,10000)=0,Spreadsheet!BB55&lt;=(10*Spreadsheet!BC55)),TRUE,FALSE)))</f>
        <v>1</v>
      </c>
      <c r="CF55" s="5" t="b">
        <f>IF(NOT(ISBLANK(Spreadsheet!BC55)),AND(ISNUMBER(VALUE(Spreadsheet!BC55)),Spreadsheet!BC55&gt;0),AND(OR(ISBLANK(Spreadsheet!AO55),Spreadsheet!AO55="Waive",AND(NOT(OR(ISBLANK(Spreadsheet!AO55),Spreadsheet!AO55="Waive")),Spreadsheet!AP55&gt;=6)),OR(ISBLANK(Spreadsheet!AR55),AND(NOT(OR(ISBLANK(Spreadsheet!AR55),Spreadsheet!AR55="Waive")),Spreadsheet!AS55&gt;=6)),OR(ISBLANK(Spreadsheet!AW55)),OR(ISBLANK(Spreadsheet!AX55)),OR(ISBLANK(Spreadsheet!AY55)),OR(ISBLANK(Spreadsheet!AZ55)),OR(ISBLANK(Spreadsheet!BA55),Spreadsheet!BA55="Waive")))</f>
        <v>1</v>
      </c>
      <c r="CG55" s="5" t="b">
        <f t="shared" ca="1" si="5"/>
        <v>1</v>
      </c>
    </row>
    <row r="56" spans="6:85" x14ac:dyDescent="0.3">
      <c r="F56" s="6" t="s">
        <v>537</v>
      </c>
      <c r="G56" s="5" t="b">
        <f>EXACT(Spreadsheet!BE6,F56)</f>
        <v>1</v>
      </c>
      <c r="H56" s="5">
        <f t="shared" ca="1" si="2"/>
        <v>2</v>
      </c>
      <c r="I56" s="5" t="str">
        <f t="shared" ca="1" si="3"/>
        <v/>
      </c>
      <c r="J56" s="5" t="str">
        <f>IF(AND(NOT(ISBLANK(Spreadsheet!C56)),ISBLANK(Spreadsheet!D56)),Spreadsheet!F56&amp;" "&amp;Spreadsheet!H56,"")</f>
        <v/>
      </c>
      <c r="K56" s="5">
        <f>IF(AND(NOT(ISBLANK(Spreadsheet!C56)),ISBLANK(Spreadsheet!D56)),COUNTIFS(Spreadsheet!E57:E$786,"=Child",Spreadsheet!C57:C$786, "="&amp;Spreadsheet!C56) + COUNTIFS(Spreadsheet!E57:E$786,"=Step-child",Spreadsheet!C57:C$786, "="&amp;Spreadsheet!C56),0)</f>
        <v>0</v>
      </c>
      <c r="L56" s="5">
        <f>IF(NOT(ISBLANK(J56)),COUNTIFS(Spreadsheet!E57:E$786,"=Wife",Spreadsheet!C57:C$786, "="&amp;Spreadsheet!C56) + COUNTIFS(Spreadsheet!E57:E$786,"=Husband",Spreadsheet!C57:C$786, "="&amp;Spreadsheet!C56),0)</f>
        <v>0</v>
      </c>
      <c r="M56" s="5">
        <f>IF(NOT(ISBLANK(Spreadsheet!AJ56)),VLOOKUP(Spreadsheet!AJ56,'Drop Downs'!$P$2:$R$16,3,FALSE),0)</f>
        <v>0</v>
      </c>
      <c r="N56" s="5">
        <f>IF(NOT(ISBLANK(Spreadsheet!AJ56)), VLOOKUP(Spreadsheet!AJ56,'Drop Downs'!$P$2:$R$16,2,FALSE),0)</f>
        <v>0</v>
      </c>
      <c r="O56" s="5">
        <f>IF(NOT(ISBLANK(Spreadsheet!AL56)),VLOOKUP(Spreadsheet!AL56,'Drop Downs'!$P$2:$R$16,3,FALSE), 0)</f>
        <v>0</v>
      </c>
      <c r="P56" s="5">
        <f>IF(NOT(ISBLANK(Spreadsheet!AL56)),VLOOKUP(Spreadsheet!AL56,'Drop Downs'!$P$2:$R$16,2,FALSE),0)</f>
        <v>0</v>
      </c>
      <c r="Q56" s="5">
        <f>IF(NOT(ISBLANK(Spreadsheet!AN56)),VLOOKUP(Spreadsheet!AN56,'Drop Downs'!$P$2:$R$16,3,FALSE),0)</f>
        <v>0</v>
      </c>
      <c r="R56" s="5">
        <f>IF(NOT(ISBLANK(Spreadsheet!AN56)),VLOOKUP(Spreadsheet!AN56,'Drop Downs'!$P$2:$R$16,2,FALSE),0)</f>
        <v>0</v>
      </c>
      <c r="S56" s="5" t="str">
        <f>IF(OR(M56&gt;K56,N56&gt;L56,O56&gt;K56, Q56&gt;K56,N56&gt;L56, P56&gt;L56, R56&gt;L56),"Member currently has a coverage election over what he/she needs.  Please add more dependents or adjust the coverage election.","")&amp;(IF(AND(NOT(ISBLANK(Spreadsheet!C56)),NOT(ISBLANK(Spreadsheet!D56)),ISBLANK(Spreadsheet!E56)),"Dependent lacks a relationship to member.Please select one from the drop-down.",""))</f>
        <v/>
      </c>
      <c r="T56" s="5" t="b">
        <f t="shared" si="4"/>
        <v>1</v>
      </c>
      <c r="U56" s="5" t="b">
        <f>OR(ISBLANK(Spreadsheet!C56),IF(NOT(ISBLANK(Spreadsheet!D56)),NOT(ISBLANK(Spreadsheet!E56)),TRUE))</f>
        <v>1</v>
      </c>
      <c r="V56" s="5" t="b">
        <f>OR(ISBLANK(Spreadsheet!C56), NOT(ISBLANK(Spreadsheet!I56)))</f>
        <v>1</v>
      </c>
      <c r="W56" s="5" t="b">
        <f>OR(ISBLANK(Spreadsheet!D56),NOT(ISBLANK(Spreadsheet!C56)))</f>
        <v>1</v>
      </c>
      <c r="X56" s="155" t="str">
        <f>REPT("0",MIN(FIND({1,2,3,4,5,6,7,8,9},Spreadsheet!C56&amp;"123456789"))-1)&amp;IF(ISBLANK(Spreadsheet!C56),"",SUMPRODUCT(MID(0&amp;Spreadsheet!C56,LARGE(INDEX(ISNUMBER(--MID(Spreadsheet!C56,ROW($1:$225),1))*
 ROW($1:$225),0),ROW($1:$225))+1,1)*10^ROW($1:$225)/10))</f>
        <v/>
      </c>
      <c r="Y56" s="5" t="b">
        <f>IF(NOT(ISBLANK(Spreadsheet!C56)),IF(AND(ISNUMBER(VALUE(Spreadsheet!C56)), LEN(Spreadsheet!C56)=9),TRUE,FALSE),TRUE)</f>
        <v>1</v>
      </c>
      <c r="Z56" s="155" t="str">
        <f>REPT("0",MIN(FIND({1,2,3,4,5,6,7,8,9},Spreadsheet!D56&amp;"123456789"))-1)&amp;IF(ISBLANK(Spreadsheet!D56),"",SUMPRODUCT(MID(0&amp;Spreadsheet!D56,LARGE(INDEX(ISNUMBER(--MID(Spreadsheet!D56,ROW($1:$225),1))*
 ROW($1:$225),0),ROW($1:$225))+1,1)*10^ROW($1:$225)/10))</f>
        <v/>
      </c>
      <c r="AA56" s="5" t="b">
        <f>IF(AND(NOT(ISBLANK(Spreadsheet!D56)),NOT(ISBLANK(Spreadsheet!C56))),IF(AND(ISNUMBER(VALUE(Spreadsheet!D56)), LEN(Spreadsheet!D56)=9),TRUE,FALSE),IF(AND(NOT(ISBLANK(Spreadsheet!D56)),ISBLANK(Spreadsheet!C56)),FALSE,TRUE))</f>
        <v>1</v>
      </c>
      <c r="AB56" s="5" t="b">
        <f>OR(ISBLANK(Spreadsheet!Y56),IF(NOT(ISBLANK(Spreadsheet!Y56)),LEN(Spreadsheet!Y56)=10,ISNUMBER(VALUE(Spreadsheet!Y56))))</f>
        <v>1</v>
      </c>
      <c r="AC56" s="5" t="b">
        <f>OR(ISBLANK(Spreadsheet!AI56), AND(NOT(ISBLANK(Spreadsheet!AJ56)), NOT(ISNUMBER(SEARCH("Waive",Spreadsheet!AJ56)))))</f>
        <v>1</v>
      </c>
      <c r="AD56" s="5" t="b">
        <f>OR(ISBLANK(Spreadsheet!AK56), AND(NOT(ISBLANK(Spreadsheet!AL56)), NOT(ISNUMBER(SEARCH("Waive",Spreadsheet!AL56)))))</f>
        <v>1</v>
      </c>
      <c r="AE56" s="5" t="b">
        <f>OR(ISBLANK(Spreadsheet!AM56), AND(NOT(ISBLANK(Spreadsheet!AN56)), NOT(ISNUMBER(SEARCH("Waive", Spreadsheet!AN56)))))</f>
        <v>1</v>
      </c>
      <c r="AF56" s="5" t="b">
        <f>OR(ISBLANK(Spreadsheet!C56), NOT(ISBLANK(Spreadsheet!D56)),NOT(ISBLANK(Spreadsheet!L56)))</f>
        <v>1</v>
      </c>
      <c r="AG56" s="5" t="b">
        <f>IF(AND(NOT(ISBLANK(Spreadsheet!C56)), NOT(ISBLANK(Spreadsheet!D56)),Spreadsheet!C56&lt;&gt;Spreadsheet!D56),IF(ISERROR(VLOOKUP(Spreadsheet!C56, Spreadsheet!$C$6:'Spreadsheet'!$C55,1,FALSE)), FALSE, TRUE),TRUE)</f>
        <v>1</v>
      </c>
      <c r="AH56" s="5" t="b">
        <f>Spreadsheet!$B$2=Spreadsheet!AD56</f>
        <v>1</v>
      </c>
      <c r="AI56" s="5" t="b">
        <f>IF(ISBLANK(Spreadsheet!G56),TRUE,IF(OR(LEN(Spreadsheet!G56)&gt;1,ISNUMBER(VALUE(Spreadsheet!G56))),FALSE,TRUE))</f>
        <v>1</v>
      </c>
      <c r="AJ56" s="5" t="b">
        <f>OR(ISBLANK(Spreadsheet!C56), NOT(ISBLANK(Spreadsheet!B56)), NOT(ISBLANK(Spreadsheet!D56)))</f>
        <v>1</v>
      </c>
      <c r="AK56" s="5" t="b">
        <f t="array" ref="AK56">IF(OR(AND(ISBLANK(Spreadsheet!E56),ISBLANK(Spreadsheet!D56),NOT(ISBLANK(Spreadsheet!C56))),AND(ISBLANK(Spreadsheet!E56),ISBLANK(Spreadsheet!D56),ISBLANK(Spreadsheet!C56))),TRUE,ISNUMBER(MATCH(TRUE,EXACT(Spreadsheet!E56,Relationships),0)))</f>
        <v>1</v>
      </c>
      <c r="AL56" s="5" t="b">
        <f>IF(NOT(ISBLANK(Spreadsheet!C56)),IF(OR(ISBLANK(Spreadsheet!F56),LEN(Spreadsheet!F56)&gt;40),FALSE,TRUE),TRUE)</f>
        <v>1</v>
      </c>
      <c r="AM56" s="5" t="b">
        <f>IF(NOT(ISBLANK(Spreadsheet!C56)),IF(OR(ISBLANK(Spreadsheet!H56),LEN(Spreadsheet!H56)&gt;40),FALSE,TRUE),TRUE)</f>
        <v>1</v>
      </c>
      <c r="AN56" s="5" t="b">
        <f t="array" ref="AN56">IF(ISBLANK(Spreadsheet!I56),TRUE,ISNUMBER(MATCH(TRUE,EXACT(Spreadsheet!I56,GenderValues),0)))</f>
        <v>1</v>
      </c>
      <c r="AO56" s="5" t="b">
        <f ca="1">IF(ISERROR(DATEVALUE(TEXT(Spreadsheet!J56,"mm/dd/yyyy")) &gt; TODAY()),IF(AND(ISBLANK(Spreadsheet!J56),ISBLANK(Spreadsheet!C56)),TRUE,FALSE),IF(DATEVALUE(TEXT(Spreadsheet!J56,"mm/dd/yyyy")) &gt; TODAY(),FALSE,TRUE))</f>
        <v>1</v>
      </c>
      <c r="AP56" s="5" t="b">
        <f>OR(ISBLANK(Spreadsheet!K56),LEN(Spreadsheet!K56)&lt;=100)</f>
        <v>1</v>
      </c>
      <c r="AQ56" s="5" t="b">
        <f t="array" ref="AQ56">IF(OR(AND(ISBLANK(Spreadsheet!L56),ISBLANK(Spreadsheet!C56)),AND(NOT(ISBLANK(Spreadsheet!C56)),NOT(ISBLANK(Spreadsheet!D56)))),TRUE,ISNUMBER(MATCH(TRUE,EXACT(Spreadsheet!L56,MaritalStatus),0)))</f>
        <v>1</v>
      </c>
      <c r="AR56" s="5" t="b">
        <f ca="1">IF(ISERROR(DATEVALUE(TEXT(Spreadsheet!M56,"mm/dd/yyyy")) &gt; TODAY()),IF(ISBLANK(Spreadsheet!M56),TRUE,FALSE),IF(DATEVALUE(TEXT(Spreadsheet!M56,"mm/dd/yyyy")) &gt; TODAY(),FALSE,TRUE))</f>
        <v>1</v>
      </c>
      <c r="AS56" s="5" t="b">
        <f>OR(ISBLANK(Spreadsheet!N56),LEN(Spreadsheet!N56)&lt;=100)</f>
        <v>1</v>
      </c>
      <c r="AT56" s="5" t="b">
        <f>OR(ISBLANK(Spreadsheet!O56),UPPER(Spreadsheet!O56)="YES")</f>
        <v>1</v>
      </c>
      <c r="AU56" s="5" t="b">
        <f>OR(ISBLANK(Spreadsheet!P56),UPPER(Spreadsheet!P56)="YES")</f>
        <v>1</v>
      </c>
      <c r="AV56" s="5" t="b">
        <f t="array" ref="AV56">IF(ISBLANK(Spreadsheet!Q56),TRUE,ISNUMBER(MATCH(TRUE,EXACT(Spreadsheet!Q56,OnGroupsPriorIns),0)))</f>
        <v>1</v>
      </c>
      <c r="AW56" s="5" t="b">
        <f>OR(ISBLANK(Spreadsheet!R56),UPPER(Spreadsheet!R56)="YES")</f>
        <v>1</v>
      </c>
      <c r="AX56" s="5" t="b">
        <f>OR(ISBLANK(Spreadsheet!S56),UPPER(Spreadsheet!S56)="YES")</f>
        <v>1</v>
      </c>
      <c r="AY56" s="5" t="b">
        <f>OR(AND(ISBLANK(Spreadsheet!C56),LEN(Spreadsheet!T56)=0),AND(NOT(ISBLANK(Spreadsheet!C56)),LEN(Spreadsheet!T56)&gt;0,LEN(Spreadsheet!T56)&lt;=50))</f>
        <v>1</v>
      </c>
      <c r="AZ56" s="5" t="b">
        <f>OR(LEN(Spreadsheet!U56)=0,AND(LEN(Spreadsheet!U56)&gt;0,LEN(Spreadsheet!U56)&lt;=50))</f>
        <v>1</v>
      </c>
      <c r="BA56" s="5" t="b">
        <f>OR(AND(ISBLANK(Spreadsheet!C56),LEN(Spreadsheet!V56)=0),AND(NOT(ISBLANK(Spreadsheet!C56)),LEN(Spreadsheet!V56)&gt;0,LEN(Spreadsheet!V56)&lt;=50))</f>
        <v>1</v>
      </c>
      <c r="BB56" s="5" t="b">
        <f t="array" ref="BB56">IF(AND(ISBLANK(Spreadsheet!C56),LEN(Spreadsheet!W56)=0),TRUE,ISNUMBER(MATCH(TRUE,EXACT(Spreadsheet!W56,States),0)))</f>
        <v>1</v>
      </c>
      <c r="BC56" s="5" t="b">
        <f>OR(AND(ISBLANK(Spreadsheet!C56),LEN(Spreadsheet!X56)=0),AND(NOT(ISBLANK(Spreadsheet!C56)),LEN(Spreadsheet!X56)&gt;0,LEN(Spreadsheet!X56)=5,ISNUMBER(VALUE(Spreadsheet!X56))))</f>
        <v>1</v>
      </c>
      <c r="BD56" s="5" t="b">
        <f>OR(ISBLANK(Spreadsheet!Z56),LEN(Spreadsheet!Z56)&lt;=50)</f>
        <v>1</v>
      </c>
      <c r="BE56" s="5" t="b">
        <f>ISBLANK(Spreadsheet!AA56)</f>
        <v>1</v>
      </c>
      <c r="BF56" s="5" t="b">
        <f>ISBLANK(Spreadsheet!AB56)</f>
        <v>1</v>
      </c>
      <c r="BG56" s="5" t="b">
        <f>IF(ISERROR(DATEVALUE(TEXT(Spreadsheet!AC56,"mm/dd/yyyy")) &gt; DATEVALUE(TEXT(Spreadsheet!J56,"mm/dd/yyyy"))),IF(OR(AND(ISBLANK(Spreadsheet!AC56),ISBLANK(Spreadsheet!C56)),AND(NOT(ISBLANK(Spreadsheet!C56)),ISBLANK(Spreadsheet!AC56),NOT(ISBLANK(Spreadsheet!D56)))),TRUE,FALSE),IF(DATEVALUE(TEXT(Spreadsheet!AC56,"mm/dd/yyyy")) &gt; DATEVALUE(TEXT(Spreadsheet!J56,"mm/dd/yyyy")),TRUE,FALSE))</f>
        <v>1</v>
      </c>
      <c r="BH56" s="5" t="b">
        <f>OR(AND(ISBLANK(Spreadsheet!C56),ISBLANK(Spreadsheet!AE56)),AND(NOT(ISBLANK(Spreadsheet!C56)),NOT(ISBLANK(Spreadsheet!D56)),ISBLANK(Spreadsheet!AE56)),AND(NOT(ISBLANK(Spreadsheet!C56)),ISBLANK(Spreadsheet!D56),NOT(ISBLANK(Spreadsheet!AE56)),LEN(Spreadsheet!AE56)&lt;=100))</f>
        <v>1</v>
      </c>
      <c r="BI56" s="5" t="b">
        <f t="array" ref="BI56">IF(ISBLANK(Spreadsheet!AF56),TRUE,ISNUMBER(MATCH(TRUE,EXACT(Spreadsheet!AF56,CobraShortReasons),0)))</f>
        <v>1</v>
      </c>
      <c r="BJ56" s="5" t="b">
        <f ca="1">IF(ISERROR(DATEVALUE(TEXT(Spreadsheet!AG56,"mm/dd/yyyy")) &gt; TODAY()),IF(ISBLANK(Spreadsheet!AG56),TRUE,FALSE),IF(DATEVALUE(TEXT(Spreadsheet!AG56,"mm/dd/yyyy")) &gt; TODAY(),FALSE,TRUE))</f>
        <v>1</v>
      </c>
      <c r="BK56" s="5" t="b">
        <f>OR(ISBLANK(Spreadsheet!AH56),LEN(Spreadsheet!AH56)&lt;=25)</f>
        <v>1</v>
      </c>
      <c r="BL56" s="5" t="b">
        <f t="array" aca="1" ref="BL56" ca="1">IF(ISBLANK(Spreadsheet!AI56),TRUE,ISNUMBER(MATCH(TRUE,EXACT(Spreadsheet!AI56,INDIRECT(Spreadsheet!$D$2)),0)))</f>
        <v>1</v>
      </c>
      <c r="BM56" s="5" t="b">
        <f t="array" aca="1" ref="BM56" ca="1">IF(ISBLANK(Spreadsheet!AJ56),TRUE,ISNUMBER(MATCH(TRUE,EXACT(Spreadsheet!AJ56,INDIRECT(Spreadsheet!BJ56)),0)))</f>
        <v>1</v>
      </c>
      <c r="BN56" s="5" t="b">
        <f t="array" ref="BN56">IF(ISBLANK(Spreadsheet!AK56),TRUE,ISNUMBER(MATCH(TRUE,EXACT(Spreadsheet!AK56,DentalPlans),0)))</f>
        <v>1</v>
      </c>
      <c r="BO56" s="5" t="b">
        <f t="array" aca="1" ref="BO56" ca="1">IF(ISBLANK(Spreadsheet!AL56),TRUE,ISNUMBER(MATCH(TRUE,EXACT(Spreadsheet!AL56,INDIRECT(Spreadsheet!BK56)),0)))</f>
        <v>1</v>
      </c>
      <c r="BP56" s="5" t="b">
        <f t="array" ref="BP56">IF(ISBLANK(Spreadsheet!AM56),TRUE,ISNUMBER(MATCH(TRUE,EXACT(Spreadsheet!AM56,VisionPlans),0)))</f>
        <v>1</v>
      </c>
      <c r="BQ56" s="5" t="b">
        <f t="array" aca="1" ref="BQ56" ca="1">IF(ISBLANK(Spreadsheet!AN56),TRUE,ISNUMBER(MATCH(TRUE,EXACT(Spreadsheet!AN56,INDIRECT(Spreadsheet!BL56)),0)))</f>
        <v>1</v>
      </c>
      <c r="BR56" s="5" t="b">
        <f t="array" ref="BR56">IF(ISBLANK(Spreadsheet!AO56),TRUE,ISNUMBER(MATCH(TRUE,EXACT(Spreadsheet!AO56,LifeBenefitClasses),0)))</f>
        <v>1</v>
      </c>
      <c r="BS56" s="5" t="b">
        <f>IF(OR(ISBLANK(Spreadsheet!AO56), Spreadsheet!AO56="Waive"),IF(ISBLANK(Spreadsheet!AP56),TRUE,FALSE),IF(OR(AND(NOT(ISBLANK(Spreadsheet!AO56)),ISBLANK(Spreadsheet!AP56)),NOT(ISNUMBER(VALUE(Spreadsheet!AP56)))),FALSE,IF(OR(AND(Spreadsheet!AP56&lt;6,MOD(Spreadsheet!AP56*10,5)=0), MOD(Spreadsheet!AP56,5000)=0),TRUE,FALSE)))</f>
        <v>1</v>
      </c>
      <c r="BT56" s="5" t="b">
        <f t="array" ref="BT56">IF(ISBLANK(Spreadsheet!AQ56),TRUE,ISNUMBER(MATCH(TRUE,EXACT(Spreadsheet!AQ56,EnrollWaive),0)))</f>
        <v>1</v>
      </c>
      <c r="BU56" s="5" t="b">
        <f t="array" ref="BU56">IF(ISBLANK(Spreadsheet!AR56),TRUE,ISNUMBER(MATCH(TRUE,EXACT(Spreadsheet!AR56,LifeBenefitClasses),0)))</f>
        <v>1</v>
      </c>
      <c r="BV56" s="5" t="b">
        <f>IF(OR(ISBLANK(Spreadsheet!AR56), Spreadsheet!AR56="Waive"),IF(ISBLANK(Spreadsheet!AS56),TRUE,FALSE),IF(OR(AND(NOT(ISBLANK(Spreadsheet!AR56)),ISBLANK(Spreadsheet!AS56)),NOT(ISNUMBER(VALUE(Spreadsheet!AS56)))),FALSE,IF(OR(AND(Spreadsheet!AS56&lt;6,MOD(Spreadsheet!AS56*10,5)=0), MOD(Spreadsheet!AS56,10000)=0),TRUE,FALSE)))</f>
        <v>1</v>
      </c>
      <c r="BW56" s="5" t="b">
        <f t="array" ref="BW56">IF(ISBLANK(Spreadsheet!AT56),TRUE,ISNUMBER(MATCH(TRUE,EXACT(Spreadsheet!AT56,LifeBenefitClasses),0)))</f>
        <v>1</v>
      </c>
      <c r="BX56" s="5" t="b">
        <f>IF(OR(ISBLANK(Spreadsheet!AT56), Spreadsheet!AT56="Waive"),IF(ISBLANK(Spreadsheet!AU56),TRUE,FALSE),IF(OR(AND(NOT(ISBLANK(Spreadsheet!AT56)),ISBLANK(Spreadsheet!AU56)),NOT(ISNUMBER(VALUE(Spreadsheet!AU56)))),FALSE,IF(AND(NOT(OR(ISBLANK(Spreadsheet!AT56),Spreadsheet!AT56="Waive")),NOT(OR(ISBLANK(Spreadsheet!AR56),Spreadsheet!AR56="Waive")),MOD(Spreadsheet!AU56,5000)=0, Spreadsheet!AU56&lt;=(Spreadsheet!AS56*0.5)),TRUE,FALSE)))</f>
        <v>1</v>
      </c>
      <c r="BY56" s="5" t="b">
        <f t="array" ref="BY56">IF(ISBLANK(Spreadsheet!AV56),TRUE,ISNUMBER(MATCH(TRUE,EXACT(Spreadsheet!AV56,EnrollWaive),0)))</f>
        <v>1</v>
      </c>
      <c r="BZ56" s="5" t="b">
        <f t="array" ref="BZ56">IF(ISBLANK(Spreadsheet!AW56),TRUE,ISNUMBER(MATCH(TRUE,EXACT(Spreadsheet!AW56,LifeBenefitClasses),0)))</f>
        <v>1</v>
      </c>
      <c r="CA56" s="5" t="b">
        <f t="array" ref="CA56">IF(ISBLANK(Spreadsheet!AX56),TRUE,ISNUMBER(MATCH(TRUE,EXACT(Spreadsheet!AX56,LifeBenefitClasses),0)))</f>
        <v>1</v>
      </c>
      <c r="CB56" s="5" t="b">
        <f t="array" ref="CB56">IF(ISBLANK(Spreadsheet!AY56),TRUE,ISNUMBER(MATCH(TRUE,EXACT(Spreadsheet!AY56,LifeBenefitClasses),0)))</f>
        <v>1</v>
      </c>
      <c r="CC56" s="5" t="b">
        <f t="array" ref="CC56">IF(ISBLANK(Spreadsheet!AZ56),TRUE,ISNUMBER(MATCH(TRUE,EXACT(Spreadsheet!AZ56,LifeBenefitClasses),0)))</f>
        <v>1</v>
      </c>
      <c r="CD56" s="5" t="b">
        <f t="array" ref="CD56">IF(ISBLANK(Spreadsheet!BA56),TRUE,ISNUMBER(MATCH(TRUE,EXACT(Spreadsheet!BA56,LifeBenefitClasses),0)))</f>
        <v>1</v>
      </c>
      <c r="CE56" s="5" t="b">
        <f>IF(OR(ISBLANK(Spreadsheet!BA56), Spreadsheet!BA56="Waive"),IF(ISBLANK(Spreadsheet!BB56),TRUE,FALSE),IF(OR(AND(NOT(ISBLANK(Spreadsheet!BA56)),ISBLANK(Spreadsheet!BB56)),NOT(ISNUMBER(VALUE(Spreadsheet!BB56))),ISBLANK(Spreadsheet!BC56),NOT(ISNUMBER(VALUE(Spreadsheet!BC56)))),FALSE,IF(AND(Spreadsheet!BB56&gt;=50000,Spreadsheet!BB56&lt;=250000,MOD(Spreadsheet!BB56,10000)=0,Spreadsheet!BB56&lt;=(10*Spreadsheet!BC56)),TRUE,FALSE)))</f>
        <v>1</v>
      </c>
      <c r="CF56" s="5" t="b">
        <f>IF(NOT(ISBLANK(Spreadsheet!BC56)),AND(ISNUMBER(VALUE(Spreadsheet!BC56)),Spreadsheet!BC56&gt;0),AND(OR(ISBLANK(Spreadsheet!AO56),Spreadsheet!AO56="Waive",AND(NOT(OR(ISBLANK(Spreadsheet!AO56),Spreadsheet!AO56="Waive")),Spreadsheet!AP56&gt;=6)),OR(ISBLANK(Spreadsheet!AR56),AND(NOT(OR(ISBLANK(Spreadsheet!AR56),Spreadsheet!AR56="Waive")),Spreadsheet!AS56&gt;=6)),OR(ISBLANK(Spreadsheet!AW56)),OR(ISBLANK(Spreadsheet!AX56)),OR(ISBLANK(Spreadsheet!AY56)),OR(ISBLANK(Spreadsheet!AZ56)),OR(ISBLANK(Spreadsheet!BA56),Spreadsheet!BA56="Waive")))</f>
        <v>1</v>
      </c>
      <c r="CG56" s="5" t="b">
        <f t="shared" ca="1" si="5"/>
        <v>1</v>
      </c>
    </row>
    <row r="57" spans="6:85" x14ac:dyDescent="0.3">
      <c r="H57" s="5">
        <f t="shared" ca="1" si="2"/>
        <v>2</v>
      </c>
      <c r="I57" s="5" t="str">
        <f t="shared" ca="1" si="3"/>
        <v/>
      </c>
      <c r="J57" s="5" t="str">
        <f>IF(AND(NOT(ISBLANK(Spreadsheet!C57)),ISBLANK(Spreadsheet!D57)),Spreadsheet!F57&amp;" "&amp;Spreadsheet!H57,"")</f>
        <v/>
      </c>
      <c r="K57" s="5">
        <f>IF(AND(NOT(ISBLANK(Spreadsheet!C57)),ISBLANK(Spreadsheet!D57)),COUNTIFS(Spreadsheet!E58:E$786,"=Child",Spreadsheet!C58:C$786, "="&amp;Spreadsheet!C57) + COUNTIFS(Spreadsheet!E58:E$786,"=Step-child",Spreadsheet!C58:C$786, "="&amp;Spreadsheet!C57),0)</f>
        <v>0</v>
      </c>
      <c r="L57" s="5">
        <f>IF(NOT(ISBLANK(J57)),COUNTIFS(Spreadsheet!E58:E$786,"=Wife",Spreadsheet!C58:C$786, "="&amp;Spreadsheet!C57) + COUNTIFS(Spreadsheet!E58:E$786,"=Husband",Spreadsheet!C58:C$786, "="&amp;Spreadsheet!C57),0)</f>
        <v>0</v>
      </c>
      <c r="M57" s="5">
        <f>IF(NOT(ISBLANK(Spreadsheet!AJ57)),VLOOKUP(Spreadsheet!AJ57,'Drop Downs'!$P$2:$R$16,3,FALSE),0)</f>
        <v>0</v>
      </c>
      <c r="N57" s="5">
        <f>IF(NOT(ISBLANK(Spreadsheet!AJ57)), VLOOKUP(Spreadsheet!AJ57,'Drop Downs'!$P$2:$R$16,2,FALSE),0)</f>
        <v>0</v>
      </c>
      <c r="O57" s="5">
        <f>IF(NOT(ISBLANK(Spreadsheet!AL57)),VLOOKUP(Spreadsheet!AL57,'Drop Downs'!$P$2:$R$16,3,FALSE), 0)</f>
        <v>0</v>
      </c>
      <c r="P57" s="5">
        <f>IF(NOT(ISBLANK(Spreadsheet!AL57)),VLOOKUP(Spreadsheet!AL57,'Drop Downs'!$P$2:$R$16,2,FALSE),0)</f>
        <v>0</v>
      </c>
      <c r="Q57" s="5">
        <f>IF(NOT(ISBLANK(Spreadsheet!AN57)),VLOOKUP(Spreadsheet!AN57,'Drop Downs'!$P$2:$R$16,3,FALSE),0)</f>
        <v>0</v>
      </c>
      <c r="R57" s="5">
        <f>IF(NOT(ISBLANK(Spreadsheet!AN57)),VLOOKUP(Spreadsheet!AN57,'Drop Downs'!$P$2:$R$16,2,FALSE),0)</f>
        <v>0</v>
      </c>
      <c r="S57" s="5" t="str">
        <f>IF(OR(M57&gt;K57,N57&gt;L57,O57&gt;K57, Q57&gt;K57,N57&gt;L57, P57&gt;L57, R57&gt;L57),"Member currently has a coverage election over what he/she needs.  Please add more dependents or adjust the coverage election.","")&amp;(IF(AND(NOT(ISBLANK(Spreadsheet!C57)),NOT(ISBLANK(Spreadsheet!D57)),ISBLANK(Spreadsheet!E57)),"Dependent lacks a relationship to member.Please select one from the drop-down.",""))</f>
        <v/>
      </c>
      <c r="T57" s="5" t="b">
        <f t="shared" si="4"/>
        <v>1</v>
      </c>
      <c r="U57" s="5" t="b">
        <f>OR(ISBLANK(Spreadsheet!C57),IF(NOT(ISBLANK(Spreadsheet!D57)),NOT(ISBLANK(Spreadsheet!E57)),TRUE))</f>
        <v>1</v>
      </c>
      <c r="V57" s="5" t="b">
        <f>OR(ISBLANK(Spreadsheet!C57), NOT(ISBLANK(Spreadsheet!I57)))</f>
        <v>1</v>
      </c>
      <c r="W57" s="5" t="b">
        <f>OR(ISBLANK(Spreadsheet!D57),NOT(ISBLANK(Spreadsheet!C57)))</f>
        <v>1</v>
      </c>
      <c r="X57" s="155" t="str">
        <f>REPT("0",MIN(FIND({1,2,3,4,5,6,7,8,9},Spreadsheet!C57&amp;"123456789"))-1)&amp;IF(ISBLANK(Spreadsheet!C57),"",SUMPRODUCT(MID(0&amp;Spreadsheet!C57,LARGE(INDEX(ISNUMBER(--MID(Spreadsheet!C57,ROW($1:$225),1))*
 ROW($1:$225),0),ROW($1:$225))+1,1)*10^ROW($1:$225)/10))</f>
        <v/>
      </c>
      <c r="Y57" s="5" t="b">
        <f>IF(NOT(ISBLANK(Spreadsheet!C57)),IF(AND(ISNUMBER(VALUE(Spreadsheet!C57)), LEN(Spreadsheet!C57)=9),TRUE,FALSE),TRUE)</f>
        <v>1</v>
      </c>
      <c r="Z57" s="155" t="str">
        <f>REPT("0",MIN(FIND({1,2,3,4,5,6,7,8,9},Spreadsheet!D57&amp;"123456789"))-1)&amp;IF(ISBLANK(Spreadsheet!D57),"",SUMPRODUCT(MID(0&amp;Spreadsheet!D57,LARGE(INDEX(ISNUMBER(--MID(Spreadsheet!D57,ROW($1:$225),1))*
 ROW($1:$225),0),ROW($1:$225))+1,1)*10^ROW($1:$225)/10))</f>
        <v/>
      </c>
      <c r="AA57" s="5" t="b">
        <f>IF(AND(NOT(ISBLANK(Spreadsheet!D57)),NOT(ISBLANK(Spreadsheet!C57))),IF(AND(ISNUMBER(VALUE(Spreadsheet!D57)), LEN(Spreadsheet!D57)=9),TRUE,FALSE),IF(AND(NOT(ISBLANK(Spreadsheet!D57)),ISBLANK(Spreadsheet!C57)),FALSE,TRUE))</f>
        <v>1</v>
      </c>
      <c r="AB57" s="5" t="b">
        <f>OR(ISBLANK(Spreadsheet!Y57),IF(NOT(ISBLANK(Spreadsheet!Y57)),LEN(Spreadsheet!Y57)=10,ISNUMBER(VALUE(Spreadsheet!Y57))))</f>
        <v>1</v>
      </c>
      <c r="AC57" s="5" t="b">
        <f>OR(ISBLANK(Spreadsheet!AI57), AND(NOT(ISBLANK(Spreadsheet!AJ57)), NOT(ISNUMBER(SEARCH("Waive",Spreadsheet!AJ57)))))</f>
        <v>1</v>
      </c>
      <c r="AD57" s="5" t="b">
        <f>OR(ISBLANK(Spreadsheet!AK57), AND(NOT(ISBLANK(Spreadsheet!AL57)), NOT(ISNUMBER(SEARCH("Waive",Spreadsheet!AL57)))))</f>
        <v>1</v>
      </c>
      <c r="AE57" s="5" t="b">
        <f>OR(ISBLANK(Spreadsheet!AM57), AND(NOT(ISBLANK(Spreadsheet!AN57)), NOT(ISNUMBER(SEARCH("Waive", Spreadsheet!AN57)))))</f>
        <v>1</v>
      </c>
      <c r="AF57" s="5" t="b">
        <f>OR(ISBLANK(Spreadsheet!C57), NOT(ISBLANK(Spreadsheet!D57)),NOT(ISBLANK(Spreadsheet!L57)))</f>
        <v>1</v>
      </c>
      <c r="AG57" s="5" t="b">
        <f>IF(AND(NOT(ISBLANK(Spreadsheet!C57)), NOT(ISBLANK(Spreadsheet!D57)),Spreadsheet!C57&lt;&gt;Spreadsheet!D57),IF(ISERROR(VLOOKUP(Spreadsheet!C57, Spreadsheet!$C$6:'Spreadsheet'!$C56,1,FALSE)), FALSE, TRUE),TRUE)</f>
        <v>1</v>
      </c>
      <c r="AH57" s="5" t="b">
        <f>Spreadsheet!$B$2=Spreadsheet!AD57</f>
        <v>1</v>
      </c>
      <c r="AI57" s="5" t="b">
        <f>IF(ISBLANK(Spreadsheet!G57),TRUE,IF(OR(LEN(Spreadsheet!G57)&gt;1,ISNUMBER(VALUE(Spreadsheet!G57))),FALSE,TRUE))</f>
        <v>1</v>
      </c>
      <c r="AJ57" s="5" t="b">
        <f>OR(ISBLANK(Spreadsheet!C57), NOT(ISBLANK(Spreadsheet!B57)), NOT(ISBLANK(Spreadsheet!D57)))</f>
        <v>1</v>
      </c>
      <c r="AK57" s="5" t="b">
        <f t="array" ref="AK57">IF(OR(AND(ISBLANK(Spreadsheet!E57),ISBLANK(Spreadsheet!D57),NOT(ISBLANK(Spreadsheet!C57))),AND(ISBLANK(Spreadsheet!E57),ISBLANK(Spreadsheet!D57),ISBLANK(Spreadsheet!C57))),TRUE,ISNUMBER(MATCH(TRUE,EXACT(Spreadsheet!E57,Relationships),0)))</f>
        <v>1</v>
      </c>
      <c r="AL57" s="5" t="b">
        <f>IF(NOT(ISBLANK(Spreadsheet!C57)),IF(OR(ISBLANK(Spreadsheet!F57),LEN(Spreadsheet!F57)&gt;40),FALSE,TRUE),TRUE)</f>
        <v>1</v>
      </c>
      <c r="AM57" s="5" t="b">
        <f>IF(NOT(ISBLANK(Spreadsheet!C57)),IF(OR(ISBLANK(Spreadsheet!H57),LEN(Spreadsheet!H57)&gt;40),FALSE,TRUE),TRUE)</f>
        <v>1</v>
      </c>
      <c r="AN57" s="5" t="b">
        <f t="array" ref="AN57">IF(ISBLANK(Spreadsheet!I57),TRUE,ISNUMBER(MATCH(TRUE,EXACT(Spreadsheet!I57,GenderValues),0)))</f>
        <v>1</v>
      </c>
      <c r="AO57" s="5" t="b">
        <f ca="1">IF(ISERROR(DATEVALUE(TEXT(Spreadsheet!J57,"mm/dd/yyyy")) &gt; TODAY()),IF(AND(ISBLANK(Spreadsheet!J57),ISBLANK(Spreadsheet!C57)),TRUE,FALSE),IF(DATEVALUE(TEXT(Spreadsheet!J57,"mm/dd/yyyy")) &gt; TODAY(),FALSE,TRUE))</f>
        <v>1</v>
      </c>
      <c r="AP57" s="5" t="b">
        <f>OR(ISBLANK(Spreadsheet!K57),LEN(Spreadsheet!K57)&lt;=100)</f>
        <v>1</v>
      </c>
      <c r="AQ57" s="5" t="b">
        <f t="array" ref="AQ57">IF(OR(AND(ISBLANK(Spreadsheet!L57),ISBLANK(Spreadsheet!C57)),AND(NOT(ISBLANK(Spreadsheet!C57)),NOT(ISBLANK(Spreadsheet!D57)))),TRUE,ISNUMBER(MATCH(TRUE,EXACT(Spreadsheet!L57,MaritalStatus),0)))</f>
        <v>1</v>
      </c>
      <c r="AR57" s="5" t="b">
        <f ca="1">IF(ISERROR(DATEVALUE(TEXT(Spreadsheet!M57,"mm/dd/yyyy")) &gt; TODAY()),IF(ISBLANK(Spreadsheet!M57),TRUE,FALSE),IF(DATEVALUE(TEXT(Spreadsheet!M57,"mm/dd/yyyy")) &gt; TODAY(),FALSE,TRUE))</f>
        <v>1</v>
      </c>
      <c r="AS57" s="5" t="b">
        <f>OR(ISBLANK(Spreadsheet!N57),LEN(Spreadsheet!N57)&lt;=100)</f>
        <v>1</v>
      </c>
      <c r="AT57" s="5" t="b">
        <f>OR(ISBLANK(Spreadsheet!O57),UPPER(Spreadsheet!O57)="YES")</f>
        <v>1</v>
      </c>
      <c r="AU57" s="5" t="b">
        <f>OR(ISBLANK(Spreadsheet!P57),UPPER(Spreadsheet!P57)="YES")</f>
        <v>1</v>
      </c>
      <c r="AV57" s="5" t="b">
        <f t="array" ref="AV57">IF(ISBLANK(Spreadsheet!Q57),TRUE,ISNUMBER(MATCH(TRUE,EXACT(Spreadsheet!Q57,OnGroupsPriorIns),0)))</f>
        <v>1</v>
      </c>
      <c r="AW57" s="5" t="b">
        <f>OR(ISBLANK(Spreadsheet!R57),UPPER(Spreadsheet!R57)="YES")</f>
        <v>1</v>
      </c>
      <c r="AX57" s="5" t="b">
        <f>OR(ISBLANK(Spreadsheet!S57),UPPER(Spreadsheet!S57)="YES")</f>
        <v>1</v>
      </c>
      <c r="AY57" s="5" t="b">
        <f>OR(AND(ISBLANK(Spreadsheet!C57),LEN(Spreadsheet!T57)=0),AND(NOT(ISBLANK(Spreadsheet!C57)),LEN(Spreadsheet!T57)&gt;0,LEN(Spreadsheet!T57)&lt;=50))</f>
        <v>1</v>
      </c>
      <c r="AZ57" s="5" t="b">
        <f>OR(LEN(Spreadsheet!U57)=0,AND(LEN(Spreadsheet!U57)&gt;0,LEN(Spreadsheet!U57)&lt;=50))</f>
        <v>1</v>
      </c>
      <c r="BA57" s="5" t="b">
        <f>OR(AND(ISBLANK(Spreadsheet!C57),LEN(Spreadsheet!V57)=0),AND(NOT(ISBLANK(Spreadsheet!C57)),LEN(Spreadsheet!V57)&gt;0,LEN(Spreadsheet!V57)&lt;=50))</f>
        <v>1</v>
      </c>
      <c r="BB57" s="5" t="b">
        <f t="array" ref="BB57">IF(AND(ISBLANK(Spreadsheet!C57),LEN(Spreadsheet!W57)=0),TRUE,ISNUMBER(MATCH(TRUE,EXACT(Spreadsheet!W57,States),0)))</f>
        <v>1</v>
      </c>
      <c r="BC57" s="5" t="b">
        <f>OR(AND(ISBLANK(Spreadsheet!C57),LEN(Spreadsheet!X57)=0),AND(NOT(ISBLANK(Spreadsheet!C57)),LEN(Spreadsheet!X57)&gt;0,LEN(Spreadsheet!X57)=5,ISNUMBER(VALUE(Spreadsheet!X57))))</f>
        <v>1</v>
      </c>
      <c r="BD57" s="5" t="b">
        <f>OR(ISBLANK(Spreadsheet!Z57),LEN(Spreadsheet!Z57)&lt;=50)</f>
        <v>1</v>
      </c>
      <c r="BE57" s="5" t="b">
        <f>ISBLANK(Spreadsheet!AA57)</f>
        <v>1</v>
      </c>
      <c r="BF57" s="5" t="b">
        <f>ISBLANK(Spreadsheet!AB57)</f>
        <v>1</v>
      </c>
      <c r="BG57" s="5" t="b">
        <f>IF(ISERROR(DATEVALUE(TEXT(Spreadsheet!AC57,"mm/dd/yyyy")) &gt; DATEVALUE(TEXT(Spreadsheet!J57,"mm/dd/yyyy"))),IF(OR(AND(ISBLANK(Spreadsheet!AC57),ISBLANK(Spreadsheet!C57)),AND(NOT(ISBLANK(Spreadsheet!C57)),ISBLANK(Spreadsheet!AC57),NOT(ISBLANK(Spreadsheet!D57)))),TRUE,FALSE),IF(DATEVALUE(TEXT(Spreadsheet!AC57,"mm/dd/yyyy")) &gt; DATEVALUE(TEXT(Spreadsheet!J57,"mm/dd/yyyy")),TRUE,FALSE))</f>
        <v>1</v>
      </c>
      <c r="BH57" s="5" t="b">
        <f>OR(AND(ISBLANK(Spreadsheet!C57),ISBLANK(Spreadsheet!AE57)),AND(NOT(ISBLANK(Spreadsheet!C57)),NOT(ISBLANK(Spreadsheet!D57)),ISBLANK(Spreadsheet!AE57)),AND(NOT(ISBLANK(Spreadsheet!C57)),ISBLANK(Spreadsheet!D57),NOT(ISBLANK(Spreadsheet!AE57)),LEN(Spreadsheet!AE57)&lt;=100))</f>
        <v>1</v>
      </c>
      <c r="BI57" s="5" t="b">
        <f t="array" ref="BI57">IF(ISBLANK(Spreadsheet!AF57),TRUE,ISNUMBER(MATCH(TRUE,EXACT(Spreadsheet!AF57,CobraShortReasons),0)))</f>
        <v>1</v>
      </c>
      <c r="BJ57" s="5" t="b">
        <f ca="1">IF(ISERROR(DATEVALUE(TEXT(Spreadsheet!AG57,"mm/dd/yyyy")) &gt; TODAY()),IF(ISBLANK(Spreadsheet!AG57),TRUE,FALSE),IF(DATEVALUE(TEXT(Spreadsheet!AG57,"mm/dd/yyyy")) &gt; TODAY(),FALSE,TRUE))</f>
        <v>1</v>
      </c>
      <c r="BK57" s="5" t="b">
        <f>OR(ISBLANK(Spreadsheet!AH57),LEN(Spreadsheet!AH57)&lt;=25)</f>
        <v>1</v>
      </c>
      <c r="BL57" s="5" t="b">
        <f t="array" aca="1" ref="BL57" ca="1">IF(ISBLANK(Spreadsheet!AI57),TRUE,ISNUMBER(MATCH(TRUE,EXACT(Spreadsheet!AI57,INDIRECT(Spreadsheet!$D$2)),0)))</f>
        <v>1</v>
      </c>
      <c r="BM57" s="5" t="b">
        <f t="array" aca="1" ref="BM57" ca="1">IF(ISBLANK(Spreadsheet!AJ57),TRUE,ISNUMBER(MATCH(TRUE,EXACT(Spreadsheet!AJ57,INDIRECT(Spreadsheet!BJ57)),0)))</f>
        <v>1</v>
      </c>
      <c r="BN57" s="5" t="b">
        <f t="array" ref="BN57">IF(ISBLANK(Spreadsheet!AK57),TRUE,ISNUMBER(MATCH(TRUE,EXACT(Spreadsheet!AK57,DentalPlans),0)))</f>
        <v>1</v>
      </c>
      <c r="BO57" s="5" t="b">
        <f t="array" aca="1" ref="BO57" ca="1">IF(ISBLANK(Spreadsheet!AL57),TRUE,ISNUMBER(MATCH(TRUE,EXACT(Spreadsheet!AL57,INDIRECT(Spreadsheet!BK57)),0)))</f>
        <v>1</v>
      </c>
      <c r="BP57" s="5" t="b">
        <f t="array" ref="BP57">IF(ISBLANK(Spreadsheet!AM57),TRUE,ISNUMBER(MATCH(TRUE,EXACT(Spreadsheet!AM57,VisionPlans),0)))</f>
        <v>1</v>
      </c>
      <c r="BQ57" s="5" t="b">
        <f t="array" aca="1" ref="BQ57" ca="1">IF(ISBLANK(Spreadsheet!AN57),TRUE,ISNUMBER(MATCH(TRUE,EXACT(Spreadsheet!AN57,INDIRECT(Spreadsheet!BL57)),0)))</f>
        <v>1</v>
      </c>
      <c r="BR57" s="5" t="b">
        <f t="array" ref="BR57">IF(ISBLANK(Spreadsheet!AO57),TRUE,ISNUMBER(MATCH(TRUE,EXACT(Spreadsheet!AO57,LifeBenefitClasses),0)))</f>
        <v>1</v>
      </c>
      <c r="BS57" s="5" t="b">
        <f>IF(OR(ISBLANK(Spreadsheet!AO57), Spreadsheet!AO57="Waive"),IF(ISBLANK(Spreadsheet!AP57),TRUE,FALSE),IF(OR(AND(NOT(ISBLANK(Spreadsheet!AO57)),ISBLANK(Spreadsheet!AP57)),NOT(ISNUMBER(VALUE(Spreadsheet!AP57)))),FALSE,IF(OR(AND(Spreadsheet!AP57&lt;6,MOD(Spreadsheet!AP57*10,5)=0), MOD(Spreadsheet!AP57,5000)=0),TRUE,FALSE)))</f>
        <v>1</v>
      </c>
      <c r="BT57" s="5" t="b">
        <f t="array" ref="BT57">IF(ISBLANK(Spreadsheet!AQ57),TRUE,ISNUMBER(MATCH(TRUE,EXACT(Spreadsheet!AQ57,EnrollWaive),0)))</f>
        <v>1</v>
      </c>
      <c r="BU57" s="5" t="b">
        <f t="array" ref="BU57">IF(ISBLANK(Spreadsheet!AR57),TRUE,ISNUMBER(MATCH(TRUE,EXACT(Spreadsheet!AR57,LifeBenefitClasses),0)))</f>
        <v>1</v>
      </c>
      <c r="BV57" s="5" t="b">
        <f>IF(OR(ISBLANK(Spreadsheet!AR57), Spreadsheet!AR57="Waive"),IF(ISBLANK(Spreadsheet!AS57),TRUE,FALSE),IF(OR(AND(NOT(ISBLANK(Spreadsheet!AR57)),ISBLANK(Spreadsheet!AS57)),NOT(ISNUMBER(VALUE(Spreadsheet!AS57)))),FALSE,IF(OR(AND(Spreadsheet!AS57&lt;6,MOD(Spreadsheet!AS57*10,5)=0), MOD(Spreadsheet!AS57,10000)=0),TRUE,FALSE)))</f>
        <v>1</v>
      </c>
      <c r="BW57" s="5" t="b">
        <f t="array" ref="BW57">IF(ISBLANK(Spreadsheet!AT57),TRUE,ISNUMBER(MATCH(TRUE,EXACT(Spreadsheet!AT57,LifeBenefitClasses),0)))</f>
        <v>1</v>
      </c>
      <c r="BX57" s="5" t="b">
        <f>IF(OR(ISBLANK(Spreadsheet!AT57), Spreadsheet!AT57="Waive"),IF(ISBLANK(Spreadsheet!AU57),TRUE,FALSE),IF(OR(AND(NOT(ISBLANK(Spreadsheet!AT57)),ISBLANK(Spreadsheet!AU57)),NOT(ISNUMBER(VALUE(Spreadsheet!AU57)))),FALSE,IF(AND(NOT(OR(ISBLANK(Spreadsheet!AT57),Spreadsheet!AT57="Waive")),NOT(OR(ISBLANK(Spreadsheet!AR57),Spreadsheet!AR57="Waive")),MOD(Spreadsheet!AU57,5000)=0, Spreadsheet!AU57&lt;=(Spreadsheet!AS57*0.5)),TRUE,FALSE)))</f>
        <v>1</v>
      </c>
      <c r="BY57" s="5" t="b">
        <f t="array" ref="BY57">IF(ISBLANK(Spreadsheet!AV57),TRUE,ISNUMBER(MATCH(TRUE,EXACT(Spreadsheet!AV57,EnrollWaive),0)))</f>
        <v>1</v>
      </c>
      <c r="BZ57" s="5" t="b">
        <f t="array" ref="BZ57">IF(ISBLANK(Spreadsheet!AW57),TRUE,ISNUMBER(MATCH(TRUE,EXACT(Spreadsheet!AW57,LifeBenefitClasses),0)))</f>
        <v>1</v>
      </c>
      <c r="CA57" s="5" t="b">
        <f t="array" ref="CA57">IF(ISBLANK(Spreadsheet!AX57),TRUE,ISNUMBER(MATCH(TRUE,EXACT(Spreadsheet!AX57,LifeBenefitClasses),0)))</f>
        <v>1</v>
      </c>
      <c r="CB57" s="5" t="b">
        <f t="array" ref="CB57">IF(ISBLANK(Spreadsheet!AY57),TRUE,ISNUMBER(MATCH(TRUE,EXACT(Spreadsheet!AY57,LifeBenefitClasses),0)))</f>
        <v>1</v>
      </c>
      <c r="CC57" s="5" t="b">
        <f t="array" ref="CC57">IF(ISBLANK(Spreadsheet!AZ57),TRUE,ISNUMBER(MATCH(TRUE,EXACT(Spreadsheet!AZ57,LifeBenefitClasses),0)))</f>
        <v>1</v>
      </c>
      <c r="CD57" s="5" t="b">
        <f t="array" ref="CD57">IF(ISBLANK(Spreadsheet!BA57),TRUE,ISNUMBER(MATCH(TRUE,EXACT(Spreadsheet!BA57,LifeBenefitClasses),0)))</f>
        <v>1</v>
      </c>
      <c r="CE57" s="5" t="b">
        <f>IF(OR(ISBLANK(Spreadsheet!BA57), Spreadsheet!BA57="Waive"),IF(ISBLANK(Spreadsheet!BB57),TRUE,FALSE),IF(OR(AND(NOT(ISBLANK(Spreadsheet!BA57)),ISBLANK(Spreadsheet!BB57)),NOT(ISNUMBER(VALUE(Spreadsheet!BB57))),ISBLANK(Spreadsheet!BC57),NOT(ISNUMBER(VALUE(Spreadsheet!BC57)))),FALSE,IF(AND(Spreadsheet!BB57&gt;=50000,Spreadsheet!BB57&lt;=250000,MOD(Spreadsheet!BB57,10000)=0,Spreadsheet!BB57&lt;=(10*Spreadsheet!BC57)),TRUE,FALSE)))</f>
        <v>1</v>
      </c>
      <c r="CF57" s="5" t="b">
        <f>IF(NOT(ISBLANK(Spreadsheet!BC57)),AND(ISNUMBER(VALUE(Spreadsheet!BC57)),Spreadsheet!BC57&gt;0),AND(OR(ISBLANK(Spreadsheet!AO57),Spreadsheet!AO57="Waive",AND(NOT(OR(ISBLANK(Spreadsheet!AO57),Spreadsheet!AO57="Waive")),Spreadsheet!AP57&gt;=6)),OR(ISBLANK(Spreadsheet!AR57),AND(NOT(OR(ISBLANK(Spreadsheet!AR57),Spreadsheet!AR57="Waive")),Spreadsheet!AS57&gt;=6)),OR(ISBLANK(Spreadsheet!AW57)),OR(ISBLANK(Spreadsheet!AX57)),OR(ISBLANK(Spreadsheet!AY57)),OR(ISBLANK(Spreadsheet!AZ57)),OR(ISBLANK(Spreadsheet!BA57),Spreadsheet!BA57="Waive")))</f>
        <v>1</v>
      </c>
      <c r="CG57" s="5" t="b">
        <f t="shared" ca="1" si="5"/>
        <v>1</v>
      </c>
    </row>
    <row r="58" spans="6:85" x14ac:dyDescent="0.3">
      <c r="H58" s="5">
        <f t="shared" ca="1" si="2"/>
        <v>2</v>
      </c>
      <c r="I58" s="5" t="str">
        <f t="shared" ca="1" si="3"/>
        <v/>
      </c>
      <c r="J58" s="5" t="str">
        <f>IF(AND(NOT(ISBLANK(Spreadsheet!C58)),ISBLANK(Spreadsheet!D58)),Spreadsheet!F58&amp;" "&amp;Spreadsheet!H58,"")</f>
        <v/>
      </c>
      <c r="K58" s="5">
        <f>IF(AND(NOT(ISBLANK(Spreadsheet!C58)),ISBLANK(Spreadsheet!D58)),COUNTIFS(Spreadsheet!E59:E$786,"=Child",Spreadsheet!C59:C$786, "="&amp;Spreadsheet!C58) + COUNTIFS(Spreadsheet!E59:E$786,"=Step-child",Spreadsheet!C59:C$786, "="&amp;Spreadsheet!C58),0)</f>
        <v>0</v>
      </c>
      <c r="L58" s="5">
        <f>IF(NOT(ISBLANK(J58)),COUNTIFS(Spreadsheet!E59:E$786,"=Wife",Spreadsheet!C59:C$786, "="&amp;Spreadsheet!C58) + COUNTIFS(Spreadsheet!E59:E$786,"=Husband",Spreadsheet!C59:C$786, "="&amp;Spreadsheet!C58),0)</f>
        <v>0</v>
      </c>
      <c r="M58" s="5">
        <f>IF(NOT(ISBLANK(Spreadsheet!AJ58)),VLOOKUP(Spreadsheet!AJ58,'Drop Downs'!$P$2:$R$16,3,FALSE),0)</f>
        <v>0</v>
      </c>
      <c r="N58" s="5">
        <f>IF(NOT(ISBLANK(Spreadsheet!AJ58)), VLOOKUP(Spreadsheet!AJ58,'Drop Downs'!$P$2:$R$16,2,FALSE),0)</f>
        <v>0</v>
      </c>
      <c r="O58" s="5">
        <f>IF(NOT(ISBLANK(Spreadsheet!AL58)),VLOOKUP(Spreadsheet!AL58,'Drop Downs'!$P$2:$R$16,3,FALSE), 0)</f>
        <v>0</v>
      </c>
      <c r="P58" s="5">
        <f>IF(NOT(ISBLANK(Spreadsheet!AL58)),VLOOKUP(Spreadsheet!AL58,'Drop Downs'!$P$2:$R$16,2,FALSE),0)</f>
        <v>0</v>
      </c>
      <c r="Q58" s="5">
        <f>IF(NOT(ISBLANK(Spreadsheet!AN58)),VLOOKUP(Spreadsheet!AN58,'Drop Downs'!$P$2:$R$16,3,FALSE),0)</f>
        <v>0</v>
      </c>
      <c r="R58" s="5">
        <f>IF(NOT(ISBLANK(Spreadsheet!AN58)),VLOOKUP(Spreadsheet!AN58,'Drop Downs'!$P$2:$R$16,2,FALSE),0)</f>
        <v>0</v>
      </c>
      <c r="S58" s="5" t="str">
        <f>IF(OR(M58&gt;K58,N58&gt;L58,O58&gt;K58, Q58&gt;K58,N58&gt;L58, P58&gt;L58, R58&gt;L58),"Member currently has a coverage election over what he/she needs.  Please add more dependents or adjust the coverage election.","")&amp;(IF(AND(NOT(ISBLANK(Spreadsheet!C58)),NOT(ISBLANK(Spreadsheet!D58)),ISBLANK(Spreadsheet!E58)),"Dependent lacks a relationship to member.Please select one from the drop-down.",""))</f>
        <v/>
      </c>
      <c r="T58" s="5" t="b">
        <f t="shared" si="4"/>
        <v>1</v>
      </c>
      <c r="U58" s="5" t="b">
        <f>OR(ISBLANK(Spreadsheet!C58),IF(NOT(ISBLANK(Spreadsheet!D58)),NOT(ISBLANK(Spreadsheet!E58)),TRUE))</f>
        <v>1</v>
      </c>
      <c r="V58" s="5" t="b">
        <f>OR(ISBLANK(Spreadsheet!C58), NOT(ISBLANK(Spreadsheet!I58)))</f>
        <v>1</v>
      </c>
      <c r="W58" s="5" t="b">
        <f>OR(ISBLANK(Spreadsheet!D58),NOT(ISBLANK(Spreadsheet!C58)))</f>
        <v>1</v>
      </c>
      <c r="X58" s="155" t="str">
        <f>REPT("0",MIN(FIND({1,2,3,4,5,6,7,8,9},Spreadsheet!C58&amp;"123456789"))-1)&amp;IF(ISBLANK(Spreadsheet!C58),"",SUMPRODUCT(MID(0&amp;Spreadsheet!C58,LARGE(INDEX(ISNUMBER(--MID(Spreadsheet!C58,ROW($1:$225),1))*
 ROW($1:$225),0),ROW($1:$225))+1,1)*10^ROW($1:$225)/10))</f>
        <v/>
      </c>
      <c r="Y58" s="5" t="b">
        <f>IF(NOT(ISBLANK(Spreadsheet!C58)),IF(AND(ISNUMBER(VALUE(Spreadsheet!C58)), LEN(Spreadsheet!C58)=9),TRUE,FALSE),TRUE)</f>
        <v>1</v>
      </c>
      <c r="Z58" s="155" t="str">
        <f>REPT("0",MIN(FIND({1,2,3,4,5,6,7,8,9},Spreadsheet!D58&amp;"123456789"))-1)&amp;IF(ISBLANK(Spreadsheet!D58),"",SUMPRODUCT(MID(0&amp;Spreadsheet!D58,LARGE(INDEX(ISNUMBER(--MID(Spreadsheet!D58,ROW($1:$225),1))*
 ROW($1:$225),0),ROW($1:$225))+1,1)*10^ROW($1:$225)/10))</f>
        <v/>
      </c>
      <c r="AA58" s="5" t="b">
        <f>IF(AND(NOT(ISBLANK(Spreadsheet!D58)),NOT(ISBLANK(Spreadsheet!C58))),IF(AND(ISNUMBER(VALUE(Spreadsheet!D58)), LEN(Spreadsheet!D58)=9),TRUE,FALSE),IF(AND(NOT(ISBLANK(Spreadsheet!D58)),ISBLANK(Spreadsheet!C58)),FALSE,TRUE))</f>
        <v>1</v>
      </c>
      <c r="AB58" s="5" t="b">
        <f>OR(ISBLANK(Spreadsheet!Y58),IF(NOT(ISBLANK(Spreadsheet!Y58)),LEN(Spreadsheet!Y58)=10,ISNUMBER(VALUE(Spreadsheet!Y58))))</f>
        <v>1</v>
      </c>
      <c r="AC58" s="5" t="b">
        <f>OR(ISBLANK(Spreadsheet!AI58), AND(NOT(ISBLANK(Spreadsheet!AJ58)), NOT(ISNUMBER(SEARCH("Waive",Spreadsheet!AJ58)))))</f>
        <v>1</v>
      </c>
      <c r="AD58" s="5" t="b">
        <f>OR(ISBLANK(Spreadsheet!AK58), AND(NOT(ISBLANK(Spreadsheet!AL58)), NOT(ISNUMBER(SEARCH("Waive",Spreadsheet!AL58)))))</f>
        <v>1</v>
      </c>
      <c r="AE58" s="5" t="b">
        <f>OR(ISBLANK(Spreadsheet!AM58), AND(NOT(ISBLANK(Spreadsheet!AN58)), NOT(ISNUMBER(SEARCH("Waive", Spreadsheet!AN58)))))</f>
        <v>1</v>
      </c>
      <c r="AF58" s="5" t="b">
        <f>OR(ISBLANK(Spreadsheet!C58), NOT(ISBLANK(Spreadsheet!D58)),NOT(ISBLANK(Spreadsheet!L58)))</f>
        <v>1</v>
      </c>
      <c r="AG58" s="5" t="b">
        <f>IF(AND(NOT(ISBLANK(Spreadsheet!C58)), NOT(ISBLANK(Spreadsheet!D58)),Spreadsheet!C58&lt;&gt;Spreadsheet!D58),IF(ISERROR(VLOOKUP(Spreadsheet!C58, Spreadsheet!$C$6:'Spreadsheet'!$C57,1,FALSE)), FALSE, TRUE),TRUE)</f>
        <v>1</v>
      </c>
      <c r="AH58" s="5" t="b">
        <f>Spreadsheet!$B$2=Spreadsheet!AD58</f>
        <v>1</v>
      </c>
      <c r="AI58" s="5" t="b">
        <f>IF(ISBLANK(Spreadsheet!G58),TRUE,IF(OR(LEN(Spreadsheet!G58)&gt;1,ISNUMBER(VALUE(Spreadsheet!G58))),FALSE,TRUE))</f>
        <v>1</v>
      </c>
      <c r="AJ58" s="5" t="b">
        <f>OR(ISBLANK(Spreadsheet!C58), NOT(ISBLANK(Spreadsheet!B58)), NOT(ISBLANK(Spreadsheet!D58)))</f>
        <v>1</v>
      </c>
      <c r="AK58" s="5" t="b">
        <f t="array" ref="AK58">IF(OR(AND(ISBLANK(Spreadsheet!E58),ISBLANK(Spreadsheet!D58),NOT(ISBLANK(Spreadsheet!C58))),AND(ISBLANK(Spreadsheet!E58),ISBLANK(Spreadsheet!D58),ISBLANK(Spreadsheet!C58))),TRUE,ISNUMBER(MATCH(TRUE,EXACT(Spreadsheet!E58,Relationships),0)))</f>
        <v>1</v>
      </c>
      <c r="AL58" s="5" t="b">
        <f>IF(NOT(ISBLANK(Spreadsheet!C58)),IF(OR(ISBLANK(Spreadsheet!F58),LEN(Spreadsheet!F58)&gt;40),FALSE,TRUE),TRUE)</f>
        <v>1</v>
      </c>
      <c r="AM58" s="5" t="b">
        <f>IF(NOT(ISBLANK(Spreadsheet!C58)),IF(OR(ISBLANK(Spreadsheet!H58),LEN(Spreadsheet!H58)&gt;40),FALSE,TRUE),TRUE)</f>
        <v>1</v>
      </c>
      <c r="AN58" s="5" t="b">
        <f t="array" ref="AN58">IF(ISBLANK(Spreadsheet!I58),TRUE,ISNUMBER(MATCH(TRUE,EXACT(Spreadsheet!I58,GenderValues),0)))</f>
        <v>1</v>
      </c>
      <c r="AO58" s="5" t="b">
        <f ca="1">IF(ISERROR(DATEVALUE(TEXT(Spreadsheet!J58,"mm/dd/yyyy")) &gt; TODAY()),IF(AND(ISBLANK(Spreadsheet!J58),ISBLANK(Spreadsheet!C58)),TRUE,FALSE),IF(DATEVALUE(TEXT(Spreadsheet!J58,"mm/dd/yyyy")) &gt; TODAY(),FALSE,TRUE))</f>
        <v>1</v>
      </c>
      <c r="AP58" s="5" t="b">
        <f>OR(ISBLANK(Spreadsheet!K58),LEN(Spreadsheet!K58)&lt;=100)</f>
        <v>1</v>
      </c>
      <c r="AQ58" s="5" t="b">
        <f t="array" ref="AQ58">IF(OR(AND(ISBLANK(Spreadsheet!L58),ISBLANK(Spreadsheet!C58)),AND(NOT(ISBLANK(Spreadsheet!C58)),NOT(ISBLANK(Spreadsheet!D58)))),TRUE,ISNUMBER(MATCH(TRUE,EXACT(Spreadsheet!L58,MaritalStatus),0)))</f>
        <v>1</v>
      </c>
      <c r="AR58" s="5" t="b">
        <f ca="1">IF(ISERROR(DATEVALUE(TEXT(Spreadsheet!M58,"mm/dd/yyyy")) &gt; TODAY()),IF(ISBLANK(Spreadsheet!M58),TRUE,FALSE),IF(DATEVALUE(TEXT(Spreadsheet!M58,"mm/dd/yyyy")) &gt; TODAY(),FALSE,TRUE))</f>
        <v>1</v>
      </c>
      <c r="AS58" s="5" t="b">
        <f>OR(ISBLANK(Spreadsheet!N58),LEN(Spreadsheet!N58)&lt;=100)</f>
        <v>1</v>
      </c>
      <c r="AT58" s="5" t="b">
        <f>OR(ISBLANK(Spreadsheet!O58),UPPER(Spreadsheet!O58)="YES")</f>
        <v>1</v>
      </c>
      <c r="AU58" s="5" t="b">
        <f>OR(ISBLANK(Spreadsheet!P58),UPPER(Spreadsheet!P58)="YES")</f>
        <v>1</v>
      </c>
      <c r="AV58" s="5" t="b">
        <f t="array" ref="AV58">IF(ISBLANK(Spreadsheet!Q58),TRUE,ISNUMBER(MATCH(TRUE,EXACT(Spreadsheet!Q58,OnGroupsPriorIns),0)))</f>
        <v>1</v>
      </c>
      <c r="AW58" s="5" t="b">
        <f>OR(ISBLANK(Spreadsheet!R58),UPPER(Spreadsheet!R58)="YES")</f>
        <v>1</v>
      </c>
      <c r="AX58" s="5" t="b">
        <f>OR(ISBLANK(Spreadsheet!S58),UPPER(Spreadsheet!S58)="YES")</f>
        <v>1</v>
      </c>
      <c r="AY58" s="5" t="b">
        <f>OR(AND(ISBLANK(Spreadsheet!C58),LEN(Spreadsheet!T58)=0),AND(NOT(ISBLANK(Spreadsheet!C58)),LEN(Spreadsheet!T58)&gt;0,LEN(Spreadsheet!T58)&lt;=50))</f>
        <v>1</v>
      </c>
      <c r="AZ58" s="5" t="b">
        <f>OR(LEN(Spreadsheet!U58)=0,AND(LEN(Spreadsheet!U58)&gt;0,LEN(Spreadsheet!U58)&lt;=50))</f>
        <v>1</v>
      </c>
      <c r="BA58" s="5" t="b">
        <f>OR(AND(ISBLANK(Spreadsheet!C58),LEN(Spreadsheet!V58)=0),AND(NOT(ISBLANK(Spreadsheet!C58)),LEN(Spreadsheet!V58)&gt;0,LEN(Spreadsheet!V58)&lt;=50))</f>
        <v>1</v>
      </c>
      <c r="BB58" s="5" t="b">
        <f t="array" ref="BB58">IF(AND(ISBLANK(Spreadsheet!C58),LEN(Spreadsheet!W58)=0),TRUE,ISNUMBER(MATCH(TRUE,EXACT(Spreadsheet!W58,States),0)))</f>
        <v>1</v>
      </c>
      <c r="BC58" s="5" t="b">
        <f>OR(AND(ISBLANK(Spreadsheet!C58),LEN(Spreadsheet!X58)=0),AND(NOT(ISBLANK(Spreadsheet!C58)),LEN(Spreadsheet!X58)&gt;0,LEN(Spreadsheet!X58)=5,ISNUMBER(VALUE(Spreadsheet!X58))))</f>
        <v>1</v>
      </c>
      <c r="BD58" s="5" t="b">
        <f>OR(ISBLANK(Spreadsheet!Z58),LEN(Spreadsheet!Z58)&lt;=50)</f>
        <v>1</v>
      </c>
      <c r="BE58" s="5" t="b">
        <f>ISBLANK(Spreadsheet!AA58)</f>
        <v>1</v>
      </c>
      <c r="BF58" s="5" t="b">
        <f>ISBLANK(Spreadsheet!AB58)</f>
        <v>1</v>
      </c>
      <c r="BG58" s="5" t="b">
        <f>IF(ISERROR(DATEVALUE(TEXT(Spreadsheet!AC58,"mm/dd/yyyy")) &gt; DATEVALUE(TEXT(Spreadsheet!J58,"mm/dd/yyyy"))),IF(OR(AND(ISBLANK(Spreadsheet!AC58),ISBLANK(Spreadsheet!C58)),AND(NOT(ISBLANK(Spreadsheet!C58)),ISBLANK(Spreadsheet!AC58),NOT(ISBLANK(Spreadsheet!D58)))),TRUE,FALSE),IF(DATEVALUE(TEXT(Spreadsheet!AC58,"mm/dd/yyyy")) &gt; DATEVALUE(TEXT(Spreadsheet!J58,"mm/dd/yyyy")),TRUE,FALSE))</f>
        <v>1</v>
      </c>
      <c r="BH58" s="5" t="b">
        <f>OR(AND(ISBLANK(Spreadsheet!C58),ISBLANK(Spreadsheet!AE58)),AND(NOT(ISBLANK(Spreadsheet!C58)),NOT(ISBLANK(Spreadsheet!D58)),ISBLANK(Spreadsheet!AE58)),AND(NOT(ISBLANK(Spreadsheet!C58)),ISBLANK(Spreadsheet!D58),NOT(ISBLANK(Spreadsheet!AE58)),LEN(Spreadsheet!AE58)&lt;=100))</f>
        <v>1</v>
      </c>
      <c r="BI58" s="5" t="b">
        <f t="array" ref="BI58">IF(ISBLANK(Spreadsheet!AF58),TRUE,ISNUMBER(MATCH(TRUE,EXACT(Spreadsheet!AF58,CobraShortReasons),0)))</f>
        <v>1</v>
      </c>
      <c r="BJ58" s="5" t="b">
        <f ca="1">IF(ISERROR(DATEVALUE(TEXT(Spreadsheet!AG58,"mm/dd/yyyy")) &gt; TODAY()),IF(ISBLANK(Spreadsheet!AG58),TRUE,FALSE),IF(DATEVALUE(TEXT(Spreadsheet!AG58,"mm/dd/yyyy")) &gt; TODAY(),FALSE,TRUE))</f>
        <v>1</v>
      </c>
      <c r="BK58" s="5" t="b">
        <f>OR(ISBLANK(Spreadsheet!AH58),LEN(Spreadsheet!AH58)&lt;=25)</f>
        <v>1</v>
      </c>
      <c r="BL58" s="5" t="b">
        <f t="array" aca="1" ref="BL58" ca="1">IF(ISBLANK(Spreadsheet!AI58),TRUE,ISNUMBER(MATCH(TRUE,EXACT(Spreadsheet!AI58,INDIRECT(Spreadsheet!$D$2)),0)))</f>
        <v>1</v>
      </c>
      <c r="BM58" s="5" t="b">
        <f t="array" aca="1" ref="BM58" ca="1">IF(ISBLANK(Spreadsheet!AJ58),TRUE,ISNUMBER(MATCH(TRUE,EXACT(Spreadsheet!AJ58,INDIRECT(Spreadsheet!BJ58)),0)))</f>
        <v>1</v>
      </c>
      <c r="BN58" s="5" t="b">
        <f t="array" ref="BN58">IF(ISBLANK(Spreadsheet!AK58),TRUE,ISNUMBER(MATCH(TRUE,EXACT(Spreadsheet!AK58,DentalPlans),0)))</f>
        <v>1</v>
      </c>
      <c r="BO58" s="5" t="b">
        <f t="array" aca="1" ref="BO58" ca="1">IF(ISBLANK(Spreadsheet!AL58),TRUE,ISNUMBER(MATCH(TRUE,EXACT(Spreadsheet!AL58,INDIRECT(Spreadsheet!BK58)),0)))</f>
        <v>1</v>
      </c>
      <c r="BP58" s="5" t="b">
        <f t="array" ref="BP58">IF(ISBLANK(Spreadsheet!AM58),TRUE,ISNUMBER(MATCH(TRUE,EXACT(Spreadsheet!AM58,VisionPlans),0)))</f>
        <v>1</v>
      </c>
      <c r="BQ58" s="5" t="b">
        <f t="array" aca="1" ref="BQ58" ca="1">IF(ISBLANK(Spreadsheet!AN58),TRUE,ISNUMBER(MATCH(TRUE,EXACT(Spreadsheet!AN58,INDIRECT(Spreadsheet!BL58)),0)))</f>
        <v>1</v>
      </c>
      <c r="BR58" s="5" t="b">
        <f t="array" ref="BR58">IF(ISBLANK(Spreadsheet!AO58),TRUE,ISNUMBER(MATCH(TRUE,EXACT(Spreadsheet!AO58,LifeBenefitClasses),0)))</f>
        <v>1</v>
      </c>
      <c r="BS58" s="5" t="b">
        <f>IF(OR(ISBLANK(Spreadsheet!AO58), Spreadsheet!AO58="Waive"),IF(ISBLANK(Spreadsheet!AP58),TRUE,FALSE),IF(OR(AND(NOT(ISBLANK(Spreadsheet!AO58)),ISBLANK(Spreadsheet!AP58)),NOT(ISNUMBER(VALUE(Spreadsheet!AP58)))),FALSE,IF(OR(AND(Spreadsheet!AP58&lt;6,MOD(Spreadsheet!AP58*10,5)=0), MOD(Spreadsheet!AP58,5000)=0),TRUE,FALSE)))</f>
        <v>1</v>
      </c>
      <c r="BT58" s="5" t="b">
        <f t="array" ref="BT58">IF(ISBLANK(Spreadsheet!AQ58),TRUE,ISNUMBER(MATCH(TRUE,EXACT(Spreadsheet!AQ58,EnrollWaive),0)))</f>
        <v>1</v>
      </c>
      <c r="BU58" s="5" t="b">
        <f t="array" ref="BU58">IF(ISBLANK(Spreadsheet!AR58),TRUE,ISNUMBER(MATCH(TRUE,EXACT(Spreadsheet!AR58,LifeBenefitClasses),0)))</f>
        <v>1</v>
      </c>
      <c r="BV58" s="5" t="b">
        <f>IF(OR(ISBLANK(Spreadsheet!AR58), Spreadsheet!AR58="Waive"),IF(ISBLANK(Spreadsheet!AS58),TRUE,FALSE),IF(OR(AND(NOT(ISBLANK(Spreadsheet!AR58)),ISBLANK(Spreadsheet!AS58)),NOT(ISNUMBER(VALUE(Spreadsheet!AS58)))),FALSE,IF(OR(AND(Spreadsheet!AS58&lt;6,MOD(Spreadsheet!AS58*10,5)=0), MOD(Spreadsheet!AS58,10000)=0),TRUE,FALSE)))</f>
        <v>1</v>
      </c>
      <c r="BW58" s="5" t="b">
        <f t="array" ref="BW58">IF(ISBLANK(Spreadsheet!AT58),TRUE,ISNUMBER(MATCH(TRUE,EXACT(Spreadsheet!AT58,LifeBenefitClasses),0)))</f>
        <v>1</v>
      </c>
      <c r="BX58" s="5" t="b">
        <f>IF(OR(ISBLANK(Spreadsheet!AT58), Spreadsheet!AT58="Waive"),IF(ISBLANK(Spreadsheet!AU58),TRUE,FALSE),IF(OR(AND(NOT(ISBLANK(Spreadsheet!AT58)),ISBLANK(Spreadsheet!AU58)),NOT(ISNUMBER(VALUE(Spreadsheet!AU58)))),FALSE,IF(AND(NOT(OR(ISBLANK(Spreadsheet!AT58),Spreadsheet!AT58="Waive")),NOT(OR(ISBLANK(Spreadsheet!AR58),Spreadsheet!AR58="Waive")),MOD(Spreadsheet!AU58,5000)=0, Spreadsheet!AU58&lt;=(Spreadsheet!AS58*0.5)),TRUE,FALSE)))</f>
        <v>1</v>
      </c>
      <c r="BY58" s="5" t="b">
        <f t="array" ref="BY58">IF(ISBLANK(Spreadsheet!AV58),TRUE,ISNUMBER(MATCH(TRUE,EXACT(Spreadsheet!AV58,EnrollWaive),0)))</f>
        <v>1</v>
      </c>
      <c r="BZ58" s="5" t="b">
        <f t="array" ref="BZ58">IF(ISBLANK(Spreadsheet!AW58),TRUE,ISNUMBER(MATCH(TRUE,EXACT(Spreadsheet!AW58,LifeBenefitClasses),0)))</f>
        <v>1</v>
      </c>
      <c r="CA58" s="5" t="b">
        <f t="array" ref="CA58">IF(ISBLANK(Spreadsheet!AX58),TRUE,ISNUMBER(MATCH(TRUE,EXACT(Spreadsheet!AX58,LifeBenefitClasses),0)))</f>
        <v>1</v>
      </c>
      <c r="CB58" s="5" t="b">
        <f t="array" ref="CB58">IF(ISBLANK(Spreadsheet!AY58),TRUE,ISNUMBER(MATCH(TRUE,EXACT(Spreadsheet!AY58,LifeBenefitClasses),0)))</f>
        <v>1</v>
      </c>
      <c r="CC58" s="5" t="b">
        <f t="array" ref="CC58">IF(ISBLANK(Spreadsheet!AZ58),TRUE,ISNUMBER(MATCH(TRUE,EXACT(Spreadsheet!AZ58,LifeBenefitClasses),0)))</f>
        <v>1</v>
      </c>
      <c r="CD58" s="5" t="b">
        <f t="array" ref="CD58">IF(ISBLANK(Spreadsheet!BA58),TRUE,ISNUMBER(MATCH(TRUE,EXACT(Spreadsheet!BA58,LifeBenefitClasses),0)))</f>
        <v>1</v>
      </c>
      <c r="CE58" s="5" t="b">
        <f>IF(OR(ISBLANK(Spreadsheet!BA58), Spreadsheet!BA58="Waive"),IF(ISBLANK(Spreadsheet!BB58),TRUE,FALSE),IF(OR(AND(NOT(ISBLANK(Spreadsheet!BA58)),ISBLANK(Spreadsheet!BB58)),NOT(ISNUMBER(VALUE(Spreadsheet!BB58))),ISBLANK(Spreadsheet!BC58),NOT(ISNUMBER(VALUE(Spreadsheet!BC58)))),FALSE,IF(AND(Spreadsheet!BB58&gt;=50000,Spreadsheet!BB58&lt;=250000,MOD(Spreadsheet!BB58,10000)=0,Spreadsheet!BB58&lt;=(10*Spreadsheet!BC58)),TRUE,FALSE)))</f>
        <v>1</v>
      </c>
      <c r="CF58" s="5" t="b">
        <f>IF(NOT(ISBLANK(Spreadsheet!BC58)),AND(ISNUMBER(VALUE(Spreadsheet!BC58)),Spreadsheet!BC58&gt;0),AND(OR(ISBLANK(Spreadsheet!AO58),Spreadsheet!AO58="Waive",AND(NOT(OR(ISBLANK(Spreadsheet!AO58),Spreadsheet!AO58="Waive")),Spreadsheet!AP58&gt;=6)),OR(ISBLANK(Spreadsheet!AR58),AND(NOT(OR(ISBLANK(Spreadsheet!AR58),Spreadsheet!AR58="Waive")),Spreadsheet!AS58&gt;=6)),OR(ISBLANK(Spreadsheet!AW58)),OR(ISBLANK(Spreadsheet!AX58)),OR(ISBLANK(Spreadsheet!AY58)),OR(ISBLANK(Spreadsheet!AZ58)),OR(ISBLANK(Spreadsheet!BA58),Spreadsheet!BA58="Waive")))</f>
        <v>1</v>
      </c>
      <c r="CG58" s="5" t="b">
        <f t="shared" ca="1" si="5"/>
        <v>1</v>
      </c>
    </row>
    <row r="59" spans="6:85" x14ac:dyDescent="0.3">
      <c r="H59" s="5">
        <f t="shared" ca="1" si="2"/>
        <v>2</v>
      </c>
      <c r="I59" s="5" t="str">
        <f t="shared" ca="1" si="3"/>
        <v/>
      </c>
      <c r="J59" s="5" t="str">
        <f>IF(AND(NOT(ISBLANK(Spreadsheet!C59)),ISBLANK(Spreadsheet!D59)),Spreadsheet!F59&amp;" "&amp;Spreadsheet!H59,"")</f>
        <v/>
      </c>
      <c r="K59" s="5">
        <f>IF(AND(NOT(ISBLANK(Spreadsheet!C59)),ISBLANK(Spreadsheet!D59)),COUNTIFS(Spreadsheet!E60:E$786,"=Child",Spreadsheet!C60:C$786, "="&amp;Spreadsheet!C59) + COUNTIFS(Spreadsheet!E60:E$786,"=Step-child",Spreadsheet!C60:C$786, "="&amp;Spreadsheet!C59),0)</f>
        <v>0</v>
      </c>
      <c r="L59" s="5">
        <f>IF(NOT(ISBLANK(J59)),COUNTIFS(Spreadsheet!E60:E$786,"=Wife",Spreadsheet!C60:C$786, "="&amp;Spreadsheet!C59) + COUNTIFS(Spreadsheet!E60:E$786,"=Husband",Spreadsheet!C60:C$786, "="&amp;Spreadsheet!C59),0)</f>
        <v>0</v>
      </c>
      <c r="M59" s="5">
        <f>IF(NOT(ISBLANK(Spreadsheet!AJ59)),VLOOKUP(Spreadsheet!AJ59,'Drop Downs'!$P$2:$R$16,3,FALSE),0)</f>
        <v>0</v>
      </c>
      <c r="N59" s="5">
        <f>IF(NOT(ISBLANK(Spreadsheet!AJ59)), VLOOKUP(Spreadsheet!AJ59,'Drop Downs'!$P$2:$R$16,2,FALSE),0)</f>
        <v>0</v>
      </c>
      <c r="O59" s="5">
        <f>IF(NOT(ISBLANK(Spreadsheet!AL59)),VLOOKUP(Spreadsheet!AL59,'Drop Downs'!$P$2:$R$16,3,FALSE), 0)</f>
        <v>0</v>
      </c>
      <c r="P59" s="5">
        <f>IF(NOT(ISBLANK(Spreadsheet!AL59)),VLOOKUP(Spreadsheet!AL59,'Drop Downs'!$P$2:$R$16,2,FALSE),0)</f>
        <v>0</v>
      </c>
      <c r="Q59" s="5">
        <f>IF(NOT(ISBLANK(Spreadsheet!AN59)),VLOOKUP(Spreadsheet!AN59,'Drop Downs'!$P$2:$R$16,3,FALSE),0)</f>
        <v>0</v>
      </c>
      <c r="R59" s="5">
        <f>IF(NOT(ISBLANK(Spreadsheet!AN59)),VLOOKUP(Spreadsheet!AN59,'Drop Downs'!$P$2:$R$16,2,FALSE),0)</f>
        <v>0</v>
      </c>
      <c r="S59" s="5" t="str">
        <f>IF(OR(M59&gt;K59,N59&gt;L59,O59&gt;K59, Q59&gt;K59,N59&gt;L59, P59&gt;L59, R59&gt;L59),"Member currently has a coverage election over what he/she needs.  Please add more dependents or adjust the coverage election.","")&amp;(IF(AND(NOT(ISBLANK(Spreadsheet!C59)),NOT(ISBLANK(Spreadsheet!D59)),ISBLANK(Spreadsheet!E59)),"Dependent lacks a relationship to member.Please select one from the drop-down.",""))</f>
        <v/>
      </c>
      <c r="T59" s="5" t="b">
        <f t="shared" si="4"/>
        <v>1</v>
      </c>
      <c r="U59" s="5" t="b">
        <f>OR(ISBLANK(Spreadsheet!C59),IF(NOT(ISBLANK(Spreadsheet!D59)),NOT(ISBLANK(Spreadsheet!E59)),TRUE))</f>
        <v>1</v>
      </c>
      <c r="V59" s="5" t="b">
        <f>OR(ISBLANK(Spreadsheet!C59), NOT(ISBLANK(Spreadsheet!I59)))</f>
        <v>1</v>
      </c>
      <c r="W59" s="5" t="b">
        <f>OR(ISBLANK(Spreadsheet!D59),NOT(ISBLANK(Spreadsheet!C59)))</f>
        <v>1</v>
      </c>
      <c r="X59" s="155" t="str">
        <f>REPT("0",MIN(FIND({1,2,3,4,5,6,7,8,9},Spreadsheet!C59&amp;"123456789"))-1)&amp;IF(ISBLANK(Spreadsheet!C59),"",SUMPRODUCT(MID(0&amp;Spreadsheet!C59,LARGE(INDEX(ISNUMBER(--MID(Spreadsheet!C59,ROW($1:$225),1))*
 ROW($1:$225),0),ROW($1:$225))+1,1)*10^ROW($1:$225)/10))</f>
        <v/>
      </c>
      <c r="Y59" s="5" t="b">
        <f>IF(NOT(ISBLANK(Spreadsheet!C59)),IF(AND(ISNUMBER(VALUE(Spreadsheet!C59)), LEN(Spreadsheet!C59)=9),TRUE,FALSE),TRUE)</f>
        <v>1</v>
      </c>
      <c r="Z59" s="155" t="str">
        <f>REPT("0",MIN(FIND({1,2,3,4,5,6,7,8,9},Spreadsheet!D59&amp;"123456789"))-1)&amp;IF(ISBLANK(Spreadsheet!D59),"",SUMPRODUCT(MID(0&amp;Spreadsheet!D59,LARGE(INDEX(ISNUMBER(--MID(Spreadsheet!D59,ROW($1:$225),1))*
 ROW($1:$225),0),ROW($1:$225))+1,1)*10^ROW($1:$225)/10))</f>
        <v/>
      </c>
      <c r="AA59" s="5" t="b">
        <f>IF(AND(NOT(ISBLANK(Spreadsheet!D59)),NOT(ISBLANK(Spreadsheet!C59))),IF(AND(ISNUMBER(VALUE(Spreadsheet!D59)), LEN(Spreadsheet!D59)=9),TRUE,FALSE),IF(AND(NOT(ISBLANK(Spreadsheet!D59)),ISBLANK(Spreadsheet!C59)),FALSE,TRUE))</f>
        <v>1</v>
      </c>
      <c r="AB59" s="5" t="b">
        <f>OR(ISBLANK(Spreadsheet!Y59),IF(NOT(ISBLANK(Spreadsheet!Y59)),LEN(Spreadsheet!Y59)=10,ISNUMBER(VALUE(Spreadsheet!Y59))))</f>
        <v>1</v>
      </c>
      <c r="AC59" s="5" t="b">
        <f>OR(ISBLANK(Spreadsheet!AI59), AND(NOT(ISBLANK(Spreadsheet!AJ59)), NOT(ISNUMBER(SEARCH("Waive",Spreadsheet!AJ59)))))</f>
        <v>1</v>
      </c>
      <c r="AD59" s="5" t="b">
        <f>OR(ISBLANK(Spreadsheet!AK59), AND(NOT(ISBLANK(Spreadsheet!AL59)), NOT(ISNUMBER(SEARCH("Waive",Spreadsheet!AL59)))))</f>
        <v>1</v>
      </c>
      <c r="AE59" s="5" t="b">
        <f>OR(ISBLANK(Spreadsheet!AM59), AND(NOT(ISBLANK(Spreadsheet!AN59)), NOT(ISNUMBER(SEARCH("Waive", Spreadsheet!AN59)))))</f>
        <v>1</v>
      </c>
      <c r="AF59" s="5" t="b">
        <f>OR(ISBLANK(Spreadsheet!C59), NOT(ISBLANK(Spreadsheet!D59)),NOT(ISBLANK(Spreadsheet!L59)))</f>
        <v>1</v>
      </c>
      <c r="AG59" s="5" t="b">
        <f>IF(AND(NOT(ISBLANK(Spreadsheet!C59)), NOT(ISBLANK(Spreadsheet!D59)),Spreadsheet!C59&lt;&gt;Spreadsheet!D59),IF(ISERROR(VLOOKUP(Spreadsheet!C59, Spreadsheet!$C$6:'Spreadsheet'!$C58,1,FALSE)), FALSE, TRUE),TRUE)</f>
        <v>1</v>
      </c>
      <c r="AH59" s="5" t="b">
        <f>Spreadsheet!$B$2=Spreadsheet!AD59</f>
        <v>1</v>
      </c>
      <c r="AI59" s="5" t="b">
        <f>IF(ISBLANK(Spreadsheet!G59),TRUE,IF(OR(LEN(Spreadsheet!G59)&gt;1,ISNUMBER(VALUE(Spreadsheet!G59))),FALSE,TRUE))</f>
        <v>1</v>
      </c>
      <c r="AJ59" s="5" t="b">
        <f>OR(ISBLANK(Spreadsheet!C59), NOT(ISBLANK(Spreadsheet!B59)), NOT(ISBLANK(Spreadsheet!D59)))</f>
        <v>1</v>
      </c>
      <c r="AK59" s="5" t="b">
        <f t="array" ref="AK59">IF(OR(AND(ISBLANK(Spreadsheet!E59),ISBLANK(Spreadsheet!D59),NOT(ISBLANK(Spreadsheet!C59))),AND(ISBLANK(Spreadsheet!E59),ISBLANK(Spreadsheet!D59),ISBLANK(Spreadsheet!C59))),TRUE,ISNUMBER(MATCH(TRUE,EXACT(Spreadsheet!E59,Relationships),0)))</f>
        <v>1</v>
      </c>
      <c r="AL59" s="5" t="b">
        <f>IF(NOT(ISBLANK(Spreadsheet!C59)),IF(OR(ISBLANK(Spreadsheet!F59),LEN(Spreadsheet!F59)&gt;40),FALSE,TRUE),TRUE)</f>
        <v>1</v>
      </c>
      <c r="AM59" s="5" t="b">
        <f>IF(NOT(ISBLANK(Spreadsheet!C59)),IF(OR(ISBLANK(Spreadsheet!H59),LEN(Spreadsheet!H59)&gt;40),FALSE,TRUE),TRUE)</f>
        <v>1</v>
      </c>
      <c r="AN59" s="5" t="b">
        <f t="array" ref="AN59">IF(ISBLANK(Spreadsheet!I59),TRUE,ISNUMBER(MATCH(TRUE,EXACT(Spreadsheet!I59,GenderValues),0)))</f>
        <v>1</v>
      </c>
      <c r="AO59" s="5" t="b">
        <f ca="1">IF(ISERROR(DATEVALUE(TEXT(Spreadsheet!J59,"mm/dd/yyyy")) &gt; TODAY()),IF(AND(ISBLANK(Spreadsheet!J59),ISBLANK(Spreadsheet!C59)),TRUE,FALSE),IF(DATEVALUE(TEXT(Spreadsheet!J59,"mm/dd/yyyy")) &gt; TODAY(),FALSE,TRUE))</f>
        <v>1</v>
      </c>
      <c r="AP59" s="5" t="b">
        <f>OR(ISBLANK(Spreadsheet!K59),LEN(Spreadsheet!K59)&lt;=100)</f>
        <v>1</v>
      </c>
      <c r="AQ59" s="5" t="b">
        <f t="array" ref="AQ59">IF(OR(AND(ISBLANK(Spreadsheet!L59),ISBLANK(Spreadsheet!C59)),AND(NOT(ISBLANK(Spreadsheet!C59)),NOT(ISBLANK(Spreadsheet!D59)))),TRUE,ISNUMBER(MATCH(TRUE,EXACT(Spreadsheet!L59,MaritalStatus),0)))</f>
        <v>1</v>
      </c>
      <c r="AR59" s="5" t="b">
        <f ca="1">IF(ISERROR(DATEVALUE(TEXT(Spreadsheet!M59,"mm/dd/yyyy")) &gt; TODAY()),IF(ISBLANK(Spreadsheet!M59),TRUE,FALSE),IF(DATEVALUE(TEXT(Spreadsheet!M59,"mm/dd/yyyy")) &gt; TODAY(),FALSE,TRUE))</f>
        <v>1</v>
      </c>
      <c r="AS59" s="5" t="b">
        <f>OR(ISBLANK(Spreadsheet!N59),LEN(Spreadsheet!N59)&lt;=100)</f>
        <v>1</v>
      </c>
      <c r="AT59" s="5" t="b">
        <f>OR(ISBLANK(Spreadsheet!O59),UPPER(Spreadsheet!O59)="YES")</f>
        <v>1</v>
      </c>
      <c r="AU59" s="5" t="b">
        <f>OR(ISBLANK(Spreadsheet!P59),UPPER(Spreadsheet!P59)="YES")</f>
        <v>1</v>
      </c>
      <c r="AV59" s="5" t="b">
        <f t="array" ref="AV59">IF(ISBLANK(Spreadsheet!Q59),TRUE,ISNUMBER(MATCH(TRUE,EXACT(Spreadsheet!Q59,OnGroupsPriorIns),0)))</f>
        <v>1</v>
      </c>
      <c r="AW59" s="5" t="b">
        <f>OR(ISBLANK(Spreadsheet!R59),UPPER(Spreadsheet!R59)="YES")</f>
        <v>1</v>
      </c>
      <c r="AX59" s="5" t="b">
        <f>OR(ISBLANK(Spreadsheet!S59),UPPER(Spreadsheet!S59)="YES")</f>
        <v>1</v>
      </c>
      <c r="AY59" s="5" t="b">
        <f>OR(AND(ISBLANK(Spreadsheet!C59),LEN(Spreadsheet!T59)=0),AND(NOT(ISBLANK(Spreadsheet!C59)),LEN(Spreadsheet!T59)&gt;0,LEN(Spreadsheet!T59)&lt;=50))</f>
        <v>1</v>
      </c>
      <c r="AZ59" s="5" t="b">
        <f>OR(LEN(Spreadsheet!U59)=0,AND(LEN(Spreadsheet!U59)&gt;0,LEN(Spreadsheet!U59)&lt;=50))</f>
        <v>1</v>
      </c>
      <c r="BA59" s="5" t="b">
        <f>OR(AND(ISBLANK(Spreadsheet!C59),LEN(Spreadsheet!V59)=0),AND(NOT(ISBLANK(Spreadsheet!C59)),LEN(Spreadsheet!V59)&gt;0,LEN(Spreadsheet!V59)&lt;=50))</f>
        <v>1</v>
      </c>
      <c r="BB59" s="5" t="b">
        <f t="array" ref="BB59">IF(AND(ISBLANK(Spreadsheet!C59),LEN(Spreadsheet!W59)=0),TRUE,ISNUMBER(MATCH(TRUE,EXACT(Spreadsheet!W59,States),0)))</f>
        <v>1</v>
      </c>
      <c r="BC59" s="5" t="b">
        <f>OR(AND(ISBLANK(Spreadsheet!C59),LEN(Spreadsheet!X59)=0),AND(NOT(ISBLANK(Spreadsheet!C59)),LEN(Spreadsheet!X59)&gt;0,LEN(Spreadsheet!X59)=5,ISNUMBER(VALUE(Spreadsheet!X59))))</f>
        <v>1</v>
      </c>
      <c r="BD59" s="5" t="b">
        <f>OR(ISBLANK(Spreadsheet!Z59),LEN(Spreadsheet!Z59)&lt;=50)</f>
        <v>1</v>
      </c>
      <c r="BE59" s="5" t="b">
        <f>ISBLANK(Spreadsheet!AA59)</f>
        <v>1</v>
      </c>
      <c r="BF59" s="5" t="b">
        <f>ISBLANK(Spreadsheet!AB59)</f>
        <v>1</v>
      </c>
      <c r="BG59" s="5" t="b">
        <f>IF(ISERROR(DATEVALUE(TEXT(Spreadsheet!AC59,"mm/dd/yyyy")) &gt; DATEVALUE(TEXT(Spreadsheet!J59,"mm/dd/yyyy"))),IF(OR(AND(ISBLANK(Spreadsheet!AC59),ISBLANK(Spreadsheet!C59)),AND(NOT(ISBLANK(Spreadsheet!C59)),ISBLANK(Spreadsheet!AC59),NOT(ISBLANK(Spreadsheet!D59)))),TRUE,FALSE),IF(DATEVALUE(TEXT(Spreadsheet!AC59,"mm/dd/yyyy")) &gt; DATEVALUE(TEXT(Spreadsheet!J59,"mm/dd/yyyy")),TRUE,FALSE))</f>
        <v>1</v>
      </c>
      <c r="BH59" s="5" t="b">
        <f>OR(AND(ISBLANK(Spreadsheet!C59),ISBLANK(Spreadsheet!AE59)),AND(NOT(ISBLANK(Spreadsheet!C59)),NOT(ISBLANK(Spreadsheet!D59)),ISBLANK(Spreadsheet!AE59)),AND(NOT(ISBLANK(Spreadsheet!C59)),ISBLANK(Spreadsheet!D59),NOT(ISBLANK(Spreadsheet!AE59)),LEN(Spreadsheet!AE59)&lt;=100))</f>
        <v>1</v>
      </c>
      <c r="BI59" s="5" t="b">
        <f t="array" ref="BI59">IF(ISBLANK(Spreadsheet!AF59),TRUE,ISNUMBER(MATCH(TRUE,EXACT(Spreadsheet!AF59,CobraShortReasons),0)))</f>
        <v>1</v>
      </c>
      <c r="BJ59" s="5" t="b">
        <f ca="1">IF(ISERROR(DATEVALUE(TEXT(Spreadsheet!AG59,"mm/dd/yyyy")) &gt; TODAY()),IF(ISBLANK(Spreadsheet!AG59),TRUE,FALSE),IF(DATEVALUE(TEXT(Spreadsheet!AG59,"mm/dd/yyyy")) &gt; TODAY(),FALSE,TRUE))</f>
        <v>1</v>
      </c>
      <c r="BK59" s="5" t="b">
        <f>OR(ISBLANK(Spreadsheet!AH59),LEN(Spreadsheet!AH59)&lt;=25)</f>
        <v>1</v>
      </c>
      <c r="BL59" s="5" t="b">
        <f t="array" aca="1" ref="BL59" ca="1">IF(ISBLANK(Spreadsheet!AI59),TRUE,ISNUMBER(MATCH(TRUE,EXACT(Spreadsheet!AI59,INDIRECT(Spreadsheet!$D$2)),0)))</f>
        <v>1</v>
      </c>
      <c r="BM59" s="5" t="b">
        <f t="array" aca="1" ref="BM59" ca="1">IF(ISBLANK(Spreadsheet!AJ59),TRUE,ISNUMBER(MATCH(TRUE,EXACT(Spreadsheet!AJ59,INDIRECT(Spreadsheet!BJ59)),0)))</f>
        <v>1</v>
      </c>
      <c r="BN59" s="5" t="b">
        <f t="array" ref="BN59">IF(ISBLANK(Spreadsheet!AK59),TRUE,ISNUMBER(MATCH(TRUE,EXACT(Spreadsheet!AK59,DentalPlans),0)))</f>
        <v>1</v>
      </c>
      <c r="BO59" s="5" t="b">
        <f t="array" aca="1" ref="BO59" ca="1">IF(ISBLANK(Spreadsheet!AL59),TRUE,ISNUMBER(MATCH(TRUE,EXACT(Spreadsheet!AL59,INDIRECT(Spreadsheet!BK59)),0)))</f>
        <v>1</v>
      </c>
      <c r="BP59" s="5" t="b">
        <f t="array" ref="BP59">IF(ISBLANK(Spreadsheet!AM59),TRUE,ISNUMBER(MATCH(TRUE,EXACT(Spreadsheet!AM59,VisionPlans),0)))</f>
        <v>1</v>
      </c>
      <c r="BQ59" s="5" t="b">
        <f t="array" aca="1" ref="BQ59" ca="1">IF(ISBLANK(Spreadsheet!AN59),TRUE,ISNUMBER(MATCH(TRUE,EXACT(Spreadsheet!AN59,INDIRECT(Spreadsheet!BL59)),0)))</f>
        <v>1</v>
      </c>
      <c r="BR59" s="5" t="b">
        <f t="array" ref="BR59">IF(ISBLANK(Spreadsheet!AO59),TRUE,ISNUMBER(MATCH(TRUE,EXACT(Spreadsheet!AO59,LifeBenefitClasses),0)))</f>
        <v>1</v>
      </c>
      <c r="BS59" s="5" t="b">
        <f>IF(OR(ISBLANK(Spreadsheet!AO59), Spreadsheet!AO59="Waive"),IF(ISBLANK(Spreadsheet!AP59),TRUE,FALSE),IF(OR(AND(NOT(ISBLANK(Spreadsheet!AO59)),ISBLANK(Spreadsheet!AP59)),NOT(ISNUMBER(VALUE(Spreadsheet!AP59)))),FALSE,IF(OR(AND(Spreadsheet!AP59&lt;6,MOD(Spreadsheet!AP59*10,5)=0), MOD(Spreadsheet!AP59,5000)=0),TRUE,FALSE)))</f>
        <v>1</v>
      </c>
      <c r="BT59" s="5" t="b">
        <f t="array" ref="BT59">IF(ISBLANK(Spreadsheet!AQ59),TRUE,ISNUMBER(MATCH(TRUE,EXACT(Spreadsheet!AQ59,EnrollWaive),0)))</f>
        <v>1</v>
      </c>
      <c r="BU59" s="5" t="b">
        <f t="array" ref="BU59">IF(ISBLANK(Spreadsheet!AR59),TRUE,ISNUMBER(MATCH(TRUE,EXACT(Spreadsheet!AR59,LifeBenefitClasses),0)))</f>
        <v>1</v>
      </c>
      <c r="BV59" s="5" t="b">
        <f>IF(OR(ISBLANK(Spreadsheet!AR59), Spreadsheet!AR59="Waive"),IF(ISBLANK(Spreadsheet!AS59),TRUE,FALSE),IF(OR(AND(NOT(ISBLANK(Spreadsheet!AR59)),ISBLANK(Spreadsheet!AS59)),NOT(ISNUMBER(VALUE(Spreadsheet!AS59)))),FALSE,IF(OR(AND(Spreadsheet!AS59&lt;6,MOD(Spreadsheet!AS59*10,5)=0), MOD(Spreadsheet!AS59,10000)=0),TRUE,FALSE)))</f>
        <v>1</v>
      </c>
      <c r="BW59" s="5" t="b">
        <f t="array" ref="BW59">IF(ISBLANK(Spreadsheet!AT59),TRUE,ISNUMBER(MATCH(TRUE,EXACT(Spreadsheet!AT59,LifeBenefitClasses),0)))</f>
        <v>1</v>
      </c>
      <c r="BX59" s="5" t="b">
        <f>IF(OR(ISBLANK(Spreadsheet!AT59), Spreadsheet!AT59="Waive"),IF(ISBLANK(Spreadsheet!AU59),TRUE,FALSE),IF(OR(AND(NOT(ISBLANK(Spreadsheet!AT59)),ISBLANK(Spreadsheet!AU59)),NOT(ISNUMBER(VALUE(Spreadsheet!AU59)))),FALSE,IF(AND(NOT(OR(ISBLANK(Spreadsheet!AT59),Spreadsheet!AT59="Waive")),NOT(OR(ISBLANK(Spreadsheet!AR59),Spreadsheet!AR59="Waive")),MOD(Spreadsheet!AU59,5000)=0, Spreadsheet!AU59&lt;=(Spreadsheet!AS59*0.5)),TRUE,FALSE)))</f>
        <v>1</v>
      </c>
      <c r="BY59" s="5" t="b">
        <f t="array" ref="BY59">IF(ISBLANK(Spreadsheet!AV59),TRUE,ISNUMBER(MATCH(TRUE,EXACT(Spreadsheet!AV59,EnrollWaive),0)))</f>
        <v>1</v>
      </c>
      <c r="BZ59" s="5" t="b">
        <f t="array" ref="BZ59">IF(ISBLANK(Spreadsheet!AW59),TRUE,ISNUMBER(MATCH(TRUE,EXACT(Spreadsheet!AW59,LifeBenefitClasses),0)))</f>
        <v>1</v>
      </c>
      <c r="CA59" s="5" t="b">
        <f t="array" ref="CA59">IF(ISBLANK(Spreadsheet!AX59),TRUE,ISNUMBER(MATCH(TRUE,EXACT(Spreadsheet!AX59,LifeBenefitClasses),0)))</f>
        <v>1</v>
      </c>
      <c r="CB59" s="5" t="b">
        <f t="array" ref="CB59">IF(ISBLANK(Spreadsheet!AY59),TRUE,ISNUMBER(MATCH(TRUE,EXACT(Spreadsheet!AY59,LifeBenefitClasses),0)))</f>
        <v>1</v>
      </c>
      <c r="CC59" s="5" t="b">
        <f t="array" ref="CC59">IF(ISBLANK(Spreadsheet!AZ59),TRUE,ISNUMBER(MATCH(TRUE,EXACT(Spreadsheet!AZ59,LifeBenefitClasses),0)))</f>
        <v>1</v>
      </c>
      <c r="CD59" s="5" t="b">
        <f t="array" ref="CD59">IF(ISBLANK(Spreadsheet!BA59),TRUE,ISNUMBER(MATCH(TRUE,EXACT(Spreadsheet!BA59,LifeBenefitClasses),0)))</f>
        <v>1</v>
      </c>
      <c r="CE59" s="5" t="b">
        <f>IF(OR(ISBLANK(Spreadsheet!BA59), Spreadsheet!BA59="Waive"),IF(ISBLANK(Spreadsheet!BB59),TRUE,FALSE),IF(OR(AND(NOT(ISBLANK(Spreadsheet!BA59)),ISBLANK(Spreadsheet!BB59)),NOT(ISNUMBER(VALUE(Spreadsheet!BB59))),ISBLANK(Spreadsheet!BC59),NOT(ISNUMBER(VALUE(Spreadsheet!BC59)))),FALSE,IF(AND(Spreadsheet!BB59&gt;=50000,Spreadsheet!BB59&lt;=250000,MOD(Spreadsheet!BB59,10000)=0,Spreadsheet!BB59&lt;=(10*Spreadsheet!BC59)),TRUE,FALSE)))</f>
        <v>1</v>
      </c>
      <c r="CF59" s="5" t="b">
        <f>IF(NOT(ISBLANK(Spreadsheet!BC59)),AND(ISNUMBER(VALUE(Spreadsheet!BC59)),Spreadsheet!BC59&gt;0),AND(OR(ISBLANK(Spreadsheet!AO59),Spreadsheet!AO59="Waive",AND(NOT(OR(ISBLANK(Spreadsheet!AO59),Spreadsheet!AO59="Waive")),Spreadsheet!AP59&gt;=6)),OR(ISBLANK(Spreadsheet!AR59),AND(NOT(OR(ISBLANK(Spreadsheet!AR59),Spreadsheet!AR59="Waive")),Spreadsheet!AS59&gt;=6)),OR(ISBLANK(Spreadsheet!AW59)),OR(ISBLANK(Spreadsheet!AX59)),OR(ISBLANK(Spreadsheet!AY59)),OR(ISBLANK(Spreadsheet!AZ59)),OR(ISBLANK(Spreadsheet!BA59),Spreadsheet!BA59="Waive")))</f>
        <v>1</v>
      </c>
      <c r="CG59" s="5" t="b">
        <f t="shared" ca="1" si="5"/>
        <v>1</v>
      </c>
    </row>
    <row r="60" spans="6:85" x14ac:dyDescent="0.3">
      <c r="H60" s="5">
        <f t="shared" ca="1" si="2"/>
        <v>2</v>
      </c>
      <c r="I60" s="5" t="str">
        <f t="shared" ca="1" si="3"/>
        <v/>
      </c>
      <c r="J60" s="5" t="str">
        <f>IF(AND(NOT(ISBLANK(Spreadsheet!C60)),ISBLANK(Spreadsheet!D60)),Spreadsheet!F60&amp;" "&amp;Spreadsheet!H60,"")</f>
        <v/>
      </c>
      <c r="K60" s="5">
        <f>IF(AND(NOT(ISBLANK(Spreadsheet!C60)),ISBLANK(Spreadsheet!D60)),COUNTIFS(Spreadsheet!E61:E$786,"=Child",Spreadsheet!C61:C$786, "="&amp;Spreadsheet!C60) + COUNTIFS(Spreadsheet!E61:E$786,"=Step-child",Spreadsheet!C61:C$786, "="&amp;Spreadsheet!C60),0)</f>
        <v>0</v>
      </c>
      <c r="L60" s="5">
        <f>IF(NOT(ISBLANK(J60)),COUNTIFS(Spreadsheet!E61:E$786,"=Wife",Spreadsheet!C61:C$786, "="&amp;Spreadsheet!C60) + COUNTIFS(Spreadsheet!E61:E$786,"=Husband",Spreadsheet!C61:C$786, "="&amp;Spreadsheet!C60),0)</f>
        <v>0</v>
      </c>
      <c r="M60" s="5">
        <f>IF(NOT(ISBLANK(Spreadsheet!AJ60)),VLOOKUP(Spreadsheet!AJ60,'Drop Downs'!$P$2:$R$16,3,FALSE),0)</f>
        <v>0</v>
      </c>
      <c r="N60" s="5">
        <f>IF(NOT(ISBLANK(Spreadsheet!AJ60)), VLOOKUP(Spreadsheet!AJ60,'Drop Downs'!$P$2:$R$16,2,FALSE),0)</f>
        <v>0</v>
      </c>
      <c r="O60" s="5">
        <f>IF(NOT(ISBLANK(Spreadsheet!AL60)),VLOOKUP(Spreadsheet!AL60,'Drop Downs'!$P$2:$R$16,3,FALSE), 0)</f>
        <v>0</v>
      </c>
      <c r="P60" s="5">
        <f>IF(NOT(ISBLANK(Spreadsheet!AL60)),VLOOKUP(Spreadsheet!AL60,'Drop Downs'!$P$2:$R$16,2,FALSE),0)</f>
        <v>0</v>
      </c>
      <c r="Q60" s="5">
        <f>IF(NOT(ISBLANK(Spreadsheet!AN60)),VLOOKUP(Spreadsheet!AN60,'Drop Downs'!$P$2:$R$16,3,FALSE),0)</f>
        <v>0</v>
      </c>
      <c r="R60" s="5">
        <f>IF(NOT(ISBLANK(Spreadsheet!AN60)),VLOOKUP(Spreadsheet!AN60,'Drop Downs'!$P$2:$R$16,2,FALSE),0)</f>
        <v>0</v>
      </c>
      <c r="S60" s="5" t="str">
        <f>IF(OR(M60&gt;K60,N60&gt;L60,O60&gt;K60, Q60&gt;K60,N60&gt;L60, P60&gt;L60, R60&gt;L60),"Member currently has a coverage election over what he/she needs.  Please add more dependents or adjust the coverage election.","")&amp;(IF(AND(NOT(ISBLANK(Spreadsheet!C60)),NOT(ISBLANK(Spreadsheet!D60)),ISBLANK(Spreadsheet!E60)),"Dependent lacks a relationship to member.Please select one from the drop-down.",""))</f>
        <v/>
      </c>
      <c r="T60" s="5" t="b">
        <f t="shared" si="4"/>
        <v>1</v>
      </c>
      <c r="U60" s="5" t="b">
        <f>OR(ISBLANK(Spreadsheet!C60),IF(NOT(ISBLANK(Spreadsheet!D60)),NOT(ISBLANK(Spreadsheet!E60)),TRUE))</f>
        <v>1</v>
      </c>
      <c r="V60" s="5" t="b">
        <f>OR(ISBLANK(Spreadsheet!C60), NOT(ISBLANK(Spreadsheet!I60)))</f>
        <v>1</v>
      </c>
      <c r="W60" s="5" t="b">
        <f>OR(ISBLANK(Spreadsheet!D60),NOT(ISBLANK(Spreadsheet!C60)))</f>
        <v>1</v>
      </c>
      <c r="X60" s="155" t="str">
        <f>REPT("0",MIN(FIND({1,2,3,4,5,6,7,8,9},Spreadsheet!C60&amp;"123456789"))-1)&amp;IF(ISBLANK(Spreadsheet!C60),"",SUMPRODUCT(MID(0&amp;Spreadsheet!C60,LARGE(INDEX(ISNUMBER(--MID(Spreadsheet!C60,ROW($1:$225),1))*
 ROW($1:$225),0),ROW($1:$225))+1,1)*10^ROW($1:$225)/10))</f>
        <v/>
      </c>
      <c r="Y60" s="5" t="b">
        <f>IF(NOT(ISBLANK(Spreadsheet!C60)),IF(AND(ISNUMBER(VALUE(Spreadsheet!C60)), LEN(Spreadsheet!C60)=9),TRUE,FALSE),TRUE)</f>
        <v>1</v>
      </c>
      <c r="Z60" s="155" t="str">
        <f>REPT("0",MIN(FIND({1,2,3,4,5,6,7,8,9},Spreadsheet!D60&amp;"123456789"))-1)&amp;IF(ISBLANK(Spreadsheet!D60),"",SUMPRODUCT(MID(0&amp;Spreadsheet!D60,LARGE(INDEX(ISNUMBER(--MID(Spreadsheet!D60,ROW($1:$225),1))*
 ROW($1:$225),0),ROW($1:$225))+1,1)*10^ROW($1:$225)/10))</f>
        <v/>
      </c>
      <c r="AA60" s="5" t="b">
        <f>IF(AND(NOT(ISBLANK(Spreadsheet!D60)),NOT(ISBLANK(Spreadsheet!C60))),IF(AND(ISNUMBER(VALUE(Spreadsheet!D60)), LEN(Spreadsheet!D60)=9),TRUE,FALSE),IF(AND(NOT(ISBLANK(Spreadsheet!D60)),ISBLANK(Spreadsheet!C60)),FALSE,TRUE))</f>
        <v>1</v>
      </c>
      <c r="AB60" s="5" t="b">
        <f>OR(ISBLANK(Spreadsheet!Y60),IF(NOT(ISBLANK(Spreadsheet!Y60)),LEN(Spreadsheet!Y60)=10,ISNUMBER(VALUE(Spreadsheet!Y60))))</f>
        <v>1</v>
      </c>
      <c r="AC60" s="5" t="b">
        <f>OR(ISBLANK(Spreadsheet!AI60), AND(NOT(ISBLANK(Spreadsheet!AJ60)), NOT(ISNUMBER(SEARCH("Waive",Spreadsheet!AJ60)))))</f>
        <v>1</v>
      </c>
      <c r="AD60" s="5" t="b">
        <f>OR(ISBLANK(Spreadsheet!AK60), AND(NOT(ISBLANK(Spreadsheet!AL60)), NOT(ISNUMBER(SEARCH("Waive",Spreadsheet!AL60)))))</f>
        <v>1</v>
      </c>
      <c r="AE60" s="5" t="b">
        <f>OR(ISBLANK(Spreadsheet!AM60), AND(NOT(ISBLANK(Spreadsheet!AN60)), NOT(ISNUMBER(SEARCH("Waive", Spreadsheet!AN60)))))</f>
        <v>1</v>
      </c>
      <c r="AF60" s="5" t="b">
        <f>OR(ISBLANK(Spreadsheet!C60), NOT(ISBLANK(Spreadsheet!D60)),NOT(ISBLANK(Spreadsheet!L60)))</f>
        <v>1</v>
      </c>
      <c r="AG60" s="5" t="b">
        <f>IF(AND(NOT(ISBLANK(Spreadsheet!C60)), NOT(ISBLANK(Spreadsheet!D60)),Spreadsheet!C60&lt;&gt;Spreadsheet!D60),IF(ISERROR(VLOOKUP(Spreadsheet!C60, Spreadsheet!$C$6:'Spreadsheet'!$C59,1,FALSE)), FALSE, TRUE),TRUE)</f>
        <v>1</v>
      </c>
      <c r="AH60" s="5" t="b">
        <f>Spreadsheet!$B$2=Spreadsheet!AD60</f>
        <v>1</v>
      </c>
      <c r="AI60" s="5" t="b">
        <f>IF(ISBLANK(Spreadsheet!G60),TRUE,IF(OR(LEN(Spreadsheet!G60)&gt;1,ISNUMBER(VALUE(Spreadsheet!G60))),FALSE,TRUE))</f>
        <v>1</v>
      </c>
      <c r="AJ60" s="5" t="b">
        <f>OR(ISBLANK(Spreadsheet!C60), NOT(ISBLANK(Spreadsheet!B60)), NOT(ISBLANK(Spreadsheet!D60)))</f>
        <v>1</v>
      </c>
      <c r="AK60" s="5" t="b">
        <f t="array" ref="AK60">IF(OR(AND(ISBLANK(Spreadsheet!E60),ISBLANK(Spreadsheet!D60),NOT(ISBLANK(Spreadsheet!C60))),AND(ISBLANK(Spreadsheet!E60),ISBLANK(Spreadsheet!D60),ISBLANK(Spreadsheet!C60))),TRUE,ISNUMBER(MATCH(TRUE,EXACT(Spreadsheet!E60,Relationships),0)))</f>
        <v>1</v>
      </c>
      <c r="AL60" s="5" t="b">
        <f>IF(NOT(ISBLANK(Spreadsheet!C60)),IF(OR(ISBLANK(Spreadsheet!F60),LEN(Spreadsheet!F60)&gt;40),FALSE,TRUE),TRUE)</f>
        <v>1</v>
      </c>
      <c r="AM60" s="5" t="b">
        <f>IF(NOT(ISBLANK(Spreadsheet!C60)),IF(OR(ISBLANK(Spreadsheet!H60),LEN(Spreadsheet!H60)&gt;40),FALSE,TRUE),TRUE)</f>
        <v>1</v>
      </c>
      <c r="AN60" s="5" t="b">
        <f t="array" ref="AN60">IF(ISBLANK(Spreadsheet!I60),TRUE,ISNUMBER(MATCH(TRUE,EXACT(Spreadsheet!I60,GenderValues),0)))</f>
        <v>1</v>
      </c>
      <c r="AO60" s="5" t="b">
        <f ca="1">IF(ISERROR(DATEVALUE(TEXT(Spreadsheet!J60,"mm/dd/yyyy")) &gt; TODAY()),IF(AND(ISBLANK(Spreadsheet!J60),ISBLANK(Spreadsheet!C60)),TRUE,FALSE),IF(DATEVALUE(TEXT(Spreadsheet!J60,"mm/dd/yyyy")) &gt; TODAY(),FALSE,TRUE))</f>
        <v>1</v>
      </c>
      <c r="AP60" s="5" t="b">
        <f>OR(ISBLANK(Spreadsheet!K60),LEN(Spreadsheet!K60)&lt;=100)</f>
        <v>1</v>
      </c>
      <c r="AQ60" s="5" t="b">
        <f t="array" ref="AQ60">IF(OR(AND(ISBLANK(Spreadsheet!L60),ISBLANK(Spreadsheet!C60)),AND(NOT(ISBLANK(Spreadsheet!C60)),NOT(ISBLANK(Spreadsheet!D60)))),TRUE,ISNUMBER(MATCH(TRUE,EXACT(Spreadsheet!L60,MaritalStatus),0)))</f>
        <v>1</v>
      </c>
      <c r="AR60" s="5" t="b">
        <f ca="1">IF(ISERROR(DATEVALUE(TEXT(Spreadsheet!M60,"mm/dd/yyyy")) &gt; TODAY()),IF(ISBLANK(Spreadsheet!M60),TRUE,FALSE),IF(DATEVALUE(TEXT(Spreadsheet!M60,"mm/dd/yyyy")) &gt; TODAY(),FALSE,TRUE))</f>
        <v>1</v>
      </c>
      <c r="AS60" s="5" t="b">
        <f>OR(ISBLANK(Spreadsheet!N60),LEN(Spreadsheet!N60)&lt;=100)</f>
        <v>1</v>
      </c>
      <c r="AT60" s="5" t="b">
        <f>OR(ISBLANK(Spreadsheet!O60),UPPER(Spreadsheet!O60)="YES")</f>
        <v>1</v>
      </c>
      <c r="AU60" s="5" t="b">
        <f>OR(ISBLANK(Spreadsheet!P60),UPPER(Spreadsheet!P60)="YES")</f>
        <v>1</v>
      </c>
      <c r="AV60" s="5" t="b">
        <f t="array" ref="AV60">IF(ISBLANK(Spreadsheet!Q60),TRUE,ISNUMBER(MATCH(TRUE,EXACT(Spreadsheet!Q60,OnGroupsPriorIns),0)))</f>
        <v>1</v>
      </c>
      <c r="AW60" s="5" t="b">
        <f>OR(ISBLANK(Spreadsheet!R60),UPPER(Spreadsheet!R60)="YES")</f>
        <v>1</v>
      </c>
      <c r="AX60" s="5" t="b">
        <f>OR(ISBLANK(Spreadsheet!S60),UPPER(Spreadsheet!S60)="YES")</f>
        <v>1</v>
      </c>
      <c r="AY60" s="5" t="b">
        <f>OR(AND(ISBLANK(Spreadsheet!C60),LEN(Spreadsheet!T60)=0),AND(NOT(ISBLANK(Spreadsheet!C60)),LEN(Spreadsheet!T60)&gt;0,LEN(Spreadsheet!T60)&lt;=50))</f>
        <v>1</v>
      </c>
      <c r="AZ60" s="5" t="b">
        <f>OR(LEN(Spreadsheet!U60)=0,AND(LEN(Spreadsheet!U60)&gt;0,LEN(Spreadsheet!U60)&lt;=50))</f>
        <v>1</v>
      </c>
      <c r="BA60" s="5" t="b">
        <f>OR(AND(ISBLANK(Spreadsheet!C60),LEN(Spreadsheet!V60)=0),AND(NOT(ISBLANK(Spreadsheet!C60)),LEN(Spreadsheet!V60)&gt;0,LEN(Spreadsheet!V60)&lt;=50))</f>
        <v>1</v>
      </c>
      <c r="BB60" s="5" t="b">
        <f t="array" ref="BB60">IF(AND(ISBLANK(Spreadsheet!C60),LEN(Spreadsheet!W60)=0),TRUE,ISNUMBER(MATCH(TRUE,EXACT(Spreadsheet!W60,States),0)))</f>
        <v>1</v>
      </c>
      <c r="BC60" s="5" t="b">
        <f>OR(AND(ISBLANK(Spreadsheet!C60),LEN(Spreadsheet!X60)=0),AND(NOT(ISBLANK(Spreadsheet!C60)),LEN(Spreadsheet!X60)&gt;0,LEN(Spreadsheet!X60)=5,ISNUMBER(VALUE(Spreadsheet!X60))))</f>
        <v>1</v>
      </c>
      <c r="BD60" s="5" t="b">
        <f>OR(ISBLANK(Spreadsheet!Z60),LEN(Spreadsheet!Z60)&lt;=50)</f>
        <v>1</v>
      </c>
      <c r="BE60" s="5" t="b">
        <f>ISBLANK(Spreadsheet!AA60)</f>
        <v>1</v>
      </c>
      <c r="BF60" s="5" t="b">
        <f>ISBLANK(Spreadsheet!AB60)</f>
        <v>1</v>
      </c>
      <c r="BG60" s="5" t="b">
        <f>IF(ISERROR(DATEVALUE(TEXT(Spreadsheet!AC60,"mm/dd/yyyy")) &gt; DATEVALUE(TEXT(Spreadsheet!J60,"mm/dd/yyyy"))),IF(OR(AND(ISBLANK(Spreadsheet!AC60),ISBLANK(Spreadsheet!C60)),AND(NOT(ISBLANK(Spreadsheet!C60)),ISBLANK(Spreadsheet!AC60),NOT(ISBLANK(Spreadsheet!D60)))),TRUE,FALSE),IF(DATEVALUE(TEXT(Spreadsheet!AC60,"mm/dd/yyyy")) &gt; DATEVALUE(TEXT(Spreadsheet!J60,"mm/dd/yyyy")),TRUE,FALSE))</f>
        <v>1</v>
      </c>
      <c r="BH60" s="5" t="b">
        <f>OR(AND(ISBLANK(Spreadsheet!C60),ISBLANK(Spreadsheet!AE60)),AND(NOT(ISBLANK(Spreadsheet!C60)),NOT(ISBLANK(Spreadsheet!D60)),ISBLANK(Spreadsheet!AE60)),AND(NOT(ISBLANK(Spreadsheet!C60)),ISBLANK(Spreadsheet!D60),NOT(ISBLANK(Spreadsheet!AE60)),LEN(Spreadsheet!AE60)&lt;=100))</f>
        <v>1</v>
      </c>
      <c r="BI60" s="5" t="b">
        <f t="array" ref="BI60">IF(ISBLANK(Spreadsheet!AF60),TRUE,ISNUMBER(MATCH(TRUE,EXACT(Spreadsheet!AF60,CobraShortReasons),0)))</f>
        <v>1</v>
      </c>
      <c r="BJ60" s="5" t="b">
        <f ca="1">IF(ISERROR(DATEVALUE(TEXT(Spreadsheet!AG60,"mm/dd/yyyy")) &gt; TODAY()),IF(ISBLANK(Spreadsheet!AG60),TRUE,FALSE),IF(DATEVALUE(TEXT(Spreadsheet!AG60,"mm/dd/yyyy")) &gt; TODAY(),FALSE,TRUE))</f>
        <v>1</v>
      </c>
      <c r="BK60" s="5" t="b">
        <f>OR(ISBLANK(Spreadsheet!AH60),LEN(Spreadsheet!AH60)&lt;=25)</f>
        <v>1</v>
      </c>
      <c r="BL60" s="5" t="b">
        <f t="array" aca="1" ref="BL60" ca="1">IF(ISBLANK(Spreadsheet!AI60),TRUE,ISNUMBER(MATCH(TRUE,EXACT(Spreadsheet!AI60,INDIRECT(Spreadsheet!$D$2)),0)))</f>
        <v>1</v>
      </c>
      <c r="BM60" s="5" t="b">
        <f t="array" aca="1" ref="BM60" ca="1">IF(ISBLANK(Spreadsheet!AJ60),TRUE,ISNUMBER(MATCH(TRUE,EXACT(Spreadsheet!AJ60,INDIRECT(Spreadsheet!BJ60)),0)))</f>
        <v>1</v>
      </c>
      <c r="BN60" s="5" t="b">
        <f t="array" ref="BN60">IF(ISBLANK(Spreadsheet!AK60),TRUE,ISNUMBER(MATCH(TRUE,EXACT(Spreadsheet!AK60,DentalPlans),0)))</f>
        <v>1</v>
      </c>
      <c r="BO60" s="5" t="b">
        <f t="array" aca="1" ref="BO60" ca="1">IF(ISBLANK(Spreadsheet!AL60),TRUE,ISNUMBER(MATCH(TRUE,EXACT(Spreadsheet!AL60,INDIRECT(Spreadsheet!BK60)),0)))</f>
        <v>1</v>
      </c>
      <c r="BP60" s="5" t="b">
        <f t="array" ref="BP60">IF(ISBLANK(Spreadsheet!AM60),TRUE,ISNUMBER(MATCH(TRUE,EXACT(Spreadsheet!AM60,VisionPlans),0)))</f>
        <v>1</v>
      </c>
      <c r="BQ60" s="5" t="b">
        <f t="array" aca="1" ref="BQ60" ca="1">IF(ISBLANK(Spreadsheet!AN60),TRUE,ISNUMBER(MATCH(TRUE,EXACT(Spreadsheet!AN60,INDIRECT(Spreadsheet!BL60)),0)))</f>
        <v>1</v>
      </c>
      <c r="BR60" s="5" t="b">
        <f t="array" ref="BR60">IF(ISBLANK(Spreadsheet!AO60),TRUE,ISNUMBER(MATCH(TRUE,EXACT(Spreadsheet!AO60,LifeBenefitClasses),0)))</f>
        <v>1</v>
      </c>
      <c r="BS60" s="5" t="b">
        <f>IF(OR(ISBLANK(Spreadsheet!AO60), Spreadsheet!AO60="Waive"),IF(ISBLANK(Spreadsheet!AP60),TRUE,FALSE),IF(OR(AND(NOT(ISBLANK(Spreadsheet!AO60)),ISBLANK(Spreadsheet!AP60)),NOT(ISNUMBER(VALUE(Spreadsheet!AP60)))),FALSE,IF(OR(AND(Spreadsheet!AP60&lt;6,MOD(Spreadsheet!AP60*10,5)=0), MOD(Spreadsheet!AP60,5000)=0),TRUE,FALSE)))</f>
        <v>1</v>
      </c>
      <c r="BT60" s="5" t="b">
        <f t="array" ref="BT60">IF(ISBLANK(Spreadsheet!AQ60),TRUE,ISNUMBER(MATCH(TRUE,EXACT(Spreadsheet!AQ60,EnrollWaive),0)))</f>
        <v>1</v>
      </c>
      <c r="BU60" s="5" t="b">
        <f t="array" ref="BU60">IF(ISBLANK(Spreadsheet!AR60),TRUE,ISNUMBER(MATCH(TRUE,EXACT(Spreadsheet!AR60,LifeBenefitClasses),0)))</f>
        <v>1</v>
      </c>
      <c r="BV60" s="5" t="b">
        <f>IF(OR(ISBLANK(Spreadsheet!AR60), Spreadsheet!AR60="Waive"),IF(ISBLANK(Spreadsheet!AS60),TRUE,FALSE),IF(OR(AND(NOT(ISBLANK(Spreadsheet!AR60)),ISBLANK(Spreadsheet!AS60)),NOT(ISNUMBER(VALUE(Spreadsheet!AS60)))),FALSE,IF(OR(AND(Spreadsheet!AS60&lt;6,MOD(Spreadsheet!AS60*10,5)=0), MOD(Spreadsheet!AS60,10000)=0),TRUE,FALSE)))</f>
        <v>1</v>
      </c>
      <c r="BW60" s="5" t="b">
        <f t="array" ref="BW60">IF(ISBLANK(Spreadsheet!AT60),TRUE,ISNUMBER(MATCH(TRUE,EXACT(Spreadsheet!AT60,LifeBenefitClasses),0)))</f>
        <v>1</v>
      </c>
      <c r="BX60" s="5" t="b">
        <f>IF(OR(ISBLANK(Spreadsheet!AT60), Spreadsheet!AT60="Waive"),IF(ISBLANK(Spreadsheet!AU60),TRUE,FALSE),IF(OR(AND(NOT(ISBLANK(Spreadsheet!AT60)),ISBLANK(Spreadsheet!AU60)),NOT(ISNUMBER(VALUE(Spreadsheet!AU60)))),FALSE,IF(AND(NOT(OR(ISBLANK(Spreadsheet!AT60),Spreadsheet!AT60="Waive")),NOT(OR(ISBLANK(Spreadsheet!AR60),Spreadsheet!AR60="Waive")),MOD(Spreadsheet!AU60,5000)=0, Spreadsheet!AU60&lt;=(Spreadsheet!AS60*0.5)),TRUE,FALSE)))</f>
        <v>1</v>
      </c>
      <c r="BY60" s="5" t="b">
        <f t="array" ref="BY60">IF(ISBLANK(Spreadsheet!AV60),TRUE,ISNUMBER(MATCH(TRUE,EXACT(Spreadsheet!AV60,EnrollWaive),0)))</f>
        <v>1</v>
      </c>
      <c r="BZ60" s="5" t="b">
        <f t="array" ref="BZ60">IF(ISBLANK(Spreadsheet!AW60),TRUE,ISNUMBER(MATCH(TRUE,EXACT(Spreadsheet!AW60,LifeBenefitClasses),0)))</f>
        <v>1</v>
      </c>
      <c r="CA60" s="5" t="b">
        <f t="array" ref="CA60">IF(ISBLANK(Spreadsheet!AX60),TRUE,ISNUMBER(MATCH(TRUE,EXACT(Spreadsheet!AX60,LifeBenefitClasses),0)))</f>
        <v>1</v>
      </c>
      <c r="CB60" s="5" t="b">
        <f t="array" ref="CB60">IF(ISBLANK(Spreadsheet!AY60),TRUE,ISNUMBER(MATCH(TRUE,EXACT(Spreadsheet!AY60,LifeBenefitClasses),0)))</f>
        <v>1</v>
      </c>
      <c r="CC60" s="5" t="b">
        <f t="array" ref="CC60">IF(ISBLANK(Spreadsheet!AZ60),TRUE,ISNUMBER(MATCH(TRUE,EXACT(Spreadsheet!AZ60,LifeBenefitClasses),0)))</f>
        <v>1</v>
      </c>
      <c r="CD60" s="5" t="b">
        <f t="array" ref="CD60">IF(ISBLANK(Spreadsheet!BA60),TRUE,ISNUMBER(MATCH(TRUE,EXACT(Spreadsheet!BA60,LifeBenefitClasses),0)))</f>
        <v>1</v>
      </c>
      <c r="CE60" s="5" t="b">
        <f>IF(OR(ISBLANK(Spreadsheet!BA60), Spreadsheet!BA60="Waive"),IF(ISBLANK(Spreadsheet!BB60),TRUE,FALSE),IF(OR(AND(NOT(ISBLANK(Spreadsheet!BA60)),ISBLANK(Spreadsheet!BB60)),NOT(ISNUMBER(VALUE(Spreadsheet!BB60))),ISBLANK(Spreadsheet!BC60),NOT(ISNUMBER(VALUE(Spreadsheet!BC60)))),FALSE,IF(AND(Spreadsheet!BB60&gt;=50000,Spreadsheet!BB60&lt;=250000,MOD(Spreadsheet!BB60,10000)=0,Spreadsheet!BB60&lt;=(10*Spreadsheet!BC60)),TRUE,FALSE)))</f>
        <v>1</v>
      </c>
      <c r="CF60" s="5" t="b">
        <f>IF(NOT(ISBLANK(Spreadsheet!BC60)),AND(ISNUMBER(VALUE(Spreadsheet!BC60)),Spreadsheet!BC60&gt;0),AND(OR(ISBLANK(Spreadsheet!AO60),Spreadsheet!AO60="Waive",AND(NOT(OR(ISBLANK(Spreadsheet!AO60),Spreadsheet!AO60="Waive")),Spreadsheet!AP60&gt;=6)),OR(ISBLANK(Spreadsheet!AR60),AND(NOT(OR(ISBLANK(Spreadsheet!AR60),Spreadsheet!AR60="Waive")),Spreadsheet!AS60&gt;=6)),OR(ISBLANK(Spreadsheet!AW60)),OR(ISBLANK(Spreadsheet!AX60)),OR(ISBLANK(Spreadsheet!AY60)),OR(ISBLANK(Spreadsheet!AZ60)),OR(ISBLANK(Spreadsheet!BA60),Spreadsheet!BA60="Waive")))</f>
        <v>1</v>
      </c>
      <c r="CG60" s="5" t="b">
        <f t="shared" ca="1" si="5"/>
        <v>1</v>
      </c>
    </row>
    <row r="61" spans="6:85" x14ac:dyDescent="0.3">
      <c r="H61" s="5">
        <f t="shared" ca="1" si="2"/>
        <v>2</v>
      </c>
      <c r="I61" s="5" t="str">
        <f t="shared" ca="1" si="3"/>
        <v/>
      </c>
      <c r="J61" s="5" t="str">
        <f>IF(AND(NOT(ISBLANK(Spreadsheet!C61)),ISBLANK(Spreadsheet!D61)),Spreadsheet!F61&amp;" "&amp;Spreadsheet!H61,"")</f>
        <v/>
      </c>
      <c r="K61" s="5">
        <f>IF(AND(NOT(ISBLANK(Spreadsheet!C61)),ISBLANK(Spreadsheet!D61)),COUNTIFS(Spreadsheet!E62:E$786,"=Child",Spreadsheet!C62:C$786, "="&amp;Spreadsheet!C61) + COUNTIFS(Spreadsheet!E62:E$786,"=Step-child",Spreadsheet!C62:C$786, "="&amp;Spreadsheet!C61),0)</f>
        <v>0</v>
      </c>
      <c r="L61" s="5">
        <f>IF(NOT(ISBLANK(J61)),COUNTIFS(Spreadsheet!E62:E$786,"=Wife",Spreadsheet!C62:C$786, "="&amp;Spreadsheet!C61) + COUNTIFS(Spreadsheet!E62:E$786,"=Husband",Spreadsheet!C62:C$786, "="&amp;Spreadsheet!C61),0)</f>
        <v>0</v>
      </c>
      <c r="M61" s="5">
        <f>IF(NOT(ISBLANK(Spreadsheet!AJ61)),VLOOKUP(Spreadsheet!AJ61,'Drop Downs'!$P$2:$R$16,3,FALSE),0)</f>
        <v>0</v>
      </c>
      <c r="N61" s="5">
        <f>IF(NOT(ISBLANK(Spreadsheet!AJ61)), VLOOKUP(Spreadsheet!AJ61,'Drop Downs'!$P$2:$R$16,2,FALSE),0)</f>
        <v>0</v>
      </c>
      <c r="O61" s="5">
        <f>IF(NOT(ISBLANK(Spreadsheet!AL61)),VLOOKUP(Spreadsheet!AL61,'Drop Downs'!$P$2:$R$16,3,FALSE), 0)</f>
        <v>0</v>
      </c>
      <c r="P61" s="5">
        <f>IF(NOT(ISBLANK(Spreadsheet!AL61)),VLOOKUP(Spreadsheet!AL61,'Drop Downs'!$P$2:$R$16,2,FALSE),0)</f>
        <v>0</v>
      </c>
      <c r="Q61" s="5">
        <f>IF(NOT(ISBLANK(Spreadsheet!AN61)),VLOOKUP(Spreadsheet!AN61,'Drop Downs'!$P$2:$R$16,3,FALSE),0)</f>
        <v>0</v>
      </c>
      <c r="R61" s="5">
        <f>IF(NOT(ISBLANK(Spreadsheet!AN61)),VLOOKUP(Spreadsheet!AN61,'Drop Downs'!$P$2:$R$16,2,FALSE),0)</f>
        <v>0</v>
      </c>
      <c r="S61" s="5" t="str">
        <f>IF(OR(M61&gt;K61,N61&gt;L61,O61&gt;K61, Q61&gt;K61,N61&gt;L61, P61&gt;L61, R61&gt;L61),"Member currently has a coverage election over what he/she needs.  Please add more dependents or adjust the coverage election.","")&amp;(IF(AND(NOT(ISBLANK(Spreadsheet!C61)),NOT(ISBLANK(Spreadsheet!D61)),ISBLANK(Spreadsheet!E61)),"Dependent lacks a relationship to member.Please select one from the drop-down.",""))</f>
        <v/>
      </c>
      <c r="T61" s="5" t="b">
        <f t="shared" si="4"/>
        <v>1</v>
      </c>
      <c r="U61" s="5" t="b">
        <f>OR(ISBLANK(Spreadsheet!C61),IF(NOT(ISBLANK(Spreadsheet!D61)),NOT(ISBLANK(Spreadsheet!E61)),TRUE))</f>
        <v>1</v>
      </c>
      <c r="V61" s="5" t="b">
        <f>OR(ISBLANK(Spreadsheet!C61), NOT(ISBLANK(Spreadsheet!I61)))</f>
        <v>1</v>
      </c>
      <c r="W61" s="5" t="b">
        <f>OR(ISBLANK(Spreadsheet!D61),NOT(ISBLANK(Spreadsheet!C61)))</f>
        <v>1</v>
      </c>
      <c r="X61" s="155" t="str">
        <f>REPT("0",MIN(FIND({1,2,3,4,5,6,7,8,9},Spreadsheet!C61&amp;"123456789"))-1)&amp;IF(ISBLANK(Spreadsheet!C61),"",SUMPRODUCT(MID(0&amp;Spreadsheet!C61,LARGE(INDEX(ISNUMBER(--MID(Spreadsheet!C61,ROW($1:$225),1))*
 ROW($1:$225),0),ROW($1:$225))+1,1)*10^ROW($1:$225)/10))</f>
        <v/>
      </c>
      <c r="Y61" s="5" t="b">
        <f>IF(NOT(ISBLANK(Spreadsheet!C61)),IF(AND(ISNUMBER(VALUE(Spreadsheet!C61)), LEN(Spreadsheet!C61)=9),TRUE,FALSE),TRUE)</f>
        <v>1</v>
      </c>
      <c r="Z61" s="155" t="str">
        <f>REPT("0",MIN(FIND({1,2,3,4,5,6,7,8,9},Spreadsheet!D61&amp;"123456789"))-1)&amp;IF(ISBLANK(Spreadsheet!D61),"",SUMPRODUCT(MID(0&amp;Spreadsheet!D61,LARGE(INDEX(ISNUMBER(--MID(Spreadsheet!D61,ROW($1:$225),1))*
 ROW($1:$225),0),ROW($1:$225))+1,1)*10^ROW($1:$225)/10))</f>
        <v/>
      </c>
      <c r="AA61" s="5" t="b">
        <f>IF(AND(NOT(ISBLANK(Spreadsheet!D61)),NOT(ISBLANK(Spreadsheet!C61))),IF(AND(ISNUMBER(VALUE(Spreadsheet!D61)), LEN(Spreadsheet!D61)=9),TRUE,FALSE),IF(AND(NOT(ISBLANK(Spreadsheet!D61)),ISBLANK(Spreadsheet!C61)),FALSE,TRUE))</f>
        <v>1</v>
      </c>
      <c r="AB61" s="5" t="b">
        <f>OR(ISBLANK(Spreadsheet!Y61),IF(NOT(ISBLANK(Spreadsheet!Y61)),LEN(Spreadsheet!Y61)=10,ISNUMBER(VALUE(Spreadsheet!Y61))))</f>
        <v>1</v>
      </c>
      <c r="AC61" s="5" t="b">
        <f>OR(ISBLANK(Spreadsheet!AI61), AND(NOT(ISBLANK(Spreadsheet!AJ61)), NOT(ISNUMBER(SEARCH("Waive",Spreadsheet!AJ61)))))</f>
        <v>1</v>
      </c>
      <c r="AD61" s="5" t="b">
        <f>OR(ISBLANK(Spreadsheet!AK61), AND(NOT(ISBLANK(Spreadsheet!AL61)), NOT(ISNUMBER(SEARCH("Waive",Spreadsheet!AL61)))))</f>
        <v>1</v>
      </c>
      <c r="AE61" s="5" t="b">
        <f>OR(ISBLANK(Spreadsheet!AM61), AND(NOT(ISBLANK(Spreadsheet!AN61)), NOT(ISNUMBER(SEARCH("Waive", Spreadsheet!AN61)))))</f>
        <v>1</v>
      </c>
      <c r="AF61" s="5" t="b">
        <f>OR(ISBLANK(Spreadsheet!C61), NOT(ISBLANK(Spreadsheet!D61)),NOT(ISBLANK(Spreadsheet!L61)))</f>
        <v>1</v>
      </c>
      <c r="AG61" s="5" t="b">
        <f>IF(AND(NOT(ISBLANK(Spreadsheet!C61)), NOT(ISBLANK(Spreadsheet!D61)),Spreadsheet!C61&lt;&gt;Spreadsheet!D61),IF(ISERROR(VLOOKUP(Spreadsheet!C61, Spreadsheet!$C$6:'Spreadsheet'!$C60,1,FALSE)), FALSE, TRUE),TRUE)</f>
        <v>1</v>
      </c>
      <c r="AH61" s="5" t="b">
        <f>Spreadsheet!$B$2=Spreadsheet!AD61</f>
        <v>1</v>
      </c>
      <c r="AI61" s="5" t="b">
        <f>IF(ISBLANK(Spreadsheet!G61),TRUE,IF(OR(LEN(Spreadsheet!G61)&gt;1,ISNUMBER(VALUE(Spreadsheet!G61))),FALSE,TRUE))</f>
        <v>1</v>
      </c>
      <c r="AJ61" s="5" t="b">
        <f>OR(ISBLANK(Spreadsheet!C61), NOT(ISBLANK(Spreadsheet!B61)), NOT(ISBLANK(Spreadsheet!D61)))</f>
        <v>1</v>
      </c>
      <c r="AK61" s="5" t="b">
        <f t="array" ref="AK61">IF(OR(AND(ISBLANK(Spreadsheet!E61),ISBLANK(Spreadsheet!D61),NOT(ISBLANK(Spreadsheet!C61))),AND(ISBLANK(Spreadsheet!E61),ISBLANK(Spreadsheet!D61),ISBLANK(Spreadsheet!C61))),TRUE,ISNUMBER(MATCH(TRUE,EXACT(Spreadsheet!E61,Relationships),0)))</f>
        <v>1</v>
      </c>
      <c r="AL61" s="5" t="b">
        <f>IF(NOT(ISBLANK(Spreadsheet!C61)),IF(OR(ISBLANK(Spreadsheet!F61),LEN(Spreadsheet!F61)&gt;40),FALSE,TRUE),TRUE)</f>
        <v>1</v>
      </c>
      <c r="AM61" s="5" t="b">
        <f>IF(NOT(ISBLANK(Spreadsheet!C61)),IF(OR(ISBLANK(Spreadsheet!H61),LEN(Spreadsheet!H61)&gt;40),FALSE,TRUE),TRUE)</f>
        <v>1</v>
      </c>
      <c r="AN61" s="5" t="b">
        <f t="array" ref="AN61">IF(ISBLANK(Spreadsheet!I61),TRUE,ISNUMBER(MATCH(TRUE,EXACT(Spreadsheet!I61,GenderValues),0)))</f>
        <v>1</v>
      </c>
      <c r="AO61" s="5" t="b">
        <f ca="1">IF(ISERROR(DATEVALUE(TEXT(Spreadsheet!J61,"mm/dd/yyyy")) &gt; TODAY()),IF(AND(ISBLANK(Spreadsheet!J61),ISBLANK(Spreadsheet!C61)),TRUE,FALSE),IF(DATEVALUE(TEXT(Spreadsheet!J61,"mm/dd/yyyy")) &gt; TODAY(),FALSE,TRUE))</f>
        <v>1</v>
      </c>
      <c r="AP61" s="5" t="b">
        <f>OR(ISBLANK(Spreadsheet!K61),LEN(Spreadsheet!K61)&lt;=100)</f>
        <v>1</v>
      </c>
      <c r="AQ61" s="5" t="b">
        <f t="array" ref="AQ61">IF(OR(AND(ISBLANK(Spreadsheet!L61),ISBLANK(Spreadsheet!C61)),AND(NOT(ISBLANK(Spreadsheet!C61)),NOT(ISBLANK(Spreadsheet!D61)))),TRUE,ISNUMBER(MATCH(TRUE,EXACT(Spreadsheet!L61,MaritalStatus),0)))</f>
        <v>1</v>
      </c>
      <c r="AR61" s="5" t="b">
        <f ca="1">IF(ISERROR(DATEVALUE(TEXT(Spreadsheet!M61,"mm/dd/yyyy")) &gt; TODAY()),IF(ISBLANK(Spreadsheet!M61),TRUE,FALSE),IF(DATEVALUE(TEXT(Spreadsheet!M61,"mm/dd/yyyy")) &gt; TODAY(),FALSE,TRUE))</f>
        <v>1</v>
      </c>
      <c r="AS61" s="5" t="b">
        <f>OR(ISBLANK(Spreadsheet!N61),LEN(Spreadsheet!N61)&lt;=100)</f>
        <v>1</v>
      </c>
      <c r="AT61" s="5" t="b">
        <f>OR(ISBLANK(Spreadsheet!O61),UPPER(Spreadsheet!O61)="YES")</f>
        <v>1</v>
      </c>
      <c r="AU61" s="5" t="b">
        <f>OR(ISBLANK(Spreadsheet!P61),UPPER(Spreadsheet!P61)="YES")</f>
        <v>1</v>
      </c>
      <c r="AV61" s="5" t="b">
        <f t="array" ref="AV61">IF(ISBLANK(Spreadsheet!Q61),TRUE,ISNUMBER(MATCH(TRUE,EXACT(Spreadsheet!Q61,OnGroupsPriorIns),0)))</f>
        <v>1</v>
      </c>
      <c r="AW61" s="5" t="b">
        <f>OR(ISBLANK(Spreadsheet!R61),UPPER(Spreadsheet!R61)="YES")</f>
        <v>1</v>
      </c>
      <c r="AX61" s="5" t="b">
        <f>OR(ISBLANK(Spreadsheet!S61),UPPER(Spreadsheet!S61)="YES")</f>
        <v>1</v>
      </c>
      <c r="AY61" s="5" t="b">
        <f>OR(AND(ISBLANK(Spreadsheet!C61),LEN(Spreadsheet!T61)=0),AND(NOT(ISBLANK(Spreadsheet!C61)),LEN(Spreadsheet!T61)&gt;0,LEN(Spreadsheet!T61)&lt;=50))</f>
        <v>1</v>
      </c>
      <c r="AZ61" s="5" t="b">
        <f>OR(LEN(Spreadsheet!U61)=0,AND(LEN(Spreadsheet!U61)&gt;0,LEN(Spreadsheet!U61)&lt;=50))</f>
        <v>1</v>
      </c>
      <c r="BA61" s="5" t="b">
        <f>OR(AND(ISBLANK(Spreadsheet!C61),LEN(Spreadsheet!V61)=0),AND(NOT(ISBLANK(Spreadsheet!C61)),LEN(Spreadsheet!V61)&gt;0,LEN(Spreadsheet!V61)&lt;=50))</f>
        <v>1</v>
      </c>
      <c r="BB61" s="5" t="b">
        <f t="array" ref="BB61">IF(AND(ISBLANK(Spreadsheet!C61),LEN(Spreadsheet!W61)=0),TRUE,ISNUMBER(MATCH(TRUE,EXACT(Spreadsheet!W61,States),0)))</f>
        <v>1</v>
      </c>
      <c r="BC61" s="5" t="b">
        <f>OR(AND(ISBLANK(Spreadsheet!C61),LEN(Spreadsheet!X61)=0),AND(NOT(ISBLANK(Spreadsheet!C61)),LEN(Spreadsheet!X61)&gt;0,LEN(Spreadsheet!X61)=5,ISNUMBER(VALUE(Spreadsheet!X61))))</f>
        <v>1</v>
      </c>
      <c r="BD61" s="5" t="b">
        <f>OR(ISBLANK(Spreadsheet!Z61),LEN(Spreadsheet!Z61)&lt;=50)</f>
        <v>1</v>
      </c>
      <c r="BE61" s="5" t="b">
        <f>ISBLANK(Spreadsheet!AA61)</f>
        <v>1</v>
      </c>
      <c r="BF61" s="5" t="b">
        <f>ISBLANK(Spreadsheet!AB61)</f>
        <v>1</v>
      </c>
      <c r="BG61" s="5" t="b">
        <f>IF(ISERROR(DATEVALUE(TEXT(Spreadsheet!AC61,"mm/dd/yyyy")) &gt; DATEVALUE(TEXT(Spreadsheet!J61,"mm/dd/yyyy"))),IF(OR(AND(ISBLANK(Spreadsheet!AC61),ISBLANK(Spreadsheet!C61)),AND(NOT(ISBLANK(Spreadsheet!C61)),ISBLANK(Spreadsheet!AC61),NOT(ISBLANK(Spreadsheet!D61)))),TRUE,FALSE),IF(DATEVALUE(TEXT(Spreadsheet!AC61,"mm/dd/yyyy")) &gt; DATEVALUE(TEXT(Spreadsheet!J61,"mm/dd/yyyy")),TRUE,FALSE))</f>
        <v>1</v>
      </c>
      <c r="BH61" s="5" t="b">
        <f>OR(AND(ISBLANK(Spreadsheet!C61),ISBLANK(Spreadsheet!AE61)),AND(NOT(ISBLANK(Spreadsheet!C61)),NOT(ISBLANK(Spreadsheet!D61)),ISBLANK(Spreadsheet!AE61)),AND(NOT(ISBLANK(Spreadsheet!C61)),ISBLANK(Spreadsheet!D61),NOT(ISBLANK(Spreadsheet!AE61)),LEN(Spreadsheet!AE61)&lt;=100))</f>
        <v>1</v>
      </c>
      <c r="BI61" s="5" t="b">
        <f t="array" ref="BI61">IF(ISBLANK(Spreadsheet!AF61),TRUE,ISNUMBER(MATCH(TRUE,EXACT(Spreadsheet!AF61,CobraShortReasons),0)))</f>
        <v>1</v>
      </c>
      <c r="BJ61" s="5" t="b">
        <f ca="1">IF(ISERROR(DATEVALUE(TEXT(Spreadsheet!AG61,"mm/dd/yyyy")) &gt; TODAY()),IF(ISBLANK(Spreadsheet!AG61),TRUE,FALSE),IF(DATEVALUE(TEXT(Spreadsheet!AG61,"mm/dd/yyyy")) &gt; TODAY(),FALSE,TRUE))</f>
        <v>1</v>
      </c>
      <c r="BK61" s="5" t="b">
        <f>OR(ISBLANK(Spreadsheet!AH61),LEN(Spreadsheet!AH61)&lt;=25)</f>
        <v>1</v>
      </c>
      <c r="BL61" s="5" t="b">
        <f t="array" aca="1" ref="BL61" ca="1">IF(ISBLANK(Spreadsheet!AI61),TRUE,ISNUMBER(MATCH(TRUE,EXACT(Spreadsheet!AI61,INDIRECT(Spreadsheet!$D$2)),0)))</f>
        <v>1</v>
      </c>
      <c r="BM61" s="5" t="b">
        <f t="array" aca="1" ref="BM61" ca="1">IF(ISBLANK(Spreadsheet!AJ61),TRUE,ISNUMBER(MATCH(TRUE,EXACT(Spreadsheet!AJ61,INDIRECT(Spreadsheet!BJ61)),0)))</f>
        <v>1</v>
      </c>
      <c r="BN61" s="5" t="b">
        <f t="array" ref="BN61">IF(ISBLANK(Spreadsheet!AK61),TRUE,ISNUMBER(MATCH(TRUE,EXACT(Spreadsheet!AK61,DentalPlans),0)))</f>
        <v>1</v>
      </c>
      <c r="BO61" s="5" t="b">
        <f t="array" aca="1" ref="BO61" ca="1">IF(ISBLANK(Spreadsheet!AL61),TRUE,ISNUMBER(MATCH(TRUE,EXACT(Spreadsheet!AL61,INDIRECT(Spreadsheet!BK61)),0)))</f>
        <v>1</v>
      </c>
      <c r="BP61" s="5" t="b">
        <f t="array" ref="BP61">IF(ISBLANK(Spreadsheet!AM61),TRUE,ISNUMBER(MATCH(TRUE,EXACT(Spreadsheet!AM61,VisionPlans),0)))</f>
        <v>1</v>
      </c>
      <c r="BQ61" s="5" t="b">
        <f t="array" aca="1" ref="BQ61" ca="1">IF(ISBLANK(Spreadsheet!AN61),TRUE,ISNUMBER(MATCH(TRUE,EXACT(Spreadsheet!AN61,INDIRECT(Spreadsheet!BL61)),0)))</f>
        <v>1</v>
      </c>
      <c r="BR61" s="5" t="b">
        <f t="array" ref="BR61">IF(ISBLANK(Spreadsheet!AO61),TRUE,ISNUMBER(MATCH(TRUE,EXACT(Spreadsheet!AO61,LifeBenefitClasses),0)))</f>
        <v>1</v>
      </c>
      <c r="BS61" s="5" t="b">
        <f>IF(OR(ISBLANK(Spreadsheet!AO61), Spreadsheet!AO61="Waive"),IF(ISBLANK(Spreadsheet!AP61),TRUE,FALSE),IF(OR(AND(NOT(ISBLANK(Spreadsheet!AO61)),ISBLANK(Spreadsheet!AP61)),NOT(ISNUMBER(VALUE(Spreadsheet!AP61)))),FALSE,IF(OR(AND(Spreadsheet!AP61&lt;6,MOD(Spreadsheet!AP61*10,5)=0), MOD(Spreadsheet!AP61,5000)=0),TRUE,FALSE)))</f>
        <v>1</v>
      </c>
      <c r="BT61" s="5" t="b">
        <f t="array" ref="BT61">IF(ISBLANK(Spreadsheet!AQ61),TRUE,ISNUMBER(MATCH(TRUE,EXACT(Spreadsheet!AQ61,EnrollWaive),0)))</f>
        <v>1</v>
      </c>
      <c r="BU61" s="5" t="b">
        <f t="array" ref="BU61">IF(ISBLANK(Spreadsheet!AR61),TRUE,ISNUMBER(MATCH(TRUE,EXACT(Spreadsheet!AR61,LifeBenefitClasses),0)))</f>
        <v>1</v>
      </c>
      <c r="BV61" s="5" t="b">
        <f>IF(OR(ISBLANK(Spreadsheet!AR61), Spreadsheet!AR61="Waive"),IF(ISBLANK(Spreadsheet!AS61),TRUE,FALSE),IF(OR(AND(NOT(ISBLANK(Spreadsheet!AR61)),ISBLANK(Spreadsheet!AS61)),NOT(ISNUMBER(VALUE(Spreadsheet!AS61)))),FALSE,IF(OR(AND(Spreadsheet!AS61&lt;6,MOD(Spreadsheet!AS61*10,5)=0), MOD(Spreadsheet!AS61,10000)=0),TRUE,FALSE)))</f>
        <v>1</v>
      </c>
      <c r="BW61" s="5" t="b">
        <f t="array" ref="BW61">IF(ISBLANK(Spreadsheet!AT61),TRUE,ISNUMBER(MATCH(TRUE,EXACT(Spreadsheet!AT61,LifeBenefitClasses),0)))</f>
        <v>1</v>
      </c>
      <c r="BX61" s="5" t="b">
        <f>IF(OR(ISBLANK(Spreadsheet!AT61), Spreadsheet!AT61="Waive"),IF(ISBLANK(Spreadsheet!AU61),TRUE,FALSE),IF(OR(AND(NOT(ISBLANK(Spreadsheet!AT61)),ISBLANK(Spreadsheet!AU61)),NOT(ISNUMBER(VALUE(Spreadsheet!AU61)))),FALSE,IF(AND(NOT(OR(ISBLANK(Spreadsheet!AT61),Spreadsheet!AT61="Waive")),NOT(OR(ISBLANK(Spreadsheet!AR61),Spreadsheet!AR61="Waive")),MOD(Spreadsheet!AU61,5000)=0, Spreadsheet!AU61&lt;=(Spreadsheet!AS61*0.5)),TRUE,FALSE)))</f>
        <v>1</v>
      </c>
      <c r="BY61" s="5" t="b">
        <f t="array" ref="BY61">IF(ISBLANK(Spreadsheet!AV61),TRUE,ISNUMBER(MATCH(TRUE,EXACT(Spreadsheet!AV61,EnrollWaive),0)))</f>
        <v>1</v>
      </c>
      <c r="BZ61" s="5" t="b">
        <f t="array" ref="BZ61">IF(ISBLANK(Spreadsheet!AW61),TRUE,ISNUMBER(MATCH(TRUE,EXACT(Spreadsheet!AW61,LifeBenefitClasses),0)))</f>
        <v>1</v>
      </c>
      <c r="CA61" s="5" t="b">
        <f t="array" ref="CA61">IF(ISBLANK(Spreadsheet!AX61),TRUE,ISNUMBER(MATCH(TRUE,EXACT(Spreadsheet!AX61,LifeBenefitClasses),0)))</f>
        <v>1</v>
      </c>
      <c r="CB61" s="5" t="b">
        <f t="array" ref="CB61">IF(ISBLANK(Spreadsheet!AY61),TRUE,ISNUMBER(MATCH(TRUE,EXACT(Spreadsheet!AY61,LifeBenefitClasses),0)))</f>
        <v>1</v>
      </c>
      <c r="CC61" s="5" t="b">
        <f t="array" ref="CC61">IF(ISBLANK(Spreadsheet!AZ61),TRUE,ISNUMBER(MATCH(TRUE,EXACT(Spreadsheet!AZ61,LifeBenefitClasses),0)))</f>
        <v>1</v>
      </c>
      <c r="CD61" s="5" t="b">
        <f t="array" ref="CD61">IF(ISBLANK(Spreadsheet!BA61),TRUE,ISNUMBER(MATCH(TRUE,EXACT(Spreadsheet!BA61,LifeBenefitClasses),0)))</f>
        <v>1</v>
      </c>
      <c r="CE61" s="5" t="b">
        <f>IF(OR(ISBLANK(Spreadsheet!BA61), Spreadsheet!BA61="Waive"),IF(ISBLANK(Spreadsheet!BB61),TRUE,FALSE),IF(OR(AND(NOT(ISBLANK(Spreadsheet!BA61)),ISBLANK(Spreadsheet!BB61)),NOT(ISNUMBER(VALUE(Spreadsheet!BB61))),ISBLANK(Spreadsheet!BC61),NOT(ISNUMBER(VALUE(Spreadsheet!BC61)))),FALSE,IF(AND(Spreadsheet!BB61&gt;=50000,Spreadsheet!BB61&lt;=250000,MOD(Spreadsheet!BB61,10000)=0,Spreadsheet!BB61&lt;=(10*Spreadsheet!BC61)),TRUE,FALSE)))</f>
        <v>1</v>
      </c>
      <c r="CF61" s="5" t="b">
        <f>IF(NOT(ISBLANK(Spreadsheet!BC61)),AND(ISNUMBER(VALUE(Spreadsheet!BC61)),Spreadsheet!BC61&gt;0),AND(OR(ISBLANK(Spreadsheet!AO61),Spreadsheet!AO61="Waive",AND(NOT(OR(ISBLANK(Spreadsheet!AO61),Spreadsheet!AO61="Waive")),Spreadsheet!AP61&gt;=6)),OR(ISBLANK(Spreadsheet!AR61),AND(NOT(OR(ISBLANK(Spreadsheet!AR61),Spreadsheet!AR61="Waive")),Spreadsheet!AS61&gt;=6)),OR(ISBLANK(Spreadsheet!AW61)),OR(ISBLANK(Spreadsheet!AX61)),OR(ISBLANK(Spreadsheet!AY61)),OR(ISBLANK(Spreadsheet!AZ61)),OR(ISBLANK(Spreadsheet!BA61),Spreadsheet!BA61="Waive")))</f>
        <v>1</v>
      </c>
      <c r="CG61" s="5" t="b">
        <f t="shared" ca="1" si="5"/>
        <v>1</v>
      </c>
    </row>
    <row r="62" spans="6:85" x14ac:dyDescent="0.3">
      <c r="H62" s="5">
        <f t="shared" ca="1" si="2"/>
        <v>2</v>
      </c>
      <c r="I62" s="5" t="str">
        <f t="shared" ca="1" si="3"/>
        <v/>
      </c>
      <c r="J62" s="5" t="str">
        <f>IF(AND(NOT(ISBLANK(Spreadsheet!C62)),ISBLANK(Spreadsheet!D62)),Spreadsheet!F62&amp;" "&amp;Spreadsheet!H62,"")</f>
        <v/>
      </c>
      <c r="K62" s="5">
        <f>IF(AND(NOT(ISBLANK(Spreadsheet!C62)),ISBLANK(Spreadsheet!D62)),COUNTIFS(Spreadsheet!E63:E$786,"=Child",Spreadsheet!C63:C$786, "="&amp;Spreadsheet!C62) + COUNTIFS(Spreadsheet!E63:E$786,"=Step-child",Spreadsheet!C63:C$786, "="&amp;Spreadsheet!C62),0)</f>
        <v>0</v>
      </c>
      <c r="L62" s="5">
        <f>IF(NOT(ISBLANK(J62)),COUNTIFS(Spreadsheet!E63:E$786,"=Wife",Spreadsheet!C63:C$786, "="&amp;Spreadsheet!C62) + COUNTIFS(Spreadsheet!E63:E$786,"=Husband",Spreadsheet!C63:C$786, "="&amp;Spreadsheet!C62),0)</f>
        <v>0</v>
      </c>
      <c r="M62" s="5">
        <f>IF(NOT(ISBLANK(Spreadsheet!AJ62)),VLOOKUP(Spreadsheet!AJ62,'Drop Downs'!$P$2:$R$16,3,FALSE),0)</f>
        <v>0</v>
      </c>
      <c r="N62" s="5">
        <f>IF(NOT(ISBLANK(Spreadsheet!AJ62)), VLOOKUP(Spreadsheet!AJ62,'Drop Downs'!$P$2:$R$16,2,FALSE),0)</f>
        <v>0</v>
      </c>
      <c r="O62" s="5">
        <f>IF(NOT(ISBLANK(Spreadsheet!AL62)),VLOOKUP(Spreadsheet!AL62,'Drop Downs'!$P$2:$R$16,3,FALSE), 0)</f>
        <v>0</v>
      </c>
      <c r="P62" s="5">
        <f>IF(NOT(ISBLANK(Spreadsheet!AL62)),VLOOKUP(Spreadsheet!AL62,'Drop Downs'!$P$2:$R$16,2,FALSE),0)</f>
        <v>0</v>
      </c>
      <c r="Q62" s="5">
        <f>IF(NOT(ISBLANK(Spreadsheet!AN62)),VLOOKUP(Spreadsheet!AN62,'Drop Downs'!$P$2:$R$16,3,FALSE),0)</f>
        <v>0</v>
      </c>
      <c r="R62" s="5">
        <f>IF(NOT(ISBLANK(Spreadsheet!AN62)),VLOOKUP(Spreadsheet!AN62,'Drop Downs'!$P$2:$R$16,2,FALSE),0)</f>
        <v>0</v>
      </c>
      <c r="S62" s="5" t="str">
        <f>IF(OR(M62&gt;K62,N62&gt;L62,O62&gt;K62, Q62&gt;K62,N62&gt;L62, P62&gt;L62, R62&gt;L62),"Member currently has a coverage election over what he/she needs.  Please add more dependents or adjust the coverage election.","")&amp;(IF(AND(NOT(ISBLANK(Spreadsheet!C62)),NOT(ISBLANK(Spreadsheet!D62)),ISBLANK(Spreadsheet!E62)),"Dependent lacks a relationship to member.Please select one from the drop-down.",""))</f>
        <v/>
      </c>
      <c r="T62" s="5" t="b">
        <f t="shared" si="4"/>
        <v>1</v>
      </c>
      <c r="U62" s="5" t="b">
        <f>OR(ISBLANK(Spreadsheet!C62),IF(NOT(ISBLANK(Spreadsheet!D62)),NOT(ISBLANK(Spreadsheet!E62)),TRUE))</f>
        <v>1</v>
      </c>
      <c r="V62" s="5" t="b">
        <f>OR(ISBLANK(Spreadsheet!C62), NOT(ISBLANK(Spreadsheet!I62)))</f>
        <v>1</v>
      </c>
      <c r="W62" s="5" t="b">
        <f>OR(ISBLANK(Spreadsheet!D62),NOT(ISBLANK(Spreadsheet!C62)))</f>
        <v>1</v>
      </c>
      <c r="X62" s="155" t="str">
        <f>REPT("0",MIN(FIND({1,2,3,4,5,6,7,8,9},Spreadsheet!C62&amp;"123456789"))-1)&amp;IF(ISBLANK(Spreadsheet!C62),"",SUMPRODUCT(MID(0&amp;Spreadsheet!C62,LARGE(INDEX(ISNUMBER(--MID(Spreadsheet!C62,ROW($1:$225),1))*
 ROW($1:$225),0),ROW($1:$225))+1,1)*10^ROW($1:$225)/10))</f>
        <v/>
      </c>
      <c r="Y62" s="5" t="b">
        <f>IF(NOT(ISBLANK(Spreadsheet!C62)),IF(AND(ISNUMBER(VALUE(Spreadsheet!C62)), LEN(Spreadsheet!C62)=9),TRUE,FALSE),TRUE)</f>
        <v>1</v>
      </c>
      <c r="Z62" s="155" t="str">
        <f>REPT("0",MIN(FIND({1,2,3,4,5,6,7,8,9},Spreadsheet!D62&amp;"123456789"))-1)&amp;IF(ISBLANK(Spreadsheet!D62),"",SUMPRODUCT(MID(0&amp;Spreadsheet!D62,LARGE(INDEX(ISNUMBER(--MID(Spreadsheet!D62,ROW($1:$225),1))*
 ROW($1:$225),0),ROW($1:$225))+1,1)*10^ROW($1:$225)/10))</f>
        <v/>
      </c>
      <c r="AA62" s="5" t="b">
        <f>IF(AND(NOT(ISBLANK(Spreadsheet!D62)),NOT(ISBLANK(Spreadsheet!C62))),IF(AND(ISNUMBER(VALUE(Spreadsheet!D62)), LEN(Spreadsheet!D62)=9),TRUE,FALSE),IF(AND(NOT(ISBLANK(Spreadsheet!D62)),ISBLANK(Spreadsheet!C62)),FALSE,TRUE))</f>
        <v>1</v>
      </c>
      <c r="AB62" s="5" t="b">
        <f>OR(ISBLANK(Spreadsheet!Y62),IF(NOT(ISBLANK(Spreadsheet!Y62)),LEN(Spreadsheet!Y62)=10,ISNUMBER(VALUE(Spreadsheet!Y62))))</f>
        <v>1</v>
      </c>
      <c r="AC62" s="5" t="b">
        <f>OR(ISBLANK(Spreadsheet!AI62), AND(NOT(ISBLANK(Spreadsheet!AJ62)), NOT(ISNUMBER(SEARCH("Waive",Spreadsheet!AJ62)))))</f>
        <v>1</v>
      </c>
      <c r="AD62" s="5" t="b">
        <f>OR(ISBLANK(Spreadsheet!AK62), AND(NOT(ISBLANK(Spreadsheet!AL62)), NOT(ISNUMBER(SEARCH("Waive",Spreadsheet!AL62)))))</f>
        <v>1</v>
      </c>
      <c r="AE62" s="5" t="b">
        <f>OR(ISBLANK(Spreadsheet!AM62), AND(NOT(ISBLANK(Spreadsheet!AN62)), NOT(ISNUMBER(SEARCH("Waive", Spreadsheet!AN62)))))</f>
        <v>1</v>
      </c>
      <c r="AF62" s="5" t="b">
        <f>OR(ISBLANK(Spreadsheet!C62), NOT(ISBLANK(Spreadsheet!D62)),NOT(ISBLANK(Spreadsheet!L62)))</f>
        <v>1</v>
      </c>
      <c r="AG62" s="5" t="b">
        <f>IF(AND(NOT(ISBLANK(Spreadsheet!C62)), NOT(ISBLANK(Spreadsheet!D62)),Spreadsheet!C62&lt;&gt;Spreadsheet!D62),IF(ISERROR(VLOOKUP(Spreadsheet!C62, Spreadsheet!$C$6:'Spreadsheet'!$C61,1,FALSE)), FALSE, TRUE),TRUE)</f>
        <v>1</v>
      </c>
      <c r="AH62" s="5" t="b">
        <f>Spreadsheet!$B$2=Spreadsheet!AD62</f>
        <v>1</v>
      </c>
      <c r="AI62" s="5" t="b">
        <f>IF(ISBLANK(Spreadsheet!G62),TRUE,IF(OR(LEN(Spreadsheet!G62)&gt;1,ISNUMBER(VALUE(Spreadsheet!G62))),FALSE,TRUE))</f>
        <v>1</v>
      </c>
      <c r="AJ62" s="5" t="b">
        <f>OR(ISBLANK(Spreadsheet!C62), NOT(ISBLANK(Spreadsheet!B62)), NOT(ISBLANK(Spreadsheet!D62)))</f>
        <v>1</v>
      </c>
      <c r="AK62" s="5" t="b">
        <f t="array" ref="AK62">IF(OR(AND(ISBLANK(Spreadsheet!E62),ISBLANK(Spreadsheet!D62),NOT(ISBLANK(Spreadsheet!C62))),AND(ISBLANK(Spreadsheet!E62),ISBLANK(Spreadsheet!D62),ISBLANK(Spreadsheet!C62))),TRUE,ISNUMBER(MATCH(TRUE,EXACT(Spreadsheet!E62,Relationships),0)))</f>
        <v>1</v>
      </c>
      <c r="AL62" s="5" t="b">
        <f>IF(NOT(ISBLANK(Spreadsheet!C62)),IF(OR(ISBLANK(Spreadsheet!F62),LEN(Spreadsheet!F62)&gt;40),FALSE,TRUE),TRUE)</f>
        <v>1</v>
      </c>
      <c r="AM62" s="5" t="b">
        <f>IF(NOT(ISBLANK(Spreadsheet!C62)),IF(OR(ISBLANK(Spreadsheet!H62),LEN(Spreadsheet!H62)&gt;40),FALSE,TRUE),TRUE)</f>
        <v>1</v>
      </c>
      <c r="AN62" s="5" t="b">
        <f t="array" ref="AN62">IF(ISBLANK(Spreadsheet!I62),TRUE,ISNUMBER(MATCH(TRUE,EXACT(Spreadsheet!I62,GenderValues),0)))</f>
        <v>1</v>
      </c>
      <c r="AO62" s="5" t="b">
        <f ca="1">IF(ISERROR(DATEVALUE(TEXT(Spreadsheet!J62,"mm/dd/yyyy")) &gt; TODAY()),IF(AND(ISBLANK(Spreadsheet!J62),ISBLANK(Spreadsheet!C62)),TRUE,FALSE),IF(DATEVALUE(TEXT(Spreadsheet!J62,"mm/dd/yyyy")) &gt; TODAY(),FALSE,TRUE))</f>
        <v>1</v>
      </c>
      <c r="AP62" s="5" t="b">
        <f>OR(ISBLANK(Spreadsheet!K62),LEN(Spreadsheet!K62)&lt;=100)</f>
        <v>1</v>
      </c>
      <c r="AQ62" s="5" t="b">
        <f t="array" ref="AQ62">IF(OR(AND(ISBLANK(Spreadsheet!L62),ISBLANK(Spreadsheet!C62)),AND(NOT(ISBLANK(Spreadsheet!C62)),NOT(ISBLANK(Spreadsheet!D62)))),TRUE,ISNUMBER(MATCH(TRUE,EXACT(Spreadsheet!L62,MaritalStatus),0)))</f>
        <v>1</v>
      </c>
      <c r="AR62" s="5" t="b">
        <f ca="1">IF(ISERROR(DATEVALUE(TEXT(Spreadsheet!M62,"mm/dd/yyyy")) &gt; TODAY()),IF(ISBLANK(Spreadsheet!M62),TRUE,FALSE),IF(DATEVALUE(TEXT(Spreadsheet!M62,"mm/dd/yyyy")) &gt; TODAY(),FALSE,TRUE))</f>
        <v>1</v>
      </c>
      <c r="AS62" s="5" t="b">
        <f>OR(ISBLANK(Spreadsheet!N62),LEN(Spreadsheet!N62)&lt;=100)</f>
        <v>1</v>
      </c>
      <c r="AT62" s="5" t="b">
        <f>OR(ISBLANK(Spreadsheet!O62),UPPER(Spreadsheet!O62)="YES")</f>
        <v>1</v>
      </c>
      <c r="AU62" s="5" t="b">
        <f>OR(ISBLANK(Spreadsheet!P62),UPPER(Spreadsheet!P62)="YES")</f>
        <v>1</v>
      </c>
      <c r="AV62" s="5" t="b">
        <f t="array" ref="AV62">IF(ISBLANK(Spreadsheet!Q62),TRUE,ISNUMBER(MATCH(TRUE,EXACT(Spreadsheet!Q62,OnGroupsPriorIns),0)))</f>
        <v>1</v>
      </c>
      <c r="AW62" s="5" t="b">
        <f>OR(ISBLANK(Spreadsheet!R62),UPPER(Spreadsheet!R62)="YES")</f>
        <v>1</v>
      </c>
      <c r="AX62" s="5" t="b">
        <f>OR(ISBLANK(Spreadsheet!S62),UPPER(Spreadsheet!S62)="YES")</f>
        <v>1</v>
      </c>
      <c r="AY62" s="5" t="b">
        <f>OR(AND(ISBLANK(Spreadsheet!C62),LEN(Spreadsheet!T62)=0),AND(NOT(ISBLANK(Spreadsheet!C62)),LEN(Spreadsheet!T62)&gt;0,LEN(Spreadsheet!T62)&lt;=50))</f>
        <v>1</v>
      </c>
      <c r="AZ62" s="5" t="b">
        <f>OR(LEN(Spreadsheet!U62)=0,AND(LEN(Spreadsheet!U62)&gt;0,LEN(Spreadsheet!U62)&lt;=50))</f>
        <v>1</v>
      </c>
      <c r="BA62" s="5" t="b">
        <f>OR(AND(ISBLANK(Spreadsheet!C62),LEN(Spreadsheet!V62)=0),AND(NOT(ISBLANK(Spreadsheet!C62)),LEN(Spreadsheet!V62)&gt;0,LEN(Spreadsheet!V62)&lt;=50))</f>
        <v>1</v>
      </c>
      <c r="BB62" s="5" t="b">
        <f t="array" ref="BB62">IF(AND(ISBLANK(Spreadsheet!C62),LEN(Spreadsheet!W62)=0),TRUE,ISNUMBER(MATCH(TRUE,EXACT(Spreadsheet!W62,States),0)))</f>
        <v>1</v>
      </c>
      <c r="BC62" s="5" t="b">
        <f>OR(AND(ISBLANK(Spreadsheet!C62),LEN(Spreadsheet!X62)=0),AND(NOT(ISBLANK(Spreadsheet!C62)),LEN(Spreadsheet!X62)&gt;0,LEN(Spreadsheet!X62)=5,ISNUMBER(VALUE(Spreadsheet!X62))))</f>
        <v>1</v>
      </c>
      <c r="BD62" s="5" t="b">
        <f>OR(ISBLANK(Spreadsheet!Z62),LEN(Spreadsheet!Z62)&lt;=50)</f>
        <v>1</v>
      </c>
      <c r="BE62" s="5" t="b">
        <f>ISBLANK(Spreadsheet!AA62)</f>
        <v>1</v>
      </c>
      <c r="BF62" s="5" t="b">
        <f>ISBLANK(Spreadsheet!AB62)</f>
        <v>1</v>
      </c>
      <c r="BG62" s="5" t="b">
        <f>IF(ISERROR(DATEVALUE(TEXT(Spreadsheet!AC62,"mm/dd/yyyy")) &gt; DATEVALUE(TEXT(Spreadsheet!J62,"mm/dd/yyyy"))),IF(OR(AND(ISBLANK(Spreadsheet!AC62),ISBLANK(Spreadsheet!C62)),AND(NOT(ISBLANK(Spreadsheet!C62)),ISBLANK(Spreadsheet!AC62),NOT(ISBLANK(Spreadsheet!D62)))),TRUE,FALSE),IF(DATEVALUE(TEXT(Spreadsheet!AC62,"mm/dd/yyyy")) &gt; DATEVALUE(TEXT(Spreadsheet!J62,"mm/dd/yyyy")),TRUE,FALSE))</f>
        <v>1</v>
      </c>
      <c r="BH62" s="5" t="b">
        <f>OR(AND(ISBLANK(Spreadsheet!C62),ISBLANK(Spreadsheet!AE62)),AND(NOT(ISBLANK(Spreadsheet!C62)),NOT(ISBLANK(Spreadsheet!D62)),ISBLANK(Spreadsheet!AE62)),AND(NOT(ISBLANK(Spreadsheet!C62)),ISBLANK(Spreadsheet!D62),NOT(ISBLANK(Spreadsheet!AE62)),LEN(Spreadsheet!AE62)&lt;=100))</f>
        <v>1</v>
      </c>
      <c r="BI62" s="5" t="b">
        <f t="array" ref="BI62">IF(ISBLANK(Spreadsheet!AF62),TRUE,ISNUMBER(MATCH(TRUE,EXACT(Spreadsheet!AF62,CobraShortReasons),0)))</f>
        <v>1</v>
      </c>
      <c r="BJ62" s="5" t="b">
        <f ca="1">IF(ISERROR(DATEVALUE(TEXT(Spreadsheet!AG62,"mm/dd/yyyy")) &gt; TODAY()),IF(ISBLANK(Spreadsheet!AG62),TRUE,FALSE),IF(DATEVALUE(TEXT(Spreadsheet!AG62,"mm/dd/yyyy")) &gt; TODAY(),FALSE,TRUE))</f>
        <v>1</v>
      </c>
      <c r="BK62" s="5" t="b">
        <f>OR(ISBLANK(Spreadsheet!AH62),LEN(Spreadsheet!AH62)&lt;=25)</f>
        <v>1</v>
      </c>
      <c r="BL62" s="5" t="b">
        <f t="array" aca="1" ref="BL62" ca="1">IF(ISBLANK(Spreadsheet!AI62),TRUE,ISNUMBER(MATCH(TRUE,EXACT(Spreadsheet!AI62,INDIRECT(Spreadsheet!$D$2)),0)))</f>
        <v>1</v>
      </c>
      <c r="BM62" s="5" t="b">
        <f t="array" aca="1" ref="BM62" ca="1">IF(ISBLANK(Spreadsheet!AJ62),TRUE,ISNUMBER(MATCH(TRUE,EXACT(Spreadsheet!AJ62,INDIRECT(Spreadsheet!BJ62)),0)))</f>
        <v>1</v>
      </c>
      <c r="BN62" s="5" t="b">
        <f t="array" ref="BN62">IF(ISBLANK(Spreadsheet!AK62),TRUE,ISNUMBER(MATCH(TRUE,EXACT(Spreadsheet!AK62,DentalPlans),0)))</f>
        <v>1</v>
      </c>
      <c r="BO62" s="5" t="b">
        <f t="array" aca="1" ref="BO62" ca="1">IF(ISBLANK(Spreadsheet!AL62),TRUE,ISNUMBER(MATCH(TRUE,EXACT(Spreadsheet!AL62,INDIRECT(Spreadsheet!BK62)),0)))</f>
        <v>1</v>
      </c>
      <c r="BP62" s="5" t="b">
        <f t="array" ref="BP62">IF(ISBLANK(Spreadsheet!AM62),TRUE,ISNUMBER(MATCH(TRUE,EXACT(Spreadsheet!AM62,VisionPlans),0)))</f>
        <v>1</v>
      </c>
      <c r="BQ62" s="5" t="b">
        <f t="array" aca="1" ref="BQ62" ca="1">IF(ISBLANK(Spreadsheet!AN62),TRUE,ISNUMBER(MATCH(TRUE,EXACT(Spreadsheet!AN62,INDIRECT(Spreadsheet!BL62)),0)))</f>
        <v>1</v>
      </c>
      <c r="BR62" s="5" t="b">
        <f t="array" ref="BR62">IF(ISBLANK(Spreadsheet!AO62),TRUE,ISNUMBER(MATCH(TRUE,EXACT(Spreadsheet!AO62,LifeBenefitClasses),0)))</f>
        <v>1</v>
      </c>
      <c r="BS62" s="5" t="b">
        <f>IF(OR(ISBLANK(Spreadsheet!AO62), Spreadsheet!AO62="Waive"),IF(ISBLANK(Spreadsheet!AP62),TRUE,FALSE),IF(OR(AND(NOT(ISBLANK(Spreadsheet!AO62)),ISBLANK(Spreadsheet!AP62)),NOT(ISNUMBER(VALUE(Spreadsheet!AP62)))),FALSE,IF(OR(AND(Spreadsheet!AP62&lt;6,MOD(Spreadsheet!AP62*10,5)=0), MOD(Spreadsheet!AP62,5000)=0),TRUE,FALSE)))</f>
        <v>1</v>
      </c>
      <c r="BT62" s="5" t="b">
        <f t="array" ref="BT62">IF(ISBLANK(Spreadsheet!AQ62),TRUE,ISNUMBER(MATCH(TRUE,EXACT(Spreadsheet!AQ62,EnrollWaive),0)))</f>
        <v>1</v>
      </c>
      <c r="BU62" s="5" t="b">
        <f t="array" ref="BU62">IF(ISBLANK(Spreadsheet!AR62),TRUE,ISNUMBER(MATCH(TRUE,EXACT(Spreadsheet!AR62,LifeBenefitClasses),0)))</f>
        <v>1</v>
      </c>
      <c r="BV62" s="5" t="b">
        <f>IF(OR(ISBLANK(Spreadsheet!AR62), Spreadsheet!AR62="Waive"),IF(ISBLANK(Spreadsheet!AS62),TRUE,FALSE),IF(OR(AND(NOT(ISBLANK(Spreadsheet!AR62)),ISBLANK(Spreadsheet!AS62)),NOT(ISNUMBER(VALUE(Spreadsheet!AS62)))),FALSE,IF(OR(AND(Spreadsheet!AS62&lt;6,MOD(Spreadsheet!AS62*10,5)=0), MOD(Spreadsheet!AS62,10000)=0),TRUE,FALSE)))</f>
        <v>1</v>
      </c>
      <c r="BW62" s="5" t="b">
        <f t="array" ref="BW62">IF(ISBLANK(Spreadsheet!AT62),TRUE,ISNUMBER(MATCH(TRUE,EXACT(Spreadsheet!AT62,LifeBenefitClasses),0)))</f>
        <v>1</v>
      </c>
      <c r="BX62" s="5" t="b">
        <f>IF(OR(ISBLANK(Spreadsheet!AT62), Spreadsheet!AT62="Waive"),IF(ISBLANK(Spreadsheet!AU62),TRUE,FALSE),IF(OR(AND(NOT(ISBLANK(Spreadsheet!AT62)),ISBLANK(Spreadsheet!AU62)),NOT(ISNUMBER(VALUE(Spreadsheet!AU62)))),FALSE,IF(AND(NOT(OR(ISBLANK(Spreadsheet!AT62),Spreadsheet!AT62="Waive")),NOT(OR(ISBLANK(Spreadsheet!AR62),Spreadsheet!AR62="Waive")),MOD(Spreadsheet!AU62,5000)=0, Spreadsheet!AU62&lt;=(Spreadsheet!AS62*0.5)),TRUE,FALSE)))</f>
        <v>1</v>
      </c>
      <c r="BY62" s="5" t="b">
        <f t="array" ref="BY62">IF(ISBLANK(Spreadsheet!AV62),TRUE,ISNUMBER(MATCH(TRUE,EXACT(Spreadsheet!AV62,EnrollWaive),0)))</f>
        <v>1</v>
      </c>
      <c r="BZ62" s="5" t="b">
        <f t="array" ref="BZ62">IF(ISBLANK(Spreadsheet!AW62),TRUE,ISNUMBER(MATCH(TRUE,EXACT(Spreadsheet!AW62,LifeBenefitClasses),0)))</f>
        <v>1</v>
      </c>
      <c r="CA62" s="5" t="b">
        <f t="array" ref="CA62">IF(ISBLANK(Spreadsheet!AX62),TRUE,ISNUMBER(MATCH(TRUE,EXACT(Spreadsheet!AX62,LifeBenefitClasses),0)))</f>
        <v>1</v>
      </c>
      <c r="CB62" s="5" t="b">
        <f t="array" ref="CB62">IF(ISBLANK(Spreadsheet!AY62),TRUE,ISNUMBER(MATCH(TRUE,EXACT(Spreadsheet!AY62,LifeBenefitClasses),0)))</f>
        <v>1</v>
      </c>
      <c r="CC62" s="5" t="b">
        <f t="array" ref="CC62">IF(ISBLANK(Spreadsheet!AZ62),TRUE,ISNUMBER(MATCH(TRUE,EXACT(Spreadsheet!AZ62,LifeBenefitClasses),0)))</f>
        <v>1</v>
      </c>
      <c r="CD62" s="5" t="b">
        <f t="array" ref="CD62">IF(ISBLANK(Spreadsheet!BA62),TRUE,ISNUMBER(MATCH(TRUE,EXACT(Spreadsheet!BA62,LifeBenefitClasses),0)))</f>
        <v>1</v>
      </c>
      <c r="CE62" s="5" t="b">
        <f>IF(OR(ISBLANK(Spreadsheet!BA62), Spreadsheet!BA62="Waive"),IF(ISBLANK(Spreadsheet!BB62),TRUE,FALSE),IF(OR(AND(NOT(ISBLANK(Spreadsheet!BA62)),ISBLANK(Spreadsheet!BB62)),NOT(ISNUMBER(VALUE(Spreadsheet!BB62))),ISBLANK(Spreadsheet!BC62),NOT(ISNUMBER(VALUE(Spreadsheet!BC62)))),FALSE,IF(AND(Spreadsheet!BB62&gt;=50000,Spreadsheet!BB62&lt;=250000,MOD(Spreadsheet!BB62,10000)=0,Spreadsheet!BB62&lt;=(10*Spreadsheet!BC62)),TRUE,FALSE)))</f>
        <v>1</v>
      </c>
      <c r="CF62" s="5" t="b">
        <f>IF(NOT(ISBLANK(Spreadsheet!BC62)),AND(ISNUMBER(VALUE(Spreadsheet!BC62)),Spreadsheet!BC62&gt;0),AND(OR(ISBLANK(Spreadsheet!AO62),Spreadsheet!AO62="Waive",AND(NOT(OR(ISBLANK(Spreadsheet!AO62),Spreadsheet!AO62="Waive")),Spreadsheet!AP62&gt;=6)),OR(ISBLANK(Spreadsheet!AR62),AND(NOT(OR(ISBLANK(Spreadsheet!AR62),Spreadsheet!AR62="Waive")),Spreadsheet!AS62&gt;=6)),OR(ISBLANK(Spreadsheet!AW62)),OR(ISBLANK(Spreadsheet!AX62)),OR(ISBLANK(Spreadsheet!AY62)),OR(ISBLANK(Spreadsheet!AZ62)),OR(ISBLANK(Spreadsheet!BA62),Spreadsheet!BA62="Waive")))</f>
        <v>1</v>
      </c>
      <c r="CG62" s="5" t="b">
        <f t="shared" ca="1" si="5"/>
        <v>1</v>
      </c>
    </row>
    <row r="63" spans="6:85" x14ac:dyDescent="0.3">
      <c r="H63" s="5">
        <f t="shared" ca="1" si="2"/>
        <v>2</v>
      </c>
      <c r="I63" s="5" t="str">
        <f t="shared" ca="1" si="3"/>
        <v/>
      </c>
      <c r="J63" s="5" t="str">
        <f>IF(AND(NOT(ISBLANK(Spreadsheet!C63)),ISBLANK(Spreadsheet!D63)),Spreadsheet!F63&amp;" "&amp;Spreadsheet!H63,"")</f>
        <v/>
      </c>
      <c r="K63" s="5">
        <f>IF(AND(NOT(ISBLANK(Spreadsheet!C63)),ISBLANK(Spreadsheet!D63)),COUNTIFS(Spreadsheet!E64:E$786,"=Child",Spreadsheet!C64:C$786, "="&amp;Spreadsheet!C63) + COUNTIFS(Spreadsheet!E64:E$786,"=Step-child",Spreadsheet!C64:C$786, "="&amp;Spreadsheet!C63),0)</f>
        <v>0</v>
      </c>
      <c r="L63" s="5">
        <f>IF(NOT(ISBLANK(J63)),COUNTIFS(Spreadsheet!E64:E$786,"=Wife",Spreadsheet!C64:C$786, "="&amp;Spreadsheet!C63) + COUNTIFS(Spreadsheet!E64:E$786,"=Husband",Spreadsheet!C64:C$786, "="&amp;Spreadsheet!C63),0)</f>
        <v>0</v>
      </c>
      <c r="M63" s="5">
        <f>IF(NOT(ISBLANK(Spreadsheet!AJ63)),VLOOKUP(Spreadsheet!AJ63,'Drop Downs'!$P$2:$R$16,3,FALSE),0)</f>
        <v>0</v>
      </c>
      <c r="N63" s="5">
        <f>IF(NOT(ISBLANK(Spreadsheet!AJ63)), VLOOKUP(Spreadsheet!AJ63,'Drop Downs'!$P$2:$R$16,2,FALSE),0)</f>
        <v>0</v>
      </c>
      <c r="O63" s="5">
        <f>IF(NOT(ISBLANK(Spreadsheet!AL63)),VLOOKUP(Spreadsheet!AL63,'Drop Downs'!$P$2:$R$16,3,FALSE), 0)</f>
        <v>0</v>
      </c>
      <c r="P63" s="5">
        <f>IF(NOT(ISBLANK(Spreadsheet!AL63)),VLOOKUP(Spreadsheet!AL63,'Drop Downs'!$P$2:$R$16,2,FALSE),0)</f>
        <v>0</v>
      </c>
      <c r="Q63" s="5">
        <f>IF(NOT(ISBLANK(Spreadsheet!AN63)),VLOOKUP(Spreadsheet!AN63,'Drop Downs'!$P$2:$R$16,3,FALSE),0)</f>
        <v>0</v>
      </c>
      <c r="R63" s="5">
        <f>IF(NOT(ISBLANK(Spreadsheet!AN63)),VLOOKUP(Spreadsheet!AN63,'Drop Downs'!$P$2:$R$16,2,FALSE),0)</f>
        <v>0</v>
      </c>
      <c r="S63" s="5" t="str">
        <f>IF(OR(M63&gt;K63,N63&gt;L63,O63&gt;K63, Q63&gt;K63,N63&gt;L63, P63&gt;L63, R63&gt;L63),"Member currently has a coverage election over what he/she needs.  Please add more dependents or adjust the coverage election.","")&amp;(IF(AND(NOT(ISBLANK(Spreadsheet!C63)),NOT(ISBLANK(Spreadsheet!D63)),ISBLANK(Spreadsheet!E63)),"Dependent lacks a relationship to member.Please select one from the drop-down.",""))</f>
        <v/>
      </c>
      <c r="T63" s="5" t="b">
        <f t="shared" si="4"/>
        <v>1</v>
      </c>
      <c r="U63" s="5" t="b">
        <f>OR(ISBLANK(Spreadsheet!C63),IF(NOT(ISBLANK(Spreadsheet!D63)),NOT(ISBLANK(Spreadsheet!E63)),TRUE))</f>
        <v>1</v>
      </c>
      <c r="V63" s="5" t="b">
        <f>OR(ISBLANK(Spreadsheet!C63), NOT(ISBLANK(Spreadsheet!I63)))</f>
        <v>1</v>
      </c>
      <c r="W63" s="5" t="b">
        <f>OR(ISBLANK(Spreadsheet!D63),NOT(ISBLANK(Spreadsheet!C63)))</f>
        <v>1</v>
      </c>
      <c r="X63" s="155" t="str">
        <f>REPT("0",MIN(FIND({1,2,3,4,5,6,7,8,9},Spreadsheet!C63&amp;"123456789"))-1)&amp;IF(ISBLANK(Spreadsheet!C63),"",SUMPRODUCT(MID(0&amp;Spreadsheet!C63,LARGE(INDEX(ISNUMBER(--MID(Spreadsheet!C63,ROW($1:$225),1))*
 ROW($1:$225),0),ROW($1:$225))+1,1)*10^ROW($1:$225)/10))</f>
        <v/>
      </c>
      <c r="Y63" s="5" t="b">
        <f>IF(NOT(ISBLANK(Spreadsheet!C63)),IF(AND(ISNUMBER(VALUE(Spreadsheet!C63)), LEN(Spreadsheet!C63)=9),TRUE,FALSE),TRUE)</f>
        <v>1</v>
      </c>
      <c r="Z63" s="155" t="str">
        <f>REPT("0",MIN(FIND({1,2,3,4,5,6,7,8,9},Spreadsheet!D63&amp;"123456789"))-1)&amp;IF(ISBLANK(Spreadsheet!D63),"",SUMPRODUCT(MID(0&amp;Spreadsheet!D63,LARGE(INDEX(ISNUMBER(--MID(Spreadsheet!D63,ROW($1:$225),1))*
 ROW($1:$225),0),ROW($1:$225))+1,1)*10^ROW($1:$225)/10))</f>
        <v/>
      </c>
      <c r="AA63" s="5" t="b">
        <f>IF(AND(NOT(ISBLANK(Spreadsheet!D63)),NOT(ISBLANK(Spreadsheet!C63))),IF(AND(ISNUMBER(VALUE(Spreadsheet!D63)), LEN(Spreadsheet!D63)=9),TRUE,FALSE),IF(AND(NOT(ISBLANK(Spreadsheet!D63)),ISBLANK(Spreadsheet!C63)),FALSE,TRUE))</f>
        <v>1</v>
      </c>
      <c r="AB63" s="5" t="b">
        <f>OR(ISBLANK(Spreadsheet!Y63),IF(NOT(ISBLANK(Spreadsheet!Y63)),LEN(Spreadsheet!Y63)=10,ISNUMBER(VALUE(Spreadsheet!Y63))))</f>
        <v>1</v>
      </c>
      <c r="AC63" s="5" t="b">
        <f>OR(ISBLANK(Spreadsheet!AI63), AND(NOT(ISBLANK(Spreadsheet!AJ63)), NOT(ISNUMBER(SEARCH("Waive",Spreadsheet!AJ63)))))</f>
        <v>1</v>
      </c>
      <c r="AD63" s="5" t="b">
        <f>OR(ISBLANK(Spreadsheet!AK63), AND(NOT(ISBLANK(Spreadsheet!AL63)), NOT(ISNUMBER(SEARCH("Waive",Spreadsheet!AL63)))))</f>
        <v>1</v>
      </c>
      <c r="AE63" s="5" t="b">
        <f>OR(ISBLANK(Spreadsheet!AM63), AND(NOT(ISBLANK(Spreadsheet!AN63)), NOT(ISNUMBER(SEARCH("Waive", Spreadsheet!AN63)))))</f>
        <v>1</v>
      </c>
      <c r="AF63" s="5" t="b">
        <f>OR(ISBLANK(Spreadsheet!C63), NOT(ISBLANK(Spreadsheet!D63)),NOT(ISBLANK(Spreadsheet!L63)))</f>
        <v>1</v>
      </c>
      <c r="AG63" s="5" t="b">
        <f>IF(AND(NOT(ISBLANK(Spreadsheet!C63)), NOT(ISBLANK(Spreadsheet!D63)),Spreadsheet!C63&lt;&gt;Spreadsheet!D63),IF(ISERROR(VLOOKUP(Spreadsheet!C63, Spreadsheet!$C$6:'Spreadsheet'!$C62,1,FALSE)), FALSE, TRUE),TRUE)</f>
        <v>1</v>
      </c>
      <c r="AH63" s="5" t="b">
        <f>Spreadsheet!$B$2=Spreadsheet!AD63</f>
        <v>1</v>
      </c>
      <c r="AI63" s="5" t="b">
        <f>IF(ISBLANK(Spreadsheet!G63),TRUE,IF(OR(LEN(Spreadsheet!G63)&gt;1,ISNUMBER(VALUE(Spreadsheet!G63))),FALSE,TRUE))</f>
        <v>1</v>
      </c>
      <c r="AJ63" s="5" t="b">
        <f>OR(ISBLANK(Spreadsheet!C63), NOT(ISBLANK(Spreadsheet!B63)), NOT(ISBLANK(Spreadsheet!D63)))</f>
        <v>1</v>
      </c>
      <c r="AK63" s="5" t="b">
        <f t="array" ref="AK63">IF(OR(AND(ISBLANK(Spreadsheet!E63),ISBLANK(Spreadsheet!D63),NOT(ISBLANK(Spreadsheet!C63))),AND(ISBLANK(Spreadsheet!E63),ISBLANK(Spreadsheet!D63),ISBLANK(Spreadsheet!C63))),TRUE,ISNUMBER(MATCH(TRUE,EXACT(Spreadsheet!E63,Relationships),0)))</f>
        <v>1</v>
      </c>
      <c r="AL63" s="5" t="b">
        <f>IF(NOT(ISBLANK(Spreadsheet!C63)),IF(OR(ISBLANK(Spreadsheet!F63),LEN(Spreadsheet!F63)&gt;40),FALSE,TRUE),TRUE)</f>
        <v>1</v>
      </c>
      <c r="AM63" s="5" t="b">
        <f>IF(NOT(ISBLANK(Spreadsheet!C63)),IF(OR(ISBLANK(Spreadsheet!H63),LEN(Spreadsheet!H63)&gt;40),FALSE,TRUE),TRUE)</f>
        <v>1</v>
      </c>
      <c r="AN63" s="5" t="b">
        <f t="array" ref="AN63">IF(ISBLANK(Spreadsheet!I63),TRUE,ISNUMBER(MATCH(TRUE,EXACT(Spreadsheet!I63,GenderValues),0)))</f>
        <v>1</v>
      </c>
      <c r="AO63" s="5" t="b">
        <f ca="1">IF(ISERROR(DATEVALUE(TEXT(Spreadsheet!J63,"mm/dd/yyyy")) &gt; TODAY()),IF(AND(ISBLANK(Spreadsheet!J63),ISBLANK(Spreadsheet!C63)),TRUE,FALSE),IF(DATEVALUE(TEXT(Spreadsheet!J63,"mm/dd/yyyy")) &gt; TODAY(),FALSE,TRUE))</f>
        <v>1</v>
      </c>
      <c r="AP63" s="5" t="b">
        <f>OR(ISBLANK(Spreadsheet!K63),LEN(Spreadsheet!K63)&lt;=100)</f>
        <v>1</v>
      </c>
      <c r="AQ63" s="5" t="b">
        <f t="array" ref="AQ63">IF(OR(AND(ISBLANK(Spreadsheet!L63),ISBLANK(Spreadsheet!C63)),AND(NOT(ISBLANK(Spreadsheet!C63)),NOT(ISBLANK(Spreadsheet!D63)))),TRUE,ISNUMBER(MATCH(TRUE,EXACT(Spreadsheet!L63,MaritalStatus),0)))</f>
        <v>1</v>
      </c>
      <c r="AR63" s="5" t="b">
        <f ca="1">IF(ISERROR(DATEVALUE(TEXT(Spreadsheet!M63,"mm/dd/yyyy")) &gt; TODAY()),IF(ISBLANK(Spreadsheet!M63),TRUE,FALSE),IF(DATEVALUE(TEXT(Spreadsheet!M63,"mm/dd/yyyy")) &gt; TODAY(),FALSE,TRUE))</f>
        <v>1</v>
      </c>
      <c r="AS63" s="5" t="b">
        <f>OR(ISBLANK(Spreadsheet!N63),LEN(Spreadsheet!N63)&lt;=100)</f>
        <v>1</v>
      </c>
      <c r="AT63" s="5" t="b">
        <f>OR(ISBLANK(Spreadsheet!O63),UPPER(Spreadsheet!O63)="YES")</f>
        <v>1</v>
      </c>
      <c r="AU63" s="5" t="b">
        <f>OR(ISBLANK(Spreadsheet!P63),UPPER(Spreadsheet!P63)="YES")</f>
        <v>1</v>
      </c>
      <c r="AV63" s="5" t="b">
        <f t="array" ref="AV63">IF(ISBLANK(Spreadsheet!Q63),TRUE,ISNUMBER(MATCH(TRUE,EXACT(Spreadsheet!Q63,OnGroupsPriorIns),0)))</f>
        <v>1</v>
      </c>
      <c r="AW63" s="5" t="b">
        <f>OR(ISBLANK(Spreadsheet!R63),UPPER(Spreadsheet!R63)="YES")</f>
        <v>1</v>
      </c>
      <c r="AX63" s="5" t="b">
        <f>OR(ISBLANK(Spreadsheet!S63),UPPER(Spreadsheet!S63)="YES")</f>
        <v>1</v>
      </c>
      <c r="AY63" s="5" t="b">
        <f>OR(AND(ISBLANK(Spreadsheet!C63),LEN(Spreadsheet!T63)=0),AND(NOT(ISBLANK(Spreadsheet!C63)),LEN(Spreadsheet!T63)&gt;0,LEN(Spreadsheet!T63)&lt;=50))</f>
        <v>1</v>
      </c>
      <c r="AZ63" s="5" t="b">
        <f>OR(LEN(Spreadsheet!U63)=0,AND(LEN(Spreadsheet!U63)&gt;0,LEN(Spreadsheet!U63)&lt;=50))</f>
        <v>1</v>
      </c>
      <c r="BA63" s="5" t="b">
        <f>OR(AND(ISBLANK(Spreadsheet!C63),LEN(Spreadsheet!V63)=0),AND(NOT(ISBLANK(Spreadsheet!C63)),LEN(Spreadsheet!V63)&gt;0,LEN(Spreadsheet!V63)&lt;=50))</f>
        <v>1</v>
      </c>
      <c r="BB63" s="5" t="b">
        <f t="array" ref="BB63">IF(AND(ISBLANK(Spreadsheet!C63),LEN(Spreadsheet!W63)=0),TRUE,ISNUMBER(MATCH(TRUE,EXACT(Spreadsheet!W63,States),0)))</f>
        <v>1</v>
      </c>
      <c r="BC63" s="5" t="b">
        <f>OR(AND(ISBLANK(Spreadsheet!C63),LEN(Spreadsheet!X63)=0),AND(NOT(ISBLANK(Spreadsheet!C63)),LEN(Spreadsheet!X63)&gt;0,LEN(Spreadsheet!X63)=5,ISNUMBER(VALUE(Spreadsheet!X63))))</f>
        <v>1</v>
      </c>
      <c r="BD63" s="5" t="b">
        <f>OR(ISBLANK(Spreadsheet!Z63),LEN(Spreadsheet!Z63)&lt;=50)</f>
        <v>1</v>
      </c>
      <c r="BE63" s="5" t="b">
        <f>ISBLANK(Spreadsheet!AA63)</f>
        <v>1</v>
      </c>
      <c r="BF63" s="5" t="b">
        <f>ISBLANK(Spreadsheet!AB63)</f>
        <v>1</v>
      </c>
      <c r="BG63" s="5" t="b">
        <f>IF(ISERROR(DATEVALUE(TEXT(Spreadsheet!AC63,"mm/dd/yyyy")) &gt; DATEVALUE(TEXT(Spreadsheet!J63,"mm/dd/yyyy"))),IF(OR(AND(ISBLANK(Spreadsheet!AC63),ISBLANK(Spreadsheet!C63)),AND(NOT(ISBLANK(Spreadsheet!C63)),ISBLANK(Spreadsheet!AC63),NOT(ISBLANK(Spreadsheet!D63)))),TRUE,FALSE),IF(DATEVALUE(TEXT(Spreadsheet!AC63,"mm/dd/yyyy")) &gt; DATEVALUE(TEXT(Spreadsheet!J63,"mm/dd/yyyy")),TRUE,FALSE))</f>
        <v>1</v>
      </c>
      <c r="BH63" s="5" t="b">
        <f>OR(AND(ISBLANK(Spreadsheet!C63),ISBLANK(Spreadsheet!AE63)),AND(NOT(ISBLANK(Spreadsheet!C63)),NOT(ISBLANK(Spreadsheet!D63)),ISBLANK(Spreadsheet!AE63)),AND(NOT(ISBLANK(Spreadsheet!C63)),ISBLANK(Spreadsheet!D63),NOT(ISBLANK(Spreadsheet!AE63)),LEN(Spreadsheet!AE63)&lt;=100))</f>
        <v>1</v>
      </c>
      <c r="BI63" s="5" t="b">
        <f t="array" ref="BI63">IF(ISBLANK(Spreadsheet!AF63),TRUE,ISNUMBER(MATCH(TRUE,EXACT(Spreadsheet!AF63,CobraShortReasons),0)))</f>
        <v>1</v>
      </c>
      <c r="BJ63" s="5" t="b">
        <f ca="1">IF(ISERROR(DATEVALUE(TEXT(Spreadsheet!AG63,"mm/dd/yyyy")) &gt; TODAY()),IF(ISBLANK(Spreadsheet!AG63),TRUE,FALSE),IF(DATEVALUE(TEXT(Spreadsheet!AG63,"mm/dd/yyyy")) &gt; TODAY(),FALSE,TRUE))</f>
        <v>1</v>
      </c>
      <c r="BK63" s="5" t="b">
        <f>OR(ISBLANK(Spreadsheet!AH63),LEN(Spreadsheet!AH63)&lt;=25)</f>
        <v>1</v>
      </c>
      <c r="BL63" s="5" t="b">
        <f t="array" aca="1" ref="BL63" ca="1">IF(ISBLANK(Spreadsheet!AI63),TRUE,ISNUMBER(MATCH(TRUE,EXACT(Spreadsheet!AI63,INDIRECT(Spreadsheet!$D$2)),0)))</f>
        <v>1</v>
      </c>
      <c r="BM63" s="5" t="b">
        <f t="array" aca="1" ref="BM63" ca="1">IF(ISBLANK(Spreadsheet!AJ63),TRUE,ISNUMBER(MATCH(TRUE,EXACT(Spreadsheet!AJ63,INDIRECT(Spreadsheet!BJ63)),0)))</f>
        <v>1</v>
      </c>
      <c r="BN63" s="5" t="b">
        <f t="array" ref="BN63">IF(ISBLANK(Spreadsheet!AK63),TRUE,ISNUMBER(MATCH(TRUE,EXACT(Spreadsheet!AK63,DentalPlans),0)))</f>
        <v>1</v>
      </c>
      <c r="BO63" s="5" t="b">
        <f t="array" aca="1" ref="BO63" ca="1">IF(ISBLANK(Spreadsheet!AL63),TRUE,ISNUMBER(MATCH(TRUE,EXACT(Spreadsheet!AL63,INDIRECT(Spreadsheet!BK63)),0)))</f>
        <v>1</v>
      </c>
      <c r="BP63" s="5" t="b">
        <f t="array" ref="BP63">IF(ISBLANK(Spreadsheet!AM63),TRUE,ISNUMBER(MATCH(TRUE,EXACT(Spreadsheet!AM63,VisionPlans),0)))</f>
        <v>1</v>
      </c>
      <c r="BQ63" s="5" t="b">
        <f t="array" aca="1" ref="BQ63" ca="1">IF(ISBLANK(Spreadsheet!AN63),TRUE,ISNUMBER(MATCH(TRUE,EXACT(Spreadsheet!AN63,INDIRECT(Spreadsheet!BL63)),0)))</f>
        <v>1</v>
      </c>
      <c r="BR63" s="5" t="b">
        <f t="array" ref="BR63">IF(ISBLANK(Spreadsheet!AO63),TRUE,ISNUMBER(MATCH(TRUE,EXACT(Spreadsheet!AO63,LifeBenefitClasses),0)))</f>
        <v>1</v>
      </c>
      <c r="BS63" s="5" t="b">
        <f>IF(OR(ISBLANK(Spreadsheet!AO63), Spreadsheet!AO63="Waive"),IF(ISBLANK(Spreadsheet!AP63),TRUE,FALSE),IF(OR(AND(NOT(ISBLANK(Spreadsheet!AO63)),ISBLANK(Spreadsheet!AP63)),NOT(ISNUMBER(VALUE(Spreadsheet!AP63)))),FALSE,IF(OR(AND(Spreadsheet!AP63&lt;6,MOD(Spreadsheet!AP63*10,5)=0), MOD(Spreadsheet!AP63,5000)=0),TRUE,FALSE)))</f>
        <v>1</v>
      </c>
      <c r="BT63" s="5" t="b">
        <f t="array" ref="BT63">IF(ISBLANK(Spreadsheet!AQ63),TRUE,ISNUMBER(MATCH(TRUE,EXACT(Spreadsheet!AQ63,EnrollWaive),0)))</f>
        <v>1</v>
      </c>
      <c r="BU63" s="5" t="b">
        <f t="array" ref="BU63">IF(ISBLANK(Spreadsheet!AR63),TRUE,ISNUMBER(MATCH(TRUE,EXACT(Spreadsheet!AR63,LifeBenefitClasses),0)))</f>
        <v>1</v>
      </c>
      <c r="BV63" s="5" t="b">
        <f>IF(OR(ISBLANK(Spreadsheet!AR63), Spreadsheet!AR63="Waive"),IF(ISBLANK(Spreadsheet!AS63),TRUE,FALSE),IF(OR(AND(NOT(ISBLANK(Spreadsheet!AR63)),ISBLANK(Spreadsheet!AS63)),NOT(ISNUMBER(VALUE(Spreadsheet!AS63)))),FALSE,IF(OR(AND(Spreadsheet!AS63&lt;6,MOD(Spreadsheet!AS63*10,5)=0), MOD(Spreadsheet!AS63,10000)=0),TRUE,FALSE)))</f>
        <v>1</v>
      </c>
      <c r="BW63" s="5" t="b">
        <f t="array" ref="BW63">IF(ISBLANK(Spreadsheet!AT63),TRUE,ISNUMBER(MATCH(TRUE,EXACT(Spreadsheet!AT63,LifeBenefitClasses),0)))</f>
        <v>1</v>
      </c>
      <c r="BX63" s="5" t="b">
        <f>IF(OR(ISBLANK(Spreadsheet!AT63), Spreadsheet!AT63="Waive"),IF(ISBLANK(Spreadsheet!AU63),TRUE,FALSE),IF(OR(AND(NOT(ISBLANK(Spreadsheet!AT63)),ISBLANK(Spreadsheet!AU63)),NOT(ISNUMBER(VALUE(Spreadsheet!AU63)))),FALSE,IF(AND(NOT(OR(ISBLANK(Spreadsheet!AT63),Spreadsheet!AT63="Waive")),NOT(OR(ISBLANK(Spreadsheet!AR63),Spreadsheet!AR63="Waive")),MOD(Spreadsheet!AU63,5000)=0, Spreadsheet!AU63&lt;=(Spreadsheet!AS63*0.5)),TRUE,FALSE)))</f>
        <v>1</v>
      </c>
      <c r="BY63" s="5" t="b">
        <f t="array" ref="BY63">IF(ISBLANK(Spreadsheet!AV63),TRUE,ISNUMBER(MATCH(TRUE,EXACT(Spreadsheet!AV63,EnrollWaive),0)))</f>
        <v>1</v>
      </c>
      <c r="BZ63" s="5" t="b">
        <f t="array" ref="BZ63">IF(ISBLANK(Spreadsheet!AW63),TRUE,ISNUMBER(MATCH(TRUE,EXACT(Spreadsheet!AW63,LifeBenefitClasses),0)))</f>
        <v>1</v>
      </c>
      <c r="CA63" s="5" t="b">
        <f t="array" ref="CA63">IF(ISBLANK(Spreadsheet!AX63),TRUE,ISNUMBER(MATCH(TRUE,EXACT(Spreadsheet!AX63,LifeBenefitClasses),0)))</f>
        <v>1</v>
      </c>
      <c r="CB63" s="5" t="b">
        <f t="array" ref="CB63">IF(ISBLANK(Spreadsheet!AY63),TRUE,ISNUMBER(MATCH(TRUE,EXACT(Spreadsheet!AY63,LifeBenefitClasses),0)))</f>
        <v>1</v>
      </c>
      <c r="CC63" s="5" t="b">
        <f t="array" ref="CC63">IF(ISBLANK(Spreadsheet!AZ63),TRUE,ISNUMBER(MATCH(TRUE,EXACT(Spreadsheet!AZ63,LifeBenefitClasses),0)))</f>
        <v>1</v>
      </c>
      <c r="CD63" s="5" t="b">
        <f t="array" ref="CD63">IF(ISBLANK(Spreadsheet!BA63),TRUE,ISNUMBER(MATCH(TRUE,EXACT(Spreadsheet!BA63,LifeBenefitClasses),0)))</f>
        <v>1</v>
      </c>
      <c r="CE63" s="5" t="b">
        <f>IF(OR(ISBLANK(Spreadsheet!BA63), Spreadsheet!BA63="Waive"),IF(ISBLANK(Spreadsheet!BB63),TRUE,FALSE),IF(OR(AND(NOT(ISBLANK(Spreadsheet!BA63)),ISBLANK(Spreadsheet!BB63)),NOT(ISNUMBER(VALUE(Spreadsheet!BB63))),ISBLANK(Spreadsheet!BC63),NOT(ISNUMBER(VALUE(Spreadsheet!BC63)))),FALSE,IF(AND(Spreadsheet!BB63&gt;=50000,Spreadsheet!BB63&lt;=250000,MOD(Spreadsheet!BB63,10000)=0,Spreadsheet!BB63&lt;=(10*Spreadsheet!BC63)),TRUE,FALSE)))</f>
        <v>1</v>
      </c>
      <c r="CF63" s="5" t="b">
        <f>IF(NOT(ISBLANK(Spreadsheet!BC63)),AND(ISNUMBER(VALUE(Spreadsheet!BC63)),Spreadsheet!BC63&gt;0),AND(OR(ISBLANK(Spreadsheet!AO63),Spreadsheet!AO63="Waive",AND(NOT(OR(ISBLANK(Spreadsheet!AO63),Spreadsheet!AO63="Waive")),Spreadsheet!AP63&gt;=6)),OR(ISBLANK(Spreadsheet!AR63),AND(NOT(OR(ISBLANK(Spreadsheet!AR63),Spreadsheet!AR63="Waive")),Spreadsheet!AS63&gt;=6)),OR(ISBLANK(Spreadsheet!AW63)),OR(ISBLANK(Spreadsheet!AX63)),OR(ISBLANK(Spreadsheet!AY63)),OR(ISBLANK(Spreadsheet!AZ63)),OR(ISBLANK(Spreadsheet!BA63),Spreadsheet!BA63="Waive")))</f>
        <v>1</v>
      </c>
      <c r="CG63" s="5" t="b">
        <f t="shared" ca="1" si="5"/>
        <v>1</v>
      </c>
    </row>
    <row r="64" spans="6:85" x14ac:dyDescent="0.3">
      <c r="H64" s="5">
        <f t="shared" ca="1" si="2"/>
        <v>2</v>
      </c>
      <c r="I64" s="5" t="str">
        <f t="shared" ca="1" si="3"/>
        <v/>
      </c>
      <c r="J64" s="5" t="str">
        <f>IF(AND(NOT(ISBLANK(Spreadsheet!C64)),ISBLANK(Spreadsheet!D64)),Spreadsheet!F64&amp;" "&amp;Spreadsheet!H64,"")</f>
        <v/>
      </c>
      <c r="K64" s="5">
        <f>IF(AND(NOT(ISBLANK(Spreadsheet!C64)),ISBLANK(Spreadsheet!D64)),COUNTIFS(Spreadsheet!E65:E$786,"=Child",Spreadsheet!C65:C$786, "="&amp;Spreadsheet!C64) + COUNTIFS(Spreadsheet!E65:E$786,"=Step-child",Spreadsheet!C65:C$786, "="&amp;Spreadsheet!C64),0)</f>
        <v>0</v>
      </c>
      <c r="L64" s="5">
        <f>IF(NOT(ISBLANK(J64)),COUNTIFS(Spreadsheet!E65:E$786,"=Wife",Spreadsheet!C65:C$786, "="&amp;Spreadsheet!C64) + COUNTIFS(Spreadsheet!E65:E$786,"=Husband",Spreadsheet!C65:C$786, "="&amp;Spreadsheet!C64),0)</f>
        <v>0</v>
      </c>
      <c r="M64" s="5">
        <f>IF(NOT(ISBLANK(Spreadsheet!AJ64)),VLOOKUP(Spreadsheet!AJ64,'Drop Downs'!$P$2:$R$16,3,FALSE),0)</f>
        <v>0</v>
      </c>
      <c r="N64" s="5">
        <f>IF(NOT(ISBLANK(Spreadsheet!AJ64)), VLOOKUP(Spreadsheet!AJ64,'Drop Downs'!$P$2:$R$16,2,FALSE),0)</f>
        <v>0</v>
      </c>
      <c r="O64" s="5">
        <f>IF(NOT(ISBLANK(Spreadsheet!AL64)),VLOOKUP(Spreadsheet!AL64,'Drop Downs'!$P$2:$R$16,3,FALSE), 0)</f>
        <v>0</v>
      </c>
      <c r="P64" s="5">
        <f>IF(NOT(ISBLANK(Spreadsheet!AL64)),VLOOKUP(Spreadsheet!AL64,'Drop Downs'!$P$2:$R$16,2,FALSE),0)</f>
        <v>0</v>
      </c>
      <c r="Q64" s="5">
        <f>IF(NOT(ISBLANK(Spreadsheet!AN64)),VLOOKUP(Spreadsheet!AN64,'Drop Downs'!$P$2:$R$16,3,FALSE),0)</f>
        <v>0</v>
      </c>
      <c r="R64" s="5">
        <f>IF(NOT(ISBLANK(Spreadsheet!AN64)),VLOOKUP(Spreadsheet!AN64,'Drop Downs'!$P$2:$R$16,2,FALSE),0)</f>
        <v>0</v>
      </c>
      <c r="S64" s="5" t="str">
        <f>IF(OR(M64&gt;K64,N64&gt;L64,O64&gt;K64, Q64&gt;K64,N64&gt;L64, P64&gt;L64, R64&gt;L64),"Member currently has a coverage election over what he/she needs.  Please add more dependents or adjust the coverage election.","")&amp;(IF(AND(NOT(ISBLANK(Spreadsheet!C64)),NOT(ISBLANK(Spreadsheet!D64)),ISBLANK(Spreadsheet!E64)),"Dependent lacks a relationship to member.Please select one from the drop-down.",""))</f>
        <v/>
      </c>
      <c r="T64" s="5" t="b">
        <f t="shared" si="4"/>
        <v>1</v>
      </c>
      <c r="U64" s="5" t="b">
        <f>OR(ISBLANK(Spreadsheet!C64),IF(NOT(ISBLANK(Spreadsheet!D64)),NOT(ISBLANK(Spreadsheet!E64)),TRUE))</f>
        <v>1</v>
      </c>
      <c r="V64" s="5" t="b">
        <f>OR(ISBLANK(Spreadsheet!C64), NOT(ISBLANK(Spreadsheet!I64)))</f>
        <v>1</v>
      </c>
      <c r="W64" s="5" t="b">
        <f>OR(ISBLANK(Spreadsheet!D64),NOT(ISBLANK(Spreadsheet!C64)))</f>
        <v>1</v>
      </c>
      <c r="X64" s="155" t="str">
        <f>REPT("0",MIN(FIND({1,2,3,4,5,6,7,8,9},Spreadsheet!C64&amp;"123456789"))-1)&amp;IF(ISBLANK(Spreadsheet!C64),"",SUMPRODUCT(MID(0&amp;Spreadsheet!C64,LARGE(INDEX(ISNUMBER(--MID(Spreadsheet!C64,ROW($1:$225),1))*
 ROW($1:$225),0),ROW($1:$225))+1,1)*10^ROW($1:$225)/10))</f>
        <v/>
      </c>
      <c r="Y64" s="5" t="b">
        <f>IF(NOT(ISBLANK(Spreadsheet!C64)),IF(AND(ISNUMBER(VALUE(Spreadsheet!C64)), LEN(Spreadsheet!C64)=9),TRUE,FALSE),TRUE)</f>
        <v>1</v>
      </c>
      <c r="Z64" s="155" t="str">
        <f>REPT("0",MIN(FIND({1,2,3,4,5,6,7,8,9},Spreadsheet!D64&amp;"123456789"))-1)&amp;IF(ISBLANK(Spreadsheet!D64),"",SUMPRODUCT(MID(0&amp;Spreadsheet!D64,LARGE(INDEX(ISNUMBER(--MID(Spreadsheet!D64,ROW($1:$225),1))*
 ROW($1:$225),0),ROW($1:$225))+1,1)*10^ROW($1:$225)/10))</f>
        <v/>
      </c>
      <c r="AA64" s="5" t="b">
        <f>IF(AND(NOT(ISBLANK(Spreadsheet!D64)),NOT(ISBLANK(Spreadsheet!C64))),IF(AND(ISNUMBER(VALUE(Spreadsheet!D64)), LEN(Spreadsheet!D64)=9),TRUE,FALSE),IF(AND(NOT(ISBLANK(Spreadsheet!D64)),ISBLANK(Spreadsheet!C64)),FALSE,TRUE))</f>
        <v>1</v>
      </c>
      <c r="AB64" s="5" t="b">
        <f>OR(ISBLANK(Spreadsheet!Y64),IF(NOT(ISBLANK(Spreadsheet!Y64)),LEN(Spreadsheet!Y64)=10,ISNUMBER(VALUE(Spreadsheet!Y64))))</f>
        <v>1</v>
      </c>
      <c r="AC64" s="5" t="b">
        <f>OR(ISBLANK(Spreadsheet!AI64), AND(NOT(ISBLANK(Spreadsheet!AJ64)), NOT(ISNUMBER(SEARCH("Waive",Spreadsheet!AJ64)))))</f>
        <v>1</v>
      </c>
      <c r="AD64" s="5" t="b">
        <f>OR(ISBLANK(Spreadsheet!AK64), AND(NOT(ISBLANK(Spreadsheet!AL64)), NOT(ISNUMBER(SEARCH("Waive",Spreadsheet!AL64)))))</f>
        <v>1</v>
      </c>
      <c r="AE64" s="5" t="b">
        <f>OR(ISBLANK(Spreadsheet!AM64), AND(NOT(ISBLANK(Spreadsheet!AN64)), NOT(ISNUMBER(SEARCH("Waive", Spreadsheet!AN64)))))</f>
        <v>1</v>
      </c>
      <c r="AF64" s="5" t="b">
        <f>OR(ISBLANK(Spreadsheet!C64), NOT(ISBLANK(Spreadsheet!D64)),NOT(ISBLANK(Spreadsheet!L64)))</f>
        <v>1</v>
      </c>
      <c r="AG64" s="5" t="b">
        <f>IF(AND(NOT(ISBLANK(Spreadsheet!C64)), NOT(ISBLANK(Spreadsheet!D64)),Spreadsheet!C64&lt;&gt;Spreadsheet!D64),IF(ISERROR(VLOOKUP(Spreadsheet!C64, Spreadsheet!$C$6:'Spreadsheet'!$C63,1,FALSE)), FALSE, TRUE),TRUE)</f>
        <v>1</v>
      </c>
      <c r="AH64" s="5" t="b">
        <f>Spreadsheet!$B$2=Spreadsheet!AD64</f>
        <v>1</v>
      </c>
      <c r="AI64" s="5" t="b">
        <f>IF(ISBLANK(Spreadsheet!G64),TRUE,IF(OR(LEN(Spreadsheet!G64)&gt;1,ISNUMBER(VALUE(Spreadsheet!G64))),FALSE,TRUE))</f>
        <v>1</v>
      </c>
      <c r="AJ64" s="5" t="b">
        <f>OR(ISBLANK(Spreadsheet!C64), NOT(ISBLANK(Spreadsheet!B64)), NOT(ISBLANK(Spreadsheet!D64)))</f>
        <v>1</v>
      </c>
      <c r="AK64" s="5" t="b">
        <f t="array" ref="AK64">IF(OR(AND(ISBLANK(Spreadsheet!E64),ISBLANK(Spreadsheet!D64),NOT(ISBLANK(Spreadsheet!C64))),AND(ISBLANK(Spreadsheet!E64),ISBLANK(Spreadsheet!D64),ISBLANK(Spreadsheet!C64))),TRUE,ISNUMBER(MATCH(TRUE,EXACT(Spreadsheet!E64,Relationships),0)))</f>
        <v>1</v>
      </c>
      <c r="AL64" s="5" t="b">
        <f>IF(NOT(ISBLANK(Spreadsheet!C64)),IF(OR(ISBLANK(Spreadsheet!F64),LEN(Spreadsheet!F64)&gt;40),FALSE,TRUE),TRUE)</f>
        <v>1</v>
      </c>
      <c r="AM64" s="5" t="b">
        <f>IF(NOT(ISBLANK(Spreadsheet!C64)),IF(OR(ISBLANK(Spreadsheet!H64),LEN(Spreadsheet!H64)&gt;40),FALSE,TRUE),TRUE)</f>
        <v>1</v>
      </c>
      <c r="AN64" s="5" t="b">
        <f t="array" ref="AN64">IF(ISBLANK(Spreadsheet!I64),TRUE,ISNUMBER(MATCH(TRUE,EXACT(Spreadsheet!I64,GenderValues),0)))</f>
        <v>1</v>
      </c>
      <c r="AO64" s="5" t="b">
        <f ca="1">IF(ISERROR(DATEVALUE(TEXT(Spreadsheet!J64,"mm/dd/yyyy")) &gt; TODAY()),IF(AND(ISBLANK(Spreadsheet!J64),ISBLANK(Spreadsheet!C64)),TRUE,FALSE),IF(DATEVALUE(TEXT(Spreadsheet!J64,"mm/dd/yyyy")) &gt; TODAY(),FALSE,TRUE))</f>
        <v>1</v>
      </c>
      <c r="AP64" s="5" t="b">
        <f>OR(ISBLANK(Spreadsheet!K64),LEN(Spreadsheet!K64)&lt;=100)</f>
        <v>1</v>
      </c>
      <c r="AQ64" s="5" t="b">
        <f t="array" ref="AQ64">IF(OR(AND(ISBLANK(Spreadsheet!L64),ISBLANK(Spreadsheet!C64)),AND(NOT(ISBLANK(Spreadsheet!C64)),NOT(ISBLANK(Spreadsheet!D64)))),TRUE,ISNUMBER(MATCH(TRUE,EXACT(Spreadsheet!L64,MaritalStatus),0)))</f>
        <v>1</v>
      </c>
      <c r="AR64" s="5" t="b">
        <f ca="1">IF(ISERROR(DATEVALUE(TEXT(Spreadsheet!M64,"mm/dd/yyyy")) &gt; TODAY()),IF(ISBLANK(Spreadsheet!M64),TRUE,FALSE),IF(DATEVALUE(TEXT(Spreadsheet!M64,"mm/dd/yyyy")) &gt; TODAY(),FALSE,TRUE))</f>
        <v>1</v>
      </c>
      <c r="AS64" s="5" t="b">
        <f>OR(ISBLANK(Spreadsheet!N64),LEN(Spreadsheet!N64)&lt;=100)</f>
        <v>1</v>
      </c>
      <c r="AT64" s="5" t="b">
        <f>OR(ISBLANK(Spreadsheet!O64),UPPER(Spreadsheet!O64)="YES")</f>
        <v>1</v>
      </c>
      <c r="AU64" s="5" t="b">
        <f>OR(ISBLANK(Spreadsheet!P64),UPPER(Spreadsheet!P64)="YES")</f>
        <v>1</v>
      </c>
      <c r="AV64" s="5" t="b">
        <f t="array" ref="AV64">IF(ISBLANK(Spreadsheet!Q64),TRUE,ISNUMBER(MATCH(TRUE,EXACT(Spreadsheet!Q64,OnGroupsPriorIns),0)))</f>
        <v>1</v>
      </c>
      <c r="AW64" s="5" t="b">
        <f>OR(ISBLANK(Spreadsheet!R64),UPPER(Spreadsheet!R64)="YES")</f>
        <v>1</v>
      </c>
      <c r="AX64" s="5" t="b">
        <f>OR(ISBLANK(Spreadsheet!S64),UPPER(Spreadsheet!S64)="YES")</f>
        <v>1</v>
      </c>
      <c r="AY64" s="5" t="b">
        <f>OR(AND(ISBLANK(Spreadsheet!C64),LEN(Spreadsheet!T64)=0),AND(NOT(ISBLANK(Spreadsheet!C64)),LEN(Spreadsheet!T64)&gt;0,LEN(Spreadsheet!T64)&lt;=50))</f>
        <v>1</v>
      </c>
      <c r="AZ64" s="5" t="b">
        <f>OR(LEN(Spreadsheet!U64)=0,AND(LEN(Spreadsheet!U64)&gt;0,LEN(Spreadsheet!U64)&lt;=50))</f>
        <v>1</v>
      </c>
      <c r="BA64" s="5" t="b">
        <f>OR(AND(ISBLANK(Spreadsheet!C64),LEN(Spreadsheet!V64)=0),AND(NOT(ISBLANK(Spreadsheet!C64)),LEN(Spreadsheet!V64)&gt;0,LEN(Spreadsheet!V64)&lt;=50))</f>
        <v>1</v>
      </c>
      <c r="BB64" s="5" t="b">
        <f t="array" ref="BB64">IF(AND(ISBLANK(Spreadsheet!C64),LEN(Spreadsheet!W64)=0),TRUE,ISNUMBER(MATCH(TRUE,EXACT(Spreadsheet!W64,States),0)))</f>
        <v>1</v>
      </c>
      <c r="BC64" s="5" t="b">
        <f>OR(AND(ISBLANK(Spreadsheet!C64),LEN(Spreadsheet!X64)=0),AND(NOT(ISBLANK(Spreadsheet!C64)),LEN(Spreadsheet!X64)&gt;0,LEN(Spreadsheet!X64)=5,ISNUMBER(VALUE(Spreadsheet!X64))))</f>
        <v>1</v>
      </c>
      <c r="BD64" s="5" t="b">
        <f>OR(ISBLANK(Spreadsheet!Z64),LEN(Spreadsheet!Z64)&lt;=50)</f>
        <v>1</v>
      </c>
      <c r="BE64" s="5" t="b">
        <f>ISBLANK(Spreadsheet!AA64)</f>
        <v>1</v>
      </c>
      <c r="BF64" s="5" t="b">
        <f>ISBLANK(Spreadsheet!AB64)</f>
        <v>1</v>
      </c>
      <c r="BG64" s="5" t="b">
        <f>IF(ISERROR(DATEVALUE(TEXT(Spreadsheet!AC64,"mm/dd/yyyy")) &gt; DATEVALUE(TEXT(Spreadsheet!J64,"mm/dd/yyyy"))),IF(OR(AND(ISBLANK(Spreadsheet!AC64),ISBLANK(Spreadsheet!C64)),AND(NOT(ISBLANK(Spreadsheet!C64)),ISBLANK(Spreadsheet!AC64),NOT(ISBLANK(Spreadsheet!D64)))),TRUE,FALSE),IF(DATEVALUE(TEXT(Spreadsheet!AC64,"mm/dd/yyyy")) &gt; DATEVALUE(TEXT(Spreadsheet!J64,"mm/dd/yyyy")),TRUE,FALSE))</f>
        <v>1</v>
      </c>
      <c r="BH64" s="5" t="b">
        <f>OR(AND(ISBLANK(Spreadsheet!C64),ISBLANK(Spreadsheet!AE64)),AND(NOT(ISBLANK(Spreadsheet!C64)),NOT(ISBLANK(Spreadsheet!D64)),ISBLANK(Spreadsheet!AE64)),AND(NOT(ISBLANK(Spreadsheet!C64)),ISBLANK(Spreadsheet!D64),NOT(ISBLANK(Spreadsheet!AE64)),LEN(Spreadsheet!AE64)&lt;=100))</f>
        <v>1</v>
      </c>
      <c r="BI64" s="5" t="b">
        <f t="array" ref="BI64">IF(ISBLANK(Spreadsheet!AF64),TRUE,ISNUMBER(MATCH(TRUE,EXACT(Spreadsheet!AF64,CobraShortReasons),0)))</f>
        <v>1</v>
      </c>
      <c r="BJ64" s="5" t="b">
        <f ca="1">IF(ISERROR(DATEVALUE(TEXT(Spreadsheet!AG64,"mm/dd/yyyy")) &gt; TODAY()),IF(ISBLANK(Spreadsheet!AG64),TRUE,FALSE),IF(DATEVALUE(TEXT(Spreadsheet!AG64,"mm/dd/yyyy")) &gt; TODAY(),FALSE,TRUE))</f>
        <v>1</v>
      </c>
      <c r="BK64" s="5" t="b">
        <f>OR(ISBLANK(Spreadsheet!AH64),LEN(Spreadsheet!AH64)&lt;=25)</f>
        <v>1</v>
      </c>
      <c r="BL64" s="5" t="b">
        <f t="array" aca="1" ref="BL64" ca="1">IF(ISBLANK(Spreadsheet!AI64),TRUE,ISNUMBER(MATCH(TRUE,EXACT(Spreadsheet!AI64,INDIRECT(Spreadsheet!$D$2)),0)))</f>
        <v>1</v>
      </c>
      <c r="BM64" s="5" t="b">
        <f t="array" aca="1" ref="BM64" ca="1">IF(ISBLANK(Spreadsheet!AJ64),TRUE,ISNUMBER(MATCH(TRUE,EXACT(Spreadsheet!AJ64,INDIRECT(Spreadsheet!BJ64)),0)))</f>
        <v>1</v>
      </c>
      <c r="BN64" s="5" t="b">
        <f t="array" ref="BN64">IF(ISBLANK(Spreadsheet!AK64),TRUE,ISNUMBER(MATCH(TRUE,EXACT(Spreadsheet!AK64,DentalPlans),0)))</f>
        <v>1</v>
      </c>
      <c r="BO64" s="5" t="b">
        <f t="array" aca="1" ref="BO64" ca="1">IF(ISBLANK(Spreadsheet!AL64),TRUE,ISNUMBER(MATCH(TRUE,EXACT(Spreadsheet!AL64,INDIRECT(Spreadsheet!BK64)),0)))</f>
        <v>1</v>
      </c>
      <c r="BP64" s="5" t="b">
        <f t="array" ref="BP64">IF(ISBLANK(Spreadsheet!AM64),TRUE,ISNUMBER(MATCH(TRUE,EXACT(Spreadsheet!AM64,VisionPlans),0)))</f>
        <v>1</v>
      </c>
      <c r="BQ64" s="5" t="b">
        <f t="array" aca="1" ref="BQ64" ca="1">IF(ISBLANK(Spreadsheet!AN64),TRUE,ISNUMBER(MATCH(TRUE,EXACT(Spreadsheet!AN64,INDIRECT(Spreadsheet!BL64)),0)))</f>
        <v>1</v>
      </c>
      <c r="BR64" s="5" t="b">
        <f t="array" ref="BR64">IF(ISBLANK(Spreadsheet!AO64),TRUE,ISNUMBER(MATCH(TRUE,EXACT(Spreadsheet!AO64,LifeBenefitClasses),0)))</f>
        <v>1</v>
      </c>
      <c r="BS64" s="5" t="b">
        <f>IF(OR(ISBLANK(Spreadsheet!AO64), Spreadsheet!AO64="Waive"),IF(ISBLANK(Spreadsheet!AP64),TRUE,FALSE),IF(OR(AND(NOT(ISBLANK(Spreadsheet!AO64)),ISBLANK(Spreadsheet!AP64)),NOT(ISNUMBER(VALUE(Spreadsheet!AP64)))),FALSE,IF(OR(AND(Spreadsheet!AP64&lt;6,MOD(Spreadsheet!AP64*10,5)=0), MOD(Spreadsheet!AP64,5000)=0),TRUE,FALSE)))</f>
        <v>1</v>
      </c>
      <c r="BT64" s="5" t="b">
        <f t="array" ref="BT64">IF(ISBLANK(Spreadsheet!AQ64),TRUE,ISNUMBER(MATCH(TRUE,EXACT(Spreadsheet!AQ64,EnrollWaive),0)))</f>
        <v>1</v>
      </c>
      <c r="BU64" s="5" t="b">
        <f t="array" ref="BU64">IF(ISBLANK(Spreadsheet!AR64),TRUE,ISNUMBER(MATCH(TRUE,EXACT(Spreadsheet!AR64,LifeBenefitClasses),0)))</f>
        <v>1</v>
      </c>
      <c r="BV64" s="5" t="b">
        <f>IF(OR(ISBLANK(Spreadsheet!AR64), Spreadsheet!AR64="Waive"),IF(ISBLANK(Spreadsheet!AS64),TRUE,FALSE),IF(OR(AND(NOT(ISBLANK(Spreadsheet!AR64)),ISBLANK(Spreadsheet!AS64)),NOT(ISNUMBER(VALUE(Spreadsheet!AS64)))),FALSE,IF(OR(AND(Spreadsheet!AS64&lt;6,MOD(Spreadsheet!AS64*10,5)=0), MOD(Spreadsheet!AS64,10000)=0),TRUE,FALSE)))</f>
        <v>1</v>
      </c>
      <c r="BW64" s="5" t="b">
        <f t="array" ref="BW64">IF(ISBLANK(Spreadsheet!AT64),TRUE,ISNUMBER(MATCH(TRUE,EXACT(Spreadsheet!AT64,LifeBenefitClasses),0)))</f>
        <v>1</v>
      </c>
      <c r="BX64" s="5" t="b">
        <f>IF(OR(ISBLANK(Spreadsheet!AT64), Spreadsheet!AT64="Waive"),IF(ISBLANK(Spreadsheet!AU64),TRUE,FALSE),IF(OR(AND(NOT(ISBLANK(Spreadsheet!AT64)),ISBLANK(Spreadsheet!AU64)),NOT(ISNUMBER(VALUE(Spreadsheet!AU64)))),FALSE,IF(AND(NOT(OR(ISBLANK(Spreadsheet!AT64),Spreadsheet!AT64="Waive")),NOT(OR(ISBLANK(Spreadsheet!AR64),Spreadsheet!AR64="Waive")),MOD(Spreadsheet!AU64,5000)=0, Spreadsheet!AU64&lt;=(Spreadsheet!AS64*0.5)),TRUE,FALSE)))</f>
        <v>1</v>
      </c>
      <c r="BY64" s="5" t="b">
        <f t="array" ref="BY64">IF(ISBLANK(Spreadsheet!AV64),TRUE,ISNUMBER(MATCH(TRUE,EXACT(Spreadsheet!AV64,EnrollWaive),0)))</f>
        <v>1</v>
      </c>
      <c r="BZ64" s="5" t="b">
        <f t="array" ref="BZ64">IF(ISBLANK(Spreadsheet!AW64),TRUE,ISNUMBER(MATCH(TRUE,EXACT(Spreadsheet!AW64,LifeBenefitClasses),0)))</f>
        <v>1</v>
      </c>
      <c r="CA64" s="5" t="b">
        <f t="array" ref="CA64">IF(ISBLANK(Spreadsheet!AX64),TRUE,ISNUMBER(MATCH(TRUE,EXACT(Spreadsheet!AX64,LifeBenefitClasses),0)))</f>
        <v>1</v>
      </c>
      <c r="CB64" s="5" t="b">
        <f t="array" ref="CB64">IF(ISBLANK(Spreadsheet!AY64),TRUE,ISNUMBER(MATCH(TRUE,EXACT(Spreadsheet!AY64,LifeBenefitClasses),0)))</f>
        <v>1</v>
      </c>
      <c r="CC64" s="5" t="b">
        <f t="array" ref="CC64">IF(ISBLANK(Spreadsheet!AZ64),TRUE,ISNUMBER(MATCH(TRUE,EXACT(Spreadsheet!AZ64,LifeBenefitClasses),0)))</f>
        <v>1</v>
      </c>
      <c r="CD64" s="5" t="b">
        <f t="array" ref="CD64">IF(ISBLANK(Spreadsheet!BA64),TRUE,ISNUMBER(MATCH(TRUE,EXACT(Spreadsheet!BA64,LifeBenefitClasses),0)))</f>
        <v>1</v>
      </c>
      <c r="CE64" s="5" t="b">
        <f>IF(OR(ISBLANK(Spreadsheet!BA64), Spreadsheet!BA64="Waive"),IF(ISBLANK(Spreadsheet!BB64),TRUE,FALSE),IF(OR(AND(NOT(ISBLANK(Spreadsheet!BA64)),ISBLANK(Spreadsheet!BB64)),NOT(ISNUMBER(VALUE(Spreadsheet!BB64))),ISBLANK(Spreadsheet!BC64),NOT(ISNUMBER(VALUE(Spreadsheet!BC64)))),FALSE,IF(AND(Spreadsheet!BB64&gt;=50000,Spreadsheet!BB64&lt;=250000,MOD(Spreadsheet!BB64,10000)=0,Spreadsheet!BB64&lt;=(10*Spreadsheet!BC64)),TRUE,FALSE)))</f>
        <v>1</v>
      </c>
      <c r="CF64" s="5" t="b">
        <f>IF(NOT(ISBLANK(Spreadsheet!BC64)),AND(ISNUMBER(VALUE(Spreadsheet!BC64)),Spreadsheet!BC64&gt;0),AND(OR(ISBLANK(Spreadsheet!AO64),Spreadsheet!AO64="Waive",AND(NOT(OR(ISBLANK(Spreadsheet!AO64),Spreadsheet!AO64="Waive")),Spreadsheet!AP64&gt;=6)),OR(ISBLANK(Spreadsheet!AR64),AND(NOT(OR(ISBLANK(Spreadsheet!AR64),Spreadsheet!AR64="Waive")),Spreadsheet!AS64&gt;=6)),OR(ISBLANK(Spreadsheet!AW64)),OR(ISBLANK(Spreadsheet!AX64)),OR(ISBLANK(Spreadsheet!AY64)),OR(ISBLANK(Spreadsheet!AZ64)),OR(ISBLANK(Spreadsheet!BA64),Spreadsheet!BA64="Waive")))</f>
        <v>1</v>
      </c>
      <c r="CG64" s="5" t="b">
        <f t="shared" ca="1" si="5"/>
        <v>1</v>
      </c>
    </row>
    <row r="65" spans="8:85" x14ac:dyDescent="0.3">
      <c r="H65" s="5">
        <f t="shared" ca="1" si="2"/>
        <v>2</v>
      </c>
      <c r="I65" s="5" t="str">
        <f t="shared" ca="1" si="3"/>
        <v/>
      </c>
      <c r="J65" s="5" t="str">
        <f>IF(AND(NOT(ISBLANK(Spreadsheet!C65)),ISBLANK(Spreadsheet!D65)),Spreadsheet!F65&amp;" "&amp;Spreadsheet!H65,"")</f>
        <v/>
      </c>
      <c r="K65" s="5">
        <f>IF(AND(NOT(ISBLANK(Spreadsheet!C65)),ISBLANK(Spreadsheet!D65)),COUNTIFS(Spreadsheet!E66:E$786,"=Child",Spreadsheet!C66:C$786, "="&amp;Spreadsheet!C65) + COUNTIFS(Spreadsheet!E66:E$786,"=Step-child",Spreadsheet!C66:C$786, "="&amp;Spreadsheet!C65),0)</f>
        <v>0</v>
      </c>
      <c r="L65" s="5">
        <f>IF(NOT(ISBLANK(J65)),COUNTIFS(Spreadsheet!E66:E$786,"=Wife",Spreadsheet!C66:C$786, "="&amp;Spreadsheet!C65) + COUNTIFS(Spreadsheet!E66:E$786,"=Husband",Spreadsheet!C66:C$786, "="&amp;Spreadsheet!C65),0)</f>
        <v>0</v>
      </c>
      <c r="M65" s="5">
        <f>IF(NOT(ISBLANK(Spreadsheet!AJ65)),VLOOKUP(Spreadsheet!AJ65,'Drop Downs'!$P$2:$R$16,3,FALSE),0)</f>
        <v>0</v>
      </c>
      <c r="N65" s="5">
        <f>IF(NOT(ISBLANK(Spreadsheet!AJ65)), VLOOKUP(Spreadsheet!AJ65,'Drop Downs'!$P$2:$R$16,2,FALSE),0)</f>
        <v>0</v>
      </c>
      <c r="O65" s="5">
        <f>IF(NOT(ISBLANK(Spreadsheet!AL65)),VLOOKUP(Spreadsheet!AL65,'Drop Downs'!$P$2:$R$16,3,FALSE), 0)</f>
        <v>0</v>
      </c>
      <c r="P65" s="5">
        <f>IF(NOT(ISBLANK(Spreadsheet!AL65)),VLOOKUP(Spreadsheet!AL65,'Drop Downs'!$P$2:$R$16,2,FALSE),0)</f>
        <v>0</v>
      </c>
      <c r="Q65" s="5">
        <f>IF(NOT(ISBLANK(Spreadsheet!AN65)),VLOOKUP(Spreadsheet!AN65,'Drop Downs'!$P$2:$R$16,3,FALSE),0)</f>
        <v>0</v>
      </c>
      <c r="R65" s="5">
        <f>IF(NOT(ISBLANK(Spreadsheet!AN65)),VLOOKUP(Spreadsheet!AN65,'Drop Downs'!$P$2:$R$16,2,FALSE),0)</f>
        <v>0</v>
      </c>
      <c r="S65" s="5" t="str">
        <f>IF(OR(M65&gt;K65,N65&gt;L65,O65&gt;K65, Q65&gt;K65,N65&gt;L65, P65&gt;L65, R65&gt;L65),"Member currently has a coverage election over what he/she needs.  Please add more dependents or adjust the coverage election.","")&amp;(IF(AND(NOT(ISBLANK(Spreadsheet!C65)),NOT(ISBLANK(Spreadsheet!D65)),ISBLANK(Spreadsheet!E65)),"Dependent lacks a relationship to member.Please select one from the drop-down.",""))</f>
        <v/>
      </c>
      <c r="T65" s="5" t="b">
        <f t="shared" si="4"/>
        <v>1</v>
      </c>
      <c r="U65" s="5" t="b">
        <f>OR(ISBLANK(Spreadsheet!C65),IF(NOT(ISBLANK(Spreadsheet!D65)),NOT(ISBLANK(Spreadsheet!E65)),TRUE))</f>
        <v>1</v>
      </c>
      <c r="V65" s="5" t="b">
        <f>OR(ISBLANK(Spreadsheet!C65), NOT(ISBLANK(Spreadsheet!I65)))</f>
        <v>1</v>
      </c>
      <c r="W65" s="5" t="b">
        <f>OR(ISBLANK(Spreadsheet!D65),NOT(ISBLANK(Spreadsheet!C65)))</f>
        <v>1</v>
      </c>
      <c r="X65" s="155" t="str">
        <f>REPT("0",MIN(FIND({1,2,3,4,5,6,7,8,9},Spreadsheet!C65&amp;"123456789"))-1)&amp;IF(ISBLANK(Spreadsheet!C65),"",SUMPRODUCT(MID(0&amp;Spreadsheet!C65,LARGE(INDEX(ISNUMBER(--MID(Spreadsheet!C65,ROW($1:$225),1))*
 ROW($1:$225),0),ROW($1:$225))+1,1)*10^ROW($1:$225)/10))</f>
        <v/>
      </c>
      <c r="Y65" s="5" t="b">
        <f>IF(NOT(ISBLANK(Spreadsheet!C65)),IF(AND(ISNUMBER(VALUE(Spreadsheet!C65)), LEN(Spreadsheet!C65)=9),TRUE,FALSE),TRUE)</f>
        <v>1</v>
      </c>
      <c r="Z65" s="155" t="str">
        <f>REPT("0",MIN(FIND({1,2,3,4,5,6,7,8,9},Spreadsheet!D65&amp;"123456789"))-1)&amp;IF(ISBLANK(Spreadsheet!D65),"",SUMPRODUCT(MID(0&amp;Spreadsheet!D65,LARGE(INDEX(ISNUMBER(--MID(Spreadsheet!D65,ROW($1:$225),1))*
 ROW($1:$225),0),ROW($1:$225))+1,1)*10^ROW($1:$225)/10))</f>
        <v/>
      </c>
      <c r="AA65" s="5" t="b">
        <f>IF(AND(NOT(ISBLANK(Spreadsheet!D65)),NOT(ISBLANK(Spreadsheet!C65))),IF(AND(ISNUMBER(VALUE(Spreadsheet!D65)), LEN(Spreadsheet!D65)=9),TRUE,FALSE),IF(AND(NOT(ISBLANK(Spreadsheet!D65)),ISBLANK(Spreadsheet!C65)),FALSE,TRUE))</f>
        <v>1</v>
      </c>
      <c r="AB65" s="5" t="b">
        <f>OR(ISBLANK(Spreadsheet!Y65),IF(NOT(ISBLANK(Spreadsheet!Y65)),LEN(Spreadsheet!Y65)=10,ISNUMBER(VALUE(Spreadsheet!Y65))))</f>
        <v>1</v>
      </c>
      <c r="AC65" s="5" t="b">
        <f>OR(ISBLANK(Spreadsheet!AI65), AND(NOT(ISBLANK(Spreadsheet!AJ65)), NOT(ISNUMBER(SEARCH("Waive",Spreadsheet!AJ65)))))</f>
        <v>1</v>
      </c>
      <c r="AD65" s="5" t="b">
        <f>OR(ISBLANK(Spreadsheet!AK65), AND(NOT(ISBLANK(Spreadsheet!AL65)), NOT(ISNUMBER(SEARCH("Waive",Spreadsheet!AL65)))))</f>
        <v>1</v>
      </c>
      <c r="AE65" s="5" t="b">
        <f>OR(ISBLANK(Spreadsheet!AM65), AND(NOT(ISBLANK(Spreadsheet!AN65)), NOT(ISNUMBER(SEARCH("Waive", Spreadsheet!AN65)))))</f>
        <v>1</v>
      </c>
      <c r="AF65" s="5" t="b">
        <f>OR(ISBLANK(Spreadsheet!C65), NOT(ISBLANK(Spreadsheet!D65)),NOT(ISBLANK(Spreadsheet!L65)))</f>
        <v>1</v>
      </c>
      <c r="AG65" s="5" t="b">
        <f>IF(AND(NOT(ISBLANK(Spreadsheet!C65)), NOT(ISBLANK(Spreadsheet!D65)),Spreadsheet!C65&lt;&gt;Spreadsheet!D65),IF(ISERROR(VLOOKUP(Spreadsheet!C65, Spreadsheet!$C$6:'Spreadsheet'!$C64,1,FALSE)), FALSE, TRUE),TRUE)</f>
        <v>1</v>
      </c>
      <c r="AH65" s="5" t="b">
        <f>Spreadsheet!$B$2=Spreadsheet!AD65</f>
        <v>1</v>
      </c>
      <c r="AI65" s="5" t="b">
        <f>IF(ISBLANK(Spreadsheet!G65),TRUE,IF(OR(LEN(Spreadsheet!G65)&gt;1,ISNUMBER(VALUE(Spreadsheet!G65))),FALSE,TRUE))</f>
        <v>1</v>
      </c>
      <c r="AJ65" s="5" t="b">
        <f>OR(ISBLANK(Spreadsheet!C65), NOT(ISBLANK(Spreadsheet!B65)), NOT(ISBLANK(Spreadsheet!D65)))</f>
        <v>1</v>
      </c>
      <c r="AK65" s="5" t="b">
        <f t="array" ref="AK65">IF(OR(AND(ISBLANK(Spreadsheet!E65),ISBLANK(Spreadsheet!D65),NOT(ISBLANK(Spreadsheet!C65))),AND(ISBLANK(Spreadsheet!E65),ISBLANK(Spreadsheet!D65),ISBLANK(Spreadsheet!C65))),TRUE,ISNUMBER(MATCH(TRUE,EXACT(Spreadsheet!E65,Relationships),0)))</f>
        <v>1</v>
      </c>
      <c r="AL65" s="5" t="b">
        <f>IF(NOT(ISBLANK(Spreadsheet!C65)),IF(OR(ISBLANK(Spreadsheet!F65),LEN(Spreadsheet!F65)&gt;40),FALSE,TRUE),TRUE)</f>
        <v>1</v>
      </c>
      <c r="AM65" s="5" t="b">
        <f>IF(NOT(ISBLANK(Spreadsheet!C65)),IF(OR(ISBLANK(Spreadsheet!H65),LEN(Spreadsheet!H65)&gt;40),FALSE,TRUE),TRUE)</f>
        <v>1</v>
      </c>
      <c r="AN65" s="5" t="b">
        <f t="array" ref="AN65">IF(ISBLANK(Spreadsheet!I65),TRUE,ISNUMBER(MATCH(TRUE,EXACT(Spreadsheet!I65,GenderValues),0)))</f>
        <v>1</v>
      </c>
      <c r="AO65" s="5" t="b">
        <f ca="1">IF(ISERROR(DATEVALUE(TEXT(Spreadsheet!J65,"mm/dd/yyyy")) &gt; TODAY()),IF(AND(ISBLANK(Spreadsheet!J65),ISBLANK(Spreadsheet!C65)),TRUE,FALSE),IF(DATEVALUE(TEXT(Spreadsheet!J65,"mm/dd/yyyy")) &gt; TODAY(),FALSE,TRUE))</f>
        <v>1</v>
      </c>
      <c r="AP65" s="5" t="b">
        <f>OR(ISBLANK(Spreadsheet!K65),LEN(Spreadsheet!K65)&lt;=100)</f>
        <v>1</v>
      </c>
      <c r="AQ65" s="5" t="b">
        <f t="array" ref="AQ65">IF(OR(AND(ISBLANK(Spreadsheet!L65),ISBLANK(Spreadsheet!C65)),AND(NOT(ISBLANK(Spreadsheet!C65)),NOT(ISBLANK(Spreadsheet!D65)))),TRUE,ISNUMBER(MATCH(TRUE,EXACT(Spreadsheet!L65,MaritalStatus),0)))</f>
        <v>1</v>
      </c>
      <c r="AR65" s="5" t="b">
        <f ca="1">IF(ISERROR(DATEVALUE(TEXT(Spreadsheet!M65,"mm/dd/yyyy")) &gt; TODAY()),IF(ISBLANK(Spreadsheet!M65),TRUE,FALSE),IF(DATEVALUE(TEXT(Spreadsheet!M65,"mm/dd/yyyy")) &gt; TODAY(),FALSE,TRUE))</f>
        <v>1</v>
      </c>
      <c r="AS65" s="5" t="b">
        <f>OR(ISBLANK(Spreadsheet!N65),LEN(Spreadsheet!N65)&lt;=100)</f>
        <v>1</v>
      </c>
      <c r="AT65" s="5" t="b">
        <f>OR(ISBLANK(Spreadsheet!O65),UPPER(Spreadsheet!O65)="YES")</f>
        <v>1</v>
      </c>
      <c r="AU65" s="5" t="b">
        <f>OR(ISBLANK(Spreadsheet!P65),UPPER(Spreadsheet!P65)="YES")</f>
        <v>1</v>
      </c>
      <c r="AV65" s="5" t="b">
        <f t="array" ref="AV65">IF(ISBLANK(Spreadsheet!Q65),TRUE,ISNUMBER(MATCH(TRUE,EXACT(Spreadsheet!Q65,OnGroupsPriorIns),0)))</f>
        <v>1</v>
      </c>
      <c r="AW65" s="5" t="b">
        <f>OR(ISBLANK(Spreadsheet!R65),UPPER(Spreadsheet!R65)="YES")</f>
        <v>1</v>
      </c>
      <c r="AX65" s="5" t="b">
        <f>OR(ISBLANK(Spreadsheet!S65),UPPER(Spreadsheet!S65)="YES")</f>
        <v>1</v>
      </c>
      <c r="AY65" s="5" t="b">
        <f>OR(AND(ISBLANK(Spreadsheet!C65),LEN(Spreadsheet!T65)=0),AND(NOT(ISBLANK(Spreadsheet!C65)),LEN(Spreadsheet!T65)&gt;0,LEN(Spreadsheet!T65)&lt;=50))</f>
        <v>1</v>
      </c>
      <c r="AZ65" s="5" t="b">
        <f>OR(LEN(Spreadsheet!U65)=0,AND(LEN(Spreadsheet!U65)&gt;0,LEN(Spreadsheet!U65)&lt;=50))</f>
        <v>1</v>
      </c>
      <c r="BA65" s="5" t="b">
        <f>OR(AND(ISBLANK(Spreadsheet!C65),LEN(Spreadsheet!V65)=0),AND(NOT(ISBLANK(Spreadsheet!C65)),LEN(Spreadsheet!V65)&gt;0,LEN(Spreadsheet!V65)&lt;=50))</f>
        <v>1</v>
      </c>
      <c r="BB65" s="5" t="b">
        <f t="array" ref="BB65">IF(AND(ISBLANK(Spreadsheet!C65),LEN(Spreadsheet!W65)=0),TRUE,ISNUMBER(MATCH(TRUE,EXACT(Spreadsheet!W65,States),0)))</f>
        <v>1</v>
      </c>
      <c r="BC65" s="5" t="b">
        <f>OR(AND(ISBLANK(Spreadsheet!C65),LEN(Spreadsheet!X65)=0),AND(NOT(ISBLANK(Spreadsheet!C65)),LEN(Spreadsheet!X65)&gt;0,LEN(Spreadsheet!X65)=5,ISNUMBER(VALUE(Spreadsheet!X65))))</f>
        <v>1</v>
      </c>
      <c r="BD65" s="5" t="b">
        <f>OR(ISBLANK(Spreadsheet!Z65),LEN(Spreadsheet!Z65)&lt;=50)</f>
        <v>1</v>
      </c>
      <c r="BE65" s="5" t="b">
        <f>ISBLANK(Spreadsheet!AA65)</f>
        <v>1</v>
      </c>
      <c r="BF65" s="5" t="b">
        <f>ISBLANK(Spreadsheet!AB65)</f>
        <v>1</v>
      </c>
      <c r="BG65" s="5" t="b">
        <f>IF(ISERROR(DATEVALUE(TEXT(Spreadsheet!AC65,"mm/dd/yyyy")) &gt; DATEVALUE(TEXT(Spreadsheet!J65,"mm/dd/yyyy"))),IF(OR(AND(ISBLANK(Spreadsheet!AC65),ISBLANK(Spreadsheet!C65)),AND(NOT(ISBLANK(Spreadsheet!C65)),ISBLANK(Spreadsheet!AC65),NOT(ISBLANK(Spreadsheet!D65)))),TRUE,FALSE),IF(DATEVALUE(TEXT(Spreadsheet!AC65,"mm/dd/yyyy")) &gt; DATEVALUE(TEXT(Spreadsheet!J65,"mm/dd/yyyy")),TRUE,FALSE))</f>
        <v>1</v>
      </c>
      <c r="BH65" s="5" t="b">
        <f>OR(AND(ISBLANK(Spreadsheet!C65),ISBLANK(Spreadsheet!AE65)),AND(NOT(ISBLANK(Spreadsheet!C65)),NOT(ISBLANK(Spreadsheet!D65)),ISBLANK(Spreadsheet!AE65)),AND(NOT(ISBLANK(Spreadsheet!C65)),ISBLANK(Spreadsheet!D65),NOT(ISBLANK(Spreadsheet!AE65)),LEN(Spreadsheet!AE65)&lt;=100))</f>
        <v>1</v>
      </c>
      <c r="BI65" s="5" t="b">
        <f t="array" ref="BI65">IF(ISBLANK(Spreadsheet!AF65),TRUE,ISNUMBER(MATCH(TRUE,EXACT(Spreadsheet!AF65,CobraShortReasons),0)))</f>
        <v>1</v>
      </c>
      <c r="BJ65" s="5" t="b">
        <f ca="1">IF(ISERROR(DATEVALUE(TEXT(Spreadsheet!AG65,"mm/dd/yyyy")) &gt; TODAY()),IF(ISBLANK(Spreadsheet!AG65),TRUE,FALSE),IF(DATEVALUE(TEXT(Spreadsheet!AG65,"mm/dd/yyyy")) &gt; TODAY(),FALSE,TRUE))</f>
        <v>1</v>
      </c>
      <c r="BK65" s="5" t="b">
        <f>OR(ISBLANK(Spreadsheet!AH65),LEN(Spreadsheet!AH65)&lt;=25)</f>
        <v>1</v>
      </c>
      <c r="BL65" s="5" t="b">
        <f t="array" aca="1" ref="BL65" ca="1">IF(ISBLANK(Spreadsheet!AI65),TRUE,ISNUMBER(MATCH(TRUE,EXACT(Spreadsheet!AI65,INDIRECT(Spreadsheet!$D$2)),0)))</f>
        <v>1</v>
      </c>
      <c r="BM65" s="5" t="b">
        <f t="array" aca="1" ref="BM65" ca="1">IF(ISBLANK(Spreadsheet!AJ65),TRUE,ISNUMBER(MATCH(TRUE,EXACT(Spreadsheet!AJ65,INDIRECT(Spreadsheet!BJ65)),0)))</f>
        <v>1</v>
      </c>
      <c r="BN65" s="5" t="b">
        <f t="array" ref="BN65">IF(ISBLANK(Spreadsheet!AK65),TRUE,ISNUMBER(MATCH(TRUE,EXACT(Spreadsheet!AK65,DentalPlans),0)))</f>
        <v>1</v>
      </c>
      <c r="BO65" s="5" t="b">
        <f t="array" aca="1" ref="BO65" ca="1">IF(ISBLANK(Spreadsheet!AL65),TRUE,ISNUMBER(MATCH(TRUE,EXACT(Spreadsheet!AL65,INDIRECT(Spreadsheet!BK65)),0)))</f>
        <v>1</v>
      </c>
      <c r="BP65" s="5" t="b">
        <f t="array" ref="BP65">IF(ISBLANK(Spreadsheet!AM65),TRUE,ISNUMBER(MATCH(TRUE,EXACT(Spreadsheet!AM65,VisionPlans),0)))</f>
        <v>1</v>
      </c>
      <c r="BQ65" s="5" t="b">
        <f t="array" aca="1" ref="BQ65" ca="1">IF(ISBLANK(Spreadsheet!AN65),TRUE,ISNUMBER(MATCH(TRUE,EXACT(Spreadsheet!AN65,INDIRECT(Spreadsheet!BL65)),0)))</f>
        <v>1</v>
      </c>
      <c r="BR65" s="5" t="b">
        <f t="array" ref="BR65">IF(ISBLANK(Spreadsheet!AO65),TRUE,ISNUMBER(MATCH(TRUE,EXACT(Spreadsheet!AO65,LifeBenefitClasses),0)))</f>
        <v>1</v>
      </c>
      <c r="BS65" s="5" t="b">
        <f>IF(OR(ISBLANK(Spreadsheet!AO65), Spreadsheet!AO65="Waive"),IF(ISBLANK(Spreadsheet!AP65),TRUE,FALSE),IF(OR(AND(NOT(ISBLANK(Spreadsheet!AO65)),ISBLANK(Spreadsheet!AP65)),NOT(ISNUMBER(VALUE(Spreadsheet!AP65)))),FALSE,IF(OR(AND(Spreadsheet!AP65&lt;6,MOD(Spreadsheet!AP65*10,5)=0), MOD(Spreadsheet!AP65,5000)=0),TRUE,FALSE)))</f>
        <v>1</v>
      </c>
      <c r="BT65" s="5" t="b">
        <f t="array" ref="BT65">IF(ISBLANK(Spreadsheet!AQ65),TRUE,ISNUMBER(MATCH(TRUE,EXACT(Spreadsheet!AQ65,EnrollWaive),0)))</f>
        <v>1</v>
      </c>
      <c r="BU65" s="5" t="b">
        <f t="array" ref="BU65">IF(ISBLANK(Spreadsheet!AR65),TRUE,ISNUMBER(MATCH(TRUE,EXACT(Spreadsheet!AR65,LifeBenefitClasses),0)))</f>
        <v>1</v>
      </c>
      <c r="BV65" s="5" t="b">
        <f>IF(OR(ISBLANK(Spreadsheet!AR65), Spreadsheet!AR65="Waive"),IF(ISBLANK(Spreadsheet!AS65),TRUE,FALSE),IF(OR(AND(NOT(ISBLANK(Spreadsheet!AR65)),ISBLANK(Spreadsheet!AS65)),NOT(ISNUMBER(VALUE(Spreadsheet!AS65)))),FALSE,IF(OR(AND(Spreadsheet!AS65&lt;6,MOD(Spreadsheet!AS65*10,5)=0), MOD(Spreadsheet!AS65,10000)=0),TRUE,FALSE)))</f>
        <v>1</v>
      </c>
      <c r="BW65" s="5" t="b">
        <f t="array" ref="BW65">IF(ISBLANK(Spreadsheet!AT65),TRUE,ISNUMBER(MATCH(TRUE,EXACT(Spreadsheet!AT65,LifeBenefitClasses),0)))</f>
        <v>1</v>
      </c>
      <c r="BX65" s="5" t="b">
        <f>IF(OR(ISBLANK(Spreadsheet!AT65), Spreadsheet!AT65="Waive"),IF(ISBLANK(Spreadsheet!AU65),TRUE,FALSE),IF(OR(AND(NOT(ISBLANK(Spreadsheet!AT65)),ISBLANK(Spreadsheet!AU65)),NOT(ISNUMBER(VALUE(Spreadsheet!AU65)))),FALSE,IF(AND(NOT(OR(ISBLANK(Spreadsheet!AT65),Spreadsheet!AT65="Waive")),NOT(OR(ISBLANK(Spreadsheet!AR65),Spreadsheet!AR65="Waive")),MOD(Spreadsheet!AU65,5000)=0, Spreadsheet!AU65&lt;=(Spreadsheet!AS65*0.5)),TRUE,FALSE)))</f>
        <v>1</v>
      </c>
      <c r="BY65" s="5" t="b">
        <f t="array" ref="BY65">IF(ISBLANK(Spreadsheet!AV65),TRUE,ISNUMBER(MATCH(TRUE,EXACT(Spreadsheet!AV65,EnrollWaive),0)))</f>
        <v>1</v>
      </c>
      <c r="BZ65" s="5" t="b">
        <f t="array" ref="BZ65">IF(ISBLANK(Spreadsheet!AW65),TRUE,ISNUMBER(MATCH(TRUE,EXACT(Spreadsheet!AW65,LifeBenefitClasses),0)))</f>
        <v>1</v>
      </c>
      <c r="CA65" s="5" t="b">
        <f t="array" ref="CA65">IF(ISBLANK(Spreadsheet!AX65),TRUE,ISNUMBER(MATCH(TRUE,EXACT(Spreadsheet!AX65,LifeBenefitClasses),0)))</f>
        <v>1</v>
      </c>
      <c r="CB65" s="5" t="b">
        <f t="array" ref="CB65">IF(ISBLANK(Spreadsheet!AY65),TRUE,ISNUMBER(MATCH(TRUE,EXACT(Spreadsheet!AY65,LifeBenefitClasses),0)))</f>
        <v>1</v>
      </c>
      <c r="CC65" s="5" t="b">
        <f t="array" ref="CC65">IF(ISBLANK(Spreadsheet!AZ65),TRUE,ISNUMBER(MATCH(TRUE,EXACT(Spreadsheet!AZ65,LifeBenefitClasses),0)))</f>
        <v>1</v>
      </c>
      <c r="CD65" s="5" t="b">
        <f t="array" ref="CD65">IF(ISBLANK(Spreadsheet!BA65),TRUE,ISNUMBER(MATCH(TRUE,EXACT(Spreadsheet!BA65,LifeBenefitClasses),0)))</f>
        <v>1</v>
      </c>
      <c r="CE65" s="5" t="b">
        <f>IF(OR(ISBLANK(Spreadsheet!BA65), Spreadsheet!BA65="Waive"),IF(ISBLANK(Spreadsheet!BB65),TRUE,FALSE),IF(OR(AND(NOT(ISBLANK(Spreadsheet!BA65)),ISBLANK(Spreadsheet!BB65)),NOT(ISNUMBER(VALUE(Spreadsheet!BB65))),ISBLANK(Spreadsheet!BC65),NOT(ISNUMBER(VALUE(Spreadsheet!BC65)))),FALSE,IF(AND(Spreadsheet!BB65&gt;=50000,Spreadsheet!BB65&lt;=250000,MOD(Spreadsheet!BB65,10000)=0,Spreadsheet!BB65&lt;=(10*Spreadsheet!BC65)),TRUE,FALSE)))</f>
        <v>1</v>
      </c>
      <c r="CF65" s="5" t="b">
        <f>IF(NOT(ISBLANK(Spreadsheet!BC65)),AND(ISNUMBER(VALUE(Spreadsheet!BC65)),Spreadsheet!BC65&gt;0),AND(OR(ISBLANK(Spreadsheet!AO65),Spreadsheet!AO65="Waive",AND(NOT(OR(ISBLANK(Spreadsheet!AO65),Spreadsheet!AO65="Waive")),Spreadsheet!AP65&gt;=6)),OR(ISBLANK(Spreadsheet!AR65),AND(NOT(OR(ISBLANK(Spreadsheet!AR65),Spreadsheet!AR65="Waive")),Spreadsheet!AS65&gt;=6)),OR(ISBLANK(Spreadsheet!AW65)),OR(ISBLANK(Spreadsheet!AX65)),OR(ISBLANK(Spreadsheet!AY65)),OR(ISBLANK(Spreadsheet!AZ65)),OR(ISBLANK(Spreadsheet!BA65),Spreadsheet!BA65="Waive")))</f>
        <v>1</v>
      </c>
      <c r="CG65" s="5" t="b">
        <f t="shared" ca="1" si="5"/>
        <v>1</v>
      </c>
    </row>
    <row r="66" spans="8:85" x14ac:dyDescent="0.3">
      <c r="H66" s="5">
        <f t="shared" ca="1" si="2"/>
        <v>2</v>
      </c>
      <c r="I66" s="5" t="str">
        <f t="shared" ca="1" si="3"/>
        <v/>
      </c>
      <c r="J66" s="5" t="str">
        <f>IF(AND(NOT(ISBLANK(Spreadsheet!C66)),ISBLANK(Spreadsheet!D66)),Spreadsheet!F66&amp;" "&amp;Spreadsheet!H66,"")</f>
        <v/>
      </c>
      <c r="K66" s="5">
        <f>IF(AND(NOT(ISBLANK(Spreadsheet!C66)),ISBLANK(Spreadsheet!D66)),COUNTIFS(Spreadsheet!E67:E$786,"=Child",Spreadsheet!C67:C$786, "="&amp;Spreadsheet!C66) + COUNTIFS(Spreadsheet!E67:E$786,"=Step-child",Spreadsheet!C67:C$786, "="&amp;Spreadsheet!C66),0)</f>
        <v>0</v>
      </c>
      <c r="L66" s="5">
        <f>IF(NOT(ISBLANK(J66)),COUNTIFS(Spreadsheet!E67:E$786,"=Wife",Spreadsheet!C67:C$786, "="&amp;Spreadsheet!C66) + COUNTIFS(Spreadsheet!E67:E$786,"=Husband",Spreadsheet!C67:C$786, "="&amp;Spreadsheet!C66),0)</f>
        <v>0</v>
      </c>
      <c r="M66" s="5">
        <f>IF(NOT(ISBLANK(Spreadsheet!AJ66)),VLOOKUP(Spreadsheet!AJ66,'Drop Downs'!$P$2:$R$16,3,FALSE),0)</f>
        <v>0</v>
      </c>
      <c r="N66" s="5">
        <f>IF(NOT(ISBLANK(Spreadsheet!AJ66)), VLOOKUP(Spreadsheet!AJ66,'Drop Downs'!$P$2:$R$16,2,FALSE),0)</f>
        <v>0</v>
      </c>
      <c r="O66" s="5">
        <f>IF(NOT(ISBLANK(Spreadsheet!AL66)),VLOOKUP(Spreadsheet!AL66,'Drop Downs'!$P$2:$R$16,3,FALSE), 0)</f>
        <v>0</v>
      </c>
      <c r="P66" s="5">
        <f>IF(NOT(ISBLANK(Spreadsheet!AL66)),VLOOKUP(Spreadsheet!AL66,'Drop Downs'!$P$2:$R$16,2,FALSE),0)</f>
        <v>0</v>
      </c>
      <c r="Q66" s="5">
        <f>IF(NOT(ISBLANK(Spreadsheet!AN66)),VLOOKUP(Spreadsheet!AN66,'Drop Downs'!$P$2:$R$16,3,FALSE),0)</f>
        <v>0</v>
      </c>
      <c r="R66" s="5">
        <f>IF(NOT(ISBLANK(Spreadsheet!AN66)),VLOOKUP(Spreadsheet!AN66,'Drop Downs'!$P$2:$R$16,2,FALSE),0)</f>
        <v>0</v>
      </c>
      <c r="S66" s="5" t="str">
        <f>IF(OR(M66&gt;K66,N66&gt;L66,O66&gt;K66, Q66&gt;K66,N66&gt;L66, P66&gt;L66, R66&gt;L66),"Member currently has a coverage election over what he/she needs.  Please add more dependents or adjust the coverage election.","")&amp;(IF(AND(NOT(ISBLANK(Spreadsheet!C66)),NOT(ISBLANK(Spreadsheet!D66)),ISBLANK(Spreadsheet!E66)),"Dependent lacks a relationship to member.Please select one from the drop-down.",""))</f>
        <v/>
      </c>
      <c r="T66" s="5" t="b">
        <f t="shared" si="4"/>
        <v>1</v>
      </c>
      <c r="U66" s="5" t="b">
        <f>OR(ISBLANK(Spreadsheet!C66),IF(NOT(ISBLANK(Spreadsheet!D66)),NOT(ISBLANK(Spreadsheet!E66)),TRUE))</f>
        <v>1</v>
      </c>
      <c r="V66" s="5" t="b">
        <f>OR(ISBLANK(Spreadsheet!C66), NOT(ISBLANK(Spreadsheet!I66)))</f>
        <v>1</v>
      </c>
      <c r="W66" s="5" t="b">
        <f>OR(ISBLANK(Spreadsheet!D66),NOT(ISBLANK(Spreadsheet!C66)))</f>
        <v>1</v>
      </c>
      <c r="X66" s="155" t="str">
        <f>REPT("0",MIN(FIND({1,2,3,4,5,6,7,8,9},Spreadsheet!C66&amp;"123456789"))-1)&amp;IF(ISBLANK(Spreadsheet!C66),"",SUMPRODUCT(MID(0&amp;Spreadsheet!C66,LARGE(INDEX(ISNUMBER(--MID(Spreadsheet!C66,ROW($1:$225),1))*
 ROW($1:$225),0),ROW($1:$225))+1,1)*10^ROW($1:$225)/10))</f>
        <v/>
      </c>
      <c r="Y66" s="5" t="b">
        <f>IF(NOT(ISBLANK(Spreadsheet!C66)),IF(AND(ISNUMBER(VALUE(Spreadsheet!C66)), LEN(Spreadsheet!C66)=9),TRUE,FALSE),TRUE)</f>
        <v>1</v>
      </c>
      <c r="Z66" s="155" t="str">
        <f>REPT("0",MIN(FIND({1,2,3,4,5,6,7,8,9},Spreadsheet!D66&amp;"123456789"))-1)&amp;IF(ISBLANK(Spreadsheet!D66),"",SUMPRODUCT(MID(0&amp;Spreadsheet!D66,LARGE(INDEX(ISNUMBER(--MID(Spreadsheet!D66,ROW($1:$225),1))*
 ROW($1:$225),0),ROW($1:$225))+1,1)*10^ROW($1:$225)/10))</f>
        <v/>
      </c>
      <c r="AA66" s="5" t="b">
        <f>IF(AND(NOT(ISBLANK(Spreadsheet!D66)),NOT(ISBLANK(Spreadsheet!C66))),IF(AND(ISNUMBER(VALUE(Spreadsheet!D66)), LEN(Spreadsheet!D66)=9),TRUE,FALSE),IF(AND(NOT(ISBLANK(Spreadsheet!D66)),ISBLANK(Spreadsheet!C66)),FALSE,TRUE))</f>
        <v>1</v>
      </c>
      <c r="AB66" s="5" t="b">
        <f>OR(ISBLANK(Spreadsheet!Y66),IF(NOT(ISBLANK(Spreadsheet!Y66)),LEN(Spreadsheet!Y66)=10,ISNUMBER(VALUE(Spreadsheet!Y66))))</f>
        <v>1</v>
      </c>
      <c r="AC66" s="5" t="b">
        <f>OR(ISBLANK(Spreadsheet!AI66), AND(NOT(ISBLANK(Spreadsheet!AJ66)), NOT(ISNUMBER(SEARCH("Waive",Spreadsheet!AJ66)))))</f>
        <v>1</v>
      </c>
      <c r="AD66" s="5" t="b">
        <f>OR(ISBLANK(Spreadsheet!AK66), AND(NOT(ISBLANK(Spreadsheet!AL66)), NOT(ISNUMBER(SEARCH("Waive",Spreadsheet!AL66)))))</f>
        <v>1</v>
      </c>
      <c r="AE66" s="5" t="b">
        <f>OR(ISBLANK(Spreadsheet!AM66), AND(NOT(ISBLANK(Spreadsheet!AN66)), NOT(ISNUMBER(SEARCH("Waive", Spreadsheet!AN66)))))</f>
        <v>1</v>
      </c>
      <c r="AF66" s="5" t="b">
        <f>OR(ISBLANK(Spreadsheet!C66), NOT(ISBLANK(Spreadsheet!D66)),NOT(ISBLANK(Spreadsheet!L66)))</f>
        <v>1</v>
      </c>
      <c r="AG66" s="5" t="b">
        <f>IF(AND(NOT(ISBLANK(Spreadsheet!C66)), NOT(ISBLANK(Spreadsheet!D66)),Spreadsheet!C66&lt;&gt;Spreadsheet!D66),IF(ISERROR(VLOOKUP(Spreadsheet!C66, Spreadsheet!$C$6:'Spreadsheet'!$C65,1,FALSE)), FALSE, TRUE),TRUE)</f>
        <v>1</v>
      </c>
      <c r="AH66" s="5" t="b">
        <f>Spreadsheet!$B$2=Spreadsheet!AD66</f>
        <v>1</v>
      </c>
      <c r="AI66" s="5" t="b">
        <f>IF(ISBLANK(Spreadsheet!G66),TRUE,IF(OR(LEN(Spreadsheet!G66)&gt;1,ISNUMBER(VALUE(Spreadsheet!G66))),FALSE,TRUE))</f>
        <v>1</v>
      </c>
      <c r="AJ66" s="5" t="b">
        <f>OR(ISBLANK(Spreadsheet!C66), NOT(ISBLANK(Spreadsheet!B66)), NOT(ISBLANK(Spreadsheet!D66)))</f>
        <v>1</v>
      </c>
      <c r="AK66" s="5" t="b">
        <f t="array" ref="AK66">IF(OR(AND(ISBLANK(Spreadsheet!E66),ISBLANK(Spreadsheet!D66),NOT(ISBLANK(Spreadsheet!C66))),AND(ISBLANK(Spreadsheet!E66),ISBLANK(Spreadsheet!D66),ISBLANK(Spreadsheet!C66))),TRUE,ISNUMBER(MATCH(TRUE,EXACT(Spreadsheet!E66,Relationships),0)))</f>
        <v>1</v>
      </c>
      <c r="AL66" s="5" t="b">
        <f>IF(NOT(ISBLANK(Spreadsheet!C66)),IF(OR(ISBLANK(Spreadsheet!F66),LEN(Spreadsheet!F66)&gt;40),FALSE,TRUE),TRUE)</f>
        <v>1</v>
      </c>
      <c r="AM66" s="5" t="b">
        <f>IF(NOT(ISBLANK(Spreadsheet!C66)),IF(OR(ISBLANK(Spreadsheet!H66),LEN(Spreadsheet!H66)&gt;40),FALSE,TRUE),TRUE)</f>
        <v>1</v>
      </c>
      <c r="AN66" s="5" t="b">
        <f t="array" ref="AN66">IF(ISBLANK(Spreadsheet!I66),TRUE,ISNUMBER(MATCH(TRUE,EXACT(Spreadsheet!I66,GenderValues),0)))</f>
        <v>1</v>
      </c>
      <c r="AO66" s="5" t="b">
        <f ca="1">IF(ISERROR(DATEVALUE(TEXT(Spreadsheet!J66,"mm/dd/yyyy")) &gt; TODAY()),IF(AND(ISBLANK(Spreadsheet!J66),ISBLANK(Spreadsheet!C66)),TRUE,FALSE),IF(DATEVALUE(TEXT(Spreadsheet!J66,"mm/dd/yyyy")) &gt; TODAY(),FALSE,TRUE))</f>
        <v>1</v>
      </c>
      <c r="AP66" s="5" t="b">
        <f>OR(ISBLANK(Spreadsheet!K66),LEN(Spreadsheet!K66)&lt;=100)</f>
        <v>1</v>
      </c>
      <c r="AQ66" s="5" t="b">
        <f t="array" ref="AQ66">IF(OR(AND(ISBLANK(Spreadsheet!L66),ISBLANK(Spreadsheet!C66)),AND(NOT(ISBLANK(Spreadsheet!C66)),NOT(ISBLANK(Spreadsheet!D66)))),TRUE,ISNUMBER(MATCH(TRUE,EXACT(Spreadsheet!L66,MaritalStatus),0)))</f>
        <v>1</v>
      </c>
      <c r="AR66" s="5" t="b">
        <f ca="1">IF(ISERROR(DATEVALUE(TEXT(Spreadsheet!M66,"mm/dd/yyyy")) &gt; TODAY()),IF(ISBLANK(Spreadsheet!M66),TRUE,FALSE),IF(DATEVALUE(TEXT(Spreadsheet!M66,"mm/dd/yyyy")) &gt; TODAY(),FALSE,TRUE))</f>
        <v>1</v>
      </c>
      <c r="AS66" s="5" t="b">
        <f>OR(ISBLANK(Spreadsheet!N66),LEN(Spreadsheet!N66)&lt;=100)</f>
        <v>1</v>
      </c>
      <c r="AT66" s="5" t="b">
        <f>OR(ISBLANK(Spreadsheet!O66),UPPER(Spreadsheet!O66)="YES")</f>
        <v>1</v>
      </c>
      <c r="AU66" s="5" t="b">
        <f>OR(ISBLANK(Spreadsheet!P66),UPPER(Spreadsheet!P66)="YES")</f>
        <v>1</v>
      </c>
      <c r="AV66" s="5" t="b">
        <f t="array" ref="AV66">IF(ISBLANK(Spreadsheet!Q66),TRUE,ISNUMBER(MATCH(TRUE,EXACT(Spreadsheet!Q66,OnGroupsPriorIns),0)))</f>
        <v>1</v>
      </c>
      <c r="AW66" s="5" t="b">
        <f>OR(ISBLANK(Spreadsheet!R66),UPPER(Spreadsheet!R66)="YES")</f>
        <v>1</v>
      </c>
      <c r="AX66" s="5" t="b">
        <f>OR(ISBLANK(Spreadsheet!S66),UPPER(Spreadsheet!S66)="YES")</f>
        <v>1</v>
      </c>
      <c r="AY66" s="5" t="b">
        <f>OR(AND(ISBLANK(Spreadsheet!C66),LEN(Spreadsheet!T66)=0),AND(NOT(ISBLANK(Spreadsheet!C66)),LEN(Spreadsheet!T66)&gt;0,LEN(Spreadsheet!T66)&lt;=50))</f>
        <v>1</v>
      </c>
      <c r="AZ66" s="5" t="b">
        <f>OR(LEN(Spreadsheet!U66)=0,AND(LEN(Spreadsheet!U66)&gt;0,LEN(Spreadsheet!U66)&lt;=50))</f>
        <v>1</v>
      </c>
      <c r="BA66" s="5" t="b">
        <f>OR(AND(ISBLANK(Spreadsheet!C66),LEN(Spreadsheet!V66)=0),AND(NOT(ISBLANK(Spreadsheet!C66)),LEN(Spreadsheet!V66)&gt;0,LEN(Spreadsheet!V66)&lt;=50))</f>
        <v>1</v>
      </c>
      <c r="BB66" s="5" t="b">
        <f t="array" ref="BB66">IF(AND(ISBLANK(Spreadsheet!C66),LEN(Spreadsheet!W66)=0),TRUE,ISNUMBER(MATCH(TRUE,EXACT(Spreadsheet!W66,States),0)))</f>
        <v>1</v>
      </c>
      <c r="BC66" s="5" t="b">
        <f>OR(AND(ISBLANK(Spreadsheet!C66),LEN(Spreadsheet!X66)=0),AND(NOT(ISBLANK(Spreadsheet!C66)),LEN(Spreadsheet!X66)&gt;0,LEN(Spreadsheet!X66)=5,ISNUMBER(VALUE(Spreadsheet!X66))))</f>
        <v>1</v>
      </c>
      <c r="BD66" s="5" t="b">
        <f>OR(ISBLANK(Spreadsheet!Z66),LEN(Spreadsheet!Z66)&lt;=50)</f>
        <v>1</v>
      </c>
      <c r="BE66" s="5" t="b">
        <f>ISBLANK(Spreadsheet!AA66)</f>
        <v>1</v>
      </c>
      <c r="BF66" s="5" t="b">
        <f>ISBLANK(Spreadsheet!AB66)</f>
        <v>1</v>
      </c>
      <c r="BG66" s="5" t="b">
        <f>IF(ISERROR(DATEVALUE(TEXT(Spreadsheet!AC66,"mm/dd/yyyy")) &gt; DATEVALUE(TEXT(Spreadsheet!J66,"mm/dd/yyyy"))),IF(OR(AND(ISBLANK(Spreadsheet!AC66),ISBLANK(Spreadsheet!C66)),AND(NOT(ISBLANK(Spreadsheet!C66)),ISBLANK(Spreadsheet!AC66),NOT(ISBLANK(Spreadsheet!D66)))),TRUE,FALSE),IF(DATEVALUE(TEXT(Spreadsheet!AC66,"mm/dd/yyyy")) &gt; DATEVALUE(TEXT(Spreadsheet!J66,"mm/dd/yyyy")),TRUE,FALSE))</f>
        <v>1</v>
      </c>
      <c r="BH66" s="5" t="b">
        <f>OR(AND(ISBLANK(Spreadsheet!C66),ISBLANK(Spreadsheet!AE66)),AND(NOT(ISBLANK(Spreadsheet!C66)),NOT(ISBLANK(Spreadsheet!D66)),ISBLANK(Spreadsheet!AE66)),AND(NOT(ISBLANK(Spreadsheet!C66)),ISBLANK(Spreadsheet!D66),NOT(ISBLANK(Spreadsheet!AE66)),LEN(Spreadsheet!AE66)&lt;=100))</f>
        <v>1</v>
      </c>
      <c r="BI66" s="5" t="b">
        <f t="array" ref="BI66">IF(ISBLANK(Spreadsheet!AF66),TRUE,ISNUMBER(MATCH(TRUE,EXACT(Spreadsheet!AF66,CobraShortReasons),0)))</f>
        <v>1</v>
      </c>
      <c r="BJ66" s="5" t="b">
        <f ca="1">IF(ISERROR(DATEVALUE(TEXT(Spreadsheet!AG66,"mm/dd/yyyy")) &gt; TODAY()),IF(ISBLANK(Spreadsheet!AG66),TRUE,FALSE),IF(DATEVALUE(TEXT(Spreadsheet!AG66,"mm/dd/yyyy")) &gt; TODAY(),FALSE,TRUE))</f>
        <v>1</v>
      </c>
      <c r="BK66" s="5" t="b">
        <f>OR(ISBLANK(Spreadsheet!AH66),LEN(Spreadsheet!AH66)&lt;=25)</f>
        <v>1</v>
      </c>
      <c r="BL66" s="5" t="b">
        <f t="array" aca="1" ref="BL66" ca="1">IF(ISBLANK(Spreadsheet!AI66),TRUE,ISNUMBER(MATCH(TRUE,EXACT(Spreadsheet!AI66,INDIRECT(Spreadsheet!$D$2)),0)))</f>
        <v>1</v>
      </c>
      <c r="BM66" s="5" t="b">
        <f t="array" aca="1" ref="BM66" ca="1">IF(ISBLANK(Spreadsheet!AJ66),TRUE,ISNUMBER(MATCH(TRUE,EXACT(Spreadsheet!AJ66,INDIRECT(Spreadsheet!BJ66)),0)))</f>
        <v>1</v>
      </c>
      <c r="BN66" s="5" t="b">
        <f t="array" ref="BN66">IF(ISBLANK(Spreadsheet!AK66),TRUE,ISNUMBER(MATCH(TRUE,EXACT(Spreadsheet!AK66,DentalPlans),0)))</f>
        <v>1</v>
      </c>
      <c r="BO66" s="5" t="b">
        <f t="array" aca="1" ref="BO66" ca="1">IF(ISBLANK(Spreadsheet!AL66),TRUE,ISNUMBER(MATCH(TRUE,EXACT(Spreadsheet!AL66,INDIRECT(Spreadsheet!BK66)),0)))</f>
        <v>1</v>
      </c>
      <c r="BP66" s="5" t="b">
        <f t="array" ref="BP66">IF(ISBLANK(Spreadsheet!AM66),TRUE,ISNUMBER(MATCH(TRUE,EXACT(Spreadsheet!AM66,VisionPlans),0)))</f>
        <v>1</v>
      </c>
      <c r="BQ66" s="5" t="b">
        <f t="array" aca="1" ref="BQ66" ca="1">IF(ISBLANK(Spreadsheet!AN66),TRUE,ISNUMBER(MATCH(TRUE,EXACT(Spreadsheet!AN66,INDIRECT(Spreadsheet!BL66)),0)))</f>
        <v>1</v>
      </c>
      <c r="BR66" s="5" t="b">
        <f t="array" ref="BR66">IF(ISBLANK(Spreadsheet!AO66),TRUE,ISNUMBER(MATCH(TRUE,EXACT(Spreadsheet!AO66,LifeBenefitClasses),0)))</f>
        <v>1</v>
      </c>
      <c r="BS66" s="5" t="b">
        <f>IF(OR(ISBLANK(Spreadsheet!AO66), Spreadsheet!AO66="Waive"),IF(ISBLANK(Spreadsheet!AP66),TRUE,FALSE),IF(OR(AND(NOT(ISBLANK(Spreadsheet!AO66)),ISBLANK(Spreadsheet!AP66)),NOT(ISNUMBER(VALUE(Spreadsheet!AP66)))),FALSE,IF(OR(AND(Spreadsheet!AP66&lt;6,MOD(Spreadsheet!AP66*10,5)=0), MOD(Spreadsheet!AP66,5000)=0),TRUE,FALSE)))</f>
        <v>1</v>
      </c>
      <c r="BT66" s="5" t="b">
        <f t="array" ref="BT66">IF(ISBLANK(Spreadsheet!AQ66),TRUE,ISNUMBER(MATCH(TRUE,EXACT(Spreadsheet!AQ66,EnrollWaive),0)))</f>
        <v>1</v>
      </c>
      <c r="BU66" s="5" t="b">
        <f t="array" ref="BU66">IF(ISBLANK(Spreadsheet!AR66),TRUE,ISNUMBER(MATCH(TRUE,EXACT(Spreadsheet!AR66,LifeBenefitClasses),0)))</f>
        <v>1</v>
      </c>
      <c r="BV66" s="5" t="b">
        <f>IF(OR(ISBLANK(Spreadsheet!AR66), Spreadsheet!AR66="Waive"),IF(ISBLANK(Spreadsheet!AS66),TRUE,FALSE),IF(OR(AND(NOT(ISBLANK(Spreadsheet!AR66)),ISBLANK(Spreadsheet!AS66)),NOT(ISNUMBER(VALUE(Spreadsheet!AS66)))),FALSE,IF(OR(AND(Spreadsheet!AS66&lt;6,MOD(Spreadsheet!AS66*10,5)=0), MOD(Spreadsheet!AS66,10000)=0),TRUE,FALSE)))</f>
        <v>1</v>
      </c>
      <c r="BW66" s="5" t="b">
        <f t="array" ref="BW66">IF(ISBLANK(Spreadsheet!AT66),TRUE,ISNUMBER(MATCH(TRUE,EXACT(Spreadsheet!AT66,LifeBenefitClasses),0)))</f>
        <v>1</v>
      </c>
      <c r="BX66" s="5" t="b">
        <f>IF(OR(ISBLANK(Spreadsheet!AT66), Spreadsheet!AT66="Waive"),IF(ISBLANK(Spreadsheet!AU66),TRUE,FALSE),IF(OR(AND(NOT(ISBLANK(Spreadsheet!AT66)),ISBLANK(Spreadsheet!AU66)),NOT(ISNUMBER(VALUE(Spreadsheet!AU66)))),FALSE,IF(AND(NOT(OR(ISBLANK(Spreadsheet!AT66),Spreadsheet!AT66="Waive")),NOT(OR(ISBLANK(Spreadsheet!AR66),Spreadsheet!AR66="Waive")),MOD(Spreadsheet!AU66,5000)=0, Spreadsheet!AU66&lt;=(Spreadsheet!AS66*0.5)),TRUE,FALSE)))</f>
        <v>1</v>
      </c>
      <c r="BY66" s="5" t="b">
        <f t="array" ref="BY66">IF(ISBLANK(Spreadsheet!AV66),TRUE,ISNUMBER(MATCH(TRUE,EXACT(Spreadsheet!AV66,EnrollWaive),0)))</f>
        <v>1</v>
      </c>
      <c r="BZ66" s="5" t="b">
        <f t="array" ref="BZ66">IF(ISBLANK(Spreadsheet!AW66),TRUE,ISNUMBER(MATCH(TRUE,EXACT(Spreadsheet!AW66,LifeBenefitClasses),0)))</f>
        <v>1</v>
      </c>
      <c r="CA66" s="5" t="b">
        <f t="array" ref="CA66">IF(ISBLANK(Spreadsheet!AX66),TRUE,ISNUMBER(MATCH(TRUE,EXACT(Spreadsheet!AX66,LifeBenefitClasses),0)))</f>
        <v>1</v>
      </c>
      <c r="CB66" s="5" t="b">
        <f t="array" ref="CB66">IF(ISBLANK(Spreadsheet!AY66),TRUE,ISNUMBER(MATCH(TRUE,EXACT(Spreadsheet!AY66,LifeBenefitClasses),0)))</f>
        <v>1</v>
      </c>
      <c r="CC66" s="5" t="b">
        <f t="array" ref="CC66">IF(ISBLANK(Spreadsheet!AZ66),TRUE,ISNUMBER(MATCH(TRUE,EXACT(Spreadsheet!AZ66,LifeBenefitClasses),0)))</f>
        <v>1</v>
      </c>
      <c r="CD66" s="5" t="b">
        <f t="array" ref="CD66">IF(ISBLANK(Spreadsheet!BA66),TRUE,ISNUMBER(MATCH(TRUE,EXACT(Spreadsheet!BA66,LifeBenefitClasses),0)))</f>
        <v>1</v>
      </c>
      <c r="CE66" s="5" t="b">
        <f>IF(OR(ISBLANK(Spreadsheet!BA66), Spreadsheet!BA66="Waive"),IF(ISBLANK(Spreadsheet!BB66),TRUE,FALSE),IF(OR(AND(NOT(ISBLANK(Spreadsheet!BA66)),ISBLANK(Spreadsheet!BB66)),NOT(ISNUMBER(VALUE(Spreadsheet!BB66))),ISBLANK(Spreadsheet!BC66),NOT(ISNUMBER(VALUE(Spreadsheet!BC66)))),FALSE,IF(AND(Spreadsheet!BB66&gt;=50000,Spreadsheet!BB66&lt;=250000,MOD(Spreadsheet!BB66,10000)=0,Spreadsheet!BB66&lt;=(10*Spreadsheet!BC66)),TRUE,FALSE)))</f>
        <v>1</v>
      </c>
      <c r="CF66" s="5" t="b">
        <f>IF(NOT(ISBLANK(Spreadsheet!BC66)),AND(ISNUMBER(VALUE(Spreadsheet!BC66)),Spreadsheet!BC66&gt;0),AND(OR(ISBLANK(Spreadsheet!AO66),Spreadsheet!AO66="Waive",AND(NOT(OR(ISBLANK(Spreadsheet!AO66),Spreadsheet!AO66="Waive")),Spreadsheet!AP66&gt;=6)),OR(ISBLANK(Spreadsheet!AR66),AND(NOT(OR(ISBLANK(Spreadsheet!AR66),Spreadsheet!AR66="Waive")),Spreadsheet!AS66&gt;=6)),OR(ISBLANK(Spreadsheet!AW66)),OR(ISBLANK(Spreadsheet!AX66)),OR(ISBLANK(Spreadsheet!AY66)),OR(ISBLANK(Spreadsheet!AZ66)),OR(ISBLANK(Spreadsheet!BA66),Spreadsheet!BA66="Waive")))</f>
        <v>1</v>
      </c>
      <c r="CG66" s="5" t="b">
        <f t="shared" ca="1" si="5"/>
        <v>1</v>
      </c>
    </row>
    <row r="67" spans="8:85" x14ac:dyDescent="0.3">
      <c r="H67" s="5">
        <f t="shared" ca="1" si="2"/>
        <v>2</v>
      </c>
      <c r="I67" s="5" t="str">
        <f t="shared" ca="1" si="3"/>
        <v/>
      </c>
      <c r="J67" s="5" t="str">
        <f>IF(AND(NOT(ISBLANK(Spreadsheet!C67)),ISBLANK(Spreadsheet!D67)),Spreadsheet!F67&amp;" "&amp;Spreadsheet!H67,"")</f>
        <v/>
      </c>
      <c r="K67" s="5">
        <f>IF(AND(NOT(ISBLANK(Spreadsheet!C67)),ISBLANK(Spreadsheet!D67)),COUNTIFS(Spreadsheet!E68:E$786,"=Child",Spreadsheet!C68:C$786, "="&amp;Spreadsheet!C67) + COUNTIFS(Spreadsheet!E68:E$786,"=Step-child",Spreadsheet!C68:C$786, "="&amp;Spreadsheet!C67),0)</f>
        <v>0</v>
      </c>
      <c r="L67" s="5">
        <f>IF(NOT(ISBLANK(J67)),COUNTIFS(Spreadsheet!E68:E$786,"=Wife",Spreadsheet!C68:C$786, "="&amp;Spreadsheet!C67) + COUNTIFS(Spreadsheet!E68:E$786,"=Husband",Spreadsheet!C68:C$786, "="&amp;Spreadsheet!C67),0)</f>
        <v>0</v>
      </c>
      <c r="M67" s="5">
        <f>IF(NOT(ISBLANK(Spreadsheet!AJ67)),VLOOKUP(Spreadsheet!AJ67,'Drop Downs'!$P$2:$R$16,3,FALSE),0)</f>
        <v>0</v>
      </c>
      <c r="N67" s="5">
        <f>IF(NOT(ISBLANK(Spreadsheet!AJ67)), VLOOKUP(Spreadsheet!AJ67,'Drop Downs'!$P$2:$R$16,2,FALSE),0)</f>
        <v>0</v>
      </c>
      <c r="O67" s="5">
        <f>IF(NOT(ISBLANK(Spreadsheet!AL67)),VLOOKUP(Spreadsheet!AL67,'Drop Downs'!$P$2:$R$16,3,FALSE), 0)</f>
        <v>0</v>
      </c>
      <c r="P67" s="5">
        <f>IF(NOT(ISBLANK(Spreadsheet!AL67)),VLOOKUP(Spreadsheet!AL67,'Drop Downs'!$P$2:$R$16,2,FALSE),0)</f>
        <v>0</v>
      </c>
      <c r="Q67" s="5">
        <f>IF(NOT(ISBLANK(Spreadsheet!AN67)),VLOOKUP(Spreadsheet!AN67,'Drop Downs'!$P$2:$R$16,3,FALSE),0)</f>
        <v>0</v>
      </c>
      <c r="R67" s="5">
        <f>IF(NOT(ISBLANK(Spreadsheet!AN67)),VLOOKUP(Spreadsheet!AN67,'Drop Downs'!$P$2:$R$16,2,FALSE),0)</f>
        <v>0</v>
      </c>
      <c r="S67" s="5" t="str">
        <f>IF(OR(M67&gt;K67,N67&gt;L67,O67&gt;K67, Q67&gt;K67,N67&gt;L67, P67&gt;L67, R67&gt;L67),"Member currently has a coverage election over what he/she needs.  Please add more dependents or adjust the coverage election.","")&amp;(IF(AND(NOT(ISBLANK(Spreadsheet!C67)),NOT(ISBLANK(Spreadsheet!D67)),ISBLANK(Spreadsheet!E67)),"Dependent lacks a relationship to member.Please select one from the drop-down.",""))</f>
        <v/>
      </c>
      <c r="T67" s="5" t="b">
        <f t="shared" si="4"/>
        <v>1</v>
      </c>
      <c r="U67" s="5" t="b">
        <f>OR(ISBLANK(Spreadsheet!C67),IF(NOT(ISBLANK(Spreadsheet!D67)),NOT(ISBLANK(Spreadsheet!E67)),TRUE))</f>
        <v>1</v>
      </c>
      <c r="V67" s="5" t="b">
        <f>OR(ISBLANK(Spreadsheet!C67), NOT(ISBLANK(Spreadsheet!I67)))</f>
        <v>1</v>
      </c>
      <c r="W67" s="5" t="b">
        <f>OR(ISBLANK(Spreadsheet!D67),NOT(ISBLANK(Spreadsheet!C67)))</f>
        <v>1</v>
      </c>
      <c r="X67" s="155" t="str">
        <f>REPT("0",MIN(FIND({1,2,3,4,5,6,7,8,9},Spreadsheet!C67&amp;"123456789"))-1)&amp;IF(ISBLANK(Spreadsheet!C67),"",SUMPRODUCT(MID(0&amp;Spreadsheet!C67,LARGE(INDEX(ISNUMBER(--MID(Spreadsheet!C67,ROW($1:$225),1))*
 ROW($1:$225),0),ROW($1:$225))+1,1)*10^ROW($1:$225)/10))</f>
        <v/>
      </c>
      <c r="Y67" s="5" t="b">
        <f>IF(NOT(ISBLANK(Spreadsheet!C67)),IF(AND(ISNUMBER(VALUE(Spreadsheet!C67)), LEN(Spreadsheet!C67)=9),TRUE,FALSE),TRUE)</f>
        <v>1</v>
      </c>
      <c r="Z67" s="155" t="str">
        <f>REPT("0",MIN(FIND({1,2,3,4,5,6,7,8,9},Spreadsheet!D67&amp;"123456789"))-1)&amp;IF(ISBLANK(Spreadsheet!D67),"",SUMPRODUCT(MID(0&amp;Spreadsheet!D67,LARGE(INDEX(ISNUMBER(--MID(Spreadsheet!D67,ROW($1:$225),1))*
 ROW($1:$225),0),ROW($1:$225))+1,1)*10^ROW($1:$225)/10))</f>
        <v/>
      </c>
      <c r="AA67" s="5" t="b">
        <f>IF(AND(NOT(ISBLANK(Spreadsheet!D67)),NOT(ISBLANK(Spreadsheet!C67))),IF(AND(ISNUMBER(VALUE(Spreadsheet!D67)), LEN(Spreadsheet!D67)=9),TRUE,FALSE),IF(AND(NOT(ISBLANK(Spreadsheet!D67)),ISBLANK(Spreadsheet!C67)),FALSE,TRUE))</f>
        <v>1</v>
      </c>
      <c r="AB67" s="5" t="b">
        <f>OR(ISBLANK(Spreadsheet!Y67),IF(NOT(ISBLANK(Spreadsheet!Y67)),LEN(Spreadsheet!Y67)=10,ISNUMBER(VALUE(Spreadsheet!Y67))))</f>
        <v>1</v>
      </c>
      <c r="AC67" s="5" t="b">
        <f>OR(ISBLANK(Spreadsheet!AI67), AND(NOT(ISBLANK(Spreadsheet!AJ67)), NOT(ISNUMBER(SEARCH("Waive",Spreadsheet!AJ67)))))</f>
        <v>1</v>
      </c>
      <c r="AD67" s="5" t="b">
        <f>OR(ISBLANK(Spreadsheet!AK67), AND(NOT(ISBLANK(Spreadsheet!AL67)), NOT(ISNUMBER(SEARCH("Waive",Spreadsheet!AL67)))))</f>
        <v>1</v>
      </c>
      <c r="AE67" s="5" t="b">
        <f>OR(ISBLANK(Spreadsheet!AM67), AND(NOT(ISBLANK(Spreadsheet!AN67)), NOT(ISNUMBER(SEARCH("Waive", Spreadsheet!AN67)))))</f>
        <v>1</v>
      </c>
      <c r="AF67" s="5" t="b">
        <f>OR(ISBLANK(Spreadsheet!C67), NOT(ISBLANK(Spreadsheet!D67)),NOT(ISBLANK(Spreadsheet!L67)))</f>
        <v>1</v>
      </c>
      <c r="AG67" s="5" t="b">
        <f>IF(AND(NOT(ISBLANK(Spreadsheet!C67)), NOT(ISBLANK(Spreadsheet!D67)),Spreadsheet!C67&lt;&gt;Spreadsheet!D67),IF(ISERROR(VLOOKUP(Spreadsheet!C67, Spreadsheet!$C$6:'Spreadsheet'!$C66,1,FALSE)), FALSE, TRUE),TRUE)</f>
        <v>1</v>
      </c>
      <c r="AH67" s="5" t="b">
        <f>Spreadsheet!$B$2=Spreadsheet!AD67</f>
        <v>1</v>
      </c>
      <c r="AI67" s="5" t="b">
        <f>IF(ISBLANK(Spreadsheet!G67),TRUE,IF(OR(LEN(Spreadsheet!G67)&gt;1,ISNUMBER(VALUE(Spreadsheet!G67))),FALSE,TRUE))</f>
        <v>1</v>
      </c>
      <c r="AJ67" s="5" t="b">
        <f>OR(ISBLANK(Spreadsheet!C67), NOT(ISBLANK(Spreadsheet!B67)), NOT(ISBLANK(Spreadsheet!D67)))</f>
        <v>1</v>
      </c>
      <c r="AK67" s="5" t="b">
        <f t="array" ref="AK67">IF(OR(AND(ISBLANK(Spreadsheet!E67),ISBLANK(Spreadsheet!D67),NOT(ISBLANK(Spreadsheet!C67))),AND(ISBLANK(Spreadsheet!E67),ISBLANK(Spreadsheet!D67),ISBLANK(Spreadsheet!C67))),TRUE,ISNUMBER(MATCH(TRUE,EXACT(Spreadsheet!E67,Relationships),0)))</f>
        <v>1</v>
      </c>
      <c r="AL67" s="5" t="b">
        <f>IF(NOT(ISBLANK(Spreadsheet!C67)),IF(OR(ISBLANK(Spreadsheet!F67),LEN(Spreadsheet!F67)&gt;40),FALSE,TRUE),TRUE)</f>
        <v>1</v>
      </c>
      <c r="AM67" s="5" t="b">
        <f>IF(NOT(ISBLANK(Spreadsheet!C67)),IF(OR(ISBLANK(Spreadsheet!H67),LEN(Spreadsheet!H67)&gt;40),FALSE,TRUE),TRUE)</f>
        <v>1</v>
      </c>
      <c r="AN67" s="5" t="b">
        <f t="array" ref="AN67">IF(ISBLANK(Spreadsheet!I67),TRUE,ISNUMBER(MATCH(TRUE,EXACT(Spreadsheet!I67,GenderValues),0)))</f>
        <v>1</v>
      </c>
      <c r="AO67" s="5" t="b">
        <f ca="1">IF(ISERROR(DATEVALUE(TEXT(Spreadsheet!J67,"mm/dd/yyyy")) &gt; TODAY()),IF(AND(ISBLANK(Spreadsheet!J67),ISBLANK(Spreadsheet!C67)),TRUE,FALSE),IF(DATEVALUE(TEXT(Spreadsheet!J67,"mm/dd/yyyy")) &gt; TODAY(),FALSE,TRUE))</f>
        <v>1</v>
      </c>
      <c r="AP67" s="5" t="b">
        <f>OR(ISBLANK(Spreadsheet!K67),LEN(Spreadsheet!K67)&lt;=100)</f>
        <v>1</v>
      </c>
      <c r="AQ67" s="5" t="b">
        <f t="array" ref="AQ67">IF(OR(AND(ISBLANK(Spreadsheet!L67),ISBLANK(Spreadsheet!C67)),AND(NOT(ISBLANK(Spreadsheet!C67)),NOT(ISBLANK(Spreadsheet!D67)))),TRUE,ISNUMBER(MATCH(TRUE,EXACT(Spreadsheet!L67,MaritalStatus),0)))</f>
        <v>1</v>
      </c>
      <c r="AR67" s="5" t="b">
        <f ca="1">IF(ISERROR(DATEVALUE(TEXT(Spreadsheet!M67,"mm/dd/yyyy")) &gt; TODAY()),IF(ISBLANK(Spreadsheet!M67),TRUE,FALSE),IF(DATEVALUE(TEXT(Spreadsheet!M67,"mm/dd/yyyy")) &gt; TODAY(),FALSE,TRUE))</f>
        <v>1</v>
      </c>
      <c r="AS67" s="5" t="b">
        <f>OR(ISBLANK(Spreadsheet!N67),LEN(Spreadsheet!N67)&lt;=100)</f>
        <v>1</v>
      </c>
      <c r="AT67" s="5" t="b">
        <f>OR(ISBLANK(Spreadsheet!O67),UPPER(Spreadsheet!O67)="YES")</f>
        <v>1</v>
      </c>
      <c r="AU67" s="5" t="b">
        <f>OR(ISBLANK(Spreadsheet!P67),UPPER(Spreadsheet!P67)="YES")</f>
        <v>1</v>
      </c>
      <c r="AV67" s="5" t="b">
        <f t="array" ref="AV67">IF(ISBLANK(Spreadsheet!Q67),TRUE,ISNUMBER(MATCH(TRUE,EXACT(Spreadsheet!Q67,OnGroupsPriorIns),0)))</f>
        <v>1</v>
      </c>
      <c r="AW67" s="5" t="b">
        <f>OR(ISBLANK(Spreadsheet!R67),UPPER(Spreadsheet!R67)="YES")</f>
        <v>1</v>
      </c>
      <c r="AX67" s="5" t="b">
        <f>OR(ISBLANK(Spreadsheet!S67),UPPER(Spreadsheet!S67)="YES")</f>
        <v>1</v>
      </c>
      <c r="AY67" s="5" t="b">
        <f>OR(AND(ISBLANK(Spreadsheet!C67),LEN(Spreadsheet!T67)=0),AND(NOT(ISBLANK(Spreadsheet!C67)),LEN(Spreadsheet!T67)&gt;0,LEN(Spreadsheet!T67)&lt;=50))</f>
        <v>1</v>
      </c>
      <c r="AZ67" s="5" t="b">
        <f>OR(LEN(Spreadsheet!U67)=0,AND(LEN(Spreadsheet!U67)&gt;0,LEN(Spreadsheet!U67)&lt;=50))</f>
        <v>1</v>
      </c>
      <c r="BA67" s="5" t="b">
        <f>OR(AND(ISBLANK(Spreadsheet!C67),LEN(Spreadsheet!V67)=0),AND(NOT(ISBLANK(Spreadsheet!C67)),LEN(Spreadsheet!V67)&gt;0,LEN(Spreadsheet!V67)&lt;=50))</f>
        <v>1</v>
      </c>
      <c r="BB67" s="5" t="b">
        <f t="array" ref="BB67">IF(AND(ISBLANK(Spreadsheet!C67),LEN(Spreadsheet!W67)=0),TRUE,ISNUMBER(MATCH(TRUE,EXACT(Spreadsheet!W67,States),0)))</f>
        <v>1</v>
      </c>
      <c r="BC67" s="5" t="b">
        <f>OR(AND(ISBLANK(Spreadsheet!C67),LEN(Spreadsheet!X67)=0),AND(NOT(ISBLANK(Spreadsheet!C67)),LEN(Spreadsheet!X67)&gt;0,LEN(Spreadsheet!X67)=5,ISNUMBER(VALUE(Spreadsheet!X67))))</f>
        <v>1</v>
      </c>
      <c r="BD67" s="5" t="b">
        <f>OR(ISBLANK(Spreadsheet!Z67),LEN(Spreadsheet!Z67)&lt;=50)</f>
        <v>1</v>
      </c>
      <c r="BE67" s="5" t="b">
        <f>ISBLANK(Spreadsheet!AA67)</f>
        <v>1</v>
      </c>
      <c r="BF67" s="5" t="b">
        <f>ISBLANK(Spreadsheet!AB67)</f>
        <v>1</v>
      </c>
      <c r="BG67" s="5" t="b">
        <f>IF(ISERROR(DATEVALUE(TEXT(Spreadsheet!AC67,"mm/dd/yyyy")) &gt; DATEVALUE(TEXT(Spreadsheet!J67,"mm/dd/yyyy"))),IF(OR(AND(ISBLANK(Spreadsheet!AC67),ISBLANK(Spreadsheet!C67)),AND(NOT(ISBLANK(Spreadsheet!C67)),ISBLANK(Spreadsheet!AC67),NOT(ISBLANK(Spreadsheet!D67)))),TRUE,FALSE),IF(DATEVALUE(TEXT(Spreadsheet!AC67,"mm/dd/yyyy")) &gt; DATEVALUE(TEXT(Spreadsheet!J67,"mm/dd/yyyy")),TRUE,FALSE))</f>
        <v>1</v>
      </c>
      <c r="BH67" s="5" t="b">
        <f>OR(AND(ISBLANK(Spreadsheet!C67),ISBLANK(Spreadsheet!AE67)),AND(NOT(ISBLANK(Spreadsheet!C67)),NOT(ISBLANK(Spreadsheet!D67)),ISBLANK(Spreadsheet!AE67)),AND(NOT(ISBLANK(Spreadsheet!C67)),ISBLANK(Spreadsheet!D67),NOT(ISBLANK(Spreadsheet!AE67)),LEN(Spreadsheet!AE67)&lt;=100))</f>
        <v>1</v>
      </c>
      <c r="BI67" s="5" t="b">
        <f t="array" ref="BI67">IF(ISBLANK(Spreadsheet!AF67),TRUE,ISNUMBER(MATCH(TRUE,EXACT(Spreadsheet!AF67,CobraShortReasons),0)))</f>
        <v>1</v>
      </c>
      <c r="BJ67" s="5" t="b">
        <f ca="1">IF(ISERROR(DATEVALUE(TEXT(Spreadsheet!AG67,"mm/dd/yyyy")) &gt; TODAY()),IF(ISBLANK(Spreadsheet!AG67),TRUE,FALSE),IF(DATEVALUE(TEXT(Spreadsheet!AG67,"mm/dd/yyyy")) &gt; TODAY(),FALSE,TRUE))</f>
        <v>1</v>
      </c>
      <c r="BK67" s="5" t="b">
        <f>OR(ISBLANK(Spreadsheet!AH67),LEN(Spreadsheet!AH67)&lt;=25)</f>
        <v>1</v>
      </c>
      <c r="BL67" s="5" t="b">
        <f t="array" aca="1" ref="BL67" ca="1">IF(ISBLANK(Spreadsheet!AI67),TRUE,ISNUMBER(MATCH(TRUE,EXACT(Spreadsheet!AI67,INDIRECT(Spreadsheet!$D$2)),0)))</f>
        <v>1</v>
      </c>
      <c r="BM67" s="5" t="b">
        <f t="array" aca="1" ref="BM67" ca="1">IF(ISBLANK(Spreadsheet!AJ67),TRUE,ISNUMBER(MATCH(TRUE,EXACT(Spreadsheet!AJ67,INDIRECT(Spreadsheet!BJ67)),0)))</f>
        <v>1</v>
      </c>
      <c r="BN67" s="5" t="b">
        <f t="array" ref="BN67">IF(ISBLANK(Spreadsheet!AK67),TRUE,ISNUMBER(MATCH(TRUE,EXACT(Spreadsheet!AK67,DentalPlans),0)))</f>
        <v>1</v>
      </c>
      <c r="BO67" s="5" t="b">
        <f t="array" aca="1" ref="BO67" ca="1">IF(ISBLANK(Spreadsheet!AL67),TRUE,ISNUMBER(MATCH(TRUE,EXACT(Spreadsheet!AL67,INDIRECT(Spreadsheet!BK67)),0)))</f>
        <v>1</v>
      </c>
      <c r="BP67" s="5" t="b">
        <f t="array" ref="BP67">IF(ISBLANK(Spreadsheet!AM67),TRUE,ISNUMBER(MATCH(TRUE,EXACT(Spreadsheet!AM67,VisionPlans),0)))</f>
        <v>1</v>
      </c>
      <c r="BQ67" s="5" t="b">
        <f t="array" aca="1" ref="BQ67" ca="1">IF(ISBLANK(Spreadsheet!AN67),TRUE,ISNUMBER(MATCH(TRUE,EXACT(Spreadsheet!AN67,INDIRECT(Spreadsheet!BL67)),0)))</f>
        <v>1</v>
      </c>
      <c r="BR67" s="5" t="b">
        <f t="array" ref="BR67">IF(ISBLANK(Spreadsheet!AO67),TRUE,ISNUMBER(MATCH(TRUE,EXACT(Spreadsheet!AO67,LifeBenefitClasses),0)))</f>
        <v>1</v>
      </c>
      <c r="BS67" s="5" t="b">
        <f>IF(OR(ISBLANK(Spreadsheet!AO67), Spreadsheet!AO67="Waive"),IF(ISBLANK(Spreadsheet!AP67),TRUE,FALSE),IF(OR(AND(NOT(ISBLANK(Spreadsheet!AO67)),ISBLANK(Spreadsheet!AP67)),NOT(ISNUMBER(VALUE(Spreadsheet!AP67)))),FALSE,IF(OR(AND(Spreadsheet!AP67&lt;6,MOD(Spreadsheet!AP67*10,5)=0), MOD(Spreadsheet!AP67,5000)=0),TRUE,FALSE)))</f>
        <v>1</v>
      </c>
      <c r="BT67" s="5" t="b">
        <f t="array" ref="BT67">IF(ISBLANK(Spreadsheet!AQ67),TRUE,ISNUMBER(MATCH(TRUE,EXACT(Spreadsheet!AQ67,EnrollWaive),0)))</f>
        <v>1</v>
      </c>
      <c r="BU67" s="5" t="b">
        <f t="array" ref="BU67">IF(ISBLANK(Spreadsheet!AR67),TRUE,ISNUMBER(MATCH(TRUE,EXACT(Spreadsheet!AR67,LifeBenefitClasses),0)))</f>
        <v>1</v>
      </c>
      <c r="BV67" s="5" t="b">
        <f>IF(OR(ISBLANK(Spreadsheet!AR67), Spreadsheet!AR67="Waive"),IF(ISBLANK(Spreadsheet!AS67),TRUE,FALSE),IF(OR(AND(NOT(ISBLANK(Spreadsheet!AR67)),ISBLANK(Spreadsheet!AS67)),NOT(ISNUMBER(VALUE(Spreadsheet!AS67)))),FALSE,IF(OR(AND(Spreadsheet!AS67&lt;6,MOD(Spreadsheet!AS67*10,5)=0), MOD(Spreadsheet!AS67,10000)=0),TRUE,FALSE)))</f>
        <v>1</v>
      </c>
      <c r="BW67" s="5" t="b">
        <f t="array" ref="BW67">IF(ISBLANK(Spreadsheet!AT67),TRUE,ISNUMBER(MATCH(TRUE,EXACT(Spreadsheet!AT67,LifeBenefitClasses),0)))</f>
        <v>1</v>
      </c>
      <c r="BX67" s="5" t="b">
        <f>IF(OR(ISBLANK(Spreadsheet!AT67), Spreadsheet!AT67="Waive"),IF(ISBLANK(Spreadsheet!AU67),TRUE,FALSE),IF(OR(AND(NOT(ISBLANK(Spreadsheet!AT67)),ISBLANK(Spreadsheet!AU67)),NOT(ISNUMBER(VALUE(Spreadsheet!AU67)))),FALSE,IF(AND(NOT(OR(ISBLANK(Spreadsheet!AT67),Spreadsheet!AT67="Waive")),NOT(OR(ISBLANK(Spreadsheet!AR67),Spreadsheet!AR67="Waive")),MOD(Spreadsheet!AU67,5000)=0, Spreadsheet!AU67&lt;=(Spreadsheet!AS67*0.5)),TRUE,FALSE)))</f>
        <v>1</v>
      </c>
      <c r="BY67" s="5" t="b">
        <f t="array" ref="BY67">IF(ISBLANK(Spreadsheet!AV67),TRUE,ISNUMBER(MATCH(TRUE,EXACT(Spreadsheet!AV67,EnrollWaive),0)))</f>
        <v>1</v>
      </c>
      <c r="BZ67" s="5" t="b">
        <f t="array" ref="BZ67">IF(ISBLANK(Spreadsheet!AW67),TRUE,ISNUMBER(MATCH(TRUE,EXACT(Spreadsheet!AW67,LifeBenefitClasses),0)))</f>
        <v>1</v>
      </c>
      <c r="CA67" s="5" t="b">
        <f t="array" ref="CA67">IF(ISBLANK(Spreadsheet!AX67),TRUE,ISNUMBER(MATCH(TRUE,EXACT(Spreadsheet!AX67,LifeBenefitClasses),0)))</f>
        <v>1</v>
      </c>
      <c r="CB67" s="5" t="b">
        <f t="array" ref="CB67">IF(ISBLANK(Spreadsheet!AY67),TRUE,ISNUMBER(MATCH(TRUE,EXACT(Spreadsheet!AY67,LifeBenefitClasses),0)))</f>
        <v>1</v>
      </c>
      <c r="CC67" s="5" t="b">
        <f t="array" ref="CC67">IF(ISBLANK(Spreadsheet!AZ67),TRUE,ISNUMBER(MATCH(TRUE,EXACT(Spreadsheet!AZ67,LifeBenefitClasses),0)))</f>
        <v>1</v>
      </c>
      <c r="CD67" s="5" t="b">
        <f t="array" ref="CD67">IF(ISBLANK(Spreadsheet!BA67),TRUE,ISNUMBER(MATCH(TRUE,EXACT(Spreadsheet!BA67,LifeBenefitClasses),0)))</f>
        <v>1</v>
      </c>
      <c r="CE67" s="5" t="b">
        <f>IF(OR(ISBLANK(Spreadsheet!BA67), Spreadsheet!BA67="Waive"),IF(ISBLANK(Spreadsheet!BB67),TRUE,FALSE),IF(OR(AND(NOT(ISBLANK(Spreadsheet!BA67)),ISBLANK(Spreadsheet!BB67)),NOT(ISNUMBER(VALUE(Spreadsheet!BB67))),ISBLANK(Spreadsheet!BC67),NOT(ISNUMBER(VALUE(Spreadsheet!BC67)))),FALSE,IF(AND(Spreadsheet!BB67&gt;=50000,Spreadsheet!BB67&lt;=250000,MOD(Spreadsheet!BB67,10000)=0,Spreadsheet!BB67&lt;=(10*Spreadsheet!BC67)),TRUE,FALSE)))</f>
        <v>1</v>
      </c>
      <c r="CF67" s="5" t="b">
        <f>IF(NOT(ISBLANK(Spreadsheet!BC67)),AND(ISNUMBER(VALUE(Spreadsheet!BC67)),Spreadsheet!BC67&gt;0),AND(OR(ISBLANK(Spreadsheet!AO67),Spreadsheet!AO67="Waive",AND(NOT(OR(ISBLANK(Spreadsheet!AO67),Spreadsheet!AO67="Waive")),Spreadsheet!AP67&gt;=6)),OR(ISBLANK(Spreadsheet!AR67),AND(NOT(OR(ISBLANK(Spreadsheet!AR67),Spreadsheet!AR67="Waive")),Spreadsheet!AS67&gt;=6)),OR(ISBLANK(Spreadsheet!AW67)),OR(ISBLANK(Spreadsheet!AX67)),OR(ISBLANK(Spreadsheet!AY67)),OR(ISBLANK(Spreadsheet!AZ67)),OR(ISBLANK(Spreadsheet!BA67),Spreadsheet!BA67="Waive")))</f>
        <v>1</v>
      </c>
      <c r="CG67" s="5" t="b">
        <f t="shared" ca="1" si="5"/>
        <v>1</v>
      </c>
    </row>
    <row r="68" spans="8:85" x14ac:dyDescent="0.3">
      <c r="H68" s="5">
        <f t="shared" ca="1" si="2"/>
        <v>2</v>
      </c>
      <c r="I68" s="5" t="str">
        <f t="shared" ca="1" si="3"/>
        <v/>
      </c>
      <c r="J68" s="5" t="str">
        <f>IF(AND(NOT(ISBLANK(Spreadsheet!C68)),ISBLANK(Spreadsheet!D68)),Spreadsheet!F68&amp;" "&amp;Spreadsheet!H68,"")</f>
        <v/>
      </c>
      <c r="K68" s="5">
        <f>IF(AND(NOT(ISBLANK(Spreadsheet!C68)),ISBLANK(Spreadsheet!D68)),COUNTIFS(Spreadsheet!E69:E$786,"=Child",Spreadsheet!C69:C$786, "="&amp;Spreadsheet!C68) + COUNTIFS(Spreadsheet!E69:E$786,"=Step-child",Spreadsheet!C69:C$786, "="&amp;Spreadsheet!C68),0)</f>
        <v>0</v>
      </c>
      <c r="L68" s="5">
        <f>IF(NOT(ISBLANK(J68)),COUNTIFS(Spreadsheet!E69:E$786,"=Wife",Spreadsheet!C69:C$786, "="&amp;Spreadsheet!C68) + COUNTIFS(Spreadsheet!E69:E$786,"=Husband",Spreadsheet!C69:C$786, "="&amp;Spreadsheet!C68),0)</f>
        <v>0</v>
      </c>
      <c r="M68" s="5">
        <f>IF(NOT(ISBLANK(Spreadsheet!AJ68)),VLOOKUP(Spreadsheet!AJ68,'Drop Downs'!$P$2:$R$16,3,FALSE),0)</f>
        <v>0</v>
      </c>
      <c r="N68" s="5">
        <f>IF(NOT(ISBLANK(Spreadsheet!AJ68)), VLOOKUP(Spreadsheet!AJ68,'Drop Downs'!$P$2:$R$16,2,FALSE),0)</f>
        <v>0</v>
      </c>
      <c r="O68" s="5">
        <f>IF(NOT(ISBLANK(Spreadsheet!AL68)),VLOOKUP(Spreadsheet!AL68,'Drop Downs'!$P$2:$R$16,3,FALSE), 0)</f>
        <v>0</v>
      </c>
      <c r="P68" s="5">
        <f>IF(NOT(ISBLANK(Spreadsheet!AL68)),VLOOKUP(Spreadsheet!AL68,'Drop Downs'!$P$2:$R$16,2,FALSE),0)</f>
        <v>0</v>
      </c>
      <c r="Q68" s="5">
        <f>IF(NOT(ISBLANK(Spreadsheet!AN68)),VLOOKUP(Spreadsheet!AN68,'Drop Downs'!$P$2:$R$16,3,FALSE),0)</f>
        <v>0</v>
      </c>
      <c r="R68" s="5">
        <f>IF(NOT(ISBLANK(Spreadsheet!AN68)),VLOOKUP(Spreadsheet!AN68,'Drop Downs'!$P$2:$R$16,2,FALSE),0)</f>
        <v>0</v>
      </c>
      <c r="S68" s="5" t="str">
        <f>IF(OR(M68&gt;K68,N68&gt;L68,O68&gt;K68, Q68&gt;K68,N68&gt;L68, P68&gt;L68, R68&gt;L68),"Member currently has a coverage election over what he/she needs.  Please add more dependents or adjust the coverage election.","")&amp;(IF(AND(NOT(ISBLANK(Spreadsheet!C68)),NOT(ISBLANK(Spreadsheet!D68)),ISBLANK(Spreadsheet!E68)),"Dependent lacks a relationship to member.Please select one from the drop-down.",""))</f>
        <v/>
      </c>
      <c r="T68" s="5" t="b">
        <f t="shared" si="4"/>
        <v>1</v>
      </c>
      <c r="U68" s="5" t="b">
        <f>OR(ISBLANK(Spreadsheet!C68),IF(NOT(ISBLANK(Spreadsheet!D68)),NOT(ISBLANK(Spreadsheet!E68)),TRUE))</f>
        <v>1</v>
      </c>
      <c r="V68" s="5" t="b">
        <f>OR(ISBLANK(Spreadsheet!C68), NOT(ISBLANK(Spreadsheet!I68)))</f>
        <v>1</v>
      </c>
      <c r="W68" s="5" t="b">
        <f>OR(ISBLANK(Spreadsheet!D68),NOT(ISBLANK(Spreadsheet!C68)))</f>
        <v>1</v>
      </c>
      <c r="X68" s="155" t="str">
        <f>REPT("0",MIN(FIND({1,2,3,4,5,6,7,8,9},Spreadsheet!C68&amp;"123456789"))-1)&amp;IF(ISBLANK(Spreadsheet!C68),"",SUMPRODUCT(MID(0&amp;Spreadsheet!C68,LARGE(INDEX(ISNUMBER(--MID(Spreadsheet!C68,ROW($1:$225),1))*
 ROW($1:$225),0),ROW($1:$225))+1,1)*10^ROW($1:$225)/10))</f>
        <v/>
      </c>
      <c r="Y68" s="5" t="b">
        <f>IF(NOT(ISBLANK(Spreadsheet!C68)),IF(AND(ISNUMBER(VALUE(Spreadsheet!C68)), LEN(Spreadsheet!C68)=9),TRUE,FALSE),TRUE)</f>
        <v>1</v>
      </c>
      <c r="Z68" s="155" t="str">
        <f>REPT("0",MIN(FIND({1,2,3,4,5,6,7,8,9},Spreadsheet!D68&amp;"123456789"))-1)&amp;IF(ISBLANK(Spreadsheet!D68),"",SUMPRODUCT(MID(0&amp;Spreadsheet!D68,LARGE(INDEX(ISNUMBER(--MID(Spreadsheet!D68,ROW($1:$225),1))*
 ROW($1:$225),0),ROW($1:$225))+1,1)*10^ROW($1:$225)/10))</f>
        <v/>
      </c>
      <c r="AA68" s="5" t="b">
        <f>IF(AND(NOT(ISBLANK(Spreadsheet!D68)),NOT(ISBLANK(Spreadsheet!C68))),IF(AND(ISNUMBER(VALUE(Spreadsheet!D68)), LEN(Spreadsheet!D68)=9),TRUE,FALSE),IF(AND(NOT(ISBLANK(Spreadsheet!D68)),ISBLANK(Spreadsheet!C68)),FALSE,TRUE))</f>
        <v>1</v>
      </c>
      <c r="AB68" s="5" t="b">
        <f>OR(ISBLANK(Spreadsheet!Y68),IF(NOT(ISBLANK(Spreadsheet!Y68)),LEN(Spreadsheet!Y68)=10,ISNUMBER(VALUE(Spreadsheet!Y68))))</f>
        <v>1</v>
      </c>
      <c r="AC68" s="5" t="b">
        <f>OR(ISBLANK(Spreadsheet!AI68), AND(NOT(ISBLANK(Spreadsheet!AJ68)), NOT(ISNUMBER(SEARCH("Waive",Spreadsheet!AJ68)))))</f>
        <v>1</v>
      </c>
      <c r="AD68" s="5" t="b">
        <f>OR(ISBLANK(Spreadsheet!AK68), AND(NOT(ISBLANK(Spreadsheet!AL68)), NOT(ISNUMBER(SEARCH("Waive",Spreadsheet!AL68)))))</f>
        <v>1</v>
      </c>
      <c r="AE68" s="5" t="b">
        <f>OR(ISBLANK(Spreadsheet!AM68), AND(NOT(ISBLANK(Spreadsheet!AN68)), NOT(ISNUMBER(SEARCH("Waive", Spreadsheet!AN68)))))</f>
        <v>1</v>
      </c>
      <c r="AF68" s="5" t="b">
        <f>OR(ISBLANK(Spreadsheet!C68), NOT(ISBLANK(Spreadsheet!D68)),NOT(ISBLANK(Spreadsheet!L68)))</f>
        <v>1</v>
      </c>
      <c r="AG68" s="5" t="b">
        <f>IF(AND(NOT(ISBLANK(Spreadsheet!C68)), NOT(ISBLANK(Spreadsheet!D68)),Spreadsheet!C68&lt;&gt;Spreadsheet!D68),IF(ISERROR(VLOOKUP(Spreadsheet!C68, Spreadsheet!$C$6:'Spreadsheet'!$C67,1,FALSE)), FALSE, TRUE),TRUE)</f>
        <v>1</v>
      </c>
      <c r="AH68" s="5" t="b">
        <f>Spreadsheet!$B$2=Spreadsheet!AD68</f>
        <v>1</v>
      </c>
      <c r="AI68" s="5" t="b">
        <f>IF(ISBLANK(Spreadsheet!G68),TRUE,IF(OR(LEN(Spreadsheet!G68)&gt;1,ISNUMBER(VALUE(Spreadsheet!G68))),FALSE,TRUE))</f>
        <v>1</v>
      </c>
      <c r="AJ68" s="5" t="b">
        <f>OR(ISBLANK(Spreadsheet!C68), NOT(ISBLANK(Spreadsheet!B68)), NOT(ISBLANK(Spreadsheet!D68)))</f>
        <v>1</v>
      </c>
      <c r="AK68" s="5" t="b">
        <f t="array" ref="AK68">IF(OR(AND(ISBLANK(Spreadsheet!E68),ISBLANK(Spreadsheet!D68),NOT(ISBLANK(Spreadsheet!C68))),AND(ISBLANK(Spreadsheet!E68),ISBLANK(Spreadsheet!D68),ISBLANK(Spreadsheet!C68))),TRUE,ISNUMBER(MATCH(TRUE,EXACT(Spreadsheet!E68,Relationships),0)))</f>
        <v>1</v>
      </c>
      <c r="AL68" s="5" t="b">
        <f>IF(NOT(ISBLANK(Spreadsheet!C68)),IF(OR(ISBLANK(Spreadsheet!F68),LEN(Spreadsheet!F68)&gt;40),FALSE,TRUE),TRUE)</f>
        <v>1</v>
      </c>
      <c r="AM68" s="5" t="b">
        <f>IF(NOT(ISBLANK(Spreadsheet!C68)),IF(OR(ISBLANK(Spreadsheet!H68),LEN(Spreadsheet!H68)&gt;40),FALSE,TRUE),TRUE)</f>
        <v>1</v>
      </c>
      <c r="AN68" s="5" t="b">
        <f t="array" ref="AN68">IF(ISBLANK(Spreadsheet!I68),TRUE,ISNUMBER(MATCH(TRUE,EXACT(Spreadsheet!I68,GenderValues),0)))</f>
        <v>1</v>
      </c>
      <c r="AO68" s="5" t="b">
        <f ca="1">IF(ISERROR(DATEVALUE(TEXT(Spreadsheet!J68,"mm/dd/yyyy")) &gt; TODAY()),IF(AND(ISBLANK(Spreadsheet!J68),ISBLANK(Spreadsheet!C68)),TRUE,FALSE),IF(DATEVALUE(TEXT(Spreadsheet!J68,"mm/dd/yyyy")) &gt; TODAY(),FALSE,TRUE))</f>
        <v>1</v>
      </c>
      <c r="AP68" s="5" t="b">
        <f>OR(ISBLANK(Spreadsheet!K68),LEN(Spreadsheet!K68)&lt;=100)</f>
        <v>1</v>
      </c>
      <c r="AQ68" s="5" t="b">
        <f t="array" ref="AQ68">IF(OR(AND(ISBLANK(Spreadsheet!L68),ISBLANK(Spreadsheet!C68)),AND(NOT(ISBLANK(Spreadsheet!C68)),NOT(ISBLANK(Spreadsheet!D68)))),TRUE,ISNUMBER(MATCH(TRUE,EXACT(Spreadsheet!L68,MaritalStatus),0)))</f>
        <v>1</v>
      </c>
      <c r="AR68" s="5" t="b">
        <f ca="1">IF(ISERROR(DATEVALUE(TEXT(Spreadsheet!M68,"mm/dd/yyyy")) &gt; TODAY()),IF(ISBLANK(Spreadsheet!M68),TRUE,FALSE),IF(DATEVALUE(TEXT(Spreadsheet!M68,"mm/dd/yyyy")) &gt; TODAY(),FALSE,TRUE))</f>
        <v>1</v>
      </c>
      <c r="AS68" s="5" t="b">
        <f>OR(ISBLANK(Spreadsheet!N68),LEN(Spreadsheet!N68)&lt;=100)</f>
        <v>1</v>
      </c>
      <c r="AT68" s="5" t="b">
        <f>OR(ISBLANK(Spreadsheet!O68),UPPER(Spreadsheet!O68)="YES")</f>
        <v>1</v>
      </c>
      <c r="AU68" s="5" t="b">
        <f>OR(ISBLANK(Spreadsheet!P68),UPPER(Spreadsheet!P68)="YES")</f>
        <v>1</v>
      </c>
      <c r="AV68" s="5" t="b">
        <f t="array" ref="AV68">IF(ISBLANK(Spreadsheet!Q68),TRUE,ISNUMBER(MATCH(TRUE,EXACT(Spreadsheet!Q68,OnGroupsPriorIns),0)))</f>
        <v>1</v>
      </c>
      <c r="AW68" s="5" t="b">
        <f>OR(ISBLANK(Spreadsheet!R68),UPPER(Spreadsheet!R68)="YES")</f>
        <v>1</v>
      </c>
      <c r="AX68" s="5" t="b">
        <f>OR(ISBLANK(Spreadsheet!S68),UPPER(Spreadsheet!S68)="YES")</f>
        <v>1</v>
      </c>
      <c r="AY68" s="5" t="b">
        <f>OR(AND(ISBLANK(Spreadsheet!C68),LEN(Spreadsheet!T68)=0),AND(NOT(ISBLANK(Spreadsheet!C68)),LEN(Spreadsheet!T68)&gt;0,LEN(Spreadsheet!T68)&lt;=50))</f>
        <v>1</v>
      </c>
      <c r="AZ68" s="5" t="b">
        <f>OR(LEN(Spreadsheet!U68)=0,AND(LEN(Spreadsheet!U68)&gt;0,LEN(Spreadsheet!U68)&lt;=50))</f>
        <v>1</v>
      </c>
      <c r="BA68" s="5" t="b">
        <f>OR(AND(ISBLANK(Spreadsheet!C68),LEN(Spreadsheet!V68)=0),AND(NOT(ISBLANK(Spreadsheet!C68)),LEN(Spreadsheet!V68)&gt;0,LEN(Spreadsheet!V68)&lt;=50))</f>
        <v>1</v>
      </c>
      <c r="BB68" s="5" t="b">
        <f t="array" ref="BB68">IF(AND(ISBLANK(Spreadsheet!C68),LEN(Spreadsheet!W68)=0),TRUE,ISNUMBER(MATCH(TRUE,EXACT(Spreadsheet!W68,States),0)))</f>
        <v>1</v>
      </c>
      <c r="BC68" s="5" t="b">
        <f>OR(AND(ISBLANK(Spreadsheet!C68),LEN(Spreadsheet!X68)=0),AND(NOT(ISBLANK(Spreadsheet!C68)),LEN(Spreadsheet!X68)&gt;0,LEN(Spreadsheet!X68)=5,ISNUMBER(VALUE(Spreadsheet!X68))))</f>
        <v>1</v>
      </c>
      <c r="BD68" s="5" t="b">
        <f>OR(ISBLANK(Spreadsheet!Z68),LEN(Spreadsheet!Z68)&lt;=50)</f>
        <v>1</v>
      </c>
      <c r="BE68" s="5" t="b">
        <f>ISBLANK(Spreadsheet!AA68)</f>
        <v>1</v>
      </c>
      <c r="BF68" s="5" t="b">
        <f>ISBLANK(Spreadsheet!AB68)</f>
        <v>1</v>
      </c>
      <c r="BG68" s="5" t="b">
        <f>IF(ISERROR(DATEVALUE(TEXT(Spreadsheet!AC68,"mm/dd/yyyy")) &gt; DATEVALUE(TEXT(Spreadsheet!J68,"mm/dd/yyyy"))),IF(OR(AND(ISBLANK(Spreadsheet!AC68),ISBLANK(Spreadsheet!C68)),AND(NOT(ISBLANK(Spreadsheet!C68)),ISBLANK(Spreadsheet!AC68),NOT(ISBLANK(Spreadsheet!D68)))),TRUE,FALSE),IF(DATEVALUE(TEXT(Spreadsheet!AC68,"mm/dd/yyyy")) &gt; DATEVALUE(TEXT(Spreadsheet!J68,"mm/dd/yyyy")),TRUE,FALSE))</f>
        <v>1</v>
      </c>
      <c r="BH68" s="5" t="b">
        <f>OR(AND(ISBLANK(Spreadsheet!C68),ISBLANK(Spreadsheet!AE68)),AND(NOT(ISBLANK(Spreadsheet!C68)),NOT(ISBLANK(Spreadsheet!D68)),ISBLANK(Spreadsheet!AE68)),AND(NOT(ISBLANK(Spreadsheet!C68)),ISBLANK(Spreadsheet!D68),NOT(ISBLANK(Spreadsheet!AE68)),LEN(Spreadsheet!AE68)&lt;=100))</f>
        <v>1</v>
      </c>
      <c r="BI68" s="5" t="b">
        <f t="array" ref="BI68">IF(ISBLANK(Spreadsheet!AF68),TRUE,ISNUMBER(MATCH(TRUE,EXACT(Spreadsheet!AF68,CobraShortReasons),0)))</f>
        <v>1</v>
      </c>
      <c r="BJ68" s="5" t="b">
        <f ca="1">IF(ISERROR(DATEVALUE(TEXT(Spreadsheet!AG68,"mm/dd/yyyy")) &gt; TODAY()),IF(ISBLANK(Spreadsheet!AG68),TRUE,FALSE),IF(DATEVALUE(TEXT(Spreadsheet!AG68,"mm/dd/yyyy")) &gt; TODAY(),FALSE,TRUE))</f>
        <v>1</v>
      </c>
      <c r="BK68" s="5" t="b">
        <f>OR(ISBLANK(Spreadsheet!AH68),LEN(Spreadsheet!AH68)&lt;=25)</f>
        <v>1</v>
      </c>
      <c r="BL68" s="5" t="b">
        <f t="array" aca="1" ref="BL68" ca="1">IF(ISBLANK(Spreadsheet!AI68),TRUE,ISNUMBER(MATCH(TRUE,EXACT(Spreadsheet!AI68,INDIRECT(Spreadsheet!$D$2)),0)))</f>
        <v>1</v>
      </c>
      <c r="BM68" s="5" t="b">
        <f t="array" aca="1" ref="BM68" ca="1">IF(ISBLANK(Spreadsheet!AJ68),TRUE,ISNUMBER(MATCH(TRUE,EXACT(Spreadsheet!AJ68,INDIRECT(Spreadsheet!BJ68)),0)))</f>
        <v>1</v>
      </c>
      <c r="BN68" s="5" t="b">
        <f t="array" ref="BN68">IF(ISBLANK(Spreadsheet!AK68),TRUE,ISNUMBER(MATCH(TRUE,EXACT(Spreadsheet!AK68,DentalPlans),0)))</f>
        <v>1</v>
      </c>
      <c r="BO68" s="5" t="b">
        <f t="array" aca="1" ref="BO68" ca="1">IF(ISBLANK(Spreadsheet!AL68),TRUE,ISNUMBER(MATCH(TRUE,EXACT(Spreadsheet!AL68,INDIRECT(Spreadsheet!BK68)),0)))</f>
        <v>1</v>
      </c>
      <c r="BP68" s="5" t="b">
        <f t="array" ref="BP68">IF(ISBLANK(Spreadsheet!AM68),TRUE,ISNUMBER(MATCH(TRUE,EXACT(Spreadsheet!AM68,VisionPlans),0)))</f>
        <v>1</v>
      </c>
      <c r="BQ68" s="5" t="b">
        <f t="array" aca="1" ref="BQ68" ca="1">IF(ISBLANK(Spreadsheet!AN68),TRUE,ISNUMBER(MATCH(TRUE,EXACT(Spreadsheet!AN68,INDIRECT(Spreadsheet!BL68)),0)))</f>
        <v>1</v>
      </c>
      <c r="BR68" s="5" t="b">
        <f t="array" ref="BR68">IF(ISBLANK(Spreadsheet!AO68),TRUE,ISNUMBER(MATCH(TRUE,EXACT(Spreadsheet!AO68,LifeBenefitClasses),0)))</f>
        <v>1</v>
      </c>
      <c r="BS68" s="5" t="b">
        <f>IF(OR(ISBLANK(Spreadsheet!AO68), Spreadsheet!AO68="Waive"),IF(ISBLANK(Spreadsheet!AP68),TRUE,FALSE),IF(OR(AND(NOT(ISBLANK(Spreadsheet!AO68)),ISBLANK(Spreadsheet!AP68)),NOT(ISNUMBER(VALUE(Spreadsheet!AP68)))),FALSE,IF(OR(AND(Spreadsheet!AP68&lt;6,MOD(Spreadsheet!AP68*10,5)=0), MOD(Spreadsheet!AP68,5000)=0),TRUE,FALSE)))</f>
        <v>1</v>
      </c>
      <c r="BT68" s="5" t="b">
        <f t="array" ref="BT68">IF(ISBLANK(Spreadsheet!AQ68),TRUE,ISNUMBER(MATCH(TRUE,EXACT(Spreadsheet!AQ68,EnrollWaive),0)))</f>
        <v>1</v>
      </c>
      <c r="BU68" s="5" t="b">
        <f t="array" ref="BU68">IF(ISBLANK(Spreadsheet!AR68),TRUE,ISNUMBER(MATCH(TRUE,EXACT(Spreadsheet!AR68,LifeBenefitClasses),0)))</f>
        <v>1</v>
      </c>
      <c r="BV68" s="5" t="b">
        <f>IF(OR(ISBLANK(Spreadsheet!AR68), Spreadsheet!AR68="Waive"),IF(ISBLANK(Spreadsheet!AS68),TRUE,FALSE),IF(OR(AND(NOT(ISBLANK(Spreadsheet!AR68)),ISBLANK(Spreadsheet!AS68)),NOT(ISNUMBER(VALUE(Spreadsheet!AS68)))),FALSE,IF(OR(AND(Spreadsheet!AS68&lt;6,MOD(Spreadsheet!AS68*10,5)=0), MOD(Spreadsheet!AS68,10000)=0),TRUE,FALSE)))</f>
        <v>1</v>
      </c>
      <c r="BW68" s="5" t="b">
        <f t="array" ref="BW68">IF(ISBLANK(Spreadsheet!AT68),TRUE,ISNUMBER(MATCH(TRUE,EXACT(Spreadsheet!AT68,LifeBenefitClasses),0)))</f>
        <v>1</v>
      </c>
      <c r="BX68" s="5" t="b">
        <f>IF(OR(ISBLANK(Spreadsheet!AT68), Spreadsheet!AT68="Waive"),IF(ISBLANK(Spreadsheet!AU68),TRUE,FALSE),IF(OR(AND(NOT(ISBLANK(Spreadsheet!AT68)),ISBLANK(Spreadsheet!AU68)),NOT(ISNUMBER(VALUE(Spreadsheet!AU68)))),FALSE,IF(AND(NOT(OR(ISBLANK(Spreadsheet!AT68),Spreadsheet!AT68="Waive")),NOT(OR(ISBLANK(Spreadsheet!AR68),Spreadsheet!AR68="Waive")),MOD(Spreadsheet!AU68,5000)=0, Spreadsheet!AU68&lt;=(Spreadsheet!AS68*0.5)),TRUE,FALSE)))</f>
        <v>1</v>
      </c>
      <c r="BY68" s="5" t="b">
        <f t="array" ref="BY68">IF(ISBLANK(Spreadsheet!AV68),TRUE,ISNUMBER(MATCH(TRUE,EXACT(Spreadsheet!AV68,EnrollWaive),0)))</f>
        <v>1</v>
      </c>
      <c r="BZ68" s="5" t="b">
        <f t="array" ref="BZ68">IF(ISBLANK(Spreadsheet!AW68),TRUE,ISNUMBER(MATCH(TRUE,EXACT(Spreadsheet!AW68,LifeBenefitClasses),0)))</f>
        <v>1</v>
      </c>
      <c r="CA68" s="5" t="b">
        <f t="array" ref="CA68">IF(ISBLANK(Spreadsheet!AX68),TRUE,ISNUMBER(MATCH(TRUE,EXACT(Spreadsheet!AX68,LifeBenefitClasses),0)))</f>
        <v>1</v>
      </c>
      <c r="CB68" s="5" t="b">
        <f t="array" ref="CB68">IF(ISBLANK(Spreadsheet!AY68),TRUE,ISNUMBER(MATCH(TRUE,EXACT(Spreadsheet!AY68,LifeBenefitClasses),0)))</f>
        <v>1</v>
      </c>
      <c r="CC68" s="5" t="b">
        <f t="array" ref="CC68">IF(ISBLANK(Spreadsheet!AZ68),TRUE,ISNUMBER(MATCH(TRUE,EXACT(Spreadsheet!AZ68,LifeBenefitClasses),0)))</f>
        <v>1</v>
      </c>
      <c r="CD68" s="5" t="b">
        <f t="array" ref="CD68">IF(ISBLANK(Spreadsheet!BA68),TRUE,ISNUMBER(MATCH(TRUE,EXACT(Spreadsheet!BA68,LifeBenefitClasses),0)))</f>
        <v>1</v>
      </c>
      <c r="CE68" s="5" t="b">
        <f>IF(OR(ISBLANK(Spreadsheet!BA68), Spreadsheet!BA68="Waive"),IF(ISBLANK(Spreadsheet!BB68),TRUE,FALSE),IF(OR(AND(NOT(ISBLANK(Spreadsheet!BA68)),ISBLANK(Spreadsheet!BB68)),NOT(ISNUMBER(VALUE(Spreadsheet!BB68))),ISBLANK(Spreadsheet!BC68),NOT(ISNUMBER(VALUE(Spreadsheet!BC68)))),FALSE,IF(AND(Spreadsheet!BB68&gt;=50000,Spreadsheet!BB68&lt;=250000,MOD(Spreadsheet!BB68,10000)=0,Spreadsheet!BB68&lt;=(10*Spreadsheet!BC68)),TRUE,FALSE)))</f>
        <v>1</v>
      </c>
      <c r="CF68" s="5" t="b">
        <f>IF(NOT(ISBLANK(Spreadsheet!BC68)),AND(ISNUMBER(VALUE(Spreadsheet!BC68)),Spreadsheet!BC68&gt;0),AND(OR(ISBLANK(Spreadsheet!AO68),Spreadsheet!AO68="Waive",AND(NOT(OR(ISBLANK(Spreadsheet!AO68),Spreadsheet!AO68="Waive")),Spreadsheet!AP68&gt;=6)),OR(ISBLANK(Spreadsheet!AR68),AND(NOT(OR(ISBLANK(Spreadsheet!AR68),Spreadsheet!AR68="Waive")),Spreadsheet!AS68&gt;=6)),OR(ISBLANK(Spreadsheet!AW68)),OR(ISBLANK(Spreadsheet!AX68)),OR(ISBLANK(Spreadsheet!AY68)),OR(ISBLANK(Spreadsheet!AZ68)),OR(ISBLANK(Spreadsheet!BA68),Spreadsheet!BA68="Waive")))</f>
        <v>1</v>
      </c>
      <c r="CG68" s="5" t="b">
        <f t="shared" ca="1" si="5"/>
        <v>1</v>
      </c>
    </row>
    <row r="69" spans="8:85" x14ac:dyDescent="0.3">
      <c r="H69" s="5">
        <f t="shared" ca="1" si="2"/>
        <v>2</v>
      </c>
      <c r="I69" s="5" t="str">
        <f t="shared" ca="1" si="3"/>
        <v/>
      </c>
      <c r="J69" s="5" t="str">
        <f>IF(AND(NOT(ISBLANK(Spreadsheet!C69)),ISBLANK(Spreadsheet!D69)),Spreadsheet!F69&amp;" "&amp;Spreadsheet!H69,"")</f>
        <v/>
      </c>
      <c r="K69" s="5">
        <f>IF(AND(NOT(ISBLANK(Spreadsheet!C69)),ISBLANK(Spreadsheet!D69)),COUNTIFS(Spreadsheet!E70:E$786,"=Child",Spreadsheet!C70:C$786, "="&amp;Spreadsheet!C69) + COUNTIFS(Spreadsheet!E70:E$786,"=Step-child",Spreadsheet!C70:C$786, "="&amp;Spreadsheet!C69),0)</f>
        <v>0</v>
      </c>
      <c r="L69" s="5">
        <f>IF(NOT(ISBLANK(J69)),COUNTIFS(Spreadsheet!E70:E$786,"=Wife",Spreadsheet!C70:C$786, "="&amp;Spreadsheet!C69) + COUNTIFS(Spreadsheet!E70:E$786,"=Husband",Spreadsheet!C70:C$786, "="&amp;Spreadsheet!C69),0)</f>
        <v>0</v>
      </c>
      <c r="M69" s="5">
        <f>IF(NOT(ISBLANK(Spreadsheet!AJ69)),VLOOKUP(Spreadsheet!AJ69,'Drop Downs'!$P$2:$R$16,3,FALSE),0)</f>
        <v>0</v>
      </c>
      <c r="N69" s="5">
        <f>IF(NOT(ISBLANK(Spreadsheet!AJ69)), VLOOKUP(Spreadsheet!AJ69,'Drop Downs'!$P$2:$R$16,2,FALSE),0)</f>
        <v>0</v>
      </c>
      <c r="O69" s="5">
        <f>IF(NOT(ISBLANK(Spreadsheet!AL69)),VLOOKUP(Spreadsheet!AL69,'Drop Downs'!$P$2:$R$16,3,FALSE), 0)</f>
        <v>0</v>
      </c>
      <c r="P69" s="5">
        <f>IF(NOT(ISBLANK(Spreadsheet!AL69)),VLOOKUP(Spreadsheet!AL69,'Drop Downs'!$P$2:$R$16,2,FALSE),0)</f>
        <v>0</v>
      </c>
      <c r="Q69" s="5">
        <f>IF(NOT(ISBLANK(Spreadsheet!AN69)),VLOOKUP(Spreadsheet!AN69,'Drop Downs'!$P$2:$R$16,3,FALSE),0)</f>
        <v>0</v>
      </c>
      <c r="R69" s="5">
        <f>IF(NOT(ISBLANK(Spreadsheet!AN69)),VLOOKUP(Spreadsheet!AN69,'Drop Downs'!$P$2:$R$16,2,FALSE),0)</f>
        <v>0</v>
      </c>
      <c r="S69" s="5" t="str">
        <f>IF(OR(M69&gt;K69,N69&gt;L69,O69&gt;K69, Q69&gt;K69,N69&gt;L69, P69&gt;L69, R69&gt;L69),"Member currently has a coverage election over what he/she needs.  Please add more dependents or adjust the coverage election.","")&amp;(IF(AND(NOT(ISBLANK(Spreadsheet!C69)),NOT(ISBLANK(Spreadsheet!D69)),ISBLANK(Spreadsheet!E69)),"Dependent lacks a relationship to member.Please select one from the drop-down.",""))</f>
        <v/>
      </c>
      <c r="T69" s="5" t="b">
        <f t="shared" si="4"/>
        <v>1</v>
      </c>
      <c r="U69" s="5" t="b">
        <f>OR(ISBLANK(Spreadsheet!C69),IF(NOT(ISBLANK(Spreadsheet!D69)),NOT(ISBLANK(Spreadsheet!E69)),TRUE))</f>
        <v>1</v>
      </c>
      <c r="V69" s="5" t="b">
        <f>OR(ISBLANK(Spreadsheet!C69), NOT(ISBLANK(Spreadsheet!I69)))</f>
        <v>1</v>
      </c>
      <c r="W69" s="5" t="b">
        <f>OR(ISBLANK(Spreadsheet!D69),NOT(ISBLANK(Spreadsheet!C69)))</f>
        <v>1</v>
      </c>
      <c r="X69" s="155" t="str">
        <f>REPT("0",MIN(FIND({1,2,3,4,5,6,7,8,9},Spreadsheet!C69&amp;"123456789"))-1)&amp;IF(ISBLANK(Spreadsheet!C69),"",SUMPRODUCT(MID(0&amp;Spreadsheet!C69,LARGE(INDEX(ISNUMBER(--MID(Spreadsheet!C69,ROW($1:$225),1))*
 ROW($1:$225),0),ROW($1:$225))+1,1)*10^ROW($1:$225)/10))</f>
        <v/>
      </c>
      <c r="Y69" s="5" t="b">
        <f>IF(NOT(ISBLANK(Spreadsheet!C69)),IF(AND(ISNUMBER(VALUE(Spreadsheet!C69)), LEN(Spreadsheet!C69)=9),TRUE,FALSE),TRUE)</f>
        <v>1</v>
      </c>
      <c r="Z69" s="155" t="str">
        <f>REPT("0",MIN(FIND({1,2,3,4,5,6,7,8,9},Spreadsheet!D69&amp;"123456789"))-1)&amp;IF(ISBLANK(Spreadsheet!D69),"",SUMPRODUCT(MID(0&amp;Spreadsheet!D69,LARGE(INDEX(ISNUMBER(--MID(Spreadsheet!D69,ROW($1:$225),1))*
 ROW($1:$225),0),ROW($1:$225))+1,1)*10^ROW($1:$225)/10))</f>
        <v/>
      </c>
      <c r="AA69" s="5" t="b">
        <f>IF(AND(NOT(ISBLANK(Spreadsheet!D69)),NOT(ISBLANK(Spreadsheet!C69))),IF(AND(ISNUMBER(VALUE(Spreadsheet!D69)), LEN(Spreadsheet!D69)=9),TRUE,FALSE),IF(AND(NOT(ISBLANK(Spreadsheet!D69)),ISBLANK(Spreadsheet!C69)),FALSE,TRUE))</f>
        <v>1</v>
      </c>
      <c r="AB69" s="5" t="b">
        <f>OR(ISBLANK(Spreadsheet!Y69),IF(NOT(ISBLANK(Spreadsheet!Y69)),LEN(Spreadsheet!Y69)=10,ISNUMBER(VALUE(Spreadsheet!Y69))))</f>
        <v>1</v>
      </c>
      <c r="AC69" s="5" t="b">
        <f>OR(ISBLANK(Spreadsheet!AI69), AND(NOT(ISBLANK(Spreadsheet!AJ69)), NOT(ISNUMBER(SEARCH("Waive",Spreadsheet!AJ69)))))</f>
        <v>1</v>
      </c>
      <c r="AD69" s="5" t="b">
        <f>OR(ISBLANK(Spreadsheet!AK69), AND(NOT(ISBLANK(Spreadsheet!AL69)), NOT(ISNUMBER(SEARCH("Waive",Spreadsheet!AL69)))))</f>
        <v>1</v>
      </c>
      <c r="AE69" s="5" t="b">
        <f>OR(ISBLANK(Spreadsheet!AM69), AND(NOT(ISBLANK(Spreadsheet!AN69)), NOT(ISNUMBER(SEARCH("Waive", Spreadsheet!AN69)))))</f>
        <v>1</v>
      </c>
      <c r="AF69" s="5" t="b">
        <f>OR(ISBLANK(Spreadsheet!C69), NOT(ISBLANK(Spreadsheet!D69)),NOT(ISBLANK(Spreadsheet!L69)))</f>
        <v>1</v>
      </c>
      <c r="AG69" s="5" t="b">
        <f>IF(AND(NOT(ISBLANK(Spreadsheet!C69)), NOT(ISBLANK(Spreadsheet!D69)),Spreadsheet!C69&lt;&gt;Spreadsheet!D69),IF(ISERROR(VLOOKUP(Spreadsheet!C69, Spreadsheet!$C$6:'Spreadsheet'!$C68,1,FALSE)), FALSE, TRUE),TRUE)</f>
        <v>1</v>
      </c>
      <c r="AH69" s="5" t="b">
        <f>Spreadsheet!$B$2=Spreadsheet!AD69</f>
        <v>1</v>
      </c>
      <c r="AI69" s="5" t="b">
        <f>IF(ISBLANK(Spreadsheet!G69),TRUE,IF(OR(LEN(Spreadsheet!G69)&gt;1,ISNUMBER(VALUE(Spreadsheet!G69))),FALSE,TRUE))</f>
        <v>1</v>
      </c>
      <c r="AJ69" s="5" t="b">
        <f>OR(ISBLANK(Spreadsheet!C69), NOT(ISBLANK(Spreadsheet!B69)), NOT(ISBLANK(Spreadsheet!D69)))</f>
        <v>1</v>
      </c>
      <c r="AK69" s="5" t="b">
        <f t="array" ref="AK69">IF(OR(AND(ISBLANK(Spreadsheet!E69),ISBLANK(Spreadsheet!D69),NOT(ISBLANK(Spreadsheet!C69))),AND(ISBLANK(Spreadsheet!E69),ISBLANK(Spreadsheet!D69),ISBLANK(Spreadsheet!C69))),TRUE,ISNUMBER(MATCH(TRUE,EXACT(Spreadsheet!E69,Relationships),0)))</f>
        <v>1</v>
      </c>
      <c r="AL69" s="5" t="b">
        <f>IF(NOT(ISBLANK(Spreadsheet!C69)),IF(OR(ISBLANK(Spreadsheet!F69),LEN(Spreadsheet!F69)&gt;40),FALSE,TRUE),TRUE)</f>
        <v>1</v>
      </c>
      <c r="AM69" s="5" t="b">
        <f>IF(NOT(ISBLANK(Spreadsheet!C69)),IF(OR(ISBLANK(Spreadsheet!H69),LEN(Spreadsheet!H69)&gt;40),FALSE,TRUE),TRUE)</f>
        <v>1</v>
      </c>
      <c r="AN69" s="5" t="b">
        <f t="array" ref="AN69">IF(ISBLANK(Spreadsheet!I69),TRUE,ISNUMBER(MATCH(TRUE,EXACT(Spreadsheet!I69,GenderValues),0)))</f>
        <v>1</v>
      </c>
      <c r="AO69" s="5" t="b">
        <f ca="1">IF(ISERROR(DATEVALUE(TEXT(Spreadsheet!J69,"mm/dd/yyyy")) &gt; TODAY()),IF(AND(ISBLANK(Spreadsheet!J69),ISBLANK(Spreadsheet!C69)),TRUE,FALSE),IF(DATEVALUE(TEXT(Spreadsheet!J69,"mm/dd/yyyy")) &gt; TODAY(),FALSE,TRUE))</f>
        <v>1</v>
      </c>
      <c r="AP69" s="5" t="b">
        <f>OR(ISBLANK(Spreadsheet!K69),LEN(Spreadsheet!K69)&lt;=100)</f>
        <v>1</v>
      </c>
      <c r="AQ69" s="5" t="b">
        <f t="array" ref="AQ69">IF(OR(AND(ISBLANK(Spreadsheet!L69),ISBLANK(Spreadsheet!C69)),AND(NOT(ISBLANK(Spreadsheet!C69)),NOT(ISBLANK(Spreadsheet!D69)))),TRUE,ISNUMBER(MATCH(TRUE,EXACT(Spreadsheet!L69,MaritalStatus),0)))</f>
        <v>1</v>
      </c>
      <c r="AR69" s="5" t="b">
        <f ca="1">IF(ISERROR(DATEVALUE(TEXT(Spreadsheet!M69,"mm/dd/yyyy")) &gt; TODAY()),IF(ISBLANK(Spreadsheet!M69),TRUE,FALSE),IF(DATEVALUE(TEXT(Spreadsheet!M69,"mm/dd/yyyy")) &gt; TODAY(),FALSE,TRUE))</f>
        <v>1</v>
      </c>
      <c r="AS69" s="5" t="b">
        <f>OR(ISBLANK(Spreadsheet!N69),LEN(Spreadsheet!N69)&lt;=100)</f>
        <v>1</v>
      </c>
      <c r="AT69" s="5" t="b">
        <f>OR(ISBLANK(Spreadsheet!O69),UPPER(Spreadsheet!O69)="YES")</f>
        <v>1</v>
      </c>
      <c r="AU69" s="5" t="b">
        <f>OR(ISBLANK(Spreadsheet!P69),UPPER(Spreadsheet!P69)="YES")</f>
        <v>1</v>
      </c>
      <c r="AV69" s="5" t="b">
        <f t="array" ref="AV69">IF(ISBLANK(Spreadsheet!Q69),TRUE,ISNUMBER(MATCH(TRUE,EXACT(Spreadsheet!Q69,OnGroupsPriorIns),0)))</f>
        <v>1</v>
      </c>
      <c r="AW69" s="5" t="b">
        <f>OR(ISBLANK(Spreadsheet!R69),UPPER(Spreadsheet!R69)="YES")</f>
        <v>1</v>
      </c>
      <c r="AX69" s="5" t="b">
        <f>OR(ISBLANK(Spreadsheet!S69),UPPER(Spreadsheet!S69)="YES")</f>
        <v>1</v>
      </c>
      <c r="AY69" s="5" t="b">
        <f>OR(AND(ISBLANK(Spreadsheet!C69),LEN(Spreadsheet!T69)=0),AND(NOT(ISBLANK(Spreadsheet!C69)),LEN(Spreadsheet!T69)&gt;0,LEN(Spreadsheet!T69)&lt;=50))</f>
        <v>1</v>
      </c>
      <c r="AZ69" s="5" t="b">
        <f>OR(LEN(Spreadsheet!U69)=0,AND(LEN(Spreadsheet!U69)&gt;0,LEN(Spreadsheet!U69)&lt;=50))</f>
        <v>1</v>
      </c>
      <c r="BA69" s="5" t="b">
        <f>OR(AND(ISBLANK(Spreadsheet!C69),LEN(Spreadsheet!V69)=0),AND(NOT(ISBLANK(Spreadsheet!C69)),LEN(Spreadsheet!V69)&gt;0,LEN(Spreadsheet!V69)&lt;=50))</f>
        <v>1</v>
      </c>
      <c r="BB69" s="5" t="b">
        <f t="array" ref="BB69">IF(AND(ISBLANK(Spreadsheet!C69),LEN(Spreadsheet!W69)=0),TRUE,ISNUMBER(MATCH(TRUE,EXACT(Spreadsheet!W69,States),0)))</f>
        <v>1</v>
      </c>
      <c r="BC69" s="5" t="b">
        <f>OR(AND(ISBLANK(Spreadsheet!C69),LEN(Spreadsheet!X69)=0),AND(NOT(ISBLANK(Spreadsheet!C69)),LEN(Spreadsheet!X69)&gt;0,LEN(Spreadsheet!X69)=5,ISNUMBER(VALUE(Spreadsheet!X69))))</f>
        <v>1</v>
      </c>
      <c r="BD69" s="5" t="b">
        <f>OR(ISBLANK(Spreadsheet!Z69),LEN(Spreadsheet!Z69)&lt;=50)</f>
        <v>1</v>
      </c>
      <c r="BE69" s="5" t="b">
        <f>ISBLANK(Spreadsheet!AA69)</f>
        <v>1</v>
      </c>
      <c r="BF69" s="5" t="b">
        <f>ISBLANK(Spreadsheet!AB69)</f>
        <v>1</v>
      </c>
      <c r="BG69" s="5" t="b">
        <f>IF(ISERROR(DATEVALUE(TEXT(Spreadsheet!AC69,"mm/dd/yyyy")) &gt; DATEVALUE(TEXT(Spreadsheet!J69,"mm/dd/yyyy"))),IF(OR(AND(ISBLANK(Spreadsheet!AC69),ISBLANK(Spreadsheet!C69)),AND(NOT(ISBLANK(Spreadsheet!C69)),ISBLANK(Spreadsheet!AC69),NOT(ISBLANK(Spreadsheet!D69)))),TRUE,FALSE),IF(DATEVALUE(TEXT(Spreadsheet!AC69,"mm/dd/yyyy")) &gt; DATEVALUE(TEXT(Spreadsheet!J69,"mm/dd/yyyy")),TRUE,FALSE))</f>
        <v>1</v>
      </c>
      <c r="BH69" s="5" t="b">
        <f>OR(AND(ISBLANK(Spreadsheet!C69),ISBLANK(Spreadsheet!AE69)),AND(NOT(ISBLANK(Spreadsheet!C69)),NOT(ISBLANK(Spreadsheet!D69)),ISBLANK(Spreadsheet!AE69)),AND(NOT(ISBLANK(Spreadsheet!C69)),ISBLANK(Spreadsheet!D69),NOT(ISBLANK(Spreadsheet!AE69)),LEN(Spreadsheet!AE69)&lt;=100))</f>
        <v>1</v>
      </c>
      <c r="BI69" s="5" t="b">
        <f t="array" ref="BI69">IF(ISBLANK(Spreadsheet!AF69),TRUE,ISNUMBER(MATCH(TRUE,EXACT(Spreadsheet!AF69,CobraShortReasons),0)))</f>
        <v>1</v>
      </c>
      <c r="BJ69" s="5" t="b">
        <f ca="1">IF(ISERROR(DATEVALUE(TEXT(Spreadsheet!AG69,"mm/dd/yyyy")) &gt; TODAY()),IF(ISBLANK(Spreadsheet!AG69),TRUE,FALSE),IF(DATEVALUE(TEXT(Spreadsheet!AG69,"mm/dd/yyyy")) &gt; TODAY(),FALSE,TRUE))</f>
        <v>1</v>
      </c>
      <c r="BK69" s="5" t="b">
        <f>OR(ISBLANK(Spreadsheet!AH69),LEN(Spreadsheet!AH69)&lt;=25)</f>
        <v>1</v>
      </c>
      <c r="BL69" s="5" t="b">
        <f t="array" aca="1" ref="BL69" ca="1">IF(ISBLANK(Spreadsheet!AI69),TRUE,ISNUMBER(MATCH(TRUE,EXACT(Spreadsheet!AI69,INDIRECT(Spreadsheet!$D$2)),0)))</f>
        <v>1</v>
      </c>
      <c r="BM69" s="5" t="b">
        <f t="array" aca="1" ref="BM69" ca="1">IF(ISBLANK(Spreadsheet!AJ69),TRUE,ISNUMBER(MATCH(TRUE,EXACT(Spreadsheet!AJ69,INDIRECT(Spreadsheet!BJ69)),0)))</f>
        <v>1</v>
      </c>
      <c r="BN69" s="5" t="b">
        <f t="array" ref="BN69">IF(ISBLANK(Spreadsheet!AK69),TRUE,ISNUMBER(MATCH(TRUE,EXACT(Spreadsheet!AK69,DentalPlans),0)))</f>
        <v>1</v>
      </c>
      <c r="BO69" s="5" t="b">
        <f t="array" aca="1" ref="BO69" ca="1">IF(ISBLANK(Spreadsheet!AL69),TRUE,ISNUMBER(MATCH(TRUE,EXACT(Spreadsheet!AL69,INDIRECT(Spreadsheet!BK69)),0)))</f>
        <v>1</v>
      </c>
      <c r="BP69" s="5" t="b">
        <f t="array" ref="BP69">IF(ISBLANK(Spreadsheet!AM69),TRUE,ISNUMBER(MATCH(TRUE,EXACT(Spreadsheet!AM69,VisionPlans),0)))</f>
        <v>1</v>
      </c>
      <c r="BQ69" s="5" t="b">
        <f t="array" aca="1" ref="BQ69" ca="1">IF(ISBLANK(Spreadsheet!AN69),TRUE,ISNUMBER(MATCH(TRUE,EXACT(Spreadsheet!AN69,INDIRECT(Spreadsheet!BL69)),0)))</f>
        <v>1</v>
      </c>
      <c r="BR69" s="5" t="b">
        <f t="array" ref="BR69">IF(ISBLANK(Spreadsheet!AO69),TRUE,ISNUMBER(MATCH(TRUE,EXACT(Spreadsheet!AO69,LifeBenefitClasses),0)))</f>
        <v>1</v>
      </c>
      <c r="BS69" s="5" t="b">
        <f>IF(OR(ISBLANK(Spreadsheet!AO69), Spreadsheet!AO69="Waive"),IF(ISBLANK(Spreadsheet!AP69),TRUE,FALSE),IF(OR(AND(NOT(ISBLANK(Spreadsheet!AO69)),ISBLANK(Spreadsheet!AP69)),NOT(ISNUMBER(VALUE(Spreadsheet!AP69)))),FALSE,IF(OR(AND(Spreadsheet!AP69&lt;6,MOD(Spreadsheet!AP69*10,5)=0), MOD(Spreadsheet!AP69,5000)=0),TRUE,FALSE)))</f>
        <v>1</v>
      </c>
      <c r="BT69" s="5" t="b">
        <f t="array" ref="BT69">IF(ISBLANK(Spreadsheet!AQ69),TRUE,ISNUMBER(MATCH(TRUE,EXACT(Spreadsheet!AQ69,EnrollWaive),0)))</f>
        <v>1</v>
      </c>
      <c r="BU69" s="5" t="b">
        <f t="array" ref="BU69">IF(ISBLANK(Spreadsheet!AR69),TRUE,ISNUMBER(MATCH(TRUE,EXACT(Spreadsheet!AR69,LifeBenefitClasses),0)))</f>
        <v>1</v>
      </c>
      <c r="BV69" s="5" t="b">
        <f>IF(OR(ISBLANK(Spreadsheet!AR69), Spreadsheet!AR69="Waive"),IF(ISBLANK(Spreadsheet!AS69),TRUE,FALSE),IF(OR(AND(NOT(ISBLANK(Spreadsheet!AR69)),ISBLANK(Spreadsheet!AS69)),NOT(ISNUMBER(VALUE(Spreadsheet!AS69)))),FALSE,IF(OR(AND(Spreadsheet!AS69&lt;6,MOD(Spreadsheet!AS69*10,5)=0), MOD(Spreadsheet!AS69,10000)=0),TRUE,FALSE)))</f>
        <v>1</v>
      </c>
      <c r="BW69" s="5" t="b">
        <f t="array" ref="BW69">IF(ISBLANK(Spreadsheet!AT69),TRUE,ISNUMBER(MATCH(TRUE,EXACT(Spreadsheet!AT69,LifeBenefitClasses),0)))</f>
        <v>1</v>
      </c>
      <c r="BX69" s="5" t="b">
        <f>IF(OR(ISBLANK(Spreadsheet!AT69), Spreadsheet!AT69="Waive"),IF(ISBLANK(Spreadsheet!AU69),TRUE,FALSE),IF(OR(AND(NOT(ISBLANK(Spreadsheet!AT69)),ISBLANK(Spreadsheet!AU69)),NOT(ISNUMBER(VALUE(Spreadsheet!AU69)))),FALSE,IF(AND(NOT(OR(ISBLANK(Spreadsheet!AT69),Spreadsheet!AT69="Waive")),NOT(OR(ISBLANK(Spreadsheet!AR69),Spreadsheet!AR69="Waive")),MOD(Spreadsheet!AU69,5000)=0, Spreadsheet!AU69&lt;=(Spreadsheet!AS69*0.5)),TRUE,FALSE)))</f>
        <v>1</v>
      </c>
      <c r="BY69" s="5" t="b">
        <f t="array" ref="BY69">IF(ISBLANK(Spreadsheet!AV69),TRUE,ISNUMBER(MATCH(TRUE,EXACT(Spreadsheet!AV69,EnrollWaive),0)))</f>
        <v>1</v>
      </c>
      <c r="BZ69" s="5" t="b">
        <f t="array" ref="BZ69">IF(ISBLANK(Spreadsheet!AW69),TRUE,ISNUMBER(MATCH(TRUE,EXACT(Spreadsheet!AW69,LifeBenefitClasses),0)))</f>
        <v>1</v>
      </c>
      <c r="CA69" s="5" t="b">
        <f t="array" ref="CA69">IF(ISBLANK(Spreadsheet!AX69),TRUE,ISNUMBER(MATCH(TRUE,EXACT(Spreadsheet!AX69,LifeBenefitClasses),0)))</f>
        <v>1</v>
      </c>
      <c r="CB69" s="5" t="b">
        <f t="array" ref="CB69">IF(ISBLANK(Spreadsheet!AY69),TRUE,ISNUMBER(MATCH(TRUE,EXACT(Spreadsheet!AY69,LifeBenefitClasses),0)))</f>
        <v>1</v>
      </c>
      <c r="CC69" s="5" t="b">
        <f t="array" ref="CC69">IF(ISBLANK(Spreadsheet!AZ69),TRUE,ISNUMBER(MATCH(TRUE,EXACT(Spreadsheet!AZ69,LifeBenefitClasses),0)))</f>
        <v>1</v>
      </c>
      <c r="CD69" s="5" t="b">
        <f t="array" ref="CD69">IF(ISBLANK(Spreadsheet!BA69),TRUE,ISNUMBER(MATCH(TRUE,EXACT(Spreadsheet!BA69,LifeBenefitClasses),0)))</f>
        <v>1</v>
      </c>
      <c r="CE69" s="5" t="b">
        <f>IF(OR(ISBLANK(Spreadsheet!BA69), Spreadsheet!BA69="Waive"),IF(ISBLANK(Spreadsheet!BB69),TRUE,FALSE),IF(OR(AND(NOT(ISBLANK(Spreadsheet!BA69)),ISBLANK(Spreadsheet!BB69)),NOT(ISNUMBER(VALUE(Spreadsheet!BB69))),ISBLANK(Spreadsheet!BC69),NOT(ISNUMBER(VALUE(Spreadsheet!BC69)))),FALSE,IF(AND(Spreadsheet!BB69&gt;=50000,Spreadsheet!BB69&lt;=250000,MOD(Spreadsheet!BB69,10000)=0,Spreadsheet!BB69&lt;=(10*Spreadsheet!BC69)),TRUE,FALSE)))</f>
        <v>1</v>
      </c>
      <c r="CF69" s="5" t="b">
        <f>IF(NOT(ISBLANK(Spreadsheet!BC69)),AND(ISNUMBER(VALUE(Spreadsheet!BC69)),Spreadsheet!BC69&gt;0),AND(OR(ISBLANK(Spreadsheet!AO69),Spreadsheet!AO69="Waive",AND(NOT(OR(ISBLANK(Spreadsheet!AO69),Spreadsheet!AO69="Waive")),Spreadsheet!AP69&gt;=6)),OR(ISBLANK(Spreadsheet!AR69),AND(NOT(OR(ISBLANK(Spreadsheet!AR69),Spreadsheet!AR69="Waive")),Spreadsheet!AS69&gt;=6)),OR(ISBLANK(Spreadsheet!AW69)),OR(ISBLANK(Spreadsheet!AX69)),OR(ISBLANK(Spreadsheet!AY69)),OR(ISBLANK(Spreadsheet!AZ69)),OR(ISBLANK(Spreadsheet!BA69),Spreadsheet!BA69="Waive")))</f>
        <v>1</v>
      </c>
      <c r="CG69" s="5" t="b">
        <f t="shared" ca="1" si="5"/>
        <v>1</v>
      </c>
    </row>
    <row r="70" spans="8:85" x14ac:dyDescent="0.3">
      <c r="H70" s="5">
        <f t="shared" ca="1" si="2"/>
        <v>2</v>
      </c>
      <c r="I70" s="5" t="str">
        <f t="shared" ca="1" si="3"/>
        <v/>
      </c>
      <c r="J70" s="5" t="str">
        <f>IF(AND(NOT(ISBLANK(Spreadsheet!C70)),ISBLANK(Spreadsheet!D70)),Spreadsheet!F70&amp;" "&amp;Spreadsheet!H70,"")</f>
        <v/>
      </c>
      <c r="K70" s="5">
        <f>IF(AND(NOT(ISBLANK(Spreadsheet!C70)),ISBLANK(Spreadsheet!D70)),COUNTIFS(Spreadsheet!E71:E$786,"=Child",Spreadsheet!C71:C$786, "="&amp;Spreadsheet!C70) + COUNTIFS(Spreadsheet!E71:E$786,"=Step-child",Spreadsheet!C71:C$786, "="&amp;Spreadsheet!C70),0)</f>
        <v>0</v>
      </c>
      <c r="L70" s="5">
        <f>IF(NOT(ISBLANK(J70)),COUNTIFS(Spreadsheet!E71:E$786,"=Wife",Spreadsheet!C71:C$786, "="&amp;Spreadsheet!C70) + COUNTIFS(Spreadsheet!E71:E$786,"=Husband",Spreadsheet!C71:C$786, "="&amp;Spreadsheet!C70),0)</f>
        <v>0</v>
      </c>
      <c r="M70" s="5">
        <f>IF(NOT(ISBLANK(Spreadsheet!AJ70)),VLOOKUP(Spreadsheet!AJ70,'Drop Downs'!$P$2:$R$16,3,FALSE),0)</f>
        <v>0</v>
      </c>
      <c r="N70" s="5">
        <f>IF(NOT(ISBLANK(Spreadsheet!AJ70)), VLOOKUP(Spreadsheet!AJ70,'Drop Downs'!$P$2:$R$16,2,FALSE),0)</f>
        <v>0</v>
      </c>
      <c r="O70" s="5">
        <f>IF(NOT(ISBLANK(Spreadsheet!AL70)),VLOOKUP(Spreadsheet!AL70,'Drop Downs'!$P$2:$R$16,3,FALSE), 0)</f>
        <v>0</v>
      </c>
      <c r="P70" s="5">
        <f>IF(NOT(ISBLANK(Spreadsheet!AL70)),VLOOKUP(Spreadsheet!AL70,'Drop Downs'!$P$2:$R$16,2,FALSE),0)</f>
        <v>0</v>
      </c>
      <c r="Q70" s="5">
        <f>IF(NOT(ISBLANK(Spreadsheet!AN70)),VLOOKUP(Spreadsheet!AN70,'Drop Downs'!$P$2:$R$16,3,FALSE),0)</f>
        <v>0</v>
      </c>
      <c r="R70" s="5">
        <f>IF(NOT(ISBLANK(Spreadsheet!AN70)),VLOOKUP(Spreadsheet!AN70,'Drop Downs'!$P$2:$R$16,2,FALSE),0)</f>
        <v>0</v>
      </c>
      <c r="S70" s="5" t="str">
        <f>IF(OR(M70&gt;K70,N70&gt;L70,O70&gt;K70, Q70&gt;K70,N70&gt;L70, P70&gt;L70, R70&gt;L70),"Member currently has a coverage election over what he/she needs.  Please add more dependents or adjust the coverage election.","")&amp;(IF(AND(NOT(ISBLANK(Spreadsheet!C70)),NOT(ISBLANK(Spreadsheet!D70)),ISBLANK(Spreadsheet!E70)),"Dependent lacks a relationship to member.Please select one from the drop-down.",""))</f>
        <v/>
      </c>
      <c r="T70" s="5" t="b">
        <f t="shared" si="4"/>
        <v>1</v>
      </c>
      <c r="U70" s="5" t="b">
        <f>OR(ISBLANK(Spreadsheet!C70),IF(NOT(ISBLANK(Spreadsheet!D70)),NOT(ISBLANK(Spreadsheet!E70)),TRUE))</f>
        <v>1</v>
      </c>
      <c r="V70" s="5" t="b">
        <f>OR(ISBLANK(Spreadsheet!C70), NOT(ISBLANK(Spreadsheet!I70)))</f>
        <v>1</v>
      </c>
      <c r="W70" s="5" t="b">
        <f>OR(ISBLANK(Spreadsheet!D70),NOT(ISBLANK(Spreadsheet!C70)))</f>
        <v>1</v>
      </c>
      <c r="X70" s="155" t="str">
        <f>REPT("0",MIN(FIND({1,2,3,4,5,6,7,8,9},Spreadsheet!C70&amp;"123456789"))-1)&amp;IF(ISBLANK(Spreadsheet!C70),"",SUMPRODUCT(MID(0&amp;Spreadsheet!C70,LARGE(INDEX(ISNUMBER(--MID(Spreadsheet!C70,ROW($1:$225),1))*
 ROW($1:$225),0),ROW($1:$225))+1,1)*10^ROW($1:$225)/10))</f>
        <v/>
      </c>
      <c r="Y70" s="5" t="b">
        <f>IF(NOT(ISBLANK(Spreadsheet!C70)),IF(AND(ISNUMBER(VALUE(Spreadsheet!C70)), LEN(Spreadsheet!C70)=9),TRUE,FALSE),TRUE)</f>
        <v>1</v>
      </c>
      <c r="Z70" s="155" t="str">
        <f>REPT("0",MIN(FIND({1,2,3,4,5,6,7,8,9},Spreadsheet!D70&amp;"123456789"))-1)&amp;IF(ISBLANK(Spreadsheet!D70),"",SUMPRODUCT(MID(0&amp;Spreadsheet!D70,LARGE(INDEX(ISNUMBER(--MID(Spreadsheet!D70,ROW($1:$225),1))*
 ROW($1:$225),0),ROW($1:$225))+1,1)*10^ROW($1:$225)/10))</f>
        <v/>
      </c>
      <c r="AA70" s="5" t="b">
        <f>IF(AND(NOT(ISBLANK(Spreadsheet!D70)),NOT(ISBLANK(Spreadsheet!C70))),IF(AND(ISNUMBER(VALUE(Spreadsheet!D70)), LEN(Spreadsheet!D70)=9),TRUE,FALSE),IF(AND(NOT(ISBLANK(Spreadsheet!D70)),ISBLANK(Spreadsheet!C70)),FALSE,TRUE))</f>
        <v>1</v>
      </c>
      <c r="AB70" s="5" t="b">
        <f>OR(ISBLANK(Spreadsheet!Y70),IF(NOT(ISBLANK(Spreadsheet!Y70)),LEN(Spreadsheet!Y70)=10,ISNUMBER(VALUE(Spreadsheet!Y70))))</f>
        <v>1</v>
      </c>
      <c r="AC70" s="5" t="b">
        <f>OR(ISBLANK(Spreadsheet!AI70), AND(NOT(ISBLANK(Spreadsheet!AJ70)), NOT(ISNUMBER(SEARCH("Waive",Spreadsheet!AJ70)))))</f>
        <v>1</v>
      </c>
      <c r="AD70" s="5" t="b">
        <f>OR(ISBLANK(Spreadsheet!AK70), AND(NOT(ISBLANK(Spreadsheet!AL70)), NOT(ISNUMBER(SEARCH("Waive",Spreadsheet!AL70)))))</f>
        <v>1</v>
      </c>
      <c r="AE70" s="5" t="b">
        <f>OR(ISBLANK(Spreadsheet!AM70), AND(NOT(ISBLANK(Spreadsheet!AN70)), NOT(ISNUMBER(SEARCH("Waive", Spreadsheet!AN70)))))</f>
        <v>1</v>
      </c>
      <c r="AF70" s="5" t="b">
        <f>OR(ISBLANK(Spreadsheet!C70), NOT(ISBLANK(Spreadsheet!D70)),NOT(ISBLANK(Spreadsheet!L70)))</f>
        <v>1</v>
      </c>
      <c r="AG70" s="5" t="b">
        <f>IF(AND(NOT(ISBLANK(Spreadsheet!C70)), NOT(ISBLANK(Spreadsheet!D70)),Spreadsheet!C70&lt;&gt;Spreadsheet!D70),IF(ISERROR(VLOOKUP(Spreadsheet!C70, Spreadsheet!$C$6:'Spreadsheet'!$C69,1,FALSE)), FALSE, TRUE),TRUE)</f>
        <v>1</v>
      </c>
      <c r="AH70" s="5" t="b">
        <f>Spreadsheet!$B$2=Spreadsheet!AD70</f>
        <v>1</v>
      </c>
      <c r="AI70" s="5" t="b">
        <f>IF(ISBLANK(Spreadsheet!G70),TRUE,IF(OR(LEN(Spreadsheet!G70)&gt;1,ISNUMBER(VALUE(Spreadsheet!G70))),FALSE,TRUE))</f>
        <v>1</v>
      </c>
      <c r="AJ70" s="5" t="b">
        <f>OR(ISBLANK(Spreadsheet!C70), NOT(ISBLANK(Spreadsheet!B70)), NOT(ISBLANK(Spreadsheet!D70)))</f>
        <v>1</v>
      </c>
      <c r="AK70" s="5" t="b">
        <f t="array" ref="AK70">IF(OR(AND(ISBLANK(Spreadsheet!E70),ISBLANK(Spreadsheet!D70),NOT(ISBLANK(Spreadsheet!C70))),AND(ISBLANK(Spreadsheet!E70),ISBLANK(Spreadsheet!D70),ISBLANK(Spreadsheet!C70))),TRUE,ISNUMBER(MATCH(TRUE,EXACT(Spreadsheet!E70,Relationships),0)))</f>
        <v>1</v>
      </c>
      <c r="AL70" s="5" t="b">
        <f>IF(NOT(ISBLANK(Spreadsheet!C70)),IF(OR(ISBLANK(Spreadsheet!F70),LEN(Spreadsheet!F70)&gt;40),FALSE,TRUE),TRUE)</f>
        <v>1</v>
      </c>
      <c r="AM70" s="5" t="b">
        <f>IF(NOT(ISBLANK(Spreadsheet!C70)),IF(OR(ISBLANK(Spreadsheet!H70),LEN(Spreadsheet!H70)&gt;40),FALSE,TRUE),TRUE)</f>
        <v>1</v>
      </c>
      <c r="AN70" s="5" t="b">
        <f t="array" ref="AN70">IF(ISBLANK(Spreadsheet!I70),TRUE,ISNUMBER(MATCH(TRUE,EXACT(Spreadsheet!I70,GenderValues),0)))</f>
        <v>1</v>
      </c>
      <c r="AO70" s="5" t="b">
        <f ca="1">IF(ISERROR(DATEVALUE(TEXT(Spreadsheet!J70,"mm/dd/yyyy")) &gt; TODAY()),IF(AND(ISBLANK(Spreadsheet!J70),ISBLANK(Spreadsheet!C70)),TRUE,FALSE),IF(DATEVALUE(TEXT(Spreadsheet!J70,"mm/dd/yyyy")) &gt; TODAY(),FALSE,TRUE))</f>
        <v>1</v>
      </c>
      <c r="AP70" s="5" t="b">
        <f>OR(ISBLANK(Spreadsheet!K70),LEN(Spreadsheet!K70)&lt;=100)</f>
        <v>1</v>
      </c>
      <c r="AQ70" s="5" t="b">
        <f t="array" ref="AQ70">IF(OR(AND(ISBLANK(Spreadsheet!L70),ISBLANK(Spreadsheet!C70)),AND(NOT(ISBLANK(Spreadsheet!C70)),NOT(ISBLANK(Spreadsheet!D70)))),TRUE,ISNUMBER(MATCH(TRUE,EXACT(Spreadsheet!L70,MaritalStatus),0)))</f>
        <v>1</v>
      </c>
      <c r="AR70" s="5" t="b">
        <f ca="1">IF(ISERROR(DATEVALUE(TEXT(Spreadsheet!M70,"mm/dd/yyyy")) &gt; TODAY()),IF(ISBLANK(Spreadsheet!M70),TRUE,FALSE),IF(DATEVALUE(TEXT(Spreadsheet!M70,"mm/dd/yyyy")) &gt; TODAY(),FALSE,TRUE))</f>
        <v>1</v>
      </c>
      <c r="AS70" s="5" t="b">
        <f>OR(ISBLANK(Spreadsheet!N70),LEN(Spreadsheet!N70)&lt;=100)</f>
        <v>1</v>
      </c>
      <c r="AT70" s="5" t="b">
        <f>OR(ISBLANK(Spreadsheet!O70),UPPER(Spreadsheet!O70)="YES")</f>
        <v>1</v>
      </c>
      <c r="AU70" s="5" t="b">
        <f>OR(ISBLANK(Spreadsheet!P70),UPPER(Spreadsheet!P70)="YES")</f>
        <v>1</v>
      </c>
      <c r="AV70" s="5" t="b">
        <f t="array" ref="AV70">IF(ISBLANK(Spreadsheet!Q70),TRUE,ISNUMBER(MATCH(TRUE,EXACT(Spreadsheet!Q70,OnGroupsPriorIns),0)))</f>
        <v>1</v>
      </c>
      <c r="AW70" s="5" t="b">
        <f>OR(ISBLANK(Spreadsheet!R70),UPPER(Spreadsheet!R70)="YES")</f>
        <v>1</v>
      </c>
      <c r="AX70" s="5" t="b">
        <f>OR(ISBLANK(Spreadsheet!S70),UPPER(Spreadsheet!S70)="YES")</f>
        <v>1</v>
      </c>
      <c r="AY70" s="5" t="b">
        <f>OR(AND(ISBLANK(Spreadsheet!C70),LEN(Spreadsheet!T70)=0),AND(NOT(ISBLANK(Spreadsheet!C70)),LEN(Spreadsheet!T70)&gt;0,LEN(Spreadsheet!T70)&lt;=50))</f>
        <v>1</v>
      </c>
      <c r="AZ70" s="5" t="b">
        <f>OR(LEN(Spreadsheet!U70)=0,AND(LEN(Spreadsheet!U70)&gt;0,LEN(Spreadsheet!U70)&lt;=50))</f>
        <v>1</v>
      </c>
      <c r="BA70" s="5" t="b">
        <f>OR(AND(ISBLANK(Spreadsheet!C70),LEN(Spreadsheet!V70)=0),AND(NOT(ISBLANK(Spreadsheet!C70)),LEN(Spreadsheet!V70)&gt;0,LEN(Spreadsheet!V70)&lt;=50))</f>
        <v>1</v>
      </c>
      <c r="BB70" s="5" t="b">
        <f t="array" ref="BB70">IF(AND(ISBLANK(Spreadsheet!C70),LEN(Spreadsheet!W70)=0),TRUE,ISNUMBER(MATCH(TRUE,EXACT(Spreadsheet!W70,States),0)))</f>
        <v>1</v>
      </c>
      <c r="BC70" s="5" t="b">
        <f>OR(AND(ISBLANK(Spreadsheet!C70),LEN(Spreadsheet!X70)=0),AND(NOT(ISBLANK(Spreadsheet!C70)),LEN(Spreadsheet!X70)&gt;0,LEN(Spreadsheet!X70)=5,ISNUMBER(VALUE(Spreadsheet!X70))))</f>
        <v>1</v>
      </c>
      <c r="BD70" s="5" t="b">
        <f>OR(ISBLANK(Spreadsheet!Z70),LEN(Spreadsheet!Z70)&lt;=50)</f>
        <v>1</v>
      </c>
      <c r="BE70" s="5" t="b">
        <f>ISBLANK(Spreadsheet!AA70)</f>
        <v>1</v>
      </c>
      <c r="BF70" s="5" t="b">
        <f>ISBLANK(Spreadsheet!AB70)</f>
        <v>1</v>
      </c>
      <c r="BG70" s="5" t="b">
        <f>IF(ISERROR(DATEVALUE(TEXT(Spreadsheet!AC70,"mm/dd/yyyy")) &gt; DATEVALUE(TEXT(Spreadsheet!J70,"mm/dd/yyyy"))),IF(OR(AND(ISBLANK(Spreadsheet!AC70),ISBLANK(Spreadsheet!C70)),AND(NOT(ISBLANK(Spreadsheet!C70)),ISBLANK(Spreadsheet!AC70),NOT(ISBLANK(Spreadsheet!D70)))),TRUE,FALSE),IF(DATEVALUE(TEXT(Spreadsheet!AC70,"mm/dd/yyyy")) &gt; DATEVALUE(TEXT(Spreadsheet!J70,"mm/dd/yyyy")),TRUE,FALSE))</f>
        <v>1</v>
      </c>
      <c r="BH70" s="5" t="b">
        <f>OR(AND(ISBLANK(Spreadsheet!C70),ISBLANK(Spreadsheet!AE70)),AND(NOT(ISBLANK(Spreadsheet!C70)),NOT(ISBLANK(Spreadsheet!D70)),ISBLANK(Spreadsheet!AE70)),AND(NOT(ISBLANK(Spreadsheet!C70)),ISBLANK(Spreadsheet!D70),NOT(ISBLANK(Spreadsheet!AE70)),LEN(Spreadsheet!AE70)&lt;=100))</f>
        <v>1</v>
      </c>
      <c r="BI70" s="5" t="b">
        <f t="array" ref="BI70">IF(ISBLANK(Spreadsheet!AF70),TRUE,ISNUMBER(MATCH(TRUE,EXACT(Spreadsheet!AF70,CobraShortReasons),0)))</f>
        <v>1</v>
      </c>
      <c r="BJ70" s="5" t="b">
        <f ca="1">IF(ISERROR(DATEVALUE(TEXT(Spreadsheet!AG70,"mm/dd/yyyy")) &gt; TODAY()),IF(ISBLANK(Spreadsheet!AG70),TRUE,FALSE),IF(DATEVALUE(TEXT(Spreadsheet!AG70,"mm/dd/yyyy")) &gt; TODAY(),FALSE,TRUE))</f>
        <v>1</v>
      </c>
      <c r="BK70" s="5" t="b">
        <f>OR(ISBLANK(Spreadsheet!AH70),LEN(Spreadsheet!AH70)&lt;=25)</f>
        <v>1</v>
      </c>
      <c r="BL70" s="5" t="b">
        <f t="array" aca="1" ref="BL70" ca="1">IF(ISBLANK(Spreadsheet!AI70),TRUE,ISNUMBER(MATCH(TRUE,EXACT(Spreadsheet!AI70,INDIRECT(Spreadsheet!$D$2)),0)))</f>
        <v>1</v>
      </c>
      <c r="BM70" s="5" t="b">
        <f t="array" aca="1" ref="BM70" ca="1">IF(ISBLANK(Spreadsheet!AJ70),TRUE,ISNUMBER(MATCH(TRUE,EXACT(Spreadsheet!AJ70,INDIRECT(Spreadsheet!BJ70)),0)))</f>
        <v>1</v>
      </c>
      <c r="BN70" s="5" t="b">
        <f t="array" ref="BN70">IF(ISBLANK(Spreadsheet!AK70),TRUE,ISNUMBER(MATCH(TRUE,EXACT(Spreadsheet!AK70,DentalPlans),0)))</f>
        <v>1</v>
      </c>
      <c r="BO70" s="5" t="b">
        <f t="array" aca="1" ref="BO70" ca="1">IF(ISBLANK(Spreadsheet!AL70),TRUE,ISNUMBER(MATCH(TRUE,EXACT(Spreadsheet!AL70,INDIRECT(Spreadsheet!BK70)),0)))</f>
        <v>1</v>
      </c>
      <c r="BP70" s="5" t="b">
        <f t="array" ref="BP70">IF(ISBLANK(Spreadsheet!AM70),TRUE,ISNUMBER(MATCH(TRUE,EXACT(Spreadsheet!AM70,VisionPlans),0)))</f>
        <v>1</v>
      </c>
      <c r="BQ70" s="5" t="b">
        <f t="array" aca="1" ref="BQ70" ca="1">IF(ISBLANK(Spreadsheet!AN70),TRUE,ISNUMBER(MATCH(TRUE,EXACT(Spreadsheet!AN70,INDIRECT(Spreadsheet!BL70)),0)))</f>
        <v>1</v>
      </c>
      <c r="BR70" s="5" t="b">
        <f t="array" ref="BR70">IF(ISBLANK(Spreadsheet!AO70),TRUE,ISNUMBER(MATCH(TRUE,EXACT(Spreadsheet!AO70,LifeBenefitClasses),0)))</f>
        <v>1</v>
      </c>
      <c r="BS70" s="5" t="b">
        <f>IF(OR(ISBLANK(Spreadsheet!AO70), Spreadsheet!AO70="Waive"),IF(ISBLANK(Spreadsheet!AP70),TRUE,FALSE),IF(OR(AND(NOT(ISBLANK(Spreadsheet!AO70)),ISBLANK(Spreadsheet!AP70)),NOT(ISNUMBER(VALUE(Spreadsheet!AP70)))),FALSE,IF(OR(AND(Spreadsheet!AP70&lt;6,MOD(Spreadsheet!AP70*10,5)=0), MOD(Spreadsheet!AP70,5000)=0),TRUE,FALSE)))</f>
        <v>1</v>
      </c>
      <c r="BT70" s="5" t="b">
        <f t="array" ref="BT70">IF(ISBLANK(Spreadsheet!AQ70),TRUE,ISNUMBER(MATCH(TRUE,EXACT(Spreadsheet!AQ70,EnrollWaive),0)))</f>
        <v>1</v>
      </c>
      <c r="BU70" s="5" t="b">
        <f t="array" ref="BU70">IF(ISBLANK(Spreadsheet!AR70),TRUE,ISNUMBER(MATCH(TRUE,EXACT(Spreadsheet!AR70,LifeBenefitClasses),0)))</f>
        <v>1</v>
      </c>
      <c r="BV70" s="5" t="b">
        <f>IF(OR(ISBLANK(Spreadsheet!AR70), Spreadsheet!AR70="Waive"),IF(ISBLANK(Spreadsheet!AS70),TRUE,FALSE),IF(OR(AND(NOT(ISBLANK(Spreadsheet!AR70)),ISBLANK(Spreadsheet!AS70)),NOT(ISNUMBER(VALUE(Spreadsheet!AS70)))),FALSE,IF(OR(AND(Spreadsheet!AS70&lt;6,MOD(Spreadsheet!AS70*10,5)=0), MOD(Spreadsheet!AS70,10000)=0),TRUE,FALSE)))</f>
        <v>1</v>
      </c>
      <c r="BW70" s="5" t="b">
        <f t="array" ref="BW70">IF(ISBLANK(Spreadsheet!AT70),TRUE,ISNUMBER(MATCH(TRUE,EXACT(Spreadsheet!AT70,LifeBenefitClasses),0)))</f>
        <v>1</v>
      </c>
      <c r="BX70" s="5" t="b">
        <f>IF(OR(ISBLANK(Spreadsheet!AT70), Spreadsheet!AT70="Waive"),IF(ISBLANK(Spreadsheet!AU70),TRUE,FALSE),IF(OR(AND(NOT(ISBLANK(Spreadsheet!AT70)),ISBLANK(Spreadsheet!AU70)),NOT(ISNUMBER(VALUE(Spreadsheet!AU70)))),FALSE,IF(AND(NOT(OR(ISBLANK(Spreadsheet!AT70),Spreadsheet!AT70="Waive")),NOT(OR(ISBLANK(Spreadsheet!AR70),Spreadsheet!AR70="Waive")),MOD(Spreadsheet!AU70,5000)=0, Spreadsheet!AU70&lt;=(Spreadsheet!AS70*0.5)),TRUE,FALSE)))</f>
        <v>1</v>
      </c>
      <c r="BY70" s="5" t="b">
        <f t="array" ref="BY70">IF(ISBLANK(Spreadsheet!AV70),TRUE,ISNUMBER(MATCH(TRUE,EXACT(Spreadsheet!AV70,EnrollWaive),0)))</f>
        <v>1</v>
      </c>
      <c r="BZ70" s="5" t="b">
        <f t="array" ref="BZ70">IF(ISBLANK(Spreadsheet!AW70),TRUE,ISNUMBER(MATCH(TRUE,EXACT(Spreadsheet!AW70,LifeBenefitClasses),0)))</f>
        <v>1</v>
      </c>
      <c r="CA70" s="5" t="b">
        <f t="array" ref="CA70">IF(ISBLANK(Spreadsheet!AX70),TRUE,ISNUMBER(MATCH(TRUE,EXACT(Spreadsheet!AX70,LifeBenefitClasses),0)))</f>
        <v>1</v>
      </c>
      <c r="CB70" s="5" t="b">
        <f t="array" ref="CB70">IF(ISBLANK(Spreadsheet!AY70),TRUE,ISNUMBER(MATCH(TRUE,EXACT(Spreadsheet!AY70,LifeBenefitClasses),0)))</f>
        <v>1</v>
      </c>
      <c r="CC70" s="5" t="b">
        <f t="array" ref="CC70">IF(ISBLANK(Spreadsheet!AZ70),TRUE,ISNUMBER(MATCH(TRUE,EXACT(Spreadsheet!AZ70,LifeBenefitClasses),0)))</f>
        <v>1</v>
      </c>
      <c r="CD70" s="5" t="b">
        <f t="array" ref="CD70">IF(ISBLANK(Spreadsheet!BA70),TRUE,ISNUMBER(MATCH(TRUE,EXACT(Spreadsheet!BA70,LifeBenefitClasses),0)))</f>
        <v>1</v>
      </c>
      <c r="CE70" s="5" t="b">
        <f>IF(OR(ISBLANK(Spreadsheet!BA70), Spreadsheet!BA70="Waive"),IF(ISBLANK(Spreadsheet!BB70),TRUE,FALSE),IF(OR(AND(NOT(ISBLANK(Spreadsheet!BA70)),ISBLANK(Spreadsheet!BB70)),NOT(ISNUMBER(VALUE(Spreadsheet!BB70))),ISBLANK(Spreadsheet!BC70),NOT(ISNUMBER(VALUE(Spreadsheet!BC70)))),FALSE,IF(AND(Spreadsheet!BB70&gt;=50000,Spreadsheet!BB70&lt;=250000,MOD(Spreadsheet!BB70,10000)=0,Spreadsheet!BB70&lt;=(10*Spreadsheet!BC70)),TRUE,FALSE)))</f>
        <v>1</v>
      </c>
      <c r="CF70" s="5" t="b">
        <f>IF(NOT(ISBLANK(Spreadsheet!BC70)),AND(ISNUMBER(VALUE(Spreadsheet!BC70)),Spreadsheet!BC70&gt;0),AND(OR(ISBLANK(Spreadsheet!AO70),Spreadsheet!AO70="Waive",AND(NOT(OR(ISBLANK(Spreadsheet!AO70),Spreadsheet!AO70="Waive")),Spreadsheet!AP70&gt;=6)),OR(ISBLANK(Spreadsheet!AR70),AND(NOT(OR(ISBLANK(Spreadsheet!AR70),Spreadsheet!AR70="Waive")),Spreadsheet!AS70&gt;=6)),OR(ISBLANK(Spreadsheet!AW70)),OR(ISBLANK(Spreadsheet!AX70)),OR(ISBLANK(Spreadsheet!AY70)),OR(ISBLANK(Spreadsheet!AZ70)),OR(ISBLANK(Spreadsheet!BA70),Spreadsheet!BA70="Waive")))</f>
        <v>1</v>
      </c>
      <c r="CG70" s="5" t="b">
        <f t="shared" ca="1" si="5"/>
        <v>1</v>
      </c>
    </row>
    <row r="71" spans="8:85" x14ac:dyDescent="0.3">
      <c r="H71" s="5">
        <f t="shared" ca="1" si="2"/>
        <v>2</v>
      </c>
      <c r="I71" s="5" t="str">
        <f t="shared" ca="1" si="3"/>
        <v/>
      </c>
      <c r="J71" s="5" t="str">
        <f>IF(AND(NOT(ISBLANK(Spreadsheet!C71)),ISBLANK(Spreadsheet!D71)),Spreadsheet!F71&amp;" "&amp;Spreadsheet!H71,"")</f>
        <v/>
      </c>
      <c r="K71" s="5">
        <f>IF(AND(NOT(ISBLANK(Spreadsheet!C71)),ISBLANK(Spreadsheet!D71)),COUNTIFS(Spreadsheet!E72:E$786,"=Child",Spreadsheet!C72:C$786, "="&amp;Spreadsheet!C71) + COUNTIFS(Spreadsheet!E72:E$786,"=Step-child",Spreadsheet!C72:C$786, "="&amp;Spreadsheet!C71),0)</f>
        <v>0</v>
      </c>
      <c r="L71" s="5">
        <f>IF(NOT(ISBLANK(J71)),COUNTIFS(Spreadsheet!E72:E$786,"=Wife",Spreadsheet!C72:C$786, "="&amp;Spreadsheet!C71) + COUNTIFS(Spreadsheet!E72:E$786,"=Husband",Spreadsheet!C72:C$786, "="&amp;Spreadsheet!C71),0)</f>
        <v>0</v>
      </c>
      <c r="M71" s="5">
        <f>IF(NOT(ISBLANK(Spreadsheet!AJ71)),VLOOKUP(Spreadsheet!AJ71,'Drop Downs'!$P$2:$R$16,3,FALSE),0)</f>
        <v>0</v>
      </c>
      <c r="N71" s="5">
        <f>IF(NOT(ISBLANK(Spreadsheet!AJ71)), VLOOKUP(Spreadsheet!AJ71,'Drop Downs'!$P$2:$R$16,2,FALSE),0)</f>
        <v>0</v>
      </c>
      <c r="O71" s="5">
        <f>IF(NOT(ISBLANK(Spreadsheet!AL71)),VLOOKUP(Spreadsheet!AL71,'Drop Downs'!$P$2:$R$16,3,FALSE), 0)</f>
        <v>0</v>
      </c>
      <c r="P71" s="5">
        <f>IF(NOT(ISBLANK(Spreadsheet!AL71)),VLOOKUP(Spreadsheet!AL71,'Drop Downs'!$P$2:$R$16,2,FALSE),0)</f>
        <v>0</v>
      </c>
      <c r="Q71" s="5">
        <f>IF(NOT(ISBLANK(Spreadsheet!AN71)),VLOOKUP(Spreadsheet!AN71,'Drop Downs'!$P$2:$R$16,3,FALSE),0)</f>
        <v>0</v>
      </c>
      <c r="R71" s="5">
        <f>IF(NOT(ISBLANK(Spreadsheet!AN71)),VLOOKUP(Spreadsheet!AN71,'Drop Downs'!$P$2:$R$16,2,FALSE),0)</f>
        <v>0</v>
      </c>
      <c r="S71" s="5" t="str">
        <f>IF(OR(M71&gt;K71,N71&gt;L71,O71&gt;K71, Q71&gt;K71,N71&gt;L71, P71&gt;L71, R71&gt;L71),"Member currently has a coverage election over what he/she needs.  Please add more dependents or adjust the coverage election.","")&amp;(IF(AND(NOT(ISBLANK(Spreadsheet!C71)),NOT(ISBLANK(Spreadsheet!D71)),ISBLANK(Spreadsheet!E71)),"Dependent lacks a relationship to member.Please select one from the drop-down.",""))</f>
        <v/>
      </c>
      <c r="T71" s="5" t="b">
        <f t="shared" si="4"/>
        <v>1</v>
      </c>
      <c r="U71" s="5" t="b">
        <f>OR(ISBLANK(Spreadsheet!C71),IF(NOT(ISBLANK(Spreadsheet!D71)),NOT(ISBLANK(Spreadsheet!E71)),TRUE))</f>
        <v>1</v>
      </c>
      <c r="V71" s="5" t="b">
        <f>OR(ISBLANK(Spreadsheet!C71), NOT(ISBLANK(Spreadsheet!I71)))</f>
        <v>1</v>
      </c>
      <c r="W71" s="5" t="b">
        <f>OR(ISBLANK(Spreadsheet!D71),NOT(ISBLANK(Spreadsheet!C71)))</f>
        <v>1</v>
      </c>
      <c r="X71" s="155" t="str">
        <f>REPT("0",MIN(FIND({1,2,3,4,5,6,7,8,9},Spreadsheet!C71&amp;"123456789"))-1)&amp;IF(ISBLANK(Spreadsheet!C71),"",SUMPRODUCT(MID(0&amp;Spreadsheet!C71,LARGE(INDEX(ISNUMBER(--MID(Spreadsheet!C71,ROW($1:$225),1))*
 ROW($1:$225),0),ROW($1:$225))+1,1)*10^ROW($1:$225)/10))</f>
        <v/>
      </c>
      <c r="Y71" s="5" t="b">
        <f>IF(NOT(ISBLANK(Spreadsheet!C71)),IF(AND(ISNUMBER(VALUE(Spreadsheet!C71)), LEN(Spreadsheet!C71)=9),TRUE,FALSE),TRUE)</f>
        <v>1</v>
      </c>
      <c r="Z71" s="155" t="str">
        <f>REPT("0",MIN(FIND({1,2,3,4,5,6,7,8,9},Spreadsheet!D71&amp;"123456789"))-1)&amp;IF(ISBLANK(Spreadsheet!D71),"",SUMPRODUCT(MID(0&amp;Spreadsheet!D71,LARGE(INDEX(ISNUMBER(--MID(Spreadsheet!D71,ROW($1:$225),1))*
 ROW($1:$225),0),ROW($1:$225))+1,1)*10^ROW($1:$225)/10))</f>
        <v/>
      </c>
      <c r="AA71" s="5" t="b">
        <f>IF(AND(NOT(ISBLANK(Spreadsheet!D71)),NOT(ISBLANK(Spreadsheet!C71))),IF(AND(ISNUMBER(VALUE(Spreadsheet!D71)), LEN(Spreadsheet!D71)=9),TRUE,FALSE),IF(AND(NOT(ISBLANK(Spreadsheet!D71)),ISBLANK(Spreadsheet!C71)),FALSE,TRUE))</f>
        <v>1</v>
      </c>
      <c r="AB71" s="5" t="b">
        <f>OR(ISBLANK(Spreadsheet!Y71),IF(NOT(ISBLANK(Spreadsheet!Y71)),LEN(Spreadsheet!Y71)=10,ISNUMBER(VALUE(Spreadsheet!Y71))))</f>
        <v>1</v>
      </c>
      <c r="AC71" s="5" t="b">
        <f>OR(ISBLANK(Spreadsheet!AI71), AND(NOT(ISBLANK(Spreadsheet!AJ71)), NOT(ISNUMBER(SEARCH("Waive",Spreadsheet!AJ71)))))</f>
        <v>1</v>
      </c>
      <c r="AD71" s="5" t="b">
        <f>OR(ISBLANK(Spreadsheet!AK71), AND(NOT(ISBLANK(Spreadsheet!AL71)), NOT(ISNUMBER(SEARCH("Waive",Spreadsheet!AL71)))))</f>
        <v>1</v>
      </c>
      <c r="AE71" s="5" t="b">
        <f>OR(ISBLANK(Spreadsheet!AM71), AND(NOT(ISBLANK(Spreadsheet!AN71)), NOT(ISNUMBER(SEARCH("Waive", Spreadsheet!AN71)))))</f>
        <v>1</v>
      </c>
      <c r="AF71" s="5" t="b">
        <f>OR(ISBLANK(Spreadsheet!C71), NOT(ISBLANK(Spreadsheet!D71)),NOT(ISBLANK(Spreadsheet!L71)))</f>
        <v>1</v>
      </c>
      <c r="AG71" s="5" t="b">
        <f>IF(AND(NOT(ISBLANK(Spreadsheet!C71)), NOT(ISBLANK(Spreadsheet!D71)),Spreadsheet!C71&lt;&gt;Spreadsheet!D71),IF(ISERROR(VLOOKUP(Spreadsheet!C71, Spreadsheet!$C$6:'Spreadsheet'!$C70,1,FALSE)), FALSE, TRUE),TRUE)</f>
        <v>1</v>
      </c>
      <c r="AH71" s="5" t="b">
        <f>Spreadsheet!$B$2=Spreadsheet!AD71</f>
        <v>1</v>
      </c>
      <c r="AI71" s="5" t="b">
        <f>IF(ISBLANK(Spreadsheet!G71),TRUE,IF(OR(LEN(Spreadsheet!G71)&gt;1,ISNUMBER(VALUE(Spreadsheet!G71))),FALSE,TRUE))</f>
        <v>1</v>
      </c>
      <c r="AJ71" s="5" t="b">
        <f>OR(ISBLANK(Spreadsheet!C71), NOT(ISBLANK(Spreadsheet!B71)), NOT(ISBLANK(Spreadsheet!D71)))</f>
        <v>1</v>
      </c>
      <c r="AK71" s="5" t="b">
        <f t="array" ref="AK71">IF(OR(AND(ISBLANK(Spreadsheet!E71),ISBLANK(Spreadsheet!D71),NOT(ISBLANK(Spreadsheet!C71))),AND(ISBLANK(Spreadsheet!E71),ISBLANK(Spreadsheet!D71),ISBLANK(Spreadsheet!C71))),TRUE,ISNUMBER(MATCH(TRUE,EXACT(Spreadsheet!E71,Relationships),0)))</f>
        <v>1</v>
      </c>
      <c r="AL71" s="5" t="b">
        <f>IF(NOT(ISBLANK(Spreadsheet!C71)),IF(OR(ISBLANK(Spreadsheet!F71),LEN(Spreadsheet!F71)&gt;40),FALSE,TRUE),TRUE)</f>
        <v>1</v>
      </c>
      <c r="AM71" s="5" t="b">
        <f>IF(NOT(ISBLANK(Spreadsheet!C71)),IF(OR(ISBLANK(Spreadsheet!H71),LEN(Spreadsheet!H71)&gt;40),FALSE,TRUE),TRUE)</f>
        <v>1</v>
      </c>
      <c r="AN71" s="5" t="b">
        <f t="array" ref="AN71">IF(ISBLANK(Spreadsheet!I71),TRUE,ISNUMBER(MATCH(TRUE,EXACT(Spreadsheet!I71,GenderValues),0)))</f>
        <v>1</v>
      </c>
      <c r="AO71" s="5" t="b">
        <f ca="1">IF(ISERROR(DATEVALUE(TEXT(Spreadsheet!J71,"mm/dd/yyyy")) &gt; TODAY()),IF(AND(ISBLANK(Spreadsheet!J71),ISBLANK(Spreadsheet!C71)),TRUE,FALSE),IF(DATEVALUE(TEXT(Spreadsheet!J71,"mm/dd/yyyy")) &gt; TODAY(),FALSE,TRUE))</f>
        <v>1</v>
      </c>
      <c r="AP71" s="5" t="b">
        <f>OR(ISBLANK(Spreadsheet!K71),LEN(Spreadsheet!K71)&lt;=100)</f>
        <v>1</v>
      </c>
      <c r="AQ71" s="5" t="b">
        <f t="array" ref="AQ71">IF(OR(AND(ISBLANK(Spreadsheet!L71),ISBLANK(Spreadsheet!C71)),AND(NOT(ISBLANK(Spreadsheet!C71)),NOT(ISBLANK(Spreadsheet!D71)))),TRUE,ISNUMBER(MATCH(TRUE,EXACT(Spreadsheet!L71,MaritalStatus),0)))</f>
        <v>1</v>
      </c>
      <c r="AR71" s="5" t="b">
        <f ca="1">IF(ISERROR(DATEVALUE(TEXT(Spreadsheet!M71,"mm/dd/yyyy")) &gt; TODAY()),IF(ISBLANK(Spreadsheet!M71),TRUE,FALSE),IF(DATEVALUE(TEXT(Spreadsheet!M71,"mm/dd/yyyy")) &gt; TODAY(),FALSE,TRUE))</f>
        <v>1</v>
      </c>
      <c r="AS71" s="5" t="b">
        <f>OR(ISBLANK(Spreadsheet!N71),LEN(Spreadsheet!N71)&lt;=100)</f>
        <v>1</v>
      </c>
      <c r="AT71" s="5" t="b">
        <f>OR(ISBLANK(Spreadsheet!O71),UPPER(Spreadsheet!O71)="YES")</f>
        <v>1</v>
      </c>
      <c r="AU71" s="5" t="b">
        <f>OR(ISBLANK(Spreadsheet!P71),UPPER(Spreadsheet!P71)="YES")</f>
        <v>1</v>
      </c>
      <c r="AV71" s="5" t="b">
        <f t="array" ref="AV71">IF(ISBLANK(Spreadsheet!Q71),TRUE,ISNUMBER(MATCH(TRUE,EXACT(Spreadsheet!Q71,OnGroupsPriorIns),0)))</f>
        <v>1</v>
      </c>
      <c r="AW71" s="5" t="b">
        <f>OR(ISBLANK(Spreadsheet!R71),UPPER(Spreadsheet!R71)="YES")</f>
        <v>1</v>
      </c>
      <c r="AX71" s="5" t="b">
        <f>OR(ISBLANK(Spreadsheet!S71),UPPER(Spreadsheet!S71)="YES")</f>
        <v>1</v>
      </c>
      <c r="AY71" s="5" t="b">
        <f>OR(AND(ISBLANK(Spreadsheet!C71),LEN(Spreadsheet!T71)=0),AND(NOT(ISBLANK(Spreadsheet!C71)),LEN(Spreadsheet!T71)&gt;0,LEN(Spreadsheet!T71)&lt;=50))</f>
        <v>1</v>
      </c>
      <c r="AZ71" s="5" t="b">
        <f>OR(LEN(Spreadsheet!U71)=0,AND(LEN(Spreadsheet!U71)&gt;0,LEN(Spreadsheet!U71)&lt;=50))</f>
        <v>1</v>
      </c>
      <c r="BA71" s="5" t="b">
        <f>OR(AND(ISBLANK(Spreadsheet!C71),LEN(Spreadsheet!V71)=0),AND(NOT(ISBLANK(Spreadsheet!C71)),LEN(Spreadsheet!V71)&gt;0,LEN(Spreadsheet!V71)&lt;=50))</f>
        <v>1</v>
      </c>
      <c r="BB71" s="5" t="b">
        <f t="array" ref="BB71">IF(AND(ISBLANK(Spreadsheet!C71),LEN(Spreadsheet!W71)=0),TRUE,ISNUMBER(MATCH(TRUE,EXACT(Spreadsheet!W71,States),0)))</f>
        <v>1</v>
      </c>
      <c r="BC71" s="5" t="b">
        <f>OR(AND(ISBLANK(Spreadsheet!C71),LEN(Spreadsheet!X71)=0),AND(NOT(ISBLANK(Spreadsheet!C71)),LEN(Spreadsheet!X71)&gt;0,LEN(Spreadsheet!X71)=5,ISNUMBER(VALUE(Spreadsheet!X71))))</f>
        <v>1</v>
      </c>
      <c r="BD71" s="5" t="b">
        <f>OR(ISBLANK(Spreadsheet!Z71),LEN(Spreadsheet!Z71)&lt;=50)</f>
        <v>1</v>
      </c>
      <c r="BE71" s="5" t="b">
        <f>ISBLANK(Spreadsheet!AA71)</f>
        <v>1</v>
      </c>
      <c r="BF71" s="5" t="b">
        <f>ISBLANK(Spreadsheet!AB71)</f>
        <v>1</v>
      </c>
      <c r="BG71" s="5" t="b">
        <f>IF(ISERROR(DATEVALUE(TEXT(Spreadsheet!AC71,"mm/dd/yyyy")) &gt; DATEVALUE(TEXT(Spreadsheet!J71,"mm/dd/yyyy"))),IF(OR(AND(ISBLANK(Spreadsheet!AC71),ISBLANK(Spreadsheet!C71)),AND(NOT(ISBLANK(Spreadsheet!C71)),ISBLANK(Spreadsheet!AC71),NOT(ISBLANK(Spreadsheet!D71)))),TRUE,FALSE),IF(DATEVALUE(TEXT(Spreadsheet!AC71,"mm/dd/yyyy")) &gt; DATEVALUE(TEXT(Spreadsheet!J71,"mm/dd/yyyy")),TRUE,FALSE))</f>
        <v>1</v>
      </c>
      <c r="BH71" s="5" t="b">
        <f>OR(AND(ISBLANK(Spreadsheet!C71),ISBLANK(Spreadsheet!AE71)),AND(NOT(ISBLANK(Spreadsheet!C71)),NOT(ISBLANK(Spreadsheet!D71)),ISBLANK(Spreadsheet!AE71)),AND(NOT(ISBLANK(Spreadsheet!C71)),ISBLANK(Spreadsheet!D71),NOT(ISBLANK(Spreadsheet!AE71)),LEN(Spreadsheet!AE71)&lt;=100))</f>
        <v>1</v>
      </c>
      <c r="BI71" s="5" t="b">
        <f t="array" ref="BI71">IF(ISBLANK(Spreadsheet!AF71),TRUE,ISNUMBER(MATCH(TRUE,EXACT(Spreadsheet!AF71,CobraShortReasons),0)))</f>
        <v>1</v>
      </c>
      <c r="BJ71" s="5" t="b">
        <f ca="1">IF(ISERROR(DATEVALUE(TEXT(Spreadsheet!AG71,"mm/dd/yyyy")) &gt; TODAY()),IF(ISBLANK(Spreadsheet!AG71),TRUE,FALSE),IF(DATEVALUE(TEXT(Spreadsheet!AG71,"mm/dd/yyyy")) &gt; TODAY(),FALSE,TRUE))</f>
        <v>1</v>
      </c>
      <c r="BK71" s="5" t="b">
        <f>OR(ISBLANK(Spreadsheet!AH71),LEN(Spreadsheet!AH71)&lt;=25)</f>
        <v>1</v>
      </c>
      <c r="BL71" s="5" t="b">
        <f t="array" aca="1" ref="BL71" ca="1">IF(ISBLANK(Spreadsheet!AI71),TRUE,ISNUMBER(MATCH(TRUE,EXACT(Spreadsheet!AI71,INDIRECT(Spreadsheet!$D$2)),0)))</f>
        <v>1</v>
      </c>
      <c r="BM71" s="5" t="b">
        <f t="array" aca="1" ref="BM71" ca="1">IF(ISBLANK(Spreadsheet!AJ71),TRUE,ISNUMBER(MATCH(TRUE,EXACT(Spreadsheet!AJ71,INDIRECT(Spreadsheet!BJ71)),0)))</f>
        <v>1</v>
      </c>
      <c r="BN71" s="5" t="b">
        <f t="array" ref="BN71">IF(ISBLANK(Spreadsheet!AK71),TRUE,ISNUMBER(MATCH(TRUE,EXACT(Spreadsheet!AK71,DentalPlans),0)))</f>
        <v>1</v>
      </c>
      <c r="BO71" s="5" t="b">
        <f t="array" aca="1" ref="BO71" ca="1">IF(ISBLANK(Spreadsheet!AL71),TRUE,ISNUMBER(MATCH(TRUE,EXACT(Spreadsheet!AL71,INDIRECT(Spreadsheet!BK71)),0)))</f>
        <v>1</v>
      </c>
      <c r="BP71" s="5" t="b">
        <f t="array" ref="BP71">IF(ISBLANK(Spreadsheet!AM71),TRUE,ISNUMBER(MATCH(TRUE,EXACT(Spreadsheet!AM71,VisionPlans),0)))</f>
        <v>1</v>
      </c>
      <c r="BQ71" s="5" t="b">
        <f t="array" aca="1" ref="BQ71" ca="1">IF(ISBLANK(Spreadsheet!AN71),TRUE,ISNUMBER(MATCH(TRUE,EXACT(Spreadsheet!AN71,INDIRECT(Spreadsheet!BL71)),0)))</f>
        <v>1</v>
      </c>
      <c r="BR71" s="5" t="b">
        <f t="array" ref="BR71">IF(ISBLANK(Spreadsheet!AO71),TRUE,ISNUMBER(MATCH(TRUE,EXACT(Spreadsheet!AO71,LifeBenefitClasses),0)))</f>
        <v>1</v>
      </c>
      <c r="BS71" s="5" t="b">
        <f>IF(OR(ISBLANK(Spreadsheet!AO71), Spreadsheet!AO71="Waive"),IF(ISBLANK(Spreadsheet!AP71),TRUE,FALSE),IF(OR(AND(NOT(ISBLANK(Spreadsheet!AO71)),ISBLANK(Spreadsheet!AP71)),NOT(ISNUMBER(VALUE(Spreadsheet!AP71)))),FALSE,IF(OR(AND(Spreadsheet!AP71&lt;6,MOD(Spreadsheet!AP71*10,5)=0), MOD(Spreadsheet!AP71,5000)=0),TRUE,FALSE)))</f>
        <v>1</v>
      </c>
      <c r="BT71" s="5" t="b">
        <f t="array" ref="BT71">IF(ISBLANK(Spreadsheet!AQ71),TRUE,ISNUMBER(MATCH(TRUE,EXACT(Spreadsheet!AQ71,EnrollWaive),0)))</f>
        <v>1</v>
      </c>
      <c r="BU71" s="5" t="b">
        <f t="array" ref="BU71">IF(ISBLANK(Spreadsheet!AR71),TRUE,ISNUMBER(MATCH(TRUE,EXACT(Spreadsheet!AR71,LifeBenefitClasses),0)))</f>
        <v>1</v>
      </c>
      <c r="BV71" s="5" t="b">
        <f>IF(OR(ISBLANK(Spreadsheet!AR71), Spreadsheet!AR71="Waive"),IF(ISBLANK(Spreadsheet!AS71),TRUE,FALSE),IF(OR(AND(NOT(ISBLANK(Spreadsheet!AR71)),ISBLANK(Spreadsheet!AS71)),NOT(ISNUMBER(VALUE(Spreadsheet!AS71)))),FALSE,IF(OR(AND(Spreadsheet!AS71&lt;6,MOD(Spreadsheet!AS71*10,5)=0), MOD(Spreadsheet!AS71,10000)=0),TRUE,FALSE)))</f>
        <v>1</v>
      </c>
      <c r="BW71" s="5" t="b">
        <f t="array" ref="BW71">IF(ISBLANK(Spreadsheet!AT71),TRUE,ISNUMBER(MATCH(TRUE,EXACT(Spreadsheet!AT71,LifeBenefitClasses),0)))</f>
        <v>1</v>
      </c>
      <c r="BX71" s="5" t="b">
        <f>IF(OR(ISBLANK(Spreadsheet!AT71), Spreadsheet!AT71="Waive"),IF(ISBLANK(Spreadsheet!AU71),TRUE,FALSE),IF(OR(AND(NOT(ISBLANK(Spreadsheet!AT71)),ISBLANK(Spreadsheet!AU71)),NOT(ISNUMBER(VALUE(Spreadsheet!AU71)))),FALSE,IF(AND(NOT(OR(ISBLANK(Spreadsheet!AT71),Spreadsheet!AT71="Waive")),NOT(OR(ISBLANK(Spreadsheet!AR71),Spreadsheet!AR71="Waive")),MOD(Spreadsheet!AU71,5000)=0, Spreadsheet!AU71&lt;=(Spreadsheet!AS71*0.5)),TRUE,FALSE)))</f>
        <v>1</v>
      </c>
      <c r="BY71" s="5" t="b">
        <f t="array" ref="BY71">IF(ISBLANK(Spreadsheet!AV71),TRUE,ISNUMBER(MATCH(TRUE,EXACT(Spreadsheet!AV71,EnrollWaive),0)))</f>
        <v>1</v>
      </c>
      <c r="BZ71" s="5" t="b">
        <f t="array" ref="BZ71">IF(ISBLANK(Spreadsheet!AW71),TRUE,ISNUMBER(MATCH(TRUE,EXACT(Spreadsheet!AW71,LifeBenefitClasses),0)))</f>
        <v>1</v>
      </c>
      <c r="CA71" s="5" t="b">
        <f t="array" ref="CA71">IF(ISBLANK(Spreadsheet!AX71),TRUE,ISNUMBER(MATCH(TRUE,EXACT(Spreadsheet!AX71,LifeBenefitClasses),0)))</f>
        <v>1</v>
      </c>
      <c r="CB71" s="5" t="b">
        <f t="array" ref="CB71">IF(ISBLANK(Spreadsheet!AY71),TRUE,ISNUMBER(MATCH(TRUE,EXACT(Spreadsheet!AY71,LifeBenefitClasses),0)))</f>
        <v>1</v>
      </c>
      <c r="CC71" s="5" t="b">
        <f t="array" ref="CC71">IF(ISBLANK(Spreadsheet!AZ71),TRUE,ISNUMBER(MATCH(TRUE,EXACT(Spreadsheet!AZ71,LifeBenefitClasses),0)))</f>
        <v>1</v>
      </c>
      <c r="CD71" s="5" t="b">
        <f t="array" ref="CD71">IF(ISBLANK(Spreadsheet!BA71),TRUE,ISNUMBER(MATCH(TRUE,EXACT(Spreadsheet!BA71,LifeBenefitClasses),0)))</f>
        <v>1</v>
      </c>
      <c r="CE71" s="5" t="b">
        <f>IF(OR(ISBLANK(Spreadsheet!BA71), Spreadsheet!BA71="Waive"),IF(ISBLANK(Spreadsheet!BB71),TRUE,FALSE),IF(OR(AND(NOT(ISBLANK(Spreadsheet!BA71)),ISBLANK(Spreadsheet!BB71)),NOT(ISNUMBER(VALUE(Spreadsheet!BB71))),ISBLANK(Spreadsheet!BC71),NOT(ISNUMBER(VALUE(Spreadsheet!BC71)))),FALSE,IF(AND(Spreadsheet!BB71&gt;=50000,Spreadsheet!BB71&lt;=250000,MOD(Spreadsheet!BB71,10000)=0,Spreadsheet!BB71&lt;=(10*Spreadsheet!BC71)),TRUE,FALSE)))</f>
        <v>1</v>
      </c>
      <c r="CF71" s="5" t="b">
        <f>IF(NOT(ISBLANK(Spreadsheet!BC71)),AND(ISNUMBER(VALUE(Spreadsheet!BC71)),Spreadsheet!BC71&gt;0),AND(OR(ISBLANK(Spreadsheet!AO71),Spreadsheet!AO71="Waive",AND(NOT(OR(ISBLANK(Spreadsheet!AO71),Spreadsheet!AO71="Waive")),Spreadsheet!AP71&gt;=6)),OR(ISBLANK(Spreadsheet!AR71),AND(NOT(OR(ISBLANK(Spreadsheet!AR71),Spreadsheet!AR71="Waive")),Spreadsheet!AS71&gt;=6)),OR(ISBLANK(Spreadsheet!AW71)),OR(ISBLANK(Spreadsheet!AX71)),OR(ISBLANK(Spreadsheet!AY71)),OR(ISBLANK(Spreadsheet!AZ71)),OR(ISBLANK(Spreadsheet!BA71),Spreadsheet!BA71="Waive")))</f>
        <v>1</v>
      </c>
      <c r="CG71" s="5" t="b">
        <f t="shared" ca="1" si="5"/>
        <v>1</v>
      </c>
    </row>
    <row r="72" spans="8:85" x14ac:dyDescent="0.3">
      <c r="H72" s="5">
        <f t="shared" ref="H72:H135" ca="1" si="6">IF(AND(T72,U72,V72,W72,Y72,AA72,AB72,AC72,AD72,AE72,AF72,AG72,AH72,AI72,AJ72,AK72,AL72,AM72,AN72,AO72,AP72,AQ72,AR72,AS72,AT72,AU72,AV72,AW72,AX72,AY72,AZ72,BA72,BB72,BC72,BD72,BE72,BF72,BG72,BH72,BI72,BJ72,BK72,BL72,BM72,BN72,BO72,BP72,BQ72,BR72,BS72,BT72,BU72,BV72,BW72,BX72,BY72,BZ72,CA72,CB72,CC72,CD72,CE72,CF72),2,0)</f>
        <v>2</v>
      </c>
      <c r="I72" s="5" t="str">
        <f t="shared" ref="I72:I135" ca="1" si="7">IF(Y72,"",Y$1&amp;" ")&amp;IF(AA72,"",AA$1&amp;" ")&amp;IF(T72,"",T$1&amp;" ")&amp;IF(U72,"",U$1&amp;" ")&amp;IF(V72,"",V$1&amp;" ")&amp;IF(W72,"",W$1&amp;" ")&amp;IF(AA72,"",AA$1&amp;" ")&amp;IF(AB72,"",AB$1&amp;" ")&amp;IF(AC72,"",AC$1&amp;" ")&amp;IF(AD72,"",AD$1&amp;" ")&amp;IF(AE72,"",AE$1&amp;" ")&amp;IF(AF72,"",AF$1&amp;" ")&amp;IF(AG72,"",AG$1&amp;" ")&amp;IF(AH72,"",AH$1&amp;" ")&amp;IF(AI72,"",AI$1&amp;" ")&amp;IF(AJ72,"",AJ$1&amp;" ")&amp;IF(AK72,"",AK$1&amp;" ")&amp;IF(AL72,"",AL$1&amp;" ")&amp;IF(AM72,"",AM$1&amp;" ")&amp;IF(AN72,"",AN$1&amp;" ")&amp;IF(AO72,"",AO$1&amp;" ")&amp;IF(AP72,"",AP$1&amp;" ")&amp;IF(AQ72,"",AQ$1&amp;" ")&amp;IF(AR72,"",AR$1&amp;" ")&amp;IF(AS72,"",AS$1&amp;" ")&amp;IF(AT72,"",AT$1&amp;" ")&amp;IF(AU72,"",AU$1&amp;" ")&amp;IF(AV72,"",AV$1&amp;" ")&amp;IF(AW72,"",AW$1&amp;" ")&amp;IF(AX72,"",AX$1&amp;" ")&amp;IF(AY72,"",AY$1&amp;" ")&amp;IF(AZ72,"",AZ$1&amp;" ")&amp;IF(BA72,"",BA$1&amp;" ")&amp;IF(BB72,"",BB$1&amp;" ")&amp;IF(BC72,"",BC$1&amp;" ")&amp;IF(BD72,"",BD$1&amp;" ")&amp;IF(BE72,"",BE$1&amp;" ")&amp;IF(BF72,"",BF$1&amp;" ")&amp;IF(BG72,"",BG$1&amp;" ")&amp;IF(BH72,"",BH$1&amp;" ")&amp;IF(BI72,"",BI$1&amp;" ")&amp;IF(BJ72,"",BJ$1&amp;" ")&amp;IF(BK72,"",BK$1&amp;" ")&amp;IF(BL72,"",BL$1&amp;" ")&amp;IF(BM72,"",BM$1&amp;" ")&amp;IF(BN72,"",BN$1&amp;" ")&amp;IF(BO72,"",BO$1&amp;" ")&amp;IF(BP72,"",BP$1&amp;" ")&amp;IF(BQ72,"",BQ$1&amp;" ")&amp;IF(BR72,"",BR$1&amp;" ")&amp;IF(BS72,"",BS$1&amp;" ")&amp;IF(BT72,"",BT$1&amp;" ")&amp;IF(BU72,"",BU$1&amp;" ")&amp;IF(BV72,"",BV$1&amp;" ")&amp;IF(BW72,"",BW$1&amp;" ")&amp;IF(BX72,"",BX$1&amp;" ")&amp;IF(BY72,"",BY$1&amp;" ")&amp;IF(BZ72,"",BZ$1&amp;" ")&amp;IF(CA72,"",CA$1&amp;" ")&amp;IF(CB72,"",CB$1&amp;" ")&amp;IF(CC72,"",CC$1&amp;" ")&amp;IF(CD72,"",CD$1&amp;" ")&amp;IF(CE72,"",CE$1&amp;" ")&amp;IF(CF72,"",CF$1&amp;" ")</f>
        <v/>
      </c>
      <c r="J72" s="5" t="str">
        <f>IF(AND(NOT(ISBLANK(Spreadsheet!C72)),ISBLANK(Spreadsheet!D72)),Spreadsheet!F72&amp;" "&amp;Spreadsheet!H72,"")</f>
        <v/>
      </c>
      <c r="K72" s="5">
        <f>IF(AND(NOT(ISBLANK(Spreadsheet!C72)),ISBLANK(Spreadsheet!D72)),COUNTIFS(Spreadsheet!E73:E$786,"=Child",Spreadsheet!C73:C$786, "="&amp;Spreadsheet!C72) + COUNTIFS(Spreadsheet!E73:E$786,"=Step-child",Spreadsheet!C73:C$786, "="&amp;Spreadsheet!C72),0)</f>
        <v>0</v>
      </c>
      <c r="L72" s="5">
        <f>IF(NOT(ISBLANK(J72)),COUNTIFS(Spreadsheet!E73:E$786,"=Wife",Spreadsheet!C73:C$786, "="&amp;Spreadsheet!C72) + COUNTIFS(Spreadsheet!E73:E$786,"=Husband",Spreadsheet!C73:C$786, "="&amp;Spreadsheet!C72),0)</f>
        <v>0</v>
      </c>
      <c r="M72" s="5">
        <f>IF(NOT(ISBLANK(Spreadsheet!AJ72)),VLOOKUP(Spreadsheet!AJ72,'Drop Downs'!$P$2:$R$16,3,FALSE),0)</f>
        <v>0</v>
      </c>
      <c r="N72" s="5">
        <f>IF(NOT(ISBLANK(Spreadsheet!AJ72)), VLOOKUP(Spreadsheet!AJ72,'Drop Downs'!$P$2:$R$16,2,FALSE),0)</f>
        <v>0</v>
      </c>
      <c r="O72" s="5">
        <f>IF(NOT(ISBLANK(Spreadsheet!AL72)),VLOOKUP(Spreadsheet!AL72,'Drop Downs'!$P$2:$R$16,3,FALSE), 0)</f>
        <v>0</v>
      </c>
      <c r="P72" s="5">
        <f>IF(NOT(ISBLANK(Spreadsheet!AL72)),VLOOKUP(Spreadsheet!AL72,'Drop Downs'!$P$2:$R$16,2,FALSE),0)</f>
        <v>0</v>
      </c>
      <c r="Q72" s="5">
        <f>IF(NOT(ISBLANK(Spreadsheet!AN72)),VLOOKUP(Spreadsheet!AN72,'Drop Downs'!$P$2:$R$16,3,FALSE),0)</f>
        <v>0</v>
      </c>
      <c r="R72" s="5">
        <f>IF(NOT(ISBLANK(Spreadsheet!AN72)),VLOOKUP(Spreadsheet!AN72,'Drop Downs'!$P$2:$R$16,2,FALSE),0)</f>
        <v>0</v>
      </c>
      <c r="S72" s="5" t="str">
        <f>IF(OR(M72&gt;K72,N72&gt;L72,O72&gt;K72, Q72&gt;K72,N72&gt;L72, P72&gt;L72, R72&gt;L72),"Member currently has a coverage election over what he/she needs.  Please add more dependents or adjust the coverage election.","")&amp;(IF(AND(NOT(ISBLANK(Spreadsheet!C72)),NOT(ISBLANK(Spreadsheet!D72)),ISBLANK(Spreadsheet!E72)),"Dependent lacks a relationship to member.Please select one from the drop-down.",""))</f>
        <v/>
      </c>
      <c r="T72" s="5" t="b">
        <f t="shared" ref="T72:T135" si="8">AND(M72&lt;=K72,O72&lt;=K72,Q72&lt;=K72,N72&lt;=L72,P72&lt;=L72,R72&lt;=L72)</f>
        <v>1</v>
      </c>
      <c r="U72" s="5" t="b">
        <f>OR(ISBLANK(Spreadsheet!C72),IF(NOT(ISBLANK(Spreadsheet!D72)),NOT(ISBLANK(Spreadsheet!E72)),TRUE))</f>
        <v>1</v>
      </c>
      <c r="V72" s="5" t="b">
        <f>OR(ISBLANK(Spreadsheet!C72), NOT(ISBLANK(Spreadsheet!I72)))</f>
        <v>1</v>
      </c>
      <c r="W72" s="5" t="b">
        <f>OR(ISBLANK(Spreadsheet!D72),NOT(ISBLANK(Spreadsheet!C72)))</f>
        <v>1</v>
      </c>
      <c r="X72" s="155" t="str">
        <f>REPT("0",MIN(FIND({1,2,3,4,5,6,7,8,9},Spreadsheet!C72&amp;"123456789"))-1)&amp;IF(ISBLANK(Spreadsheet!C72),"",SUMPRODUCT(MID(0&amp;Spreadsheet!C72,LARGE(INDEX(ISNUMBER(--MID(Spreadsheet!C72,ROW($1:$225),1))*
 ROW($1:$225),0),ROW($1:$225))+1,1)*10^ROW($1:$225)/10))</f>
        <v/>
      </c>
      <c r="Y72" s="5" t="b">
        <f>IF(NOT(ISBLANK(Spreadsheet!C72)),IF(AND(ISNUMBER(VALUE(Spreadsheet!C72)), LEN(Spreadsheet!C72)=9),TRUE,FALSE),TRUE)</f>
        <v>1</v>
      </c>
      <c r="Z72" s="155" t="str">
        <f>REPT("0",MIN(FIND({1,2,3,4,5,6,7,8,9},Spreadsheet!D72&amp;"123456789"))-1)&amp;IF(ISBLANK(Spreadsheet!D72),"",SUMPRODUCT(MID(0&amp;Spreadsheet!D72,LARGE(INDEX(ISNUMBER(--MID(Spreadsheet!D72,ROW($1:$225),1))*
 ROW($1:$225),0),ROW($1:$225))+1,1)*10^ROW($1:$225)/10))</f>
        <v/>
      </c>
      <c r="AA72" s="5" t="b">
        <f>IF(AND(NOT(ISBLANK(Spreadsheet!D72)),NOT(ISBLANK(Spreadsheet!C72))),IF(AND(ISNUMBER(VALUE(Spreadsheet!D72)), LEN(Spreadsheet!D72)=9),TRUE,FALSE),IF(AND(NOT(ISBLANK(Spreadsheet!D72)),ISBLANK(Spreadsheet!C72)),FALSE,TRUE))</f>
        <v>1</v>
      </c>
      <c r="AB72" s="5" t="b">
        <f>OR(ISBLANK(Spreadsheet!Y72),IF(NOT(ISBLANK(Spreadsheet!Y72)),LEN(Spreadsheet!Y72)=10,ISNUMBER(VALUE(Spreadsheet!Y72))))</f>
        <v>1</v>
      </c>
      <c r="AC72" s="5" t="b">
        <f>OR(ISBLANK(Spreadsheet!AI72), AND(NOT(ISBLANK(Spreadsheet!AJ72)), NOT(ISNUMBER(SEARCH("Waive",Spreadsheet!AJ72)))))</f>
        <v>1</v>
      </c>
      <c r="AD72" s="5" t="b">
        <f>OR(ISBLANK(Spreadsheet!AK72), AND(NOT(ISBLANK(Spreadsheet!AL72)), NOT(ISNUMBER(SEARCH("Waive",Spreadsheet!AL72)))))</f>
        <v>1</v>
      </c>
      <c r="AE72" s="5" t="b">
        <f>OR(ISBLANK(Spreadsheet!AM72), AND(NOT(ISBLANK(Spreadsheet!AN72)), NOT(ISNUMBER(SEARCH("Waive", Spreadsheet!AN72)))))</f>
        <v>1</v>
      </c>
      <c r="AF72" s="5" t="b">
        <f>OR(ISBLANK(Spreadsheet!C72), NOT(ISBLANK(Spreadsheet!D72)),NOT(ISBLANK(Spreadsheet!L72)))</f>
        <v>1</v>
      </c>
      <c r="AG72" s="5" t="b">
        <f>IF(AND(NOT(ISBLANK(Spreadsheet!C72)), NOT(ISBLANK(Spreadsheet!D72)),Spreadsheet!C72&lt;&gt;Spreadsheet!D72),IF(ISERROR(VLOOKUP(Spreadsheet!C72, Spreadsheet!$C$6:'Spreadsheet'!$C71,1,FALSE)), FALSE, TRUE),TRUE)</f>
        <v>1</v>
      </c>
      <c r="AH72" s="5" t="b">
        <f>Spreadsheet!$B$2=Spreadsheet!AD72</f>
        <v>1</v>
      </c>
      <c r="AI72" s="5" t="b">
        <f>IF(ISBLANK(Spreadsheet!G72),TRUE,IF(OR(LEN(Spreadsheet!G72)&gt;1,ISNUMBER(VALUE(Spreadsheet!G72))),FALSE,TRUE))</f>
        <v>1</v>
      </c>
      <c r="AJ72" s="5" t="b">
        <f>OR(ISBLANK(Spreadsheet!C72), NOT(ISBLANK(Spreadsheet!B72)), NOT(ISBLANK(Spreadsheet!D72)))</f>
        <v>1</v>
      </c>
      <c r="AK72" s="5" t="b">
        <f t="array" ref="AK72">IF(OR(AND(ISBLANK(Spreadsheet!E72),ISBLANK(Spreadsheet!D72),NOT(ISBLANK(Spreadsheet!C72))),AND(ISBLANK(Spreadsheet!E72),ISBLANK(Spreadsheet!D72),ISBLANK(Spreadsheet!C72))),TRUE,ISNUMBER(MATCH(TRUE,EXACT(Spreadsheet!E72,Relationships),0)))</f>
        <v>1</v>
      </c>
      <c r="AL72" s="5" t="b">
        <f>IF(NOT(ISBLANK(Spreadsheet!C72)),IF(OR(ISBLANK(Spreadsheet!F72),LEN(Spreadsheet!F72)&gt;40),FALSE,TRUE),TRUE)</f>
        <v>1</v>
      </c>
      <c r="AM72" s="5" t="b">
        <f>IF(NOT(ISBLANK(Spreadsheet!C72)),IF(OR(ISBLANK(Spreadsheet!H72),LEN(Spreadsheet!H72)&gt;40),FALSE,TRUE),TRUE)</f>
        <v>1</v>
      </c>
      <c r="AN72" s="5" t="b">
        <f t="array" ref="AN72">IF(ISBLANK(Spreadsheet!I72),TRUE,ISNUMBER(MATCH(TRUE,EXACT(Spreadsheet!I72,GenderValues),0)))</f>
        <v>1</v>
      </c>
      <c r="AO72" s="5" t="b">
        <f ca="1">IF(ISERROR(DATEVALUE(TEXT(Spreadsheet!J72,"mm/dd/yyyy")) &gt; TODAY()),IF(AND(ISBLANK(Spreadsheet!J72),ISBLANK(Spreadsheet!C72)),TRUE,FALSE),IF(DATEVALUE(TEXT(Spreadsheet!J72,"mm/dd/yyyy")) &gt; TODAY(),FALSE,TRUE))</f>
        <v>1</v>
      </c>
      <c r="AP72" s="5" t="b">
        <f>OR(ISBLANK(Spreadsheet!K72),LEN(Spreadsheet!K72)&lt;=100)</f>
        <v>1</v>
      </c>
      <c r="AQ72" s="5" t="b">
        <f t="array" ref="AQ72">IF(OR(AND(ISBLANK(Spreadsheet!L72),ISBLANK(Spreadsheet!C72)),AND(NOT(ISBLANK(Spreadsheet!C72)),NOT(ISBLANK(Spreadsheet!D72)))),TRUE,ISNUMBER(MATCH(TRUE,EXACT(Spreadsheet!L72,MaritalStatus),0)))</f>
        <v>1</v>
      </c>
      <c r="AR72" s="5" t="b">
        <f ca="1">IF(ISERROR(DATEVALUE(TEXT(Spreadsheet!M72,"mm/dd/yyyy")) &gt; TODAY()),IF(ISBLANK(Spreadsheet!M72),TRUE,FALSE),IF(DATEVALUE(TEXT(Spreadsheet!M72,"mm/dd/yyyy")) &gt; TODAY(),FALSE,TRUE))</f>
        <v>1</v>
      </c>
      <c r="AS72" s="5" t="b">
        <f>OR(ISBLANK(Spreadsheet!N72),LEN(Spreadsheet!N72)&lt;=100)</f>
        <v>1</v>
      </c>
      <c r="AT72" s="5" t="b">
        <f>OR(ISBLANK(Spreadsheet!O72),UPPER(Spreadsheet!O72)="YES")</f>
        <v>1</v>
      </c>
      <c r="AU72" s="5" t="b">
        <f>OR(ISBLANK(Spreadsheet!P72),UPPER(Spreadsheet!P72)="YES")</f>
        <v>1</v>
      </c>
      <c r="AV72" s="5" t="b">
        <f t="array" ref="AV72">IF(ISBLANK(Spreadsheet!Q72),TRUE,ISNUMBER(MATCH(TRUE,EXACT(Spreadsheet!Q72,OnGroupsPriorIns),0)))</f>
        <v>1</v>
      </c>
      <c r="AW72" s="5" t="b">
        <f>OR(ISBLANK(Spreadsheet!R72),UPPER(Spreadsheet!R72)="YES")</f>
        <v>1</v>
      </c>
      <c r="AX72" s="5" t="b">
        <f>OR(ISBLANK(Spreadsheet!S72),UPPER(Spreadsheet!S72)="YES")</f>
        <v>1</v>
      </c>
      <c r="AY72" s="5" t="b">
        <f>OR(AND(ISBLANK(Spreadsheet!C72),LEN(Spreadsheet!T72)=0),AND(NOT(ISBLANK(Spreadsheet!C72)),LEN(Spreadsheet!T72)&gt;0,LEN(Spreadsheet!T72)&lt;=50))</f>
        <v>1</v>
      </c>
      <c r="AZ72" s="5" t="b">
        <f>OR(LEN(Spreadsheet!U72)=0,AND(LEN(Spreadsheet!U72)&gt;0,LEN(Spreadsheet!U72)&lt;=50))</f>
        <v>1</v>
      </c>
      <c r="BA72" s="5" t="b">
        <f>OR(AND(ISBLANK(Spreadsheet!C72),LEN(Spreadsheet!V72)=0),AND(NOT(ISBLANK(Spreadsheet!C72)),LEN(Spreadsheet!V72)&gt;0,LEN(Spreadsheet!V72)&lt;=50))</f>
        <v>1</v>
      </c>
      <c r="BB72" s="5" t="b">
        <f t="array" ref="BB72">IF(AND(ISBLANK(Spreadsheet!C72),LEN(Spreadsheet!W72)=0),TRUE,ISNUMBER(MATCH(TRUE,EXACT(Spreadsheet!W72,States),0)))</f>
        <v>1</v>
      </c>
      <c r="BC72" s="5" t="b">
        <f>OR(AND(ISBLANK(Spreadsheet!C72),LEN(Spreadsheet!X72)=0),AND(NOT(ISBLANK(Spreadsheet!C72)),LEN(Spreadsheet!X72)&gt;0,LEN(Spreadsheet!X72)=5,ISNUMBER(VALUE(Spreadsheet!X72))))</f>
        <v>1</v>
      </c>
      <c r="BD72" s="5" t="b">
        <f>OR(ISBLANK(Spreadsheet!Z72),LEN(Spreadsheet!Z72)&lt;=50)</f>
        <v>1</v>
      </c>
      <c r="BE72" s="5" t="b">
        <f>ISBLANK(Spreadsheet!AA72)</f>
        <v>1</v>
      </c>
      <c r="BF72" s="5" t="b">
        <f>ISBLANK(Spreadsheet!AB72)</f>
        <v>1</v>
      </c>
      <c r="BG72" s="5" t="b">
        <f>IF(ISERROR(DATEVALUE(TEXT(Spreadsheet!AC72,"mm/dd/yyyy")) &gt; DATEVALUE(TEXT(Spreadsheet!J72,"mm/dd/yyyy"))),IF(OR(AND(ISBLANK(Spreadsheet!AC72),ISBLANK(Spreadsheet!C72)),AND(NOT(ISBLANK(Spreadsheet!C72)),ISBLANK(Spreadsheet!AC72),NOT(ISBLANK(Spreadsheet!D72)))),TRUE,FALSE),IF(DATEVALUE(TEXT(Spreadsheet!AC72,"mm/dd/yyyy")) &gt; DATEVALUE(TEXT(Spreadsheet!J72,"mm/dd/yyyy")),TRUE,FALSE))</f>
        <v>1</v>
      </c>
      <c r="BH72" s="5" t="b">
        <f>OR(AND(ISBLANK(Spreadsheet!C72),ISBLANK(Spreadsheet!AE72)),AND(NOT(ISBLANK(Spreadsheet!C72)),NOT(ISBLANK(Spreadsheet!D72)),ISBLANK(Spreadsheet!AE72)),AND(NOT(ISBLANK(Spreadsheet!C72)),ISBLANK(Spreadsheet!D72),NOT(ISBLANK(Spreadsheet!AE72)),LEN(Spreadsheet!AE72)&lt;=100))</f>
        <v>1</v>
      </c>
      <c r="BI72" s="5" t="b">
        <f t="array" ref="BI72">IF(ISBLANK(Spreadsheet!AF72),TRUE,ISNUMBER(MATCH(TRUE,EXACT(Spreadsheet!AF72,CobraShortReasons),0)))</f>
        <v>1</v>
      </c>
      <c r="BJ72" s="5" t="b">
        <f ca="1">IF(ISERROR(DATEVALUE(TEXT(Spreadsheet!AG72,"mm/dd/yyyy")) &gt; TODAY()),IF(ISBLANK(Spreadsheet!AG72),TRUE,FALSE),IF(DATEVALUE(TEXT(Spreadsheet!AG72,"mm/dd/yyyy")) &gt; TODAY(),FALSE,TRUE))</f>
        <v>1</v>
      </c>
      <c r="BK72" s="5" t="b">
        <f>OR(ISBLANK(Spreadsheet!AH72),LEN(Spreadsheet!AH72)&lt;=25)</f>
        <v>1</v>
      </c>
      <c r="BL72" s="5" t="b">
        <f t="array" aca="1" ref="BL72" ca="1">IF(ISBLANK(Spreadsheet!AI72),TRUE,ISNUMBER(MATCH(TRUE,EXACT(Spreadsheet!AI72,INDIRECT(Spreadsheet!$D$2)),0)))</f>
        <v>1</v>
      </c>
      <c r="BM72" s="5" t="b">
        <f t="array" aca="1" ref="BM72" ca="1">IF(ISBLANK(Spreadsheet!AJ72),TRUE,ISNUMBER(MATCH(TRUE,EXACT(Spreadsheet!AJ72,INDIRECT(Spreadsheet!BJ72)),0)))</f>
        <v>1</v>
      </c>
      <c r="BN72" s="5" t="b">
        <f t="array" ref="BN72">IF(ISBLANK(Spreadsheet!AK72),TRUE,ISNUMBER(MATCH(TRUE,EXACT(Spreadsheet!AK72,DentalPlans),0)))</f>
        <v>1</v>
      </c>
      <c r="BO72" s="5" t="b">
        <f t="array" aca="1" ref="BO72" ca="1">IF(ISBLANK(Spreadsheet!AL72),TRUE,ISNUMBER(MATCH(TRUE,EXACT(Spreadsheet!AL72,INDIRECT(Spreadsheet!BK72)),0)))</f>
        <v>1</v>
      </c>
      <c r="BP72" s="5" t="b">
        <f t="array" ref="BP72">IF(ISBLANK(Spreadsheet!AM72),TRUE,ISNUMBER(MATCH(TRUE,EXACT(Spreadsheet!AM72,VisionPlans),0)))</f>
        <v>1</v>
      </c>
      <c r="BQ72" s="5" t="b">
        <f t="array" aca="1" ref="BQ72" ca="1">IF(ISBLANK(Spreadsheet!AN72),TRUE,ISNUMBER(MATCH(TRUE,EXACT(Spreadsheet!AN72,INDIRECT(Spreadsheet!BL72)),0)))</f>
        <v>1</v>
      </c>
      <c r="BR72" s="5" t="b">
        <f t="array" ref="BR72">IF(ISBLANK(Spreadsheet!AO72),TRUE,ISNUMBER(MATCH(TRUE,EXACT(Spreadsheet!AO72,LifeBenefitClasses),0)))</f>
        <v>1</v>
      </c>
      <c r="BS72" s="5" t="b">
        <f>IF(OR(ISBLANK(Spreadsheet!AO72), Spreadsheet!AO72="Waive"),IF(ISBLANK(Spreadsheet!AP72),TRUE,FALSE),IF(OR(AND(NOT(ISBLANK(Spreadsheet!AO72)),ISBLANK(Spreadsheet!AP72)),NOT(ISNUMBER(VALUE(Spreadsheet!AP72)))),FALSE,IF(OR(AND(Spreadsheet!AP72&lt;6,MOD(Spreadsheet!AP72*10,5)=0), MOD(Spreadsheet!AP72,5000)=0),TRUE,FALSE)))</f>
        <v>1</v>
      </c>
      <c r="BT72" s="5" t="b">
        <f t="array" ref="BT72">IF(ISBLANK(Spreadsheet!AQ72),TRUE,ISNUMBER(MATCH(TRUE,EXACT(Spreadsheet!AQ72,EnrollWaive),0)))</f>
        <v>1</v>
      </c>
      <c r="BU72" s="5" t="b">
        <f t="array" ref="BU72">IF(ISBLANK(Spreadsheet!AR72),TRUE,ISNUMBER(MATCH(TRUE,EXACT(Spreadsheet!AR72,LifeBenefitClasses),0)))</f>
        <v>1</v>
      </c>
      <c r="BV72" s="5" t="b">
        <f>IF(OR(ISBLANK(Spreadsheet!AR72), Spreadsheet!AR72="Waive"),IF(ISBLANK(Spreadsheet!AS72),TRUE,FALSE),IF(OR(AND(NOT(ISBLANK(Spreadsheet!AR72)),ISBLANK(Spreadsheet!AS72)),NOT(ISNUMBER(VALUE(Spreadsheet!AS72)))),FALSE,IF(OR(AND(Spreadsheet!AS72&lt;6,MOD(Spreadsheet!AS72*10,5)=0), MOD(Spreadsheet!AS72,10000)=0),TRUE,FALSE)))</f>
        <v>1</v>
      </c>
      <c r="BW72" s="5" t="b">
        <f t="array" ref="BW72">IF(ISBLANK(Spreadsheet!AT72),TRUE,ISNUMBER(MATCH(TRUE,EXACT(Spreadsheet!AT72,LifeBenefitClasses),0)))</f>
        <v>1</v>
      </c>
      <c r="BX72" s="5" t="b">
        <f>IF(OR(ISBLANK(Spreadsheet!AT72), Spreadsheet!AT72="Waive"),IF(ISBLANK(Spreadsheet!AU72),TRUE,FALSE),IF(OR(AND(NOT(ISBLANK(Spreadsheet!AT72)),ISBLANK(Spreadsheet!AU72)),NOT(ISNUMBER(VALUE(Spreadsheet!AU72)))),FALSE,IF(AND(NOT(OR(ISBLANK(Spreadsheet!AT72),Spreadsheet!AT72="Waive")),NOT(OR(ISBLANK(Spreadsheet!AR72),Spreadsheet!AR72="Waive")),MOD(Spreadsheet!AU72,5000)=0, Spreadsheet!AU72&lt;=(Spreadsheet!AS72*0.5)),TRUE,FALSE)))</f>
        <v>1</v>
      </c>
      <c r="BY72" s="5" t="b">
        <f t="array" ref="BY72">IF(ISBLANK(Spreadsheet!AV72),TRUE,ISNUMBER(MATCH(TRUE,EXACT(Spreadsheet!AV72,EnrollWaive),0)))</f>
        <v>1</v>
      </c>
      <c r="BZ72" s="5" t="b">
        <f t="array" ref="BZ72">IF(ISBLANK(Spreadsheet!AW72),TRUE,ISNUMBER(MATCH(TRUE,EXACT(Spreadsheet!AW72,LifeBenefitClasses),0)))</f>
        <v>1</v>
      </c>
      <c r="CA72" s="5" t="b">
        <f t="array" ref="CA72">IF(ISBLANK(Spreadsheet!AX72),TRUE,ISNUMBER(MATCH(TRUE,EXACT(Spreadsheet!AX72,LifeBenefitClasses),0)))</f>
        <v>1</v>
      </c>
      <c r="CB72" s="5" t="b">
        <f t="array" ref="CB72">IF(ISBLANK(Spreadsheet!AY72),TRUE,ISNUMBER(MATCH(TRUE,EXACT(Spreadsheet!AY72,LifeBenefitClasses),0)))</f>
        <v>1</v>
      </c>
      <c r="CC72" s="5" t="b">
        <f t="array" ref="CC72">IF(ISBLANK(Spreadsheet!AZ72),TRUE,ISNUMBER(MATCH(TRUE,EXACT(Spreadsheet!AZ72,LifeBenefitClasses),0)))</f>
        <v>1</v>
      </c>
      <c r="CD72" s="5" t="b">
        <f t="array" ref="CD72">IF(ISBLANK(Spreadsheet!BA72),TRUE,ISNUMBER(MATCH(TRUE,EXACT(Spreadsheet!BA72,LifeBenefitClasses),0)))</f>
        <v>1</v>
      </c>
      <c r="CE72" s="5" t="b">
        <f>IF(OR(ISBLANK(Spreadsheet!BA72), Spreadsheet!BA72="Waive"),IF(ISBLANK(Spreadsheet!BB72),TRUE,FALSE),IF(OR(AND(NOT(ISBLANK(Spreadsheet!BA72)),ISBLANK(Spreadsheet!BB72)),NOT(ISNUMBER(VALUE(Spreadsheet!BB72))),ISBLANK(Spreadsheet!BC72),NOT(ISNUMBER(VALUE(Spreadsheet!BC72)))),FALSE,IF(AND(Spreadsheet!BB72&gt;=50000,Spreadsheet!BB72&lt;=250000,MOD(Spreadsheet!BB72,10000)=0,Spreadsheet!BB72&lt;=(10*Spreadsheet!BC72)),TRUE,FALSE)))</f>
        <v>1</v>
      </c>
      <c r="CF72" s="5" t="b">
        <f>IF(NOT(ISBLANK(Spreadsheet!BC72)),AND(ISNUMBER(VALUE(Spreadsheet!BC72)),Spreadsheet!BC72&gt;0),AND(OR(ISBLANK(Spreadsheet!AO72),Spreadsheet!AO72="Waive",AND(NOT(OR(ISBLANK(Spreadsheet!AO72),Spreadsheet!AO72="Waive")),Spreadsheet!AP72&gt;=6)),OR(ISBLANK(Spreadsheet!AR72),AND(NOT(OR(ISBLANK(Spreadsheet!AR72),Spreadsheet!AR72="Waive")),Spreadsheet!AS72&gt;=6)),OR(ISBLANK(Spreadsheet!AW72)),OR(ISBLANK(Spreadsheet!AX72)),OR(ISBLANK(Spreadsheet!AY72)),OR(ISBLANK(Spreadsheet!AZ72)),OR(ISBLANK(Spreadsheet!BA72),Spreadsheet!BA72="Waive")))</f>
        <v>1</v>
      </c>
      <c r="CG72" s="5" t="b">
        <f t="shared" ref="CG72:CG135" ca="1" si="9">NOT(ISERROR(H72))</f>
        <v>1</v>
      </c>
    </row>
    <row r="73" spans="8:85" x14ac:dyDescent="0.3">
      <c r="H73" s="5">
        <f t="shared" ca="1" si="6"/>
        <v>2</v>
      </c>
      <c r="I73" s="5" t="str">
        <f t="shared" ca="1" si="7"/>
        <v/>
      </c>
      <c r="J73" s="5" t="str">
        <f>IF(AND(NOT(ISBLANK(Spreadsheet!C73)),ISBLANK(Spreadsheet!D73)),Spreadsheet!F73&amp;" "&amp;Spreadsheet!H73,"")</f>
        <v/>
      </c>
      <c r="K73" s="5">
        <f>IF(AND(NOT(ISBLANK(Spreadsheet!C73)),ISBLANK(Spreadsheet!D73)),COUNTIFS(Spreadsheet!E74:E$786,"=Child",Spreadsheet!C74:C$786, "="&amp;Spreadsheet!C73) + COUNTIFS(Spreadsheet!E74:E$786,"=Step-child",Spreadsheet!C74:C$786, "="&amp;Spreadsheet!C73),0)</f>
        <v>0</v>
      </c>
      <c r="L73" s="5">
        <f>IF(NOT(ISBLANK(J73)),COUNTIFS(Spreadsheet!E74:E$786,"=Wife",Spreadsheet!C74:C$786, "="&amp;Spreadsheet!C73) + COUNTIFS(Spreadsheet!E74:E$786,"=Husband",Spreadsheet!C74:C$786, "="&amp;Spreadsheet!C73),0)</f>
        <v>0</v>
      </c>
      <c r="M73" s="5">
        <f>IF(NOT(ISBLANK(Spreadsheet!AJ73)),VLOOKUP(Spreadsheet!AJ73,'Drop Downs'!$P$2:$R$16,3,FALSE),0)</f>
        <v>0</v>
      </c>
      <c r="N73" s="5">
        <f>IF(NOT(ISBLANK(Spreadsheet!AJ73)), VLOOKUP(Spreadsheet!AJ73,'Drop Downs'!$P$2:$R$16,2,FALSE),0)</f>
        <v>0</v>
      </c>
      <c r="O73" s="5">
        <f>IF(NOT(ISBLANK(Spreadsheet!AL73)),VLOOKUP(Spreadsheet!AL73,'Drop Downs'!$P$2:$R$16,3,FALSE), 0)</f>
        <v>0</v>
      </c>
      <c r="P73" s="5">
        <f>IF(NOT(ISBLANK(Spreadsheet!AL73)),VLOOKUP(Spreadsheet!AL73,'Drop Downs'!$P$2:$R$16,2,FALSE),0)</f>
        <v>0</v>
      </c>
      <c r="Q73" s="5">
        <f>IF(NOT(ISBLANK(Spreadsheet!AN73)),VLOOKUP(Spreadsheet!AN73,'Drop Downs'!$P$2:$R$16,3,FALSE),0)</f>
        <v>0</v>
      </c>
      <c r="R73" s="5">
        <f>IF(NOT(ISBLANK(Spreadsheet!AN73)),VLOOKUP(Spreadsheet!AN73,'Drop Downs'!$P$2:$R$16,2,FALSE),0)</f>
        <v>0</v>
      </c>
      <c r="S73" s="5" t="str">
        <f>IF(OR(M73&gt;K73,N73&gt;L73,O73&gt;K73, Q73&gt;K73,N73&gt;L73, P73&gt;L73, R73&gt;L73),"Member currently has a coverage election over what he/she needs.  Please add more dependents or adjust the coverage election.","")&amp;(IF(AND(NOT(ISBLANK(Spreadsheet!C73)),NOT(ISBLANK(Spreadsheet!D73)),ISBLANK(Spreadsheet!E73)),"Dependent lacks a relationship to member.Please select one from the drop-down.",""))</f>
        <v/>
      </c>
      <c r="T73" s="5" t="b">
        <f t="shared" si="8"/>
        <v>1</v>
      </c>
      <c r="U73" s="5" t="b">
        <f>OR(ISBLANK(Spreadsheet!C73),IF(NOT(ISBLANK(Spreadsheet!D73)),NOT(ISBLANK(Spreadsheet!E73)),TRUE))</f>
        <v>1</v>
      </c>
      <c r="V73" s="5" t="b">
        <f>OR(ISBLANK(Spreadsheet!C73), NOT(ISBLANK(Spreadsheet!I73)))</f>
        <v>1</v>
      </c>
      <c r="W73" s="5" t="b">
        <f>OR(ISBLANK(Spreadsheet!D73),NOT(ISBLANK(Spreadsheet!C73)))</f>
        <v>1</v>
      </c>
      <c r="X73" s="155" t="str">
        <f>REPT("0",MIN(FIND({1,2,3,4,5,6,7,8,9},Spreadsheet!C73&amp;"123456789"))-1)&amp;IF(ISBLANK(Spreadsheet!C73),"",SUMPRODUCT(MID(0&amp;Spreadsheet!C73,LARGE(INDEX(ISNUMBER(--MID(Spreadsheet!C73,ROW($1:$225),1))*
 ROW($1:$225),0),ROW($1:$225))+1,1)*10^ROW($1:$225)/10))</f>
        <v/>
      </c>
      <c r="Y73" s="5" t="b">
        <f>IF(NOT(ISBLANK(Spreadsheet!C73)),IF(AND(ISNUMBER(VALUE(Spreadsheet!C73)), LEN(Spreadsheet!C73)=9),TRUE,FALSE),TRUE)</f>
        <v>1</v>
      </c>
      <c r="Z73" s="155" t="str">
        <f>REPT("0",MIN(FIND({1,2,3,4,5,6,7,8,9},Spreadsheet!D73&amp;"123456789"))-1)&amp;IF(ISBLANK(Spreadsheet!D73),"",SUMPRODUCT(MID(0&amp;Spreadsheet!D73,LARGE(INDEX(ISNUMBER(--MID(Spreadsheet!D73,ROW($1:$225),1))*
 ROW($1:$225),0),ROW($1:$225))+1,1)*10^ROW($1:$225)/10))</f>
        <v/>
      </c>
      <c r="AA73" s="5" t="b">
        <f>IF(AND(NOT(ISBLANK(Spreadsheet!D73)),NOT(ISBLANK(Spreadsheet!C73))),IF(AND(ISNUMBER(VALUE(Spreadsheet!D73)), LEN(Spreadsheet!D73)=9),TRUE,FALSE),IF(AND(NOT(ISBLANK(Spreadsheet!D73)),ISBLANK(Spreadsheet!C73)),FALSE,TRUE))</f>
        <v>1</v>
      </c>
      <c r="AB73" s="5" t="b">
        <f>OR(ISBLANK(Spreadsheet!Y73),IF(NOT(ISBLANK(Spreadsheet!Y73)),LEN(Spreadsheet!Y73)=10,ISNUMBER(VALUE(Spreadsheet!Y73))))</f>
        <v>1</v>
      </c>
      <c r="AC73" s="5" t="b">
        <f>OR(ISBLANK(Spreadsheet!AI73), AND(NOT(ISBLANK(Spreadsheet!AJ73)), NOT(ISNUMBER(SEARCH("Waive",Spreadsheet!AJ73)))))</f>
        <v>1</v>
      </c>
      <c r="AD73" s="5" t="b">
        <f>OR(ISBLANK(Spreadsheet!AK73), AND(NOT(ISBLANK(Spreadsheet!AL73)), NOT(ISNUMBER(SEARCH("Waive",Spreadsheet!AL73)))))</f>
        <v>1</v>
      </c>
      <c r="AE73" s="5" t="b">
        <f>OR(ISBLANK(Spreadsheet!AM73), AND(NOT(ISBLANK(Spreadsheet!AN73)), NOT(ISNUMBER(SEARCH("Waive", Spreadsheet!AN73)))))</f>
        <v>1</v>
      </c>
      <c r="AF73" s="5" t="b">
        <f>OR(ISBLANK(Spreadsheet!C73), NOT(ISBLANK(Spreadsheet!D73)),NOT(ISBLANK(Spreadsheet!L73)))</f>
        <v>1</v>
      </c>
      <c r="AG73" s="5" t="b">
        <f>IF(AND(NOT(ISBLANK(Spreadsheet!C73)), NOT(ISBLANK(Spreadsheet!D73)),Spreadsheet!C73&lt;&gt;Spreadsheet!D73),IF(ISERROR(VLOOKUP(Spreadsheet!C73, Spreadsheet!$C$6:'Spreadsheet'!$C72,1,FALSE)), FALSE, TRUE),TRUE)</f>
        <v>1</v>
      </c>
      <c r="AH73" s="5" t="b">
        <f>Spreadsheet!$B$2=Spreadsheet!AD73</f>
        <v>1</v>
      </c>
      <c r="AI73" s="5" t="b">
        <f>IF(ISBLANK(Spreadsheet!G73),TRUE,IF(OR(LEN(Spreadsheet!G73)&gt;1,ISNUMBER(VALUE(Spreadsheet!G73))),FALSE,TRUE))</f>
        <v>1</v>
      </c>
      <c r="AJ73" s="5" t="b">
        <f>OR(ISBLANK(Spreadsheet!C73), NOT(ISBLANK(Spreadsheet!B73)), NOT(ISBLANK(Spreadsheet!D73)))</f>
        <v>1</v>
      </c>
      <c r="AK73" s="5" t="b">
        <f t="array" ref="AK73">IF(OR(AND(ISBLANK(Spreadsheet!E73),ISBLANK(Spreadsheet!D73),NOT(ISBLANK(Spreadsheet!C73))),AND(ISBLANK(Spreadsheet!E73),ISBLANK(Spreadsheet!D73),ISBLANK(Spreadsheet!C73))),TRUE,ISNUMBER(MATCH(TRUE,EXACT(Spreadsheet!E73,Relationships),0)))</f>
        <v>1</v>
      </c>
      <c r="AL73" s="5" t="b">
        <f>IF(NOT(ISBLANK(Spreadsheet!C73)),IF(OR(ISBLANK(Spreadsheet!F73),LEN(Spreadsheet!F73)&gt;40),FALSE,TRUE),TRUE)</f>
        <v>1</v>
      </c>
      <c r="AM73" s="5" t="b">
        <f>IF(NOT(ISBLANK(Spreadsheet!C73)),IF(OR(ISBLANK(Spreadsheet!H73),LEN(Spreadsheet!H73)&gt;40),FALSE,TRUE),TRUE)</f>
        <v>1</v>
      </c>
      <c r="AN73" s="5" t="b">
        <f t="array" ref="AN73">IF(ISBLANK(Spreadsheet!I73),TRUE,ISNUMBER(MATCH(TRUE,EXACT(Spreadsheet!I73,GenderValues),0)))</f>
        <v>1</v>
      </c>
      <c r="AO73" s="5" t="b">
        <f ca="1">IF(ISERROR(DATEVALUE(TEXT(Spreadsheet!J73,"mm/dd/yyyy")) &gt; TODAY()),IF(AND(ISBLANK(Spreadsheet!J73),ISBLANK(Spreadsheet!C73)),TRUE,FALSE),IF(DATEVALUE(TEXT(Spreadsheet!J73,"mm/dd/yyyy")) &gt; TODAY(),FALSE,TRUE))</f>
        <v>1</v>
      </c>
      <c r="AP73" s="5" t="b">
        <f>OR(ISBLANK(Spreadsheet!K73),LEN(Spreadsheet!K73)&lt;=100)</f>
        <v>1</v>
      </c>
      <c r="AQ73" s="5" t="b">
        <f t="array" ref="AQ73">IF(OR(AND(ISBLANK(Spreadsheet!L73),ISBLANK(Spreadsheet!C73)),AND(NOT(ISBLANK(Spreadsheet!C73)),NOT(ISBLANK(Spreadsheet!D73)))),TRUE,ISNUMBER(MATCH(TRUE,EXACT(Spreadsheet!L73,MaritalStatus),0)))</f>
        <v>1</v>
      </c>
      <c r="AR73" s="5" t="b">
        <f ca="1">IF(ISERROR(DATEVALUE(TEXT(Spreadsheet!M73,"mm/dd/yyyy")) &gt; TODAY()),IF(ISBLANK(Spreadsheet!M73),TRUE,FALSE),IF(DATEVALUE(TEXT(Spreadsheet!M73,"mm/dd/yyyy")) &gt; TODAY(),FALSE,TRUE))</f>
        <v>1</v>
      </c>
      <c r="AS73" s="5" t="b">
        <f>OR(ISBLANK(Spreadsheet!N73),LEN(Spreadsheet!N73)&lt;=100)</f>
        <v>1</v>
      </c>
      <c r="AT73" s="5" t="b">
        <f>OR(ISBLANK(Spreadsheet!O73),UPPER(Spreadsheet!O73)="YES")</f>
        <v>1</v>
      </c>
      <c r="AU73" s="5" t="b">
        <f>OR(ISBLANK(Spreadsheet!P73),UPPER(Spreadsheet!P73)="YES")</f>
        <v>1</v>
      </c>
      <c r="AV73" s="5" t="b">
        <f t="array" ref="AV73">IF(ISBLANK(Spreadsheet!Q73),TRUE,ISNUMBER(MATCH(TRUE,EXACT(Spreadsheet!Q73,OnGroupsPriorIns),0)))</f>
        <v>1</v>
      </c>
      <c r="AW73" s="5" t="b">
        <f>OR(ISBLANK(Spreadsheet!R73),UPPER(Spreadsheet!R73)="YES")</f>
        <v>1</v>
      </c>
      <c r="AX73" s="5" t="b">
        <f>OR(ISBLANK(Spreadsheet!S73),UPPER(Spreadsheet!S73)="YES")</f>
        <v>1</v>
      </c>
      <c r="AY73" s="5" t="b">
        <f>OR(AND(ISBLANK(Spreadsheet!C73),LEN(Spreadsheet!T73)=0),AND(NOT(ISBLANK(Spreadsheet!C73)),LEN(Spreadsheet!T73)&gt;0,LEN(Spreadsheet!T73)&lt;=50))</f>
        <v>1</v>
      </c>
      <c r="AZ73" s="5" t="b">
        <f>OR(LEN(Spreadsheet!U73)=0,AND(LEN(Spreadsheet!U73)&gt;0,LEN(Spreadsheet!U73)&lt;=50))</f>
        <v>1</v>
      </c>
      <c r="BA73" s="5" t="b">
        <f>OR(AND(ISBLANK(Spreadsheet!C73),LEN(Spreadsheet!V73)=0),AND(NOT(ISBLANK(Spreadsheet!C73)),LEN(Spreadsheet!V73)&gt;0,LEN(Spreadsheet!V73)&lt;=50))</f>
        <v>1</v>
      </c>
      <c r="BB73" s="5" t="b">
        <f t="array" ref="BB73">IF(AND(ISBLANK(Spreadsheet!C73),LEN(Spreadsheet!W73)=0),TRUE,ISNUMBER(MATCH(TRUE,EXACT(Spreadsheet!W73,States),0)))</f>
        <v>1</v>
      </c>
      <c r="BC73" s="5" t="b">
        <f>OR(AND(ISBLANK(Spreadsheet!C73),LEN(Spreadsheet!X73)=0),AND(NOT(ISBLANK(Spreadsheet!C73)),LEN(Spreadsheet!X73)&gt;0,LEN(Spreadsheet!X73)=5,ISNUMBER(VALUE(Spreadsheet!X73))))</f>
        <v>1</v>
      </c>
      <c r="BD73" s="5" t="b">
        <f>OR(ISBLANK(Spreadsheet!Z73),LEN(Spreadsheet!Z73)&lt;=50)</f>
        <v>1</v>
      </c>
      <c r="BE73" s="5" t="b">
        <f>ISBLANK(Spreadsheet!AA73)</f>
        <v>1</v>
      </c>
      <c r="BF73" s="5" t="b">
        <f>ISBLANK(Spreadsheet!AB73)</f>
        <v>1</v>
      </c>
      <c r="BG73" s="5" t="b">
        <f>IF(ISERROR(DATEVALUE(TEXT(Spreadsheet!AC73,"mm/dd/yyyy")) &gt; DATEVALUE(TEXT(Spreadsheet!J73,"mm/dd/yyyy"))),IF(OR(AND(ISBLANK(Spreadsheet!AC73),ISBLANK(Spreadsheet!C73)),AND(NOT(ISBLANK(Spreadsheet!C73)),ISBLANK(Spreadsheet!AC73),NOT(ISBLANK(Spreadsheet!D73)))),TRUE,FALSE),IF(DATEVALUE(TEXT(Spreadsheet!AC73,"mm/dd/yyyy")) &gt; DATEVALUE(TEXT(Spreadsheet!J73,"mm/dd/yyyy")),TRUE,FALSE))</f>
        <v>1</v>
      </c>
      <c r="BH73" s="5" t="b">
        <f>OR(AND(ISBLANK(Spreadsheet!C73),ISBLANK(Spreadsheet!AE73)),AND(NOT(ISBLANK(Spreadsheet!C73)),NOT(ISBLANK(Spreadsheet!D73)),ISBLANK(Spreadsheet!AE73)),AND(NOT(ISBLANK(Spreadsheet!C73)),ISBLANK(Spreadsheet!D73),NOT(ISBLANK(Spreadsheet!AE73)),LEN(Spreadsheet!AE73)&lt;=100))</f>
        <v>1</v>
      </c>
      <c r="BI73" s="5" t="b">
        <f t="array" ref="BI73">IF(ISBLANK(Spreadsheet!AF73),TRUE,ISNUMBER(MATCH(TRUE,EXACT(Spreadsheet!AF73,CobraShortReasons),0)))</f>
        <v>1</v>
      </c>
      <c r="BJ73" s="5" t="b">
        <f ca="1">IF(ISERROR(DATEVALUE(TEXT(Spreadsheet!AG73,"mm/dd/yyyy")) &gt; TODAY()),IF(ISBLANK(Spreadsheet!AG73),TRUE,FALSE),IF(DATEVALUE(TEXT(Spreadsheet!AG73,"mm/dd/yyyy")) &gt; TODAY(),FALSE,TRUE))</f>
        <v>1</v>
      </c>
      <c r="BK73" s="5" t="b">
        <f>OR(ISBLANK(Spreadsheet!AH73),LEN(Spreadsheet!AH73)&lt;=25)</f>
        <v>1</v>
      </c>
      <c r="BL73" s="5" t="b">
        <f t="array" aca="1" ref="BL73" ca="1">IF(ISBLANK(Spreadsheet!AI73),TRUE,ISNUMBER(MATCH(TRUE,EXACT(Spreadsheet!AI73,INDIRECT(Spreadsheet!$D$2)),0)))</f>
        <v>1</v>
      </c>
      <c r="BM73" s="5" t="b">
        <f t="array" aca="1" ref="BM73" ca="1">IF(ISBLANK(Spreadsheet!AJ73),TRUE,ISNUMBER(MATCH(TRUE,EXACT(Spreadsheet!AJ73,INDIRECT(Spreadsheet!BJ73)),0)))</f>
        <v>1</v>
      </c>
      <c r="BN73" s="5" t="b">
        <f t="array" ref="BN73">IF(ISBLANK(Spreadsheet!AK73),TRUE,ISNUMBER(MATCH(TRUE,EXACT(Spreadsheet!AK73,DentalPlans),0)))</f>
        <v>1</v>
      </c>
      <c r="BO73" s="5" t="b">
        <f t="array" aca="1" ref="BO73" ca="1">IF(ISBLANK(Spreadsheet!AL73),TRUE,ISNUMBER(MATCH(TRUE,EXACT(Spreadsheet!AL73,INDIRECT(Spreadsheet!BK73)),0)))</f>
        <v>1</v>
      </c>
      <c r="BP73" s="5" t="b">
        <f t="array" ref="BP73">IF(ISBLANK(Spreadsheet!AM73),TRUE,ISNUMBER(MATCH(TRUE,EXACT(Spreadsheet!AM73,VisionPlans),0)))</f>
        <v>1</v>
      </c>
      <c r="BQ73" s="5" t="b">
        <f t="array" aca="1" ref="BQ73" ca="1">IF(ISBLANK(Spreadsheet!AN73),TRUE,ISNUMBER(MATCH(TRUE,EXACT(Spreadsheet!AN73,INDIRECT(Spreadsheet!BL73)),0)))</f>
        <v>1</v>
      </c>
      <c r="BR73" s="5" t="b">
        <f t="array" ref="BR73">IF(ISBLANK(Spreadsheet!AO73),TRUE,ISNUMBER(MATCH(TRUE,EXACT(Spreadsheet!AO73,LifeBenefitClasses),0)))</f>
        <v>1</v>
      </c>
      <c r="BS73" s="5" t="b">
        <f>IF(OR(ISBLANK(Spreadsheet!AO73), Spreadsheet!AO73="Waive"),IF(ISBLANK(Spreadsheet!AP73),TRUE,FALSE),IF(OR(AND(NOT(ISBLANK(Spreadsheet!AO73)),ISBLANK(Spreadsheet!AP73)),NOT(ISNUMBER(VALUE(Spreadsheet!AP73)))),FALSE,IF(OR(AND(Spreadsheet!AP73&lt;6,MOD(Spreadsheet!AP73*10,5)=0), MOD(Spreadsheet!AP73,5000)=0),TRUE,FALSE)))</f>
        <v>1</v>
      </c>
      <c r="BT73" s="5" t="b">
        <f t="array" ref="BT73">IF(ISBLANK(Spreadsheet!AQ73),TRUE,ISNUMBER(MATCH(TRUE,EXACT(Spreadsheet!AQ73,EnrollWaive),0)))</f>
        <v>1</v>
      </c>
      <c r="BU73" s="5" t="b">
        <f t="array" ref="BU73">IF(ISBLANK(Spreadsheet!AR73),TRUE,ISNUMBER(MATCH(TRUE,EXACT(Spreadsheet!AR73,LifeBenefitClasses),0)))</f>
        <v>1</v>
      </c>
      <c r="BV73" s="5" t="b">
        <f>IF(OR(ISBLANK(Spreadsheet!AR73), Spreadsheet!AR73="Waive"),IF(ISBLANK(Spreadsheet!AS73),TRUE,FALSE),IF(OR(AND(NOT(ISBLANK(Spreadsheet!AR73)),ISBLANK(Spreadsheet!AS73)),NOT(ISNUMBER(VALUE(Spreadsheet!AS73)))),FALSE,IF(OR(AND(Spreadsheet!AS73&lt;6,MOD(Spreadsheet!AS73*10,5)=0), MOD(Spreadsheet!AS73,10000)=0),TRUE,FALSE)))</f>
        <v>1</v>
      </c>
      <c r="BW73" s="5" t="b">
        <f t="array" ref="BW73">IF(ISBLANK(Spreadsheet!AT73),TRUE,ISNUMBER(MATCH(TRUE,EXACT(Spreadsheet!AT73,LifeBenefitClasses),0)))</f>
        <v>1</v>
      </c>
      <c r="BX73" s="5" t="b">
        <f>IF(OR(ISBLANK(Spreadsheet!AT73), Spreadsheet!AT73="Waive"),IF(ISBLANK(Spreadsheet!AU73),TRUE,FALSE),IF(OR(AND(NOT(ISBLANK(Spreadsheet!AT73)),ISBLANK(Spreadsheet!AU73)),NOT(ISNUMBER(VALUE(Spreadsheet!AU73)))),FALSE,IF(AND(NOT(OR(ISBLANK(Spreadsheet!AT73),Spreadsheet!AT73="Waive")),NOT(OR(ISBLANK(Spreadsheet!AR73),Spreadsheet!AR73="Waive")),MOD(Spreadsheet!AU73,5000)=0, Spreadsheet!AU73&lt;=(Spreadsheet!AS73*0.5)),TRUE,FALSE)))</f>
        <v>1</v>
      </c>
      <c r="BY73" s="5" t="b">
        <f t="array" ref="BY73">IF(ISBLANK(Spreadsheet!AV73),TRUE,ISNUMBER(MATCH(TRUE,EXACT(Spreadsheet!AV73,EnrollWaive),0)))</f>
        <v>1</v>
      </c>
      <c r="BZ73" s="5" t="b">
        <f t="array" ref="BZ73">IF(ISBLANK(Spreadsheet!AW73),TRUE,ISNUMBER(MATCH(TRUE,EXACT(Spreadsheet!AW73,LifeBenefitClasses),0)))</f>
        <v>1</v>
      </c>
      <c r="CA73" s="5" t="b">
        <f t="array" ref="CA73">IF(ISBLANK(Spreadsheet!AX73),TRUE,ISNUMBER(MATCH(TRUE,EXACT(Spreadsheet!AX73,LifeBenefitClasses),0)))</f>
        <v>1</v>
      </c>
      <c r="CB73" s="5" t="b">
        <f t="array" ref="CB73">IF(ISBLANK(Spreadsheet!AY73),TRUE,ISNUMBER(MATCH(TRUE,EXACT(Spreadsheet!AY73,LifeBenefitClasses),0)))</f>
        <v>1</v>
      </c>
      <c r="CC73" s="5" t="b">
        <f t="array" ref="CC73">IF(ISBLANK(Spreadsheet!AZ73),TRUE,ISNUMBER(MATCH(TRUE,EXACT(Spreadsheet!AZ73,LifeBenefitClasses),0)))</f>
        <v>1</v>
      </c>
      <c r="CD73" s="5" t="b">
        <f t="array" ref="CD73">IF(ISBLANK(Spreadsheet!BA73),TRUE,ISNUMBER(MATCH(TRUE,EXACT(Spreadsheet!BA73,LifeBenefitClasses),0)))</f>
        <v>1</v>
      </c>
      <c r="CE73" s="5" t="b">
        <f>IF(OR(ISBLANK(Spreadsheet!BA73), Spreadsheet!BA73="Waive"),IF(ISBLANK(Spreadsheet!BB73),TRUE,FALSE),IF(OR(AND(NOT(ISBLANK(Spreadsheet!BA73)),ISBLANK(Spreadsheet!BB73)),NOT(ISNUMBER(VALUE(Spreadsheet!BB73))),ISBLANK(Spreadsheet!BC73),NOT(ISNUMBER(VALUE(Spreadsheet!BC73)))),FALSE,IF(AND(Spreadsheet!BB73&gt;=50000,Spreadsheet!BB73&lt;=250000,MOD(Spreadsheet!BB73,10000)=0,Spreadsheet!BB73&lt;=(10*Spreadsheet!BC73)),TRUE,FALSE)))</f>
        <v>1</v>
      </c>
      <c r="CF73" s="5" t="b">
        <f>IF(NOT(ISBLANK(Spreadsheet!BC73)),AND(ISNUMBER(VALUE(Spreadsheet!BC73)),Spreadsheet!BC73&gt;0),AND(OR(ISBLANK(Spreadsheet!AO73),Spreadsheet!AO73="Waive",AND(NOT(OR(ISBLANK(Spreadsheet!AO73),Spreadsheet!AO73="Waive")),Spreadsheet!AP73&gt;=6)),OR(ISBLANK(Spreadsheet!AR73),AND(NOT(OR(ISBLANK(Spreadsheet!AR73),Spreadsheet!AR73="Waive")),Spreadsheet!AS73&gt;=6)),OR(ISBLANK(Spreadsheet!AW73)),OR(ISBLANK(Spreadsheet!AX73)),OR(ISBLANK(Spreadsheet!AY73)),OR(ISBLANK(Spreadsheet!AZ73)),OR(ISBLANK(Spreadsheet!BA73),Spreadsheet!BA73="Waive")))</f>
        <v>1</v>
      </c>
      <c r="CG73" s="5" t="b">
        <f t="shared" ca="1" si="9"/>
        <v>1</v>
      </c>
    </row>
    <row r="74" spans="8:85" x14ac:dyDescent="0.3">
      <c r="H74" s="5">
        <f t="shared" ca="1" si="6"/>
        <v>2</v>
      </c>
      <c r="I74" s="5" t="str">
        <f t="shared" ca="1" si="7"/>
        <v/>
      </c>
      <c r="J74" s="5" t="str">
        <f>IF(AND(NOT(ISBLANK(Spreadsheet!C74)),ISBLANK(Spreadsheet!D74)),Spreadsheet!F74&amp;" "&amp;Spreadsheet!H74,"")</f>
        <v/>
      </c>
      <c r="K74" s="5">
        <f>IF(AND(NOT(ISBLANK(Spreadsheet!C74)),ISBLANK(Spreadsheet!D74)),COUNTIFS(Spreadsheet!E75:E$786,"=Child",Spreadsheet!C75:C$786, "="&amp;Spreadsheet!C74) + COUNTIFS(Spreadsheet!E75:E$786,"=Step-child",Spreadsheet!C75:C$786, "="&amp;Spreadsheet!C74),0)</f>
        <v>0</v>
      </c>
      <c r="L74" s="5">
        <f>IF(NOT(ISBLANK(J74)),COUNTIFS(Spreadsheet!E75:E$786,"=Wife",Spreadsheet!C75:C$786, "="&amp;Spreadsheet!C74) + COUNTIFS(Spreadsheet!E75:E$786,"=Husband",Spreadsheet!C75:C$786, "="&amp;Spreadsheet!C74),0)</f>
        <v>0</v>
      </c>
      <c r="M74" s="5">
        <f>IF(NOT(ISBLANK(Spreadsheet!AJ74)),VLOOKUP(Spreadsheet!AJ74,'Drop Downs'!$P$2:$R$16,3,FALSE),0)</f>
        <v>0</v>
      </c>
      <c r="N74" s="5">
        <f>IF(NOT(ISBLANK(Spreadsheet!AJ74)), VLOOKUP(Spreadsheet!AJ74,'Drop Downs'!$P$2:$R$16,2,FALSE),0)</f>
        <v>0</v>
      </c>
      <c r="O74" s="5">
        <f>IF(NOT(ISBLANK(Spreadsheet!AL74)),VLOOKUP(Spreadsheet!AL74,'Drop Downs'!$P$2:$R$16,3,FALSE), 0)</f>
        <v>0</v>
      </c>
      <c r="P74" s="5">
        <f>IF(NOT(ISBLANK(Spreadsheet!AL74)),VLOOKUP(Spreadsheet!AL74,'Drop Downs'!$P$2:$R$16,2,FALSE),0)</f>
        <v>0</v>
      </c>
      <c r="Q74" s="5">
        <f>IF(NOT(ISBLANK(Spreadsheet!AN74)),VLOOKUP(Spreadsheet!AN74,'Drop Downs'!$P$2:$R$16,3,FALSE),0)</f>
        <v>0</v>
      </c>
      <c r="R74" s="5">
        <f>IF(NOT(ISBLANK(Spreadsheet!AN74)),VLOOKUP(Spreadsheet!AN74,'Drop Downs'!$P$2:$R$16,2,FALSE),0)</f>
        <v>0</v>
      </c>
      <c r="S74" s="5" t="str">
        <f>IF(OR(M74&gt;K74,N74&gt;L74,O74&gt;K74, Q74&gt;K74,N74&gt;L74, P74&gt;L74, R74&gt;L74),"Member currently has a coverage election over what he/she needs.  Please add more dependents or adjust the coverage election.","")&amp;(IF(AND(NOT(ISBLANK(Spreadsheet!C74)),NOT(ISBLANK(Spreadsheet!D74)),ISBLANK(Spreadsheet!E74)),"Dependent lacks a relationship to member.Please select one from the drop-down.",""))</f>
        <v/>
      </c>
      <c r="T74" s="5" t="b">
        <f t="shared" si="8"/>
        <v>1</v>
      </c>
      <c r="U74" s="5" t="b">
        <f>OR(ISBLANK(Spreadsheet!C74),IF(NOT(ISBLANK(Spreadsheet!D74)),NOT(ISBLANK(Spreadsheet!E74)),TRUE))</f>
        <v>1</v>
      </c>
      <c r="V74" s="5" t="b">
        <f>OR(ISBLANK(Spreadsheet!C74), NOT(ISBLANK(Spreadsheet!I74)))</f>
        <v>1</v>
      </c>
      <c r="W74" s="5" t="b">
        <f>OR(ISBLANK(Spreadsheet!D74),NOT(ISBLANK(Spreadsheet!C74)))</f>
        <v>1</v>
      </c>
      <c r="X74" s="155" t="str">
        <f>REPT("0",MIN(FIND({1,2,3,4,5,6,7,8,9},Spreadsheet!C74&amp;"123456789"))-1)&amp;IF(ISBLANK(Spreadsheet!C74),"",SUMPRODUCT(MID(0&amp;Spreadsheet!C74,LARGE(INDEX(ISNUMBER(--MID(Spreadsheet!C74,ROW($1:$225),1))*
 ROW($1:$225),0),ROW($1:$225))+1,1)*10^ROW($1:$225)/10))</f>
        <v/>
      </c>
      <c r="Y74" s="5" t="b">
        <f>IF(NOT(ISBLANK(Spreadsheet!C74)),IF(AND(ISNUMBER(VALUE(Spreadsheet!C74)), LEN(Spreadsheet!C74)=9),TRUE,FALSE),TRUE)</f>
        <v>1</v>
      </c>
      <c r="Z74" s="155" t="str">
        <f>REPT("0",MIN(FIND({1,2,3,4,5,6,7,8,9},Spreadsheet!D74&amp;"123456789"))-1)&amp;IF(ISBLANK(Spreadsheet!D74),"",SUMPRODUCT(MID(0&amp;Spreadsheet!D74,LARGE(INDEX(ISNUMBER(--MID(Spreadsheet!D74,ROW($1:$225),1))*
 ROW($1:$225),0),ROW($1:$225))+1,1)*10^ROW($1:$225)/10))</f>
        <v/>
      </c>
      <c r="AA74" s="5" t="b">
        <f>IF(AND(NOT(ISBLANK(Spreadsheet!D74)),NOT(ISBLANK(Spreadsheet!C74))),IF(AND(ISNUMBER(VALUE(Spreadsheet!D74)), LEN(Spreadsheet!D74)=9),TRUE,FALSE),IF(AND(NOT(ISBLANK(Spreadsheet!D74)),ISBLANK(Spreadsheet!C74)),FALSE,TRUE))</f>
        <v>1</v>
      </c>
      <c r="AB74" s="5" t="b">
        <f>OR(ISBLANK(Spreadsheet!Y74),IF(NOT(ISBLANK(Spreadsheet!Y74)),LEN(Spreadsheet!Y74)=10,ISNUMBER(VALUE(Spreadsheet!Y74))))</f>
        <v>1</v>
      </c>
      <c r="AC74" s="5" t="b">
        <f>OR(ISBLANK(Spreadsheet!AI74), AND(NOT(ISBLANK(Spreadsheet!AJ74)), NOT(ISNUMBER(SEARCH("Waive",Spreadsheet!AJ74)))))</f>
        <v>1</v>
      </c>
      <c r="AD74" s="5" t="b">
        <f>OR(ISBLANK(Spreadsheet!AK74), AND(NOT(ISBLANK(Spreadsheet!AL74)), NOT(ISNUMBER(SEARCH("Waive",Spreadsheet!AL74)))))</f>
        <v>1</v>
      </c>
      <c r="AE74" s="5" t="b">
        <f>OR(ISBLANK(Spreadsheet!AM74), AND(NOT(ISBLANK(Spreadsheet!AN74)), NOT(ISNUMBER(SEARCH("Waive", Spreadsheet!AN74)))))</f>
        <v>1</v>
      </c>
      <c r="AF74" s="5" t="b">
        <f>OR(ISBLANK(Spreadsheet!C74), NOT(ISBLANK(Spreadsheet!D74)),NOT(ISBLANK(Spreadsheet!L74)))</f>
        <v>1</v>
      </c>
      <c r="AG74" s="5" t="b">
        <f>IF(AND(NOT(ISBLANK(Spreadsheet!C74)), NOT(ISBLANK(Spreadsheet!D74)),Spreadsheet!C74&lt;&gt;Spreadsheet!D74),IF(ISERROR(VLOOKUP(Spreadsheet!C74, Spreadsheet!$C$6:'Spreadsheet'!$C73,1,FALSE)), FALSE, TRUE),TRUE)</f>
        <v>1</v>
      </c>
      <c r="AH74" s="5" t="b">
        <f>Spreadsheet!$B$2=Spreadsheet!AD74</f>
        <v>1</v>
      </c>
      <c r="AI74" s="5" t="b">
        <f>IF(ISBLANK(Spreadsheet!G74),TRUE,IF(OR(LEN(Spreadsheet!G74)&gt;1,ISNUMBER(VALUE(Spreadsheet!G74))),FALSE,TRUE))</f>
        <v>1</v>
      </c>
      <c r="AJ74" s="5" t="b">
        <f>OR(ISBLANK(Spreadsheet!C74), NOT(ISBLANK(Spreadsheet!B74)), NOT(ISBLANK(Spreadsheet!D74)))</f>
        <v>1</v>
      </c>
      <c r="AK74" s="5" t="b">
        <f t="array" ref="AK74">IF(OR(AND(ISBLANK(Spreadsheet!E74),ISBLANK(Spreadsheet!D74),NOT(ISBLANK(Spreadsheet!C74))),AND(ISBLANK(Spreadsheet!E74),ISBLANK(Spreadsheet!D74),ISBLANK(Spreadsheet!C74))),TRUE,ISNUMBER(MATCH(TRUE,EXACT(Spreadsheet!E74,Relationships),0)))</f>
        <v>1</v>
      </c>
      <c r="AL74" s="5" t="b">
        <f>IF(NOT(ISBLANK(Spreadsheet!C74)),IF(OR(ISBLANK(Spreadsheet!F74),LEN(Spreadsheet!F74)&gt;40),FALSE,TRUE),TRUE)</f>
        <v>1</v>
      </c>
      <c r="AM74" s="5" t="b">
        <f>IF(NOT(ISBLANK(Spreadsheet!C74)),IF(OR(ISBLANK(Spreadsheet!H74),LEN(Spreadsheet!H74)&gt;40),FALSE,TRUE),TRUE)</f>
        <v>1</v>
      </c>
      <c r="AN74" s="5" t="b">
        <f t="array" ref="AN74">IF(ISBLANK(Spreadsheet!I74),TRUE,ISNUMBER(MATCH(TRUE,EXACT(Spreadsheet!I74,GenderValues),0)))</f>
        <v>1</v>
      </c>
      <c r="AO74" s="5" t="b">
        <f ca="1">IF(ISERROR(DATEVALUE(TEXT(Spreadsheet!J74,"mm/dd/yyyy")) &gt; TODAY()),IF(AND(ISBLANK(Spreadsheet!J74),ISBLANK(Spreadsheet!C74)),TRUE,FALSE),IF(DATEVALUE(TEXT(Spreadsheet!J74,"mm/dd/yyyy")) &gt; TODAY(),FALSE,TRUE))</f>
        <v>1</v>
      </c>
      <c r="AP74" s="5" t="b">
        <f>OR(ISBLANK(Spreadsheet!K74),LEN(Spreadsheet!K74)&lt;=100)</f>
        <v>1</v>
      </c>
      <c r="AQ74" s="5" t="b">
        <f t="array" ref="AQ74">IF(OR(AND(ISBLANK(Spreadsheet!L74),ISBLANK(Spreadsheet!C74)),AND(NOT(ISBLANK(Spreadsheet!C74)),NOT(ISBLANK(Spreadsheet!D74)))),TRUE,ISNUMBER(MATCH(TRUE,EXACT(Spreadsheet!L74,MaritalStatus),0)))</f>
        <v>1</v>
      </c>
      <c r="AR74" s="5" t="b">
        <f ca="1">IF(ISERROR(DATEVALUE(TEXT(Spreadsheet!M74,"mm/dd/yyyy")) &gt; TODAY()),IF(ISBLANK(Spreadsheet!M74),TRUE,FALSE),IF(DATEVALUE(TEXT(Spreadsheet!M74,"mm/dd/yyyy")) &gt; TODAY(),FALSE,TRUE))</f>
        <v>1</v>
      </c>
      <c r="AS74" s="5" t="b">
        <f>OR(ISBLANK(Spreadsheet!N74),LEN(Spreadsheet!N74)&lt;=100)</f>
        <v>1</v>
      </c>
      <c r="AT74" s="5" t="b">
        <f>OR(ISBLANK(Spreadsheet!O74),UPPER(Spreadsheet!O74)="YES")</f>
        <v>1</v>
      </c>
      <c r="AU74" s="5" t="b">
        <f>OR(ISBLANK(Spreadsheet!P74),UPPER(Spreadsheet!P74)="YES")</f>
        <v>1</v>
      </c>
      <c r="AV74" s="5" t="b">
        <f t="array" ref="AV74">IF(ISBLANK(Spreadsheet!Q74),TRUE,ISNUMBER(MATCH(TRUE,EXACT(Spreadsheet!Q74,OnGroupsPriorIns),0)))</f>
        <v>1</v>
      </c>
      <c r="AW74" s="5" t="b">
        <f>OR(ISBLANK(Spreadsheet!R74),UPPER(Spreadsheet!R74)="YES")</f>
        <v>1</v>
      </c>
      <c r="AX74" s="5" t="b">
        <f>OR(ISBLANK(Spreadsheet!S74),UPPER(Spreadsheet!S74)="YES")</f>
        <v>1</v>
      </c>
      <c r="AY74" s="5" t="b">
        <f>OR(AND(ISBLANK(Spreadsheet!C74),LEN(Spreadsheet!T74)=0),AND(NOT(ISBLANK(Spreadsheet!C74)),LEN(Spreadsheet!T74)&gt;0,LEN(Spreadsheet!T74)&lt;=50))</f>
        <v>1</v>
      </c>
      <c r="AZ74" s="5" t="b">
        <f>OR(LEN(Spreadsheet!U74)=0,AND(LEN(Spreadsheet!U74)&gt;0,LEN(Spreadsheet!U74)&lt;=50))</f>
        <v>1</v>
      </c>
      <c r="BA74" s="5" t="b">
        <f>OR(AND(ISBLANK(Spreadsheet!C74),LEN(Spreadsheet!V74)=0),AND(NOT(ISBLANK(Spreadsheet!C74)),LEN(Spreadsheet!V74)&gt;0,LEN(Spreadsheet!V74)&lt;=50))</f>
        <v>1</v>
      </c>
      <c r="BB74" s="5" t="b">
        <f t="array" ref="BB74">IF(AND(ISBLANK(Spreadsheet!C74),LEN(Spreadsheet!W74)=0),TRUE,ISNUMBER(MATCH(TRUE,EXACT(Spreadsheet!W74,States),0)))</f>
        <v>1</v>
      </c>
      <c r="BC74" s="5" t="b">
        <f>OR(AND(ISBLANK(Spreadsheet!C74),LEN(Spreadsheet!X74)=0),AND(NOT(ISBLANK(Spreadsheet!C74)),LEN(Spreadsheet!X74)&gt;0,LEN(Spreadsheet!X74)=5,ISNUMBER(VALUE(Spreadsheet!X74))))</f>
        <v>1</v>
      </c>
      <c r="BD74" s="5" t="b">
        <f>OR(ISBLANK(Spreadsheet!Z74),LEN(Spreadsheet!Z74)&lt;=50)</f>
        <v>1</v>
      </c>
      <c r="BE74" s="5" t="b">
        <f>ISBLANK(Spreadsheet!AA74)</f>
        <v>1</v>
      </c>
      <c r="BF74" s="5" t="b">
        <f>ISBLANK(Spreadsheet!AB74)</f>
        <v>1</v>
      </c>
      <c r="BG74" s="5" t="b">
        <f>IF(ISERROR(DATEVALUE(TEXT(Spreadsheet!AC74,"mm/dd/yyyy")) &gt; DATEVALUE(TEXT(Spreadsheet!J74,"mm/dd/yyyy"))),IF(OR(AND(ISBLANK(Spreadsheet!AC74),ISBLANK(Spreadsheet!C74)),AND(NOT(ISBLANK(Spreadsheet!C74)),ISBLANK(Spreadsheet!AC74),NOT(ISBLANK(Spreadsheet!D74)))),TRUE,FALSE),IF(DATEVALUE(TEXT(Spreadsheet!AC74,"mm/dd/yyyy")) &gt; DATEVALUE(TEXT(Spreadsheet!J74,"mm/dd/yyyy")),TRUE,FALSE))</f>
        <v>1</v>
      </c>
      <c r="BH74" s="5" t="b">
        <f>OR(AND(ISBLANK(Spreadsheet!C74),ISBLANK(Spreadsheet!AE74)),AND(NOT(ISBLANK(Spreadsheet!C74)),NOT(ISBLANK(Spreadsheet!D74)),ISBLANK(Spreadsheet!AE74)),AND(NOT(ISBLANK(Spreadsheet!C74)),ISBLANK(Spreadsheet!D74),NOT(ISBLANK(Spreadsheet!AE74)),LEN(Spreadsheet!AE74)&lt;=100))</f>
        <v>1</v>
      </c>
      <c r="BI74" s="5" t="b">
        <f t="array" ref="BI74">IF(ISBLANK(Spreadsheet!AF74),TRUE,ISNUMBER(MATCH(TRUE,EXACT(Spreadsheet!AF74,CobraShortReasons),0)))</f>
        <v>1</v>
      </c>
      <c r="BJ74" s="5" t="b">
        <f ca="1">IF(ISERROR(DATEVALUE(TEXT(Spreadsheet!AG74,"mm/dd/yyyy")) &gt; TODAY()),IF(ISBLANK(Spreadsheet!AG74),TRUE,FALSE),IF(DATEVALUE(TEXT(Spreadsheet!AG74,"mm/dd/yyyy")) &gt; TODAY(),FALSE,TRUE))</f>
        <v>1</v>
      </c>
      <c r="BK74" s="5" t="b">
        <f>OR(ISBLANK(Spreadsheet!AH74),LEN(Spreadsheet!AH74)&lt;=25)</f>
        <v>1</v>
      </c>
      <c r="BL74" s="5" t="b">
        <f t="array" aca="1" ref="BL74" ca="1">IF(ISBLANK(Spreadsheet!AI74),TRUE,ISNUMBER(MATCH(TRUE,EXACT(Spreadsheet!AI74,INDIRECT(Spreadsheet!$D$2)),0)))</f>
        <v>1</v>
      </c>
      <c r="BM74" s="5" t="b">
        <f t="array" aca="1" ref="BM74" ca="1">IF(ISBLANK(Spreadsheet!AJ74),TRUE,ISNUMBER(MATCH(TRUE,EXACT(Spreadsheet!AJ74,INDIRECT(Spreadsheet!BJ74)),0)))</f>
        <v>1</v>
      </c>
      <c r="BN74" s="5" t="b">
        <f t="array" ref="BN74">IF(ISBLANK(Spreadsheet!AK74),TRUE,ISNUMBER(MATCH(TRUE,EXACT(Spreadsheet!AK74,DentalPlans),0)))</f>
        <v>1</v>
      </c>
      <c r="BO74" s="5" t="b">
        <f t="array" aca="1" ref="BO74" ca="1">IF(ISBLANK(Spreadsheet!AL74),TRUE,ISNUMBER(MATCH(TRUE,EXACT(Spreadsheet!AL74,INDIRECT(Spreadsheet!BK74)),0)))</f>
        <v>1</v>
      </c>
      <c r="BP74" s="5" t="b">
        <f t="array" ref="BP74">IF(ISBLANK(Spreadsheet!AM74),TRUE,ISNUMBER(MATCH(TRUE,EXACT(Spreadsheet!AM74,VisionPlans),0)))</f>
        <v>1</v>
      </c>
      <c r="BQ74" s="5" t="b">
        <f t="array" aca="1" ref="BQ74" ca="1">IF(ISBLANK(Spreadsheet!AN74),TRUE,ISNUMBER(MATCH(TRUE,EXACT(Spreadsheet!AN74,INDIRECT(Spreadsheet!BL74)),0)))</f>
        <v>1</v>
      </c>
      <c r="BR74" s="5" t="b">
        <f t="array" ref="BR74">IF(ISBLANK(Spreadsheet!AO74),TRUE,ISNUMBER(MATCH(TRUE,EXACT(Spreadsheet!AO74,LifeBenefitClasses),0)))</f>
        <v>1</v>
      </c>
      <c r="BS74" s="5" t="b">
        <f>IF(OR(ISBLANK(Spreadsheet!AO74), Spreadsheet!AO74="Waive"),IF(ISBLANK(Spreadsheet!AP74),TRUE,FALSE),IF(OR(AND(NOT(ISBLANK(Spreadsheet!AO74)),ISBLANK(Spreadsheet!AP74)),NOT(ISNUMBER(VALUE(Spreadsheet!AP74)))),FALSE,IF(OR(AND(Spreadsheet!AP74&lt;6,MOD(Spreadsheet!AP74*10,5)=0), MOD(Spreadsheet!AP74,5000)=0),TRUE,FALSE)))</f>
        <v>1</v>
      </c>
      <c r="BT74" s="5" t="b">
        <f t="array" ref="BT74">IF(ISBLANK(Spreadsheet!AQ74),TRUE,ISNUMBER(MATCH(TRUE,EXACT(Spreadsheet!AQ74,EnrollWaive),0)))</f>
        <v>1</v>
      </c>
      <c r="BU74" s="5" t="b">
        <f t="array" ref="BU74">IF(ISBLANK(Spreadsheet!AR74),TRUE,ISNUMBER(MATCH(TRUE,EXACT(Spreadsheet!AR74,LifeBenefitClasses),0)))</f>
        <v>1</v>
      </c>
      <c r="BV74" s="5" t="b">
        <f>IF(OR(ISBLANK(Spreadsheet!AR74), Spreadsheet!AR74="Waive"),IF(ISBLANK(Spreadsheet!AS74),TRUE,FALSE),IF(OR(AND(NOT(ISBLANK(Spreadsheet!AR74)),ISBLANK(Spreadsheet!AS74)),NOT(ISNUMBER(VALUE(Spreadsheet!AS74)))),FALSE,IF(OR(AND(Spreadsheet!AS74&lt;6,MOD(Spreadsheet!AS74*10,5)=0), MOD(Spreadsheet!AS74,10000)=0),TRUE,FALSE)))</f>
        <v>1</v>
      </c>
      <c r="BW74" s="5" t="b">
        <f t="array" ref="BW74">IF(ISBLANK(Spreadsheet!AT74),TRUE,ISNUMBER(MATCH(TRUE,EXACT(Spreadsheet!AT74,LifeBenefitClasses),0)))</f>
        <v>1</v>
      </c>
      <c r="BX74" s="5" t="b">
        <f>IF(OR(ISBLANK(Spreadsheet!AT74), Spreadsheet!AT74="Waive"),IF(ISBLANK(Spreadsheet!AU74),TRUE,FALSE),IF(OR(AND(NOT(ISBLANK(Spreadsheet!AT74)),ISBLANK(Spreadsheet!AU74)),NOT(ISNUMBER(VALUE(Spreadsheet!AU74)))),FALSE,IF(AND(NOT(OR(ISBLANK(Spreadsheet!AT74),Spreadsheet!AT74="Waive")),NOT(OR(ISBLANK(Spreadsheet!AR74),Spreadsheet!AR74="Waive")),MOD(Spreadsheet!AU74,5000)=0, Spreadsheet!AU74&lt;=(Spreadsheet!AS74*0.5)),TRUE,FALSE)))</f>
        <v>1</v>
      </c>
      <c r="BY74" s="5" t="b">
        <f t="array" ref="BY74">IF(ISBLANK(Spreadsheet!AV74),TRUE,ISNUMBER(MATCH(TRUE,EXACT(Spreadsheet!AV74,EnrollWaive),0)))</f>
        <v>1</v>
      </c>
      <c r="BZ74" s="5" t="b">
        <f t="array" ref="BZ74">IF(ISBLANK(Spreadsheet!AW74),TRUE,ISNUMBER(MATCH(TRUE,EXACT(Spreadsheet!AW74,LifeBenefitClasses),0)))</f>
        <v>1</v>
      </c>
      <c r="CA74" s="5" t="b">
        <f t="array" ref="CA74">IF(ISBLANK(Spreadsheet!AX74),TRUE,ISNUMBER(MATCH(TRUE,EXACT(Spreadsheet!AX74,LifeBenefitClasses),0)))</f>
        <v>1</v>
      </c>
      <c r="CB74" s="5" t="b">
        <f t="array" ref="CB74">IF(ISBLANK(Spreadsheet!AY74),TRUE,ISNUMBER(MATCH(TRUE,EXACT(Spreadsheet!AY74,LifeBenefitClasses),0)))</f>
        <v>1</v>
      </c>
      <c r="CC74" s="5" t="b">
        <f t="array" ref="CC74">IF(ISBLANK(Spreadsheet!AZ74),TRUE,ISNUMBER(MATCH(TRUE,EXACT(Spreadsheet!AZ74,LifeBenefitClasses),0)))</f>
        <v>1</v>
      </c>
      <c r="CD74" s="5" t="b">
        <f t="array" ref="CD74">IF(ISBLANK(Spreadsheet!BA74),TRUE,ISNUMBER(MATCH(TRUE,EXACT(Spreadsheet!BA74,LifeBenefitClasses),0)))</f>
        <v>1</v>
      </c>
      <c r="CE74" s="5" t="b">
        <f>IF(OR(ISBLANK(Spreadsheet!BA74), Spreadsheet!BA74="Waive"),IF(ISBLANK(Spreadsheet!BB74),TRUE,FALSE),IF(OR(AND(NOT(ISBLANK(Spreadsheet!BA74)),ISBLANK(Spreadsheet!BB74)),NOT(ISNUMBER(VALUE(Spreadsheet!BB74))),ISBLANK(Spreadsheet!BC74),NOT(ISNUMBER(VALUE(Spreadsheet!BC74)))),FALSE,IF(AND(Spreadsheet!BB74&gt;=50000,Spreadsheet!BB74&lt;=250000,MOD(Spreadsheet!BB74,10000)=0,Spreadsheet!BB74&lt;=(10*Spreadsheet!BC74)),TRUE,FALSE)))</f>
        <v>1</v>
      </c>
      <c r="CF74" s="5" t="b">
        <f>IF(NOT(ISBLANK(Spreadsheet!BC74)),AND(ISNUMBER(VALUE(Spreadsheet!BC74)),Spreadsheet!BC74&gt;0),AND(OR(ISBLANK(Spreadsheet!AO74),Spreadsheet!AO74="Waive",AND(NOT(OR(ISBLANK(Spreadsheet!AO74),Spreadsheet!AO74="Waive")),Spreadsheet!AP74&gt;=6)),OR(ISBLANK(Spreadsheet!AR74),AND(NOT(OR(ISBLANK(Spreadsheet!AR74),Spreadsheet!AR74="Waive")),Spreadsheet!AS74&gt;=6)),OR(ISBLANK(Spreadsheet!AW74)),OR(ISBLANK(Spreadsheet!AX74)),OR(ISBLANK(Spreadsheet!AY74)),OR(ISBLANK(Spreadsheet!AZ74)),OR(ISBLANK(Spreadsheet!BA74),Spreadsheet!BA74="Waive")))</f>
        <v>1</v>
      </c>
      <c r="CG74" s="5" t="b">
        <f t="shared" ca="1" si="9"/>
        <v>1</v>
      </c>
    </row>
    <row r="75" spans="8:85" x14ac:dyDescent="0.3">
      <c r="H75" s="5">
        <f t="shared" ca="1" si="6"/>
        <v>2</v>
      </c>
      <c r="I75" s="5" t="str">
        <f t="shared" ca="1" si="7"/>
        <v/>
      </c>
      <c r="J75" s="5" t="str">
        <f>IF(AND(NOT(ISBLANK(Spreadsheet!C75)),ISBLANK(Spreadsheet!D75)),Spreadsheet!F75&amp;" "&amp;Spreadsheet!H75,"")</f>
        <v/>
      </c>
      <c r="K75" s="5">
        <f>IF(AND(NOT(ISBLANK(Spreadsheet!C75)),ISBLANK(Spreadsheet!D75)),COUNTIFS(Spreadsheet!E76:E$786,"=Child",Spreadsheet!C76:C$786, "="&amp;Spreadsheet!C75) + COUNTIFS(Spreadsheet!E76:E$786,"=Step-child",Spreadsheet!C76:C$786, "="&amp;Spreadsheet!C75),0)</f>
        <v>0</v>
      </c>
      <c r="L75" s="5">
        <f>IF(NOT(ISBLANK(J75)),COUNTIFS(Spreadsheet!E76:E$786,"=Wife",Spreadsheet!C76:C$786, "="&amp;Spreadsheet!C75) + COUNTIFS(Spreadsheet!E76:E$786,"=Husband",Spreadsheet!C76:C$786, "="&amp;Spreadsheet!C75),0)</f>
        <v>0</v>
      </c>
      <c r="M75" s="5">
        <f>IF(NOT(ISBLANK(Spreadsheet!AJ75)),VLOOKUP(Spreadsheet!AJ75,'Drop Downs'!$P$2:$R$16,3,FALSE),0)</f>
        <v>0</v>
      </c>
      <c r="N75" s="5">
        <f>IF(NOT(ISBLANK(Spreadsheet!AJ75)), VLOOKUP(Spreadsheet!AJ75,'Drop Downs'!$P$2:$R$16,2,FALSE),0)</f>
        <v>0</v>
      </c>
      <c r="O75" s="5">
        <f>IF(NOT(ISBLANK(Spreadsheet!AL75)),VLOOKUP(Spreadsheet!AL75,'Drop Downs'!$P$2:$R$16,3,FALSE), 0)</f>
        <v>0</v>
      </c>
      <c r="P75" s="5">
        <f>IF(NOT(ISBLANK(Spreadsheet!AL75)),VLOOKUP(Spreadsheet!AL75,'Drop Downs'!$P$2:$R$16,2,FALSE),0)</f>
        <v>0</v>
      </c>
      <c r="Q75" s="5">
        <f>IF(NOT(ISBLANK(Spreadsheet!AN75)),VLOOKUP(Spreadsheet!AN75,'Drop Downs'!$P$2:$R$16,3,FALSE),0)</f>
        <v>0</v>
      </c>
      <c r="R75" s="5">
        <f>IF(NOT(ISBLANK(Spreadsheet!AN75)),VLOOKUP(Spreadsheet!AN75,'Drop Downs'!$P$2:$R$16,2,FALSE),0)</f>
        <v>0</v>
      </c>
      <c r="S75" s="5" t="str">
        <f>IF(OR(M75&gt;K75,N75&gt;L75,O75&gt;K75, Q75&gt;K75,N75&gt;L75, P75&gt;L75, R75&gt;L75),"Member currently has a coverage election over what he/she needs.  Please add more dependents or adjust the coverage election.","")&amp;(IF(AND(NOT(ISBLANK(Spreadsheet!C75)),NOT(ISBLANK(Spreadsheet!D75)),ISBLANK(Spreadsheet!E75)),"Dependent lacks a relationship to member.Please select one from the drop-down.",""))</f>
        <v/>
      </c>
      <c r="T75" s="5" t="b">
        <f t="shared" si="8"/>
        <v>1</v>
      </c>
      <c r="U75" s="5" t="b">
        <f>OR(ISBLANK(Spreadsheet!C75),IF(NOT(ISBLANK(Spreadsheet!D75)),NOT(ISBLANK(Spreadsheet!E75)),TRUE))</f>
        <v>1</v>
      </c>
      <c r="V75" s="5" t="b">
        <f>OR(ISBLANK(Spreadsheet!C75), NOT(ISBLANK(Spreadsheet!I75)))</f>
        <v>1</v>
      </c>
      <c r="W75" s="5" t="b">
        <f>OR(ISBLANK(Spreadsheet!D75),NOT(ISBLANK(Spreadsheet!C75)))</f>
        <v>1</v>
      </c>
      <c r="X75" s="155" t="str">
        <f>REPT("0",MIN(FIND({1,2,3,4,5,6,7,8,9},Spreadsheet!C75&amp;"123456789"))-1)&amp;IF(ISBLANK(Spreadsheet!C75),"",SUMPRODUCT(MID(0&amp;Spreadsheet!C75,LARGE(INDEX(ISNUMBER(--MID(Spreadsheet!C75,ROW($1:$225),1))*
 ROW($1:$225),0),ROW($1:$225))+1,1)*10^ROW($1:$225)/10))</f>
        <v/>
      </c>
      <c r="Y75" s="5" t="b">
        <f>IF(NOT(ISBLANK(Spreadsheet!C75)),IF(AND(ISNUMBER(VALUE(Spreadsheet!C75)), LEN(Spreadsheet!C75)=9),TRUE,FALSE),TRUE)</f>
        <v>1</v>
      </c>
      <c r="Z75" s="155" t="str">
        <f>REPT("0",MIN(FIND({1,2,3,4,5,6,7,8,9},Spreadsheet!D75&amp;"123456789"))-1)&amp;IF(ISBLANK(Spreadsheet!D75),"",SUMPRODUCT(MID(0&amp;Spreadsheet!D75,LARGE(INDEX(ISNUMBER(--MID(Spreadsheet!D75,ROW($1:$225),1))*
 ROW($1:$225),0),ROW($1:$225))+1,1)*10^ROW($1:$225)/10))</f>
        <v/>
      </c>
      <c r="AA75" s="5" t="b">
        <f>IF(AND(NOT(ISBLANK(Spreadsheet!D75)),NOT(ISBLANK(Spreadsheet!C75))),IF(AND(ISNUMBER(VALUE(Spreadsheet!D75)), LEN(Spreadsheet!D75)=9),TRUE,FALSE),IF(AND(NOT(ISBLANK(Spreadsheet!D75)),ISBLANK(Spreadsheet!C75)),FALSE,TRUE))</f>
        <v>1</v>
      </c>
      <c r="AB75" s="5" t="b">
        <f>OR(ISBLANK(Spreadsheet!Y75),IF(NOT(ISBLANK(Spreadsheet!Y75)),LEN(Spreadsheet!Y75)=10,ISNUMBER(VALUE(Spreadsheet!Y75))))</f>
        <v>1</v>
      </c>
      <c r="AC75" s="5" t="b">
        <f>OR(ISBLANK(Spreadsheet!AI75), AND(NOT(ISBLANK(Spreadsheet!AJ75)), NOT(ISNUMBER(SEARCH("Waive",Spreadsheet!AJ75)))))</f>
        <v>1</v>
      </c>
      <c r="AD75" s="5" t="b">
        <f>OR(ISBLANK(Spreadsheet!AK75), AND(NOT(ISBLANK(Spreadsheet!AL75)), NOT(ISNUMBER(SEARCH("Waive",Spreadsheet!AL75)))))</f>
        <v>1</v>
      </c>
      <c r="AE75" s="5" t="b">
        <f>OR(ISBLANK(Spreadsheet!AM75), AND(NOT(ISBLANK(Spreadsheet!AN75)), NOT(ISNUMBER(SEARCH("Waive", Spreadsheet!AN75)))))</f>
        <v>1</v>
      </c>
      <c r="AF75" s="5" t="b">
        <f>OR(ISBLANK(Spreadsheet!C75), NOT(ISBLANK(Spreadsheet!D75)),NOT(ISBLANK(Spreadsheet!L75)))</f>
        <v>1</v>
      </c>
      <c r="AG75" s="5" t="b">
        <f>IF(AND(NOT(ISBLANK(Spreadsheet!C75)), NOT(ISBLANK(Spreadsheet!D75)),Spreadsheet!C75&lt;&gt;Spreadsheet!D75),IF(ISERROR(VLOOKUP(Spreadsheet!C75, Spreadsheet!$C$6:'Spreadsheet'!$C74,1,FALSE)), FALSE, TRUE),TRUE)</f>
        <v>1</v>
      </c>
      <c r="AH75" s="5" t="b">
        <f>Spreadsheet!$B$2=Spreadsheet!AD75</f>
        <v>1</v>
      </c>
      <c r="AI75" s="5" t="b">
        <f>IF(ISBLANK(Spreadsheet!G75),TRUE,IF(OR(LEN(Spreadsheet!G75)&gt;1,ISNUMBER(VALUE(Spreadsheet!G75))),FALSE,TRUE))</f>
        <v>1</v>
      </c>
      <c r="AJ75" s="5" t="b">
        <f>OR(ISBLANK(Spreadsheet!C75), NOT(ISBLANK(Spreadsheet!B75)), NOT(ISBLANK(Spreadsheet!D75)))</f>
        <v>1</v>
      </c>
      <c r="AK75" s="5" t="b">
        <f t="array" ref="AK75">IF(OR(AND(ISBLANK(Spreadsheet!E75),ISBLANK(Spreadsheet!D75),NOT(ISBLANK(Spreadsheet!C75))),AND(ISBLANK(Spreadsheet!E75),ISBLANK(Spreadsheet!D75),ISBLANK(Spreadsheet!C75))),TRUE,ISNUMBER(MATCH(TRUE,EXACT(Spreadsheet!E75,Relationships),0)))</f>
        <v>1</v>
      </c>
      <c r="AL75" s="5" t="b">
        <f>IF(NOT(ISBLANK(Spreadsheet!C75)),IF(OR(ISBLANK(Spreadsheet!F75),LEN(Spreadsheet!F75)&gt;40),FALSE,TRUE),TRUE)</f>
        <v>1</v>
      </c>
      <c r="AM75" s="5" t="b">
        <f>IF(NOT(ISBLANK(Spreadsheet!C75)),IF(OR(ISBLANK(Spreadsheet!H75),LEN(Spreadsheet!H75)&gt;40),FALSE,TRUE),TRUE)</f>
        <v>1</v>
      </c>
      <c r="AN75" s="5" t="b">
        <f t="array" ref="AN75">IF(ISBLANK(Spreadsheet!I75),TRUE,ISNUMBER(MATCH(TRUE,EXACT(Spreadsheet!I75,GenderValues),0)))</f>
        <v>1</v>
      </c>
      <c r="AO75" s="5" t="b">
        <f ca="1">IF(ISERROR(DATEVALUE(TEXT(Spreadsheet!J75,"mm/dd/yyyy")) &gt; TODAY()),IF(AND(ISBLANK(Spreadsheet!J75),ISBLANK(Spreadsheet!C75)),TRUE,FALSE),IF(DATEVALUE(TEXT(Spreadsheet!J75,"mm/dd/yyyy")) &gt; TODAY(),FALSE,TRUE))</f>
        <v>1</v>
      </c>
      <c r="AP75" s="5" t="b">
        <f>OR(ISBLANK(Spreadsheet!K75),LEN(Spreadsheet!K75)&lt;=100)</f>
        <v>1</v>
      </c>
      <c r="AQ75" s="5" t="b">
        <f t="array" ref="AQ75">IF(OR(AND(ISBLANK(Spreadsheet!L75),ISBLANK(Spreadsheet!C75)),AND(NOT(ISBLANK(Spreadsheet!C75)),NOT(ISBLANK(Spreadsheet!D75)))),TRUE,ISNUMBER(MATCH(TRUE,EXACT(Spreadsheet!L75,MaritalStatus),0)))</f>
        <v>1</v>
      </c>
      <c r="AR75" s="5" t="b">
        <f ca="1">IF(ISERROR(DATEVALUE(TEXT(Spreadsheet!M75,"mm/dd/yyyy")) &gt; TODAY()),IF(ISBLANK(Spreadsheet!M75),TRUE,FALSE),IF(DATEVALUE(TEXT(Spreadsheet!M75,"mm/dd/yyyy")) &gt; TODAY(),FALSE,TRUE))</f>
        <v>1</v>
      </c>
      <c r="AS75" s="5" t="b">
        <f>OR(ISBLANK(Spreadsheet!N75),LEN(Spreadsheet!N75)&lt;=100)</f>
        <v>1</v>
      </c>
      <c r="AT75" s="5" t="b">
        <f>OR(ISBLANK(Spreadsheet!O75),UPPER(Spreadsheet!O75)="YES")</f>
        <v>1</v>
      </c>
      <c r="AU75" s="5" t="b">
        <f>OR(ISBLANK(Spreadsheet!P75),UPPER(Spreadsheet!P75)="YES")</f>
        <v>1</v>
      </c>
      <c r="AV75" s="5" t="b">
        <f t="array" ref="AV75">IF(ISBLANK(Spreadsheet!Q75),TRUE,ISNUMBER(MATCH(TRUE,EXACT(Spreadsheet!Q75,OnGroupsPriorIns),0)))</f>
        <v>1</v>
      </c>
      <c r="AW75" s="5" t="b">
        <f>OR(ISBLANK(Spreadsheet!R75),UPPER(Spreadsheet!R75)="YES")</f>
        <v>1</v>
      </c>
      <c r="AX75" s="5" t="b">
        <f>OR(ISBLANK(Spreadsheet!S75),UPPER(Spreadsheet!S75)="YES")</f>
        <v>1</v>
      </c>
      <c r="AY75" s="5" t="b">
        <f>OR(AND(ISBLANK(Spreadsheet!C75),LEN(Spreadsheet!T75)=0),AND(NOT(ISBLANK(Spreadsheet!C75)),LEN(Spreadsheet!T75)&gt;0,LEN(Spreadsheet!T75)&lt;=50))</f>
        <v>1</v>
      </c>
      <c r="AZ75" s="5" t="b">
        <f>OR(LEN(Spreadsheet!U75)=0,AND(LEN(Spreadsheet!U75)&gt;0,LEN(Spreadsheet!U75)&lt;=50))</f>
        <v>1</v>
      </c>
      <c r="BA75" s="5" t="b">
        <f>OR(AND(ISBLANK(Spreadsheet!C75),LEN(Spreadsheet!V75)=0),AND(NOT(ISBLANK(Spreadsheet!C75)),LEN(Spreadsheet!V75)&gt;0,LEN(Spreadsheet!V75)&lt;=50))</f>
        <v>1</v>
      </c>
      <c r="BB75" s="5" t="b">
        <f t="array" ref="BB75">IF(AND(ISBLANK(Spreadsheet!C75),LEN(Spreadsheet!W75)=0),TRUE,ISNUMBER(MATCH(TRUE,EXACT(Spreadsheet!W75,States),0)))</f>
        <v>1</v>
      </c>
      <c r="BC75" s="5" t="b">
        <f>OR(AND(ISBLANK(Spreadsheet!C75),LEN(Spreadsheet!X75)=0),AND(NOT(ISBLANK(Spreadsheet!C75)),LEN(Spreadsheet!X75)&gt;0,LEN(Spreadsheet!X75)=5,ISNUMBER(VALUE(Spreadsheet!X75))))</f>
        <v>1</v>
      </c>
      <c r="BD75" s="5" t="b">
        <f>OR(ISBLANK(Spreadsheet!Z75),LEN(Spreadsheet!Z75)&lt;=50)</f>
        <v>1</v>
      </c>
      <c r="BE75" s="5" t="b">
        <f>ISBLANK(Spreadsheet!AA75)</f>
        <v>1</v>
      </c>
      <c r="BF75" s="5" t="b">
        <f>ISBLANK(Spreadsheet!AB75)</f>
        <v>1</v>
      </c>
      <c r="BG75" s="5" t="b">
        <f>IF(ISERROR(DATEVALUE(TEXT(Spreadsheet!AC75,"mm/dd/yyyy")) &gt; DATEVALUE(TEXT(Spreadsheet!J75,"mm/dd/yyyy"))),IF(OR(AND(ISBLANK(Spreadsheet!AC75),ISBLANK(Spreadsheet!C75)),AND(NOT(ISBLANK(Spreadsheet!C75)),ISBLANK(Spreadsheet!AC75),NOT(ISBLANK(Spreadsheet!D75)))),TRUE,FALSE),IF(DATEVALUE(TEXT(Spreadsheet!AC75,"mm/dd/yyyy")) &gt; DATEVALUE(TEXT(Spreadsheet!J75,"mm/dd/yyyy")),TRUE,FALSE))</f>
        <v>1</v>
      </c>
      <c r="BH75" s="5" t="b">
        <f>OR(AND(ISBLANK(Spreadsheet!C75),ISBLANK(Spreadsheet!AE75)),AND(NOT(ISBLANK(Spreadsheet!C75)),NOT(ISBLANK(Spreadsheet!D75)),ISBLANK(Spreadsheet!AE75)),AND(NOT(ISBLANK(Spreadsheet!C75)),ISBLANK(Spreadsheet!D75),NOT(ISBLANK(Spreadsheet!AE75)),LEN(Spreadsheet!AE75)&lt;=100))</f>
        <v>1</v>
      </c>
      <c r="BI75" s="5" t="b">
        <f t="array" ref="BI75">IF(ISBLANK(Spreadsheet!AF75),TRUE,ISNUMBER(MATCH(TRUE,EXACT(Spreadsheet!AF75,CobraShortReasons),0)))</f>
        <v>1</v>
      </c>
      <c r="BJ75" s="5" t="b">
        <f ca="1">IF(ISERROR(DATEVALUE(TEXT(Spreadsheet!AG75,"mm/dd/yyyy")) &gt; TODAY()),IF(ISBLANK(Spreadsheet!AG75),TRUE,FALSE),IF(DATEVALUE(TEXT(Spreadsheet!AG75,"mm/dd/yyyy")) &gt; TODAY(),FALSE,TRUE))</f>
        <v>1</v>
      </c>
      <c r="BK75" s="5" t="b">
        <f>OR(ISBLANK(Spreadsheet!AH75),LEN(Spreadsheet!AH75)&lt;=25)</f>
        <v>1</v>
      </c>
      <c r="BL75" s="5" t="b">
        <f t="array" aca="1" ref="BL75" ca="1">IF(ISBLANK(Spreadsheet!AI75),TRUE,ISNUMBER(MATCH(TRUE,EXACT(Spreadsheet!AI75,INDIRECT(Spreadsheet!$D$2)),0)))</f>
        <v>1</v>
      </c>
      <c r="BM75" s="5" t="b">
        <f t="array" aca="1" ref="BM75" ca="1">IF(ISBLANK(Spreadsheet!AJ75),TRUE,ISNUMBER(MATCH(TRUE,EXACT(Spreadsheet!AJ75,INDIRECT(Spreadsheet!BJ75)),0)))</f>
        <v>1</v>
      </c>
      <c r="BN75" s="5" t="b">
        <f t="array" ref="BN75">IF(ISBLANK(Spreadsheet!AK75),TRUE,ISNUMBER(MATCH(TRUE,EXACT(Spreadsheet!AK75,DentalPlans),0)))</f>
        <v>1</v>
      </c>
      <c r="BO75" s="5" t="b">
        <f t="array" aca="1" ref="BO75" ca="1">IF(ISBLANK(Spreadsheet!AL75),TRUE,ISNUMBER(MATCH(TRUE,EXACT(Spreadsheet!AL75,INDIRECT(Spreadsheet!BK75)),0)))</f>
        <v>1</v>
      </c>
      <c r="BP75" s="5" t="b">
        <f t="array" ref="BP75">IF(ISBLANK(Spreadsheet!AM75),TRUE,ISNUMBER(MATCH(TRUE,EXACT(Spreadsheet!AM75,VisionPlans),0)))</f>
        <v>1</v>
      </c>
      <c r="BQ75" s="5" t="b">
        <f t="array" aca="1" ref="BQ75" ca="1">IF(ISBLANK(Spreadsheet!AN75),TRUE,ISNUMBER(MATCH(TRUE,EXACT(Spreadsheet!AN75,INDIRECT(Spreadsheet!BL75)),0)))</f>
        <v>1</v>
      </c>
      <c r="BR75" s="5" t="b">
        <f t="array" ref="BR75">IF(ISBLANK(Spreadsheet!AO75),TRUE,ISNUMBER(MATCH(TRUE,EXACT(Spreadsheet!AO75,LifeBenefitClasses),0)))</f>
        <v>1</v>
      </c>
      <c r="BS75" s="5" t="b">
        <f>IF(OR(ISBLANK(Spreadsheet!AO75), Spreadsheet!AO75="Waive"),IF(ISBLANK(Spreadsheet!AP75),TRUE,FALSE),IF(OR(AND(NOT(ISBLANK(Spreadsheet!AO75)),ISBLANK(Spreadsheet!AP75)),NOT(ISNUMBER(VALUE(Spreadsheet!AP75)))),FALSE,IF(OR(AND(Spreadsheet!AP75&lt;6,MOD(Spreadsheet!AP75*10,5)=0), MOD(Spreadsheet!AP75,5000)=0),TRUE,FALSE)))</f>
        <v>1</v>
      </c>
      <c r="BT75" s="5" t="b">
        <f t="array" ref="BT75">IF(ISBLANK(Spreadsheet!AQ75),TRUE,ISNUMBER(MATCH(TRUE,EXACT(Spreadsheet!AQ75,EnrollWaive),0)))</f>
        <v>1</v>
      </c>
      <c r="BU75" s="5" t="b">
        <f t="array" ref="BU75">IF(ISBLANK(Spreadsheet!AR75),TRUE,ISNUMBER(MATCH(TRUE,EXACT(Spreadsheet!AR75,LifeBenefitClasses),0)))</f>
        <v>1</v>
      </c>
      <c r="BV75" s="5" t="b">
        <f>IF(OR(ISBLANK(Spreadsheet!AR75), Spreadsheet!AR75="Waive"),IF(ISBLANK(Spreadsheet!AS75),TRUE,FALSE),IF(OR(AND(NOT(ISBLANK(Spreadsheet!AR75)),ISBLANK(Spreadsheet!AS75)),NOT(ISNUMBER(VALUE(Spreadsheet!AS75)))),FALSE,IF(OR(AND(Spreadsheet!AS75&lt;6,MOD(Spreadsheet!AS75*10,5)=0), MOD(Spreadsheet!AS75,10000)=0),TRUE,FALSE)))</f>
        <v>1</v>
      </c>
      <c r="BW75" s="5" t="b">
        <f t="array" ref="BW75">IF(ISBLANK(Spreadsheet!AT75),TRUE,ISNUMBER(MATCH(TRUE,EXACT(Spreadsheet!AT75,LifeBenefitClasses),0)))</f>
        <v>1</v>
      </c>
      <c r="BX75" s="5" t="b">
        <f>IF(OR(ISBLANK(Spreadsheet!AT75), Spreadsheet!AT75="Waive"),IF(ISBLANK(Spreadsheet!AU75),TRUE,FALSE),IF(OR(AND(NOT(ISBLANK(Spreadsheet!AT75)),ISBLANK(Spreadsheet!AU75)),NOT(ISNUMBER(VALUE(Spreadsheet!AU75)))),FALSE,IF(AND(NOT(OR(ISBLANK(Spreadsheet!AT75),Spreadsheet!AT75="Waive")),NOT(OR(ISBLANK(Spreadsheet!AR75),Spreadsheet!AR75="Waive")),MOD(Spreadsheet!AU75,5000)=0, Spreadsheet!AU75&lt;=(Spreadsheet!AS75*0.5)),TRUE,FALSE)))</f>
        <v>1</v>
      </c>
      <c r="BY75" s="5" t="b">
        <f t="array" ref="BY75">IF(ISBLANK(Spreadsheet!AV75),TRUE,ISNUMBER(MATCH(TRUE,EXACT(Spreadsheet!AV75,EnrollWaive),0)))</f>
        <v>1</v>
      </c>
      <c r="BZ75" s="5" t="b">
        <f t="array" ref="BZ75">IF(ISBLANK(Spreadsheet!AW75),TRUE,ISNUMBER(MATCH(TRUE,EXACT(Spreadsheet!AW75,LifeBenefitClasses),0)))</f>
        <v>1</v>
      </c>
      <c r="CA75" s="5" t="b">
        <f t="array" ref="CA75">IF(ISBLANK(Spreadsheet!AX75),TRUE,ISNUMBER(MATCH(TRUE,EXACT(Spreadsheet!AX75,LifeBenefitClasses),0)))</f>
        <v>1</v>
      </c>
      <c r="CB75" s="5" t="b">
        <f t="array" ref="CB75">IF(ISBLANK(Spreadsheet!AY75),TRUE,ISNUMBER(MATCH(TRUE,EXACT(Spreadsheet!AY75,LifeBenefitClasses),0)))</f>
        <v>1</v>
      </c>
      <c r="CC75" s="5" t="b">
        <f t="array" ref="CC75">IF(ISBLANK(Spreadsheet!AZ75),TRUE,ISNUMBER(MATCH(TRUE,EXACT(Spreadsheet!AZ75,LifeBenefitClasses),0)))</f>
        <v>1</v>
      </c>
      <c r="CD75" s="5" t="b">
        <f t="array" ref="CD75">IF(ISBLANK(Spreadsheet!BA75),TRUE,ISNUMBER(MATCH(TRUE,EXACT(Spreadsheet!BA75,LifeBenefitClasses),0)))</f>
        <v>1</v>
      </c>
      <c r="CE75" s="5" t="b">
        <f>IF(OR(ISBLANK(Spreadsheet!BA75), Spreadsheet!BA75="Waive"),IF(ISBLANK(Spreadsheet!BB75),TRUE,FALSE),IF(OR(AND(NOT(ISBLANK(Spreadsheet!BA75)),ISBLANK(Spreadsheet!BB75)),NOT(ISNUMBER(VALUE(Spreadsheet!BB75))),ISBLANK(Spreadsheet!BC75),NOT(ISNUMBER(VALUE(Spreadsheet!BC75)))),FALSE,IF(AND(Spreadsheet!BB75&gt;=50000,Spreadsheet!BB75&lt;=250000,MOD(Spreadsheet!BB75,10000)=0,Spreadsheet!BB75&lt;=(10*Spreadsheet!BC75)),TRUE,FALSE)))</f>
        <v>1</v>
      </c>
      <c r="CF75" s="5" t="b">
        <f>IF(NOT(ISBLANK(Spreadsheet!BC75)),AND(ISNUMBER(VALUE(Spreadsheet!BC75)),Spreadsheet!BC75&gt;0),AND(OR(ISBLANK(Spreadsheet!AO75),Spreadsheet!AO75="Waive",AND(NOT(OR(ISBLANK(Spreadsheet!AO75),Spreadsheet!AO75="Waive")),Spreadsheet!AP75&gt;=6)),OR(ISBLANK(Spreadsheet!AR75),AND(NOT(OR(ISBLANK(Spreadsheet!AR75),Spreadsheet!AR75="Waive")),Spreadsheet!AS75&gt;=6)),OR(ISBLANK(Spreadsheet!AW75)),OR(ISBLANK(Spreadsheet!AX75)),OR(ISBLANK(Spreadsheet!AY75)),OR(ISBLANK(Spreadsheet!AZ75)),OR(ISBLANK(Spreadsheet!BA75),Spreadsheet!BA75="Waive")))</f>
        <v>1</v>
      </c>
      <c r="CG75" s="5" t="b">
        <f t="shared" ca="1" si="9"/>
        <v>1</v>
      </c>
    </row>
    <row r="76" spans="8:85" x14ac:dyDescent="0.3">
      <c r="H76" s="5">
        <f t="shared" ca="1" si="6"/>
        <v>2</v>
      </c>
      <c r="I76" s="5" t="str">
        <f t="shared" ca="1" si="7"/>
        <v/>
      </c>
      <c r="J76" s="5" t="str">
        <f>IF(AND(NOT(ISBLANK(Spreadsheet!C76)),ISBLANK(Spreadsheet!D76)),Spreadsheet!F76&amp;" "&amp;Spreadsheet!H76,"")</f>
        <v/>
      </c>
      <c r="K76" s="5">
        <f>IF(AND(NOT(ISBLANK(Spreadsheet!C76)),ISBLANK(Spreadsheet!D76)),COUNTIFS(Spreadsheet!E77:E$786,"=Child",Spreadsheet!C77:C$786, "="&amp;Spreadsheet!C76) + COUNTIFS(Spreadsheet!E77:E$786,"=Step-child",Spreadsheet!C77:C$786, "="&amp;Spreadsheet!C76),0)</f>
        <v>0</v>
      </c>
      <c r="L76" s="5">
        <f>IF(NOT(ISBLANK(J76)),COUNTIFS(Spreadsheet!E77:E$786,"=Wife",Spreadsheet!C77:C$786, "="&amp;Spreadsheet!C76) + COUNTIFS(Spreadsheet!E77:E$786,"=Husband",Spreadsheet!C77:C$786, "="&amp;Spreadsheet!C76),0)</f>
        <v>0</v>
      </c>
      <c r="M76" s="5">
        <f>IF(NOT(ISBLANK(Spreadsheet!AJ76)),VLOOKUP(Spreadsheet!AJ76,'Drop Downs'!$P$2:$R$16,3,FALSE),0)</f>
        <v>0</v>
      </c>
      <c r="N76" s="5">
        <f>IF(NOT(ISBLANK(Spreadsheet!AJ76)), VLOOKUP(Spreadsheet!AJ76,'Drop Downs'!$P$2:$R$16,2,FALSE),0)</f>
        <v>0</v>
      </c>
      <c r="O76" s="5">
        <f>IF(NOT(ISBLANK(Spreadsheet!AL76)),VLOOKUP(Spreadsheet!AL76,'Drop Downs'!$P$2:$R$16,3,FALSE), 0)</f>
        <v>0</v>
      </c>
      <c r="P76" s="5">
        <f>IF(NOT(ISBLANK(Spreadsheet!AL76)),VLOOKUP(Spreadsheet!AL76,'Drop Downs'!$P$2:$R$16,2,FALSE),0)</f>
        <v>0</v>
      </c>
      <c r="Q76" s="5">
        <f>IF(NOT(ISBLANK(Spreadsheet!AN76)),VLOOKUP(Spreadsheet!AN76,'Drop Downs'!$P$2:$R$16,3,FALSE),0)</f>
        <v>0</v>
      </c>
      <c r="R76" s="5">
        <f>IF(NOT(ISBLANK(Spreadsheet!AN76)),VLOOKUP(Spreadsheet!AN76,'Drop Downs'!$P$2:$R$16,2,FALSE),0)</f>
        <v>0</v>
      </c>
      <c r="S76" s="5" t="str">
        <f>IF(OR(M76&gt;K76,N76&gt;L76,O76&gt;K76, Q76&gt;K76,N76&gt;L76, P76&gt;L76, R76&gt;L76),"Member currently has a coverage election over what he/she needs.  Please add more dependents or adjust the coverage election.","")&amp;(IF(AND(NOT(ISBLANK(Spreadsheet!C76)),NOT(ISBLANK(Spreadsheet!D76)),ISBLANK(Spreadsheet!E76)),"Dependent lacks a relationship to member.Please select one from the drop-down.",""))</f>
        <v/>
      </c>
      <c r="T76" s="5" t="b">
        <f t="shared" si="8"/>
        <v>1</v>
      </c>
      <c r="U76" s="5" t="b">
        <f>OR(ISBLANK(Spreadsheet!C76),IF(NOT(ISBLANK(Spreadsheet!D76)),NOT(ISBLANK(Spreadsheet!E76)),TRUE))</f>
        <v>1</v>
      </c>
      <c r="V76" s="5" t="b">
        <f>OR(ISBLANK(Spreadsheet!C76), NOT(ISBLANK(Spreadsheet!I76)))</f>
        <v>1</v>
      </c>
      <c r="W76" s="5" t="b">
        <f>OR(ISBLANK(Spreadsheet!D76),NOT(ISBLANK(Spreadsheet!C76)))</f>
        <v>1</v>
      </c>
      <c r="X76" s="155" t="str">
        <f>REPT("0",MIN(FIND({1,2,3,4,5,6,7,8,9},Spreadsheet!C76&amp;"123456789"))-1)&amp;IF(ISBLANK(Spreadsheet!C76),"",SUMPRODUCT(MID(0&amp;Spreadsheet!C76,LARGE(INDEX(ISNUMBER(--MID(Spreadsheet!C76,ROW($1:$225),1))*
 ROW($1:$225),0),ROW($1:$225))+1,1)*10^ROW($1:$225)/10))</f>
        <v/>
      </c>
      <c r="Y76" s="5" t="b">
        <f>IF(NOT(ISBLANK(Spreadsheet!C76)),IF(AND(ISNUMBER(VALUE(Spreadsheet!C76)), LEN(Spreadsheet!C76)=9),TRUE,FALSE),TRUE)</f>
        <v>1</v>
      </c>
      <c r="Z76" s="155" t="str">
        <f>REPT("0",MIN(FIND({1,2,3,4,5,6,7,8,9},Spreadsheet!D76&amp;"123456789"))-1)&amp;IF(ISBLANK(Spreadsheet!D76),"",SUMPRODUCT(MID(0&amp;Spreadsheet!D76,LARGE(INDEX(ISNUMBER(--MID(Spreadsheet!D76,ROW($1:$225),1))*
 ROW($1:$225),0),ROW($1:$225))+1,1)*10^ROW($1:$225)/10))</f>
        <v/>
      </c>
      <c r="AA76" s="5" t="b">
        <f>IF(AND(NOT(ISBLANK(Spreadsheet!D76)),NOT(ISBLANK(Spreadsheet!C76))),IF(AND(ISNUMBER(VALUE(Spreadsheet!D76)), LEN(Spreadsheet!D76)=9),TRUE,FALSE),IF(AND(NOT(ISBLANK(Spreadsheet!D76)),ISBLANK(Spreadsheet!C76)),FALSE,TRUE))</f>
        <v>1</v>
      </c>
      <c r="AB76" s="5" t="b">
        <f>OR(ISBLANK(Spreadsheet!Y76),IF(NOT(ISBLANK(Spreadsheet!Y76)),LEN(Spreadsheet!Y76)=10,ISNUMBER(VALUE(Spreadsheet!Y76))))</f>
        <v>1</v>
      </c>
      <c r="AC76" s="5" t="b">
        <f>OR(ISBLANK(Spreadsheet!AI76), AND(NOT(ISBLANK(Spreadsheet!AJ76)), NOT(ISNUMBER(SEARCH("Waive",Spreadsheet!AJ76)))))</f>
        <v>1</v>
      </c>
      <c r="AD76" s="5" t="b">
        <f>OR(ISBLANK(Spreadsheet!AK76), AND(NOT(ISBLANK(Spreadsheet!AL76)), NOT(ISNUMBER(SEARCH("Waive",Spreadsheet!AL76)))))</f>
        <v>1</v>
      </c>
      <c r="AE76" s="5" t="b">
        <f>OR(ISBLANK(Spreadsheet!AM76), AND(NOT(ISBLANK(Spreadsheet!AN76)), NOT(ISNUMBER(SEARCH("Waive", Spreadsheet!AN76)))))</f>
        <v>1</v>
      </c>
      <c r="AF76" s="5" t="b">
        <f>OR(ISBLANK(Spreadsheet!C76), NOT(ISBLANK(Spreadsheet!D76)),NOT(ISBLANK(Spreadsheet!L76)))</f>
        <v>1</v>
      </c>
      <c r="AG76" s="5" t="b">
        <f>IF(AND(NOT(ISBLANK(Spreadsheet!C76)), NOT(ISBLANK(Spreadsheet!D76)),Spreadsheet!C76&lt;&gt;Spreadsheet!D76),IF(ISERROR(VLOOKUP(Spreadsheet!C76, Spreadsheet!$C$6:'Spreadsheet'!$C75,1,FALSE)), FALSE, TRUE),TRUE)</f>
        <v>1</v>
      </c>
      <c r="AH76" s="5" t="b">
        <f>Spreadsheet!$B$2=Spreadsheet!AD76</f>
        <v>1</v>
      </c>
      <c r="AI76" s="5" t="b">
        <f>IF(ISBLANK(Spreadsheet!G76),TRUE,IF(OR(LEN(Spreadsheet!G76)&gt;1,ISNUMBER(VALUE(Spreadsheet!G76))),FALSE,TRUE))</f>
        <v>1</v>
      </c>
      <c r="AJ76" s="5" t="b">
        <f>OR(ISBLANK(Spreadsheet!C76), NOT(ISBLANK(Spreadsheet!B76)), NOT(ISBLANK(Spreadsheet!D76)))</f>
        <v>1</v>
      </c>
      <c r="AK76" s="5" t="b">
        <f t="array" ref="AK76">IF(OR(AND(ISBLANK(Spreadsheet!E76),ISBLANK(Spreadsheet!D76),NOT(ISBLANK(Spreadsheet!C76))),AND(ISBLANK(Spreadsheet!E76),ISBLANK(Spreadsheet!D76),ISBLANK(Spreadsheet!C76))),TRUE,ISNUMBER(MATCH(TRUE,EXACT(Spreadsheet!E76,Relationships),0)))</f>
        <v>1</v>
      </c>
      <c r="AL76" s="5" t="b">
        <f>IF(NOT(ISBLANK(Spreadsheet!C76)),IF(OR(ISBLANK(Spreadsheet!F76),LEN(Spreadsheet!F76)&gt;40),FALSE,TRUE),TRUE)</f>
        <v>1</v>
      </c>
      <c r="AM76" s="5" t="b">
        <f>IF(NOT(ISBLANK(Spreadsheet!C76)),IF(OR(ISBLANK(Spreadsheet!H76),LEN(Spreadsheet!H76)&gt;40),FALSE,TRUE),TRUE)</f>
        <v>1</v>
      </c>
      <c r="AN76" s="5" t="b">
        <f t="array" ref="AN76">IF(ISBLANK(Spreadsheet!I76),TRUE,ISNUMBER(MATCH(TRUE,EXACT(Spreadsheet!I76,GenderValues),0)))</f>
        <v>1</v>
      </c>
      <c r="AO76" s="5" t="b">
        <f ca="1">IF(ISERROR(DATEVALUE(TEXT(Spreadsheet!J76,"mm/dd/yyyy")) &gt; TODAY()),IF(AND(ISBLANK(Spreadsheet!J76),ISBLANK(Spreadsheet!C76)),TRUE,FALSE),IF(DATEVALUE(TEXT(Spreadsheet!J76,"mm/dd/yyyy")) &gt; TODAY(),FALSE,TRUE))</f>
        <v>1</v>
      </c>
      <c r="AP76" s="5" t="b">
        <f>OR(ISBLANK(Spreadsheet!K76),LEN(Spreadsheet!K76)&lt;=100)</f>
        <v>1</v>
      </c>
      <c r="AQ76" s="5" t="b">
        <f t="array" ref="AQ76">IF(OR(AND(ISBLANK(Spreadsheet!L76),ISBLANK(Spreadsheet!C76)),AND(NOT(ISBLANK(Spreadsheet!C76)),NOT(ISBLANK(Spreadsheet!D76)))),TRUE,ISNUMBER(MATCH(TRUE,EXACT(Spreadsheet!L76,MaritalStatus),0)))</f>
        <v>1</v>
      </c>
      <c r="AR76" s="5" t="b">
        <f ca="1">IF(ISERROR(DATEVALUE(TEXT(Spreadsheet!M76,"mm/dd/yyyy")) &gt; TODAY()),IF(ISBLANK(Spreadsheet!M76),TRUE,FALSE),IF(DATEVALUE(TEXT(Spreadsheet!M76,"mm/dd/yyyy")) &gt; TODAY(),FALSE,TRUE))</f>
        <v>1</v>
      </c>
      <c r="AS76" s="5" t="b">
        <f>OR(ISBLANK(Spreadsheet!N76),LEN(Spreadsheet!N76)&lt;=100)</f>
        <v>1</v>
      </c>
      <c r="AT76" s="5" t="b">
        <f>OR(ISBLANK(Spreadsheet!O76),UPPER(Spreadsheet!O76)="YES")</f>
        <v>1</v>
      </c>
      <c r="AU76" s="5" t="b">
        <f>OR(ISBLANK(Spreadsheet!P76),UPPER(Spreadsheet!P76)="YES")</f>
        <v>1</v>
      </c>
      <c r="AV76" s="5" t="b">
        <f t="array" ref="AV76">IF(ISBLANK(Spreadsheet!Q76),TRUE,ISNUMBER(MATCH(TRUE,EXACT(Spreadsheet!Q76,OnGroupsPriorIns),0)))</f>
        <v>1</v>
      </c>
      <c r="AW76" s="5" t="b">
        <f>OR(ISBLANK(Spreadsheet!R76),UPPER(Spreadsheet!R76)="YES")</f>
        <v>1</v>
      </c>
      <c r="AX76" s="5" t="b">
        <f>OR(ISBLANK(Spreadsheet!S76),UPPER(Spreadsheet!S76)="YES")</f>
        <v>1</v>
      </c>
      <c r="AY76" s="5" t="b">
        <f>OR(AND(ISBLANK(Spreadsheet!C76),LEN(Spreadsheet!T76)=0),AND(NOT(ISBLANK(Spreadsheet!C76)),LEN(Spreadsheet!T76)&gt;0,LEN(Spreadsheet!T76)&lt;=50))</f>
        <v>1</v>
      </c>
      <c r="AZ76" s="5" t="b">
        <f>OR(LEN(Spreadsheet!U76)=0,AND(LEN(Spreadsheet!U76)&gt;0,LEN(Spreadsheet!U76)&lt;=50))</f>
        <v>1</v>
      </c>
      <c r="BA76" s="5" t="b">
        <f>OR(AND(ISBLANK(Spreadsheet!C76),LEN(Spreadsheet!V76)=0),AND(NOT(ISBLANK(Spreadsheet!C76)),LEN(Spreadsheet!V76)&gt;0,LEN(Spreadsheet!V76)&lt;=50))</f>
        <v>1</v>
      </c>
      <c r="BB76" s="5" t="b">
        <f t="array" ref="BB76">IF(AND(ISBLANK(Spreadsheet!C76),LEN(Spreadsheet!W76)=0),TRUE,ISNUMBER(MATCH(TRUE,EXACT(Spreadsheet!W76,States),0)))</f>
        <v>1</v>
      </c>
      <c r="BC76" s="5" t="b">
        <f>OR(AND(ISBLANK(Spreadsheet!C76),LEN(Spreadsheet!X76)=0),AND(NOT(ISBLANK(Spreadsheet!C76)),LEN(Spreadsheet!X76)&gt;0,LEN(Spreadsheet!X76)=5,ISNUMBER(VALUE(Spreadsheet!X76))))</f>
        <v>1</v>
      </c>
      <c r="BD76" s="5" t="b">
        <f>OR(ISBLANK(Spreadsheet!Z76),LEN(Spreadsheet!Z76)&lt;=50)</f>
        <v>1</v>
      </c>
      <c r="BE76" s="5" t="b">
        <f>ISBLANK(Spreadsheet!AA76)</f>
        <v>1</v>
      </c>
      <c r="BF76" s="5" t="b">
        <f>ISBLANK(Spreadsheet!AB76)</f>
        <v>1</v>
      </c>
      <c r="BG76" s="5" t="b">
        <f>IF(ISERROR(DATEVALUE(TEXT(Spreadsheet!AC76,"mm/dd/yyyy")) &gt; DATEVALUE(TEXT(Spreadsheet!J76,"mm/dd/yyyy"))),IF(OR(AND(ISBLANK(Spreadsheet!AC76),ISBLANK(Spreadsheet!C76)),AND(NOT(ISBLANK(Spreadsheet!C76)),ISBLANK(Spreadsheet!AC76),NOT(ISBLANK(Spreadsheet!D76)))),TRUE,FALSE),IF(DATEVALUE(TEXT(Spreadsheet!AC76,"mm/dd/yyyy")) &gt; DATEVALUE(TEXT(Spreadsheet!J76,"mm/dd/yyyy")),TRUE,FALSE))</f>
        <v>1</v>
      </c>
      <c r="BH76" s="5" t="b">
        <f>OR(AND(ISBLANK(Spreadsheet!C76),ISBLANK(Spreadsheet!AE76)),AND(NOT(ISBLANK(Spreadsheet!C76)),NOT(ISBLANK(Spreadsheet!D76)),ISBLANK(Spreadsheet!AE76)),AND(NOT(ISBLANK(Spreadsheet!C76)),ISBLANK(Spreadsheet!D76),NOT(ISBLANK(Spreadsheet!AE76)),LEN(Spreadsheet!AE76)&lt;=100))</f>
        <v>1</v>
      </c>
      <c r="BI76" s="5" t="b">
        <f t="array" ref="BI76">IF(ISBLANK(Spreadsheet!AF76),TRUE,ISNUMBER(MATCH(TRUE,EXACT(Spreadsheet!AF76,CobraShortReasons),0)))</f>
        <v>1</v>
      </c>
      <c r="BJ76" s="5" t="b">
        <f ca="1">IF(ISERROR(DATEVALUE(TEXT(Spreadsheet!AG76,"mm/dd/yyyy")) &gt; TODAY()),IF(ISBLANK(Spreadsheet!AG76),TRUE,FALSE),IF(DATEVALUE(TEXT(Spreadsheet!AG76,"mm/dd/yyyy")) &gt; TODAY(),FALSE,TRUE))</f>
        <v>1</v>
      </c>
      <c r="BK76" s="5" t="b">
        <f>OR(ISBLANK(Spreadsheet!AH76),LEN(Spreadsheet!AH76)&lt;=25)</f>
        <v>1</v>
      </c>
      <c r="BL76" s="5" t="b">
        <f t="array" aca="1" ref="BL76" ca="1">IF(ISBLANK(Spreadsheet!AI76),TRUE,ISNUMBER(MATCH(TRUE,EXACT(Spreadsheet!AI76,INDIRECT(Spreadsheet!$D$2)),0)))</f>
        <v>1</v>
      </c>
      <c r="BM76" s="5" t="b">
        <f t="array" aca="1" ref="BM76" ca="1">IF(ISBLANK(Spreadsheet!AJ76),TRUE,ISNUMBER(MATCH(TRUE,EXACT(Spreadsheet!AJ76,INDIRECT(Spreadsheet!BJ76)),0)))</f>
        <v>1</v>
      </c>
      <c r="BN76" s="5" t="b">
        <f t="array" ref="BN76">IF(ISBLANK(Spreadsheet!AK76),TRUE,ISNUMBER(MATCH(TRUE,EXACT(Spreadsheet!AK76,DentalPlans),0)))</f>
        <v>1</v>
      </c>
      <c r="BO76" s="5" t="b">
        <f t="array" aca="1" ref="BO76" ca="1">IF(ISBLANK(Spreadsheet!AL76),TRUE,ISNUMBER(MATCH(TRUE,EXACT(Spreadsheet!AL76,INDIRECT(Spreadsheet!BK76)),0)))</f>
        <v>1</v>
      </c>
      <c r="BP76" s="5" t="b">
        <f t="array" ref="BP76">IF(ISBLANK(Spreadsheet!AM76),TRUE,ISNUMBER(MATCH(TRUE,EXACT(Spreadsheet!AM76,VisionPlans),0)))</f>
        <v>1</v>
      </c>
      <c r="BQ76" s="5" t="b">
        <f t="array" aca="1" ref="BQ76" ca="1">IF(ISBLANK(Spreadsheet!AN76),TRUE,ISNUMBER(MATCH(TRUE,EXACT(Spreadsheet!AN76,INDIRECT(Spreadsheet!BL76)),0)))</f>
        <v>1</v>
      </c>
      <c r="BR76" s="5" t="b">
        <f t="array" ref="BR76">IF(ISBLANK(Spreadsheet!AO76),TRUE,ISNUMBER(MATCH(TRUE,EXACT(Spreadsheet!AO76,LifeBenefitClasses),0)))</f>
        <v>1</v>
      </c>
      <c r="BS76" s="5" t="b">
        <f>IF(OR(ISBLANK(Spreadsheet!AO76), Spreadsheet!AO76="Waive"),IF(ISBLANK(Spreadsheet!AP76),TRUE,FALSE),IF(OR(AND(NOT(ISBLANK(Spreadsheet!AO76)),ISBLANK(Spreadsheet!AP76)),NOT(ISNUMBER(VALUE(Spreadsheet!AP76)))),FALSE,IF(OR(AND(Spreadsheet!AP76&lt;6,MOD(Spreadsheet!AP76*10,5)=0), MOD(Spreadsheet!AP76,5000)=0),TRUE,FALSE)))</f>
        <v>1</v>
      </c>
      <c r="BT76" s="5" t="b">
        <f t="array" ref="BT76">IF(ISBLANK(Spreadsheet!AQ76),TRUE,ISNUMBER(MATCH(TRUE,EXACT(Spreadsheet!AQ76,EnrollWaive),0)))</f>
        <v>1</v>
      </c>
      <c r="BU76" s="5" t="b">
        <f t="array" ref="BU76">IF(ISBLANK(Spreadsheet!AR76),TRUE,ISNUMBER(MATCH(TRUE,EXACT(Spreadsheet!AR76,LifeBenefitClasses),0)))</f>
        <v>1</v>
      </c>
      <c r="BV76" s="5" t="b">
        <f>IF(OR(ISBLANK(Spreadsheet!AR76), Spreadsheet!AR76="Waive"),IF(ISBLANK(Spreadsheet!AS76),TRUE,FALSE),IF(OR(AND(NOT(ISBLANK(Spreadsheet!AR76)),ISBLANK(Spreadsheet!AS76)),NOT(ISNUMBER(VALUE(Spreadsheet!AS76)))),FALSE,IF(OR(AND(Spreadsheet!AS76&lt;6,MOD(Spreadsheet!AS76*10,5)=0), MOD(Spreadsheet!AS76,10000)=0),TRUE,FALSE)))</f>
        <v>1</v>
      </c>
      <c r="BW76" s="5" t="b">
        <f t="array" ref="BW76">IF(ISBLANK(Spreadsheet!AT76),TRUE,ISNUMBER(MATCH(TRUE,EXACT(Spreadsheet!AT76,LifeBenefitClasses),0)))</f>
        <v>1</v>
      </c>
      <c r="BX76" s="5" t="b">
        <f>IF(OR(ISBLANK(Spreadsheet!AT76), Spreadsheet!AT76="Waive"),IF(ISBLANK(Spreadsheet!AU76),TRUE,FALSE),IF(OR(AND(NOT(ISBLANK(Spreadsheet!AT76)),ISBLANK(Spreadsheet!AU76)),NOT(ISNUMBER(VALUE(Spreadsheet!AU76)))),FALSE,IF(AND(NOT(OR(ISBLANK(Spreadsheet!AT76),Spreadsheet!AT76="Waive")),NOT(OR(ISBLANK(Spreadsheet!AR76),Spreadsheet!AR76="Waive")),MOD(Spreadsheet!AU76,5000)=0, Spreadsheet!AU76&lt;=(Spreadsheet!AS76*0.5)),TRUE,FALSE)))</f>
        <v>1</v>
      </c>
      <c r="BY76" s="5" t="b">
        <f t="array" ref="BY76">IF(ISBLANK(Spreadsheet!AV76),TRUE,ISNUMBER(MATCH(TRUE,EXACT(Spreadsheet!AV76,EnrollWaive),0)))</f>
        <v>1</v>
      </c>
      <c r="BZ76" s="5" t="b">
        <f t="array" ref="BZ76">IF(ISBLANK(Spreadsheet!AW76),TRUE,ISNUMBER(MATCH(TRUE,EXACT(Spreadsheet!AW76,LifeBenefitClasses),0)))</f>
        <v>1</v>
      </c>
      <c r="CA76" s="5" t="b">
        <f t="array" ref="CA76">IF(ISBLANK(Spreadsheet!AX76),TRUE,ISNUMBER(MATCH(TRUE,EXACT(Spreadsheet!AX76,LifeBenefitClasses),0)))</f>
        <v>1</v>
      </c>
      <c r="CB76" s="5" t="b">
        <f t="array" ref="CB76">IF(ISBLANK(Spreadsheet!AY76),TRUE,ISNUMBER(MATCH(TRUE,EXACT(Spreadsheet!AY76,LifeBenefitClasses),0)))</f>
        <v>1</v>
      </c>
      <c r="CC76" s="5" t="b">
        <f t="array" ref="CC76">IF(ISBLANK(Spreadsheet!AZ76),TRUE,ISNUMBER(MATCH(TRUE,EXACT(Spreadsheet!AZ76,LifeBenefitClasses),0)))</f>
        <v>1</v>
      </c>
      <c r="CD76" s="5" t="b">
        <f t="array" ref="CD76">IF(ISBLANK(Spreadsheet!BA76),TRUE,ISNUMBER(MATCH(TRUE,EXACT(Spreadsheet!BA76,LifeBenefitClasses),0)))</f>
        <v>1</v>
      </c>
      <c r="CE76" s="5" t="b">
        <f>IF(OR(ISBLANK(Spreadsheet!BA76), Spreadsheet!BA76="Waive"),IF(ISBLANK(Spreadsheet!BB76),TRUE,FALSE),IF(OR(AND(NOT(ISBLANK(Spreadsheet!BA76)),ISBLANK(Spreadsheet!BB76)),NOT(ISNUMBER(VALUE(Spreadsheet!BB76))),ISBLANK(Spreadsheet!BC76),NOT(ISNUMBER(VALUE(Spreadsheet!BC76)))),FALSE,IF(AND(Spreadsheet!BB76&gt;=50000,Spreadsheet!BB76&lt;=250000,MOD(Spreadsheet!BB76,10000)=0,Spreadsheet!BB76&lt;=(10*Spreadsheet!BC76)),TRUE,FALSE)))</f>
        <v>1</v>
      </c>
      <c r="CF76" s="5" t="b">
        <f>IF(NOT(ISBLANK(Spreadsheet!BC76)),AND(ISNUMBER(VALUE(Spreadsheet!BC76)),Spreadsheet!BC76&gt;0),AND(OR(ISBLANK(Spreadsheet!AO76),Spreadsheet!AO76="Waive",AND(NOT(OR(ISBLANK(Spreadsheet!AO76),Spreadsheet!AO76="Waive")),Spreadsheet!AP76&gt;=6)),OR(ISBLANK(Spreadsheet!AR76),AND(NOT(OR(ISBLANK(Spreadsheet!AR76),Spreadsheet!AR76="Waive")),Spreadsheet!AS76&gt;=6)),OR(ISBLANK(Spreadsheet!AW76)),OR(ISBLANK(Spreadsheet!AX76)),OR(ISBLANK(Spreadsheet!AY76)),OR(ISBLANK(Spreadsheet!AZ76)),OR(ISBLANK(Spreadsheet!BA76),Spreadsheet!BA76="Waive")))</f>
        <v>1</v>
      </c>
      <c r="CG76" s="5" t="b">
        <f t="shared" ca="1" si="9"/>
        <v>1</v>
      </c>
    </row>
    <row r="77" spans="8:85" x14ac:dyDescent="0.3">
      <c r="H77" s="5">
        <f t="shared" ca="1" si="6"/>
        <v>2</v>
      </c>
      <c r="I77" s="5" t="str">
        <f t="shared" ca="1" si="7"/>
        <v/>
      </c>
      <c r="J77" s="5" t="str">
        <f>IF(AND(NOT(ISBLANK(Spreadsheet!C77)),ISBLANK(Spreadsheet!D77)),Spreadsheet!F77&amp;" "&amp;Spreadsheet!H77,"")</f>
        <v/>
      </c>
      <c r="K77" s="5">
        <f>IF(AND(NOT(ISBLANK(Spreadsheet!C77)),ISBLANK(Spreadsheet!D77)),COUNTIFS(Spreadsheet!E78:E$786,"=Child",Spreadsheet!C78:C$786, "="&amp;Spreadsheet!C77) + COUNTIFS(Spreadsheet!E78:E$786,"=Step-child",Spreadsheet!C78:C$786, "="&amp;Spreadsheet!C77),0)</f>
        <v>0</v>
      </c>
      <c r="L77" s="5">
        <f>IF(NOT(ISBLANK(J77)),COUNTIFS(Spreadsheet!E78:E$786,"=Wife",Spreadsheet!C78:C$786, "="&amp;Spreadsheet!C77) + COUNTIFS(Spreadsheet!E78:E$786,"=Husband",Spreadsheet!C78:C$786, "="&amp;Spreadsheet!C77),0)</f>
        <v>0</v>
      </c>
      <c r="M77" s="5">
        <f>IF(NOT(ISBLANK(Spreadsheet!AJ77)),VLOOKUP(Spreadsheet!AJ77,'Drop Downs'!$P$2:$R$16,3,FALSE),0)</f>
        <v>0</v>
      </c>
      <c r="N77" s="5">
        <f>IF(NOT(ISBLANK(Spreadsheet!AJ77)), VLOOKUP(Spreadsheet!AJ77,'Drop Downs'!$P$2:$R$16,2,FALSE),0)</f>
        <v>0</v>
      </c>
      <c r="O77" s="5">
        <f>IF(NOT(ISBLANK(Spreadsheet!AL77)),VLOOKUP(Spreadsheet!AL77,'Drop Downs'!$P$2:$R$16,3,FALSE), 0)</f>
        <v>0</v>
      </c>
      <c r="P77" s="5">
        <f>IF(NOT(ISBLANK(Spreadsheet!AL77)),VLOOKUP(Spreadsheet!AL77,'Drop Downs'!$P$2:$R$16,2,FALSE),0)</f>
        <v>0</v>
      </c>
      <c r="Q77" s="5">
        <f>IF(NOT(ISBLANK(Spreadsheet!AN77)),VLOOKUP(Spreadsheet!AN77,'Drop Downs'!$P$2:$R$16,3,FALSE),0)</f>
        <v>0</v>
      </c>
      <c r="R77" s="5">
        <f>IF(NOT(ISBLANK(Spreadsheet!AN77)),VLOOKUP(Spreadsheet!AN77,'Drop Downs'!$P$2:$R$16,2,FALSE),0)</f>
        <v>0</v>
      </c>
      <c r="S77" s="5" t="str">
        <f>IF(OR(M77&gt;K77,N77&gt;L77,O77&gt;K77, Q77&gt;K77,N77&gt;L77, P77&gt;L77, R77&gt;L77),"Member currently has a coverage election over what he/she needs.  Please add more dependents or adjust the coverage election.","")&amp;(IF(AND(NOT(ISBLANK(Spreadsheet!C77)),NOT(ISBLANK(Spreadsheet!D77)),ISBLANK(Spreadsheet!E77)),"Dependent lacks a relationship to member.Please select one from the drop-down.",""))</f>
        <v/>
      </c>
      <c r="T77" s="5" t="b">
        <f t="shared" si="8"/>
        <v>1</v>
      </c>
      <c r="U77" s="5" t="b">
        <f>OR(ISBLANK(Spreadsheet!C77),IF(NOT(ISBLANK(Spreadsheet!D77)),NOT(ISBLANK(Spreadsheet!E77)),TRUE))</f>
        <v>1</v>
      </c>
      <c r="V77" s="5" t="b">
        <f>OR(ISBLANK(Spreadsheet!C77), NOT(ISBLANK(Spreadsheet!I77)))</f>
        <v>1</v>
      </c>
      <c r="W77" s="5" t="b">
        <f>OR(ISBLANK(Spreadsheet!D77),NOT(ISBLANK(Spreadsheet!C77)))</f>
        <v>1</v>
      </c>
      <c r="X77" s="155" t="str">
        <f>REPT("0",MIN(FIND({1,2,3,4,5,6,7,8,9},Spreadsheet!C77&amp;"123456789"))-1)&amp;IF(ISBLANK(Spreadsheet!C77),"",SUMPRODUCT(MID(0&amp;Spreadsheet!C77,LARGE(INDEX(ISNUMBER(--MID(Spreadsheet!C77,ROW($1:$225),1))*
 ROW($1:$225),0),ROW($1:$225))+1,1)*10^ROW($1:$225)/10))</f>
        <v/>
      </c>
      <c r="Y77" s="5" t="b">
        <f>IF(NOT(ISBLANK(Spreadsheet!C77)),IF(AND(ISNUMBER(VALUE(Spreadsheet!C77)), LEN(Spreadsheet!C77)=9),TRUE,FALSE),TRUE)</f>
        <v>1</v>
      </c>
      <c r="Z77" s="155" t="str">
        <f>REPT("0",MIN(FIND({1,2,3,4,5,6,7,8,9},Spreadsheet!D77&amp;"123456789"))-1)&amp;IF(ISBLANK(Spreadsheet!D77),"",SUMPRODUCT(MID(0&amp;Spreadsheet!D77,LARGE(INDEX(ISNUMBER(--MID(Spreadsheet!D77,ROW($1:$225),1))*
 ROW($1:$225),0),ROW($1:$225))+1,1)*10^ROW($1:$225)/10))</f>
        <v/>
      </c>
      <c r="AA77" s="5" t="b">
        <f>IF(AND(NOT(ISBLANK(Spreadsheet!D77)),NOT(ISBLANK(Spreadsheet!C77))),IF(AND(ISNUMBER(VALUE(Spreadsheet!D77)), LEN(Spreadsheet!D77)=9),TRUE,FALSE),IF(AND(NOT(ISBLANK(Spreadsheet!D77)),ISBLANK(Spreadsheet!C77)),FALSE,TRUE))</f>
        <v>1</v>
      </c>
      <c r="AB77" s="5" t="b">
        <f>OR(ISBLANK(Spreadsheet!Y77),IF(NOT(ISBLANK(Spreadsheet!Y77)),LEN(Spreadsheet!Y77)=10,ISNUMBER(VALUE(Spreadsheet!Y77))))</f>
        <v>1</v>
      </c>
      <c r="AC77" s="5" t="b">
        <f>OR(ISBLANK(Spreadsheet!AI77), AND(NOT(ISBLANK(Spreadsheet!AJ77)), NOT(ISNUMBER(SEARCH("Waive",Spreadsheet!AJ77)))))</f>
        <v>1</v>
      </c>
      <c r="AD77" s="5" t="b">
        <f>OR(ISBLANK(Spreadsheet!AK77), AND(NOT(ISBLANK(Spreadsheet!AL77)), NOT(ISNUMBER(SEARCH("Waive",Spreadsheet!AL77)))))</f>
        <v>1</v>
      </c>
      <c r="AE77" s="5" t="b">
        <f>OR(ISBLANK(Spreadsheet!AM77), AND(NOT(ISBLANK(Spreadsheet!AN77)), NOT(ISNUMBER(SEARCH("Waive", Spreadsheet!AN77)))))</f>
        <v>1</v>
      </c>
      <c r="AF77" s="5" t="b">
        <f>OR(ISBLANK(Spreadsheet!C77), NOT(ISBLANK(Spreadsheet!D77)),NOT(ISBLANK(Spreadsheet!L77)))</f>
        <v>1</v>
      </c>
      <c r="AG77" s="5" t="b">
        <f>IF(AND(NOT(ISBLANK(Spreadsheet!C77)), NOT(ISBLANK(Spreadsheet!D77)),Spreadsheet!C77&lt;&gt;Spreadsheet!D77),IF(ISERROR(VLOOKUP(Spreadsheet!C77, Spreadsheet!$C$6:'Spreadsheet'!$C76,1,FALSE)), FALSE, TRUE),TRUE)</f>
        <v>1</v>
      </c>
      <c r="AH77" s="5" t="b">
        <f>Spreadsheet!$B$2=Spreadsheet!AD77</f>
        <v>1</v>
      </c>
      <c r="AI77" s="5" t="b">
        <f>IF(ISBLANK(Spreadsheet!G77),TRUE,IF(OR(LEN(Spreadsheet!G77)&gt;1,ISNUMBER(VALUE(Spreadsheet!G77))),FALSE,TRUE))</f>
        <v>1</v>
      </c>
      <c r="AJ77" s="5" t="b">
        <f>OR(ISBLANK(Spreadsheet!C77), NOT(ISBLANK(Spreadsheet!B77)), NOT(ISBLANK(Spreadsheet!D77)))</f>
        <v>1</v>
      </c>
      <c r="AK77" s="5" t="b">
        <f t="array" ref="AK77">IF(OR(AND(ISBLANK(Spreadsheet!E77),ISBLANK(Spreadsheet!D77),NOT(ISBLANK(Spreadsheet!C77))),AND(ISBLANK(Spreadsheet!E77),ISBLANK(Spreadsheet!D77),ISBLANK(Spreadsheet!C77))),TRUE,ISNUMBER(MATCH(TRUE,EXACT(Spreadsheet!E77,Relationships),0)))</f>
        <v>1</v>
      </c>
      <c r="AL77" s="5" t="b">
        <f>IF(NOT(ISBLANK(Spreadsheet!C77)),IF(OR(ISBLANK(Spreadsheet!F77),LEN(Spreadsheet!F77)&gt;40),FALSE,TRUE),TRUE)</f>
        <v>1</v>
      </c>
      <c r="AM77" s="5" t="b">
        <f>IF(NOT(ISBLANK(Spreadsheet!C77)),IF(OR(ISBLANK(Spreadsheet!H77),LEN(Spreadsheet!H77)&gt;40),FALSE,TRUE),TRUE)</f>
        <v>1</v>
      </c>
      <c r="AN77" s="5" t="b">
        <f t="array" ref="AN77">IF(ISBLANK(Spreadsheet!I77),TRUE,ISNUMBER(MATCH(TRUE,EXACT(Spreadsheet!I77,GenderValues),0)))</f>
        <v>1</v>
      </c>
      <c r="AO77" s="5" t="b">
        <f ca="1">IF(ISERROR(DATEVALUE(TEXT(Spreadsheet!J77,"mm/dd/yyyy")) &gt; TODAY()),IF(AND(ISBLANK(Spreadsheet!J77),ISBLANK(Spreadsheet!C77)),TRUE,FALSE),IF(DATEVALUE(TEXT(Spreadsheet!J77,"mm/dd/yyyy")) &gt; TODAY(),FALSE,TRUE))</f>
        <v>1</v>
      </c>
      <c r="AP77" s="5" t="b">
        <f>OR(ISBLANK(Spreadsheet!K77),LEN(Spreadsheet!K77)&lt;=100)</f>
        <v>1</v>
      </c>
      <c r="AQ77" s="5" t="b">
        <f t="array" ref="AQ77">IF(OR(AND(ISBLANK(Spreadsheet!L77),ISBLANK(Spreadsheet!C77)),AND(NOT(ISBLANK(Spreadsheet!C77)),NOT(ISBLANK(Spreadsheet!D77)))),TRUE,ISNUMBER(MATCH(TRUE,EXACT(Spreadsheet!L77,MaritalStatus),0)))</f>
        <v>1</v>
      </c>
      <c r="AR77" s="5" t="b">
        <f ca="1">IF(ISERROR(DATEVALUE(TEXT(Spreadsheet!M77,"mm/dd/yyyy")) &gt; TODAY()),IF(ISBLANK(Spreadsheet!M77),TRUE,FALSE),IF(DATEVALUE(TEXT(Spreadsheet!M77,"mm/dd/yyyy")) &gt; TODAY(),FALSE,TRUE))</f>
        <v>1</v>
      </c>
      <c r="AS77" s="5" t="b">
        <f>OR(ISBLANK(Spreadsheet!N77),LEN(Spreadsheet!N77)&lt;=100)</f>
        <v>1</v>
      </c>
      <c r="AT77" s="5" t="b">
        <f>OR(ISBLANK(Spreadsheet!O77),UPPER(Spreadsheet!O77)="YES")</f>
        <v>1</v>
      </c>
      <c r="AU77" s="5" t="b">
        <f>OR(ISBLANK(Spreadsheet!P77),UPPER(Spreadsheet!P77)="YES")</f>
        <v>1</v>
      </c>
      <c r="AV77" s="5" t="b">
        <f t="array" ref="AV77">IF(ISBLANK(Spreadsheet!Q77),TRUE,ISNUMBER(MATCH(TRUE,EXACT(Spreadsheet!Q77,OnGroupsPriorIns),0)))</f>
        <v>1</v>
      </c>
      <c r="AW77" s="5" t="b">
        <f>OR(ISBLANK(Spreadsheet!R77),UPPER(Spreadsheet!R77)="YES")</f>
        <v>1</v>
      </c>
      <c r="AX77" s="5" t="b">
        <f>OR(ISBLANK(Spreadsheet!S77),UPPER(Spreadsheet!S77)="YES")</f>
        <v>1</v>
      </c>
      <c r="AY77" s="5" t="b">
        <f>OR(AND(ISBLANK(Spreadsheet!C77),LEN(Spreadsheet!T77)=0),AND(NOT(ISBLANK(Spreadsheet!C77)),LEN(Spreadsheet!T77)&gt;0,LEN(Spreadsheet!T77)&lt;=50))</f>
        <v>1</v>
      </c>
      <c r="AZ77" s="5" t="b">
        <f>OR(LEN(Spreadsheet!U77)=0,AND(LEN(Spreadsheet!U77)&gt;0,LEN(Spreadsheet!U77)&lt;=50))</f>
        <v>1</v>
      </c>
      <c r="BA77" s="5" t="b">
        <f>OR(AND(ISBLANK(Spreadsheet!C77),LEN(Spreadsheet!V77)=0),AND(NOT(ISBLANK(Spreadsheet!C77)),LEN(Spreadsheet!V77)&gt;0,LEN(Spreadsheet!V77)&lt;=50))</f>
        <v>1</v>
      </c>
      <c r="BB77" s="5" t="b">
        <f t="array" ref="BB77">IF(AND(ISBLANK(Spreadsheet!C77),LEN(Spreadsheet!W77)=0),TRUE,ISNUMBER(MATCH(TRUE,EXACT(Spreadsheet!W77,States),0)))</f>
        <v>1</v>
      </c>
      <c r="BC77" s="5" t="b">
        <f>OR(AND(ISBLANK(Spreadsheet!C77),LEN(Spreadsheet!X77)=0),AND(NOT(ISBLANK(Spreadsheet!C77)),LEN(Spreadsheet!X77)&gt;0,LEN(Spreadsheet!X77)=5,ISNUMBER(VALUE(Spreadsheet!X77))))</f>
        <v>1</v>
      </c>
      <c r="BD77" s="5" t="b">
        <f>OR(ISBLANK(Spreadsheet!Z77),LEN(Spreadsheet!Z77)&lt;=50)</f>
        <v>1</v>
      </c>
      <c r="BE77" s="5" t="b">
        <f>ISBLANK(Spreadsheet!AA77)</f>
        <v>1</v>
      </c>
      <c r="BF77" s="5" t="b">
        <f>ISBLANK(Spreadsheet!AB77)</f>
        <v>1</v>
      </c>
      <c r="BG77" s="5" t="b">
        <f>IF(ISERROR(DATEVALUE(TEXT(Spreadsheet!AC77,"mm/dd/yyyy")) &gt; DATEVALUE(TEXT(Spreadsheet!J77,"mm/dd/yyyy"))),IF(OR(AND(ISBLANK(Spreadsheet!AC77),ISBLANK(Spreadsheet!C77)),AND(NOT(ISBLANK(Spreadsheet!C77)),ISBLANK(Spreadsheet!AC77),NOT(ISBLANK(Spreadsheet!D77)))),TRUE,FALSE),IF(DATEVALUE(TEXT(Spreadsheet!AC77,"mm/dd/yyyy")) &gt; DATEVALUE(TEXT(Spreadsheet!J77,"mm/dd/yyyy")),TRUE,FALSE))</f>
        <v>1</v>
      </c>
      <c r="BH77" s="5" t="b">
        <f>OR(AND(ISBLANK(Spreadsheet!C77),ISBLANK(Spreadsheet!AE77)),AND(NOT(ISBLANK(Spreadsheet!C77)),NOT(ISBLANK(Spreadsheet!D77)),ISBLANK(Spreadsheet!AE77)),AND(NOT(ISBLANK(Spreadsheet!C77)),ISBLANK(Spreadsheet!D77),NOT(ISBLANK(Spreadsheet!AE77)),LEN(Spreadsheet!AE77)&lt;=100))</f>
        <v>1</v>
      </c>
      <c r="BI77" s="5" t="b">
        <f t="array" ref="BI77">IF(ISBLANK(Spreadsheet!AF77),TRUE,ISNUMBER(MATCH(TRUE,EXACT(Spreadsheet!AF77,CobraShortReasons),0)))</f>
        <v>1</v>
      </c>
      <c r="BJ77" s="5" t="b">
        <f ca="1">IF(ISERROR(DATEVALUE(TEXT(Spreadsheet!AG77,"mm/dd/yyyy")) &gt; TODAY()),IF(ISBLANK(Spreadsheet!AG77),TRUE,FALSE),IF(DATEVALUE(TEXT(Spreadsheet!AG77,"mm/dd/yyyy")) &gt; TODAY(),FALSE,TRUE))</f>
        <v>1</v>
      </c>
      <c r="BK77" s="5" t="b">
        <f>OR(ISBLANK(Spreadsheet!AH77),LEN(Spreadsheet!AH77)&lt;=25)</f>
        <v>1</v>
      </c>
      <c r="BL77" s="5" t="b">
        <f t="array" aca="1" ref="BL77" ca="1">IF(ISBLANK(Spreadsheet!AI77),TRUE,ISNUMBER(MATCH(TRUE,EXACT(Spreadsheet!AI77,INDIRECT(Spreadsheet!$D$2)),0)))</f>
        <v>1</v>
      </c>
      <c r="BM77" s="5" t="b">
        <f t="array" aca="1" ref="BM77" ca="1">IF(ISBLANK(Spreadsheet!AJ77),TRUE,ISNUMBER(MATCH(TRUE,EXACT(Spreadsheet!AJ77,INDIRECT(Spreadsheet!BJ77)),0)))</f>
        <v>1</v>
      </c>
      <c r="BN77" s="5" t="b">
        <f t="array" ref="BN77">IF(ISBLANK(Spreadsheet!AK77),TRUE,ISNUMBER(MATCH(TRUE,EXACT(Spreadsheet!AK77,DentalPlans),0)))</f>
        <v>1</v>
      </c>
      <c r="BO77" s="5" t="b">
        <f t="array" aca="1" ref="BO77" ca="1">IF(ISBLANK(Spreadsheet!AL77),TRUE,ISNUMBER(MATCH(TRUE,EXACT(Spreadsheet!AL77,INDIRECT(Spreadsheet!BK77)),0)))</f>
        <v>1</v>
      </c>
      <c r="BP77" s="5" t="b">
        <f t="array" ref="BP77">IF(ISBLANK(Spreadsheet!AM77),TRUE,ISNUMBER(MATCH(TRUE,EXACT(Spreadsheet!AM77,VisionPlans),0)))</f>
        <v>1</v>
      </c>
      <c r="BQ77" s="5" t="b">
        <f t="array" aca="1" ref="BQ77" ca="1">IF(ISBLANK(Spreadsheet!AN77),TRUE,ISNUMBER(MATCH(TRUE,EXACT(Spreadsheet!AN77,INDIRECT(Spreadsheet!BL77)),0)))</f>
        <v>1</v>
      </c>
      <c r="BR77" s="5" t="b">
        <f t="array" ref="BR77">IF(ISBLANK(Spreadsheet!AO77),TRUE,ISNUMBER(MATCH(TRUE,EXACT(Spreadsheet!AO77,LifeBenefitClasses),0)))</f>
        <v>1</v>
      </c>
      <c r="BS77" s="5" t="b">
        <f>IF(OR(ISBLANK(Spreadsheet!AO77), Spreadsheet!AO77="Waive"),IF(ISBLANK(Spreadsheet!AP77),TRUE,FALSE),IF(OR(AND(NOT(ISBLANK(Spreadsheet!AO77)),ISBLANK(Spreadsheet!AP77)),NOT(ISNUMBER(VALUE(Spreadsheet!AP77)))),FALSE,IF(OR(AND(Spreadsheet!AP77&lt;6,MOD(Spreadsheet!AP77*10,5)=0), MOD(Spreadsheet!AP77,5000)=0),TRUE,FALSE)))</f>
        <v>1</v>
      </c>
      <c r="BT77" s="5" t="b">
        <f t="array" ref="BT77">IF(ISBLANK(Spreadsheet!AQ77),TRUE,ISNUMBER(MATCH(TRUE,EXACT(Spreadsheet!AQ77,EnrollWaive),0)))</f>
        <v>1</v>
      </c>
      <c r="BU77" s="5" t="b">
        <f t="array" ref="BU77">IF(ISBLANK(Spreadsheet!AR77),TRUE,ISNUMBER(MATCH(TRUE,EXACT(Spreadsheet!AR77,LifeBenefitClasses),0)))</f>
        <v>1</v>
      </c>
      <c r="BV77" s="5" t="b">
        <f>IF(OR(ISBLANK(Spreadsheet!AR77), Spreadsheet!AR77="Waive"),IF(ISBLANK(Spreadsheet!AS77),TRUE,FALSE),IF(OR(AND(NOT(ISBLANK(Spreadsheet!AR77)),ISBLANK(Spreadsheet!AS77)),NOT(ISNUMBER(VALUE(Spreadsheet!AS77)))),FALSE,IF(OR(AND(Spreadsheet!AS77&lt;6,MOD(Spreadsheet!AS77*10,5)=0), MOD(Spreadsheet!AS77,10000)=0),TRUE,FALSE)))</f>
        <v>1</v>
      </c>
      <c r="BW77" s="5" t="b">
        <f t="array" ref="BW77">IF(ISBLANK(Spreadsheet!AT77),TRUE,ISNUMBER(MATCH(TRUE,EXACT(Spreadsheet!AT77,LifeBenefitClasses),0)))</f>
        <v>1</v>
      </c>
      <c r="BX77" s="5" t="b">
        <f>IF(OR(ISBLANK(Spreadsheet!AT77), Spreadsheet!AT77="Waive"),IF(ISBLANK(Spreadsheet!AU77),TRUE,FALSE),IF(OR(AND(NOT(ISBLANK(Spreadsheet!AT77)),ISBLANK(Spreadsheet!AU77)),NOT(ISNUMBER(VALUE(Spreadsheet!AU77)))),FALSE,IF(AND(NOT(OR(ISBLANK(Spreadsheet!AT77),Spreadsheet!AT77="Waive")),NOT(OR(ISBLANK(Spreadsheet!AR77),Spreadsheet!AR77="Waive")),MOD(Spreadsheet!AU77,5000)=0, Spreadsheet!AU77&lt;=(Spreadsheet!AS77*0.5)),TRUE,FALSE)))</f>
        <v>1</v>
      </c>
      <c r="BY77" s="5" t="b">
        <f t="array" ref="BY77">IF(ISBLANK(Spreadsheet!AV77),TRUE,ISNUMBER(MATCH(TRUE,EXACT(Spreadsheet!AV77,EnrollWaive),0)))</f>
        <v>1</v>
      </c>
      <c r="BZ77" s="5" t="b">
        <f t="array" ref="BZ77">IF(ISBLANK(Spreadsheet!AW77),TRUE,ISNUMBER(MATCH(TRUE,EXACT(Spreadsheet!AW77,LifeBenefitClasses),0)))</f>
        <v>1</v>
      </c>
      <c r="CA77" s="5" t="b">
        <f t="array" ref="CA77">IF(ISBLANK(Spreadsheet!AX77),TRUE,ISNUMBER(MATCH(TRUE,EXACT(Spreadsheet!AX77,LifeBenefitClasses),0)))</f>
        <v>1</v>
      </c>
      <c r="CB77" s="5" t="b">
        <f t="array" ref="CB77">IF(ISBLANK(Spreadsheet!AY77),TRUE,ISNUMBER(MATCH(TRUE,EXACT(Spreadsheet!AY77,LifeBenefitClasses),0)))</f>
        <v>1</v>
      </c>
      <c r="CC77" s="5" t="b">
        <f t="array" ref="CC77">IF(ISBLANK(Spreadsheet!AZ77),TRUE,ISNUMBER(MATCH(TRUE,EXACT(Spreadsheet!AZ77,LifeBenefitClasses),0)))</f>
        <v>1</v>
      </c>
      <c r="CD77" s="5" t="b">
        <f t="array" ref="CD77">IF(ISBLANK(Spreadsheet!BA77),TRUE,ISNUMBER(MATCH(TRUE,EXACT(Spreadsheet!BA77,LifeBenefitClasses),0)))</f>
        <v>1</v>
      </c>
      <c r="CE77" s="5" t="b">
        <f>IF(OR(ISBLANK(Spreadsheet!BA77), Spreadsheet!BA77="Waive"),IF(ISBLANK(Spreadsheet!BB77),TRUE,FALSE),IF(OR(AND(NOT(ISBLANK(Spreadsheet!BA77)),ISBLANK(Spreadsheet!BB77)),NOT(ISNUMBER(VALUE(Spreadsheet!BB77))),ISBLANK(Spreadsheet!BC77),NOT(ISNUMBER(VALUE(Spreadsheet!BC77)))),FALSE,IF(AND(Spreadsheet!BB77&gt;=50000,Spreadsheet!BB77&lt;=250000,MOD(Spreadsheet!BB77,10000)=0,Spreadsheet!BB77&lt;=(10*Spreadsheet!BC77)),TRUE,FALSE)))</f>
        <v>1</v>
      </c>
      <c r="CF77" s="5" t="b">
        <f>IF(NOT(ISBLANK(Spreadsheet!BC77)),AND(ISNUMBER(VALUE(Spreadsheet!BC77)),Spreadsheet!BC77&gt;0),AND(OR(ISBLANK(Spreadsheet!AO77),Spreadsheet!AO77="Waive",AND(NOT(OR(ISBLANK(Spreadsheet!AO77),Spreadsheet!AO77="Waive")),Spreadsheet!AP77&gt;=6)),OR(ISBLANK(Spreadsheet!AR77),AND(NOT(OR(ISBLANK(Spreadsheet!AR77),Spreadsheet!AR77="Waive")),Spreadsheet!AS77&gt;=6)),OR(ISBLANK(Spreadsheet!AW77)),OR(ISBLANK(Spreadsheet!AX77)),OR(ISBLANK(Spreadsheet!AY77)),OR(ISBLANK(Spreadsheet!AZ77)),OR(ISBLANK(Spreadsheet!BA77),Spreadsheet!BA77="Waive")))</f>
        <v>1</v>
      </c>
      <c r="CG77" s="5" t="b">
        <f t="shared" ca="1" si="9"/>
        <v>1</v>
      </c>
    </row>
    <row r="78" spans="8:85" x14ac:dyDescent="0.3">
      <c r="H78" s="5">
        <f t="shared" ca="1" si="6"/>
        <v>2</v>
      </c>
      <c r="I78" s="5" t="str">
        <f t="shared" ca="1" si="7"/>
        <v/>
      </c>
      <c r="J78" s="5" t="str">
        <f>IF(AND(NOT(ISBLANK(Spreadsheet!C78)),ISBLANK(Spreadsheet!D78)),Spreadsheet!F78&amp;" "&amp;Spreadsheet!H78,"")</f>
        <v/>
      </c>
      <c r="K78" s="5">
        <f>IF(AND(NOT(ISBLANK(Spreadsheet!C78)),ISBLANK(Spreadsheet!D78)),COUNTIFS(Spreadsheet!E79:E$786,"=Child",Spreadsheet!C79:C$786, "="&amp;Spreadsheet!C78) + COUNTIFS(Spreadsheet!E79:E$786,"=Step-child",Spreadsheet!C79:C$786, "="&amp;Spreadsheet!C78),0)</f>
        <v>0</v>
      </c>
      <c r="L78" s="5">
        <f>IF(NOT(ISBLANK(J78)),COUNTIFS(Spreadsheet!E79:E$786,"=Wife",Spreadsheet!C79:C$786, "="&amp;Spreadsheet!C78) + COUNTIFS(Spreadsheet!E79:E$786,"=Husband",Spreadsheet!C79:C$786, "="&amp;Spreadsheet!C78),0)</f>
        <v>0</v>
      </c>
      <c r="M78" s="5">
        <f>IF(NOT(ISBLANK(Spreadsheet!AJ78)),VLOOKUP(Spreadsheet!AJ78,'Drop Downs'!$P$2:$R$16,3,FALSE),0)</f>
        <v>0</v>
      </c>
      <c r="N78" s="5">
        <f>IF(NOT(ISBLANK(Spreadsheet!AJ78)), VLOOKUP(Spreadsheet!AJ78,'Drop Downs'!$P$2:$R$16,2,FALSE),0)</f>
        <v>0</v>
      </c>
      <c r="O78" s="5">
        <f>IF(NOT(ISBLANK(Spreadsheet!AL78)),VLOOKUP(Spreadsheet!AL78,'Drop Downs'!$P$2:$R$16,3,FALSE), 0)</f>
        <v>0</v>
      </c>
      <c r="P78" s="5">
        <f>IF(NOT(ISBLANK(Spreadsheet!AL78)),VLOOKUP(Spreadsheet!AL78,'Drop Downs'!$P$2:$R$16,2,FALSE),0)</f>
        <v>0</v>
      </c>
      <c r="Q78" s="5">
        <f>IF(NOT(ISBLANK(Spreadsheet!AN78)),VLOOKUP(Spreadsheet!AN78,'Drop Downs'!$P$2:$R$16,3,FALSE),0)</f>
        <v>0</v>
      </c>
      <c r="R78" s="5">
        <f>IF(NOT(ISBLANK(Spreadsheet!AN78)),VLOOKUP(Spreadsheet!AN78,'Drop Downs'!$P$2:$R$16,2,FALSE),0)</f>
        <v>0</v>
      </c>
      <c r="S78" s="5" t="str">
        <f>IF(OR(M78&gt;K78,N78&gt;L78,O78&gt;K78, Q78&gt;K78,N78&gt;L78, P78&gt;L78, R78&gt;L78),"Member currently has a coverage election over what he/she needs.  Please add more dependents or adjust the coverage election.","")&amp;(IF(AND(NOT(ISBLANK(Spreadsheet!C78)),NOT(ISBLANK(Spreadsheet!D78)),ISBLANK(Spreadsheet!E78)),"Dependent lacks a relationship to member.Please select one from the drop-down.",""))</f>
        <v/>
      </c>
      <c r="T78" s="5" t="b">
        <f t="shared" si="8"/>
        <v>1</v>
      </c>
      <c r="U78" s="5" t="b">
        <f>OR(ISBLANK(Spreadsheet!C78),IF(NOT(ISBLANK(Spreadsheet!D78)),NOT(ISBLANK(Spreadsheet!E78)),TRUE))</f>
        <v>1</v>
      </c>
      <c r="V78" s="5" t="b">
        <f>OR(ISBLANK(Spreadsheet!C78), NOT(ISBLANK(Spreadsheet!I78)))</f>
        <v>1</v>
      </c>
      <c r="W78" s="5" t="b">
        <f>OR(ISBLANK(Spreadsheet!D78),NOT(ISBLANK(Spreadsheet!C78)))</f>
        <v>1</v>
      </c>
      <c r="X78" s="155" t="str">
        <f>REPT("0",MIN(FIND({1,2,3,4,5,6,7,8,9},Spreadsheet!C78&amp;"123456789"))-1)&amp;IF(ISBLANK(Spreadsheet!C78),"",SUMPRODUCT(MID(0&amp;Spreadsheet!C78,LARGE(INDEX(ISNUMBER(--MID(Spreadsheet!C78,ROW($1:$225),1))*
 ROW($1:$225),0),ROW($1:$225))+1,1)*10^ROW($1:$225)/10))</f>
        <v/>
      </c>
      <c r="Y78" s="5" t="b">
        <f>IF(NOT(ISBLANK(Spreadsheet!C78)),IF(AND(ISNUMBER(VALUE(Spreadsheet!C78)), LEN(Spreadsheet!C78)=9),TRUE,FALSE),TRUE)</f>
        <v>1</v>
      </c>
      <c r="Z78" s="155" t="str">
        <f>REPT("0",MIN(FIND({1,2,3,4,5,6,7,8,9},Spreadsheet!D78&amp;"123456789"))-1)&amp;IF(ISBLANK(Spreadsheet!D78),"",SUMPRODUCT(MID(0&amp;Spreadsheet!D78,LARGE(INDEX(ISNUMBER(--MID(Spreadsheet!D78,ROW($1:$225),1))*
 ROW($1:$225),0),ROW($1:$225))+1,1)*10^ROW($1:$225)/10))</f>
        <v/>
      </c>
      <c r="AA78" s="5" t="b">
        <f>IF(AND(NOT(ISBLANK(Spreadsheet!D78)),NOT(ISBLANK(Spreadsheet!C78))),IF(AND(ISNUMBER(VALUE(Spreadsheet!D78)), LEN(Spreadsheet!D78)=9),TRUE,FALSE),IF(AND(NOT(ISBLANK(Spreadsheet!D78)),ISBLANK(Spreadsheet!C78)),FALSE,TRUE))</f>
        <v>1</v>
      </c>
      <c r="AB78" s="5" t="b">
        <f>OR(ISBLANK(Spreadsheet!Y78),IF(NOT(ISBLANK(Spreadsheet!Y78)),LEN(Spreadsheet!Y78)=10,ISNUMBER(VALUE(Spreadsheet!Y78))))</f>
        <v>1</v>
      </c>
      <c r="AC78" s="5" t="b">
        <f>OR(ISBLANK(Spreadsheet!AI78), AND(NOT(ISBLANK(Spreadsheet!AJ78)), NOT(ISNUMBER(SEARCH("Waive",Spreadsheet!AJ78)))))</f>
        <v>1</v>
      </c>
      <c r="AD78" s="5" t="b">
        <f>OR(ISBLANK(Spreadsheet!AK78), AND(NOT(ISBLANK(Spreadsheet!AL78)), NOT(ISNUMBER(SEARCH("Waive",Spreadsheet!AL78)))))</f>
        <v>1</v>
      </c>
      <c r="AE78" s="5" t="b">
        <f>OR(ISBLANK(Spreadsheet!AM78), AND(NOT(ISBLANK(Spreadsheet!AN78)), NOT(ISNUMBER(SEARCH("Waive", Spreadsheet!AN78)))))</f>
        <v>1</v>
      </c>
      <c r="AF78" s="5" t="b">
        <f>OR(ISBLANK(Spreadsheet!C78), NOT(ISBLANK(Spreadsheet!D78)),NOT(ISBLANK(Spreadsheet!L78)))</f>
        <v>1</v>
      </c>
      <c r="AG78" s="5" t="b">
        <f>IF(AND(NOT(ISBLANK(Spreadsheet!C78)), NOT(ISBLANK(Spreadsheet!D78)),Spreadsheet!C78&lt;&gt;Spreadsheet!D78),IF(ISERROR(VLOOKUP(Spreadsheet!C78, Spreadsheet!$C$6:'Spreadsheet'!$C77,1,FALSE)), FALSE, TRUE),TRUE)</f>
        <v>1</v>
      </c>
      <c r="AH78" s="5" t="b">
        <f>Spreadsheet!$B$2=Spreadsheet!AD78</f>
        <v>1</v>
      </c>
      <c r="AI78" s="5" t="b">
        <f>IF(ISBLANK(Spreadsheet!G78),TRUE,IF(OR(LEN(Spreadsheet!G78)&gt;1,ISNUMBER(VALUE(Spreadsheet!G78))),FALSE,TRUE))</f>
        <v>1</v>
      </c>
      <c r="AJ78" s="5" t="b">
        <f>OR(ISBLANK(Spreadsheet!C78), NOT(ISBLANK(Spreadsheet!B78)), NOT(ISBLANK(Spreadsheet!D78)))</f>
        <v>1</v>
      </c>
      <c r="AK78" s="5" t="b">
        <f t="array" ref="AK78">IF(OR(AND(ISBLANK(Spreadsheet!E78),ISBLANK(Spreadsheet!D78),NOT(ISBLANK(Spreadsheet!C78))),AND(ISBLANK(Spreadsheet!E78),ISBLANK(Spreadsheet!D78),ISBLANK(Spreadsheet!C78))),TRUE,ISNUMBER(MATCH(TRUE,EXACT(Spreadsheet!E78,Relationships),0)))</f>
        <v>1</v>
      </c>
      <c r="AL78" s="5" t="b">
        <f>IF(NOT(ISBLANK(Spreadsheet!C78)),IF(OR(ISBLANK(Spreadsheet!F78),LEN(Spreadsheet!F78)&gt;40),FALSE,TRUE),TRUE)</f>
        <v>1</v>
      </c>
      <c r="AM78" s="5" t="b">
        <f>IF(NOT(ISBLANK(Spreadsheet!C78)),IF(OR(ISBLANK(Spreadsheet!H78),LEN(Spreadsheet!H78)&gt;40),FALSE,TRUE),TRUE)</f>
        <v>1</v>
      </c>
      <c r="AN78" s="5" t="b">
        <f t="array" ref="AN78">IF(ISBLANK(Spreadsheet!I78),TRUE,ISNUMBER(MATCH(TRUE,EXACT(Spreadsheet!I78,GenderValues),0)))</f>
        <v>1</v>
      </c>
      <c r="AO78" s="5" t="b">
        <f ca="1">IF(ISERROR(DATEVALUE(TEXT(Spreadsheet!J78,"mm/dd/yyyy")) &gt; TODAY()),IF(AND(ISBLANK(Spreadsheet!J78),ISBLANK(Spreadsheet!C78)),TRUE,FALSE),IF(DATEVALUE(TEXT(Spreadsheet!J78,"mm/dd/yyyy")) &gt; TODAY(),FALSE,TRUE))</f>
        <v>1</v>
      </c>
      <c r="AP78" s="5" t="b">
        <f>OR(ISBLANK(Spreadsheet!K78),LEN(Spreadsheet!K78)&lt;=100)</f>
        <v>1</v>
      </c>
      <c r="AQ78" s="5" t="b">
        <f t="array" ref="AQ78">IF(OR(AND(ISBLANK(Spreadsheet!L78),ISBLANK(Spreadsheet!C78)),AND(NOT(ISBLANK(Spreadsheet!C78)),NOT(ISBLANK(Spreadsheet!D78)))),TRUE,ISNUMBER(MATCH(TRUE,EXACT(Spreadsheet!L78,MaritalStatus),0)))</f>
        <v>1</v>
      </c>
      <c r="AR78" s="5" t="b">
        <f ca="1">IF(ISERROR(DATEVALUE(TEXT(Spreadsheet!M78,"mm/dd/yyyy")) &gt; TODAY()),IF(ISBLANK(Spreadsheet!M78),TRUE,FALSE),IF(DATEVALUE(TEXT(Spreadsheet!M78,"mm/dd/yyyy")) &gt; TODAY(),FALSE,TRUE))</f>
        <v>1</v>
      </c>
      <c r="AS78" s="5" t="b">
        <f>OR(ISBLANK(Spreadsheet!N78),LEN(Spreadsheet!N78)&lt;=100)</f>
        <v>1</v>
      </c>
      <c r="AT78" s="5" t="b">
        <f>OR(ISBLANK(Spreadsheet!O78),UPPER(Spreadsheet!O78)="YES")</f>
        <v>1</v>
      </c>
      <c r="AU78" s="5" t="b">
        <f>OR(ISBLANK(Spreadsheet!P78),UPPER(Spreadsheet!P78)="YES")</f>
        <v>1</v>
      </c>
      <c r="AV78" s="5" t="b">
        <f t="array" ref="AV78">IF(ISBLANK(Spreadsheet!Q78),TRUE,ISNUMBER(MATCH(TRUE,EXACT(Spreadsheet!Q78,OnGroupsPriorIns),0)))</f>
        <v>1</v>
      </c>
      <c r="AW78" s="5" t="b">
        <f>OR(ISBLANK(Spreadsheet!R78),UPPER(Spreadsheet!R78)="YES")</f>
        <v>1</v>
      </c>
      <c r="AX78" s="5" t="b">
        <f>OR(ISBLANK(Spreadsheet!S78),UPPER(Spreadsheet!S78)="YES")</f>
        <v>1</v>
      </c>
      <c r="AY78" s="5" t="b">
        <f>OR(AND(ISBLANK(Spreadsheet!C78),LEN(Spreadsheet!T78)=0),AND(NOT(ISBLANK(Spreadsheet!C78)),LEN(Spreadsheet!T78)&gt;0,LEN(Spreadsheet!T78)&lt;=50))</f>
        <v>1</v>
      </c>
      <c r="AZ78" s="5" t="b">
        <f>OR(LEN(Spreadsheet!U78)=0,AND(LEN(Spreadsheet!U78)&gt;0,LEN(Spreadsheet!U78)&lt;=50))</f>
        <v>1</v>
      </c>
      <c r="BA78" s="5" t="b">
        <f>OR(AND(ISBLANK(Spreadsheet!C78),LEN(Spreadsheet!V78)=0),AND(NOT(ISBLANK(Spreadsheet!C78)),LEN(Spreadsheet!V78)&gt;0,LEN(Spreadsheet!V78)&lt;=50))</f>
        <v>1</v>
      </c>
      <c r="BB78" s="5" t="b">
        <f t="array" ref="BB78">IF(AND(ISBLANK(Spreadsheet!C78),LEN(Spreadsheet!W78)=0),TRUE,ISNUMBER(MATCH(TRUE,EXACT(Spreadsheet!W78,States),0)))</f>
        <v>1</v>
      </c>
      <c r="BC78" s="5" t="b">
        <f>OR(AND(ISBLANK(Spreadsheet!C78),LEN(Spreadsheet!X78)=0),AND(NOT(ISBLANK(Spreadsheet!C78)),LEN(Spreadsheet!X78)&gt;0,LEN(Spreadsheet!X78)=5,ISNUMBER(VALUE(Spreadsheet!X78))))</f>
        <v>1</v>
      </c>
      <c r="BD78" s="5" t="b">
        <f>OR(ISBLANK(Spreadsheet!Z78),LEN(Spreadsheet!Z78)&lt;=50)</f>
        <v>1</v>
      </c>
      <c r="BE78" s="5" t="b">
        <f>ISBLANK(Spreadsheet!AA78)</f>
        <v>1</v>
      </c>
      <c r="BF78" s="5" t="b">
        <f>ISBLANK(Spreadsheet!AB78)</f>
        <v>1</v>
      </c>
      <c r="BG78" s="5" t="b">
        <f>IF(ISERROR(DATEVALUE(TEXT(Spreadsheet!AC78,"mm/dd/yyyy")) &gt; DATEVALUE(TEXT(Spreadsheet!J78,"mm/dd/yyyy"))),IF(OR(AND(ISBLANK(Spreadsheet!AC78),ISBLANK(Spreadsheet!C78)),AND(NOT(ISBLANK(Spreadsheet!C78)),ISBLANK(Spreadsheet!AC78),NOT(ISBLANK(Spreadsheet!D78)))),TRUE,FALSE),IF(DATEVALUE(TEXT(Spreadsheet!AC78,"mm/dd/yyyy")) &gt; DATEVALUE(TEXT(Spreadsheet!J78,"mm/dd/yyyy")),TRUE,FALSE))</f>
        <v>1</v>
      </c>
      <c r="BH78" s="5" t="b">
        <f>OR(AND(ISBLANK(Spreadsheet!C78),ISBLANK(Spreadsheet!AE78)),AND(NOT(ISBLANK(Spreadsheet!C78)),NOT(ISBLANK(Spreadsheet!D78)),ISBLANK(Spreadsheet!AE78)),AND(NOT(ISBLANK(Spreadsheet!C78)),ISBLANK(Spreadsheet!D78),NOT(ISBLANK(Spreadsheet!AE78)),LEN(Spreadsheet!AE78)&lt;=100))</f>
        <v>1</v>
      </c>
      <c r="BI78" s="5" t="b">
        <f t="array" ref="BI78">IF(ISBLANK(Spreadsheet!AF78),TRUE,ISNUMBER(MATCH(TRUE,EXACT(Spreadsheet!AF78,CobraShortReasons),0)))</f>
        <v>1</v>
      </c>
      <c r="BJ78" s="5" t="b">
        <f ca="1">IF(ISERROR(DATEVALUE(TEXT(Spreadsheet!AG78,"mm/dd/yyyy")) &gt; TODAY()),IF(ISBLANK(Spreadsheet!AG78),TRUE,FALSE),IF(DATEVALUE(TEXT(Spreadsheet!AG78,"mm/dd/yyyy")) &gt; TODAY(),FALSE,TRUE))</f>
        <v>1</v>
      </c>
      <c r="BK78" s="5" t="b">
        <f>OR(ISBLANK(Spreadsheet!AH78),LEN(Spreadsheet!AH78)&lt;=25)</f>
        <v>1</v>
      </c>
      <c r="BL78" s="5" t="b">
        <f t="array" aca="1" ref="BL78" ca="1">IF(ISBLANK(Spreadsheet!AI78),TRUE,ISNUMBER(MATCH(TRUE,EXACT(Spreadsheet!AI78,INDIRECT(Spreadsheet!$D$2)),0)))</f>
        <v>1</v>
      </c>
      <c r="BM78" s="5" t="b">
        <f t="array" aca="1" ref="BM78" ca="1">IF(ISBLANK(Spreadsheet!AJ78),TRUE,ISNUMBER(MATCH(TRUE,EXACT(Spreadsheet!AJ78,INDIRECT(Spreadsheet!BJ78)),0)))</f>
        <v>1</v>
      </c>
      <c r="BN78" s="5" t="b">
        <f t="array" ref="BN78">IF(ISBLANK(Spreadsheet!AK78),TRUE,ISNUMBER(MATCH(TRUE,EXACT(Spreadsheet!AK78,DentalPlans),0)))</f>
        <v>1</v>
      </c>
      <c r="BO78" s="5" t="b">
        <f t="array" aca="1" ref="BO78" ca="1">IF(ISBLANK(Spreadsheet!AL78),TRUE,ISNUMBER(MATCH(TRUE,EXACT(Spreadsheet!AL78,INDIRECT(Spreadsheet!BK78)),0)))</f>
        <v>1</v>
      </c>
      <c r="BP78" s="5" t="b">
        <f t="array" ref="BP78">IF(ISBLANK(Spreadsheet!AM78),TRUE,ISNUMBER(MATCH(TRUE,EXACT(Spreadsheet!AM78,VisionPlans),0)))</f>
        <v>1</v>
      </c>
      <c r="BQ78" s="5" t="b">
        <f t="array" aca="1" ref="BQ78" ca="1">IF(ISBLANK(Spreadsheet!AN78),TRUE,ISNUMBER(MATCH(TRUE,EXACT(Spreadsheet!AN78,INDIRECT(Spreadsheet!BL78)),0)))</f>
        <v>1</v>
      </c>
      <c r="BR78" s="5" t="b">
        <f t="array" ref="BR78">IF(ISBLANK(Spreadsheet!AO78),TRUE,ISNUMBER(MATCH(TRUE,EXACT(Spreadsheet!AO78,LifeBenefitClasses),0)))</f>
        <v>1</v>
      </c>
      <c r="BS78" s="5" t="b">
        <f>IF(OR(ISBLANK(Spreadsheet!AO78), Spreadsheet!AO78="Waive"),IF(ISBLANK(Spreadsheet!AP78),TRUE,FALSE),IF(OR(AND(NOT(ISBLANK(Spreadsheet!AO78)),ISBLANK(Spreadsheet!AP78)),NOT(ISNUMBER(VALUE(Spreadsheet!AP78)))),FALSE,IF(OR(AND(Spreadsheet!AP78&lt;6,MOD(Spreadsheet!AP78*10,5)=0), MOD(Spreadsheet!AP78,5000)=0),TRUE,FALSE)))</f>
        <v>1</v>
      </c>
      <c r="BT78" s="5" t="b">
        <f t="array" ref="BT78">IF(ISBLANK(Spreadsheet!AQ78),TRUE,ISNUMBER(MATCH(TRUE,EXACT(Spreadsheet!AQ78,EnrollWaive),0)))</f>
        <v>1</v>
      </c>
      <c r="BU78" s="5" t="b">
        <f t="array" ref="BU78">IF(ISBLANK(Spreadsheet!AR78),TRUE,ISNUMBER(MATCH(TRUE,EXACT(Spreadsheet!AR78,LifeBenefitClasses),0)))</f>
        <v>1</v>
      </c>
      <c r="BV78" s="5" t="b">
        <f>IF(OR(ISBLANK(Spreadsheet!AR78), Spreadsheet!AR78="Waive"),IF(ISBLANK(Spreadsheet!AS78),TRUE,FALSE),IF(OR(AND(NOT(ISBLANK(Spreadsheet!AR78)),ISBLANK(Spreadsheet!AS78)),NOT(ISNUMBER(VALUE(Spreadsheet!AS78)))),FALSE,IF(OR(AND(Spreadsheet!AS78&lt;6,MOD(Spreadsheet!AS78*10,5)=0), MOD(Spreadsheet!AS78,10000)=0),TRUE,FALSE)))</f>
        <v>1</v>
      </c>
      <c r="BW78" s="5" t="b">
        <f t="array" ref="BW78">IF(ISBLANK(Spreadsheet!AT78),TRUE,ISNUMBER(MATCH(TRUE,EXACT(Spreadsheet!AT78,LifeBenefitClasses),0)))</f>
        <v>1</v>
      </c>
      <c r="BX78" s="5" t="b">
        <f>IF(OR(ISBLANK(Spreadsheet!AT78), Spreadsheet!AT78="Waive"),IF(ISBLANK(Spreadsheet!AU78),TRUE,FALSE),IF(OR(AND(NOT(ISBLANK(Spreadsheet!AT78)),ISBLANK(Spreadsheet!AU78)),NOT(ISNUMBER(VALUE(Spreadsheet!AU78)))),FALSE,IF(AND(NOT(OR(ISBLANK(Spreadsheet!AT78),Spreadsheet!AT78="Waive")),NOT(OR(ISBLANK(Spreadsheet!AR78),Spreadsheet!AR78="Waive")),MOD(Spreadsheet!AU78,5000)=0, Spreadsheet!AU78&lt;=(Spreadsheet!AS78*0.5)),TRUE,FALSE)))</f>
        <v>1</v>
      </c>
      <c r="BY78" s="5" t="b">
        <f t="array" ref="BY78">IF(ISBLANK(Spreadsheet!AV78),TRUE,ISNUMBER(MATCH(TRUE,EXACT(Spreadsheet!AV78,EnrollWaive),0)))</f>
        <v>1</v>
      </c>
      <c r="BZ78" s="5" t="b">
        <f t="array" ref="BZ78">IF(ISBLANK(Spreadsheet!AW78),TRUE,ISNUMBER(MATCH(TRUE,EXACT(Spreadsheet!AW78,LifeBenefitClasses),0)))</f>
        <v>1</v>
      </c>
      <c r="CA78" s="5" t="b">
        <f t="array" ref="CA78">IF(ISBLANK(Spreadsheet!AX78),TRUE,ISNUMBER(MATCH(TRUE,EXACT(Spreadsheet!AX78,LifeBenefitClasses),0)))</f>
        <v>1</v>
      </c>
      <c r="CB78" s="5" t="b">
        <f t="array" ref="CB78">IF(ISBLANK(Spreadsheet!AY78),TRUE,ISNUMBER(MATCH(TRUE,EXACT(Spreadsheet!AY78,LifeBenefitClasses),0)))</f>
        <v>1</v>
      </c>
      <c r="CC78" s="5" t="b">
        <f t="array" ref="CC78">IF(ISBLANK(Spreadsheet!AZ78),TRUE,ISNUMBER(MATCH(TRUE,EXACT(Spreadsheet!AZ78,LifeBenefitClasses),0)))</f>
        <v>1</v>
      </c>
      <c r="CD78" s="5" t="b">
        <f t="array" ref="CD78">IF(ISBLANK(Spreadsheet!BA78),TRUE,ISNUMBER(MATCH(TRUE,EXACT(Spreadsheet!BA78,LifeBenefitClasses),0)))</f>
        <v>1</v>
      </c>
      <c r="CE78" s="5" t="b">
        <f>IF(OR(ISBLANK(Spreadsheet!BA78), Spreadsheet!BA78="Waive"),IF(ISBLANK(Spreadsheet!BB78),TRUE,FALSE),IF(OR(AND(NOT(ISBLANK(Spreadsheet!BA78)),ISBLANK(Spreadsheet!BB78)),NOT(ISNUMBER(VALUE(Spreadsheet!BB78))),ISBLANK(Spreadsheet!BC78),NOT(ISNUMBER(VALUE(Spreadsheet!BC78)))),FALSE,IF(AND(Spreadsheet!BB78&gt;=50000,Spreadsheet!BB78&lt;=250000,MOD(Spreadsheet!BB78,10000)=0,Spreadsheet!BB78&lt;=(10*Spreadsheet!BC78)),TRUE,FALSE)))</f>
        <v>1</v>
      </c>
      <c r="CF78" s="5" t="b">
        <f>IF(NOT(ISBLANK(Spreadsheet!BC78)),AND(ISNUMBER(VALUE(Spreadsheet!BC78)),Spreadsheet!BC78&gt;0),AND(OR(ISBLANK(Spreadsheet!AO78),Spreadsheet!AO78="Waive",AND(NOT(OR(ISBLANK(Spreadsheet!AO78),Spreadsheet!AO78="Waive")),Spreadsheet!AP78&gt;=6)),OR(ISBLANK(Spreadsheet!AR78),AND(NOT(OR(ISBLANK(Spreadsheet!AR78),Spreadsheet!AR78="Waive")),Spreadsheet!AS78&gt;=6)),OR(ISBLANK(Spreadsheet!AW78)),OR(ISBLANK(Spreadsheet!AX78)),OR(ISBLANK(Spreadsheet!AY78)),OR(ISBLANK(Spreadsheet!AZ78)),OR(ISBLANK(Spreadsheet!BA78),Spreadsheet!BA78="Waive")))</f>
        <v>1</v>
      </c>
      <c r="CG78" s="5" t="b">
        <f t="shared" ca="1" si="9"/>
        <v>1</v>
      </c>
    </row>
    <row r="79" spans="8:85" x14ac:dyDescent="0.3">
      <c r="H79" s="5">
        <f t="shared" ca="1" si="6"/>
        <v>2</v>
      </c>
      <c r="I79" s="5" t="str">
        <f t="shared" ca="1" si="7"/>
        <v/>
      </c>
      <c r="J79" s="5" t="str">
        <f>IF(AND(NOT(ISBLANK(Spreadsheet!C79)),ISBLANK(Spreadsheet!D79)),Spreadsheet!F79&amp;" "&amp;Spreadsheet!H79,"")</f>
        <v/>
      </c>
      <c r="K79" s="5">
        <f>IF(AND(NOT(ISBLANK(Spreadsheet!C79)),ISBLANK(Spreadsheet!D79)),COUNTIFS(Spreadsheet!E80:E$786,"=Child",Spreadsheet!C80:C$786, "="&amp;Spreadsheet!C79) + COUNTIFS(Spreadsheet!E80:E$786,"=Step-child",Spreadsheet!C80:C$786, "="&amp;Spreadsheet!C79),0)</f>
        <v>0</v>
      </c>
      <c r="L79" s="5">
        <f>IF(NOT(ISBLANK(J79)),COUNTIFS(Spreadsheet!E80:E$786,"=Wife",Spreadsheet!C80:C$786, "="&amp;Spreadsheet!C79) + COUNTIFS(Spreadsheet!E80:E$786,"=Husband",Spreadsheet!C80:C$786, "="&amp;Spreadsheet!C79),0)</f>
        <v>0</v>
      </c>
      <c r="M79" s="5">
        <f>IF(NOT(ISBLANK(Spreadsheet!AJ79)),VLOOKUP(Spreadsheet!AJ79,'Drop Downs'!$P$2:$R$16,3,FALSE),0)</f>
        <v>0</v>
      </c>
      <c r="N79" s="5">
        <f>IF(NOT(ISBLANK(Spreadsheet!AJ79)), VLOOKUP(Spreadsheet!AJ79,'Drop Downs'!$P$2:$R$16,2,FALSE),0)</f>
        <v>0</v>
      </c>
      <c r="O79" s="5">
        <f>IF(NOT(ISBLANK(Spreadsheet!AL79)),VLOOKUP(Spreadsheet!AL79,'Drop Downs'!$P$2:$R$16,3,FALSE), 0)</f>
        <v>0</v>
      </c>
      <c r="P79" s="5">
        <f>IF(NOT(ISBLANK(Spreadsheet!AL79)),VLOOKUP(Spreadsheet!AL79,'Drop Downs'!$P$2:$R$16,2,FALSE),0)</f>
        <v>0</v>
      </c>
      <c r="Q79" s="5">
        <f>IF(NOT(ISBLANK(Spreadsheet!AN79)),VLOOKUP(Spreadsheet!AN79,'Drop Downs'!$P$2:$R$16,3,FALSE),0)</f>
        <v>0</v>
      </c>
      <c r="R79" s="5">
        <f>IF(NOT(ISBLANK(Spreadsheet!AN79)),VLOOKUP(Spreadsheet!AN79,'Drop Downs'!$P$2:$R$16,2,FALSE),0)</f>
        <v>0</v>
      </c>
      <c r="S79" s="5" t="str">
        <f>IF(OR(M79&gt;K79,N79&gt;L79,O79&gt;K79, Q79&gt;K79,N79&gt;L79, P79&gt;L79, R79&gt;L79),"Member currently has a coverage election over what he/she needs.  Please add more dependents or adjust the coverage election.","")&amp;(IF(AND(NOT(ISBLANK(Spreadsheet!C79)),NOT(ISBLANK(Spreadsheet!D79)),ISBLANK(Spreadsheet!E79)),"Dependent lacks a relationship to member.Please select one from the drop-down.",""))</f>
        <v/>
      </c>
      <c r="T79" s="5" t="b">
        <f t="shared" si="8"/>
        <v>1</v>
      </c>
      <c r="U79" s="5" t="b">
        <f>OR(ISBLANK(Spreadsheet!C79),IF(NOT(ISBLANK(Spreadsheet!D79)),NOT(ISBLANK(Spreadsheet!E79)),TRUE))</f>
        <v>1</v>
      </c>
      <c r="V79" s="5" t="b">
        <f>OR(ISBLANK(Spreadsheet!C79), NOT(ISBLANK(Spreadsheet!I79)))</f>
        <v>1</v>
      </c>
      <c r="W79" s="5" t="b">
        <f>OR(ISBLANK(Spreadsheet!D79),NOT(ISBLANK(Spreadsheet!C79)))</f>
        <v>1</v>
      </c>
      <c r="X79" s="155" t="str">
        <f>REPT("0",MIN(FIND({1,2,3,4,5,6,7,8,9},Spreadsheet!C79&amp;"123456789"))-1)&amp;IF(ISBLANK(Spreadsheet!C79),"",SUMPRODUCT(MID(0&amp;Spreadsheet!C79,LARGE(INDEX(ISNUMBER(--MID(Spreadsheet!C79,ROW($1:$225),1))*
 ROW($1:$225),0),ROW($1:$225))+1,1)*10^ROW($1:$225)/10))</f>
        <v/>
      </c>
      <c r="Y79" s="5" t="b">
        <f>IF(NOT(ISBLANK(Spreadsheet!C79)),IF(AND(ISNUMBER(VALUE(Spreadsheet!C79)), LEN(Spreadsheet!C79)=9),TRUE,FALSE),TRUE)</f>
        <v>1</v>
      </c>
      <c r="Z79" s="155" t="str">
        <f>REPT("0",MIN(FIND({1,2,3,4,5,6,7,8,9},Spreadsheet!D79&amp;"123456789"))-1)&amp;IF(ISBLANK(Spreadsheet!D79),"",SUMPRODUCT(MID(0&amp;Spreadsheet!D79,LARGE(INDEX(ISNUMBER(--MID(Spreadsheet!D79,ROW($1:$225),1))*
 ROW($1:$225),0),ROW($1:$225))+1,1)*10^ROW($1:$225)/10))</f>
        <v/>
      </c>
      <c r="AA79" s="5" t="b">
        <f>IF(AND(NOT(ISBLANK(Spreadsheet!D79)),NOT(ISBLANK(Spreadsheet!C79))),IF(AND(ISNUMBER(VALUE(Spreadsheet!D79)), LEN(Spreadsheet!D79)=9),TRUE,FALSE),IF(AND(NOT(ISBLANK(Spreadsheet!D79)),ISBLANK(Spreadsheet!C79)),FALSE,TRUE))</f>
        <v>1</v>
      </c>
      <c r="AB79" s="5" t="b">
        <f>OR(ISBLANK(Spreadsheet!Y79),IF(NOT(ISBLANK(Spreadsheet!Y79)),LEN(Spreadsheet!Y79)=10,ISNUMBER(VALUE(Spreadsheet!Y79))))</f>
        <v>1</v>
      </c>
      <c r="AC79" s="5" t="b">
        <f>OR(ISBLANK(Spreadsheet!AI79), AND(NOT(ISBLANK(Spreadsheet!AJ79)), NOT(ISNUMBER(SEARCH("Waive",Spreadsheet!AJ79)))))</f>
        <v>1</v>
      </c>
      <c r="AD79" s="5" t="b">
        <f>OR(ISBLANK(Spreadsheet!AK79), AND(NOT(ISBLANK(Spreadsheet!AL79)), NOT(ISNUMBER(SEARCH("Waive",Spreadsheet!AL79)))))</f>
        <v>1</v>
      </c>
      <c r="AE79" s="5" t="b">
        <f>OR(ISBLANK(Spreadsheet!AM79), AND(NOT(ISBLANK(Spreadsheet!AN79)), NOT(ISNUMBER(SEARCH("Waive", Spreadsheet!AN79)))))</f>
        <v>1</v>
      </c>
      <c r="AF79" s="5" t="b">
        <f>OR(ISBLANK(Spreadsheet!C79), NOT(ISBLANK(Spreadsheet!D79)),NOT(ISBLANK(Spreadsheet!L79)))</f>
        <v>1</v>
      </c>
      <c r="AG79" s="5" t="b">
        <f>IF(AND(NOT(ISBLANK(Spreadsheet!C79)), NOT(ISBLANK(Spreadsheet!D79)),Spreadsheet!C79&lt;&gt;Spreadsheet!D79),IF(ISERROR(VLOOKUP(Spreadsheet!C79, Spreadsheet!$C$6:'Spreadsheet'!$C78,1,FALSE)), FALSE, TRUE),TRUE)</f>
        <v>1</v>
      </c>
      <c r="AH79" s="5" t="b">
        <f>Spreadsheet!$B$2=Spreadsheet!AD79</f>
        <v>1</v>
      </c>
      <c r="AI79" s="5" t="b">
        <f>IF(ISBLANK(Spreadsheet!G79),TRUE,IF(OR(LEN(Spreadsheet!G79)&gt;1,ISNUMBER(VALUE(Spreadsheet!G79))),FALSE,TRUE))</f>
        <v>1</v>
      </c>
      <c r="AJ79" s="5" t="b">
        <f>OR(ISBLANK(Spreadsheet!C79), NOT(ISBLANK(Spreadsheet!B79)), NOT(ISBLANK(Spreadsheet!D79)))</f>
        <v>1</v>
      </c>
      <c r="AK79" s="5" t="b">
        <f t="array" ref="AK79">IF(OR(AND(ISBLANK(Spreadsheet!E79),ISBLANK(Spreadsheet!D79),NOT(ISBLANK(Spreadsheet!C79))),AND(ISBLANK(Spreadsheet!E79),ISBLANK(Spreadsheet!D79),ISBLANK(Spreadsheet!C79))),TRUE,ISNUMBER(MATCH(TRUE,EXACT(Spreadsheet!E79,Relationships),0)))</f>
        <v>1</v>
      </c>
      <c r="AL79" s="5" t="b">
        <f>IF(NOT(ISBLANK(Spreadsheet!C79)),IF(OR(ISBLANK(Spreadsheet!F79),LEN(Spreadsheet!F79)&gt;40),FALSE,TRUE),TRUE)</f>
        <v>1</v>
      </c>
      <c r="AM79" s="5" t="b">
        <f>IF(NOT(ISBLANK(Spreadsheet!C79)),IF(OR(ISBLANK(Spreadsheet!H79),LEN(Spreadsheet!H79)&gt;40),FALSE,TRUE),TRUE)</f>
        <v>1</v>
      </c>
      <c r="AN79" s="5" t="b">
        <f t="array" ref="AN79">IF(ISBLANK(Spreadsheet!I79),TRUE,ISNUMBER(MATCH(TRUE,EXACT(Spreadsheet!I79,GenderValues),0)))</f>
        <v>1</v>
      </c>
      <c r="AO79" s="5" t="b">
        <f ca="1">IF(ISERROR(DATEVALUE(TEXT(Spreadsheet!J79,"mm/dd/yyyy")) &gt; TODAY()),IF(AND(ISBLANK(Spreadsheet!J79),ISBLANK(Spreadsheet!C79)),TRUE,FALSE),IF(DATEVALUE(TEXT(Spreadsheet!J79,"mm/dd/yyyy")) &gt; TODAY(),FALSE,TRUE))</f>
        <v>1</v>
      </c>
      <c r="AP79" s="5" t="b">
        <f>OR(ISBLANK(Spreadsheet!K79),LEN(Spreadsheet!K79)&lt;=100)</f>
        <v>1</v>
      </c>
      <c r="AQ79" s="5" t="b">
        <f t="array" ref="AQ79">IF(OR(AND(ISBLANK(Spreadsheet!L79),ISBLANK(Spreadsheet!C79)),AND(NOT(ISBLANK(Spreadsheet!C79)),NOT(ISBLANK(Spreadsheet!D79)))),TRUE,ISNUMBER(MATCH(TRUE,EXACT(Spreadsheet!L79,MaritalStatus),0)))</f>
        <v>1</v>
      </c>
      <c r="AR79" s="5" t="b">
        <f ca="1">IF(ISERROR(DATEVALUE(TEXT(Spreadsheet!M79,"mm/dd/yyyy")) &gt; TODAY()),IF(ISBLANK(Spreadsheet!M79),TRUE,FALSE),IF(DATEVALUE(TEXT(Spreadsheet!M79,"mm/dd/yyyy")) &gt; TODAY(),FALSE,TRUE))</f>
        <v>1</v>
      </c>
      <c r="AS79" s="5" t="b">
        <f>OR(ISBLANK(Spreadsheet!N79),LEN(Spreadsheet!N79)&lt;=100)</f>
        <v>1</v>
      </c>
      <c r="AT79" s="5" t="b">
        <f>OR(ISBLANK(Spreadsheet!O79),UPPER(Spreadsheet!O79)="YES")</f>
        <v>1</v>
      </c>
      <c r="AU79" s="5" t="b">
        <f>OR(ISBLANK(Spreadsheet!P79),UPPER(Spreadsheet!P79)="YES")</f>
        <v>1</v>
      </c>
      <c r="AV79" s="5" t="b">
        <f t="array" ref="AV79">IF(ISBLANK(Spreadsheet!Q79),TRUE,ISNUMBER(MATCH(TRUE,EXACT(Spreadsheet!Q79,OnGroupsPriorIns),0)))</f>
        <v>1</v>
      </c>
      <c r="AW79" s="5" t="b">
        <f>OR(ISBLANK(Spreadsheet!R79),UPPER(Spreadsheet!R79)="YES")</f>
        <v>1</v>
      </c>
      <c r="AX79" s="5" t="b">
        <f>OR(ISBLANK(Spreadsheet!S79),UPPER(Spreadsheet!S79)="YES")</f>
        <v>1</v>
      </c>
      <c r="AY79" s="5" t="b">
        <f>OR(AND(ISBLANK(Spreadsheet!C79),LEN(Spreadsheet!T79)=0),AND(NOT(ISBLANK(Spreadsheet!C79)),LEN(Spreadsheet!T79)&gt;0,LEN(Spreadsheet!T79)&lt;=50))</f>
        <v>1</v>
      </c>
      <c r="AZ79" s="5" t="b">
        <f>OR(LEN(Spreadsheet!U79)=0,AND(LEN(Spreadsheet!U79)&gt;0,LEN(Spreadsheet!U79)&lt;=50))</f>
        <v>1</v>
      </c>
      <c r="BA79" s="5" t="b">
        <f>OR(AND(ISBLANK(Spreadsheet!C79),LEN(Spreadsheet!V79)=0),AND(NOT(ISBLANK(Spreadsheet!C79)),LEN(Spreadsheet!V79)&gt;0,LEN(Spreadsheet!V79)&lt;=50))</f>
        <v>1</v>
      </c>
      <c r="BB79" s="5" t="b">
        <f t="array" ref="BB79">IF(AND(ISBLANK(Spreadsheet!C79),LEN(Spreadsheet!W79)=0),TRUE,ISNUMBER(MATCH(TRUE,EXACT(Spreadsheet!W79,States),0)))</f>
        <v>1</v>
      </c>
      <c r="BC79" s="5" t="b">
        <f>OR(AND(ISBLANK(Spreadsheet!C79),LEN(Spreadsheet!X79)=0),AND(NOT(ISBLANK(Spreadsheet!C79)),LEN(Spreadsheet!X79)&gt;0,LEN(Spreadsheet!X79)=5,ISNUMBER(VALUE(Spreadsheet!X79))))</f>
        <v>1</v>
      </c>
      <c r="BD79" s="5" t="b">
        <f>OR(ISBLANK(Spreadsheet!Z79),LEN(Spreadsheet!Z79)&lt;=50)</f>
        <v>1</v>
      </c>
      <c r="BE79" s="5" t="b">
        <f>ISBLANK(Spreadsheet!AA79)</f>
        <v>1</v>
      </c>
      <c r="BF79" s="5" t="b">
        <f>ISBLANK(Spreadsheet!AB79)</f>
        <v>1</v>
      </c>
      <c r="BG79" s="5" t="b">
        <f>IF(ISERROR(DATEVALUE(TEXT(Spreadsheet!AC79,"mm/dd/yyyy")) &gt; DATEVALUE(TEXT(Spreadsheet!J79,"mm/dd/yyyy"))),IF(OR(AND(ISBLANK(Spreadsheet!AC79),ISBLANK(Spreadsheet!C79)),AND(NOT(ISBLANK(Spreadsheet!C79)),ISBLANK(Spreadsheet!AC79),NOT(ISBLANK(Spreadsheet!D79)))),TRUE,FALSE),IF(DATEVALUE(TEXT(Spreadsheet!AC79,"mm/dd/yyyy")) &gt; DATEVALUE(TEXT(Spreadsheet!J79,"mm/dd/yyyy")),TRUE,FALSE))</f>
        <v>1</v>
      </c>
      <c r="BH79" s="5" t="b">
        <f>OR(AND(ISBLANK(Spreadsheet!C79),ISBLANK(Spreadsheet!AE79)),AND(NOT(ISBLANK(Spreadsheet!C79)),NOT(ISBLANK(Spreadsheet!D79)),ISBLANK(Spreadsheet!AE79)),AND(NOT(ISBLANK(Spreadsheet!C79)),ISBLANK(Spreadsheet!D79),NOT(ISBLANK(Spreadsheet!AE79)),LEN(Spreadsheet!AE79)&lt;=100))</f>
        <v>1</v>
      </c>
      <c r="BI79" s="5" t="b">
        <f t="array" ref="BI79">IF(ISBLANK(Spreadsheet!AF79),TRUE,ISNUMBER(MATCH(TRUE,EXACT(Spreadsheet!AF79,CobraShortReasons),0)))</f>
        <v>1</v>
      </c>
      <c r="BJ79" s="5" t="b">
        <f ca="1">IF(ISERROR(DATEVALUE(TEXT(Spreadsheet!AG79,"mm/dd/yyyy")) &gt; TODAY()),IF(ISBLANK(Spreadsheet!AG79),TRUE,FALSE),IF(DATEVALUE(TEXT(Spreadsheet!AG79,"mm/dd/yyyy")) &gt; TODAY(),FALSE,TRUE))</f>
        <v>1</v>
      </c>
      <c r="BK79" s="5" t="b">
        <f>OR(ISBLANK(Spreadsheet!AH79),LEN(Spreadsheet!AH79)&lt;=25)</f>
        <v>1</v>
      </c>
      <c r="BL79" s="5" t="b">
        <f t="array" aca="1" ref="BL79" ca="1">IF(ISBLANK(Spreadsheet!AI79),TRUE,ISNUMBER(MATCH(TRUE,EXACT(Spreadsheet!AI79,INDIRECT(Spreadsheet!$D$2)),0)))</f>
        <v>1</v>
      </c>
      <c r="BM79" s="5" t="b">
        <f t="array" aca="1" ref="BM79" ca="1">IF(ISBLANK(Spreadsheet!AJ79),TRUE,ISNUMBER(MATCH(TRUE,EXACT(Spreadsheet!AJ79,INDIRECT(Spreadsheet!BJ79)),0)))</f>
        <v>1</v>
      </c>
      <c r="BN79" s="5" t="b">
        <f t="array" ref="BN79">IF(ISBLANK(Spreadsheet!AK79),TRUE,ISNUMBER(MATCH(TRUE,EXACT(Spreadsheet!AK79,DentalPlans),0)))</f>
        <v>1</v>
      </c>
      <c r="BO79" s="5" t="b">
        <f t="array" aca="1" ref="BO79" ca="1">IF(ISBLANK(Spreadsheet!AL79),TRUE,ISNUMBER(MATCH(TRUE,EXACT(Spreadsheet!AL79,INDIRECT(Spreadsheet!BK79)),0)))</f>
        <v>1</v>
      </c>
      <c r="BP79" s="5" t="b">
        <f t="array" ref="BP79">IF(ISBLANK(Spreadsheet!AM79),TRUE,ISNUMBER(MATCH(TRUE,EXACT(Spreadsheet!AM79,VisionPlans),0)))</f>
        <v>1</v>
      </c>
      <c r="BQ79" s="5" t="b">
        <f t="array" aca="1" ref="BQ79" ca="1">IF(ISBLANK(Spreadsheet!AN79),TRUE,ISNUMBER(MATCH(TRUE,EXACT(Spreadsheet!AN79,INDIRECT(Spreadsheet!BL79)),0)))</f>
        <v>1</v>
      </c>
      <c r="BR79" s="5" t="b">
        <f t="array" ref="BR79">IF(ISBLANK(Spreadsheet!AO79),TRUE,ISNUMBER(MATCH(TRUE,EXACT(Spreadsheet!AO79,LifeBenefitClasses),0)))</f>
        <v>1</v>
      </c>
      <c r="BS79" s="5" t="b">
        <f>IF(OR(ISBLANK(Spreadsheet!AO79), Spreadsheet!AO79="Waive"),IF(ISBLANK(Spreadsheet!AP79),TRUE,FALSE),IF(OR(AND(NOT(ISBLANK(Spreadsheet!AO79)),ISBLANK(Spreadsheet!AP79)),NOT(ISNUMBER(VALUE(Spreadsheet!AP79)))),FALSE,IF(OR(AND(Spreadsheet!AP79&lt;6,MOD(Spreadsheet!AP79*10,5)=0), MOD(Spreadsheet!AP79,5000)=0),TRUE,FALSE)))</f>
        <v>1</v>
      </c>
      <c r="BT79" s="5" t="b">
        <f t="array" ref="BT79">IF(ISBLANK(Spreadsheet!AQ79),TRUE,ISNUMBER(MATCH(TRUE,EXACT(Spreadsheet!AQ79,EnrollWaive),0)))</f>
        <v>1</v>
      </c>
      <c r="BU79" s="5" t="b">
        <f t="array" ref="BU79">IF(ISBLANK(Spreadsheet!AR79),TRUE,ISNUMBER(MATCH(TRUE,EXACT(Spreadsheet!AR79,LifeBenefitClasses),0)))</f>
        <v>1</v>
      </c>
      <c r="BV79" s="5" t="b">
        <f>IF(OR(ISBLANK(Spreadsheet!AR79), Spreadsheet!AR79="Waive"),IF(ISBLANK(Spreadsheet!AS79),TRUE,FALSE),IF(OR(AND(NOT(ISBLANK(Spreadsheet!AR79)),ISBLANK(Spreadsheet!AS79)),NOT(ISNUMBER(VALUE(Spreadsheet!AS79)))),FALSE,IF(OR(AND(Spreadsheet!AS79&lt;6,MOD(Spreadsheet!AS79*10,5)=0), MOD(Spreadsheet!AS79,10000)=0),TRUE,FALSE)))</f>
        <v>1</v>
      </c>
      <c r="BW79" s="5" t="b">
        <f t="array" ref="BW79">IF(ISBLANK(Spreadsheet!AT79),TRUE,ISNUMBER(MATCH(TRUE,EXACT(Spreadsheet!AT79,LifeBenefitClasses),0)))</f>
        <v>1</v>
      </c>
      <c r="BX79" s="5" t="b">
        <f>IF(OR(ISBLANK(Spreadsheet!AT79), Spreadsheet!AT79="Waive"),IF(ISBLANK(Spreadsheet!AU79),TRUE,FALSE),IF(OR(AND(NOT(ISBLANK(Spreadsheet!AT79)),ISBLANK(Spreadsheet!AU79)),NOT(ISNUMBER(VALUE(Spreadsheet!AU79)))),FALSE,IF(AND(NOT(OR(ISBLANK(Spreadsheet!AT79),Spreadsheet!AT79="Waive")),NOT(OR(ISBLANK(Spreadsheet!AR79),Spreadsheet!AR79="Waive")),MOD(Spreadsheet!AU79,5000)=0, Spreadsheet!AU79&lt;=(Spreadsheet!AS79*0.5)),TRUE,FALSE)))</f>
        <v>1</v>
      </c>
      <c r="BY79" s="5" t="b">
        <f t="array" ref="BY79">IF(ISBLANK(Spreadsheet!AV79),TRUE,ISNUMBER(MATCH(TRUE,EXACT(Spreadsheet!AV79,EnrollWaive),0)))</f>
        <v>1</v>
      </c>
      <c r="BZ79" s="5" t="b">
        <f t="array" ref="BZ79">IF(ISBLANK(Spreadsheet!AW79),TRUE,ISNUMBER(MATCH(TRUE,EXACT(Spreadsheet!AW79,LifeBenefitClasses),0)))</f>
        <v>1</v>
      </c>
      <c r="CA79" s="5" t="b">
        <f t="array" ref="CA79">IF(ISBLANK(Spreadsheet!AX79),TRUE,ISNUMBER(MATCH(TRUE,EXACT(Spreadsheet!AX79,LifeBenefitClasses),0)))</f>
        <v>1</v>
      </c>
      <c r="CB79" s="5" t="b">
        <f t="array" ref="CB79">IF(ISBLANK(Spreadsheet!AY79),TRUE,ISNUMBER(MATCH(TRUE,EXACT(Spreadsheet!AY79,LifeBenefitClasses),0)))</f>
        <v>1</v>
      </c>
      <c r="CC79" s="5" t="b">
        <f t="array" ref="CC79">IF(ISBLANK(Spreadsheet!AZ79),TRUE,ISNUMBER(MATCH(TRUE,EXACT(Spreadsheet!AZ79,LifeBenefitClasses),0)))</f>
        <v>1</v>
      </c>
      <c r="CD79" s="5" t="b">
        <f t="array" ref="CD79">IF(ISBLANK(Spreadsheet!BA79),TRUE,ISNUMBER(MATCH(TRUE,EXACT(Spreadsheet!BA79,LifeBenefitClasses),0)))</f>
        <v>1</v>
      </c>
      <c r="CE79" s="5" t="b">
        <f>IF(OR(ISBLANK(Spreadsheet!BA79), Spreadsheet!BA79="Waive"),IF(ISBLANK(Spreadsheet!BB79),TRUE,FALSE),IF(OR(AND(NOT(ISBLANK(Spreadsheet!BA79)),ISBLANK(Spreadsheet!BB79)),NOT(ISNUMBER(VALUE(Spreadsheet!BB79))),ISBLANK(Spreadsheet!BC79),NOT(ISNUMBER(VALUE(Spreadsheet!BC79)))),FALSE,IF(AND(Spreadsheet!BB79&gt;=50000,Spreadsheet!BB79&lt;=250000,MOD(Spreadsheet!BB79,10000)=0,Spreadsheet!BB79&lt;=(10*Spreadsheet!BC79)),TRUE,FALSE)))</f>
        <v>1</v>
      </c>
      <c r="CF79" s="5" t="b">
        <f>IF(NOT(ISBLANK(Spreadsheet!BC79)),AND(ISNUMBER(VALUE(Spreadsheet!BC79)),Spreadsheet!BC79&gt;0),AND(OR(ISBLANK(Spreadsheet!AO79),Spreadsheet!AO79="Waive",AND(NOT(OR(ISBLANK(Spreadsheet!AO79),Spreadsheet!AO79="Waive")),Spreadsheet!AP79&gt;=6)),OR(ISBLANK(Spreadsheet!AR79),AND(NOT(OR(ISBLANK(Spreadsheet!AR79),Spreadsheet!AR79="Waive")),Spreadsheet!AS79&gt;=6)),OR(ISBLANK(Spreadsheet!AW79)),OR(ISBLANK(Spreadsheet!AX79)),OR(ISBLANK(Spreadsheet!AY79)),OR(ISBLANK(Spreadsheet!AZ79)),OR(ISBLANK(Spreadsheet!BA79),Spreadsheet!BA79="Waive")))</f>
        <v>1</v>
      </c>
      <c r="CG79" s="5" t="b">
        <f t="shared" ca="1" si="9"/>
        <v>1</v>
      </c>
    </row>
    <row r="80" spans="8:85" x14ac:dyDescent="0.3">
      <c r="H80" s="5">
        <f t="shared" ca="1" si="6"/>
        <v>2</v>
      </c>
      <c r="I80" s="5" t="str">
        <f t="shared" ca="1" si="7"/>
        <v/>
      </c>
      <c r="J80" s="5" t="str">
        <f>IF(AND(NOT(ISBLANK(Spreadsheet!C80)),ISBLANK(Spreadsheet!D80)),Spreadsheet!F80&amp;" "&amp;Spreadsheet!H80,"")</f>
        <v/>
      </c>
      <c r="K80" s="5">
        <f>IF(AND(NOT(ISBLANK(Spreadsheet!C80)),ISBLANK(Spreadsheet!D80)),COUNTIFS(Spreadsheet!E81:E$786,"=Child",Spreadsheet!C81:C$786, "="&amp;Spreadsheet!C80) + COUNTIFS(Spreadsheet!E81:E$786,"=Step-child",Spreadsheet!C81:C$786, "="&amp;Spreadsheet!C80),0)</f>
        <v>0</v>
      </c>
      <c r="L80" s="5">
        <f>IF(NOT(ISBLANK(J80)),COUNTIFS(Spreadsheet!E81:E$786,"=Wife",Spreadsheet!C81:C$786, "="&amp;Spreadsheet!C80) + COUNTIFS(Spreadsheet!E81:E$786,"=Husband",Spreadsheet!C81:C$786, "="&amp;Spreadsheet!C80),0)</f>
        <v>0</v>
      </c>
      <c r="M80" s="5">
        <f>IF(NOT(ISBLANK(Spreadsheet!AJ80)),VLOOKUP(Spreadsheet!AJ80,'Drop Downs'!$P$2:$R$16,3,FALSE),0)</f>
        <v>0</v>
      </c>
      <c r="N80" s="5">
        <f>IF(NOT(ISBLANK(Spreadsheet!AJ80)), VLOOKUP(Spreadsheet!AJ80,'Drop Downs'!$P$2:$R$16,2,FALSE),0)</f>
        <v>0</v>
      </c>
      <c r="O80" s="5">
        <f>IF(NOT(ISBLANK(Spreadsheet!AL80)),VLOOKUP(Spreadsheet!AL80,'Drop Downs'!$P$2:$R$16,3,FALSE), 0)</f>
        <v>0</v>
      </c>
      <c r="P80" s="5">
        <f>IF(NOT(ISBLANK(Spreadsheet!AL80)),VLOOKUP(Spreadsheet!AL80,'Drop Downs'!$P$2:$R$16,2,FALSE),0)</f>
        <v>0</v>
      </c>
      <c r="Q80" s="5">
        <f>IF(NOT(ISBLANK(Spreadsheet!AN80)),VLOOKUP(Spreadsheet!AN80,'Drop Downs'!$P$2:$R$16,3,FALSE),0)</f>
        <v>0</v>
      </c>
      <c r="R80" s="5">
        <f>IF(NOT(ISBLANK(Spreadsheet!AN80)),VLOOKUP(Spreadsheet!AN80,'Drop Downs'!$P$2:$R$16,2,FALSE),0)</f>
        <v>0</v>
      </c>
      <c r="S80" s="5" t="str">
        <f>IF(OR(M80&gt;K80,N80&gt;L80,O80&gt;K80, Q80&gt;K80,N80&gt;L80, P80&gt;L80, R80&gt;L80),"Member currently has a coverage election over what he/she needs.  Please add more dependents or adjust the coverage election.","")&amp;(IF(AND(NOT(ISBLANK(Spreadsheet!C80)),NOT(ISBLANK(Spreadsheet!D80)),ISBLANK(Spreadsheet!E80)),"Dependent lacks a relationship to member.Please select one from the drop-down.",""))</f>
        <v/>
      </c>
      <c r="T80" s="5" t="b">
        <f t="shared" si="8"/>
        <v>1</v>
      </c>
      <c r="U80" s="5" t="b">
        <f>OR(ISBLANK(Spreadsheet!C80),IF(NOT(ISBLANK(Spreadsheet!D80)),NOT(ISBLANK(Spreadsheet!E80)),TRUE))</f>
        <v>1</v>
      </c>
      <c r="V80" s="5" t="b">
        <f>OR(ISBLANK(Spreadsheet!C80), NOT(ISBLANK(Spreadsheet!I80)))</f>
        <v>1</v>
      </c>
      <c r="W80" s="5" t="b">
        <f>OR(ISBLANK(Spreadsheet!D80),NOT(ISBLANK(Spreadsheet!C80)))</f>
        <v>1</v>
      </c>
      <c r="X80" s="155" t="str">
        <f>REPT("0",MIN(FIND({1,2,3,4,5,6,7,8,9},Spreadsheet!C80&amp;"123456789"))-1)&amp;IF(ISBLANK(Spreadsheet!C80),"",SUMPRODUCT(MID(0&amp;Spreadsheet!C80,LARGE(INDEX(ISNUMBER(--MID(Spreadsheet!C80,ROW($1:$225),1))*
 ROW($1:$225),0),ROW($1:$225))+1,1)*10^ROW($1:$225)/10))</f>
        <v/>
      </c>
      <c r="Y80" s="5" t="b">
        <f>IF(NOT(ISBLANK(Spreadsheet!C80)),IF(AND(ISNUMBER(VALUE(Spreadsheet!C80)), LEN(Spreadsheet!C80)=9),TRUE,FALSE),TRUE)</f>
        <v>1</v>
      </c>
      <c r="Z80" s="155" t="str">
        <f>REPT("0",MIN(FIND({1,2,3,4,5,6,7,8,9},Spreadsheet!D80&amp;"123456789"))-1)&amp;IF(ISBLANK(Spreadsheet!D80),"",SUMPRODUCT(MID(0&amp;Spreadsheet!D80,LARGE(INDEX(ISNUMBER(--MID(Spreadsheet!D80,ROW($1:$225),1))*
 ROW($1:$225),0),ROW($1:$225))+1,1)*10^ROW($1:$225)/10))</f>
        <v/>
      </c>
      <c r="AA80" s="5" t="b">
        <f>IF(AND(NOT(ISBLANK(Spreadsheet!D80)),NOT(ISBLANK(Spreadsheet!C80))),IF(AND(ISNUMBER(VALUE(Spreadsheet!D80)), LEN(Spreadsheet!D80)=9),TRUE,FALSE),IF(AND(NOT(ISBLANK(Spreadsheet!D80)),ISBLANK(Spreadsheet!C80)),FALSE,TRUE))</f>
        <v>1</v>
      </c>
      <c r="AB80" s="5" t="b">
        <f>OR(ISBLANK(Spreadsheet!Y80),IF(NOT(ISBLANK(Spreadsheet!Y80)),LEN(Spreadsheet!Y80)=10,ISNUMBER(VALUE(Spreadsheet!Y80))))</f>
        <v>1</v>
      </c>
      <c r="AC80" s="5" t="b">
        <f>OR(ISBLANK(Spreadsheet!AI80), AND(NOT(ISBLANK(Spreadsheet!AJ80)), NOT(ISNUMBER(SEARCH("Waive",Spreadsheet!AJ80)))))</f>
        <v>1</v>
      </c>
      <c r="AD80" s="5" t="b">
        <f>OR(ISBLANK(Spreadsheet!AK80), AND(NOT(ISBLANK(Spreadsheet!AL80)), NOT(ISNUMBER(SEARCH("Waive",Spreadsheet!AL80)))))</f>
        <v>1</v>
      </c>
      <c r="AE80" s="5" t="b">
        <f>OR(ISBLANK(Spreadsheet!AM80), AND(NOT(ISBLANK(Spreadsheet!AN80)), NOT(ISNUMBER(SEARCH("Waive", Spreadsheet!AN80)))))</f>
        <v>1</v>
      </c>
      <c r="AF80" s="5" t="b">
        <f>OR(ISBLANK(Spreadsheet!C80), NOT(ISBLANK(Spreadsheet!D80)),NOT(ISBLANK(Spreadsheet!L80)))</f>
        <v>1</v>
      </c>
      <c r="AG80" s="5" t="b">
        <f>IF(AND(NOT(ISBLANK(Spreadsheet!C80)), NOT(ISBLANK(Spreadsheet!D80)),Spreadsheet!C80&lt;&gt;Spreadsheet!D80),IF(ISERROR(VLOOKUP(Spreadsheet!C80, Spreadsheet!$C$6:'Spreadsheet'!$C79,1,FALSE)), FALSE, TRUE),TRUE)</f>
        <v>1</v>
      </c>
      <c r="AH80" s="5" t="b">
        <f>Spreadsheet!$B$2=Spreadsheet!AD80</f>
        <v>1</v>
      </c>
      <c r="AI80" s="5" t="b">
        <f>IF(ISBLANK(Spreadsheet!G80),TRUE,IF(OR(LEN(Spreadsheet!G80)&gt;1,ISNUMBER(VALUE(Spreadsheet!G80))),FALSE,TRUE))</f>
        <v>1</v>
      </c>
      <c r="AJ80" s="5" t="b">
        <f>OR(ISBLANK(Spreadsheet!C80), NOT(ISBLANK(Spreadsheet!B80)), NOT(ISBLANK(Spreadsheet!D80)))</f>
        <v>1</v>
      </c>
      <c r="AK80" s="5" t="b">
        <f t="array" ref="AK80">IF(OR(AND(ISBLANK(Spreadsheet!E80),ISBLANK(Spreadsheet!D80),NOT(ISBLANK(Spreadsheet!C80))),AND(ISBLANK(Spreadsheet!E80),ISBLANK(Spreadsheet!D80),ISBLANK(Spreadsheet!C80))),TRUE,ISNUMBER(MATCH(TRUE,EXACT(Spreadsheet!E80,Relationships),0)))</f>
        <v>1</v>
      </c>
      <c r="AL80" s="5" t="b">
        <f>IF(NOT(ISBLANK(Spreadsheet!C80)),IF(OR(ISBLANK(Spreadsheet!F80),LEN(Spreadsheet!F80)&gt;40),FALSE,TRUE),TRUE)</f>
        <v>1</v>
      </c>
      <c r="AM80" s="5" t="b">
        <f>IF(NOT(ISBLANK(Spreadsheet!C80)),IF(OR(ISBLANK(Spreadsheet!H80),LEN(Spreadsheet!H80)&gt;40),FALSE,TRUE),TRUE)</f>
        <v>1</v>
      </c>
      <c r="AN80" s="5" t="b">
        <f t="array" ref="AN80">IF(ISBLANK(Spreadsheet!I80),TRUE,ISNUMBER(MATCH(TRUE,EXACT(Spreadsheet!I80,GenderValues),0)))</f>
        <v>1</v>
      </c>
      <c r="AO80" s="5" t="b">
        <f ca="1">IF(ISERROR(DATEVALUE(TEXT(Spreadsheet!J80,"mm/dd/yyyy")) &gt; TODAY()),IF(AND(ISBLANK(Spreadsheet!J80),ISBLANK(Spreadsheet!C80)),TRUE,FALSE),IF(DATEVALUE(TEXT(Spreadsheet!J80,"mm/dd/yyyy")) &gt; TODAY(),FALSE,TRUE))</f>
        <v>1</v>
      </c>
      <c r="AP80" s="5" t="b">
        <f>OR(ISBLANK(Spreadsheet!K80),LEN(Spreadsheet!K80)&lt;=100)</f>
        <v>1</v>
      </c>
      <c r="AQ80" s="5" t="b">
        <f t="array" ref="AQ80">IF(OR(AND(ISBLANK(Spreadsheet!L80),ISBLANK(Spreadsheet!C80)),AND(NOT(ISBLANK(Spreadsheet!C80)),NOT(ISBLANK(Spreadsheet!D80)))),TRUE,ISNUMBER(MATCH(TRUE,EXACT(Spreadsheet!L80,MaritalStatus),0)))</f>
        <v>1</v>
      </c>
      <c r="AR80" s="5" t="b">
        <f ca="1">IF(ISERROR(DATEVALUE(TEXT(Spreadsheet!M80,"mm/dd/yyyy")) &gt; TODAY()),IF(ISBLANK(Spreadsheet!M80),TRUE,FALSE),IF(DATEVALUE(TEXT(Spreadsheet!M80,"mm/dd/yyyy")) &gt; TODAY(),FALSE,TRUE))</f>
        <v>1</v>
      </c>
      <c r="AS80" s="5" t="b">
        <f>OR(ISBLANK(Spreadsheet!N80),LEN(Spreadsheet!N80)&lt;=100)</f>
        <v>1</v>
      </c>
      <c r="AT80" s="5" t="b">
        <f>OR(ISBLANK(Spreadsheet!O80),UPPER(Spreadsheet!O80)="YES")</f>
        <v>1</v>
      </c>
      <c r="AU80" s="5" t="b">
        <f>OR(ISBLANK(Spreadsheet!P80),UPPER(Spreadsheet!P80)="YES")</f>
        <v>1</v>
      </c>
      <c r="AV80" s="5" t="b">
        <f t="array" ref="AV80">IF(ISBLANK(Spreadsheet!Q80),TRUE,ISNUMBER(MATCH(TRUE,EXACT(Spreadsheet!Q80,OnGroupsPriorIns),0)))</f>
        <v>1</v>
      </c>
      <c r="AW80" s="5" t="b">
        <f>OR(ISBLANK(Spreadsheet!R80),UPPER(Spreadsheet!R80)="YES")</f>
        <v>1</v>
      </c>
      <c r="AX80" s="5" t="b">
        <f>OR(ISBLANK(Spreadsheet!S80),UPPER(Spreadsheet!S80)="YES")</f>
        <v>1</v>
      </c>
      <c r="AY80" s="5" t="b">
        <f>OR(AND(ISBLANK(Spreadsheet!C80),LEN(Spreadsheet!T80)=0),AND(NOT(ISBLANK(Spreadsheet!C80)),LEN(Spreadsheet!T80)&gt;0,LEN(Spreadsheet!T80)&lt;=50))</f>
        <v>1</v>
      </c>
      <c r="AZ80" s="5" t="b">
        <f>OR(LEN(Spreadsheet!U80)=0,AND(LEN(Spreadsheet!U80)&gt;0,LEN(Spreadsheet!U80)&lt;=50))</f>
        <v>1</v>
      </c>
      <c r="BA80" s="5" t="b">
        <f>OR(AND(ISBLANK(Spreadsheet!C80),LEN(Spreadsheet!V80)=0),AND(NOT(ISBLANK(Spreadsheet!C80)),LEN(Spreadsheet!V80)&gt;0,LEN(Spreadsheet!V80)&lt;=50))</f>
        <v>1</v>
      </c>
      <c r="BB80" s="5" t="b">
        <f t="array" ref="BB80">IF(AND(ISBLANK(Spreadsheet!C80),LEN(Spreadsheet!W80)=0),TRUE,ISNUMBER(MATCH(TRUE,EXACT(Spreadsheet!W80,States),0)))</f>
        <v>1</v>
      </c>
      <c r="BC80" s="5" t="b">
        <f>OR(AND(ISBLANK(Spreadsheet!C80),LEN(Spreadsheet!X80)=0),AND(NOT(ISBLANK(Spreadsheet!C80)),LEN(Spreadsheet!X80)&gt;0,LEN(Spreadsheet!X80)=5,ISNUMBER(VALUE(Spreadsheet!X80))))</f>
        <v>1</v>
      </c>
      <c r="BD80" s="5" t="b">
        <f>OR(ISBLANK(Spreadsheet!Z80),LEN(Spreadsheet!Z80)&lt;=50)</f>
        <v>1</v>
      </c>
      <c r="BE80" s="5" t="b">
        <f>ISBLANK(Spreadsheet!AA80)</f>
        <v>1</v>
      </c>
      <c r="BF80" s="5" t="b">
        <f>ISBLANK(Spreadsheet!AB80)</f>
        <v>1</v>
      </c>
      <c r="BG80" s="5" t="b">
        <f>IF(ISERROR(DATEVALUE(TEXT(Spreadsheet!AC80,"mm/dd/yyyy")) &gt; DATEVALUE(TEXT(Spreadsheet!J80,"mm/dd/yyyy"))),IF(OR(AND(ISBLANK(Spreadsheet!AC80),ISBLANK(Spreadsheet!C80)),AND(NOT(ISBLANK(Spreadsheet!C80)),ISBLANK(Spreadsheet!AC80),NOT(ISBLANK(Spreadsheet!D80)))),TRUE,FALSE),IF(DATEVALUE(TEXT(Spreadsheet!AC80,"mm/dd/yyyy")) &gt; DATEVALUE(TEXT(Spreadsheet!J80,"mm/dd/yyyy")),TRUE,FALSE))</f>
        <v>1</v>
      </c>
      <c r="BH80" s="5" t="b">
        <f>OR(AND(ISBLANK(Spreadsheet!C80),ISBLANK(Spreadsheet!AE80)),AND(NOT(ISBLANK(Spreadsheet!C80)),NOT(ISBLANK(Spreadsheet!D80)),ISBLANK(Spreadsheet!AE80)),AND(NOT(ISBLANK(Spreadsheet!C80)),ISBLANK(Spreadsheet!D80),NOT(ISBLANK(Spreadsheet!AE80)),LEN(Spreadsheet!AE80)&lt;=100))</f>
        <v>1</v>
      </c>
      <c r="BI80" s="5" t="b">
        <f t="array" ref="BI80">IF(ISBLANK(Spreadsheet!AF80),TRUE,ISNUMBER(MATCH(TRUE,EXACT(Spreadsheet!AF80,CobraShortReasons),0)))</f>
        <v>1</v>
      </c>
      <c r="BJ80" s="5" t="b">
        <f ca="1">IF(ISERROR(DATEVALUE(TEXT(Spreadsheet!AG80,"mm/dd/yyyy")) &gt; TODAY()),IF(ISBLANK(Spreadsheet!AG80),TRUE,FALSE),IF(DATEVALUE(TEXT(Spreadsheet!AG80,"mm/dd/yyyy")) &gt; TODAY(),FALSE,TRUE))</f>
        <v>1</v>
      </c>
      <c r="BK80" s="5" t="b">
        <f>OR(ISBLANK(Spreadsheet!AH80),LEN(Spreadsheet!AH80)&lt;=25)</f>
        <v>1</v>
      </c>
      <c r="BL80" s="5" t="b">
        <f t="array" aca="1" ref="BL80" ca="1">IF(ISBLANK(Spreadsheet!AI80),TRUE,ISNUMBER(MATCH(TRUE,EXACT(Spreadsheet!AI80,INDIRECT(Spreadsheet!$D$2)),0)))</f>
        <v>1</v>
      </c>
      <c r="BM80" s="5" t="b">
        <f t="array" aca="1" ref="BM80" ca="1">IF(ISBLANK(Spreadsheet!AJ80),TRUE,ISNUMBER(MATCH(TRUE,EXACT(Spreadsheet!AJ80,INDIRECT(Spreadsheet!BJ80)),0)))</f>
        <v>1</v>
      </c>
      <c r="BN80" s="5" t="b">
        <f t="array" ref="BN80">IF(ISBLANK(Spreadsheet!AK80),TRUE,ISNUMBER(MATCH(TRUE,EXACT(Spreadsheet!AK80,DentalPlans),0)))</f>
        <v>1</v>
      </c>
      <c r="BO80" s="5" t="b">
        <f t="array" aca="1" ref="BO80" ca="1">IF(ISBLANK(Spreadsheet!AL80),TRUE,ISNUMBER(MATCH(TRUE,EXACT(Spreadsheet!AL80,INDIRECT(Spreadsheet!BK80)),0)))</f>
        <v>1</v>
      </c>
      <c r="BP80" s="5" t="b">
        <f t="array" ref="BP80">IF(ISBLANK(Spreadsheet!AM80),TRUE,ISNUMBER(MATCH(TRUE,EXACT(Spreadsheet!AM80,VisionPlans),0)))</f>
        <v>1</v>
      </c>
      <c r="BQ80" s="5" t="b">
        <f t="array" aca="1" ref="BQ80" ca="1">IF(ISBLANK(Spreadsheet!AN80),TRUE,ISNUMBER(MATCH(TRUE,EXACT(Spreadsheet!AN80,INDIRECT(Spreadsheet!BL80)),0)))</f>
        <v>1</v>
      </c>
      <c r="BR80" s="5" t="b">
        <f t="array" ref="BR80">IF(ISBLANK(Spreadsheet!AO80),TRUE,ISNUMBER(MATCH(TRUE,EXACT(Spreadsheet!AO80,LifeBenefitClasses),0)))</f>
        <v>1</v>
      </c>
      <c r="BS80" s="5" t="b">
        <f>IF(OR(ISBLANK(Spreadsheet!AO80), Spreadsheet!AO80="Waive"),IF(ISBLANK(Spreadsheet!AP80),TRUE,FALSE),IF(OR(AND(NOT(ISBLANK(Spreadsheet!AO80)),ISBLANK(Spreadsheet!AP80)),NOT(ISNUMBER(VALUE(Spreadsheet!AP80)))),FALSE,IF(OR(AND(Spreadsheet!AP80&lt;6,MOD(Spreadsheet!AP80*10,5)=0), MOD(Spreadsheet!AP80,5000)=0),TRUE,FALSE)))</f>
        <v>1</v>
      </c>
      <c r="BT80" s="5" t="b">
        <f t="array" ref="BT80">IF(ISBLANK(Spreadsheet!AQ80),TRUE,ISNUMBER(MATCH(TRUE,EXACT(Spreadsheet!AQ80,EnrollWaive),0)))</f>
        <v>1</v>
      </c>
      <c r="BU80" s="5" t="b">
        <f t="array" ref="BU80">IF(ISBLANK(Spreadsheet!AR80),TRUE,ISNUMBER(MATCH(TRUE,EXACT(Spreadsheet!AR80,LifeBenefitClasses),0)))</f>
        <v>1</v>
      </c>
      <c r="BV80" s="5" t="b">
        <f>IF(OR(ISBLANK(Spreadsheet!AR80), Spreadsheet!AR80="Waive"),IF(ISBLANK(Spreadsheet!AS80),TRUE,FALSE),IF(OR(AND(NOT(ISBLANK(Spreadsheet!AR80)),ISBLANK(Spreadsheet!AS80)),NOT(ISNUMBER(VALUE(Spreadsheet!AS80)))),FALSE,IF(OR(AND(Spreadsheet!AS80&lt;6,MOD(Spreadsheet!AS80*10,5)=0), MOD(Spreadsheet!AS80,10000)=0),TRUE,FALSE)))</f>
        <v>1</v>
      </c>
      <c r="BW80" s="5" t="b">
        <f t="array" ref="BW80">IF(ISBLANK(Spreadsheet!AT80),TRUE,ISNUMBER(MATCH(TRUE,EXACT(Spreadsheet!AT80,LifeBenefitClasses),0)))</f>
        <v>1</v>
      </c>
      <c r="BX80" s="5" t="b">
        <f>IF(OR(ISBLANK(Spreadsheet!AT80), Spreadsheet!AT80="Waive"),IF(ISBLANK(Spreadsheet!AU80),TRUE,FALSE),IF(OR(AND(NOT(ISBLANK(Spreadsheet!AT80)),ISBLANK(Spreadsheet!AU80)),NOT(ISNUMBER(VALUE(Spreadsheet!AU80)))),FALSE,IF(AND(NOT(OR(ISBLANK(Spreadsheet!AT80),Spreadsheet!AT80="Waive")),NOT(OR(ISBLANK(Spreadsheet!AR80),Spreadsheet!AR80="Waive")),MOD(Spreadsheet!AU80,5000)=0, Spreadsheet!AU80&lt;=(Spreadsheet!AS80*0.5)),TRUE,FALSE)))</f>
        <v>1</v>
      </c>
      <c r="BY80" s="5" t="b">
        <f t="array" ref="BY80">IF(ISBLANK(Spreadsheet!AV80),TRUE,ISNUMBER(MATCH(TRUE,EXACT(Spreadsheet!AV80,EnrollWaive),0)))</f>
        <v>1</v>
      </c>
      <c r="BZ80" s="5" t="b">
        <f t="array" ref="BZ80">IF(ISBLANK(Spreadsheet!AW80),TRUE,ISNUMBER(MATCH(TRUE,EXACT(Spreadsheet!AW80,LifeBenefitClasses),0)))</f>
        <v>1</v>
      </c>
      <c r="CA80" s="5" t="b">
        <f t="array" ref="CA80">IF(ISBLANK(Spreadsheet!AX80),TRUE,ISNUMBER(MATCH(TRUE,EXACT(Spreadsheet!AX80,LifeBenefitClasses),0)))</f>
        <v>1</v>
      </c>
      <c r="CB80" s="5" t="b">
        <f t="array" ref="CB80">IF(ISBLANK(Spreadsheet!AY80),TRUE,ISNUMBER(MATCH(TRUE,EXACT(Spreadsheet!AY80,LifeBenefitClasses),0)))</f>
        <v>1</v>
      </c>
      <c r="CC80" s="5" t="b">
        <f t="array" ref="CC80">IF(ISBLANK(Spreadsheet!AZ80),TRUE,ISNUMBER(MATCH(TRUE,EXACT(Spreadsheet!AZ80,LifeBenefitClasses),0)))</f>
        <v>1</v>
      </c>
      <c r="CD80" s="5" t="b">
        <f t="array" ref="CD80">IF(ISBLANK(Spreadsheet!BA80),TRUE,ISNUMBER(MATCH(TRUE,EXACT(Spreadsheet!BA80,LifeBenefitClasses),0)))</f>
        <v>1</v>
      </c>
      <c r="CE80" s="5" t="b">
        <f>IF(OR(ISBLANK(Spreadsheet!BA80), Spreadsheet!BA80="Waive"),IF(ISBLANK(Spreadsheet!BB80),TRUE,FALSE),IF(OR(AND(NOT(ISBLANK(Spreadsheet!BA80)),ISBLANK(Spreadsheet!BB80)),NOT(ISNUMBER(VALUE(Spreadsheet!BB80))),ISBLANK(Spreadsheet!BC80),NOT(ISNUMBER(VALUE(Spreadsheet!BC80)))),FALSE,IF(AND(Spreadsheet!BB80&gt;=50000,Spreadsheet!BB80&lt;=250000,MOD(Spreadsheet!BB80,10000)=0,Spreadsheet!BB80&lt;=(10*Spreadsheet!BC80)),TRUE,FALSE)))</f>
        <v>1</v>
      </c>
      <c r="CF80" s="5" t="b">
        <f>IF(NOT(ISBLANK(Spreadsheet!BC80)),AND(ISNUMBER(VALUE(Spreadsheet!BC80)),Spreadsheet!BC80&gt;0),AND(OR(ISBLANK(Spreadsheet!AO80),Spreadsheet!AO80="Waive",AND(NOT(OR(ISBLANK(Spreadsheet!AO80),Spreadsheet!AO80="Waive")),Spreadsheet!AP80&gt;=6)),OR(ISBLANK(Spreadsheet!AR80),AND(NOT(OR(ISBLANK(Spreadsheet!AR80),Spreadsheet!AR80="Waive")),Spreadsheet!AS80&gt;=6)),OR(ISBLANK(Spreadsheet!AW80)),OR(ISBLANK(Spreadsheet!AX80)),OR(ISBLANK(Spreadsheet!AY80)),OR(ISBLANK(Spreadsheet!AZ80)),OR(ISBLANK(Spreadsheet!BA80),Spreadsheet!BA80="Waive")))</f>
        <v>1</v>
      </c>
      <c r="CG80" s="5" t="b">
        <f t="shared" ca="1" si="9"/>
        <v>1</v>
      </c>
    </row>
    <row r="81" spans="8:85" x14ac:dyDescent="0.3">
      <c r="H81" s="5">
        <f t="shared" ca="1" si="6"/>
        <v>2</v>
      </c>
      <c r="I81" s="5" t="str">
        <f t="shared" ca="1" si="7"/>
        <v/>
      </c>
      <c r="J81" s="5" t="str">
        <f>IF(AND(NOT(ISBLANK(Spreadsheet!C81)),ISBLANK(Spreadsheet!D81)),Spreadsheet!F81&amp;" "&amp;Spreadsheet!H81,"")</f>
        <v/>
      </c>
      <c r="K81" s="5">
        <f>IF(AND(NOT(ISBLANK(Spreadsheet!C81)),ISBLANK(Spreadsheet!D81)),COUNTIFS(Spreadsheet!E82:E$786,"=Child",Spreadsheet!C82:C$786, "="&amp;Spreadsheet!C81) + COUNTIFS(Spreadsheet!E82:E$786,"=Step-child",Spreadsheet!C82:C$786, "="&amp;Spreadsheet!C81),0)</f>
        <v>0</v>
      </c>
      <c r="L81" s="5">
        <f>IF(NOT(ISBLANK(J81)),COUNTIFS(Spreadsheet!E82:E$786,"=Wife",Spreadsheet!C82:C$786, "="&amp;Spreadsheet!C81) + COUNTIFS(Spreadsheet!E82:E$786,"=Husband",Spreadsheet!C82:C$786, "="&amp;Spreadsheet!C81),0)</f>
        <v>0</v>
      </c>
      <c r="M81" s="5">
        <f>IF(NOT(ISBLANK(Spreadsheet!AJ81)),VLOOKUP(Spreadsheet!AJ81,'Drop Downs'!$P$2:$R$16,3,FALSE),0)</f>
        <v>0</v>
      </c>
      <c r="N81" s="5">
        <f>IF(NOT(ISBLANK(Spreadsheet!AJ81)), VLOOKUP(Spreadsheet!AJ81,'Drop Downs'!$P$2:$R$16,2,FALSE),0)</f>
        <v>0</v>
      </c>
      <c r="O81" s="5">
        <f>IF(NOT(ISBLANK(Spreadsheet!AL81)),VLOOKUP(Spreadsheet!AL81,'Drop Downs'!$P$2:$R$16,3,FALSE), 0)</f>
        <v>0</v>
      </c>
      <c r="P81" s="5">
        <f>IF(NOT(ISBLANK(Spreadsheet!AL81)),VLOOKUP(Spreadsheet!AL81,'Drop Downs'!$P$2:$R$16,2,FALSE),0)</f>
        <v>0</v>
      </c>
      <c r="Q81" s="5">
        <f>IF(NOT(ISBLANK(Spreadsheet!AN81)),VLOOKUP(Spreadsheet!AN81,'Drop Downs'!$P$2:$R$16,3,FALSE),0)</f>
        <v>0</v>
      </c>
      <c r="R81" s="5">
        <f>IF(NOT(ISBLANK(Spreadsheet!AN81)),VLOOKUP(Spreadsheet!AN81,'Drop Downs'!$P$2:$R$16,2,FALSE),0)</f>
        <v>0</v>
      </c>
      <c r="S81" s="5" t="str">
        <f>IF(OR(M81&gt;K81,N81&gt;L81,O81&gt;K81, Q81&gt;K81,N81&gt;L81, P81&gt;L81, R81&gt;L81),"Member currently has a coverage election over what he/she needs.  Please add more dependents or adjust the coverage election.","")&amp;(IF(AND(NOT(ISBLANK(Spreadsheet!C81)),NOT(ISBLANK(Spreadsheet!D81)),ISBLANK(Spreadsheet!E81)),"Dependent lacks a relationship to member.Please select one from the drop-down.",""))</f>
        <v/>
      </c>
      <c r="T81" s="5" t="b">
        <f t="shared" si="8"/>
        <v>1</v>
      </c>
      <c r="U81" s="5" t="b">
        <f>OR(ISBLANK(Spreadsheet!C81),IF(NOT(ISBLANK(Spreadsheet!D81)),NOT(ISBLANK(Spreadsheet!E81)),TRUE))</f>
        <v>1</v>
      </c>
      <c r="V81" s="5" t="b">
        <f>OR(ISBLANK(Spreadsheet!C81), NOT(ISBLANK(Spreadsheet!I81)))</f>
        <v>1</v>
      </c>
      <c r="W81" s="5" t="b">
        <f>OR(ISBLANK(Spreadsheet!D81),NOT(ISBLANK(Spreadsheet!C81)))</f>
        <v>1</v>
      </c>
      <c r="X81" s="155" t="str">
        <f>REPT("0",MIN(FIND({1,2,3,4,5,6,7,8,9},Spreadsheet!C81&amp;"123456789"))-1)&amp;IF(ISBLANK(Spreadsheet!C81),"",SUMPRODUCT(MID(0&amp;Spreadsheet!C81,LARGE(INDEX(ISNUMBER(--MID(Spreadsheet!C81,ROW($1:$225),1))*
 ROW($1:$225),0),ROW($1:$225))+1,1)*10^ROW($1:$225)/10))</f>
        <v/>
      </c>
      <c r="Y81" s="5" t="b">
        <f>IF(NOT(ISBLANK(Spreadsheet!C81)),IF(AND(ISNUMBER(VALUE(Spreadsheet!C81)), LEN(Spreadsheet!C81)=9),TRUE,FALSE),TRUE)</f>
        <v>1</v>
      </c>
      <c r="Z81" s="155" t="str">
        <f>REPT("0",MIN(FIND({1,2,3,4,5,6,7,8,9},Spreadsheet!D81&amp;"123456789"))-1)&amp;IF(ISBLANK(Spreadsheet!D81),"",SUMPRODUCT(MID(0&amp;Spreadsheet!D81,LARGE(INDEX(ISNUMBER(--MID(Spreadsheet!D81,ROW($1:$225),1))*
 ROW($1:$225),0),ROW($1:$225))+1,1)*10^ROW($1:$225)/10))</f>
        <v/>
      </c>
      <c r="AA81" s="5" t="b">
        <f>IF(AND(NOT(ISBLANK(Spreadsheet!D81)),NOT(ISBLANK(Spreadsheet!C81))),IF(AND(ISNUMBER(VALUE(Spreadsheet!D81)), LEN(Spreadsheet!D81)=9),TRUE,FALSE),IF(AND(NOT(ISBLANK(Spreadsheet!D81)),ISBLANK(Spreadsheet!C81)),FALSE,TRUE))</f>
        <v>1</v>
      </c>
      <c r="AB81" s="5" t="b">
        <f>OR(ISBLANK(Spreadsheet!Y81),IF(NOT(ISBLANK(Spreadsheet!Y81)),LEN(Spreadsheet!Y81)=10,ISNUMBER(VALUE(Spreadsheet!Y81))))</f>
        <v>1</v>
      </c>
      <c r="AC81" s="5" t="b">
        <f>OR(ISBLANK(Spreadsheet!AI81), AND(NOT(ISBLANK(Spreadsheet!AJ81)), NOT(ISNUMBER(SEARCH("Waive",Spreadsheet!AJ81)))))</f>
        <v>1</v>
      </c>
      <c r="AD81" s="5" t="b">
        <f>OR(ISBLANK(Spreadsheet!AK81), AND(NOT(ISBLANK(Spreadsheet!AL81)), NOT(ISNUMBER(SEARCH("Waive",Spreadsheet!AL81)))))</f>
        <v>1</v>
      </c>
      <c r="AE81" s="5" t="b">
        <f>OR(ISBLANK(Spreadsheet!AM81), AND(NOT(ISBLANK(Spreadsheet!AN81)), NOT(ISNUMBER(SEARCH("Waive", Spreadsheet!AN81)))))</f>
        <v>1</v>
      </c>
      <c r="AF81" s="5" t="b">
        <f>OR(ISBLANK(Spreadsheet!C81), NOT(ISBLANK(Spreadsheet!D81)),NOT(ISBLANK(Spreadsheet!L81)))</f>
        <v>1</v>
      </c>
      <c r="AG81" s="5" t="b">
        <f>IF(AND(NOT(ISBLANK(Spreadsheet!C81)), NOT(ISBLANK(Spreadsheet!D81)),Spreadsheet!C81&lt;&gt;Spreadsheet!D81),IF(ISERROR(VLOOKUP(Spreadsheet!C81, Spreadsheet!$C$6:'Spreadsheet'!$C80,1,FALSE)), FALSE, TRUE),TRUE)</f>
        <v>1</v>
      </c>
      <c r="AH81" s="5" t="b">
        <f>Spreadsheet!$B$2=Spreadsheet!AD81</f>
        <v>1</v>
      </c>
      <c r="AI81" s="5" t="b">
        <f>IF(ISBLANK(Spreadsheet!G81),TRUE,IF(OR(LEN(Spreadsheet!G81)&gt;1,ISNUMBER(VALUE(Spreadsheet!G81))),FALSE,TRUE))</f>
        <v>1</v>
      </c>
      <c r="AJ81" s="5" t="b">
        <f>OR(ISBLANK(Spreadsheet!C81), NOT(ISBLANK(Spreadsheet!B81)), NOT(ISBLANK(Spreadsheet!D81)))</f>
        <v>1</v>
      </c>
      <c r="AK81" s="5" t="b">
        <f t="array" ref="AK81">IF(OR(AND(ISBLANK(Spreadsheet!E81),ISBLANK(Spreadsheet!D81),NOT(ISBLANK(Spreadsheet!C81))),AND(ISBLANK(Spreadsheet!E81),ISBLANK(Spreadsheet!D81),ISBLANK(Spreadsheet!C81))),TRUE,ISNUMBER(MATCH(TRUE,EXACT(Spreadsheet!E81,Relationships),0)))</f>
        <v>1</v>
      </c>
      <c r="AL81" s="5" t="b">
        <f>IF(NOT(ISBLANK(Spreadsheet!C81)),IF(OR(ISBLANK(Spreadsheet!F81),LEN(Spreadsheet!F81)&gt;40),FALSE,TRUE),TRUE)</f>
        <v>1</v>
      </c>
      <c r="AM81" s="5" t="b">
        <f>IF(NOT(ISBLANK(Spreadsheet!C81)),IF(OR(ISBLANK(Spreadsheet!H81),LEN(Spreadsheet!H81)&gt;40),FALSE,TRUE),TRUE)</f>
        <v>1</v>
      </c>
      <c r="AN81" s="5" t="b">
        <f t="array" ref="AN81">IF(ISBLANK(Spreadsheet!I81),TRUE,ISNUMBER(MATCH(TRUE,EXACT(Spreadsheet!I81,GenderValues),0)))</f>
        <v>1</v>
      </c>
      <c r="AO81" s="5" t="b">
        <f ca="1">IF(ISERROR(DATEVALUE(TEXT(Spreadsheet!J81,"mm/dd/yyyy")) &gt; TODAY()),IF(AND(ISBLANK(Spreadsheet!J81),ISBLANK(Spreadsheet!C81)),TRUE,FALSE),IF(DATEVALUE(TEXT(Spreadsheet!J81,"mm/dd/yyyy")) &gt; TODAY(),FALSE,TRUE))</f>
        <v>1</v>
      </c>
      <c r="AP81" s="5" t="b">
        <f>OR(ISBLANK(Spreadsheet!K81),LEN(Spreadsheet!K81)&lt;=100)</f>
        <v>1</v>
      </c>
      <c r="AQ81" s="5" t="b">
        <f t="array" ref="AQ81">IF(OR(AND(ISBLANK(Spreadsheet!L81),ISBLANK(Spreadsheet!C81)),AND(NOT(ISBLANK(Spreadsheet!C81)),NOT(ISBLANK(Spreadsheet!D81)))),TRUE,ISNUMBER(MATCH(TRUE,EXACT(Spreadsheet!L81,MaritalStatus),0)))</f>
        <v>1</v>
      </c>
      <c r="AR81" s="5" t="b">
        <f ca="1">IF(ISERROR(DATEVALUE(TEXT(Spreadsheet!M81,"mm/dd/yyyy")) &gt; TODAY()),IF(ISBLANK(Spreadsheet!M81),TRUE,FALSE),IF(DATEVALUE(TEXT(Spreadsheet!M81,"mm/dd/yyyy")) &gt; TODAY(),FALSE,TRUE))</f>
        <v>1</v>
      </c>
      <c r="AS81" s="5" t="b">
        <f>OR(ISBLANK(Spreadsheet!N81),LEN(Spreadsheet!N81)&lt;=100)</f>
        <v>1</v>
      </c>
      <c r="AT81" s="5" t="b">
        <f>OR(ISBLANK(Spreadsheet!O81),UPPER(Spreadsheet!O81)="YES")</f>
        <v>1</v>
      </c>
      <c r="AU81" s="5" t="b">
        <f>OR(ISBLANK(Spreadsheet!P81),UPPER(Spreadsheet!P81)="YES")</f>
        <v>1</v>
      </c>
      <c r="AV81" s="5" t="b">
        <f t="array" ref="AV81">IF(ISBLANK(Spreadsheet!Q81),TRUE,ISNUMBER(MATCH(TRUE,EXACT(Spreadsheet!Q81,OnGroupsPriorIns),0)))</f>
        <v>1</v>
      </c>
      <c r="AW81" s="5" t="b">
        <f>OR(ISBLANK(Spreadsheet!R81),UPPER(Spreadsheet!R81)="YES")</f>
        <v>1</v>
      </c>
      <c r="AX81" s="5" t="b">
        <f>OR(ISBLANK(Spreadsheet!S81),UPPER(Spreadsheet!S81)="YES")</f>
        <v>1</v>
      </c>
      <c r="AY81" s="5" t="b">
        <f>OR(AND(ISBLANK(Spreadsheet!C81),LEN(Spreadsheet!T81)=0),AND(NOT(ISBLANK(Spreadsheet!C81)),LEN(Spreadsheet!T81)&gt;0,LEN(Spreadsheet!T81)&lt;=50))</f>
        <v>1</v>
      </c>
      <c r="AZ81" s="5" t="b">
        <f>OR(LEN(Spreadsheet!U81)=0,AND(LEN(Spreadsheet!U81)&gt;0,LEN(Spreadsheet!U81)&lt;=50))</f>
        <v>1</v>
      </c>
      <c r="BA81" s="5" t="b">
        <f>OR(AND(ISBLANK(Spreadsheet!C81),LEN(Spreadsheet!V81)=0),AND(NOT(ISBLANK(Spreadsheet!C81)),LEN(Spreadsheet!V81)&gt;0,LEN(Spreadsheet!V81)&lt;=50))</f>
        <v>1</v>
      </c>
      <c r="BB81" s="5" t="b">
        <f t="array" ref="BB81">IF(AND(ISBLANK(Spreadsheet!C81),LEN(Spreadsheet!W81)=0),TRUE,ISNUMBER(MATCH(TRUE,EXACT(Spreadsheet!W81,States),0)))</f>
        <v>1</v>
      </c>
      <c r="BC81" s="5" t="b">
        <f>OR(AND(ISBLANK(Spreadsheet!C81),LEN(Spreadsheet!X81)=0),AND(NOT(ISBLANK(Spreadsheet!C81)),LEN(Spreadsheet!X81)&gt;0,LEN(Spreadsheet!X81)=5,ISNUMBER(VALUE(Spreadsheet!X81))))</f>
        <v>1</v>
      </c>
      <c r="BD81" s="5" t="b">
        <f>OR(ISBLANK(Spreadsheet!Z81),LEN(Spreadsheet!Z81)&lt;=50)</f>
        <v>1</v>
      </c>
      <c r="BE81" s="5" t="b">
        <f>ISBLANK(Spreadsheet!AA81)</f>
        <v>1</v>
      </c>
      <c r="BF81" s="5" t="b">
        <f>ISBLANK(Spreadsheet!AB81)</f>
        <v>1</v>
      </c>
      <c r="BG81" s="5" t="b">
        <f>IF(ISERROR(DATEVALUE(TEXT(Spreadsheet!AC81,"mm/dd/yyyy")) &gt; DATEVALUE(TEXT(Spreadsheet!J81,"mm/dd/yyyy"))),IF(OR(AND(ISBLANK(Spreadsheet!AC81),ISBLANK(Spreadsheet!C81)),AND(NOT(ISBLANK(Spreadsheet!C81)),ISBLANK(Spreadsheet!AC81),NOT(ISBLANK(Spreadsheet!D81)))),TRUE,FALSE),IF(DATEVALUE(TEXT(Spreadsheet!AC81,"mm/dd/yyyy")) &gt; DATEVALUE(TEXT(Spreadsheet!J81,"mm/dd/yyyy")),TRUE,FALSE))</f>
        <v>1</v>
      </c>
      <c r="BH81" s="5" t="b">
        <f>OR(AND(ISBLANK(Spreadsheet!C81),ISBLANK(Spreadsheet!AE81)),AND(NOT(ISBLANK(Spreadsheet!C81)),NOT(ISBLANK(Spreadsheet!D81)),ISBLANK(Spreadsheet!AE81)),AND(NOT(ISBLANK(Spreadsheet!C81)),ISBLANK(Spreadsheet!D81),NOT(ISBLANK(Spreadsheet!AE81)),LEN(Spreadsheet!AE81)&lt;=100))</f>
        <v>1</v>
      </c>
      <c r="BI81" s="5" t="b">
        <f t="array" ref="BI81">IF(ISBLANK(Spreadsheet!AF81),TRUE,ISNUMBER(MATCH(TRUE,EXACT(Spreadsheet!AF81,CobraShortReasons),0)))</f>
        <v>1</v>
      </c>
      <c r="BJ81" s="5" t="b">
        <f ca="1">IF(ISERROR(DATEVALUE(TEXT(Spreadsheet!AG81,"mm/dd/yyyy")) &gt; TODAY()),IF(ISBLANK(Spreadsheet!AG81),TRUE,FALSE),IF(DATEVALUE(TEXT(Spreadsheet!AG81,"mm/dd/yyyy")) &gt; TODAY(),FALSE,TRUE))</f>
        <v>1</v>
      </c>
      <c r="BK81" s="5" t="b">
        <f>OR(ISBLANK(Spreadsheet!AH81),LEN(Spreadsheet!AH81)&lt;=25)</f>
        <v>1</v>
      </c>
      <c r="BL81" s="5" t="b">
        <f t="array" aca="1" ref="BL81" ca="1">IF(ISBLANK(Spreadsheet!AI81),TRUE,ISNUMBER(MATCH(TRUE,EXACT(Spreadsheet!AI81,INDIRECT(Spreadsheet!$D$2)),0)))</f>
        <v>1</v>
      </c>
      <c r="BM81" s="5" t="b">
        <f t="array" aca="1" ref="BM81" ca="1">IF(ISBLANK(Spreadsheet!AJ81),TRUE,ISNUMBER(MATCH(TRUE,EXACT(Spreadsheet!AJ81,INDIRECT(Spreadsheet!BJ81)),0)))</f>
        <v>1</v>
      </c>
      <c r="BN81" s="5" t="b">
        <f t="array" ref="BN81">IF(ISBLANK(Spreadsheet!AK81),TRUE,ISNUMBER(MATCH(TRUE,EXACT(Spreadsheet!AK81,DentalPlans),0)))</f>
        <v>1</v>
      </c>
      <c r="BO81" s="5" t="b">
        <f t="array" aca="1" ref="BO81" ca="1">IF(ISBLANK(Spreadsheet!AL81),TRUE,ISNUMBER(MATCH(TRUE,EXACT(Spreadsheet!AL81,INDIRECT(Spreadsheet!BK81)),0)))</f>
        <v>1</v>
      </c>
      <c r="BP81" s="5" t="b">
        <f t="array" ref="BP81">IF(ISBLANK(Spreadsheet!AM81),TRUE,ISNUMBER(MATCH(TRUE,EXACT(Spreadsheet!AM81,VisionPlans),0)))</f>
        <v>1</v>
      </c>
      <c r="BQ81" s="5" t="b">
        <f t="array" aca="1" ref="BQ81" ca="1">IF(ISBLANK(Spreadsheet!AN81),TRUE,ISNUMBER(MATCH(TRUE,EXACT(Spreadsheet!AN81,INDIRECT(Spreadsheet!BL81)),0)))</f>
        <v>1</v>
      </c>
      <c r="BR81" s="5" t="b">
        <f t="array" ref="BR81">IF(ISBLANK(Spreadsheet!AO81),TRUE,ISNUMBER(MATCH(TRUE,EXACT(Spreadsheet!AO81,LifeBenefitClasses),0)))</f>
        <v>1</v>
      </c>
      <c r="BS81" s="5" t="b">
        <f>IF(OR(ISBLANK(Spreadsheet!AO81), Spreadsheet!AO81="Waive"),IF(ISBLANK(Spreadsheet!AP81),TRUE,FALSE),IF(OR(AND(NOT(ISBLANK(Spreadsheet!AO81)),ISBLANK(Spreadsheet!AP81)),NOT(ISNUMBER(VALUE(Spreadsheet!AP81)))),FALSE,IF(OR(AND(Spreadsheet!AP81&lt;6,MOD(Spreadsheet!AP81*10,5)=0), MOD(Spreadsheet!AP81,5000)=0),TRUE,FALSE)))</f>
        <v>1</v>
      </c>
      <c r="BT81" s="5" t="b">
        <f t="array" ref="BT81">IF(ISBLANK(Spreadsheet!AQ81),TRUE,ISNUMBER(MATCH(TRUE,EXACT(Spreadsheet!AQ81,EnrollWaive),0)))</f>
        <v>1</v>
      </c>
      <c r="BU81" s="5" t="b">
        <f t="array" ref="BU81">IF(ISBLANK(Spreadsheet!AR81),TRUE,ISNUMBER(MATCH(TRUE,EXACT(Spreadsheet!AR81,LifeBenefitClasses),0)))</f>
        <v>1</v>
      </c>
      <c r="BV81" s="5" t="b">
        <f>IF(OR(ISBLANK(Spreadsheet!AR81), Spreadsheet!AR81="Waive"),IF(ISBLANK(Spreadsheet!AS81),TRUE,FALSE),IF(OR(AND(NOT(ISBLANK(Spreadsheet!AR81)),ISBLANK(Spreadsheet!AS81)),NOT(ISNUMBER(VALUE(Spreadsheet!AS81)))),FALSE,IF(OR(AND(Spreadsheet!AS81&lt;6,MOD(Spreadsheet!AS81*10,5)=0), MOD(Spreadsheet!AS81,10000)=0),TRUE,FALSE)))</f>
        <v>1</v>
      </c>
      <c r="BW81" s="5" t="b">
        <f t="array" ref="BW81">IF(ISBLANK(Spreadsheet!AT81),TRUE,ISNUMBER(MATCH(TRUE,EXACT(Spreadsheet!AT81,LifeBenefitClasses),0)))</f>
        <v>1</v>
      </c>
      <c r="BX81" s="5" t="b">
        <f>IF(OR(ISBLANK(Spreadsheet!AT81), Spreadsheet!AT81="Waive"),IF(ISBLANK(Spreadsheet!AU81),TRUE,FALSE),IF(OR(AND(NOT(ISBLANK(Spreadsheet!AT81)),ISBLANK(Spreadsheet!AU81)),NOT(ISNUMBER(VALUE(Spreadsheet!AU81)))),FALSE,IF(AND(NOT(OR(ISBLANK(Spreadsheet!AT81),Spreadsheet!AT81="Waive")),NOT(OR(ISBLANK(Spreadsheet!AR81),Spreadsheet!AR81="Waive")),MOD(Spreadsheet!AU81,5000)=0, Spreadsheet!AU81&lt;=(Spreadsheet!AS81*0.5)),TRUE,FALSE)))</f>
        <v>1</v>
      </c>
      <c r="BY81" s="5" t="b">
        <f t="array" ref="BY81">IF(ISBLANK(Spreadsheet!AV81),TRUE,ISNUMBER(MATCH(TRUE,EXACT(Spreadsheet!AV81,EnrollWaive),0)))</f>
        <v>1</v>
      </c>
      <c r="BZ81" s="5" t="b">
        <f t="array" ref="BZ81">IF(ISBLANK(Spreadsheet!AW81),TRUE,ISNUMBER(MATCH(TRUE,EXACT(Spreadsheet!AW81,LifeBenefitClasses),0)))</f>
        <v>1</v>
      </c>
      <c r="CA81" s="5" t="b">
        <f t="array" ref="CA81">IF(ISBLANK(Spreadsheet!AX81),TRUE,ISNUMBER(MATCH(TRUE,EXACT(Spreadsheet!AX81,LifeBenefitClasses),0)))</f>
        <v>1</v>
      </c>
      <c r="CB81" s="5" t="b">
        <f t="array" ref="CB81">IF(ISBLANK(Spreadsheet!AY81),TRUE,ISNUMBER(MATCH(TRUE,EXACT(Spreadsheet!AY81,LifeBenefitClasses),0)))</f>
        <v>1</v>
      </c>
      <c r="CC81" s="5" t="b">
        <f t="array" ref="CC81">IF(ISBLANK(Spreadsheet!AZ81),TRUE,ISNUMBER(MATCH(TRUE,EXACT(Spreadsheet!AZ81,LifeBenefitClasses),0)))</f>
        <v>1</v>
      </c>
      <c r="CD81" s="5" t="b">
        <f t="array" ref="CD81">IF(ISBLANK(Spreadsheet!BA81),TRUE,ISNUMBER(MATCH(TRUE,EXACT(Spreadsheet!BA81,LifeBenefitClasses),0)))</f>
        <v>1</v>
      </c>
      <c r="CE81" s="5" t="b">
        <f>IF(OR(ISBLANK(Spreadsheet!BA81), Spreadsheet!BA81="Waive"),IF(ISBLANK(Spreadsheet!BB81),TRUE,FALSE),IF(OR(AND(NOT(ISBLANK(Spreadsheet!BA81)),ISBLANK(Spreadsheet!BB81)),NOT(ISNUMBER(VALUE(Spreadsheet!BB81))),ISBLANK(Spreadsheet!BC81),NOT(ISNUMBER(VALUE(Spreadsheet!BC81)))),FALSE,IF(AND(Spreadsheet!BB81&gt;=50000,Spreadsheet!BB81&lt;=250000,MOD(Spreadsheet!BB81,10000)=0,Spreadsheet!BB81&lt;=(10*Spreadsheet!BC81)),TRUE,FALSE)))</f>
        <v>1</v>
      </c>
      <c r="CF81" s="5" t="b">
        <f>IF(NOT(ISBLANK(Spreadsheet!BC81)),AND(ISNUMBER(VALUE(Spreadsheet!BC81)),Spreadsheet!BC81&gt;0),AND(OR(ISBLANK(Spreadsheet!AO81),Spreadsheet!AO81="Waive",AND(NOT(OR(ISBLANK(Spreadsheet!AO81),Spreadsheet!AO81="Waive")),Spreadsheet!AP81&gt;=6)),OR(ISBLANK(Spreadsheet!AR81),AND(NOT(OR(ISBLANK(Spreadsheet!AR81),Spreadsheet!AR81="Waive")),Spreadsheet!AS81&gt;=6)),OR(ISBLANK(Spreadsheet!AW81)),OR(ISBLANK(Spreadsheet!AX81)),OR(ISBLANK(Spreadsheet!AY81)),OR(ISBLANK(Spreadsheet!AZ81)),OR(ISBLANK(Spreadsheet!BA81),Spreadsheet!BA81="Waive")))</f>
        <v>1</v>
      </c>
      <c r="CG81" s="5" t="b">
        <f t="shared" ca="1" si="9"/>
        <v>1</v>
      </c>
    </row>
    <row r="82" spans="8:85" x14ac:dyDescent="0.3">
      <c r="H82" s="5">
        <f t="shared" ca="1" si="6"/>
        <v>2</v>
      </c>
      <c r="I82" s="5" t="str">
        <f t="shared" ca="1" si="7"/>
        <v/>
      </c>
      <c r="J82" s="5" t="str">
        <f>IF(AND(NOT(ISBLANK(Spreadsheet!C82)),ISBLANK(Spreadsheet!D82)),Spreadsheet!F82&amp;" "&amp;Spreadsheet!H82,"")</f>
        <v/>
      </c>
      <c r="K82" s="5">
        <f>IF(AND(NOT(ISBLANK(Spreadsheet!C82)),ISBLANK(Spreadsheet!D82)),COUNTIFS(Spreadsheet!E83:E$786,"=Child",Spreadsheet!C83:C$786, "="&amp;Spreadsheet!C82) + COUNTIFS(Spreadsheet!E83:E$786,"=Step-child",Spreadsheet!C83:C$786, "="&amp;Spreadsheet!C82),0)</f>
        <v>0</v>
      </c>
      <c r="L82" s="5">
        <f>IF(NOT(ISBLANK(J82)),COUNTIFS(Spreadsheet!E83:E$786,"=Wife",Spreadsheet!C83:C$786, "="&amp;Spreadsheet!C82) + COUNTIFS(Spreadsheet!E83:E$786,"=Husband",Spreadsheet!C83:C$786, "="&amp;Spreadsheet!C82),0)</f>
        <v>0</v>
      </c>
      <c r="M82" s="5">
        <f>IF(NOT(ISBLANK(Spreadsheet!AJ82)),VLOOKUP(Spreadsheet!AJ82,'Drop Downs'!$P$2:$R$16,3,FALSE),0)</f>
        <v>0</v>
      </c>
      <c r="N82" s="5">
        <f>IF(NOT(ISBLANK(Spreadsheet!AJ82)), VLOOKUP(Spreadsheet!AJ82,'Drop Downs'!$P$2:$R$16,2,FALSE),0)</f>
        <v>0</v>
      </c>
      <c r="O82" s="5">
        <f>IF(NOT(ISBLANK(Spreadsheet!AL82)),VLOOKUP(Spreadsheet!AL82,'Drop Downs'!$P$2:$R$16,3,FALSE), 0)</f>
        <v>0</v>
      </c>
      <c r="P82" s="5">
        <f>IF(NOT(ISBLANK(Spreadsheet!AL82)),VLOOKUP(Spreadsheet!AL82,'Drop Downs'!$P$2:$R$16,2,FALSE),0)</f>
        <v>0</v>
      </c>
      <c r="Q82" s="5">
        <f>IF(NOT(ISBLANK(Spreadsheet!AN82)),VLOOKUP(Spreadsheet!AN82,'Drop Downs'!$P$2:$R$16,3,FALSE),0)</f>
        <v>0</v>
      </c>
      <c r="R82" s="5">
        <f>IF(NOT(ISBLANK(Spreadsheet!AN82)),VLOOKUP(Spreadsheet!AN82,'Drop Downs'!$P$2:$R$16,2,FALSE),0)</f>
        <v>0</v>
      </c>
      <c r="S82" s="5" t="str">
        <f>IF(OR(M82&gt;K82,N82&gt;L82,O82&gt;K82, Q82&gt;K82,N82&gt;L82, P82&gt;L82, R82&gt;L82),"Member currently has a coverage election over what he/she needs.  Please add more dependents or adjust the coverage election.","")&amp;(IF(AND(NOT(ISBLANK(Spreadsheet!C82)),NOT(ISBLANK(Spreadsheet!D82)),ISBLANK(Spreadsheet!E82)),"Dependent lacks a relationship to member.Please select one from the drop-down.",""))</f>
        <v/>
      </c>
      <c r="T82" s="5" t="b">
        <f t="shared" si="8"/>
        <v>1</v>
      </c>
      <c r="U82" s="5" t="b">
        <f>OR(ISBLANK(Spreadsheet!C82),IF(NOT(ISBLANK(Spreadsheet!D82)),NOT(ISBLANK(Spreadsheet!E82)),TRUE))</f>
        <v>1</v>
      </c>
      <c r="V82" s="5" t="b">
        <f>OR(ISBLANK(Spreadsheet!C82), NOT(ISBLANK(Spreadsheet!I82)))</f>
        <v>1</v>
      </c>
      <c r="W82" s="5" t="b">
        <f>OR(ISBLANK(Spreadsheet!D82),NOT(ISBLANK(Spreadsheet!C82)))</f>
        <v>1</v>
      </c>
      <c r="X82" s="155" t="str">
        <f>REPT("0",MIN(FIND({1,2,3,4,5,6,7,8,9},Spreadsheet!C82&amp;"123456789"))-1)&amp;IF(ISBLANK(Spreadsheet!C82),"",SUMPRODUCT(MID(0&amp;Spreadsheet!C82,LARGE(INDEX(ISNUMBER(--MID(Spreadsheet!C82,ROW($1:$225),1))*
 ROW($1:$225),0),ROW($1:$225))+1,1)*10^ROW($1:$225)/10))</f>
        <v/>
      </c>
      <c r="Y82" s="5" t="b">
        <f>IF(NOT(ISBLANK(Spreadsheet!C82)),IF(AND(ISNUMBER(VALUE(Spreadsheet!C82)), LEN(Spreadsheet!C82)=9),TRUE,FALSE),TRUE)</f>
        <v>1</v>
      </c>
      <c r="Z82" s="155" t="str">
        <f>REPT("0",MIN(FIND({1,2,3,4,5,6,7,8,9},Spreadsheet!D82&amp;"123456789"))-1)&amp;IF(ISBLANK(Spreadsheet!D82),"",SUMPRODUCT(MID(0&amp;Spreadsheet!D82,LARGE(INDEX(ISNUMBER(--MID(Spreadsheet!D82,ROW($1:$225),1))*
 ROW($1:$225),0),ROW($1:$225))+1,1)*10^ROW($1:$225)/10))</f>
        <v/>
      </c>
      <c r="AA82" s="5" t="b">
        <f>IF(AND(NOT(ISBLANK(Spreadsheet!D82)),NOT(ISBLANK(Spreadsheet!C82))),IF(AND(ISNUMBER(VALUE(Spreadsheet!D82)), LEN(Spreadsheet!D82)=9),TRUE,FALSE),IF(AND(NOT(ISBLANK(Spreadsheet!D82)),ISBLANK(Spreadsheet!C82)),FALSE,TRUE))</f>
        <v>1</v>
      </c>
      <c r="AB82" s="5" t="b">
        <f>OR(ISBLANK(Spreadsheet!Y82),IF(NOT(ISBLANK(Spreadsheet!Y82)),LEN(Spreadsheet!Y82)=10,ISNUMBER(VALUE(Spreadsheet!Y82))))</f>
        <v>1</v>
      </c>
      <c r="AC82" s="5" t="b">
        <f>OR(ISBLANK(Spreadsheet!AI82), AND(NOT(ISBLANK(Spreadsheet!AJ82)), NOT(ISNUMBER(SEARCH("Waive",Spreadsheet!AJ82)))))</f>
        <v>1</v>
      </c>
      <c r="AD82" s="5" t="b">
        <f>OR(ISBLANK(Spreadsheet!AK82), AND(NOT(ISBLANK(Spreadsheet!AL82)), NOT(ISNUMBER(SEARCH("Waive",Spreadsheet!AL82)))))</f>
        <v>1</v>
      </c>
      <c r="AE82" s="5" t="b">
        <f>OR(ISBLANK(Spreadsheet!AM82), AND(NOT(ISBLANK(Spreadsheet!AN82)), NOT(ISNUMBER(SEARCH("Waive", Spreadsheet!AN82)))))</f>
        <v>1</v>
      </c>
      <c r="AF82" s="5" t="b">
        <f>OR(ISBLANK(Spreadsheet!C82), NOT(ISBLANK(Spreadsheet!D82)),NOT(ISBLANK(Spreadsheet!L82)))</f>
        <v>1</v>
      </c>
      <c r="AG82" s="5" t="b">
        <f>IF(AND(NOT(ISBLANK(Spreadsheet!C82)), NOT(ISBLANK(Spreadsheet!D82)),Spreadsheet!C82&lt;&gt;Spreadsheet!D82),IF(ISERROR(VLOOKUP(Spreadsheet!C82, Spreadsheet!$C$6:'Spreadsheet'!$C81,1,FALSE)), FALSE, TRUE),TRUE)</f>
        <v>1</v>
      </c>
      <c r="AH82" s="5" t="b">
        <f>Spreadsheet!$B$2=Spreadsheet!AD82</f>
        <v>1</v>
      </c>
      <c r="AI82" s="5" t="b">
        <f>IF(ISBLANK(Spreadsheet!G82),TRUE,IF(OR(LEN(Spreadsheet!G82)&gt;1,ISNUMBER(VALUE(Spreadsheet!G82))),FALSE,TRUE))</f>
        <v>1</v>
      </c>
      <c r="AJ82" s="5" t="b">
        <f>OR(ISBLANK(Spreadsheet!C82), NOT(ISBLANK(Spreadsheet!B82)), NOT(ISBLANK(Spreadsheet!D82)))</f>
        <v>1</v>
      </c>
      <c r="AK82" s="5" t="b">
        <f t="array" ref="AK82">IF(OR(AND(ISBLANK(Spreadsheet!E82),ISBLANK(Spreadsheet!D82),NOT(ISBLANK(Spreadsheet!C82))),AND(ISBLANK(Spreadsheet!E82),ISBLANK(Spreadsheet!D82),ISBLANK(Spreadsheet!C82))),TRUE,ISNUMBER(MATCH(TRUE,EXACT(Spreadsheet!E82,Relationships),0)))</f>
        <v>1</v>
      </c>
      <c r="AL82" s="5" t="b">
        <f>IF(NOT(ISBLANK(Spreadsheet!C82)),IF(OR(ISBLANK(Spreadsheet!F82),LEN(Spreadsheet!F82)&gt;40),FALSE,TRUE),TRUE)</f>
        <v>1</v>
      </c>
      <c r="AM82" s="5" t="b">
        <f>IF(NOT(ISBLANK(Spreadsheet!C82)),IF(OR(ISBLANK(Spreadsheet!H82),LEN(Spreadsheet!H82)&gt;40),FALSE,TRUE),TRUE)</f>
        <v>1</v>
      </c>
      <c r="AN82" s="5" t="b">
        <f t="array" ref="AN82">IF(ISBLANK(Spreadsheet!I82),TRUE,ISNUMBER(MATCH(TRUE,EXACT(Spreadsheet!I82,GenderValues),0)))</f>
        <v>1</v>
      </c>
      <c r="AO82" s="5" t="b">
        <f ca="1">IF(ISERROR(DATEVALUE(TEXT(Spreadsheet!J82,"mm/dd/yyyy")) &gt; TODAY()),IF(AND(ISBLANK(Spreadsheet!J82),ISBLANK(Spreadsheet!C82)),TRUE,FALSE),IF(DATEVALUE(TEXT(Spreadsheet!J82,"mm/dd/yyyy")) &gt; TODAY(),FALSE,TRUE))</f>
        <v>1</v>
      </c>
      <c r="AP82" s="5" t="b">
        <f>OR(ISBLANK(Spreadsheet!K82),LEN(Spreadsheet!K82)&lt;=100)</f>
        <v>1</v>
      </c>
      <c r="AQ82" s="5" t="b">
        <f t="array" ref="AQ82">IF(OR(AND(ISBLANK(Spreadsheet!L82),ISBLANK(Spreadsheet!C82)),AND(NOT(ISBLANK(Spreadsheet!C82)),NOT(ISBLANK(Spreadsheet!D82)))),TRUE,ISNUMBER(MATCH(TRUE,EXACT(Spreadsheet!L82,MaritalStatus),0)))</f>
        <v>1</v>
      </c>
      <c r="AR82" s="5" t="b">
        <f ca="1">IF(ISERROR(DATEVALUE(TEXT(Spreadsheet!M82,"mm/dd/yyyy")) &gt; TODAY()),IF(ISBLANK(Spreadsheet!M82),TRUE,FALSE),IF(DATEVALUE(TEXT(Spreadsheet!M82,"mm/dd/yyyy")) &gt; TODAY(),FALSE,TRUE))</f>
        <v>1</v>
      </c>
      <c r="AS82" s="5" t="b">
        <f>OR(ISBLANK(Spreadsheet!N82),LEN(Spreadsheet!N82)&lt;=100)</f>
        <v>1</v>
      </c>
      <c r="AT82" s="5" t="b">
        <f>OR(ISBLANK(Spreadsheet!O82),UPPER(Spreadsheet!O82)="YES")</f>
        <v>1</v>
      </c>
      <c r="AU82" s="5" t="b">
        <f>OR(ISBLANK(Spreadsheet!P82),UPPER(Spreadsheet!P82)="YES")</f>
        <v>1</v>
      </c>
      <c r="AV82" s="5" t="b">
        <f t="array" ref="AV82">IF(ISBLANK(Spreadsheet!Q82),TRUE,ISNUMBER(MATCH(TRUE,EXACT(Spreadsheet!Q82,OnGroupsPriorIns),0)))</f>
        <v>1</v>
      </c>
      <c r="AW82" s="5" t="b">
        <f>OR(ISBLANK(Spreadsheet!R82),UPPER(Spreadsheet!R82)="YES")</f>
        <v>1</v>
      </c>
      <c r="AX82" s="5" t="b">
        <f>OR(ISBLANK(Spreadsheet!S82),UPPER(Spreadsheet!S82)="YES")</f>
        <v>1</v>
      </c>
      <c r="AY82" s="5" t="b">
        <f>OR(AND(ISBLANK(Spreadsheet!C82),LEN(Spreadsheet!T82)=0),AND(NOT(ISBLANK(Spreadsheet!C82)),LEN(Spreadsheet!T82)&gt;0,LEN(Spreadsheet!T82)&lt;=50))</f>
        <v>1</v>
      </c>
      <c r="AZ82" s="5" t="b">
        <f>OR(LEN(Spreadsheet!U82)=0,AND(LEN(Spreadsheet!U82)&gt;0,LEN(Spreadsheet!U82)&lt;=50))</f>
        <v>1</v>
      </c>
      <c r="BA82" s="5" t="b">
        <f>OR(AND(ISBLANK(Spreadsheet!C82),LEN(Spreadsheet!V82)=0),AND(NOT(ISBLANK(Spreadsheet!C82)),LEN(Spreadsheet!V82)&gt;0,LEN(Spreadsheet!V82)&lt;=50))</f>
        <v>1</v>
      </c>
      <c r="BB82" s="5" t="b">
        <f t="array" ref="BB82">IF(AND(ISBLANK(Spreadsheet!C82),LEN(Spreadsheet!W82)=0),TRUE,ISNUMBER(MATCH(TRUE,EXACT(Spreadsheet!W82,States),0)))</f>
        <v>1</v>
      </c>
      <c r="BC82" s="5" t="b">
        <f>OR(AND(ISBLANK(Spreadsheet!C82),LEN(Spreadsheet!X82)=0),AND(NOT(ISBLANK(Spreadsheet!C82)),LEN(Spreadsheet!X82)&gt;0,LEN(Spreadsheet!X82)=5,ISNUMBER(VALUE(Spreadsheet!X82))))</f>
        <v>1</v>
      </c>
      <c r="BD82" s="5" t="b">
        <f>OR(ISBLANK(Spreadsheet!Z82),LEN(Spreadsheet!Z82)&lt;=50)</f>
        <v>1</v>
      </c>
      <c r="BE82" s="5" t="b">
        <f>ISBLANK(Spreadsheet!AA82)</f>
        <v>1</v>
      </c>
      <c r="BF82" s="5" t="b">
        <f>ISBLANK(Spreadsheet!AB82)</f>
        <v>1</v>
      </c>
      <c r="BG82" s="5" t="b">
        <f>IF(ISERROR(DATEVALUE(TEXT(Spreadsheet!AC82,"mm/dd/yyyy")) &gt; DATEVALUE(TEXT(Spreadsheet!J82,"mm/dd/yyyy"))),IF(OR(AND(ISBLANK(Spreadsheet!AC82),ISBLANK(Spreadsheet!C82)),AND(NOT(ISBLANK(Spreadsheet!C82)),ISBLANK(Spreadsheet!AC82),NOT(ISBLANK(Spreadsheet!D82)))),TRUE,FALSE),IF(DATEVALUE(TEXT(Spreadsheet!AC82,"mm/dd/yyyy")) &gt; DATEVALUE(TEXT(Spreadsheet!J82,"mm/dd/yyyy")),TRUE,FALSE))</f>
        <v>1</v>
      </c>
      <c r="BH82" s="5" t="b">
        <f>OR(AND(ISBLANK(Spreadsheet!C82),ISBLANK(Spreadsheet!AE82)),AND(NOT(ISBLANK(Spreadsheet!C82)),NOT(ISBLANK(Spreadsheet!D82)),ISBLANK(Spreadsheet!AE82)),AND(NOT(ISBLANK(Spreadsheet!C82)),ISBLANK(Spreadsheet!D82),NOT(ISBLANK(Spreadsheet!AE82)),LEN(Spreadsheet!AE82)&lt;=100))</f>
        <v>1</v>
      </c>
      <c r="BI82" s="5" t="b">
        <f t="array" ref="BI82">IF(ISBLANK(Spreadsheet!AF82),TRUE,ISNUMBER(MATCH(TRUE,EXACT(Spreadsheet!AF82,CobraShortReasons),0)))</f>
        <v>1</v>
      </c>
      <c r="BJ82" s="5" t="b">
        <f ca="1">IF(ISERROR(DATEVALUE(TEXT(Spreadsheet!AG82,"mm/dd/yyyy")) &gt; TODAY()),IF(ISBLANK(Spreadsheet!AG82),TRUE,FALSE),IF(DATEVALUE(TEXT(Spreadsheet!AG82,"mm/dd/yyyy")) &gt; TODAY(),FALSE,TRUE))</f>
        <v>1</v>
      </c>
      <c r="BK82" s="5" t="b">
        <f>OR(ISBLANK(Spreadsheet!AH82),LEN(Spreadsheet!AH82)&lt;=25)</f>
        <v>1</v>
      </c>
      <c r="BL82" s="5" t="b">
        <f t="array" aca="1" ref="BL82" ca="1">IF(ISBLANK(Spreadsheet!AI82),TRUE,ISNUMBER(MATCH(TRUE,EXACT(Spreadsheet!AI82,INDIRECT(Spreadsheet!$D$2)),0)))</f>
        <v>1</v>
      </c>
      <c r="BM82" s="5" t="b">
        <f t="array" aca="1" ref="BM82" ca="1">IF(ISBLANK(Spreadsheet!AJ82),TRUE,ISNUMBER(MATCH(TRUE,EXACT(Spreadsheet!AJ82,INDIRECT(Spreadsheet!BJ82)),0)))</f>
        <v>1</v>
      </c>
      <c r="BN82" s="5" t="b">
        <f t="array" ref="BN82">IF(ISBLANK(Spreadsheet!AK82),TRUE,ISNUMBER(MATCH(TRUE,EXACT(Spreadsheet!AK82,DentalPlans),0)))</f>
        <v>1</v>
      </c>
      <c r="BO82" s="5" t="b">
        <f t="array" aca="1" ref="BO82" ca="1">IF(ISBLANK(Spreadsheet!AL82),TRUE,ISNUMBER(MATCH(TRUE,EXACT(Spreadsheet!AL82,INDIRECT(Spreadsheet!BK82)),0)))</f>
        <v>1</v>
      </c>
      <c r="BP82" s="5" t="b">
        <f t="array" ref="BP82">IF(ISBLANK(Spreadsheet!AM82),TRUE,ISNUMBER(MATCH(TRUE,EXACT(Spreadsheet!AM82,VisionPlans),0)))</f>
        <v>1</v>
      </c>
      <c r="BQ82" s="5" t="b">
        <f t="array" aca="1" ref="BQ82" ca="1">IF(ISBLANK(Spreadsheet!AN82),TRUE,ISNUMBER(MATCH(TRUE,EXACT(Spreadsheet!AN82,INDIRECT(Spreadsheet!BL82)),0)))</f>
        <v>1</v>
      </c>
      <c r="BR82" s="5" t="b">
        <f t="array" ref="BR82">IF(ISBLANK(Spreadsheet!AO82),TRUE,ISNUMBER(MATCH(TRUE,EXACT(Spreadsheet!AO82,LifeBenefitClasses),0)))</f>
        <v>1</v>
      </c>
      <c r="BS82" s="5" t="b">
        <f>IF(OR(ISBLANK(Spreadsheet!AO82), Spreadsheet!AO82="Waive"),IF(ISBLANK(Spreadsheet!AP82),TRUE,FALSE),IF(OR(AND(NOT(ISBLANK(Spreadsheet!AO82)),ISBLANK(Spreadsheet!AP82)),NOT(ISNUMBER(VALUE(Spreadsheet!AP82)))),FALSE,IF(OR(AND(Spreadsheet!AP82&lt;6,MOD(Spreadsheet!AP82*10,5)=0), MOD(Spreadsheet!AP82,5000)=0),TRUE,FALSE)))</f>
        <v>1</v>
      </c>
      <c r="BT82" s="5" t="b">
        <f t="array" ref="BT82">IF(ISBLANK(Spreadsheet!AQ82),TRUE,ISNUMBER(MATCH(TRUE,EXACT(Spreadsheet!AQ82,EnrollWaive),0)))</f>
        <v>1</v>
      </c>
      <c r="BU82" s="5" t="b">
        <f t="array" ref="BU82">IF(ISBLANK(Spreadsheet!AR82),TRUE,ISNUMBER(MATCH(TRUE,EXACT(Spreadsheet!AR82,LifeBenefitClasses),0)))</f>
        <v>1</v>
      </c>
      <c r="BV82" s="5" t="b">
        <f>IF(OR(ISBLANK(Spreadsheet!AR82), Spreadsheet!AR82="Waive"),IF(ISBLANK(Spreadsheet!AS82),TRUE,FALSE),IF(OR(AND(NOT(ISBLANK(Spreadsheet!AR82)),ISBLANK(Spreadsheet!AS82)),NOT(ISNUMBER(VALUE(Spreadsheet!AS82)))),FALSE,IF(OR(AND(Spreadsheet!AS82&lt;6,MOD(Spreadsheet!AS82*10,5)=0), MOD(Spreadsheet!AS82,10000)=0),TRUE,FALSE)))</f>
        <v>1</v>
      </c>
      <c r="BW82" s="5" t="b">
        <f t="array" ref="BW82">IF(ISBLANK(Spreadsheet!AT82),TRUE,ISNUMBER(MATCH(TRUE,EXACT(Spreadsheet!AT82,LifeBenefitClasses),0)))</f>
        <v>1</v>
      </c>
      <c r="BX82" s="5" t="b">
        <f>IF(OR(ISBLANK(Spreadsheet!AT82), Spreadsheet!AT82="Waive"),IF(ISBLANK(Spreadsheet!AU82),TRUE,FALSE),IF(OR(AND(NOT(ISBLANK(Spreadsheet!AT82)),ISBLANK(Spreadsheet!AU82)),NOT(ISNUMBER(VALUE(Spreadsheet!AU82)))),FALSE,IF(AND(NOT(OR(ISBLANK(Spreadsheet!AT82),Spreadsheet!AT82="Waive")),NOT(OR(ISBLANK(Spreadsheet!AR82),Spreadsheet!AR82="Waive")),MOD(Spreadsheet!AU82,5000)=0, Spreadsheet!AU82&lt;=(Spreadsheet!AS82*0.5)),TRUE,FALSE)))</f>
        <v>1</v>
      </c>
      <c r="BY82" s="5" t="b">
        <f t="array" ref="BY82">IF(ISBLANK(Spreadsheet!AV82),TRUE,ISNUMBER(MATCH(TRUE,EXACT(Spreadsheet!AV82,EnrollWaive),0)))</f>
        <v>1</v>
      </c>
      <c r="BZ82" s="5" t="b">
        <f t="array" ref="BZ82">IF(ISBLANK(Spreadsheet!AW82),TRUE,ISNUMBER(MATCH(TRUE,EXACT(Spreadsheet!AW82,LifeBenefitClasses),0)))</f>
        <v>1</v>
      </c>
      <c r="CA82" s="5" t="b">
        <f t="array" ref="CA82">IF(ISBLANK(Spreadsheet!AX82),TRUE,ISNUMBER(MATCH(TRUE,EXACT(Spreadsheet!AX82,LifeBenefitClasses),0)))</f>
        <v>1</v>
      </c>
      <c r="CB82" s="5" t="b">
        <f t="array" ref="CB82">IF(ISBLANK(Spreadsheet!AY82),TRUE,ISNUMBER(MATCH(TRUE,EXACT(Spreadsheet!AY82,LifeBenefitClasses),0)))</f>
        <v>1</v>
      </c>
      <c r="CC82" s="5" t="b">
        <f t="array" ref="CC82">IF(ISBLANK(Spreadsheet!AZ82),TRUE,ISNUMBER(MATCH(TRUE,EXACT(Spreadsheet!AZ82,LifeBenefitClasses),0)))</f>
        <v>1</v>
      </c>
      <c r="CD82" s="5" t="b">
        <f t="array" ref="CD82">IF(ISBLANK(Spreadsheet!BA82),TRUE,ISNUMBER(MATCH(TRUE,EXACT(Spreadsheet!BA82,LifeBenefitClasses),0)))</f>
        <v>1</v>
      </c>
      <c r="CE82" s="5" t="b">
        <f>IF(OR(ISBLANK(Spreadsheet!BA82), Spreadsheet!BA82="Waive"),IF(ISBLANK(Spreadsheet!BB82),TRUE,FALSE),IF(OR(AND(NOT(ISBLANK(Spreadsheet!BA82)),ISBLANK(Spreadsheet!BB82)),NOT(ISNUMBER(VALUE(Spreadsheet!BB82))),ISBLANK(Spreadsheet!BC82),NOT(ISNUMBER(VALUE(Spreadsheet!BC82)))),FALSE,IF(AND(Spreadsheet!BB82&gt;=50000,Spreadsheet!BB82&lt;=250000,MOD(Spreadsheet!BB82,10000)=0,Spreadsheet!BB82&lt;=(10*Spreadsheet!BC82)),TRUE,FALSE)))</f>
        <v>1</v>
      </c>
      <c r="CF82" s="5" t="b">
        <f>IF(NOT(ISBLANK(Spreadsheet!BC82)),AND(ISNUMBER(VALUE(Spreadsheet!BC82)),Spreadsheet!BC82&gt;0),AND(OR(ISBLANK(Spreadsheet!AO82),Spreadsheet!AO82="Waive",AND(NOT(OR(ISBLANK(Spreadsheet!AO82),Spreadsheet!AO82="Waive")),Spreadsheet!AP82&gt;=6)),OR(ISBLANK(Spreadsheet!AR82),AND(NOT(OR(ISBLANK(Spreadsheet!AR82),Spreadsheet!AR82="Waive")),Spreadsheet!AS82&gt;=6)),OR(ISBLANK(Spreadsheet!AW82)),OR(ISBLANK(Spreadsheet!AX82)),OR(ISBLANK(Spreadsheet!AY82)),OR(ISBLANK(Spreadsheet!AZ82)),OR(ISBLANK(Spreadsheet!BA82),Spreadsheet!BA82="Waive")))</f>
        <v>1</v>
      </c>
      <c r="CG82" s="5" t="b">
        <f t="shared" ca="1" si="9"/>
        <v>1</v>
      </c>
    </row>
    <row r="83" spans="8:85" x14ac:dyDescent="0.3">
      <c r="H83" s="5">
        <f t="shared" ca="1" si="6"/>
        <v>2</v>
      </c>
      <c r="I83" s="5" t="str">
        <f t="shared" ca="1" si="7"/>
        <v/>
      </c>
      <c r="J83" s="5" t="str">
        <f>IF(AND(NOT(ISBLANK(Spreadsheet!C83)),ISBLANK(Spreadsheet!D83)),Spreadsheet!F83&amp;" "&amp;Spreadsheet!H83,"")</f>
        <v/>
      </c>
      <c r="K83" s="5">
        <f>IF(AND(NOT(ISBLANK(Spreadsheet!C83)),ISBLANK(Spreadsheet!D83)),COUNTIFS(Spreadsheet!E84:E$786,"=Child",Spreadsheet!C84:C$786, "="&amp;Spreadsheet!C83) + COUNTIFS(Spreadsheet!E84:E$786,"=Step-child",Spreadsheet!C84:C$786, "="&amp;Spreadsheet!C83),0)</f>
        <v>0</v>
      </c>
      <c r="L83" s="5">
        <f>IF(NOT(ISBLANK(J83)),COUNTIFS(Spreadsheet!E84:E$786,"=Wife",Spreadsheet!C84:C$786, "="&amp;Spreadsheet!C83) + COUNTIFS(Spreadsheet!E84:E$786,"=Husband",Spreadsheet!C84:C$786, "="&amp;Spreadsheet!C83),0)</f>
        <v>0</v>
      </c>
      <c r="M83" s="5">
        <f>IF(NOT(ISBLANK(Spreadsheet!AJ83)),VLOOKUP(Spreadsheet!AJ83,'Drop Downs'!$P$2:$R$16,3,FALSE),0)</f>
        <v>0</v>
      </c>
      <c r="N83" s="5">
        <f>IF(NOT(ISBLANK(Spreadsheet!AJ83)), VLOOKUP(Spreadsheet!AJ83,'Drop Downs'!$P$2:$R$16,2,FALSE),0)</f>
        <v>0</v>
      </c>
      <c r="O83" s="5">
        <f>IF(NOT(ISBLANK(Spreadsheet!AL83)),VLOOKUP(Spreadsheet!AL83,'Drop Downs'!$P$2:$R$16,3,FALSE), 0)</f>
        <v>0</v>
      </c>
      <c r="P83" s="5">
        <f>IF(NOT(ISBLANK(Spreadsheet!AL83)),VLOOKUP(Spreadsheet!AL83,'Drop Downs'!$P$2:$R$16,2,FALSE),0)</f>
        <v>0</v>
      </c>
      <c r="Q83" s="5">
        <f>IF(NOT(ISBLANK(Spreadsheet!AN83)),VLOOKUP(Spreadsheet!AN83,'Drop Downs'!$P$2:$R$16,3,FALSE),0)</f>
        <v>0</v>
      </c>
      <c r="R83" s="5">
        <f>IF(NOT(ISBLANK(Spreadsheet!AN83)),VLOOKUP(Spreadsheet!AN83,'Drop Downs'!$P$2:$R$16,2,FALSE),0)</f>
        <v>0</v>
      </c>
      <c r="S83" s="5" t="str">
        <f>IF(OR(M83&gt;K83,N83&gt;L83,O83&gt;K83, Q83&gt;K83,N83&gt;L83, P83&gt;L83, R83&gt;L83),"Member currently has a coverage election over what he/she needs.  Please add more dependents or adjust the coverage election.","")&amp;(IF(AND(NOT(ISBLANK(Spreadsheet!C83)),NOT(ISBLANK(Spreadsheet!D83)),ISBLANK(Spreadsheet!E83)),"Dependent lacks a relationship to member.Please select one from the drop-down.",""))</f>
        <v/>
      </c>
      <c r="T83" s="5" t="b">
        <f t="shared" si="8"/>
        <v>1</v>
      </c>
      <c r="U83" s="5" t="b">
        <f>OR(ISBLANK(Spreadsheet!C83),IF(NOT(ISBLANK(Spreadsheet!D83)),NOT(ISBLANK(Spreadsheet!E83)),TRUE))</f>
        <v>1</v>
      </c>
      <c r="V83" s="5" t="b">
        <f>OR(ISBLANK(Spreadsheet!C83), NOT(ISBLANK(Spreadsheet!I83)))</f>
        <v>1</v>
      </c>
      <c r="W83" s="5" t="b">
        <f>OR(ISBLANK(Spreadsheet!D83),NOT(ISBLANK(Spreadsheet!C83)))</f>
        <v>1</v>
      </c>
      <c r="X83" s="155" t="str">
        <f>REPT("0",MIN(FIND({1,2,3,4,5,6,7,8,9},Spreadsheet!C83&amp;"123456789"))-1)&amp;IF(ISBLANK(Spreadsheet!C83),"",SUMPRODUCT(MID(0&amp;Spreadsheet!C83,LARGE(INDEX(ISNUMBER(--MID(Spreadsheet!C83,ROW($1:$225),1))*
 ROW($1:$225),0),ROW($1:$225))+1,1)*10^ROW($1:$225)/10))</f>
        <v/>
      </c>
      <c r="Y83" s="5" t="b">
        <f>IF(NOT(ISBLANK(Spreadsheet!C83)),IF(AND(ISNUMBER(VALUE(Spreadsheet!C83)), LEN(Spreadsheet!C83)=9),TRUE,FALSE),TRUE)</f>
        <v>1</v>
      </c>
      <c r="Z83" s="155" t="str">
        <f>REPT("0",MIN(FIND({1,2,3,4,5,6,7,8,9},Spreadsheet!D83&amp;"123456789"))-1)&amp;IF(ISBLANK(Spreadsheet!D83),"",SUMPRODUCT(MID(0&amp;Spreadsheet!D83,LARGE(INDEX(ISNUMBER(--MID(Spreadsheet!D83,ROW($1:$225),1))*
 ROW($1:$225),0),ROW($1:$225))+1,1)*10^ROW($1:$225)/10))</f>
        <v/>
      </c>
      <c r="AA83" s="5" t="b">
        <f>IF(AND(NOT(ISBLANK(Spreadsheet!D83)),NOT(ISBLANK(Spreadsheet!C83))),IF(AND(ISNUMBER(VALUE(Spreadsheet!D83)), LEN(Spreadsheet!D83)=9),TRUE,FALSE),IF(AND(NOT(ISBLANK(Spreadsheet!D83)),ISBLANK(Spreadsheet!C83)),FALSE,TRUE))</f>
        <v>1</v>
      </c>
      <c r="AB83" s="5" t="b">
        <f>OR(ISBLANK(Spreadsheet!Y83),IF(NOT(ISBLANK(Spreadsheet!Y83)),LEN(Spreadsheet!Y83)=10,ISNUMBER(VALUE(Spreadsheet!Y83))))</f>
        <v>1</v>
      </c>
      <c r="AC83" s="5" t="b">
        <f>OR(ISBLANK(Spreadsheet!AI83), AND(NOT(ISBLANK(Spreadsheet!AJ83)), NOT(ISNUMBER(SEARCH("Waive",Spreadsheet!AJ83)))))</f>
        <v>1</v>
      </c>
      <c r="AD83" s="5" t="b">
        <f>OR(ISBLANK(Spreadsheet!AK83), AND(NOT(ISBLANK(Spreadsheet!AL83)), NOT(ISNUMBER(SEARCH("Waive",Spreadsheet!AL83)))))</f>
        <v>1</v>
      </c>
      <c r="AE83" s="5" t="b">
        <f>OR(ISBLANK(Spreadsheet!AM83), AND(NOT(ISBLANK(Spreadsheet!AN83)), NOT(ISNUMBER(SEARCH("Waive", Spreadsheet!AN83)))))</f>
        <v>1</v>
      </c>
      <c r="AF83" s="5" t="b">
        <f>OR(ISBLANK(Spreadsheet!C83), NOT(ISBLANK(Spreadsheet!D83)),NOT(ISBLANK(Spreadsheet!L83)))</f>
        <v>1</v>
      </c>
      <c r="AG83" s="5" t="b">
        <f>IF(AND(NOT(ISBLANK(Spreadsheet!C83)), NOT(ISBLANK(Spreadsheet!D83)),Spreadsheet!C83&lt;&gt;Spreadsheet!D83),IF(ISERROR(VLOOKUP(Spreadsheet!C83, Spreadsheet!$C$6:'Spreadsheet'!$C82,1,FALSE)), FALSE, TRUE),TRUE)</f>
        <v>1</v>
      </c>
      <c r="AH83" s="5" t="b">
        <f>Spreadsheet!$B$2=Spreadsheet!AD83</f>
        <v>1</v>
      </c>
      <c r="AI83" s="5" t="b">
        <f>IF(ISBLANK(Spreadsheet!G83),TRUE,IF(OR(LEN(Spreadsheet!G83)&gt;1,ISNUMBER(VALUE(Spreadsheet!G83))),FALSE,TRUE))</f>
        <v>1</v>
      </c>
      <c r="AJ83" s="5" t="b">
        <f>OR(ISBLANK(Spreadsheet!C83), NOT(ISBLANK(Spreadsheet!B83)), NOT(ISBLANK(Spreadsheet!D83)))</f>
        <v>1</v>
      </c>
      <c r="AK83" s="5" t="b">
        <f t="array" ref="AK83">IF(OR(AND(ISBLANK(Spreadsheet!E83),ISBLANK(Spreadsheet!D83),NOT(ISBLANK(Spreadsheet!C83))),AND(ISBLANK(Spreadsheet!E83),ISBLANK(Spreadsheet!D83),ISBLANK(Spreadsheet!C83))),TRUE,ISNUMBER(MATCH(TRUE,EXACT(Spreadsheet!E83,Relationships),0)))</f>
        <v>1</v>
      </c>
      <c r="AL83" s="5" t="b">
        <f>IF(NOT(ISBLANK(Spreadsheet!C83)),IF(OR(ISBLANK(Spreadsheet!F83),LEN(Spreadsheet!F83)&gt;40),FALSE,TRUE),TRUE)</f>
        <v>1</v>
      </c>
      <c r="AM83" s="5" t="b">
        <f>IF(NOT(ISBLANK(Spreadsheet!C83)),IF(OR(ISBLANK(Spreadsheet!H83),LEN(Spreadsheet!H83)&gt;40),FALSE,TRUE),TRUE)</f>
        <v>1</v>
      </c>
      <c r="AN83" s="5" t="b">
        <f t="array" ref="AN83">IF(ISBLANK(Spreadsheet!I83),TRUE,ISNUMBER(MATCH(TRUE,EXACT(Spreadsheet!I83,GenderValues),0)))</f>
        <v>1</v>
      </c>
      <c r="AO83" s="5" t="b">
        <f ca="1">IF(ISERROR(DATEVALUE(TEXT(Spreadsheet!J83,"mm/dd/yyyy")) &gt; TODAY()),IF(AND(ISBLANK(Spreadsheet!J83),ISBLANK(Spreadsheet!C83)),TRUE,FALSE),IF(DATEVALUE(TEXT(Spreadsheet!J83,"mm/dd/yyyy")) &gt; TODAY(),FALSE,TRUE))</f>
        <v>1</v>
      </c>
      <c r="AP83" s="5" t="b">
        <f>OR(ISBLANK(Spreadsheet!K83),LEN(Spreadsheet!K83)&lt;=100)</f>
        <v>1</v>
      </c>
      <c r="AQ83" s="5" t="b">
        <f t="array" ref="AQ83">IF(OR(AND(ISBLANK(Spreadsheet!L83),ISBLANK(Spreadsheet!C83)),AND(NOT(ISBLANK(Spreadsheet!C83)),NOT(ISBLANK(Spreadsheet!D83)))),TRUE,ISNUMBER(MATCH(TRUE,EXACT(Spreadsheet!L83,MaritalStatus),0)))</f>
        <v>1</v>
      </c>
      <c r="AR83" s="5" t="b">
        <f ca="1">IF(ISERROR(DATEVALUE(TEXT(Spreadsheet!M83,"mm/dd/yyyy")) &gt; TODAY()),IF(ISBLANK(Spreadsheet!M83),TRUE,FALSE),IF(DATEVALUE(TEXT(Spreadsheet!M83,"mm/dd/yyyy")) &gt; TODAY(),FALSE,TRUE))</f>
        <v>1</v>
      </c>
      <c r="AS83" s="5" t="b">
        <f>OR(ISBLANK(Spreadsheet!N83),LEN(Spreadsheet!N83)&lt;=100)</f>
        <v>1</v>
      </c>
      <c r="AT83" s="5" t="b">
        <f>OR(ISBLANK(Spreadsheet!O83),UPPER(Spreadsheet!O83)="YES")</f>
        <v>1</v>
      </c>
      <c r="AU83" s="5" t="b">
        <f>OR(ISBLANK(Spreadsheet!P83),UPPER(Spreadsheet!P83)="YES")</f>
        <v>1</v>
      </c>
      <c r="AV83" s="5" t="b">
        <f t="array" ref="AV83">IF(ISBLANK(Spreadsheet!Q83),TRUE,ISNUMBER(MATCH(TRUE,EXACT(Spreadsheet!Q83,OnGroupsPriorIns),0)))</f>
        <v>1</v>
      </c>
      <c r="AW83" s="5" t="b">
        <f>OR(ISBLANK(Spreadsheet!R83),UPPER(Spreadsheet!R83)="YES")</f>
        <v>1</v>
      </c>
      <c r="AX83" s="5" t="b">
        <f>OR(ISBLANK(Spreadsheet!S83),UPPER(Spreadsheet!S83)="YES")</f>
        <v>1</v>
      </c>
      <c r="AY83" s="5" t="b">
        <f>OR(AND(ISBLANK(Spreadsheet!C83),LEN(Spreadsheet!T83)=0),AND(NOT(ISBLANK(Spreadsheet!C83)),LEN(Spreadsheet!T83)&gt;0,LEN(Spreadsheet!T83)&lt;=50))</f>
        <v>1</v>
      </c>
      <c r="AZ83" s="5" t="b">
        <f>OR(LEN(Spreadsheet!U83)=0,AND(LEN(Spreadsheet!U83)&gt;0,LEN(Spreadsheet!U83)&lt;=50))</f>
        <v>1</v>
      </c>
      <c r="BA83" s="5" t="b">
        <f>OR(AND(ISBLANK(Spreadsheet!C83),LEN(Spreadsheet!V83)=0),AND(NOT(ISBLANK(Spreadsheet!C83)),LEN(Spreadsheet!V83)&gt;0,LEN(Spreadsheet!V83)&lt;=50))</f>
        <v>1</v>
      </c>
      <c r="BB83" s="5" t="b">
        <f t="array" ref="BB83">IF(AND(ISBLANK(Spreadsheet!C83),LEN(Spreadsheet!W83)=0),TRUE,ISNUMBER(MATCH(TRUE,EXACT(Spreadsheet!W83,States),0)))</f>
        <v>1</v>
      </c>
      <c r="BC83" s="5" t="b">
        <f>OR(AND(ISBLANK(Spreadsheet!C83),LEN(Spreadsheet!X83)=0),AND(NOT(ISBLANK(Spreadsheet!C83)),LEN(Spreadsheet!X83)&gt;0,LEN(Spreadsheet!X83)=5,ISNUMBER(VALUE(Spreadsheet!X83))))</f>
        <v>1</v>
      </c>
      <c r="BD83" s="5" t="b">
        <f>OR(ISBLANK(Spreadsheet!Z83),LEN(Spreadsheet!Z83)&lt;=50)</f>
        <v>1</v>
      </c>
      <c r="BE83" s="5" t="b">
        <f>ISBLANK(Spreadsheet!AA83)</f>
        <v>1</v>
      </c>
      <c r="BF83" s="5" t="b">
        <f>ISBLANK(Spreadsheet!AB83)</f>
        <v>1</v>
      </c>
      <c r="BG83" s="5" t="b">
        <f>IF(ISERROR(DATEVALUE(TEXT(Spreadsheet!AC83,"mm/dd/yyyy")) &gt; DATEVALUE(TEXT(Spreadsheet!J83,"mm/dd/yyyy"))),IF(OR(AND(ISBLANK(Spreadsheet!AC83),ISBLANK(Spreadsheet!C83)),AND(NOT(ISBLANK(Spreadsheet!C83)),ISBLANK(Spreadsheet!AC83),NOT(ISBLANK(Spreadsheet!D83)))),TRUE,FALSE),IF(DATEVALUE(TEXT(Spreadsheet!AC83,"mm/dd/yyyy")) &gt; DATEVALUE(TEXT(Spreadsheet!J83,"mm/dd/yyyy")),TRUE,FALSE))</f>
        <v>1</v>
      </c>
      <c r="BH83" s="5" t="b">
        <f>OR(AND(ISBLANK(Spreadsheet!C83),ISBLANK(Spreadsheet!AE83)),AND(NOT(ISBLANK(Spreadsheet!C83)),NOT(ISBLANK(Spreadsheet!D83)),ISBLANK(Spreadsheet!AE83)),AND(NOT(ISBLANK(Spreadsheet!C83)),ISBLANK(Spreadsheet!D83),NOT(ISBLANK(Spreadsheet!AE83)),LEN(Spreadsheet!AE83)&lt;=100))</f>
        <v>1</v>
      </c>
      <c r="BI83" s="5" t="b">
        <f t="array" ref="BI83">IF(ISBLANK(Spreadsheet!AF83),TRUE,ISNUMBER(MATCH(TRUE,EXACT(Spreadsheet!AF83,CobraShortReasons),0)))</f>
        <v>1</v>
      </c>
      <c r="BJ83" s="5" t="b">
        <f ca="1">IF(ISERROR(DATEVALUE(TEXT(Spreadsheet!AG83,"mm/dd/yyyy")) &gt; TODAY()),IF(ISBLANK(Spreadsheet!AG83),TRUE,FALSE),IF(DATEVALUE(TEXT(Spreadsheet!AG83,"mm/dd/yyyy")) &gt; TODAY(),FALSE,TRUE))</f>
        <v>1</v>
      </c>
      <c r="BK83" s="5" t="b">
        <f>OR(ISBLANK(Spreadsheet!AH83),LEN(Spreadsheet!AH83)&lt;=25)</f>
        <v>1</v>
      </c>
      <c r="BL83" s="5" t="b">
        <f t="array" aca="1" ref="BL83" ca="1">IF(ISBLANK(Spreadsheet!AI83),TRUE,ISNUMBER(MATCH(TRUE,EXACT(Spreadsheet!AI83,INDIRECT(Spreadsheet!$D$2)),0)))</f>
        <v>1</v>
      </c>
      <c r="BM83" s="5" t="b">
        <f t="array" aca="1" ref="BM83" ca="1">IF(ISBLANK(Spreadsheet!AJ83),TRUE,ISNUMBER(MATCH(TRUE,EXACT(Spreadsheet!AJ83,INDIRECT(Spreadsheet!BJ83)),0)))</f>
        <v>1</v>
      </c>
      <c r="BN83" s="5" t="b">
        <f t="array" ref="BN83">IF(ISBLANK(Spreadsheet!AK83),TRUE,ISNUMBER(MATCH(TRUE,EXACT(Spreadsheet!AK83,DentalPlans),0)))</f>
        <v>1</v>
      </c>
      <c r="BO83" s="5" t="b">
        <f t="array" aca="1" ref="BO83" ca="1">IF(ISBLANK(Spreadsheet!AL83),TRUE,ISNUMBER(MATCH(TRUE,EXACT(Spreadsheet!AL83,INDIRECT(Spreadsheet!BK83)),0)))</f>
        <v>1</v>
      </c>
      <c r="BP83" s="5" t="b">
        <f t="array" ref="BP83">IF(ISBLANK(Spreadsheet!AM83),TRUE,ISNUMBER(MATCH(TRUE,EXACT(Spreadsheet!AM83,VisionPlans),0)))</f>
        <v>1</v>
      </c>
      <c r="BQ83" s="5" t="b">
        <f t="array" aca="1" ref="BQ83" ca="1">IF(ISBLANK(Spreadsheet!AN83),TRUE,ISNUMBER(MATCH(TRUE,EXACT(Spreadsheet!AN83,INDIRECT(Spreadsheet!BL83)),0)))</f>
        <v>1</v>
      </c>
      <c r="BR83" s="5" t="b">
        <f t="array" ref="BR83">IF(ISBLANK(Spreadsheet!AO83),TRUE,ISNUMBER(MATCH(TRUE,EXACT(Spreadsheet!AO83,LifeBenefitClasses),0)))</f>
        <v>1</v>
      </c>
      <c r="BS83" s="5" t="b">
        <f>IF(OR(ISBLANK(Spreadsheet!AO83), Spreadsheet!AO83="Waive"),IF(ISBLANK(Spreadsheet!AP83),TRUE,FALSE),IF(OR(AND(NOT(ISBLANK(Spreadsheet!AO83)),ISBLANK(Spreadsheet!AP83)),NOT(ISNUMBER(VALUE(Spreadsheet!AP83)))),FALSE,IF(OR(AND(Spreadsheet!AP83&lt;6,MOD(Spreadsheet!AP83*10,5)=0), MOD(Spreadsheet!AP83,5000)=0),TRUE,FALSE)))</f>
        <v>1</v>
      </c>
      <c r="BT83" s="5" t="b">
        <f t="array" ref="BT83">IF(ISBLANK(Spreadsheet!AQ83),TRUE,ISNUMBER(MATCH(TRUE,EXACT(Spreadsheet!AQ83,EnrollWaive),0)))</f>
        <v>1</v>
      </c>
      <c r="BU83" s="5" t="b">
        <f t="array" ref="BU83">IF(ISBLANK(Spreadsheet!AR83),TRUE,ISNUMBER(MATCH(TRUE,EXACT(Spreadsheet!AR83,LifeBenefitClasses),0)))</f>
        <v>1</v>
      </c>
      <c r="BV83" s="5" t="b">
        <f>IF(OR(ISBLANK(Spreadsheet!AR83), Spreadsheet!AR83="Waive"),IF(ISBLANK(Spreadsheet!AS83),TRUE,FALSE),IF(OR(AND(NOT(ISBLANK(Spreadsheet!AR83)),ISBLANK(Spreadsheet!AS83)),NOT(ISNUMBER(VALUE(Spreadsheet!AS83)))),FALSE,IF(OR(AND(Spreadsheet!AS83&lt;6,MOD(Spreadsheet!AS83*10,5)=0), MOD(Spreadsheet!AS83,10000)=0),TRUE,FALSE)))</f>
        <v>1</v>
      </c>
      <c r="BW83" s="5" t="b">
        <f t="array" ref="BW83">IF(ISBLANK(Spreadsheet!AT83),TRUE,ISNUMBER(MATCH(TRUE,EXACT(Spreadsheet!AT83,LifeBenefitClasses),0)))</f>
        <v>1</v>
      </c>
      <c r="BX83" s="5" t="b">
        <f>IF(OR(ISBLANK(Spreadsheet!AT83), Spreadsheet!AT83="Waive"),IF(ISBLANK(Spreadsheet!AU83),TRUE,FALSE),IF(OR(AND(NOT(ISBLANK(Spreadsheet!AT83)),ISBLANK(Spreadsheet!AU83)),NOT(ISNUMBER(VALUE(Spreadsheet!AU83)))),FALSE,IF(AND(NOT(OR(ISBLANK(Spreadsheet!AT83),Spreadsheet!AT83="Waive")),NOT(OR(ISBLANK(Spreadsheet!AR83),Spreadsheet!AR83="Waive")),MOD(Spreadsheet!AU83,5000)=0, Spreadsheet!AU83&lt;=(Spreadsheet!AS83*0.5)),TRUE,FALSE)))</f>
        <v>1</v>
      </c>
      <c r="BY83" s="5" t="b">
        <f t="array" ref="BY83">IF(ISBLANK(Spreadsheet!AV83),TRUE,ISNUMBER(MATCH(TRUE,EXACT(Spreadsheet!AV83,EnrollWaive),0)))</f>
        <v>1</v>
      </c>
      <c r="BZ83" s="5" t="b">
        <f t="array" ref="BZ83">IF(ISBLANK(Spreadsheet!AW83),TRUE,ISNUMBER(MATCH(TRUE,EXACT(Spreadsheet!AW83,LifeBenefitClasses),0)))</f>
        <v>1</v>
      </c>
      <c r="CA83" s="5" t="b">
        <f t="array" ref="CA83">IF(ISBLANK(Spreadsheet!AX83),TRUE,ISNUMBER(MATCH(TRUE,EXACT(Spreadsheet!AX83,LifeBenefitClasses),0)))</f>
        <v>1</v>
      </c>
      <c r="CB83" s="5" t="b">
        <f t="array" ref="CB83">IF(ISBLANK(Spreadsheet!AY83),TRUE,ISNUMBER(MATCH(TRUE,EXACT(Spreadsheet!AY83,LifeBenefitClasses),0)))</f>
        <v>1</v>
      </c>
      <c r="CC83" s="5" t="b">
        <f t="array" ref="CC83">IF(ISBLANK(Spreadsheet!AZ83),TRUE,ISNUMBER(MATCH(TRUE,EXACT(Spreadsheet!AZ83,LifeBenefitClasses),0)))</f>
        <v>1</v>
      </c>
      <c r="CD83" s="5" t="b">
        <f t="array" ref="CD83">IF(ISBLANK(Spreadsheet!BA83),TRUE,ISNUMBER(MATCH(TRUE,EXACT(Spreadsheet!BA83,LifeBenefitClasses),0)))</f>
        <v>1</v>
      </c>
      <c r="CE83" s="5" t="b">
        <f>IF(OR(ISBLANK(Spreadsheet!BA83), Spreadsheet!BA83="Waive"),IF(ISBLANK(Spreadsheet!BB83),TRUE,FALSE),IF(OR(AND(NOT(ISBLANK(Spreadsheet!BA83)),ISBLANK(Spreadsheet!BB83)),NOT(ISNUMBER(VALUE(Spreadsheet!BB83))),ISBLANK(Spreadsheet!BC83),NOT(ISNUMBER(VALUE(Spreadsheet!BC83)))),FALSE,IF(AND(Spreadsheet!BB83&gt;=50000,Spreadsheet!BB83&lt;=250000,MOD(Spreadsheet!BB83,10000)=0,Spreadsheet!BB83&lt;=(10*Spreadsheet!BC83)),TRUE,FALSE)))</f>
        <v>1</v>
      </c>
      <c r="CF83" s="5" t="b">
        <f>IF(NOT(ISBLANK(Spreadsheet!BC83)),AND(ISNUMBER(VALUE(Spreadsheet!BC83)),Spreadsheet!BC83&gt;0),AND(OR(ISBLANK(Spreadsheet!AO83),Spreadsheet!AO83="Waive",AND(NOT(OR(ISBLANK(Spreadsheet!AO83),Spreadsheet!AO83="Waive")),Spreadsheet!AP83&gt;=6)),OR(ISBLANK(Spreadsheet!AR83),AND(NOT(OR(ISBLANK(Spreadsheet!AR83),Spreadsheet!AR83="Waive")),Spreadsheet!AS83&gt;=6)),OR(ISBLANK(Spreadsheet!AW83)),OR(ISBLANK(Spreadsheet!AX83)),OR(ISBLANK(Spreadsheet!AY83)),OR(ISBLANK(Spreadsheet!AZ83)),OR(ISBLANK(Spreadsheet!BA83),Spreadsheet!BA83="Waive")))</f>
        <v>1</v>
      </c>
      <c r="CG83" s="5" t="b">
        <f t="shared" ca="1" si="9"/>
        <v>1</v>
      </c>
    </row>
    <row r="84" spans="8:85" x14ac:dyDescent="0.3">
      <c r="H84" s="5">
        <f t="shared" ca="1" si="6"/>
        <v>2</v>
      </c>
      <c r="I84" s="5" t="str">
        <f t="shared" ca="1" si="7"/>
        <v/>
      </c>
      <c r="J84" s="5" t="str">
        <f>IF(AND(NOT(ISBLANK(Spreadsheet!C84)),ISBLANK(Spreadsheet!D84)),Spreadsheet!F84&amp;" "&amp;Spreadsheet!H84,"")</f>
        <v/>
      </c>
      <c r="K84" s="5">
        <f>IF(AND(NOT(ISBLANK(Spreadsheet!C84)),ISBLANK(Spreadsheet!D84)),COUNTIFS(Spreadsheet!E85:E$786,"=Child",Spreadsheet!C85:C$786, "="&amp;Spreadsheet!C84) + COUNTIFS(Spreadsheet!E85:E$786,"=Step-child",Spreadsheet!C85:C$786, "="&amp;Spreadsheet!C84),0)</f>
        <v>0</v>
      </c>
      <c r="L84" s="5">
        <f>IF(NOT(ISBLANK(J84)),COUNTIFS(Spreadsheet!E85:E$786,"=Wife",Spreadsheet!C85:C$786, "="&amp;Spreadsheet!C84) + COUNTIFS(Spreadsheet!E85:E$786,"=Husband",Spreadsheet!C85:C$786, "="&amp;Spreadsheet!C84),0)</f>
        <v>0</v>
      </c>
      <c r="M84" s="5">
        <f>IF(NOT(ISBLANK(Spreadsheet!AJ84)),VLOOKUP(Spreadsheet!AJ84,'Drop Downs'!$P$2:$R$16,3,FALSE),0)</f>
        <v>0</v>
      </c>
      <c r="N84" s="5">
        <f>IF(NOT(ISBLANK(Spreadsheet!AJ84)), VLOOKUP(Spreadsheet!AJ84,'Drop Downs'!$P$2:$R$16,2,FALSE),0)</f>
        <v>0</v>
      </c>
      <c r="O84" s="5">
        <f>IF(NOT(ISBLANK(Spreadsheet!AL84)),VLOOKUP(Spreadsheet!AL84,'Drop Downs'!$P$2:$R$16,3,FALSE), 0)</f>
        <v>0</v>
      </c>
      <c r="P84" s="5">
        <f>IF(NOT(ISBLANK(Spreadsheet!AL84)),VLOOKUP(Spreadsheet!AL84,'Drop Downs'!$P$2:$R$16,2,FALSE),0)</f>
        <v>0</v>
      </c>
      <c r="Q84" s="5">
        <f>IF(NOT(ISBLANK(Spreadsheet!AN84)),VLOOKUP(Spreadsheet!AN84,'Drop Downs'!$P$2:$R$16,3,FALSE),0)</f>
        <v>0</v>
      </c>
      <c r="R84" s="5">
        <f>IF(NOT(ISBLANK(Spreadsheet!AN84)),VLOOKUP(Spreadsheet!AN84,'Drop Downs'!$P$2:$R$16,2,FALSE),0)</f>
        <v>0</v>
      </c>
      <c r="S84" s="5" t="str">
        <f>IF(OR(M84&gt;K84,N84&gt;L84,O84&gt;K84, Q84&gt;K84,N84&gt;L84, P84&gt;L84, R84&gt;L84),"Member currently has a coverage election over what he/she needs.  Please add more dependents or adjust the coverage election.","")&amp;(IF(AND(NOT(ISBLANK(Spreadsheet!C84)),NOT(ISBLANK(Spreadsheet!D84)),ISBLANK(Spreadsheet!E84)),"Dependent lacks a relationship to member.Please select one from the drop-down.",""))</f>
        <v/>
      </c>
      <c r="T84" s="5" t="b">
        <f t="shared" si="8"/>
        <v>1</v>
      </c>
      <c r="U84" s="5" t="b">
        <f>OR(ISBLANK(Spreadsheet!C84),IF(NOT(ISBLANK(Spreadsheet!D84)),NOT(ISBLANK(Spreadsheet!E84)),TRUE))</f>
        <v>1</v>
      </c>
      <c r="V84" s="5" t="b">
        <f>OR(ISBLANK(Spreadsheet!C84), NOT(ISBLANK(Spreadsheet!I84)))</f>
        <v>1</v>
      </c>
      <c r="W84" s="5" t="b">
        <f>OR(ISBLANK(Spreadsheet!D84),NOT(ISBLANK(Spreadsheet!C84)))</f>
        <v>1</v>
      </c>
      <c r="X84" s="155" t="str">
        <f>REPT("0",MIN(FIND({1,2,3,4,5,6,7,8,9},Spreadsheet!C84&amp;"123456789"))-1)&amp;IF(ISBLANK(Spreadsheet!C84),"",SUMPRODUCT(MID(0&amp;Spreadsheet!C84,LARGE(INDEX(ISNUMBER(--MID(Spreadsheet!C84,ROW($1:$225),1))*
 ROW($1:$225),0),ROW($1:$225))+1,1)*10^ROW($1:$225)/10))</f>
        <v/>
      </c>
      <c r="Y84" s="5" t="b">
        <f>IF(NOT(ISBLANK(Spreadsheet!C84)),IF(AND(ISNUMBER(VALUE(Spreadsheet!C84)), LEN(Spreadsheet!C84)=9),TRUE,FALSE),TRUE)</f>
        <v>1</v>
      </c>
      <c r="Z84" s="155" t="str">
        <f>REPT("0",MIN(FIND({1,2,3,4,5,6,7,8,9},Spreadsheet!D84&amp;"123456789"))-1)&amp;IF(ISBLANK(Spreadsheet!D84),"",SUMPRODUCT(MID(0&amp;Spreadsheet!D84,LARGE(INDEX(ISNUMBER(--MID(Spreadsheet!D84,ROW($1:$225),1))*
 ROW($1:$225),0),ROW($1:$225))+1,1)*10^ROW($1:$225)/10))</f>
        <v/>
      </c>
      <c r="AA84" s="5" t="b">
        <f>IF(AND(NOT(ISBLANK(Spreadsheet!D84)),NOT(ISBLANK(Spreadsheet!C84))),IF(AND(ISNUMBER(VALUE(Spreadsheet!D84)), LEN(Spreadsheet!D84)=9),TRUE,FALSE),IF(AND(NOT(ISBLANK(Spreadsheet!D84)),ISBLANK(Spreadsheet!C84)),FALSE,TRUE))</f>
        <v>1</v>
      </c>
      <c r="AB84" s="5" t="b">
        <f>OR(ISBLANK(Spreadsheet!Y84),IF(NOT(ISBLANK(Spreadsheet!Y84)),LEN(Spreadsheet!Y84)=10,ISNUMBER(VALUE(Spreadsheet!Y84))))</f>
        <v>1</v>
      </c>
      <c r="AC84" s="5" t="b">
        <f>OR(ISBLANK(Spreadsheet!AI84), AND(NOT(ISBLANK(Spreadsheet!AJ84)), NOT(ISNUMBER(SEARCH("Waive",Spreadsheet!AJ84)))))</f>
        <v>1</v>
      </c>
      <c r="AD84" s="5" t="b">
        <f>OR(ISBLANK(Spreadsheet!AK84), AND(NOT(ISBLANK(Spreadsheet!AL84)), NOT(ISNUMBER(SEARCH("Waive",Spreadsheet!AL84)))))</f>
        <v>1</v>
      </c>
      <c r="AE84" s="5" t="b">
        <f>OR(ISBLANK(Spreadsheet!AM84), AND(NOT(ISBLANK(Spreadsheet!AN84)), NOT(ISNUMBER(SEARCH("Waive", Spreadsheet!AN84)))))</f>
        <v>1</v>
      </c>
      <c r="AF84" s="5" t="b">
        <f>OR(ISBLANK(Spreadsheet!C84), NOT(ISBLANK(Spreadsheet!D84)),NOT(ISBLANK(Spreadsheet!L84)))</f>
        <v>1</v>
      </c>
      <c r="AG84" s="5" t="b">
        <f>IF(AND(NOT(ISBLANK(Spreadsheet!C84)), NOT(ISBLANK(Spreadsheet!D84)),Spreadsheet!C84&lt;&gt;Spreadsheet!D84),IF(ISERROR(VLOOKUP(Spreadsheet!C84, Spreadsheet!$C$6:'Spreadsheet'!$C83,1,FALSE)), FALSE, TRUE),TRUE)</f>
        <v>1</v>
      </c>
      <c r="AH84" s="5" t="b">
        <f>Spreadsheet!$B$2=Spreadsheet!AD84</f>
        <v>1</v>
      </c>
      <c r="AI84" s="5" t="b">
        <f>IF(ISBLANK(Spreadsheet!G84),TRUE,IF(OR(LEN(Spreadsheet!G84)&gt;1,ISNUMBER(VALUE(Spreadsheet!G84))),FALSE,TRUE))</f>
        <v>1</v>
      </c>
      <c r="AJ84" s="5" t="b">
        <f>OR(ISBLANK(Spreadsheet!C84), NOT(ISBLANK(Spreadsheet!B84)), NOT(ISBLANK(Spreadsheet!D84)))</f>
        <v>1</v>
      </c>
      <c r="AK84" s="5" t="b">
        <f t="array" ref="AK84">IF(OR(AND(ISBLANK(Spreadsheet!E84),ISBLANK(Spreadsheet!D84),NOT(ISBLANK(Spreadsheet!C84))),AND(ISBLANK(Spreadsheet!E84),ISBLANK(Spreadsheet!D84),ISBLANK(Spreadsheet!C84))),TRUE,ISNUMBER(MATCH(TRUE,EXACT(Spreadsheet!E84,Relationships),0)))</f>
        <v>1</v>
      </c>
      <c r="AL84" s="5" t="b">
        <f>IF(NOT(ISBLANK(Spreadsheet!C84)),IF(OR(ISBLANK(Spreadsheet!F84),LEN(Spreadsheet!F84)&gt;40),FALSE,TRUE),TRUE)</f>
        <v>1</v>
      </c>
      <c r="AM84" s="5" t="b">
        <f>IF(NOT(ISBLANK(Spreadsheet!C84)),IF(OR(ISBLANK(Spreadsheet!H84),LEN(Spreadsheet!H84)&gt;40),FALSE,TRUE),TRUE)</f>
        <v>1</v>
      </c>
      <c r="AN84" s="5" t="b">
        <f t="array" ref="AN84">IF(ISBLANK(Spreadsheet!I84),TRUE,ISNUMBER(MATCH(TRUE,EXACT(Spreadsheet!I84,GenderValues),0)))</f>
        <v>1</v>
      </c>
      <c r="AO84" s="5" t="b">
        <f ca="1">IF(ISERROR(DATEVALUE(TEXT(Spreadsheet!J84,"mm/dd/yyyy")) &gt; TODAY()),IF(AND(ISBLANK(Spreadsheet!J84),ISBLANK(Spreadsheet!C84)),TRUE,FALSE),IF(DATEVALUE(TEXT(Spreadsheet!J84,"mm/dd/yyyy")) &gt; TODAY(),FALSE,TRUE))</f>
        <v>1</v>
      </c>
      <c r="AP84" s="5" t="b">
        <f>OR(ISBLANK(Spreadsheet!K84),LEN(Spreadsheet!K84)&lt;=100)</f>
        <v>1</v>
      </c>
      <c r="AQ84" s="5" t="b">
        <f t="array" ref="AQ84">IF(OR(AND(ISBLANK(Spreadsheet!L84),ISBLANK(Spreadsheet!C84)),AND(NOT(ISBLANK(Spreadsheet!C84)),NOT(ISBLANK(Spreadsheet!D84)))),TRUE,ISNUMBER(MATCH(TRUE,EXACT(Spreadsheet!L84,MaritalStatus),0)))</f>
        <v>1</v>
      </c>
      <c r="AR84" s="5" t="b">
        <f ca="1">IF(ISERROR(DATEVALUE(TEXT(Spreadsheet!M84,"mm/dd/yyyy")) &gt; TODAY()),IF(ISBLANK(Spreadsheet!M84),TRUE,FALSE),IF(DATEVALUE(TEXT(Spreadsheet!M84,"mm/dd/yyyy")) &gt; TODAY(),FALSE,TRUE))</f>
        <v>1</v>
      </c>
      <c r="AS84" s="5" t="b">
        <f>OR(ISBLANK(Spreadsheet!N84),LEN(Spreadsheet!N84)&lt;=100)</f>
        <v>1</v>
      </c>
      <c r="AT84" s="5" t="b">
        <f>OR(ISBLANK(Spreadsheet!O84),UPPER(Spreadsheet!O84)="YES")</f>
        <v>1</v>
      </c>
      <c r="AU84" s="5" t="b">
        <f>OR(ISBLANK(Spreadsheet!P84),UPPER(Spreadsheet!P84)="YES")</f>
        <v>1</v>
      </c>
      <c r="AV84" s="5" t="b">
        <f t="array" ref="AV84">IF(ISBLANK(Spreadsheet!Q84),TRUE,ISNUMBER(MATCH(TRUE,EXACT(Spreadsheet!Q84,OnGroupsPriorIns),0)))</f>
        <v>1</v>
      </c>
      <c r="AW84" s="5" t="b">
        <f>OR(ISBLANK(Spreadsheet!R84),UPPER(Spreadsheet!R84)="YES")</f>
        <v>1</v>
      </c>
      <c r="AX84" s="5" t="b">
        <f>OR(ISBLANK(Spreadsheet!S84),UPPER(Spreadsheet!S84)="YES")</f>
        <v>1</v>
      </c>
      <c r="AY84" s="5" t="b">
        <f>OR(AND(ISBLANK(Spreadsheet!C84),LEN(Spreadsheet!T84)=0),AND(NOT(ISBLANK(Spreadsheet!C84)),LEN(Spreadsheet!T84)&gt;0,LEN(Spreadsheet!T84)&lt;=50))</f>
        <v>1</v>
      </c>
      <c r="AZ84" s="5" t="b">
        <f>OR(LEN(Spreadsheet!U84)=0,AND(LEN(Spreadsheet!U84)&gt;0,LEN(Spreadsheet!U84)&lt;=50))</f>
        <v>1</v>
      </c>
      <c r="BA84" s="5" t="b">
        <f>OR(AND(ISBLANK(Spreadsheet!C84),LEN(Spreadsheet!V84)=0),AND(NOT(ISBLANK(Spreadsheet!C84)),LEN(Spreadsheet!V84)&gt;0,LEN(Spreadsheet!V84)&lt;=50))</f>
        <v>1</v>
      </c>
      <c r="BB84" s="5" t="b">
        <f t="array" ref="BB84">IF(AND(ISBLANK(Spreadsheet!C84),LEN(Spreadsheet!W84)=0),TRUE,ISNUMBER(MATCH(TRUE,EXACT(Spreadsheet!W84,States),0)))</f>
        <v>1</v>
      </c>
      <c r="BC84" s="5" t="b">
        <f>OR(AND(ISBLANK(Spreadsheet!C84),LEN(Spreadsheet!X84)=0),AND(NOT(ISBLANK(Spreadsheet!C84)),LEN(Spreadsheet!X84)&gt;0,LEN(Spreadsheet!X84)=5,ISNUMBER(VALUE(Spreadsheet!X84))))</f>
        <v>1</v>
      </c>
      <c r="BD84" s="5" t="b">
        <f>OR(ISBLANK(Spreadsheet!Z84),LEN(Spreadsheet!Z84)&lt;=50)</f>
        <v>1</v>
      </c>
      <c r="BE84" s="5" t="b">
        <f>ISBLANK(Spreadsheet!AA84)</f>
        <v>1</v>
      </c>
      <c r="BF84" s="5" t="b">
        <f>ISBLANK(Spreadsheet!AB84)</f>
        <v>1</v>
      </c>
      <c r="BG84" s="5" t="b">
        <f>IF(ISERROR(DATEVALUE(TEXT(Spreadsheet!AC84,"mm/dd/yyyy")) &gt; DATEVALUE(TEXT(Spreadsheet!J84,"mm/dd/yyyy"))),IF(OR(AND(ISBLANK(Spreadsheet!AC84),ISBLANK(Spreadsheet!C84)),AND(NOT(ISBLANK(Spreadsheet!C84)),ISBLANK(Spreadsheet!AC84),NOT(ISBLANK(Spreadsheet!D84)))),TRUE,FALSE),IF(DATEVALUE(TEXT(Spreadsheet!AC84,"mm/dd/yyyy")) &gt; DATEVALUE(TEXT(Spreadsheet!J84,"mm/dd/yyyy")),TRUE,FALSE))</f>
        <v>1</v>
      </c>
      <c r="BH84" s="5" t="b">
        <f>OR(AND(ISBLANK(Spreadsheet!C84),ISBLANK(Spreadsheet!AE84)),AND(NOT(ISBLANK(Spreadsheet!C84)),NOT(ISBLANK(Spreadsheet!D84)),ISBLANK(Spreadsheet!AE84)),AND(NOT(ISBLANK(Spreadsheet!C84)),ISBLANK(Spreadsheet!D84),NOT(ISBLANK(Spreadsheet!AE84)),LEN(Spreadsheet!AE84)&lt;=100))</f>
        <v>1</v>
      </c>
      <c r="BI84" s="5" t="b">
        <f t="array" ref="BI84">IF(ISBLANK(Spreadsheet!AF84),TRUE,ISNUMBER(MATCH(TRUE,EXACT(Spreadsheet!AF84,CobraShortReasons),0)))</f>
        <v>1</v>
      </c>
      <c r="BJ84" s="5" t="b">
        <f ca="1">IF(ISERROR(DATEVALUE(TEXT(Spreadsheet!AG84,"mm/dd/yyyy")) &gt; TODAY()),IF(ISBLANK(Spreadsheet!AG84),TRUE,FALSE),IF(DATEVALUE(TEXT(Spreadsheet!AG84,"mm/dd/yyyy")) &gt; TODAY(),FALSE,TRUE))</f>
        <v>1</v>
      </c>
      <c r="BK84" s="5" t="b">
        <f>OR(ISBLANK(Spreadsheet!AH84),LEN(Spreadsheet!AH84)&lt;=25)</f>
        <v>1</v>
      </c>
      <c r="BL84" s="5" t="b">
        <f t="array" aca="1" ref="BL84" ca="1">IF(ISBLANK(Spreadsheet!AI84),TRUE,ISNUMBER(MATCH(TRUE,EXACT(Spreadsheet!AI84,INDIRECT(Spreadsheet!$D$2)),0)))</f>
        <v>1</v>
      </c>
      <c r="BM84" s="5" t="b">
        <f t="array" aca="1" ref="BM84" ca="1">IF(ISBLANK(Spreadsheet!AJ84),TRUE,ISNUMBER(MATCH(TRUE,EXACT(Spreadsheet!AJ84,INDIRECT(Spreadsheet!BJ84)),0)))</f>
        <v>1</v>
      </c>
      <c r="BN84" s="5" t="b">
        <f t="array" ref="BN84">IF(ISBLANK(Spreadsheet!AK84),TRUE,ISNUMBER(MATCH(TRUE,EXACT(Spreadsheet!AK84,DentalPlans),0)))</f>
        <v>1</v>
      </c>
      <c r="BO84" s="5" t="b">
        <f t="array" aca="1" ref="BO84" ca="1">IF(ISBLANK(Spreadsheet!AL84),TRUE,ISNUMBER(MATCH(TRUE,EXACT(Spreadsheet!AL84,INDIRECT(Spreadsheet!BK84)),0)))</f>
        <v>1</v>
      </c>
      <c r="BP84" s="5" t="b">
        <f t="array" ref="BP84">IF(ISBLANK(Spreadsheet!AM84),TRUE,ISNUMBER(MATCH(TRUE,EXACT(Spreadsheet!AM84,VisionPlans),0)))</f>
        <v>1</v>
      </c>
      <c r="BQ84" s="5" t="b">
        <f t="array" aca="1" ref="BQ84" ca="1">IF(ISBLANK(Spreadsheet!AN84),TRUE,ISNUMBER(MATCH(TRUE,EXACT(Spreadsheet!AN84,INDIRECT(Spreadsheet!BL84)),0)))</f>
        <v>1</v>
      </c>
      <c r="BR84" s="5" t="b">
        <f t="array" ref="BR84">IF(ISBLANK(Spreadsheet!AO84),TRUE,ISNUMBER(MATCH(TRUE,EXACT(Spreadsheet!AO84,LifeBenefitClasses),0)))</f>
        <v>1</v>
      </c>
      <c r="BS84" s="5" t="b">
        <f>IF(OR(ISBLANK(Spreadsheet!AO84), Spreadsheet!AO84="Waive"),IF(ISBLANK(Spreadsheet!AP84),TRUE,FALSE),IF(OR(AND(NOT(ISBLANK(Spreadsheet!AO84)),ISBLANK(Spreadsheet!AP84)),NOT(ISNUMBER(VALUE(Spreadsheet!AP84)))),FALSE,IF(OR(AND(Spreadsheet!AP84&lt;6,MOD(Spreadsheet!AP84*10,5)=0), MOD(Spreadsheet!AP84,5000)=0),TRUE,FALSE)))</f>
        <v>1</v>
      </c>
      <c r="BT84" s="5" t="b">
        <f t="array" ref="BT84">IF(ISBLANK(Spreadsheet!AQ84),TRUE,ISNUMBER(MATCH(TRUE,EXACT(Spreadsheet!AQ84,EnrollWaive),0)))</f>
        <v>1</v>
      </c>
      <c r="BU84" s="5" t="b">
        <f t="array" ref="BU84">IF(ISBLANK(Spreadsheet!AR84),TRUE,ISNUMBER(MATCH(TRUE,EXACT(Spreadsheet!AR84,LifeBenefitClasses),0)))</f>
        <v>1</v>
      </c>
      <c r="BV84" s="5" t="b">
        <f>IF(OR(ISBLANK(Spreadsheet!AR84), Spreadsheet!AR84="Waive"),IF(ISBLANK(Spreadsheet!AS84),TRUE,FALSE),IF(OR(AND(NOT(ISBLANK(Spreadsheet!AR84)),ISBLANK(Spreadsheet!AS84)),NOT(ISNUMBER(VALUE(Spreadsheet!AS84)))),FALSE,IF(OR(AND(Spreadsheet!AS84&lt;6,MOD(Spreadsheet!AS84*10,5)=0), MOD(Spreadsheet!AS84,10000)=0),TRUE,FALSE)))</f>
        <v>1</v>
      </c>
      <c r="BW84" s="5" t="b">
        <f t="array" ref="BW84">IF(ISBLANK(Spreadsheet!AT84),TRUE,ISNUMBER(MATCH(TRUE,EXACT(Spreadsheet!AT84,LifeBenefitClasses),0)))</f>
        <v>1</v>
      </c>
      <c r="BX84" s="5" t="b">
        <f>IF(OR(ISBLANK(Spreadsheet!AT84), Spreadsheet!AT84="Waive"),IF(ISBLANK(Spreadsheet!AU84),TRUE,FALSE),IF(OR(AND(NOT(ISBLANK(Spreadsheet!AT84)),ISBLANK(Spreadsheet!AU84)),NOT(ISNUMBER(VALUE(Spreadsheet!AU84)))),FALSE,IF(AND(NOT(OR(ISBLANK(Spreadsheet!AT84),Spreadsheet!AT84="Waive")),NOT(OR(ISBLANK(Spreadsheet!AR84),Spreadsheet!AR84="Waive")),MOD(Spreadsheet!AU84,5000)=0, Spreadsheet!AU84&lt;=(Spreadsheet!AS84*0.5)),TRUE,FALSE)))</f>
        <v>1</v>
      </c>
      <c r="BY84" s="5" t="b">
        <f t="array" ref="BY84">IF(ISBLANK(Spreadsheet!AV84),TRUE,ISNUMBER(MATCH(TRUE,EXACT(Spreadsheet!AV84,EnrollWaive),0)))</f>
        <v>1</v>
      </c>
      <c r="BZ84" s="5" t="b">
        <f t="array" ref="BZ84">IF(ISBLANK(Spreadsheet!AW84),TRUE,ISNUMBER(MATCH(TRUE,EXACT(Spreadsheet!AW84,LifeBenefitClasses),0)))</f>
        <v>1</v>
      </c>
      <c r="CA84" s="5" t="b">
        <f t="array" ref="CA84">IF(ISBLANK(Spreadsheet!AX84),TRUE,ISNUMBER(MATCH(TRUE,EXACT(Spreadsheet!AX84,LifeBenefitClasses),0)))</f>
        <v>1</v>
      </c>
      <c r="CB84" s="5" t="b">
        <f t="array" ref="CB84">IF(ISBLANK(Spreadsheet!AY84),TRUE,ISNUMBER(MATCH(TRUE,EXACT(Spreadsheet!AY84,LifeBenefitClasses),0)))</f>
        <v>1</v>
      </c>
      <c r="CC84" s="5" t="b">
        <f t="array" ref="CC84">IF(ISBLANK(Spreadsheet!AZ84),TRUE,ISNUMBER(MATCH(TRUE,EXACT(Spreadsheet!AZ84,LifeBenefitClasses),0)))</f>
        <v>1</v>
      </c>
      <c r="CD84" s="5" t="b">
        <f t="array" ref="CD84">IF(ISBLANK(Spreadsheet!BA84),TRUE,ISNUMBER(MATCH(TRUE,EXACT(Spreadsheet!BA84,LifeBenefitClasses),0)))</f>
        <v>1</v>
      </c>
      <c r="CE84" s="5" t="b">
        <f>IF(OR(ISBLANK(Spreadsheet!BA84), Spreadsheet!BA84="Waive"),IF(ISBLANK(Spreadsheet!BB84),TRUE,FALSE),IF(OR(AND(NOT(ISBLANK(Spreadsheet!BA84)),ISBLANK(Spreadsheet!BB84)),NOT(ISNUMBER(VALUE(Spreadsheet!BB84))),ISBLANK(Spreadsheet!BC84),NOT(ISNUMBER(VALUE(Spreadsheet!BC84)))),FALSE,IF(AND(Spreadsheet!BB84&gt;=50000,Spreadsheet!BB84&lt;=250000,MOD(Spreadsheet!BB84,10000)=0,Spreadsheet!BB84&lt;=(10*Spreadsheet!BC84)),TRUE,FALSE)))</f>
        <v>1</v>
      </c>
      <c r="CF84" s="5" t="b">
        <f>IF(NOT(ISBLANK(Spreadsheet!BC84)),AND(ISNUMBER(VALUE(Spreadsheet!BC84)),Spreadsheet!BC84&gt;0),AND(OR(ISBLANK(Spreadsheet!AO84),Spreadsheet!AO84="Waive",AND(NOT(OR(ISBLANK(Spreadsheet!AO84),Spreadsheet!AO84="Waive")),Spreadsheet!AP84&gt;=6)),OR(ISBLANK(Spreadsheet!AR84),AND(NOT(OR(ISBLANK(Spreadsheet!AR84),Spreadsheet!AR84="Waive")),Spreadsheet!AS84&gt;=6)),OR(ISBLANK(Spreadsheet!AW84)),OR(ISBLANK(Spreadsheet!AX84)),OR(ISBLANK(Spreadsheet!AY84)),OR(ISBLANK(Spreadsheet!AZ84)),OR(ISBLANK(Spreadsheet!BA84),Spreadsheet!BA84="Waive")))</f>
        <v>1</v>
      </c>
      <c r="CG84" s="5" t="b">
        <f t="shared" ca="1" si="9"/>
        <v>1</v>
      </c>
    </row>
    <row r="85" spans="8:85" x14ac:dyDescent="0.3">
      <c r="H85" s="5">
        <f t="shared" ca="1" si="6"/>
        <v>2</v>
      </c>
      <c r="I85" s="5" t="str">
        <f t="shared" ca="1" si="7"/>
        <v/>
      </c>
      <c r="J85" s="5" t="str">
        <f>IF(AND(NOT(ISBLANK(Spreadsheet!C85)),ISBLANK(Spreadsheet!D85)),Spreadsheet!F85&amp;" "&amp;Spreadsheet!H85,"")</f>
        <v/>
      </c>
      <c r="K85" s="5">
        <f>IF(AND(NOT(ISBLANK(Spreadsheet!C85)),ISBLANK(Spreadsheet!D85)),COUNTIFS(Spreadsheet!E86:E$786,"=Child",Spreadsheet!C86:C$786, "="&amp;Spreadsheet!C85) + COUNTIFS(Spreadsheet!E86:E$786,"=Step-child",Spreadsheet!C86:C$786, "="&amp;Spreadsheet!C85),0)</f>
        <v>0</v>
      </c>
      <c r="L85" s="5">
        <f>IF(NOT(ISBLANK(J85)),COUNTIFS(Spreadsheet!E86:E$786,"=Wife",Spreadsheet!C86:C$786, "="&amp;Spreadsheet!C85) + COUNTIFS(Spreadsheet!E86:E$786,"=Husband",Spreadsheet!C86:C$786, "="&amp;Spreadsheet!C85),0)</f>
        <v>0</v>
      </c>
      <c r="M85" s="5">
        <f>IF(NOT(ISBLANK(Spreadsheet!AJ85)),VLOOKUP(Spreadsheet!AJ85,'Drop Downs'!$P$2:$R$16,3,FALSE),0)</f>
        <v>0</v>
      </c>
      <c r="N85" s="5">
        <f>IF(NOT(ISBLANK(Spreadsheet!AJ85)), VLOOKUP(Spreadsheet!AJ85,'Drop Downs'!$P$2:$R$16,2,FALSE),0)</f>
        <v>0</v>
      </c>
      <c r="O85" s="5">
        <f>IF(NOT(ISBLANK(Spreadsheet!AL85)),VLOOKUP(Spreadsheet!AL85,'Drop Downs'!$P$2:$R$16,3,FALSE), 0)</f>
        <v>0</v>
      </c>
      <c r="P85" s="5">
        <f>IF(NOT(ISBLANK(Spreadsheet!AL85)),VLOOKUP(Spreadsheet!AL85,'Drop Downs'!$P$2:$R$16,2,FALSE),0)</f>
        <v>0</v>
      </c>
      <c r="Q85" s="5">
        <f>IF(NOT(ISBLANK(Spreadsheet!AN85)),VLOOKUP(Spreadsheet!AN85,'Drop Downs'!$P$2:$R$16,3,FALSE),0)</f>
        <v>0</v>
      </c>
      <c r="R85" s="5">
        <f>IF(NOT(ISBLANK(Spreadsheet!AN85)),VLOOKUP(Spreadsheet!AN85,'Drop Downs'!$P$2:$R$16,2,FALSE),0)</f>
        <v>0</v>
      </c>
      <c r="S85" s="5" t="str">
        <f>IF(OR(M85&gt;K85,N85&gt;L85,O85&gt;K85, Q85&gt;K85,N85&gt;L85, P85&gt;L85, R85&gt;L85),"Member currently has a coverage election over what he/she needs.  Please add more dependents or adjust the coverage election.","")&amp;(IF(AND(NOT(ISBLANK(Spreadsheet!C85)),NOT(ISBLANK(Spreadsheet!D85)),ISBLANK(Spreadsheet!E85)),"Dependent lacks a relationship to member.Please select one from the drop-down.",""))</f>
        <v/>
      </c>
      <c r="T85" s="5" t="b">
        <f t="shared" si="8"/>
        <v>1</v>
      </c>
      <c r="U85" s="5" t="b">
        <f>OR(ISBLANK(Spreadsheet!C85),IF(NOT(ISBLANK(Spreadsheet!D85)),NOT(ISBLANK(Spreadsheet!E85)),TRUE))</f>
        <v>1</v>
      </c>
      <c r="V85" s="5" t="b">
        <f>OR(ISBLANK(Spreadsheet!C85), NOT(ISBLANK(Spreadsheet!I85)))</f>
        <v>1</v>
      </c>
      <c r="W85" s="5" t="b">
        <f>OR(ISBLANK(Spreadsheet!D85),NOT(ISBLANK(Spreadsheet!C85)))</f>
        <v>1</v>
      </c>
      <c r="X85" s="155" t="str">
        <f>REPT("0",MIN(FIND({1,2,3,4,5,6,7,8,9},Spreadsheet!C85&amp;"123456789"))-1)&amp;IF(ISBLANK(Spreadsheet!C85),"",SUMPRODUCT(MID(0&amp;Spreadsheet!C85,LARGE(INDEX(ISNUMBER(--MID(Spreadsheet!C85,ROW($1:$225),1))*
 ROW($1:$225),0),ROW($1:$225))+1,1)*10^ROW($1:$225)/10))</f>
        <v/>
      </c>
      <c r="Y85" s="5" t="b">
        <f>IF(NOT(ISBLANK(Spreadsheet!C85)),IF(AND(ISNUMBER(VALUE(Spreadsheet!C85)), LEN(Spreadsheet!C85)=9),TRUE,FALSE),TRUE)</f>
        <v>1</v>
      </c>
      <c r="Z85" s="155" t="str">
        <f>REPT("0",MIN(FIND({1,2,3,4,5,6,7,8,9},Spreadsheet!D85&amp;"123456789"))-1)&amp;IF(ISBLANK(Spreadsheet!D85),"",SUMPRODUCT(MID(0&amp;Spreadsheet!D85,LARGE(INDEX(ISNUMBER(--MID(Spreadsheet!D85,ROW($1:$225),1))*
 ROW($1:$225),0),ROW($1:$225))+1,1)*10^ROW($1:$225)/10))</f>
        <v/>
      </c>
      <c r="AA85" s="5" t="b">
        <f>IF(AND(NOT(ISBLANK(Spreadsheet!D85)),NOT(ISBLANK(Spreadsheet!C85))),IF(AND(ISNUMBER(VALUE(Spreadsheet!D85)), LEN(Spreadsheet!D85)=9),TRUE,FALSE),IF(AND(NOT(ISBLANK(Spreadsheet!D85)),ISBLANK(Spreadsheet!C85)),FALSE,TRUE))</f>
        <v>1</v>
      </c>
      <c r="AB85" s="5" t="b">
        <f>OR(ISBLANK(Spreadsheet!Y85),IF(NOT(ISBLANK(Spreadsheet!Y85)),LEN(Spreadsheet!Y85)=10,ISNUMBER(VALUE(Spreadsheet!Y85))))</f>
        <v>1</v>
      </c>
      <c r="AC85" s="5" t="b">
        <f>OR(ISBLANK(Spreadsheet!AI85), AND(NOT(ISBLANK(Spreadsheet!AJ85)), NOT(ISNUMBER(SEARCH("Waive",Spreadsheet!AJ85)))))</f>
        <v>1</v>
      </c>
      <c r="AD85" s="5" t="b">
        <f>OR(ISBLANK(Spreadsheet!AK85), AND(NOT(ISBLANK(Spreadsheet!AL85)), NOT(ISNUMBER(SEARCH("Waive",Spreadsheet!AL85)))))</f>
        <v>1</v>
      </c>
      <c r="AE85" s="5" t="b">
        <f>OR(ISBLANK(Spreadsheet!AM85), AND(NOT(ISBLANK(Spreadsheet!AN85)), NOT(ISNUMBER(SEARCH("Waive", Spreadsheet!AN85)))))</f>
        <v>1</v>
      </c>
      <c r="AF85" s="5" t="b">
        <f>OR(ISBLANK(Spreadsheet!C85), NOT(ISBLANK(Spreadsheet!D85)),NOT(ISBLANK(Spreadsheet!L85)))</f>
        <v>1</v>
      </c>
      <c r="AG85" s="5" t="b">
        <f>IF(AND(NOT(ISBLANK(Spreadsheet!C85)), NOT(ISBLANK(Spreadsheet!D85)),Spreadsheet!C85&lt;&gt;Spreadsheet!D85),IF(ISERROR(VLOOKUP(Spreadsheet!C85, Spreadsheet!$C$6:'Spreadsheet'!$C84,1,FALSE)), FALSE, TRUE),TRUE)</f>
        <v>1</v>
      </c>
      <c r="AH85" s="5" t="b">
        <f>Spreadsheet!$B$2=Spreadsheet!AD85</f>
        <v>1</v>
      </c>
      <c r="AI85" s="5" t="b">
        <f>IF(ISBLANK(Spreadsheet!G85),TRUE,IF(OR(LEN(Spreadsheet!G85)&gt;1,ISNUMBER(VALUE(Spreadsheet!G85))),FALSE,TRUE))</f>
        <v>1</v>
      </c>
      <c r="AJ85" s="5" t="b">
        <f>OR(ISBLANK(Spreadsheet!C85), NOT(ISBLANK(Spreadsheet!B85)), NOT(ISBLANK(Spreadsheet!D85)))</f>
        <v>1</v>
      </c>
      <c r="AK85" s="5" t="b">
        <f t="array" ref="AK85">IF(OR(AND(ISBLANK(Spreadsheet!E85),ISBLANK(Spreadsheet!D85),NOT(ISBLANK(Spreadsheet!C85))),AND(ISBLANK(Spreadsheet!E85),ISBLANK(Spreadsheet!D85),ISBLANK(Spreadsheet!C85))),TRUE,ISNUMBER(MATCH(TRUE,EXACT(Spreadsheet!E85,Relationships),0)))</f>
        <v>1</v>
      </c>
      <c r="AL85" s="5" t="b">
        <f>IF(NOT(ISBLANK(Spreadsheet!C85)),IF(OR(ISBLANK(Spreadsheet!F85),LEN(Spreadsheet!F85)&gt;40),FALSE,TRUE),TRUE)</f>
        <v>1</v>
      </c>
      <c r="AM85" s="5" t="b">
        <f>IF(NOT(ISBLANK(Spreadsheet!C85)),IF(OR(ISBLANK(Spreadsheet!H85),LEN(Spreadsheet!H85)&gt;40),FALSE,TRUE),TRUE)</f>
        <v>1</v>
      </c>
      <c r="AN85" s="5" t="b">
        <f t="array" ref="AN85">IF(ISBLANK(Spreadsheet!I85),TRUE,ISNUMBER(MATCH(TRUE,EXACT(Spreadsheet!I85,GenderValues),0)))</f>
        <v>1</v>
      </c>
      <c r="AO85" s="5" t="b">
        <f ca="1">IF(ISERROR(DATEVALUE(TEXT(Spreadsheet!J85,"mm/dd/yyyy")) &gt; TODAY()),IF(AND(ISBLANK(Spreadsheet!J85),ISBLANK(Spreadsheet!C85)),TRUE,FALSE),IF(DATEVALUE(TEXT(Spreadsheet!J85,"mm/dd/yyyy")) &gt; TODAY(),FALSE,TRUE))</f>
        <v>1</v>
      </c>
      <c r="AP85" s="5" t="b">
        <f>OR(ISBLANK(Spreadsheet!K85),LEN(Spreadsheet!K85)&lt;=100)</f>
        <v>1</v>
      </c>
      <c r="AQ85" s="5" t="b">
        <f t="array" ref="AQ85">IF(OR(AND(ISBLANK(Spreadsheet!L85),ISBLANK(Spreadsheet!C85)),AND(NOT(ISBLANK(Spreadsheet!C85)),NOT(ISBLANK(Spreadsheet!D85)))),TRUE,ISNUMBER(MATCH(TRUE,EXACT(Spreadsheet!L85,MaritalStatus),0)))</f>
        <v>1</v>
      </c>
      <c r="AR85" s="5" t="b">
        <f ca="1">IF(ISERROR(DATEVALUE(TEXT(Spreadsheet!M85,"mm/dd/yyyy")) &gt; TODAY()),IF(ISBLANK(Spreadsheet!M85),TRUE,FALSE),IF(DATEVALUE(TEXT(Spreadsheet!M85,"mm/dd/yyyy")) &gt; TODAY(),FALSE,TRUE))</f>
        <v>1</v>
      </c>
      <c r="AS85" s="5" t="b">
        <f>OR(ISBLANK(Spreadsheet!N85),LEN(Spreadsheet!N85)&lt;=100)</f>
        <v>1</v>
      </c>
      <c r="AT85" s="5" t="b">
        <f>OR(ISBLANK(Spreadsheet!O85),UPPER(Spreadsheet!O85)="YES")</f>
        <v>1</v>
      </c>
      <c r="AU85" s="5" t="b">
        <f>OR(ISBLANK(Spreadsheet!P85),UPPER(Spreadsheet!P85)="YES")</f>
        <v>1</v>
      </c>
      <c r="AV85" s="5" t="b">
        <f t="array" ref="AV85">IF(ISBLANK(Spreadsheet!Q85),TRUE,ISNUMBER(MATCH(TRUE,EXACT(Spreadsheet!Q85,OnGroupsPriorIns),0)))</f>
        <v>1</v>
      </c>
      <c r="AW85" s="5" t="b">
        <f>OR(ISBLANK(Spreadsheet!R85),UPPER(Spreadsheet!R85)="YES")</f>
        <v>1</v>
      </c>
      <c r="AX85" s="5" t="b">
        <f>OR(ISBLANK(Spreadsheet!S85),UPPER(Spreadsheet!S85)="YES")</f>
        <v>1</v>
      </c>
      <c r="AY85" s="5" t="b">
        <f>OR(AND(ISBLANK(Spreadsheet!C85),LEN(Spreadsheet!T85)=0),AND(NOT(ISBLANK(Spreadsheet!C85)),LEN(Spreadsheet!T85)&gt;0,LEN(Spreadsheet!T85)&lt;=50))</f>
        <v>1</v>
      </c>
      <c r="AZ85" s="5" t="b">
        <f>OR(LEN(Spreadsheet!U85)=0,AND(LEN(Spreadsheet!U85)&gt;0,LEN(Spreadsheet!U85)&lt;=50))</f>
        <v>1</v>
      </c>
      <c r="BA85" s="5" t="b">
        <f>OR(AND(ISBLANK(Spreadsheet!C85),LEN(Spreadsheet!V85)=0),AND(NOT(ISBLANK(Spreadsheet!C85)),LEN(Spreadsheet!V85)&gt;0,LEN(Spreadsheet!V85)&lt;=50))</f>
        <v>1</v>
      </c>
      <c r="BB85" s="5" t="b">
        <f t="array" ref="BB85">IF(AND(ISBLANK(Spreadsheet!C85),LEN(Spreadsheet!W85)=0),TRUE,ISNUMBER(MATCH(TRUE,EXACT(Spreadsheet!W85,States),0)))</f>
        <v>1</v>
      </c>
      <c r="BC85" s="5" t="b">
        <f>OR(AND(ISBLANK(Spreadsheet!C85),LEN(Spreadsheet!X85)=0),AND(NOT(ISBLANK(Spreadsheet!C85)),LEN(Spreadsheet!X85)&gt;0,LEN(Spreadsheet!X85)=5,ISNUMBER(VALUE(Spreadsheet!X85))))</f>
        <v>1</v>
      </c>
      <c r="BD85" s="5" t="b">
        <f>OR(ISBLANK(Spreadsheet!Z85),LEN(Spreadsheet!Z85)&lt;=50)</f>
        <v>1</v>
      </c>
      <c r="BE85" s="5" t="b">
        <f>ISBLANK(Spreadsheet!AA85)</f>
        <v>1</v>
      </c>
      <c r="BF85" s="5" t="b">
        <f>ISBLANK(Spreadsheet!AB85)</f>
        <v>1</v>
      </c>
      <c r="BG85" s="5" t="b">
        <f>IF(ISERROR(DATEVALUE(TEXT(Spreadsheet!AC85,"mm/dd/yyyy")) &gt; DATEVALUE(TEXT(Spreadsheet!J85,"mm/dd/yyyy"))),IF(OR(AND(ISBLANK(Spreadsheet!AC85),ISBLANK(Spreadsheet!C85)),AND(NOT(ISBLANK(Spreadsheet!C85)),ISBLANK(Spreadsheet!AC85),NOT(ISBLANK(Spreadsheet!D85)))),TRUE,FALSE),IF(DATEVALUE(TEXT(Spreadsheet!AC85,"mm/dd/yyyy")) &gt; DATEVALUE(TEXT(Spreadsheet!J85,"mm/dd/yyyy")),TRUE,FALSE))</f>
        <v>1</v>
      </c>
      <c r="BH85" s="5" t="b">
        <f>OR(AND(ISBLANK(Spreadsheet!C85),ISBLANK(Spreadsheet!AE85)),AND(NOT(ISBLANK(Spreadsheet!C85)),NOT(ISBLANK(Spreadsheet!D85)),ISBLANK(Spreadsheet!AE85)),AND(NOT(ISBLANK(Spreadsheet!C85)),ISBLANK(Spreadsheet!D85),NOT(ISBLANK(Spreadsheet!AE85)),LEN(Spreadsheet!AE85)&lt;=100))</f>
        <v>1</v>
      </c>
      <c r="BI85" s="5" t="b">
        <f t="array" ref="BI85">IF(ISBLANK(Spreadsheet!AF85),TRUE,ISNUMBER(MATCH(TRUE,EXACT(Spreadsheet!AF85,CobraShortReasons),0)))</f>
        <v>1</v>
      </c>
      <c r="BJ85" s="5" t="b">
        <f ca="1">IF(ISERROR(DATEVALUE(TEXT(Spreadsheet!AG85,"mm/dd/yyyy")) &gt; TODAY()),IF(ISBLANK(Spreadsheet!AG85),TRUE,FALSE),IF(DATEVALUE(TEXT(Spreadsheet!AG85,"mm/dd/yyyy")) &gt; TODAY(),FALSE,TRUE))</f>
        <v>1</v>
      </c>
      <c r="BK85" s="5" t="b">
        <f>OR(ISBLANK(Spreadsheet!AH85),LEN(Spreadsheet!AH85)&lt;=25)</f>
        <v>1</v>
      </c>
      <c r="BL85" s="5" t="b">
        <f t="array" aca="1" ref="BL85" ca="1">IF(ISBLANK(Spreadsheet!AI85),TRUE,ISNUMBER(MATCH(TRUE,EXACT(Spreadsheet!AI85,INDIRECT(Spreadsheet!$D$2)),0)))</f>
        <v>1</v>
      </c>
      <c r="BM85" s="5" t="b">
        <f t="array" aca="1" ref="BM85" ca="1">IF(ISBLANK(Spreadsheet!AJ85),TRUE,ISNUMBER(MATCH(TRUE,EXACT(Spreadsheet!AJ85,INDIRECT(Spreadsheet!BJ85)),0)))</f>
        <v>1</v>
      </c>
      <c r="BN85" s="5" t="b">
        <f t="array" ref="BN85">IF(ISBLANK(Spreadsheet!AK85),TRUE,ISNUMBER(MATCH(TRUE,EXACT(Spreadsheet!AK85,DentalPlans),0)))</f>
        <v>1</v>
      </c>
      <c r="BO85" s="5" t="b">
        <f t="array" aca="1" ref="BO85" ca="1">IF(ISBLANK(Spreadsheet!AL85),TRUE,ISNUMBER(MATCH(TRUE,EXACT(Spreadsheet!AL85,INDIRECT(Spreadsheet!BK85)),0)))</f>
        <v>1</v>
      </c>
      <c r="BP85" s="5" t="b">
        <f t="array" ref="BP85">IF(ISBLANK(Spreadsheet!AM85),TRUE,ISNUMBER(MATCH(TRUE,EXACT(Spreadsheet!AM85,VisionPlans),0)))</f>
        <v>1</v>
      </c>
      <c r="BQ85" s="5" t="b">
        <f t="array" aca="1" ref="BQ85" ca="1">IF(ISBLANK(Spreadsheet!AN85),TRUE,ISNUMBER(MATCH(TRUE,EXACT(Spreadsheet!AN85,INDIRECT(Spreadsheet!BL85)),0)))</f>
        <v>1</v>
      </c>
      <c r="BR85" s="5" t="b">
        <f t="array" ref="BR85">IF(ISBLANK(Spreadsheet!AO85),TRUE,ISNUMBER(MATCH(TRUE,EXACT(Spreadsheet!AO85,LifeBenefitClasses),0)))</f>
        <v>1</v>
      </c>
      <c r="BS85" s="5" t="b">
        <f>IF(OR(ISBLANK(Spreadsheet!AO85), Spreadsheet!AO85="Waive"),IF(ISBLANK(Spreadsheet!AP85),TRUE,FALSE),IF(OR(AND(NOT(ISBLANK(Spreadsheet!AO85)),ISBLANK(Spreadsheet!AP85)),NOT(ISNUMBER(VALUE(Spreadsheet!AP85)))),FALSE,IF(OR(AND(Spreadsheet!AP85&lt;6,MOD(Spreadsheet!AP85*10,5)=0), MOD(Spreadsheet!AP85,5000)=0),TRUE,FALSE)))</f>
        <v>1</v>
      </c>
      <c r="BT85" s="5" t="b">
        <f t="array" ref="BT85">IF(ISBLANK(Spreadsheet!AQ85),TRUE,ISNUMBER(MATCH(TRUE,EXACT(Spreadsheet!AQ85,EnrollWaive),0)))</f>
        <v>1</v>
      </c>
      <c r="BU85" s="5" t="b">
        <f t="array" ref="BU85">IF(ISBLANK(Spreadsheet!AR85),TRUE,ISNUMBER(MATCH(TRUE,EXACT(Spreadsheet!AR85,LifeBenefitClasses),0)))</f>
        <v>1</v>
      </c>
      <c r="BV85" s="5" t="b">
        <f>IF(OR(ISBLANK(Spreadsheet!AR85), Spreadsheet!AR85="Waive"),IF(ISBLANK(Spreadsheet!AS85),TRUE,FALSE),IF(OR(AND(NOT(ISBLANK(Spreadsheet!AR85)),ISBLANK(Spreadsheet!AS85)),NOT(ISNUMBER(VALUE(Spreadsheet!AS85)))),FALSE,IF(OR(AND(Spreadsheet!AS85&lt;6,MOD(Spreadsheet!AS85*10,5)=0), MOD(Spreadsheet!AS85,10000)=0),TRUE,FALSE)))</f>
        <v>1</v>
      </c>
      <c r="BW85" s="5" t="b">
        <f t="array" ref="BW85">IF(ISBLANK(Spreadsheet!AT85),TRUE,ISNUMBER(MATCH(TRUE,EXACT(Spreadsheet!AT85,LifeBenefitClasses),0)))</f>
        <v>1</v>
      </c>
      <c r="BX85" s="5" t="b">
        <f>IF(OR(ISBLANK(Spreadsheet!AT85), Spreadsheet!AT85="Waive"),IF(ISBLANK(Spreadsheet!AU85),TRUE,FALSE),IF(OR(AND(NOT(ISBLANK(Spreadsheet!AT85)),ISBLANK(Spreadsheet!AU85)),NOT(ISNUMBER(VALUE(Spreadsheet!AU85)))),FALSE,IF(AND(NOT(OR(ISBLANK(Spreadsheet!AT85),Spreadsheet!AT85="Waive")),NOT(OR(ISBLANK(Spreadsheet!AR85),Spreadsheet!AR85="Waive")),MOD(Spreadsheet!AU85,5000)=0, Spreadsheet!AU85&lt;=(Spreadsheet!AS85*0.5)),TRUE,FALSE)))</f>
        <v>1</v>
      </c>
      <c r="BY85" s="5" t="b">
        <f t="array" ref="BY85">IF(ISBLANK(Spreadsheet!AV85),TRUE,ISNUMBER(MATCH(TRUE,EXACT(Spreadsheet!AV85,EnrollWaive),0)))</f>
        <v>1</v>
      </c>
      <c r="BZ85" s="5" t="b">
        <f t="array" ref="BZ85">IF(ISBLANK(Spreadsheet!AW85),TRUE,ISNUMBER(MATCH(TRUE,EXACT(Spreadsheet!AW85,LifeBenefitClasses),0)))</f>
        <v>1</v>
      </c>
      <c r="CA85" s="5" t="b">
        <f t="array" ref="CA85">IF(ISBLANK(Spreadsheet!AX85),TRUE,ISNUMBER(MATCH(TRUE,EXACT(Spreadsheet!AX85,LifeBenefitClasses),0)))</f>
        <v>1</v>
      </c>
      <c r="CB85" s="5" t="b">
        <f t="array" ref="CB85">IF(ISBLANK(Spreadsheet!AY85),TRUE,ISNUMBER(MATCH(TRUE,EXACT(Spreadsheet!AY85,LifeBenefitClasses),0)))</f>
        <v>1</v>
      </c>
      <c r="CC85" s="5" t="b">
        <f t="array" ref="CC85">IF(ISBLANK(Spreadsheet!AZ85),TRUE,ISNUMBER(MATCH(TRUE,EXACT(Spreadsheet!AZ85,LifeBenefitClasses),0)))</f>
        <v>1</v>
      </c>
      <c r="CD85" s="5" t="b">
        <f t="array" ref="CD85">IF(ISBLANK(Spreadsheet!BA85),TRUE,ISNUMBER(MATCH(TRUE,EXACT(Spreadsheet!BA85,LifeBenefitClasses),0)))</f>
        <v>1</v>
      </c>
      <c r="CE85" s="5" t="b">
        <f>IF(OR(ISBLANK(Spreadsheet!BA85), Spreadsheet!BA85="Waive"),IF(ISBLANK(Spreadsheet!BB85),TRUE,FALSE),IF(OR(AND(NOT(ISBLANK(Spreadsheet!BA85)),ISBLANK(Spreadsheet!BB85)),NOT(ISNUMBER(VALUE(Spreadsheet!BB85))),ISBLANK(Spreadsheet!BC85),NOT(ISNUMBER(VALUE(Spreadsheet!BC85)))),FALSE,IF(AND(Spreadsheet!BB85&gt;=50000,Spreadsheet!BB85&lt;=250000,MOD(Spreadsheet!BB85,10000)=0,Spreadsheet!BB85&lt;=(10*Spreadsheet!BC85)),TRUE,FALSE)))</f>
        <v>1</v>
      </c>
      <c r="CF85" s="5" t="b">
        <f>IF(NOT(ISBLANK(Spreadsheet!BC85)),AND(ISNUMBER(VALUE(Spreadsheet!BC85)),Spreadsheet!BC85&gt;0),AND(OR(ISBLANK(Spreadsheet!AO85),Spreadsheet!AO85="Waive",AND(NOT(OR(ISBLANK(Spreadsheet!AO85),Spreadsheet!AO85="Waive")),Spreadsheet!AP85&gt;=6)),OR(ISBLANK(Spreadsheet!AR85),AND(NOT(OR(ISBLANK(Spreadsheet!AR85),Spreadsheet!AR85="Waive")),Spreadsheet!AS85&gt;=6)),OR(ISBLANK(Spreadsheet!AW85)),OR(ISBLANK(Spreadsheet!AX85)),OR(ISBLANK(Spreadsheet!AY85)),OR(ISBLANK(Spreadsheet!AZ85)),OR(ISBLANK(Spreadsheet!BA85),Spreadsheet!BA85="Waive")))</f>
        <v>1</v>
      </c>
      <c r="CG85" s="5" t="b">
        <f t="shared" ca="1" si="9"/>
        <v>1</v>
      </c>
    </row>
    <row r="86" spans="8:85" x14ac:dyDescent="0.3">
      <c r="H86" s="5">
        <f t="shared" ca="1" si="6"/>
        <v>2</v>
      </c>
      <c r="I86" s="5" t="str">
        <f t="shared" ca="1" si="7"/>
        <v/>
      </c>
      <c r="J86" s="5" t="str">
        <f>IF(AND(NOT(ISBLANK(Spreadsheet!C86)),ISBLANK(Spreadsheet!D86)),Spreadsheet!F86&amp;" "&amp;Spreadsheet!H86,"")</f>
        <v/>
      </c>
      <c r="K86" s="5">
        <f>IF(AND(NOT(ISBLANK(Spreadsheet!C86)),ISBLANK(Spreadsheet!D86)),COUNTIFS(Spreadsheet!E87:E$786,"=Child",Spreadsheet!C87:C$786, "="&amp;Spreadsheet!C86) + COUNTIFS(Spreadsheet!E87:E$786,"=Step-child",Spreadsheet!C87:C$786, "="&amp;Spreadsheet!C86),0)</f>
        <v>0</v>
      </c>
      <c r="L86" s="5">
        <f>IF(NOT(ISBLANK(J86)),COUNTIFS(Spreadsheet!E87:E$786,"=Wife",Spreadsheet!C87:C$786, "="&amp;Spreadsheet!C86) + COUNTIFS(Spreadsheet!E87:E$786,"=Husband",Spreadsheet!C87:C$786, "="&amp;Spreadsheet!C86),0)</f>
        <v>0</v>
      </c>
      <c r="M86" s="5">
        <f>IF(NOT(ISBLANK(Spreadsheet!AJ86)),VLOOKUP(Spreadsheet!AJ86,'Drop Downs'!$P$2:$R$16,3,FALSE),0)</f>
        <v>0</v>
      </c>
      <c r="N86" s="5">
        <f>IF(NOT(ISBLANK(Spreadsheet!AJ86)), VLOOKUP(Spreadsheet!AJ86,'Drop Downs'!$P$2:$R$16,2,FALSE),0)</f>
        <v>0</v>
      </c>
      <c r="O86" s="5">
        <f>IF(NOT(ISBLANK(Spreadsheet!AL86)),VLOOKUP(Spreadsheet!AL86,'Drop Downs'!$P$2:$R$16,3,FALSE), 0)</f>
        <v>0</v>
      </c>
      <c r="P86" s="5">
        <f>IF(NOT(ISBLANK(Spreadsheet!AL86)),VLOOKUP(Spreadsheet!AL86,'Drop Downs'!$P$2:$R$16,2,FALSE),0)</f>
        <v>0</v>
      </c>
      <c r="Q86" s="5">
        <f>IF(NOT(ISBLANK(Spreadsheet!AN86)),VLOOKUP(Spreadsheet!AN86,'Drop Downs'!$P$2:$R$16,3,FALSE),0)</f>
        <v>0</v>
      </c>
      <c r="R86" s="5">
        <f>IF(NOT(ISBLANK(Spreadsheet!AN86)),VLOOKUP(Spreadsheet!AN86,'Drop Downs'!$P$2:$R$16,2,FALSE),0)</f>
        <v>0</v>
      </c>
      <c r="S86" s="5" t="str">
        <f>IF(OR(M86&gt;K86,N86&gt;L86,O86&gt;K86, Q86&gt;K86,N86&gt;L86, P86&gt;L86, R86&gt;L86),"Member currently has a coverage election over what he/she needs.  Please add more dependents or adjust the coverage election.","")&amp;(IF(AND(NOT(ISBLANK(Spreadsheet!C86)),NOT(ISBLANK(Spreadsheet!D86)),ISBLANK(Spreadsheet!E86)),"Dependent lacks a relationship to member.Please select one from the drop-down.",""))</f>
        <v/>
      </c>
      <c r="T86" s="5" t="b">
        <f t="shared" si="8"/>
        <v>1</v>
      </c>
      <c r="U86" s="5" t="b">
        <f>OR(ISBLANK(Spreadsheet!C86),IF(NOT(ISBLANK(Spreadsheet!D86)),NOT(ISBLANK(Spreadsheet!E86)),TRUE))</f>
        <v>1</v>
      </c>
      <c r="V86" s="5" t="b">
        <f>OR(ISBLANK(Spreadsheet!C86), NOT(ISBLANK(Spreadsheet!I86)))</f>
        <v>1</v>
      </c>
      <c r="W86" s="5" t="b">
        <f>OR(ISBLANK(Spreadsheet!D86),NOT(ISBLANK(Spreadsheet!C86)))</f>
        <v>1</v>
      </c>
      <c r="X86" s="155" t="str">
        <f>REPT("0",MIN(FIND({1,2,3,4,5,6,7,8,9},Spreadsheet!C86&amp;"123456789"))-1)&amp;IF(ISBLANK(Spreadsheet!C86),"",SUMPRODUCT(MID(0&amp;Spreadsheet!C86,LARGE(INDEX(ISNUMBER(--MID(Spreadsheet!C86,ROW($1:$225),1))*
 ROW($1:$225),0),ROW($1:$225))+1,1)*10^ROW($1:$225)/10))</f>
        <v/>
      </c>
      <c r="Y86" s="5" t="b">
        <f>IF(NOT(ISBLANK(Spreadsheet!C86)),IF(AND(ISNUMBER(VALUE(Spreadsheet!C86)), LEN(Spreadsheet!C86)=9),TRUE,FALSE),TRUE)</f>
        <v>1</v>
      </c>
      <c r="Z86" s="155" t="str">
        <f>REPT("0",MIN(FIND({1,2,3,4,5,6,7,8,9},Spreadsheet!D86&amp;"123456789"))-1)&amp;IF(ISBLANK(Spreadsheet!D86),"",SUMPRODUCT(MID(0&amp;Spreadsheet!D86,LARGE(INDEX(ISNUMBER(--MID(Spreadsheet!D86,ROW($1:$225),1))*
 ROW($1:$225),0),ROW($1:$225))+1,1)*10^ROW($1:$225)/10))</f>
        <v/>
      </c>
      <c r="AA86" s="5" t="b">
        <f>IF(AND(NOT(ISBLANK(Spreadsheet!D86)),NOT(ISBLANK(Spreadsheet!C86))),IF(AND(ISNUMBER(VALUE(Spreadsheet!D86)), LEN(Spreadsheet!D86)=9),TRUE,FALSE),IF(AND(NOT(ISBLANK(Spreadsheet!D86)),ISBLANK(Spreadsheet!C86)),FALSE,TRUE))</f>
        <v>1</v>
      </c>
      <c r="AB86" s="5" t="b">
        <f>OR(ISBLANK(Spreadsheet!Y86),IF(NOT(ISBLANK(Spreadsheet!Y86)),LEN(Spreadsheet!Y86)=10,ISNUMBER(VALUE(Spreadsheet!Y86))))</f>
        <v>1</v>
      </c>
      <c r="AC86" s="5" t="b">
        <f>OR(ISBLANK(Spreadsheet!AI86), AND(NOT(ISBLANK(Spreadsheet!AJ86)), NOT(ISNUMBER(SEARCH("Waive",Spreadsheet!AJ86)))))</f>
        <v>1</v>
      </c>
      <c r="AD86" s="5" t="b">
        <f>OR(ISBLANK(Spreadsheet!AK86), AND(NOT(ISBLANK(Spreadsheet!AL86)), NOT(ISNUMBER(SEARCH("Waive",Spreadsheet!AL86)))))</f>
        <v>1</v>
      </c>
      <c r="AE86" s="5" t="b">
        <f>OR(ISBLANK(Spreadsheet!AM86), AND(NOT(ISBLANK(Spreadsheet!AN86)), NOT(ISNUMBER(SEARCH("Waive", Spreadsheet!AN86)))))</f>
        <v>1</v>
      </c>
      <c r="AF86" s="5" t="b">
        <f>OR(ISBLANK(Spreadsheet!C86), NOT(ISBLANK(Spreadsheet!D86)),NOT(ISBLANK(Spreadsheet!L86)))</f>
        <v>1</v>
      </c>
      <c r="AG86" s="5" t="b">
        <f>IF(AND(NOT(ISBLANK(Spreadsheet!C86)), NOT(ISBLANK(Spreadsheet!D86)),Spreadsheet!C86&lt;&gt;Spreadsheet!D86),IF(ISERROR(VLOOKUP(Spreadsheet!C86, Spreadsheet!$C$6:'Spreadsheet'!$C85,1,FALSE)), FALSE, TRUE),TRUE)</f>
        <v>1</v>
      </c>
      <c r="AH86" s="5" t="b">
        <f>Spreadsheet!$B$2=Spreadsheet!AD86</f>
        <v>1</v>
      </c>
      <c r="AI86" s="5" t="b">
        <f>IF(ISBLANK(Spreadsheet!G86),TRUE,IF(OR(LEN(Spreadsheet!G86)&gt;1,ISNUMBER(VALUE(Spreadsheet!G86))),FALSE,TRUE))</f>
        <v>1</v>
      </c>
      <c r="AJ86" s="5" t="b">
        <f>OR(ISBLANK(Spreadsheet!C86), NOT(ISBLANK(Spreadsheet!B86)), NOT(ISBLANK(Spreadsheet!D86)))</f>
        <v>1</v>
      </c>
      <c r="AK86" s="5" t="b">
        <f t="array" ref="AK86">IF(OR(AND(ISBLANK(Spreadsheet!E86),ISBLANK(Spreadsheet!D86),NOT(ISBLANK(Spreadsheet!C86))),AND(ISBLANK(Spreadsheet!E86),ISBLANK(Spreadsheet!D86),ISBLANK(Spreadsheet!C86))),TRUE,ISNUMBER(MATCH(TRUE,EXACT(Spreadsheet!E86,Relationships),0)))</f>
        <v>1</v>
      </c>
      <c r="AL86" s="5" t="b">
        <f>IF(NOT(ISBLANK(Spreadsheet!C86)),IF(OR(ISBLANK(Spreadsheet!F86),LEN(Spreadsheet!F86)&gt;40),FALSE,TRUE),TRUE)</f>
        <v>1</v>
      </c>
      <c r="AM86" s="5" t="b">
        <f>IF(NOT(ISBLANK(Spreadsheet!C86)),IF(OR(ISBLANK(Spreadsheet!H86),LEN(Spreadsheet!H86)&gt;40),FALSE,TRUE),TRUE)</f>
        <v>1</v>
      </c>
      <c r="AN86" s="5" t="b">
        <f t="array" ref="AN86">IF(ISBLANK(Spreadsheet!I86),TRUE,ISNUMBER(MATCH(TRUE,EXACT(Spreadsheet!I86,GenderValues),0)))</f>
        <v>1</v>
      </c>
      <c r="AO86" s="5" t="b">
        <f ca="1">IF(ISERROR(DATEVALUE(TEXT(Spreadsheet!J86,"mm/dd/yyyy")) &gt; TODAY()),IF(AND(ISBLANK(Spreadsheet!J86),ISBLANK(Spreadsheet!C86)),TRUE,FALSE),IF(DATEVALUE(TEXT(Spreadsheet!J86,"mm/dd/yyyy")) &gt; TODAY(),FALSE,TRUE))</f>
        <v>1</v>
      </c>
      <c r="AP86" s="5" t="b">
        <f>OR(ISBLANK(Spreadsheet!K86),LEN(Spreadsheet!K86)&lt;=100)</f>
        <v>1</v>
      </c>
      <c r="AQ86" s="5" t="b">
        <f t="array" ref="AQ86">IF(OR(AND(ISBLANK(Spreadsheet!L86),ISBLANK(Spreadsheet!C86)),AND(NOT(ISBLANK(Spreadsheet!C86)),NOT(ISBLANK(Spreadsheet!D86)))),TRUE,ISNUMBER(MATCH(TRUE,EXACT(Spreadsheet!L86,MaritalStatus),0)))</f>
        <v>1</v>
      </c>
      <c r="AR86" s="5" t="b">
        <f ca="1">IF(ISERROR(DATEVALUE(TEXT(Spreadsheet!M86,"mm/dd/yyyy")) &gt; TODAY()),IF(ISBLANK(Spreadsheet!M86),TRUE,FALSE),IF(DATEVALUE(TEXT(Spreadsheet!M86,"mm/dd/yyyy")) &gt; TODAY(),FALSE,TRUE))</f>
        <v>1</v>
      </c>
      <c r="AS86" s="5" t="b">
        <f>OR(ISBLANK(Spreadsheet!N86),LEN(Spreadsheet!N86)&lt;=100)</f>
        <v>1</v>
      </c>
      <c r="AT86" s="5" t="b">
        <f>OR(ISBLANK(Spreadsheet!O86),UPPER(Spreadsheet!O86)="YES")</f>
        <v>1</v>
      </c>
      <c r="AU86" s="5" t="b">
        <f>OR(ISBLANK(Spreadsheet!P86),UPPER(Spreadsheet!P86)="YES")</f>
        <v>1</v>
      </c>
      <c r="AV86" s="5" t="b">
        <f t="array" ref="AV86">IF(ISBLANK(Spreadsheet!Q86),TRUE,ISNUMBER(MATCH(TRUE,EXACT(Spreadsheet!Q86,OnGroupsPriorIns),0)))</f>
        <v>1</v>
      </c>
      <c r="AW86" s="5" t="b">
        <f>OR(ISBLANK(Spreadsheet!R86),UPPER(Spreadsheet!R86)="YES")</f>
        <v>1</v>
      </c>
      <c r="AX86" s="5" t="b">
        <f>OR(ISBLANK(Spreadsheet!S86),UPPER(Spreadsheet!S86)="YES")</f>
        <v>1</v>
      </c>
      <c r="AY86" s="5" t="b">
        <f>OR(AND(ISBLANK(Spreadsheet!C86),LEN(Spreadsheet!T86)=0),AND(NOT(ISBLANK(Spreadsheet!C86)),LEN(Spreadsheet!T86)&gt;0,LEN(Spreadsheet!T86)&lt;=50))</f>
        <v>1</v>
      </c>
      <c r="AZ86" s="5" t="b">
        <f>OR(LEN(Spreadsheet!U86)=0,AND(LEN(Spreadsheet!U86)&gt;0,LEN(Spreadsheet!U86)&lt;=50))</f>
        <v>1</v>
      </c>
      <c r="BA86" s="5" t="b">
        <f>OR(AND(ISBLANK(Spreadsheet!C86),LEN(Spreadsheet!V86)=0),AND(NOT(ISBLANK(Spreadsheet!C86)),LEN(Spreadsheet!V86)&gt;0,LEN(Spreadsheet!V86)&lt;=50))</f>
        <v>1</v>
      </c>
      <c r="BB86" s="5" t="b">
        <f t="array" ref="BB86">IF(AND(ISBLANK(Spreadsheet!C86),LEN(Spreadsheet!W86)=0),TRUE,ISNUMBER(MATCH(TRUE,EXACT(Spreadsheet!W86,States),0)))</f>
        <v>1</v>
      </c>
      <c r="BC86" s="5" t="b">
        <f>OR(AND(ISBLANK(Spreadsheet!C86),LEN(Spreadsheet!X86)=0),AND(NOT(ISBLANK(Spreadsheet!C86)),LEN(Spreadsheet!X86)&gt;0,LEN(Spreadsheet!X86)=5,ISNUMBER(VALUE(Spreadsheet!X86))))</f>
        <v>1</v>
      </c>
      <c r="BD86" s="5" t="b">
        <f>OR(ISBLANK(Spreadsheet!Z86),LEN(Spreadsheet!Z86)&lt;=50)</f>
        <v>1</v>
      </c>
      <c r="BE86" s="5" t="b">
        <f>ISBLANK(Spreadsheet!AA86)</f>
        <v>1</v>
      </c>
      <c r="BF86" s="5" t="b">
        <f>ISBLANK(Spreadsheet!AB86)</f>
        <v>1</v>
      </c>
      <c r="BG86" s="5" t="b">
        <f>IF(ISERROR(DATEVALUE(TEXT(Spreadsheet!AC86,"mm/dd/yyyy")) &gt; DATEVALUE(TEXT(Spreadsheet!J86,"mm/dd/yyyy"))),IF(OR(AND(ISBLANK(Spreadsheet!AC86),ISBLANK(Spreadsheet!C86)),AND(NOT(ISBLANK(Spreadsheet!C86)),ISBLANK(Spreadsheet!AC86),NOT(ISBLANK(Spreadsheet!D86)))),TRUE,FALSE),IF(DATEVALUE(TEXT(Spreadsheet!AC86,"mm/dd/yyyy")) &gt; DATEVALUE(TEXT(Spreadsheet!J86,"mm/dd/yyyy")),TRUE,FALSE))</f>
        <v>1</v>
      </c>
      <c r="BH86" s="5" t="b">
        <f>OR(AND(ISBLANK(Spreadsheet!C86),ISBLANK(Spreadsheet!AE86)),AND(NOT(ISBLANK(Spreadsheet!C86)),NOT(ISBLANK(Spreadsheet!D86)),ISBLANK(Spreadsheet!AE86)),AND(NOT(ISBLANK(Spreadsheet!C86)),ISBLANK(Spreadsheet!D86),NOT(ISBLANK(Spreadsheet!AE86)),LEN(Spreadsheet!AE86)&lt;=100))</f>
        <v>1</v>
      </c>
      <c r="BI86" s="5" t="b">
        <f t="array" ref="BI86">IF(ISBLANK(Spreadsheet!AF86),TRUE,ISNUMBER(MATCH(TRUE,EXACT(Spreadsheet!AF86,CobraShortReasons),0)))</f>
        <v>1</v>
      </c>
      <c r="BJ86" s="5" t="b">
        <f ca="1">IF(ISERROR(DATEVALUE(TEXT(Spreadsheet!AG86,"mm/dd/yyyy")) &gt; TODAY()),IF(ISBLANK(Spreadsheet!AG86),TRUE,FALSE),IF(DATEVALUE(TEXT(Spreadsheet!AG86,"mm/dd/yyyy")) &gt; TODAY(),FALSE,TRUE))</f>
        <v>1</v>
      </c>
      <c r="BK86" s="5" t="b">
        <f>OR(ISBLANK(Spreadsheet!AH86),LEN(Spreadsheet!AH86)&lt;=25)</f>
        <v>1</v>
      </c>
      <c r="BL86" s="5" t="b">
        <f t="array" aca="1" ref="BL86" ca="1">IF(ISBLANK(Spreadsheet!AI86),TRUE,ISNUMBER(MATCH(TRUE,EXACT(Spreadsheet!AI86,INDIRECT(Spreadsheet!$D$2)),0)))</f>
        <v>1</v>
      </c>
      <c r="BM86" s="5" t="b">
        <f t="array" aca="1" ref="BM86" ca="1">IF(ISBLANK(Spreadsheet!AJ86),TRUE,ISNUMBER(MATCH(TRUE,EXACT(Spreadsheet!AJ86,INDIRECT(Spreadsheet!BJ86)),0)))</f>
        <v>1</v>
      </c>
      <c r="BN86" s="5" t="b">
        <f t="array" ref="BN86">IF(ISBLANK(Spreadsheet!AK86),TRUE,ISNUMBER(MATCH(TRUE,EXACT(Spreadsheet!AK86,DentalPlans),0)))</f>
        <v>1</v>
      </c>
      <c r="BO86" s="5" t="b">
        <f t="array" aca="1" ref="BO86" ca="1">IF(ISBLANK(Spreadsheet!AL86),TRUE,ISNUMBER(MATCH(TRUE,EXACT(Spreadsheet!AL86,INDIRECT(Spreadsheet!BK86)),0)))</f>
        <v>1</v>
      </c>
      <c r="BP86" s="5" t="b">
        <f t="array" ref="BP86">IF(ISBLANK(Spreadsheet!AM86),TRUE,ISNUMBER(MATCH(TRUE,EXACT(Spreadsheet!AM86,VisionPlans),0)))</f>
        <v>1</v>
      </c>
      <c r="BQ86" s="5" t="b">
        <f t="array" aca="1" ref="BQ86" ca="1">IF(ISBLANK(Spreadsheet!AN86),TRUE,ISNUMBER(MATCH(TRUE,EXACT(Spreadsheet!AN86,INDIRECT(Spreadsheet!BL86)),0)))</f>
        <v>1</v>
      </c>
      <c r="BR86" s="5" t="b">
        <f t="array" ref="BR86">IF(ISBLANK(Spreadsheet!AO86),TRUE,ISNUMBER(MATCH(TRUE,EXACT(Spreadsheet!AO86,LifeBenefitClasses),0)))</f>
        <v>1</v>
      </c>
      <c r="BS86" s="5" t="b">
        <f>IF(OR(ISBLANK(Spreadsheet!AO86), Spreadsheet!AO86="Waive"),IF(ISBLANK(Spreadsheet!AP86),TRUE,FALSE),IF(OR(AND(NOT(ISBLANK(Spreadsheet!AO86)),ISBLANK(Spreadsheet!AP86)),NOT(ISNUMBER(VALUE(Spreadsheet!AP86)))),FALSE,IF(OR(AND(Spreadsheet!AP86&lt;6,MOD(Spreadsheet!AP86*10,5)=0), MOD(Spreadsheet!AP86,5000)=0),TRUE,FALSE)))</f>
        <v>1</v>
      </c>
      <c r="BT86" s="5" t="b">
        <f t="array" ref="BT86">IF(ISBLANK(Spreadsheet!AQ86),TRUE,ISNUMBER(MATCH(TRUE,EXACT(Spreadsheet!AQ86,EnrollWaive),0)))</f>
        <v>1</v>
      </c>
      <c r="BU86" s="5" t="b">
        <f t="array" ref="BU86">IF(ISBLANK(Spreadsheet!AR86),TRUE,ISNUMBER(MATCH(TRUE,EXACT(Spreadsheet!AR86,LifeBenefitClasses),0)))</f>
        <v>1</v>
      </c>
      <c r="BV86" s="5" t="b">
        <f>IF(OR(ISBLANK(Spreadsheet!AR86), Spreadsheet!AR86="Waive"),IF(ISBLANK(Spreadsheet!AS86),TRUE,FALSE),IF(OR(AND(NOT(ISBLANK(Spreadsheet!AR86)),ISBLANK(Spreadsheet!AS86)),NOT(ISNUMBER(VALUE(Spreadsheet!AS86)))),FALSE,IF(OR(AND(Spreadsheet!AS86&lt;6,MOD(Spreadsheet!AS86*10,5)=0), MOD(Spreadsheet!AS86,10000)=0),TRUE,FALSE)))</f>
        <v>1</v>
      </c>
      <c r="BW86" s="5" t="b">
        <f t="array" ref="BW86">IF(ISBLANK(Spreadsheet!AT86),TRUE,ISNUMBER(MATCH(TRUE,EXACT(Spreadsheet!AT86,LifeBenefitClasses),0)))</f>
        <v>1</v>
      </c>
      <c r="BX86" s="5" t="b">
        <f>IF(OR(ISBLANK(Spreadsheet!AT86), Spreadsheet!AT86="Waive"),IF(ISBLANK(Spreadsheet!AU86),TRUE,FALSE),IF(OR(AND(NOT(ISBLANK(Spreadsheet!AT86)),ISBLANK(Spreadsheet!AU86)),NOT(ISNUMBER(VALUE(Spreadsheet!AU86)))),FALSE,IF(AND(NOT(OR(ISBLANK(Spreadsheet!AT86),Spreadsheet!AT86="Waive")),NOT(OR(ISBLANK(Spreadsheet!AR86),Spreadsheet!AR86="Waive")),MOD(Spreadsheet!AU86,5000)=0, Spreadsheet!AU86&lt;=(Spreadsheet!AS86*0.5)),TRUE,FALSE)))</f>
        <v>1</v>
      </c>
      <c r="BY86" s="5" t="b">
        <f t="array" ref="BY86">IF(ISBLANK(Spreadsheet!AV86),TRUE,ISNUMBER(MATCH(TRUE,EXACT(Spreadsheet!AV86,EnrollWaive),0)))</f>
        <v>1</v>
      </c>
      <c r="BZ86" s="5" t="b">
        <f t="array" ref="BZ86">IF(ISBLANK(Spreadsheet!AW86),TRUE,ISNUMBER(MATCH(TRUE,EXACT(Spreadsheet!AW86,LifeBenefitClasses),0)))</f>
        <v>1</v>
      </c>
      <c r="CA86" s="5" t="b">
        <f t="array" ref="CA86">IF(ISBLANK(Spreadsheet!AX86),TRUE,ISNUMBER(MATCH(TRUE,EXACT(Spreadsheet!AX86,LifeBenefitClasses),0)))</f>
        <v>1</v>
      </c>
      <c r="CB86" s="5" t="b">
        <f t="array" ref="CB86">IF(ISBLANK(Spreadsheet!AY86),TRUE,ISNUMBER(MATCH(TRUE,EXACT(Spreadsheet!AY86,LifeBenefitClasses),0)))</f>
        <v>1</v>
      </c>
      <c r="CC86" s="5" t="b">
        <f t="array" ref="CC86">IF(ISBLANK(Spreadsheet!AZ86),TRUE,ISNUMBER(MATCH(TRUE,EXACT(Spreadsheet!AZ86,LifeBenefitClasses),0)))</f>
        <v>1</v>
      </c>
      <c r="CD86" s="5" t="b">
        <f t="array" ref="CD86">IF(ISBLANK(Spreadsheet!BA86),TRUE,ISNUMBER(MATCH(TRUE,EXACT(Spreadsheet!BA86,LifeBenefitClasses),0)))</f>
        <v>1</v>
      </c>
      <c r="CE86" s="5" t="b">
        <f>IF(OR(ISBLANK(Spreadsheet!BA86), Spreadsheet!BA86="Waive"),IF(ISBLANK(Spreadsheet!BB86),TRUE,FALSE),IF(OR(AND(NOT(ISBLANK(Spreadsheet!BA86)),ISBLANK(Spreadsheet!BB86)),NOT(ISNUMBER(VALUE(Spreadsheet!BB86))),ISBLANK(Spreadsheet!BC86),NOT(ISNUMBER(VALUE(Spreadsheet!BC86)))),FALSE,IF(AND(Spreadsheet!BB86&gt;=50000,Spreadsheet!BB86&lt;=250000,MOD(Spreadsheet!BB86,10000)=0,Spreadsheet!BB86&lt;=(10*Spreadsheet!BC86)),TRUE,FALSE)))</f>
        <v>1</v>
      </c>
      <c r="CF86" s="5" t="b">
        <f>IF(NOT(ISBLANK(Spreadsheet!BC86)),AND(ISNUMBER(VALUE(Spreadsheet!BC86)),Spreadsheet!BC86&gt;0),AND(OR(ISBLANK(Spreadsheet!AO86),Spreadsheet!AO86="Waive",AND(NOT(OR(ISBLANK(Spreadsheet!AO86),Spreadsheet!AO86="Waive")),Spreadsheet!AP86&gt;=6)),OR(ISBLANK(Spreadsheet!AR86),AND(NOT(OR(ISBLANK(Spreadsheet!AR86),Spreadsheet!AR86="Waive")),Spreadsheet!AS86&gt;=6)),OR(ISBLANK(Spreadsheet!AW86)),OR(ISBLANK(Spreadsheet!AX86)),OR(ISBLANK(Spreadsheet!AY86)),OR(ISBLANK(Spreadsheet!AZ86)),OR(ISBLANK(Spreadsheet!BA86),Spreadsheet!BA86="Waive")))</f>
        <v>1</v>
      </c>
      <c r="CG86" s="5" t="b">
        <f t="shared" ca="1" si="9"/>
        <v>1</v>
      </c>
    </row>
    <row r="87" spans="8:85" x14ac:dyDescent="0.3">
      <c r="H87" s="5">
        <f t="shared" ca="1" si="6"/>
        <v>2</v>
      </c>
      <c r="I87" s="5" t="str">
        <f t="shared" ca="1" si="7"/>
        <v/>
      </c>
      <c r="J87" s="5" t="str">
        <f>IF(AND(NOT(ISBLANK(Spreadsheet!C87)),ISBLANK(Spreadsheet!D87)),Spreadsheet!F87&amp;" "&amp;Spreadsheet!H87,"")</f>
        <v/>
      </c>
      <c r="K87" s="5">
        <f>IF(AND(NOT(ISBLANK(Spreadsheet!C87)),ISBLANK(Spreadsheet!D87)),COUNTIFS(Spreadsheet!E88:E$786,"=Child",Spreadsheet!C88:C$786, "="&amp;Spreadsheet!C87) + COUNTIFS(Spreadsheet!E88:E$786,"=Step-child",Spreadsheet!C88:C$786, "="&amp;Spreadsheet!C87),0)</f>
        <v>0</v>
      </c>
      <c r="L87" s="5">
        <f>IF(NOT(ISBLANK(J87)),COUNTIFS(Spreadsheet!E88:E$786,"=Wife",Spreadsheet!C88:C$786, "="&amp;Spreadsheet!C87) + COUNTIFS(Spreadsheet!E88:E$786,"=Husband",Spreadsheet!C88:C$786, "="&amp;Spreadsheet!C87),0)</f>
        <v>0</v>
      </c>
      <c r="M87" s="5">
        <f>IF(NOT(ISBLANK(Spreadsheet!AJ87)),VLOOKUP(Spreadsheet!AJ87,'Drop Downs'!$P$2:$R$16,3,FALSE),0)</f>
        <v>0</v>
      </c>
      <c r="N87" s="5">
        <f>IF(NOT(ISBLANK(Spreadsheet!AJ87)), VLOOKUP(Spreadsheet!AJ87,'Drop Downs'!$P$2:$R$16,2,FALSE),0)</f>
        <v>0</v>
      </c>
      <c r="O87" s="5">
        <f>IF(NOT(ISBLANK(Spreadsheet!AL87)),VLOOKUP(Spreadsheet!AL87,'Drop Downs'!$P$2:$R$16,3,FALSE), 0)</f>
        <v>0</v>
      </c>
      <c r="P87" s="5">
        <f>IF(NOT(ISBLANK(Spreadsheet!AL87)),VLOOKUP(Spreadsheet!AL87,'Drop Downs'!$P$2:$R$16,2,FALSE),0)</f>
        <v>0</v>
      </c>
      <c r="Q87" s="5">
        <f>IF(NOT(ISBLANK(Spreadsheet!AN87)),VLOOKUP(Spreadsheet!AN87,'Drop Downs'!$P$2:$R$16,3,FALSE),0)</f>
        <v>0</v>
      </c>
      <c r="R87" s="5">
        <f>IF(NOT(ISBLANK(Spreadsheet!AN87)),VLOOKUP(Spreadsheet!AN87,'Drop Downs'!$P$2:$R$16,2,FALSE),0)</f>
        <v>0</v>
      </c>
      <c r="S87" s="5" t="str">
        <f>IF(OR(M87&gt;K87,N87&gt;L87,O87&gt;K87, Q87&gt;K87,N87&gt;L87, P87&gt;L87, R87&gt;L87),"Member currently has a coverage election over what he/she needs.  Please add more dependents or adjust the coverage election.","")&amp;(IF(AND(NOT(ISBLANK(Spreadsheet!C87)),NOT(ISBLANK(Spreadsheet!D87)),ISBLANK(Spreadsheet!E87)),"Dependent lacks a relationship to member.Please select one from the drop-down.",""))</f>
        <v/>
      </c>
      <c r="T87" s="5" t="b">
        <f t="shared" si="8"/>
        <v>1</v>
      </c>
      <c r="U87" s="5" t="b">
        <f>OR(ISBLANK(Spreadsheet!C87),IF(NOT(ISBLANK(Spreadsheet!D87)),NOT(ISBLANK(Spreadsheet!E87)),TRUE))</f>
        <v>1</v>
      </c>
      <c r="V87" s="5" t="b">
        <f>OR(ISBLANK(Spreadsheet!C87), NOT(ISBLANK(Spreadsheet!I87)))</f>
        <v>1</v>
      </c>
      <c r="W87" s="5" t="b">
        <f>OR(ISBLANK(Spreadsheet!D87),NOT(ISBLANK(Spreadsheet!C87)))</f>
        <v>1</v>
      </c>
      <c r="X87" s="155" t="str">
        <f>REPT("0",MIN(FIND({1,2,3,4,5,6,7,8,9},Spreadsheet!C87&amp;"123456789"))-1)&amp;IF(ISBLANK(Spreadsheet!C87),"",SUMPRODUCT(MID(0&amp;Spreadsheet!C87,LARGE(INDEX(ISNUMBER(--MID(Spreadsheet!C87,ROW($1:$225),1))*
 ROW($1:$225),0),ROW($1:$225))+1,1)*10^ROW($1:$225)/10))</f>
        <v/>
      </c>
      <c r="Y87" s="5" t="b">
        <f>IF(NOT(ISBLANK(Spreadsheet!C87)),IF(AND(ISNUMBER(VALUE(Spreadsheet!C87)), LEN(Spreadsheet!C87)=9),TRUE,FALSE),TRUE)</f>
        <v>1</v>
      </c>
      <c r="Z87" s="155" t="str">
        <f>REPT("0",MIN(FIND({1,2,3,4,5,6,7,8,9},Spreadsheet!D87&amp;"123456789"))-1)&amp;IF(ISBLANK(Spreadsheet!D87),"",SUMPRODUCT(MID(0&amp;Spreadsheet!D87,LARGE(INDEX(ISNUMBER(--MID(Spreadsheet!D87,ROW($1:$225),1))*
 ROW($1:$225),0),ROW($1:$225))+1,1)*10^ROW($1:$225)/10))</f>
        <v/>
      </c>
      <c r="AA87" s="5" t="b">
        <f>IF(AND(NOT(ISBLANK(Spreadsheet!D87)),NOT(ISBLANK(Spreadsheet!C87))),IF(AND(ISNUMBER(VALUE(Spreadsheet!D87)), LEN(Spreadsheet!D87)=9),TRUE,FALSE),IF(AND(NOT(ISBLANK(Spreadsheet!D87)),ISBLANK(Spreadsheet!C87)),FALSE,TRUE))</f>
        <v>1</v>
      </c>
      <c r="AB87" s="5" t="b">
        <f>OR(ISBLANK(Spreadsheet!Y87),IF(NOT(ISBLANK(Spreadsheet!Y87)),LEN(Spreadsheet!Y87)=10,ISNUMBER(VALUE(Spreadsheet!Y87))))</f>
        <v>1</v>
      </c>
      <c r="AC87" s="5" t="b">
        <f>OR(ISBLANK(Spreadsheet!AI87), AND(NOT(ISBLANK(Spreadsheet!AJ87)), NOT(ISNUMBER(SEARCH("Waive",Spreadsheet!AJ87)))))</f>
        <v>1</v>
      </c>
      <c r="AD87" s="5" t="b">
        <f>OR(ISBLANK(Spreadsheet!AK87), AND(NOT(ISBLANK(Spreadsheet!AL87)), NOT(ISNUMBER(SEARCH("Waive",Spreadsheet!AL87)))))</f>
        <v>1</v>
      </c>
      <c r="AE87" s="5" t="b">
        <f>OR(ISBLANK(Spreadsheet!AM87), AND(NOT(ISBLANK(Spreadsheet!AN87)), NOT(ISNUMBER(SEARCH("Waive", Spreadsheet!AN87)))))</f>
        <v>1</v>
      </c>
      <c r="AF87" s="5" t="b">
        <f>OR(ISBLANK(Spreadsheet!C87), NOT(ISBLANK(Spreadsheet!D87)),NOT(ISBLANK(Spreadsheet!L87)))</f>
        <v>1</v>
      </c>
      <c r="AG87" s="5" t="b">
        <f>IF(AND(NOT(ISBLANK(Spreadsheet!C87)), NOT(ISBLANK(Spreadsheet!D87)),Spreadsheet!C87&lt;&gt;Spreadsheet!D87),IF(ISERROR(VLOOKUP(Spreadsheet!C87, Spreadsheet!$C$6:'Spreadsheet'!$C86,1,FALSE)), FALSE, TRUE),TRUE)</f>
        <v>1</v>
      </c>
      <c r="AH87" s="5" t="b">
        <f>Spreadsheet!$B$2=Spreadsheet!AD87</f>
        <v>1</v>
      </c>
      <c r="AI87" s="5" t="b">
        <f>IF(ISBLANK(Spreadsheet!G87),TRUE,IF(OR(LEN(Spreadsheet!G87)&gt;1,ISNUMBER(VALUE(Spreadsheet!G87))),FALSE,TRUE))</f>
        <v>1</v>
      </c>
      <c r="AJ87" s="5" t="b">
        <f>OR(ISBLANK(Spreadsheet!C87), NOT(ISBLANK(Spreadsheet!B87)), NOT(ISBLANK(Spreadsheet!D87)))</f>
        <v>1</v>
      </c>
      <c r="AK87" s="5" t="b">
        <f t="array" ref="AK87">IF(OR(AND(ISBLANK(Spreadsheet!E87),ISBLANK(Spreadsheet!D87),NOT(ISBLANK(Spreadsheet!C87))),AND(ISBLANK(Spreadsheet!E87),ISBLANK(Spreadsheet!D87),ISBLANK(Spreadsheet!C87))),TRUE,ISNUMBER(MATCH(TRUE,EXACT(Spreadsheet!E87,Relationships),0)))</f>
        <v>1</v>
      </c>
      <c r="AL87" s="5" t="b">
        <f>IF(NOT(ISBLANK(Spreadsheet!C87)),IF(OR(ISBLANK(Spreadsheet!F87),LEN(Spreadsheet!F87)&gt;40),FALSE,TRUE),TRUE)</f>
        <v>1</v>
      </c>
      <c r="AM87" s="5" t="b">
        <f>IF(NOT(ISBLANK(Spreadsheet!C87)),IF(OR(ISBLANK(Spreadsheet!H87),LEN(Spreadsheet!H87)&gt;40),FALSE,TRUE),TRUE)</f>
        <v>1</v>
      </c>
      <c r="AN87" s="5" t="b">
        <f t="array" ref="AN87">IF(ISBLANK(Spreadsheet!I87),TRUE,ISNUMBER(MATCH(TRUE,EXACT(Spreadsheet!I87,GenderValues),0)))</f>
        <v>1</v>
      </c>
      <c r="AO87" s="5" t="b">
        <f ca="1">IF(ISERROR(DATEVALUE(TEXT(Spreadsheet!J87,"mm/dd/yyyy")) &gt; TODAY()),IF(AND(ISBLANK(Spreadsheet!J87),ISBLANK(Spreadsheet!C87)),TRUE,FALSE),IF(DATEVALUE(TEXT(Spreadsheet!J87,"mm/dd/yyyy")) &gt; TODAY(),FALSE,TRUE))</f>
        <v>1</v>
      </c>
      <c r="AP87" s="5" t="b">
        <f>OR(ISBLANK(Spreadsheet!K87),LEN(Spreadsheet!K87)&lt;=100)</f>
        <v>1</v>
      </c>
      <c r="AQ87" s="5" t="b">
        <f t="array" ref="AQ87">IF(OR(AND(ISBLANK(Spreadsheet!L87),ISBLANK(Spreadsheet!C87)),AND(NOT(ISBLANK(Spreadsheet!C87)),NOT(ISBLANK(Spreadsheet!D87)))),TRUE,ISNUMBER(MATCH(TRUE,EXACT(Spreadsheet!L87,MaritalStatus),0)))</f>
        <v>1</v>
      </c>
      <c r="AR87" s="5" t="b">
        <f ca="1">IF(ISERROR(DATEVALUE(TEXT(Spreadsheet!M87,"mm/dd/yyyy")) &gt; TODAY()),IF(ISBLANK(Spreadsheet!M87),TRUE,FALSE),IF(DATEVALUE(TEXT(Spreadsheet!M87,"mm/dd/yyyy")) &gt; TODAY(),FALSE,TRUE))</f>
        <v>1</v>
      </c>
      <c r="AS87" s="5" t="b">
        <f>OR(ISBLANK(Spreadsheet!N87),LEN(Spreadsheet!N87)&lt;=100)</f>
        <v>1</v>
      </c>
      <c r="AT87" s="5" t="b">
        <f>OR(ISBLANK(Spreadsheet!O87),UPPER(Spreadsheet!O87)="YES")</f>
        <v>1</v>
      </c>
      <c r="AU87" s="5" t="b">
        <f>OR(ISBLANK(Spreadsheet!P87),UPPER(Spreadsheet!P87)="YES")</f>
        <v>1</v>
      </c>
      <c r="AV87" s="5" t="b">
        <f t="array" ref="AV87">IF(ISBLANK(Spreadsheet!Q87),TRUE,ISNUMBER(MATCH(TRUE,EXACT(Spreadsheet!Q87,OnGroupsPriorIns),0)))</f>
        <v>1</v>
      </c>
      <c r="AW87" s="5" t="b">
        <f>OR(ISBLANK(Spreadsheet!R87),UPPER(Spreadsheet!R87)="YES")</f>
        <v>1</v>
      </c>
      <c r="AX87" s="5" t="b">
        <f>OR(ISBLANK(Spreadsheet!S87),UPPER(Spreadsheet!S87)="YES")</f>
        <v>1</v>
      </c>
      <c r="AY87" s="5" t="b">
        <f>OR(AND(ISBLANK(Spreadsheet!C87),LEN(Spreadsheet!T87)=0),AND(NOT(ISBLANK(Spreadsheet!C87)),LEN(Spreadsheet!T87)&gt;0,LEN(Spreadsheet!T87)&lt;=50))</f>
        <v>1</v>
      </c>
      <c r="AZ87" s="5" t="b">
        <f>OR(LEN(Spreadsheet!U87)=0,AND(LEN(Spreadsheet!U87)&gt;0,LEN(Spreadsheet!U87)&lt;=50))</f>
        <v>1</v>
      </c>
      <c r="BA87" s="5" t="b">
        <f>OR(AND(ISBLANK(Spreadsheet!C87),LEN(Spreadsheet!V87)=0),AND(NOT(ISBLANK(Spreadsheet!C87)),LEN(Spreadsheet!V87)&gt;0,LEN(Spreadsheet!V87)&lt;=50))</f>
        <v>1</v>
      </c>
      <c r="BB87" s="5" t="b">
        <f t="array" ref="BB87">IF(AND(ISBLANK(Spreadsheet!C87),LEN(Spreadsheet!W87)=0),TRUE,ISNUMBER(MATCH(TRUE,EXACT(Spreadsheet!W87,States),0)))</f>
        <v>1</v>
      </c>
      <c r="BC87" s="5" t="b">
        <f>OR(AND(ISBLANK(Spreadsheet!C87),LEN(Spreadsheet!X87)=0),AND(NOT(ISBLANK(Spreadsheet!C87)),LEN(Spreadsheet!X87)&gt;0,LEN(Spreadsheet!X87)=5,ISNUMBER(VALUE(Spreadsheet!X87))))</f>
        <v>1</v>
      </c>
      <c r="BD87" s="5" t="b">
        <f>OR(ISBLANK(Spreadsheet!Z87),LEN(Spreadsheet!Z87)&lt;=50)</f>
        <v>1</v>
      </c>
      <c r="BE87" s="5" t="b">
        <f>ISBLANK(Spreadsheet!AA87)</f>
        <v>1</v>
      </c>
      <c r="BF87" s="5" t="b">
        <f>ISBLANK(Spreadsheet!AB87)</f>
        <v>1</v>
      </c>
      <c r="BG87" s="5" t="b">
        <f>IF(ISERROR(DATEVALUE(TEXT(Spreadsheet!AC87,"mm/dd/yyyy")) &gt; DATEVALUE(TEXT(Spreadsheet!J87,"mm/dd/yyyy"))),IF(OR(AND(ISBLANK(Spreadsheet!AC87),ISBLANK(Spreadsheet!C87)),AND(NOT(ISBLANK(Spreadsheet!C87)),ISBLANK(Spreadsheet!AC87),NOT(ISBLANK(Spreadsheet!D87)))),TRUE,FALSE),IF(DATEVALUE(TEXT(Spreadsheet!AC87,"mm/dd/yyyy")) &gt; DATEVALUE(TEXT(Spreadsheet!J87,"mm/dd/yyyy")),TRUE,FALSE))</f>
        <v>1</v>
      </c>
      <c r="BH87" s="5" t="b">
        <f>OR(AND(ISBLANK(Spreadsheet!C87),ISBLANK(Spreadsheet!AE87)),AND(NOT(ISBLANK(Spreadsheet!C87)),NOT(ISBLANK(Spreadsheet!D87)),ISBLANK(Spreadsheet!AE87)),AND(NOT(ISBLANK(Spreadsheet!C87)),ISBLANK(Spreadsheet!D87),NOT(ISBLANK(Spreadsheet!AE87)),LEN(Spreadsheet!AE87)&lt;=100))</f>
        <v>1</v>
      </c>
      <c r="BI87" s="5" t="b">
        <f t="array" ref="BI87">IF(ISBLANK(Spreadsheet!AF87),TRUE,ISNUMBER(MATCH(TRUE,EXACT(Spreadsheet!AF87,CobraShortReasons),0)))</f>
        <v>1</v>
      </c>
      <c r="BJ87" s="5" t="b">
        <f ca="1">IF(ISERROR(DATEVALUE(TEXT(Spreadsheet!AG87,"mm/dd/yyyy")) &gt; TODAY()),IF(ISBLANK(Spreadsheet!AG87),TRUE,FALSE),IF(DATEVALUE(TEXT(Spreadsheet!AG87,"mm/dd/yyyy")) &gt; TODAY(),FALSE,TRUE))</f>
        <v>1</v>
      </c>
      <c r="BK87" s="5" t="b">
        <f>OR(ISBLANK(Spreadsheet!AH87),LEN(Spreadsheet!AH87)&lt;=25)</f>
        <v>1</v>
      </c>
      <c r="BL87" s="5" t="b">
        <f t="array" aca="1" ref="BL87" ca="1">IF(ISBLANK(Spreadsheet!AI87),TRUE,ISNUMBER(MATCH(TRUE,EXACT(Spreadsheet!AI87,INDIRECT(Spreadsheet!$D$2)),0)))</f>
        <v>1</v>
      </c>
      <c r="BM87" s="5" t="b">
        <f t="array" aca="1" ref="BM87" ca="1">IF(ISBLANK(Spreadsheet!AJ87),TRUE,ISNUMBER(MATCH(TRUE,EXACT(Spreadsheet!AJ87,INDIRECT(Spreadsheet!BJ87)),0)))</f>
        <v>1</v>
      </c>
      <c r="BN87" s="5" t="b">
        <f t="array" ref="BN87">IF(ISBLANK(Spreadsheet!AK87),TRUE,ISNUMBER(MATCH(TRUE,EXACT(Spreadsheet!AK87,DentalPlans),0)))</f>
        <v>1</v>
      </c>
      <c r="BO87" s="5" t="b">
        <f t="array" aca="1" ref="BO87" ca="1">IF(ISBLANK(Spreadsheet!AL87),TRUE,ISNUMBER(MATCH(TRUE,EXACT(Spreadsheet!AL87,INDIRECT(Spreadsheet!BK87)),0)))</f>
        <v>1</v>
      </c>
      <c r="BP87" s="5" t="b">
        <f t="array" ref="BP87">IF(ISBLANK(Spreadsheet!AM87),TRUE,ISNUMBER(MATCH(TRUE,EXACT(Spreadsheet!AM87,VisionPlans),0)))</f>
        <v>1</v>
      </c>
      <c r="BQ87" s="5" t="b">
        <f t="array" aca="1" ref="BQ87" ca="1">IF(ISBLANK(Spreadsheet!AN87),TRUE,ISNUMBER(MATCH(TRUE,EXACT(Spreadsheet!AN87,INDIRECT(Spreadsheet!BL87)),0)))</f>
        <v>1</v>
      </c>
      <c r="BR87" s="5" t="b">
        <f t="array" ref="BR87">IF(ISBLANK(Spreadsheet!AO87),TRUE,ISNUMBER(MATCH(TRUE,EXACT(Spreadsheet!AO87,LifeBenefitClasses),0)))</f>
        <v>1</v>
      </c>
      <c r="BS87" s="5" t="b">
        <f>IF(OR(ISBLANK(Spreadsheet!AO87), Spreadsheet!AO87="Waive"),IF(ISBLANK(Spreadsheet!AP87),TRUE,FALSE),IF(OR(AND(NOT(ISBLANK(Spreadsheet!AO87)),ISBLANK(Spreadsheet!AP87)),NOT(ISNUMBER(VALUE(Spreadsheet!AP87)))),FALSE,IF(OR(AND(Spreadsheet!AP87&lt;6,MOD(Spreadsheet!AP87*10,5)=0), MOD(Spreadsheet!AP87,5000)=0),TRUE,FALSE)))</f>
        <v>1</v>
      </c>
      <c r="BT87" s="5" t="b">
        <f t="array" ref="BT87">IF(ISBLANK(Spreadsheet!AQ87),TRUE,ISNUMBER(MATCH(TRUE,EXACT(Spreadsheet!AQ87,EnrollWaive),0)))</f>
        <v>1</v>
      </c>
      <c r="BU87" s="5" t="b">
        <f t="array" ref="BU87">IF(ISBLANK(Spreadsheet!AR87),TRUE,ISNUMBER(MATCH(TRUE,EXACT(Spreadsheet!AR87,LifeBenefitClasses),0)))</f>
        <v>1</v>
      </c>
      <c r="BV87" s="5" t="b">
        <f>IF(OR(ISBLANK(Spreadsheet!AR87), Spreadsheet!AR87="Waive"),IF(ISBLANK(Spreadsheet!AS87),TRUE,FALSE),IF(OR(AND(NOT(ISBLANK(Spreadsheet!AR87)),ISBLANK(Spreadsheet!AS87)),NOT(ISNUMBER(VALUE(Spreadsheet!AS87)))),FALSE,IF(OR(AND(Spreadsheet!AS87&lt;6,MOD(Spreadsheet!AS87*10,5)=0), MOD(Spreadsheet!AS87,10000)=0),TRUE,FALSE)))</f>
        <v>1</v>
      </c>
      <c r="BW87" s="5" t="b">
        <f t="array" ref="BW87">IF(ISBLANK(Spreadsheet!AT87),TRUE,ISNUMBER(MATCH(TRUE,EXACT(Spreadsheet!AT87,LifeBenefitClasses),0)))</f>
        <v>1</v>
      </c>
      <c r="BX87" s="5" t="b">
        <f>IF(OR(ISBLANK(Spreadsheet!AT87), Spreadsheet!AT87="Waive"),IF(ISBLANK(Spreadsheet!AU87),TRUE,FALSE),IF(OR(AND(NOT(ISBLANK(Spreadsheet!AT87)),ISBLANK(Spreadsheet!AU87)),NOT(ISNUMBER(VALUE(Spreadsheet!AU87)))),FALSE,IF(AND(NOT(OR(ISBLANK(Spreadsheet!AT87),Spreadsheet!AT87="Waive")),NOT(OR(ISBLANK(Spreadsheet!AR87),Spreadsheet!AR87="Waive")),MOD(Spreadsheet!AU87,5000)=0, Spreadsheet!AU87&lt;=(Spreadsheet!AS87*0.5)),TRUE,FALSE)))</f>
        <v>1</v>
      </c>
      <c r="BY87" s="5" t="b">
        <f t="array" ref="BY87">IF(ISBLANK(Spreadsheet!AV87),TRUE,ISNUMBER(MATCH(TRUE,EXACT(Spreadsheet!AV87,EnrollWaive),0)))</f>
        <v>1</v>
      </c>
      <c r="BZ87" s="5" t="b">
        <f t="array" ref="BZ87">IF(ISBLANK(Spreadsheet!AW87),TRUE,ISNUMBER(MATCH(TRUE,EXACT(Spreadsheet!AW87,LifeBenefitClasses),0)))</f>
        <v>1</v>
      </c>
      <c r="CA87" s="5" t="b">
        <f t="array" ref="CA87">IF(ISBLANK(Spreadsheet!AX87),TRUE,ISNUMBER(MATCH(TRUE,EXACT(Spreadsheet!AX87,LifeBenefitClasses),0)))</f>
        <v>1</v>
      </c>
      <c r="CB87" s="5" t="b">
        <f t="array" ref="CB87">IF(ISBLANK(Spreadsheet!AY87),TRUE,ISNUMBER(MATCH(TRUE,EXACT(Spreadsheet!AY87,LifeBenefitClasses),0)))</f>
        <v>1</v>
      </c>
      <c r="CC87" s="5" t="b">
        <f t="array" ref="CC87">IF(ISBLANK(Spreadsheet!AZ87),TRUE,ISNUMBER(MATCH(TRUE,EXACT(Spreadsheet!AZ87,LifeBenefitClasses),0)))</f>
        <v>1</v>
      </c>
      <c r="CD87" s="5" t="b">
        <f t="array" ref="CD87">IF(ISBLANK(Spreadsheet!BA87),TRUE,ISNUMBER(MATCH(TRUE,EXACT(Spreadsheet!BA87,LifeBenefitClasses),0)))</f>
        <v>1</v>
      </c>
      <c r="CE87" s="5" t="b">
        <f>IF(OR(ISBLANK(Spreadsheet!BA87), Spreadsheet!BA87="Waive"),IF(ISBLANK(Spreadsheet!BB87),TRUE,FALSE),IF(OR(AND(NOT(ISBLANK(Spreadsheet!BA87)),ISBLANK(Spreadsheet!BB87)),NOT(ISNUMBER(VALUE(Spreadsheet!BB87))),ISBLANK(Spreadsheet!BC87),NOT(ISNUMBER(VALUE(Spreadsheet!BC87)))),FALSE,IF(AND(Spreadsheet!BB87&gt;=50000,Spreadsheet!BB87&lt;=250000,MOD(Spreadsheet!BB87,10000)=0,Spreadsheet!BB87&lt;=(10*Spreadsheet!BC87)),TRUE,FALSE)))</f>
        <v>1</v>
      </c>
      <c r="CF87" s="5" t="b">
        <f>IF(NOT(ISBLANK(Spreadsheet!BC87)),AND(ISNUMBER(VALUE(Spreadsheet!BC87)),Spreadsheet!BC87&gt;0),AND(OR(ISBLANK(Spreadsheet!AO87),Spreadsheet!AO87="Waive",AND(NOT(OR(ISBLANK(Spreadsheet!AO87),Spreadsheet!AO87="Waive")),Spreadsheet!AP87&gt;=6)),OR(ISBLANK(Spreadsheet!AR87),AND(NOT(OR(ISBLANK(Spreadsheet!AR87),Spreadsheet!AR87="Waive")),Spreadsheet!AS87&gt;=6)),OR(ISBLANK(Spreadsheet!AW87)),OR(ISBLANK(Spreadsheet!AX87)),OR(ISBLANK(Spreadsheet!AY87)),OR(ISBLANK(Spreadsheet!AZ87)),OR(ISBLANK(Spreadsheet!BA87),Spreadsheet!BA87="Waive")))</f>
        <v>1</v>
      </c>
      <c r="CG87" s="5" t="b">
        <f t="shared" ca="1" si="9"/>
        <v>1</v>
      </c>
    </row>
    <row r="88" spans="8:85" x14ac:dyDescent="0.3">
      <c r="H88" s="5">
        <f t="shared" ca="1" si="6"/>
        <v>2</v>
      </c>
      <c r="I88" s="5" t="str">
        <f t="shared" ca="1" si="7"/>
        <v/>
      </c>
      <c r="J88" s="5" t="str">
        <f>IF(AND(NOT(ISBLANK(Spreadsheet!C88)),ISBLANK(Spreadsheet!D88)),Spreadsheet!F88&amp;" "&amp;Spreadsheet!H88,"")</f>
        <v/>
      </c>
      <c r="K88" s="5">
        <f>IF(AND(NOT(ISBLANK(Spreadsheet!C88)),ISBLANK(Spreadsheet!D88)),COUNTIFS(Spreadsheet!E89:E$786,"=Child",Spreadsheet!C89:C$786, "="&amp;Spreadsheet!C88) + COUNTIFS(Spreadsheet!E89:E$786,"=Step-child",Spreadsheet!C89:C$786, "="&amp;Spreadsheet!C88),0)</f>
        <v>0</v>
      </c>
      <c r="L88" s="5">
        <f>IF(NOT(ISBLANK(J88)),COUNTIFS(Spreadsheet!E89:E$786,"=Wife",Spreadsheet!C89:C$786, "="&amp;Spreadsheet!C88) + COUNTIFS(Spreadsheet!E89:E$786,"=Husband",Spreadsheet!C89:C$786, "="&amp;Spreadsheet!C88),0)</f>
        <v>0</v>
      </c>
      <c r="M88" s="5">
        <f>IF(NOT(ISBLANK(Spreadsheet!AJ88)),VLOOKUP(Spreadsheet!AJ88,'Drop Downs'!$P$2:$R$16,3,FALSE),0)</f>
        <v>0</v>
      </c>
      <c r="N88" s="5">
        <f>IF(NOT(ISBLANK(Spreadsheet!AJ88)), VLOOKUP(Spreadsheet!AJ88,'Drop Downs'!$P$2:$R$16,2,FALSE),0)</f>
        <v>0</v>
      </c>
      <c r="O88" s="5">
        <f>IF(NOT(ISBLANK(Spreadsheet!AL88)),VLOOKUP(Spreadsheet!AL88,'Drop Downs'!$P$2:$R$16,3,FALSE), 0)</f>
        <v>0</v>
      </c>
      <c r="P88" s="5">
        <f>IF(NOT(ISBLANK(Spreadsheet!AL88)),VLOOKUP(Spreadsheet!AL88,'Drop Downs'!$P$2:$R$16,2,FALSE),0)</f>
        <v>0</v>
      </c>
      <c r="Q88" s="5">
        <f>IF(NOT(ISBLANK(Spreadsheet!AN88)),VLOOKUP(Spreadsheet!AN88,'Drop Downs'!$P$2:$R$16,3,FALSE),0)</f>
        <v>0</v>
      </c>
      <c r="R88" s="5">
        <f>IF(NOT(ISBLANK(Spreadsheet!AN88)),VLOOKUP(Spreadsheet!AN88,'Drop Downs'!$P$2:$R$16,2,FALSE),0)</f>
        <v>0</v>
      </c>
      <c r="S88" s="5" t="str">
        <f>IF(OR(M88&gt;K88,N88&gt;L88,O88&gt;K88, Q88&gt;K88,N88&gt;L88, P88&gt;L88, R88&gt;L88),"Member currently has a coverage election over what he/she needs.  Please add more dependents or adjust the coverage election.","")&amp;(IF(AND(NOT(ISBLANK(Spreadsheet!C88)),NOT(ISBLANK(Spreadsheet!D88)),ISBLANK(Spreadsheet!E88)),"Dependent lacks a relationship to member.Please select one from the drop-down.",""))</f>
        <v/>
      </c>
      <c r="T88" s="5" t="b">
        <f t="shared" si="8"/>
        <v>1</v>
      </c>
      <c r="U88" s="5" t="b">
        <f>OR(ISBLANK(Spreadsheet!C88),IF(NOT(ISBLANK(Spreadsheet!D88)),NOT(ISBLANK(Spreadsheet!E88)),TRUE))</f>
        <v>1</v>
      </c>
      <c r="V88" s="5" t="b">
        <f>OR(ISBLANK(Spreadsheet!C88), NOT(ISBLANK(Spreadsheet!I88)))</f>
        <v>1</v>
      </c>
      <c r="W88" s="5" t="b">
        <f>OR(ISBLANK(Spreadsheet!D88),NOT(ISBLANK(Spreadsheet!C88)))</f>
        <v>1</v>
      </c>
      <c r="X88" s="155" t="str">
        <f>REPT("0",MIN(FIND({1,2,3,4,5,6,7,8,9},Spreadsheet!C88&amp;"123456789"))-1)&amp;IF(ISBLANK(Spreadsheet!C88),"",SUMPRODUCT(MID(0&amp;Spreadsheet!C88,LARGE(INDEX(ISNUMBER(--MID(Spreadsheet!C88,ROW($1:$225),1))*
 ROW($1:$225),0),ROW($1:$225))+1,1)*10^ROW($1:$225)/10))</f>
        <v/>
      </c>
      <c r="Y88" s="5" t="b">
        <f>IF(NOT(ISBLANK(Spreadsheet!C88)),IF(AND(ISNUMBER(VALUE(Spreadsheet!C88)), LEN(Spreadsheet!C88)=9),TRUE,FALSE),TRUE)</f>
        <v>1</v>
      </c>
      <c r="Z88" s="155" t="str">
        <f>REPT("0",MIN(FIND({1,2,3,4,5,6,7,8,9},Spreadsheet!D88&amp;"123456789"))-1)&amp;IF(ISBLANK(Spreadsheet!D88),"",SUMPRODUCT(MID(0&amp;Spreadsheet!D88,LARGE(INDEX(ISNUMBER(--MID(Spreadsheet!D88,ROW($1:$225),1))*
 ROW($1:$225),0),ROW($1:$225))+1,1)*10^ROW($1:$225)/10))</f>
        <v/>
      </c>
      <c r="AA88" s="5" t="b">
        <f>IF(AND(NOT(ISBLANK(Spreadsheet!D88)),NOT(ISBLANK(Spreadsheet!C88))),IF(AND(ISNUMBER(VALUE(Spreadsheet!D88)), LEN(Spreadsheet!D88)=9),TRUE,FALSE),IF(AND(NOT(ISBLANK(Spreadsheet!D88)),ISBLANK(Spreadsheet!C88)),FALSE,TRUE))</f>
        <v>1</v>
      </c>
      <c r="AB88" s="5" t="b">
        <f>OR(ISBLANK(Spreadsheet!Y88),IF(NOT(ISBLANK(Spreadsheet!Y88)),LEN(Spreadsheet!Y88)=10,ISNUMBER(VALUE(Spreadsheet!Y88))))</f>
        <v>1</v>
      </c>
      <c r="AC88" s="5" t="b">
        <f>OR(ISBLANK(Spreadsheet!AI88), AND(NOT(ISBLANK(Spreadsheet!AJ88)), NOT(ISNUMBER(SEARCH("Waive",Spreadsheet!AJ88)))))</f>
        <v>1</v>
      </c>
      <c r="AD88" s="5" t="b">
        <f>OR(ISBLANK(Spreadsheet!AK88), AND(NOT(ISBLANK(Spreadsheet!AL88)), NOT(ISNUMBER(SEARCH("Waive",Spreadsheet!AL88)))))</f>
        <v>1</v>
      </c>
      <c r="AE88" s="5" t="b">
        <f>OR(ISBLANK(Spreadsheet!AM88), AND(NOT(ISBLANK(Spreadsheet!AN88)), NOT(ISNUMBER(SEARCH("Waive", Spreadsheet!AN88)))))</f>
        <v>1</v>
      </c>
      <c r="AF88" s="5" t="b">
        <f>OR(ISBLANK(Spreadsheet!C88), NOT(ISBLANK(Spreadsheet!D88)),NOT(ISBLANK(Spreadsheet!L88)))</f>
        <v>1</v>
      </c>
      <c r="AG88" s="5" t="b">
        <f>IF(AND(NOT(ISBLANK(Spreadsheet!C88)), NOT(ISBLANK(Spreadsheet!D88)),Spreadsheet!C88&lt;&gt;Spreadsheet!D88),IF(ISERROR(VLOOKUP(Spreadsheet!C88, Spreadsheet!$C$6:'Spreadsheet'!$C87,1,FALSE)), FALSE, TRUE),TRUE)</f>
        <v>1</v>
      </c>
      <c r="AH88" s="5" t="b">
        <f>Spreadsheet!$B$2=Spreadsheet!AD88</f>
        <v>1</v>
      </c>
      <c r="AI88" s="5" t="b">
        <f>IF(ISBLANK(Spreadsheet!G88),TRUE,IF(OR(LEN(Spreadsheet!G88)&gt;1,ISNUMBER(VALUE(Spreadsheet!G88))),FALSE,TRUE))</f>
        <v>1</v>
      </c>
      <c r="AJ88" s="5" t="b">
        <f>OR(ISBLANK(Spreadsheet!C88), NOT(ISBLANK(Spreadsheet!B88)), NOT(ISBLANK(Spreadsheet!D88)))</f>
        <v>1</v>
      </c>
      <c r="AK88" s="5" t="b">
        <f t="array" ref="AK88">IF(OR(AND(ISBLANK(Spreadsheet!E88),ISBLANK(Spreadsheet!D88),NOT(ISBLANK(Spreadsheet!C88))),AND(ISBLANK(Spreadsheet!E88),ISBLANK(Spreadsheet!D88),ISBLANK(Spreadsheet!C88))),TRUE,ISNUMBER(MATCH(TRUE,EXACT(Spreadsheet!E88,Relationships),0)))</f>
        <v>1</v>
      </c>
      <c r="AL88" s="5" t="b">
        <f>IF(NOT(ISBLANK(Spreadsheet!C88)),IF(OR(ISBLANK(Spreadsheet!F88),LEN(Spreadsheet!F88)&gt;40),FALSE,TRUE),TRUE)</f>
        <v>1</v>
      </c>
      <c r="AM88" s="5" t="b">
        <f>IF(NOT(ISBLANK(Spreadsheet!C88)),IF(OR(ISBLANK(Spreadsheet!H88),LEN(Spreadsheet!H88)&gt;40),FALSE,TRUE),TRUE)</f>
        <v>1</v>
      </c>
      <c r="AN88" s="5" t="b">
        <f t="array" ref="AN88">IF(ISBLANK(Spreadsheet!I88),TRUE,ISNUMBER(MATCH(TRUE,EXACT(Spreadsheet!I88,GenderValues),0)))</f>
        <v>1</v>
      </c>
      <c r="AO88" s="5" t="b">
        <f ca="1">IF(ISERROR(DATEVALUE(TEXT(Spreadsheet!J88,"mm/dd/yyyy")) &gt; TODAY()),IF(AND(ISBLANK(Spreadsheet!J88),ISBLANK(Spreadsheet!C88)),TRUE,FALSE),IF(DATEVALUE(TEXT(Spreadsheet!J88,"mm/dd/yyyy")) &gt; TODAY(),FALSE,TRUE))</f>
        <v>1</v>
      </c>
      <c r="AP88" s="5" t="b">
        <f>OR(ISBLANK(Spreadsheet!K88),LEN(Spreadsheet!K88)&lt;=100)</f>
        <v>1</v>
      </c>
      <c r="AQ88" s="5" t="b">
        <f t="array" ref="AQ88">IF(OR(AND(ISBLANK(Spreadsheet!L88),ISBLANK(Spreadsheet!C88)),AND(NOT(ISBLANK(Spreadsheet!C88)),NOT(ISBLANK(Spreadsheet!D88)))),TRUE,ISNUMBER(MATCH(TRUE,EXACT(Spreadsheet!L88,MaritalStatus),0)))</f>
        <v>1</v>
      </c>
      <c r="AR88" s="5" t="b">
        <f ca="1">IF(ISERROR(DATEVALUE(TEXT(Spreadsheet!M88,"mm/dd/yyyy")) &gt; TODAY()),IF(ISBLANK(Spreadsheet!M88),TRUE,FALSE),IF(DATEVALUE(TEXT(Spreadsheet!M88,"mm/dd/yyyy")) &gt; TODAY(),FALSE,TRUE))</f>
        <v>1</v>
      </c>
      <c r="AS88" s="5" t="b">
        <f>OR(ISBLANK(Spreadsheet!N88),LEN(Spreadsheet!N88)&lt;=100)</f>
        <v>1</v>
      </c>
      <c r="AT88" s="5" t="b">
        <f>OR(ISBLANK(Spreadsheet!O88),UPPER(Spreadsheet!O88)="YES")</f>
        <v>1</v>
      </c>
      <c r="AU88" s="5" t="b">
        <f>OR(ISBLANK(Spreadsheet!P88),UPPER(Spreadsheet!P88)="YES")</f>
        <v>1</v>
      </c>
      <c r="AV88" s="5" t="b">
        <f t="array" ref="AV88">IF(ISBLANK(Spreadsheet!Q88),TRUE,ISNUMBER(MATCH(TRUE,EXACT(Spreadsheet!Q88,OnGroupsPriorIns),0)))</f>
        <v>1</v>
      </c>
      <c r="AW88" s="5" t="b">
        <f>OR(ISBLANK(Spreadsheet!R88),UPPER(Spreadsheet!R88)="YES")</f>
        <v>1</v>
      </c>
      <c r="AX88" s="5" t="b">
        <f>OR(ISBLANK(Spreadsheet!S88),UPPER(Spreadsheet!S88)="YES")</f>
        <v>1</v>
      </c>
      <c r="AY88" s="5" t="b">
        <f>OR(AND(ISBLANK(Spreadsheet!C88),LEN(Spreadsheet!T88)=0),AND(NOT(ISBLANK(Spreadsheet!C88)),LEN(Spreadsheet!T88)&gt;0,LEN(Spreadsheet!T88)&lt;=50))</f>
        <v>1</v>
      </c>
      <c r="AZ88" s="5" t="b">
        <f>OR(LEN(Spreadsheet!U88)=0,AND(LEN(Spreadsheet!U88)&gt;0,LEN(Spreadsheet!U88)&lt;=50))</f>
        <v>1</v>
      </c>
      <c r="BA88" s="5" t="b">
        <f>OR(AND(ISBLANK(Spreadsheet!C88),LEN(Spreadsheet!V88)=0),AND(NOT(ISBLANK(Spreadsheet!C88)),LEN(Spreadsheet!V88)&gt;0,LEN(Spreadsheet!V88)&lt;=50))</f>
        <v>1</v>
      </c>
      <c r="BB88" s="5" t="b">
        <f t="array" ref="BB88">IF(AND(ISBLANK(Spreadsheet!C88),LEN(Spreadsheet!W88)=0),TRUE,ISNUMBER(MATCH(TRUE,EXACT(Spreadsheet!W88,States),0)))</f>
        <v>1</v>
      </c>
      <c r="BC88" s="5" t="b">
        <f>OR(AND(ISBLANK(Spreadsheet!C88),LEN(Spreadsheet!X88)=0),AND(NOT(ISBLANK(Spreadsheet!C88)),LEN(Spreadsheet!X88)&gt;0,LEN(Spreadsheet!X88)=5,ISNUMBER(VALUE(Spreadsheet!X88))))</f>
        <v>1</v>
      </c>
      <c r="BD88" s="5" t="b">
        <f>OR(ISBLANK(Spreadsheet!Z88),LEN(Spreadsheet!Z88)&lt;=50)</f>
        <v>1</v>
      </c>
      <c r="BE88" s="5" t="b">
        <f>ISBLANK(Spreadsheet!AA88)</f>
        <v>1</v>
      </c>
      <c r="BF88" s="5" t="b">
        <f>ISBLANK(Spreadsheet!AB88)</f>
        <v>1</v>
      </c>
      <c r="BG88" s="5" t="b">
        <f>IF(ISERROR(DATEVALUE(TEXT(Spreadsheet!AC88,"mm/dd/yyyy")) &gt; DATEVALUE(TEXT(Spreadsheet!J88,"mm/dd/yyyy"))),IF(OR(AND(ISBLANK(Spreadsheet!AC88),ISBLANK(Spreadsheet!C88)),AND(NOT(ISBLANK(Spreadsheet!C88)),ISBLANK(Spreadsheet!AC88),NOT(ISBLANK(Spreadsheet!D88)))),TRUE,FALSE),IF(DATEVALUE(TEXT(Spreadsheet!AC88,"mm/dd/yyyy")) &gt; DATEVALUE(TEXT(Spreadsheet!J88,"mm/dd/yyyy")),TRUE,FALSE))</f>
        <v>1</v>
      </c>
      <c r="BH88" s="5" t="b">
        <f>OR(AND(ISBLANK(Spreadsheet!C88),ISBLANK(Spreadsheet!AE88)),AND(NOT(ISBLANK(Spreadsheet!C88)),NOT(ISBLANK(Spreadsheet!D88)),ISBLANK(Spreadsheet!AE88)),AND(NOT(ISBLANK(Spreadsheet!C88)),ISBLANK(Spreadsheet!D88),NOT(ISBLANK(Spreadsheet!AE88)),LEN(Spreadsheet!AE88)&lt;=100))</f>
        <v>1</v>
      </c>
      <c r="BI88" s="5" t="b">
        <f t="array" ref="BI88">IF(ISBLANK(Spreadsheet!AF88),TRUE,ISNUMBER(MATCH(TRUE,EXACT(Spreadsheet!AF88,CobraShortReasons),0)))</f>
        <v>1</v>
      </c>
      <c r="BJ88" s="5" t="b">
        <f ca="1">IF(ISERROR(DATEVALUE(TEXT(Spreadsheet!AG88,"mm/dd/yyyy")) &gt; TODAY()),IF(ISBLANK(Spreadsheet!AG88),TRUE,FALSE),IF(DATEVALUE(TEXT(Spreadsheet!AG88,"mm/dd/yyyy")) &gt; TODAY(),FALSE,TRUE))</f>
        <v>1</v>
      </c>
      <c r="BK88" s="5" t="b">
        <f>OR(ISBLANK(Spreadsheet!AH88),LEN(Spreadsheet!AH88)&lt;=25)</f>
        <v>1</v>
      </c>
      <c r="BL88" s="5" t="b">
        <f t="array" aca="1" ref="BL88" ca="1">IF(ISBLANK(Spreadsheet!AI88),TRUE,ISNUMBER(MATCH(TRUE,EXACT(Spreadsheet!AI88,INDIRECT(Spreadsheet!$D$2)),0)))</f>
        <v>1</v>
      </c>
      <c r="BM88" s="5" t="b">
        <f t="array" aca="1" ref="BM88" ca="1">IF(ISBLANK(Spreadsheet!AJ88),TRUE,ISNUMBER(MATCH(TRUE,EXACT(Spreadsheet!AJ88,INDIRECT(Spreadsheet!BJ88)),0)))</f>
        <v>1</v>
      </c>
      <c r="BN88" s="5" t="b">
        <f t="array" ref="BN88">IF(ISBLANK(Spreadsheet!AK88),TRUE,ISNUMBER(MATCH(TRUE,EXACT(Spreadsheet!AK88,DentalPlans),0)))</f>
        <v>1</v>
      </c>
      <c r="BO88" s="5" t="b">
        <f t="array" aca="1" ref="BO88" ca="1">IF(ISBLANK(Spreadsheet!AL88),TRUE,ISNUMBER(MATCH(TRUE,EXACT(Spreadsheet!AL88,INDIRECT(Spreadsheet!BK88)),0)))</f>
        <v>1</v>
      </c>
      <c r="BP88" s="5" t="b">
        <f t="array" ref="BP88">IF(ISBLANK(Spreadsheet!AM88),TRUE,ISNUMBER(MATCH(TRUE,EXACT(Spreadsheet!AM88,VisionPlans),0)))</f>
        <v>1</v>
      </c>
      <c r="BQ88" s="5" t="b">
        <f t="array" aca="1" ref="BQ88" ca="1">IF(ISBLANK(Spreadsheet!AN88),TRUE,ISNUMBER(MATCH(TRUE,EXACT(Spreadsheet!AN88,INDIRECT(Spreadsheet!BL88)),0)))</f>
        <v>1</v>
      </c>
      <c r="BR88" s="5" t="b">
        <f t="array" ref="BR88">IF(ISBLANK(Spreadsheet!AO88),TRUE,ISNUMBER(MATCH(TRUE,EXACT(Spreadsheet!AO88,LifeBenefitClasses),0)))</f>
        <v>1</v>
      </c>
      <c r="BS88" s="5" t="b">
        <f>IF(OR(ISBLANK(Spreadsheet!AO88), Spreadsheet!AO88="Waive"),IF(ISBLANK(Spreadsheet!AP88),TRUE,FALSE),IF(OR(AND(NOT(ISBLANK(Spreadsheet!AO88)),ISBLANK(Spreadsheet!AP88)),NOT(ISNUMBER(VALUE(Spreadsheet!AP88)))),FALSE,IF(OR(AND(Spreadsheet!AP88&lt;6,MOD(Spreadsheet!AP88*10,5)=0), MOD(Spreadsheet!AP88,5000)=0),TRUE,FALSE)))</f>
        <v>1</v>
      </c>
      <c r="BT88" s="5" t="b">
        <f t="array" ref="BT88">IF(ISBLANK(Spreadsheet!AQ88),TRUE,ISNUMBER(MATCH(TRUE,EXACT(Spreadsheet!AQ88,EnrollWaive),0)))</f>
        <v>1</v>
      </c>
      <c r="BU88" s="5" t="b">
        <f t="array" ref="BU88">IF(ISBLANK(Spreadsheet!AR88),TRUE,ISNUMBER(MATCH(TRUE,EXACT(Spreadsheet!AR88,LifeBenefitClasses),0)))</f>
        <v>1</v>
      </c>
      <c r="BV88" s="5" t="b">
        <f>IF(OR(ISBLANK(Spreadsheet!AR88), Spreadsheet!AR88="Waive"),IF(ISBLANK(Spreadsheet!AS88),TRUE,FALSE),IF(OR(AND(NOT(ISBLANK(Spreadsheet!AR88)),ISBLANK(Spreadsheet!AS88)),NOT(ISNUMBER(VALUE(Spreadsheet!AS88)))),FALSE,IF(OR(AND(Spreadsheet!AS88&lt;6,MOD(Spreadsheet!AS88*10,5)=0), MOD(Spreadsheet!AS88,10000)=0),TRUE,FALSE)))</f>
        <v>1</v>
      </c>
      <c r="BW88" s="5" t="b">
        <f t="array" ref="BW88">IF(ISBLANK(Spreadsheet!AT88),TRUE,ISNUMBER(MATCH(TRUE,EXACT(Spreadsheet!AT88,LifeBenefitClasses),0)))</f>
        <v>1</v>
      </c>
      <c r="BX88" s="5" t="b">
        <f>IF(OR(ISBLANK(Spreadsheet!AT88), Spreadsheet!AT88="Waive"),IF(ISBLANK(Spreadsheet!AU88),TRUE,FALSE),IF(OR(AND(NOT(ISBLANK(Spreadsheet!AT88)),ISBLANK(Spreadsheet!AU88)),NOT(ISNUMBER(VALUE(Spreadsheet!AU88)))),FALSE,IF(AND(NOT(OR(ISBLANK(Spreadsheet!AT88),Spreadsheet!AT88="Waive")),NOT(OR(ISBLANK(Spreadsheet!AR88),Spreadsheet!AR88="Waive")),MOD(Spreadsheet!AU88,5000)=0, Spreadsheet!AU88&lt;=(Spreadsheet!AS88*0.5)),TRUE,FALSE)))</f>
        <v>1</v>
      </c>
      <c r="BY88" s="5" t="b">
        <f t="array" ref="BY88">IF(ISBLANK(Spreadsheet!AV88),TRUE,ISNUMBER(MATCH(TRUE,EXACT(Spreadsheet!AV88,EnrollWaive),0)))</f>
        <v>1</v>
      </c>
      <c r="BZ88" s="5" t="b">
        <f t="array" ref="BZ88">IF(ISBLANK(Spreadsheet!AW88),TRUE,ISNUMBER(MATCH(TRUE,EXACT(Spreadsheet!AW88,LifeBenefitClasses),0)))</f>
        <v>1</v>
      </c>
      <c r="CA88" s="5" t="b">
        <f t="array" ref="CA88">IF(ISBLANK(Spreadsheet!AX88),TRUE,ISNUMBER(MATCH(TRUE,EXACT(Spreadsheet!AX88,LifeBenefitClasses),0)))</f>
        <v>1</v>
      </c>
      <c r="CB88" s="5" t="b">
        <f t="array" ref="CB88">IF(ISBLANK(Spreadsheet!AY88),TRUE,ISNUMBER(MATCH(TRUE,EXACT(Spreadsheet!AY88,LifeBenefitClasses),0)))</f>
        <v>1</v>
      </c>
      <c r="CC88" s="5" t="b">
        <f t="array" ref="CC88">IF(ISBLANK(Spreadsheet!AZ88),TRUE,ISNUMBER(MATCH(TRUE,EXACT(Spreadsheet!AZ88,LifeBenefitClasses),0)))</f>
        <v>1</v>
      </c>
      <c r="CD88" s="5" t="b">
        <f t="array" ref="CD88">IF(ISBLANK(Spreadsheet!BA88),TRUE,ISNUMBER(MATCH(TRUE,EXACT(Spreadsheet!BA88,LifeBenefitClasses),0)))</f>
        <v>1</v>
      </c>
      <c r="CE88" s="5" t="b">
        <f>IF(OR(ISBLANK(Spreadsheet!BA88), Spreadsheet!BA88="Waive"),IF(ISBLANK(Spreadsheet!BB88),TRUE,FALSE),IF(OR(AND(NOT(ISBLANK(Spreadsheet!BA88)),ISBLANK(Spreadsheet!BB88)),NOT(ISNUMBER(VALUE(Spreadsheet!BB88))),ISBLANK(Spreadsheet!BC88),NOT(ISNUMBER(VALUE(Spreadsheet!BC88)))),FALSE,IF(AND(Spreadsheet!BB88&gt;=50000,Spreadsheet!BB88&lt;=250000,MOD(Spreadsheet!BB88,10000)=0,Spreadsheet!BB88&lt;=(10*Spreadsheet!BC88)),TRUE,FALSE)))</f>
        <v>1</v>
      </c>
      <c r="CF88" s="5" t="b">
        <f>IF(NOT(ISBLANK(Spreadsheet!BC88)),AND(ISNUMBER(VALUE(Spreadsheet!BC88)),Spreadsheet!BC88&gt;0),AND(OR(ISBLANK(Spreadsheet!AO88),Spreadsheet!AO88="Waive",AND(NOT(OR(ISBLANK(Spreadsheet!AO88),Spreadsheet!AO88="Waive")),Spreadsheet!AP88&gt;=6)),OR(ISBLANK(Spreadsheet!AR88),AND(NOT(OR(ISBLANK(Spreadsheet!AR88),Spreadsheet!AR88="Waive")),Spreadsheet!AS88&gt;=6)),OR(ISBLANK(Spreadsheet!AW88)),OR(ISBLANK(Spreadsheet!AX88)),OR(ISBLANK(Spreadsheet!AY88)),OR(ISBLANK(Spreadsheet!AZ88)),OR(ISBLANK(Spreadsheet!BA88),Spreadsheet!BA88="Waive")))</f>
        <v>1</v>
      </c>
      <c r="CG88" s="5" t="b">
        <f t="shared" ca="1" si="9"/>
        <v>1</v>
      </c>
    </row>
    <row r="89" spans="8:85" x14ac:dyDescent="0.3">
      <c r="H89" s="5">
        <f t="shared" ca="1" si="6"/>
        <v>2</v>
      </c>
      <c r="I89" s="5" t="str">
        <f t="shared" ca="1" si="7"/>
        <v/>
      </c>
      <c r="J89" s="5" t="str">
        <f>IF(AND(NOT(ISBLANK(Spreadsheet!C89)),ISBLANK(Spreadsheet!D89)),Spreadsheet!F89&amp;" "&amp;Spreadsheet!H89,"")</f>
        <v/>
      </c>
      <c r="K89" s="5">
        <f>IF(AND(NOT(ISBLANK(Spreadsheet!C89)),ISBLANK(Spreadsheet!D89)),COUNTIFS(Spreadsheet!E90:E$786,"=Child",Spreadsheet!C90:C$786, "="&amp;Spreadsheet!C89) + COUNTIFS(Spreadsheet!E90:E$786,"=Step-child",Spreadsheet!C90:C$786, "="&amp;Spreadsheet!C89),0)</f>
        <v>0</v>
      </c>
      <c r="L89" s="5">
        <f>IF(NOT(ISBLANK(J89)),COUNTIFS(Spreadsheet!E90:E$786,"=Wife",Spreadsheet!C90:C$786, "="&amp;Spreadsheet!C89) + COUNTIFS(Spreadsheet!E90:E$786,"=Husband",Spreadsheet!C90:C$786, "="&amp;Spreadsheet!C89),0)</f>
        <v>0</v>
      </c>
      <c r="M89" s="5">
        <f>IF(NOT(ISBLANK(Spreadsheet!AJ89)),VLOOKUP(Spreadsheet!AJ89,'Drop Downs'!$P$2:$R$16,3,FALSE),0)</f>
        <v>0</v>
      </c>
      <c r="N89" s="5">
        <f>IF(NOT(ISBLANK(Spreadsheet!AJ89)), VLOOKUP(Spreadsheet!AJ89,'Drop Downs'!$P$2:$R$16,2,FALSE),0)</f>
        <v>0</v>
      </c>
      <c r="O89" s="5">
        <f>IF(NOT(ISBLANK(Spreadsheet!AL89)),VLOOKUP(Spreadsheet!AL89,'Drop Downs'!$P$2:$R$16,3,FALSE), 0)</f>
        <v>0</v>
      </c>
      <c r="P89" s="5">
        <f>IF(NOT(ISBLANK(Spreadsheet!AL89)),VLOOKUP(Spreadsheet!AL89,'Drop Downs'!$P$2:$R$16,2,FALSE),0)</f>
        <v>0</v>
      </c>
      <c r="Q89" s="5">
        <f>IF(NOT(ISBLANK(Spreadsheet!AN89)),VLOOKUP(Spreadsheet!AN89,'Drop Downs'!$P$2:$R$16,3,FALSE),0)</f>
        <v>0</v>
      </c>
      <c r="R89" s="5">
        <f>IF(NOT(ISBLANK(Spreadsheet!AN89)),VLOOKUP(Spreadsheet!AN89,'Drop Downs'!$P$2:$R$16,2,FALSE),0)</f>
        <v>0</v>
      </c>
      <c r="S89" s="5" t="str">
        <f>IF(OR(M89&gt;K89,N89&gt;L89,O89&gt;K89, Q89&gt;K89,N89&gt;L89, P89&gt;L89, R89&gt;L89),"Member currently has a coverage election over what he/she needs.  Please add more dependents or adjust the coverage election.","")&amp;(IF(AND(NOT(ISBLANK(Spreadsheet!C89)),NOT(ISBLANK(Spreadsheet!D89)),ISBLANK(Spreadsheet!E89)),"Dependent lacks a relationship to member.Please select one from the drop-down.",""))</f>
        <v/>
      </c>
      <c r="T89" s="5" t="b">
        <f t="shared" si="8"/>
        <v>1</v>
      </c>
      <c r="U89" s="5" t="b">
        <f>OR(ISBLANK(Spreadsheet!C89),IF(NOT(ISBLANK(Spreadsheet!D89)),NOT(ISBLANK(Spreadsheet!E89)),TRUE))</f>
        <v>1</v>
      </c>
      <c r="V89" s="5" t="b">
        <f>OR(ISBLANK(Spreadsheet!C89), NOT(ISBLANK(Spreadsheet!I89)))</f>
        <v>1</v>
      </c>
      <c r="W89" s="5" t="b">
        <f>OR(ISBLANK(Spreadsheet!D89),NOT(ISBLANK(Spreadsheet!C89)))</f>
        <v>1</v>
      </c>
      <c r="X89" s="155" t="str">
        <f>REPT("0",MIN(FIND({1,2,3,4,5,6,7,8,9},Spreadsheet!C89&amp;"123456789"))-1)&amp;IF(ISBLANK(Spreadsheet!C89),"",SUMPRODUCT(MID(0&amp;Spreadsheet!C89,LARGE(INDEX(ISNUMBER(--MID(Spreadsheet!C89,ROW($1:$225),1))*
 ROW($1:$225),0),ROW($1:$225))+1,1)*10^ROW($1:$225)/10))</f>
        <v/>
      </c>
      <c r="Y89" s="5" t="b">
        <f>IF(NOT(ISBLANK(Spreadsheet!C89)),IF(AND(ISNUMBER(VALUE(Spreadsheet!C89)), LEN(Spreadsheet!C89)=9),TRUE,FALSE),TRUE)</f>
        <v>1</v>
      </c>
      <c r="Z89" s="155" t="str">
        <f>REPT("0",MIN(FIND({1,2,3,4,5,6,7,8,9},Spreadsheet!D89&amp;"123456789"))-1)&amp;IF(ISBLANK(Spreadsheet!D89),"",SUMPRODUCT(MID(0&amp;Spreadsheet!D89,LARGE(INDEX(ISNUMBER(--MID(Spreadsheet!D89,ROW($1:$225),1))*
 ROW($1:$225),0),ROW($1:$225))+1,1)*10^ROW($1:$225)/10))</f>
        <v/>
      </c>
      <c r="AA89" s="5" t="b">
        <f>IF(AND(NOT(ISBLANK(Spreadsheet!D89)),NOT(ISBLANK(Spreadsheet!C89))),IF(AND(ISNUMBER(VALUE(Spreadsheet!D89)), LEN(Spreadsheet!D89)=9),TRUE,FALSE),IF(AND(NOT(ISBLANK(Spreadsheet!D89)),ISBLANK(Spreadsheet!C89)),FALSE,TRUE))</f>
        <v>1</v>
      </c>
      <c r="AB89" s="5" t="b">
        <f>OR(ISBLANK(Spreadsheet!Y89),IF(NOT(ISBLANK(Spreadsheet!Y89)),LEN(Spreadsheet!Y89)=10,ISNUMBER(VALUE(Spreadsheet!Y89))))</f>
        <v>1</v>
      </c>
      <c r="AC89" s="5" t="b">
        <f>OR(ISBLANK(Spreadsheet!AI89), AND(NOT(ISBLANK(Spreadsheet!AJ89)), NOT(ISNUMBER(SEARCH("Waive",Spreadsheet!AJ89)))))</f>
        <v>1</v>
      </c>
      <c r="AD89" s="5" t="b">
        <f>OR(ISBLANK(Spreadsheet!AK89), AND(NOT(ISBLANK(Spreadsheet!AL89)), NOT(ISNUMBER(SEARCH("Waive",Spreadsheet!AL89)))))</f>
        <v>1</v>
      </c>
      <c r="AE89" s="5" t="b">
        <f>OR(ISBLANK(Spreadsheet!AM89), AND(NOT(ISBLANK(Spreadsheet!AN89)), NOT(ISNUMBER(SEARCH("Waive", Spreadsheet!AN89)))))</f>
        <v>1</v>
      </c>
      <c r="AF89" s="5" t="b">
        <f>OR(ISBLANK(Spreadsheet!C89), NOT(ISBLANK(Spreadsheet!D89)),NOT(ISBLANK(Spreadsheet!L89)))</f>
        <v>1</v>
      </c>
      <c r="AG89" s="5" t="b">
        <f>IF(AND(NOT(ISBLANK(Spreadsheet!C89)), NOT(ISBLANK(Spreadsheet!D89)),Spreadsheet!C89&lt;&gt;Spreadsheet!D89),IF(ISERROR(VLOOKUP(Spreadsheet!C89, Spreadsheet!$C$6:'Spreadsheet'!$C88,1,FALSE)), FALSE, TRUE),TRUE)</f>
        <v>1</v>
      </c>
      <c r="AH89" s="5" t="b">
        <f>Spreadsheet!$B$2=Spreadsheet!AD89</f>
        <v>1</v>
      </c>
      <c r="AI89" s="5" t="b">
        <f>IF(ISBLANK(Spreadsheet!G89),TRUE,IF(OR(LEN(Spreadsheet!G89)&gt;1,ISNUMBER(VALUE(Spreadsheet!G89))),FALSE,TRUE))</f>
        <v>1</v>
      </c>
      <c r="AJ89" s="5" t="b">
        <f>OR(ISBLANK(Spreadsheet!C89), NOT(ISBLANK(Spreadsheet!B89)), NOT(ISBLANK(Spreadsheet!D89)))</f>
        <v>1</v>
      </c>
      <c r="AK89" s="5" t="b">
        <f t="array" ref="AK89">IF(OR(AND(ISBLANK(Spreadsheet!E89),ISBLANK(Spreadsheet!D89),NOT(ISBLANK(Spreadsheet!C89))),AND(ISBLANK(Spreadsheet!E89),ISBLANK(Spreadsheet!D89),ISBLANK(Spreadsheet!C89))),TRUE,ISNUMBER(MATCH(TRUE,EXACT(Spreadsheet!E89,Relationships),0)))</f>
        <v>1</v>
      </c>
      <c r="AL89" s="5" t="b">
        <f>IF(NOT(ISBLANK(Spreadsheet!C89)),IF(OR(ISBLANK(Spreadsheet!F89),LEN(Spreadsheet!F89)&gt;40),FALSE,TRUE),TRUE)</f>
        <v>1</v>
      </c>
      <c r="AM89" s="5" t="b">
        <f>IF(NOT(ISBLANK(Spreadsheet!C89)),IF(OR(ISBLANK(Spreadsheet!H89),LEN(Spreadsheet!H89)&gt;40),FALSE,TRUE),TRUE)</f>
        <v>1</v>
      </c>
      <c r="AN89" s="5" t="b">
        <f t="array" ref="AN89">IF(ISBLANK(Spreadsheet!I89),TRUE,ISNUMBER(MATCH(TRUE,EXACT(Spreadsheet!I89,GenderValues),0)))</f>
        <v>1</v>
      </c>
      <c r="AO89" s="5" t="b">
        <f ca="1">IF(ISERROR(DATEVALUE(TEXT(Spreadsheet!J89,"mm/dd/yyyy")) &gt; TODAY()),IF(AND(ISBLANK(Spreadsheet!J89),ISBLANK(Spreadsheet!C89)),TRUE,FALSE),IF(DATEVALUE(TEXT(Spreadsheet!J89,"mm/dd/yyyy")) &gt; TODAY(),FALSE,TRUE))</f>
        <v>1</v>
      </c>
      <c r="AP89" s="5" t="b">
        <f>OR(ISBLANK(Spreadsheet!K89),LEN(Spreadsheet!K89)&lt;=100)</f>
        <v>1</v>
      </c>
      <c r="AQ89" s="5" t="b">
        <f t="array" ref="AQ89">IF(OR(AND(ISBLANK(Spreadsheet!L89),ISBLANK(Spreadsheet!C89)),AND(NOT(ISBLANK(Spreadsheet!C89)),NOT(ISBLANK(Spreadsheet!D89)))),TRUE,ISNUMBER(MATCH(TRUE,EXACT(Spreadsheet!L89,MaritalStatus),0)))</f>
        <v>1</v>
      </c>
      <c r="AR89" s="5" t="b">
        <f ca="1">IF(ISERROR(DATEVALUE(TEXT(Spreadsheet!M89,"mm/dd/yyyy")) &gt; TODAY()),IF(ISBLANK(Spreadsheet!M89),TRUE,FALSE),IF(DATEVALUE(TEXT(Spreadsheet!M89,"mm/dd/yyyy")) &gt; TODAY(),FALSE,TRUE))</f>
        <v>1</v>
      </c>
      <c r="AS89" s="5" t="b">
        <f>OR(ISBLANK(Spreadsheet!N89),LEN(Spreadsheet!N89)&lt;=100)</f>
        <v>1</v>
      </c>
      <c r="AT89" s="5" t="b">
        <f>OR(ISBLANK(Spreadsheet!O89),UPPER(Spreadsheet!O89)="YES")</f>
        <v>1</v>
      </c>
      <c r="AU89" s="5" t="b">
        <f>OR(ISBLANK(Spreadsheet!P89),UPPER(Spreadsheet!P89)="YES")</f>
        <v>1</v>
      </c>
      <c r="AV89" s="5" t="b">
        <f t="array" ref="AV89">IF(ISBLANK(Spreadsheet!Q89),TRUE,ISNUMBER(MATCH(TRUE,EXACT(Spreadsheet!Q89,OnGroupsPriorIns),0)))</f>
        <v>1</v>
      </c>
      <c r="AW89" s="5" t="b">
        <f>OR(ISBLANK(Spreadsheet!R89),UPPER(Spreadsheet!R89)="YES")</f>
        <v>1</v>
      </c>
      <c r="AX89" s="5" t="b">
        <f>OR(ISBLANK(Spreadsheet!S89),UPPER(Spreadsheet!S89)="YES")</f>
        <v>1</v>
      </c>
      <c r="AY89" s="5" t="b">
        <f>OR(AND(ISBLANK(Spreadsheet!C89),LEN(Spreadsheet!T89)=0),AND(NOT(ISBLANK(Spreadsheet!C89)),LEN(Spreadsheet!T89)&gt;0,LEN(Spreadsheet!T89)&lt;=50))</f>
        <v>1</v>
      </c>
      <c r="AZ89" s="5" t="b">
        <f>OR(LEN(Spreadsheet!U89)=0,AND(LEN(Spreadsheet!U89)&gt;0,LEN(Spreadsheet!U89)&lt;=50))</f>
        <v>1</v>
      </c>
      <c r="BA89" s="5" t="b">
        <f>OR(AND(ISBLANK(Spreadsheet!C89),LEN(Spreadsheet!V89)=0),AND(NOT(ISBLANK(Spreadsheet!C89)),LEN(Spreadsheet!V89)&gt;0,LEN(Spreadsheet!V89)&lt;=50))</f>
        <v>1</v>
      </c>
      <c r="BB89" s="5" t="b">
        <f t="array" ref="BB89">IF(AND(ISBLANK(Spreadsheet!C89),LEN(Spreadsheet!W89)=0),TRUE,ISNUMBER(MATCH(TRUE,EXACT(Spreadsheet!W89,States),0)))</f>
        <v>1</v>
      </c>
      <c r="BC89" s="5" t="b">
        <f>OR(AND(ISBLANK(Spreadsheet!C89),LEN(Spreadsheet!X89)=0),AND(NOT(ISBLANK(Spreadsheet!C89)),LEN(Spreadsheet!X89)&gt;0,LEN(Spreadsheet!X89)=5,ISNUMBER(VALUE(Spreadsheet!X89))))</f>
        <v>1</v>
      </c>
      <c r="BD89" s="5" t="b">
        <f>OR(ISBLANK(Spreadsheet!Z89),LEN(Spreadsheet!Z89)&lt;=50)</f>
        <v>1</v>
      </c>
      <c r="BE89" s="5" t="b">
        <f>ISBLANK(Spreadsheet!AA89)</f>
        <v>1</v>
      </c>
      <c r="BF89" s="5" t="b">
        <f>ISBLANK(Spreadsheet!AB89)</f>
        <v>1</v>
      </c>
      <c r="BG89" s="5" t="b">
        <f>IF(ISERROR(DATEVALUE(TEXT(Spreadsheet!AC89,"mm/dd/yyyy")) &gt; DATEVALUE(TEXT(Spreadsheet!J89,"mm/dd/yyyy"))),IF(OR(AND(ISBLANK(Spreadsheet!AC89),ISBLANK(Spreadsheet!C89)),AND(NOT(ISBLANK(Spreadsheet!C89)),ISBLANK(Spreadsheet!AC89),NOT(ISBLANK(Spreadsheet!D89)))),TRUE,FALSE),IF(DATEVALUE(TEXT(Spreadsheet!AC89,"mm/dd/yyyy")) &gt; DATEVALUE(TEXT(Spreadsheet!J89,"mm/dd/yyyy")),TRUE,FALSE))</f>
        <v>1</v>
      </c>
      <c r="BH89" s="5" t="b">
        <f>OR(AND(ISBLANK(Spreadsheet!C89),ISBLANK(Spreadsheet!AE89)),AND(NOT(ISBLANK(Spreadsheet!C89)),NOT(ISBLANK(Spreadsheet!D89)),ISBLANK(Spreadsheet!AE89)),AND(NOT(ISBLANK(Spreadsheet!C89)),ISBLANK(Spreadsheet!D89),NOT(ISBLANK(Spreadsheet!AE89)),LEN(Spreadsheet!AE89)&lt;=100))</f>
        <v>1</v>
      </c>
      <c r="BI89" s="5" t="b">
        <f t="array" ref="BI89">IF(ISBLANK(Spreadsheet!AF89),TRUE,ISNUMBER(MATCH(TRUE,EXACT(Spreadsheet!AF89,CobraShortReasons),0)))</f>
        <v>1</v>
      </c>
      <c r="BJ89" s="5" t="b">
        <f ca="1">IF(ISERROR(DATEVALUE(TEXT(Spreadsheet!AG89,"mm/dd/yyyy")) &gt; TODAY()),IF(ISBLANK(Spreadsheet!AG89),TRUE,FALSE),IF(DATEVALUE(TEXT(Spreadsheet!AG89,"mm/dd/yyyy")) &gt; TODAY(),FALSE,TRUE))</f>
        <v>1</v>
      </c>
      <c r="BK89" s="5" t="b">
        <f>OR(ISBLANK(Spreadsheet!AH89),LEN(Spreadsheet!AH89)&lt;=25)</f>
        <v>1</v>
      </c>
      <c r="BL89" s="5" t="b">
        <f t="array" aca="1" ref="BL89" ca="1">IF(ISBLANK(Spreadsheet!AI89),TRUE,ISNUMBER(MATCH(TRUE,EXACT(Spreadsheet!AI89,INDIRECT(Spreadsheet!$D$2)),0)))</f>
        <v>1</v>
      </c>
      <c r="BM89" s="5" t="b">
        <f t="array" aca="1" ref="BM89" ca="1">IF(ISBLANK(Spreadsheet!AJ89),TRUE,ISNUMBER(MATCH(TRUE,EXACT(Spreadsheet!AJ89,INDIRECT(Spreadsheet!BJ89)),0)))</f>
        <v>1</v>
      </c>
      <c r="BN89" s="5" t="b">
        <f t="array" ref="BN89">IF(ISBLANK(Spreadsheet!AK89),TRUE,ISNUMBER(MATCH(TRUE,EXACT(Spreadsheet!AK89,DentalPlans),0)))</f>
        <v>1</v>
      </c>
      <c r="BO89" s="5" t="b">
        <f t="array" aca="1" ref="BO89" ca="1">IF(ISBLANK(Spreadsheet!AL89),TRUE,ISNUMBER(MATCH(TRUE,EXACT(Spreadsheet!AL89,INDIRECT(Spreadsheet!BK89)),0)))</f>
        <v>1</v>
      </c>
      <c r="BP89" s="5" t="b">
        <f t="array" ref="BP89">IF(ISBLANK(Spreadsheet!AM89),TRUE,ISNUMBER(MATCH(TRUE,EXACT(Spreadsheet!AM89,VisionPlans),0)))</f>
        <v>1</v>
      </c>
      <c r="BQ89" s="5" t="b">
        <f t="array" aca="1" ref="BQ89" ca="1">IF(ISBLANK(Spreadsheet!AN89),TRUE,ISNUMBER(MATCH(TRUE,EXACT(Spreadsheet!AN89,INDIRECT(Spreadsheet!BL89)),0)))</f>
        <v>1</v>
      </c>
      <c r="BR89" s="5" t="b">
        <f t="array" ref="BR89">IF(ISBLANK(Spreadsheet!AO89),TRUE,ISNUMBER(MATCH(TRUE,EXACT(Spreadsheet!AO89,LifeBenefitClasses),0)))</f>
        <v>1</v>
      </c>
      <c r="BS89" s="5" t="b">
        <f>IF(OR(ISBLANK(Spreadsheet!AO89), Spreadsheet!AO89="Waive"),IF(ISBLANK(Spreadsheet!AP89),TRUE,FALSE),IF(OR(AND(NOT(ISBLANK(Spreadsheet!AO89)),ISBLANK(Spreadsheet!AP89)),NOT(ISNUMBER(VALUE(Spreadsheet!AP89)))),FALSE,IF(OR(AND(Spreadsheet!AP89&lt;6,MOD(Spreadsheet!AP89*10,5)=0), MOD(Spreadsheet!AP89,5000)=0),TRUE,FALSE)))</f>
        <v>1</v>
      </c>
      <c r="BT89" s="5" t="b">
        <f t="array" ref="BT89">IF(ISBLANK(Spreadsheet!AQ89),TRUE,ISNUMBER(MATCH(TRUE,EXACT(Spreadsheet!AQ89,EnrollWaive),0)))</f>
        <v>1</v>
      </c>
      <c r="BU89" s="5" t="b">
        <f t="array" ref="BU89">IF(ISBLANK(Spreadsheet!AR89),TRUE,ISNUMBER(MATCH(TRUE,EXACT(Spreadsheet!AR89,LifeBenefitClasses),0)))</f>
        <v>1</v>
      </c>
      <c r="BV89" s="5" t="b">
        <f>IF(OR(ISBLANK(Spreadsheet!AR89), Spreadsheet!AR89="Waive"),IF(ISBLANK(Spreadsheet!AS89),TRUE,FALSE),IF(OR(AND(NOT(ISBLANK(Spreadsheet!AR89)),ISBLANK(Spreadsheet!AS89)),NOT(ISNUMBER(VALUE(Spreadsheet!AS89)))),FALSE,IF(OR(AND(Spreadsheet!AS89&lt;6,MOD(Spreadsheet!AS89*10,5)=0), MOD(Spreadsheet!AS89,10000)=0),TRUE,FALSE)))</f>
        <v>1</v>
      </c>
      <c r="BW89" s="5" t="b">
        <f t="array" ref="BW89">IF(ISBLANK(Spreadsheet!AT89),TRUE,ISNUMBER(MATCH(TRUE,EXACT(Spreadsheet!AT89,LifeBenefitClasses),0)))</f>
        <v>1</v>
      </c>
      <c r="BX89" s="5" t="b">
        <f>IF(OR(ISBLANK(Spreadsheet!AT89), Spreadsheet!AT89="Waive"),IF(ISBLANK(Spreadsheet!AU89),TRUE,FALSE),IF(OR(AND(NOT(ISBLANK(Spreadsheet!AT89)),ISBLANK(Spreadsheet!AU89)),NOT(ISNUMBER(VALUE(Spreadsheet!AU89)))),FALSE,IF(AND(NOT(OR(ISBLANK(Spreadsheet!AT89),Spreadsheet!AT89="Waive")),NOT(OR(ISBLANK(Spreadsheet!AR89),Spreadsheet!AR89="Waive")),MOD(Spreadsheet!AU89,5000)=0, Spreadsheet!AU89&lt;=(Spreadsheet!AS89*0.5)),TRUE,FALSE)))</f>
        <v>1</v>
      </c>
      <c r="BY89" s="5" t="b">
        <f t="array" ref="BY89">IF(ISBLANK(Spreadsheet!AV89),TRUE,ISNUMBER(MATCH(TRUE,EXACT(Spreadsheet!AV89,EnrollWaive),0)))</f>
        <v>1</v>
      </c>
      <c r="BZ89" s="5" t="b">
        <f t="array" ref="BZ89">IF(ISBLANK(Spreadsheet!AW89),TRUE,ISNUMBER(MATCH(TRUE,EXACT(Spreadsheet!AW89,LifeBenefitClasses),0)))</f>
        <v>1</v>
      </c>
      <c r="CA89" s="5" t="b">
        <f t="array" ref="CA89">IF(ISBLANK(Spreadsheet!AX89),TRUE,ISNUMBER(MATCH(TRUE,EXACT(Spreadsheet!AX89,LifeBenefitClasses),0)))</f>
        <v>1</v>
      </c>
      <c r="CB89" s="5" t="b">
        <f t="array" ref="CB89">IF(ISBLANK(Spreadsheet!AY89),TRUE,ISNUMBER(MATCH(TRUE,EXACT(Spreadsheet!AY89,LifeBenefitClasses),0)))</f>
        <v>1</v>
      </c>
      <c r="CC89" s="5" t="b">
        <f t="array" ref="CC89">IF(ISBLANK(Spreadsheet!AZ89),TRUE,ISNUMBER(MATCH(TRUE,EXACT(Spreadsheet!AZ89,LifeBenefitClasses),0)))</f>
        <v>1</v>
      </c>
      <c r="CD89" s="5" t="b">
        <f t="array" ref="CD89">IF(ISBLANK(Spreadsheet!BA89),TRUE,ISNUMBER(MATCH(TRUE,EXACT(Spreadsheet!BA89,LifeBenefitClasses),0)))</f>
        <v>1</v>
      </c>
      <c r="CE89" s="5" t="b">
        <f>IF(OR(ISBLANK(Spreadsheet!BA89), Spreadsheet!BA89="Waive"),IF(ISBLANK(Spreadsheet!BB89),TRUE,FALSE),IF(OR(AND(NOT(ISBLANK(Spreadsheet!BA89)),ISBLANK(Spreadsheet!BB89)),NOT(ISNUMBER(VALUE(Spreadsheet!BB89))),ISBLANK(Spreadsheet!BC89),NOT(ISNUMBER(VALUE(Spreadsheet!BC89)))),FALSE,IF(AND(Spreadsheet!BB89&gt;=50000,Spreadsheet!BB89&lt;=250000,MOD(Spreadsheet!BB89,10000)=0,Spreadsheet!BB89&lt;=(10*Spreadsheet!BC89)),TRUE,FALSE)))</f>
        <v>1</v>
      </c>
      <c r="CF89" s="5" t="b">
        <f>IF(NOT(ISBLANK(Spreadsheet!BC89)),AND(ISNUMBER(VALUE(Spreadsheet!BC89)),Spreadsheet!BC89&gt;0),AND(OR(ISBLANK(Spreadsheet!AO89),Spreadsheet!AO89="Waive",AND(NOT(OR(ISBLANK(Spreadsheet!AO89),Spreadsheet!AO89="Waive")),Spreadsheet!AP89&gt;=6)),OR(ISBLANK(Spreadsheet!AR89),AND(NOT(OR(ISBLANK(Spreadsheet!AR89),Spreadsheet!AR89="Waive")),Spreadsheet!AS89&gt;=6)),OR(ISBLANK(Spreadsheet!AW89)),OR(ISBLANK(Spreadsheet!AX89)),OR(ISBLANK(Spreadsheet!AY89)),OR(ISBLANK(Spreadsheet!AZ89)),OR(ISBLANK(Spreadsheet!BA89),Spreadsheet!BA89="Waive")))</f>
        <v>1</v>
      </c>
      <c r="CG89" s="5" t="b">
        <f t="shared" ca="1" si="9"/>
        <v>1</v>
      </c>
    </row>
    <row r="90" spans="8:85" x14ac:dyDescent="0.3">
      <c r="H90" s="5">
        <f t="shared" ca="1" si="6"/>
        <v>2</v>
      </c>
      <c r="I90" s="5" t="str">
        <f t="shared" ca="1" si="7"/>
        <v/>
      </c>
      <c r="J90" s="5" t="str">
        <f>IF(AND(NOT(ISBLANK(Spreadsheet!C90)),ISBLANK(Spreadsheet!D90)),Spreadsheet!F90&amp;" "&amp;Spreadsheet!H90,"")</f>
        <v/>
      </c>
      <c r="K90" s="5">
        <f>IF(AND(NOT(ISBLANK(Spreadsheet!C90)),ISBLANK(Spreadsheet!D90)),COUNTIFS(Spreadsheet!E91:E$786,"=Child",Spreadsheet!C91:C$786, "="&amp;Spreadsheet!C90) + COUNTIFS(Spreadsheet!E91:E$786,"=Step-child",Spreadsheet!C91:C$786, "="&amp;Spreadsheet!C90),0)</f>
        <v>0</v>
      </c>
      <c r="L90" s="5">
        <f>IF(NOT(ISBLANK(J90)),COUNTIFS(Spreadsheet!E91:E$786,"=Wife",Spreadsheet!C91:C$786, "="&amp;Spreadsheet!C90) + COUNTIFS(Spreadsheet!E91:E$786,"=Husband",Spreadsheet!C91:C$786, "="&amp;Spreadsheet!C90),0)</f>
        <v>0</v>
      </c>
      <c r="M90" s="5">
        <f>IF(NOT(ISBLANK(Spreadsheet!AJ90)),VLOOKUP(Spreadsheet!AJ90,'Drop Downs'!$P$2:$R$16,3,FALSE),0)</f>
        <v>0</v>
      </c>
      <c r="N90" s="5">
        <f>IF(NOT(ISBLANK(Spreadsheet!AJ90)), VLOOKUP(Spreadsheet!AJ90,'Drop Downs'!$P$2:$R$16,2,FALSE),0)</f>
        <v>0</v>
      </c>
      <c r="O90" s="5">
        <f>IF(NOT(ISBLANK(Spreadsheet!AL90)),VLOOKUP(Spreadsheet!AL90,'Drop Downs'!$P$2:$R$16,3,FALSE), 0)</f>
        <v>0</v>
      </c>
      <c r="P90" s="5">
        <f>IF(NOT(ISBLANK(Spreadsheet!AL90)),VLOOKUP(Spreadsheet!AL90,'Drop Downs'!$P$2:$R$16,2,FALSE),0)</f>
        <v>0</v>
      </c>
      <c r="Q90" s="5">
        <f>IF(NOT(ISBLANK(Spreadsheet!AN90)),VLOOKUP(Spreadsheet!AN90,'Drop Downs'!$P$2:$R$16,3,FALSE),0)</f>
        <v>0</v>
      </c>
      <c r="R90" s="5">
        <f>IF(NOT(ISBLANK(Spreadsheet!AN90)),VLOOKUP(Spreadsheet!AN90,'Drop Downs'!$P$2:$R$16,2,FALSE),0)</f>
        <v>0</v>
      </c>
      <c r="S90" s="5" t="str">
        <f>IF(OR(M90&gt;K90,N90&gt;L90,O90&gt;K90, Q90&gt;K90,N90&gt;L90, P90&gt;L90, R90&gt;L90),"Member currently has a coverage election over what he/she needs.  Please add more dependents or adjust the coverage election.","")&amp;(IF(AND(NOT(ISBLANK(Spreadsheet!C90)),NOT(ISBLANK(Spreadsheet!D90)),ISBLANK(Spreadsheet!E90)),"Dependent lacks a relationship to member.Please select one from the drop-down.",""))</f>
        <v/>
      </c>
      <c r="T90" s="5" t="b">
        <f t="shared" si="8"/>
        <v>1</v>
      </c>
      <c r="U90" s="5" t="b">
        <f>OR(ISBLANK(Spreadsheet!C90),IF(NOT(ISBLANK(Spreadsheet!D90)),NOT(ISBLANK(Spreadsheet!E90)),TRUE))</f>
        <v>1</v>
      </c>
      <c r="V90" s="5" t="b">
        <f>OR(ISBLANK(Spreadsheet!C90), NOT(ISBLANK(Spreadsheet!I90)))</f>
        <v>1</v>
      </c>
      <c r="W90" s="5" t="b">
        <f>OR(ISBLANK(Spreadsheet!D90),NOT(ISBLANK(Spreadsheet!C90)))</f>
        <v>1</v>
      </c>
      <c r="X90" s="155" t="str">
        <f>REPT("0",MIN(FIND({1,2,3,4,5,6,7,8,9},Spreadsheet!C90&amp;"123456789"))-1)&amp;IF(ISBLANK(Spreadsheet!C90),"",SUMPRODUCT(MID(0&amp;Spreadsheet!C90,LARGE(INDEX(ISNUMBER(--MID(Spreadsheet!C90,ROW($1:$225),1))*
 ROW($1:$225),0),ROW($1:$225))+1,1)*10^ROW($1:$225)/10))</f>
        <v/>
      </c>
      <c r="Y90" s="5" t="b">
        <f>IF(NOT(ISBLANK(Spreadsheet!C90)),IF(AND(ISNUMBER(VALUE(Spreadsheet!C90)), LEN(Spreadsheet!C90)=9),TRUE,FALSE),TRUE)</f>
        <v>1</v>
      </c>
      <c r="Z90" s="155" t="str">
        <f>REPT("0",MIN(FIND({1,2,3,4,5,6,7,8,9},Spreadsheet!D90&amp;"123456789"))-1)&amp;IF(ISBLANK(Spreadsheet!D90),"",SUMPRODUCT(MID(0&amp;Spreadsheet!D90,LARGE(INDEX(ISNUMBER(--MID(Spreadsheet!D90,ROW($1:$225),1))*
 ROW($1:$225),0),ROW($1:$225))+1,1)*10^ROW($1:$225)/10))</f>
        <v/>
      </c>
      <c r="AA90" s="5" t="b">
        <f>IF(AND(NOT(ISBLANK(Spreadsheet!D90)),NOT(ISBLANK(Spreadsheet!C90))),IF(AND(ISNUMBER(VALUE(Spreadsheet!D90)), LEN(Spreadsheet!D90)=9),TRUE,FALSE),IF(AND(NOT(ISBLANK(Spreadsheet!D90)),ISBLANK(Spreadsheet!C90)),FALSE,TRUE))</f>
        <v>1</v>
      </c>
      <c r="AB90" s="5" t="b">
        <f>OR(ISBLANK(Spreadsheet!Y90),IF(NOT(ISBLANK(Spreadsheet!Y90)),LEN(Spreadsheet!Y90)=10,ISNUMBER(VALUE(Spreadsheet!Y90))))</f>
        <v>1</v>
      </c>
      <c r="AC90" s="5" t="b">
        <f>OR(ISBLANK(Spreadsheet!AI90), AND(NOT(ISBLANK(Spreadsheet!AJ90)), NOT(ISNUMBER(SEARCH("Waive",Spreadsheet!AJ90)))))</f>
        <v>1</v>
      </c>
      <c r="AD90" s="5" t="b">
        <f>OR(ISBLANK(Spreadsheet!AK90), AND(NOT(ISBLANK(Spreadsheet!AL90)), NOT(ISNUMBER(SEARCH("Waive",Spreadsheet!AL90)))))</f>
        <v>1</v>
      </c>
      <c r="AE90" s="5" t="b">
        <f>OR(ISBLANK(Spreadsheet!AM90), AND(NOT(ISBLANK(Spreadsheet!AN90)), NOT(ISNUMBER(SEARCH("Waive", Spreadsheet!AN90)))))</f>
        <v>1</v>
      </c>
      <c r="AF90" s="5" t="b">
        <f>OR(ISBLANK(Spreadsheet!C90), NOT(ISBLANK(Spreadsheet!D90)),NOT(ISBLANK(Spreadsheet!L90)))</f>
        <v>1</v>
      </c>
      <c r="AG90" s="5" t="b">
        <f>IF(AND(NOT(ISBLANK(Spreadsheet!C90)), NOT(ISBLANK(Spreadsheet!D90)),Spreadsheet!C90&lt;&gt;Spreadsheet!D90),IF(ISERROR(VLOOKUP(Spreadsheet!C90, Spreadsheet!$C$6:'Spreadsheet'!$C89,1,FALSE)), FALSE, TRUE),TRUE)</f>
        <v>1</v>
      </c>
      <c r="AH90" s="5" t="b">
        <f>Spreadsheet!$B$2=Spreadsheet!AD90</f>
        <v>1</v>
      </c>
      <c r="AI90" s="5" t="b">
        <f>IF(ISBLANK(Spreadsheet!G90),TRUE,IF(OR(LEN(Spreadsheet!G90)&gt;1,ISNUMBER(VALUE(Spreadsheet!G90))),FALSE,TRUE))</f>
        <v>1</v>
      </c>
      <c r="AJ90" s="5" t="b">
        <f>OR(ISBLANK(Spreadsheet!C90), NOT(ISBLANK(Spreadsheet!B90)), NOT(ISBLANK(Spreadsheet!D90)))</f>
        <v>1</v>
      </c>
      <c r="AK90" s="5" t="b">
        <f t="array" ref="AK90">IF(OR(AND(ISBLANK(Spreadsheet!E90),ISBLANK(Spreadsheet!D90),NOT(ISBLANK(Spreadsheet!C90))),AND(ISBLANK(Spreadsheet!E90),ISBLANK(Spreadsheet!D90),ISBLANK(Spreadsheet!C90))),TRUE,ISNUMBER(MATCH(TRUE,EXACT(Spreadsheet!E90,Relationships),0)))</f>
        <v>1</v>
      </c>
      <c r="AL90" s="5" t="b">
        <f>IF(NOT(ISBLANK(Spreadsheet!C90)),IF(OR(ISBLANK(Spreadsheet!F90),LEN(Spreadsheet!F90)&gt;40),FALSE,TRUE),TRUE)</f>
        <v>1</v>
      </c>
      <c r="AM90" s="5" t="b">
        <f>IF(NOT(ISBLANK(Spreadsheet!C90)),IF(OR(ISBLANK(Spreadsheet!H90),LEN(Spreadsheet!H90)&gt;40),FALSE,TRUE),TRUE)</f>
        <v>1</v>
      </c>
      <c r="AN90" s="5" t="b">
        <f t="array" ref="AN90">IF(ISBLANK(Spreadsheet!I90),TRUE,ISNUMBER(MATCH(TRUE,EXACT(Spreadsheet!I90,GenderValues),0)))</f>
        <v>1</v>
      </c>
      <c r="AO90" s="5" t="b">
        <f ca="1">IF(ISERROR(DATEVALUE(TEXT(Spreadsheet!J90,"mm/dd/yyyy")) &gt; TODAY()),IF(AND(ISBLANK(Spreadsheet!J90),ISBLANK(Spreadsheet!C90)),TRUE,FALSE),IF(DATEVALUE(TEXT(Spreadsheet!J90,"mm/dd/yyyy")) &gt; TODAY(),FALSE,TRUE))</f>
        <v>1</v>
      </c>
      <c r="AP90" s="5" t="b">
        <f>OR(ISBLANK(Spreadsheet!K90),LEN(Spreadsheet!K90)&lt;=100)</f>
        <v>1</v>
      </c>
      <c r="AQ90" s="5" t="b">
        <f t="array" ref="AQ90">IF(OR(AND(ISBLANK(Spreadsheet!L90),ISBLANK(Spreadsheet!C90)),AND(NOT(ISBLANK(Spreadsheet!C90)),NOT(ISBLANK(Spreadsheet!D90)))),TRUE,ISNUMBER(MATCH(TRUE,EXACT(Spreadsheet!L90,MaritalStatus),0)))</f>
        <v>1</v>
      </c>
      <c r="AR90" s="5" t="b">
        <f ca="1">IF(ISERROR(DATEVALUE(TEXT(Spreadsheet!M90,"mm/dd/yyyy")) &gt; TODAY()),IF(ISBLANK(Spreadsheet!M90),TRUE,FALSE),IF(DATEVALUE(TEXT(Spreadsheet!M90,"mm/dd/yyyy")) &gt; TODAY(),FALSE,TRUE))</f>
        <v>1</v>
      </c>
      <c r="AS90" s="5" t="b">
        <f>OR(ISBLANK(Spreadsheet!N90),LEN(Spreadsheet!N90)&lt;=100)</f>
        <v>1</v>
      </c>
      <c r="AT90" s="5" t="b">
        <f>OR(ISBLANK(Spreadsheet!O90),UPPER(Spreadsheet!O90)="YES")</f>
        <v>1</v>
      </c>
      <c r="AU90" s="5" t="b">
        <f>OR(ISBLANK(Spreadsheet!P90),UPPER(Spreadsheet!P90)="YES")</f>
        <v>1</v>
      </c>
      <c r="AV90" s="5" t="b">
        <f t="array" ref="AV90">IF(ISBLANK(Spreadsheet!Q90),TRUE,ISNUMBER(MATCH(TRUE,EXACT(Spreadsheet!Q90,OnGroupsPriorIns),0)))</f>
        <v>1</v>
      </c>
      <c r="AW90" s="5" t="b">
        <f>OR(ISBLANK(Spreadsheet!R90),UPPER(Spreadsheet!R90)="YES")</f>
        <v>1</v>
      </c>
      <c r="AX90" s="5" t="b">
        <f>OR(ISBLANK(Spreadsheet!S90),UPPER(Spreadsheet!S90)="YES")</f>
        <v>1</v>
      </c>
      <c r="AY90" s="5" t="b">
        <f>OR(AND(ISBLANK(Spreadsheet!C90),LEN(Spreadsheet!T90)=0),AND(NOT(ISBLANK(Spreadsheet!C90)),LEN(Spreadsheet!T90)&gt;0,LEN(Spreadsheet!T90)&lt;=50))</f>
        <v>1</v>
      </c>
      <c r="AZ90" s="5" t="b">
        <f>OR(LEN(Spreadsheet!U90)=0,AND(LEN(Spreadsheet!U90)&gt;0,LEN(Spreadsheet!U90)&lt;=50))</f>
        <v>1</v>
      </c>
      <c r="BA90" s="5" t="b">
        <f>OR(AND(ISBLANK(Spreadsheet!C90),LEN(Spreadsheet!V90)=0),AND(NOT(ISBLANK(Spreadsheet!C90)),LEN(Spreadsheet!V90)&gt;0,LEN(Spreadsheet!V90)&lt;=50))</f>
        <v>1</v>
      </c>
      <c r="BB90" s="5" t="b">
        <f t="array" ref="BB90">IF(AND(ISBLANK(Spreadsheet!C90),LEN(Spreadsheet!W90)=0),TRUE,ISNUMBER(MATCH(TRUE,EXACT(Spreadsheet!W90,States),0)))</f>
        <v>1</v>
      </c>
      <c r="BC90" s="5" t="b">
        <f>OR(AND(ISBLANK(Spreadsheet!C90),LEN(Spreadsheet!X90)=0),AND(NOT(ISBLANK(Spreadsheet!C90)),LEN(Spreadsheet!X90)&gt;0,LEN(Spreadsheet!X90)=5,ISNUMBER(VALUE(Spreadsheet!X90))))</f>
        <v>1</v>
      </c>
      <c r="BD90" s="5" t="b">
        <f>OR(ISBLANK(Spreadsheet!Z90),LEN(Spreadsheet!Z90)&lt;=50)</f>
        <v>1</v>
      </c>
      <c r="BE90" s="5" t="b">
        <f>ISBLANK(Spreadsheet!AA90)</f>
        <v>1</v>
      </c>
      <c r="BF90" s="5" t="b">
        <f>ISBLANK(Spreadsheet!AB90)</f>
        <v>1</v>
      </c>
      <c r="BG90" s="5" t="b">
        <f>IF(ISERROR(DATEVALUE(TEXT(Spreadsheet!AC90,"mm/dd/yyyy")) &gt; DATEVALUE(TEXT(Spreadsheet!J90,"mm/dd/yyyy"))),IF(OR(AND(ISBLANK(Spreadsheet!AC90),ISBLANK(Spreadsheet!C90)),AND(NOT(ISBLANK(Spreadsheet!C90)),ISBLANK(Spreadsheet!AC90),NOT(ISBLANK(Spreadsheet!D90)))),TRUE,FALSE),IF(DATEVALUE(TEXT(Spreadsheet!AC90,"mm/dd/yyyy")) &gt; DATEVALUE(TEXT(Spreadsheet!J90,"mm/dd/yyyy")),TRUE,FALSE))</f>
        <v>1</v>
      </c>
      <c r="BH90" s="5" t="b">
        <f>OR(AND(ISBLANK(Spreadsheet!C90),ISBLANK(Spreadsheet!AE90)),AND(NOT(ISBLANK(Spreadsheet!C90)),NOT(ISBLANK(Spreadsheet!D90)),ISBLANK(Spreadsheet!AE90)),AND(NOT(ISBLANK(Spreadsheet!C90)),ISBLANK(Spreadsheet!D90),NOT(ISBLANK(Spreadsheet!AE90)),LEN(Spreadsheet!AE90)&lt;=100))</f>
        <v>1</v>
      </c>
      <c r="BI90" s="5" t="b">
        <f t="array" ref="BI90">IF(ISBLANK(Spreadsheet!AF90),TRUE,ISNUMBER(MATCH(TRUE,EXACT(Spreadsheet!AF90,CobraShortReasons),0)))</f>
        <v>1</v>
      </c>
      <c r="BJ90" s="5" t="b">
        <f ca="1">IF(ISERROR(DATEVALUE(TEXT(Spreadsheet!AG90,"mm/dd/yyyy")) &gt; TODAY()),IF(ISBLANK(Spreadsheet!AG90),TRUE,FALSE),IF(DATEVALUE(TEXT(Spreadsheet!AG90,"mm/dd/yyyy")) &gt; TODAY(),FALSE,TRUE))</f>
        <v>1</v>
      </c>
      <c r="BK90" s="5" t="b">
        <f>OR(ISBLANK(Spreadsheet!AH90),LEN(Spreadsheet!AH90)&lt;=25)</f>
        <v>1</v>
      </c>
      <c r="BL90" s="5" t="b">
        <f t="array" aca="1" ref="BL90" ca="1">IF(ISBLANK(Spreadsheet!AI90),TRUE,ISNUMBER(MATCH(TRUE,EXACT(Spreadsheet!AI90,INDIRECT(Spreadsheet!$D$2)),0)))</f>
        <v>1</v>
      </c>
      <c r="BM90" s="5" t="b">
        <f t="array" aca="1" ref="BM90" ca="1">IF(ISBLANK(Spreadsheet!AJ90),TRUE,ISNUMBER(MATCH(TRUE,EXACT(Spreadsheet!AJ90,INDIRECT(Spreadsheet!BJ90)),0)))</f>
        <v>1</v>
      </c>
      <c r="BN90" s="5" t="b">
        <f t="array" ref="BN90">IF(ISBLANK(Spreadsheet!AK90),TRUE,ISNUMBER(MATCH(TRUE,EXACT(Spreadsheet!AK90,DentalPlans),0)))</f>
        <v>1</v>
      </c>
      <c r="BO90" s="5" t="b">
        <f t="array" aca="1" ref="BO90" ca="1">IF(ISBLANK(Spreadsheet!AL90),TRUE,ISNUMBER(MATCH(TRUE,EXACT(Spreadsheet!AL90,INDIRECT(Spreadsheet!BK90)),0)))</f>
        <v>1</v>
      </c>
      <c r="BP90" s="5" t="b">
        <f t="array" ref="BP90">IF(ISBLANK(Spreadsheet!AM90),TRUE,ISNUMBER(MATCH(TRUE,EXACT(Spreadsheet!AM90,VisionPlans),0)))</f>
        <v>1</v>
      </c>
      <c r="BQ90" s="5" t="b">
        <f t="array" aca="1" ref="BQ90" ca="1">IF(ISBLANK(Spreadsheet!AN90),TRUE,ISNUMBER(MATCH(TRUE,EXACT(Spreadsheet!AN90,INDIRECT(Spreadsheet!BL90)),0)))</f>
        <v>1</v>
      </c>
      <c r="BR90" s="5" t="b">
        <f t="array" ref="BR90">IF(ISBLANK(Spreadsheet!AO90),TRUE,ISNUMBER(MATCH(TRUE,EXACT(Spreadsheet!AO90,LifeBenefitClasses),0)))</f>
        <v>1</v>
      </c>
      <c r="BS90" s="5" t="b">
        <f>IF(OR(ISBLANK(Spreadsheet!AO90), Spreadsheet!AO90="Waive"),IF(ISBLANK(Spreadsheet!AP90),TRUE,FALSE),IF(OR(AND(NOT(ISBLANK(Spreadsheet!AO90)),ISBLANK(Spreadsheet!AP90)),NOT(ISNUMBER(VALUE(Spreadsheet!AP90)))),FALSE,IF(OR(AND(Spreadsheet!AP90&lt;6,MOD(Spreadsheet!AP90*10,5)=0), MOD(Spreadsheet!AP90,5000)=0),TRUE,FALSE)))</f>
        <v>1</v>
      </c>
      <c r="BT90" s="5" t="b">
        <f t="array" ref="BT90">IF(ISBLANK(Spreadsheet!AQ90),TRUE,ISNUMBER(MATCH(TRUE,EXACT(Spreadsheet!AQ90,EnrollWaive),0)))</f>
        <v>1</v>
      </c>
      <c r="BU90" s="5" t="b">
        <f t="array" ref="BU90">IF(ISBLANK(Spreadsheet!AR90),TRUE,ISNUMBER(MATCH(TRUE,EXACT(Spreadsheet!AR90,LifeBenefitClasses),0)))</f>
        <v>1</v>
      </c>
      <c r="BV90" s="5" t="b">
        <f>IF(OR(ISBLANK(Spreadsheet!AR90), Spreadsheet!AR90="Waive"),IF(ISBLANK(Spreadsheet!AS90),TRUE,FALSE),IF(OR(AND(NOT(ISBLANK(Spreadsheet!AR90)),ISBLANK(Spreadsheet!AS90)),NOT(ISNUMBER(VALUE(Spreadsheet!AS90)))),FALSE,IF(OR(AND(Spreadsheet!AS90&lt;6,MOD(Spreadsheet!AS90*10,5)=0), MOD(Spreadsheet!AS90,10000)=0),TRUE,FALSE)))</f>
        <v>1</v>
      </c>
      <c r="BW90" s="5" t="b">
        <f t="array" ref="BW90">IF(ISBLANK(Spreadsheet!AT90),TRUE,ISNUMBER(MATCH(TRUE,EXACT(Spreadsheet!AT90,LifeBenefitClasses),0)))</f>
        <v>1</v>
      </c>
      <c r="BX90" s="5" t="b">
        <f>IF(OR(ISBLANK(Spreadsheet!AT90), Spreadsheet!AT90="Waive"),IF(ISBLANK(Spreadsheet!AU90),TRUE,FALSE),IF(OR(AND(NOT(ISBLANK(Spreadsheet!AT90)),ISBLANK(Spreadsheet!AU90)),NOT(ISNUMBER(VALUE(Spreadsheet!AU90)))),FALSE,IF(AND(NOT(OR(ISBLANK(Spreadsheet!AT90),Spreadsheet!AT90="Waive")),NOT(OR(ISBLANK(Spreadsheet!AR90),Spreadsheet!AR90="Waive")),MOD(Spreadsheet!AU90,5000)=0, Spreadsheet!AU90&lt;=(Spreadsheet!AS90*0.5)),TRUE,FALSE)))</f>
        <v>1</v>
      </c>
      <c r="BY90" s="5" t="b">
        <f t="array" ref="BY90">IF(ISBLANK(Spreadsheet!AV90),TRUE,ISNUMBER(MATCH(TRUE,EXACT(Spreadsheet!AV90,EnrollWaive),0)))</f>
        <v>1</v>
      </c>
      <c r="BZ90" s="5" t="b">
        <f t="array" ref="BZ90">IF(ISBLANK(Spreadsheet!AW90),TRUE,ISNUMBER(MATCH(TRUE,EXACT(Spreadsheet!AW90,LifeBenefitClasses),0)))</f>
        <v>1</v>
      </c>
      <c r="CA90" s="5" t="b">
        <f t="array" ref="CA90">IF(ISBLANK(Spreadsheet!AX90),TRUE,ISNUMBER(MATCH(TRUE,EXACT(Spreadsheet!AX90,LifeBenefitClasses),0)))</f>
        <v>1</v>
      </c>
      <c r="CB90" s="5" t="b">
        <f t="array" ref="CB90">IF(ISBLANK(Spreadsheet!AY90),TRUE,ISNUMBER(MATCH(TRUE,EXACT(Spreadsheet!AY90,LifeBenefitClasses),0)))</f>
        <v>1</v>
      </c>
      <c r="CC90" s="5" t="b">
        <f t="array" ref="CC90">IF(ISBLANK(Spreadsheet!AZ90),TRUE,ISNUMBER(MATCH(TRUE,EXACT(Spreadsheet!AZ90,LifeBenefitClasses),0)))</f>
        <v>1</v>
      </c>
      <c r="CD90" s="5" t="b">
        <f t="array" ref="CD90">IF(ISBLANK(Spreadsheet!BA90),TRUE,ISNUMBER(MATCH(TRUE,EXACT(Spreadsheet!BA90,LifeBenefitClasses),0)))</f>
        <v>1</v>
      </c>
      <c r="CE90" s="5" t="b">
        <f>IF(OR(ISBLANK(Spreadsheet!BA90), Spreadsheet!BA90="Waive"),IF(ISBLANK(Spreadsheet!BB90),TRUE,FALSE),IF(OR(AND(NOT(ISBLANK(Spreadsheet!BA90)),ISBLANK(Spreadsheet!BB90)),NOT(ISNUMBER(VALUE(Spreadsheet!BB90))),ISBLANK(Spreadsheet!BC90),NOT(ISNUMBER(VALUE(Spreadsheet!BC90)))),FALSE,IF(AND(Spreadsheet!BB90&gt;=50000,Spreadsheet!BB90&lt;=250000,MOD(Spreadsheet!BB90,10000)=0,Spreadsheet!BB90&lt;=(10*Spreadsheet!BC90)),TRUE,FALSE)))</f>
        <v>1</v>
      </c>
      <c r="CF90" s="5" t="b">
        <f>IF(NOT(ISBLANK(Spreadsheet!BC90)),AND(ISNUMBER(VALUE(Spreadsheet!BC90)),Spreadsheet!BC90&gt;0),AND(OR(ISBLANK(Spreadsheet!AO90),Spreadsheet!AO90="Waive",AND(NOT(OR(ISBLANK(Spreadsheet!AO90),Spreadsheet!AO90="Waive")),Spreadsheet!AP90&gt;=6)),OR(ISBLANK(Spreadsheet!AR90),AND(NOT(OR(ISBLANK(Spreadsheet!AR90),Spreadsheet!AR90="Waive")),Spreadsheet!AS90&gt;=6)),OR(ISBLANK(Spreadsheet!AW90)),OR(ISBLANK(Spreadsheet!AX90)),OR(ISBLANK(Spreadsheet!AY90)),OR(ISBLANK(Spreadsheet!AZ90)),OR(ISBLANK(Spreadsheet!BA90),Spreadsheet!BA90="Waive")))</f>
        <v>1</v>
      </c>
      <c r="CG90" s="5" t="b">
        <f t="shared" ca="1" si="9"/>
        <v>1</v>
      </c>
    </row>
    <row r="91" spans="8:85" x14ac:dyDescent="0.3">
      <c r="H91" s="5">
        <f t="shared" ca="1" si="6"/>
        <v>2</v>
      </c>
      <c r="I91" s="5" t="str">
        <f t="shared" ca="1" si="7"/>
        <v/>
      </c>
      <c r="J91" s="5" t="str">
        <f>IF(AND(NOT(ISBLANK(Spreadsheet!C91)),ISBLANK(Spreadsheet!D91)),Spreadsheet!F91&amp;" "&amp;Spreadsheet!H91,"")</f>
        <v/>
      </c>
      <c r="K91" s="5">
        <f>IF(AND(NOT(ISBLANK(Spreadsheet!C91)),ISBLANK(Spreadsheet!D91)),COUNTIFS(Spreadsheet!E92:E$786,"=Child",Spreadsheet!C92:C$786, "="&amp;Spreadsheet!C91) + COUNTIFS(Spreadsheet!E92:E$786,"=Step-child",Spreadsheet!C92:C$786, "="&amp;Spreadsheet!C91),0)</f>
        <v>0</v>
      </c>
      <c r="L91" s="5">
        <f>IF(NOT(ISBLANK(J91)),COUNTIFS(Spreadsheet!E92:E$786,"=Wife",Spreadsheet!C92:C$786, "="&amp;Spreadsheet!C91) + COUNTIFS(Spreadsheet!E92:E$786,"=Husband",Spreadsheet!C92:C$786, "="&amp;Spreadsheet!C91),0)</f>
        <v>0</v>
      </c>
      <c r="M91" s="5">
        <f>IF(NOT(ISBLANK(Spreadsheet!AJ91)),VLOOKUP(Spreadsheet!AJ91,'Drop Downs'!$P$2:$R$16,3,FALSE),0)</f>
        <v>0</v>
      </c>
      <c r="N91" s="5">
        <f>IF(NOT(ISBLANK(Spreadsheet!AJ91)), VLOOKUP(Spreadsheet!AJ91,'Drop Downs'!$P$2:$R$16,2,FALSE),0)</f>
        <v>0</v>
      </c>
      <c r="O91" s="5">
        <f>IF(NOT(ISBLANK(Spreadsheet!AL91)),VLOOKUP(Spreadsheet!AL91,'Drop Downs'!$P$2:$R$16,3,FALSE), 0)</f>
        <v>0</v>
      </c>
      <c r="P91" s="5">
        <f>IF(NOT(ISBLANK(Spreadsheet!AL91)),VLOOKUP(Spreadsheet!AL91,'Drop Downs'!$P$2:$R$16,2,FALSE),0)</f>
        <v>0</v>
      </c>
      <c r="Q91" s="5">
        <f>IF(NOT(ISBLANK(Spreadsheet!AN91)),VLOOKUP(Spreadsheet!AN91,'Drop Downs'!$P$2:$R$16,3,FALSE),0)</f>
        <v>0</v>
      </c>
      <c r="R91" s="5">
        <f>IF(NOT(ISBLANK(Spreadsheet!AN91)),VLOOKUP(Spreadsheet!AN91,'Drop Downs'!$P$2:$R$16,2,FALSE),0)</f>
        <v>0</v>
      </c>
      <c r="S91" s="5" t="str">
        <f>IF(OR(M91&gt;K91,N91&gt;L91,O91&gt;K91, Q91&gt;K91,N91&gt;L91, P91&gt;L91, R91&gt;L91),"Member currently has a coverage election over what he/she needs.  Please add more dependents or adjust the coverage election.","")&amp;(IF(AND(NOT(ISBLANK(Spreadsheet!C91)),NOT(ISBLANK(Spreadsheet!D91)),ISBLANK(Spreadsheet!E91)),"Dependent lacks a relationship to member.Please select one from the drop-down.",""))</f>
        <v/>
      </c>
      <c r="T91" s="5" t="b">
        <f t="shared" si="8"/>
        <v>1</v>
      </c>
      <c r="U91" s="5" t="b">
        <f>OR(ISBLANK(Spreadsheet!C91),IF(NOT(ISBLANK(Spreadsheet!D91)),NOT(ISBLANK(Spreadsheet!E91)),TRUE))</f>
        <v>1</v>
      </c>
      <c r="V91" s="5" t="b">
        <f>OR(ISBLANK(Spreadsheet!C91), NOT(ISBLANK(Spreadsheet!I91)))</f>
        <v>1</v>
      </c>
      <c r="W91" s="5" t="b">
        <f>OR(ISBLANK(Spreadsheet!D91),NOT(ISBLANK(Spreadsheet!C91)))</f>
        <v>1</v>
      </c>
      <c r="X91" s="155" t="str">
        <f>REPT("0",MIN(FIND({1,2,3,4,5,6,7,8,9},Spreadsheet!C91&amp;"123456789"))-1)&amp;IF(ISBLANK(Spreadsheet!C91),"",SUMPRODUCT(MID(0&amp;Spreadsheet!C91,LARGE(INDEX(ISNUMBER(--MID(Spreadsheet!C91,ROW($1:$225),1))*
 ROW($1:$225),0),ROW($1:$225))+1,1)*10^ROW($1:$225)/10))</f>
        <v/>
      </c>
      <c r="Y91" s="5" t="b">
        <f>IF(NOT(ISBLANK(Spreadsheet!C91)),IF(AND(ISNUMBER(VALUE(Spreadsheet!C91)), LEN(Spreadsheet!C91)=9),TRUE,FALSE),TRUE)</f>
        <v>1</v>
      </c>
      <c r="Z91" s="155" t="str">
        <f>REPT("0",MIN(FIND({1,2,3,4,5,6,7,8,9},Spreadsheet!D91&amp;"123456789"))-1)&amp;IF(ISBLANK(Spreadsheet!D91),"",SUMPRODUCT(MID(0&amp;Spreadsheet!D91,LARGE(INDEX(ISNUMBER(--MID(Spreadsheet!D91,ROW($1:$225),1))*
 ROW($1:$225),0),ROW($1:$225))+1,1)*10^ROW($1:$225)/10))</f>
        <v/>
      </c>
      <c r="AA91" s="5" t="b">
        <f>IF(AND(NOT(ISBLANK(Spreadsheet!D91)),NOT(ISBLANK(Spreadsheet!C91))),IF(AND(ISNUMBER(VALUE(Spreadsheet!D91)), LEN(Spreadsheet!D91)=9),TRUE,FALSE),IF(AND(NOT(ISBLANK(Spreadsheet!D91)),ISBLANK(Spreadsheet!C91)),FALSE,TRUE))</f>
        <v>1</v>
      </c>
      <c r="AB91" s="5" t="b">
        <f>OR(ISBLANK(Spreadsheet!Y91),IF(NOT(ISBLANK(Spreadsheet!Y91)),LEN(Spreadsheet!Y91)=10,ISNUMBER(VALUE(Spreadsheet!Y91))))</f>
        <v>1</v>
      </c>
      <c r="AC91" s="5" t="b">
        <f>OR(ISBLANK(Spreadsheet!AI91), AND(NOT(ISBLANK(Spreadsheet!AJ91)), NOT(ISNUMBER(SEARCH("Waive",Spreadsheet!AJ91)))))</f>
        <v>1</v>
      </c>
      <c r="AD91" s="5" t="b">
        <f>OR(ISBLANK(Spreadsheet!AK91), AND(NOT(ISBLANK(Spreadsheet!AL91)), NOT(ISNUMBER(SEARCH("Waive",Spreadsheet!AL91)))))</f>
        <v>1</v>
      </c>
      <c r="AE91" s="5" t="b">
        <f>OR(ISBLANK(Spreadsheet!AM91), AND(NOT(ISBLANK(Spreadsheet!AN91)), NOT(ISNUMBER(SEARCH("Waive", Spreadsheet!AN91)))))</f>
        <v>1</v>
      </c>
      <c r="AF91" s="5" t="b">
        <f>OR(ISBLANK(Spreadsheet!C91), NOT(ISBLANK(Spreadsheet!D91)),NOT(ISBLANK(Spreadsheet!L91)))</f>
        <v>1</v>
      </c>
      <c r="AG91" s="5" t="b">
        <f>IF(AND(NOT(ISBLANK(Spreadsheet!C91)), NOT(ISBLANK(Spreadsheet!D91)),Spreadsheet!C91&lt;&gt;Spreadsheet!D91),IF(ISERROR(VLOOKUP(Spreadsheet!C91, Spreadsheet!$C$6:'Spreadsheet'!$C90,1,FALSE)), FALSE, TRUE),TRUE)</f>
        <v>1</v>
      </c>
      <c r="AH91" s="5" t="b">
        <f>Spreadsheet!$B$2=Spreadsheet!AD91</f>
        <v>1</v>
      </c>
      <c r="AI91" s="5" t="b">
        <f>IF(ISBLANK(Spreadsheet!G91),TRUE,IF(OR(LEN(Spreadsheet!G91)&gt;1,ISNUMBER(VALUE(Spreadsheet!G91))),FALSE,TRUE))</f>
        <v>1</v>
      </c>
      <c r="AJ91" s="5" t="b">
        <f>OR(ISBLANK(Spreadsheet!C91), NOT(ISBLANK(Spreadsheet!B91)), NOT(ISBLANK(Spreadsheet!D91)))</f>
        <v>1</v>
      </c>
      <c r="AK91" s="5" t="b">
        <f t="array" ref="AK91">IF(OR(AND(ISBLANK(Spreadsheet!E91),ISBLANK(Spreadsheet!D91),NOT(ISBLANK(Spreadsheet!C91))),AND(ISBLANK(Spreadsheet!E91),ISBLANK(Spreadsheet!D91),ISBLANK(Spreadsheet!C91))),TRUE,ISNUMBER(MATCH(TRUE,EXACT(Spreadsheet!E91,Relationships),0)))</f>
        <v>1</v>
      </c>
      <c r="AL91" s="5" t="b">
        <f>IF(NOT(ISBLANK(Spreadsheet!C91)),IF(OR(ISBLANK(Spreadsheet!F91),LEN(Spreadsheet!F91)&gt;40),FALSE,TRUE),TRUE)</f>
        <v>1</v>
      </c>
      <c r="AM91" s="5" t="b">
        <f>IF(NOT(ISBLANK(Spreadsheet!C91)),IF(OR(ISBLANK(Spreadsheet!H91),LEN(Spreadsheet!H91)&gt;40),FALSE,TRUE),TRUE)</f>
        <v>1</v>
      </c>
      <c r="AN91" s="5" t="b">
        <f t="array" ref="AN91">IF(ISBLANK(Spreadsheet!I91),TRUE,ISNUMBER(MATCH(TRUE,EXACT(Spreadsheet!I91,GenderValues),0)))</f>
        <v>1</v>
      </c>
      <c r="AO91" s="5" t="b">
        <f ca="1">IF(ISERROR(DATEVALUE(TEXT(Spreadsheet!J91,"mm/dd/yyyy")) &gt; TODAY()),IF(AND(ISBLANK(Spreadsheet!J91),ISBLANK(Spreadsheet!C91)),TRUE,FALSE),IF(DATEVALUE(TEXT(Spreadsheet!J91,"mm/dd/yyyy")) &gt; TODAY(),FALSE,TRUE))</f>
        <v>1</v>
      </c>
      <c r="AP91" s="5" t="b">
        <f>OR(ISBLANK(Spreadsheet!K91),LEN(Spreadsheet!K91)&lt;=100)</f>
        <v>1</v>
      </c>
      <c r="AQ91" s="5" t="b">
        <f t="array" ref="AQ91">IF(OR(AND(ISBLANK(Spreadsheet!L91),ISBLANK(Spreadsheet!C91)),AND(NOT(ISBLANK(Spreadsheet!C91)),NOT(ISBLANK(Spreadsheet!D91)))),TRUE,ISNUMBER(MATCH(TRUE,EXACT(Spreadsheet!L91,MaritalStatus),0)))</f>
        <v>1</v>
      </c>
      <c r="AR91" s="5" t="b">
        <f ca="1">IF(ISERROR(DATEVALUE(TEXT(Spreadsheet!M91,"mm/dd/yyyy")) &gt; TODAY()),IF(ISBLANK(Spreadsheet!M91),TRUE,FALSE),IF(DATEVALUE(TEXT(Spreadsheet!M91,"mm/dd/yyyy")) &gt; TODAY(),FALSE,TRUE))</f>
        <v>1</v>
      </c>
      <c r="AS91" s="5" t="b">
        <f>OR(ISBLANK(Spreadsheet!N91),LEN(Spreadsheet!N91)&lt;=100)</f>
        <v>1</v>
      </c>
      <c r="AT91" s="5" t="b">
        <f>OR(ISBLANK(Spreadsheet!O91),UPPER(Spreadsheet!O91)="YES")</f>
        <v>1</v>
      </c>
      <c r="AU91" s="5" t="b">
        <f>OR(ISBLANK(Spreadsheet!P91),UPPER(Spreadsheet!P91)="YES")</f>
        <v>1</v>
      </c>
      <c r="AV91" s="5" t="b">
        <f t="array" ref="AV91">IF(ISBLANK(Spreadsheet!Q91),TRUE,ISNUMBER(MATCH(TRUE,EXACT(Spreadsheet!Q91,OnGroupsPriorIns),0)))</f>
        <v>1</v>
      </c>
      <c r="AW91" s="5" t="b">
        <f>OR(ISBLANK(Spreadsheet!R91),UPPER(Spreadsheet!R91)="YES")</f>
        <v>1</v>
      </c>
      <c r="AX91" s="5" t="b">
        <f>OR(ISBLANK(Spreadsheet!S91),UPPER(Spreadsheet!S91)="YES")</f>
        <v>1</v>
      </c>
      <c r="AY91" s="5" t="b">
        <f>OR(AND(ISBLANK(Spreadsheet!C91),LEN(Spreadsheet!T91)=0),AND(NOT(ISBLANK(Spreadsheet!C91)),LEN(Spreadsheet!T91)&gt;0,LEN(Spreadsheet!T91)&lt;=50))</f>
        <v>1</v>
      </c>
      <c r="AZ91" s="5" t="b">
        <f>OR(LEN(Spreadsheet!U91)=0,AND(LEN(Spreadsheet!U91)&gt;0,LEN(Spreadsheet!U91)&lt;=50))</f>
        <v>1</v>
      </c>
      <c r="BA91" s="5" t="b">
        <f>OR(AND(ISBLANK(Spreadsheet!C91),LEN(Spreadsheet!V91)=0),AND(NOT(ISBLANK(Spreadsheet!C91)),LEN(Spreadsheet!V91)&gt;0,LEN(Spreadsheet!V91)&lt;=50))</f>
        <v>1</v>
      </c>
      <c r="BB91" s="5" t="b">
        <f t="array" ref="BB91">IF(AND(ISBLANK(Spreadsheet!C91),LEN(Spreadsheet!W91)=0),TRUE,ISNUMBER(MATCH(TRUE,EXACT(Spreadsheet!W91,States),0)))</f>
        <v>1</v>
      </c>
      <c r="BC91" s="5" t="b">
        <f>OR(AND(ISBLANK(Spreadsheet!C91),LEN(Spreadsheet!X91)=0),AND(NOT(ISBLANK(Spreadsheet!C91)),LEN(Spreadsheet!X91)&gt;0,LEN(Spreadsheet!X91)=5,ISNUMBER(VALUE(Spreadsheet!X91))))</f>
        <v>1</v>
      </c>
      <c r="BD91" s="5" t="b">
        <f>OR(ISBLANK(Spreadsheet!Z91),LEN(Spreadsheet!Z91)&lt;=50)</f>
        <v>1</v>
      </c>
      <c r="BE91" s="5" t="b">
        <f>ISBLANK(Spreadsheet!AA91)</f>
        <v>1</v>
      </c>
      <c r="BF91" s="5" t="b">
        <f>ISBLANK(Spreadsheet!AB91)</f>
        <v>1</v>
      </c>
      <c r="BG91" s="5" t="b">
        <f>IF(ISERROR(DATEVALUE(TEXT(Spreadsheet!AC91,"mm/dd/yyyy")) &gt; DATEVALUE(TEXT(Spreadsheet!J91,"mm/dd/yyyy"))),IF(OR(AND(ISBLANK(Spreadsheet!AC91),ISBLANK(Spreadsheet!C91)),AND(NOT(ISBLANK(Spreadsheet!C91)),ISBLANK(Spreadsheet!AC91),NOT(ISBLANK(Spreadsheet!D91)))),TRUE,FALSE),IF(DATEVALUE(TEXT(Spreadsheet!AC91,"mm/dd/yyyy")) &gt; DATEVALUE(TEXT(Spreadsheet!J91,"mm/dd/yyyy")),TRUE,FALSE))</f>
        <v>1</v>
      </c>
      <c r="BH91" s="5" t="b">
        <f>OR(AND(ISBLANK(Spreadsheet!C91),ISBLANK(Spreadsheet!AE91)),AND(NOT(ISBLANK(Spreadsheet!C91)),NOT(ISBLANK(Spreadsheet!D91)),ISBLANK(Spreadsheet!AE91)),AND(NOT(ISBLANK(Spreadsheet!C91)),ISBLANK(Spreadsheet!D91),NOT(ISBLANK(Spreadsheet!AE91)),LEN(Spreadsheet!AE91)&lt;=100))</f>
        <v>1</v>
      </c>
      <c r="BI91" s="5" t="b">
        <f t="array" ref="BI91">IF(ISBLANK(Spreadsheet!AF91),TRUE,ISNUMBER(MATCH(TRUE,EXACT(Spreadsheet!AF91,CobraShortReasons),0)))</f>
        <v>1</v>
      </c>
      <c r="BJ91" s="5" t="b">
        <f ca="1">IF(ISERROR(DATEVALUE(TEXT(Spreadsheet!AG91,"mm/dd/yyyy")) &gt; TODAY()),IF(ISBLANK(Spreadsheet!AG91),TRUE,FALSE),IF(DATEVALUE(TEXT(Spreadsheet!AG91,"mm/dd/yyyy")) &gt; TODAY(),FALSE,TRUE))</f>
        <v>1</v>
      </c>
      <c r="BK91" s="5" t="b">
        <f>OR(ISBLANK(Spreadsheet!AH91),LEN(Spreadsheet!AH91)&lt;=25)</f>
        <v>1</v>
      </c>
      <c r="BL91" s="5" t="b">
        <f t="array" aca="1" ref="BL91" ca="1">IF(ISBLANK(Spreadsheet!AI91),TRUE,ISNUMBER(MATCH(TRUE,EXACT(Spreadsheet!AI91,INDIRECT(Spreadsheet!$D$2)),0)))</f>
        <v>1</v>
      </c>
      <c r="BM91" s="5" t="b">
        <f t="array" aca="1" ref="BM91" ca="1">IF(ISBLANK(Spreadsheet!AJ91),TRUE,ISNUMBER(MATCH(TRUE,EXACT(Spreadsheet!AJ91,INDIRECT(Spreadsheet!BJ91)),0)))</f>
        <v>1</v>
      </c>
      <c r="BN91" s="5" t="b">
        <f t="array" ref="BN91">IF(ISBLANK(Spreadsheet!AK91),TRUE,ISNUMBER(MATCH(TRUE,EXACT(Spreadsheet!AK91,DentalPlans),0)))</f>
        <v>1</v>
      </c>
      <c r="BO91" s="5" t="b">
        <f t="array" aca="1" ref="BO91" ca="1">IF(ISBLANK(Spreadsheet!AL91),TRUE,ISNUMBER(MATCH(TRUE,EXACT(Spreadsheet!AL91,INDIRECT(Spreadsheet!BK91)),0)))</f>
        <v>1</v>
      </c>
      <c r="BP91" s="5" t="b">
        <f t="array" ref="BP91">IF(ISBLANK(Spreadsheet!AM91),TRUE,ISNUMBER(MATCH(TRUE,EXACT(Spreadsheet!AM91,VisionPlans),0)))</f>
        <v>1</v>
      </c>
      <c r="BQ91" s="5" t="b">
        <f t="array" aca="1" ref="BQ91" ca="1">IF(ISBLANK(Spreadsheet!AN91),TRUE,ISNUMBER(MATCH(TRUE,EXACT(Spreadsheet!AN91,INDIRECT(Spreadsheet!BL91)),0)))</f>
        <v>1</v>
      </c>
      <c r="BR91" s="5" t="b">
        <f t="array" ref="BR91">IF(ISBLANK(Spreadsheet!AO91),TRUE,ISNUMBER(MATCH(TRUE,EXACT(Spreadsheet!AO91,LifeBenefitClasses),0)))</f>
        <v>1</v>
      </c>
      <c r="BS91" s="5" t="b">
        <f>IF(OR(ISBLANK(Spreadsheet!AO91), Spreadsheet!AO91="Waive"),IF(ISBLANK(Spreadsheet!AP91),TRUE,FALSE),IF(OR(AND(NOT(ISBLANK(Spreadsheet!AO91)),ISBLANK(Spreadsheet!AP91)),NOT(ISNUMBER(VALUE(Spreadsheet!AP91)))),FALSE,IF(OR(AND(Spreadsheet!AP91&lt;6,MOD(Spreadsheet!AP91*10,5)=0), MOD(Spreadsheet!AP91,5000)=0),TRUE,FALSE)))</f>
        <v>1</v>
      </c>
      <c r="BT91" s="5" t="b">
        <f t="array" ref="BT91">IF(ISBLANK(Spreadsheet!AQ91),TRUE,ISNUMBER(MATCH(TRUE,EXACT(Spreadsheet!AQ91,EnrollWaive),0)))</f>
        <v>1</v>
      </c>
      <c r="BU91" s="5" t="b">
        <f t="array" ref="BU91">IF(ISBLANK(Spreadsheet!AR91),TRUE,ISNUMBER(MATCH(TRUE,EXACT(Spreadsheet!AR91,LifeBenefitClasses),0)))</f>
        <v>1</v>
      </c>
      <c r="BV91" s="5" t="b">
        <f>IF(OR(ISBLANK(Spreadsheet!AR91), Spreadsheet!AR91="Waive"),IF(ISBLANK(Spreadsheet!AS91),TRUE,FALSE),IF(OR(AND(NOT(ISBLANK(Spreadsheet!AR91)),ISBLANK(Spreadsheet!AS91)),NOT(ISNUMBER(VALUE(Spreadsheet!AS91)))),FALSE,IF(OR(AND(Spreadsheet!AS91&lt;6,MOD(Spreadsheet!AS91*10,5)=0), MOD(Spreadsheet!AS91,10000)=0),TRUE,FALSE)))</f>
        <v>1</v>
      </c>
      <c r="BW91" s="5" t="b">
        <f t="array" ref="BW91">IF(ISBLANK(Spreadsheet!AT91),TRUE,ISNUMBER(MATCH(TRUE,EXACT(Spreadsheet!AT91,LifeBenefitClasses),0)))</f>
        <v>1</v>
      </c>
      <c r="BX91" s="5" t="b">
        <f>IF(OR(ISBLANK(Spreadsheet!AT91), Spreadsheet!AT91="Waive"),IF(ISBLANK(Spreadsheet!AU91),TRUE,FALSE),IF(OR(AND(NOT(ISBLANK(Spreadsheet!AT91)),ISBLANK(Spreadsheet!AU91)),NOT(ISNUMBER(VALUE(Spreadsheet!AU91)))),FALSE,IF(AND(NOT(OR(ISBLANK(Spreadsheet!AT91),Spreadsheet!AT91="Waive")),NOT(OR(ISBLANK(Spreadsheet!AR91),Spreadsheet!AR91="Waive")),MOD(Spreadsheet!AU91,5000)=0, Spreadsheet!AU91&lt;=(Spreadsheet!AS91*0.5)),TRUE,FALSE)))</f>
        <v>1</v>
      </c>
      <c r="BY91" s="5" t="b">
        <f t="array" ref="BY91">IF(ISBLANK(Spreadsheet!AV91),TRUE,ISNUMBER(MATCH(TRUE,EXACT(Spreadsheet!AV91,EnrollWaive),0)))</f>
        <v>1</v>
      </c>
      <c r="BZ91" s="5" t="b">
        <f t="array" ref="BZ91">IF(ISBLANK(Spreadsheet!AW91),TRUE,ISNUMBER(MATCH(TRUE,EXACT(Spreadsheet!AW91,LifeBenefitClasses),0)))</f>
        <v>1</v>
      </c>
      <c r="CA91" s="5" t="b">
        <f t="array" ref="CA91">IF(ISBLANK(Spreadsheet!AX91),TRUE,ISNUMBER(MATCH(TRUE,EXACT(Spreadsheet!AX91,LifeBenefitClasses),0)))</f>
        <v>1</v>
      </c>
      <c r="CB91" s="5" t="b">
        <f t="array" ref="CB91">IF(ISBLANK(Spreadsheet!AY91),TRUE,ISNUMBER(MATCH(TRUE,EXACT(Spreadsheet!AY91,LifeBenefitClasses),0)))</f>
        <v>1</v>
      </c>
      <c r="CC91" s="5" t="b">
        <f t="array" ref="CC91">IF(ISBLANK(Spreadsheet!AZ91),TRUE,ISNUMBER(MATCH(TRUE,EXACT(Spreadsheet!AZ91,LifeBenefitClasses),0)))</f>
        <v>1</v>
      </c>
      <c r="CD91" s="5" t="b">
        <f t="array" ref="CD91">IF(ISBLANK(Spreadsheet!BA91),TRUE,ISNUMBER(MATCH(TRUE,EXACT(Spreadsheet!BA91,LifeBenefitClasses),0)))</f>
        <v>1</v>
      </c>
      <c r="CE91" s="5" t="b">
        <f>IF(OR(ISBLANK(Spreadsheet!BA91), Spreadsheet!BA91="Waive"),IF(ISBLANK(Spreadsheet!BB91),TRUE,FALSE),IF(OR(AND(NOT(ISBLANK(Spreadsheet!BA91)),ISBLANK(Spreadsheet!BB91)),NOT(ISNUMBER(VALUE(Spreadsheet!BB91))),ISBLANK(Spreadsheet!BC91),NOT(ISNUMBER(VALUE(Spreadsheet!BC91)))),FALSE,IF(AND(Spreadsheet!BB91&gt;=50000,Spreadsheet!BB91&lt;=250000,MOD(Spreadsheet!BB91,10000)=0,Spreadsheet!BB91&lt;=(10*Spreadsheet!BC91)),TRUE,FALSE)))</f>
        <v>1</v>
      </c>
      <c r="CF91" s="5" t="b">
        <f>IF(NOT(ISBLANK(Spreadsheet!BC91)),AND(ISNUMBER(VALUE(Spreadsheet!BC91)),Spreadsheet!BC91&gt;0),AND(OR(ISBLANK(Spreadsheet!AO91),Spreadsheet!AO91="Waive",AND(NOT(OR(ISBLANK(Spreadsheet!AO91),Spreadsheet!AO91="Waive")),Spreadsheet!AP91&gt;=6)),OR(ISBLANK(Spreadsheet!AR91),AND(NOT(OR(ISBLANK(Spreadsheet!AR91),Spreadsheet!AR91="Waive")),Spreadsheet!AS91&gt;=6)),OR(ISBLANK(Spreadsheet!AW91)),OR(ISBLANK(Spreadsheet!AX91)),OR(ISBLANK(Spreadsheet!AY91)),OR(ISBLANK(Spreadsheet!AZ91)),OR(ISBLANK(Spreadsheet!BA91),Spreadsheet!BA91="Waive")))</f>
        <v>1</v>
      </c>
      <c r="CG91" s="5" t="b">
        <f t="shared" ca="1" si="9"/>
        <v>1</v>
      </c>
    </row>
    <row r="92" spans="8:85" x14ac:dyDescent="0.3">
      <c r="H92" s="5">
        <f t="shared" ca="1" si="6"/>
        <v>2</v>
      </c>
      <c r="I92" s="5" t="str">
        <f t="shared" ca="1" si="7"/>
        <v/>
      </c>
      <c r="J92" s="5" t="str">
        <f>IF(AND(NOT(ISBLANK(Spreadsheet!C92)),ISBLANK(Spreadsheet!D92)),Spreadsheet!F92&amp;" "&amp;Spreadsheet!H92,"")</f>
        <v/>
      </c>
      <c r="K92" s="5">
        <f>IF(AND(NOT(ISBLANK(Spreadsheet!C92)),ISBLANK(Spreadsheet!D92)),COUNTIFS(Spreadsheet!E93:E$786,"=Child",Spreadsheet!C93:C$786, "="&amp;Spreadsheet!C92) + COUNTIFS(Spreadsheet!E93:E$786,"=Step-child",Spreadsheet!C93:C$786, "="&amp;Spreadsheet!C92),0)</f>
        <v>0</v>
      </c>
      <c r="L92" s="5">
        <f>IF(NOT(ISBLANK(J92)),COUNTIFS(Spreadsheet!E93:E$786,"=Wife",Spreadsheet!C93:C$786, "="&amp;Spreadsheet!C92) + COUNTIFS(Spreadsheet!E93:E$786,"=Husband",Spreadsheet!C93:C$786, "="&amp;Spreadsheet!C92),0)</f>
        <v>0</v>
      </c>
      <c r="M92" s="5">
        <f>IF(NOT(ISBLANK(Spreadsheet!AJ92)),VLOOKUP(Spreadsheet!AJ92,'Drop Downs'!$P$2:$R$16,3,FALSE),0)</f>
        <v>0</v>
      </c>
      <c r="N92" s="5">
        <f>IF(NOT(ISBLANK(Spreadsheet!AJ92)), VLOOKUP(Spreadsheet!AJ92,'Drop Downs'!$P$2:$R$16,2,FALSE),0)</f>
        <v>0</v>
      </c>
      <c r="O92" s="5">
        <f>IF(NOT(ISBLANK(Spreadsheet!AL92)),VLOOKUP(Spreadsheet!AL92,'Drop Downs'!$P$2:$R$16,3,FALSE), 0)</f>
        <v>0</v>
      </c>
      <c r="P92" s="5">
        <f>IF(NOT(ISBLANK(Spreadsheet!AL92)),VLOOKUP(Spreadsheet!AL92,'Drop Downs'!$P$2:$R$16,2,FALSE),0)</f>
        <v>0</v>
      </c>
      <c r="Q92" s="5">
        <f>IF(NOT(ISBLANK(Spreadsheet!AN92)),VLOOKUP(Spreadsheet!AN92,'Drop Downs'!$P$2:$R$16,3,FALSE),0)</f>
        <v>0</v>
      </c>
      <c r="R92" s="5">
        <f>IF(NOT(ISBLANK(Spreadsheet!AN92)),VLOOKUP(Spreadsheet!AN92,'Drop Downs'!$P$2:$R$16,2,FALSE),0)</f>
        <v>0</v>
      </c>
      <c r="S92" s="5" t="str">
        <f>IF(OR(M92&gt;K92,N92&gt;L92,O92&gt;K92, Q92&gt;K92,N92&gt;L92, P92&gt;L92, R92&gt;L92),"Member currently has a coverage election over what he/she needs.  Please add more dependents or adjust the coverage election.","")&amp;(IF(AND(NOT(ISBLANK(Spreadsheet!C92)),NOT(ISBLANK(Spreadsheet!D92)),ISBLANK(Spreadsheet!E92)),"Dependent lacks a relationship to member.Please select one from the drop-down.",""))</f>
        <v/>
      </c>
      <c r="T92" s="5" t="b">
        <f t="shared" si="8"/>
        <v>1</v>
      </c>
      <c r="U92" s="5" t="b">
        <f>OR(ISBLANK(Spreadsheet!C92),IF(NOT(ISBLANK(Spreadsheet!D92)),NOT(ISBLANK(Spreadsheet!E92)),TRUE))</f>
        <v>1</v>
      </c>
      <c r="V92" s="5" t="b">
        <f>OR(ISBLANK(Spreadsheet!C92), NOT(ISBLANK(Spreadsheet!I92)))</f>
        <v>1</v>
      </c>
      <c r="W92" s="5" t="b">
        <f>OR(ISBLANK(Spreadsheet!D92),NOT(ISBLANK(Spreadsheet!C92)))</f>
        <v>1</v>
      </c>
      <c r="X92" s="155" t="str">
        <f>REPT("0",MIN(FIND({1,2,3,4,5,6,7,8,9},Spreadsheet!C92&amp;"123456789"))-1)&amp;IF(ISBLANK(Spreadsheet!C92),"",SUMPRODUCT(MID(0&amp;Spreadsheet!C92,LARGE(INDEX(ISNUMBER(--MID(Spreadsheet!C92,ROW($1:$225),1))*
 ROW($1:$225),0),ROW($1:$225))+1,1)*10^ROW($1:$225)/10))</f>
        <v/>
      </c>
      <c r="Y92" s="5" t="b">
        <f>IF(NOT(ISBLANK(Spreadsheet!C92)),IF(AND(ISNUMBER(VALUE(Spreadsheet!C92)), LEN(Spreadsheet!C92)=9),TRUE,FALSE),TRUE)</f>
        <v>1</v>
      </c>
      <c r="Z92" s="155" t="str">
        <f>REPT("0",MIN(FIND({1,2,3,4,5,6,7,8,9},Spreadsheet!D92&amp;"123456789"))-1)&amp;IF(ISBLANK(Spreadsheet!D92),"",SUMPRODUCT(MID(0&amp;Spreadsheet!D92,LARGE(INDEX(ISNUMBER(--MID(Spreadsheet!D92,ROW($1:$225),1))*
 ROW($1:$225),0),ROW($1:$225))+1,1)*10^ROW($1:$225)/10))</f>
        <v/>
      </c>
      <c r="AA92" s="5" t="b">
        <f>IF(AND(NOT(ISBLANK(Spreadsheet!D92)),NOT(ISBLANK(Spreadsheet!C92))),IF(AND(ISNUMBER(VALUE(Spreadsheet!D92)), LEN(Spreadsheet!D92)=9),TRUE,FALSE),IF(AND(NOT(ISBLANK(Spreadsheet!D92)),ISBLANK(Spreadsheet!C92)),FALSE,TRUE))</f>
        <v>1</v>
      </c>
      <c r="AB92" s="5" t="b">
        <f>OR(ISBLANK(Spreadsheet!Y92),IF(NOT(ISBLANK(Spreadsheet!Y92)),LEN(Spreadsheet!Y92)=10,ISNUMBER(VALUE(Spreadsheet!Y92))))</f>
        <v>1</v>
      </c>
      <c r="AC92" s="5" t="b">
        <f>OR(ISBLANK(Spreadsheet!AI92), AND(NOT(ISBLANK(Spreadsheet!AJ92)), NOT(ISNUMBER(SEARCH("Waive",Spreadsheet!AJ92)))))</f>
        <v>1</v>
      </c>
      <c r="AD92" s="5" t="b">
        <f>OR(ISBLANK(Spreadsheet!AK92), AND(NOT(ISBLANK(Spreadsheet!AL92)), NOT(ISNUMBER(SEARCH("Waive",Spreadsheet!AL92)))))</f>
        <v>1</v>
      </c>
      <c r="AE92" s="5" t="b">
        <f>OR(ISBLANK(Spreadsheet!AM92), AND(NOT(ISBLANK(Spreadsheet!AN92)), NOT(ISNUMBER(SEARCH("Waive", Spreadsheet!AN92)))))</f>
        <v>1</v>
      </c>
      <c r="AF92" s="5" t="b">
        <f>OR(ISBLANK(Spreadsheet!C92), NOT(ISBLANK(Spreadsheet!D92)),NOT(ISBLANK(Spreadsheet!L92)))</f>
        <v>1</v>
      </c>
      <c r="AG92" s="5" t="b">
        <f>IF(AND(NOT(ISBLANK(Spreadsheet!C92)), NOT(ISBLANK(Spreadsheet!D92)),Spreadsheet!C92&lt;&gt;Spreadsheet!D92),IF(ISERROR(VLOOKUP(Spreadsheet!C92, Spreadsheet!$C$6:'Spreadsheet'!$C91,1,FALSE)), FALSE, TRUE),TRUE)</f>
        <v>1</v>
      </c>
      <c r="AH92" s="5" t="b">
        <f>Spreadsheet!$B$2=Spreadsheet!AD92</f>
        <v>1</v>
      </c>
      <c r="AI92" s="5" t="b">
        <f>IF(ISBLANK(Spreadsheet!G92),TRUE,IF(OR(LEN(Spreadsheet!G92)&gt;1,ISNUMBER(VALUE(Spreadsheet!G92))),FALSE,TRUE))</f>
        <v>1</v>
      </c>
      <c r="AJ92" s="5" t="b">
        <f>OR(ISBLANK(Spreadsheet!C92), NOT(ISBLANK(Spreadsheet!B92)), NOT(ISBLANK(Spreadsheet!D92)))</f>
        <v>1</v>
      </c>
      <c r="AK92" s="5" t="b">
        <f t="array" ref="AK92">IF(OR(AND(ISBLANK(Spreadsheet!E92),ISBLANK(Spreadsheet!D92),NOT(ISBLANK(Spreadsheet!C92))),AND(ISBLANK(Spreadsheet!E92),ISBLANK(Spreadsheet!D92),ISBLANK(Spreadsheet!C92))),TRUE,ISNUMBER(MATCH(TRUE,EXACT(Spreadsheet!E92,Relationships),0)))</f>
        <v>1</v>
      </c>
      <c r="AL92" s="5" t="b">
        <f>IF(NOT(ISBLANK(Spreadsheet!C92)),IF(OR(ISBLANK(Spreadsheet!F92),LEN(Spreadsheet!F92)&gt;40),FALSE,TRUE),TRUE)</f>
        <v>1</v>
      </c>
      <c r="AM92" s="5" t="b">
        <f>IF(NOT(ISBLANK(Spreadsheet!C92)),IF(OR(ISBLANK(Spreadsheet!H92),LEN(Spreadsheet!H92)&gt;40),FALSE,TRUE),TRUE)</f>
        <v>1</v>
      </c>
      <c r="AN92" s="5" t="b">
        <f t="array" ref="AN92">IF(ISBLANK(Spreadsheet!I92),TRUE,ISNUMBER(MATCH(TRUE,EXACT(Spreadsheet!I92,GenderValues),0)))</f>
        <v>1</v>
      </c>
      <c r="AO92" s="5" t="b">
        <f ca="1">IF(ISERROR(DATEVALUE(TEXT(Spreadsheet!J92,"mm/dd/yyyy")) &gt; TODAY()),IF(AND(ISBLANK(Spreadsheet!J92),ISBLANK(Spreadsheet!C92)),TRUE,FALSE),IF(DATEVALUE(TEXT(Spreadsheet!J92,"mm/dd/yyyy")) &gt; TODAY(),FALSE,TRUE))</f>
        <v>1</v>
      </c>
      <c r="AP92" s="5" t="b">
        <f>OR(ISBLANK(Spreadsheet!K92),LEN(Spreadsheet!K92)&lt;=100)</f>
        <v>1</v>
      </c>
      <c r="AQ92" s="5" t="b">
        <f t="array" ref="AQ92">IF(OR(AND(ISBLANK(Spreadsheet!L92),ISBLANK(Spreadsheet!C92)),AND(NOT(ISBLANK(Spreadsheet!C92)),NOT(ISBLANK(Spreadsheet!D92)))),TRUE,ISNUMBER(MATCH(TRUE,EXACT(Spreadsheet!L92,MaritalStatus),0)))</f>
        <v>1</v>
      </c>
      <c r="AR92" s="5" t="b">
        <f ca="1">IF(ISERROR(DATEVALUE(TEXT(Spreadsheet!M92,"mm/dd/yyyy")) &gt; TODAY()),IF(ISBLANK(Spreadsheet!M92),TRUE,FALSE),IF(DATEVALUE(TEXT(Spreadsheet!M92,"mm/dd/yyyy")) &gt; TODAY(),FALSE,TRUE))</f>
        <v>1</v>
      </c>
      <c r="AS92" s="5" t="b">
        <f>OR(ISBLANK(Spreadsheet!N92),LEN(Spreadsheet!N92)&lt;=100)</f>
        <v>1</v>
      </c>
      <c r="AT92" s="5" t="b">
        <f>OR(ISBLANK(Spreadsheet!O92),UPPER(Spreadsheet!O92)="YES")</f>
        <v>1</v>
      </c>
      <c r="AU92" s="5" t="b">
        <f>OR(ISBLANK(Spreadsheet!P92),UPPER(Spreadsheet!P92)="YES")</f>
        <v>1</v>
      </c>
      <c r="AV92" s="5" t="b">
        <f t="array" ref="AV92">IF(ISBLANK(Spreadsheet!Q92),TRUE,ISNUMBER(MATCH(TRUE,EXACT(Spreadsheet!Q92,OnGroupsPriorIns),0)))</f>
        <v>1</v>
      </c>
      <c r="AW92" s="5" t="b">
        <f>OR(ISBLANK(Spreadsheet!R92),UPPER(Spreadsheet!R92)="YES")</f>
        <v>1</v>
      </c>
      <c r="AX92" s="5" t="b">
        <f>OR(ISBLANK(Spreadsheet!S92),UPPER(Spreadsheet!S92)="YES")</f>
        <v>1</v>
      </c>
      <c r="AY92" s="5" t="b">
        <f>OR(AND(ISBLANK(Spreadsheet!C92),LEN(Spreadsheet!T92)=0),AND(NOT(ISBLANK(Spreadsheet!C92)),LEN(Spreadsheet!T92)&gt;0,LEN(Spreadsheet!T92)&lt;=50))</f>
        <v>1</v>
      </c>
      <c r="AZ92" s="5" t="b">
        <f>OR(LEN(Spreadsheet!U92)=0,AND(LEN(Spreadsheet!U92)&gt;0,LEN(Spreadsheet!U92)&lt;=50))</f>
        <v>1</v>
      </c>
      <c r="BA92" s="5" t="b">
        <f>OR(AND(ISBLANK(Spreadsheet!C92),LEN(Spreadsheet!V92)=0),AND(NOT(ISBLANK(Spreadsheet!C92)),LEN(Spreadsheet!V92)&gt;0,LEN(Spreadsheet!V92)&lt;=50))</f>
        <v>1</v>
      </c>
      <c r="BB92" s="5" t="b">
        <f t="array" ref="BB92">IF(AND(ISBLANK(Spreadsheet!C92),LEN(Spreadsheet!W92)=0),TRUE,ISNUMBER(MATCH(TRUE,EXACT(Spreadsheet!W92,States),0)))</f>
        <v>1</v>
      </c>
      <c r="BC92" s="5" t="b">
        <f>OR(AND(ISBLANK(Spreadsheet!C92),LEN(Spreadsheet!X92)=0),AND(NOT(ISBLANK(Spreadsheet!C92)),LEN(Spreadsheet!X92)&gt;0,LEN(Spreadsheet!X92)=5,ISNUMBER(VALUE(Spreadsheet!X92))))</f>
        <v>1</v>
      </c>
      <c r="BD92" s="5" t="b">
        <f>OR(ISBLANK(Spreadsheet!Z92),LEN(Spreadsheet!Z92)&lt;=50)</f>
        <v>1</v>
      </c>
      <c r="BE92" s="5" t="b">
        <f>ISBLANK(Spreadsheet!AA92)</f>
        <v>1</v>
      </c>
      <c r="BF92" s="5" t="b">
        <f>ISBLANK(Spreadsheet!AB92)</f>
        <v>1</v>
      </c>
      <c r="BG92" s="5" t="b">
        <f>IF(ISERROR(DATEVALUE(TEXT(Spreadsheet!AC92,"mm/dd/yyyy")) &gt; DATEVALUE(TEXT(Spreadsheet!J92,"mm/dd/yyyy"))),IF(OR(AND(ISBLANK(Spreadsheet!AC92),ISBLANK(Spreadsheet!C92)),AND(NOT(ISBLANK(Spreadsheet!C92)),ISBLANK(Spreadsheet!AC92),NOT(ISBLANK(Spreadsheet!D92)))),TRUE,FALSE),IF(DATEVALUE(TEXT(Spreadsheet!AC92,"mm/dd/yyyy")) &gt; DATEVALUE(TEXT(Spreadsheet!J92,"mm/dd/yyyy")),TRUE,FALSE))</f>
        <v>1</v>
      </c>
      <c r="BH92" s="5" t="b">
        <f>OR(AND(ISBLANK(Spreadsheet!C92),ISBLANK(Spreadsheet!AE92)),AND(NOT(ISBLANK(Spreadsheet!C92)),NOT(ISBLANK(Spreadsheet!D92)),ISBLANK(Spreadsheet!AE92)),AND(NOT(ISBLANK(Spreadsheet!C92)),ISBLANK(Spreadsheet!D92),NOT(ISBLANK(Spreadsheet!AE92)),LEN(Spreadsheet!AE92)&lt;=100))</f>
        <v>1</v>
      </c>
      <c r="BI92" s="5" t="b">
        <f t="array" ref="BI92">IF(ISBLANK(Spreadsheet!AF92),TRUE,ISNUMBER(MATCH(TRUE,EXACT(Spreadsheet!AF92,CobraShortReasons),0)))</f>
        <v>1</v>
      </c>
      <c r="BJ92" s="5" t="b">
        <f ca="1">IF(ISERROR(DATEVALUE(TEXT(Spreadsheet!AG92,"mm/dd/yyyy")) &gt; TODAY()),IF(ISBLANK(Spreadsheet!AG92),TRUE,FALSE),IF(DATEVALUE(TEXT(Spreadsheet!AG92,"mm/dd/yyyy")) &gt; TODAY(),FALSE,TRUE))</f>
        <v>1</v>
      </c>
      <c r="BK92" s="5" t="b">
        <f>OR(ISBLANK(Spreadsheet!AH92),LEN(Spreadsheet!AH92)&lt;=25)</f>
        <v>1</v>
      </c>
      <c r="BL92" s="5" t="b">
        <f t="array" aca="1" ref="BL92" ca="1">IF(ISBLANK(Spreadsheet!AI92),TRUE,ISNUMBER(MATCH(TRUE,EXACT(Spreadsheet!AI92,INDIRECT(Spreadsheet!$D$2)),0)))</f>
        <v>1</v>
      </c>
      <c r="BM92" s="5" t="b">
        <f t="array" aca="1" ref="BM92" ca="1">IF(ISBLANK(Spreadsheet!AJ92),TRUE,ISNUMBER(MATCH(TRUE,EXACT(Spreadsheet!AJ92,INDIRECT(Spreadsheet!BJ92)),0)))</f>
        <v>1</v>
      </c>
      <c r="BN92" s="5" t="b">
        <f t="array" ref="BN92">IF(ISBLANK(Spreadsheet!AK92),TRUE,ISNUMBER(MATCH(TRUE,EXACT(Spreadsheet!AK92,DentalPlans),0)))</f>
        <v>1</v>
      </c>
      <c r="BO92" s="5" t="b">
        <f t="array" aca="1" ref="BO92" ca="1">IF(ISBLANK(Spreadsheet!AL92),TRUE,ISNUMBER(MATCH(TRUE,EXACT(Spreadsheet!AL92,INDIRECT(Spreadsheet!BK92)),0)))</f>
        <v>1</v>
      </c>
      <c r="BP92" s="5" t="b">
        <f t="array" ref="BP92">IF(ISBLANK(Spreadsheet!AM92),TRUE,ISNUMBER(MATCH(TRUE,EXACT(Spreadsheet!AM92,VisionPlans),0)))</f>
        <v>1</v>
      </c>
      <c r="BQ92" s="5" t="b">
        <f t="array" aca="1" ref="BQ92" ca="1">IF(ISBLANK(Spreadsheet!AN92),TRUE,ISNUMBER(MATCH(TRUE,EXACT(Spreadsheet!AN92,INDIRECT(Spreadsheet!BL92)),0)))</f>
        <v>1</v>
      </c>
      <c r="BR92" s="5" t="b">
        <f t="array" ref="BR92">IF(ISBLANK(Spreadsheet!AO92),TRUE,ISNUMBER(MATCH(TRUE,EXACT(Spreadsheet!AO92,LifeBenefitClasses),0)))</f>
        <v>1</v>
      </c>
      <c r="BS92" s="5" t="b">
        <f>IF(OR(ISBLANK(Spreadsheet!AO92), Spreadsheet!AO92="Waive"),IF(ISBLANK(Spreadsheet!AP92),TRUE,FALSE),IF(OR(AND(NOT(ISBLANK(Spreadsheet!AO92)),ISBLANK(Spreadsheet!AP92)),NOT(ISNUMBER(VALUE(Spreadsheet!AP92)))),FALSE,IF(OR(AND(Spreadsheet!AP92&lt;6,MOD(Spreadsheet!AP92*10,5)=0), MOD(Spreadsheet!AP92,5000)=0),TRUE,FALSE)))</f>
        <v>1</v>
      </c>
      <c r="BT92" s="5" t="b">
        <f t="array" ref="BT92">IF(ISBLANK(Spreadsheet!AQ92),TRUE,ISNUMBER(MATCH(TRUE,EXACT(Spreadsheet!AQ92,EnrollWaive),0)))</f>
        <v>1</v>
      </c>
      <c r="BU92" s="5" t="b">
        <f t="array" ref="BU92">IF(ISBLANK(Spreadsheet!AR92),TRUE,ISNUMBER(MATCH(TRUE,EXACT(Spreadsheet!AR92,LifeBenefitClasses),0)))</f>
        <v>1</v>
      </c>
      <c r="BV92" s="5" t="b">
        <f>IF(OR(ISBLANK(Spreadsheet!AR92), Spreadsheet!AR92="Waive"),IF(ISBLANK(Spreadsheet!AS92),TRUE,FALSE),IF(OR(AND(NOT(ISBLANK(Spreadsheet!AR92)),ISBLANK(Spreadsheet!AS92)),NOT(ISNUMBER(VALUE(Spreadsheet!AS92)))),FALSE,IF(OR(AND(Spreadsheet!AS92&lt;6,MOD(Spreadsheet!AS92*10,5)=0), MOD(Spreadsheet!AS92,10000)=0),TRUE,FALSE)))</f>
        <v>1</v>
      </c>
      <c r="BW92" s="5" t="b">
        <f t="array" ref="BW92">IF(ISBLANK(Spreadsheet!AT92),TRUE,ISNUMBER(MATCH(TRUE,EXACT(Spreadsheet!AT92,LifeBenefitClasses),0)))</f>
        <v>1</v>
      </c>
      <c r="BX92" s="5" t="b">
        <f>IF(OR(ISBLANK(Spreadsheet!AT92), Spreadsheet!AT92="Waive"),IF(ISBLANK(Spreadsheet!AU92),TRUE,FALSE),IF(OR(AND(NOT(ISBLANK(Spreadsheet!AT92)),ISBLANK(Spreadsheet!AU92)),NOT(ISNUMBER(VALUE(Spreadsheet!AU92)))),FALSE,IF(AND(NOT(OR(ISBLANK(Spreadsheet!AT92),Spreadsheet!AT92="Waive")),NOT(OR(ISBLANK(Spreadsheet!AR92),Spreadsheet!AR92="Waive")),MOD(Spreadsheet!AU92,5000)=0, Spreadsheet!AU92&lt;=(Spreadsheet!AS92*0.5)),TRUE,FALSE)))</f>
        <v>1</v>
      </c>
      <c r="BY92" s="5" t="b">
        <f t="array" ref="BY92">IF(ISBLANK(Spreadsheet!AV92),TRUE,ISNUMBER(MATCH(TRUE,EXACT(Spreadsheet!AV92,EnrollWaive),0)))</f>
        <v>1</v>
      </c>
      <c r="BZ92" s="5" t="b">
        <f t="array" ref="BZ92">IF(ISBLANK(Spreadsheet!AW92),TRUE,ISNUMBER(MATCH(TRUE,EXACT(Spreadsheet!AW92,LifeBenefitClasses),0)))</f>
        <v>1</v>
      </c>
      <c r="CA92" s="5" t="b">
        <f t="array" ref="CA92">IF(ISBLANK(Spreadsheet!AX92),TRUE,ISNUMBER(MATCH(TRUE,EXACT(Spreadsheet!AX92,LifeBenefitClasses),0)))</f>
        <v>1</v>
      </c>
      <c r="CB92" s="5" t="b">
        <f t="array" ref="CB92">IF(ISBLANK(Spreadsheet!AY92),TRUE,ISNUMBER(MATCH(TRUE,EXACT(Spreadsheet!AY92,LifeBenefitClasses),0)))</f>
        <v>1</v>
      </c>
      <c r="CC92" s="5" t="b">
        <f t="array" ref="CC92">IF(ISBLANK(Spreadsheet!AZ92),TRUE,ISNUMBER(MATCH(TRUE,EXACT(Spreadsheet!AZ92,LifeBenefitClasses),0)))</f>
        <v>1</v>
      </c>
      <c r="CD92" s="5" t="b">
        <f t="array" ref="CD92">IF(ISBLANK(Spreadsheet!BA92),TRUE,ISNUMBER(MATCH(TRUE,EXACT(Spreadsheet!BA92,LifeBenefitClasses),0)))</f>
        <v>1</v>
      </c>
      <c r="CE92" s="5" t="b">
        <f>IF(OR(ISBLANK(Spreadsheet!BA92), Spreadsheet!BA92="Waive"),IF(ISBLANK(Spreadsheet!BB92),TRUE,FALSE),IF(OR(AND(NOT(ISBLANK(Spreadsheet!BA92)),ISBLANK(Spreadsheet!BB92)),NOT(ISNUMBER(VALUE(Spreadsheet!BB92))),ISBLANK(Spreadsheet!BC92),NOT(ISNUMBER(VALUE(Spreadsheet!BC92)))),FALSE,IF(AND(Spreadsheet!BB92&gt;=50000,Spreadsheet!BB92&lt;=250000,MOD(Spreadsheet!BB92,10000)=0,Spreadsheet!BB92&lt;=(10*Spreadsheet!BC92)),TRUE,FALSE)))</f>
        <v>1</v>
      </c>
      <c r="CF92" s="5" t="b">
        <f>IF(NOT(ISBLANK(Spreadsheet!BC92)),AND(ISNUMBER(VALUE(Spreadsheet!BC92)),Spreadsheet!BC92&gt;0),AND(OR(ISBLANK(Spreadsheet!AO92),Spreadsheet!AO92="Waive",AND(NOT(OR(ISBLANK(Spreadsheet!AO92),Spreadsheet!AO92="Waive")),Spreadsheet!AP92&gt;=6)),OR(ISBLANK(Spreadsheet!AR92),AND(NOT(OR(ISBLANK(Spreadsheet!AR92),Spreadsheet!AR92="Waive")),Spreadsheet!AS92&gt;=6)),OR(ISBLANK(Spreadsheet!AW92)),OR(ISBLANK(Spreadsheet!AX92)),OR(ISBLANK(Spreadsheet!AY92)),OR(ISBLANK(Spreadsheet!AZ92)),OR(ISBLANK(Spreadsheet!BA92),Spreadsheet!BA92="Waive")))</f>
        <v>1</v>
      </c>
      <c r="CG92" s="5" t="b">
        <f t="shared" ca="1" si="9"/>
        <v>1</v>
      </c>
    </row>
    <row r="93" spans="8:85" x14ac:dyDescent="0.3">
      <c r="H93" s="5">
        <f t="shared" ca="1" si="6"/>
        <v>2</v>
      </c>
      <c r="I93" s="5" t="str">
        <f t="shared" ca="1" si="7"/>
        <v/>
      </c>
      <c r="J93" s="5" t="str">
        <f>IF(AND(NOT(ISBLANK(Spreadsheet!C93)),ISBLANK(Spreadsheet!D93)),Spreadsheet!F93&amp;" "&amp;Spreadsheet!H93,"")</f>
        <v/>
      </c>
      <c r="K93" s="5">
        <f>IF(AND(NOT(ISBLANK(Spreadsheet!C93)),ISBLANK(Spreadsheet!D93)),COUNTIFS(Spreadsheet!E94:E$786,"=Child",Spreadsheet!C94:C$786, "="&amp;Spreadsheet!C93) + COUNTIFS(Spreadsheet!E94:E$786,"=Step-child",Spreadsheet!C94:C$786, "="&amp;Spreadsheet!C93),0)</f>
        <v>0</v>
      </c>
      <c r="L93" s="5">
        <f>IF(NOT(ISBLANK(J93)),COUNTIFS(Spreadsheet!E94:E$786,"=Wife",Spreadsheet!C94:C$786, "="&amp;Spreadsheet!C93) + COUNTIFS(Spreadsheet!E94:E$786,"=Husband",Spreadsheet!C94:C$786, "="&amp;Spreadsheet!C93),0)</f>
        <v>0</v>
      </c>
      <c r="M93" s="5">
        <f>IF(NOT(ISBLANK(Spreadsheet!AJ93)),VLOOKUP(Spreadsheet!AJ93,'Drop Downs'!$P$2:$R$16,3,FALSE),0)</f>
        <v>0</v>
      </c>
      <c r="N93" s="5">
        <f>IF(NOT(ISBLANK(Spreadsheet!AJ93)), VLOOKUP(Spreadsheet!AJ93,'Drop Downs'!$P$2:$R$16,2,FALSE),0)</f>
        <v>0</v>
      </c>
      <c r="O93" s="5">
        <f>IF(NOT(ISBLANK(Spreadsheet!AL93)),VLOOKUP(Spreadsheet!AL93,'Drop Downs'!$P$2:$R$16,3,FALSE), 0)</f>
        <v>0</v>
      </c>
      <c r="P93" s="5">
        <f>IF(NOT(ISBLANK(Spreadsheet!AL93)),VLOOKUP(Spreadsheet!AL93,'Drop Downs'!$P$2:$R$16,2,FALSE),0)</f>
        <v>0</v>
      </c>
      <c r="Q93" s="5">
        <f>IF(NOT(ISBLANK(Spreadsheet!AN93)),VLOOKUP(Spreadsheet!AN93,'Drop Downs'!$P$2:$R$16,3,FALSE),0)</f>
        <v>0</v>
      </c>
      <c r="R93" s="5">
        <f>IF(NOT(ISBLANK(Spreadsheet!AN93)),VLOOKUP(Spreadsheet!AN93,'Drop Downs'!$P$2:$R$16,2,FALSE),0)</f>
        <v>0</v>
      </c>
      <c r="S93" s="5" t="str">
        <f>IF(OR(M93&gt;K93,N93&gt;L93,O93&gt;K93, Q93&gt;K93,N93&gt;L93, P93&gt;L93, R93&gt;L93),"Member currently has a coverage election over what he/she needs.  Please add more dependents or adjust the coverage election.","")&amp;(IF(AND(NOT(ISBLANK(Spreadsheet!C93)),NOT(ISBLANK(Spreadsheet!D93)),ISBLANK(Spreadsheet!E93)),"Dependent lacks a relationship to member.Please select one from the drop-down.",""))</f>
        <v/>
      </c>
      <c r="T93" s="5" t="b">
        <f t="shared" si="8"/>
        <v>1</v>
      </c>
      <c r="U93" s="5" t="b">
        <f>OR(ISBLANK(Spreadsheet!C93),IF(NOT(ISBLANK(Spreadsheet!D93)),NOT(ISBLANK(Spreadsheet!E93)),TRUE))</f>
        <v>1</v>
      </c>
      <c r="V93" s="5" t="b">
        <f>OR(ISBLANK(Spreadsheet!C93), NOT(ISBLANK(Spreadsheet!I93)))</f>
        <v>1</v>
      </c>
      <c r="W93" s="5" t="b">
        <f>OR(ISBLANK(Spreadsheet!D93),NOT(ISBLANK(Spreadsheet!C93)))</f>
        <v>1</v>
      </c>
      <c r="X93" s="155" t="str">
        <f>REPT("0",MIN(FIND({1,2,3,4,5,6,7,8,9},Spreadsheet!C93&amp;"123456789"))-1)&amp;IF(ISBLANK(Spreadsheet!C93),"",SUMPRODUCT(MID(0&amp;Spreadsheet!C93,LARGE(INDEX(ISNUMBER(--MID(Spreadsheet!C93,ROW($1:$225),1))*
 ROW($1:$225),0),ROW($1:$225))+1,1)*10^ROW($1:$225)/10))</f>
        <v/>
      </c>
      <c r="Y93" s="5" t="b">
        <f>IF(NOT(ISBLANK(Spreadsheet!C93)),IF(AND(ISNUMBER(VALUE(Spreadsheet!C93)), LEN(Spreadsheet!C93)=9),TRUE,FALSE),TRUE)</f>
        <v>1</v>
      </c>
      <c r="Z93" s="155" t="str">
        <f>REPT("0",MIN(FIND({1,2,3,4,5,6,7,8,9},Spreadsheet!D93&amp;"123456789"))-1)&amp;IF(ISBLANK(Spreadsheet!D93),"",SUMPRODUCT(MID(0&amp;Spreadsheet!D93,LARGE(INDEX(ISNUMBER(--MID(Spreadsheet!D93,ROW($1:$225),1))*
 ROW($1:$225),0),ROW($1:$225))+1,1)*10^ROW($1:$225)/10))</f>
        <v/>
      </c>
      <c r="AA93" s="5" t="b">
        <f>IF(AND(NOT(ISBLANK(Spreadsheet!D93)),NOT(ISBLANK(Spreadsheet!C93))),IF(AND(ISNUMBER(VALUE(Spreadsheet!D93)), LEN(Spreadsheet!D93)=9),TRUE,FALSE),IF(AND(NOT(ISBLANK(Spreadsheet!D93)),ISBLANK(Spreadsheet!C93)),FALSE,TRUE))</f>
        <v>1</v>
      </c>
      <c r="AB93" s="5" t="b">
        <f>OR(ISBLANK(Spreadsheet!Y93),IF(NOT(ISBLANK(Spreadsheet!Y93)),LEN(Spreadsheet!Y93)=10,ISNUMBER(VALUE(Spreadsheet!Y93))))</f>
        <v>1</v>
      </c>
      <c r="AC93" s="5" t="b">
        <f>OR(ISBLANK(Spreadsheet!AI93), AND(NOT(ISBLANK(Spreadsheet!AJ93)), NOT(ISNUMBER(SEARCH("Waive",Spreadsheet!AJ93)))))</f>
        <v>1</v>
      </c>
      <c r="AD93" s="5" t="b">
        <f>OR(ISBLANK(Spreadsheet!AK93), AND(NOT(ISBLANK(Spreadsheet!AL93)), NOT(ISNUMBER(SEARCH("Waive",Spreadsheet!AL93)))))</f>
        <v>1</v>
      </c>
      <c r="AE93" s="5" t="b">
        <f>OR(ISBLANK(Spreadsheet!AM93), AND(NOT(ISBLANK(Spreadsheet!AN93)), NOT(ISNUMBER(SEARCH("Waive", Spreadsheet!AN93)))))</f>
        <v>1</v>
      </c>
      <c r="AF93" s="5" t="b">
        <f>OR(ISBLANK(Spreadsheet!C93), NOT(ISBLANK(Spreadsheet!D93)),NOT(ISBLANK(Spreadsheet!L93)))</f>
        <v>1</v>
      </c>
      <c r="AG93" s="5" t="b">
        <f>IF(AND(NOT(ISBLANK(Spreadsheet!C93)), NOT(ISBLANK(Spreadsheet!D93)),Spreadsheet!C93&lt;&gt;Spreadsheet!D93),IF(ISERROR(VLOOKUP(Spreadsheet!C93, Spreadsheet!$C$6:'Spreadsheet'!$C92,1,FALSE)), FALSE, TRUE),TRUE)</f>
        <v>1</v>
      </c>
      <c r="AH93" s="5" t="b">
        <f>Spreadsheet!$B$2=Spreadsheet!AD93</f>
        <v>1</v>
      </c>
      <c r="AI93" s="5" t="b">
        <f>IF(ISBLANK(Spreadsheet!G93),TRUE,IF(OR(LEN(Spreadsheet!G93)&gt;1,ISNUMBER(VALUE(Spreadsheet!G93))),FALSE,TRUE))</f>
        <v>1</v>
      </c>
      <c r="AJ93" s="5" t="b">
        <f>OR(ISBLANK(Spreadsheet!C93), NOT(ISBLANK(Spreadsheet!B93)), NOT(ISBLANK(Spreadsheet!D93)))</f>
        <v>1</v>
      </c>
      <c r="AK93" s="5" t="b">
        <f t="array" ref="AK93">IF(OR(AND(ISBLANK(Spreadsheet!E93),ISBLANK(Spreadsheet!D93),NOT(ISBLANK(Spreadsheet!C93))),AND(ISBLANK(Spreadsheet!E93),ISBLANK(Spreadsheet!D93),ISBLANK(Spreadsheet!C93))),TRUE,ISNUMBER(MATCH(TRUE,EXACT(Spreadsheet!E93,Relationships),0)))</f>
        <v>1</v>
      </c>
      <c r="AL93" s="5" t="b">
        <f>IF(NOT(ISBLANK(Spreadsheet!C93)),IF(OR(ISBLANK(Spreadsheet!F93),LEN(Spreadsheet!F93)&gt;40),FALSE,TRUE),TRUE)</f>
        <v>1</v>
      </c>
      <c r="AM93" s="5" t="b">
        <f>IF(NOT(ISBLANK(Spreadsheet!C93)),IF(OR(ISBLANK(Spreadsheet!H93),LEN(Spreadsheet!H93)&gt;40),FALSE,TRUE),TRUE)</f>
        <v>1</v>
      </c>
      <c r="AN93" s="5" t="b">
        <f t="array" ref="AN93">IF(ISBLANK(Spreadsheet!I93),TRUE,ISNUMBER(MATCH(TRUE,EXACT(Spreadsheet!I93,GenderValues),0)))</f>
        <v>1</v>
      </c>
      <c r="AO93" s="5" t="b">
        <f ca="1">IF(ISERROR(DATEVALUE(TEXT(Spreadsheet!J93,"mm/dd/yyyy")) &gt; TODAY()),IF(AND(ISBLANK(Spreadsheet!J93),ISBLANK(Spreadsheet!C93)),TRUE,FALSE),IF(DATEVALUE(TEXT(Spreadsheet!J93,"mm/dd/yyyy")) &gt; TODAY(),FALSE,TRUE))</f>
        <v>1</v>
      </c>
      <c r="AP93" s="5" t="b">
        <f>OR(ISBLANK(Spreadsheet!K93),LEN(Spreadsheet!K93)&lt;=100)</f>
        <v>1</v>
      </c>
      <c r="AQ93" s="5" t="b">
        <f t="array" ref="AQ93">IF(OR(AND(ISBLANK(Spreadsheet!L93),ISBLANK(Spreadsheet!C93)),AND(NOT(ISBLANK(Spreadsheet!C93)),NOT(ISBLANK(Spreadsheet!D93)))),TRUE,ISNUMBER(MATCH(TRUE,EXACT(Spreadsheet!L93,MaritalStatus),0)))</f>
        <v>1</v>
      </c>
      <c r="AR93" s="5" t="b">
        <f ca="1">IF(ISERROR(DATEVALUE(TEXT(Spreadsheet!M93,"mm/dd/yyyy")) &gt; TODAY()),IF(ISBLANK(Spreadsheet!M93),TRUE,FALSE),IF(DATEVALUE(TEXT(Spreadsheet!M93,"mm/dd/yyyy")) &gt; TODAY(),FALSE,TRUE))</f>
        <v>1</v>
      </c>
      <c r="AS93" s="5" t="b">
        <f>OR(ISBLANK(Spreadsheet!N93),LEN(Spreadsheet!N93)&lt;=100)</f>
        <v>1</v>
      </c>
      <c r="AT93" s="5" t="b">
        <f>OR(ISBLANK(Spreadsheet!O93),UPPER(Spreadsheet!O93)="YES")</f>
        <v>1</v>
      </c>
      <c r="AU93" s="5" t="b">
        <f>OR(ISBLANK(Spreadsheet!P93),UPPER(Spreadsheet!P93)="YES")</f>
        <v>1</v>
      </c>
      <c r="AV93" s="5" t="b">
        <f t="array" ref="AV93">IF(ISBLANK(Spreadsheet!Q93),TRUE,ISNUMBER(MATCH(TRUE,EXACT(Spreadsheet!Q93,OnGroupsPriorIns),0)))</f>
        <v>1</v>
      </c>
      <c r="AW93" s="5" t="b">
        <f>OR(ISBLANK(Spreadsheet!R93),UPPER(Spreadsheet!R93)="YES")</f>
        <v>1</v>
      </c>
      <c r="AX93" s="5" t="b">
        <f>OR(ISBLANK(Spreadsheet!S93),UPPER(Spreadsheet!S93)="YES")</f>
        <v>1</v>
      </c>
      <c r="AY93" s="5" t="b">
        <f>OR(AND(ISBLANK(Spreadsheet!C93),LEN(Spreadsheet!T93)=0),AND(NOT(ISBLANK(Spreadsheet!C93)),LEN(Spreadsheet!T93)&gt;0,LEN(Spreadsheet!T93)&lt;=50))</f>
        <v>1</v>
      </c>
      <c r="AZ93" s="5" t="b">
        <f>OR(LEN(Spreadsheet!U93)=0,AND(LEN(Spreadsheet!U93)&gt;0,LEN(Spreadsheet!U93)&lt;=50))</f>
        <v>1</v>
      </c>
      <c r="BA93" s="5" t="b">
        <f>OR(AND(ISBLANK(Spreadsheet!C93),LEN(Spreadsheet!V93)=0),AND(NOT(ISBLANK(Spreadsheet!C93)),LEN(Spreadsheet!V93)&gt;0,LEN(Spreadsheet!V93)&lt;=50))</f>
        <v>1</v>
      </c>
      <c r="BB93" s="5" t="b">
        <f t="array" ref="BB93">IF(AND(ISBLANK(Spreadsheet!C93),LEN(Spreadsheet!W93)=0),TRUE,ISNUMBER(MATCH(TRUE,EXACT(Spreadsheet!W93,States),0)))</f>
        <v>1</v>
      </c>
      <c r="BC93" s="5" t="b">
        <f>OR(AND(ISBLANK(Spreadsheet!C93),LEN(Spreadsheet!X93)=0),AND(NOT(ISBLANK(Spreadsheet!C93)),LEN(Spreadsheet!X93)&gt;0,LEN(Spreadsheet!X93)=5,ISNUMBER(VALUE(Spreadsheet!X93))))</f>
        <v>1</v>
      </c>
      <c r="BD93" s="5" t="b">
        <f>OR(ISBLANK(Spreadsheet!Z93),LEN(Spreadsheet!Z93)&lt;=50)</f>
        <v>1</v>
      </c>
      <c r="BE93" s="5" t="b">
        <f>ISBLANK(Spreadsheet!AA93)</f>
        <v>1</v>
      </c>
      <c r="BF93" s="5" t="b">
        <f>ISBLANK(Spreadsheet!AB93)</f>
        <v>1</v>
      </c>
      <c r="BG93" s="5" t="b">
        <f>IF(ISERROR(DATEVALUE(TEXT(Spreadsheet!AC93,"mm/dd/yyyy")) &gt; DATEVALUE(TEXT(Spreadsheet!J93,"mm/dd/yyyy"))),IF(OR(AND(ISBLANK(Spreadsheet!AC93),ISBLANK(Spreadsheet!C93)),AND(NOT(ISBLANK(Spreadsheet!C93)),ISBLANK(Spreadsheet!AC93),NOT(ISBLANK(Spreadsheet!D93)))),TRUE,FALSE),IF(DATEVALUE(TEXT(Spreadsheet!AC93,"mm/dd/yyyy")) &gt; DATEVALUE(TEXT(Spreadsheet!J93,"mm/dd/yyyy")),TRUE,FALSE))</f>
        <v>1</v>
      </c>
      <c r="BH93" s="5" t="b">
        <f>OR(AND(ISBLANK(Spreadsheet!C93),ISBLANK(Spreadsheet!AE93)),AND(NOT(ISBLANK(Spreadsheet!C93)),NOT(ISBLANK(Spreadsheet!D93)),ISBLANK(Spreadsheet!AE93)),AND(NOT(ISBLANK(Spreadsheet!C93)),ISBLANK(Spreadsheet!D93),NOT(ISBLANK(Spreadsheet!AE93)),LEN(Spreadsheet!AE93)&lt;=100))</f>
        <v>1</v>
      </c>
      <c r="BI93" s="5" t="b">
        <f t="array" ref="BI93">IF(ISBLANK(Spreadsheet!AF93),TRUE,ISNUMBER(MATCH(TRUE,EXACT(Spreadsheet!AF93,CobraShortReasons),0)))</f>
        <v>1</v>
      </c>
      <c r="BJ93" s="5" t="b">
        <f ca="1">IF(ISERROR(DATEVALUE(TEXT(Spreadsheet!AG93,"mm/dd/yyyy")) &gt; TODAY()),IF(ISBLANK(Spreadsheet!AG93),TRUE,FALSE),IF(DATEVALUE(TEXT(Spreadsheet!AG93,"mm/dd/yyyy")) &gt; TODAY(),FALSE,TRUE))</f>
        <v>1</v>
      </c>
      <c r="BK93" s="5" t="b">
        <f>OR(ISBLANK(Spreadsheet!AH93),LEN(Spreadsheet!AH93)&lt;=25)</f>
        <v>1</v>
      </c>
      <c r="BL93" s="5" t="b">
        <f t="array" aca="1" ref="BL93" ca="1">IF(ISBLANK(Spreadsheet!AI93),TRUE,ISNUMBER(MATCH(TRUE,EXACT(Spreadsheet!AI93,INDIRECT(Spreadsheet!$D$2)),0)))</f>
        <v>1</v>
      </c>
      <c r="BM93" s="5" t="b">
        <f t="array" aca="1" ref="BM93" ca="1">IF(ISBLANK(Spreadsheet!AJ93),TRUE,ISNUMBER(MATCH(TRUE,EXACT(Spreadsheet!AJ93,INDIRECT(Spreadsheet!BJ93)),0)))</f>
        <v>1</v>
      </c>
      <c r="BN93" s="5" t="b">
        <f t="array" ref="BN93">IF(ISBLANK(Spreadsheet!AK93),TRUE,ISNUMBER(MATCH(TRUE,EXACT(Spreadsheet!AK93,DentalPlans),0)))</f>
        <v>1</v>
      </c>
      <c r="BO93" s="5" t="b">
        <f t="array" aca="1" ref="BO93" ca="1">IF(ISBLANK(Spreadsheet!AL93),TRUE,ISNUMBER(MATCH(TRUE,EXACT(Spreadsheet!AL93,INDIRECT(Spreadsheet!BK93)),0)))</f>
        <v>1</v>
      </c>
      <c r="BP93" s="5" t="b">
        <f t="array" ref="BP93">IF(ISBLANK(Spreadsheet!AM93),TRUE,ISNUMBER(MATCH(TRUE,EXACT(Spreadsheet!AM93,VisionPlans),0)))</f>
        <v>1</v>
      </c>
      <c r="BQ93" s="5" t="b">
        <f t="array" aca="1" ref="BQ93" ca="1">IF(ISBLANK(Spreadsheet!AN93),TRUE,ISNUMBER(MATCH(TRUE,EXACT(Spreadsheet!AN93,INDIRECT(Spreadsheet!BL93)),0)))</f>
        <v>1</v>
      </c>
      <c r="BR93" s="5" t="b">
        <f t="array" ref="BR93">IF(ISBLANK(Spreadsheet!AO93),TRUE,ISNUMBER(MATCH(TRUE,EXACT(Spreadsheet!AO93,LifeBenefitClasses),0)))</f>
        <v>1</v>
      </c>
      <c r="BS93" s="5" t="b">
        <f>IF(OR(ISBLANK(Spreadsheet!AO93), Spreadsheet!AO93="Waive"),IF(ISBLANK(Spreadsheet!AP93),TRUE,FALSE),IF(OR(AND(NOT(ISBLANK(Spreadsheet!AO93)),ISBLANK(Spreadsheet!AP93)),NOT(ISNUMBER(VALUE(Spreadsheet!AP93)))),FALSE,IF(OR(AND(Spreadsheet!AP93&lt;6,MOD(Spreadsheet!AP93*10,5)=0), MOD(Spreadsheet!AP93,5000)=0),TRUE,FALSE)))</f>
        <v>1</v>
      </c>
      <c r="BT93" s="5" t="b">
        <f t="array" ref="BT93">IF(ISBLANK(Spreadsheet!AQ93),TRUE,ISNUMBER(MATCH(TRUE,EXACT(Spreadsheet!AQ93,EnrollWaive),0)))</f>
        <v>1</v>
      </c>
      <c r="BU93" s="5" t="b">
        <f t="array" ref="BU93">IF(ISBLANK(Spreadsheet!AR93),TRUE,ISNUMBER(MATCH(TRUE,EXACT(Spreadsheet!AR93,LifeBenefitClasses),0)))</f>
        <v>1</v>
      </c>
      <c r="BV93" s="5" t="b">
        <f>IF(OR(ISBLANK(Spreadsheet!AR93), Spreadsheet!AR93="Waive"),IF(ISBLANK(Spreadsheet!AS93),TRUE,FALSE),IF(OR(AND(NOT(ISBLANK(Spreadsheet!AR93)),ISBLANK(Spreadsheet!AS93)),NOT(ISNUMBER(VALUE(Spreadsheet!AS93)))),FALSE,IF(OR(AND(Spreadsheet!AS93&lt;6,MOD(Spreadsheet!AS93*10,5)=0), MOD(Spreadsheet!AS93,10000)=0),TRUE,FALSE)))</f>
        <v>1</v>
      </c>
      <c r="BW93" s="5" t="b">
        <f t="array" ref="BW93">IF(ISBLANK(Spreadsheet!AT93),TRUE,ISNUMBER(MATCH(TRUE,EXACT(Spreadsheet!AT93,LifeBenefitClasses),0)))</f>
        <v>1</v>
      </c>
      <c r="BX93" s="5" t="b">
        <f>IF(OR(ISBLANK(Spreadsheet!AT93), Spreadsheet!AT93="Waive"),IF(ISBLANK(Spreadsheet!AU93),TRUE,FALSE),IF(OR(AND(NOT(ISBLANK(Spreadsheet!AT93)),ISBLANK(Spreadsheet!AU93)),NOT(ISNUMBER(VALUE(Spreadsheet!AU93)))),FALSE,IF(AND(NOT(OR(ISBLANK(Spreadsheet!AT93),Spreadsheet!AT93="Waive")),NOT(OR(ISBLANK(Spreadsheet!AR93),Spreadsheet!AR93="Waive")),MOD(Spreadsheet!AU93,5000)=0, Spreadsheet!AU93&lt;=(Spreadsheet!AS93*0.5)),TRUE,FALSE)))</f>
        <v>1</v>
      </c>
      <c r="BY93" s="5" t="b">
        <f t="array" ref="BY93">IF(ISBLANK(Spreadsheet!AV93),TRUE,ISNUMBER(MATCH(TRUE,EXACT(Spreadsheet!AV93,EnrollWaive),0)))</f>
        <v>1</v>
      </c>
      <c r="BZ93" s="5" t="b">
        <f t="array" ref="BZ93">IF(ISBLANK(Spreadsheet!AW93),TRUE,ISNUMBER(MATCH(TRUE,EXACT(Spreadsheet!AW93,LifeBenefitClasses),0)))</f>
        <v>1</v>
      </c>
      <c r="CA93" s="5" t="b">
        <f t="array" ref="CA93">IF(ISBLANK(Spreadsheet!AX93),TRUE,ISNUMBER(MATCH(TRUE,EXACT(Spreadsheet!AX93,LifeBenefitClasses),0)))</f>
        <v>1</v>
      </c>
      <c r="CB93" s="5" t="b">
        <f t="array" ref="CB93">IF(ISBLANK(Spreadsheet!AY93),TRUE,ISNUMBER(MATCH(TRUE,EXACT(Spreadsheet!AY93,LifeBenefitClasses),0)))</f>
        <v>1</v>
      </c>
      <c r="CC93" s="5" t="b">
        <f t="array" ref="CC93">IF(ISBLANK(Spreadsheet!AZ93),TRUE,ISNUMBER(MATCH(TRUE,EXACT(Spreadsheet!AZ93,LifeBenefitClasses),0)))</f>
        <v>1</v>
      </c>
      <c r="CD93" s="5" t="b">
        <f t="array" ref="CD93">IF(ISBLANK(Spreadsheet!BA93),TRUE,ISNUMBER(MATCH(TRUE,EXACT(Spreadsheet!BA93,LifeBenefitClasses),0)))</f>
        <v>1</v>
      </c>
      <c r="CE93" s="5" t="b">
        <f>IF(OR(ISBLANK(Spreadsheet!BA93), Spreadsheet!BA93="Waive"),IF(ISBLANK(Spreadsheet!BB93),TRUE,FALSE),IF(OR(AND(NOT(ISBLANK(Spreadsheet!BA93)),ISBLANK(Spreadsheet!BB93)),NOT(ISNUMBER(VALUE(Spreadsheet!BB93))),ISBLANK(Spreadsheet!BC93),NOT(ISNUMBER(VALUE(Spreadsheet!BC93)))),FALSE,IF(AND(Spreadsheet!BB93&gt;=50000,Spreadsheet!BB93&lt;=250000,MOD(Spreadsheet!BB93,10000)=0,Spreadsheet!BB93&lt;=(10*Spreadsheet!BC93)),TRUE,FALSE)))</f>
        <v>1</v>
      </c>
      <c r="CF93" s="5" t="b">
        <f>IF(NOT(ISBLANK(Spreadsheet!BC93)),AND(ISNUMBER(VALUE(Spreadsheet!BC93)),Spreadsheet!BC93&gt;0),AND(OR(ISBLANK(Spreadsheet!AO93),Spreadsheet!AO93="Waive",AND(NOT(OR(ISBLANK(Spreadsheet!AO93),Spreadsheet!AO93="Waive")),Spreadsheet!AP93&gt;=6)),OR(ISBLANK(Spreadsheet!AR93),AND(NOT(OR(ISBLANK(Spreadsheet!AR93),Spreadsheet!AR93="Waive")),Spreadsheet!AS93&gt;=6)),OR(ISBLANK(Spreadsheet!AW93)),OR(ISBLANK(Spreadsheet!AX93)),OR(ISBLANK(Spreadsheet!AY93)),OR(ISBLANK(Spreadsheet!AZ93)),OR(ISBLANK(Spreadsheet!BA93),Spreadsheet!BA93="Waive")))</f>
        <v>1</v>
      </c>
      <c r="CG93" s="5" t="b">
        <f t="shared" ca="1" si="9"/>
        <v>1</v>
      </c>
    </row>
    <row r="94" spans="8:85" x14ac:dyDescent="0.3">
      <c r="H94" s="5">
        <f t="shared" ca="1" si="6"/>
        <v>2</v>
      </c>
      <c r="I94" s="5" t="str">
        <f t="shared" ca="1" si="7"/>
        <v/>
      </c>
      <c r="J94" s="5" t="str">
        <f>IF(AND(NOT(ISBLANK(Spreadsheet!C94)),ISBLANK(Spreadsheet!D94)),Spreadsheet!F94&amp;" "&amp;Spreadsheet!H94,"")</f>
        <v/>
      </c>
      <c r="K94" s="5">
        <f>IF(AND(NOT(ISBLANK(Spreadsheet!C94)),ISBLANK(Spreadsheet!D94)),COUNTIFS(Spreadsheet!E95:E$786,"=Child",Spreadsheet!C95:C$786, "="&amp;Spreadsheet!C94) + COUNTIFS(Spreadsheet!E95:E$786,"=Step-child",Spreadsheet!C95:C$786, "="&amp;Spreadsheet!C94),0)</f>
        <v>0</v>
      </c>
      <c r="L94" s="5">
        <f>IF(NOT(ISBLANK(J94)),COUNTIFS(Spreadsheet!E95:E$786,"=Wife",Spreadsheet!C95:C$786, "="&amp;Spreadsheet!C94) + COUNTIFS(Spreadsheet!E95:E$786,"=Husband",Spreadsheet!C95:C$786, "="&amp;Spreadsheet!C94),0)</f>
        <v>0</v>
      </c>
      <c r="M94" s="5">
        <f>IF(NOT(ISBLANK(Spreadsheet!AJ94)),VLOOKUP(Spreadsheet!AJ94,'Drop Downs'!$P$2:$R$16,3,FALSE),0)</f>
        <v>0</v>
      </c>
      <c r="N94" s="5">
        <f>IF(NOT(ISBLANK(Spreadsheet!AJ94)), VLOOKUP(Spreadsheet!AJ94,'Drop Downs'!$P$2:$R$16,2,FALSE),0)</f>
        <v>0</v>
      </c>
      <c r="O94" s="5">
        <f>IF(NOT(ISBLANK(Spreadsheet!AL94)),VLOOKUP(Spreadsheet!AL94,'Drop Downs'!$P$2:$R$16,3,FALSE), 0)</f>
        <v>0</v>
      </c>
      <c r="P94" s="5">
        <f>IF(NOT(ISBLANK(Spreadsheet!AL94)),VLOOKUP(Spreadsheet!AL94,'Drop Downs'!$P$2:$R$16,2,FALSE),0)</f>
        <v>0</v>
      </c>
      <c r="Q94" s="5">
        <f>IF(NOT(ISBLANK(Spreadsheet!AN94)),VLOOKUP(Spreadsheet!AN94,'Drop Downs'!$P$2:$R$16,3,FALSE),0)</f>
        <v>0</v>
      </c>
      <c r="R94" s="5">
        <f>IF(NOT(ISBLANK(Spreadsheet!AN94)),VLOOKUP(Spreadsheet!AN94,'Drop Downs'!$P$2:$R$16,2,FALSE),0)</f>
        <v>0</v>
      </c>
      <c r="S94" s="5" t="str">
        <f>IF(OR(M94&gt;K94,N94&gt;L94,O94&gt;K94, Q94&gt;K94,N94&gt;L94, P94&gt;L94, R94&gt;L94),"Member currently has a coverage election over what he/she needs.  Please add more dependents or adjust the coverage election.","")&amp;(IF(AND(NOT(ISBLANK(Spreadsheet!C94)),NOT(ISBLANK(Spreadsheet!D94)),ISBLANK(Spreadsheet!E94)),"Dependent lacks a relationship to member.Please select one from the drop-down.",""))</f>
        <v/>
      </c>
      <c r="T94" s="5" t="b">
        <f t="shared" si="8"/>
        <v>1</v>
      </c>
      <c r="U94" s="5" t="b">
        <f>OR(ISBLANK(Spreadsheet!C94),IF(NOT(ISBLANK(Spreadsheet!D94)),NOT(ISBLANK(Spreadsheet!E94)),TRUE))</f>
        <v>1</v>
      </c>
      <c r="V94" s="5" t="b">
        <f>OR(ISBLANK(Spreadsheet!C94), NOT(ISBLANK(Spreadsheet!I94)))</f>
        <v>1</v>
      </c>
      <c r="W94" s="5" t="b">
        <f>OR(ISBLANK(Spreadsheet!D94),NOT(ISBLANK(Spreadsheet!C94)))</f>
        <v>1</v>
      </c>
      <c r="X94" s="155" t="str">
        <f>REPT("0",MIN(FIND({1,2,3,4,5,6,7,8,9},Spreadsheet!C94&amp;"123456789"))-1)&amp;IF(ISBLANK(Spreadsheet!C94),"",SUMPRODUCT(MID(0&amp;Spreadsheet!C94,LARGE(INDEX(ISNUMBER(--MID(Spreadsheet!C94,ROW($1:$225),1))*
 ROW($1:$225),0),ROW($1:$225))+1,1)*10^ROW($1:$225)/10))</f>
        <v/>
      </c>
      <c r="Y94" s="5" t="b">
        <f>IF(NOT(ISBLANK(Spreadsheet!C94)),IF(AND(ISNUMBER(VALUE(Spreadsheet!C94)), LEN(Spreadsheet!C94)=9),TRUE,FALSE),TRUE)</f>
        <v>1</v>
      </c>
      <c r="Z94" s="155" t="str">
        <f>REPT("0",MIN(FIND({1,2,3,4,5,6,7,8,9},Spreadsheet!D94&amp;"123456789"))-1)&amp;IF(ISBLANK(Spreadsheet!D94),"",SUMPRODUCT(MID(0&amp;Spreadsheet!D94,LARGE(INDEX(ISNUMBER(--MID(Spreadsheet!D94,ROW($1:$225),1))*
 ROW($1:$225),0),ROW($1:$225))+1,1)*10^ROW($1:$225)/10))</f>
        <v/>
      </c>
      <c r="AA94" s="5" t="b">
        <f>IF(AND(NOT(ISBLANK(Spreadsheet!D94)),NOT(ISBLANK(Spreadsheet!C94))),IF(AND(ISNUMBER(VALUE(Spreadsheet!D94)), LEN(Spreadsheet!D94)=9),TRUE,FALSE),IF(AND(NOT(ISBLANK(Spreadsheet!D94)),ISBLANK(Spreadsheet!C94)),FALSE,TRUE))</f>
        <v>1</v>
      </c>
      <c r="AB94" s="5" t="b">
        <f>OR(ISBLANK(Spreadsheet!Y94),IF(NOT(ISBLANK(Spreadsheet!Y94)),LEN(Spreadsheet!Y94)=10,ISNUMBER(VALUE(Spreadsheet!Y94))))</f>
        <v>1</v>
      </c>
      <c r="AC94" s="5" t="b">
        <f>OR(ISBLANK(Spreadsheet!AI94), AND(NOT(ISBLANK(Spreadsheet!AJ94)), NOT(ISNUMBER(SEARCH("Waive",Spreadsheet!AJ94)))))</f>
        <v>1</v>
      </c>
      <c r="AD94" s="5" t="b">
        <f>OR(ISBLANK(Spreadsheet!AK94), AND(NOT(ISBLANK(Spreadsheet!AL94)), NOT(ISNUMBER(SEARCH("Waive",Spreadsheet!AL94)))))</f>
        <v>1</v>
      </c>
      <c r="AE94" s="5" t="b">
        <f>OR(ISBLANK(Spreadsheet!AM94), AND(NOT(ISBLANK(Spreadsheet!AN94)), NOT(ISNUMBER(SEARCH("Waive", Spreadsheet!AN94)))))</f>
        <v>1</v>
      </c>
      <c r="AF94" s="5" t="b">
        <f>OR(ISBLANK(Spreadsheet!C94), NOT(ISBLANK(Spreadsheet!D94)),NOT(ISBLANK(Spreadsheet!L94)))</f>
        <v>1</v>
      </c>
      <c r="AG94" s="5" t="b">
        <f>IF(AND(NOT(ISBLANK(Spreadsheet!C94)), NOT(ISBLANK(Spreadsheet!D94)),Spreadsheet!C94&lt;&gt;Spreadsheet!D94),IF(ISERROR(VLOOKUP(Spreadsheet!C94, Spreadsheet!$C$6:'Spreadsheet'!$C93,1,FALSE)), FALSE, TRUE),TRUE)</f>
        <v>1</v>
      </c>
      <c r="AH94" s="5" t="b">
        <f>Spreadsheet!$B$2=Spreadsheet!AD94</f>
        <v>1</v>
      </c>
      <c r="AI94" s="5" t="b">
        <f>IF(ISBLANK(Spreadsheet!G94),TRUE,IF(OR(LEN(Spreadsheet!G94)&gt;1,ISNUMBER(VALUE(Spreadsheet!G94))),FALSE,TRUE))</f>
        <v>1</v>
      </c>
      <c r="AJ94" s="5" t="b">
        <f>OR(ISBLANK(Spreadsheet!C94), NOT(ISBLANK(Spreadsheet!B94)), NOT(ISBLANK(Spreadsheet!D94)))</f>
        <v>1</v>
      </c>
      <c r="AK94" s="5" t="b">
        <f t="array" ref="AK94">IF(OR(AND(ISBLANK(Spreadsheet!E94),ISBLANK(Spreadsheet!D94),NOT(ISBLANK(Spreadsheet!C94))),AND(ISBLANK(Spreadsheet!E94),ISBLANK(Spreadsheet!D94),ISBLANK(Spreadsheet!C94))),TRUE,ISNUMBER(MATCH(TRUE,EXACT(Spreadsheet!E94,Relationships),0)))</f>
        <v>1</v>
      </c>
      <c r="AL94" s="5" t="b">
        <f>IF(NOT(ISBLANK(Spreadsheet!C94)),IF(OR(ISBLANK(Spreadsheet!F94),LEN(Spreadsheet!F94)&gt;40),FALSE,TRUE),TRUE)</f>
        <v>1</v>
      </c>
      <c r="AM94" s="5" t="b">
        <f>IF(NOT(ISBLANK(Spreadsheet!C94)),IF(OR(ISBLANK(Spreadsheet!H94),LEN(Spreadsheet!H94)&gt;40),FALSE,TRUE),TRUE)</f>
        <v>1</v>
      </c>
      <c r="AN94" s="5" t="b">
        <f t="array" ref="AN94">IF(ISBLANK(Spreadsheet!I94),TRUE,ISNUMBER(MATCH(TRUE,EXACT(Spreadsheet!I94,GenderValues),0)))</f>
        <v>1</v>
      </c>
      <c r="AO94" s="5" t="b">
        <f ca="1">IF(ISERROR(DATEVALUE(TEXT(Spreadsheet!J94,"mm/dd/yyyy")) &gt; TODAY()),IF(AND(ISBLANK(Spreadsheet!J94),ISBLANK(Spreadsheet!C94)),TRUE,FALSE),IF(DATEVALUE(TEXT(Spreadsheet!J94,"mm/dd/yyyy")) &gt; TODAY(),FALSE,TRUE))</f>
        <v>1</v>
      </c>
      <c r="AP94" s="5" t="b">
        <f>OR(ISBLANK(Spreadsheet!K94),LEN(Spreadsheet!K94)&lt;=100)</f>
        <v>1</v>
      </c>
      <c r="AQ94" s="5" t="b">
        <f t="array" ref="AQ94">IF(OR(AND(ISBLANK(Spreadsheet!L94),ISBLANK(Spreadsheet!C94)),AND(NOT(ISBLANK(Spreadsheet!C94)),NOT(ISBLANK(Spreadsheet!D94)))),TRUE,ISNUMBER(MATCH(TRUE,EXACT(Spreadsheet!L94,MaritalStatus),0)))</f>
        <v>1</v>
      </c>
      <c r="AR94" s="5" t="b">
        <f ca="1">IF(ISERROR(DATEVALUE(TEXT(Spreadsheet!M94,"mm/dd/yyyy")) &gt; TODAY()),IF(ISBLANK(Spreadsheet!M94),TRUE,FALSE),IF(DATEVALUE(TEXT(Spreadsheet!M94,"mm/dd/yyyy")) &gt; TODAY(),FALSE,TRUE))</f>
        <v>1</v>
      </c>
      <c r="AS94" s="5" t="b">
        <f>OR(ISBLANK(Spreadsheet!N94),LEN(Spreadsheet!N94)&lt;=100)</f>
        <v>1</v>
      </c>
      <c r="AT94" s="5" t="b">
        <f>OR(ISBLANK(Spreadsheet!O94),UPPER(Spreadsheet!O94)="YES")</f>
        <v>1</v>
      </c>
      <c r="AU94" s="5" t="b">
        <f>OR(ISBLANK(Spreadsheet!P94),UPPER(Spreadsheet!P94)="YES")</f>
        <v>1</v>
      </c>
      <c r="AV94" s="5" t="b">
        <f t="array" ref="AV94">IF(ISBLANK(Spreadsheet!Q94),TRUE,ISNUMBER(MATCH(TRUE,EXACT(Spreadsheet!Q94,OnGroupsPriorIns),0)))</f>
        <v>1</v>
      </c>
      <c r="AW94" s="5" t="b">
        <f>OR(ISBLANK(Spreadsheet!R94),UPPER(Spreadsheet!R94)="YES")</f>
        <v>1</v>
      </c>
      <c r="AX94" s="5" t="b">
        <f>OR(ISBLANK(Spreadsheet!S94),UPPER(Spreadsheet!S94)="YES")</f>
        <v>1</v>
      </c>
      <c r="AY94" s="5" t="b">
        <f>OR(AND(ISBLANK(Spreadsheet!C94),LEN(Spreadsheet!T94)=0),AND(NOT(ISBLANK(Spreadsheet!C94)),LEN(Spreadsheet!T94)&gt;0,LEN(Spreadsheet!T94)&lt;=50))</f>
        <v>1</v>
      </c>
      <c r="AZ94" s="5" t="b">
        <f>OR(LEN(Spreadsheet!U94)=0,AND(LEN(Spreadsheet!U94)&gt;0,LEN(Spreadsheet!U94)&lt;=50))</f>
        <v>1</v>
      </c>
      <c r="BA94" s="5" t="b">
        <f>OR(AND(ISBLANK(Spreadsheet!C94),LEN(Spreadsheet!V94)=0),AND(NOT(ISBLANK(Spreadsheet!C94)),LEN(Spreadsheet!V94)&gt;0,LEN(Spreadsheet!V94)&lt;=50))</f>
        <v>1</v>
      </c>
      <c r="BB94" s="5" t="b">
        <f t="array" ref="BB94">IF(AND(ISBLANK(Spreadsheet!C94),LEN(Spreadsheet!W94)=0),TRUE,ISNUMBER(MATCH(TRUE,EXACT(Spreadsheet!W94,States),0)))</f>
        <v>1</v>
      </c>
      <c r="BC94" s="5" t="b">
        <f>OR(AND(ISBLANK(Spreadsheet!C94),LEN(Spreadsheet!X94)=0),AND(NOT(ISBLANK(Spreadsheet!C94)),LEN(Spreadsheet!X94)&gt;0,LEN(Spreadsheet!X94)=5,ISNUMBER(VALUE(Spreadsheet!X94))))</f>
        <v>1</v>
      </c>
      <c r="BD94" s="5" t="b">
        <f>OR(ISBLANK(Spreadsheet!Z94),LEN(Spreadsheet!Z94)&lt;=50)</f>
        <v>1</v>
      </c>
      <c r="BE94" s="5" t="b">
        <f>ISBLANK(Spreadsheet!AA94)</f>
        <v>1</v>
      </c>
      <c r="BF94" s="5" t="b">
        <f>ISBLANK(Spreadsheet!AB94)</f>
        <v>1</v>
      </c>
      <c r="BG94" s="5" t="b">
        <f>IF(ISERROR(DATEVALUE(TEXT(Spreadsheet!AC94,"mm/dd/yyyy")) &gt; DATEVALUE(TEXT(Spreadsheet!J94,"mm/dd/yyyy"))),IF(OR(AND(ISBLANK(Spreadsheet!AC94),ISBLANK(Spreadsheet!C94)),AND(NOT(ISBLANK(Spreadsheet!C94)),ISBLANK(Spreadsheet!AC94),NOT(ISBLANK(Spreadsheet!D94)))),TRUE,FALSE),IF(DATEVALUE(TEXT(Spreadsheet!AC94,"mm/dd/yyyy")) &gt; DATEVALUE(TEXT(Spreadsheet!J94,"mm/dd/yyyy")),TRUE,FALSE))</f>
        <v>1</v>
      </c>
      <c r="BH94" s="5" t="b">
        <f>OR(AND(ISBLANK(Spreadsheet!C94),ISBLANK(Spreadsheet!AE94)),AND(NOT(ISBLANK(Spreadsheet!C94)),NOT(ISBLANK(Spreadsheet!D94)),ISBLANK(Spreadsheet!AE94)),AND(NOT(ISBLANK(Spreadsheet!C94)),ISBLANK(Spreadsheet!D94),NOT(ISBLANK(Spreadsheet!AE94)),LEN(Spreadsheet!AE94)&lt;=100))</f>
        <v>1</v>
      </c>
      <c r="BI94" s="5" t="b">
        <f t="array" ref="BI94">IF(ISBLANK(Spreadsheet!AF94),TRUE,ISNUMBER(MATCH(TRUE,EXACT(Spreadsheet!AF94,CobraShortReasons),0)))</f>
        <v>1</v>
      </c>
      <c r="BJ94" s="5" t="b">
        <f ca="1">IF(ISERROR(DATEVALUE(TEXT(Spreadsheet!AG94,"mm/dd/yyyy")) &gt; TODAY()),IF(ISBLANK(Spreadsheet!AG94),TRUE,FALSE),IF(DATEVALUE(TEXT(Spreadsheet!AG94,"mm/dd/yyyy")) &gt; TODAY(),FALSE,TRUE))</f>
        <v>1</v>
      </c>
      <c r="BK94" s="5" t="b">
        <f>OR(ISBLANK(Spreadsheet!AH94),LEN(Spreadsheet!AH94)&lt;=25)</f>
        <v>1</v>
      </c>
      <c r="BL94" s="5" t="b">
        <f t="array" aca="1" ref="BL94" ca="1">IF(ISBLANK(Spreadsheet!AI94),TRUE,ISNUMBER(MATCH(TRUE,EXACT(Spreadsheet!AI94,INDIRECT(Spreadsheet!$D$2)),0)))</f>
        <v>1</v>
      </c>
      <c r="BM94" s="5" t="b">
        <f t="array" aca="1" ref="BM94" ca="1">IF(ISBLANK(Spreadsheet!AJ94),TRUE,ISNUMBER(MATCH(TRUE,EXACT(Spreadsheet!AJ94,INDIRECT(Spreadsheet!BJ94)),0)))</f>
        <v>1</v>
      </c>
      <c r="BN94" s="5" t="b">
        <f t="array" ref="BN94">IF(ISBLANK(Spreadsheet!AK94),TRUE,ISNUMBER(MATCH(TRUE,EXACT(Spreadsheet!AK94,DentalPlans),0)))</f>
        <v>1</v>
      </c>
      <c r="BO94" s="5" t="b">
        <f t="array" aca="1" ref="BO94" ca="1">IF(ISBLANK(Spreadsheet!AL94),TRUE,ISNUMBER(MATCH(TRUE,EXACT(Spreadsheet!AL94,INDIRECT(Spreadsheet!BK94)),0)))</f>
        <v>1</v>
      </c>
      <c r="BP94" s="5" t="b">
        <f t="array" ref="BP94">IF(ISBLANK(Spreadsheet!AM94),TRUE,ISNUMBER(MATCH(TRUE,EXACT(Spreadsheet!AM94,VisionPlans),0)))</f>
        <v>1</v>
      </c>
      <c r="BQ94" s="5" t="b">
        <f t="array" aca="1" ref="BQ94" ca="1">IF(ISBLANK(Spreadsheet!AN94),TRUE,ISNUMBER(MATCH(TRUE,EXACT(Spreadsheet!AN94,INDIRECT(Spreadsheet!BL94)),0)))</f>
        <v>1</v>
      </c>
      <c r="BR94" s="5" t="b">
        <f t="array" ref="BR94">IF(ISBLANK(Spreadsheet!AO94),TRUE,ISNUMBER(MATCH(TRUE,EXACT(Spreadsheet!AO94,LifeBenefitClasses),0)))</f>
        <v>1</v>
      </c>
      <c r="BS94" s="5" t="b">
        <f>IF(OR(ISBLANK(Spreadsheet!AO94), Spreadsheet!AO94="Waive"),IF(ISBLANK(Spreadsheet!AP94),TRUE,FALSE),IF(OR(AND(NOT(ISBLANK(Spreadsheet!AO94)),ISBLANK(Spreadsheet!AP94)),NOT(ISNUMBER(VALUE(Spreadsheet!AP94)))),FALSE,IF(OR(AND(Spreadsheet!AP94&lt;6,MOD(Spreadsheet!AP94*10,5)=0), MOD(Spreadsheet!AP94,5000)=0),TRUE,FALSE)))</f>
        <v>1</v>
      </c>
      <c r="BT94" s="5" t="b">
        <f t="array" ref="BT94">IF(ISBLANK(Spreadsheet!AQ94),TRUE,ISNUMBER(MATCH(TRUE,EXACT(Spreadsheet!AQ94,EnrollWaive),0)))</f>
        <v>1</v>
      </c>
      <c r="BU94" s="5" t="b">
        <f t="array" ref="BU94">IF(ISBLANK(Spreadsheet!AR94),TRUE,ISNUMBER(MATCH(TRUE,EXACT(Spreadsheet!AR94,LifeBenefitClasses),0)))</f>
        <v>1</v>
      </c>
      <c r="BV94" s="5" t="b">
        <f>IF(OR(ISBLANK(Spreadsheet!AR94), Spreadsheet!AR94="Waive"),IF(ISBLANK(Spreadsheet!AS94),TRUE,FALSE),IF(OR(AND(NOT(ISBLANK(Spreadsheet!AR94)),ISBLANK(Spreadsheet!AS94)),NOT(ISNUMBER(VALUE(Spreadsheet!AS94)))),FALSE,IF(OR(AND(Spreadsheet!AS94&lt;6,MOD(Spreadsheet!AS94*10,5)=0), MOD(Spreadsheet!AS94,10000)=0),TRUE,FALSE)))</f>
        <v>1</v>
      </c>
      <c r="BW94" s="5" t="b">
        <f t="array" ref="BW94">IF(ISBLANK(Spreadsheet!AT94),TRUE,ISNUMBER(MATCH(TRUE,EXACT(Spreadsheet!AT94,LifeBenefitClasses),0)))</f>
        <v>1</v>
      </c>
      <c r="BX94" s="5" t="b">
        <f>IF(OR(ISBLANK(Spreadsheet!AT94), Spreadsheet!AT94="Waive"),IF(ISBLANK(Spreadsheet!AU94),TRUE,FALSE),IF(OR(AND(NOT(ISBLANK(Spreadsheet!AT94)),ISBLANK(Spreadsheet!AU94)),NOT(ISNUMBER(VALUE(Spreadsheet!AU94)))),FALSE,IF(AND(NOT(OR(ISBLANK(Spreadsheet!AT94),Spreadsheet!AT94="Waive")),NOT(OR(ISBLANK(Spreadsheet!AR94),Spreadsheet!AR94="Waive")),MOD(Spreadsheet!AU94,5000)=0, Spreadsheet!AU94&lt;=(Spreadsheet!AS94*0.5)),TRUE,FALSE)))</f>
        <v>1</v>
      </c>
      <c r="BY94" s="5" t="b">
        <f t="array" ref="BY94">IF(ISBLANK(Spreadsheet!AV94),TRUE,ISNUMBER(MATCH(TRUE,EXACT(Spreadsheet!AV94,EnrollWaive),0)))</f>
        <v>1</v>
      </c>
      <c r="BZ94" s="5" t="b">
        <f t="array" ref="BZ94">IF(ISBLANK(Spreadsheet!AW94),TRUE,ISNUMBER(MATCH(TRUE,EXACT(Spreadsheet!AW94,LifeBenefitClasses),0)))</f>
        <v>1</v>
      </c>
      <c r="CA94" s="5" t="b">
        <f t="array" ref="CA94">IF(ISBLANK(Spreadsheet!AX94),TRUE,ISNUMBER(MATCH(TRUE,EXACT(Spreadsheet!AX94,LifeBenefitClasses),0)))</f>
        <v>1</v>
      </c>
      <c r="CB94" s="5" t="b">
        <f t="array" ref="CB94">IF(ISBLANK(Spreadsheet!AY94),TRUE,ISNUMBER(MATCH(TRUE,EXACT(Spreadsheet!AY94,LifeBenefitClasses),0)))</f>
        <v>1</v>
      </c>
      <c r="CC94" s="5" t="b">
        <f t="array" ref="CC94">IF(ISBLANK(Spreadsheet!AZ94),TRUE,ISNUMBER(MATCH(TRUE,EXACT(Spreadsheet!AZ94,LifeBenefitClasses),0)))</f>
        <v>1</v>
      </c>
      <c r="CD94" s="5" t="b">
        <f t="array" ref="CD94">IF(ISBLANK(Spreadsheet!BA94),TRUE,ISNUMBER(MATCH(TRUE,EXACT(Spreadsheet!BA94,LifeBenefitClasses),0)))</f>
        <v>1</v>
      </c>
      <c r="CE94" s="5" t="b">
        <f>IF(OR(ISBLANK(Spreadsheet!BA94), Spreadsheet!BA94="Waive"),IF(ISBLANK(Spreadsheet!BB94),TRUE,FALSE),IF(OR(AND(NOT(ISBLANK(Spreadsheet!BA94)),ISBLANK(Spreadsheet!BB94)),NOT(ISNUMBER(VALUE(Spreadsheet!BB94))),ISBLANK(Spreadsheet!BC94),NOT(ISNUMBER(VALUE(Spreadsheet!BC94)))),FALSE,IF(AND(Spreadsheet!BB94&gt;=50000,Spreadsheet!BB94&lt;=250000,MOD(Spreadsheet!BB94,10000)=0,Spreadsheet!BB94&lt;=(10*Spreadsheet!BC94)),TRUE,FALSE)))</f>
        <v>1</v>
      </c>
      <c r="CF94" s="5" t="b">
        <f>IF(NOT(ISBLANK(Spreadsheet!BC94)),AND(ISNUMBER(VALUE(Spreadsheet!BC94)),Spreadsheet!BC94&gt;0),AND(OR(ISBLANK(Spreadsheet!AO94),Spreadsheet!AO94="Waive",AND(NOT(OR(ISBLANK(Spreadsheet!AO94),Spreadsheet!AO94="Waive")),Spreadsheet!AP94&gt;=6)),OR(ISBLANK(Spreadsheet!AR94),AND(NOT(OR(ISBLANK(Spreadsheet!AR94),Spreadsheet!AR94="Waive")),Spreadsheet!AS94&gt;=6)),OR(ISBLANK(Spreadsheet!AW94)),OR(ISBLANK(Spreadsheet!AX94)),OR(ISBLANK(Spreadsheet!AY94)),OR(ISBLANK(Spreadsheet!AZ94)),OR(ISBLANK(Spreadsheet!BA94),Spreadsheet!BA94="Waive")))</f>
        <v>1</v>
      </c>
      <c r="CG94" s="5" t="b">
        <f t="shared" ca="1" si="9"/>
        <v>1</v>
      </c>
    </row>
    <row r="95" spans="8:85" x14ac:dyDescent="0.3">
      <c r="H95" s="5">
        <f t="shared" ca="1" si="6"/>
        <v>2</v>
      </c>
      <c r="I95" s="5" t="str">
        <f t="shared" ca="1" si="7"/>
        <v/>
      </c>
      <c r="J95" s="5" t="str">
        <f>IF(AND(NOT(ISBLANK(Spreadsheet!C95)),ISBLANK(Spreadsheet!D95)),Spreadsheet!F95&amp;" "&amp;Spreadsheet!H95,"")</f>
        <v/>
      </c>
      <c r="K95" s="5">
        <f>IF(AND(NOT(ISBLANK(Spreadsheet!C95)),ISBLANK(Spreadsheet!D95)),COUNTIFS(Spreadsheet!E96:E$786,"=Child",Spreadsheet!C96:C$786, "="&amp;Spreadsheet!C95) + COUNTIFS(Spreadsheet!E96:E$786,"=Step-child",Spreadsheet!C96:C$786, "="&amp;Spreadsheet!C95),0)</f>
        <v>0</v>
      </c>
      <c r="L95" s="5">
        <f>IF(NOT(ISBLANK(J95)),COUNTIFS(Spreadsheet!E96:E$786,"=Wife",Spreadsheet!C96:C$786, "="&amp;Spreadsheet!C95) + COUNTIFS(Spreadsheet!E96:E$786,"=Husband",Spreadsheet!C96:C$786, "="&amp;Spreadsheet!C95),0)</f>
        <v>0</v>
      </c>
      <c r="M95" s="5">
        <f>IF(NOT(ISBLANK(Spreadsheet!AJ95)),VLOOKUP(Spreadsheet!AJ95,'Drop Downs'!$P$2:$R$16,3,FALSE),0)</f>
        <v>0</v>
      </c>
      <c r="N95" s="5">
        <f>IF(NOT(ISBLANK(Spreadsheet!AJ95)), VLOOKUP(Spreadsheet!AJ95,'Drop Downs'!$P$2:$R$16,2,FALSE),0)</f>
        <v>0</v>
      </c>
      <c r="O95" s="5">
        <f>IF(NOT(ISBLANK(Spreadsheet!AL95)),VLOOKUP(Spreadsheet!AL95,'Drop Downs'!$P$2:$R$16,3,FALSE), 0)</f>
        <v>0</v>
      </c>
      <c r="P95" s="5">
        <f>IF(NOT(ISBLANK(Spreadsheet!AL95)),VLOOKUP(Spreadsheet!AL95,'Drop Downs'!$P$2:$R$16,2,FALSE),0)</f>
        <v>0</v>
      </c>
      <c r="Q95" s="5">
        <f>IF(NOT(ISBLANK(Spreadsheet!AN95)),VLOOKUP(Spreadsheet!AN95,'Drop Downs'!$P$2:$R$16,3,FALSE),0)</f>
        <v>0</v>
      </c>
      <c r="R95" s="5">
        <f>IF(NOT(ISBLANK(Spreadsheet!AN95)),VLOOKUP(Spreadsheet!AN95,'Drop Downs'!$P$2:$R$16,2,FALSE),0)</f>
        <v>0</v>
      </c>
      <c r="S95" s="5" t="str">
        <f>IF(OR(M95&gt;K95,N95&gt;L95,O95&gt;K95, Q95&gt;K95,N95&gt;L95, P95&gt;L95, R95&gt;L95),"Member currently has a coverage election over what he/she needs.  Please add more dependents or adjust the coverage election.","")&amp;(IF(AND(NOT(ISBLANK(Spreadsheet!C95)),NOT(ISBLANK(Spreadsheet!D95)),ISBLANK(Spreadsheet!E95)),"Dependent lacks a relationship to member.Please select one from the drop-down.",""))</f>
        <v/>
      </c>
      <c r="T95" s="5" t="b">
        <f t="shared" si="8"/>
        <v>1</v>
      </c>
      <c r="U95" s="5" t="b">
        <f>OR(ISBLANK(Spreadsheet!C95),IF(NOT(ISBLANK(Spreadsheet!D95)),NOT(ISBLANK(Spreadsheet!E95)),TRUE))</f>
        <v>1</v>
      </c>
      <c r="V95" s="5" t="b">
        <f>OR(ISBLANK(Spreadsheet!C95), NOT(ISBLANK(Spreadsheet!I95)))</f>
        <v>1</v>
      </c>
      <c r="W95" s="5" t="b">
        <f>OR(ISBLANK(Spreadsheet!D95),NOT(ISBLANK(Spreadsheet!C95)))</f>
        <v>1</v>
      </c>
      <c r="X95" s="155" t="str">
        <f>REPT("0",MIN(FIND({1,2,3,4,5,6,7,8,9},Spreadsheet!C95&amp;"123456789"))-1)&amp;IF(ISBLANK(Spreadsheet!C95),"",SUMPRODUCT(MID(0&amp;Spreadsheet!C95,LARGE(INDEX(ISNUMBER(--MID(Spreadsheet!C95,ROW($1:$225),1))*
 ROW($1:$225),0),ROW($1:$225))+1,1)*10^ROW($1:$225)/10))</f>
        <v/>
      </c>
      <c r="Y95" s="5" t="b">
        <f>IF(NOT(ISBLANK(Spreadsheet!C95)),IF(AND(ISNUMBER(VALUE(Spreadsheet!C95)), LEN(Spreadsheet!C95)=9),TRUE,FALSE),TRUE)</f>
        <v>1</v>
      </c>
      <c r="Z95" s="155" t="str">
        <f>REPT("0",MIN(FIND({1,2,3,4,5,6,7,8,9},Spreadsheet!D95&amp;"123456789"))-1)&amp;IF(ISBLANK(Spreadsheet!D95),"",SUMPRODUCT(MID(0&amp;Spreadsheet!D95,LARGE(INDEX(ISNUMBER(--MID(Spreadsheet!D95,ROW($1:$225),1))*
 ROW($1:$225),0),ROW($1:$225))+1,1)*10^ROW($1:$225)/10))</f>
        <v/>
      </c>
      <c r="AA95" s="5" t="b">
        <f>IF(AND(NOT(ISBLANK(Spreadsheet!D95)),NOT(ISBLANK(Spreadsheet!C95))),IF(AND(ISNUMBER(VALUE(Spreadsheet!D95)), LEN(Spreadsheet!D95)=9),TRUE,FALSE),IF(AND(NOT(ISBLANK(Spreadsheet!D95)),ISBLANK(Spreadsheet!C95)),FALSE,TRUE))</f>
        <v>1</v>
      </c>
      <c r="AB95" s="5" t="b">
        <f>OR(ISBLANK(Spreadsheet!Y95),IF(NOT(ISBLANK(Spreadsheet!Y95)),LEN(Spreadsheet!Y95)=10,ISNUMBER(VALUE(Spreadsheet!Y95))))</f>
        <v>1</v>
      </c>
      <c r="AC95" s="5" t="b">
        <f>OR(ISBLANK(Spreadsheet!AI95), AND(NOT(ISBLANK(Spreadsheet!AJ95)), NOT(ISNUMBER(SEARCH("Waive",Spreadsheet!AJ95)))))</f>
        <v>1</v>
      </c>
      <c r="AD95" s="5" t="b">
        <f>OR(ISBLANK(Spreadsheet!AK95), AND(NOT(ISBLANK(Spreadsheet!AL95)), NOT(ISNUMBER(SEARCH("Waive",Spreadsheet!AL95)))))</f>
        <v>1</v>
      </c>
      <c r="AE95" s="5" t="b">
        <f>OR(ISBLANK(Spreadsheet!AM95), AND(NOT(ISBLANK(Spreadsheet!AN95)), NOT(ISNUMBER(SEARCH("Waive", Spreadsheet!AN95)))))</f>
        <v>1</v>
      </c>
      <c r="AF95" s="5" t="b">
        <f>OR(ISBLANK(Spreadsheet!C95), NOT(ISBLANK(Spreadsheet!D95)),NOT(ISBLANK(Spreadsheet!L95)))</f>
        <v>1</v>
      </c>
      <c r="AG95" s="5" t="b">
        <f>IF(AND(NOT(ISBLANK(Spreadsheet!C95)), NOT(ISBLANK(Spreadsheet!D95)),Spreadsheet!C95&lt;&gt;Spreadsheet!D95),IF(ISERROR(VLOOKUP(Spreadsheet!C95, Spreadsheet!$C$6:'Spreadsheet'!$C94,1,FALSE)), FALSE, TRUE),TRUE)</f>
        <v>1</v>
      </c>
      <c r="AH95" s="5" t="b">
        <f>Spreadsheet!$B$2=Spreadsheet!AD95</f>
        <v>1</v>
      </c>
      <c r="AI95" s="5" t="b">
        <f>IF(ISBLANK(Spreadsheet!G95),TRUE,IF(OR(LEN(Spreadsheet!G95)&gt;1,ISNUMBER(VALUE(Spreadsheet!G95))),FALSE,TRUE))</f>
        <v>1</v>
      </c>
      <c r="AJ95" s="5" t="b">
        <f>OR(ISBLANK(Spreadsheet!C95), NOT(ISBLANK(Spreadsheet!B95)), NOT(ISBLANK(Spreadsheet!D95)))</f>
        <v>1</v>
      </c>
      <c r="AK95" s="5" t="b">
        <f t="array" ref="AK95">IF(OR(AND(ISBLANK(Spreadsheet!E95),ISBLANK(Spreadsheet!D95),NOT(ISBLANK(Spreadsheet!C95))),AND(ISBLANK(Spreadsheet!E95),ISBLANK(Spreadsheet!D95),ISBLANK(Spreadsheet!C95))),TRUE,ISNUMBER(MATCH(TRUE,EXACT(Spreadsheet!E95,Relationships),0)))</f>
        <v>1</v>
      </c>
      <c r="AL95" s="5" t="b">
        <f>IF(NOT(ISBLANK(Spreadsheet!C95)),IF(OR(ISBLANK(Spreadsheet!F95),LEN(Spreadsheet!F95)&gt;40),FALSE,TRUE),TRUE)</f>
        <v>1</v>
      </c>
      <c r="AM95" s="5" t="b">
        <f>IF(NOT(ISBLANK(Spreadsheet!C95)),IF(OR(ISBLANK(Spreadsheet!H95),LEN(Spreadsheet!H95)&gt;40),FALSE,TRUE),TRUE)</f>
        <v>1</v>
      </c>
      <c r="AN95" s="5" t="b">
        <f t="array" ref="AN95">IF(ISBLANK(Spreadsheet!I95),TRUE,ISNUMBER(MATCH(TRUE,EXACT(Spreadsheet!I95,GenderValues),0)))</f>
        <v>1</v>
      </c>
      <c r="AO95" s="5" t="b">
        <f ca="1">IF(ISERROR(DATEVALUE(TEXT(Spreadsheet!J95,"mm/dd/yyyy")) &gt; TODAY()),IF(AND(ISBLANK(Spreadsheet!J95),ISBLANK(Spreadsheet!C95)),TRUE,FALSE),IF(DATEVALUE(TEXT(Spreadsheet!J95,"mm/dd/yyyy")) &gt; TODAY(),FALSE,TRUE))</f>
        <v>1</v>
      </c>
      <c r="AP95" s="5" t="b">
        <f>OR(ISBLANK(Spreadsheet!K95),LEN(Spreadsheet!K95)&lt;=100)</f>
        <v>1</v>
      </c>
      <c r="AQ95" s="5" t="b">
        <f t="array" ref="AQ95">IF(OR(AND(ISBLANK(Spreadsheet!L95),ISBLANK(Spreadsheet!C95)),AND(NOT(ISBLANK(Spreadsheet!C95)),NOT(ISBLANK(Spreadsheet!D95)))),TRUE,ISNUMBER(MATCH(TRUE,EXACT(Spreadsheet!L95,MaritalStatus),0)))</f>
        <v>1</v>
      </c>
      <c r="AR95" s="5" t="b">
        <f ca="1">IF(ISERROR(DATEVALUE(TEXT(Spreadsheet!M95,"mm/dd/yyyy")) &gt; TODAY()),IF(ISBLANK(Spreadsheet!M95),TRUE,FALSE),IF(DATEVALUE(TEXT(Spreadsheet!M95,"mm/dd/yyyy")) &gt; TODAY(),FALSE,TRUE))</f>
        <v>1</v>
      </c>
      <c r="AS95" s="5" t="b">
        <f>OR(ISBLANK(Spreadsheet!N95),LEN(Spreadsheet!N95)&lt;=100)</f>
        <v>1</v>
      </c>
      <c r="AT95" s="5" t="b">
        <f>OR(ISBLANK(Spreadsheet!O95),UPPER(Spreadsheet!O95)="YES")</f>
        <v>1</v>
      </c>
      <c r="AU95" s="5" t="b">
        <f>OR(ISBLANK(Spreadsheet!P95),UPPER(Spreadsheet!P95)="YES")</f>
        <v>1</v>
      </c>
      <c r="AV95" s="5" t="b">
        <f t="array" ref="AV95">IF(ISBLANK(Spreadsheet!Q95),TRUE,ISNUMBER(MATCH(TRUE,EXACT(Spreadsheet!Q95,OnGroupsPriorIns),0)))</f>
        <v>1</v>
      </c>
      <c r="AW95" s="5" t="b">
        <f>OR(ISBLANK(Spreadsheet!R95),UPPER(Spreadsheet!R95)="YES")</f>
        <v>1</v>
      </c>
      <c r="AX95" s="5" t="b">
        <f>OR(ISBLANK(Spreadsheet!S95),UPPER(Spreadsheet!S95)="YES")</f>
        <v>1</v>
      </c>
      <c r="AY95" s="5" t="b">
        <f>OR(AND(ISBLANK(Spreadsheet!C95),LEN(Spreadsheet!T95)=0),AND(NOT(ISBLANK(Spreadsheet!C95)),LEN(Spreadsheet!T95)&gt;0,LEN(Spreadsheet!T95)&lt;=50))</f>
        <v>1</v>
      </c>
      <c r="AZ95" s="5" t="b">
        <f>OR(LEN(Spreadsheet!U95)=0,AND(LEN(Spreadsheet!U95)&gt;0,LEN(Spreadsheet!U95)&lt;=50))</f>
        <v>1</v>
      </c>
      <c r="BA95" s="5" t="b">
        <f>OR(AND(ISBLANK(Spreadsheet!C95),LEN(Spreadsheet!V95)=0),AND(NOT(ISBLANK(Spreadsheet!C95)),LEN(Spreadsheet!V95)&gt;0,LEN(Spreadsheet!V95)&lt;=50))</f>
        <v>1</v>
      </c>
      <c r="BB95" s="5" t="b">
        <f t="array" ref="BB95">IF(AND(ISBLANK(Spreadsheet!C95),LEN(Spreadsheet!W95)=0),TRUE,ISNUMBER(MATCH(TRUE,EXACT(Spreadsheet!W95,States),0)))</f>
        <v>1</v>
      </c>
      <c r="BC95" s="5" t="b">
        <f>OR(AND(ISBLANK(Spreadsheet!C95),LEN(Spreadsheet!X95)=0),AND(NOT(ISBLANK(Spreadsheet!C95)),LEN(Spreadsheet!X95)&gt;0,LEN(Spreadsheet!X95)=5,ISNUMBER(VALUE(Spreadsheet!X95))))</f>
        <v>1</v>
      </c>
      <c r="BD95" s="5" t="b">
        <f>OR(ISBLANK(Spreadsheet!Z95),LEN(Spreadsheet!Z95)&lt;=50)</f>
        <v>1</v>
      </c>
      <c r="BE95" s="5" t="b">
        <f>ISBLANK(Spreadsheet!AA95)</f>
        <v>1</v>
      </c>
      <c r="BF95" s="5" t="b">
        <f>ISBLANK(Spreadsheet!AB95)</f>
        <v>1</v>
      </c>
      <c r="BG95" s="5" t="b">
        <f>IF(ISERROR(DATEVALUE(TEXT(Spreadsheet!AC95,"mm/dd/yyyy")) &gt; DATEVALUE(TEXT(Spreadsheet!J95,"mm/dd/yyyy"))),IF(OR(AND(ISBLANK(Spreadsheet!AC95),ISBLANK(Spreadsheet!C95)),AND(NOT(ISBLANK(Spreadsheet!C95)),ISBLANK(Spreadsheet!AC95),NOT(ISBLANK(Spreadsheet!D95)))),TRUE,FALSE),IF(DATEVALUE(TEXT(Spreadsheet!AC95,"mm/dd/yyyy")) &gt; DATEVALUE(TEXT(Spreadsheet!J95,"mm/dd/yyyy")),TRUE,FALSE))</f>
        <v>1</v>
      </c>
      <c r="BH95" s="5" t="b">
        <f>OR(AND(ISBLANK(Spreadsheet!C95),ISBLANK(Spreadsheet!AE95)),AND(NOT(ISBLANK(Spreadsheet!C95)),NOT(ISBLANK(Spreadsheet!D95)),ISBLANK(Spreadsheet!AE95)),AND(NOT(ISBLANK(Spreadsheet!C95)),ISBLANK(Spreadsheet!D95),NOT(ISBLANK(Spreadsheet!AE95)),LEN(Spreadsheet!AE95)&lt;=100))</f>
        <v>1</v>
      </c>
      <c r="BI95" s="5" t="b">
        <f t="array" ref="BI95">IF(ISBLANK(Spreadsheet!AF95),TRUE,ISNUMBER(MATCH(TRUE,EXACT(Spreadsheet!AF95,CobraShortReasons),0)))</f>
        <v>1</v>
      </c>
      <c r="BJ95" s="5" t="b">
        <f ca="1">IF(ISERROR(DATEVALUE(TEXT(Spreadsheet!AG95,"mm/dd/yyyy")) &gt; TODAY()),IF(ISBLANK(Spreadsheet!AG95),TRUE,FALSE),IF(DATEVALUE(TEXT(Spreadsheet!AG95,"mm/dd/yyyy")) &gt; TODAY(),FALSE,TRUE))</f>
        <v>1</v>
      </c>
      <c r="BK95" s="5" t="b">
        <f>OR(ISBLANK(Spreadsheet!AH95),LEN(Spreadsheet!AH95)&lt;=25)</f>
        <v>1</v>
      </c>
      <c r="BL95" s="5" t="b">
        <f t="array" aca="1" ref="BL95" ca="1">IF(ISBLANK(Spreadsheet!AI95),TRUE,ISNUMBER(MATCH(TRUE,EXACT(Spreadsheet!AI95,INDIRECT(Spreadsheet!$D$2)),0)))</f>
        <v>1</v>
      </c>
      <c r="BM95" s="5" t="b">
        <f t="array" aca="1" ref="BM95" ca="1">IF(ISBLANK(Spreadsheet!AJ95),TRUE,ISNUMBER(MATCH(TRUE,EXACT(Spreadsheet!AJ95,INDIRECT(Spreadsheet!BJ95)),0)))</f>
        <v>1</v>
      </c>
      <c r="BN95" s="5" t="b">
        <f t="array" ref="BN95">IF(ISBLANK(Spreadsheet!AK95),TRUE,ISNUMBER(MATCH(TRUE,EXACT(Spreadsheet!AK95,DentalPlans),0)))</f>
        <v>1</v>
      </c>
      <c r="BO95" s="5" t="b">
        <f t="array" aca="1" ref="BO95" ca="1">IF(ISBLANK(Spreadsheet!AL95),TRUE,ISNUMBER(MATCH(TRUE,EXACT(Spreadsheet!AL95,INDIRECT(Spreadsheet!BK95)),0)))</f>
        <v>1</v>
      </c>
      <c r="BP95" s="5" t="b">
        <f t="array" ref="BP95">IF(ISBLANK(Spreadsheet!AM95),TRUE,ISNUMBER(MATCH(TRUE,EXACT(Spreadsheet!AM95,VisionPlans),0)))</f>
        <v>1</v>
      </c>
      <c r="BQ95" s="5" t="b">
        <f t="array" aca="1" ref="BQ95" ca="1">IF(ISBLANK(Spreadsheet!AN95),TRUE,ISNUMBER(MATCH(TRUE,EXACT(Spreadsheet!AN95,INDIRECT(Spreadsheet!BL95)),0)))</f>
        <v>1</v>
      </c>
      <c r="BR95" s="5" t="b">
        <f t="array" ref="BR95">IF(ISBLANK(Spreadsheet!AO95),TRUE,ISNUMBER(MATCH(TRUE,EXACT(Spreadsheet!AO95,LifeBenefitClasses),0)))</f>
        <v>1</v>
      </c>
      <c r="BS95" s="5" t="b">
        <f>IF(OR(ISBLANK(Spreadsheet!AO95), Spreadsheet!AO95="Waive"),IF(ISBLANK(Spreadsheet!AP95),TRUE,FALSE),IF(OR(AND(NOT(ISBLANK(Spreadsheet!AO95)),ISBLANK(Spreadsheet!AP95)),NOT(ISNUMBER(VALUE(Spreadsheet!AP95)))),FALSE,IF(OR(AND(Spreadsheet!AP95&lt;6,MOD(Spreadsheet!AP95*10,5)=0), MOD(Spreadsheet!AP95,5000)=0),TRUE,FALSE)))</f>
        <v>1</v>
      </c>
      <c r="BT95" s="5" t="b">
        <f t="array" ref="BT95">IF(ISBLANK(Spreadsheet!AQ95),TRUE,ISNUMBER(MATCH(TRUE,EXACT(Spreadsheet!AQ95,EnrollWaive),0)))</f>
        <v>1</v>
      </c>
      <c r="BU95" s="5" t="b">
        <f t="array" ref="BU95">IF(ISBLANK(Spreadsheet!AR95),TRUE,ISNUMBER(MATCH(TRUE,EXACT(Spreadsheet!AR95,LifeBenefitClasses),0)))</f>
        <v>1</v>
      </c>
      <c r="BV95" s="5" t="b">
        <f>IF(OR(ISBLANK(Spreadsheet!AR95), Spreadsheet!AR95="Waive"),IF(ISBLANK(Spreadsheet!AS95),TRUE,FALSE),IF(OR(AND(NOT(ISBLANK(Spreadsheet!AR95)),ISBLANK(Spreadsheet!AS95)),NOT(ISNUMBER(VALUE(Spreadsheet!AS95)))),FALSE,IF(OR(AND(Spreadsheet!AS95&lt;6,MOD(Spreadsheet!AS95*10,5)=0), MOD(Spreadsheet!AS95,10000)=0),TRUE,FALSE)))</f>
        <v>1</v>
      </c>
      <c r="BW95" s="5" t="b">
        <f t="array" ref="BW95">IF(ISBLANK(Spreadsheet!AT95),TRUE,ISNUMBER(MATCH(TRUE,EXACT(Spreadsheet!AT95,LifeBenefitClasses),0)))</f>
        <v>1</v>
      </c>
      <c r="BX95" s="5" t="b">
        <f>IF(OR(ISBLANK(Spreadsheet!AT95), Spreadsheet!AT95="Waive"),IF(ISBLANK(Spreadsheet!AU95),TRUE,FALSE),IF(OR(AND(NOT(ISBLANK(Spreadsheet!AT95)),ISBLANK(Spreadsheet!AU95)),NOT(ISNUMBER(VALUE(Spreadsheet!AU95)))),FALSE,IF(AND(NOT(OR(ISBLANK(Spreadsheet!AT95),Spreadsheet!AT95="Waive")),NOT(OR(ISBLANK(Spreadsheet!AR95),Spreadsheet!AR95="Waive")),MOD(Spreadsheet!AU95,5000)=0, Spreadsheet!AU95&lt;=(Spreadsheet!AS95*0.5)),TRUE,FALSE)))</f>
        <v>1</v>
      </c>
      <c r="BY95" s="5" t="b">
        <f t="array" ref="BY95">IF(ISBLANK(Spreadsheet!AV95),TRUE,ISNUMBER(MATCH(TRUE,EXACT(Spreadsheet!AV95,EnrollWaive),0)))</f>
        <v>1</v>
      </c>
      <c r="BZ95" s="5" t="b">
        <f t="array" ref="BZ95">IF(ISBLANK(Spreadsheet!AW95),TRUE,ISNUMBER(MATCH(TRUE,EXACT(Spreadsheet!AW95,LifeBenefitClasses),0)))</f>
        <v>1</v>
      </c>
      <c r="CA95" s="5" t="b">
        <f t="array" ref="CA95">IF(ISBLANK(Spreadsheet!AX95),TRUE,ISNUMBER(MATCH(TRUE,EXACT(Spreadsheet!AX95,LifeBenefitClasses),0)))</f>
        <v>1</v>
      </c>
      <c r="CB95" s="5" t="b">
        <f t="array" ref="CB95">IF(ISBLANK(Spreadsheet!AY95),TRUE,ISNUMBER(MATCH(TRUE,EXACT(Spreadsheet!AY95,LifeBenefitClasses),0)))</f>
        <v>1</v>
      </c>
      <c r="CC95" s="5" t="b">
        <f t="array" ref="CC95">IF(ISBLANK(Spreadsheet!AZ95),TRUE,ISNUMBER(MATCH(TRUE,EXACT(Spreadsheet!AZ95,LifeBenefitClasses),0)))</f>
        <v>1</v>
      </c>
      <c r="CD95" s="5" t="b">
        <f t="array" ref="CD95">IF(ISBLANK(Spreadsheet!BA95),TRUE,ISNUMBER(MATCH(TRUE,EXACT(Spreadsheet!BA95,LifeBenefitClasses),0)))</f>
        <v>1</v>
      </c>
      <c r="CE95" s="5" t="b">
        <f>IF(OR(ISBLANK(Spreadsheet!BA95), Spreadsheet!BA95="Waive"),IF(ISBLANK(Spreadsheet!BB95),TRUE,FALSE),IF(OR(AND(NOT(ISBLANK(Spreadsheet!BA95)),ISBLANK(Spreadsheet!BB95)),NOT(ISNUMBER(VALUE(Spreadsheet!BB95))),ISBLANK(Spreadsheet!BC95),NOT(ISNUMBER(VALUE(Spreadsheet!BC95)))),FALSE,IF(AND(Spreadsheet!BB95&gt;=50000,Spreadsheet!BB95&lt;=250000,MOD(Spreadsheet!BB95,10000)=0,Spreadsheet!BB95&lt;=(10*Spreadsheet!BC95)),TRUE,FALSE)))</f>
        <v>1</v>
      </c>
      <c r="CF95" s="5" t="b">
        <f>IF(NOT(ISBLANK(Spreadsheet!BC95)),AND(ISNUMBER(VALUE(Spreadsheet!BC95)),Spreadsheet!BC95&gt;0),AND(OR(ISBLANK(Spreadsheet!AO95),Spreadsheet!AO95="Waive",AND(NOT(OR(ISBLANK(Spreadsheet!AO95),Spreadsheet!AO95="Waive")),Spreadsheet!AP95&gt;=6)),OR(ISBLANK(Spreadsheet!AR95),AND(NOT(OR(ISBLANK(Spreadsheet!AR95),Spreadsheet!AR95="Waive")),Spreadsheet!AS95&gt;=6)),OR(ISBLANK(Spreadsheet!AW95)),OR(ISBLANK(Spreadsheet!AX95)),OR(ISBLANK(Spreadsheet!AY95)),OR(ISBLANK(Spreadsheet!AZ95)),OR(ISBLANK(Spreadsheet!BA95),Spreadsheet!BA95="Waive")))</f>
        <v>1</v>
      </c>
      <c r="CG95" s="5" t="b">
        <f t="shared" ca="1" si="9"/>
        <v>1</v>
      </c>
    </row>
    <row r="96" spans="8:85" x14ac:dyDescent="0.3">
      <c r="H96" s="5">
        <f t="shared" ca="1" si="6"/>
        <v>2</v>
      </c>
      <c r="I96" s="5" t="str">
        <f t="shared" ca="1" si="7"/>
        <v/>
      </c>
      <c r="J96" s="5" t="str">
        <f>IF(AND(NOT(ISBLANK(Spreadsheet!C96)),ISBLANK(Spreadsheet!D96)),Spreadsheet!F96&amp;" "&amp;Spreadsheet!H96,"")</f>
        <v/>
      </c>
      <c r="K96" s="5">
        <f>IF(AND(NOT(ISBLANK(Spreadsheet!C96)),ISBLANK(Spreadsheet!D96)),COUNTIFS(Spreadsheet!E97:E$786,"=Child",Spreadsheet!C97:C$786, "="&amp;Spreadsheet!C96) + COUNTIFS(Spreadsheet!E97:E$786,"=Step-child",Spreadsheet!C97:C$786, "="&amp;Spreadsheet!C96),0)</f>
        <v>0</v>
      </c>
      <c r="L96" s="5">
        <f>IF(NOT(ISBLANK(J96)),COUNTIFS(Spreadsheet!E97:E$786,"=Wife",Spreadsheet!C97:C$786, "="&amp;Spreadsheet!C96) + COUNTIFS(Spreadsheet!E97:E$786,"=Husband",Spreadsheet!C97:C$786, "="&amp;Spreadsheet!C96),0)</f>
        <v>0</v>
      </c>
      <c r="M96" s="5">
        <f>IF(NOT(ISBLANK(Spreadsheet!AJ96)),VLOOKUP(Spreadsheet!AJ96,'Drop Downs'!$P$2:$R$16,3,FALSE),0)</f>
        <v>0</v>
      </c>
      <c r="N96" s="5">
        <f>IF(NOT(ISBLANK(Spreadsheet!AJ96)), VLOOKUP(Spreadsheet!AJ96,'Drop Downs'!$P$2:$R$16,2,FALSE),0)</f>
        <v>0</v>
      </c>
      <c r="O96" s="5">
        <f>IF(NOT(ISBLANK(Spreadsheet!AL96)),VLOOKUP(Spreadsheet!AL96,'Drop Downs'!$P$2:$R$16,3,FALSE), 0)</f>
        <v>0</v>
      </c>
      <c r="P96" s="5">
        <f>IF(NOT(ISBLANK(Spreadsheet!AL96)),VLOOKUP(Spreadsheet!AL96,'Drop Downs'!$P$2:$R$16,2,FALSE),0)</f>
        <v>0</v>
      </c>
      <c r="Q96" s="5">
        <f>IF(NOT(ISBLANK(Spreadsheet!AN96)),VLOOKUP(Spreadsheet!AN96,'Drop Downs'!$P$2:$R$16,3,FALSE),0)</f>
        <v>0</v>
      </c>
      <c r="R96" s="5">
        <f>IF(NOT(ISBLANK(Spreadsheet!AN96)),VLOOKUP(Spreadsheet!AN96,'Drop Downs'!$P$2:$R$16,2,FALSE),0)</f>
        <v>0</v>
      </c>
      <c r="S96" s="5" t="str">
        <f>IF(OR(M96&gt;K96,N96&gt;L96,O96&gt;K96, Q96&gt;K96,N96&gt;L96, P96&gt;L96, R96&gt;L96),"Member currently has a coverage election over what he/she needs.  Please add more dependents or adjust the coverage election.","")&amp;(IF(AND(NOT(ISBLANK(Spreadsheet!C96)),NOT(ISBLANK(Spreadsheet!D96)),ISBLANK(Spreadsheet!E96)),"Dependent lacks a relationship to member.Please select one from the drop-down.",""))</f>
        <v/>
      </c>
      <c r="T96" s="5" t="b">
        <f t="shared" si="8"/>
        <v>1</v>
      </c>
      <c r="U96" s="5" t="b">
        <f>OR(ISBLANK(Spreadsheet!C96),IF(NOT(ISBLANK(Spreadsheet!D96)),NOT(ISBLANK(Spreadsheet!E96)),TRUE))</f>
        <v>1</v>
      </c>
      <c r="V96" s="5" t="b">
        <f>OR(ISBLANK(Spreadsheet!C96), NOT(ISBLANK(Spreadsheet!I96)))</f>
        <v>1</v>
      </c>
      <c r="W96" s="5" t="b">
        <f>OR(ISBLANK(Spreadsheet!D96),NOT(ISBLANK(Spreadsheet!C96)))</f>
        <v>1</v>
      </c>
      <c r="X96" s="155" t="str">
        <f>REPT("0",MIN(FIND({1,2,3,4,5,6,7,8,9},Spreadsheet!C96&amp;"123456789"))-1)&amp;IF(ISBLANK(Spreadsheet!C96),"",SUMPRODUCT(MID(0&amp;Spreadsheet!C96,LARGE(INDEX(ISNUMBER(--MID(Spreadsheet!C96,ROW($1:$225),1))*
 ROW($1:$225),0),ROW($1:$225))+1,1)*10^ROW($1:$225)/10))</f>
        <v/>
      </c>
      <c r="Y96" s="5" t="b">
        <f>IF(NOT(ISBLANK(Spreadsheet!C96)),IF(AND(ISNUMBER(VALUE(Spreadsheet!C96)), LEN(Spreadsheet!C96)=9),TRUE,FALSE),TRUE)</f>
        <v>1</v>
      </c>
      <c r="Z96" s="155" t="str">
        <f>REPT("0",MIN(FIND({1,2,3,4,5,6,7,8,9},Spreadsheet!D96&amp;"123456789"))-1)&amp;IF(ISBLANK(Spreadsheet!D96),"",SUMPRODUCT(MID(0&amp;Spreadsheet!D96,LARGE(INDEX(ISNUMBER(--MID(Spreadsheet!D96,ROW($1:$225),1))*
 ROW($1:$225),0),ROW($1:$225))+1,1)*10^ROW($1:$225)/10))</f>
        <v/>
      </c>
      <c r="AA96" s="5" t="b">
        <f>IF(AND(NOT(ISBLANK(Spreadsheet!D96)),NOT(ISBLANK(Spreadsheet!C96))),IF(AND(ISNUMBER(VALUE(Spreadsheet!D96)), LEN(Spreadsheet!D96)=9),TRUE,FALSE),IF(AND(NOT(ISBLANK(Spreadsheet!D96)),ISBLANK(Spreadsheet!C96)),FALSE,TRUE))</f>
        <v>1</v>
      </c>
      <c r="AB96" s="5" t="b">
        <f>OR(ISBLANK(Spreadsheet!Y96),IF(NOT(ISBLANK(Spreadsheet!Y96)),LEN(Spreadsheet!Y96)=10,ISNUMBER(VALUE(Spreadsheet!Y96))))</f>
        <v>1</v>
      </c>
      <c r="AC96" s="5" t="b">
        <f>OR(ISBLANK(Spreadsheet!AI96), AND(NOT(ISBLANK(Spreadsheet!AJ96)), NOT(ISNUMBER(SEARCH("Waive",Spreadsheet!AJ96)))))</f>
        <v>1</v>
      </c>
      <c r="AD96" s="5" t="b">
        <f>OR(ISBLANK(Spreadsheet!AK96), AND(NOT(ISBLANK(Spreadsheet!AL96)), NOT(ISNUMBER(SEARCH("Waive",Spreadsheet!AL96)))))</f>
        <v>1</v>
      </c>
      <c r="AE96" s="5" t="b">
        <f>OR(ISBLANK(Spreadsheet!AM96), AND(NOT(ISBLANK(Spreadsheet!AN96)), NOT(ISNUMBER(SEARCH("Waive", Spreadsheet!AN96)))))</f>
        <v>1</v>
      </c>
      <c r="AF96" s="5" t="b">
        <f>OR(ISBLANK(Spreadsheet!C96), NOT(ISBLANK(Spreadsheet!D96)),NOT(ISBLANK(Spreadsheet!L96)))</f>
        <v>1</v>
      </c>
      <c r="AG96" s="5" t="b">
        <f>IF(AND(NOT(ISBLANK(Spreadsheet!C96)), NOT(ISBLANK(Spreadsheet!D96)),Spreadsheet!C96&lt;&gt;Spreadsheet!D96),IF(ISERROR(VLOOKUP(Spreadsheet!C96, Spreadsheet!$C$6:'Spreadsheet'!$C95,1,FALSE)), FALSE, TRUE),TRUE)</f>
        <v>1</v>
      </c>
      <c r="AH96" s="5" t="b">
        <f>Spreadsheet!$B$2=Spreadsheet!AD96</f>
        <v>1</v>
      </c>
      <c r="AI96" s="5" t="b">
        <f>IF(ISBLANK(Spreadsheet!G96),TRUE,IF(OR(LEN(Spreadsheet!G96)&gt;1,ISNUMBER(VALUE(Spreadsheet!G96))),FALSE,TRUE))</f>
        <v>1</v>
      </c>
      <c r="AJ96" s="5" t="b">
        <f>OR(ISBLANK(Spreadsheet!C96), NOT(ISBLANK(Spreadsheet!B96)), NOT(ISBLANK(Spreadsheet!D96)))</f>
        <v>1</v>
      </c>
      <c r="AK96" s="5" t="b">
        <f t="array" ref="AK96">IF(OR(AND(ISBLANK(Spreadsheet!E96),ISBLANK(Spreadsheet!D96),NOT(ISBLANK(Spreadsheet!C96))),AND(ISBLANK(Spreadsheet!E96),ISBLANK(Spreadsheet!D96),ISBLANK(Spreadsheet!C96))),TRUE,ISNUMBER(MATCH(TRUE,EXACT(Spreadsheet!E96,Relationships),0)))</f>
        <v>1</v>
      </c>
      <c r="AL96" s="5" t="b">
        <f>IF(NOT(ISBLANK(Spreadsheet!C96)),IF(OR(ISBLANK(Spreadsheet!F96),LEN(Spreadsheet!F96)&gt;40),FALSE,TRUE),TRUE)</f>
        <v>1</v>
      </c>
      <c r="AM96" s="5" t="b">
        <f>IF(NOT(ISBLANK(Spreadsheet!C96)),IF(OR(ISBLANK(Spreadsheet!H96),LEN(Spreadsheet!H96)&gt;40),FALSE,TRUE),TRUE)</f>
        <v>1</v>
      </c>
      <c r="AN96" s="5" t="b">
        <f t="array" ref="AN96">IF(ISBLANK(Spreadsheet!I96),TRUE,ISNUMBER(MATCH(TRUE,EXACT(Spreadsheet!I96,GenderValues),0)))</f>
        <v>1</v>
      </c>
      <c r="AO96" s="5" t="b">
        <f ca="1">IF(ISERROR(DATEVALUE(TEXT(Spreadsheet!J96,"mm/dd/yyyy")) &gt; TODAY()),IF(AND(ISBLANK(Spreadsheet!J96),ISBLANK(Spreadsheet!C96)),TRUE,FALSE),IF(DATEVALUE(TEXT(Spreadsheet!J96,"mm/dd/yyyy")) &gt; TODAY(),FALSE,TRUE))</f>
        <v>1</v>
      </c>
      <c r="AP96" s="5" t="b">
        <f>OR(ISBLANK(Spreadsheet!K96),LEN(Spreadsheet!K96)&lt;=100)</f>
        <v>1</v>
      </c>
      <c r="AQ96" s="5" t="b">
        <f t="array" ref="AQ96">IF(OR(AND(ISBLANK(Spreadsheet!L96),ISBLANK(Spreadsheet!C96)),AND(NOT(ISBLANK(Spreadsheet!C96)),NOT(ISBLANK(Spreadsheet!D96)))),TRUE,ISNUMBER(MATCH(TRUE,EXACT(Spreadsheet!L96,MaritalStatus),0)))</f>
        <v>1</v>
      </c>
      <c r="AR96" s="5" t="b">
        <f ca="1">IF(ISERROR(DATEVALUE(TEXT(Spreadsheet!M96,"mm/dd/yyyy")) &gt; TODAY()),IF(ISBLANK(Spreadsheet!M96),TRUE,FALSE),IF(DATEVALUE(TEXT(Spreadsheet!M96,"mm/dd/yyyy")) &gt; TODAY(),FALSE,TRUE))</f>
        <v>1</v>
      </c>
      <c r="AS96" s="5" t="b">
        <f>OR(ISBLANK(Spreadsheet!N96),LEN(Spreadsheet!N96)&lt;=100)</f>
        <v>1</v>
      </c>
      <c r="AT96" s="5" t="b">
        <f>OR(ISBLANK(Spreadsheet!O96),UPPER(Spreadsheet!O96)="YES")</f>
        <v>1</v>
      </c>
      <c r="AU96" s="5" t="b">
        <f>OR(ISBLANK(Spreadsheet!P96),UPPER(Spreadsheet!P96)="YES")</f>
        <v>1</v>
      </c>
      <c r="AV96" s="5" t="b">
        <f t="array" ref="AV96">IF(ISBLANK(Spreadsheet!Q96),TRUE,ISNUMBER(MATCH(TRUE,EXACT(Spreadsheet!Q96,OnGroupsPriorIns),0)))</f>
        <v>1</v>
      </c>
      <c r="AW96" s="5" t="b">
        <f>OR(ISBLANK(Spreadsheet!R96),UPPER(Spreadsheet!R96)="YES")</f>
        <v>1</v>
      </c>
      <c r="AX96" s="5" t="b">
        <f>OR(ISBLANK(Spreadsheet!S96),UPPER(Spreadsheet!S96)="YES")</f>
        <v>1</v>
      </c>
      <c r="AY96" s="5" t="b">
        <f>OR(AND(ISBLANK(Spreadsheet!C96),LEN(Spreadsheet!T96)=0),AND(NOT(ISBLANK(Spreadsheet!C96)),LEN(Spreadsheet!T96)&gt;0,LEN(Spreadsheet!T96)&lt;=50))</f>
        <v>1</v>
      </c>
      <c r="AZ96" s="5" t="b">
        <f>OR(LEN(Spreadsheet!U96)=0,AND(LEN(Spreadsheet!U96)&gt;0,LEN(Spreadsheet!U96)&lt;=50))</f>
        <v>1</v>
      </c>
      <c r="BA96" s="5" t="b">
        <f>OR(AND(ISBLANK(Spreadsheet!C96),LEN(Spreadsheet!V96)=0),AND(NOT(ISBLANK(Spreadsheet!C96)),LEN(Spreadsheet!V96)&gt;0,LEN(Spreadsheet!V96)&lt;=50))</f>
        <v>1</v>
      </c>
      <c r="BB96" s="5" t="b">
        <f t="array" ref="BB96">IF(AND(ISBLANK(Spreadsheet!C96),LEN(Spreadsheet!W96)=0),TRUE,ISNUMBER(MATCH(TRUE,EXACT(Spreadsheet!W96,States),0)))</f>
        <v>1</v>
      </c>
      <c r="BC96" s="5" t="b">
        <f>OR(AND(ISBLANK(Spreadsheet!C96),LEN(Spreadsheet!X96)=0),AND(NOT(ISBLANK(Spreadsheet!C96)),LEN(Spreadsheet!X96)&gt;0,LEN(Spreadsheet!X96)=5,ISNUMBER(VALUE(Spreadsheet!X96))))</f>
        <v>1</v>
      </c>
      <c r="BD96" s="5" t="b">
        <f>OR(ISBLANK(Spreadsheet!Z96),LEN(Spreadsheet!Z96)&lt;=50)</f>
        <v>1</v>
      </c>
      <c r="BE96" s="5" t="b">
        <f>ISBLANK(Spreadsheet!AA96)</f>
        <v>1</v>
      </c>
      <c r="BF96" s="5" t="b">
        <f>ISBLANK(Spreadsheet!AB96)</f>
        <v>1</v>
      </c>
      <c r="BG96" s="5" t="b">
        <f>IF(ISERROR(DATEVALUE(TEXT(Spreadsheet!AC96,"mm/dd/yyyy")) &gt; DATEVALUE(TEXT(Spreadsheet!J96,"mm/dd/yyyy"))),IF(OR(AND(ISBLANK(Spreadsheet!AC96),ISBLANK(Spreadsheet!C96)),AND(NOT(ISBLANK(Spreadsheet!C96)),ISBLANK(Spreadsheet!AC96),NOT(ISBLANK(Spreadsheet!D96)))),TRUE,FALSE),IF(DATEVALUE(TEXT(Spreadsheet!AC96,"mm/dd/yyyy")) &gt; DATEVALUE(TEXT(Spreadsheet!J96,"mm/dd/yyyy")),TRUE,FALSE))</f>
        <v>1</v>
      </c>
      <c r="BH96" s="5" t="b">
        <f>OR(AND(ISBLANK(Spreadsheet!C96),ISBLANK(Spreadsheet!AE96)),AND(NOT(ISBLANK(Spreadsheet!C96)),NOT(ISBLANK(Spreadsheet!D96)),ISBLANK(Spreadsheet!AE96)),AND(NOT(ISBLANK(Spreadsheet!C96)),ISBLANK(Spreadsheet!D96),NOT(ISBLANK(Spreadsheet!AE96)),LEN(Spreadsheet!AE96)&lt;=100))</f>
        <v>1</v>
      </c>
      <c r="BI96" s="5" t="b">
        <f t="array" ref="BI96">IF(ISBLANK(Spreadsheet!AF96),TRUE,ISNUMBER(MATCH(TRUE,EXACT(Spreadsheet!AF96,CobraShortReasons),0)))</f>
        <v>1</v>
      </c>
      <c r="BJ96" s="5" t="b">
        <f ca="1">IF(ISERROR(DATEVALUE(TEXT(Spreadsheet!AG96,"mm/dd/yyyy")) &gt; TODAY()),IF(ISBLANK(Spreadsheet!AG96),TRUE,FALSE),IF(DATEVALUE(TEXT(Spreadsheet!AG96,"mm/dd/yyyy")) &gt; TODAY(),FALSE,TRUE))</f>
        <v>1</v>
      </c>
      <c r="BK96" s="5" t="b">
        <f>OR(ISBLANK(Spreadsheet!AH96),LEN(Spreadsheet!AH96)&lt;=25)</f>
        <v>1</v>
      </c>
      <c r="BL96" s="5" t="b">
        <f t="array" aca="1" ref="BL96" ca="1">IF(ISBLANK(Spreadsheet!AI96),TRUE,ISNUMBER(MATCH(TRUE,EXACT(Spreadsheet!AI96,INDIRECT(Spreadsheet!$D$2)),0)))</f>
        <v>1</v>
      </c>
      <c r="BM96" s="5" t="b">
        <f t="array" aca="1" ref="BM96" ca="1">IF(ISBLANK(Spreadsheet!AJ96),TRUE,ISNUMBER(MATCH(TRUE,EXACT(Spreadsheet!AJ96,INDIRECT(Spreadsheet!BJ96)),0)))</f>
        <v>1</v>
      </c>
      <c r="BN96" s="5" t="b">
        <f t="array" ref="BN96">IF(ISBLANK(Spreadsheet!AK96),TRUE,ISNUMBER(MATCH(TRUE,EXACT(Spreadsheet!AK96,DentalPlans),0)))</f>
        <v>1</v>
      </c>
      <c r="BO96" s="5" t="b">
        <f t="array" aca="1" ref="BO96" ca="1">IF(ISBLANK(Spreadsheet!AL96),TRUE,ISNUMBER(MATCH(TRUE,EXACT(Spreadsheet!AL96,INDIRECT(Spreadsheet!BK96)),0)))</f>
        <v>1</v>
      </c>
      <c r="BP96" s="5" t="b">
        <f t="array" ref="BP96">IF(ISBLANK(Spreadsheet!AM96),TRUE,ISNUMBER(MATCH(TRUE,EXACT(Spreadsheet!AM96,VisionPlans),0)))</f>
        <v>1</v>
      </c>
      <c r="BQ96" s="5" t="b">
        <f t="array" aca="1" ref="BQ96" ca="1">IF(ISBLANK(Spreadsheet!AN96),TRUE,ISNUMBER(MATCH(TRUE,EXACT(Spreadsheet!AN96,INDIRECT(Spreadsheet!BL96)),0)))</f>
        <v>1</v>
      </c>
      <c r="BR96" s="5" t="b">
        <f t="array" ref="BR96">IF(ISBLANK(Spreadsheet!AO96),TRUE,ISNUMBER(MATCH(TRUE,EXACT(Spreadsheet!AO96,LifeBenefitClasses),0)))</f>
        <v>1</v>
      </c>
      <c r="BS96" s="5" t="b">
        <f>IF(OR(ISBLANK(Spreadsheet!AO96), Spreadsheet!AO96="Waive"),IF(ISBLANK(Spreadsheet!AP96),TRUE,FALSE),IF(OR(AND(NOT(ISBLANK(Spreadsheet!AO96)),ISBLANK(Spreadsheet!AP96)),NOT(ISNUMBER(VALUE(Spreadsheet!AP96)))),FALSE,IF(OR(AND(Spreadsheet!AP96&lt;6,MOD(Spreadsheet!AP96*10,5)=0), MOD(Spreadsheet!AP96,5000)=0),TRUE,FALSE)))</f>
        <v>1</v>
      </c>
      <c r="BT96" s="5" t="b">
        <f t="array" ref="BT96">IF(ISBLANK(Spreadsheet!AQ96),TRUE,ISNUMBER(MATCH(TRUE,EXACT(Spreadsheet!AQ96,EnrollWaive),0)))</f>
        <v>1</v>
      </c>
      <c r="BU96" s="5" t="b">
        <f t="array" ref="BU96">IF(ISBLANK(Spreadsheet!AR96),TRUE,ISNUMBER(MATCH(TRUE,EXACT(Spreadsheet!AR96,LifeBenefitClasses),0)))</f>
        <v>1</v>
      </c>
      <c r="BV96" s="5" t="b">
        <f>IF(OR(ISBLANK(Spreadsheet!AR96), Spreadsheet!AR96="Waive"),IF(ISBLANK(Spreadsheet!AS96),TRUE,FALSE),IF(OR(AND(NOT(ISBLANK(Spreadsheet!AR96)),ISBLANK(Spreadsheet!AS96)),NOT(ISNUMBER(VALUE(Spreadsheet!AS96)))),FALSE,IF(OR(AND(Spreadsheet!AS96&lt;6,MOD(Spreadsheet!AS96*10,5)=0), MOD(Spreadsheet!AS96,10000)=0),TRUE,FALSE)))</f>
        <v>1</v>
      </c>
      <c r="BW96" s="5" t="b">
        <f t="array" ref="BW96">IF(ISBLANK(Spreadsheet!AT96),TRUE,ISNUMBER(MATCH(TRUE,EXACT(Spreadsheet!AT96,LifeBenefitClasses),0)))</f>
        <v>1</v>
      </c>
      <c r="BX96" s="5" t="b">
        <f>IF(OR(ISBLANK(Spreadsheet!AT96), Spreadsheet!AT96="Waive"),IF(ISBLANK(Spreadsheet!AU96),TRUE,FALSE),IF(OR(AND(NOT(ISBLANK(Spreadsheet!AT96)),ISBLANK(Spreadsheet!AU96)),NOT(ISNUMBER(VALUE(Spreadsheet!AU96)))),FALSE,IF(AND(NOT(OR(ISBLANK(Spreadsheet!AT96),Spreadsheet!AT96="Waive")),NOT(OR(ISBLANK(Spreadsheet!AR96),Spreadsheet!AR96="Waive")),MOD(Spreadsheet!AU96,5000)=0, Spreadsheet!AU96&lt;=(Spreadsheet!AS96*0.5)),TRUE,FALSE)))</f>
        <v>1</v>
      </c>
      <c r="BY96" s="5" t="b">
        <f t="array" ref="BY96">IF(ISBLANK(Spreadsheet!AV96),TRUE,ISNUMBER(MATCH(TRUE,EXACT(Spreadsheet!AV96,EnrollWaive),0)))</f>
        <v>1</v>
      </c>
      <c r="BZ96" s="5" t="b">
        <f t="array" ref="BZ96">IF(ISBLANK(Spreadsheet!AW96),TRUE,ISNUMBER(MATCH(TRUE,EXACT(Spreadsheet!AW96,LifeBenefitClasses),0)))</f>
        <v>1</v>
      </c>
      <c r="CA96" s="5" t="b">
        <f t="array" ref="CA96">IF(ISBLANK(Spreadsheet!AX96),TRUE,ISNUMBER(MATCH(TRUE,EXACT(Spreadsheet!AX96,LifeBenefitClasses),0)))</f>
        <v>1</v>
      </c>
      <c r="CB96" s="5" t="b">
        <f t="array" ref="CB96">IF(ISBLANK(Spreadsheet!AY96),TRUE,ISNUMBER(MATCH(TRUE,EXACT(Spreadsheet!AY96,LifeBenefitClasses),0)))</f>
        <v>1</v>
      </c>
      <c r="CC96" s="5" t="b">
        <f t="array" ref="CC96">IF(ISBLANK(Spreadsheet!AZ96),TRUE,ISNUMBER(MATCH(TRUE,EXACT(Spreadsheet!AZ96,LifeBenefitClasses),0)))</f>
        <v>1</v>
      </c>
      <c r="CD96" s="5" t="b">
        <f t="array" ref="CD96">IF(ISBLANK(Spreadsheet!BA96),TRUE,ISNUMBER(MATCH(TRUE,EXACT(Spreadsheet!BA96,LifeBenefitClasses),0)))</f>
        <v>1</v>
      </c>
      <c r="CE96" s="5" t="b">
        <f>IF(OR(ISBLANK(Spreadsheet!BA96), Spreadsheet!BA96="Waive"),IF(ISBLANK(Spreadsheet!BB96),TRUE,FALSE),IF(OR(AND(NOT(ISBLANK(Spreadsheet!BA96)),ISBLANK(Spreadsheet!BB96)),NOT(ISNUMBER(VALUE(Spreadsheet!BB96))),ISBLANK(Spreadsheet!BC96),NOT(ISNUMBER(VALUE(Spreadsheet!BC96)))),FALSE,IF(AND(Spreadsheet!BB96&gt;=50000,Spreadsheet!BB96&lt;=250000,MOD(Spreadsheet!BB96,10000)=0,Spreadsheet!BB96&lt;=(10*Spreadsheet!BC96)),TRUE,FALSE)))</f>
        <v>1</v>
      </c>
      <c r="CF96" s="5" t="b">
        <f>IF(NOT(ISBLANK(Spreadsheet!BC96)),AND(ISNUMBER(VALUE(Spreadsheet!BC96)),Spreadsheet!BC96&gt;0),AND(OR(ISBLANK(Spreadsheet!AO96),Spreadsheet!AO96="Waive",AND(NOT(OR(ISBLANK(Spreadsheet!AO96),Spreadsheet!AO96="Waive")),Spreadsheet!AP96&gt;=6)),OR(ISBLANK(Spreadsheet!AR96),AND(NOT(OR(ISBLANK(Spreadsheet!AR96),Spreadsheet!AR96="Waive")),Spreadsheet!AS96&gt;=6)),OR(ISBLANK(Spreadsheet!AW96)),OR(ISBLANK(Spreadsheet!AX96)),OR(ISBLANK(Spreadsheet!AY96)),OR(ISBLANK(Spreadsheet!AZ96)),OR(ISBLANK(Spreadsheet!BA96),Spreadsheet!BA96="Waive")))</f>
        <v>1</v>
      </c>
      <c r="CG96" s="5" t="b">
        <f t="shared" ca="1" si="9"/>
        <v>1</v>
      </c>
    </row>
    <row r="97" spans="8:85" x14ac:dyDescent="0.3">
      <c r="H97" s="5">
        <f t="shared" ca="1" si="6"/>
        <v>2</v>
      </c>
      <c r="I97" s="5" t="str">
        <f t="shared" ca="1" si="7"/>
        <v/>
      </c>
      <c r="J97" s="5" t="str">
        <f>IF(AND(NOT(ISBLANK(Spreadsheet!C97)),ISBLANK(Spreadsheet!D97)),Spreadsheet!F97&amp;" "&amp;Spreadsheet!H97,"")</f>
        <v/>
      </c>
      <c r="K97" s="5">
        <f>IF(AND(NOT(ISBLANK(Spreadsheet!C97)),ISBLANK(Spreadsheet!D97)),COUNTIFS(Spreadsheet!E98:E$786,"=Child",Spreadsheet!C98:C$786, "="&amp;Spreadsheet!C97) + COUNTIFS(Spreadsheet!E98:E$786,"=Step-child",Spreadsheet!C98:C$786, "="&amp;Spreadsheet!C97),0)</f>
        <v>0</v>
      </c>
      <c r="L97" s="5">
        <f>IF(NOT(ISBLANK(J97)),COUNTIFS(Spreadsheet!E98:E$786,"=Wife",Spreadsheet!C98:C$786, "="&amp;Spreadsheet!C97) + COUNTIFS(Spreadsheet!E98:E$786,"=Husband",Spreadsheet!C98:C$786, "="&amp;Spreadsheet!C97),0)</f>
        <v>0</v>
      </c>
      <c r="M97" s="5">
        <f>IF(NOT(ISBLANK(Spreadsheet!AJ97)),VLOOKUP(Spreadsheet!AJ97,'Drop Downs'!$P$2:$R$16,3,FALSE),0)</f>
        <v>0</v>
      </c>
      <c r="N97" s="5">
        <f>IF(NOT(ISBLANK(Spreadsheet!AJ97)), VLOOKUP(Spreadsheet!AJ97,'Drop Downs'!$P$2:$R$16,2,FALSE),0)</f>
        <v>0</v>
      </c>
      <c r="O97" s="5">
        <f>IF(NOT(ISBLANK(Spreadsheet!AL97)),VLOOKUP(Spreadsheet!AL97,'Drop Downs'!$P$2:$R$16,3,FALSE), 0)</f>
        <v>0</v>
      </c>
      <c r="P97" s="5">
        <f>IF(NOT(ISBLANK(Spreadsheet!AL97)),VLOOKUP(Spreadsheet!AL97,'Drop Downs'!$P$2:$R$16,2,FALSE),0)</f>
        <v>0</v>
      </c>
      <c r="Q97" s="5">
        <f>IF(NOT(ISBLANK(Spreadsheet!AN97)),VLOOKUP(Spreadsheet!AN97,'Drop Downs'!$P$2:$R$16,3,FALSE),0)</f>
        <v>0</v>
      </c>
      <c r="R97" s="5">
        <f>IF(NOT(ISBLANK(Spreadsheet!AN97)),VLOOKUP(Spreadsheet!AN97,'Drop Downs'!$P$2:$R$16,2,FALSE),0)</f>
        <v>0</v>
      </c>
      <c r="S97" s="5" t="str">
        <f>IF(OR(M97&gt;K97,N97&gt;L97,O97&gt;K97, Q97&gt;K97,N97&gt;L97, P97&gt;L97, R97&gt;L97),"Member currently has a coverage election over what he/she needs.  Please add more dependents or adjust the coverage election.","")&amp;(IF(AND(NOT(ISBLANK(Spreadsheet!C97)),NOT(ISBLANK(Spreadsheet!D97)),ISBLANK(Spreadsheet!E97)),"Dependent lacks a relationship to member.Please select one from the drop-down.",""))</f>
        <v/>
      </c>
      <c r="T97" s="5" t="b">
        <f t="shared" si="8"/>
        <v>1</v>
      </c>
      <c r="U97" s="5" t="b">
        <f>OR(ISBLANK(Spreadsheet!C97),IF(NOT(ISBLANK(Spreadsheet!D97)),NOT(ISBLANK(Spreadsheet!E97)),TRUE))</f>
        <v>1</v>
      </c>
      <c r="V97" s="5" t="b">
        <f>OR(ISBLANK(Spreadsheet!C97), NOT(ISBLANK(Spreadsheet!I97)))</f>
        <v>1</v>
      </c>
      <c r="W97" s="5" t="b">
        <f>OR(ISBLANK(Spreadsheet!D97),NOT(ISBLANK(Spreadsheet!C97)))</f>
        <v>1</v>
      </c>
      <c r="X97" s="155" t="str">
        <f>REPT("0",MIN(FIND({1,2,3,4,5,6,7,8,9},Spreadsheet!C97&amp;"123456789"))-1)&amp;IF(ISBLANK(Spreadsheet!C97),"",SUMPRODUCT(MID(0&amp;Spreadsheet!C97,LARGE(INDEX(ISNUMBER(--MID(Spreadsheet!C97,ROW($1:$225),1))*
 ROW($1:$225),0),ROW($1:$225))+1,1)*10^ROW($1:$225)/10))</f>
        <v/>
      </c>
      <c r="Y97" s="5" t="b">
        <f>IF(NOT(ISBLANK(Spreadsheet!C97)),IF(AND(ISNUMBER(VALUE(Spreadsheet!C97)), LEN(Spreadsheet!C97)=9),TRUE,FALSE),TRUE)</f>
        <v>1</v>
      </c>
      <c r="Z97" s="155" t="str">
        <f>REPT("0",MIN(FIND({1,2,3,4,5,6,7,8,9},Spreadsheet!D97&amp;"123456789"))-1)&amp;IF(ISBLANK(Spreadsheet!D97),"",SUMPRODUCT(MID(0&amp;Spreadsheet!D97,LARGE(INDEX(ISNUMBER(--MID(Spreadsheet!D97,ROW($1:$225),1))*
 ROW($1:$225),0),ROW($1:$225))+1,1)*10^ROW($1:$225)/10))</f>
        <v/>
      </c>
      <c r="AA97" s="5" t="b">
        <f>IF(AND(NOT(ISBLANK(Spreadsheet!D97)),NOT(ISBLANK(Spreadsheet!C97))),IF(AND(ISNUMBER(VALUE(Spreadsheet!D97)), LEN(Spreadsheet!D97)=9),TRUE,FALSE),IF(AND(NOT(ISBLANK(Spreadsheet!D97)),ISBLANK(Spreadsheet!C97)),FALSE,TRUE))</f>
        <v>1</v>
      </c>
      <c r="AB97" s="5" t="b">
        <f>OR(ISBLANK(Spreadsheet!Y97),IF(NOT(ISBLANK(Spreadsheet!Y97)),LEN(Spreadsheet!Y97)=10,ISNUMBER(VALUE(Spreadsheet!Y97))))</f>
        <v>1</v>
      </c>
      <c r="AC97" s="5" t="b">
        <f>OR(ISBLANK(Spreadsheet!AI97), AND(NOT(ISBLANK(Spreadsheet!AJ97)), NOT(ISNUMBER(SEARCH("Waive",Spreadsheet!AJ97)))))</f>
        <v>1</v>
      </c>
      <c r="AD97" s="5" t="b">
        <f>OR(ISBLANK(Spreadsheet!AK97), AND(NOT(ISBLANK(Spreadsheet!AL97)), NOT(ISNUMBER(SEARCH("Waive",Spreadsheet!AL97)))))</f>
        <v>1</v>
      </c>
      <c r="AE97" s="5" t="b">
        <f>OR(ISBLANK(Spreadsheet!AM97), AND(NOT(ISBLANK(Spreadsheet!AN97)), NOT(ISNUMBER(SEARCH("Waive", Spreadsheet!AN97)))))</f>
        <v>1</v>
      </c>
      <c r="AF97" s="5" t="b">
        <f>OR(ISBLANK(Spreadsheet!C97), NOT(ISBLANK(Spreadsheet!D97)),NOT(ISBLANK(Spreadsheet!L97)))</f>
        <v>1</v>
      </c>
      <c r="AG97" s="5" t="b">
        <f>IF(AND(NOT(ISBLANK(Spreadsheet!C97)), NOT(ISBLANK(Spreadsheet!D97)),Spreadsheet!C97&lt;&gt;Spreadsheet!D97),IF(ISERROR(VLOOKUP(Spreadsheet!C97, Spreadsheet!$C$6:'Spreadsheet'!$C96,1,FALSE)), FALSE, TRUE),TRUE)</f>
        <v>1</v>
      </c>
      <c r="AH97" s="5" t="b">
        <f>Spreadsheet!$B$2=Spreadsheet!AD97</f>
        <v>1</v>
      </c>
      <c r="AI97" s="5" t="b">
        <f>IF(ISBLANK(Spreadsheet!G97),TRUE,IF(OR(LEN(Spreadsheet!G97)&gt;1,ISNUMBER(VALUE(Spreadsheet!G97))),FALSE,TRUE))</f>
        <v>1</v>
      </c>
      <c r="AJ97" s="5" t="b">
        <f>OR(ISBLANK(Spreadsheet!C97), NOT(ISBLANK(Spreadsheet!B97)), NOT(ISBLANK(Spreadsheet!D97)))</f>
        <v>1</v>
      </c>
      <c r="AK97" s="5" t="b">
        <f t="array" ref="AK97">IF(OR(AND(ISBLANK(Spreadsheet!E97),ISBLANK(Spreadsheet!D97),NOT(ISBLANK(Spreadsheet!C97))),AND(ISBLANK(Spreadsheet!E97),ISBLANK(Spreadsheet!D97),ISBLANK(Spreadsheet!C97))),TRUE,ISNUMBER(MATCH(TRUE,EXACT(Spreadsheet!E97,Relationships),0)))</f>
        <v>1</v>
      </c>
      <c r="AL97" s="5" t="b">
        <f>IF(NOT(ISBLANK(Spreadsheet!C97)),IF(OR(ISBLANK(Spreadsheet!F97),LEN(Spreadsheet!F97)&gt;40),FALSE,TRUE),TRUE)</f>
        <v>1</v>
      </c>
      <c r="AM97" s="5" t="b">
        <f>IF(NOT(ISBLANK(Spreadsheet!C97)),IF(OR(ISBLANK(Spreadsheet!H97),LEN(Spreadsheet!H97)&gt;40),FALSE,TRUE),TRUE)</f>
        <v>1</v>
      </c>
      <c r="AN97" s="5" t="b">
        <f t="array" ref="AN97">IF(ISBLANK(Spreadsheet!I97),TRUE,ISNUMBER(MATCH(TRUE,EXACT(Spreadsheet!I97,GenderValues),0)))</f>
        <v>1</v>
      </c>
      <c r="AO97" s="5" t="b">
        <f ca="1">IF(ISERROR(DATEVALUE(TEXT(Spreadsheet!J97,"mm/dd/yyyy")) &gt; TODAY()),IF(AND(ISBLANK(Spreadsheet!J97),ISBLANK(Spreadsheet!C97)),TRUE,FALSE),IF(DATEVALUE(TEXT(Spreadsheet!J97,"mm/dd/yyyy")) &gt; TODAY(),FALSE,TRUE))</f>
        <v>1</v>
      </c>
      <c r="AP97" s="5" t="b">
        <f>OR(ISBLANK(Spreadsheet!K97),LEN(Spreadsheet!K97)&lt;=100)</f>
        <v>1</v>
      </c>
      <c r="AQ97" s="5" t="b">
        <f t="array" ref="AQ97">IF(OR(AND(ISBLANK(Spreadsheet!L97),ISBLANK(Spreadsheet!C97)),AND(NOT(ISBLANK(Spreadsheet!C97)),NOT(ISBLANK(Spreadsheet!D97)))),TRUE,ISNUMBER(MATCH(TRUE,EXACT(Spreadsheet!L97,MaritalStatus),0)))</f>
        <v>1</v>
      </c>
      <c r="AR97" s="5" t="b">
        <f ca="1">IF(ISERROR(DATEVALUE(TEXT(Spreadsheet!M97,"mm/dd/yyyy")) &gt; TODAY()),IF(ISBLANK(Spreadsheet!M97),TRUE,FALSE),IF(DATEVALUE(TEXT(Spreadsheet!M97,"mm/dd/yyyy")) &gt; TODAY(),FALSE,TRUE))</f>
        <v>1</v>
      </c>
      <c r="AS97" s="5" t="b">
        <f>OR(ISBLANK(Spreadsheet!N97),LEN(Spreadsheet!N97)&lt;=100)</f>
        <v>1</v>
      </c>
      <c r="AT97" s="5" t="b">
        <f>OR(ISBLANK(Spreadsheet!O97),UPPER(Spreadsheet!O97)="YES")</f>
        <v>1</v>
      </c>
      <c r="AU97" s="5" t="b">
        <f>OR(ISBLANK(Spreadsheet!P97),UPPER(Spreadsheet!P97)="YES")</f>
        <v>1</v>
      </c>
      <c r="AV97" s="5" t="b">
        <f t="array" ref="AV97">IF(ISBLANK(Spreadsheet!Q97),TRUE,ISNUMBER(MATCH(TRUE,EXACT(Spreadsheet!Q97,OnGroupsPriorIns),0)))</f>
        <v>1</v>
      </c>
      <c r="AW97" s="5" t="b">
        <f>OR(ISBLANK(Spreadsheet!R97),UPPER(Spreadsheet!R97)="YES")</f>
        <v>1</v>
      </c>
      <c r="AX97" s="5" t="b">
        <f>OR(ISBLANK(Spreadsheet!S97),UPPER(Spreadsheet!S97)="YES")</f>
        <v>1</v>
      </c>
      <c r="AY97" s="5" t="b">
        <f>OR(AND(ISBLANK(Spreadsheet!C97),LEN(Spreadsheet!T97)=0),AND(NOT(ISBLANK(Spreadsheet!C97)),LEN(Spreadsheet!T97)&gt;0,LEN(Spreadsheet!T97)&lt;=50))</f>
        <v>1</v>
      </c>
      <c r="AZ97" s="5" t="b">
        <f>OR(LEN(Spreadsheet!U97)=0,AND(LEN(Spreadsheet!U97)&gt;0,LEN(Spreadsheet!U97)&lt;=50))</f>
        <v>1</v>
      </c>
      <c r="BA97" s="5" t="b">
        <f>OR(AND(ISBLANK(Spreadsheet!C97),LEN(Spreadsheet!V97)=0),AND(NOT(ISBLANK(Spreadsheet!C97)),LEN(Spreadsheet!V97)&gt;0,LEN(Spreadsheet!V97)&lt;=50))</f>
        <v>1</v>
      </c>
      <c r="BB97" s="5" t="b">
        <f t="array" ref="BB97">IF(AND(ISBLANK(Spreadsheet!C97),LEN(Spreadsheet!W97)=0),TRUE,ISNUMBER(MATCH(TRUE,EXACT(Spreadsheet!W97,States),0)))</f>
        <v>1</v>
      </c>
      <c r="BC97" s="5" t="b">
        <f>OR(AND(ISBLANK(Spreadsheet!C97),LEN(Spreadsheet!X97)=0),AND(NOT(ISBLANK(Spreadsheet!C97)),LEN(Spreadsheet!X97)&gt;0,LEN(Spreadsheet!X97)=5,ISNUMBER(VALUE(Spreadsheet!X97))))</f>
        <v>1</v>
      </c>
      <c r="BD97" s="5" t="b">
        <f>OR(ISBLANK(Spreadsheet!Z97),LEN(Spreadsheet!Z97)&lt;=50)</f>
        <v>1</v>
      </c>
      <c r="BE97" s="5" t="b">
        <f>ISBLANK(Spreadsheet!AA97)</f>
        <v>1</v>
      </c>
      <c r="BF97" s="5" t="b">
        <f>ISBLANK(Spreadsheet!AB97)</f>
        <v>1</v>
      </c>
      <c r="BG97" s="5" t="b">
        <f>IF(ISERROR(DATEVALUE(TEXT(Spreadsheet!AC97,"mm/dd/yyyy")) &gt; DATEVALUE(TEXT(Spreadsheet!J97,"mm/dd/yyyy"))),IF(OR(AND(ISBLANK(Spreadsheet!AC97),ISBLANK(Spreadsheet!C97)),AND(NOT(ISBLANK(Spreadsheet!C97)),ISBLANK(Spreadsheet!AC97),NOT(ISBLANK(Spreadsheet!D97)))),TRUE,FALSE),IF(DATEVALUE(TEXT(Spreadsheet!AC97,"mm/dd/yyyy")) &gt; DATEVALUE(TEXT(Spreadsheet!J97,"mm/dd/yyyy")),TRUE,FALSE))</f>
        <v>1</v>
      </c>
      <c r="BH97" s="5" t="b">
        <f>OR(AND(ISBLANK(Spreadsheet!C97),ISBLANK(Spreadsheet!AE97)),AND(NOT(ISBLANK(Spreadsheet!C97)),NOT(ISBLANK(Spreadsheet!D97)),ISBLANK(Spreadsheet!AE97)),AND(NOT(ISBLANK(Spreadsheet!C97)),ISBLANK(Spreadsheet!D97),NOT(ISBLANK(Spreadsheet!AE97)),LEN(Spreadsheet!AE97)&lt;=100))</f>
        <v>1</v>
      </c>
      <c r="BI97" s="5" t="b">
        <f t="array" ref="BI97">IF(ISBLANK(Spreadsheet!AF97),TRUE,ISNUMBER(MATCH(TRUE,EXACT(Spreadsheet!AF97,CobraShortReasons),0)))</f>
        <v>1</v>
      </c>
      <c r="BJ97" s="5" t="b">
        <f ca="1">IF(ISERROR(DATEVALUE(TEXT(Spreadsheet!AG97,"mm/dd/yyyy")) &gt; TODAY()),IF(ISBLANK(Spreadsheet!AG97),TRUE,FALSE),IF(DATEVALUE(TEXT(Spreadsheet!AG97,"mm/dd/yyyy")) &gt; TODAY(),FALSE,TRUE))</f>
        <v>1</v>
      </c>
      <c r="BK97" s="5" t="b">
        <f>OR(ISBLANK(Spreadsheet!AH97),LEN(Spreadsheet!AH97)&lt;=25)</f>
        <v>1</v>
      </c>
      <c r="BL97" s="5" t="b">
        <f t="array" aca="1" ref="BL97" ca="1">IF(ISBLANK(Spreadsheet!AI97),TRUE,ISNUMBER(MATCH(TRUE,EXACT(Spreadsheet!AI97,INDIRECT(Spreadsheet!$D$2)),0)))</f>
        <v>1</v>
      </c>
      <c r="BM97" s="5" t="b">
        <f t="array" aca="1" ref="BM97" ca="1">IF(ISBLANK(Spreadsheet!AJ97),TRUE,ISNUMBER(MATCH(TRUE,EXACT(Spreadsheet!AJ97,INDIRECT(Spreadsheet!BJ97)),0)))</f>
        <v>1</v>
      </c>
      <c r="BN97" s="5" t="b">
        <f t="array" ref="BN97">IF(ISBLANK(Spreadsheet!AK97),TRUE,ISNUMBER(MATCH(TRUE,EXACT(Spreadsheet!AK97,DentalPlans),0)))</f>
        <v>1</v>
      </c>
      <c r="BO97" s="5" t="b">
        <f t="array" aca="1" ref="BO97" ca="1">IF(ISBLANK(Spreadsheet!AL97),TRUE,ISNUMBER(MATCH(TRUE,EXACT(Spreadsheet!AL97,INDIRECT(Spreadsheet!BK97)),0)))</f>
        <v>1</v>
      </c>
      <c r="BP97" s="5" t="b">
        <f t="array" ref="BP97">IF(ISBLANK(Spreadsheet!AM97),TRUE,ISNUMBER(MATCH(TRUE,EXACT(Spreadsheet!AM97,VisionPlans),0)))</f>
        <v>1</v>
      </c>
      <c r="BQ97" s="5" t="b">
        <f t="array" aca="1" ref="BQ97" ca="1">IF(ISBLANK(Spreadsheet!AN97),TRUE,ISNUMBER(MATCH(TRUE,EXACT(Spreadsheet!AN97,INDIRECT(Spreadsheet!BL97)),0)))</f>
        <v>1</v>
      </c>
      <c r="BR97" s="5" t="b">
        <f t="array" ref="BR97">IF(ISBLANK(Spreadsheet!AO97),TRUE,ISNUMBER(MATCH(TRUE,EXACT(Spreadsheet!AO97,LifeBenefitClasses),0)))</f>
        <v>1</v>
      </c>
      <c r="BS97" s="5" t="b">
        <f>IF(OR(ISBLANK(Spreadsheet!AO97), Spreadsheet!AO97="Waive"),IF(ISBLANK(Spreadsheet!AP97),TRUE,FALSE),IF(OR(AND(NOT(ISBLANK(Spreadsheet!AO97)),ISBLANK(Spreadsheet!AP97)),NOT(ISNUMBER(VALUE(Spreadsheet!AP97)))),FALSE,IF(OR(AND(Spreadsheet!AP97&lt;6,MOD(Spreadsheet!AP97*10,5)=0), MOD(Spreadsheet!AP97,5000)=0),TRUE,FALSE)))</f>
        <v>1</v>
      </c>
      <c r="BT97" s="5" t="b">
        <f t="array" ref="BT97">IF(ISBLANK(Spreadsheet!AQ97),TRUE,ISNUMBER(MATCH(TRUE,EXACT(Spreadsheet!AQ97,EnrollWaive),0)))</f>
        <v>1</v>
      </c>
      <c r="BU97" s="5" t="b">
        <f t="array" ref="BU97">IF(ISBLANK(Spreadsheet!AR97),TRUE,ISNUMBER(MATCH(TRUE,EXACT(Spreadsheet!AR97,LifeBenefitClasses),0)))</f>
        <v>1</v>
      </c>
      <c r="BV97" s="5" t="b">
        <f>IF(OR(ISBLANK(Spreadsheet!AR97), Spreadsheet!AR97="Waive"),IF(ISBLANK(Spreadsheet!AS97),TRUE,FALSE),IF(OR(AND(NOT(ISBLANK(Spreadsheet!AR97)),ISBLANK(Spreadsheet!AS97)),NOT(ISNUMBER(VALUE(Spreadsheet!AS97)))),FALSE,IF(OR(AND(Spreadsheet!AS97&lt;6,MOD(Spreadsheet!AS97*10,5)=0), MOD(Spreadsheet!AS97,10000)=0),TRUE,FALSE)))</f>
        <v>1</v>
      </c>
      <c r="BW97" s="5" t="b">
        <f t="array" ref="BW97">IF(ISBLANK(Spreadsheet!AT97),TRUE,ISNUMBER(MATCH(TRUE,EXACT(Spreadsheet!AT97,LifeBenefitClasses),0)))</f>
        <v>1</v>
      </c>
      <c r="BX97" s="5" t="b">
        <f>IF(OR(ISBLANK(Spreadsheet!AT97), Spreadsheet!AT97="Waive"),IF(ISBLANK(Spreadsheet!AU97),TRUE,FALSE),IF(OR(AND(NOT(ISBLANK(Spreadsheet!AT97)),ISBLANK(Spreadsheet!AU97)),NOT(ISNUMBER(VALUE(Spreadsheet!AU97)))),FALSE,IF(AND(NOT(OR(ISBLANK(Spreadsheet!AT97),Spreadsheet!AT97="Waive")),NOT(OR(ISBLANK(Spreadsheet!AR97),Spreadsheet!AR97="Waive")),MOD(Spreadsheet!AU97,5000)=0, Spreadsheet!AU97&lt;=(Spreadsheet!AS97*0.5)),TRUE,FALSE)))</f>
        <v>1</v>
      </c>
      <c r="BY97" s="5" t="b">
        <f t="array" ref="BY97">IF(ISBLANK(Spreadsheet!AV97),TRUE,ISNUMBER(MATCH(TRUE,EXACT(Spreadsheet!AV97,EnrollWaive),0)))</f>
        <v>1</v>
      </c>
      <c r="BZ97" s="5" t="b">
        <f t="array" ref="BZ97">IF(ISBLANK(Spreadsheet!AW97),TRUE,ISNUMBER(MATCH(TRUE,EXACT(Spreadsheet!AW97,LifeBenefitClasses),0)))</f>
        <v>1</v>
      </c>
      <c r="CA97" s="5" t="b">
        <f t="array" ref="CA97">IF(ISBLANK(Spreadsheet!AX97),TRUE,ISNUMBER(MATCH(TRUE,EXACT(Spreadsheet!AX97,LifeBenefitClasses),0)))</f>
        <v>1</v>
      </c>
      <c r="CB97" s="5" t="b">
        <f t="array" ref="CB97">IF(ISBLANK(Spreadsheet!AY97),TRUE,ISNUMBER(MATCH(TRUE,EXACT(Spreadsheet!AY97,LifeBenefitClasses),0)))</f>
        <v>1</v>
      </c>
      <c r="CC97" s="5" t="b">
        <f t="array" ref="CC97">IF(ISBLANK(Spreadsheet!AZ97),TRUE,ISNUMBER(MATCH(TRUE,EXACT(Spreadsheet!AZ97,LifeBenefitClasses),0)))</f>
        <v>1</v>
      </c>
      <c r="CD97" s="5" t="b">
        <f t="array" ref="CD97">IF(ISBLANK(Spreadsheet!BA97),TRUE,ISNUMBER(MATCH(TRUE,EXACT(Spreadsheet!BA97,LifeBenefitClasses),0)))</f>
        <v>1</v>
      </c>
      <c r="CE97" s="5" t="b">
        <f>IF(OR(ISBLANK(Spreadsheet!BA97), Spreadsheet!BA97="Waive"),IF(ISBLANK(Spreadsheet!BB97),TRUE,FALSE),IF(OR(AND(NOT(ISBLANK(Spreadsheet!BA97)),ISBLANK(Spreadsheet!BB97)),NOT(ISNUMBER(VALUE(Spreadsheet!BB97))),ISBLANK(Spreadsheet!BC97),NOT(ISNUMBER(VALUE(Spreadsheet!BC97)))),FALSE,IF(AND(Spreadsheet!BB97&gt;=50000,Spreadsheet!BB97&lt;=250000,MOD(Spreadsheet!BB97,10000)=0,Spreadsheet!BB97&lt;=(10*Spreadsheet!BC97)),TRUE,FALSE)))</f>
        <v>1</v>
      </c>
      <c r="CF97" s="5" t="b">
        <f>IF(NOT(ISBLANK(Spreadsheet!BC97)),AND(ISNUMBER(VALUE(Spreadsheet!BC97)),Spreadsheet!BC97&gt;0),AND(OR(ISBLANK(Spreadsheet!AO97),Spreadsheet!AO97="Waive",AND(NOT(OR(ISBLANK(Spreadsheet!AO97),Spreadsheet!AO97="Waive")),Spreadsheet!AP97&gt;=6)),OR(ISBLANK(Spreadsheet!AR97),AND(NOT(OR(ISBLANK(Spreadsheet!AR97),Spreadsheet!AR97="Waive")),Spreadsheet!AS97&gt;=6)),OR(ISBLANK(Spreadsheet!AW97)),OR(ISBLANK(Spreadsheet!AX97)),OR(ISBLANK(Spreadsheet!AY97)),OR(ISBLANK(Spreadsheet!AZ97)),OR(ISBLANK(Spreadsheet!BA97),Spreadsheet!BA97="Waive")))</f>
        <v>1</v>
      </c>
      <c r="CG97" s="5" t="b">
        <f t="shared" ca="1" si="9"/>
        <v>1</v>
      </c>
    </row>
    <row r="98" spans="8:85" x14ac:dyDescent="0.3">
      <c r="H98" s="5">
        <f t="shared" ca="1" si="6"/>
        <v>2</v>
      </c>
      <c r="I98" s="5" t="str">
        <f t="shared" ca="1" si="7"/>
        <v/>
      </c>
      <c r="J98" s="5" t="str">
        <f>IF(AND(NOT(ISBLANK(Spreadsheet!C98)),ISBLANK(Spreadsheet!D98)),Spreadsheet!F98&amp;" "&amp;Spreadsheet!H98,"")</f>
        <v/>
      </c>
      <c r="K98" s="5">
        <f>IF(AND(NOT(ISBLANK(Spreadsheet!C98)),ISBLANK(Spreadsheet!D98)),COUNTIFS(Spreadsheet!E99:E$786,"=Child",Spreadsheet!C99:C$786, "="&amp;Spreadsheet!C98) + COUNTIFS(Spreadsheet!E99:E$786,"=Step-child",Spreadsheet!C99:C$786, "="&amp;Spreadsheet!C98),0)</f>
        <v>0</v>
      </c>
      <c r="L98" s="5">
        <f>IF(NOT(ISBLANK(J98)),COUNTIFS(Spreadsheet!E99:E$786,"=Wife",Spreadsheet!C99:C$786, "="&amp;Spreadsheet!C98) + COUNTIFS(Spreadsheet!E99:E$786,"=Husband",Spreadsheet!C99:C$786, "="&amp;Spreadsheet!C98),0)</f>
        <v>0</v>
      </c>
      <c r="M98" s="5">
        <f>IF(NOT(ISBLANK(Spreadsheet!AJ98)),VLOOKUP(Spreadsheet!AJ98,'Drop Downs'!$P$2:$R$16,3,FALSE),0)</f>
        <v>0</v>
      </c>
      <c r="N98" s="5">
        <f>IF(NOT(ISBLANK(Spreadsheet!AJ98)), VLOOKUP(Spreadsheet!AJ98,'Drop Downs'!$P$2:$R$16,2,FALSE),0)</f>
        <v>0</v>
      </c>
      <c r="O98" s="5">
        <f>IF(NOT(ISBLANK(Spreadsheet!AL98)),VLOOKUP(Spreadsheet!AL98,'Drop Downs'!$P$2:$R$16,3,FALSE), 0)</f>
        <v>0</v>
      </c>
      <c r="P98" s="5">
        <f>IF(NOT(ISBLANK(Spreadsheet!AL98)),VLOOKUP(Spreadsheet!AL98,'Drop Downs'!$P$2:$R$16,2,FALSE),0)</f>
        <v>0</v>
      </c>
      <c r="Q98" s="5">
        <f>IF(NOT(ISBLANK(Spreadsheet!AN98)),VLOOKUP(Spreadsheet!AN98,'Drop Downs'!$P$2:$R$16,3,FALSE),0)</f>
        <v>0</v>
      </c>
      <c r="R98" s="5">
        <f>IF(NOT(ISBLANK(Spreadsheet!AN98)),VLOOKUP(Spreadsheet!AN98,'Drop Downs'!$P$2:$R$16,2,FALSE),0)</f>
        <v>0</v>
      </c>
      <c r="S98" s="5" t="str">
        <f>IF(OR(M98&gt;K98,N98&gt;L98,O98&gt;K98, Q98&gt;K98,N98&gt;L98, P98&gt;L98, R98&gt;L98),"Member currently has a coverage election over what he/she needs.  Please add more dependents or adjust the coverage election.","")&amp;(IF(AND(NOT(ISBLANK(Spreadsheet!C98)),NOT(ISBLANK(Spreadsheet!D98)),ISBLANK(Spreadsheet!E98)),"Dependent lacks a relationship to member.Please select one from the drop-down.",""))</f>
        <v/>
      </c>
      <c r="T98" s="5" t="b">
        <f t="shared" si="8"/>
        <v>1</v>
      </c>
      <c r="U98" s="5" t="b">
        <f>OR(ISBLANK(Spreadsheet!C98),IF(NOT(ISBLANK(Spreadsheet!D98)),NOT(ISBLANK(Spreadsheet!E98)),TRUE))</f>
        <v>1</v>
      </c>
      <c r="V98" s="5" t="b">
        <f>OR(ISBLANK(Spreadsheet!C98), NOT(ISBLANK(Spreadsheet!I98)))</f>
        <v>1</v>
      </c>
      <c r="W98" s="5" t="b">
        <f>OR(ISBLANK(Spreadsheet!D98),NOT(ISBLANK(Spreadsheet!C98)))</f>
        <v>1</v>
      </c>
      <c r="X98" s="155" t="str">
        <f>REPT("0",MIN(FIND({1,2,3,4,5,6,7,8,9},Spreadsheet!C98&amp;"123456789"))-1)&amp;IF(ISBLANK(Spreadsheet!C98),"",SUMPRODUCT(MID(0&amp;Spreadsheet!C98,LARGE(INDEX(ISNUMBER(--MID(Spreadsheet!C98,ROW($1:$225),1))*
 ROW($1:$225),0),ROW($1:$225))+1,1)*10^ROW($1:$225)/10))</f>
        <v/>
      </c>
      <c r="Y98" s="5" t="b">
        <f>IF(NOT(ISBLANK(Spreadsheet!C98)),IF(AND(ISNUMBER(VALUE(Spreadsheet!C98)), LEN(Spreadsheet!C98)=9),TRUE,FALSE),TRUE)</f>
        <v>1</v>
      </c>
      <c r="Z98" s="155" t="str">
        <f>REPT("0",MIN(FIND({1,2,3,4,5,6,7,8,9},Spreadsheet!D98&amp;"123456789"))-1)&amp;IF(ISBLANK(Spreadsheet!D98),"",SUMPRODUCT(MID(0&amp;Spreadsheet!D98,LARGE(INDEX(ISNUMBER(--MID(Spreadsheet!D98,ROW($1:$225),1))*
 ROW($1:$225),0),ROW($1:$225))+1,1)*10^ROW($1:$225)/10))</f>
        <v/>
      </c>
      <c r="AA98" s="5" t="b">
        <f>IF(AND(NOT(ISBLANK(Spreadsheet!D98)),NOT(ISBLANK(Spreadsheet!C98))),IF(AND(ISNUMBER(VALUE(Spreadsheet!D98)), LEN(Spreadsheet!D98)=9),TRUE,FALSE),IF(AND(NOT(ISBLANK(Spreadsheet!D98)),ISBLANK(Spreadsheet!C98)),FALSE,TRUE))</f>
        <v>1</v>
      </c>
      <c r="AB98" s="5" t="b">
        <f>OR(ISBLANK(Spreadsheet!Y98),IF(NOT(ISBLANK(Spreadsheet!Y98)),LEN(Spreadsheet!Y98)=10,ISNUMBER(VALUE(Spreadsheet!Y98))))</f>
        <v>1</v>
      </c>
      <c r="AC98" s="5" t="b">
        <f>OR(ISBLANK(Spreadsheet!AI98), AND(NOT(ISBLANK(Spreadsheet!AJ98)), NOT(ISNUMBER(SEARCH("Waive",Spreadsheet!AJ98)))))</f>
        <v>1</v>
      </c>
      <c r="AD98" s="5" t="b">
        <f>OR(ISBLANK(Spreadsheet!AK98), AND(NOT(ISBLANK(Spreadsheet!AL98)), NOT(ISNUMBER(SEARCH("Waive",Spreadsheet!AL98)))))</f>
        <v>1</v>
      </c>
      <c r="AE98" s="5" t="b">
        <f>OR(ISBLANK(Spreadsheet!AM98), AND(NOT(ISBLANK(Spreadsheet!AN98)), NOT(ISNUMBER(SEARCH("Waive", Spreadsheet!AN98)))))</f>
        <v>1</v>
      </c>
      <c r="AF98" s="5" t="b">
        <f>OR(ISBLANK(Spreadsheet!C98), NOT(ISBLANK(Spreadsheet!D98)),NOT(ISBLANK(Spreadsheet!L98)))</f>
        <v>1</v>
      </c>
      <c r="AG98" s="5" t="b">
        <f>IF(AND(NOT(ISBLANK(Spreadsheet!C98)), NOT(ISBLANK(Spreadsheet!D98)),Spreadsheet!C98&lt;&gt;Spreadsheet!D98),IF(ISERROR(VLOOKUP(Spreadsheet!C98, Spreadsheet!$C$6:'Spreadsheet'!$C97,1,FALSE)), FALSE, TRUE),TRUE)</f>
        <v>1</v>
      </c>
      <c r="AH98" s="5" t="b">
        <f>Spreadsheet!$B$2=Spreadsheet!AD98</f>
        <v>1</v>
      </c>
      <c r="AI98" s="5" t="b">
        <f>IF(ISBLANK(Spreadsheet!G98),TRUE,IF(OR(LEN(Spreadsheet!G98)&gt;1,ISNUMBER(VALUE(Spreadsheet!G98))),FALSE,TRUE))</f>
        <v>1</v>
      </c>
      <c r="AJ98" s="5" t="b">
        <f>OR(ISBLANK(Spreadsheet!C98), NOT(ISBLANK(Spreadsheet!B98)), NOT(ISBLANK(Spreadsheet!D98)))</f>
        <v>1</v>
      </c>
      <c r="AK98" s="5" t="b">
        <f t="array" ref="AK98">IF(OR(AND(ISBLANK(Spreadsheet!E98),ISBLANK(Spreadsheet!D98),NOT(ISBLANK(Spreadsheet!C98))),AND(ISBLANK(Spreadsheet!E98),ISBLANK(Spreadsheet!D98),ISBLANK(Spreadsheet!C98))),TRUE,ISNUMBER(MATCH(TRUE,EXACT(Spreadsheet!E98,Relationships),0)))</f>
        <v>1</v>
      </c>
      <c r="AL98" s="5" t="b">
        <f>IF(NOT(ISBLANK(Spreadsheet!C98)),IF(OR(ISBLANK(Spreadsheet!F98),LEN(Spreadsheet!F98)&gt;40),FALSE,TRUE),TRUE)</f>
        <v>1</v>
      </c>
      <c r="AM98" s="5" t="b">
        <f>IF(NOT(ISBLANK(Spreadsheet!C98)),IF(OR(ISBLANK(Spreadsheet!H98),LEN(Spreadsheet!H98)&gt;40),FALSE,TRUE),TRUE)</f>
        <v>1</v>
      </c>
      <c r="AN98" s="5" t="b">
        <f t="array" ref="AN98">IF(ISBLANK(Spreadsheet!I98),TRUE,ISNUMBER(MATCH(TRUE,EXACT(Spreadsheet!I98,GenderValues),0)))</f>
        <v>1</v>
      </c>
      <c r="AO98" s="5" t="b">
        <f ca="1">IF(ISERROR(DATEVALUE(TEXT(Spreadsheet!J98,"mm/dd/yyyy")) &gt; TODAY()),IF(AND(ISBLANK(Spreadsheet!J98),ISBLANK(Spreadsheet!C98)),TRUE,FALSE),IF(DATEVALUE(TEXT(Spreadsheet!J98,"mm/dd/yyyy")) &gt; TODAY(),FALSE,TRUE))</f>
        <v>1</v>
      </c>
      <c r="AP98" s="5" t="b">
        <f>OR(ISBLANK(Spreadsheet!K98),LEN(Spreadsheet!K98)&lt;=100)</f>
        <v>1</v>
      </c>
      <c r="AQ98" s="5" t="b">
        <f t="array" ref="AQ98">IF(OR(AND(ISBLANK(Spreadsheet!L98),ISBLANK(Spreadsheet!C98)),AND(NOT(ISBLANK(Spreadsheet!C98)),NOT(ISBLANK(Spreadsheet!D98)))),TRUE,ISNUMBER(MATCH(TRUE,EXACT(Spreadsheet!L98,MaritalStatus),0)))</f>
        <v>1</v>
      </c>
      <c r="AR98" s="5" t="b">
        <f ca="1">IF(ISERROR(DATEVALUE(TEXT(Spreadsheet!M98,"mm/dd/yyyy")) &gt; TODAY()),IF(ISBLANK(Spreadsheet!M98),TRUE,FALSE),IF(DATEVALUE(TEXT(Spreadsheet!M98,"mm/dd/yyyy")) &gt; TODAY(),FALSE,TRUE))</f>
        <v>1</v>
      </c>
      <c r="AS98" s="5" t="b">
        <f>OR(ISBLANK(Spreadsheet!N98),LEN(Spreadsheet!N98)&lt;=100)</f>
        <v>1</v>
      </c>
      <c r="AT98" s="5" t="b">
        <f>OR(ISBLANK(Spreadsheet!O98),UPPER(Spreadsheet!O98)="YES")</f>
        <v>1</v>
      </c>
      <c r="AU98" s="5" t="b">
        <f>OR(ISBLANK(Spreadsheet!P98),UPPER(Spreadsheet!P98)="YES")</f>
        <v>1</v>
      </c>
      <c r="AV98" s="5" t="b">
        <f t="array" ref="AV98">IF(ISBLANK(Spreadsheet!Q98),TRUE,ISNUMBER(MATCH(TRUE,EXACT(Spreadsheet!Q98,OnGroupsPriorIns),0)))</f>
        <v>1</v>
      </c>
      <c r="AW98" s="5" t="b">
        <f>OR(ISBLANK(Spreadsheet!R98),UPPER(Spreadsheet!R98)="YES")</f>
        <v>1</v>
      </c>
      <c r="AX98" s="5" t="b">
        <f>OR(ISBLANK(Spreadsheet!S98),UPPER(Spreadsheet!S98)="YES")</f>
        <v>1</v>
      </c>
      <c r="AY98" s="5" t="b">
        <f>OR(AND(ISBLANK(Spreadsheet!C98),LEN(Spreadsheet!T98)=0),AND(NOT(ISBLANK(Spreadsheet!C98)),LEN(Spreadsheet!T98)&gt;0,LEN(Spreadsheet!T98)&lt;=50))</f>
        <v>1</v>
      </c>
      <c r="AZ98" s="5" t="b">
        <f>OR(LEN(Spreadsheet!U98)=0,AND(LEN(Spreadsheet!U98)&gt;0,LEN(Spreadsheet!U98)&lt;=50))</f>
        <v>1</v>
      </c>
      <c r="BA98" s="5" t="b">
        <f>OR(AND(ISBLANK(Spreadsheet!C98),LEN(Spreadsheet!V98)=0),AND(NOT(ISBLANK(Spreadsheet!C98)),LEN(Spreadsheet!V98)&gt;0,LEN(Spreadsheet!V98)&lt;=50))</f>
        <v>1</v>
      </c>
      <c r="BB98" s="5" t="b">
        <f t="array" ref="BB98">IF(AND(ISBLANK(Spreadsheet!C98),LEN(Spreadsheet!W98)=0),TRUE,ISNUMBER(MATCH(TRUE,EXACT(Spreadsheet!W98,States),0)))</f>
        <v>1</v>
      </c>
      <c r="BC98" s="5" t="b">
        <f>OR(AND(ISBLANK(Spreadsheet!C98),LEN(Spreadsheet!X98)=0),AND(NOT(ISBLANK(Spreadsheet!C98)),LEN(Spreadsheet!X98)&gt;0,LEN(Spreadsheet!X98)=5,ISNUMBER(VALUE(Spreadsheet!X98))))</f>
        <v>1</v>
      </c>
      <c r="BD98" s="5" t="b">
        <f>OR(ISBLANK(Spreadsheet!Z98),LEN(Spreadsheet!Z98)&lt;=50)</f>
        <v>1</v>
      </c>
      <c r="BE98" s="5" t="b">
        <f>ISBLANK(Spreadsheet!AA98)</f>
        <v>1</v>
      </c>
      <c r="BF98" s="5" t="b">
        <f>ISBLANK(Spreadsheet!AB98)</f>
        <v>1</v>
      </c>
      <c r="BG98" s="5" t="b">
        <f>IF(ISERROR(DATEVALUE(TEXT(Spreadsheet!AC98,"mm/dd/yyyy")) &gt; DATEVALUE(TEXT(Spreadsheet!J98,"mm/dd/yyyy"))),IF(OR(AND(ISBLANK(Spreadsheet!AC98),ISBLANK(Spreadsheet!C98)),AND(NOT(ISBLANK(Spreadsheet!C98)),ISBLANK(Spreadsheet!AC98),NOT(ISBLANK(Spreadsheet!D98)))),TRUE,FALSE),IF(DATEVALUE(TEXT(Spreadsheet!AC98,"mm/dd/yyyy")) &gt; DATEVALUE(TEXT(Spreadsheet!J98,"mm/dd/yyyy")),TRUE,FALSE))</f>
        <v>1</v>
      </c>
      <c r="BH98" s="5" t="b">
        <f>OR(AND(ISBLANK(Spreadsheet!C98),ISBLANK(Spreadsheet!AE98)),AND(NOT(ISBLANK(Spreadsheet!C98)),NOT(ISBLANK(Spreadsheet!D98)),ISBLANK(Spreadsheet!AE98)),AND(NOT(ISBLANK(Spreadsheet!C98)),ISBLANK(Spreadsheet!D98),NOT(ISBLANK(Spreadsheet!AE98)),LEN(Spreadsheet!AE98)&lt;=100))</f>
        <v>1</v>
      </c>
      <c r="BI98" s="5" t="b">
        <f t="array" ref="BI98">IF(ISBLANK(Spreadsheet!AF98),TRUE,ISNUMBER(MATCH(TRUE,EXACT(Spreadsheet!AF98,CobraShortReasons),0)))</f>
        <v>1</v>
      </c>
      <c r="BJ98" s="5" t="b">
        <f ca="1">IF(ISERROR(DATEVALUE(TEXT(Spreadsheet!AG98,"mm/dd/yyyy")) &gt; TODAY()),IF(ISBLANK(Spreadsheet!AG98),TRUE,FALSE),IF(DATEVALUE(TEXT(Spreadsheet!AG98,"mm/dd/yyyy")) &gt; TODAY(),FALSE,TRUE))</f>
        <v>1</v>
      </c>
      <c r="BK98" s="5" t="b">
        <f>OR(ISBLANK(Spreadsheet!AH98),LEN(Spreadsheet!AH98)&lt;=25)</f>
        <v>1</v>
      </c>
      <c r="BL98" s="5" t="b">
        <f t="array" aca="1" ref="BL98" ca="1">IF(ISBLANK(Spreadsheet!AI98),TRUE,ISNUMBER(MATCH(TRUE,EXACT(Spreadsheet!AI98,INDIRECT(Spreadsheet!$D$2)),0)))</f>
        <v>1</v>
      </c>
      <c r="BM98" s="5" t="b">
        <f t="array" aca="1" ref="BM98" ca="1">IF(ISBLANK(Spreadsheet!AJ98),TRUE,ISNUMBER(MATCH(TRUE,EXACT(Spreadsheet!AJ98,INDIRECT(Spreadsheet!BJ98)),0)))</f>
        <v>1</v>
      </c>
      <c r="BN98" s="5" t="b">
        <f t="array" ref="BN98">IF(ISBLANK(Spreadsheet!AK98),TRUE,ISNUMBER(MATCH(TRUE,EXACT(Spreadsheet!AK98,DentalPlans),0)))</f>
        <v>1</v>
      </c>
      <c r="BO98" s="5" t="b">
        <f t="array" aca="1" ref="BO98" ca="1">IF(ISBLANK(Spreadsheet!AL98),TRUE,ISNUMBER(MATCH(TRUE,EXACT(Spreadsheet!AL98,INDIRECT(Spreadsheet!BK98)),0)))</f>
        <v>1</v>
      </c>
      <c r="BP98" s="5" t="b">
        <f t="array" ref="BP98">IF(ISBLANK(Spreadsheet!AM98),TRUE,ISNUMBER(MATCH(TRUE,EXACT(Spreadsheet!AM98,VisionPlans),0)))</f>
        <v>1</v>
      </c>
      <c r="BQ98" s="5" t="b">
        <f t="array" aca="1" ref="BQ98" ca="1">IF(ISBLANK(Spreadsheet!AN98),TRUE,ISNUMBER(MATCH(TRUE,EXACT(Spreadsheet!AN98,INDIRECT(Spreadsheet!BL98)),0)))</f>
        <v>1</v>
      </c>
      <c r="BR98" s="5" t="b">
        <f t="array" ref="BR98">IF(ISBLANK(Spreadsheet!AO98),TRUE,ISNUMBER(MATCH(TRUE,EXACT(Spreadsheet!AO98,LifeBenefitClasses),0)))</f>
        <v>1</v>
      </c>
      <c r="BS98" s="5" t="b">
        <f>IF(OR(ISBLANK(Spreadsheet!AO98), Spreadsheet!AO98="Waive"),IF(ISBLANK(Spreadsheet!AP98),TRUE,FALSE),IF(OR(AND(NOT(ISBLANK(Spreadsheet!AO98)),ISBLANK(Spreadsheet!AP98)),NOT(ISNUMBER(VALUE(Spreadsheet!AP98)))),FALSE,IF(OR(AND(Spreadsheet!AP98&lt;6,MOD(Spreadsheet!AP98*10,5)=0), MOD(Spreadsheet!AP98,5000)=0),TRUE,FALSE)))</f>
        <v>1</v>
      </c>
      <c r="BT98" s="5" t="b">
        <f t="array" ref="BT98">IF(ISBLANK(Spreadsheet!AQ98),TRUE,ISNUMBER(MATCH(TRUE,EXACT(Spreadsheet!AQ98,EnrollWaive),0)))</f>
        <v>1</v>
      </c>
      <c r="BU98" s="5" t="b">
        <f t="array" ref="BU98">IF(ISBLANK(Spreadsheet!AR98),TRUE,ISNUMBER(MATCH(TRUE,EXACT(Spreadsheet!AR98,LifeBenefitClasses),0)))</f>
        <v>1</v>
      </c>
      <c r="BV98" s="5" t="b">
        <f>IF(OR(ISBLANK(Spreadsheet!AR98), Spreadsheet!AR98="Waive"),IF(ISBLANK(Spreadsheet!AS98),TRUE,FALSE),IF(OR(AND(NOT(ISBLANK(Spreadsheet!AR98)),ISBLANK(Spreadsheet!AS98)),NOT(ISNUMBER(VALUE(Spreadsheet!AS98)))),FALSE,IF(OR(AND(Spreadsheet!AS98&lt;6,MOD(Spreadsheet!AS98*10,5)=0), MOD(Spreadsheet!AS98,10000)=0),TRUE,FALSE)))</f>
        <v>1</v>
      </c>
      <c r="BW98" s="5" t="b">
        <f t="array" ref="BW98">IF(ISBLANK(Spreadsheet!AT98),TRUE,ISNUMBER(MATCH(TRUE,EXACT(Spreadsheet!AT98,LifeBenefitClasses),0)))</f>
        <v>1</v>
      </c>
      <c r="BX98" s="5" t="b">
        <f>IF(OR(ISBLANK(Spreadsheet!AT98), Spreadsheet!AT98="Waive"),IF(ISBLANK(Spreadsheet!AU98),TRUE,FALSE),IF(OR(AND(NOT(ISBLANK(Spreadsheet!AT98)),ISBLANK(Spreadsheet!AU98)),NOT(ISNUMBER(VALUE(Spreadsheet!AU98)))),FALSE,IF(AND(NOT(OR(ISBLANK(Spreadsheet!AT98),Spreadsheet!AT98="Waive")),NOT(OR(ISBLANK(Spreadsheet!AR98),Spreadsheet!AR98="Waive")),MOD(Spreadsheet!AU98,5000)=0, Spreadsheet!AU98&lt;=(Spreadsheet!AS98*0.5)),TRUE,FALSE)))</f>
        <v>1</v>
      </c>
      <c r="BY98" s="5" t="b">
        <f t="array" ref="BY98">IF(ISBLANK(Spreadsheet!AV98),TRUE,ISNUMBER(MATCH(TRUE,EXACT(Spreadsheet!AV98,EnrollWaive),0)))</f>
        <v>1</v>
      </c>
      <c r="BZ98" s="5" t="b">
        <f t="array" ref="BZ98">IF(ISBLANK(Spreadsheet!AW98),TRUE,ISNUMBER(MATCH(TRUE,EXACT(Spreadsheet!AW98,LifeBenefitClasses),0)))</f>
        <v>1</v>
      </c>
      <c r="CA98" s="5" t="b">
        <f t="array" ref="CA98">IF(ISBLANK(Spreadsheet!AX98),TRUE,ISNUMBER(MATCH(TRUE,EXACT(Spreadsheet!AX98,LifeBenefitClasses),0)))</f>
        <v>1</v>
      </c>
      <c r="CB98" s="5" t="b">
        <f t="array" ref="CB98">IF(ISBLANK(Spreadsheet!AY98),TRUE,ISNUMBER(MATCH(TRUE,EXACT(Spreadsheet!AY98,LifeBenefitClasses),0)))</f>
        <v>1</v>
      </c>
      <c r="CC98" s="5" t="b">
        <f t="array" ref="CC98">IF(ISBLANK(Spreadsheet!AZ98),TRUE,ISNUMBER(MATCH(TRUE,EXACT(Spreadsheet!AZ98,LifeBenefitClasses),0)))</f>
        <v>1</v>
      </c>
      <c r="CD98" s="5" t="b">
        <f t="array" ref="CD98">IF(ISBLANK(Spreadsheet!BA98),TRUE,ISNUMBER(MATCH(TRUE,EXACT(Spreadsheet!BA98,LifeBenefitClasses),0)))</f>
        <v>1</v>
      </c>
      <c r="CE98" s="5" t="b">
        <f>IF(OR(ISBLANK(Spreadsheet!BA98), Spreadsheet!BA98="Waive"),IF(ISBLANK(Spreadsheet!BB98),TRUE,FALSE),IF(OR(AND(NOT(ISBLANK(Spreadsheet!BA98)),ISBLANK(Spreadsheet!BB98)),NOT(ISNUMBER(VALUE(Spreadsheet!BB98))),ISBLANK(Spreadsheet!BC98),NOT(ISNUMBER(VALUE(Spreadsheet!BC98)))),FALSE,IF(AND(Spreadsheet!BB98&gt;=50000,Spreadsheet!BB98&lt;=250000,MOD(Spreadsheet!BB98,10000)=0,Spreadsheet!BB98&lt;=(10*Spreadsheet!BC98)),TRUE,FALSE)))</f>
        <v>1</v>
      </c>
      <c r="CF98" s="5" t="b">
        <f>IF(NOT(ISBLANK(Spreadsheet!BC98)),AND(ISNUMBER(VALUE(Spreadsheet!BC98)),Spreadsheet!BC98&gt;0),AND(OR(ISBLANK(Spreadsheet!AO98),Spreadsheet!AO98="Waive",AND(NOT(OR(ISBLANK(Spreadsheet!AO98),Spreadsheet!AO98="Waive")),Spreadsheet!AP98&gt;=6)),OR(ISBLANK(Spreadsheet!AR98),AND(NOT(OR(ISBLANK(Spreadsheet!AR98),Spreadsheet!AR98="Waive")),Spreadsheet!AS98&gt;=6)),OR(ISBLANK(Spreadsheet!AW98)),OR(ISBLANK(Spreadsheet!AX98)),OR(ISBLANK(Spreadsheet!AY98)),OR(ISBLANK(Spreadsheet!AZ98)),OR(ISBLANK(Spreadsheet!BA98),Spreadsheet!BA98="Waive")))</f>
        <v>1</v>
      </c>
      <c r="CG98" s="5" t="b">
        <f t="shared" ca="1" si="9"/>
        <v>1</v>
      </c>
    </row>
    <row r="99" spans="8:85" x14ac:dyDescent="0.3">
      <c r="H99" s="5">
        <f t="shared" ca="1" si="6"/>
        <v>2</v>
      </c>
      <c r="I99" s="5" t="str">
        <f t="shared" ca="1" si="7"/>
        <v/>
      </c>
      <c r="J99" s="5" t="str">
        <f>IF(AND(NOT(ISBLANK(Spreadsheet!C99)),ISBLANK(Spreadsheet!D99)),Spreadsheet!F99&amp;" "&amp;Spreadsheet!H99,"")</f>
        <v/>
      </c>
      <c r="K99" s="5">
        <f>IF(AND(NOT(ISBLANK(Spreadsheet!C99)),ISBLANK(Spreadsheet!D99)),COUNTIFS(Spreadsheet!E100:E$786,"=Child",Spreadsheet!C100:C$786, "="&amp;Spreadsheet!C99) + COUNTIFS(Spreadsheet!E100:E$786,"=Step-child",Spreadsheet!C100:C$786, "="&amp;Spreadsheet!C99),0)</f>
        <v>0</v>
      </c>
      <c r="L99" s="5">
        <f>IF(NOT(ISBLANK(J99)),COUNTIFS(Spreadsheet!E100:E$786,"=Wife",Spreadsheet!C100:C$786, "="&amp;Spreadsheet!C99) + COUNTIFS(Spreadsheet!E100:E$786,"=Husband",Spreadsheet!C100:C$786, "="&amp;Spreadsheet!C99),0)</f>
        <v>0</v>
      </c>
      <c r="M99" s="5">
        <f>IF(NOT(ISBLANK(Spreadsheet!AJ99)),VLOOKUP(Spreadsheet!AJ99,'Drop Downs'!$P$2:$R$16,3,FALSE),0)</f>
        <v>0</v>
      </c>
      <c r="N99" s="5">
        <f>IF(NOT(ISBLANK(Spreadsheet!AJ99)), VLOOKUP(Spreadsheet!AJ99,'Drop Downs'!$P$2:$R$16,2,FALSE),0)</f>
        <v>0</v>
      </c>
      <c r="O99" s="5">
        <f>IF(NOT(ISBLANK(Spreadsheet!AL99)),VLOOKUP(Spreadsheet!AL99,'Drop Downs'!$P$2:$R$16,3,FALSE), 0)</f>
        <v>0</v>
      </c>
      <c r="P99" s="5">
        <f>IF(NOT(ISBLANK(Spreadsheet!AL99)),VLOOKUP(Spreadsheet!AL99,'Drop Downs'!$P$2:$R$16,2,FALSE),0)</f>
        <v>0</v>
      </c>
      <c r="Q99" s="5">
        <f>IF(NOT(ISBLANK(Spreadsheet!AN99)),VLOOKUP(Spreadsheet!AN99,'Drop Downs'!$P$2:$R$16,3,FALSE),0)</f>
        <v>0</v>
      </c>
      <c r="R99" s="5">
        <f>IF(NOT(ISBLANK(Spreadsheet!AN99)),VLOOKUP(Spreadsheet!AN99,'Drop Downs'!$P$2:$R$16,2,FALSE),0)</f>
        <v>0</v>
      </c>
      <c r="S99" s="5" t="str">
        <f>IF(OR(M99&gt;K99,N99&gt;L99,O99&gt;K99, Q99&gt;K99,N99&gt;L99, P99&gt;L99, R99&gt;L99),"Member currently has a coverage election over what he/she needs.  Please add more dependents or adjust the coverage election.","")&amp;(IF(AND(NOT(ISBLANK(Spreadsheet!C99)),NOT(ISBLANK(Spreadsheet!D99)),ISBLANK(Spreadsheet!E99)),"Dependent lacks a relationship to member.Please select one from the drop-down.",""))</f>
        <v/>
      </c>
      <c r="T99" s="5" t="b">
        <f t="shared" si="8"/>
        <v>1</v>
      </c>
      <c r="U99" s="5" t="b">
        <f>OR(ISBLANK(Spreadsheet!C99),IF(NOT(ISBLANK(Spreadsheet!D99)),NOT(ISBLANK(Spreadsheet!E99)),TRUE))</f>
        <v>1</v>
      </c>
      <c r="V99" s="5" t="b">
        <f>OR(ISBLANK(Spreadsheet!C99), NOT(ISBLANK(Spreadsheet!I99)))</f>
        <v>1</v>
      </c>
      <c r="W99" s="5" t="b">
        <f>OR(ISBLANK(Spreadsheet!D99),NOT(ISBLANK(Spreadsheet!C99)))</f>
        <v>1</v>
      </c>
      <c r="X99" s="155" t="str">
        <f>REPT("0",MIN(FIND({1,2,3,4,5,6,7,8,9},Spreadsheet!C99&amp;"123456789"))-1)&amp;IF(ISBLANK(Spreadsheet!C99),"",SUMPRODUCT(MID(0&amp;Spreadsheet!C99,LARGE(INDEX(ISNUMBER(--MID(Spreadsheet!C99,ROW($1:$225),1))*
 ROW($1:$225),0),ROW($1:$225))+1,1)*10^ROW($1:$225)/10))</f>
        <v/>
      </c>
      <c r="Y99" s="5" t="b">
        <f>IF(NOT(ISBLANK(Spreadsheet!C99)),IF(AND(ISNUMBER(VALUE(Spreadsheet!C99)), LEN(Spreadsheet!C99)=9),TRUE,FALSE),TRUE)</f>
        <v>1</v>
      </c>
      <c r="Z99" s="155" t="str">
        <f>REPT("0",MIN(FIND({1,2,3,4,5,6,7,8,9},Spreadsheet!D99&amp;"123456789"))-1)&amp;IF(ISBLANK(Spreadsheet!D99),"",SUMPRODUCT(MID(0&amp;Spreadsheet!D99,LARGE(INDEX(ISNUMBER(--MID(Spreadsheet!D99,ROW($1:$225),1))*
 ROW($1:$225),0),ROW($1:$225))+1,1)*10^ROW($1:$225)/10))</f>
        <v/>
      </c>
      <c r="AA99" s="5" t="b">
        <f>IF(AND(NOT(ISBLANK(Spreadsheet!D99)),NOT(ISBLANK(Spreadsheet!C99))),IF(AND(ISNUMBER(VALUE(Spreadsheet!D99)), LEN(Spreadsheet!D99)=9),TRUE,FALSE),IF(AND(NOT(ISBLANK(Spreadsheet!D99)),ISBLANK(Spreadsheet!C99)),FALSE,TRUE))</f>
        <v>1</v>
      </c>
      <c r="AB99" s="5" t="b">
        <f>OR(ISBLANK(Spreadsheet!Y99),IF(NOT(ISBLANK(Spreadsheet!Y99)),LEN(Spreadsheet!Y99)=10,ISNUMBER(VALUE(Spreadsheet!Y99))))</f>
        <v>1</v>
      </c>
      <c r="AC99" s="5" t="b">
        <f>OR(ISBLANK(Spreadsheet!AI99), AND(NOT(ISBLANK(Spreadsheet!AJ99)), NOT(ISNUMBER(SEARCH("Waive",Spreadsheet!AJ99)))))</f>
        <v>1</v>
      </c>
      <c r="AD99" s="5" t="b">
        <f>OR(ISBLANK(Spreadsheet!AK99), AND(NOT(ISBLANK(Spreadsheet!AL99)), NOT(ISNUMBER(SEARCH("Waive",Spreadsheet!AL99)))))</f>
        <v>1</v>
      </c>
      <c r="AE99" s="5" t="b">
        <f>OR(ISBLANK(Spreadsheet!AM99), AND(NOT(ISBLANK(Spreadsheet!AN99)), NOT(ISNUMBER(SEARCH("Waive", Spreadsheet!AN99)))))</f>
        <v>1</v>
      </c>
      <c r="AF99" s="5" t="b">
        <f>OR(ISBLANK(Spreadsheet!C99), NOT(ISBLANK(Spreadsheet!D99)),NOT(ISBLANK(Spreadsheet!L99)))</f>
        <v>1</v>
      </c>
      <c r="AG99" s="5" t="b">
        <f>IF(AND(NOT(ISBLANK(Spreadsheet!C99)), NOT(ISBLANK(Spreadsheet!D99)),Spreadsheet!C99&lt;&gt;Spreadsheet!D99),IF(ISERROR(VLOOKUP(Spreadsheet!C99, Spreadsheet!$C$6:'Spreadsheet'!$C98,1,FALSE)), FALSE, TRUE),TRUE)</f>
        <v>1</v>
      </c>
      <c r="AH99" s="5" t="b">
        <f>Spreadsheet!$B$2=Spreadsheet!AD99</f>
        <v>1</v>
      </c>
      <c r="AI99" s="5" t="b">
        <f>IF(ISBLANK(Spreadsheet!G99),TRUE,IF(OR(LEN(Spreadsheet!G99)&gt;1,ISNUMBER(VALUE(Spreadsheet!G99))),FALSE,TRUE))</f>
        <v>1</v>
      </c>
      <c r="AJ99" s="5" t="b">
        <f>OR(ISBLANK(Spreadsheet!C99), NOT(ISBLANK(Spreadsheet!B99)), NOT(ISBLANK(Spreadsheet!D99)))</f>
        <v>1</v>
      </c>
      <c r="AK99" s="5" t="b">
        <f t="array" ref="AK99">IF(OR(AND(ISBLANK(Spreadsheet!E99),ISBLANK(Spreadsheet!D99),NOT(ISBLANK(Spreadsheet!C99))),AND(ISBLANK(Spreadsheet!E99),ISBLANK(Spreadsheet!D99),ISBLANK(Spreadsheet!C99))),TRUE,ISNUMBER(MATCH(TRUE,EXACT(Spreadsheet!E99,Relationships),0)))</f>
        <v>1</v>
      </c>
      <c r="AL99" s="5" t="b">
        <f>IF(NOT(ISBLANK(Spreadsheet!C99)),IF(OR(ISBLANK(Spreadsheet!F99),LEN(Spreadsheet!F99)&gt;40),FALSE,TRUE),TRUE)</f>
        <v>1</v>
      </c>
      <c r="AM99" s="5" t="b">
        <f>IF(NOT(ISBLANK(Spreadsheet!C99)),IF(OR(ISBLANK(Spreadsheet!H99),LEN(Spreadsheet!H99)&gt;40),FALSE,TRUE),TRUE)</f>
        <v>1</v>
      </c>
      <c r="AN99" s="5" t="b">
        <f t="array" ref="AN99">IF(ISBLANK(Spreadsheet!I99),TRUE,ISNUMBER(MATCH(TRUE,EXACT(Spreadsheet!I99,GenderValues),0)))</f>
        <v>1</v>
      </c>
      <c r="AO99" s="5" t="b">
        <f ca="1">IF(ISERROR(DATEVALUE(TEXT(Spreadsheet!J99,"mm/dd/yyyy")) &gt; TODAY()),IF(AND(ISBLANK(Spreadsheet!J99),ISBLANK(Spreadsheet!C99)),TRUE,FALSE),IF(DATEVALUE(TEXT(Spreadsheet!J99,"mm/dd/yyyy")) &gt; TODAY(),FALSE,TRUE))</f>
        <v>1</v>
      </c>
      <c r="AP99" s="5" t="b">
        <f>OR(ISBLANK(Spreadsheet!K99),LEN(Spreadsheet!K99)&lt;=100)</f>
        <v>1</v>
      </c>
      <c r="AQ99" s="5" t="b">
        <f t="array" ref="AQ99">IF(OR(AND(ISBLANK(Spreadsheet!L99),ISBLANK(Spreadsheet!C99)),AND(NOT(ISBLANK(Spreadsheet!C99)),NOT(ISBLANK(Spreadsheet!D99)))),TRUE,ISNUMBER(MATCH(TRUE,EXACT(Spreadsheet!L99,MaritalStatus),0)))</f>
        <v>1</v>
      </c>
      <c r="AR99" s="5" t="b">
        <f ca="1">IF(ISERROR(DATEVALUE(TEXT(Spreadsheet!M99,"mm/dd/yyyy")) &gt; TODAY()),IF(ISBLANK(Spreadsheet!M99),TRUE,FALSE),IF(DATEVALUE(TEXT(Spreadsheet!M99,"mm/dd/yyyy")) &gt; TODAY(),FALSE,TRUE))</f>
        <v>1</v>
      </c>
      <c r="AS99" s="5" t="b">
        <f>OR(ISBLANK(Spreadsheet!N99),LEN(Spreadsheet!N99)&lt;=100)</f>
        <v>1</v>
      </c>
      <c r="AT99" s="5" t="b">
        <f>OR(ISBLANK(Spreadsheet!O99),UPPER(Spreadsheet!O99)="YES")</f>
        <v>1</v>
      </c>
      <c r="AU99" s="5" t="b">
        <f>OR(ISBLANK(Spreadsheet!P99),UPPER(Spreadsheet!P99)="YES")</f>
        <v>1</v>
      </c>
      <c r="AV99" s="5" t="b">
        <f t="array" ref="AV99">IF(ISBLANK(Spreadsheet!Q99),TRUE,ISNUMBER(MATCH(TRUE,EXACT(Spreadsheet!Q99,OnGroupsPriorIns),0)))</f>
        <v>1</v>
      </c>
      <c r="AW99" s="5" t="b">
        <f>OR(ISBLANK(Spreadsheet!R99),UPPER(Spreadsheet!R99)="YES")</f>
        <v>1</v>
      </c>
      <c r="AX99" s="5" t="b">
        <f>OR(ISBLANK(Spreadsheet!S99),UPPER(Spreadsheet!S99)="YES")</f>
        <v>1</v>
      </c>
      <c r="AY99" s="5" t="b">
        <f>OR(AND(ISBLANK(Spreadsheet!C99),LEN(Spreadsheet!T99)=0),AND(NOT(ISBLANK(Spreadsheet!C99)),LEN(Spreadsheet!T99)&gt;0,LEN(Spreadsheet!T99)&lt;=50))</f>
        <v>1</v>
      </c>
      <c r="AZ99" s="5" t="b">
        <f>OR(LEN(Spreadsheet!U99)=0,AND(LEN(Spreadsheet!U99)&gt;0,LEN(Spreadsheet!U99)&lt;=50))</f>
        <v>1</v>
      </c>
      <c r="BA99" s="5" t="b">
        <f>OR(AND(ISBLANK(Spreadsheet!C99),LEN(Spreadsheet!V99)=0),AND(NOT(ISBLANK(Spreadsheet!C99)),LEN(Spreadsheet!V99)&gt;0,LEN(Spreadsheet!V99)&lt;=50))</f>
        <v>1</v>
      </c>
      <c r="BB99" s="5" t="b">
        <f t="array" ref="BB99">IF(AND(ISBLANK(Spreadsheet!C99),LEN(Spreadsheet!W99)=0),TRUE,ISNUMBER(MATCH(TRUE,EXACT(Spreadsheet!W99,States),0)))</f>
        <v>1</v>
      </c>
      <c r="BC99" s="5" t="b">
        <f>OR(AND(ISBLANK(Spreadsheet!C99),LEN(Spreadsheet!X99)=0),AND(NOT(ISBLANK(Spreadsheet!C99)),LEN(Spreadsheet!X99)&gt;0,LEN(Spreadsheet!X99)=5,ISNUMBER(VALUE(Spreadsheet!X99))))</f>
        <v>1</v>
      </c>
      <c r="BD99" s="5" t="b">
        <f>OR(ISBLANK(Spreadsheet!Z99),LEN(Spreadsheet!Z99)&lt;=50)</f>
        <v>1</v>
      </c>
      <c r="BE99" s="5" t="b">
        <f>ISBLANK(Spreadsheet!AA99)</f>
        <v>1</v>
      </c>
      <c r="BF99" s="5" t="b">
        <f>ISBLANK(Spreadsheet!AB99)</f>
        <v>1</v>
      </c>
      <c r="BG99" s="5" t="b">
        <f>IF(ISERROR(DATEVALUE(TEXT(Spreadsheet!AC99,"mm/dd/yyyy")) &gt; DATEVALUE(TEXT(Spreadsheet!J99,"mm/dd/yyyy"))),IF(OR(AND(ISBLANK(Spreadsheet!AC99),ISBLANK(Spreadsheet!C99)),AND(NOT(ISBLANK(Spreadsheet!C99)),ISBLANK(Spreadsheet!AC99),NOT(ISBLANK(Spreadsheet!D99)))),TRUE,FALSE),IF(DATEVALUE(TEXT(Spreadsheet!AC99,"mm/dd/yyyy")) &gt; DATEVALUE(TEXT(Spreadsheet!J99,"mm/dd/yyyy")),TRUE,FALSE))</f>
        <v>1</v>
      </c>
      <c r="BH99" s="5" t="b">
        <f>OR(AND(ISBLANK(Spreadsheet!C99),ISBLANK(Spreadsheet!AE99)),AND(NOT(ISBLANK(Spreadsheet!C99)),NOT(ISBLANK(Spreadsheet!D99)),ISBLANK(Spreadsheet!AE99)),AND(NOT(ISBLANK(Spreadsheet!C99)),ISBLANK(Spreadsheet!D99),NOT(ISBLANK(Spreadsheet!AE99)),LEN(Spreadsheet!AE99)&lt;=100))</f>
        <v>1</v>
      </c>
      <c r="BI99" s="5" t="b">
        <f t="array" ref="BI99">IF(ISBLANK(Spreadsheet!AF99),TRUE,ISNUMBER(MATCH(TRUE,EXACT(Spreadsheet!AF99,CobraShortReasons),0)))</f>
        <v>1</v>
      </c>
      <c r="BJ99" s="5" t="b">
        <f ca="1">IF(ISERROR(DATEVALUE(TEXT(Spreadsheet!AG99,"mm/dd/yyyy")) &gt; TODAY()),IF(ISBLANK(Spreadsheet!AG99),TRUE,FALSE),IF(DATEVALUE(TEXT(Spreadsheet!AG99,"mm/dd/yyyy")) &gt; TODAY(),FALSE,TRUE))</f>
        <v>1</v>
      </c>
      <c r="BK99" s="5" t="b">
        <f>OR(ISBLANK(Spreadsheet!AH99),LEN(Spreadsheet!AH99)&lt;=25)</f>
        <v>1</v>
      </c>
      <c r="BL99" s="5" t="b">
        <f t="array" aca="1" ref="BL99" ca="1">IF(ISBLANK(Spreadsheet!AI99),TRUE,ISNUMBER(MATCH(TRUE,EXACT(Spreadsheet!AI99,INDIRECT(Spreadsheet!$D$2)),0)))</f>
        <v>1</v>
      </c>
      <c r="BM99" s="5" t="b">
        <f t="array" aca="1" ref="BM99" ca="1">IF(ISBLANK(Spreadsheet!AJ99),TRUE,ISNUMBER(MATCH(TRUE,EXACT(Spreadsheet!AJ99,INDIRECT(Spreadsheet!BJ99)),0)))</f>
        <v>1</v>
      </c>
      <c r="BN99" s="5" t="b">
        <f t="array" ref="BN99">IF(ISBLANK(Spreadsheet!AK99),TRUE,ISNUMBER(MATCH(TRUE,EXACT(Spreadsheet!AK99,DentalPlans),0)))</f>
        <v>1</v>
      </c>
      <c r="BO99" s="5" t="b">
        <f t="array" aca="1" ref="BO99" ca="1">IF(ISBLANK(Spreadsheet!AL99),TRUE,ISNUMBER(MATCH(TRUE,EXACT(Spreadsheet!AL99,INDIRECT(Spreadsheet!BK99)),0)))</f>
        <v>1</v>
      </c>
      <c r="BP99" s="5" t="b">
        <f t="array" ref="BP99">IF(ISBLANK(Spreadsheet!AM99),TRUE,ISNUMBER(MATCH(TRUE,EXACT(Spreadsheet!AM99,VisionPlans),0)))</f>
        <v>1</v>
      </c>
      <c r="BQ99" s="5" t="b">
        <f t="array" aca="1" ref="BQ99" ca="1">IF(ISBLANK(Spreadsheet!AN99),TRUE,ISNUMBER(MATCH(TRUE,EXACT(Spreadsheet!AN99,INDIRECT(Spreadsheet!BL99)),0)))</f>
        <v>1</v>
      </c>
      <c r="BR99" s="5" t="b">
        <f t="array" ref="BR99">IF(ISBLANK(Spreadsheet!AO99),TRUE,ISNUMBER(MATCH(TRUE,EXACT(Spreadsheet!AO99,LifeBenefitClasses),0)))</f>
        <v>1</v>
      </c>
      <c r="BS99" s="5" t="b">
        <f>IF(OR(ISBLANK(Spreadsheet!AO99), Spreadsheet!AO99="Waive"),IF(ISBLANK(Spreadsheet!AP99),TRUE,FALSE),IF(OR(AND(NOT(ISBLANK(Spreadsheet!AO99)),ISBLANK(Spreadsheet!AP99)),NOT(ISNUMBER(VALUE(Spreadsheet!AP99)))),FALSE,IF(OR(AND(Spreadsheet!AP99&lt;6,MOD(Spreadsheet!AP99*10,5)=0), MOD(Spreadsheet!AP99,5000)=0),TRUE,FALSE)))</f>
        <v>1</v>
      </c>
      <c r="BT99" s="5" t="b">
        <f t="array" ref="BT99">IF(ISBLANK(Spreadsheet!AQ99),TRUE,ISNUMBER(MATCH(TRUE,EXACT(Spreadsheet!AQ99,EnrollWaive),0)))</f>
        <v>1</v>
      </c>
      <c r="BU99" s="5" t="b">
        <f t="array" ref="BU99">IF(ISBLANK(Spreadsheet!AR99),TRUE,ISNUMBER(MATCH(TRUE,EXACT(Spreadsheet!AR99,LifeBenefitClasses),0)))</f>
        <v>1</v>
      </c>
      <c r="BV99" s="5" t="b">
        <f>IF(OR(ISBLANK(Spreadsheet!AR99), Spreadsheet!AR99="Waive"),IF(ISBLANK(Spreadsheet!AS99),TRUE,FALSE),IF(OR(AND(NOT(ISBLANK(Spreadsheet!AR99)),ISBLANK(Spreadsheet!AS99)),NOT(ISNUMBER(VALUE(Spreadsheet!AS99)))),FALSE,IF(OR(AND(Spreadsheet!AS99&lt;6,MOD(Spreadsheet!AS99*10,5)=0), MOD(Spreadsheet!AS99,10000)=0),TRUE,FALSE)))</f>
        <v>1</v>
      </c>
      <c r="BW99" s="5" t="b">
        <f t="array" ref="BW99">IF(ISBLANK(Spreadsheet!AT99),TRUE,ISNUMBER(MATCH(TRUE,EXACT(Spreadsheet!AT99,LifeBenefitClasses),0)))</f>
        <v>1</v>
      </c>
      <c r="BX99" s="5" t="b">
        <f>IF(OR(ISBLANK(Spreadsheet!AT99), Spreadsheet!AT99="Waive"),IF(ISBLANK(Spreadsheet!AU99),TRUE,FALSE),IF(OR(AND(NOT(ISBLANK(Spreadsheet!AT99)),ISBLANK(Spreadsheet!AU99)),NOT(ISNUMBER(VALUE(Spreadsheet!AU99)))),FALSE,IF(AND(NOT(OR(ISBLANK(Spreadsheet!AT99),Spreadsheet!AT99="Waive")),NOT(OR(ISBLANK(Spreadsheet!AR99),Spreadsheet!AR99="Waive")),MOD(Spreadsheet!AU99,5000)=0, Spreadsheet!AU99&lt;=(Spreadsheet!AS99*0.5)),TRUE,FALSE)))</f>
        <v>1</v>
      </c>
      <c r="BY99" s="5" t="b">
        <f t="array" ref="BY99">IF(ISBLANK(Spreadsheet!AV99),TRUE,ISNUMBER(MATCH(TRUE,EXACT(Spreadsheet!AV99,EnrollWaive),0)))</f>
        <v>1</v>
      </c>
      <c r="BZ99" s="5" t="b">
        <f t="array" ref="BZ99">IF(ISBLANK(Spreadsheet!AW99),TRUE,ISNUMBER(MATCH(TRUE,EXACT(Spreadsheet!AW99,LifeBenefitClasses),0)))</f>
        <v>1</v>
      </c>
      <c r="CA99" s="5" t="b">
        <f t="array" ref="CA99">IF(ISBLANK(Spreadsheet!AX99),TRUE,ISNUMBER(MATCH(TRUE,EXACT(Spreadsheet!AX99,LifeBenefitClasses),0)))</f>
        <v>1</v>
      </c>
      <c r="CB99" s="5" t="b">
        <f t="array" ref="CB99">IF(ISBLANK(Spreadsheet!AY99),TRUE,ISNUMBER(MATCH(TRUE,EXACT(Spreadsheet!AY99,LifeBenefitClasses),0)))</f>
        <v>1</v>
      </c>
      <c r="CC99" s="5" t="b">
        <f t="array" ref="CC99">IF(ISBLANK(Spreadsheet!AZ99),TRUE,ISNUMBER(MATCH(TRUE,EXACT(Spreadsheet!AZ99,LifeBenefitClasses),0)))</f>
        <v>1</v>
      </c>
      <c r="CD99" s="5" t="b">
        <f t="array" ref="CD99">IF(ISBLANK(Spreadsheet!BA99),TRUE,ISNUMBER(MATCH(TRUE,EXACT(Spreadsheet!BA99,LifeBenefitClasses),0)))</f>
        <v>1</v>
      </c>
      <c r="CE99" s="5" t="b">
        <f>IF(OR(ISBLANK(Spreadsheet!BA99), Spreadsheet!BA99="Waive"),IF(ISBLANK(Spreadsheet!BB99),TRUE,FALSE),IF(OR(AND(NOT(ISBLANK(Spreadsheet!BA99)),ISBLANK(Spreadsheet!BB99)),NOT(ISNUMBER(VALUE(Spreadsheet!BB99))),ISBLANK(Spreadsheet!BC99),NOT(ISNUMBER(VALUE(Spreadsheet!BC99)))),FALSE,IF(AND(Spreadsheet!BB99&gt;=50000,Spreadsheet!BB99&lt;=250000,MOD(Spreadsheet!BB99,10000)=0,Spreadsheet!BB99&lt;=(10*Spreadsheet!BC99)),TRUE,FALSE)))</f>
        <v>1</v>
      </c>
      <c r="CF99" s="5" t="b">
        <f>IF(NOT(ISBLANK(Spreadsheet!BC99)),AND(ISNUMBER(VALUE(Spreadsheet!BC99)),Spreadsheet!BC99&gt;0),AND(OR(ISBLANK(Spreadsheet!AO99),Spreadsheet!AO99="Waive",AND(NOT(OR(ISBLANK(Spreadsheet!AO99),Spreadsheet!AO99="Waive")),Spreadsheet!AP99&gt;=6)),OR(ISBLANK(Spreadsheet!AR99),AND(NOT(OR(ISBLANK(Spreadsheet!AR99),Spreadsheet!AR99="Waive")),Spreadsheet!AS99&gt;=6)),OR(ISBLANK(Spreadsheet!AW99)),OR(ISBLANK(Spreadsheet!AX99)),OR(ISBLANK(Spreadsheet!AY99)),OR(ISBLANK(Spreadsheet!AZ99)),OR(ISBLANK(Spreadsheet!BA99),Spreadsheet!BA99="Waive")))</f>
        <v>1</v>
      </c>
      <c r="CG99" s="5" t="b">
        <f t="shared" ca="1" si="9"/>
        <v>1</v>
      </c>
    </row>
    <row r="100" spans="8:85" x14ac:dyDescent="0.3">
      <c r="H100" s="5">
        <f t="shared" ca="1" si="6"/>
        <v>2</v>
      </c>
      <c r="I100" s="5" t="str">
        <f t="shared" ca="1" si="7"/>
        <v/>
      </c>
      <c r="J100" s="5" t="str">
        <f>IF(AND(NOT(ISBLANK(Spreadsheet!C100)),ISBLANK(Spreadsheet!D100)),Spreadsheet!F100&amp;" "&amp;Spreadsheet!H100,"")</f>
        <v/>
      </c>
      <c r="K100" s="5">
        <f>IF(AND(NOT(ISBLANK(Spreadsheet!C100)),ISBLANK(Spreadsheet!D100)),COUNTIFS(Spreadsheet!E101:E$786,"=Child",Spreadsheet!C101:C$786, "="&amp;Spreadsheet!C100) + COUNTIFS(Spreadsheet!E101:E$786,"=Step-child",Spreadsheet!C101:C$786, "="&amp;Spreadsheet!C100),0)</f>
        <v>0</v>
      </c>
      <c r="L100" s="5">
        <f>IF(NOT(ISBLANK(J100)),COUNTIFS(Spreadsheet!E101:E$786,"=Wife",Spreadsheet!C101:C$786, "="&amp;Spreadsheet!C100) + COUNTIFS(Spreadsheet!E101:E$786,"=Husband",Spreadsheet!C101:C$786, "="&amp;Spreadsheet!C100),0)</f>
        <v>0</v>
      </c>
      <c r="M100" s="5">
        <f>IF(NOT(ISBLANK(Spreadsheet!AJ100)),VLOOKUP(Spreadsheet!AJ100,'Drop Downs'!$P$2:$R$16,3,FALSE),0)</f>
        <v>0</v>
      </c>
      <c r="N100" s="5">
        <f>IF(NOT(ISBLANK(Spreadsheet!AJ100)), VLOOKUP(Spreadsheet!AJ100,'Drop Downs'!$P$2:$R$16,2,FALSE),0)</f>
        <v>0</v>
      </c>
      <c r="O100" s="5">
        <f>IF(NOT(ISBLANK(Spreadsheet!AL100)),VLOOKUP(Spreadsheet!AL100,'Drop Downs'!$P$2:$R$16,3,FALSE), 0)</f>
        <v>0</v>
      </c>
      <c r="P100" s="5">
        <f>IF(NOT(ISBLANK(Spreadsheet!AL100)),VLOOKUP(Spreadsheet!AL100,'Drop Downs'!$P$2:$R$16,2,FALSE),0)</f>
        <v>0</v>
      </c>
      <c r="Q100" s="5">
        <f>IF(NOT(ISBLANK(Spreadsheet!AN100)),VLOOKUP(Spreadsheet!AN100,'Drop Downs'!$P$2:$R$16,3,FALSE),0)</f>
        <v>0</v>
      </c>
      <c r="R100" s="5">
        <f>IF(NOT(ISBLANK(Spreadsheet!AN100)),VLOOKUP(Spreadsheet!AN100,'Drop Downs'!$P$2:$R$16,2,FALSE),0)</f>
        <v>0</v>
      </c>
      <c r="S100" s="5" t="str">
        <f>IF(OR(M100&gt;K100,N100&gt;L100,O100&gt;K100, Q100&gt;K100,N100&gt;L100, P100&gt;L100, R100&gt;L100),"Member currently has a coverage election over what he/she needs.  Please add more dependents or adjust the coverage election.","")&amp;(IF(AND(NOT(ISBLANK(Spreadsheet!C100)),NOT(ISBLANK(Spreadsheet!D100)),ISBLANK(Spreadsheet!E100)),"Dependent lacks a relationship to member.Please select one from the drop-down.",""))</f>
        <v/>
      </c>
      <c r="T100" s="5" t="b">
        <f t="shared" si="8"/>
        <v>1</v>
      </c>
      <c r="U100" s="5" t="b">
        <f>OR(ISBLANK(Spreadsheet!C100),IF(NOT(ISBLANK(Spreadsheet!D100)),NOT(ISBLANK(Spreadsheet!E100)),TRUE))</f>
        <v>1</v>
      </c>
      <c r="V100" s="5" t="b">
        <f>OR(ISBLANK(Spreadsheet!C100), NOT(ISBLANK(Spreadsheet!I100)))</f>
        <v>1</v>
      </c>
      <c r="W100" s="5" t="b">
        <f>OR(ISBLANK(Spreadsheet!D100),NOT(ISBLANK(Spreadsheet!C100)))</f>
        <v>1</v>
      </c>
      <c r="X100" s="155" t="str">
        <f>REPT("0",MIN(FIND({1,2,3,4,5,6,7,8,9},Spreadsheet!C100&amp;"123456789"))-1)&amp;IF(ISBLANK(Spreadsheet!C100),"",SUMPRODUCT(MID(0&amp;Spreadsheet!C100,LARGE(INDEX(ISNUMBER(--MID(Spreadsheet!C100,ROW($1:$225),1))*
 ROW($1:$225),0),ROW($1:$225))+1,1)*10^ROW($1:$225)/10))</f>
        <v/>
      </c>
      <c r="Y100" s="5" t="b">
        <f>IF(NOT(ISBLANK(Spreadsheet!C100)),IF(AND(ISNUMBER(VALUE(Spreadsheet!C100)), LEN(Spreadsheet!C100)=9),TRUE,FALSE),TRUE)</f>
        <v>1</v>
      </c>
      <c r="Z100" s="155" t="str">
        <f>REPT("0",MIN(FIND({1,2,3,4,5,6,7,8,9},Spreadsheet!D100&amp;"123456789"))-1)&amp;IF(ISBLANK(Spreadsheet!D100),"",SUMPRODUCT(MID(0&amp;Spreadsheet!D100,LARGE(INDEX(ISNUMBER(--MID(Spreadsheet!D100,ROW($1:$225),1))*
 ROW($1:$225),0),ROW($1:$225))+1,1)*10^ROW($1:$225)/10))</f>
        <v/>
      </c>
      <c r="AA100" s="5" t="b">
        <f>IF(AND(NOT(ISBLANK(Spreadsheet!D100)),NOT(ISBLANK(Spreadsheet!C100))),IF(AND(ISNUMBER(VALUE(Spreadsheet!D100)), LEN(Spreadsheet!D100)=9),TRUE,FALSE),IF(AND(NOT(ISBLANK(Spreadsheet!D100)),ISBLANK(Spreadsheet!C100)),FALSE,TRUE))</f>
        <v>1</v>
      </c>
      <c r="AB100" s="5" t="b">
        <f>OR(ISBLANK(Spreadsheet!Y100),IF(NOT(ISBLANK(Spreadsheet!Y100)),LEN(Spreadsheet!Y100)=10,ISNUMBER(VALUE(Spreadsheet!Y100))))</f>
        <v>1</v>
      </c>
      <c r="AC100" s="5" t="b">
        <f>OR(ISBLANK(Spreadsheet!AI100), AND(NOT(ISBLANK(Spreadsheet!AJ100)), NOT(ISNUMBER(SEARCH("Waive",Spreadsheet!AJ100)))))</f>
        <v>1</v>
      </c>
      <c r="AD100" s="5" t="b">
        <f>OR(ISBLANK(Spreadsheet!AK100), AND(NOT(ISBLANK(Spreadsheet!AL100)), NOT(ISNUMBER(SEARCH("Waive",Spreadsheet!AL100)))))</f>
        <v>1</v>
      </c>
      <c r="AE100" s="5" t="b">
        <f>OR(ISBLANK(Spreadsheet!AM100), AND(NOT(ISBLANK(Spreadsheet!AN100)), NOT(ISNUMBER(SEARCH("Waive", Spreadsheet!AN100)))))</f>
        <v>1</v>
      </c>
      <c r="AF100" s="5" t="b">
        <f>OR(ISBLANK(Spreadsheet!C100), NOT(ISBLANK(Spreadsheet!D100)),NOT(ISBLANK(Spreadsheet!L100)))</f>
        <v>1</v>
      </c>
      <c r="AG100" s="5" t="b">
        <f>IF(AND(NOT(ISBLANK(Spreadsheet!C100)), NOT(ISBLANK(Spreadsheet!D100)),Spreadsheet!C100&lt;&gt;Spreadsheet!D100),IF(ISERROR(VLOOKUP(Spreadsheet!C100, Spreadsheet!$C$6:'Spreadsheet'!$C99,1,FALSE)), FALSE, TRUE),TRUE)</f>
        <v>1</v>
      </c>
      <c r="AH100" s="5" t="b">
        <f>Spreadsheet!$B$2=Spreadsheet!AD100</f>
        <v>1</v>
      </c>
      <c r="AI100" s="5" t="b">
        <f>IF(ISBLANK(Spreadsheet!G100),TRUE,IF(OR(LEN(Spreadsheet!G100)&gt;1,ISNUMBER(VALUE(Spreadsheet!G100))),FALSE,TRUE))</f>
        <v>1</v>
      </c>
      <c r="AJ100" s="5" t="b">
        <f>OR(ISBLANK(Spreadsheet!C100), NOT(ISBLANK(Spreadsheet!B100)), NOT(ISBLANK(Spreadsheet!D100)))</f>
        <v>1</v>
      </c>
      <c r="AK100" s="5" t="b">
        <f t="array" ref="AK100">IF(OR(AND(ISBLANK(Spreadsheet!E100),ISBLANK(Spreadsheet!D100),NOT(ISBLANK(Spreadsheet!C100))),AND(ISBLANK(Spreadsheet!E100),ISBLANK(Spreadsheet!D100),ISBLANK(Spreadsheet!C100))),TRUE,ISNUMBER(MATCH(TRUE,EXACT(Spreadsheet!E100,Relationships),0)))</f>
        <v>1</v>
      </c>
      <c r="AL100" s="5" t="b">
        <f>IF(NOT(ISBLANK(Spreadsheet!C100)),IF(OR(ISBLANK(Spreadsheet!F100),LEN(Spreadsheet!F100)&gt;40),FALSE,TRUE),TRUE)</f>
        <v>1</v>
      </c>
      <c r="AM100" s="5" t="b">
        <f>IF(NOT(ISBLANK(Spreadsheet!C100)),IF(OR(ISBLANK(Spreadsheet!H100),LEN(Spreadsheet!H100)&gt;40),FALSE,TRUE),TRUE)</f>
        <v>1</v>
      </c>
      <c r="AN100" s="5" t="b">
        <f t="array" ref="AN100">IF(ISBLANK(Spreadsheet!I100),TRUE,ISNUMBER(MATCH(TRUE,EXACT(Spreadsheet!I100,GenderValues),0)))</f>
        <v>1</v>
      </c>
      <c r="AO100" s="5" t="b">
        <f ca="1">IF(ISERROR(DATEVALUE(TEXT(Spreadsheet!J100,"mm/dd/yyyy")) &gt; TODAY()),IF(AND(ISBLANK(Spreadsheet!J100),ISBLANK(Spreadsheet!C100)),TRUE,FALSE),IF(DATEVALUE(TEXT(Spreadsheet!J100,"mm/dd/yyyy")) &gt; TODAY(),FALSE,TRUE))</f>
        <v>1</v>
      </c>
      <c r="AP100" s="5" t="b">
        <f>OR(ISBLANK(Spreadsheet!K100),LEN(Spreadsheet!K100)&lt;=100)</f>
        <v>1</v>
      </c>
      <c r="AQ100" s="5" t="b">
        <f t="array" ref="AQ100">IF(OR(AND(ISBLANK(Spreadsheet!L100),ISBLANK(Spreadsheet!C100)),AND(NOT(ISBLANK(Spreadsheet!C100)),NOT(ISBLANK(Spreadsheet!D100)))),TRUE,ISNUMBER(MATCH(TRUE,EXACT(Spreadsheet!L100,MaritalStatus),0)))</f>
        <v>1</v>
      </c>
      <c r="AR100" s="5" t="b">
        <f ca="1">IF(ISERROR(DATEVALUE(TEXT(Spreadsheet!M100,"mm/dd/yyyy")) &gt; TODAY()),IF(ISBLANK(Spreadsheet!M100),TRUE,FALSE),IF(DATEVALUE(TEXT(Spreadsheet!M100,"mm/dd/yyyy")) &gt; TODAY(),FALSE,TRUE))</f>
        <v>1</v>
      </c>
      <c r="AS100" s="5" t="b">
        <f>OR(ISBLANK(Spreadsheet!N100),LEN(Spreadsheet!N100)&lt;=100)</f>
        <v>1</v>
      </c>
      <c r="AT100" s="5" t="b">
        <f>OR(ISBLANK(Spreadsheet!O100),UPPER(Spreadsheet!O100)="YES")</f>
        <v>1</v>
      </c>
      <c r="AU100" s="5" t="b">
        <f>OR(ISBLANK(Spreadsheet!P100),UPPER(Spreadsheet!P100)="YES")</f>
        <v>1</v>
      </c>
      <c r="AV100" s="5" t="b">
        <f t="array" ref="AV100">IF(ISBLANK(Spreadsheet!Q100),TRUE,ISNUMBER(MATCH(TRUE,EXACT(Spreadsheet!Q100,OnGroupsPriorIns),0)))</f>
        <v>1</v>
      </c>
      <c r="AW100" s="5" t="b">
        <f>OR(ISBLANK(Spreadsheet!R100),UPPER(Spreadsheet!R100)="YES")</f>
        <v>1</v>
      </c>
      <c r="AX100" s="5" t="b">
        <f>OR(ISBLANK(Spreadsheet!S100),UPPER(Spreadsheet!S100)="YES")</f>
        <v>1</v>
      </c>
      <c r="AY100" s="5" t="b">
        <f>OR(AND(ISBLANK(Spreadsheet!C100),LEN(Spreadsheet!T100)=0),AND(NOT(ISBLANK(Spreadsheet!C100)),LEN(Spreadsheet!T100)&gt;0,LEN(Spreadsheet!T100)&lt;=50))</f>
        <v>1</v>
      </c>
      <c r="AZ100" s="5" t="b">
        <f>OR(LEN(Spreadsheet!U100)=0,AND(LEN(Spreadsheet!U100)&gt;0,LEN(Spreadsheet!U100)&lt;=50))</f>
        <v>1</v>
      </c>
      <c r="BA100" s="5" t="b">
        <f>OR(AND(ISBLANK(Spreadsheet!C100),LEN(Spreadsheet!V100)=0),AND(NOT(ISBLANK(Spreadsheet!C100)),LEN(Spreadsheet!V100)&gt;0,LEN(Spreadsheet!V100)&lt;=50))</f>
        <v>1</v>
      </c>
      <c r="BB100" s="5" t="b">
        <f t="array" ref="BB100">IF(AND(ISBLANK(Spreadsheet!C100),LEN(Spreadsheet!W100)=0),TRUE,ISNUMBER(MATCH(TRUE,EXACT(Spreadsheet!W100,States),0)))</f>
        <v>1</v>
      </c>
      <c r="BC100" s="5" t="b">
        <f>OR(AND(ISBLANK(Spreadsheet!C100),LEN(Spreadsheet!X100)=0),AND(NOT(ISBLANK(Spreadsheet!C100)),LEN(Spreadsheet!X100)&gt;0,LEN(Spreadsheet!X100)=5,ISNUMBER(VALUE(Spreadsheet!X100))))</f>
        <v>1</v>
      </c>
      <c r="BD100" s="5" t="b">
        <f>OR(ISBLANK(Spreadsheet!Z100),LEN(Spreadsheet!Z100)&lt;=50)</f>
        <v>1</v>
      </c>
      <c r="BE100" s="5" t="b">
        <f>ISBLANK(Spreadsheet!AA100)</f>
        <v>1</v>
      </c>
      <c r="BF100" s="5" t="b">
        <f>ISBLANK(Spreadsheet!AB100)</f>
        <v>1</v>
      </c>
      <c r="BG100" s="5" t="b">
        <f>IF(ISERROR(DATEVALUE(TEXT(Spreadsheet!AC100,"mm/dd/yyyy")) &gt; DATEVALUE(TEXT(Spreadsheet!J100,"mm/dd/yyyy"))),IF(OR(AND(ISBLANK(Spreadsheet!AC100),ISBLANK(Spreadsheet!C100)),AND(NOT(ISBLANK(Spreadsheet!C100)),ISBLANK(Spreadsheet!AC100),NOT(ISBLANK(Spreadsheet!D100)))),TRUE,FALSE),IF(DATEVALUE(TEXT(Spreadsheet!AC100,"mm/dd/yyyy")) &gt; DATEVALUE(TEXT(Spreadsheet!J100,"mm/dd/yyyy")),TRUE,FALSE))</f>
        <v>1</v>
      </c>
      <c r="BH100" s="5" t="b">
        <f>OR(AND(ISBLANK(Spreadsheet!C100),ISBLANK(Spreadsheet!AE100)),AND(NOT(ISBLANK(Spreadsheet!C100)),NOT(ISBLANK(Spreadsheet!D100)),ISBLANK(Spreadsheet!AE100)),AND(NOT(ISBLANK(Spreadsheet!C100)),ISBLANK(Spreadsheet!D100),NOT(ISBLANK(Spreadsheet!AE100)),LEN(Spreadsheet!AE100)&lt;=100))</f>
        <v>1</v>
      </c>
      <c r="BI100" s="5" t="b">
        <f t="array" ref="BI100">IF(ISBLANK(Spreadsheet!AF100),TRUE,ISNUMBER(MATCH(TRUE,EXACT(Spreadsheet!AF100,CobraShortReasons),0)))</f>
        <v>1</v>
      </c>
      <c r="BJ100" s="5" t="b">
        <f ca="1">IF(ISERROR(DATEVALUE(TEXT(Spreadsheet!AG100,"mm/dd/yyyy")) &gt; TODAY()),IF(ISBLANK(Spreadsheet!AG100),TRUE,FALSE),IF(DATEVALUE(TEXT(Spreadsheet!AG100,"mm/dd/yyyy")) &gt; TODAY(),FALSE,TRUE))</f>
        <v>1</v>
      </c>
      <c r="BK100" s="5" t="b">
        <f>OR(ISBLANK(Spreadsheet!AH100),LEN(Spreadsheet!AH100)&lt;=25)</f>
        <v>1</v>
      </c>
      <c r="BL100" s="5" t="b">
        <f t="array" aca="1" ref="BL100" ca="1">IF(ISBLANK(Spreadsheet!AI100),TRUE,ISNUMBER(MATCH(TRUE,EXACT(Spreadsheet!AI100,INDIRECT(Spreadsheet!$D$2)),0)))</f>
        <v>1</v>
      </c>
      <c r="BM100" s="5" t="b">
        <f t="array" aca="1" ref="BM100" ca="1">IF(ISBLANK(Spreadsheet!AJ100),TRUE,ISNUMBER(MATCH(TRUE,EXACT(Spreadsheet!AJ100,INDIRECT(Spreadsheet!BJ100)),0)))</f>
        <v>1</v>
      </c>
      <c r="BN100" s="5" t="b">
        <f t="array" ref="BN100">IF(ISBLANK(Spreadsheet!AK100),TRUE,ISNUMBER(MATCH(TRUE,EXACT(Spreadsheet!AK100,DentalPlans),0)))</f>
        <v>1</v>
      </c>
      <c r="BO100" s="5" t="b">
        <f t="array" aca="1" ref="BO100" ca="1">IF(ISBLANK(Spreadsheet!AL100),TRUE,ISNUMBER(MATCH(TRUE,EXACT(Spreadsheet!AL100,INDIRECT(Spreadsheet!BK100)),0)))</f>
        <v>1</v>
      </c>
      <c r="BP100" s="5" t="b">
        <f t="array" ref="BP100">IF(ISBLANK(Spreadsheet!AM100),TRUE,ISNUMBER(MATCH(TRUE,EXACT(Spreadsheet!AM100,VisionPlans),0)))</f>
        <v>1</v>
      </c>
      <c r="BQ100" s="5" t="b">
        <f t="array" aca="1" ref="BQ100" ca="1">IF(ISBLANK(Spreadsheet!AN100),TRUE,ISNUMBER(MATCH(TRUE,EXACT(Spreadsheet!AN100,INDIRECT(Spreadsheet!BL100)),0)))</f>
        <v>1</v>
      </c>
      <c r="BR100" s="5" t="b">
        <f t="array" ref="BR100">IF(ISBLANK(Spreadsheet!AO100),TRUE,ISNUMBER(MATCH(TRUE,EXACT(Spreadsheet!AO100,LifeBenefitClasses),0)))</f>
        <v>1</v>
      </c>
      <c r="BS100" s="5" t="b">
        <f>IF(OR(ISBLANK(Spreadsheet!AO100), Spreadsheet!AO100="Waive"),IF(ISBLANK(Spreadsheet!AP100),TRUE,FALSE),IF(OR(AND(NOT(ISBLANK(Spreadsheet!AO100)),ISBLANK(Spreadsheet!AP100)),NOT(ISNUMBER(VALUE(Spreadsheet!AP100)))),FALSE,IF(OR(AND(Spreadsheet!AP100&lt;6,MOD(Spreadsheet!AP100*10,5)=0), MOD(Spreadsheet!AP100,5000)=0),TRUE,FALSE)))</f>
        <v>1</v>
      </c>
      <c r="BT100" s="5" t="b">
        <f t="array" ref="BT100">IF(ISBLANK(Spreadsheet!AQ100),TRUE,ISNUMBER(MATCH(TRUE,EXACT(Spreadsheet!AQ100,EnrollWaive),0)))</f>
        <v>1</v>
      </c>
      <c r="BU100" s="5" t="b">
        <f t="array" ref="BU100">IF(ISBLANK(Spreadsheet!AR100),TRUE,ISNUMBER(MATCH(TRUE,EXACT(Spreadsheet!AR100,LifeBenefitClasses),0)))</f>
        <v>1</v>
      </c>
      <c r="BV100" s="5" t="b">
        <f>IF(OR(ISBLANK(Spreadsheet!AR100), Spreadsheet!AR100="Waive"),IF(ISBLANK(Spreadsheet!AS100),TRUE,FALSE),IF(OR(AND(NOT(ISBLANK(Spreadsheet!AR100)),ISBLANK(Spreadsheet!AS100)),NOT(ISNUMBER(VALUE(Spreadsheet!AS100)))),FALSE,IF(OR(AND(Spreadsheet!AS100&lt;6,MOD(Spreadsheet!AS100*10,5)=0), MOD(Spreadsheet!AS100,10000)=0),TRUE,FALSE)))</f>
        <v>1</v>
      </c>
      <c r="BW100" s="5" t="b">
        <f t="array" ref="BW100">IF(ISBLANK(Spreadsheet!AT100),TRUE,ISNUMBER(MATCH(TRUE,EXACT(Spreadsheet!AT100,LifeBenefitClasses),0)))</f>
        <v>1</v>
      </c>
      <c r="BX100" s="5" t="b">
        <f>IF(OR(ISBLANK(Spreadsheet!AT100), Spreadsheet!AT100="Waive"),IF(ISBLANK(Spreadsheet!AU100),TRUE,FALSE),IF(OR(AND(NOT(ISBLANK(Spreadsheet!AT100)),ISBLANK(Spreadsheet!AU100)),NOT(ISNUMBER(VALUE(Spreadsheet!AU100)))),FALSE,IF(AND(NOT(OR(ISBLANK(Spreadsheet!AT100),Spreadsheet!AT100="Waive")),NOT(OR(ISBLANK(Spreadsheet!AR100),Spreadsheet!AR100="Waive")),MOD(Spreadsheet!AU100,5000)=0, Spreadsheet!AU100&lt;=(Spreadsheet!AS100*0.5)),TRUE,FALSE)))</f>
        <v>1</v>
      </c>
      <c r="BY100" s="5" t="b">
        <f t="array" ref="BY100">IF(ISBLANK(Spreadsheet!AV100),TRUE,ISNUMBER(MATCH(TRUE,EXACT(Spreadsheet!AV100,EnrollWaive),0)))</f>
        <v>1</v>
      </c>
      <c r="BZ100" s="5" t="b">
        <f t="array" ref="BZ100">IF(ISBLANK(Spreadsheet!AW100),TRUE,ISNUMBER(MATCH(TRUE,EXACT(Spreadsheet!AW100,LifeBenefitClasses),0)))</f>
        <v>1</v>
      </c>
      <c r="CA100" s="5" t="b">
        <f t="array" ref="CA100">IF(ISBLANK(Spreadsheet!AX100),TRUE,ISNUMBER(MATCH(TRUE,EXACT(Spreadsheet!AX100,LifeBenefitClasses),0)))</f>
        <v>1</v>
      </c>
      <c r="CB100" s="5" t="b">
        <f t="array" ref="CB100">IF(ISBLANK(Spreadsheet!AY100),TRUE,ISNUMBER(MATCH(TRUE,EXACT(Spreadsheet!AY100,LifeBenefitClasses),0)))</f>
        <v>1</v>
      </c>
      <c r="CC100" s="5" t="b">
        <f t="array" ref="CC100">IF(ISBLANK(Spreadsheet!AZ100),TRUE,ISNUMBER(MATCH(TRUE,EXACT(Spreadsheet!AZ100,LifeBenefitClasses),0)))</f>
        <v>1</v>
      </c>
      <c r="CD100" s="5" t="b">
        <f t="array" ref="CD100">IF(ISBLANK(Spreadsheet!BA100),TRUE,ISNUMBER(MATCH(TRUE,EXACT(Spreadsheet!BA100,LifeBenefitClasses),0)))</f>
        <v>1</v>
      </c>
      <c r="CE100" s="5" t="b">
        <f>IF(OR(ISBLANK(Spreadsheet!BA100), Spreadsheet!BA100="Waive"),IF(ISBLANK(Spreadsheet!BB100),TRUE,FALSE),IF(OR(AND(NOT(ISBLANK(Spreadsheet!BA100)),ISBLANK(Spreadsheet!BB100)),NOT(ISNUMBER(VALUE(Spreadsheet!BB100))),ISBLANK(Spreadsheet!BC100),NOT(ISNUMBER(VALUE(Spreadsheet!BC100)))),FALSE,IF(AND(Spreadsheet!BB100&gt;=50000,Spreadsheet!BB100&lt;=250000,MOD(Spreadsheet!BB100,10000)=0,Spreadsheet!BB100&lt;=(10*Spreadsheet!BC100)),TRUE,FALSE)))</f>
        <v>1</v>
      </c>
      <c r="CF100" s="5" t="b">
        <f>IF(NOT(ISBLANK(Spreadsheet!BC100)),AND(ISNUMBER(VALUE(Spreadsheet!BC100)),Spreadsheet!BC100&gt;0),AND(OR(ISBLANK(Spreadsheet!AO100),Spreadsheet!AO100="Waive",AND(NOT(OR(ISBLANK(Spreadsheet!AO100),Spreadsheet!AO100="Waive")),Spreadsheet!AP100&gt;=6)),OR(ISBLANK(Spreadsheet!AR100),AND(NOT(OR(ISBLANK(Spreadsheet!AR100),Spreadsheet!AR100="Waive")),Spreadsheet!AS100&gt;=6)),OR(ISBLANK(Spreadsheet!AW100)),OR(ISBLANK(Spreadsheet!AX100)),OR(ISBLANK(Spreadsheet!AY100)),OR(ISBLANK(Spreadsheet!AZ100)),OR(ISBLANK(Spreadsheet!BA100),Spreadsheet!BA100="Waive")))</f>
        <v>1</v>
      </c>
      <c r="CG100" s="5" t="b">
        <f t="shared" ca="1" si="9"/>
        <v>1</v>
      </c>
    </row>
    <row r="101" spans="8:85" x14ac:dyDescent="0.3">
      <c r="H101" s="5">
        <f t="shared" ca="1" si="6"/>
        <v>2</v>
      </c>
      <c r="I101" s="5" t="str">
        <f t="shared" ca="1" si="7"/>
        <v/>
      </c>
      <c r="J101" s="5" t="str">
        <f>IF(AND(NOT(ISBLANK(Spreadsheet!C101)),ISBLANK(Spreadsheet!D101)),Spreadsheet!F101&amp;" "&amp;Spreadsheet!H101,"")</f>
        <v/>
      </c>
      <c r="K101" s="5">
        <f>IF(AND(NOT(ISBLANK(Spreadsheet!C101)),ISBLANK(Spreadsheet!D101)),COUNTIFS(Spreadsheet!E102:E$786,"=Child",Spreadsheet!C102:C$786, "="&amp;Spreadsheet!C101) + COUNTIFS(Spreadsheet!E102:E$786,"=Step-child",Spreadsheet!C102:C$786, "="&amp;Spreadsheet!C101),0)</f>
        <v>0</v>
      </c>
      <c r="L101" s="5">
        <f>IF(NOT(ISBLANK(J101)),COUNTIFS(Spreadsheet!E102:E$786,"=Wife",Spreadsheet!C102:C$786, "="&amp;Spreadsheet!C101) + COUNTIFS(Spreadsheet!E102:E$786,"=Husband",Spreadsheet!C102:C$786, "="&amp;Spreadsheet!C101),0)</f>
        <v>0</v>
      </c>
      <c r="M101" s="5">
        <f>IF(NOT(ISBLANK(Spreadsheet!AJ101)),VLOOKUP(Spreadsheet!AJ101,'Drop Downs'!$P$2:$R$16,3,FALSE),0)</f>
        <v>0</v>
      </c>
      <c r="N101" s="5">
        <f>IF(NOT(ISBLANK(Spreadsheet!AJ101)), VLOOKUP(Spreadsheet!AJ101,'Drop Downs'!$P$2:$R$16,2,FALSE),0)</f>
        <v>0</v>
      </c>
      <c r="O101" s="5">
        <f>IF(NOT(ISBLANK(Spreadsheet!AL101)),VLOOKUP(Spreadsheet!AL101,'Drop Downs'!$P$2:$R$16,3,FALSE), 0)</f>
        <v>0</v>
      </c>
      <c r="P101" s="5">
        <f>IF(NOT(ISBLANK(Spreadsheet!AL101)),VLOOKUP(Spreadsheet!AL101,'Drop Downs'!$P$2:$R$16,2,FALSE),0)</f>
        <v>0</v>
      </c>
      <c r="Q101" s="5">
        <f>IF(NOT(ISBLANK(Spreadsheet!AN101)),VLOOKUP(Spreadsheet!AN101,'Drop Downs'!$P$2:$R$16,3,FALSE),0)</f>
        <v>0</v>
      </c>
      <c r="R101" s="5">
        <f>IF(NOT(ISBLANK(Spreadsheet!AN101)),VLOOKUP(Spreadsheet!AN101,'Drop Downs'!$P$2:$R$16,2,FALSE),0)</f>
        <v>0</v>
      </c>
      <c r="S101" s="5" t="str">
        <f>IF(OR(M101&gt;K101,N101&gt;L101,O101&gt;K101, Q101&gt;K101,N101&gt;L101, P101&gt;L101, R101&gt;L101),"Member currently has a coverage election over what he/she needs.  Please add more dependents or adjust the coverage election.","")&amp;(IF(AND(NOT(ISBLANK(Spreadsheet!C101)),NOT(ISBLANK(Spreadsheet!D101)),ISBLANK(Spreadsheet!E101)),"Dependent lacks a relationship to member.Please select one from the drop-down.",""))</f>
        <v/>
      </c>
      <c r="T101" s="5" t="b">
        <f t="shared" si="8"/>
        <v>1</v>
      </c>
      <c r="U101" s="5" t="b">
        <f>OR(ISBLANK(Spreadsheet!C101),IF(NOT(ISBLANK(Spreadsheet!D101)),NOT(ISBLANK(Spreadsheet!E101)),TRUE))</f>
        <v>1</v>
      </c>
      <c r="V101" s="5" t="b">
        <f>OR(ISBLANK(Spreadsheet!C101), NOT(ISBLANK(Spreadsheet!I101)))</f>
        <v>1</v>
      </c>
      <c r="W101" s="5" t="b">
        <f>OR(ISBLANK(Spreadsheet!D101),NOT(ISBLANK(Spreadsheet!C101)))</f>
        <v>1</v>
      </c>
      <c r="X101" s="155" t="str">
        <f>REPT("0",MIN(FIND({1,2,3,4,5,6,7,8,9},Spreadsheet!C101&amp;"123456789"))-1)&amp;IF(ISBLANK(Spreadsheet!C101),"",SUMPRODUCT(MID(0&amp;Spreadsheet!C101,LARGE(INDEX(ISNUMBER(--MID(Spreadsheet!C101,ROW($1:$225),1))*
 ROW($1:$225),0),ROW($1:$225))+1,1)*10^ROW($1:$225)/10))</f>
        <v/>
      </c>
      <c r="Y101" s="5" t="b">
        <f>IF(NOT(ISBLANK(Spreadsheet!C101)),IF(AND(ISNUMBER(VALUE(Spreadsheet!C101)), LEN(Spreadsheet!C101)=9),TRUE,FALSE),TRUE)</f>
        <v>1</v>
      </c>
      <c r="Z101" s="155" t="str">
        <f>REPT("0",MIN(FIND({1,2,3,4,5,6,7,8,9},Spreadsheet!D101&amp;"123456789"))-1)&amp;IF(ISBLANK(Spreadsheet!D101),"",SUMPRODUCT(MID(0&amp;Spreadsheet!D101,LARGE(INDEX(ISNUMBER(--MID(Spreadsheet!D101,ROW($1:$225),1))*
 ROW($1:$225),0),ROW($1:$225))+1,1)*10^ROW($1:$225)/10))</f>
        <v/>
      </c>
      <c r="AA101" s="5" t="b">
        <f>IF(AND(NOT(ISBLANK(Spreadsheet!D101)),NOT(ISBLANK(Spreadsheet!C101))),IF(AND(ISNUMBER(VALUE(Spreadsheet!D101)), LEN(Spreadsheet!D101)=9),TRUE,FALSE),IF(AND(NOT(ISBLANK(Spreadsheet!D101)),ISBLANK(Spreadsheet!C101)),FALSE,TRUE))</f>
        <v>1</v>
      </c>
      <c r="AB101" s="5" t="b">
        <f>OR(ISBLANK(Spreadsheet!Y101),IF(NOT(ISBLANK(Spreadsheet!Y101)),LEN(Spreadsheet!Y101)=10,ISNUMBER(VALUE(Spreadsheet!Y101))))</f>
        <v>1</v>
      </c>
      <c r="AC101" s="5" t="b">
        <f>OR(ISBLANK(Spreadsheet!AI101), AND(NOT(ISBLANK(Spreadsheet!AJ101)), NOT(ISNUMBER(SEARCH("Waive",Spreadsheet!AJ101)))))</f>
        <v>1</v>
      </c>
      <c r="AD101" s="5" t="b">
        <f>OR(ISBLANK(Spreadsheet!AK101), AND(NOT(ISBLANK(Spreadsheet!AL101)), NOT(ISNUMBER(SEARCH("Waive",Spreadsheet!AL101)))))</f>
        <v>1</v>
      </c>
      <c r="AE101" s="5" t="b">
        <f>OR(ISBLANK(Spreadsheet!AM101), AND(NOT(ISBLANK(Spreadsheet!AN101)), NOT(ISNUMBER(SEARCH("Waive", Spreadsheet!AN101)))))</f>
        <v>1</v>
      </c>
      <c r="AF101" s="5" t="b">
        <f>OR(ISBLANK(Spreadsheet!C101), NOT(ISBLANK(Spreadsheet!D101)),NOT(ISBLANK(Spreadsheet!L101)))</f>
        <v>1</v>
      </c>
      <c r="AG101" s="5" t="b">
        <f>IF(AND(NOT(ISBLANK(Spreadsheet!C101)), NOT(ISBLANK(Spreadsheet!D101)),Spreadsheet!C101&lt;&gt;Spreadsheet!D101),IF(ISERROR(VLOOKUP(Spreadsheet!C101, Spreadsheet!$C$6:'Spreadsheet'!$C100,1,FALSE)), FALSE, TRUE),TRUE)</f>
        <v>1</v>
      </c>
      <c r="AH101" s="5" t="b">
        <f>Spreadsheet!$B$2=Spreadsheet!AD101</f>
        <v>1</v>
      </c>
      <c r="AI101" s="5" t="b">
        <f>IF(ISBLANK(Spreadsheet!G101),TRUE,IF(OR(LEN(Spreadsheet!G101)&gt;1,ISNUMBER(VALUE(Spreadsheet!G101))),FALSE,TRUE))</f>
        <v>1</v>
      </c>
      <c r="AJ101" s="5" t="b">
        <f>OR(ISBLANK(Spreadsheet!C101), NOT(ISBLANK(Spreadsheet!B101)), NOT(ISBLANK(Spreadsheet!D101)))</f>
        <v>1</v>
      </c>
      <c r="AK101" s="5" t="b">
        <f t="array" ref="AK101">IF(OR(AND(ISBLANK(Spreadsheet!E101),ISBLANK(Spreadsheet!D101),NOT(ISBLANK(Spreadsheet!C101))),AND(ISBLANK(Spreadsheet!E101),ISBLANK(Spreadsheet!D101),ISBLANK(Spreadsheet!C101))),TRUE,ISNUMBER(MATCH(TRUE,EXACT(Spreadsheet!E101,Relationships),0)))</f>
        <v>1</v>
      </c>
      <c r="AL101" s="5" t="b">
        <f>IF(NOT(ISBLANK(Spreadsheet!C101)),IF(OR(ISBLANK(Spreadsheet!F101),LEN(Spreadsheet!F101)&gt;40),FALSE,TRUE),TRUE)</f>
        <v>1</v>
      </c>
      <c r="AM101" s="5" t="b">
        <f>IF(NOT(ISBLANK(Spreadsheet!C101)),IF(OR(ISBLANK(Spreadsheet!H101),LEN(Spreadsheet!H101)&gt;40),FALSE,TRUE),TRUE)</f>
        <v>1</v>
      </c>
      <c r="AN101" s="5" t="b">
        <f t="array" ref="AN101">IF(ISBLANK(Spreadsheet!I101),TRUE,ISNUMBER(MATCH(TRUE,EXACT(Spreadsheet!I101,GenderValues),0)))</f>
        <v>1</v>
      </c>
      <c r="AO101" s="5" t="b">
        <f ca="1">IF(ISERROR(DATEVALUE(TEXT(Spreadsheet!J101,"mm/dd/yyyy")) &gt; TODAY()),IF(AND(ISBLANK(Spreadsheet!J101),ISBLANK(Spreadsheet!C101)),TRUE,FALSE),IF(DATEVALUE(TEXT(Spreadsheet!J101,"mm/dd/yyyy")) &gt; TODAY(),FALSE,TRUE))</f>
        <v>1</v>
      </c>
      <c r="AP101" s="5" t="b">
        <f>OR(ISBLANK(Spreadsheet!K101),LEN(Spreadsheet!K101)&lt;=100)</f>
        <v>1</v>
      </c>
      <c r="AQ101" s="5" t="b">
        <f t="array" ref="AQ101">IF(OR(AND(ISBLANK(Spreadsheet!L101),ISBLANK(Spreadsheet!C101)),AND(NOT(ISBLANK(Spreadsheet!C101)),NOT(ISBLANK(Spreadsheet!D101)))),TRUE,ISNUMBER(MATCH(TRUE,EXACT(Spreadsheet!L101,MaritalStatus),0)))</f>
        <v>1</v>
      </c>
      <c r="AR101" s="5" t="b">
        <f ca="1">IF(ISERROR(DATEVALUE(TEXT(Spreadsheet!M101,"mm/dd/yyyy")) &gt; TODAY()),IF(ISBLANK(Spreadsheet!M101),TRUE,FALSE),IF(DATEVALUE(TEXT(Spreadsheet!M101,"mm/dd/yyyy")) &gt; TODAY(),FALSE,TRUE))</f>
        <v>1</v>
      </c>
      <c r="AS101" s="5" t="b">
        <f>OR(ISBLANK(Spreadsheet!N101),LEN(Spreadsheet!N101)&lt;=100)</f>
        <v>1</v>
      </c>
      <c r="AT101" s="5" t="b">
        <f>OR(ISBLANK(Spreadsheet!O101),UPPER(Spreadsheet!O101)="YES")</f>
        <v>1</v>
      </c>
      <c r="AU101" s="5" t="b">
        <f>OR(ISBLANK(Spreadsheet!P101),UPPER(Spreadsheet!P101)="YES")</f>
        <v>1</v>
      </c>
      <c r="AV101" s="5" t="b">
        <f t="array" ref="AV101">IF(ISBLANK(Spreadsheet!Q101),TRUE,ISNUMBER(MATCH(TRUE,EXACT(Spreadsheet!Q101,OnGroupsPriorIns),0)))</f>
        <v>1</v>
      </c>
      <c r="AW101" s="5" t="b">
        <f>OR(ISBLANK(Spreadsheet!R101),UPPER(Spreadsheet!R101)="YES")</f>
        <v>1</v>
      </c>
      <c r="AX101" s="5" t="b">
        <f>OR(ISBLANK(Spreadsheet!S101),UPPER(Spreadsheet!S101)="YES")</f>
        <v>1</v>
      </c>
      <c r="AY101" s="5" t="b">
        <f>OR(AND(ISBLANK(Spreadsheet!C101),LEN(Spreadsheet!T101)=0),AND(NOT(ISBLANK(Spreadsheet!C101)),LEN(Spreadsheet!T101)&gt;0,LEN(Spreadsheet!T101)&lt;=50))</f>
        <v>1</v>
      </c>
      <c r="AZ101" s="5" t="b">
        <f>OR(LEN(Spreadsheet!U101)=0,AND(LEN(Spreadsheet!U101)&gt;0,LEN(Spreadsheet!U101)&lt;=50))</f>
        <v>1</v>
      </c>
      <c r="BA101" s="5" t="b">
        <f>OR(AND(ISBLANK(Spreadsheet!C101),LEN(Spreadsheet!V101)=0),AND(NOT(ISBLANK(Spreadsheet!C101)),LEN(Spreadsheet!V101)&gt;0,LEN(Spreadsheet!V101)&lt;=50))</f>
        <v>1</v>
      </c>
      <c r="BB101" s="5" t="b">
        <f t="array" ref="BB101">IF(AND(ISBLANK(Spreadsheet!C101),LEN(Spreadsheet!W101)=0),TRUE,ISNUMBER(MATCH(TRUE,EXACT(Spreadsheet!W101,States),0)))</f>
        <v>1</v>
      </c>
      <c r="BC101" s="5" t="b">
        <f>OR(AND(ISBLANK(Spreadsheet!C101),LEN(Spreadsheet!X101)=0),AND(NOT(ISBLANK(Spreadsheet!C101)),LEN(Spreadsheet!X101)&gt;0,LEN(Spreadsheet!X101)=5,ISNUMBER(VALUE(Spreadsheet!X101))))</f>
        <v>1</v>
      </c>
      <c r="BD101" s="5" t="b">
        <f>OR(ISBLANK(Spreadsheet!Z101),LEN(Spreadsheet!Z101)&lt;=50)</f>
        <v>1</v>
      </c>
      <c r="BE101" s="5" t="b">
        <f>ISBLANK(Spreadsheet!AA101)</f>
        <v>1</v>
      </c>
      <c r="BF101" s="5" t="b">
        <f>ISBLANK(Spreadsheet!AB101)</f>
        <v>1</v>
      </c>
      <c r="BG101" s="5" t="b">
        <f>IF(ISERROR(DATEVALUE(TEXT(Spreadsheet!AC101,"mm/dd/yyyy")) &gt; DATEVALUE(TEXT(Spreadsheet!J101,"mm/dd/yyyy"))),IF(OR(AND(ISBLANK(Spreadsheet!AC101),ISBLANK(Spreadsheet!C101)),AND(NOT(ISBLANK(Spreadsheet!C101)),ISBLANK(Spreadsheet!AC101),NOT(ISBLANK(Spreadsheet!D101)))),TRUE,FALSE),IF(DATEVALUE(TEXT(Spreadsheet!AC101,"mm/dd/yyyy")) &gt; DATEVALUE(TEXT(Spreadsheet!J101,"mm/dd/yyyy")),TRUE,FALSE))</f>
        <v>1</v>
      </c>
      <c r="BH101" s="5" t="b">
        <f>OR(AND(ISBLANK(Spreadsheet!C101),ISBLANK(Spreadsheet!AE101)),AND(NOT(ISBLANK(Spreadsheet!C101)),NOT(ISBLANK(Spreadsheet!D101)),ISBLANK(Spreadsheet!AE101)),AND(NOT(ISBLANK(Spreadsheet!C101)),ISBLANK(Spreadsheet!D101),NOT(ISBLANK(Spreadsheet!AE101)),LEN(Spreadsheet!AE101)&lt;=100))</f>
        <v>1</v>
      </c>
      <c r="BI101" s="5" t="b">
        <f t="array" ref="BI101">IF(ISBLANK(Spreadsheet!AF101),TRUE,ISNUMBER(MATCH(TRUE,EXACT(Spreadsheet!AF101,CobraShortReasons),0)))</f>
        <v>1</v>
      </c>
      <c r="BJ101" s="5" t="b">
        <f ca="1">IF(ISERROR(DATEVALUE(TEXT(Spreadsheet!AG101,"mm/dd/yyyy")) &gt; TODAY()),IF(ISBLANK(Spreadsheet!AG101),TRUE,FALSE),IF(DATEVALUE(TEXT(Spreadsheet!AG101,"mm/dd/yyyy")) &gt; TODAY(),FALSE,TRUE))</f>
        <v>1</v>
      </c>
      <c r="BK101" s="5" t="b">
        <f>OR(ISBLANK(Spreadsheet!AH101),LEN(Spreadsheet!AH101)&lt;=25)</f>
        <v>1</v>
      </c>
      <c r="BL101" s="5" t="b">
        <f t="array" aca="1" ref="BL101" ca="1">IF(ISBLANK(Spreadsheet!AI101),TRUE,ISNUMBER(MATCH(TRUE,EXACT(Spreadsheet!AI101,INDIRECT(Spreadsheet!$D$2)),0)))</f>
        <v>1</v>
      </c>
      <c r="BM101" s="5" t="b">
        <f t="array" aca="1" ref="BM101" ca="1">IF(ISBLANK(Spreadsheet!AJ101),TRUE,ISNUMBER(MATCH(TRUE,EXACT(Spreadsheet!AJ101,INDIRECT(Spreadsheet!BJ101)),0)))</f>
        <v>1</v>
      </c>
      <c r="BN101" s="5" t="b">
        <f t="array" ref="BN101">IF(ISBLANK(Spreadsheet!AK101),TRUE,ISNUMBER(MATCH(TRUE,EXACT(Spreadsheet!AK101,DentalPlans),0)))</f>
        <v>1</v>
      </c>
      <c r="BO101" s="5" t="b">
        <f t="array" aca="1" ref="BO101" ca="1">IF(ISBLANK(Spreadsheet!AL101),TRUE,ISNUMBER(MATCH(TRUE,EXACT(Spreadsheet!AL101,INDIRECT(Spreadsheet!BK101)),0)))</f>
        <v>1</v>
      </c>
      <c r="BP101" s="5" t="b">
        <f t="array" ref="BP101">IF(ISBLANK(Spreadsheet!AM101),TRUE,ISNUMBER(MATCH(TRUE,EXACT(Spreadsheet!AM101,VisionPlans),0)))</f>
        <v>1</v>
      </c>
      <c r="BQ101" s="5" t="b">
        <f t="array" aca="1" ref="BQ101" ca="1">IF(ISBLANK(Spreadsheet!AN101),TRUE,ISNUMBER(MATCH(TRUE,EXACT(Spreadsheet!AN101,INDIRECT(Spreadsheet!BL101)),0)))</f>
        <v>1</v>
      </c>
      <c r="BR101" s="5" t="b">
        <f t="array" ref="BR101">IF(ISBLANK(Spreadsheet!AO101),TRUE,ISNUMBER(MATCH(TRUE,EXACT(Spreadsheet!AO101,LifeBenefitClasses),0)))</f>
        <v>1</v>
      </c>
      <c r="BS101" s="5" t="b">
        <f>IF(OR(ISBLANK(Spreadsheet!AO101), Spreadsheet!AO101="Waive"),IF(ISBLANK(Spreadsheet!AP101),TRUE,FALSE),IF(OR(AND(NOT(ISBLANK(Spreadsheet!AO101)),ISBLANK(Spreadsheet!AP101)),NOT(ISNUMBER(VALUE(Spreadsheet!AP101)))),FALSE,IF(OR(AND(Spreadsheet!AP101&lt;6,MOD(Spreadsheet!AP101*10,5)=0), MOD(Spreadsheet!AP101,5000)=0),TRUE,FALSE)))</f>
        <v>1</v>
      </c>
      <c r="BT101" s="5" t="b">
        <f t="array" ref="BT101">IF(ISBLANK(Spreadsheet!AQ101),TRUE,ISNUMBER(MATCH(TRUE,EXACT(Spreadsheet!AQ101,EnrollWaive),0)))</f>
        <v>1</v>
      </c>
      <c r="BU101" s="5" t="b">
        <f t="array" ref="BU101">IF(ISBLANK(Spreadsheet!AR101),TRUE,ISNUMBER(MATCH(TRUE,EXACT(Spreadsheet!AR101,LifeBenefitClasses),0)))</f>
        <v>1</v>
      </c>
      <c r="BV101" s="5" t="b">
        <f>IF(OR(ISBLANK(Spreadsheet!AR101), Spreadsheet!AR101="Waive"),IF(ISBLANK(Spreadsheet!AS101),TRUE,FALSE),IF(OR(AND(NOT(ISBLANK(Spreadsheet!AR101)),ISBLANK(Spreadsheet!AS101)),NOT(ISNUMBER(VALUE(Spreadsheet!AS101)))),FALSE,IF(OR(AND(Spreadsheet!AS101&lt;6,MOD(Spreadsheet!AS101*10,5)=0), MOD(Spreadsheet!AS101,10000)=0),TRUE,FALSE)))</f>
        <v>1</v>
      </c>
      <c r="BW101" s="5" t="b">
        <f t="array" ref="BW101">IF(ISBLANK(Spreadsheet!AT101),TRUE,ISNUMBER(MATCH(TRUE,EXACT(Spreadsheet!AT101,LifeBenefitClasses),0)))</f>
        <v>1</v>
      </c>
      <c r="BX101" s="5" t="b">
        <f>IF(OR(ISBLANK(Spreadsheet!AT101), Spreadsheet!AT101="Waive"),IF(ISBLANK(Spreadsheet!AU101),TRUE,FALSE),IF(OR(AND(NOT(ISBLANK(Spreadsheet!AT101)),ISBLANK(Spreadsheet!AU101)),NOT(ISNUMBER(VALUE(Spreadsheet!AU101)))),FALSE,IF(AND(NOT(OR(ISBLANK(Spreadsheet!AT101),Spreadsheet!AT101="Waive")),NOT(OR(ISBLANK(Spreadsheet!AR101),Spreadsheet!AR101="Waive")),MOD(Spreadsheet!AU101,5000)=0, Spreadsheet!AU101&lt;=(Spreadsheet!AS101*0.5)),TRUE,FALSE)))</f>
        <v>1</v>
      </c>
      <c r="BY101" s="5" t="b">
        <f t="array" ref="BY101">IF(ISBLANK(Spreadsheet!AV101),TRUE,ISNUMBER(MATCH(TRUE,EXACT(Spreadsheet!AV101,EnrollWaive),0)))</f>
        <v>1</v>
      </c>
      <c r="BZ101" s="5" t="b">
        <f t="array" ref="BZ101">IF(ISBLANK(Spreadsheet!AW101),TRUE,ISNUMBER(MATCH(TRUE,EXACT(Spreadsheet!AW101,LifeBenefitClasses),0)))</f>
        <v>1</v>
      </c>
      <c r="CA101" s="5" t="b">
        <f t="array" ref="CA101">IF(ISBLANK(Spreadsheet!AX101),TRUE,ISNUMBER(MATCH(TRUE,EXACT(Spreadsheet!AX101,LifeBenefitClasses),0)))</f>
        <v>1</v>
      </c>
      <c r="CB101" s="5" t="b">
        <f t="array" ref="CB101">IF(ISBLANK(Spreadsheet!AY101),TRUE,ISNUMBER(MATCH(TRUE,EXACT(Spreadsheet!AY101,LifeBenefitClasses),0)))</f>
        <v>1</v>
      </c>
      <c r="CC101" s="5" t="b">
        <f t="array" ref="CC101">IF(ISBLANK(Spreadsheet!AZ101),TRUE,ISNUMBER(MATCH(TRUE,EXACT(Spreadsheet!AZ101,LifeBenefitClasses),0)))</f>
        <v>1</v>
      </c>
      <c r="CD101" s="5" t="b">
        <f t="array" ref="CD101">IF(ISBLANK(Spreadsheet!BA101),TRUE,ISNUMBER(MATCH(TRUE,EXACT(Spreadsheet!BA101,LifeBenefitClasses),0)))</f>
        <v>1</v>
      </c>
      <c r="CE101" s="5" t="b">
        <f>IF(OR(ISBLANK(Spreadsheet!BA101), Spreadsheet!BA101="Waive"),IF(ISBLANK(Spreadsheet!BB101),TRUE,FALSE),IF(OR(AND(NOT(ISBLANK(Spreadsheet!BA101)),ISBLANK(Spreadsheet!BB101)),NOT(ISNUMBER(VALUE(Spreadsheet!BB101))),ISBLANK(Spreadsheet!BC101),NOT(ISNUMBER(VALUE(Spreadsheet!BC101)))),FALSE,IF(AND(Spreadsheet!BB101&gt;=50000,Spreadsheet!BB101&lt;=250000,MOD(Spreadsheet!BB101,10000)=0,Spreadsheet!BB101&lt;=(10*Spreadsheet!BC101)),TRUE,FALSE)))</f>
        <v>1</v>
      </c>
      <c r="CF101" s="5" t="b">
        <f>IF(NOT(ISBLANK(Spreadsheet!BC101)),AND(ISNUMBER(VALUE(Spreadsheet!BC101)),Spreadsheet!BC101&gt;0),AND(OR(ISBLANK(Spreadsheet!AO101),Spreadsheet!AO101="Waive",AND(NOT(OR(ISBLANK(Spreadsheet!AO101),Spreadsheet!AO101="Waive")),Spreadsheet!AP101&gt;=6)),OR(ISBLANK(Spreadsheet!AR101),AND(NOT(OR(ISBLANK(Spreadsheet!AR101),Spreadsheet!AR101="Waive")),Spreadsheet!AS101&gt;=6)),OR(ISBLANK(Spreadsheet!AW101)),OR(ISBLANK(Spreadsheet!AX101)),OR(ISBLANK(Spreadsheet!AY101)),OR(ISBLANK(Spreadsheet!AZ101)),OR(ISBLANK(Spreadsheet!BA101),Spreadsheet!BA101="Waive")))</f>
        <v>1</v>
      </c>
      <c r="CG101" s="5" t="b">
        <f t="shared" ca="1" si="9"/>
        <v>1</v>
      </c>
    </row>
    <row r="102" spans="8:85" x14ac:dyDescent="0.3">
      <c r="H102" s="5">
        <f t="shared" ca="1" si="6"/>
        <v>2</v>
      </c>
      <c r="I102" s="5" t="str">
        <f t="shared" ca="1" si="7"/>
        <v/>
      </c>
      <c r="J102" s="5" t="str">
        <f>IF(AND(NOT(ISBLANK(Spreadsheet!C102)),ISBLANK(Spreadsheet!D102)),Spreadsheet!F102&amp;" "&amp;Spreadsheet!H102,"")</f>
        <v/>
      </c>
      <c r="K102" s="5">
        <f>IF(AND(NOT(ISBLANK(Spreadsheet!C102)),ISBLANK(Spreadsheet!D102)),COUNTIFS(Spreadsheet!E103:E$786,"=Child",Spreadsheet!C103:C$786, "="&amp;Spreadsheet!C102) + COUNTIFS(Spreadsheet!E103:E$786,"=Step-child",Spreadsheet!C103:C$786, "="&amp;Spreadsheet!C102),0)</f>
        <v>0</v>
      </c>
      <c r="L102" s="5">
        <f>IF(NOT(ISBLANK(J102)),COUNTIFS(Spreadsheet!E103:E$786,"=Wife",Spreadsheet!C103:C$786, "="&amp;Spreadsheet!C102) + COUNTIFS(Spreadsheet!E103:E$786,"=Husband",Spreadsheet!C103:C$786, "="&amp;Spreadsheet!C102),0)</f>
        <v>0</v>
      </c>
      <c r="M102" s="5">
        <f>IF(NOT(ISBLANK(Spreadsheet!AJ102)),VLOOKUP(Spreadsheet!AJ102,'Drop Downs'!$P$2:$R$16,3,FALSE),0)</f>
        <v>0</v>
      </c>
      <c r="N102" s="5">
        <f>IF(NOT(ISBLANK(Spreadsheet!AJ102)), VLOOKUP(Spreadsheet!AJ102,'Drop Downs'!$P$2:$R$16,2,FALSE),0)</f>
        <v>0</v>
      </c>
      <c r="O102" s="5">
        <f>IF(NOT(ISBLANK(Spreadsheet!AL102)),VLOOKUP(Spreadsheet!AL102,'Drop Downs'!$P$2:$R$16,3,FALSE), 0)</f>
        <v>0</v>
      </c>
      <c r="P102" s="5">
        <f>IF(NOT(ISBLANK(Spreadsheet!AL102)),VLOOKUP(Spreadsheet!AL102,'Drop Downs'!$P$2:$R$16,2,FALSE),0)</f>
        <v>0</v>
      </c>
      <c r="Q102" s="5">
        <f>IF(NOT(ISBLANK(Spreadsheet!AN102)),VLOOKUP(Spreadsheet!AN102,'Drop Downs'!$P$2:$R$16,3,FALSE),0)</f>
        <v>0</v>
      </c>
      <c r="R102" s="5">
        <f>IF(NOT(ISBLANK(Spreadsheet!AN102)),VLOOKUP(Spreadsheet!AN102,'Drop Downs'!$P$2:$R$16,2,FALSE),0)</f>
        <v>0</v>
      </c>
      <c r="S102" s="5" t="str">
        <f>IF(OR(M102&gt;K102,N102&gt;L102,O102&gt;K102, Q102&gt;K102,N102&gt;L102, P102&gt;L102, R102&gt;L102),"Member currently has a coverage election over what he/she needs.  Please add more dependents or adjust the coverage election.","")&amp;(IF(AND(NOT(ISBLANK(Spreadsheet!C102)),NOT(ISBLANK(Spreadsheet!D102)),ISBLANK(Spreadsheet!E102)),"Dependent lacks a relationship to member.Please select one from the drop-down.",""))</f>
        <v/>
      </c>
      <c r="T102" s="5" t="b">
        <f t="shared" si="8"/>
        <v>1</v>
      </c>
      <c r="U102" s="5" t="b">
        <f>OR(ISBLANK(Spreadsheet!C102),IF(NOT(ISBLANK(Spreadsheet!D102)),NOT(ISBLANK(Spreadsheet!E102)),TRUE))</f>
        <v>1</v>
      </c>
      <c r="V102" s="5" t="b">
        <f>OR(ISBLANK(Spreadsheet!C102), NOT(ISBLANK(Spreadsheet!I102)))</f>
        <v>1</v>
      </c>
      <c r="W102" s="5" t="b">
        <f>OR(ISBLANK(Spreadsheet!D102),NOT(ISBLANK(Spreadsheet!C102)))</f>
        <v>1</v>
      </c>
      <c r="X102" s="155" t="str">
        <f>REPT("0",MIN(FIND({1,2,3,4,5,6,7,8,9},Spreadsheet!C102&amp;"123456789"))-1)&amp;IF(ISBLANK(Spreadsheet!C102),"",SUMPRODUCT(MID(0&amp;Spreadsheet!C102,LARGE(INDEX(ISNUMBER(--MID(Spreadsheet!C102,ROW($1:$225),1))*
 ROW($1:$225),0),ROW($1:$225))+1,1)*10^ROW($1:$225)/10))</f>
        <v/>
      </c>
      <c r="Y102" s="5" t="b">
        <f>IF(NOT(ISBLANK(Spreadsheet!C102)),IF(AND(ISNUMBER(VALUE(Spreadsheet!C102)), LEN(Spreadsheet!C102)=9),TRUE,FALSE),TRUE)</f>
        <v>1</v>
      </c>
      <c r="Z102" s="155" t="str">
        <f>REPT("0",MIN(FIND({1,2,3,4,5,6,7,8,9},Spreadsheet!D102&amp;"123456789"))-1)&amp;IF(ISBLANK(Spreadsheet!D102),"",SUMPRODUCT(MID(0&amp;Spreadsheet!D102,LARGE(INDEX(ISNUMBER(--MID(Spreadsheet!D102,ROW($1:$225),1))*
 ROW($1:$225),0),ROW($1:$225))+1,1)*10^ROW($1:$225)/10))</f>
        <v/>
      </c>
      <c r="AA102" s="5" t="b">
        <f>IF(AND(NOT(ISBLANK(Spreadsheet!D102)),NOT(ISBLANK(Spreadsheet!C102))),IF(AND(ISNUMBER(VALUE(Spreadsheet!D102)), LEN(Spreadsheet!D102)=9),TRUE,FALSE),IF(AND(NOT(ISBLANK(Spreadsheet!D102)),ISBLANK(Spreadsheet!C102)),FALSE,TRUE))</f>
        <v>1</v>
      </c>
      <c r="AB102" s="5" t="b">
        <f>OR(ISBLANK(Spreadsheet!Y102),IF(NOT(ISBLANK(Spreadsheet!Y102)),LEN(Spreadsheet!Y102)=10,ISNUMBER(VALUE(Spreadsheet!Y102))))</f>
        <v>1</v>
      </c>
      <c r="AC102" s="5" t="b">
        <f>OR(ISBLANK(Spreadsheet!AI102), AND(NOT(ISBLANK(Spreadsheet!AJ102)), NOT(ISNUMBER(SEARCH("Waive",Spreadsheet!AJ102)))))</f>
        <v>1</v>
      </c>
      <c r="AD102" s="5" t="b">
        <f>OR(ISBLANK(Spreadsheet!AK102), AND(NOT(ISBLANK(Spreadsheet!AL102)), NOT(ISNUMBER(SEARCH("Waive",Spreadsheet!AL102)))))</f>
        <v>1</v>
      </c>
      <c r="AE102" s="5" t="b">
        <f>OR(ISBLANK(Spreadsheet!AM102), AND(NOT(ISBLANK(Spreadsheet!AN102)), NOT(ISNUMBER(SEARCH("Waive", Spreadsheet!AN102)))))</f>
        <v>1</v>
      </c>
      <c r="AF102" s="5" t="b">
        <f>OR(ISBLANK(Spreadsheet!C102), NOT(ISBLANK(Spreadsheet!D102)),NOT(ISBLANK(Spreadsheet!L102)))</f>
        <v>1</v>
      </c>
      <c r="AG102" s="5" t="b">
        <f>IF(AND(NOT(ISBLANK(Spreadsheet!C102)), NOT(ISBLANK(Spreadsheet!D102)),Spreadsheet!C102&lt;&gt;Spreadsheet!D102),IF(ISERROR(VLOOKUP(Spreadsheet!C102, Spreadsheet!$C$6:'Spreadsheet'!$C101,1,FALSE)), FALSE, TRUE),TRUE)</f>
        <v>1</v>
      </c>
      <c r="AH102" s="5" t="b">
        <f>Spreadsheet!$B$2=Spreadsheet!AD102</f>
        <v>1</v>
      </c>
      <c r="AI102" s="5" t="b">
        <f>IF(ISBLANK(Spreadsheet!G102),TRUE,IF(OR(LEN(Spreadsheet!G102)&gt;1,ISNUMBER(VALUE(Spreadsheet!G102))),FALSE,TRUE))</f>
        <v>1</v>
      </c>
      <c r="AJ102" s="5" t="b">
        <f>OR(ISBLANK(Spreadsheet!C102), NOT(ISBLANK(Spreadsheet!B102)), NOT(ISBLANK(Spreadsheet!D102)))</f>
        <v>1</v>
      </c>
      <c r="AK102" s="5" t="b">
        <f t="array" ref="AK102">IF(OR(AND(ISBLANK(Spreadsheet!E102),ISBLANK(Spreadsheet!D102),NOT(ISBLANK(Spreadsheet!C102))),AND(ISBLANK(Spreadsheet!E102),ISBLANK(Spreadsheet!D102),ISBLANK(Spreadsheet!C102))),TRUE,ISNUMBER(MATCH(TRUE,EXACT(Spreadsheet!E102,Relationships),0)))</f>
        <v>1</v>
      </c>
      <c r="AL102" s="5" t="b">
        <f>IF(NOT(ISBLANK(Spreadsheet!C102)),IF(OR(ISBLANK(Spreadsheet!F102),LEN(Spreadsheet!F102)&gt;40),FALSE,TRUE),TRUE)</f>
        <v>1</v>
      </c>
      <c r="AM102" s="5" t="b">
        <f>IF(NOT(ISBLANK(Spreadsheet!C102)),IF(OR(ISBLANK(Spreadsheet!H102),LEN(Spreadsheet!H102)&gt;40),FALSE,TRUE),TRUE)</f>
        <v>1</v>
      </c>
      <c r="AN102" s="5" t="b">
        <f t="array" ref="AN102">IF(ISBLANK(Spreadsheet!I102),TRUE,ISNUMBER(MATCH(TRUE,EXACT(Spreadsheet!I102,GenderValues),0)))</f>
        <v>1</v>
      </c>
      <c r="AO102" s="5" t="b">
        <f ca="1">IF(ISERROR(DATEVALUE(TEXT(Spreadsheet!J102,"mm/dd/yyyy")) &gt; TODAY()),IF(AND(ISBLANK(Spreadsheet!J102),ISBLANK(Spreadsheet!C102)),TRUE,FALSE),IF(DATEVALUE(TEXT(Spreadsheet!J102,"mm/dd/yyyy")) &gt; TODAY(),FALSE,TRUE))</f>
        <v>1</v>
      </c>
      <c r="AP102" s="5" t="b">
        <f>OR(ISBLANK(Spreadsheet!K102),LEN(Spreadsheet!K102)&lt;=100)</f>
        <v>1</v>
      </c>
      <c r="AQ102" s="5" t="b">
        <f t="array" ref="AQ102">IF(OR(AND(ISBLANK(Spreadsheet!L102),ISBLANK(Spreadsheet!C102)),AND(NOT(ISBLANK(Spreadsheet!C102)),NOT(ISBLANK(Spreadsheet!D102)))),TRUE,ISNUMBER(MATCH(TRUE,EXACT(Spreadsheet!L102,MaritalStatus),0)))</f>
        <v>1</v>
      </c>
      <c r="AR102" s="5" t="b">
        <f ca="1">IF(ISERROR(DATEVALUE(TEXT(Spreadsheet!M102,"mm/dd/yyyy")) &gt; TODAY()),IF(ISBLANK(Spreadsheet!M102),TRUE,FALSE),IF(DATEVALUE(TEXT(Spreadsheet!M102,"mm/dd/yyyy")) &gt; TODAY(),FALSE,TRUE))</f>
        <v>1</v>
      </c>
      <c r="AS102" s="5" t="b">
        <f>OR(ISBLANK(Spreadsheet!N102),LEN(Spreadsheet!N102)&lt;=100)</f>
        <v>1</v>
      </c>
      <c r="AT102" s="5" t="b">
        <f>OR(ISBLANK(Spreadsheet!O102),UPPER(Spreadsheet!O102)="YES")</f>
        <v>1</v>
      </c>
      <c r="AU102" s="5" t="b">
        <f>OR(ISBLANK(Spreadsheet!P102),UPPER(Spreadsheet!P102)="YES")</f>
        <v>1</v>
      </c>
      <c r="AV102" s="5" t="b">
        <f t="array" ref="AV102">IF(ISBLANK(Spreadsheet!Q102),TRUE,ISNUMBER(MATCH(TRUE,EXACT(Spreadsheet!Q102,OnGroupsPriorIns),0)))</f>
        <v>1</v>
      </c>
      <c r="AW102" s="5" t="b">
        <f>OR(ISBLANK(Spreadsheet!R102),UPPER(Spreadsheet!R102)="YES")</f>
        <v>1</v>
      </c>
      <c r="AX102" s="5" t="b">
        <f>OR(ISBLANK(Spreadsheet!S102),UPPER(Spreadsheet!S102)="YES")</f>
        <v>1</v>
      </c>
      <c r="AY102" s="5" t="b">
        <f>OR(AND(ISBLANK(Spreadsheet!C102),LEN(Spreadsheet!T102)=0),AND(NOT(ISBLANK(Spreadsheet!C102)),LEN(Spreadsheet!T102)&gt;0,LEN(Spreadsheet!T102)&lt;=50))</f>
        <v>1</v>
      </c>
      <c r="AZ102" s="5" t="b">
        <f>OR(LEN(Spreadsheet!U102)=0,AND(LEN(Spreadsheet!U102)&gt;0,LEN(Spreadsheet!U102)&lt;=50))</f>
        <v>1</v>
      </c>
      <c r="BA102" s="5" t="b">
        <f>OR(AND(ISBLANK(Spreadsheet!C102),LEN(Spreadsheet!V102)=0),AND(NOT(ISBLANK(Spreadsheet!C102)),LEN(Spreadsheet!V102)&gt;0,LEN(Spreadsheet!V102)&lt;=50))</f>
        <v>1</v>
      </c>
      <c r="BB102" s="5" t="b">
        <f t="array" ref="BB102">IF(AND(ISBLANK(Spreadsheet!C102),LEN(Spreadsheet!W102)=0),TRUE,ISNUMBER(MATCH(TRUE,EXACT(Spreadsheet!W102,States),0)))</f>
        <v>1</v>
      </c>
      <c r="BC102" s="5" t="b">
        <f>OR(AND(ISBLANK(Spreadsheet!C102),LEN(Spreadsheet!X102)=0),AND(NOT(ISBLANK(Spreadsheet!C102)),LEN(Spreadsheet!X102)&gt;0,LEN(Spreadsheet!X102)=5,ISNUMBER(VALUE(Spreadsheet!X102))))</f>
        <v>1</v>
      </c>
      <c r="BD102" s="5" t="b">
        <f>OR(ISBLANK(Spreadsheet!Z102),LEN(Spreadsheet!Z102)&lt;=50)</f>
        <v>1</v>
      </c>
      <c r="BE102" s="5" t="b">
        <f>ISBLANK(Spreadsheet!AA102)</f>
        <v>1</v>
      </c>
      <c r="BF102" s="5" t="b">
        <f>ISBLANK(Spreadsheet!AB102)</f>
        <v>1</v>
      </c>
      <c r="BG102" s="5" t="b">
        <f>IF(ISERROR(DATEVALUE(TEXT(Spreadsheet!AC102,"mm/dd/yyyy")) &gt; DATEVALUE(TEXT(Spreadsheet!J102,"mm/dd/yyyy"))),IF(OR(AND(ISBLANK(Spreadsheet!AC102),ISBLANK(Spreadsheet!C102)),AND(NOT(ISBLANK(Spreadsheet!C102)),ISBLANK(Spreadsheet!AC102),NOT(ISBLANK(Spreadsheet!D102)))),TRUE,FALSE),IF(DATEVALUE(TEXT(Spreadsheet!AC102,"mm/dd/yyyy")) &gt; DATEVALUE(TEXT(Spreadsheet!J102,"mm/dd/yyyy")),TRUE,FALSE))</f>
        <v>1</v>
      </c>
      <c r="BH102" s="5" t="b">
        <f>OR(AND(ISBLANK(Spreadsheet!C102),ISBLANK(Spreadsheet!AE102)),AND(NOT(ISBLANK(Spreadsheet!C102)),NOT(ISBLANK(Spreadsheet!D102)),ISBLANK(Spreadsheet!AE102)),AND(NOT(ISBLANK(Spreadsheet!C102)),ISBLANK(Spreadsheet!D102),NOT(ISBLANK(Spreadsheet!AE102)),LEN(Spreadsheet!AE102)&lt;=100))</f>
        <v>1</v>
      </c>
      <c r="BI102" s="5" t="b">
        <f t="array" ref="BI102">IF(ISBLANK(Spreadsheet!AF102),TRUE,ISNUMBER(MATCH(TRUE,EXACT(Spreadsheet!AF102,CobraShortReasons),0)))</f>
        <v>1</v>
      </c>
      <c r="BJ102" s="5" t="b">
        <f ca="1">IF(ISERROR(DATEVALUE(TEXT(Spreadsheet!AG102,"mm/dd/yyyy")) &gt; TODAY()),IF(ISBLANK(Spreadsheet!AG102),TRUE,FALSE),IF(DATEVALUE(TEXT(Spreadsheet!AG102,"mm/dd/yyyy")) &gt; TODAY(),FALSE,TRUE))</f>
        <v>1</v>
      </c>
      <c r="BK102" s="5" t="b">
        <f>OR(ISBLANK(Spreadsheet!AH102),LEN(Spreadsheet!AH102)&lt;=25)</f>
        <v>1</v>
      </c>
      <c r="BL102" s="5" t="b">
        <f t="array" aca="1" ref="BL102" ca="1">IF(ISBLANK(Spreadsheet!AI102),TRUE,ISNUMBER(MATCH(TRUE,EXACT(Spreadsheet!AI102,INDIRECT(Spreadsheet!$D$2)),0)))</f>
        <v>1</v>
      </c>
      <c r="BM102" s="5" t="b">
        <f t="array" aca="1" ref="BM102" ca="1">IF(ISBLANK(Spreadsheet!AJ102),TRUE,ISNUMBER(MATCH(TRUE,EXACT(Spreadsheet!AJ102,INDIRECT(Spreadsheet!BJ102)),0)))</f>
        <v>1</v>
      </c>
      <c r="BN102" s="5" t="b">
        <f t="array" ref="BN102">IF(ISBLANK(Spreadsheet!AK102),TRUE,ISNUMBER(MATCH(TRUE,EXACT(Spreadsheet!AK102,DentalPlans),0)))</f>
        <v>1</v>
      </c>
      <c r="BO102" s="5" t="b">
        <f t="array" aca="1" ref="BO102" ca="1">IF(ISBLANK(Spreadsheet!AL102),TRUE,ISNUMBER(MATCH(TRUE,EXACT(Spreadsheet!AL102,INDIRECT(Spreadsheet!BK102)),0)))</f>
        <v>1</v>
      </c>
      <c r="BP102" s="5" t="b">
        <f t="array" ref="BP102">IF(ISBLANK(Spreadsheet!AM102),TRUE,ISNUMBER(MATCH(TRUE,EXACT(Spreadsheet!AM102,VisionPlans),0)))</f>
        <v>1</v>
      </c>
      <c r="BQ102" s="5" t="b">
        <f t="array" aca="1" ref="BQ102" ca="1">IF(ISBLANK(Spreadsheet!AN102),TRUE,ISNUMBER(MATCH(TRUE,EXACT(Spreadsheet!AN102,INDIRECT(Spreadsheet!BL102)),0)))</f>
        <v>1</v>
      </c>
      <c r="BR102" s="5" t="b">
        <f t="array" ref="BR102">IF(ISBLANK(Spreadsheet!AO102),TRUE,ISNUMBER(MATCH(TRUE,EXACT(Spreadsheet!AO102,LifeBenefitClasses),0)))</f>
        <v>1</v>
      </c>
      <c r="BS102" s="5" t="b">
        <f>IF(OR(ISBLANK(Spreadsheet!AO102), Spreadsheet!AO102="Waive"),IF(ISBLANK(Spreadsheet!AP102),TRUE,FALSE),IF(OR(AND(NOT(ISBLANK(Spreadsheet!AO102)),ISBLANK(Spreadsheet!AP102)),NOT(ISNUMBER(VALUE(Spreadsheet!AP102)))),FALSE,IF(OR(AND(Spreadsheet!AP102&lt;6,MOD(Spreadsheet!AP102*10,5)=0), MOD(Spreadsheet!AP102,5000)=0),TRUE,FALSE)))</f>
        <v>1</v>
      </c>
      <c r="BT102" s="5" t="b">
        <f t="array" ref="BT102">IF(ISBLANK(Spreadsheet!AQ102),TRUE,ISNUMBER(MATCH(TRUE,EXACT(Spreadsheet!AQ102,EnrollWaive),0)))</f>
        <v>1</v>
      </c>
      <c r="BU102" s="5" t="b">
        <f t="array" ref="BU102">IF(ISBLANK(Spreadsheet!AR102),TRUE,ISNUMBER(MATCH(TRUE,EXACT(Spreadsheet!AR102,LifeBenefitClasses),0)))</f>
        <v>1</v>
      </c>
      <c r="BV102" s="5" t="b">
        <f>IF(OR(ISBLANK(Spreadsheet!AR102), Spreadsheet!AR102="Waive"),IF(ISBLANK(Spreadsheet!AS102),TRUE,FALSE),IF(OR(AND(NOT(ISBLANK(Spreadsheet!AR102)),ISBLANK(Spreadsheet!AS102)),NOT(ISNUMBER(VALUE(Spreadsheet!AS102)))),FALSE,IF(OR(AND(Spreadsheet!AS102&lt;6,MOD(Spreadsheet!AS102*10,5)=0), MOD(Spreadsheet!AS102,10000)=0),TRUE,FALSE)))</f>
        <v>1</v>
      </c>
      <c r="BW102" s="5" t="b">
        <f t="array" ref="BW102">IF(ISBLANK(Spreadsheet!AT102),TRUE,ISNUMBER(MATCH(TRUE,EXACT(Spreadsheet!AT102,LifeBenefitClasses),0)))</f>
        <v>1</v>
      </c>
      <c r="BX102" s="5" t="b">
        <f>IF(OR(ISBLANK(Spreadsheet!AT102), Spreadsheet!AT102="Waive"),IF(ISBLANK(Spreadsheet!AU102),TRUE,FALSE),IF(OR(AND(NOT(ISBLANK(Spreadsheet!AT102)),ISBLANK(Spreadsheet!AU102)),NOT(ISNUMBER(VALUE(Spreadsheet!AU102)))),FALSE,IF(AND(NOT(OR(ISBLANK(Spreadsheet!AT102),Spreadsheet!AT102="Waive")),NOT(OR(ISBLANK(Spreadsheet!AR102),Spreadsheet!AR102="Waive")),MOD(Spreadsheet!AU102,5000)=0, Spreadsheet!AU102&lt;=(Spreadsheet!AS102*0.5)),TRUE,FALSE)))</f>
        <v>1</v>
      </c>
      <c r="BY102" s="5" t="b">
        <f t="array" ref="BY102">IF(ISBLANK(Spreadsheet!AV102),TRUE,ISNUMBER(MATCH(TRUE,EXACT(Spreadsheet!AV102,EnrollWaive),0)))</f>
        <v>1</v>
      </c>
      <c r="BZ102" s="5" t="b">
        <f t="array" ref="BZ102">IF(ISBLANK(Spreadsheet!AW102),TRUE,ISNUMBER(MATCH(TRUE,EXACT(Spreadsheet!AW102,LifeBenefitClasses),0)))</f>
        <v>1</v>
      </c>
      <c r="CA102" s="5" t="b">
        <f t="array" ref="CA102">IF(ISBLANK(Spreadsheet!AX102),TRUE,ISNUMBER(MATCH(TRUE,EXACT(Spreadsheet!AX102,LifeBenefitClasses),0)))</f>
        <v>1</v>
      </c>
      <c r="CB102" s="5" t="b">
        <f t="array" ref="CB102">IF(ISBLANK(Spreadsheet!AY102),TRUE,ISNUMBER(MATCH(TRUE,EXACT(Spreadsheet!AY102,LifeBenefitClasses),0)))</f>
        <v>1</v>
      </c>
      <c r="CC102" s="5" t="b">
        <f t="array" ref="CC102">IF(ISBLANK(Spreadsheet!AZ102),TRUE,ISNUMBER(MATCH(TRUE,EXACT(Spreadsheet!AZ102,LifeBenefitClasses),0)))</f>
        <v>1</v>
      </c>
      <c r="CD102" s="5" t="b">
        <f t="array" ref="CD102">IF(ISBLANK(Spreadsheet!BA102),TRUE,ISNUMBER(MATCH(TRUE,EXACT(Spreadsheet!BA102,LifeBenefitClasses),0)))</f>
        <v>1</v>
      </c>
      <c r="CE102" s="5" t="b">
        <f>IF(OR(ISBLANK(Spreadsheet!BA102), Spreadsheet!BA102="Waive"),IF(ISBLANK(Spreadsheet!BB102),TRUE,FALSE),IF(OR(AND(NOT(ISBLANK(Spreadsheet!BA102)),ISBLANK(Spreadsheet!BB102)),NOT(ISNUMBER(VALUE(Spreadsheet!BB102))),ISBLANK(Spreadsheet!BC102),NOT(ISNUMBER(VALUE(Spreadsheet!BC102)))),FALSE,IF(AND(Spreadsheet!BB102&gt;=50000,Spreadsheet!BB102&lt;=250000,MOD(Spreadsheet!BB102,10000)=0,Spreadsheet!BB102&lt;=(10*Spreadsheet!BC102)),TRUE,FALSE)))</f>
        <v>1</v>
      </c>
      <c r="CF102" s="5" t="b">
        <f>IF(NOT(ISBLANK(Spreadsheet!BC102)),AND(ISNUMBER(VALUE(Spreadsheet!BC102)),Spreadsheet!BC102&gt;0),AND(OR(ISBLANK(Spreadsheet!AO102),Spreadsheet!AO102="Waive",AND(NOT(OR(ISBLANK(Spreadsheet!AO102),Spreadsheet!AO102="Waive")),Spreadsheet!AP102&gt;=6)),OR(ISBLANK(Spreadsheet!AR102),AND(NOT(OR(ISBLANK(Spreadsheet!AR102),Spreadsheet!AR102="Waive")),Spreadsheet!AS102&gt;=6)),OR(ISBLANK(Spreadsheet!AW102)),OR(ISBLANK(Spreadsheet!AX102)),OR(ISBLANK(Spreadsheet!AY102)),OR(ISBLANK(Spreadsheet!AZ102)),OR(ISBLANK(Spreadsheet!BA102),Spreadsheet!BA102="Waive")))</f>
        <v>1</v>
      </c>
      <c r="CG102" s="5" t="b">
        <f t="shared" ca="1" si="9"/>
        <v>1</v>
      </c>
    </row>
    <row r="103" spans="8:85" x14ac:dyDescent="0.3">
      <c r="H103" s="5">
        <f t="shared" ca="1" si="6"/>
        <v>2</v>
      </c>
      <c r="I103" s="5" t="str">
        <f t="shared" ca="1" si="7"/>
        <v/>
      </c>
      <c r="J103" s="5" t="str">
        <f>IF(AND(NOT(ISBLANK(Spreadsheet!C103)),ISBLANK(Spreadsheet!D103)),Spreadsheet!F103&amp;" "&amp;Spreadsheet!H103,"")</f>
        <v/>
      </c>
      <c r="K103" s="5">
        <f>IF(AND(NOT(ISBLANK(Spreadsheet!C103)),ISBLANK(Spreadsheet!D103)),COUNTIFS(Spreadsheet!E104:E$786,"=Child",Spreadsheet!C104:C$786, "="&amp;Spreadsheet!C103) + COUNTIFS(Spreadsheet!E104:E$786,"=Step-child",Spreadsheet!C104:C$786, "="&amp;Spreadsheet!C103),0)</f>
        <v>0</v>
      </c>
      <c r="L103" s="5">
        <f>IF(NOT(ISBLANK(J103)),COUNTIFS(Spreadsheet!E104:E$786,"=Wife",Spreadsheet!C104:C$786, "="&amp;Spreadsheet!C103) + COUNTIFS(Spreadsheet!E104:E$786,"=Husband",Spreadsheet!C104:C$786, "="&amp;Spreadsheet!C103),0)</f>
        <v>0</v>
      </c>
      <c r="M103" s="5">
        <f>IF(NOT(ISBLANK(Spreadsheet!AJ103)),VLOOKUP(Spreadsheet!AJ103,'Drop Downs'!$P$2:$R$16,3,FALSE),0)</f>
        <v>0</v>
      </c>
      <c r="N103" s="5">
        <f>IF(NOT(ISBLANK(Spreadsheet!AJ103)), VLOOKUP(Spreadsheet!AJ103,'Drop Downs'!$P$2:$R$16,2,FALSE),0)</f>
        <v>0</v>
      </c>
      <c r="O103" s="5">
        <f>IF(NOT(ISBLANK(Spreadsheet!AL103)),VLOOKUP(Spreadsheet!AL103,'Drop Downs'!$P$2:$R$16,3,FALSE), 0)</f>
        <v>0</v>
      </c>
      <c r="P103" s="5">
        <f>IF(NOT(ISBLANK(Spreadsheet!AL103)),VLOOKUP(Spreadsheet!AL103,'Drop Downs'!$P$2:$R$16,2,FALSE),0)</f>
        <v>0</v>
      </c>
      <c r="Q103" s="5">
        <f>IF(NOT(ISBLANK(Spreadsheet!AN103)),VLOOKUP(Spreadsheet!AN103,'Drop Downs'!$P$2:$R$16,3,FALSE),0)</f>
        <v>0</v>
      </c>
      <c r="R103" s="5">
        <f>IF(NOT(ISBLANK(Spreadsheet!AN103)),VLOOKUP(Spreadsheet!AN103,'Drop Downs'!$P$2:$R$16,2,FALSE),0)</f>
        <v>0</v>
      </c>
      <c r="S103" s="5" t="str">
        <f>IF(OR(M103&gt;K103,N103&gt;L103,O103&gt;K103, Q103&gt;K103,N103&gt;L103, P103&gt;L103, R103&gt;L103),"Member currently has a coverage election over what he/she needs.  Please add more dependents or adjust the coverage election.","")&amp;(IF(AND(NOT(ISBLANK(Spreadsheet!C103)),NOT(ISBLANK(Spreadsheet!D103)),ISBLANK(Spreadsheet!E103)),"Dependent lacks a relationship to member.Please select one from the drop-down.",""))</f>
        <v/>
      </c>
      <c r="T103" s="5" t="b">
        <f t="shared" si="8"/>
        <v>1</v>
      </c>
      <c r="U103" s="5" t="b">
        <f>OR(ISBLANK(Spreadsheet!C103),IF(NOT(ISBLANK(Spreadsheet!D103)),NOT(ISBLANK(Spreadsheet!E103)),TRUE))</f>
        <v>1</v>
      </c>
      <c r="V103" s="5" t="b">
        <f>OR(ISBLANK(Spreadsheet!C103), NOT(ISBLANK(Spreadsheet!I103)))</f>
        <v>1</v>
      </c>
      <c r="W103" s="5" t="b">
        <f>OR(ISBLANK(Spreadsheet!D103),NOT(ISBLANK(Spreadsheet!C103)))</f>
        <v>1</v>
      </c>
      <c r="X103" s="155" t="str">
        <f>REPT("0",MIN(FIND({1,2,3,4,5,6,7,8,9},Spreadsheet!C103&amp;"123456789"))-1)&amp;IF(ISBLANK(Spreadsheet!C103),"",SUMPRODUCT(MID(0&amp;Spreadsheet!C103,LARGE(INDEX(ISNUMBER(--MID(Spreadsheet!C103,ROW($1:$225),1))*
 ROW($1:$225),0),ROW($1:$225))+1,1)*10^ROW($1:$225)/10))</f>
        <v/>
      </c>
      <c r="Y103" s="5" t="b">
        <f>IF(NOT(ISBLANK(Spreadsheet!C103)),IF(AND(ISNUMBER(VALUE(Spreadsheet!C103)), LEN(Spreadsheet!C103)=9),TRUE,FALSE),TRUE)</f>
        <v>1</v>
      </c>
      <c r="Z103" s="155" t="str">
        <f>REPT("0",MIN(FIND({1,2,3,4,5,6,7,8,9},Spreadsheet!D103&amp;"123456789"))-1)&amp;IF(ISBLANK(Spreadsheet!D103),"",SUMPRODUCT(MID(0&amp;Spreadsheet!D103,LARGE(INDEX(ISNUMBER(--MID(Spreadsheet!D103,ROW($1:$225),1))*
 ROW($1:$225),0),ROW($1:$225))+1,1)*10^ROW($1:$225)/10))</f>
        <v/>
      </c>
      <c r="AA103" s="5" t="b">
        <f>IF(AND(NOT(ISBLANK(Spreadsheet!D103)),NOT(ISBLANK(Spreadsheet!C103))),IF(AND(ISNUMBER(VALUE(Spreadsheet!D103)), LEN(Spreadsheet!D103)=9),TRUE,FALSE),IF(AND(NOT(ISBLANK(Spreadsheet!D103)),ISBLANK(Spreadsheet!C103)),FALSE,TRUE))</f>
        <v>1</v>
      </c>
      <c r="AB103" s="5" t="b">
        <f>OR(ISBLANK(Spreadsheet!Y103),IF(NOT(ISBLANK(Spreadsheet!Y103)),LEN(Spreadsheet!Y103)=10,ISNUMBER(VALUE(Spreadsheet!Y103))))</f>
        <v>1</v>
      </c>
      <c r="AC103" s="5" t="b">
        <f>OR(ISBLANK(Spreadsheet!AI103), AND(NOT(ISBLANK(Spreadsheet!AJ103)), NOT(ISNUMBER(SEARCH("Waive",Spreadsheet!AJ103)))))</f>
        <v>1</v>
      </c>
      <c r="AD103" s="5" t="b">
        <f>OR(ISBLANK(Spreadsheet!AK103), AND(NOT(ISBLANK(Spreadsheet!AL103)), NOT(ISNUMBER(SEARCH("Waive",Spreadsheet!AL103)))))</f>
        <v>1</v>
      </c>
      <c r="AE103" s="5" t="b">
        <f>OR(ISBLANK(Spreadsheet!AM103), AND(NOT(ISBLANK(Spreadsheet!AN103)), NOT(ISNUMBER(SEARCH("Waive", Spreadsheet!AN103)))))</f>
        <v>1</v>
      </c>
      <c r="AF103" s="5" t="b">
        <f>OR(ISBLANK(Spreadsheet!C103), NOT(ISBLANK(Spreadsheet!D103)),NOT(ISBLANK(Spreadsheet!L103)))</f>
        <v>1</v>
      </c>
      <c r="AG103" s="5" t="b">
        <f>IF(AND(NOT(ISBLANK(Spreadsheet!C103)), NOT(ISBLANK(Spreadsheet!D103)),Spreadsheet!C103&lt;&gt;Spreadsheet!D103),IF(ISERROR(VLOOKUP(Spreadsheet!C103, Spreadsheet!$C$6:'Spreadsheet'!$C102,1,FALSE)), FALSE, TRUE),TRUE)</f>
        <v>1</v>
      </c>
      <c r="AH103" s="5" t="b">
        <f>Spreadsheet!$B$2=Spreadsheet!AD103</f>
        <v>1</v>
      </c>
      <c r="AI103" s="5" t="b">
        <f>IF(ISBLANK(Spreadsheet!G103),TRUE,IF(OR(LEN(Spreadsheet!G103)&gt;1,ISNUMBER(VALUE(Spreadsheet!G103))),FALSE,TRUE))</f>
        <v>1</v>
      </c>
      <c r="AJ103" s="5" t="b">
        <f>OR(ISBLANK(Spreadsheet!C103), NOT(ISBLANK(Spreadsheet!B103)), NOT(ISBLANK(Spreadsheet!D103)))</f>
        <v>1</v>
      </c>
      <c r="AK103" s="5" t="b">
        <f t="array" ref="AK103">IF(OR(AND(ISBLANK(Spreadsheet!E103),ISBLANK(Spreadsheet!D103),NOT(ISBLANK(Spreadsheet!C103))),AND(ISBLANK(Spreadsheet!E103),ISBLANK(Spreadsheet!D103),ISBLANK(Spreadsheet!C103))),TRUE,ISNUMBER(MATCH(TRUE,EXACT(Spreadsheet!E103,Relationships),0)))</f>
        <v>1</v>
      </c>
      <c r="AL103" s="5" t="b">
        <f>IF(NOT(ISBLANK(Spreadsheet!C103)),IF(OR(ISBLANK(Spreadsheet!F103),LEN(Spreadsheet!F103)&gt;40),FALSE,TRUE),TRUE)</f>
        <v>1</v>
      </c>
      <c r="AM103" s="5" t="b">
        <f>IF(NOT(ISBLANK(Spreadsheet!C103)),IF(OR(ISBLANK(Spreadsheet!H103),LEN(Spreadsheet!H103)&gt;40),FALSE,TRUE),TRUE)</f>
        <v>1</v>
      </c>
      <c r="AN103" s="5" t="b">
        <f t="array" ref="AN103">IF(ISBLANK(Spreadsheet!I103),TRUE,ISNUMBER(MATCH(TRUE,EXACT(Spreadsheet!I103,GenderValues),0)))</f>
        <v>1</v>
      </c>
      <c r="AO103" s="5" t="b">
        <f ca="1">IF(ISERROR(DATEVALUE(TEXT(Spreadsheet!J103,"mm/dd/yyyy")) &gt; TODAY()),IF(AND(ISBLANK(Spreadsheet!J103),ISBLANK(Spreadsheet!C103)),TRUE,FALSE),IF(DATEVALUE(TEXT(Spreadsheet!J103,"mm/dd/yyyy")) &gt; TODAY(),FALSE,TRUE))</f>
        <v>1</v>
      </c>
      <c r="AP103" s="5" t="b">
        <f>OR(ISBLANK(Spreadsheet!K103),LEN(Spreadsheet!K103)&lt;=100)</f>
        <v>1</v>
      </c>
      <c r="AQ103" s="5" t="b">
        <f t="array" ref="AQ103">IF(OR(AND(ISBLANK(Spreadsheet!L103),ISBLANK(Spreadsheet!C103)),AND(NOT(ISBLANK(Spreadsheet!C103)),NOT(ISBLANK(Spreadsheet!D103)))),TRUE,ISNUMBER(MATCH(TRUE,EXACT(Spreadsheet!L103,MaritalStatus),0)))</f>
        <v>1</v>
      </c>
      <c r="AR103" s="5" t="b">
        <f ca="1">IF(ISERROR(DATEVALUE(TEXT(Spreadsheet!M103,"mm/dd/yyyy")) &gt; TODAY()),IF(ISBLANK(Spreadsheet!M103),TRUE,FALSE),IF(DATEVALUE(TEXT(Spreadsheet!M103,"mm/dd/yyyy")) &gt; TODAY(),FALSE,TRUE))</f>
        <v>1</v>
      </c>
      <c r="AS103" s="5" t="b">
        <f>OR(ISBLANK(Spreadsheet!N103),LEN(Spreadsheet!N103)&lt;=100)</f>
        <v>1</v>
      </c>
      <c r="AT103" s="5" t="b">
        <f>OR(ISBLANK(Spreadsheet!O103),UPPER(Spreadsheet!O103)="YES")</f>
        <v>1</v>
      </c>
      <c r="AU103" s="5" t="b">
        <f>OR(ISBLANK(Spreadsheet!P103),UPPER(Spreadsheet!P103)="YES")</f>
        <v>1</v>
      </c>
      <c r="AV103" s="5" t="b">
        <f t="array" ref="AV103">IF(ISBLANK(Spreadsheet!Q103),TRUE,ISNUMBER(MATCH(TRUE,EXACT(Spreadsheet!Q103,OnGroupsPriorIns),0)))</f>
        <v>1</v>
      </c>
      <c r="AW103" s="5" t="b">
        <f>OR(ISBLANK(Spreadsheet!R103),UPPER(Spreadsheet!R103)="YES")</f>
        <v>1</v>
      </c>
      <c r="AX103" s="5" t="b">
        <f>OR(ISBLANK(Spreadsheet!S103),UPPER(Spreadsheet!S103)="YES")</f>
        <v>1</v>
      </c>
      <c r="AY103" s="5" t="b">
        <f>OR(AND(ISBLANK(Spreadsheet!C103),LEN(Spreadsheet!T103)=0),AND(NOT(ISBLANK(Spreadsheet!C103)),LEN(Spreadsheet!T103)&gt;0,LEN(Spreadsheet!T103)&lt;=50))</f>
        <v>1</v>
      </c>
      <c r="AZ103" s="5" t="b">
        <f>OR(LEN(Spreadsheet!U103)=0,AND(LEN(Spreadsheet!U103)&gt;0,LEN(Spreadsheet!U103)&lt;=50))</f>
        <v>1</v>
      </c>
      <c r="BA103" s="5" t="b">
        <f>OR(AND(ISBLANK(Spreadsheet!C103),LEN(Spreadsheet!V103)=0),AND(NOT(ISBLANK(Spreadsheet!C103)),LEN(Spreadsheet!V103)&gt;0,LEN(Spreadsheet!V103)&lt;=50))</f>
        <v>1</v>
      </c>
      <c r="BB103" s="5" t="b">
        <f t="array" ref="BB103">IF(AND(ISBLANK(Spreadsheet!C103),LEN(Spreadsheet!W103)=0),TRUE,ISNUMBER(MATCH(TRUE,EXACT(Spreadsheet!W103,States),0)))</f>
        <v>1</v>
      </c>
      <c r="BC103" s="5" t="b">
        <f>OR(AND(ISBLANK(Spreadsheet!C103),LEN(Spreadsheet!X103)=0),AND(NOT(ISBLANK(Spreadsheet!C103)),LEN(Spreadsheet!X103)&gt;0,LEN(Spreadsheet!X103)=5,ISNUMBER(VALUE(Spreadsheet!X103))))</f>
        <v>1</v>
      </c>
      <c r="BD103" s="5" t="b">
        <f>OR(ISBLANK(Spreadsheet!Z103),LEN(Spreadsheet!Z103)&lt;=50)</f>
        <v>1</v>
      </c>
      <c r="BE103" s="5" t="b">
        <f>ISBLANK(Spreadsheet!AA103)</f>
        <v>1</v>
      </c>
      <c r="BF103" s="5" t="b">
        <f>ISBLANK(Spreadsheet!AB103)</f>
        <v>1</v>
      </c>
      <c r="BG103" s="5" t="b">
        <f>IF(ISERROR(DATEVALUE(TEXT(Spreadsheet!AC103,"mm/dd/yyyy")) &gt; DATEVALUE(TEXT(Spreadsheet!J103,"mm/dd/yyyy"))),IF(OR(AND(ISBLANK(Spreadsheet!AC103),ISBLANK(Spreadsheet!C103)),AND(NOT(ISBLANK(Spreadsheet!C103)),ISBLANK(Spreadsheet!AC103),NOT(ISBLANK(Spreadsheet!D103)))),TRUE,FALSE),IF(DATEVALUE(TEXT(Spreadsheet!AC103,"mm/dd/yyyy")) &gt; DATEVALUE(TEXT(Spreadsheet!J103,"mm/dd/yyyy")),TRUE,FALSE))</f>
        <v>1</v>
      </c>
      <c r="BH103" s="5" t="b">
        <f>OR(AND(ISBLANK(Spreadsheet!C103),ISBLANK(Spreadsheet!AE103)),AND(NOT(ISBLANK(Spreadsheet!C103)),NOT(ISBLANK(Spreadsheet!D103)),ISBLANK(Spreadsheet!AE103)),AND(NOT(ISBLANK(Spreadsheet!C103)),ISBLANK(Spreadsheet!D103),NOT(ISBLANK(Spreadsheet!AE103)),LEN(Spreadsheet!AE103)&lt;=100))</f>
        <v>1</v>
      </c>
      <c r="BI103" s="5" t="b">
        <f t="array" ref="BI103">IF(ISBLANK(Spreadsheet!AF103),TRUE,ISNUMBER(MATCH(TRUE,EXACT(Spreadsheet!AF103,CobraShortReasons),0)))</f>
        <v>1</v>
      </c>
      <c r="BJ103" s="5" t="b">
        <f ca="1">IF(ISERROR(DATEVALUE(TEXT(Spreadsheet!AG103,"mm/dd/yyyy")) &gt; TODAY()),IF(ISBLANK(Spreadsheet!AG103),TRUE,FALSE),IF(DATEVALUE(TEXT(Spreadsheet!AG103,"mm/dd/yyyy")) &gt; TODAY(),FALSE,TRUE))</f>
        <v>1</v>
      </c>
      <c r="BK103" s="5" t="b">
        <f>OR(ISBLANK(Spreadsheet!AH103),LEN(Spreadsheet!AH103)&lt;=25)</f>
        <v>1</v>
      </c>
      <c r="BL103" s="5" t="b">
        <f t="array" aca="1" ref="BL103" ca="1">IF(ISBLANK(Spreadsheet!AI103),TRUE,ISNUMBER(MATCH(TRUE,EXACT(Spreadsheet!AI103,INDIRECT(Spreadsheet!$D$2)),0)))</f>
        <v>1</v>
      </c>
      <c r="BM103" s="5" t="b">
        <f t="array" aca="1" ref="BM103" ca="1">IF(ISBLANK(Spreadsheet!AJ103),TRUE,ISNUMBER(MATCH(TRUE,EXACT(Spreadsheet!AJ103,INDIRECT(Spreadsheet!BJ103)),0)))</f>
        <v>1</v>
      </c>
      <c r="BN103" s="5" t="b">
        <f t="array" ref="BN103">IF(ISBLANK(Spreadsheet!AK103),TRUE,ISNUMBER(MATCH(TRUE,EXACT(Spreadsheet!AK103,DentalPlans),0)))</f>
        <v>1</v>
      </c>
      <c r="BO103" s="5" t="b">
        <f t="array" aca="1" ref="BO103" ca="1">IF(ISBLANK(Spreadsheet!AL103),TRUE,ISNUMBER(MATCH(TRUE,EXACT(Spreadsheet!AL103,INDIRECT(Spreadsheet!BK103)),0)))</f>
        <v>1</v>
      </c>
      <c r="BP103" s="5" t="b">
        <f t="array" ref="BP103">IF(ISBLANK(Spreadsheet!AM103),TRUE,ISNUMBER(MATCH(TRUE,EXACT(Spreadsheet!AM103,VisionPlans),0)))</f>
        <v>1</v>
      </c>
      <c r="BQ103" s="5" t="b">
        <f t="array" aca="1" ref="BQ103" ca="1">IF(ISBLANK(Spreadsheet!AN103),TRUE,ISNUMBER(MATCH(TRUE,EXACT(Spreadsheet!AN103,INDIRECT(Spreadsheet!BL103)),0)))</f>
        <v>1</v>
      </c>
      <c r="BR103" s="5" t="b">
        <f t="array" ref="BR103">IF(ISBLANK(Spreadsheet!AO103),TRUE,ISNUMBER(MATCH(TRUE,EXACT(Spreadsheet!AO103,LifeBenefitClasses),0)))</f>
        <v>1</v>
      </c>
      <c r="BS103" s="5" t="b">
        <f>IF(OR(ISBLANK(Spreadsheet!AO103), Spreadsheet!AO103="Waive"),IF(ISBLANK(Spreadsheet!AP103),TRUE,FALSE),IF(OR(AND(NOT(ISBLANK(Spreadsheet!AO103)),ISBLANK(Spreadsheet!AP103)),NOT(ISNUMBER(VALUE(Spreadsheet!AP103)))),FALSE,IF(OR(AND(Spreadsheet!AP103&lt;6,MOD(Spreadsheet!AP103*10,5)=0), MOD(Spreadsheet!AP103,5000)=0),TRUE,FALSE)))</f>
        <v>1</v>
      </c>
      <c r="BT103" s="5" t="b">
        <f t="array" ref="BT103">IF(ISBLANK(Spreadsheet!AQ103),TRUE,ISNUMBER(MATCH(TRUE,EXACT(Spreadsheet!AQ103,EnrollWaive),0)))</f>
        <v>1</v>
      </c>
      <c r="BU103" s="5" t="b">
        <f t="array" ref="BU103">IF(ISBLANK(Spreadsheet!AR103),TRUE,ISNUMBER(MATCH(TRUE,EXACT(Spreadsheet!AR103,LifeBenefitClasses),0)))</f>
        <v>1</v>
      </c>
      <c r="BV103" s="5" t="b">
        <f>IF(OR(ISBLANK(Spreadsheet!AR103), Spreadsheet!AR103="Waive"),IF(ISBLANK(Spreadsheet!AS103),TRUE,FALSE),IF(OR(AND(NOT(ISBLANK(Spreadsheet!AR103)),ISBLANK(Spreadsheet!AS103)),NOT(ISNUMBER(VALUE(Spreadsheet!AS103)))),FALSE,IF(OR(AND(Spreadsheet!AS103&lt;6,MOD(Spreadsheet!AS103*10,5)=0), MOD(Spreadsheet!AS103,10000)=0),TRUE,FALSE)))</f>
        <v>1</v>
      </c>
      <c r="BW103" s="5" t="b">
        <f t="array" ref="BW103">IF(ISBLANK(Spreadsheet!AT103),TRUE,ISNUMBER(MATCH(TRUE,EXACT(Spreadsheet!AT103,LifeBenefitClasses),0)))</f>
        <v>1</v>
      </c>
      <c r="BX103" s="5" t="b">
        <f>IF(OR(ISBLANK(Spreadsheet!AT103), Spreadsheet!AT103="Waive"),IF(ISBLANK(Spreadsheet!AU103),TRUE,FALSE),IF(OR(AND(NOT(ISBLANK(Spreadsheet!AT103)),ISBLANK(Spreadsheet!AU103)),NOT(ISNUMBER(VALUE(Spreadsheet!AU103)))),FALSE,IF(AND(NOT(OR(ISBLANK(Spreadsheet!AT103),Spreadsheet!AT103="Waive")),NOT(OR(ISBLANK(Spreadsheet!AR103),Spreadsheet!AR103="Waive")),MOD(Spreadsheet!AU103,5000)=0, Spreadsheet!AU103&lt;=(Spreadsheet!AS103*0.5)),TRUE,FALSE)))</f>
        <v>1</v>
      </c>
      <c r="BY103" s="5" t="b">
        <f t="array" ref="BY103">IF(ISBLANK(Spreadsheet!AV103),TRUE,ISNUMBER(MATCH(TRUE,EXACT(Spreadsheet!AV103,EnrollWaive),0)))</f>
        <v>1</v>
      </c>
      <c r="BZ103" s="5" t="b">
        <f t="array" ref="BZ103">IF(ISBLANK(Spreadsheet!AW103),TRUE,ISNUMBER(MATCH(TRUE,EXACT(Spreadsheet!AW103,LifeBenefitClasses),0)))</f>
        <v>1</v>
      </c>
      <c r="CA103" s="5" t="b">
        <f t="array" ref="CA103">IF(ISBLANK(Spreadsheet!AX103),TRUE,ISNUMBER(MATCH(TRUE,EXACT(Spreadsheet!AX103,LifeBenefitClasses),0)))</f>
        <v>1</v>
      </c>
      <c r="CB103" s="5" t="b">
        <f t="array" ref="CB103">IF(ISBLANK(Spreadsheet!AY103),TRUE,ISNUMBER(MATCH(TRUE,EXACT(Spreadsheet!AY103,LifeBenefitClasses),0)))</f>
        <v>1</v>
      </c>
      <c r="CC103" s="5" t="b">
        <f t="array" ref="CC103">IF(ISBLANK(Spreadsheet!AZ103),TRUE,ISNUMBER(MATCH(TRUE,EXACT(Spreadsheet!AZ103,LifeBenefitClasses),0)))</f>
        <v>1</v>
      </c>
      <c r="CD103" s="5" t="b">
        <f t="array" ref="CD103">IF(ISBLANK(Spreadsheet!BA103),TRUE,ISNUMBER(MATCH(TRUE,EXACT(Spreadsheet!BA103,LifeBenefitClasses),0)))</f>
        <v>1</v>
      </c>
      <c r="CE103" s="5" t="b">
        <f>IF(OR(ISBLANK(Spreadsheet!BA103), Spreadsheet!BA103="Waive"),IF(ISBLANK(Spreadsheet!BB103),TRUE,FALSE),IF(OR(AND(NOT(ISBLANK(Spreadsheet!BA103)),ISBLANK(Spreadsheet!BB103)),NOT(ISNUMBER(VALUE(Spreadsheet!BB103))),ISBLANK(Spreadsheet!BC103),NOT(ISNUMBER(VALUE(Spreadsheet!BC103)))),FALSE,IF(AND(Spreadsheet!BB103&gt;=50000,Spreadsheet!BB103&lt;=250000,MOD(Spreadsheet!BB103,10000)=0,Spreadsheet!BB103&lt;=(10*Spreadsheet!BC103)),TRUE,FALSE)))</f>
        <v>1</v>
      </c>
      <c r="CF103" s="5" t="b">
        <f>IF(NOT(ISBLANK(Spreadsheet!BC103)),AND(ISNUMBER(VALUE(Spreadsheet!BC103)),Spreadsheet!BC103&gt;0),AND(OR(ISBLANK(Spreadsheet!AO103),Spreadsheet!AO103="Waive",AND(NOT(OR(ISBLANK(Spreadsheet!AO103),Spreadsheet!AO103="Waive")),Spreadsheet!AP103&gt;=6)),OR(ISBLANK(Spreadsheet!AR103),AND(NOT(OR(ISBLANK(Spreadsheet!AR103),Spreadsheet!AR103="Waive")),Spreadsheet!AS103&gt;=6)),OR(ISBLANK(Spreadsheet!AW103)),OR(ISBLANK(Spreadsheet!AX103)),OR(ISBLANK(Spreadsheet!AY103)),OR(ISBLANK(Spreadsheet!AZ103)),OR(ISBLANK(Spreadsheet!BA103),Spreadsheet!BA103="Waive")))</f>
        <v>1</v>
      </c>
      <c r="CG103" s="5" t="b">
        <f t="shared" ca="1" si="9"/>
        <v>1</v>
      </c>
    </row>
    <row r="104" spans="8:85" x14ac:dyDescent="0.3">
      <c r="H104" s="5">
        <f t="shared" ca="1" si="6"/>
        <v>2</v>
      </c>
      <c r="I104" s="5" t="str">
        <f t="shared" ca="1" si="7"/>
        <v/>
      </c>
      <c r="J104" s="5" t="str">
        <f>IF(AND(NOT(ISBLANK(Spreadsheet!C104)),ISBLANK(Spreadsheet!D104)),Spreadsheet!F104&amp;" "&amp;Spreadsheet!H104,"")</f>
        <v/>
      </c>
      <c r="K104" s="5">
        <f>IF(AND(NOT(ISBLANK(Spreadsheet!C104)),ISBLANK(Spreadsheet!D104)),COUNTIFS(Spreadsheet!E105:E$786,"=Child",Spreadsheet!C105:C$786, "="&amp;Spreadsheet!C104) + COUNTIFS(Spreadsheet!E105:E$786,"=Step-child",Spreadsheet!C105:C$786, "="&amp;Spreadsheet!C104),0)</f>
        <v>0</v>
      </c>
      <c r="L104" s="5">
        <f>IF(NOT(ISBLANK(J104)),COUNTIFS(Spreadsheet!E105:E$786,"=Wife",Spreadsheet!C105:C$786, "="&amp;Spreadsheet!C104) + COUNTIFS(Spreadsheet!E105:E$786,"=Husband",Spreadsheet!C105:C$786, "="&amp;Spreadsheet!C104),0)</f>
        <v>0</v>
      </c>
      <c r="M104" s="5">
        <f>IF(NOT(ISBLANK(Spreadsheet!AJ104)),VLOOKUP(Spreadsheet!AJ104,'Drop Downs'!$P$2:$R$16,3,FALSE),0)</f>
        <v>0</v>
      </c>
      <c r="N104" s="5">
        <f>IF(NOT(ISBLANK(Spreadsheet!AJ104)), VLOOKUP(Spreadsheet!AJ104,'Drop Downs'!$P$2:$R$16,2,FALSE),0)</f>
        <v>0</v>
      </c>
      <c r="O104" s="5">
        <f>IF(NOT(ISBLANK(Spreadsheet!AL104)),VLOOKUP(Spreadsheet!AL104,'Drop Downs'!$P$2:$R$16,3,FALSE), 0)</f>
        <v>0</v>
      </c>
      <c r="P104" s="5">
        <f>IF(NOT(ISBLANK(Spreadsheet!AL104)),VLOOKUP(Spreadsheet!AL104,'Drop Downs'!$P$2:$R$16,2,FALSE),0)</f>
        <v>0</v>
      </c>
      <c r="Q104" s="5">
        <f>IF(NOT(ISBLANK(Spreadsheet!AN104)),VLOOKUP(Spreadsheet!AN104,'Drop Downs'!$P$2:$R$16,3,FALSE),0)</f>
        <v>0</v>
      </c>
      <c r="R104" s="5">
        <f>IF(NOT(ISBLANK(Spreadsheet!AN104)),VLOOKUP(Spreadsheet!AN104,'Drop Downs'!$P$2:$R$16,2,FALSE),0)</f>
        <v>0</v>
      </c>
      <c r="S104" s="5" t="str">
        <f>IF(OR(M104&gt;K104,N104&gt;L104,O104&gt;K104, Q104&gt;K104,N104&gt;L104, P104&gt;L104, R104&gt;L104),"Member currently has a coverage election over what he/she needs.  Please add more dependents or adjust the coverage election.","")&amp;(IF(AND(NOT(ISBLANK(Spreadsheet!C104)),NOT(ISBLANK(Spreadsheet!D104)),ISBLANK(Spreadsheet!E104)),"Dependent lacks a relationship to member.Please select one from the drop-down.",""))</f>
        <v/>
      </c>
      <c r="T104" s="5" t="b">
        <f t="shared" si="8"/>
        <v>1</v>
      </c>
      <c r="U104" s="5" t="b">
        <f>OR(ISBLANK(Spreadsheet!C104),IF(NOT(ISBLANK(Spreadsheet!D104)),NOT(ISBLANK(Spreadsheet!E104)),TRUE))</f>
        <v>1</v>
      </c>
      <c r="V104" s="5" t="b">
        <f>OR(ISBLANK(Spreadsheet!C104), NOT(ISBLANK(Spreadsheet!I104)))</f>
        <v>1</v>
      </c>
      <c r="W104" s="5" t="b">
        <f>OR(ISBLANK(Spreadsheet!D104),NOT(ISBLANK(Spreadsheet!C104)))</f>
        <v>1</v>
      </c>
      <c r="X104" s="155" t="str">
        <f>REPT("0",MIN(FIND({1,2,3,4,5,6,7,8,9},Spreadsheet!C104&amp;"123456789"))-1)&amp;IF(ISBLANK(Spreadsheet!C104),"",SUMPRODUCT(MID(0&amp;Spreadsheet!C104,LARGE(INDEX(ISNUMBER(--MID(Spreadsheet!C104,ROW($1:$225),1))*
 ROW($1:$225),0),ROW($1:$225))+1,1)*10^ROW($1:$225)/10))</f>
        <v/>
      </c>
      <c r="Y104" s="5" t="b">
        <f>IF(NOT(ISBLANK(Spreadsheet!C104)),IF(AND(ISNUMBER(VALUE(Spreadsheet!C104)), LEN(Spreadsheet!C104)=9),TRUE,FALSE),TRUE)</f>
        <v>1</v>
      </c>
      <c r="Z104" s="155" t="str">
        <f>REPT("0",MIN(FIND({1,2,3,4,5,6,7,8,9},Spreadsheet!D104&amp;"123456789"))-1)&amp;IF(ISBLANK(Spreadsheet!D104),"",SUMPRODUCT(MID(0&amp;Spreadsheet!D104,LARGE(INDEX(ISNUMBER(--MID(Spreadsheet!D104,ROW($1:$225),1))*
 ROW($1:$225),0),ROW($1:$225))+1,1)*10^ROW($1:$225)/10))</f>
        <v/>
      </c>
      <c r="AA104" s="5" t="b">
        <f>IF(AND(NOT(ISBLANK(Spreadsheet!D104)),NOT(ISBLANK(Spreadsheet!C104))),IF(AND(ISNUMBER(VALUE(Spreadsheet!D104)), LEN(Spreadsheet!D104)=9),TRUE,FALSE),IF(AND(NOT(ISBLANK(Spreadsheet!D104)),ISBLANK(Spreadsheet!C104)),FALSE,TRUE))</f>
        <v>1</v>
      </c>
      <c r="AB104" s="5" t="b">
        <f>OR(ISBLANK(Spreadsheet!Y104),IF(NOT(ISBLANK(Spreadsheet!Y104)),LEN(Spreadsheet!Y104)=10,ISNUMBER(VALUE(Spreadsheet!Y104))))</f>
        <v>1</v>
      </c>
      <c r="AC104" s="5" t="b">
        <f>OR(ISBLANK(Spreadsheet!AI104), AND(NOT(ISBLANK(Spreadsheet!AJ104)), NOT(ISNUMBER(SEARCH("Waive",Spreadsheet!AJ104)))))</f>
        <v>1</v>
      </c>
      <c r="AD104" s="5" t="b">
        <f>OR(ISBLANK(Spreadsheet!AK104), AND(NOT(ISBLANK(Spreadsheet!AL104)), NOT(ISNUMBER(SEARCH("Waive",Spreadsheet!AL104)))))</f>
        <v>1</v>
      </c>
      <c r="AE104" s="5" t="b">
        <f>OR(ISBLANK(Spreadsheet!AM104), AND(NOT(ISBLANK(Spreadsheet!AN104)), NOT(ISNUMBER(SEARCH("Waive", Spreadsheet!AN104)))))</f>
        <v>1</v>
      </c>
      <c r="AF104" s="5" t="b">
        <f>OR(ISBLANK(Spreadsheet!C104), NOT(ISBLANK(Spreadsheet!D104)),NOT(ISBLANK(Spreadsheet!L104)))</f>
        <v>1</v>
      </c>
      <c r="AG104" s="5" t="b">
        <f>IF(AND(NOT(ISBLANK(Spreadsheet!C104)), NOT(ISBLANK(Spreadsheet!D104)),Spreadsheet!C104&lt;&gt;Spreadsheet!D104),IF(ISERROR(VLOOKUP(Spreadsheet!C104, Spreadsheet!$C$6:'Spreadsheet'!$C103,1,FALSE)), FALSE, TRUE),TRUE)</f>
        <v>1</v>
      </c>
      <c r="AH104" s="5" t="b">
        <f>Spreadsheet!$B$2=Spreadsheet!AD104</f>
        <v>1</v>
      </c>
      <c r="AI104" s="5" t="b">
        <f>IF(ISBLANK(Spreadsheet!G104),TRUE,IF(OR(LEN(Spreadsheet!G104)&gt;1,ISNUMBER(VALUE(Spreadsheet!G104))),FALSE,TRUE))</f>
        <v>1</v>
      </c>
      <c r="AJ104" s="5" t="b">
        <f>OR(ISBLANK(Spreadsheet!C104), NOT(ISBLANK(Spreadsheet!B104)), NOT(ISBLANK(Spreadsheet!D104)))</f>
        <v>1</v>
      </c>
      <c r="AK104" s="5" t="b">
        <f t="array" ref="AK104">IF(OR(AND(ISBLANK(Spreadsheet!E104),ISBLANK(Spreadsheet!D104),NOT(ISBLANK(Spreadsheet!C104))),AND(ISBLANK(Spreadsheet!E104),ISBLANK(Spreadsheet!D104),ISBLANK(Spreadsheet!C104))),TRUE,ISNUMBER(MATCH(TRUE,EXACT(Spreadsheet!E104,Relationships),0)))</f>
        <v>1</v>
      </c>
      <c r="AL104" s="5" t="b">
        <f>IF(NOT(ISBLANK(Spreadsheet!C104)),IF(OR(ISBLANK(Spreadsheet!F104),LEN(Spreadsheet!F104)&gt;40),FALSE,TRUE),TRUE)</f>
        <v>1</v>
      </c>
      <c r="AM104" s="5" t="b">
        <f>IF(NOT(ISBLANK(Spreadsheet!C104)),IF(OR(ISBLANK(Spreadsheet!H104),LEN(Spreadsheet!H104)&gt;40),FALSE,TRUE),TRUE)</f>
        <v>1</v>
      </c>
      <c r="AN104" s="5" t="b">
        <f t="array" ref="AN104">IF(ISBLANK(Spreadsheet!I104),TRUE,ISNUMBER(MATCH(TRUE,EXACT(Spreadsheet!I104,GenderValues),0)))</f>
        <v>1</v>
      </c>
      <c r="AO104" s="5" t="b">
        <f ca="1">IF(ISERROR(DATEVALUE(TEXT(Spreadsheet!J104,"mm/dd/yyyy")) &gt; TODAY()),IF(AND(ISBLANK(Spreadsheet!J104),ISBLANK(Spreadsheet!C104)),TRUE,FALSE),IF(DATEVALUE(TEXT(Spreadsheet!J104,"mm/dd/yyyy")) &gt; TODAY(),FALSE,TRUE))</f>
        <v>1</v>
      </c>
      <c r="AP104" s="5" t="b">
        <f>OR(ISBLANK(Spreadsheet!K104),LEN(Spreadsheet!K104)&lt;=100)</f>
        <v>1</v>
      </c>
      <c r="AQ104" s="5" t="b">
        <f t="array" ref="AQ104">IF(OR(AND(ISBLANK(Spreadsheet!L104),ISBLANK(Spreadsheet!C104)),AND(NOT(ISBLANK(Spreadsheet!C104)),NOT(ISBLANK(Spreadsheet!D104)))),TRUE,ISNUMBER(MATCH(TRUE,EXACT(Spreadsheet!L104,MaritalStatus),0)))</f>
        <v>1</v>
      </c>
      <c r="AR104" s="5" t="b">
        <f ca="1">IF(ISERROR(DATEVALUE(TEXT(Spreadsheet!M104,"mm/dd/yyyy")) &gt; TODAY()),IF(ISBLANK(Spreadsheet!M104),TRUE,FALSE),IF(DATEVALUE(TEXT(Spreadsheet!M104,"mm/dd/yyyy")) &gt; TODAY(),FALSE,TRUE))</f>
        <v>1</v>
      </c>
      <c r="AS104" s="5" t="b">
        <f>OR(ISBLANK(Spreadsheet!N104),LEN(Spreadsheet!N104)&lt;=100)</f>
        <v>1</v>
      </c>
      <c r="AT104" s="5" t="b">
        <f>OR(ISBLANK(Spreadsheet!O104),UPPER(Spreadsheet!O104)="YES")</f>
        <v>1</v>
      </c>
      <c r="AU104" s="5" t="b">
        <f>OR(ISBLANK(Spreadsheet!P104),UPPER(Spreadsheet!P104)="YES")</f>
        <v>1</v>
      </c>
      <c r="AV104" s="5" t="b">
        <f t="array" ref="AV104">IF(ISBLANK(Spreadsheet!Q104),TRUE,ISNUMBER(MATCH(TRUE,EXACT(Spreadsheet!Q104,OnGroupsPriorIns),0)))</f>
        <v>1</v>
      </c>
      <c r="AW104" s="5" t="b">
        <f>OR(ISBLANK(Spreadsheet!R104),UPPER(Spreadsheet!R104)="YES")</f>
        <v>1</v>
      </c>
      <c r="AX104" s="5" t="b">
        <f>OR(ISBLANK(Spreadsheet!S104),UPPER(Spreadsheet!S104)="YES")</f>
        <v>1</v>
      </c>
      <c r="AY104" s="5" t="b">
        <f>OR(AND(ISBLANK(Spreadsheet!C104),LEN(Spreadsheet!T104)=0),AND(NOT(ISBLANK(Spreadsheet!C104)),LEN(Spreadsheet!T104)&gt;0,LEN(Spreadsheet!T104)&lt;=50))</f>
        <v>1</v>
      </c>
      <c r="AZ104" s="5" t="b">
        <f>OR(LEN(Spreadsheet!U104)=0,AND(LEN(Spreadsheet!U104)&gt;0,LEN(Spreadsheet!U104)&lt;=50))</f>
        <v>1</v>
      </c>
      <c r="BA104" s="5" t="b">
        <f>OR(AND(ISBLANK(Spreadsheet!C104),LEN(Spreadsheet!V104)=0),AND(NOT(ISBLANK(Spreadsheet!C104)),LEN(Spreadsheet!V104)&gt;0,LEN(Spreadsheet!V104)&lt;=50))</f>
        <v>1</v>
      </c>
      <c r="BB104" s="5" t="b">
        <f t="array" ref="BB104">IF(AND(ISBLANK(Spreadsheet!C104),LEN(Spreadsheet!W104)=0),TRUE,ISNUMBER(MATCH(TRUE,EXACT(Spreadsheet!W104,States),0)))</f>
        <v>1</v>
      </c>
      <c r="BC104" s="5" t="b">
        <f>OR(AND(ISBLANK(Spreadsheet!C104),LEN(Spreadsheet!X104)=0),AND(NOT(ISBLANK(Spreadsheet!C104)),LEN(Spreadsheet!X104)&gt;0,LEN(Spreadsheet!X104)=5,ISNUMBER(VALUE(Spreadsheet!X104))))</f>
        <v>1</v>
      </c>
      <c r="BD104" s="5" t="b">
        <f>OR(ISBLANK(Spreadsheet!Z104),LEN(Spreadsheet!Z104)&lt;=50)</f>
        <v>1</v>
      </c>
      <c r="BE104" s="5" t="b">
        <f>ISBLANK(Spreadsheet!AA104)</f>
        <v>1</v>
      </c>
      <c r="BF104" s="5" t="b">
        <f>ISBLANK(Spreadsheet!AB104)</f>
        <v>1</v>
      </c>
      <c r="BG104" s="5" t="b">
        <f>IF(ISERROR(DATEVALUE(TEXT(Spreadsheet!AC104,"mm/dd/yyyy")) &gt; DATEVALUE(TEXT(Spreadsheet!J104,"mm/dd/yyyy"))),IF(OR(AND(ISBLANK(Spreadsheet!AC104),ISBLANK(Spreadsheet!C104)),AND(NOT(ISBLANK(Spreadsheet!C104)),ISBLANK(Spreadsheet!AC104),NOT(ISBLANK(Spreadsheet!D104)))),TRUE,FALSE),IF(DATEVALUE(TEXT(Spreadsheet!AC104,"mm/dd/yyyy")) &gt; DATEVALUE(TEXT(Spreadsheet!J104,"mm/dd/yyyy")),TRUE,FALSE))</f>
        <v>1</v>
      </c>
      <c r="BH104" s="5" t="b">
        <f>OR(AND(ISBLANK(Spreadsheet!C104),ISBLANK(Spreadsheet!AE104)),AND(NOT(ISBLANK(Spreadsheet!C104)),NOT(ISBLANK(Spreadsheet!D104)),ISBLANK(Spreadsheet!AE104)),AND(NOT(ISBLANK(Spreadsheet!C104)),ISBLANK(Spreadsheet!D104),NOT(ISBLANK(Spreadsheet!AE104)),LEN(Spreadsheet!AE104)&lt;=100))</f>
        <v>1</v>
      </c>
      <c r="BI104" s="5" t="b">
        <f t="array" ref="BI104">IF(ISBLANK(Spreadsheet!AF104),TRUE,ISNUMBER(MATCH(TRUE,EXACT(Spreadsheet!AF104,CobraShortReasons),0)))</f>
        <v>1</v>
      </c>
      <c r="BJ104" s="5" t="b">
        <f ca="1">IF(ISERROR(DATEVALUE(TEXT(Spreadsheet!AG104,"mm/dd/yyyy")) &gt; TODAY()),IF(ISBLANK(Spreadsheet!AG104),TRUE,FALSE),IF(DATEVALUE(TEXT(Spreadsheet!AG104,"mm/dd/yyyy")) &gt; TODAY(),FALSE,TRUE))</f>
        <v>1</v>
      </c>
      <c r="BK104" s="5" t="b">
        <f>OR(ISBLANK(Spreadsheet!AH104),LEN(Spreadsheet!AH104)&lt;=25)</f>
        <v>1</v>
      </c>
      <c r="BL104" s="5" t="b">
        <f t="array" aca="1" ref="BL104" ca="1">IF(ISBLANK(Spreadsheet!AI104),TRUE,ISNUMBER(MATCH(TRUE,EXACT(Spreadsheet!AI104,INDIRECT(Spreadsheet!$D$2)),0)))</f>
        <v>1</v>
      </c>
      <c r="BM104" s="5" t="b">
        <f t="array" aca="1" ref="BM104" ca="1">IF(ISBLANK(Spreadsheet!AJ104),TRUE,ISNUMBER(MATCH(TRUE,EXACT(Spreadsheet!AJ104,INDIRECT(Spreadsheet!BJ104)),0)))</f>
        <v>1</v>
      </c>
      <c r="BN104" s="5" t="b">
        <f t="array" ref="BN104">IF(ISBLANK(Spreadsheet!AK104),TRUE,ISNUMBER(MATCH(TRUE,EXACT(Spreadsheet!AK104,DentalPlans),0)))</f>
        <v>1</v>
      </c>
      <c r="BO104" s="5" t="b">
        <f t="array" aca="1" ref="BO104" ca="1">IF(ISBLANK(Spreadsheet!AL104),TRUE,ISNUMBER(MATCH(TRUE,EXACT(Spreadsheet!AL104,INDIRECT(Spreadsheet!BK104)),0)))</f>
        <v>1</v>
      </c>
      <c r="BP104" s="5" t="b">
        <f t="array" ref="BP104">IF(ISBLANK(Spreadsheet!AM104),TRUE,ISNUMBER(MATCH(TRUE,EXACT(Spreadsheet!AM104,VisionPlans),0)))</f>
        <v>1</v>
      </c>
      <c r="BQ104" s="5" t="b">
        <f t="array" aca="1" ref="BQ104" ca="1">IF(ISBLANK(Spreadsheet!AN104),TRUE,ISNUMBER(MATCH(TRUE,EXACT(Spreadsheet!AN104,INDIRECT(Spreadsheet!BL104)),0)))</f>
        <v>1</v>
      </c>
      <c r="BR104" s="5" t="b">
        <f t="array" ref="BR104">IF(ISBLANK(Spreadsheet!AO104),TRUE,ISNUMBER(MATCH(TRUE,EXACT(Spreadsheet!AO104,LifeBenefitClasses),0)))</f>
        <v>1</v>
      </c>
      <c r="BS104" s="5" t="b">
        <f>IF(OR(ISBLANK(Spreadsheet!AO104), Spreadsheet!AO104="Waive"),IF(ISBLANK(Spreadsheet!AP104),TRUE,FALSE),IF(OR(AND(NOT(ISBLANK(Spreadsheet!AO104)),ISBLANK(Spreadsheet!AP104)),NOT(ISNUMBER(VALUE(Spreadsheet!AP104)))),FALSE,IF(OR(AND(Spreadsheet!AP104&lt;6,MOD(Spreadsheet!AP104*10,5)=0), MOD(Spreadsheet!AP104,5000)=0),TRUE,FALSE)))</f>
        <v>1</v>
      </c>
      <c r="BT104" s="5" t="b">
        <f t="array" ref="BT104">IF(ISBLANK(Spreadsheet!AQ104),TRUE,ISNUMBER(MATCH(TRUE,EXACT(Spreadsheet!AQ104,EnrollWaive),0)))</f>
        <v>1</v>
      </c>
      <c r="BU104" s="5" t="b">
        <f t="array" ref="BU104">IF(ISBLANK(Spreadsheet!AR104),TRUE,ISNUMBER(MATCH(TRUE,EXACT(Spreadsheet!AR104,LifeBenefitClasses),0)))</f>
        <v>1</v>
      </c>
      <c r="BV104" s="5" t="b">
        <f>IF(OR(ISBLANK(Spreadsheet!AR104), Spreadsheet!AR104="Waive"),IF(ISBLANK(Spreadsheet!AS104),TRUE,FALSE),IF(OR(AND(NOT(ISBLANK(Spreadsheet!AR104)),ISBLANK(Spreadsheet!AS104)),NOT(ISNUMBER(VALUE(Spreadsheet!AS104)))),FALSE,IF(OR(AND(Spreadsheet!AS104&lt;6,MOD(Spreadsheet!AS104*10,5)=0), MOD(Spreadsheet!AS104,10000)=0),TRUE,FALSE)))</f>
        <v>1</v>
      </c>
      <c r="BW104" s="5" t="b">
        <f t="array" ref="BW104">IF(ISBLANK(Spreadsheet!AT104),TRUE,ISNUMBER(MATCH(TRUE,EXACT(Spreadsheet!AT104,LifeBenefitClasses),0)))</f>
        <v>1</v>
      </c>
      <c r="BX104" s="5" t="b">
        <f>IF(OR(ISBLANK(Spreadsheet!AT104), Spreadsheet!AT104="Waive"),IF(ISBLANK(Spreadsheet!AU104),TRUE,FALSE),IF(OR(AND(NOT(ISBLANK(Spreadsheet!AT104)),ISBLANK(Spreadsheet!AU104)),NOT(ISNUMBER(VALUE(Spreadsheet!AU104)))),FALSE,IF(AND(NOT(OR(ISBLANK(Spreadsheet!AT104),Spreadsheet!AT104="Waive")),NOT(OR(ISBLANK(Spreadsheet!AR104),Spreadsheet!AR104="Waive")),MOD(Spreadsheet!AU104,5000)=0, Spreadsheet!AU104&lt;=(Spreadsheet!AS104*0.5)),TRUE,FALSE)))</f>
        <v>1</v>
      </c>
      <c r="BY104" s="5" t="b">
        <f t="array" ref="BY104">IF(ISBLANK(Spreadsheet!AV104),TRUE,ISNUMBER(MATCH(TRUE,EXACT(Spreadsheet!AV104,EnrollWaive),0)))</f>
        <v>1</v>
      </c>
      <c r="BZ104" s="5" t="b">
        <f t="array" ref="BZ104">IF(ISBLANK(Spreadsheet!AW104),TRUE,ISNUMBER(MATCH(TRUE,EXACT(Spreadsheet!AW104,LifeBenefitClasses),0)))</f>
        <v>1</v>
      </c>
      <c r="CA104" s="5" t="b">
        <f t="array" ref="CA104">IF(ISBLANK(Spreadsheet!AX104),TRUE,ISNUMBER(MATCH(TRUE,EXACT(Spreadsheet!AX104,LifeBenefitClasses),0)))</f>
        <v>1</v>
      </c>
      <c r="CB104" s="5" t="b">
        <f t="array" ref="CB104">IF(ISBLANK(Spreadsheet!AY104),TRUE,ISNUMBER(MATCH(TRUE,EXACT(Spreadsheet!AY104,LifeBenefitClasses),0)))</f>
        <v>1</v>
      </c>
      <c r="CC104" s="5" t="b">
        <f t="array" ref="CC104">IF(ISBLANK(Spreadsheet!AZ104),TRUE,ISNUMBER(MATCH(TRUE,EXACT(Spreadsheet!AZ104,LifeBenefitClasses),0)))</f>
        <v>1</v>
      </c>
      <c r="CD104" s="5" t="b">
        <f t="array" ref="CD104">IF(ISBLANK(Spreadsheet!BA104),TRUE,ISNUMBER(MATCH(TRUE,EXACT(Spreadsheet!BA104,LifeBenefitClasses),0)))</f>
        <v>1</v>
      </c>
      <c r="CE104" s="5" t="b">
        <f>IF(OR(ISBLANK(Spreadsheet!BA104), Spreadsheet!BA104="Waive"),IF(ISBLANK(Spreadsheet!BB104),TRUE,FALSE),IF(OR(AND(NOT(ISBLANK(Spreadsheet!BA104)),ISBLANK(Spreadsheet!BB104)),NOT(ISNUMBER(VALUE(Spreadsheet!BB104))),ISBLANK(Spreadsheet!BC104),NOT(ISNUMBER(VALUE(Spreadsheet!BC104)))),FALSE,IF(AND(Spreadsheet!BB104&gt;=50000,Spreadsheet!BB104&lt;=250000,MOD(Spreadsheet!BB104,10000)=0,Spreadsheet!BB104&lt;=(10*Spreadsheet!BC104)),TRUE,FALSE)))</f>
        <v>1</v>
      </c>
      <c r="CF104" s="5" t="b">
        <f>IF(NOT(ISBLANK(Spreadsheet!BC104)),AND(ISNUMBER(VALUE(Spreadsheet!BC104)),Spreadsheet!BC104&gt;0),AND(OR(ISBLANK(Spreadsheet!AO104),Spreadsheet!AO104="Waive",AND(NOT(OR(ISBLANK(Spreadsheet!AO104),Spreadsheet!AO104="Waive")),Spreadsheet!AP104&gt;=6)),OR(ISBLANK(Spreadsheet!AR104),AND(NOT(OR(ISBLANK(Spreadsheet!AR104),Spreadsheet!AR104="Waive")),Spreadsheet!AS104&gt;=6)),OR(ISBLANK(Spreadsheet!AW104)),OR(ISBLANK(Spreadsheet!AX104)),OR(ISBLANK(Spreadsheet!AY104)),OR(ISBLANK(Spreadsheet!AZ104)),OR(ISBLANK(Spreadsheet!BA104),Spreadsheet!BA104="Waive")))</f>
        <v>1</v>
      </c>
      <c r="CG104" s="5" t="b">
        <f t="shared" ca="1" si="9"/>
        <v>1</v>
      </c>
    </row>
    <row r="105" spans="8:85" x14ac:dyDescent="0.3">
      <c r="H105" s="5">
        <f t="shared" ca="1" si="6"/>
        <v>2</v>
      </c>
      <c r="I105" s="5" t="str">
        <f t="shared" ca="1" si="7"/>
        <v/>
      </c>
      <c r="J105" s="5" t="str">
        <f>IF(AND(NOT(ISBLANK(Spreadsheet!C105)),ISBLANK(Spreadsheet!D105)),Spreadsheet!F105&amp;" "&amp;Spreadsheet!H105,"")</f>
        <v/>
      </c>
      <c r="K105" s="5">
        <f>IF(AND(NOT(ISBLANK(Spreadsheet!C105)),ISBLANK(Spreadsheet!D105)),COUNTIFS(Spreadsheet!E106:E$786,"=Child",Spreadsheet!C106:C$786, "="&amp;Spreadsheet!C105) + COUNTIFS(Spreadsheet!E106:E$786,"=Step-child",Spreadsheet!C106:C$786, "="&amp;Spreadsheet!C105),0)</f>
        <v>0</v>
      </c>
      <c r="L105" s="5">
        <f>IF(NOT(ISBLANK(J105)),COUNTIFS(Spreadsheet!E106:E$786,"=Wife",Spreadsheet!C106:C$786, "="&amp;Spreadsheet!C105) + COUNTIFS(Spreadsheet!E106:E$786,"=Husband",Spreadsheet!C106:C$786, "="&amp;Spreadsheet!C105),0)</f>
        <v>0</v>
      </c>
      <c r="M105" s="5">
        <f>IF(NOT(ISBLANK(Spreadsheet!AJ105)),VLOOKUP(Spreadsheet!AJ105,'Drop Downs'!$P$2:$R$16,3,FALSE),0)</f>
        <v>0</v>
      </c>
      <c r="N105" s="5">
        <f>IF(NOT(ISBLANK(Spreadsheet!AJ105)), VLOOKUP(Spreadsheet!AJ105,'Drop Downs'!$P$2:$R$16,2,FALSE),0)</f>
        <v>0</v>
      </c>
      <c r="O105" s="5">
        <f>IF(NOT(ISBLANK(Spreadsheet!AL105)),VLOOKUP(Spreadsheet!AL105,'Drop Downs'!$P$2:$R$16,3,FALSE), 0)</f>
        <v>0</v>
      </c>
      <c r="P105" s="5">
        <f>IF(NOT(ISBLANK(Spreadsheet!AL105)),VLOOKUP(Spreadsheet!AL105,'Drop Downs'!$P$2:$R$16,2,FALSE),0)</f>
        <v>0</v>
      </c>
      <c r="Q105" s="5">
        <f>IF(NOT(ISBLANK(Spreadsheet!AN105)),VLOOKUP(Spreadsheet!AN105,'Drop Downs'!$P$2:$R$16,3,FALSE),0)</f>
        <v>0</v>
      </c>
      <c r="R105" s="5">
        <f>IF(NOT(ISBLANK(Spreadsheet!AN105)),VLOOKUP(Spreadsheet!AN105,'Drop Downs'!$P$2:$R$16,2,FALSE),0)</f>
        <v>0</v>
      </c>
      <c r="S105" s="5" t="str">
        <f>IF(OR(M105&gt;K105,N105&gt;L105,O105&gt;K105, Q105&gt;K105,N105&gt;L105, P105&gt;L105, R105&gt;L105),"Member currently has a coverage election over what he/she needs.  Please add more dependents or adjust the coverage election.","")&amp;(IF(AND(NOT(ISBLANK(Spreadsheet!C105)),NOT(ISBLANK(Spreadsheet!D105)),ISBLANK(Spreadsheet!E105)),"Dependent lacks a relationship to member.Please select one from the drop-down.",""))</f>
        <v/>
      </c>
      <c r="T105" s="5" t="b">
        <f t="shared" si="8"/>
        <v>1</v>
      </c>
      <c r="U105" s="5" t="b">
        <f>OR(ISBLANK(Spreadsheet!C105),IF(NOT(ISBLANK(Spreadsheet!D105)),NOT(ISBLANK(Spreadsheet!E105)),TRUE))</f>
        <v>1</v>
      </c>
      <c r="V105" s="5" t="b">
        <f>OR(ISBLANK(Spreadsheet!C105), NOT(ISBLANK(Spreadsheet!I105)))</f>
        <v>1</v>
      </c>
      <c r="W105" s="5" t="b">
        <f>OR(ISBLANK(Spreadsheet!D105),NOT(ISBLANK(Spreadsheet!C105)))</f>
        <v>1</v>
      </c>
      <c r="X105" s="155" t="str">
        <f>REPT("0",MIN(FIND({1,2,3,4,5,6,7,8,9},Spreadsheet!C105&amp;"123456789"))-1)&amp;IF(ISBLANK(Spreadsheet!C105),"",SUMPRODUCT(MID(0&amp;Spreadsheet!C105,LARGE(INDEX(ISNUMBER(--MID(Spreadsheet!C105,ROW($1:$225),1))*
 ROW($1:$225),0),ROW($1:$225))+1,1)*10^ROW($1:$225)/10))</f>
        <v/>
      </c>
      <c r="Y105" s="5" t="b">
        <f>IF(NOT(ISBLANK(Spreadsheet!C105)),IF(AND(ISNUMBER(VALUE(Spreadsheet!C105)), LEN(Spreadsheet!C105)=9),TRUE,FALSE),TRUE)</f>
        <v>1</v>
      </c>
      <c r="Z105" s="155" t="str">
        <f>REPT("0",MIN(FIND({1,2,3,4,5,6,7,8,9},Spreadsheet!D105&amp;"123456789"))-1)&amp;IF(ISBLANK(Spreadsheet!D105),"",SUMPRODUCT(MID(0&amp;Spreadsheet!D105,LARGE(INDEX(ISNUMBER(--MID(Spreadsheet!D105,ROW($1:$225),1))*
 ROW($1:$225),0),ROW($1:$225))+1,1)*10^ROW($1:$225)/10))</f>
        <v/>
      </c>
      <c r="AA105" s="5" t="b">
        <f>IF(AND(NOT(ISBLANK(Spreadsheet!D105)),NOT(ISBLANK(Spreadsheet!C105))),IF(AND(ISNUMBER(VALUE(Spreadsheet!D105)), LEN(Spreadsheet!D105)=9),TRUE,FALSE),IF(AND(NOT(ISBLANK(Spreadsheet!D105)),ISBLANK(Spreadsheet!C105)),FALSE,TRUE))</f>
        <v>1</v>
      </c>
      <c r="AB105" s="5" t="b">
        <f>OR(ISBLANK(Spreadsheet!Y105),IF(NOT(ISBLANK(Spreadsheet!Y105)),LEN(Spreadsheet!Y105)=10,ISNUMBER(VALUE(Spreadsheet!Y105))))</f>
        <v>1</v>
      </c>
      <c r="AC105" s="5" t="b">
        <f>OR(ISBLANK(Spreadsheet!AI105), AND(NOT(ISBLANK(Spreadsheet!AJ105)), NOT(ISNUMBER(SEARCH("Waive",Spreadsheet!AJ105)))))</f>
        <v>1</v>
      </c>
      <c r="AD105" s="5" t="b">
        <f>OR(ISBLANK(Spreadsheet!AK105), AND(NOT(ISBLANK(Spreadsheet!AL105)), NOT(ISNUMBER(SEARCH("Waive",Spreadsheet!AL105)))))</f>
        <v>1</v>
      </c>
      <c r="AE105" s="5" t="b">
        <f>OR(ISBLANK(Spreadsheet!AM105), AND(NOT(ISBLANK(Spreadsheet!AN105)), NOT(ISNUMBER(SEARCH("Waive", Spreadsheet!AN105)))))</f>
        <v>1</v>
      </c>
      <c r="AF105" s="5" t="b">
        <f>OR(ISBLANK(Spreadsheet!C105), NOT(ISBLANK(Spreadsheet!D105)),NOT(ISBLANK(Spreadsheet!L105)))</f>
        <v>1</v>
      </c>
      <c r="AG105" s="5" t="b">
        <f>IF(AND(NOT(ISBLANK(Spreadsheet!C105)), NOT(ISBLANK(Spreadsheet!D105)),Spreadsheet!C105&lt;&gt;Spreadsheet!D105),IF(ISERROR(VLOOKUP(Spreadsheet!C105, Spreadsheet!$C$6:'Spreadsheet'!$C104,1,FALSE)), FALSE, TRUE),TRUE)</f>
        <v>1</v>
      </c>
      <c r="AH105" s="5" t="b">
        <f>Spreadsheet!$B$2=Spreadsheet!AD105</f>
        <v>1</v>
      </c>
      <c r="AI105" s="5" t="b">
        <f>IF(ISBLANK(Spreadsheet!G105),TRUE,IF(OR(LEN(Spreadsheet!G105)&gt;1,ISNUMBER(VALUE(Spreadsheet!G105))),FALSE,TRUE))</f>
        <v>1</v>
      </c>
      <c r="AJ105" s="5" t="b">
        <f>OR(ISBLANK(Spreadsheet!C105), NOT(ISBLANK(Spreadsheet!B105)), NOT(ISBLANK(Spreadsheet!D105)))</f>
        <v>1</v>
      </c>
      <c r="AK105" s="5" t="b">
        <f t="array" ref="AK105">IF(OR(AND(ISBLANK(Spreadsheet!E105),ISBLANK(Spreadsheet!D105),NOT(ISBLANK(Spreadsheet!C105))),AND(ISBLANK(Spreadsheet!E105),ISBLANK(Spreadsheet!D105),ISBLANK(Spreadsheet!C105))),TRUE,ISNUMBER(MATCH(TRUE,EXACT(Spreadsheet!E105,Relationships),0)))</f>
        <v>1</v>
      </c>
      <c r="AL105" s="5" t="b">
        <f>IF(NOT(ISBLANK(Spreadsheet!C105)),IF(OR(ISBLANK(Spreadsheet!F105),LEN(Spreadsheet!F105)&gt;40),FALSE,TRUE),TRUE)</f>
        <v>1</v>
      </c>
      <c r="AM105" s="5" t="b">
        <f>IF(NOT(ISBLANK(Spreadsheet!C105)),IF(OR(ISBLANK(Spreadsheet!H105),LEN(Spreadsheet!H105)&gt;40),FALSE,TRUE),TRUE)</f>
        <v>1</v>
      </c>
      <c r="AN105" s="5" t="b">
        <f t="array" ref="AN105">IF(ISBLANK(Spreadsheet!I105),TRUE,ISNUMBER(MATCH(TRUE,EXACT(Spreadsheet!I105,GenderValues),0)))</f>
        <v>1</v>
      </c>
      <c r="AO105" s="5" t="b">
        <f ca="1">IF(ISERROR(DATEVALUE(TEXT(Spreadsheet!J105,"mm/dd/yyyy")) &gt; TODAY()),IF(AND(ISBLANK(Spreadsheet!J105),ISBLANK(Spreadsheet!C105)),TRUE,FALSE),IF(DATEVALUE(TEXT(Spreadsheet!J105,"mm/dd/yyyy")) &gt; TODAY(),FALSE,TRUE))</f>
        <v>1</v>
      </c>
      <c r="AP105" s="5" t="b">
        <f>OR(ISBLANK(Spreadsheet!K105),LEN(Spreadsheet!K105)&lt;=100)</f>
        <v>1</v>
      </c>
      <c r="AQ105" s="5" t="b">
        <f t="array" ref="AQ105">IF(OR(AND(ISBLANK(Spreadsheet!L105),ISBLANK(Spreadsheet!C105)),AND(NOT(ISBLANK(Spreadsheet!C105)),NOT(ISBLANK(Spreadsheet!D105)))),TRUE,ISNUMBER(MATCH(TRUE,EXACT(Spreadsheet!L105,MaritalStatus),0)))</f>
        <v>1</v>
      </c>
      <c r="AR105" s="5" t="b">
        <f ca="1">IF(ISERROR(DATEVALUE(TEXT(Spreadsheet!M105,"mm/dd/yyyy")) &gt; TODAY()),IF(ISBLANK(Spreadsheet!M105),TRUE,FALSE),IF(DATEVALUE(TEXT(Spreadsheet!M105,"mm/dd/yyyy")) &gt; TODAY(),FALSE,TRUE))</f>
        <v>1</v>
      </c>
      <c r="AS105" s="5" t="b">
        <f>OR(ISBLANK(Spreadsheet!N105),LEN(Spreadsheet!N105)&lt;=100)</f>
        <v>1</v>
      </c>
      <c r="AT105" s="5" t="b">
        <f>OR(ISBLANK(Spreadsheet!O105),UPPER(Spreadsheet!O105)="YES")</f>
        <v>1</v>
      </c>
      <c r="AU105" s="5" t="b">
        <f>OR(ISBLANK(Spreadsheet!P105),UPPER(Spreadsheet!P105)="YES")</f>
        <v>1</v>
      </c>
      <c r="AV105" s="5" t="b">
        <f t="array" ref="AV105">IF(ISBLANK(Spreadsheet!Q105),TRUE,ISNUMBER(MATCH(TRUE,EXACT(Spreadsheet!Q105,OnGroupsPriorIns),0)))</f>
        <v>1</v>
      </c>
      <c r="AW105" s="5" t="b">
        <f>OR(ISBLANK(Spreadsheet!R105),UPPER(Spreadsheet!R105)="YES")</f>
        <v>1</v>
      </c>
      <c r="AX105" s="5" t="b">
        <f>OR(ISBLANK(Spreadsheet!S105),UPPER(Spreadsheet!S105)="YES")</f>
        <v>1</v>
      </c>
      <c r="AY105" s="5" t="b">
        <f>OR(AND(ISBLANK(Spreadsheet!C105),LEN(Spreadsheet!T105)=0),AND(NOT(ISBLANK(Spreadsheet!C105)),LEN(Spreadsheet!T105)&gt;0,LEN(Spreadsheet!T105)&lt;=50))</f>
        <v>1</v>
      </c>
      <c r="AZ105" s="5" t="b">
        <f>OR(LEN(Spreadsheet!U105)=0,AND(LEN(Spreadsheet!U105)&gt;0,LEN(Spreadsheet!U105)&lt;=50))</f>
        <v>1</v>
      </c>
      <c r="BA105" s="5" t="b">
        <f>OR(AND(ISBLANK(Spreadsheet!C105),LEN(Spreadsheet!V105)=0),AND(NOT(ISBLANK(Spreadsheet!C105)),LEN(Spreadsheet!V105)&gt;0,LEN(Spreadsheet!V105)&lt;=50))</f>
        <v>1</v>
      </c>
      <c r="BB105" s="5" t="b">
        <f t="array" ref="BB105">IF(AND(ISBLANK(Spreadsheet!C105),LEN(Spreadsheet!W105)=0),TRUE,ISNUMBER(MATCH(TRUE,EXACT(Spreadsheet!W105,States),0)))</f>
        <v>1</v>
      </c>
      <c r="BC105" s="5" t="b">
        <f>OR(AND(ISBLANK(Spreadsheet!C105),LEN(Spreadsheet!X105)=0),AND(NOT(ISBLANK(Spreadsheet!C105)),LEN(Spreadsheet!X105)&gt;0,LEN(Spreadsheet!X105)=5,ISNUMBER(VALUE(Spreadsheet!X105))))</f>
        <v>1</v>
      </c>
      <c r="BD105" s="5" t="b">
        <f>OR(ISBLANK(Spreadsheet!Z105),LEN(Spreadsheet!Z105)&lt;=50)</f>
        <v>1</v>
      </c>
      <c r="BE105" s="5" t="b">
        <f>ISBLANK(Spreadsheet!AA105)</f>
        <v>1</v>
      </c>
      <c r="BF105" s="5" t="b">
        <f>ISBLANK(Spreadsheet!AB105)</f>
        <v>1</v>
      </c>
      <c r="BG105" s="5" t="b">
        <f>IF(ISERROR(DATEVALUE(TEXT(Spreadsheet!AC105,"mm/dd/yyyy")) &gt; DATEVALUE(TEXT(Spreadsheet!J105,"mm/dd/yyyy"))),IF(OR(AND(ISBLANK(Spreadsheet!AC105),ISBLANK(Spreadsheet!C105)),AND(NOT(ISBLANK(Spreadsheet!C105)),ISBLANK(Spreadsheet!AC105),NOT(ISBLANK(Spreadsheet!D105)))),TRUE,FALSE),IF(DATEVALUE(TEXT(Spreadsheet!AC105,"mm/dd/yyyy")) &gt; DATEVALUE(TEXT(Spreadsheet!J105,"mm/dd/yyyy")),TRUE,FALSE))</f>
        <v>1</v>
      </c>
      <c r="BH105" s="5" t="b">
        <f>OR(AND(ISBLANK(Spreadsheet!C105),ISBLANK(Spreadsheet!AE105)),AND(NOT(ISBLANK(Spreadsheet!C105)),NOT(ISBLANK(Spreadsheet!D105)),ISBLANK(Spreadsheet!AE105)),AND(NOT(ISBLANK(Spreadsheet!C105)),ISBLANK(Spreadsheet!D105),NOT(ISBLANK(Spreadsheet!AE105)),LEN(Spreadsheet!AE105)&lt;=100))</f>
        <v>1</v>
      </c>
      <c r="BI105" s="5" t="b">
        <f t="array" ref="BI105">IF(ISBLANK(Spreadsheet!AF105),TRUE,ISNUMBER(MATCH(TRUE,EXACT(Spreadsheet!AF105,CobraShortReasons),0)))</f>
        <v>1</v>
      </c>
      <c r="BJ105" s="5" t="b">
        <f ca="1">IF(ISERROR(DATEVALUE(TEXT(Spreadsheet!AG105,"mm/dd/yyyy")) &gt; TODAY()),IF(ISBLANK(Spreadsheet!AG105),TRUE,FALSE),IF(DATEVALUE(TEXT(Spreadsheet!AG105,"mm/dd/yyyy")) &gt; TODAY(),FALSE,TRUE))</f>
        <v>1</v>
      </c>
      <c r="BK105" s="5" t="b">
        <f>OR(ISBLANK(Spreadsheet!AH105),LEN(Spreadsheet!AH105)&lt;=25)</f>
        <v>1</v>
      </c>
      <c r="BL105" s="5" t="b">
        <f t="array" aca="1" ref="BL105" ca="1">IF(ISBLANK(Spreadsheet!AI105),TRUE,ISNUMBER(MATCH(TRUE,EXACT(Spreadsheet!AI105,INDIRECT(Spreadsheet!$D$2)),0)))</f>
        <v>1</v>
      </c>
      <c r="BM105" s="5" t="b">
        <f t="array" aca="1" ref="BM105" ca="1">IF(ISBLANK(Spreadsheet!AJ105),TRUE,ISNUMBER(MATCH(TRUE,EXACT(Spreadsheet!AJ105,INDIRECT(Spreadsheet!BJ105)),0)))</f>
        <v>1</v>
      </c>
      <c r="BN105" s="5" t="b">
        <f t="array" ref="BN105">IF(ISBLANK(Spreadsheet!AK105),TRUE,ISNUMBER(MATCH(TRUE,EXACT(Spreadsheet!AK105,DentalPlans),0)))</f>
        <v>1</v>
      </c>
      <c r="BO105" s="5" t="b">
        <f t="array" aca="1" ref="BO105" ca="1">IF(ISBLANK(Spreadsheet!AL105),TRUE,ISNUMBER(MATCH(TRUE,EXACT(Spreadsheet!AL105,INDIRECT(Spreadsheet!BK105)),0)))</f>
        <v>1</v>
      </c>
      <c r="BP105" s="5" t="b">
        <f t="array" ref="BP105">IF(ISBLANK(Spreadsheet!AM105),TRUE,ISNUMBER(MATCH(TRUE,EXACT(Spreadsheet!AM105,VisionPlans),0)))</f>
        <v>1</v>
      </c>
      <c r="BQ105" s="5" t="b">
        <f t="array" aca="1" ref="BQ105" ca="1">IF(ISBLANK(Spreadsheet!AN105),TRUE,ISNUMBER(MATCH(TRUE,EXACT(Spreadsheet!AN105,INDIRECT(Spreadsheet!BL105)),0)))</f>
        <v>1</v>
      </c>
      <c r="BR105" s="5" t="b">
        <f t="array" ref="BR105">IF(ISBLANK(Spreadsheet!AO105),TRUE,ISNUMBER(MATCH(TRUE,EXACT(Spreadsheet!AO105,LifeBenefitClasses),0)))</f>
        <v>1</v>
      </c>
      <c r="BS105" s="5" t="b">
        <f>IF(OR(ISBLANK(Spreadsheet!AO105), Spreadsheet!AO105="Waive"),IF(ISBLANK(Spreadsheet!AP105),TRUE,FALSE),IF(OR(AND(NOT(ISBLANK(Spreadsheet!AO105)),ISBLANK(Spreadsheet!AP105)),NOT(ISNUMBER(VALUE(Spreadsheet!AP105)))),FALSE,IF(OR(AND(Spreadsheet!AP105&lt;6,MOD(Spreadsheet!AP105*10,5)=0), MOD(Spreadsheet!AP105,5000)=0),TRUE,FALSE)))</f>
        <v>1</v>
      </c>
      <c r="BT105" s="5" t="b">
        <f t="array" ref="BT105">IF(ISBLANK(Spreadsheet!AQ105),TRUE,ISNUMBER(MATCH(TRUE,EXACT(Spreadsheet!AQ105,EnrollWaive),0)))</f>
        <v>1</v>
      </c>
      <c r="BU105" s="5" t="b">
        <f t="array" ref="BU105">IF(ISBLANK(Spreadsheet!AR105),TRUE,ISNUMBER(MATCH(TRUE,EXACT(Spreadsheet!AR105,LifeBenefitClasses),0)))</f>
        <v>1</v>
      </c>
      <c r="BV105" s="5" t="b">
        <f>IF(OR(ISBLANK(Spreadsheet!AR105), Spreadsheet!AR105="Waive"),IF(ISBLANK(Spreadsheet!AS105),TRUE,FALSE),IF(OR(AND(NOT(ISBLANK(Spreadsheet!AR105)),ISBLANK(Spreadsheet!AS105)),NOT(ISNUMBER(VALUE(Spreadsheet!AS105)))),FALSE,IF(OR(AND(Spreadsheet!AS105&lt;6,MOD(Spreadsheet!AS105*10,5)=0), MOD(Spreadsheet!AS105,10000)=0),TRUE,FALSE)))</f>
        <v>1</v>
      </c>
      <c r="BW105" s="5" t="b">
        <f t="array" ref="BW105">IF(ISBLANK(Spreadsheet!AT105),TRUE,ISNUMBER(MATCH(TRUE,EXACT(Spreadsheet!AT105,LifeBenefitClasses),0)))</f>
        <v>1</v>
      </c>
      <c r="BX105" s="5" t="b">
        <f>IF(OR(ISBLANK(Spreadsheet!AT105), Spreadsheet!AT105="Waive"),IF(ISBLANK(Spreadsheet!AU105),TRUE,FALSE),IF(OR(AND(NOT(ISBLANK(Spreadsheet!AT105)),ISBLANK(Spreadsheet!AU105)),NOT(ISNUMBER(VALUE(Spreadsheet!AU105)))),FALSE,IF(AND(NOT(OR(ISBLANK(Spreadsheet!AT105),Spreadsheet!AT105="Waive")),NOT(OR(ISBLANK(Spreadsheet!AR105),Spreadsheet!AR105="Waive")),MOD(Spreadsheet!AU105,5000)=0, Spreadsheet!AU105&lt;=(Spreadsheet!AS105*0.5)),TRUE,FALSE)))</f>
        <v>1</v>
      </c>
      <c r="BY105" s="5" t="b">
        <f t="array" ref="BY105">IF(ISBLANK(Spreadsheet!AV105),TRUE,ISNUMBER(MATCH(TRUE,EXACT(Spreadsheet!AV105,EnrollWaive),0)))</f>
        <v>1</v>
      </c>
      <c r="BZ105" s="5" t="b">
        <f t="array" ref="BZ105">IF(ISBLANK(Spreadsheet!AW105),TRUE,ISNUMBER(MATCH(TRUE,EXACT(Spreadsheet!AW105,LifeBenefitClasses),0)))</f>
        <v>1</v>
      </c>
      <c r="CA105" s="5" t="b">
        <f t="array" ref="CA105">IF(ISBLANK(Spreadsheet!AX105),TRUE,ISNUMBER(MATCH(TRUE,EXACT(Spreadsheet!AX105,LifeBenefitClasses),0)))</f>
        <v>1</v>
      </c>
      <c r="CB105" s="5" t="b">
        <f t="array" ref="CB105">IF(ISBLANK(Spreadsheet!AY105),TRUE,ISNUMBER(MATCH(TRUE,EXACT(Spreadsheet!AY105,LifeBenefitClasses),0)))</f>
        <v>1</v>
      </c>
      <c r="CC105" s="5" t="b">
        <f t="array" ref="CC105">IF(ISBLANK(Spreadsheet!AZ105),TRUE,ISNUMBER(MATCH(TRUE,EXACT(Spreadsheet!AZ105,LifeBenefitClasses),0)))</f>
        <v>1</v>
      </c>
      <c r="CD105" s="5" t="b">
        <f t="array" ref="CD105">IF(ISBLANK(Spreadsheet!BA105),TRUE,ISNUMBER(MATCH(TRUE,EXACT(Spreadsheet!BA105,LifeBenefitClasses),0)))</f>
        <v>1</v>
      </c>
      <c r="CE105" s="5" t="b">
        <f>IF(OR(ISBLANK(Spreadsheet!BA105), Spreadsheet!BA105="Waive"),IF(ISBLANK(Spreadsheet!BB105),TRUE,FALSE),IF(OR(AND(NOT(ISBLANK(Spreadsheet!BA105)),ISBLANK(Spreadsheet!BB105)),NOT(ISNUMBER(VALUE(Spreadsheet!BB105))),ISBLANK(Spreadsheet!BC105),NOT(ISNUMBER(VALUE(Spreadsheet!BC105)))),FALSE,IF(AND(Spreadsheet!BB105&gt;=50000,Spreadsheet!BB105&lt;=250000,MOD(Spreadsheet!BB105,10000)=0,Spreadsheet!BB105&lt;=(10*Spreadsheet!BC105)),TRUE,FALSE)))</f>
        <v>1</v>
      </c>
      <c r="CF105" s="5" t="b">
        <f>IF(NOT(ISBLANK(Spreadsheet!BC105)),AND(ISNUMBER(VALUE(Spreadsheet!BC105)),Spreadsheet!BC105&gt;0),AND(OR(ISBLANK(Spreadsheet!AO105),Spreadsheet!AO105="Waive",AND(NOT(OR(ISBLANK(Spreadsheet!AO105),Spreadsheet!AO105="Waive")),Spreadsheet!AP105&gt;=6)),OR(ISBLANK(Spreadsheet!AR105),AND(NOT(OR(ISBLANK(Spreadsheet!AR105),Spreadsheet!AR105="Waive")),Spreadsheet!AS105&gt;=6)),OR(ISBLANK(Spreadsheet!AW105)),OR(ISBLANK(Spreadsheet!AX105)),OR(ISBLANK(Spreadsheet!AY105)),OR(ISBLANK(Spreadsheet!AZ105)),OR(ISBLANK(Spreadsheet!BA105),Spreadsheet!BA105="Waive")))</f>
        <v>1</v>
      </c>
      <c r="CG105" s="5" t="b">
        <f t="shared" ca="1" si="9"/>
        <v>1</v>
      </c>
    </row>
    <row r="106" spans="8:85" x14ac:dyDescent="0.3">
      <c r="H106" s="5">
        <f t="shared" ca="1" si="6"/>
        <v>2</v>
      </c>
      <c r="I106" s="5" t="str">
        <f t="shared" ca="1" si="7"/>
        <v/>
      </c>
      <c r="J106" s="5" t="str">
        <f>IF(AND(NOT(ISBLANK(Spreadsheet!C106)),ISBLANK(Spreadsheet!D106)),Spreadsheet!F106&amp;" "&amp;Spreadsheet!H106,"")</f>
        <v/>
      </c>
      <c r="K106" s="5">
        <f>IF(AND(NOT(ISBLANK(Spreadsheet!C106)),ISBLANK(Spreadsheet!D106)),COUNTIFS(Spreadsheet!E107:E$786,"=Child",Spreadsheet!C107:C$786, "="&amp;Spreadsheet!C106) + COUNTIFS(Spreadsheet!E107:E$786,"=Step-child",Spreadsheet!C107:C$786, "="&amp;Spreadsheet!C106),0)</f>
        <v>0</v>
      </c>
      <c r="L106" s="5">
        <f>IF(NOT(ISBLANK(J106)),COUNTIFS(Spreadsheet!E107:E$786,"=Wife",Spreadsheet!C107:C$786, "="&amp;Spreadsheet!C106) + COUNTIFS(Spreadsheet!E107:E$786,"=Husband",Spreadsheet!C107:C$786, "="&amp;Spreadsheet!C106),0)</f>
        <v>0</v>
      </c>
      <c r="M106" s="5">
        <f>IF(NOT(ISBLANK(Spreadsheet!AJ106)),VLOOKUP(Spreadsheet!AJ106,'Drop Downs'!$P$2:$R$16,3,FALSE),0)</f>
        <v>0</v>
      </c>
      <c r="N106" s="5">
        <f>IF(NOT(ISBLANK(Spreadsheet!AJ106)), VLOOKUP(Spreadsheet!AJ106,'Drop Downs'!$P$2:$R$16,2,FALSE),0)</f>
        <v>0</v>
      </c>
      <c r="O106" s="5">
        <f>IF(NOT(ISBLANK(Spreadsheet!AL106)),VLOOKUP(Spreadsheet!AL106,'Drop Downs'!$P$2:$R$16,3,FALSE), 0)</f>
        <v>0</v>
      </c>
      <c r="P106" s="5">
        <f>IF(NOT(ISBLANK(Spreadsheet!AL106)),VLOOKUP(Spreadsheet!AL106,'Drop Downs'!$P$2:$R$16,2,FALSE),0)</f>
        <v>0</v>
      </c>
      <c r="Q106" s="5">
        <f>IF(NOT(ISBLANK(Spreadsheet!AN106)),VLOOKUP(Spreadsheet!AN106,'Drop Downs'!$P$2:$R$16,3,FALSE),0)</f>
        <v>0</v>
      </c>
      <c r="R106" s="5">
        <f>IF(NOT(ISBLANK(Spreadsheet!AN106)),VLOOKUP(Spreadsheet!AN106,'Drop Downs'!$P$2:$R$16,2,FALSE),0)</f>
        <v>0</v>
      </c>
      <c r="S106" s="5" t="str">
        <f>IF(OR(M106&gt;K106,N106&gt;L106,O106&gt;K106, Q106&gt;K106,N106&gt;L106, P106&gt;L106, R106&gt;L106),"Member currently has a coverage election over what he/she needs.  Please add more dependents or adjust the coverage election.","")&amp;(IF(AND(NOT(ISBLANK(Spreadsheet!C106)),NOT(ISBLANK(Spreadsheet!D106)),ISBLANK(Spreadsheet!E106)),"Dependent lacks a relationship to member.Please select one from the drop-down.",""))</f>
        <v/>
      </c>
      <c r="T106" s="5" t="b">
        <f t="shared" si="8"/>
        <v>1</v>
      </c>
      <c r="U106" s="5" t="b">
        <f>OR(ISBLANK(Spreadsheet!C106),IF(NOT(ISBLANK(Spreadsheet!D106)),NOT(ISBLANK(Spreadsheet!E106)),TRUE))</f>
        <v>1</v>
      </c>
      <c r="V106" s="5" t="b">
        <f>OR(ISBLANK(Spreadsheet!C106), NOT(ISBLANK(Spreadsheet!I106)))</f>
        <v>1</v>
      </c>
      <c r="W106" s="5" t="b">
        <f>OR(ISBLANK(Spreadsheet!D106),NOT(ISBLANK(Spreadsheet!C106)))</f>
        <v>1</v>
      </c>
      <c r="X106" s="155" t="str">
        <f>REPT("0",MIN(FIND({1,2,3,4,5,6,7,8,9},Spreadsheet!C106&amp;"123456789"))-1)&amp;IF(ISBLANK(Spreadsheet!C106),"",SUMPRODUCT(MID(0&amp;Spreadsheet!C106,LARGE(INDEX(ISNUMBER(--MID(Spreadsheet!C106,ROW($1:$225),1))*
 ROW($1:$225),0),ROW($1:$225))+1,1)*10^ROW($1:$225)/10))</f>
        <v/>
      </c>
      <c r="Y106" s="5" t="b">
        <f>IF(NOT(ISBLANK(Spreadsheet!C106)),IF(AND(ISNUMBER(VALUE(Spreadsheet!C106)), LEN(Spreadsheet!C106)=9),TRUE,FALSE),TRUE)</f>
        <v>1</v>
      </c>
      <c r="Z106" s="155" t="str">
        <f>REPT("0",MIN(FIND({1,2,3,4,5,6,7,8,9},Spreadsheet!D106&amp;"123456789"))-1)&amp;IF(ISBLANK(Spreadsheet!D106),"",SUMPRODUCT(MID(0&amp;Spreadsheet!D106,LARGE(INDEX(ISNUMBER(--MID(Spreadsheet!D106,ROW($1:$225),1))*
 ROW($1:$225),0),ROW($1:$225))+1,1)*10^ROW($1:$225)/10))</f>
        <v/>
      </c>
      <c r="AA106" s="5" t="b">
        <f>IF(AND(NOT(ISBLANK(Spreadsheet!D106)),NOT(ISBLANK(Spreadsheet!C106))),IF(AND(ISNUMBER(VALUE(Spreadsheet!D106)), LEN(Spreadsheet!D106)=9),TRUE,FALSE),IF(AND(NOT(ISBLANK(Spreadsheet!D106)),ISBLANK(Spreadsheet!C106)),FALSE,TRUE))</f>
        <v>1</v>
      </c>
      <c r="AB106" s="5" t="b">
        <f>OR(ISBLANK(Spreadsheet!Y106),IF(NOT(ISBLANK(Spreadsheet!Y106)),LEN(Spreadsheet!Y106)=10,ISNUMBER(VALUE(Spreadsheet!Y106))))</f>
        <v>1</v>
      </c>
      <c r="AC106" s="5" t="b">
        <f>OR(ISBLANK(Spreadsheet!AI106), AND(NOT(ISBLANK(Spreadsheet!AJ106)), NOT(ISNUMBER(SEARCH("Waive",Spreadsheet!AJ106)))))</f>
        <v>1</v>
      </c>
      <c r="AD106" s="5" t="b">
        <f>OR(ISBLANK(Spreadsheet!AK106), AND(NOT(ISBLANK(Spreadsheet!AL106)), NOT(ISNUMBER(SEARCH("Waive",Spreadsheet!AL106)))))</f>
        <v>1</v>
      </c>
      <c r="AE106" s="5" t="b">
        <f>OR(ISBLANK(Spreadsheet!AM106), AND(NOT(ISBLANK(Spreadsheet!AN106)), NOT(ISNUMBER(SEARCH("Waive", Spreadsheet!AN106)))))</f>
        <v>1</v>
      </c>
      <c r="AF106" s="5" t="b">
        <f>OR(ISBLANK(Spreadsheet!C106), NOT(ISBLANK(Spreadsheet!D106)),NOT(ISBLANK(Spreadsheet!L106)))</f>
        <v>1</v>
      </c>
      <c r="AG106" s="5" t="b">
        <f>IF(AND(NOT(ISBLANK(Spreadsheet!C106)), NOT(ISBLANK(Spreadsheet!D106)),Spreadsheet!C106&lt;&gt;Spreadsheet!D106),IF(ISERROR(VLOOKUP(Spreadsheet!C106, Spreadsheet!$C$6:'Spreadsheet'!$C105,1,FALSE)), FALSE, TRUE),TRUE)</f>
        <v>1</v>
      </c>
      <c r="AH106" s="5" t="b">
        <f>Spreadsheet!$B$2=Spreadsheet!AD106</f>
        <v>1</v>
      </c>
      <c r="AI106" s="5" t="b">
        <f>IF(ISBLANK(Spreadsheet!G106),TRUE,IF(OR(LEN(Spreadsheet!G106)&gt;1,ISNUMBER(VALUE(Spreadsheet!G106))),FALSE,TRUE))</f>
        <v>1</v>
      </c>
      <c r="AJ106" s="5" t="b">
        <f>OR(ISBLANK(Spreadsheet!C106), NOT(ISBLANK(Spreadsheet!B106)), NOT(ISBLANK(Spreadsheet!D106)))</f>
        <v>1</v>
      </c>
      <c r="AK106" s="5" t="b">
        <f t="array" ref="AK106">IF(OR(AND(ISBLANK(Spreadsheet!E106),ISBLANK(Spreadsheet!D106),NOT(ISBLANK(Spreadsheet!C106))),AND(ISBLANK(Spreadsheet!E106),ISBLANK(Spreadsheet!D106),ISBLANK(Spreadsheet!C106))),TRUE,ISNUMBER(MATCH(TRUE,EXACT(Spreadsheet!E106,Relationships),0)))</f>
        <v>1</v>
      </c>
      <c r="AL106" s="5" t="b">
        <f>IF(NOT(ISBLANK(Spreadsheet!C106)),IF(OR(ISBLANK(Spreadsheet!F106),LEN(Spreadsheet!F106)&gt;40),FALSE,TRUE),TRUE)</f>
        <v>1</v>
      </c>
      <c r="AM106" s="5" t="b">
        <f>IF(NOT(ISBLANK(Spreadsheet!C106)),IF(OR(ISBLANK(Spreadsheet!H106),LEN(Spreadsheet!H106)&gt;40),FALSE,TRUE),TRUE)</f>
        <v>1</v>
      </c>
      <c r="AN106" s="5" t="b">
        <f t="array" ref="AN106">IF(ISBLANK(Spreadsheet!I106),TRUE,ISNUMBER(MATCH(TRUE,EXACT(Spreadsheet!I106,GenderValues),0)))</f>
        <v>1</v>
      </c>
      <c r="AO106" s="5" t="b">
        <f ca="1">IF(ISERROR(DATEVALUE(TEXT(Spreadsheet!J106,"mm/dd/yyyy")) &gt; TODAY()),IF(AND(ISBLANK(Spreadsheet!J106),ISBLANK(Spreadsheet!C106)),TRUE,FALSE),IF(DATEVALUE(TEXT(Spreadsheet!J106,"mm/dd/yyyy")) &gt; TODAY(),FALSE,TRUE))</f>
        <v>1</v>
      </c>
      <c r="AP106" s="5" t="b">
        <f>OR(ISBLANK(Spreadsheet!K106),LEN(Spreadsheet!K106)&lt;=100)</f>
        <v>1</v>
      </c>
      <c r="AQ106" s="5" t="b">
        <f t="array" ref="AQ106">IF(OR(AND(ISBLANK(Spreadsheet!L106),ISBLANK(Spreadsheet!C106)),AND(NOT(ISBLANK(Spreadsheet!C106)),NOT(ISBLANK(Spreadsheet!D106)))),TRUE,ISNUMBER(MATCH(TRUE,EXACT(Spreadsheet!L106,MaritalStatus),0)))</f>
        <v>1</v>
      </c>
      <c r="AR106" s="5" t="b">
        <f ca="1">IF(ISERROR(DATEVALUE(TEXT(Spreadsheet!M106,"mm/dd/yyyy")) &gt; TODAY()),IF(ISBLANK(Spreadsheet!M106),TRUE,FALSE),IF(DATEVALUE(TEXT(Spreadsheet!M106,"mm/dd/yyyy")) &gt; TODAY(),FALSE,TRUE))</f>
        <v>1</v>
      </c>
      <c r="AS106" s="5" t="b">
        <f>OR(ISBLANK(Spreadsheet!N106),LEN(Spreadsheet!N106)&lt;=100)</f>
        <v>1</v>
      </c>
      <c r="AT106" s="5" t="b">
        <f>OR(ISBLANK(Spreadsheet!O106),UPPER(Spreadsheet!O106)="YES")</f>
        <v>1</v>
      </c>
      <c r="AU106" s="5" t="b">
        <f>OR(ISBLANK(Spreadsheet!P106),UPPER(Spreadsheet!P106)="YES")</f>
        <v>1</v>
      </c>
      <c r="AV106" s="5" t="b">
        <f t="array" ref="AV106">IF(ISBLANK(Spreadsheet!Q106),TRUE,ISNUMBER(MATCH(TRUE,EXACT(Spreadsheet!Q106,OnGroupsPriorIns),0)))</f>
        <v>1</v>
      </c>
      <c r="AW106" s="5" t="b">
        <f>OR(ISBLANK(Spreadsheet!R106),UPPER(Spreadsheet!R106)="YES")</f>
        <v>1</v>
      </c>
      <c r="AX106" s="5" t="b">
        <f>OR(ISBLANK(Spreadsheet!S106),UPPER(Spreadsheet!S106)="YES")</f>
        <v>1</v>
      </c>
      <c r="AY106" s="5" t="b">
        <f>OR(AND(ISBLANK(Spreadsheet!C106),LEN(Spreadsheet!T106)=0),AND(NOT(ISBLANK(Spreadsheet!C106)),LEN(Spreadsheet!T106)&gt;0,LEN(Spreadsheet!T106)&lt;=50))</f>
        <v>1</v>
      </c>
      <c r="AZ106" s="5" t="b">
        <f>OR(LEN(Spreadsheet!U106)=0,AND(LEN(Spreadsheet!U106)&gt;0,LEN(Spreadsheet!U106)&lt;=50))</f>
        <v>1</v>
      </c>
      <c r="BA106" s="5" t="b">
        <f>OR(AND(ISBLANK(Spreadsheet!C106),LEN(Spreadsheet!V106)=0),AND(NOT(ISBLANK(Spreadsheet!C106)),LEN(Spreadsheet!V106)&gt;0,LEN(Spreadsheet!V106)&lt;=50))</f>
        <v>1</v>
      </c>
      <c r="BB106" s="5" t="b">
        <f t="array" ref="BB106">IF(AND(ISBLANK(Spreadsheet!C106),LEN(Spreadsheet!W106)=0),TRUE,ISNUMBER(MATCH(TRUE,EXACT(Spreadsheet!W106,States),0)))</f>
        <v>1</v>
      </c>
      <c r="BC106" s="5" t="b">
        <f>OR(AND(ISBLANK(Spreadsheet!C106),LEN(Spreadsheet!X106)=0),AND(NOT(ISBLANK(Spreadsheet!C106)),LEN(Spreadsheet!X106)&gt;0,LEN(Spreadsheet!X106)=5,ISNUMBER(VALUE(Spreadsheet!X106))))</f>
        <v>1</v>
      </c>
      <c r="BD106" s="5" t="b">
        <f>OR(ISBLANK(Spreadsheet!Z106),LEN(Spreadsheet!Z106)&lt;=50)</f>
        <v>1</v>
      </c>
      <c r="BE106" s="5" t="b">
        <f>ISBLANK(Spreadsheet!AA106)</f>
        <v>1</v>
      </c>
      <c r="BF106" s="5" t="b">
        <f>ISBLANK(Spreadsheet!AB106)</f>
        <v>1</v>
      </c>
      <c r="BG106" s="5" t="b">
        <f>IF(ISERROR(DATEVALUE(TEXT(Spreadsheet!AC106,"mm/dd/yyyy")) &gt; DATEVALUE(TEXT(Spreadsheet!J106,"mm/dd/yyyy"))),IF(OR(AND(ISBLANK(Spreadsheet!AC106),ISBLANK(Spreadsheet!C106)),AND(NOT(ISBLANK(Spreadsheet!C106)),ISBLANK(Spreadsheet!AC106),NOT(ISBLANK(Spreadsheet!D106)))),TRUE,FALSE),IF(DATEVALUE(TEXT(Spreadsheet!AC106,"mm/dd/yyyy")) &gt; DATEVALUE(TEXT(Spreadsheet!J106,"mm/dd/yyyy")),TRUE,FALSE))</f>
        <v>1</v>
      </c>
      <c r="BH106" s="5" t="b">
        <f>OR(AND(ISBLANK(Spreadsheet!C106),ISBLANK(Spreadsheet!AE106)),AND(NOT(ISBLANK(Spreadsheet!C106)),NOT(ISBLANK(Spreadsheet!D106)),ISBLANK(Spreadsheet!AE106)),AND(NOT(ISBLANK(Spreadsheet!C106)),ISBLANK(Spreadsheet!D106),NOT(ISBLANK(Spreadsheet!AE106)),LEN(Spreadsheet!AE106)&lt;=100))</f>
        <v>1</v>
      </c>
      <c r="BI106" s="5" t="b">
        <f t="array" ref="BI106">IF(ISBLANK(Spreadsheet!AF106),TRUE,ISNUMBER(MATCH(TRUE,EXACT(Spreadsheet!AF106,CobraShortReasons),0)))</f>
        <v>1</v>
      </c>
      <c r="BJ106" s="5" t="b">
        <f ca="1">IF(ISERROR(DATEVALUE(TEXT(Spreadsheet!AG106,"mm/dd/yyyy")) &gt; TODAY()),IF(ISBLANK(Spreadsheet!AG106),TRUE,FALSE),IF(DATEVALUE(TEXT(Spreadsheet!AG106,"mm/dd/yyyy")) &gt; TODAY(),FALSE,TRUE))</f>
        <v>1</v>
      </c>
      <c r="BK106" s="5" t="b">
        <f>OR(ISBLANK(Spreadsheet!AH106),LEN(Spreadsheet!AH106)&lt;=25)</f>
        <v>1</v>
      </c>
      <c r="BL106" s="5" t="b">
        <f t="array" aca="1" ref="BL106" ca="1">IF(ISBLANK(Spreadsheet!AI106),TRUE,ISNUMBER(MATCH(TRUE,EXACT(Spreadsheet!AI106,INDIRECT(Spreadsheet!$D$2)),0)))</f>
        <v>1</v>
      </c>
      <c r="BM106" s="5" t="b">
        <f t="array" aca="1" ref="BM106" ca="1">IF(ISBLANK(Spreadsheet!AJ106),TRUE,ISNUMBER(MATCH(TRUE,EXACT(Spreadsheet!AJ106,INDIRECT(Spreadsheet!BJ106)),0)))</f>
        <v>1</v>
      </c>
      <c r="BN106" s="5" t="b">
        <f t="array" ref="BN106">IF(ISBLANK(Spreadsheet!AK106),TRUE,ISNUMBER(MATCH(TRUE,EXACT(Spreadsheet!AK106,DentalPlans),0)))</f>
        <v>1</v>
      </c>
      <c r="BO106" s="5" t="b">
        <f t="array" aca="1" ref="BO106" ca="1">IF(ISBLANK(Spreadsheet!AL106),TRUE,ISNUMBER(MATCH(TRUE,EXACT(Spreadsheet!AL106,INDIRECT(Spreadsheet!BK106)),0)))</f>
        <v>1</v>
      </c>
      <c r="BP106" s="5" t="b">
        <f t="array" ref="BP106">IF(ISBLANK(Spreadsheet!AM106),TRUE,ISNUMBER(MATCH(TRUE,EXACT(Spreadsheet!AM106,VisionPlans),0)))</f>
        <v>1</v>
      </c>
      <c r="BQ106" s="5" t="b">
        <f t="array" aca="1" ref="BQ106" ca="1">IF(ISBLANK(Spreadsheet!AN106),TRUE,ISNUMBER(MATCH(TRUE,EXACT(Spreadsheet!AN106,INDIRECT(Spreadsheet!BL106)),0)))</f>
        <v>1</v>
      </c>
      <c r="BR106" s="5" t="b">
        <f t="array" ref="BR106">IF(ISBLANK(Spreadsheet!AO106),TRUE,ISNUMBER(MATCH(TRUE,EXACT(Spreadsheet!AO106,LifeBenefitClasses),0)))</f>
        <v>1</v>
      </c>
      <c r="BS106" s="5" t="b">
        <f>IF(OR(ISBLANK(Spreadsheet!AO106), Spreadsheet!AO106="Waive"),IF(ISBLANK(Spreadsheet!AP106),TRUE,FALSE),IF(OR(AND(NOT(ISBLANK(Spreadsheet!AO106)),ISBLANK(Spreadsheet!AP106)),NOT(ISNUMBER(VALUE(Spreadsheet!AP106)))),FALSE,IF(OR(AND(Spreadsheet!AP106&lt;6,MOD(Spreadsheet!AP106*10,5)=0), MOD(Spreadsheet!AP106,5000)=0),TRUE,FALSE)))</f>
        <v>1</v>
      </c>
      <c r="BT106" s="5" t="b">
        <f t="array" ref="BT106">IF(ISBLANK(Spreadsheet!AQ106),TRUE,ISNUMBER(MATCH(TRUE,EXACT(Spreadsheet!AQ106,EnrollWaive),0)))</f>
        <v>1</v>
      </c>
      <c r="BU106" s="5" t="b">
        <f t="array" ref="BU106">IF(ISBLANK(Spreadsheet!AR106),TRUE,ISNUMBER(MATCH(TRUE,EXACT(Spreadsheet!AR106,LifeBenefitClasses),0)))</f>
        <v>1</v>
      </c>
      <c r="BV106" s="5" t="b">
        <f>IF(OR(ISBLANK(Spreadsheet!AR106), Spreadsheet!AR106="Waive"),IF(ISBLANK(Spreadsheet!AS106),TRUE,FALSE),IF(OR(AND(NOT(ISBLANK(Spreadsheet!AR106)),ISBLANK(Spreadsheet!AS106)),NOT(ISNUMBER(VALUE(Spreadsheet!AS106)))),FALSE,IF(OR(AND(Spreadsheet!AS106&lt;6,MOD(Spreadsheet!AS106*10,5)=0), MOD(Spreadsheet!AS106,10000)=0),TRUE,FALSE)))</f>
        <v>1</v>
      </c>
      <c r="BW106" s="5" t="b">
        <f t="array" ref="BW106">IF(ISBLANK(Spreadsheet!AT106),TRUE,ISNUMBER(MATCH(TRUE,EXACT(Spreadsheet!AT106,LifeBenefitClasses),0)))</f>
        <v>1</v>
      </c>
      <c r="BX106" s="5" t="b">
        <f>IF(OR(ISBLANK(Spreadsheet!AT106), Spreadsheet!AT106="Waive"),IF(ISBLANK(Spreadsheet!AU106),TRUE,FALSE),IF(OR(AND(NOT(ISBLANK(Spreadsheet!AT106)),ISBLANK(Spreadsheet!AU106)),NOT(ISNUMBER(VALUE(Spreadsheet!AU106)))),FALSE,IF(AND(NOT(OR(ISBLANK(Spreadsheet!AT106),Spreadsheet!AT106="Waive")),NOT(OR(ISBLANK(Spreadsheet!AR106),Spreadsheet!AR106="Waive")),MOD(Spreadsheet!AU106,5000)=0, Spreadsheet!AU106&lt;=(Spreadsheet!AS106*0.5)),TRUE,FALSE)))</f>
        <v>1</v>
      </c>
      <c r="BY106" s="5" t="b">
        <f t="array" ref="BY106">IF(ISBLANK(Spreadsheet!AV106),TRUE,ISNUMBER(MATCH(TRUE,EXACT(Spreadsheet!AV106,EnrollWaive),0)))</f>
        <v>1</v>
      </c>
      <c r="BZ106" s="5" t="b">
        <f t="array" ref="BZ106">IF(ISBLANK(Spreadsheet!AW106),TRUE,ISNUMBER(MATCH(TRUE,EXACT(Spreadsheet!AW106,LifeBenefitClasses),0)))</f>
        <v>1</v>
      </c>
      <c r="CA106" s="5" t="b">
        <f t="array" ref="CA106">IF(ISBLANK(Spreadsheet!AX106),TRUE,ISNUMBER(MATCH(TRUE,EXACT(Spreadsheet!AX106,LifeBenefitClasses),0)))</f>
        <v>1</v>
      </c>
      <c r="CB106" s="5" t="b">
        <f t="array" ref="CB106">IF(ISBLANK(Spreadsheet!AY106),TRUE,ISNUMBER(MATCH(TRUE,EXACT(Spreadsheet!AY106,LifeBenefitClasses),0)))</f>
        <v>1</v>
      </c>
      <c r="CC106" s="5" t="b">
        <f t="array" ref="CC106">IF(ISBLANK(Spreadsheet!AZ106),TRUE,ISNUMBER(MATCH(TRUE,EXACT(Spreadsheet!AZ106,LifeBenefitClasses),0)))</f>
        <v>1</v>
      </c>
      <c r="CD106" s="5" t="b">
        <f t="array" ref="CD106">IF(ISBLANK(Spreadsheet!BA106),TRUE,ISNUMBER(MATCH(TRUE,EXACT(Spreadsheet!BA106,LifeBenefitClasses),0)))</f>
        <v>1</v>
      </c>
      <c r="CE106" s="5" t="b">
        <f>IF(OR(ISBLANK(Spreadsheet!BA106), Spreadsheet!BA106="Waive"),IF(ISBLANK(Spreadsheet!BB106),TRUE,FALSE),IF(OR(AND(NOT(ISBLANK(Spreadsheet!BA106)),ISBLANK(Spreadsheet!BB106)),NOT(ISNUMBER(VALUE(Spreadsheet!BB106))),ISBLANK(Spreadsheet!BC106),NOT(ISNUMBER(VALUE(Spreadsheet!BC106)))),FALSE,IF(AND(Spreadsheet!BB106&gt;=50000,Spreadsheet!BB106&lt;=250000,MOD(Spreadsheet!BB106,10000)=0,Spreadsheet!BB106&lt;=(10*Spreadsheet!BC106)),TRUE,FALSE)))</f>
        <v>1</v>
      </c>
      <c r="CF106" s="5" t="b">
        <f>IF(NOT(ISBLANK(Spreadsheet!BC106)),AND(ISNUMBER(VALUE(Spreadsheet!BC106)),Spreadsheet!BC106&gt;0),AND(OR(ISBLANK(Spreadsheet!AO106),Spreadsheet!AO106="Waive",AND(NOT(OR(ISBLANK(Spreadsheet!AO106),Spreadsheet!AO106="Waive")),Spreadsheet!AP106&gt;=6)),OR(ISBLANK(Spreadsheet!AR106),AND(NOT(OR(ISBLANK(Spreadsheet!AR106),Spreadsheet!AR106="Waive")),Spreadsheet!AS106&gt;=6)),OR(ISBLANK(Spreadsheet!AW106)),OR(ISBLANK(Spreadsheet!AX106)),OR(ISBLANK(Spreadsheet!AY106)),OR(ISBLANK(Spreadsheet!AZ106)),OR(ISBLANK(Spreadsheet!BA106),Spreadsheet!BA106="Waive")))</f>
        <v>1</v>
      </c>
      <c r="CG106" s="5" t="b">
        <f t="shared" ca="1" si="9"/>
        <v>1</v>
      </c>
    </row>
    <row r="107" spans="8:85" x14ac:dyDescent="0.3">
      <c r="H107" s="5">
        <f t="shared" ca="1" si="6"/>
        <v>2</v>
      </c>
      <c r="I107" s="5" t="str">
        <f t="shared" ca="1" si="7"/>
        <v/>
      </c>
      <c r="J107" s="5" t="str">
        <f>IF(AND(NOT(ISBLANK(Spreadsheet!C107)),ISBLANK(Spreadsheet!D107)),Spreadsheet!F107&amp;" "&amp;Spreadsheet!H107,"")</f>
        <v/>
      </c>
      <c r="K107" s="5">
        <f>IF(AND(NOT(ISBLANK(Spreadsheet!C107)),ISBLANK(Spreadsheet!D107)),COUNTIFS(Spreadsheet!E108:E$786,"=Child",Spreadsheet!C108:C$786, "="&amp;Spreadsheet!C107) + COUNTIFS(Spreadsheet!E108:E$786,"=Step-child",Spreadsheet!C108:C$786, "="&amp;Spreadsheet!C107),0)</f>
        <v>0</v>
      </c>
      <c r="L107" s="5">
        <f>IF(NOT(ISBLANK(J107)),COUNTIFS(Spreadsheet!E108:E$786,"=Wife",Spreadsheet!C108:C$786, "="&amp;Spreadsheet!C107) + COUNTIFS(Spreadsheet!E108:E$786,"=Husband",Spreadsheet!C108:C$786, "="&amp;Spreadsheet!C107),0)</f>
        <v>0</v>
      </c>
      <c r="M107" s="5">
        <f>IF(NOT(ISBLANK(Spreadsheet!AJ107)),VLOOKUP(Spreadsheet!AJ107,'Drop Downs'!$P$2:$R$16,3,FALSE),0)</f>
        <v>0</v>
      </c>
      <c r="N107" s="5">
        <f>IF(NOT(ISBLANK(Spreadsheet!AJ107)), VLOOKUP(Spreadsheet!AJ107,'Drop Downs'!$P$2:$R$16,2,FALSE),0)</f>
        <v>0</v>
      </c>
      <c r="O107" s="5">
        <f>IF(NOT(ISBLANK(Spreadsheet!AL107)),VLOOKUP(Spreadsheet!AL107,'Drop Downs'!$P$2:$R$16,3,FALSE), 0)</f>
        <v>0</v>
      </c>
      <c r="P107" s="5">
        <f>IF(NOT(ISBLANK(Spreadsheet!AL107)),VLOOKUP(Spreadsheet!AL107,'Drop Downs'!$P$2:$R$16,2,FALSE),0)</f>
        <v>0</v>
      </c>
      <c r="Q107" s="5">
        <f>IF(NOT(ISBLANK(Spreadsheet!AN107)),VLOOKUP(Spreadsheet!AN107,'Drop Downs'!$P$2:$R$16,3,FALSE),0)</f>
        <v>0</v>
      </c>
      <c r="R107" s="5">
        <f>IF(NOT(ISBLANK(Spreadsheet!AN107)),VLOOKUP(Spreadsheet!AN107,'Drop Downs'!$P$2:$R$16,2,FALSE),0)</f>
        <v>0</v>
      </c>
      <c r="S107" s="5" t="str">
        <f>IF(OR(M107&gt;K107,N107&gt;L107,O107&gt;K107, Q107&gt;K107,N107&gt;L107, P107&gt;L107, R107&gt;L107),"Member currently has a coverage election over what he/she needs.  Please add more dependents or adjust the coverage election.","")&amp;(IF(AND(NOT(ISBLANK(Spreadsheet!C107)),NOT(ISBLANK(Spreadsheet!D107)),ISBLANK(Spreadsheet!E107)),"Dependent lacks a relationship to member.Please select one from the drop-down.",""))</f>
        <v/>
      </c>
      <c r="T107" s="5" t="b">
        <f t="shared" si="8"/>
        <v>1</v>
      </c>
      <c r="U107" s="5" t="b">
        <f>OR(ISBLANK(Spreadsheet!C107),IF(NOT(ISBLANK(Spreadsheet!D107)),NOT(ISBLANK(Spreadsheet!E107)),TRUE))</f>
        <v>1</v>
      </c>
      <c r="V107" s="5" t="b">
        <f>OR(ISBLANK(Spreadsheet!C107), NOT(ISBLANK(Spreadsheet!I107)))</f>
        <v>1</v>
      </c>
      <c r="W107" s="5" t="b">
        <f>OR(ISBLANK(Spreadsheet!D107),NOT(ISBLANK(Spreadsheet!C107)))</f>
        <v>1</v>
      </c>
      <c r="X107" s="155" t="str">
        <f>REPT("0",MIN(FIND({1,2,3,4,5,6,7,8,9},Spreadsheet!C107&amp;"123456789"))-1)&amp;IF(ISBLANK(Spreadsheet!C107),"",SUMPRODUCT(MID(0&amp;Spreadsheet!C107,LARGE(INDEX(ISNUMBER(--MID(Spreadsheet!C107,ROW($1:$225),1))*
 ROW($1:$225),0),ROW($1:$225))+1,1)*10^ROW($1:$225)/10))</f>
        <v/>
      </c>
      <c r="Y107" s="5" t="b">
        <f>IF(NOT(ISBLANK(Spreadsheet!C107)),IF(AND(ISNUMBER(VALUE(Spreadsheet!C107)), LEN(Spreadsheet!C107)=9),TRUE,FALSE),TRUE)</f>
        <v>1</v>
      </c>
      <c r="Z107" s="155" t="str">
        <f>REPT("0",MIN(FIND({1,2,3,4,5,6,7,8,9},Spreadsheet!D107&amp;"123456789"))-1)&amp;IF(ISBLANK(Spreadsheet!D107),"",SUMPRODUCT(MID(0&amp;Spreadsheet!D107,LARGE(INDEX(ISNUMBER(--MID(Spreadsheet!D107,ROW($1:$225),1))*
 ROW($1:$225),0),ROW($1:$225))+1,1)*10^ROW($1:$225)/10))</f>
        <v/>
      </c>
      <c r="AA107" s="5" t="b">
        <f>IF(AND(NOT(ISBLANK(Spreadsheet!D107)),NOT(ISBLANK(Spreadsheet!C107))),IF(AND(ISNUMBER(VALUE(Spreadsheet!D107)), LEN(Spreadsheet!D107)=9),TRUE,FALSE),IF(AND(NOT(ISBLANK(Spreadsheet!D107)),ISBLANK(Spreadsheet!C107)),FALSE,TRUE))</f>
        <v>1</v>
      </c>
      <c r="AB107" s="5" t="b">
        <f>OR(ISBLANK(Spreadsheet!Y107),IF(NOT(ISBLANK(Spreadsheet!Y107)),LEN(Spreadsheet!Y107)=10,ISNUMBER(VALUE(Spreadsheet!Y107))))</f>
        <v>1</v>
      </c>
      <c r="AC107" s="5" t="b">
        <f>OR(ISBLANK(Spreadsheet!AI107), AND(NOT(ISBLANK(Spreadsheet!AJ107)), NOT(ISNUMBER(SEARCH("Waive",Spreadsheet!AJ107)))))</f>
        <v>1</v>
      </c>
      <c r="AD107" s="5" t="b">
        <f>OR(ISBLANK(Spreadsheet!AK107), AND(NOT(ISBLANK(Spreadsheet!AL107)), NOT(ISNUMBER(SEARCH("Waive",Spreadsheet!AL107)))))</f>
        <v>1</v>
      </c>
      <c r="AE107" s="5" t="b">
        <f>OR(ISBLANK(Spreadsheet!AM107), AND(NOT(ISBLANK(Spreadsheet!AN107)), NOT(ISNUMBER(SEARCH("Waive", Spreadsheet!AN107)))))</f>
        <v>1</v>
      </c>
      <c r="AF107" s="5" t="b">
        <f>OR(ISBLANK(Spreadsheet!C107), NOT(ISBLANK(Spreadsheet!D107)),NOT(ISBLANK(Spreadsheet!L107)))</f>
        <v>1</v>
      </c>
      <c r="AG107" s="5" t="b">
        <f>IF(AND(NOT(ISBLANK(Spreadsheet!C107)), NOT(ISBLANK(Spreadsheet!D107)),Spreadsheet!C107&lt;&gt;Spreadsheet!D107),IF(ISERROR(VLOOKUP(Spreadsheet!C107, Spreadsheet!$C$6:'Spreadsheet'!$C106,1,FALSE)), FALSE, TRUE),TRUE)</f>
        <v>1</v>
      </c>
      <c r="AH107" s="5" t="b">
        <f>Spreadsheet!$B$2=Spreadsheet!AD107</f>
        <v>1</v>
      </c>
      <c r="AI107" s="5" t="b">
        <f>IF(ISBLANK(Spreadsheet!G107),TRUE,IF(OR(LEN(Spreadsheet!G107)&gt;1,ISNUMBER(VALUE(Spreadsheet!G107))),FALSE,TRUE))</f>
        <v>1</v>
      </c>
      <c r="AJ107" s="5" t="b">
        <f>OR(ISBLANK(Spreadsheet!C107), NOT(ISBLANK(Spreadsheet!B107)), NOT(ISBLANK(Spreadsheet!D107)))</f>
        <v>1</v>
      </c>
      <c r="AK107" s="5" t="b">
        <f t="array" ref="AK107">IF(OR(AND(ISBLANK(Spreadsheet!E107),ISBLANK(Spreadsheet!D107),NOT(ISBLANK(Spreadsheet!C107))),AND(ISBLANK(Spreadsheet!E107),ISBLANK(Spreadsheet!D107),ISBLANK(Spreadsheet!C107))),TRUE,ISNUMBER(MATCH(TRUE,EXACT(Spreadsheet!E107,Relationships),0)))</f>
        <v>1</v>
      </c>
      <c r="AL107" s="5" t="b">
        <f>IF(NOT(ISBLANK(Spreadsheet!C107)),IF(OR(ISBLANK(Spreadsheet!F107),LEN(Spreadsheet!F107)&gt;40),FALSE,TRUE),TRUE)</f>
        <v>1</v>
      </c>
      <c r="AM107" s="5" t="b">
        <f>IF(NOT(ISBLANK(Spreadsheet!C107)),IF(OR(ISBLANK(Spreadsheet!H107),LEN(Spreadsheet!H107)&gt;40),FALSE,TRUE),TRUE)</f>
        <v>1</v>
      </c>
      <c r="AN107" s="5" t="b">
        <f t="array" ref="AN107">IF(ISBLANK(Spreadsheet!I107),TRUE,ISNUMBER(MATCH(TRUE,EXACT(Spreadsheet!I107,GenderValues),0)))</f>
        <v>1</v>
      </c>
      <c r="AO107" s="5" t="b">
        <f ca="1">IF(ISERROR(DATEVALUE(TEXT(Spreadsheet!J107,"mm/dd/yyyy")) &gt; TODAY()),IF(AND(ISBLANK(Spreadsheet!J107),ISBLANK(Spreadsheet!C107)),TRUE,FALSE),IF(DATEVALUE(TEXT(Spreadsheet!J107,"mm/dd/yyyy")) &gt; TODAY(),FALSE,TRUE))</f>
        <v>1</v>
      </c>
      <c r="AP107" s="5" t="b">
        <f>OR(ISBLANK(Spreadsheet!K107),LEN(Spreadsheet!K107)&lt;=100)</f>
        <v>1</v>
      </c>
      <c r="AQ107" s="5" t="b">
        <f t="array" ref="AQ107">IF(OR(AND(ISBLANK(Spreadsheet!L107),ISBLANK(Spreadsheet!C107)),AND(NOT(ISBLANK(Spreadsheet!C107)),NOT(ISBLANK(Spreadsheet!D107)))),TRUE,ISNUMBER(MATCH(TRUE,EXACT(Spreadsheet!L107,MaritalStatus),0)))</f>
        <v>1</v>
      </c>
      <c r="AR107" s="5" t="b">
        <f ca="1">IF(ISERROR(DATEVALUE(TEXT(Spreadsheet!M107,"mm/dd/yyyy")) &gt; TODAY()),IF(ISBLANK(Spreadsheet!M107),TRUE,FALSE),IF(DATEVALUE(TEXT(Spreadsheet!M107,"mm/dd/yyyy")) &gt; TODAY(),FALSE,TRUE))</f>
        <v>1</v>
      </c>
      <c r="AS107" s="5" t="b">
        <f>OR(ISBLANK(Spreadsheet!N107),LEN(Spreadsheet!N107)&lt;=100)</f>
        <v>1</v>
      </c>
      <c r="AT107" s="5" t="b">
        <f>OR(ISBLANK(Spreadsheet!O107),UPPER(Spreadsheet!O107)="YES")</f>
        <v>1</v>
      </c>
      <c r="AU107" s="5" t="b">
        <f>OR(ISBLANK(Spreadsheet!P107),UPPER(Spreadsheet!P107)="YES")</f>
        <v>1</v>
      </c>
      <c r="AV107" s="5" t="b">
        <f t="array" ref="AV107">IF(ISBLANK(Spreadsheet!Q107),TRUE,ISNUMBER(MATCH(TRUE,EXACT(Spreadsheet!Q107,OnGroupsPriorIns),0)))</f>
        <v>1</v>
      </c>
      <c r="AW107" s="5" t="b">
        <f>OR(ISBLANK(Spreadsheet!R107),UPPER(Spreadsheet!R107)="YES")</f>
        <v>1</v>
      </c>
      <c r="AX107" s="5" t="b">
        <f>OR(ISBLANK(Spreadsheet!S107),UPPER(Spreadsheet!S107)="YES")</f>
        <v>1</v>
      </c>
      <c r="AY107" s="5" t="b">
        <f>OR(AND(ISBLANK(Spreadsheet!C107),LEN(Spreadsheet!T107)=0),AND(NOT(ISBLANK(Spreadsheet!C107)),LEN(Spreadsheet!T107)&gt;0,LEN(Spreadsheet!T107)&lt;=50))</f>
        <v>1</v>
      </c>
      <c r="AZ107" s="5" t="b">
        <f>OR(LEN(Spreadsheet!U107)=0,AND(LEN(Spreadsheet!U107)&gt;0,LEN(Spreadsheet!U107)&lt;=50))</f>
        <v>1</v>
      </c>
      <c r="BA107" s="5" t="b">
        <f>OR(AND(ISBLANK(Spreadsheet!C107),LEN(Spreadsheet!V107)=0),AND(NOT(ISBLANK(Spreadsheet!C107)),LEN(Spreadsheet!V107)&gt;0,LEN(Spreadsheet!V107)&lt;=50))</f>
        <v>1</v>
      </c>
      <c r="BB107" s="5" t="b">
        <f t="array" ref="BB107">IF(AND(ISBLANK(Spreadsheet!C107),LEN(Spreadsheet!W107)=0),TRUE,ISNUMBER(MATCH(TRUE,EXACT(Spreadsheet!W107,States),0)))</f>
        <v>1</v>
      </c>
      <c r="BC107" s="5" t="b">
        <f>OR(AND(ISBLANK(Spreadsheet!C107),LEN(Spreadsheet!X107)=0),AND(NOT(ISBLANK(Spreadsheet!C107)),LEN(Spreadsheet!X107)&gt;0,LEN(Spreadsheet!X107)=5,ISNUMBER(VALUE(Spreadsheet!X107))))</f>
        <v>1</v>
      </c>
      <c r="BD107" s="5" t="b">
        <f>OR(ISBLANK(Spreadsheet!Z107),LEN(Spreadsheet!Z107)&lt;=50)</f>
        <v>1</v>
      </c>
      <c r="BE107" s="5" t="b">
        <f>ISBLANK(Spreadsheet!AA107)</f>
        <v>1</v>
      </c>
      <c r="BF107" s="5" t="b">
        <f>ISBLANK(Spreadsheet!AB107)</f>
        <v>1</v>
      </c>
      <c r="BG107" s="5" t="b">
        <f>IF(ISERROR(DATEVALUE(TEXT(Spreadsheet!AC107,"mm/dd/yyyy")) &gt; DATEVALUE(TEXT(Spreadsheet!J107,"mm/dd/yyyy"))),IF(OR(AND(ISBLANK(Spreadsheet!AC107),ISBLANK(Spreadsheet!C107)),AND(NOT(ISBLANK(Spreadsheet!C107)),ISBLANK(Spreadsheet!AC107),NOT(ISBLANK(Spreadsheet!D107)))),TRUE,FALSE),IF(DATEVALUE(TEXT(Spreadsheet!AC107,"mm/dd/yyyy")) &gt; DATEVALUE(TEXT(Spreadsheet!J107,"mm/dd/yyyy")),TRUE,FALSE))</f>
        <v>1</v>
      </c>
      <c r="BH107" s="5" t="b">
        <f>OR(AND(ISBLANK(Spreadsheet!C107),ISBLANK(Spreadsheet!AE107)),AND(NOT(ISBLANK(Spreadsheet!C107)),NOT(ISBLANK(Spreadsheet!D107)),ISBLANK(Spreadsheet!AE107)),AND(NOT(ISBLANK(Spreadsheet!C107)),ISBLANK(Spreadsheet!D107),NOT(ISBLANK(Spreadsheet!AE107)),LEN(Spreadsheet!AE107)&lt;=100))</f>
        <v>1</v>
      </c>
      <c r="BI107" s="5" t="b">
        <f t="array" ref="BI107">IF(ISBLANK(Spreadsheet!AF107),TRUE,ISNUMBER(MATCH(TRUE,EXACT(Spreadsheet!AF107,CobraShortReasons),0)))</f>
        <v>1</v>
      </c>
      <c r="BJ107" s="5" t="b">
        <f ca="1">IF(ISERROR(DATEVALUE(TEXT(Spreadsheet!AG107,"mm/dd/yyyy")) &gt; TODAY()),IF(ISBLANK(Spreadsheet!AG107),TRUE,FALSE),IF(DATEVALUE(TEXT(Spreadsheet!AG107,"mm/dd/yyyy")) &gt; TODAY(),FALSE,TRUE))</f>
        <v>1</v>
      </c>
      <c r="BK107" s="5" t="b">
        <f>OR(ISBLANK(Spreadsheet!AH107),LEN(Spreadsheet!AH107)&lt;=25)</f>
        <v>1</v>
      </c>
      <c r="BL107" s="5" t="b">
        <f t="array" aca="1" ref="BL107" ca="1">IF(ISBLANK(Spreadsheet!AI107),TRUE,ISNUMBER(MATCH(TRUE,EXACT(Spreadsheet!AI107,INDIRECT(Spreadsheet!$D$2)),0)))</f>
        <v>1</v>
      </c>
      <c r="BM107" s="5" t="b">
        <f t="array" aca="1" ref="BM107" ca="1">IF(ISBLANK(Spreadsheet!AJ107),TRUE,ISNUMBER(MATCH(TRUE,EXACT(Spreadsheet!AJ107,INDIRECT(Spreadsheet!BJ107)),0)))</f>
        <v>1</v>
      </c>
      <c r="BN107" s="5" t="b">
        <f t="array" ref="BN107">IF(ISBLANK(Spreadsheet!AK107),TRUE,ISNUMBER(MATCH(TRUE,EXACT(Spreadsheet!AK107,DentalPlans),0)))</f>
        <v>1</v>
      </c>
      <c r="BO107" s="5" t="b">
        <f t="array" aca="1" ref="BO107" ca="1">IF(ISBLANK(Spreadsheet!AL107),TRUE,ISNUMBER(MATCH(TRUE,EXACT(Spreadsheet!AL107,INDIRECT(Spreadsheet!BK107)),0)))</f>
        <v>1</v>
      </c>
      <c r="BP107" s="5" t="b">
        <f t="array" ref="BP107">IF(ISBLANK(Spreadsheet!AM107),TRUE,ISNUMBER(MATCH(TRUE,EXACT(Spreadsheet!AM107,VisionPlans),0)))</f>
        <v>1</v>
      </c>
      <c r="BQ107" s="5" t="b">
        <f t="array" aca="1" ref="BQ107" ca="1">IF(ISBLANK(Spreadsheet!AN107),TRUE,ISNUMBER(MATCH(TRUE,EXACT(Spreadsheet!AN107,INDIRECT(Spreadsheet!BL107)),0)))</f>
        <v>1</v>
      </c>
      <c r="BR107" s="5" t="b">
        <f t="array" ref="BR107">IF(ISBLANK(Spreadsheet!AO107),TRUE,ISNUMBER(MATCH(TRUE,EXACT(Spreadsheet!AO107,LifeBenefitClasses),0)))</f>
        <v>1</v>
      </c>
      <c r="BS107" s="5" t="b">
        <f>IF(OR(ISBLANK(Spreadsheet!AO107), Spreadsheet!AO107="Waive"),IF(ISBLANK(Spreadsheet!AP107),TRUE,FALSE),IF(OR(AND(NOT(ISBLANK(Spreadsheet!AO107)),ISBLANK(Spreadsheet!AP107)),NOT(ISNUMBER(VALUE(Spreadsheet!AP107)))),FALSE,IF(OR(AND(Spreadsheet!AP107&lt;6,MOD(Spreadsheet!AP107*10,5)=0), MOD(Spreadsheet!AP107,5000)=0),TRUE,FALSE)))</f>
        <v>1</v>
      </c>
      <c r="BT107" s="5" t="b">
        <f t="array" ref="BT107">IF(ISBLANK(Spreadsheet!AQ107),TRUE,ISNUMBER(MATCH(TRUE,EXACT(Spreadsheet!AQ107,EnrollWaive),0)))</f>
        <v>1</v>
      </c>
      <c r="BU107" s="5" t="b">
        <f t="array" ref="BU107">IF(ISBLANK(Spreadsheet!AR107),TRUE,ISNUMBER(MATCH(TRUE,EXACT(Spreadsheet!AR107,LifeBenefitClasses),0)))</f>
        <v>1</v>
      </c>
      <c r="BV107" s="5" t="b">
        <f>IF(OR(ISBLANK(Spreadsheet!AR107), Spreadsheet!AR107="Waive"),IF(ISBLANK(Spreadsheet!AS107),TRUE,FALSE),IF(OR(AND(NOT(ISBLANK(Spreadsheet!AR107)),ISBLANK(Spreadsheet!AS107)),NOT(ISNUMBER(VALUE(Spreadsheet!AS107)))),FALSE,IF(OR(AND(Spreadsheet!AS107&lt;6,MOD(Spreadsheet!AS107*10,5)=0), MOD(Spreadsheet!AS107,10000)=0),TRUE,FALSE)))</f>
        <v>1</v>
      </c>
      <c r="BW107" s="5" t="b">
        <f t="array" ref="BW107">IF(ISBLANK(Spreadsheet!AT107),TRUE,ISNUMBER(MATCH(TRUE,EXACT(Spreadsheet!AT107,LifeBenefitClasses),0)))</f>
        <v>1</v>
      </c>
      <c r="BX107" s="5" t="b">
        <f>IF(OR(ISBLANK(Spreadsheet!AT107), Spreadsheet!AT107="Waive"),IF(ISBLANK(Spreadsheet!AU107),TRUE,FALSE),IF(OR(AND(NOT(ISBLANK(Spreadsheet!AT107)),ISBLANK(Spreadsheet!AU107)),NOT(ISNUMBER(VALUE(Spreadsheet!AU107)))),FALSE,IF(AND(NOT(OR(ISBLANK(Spreadsheet!AT107),Spreadsheet!AT107="Waive")),NOT(OR(ISBLANK(Spreadsheet!AR107),Spreadsheet!AR107="Waive")),MOD(Spreadsheet!AU107,5000)=0, Spreadsheet!AU107&lt;=(Spreadsheet!AS107*0.5)),TRUE,FALSE)))</f>
        <v>1</v>
      </c>
      <c r="BY107" s="5" t="b">
        <f t="array" ref="BY107">IF(ISBLANK(Spreadsheet!AV107),TRUE,ISNUMBER(MATCH(TRUE,EXACT(Spreadsheet!AV107,EnrollWaive),0)))</f>
        <v>1</v>
      </c>
      <c r="BZ107" s="5" t="b">
        <f t="array" ref="BZ107">IF(ISBLANK(Spreadsheet!AW107),TRUE,ISNUMBER(MATCH(TRUE,EXACT(Spreadsheet!AW107,LifeBenefitClasses),0)))</f>
        <v>1</v>
      </c>
      <c r="CA107" s="5" t="b">
        <f t="array" ref="CA107">IF(ISBLANK(Spreadsheet!AX107),TRUE,ISNUMBER(MATCH(TRUE,EXACT(Spreadsheet!AX107,LifeBenefitClasses),0)))</f>
        <v>1</v>
      </c>
      <c r="CB107" s="5" t="b">
        <f t="array" ref="CB107">IF(ISBLANK(Spreadsheet!AY107),TRUE,ISNUMBER(MATCH(TRUE,EXACT(Spreadsheet!AY107,LifeBenefitClasses),0)))</f>
        <v>1</v>
      </c>
      <c r="CC107" s="5" t="b">
        <f t="array" ref="CC107">IF(ISBLANK(Spreadsheet!AZ107),TRUE,ISNUMBER(MATCH(TRUE,EXACT(Spreadsheet!AZ107,LifeBenefitClasses),0)))</f>
        <v>1</v>
      </c>
      <c r="CD107" s="5" t="b">
        <f t="array" ref="CD107">IF(ISBLANK(Spreadsheet!BA107),TRUE,ISNUMBER(MATCH(TRUE,EXACT(Spreadsheet!BA107,LifeBenefitClasses),0)))</f>
        <v>1</v>
      </c>
      <c r="CE107" s="5" t="b">
        <f>IF(OR(ISBLANK(Spreadsheet!BA107), Spreadsheet!BA107="Waive"),IF(ISBLANK(Spreadsheet!BB107),TRUE,FALSE),IF(OR(AND(NOT(ISBLANK(Spreadsheet!BA107)),ISBLANK(Spreadsheet!BB107)),NOT(ISNUMBER(VALUE(Spreadsheet!BB107))),ISBLANK(Spreadsheet!BC107),NOT(ISNUMBER(VALUE(Spreadsheet!BC107)))),FALSE,IF(AND(Spreadsheet!BB107&gt;=50000,Spreadsheet!BB107&lt;=250000,MOD(Spreadsheet!BB107,10000)=0,Spreadsheet!BB107&lt;=(10*Spreadsheet!BC107)),TRUE,FALSE)))</f>
        <v>1</v>
      </c>
      <c r="CF107" s="5" t="b">
        <f>IF(NOT(ISBLANK(Spreadsheet!BC107)),AND(ISNUMBER(VALUE(Spreadsheet!BC107)),Spreadsheet!BC107&gt;0),AND(OR(ISBLANK(Spreadsheet!AO107),Spreadsheet!AO107="Waive",AND(NOT(OR(ISBLANK(Spreadsheet!AO107),Spreadsheet!AO107="Waive")),Spreadsheet!AP107&gt;=6)),OR(ISBLANK(Spreadsheet!AR107),AND(NOT(OR(ISBLANK(Spreadsheet!AR107),Spreadsheet!AR107="Waive")),Spreadsheet!AS107&gt;=6)),OR(ISBLANK(Spreadsheet!AW107)),OR(ISBLANK(Spreadsheet!AX107)),OR(ISBLANK(Spreadsheet!AY107)),OR(ISBLANK(Spreadsheet!AZ107)),OR(ISBLANK(Spreadsheet!BA107),Spreadsheet!BA107="Waive")))</f>
        <v>1</v>
      </c>
      <c r="CG107" s="5" t="b">
        <f t="shared" ca="1" si="9"/>
        <v>1</v>
      </c>
    </row>
    <row r="108" spans="8:85" x14ac:dyDescent="0.3">
      <c r="H108" s="5">
        <f t="shared" ca="1" si="6"/>
        <v>2</v>
      </c>
      <c r="I108" s="5" t="str">
        <f t="shared" ca="1" si="7"/>
        <v/>
      </c>
      <c r="J108" s="5" t="str">
        <f>IF(AND(NOT(ISBLANK(Spreadsheet!C108)),ISBLANK(Spreadsheet!D108)),Spreadsheet!F108&amp;" "&amp;Spreadsheet!H108,"")</f>
        <v/>
      </c>
      <c r="K108" s="5">
        <f>IF(AND(NOT(ISBLANK(Spreadsheet!C108)),ISBLANK(Spreadsheet!D108)),COUNTIFS(Spreadsheet!E109:E$786,"=Child",Spreadsheet!C109:C$786, "="&amp;Spreadsheet!C108) + COUNTIFS(Spreadsheet!E109:E$786,"=Step-child",Spreadsheet!C109:C$786, "="&amp;Spreadsheet!C108),0)</f>
        <v>0</v>
      </c>
      <c r="L108" s="5">
        <f>IF(NOT(ISBLANK(J108)),COUNTIFS(Spreadsheet!E109:E$786,"=Wife",Spreadsheet!C109:C$786, "="&amp;Spreadsheet!C108) + COUNTIFS(Spreadsheet!E109:E$786,"=Husband",Spreadsheet!C109:C$786, "="&amp;Spreadsheet!C108),0)</f>
        <v>0</v>
      </c>
      <c r="M108" s="5">
        <f>IF(NOT(ISBLANK(Spreadsheet!AJ108)),VLOOKUP(Spreadsheet!AJ108,'Drop Downs'!$P$2:$R$16,3,FALSE),0)</f>
        <v>0</v>
      </c>
      <c r="N108" s="5">
        <f>IF(NOT(ISBLANK(Spreadsheet!AJ108)), VLOOKUP(Spreadsheet!AJ108,'Drop Downs'!$P$2:$R$16,2,FALSE),0)</f>
        <v>0</v>
      </c>
      <c r="O108" s="5">
        <f>IF(NOT(ISBLANK(Spreadsheet!AL108)),VLOOKUP(Spreadsheet!AL108,'Drop Downs'!$P$2:$R$16,3,FALSE), 0)</f>
        <v>0</v>
      </c>
      <c r="P108" s="5">
        <f>IF(NOT(ISBLANK(Spreadsheet!AL108)),VLOOKUP(Spreadsheet!AL108,'Drop Downs'!$P$2:$R$16,2,FALSE),0)</f>
        <v>0</v>
      </c>
      <c r="Q108" s="5">
        <f>IF(NOT(ISBLANK(Spreadsheet!AN108)),VLOOKUP(Spreadsheet!AN108,'Drop Downs'!$P$2:$R$16,3,FALSE),0)</f>
        <v>0</v>
      </c>
      <c r="R108" s="5">
        <f>IF(NOT(ISBLANK(Spreadsheet!AN108)),VLOOKUP(Spreadsheet!AN108,'Drop Downs'!$P$2:$R$16,2,FALSE),0)</f>
        <v>0</v>
      </c>
      <c r="S108" s="5" t="str">
        <f>IF(OR(M108&gt;K108,N108&gt;L108,O108&gt;K108, Q108&gt;K108,N108&gt;L108, P108&gt;L108, R108&gt;L108),"Member currently has a coverage election over what he/she needs.  Please add more dependents or adjust the coverage election.","")&amp;(IF(AND(NOT(ISBLANK(Spreadsheet!C108)),NOT(ISBLANK(Spreadsheet!D108)),ISBLANK(Spreadsheet!E108)),"Dependent lacks a relationship to member.Please select one from the drop-down.",""))</f>
        <v/>
      </c>
      <c r="T108" s="5" t="b">
        <f t="shared" si="8"/>
        <v>1</v>
      </c>
      <c r="U108" s="5" t="b">
        <f>OR(ISBLANK(Spreadsheet!C108),IF(NOT(ISBLANK(Spreadsheet!D108)),NOT(ISBLANK(Spreadsheet!E108)),TRUE))</f>
        <v>1</v>
      </c>
      <c r="V108" s="5" t="b">
        <f>OR(ISBLANK(Spreadsheet!C108), NOT(ISBLANK(Spreadsheet!I108)))</f>
        <v>1</v>
      </c>
      <c r="W108" s="5" t="b">
        <f>OR(ISBLANK(Spreadsheet!D108),NOT(ISBLANK(Spreadsheet!C108)))</f>
        <v>1</v>
      </c>
      <c r="X108" s="155" t="str">
        <f>REPT("0",MIN(FIND({1,2,3,4,5,6,7,8,9},Spreadsheet!C108&amp;"123456789"))-1)&amp;IF(ISBLANK(Spreadsheet!C108),"",SUMPRODUCT(MID(0&amp;Spreadsheet!C108,LARGE(INDEX(ISNUMBER(--MID(Spreadsheet!C108,ROW($1:$225),1))*
 ROW($1:$225),0),ROW($1:$225))+1,1)*10^ROW($1:$225)/10))</f>
        <v/>
      </c>
      <c r="Y108" s="5" t="b">
        <f>IF(NOT(ISBLANK(Spreadsheet!C108)),IF(AND(ISNUMBER(VALUE(Spreadsheet!C108)), LEN(Spreadsheet!C108)=9),TRUE,FALSE),TRUE)</f>
        <v>1</v>
      </c>
      <c r="Z108" s="155" t="str">
        <f>REPT("0",MIN(FIND({1,2,3,4,5,6,7,8,9},Spreadsheet!D108&amp;"123456789"))-1)&amp;IF(ISBLANK(Spreadsheet!D108),"",SUMPRODUCT(MID(0&amp;Spreadsheet!D108,LARGE(INDEX(ISNUMBER(--MID(Spreadsheet!D108,ROW($1:$225),1))*
 ROW($1:$225),0),ROW($1:$225))+1,1)*10^ROW($1:$225)/10))</f>
        <v/>
      </c>
      <c r="AA108" s="5" t="b">
        <f>IF(AND(NOT(ISBLANK(Spreadsheet!D108)),NOT(ISBLANK(Spreadsheet!C108))),IF(AND(ISNUMBER(VALUE(Spreadsheet!D108)), LEN(Spreadsheet!D108)=9),TRUE,FALSE),IF(AND(NOT(ISBLANK(Spreadsheet!D108)),ISBLANK(Spreadsheet!C108)),FALSE,TRUE))</f>
        <v>1</v>
      </c>
      <c r="AB108" s="5" t="b">
        <f>OR(ISBLANK(Spreadsheet!Y108),IF(NOT(ISBLANK(Spreadsheet!Y108)),LEN(Spreadsheet!Y108)=10,ISNUMBER(VALUE(Spreadsheet!Y108))))</f>
        <v>1</v>
      </c>
      <c r="AC108" s="5" t="b">
        <f>OR(ISBLANK(Spreadsheet!AI108), AND(NOT(ISBLANK(Spreadsheet!AJ108)), NOT(ISNUMBER(SEARCH("Waive",Spreadsheet!AJ108)))))</f>
        <v>1</v>
      </c>
      <c r="AD108" s="5" t="b">
        <f>OR(ISBLANK(Spreadsheet!AK108), AND(NOT(ISBLANK(Spreadsheet!AL108)), NOT(ISNUMBER(SEARCH("Waive",Spreadsheet!AL108)))))</f>
        <v>1</v>
      </c>
      <c r="AE108" s="5" t="b">
        <f>OR(ISBLANK(Spreadsheet!AM108), AND(NOT(ISBLANK(Spreadsheet!AN108)), NOT(ISNUMBER(SEARCH("Waive", Spreadsheet!AN108)))))</f>
        <v>1</v>
      </c>
      <c r="AF108" s="5" t="b">
        <f>OR(ISBLANK(Spreadsheet!C108), NOT(ISBLANK(Spreadsheet!D108)),NOT(ISBLANK(Spreadsheet!L108)))</f>
        <v>1</v>
      </c>
      <c r="AG108" s="5" t="b">
        <f>IF(AND(NOT(ISBLANK(Spreadsheet!C108)), NOT(ISBLANK(Spreadsheet!D108)),Spreadsheet!C108&lt;&gt;Spreadsheet!D108),IF(ISERROR(VLOOKUP(Spreadsheet!C108, Spreadsheet!$C$6:'Spreadsheet'!$C107,1,FALSE)), FALSE, TRUE),TRUE)</f>
        <v>1</v>
      </c>
      <c r="AH108" s="5" t="b">
        <f>Spreadsheet!$B$2=Spreadsheet!AD108</f>
        <v>1</v>
      </c>
      <c r="AI108" s="5" t="b">
        <f>IF(ISBLANK(Spreadsheet!G108),TRUE,IF(OR(LEN(Spreadsheet!G108)&gt;1,ISNUMBER(VALUE(Spreadsheet!G108))),FALSE,TRUE))</f>
        <v>1</v>
      </c>
      <c r="AJ108" s="5" t="b">
        <f>OR(ISBLANK(Spreadsheet!C108), NOT(ISBLANK(Spreadsheet!B108)), NOT(ISBLANK(Spreadsheet!D108)))</f>
        <v>1</v>
      </c>
      <c r="AK108" s="5" t="b">
        <f t="array" ref="AK108">IF(OR(AND(ISBLANK(Spreadsheet!E108),ISBLANK(Spreadsheet!D108),NOT(ISBLANK(Spreadsheet!C108))),AND(ISBLANK(Spreadsheet!E108),ISBLANK(Spreadsheet!D108),ISBLANK(Spreadsheet!C108))),TRUE,ISNUMBER(MATCH(TRUE,EXACT(Spreadsheet!E108,Relationships),0)))</f>
        <v>1</v>
      </c>
      <c r="AL108" s="5" t="b">
        <f>IF(NOT(ISBLANK(Spreadsheet!C108)),IF(OR(ISBLANK(Spreadsheet!F108),LEN(Spreadsheet!F108)&gt;40),FALSE,TRUE),TRUE)</f>
        <v>1</v>
      </c>
      <c r="AM108" s="5" t="b">
        <f>IF(NOT(ISBLANK(Spreadsheet!C108)),IF(OR(ISBLANK(Spreadsheet!H108),LEN(Spreadsheet!H108)&gt;40),FALSE,TRUE),TRUE)</f>
        <v>1</v>
      </c>
      <c r="AN108" s="5" t="b">
        <f t="array" ref="AN108">IF(ISBLANK(Spreadsheet!I108),TRUE,ISNUMBER(MATCH(TRUE,EXACT(Spreadsheet!I108,GenderValues),0)))</f>
        <v>1</v>
      </c>
      <c r="AO108" s="5" t="b">
        <f ca="1">IF(ISERROR(DATEVALUE(TEXT(Spreadsheet!J108,"mm/dd/yyyy")) &gt; TODAY()),IF(AND(ISBLANK(Spreadsheet!J108),ISBLANK(Spreadsheet!C108)),TRUE,FALSE),IF(DATEVALUE(TEXT(Spreadsheet!J108,"mm/dd/yyyy")) &gt; TODAY(),FALSE,TRUE))</f>
        <v>1</v>
      </c>
      <c r="AP108" s="5" t="b">
        <f>OR(ISBLANK(Spreadsheet!K108),LEN(Spreadsheet!K108)&lt;=100)</f>
        <v>1</v>
      </c>
      <c r="AQ108" s="5" t="b">
        <f t="array" ref="AQ108">IF(OR(AND(ISBLANK(Spreadsheet!L108),ISBLANK(Spreadsheet!C108)),AND(NOT(ISBLANK(Spreadsheet!C108)),NOT(ISBLANK(Spreadsheet!D108)))),TRUE,ISNUMBER(MATCH(TRUE,EXACT(Spreadsheet!L108,MaritalStatus),0)))</f>
        <v>1</v>
      </c>
      <c r="AR108" s="5" t="b">
        <f ca="1">IF(ISERROR(DATEVALUE(TEXT(Spreadsheet!M108,"mm/dd/yyyy")) &gt; TODAY()),IF(ISBLANK(Spreadsheet!M108),TRUE,FALSE),IF(DATEVALUE(TEXT(Spreadsheet!M108,"mm/dd/yyyy")) &gt; TODAY(),FALSE,TRUE))</f>
        <v>1</v>
      </c>
      <c r="AS108" s="5" t="b">
        <f>OR(ISBLANK(Spreadsheet!N108),LEN(Spreadsheet!N108)&lt;=100)</f>
        <v>1</v>
      </c>
      <c r="AT108" s="5" t="b">
        <f>OR(ISBLANK(Spreadsheet!O108),UPPER(Spreadsheet!O108)="YES")</f>
        <v>1</v>
      </c>
      <c r="AU108" s="5" t="b">
        <f>OR(ISBLANK(Spreadsheet!P108),UPPER(Spreadsheet!P108)="YES")</f>
        <v>1</v>
      </c>
      <c r="AV108" s="5" t="b">
        <f t="array" ref="AV108">IF(ISBLANK(Spreadsheet!Q108),TRUE,ISNUMBER(MATCH(TRUE,EXACT(Spreadsheet!Q108,OnGroupsPriorIns),0)))</f>
        <v>1</v>
      </c>
      <c r="AW108" s="5" t="b">
        <f>OR(ISBLANK(Spreadsheet!R108),UPPER(Spreadsheet!R108)="YES")</f>
        <v>1</v>
      </c>
      <c r="AX108" s="5" t="b">
        <f>OR(ISBLANK(Spreadsheet!S108),UPPER(Spreadsheet!S108)="YES")</f>
        <v>1</v>
      </c>
      <c r="AY108" s="5" t="b">
        <f>OR(AND(ISBLANK(Spreadsheet!C108),LEN(Spreadsheet!T108)=0),AND(NOT(ISBLANK(Spreadsheet!C108)),LEN(Spreadsheet!T108)&gt;0,LEN(Spreadsheet!T108)&lt;=50))</f>
        <v>1</v>
      </c>
      <c r="AZ108" s="5" t="b">
        <f>OR(LEN(Spreadsheet!U108)=0,AND(LEN(Spreadsheet!U108)&gt;0,LEN(Spreadsheet!U108)&lt;=50))</f>
        <v>1</v>
      </c>
      <c r="BA108" s="5" t="b">
        <f>OR(AND(ISBLANK(Spreadsheet!C108),LEN(Spreadsheet!V108)=0),AND(NOT(ISBLANK(Spreadsheet!C108)),LEN(Spreadsheet!V108)&gt;0,LEN(Spreadsheet!V108)&lt;=50))</f>
        <v>1</v>
      </c>
      <c r="BB108" s="5" t="b">
        <f t="array" ref="BB108">IF(AND(ISBLANK(Spreadsheet!C108),LEN(Spreadsheet!W108)=0),TRUE,ISNUMBER(MATCH(TRUE,EXACT(Spreadsheet!W108,States),0)))</f>
        <v>1</v>
      </c>
      <c r="BC108" s="5" t="b">
        <f>OR(AND(ISBLANK(Spreadsheet!C108),LEN(Spreadsheet!X108)=0),AND(NOT(ISBLANK(Spreadsheet!C108)),LEN(Spreadsheet!X108)&gt;0,LEN(Spreadsheet!X108)=5,ISNUMBER(VALUE(Spreadsheet!X108))))</f>
        <v>1</v>
      </c>
      <c r="BD108" s="5" t="b">
        <f>OR(ISBLANK(Spreadsheet!Z108),LEN(Spreadsheet!Z108)&lt;=50)</f>
        <v>1</v>
      </c>
      <c r="BE108" s="5" t="b">
        <f>ISBLANK(Spreadsheet!AA108)</f>
        <v>1</v>
      </c>
      <c r="BF108" s="5" t="b">
        <f>ISBLANK(Spreadsheet!AB108)</f>
        <v>1</v>
      </c>
      <c r="BG108" s="5" t="b">
        <f>IF(ISERROR(DATEVALUE(TEXT(Spreadsheet!AC108,"mm/dd/yyyy")) &gt; DATEVALUE(TEXT(Spreadsheet!J108,"mm/dd/yyyy"))),IF(OR(AND(ISBLANK(Spreadsheet!AC108),ISBLANK(Spreadsheet!C108)),AND(NOT(ISBLANK(Spreadsheet!C108)),ISBLANK(Spreadsheet!AC108),NOT(ISBLANK(Spreadsheet!D108)))),TRUE,FALSE),IF(DATEVALUE(TEXT(Spreadsheet!AC108,"mm/dd/yyyy")) &gt; DATEVALUE(TEXT(Spreadsheet!J108,"mm/dd/yyyy")),TRUE,FALSE))</f>
        <v>1</v>
      </c>
      <c r="BH108" s="5" t="b">
        <f>OR(AND(ISBLANK(Spreadsheet!C108),ISBLANK(Spreadsheet!AE108)),AND(NOT(ISBLANK(Spreadsheet!C108)),NOT(ISBLANK(Spreadsheet!D108)),ISBLANK(Spreadsheet!AE108)),AND(NOT(ISBLANK(Spreadsheet!C108)),ISBLANK(Spreadsheet!D108),NOT(ISBLANK(Spreadsheet!AE108)),LEN(Spreadsheet!AE108)&lt;=100))</f>
        <v>1</v>
      </c>
      <c r="BI108" s="5" t="b">
        <f t="array" ref="BI108">IF(ISBLANK(Spreadsheet!AF108),TRUE,ISNUMBER(MATCH(TRUE,EXACT(Spreadsheet!AF108,CobraShortReasons),0)))</f>
        <v>1</v>
      </c>
      <c r="BJ108" s="5" t="b">
        <f ca="1">IF(ISERROR(DATEVALUE(TEXT(Spreadsheet!AG108,"mm/dd/yyyy")) &gt; TODAY()),IF(ISBLANK(Spreadsheet!AG108),TRUE,FALSE),IF(DATEVALUE(TEXT(Spreadsheet!AG108,"mm/dd/yyyy")) &gt; TODAY(),FALSE,TRUE))</f>
        <v>1</v>
      </c>
      <c r="BK108" s="5" t="b">
        <f>OR(ISBLANK(Spreadsheet!AH108),LEN(Spreadsheet!AH108)&lt;=25)</f>
        <v>1</v>
      </c>
      <c r="BL108" s="5" t="b">
        <f t="array" aca="1" ref="BL108" ca="1">IF(ISBLANK(Spreadsheet!AI108),TRUE,ISNUMBER(MATCH(TRUE,EXACT(Spreadsheet!AI108,INDIRECT(Spreadsheet!$D$2)),0)))</f>
        <v>1</v>
      </c>
      <c r="BM108" s="5" t="b">
        <f t="array" aca="1" ref="BM108" ca="1">IF(ISBLANK(Spreadsheet!AJ108),TRUE,ISNUMBER(MATCH(TRUE,EXACT(Spreadsheet!AJ108,INDIRECT(Spreadsheet!BJ108)),0)))</f>
        <v>1</v>
      </c>
      <c r="BN108" s="5" t="b">
        <f t="array" ref="BN108">IF(ISBLANK(Spreadsheet!AK108),TRUE,ISNUMBER(MATCH(TRUE,EXACT(Spreadsheet!AK108,DentalPlans),0)))</f>
        <v>1</v>
      </c>
      <c r="BO108" s="5" t="b">
        <f t="array" aca="1" ref="BO108" ca="1">IF(ISBLANK(Spreadsheet!AL108),TRUE,ISNUMBER(MATCH(TRUE,EXACT(Spreadsheet!AL108,INDIRECT(Spreadsheet!BK108)),0)))</f>
        <v>1</v>
      </c>
      <c r="BP108" s="5" t="b">
        <f t="array" ref="BP108">IF(ISBLANK(Spreadsheet!AM108),TRUE,ISNUMBER(MATCH(TRUE,EXACT(Spreadsheet!AM108,VisionPlans),0)))</f>
        <v>1</v>
      </c>
      <c r="BQ108" s="5" t="b">
        <f t="array" aca="1" ref="BQ108" ca="1">IF(ISBLANK(Spreadsheet!AN108),TRUE,ISNUMBER(MATCH(TRUE,EXACT(Spreadsheet!AN108,INDIRECT(Spreadsheet!BL108)),0)))</f>
        <v>1</v>
      </c>
      <c r="BR108" s="5" t="b">
        <f t="array" ref="BR108">IF(ISBLANK(Spreadsheet!AO108),TRUE,ISNUMBER(MATCH(TRUE,EXACT(Spreadsheet!AO108,LifeBenefitClasses),0)))</f>
        <v>1</v>
      </c>
      <c r="BS108" s="5" t="b">
        <f>IF(OR(ISBLANK(Spreadsheet!AO108), Spreadsheet!AO108="Waive"),IF(ISBLANK(Spreadsheet!AP108),TRUE,FALSE),IF(OR(AND(NOT(ISBLANK(Spreadsheet!AO108)),ISBLANK(Spreadsheet!AP108)),NOT(ISNUMBER(VALUE(Spreadsheet!AP108)))),FALSE,IF(OR(AND(Spreadsheet!AP108&lt;6,MOD(Spreadsheet!AP108*10,5)=0), MOD(Spreadsheet!AP108,5000)=0),TRUE,FALSE)))</f>
        <v>1</v>
      </c>
      <c r="BT108" s="5" t="b">
        <f t="array" ref="BT108">IF(ISBLANK(Spreadsheet!AQ108),TRUE,ISNUMBER(MATCH(TRUE,EXACT(Spreadsheet!AQ108,EnrollWaive),0)))</f>
        <v>1</v>
      </c>
      <c r="BU108" s="5" t="b">
        <f t="array" ref="BU108">IF(ISBLANK(Spreadsheet!AR108),TRUE,ISNUMBER(MATCH(TRUE,EXACT(Spreadsheet!AR108,LifeBenefitClasses),0)))</f>
        <v>1</v>
      </c>
      <c r="BV108" s="5" t="b">
        <f>IF(OR(ISBLANK(Spreadsheet!AR108), Spreadsheet!AR108="Waive"),IF(ISBLANK(Spreadsheet!AS108),TRUE,FALSE),IF(OR(AND(NOT(ISBLANK(Spreadsheet!AR108)),ISBLANK(Spreadsheet!AS108)),NOT(ISNUMBER(VALUE(Spreadsheet!AS108)))),FALSE,IF(OR(AND(Spreadsheet!AS108&lt;6,MOD(Spreadsheet!AS108*10,5)=0), MOD(Spreadsheet!AS108,10000)=0),TRUE,FALSE)))</f>
        <v>1</v>
      </c>
      <c r="BW108" s="5" t="b">
        <f t="array" ref="BW108">IF(ISBLANK(Spreadsheet!AT108),TRUE,ISNUMBER(MATCH(TRUE,EXACT(Spreadsheet!AT108,LifeBenefitClasses),0)))</f>
        <v>1</v>
      </c>
      <c r="BX108" s="5" t="b">
        <f>IF(OR(ISBLANK(Spreadsheet!AT108), Spreadsheet!AT108="Waive"),IF(ISBLANK(Spreadsheet!AU108),TRUE,FALSE),IF(OR(AND(NOT(ISBLANK(Spreadsheet!AT108)),ISBLANK(Spreadsheet!AU108)),NOT(ISNUMBER(VALUE(Spreadsheet!AU108)))),FALSE,IF(AND(NOT(OR(ISBLANK(Spreadsheet!AT108),Spreadsheet!AT108="Waive")),NOT(OR(ISBLANK(Spreadsheet!AR108),Spreadsheet!AR108="Waive")),MOD(Spreadsheet!AU108,5000)=0, Spreadsheet!AU108&lt;=(Spreadsheet!AS108*0.5)),TRUE,FALSE)))</f>
        <v>1</v>
      </c>
      <c r="BY108" s="5" t="b">
        <f t="array" ref="BY108">IF(ISBLANK(Spreadsheet!AV108),TRUE,ISNUMBER(MATCH(TRUE,EXACT(Spreadsheet!AV108,EnrollWaive),0)))</f>
        <v>1</v>
      </c>
      <c r="BZ108" s="5" t="b">
        <f t="array" ref="BZ108">IF(ISBLANK(Spreadsheet!AW108),TRUE,ISNUMBER(MATCH(TRUE,EXACT(Spreadsheet!AW108,LifeBenefitClasses),0)))</f>
        <v>1</v>
      </c>
      <c r="CA108" s="5" t="b">
        <f t="array" ref="CA108">IF(ISBLANK(Spreadsheet!AX108),TRUE,ISNUMBER(MATCH(TRUE,EXACT(Spreadsheet!AX108,LifeBenefitClasses),0)))</f>
        <v>1</v>
      </c>
      <c r="CB108" s="5" t="b">
        <f t="array" ref="CB108">IF(ISBLANK(Spreadsheet!AY108),TRUE,ISNUMBER(MATCH(TRUE,EXACT(Spreadsheet!AY108,LifeBenefitClasses),0)))</f>
        <v>1</v>
      </c>
      <c r="CC108" s="5" t="b">
        <f t="array" ref="CC108">IF(ISBLANK(Spreadsheet!AZ108),TRUE,ISNUMBER(MATCH(TRUE,EXACT(Spreadsheet!AZ108,LifeBenefitClasses),0)))</f>
        <v>1</v>
      </c>
      <c r="CD108" s="5" t="b">
        <f t="array" ref="CD108">IF(ISBLANK(Spreadsheet!BA108),TRUE,ISNUMBER(MATCH(TRUE,EXACT(Spreadsheet!BA108,LifeBenefitClasses),0)))</f>
        <v>1</v>
      </c>
      <c r="CE108" s="5" t="b">
        <f>IF(OR(ISBLANK(Spreadsheet!BA108), Spreadsheet!BA108="Waive"),IF(ISBLANK(Spreadsheet!BB108),TRUE,FALSE),IF(OR(AND(NOT(ISBLANK(Spreadsheet!BA108)),ISBLANK(Spreadsheet!BB108)),NOT(ISNUMBER(VALUE(Spreadsheet!BB108))),ISBLANK(Spreadsheet!BC108),NOT(ISNUMBER(VALUE(Spreadsheet!BC108)))),FALSE,IF(AND(Spreadsheet!BB108&gt;=50000,Spreadsheet!BB108&lt;=250000,MOD(Spreadsheet!BB108,10000)=0,Spreadsheet!BB108&lt;=(10*Spreadsheet!BC108)),TRUE,FALSE)))</f>
        <v>1</v>
      </c>
      <c r="CF108" s="5" t="b">
        <f>IF(NOT(ISBLANK(Spreadsheet!BC108)),AND(ISNUMBER(VALUE(Spreadsheet!BC108)),Spreadsheet!BC108&gt;0),AND(OR(ISBLANK(Spreadsheet!AO108),Spreadsheet!AO108="Waive",AND(NOT(OR(ISBLANK(Spreadsheet!AO108),Spreadsheet!AO108="Waive")),Spreadsheet!AP108&gt;=6)),OR(ISBLANK(Spreadsheet!AR108),AND(NOT(OR(ISBLANK(Spreadsheet!AR108),Spreadsheet!AR108="Waive")),Spreadsheet!AS108&gt;=6)),OR(ISBLANK(Spreadsheet!AW108)),OR(ISBLANK(Spreadsheet!AX108)),OR(ISBLANK(Spreadsheet!AY108)),OR(ISBLANK(Spreadsheet!AZ108)),OR(ISBLANK(Spreadsheet!BA108),Spreadsheet!BA108="Waive")))</f>
        <v>1</v>
      </c>
      <c r="CG108" s="5" t="b">
        <f t="shared" ca="1" si="9"/>
        <v>1</v>
      </c>
    </row>
    <row r="109" spans="8:85" x14ac:dyDescent="0.3">
      <c r="H109" s="5">
        <f t="shared" ca="1" si="6"/>
        <v>2</v>
      </c>
      <c r="I109" s="5" t="str">
        <f t="shared" ca="1" si="7"/>
        <v/>
      </c>
      <c r="J109" s="5" t="str">
        <f>IF(AND(NOT(ISBLANK(Spreadsheet!C109)),ISBLANK(Spreadsheet!D109)),Spreadsheet!F109&amp;" "&amp;Spreadsheet!H109,"")</f>
        <v/>
      </c>
      <c r="K109" s="5">
        <f>IF(AND(NOT(ISBLANK(Spreadsheet!C109)),ISBLANK(Spreadsheet!D109)),COUNTIFS(Spreadsheet!E110:E$786,"=Child",Spreadsheet!C110:C$786, "="&amp;Spreadsheet!C109) + COUNTIFS(Spreadsheet!E110:E$786,"=Step-child",Spreadsheet!C110:C$786, "="&amp;Spreadsheet!C109),0)</f>
        <v>0</v>
      </c>
      <c r="L109" s="5">
        <f>IF(NOT(ISBLANK(J109)),COUNTIFS(Spreadsheet!E110:E$786,"=Wife",Spreadsheet!C110:C$786, "="&amp;Spreadsheet!C109) + COUNTIFS(Spreadsheet!E110:E$786,"=Husband",Spreadsheet!C110:C$786, "="&amp;Spreadsheet!C109),0)</f>
        <v>0</v>
      </c>
      <c r="M109" s="5">
        <f>IF(NOT(ISBLANK(Spreadsheet!AJ109)),VLOOKUP(Spreadsheet!AJ109,'Drop Downs'!$P$2:$R$16,3,FALSE),0)</f>
        <v>0</v>
      </c>
      <c r="N109" s="5">
        <f>IF(NOT(ISBLANK(Spreadsheet!AJ109)), VLOOKUP(Spreadsheet!AJ109,'Drop Downs'!$P$2:$R$16,2,FALSE),0)</f>
        <v>0</v>
      </c>
      <c r="O109" s="5">
        <f>IF(NOT(ISBLANK(Spreadsheet!AL109)),VLOOKUP(Spreadsheet!AL109,'Drop Downs'!$P$2:$R$16,3,FALSE), 0)</f>
        <v>0</v>
      </c>
      <c r="P109" s="5">
        <f>IF(NOT(ISBLANK(Spreadsheet!AL109)),VLOOKUP(Spreadsheet!AL109,'Drop Downs'!$P$2:$R$16,2,FALSE),0)</f>
        <v>0</v>
      </c>
      <c r="Q109" s="5">
        <f>IF(NOT(ISBLANK(Spreadsheet!AN109)),VLOOKUP(Spreadsheet!AN109,'Drop Downs'!$P$2:$R$16,3,FALSE),0)</f>
        <v>0</v>
      </c>
      <c r="R109" s="5">
        <f>IF(NOT(ISBLANK(Spreadsheet!AN109)),VLOOKUP(Spreadsheet!AN109,'Drop Downs'!$P$2:$R$16,2,FALSE),0)</f>
        <v>0</v>
      </c>
      <c r="S109" s="5" t="str">
        <f>IF(OR(M109&gt;K109,N109&gt;L109,O109&gt;K109, Q109&gt;K109,N109&gt;L109, P109&gt;L109, R109&gt;L109),"Member currently has a coverage election over what he/she needs.  Please add more dependents or adjust the coverage election.","")&amp;(IF(AND(NOT(ISBLANK(Spreadsheet!C109)),NOT(ISBLANK(Spreadsheet!D109)),ISBLANK(Spreadsheet!E109)),"Dependent lacks a relationship to member.Please select one from the drop-down.",""))</f>
        <v/>
      </c>
      <c r="T109" s="5" t="b">
        <f t="shared" si="8"/>
        <v>1</v>
      </c>
      <c r="U109" s="5" t="b">
        <f>OR(ISBLANK(Spreadsheet!C109),IF(NOT(ISBLANK(Spreadsheet!D109)),NOT(ISBLANK(Spreadsheet!E109)),TRUE))</f>
        <v>1</v>
      </c>
      <c r="V109" s="5" t="b">
        <f>OR(ISBLANK(Spreadsheet!C109), NOT(ISBLANK(Spreadsheet!I109)))</f>
        <v>1</v>
      </c>
      <c r="W109" s="5" t="b">
        <f>OR(ISBLANK(Spreadsheet!D109),NOT(ISBLANK(Spreadsheet!C109)))</f>
        <v>1</v>
      </c>
      <c r="X109" s="155" t="str">
        <f>REPT("0",MIN(FIND({1,2,3,4,5,6,7,8,9},Spreadsheet!C109&amp;"123456789"))-1)&amp;IF(ISBLANK(Spreadsheet!C109),"",SUMPRODUCT(MID(0&amp;Spreadsheet!C109,LARGE(INDEX(ISNUMBER(--MID(Spreadsheet!C109,ROW($1:$225),1))*
 ROW($1:$225),0),ROW($1:$225))+1,1)*10^ROW($1:$225)/10))</f>
        <v/>
      </c>
      <c r="Y109" s="5" t="b">
        <f>IF(NOT(ISBLANK(Spreadsheet!C109)),IF(AND(ISNUMBER(VALUE(Spreadsheet!C109)), LEN(Spreadsheet!C109)=9),TRUE,FALSE),TRUE)</f>
        <v>1</v>
      </c>
      <c r="Z109" s="155" t="str">
        <f>REPT("0",MIN(FIND({1,2,3,4,5,6,7,8,9},Spreadsheet!D109&amp;"123456789"))-1)&amp;IF(ISBLANK(Spreadsheet!D109),"",SUMPRODUCT(MID(0&amp;Spreadsheet!D109,LARGE(INDEX(ISNUMBER(--MID(Spreadsheet!D109,ROW($1:$225),1))*
 ROW($1:$225),0),ROW($1:$225))+1,1)*10^ROW($1:$225)/10))</f>
        <v/>
      </c>
      <c r="AA109" s="5" t="b">
        <f>IF(AND(NOT(ISBLANK(Spreadsheet!D109)),NOT(ISBLANK(Spreadsheet!C109))),IF(AND(ISNUMBER(VALUE(Spreadsheet!D109)), LEN(Spreadsheet!D109)=9),TRUE,FALSE),IF(AND(NOT(ISBLANK(Spreadsheet!D109)),ISBLANK(Spreadsheet!C109)),FALSE,TRUE))</f>
        <v>1</v>
      </c>
      <c r="AB109" s="5" t="b">
        <f>OR(ISBLANK(Spreadsheet!Y109),IF(NOT(ISBLANK(Spreadsheet!Y109)),LEN(Spreadsheet!Y109)=10,ISNUMBER(VALUE(Spreadsheet!Y109))))</f>
        <v>1</v>
      </c>
      <c r="AC109" s="5" t="b">
        <f>OR(ISBLANK(Spreadsheet!AI109), AND(NOT(ISBLANK(Spreadsheet!AJ109)), NOT(ISNUMBER(SEARCH("Waive",Spreadsheet!AJ109)))))</f>
        <v>1</v>
      </c>
      <c r="AD109" s="5" t="b">
        <f>OR(ISBLANK(Spreadsheet!AK109), AND(NOT(ISBLANK(Spreadsheet!AL109)), NOT(ISNUMBER(SEARCH("Waive",Spreadsheet!AL109)))))</f>
        <v>1</v>
      </c>
      <c r="AE109" s="5" t="b">
        <f>OR(ISBLANK(Spreadsheet!AM109), AND(NOT(ISBLANK(Spreadsheet!AN109)), NOT(ISNUMBER(SEARCH("Waive", Spreadsheet!AN109)))))</f>
        <v>1</v>
      </c>
      <c r="AF109" s="5" t="b">
        <f>OR(ISBLANK(Spreadsheet!C109), NOT(ISBLANK(Spreadsheet!D109)),NOT(ISBLANK(Spreadsheet!L109)))</f>
        <v>1</v>
      </c>
      <c r="AG109" s="5" t="b">
        <f>IF(AND(NOT(ISBLANK(Spreadsheet!C109)), NOT(ISBLANK(Spreadsheet!D109)),Spreadsheet!C109&lt;&gt;Spreadsheet!D109),IF(ISERROR(VLOOKUP(Spreadsheet!C109, Spreadsheet!$C$6:'Spreadsheet'!$C108,1,FALSE)), FALSE, TRUE),TRUE)</f>
        <v>1</v>
      </c>
      <c r="AH109" s="5" t="b">
        <f>Spreadsheet!$B$2=Spreadsheet!AD109</f>
        <v>1</v>
      </c>
      <c r="AI109" s="5" t="b">
        <f>IF(ISBLANK(Spreadsheet!G109),TRUE,IF(OR(LEN(Spreadsheet!G109)&gt;1,ISNUMBER(VALUE(Spreadsheet!G109))),FALSE,TRUE))</f>
        <v>1</v>
      </c>
      <c r="AJ109" s="5" t="b">
        <f>OR(ISBLANK(Spreadsheet!C109), NOT(ISBLANK(Spreadsheet!B109)), NOT(ISBLANK(Spreadsheet!D109)))</f>
        <v>1</v>
      </c>
      <c r="AK109" s="5" t="b">
        <f t="array" ref="AK109">IF(OR(AND(ISBLANK(Spreadsheet!E109),ISBLANK(Spreadsheet!D109),NOT(ISBLANK(Spreadsheet!C109))),AND(ISBLANK(Spreadsheet!E109),ISBLANK(Spreadsheet!D109),ISBLANK(Spreadsheet!C109))),TRUE,ISNUMBER(MATCH(TRUE,EXACT(Spreadsheet!E109,Relationships),0)))</f>
        <v>1</v>
      </c>
      <c r="AL109" s="5" t="b">
        <f>IF(NOT(ISBLANK(Spreadsheet!C109)),IF(OR(ISBLANK(Spreadsheet!F109),LEN(Spreadsheet!F109)&gt;40),FALSE,TRUE),TRUE)</f>
        <v>1</v>
      </c>
      <c r="AM109" s="5" t="b">
        <f>IF(NOT(ISBLANK(Spreadsheet!C109)),IF(OR(ISBLANK(Spreadsheet!H109),LEN(Spreadsheet!H109)&gt;40),FALSE,TRUE),TRUE)</f>
        <v>1</v>
      </c>
      <c r="AN109" s="5" t="b">
        <f t="array" ref="AN109">IF(ISBLANK(Spreadsheet!I109),TRUE,ISNUMBER(MATCH(TRUE,EXACT(Spreadsheet!I109,GenderValues),0)))</f>
        <v>1</v>
      </c>
      <c r="AO109" s="5" t="b">
        <f ca="1">IF(ISERROR(DATEVALUE(TEXT(Spreadsheet!J109,"mm/dd/yyyy")) &gt; TODAY()),IF(AND(ISBLANK(Spreadsheet!J109),ISBLANK(Spreadsheet!C109)),TRUE,FALSE),IF(DATEVALUE(TEXT(Spreadsheet!J109,"mm/dd/yyyy")) &gt; TODAY(),FALSE,TRUE))</f>
        <v>1</v>
      </c>
      <c r="AP109" s="5" t="b">
        <f>OR(ISBLANK(Spreadsheet!K109),LEN(Spreadsheet!K109)&lt;=100)</f>
        <v>1</v>
      </c>
      <c r="AQ109" s="5" t="b">
        <f t="array" ref="AQ109">IF(OR(AND(ISBLANK(Spreadsheet!L109),ISBLANK(Spreadsheet!C109)),AND(NOT(ISBLANK(Spreadsheet!C109)),NOT(ISBLANK(Spreadsheet!D109)))),TRUE,ISNUMBER(MATCH(TRUE,EXACT(Spreadsheet!L109,MaritalStatus),0)))</f>
        <v>1</v>
      </c>
      <c r="AR109" s="5" t="b">
        <f ca="1">IF(ISERROR(DATEVALUE(TEXT(Spreadsheet!M109,"mm/dd/yyyy")) &gt; TODAY()),IF(ISBLANK(Spreadsheet!M109),TRUE,FALSE),IF(DATEVALUE(TEXT(Spreadsheet!M109,"mm/dd/yyyy")) &gt; TODAY(),FALSE,TRUE))</f>
        <v>1</v>
      </c>
      <c r="AS109" s="5" t="b">
        <f>OR(ISBLANK(Spreadsheet!N109),LEN(Spreadsheet!N109)&lt;=100)</f>
        <v>1</v>
      </c>
      <c r="AT109" s="5" t="b">
        <f>OR(ISBLANK(Spreadsheet!O109),UPPER(Spreadsheet!O109)="YES")</f>
        <v>1</v>
      </c>
      <c r="AU109" s="5" t="b">
        <f>OR(ISBLANK(Spreadsheet!P109),UPPER(Spreadsheet!P109)="YES")</f>
        <v>1</v>
      </c>
      <c r="AV109" s="5" t="b">
        <f t="array" ref="AV109">IF(ISBLANK(Spreadsheet!Q109),TRUE,ISNUMBER(MATCH(TRUE,EXACT(Spreadsheet!Q109,OnGroupsPriorIns),0)))</f>
        <v>1</v>
      </c>
      <c r="AW109" s="5" t="b">
        <f>OR(ISBLANK(Spreadsheet!R109),UPPER(Spreadsheet!R109)="YES")</f>
        <v>1</v>
      </c>
      <c r="AX109" s="5" t="b">
        <f>OR(ISBLANK(Spreadsheet!S109),UPPER(Spreadsheet!S109)="YES")</f>
        <v>1</v>
      </c>
      <c r="AY109" s="5" t="b">
        <f>OR(AND(ISBLANK(Spreadsheet!C109),LEN(Spreadsheet!T109)=0),AND(NOT(ISBLANK(Spreadsheet!C109)),LEN(Spreadsheet!T109)&gt;0,LEN(Spreadsheet!T109)&lt;=50))</f>
        <v>1</v>
      </c>
      <c r="AZ109" s="5" t="b">
        <f>OR(LEN(Spreadsheet!U109)=0,AND(LEN(Spreadsheet!U109)&gt;0,LEN(Spreadsheet!U109)&lt;=50))</f>
        <v>1</v>
      </c>
      <c r="BA109" s="5" t="b">
        <f>OR(AND(ISBLANK(Spreadsheet!C109),LEN(Spreadsheet!V109)=0),AND(NOT(ISBLANK(Spreadsheet!C109)),LEN(Spreadsheet!V109)&gt;0,LEN(Spreadsheet!V109)&lt;=50))</f>
        <v>1</v>
      </c>
      <c r="BB109" s="5" t="b">
        <f t="array" ref="BB109">IF(AND(ISBLANK(Spreadsheet!C109),LEN(Spreadsheet!W109)=0),TRUE,ISNUMBER(MATCH(TRUE,EXACT(Spreadsheet!W109,States),0)))</f>
        <v>1</v>
      </c>
      <c r="BC109" s="5" t="b">
        <f>OR(AND(ISBLANK(Spreadsheet!C109),LEN(Spreadsheet!X109)=0),AND(NOT(ISBLANK(Spreadsheet!C109)),LEN(Spreadsheet!X109)&gt;0,LEN(Spreadsheet!X109)=5,ISNUMBER(VALUE(Spreadsheet!X109))))</f>
        <v>1</v>
      </c>
      <c r="BD109" s="5" t="b">
        <f>OR(ISBLANK(Spreadsheet!Z109),LEN(Spreadsheet!Z109)&lt;=50)</f>
        <v>1</v>
      </c>
      <c r="BE109" s="5" t="b">
        <f>ISBLANK(Spreadsheet!AA109)</f>
        <v>1</v>
      </c>
      <c r="BF109" s="5" t="b">
        <f>ISBLANK(Spreadsheet!AB109)</f>
        <v>1</v>
      </c>
      <c r="BG109" s="5" t="b">
        <f>IF(ISERROR(DATEVALUE(TEXT(Spreadsheet!AC109,"mm/dd/yyyy")) &gt; DATEVALUE(TEXT(Spreadsheet!J109,"mm/dd/yyyy"))),IF(OR(AND(ISBLANK(Spreadsheet!AC109),ISBLANK(Spreadsheet!C109)),AND(NOT(ISBLANK(Spreadsheet!C109)),ISBLANK(Spreadsheet!AC109),NOT(ISBLANK(Spreadsheet!D109)))),TRUE,FALSE),IF(DATEVALUE(TEXT(Spreadsheet!AC109,"mm/dd/yyyy")) &gt; DATEVALUE(TEXT(Spreadsheet!J109,"mm/dd/yyyy")),TRUE,FALSE))</f>
        <v>1</v>
      </c>
      <c r="BH109" s="5" t="b">
        <f>OR(AND(ISBLANK(Spreadsheet!C109),ISBLANK(Spreadsheet!AE109)),AND(NOT(ISBLANK(Spreadsheet!C109)),NOT(ISBLANK(Spreadsheet!D109)),ISBLANK(Spreadsheet!AE109)),AND(NOT(ISBLANK(Spreadsheet!C109)),ISBLANK(Spreadsheet!D109),NOT(ISBLANK(Spreadsheet!AE109)),LEN(Spreadsheet!AE109)&lt;=100))</f>
        <v>1</v>
      </c>
      <c r="BI109" s="5" t="b">
        <f t="array" ref="BI109">IF(ISBLANK(Spreadsheet!AF109),TRUE,ISNUMBER(MATCH(TRUE,EXACT(Spreadsheet!AF109,CobraShortReasons),0)))</f>
        <v>1</v>
      </c>
      <c r="BJ109" s="5" t="b">
        <f ca="1">IF(ISERROR(DATEVALUE(TEXT(Spreadsheet!AG109,"mm/dd/yyyy")) &gt; TODAY()),IF(ISBLANK(Spreadsheet!AG109),TRUE,FALSE),IF(DATEVALUE(TEXT(Spreadsheet!AG109,"mm/dd/yyyy")) &gt; TODAY(),FALSE,TRUE))</f>
        <v>1</v>
      </c>
      <c r="BK109" s="5" t="b">
        <f>OR(ISBLANK(Spreadsheet!AH109),LEN(Spreadsheet!AH109)&lt;=25)</f>
        <v>1</v>
      </c>
      <c r="BL109" s="5" t="b">
        <f t="array" aca="1" ref="BL109" ca="1">IF(ISBLANK(Spreadsheet!AI109),TRUE,ISNUMBER(MATCH(TRUE,EXACT(Spreadsheet!AI109,INDIRECT(Spreadsheet!$D$2)),0)))</f>
        <v>1</v>
      </c>
      <c r="BM109" s="5" t="b">
        <f t="array" aca="1" ref="BM109" ca="1">IF(ISBLANK(Spreadsheet!AJ109),TRUE,ISNUMBER(MATCH(TRUE,EXACT(Spreadsheet!AJ109,INDIRECT(Spreadsheet!BJ109)),0)))</f>
        <v>1</v>
      </c>
      <c r="BN109" s="5" t="b">
        <f t="array" ref="BN109">IF(ISBLANK(Spreadsheet!AK109),TRUE,ISNUMBER(MATCH(TRUE,EXACT(Spreadsheet!AK109,DentalPlans),0)))</f>
        <v>1</v>
      </c>
      <c r="BO109" s="5" t="b">
        <f t="array" aca="1" ref="BO109" ca="1">IF(ISBLANK(Spreadsheet!AL109),TRUE,ISNUMBER(MATCH(TRUE,EXACT(Spreadsheet!AL109,INDIRECT(Spreadsheet!BK109)),0)))</f>
        <v>1</v>
      </c>
      <c r="BP109" s="5" t="b">
        <f t="array" ref="BP109">IF(ISBLANK(Spreadsheet!AM109),TRUE,ISNUMBER(MATCH(TRUE,EXACT(Spreadsheet!AM109,VisionPlans),0)))</f>
        <v>1</v>
      </c>
      <c r="BQ109" s="5" t="b">
        <f t="array" aca="1" ref="BQ109" ca="1">IF(ISBLANK(Spreadsheet!AN109),TRUE,ISNUMBER(MATCH(TRUE,EXACT(Spreadsheet!AN109,INDIRECT(Spreadsheet!BL109)),0)))</f>
        <v>1</v>
      </c>
      <c r="BR109" s="5" t="b">
        <f t="array" ref="BR109">IF(ISBLANK(Spreadsheet!AO109),TRUE,ISNUMBER(MATCH(TRUE,EXACT(Spreadsheet!AO109,LifeBenefitClasses),0)))</f>
        <v>1</v>
      </c>
      <c r="BS109" s="5" t="b">
        <f>IF(OR(ISBLANK(Spreadsheet!AO109), Spreadsheet!AO109="Waive"),IF(ISBLANK(Spreadsheet!AP109),TRUE,FALSE),IF(OR(AND(NOT(ISBLANK(Spreadsheet!AO109)),ISBLANK(Spreadsheet!AP109)),NOT(ISNUMBER(VALUE(Spreadsheet!AP109)))),FALSE,IF(OR(AND(Spreadsheet!AP109&lt;6,MOD(Spreadsheet!AP109*10,5)=0), MOD(Spreadsheet!AP109,5000)=0),TRUE,FALSE)))</f>
        <v>1</v>
      </c>
      <c r="BT109" s="5" t="b">
        <f t="array" ref="BT109">IF(ISBLANK(Spreadsheet!AQ109),TRUE,ISNUMBER(MATCH(TRUE,EXACT(Spreadsheet!AQ109,EnrollWaive),0)))</f>
        <v>1</v>
      </c>
      <c r="BU109" s="5" t="b">
        <f t="array" ref="BU109">IF(ISBLANK(Spreadsheet!AR109),TRUE,ISNUMBER(MATCH(TRUE,EXACT(Spreadsheet!AR109,LifeBenefitClasses),0)))</f>
        <v>1</v>
      </c>
      <c r="BV109" s="5" t="b">
        <f>IF(OR(ISBLANK(Spreadsheet!AR109), Spreadsheet!AR109="Waive"),IF(ISBLANK(Spreadsheet!AS109),TRUE,FALSE),IF(OR(AND(NOT(ISBLANK(Spreadsheet!AR109)),ISBLANK(Spreadsheet!AS109)),NOT(ISNUMBER(VALUE(Spreadsheet!AS109)))),FALSE,IF(OR(AND(Spreadsheet!AS109&lt;6,MOD(Spreadsheet!AS109*10,5)=0), MOD(Spreadsheet!AS109,10000)=0),TRUE,FALSE)))</f>
        <v>1</v>
      </c>
      <c r="BW109" s="5" t="b">
        <f t="array" ref="BW109">IF(ISBLANK(Spreadsheet!AT109),TRUE,ISNUMBER(MATCH(TRUE,EXACT(Spreadsheet!AT109,LifeBenefitClasses),0)))</f>
        <v>1</v>
      </c>
      <c r="BX109" s="5" t="b">
        <f>IF(OR(ISBLANK(Spreadsheet!AT109), Spreadsheet!AT109="Waive"),IF(ISBLANK(Spreadsheet!AU109),TRUE,FALSE),IF(OR(AND(NOT(ISBLANK(Spreadsheet!AT109)),ISBLANK(Spreadsheet!AU109)),NOT(ISNUMBER(VALUE(Spreadsheet!AU109)))),FALSE,IF(AND(NOT(OR(ISBLANK(Spreadsheet!AT109),Spreadsheet!AT109="Waive")),NOT(OR(ISBLANK(Spreadsheet!AR109),Spreadsheet!AR109="Waive")),MOD(Spreadsheet!AU109,5000)=0, Spreadsheet!AU109&lt;=(Spreadsheet!AS109*0.5)),TRUE,FALSE)))</f>
        <v>1</v>
      </c>
      <c r="BY109" s="5" t="b">
        <f t="array" ref="BY109">IF(ISBLANK(Spreadsheet!AV109),TRUE,ISNUMBER(MATCH(TRUE,EXACT(Spreadsheet!AV109,EnrollWaive),0)))</f>
        <v>1</v>
      </c>
      <c r="BZ109" s="5" t="b">
        <f t="array" ref="BZ109">IF(ISBLANK(Spreadsheet!AW109),TRUE,ISNUMBER(MATCH(TRUE,EXACT(Spreadsheet!AW109,LifeBenefitClasses),0)))</f>
        <v>1</v>
      </c>
      <c r="CA109" s="5" t="b">
        <f t="array" ref="CA109">IF(ISBLANK(Spreadsheet!AX109),TRUE,ISNUMBER(MATCH(TRUE,EXACT(Spreadsheet!AX109,LifeBenefitClasses),0)))</f>
        <v>1</v>
      </c>
      <c r="CB109" s="5" t="b">
        <f t="array" ref="CB109">IF(ISBLANK(Spreadsheet!AY109),TRUE,ISNUMBER(MATCH(TRUE,EXACT(Spreadsheet!AY109,LifeBenefitClasses),0)))</f>
        <v>1</v>
      </c>
      <c r="CC109" s="5" t="b">
        <f t="array" ref="CC109">IF(ISBLANK(Spreadsheet!AZ109),TRUE,ISNUMBER(MATCH(TRUE,EXACT(Spreadsheet!AZ109,LifeBenefitClasses),0)))</f>
        <v>1</v>
      </c>
      <c r="CD109" s="5" t="b">
        <f t="array" ref="CD109">IF(ISBLANK(Spreadsheet!BA109),TRUE,ISNUMBER(MATCH(TRUE,EXACT(Spreadsheet!BA109,LifeBenefitClasses),0)))</f>
        <v>1</v>
      </c>
      <c r="CE109" s="5" t="b">
        <f>IF(OR(ISBLANK(Spreadsheet!BA109), Spreadsheet!BA109="Waive"),IF(ISBLANK(Spreadsheet!BB109),TRUE,FALSE),IF(OR(AND(NOT(ISBLANK(Spreadsheet!BA109)),ISBLANK(Spreadsheet!BB109)),NOT(ISNUMBER(VALUE(Spreadsheet!BB109))),ISBLANK(Spreadsheet!BC109),NOT(ISNUMBER(VALUE(Spreadsheet!BC109)))),FALSE,IF(AND(Spreadsheet!BB109&gt;=50000,Spreadsheet!BB109&lt;=250000,MOD(Spreadsheet!BB109,10000)=0,Spreadsheet!BB109&lt;=(10*Spreadsheet!BC109)),TRUE,FALSE)))</f>
        <v>1</v>
      </c>
      <c r="CF109" s="5" t="b">
        <f>IF(NOT(ISBLANK(Spreadsheet!BC109)),AND(ISNUMBER(VALUE(Spreadsheet!BC109)),Spreadsheet!BC109&gt;0),AND(OR(ISBLANK(Spreadsheet!AO109),Spreadsheet!AO109="Waive",AND(NOT(OR(ISBLANK(Spreadsheet!AO109),Spreadsheet!AO109="Waive")),Spreadsheet!AP109&gt;=6)),OR(ISBLANK(Spreadsheet!AR109),AND(NOT(OR(ISBLANK(Spreadsheet!AR109),Spreadsheet!AR109="Waive")),Spreadsheet!AS109&gt;=6)),OR(ISBLANK(Spreadsheet!AW109)),OR(ISBLANK(Spreadsheet!AX109)),OR(ISBLANK(Spreadsheet!AY109)),OR(ISBLANK(Spreadsheet!AZ109)),OR(ISBLANK(Spreadsheet!BA109),Spreadsheet!BA109="Waive")))</f>
        <v>1</v>
      </c>
      <c r="CG109" s="5" t="b">
        <f t="shared" ca="1" si="9"/>
        <v>1</v>
      </c>
    </row>
    <row r="110" spans="8:85" x14ac:dyDescent="0.3">
      <c r="H110" s="5">
        <f t="shared" ca="1" si="6"/>
        <v>2</v>
      </c>
      <c r="I110" s="5" t="str">
        <f t="shared" ca="1" si="7"/>
        <v/>
      </c>
      <c r="J110" s="5" t="str">
        <f>IF(AND(NOT(ISBLANK(Spreadsheet!C110)),ISBLANK(Spreadsheet!D110)),Spreadsheet!F110&amp;" "&amp;Spreadsheet!H110,"")</f>
        <v/>
      </c>
      <c r="K110" s="5">
        <f>IF(AND(NOT(ISBLANK(Spreadsheet!C110)),ISBLANK(Spreadsheet!D110)),COUNTIFS(Spreadsheet!E111:E$786,"=Child",Spreadsheet!C111:C$786, "="&amp;Spreadsheet!C110) + COUNTIFS(Spreadsheet!E111:E$786,"=Step-child",Spreadsheet!C111:C$786, "="&amp;Spreadsheet!C110),0)</f>
        <v>0</v>
      </c>
      <c r="L110" s="5">
        <f>IF(NOT(ISBLANK(J110)),COUNTIFS(Spreadsheet!E111:E$786,"=Wife",Spreadsheet!C111:C$786, "="&amp;Spreadsheet!C110) + COUNTIFS(Spreadsheet!E111:E$786,"=Husband",Spreadsheet!C111:C$786, "="&amp;Spreadsheet!C110),0)</f>
        <v>0</v>
      </c>
      <c r="M110" s="5">
        <f>IF(NOT(ISBLANK(Spreadsheet!AJ110)),VLOOKUP(Spreadsheet!AJ110,'Drop Downs'!$P$2:$R$16,3,FALSE),0)</f>
        <v>0</v>
      </c>
      <c r="N110" s="5">
        <f>IF(NOT(ISBLANK(Spreadsheet!AJ110)), VLOOKUP(Spreadsheet!AJ110,'Drop Downs'!$P$2:$R$16,2,FALSE),0)</f>
        <v>0</v>
      </c>
      <c r="O110" s="5">
        <f>IF(NOT(ISBLANK(Spreadsheet!AL110)),VLOOKUP(Spreadsheet!AL110,'Drop Downs'!$P$2:$R$16,3,FALSE), 0)</f>
        <v>0</v>
      </c>
      <c r="P110" s="5">
        <f>IF(NOT(ISBLANK(Spreadsheet!AL110)),VLOOKUP(Spreadsheet!AL110,'Drop Downs'!$P$2:$R$16,2,FALSE),0)</f>
        <v>0</v>
      </c>
      <c r="Q110" s="5">
        <f>IF(NOT(ISBLANK(Spreadsheet!AN110)),VLOOKUP(Spreadsheet!AN110,'Drop Downs'!$P$2:$R$16,3,FALSE),0)</f>
        <v>0</v>
      </c>
      <c r="R110" s="5">
        <f>IF(NOT(ISBLANK(Spreadsheet!AN110)),VLOOKUP(Spreadsheet!AN110,'Drop Downs'!$P$2:$R$16,2,FALSE),0)</f>
        <v>0</v>
      </c>
      <c r="S110" s="5" t="str">
        <f>IF(OR(M110&gt;K110,N110&gt;L110,O110&gt;K110, Q110&gt;K110,N110&gt;L110, P110&gt;L110, R110&gt;L110),"Member currently has a coverage election over what he/she needs.  Please add more dependents or adjust the coverage election.","")&amp;(IF(AND(NOT(ISBLANK(Spreadsheet!C110)),NOT(ISBLANK(Spreadsheet!D110)),ISBLANK(Spreadsheet!E110)),"Dependent lacks a relationship to member.Please select one from the drop-down.",""))</f>
        <v/>
      </c>
      <c r="T110" s="5" t="b">
        <f t="shared" si="8"/>
        <v>1</v>
      </c>
      <c r="U110" s="5" t="b">
        <f>OR(ISBLANK(Spreadsheet!C110),IF(NOT(ISBLANK(Spreadsheet!D110)),NOT(ISBLANK(Spreadsheet!E110)),TRUE))</f>
        <v>1</v>
      </c>
      <c r="V110" s="5" t="b">
        <f>OR(ISBLANK(Spreadsheet!C110), NOT(ISBLANK(Spreadsheet!I110)))</f>
        <v>1</v>
      </c>
      <c r="W110" s="5" t="b">
        <f>OR(ISBLANK(Spreadsheet!D110),NOT(ISBLANK(Spreadsheet!C110)))</f>
        <v>1</v>
      </c>
      <c r="X110" s="155" t="str">
        <f>REPT("0",MIN(FIND({1,2,3,4,5,6,7,8,9},Spreadsheet!C110&amp;"123456789"))-1)&amp;IF(ISBLANK(Spreadsheet!C110),"",SUMPRODUCT(MID(0&amp;Spreadsheet!C110,LARGE(INDEX(ISNUMBER(--MID(Spreadsheet!C110,ROW($1:$225),1))*
 ROW($1:$225),0),ROW($1:$225))+1,1)*10^ROW($1:$225)/10))</f>
        <v/>
      </c>
      <c r="Y110" s="5" t="b">
        <f>IF(NOT(ISBLANK(Spreadsheet!C110)),IF(AND(ISNUMBER(VALUE(Spreadsheet!C110)), LEN(Spreadsheet!C110)=9),TRUE,FALSE),TRUE)</f>
        <v>1</v>
      </c>
      <c r="Z110" s="155" t="str">
        <f>REPT("0",MIN(FIND({1,2,3,4,5,6,7,8,9},Spreadsheet!D110&amp;"123456789"))-1)&amp;IF(ISBLANK(Spreadsheet!D110),"",SUMPRODUCT(MID(0&amp;Spreadsheet!D110,LARGE(INDEX(ISNUMBER(--MID(Spreadsheet!D110,ROW($1:$225),1))*
 ROW($1:$225),0),ROW($1:$225))+1,1)*10^ROW($1:$225)/10))</f>
        <v/>
      </c>
      <c r="AA110" s="5" t="b">
        <f>IF(AND(NOT(ISBLANK(Spreadsheet!D110)),NOT(ISBLANK(Spreadsheet!C110))),IF(AND(ISNUMBER(VALUE(Spreadsheet!D110)), LEN(Spreadsheet!D110)=9),TRUE,FALSE),IF(AND(NOT(ISBLANK(Spreadsheet!D110)),ISBLANK(Spreadsheet!C110)),FALSE,TRUE))</f>
        <v>1</v>
      </c>
      <c r="AB110" s="5" t="b">
        <f>OR(ISBLANK(Spreadsheet!Y110),IF(NOT(ISBLANK(Spreadsheet!Y110)),LEN(Spreadsheet!Y110)=10,ISNUMBER(VALUE(Spreadsheet!Y110))))</f>
        <v>1</v>
      </c>
      <c r="AC110" s="5" t="b">
        <f>OR(ISBLANK(Spreadsheet!AI110), AND(NOT(ISBLANK(Spreadsheet!AJ110)), NOT(ISNUMBER(SEARCH("Waive",Spreadsheet!AJ110)))))</f>
        <v>1</v>
      </c>
      <c r="AD110" s="5" t="b">
        <f>OR(ISBLANK(Spreadsheet!AK110), AND(NOT(ISBLANK(Spreadsheet!AL110)), NOT(ISNUMBER(SEARCH("Waive",Spreadsheet!AL110)))))</f>
        <v>1</v>
      </c>
      <c r="AE110" s="5" t="b">
        <f>OR(ISBLANK(Spreadsheet!AM110), AND(NOT(ISBLANK(Spreadsheet!AN110)), NOT(ISNUMBER(SEARCH("Waive", Spreadsheet!AN110)))))</f>
        <v>1</v>
      </c>
      <c r="AF110" s="5" t="b">
        <f>OR(ISBLANK(Spreadsheet!C110), NOT(ISBLANK(Spreadsheet!D110)),NOT(ISBLANK(Spreadsheet!L110)))</f>
        <v>1</v>
      </c>
      <c r="AG110" s="5" t="b">
        <f>IF(AND(NOT(ISBLANK(Spreadsheet!C110)), NOT(ISBLANK(Spreadsheet!D110)),Spreadsheet!C110&lt;&gt;Spreadsheet!D110),IF(ISERROR(VLOOKUP(Spreadsheet!C110, Spreadsheet!$C$6:'Spreadsheet'!$C109,1,FALSE)), FALSE, TRUE),TRUE)</f>
        <v>1</v>
      </c>
      <c r="AH110" s="5" t="b">
        <f>Spreadsheet!$B$2=Spreadsheet!AD110</f>
        <v>1</v>
      </c>
      <c r="AI110" s="5" t="b">
        <f>IF(ISBLANK(Spreadsheet!G110),TRUE,IF(OR(LEN(Spreadsheet!G110)&gt;1,ISNUMBER(VALUE(Spreadsheet!G110))),FALSE,TRUE))</f>
        <v>1</v>
      </c>
      <c r="AJ110" s="5" t="b">
        <f>OR(ISBLANK(Spreadsheet!C110), NOT(ISBLANK(Spreadsheet!B110)), NOT(ISBLANK(Spreadsheet!D110)))</f>
        <v>1</v>
      </c>
      <c r="AK110" s="5" t="b">
        <f t="array" ref="AK110">IF(OR(AND(ISBLANK(Spreadsheet!E110),ISBLANK(Spreadsheet!D110),NOT(ISBLANK(Spreadsheet!C110))),AND(ISBLANK(Spreadsheet!E110),ISBLANK(Spreadsheet!D110),ISBLANK(Spreadsheet!C110))),TRUE,ISNUMBER(MATCH(TRUE,EXACT(Spreadsheet!E110,Relationships),0)))</f>
        <v>1</v>
      </c>
      <c r="AL110" s="5" t="b">
        <f>IF(NOT(ISBLANK(Spreadsheet!C110)),IF(OR(ISBLANK(Spreadsheet!F110),LEN(Spreadsheet!F110)&gt;40),FALSE,TRUE),TRUE)</f>
        <v>1</v>
      </c>
      <c r="AM110" s="5" t="b">
        <f>IF(NOT(ISBLANK(Spreadsheet!C110)),IF(OR(ISBLANK(Spreadsheet!H110),LEN(Spreadsheet!H110)&gt;40),FALSE,TRUE),TRUE)</f>
        <v>1</v>
      </c>
      <c r="AN110" s="5" t="b">
        <f t="array" ref="AN110">IF(ISBLANK(Spreadsheet!I110),TRUE,ISNUMBER(MATCH(TRUE,EXACT(Spreadsheet!I110,GenderValues),0)))</f>
        <v>1</v>
      </c>
      <c r="AO110" s="5" t="b">
        <f ca="1">IF(ISERROR(DATEVALUE(TEXT(Spreadsheet!J110,"mm/dd/yyyy")) &gt; TODAY()),IF(AND(ISBLANK(Spreadsheet!J110),ISBLANK(Spreadsheet!C110)),TRUE,FALSE),IF(DATEVALUE(TEXT(Spreadsheet!J110,"mm/dd/yyyy")) &gt; TODAY(),FALSE,TRUE))</f>
        <v>1</v>
      </c>
      <c r="AP110" s="5" t="b">
        <f>OR(ISBLANK(Spreadsheet!K110),LEN(Spreadsheet!K110)&lt;=100)</f>
        <v>1</v>
      </c>
      <c r="AQ110" s="5" t="b">
        <f t="array" ref="AQ110">IF(OR(AND(ISBLANK(Spreadsheet!L110),ISBLANK(Spreadsheet!C110)),AND(NOT(ISBLANK(Spreadsheet!C110)),NOT(ISBLANK(Spreadsheet!D110)))),TRUE,ISNUMBER(MATCH(TRUE,EXACT(Spreadsheet!L110,MaritalStatus),0)))</f>
        <v>1</v>
      </c>
      <c r="AR110" s="5" t="b">
        <f ca="1">IF(ISERROR(DATEVALUE(TEXT(Spreadsheet!M110,"mm/dd/yyyy")) &gt; TODAY()),IF(ISBLANK(Spreadsheet!M110),TRUE,FALSE),IF(DATEVALUE(TEXT(Spreadsheet!M110,"mm/dd/yyyy")) &gt; TODAY(),FALSE,TRUE))</f>
        <v>1</v>
      </c>
      <c r="AS110" s="5" t="b">
        <f>OR(ISBLANK(Spreadsheet!N110),LEN(Spreadsheet!N110)&lt;=100)</f>
        <v>1</v>
      </c>
      <c r="AT110" s="5" t="b">
        <f>OR(ISBLANK(Spreadsheet!O110),UPPER(Spreadsheet!O110)="YES")</f>
        <v>1</v>
      </c>
      <c r="AU110" s="5" t="b">
        <f>OR(ISBLANK(Spreadsheet!P110),UPPER(Spreadsheet!P110)="YES")</f>
        <v>1</v>
      </c>
      <c r="AV110" s="5" t="b">
        <f t="array" ref="AV110">IF(ISBLANK(Spreadsheet!Q110),TRUE,ISNUMBER(MATCH(TRUE,EXACT(Spreadsheet!Q110,OnGroupsPriorIns),0)))</f>
        <v>1</v>
      </c>
      <c r="AW110" s="5" t="b">
        <f>OR(ISBLANK(Spreadsheet!R110),UPPER(Spreadsheet!R110)="YES")</f>
        <v>1</v>
      </c>
      <c r="AX110" s="5" t="b">
        <f>OR(ISBLANK(Spreadsheet!S110),UPPER(Spreadsheet!S110)="YES")</f>
        <v>1</v>
      </c>
      <c r="AY110" s="5" t="b">
        <f>OR(AND(ISBLANK(Spreadsheet!C110),LEN(Spreadsheet!T110)=0),AND(NOT(ISBLANK(Spreadsheet!C110)),LEN(Spreadsheet!T110)&gt;0,LEN(Spreadsheet!T110)&lt;=50))</f>
        <v>1</v>
      </c>
      <c r="AZ110" s="5" t="b">
        <f>OR(LEN(Spreadsheet!U110)=0,AND(LEN(Spreadsheet!U110)&gt;0,LEN(Spreadsheet!U110)&lt;=50))</f>
        <v>1</v>
      </c>
      <c r="BA110" s="5" t="b">
        <f>OR(AND(ISBLANK(Spreadsheet!C110),LEN(Spreadsheet!V110)=0),AND(NOT(ISBLANK(Spreadsheet!C110)),LEN(Spreadsheet!V110)&gt;0,LEN(Spreadsheet!V110)&lt;=50))</f>
        <v>1</v>
      </c>
      <c r="BB110" s="5" t="b">
        <f t="array" ref="BB110">IF(AND(ISBLANK(Spreadsheet!C110),LEN(Spreadsheet!W110)=0),TRUE,ISNUMBER(MATCH(TRUE,EXACT(Spreadsheet!W110,States),0)))</f>
        <v>1</v>
      </c>
      <c r="BC110" s="5" t="b">
        <f>OR(AND(ISBLANK(Spreadsheet!C110),LEN(Spreadsheet!X110)=0),AND(NOT(ISBLANK(Spreadsheet!C110)),LEN(Spreadsheet!X110)&gt;0,LEN(Spreadsheet!X110)=5,ISNUMBER(VALUE(Spreadsheet!X110))))</f>
        <v>1</v>
      </c>
      <c r="BD110" s="5" t="b">
        <f>OR(ISBLANK(Spreadsheet!Z110),LEN(Spreadsheet!Z110)&lt;=50)</f>
        <v>1</v>
      </c>
      <c r="BE110" s="5" t="b">
        <f>ISBLANK(Spreadsheet!AA110)</f>
        <v>1</v>
      </c>
      <c r="BF110" s="5" t="b">
        <f>ISBLANK(Spreadsheet!AB110)</f>
        <v>1</v>
      </c>
      <c r="BG110" s="5" t="b">
        <f>IF(ISERROR(DATEVALUE(TEXT(Spreadsheet!AC110,"mm/dd/yyyy")) &gt; DATEVALUE(TEXT(Spreadsheet!J110,"mm/dd/yyyy"))),IF(OR(AND(ISBLANK(Spreadsheet!AC110),ISBLANK(Spreadsheet!C110)),AND(NOT(ISBLANK(Spreadsheet!C110)),ISBLANK(Spreadsheet!AC110),NOT(ISBLANK(Spreadsheet!D110)))),TRUE,FALSE),IF(DATEVALUE(TEXT(Spreadsheet!AC110,"mm/dd/yyyy")) &gt; DATEVALUE(TEXT(Spreadsheet!J110,"mm/dd/yyyy")),TRUE,FALSE))</f>
        <v>1</v>
      </c>
      <c r="BH110" s="5" t="b">
        <f>OR(AND(ISBLANK(Spreadsheet!C110),ISBLANK(Spreadsheet!AE110)),AND(NOT(ISBLANK(Spreadsheet!C110)),NOT(ISBLANK(Spreadsheet!D110)),ISBLANK(Spreadsheet!AE110)),AND(NOT(ISBLANK(Spreadsheet!C110)),ISBLANK(Spreadsheet!D110),NOT(ISBLANK(Spreadsheet!AE110)),LEN(Spreadsheet!AE110)&lt;=100))</f>
        <v>1</v>
      </c>
      <c r="BI110" s="5" t="b">
        <f t="array" ref="BI110">IF(ISBLANK(Spreadsheet!AF110),TRUE,ISNUMBER(MATCH(TRUE,EXACT(Spreadsheet!AF110,CobraShortReasons),0)))</f>
        <v>1</v>
      </c>
      <c r="BJ110" s="5" t="b">
        <f ca="1">IF(ISERROR(DATEVALUE(TEXT(Spreadsheet!AG110,"mm/dd/yyyy")) &gt; TODAY()),IF(ISBLANK(Spreadsheet!AG110),TRUE,FALSE),IF(DATEVALUE(TEXT(Spreadsheet!AG110,"mm/dd/yyyy")) &gt; TODAY(),FALSE,TRUE))</f>
        <v>1</v>
      </c>
      <c r="BK110" s="5" t="b">
        <f>OR(ISBLANK(Spreadsheet!AH110),LEN(Spreadsheet!AH110)&lt;=25)</f>
        <v>1</v>
      </c>
      <c r="BL110" s="5" t="b">
        <f t="array" aca="1" ref="BL110" ca="1">IF(ISBLANK(Spreadsheet!AI110),TRUE,ISNUMBER(MATCH(TRUE,EXACT(Spreadsheet!AI110,INDIRECT(Spreadsheet!$D$2)),0)))</f>
        <v>1</v>
      </c>
      <c r="BM110" s="5" t="b">
        <f t="array" aca="1" ref="BM110" ca="1">IF(ISBLANK(Spreadsheet!AJ110),TRUE,ISNUMBER(MATCH(TRUE,EXACT(Spreadsheet!AJ110,INDIRECT(Spreadsheet!BJ110)),0)))</f>
        <v>1</v>
      </c>
      <c r="BN110" s="5" t="b">
        <f t="array" ref="BN110">IF(ISBLANK(Spreadsheet!AK110),TRUE,ISNUMBER(MATCH(TRUE,EXACT(Spreadsheet!AK110,DentalPlans),0)))</f>
        <v>1</v>
      </c>
      <c r="BO110" s="5" t="b">
        <f t="array" aca="1" ref="BO110" ca="1">IF(ISBLANK(Spreadsheet!AL110),TRUE,ISNUMBER(MATCH(TRUE,EXACT(Spreadsheet!AL110,INDIRECT(Spreadsheet!BK110)),0)))</f>
        <v>1</v>
      </c>
      <c r="BP110" s="5" t="b">
        <f t="array" ref="BP110">IF(ISBLANK(Spreadsheet!AM110),TRUE,ISNUMBER(MATCH(TRUE,EXACT(Spreadsheet!AM110,VisionPlans),0)))</f>
        <v>1</v>
      </c>
      <c r="BQ110" s="5" t="b">
        <f t="array" aca="1" ref="BQ110" ca="1">IF(ISBLANK(Spreadsheet!AN110),TRUE,ISNUMBER(MATCH(TRUE,EXACT(Spreadsheet!AN110,INDIRECT(Spreadsheet!BL110)),0)))</f>
        <v>1</v>
      </c>
      <c r="BR110" s="5" t="b">
        <f t="array" ref="BR110">IF(ISBLANK(Spreadsheet!AO110),TRUE,ISNUMBER(MATCH(TRUE,EXACT(Spreadsheet!AO110,LifeBenefitClasses),0)))</f>
        <v>1</v>
      </c>
      <c r="BS110" s="5" t="b">
        <f>IF(OR(ISBLANK(Spreadsheet!AO110), Spreadsheet!AO110="Waive"),IF(ISBLANK(Spreadsheet!AP110),TRUE,FALSE),IF(OR(AND(NOT(ISBLANK(Spreadsheet!AO110)),ISBLANK(Spreadsheet!AP110)),NOT(ISNUMBER(VALUE(Spreadsheet!AP110)))),FALSE,IF(OR(AND(Spreadsheet!AP110&lt;6,MOD(Spreadsheet!AP110*10,5)=0), MOD(Spreadsheet!AP110,5000)=0),TRUE,FALSE)))</f>
        <v>1</v>
      </c>
      <c r="BT110" s="5" t="b">
        <f t="array" ref="BT110">IF(ISBLANK(Spreadsheet!AQ110),TRUE,ISNUMBER(MATCH(TRUE,EXACT(Spreadsheet!AQ110,EnrollWaive),0)))</f>
        <v>1</v>
      </c>
      <c r="BU110" s="5" t="b">
        <f t="array" ref="BU110">IF(ISBLANK(Spreadsheet!AR110),TRUE,ISNUMBER(MATCH(TRUE,EXACT(Spreadsheet!AR110,LifeBenefitClasses),0)))</f>
        <v>1</v>
      </c>
      <c r="BV110" s="5" t="b">
        <f>IF(OR(ISBLANK(Spreadsheet!AR110), Spreadsheet!AR110="Waive"),IF(ISBLANK(Spreadsheet!AS110),TRUE,FALSE),IF(OR(AND(NOT(ISBLANK(Spreadsheet!AR110)),ISBLANK(Spreadsheet!AS110)),NOT(ISNUMBER(VALUE(Spreadsheet!AS110)))),FALSE,IF(OR(AND(Spreadsheet!AS110&lt;6,MOD(Spreadsheet!AS110*10,5)=0), MOD(Spreadsheet!AS110,10000)=0),TRUE,FALSE)))</f>
        <v>1</v>
      </c>
      <c r="BW110" s="5" t="b">
        <f t="array" ref="BW110">IF(ISBLANK(Spreadsheet!AT110),TRUE,ISNUMBER(MATCH(TRUE,EXACT(Spreadsheet!AT110,LifeBenefitClasses),0)))</f>
        <v>1</v>
      </c>
      <c r="BX110" s="5" t="b">
        <f>IF(OR(ISBLANK(Spreadsheet!AT110), Spreadsheet!AT110="Waive"),IF(ISBLANK(Spreadsheet!AU110),TRUE,FALSE),IF(OR(AND(NOT(ISBLANK(Spreadsheet!AT110)),ISBLANK(Spreadsheet!AU110)),NOT(ISNUMBER(VALUE(Spreadsheet!AU110)))),FALSE,IF(AND(NOT(OR(ISBLANK(Spreadsheet!AT110),Spreadsheet!AT110="Waive")),NOT(OR(ISBLANK(Spreadsheet!AR110),Spreadsheet!AR110="Waive")),MOD(Spreadsheet!AU110,5000)=0, Spreadsheet!AU110&lt;=(Spreadsheet!AS110*0.5)),TRUE,FALSE)))</f>
        <v>1</v>
      </c>
      <c r="BY110" s="5" t="b">
        <f t="array" ref="BY110">IF(ISBLANK(Spreadsheet!AV110),TRUE,ISNUMBER(MATCH(TRUE,EXACT(Spreadsheet!AV110,EnrollWaive),0)))</f>
        <v>1</v>
      </c>
      <c r="BZ110" s="5" t="b">
        <f t="array" ref="BZ110">IF(ISBLANK(Spreadsheet!AW110),TRUE,ISNUMBER(MATCH(TRUE,EXACT(Spreadsheet!AW110,LifeBenefitClasses),0)))</f>
        <v>1</v>
      </c>
      <c r="CA110" s="5" t="b">
        <f t="array" ref="CA110">IF(ISBLANK(Spreadsheet!AX110),TRUE,ISNUMBER(MATCH(TRUE,EXACT(Spreadsheet!AX110,LifeBenefitClasses),0)))</f>
        <v>1</v>
      </c>
      <c r="CB110" s="5" t="b">
        <f t="array" ref="CB110">IF(ISBLANK(Spreadsheet!AY110),TRUE,ISNUMBER(MATCH(TRUE,EXACT(Spreadsheet!AY110,LifeBenefitClasses),0)))</f>
        <v>1</v>
      </c>
      <c r="CC110" s="5" t="b">
        <f t="array" ref="CC110">IF(ISBLANK(Spreadsheet!AZ110),TRUE,ISNUMBER(MATCH(TRUE,EXACT(Spreadsheet!AZ110,LifeBenefitClasses),0)))</f>
        <v>1</v>
      </c>
      <c r="CD110" s="5" t="b">
        <f t="array" ref="CD110">IF(ISBLANK(Spreadsheet!BA110),TRUE,ISNUMBER(MATCH(TRUE,EXACT(Spreadsheet!BA110,LifeBenefitClasses),0)))</f>
        <v>1</v>
      </c>
      <c r="CE110" s="5" t="b">
        <f>IF(OR(ISBLANK(Spreadsheet!BA110), Spreadsheet!BA110="Waive"),IF(ISBLANK(Spreadsheet!BB110),TRUE,FALSE),IF(OR(AND(NOT(ISBLANK(Spreadsheet!BA110)),ISBLANK(Spreadsheet!BB110)),NOT(ISNUMBER(VALUE(Spreadsheet!BB110))),ISBLANK(Spreadsheet!BC110),NOT(ISNUMBER(VALUE(Spreadsheet!BC110)))),FALSE,IF(AND(Spreadsheet!BB110&gt;=50000,Spreadsheet!BB110&lt;=250000,MOD(Spreadsheet!BB110,10000)=0,Spreadsheet!BB110&lt;=(10*Spreadsheet!BC110)),TRUE,FALSE)))</f>
        <v>1</v>
      </c>
      <c r="CF110" s="5" t="b">
        <f>IF(NOT(ISBLANK(Spreadsheet!BC110)),AND(ISNUMBER(VALUE(Spreadsheet!BC110)),Spreadsheet!BC110&gt;0),AND(OR(ISBLANK(Spreadsheet!AO110),Spreadsheet!AO110="Waive",AND(NOT(OR(ISBLANK(Spreadsheet!AO110),Spreadsheet!AO110="Waive")),Spreadsheet!AP110&gt;=6)),OR(ISBLANK(Spreadsheet!AR110),AND(NOT(OR(ISBLANK(Spreadsheet!AR110),Spreadsheet!AR110="Waive")),Spreadsheet!AS110&gt;=6)),OR(ISBLANK(Spreadsheet!AW110)),OR(ISBLANK(Spreadsheet!AX110)),OR(ISBLANK(Spreadsheet!AY110)),OR(ISBLANK(Spreadsheet!AZ110)),OR(ISBLANK(Spreadsheet!BA110),Spreadsheet!BA110="Waive")))</f>
        <v>1</v>
      </c>
      <c r="CG110" s="5" t="b">
        <f t="shared" ca="1" si="9"/>
        <v>1</v>
      </c>
    </row>
    <row r="111" spans="8:85" x14ac:dyDescent="0.3">
      <c r="H111" s="5">
        <f t="shared" ca="1" si="6"/>
        <v>2</v>
      </c>
      <c r="I111" s="5" t="str">
        <f t="shared" ca="1" si="7"/>
        <v/>
      </c>
      <c r="J111" s="5" t="str">
        <f>IF(AND(NOT(ISBLANK(Spreadsheet!C111)),ISBLANK(Spreadsheet!D111)),Spreadsheet!F111&amp;" "&amp;Spreadsheet!H111,"")</f>
        <v/>
      </c>
      <c r="K111" s="5">
        <f>IF(AND(NOT(ISBLANK(Spreadsheet!C111)),ISBLANK(Spreadsheet!D111)),COUNTIFS(Spreadsheet!E112:E$786,"=Child",Spreadsheet!C112:C$786, "="&amp;Spreadsheet!C111) + COUNTIFS(Spreadsheet!E112:E$786,"=Step-child",Spreadsheet!C112:C$786, "="&amp;Spreadsheet!C111),0)</f>
        <v>0</v>
      </c>
      <c r="L111" s="5">
        <f>IF(NOT(ISBLANK(J111)),COUNTIFS(Spreadsheet!E112:E$786,"=Wife",Spreadsheet!C112:C$786, "="&amp;Spreadsheet!C111) + COUNTIFS(Spreadsheet!E112:E$786,"=Husband",Spreadsheet!C112:C$786, "="&amp;Spreadsheet!C111),0)</f>
        <v>0</v>
      </c>
      <c r="M111" s="5">
        <f>IF(NOT(ISBLANK(Spreadsheet!AJ111)),VLOOKUP(Spreadsheet!AJ111,'Drop Downs'!$P$2:$R$16,3,FALSE),0)</f>
        <v>0</v>
      </c>
      <c r="N111" s="5">
        <f>IF(NOT(ISBLANK(Spreadsheet!AJ111)), VLOOKUP(Spreadsheet!AJ111,'Drop Downs'!$P$2:$R$16,2,FALSE),0)</f>
        <v>0</v>
      </c>
      <c r="O111" s="5">
        <f>IF(NOT(ISBLANK(Spreadsheet!AL111)),VLOOKUP(Spreadsheet!AL111,'Drop Downs'!$P$2:$R$16,3,FALSE), 0)</f>
        <v>0</v>
      </c>
      <c r="P111" s="5">
        <f>IF(NOT(ISBLANK(Spreadsheet!AL111)),VLOOKUP(Spreadsheet!AL111,'Drop Downs'!$P$2:$R$16,2,FALSE),0)</f>
        <v>0</v>
      </c>
      <c r="Q111" s="5">
        <f>IF(NOT(ISBLANK(Spreadsheet!AN111)),VLOOKUP(Spreadsheet!AN111,'Drop Downs'!$P$2:$R$16,3,FALSE),0)</f>
        <v>0</v>
      </c>
      <c r="R111" s="5">
        <f>IF(NOT(ISBLANK(Spreadsheet!AN111)),VLOOKUP(Spreadsheet!AN111,'Drop Downs'!$P$2:$R$16,2,FALSE),0)</f>
        <v>0</v>
      </c>
      <c r="S111" s="5" t="str">
        <f>IF(OR(M111&gt;K111,N111&gt;L111,O111&gt;K111, Q111&gt;K111,N111&gt;L111, P111&gt;L111, R111&gt;L111),"Member currently has a coverage election over what he/she needs.  Please add more dependents or adjust the coverage election.","")&amp;(IF(AND(NOT(ISBLANK(Spreadsheet!C111)),NOT(ISBLANK(Spreadsheet!D111)),ISBLANK(Spreadsheet!E111)),"Dependent lacks a relationship to member.Please select one from the drop-down.",""))</f>
        <v/>
      </c>
      <c r="T111" s="5" t="b">
        <f t="shared" si="8"/>
        <v>1</v>
      </c>
      <c r="U111" s="5" t="b">
        <f>OR(ISBLANK(Spreadsheet!C111),IF(NOT(ISBLANK(Spreadsheet!D111)),NOT(ISBLANK(Spreadsheet!E111)),TRUE))</f>
        <v>1</v>
      </c>
      <c r="V111" s="5" t="b">
        <f>OR(ISBLANK(Spreadsheet!C111), NOT(ISBLANK(Spreadsheet!I111)))</f>
        <v>1</v>
      </c>
      <c r="W111" s="5" t="b">
        <f>OR(ISBLANK(Spreadsheet!D111),NOT(ISBLANK(Spreadsheet!C111)))</f>
        <v>1</v>
      </c>
      <c r="X111" s="155" t="str">
        <f>REPT("0",MIN(FIND({1,2,3,4,5,6,7,8,9},Spreadsheet!C111&amp;"123456789"))-1)&amp;IF(ISBLANK(Spreadsheet!C111),"",SUMPRODUCT(MID(0&amp;Spreadsheet!C111,LARGE(INDEX(ISNUMBER(--MID(Spreadsheet!C111,ROW($1:$225),1))*
 ROW($1:$225),0),ROW($1:$225))+1,1)*10^ROW($1:$225)/10))</f>
        <v/>
      </c>
      <c r="Y111" s="5" t="b">
        <f>IF(NOT(ISBLANK(Spreadsheet!C111)),IF(AND(ISNUMBER(VALUE(Spreadsheet!C111)), LEN(Spreadsheet!C111)=9),TRUE,FALSE),TRUE)</f>
        <v>1</v>
      </c>
      <c r="Z111" s="155" t="str">
        <f>REPT("0",MIN(FIND({1,2,3,4,5,6,7,8,9},Spreadsheet!D111&amp;"123456789"))-1)&amp;IF(ISBLANK(Spreadsheet!D111),"",SUMPRODUCT(MID(0&amp;Spreadsheet!D111,LARGE(INDEX(ISNUMBER(--MID(Spreadsheet!D111,ROW($1:$225),1))*
 ROW($1:$225),0),ROW($1:$225))+1,1)*10^ROW($1:$225)/10))</f>
        <v/>
      </c>
      <c r="AA111" s="5" t="b">
        <f>IF(AND(NOT(ISBLANK(Spreadsheet!D111)),NOT(ISBLANK(Spreadsheet!C111))),IF(AND(ISNUMBER(VALUE(Spreadsheet!D111)), LEN(Spreadsheet!D111)=9),TRUE,FALSE),IF(AND(NOT(ISBLANK(Spreadsheet!D111)),ISBLANK(Spreadsheet!C111)),FALSE,TRUE))</f>
        <v>1</v>
      </c>
      <c r="AB111" s="5" t="b">
        <f>OR(ISBLANK(Spreadsheet!Y111),IF(NOT(ISBLANK(Spreadsheet!Y111)),LEN(Spreadsheet!Y111)=10,ISNUMBER(VALUE(Spreadsheet!Y111))))</f>
        <v>1</v>
      </c>
      <c r="AC111" s="5" t="b">
        <f>OR(ISBLANK(Spreadsheet!AI111), AND(NOT(ISBLANK(Spreadsheet!AJ111)), NOT(ISNUMBER(SEARCH("Waive",Spreadsheet!AJ111)))))</f>
        <v>1</v>
      </c>
      <c r="AD111" s="5" t="b">
        <f>OR(ISBLANK(Spreadsheet!AK111), AND(NOT(ISBLANK(Spreadsheet!AL111)), NOT(ISNUMBER(SEARCH("Waive",Spreadsheet!AL111)))))</f>
        <v>1</v>
      </c>
      <c r="AE111" s="5" t="b">
        <f>OR(ISBLANK(Spreadsheet!AM111), AND(NOT(ISBLANK(Spreadsheet!AN111)), NOT(ISNUMBER(SEARCH("Waive", Spreadsheet!AN111)))))</f>
        <v>1</v>
      </c>
      <c r="AF111" s="5" t="b">
        <f>OR(ISBLANK(Spreadsheet!C111), NOT(ISBLANK(Spreadsheet!D111)),NOT(ISBLANK(Spreadsheet!L111)))</f>
        <v>1</v>
      </c>
      <c r="AG111" s="5" t="b">
        <f>IF(AND(NOT(ISBLANK(Spreadsheet!C111)), NOT(ISBLANK(Spreadsheet!D111)),Spreadsheet!C111&lt;&gt;Spreadsheet!D111),IF(ISERROR(VLOOKUP(Spreadsheet!C111, Spreadsheet!$C$6:'Spreadsheet'!$C110,1,FALSE)), FALSE, TRUE),TRUE)</f>
        <v>1</v>
      </c>
      <c r="AH111" s="5" t="b">
        <f>Spreadsheet!$B$2=Spreadsheet!AD111</f>
        <v>1</v>
      </c>
      <c r="AI111" s="5" t="b">
        <f>IF(ISBLANK(Spreadsheet!G111),TRUE,IF(OR(LEN(Spreadsheet!G111)&gt;1,ISNUMBER(VALUE(Spreadsheet!G111))),FALSE,TRUE))</f>
        <v>1</v>
      </c>
      <c r="AJ111" s="5" t="b">
        <f>OR(ISBLANK(Spreadsheet!C111), NOT(ISBLANK(Spreadsheet!B111)), NOT(ISBLANK(Spreadsheet!D111)))</f>
        <v>1</v>
      </c>
      <c r="AK111" s="5" t="b">
        <f t="array" ref="AK111">IF(OR(AND(ISBLANK(Spreadsheet!E111),ISBLANK(Spreadsheet!D111),NOT(ISBLANK(Spreadsheet!C111))),AND(ISBLANK(Spreadsheet!E111),ISBLANK(Spreadsheet!D111),ISBLANK(Spreadsheet!C111))),TRUE,ISNUMBER(MATCH(TRUE,EXACT(Spreadsheet!E111,Relationships),0)))</f>
        <v>1</v>
      </c>
      <c r="AL111" s="5" t="b">
        <f>IF(NOT(ISBLANK(Spreadsheet!C111)),IF(OR(ISBLANK(Spreadsheet!F111),LEN(Spreadsheet!F111)&gt;40),FALSE,TRUE),TRUE)</f>
        <v>1</v>
      </c>
      <c r="AM111" s="5" t="b">
        <f>IF(NOT(ISBLANK(Spreadsheet!C111)),IF(OR(ISBLANK(Spreadsheet!H111),LEN(Spreadsheet!H111)&gt;40),FALSE,TRUE),TRUE)</f>
        <v>1</v>
      </c>
      <c r="AN111" s="5" t="b">
        <f t="array" ref="AN111">IF(ISBLANK(Spreadsheet!I111),TRUE,ISNUMBER(MATCH(TRUE,EXACT(Spreadsheet!I111,GenderValues),0)))</f>
        <v>1</v>
      </c>
      <c r="AO111" s="5" t="b">
        <f ca="1">IF(ISERROR(DATEVALUE(TEXT(Spreadsheet!J111,"mm/dd/yyyy")) &gt; TODAY()),IF(AND(ISBLANK(Spreadsheet!J111),ISBLANK(Spreadsheet!C111)),TRUE,FALSE),IF(DATEVALUE(TEXT(Spreadsheet!J111,"mm/dd/yyyy")) &gt; TODAY(),FALSE,TRUE))</f>
        <v>1</v>
      </c>
      <c r="AP111" s="5" t="b">
        <f>OR(ISBLANK(Spreadsheet!K111),LEN(Spreadsheet!K111)&lt;=100)</f>
        <v>1</v>
      </c>
      <c r="AQ111" s="5" t="b">
        <f t="array" ref="AQ111">IF(OR(AND(ISBLANK(Spreadsheet!L111),ISBLANK(Spreadsheet!C111)),AND(NOT(ISBLANK(Spreadsheet!C111)),NOT(ISBLANK(Spreadsheet!D111)))),TRUE,ISNUMBER(MATCH(TRUE,EXACT(Spreadsheet!L111,MaritalStatus),0)))</f>
        <v>1</v>
      </c>
      <c r="AR111" s="5" t="b">
        <f ca="1">IF(ISERROR(DATEVALUE(TEXT(Spreadsheet!M111,"mm/dd/yyyy")) &gt; TODAY()),IF(ISBLANK(Spreadsheet!M111),TRUE,FALSE),IF(DATEVALUE(TEXT(Spreadsheet!M111,"mm/dd/yyyy")) &gt; TODAY(),FALSE,TRUE))</f>
        <v>1</v>
      </c>
      <c r="AS111" s="5" t="b">
        <f>OR(ISBLANK(Spreadsheet!N111),LEN(Spreadsheet!N111)&lt;=100)</f>
        <v>1</v>
      </c>
      <c r="AT111" s="5" t="b">
        <f>OR(ISBLANK(Spreadsheet!O111),UPPER(Spreadsheet!O111)="YES")</f>
        <v>1</v>
      </c>
      <c r="AU111" s="5" t="b">
        <f>OR(ISBLANK(Spreadsheet!P111),UPPER(Spreadsheet!P111)="YES")</f>
        <v>1</v>
      </c>
      <c r="AV111" s="5" t="b">
        <f t="array" ref="AV111">IF(ISBLANK(Spreadsheet!Q111),TRUE,ISNUMBER(MATCH(TRUE,EXACT(Spreadsheet!Q111,OnGroupsPriorIns),0)))</f>
        <v>1</v>
      </c>
      <c r="AW111" s="5" t="b">
        <f>OR(ISBLANK(Spreadsheet!R111),UPPER(Spreadsheet!R111)="YES")</f>
        <v>1</v>
      </c>
      <c r="AX111" s="5" t="b">
        <f>OR(ISBLANK(Spreadsheet!S111),UPPER(Spreadsheet!S111)="YES")</f>
        <v>1</v>
      </c>
      <c r="AY111" s="5" t="b">
        <f>OR(AND(ISBLANK(Spreadsheet!C111),LEN(Spreadsheet!T111)=0),AND(NOT(ISBLANK(Spreadsheet!C111)),LEN(Spreadsheet!T111)&gt;0,LEN(Spreadsheet!T111)&lt;=50))</f>
        <v>1</v>
      </c>
      <c r="AZ111" s="5" t="b">
        <f>OR(LEN(Spreadsheet!U111)=0,AND(LEN(Spreadsheet!U111)&gt;0,LEN(Spreadsheet!U111)&lt;=50))</f>
        <v>1</v>
      </c>
      <c r="BA111" s="5" t="b">
        <f>OR(AND(ISBLANK(Spreadsheet!C111),LEN(Spreadsheet!V111)=0),AND(NOT(ISBLANK(Spreadsheet!C111)),LEN(Spreadsheet!V111)&gt;0,LEN(Spreadsheet!V111)&lt;=50))</f>
        <v>1</v>
      </c>
      <c r="BB111" s="5" t="b">
        <f t="array" ref="BB111">IF(AND(ISBLANK(Spreadsheet!C111),LEN(Spreadsheet!W111)=0),TRUE,ISNUMBER(MATCH(TRUE,EXACT(Spreadsheet!W111,States),0)))</f>
        <v>1</v>
      </c>
      <c r="BC111" s="5" t="b">
        <f>OR(AND(ISBLANK(Spreadsheet!C111),LEN(Spreadsheet!X111)=0),AND(NOT(ISBLANK(Spreadsheet!C111)),LEN(Spreadsheet!X111)&gt;0,LEN(Spreadsheet!X111)=5,ISNUMBER(VALUE(Spreadsheet!X111))))</f>
        <v>1</v>
      </c>
      <c r="BD111" s="5" t="b">
        <f>OR(ISBLANK(Spreadsheet!Z111),LEN(Spreadsheet!Z111)&lt;=50)</f>
        <v>1</v>
      </c>
      <c r="BE111" s="5" t="b">
        <f>ISBLANK(Spreadsheet!AA111)</f>
        <v>1</v>
      </c>
      <c r="BF111" s="5" t="b">
        <f>ISBLANK(Spreadsheet!AB111)</f>
        <v>1</v>
      </c>
      <c r="BG111" s="5" t="b">
        <f>IF(ISERROR(DATEVALUE(TEXT(Spreadsheet!AC111,"mm/dd/yyyy")) &gt; DATEVALUE(TEXT(Spreadsheet!J111,"mm/dd/yyyy"))),IF(OR(AND(ISBLANK(Spreadsheet!AC111),ISBLANK(Spreadsheet!C111)),AND(NOT(ISBLANK(Spreadsheet!C111)),ISBLANK(Spreadsheet!AC111),NOT(ISBLANK(Spreadsheet!D111)))),TRUE,FALSE),IF(DATEVALUE(TEXT(Spreadsheet!AC111,"mm/dd/yyyy")) &gt; DATEVALUE(TEXT(Spreadsheet!J111,"mm/dd/yyyy")),TRUE,FALSE))</f>
        <v>1</v>
      </c>
      <c r="BH111" s="5" t="b">
        <f>OR(AND(ISBLANK(Spreadsheet!C111),ISBLANK(Spreadsheet!AE111)),AND(NOT(ISBLANK(Spreadsheet!C111)),NOT(ISBLANK(Spreadsheet!D111)),ISBLANK(Spreadsheet!AE111)),AND(NOT(ISBLANK(Spreadsheet!C111)),ISBLANK(Spreadsheet!D111),NOT(ISBLANK(Spreadsheet!AE111)),LEN(Spreadsheet!AE111)&lt;=100))</f>
        <v>1</v>
      </c>
      <c r="BI111" s="5" t="b">
        <f t="array" ref="BI111">IF(ISBLANK(Spreadsheet!AF111),TRUE,ISNUMBER(MATCH(TRUE,EXACT(Spreadsheet!AF111,CobraShortReasons),0)))</f>
        <v>1</v>
      </c>
      <c r="BJ111" s="5" t="b">
        <f ca="1">IF(ISERROR(DATEVALUE(TEXT(Spreadsheet!AG111,"mm/dd/yyyy")) &gt; TODAY()),IF(ISBLANK(Spreadsheet!AG111),TRUE,FALSE),IF(DATEVALUE(TEXT(Spreadsheet!AG111,"mm/dd/yyyy")) &gt; TODAY(),FALSE,TRUE))</f>
        <v>1</v>
      </c>
      <c r="BK111" s="5" t="b">
        <f>OR(ISBLANK(Spreadsheet!AH111),LEN(Spreadsheet!AH111)&lt;=25)</f>
        <v>1</v>
      </c>
      <c r="BL111" s="5" t="b">
        <f t="array" aca="1" ref="BL111" ca="1">IF(ISBLANK(Spreadsheet!AI111),TRUE,ISNUMBER(MATCH(TRUE,EXACT(Spreadsheet!AI111,INDIRECT(Spreadsheet!$D$2)),0)))</f>
        <v>1</v>
      </c>
      <c r="BM111" s="5" t="b">
        <f t="array" aca="1" ref="BM111" ca="1">IF(ISBLANK(Spreadsheet!AJ111),TRUE,ISNUMBER(MATCH(TRUE,EXACT(Spreadsheet!AJ111,INDIRECT(Spreadsheet!BJ111)),0)))</f>
        <v>1</v>
      </c>
      <c r="BN111" s="5" t="b">
        <f t="array" ref="BN111">IF(ISBLANK(Spreadsheet!AK111),TRUE,ISNUMBER(MATCH(TRUE,EXACT(Spreadsheet!AK111,DentalPlans),0)))</f>
        <v>1</v>
      </c>
      <c r="BO111" s="5" t="b">
        <f t="array" aca="1" ref="BO111" ca="1">IF(ISBLANK(Spreadsheet!AL111),TRUE,ISNUMBER(MATCH(TRUE,EXACT(Spreadsheet!AL111,INDIRECT(Spreadsheet!BK111)),0)))</f>
        <v>1</v>
      </c>
      <c r="BP111" s="5" t="b">
        <f t="array" ref="BP111">IF(ISBLANK(Spreadsheet!AM111),TRUE,ISNUMBER(MATCH(TRUE,EXACT(Spreadsheet!AM111,VisionPlans),0)))</f>
        <v>1</v>
      </c>
      <c r="BQ111" s="5" t="b">
        <f t="array" aca="1" ref="BQ111" ca="1">IF(ISBLANK(Spreadsheet!AN111),TRUE,ISNUMBER(MATCH(TRUE,EXACT(Spreadsheet!AN111,INDIRECT(Spreadsheet!BL111)),0)))</f>
        <v>1</v>
      </c>
      <c r="BR111" s="5" t="b">
        <f t="array" ref="BR111">IF(ISBLANK(Spreadsheet!AO111),TRUE,ISNUMBER(MATCH(TRUE,EXACT(Spreadsheet!AO111,LifeBenefitClasses),0)))</f>
        <v>1</v>
      </c>
      <c r="BS111" s="5" t="b">
        <f>IF(OR(ISBLANK(Spreadsheet!AO111), Spreadsheet!AO111="Waive"),IF(ISBLANK(Spreadsheet!AP111),TRUE,FALSE),IF(OR(AND(NOT(ISBLANK(Spreadsheet!AO111)),ISBLANK(Spreadsheet!AP111)),NOT(ISNUMBER(VALUE(Spreadsheet!AP111)))),FALSE,IF(OR(AND(Spreadsheet!AP111&lt;6,MOD(Spreadsheet!AP111*10,5)=0), MOD(Spreadsheet!AP111,5000)=0),TRUE,FALSE)))</f>
        <v>1</v>
      </c>
      <c r="BT111" s="5" t="b">
        <f t="array" ref="BT111">IF(ISBLANK(Spreadsheet!AQ111),TRUE,ISNUMBER(MATCH(TRUE,EXACT(Spreadsheet!AQ111,EnrollWaive),0)))</f>
        <v>1</v>
      </c>
      <c r="BU111" s="5" t="b">
        <f t="array" ref="BU111">IF(ISBLANK(Spreadsheet!AR111),TRUE,ISNUMBER(MATCH(TRUE,EXACT(Spreadsheet!AR111,LifeBenefitClasses),0)))</f>
        <v>1</v>
      </c>
      <c r="BV111" s="5" t="b">
        <f>IF(OR(ISBLANK(Spreadsheet!AR111), Spreadsheet!AR111="Waive"),IF(ISBLANK(Spreadsheet!AS111),TRUE,FALSE),IF(OR(AND(NOT(ISBLANK(Spreadsheet!AR111)),ISBLANK(Spreadsheet!AS111)),NOT(ISNUMBER(VALUE(Spreadsheet!AS111)))),FALSE,IF(OR(AND(Spreadsheet!AS111&lt;6,MOD(Spreadsheet!AS111*10,5)=0), MOD(Spreadsheet!AS111,10000)=0),TRUE,FALSE)))</f>
        <v>1</v>
      </c>
      <c r="BW111" s="5" t="b">
        <f t="array" ref="BW111">IF(ISBLANK(Spreadsheet!AT111),TRUE,ISNUMBER(MATCH(TRUE,EXACT(Spreadsheet!AT111,LifeBenefitClasses),0)))</f>
        <v>1</v>
      </c>
      <c r="BX111" s="5" t="b">
        <f>IF(OR(ISBLANK(Spreadsheet!AT111), Spreadsheet!AT111="Waive"),IF(ISBLANK(Spreadsheet!AU111),TRUE,FALSE),IF(OR(AND(NOT(ISBLANK(Spreadsheet!AT111)),ISBLANK(Spreadsheet!AU111)),NOT(ISNUMBER(VALUE(Spreadsheet!AU111)))),FALSE,IF(AND(NOT(OR(ISBLANK(Spreadsheet!AT111),Spreadsheet!AT111="Waive")),NOT(OR(ISBLANK(Spreadsheet!AR111),Spreadsheet!AR111="Waive")),MOD(Spreadsheet!AU111,5000)=0, Spreadsheet!AU111&lt;=(Spreadsheet!AS111*0.5)),TRUE,FALSE)))</f>
        <v>1</v>
      </c>
      <c r="BY111" s="5" t="b">
        <f t="array" ref="BY111">IF(ISBLANK(Spreadsheet!AV111),TRUE,ISNUMBER(MATCH(TRUE,EXACT(Spreadsheet!AV111,EnrollWaive),0)))</f>
        <v>1</v>
      </c>
      <c r="BZ111" s="5" t="b">
        <f t="array" ref="BZ111">IF(ISBLANK(Spreadsheet!AW111),TRUE,ISNUMBER(MATCH(TRUE,EXACT(Spreadsheet!AW111,LifeBenefitClasses),0)))</f>
        <v>1</v>
      </c>
      <c r="CA111" s="5" t="b">
        <f t="array" ref="CA111">IF(ISBLANK(Spreadsheet!AX111),TRUE,ISNUMBER(MATCH(TRUE,EXACT(Spreadsheet!AX111,LifeBenefitClasses),0)))</f>
        <v>1</v>
      </c>
      <c r="CB111" s="5" t="b">
        <f t="array" ref="CB111">IF(ISBLANK(Spreadsheet!AY111),TRUE,ISNUMBER(MATCH(TRUE,EXACT(Spreadsheet!AY111,LifeBenefitClasses),0)))</f>
        <v>1</v>
      </c>
      <c r="CC111" s="5" t="b">
        <f t="array" ref="CC111">IF(ISBLANK(Spreadsheet!AZ111),TRUE,ISNUMBER(MATCH(TRUE,EXACT(Spreadsheet!AZ111,LifeBenefitClasses),0)))</f>
        <v>1</v>
      </c>
      <c r="CD111" s="5" t="b">
        <f t="array" ref="CD111">IF(ISBLANK(Spreadsheet!BA111),TRUE,ISNUMBER(MATCH(TRUE,EXACT(Spreadsheet!BA111,LifeBenefitClasses),0)))</f>
        <v>1</v>
      </c>
      <c r="CE111" s="5" t="b">
        <f>IF(OR(ISBLANK(Spreadsheet!BA111), Spreadsheet!BA111="Waive"),IF(ISBLANK(Spreadsheet!BB111),TRUE,FALSE),IF(OR(AND(NOT(ISBLANK(Spreadsheet!BA111)),ISBLANK(Spreadsheet!BB111)),NOT(ISNUMBER(VALUE(Spreadsheet!BB111))),ISBLANK(Spreadsheet!BC111),NOT(ISNUMBER(VALUE(Spreadsheet!BC111)))),FALSE,IF(AND(Spreadsheet!BB111&gt;=50000,Spreadsheet!BB111&lt;=250000,MOD(Spreadsheet!BB111,10000)=0,Spreadsheet!BB111&lt;=(10*Spreadsheet!BC111)),TRUE,FALSE)))</f>
        <v>1</v>
      </c>
      <c r="CF111" s="5" t="b">
        <f>IF(NOT(ISBLANK(Spreadsheet!BC111)),AND(ISNUMBER(VALUE(Spreadsheet!BC111)),Spreadsheet!BC111&gt;0),AND(OR(ISBLANK(Spreadsheet!AO111),Spreadsheet!AO111="Waive",AND(NOT(OR(ISBLANK(Spreadsheet!AO111),Spreadsheet!AO111="Waive")),Spreadsheet!AP111&gt;=6)),OR(ISBLANK(Spreadsheet!AR111),AND(NOT(OR(ISBLANK(Spreadsheet!AR111),Spreadsheet!AR111="Waive")),Spreadsheet!AS111&gt;=6)),OR(ISBLANK(Spreadsheet!AW111)),OR(ISBLANK(Spreadsheet!AX111)),OR(ISBLANK(Spreadsheet!AY111)),OR(ISBLANK(Spreadsheet!AZ111)),OR(ISBLANK(Spreadsheet!BA111),Spreadsheet!BA111="Waive")))</f>
        <v>1</v>
      </c>
      <c r="CG111" s="5" t="b">
        <f t="shared" ca="1" si="9"/>
        <v>1</v>
      </c>
    </row>
    <row r="112" spans="8:85" x14ac:dyDescent="0.3">
      <c r="H112" s="5">
        <f t="shared" ca="1" si="6"/>
        <v>2</v>
      </c>
      <c r="I112" s="5" t="str">
        <f t="shared" ca="1" si="7"/>
        <v/>
      </c>
      <c r="J112" s="5" t="str">
        <f>IF(AND(NOT(ISBLANK(Spreadsheet!C112)),ISBLANK(Spreadsheet!D112)),Spreadsheet!F112&amp;" "&amp;Spreadsheet!H112,"")</f>
        <v/>
      </c>
      <c r="K112" s="5">
        <f>IF(AND(NOT(ISBLANK(Spreadsheet!C112)),ISBLANK(Spreadsheet!D112)),COUNTIFS(Spreadsheet!E113:E$786,"=Child",Spreadsheet!C113:C$786, "="&amp;Spreadsheet!C112) + COUNTIFS(Spreadsheet!E113:E$786,"=Step-child",Spreadsheet!C113:C$786, "="&amp;Spreadsheet!C112),0)</f>
        <v>0</v>
      </c>
      <c r="L112" s="5">
        <f>IF(NOT(ISBLANK(J112)),COUNTIFS(Spreadsheet!E113:E$786,"=Wife",Spreadsheet!C113:C$786, "="&amp;Spreadsheet!C112) + COUNTIFS(Spreadsheet!E113:E$786,"=Husband",Spreadsheet!C113:C$786, "="&amp;Spreadsheet!C112),0)</f>
        <v>0</v>
      </c>
      <c r="M112" s="5">
        <f>IF(NOT(ISBLANK(Spreadsheet!AJ112)),VLOOKUP(Spreadsheet!AJ112,'Drop Downs'!$P$2:$R$16,3,FALSE),0)</f>
        <v>0</v>
      </c>
      <c r="N112" s="5">
        <f>IF(NOT(ISBLANK(Spreadsheet!AJ112)), VLOOKUP(Spreadsheet!AJ112,'Drop Downs'!$P$2:$R$16,2,FALSE),0)</f>
        <v>0</v>
      </c>
      <c r="O112" s="5">
        <f>IF(NOT(ISBLANK(Spreadsheet!AL112)),VLOOKUP(Spreadsheet!AL112,'Drop Downs'!$P$2:$R$16,3,FALSE), 0)</f>
        <v>0</v>
      </c>
      <c r="P112" s="5">
        <f>IF(NOT(ISBLANK(Spreadsheet!AL112)),VLOOKUP(Spreadsheet!AL112,'Drop Downs'!$P$2:$R$16,2,FALSE),0)</f>
        <v>0</v>
      </c>
      <c r="Q112" s="5">
        <f>IF(NOT(ISBLANK(Spreadsheet!AN112)),VLOOKUP(Spreadsheet!AN112,'Drop Downs'!$P$2:$R$16,3,FALSE),0)</f>
        <v>0</v>
      </c>
      <c r="R112" s="5">
        <f>IF(NOT(ISBLANK(Spreadsheet!AN112)),VLOOKUP(Spreadsheet!AN112,'Drop Downs'!$P$2:$R$16,2,FALSE),0)</f>
        <v>0</v>
      </c>
      <c r="S112" s="5" t="str">
        <f>IF(OR(M112&gt;K112,N112&gt;L112,O112&gt;K112, Q112&gt;K112,N112&gt;L112, P112&gt;L112, R112&gt;L112),"Member currently has a coverage election over what he/she needs.  Please add more dependents or adjust the coverage election.","")&amp;(IF(AND(NOT(ISBLANK(Spreadsheet!C112)),NOT(ISBLANK(Spreadsheet!D112)),ISBLANK(Spreadsheet!E112)),"Dependent lacks a relationship to member.Please select one from the drop-down.",""))</f>
        <v/>
      </c>
      <c r="T112" s="5" t="b">
        <f t="shared" si="8"/>
        <v>1</v>
      </c>
      <c r="U112" s="5" t="b">
        <f>OR(ISBLANK(Spreadsheet!C112),IF(NOT(ISBLANK(Spreadsheet!D112)),NOT(ISBLANK(Spreadsheet!E112)),TRUE))</f>
        <v>1</v>
      </c>
      <c r="V112" s="5" t="b">
        <f>OR(ISBLANK(Spreadsheet!C112), NOT(ISBLANK(Spreadsheet!I112)))</f>
        <v>1</v>
      </c>
      <c r="W112" s="5" t="b">
        <f>OR(ISBLANK(Spreadsheet!D112),NOT(ISBLANK(Spreadsheet!C112)))</f>
        <v>1</v>
      </c>
      <c r="X112" s="155" t="str">
        <f>REPT("0",MIN(FIND({1,2,3,4,5,6,7,8,9},Spreadsheet!C112&amp;"123456789"))-1)&amp;IF(ISBLANK(Spreadsheet!C112),"",SUMPRODUCT(MID(0&amp;Spreadsheet!C112,LARGE(INDEX(ISNUMBER(--MID(Spreadsheet!C112,ROW($1:$225),1))*
 ROW($1:$225),0),ROW($1:$225))+1,1)*10^ROW($1:$225)/10))</f>
        <v/>
      </c>
      <c r="Y112" s="5" t="b">
        <f>IF(NOT(ISBLANK(Spreadsheet!C112)),IF(AND(ISNUMBER(VALUE(Spreadsheet!C112)), LEN(Spreadsheet!C112)=9),TRUE,FALSE),TRUE)</f>
        <v>1</v>
      </c>
      <c r="Z112" s="155" t="str">
        <f>REPT("0",MIN(FIND({1,2,3,4,5,6,7,8,9},Spreadsheet!D112&amp;"123456789"))-1)&amp;IF(ISBLANK(Spreadsheet!D112),"",SUMPRODUCT(MID(0&amp;Spreadsheet!D112,LARGE(INDEX(ISNUMBER(--MID(Spreadsheet!D112,ROW($1:$225),1))*
 ROW($1:$225),0),ROW($1:$225))+1,1)*10^ROW($1:$225)/10))</f>
        <v/>
      </c>
      <c r="AA112" s="5" t="b">
        <f>IF(AND(NOT(ISBLANK(Spreadsheet!D112)),NOT(ISBLANK(Spreadsheet!C112))),IF(AND(ISNUMBER(VALUE(Spreadsheet!D112)), LEN(Spreadsheet!D112)=9),TRUE,FALSE),IF(AND(NOT(ISBLANK(Spreadsheet!D112)),ISBLANK(Spreadsheet!C112)),FALSE,TRUE))</f>
        <v>1</v>
      </c>
      <c r="AB112" s="5" t="b">
        <f>OR(ISBLANK(Spreadsheet!Y112),IF(NOT(ISBLANK(Spreadsheet!Y112)),LEN(Spreadsheet!Y112)=10,ISNUMBER(VALUE(Spreadsheet!Y112))))</f>
        <v>1</v>
      </c>
      <c r="AC112" s="5" t="b">
        <f>OR(ISBLANK(Spreadsheet!AI112), AND(NOT(ISBLANK(Spreadsheet!AJ112)), NOT(ISNUMBER(SEARCH("Waive",Spreadsheet!AJ112)))))</f>
        <v>1</v>
      </c>
      <c r="AD112" s="5" t="b">
        <f>OR(ISBLANK(Spreadsheet!AK112), AND(NOT(ISBLANK(Spreadsheet!AL112)), NOT(ISNUMBER(SEARCH("Waive",Spreadsheet!AL112)))))</f>
        <v>1</v>
      </c>
      <c r="AE112" s="5" t="b">
        <f>OR(ISBLANK(Spreadsheet!AM112), AND(NOT(ISBLANK(Spreadsheet!AN112)), NOT(ISNUMBER(SEARCH("Waive", Spreadsheet!AN112)))))</f>
        <v>1</v>
      </c>
      <c r="AF112" s="5" t="b">
        <f>OR(ISBLANK(Spreadsheet!C112), NOT(ISBLANK(Spreadsheet!D112)),NOT(ISBLANK(Spreadsheet!L112)))</f>
        <v>1</v>
      </c>
      <c r="AG112" s="5" t="b">
        <f>IF(AND(NOT(ISBLANK(Spreadsheet!C112)), NOT(ISBLANK(Spreadsheet!D112)),Spreadsheet!C112&lt;&gt;Spreadsheet!D112),IF(ISERROR(VLOOKUP(Spreadsheet!C112, Spreadsheet!$C$6:'Spreadsheet'!$C111,1,FALSE)), FALSE, TRUE),TRUE)</f>
        <v>1</v>
      </c>
      <c r="AH112" s="5" t="b">
        <f>Spreadsheet!$B$2=Spreadsheet!AD112</f>
        <v>1</v>
      </c>
      <c r="AI112" s="5" t="b">
        <f>IF(ISBLANK(Spreadsheet!G112),TRUE,IF(OR(LEN(Spreadsheet!G112)&gt;1,ISNUMBER(VALUE(Spreadsheet!G112))),FALSE,TRUE))</f>
        <v>1</v>
      </c>
      <c r="AJ112" s="5" t="b">
        <f>OR(ISBLANK(Spreadsheet!C112), NOT(ISBLANK(Spreadsheet!B112)), NOT(ISBLANK(Spreadsheet!D112)))</f>
        <v>1</v>
      </c>
      <c r="AK112" s="5" t="b">
        <f t="array" ref="AK112">IF(OR(AND(ISBLANK(Spreadsheet!E112),ISBLANK(Spreadsheet!D112),NOT(ISBLANK(Spreadsheet!C112))),AND(ISBLANK(Spreadsheet!E112),ISBLANK(Spreadsheet!D112),ISBLANK(Spreadsheet!C112))),TRUE,ISNUMBER(MATCH(TRUE,EXACT(Spreadsheet!E112,Relationships),0)))</f>
        <v>1</v>
      </c>
      <c r="AL112" s="5" t="b">
        <f>IF(NOT(ISBLANK(Spreadsheet!C112)),IF(OR(ISBLANK(Spreadsheet!F112),LEN(Spreadsheet!F112)&gt;40),FALSE,TRUE),TRUE)</f>
        <v>1</v>
      </c>
      <c r="AM112" s="5" t="b">
        <f>IF(NOT(ISBLANK(Spreadsheet!C112)),IF(OR(ISBLANK(Spreadsheet!H112),LEN(Spreadsheet!H112)&gt;40),FALSE,TRUE),TRUE)</f>
        <v>1</v>
      </c>
      <c r="AN112" s="5" t="b">
        <f t="array" ref="AN112">IF(ISBLANK(Spreadsheet!I112),TRUE,ISNUMBER(MATCH(TRUE,EXACT(Spreadsheet!I112,GenderValues),0)))</f>
        <v>1</v>
      </c>
      <c r="AO112" s="5" t="b">
        <f ca="1">IF(ISERROR(DATEVALUE(TEXT(Spreadsheet!J112,"mm/dd/yyyy")) &gt; TODAY()),IF(AND(ISBLANK(Spreadsheet!J112),ISBLANK(Spreadsheet!C112)),TRUE,FALSE),IF(DATEVALUE(TEXT(Spreadsheet!J112,"mm/dd/yyyy")) &gt; TODAY(),FALSE,TRUE))</f>
        <v>1</v>
      </c>
      <c r="AP112" s="5" t="b">
        <f>OR(ISBLANK(Spreadsheet!K112),LEN(Spreadsheet!K112)&lt;=100)</f>
        <v>1</v>
      </c>
      <c r="AQ112" s="5" t="b">
        <f t="array" ref="AQ112">IF(OR(AND(ISBLANK(Spreadsheet!L112),ISBLANK(Spreadsheet!C112)),AND(NOT(ISBLANK(Spreadsheet!C112)),NOT(ISBLANK(Spreadsheet!D112)))),TRUE,ISNUMBER(MATCH(TRUE,EXACT(Spreadsheet!L112,MaritalStatus),0)))</f>
        <v>1</v>
      </c>
      <c r="AR112" s="5" t="b">
        <f ca="1">IF(ISERROR(DATEVALUE(TEXT(Spreadsheet!M112,"mm/dd/yyyy")) &gt; TODAY()),IF(ISBLANK(Spreadsheet!M112),TRUE,FALSE),IF(DATEVALUE(TEXT(Spreadsheet!M112,"mm/dd/yyyy")) &gt; TODAY(),FALSE,TRUE))</f>
        <v>1</v>
      </c>
      <c r="AS112" s="5" t="b">
        <f>OR(ISBLANK(Spreadsheet!N112),LEN(Spreadsheet!N112)&lt;=100)</f>
        <v>1</v>
      </c>
      <c r="AT112" s="5" t="b">
        <f>OR(ISBLANK(Spreadsheet!O112),UPPER(Spreadsheet!O112)="YES")</f>
        <v>1</v>
      </c>
      <c r="AU112" s="5" t="b">
        <f>OR(ISBLANK(Spreadsheet!P112),UPPER(Spreadsheet!P112)="YES")</f>
        <v>1</v>
      </c>
      <c r="AV112" s="5" t="b">
        <f t="array" ref="AV112">IF(ISBLANK(Spreadsheet!Q112),TRUE,ISNUMBER(MATCH(TRUE,EXACT(Spreadsheet!Q112,OnGroupsPriorIns),0)))</f>
        <v>1</v>
      </c>
      <c r="AW112" s="5" t="b">
        <f>OR(ISBLANK(Spreadsheet!R112),UPPER(Spreadsheet!R112)="YES")</f>
        <v>1</v>
      </c>
      <c r="AX112" s="5" t="b">
        <f>OR(ISBLANK(Spreadsheet!S112),UPPER(Spreadsheet!S112)="YES")</f>
        <v>1</v>
      </c>
      <c r="AY112" s="5" t="b">
        <f>OR(AND(ISBLANK(Spreadsheet!C112),LEN(Spreadsheet!T112)=0),AND(NOT(ISBLANK(Spreadsheet!C112)),LEN(Spreadsheet!T112)&gt;0,LEN(Spreadsheet!T112)&lt;=50))</f>
        <v>1</v>
      </c>
      <c r="AZ112" s="5" t="b">
        <f>OR(LEN(Spreadsheet!U112)=0,AND(LEN(Spreadsheet!U112)&gt;0,LEN(Spreadsheet!U112)&lt;=50))</f>
        <v>1</v>
      </c>
      <c r="BA112" s="5" t="b">
        <f>OR(AND(ISBLANK(Spreadsheet!C112),LEN(Spreadsheet!V112)=0),AND(NOT(ISBLANK(Spreadsheet!C112)),LEN(Spreadsheet!V112)&gt;0,LEN(Spreadsheet!V112)&lt;=50))</f>
        <v>1</v>
      </c>
      <c r="BB112" s="5" t="b">
        <f t="array" ref="BB112">IF(AND(ISBLANK(Spreadsheet!C112),LEN(Spreadsheet!W112)=0),TRUE,ISNUMBER(MATCH(TRUE,EXACT(Spreadsheet!W112,States),0)))</f>
        <v>1</v>
      </c>
      <c r="BC112" s="5" t="b">
        <f>OR(AND(ISBLANK(Spreadsheet!C112),LEN(Spreadsheet!X112)=0),AND(NOT(ISBLANK(Spreadsheet!C112)),LEN(Spreadsheet!X112)&gt;0,LEN(Spreadsheet!X112)=5,ISNUMBER(VALUE(Spreadsheet!X112))))</f>
        <v>1</v>
      </c>
      <c r="BD112" s="5" t="b">
        <f>OR(ISBLANK(Spreadsheet!Z112),LEN(Spreadsheet!Z112)&lt;=50)</f>
        <v>1</v>
      </c>
      <c r="BE112" s="5" t="b">
        <f>ISBLANK(Spreadsheet!AA112)</f>
        <v>1</v>
      </c>
      <c r="BF112" s="5" t="b">
        <f>ISBLANK(Spreadsheet!AB112)</f>
        <v>1</v>
      </c>
      <c r="BG112" s="5" t="b">
        <f>IF(ISERROR(DATEVALUE(TEXT(Spreadsheet!AC112,"mm/dd/yyyy")) &gt; DATEVALUE(TEXT(Spreadsheet!J112,"mm/dd/yyyy"))),IF(OR(AND(ISBLANK(Spreadsheet!AC112),ISBLANK(Spreadsheet!C112)),AND(NOT(ISBLANK(Spreadsheet!C112)),ISBLANK(Spreadsheet!AC112),NOT(ISBLANK(Spreadsheet!D112)))),TRUE,FALSE),IF(DATEVALUE(TEXT(Spreadsheet!AC112,"mm/dd/yyyy")) &gt; DATEVALUE(TEXT(Spreadsheet!J112,"mm/dd/yyyy")),TRUE,FALSE))</f>
        <v>1</v>
      </c>
      <c r="BH112" s="5" t="b">
        <f>OR(AND(ISBLANK(Spreadsheet!C112),ISBLANK(Spreadsheet!AE112)),AND(NOT(ISBLANK(Spreadsheet!C112)),NOT(ISBLANK(Spreadsheet!D112)),ISBLANK(Spreadsheet!AE112)),AND(NOT(ISBLANK(Spreadsheet!C112)),ISBLANK(Spreadsheet!D112),NOT(ISBLANK(Spreadsheet!AE112)),LEN(Spreadsheet!AE112)&lt;=100))</f>
        <v>1</v>
      </c>
      <c r="BI112" s="5" t="b">
        <f t="array" ref="BI112">IF(ISBLANK(Spreadsheet!AF112),TRUE,ISNUMBER(MATCH(TRUE,EXACT(Spreadsheet!AF112,CobraShortReasons),0)))</f>
        <v>1</v>
      </c>
      <c r="BJ112" s="5" t="b">
        <f ca="1">IF(ISERROR(DATEVALUE(TEXT(Spreadsheet!AG112,"mm/dd/yyyy")) &gt; TODAY()),IF(ISBLANK(Spreadsheet!AG112),TRUE,FALSE),IF(DATEVALUE(TEXT(Spreadsheet!AG112,"mm/dd/yyyy")) &gt; TODAY(),FALSE,TRUE))</f>
        <v>1</v>
      </c>
      <c r="BK112" s="5" t="b">
        <f>OR(ISBLANK(Spreadsheet!AH112),LEN(Spreadsheet!AH112)&lt;=25)</f>
        <v>1</v>
      </c>
      <c r="BL112" s="5" t="b">
        <f t="array" aca="1" ref="BL112" ca="1">IF(ISBLANK(Spreadsheet!AI112),TRUE,ISNUMBER(MATCH(TRUE,EXACT(Spreadsheet!AI112,INDIRECT(Spreadsheet!$D$2)),0)))</f>
        <v>1</v>
      </c>
      <c r="BM112" s="5" t="b">
        <f t="array" aca="1" ref="BM112" ca="1">IF(ISBLANK(Spreadsheet!AJ112),TRUE,ISNUMBER(MATCH(TRUE,EXACT(Spreadsheet!AJ112,INDIRECT(Spreadsheet!BJ112)),0)))</f>
        <v>1</v>
      </c>
      <c r="BN112" s="5" t="b">
        <f t="array" ref="BN112">IF(ISBLANK(Spreadsheet!AK112),TRUE,ISNUMBER(MATCH(TRUE,EXACT(Spreadsheet!AK112,DentalPlans),0)))</f>
        <v>1</v>
      </c>
      <c r="BO112" s="5" t="b">
        <f t="array" aca="1" ref="BO112" ca="1">IF(ISBLANK(Spreadsheet!AL112),TRUE,ISNUMBER(MATCH(TRUE,EXACT(Spreadsheet!AL112,INDIRECT(Spreadsheet!BK112)),0)))</f>
        <v>1</v>
      </c>
      <c r="BP112" s="5" t="b">
        <f t="array" ref="BP112">IF(ISBLANK(Spreadsheet!AM112),TRUE,ISNUMBER(MATCH(TRUE,EXACT(Spreadsheet!AM112,VisionPlans),0)))</f>
        <v>1</v>
      </c>
      <c r="BQ112" s="5" t="b">
        <f t="array" aca="1" ref="BQ112" ca="1">IF(ISBLANK(Spreadsheet!AN112),TRUE,ISNUMBER(MATCH(TRUE,EXACT(Spreadsheet!AN112,INDIRECT(Spreadsheet!BL112)),0)))</f>
        <v>1</v>
      </c>
      <c r="BR112" s="5" t="b">
        <f t="array" ref="BR112">IF(ISBLANK(Spreadsheet!AO112),TRUE,ISNUMBER(MATCH(TRUE,EXACT(Spreadsheet!AO112,LifeBenefitClasses),0)))</f>
        <v>1</v>
      </c>
      <c r="BS112" s="5" t="b">
        <f>IF(OR(ISBLANK(Spreadsheet!AO112), Spreadsheet!AO112="Waive"),IF(ISBLANK(Spreadsheet!AP112),TRUE,FALSE),IF(OR(AND(NOT(ISBLANK(Spreadsheet!AO112)),ISBLANK(Spreadsheet!AP112)),NOT(ISNUMBER(VALUE(Spreadsheet!AP112)))),FALSE,IF(OR(AND(Spreadsheet!AP112&lt;6,MOD(Spreadsheet!AP112*10,5)=0), MOD(Spreadsheet!AP112,5000)=0),TRUE,FALSE)))</f>
        <v>1</v>
      </c>
      <c r="BT112" s="5" t="b">
        <f t="array" ref="BT112">IF(ISBLANK(Spreadsheet!AQ112),TRUE,ISNUMBER(MATCH(TRUE,EXACT(Spreadsheet!AQ112,EnrollWaive),0)))</f>
        <v>1</v>
      </c>
      <c r="BU112" s="5" t="b">
        <f t="array" ref="BU112">IF(ISBLANK(Spreadsheet!AR112),TRUE,ISNUMBER(MATCH(TRUE,EXACT(Spreadsheet!AR112,LifeBenefitClasses),0)))</f>
        <v>1</v>
      </c>
      <c r="BV112" s="5" t="b">
        <f>IF(OR(ISBLANK(Spreadsheet!AR112), Spreadsheet!AR112="Waive"),IF(ISBLANK(Spreadsheet!AS112),TRUE,FALSE),IF(OR(AND(NOT(ISBLANK(Spreadsheet!AR112)),ISBLANK(Spreadsheet!AS112)),NOT(ISNUMBER(VALUE(Spreadsheet!AS112)))),FALSE,IF(OR(AND(Spreadsheet!AS112&lt;6,MOD(Spreadsheet!AS112*10,5)=0), MOD(Spreadsheet!AS112,10000)=0),TRUE,FALSE)))</f>
        <v>1</v>
      </c>
      <c r="BW112" s="5" t="b">
        <f t="array" ref="BW112">IF(ISBLANK(Spreadsheet!AT112),TRUE,ISNUMBER(MATCH(TRUE,EXACT(Spreadsheet!AT112,LifeBenefitClasses),0)))</f>
        <v>1</v>
      </c>
      <c r="BX112" s="5" t="b">
        <f>IF(OR(ISBLANK(Spreadsheet!AT112), Spreadsheet!AT112="Waive"),IF(ISBLANK(Spreadsheet!AU112),TRUE,FALSE),IF(OR(AND(NOT(ISBLANK(Spreadsheet!AT112)),ISBLANK(Spreadsheet!AU112)),NOT(ISNUMBER(VALUE(Spreadsheet!AU112)))),FALSE,IF(AND(NOT(OR(ISBLANK(Spreadsheet!AT112),Spreadsheet!AT112="Waive")),NOT(OR(ISBLANK(Spreadsheet!AR112),Spreadsheet!AR112="Waive")),MOD(Spreadsheet!AU112,5000)=0, Spreadsheet!AU112&lt;=(Spreadsheet!AS112*0.5)),TRUE,FALSE)))</f>
        <v>1</v>
      </c>
      <c r="BY112" s="5" t="b">
        <f t="array" ref="BY112">IF(ISBLANK(Spreadsheet!AV112),TRUE,ISNUMBER(MATCH(TRUE,EXACT(Spreadsheet!AV112,EnrollWaive),0)))</f>
        <v>1</v>
      </c>
      <c r="BZ112" s="5" t="b">
        <f t="array" ref="BZ112">IF(ISBLANK(Spreadsheet!AW112),TRUE,ISNUMBER(MATCH(TRUE,EXACT(Spreadsheet!AW112,LifeBenefitClasses),0)))</f>
        <v>1</v>
      </c>
      <c r="CA112" s="5" t="b">
        <f t="array" ref="CA112">IF(ISBLANK(Spreadsheet!AX112),TRUE,ISNUMBER(MATCH(TRUE,EXACT(Spreadsheet!AX112,LifeBenefitClasses),0)))</f>
        <v>1</v>
      </c>
      <c r="CB112" s="5" t="b">
        <f t="array" ref="CB112">IF(ISBLANK(Spreadsheet!AY112),TRUE,ISNUMBER(MATCH(TRUE,EXACT(Spreadsheet!AY112,LifeBenefitClasses),0)))</f>
        <v>1</v>
      </c>
      <c r="CC112" s="5" t="b">
        <f t="array" ref="CC112">IF(ISBLANK(Spreadsheet!AZ112),TRUE,ISNUMBER(MATCH(TRUE,EXACT(Spreadsheet!AZ112,LifeBenefitClasses),0)))</f>
        <v>1</v>
      </c>
      <c r="CD112" s="5" t="b">
        <f t="array" ref="CD112">IF(ISBLANK(Spreadsheet!BA112),TRUE,ISNUMBER(MATCH(TRUE,EXACT(Spreadsheet!BA112,LifeBenefitClasses),0)))</f>
        <v>1</v>
      </c>
      <c r="CE112" s="5" t="b">
        <f>IF(OR(ISBLANK(Spreadsheet!BA112), Spreadsheet!BA112="Waive"),IF(ISBLANK(Spreadsheet!BB112),TRUE,FALSE),IF(OR(AND(NOT(ISBLANK(Spreadsheet!BA112)),ISBLANK(Spreadsheet!BB112)),NOT(ISNUMBER(VALUE(Spreadsheet!BB112))),ISBLANK(Spreadsheet!BC112),NOT(ISNUMBER(VALUE(Spreadsheet!BC112)))),FALSE,IF(AND(Spreadsheet!BB112&gt;=50000,Spreadsheet!BB112&lt;=250000,MOD(Spreadsheet!BB112,10000)=0,Spreadsheet!BB112&lt;=(10*Spreadsheet!BC112)),TRUE,FALSE)))</f>
        <v>1</v>
      </c>
      <c r="CF112" s="5" t="b">
        <f>IF(NOT(ISBLANK(Spreadsheet!BC112)),AND(ISNUMBER(VALUE(Spreadsheet!BC112)),Spreadsheet!BC112&gt;0),AND(OR(ISBLANK(Spreadsheet!AO112),Spreadsheet!AO112="Waive",AND(NOT(OR(ISBLANK(Spreadsheet!AO112),Spreadsheet!AO112="Waive")),Spreadsheet!AP112&gt;=6)),OR(ISBLANK(Spreadsheet!AR112),AND(NOT(OR(ISBLANK(Spreadsheet!AR112),Spreadsheet!AR112="Waive")),Spreadsheet!AS112&gt;=6)),OR(ISBLANK(Spreadsheet!AW112)),OR(ISBLANK(Spreadsheet!AX112)),OR(ISBLANK(Spreadsheet!AY112)),OR(ISBLANK(Spreadsheet!AZ112)),OR(ISBLANK(Spreadsheet!BA112),Spreadsheet!BA112="Waive")))</f>
        <v>1</v>
      </c>
      <c r="CG112" s="5" t="b">
        <f t="shared" ca="1" si="9"/>
        <v>1</v>
      </c>
    </row>
    <row r="113" spans="8:85" x14ac:dyDescent="0.3">
      <c r="H113" s="5">
        <f t="shared" ca="1" si="6"/>
        <v>2</v>
      </c>
      <c r="I113" s="5" t="str">
        <f t="shared" ca="1" si="7"/>
        <v/>
      </c>
      <c r="J113" s="5" t="str">
        <f>IF(AND(NOT(ISBLANK(Spreadsheet!C113)),ISBLANK(Spreadsheet!D113)),Spreadsheet!F113&amp;" "&amp;Spreadsheet!H113,"")</f>
        <v/>
      </c>
      <c r="K113" s="5">
        <f>IF(AND(NOT(ISBLANK(Spreadsheet!C113)),ISBLANK(Spreadsheet!D113)),COUNTIFS(Spreadsheet!E114:E$786,"=Child",Spreadsheet!C114:C$786, "="&amp;Spreadsheet!C113) + COUNTIFS(Spreadsheet!E114:E$786,"=Step-child",Spreadsheet!C114:C$786, "="&amp;Spreadsheet!C113),0)</f>
        <v>0</v>
      </c>
      <c r="L113" s="5">
        <f>IF(NOT(ISBLANK(J113)),COUNTIFS(Spreadsheet!E114:E$786,"=Wife",Spreadsheet!C114:C$786, "="&amp;Spreadsheet!C113) + COUNTIFS(Spreadsheet!E114:E$786,"=Husband",Spreadsheet!C114:C$786, "="&amp;Spreadsheet!C113),0)</f>
        <v>0</v>
      </c>
      <c r="M113" s="5">
        <f>IF(NOT(ISBLANK(Spreadsheet!AJ113)),VLOOKUP(Spreadsheet!AJ113,'Drop Downs'!$P$2:$R$16,3,FALSE),0)</f>
        <v>0</v>
      </c>
      <c r="N113" s="5">
        <f>IF(NOT(ISBLANK(Spreadsheet!AJ113)), VLOOKUP(Spreadsheet!AJ113,'Drop Downs'!$P$2:$R$16,2,FALSE),0)</f>
        <v>0</v>
      </c>
      <c r="O113" s="5">
        <f>IF(NOT(ISBLANK(Spreadsheet!AL113)),VLOOKUP(Spreadsheet!AL113,'Drop Downs'!$P$2:$R$16,3,FALSE), 0)</f>
        <v>0</v>
      </c>
      <c r="P113" s="5">
        <f>IF(NOT(ISBLANK(Spreadsheet!AL113)),VLOOKUP(Spreadsheet!AL113,'Drop Downs'!$P$2:$R$16,2,FALSE),0)</f>
        <v>0</v>
      </c>
      <c r="Q113" s="5">
        <f>IF(NOT(ISBLANK(Spreadsheet!AN113)),VLOOKUP(Spreadsheet!AN113,'Drop Downs'!$P$2:$R$16,3,FALSE),0)</f>
        <v>0</v>
      </c>
      <c r="R113" s="5">
        <f>IF(NOT(ISBLANK(Spreadsheet!AN113)),VLOOKUP(Spreadsheet!AN113,'Drop Downs'!$P$2:$R$16,2,FALSE),0)</f>
        <v>0</v>
      </c>
      <c r="S113" s="5" t="str">
        <f>IF(OR(M113&gt;K113,N113&gt;L113,O113&gt;K113, Q113&gt;K113,N113&gt;L113, P113&gt;L113, R113&gt;L113),"Member currently has a coverage election over what he/she needs.  Please add more dependents or adjust the coverage election.","")&amp;(IF(AND(NOT(ISBLANK(Spreadsheet!C113)),NOT(ISBLANK(Spreadsheet!D113)),ISBLANK(Spreadsheet!E113)),"Dependent lacks a relationship to member.Please select one from the drop-down.",""))</f>
        <v/>
      </c>
      <c r="T113" s="5" t="b">
        <f t="shared" si="8"/>
        <v>1</v>
      </c>
      <c r="U113" s="5" t="b">
        <f>OR(ISBLANK(Spreadsheet!C113),IF(NOT(ISBLANK(Spreadsheet!D113)),NOT(ISBLANK(Spreadsheet!E113)),TRUE))</f>
        <v>1</v>
      </c>
      <c r="V113" s="5" t="b">
        <f>OR(ISBLANK(Spreadsheet!C113), NOT(ISBLANK(Spreadsheet!I113)))</f>
        <v>1</v>
      </c>
      <c r="W113" s="5" t="b">
        <f>OR(ISBLANK(Spreadsheet!D113),NOT(ISBLANK(Spreadsheet!C113)))</f>
        <v>1</v>
      </c>
      <c r="X113" s="155" t="str">
        <f>REPT("0",MIN(FIND({1,2,3,4,5,6,7,8,9},Spreadsheet!C113&amp;"123456789"))-1)&amp;IF(ISBLANK(Spreadsheet!C113),"",SUMPRODUCT(MID(0&amp;Spreadsheet!C113,LARGE(INDEX(ISNUMBER(--MID(Spreadsheet!C113,ROW($1:$225),1))*
 ROW($1:$225),0),ROW($1:$225))+1,1)*10^ROW($1:$225)/10))</f>
        <v/>
      </c>
      <c r="Y113" s="5" t="b">
        <f>IF(NOT(ISBLANK(Spreadsheet!C113)),IF(AND(ISNUMBER(VALUE(Spreadsheet!C113)), LEN(Spreadsheet!C113)=9),TRUE,FALSE),TRUE)</f>
        <v>1</v>
      </c>
      <c r="Z113" s="155" t="str">
        <f>REPT("0",MIN(FIND({1,2,3,4,5,6,7,8,9},Spreadsheet!D113&amp;"123456789"))-1)&amp;IF(ISBLANK(Spreadsheet!D113),"",SUMPRODUCT(MID(0&amp;Spreadsheet!D113,LARGE(INDEX(ISNUMBER(--MID(Spreadsheet!D113,ROW($1:$225),1))*
 ROW($1:$225),0),ROW($1:$225))+1,1)*10^ROW($1:$225)/10))</f>
        <v/>
      </c>
      <c r="AA113" s="5" t="b">
        <f>IF(AND(NOT(ISBLANK(Spreadsheet!D113)),NOT(ISBLANK(Spreadsheet!C113))),IF(AND(ISNUMBER(VALUE(Spreadsheet!D113)), LEN(Spreadsheet!D113)=9),TRUE,FALSE),IF(AND(NOT(ISBLANK(Spreadsheet!D113)),ISBLANK(Spreadsheet!C113)),FALSE,TRUE))</f>
        <v>1</v>
      </c>
      <c r="AB113" s="5" t="b">
        <f>OR(ISBLANK(Spreadsheet!Y113),IF(NOT(ISBLANK(Spreadsheet!Y113)),LEN(Spreadsheet!Y113)=10,ISNUMBER(VALUE(Spreadsheet!Y113))))</f>
        <v>1</v>
      </c>
      <c r="AC113" s="5" t="b">
        <f>OR(ISBLANK(Spreadsheet!AI113), AND(NOT(ISBLANK(Spreadsheet!AJ113)), NOT(ISNUMBER(SEARCH("Waive",Spreadsheet!AJ113)))))</f>
        <v>1</v>
      </c>
      <c r="AD113" s="5" t="b">
        <f>OR(ISBLANK(Spreadsheet!AK113), AND(NOT(ISBLANK(Spreadsheet!AL113)), NOT(ISNUMBER(SEARCH("Waive",Spreadsheet!AL113)))))</f>
        <v>1</v>
      </c>
      <c r="AE113" s="5" t="b">
        <f>OR(ISBLANK(Spreadsheet!AM113), AND(NOT(ISBLANK(Spreadsheet!AN113)), NOT(ISNUMBER(SEARCH("Waive", Spreadsheet!AN113)))))</f>
        <v>1</v>
      </c>
      <c r="AF113" s="5" t="b">
        <f>OR(ISBLANK(Spreadsheet!C113), NOT(ISBLANK(Spreadsheet!D113)),NOT(ISBLANK(Spreadsheet!L113)))</f>
        <v>1</v>
      </c>
      <c r="AG113" s="5" t="b">
        <f>IF(AND(NOT(ISBLANK(Spreadsheet!C113)), NOT(ISBLANK(Spreadsheet!D113)),Spreadsheet!C113&lt;&gt;Spreadsheet!D113),IF(ISERROR(VLOOKUP(Spreadsheet!C113, Spreadsheet!$C$6:'Spreadsheet'!$C112,1,FALSE)), FALSE, TRUE),TRUE)</f>
        <v>1</v>
      </c>
      <c r="AH113" s="5" t="b">
        <f>Spreadsheet!$B$2=Spreadsheet!AD113</f>
        <v>1</v>
      </c>
      <c r="AI113" s="5" t="b">
        <f>IF(ISBLANK(Spreadsheet!G113),TRUE,IF(OR(LEN(Spreadsheet!G113)&gt;1,ISNUMBER(VALUE(Spreadsheet!G113))),FALSE,TRUE))</f>
        <v>1</v>
      </c>
      <c r="AJ113" s="5" t="b">
        <f>OR(ISBLANK(Spreadsheet!C113), NOT(ISBLANK(Spreadsheet!B113)), NOT(ISBLANK(Spreadsheet!D113)))</f>
        <v>1</v>
      </c>
      <c r="AK113" s="5" t="b">
        <f t="array" ref="AK113">IF(OR(AND(ISBLANK(Spreadsheet!E113),ISBLANK(Spreadsheet!D113),NOT(ISBLANK(Spreadsheet!C113))),AND(ISBLANK(Spreadsheet!E113),ISBLANK(Spreadsheet!D113),ISBLANK(Spreadsheet!C113))),TRUE,ISNUMBER(MATCH(TRUE,EXACT(Spreadsheet!E113,Relationships),0)))</f>
        <v>1</v>
      </c>
      <c r="AL113" s="5" t="b">
        <f>IF(NOT(ISBLANK(Spreadsheet!C113)),IF(OR(ISBLANK(Spreadsheet!F113),LEN(Spreadsheet!F113)&gt;40),FALSE,TRUE),TRUE)</f>
        <v>1</v>
      </c>
      <c r="AM113" s="5" t="b">
        <f>IF(NOT(ISBLANK(Spreadsheet!C113)),IF(OR(ISBLANK(Spreadsheet!H113),LEN(Spreadsheet!H113)&gt;40),FALSE,TRUE),TRUE)</f>
        <v>1</v>
      </c>
      <c r="AN113" s="5" t="b">
        <f t="array" ref="AN113">IF(ISBLANK(Spreadsheet!I113),TRUE,ISNUMBER(MATCH(TRUE,EXACT(Spreadsheet!I113,GenderValues),0)))</f>
        <v>1</v>
      </c>
      <c r="AO113" s="5" t="b">
        <f ca="1">IF(ISERROR(DATEVALUE(TEXT(Spreadsheet!J113,"mm/dd/yyyy")) &gt; TODAY()),IF(AND(ISBLANK(Spreadsheet!J113),ISBLANK(Spreadsheet!C113)),TRUE,FALSE),IF(DATEVALUE(TEXT(Spreadsheet!J113,"mm/dd/yyyy")) &gt; TODAY(),FALSE,TRUE))</f>
        <v>1</v>
      </c>
      <c r="AP113" s="5" t="b">
        <f>OR(ISBLANK(Spreadsheet!K113),LEN(Spreadsheet!K113)&lt;=100)</f>
        <v>1</v>
      </c>
      <c r="AQ113" s="5" t="b">
        <f t="array" ref="AQ113">IF(OR(AND(ISBLANK(Spreadsheet!L113),ISBLANK(Spreadsheet!C113)),AND(NOT(ISBLANK(Spreadsheet!C113)),NOT(ISBLANK(Spreadsheet!D113)))),TRUE,ISNUMBER(MATCH(TRUE,EXACT(Spreadsheet!L113,MaritalStatus),0)))</f>
        <v>1</v>
      </c>
      <c r="AR113" s="5" t="b">
        <f ca="1">IF(ISERROR(DATEVALUE(TEXT(Spreadsheet!M113,"mm/dd/yyyy")) &gt; TODAY()),IF(ISBLANK(Spreadsheet!M113),TRUE,FALSE),IF(DATEVALUE(TEXT(Spreadsheet!M113,"mm/dd/yyyy")) &gt; TODAY(),FALSE,TRUE))</f>
        <v>1</v>
      </c>
      <c r="AS113" s="5" t="b">
        <f>OR(ISBLANK(Spreadsheet!N113),LEN(Spreadsheet!N113)&lt;=100)</f>
        <v>1</v>
      </c>
      <c r="AT113" s="5" t="b">
        <f>OR(ISBLANK(Spreadsheet!O113),UPPER(Spreadsheet!O113)="YES")</f>
        <v>1</v>
      </c>
      <c r="AU113" s="5" t="b">
        <f>OR(ISBLANK(Spreadsheet!P113),UPPER(Spreadsheet!P113)="YES")</f>
        <v>1</v>
      </c>
      <c r="AV113" s="5" t="b">
        <f t="array" ref="AV113">IF(ISBLANK(Spreadsheet!Q113),TRUE,ISNUMBER(MATCH(TRUE,EXACT(Spreadsheet!Q113,OnGroupsPriorIns),0)))</f>
        <v>1</v>
      </c>
      <c r="AW113" s="5" t="b">
        <f>OR(ISBLANK(Spreadsheet!R113),UPPER(Spreadsheet!R113)="YES")</f>
        <v>1</v>
      </c>
      <c r="AX113" s="5" t="b">
        <f>OR(ISBLANK(Spreadsheet!S113),UPPER(Spreadsheet!S113)="YES")</f>
        <v>1</v>
      </c>
      <c r="AY113" s="5" t="b">
        <f>OR(AND(ISBLANK(Spreadsheet!C113),LEN(Spreadsheet!T113)=0),AND(NOT(ISBLANK(Spreadsheet!C113)),LEN(Spreadsheet!T113)&gt;0,LEN(Spreadsheet!T113)&lt;=50))</f>
        <v>1</v>
      </c>
      <c r="AZ113" s="5" t="b">
        <f>OR(LEN(Spreadsheet!U113)=0,AND(LEN(Spreadsheet!U113)&gt;0,LEN(Spreadsheet!U113)&lt;=50))</f>
        <v>1</v>
      </c>
      <c r="BA113" s="5" t="b">
        <f>OR(AND(ISBLANK(Spreadsheet!C113),LEN(Spreadsheet!V113)=0),AND(NOT(ISBLANK(Spreadsheet!C113)),LEN(Spreadsheet!V113)&gt;0,LEN(Spreadsheet!V113)&lt;=50))</f>
        <v>1</v>
      </c>
      <c r="BB113" s="5" t="b">
        <f t="array" ref="BB113">IF(AND(ISBLANK(Spreadsheet!C113),LEN(Spreadsheet!W113)=0),TRUE,ISNUMBER(MATCH(TRUE,EXACT(Spreadsheet!W113,States),0)))</f>
        <v>1</v>
      </c>
      <c r="BC113" s="5" t="b">
        <f>OR(AND(ISBLANK(Spreadsheet!C113),LEN(Spreadsheet!X113)=0),AND(NOT(ISBLANK(Spreadsheet!C113)),LEN(Spreadsheet!X113)&gt;0,LEN(Spreadsheet!X113)=5,ISNUMBER(VALUE(Spreadsheet!X113))))</f>
        <v>1</v>
      </c>
      <c r="BD113" s="5" t="b">
        <f>OR(ISBLANK(Spreadsheet!Z113),LEN(Spreadsheet!Z113)&lt;=50)</f>
        <v>1</v>
      </c>
      <c r="BE113" s="5" t="b">
        <f>ISBLANK(Spreadsheet!AA113)</f>
        <v>1</v>
      </c>
      <c r="BF113" s="5" t="b">
        <f>ISBLANK(Spreadsheet!AB113)</f>
        <v>1</v>
      </c>
      <c r="BG113" s="5" t="b">
        <f>IF(ISERROR(DATEVALUE(TEXT(Spreadsheet!AC113,"mm/dd/yyyy")) &gt; DATEVALUE(TEXT(Spreadsheet!J113,"mm/dd/yyyy"))),IF(OR(AND(ISBLANK(Spreadsheet!AC113),ISBLANK(Spreadsheet!C113)),AND(NOT(ISBLANK(Spreadsheet!C113)),ISBLANK(Spreadsheet!AC113),NOT(ISBLANK(Spreadsheet!D113)))),TRUE,FALSE),IF(DATEVALUE(TEXT(Spreadsheet!AC113,"mm/dd/yyyy")) &gt; DATEVALUE(TEXT(Spreadsheet!J113,"mm/dd/yyyy")),TRUE,FALSE))</f>
        <v>1</v>
      </c>
      <c r="BH113" s="5" t="b">
        <f>OR(AND(ISBLANK(Spreadsheet!C113),ISBLANK(Spreadsheet!AE113)),AND(NOT(ISBLANK(Spreadsheet!C113)),NOT(ISBLANK(Spreadsheet!D113)),ISBLANK(Spreadsheet!AE113)),AND(NOT(ISBLANK(Spreadsheet!C113)),ISBLANK(Spreadsheet!D113),NOT(ISBLANK(Spreadsheet!AE113)),LEN(Spreadsheet!AE113)&lt;=100))</f>
        <v>1</v>
      </c>
      <c r="BI113" s="5" t="b">
        <f t="array" ref="BI113">IF(ISBLANK(Spreadsheet!AF113),TRUE,ISNUMBER(MATCH(TRUE,EXACT(Spreadsheet!AF113,CobraShortReasons),0)))</f>
        <v>1</v>
      </c>
      <c r="BJ113" s="5" t="b">
        <f ca="1">IF(ISERROR(DATEVALUE(TEXT(Spreadsheet!AG113,"mm/dd/yyyy")) &gt; TODAY()),IF(ISBLANK(Spreadsheet!AG113),TRUE,FALSE),IF(DATEVALUE(TEXT(Spreadsheet!AG113,"mm/dd/yyyy")) &gt; TODAY(),FALSE,TRUE))</f>
        <v>1</v>
      </c>
      <c r="BK113" s="5" t="b">
        <f>OR(ISBLANK(Spreadsheet!AH113),LEN(Spreadsheet!AH113)&lt;=25)</f>
        <v>1</v>
      </c>
      <c r="BL113" s="5" t="b">
        <f t="array" aca="1" ref="BL113" ca="1">IF(ISBLANK(Spreadsheet!AI113),TRUE,ISNUMBER(MATCH(TRUE,EXACT(Spreadsheet!AI113,INDIRECT(Spreadsheet!$D$2)),0)))</f>
        <v>1</v>
      </c>
      <c r="BM113" s="5" t="b">
        <f t="array" aca="1" ref="BM113" ca="1">IF(ISBLANK(Spreadsheet!AJ113),TRUE,ISNUMBER(MATCH(TRUE,EXACT(Spreadsheet!AJ113,INDIRECT(Spreadsheet!BJ113)),0)))</f>
        <v>1</v>
      </c>
      <c r="BN113" s="5" t="b">
        <f t="array" ref="BN113">IF(ISBLANK(Spreadsheet!AK113),TRUE,ISNUMBER(MATCH(TRUE,EXACT(Spreadsheet!AK113,DentalPlans),0)))</f>
        <v>1</v>
      </c>
      <c r="BO113" s="5" t="b">
        <f t="array" aca="1" ref="BO113" ca="1">IF(ISBLANK(Spreadsheet!AL113),TRUE,ISNUMBER(MATCH(TRUE,EXACT(Spreadsheet!AL113,INDIRECT(Spreadsheet!BK113)),0)))</f>
        <v>1</v>
      </c>
      <c r="BP113" s="5" t="b">
        <f t="array" ref="BP113">IF(ISBLANK(Spreadsheet!AM113),TRUE,ISNUMBER(MATCH(TRUE,EXACT(Spreadsheet!AM113,VisionPlans),0)))</f>
        <v>1</v>
      </c>
      <c r="BQ113" s="5" t="b">
        <f t="array" aca="1" ref="BQ113" ca="1">IF(ISBLANK(Spreadsheet!AN113),TRUE,ISNUMBER(MATCH(TRUE,EXACT(Spreadsheet!AN113,INDIRECT(Spreadsheet!BL113)),0)))</f>
        <v>1</v>
      </c>
      <c r="BR113" s="5" t="b">
        <f t="array" ref="BR113">IF(ISBLANK(Spreadsheet!AO113),TRUE,ISNUMBER(MATCH(TRUE,EXACT(Spreadsheet!AO113,LifeBenefitClasses),0)))</f>
        <v>1</v>
      </c>
      <c r="BS113" s="5" t="b">
        <f>IF(OR(ISBLANK(Spreadsheet!AO113), Spreadsheet!AO113="Waive"),IF(ISBLANK(Spreadsheet!AP113),TRUE,FALSE),IF(OR(AND(NOT(ISBLANK(Spreadsheet!AO113)),ISBLANK(Spreadsheet!AP113)),NOT(ISNUMBER(VALUE(Spreadsheet!AP113)))),FALSE,IF(OR(AND(Spreadsheet!AP113&lt;6,MOD(Spreadsheet!AP113*10,5)=0), MOD(Spreadsheet!AP113,5000)=0),TRUE,FALSE)))</f>
        <v>1</v>
      </c>
      <c r="BT113" s="5" t="b">
        <f t="array" ref="BT113">IF(ISBLANK(Spreadsheet!AQ113),TRUE,ISNUMBER(MATCH(TRUE,EXACT(Spreadsheet!AQ113,EnrollWaive),0)))</f>
        <v>1</v>
      </c>
      <c r="BU113" s="5" t="b">
        <f t="array" ref="BU113">IF(ISBLANK(Spreadsheet!AR113),TRUE,ISNUMBER(MATCH(TRUE,EXACT(Spreadsheet!AR113,LifeBenefitClasses),0)))</f>
        <v>1</v>
      </c>
      <c r="BV113" s="5" t="b">
        <f>IF(OR(ISBLANK(Spreadsheet!AR113), Spreadsheet!AR113="Waive"),IF(ISBLANK(Spreadsheet!AS113),TRUE,FALSE),IF(OR(AND(NOT(ISBLANK(Spreadsheet!AR113)),ISBLANK(Spreadsheet!AS113)),NOT(ISNUMBER(VALUE(Spreadsheet!AS113)))),FALSE,IF(OR(AND(Spreadsheet!AS113&lt;6,MOD(Spreadsheet!AS113*10,5)=0), MOD(Spreadsheet!AS113,10000)=0),TRUE,FALSE)))</f>
        <v>1</v>
      </c>
      <c r="BW113" s="5" t="b">
        <f t="array" ref="BW113">IF(ISBLANK(Spreadsheet!AT113),TRUE,ISNUMBER(MATCH(TRUE,EXACT(Spreadsheet!AT113,LifeBenefitClasses),0)))</f>
        <v>1</v>
      </c>
      <c r="BX113" s="5" t="b">
        <f>IF(OR(ISBLANK(Spreadsheet!AT113), Spreadsheet!AT113="Waive"),IF(ISBLANK(Spreadsheet!AU113),TRUE,FALSE),IF(OR(AND(NOT(ISBLANK(Spreadsheet!AT113)),ISBLANK(Spreadsheet!AU113)),NOT(ISNUMBER(VALUE(Spreadsheet!AU113)))),FALSE,IF(AND(NOT(OR(ISBLANK(Spreadsheet!AT113),Spreadsheet!AT113="Waive")),NOT(OR(ISBLANK(Spreadsheet!AR113),Spreadsheet!AR113="Waive")),MOD(Spreadsheet!AU113,5000)=0, Spreadsheet!AU113&lt;=(Spreadsheet!AS113*0.5)),TRUE,FALSE)))</f>
        <v>1</v>
      </c>
      <c r="BY113" s="5" t="b">
        <f t="array" ref="BY113">IF(ISBLANK(Spreadsheet!AV113),TRUE,ISNUMBER(MATCH(TRUE,EXACT(Spreadsheet!AV113,EnrollWaive),0)))</f>
        <v>1</v>
      </c>
      <c r="BZ113" s="5" t="b">
        <f t="array" ref="BZ113">IF(ISBLANK(Spreadsheet!AW113),TRUE,ISNUMBER(MATCH(TRUE,EXACT(Spreadsheet!AW113,LifeBenefitClasses),0)))</f>
        <v>1</v>
      </c>
      <c r="CA113" s="5" t="b">
        <f t="array" ref="CA113">IF(ISBLANK(Spreadsheet!AX113),TRUE,ISNUMBER(MATCH(TRUE,EXACT(Spreadsheet!AX113,LifeBenefitClasses),0)))</f>
        <v>1</v>
      </c>
      <c r="CB113" s="5" t="b">
        <f t="array" ref="CB113">IF(ISBLANK(Spreadsheet!AY113),TRUE,ISNUMBER(MATCH(TRUE,EXACT(Spreadsheet!AY113,LifeBenefitClasses),0)))</f>
        <v>1</v>
      </c>
      <c r="CC113" s="5" t="b">
        <f t="array" ref="CC113">IF(ISBLANK(Spreadsheet!AZ113),TRUE,ISNUMBER(MATCH(TRUE,EXACT(Spreadsheet!AZ113,LifeBenefitClasses),0)))</f>
        <v>1</v>
      </c>
      <c r="CD113" s="5" t="b">
        <f t="array" ref="CD113">IF(ISBLANK(Spreadsheet!BA113),TRUE,ISNUMBER(MATCH(TRUE,EXACT(Spreadsheet!BA113,LifeBenefitClasses),0)))</f>
        <v>1</v>
      </c>
      <c r="CE113" s="5" t="b">
        <f>IF(OR(ISBLANK(Spreadsheet!BA113), Spreadsheet!BA113="Waive"),IF(ISBLANK(Spreadsheet!BB113),TRUE,FALSE),IF(OR(AND(NOT(ISBLANK(Spreadsheet!BA113)),ISBLANK(Spreadsheet!BB113)),NOT(ISNUMBER(VALUE(Spreadsheet!BB113))),ISBLANK(Spreadsheet!BC113),NOT(ISNUMBER(VALUE(Spreadsheet!BC113)))),FALSE,IF(AND(Spreadsheet!BB113&gt;=50000,Spreadsheet!BB113&lt;=250000,MOD(Spreadsheet!BB113,10000)=0,Spreadsheet!BB113&lt;=(10*Spreadsheet!BC113)),TRUE,FALSE)))</f>
        <v>1</v>
      </c>
      <c r="CF113" s="5" t="b">
        <f>IF(NOT(ISBLANK(Spreadsheet!BC113)),AND(ISNUMBER(VALUE(Spreadsheet!BC113)),Spreadsheet!BC113&gt;0),AND(OR(ISBLANK(Spreadsheet!AO113),Spreadsheet!AO113="Waive",AND(NOT(OR(ISBLANK(Spreadsheet!AO113),Spreadsheet!AO113="Waive")),Spreadsheet!AP113&gt;=6)),OR(ISBLANK(Spreadsheet!AR113),AND(NOT(OR(ISBLANK(Spreadsheet!AR113),Spreadsheet!AR113="Waive")),Spreadsheet!AS113&gt;=6)),OR(ISBLANK(Spreadsheet!AW113)),OR(ISBLANK(Spreadsheet!AX113)),OR(ISBLANK(Spreadsheet!AY113)),OR(ISBLANK(Spreadsheet!AZ113)),OR(ISBLANK(Spreadsheet!BA113),Spreadsheet!BA113="Waive")))</f>
        <v>1</v>
      </c>
      <c r="CG113" s="5" t="b">
        <f t="shared" ca="1" si="9"/>
        <v>1</v>
      </c>
    </row>
    <row r="114" spans="8:85" x14ac:dyDescent="0.3">
      <c r="H114" s="5">
        <f t="shared" ca="1" si="6"/>
        <v>2</v>
      </c>
      <c r="I114" s="5" t="str">
        <f t="shared" ca="1" si="7"/>
        <v/>
      </c>
      <c r="J114" s="5" t="str">
        <f>IF(AND(NOT(ISBLANK(Spreadsheet!C114)),ISBLANK(Spreadsheet!D114)),Spreadsheet!F114&amp;" "&amp;Spreadsheet!H114,"")</f>
        <v/>
      </c>
      <c r="K114" s="5">
        <f>IF(AND(NOT(ISBLANK(Spreadsheet!C114)),ISBLANK(Spreadsheet!D114)),COUNTIFS(Spreadsheet!E115:E$786,"=Child",Spreadsheet!C115:C$786, "="&amp;Spreadsheet!C114) + COUNTIFS(Spreadsheet!E115:E$786,"=Step-child",Spreadsheet!C115:C$786, "="&amp;Spreadsheet!C114),0)</f>
        <v>0</v>
      </c>
      <c r="L114" s="5">
        <f>IF(NOT(ISBLANK(J114)),COUNTIFS(Spreadsheet!E115:E$786,"=Wife",Spreadsheet!C115:C$786, "="&amp;Spreadsheet!C114) + COUNTIFS(Spreadsheet!E115:E$786,"=Husband",Spreadsheet!C115:C$786, "="&amp;Spreadsheet!C114),0)</f>
        <v>0</v>
      </c>
      <c r="M114" s="5">
        <f>IF(NOT(ISBLANK(Spreadsheet!AJ114)),VLOOKUP(Spreadsheet!AJ114,'Drop Downs'!$P$2:$R$16,3,FALSE),0)</f>
        <v>0</v>
      </c>
      <c r="N114" s="5">
        <f>IF(NOT(ISBLANK(Spreadsheet!AJ114)), VLOOKUP(Spreadsheet!AJ114,'Drop Downs'!$P$2:$R$16,2,FALSE),0)</f>
        <v>0</v>
      </c>
      <c r="O114" s="5">
        <f>IF(NOT(ISBLANK(Spreadsheet!AL114)),VLOOKUP(Spreadsheet!AL114,'Drop Downs'!$P$2:$R$16,3,FALSE), 0)</f>
        <v>0</v>
      </c>
      <c r="P114" s="5">
        <f>IF(NOT(ISBLANK(Spreadsheet!AL114)),VLOOKUP(Spreadsheet!AL114,'Drop Downs'!$P$2:$R$16,2,FALSE),0)</f>
        <v>0</v>
      </c>
      <c r="Q114" s="5">
        <f>IF(NOT(ISBLANK(Spreadsheet!AN114)),VLOOKUP(Spreadsheet!AN114,'Drop Downs'!$P$2:$R$16,3,FALSE),0)</f>
        <v>0</v>
      </c>
      <c r="R114" s="5">
        <f>IF(NOT(ISBLANK(Spreadsheet!AN114)),VLOOKUP(Spreadsheet!AN114,'Drop Downs'!$P$2:$R$16,2,FALSE),0)</f>
        <v>0</v>
      </c>
      <c r="S114" s="5" t="str">
        <f>IF(OR(M114&gt;K114,N114&gt;L114,O114&gt;K114, Q114&gt;K114,N114&gt;L114, P114&gt;L114, R114&gt;L114),"Member currently has a coverage election over what he/she needs.  Please add more dependents or adjust the coverage election.","")&amp;(IF(AND(NOT(ISBLANK(Spreadsheet!C114)),NOT(ISBLANK(Spreadsheet!D114)),ISBLANK(Spreadsheet!E114)),"Dependent lacks a relationship to member.Please select one from the drop-down.",""))</f>
        <v/>
      </c>
      <c r="T114" s="5" t="b">
        <f t="shared" si="8"/>
        <v>1</v>
      </c>
      <c r="U114" s="5" t="b">
        <f>OR(ISBLANK(Spreadsheet!C114),IF(NOT(ISBLANK(Spreadsheet!D114)),NOT(ISBLANK(Spreadsheet!E114)),TRUE))</f>
        <v>1</v>
      </c>
      <c r="V114" s="5" t="b">
        <f>OR(ISBLANK(Spreadsheet!C114), NOT(ISBLANK(Spreadsheet!I114)))</f>
        <v>1</v>
      </c>
      <c r="W114" s="5" t="b">
        <f>OR(ISBLANK(Spreadsheet!D114),NOT(ISBLANK(Spreadsheet!C114)))</f>
        <v>1</v>
      </c>
      <c r="X114" s="155" t="str">
        <f>REPT("0",MIN(FIND({1,2,3,4,5,6,7,8,9},Spreadsheet!C114&amp;"123456789"))-1)&amp;IF(ISBLANK(Spreadsheet!C114),"",SUMPRODUCT(MID(0&amp;Spreadsheet!C114,LARGE(INDEX(ISNUMBER(--MID(Spreadsheet!C114,ROW($1:$225),1))*
 ROW($1:$225),0),ROW($1:$225))+1,1)*10^ROW($1:$225)/10))</f>
        <v/>
      </c>
      <c r="Y114" s="5" t="b">
        <f>IF(NOT(ISBLANK(Spreadsheet!C114)),IF(AND(ISNUMBER(VALUE(Spreadsheet!C114)), LEN(Spreadsheet!C114)=9),TRUE,FALSE),TRUE)</f>
        <v>1</v>
      </c>
      <c r="Z114" s="155" t="str">
        <f>REPT("0",MIN(FIND({1,2,3,4,5,6,7,8,9},Spreadsheet!D114&amp;"123456789"))-1)&amp;IF(ISBLANK(Spreadsheet!D114),"",SUMPRODUCT(MID(0&amp;Spreadsheet!D114,LARGE(INDEX(ISNUMBER(--MID(Spreadsheet!D114,ROW($1:$225),1))*
 ROW($1:$225),0),ROW($1:$225))+1,1)*10^ROW($1:$225)/10))</f>
        <v/>
      </c>
      <c r="AA114" s="5" t="b">
        <f>IF(AND(NOT(ISBLANK(Spreadsheet!D114)),NOT(ISBLANK(Spreadsheet!C114))),IF(AND(ISNUMBER(VALUE(Spreadsheet!D114)), LEN(Spreadsheet!D114)=9),TRUE,FALSE),IF(AND(NOT(ISBLANK(Spreadsheet!D114)),ISBLANK(Spreadsheet!C114)),FALSE,TRUE))</f>
        <v>1</v>
      </c>
      <c r="AB114" s="5" t="b">
        <f>OR(ISBLANK(Spreadsheet!Y114),IF(NOT(ISBLANK(Spreadsheet!Y114)),LEN(Spreadsheet!Y114)=10,ISNUMBER(VALUE(Spreadsheet!Y114))))</f>
        <v>1</v>
      </c>
      <c r="AC114" s="5" t="b">
        <f>OR(ISBLANK(Spreadsheet!AI114), AND(NOT(ISBLANK(Spreadsheet!AJ114)), NOT(ISNUMBER(SEARCH("Waive",Spreadsheet!AJ114)))))</f>
        <v>1</v>
      </c>
      <c r="AD114" s="5" t="b">
        <f>OR(ISBLANK(Spreadsheet!AK114), AND(NOT(ISBLANK(Spreadsheet!AL114)), NOT(ISNUMBER(SEARCH("Waive",Spreadsheet!AL114)))))</f>
        <v>1</v>
      </c>
      <c r="AE114" s="5" t="b">
        <f>OR(ISBLANK(Spreadsheet!AM114), AND(NOT(ISBLANK(Spreadsheet!AN114)), NOT(ISNUMBER(SEARCH("Waive", Spreadsheet!AN114)))))</f>
        <v>1</v>
      </c>
      <c r="AF114" s="5" t="b">
        <f>OR(ISBLANK(Spreadsheet!C114), NOT(ISBLANK(Spreadsheet!D114)),NOT(ISBLANK(Spreadsheet!L114)))</f>
        <v>1</v>
      </c>
      <c r="AG114" s="5" t="b">
        <f>IF(AND(NOT(ISBLANK(Spreadsheet!C114)), NOT(ISBLANK(Spreadsheet!D114)),Spreadsheet!C114&lt;&gt;Spreadsheet!D114),IF(ISERROR(VLOOKUP(Spreadsheet!C114, Spreadsheet!$C$6:'Spreadsheet'!$C113,1,FALSE)), FALSE, TRUE),TRUE)</f>
        <v>1</v>
      </c>
      <c r="AH114" s="5" t="b">
        <f>Spreadsheet!$B$2=Spreadsheet!AD114</f>
        <v>1</v>
      </c>
      <c r="AI114" s="5" t="b">
        <f>IF(ISBLANK(Spreadsheet!G114),TRUE,IF(OR(LEN(Spreadsheet!G114)&gt;1,ISNUMBER(VALUE(Spreadsheet!G114))),FALSE,TRUE))</f>
        <v>1</v>
      </c>
      <c r="AJ114" s="5" t="b">
        <f>OR(ISBLANK(Spreadsheet!C114), NOT(ISBLANK(Spreadsheet!B114)), NOT(ISBLANK(Spreadsheet!D114)))</f>
        <v>1</v>
      </c>
      <c r="AK114" s="5" t="b">
        <f t="array" ref="AK114">IF(OR(AND(ISBLANK(Spreadsheet!E114),ISBLANK(Spreadsheet!D114),NOT(ISBLANK(Spreadsheet!C114))),AND(ISBLANK(Spreadsheet!E114),ISBLANK(Spreadsheet!D114),ISBLANK(Spreadsheet!C114))),TRUE,ISNUMBER(MATCH(TRUE,EXACT(Spreadsheet!E114,Relationships),0)))</f>
        <v>1</v>
      </c>
      <c r="AL114" s="5" t="b">
        <f>IF(NOT(ISBLANK(Spreadsheet!C114)),IF(OR(ISBLANK(Spreadsheet!F114),LEN(Spreadsheet!F114)&gt;40),FALSE,TRUE),TRUE)</f>
        <v>1</v>
      </c>
      <c r="AM114" s="5" t="b">
        <f>IF(NOT(ISBLANK(Spreadsheet!C114)),IF(OR(ISBLANK(Spreadsheet!H114),LEN(Spreadsheet!H114)&gt;40),FALSE,TRUE),TRUE)</f>
        <v>1</v>
      </c>
      <c r="AN114" s="5" t="b">
        <f t="array" ref="AN114">IF(ISBLANK(Spreadsheet!I114),TRUE,ISNUMBER(MATCH(TRUE,EXACT(Spreadsheet!I114,GenderValues),0)))</f>
        <v>1</v>
      </c>
      <c r="AO114" s="5" t="b">
        <f ca="1">IF(ISERROR(DATEVALUE(TEXT(Spreadsheet!J114,"mm/dd/yyyy")) &gt; TODAY()),IF(AND(ISBLANK(Spreadsheet!J114),ISBLANK(Spreadsheet!C114)),TRUE,FALSE),IF(DATEVALUE(TEXT(Spreadsheet!J114,"mm/dd/yyyy")) &gt; TODAY(),FALSE,TRUE))</f>
        <v>1</v>
      </c>
      <c r="AP114" s="5" t="b">
        <f>OR(ISBLANK(Spreadsheet!K114),LEN(Spreadsheet!K114)&lt;=100)</f>
        <v>1</v>
      </c>
      <c r="AQ114" s="5" t="b">
        <f t="array" ref="AQ114">IF(OR(AND(ISBLANK(Spreadsheet!L114),ISBLANK(Spreadsheet!C114)),AND(NOT(ISBLANK(Spreadsheet!C114)),NOT(ISBLANK(Spreadsheet!D114)))),TRUE,ISNUMBER(MATCH(TRUE,EXACT(Spreadsheet!L114,MaritalStatus),0)))</f>
        <v>1</v>
      </c>
      <c r="AR114" s="5" t="b">
        <f ca="1">IF(ISERROR(DATEVALUE(TEXT(Spreadsheet!M114,"mm/dd/yyyy")) &gt; TODAY()),IF(ISBLANK(Spreadsheet!M114),TRUE,FALSE),IF(DATEVALUE(TEXT(Spreadsheet!M114,"mm/dd/yyyy")) &gt; TODAY(),FALSE,TRUE))</f>
        <v>1</v>
      </c>
      <c r="AS114" s="5" t="b">
        <f>OR(ISBLANK(Spreadsheet!N114),LEN(Spreadsheet!N114)&lt;=100)</f>
        <v>1</v>
      </c>
      <c r="AT114" s="5" t="b">
        <f>OR(ISBLANK(Spreadsheet!O114),UPPER(Spreadsheet!O114)="YES")</f>
        <v>1</v>
      </c>
      <c r="AU114" s="5" t="b">
        <f>OR(ISBLANK(Spreadsheet!P114),UPPER(Spreadsheet!P114)="YES")</f>
        <v>1</v>
      </c>
      <c r="AV114" s="5" t="b">
        <f t="array" ref="AV114">IF(ISBLANK(Spreadsheet!Q114),TRUE,ISNUMBER(MATCH(TRUE,EXACT(Spreadsheet!Q114,OnGroupsPriorIns),0)))</f>
        <v>1</v>
      </c>
      <c r="AW114" s="5" t="b">
        <f>OR(ISBLANK(Spreadsheet!R114),UPPER(Spreadsheet!R114)="YES")</f>
        <v>1</v>
      </c>
      <c r="AX114" s="5" t="b">
        <f>OR(ISBLANK(Spreadsheet!S114),UPPER(Spreadsheet!S114)="YES")</f>
        <v>1</v>
      </c>
      <c r="AY114" s="5" t="b">
        <f>OR(AND(ISBLANK(Spreadsheet!C114),LEN(Spreadsheet!T114)=0),AND(NOT(ISBLANK(Spreadsheet!C114)),LEN(Spreadsheet!T114)&gt;0,LEN(Spreadsheet!T114)&lt;=50))</f>
        <v>1</v>
      </c>
      <c r="AZ114" s="5" t="b">
        <f>OR(LEN(Spreadsheet!U114)=0,AND(LEN(Spreadsheet!U114)&gt;0,LEN(Spreadsheet!U114)&lt;=50))</f>
        <v>1</v>
      </c>
      <c r="BA114" s="5" t="b">
        <f>OR(AND(ISBLANK(Spreadsheet!C114),LEN(Spreadsheet!V114)=0),AND(NOT(ISBLANK(Spreadsheet!C114)),LEN(Spreadsheet!V114)&gt;0,LEN(Spreadsheet!V114)&lt;=50))</f>
        <v>1</v>
      </c>
      <c r="BB114" s="5" t="b">
        <f t="array" ref="BB114">IF(AND(ISBLANK(Spreadsheet!C114),LEN(Spreadsheet!W114)=0),TRUE,ISNUMBER(MATCH(TRUE,EXACT(Spreadsheet!W114,States),0)))</f>
        <v>1</v>
      </c>
      <c r="BC114" s="5" t="b">
        <f>OR(AND(ISBLANK(Spreadsheet!C114),LEN(Spreadsheet!X114)=0),AND(NOT(ISBLANK(Spreadsheet!C114)),LEN(Spreadsheet!X114)&gt;0,LEN(Spreadsheet!X114)=5,ISNUMBER(VALUE(Spreadsheet!X114))))</f>
        <v>1</v>
      </c>
      <c r="BD114" s="5" t="b">
        <f>OR(ISBLANK(Spreadsheet!Z114),LEN(Spreadsheet!Z114)&lt;=50)</f>
        <v>1</v>
      </c>
      <c r="BE114" s="5" t="b">
        <f>ISBLANK(Spreadsheet!AA114)</f>
        <v>1</v>
      </c>
      <c r="BF114" s="5" t="b">
        <f>ISBLANK(Spreadsheet!AB114)</f>
        <v>1</v>
      </c>
      <c r="BG114" s="5" t="b">
        <f>IF(ISERROR(DATEVALUE(TEXT(Spreadsheet!AC114,"mm/dd/yyyy")) &gt; DATEVALUE(TEXT(Spreadsheet!J114,"mm/dd/yyyy"))),IF(OR(AND(ISBLANK(Spreadsheet!AC114),ISBLANK(Spreadsheet!C114)),AND(NOT(ISBLANK(Spreadsheet!C114)),ISBLANK(Spreadsheet!AC114),NOT(ISBLANK(Spreadsheet!D114)))),TRUE,FALSE),IF(DATEVALUE(TEXT(Spreadsheet!AC114,"mm/dd/yyyy")) &gt; DATEVALUE(TEXT(Spreadsheet!J114,"mm/dd/yyyy")),TRUE,FALSE))</f>
        <v>1</v>
      </c>
      <c r="BH114" s="5" t="b">
        <f>OR(AND(ISBLANK(Spreadsheet!C114),ISBLANK(Spreadsheet!AE114)),AND(NOT(ISBLANK(Spreadsheet!C114)),NOT(ISBLANK(Spreadsheet!D114)),ISBLANK(Spreadsheet!AE114)),AND(NOT(ISBLANK(Spreadsheet!C114)),ISBLANK(Spreadsheet!D114),NOT(ISBLANK(Spreadsheet!AE114)),LEN(Spreadsheet!AE114)&lt;=100))</f>
        <v>1</v>
      </c>
      <c r="BI114" s="5" t="b">
        <f t="array" ref="BI114">IF(ISBLANK(Spreadsheet!AF114),TRUE,ISNUMBER(MATCH(TRUE,EXACT(Spreadsheet!AF114,CobraShortReasons),0)))</f>
        <v>1</v>
      </c>
      <c r="BJ114" s="5" t="b">
        <f ca="1">IF(ISERROR(DATEVALUE(TEXT(Spreadsheet!AG114,"mm/dd/yyyy")) &gt; TODAY()),IF(ISBLANK(Spreadsheet!AG114),TRUE,FALSE),IF(DATEVALUE(TEXT(Spreadsheet!AG114,"mm/dd/yyyy")) &gt; TODAY(),FALSE,TRUE))</f>
        <v>1</v>
      </c>
      <c r="BK114" s="5" t="b">
        <f>OR(ISBLANK(Spreadsheet!AH114),LEN(Spreadsheet!AH114)&lt;=25)</f>
        <v>1</v>
      </c>
      <c r="BL114" s="5" t="b">
        <f t="array" aca="1" ref="BL114" ca="1">IF(ISBLANK(Spreadsheet!AI114),TRUE,ISNUMBER(MATCH(TRUE,EXACT(Spreadsheet!AI114,INDIRECT(Spreadsheet!$D$2)),0)))</f>
        <v>1</v>
      </c>
      <c r="BM114" s="5" t="b">
        <f t="array" aca="1" ref="BM114" ca="1">IF(ISBLANK(Spreadsheet!AJ114),TRUE,ISNUMBER(MATCH(TRUE,EXACT(Spreadsheet!AJ114,INDIRECT(Spreadsheet!BJ114)),0)))</f>
        <v>1</v>
      </c>
      <c r="BN114" s="5" t="b">
        <f t="array" ref="BN114">IF(ISBLANK(Spreadsheet!AK114),TRUE,ISNUMBER(MATCH(TRUE,EXACT(Spreadsheet!AK114,DentalPlans),0)))</f>
        <v>1</v>
      </c>
      <c r="BO114" s="5" t="b">
        <f t="array" aca="1" ref="BO114" ca="1">IF(ISBLANK(Spreadsheet!AL114),TRUE,ISNUMBER(MATCH(TRUE,EXACT(Spreadsheet!AL114,INDIRECT(Spreadsheet!BK114)),0)))</f>
        <v>1</v>
      </c>
      <c r="BP114" s="5" t="b">
        <f t="array" ref="BP114">IF(ISBLANK(Spreadsheet!AM114),TRUE,ISNUMBER(MATCH(TRUE,EXACT(Spreadsheet!AM114,VisionPlans),0)))</f>
        <v>1</v>
      </c>
      <c r="BQ114" s="5" t="b">
        <f t="array" aca="1" ref="BQ114" ca="1">IF(ISBLANK(Spreadsheet!AN114),TRUE,ISNUMBER(MATCH(TRUE,EXACT(Spreadsheet!AN114,INDIRECT(Spreadsheet!BL114)),0)))</f>
        <v>1</v>
      </c>
      <c r="BR114" s="5" t="b">
        <f t="array" ref="BR114">IF(ISBLANK(Spreadsheet!AO114),TRUE,ISNUMBER(MATCH(TRUE,EXACT(Spreadsheet!AO114,LifeBenefitClasses),0)))</f>
        <v>1</v>
      </c>
      <c r="BS114" s="5" t="b">
        <f>IF(OR(ISBLANK(Spreadsheet!AO114), Spreadsheet!AO114="Waive"),IF(ISBLANK(Spreadsheet!AP114),TRUE,FALSE),IF(OR(AND(NOT(ISBLANK(Spreadsheet!AO114)),ISBLANK(Spreadsheet!AP114)),NOT(ISNUMBER(VALUE(Spreadsheet!AP114)))),FALSE,IF(OR(AND(Spreadsheet!AP114&lt;6,MOD(Spreadsheet!AP114*10,5)=0), MOD(Spreadsheet!AP114,5000)=0),TRUE,FALSE)))</f>
        <v>1</v>
      </c>
      <c r="BT114" s="5" t="b">
        <f t="array" ref="BT114">IF(ISBLANK(Spreadsheet!AQ114),TRUE,ISNUMBER(MATCH(TRUE,EXACT(Spreadsheet!AQ114,EnrollWaive),0)))</f>
        <v>1</v>
      </c>
      <c r="BU114" s="5" t="b">
        <f t="array" ref="BU114">IF(ISBLANK(Spreadsheet!AR114),TRUE,ISNUMBER(MATCH(TRUE,EXACT(Spreadsheet!AR114,LifeBenefitClasses),0)))</f>
        <v>1</v>
      </c>
      <c r="BV114" s="5" t="b">
        <f>IF(OR(ISBLANK(Spreadsheet!AR114), Spreadsheet!AR114="Waive"),IF(ISBLANK(Spreadsheet!AS114),TRUE,FALSE),IF(OR(AND(NOT(ISBLANK(Spreadsheet!AR114)),ISBLANK(Spreadsheet!AS114)),NOT(ISNUMBER(VALUE(Spreadsheet!AS114)))),FALSE,IF(OR(AND(Spreadsheet!AS114&lt;6,MOD(Spreadsheet!AS114*10,5)=0), MOD(Spreadsheet!AS114,10000)=0),TRUE,FALSE)))</f>
        <v>1</v>
      </c>
      <c r="BW114" s="5" t="b">
        <f t="array" ref="BW114">IF(ISBLANK(Spreadsheet!AT114),TRUE,ISNUMBER(MATCH(TRUE,EXACT(Spreadsheet!AT114,LifeBenefitClasses),0)))</f>
        <v>1</v>
      </c>
      <c r="BX114" s="5" t="b">
        <f>IF(OR(ISBLANK(Spreadsheet!AT114), Spreadsheet!AT114="Waive"),IF(ISBLANK(Spreadsheet!AU114),TRUE,FALSE),IF(OR(AND(NOT(ISBLANK(Spreadsheet!AT114)),ISBLANK(Spreadsheet!AU114)),NOT(ISNUMBER(VALUE(Spreadsheet!AU114)))),FALSE,IF(AND(NOT(OR(ISBLANK(Spreadsheet!AT114),Spreadsheet!AT114="Waive")),NOT(OR(ISBLANK(Spreadsheet!AR114),Spreadsheet!AR114="Waive")),MOD(Spreadsheet!AU114,5000)=0, Spreadsheet!AU114&lt;=(Spreadsheet!AS114*0.5)),TRUE,FALSE)))</f>
        <v>1</v>
      </c>
      <c r="BY114" s="5" t="b">
        <f t="array" ref="BY114">IF(ISBLANK(Spreadsheet!AV114),TRUE,ISNUMBER(MATCH(TRUE,EXACT(Spreadsheet!AV114,EnrollWaive),0)))</f>
        <v>1</v>
      </c>
      <c r="BZ114" s="5" t="b">
        <f t="array" ref="BZ114">IF(ISBLANK(Spreadsheet!AW114),TRUE,ISNUMBER(MATCH(TRUE,EXACT(Spreadsheet!AW114,LifeBenefitClasses),0)))</f>
        <v>1</v>
      </c>
      <c r="CA114" s="5" t="b">
        <f t="array" ref="CA114">IF(ISBLANK(Spreadsheet!AX114),TRUE,ISNUMBER(MATCH(TRUE,EXACT(Spreadsheet!AX114,LifeBenefitClasses),0)))</f>
        <v>1</v>
      </c>
      <c r="CB114" s="5" t="b">
        <f t="array" ref="CB114">IF(ISBLANK(Spreadsheet!AY114),TRUE,ISNUMBER(MATCH(TRUE,EXACT(Spreadsheet!AY114,LifeBenefitClasses),0)))</f>
        <v>1</v>
      </c>
      <c r="CC114" s="5" t="b">
        <f t="array" ref="CC114">IF(ISBLANK(Spreadsheet!AZ114),TRUE,ISNUMBER(MATCH(TRUE,EXACT(Spreadsheet!AZ114,LifeBenefitClasses),0)))</f>
        <v>1</v>
      </c>
      <c r="CD114" s="5" t="b">
        <f t="array" ref="CD114">IF(ISBLANK(Spreadsheet!BA114),TRUE,ISNUMBER(MATCH(TRUE,EXACT(Spreadsheet!BA114,LifeBenefitClasses),0)))</f>
        <v>1</v>
      </c>
      <c r="CE114" s="5" t="b">
        <f>IF(OR(ISBLANK(Spreadsheet!BA114), Spreadsheet!BA114="Waive"),IF(ISBLANK(Spreadsheet!BB114),TRUE,FALSE),IF(OR(AND(NOT(ISBLANK(Spreadsheet!BA114)),ISBLANK(Spreadsheet!BB114)),NOT(ISNUMBER(VALUE(Spreadsheet!BB114))),ISBLANK(Spreadsheet!BC114),NOT(ISNUMBER(VALUE(Spreadsheet!BC114)))),FALSE,IF(AND(Spreadsheet!BB114&gt;=50000,Spreadsheet!BB114&lt;=250000,MOD(Spreadsheet!BB114,10000)=0,Spreadsheet!BB114&lt;=(10*Spreadsheet!BC114)),TRUE,FALSE)))</f>
        <v>1</v>
      </c>
      <c r="CF114" s="5" t="b">
        <f>IF(NOT(ISBLANK(Spreadsheet!BC114)),AND(ISNUMBER(VALUE(Spreadsheet!BC114)),Spreadsheet!BC114&gt;0),AND(OR(ISBLANK(Spreadsheet!AO114),Spreadsheet!AO114="Waive",AND(NOT(OR(ISBLANK(Spreadsheet!AO114),Spreadsheet!AO114="Waive")),Spreadsheet!AP114&gt;=6)),OR(ISBLANK(Spreadsheet!AR114),AND(NOT(OR(ISBLANK(Spreadsheet!AR114),Spreadsheet!AR114="Waive")),Spreadsheet!AS114&gt;=6)),OR(ISBLANK(Spreadsheet!AW114)),OR(ISBLANK(Spreadsheet!AX114)),OR(ISBLANK(Spreadsheet!AY114)),OR(ISBLANK(Spreadsheet!AZ114)),OR(ISBLANK(Spreadsheet!BA114),Spreadsheet!BA114="Waive")))</f>
        <v>1</v>
      </c>
      <c r="CG114" s="5" t="b">
        <f t="shared" ca="1" si="9"/>
        <v>1</v>
      </c>
    </row>
    <row r="115" spans="8:85" x14ac:dyDescent="0.3">
      <c r="H115" s="5">
        <f t="shared" ca="1" si="6"/>
        <v>2</v>
      </c>
      <c r="I115" s="5" t="str">
        <f t="shared" ca="1" si="7"/>
        <v/>
      </c>
      <c r="J115" s="5" t="str">
        <f>IF(AND(NOT(ISBLANK(Spreadsheet!C115)),ISBLANK(Spreadsheet!D115)),Spreadsheet!F115&amp;" "&amp;Spreadsheet!H115,"")</f>
        <v/>
      </c>
      <c r="K115" s="5">
        <f>IF(AND(NOT(ISBLANK(Spreadsheet!C115)),ISBLANK(Spreadsheet!D115)),COUNTIFS(Spreadsheet!E116:E$786,"=Child",Spreadsheet!C116:C$786, "="&amp;Spreadsheet!C115) + COUNTIFS(Spreadsheet!E116:E$786,"=Step-child",Spreadsheet!C116:C$786, "="&amp;Spreadsheet!C115),0)</f>
        <v>0</v>
      </c>
      <c r="L115" s="5">
        <f>IF(NOT(ISBLANK(J115)),COUNTIFS(Spreadsheet!E116:E$786,"=Wife",Spreadsheet!C116:C$786, "="&amp;Spreadsheet!C115) + COUNTIFS(Spreadsheet!E116:E$786,"=Husband",Spreadsheet!C116:C$786, "="&amp;Spreadsheet!C115),0)</f>
        <v>0</v>
      </c>
      <c r="M115" s="5">
        <f>IF(NOT(ISBLANK(Spreadsheet!AJ115)),VLOOKUP(Spreadsheet!AJ115,'Drop Downs'!$P$2:$R$16,3,FALSE),0)</f>
        <v>0</v>
      </c>
      <c r="N115" s="5">
        <f>IF(NOT(ISBLANK(Spreadsheet!AJ115)), VLOOKUP(Spreadsheet!AJ115,'Drop Downs'!$P$2:$R$16,2,FALSE),0)</f>
        <v>0</v>
      </c>
      <c r="O115" s="5">
        <f>IF(NOT(ISBLANK(Spreadsheet!AL115)),VLOOKUP(Spreadsheet!AL115,'Drop Downs'!$P$2:$R$16,3,FALSE), 0)</f>
        <v>0</v>
      </c>
      <c r="P115" s="5">
        <f>IF(NOT(ISBLANK(Spreadsheet!AL115)),VLOOKUP(Spreadsheet!AL115,'Drop Downs'!$P$2:$R$16,2,FALSE),0)</f>
        <v>0</v>
      </c>
      <c r="Q115" s="5">
        <f>IF(NOT(ISBLANK(Spreadsheet!AN115)),VLOOKUP(Spreadsheet!AN115,'Drop Downs'!$P$2:$R$16,3,FALSE),0)</f>
        <v>0</v>
      </c>
      <c r="R115" s="5">
        <f>IF(NOT(ISBLANK(Spreadsheet!AN115)),VLOOKUP(Spreadsheet!AN115,'Drop Downs'!$P$2:$R$16,2,FALSE),0)</f>
        <v>0</v>
      </c>
      <c r="S115" s="5" t="str">
        <f>IF(OR(M115&gt;K115,N115&gt;L115,O115&gt;K115, Q115&gt;K115,N115&gt;L115, P115&gt;L115, R115&gt;L115),"Member currently has a coverage election over what he/she needs.  Please add more dependents or adjust the coverage election.","")&amp;(IF(AND(NOT(ISBLANK(Spreadsheet!C115)),NOT(ISBLANK(Spreadsheet!D115)),ISBLANK(Spreadsheet!E115)),"Dependent lacks a relationship to member.Please select one from the drop-down.",""))</f>
        <v/>
      </c>
      <c r="T115" s="5" t="b">
        <f t="shared" si="8"/>
        <v>1</v>
      </c>
      <c r="U115" s="5" t="b">
        <f>OR(ISBLANK(Spreadsheet!C115),IF(NOT(ISBLANK(Spreadsheet!D115)),NOT(ISBLANK(Spreadsheet!E115)),TRUE))</f>
        <v>1</v>
      </c>
      <c r="V115" s="5" t="b">
        <f>OR(ISBLANK(Spreadsheet!C115), NOT(ISBLANK(Spreadsheet!I115)))</f>
        <v>1</v>
      </c>
      <c r="W115" s="5" t="b">
        <f>OR(ISBLANK(Spreadsheet!D115),NOT(ISBLANK(Spreadsheet!C115)))</f>
        <v>1</v>
      </c>
      <c r="X115" s="155" t="str">
        <f>REPT("0",MIN(FIND({1,2,3,4,5,6,7,8,9},Spreadsheet!C115&amp;"123456789"))-1)&amp;IF(ISBLANK(Spreadsheet!C115),"",SUMPRODUCT(MID(0&amp;Spreadsheet!C115,LARGE(INDEX(ISNUMBER(--MID(Spreadsheet!C115,ROW($1:$225),1))*
 ROW($1:$225),0),ROW($1:$225))+1,1)*10^ROW($1:$225)/10))</f>
        <v/>
      </c>
      <c r="Y115" s="5" t="b">
        <f>IF(NOT(ISBLANK(Spreadsheet!C115)),IF(AND(ISNUMBER(VALUE(Spreadsheet!C115)), LEN(Spreadsheet!C115)=9),TRUE,FALSE),TRUE)</f>
        <v>1</v>
      </c>
      <c r="Z115" s="155" t="str">
        <f>REPT("0",MIN(FIND({1,2,3,4,5,6,7,8,9},Spreadsheet!D115&amp;"123456789"))-1)&amp;IF(ISBLANK(Spreadsheet!D115),"",SUMPRODUCT(MID(0&amp;Spreadsheet!D115,LARGE(INDEX(ISNUMBER(--MID(Spreadsheet!D115,ROW($1:$225),1))*
 ROW($1:$225),0),ROW($1:$225))+1,1)*10^ROW($1:$225)/10))</f>
        <v/>
      </c>
      <c r="AA115" s="5" t="b">
        <f>IF(AND(NOT(ISBLANK(Spreadsheet!D115)),NOT(ISBLANK(Spreadsheet!C115))),IF(AND(ISNUMBER(VALUE(Spreadsheet!D115)), LEN(Spreadsheet!D115)=9),TRUE,FALSE),IF(AND(NOT(ISBLANK(Spreadsheet!D115)),ISBLANK(Spreadsheet!C115)),FALSE,TRUE))</f>
        <v>1</v>
      </c>
      <c r="AB115" s="5" t="b">
        <f>OR(ISBLANK(Spreadsheet!Y115),IF(NOT(ISBLANK(Spreadsheet!Y115)),LEN(Spreadsheet!Y115)=10,ISNUMBER(VALUE(Spreadsheet!Y115))))</f>
        <v>1</v>
      </c>
      <c r="AC115" s="5" t="b">
        <f>OR(ISBLANK(Spreadsheet!AI115), AND(NOT(ISBLANK(Spreadsheet!AJ115)), NOT(ISNUMBER(SEARCH("Waive",Spreadsheet!AJ115)))))</f>
        <v>1</v>
      </c>
      <c r="AD115" s="5" t="b">
        <f>OR(ISBLANK(Spreadsheet!AK115), AND(NOT(ISBLANK(Spreadsheet!AL115)), NOT(ISNUMBER(SEARCH("Waive",Spreadsheet!AL115)))))</f>
        <v>1</v>
      </c>
      <c r="AE115" s="5" t="b">
        <f>OR(ISBLANK(Spreadsheet!AM115), AND(NOT(ISBLANK(Spreadsheet!AN115)), NOT(ISNUMBER(SEARCH("Waive", Spreadsheet!AN115)))))</f>
        <v>1</v>
      </c>
      <c r="AF115" s="5" t="b">
        <f>OR(ISBLANK(Spreadsheet!C115), NOT(ISBLANK(Spreadsheet!D115)),NOT(ISBLANK(Spreadsheet!L115)))</f>
        <v>1</v>
      </c>
      <c r="AG115" s="5" t="b">
        <f>IF(AND(NOT(ISBLANK(Spreadsheet!C115)), NOT(ISBLANK(Spreadsheet!D115)),Spreadsheet!C115&lt;&gt;Spreadsheet!D115),IF(ISERROR(VLOOKUP(Spreadsheet!C115, Spreadsheet!$C$6:'Spreadsheet'!$C114,1,FALSE)), FALSE, TRUE),TRUE)</f>
        <v>1</v>
      </c>
      <c r="AH115" s="5" t="b">
        <f>Spreadsheet!$B$2=Spreadsheet!AD115</f>
        <v>1</v>
      </c>
      <c r="AI115" s="5" t="b">
        <f>IF(ISBLANK(Spreadsheet!G115),TRUE,IF(OR(LEN(Spreadsheet!G115)&gt;1,ISNUMBER(VALUE(Spreadsheet!G115))),FALSE,TRUE))</f>
        <v>1</v>
      </c>
      <c r="AJ115" s="5" t="b">
        <f>OR(ISBLANK(Spreadsheet!C115), NOT(ISBLANK(Spreadsheet!B115)), NOT(ISBLANK(Spreadsheet!D115)))</f>
        <v>1</v>
      </c>
      <c r="AK115" s="5" t="b">
        <f t="array" ref="AK115">IF(OR(AND(ISBLANK(Spreadsheet!E115),ISBLANK(Spreadsheet!D115),NOT(ISBLANK(Spreadsheet!C115))),AND(ISBLANK(Spreadsheet!E115),ISBLANK(Spreadsheet!D115),ISBLANK(Spreadsheet!C115))),TRUE,ISNUMBER(MATCH(TRUE,EXACT(Spreadsheet!E115,Relationships),0)))</f>
        <v>1</v>
      </c>
      <c r="AL115" s="5" t="b">
        <f>IF(NOT(ISBLANK(Spreadsheet!C115)),IF(OR(ISBLANK(Spreadsheet!F115),LEN(Spreadsheet!F115)&gt;40),FALSE,TRUE),TRUE)</f>
        <v>1</v>
      </c>
      <c r="AM115" s="5" t="b">
        <f>IF(NOT(ISBLANK(Spreadsheet!C115)),IF(OR(ISBLANK(Spreadsheet!H115),LEN(Spreadsheet!H115)&gt;40),FALSE,TRUE),TRUE)</f>
        <v>1</v>
      </c>
      <c r="AN115" s="5" t="b">
        <f t="array" ref="AN115">IF(ISBLANK(Spreadsheet!I115),TRUE,ISNUMBER(MATCH(TRUE,EXACT(Spreadsheet!I115,GenderValues),0)))</f>
        <v>1</v>
      </c>
      <c r="AO115" s="5" t="b">
        <f ca="1">IF(ISERROR(DATEVALUE(TEXT(Spreadsheet!J115,"mm/dd/yyyy")) &gt; TODAY()),IF(AND(ISBLANK(Spreadsheet!J115),ISBLANK(Spreadsheet!C115)),TRUE,FALSE),IF(DATEVALUE(TEXT(Spreadsheet!J115,"mm/dd/yyyy")) &gt; TODAY(),FALSE,TRUE))</f>
        <v>1</v>
      </c>
      <c r="AP115" s="5" t="b">
        <f>OR(ISBLANK(Spreadsheet!K115),LEN(Spreadsheet!K115)&lt;=100)</f>
        <v>1</v>
      </c>
      <c r="AQ115" s="5" t="b">
        <f t="array" ref="AQ115">IF(OR(AND(ISBLANK(Spreadsheet!L115),ISBLANK(Spreadsheet!C115)),AND(NOT(ISBLANK(Spreadsheet!C115)),NOT(ISBLANK(Spreadsheet!D115)))),TRUE,ISNUMBER(MATCH(TRUE,EXACT(Spreadsheet!L115,MaritalStatus),0)))</f>
        <v>1</v>
      </c>
      <c r="AR115" s="5" t="b">
        <f ca="1">IF(ISERROR(DATEVALUE(TEXT(Spreadsheet!M115,"mm/dd/yyyy")) &gt; TODAY()),IF(ISBLANK(Spreadsheet!M115),TRUE,FALSE),IF(DATEVALUE(TEXT(Spreadsheet!M115,"mm/dd/yyyy")) &gt; TODAY(),FALSE,TRUE))</f>
        <v>1</v>
      </c>
      <c r="AS115" s="5" t="b">
        <f>OR(ISBLANK(Spreadsheet!N115),LEN(Spreadsheet!N115)&lt;=100)</f>
        <v>1</v>
      </c>
      <c r="AT115" s="5" t="b">
        <f>OR(ISBLANK(Spreadsheet!O115),UPPER(Spreadsheet!O115)="YES")</f>
        <v>1</v>
      </c>
      <c r="AU115" s="5" t="b">
        <f>OR(ISBLANK(Spreadsheet!P115),UPPER(Spreadsheet!P115)="YES")</f>
        <v>1</v>
      </c>
      <c r="AV115" s="5" t="b">
        <f t="array" ref="AV115">IF(ISBLANK(Spreadsheet!Q115),TRUE,ISNUMBER(MATCH(TRUE,EXACT(Spreadsheet!Q115,OnGroupsPriorIns),0)))</f>
        <v>1</v>
      </c>
      <c r="AW115" s="5" t="b">
        <f>OR(ISBLANK(Spreadsheet!R115),UPPER(Spreadsheet!R115)="YES")</f>
        <v>1</v>
      </c>
      <c r="AX115" s="5" t="b">
        <f>OR(ISBLANK(Spreadsheet!S115),UPPER(Spreadsheet!S115)="YES")</f>
        <v>1</v>
      </c>
      <c r="AY115" s="5" t="b">
        <f>OR(AND(ISBLANK(Spreadsheet!C115),LEN(Spreadsheet!T115)=0),AND(NOT(ISBLANK(Spreadsheet!C115)),LEN(Spreadsheet!T115)&gt;0,LEN(Spreadsheet!T115)&lt;=50))</f>
        <v>1</v>
      </c>
      <c r="AZ115" s="5" t="b">
        <f>OR(LEN(Spreadsheet!U115)=0,AND(LEN(Spreadsheet!U115)&gt;0,LEN(Spreadsheet!U115)&lt;=50))</f>
        <v>1</v>
      </c>
      <c r="BA115" s="5" t="b">
        <f>OR(AND(ISBLANK(Spreadsheet!C115),LEN(Spreadsheet!V115)=0),AND(NOT(ISBLANK(Spreadsheet!C115)),LEN(Spreadsheet!V115)&gt;0,LEN(Spreadsheet!V115)&lt;=50))</f>
        <v>1</v>
      </c>
      <c r="BB115" s="5" t="b">
        <f t="array" ref="BB115">IF(AND(ISBLANK(Spreadsheet!C115),LEN(Spreadsheet!W115)=0),TRUE,ISNUMBER(MATCH(TRUE,EXACT(Spreadsheet!W115,States),0)))</f>
        <v>1</v>
      </c>
      <c r="BC115" s="5" t="b">
        <f>OR(AND(ISBLANK(Spreadsheet!C115),LEN(Spreadsheet!X115)=0),AND(NOT(ISBLANK(Spreadsheet!C115)),LEN(Spreadsheet!X115)&gt;0,LEN(Spreadsheet!X115)=5,ISNUMBER(VALUE(Spreadsheet!X115))))</f>
        <v>1</v>
      </c>
      <c r="BD115" s="5" t="b">
        <f>OR(ISBLANK(Spreadsheet!Z115),LEN(Spreadsheet!Z115)&lt;=50)</f>
        <v>1</v>
      </c>
      <c r="BE115" s="5" t="b">
        <f>ISBLANK(Spreadsheet!AA115)</f>
        <v>1</v>
      </c>
      <c r="BF115" s="5" t="b">
        <f>ISBLANK(Spreadsheet!AB115)</f>
        <v>1</v>
      </c>
      <c r="BG115" s="5" t="b">
        <f>IF(ISERROR(DATEVALUE(TEXT(Spreadsheet!AC115,"mm/dd/yyyy")) &gt; DATEVALUE(TEXT(Spreadsheet!J115,"mm/dd/yyyy"))),IF(OR(AND(ISBLANK(Spreadsheet!AC115),ISBLANK(Spreadsheet!C115)),AND(NOT(ISBLANK(Spreadsheet!C115)),ISBLANK(Spreadsheet!AC115),NOT(ISBLANK(Spreadsheet!D115)))),TRUE,FALSE),IF(DATEVALUE(TEXT(Spreadsheet!AC115,"mm/dd/yyyy")) &gt; DATEVALUE(TEXT(Spreadsheet!J115,"mm/dd/yyyy")),TRUE,FALSE))</f>
        <v>1</v>
      </c>
      <c r="BH115" s="5" t="b">
        <f>OR(AND(ISBLANK(Spreadsheet!C115),ISBLANK(Spreadsheet!AE115)),AND(NOT(ISBLANK(Spreadsheet!C115)),NOT(ISBLANK(Spreadsheet!D115)),ISBLANK(Spreadsheet!AE115)),AND(NOT(ISBLANK(Spreadsheet!C115)),ISBLANK(Spreadsheet!D115),NOT(ISBLANK(Spreadsheet!AE115)),LEN(Spreadsheet!AE115)&lt;=100))</f>
        <v>1</v>
      </c>
      <c r="BI115" s="5" t="b">
        <f t="array" ref="BI115">IF(ISBLANK(Spreadsheet!AF115),TRUE,ISNUMBER(MATCH(TRUE,EXACT(Spreadsheet!AF115,CobraShortReasons),0)))</f>
        <v>1</v>
      </c>
      <c r="BJ115" s="5" t="b">
        <f ca="1">IF(ISERROR(DATEVALUE(TEXT(Spreadsheet!AG115,"mm/dd/yyyy")) &gt; TODAY()),IF(ISBLANK(Spreadsheet!AG115),TRUE,FALSE),IF(DATEVALUE(TEXT(Spreadsheet!AG115,"mm/dd/yyyy")) &gt; TODAY(),FALSE,TRUE))</f>
        <v>1</v>
      </c>
      <c r="BK115" s="5" t="b">
        <f>OR(ISBLANK(Spreadsheet!AH115),LEN(Spreadsheet!AH115)&lt;=25)</f>
        <v>1</v>
      </c>
      <c r="BL115" s="5" t="b">
        <f t="array" aca="1" ref="BL115" ca="1">IF(ISBLANK(Spreadsheet!AI115),TRUE,ISNUMBER(MATCH(TRUE,EXACT(Spreadsheet!AI115,INDIRECT(Spreadsheet!$D$2)),0)))</f>
        <v>1</v>
      </c>
      <c r="BM115" s="5" t="b">
        <f t="array" aca="1" ref="BM115" ca="1">IF(ISBLANK(Spreadsheet!AJ115),TRUE,ISNUMBER(MATCH(TRUE,EXACT(Spreadsheet!AJ115,INDIRECT(Spreadsheet!BJ115)),0)))</f>
        <v>1</v>
      </c>
      <c r="BN115" s="5" t="b">
        <f t="array" ref="BN115">IF(ISBLANK(Spreadsheet!AK115),TRUE,ISNUMBER(MATCH(TRUE,EXACT(Spreadsheet!AK115,DentalPlans),0)))</f>
        <v>1</v>
      </c>
      <c r="BO115" s="5" t="b">
        <f t="array" aca="1" ref="BO115" ca="1">IF(ISBLANK(Spreadsheet!AL115),TRUE,ISNUMBER(MATCH(TRUE,EXACT(Spreadsheet!AL115,INDIRECT(Spreadsheet!BK115)),0)))</f>
        <v>1</v>
      </c>
      <c r="BP115" s="5" t="b">
        <f t="array" ref="BP115">IF(ISBLANK(Spreadsheet!AM115),TRUE,ISNUMBER(MATCH(TRUE,EXACT(Spreadsheet!AM115,VisionPlans),0)))</f>
        <v>1</v>
      </c>
      <c r="BQ115" s="5" t="b">
        <f t="array" aca="1" ref="BQ115" ca="1">IF(ISBLANK(Spreadsheet!AN115),TRUE,ISNUMBER(MATCH(TRUE,EXACT(Spreadsheet!AN115,INDIRECT(Spreadsheet!BL115)),0)))</f>
        <v>1</v>
      </c>
      <c r="BR115" s="5" t="b">
        <f t="array" ref="BR115">IF(ISBLANK(Spreadsheet!AO115),TRUE,ISNUMBER(MATCH(TRUE,EXACT(Spreadsheet!AO115,LifeBenefitClasses),0)))</f>
        <v>1</v>
      </c>
      <c r="BS115" s="5" t="b">
        <f>IF(OR(ISBLANK(Spreadsheet!AO115), Spreadsheet!AO115="Waive"),IF(ISBLANK(Spreadsheet!AP115),TRUE,FALSE),IF(OR(AND(NOT(ISBLANK(Spreadsheet!AO115)),ISBLANK(Spreadsheet!AP115)),NOT(ISNUMBER(VALUE(Spreadsheet!AP115)))),FALSE,IF(OR(AND(Spreadsheet!AP115&lt;6,MOD(Spreadsheet!AP115*10,5)=0), MOD(Spreadsheet!AP115,5000)=0),TRUE,FALSE)))</f>
        <v>1</v>
      </c>
      <c r="BT115" s="5" t="b">
        <f t="array" ref="BT115">IF(ISBLANK(Spreadsheet!AQ115),TRUE,ISNUMBER(MATCH(TRUE,EXACT(Spreadsheet!AQ115,EnrollWaive),0)))</f>
        <v>1</v>
      </c>
      <c r="BU115" s="5" t="b">
        <f t="array" ref="BU115">IF(ISBLANK(Spreadsheet!AR115),TRUE,ISNUMBER(MATCH(TRUE,EXACT(Spreadsheet!AR115,LifeBenefitClasses),0)))</f>
        <v>1</v>
      </c>
      <c r="BV115" s="5" t="b">
        <f>IF(OR(ISBLANK(Spreadsheet!AR115), Spreadsheet!AR115="Waive"),IF(ISBLANK(Spreadsheet!AS115),TRUE,FALSE),IF(OR(AND(NOT(ISBLANK(Spreadsheet!AR115)),ISBLANK(Spreadsheet!AS115)),NOT(ISNUMBER(VALUE(Spreadsheet!AS115)))),FALSE,IF(OR(AND(Spreadsheet!AS115&lt;6,MOD(Spreadsheet!AS115*10,5)=0), MOD(Spreadsheet!AS115,10000)=0),TRUE,FALSE)))</f>
        <v>1</v>
      </c>
      <c r="BW115" s="5" t="b">
        <f t="array" ref="BW115">IF(ISBLANK(Spreadsheet!AT115),TRUE,ISNUMBER(MATCH(TRUE,EXACT(Spreadsheet!AT115,LifeBenefitClasses),0)))</f>
        <v>1</v>
      </c>
      <c r="BX115" s="5" t="b">
        <f>IF(OR(ISBLANK(Spreadsheet!AT115), Spreadsheet!AT115="Waive"),IF(ISBLANK(Spreadsheet!AU115),TRUE,FALSE),IF(OR(AND(NOT(ISBLANK(Spreadsheet!AT115)),ISBLANK(Spreadsheet!AU115)),NOT(ISNUMBER(VALUE(Spreadsheet!AU115)))),FALSE,IF(AND(NOT(OR(ISBLANK(Spreadsheet!AT115),Spreadsheet!AT115="Waive")),NOT(OR(ISBLANK(Spreadsheet!AR115),Spreadsheet!AR115="Waive")),MOD(Spreadsheet!AU115,5000)=0, Spreadsheet!AU115&lt;=(Spreadsheet!AS115*0.5)),TRUE,FALSE)))</f>
        <v>1</v>
      </c>
      <c r="BY115" s="5" t="b">
        <f t="array" ref="BY115">IF(ISBLANK(Spreadsheet!AV115),TRUE,ISNUMBER(MATCH(TRUE,EXACT(Spreadsheet!AV115,EnrollWaive),0)))</f>
        <v>1</v>
      </c>
      <c r="BZ115" s="5" t="b">
        <f t="array" ref="BZ115">IF(ISBLANK(Spreadsheet!AW115),TRUE,ISNUMBER(MATCH(TRUE,EXACT(Spreadsheet!AW115,LifeBenefitClasses),0)))</f>
        <v>1</v>
      </c>
      <c r="CA115" s="5" t="b">
        <f t="array" ref="CA115">IF(ISBLANK(Spreadsheet!AX115),TRUE,ISNUMBER(MATCH(TRUE,EXACT(Spreadsheet!AX115,LifeBenefitClasses),0)))</f>
        <v>1</v>
      </c>
      <c r="CB115" s="5" t="b">
        <f t="array" ref="CB115">IF(ISBLANK(Spreadsheet!AY115),TRUE,ISNUMBER(MATCH(TRUE,EXACT(Spreadsheet!AY115,LifeBenefitClasses),0)))</f>
        <v>1</v>
      </c>
      <c r="CC115" s="5" t="b">
        <f t="array" ref="CC115">IF(ISBLANK(Spreadsheet!AZ115),TRUE,ISNUMBER(MATCH(TRUE,EXACT(Spreadsheet!AZ115,LifeBenefitClasses),0)))</f>
        <v>1</v>
      </c>
      <c r="CD115" s="5" t="b">
        <f t="array" ref="CD115">IF(ISBLANK(Spreadsheet!BA115),TRUE,ISNUMBER(MATCH(TRUE,EXACT(Spreadsheet!BA115,LifeBenefitClasses),0)))</f>
        <v>1</v>
      </c>
      <c r="CE115" s="5" t="b">
        <f>IF(OR(ISBLANK(Spreadsheet!BA115), Spreadsheet!BA115="Waive"),IF(ISBLANK(Spreadsheet!BB115),TRUE,FALSE),IF(OR(AND(NOT(ISBLANK(Spreadsheet!BA115)),ISBLANK(Spreadsheet!BB115)),NOT(ISNUMBER(VALUE(Spreadsheet!BB115))),ISBLANK(Spreadsheet!BC115),NOT(ISNUMBER(VALUE(Spreadsheet!BC115)))),FALSE,IF(AND(Spreadsheet!BB115&gt;=50000,Spreadsheet!BB115&lt;=250000,MOD(Spreadsheet!BB115,10000)=0,Spreadsheet!BB115&lt;=(10*Spreadsheet!BC115)),TRUE,FALSE)))</f>
        <v>1</v>
      </c>
      <c r="CF115" s="5" t="b">
        <f>IF(NOT(ISBLANK(Spreadsheet!BC115)),AND(ISNUMBER(VALUE(Spreadsheet!BC115)),Spreadsheet!BC115&gt;0),AND(OR(ISBLANK(Spreadsheet!AO115),Spreadsheet!AO115="Waive",AND(NOT(OR(ISBLANK(Spreadsheet!AO115),Spreadsheet!AO115="Waive")),Spreadsheet!AP115&gt;=6)),OR(ISBLANK(Spreadsheet!AR115),AND(NOT(OR(ISBLANK(Spreadsheet!AR115),Spreadsheet!AR115="Waive")),Spreadsheet!AS115&gt;=6)),OR(ISBLANK(Spreadsheet!AW115)),OR(ISBLANK(Spreadsheet!AX115)),OR(ISBLANK(Spreadsheet!AY115)),OR(ISBLANK(Spreadsheet!AZ115)),OR(ISBLANK(Spreadsheet!BA115),Spreadsheet!BA115="Waive")))</f>
        <v>1</v>
      </c>
      <c r="CG115" s="5" t="b">
        <f t="shared" ca="1" si="9"/>
        <v>1</v>
      </c>
    </row>
    <row r="116" spans="8:85" x14ac:dyDescent="0.3">
      <c r="H116" s="5">
        <f t="shared" ca="1" si="6"/>
        <v>2</v>
      </c>
      <c r="I116" s="5" t="str">
        <f t="shared" ca="1" si="7"/>
        <v/>
      </c>
      <c r="J116" s="5" t="str">
        <f>IF(AND(NOT(ISBLANK(Spreadsheet!C116)),ISBLANK(Spreadsheet!D116)),Spreadsheet!F116&amp;" "&amp;Spreadsheet!H116,"")</f>
        <v/>
      </c>
      <c r="K116" s="5">
        <f>IF(AND(NOT(ISBLANK(Spreadsheet!C116)),ISBLANK(Spreadsheet!D116)),COUNTIFS(Spreadsheet!E117:E$786,"=Child",Spreadsheet!C117:C$786, "="&amp;Spreadsheet!C116) + COUNTIFS(Spreadsheet!E117:E$786,"=Step-child",Spreadsheet!C117:C$786, "="&amp;Spreadsheet!C116),0)</f>
        <v>0</v>
      </c>
      <c r="L116" s="5">
        <f>IF(NOT(ISBLANK(J116)),COUNTIFS(Spreadsheet!E117:E$786,"=Wife",Spreadsheet!C117:C$786, "="&amp;Spreadsheet!C116) + COUNTIFS(Spreadsheet!E117:E$786,"=Husband",Spreadsheet!C117:C$786, "="&amp;Spreadsheet!C116),0)</f>
        <v>0</v>
      </c>
      <c r="M116" s="5">
        <f>IF(NOT(ISBLANK(Spreadsheet!AJ116)),VLOOKUP(Spreadsheet!AJ116,'Drop Downs'!$P$2:$R$16,3,FALSE),0)</f>
        <v>0</v>
      </c>
      <c r="N116" s="5">
        <f>IF(NOT(ISBLANK(Spreadsheet!AJ116)), VLOOKUP(Spreadsheet!AJ116,'Drop Downs'!$P$2:$R$16,2,FALSE),0)</f>
        <v>0</v>
      </c>
      <c r="O116" s="5">
        <f>IF(NOT(ISBLANK(Spreadsheet!AL116)),VLOOKUP(Spreadsheet!AL116,'Drop Downs'!$P$2:$R$16,3,FALSE), 0)</f>
        <v>0</v>
      </c>
      <c r="P116" s="5">
        <f>IF(NOT(ISBLANK(Spreadsheet!AL116)),VLOOKUP(Spreadsheet!AL116,'Drop Downs'!$P$2:$R$16,2,FALSE),0)</f>
        <v>0</v>
      </c>
      <c r="Q116" s="5">
        <f>IF(NOT(ISBLANK(Spreadsheet!AN116)),VLOOKUP(Spreadsheet!AN116,'Drop Downs'!$P$2:$R$16,3,FALSE),0)</f>
        <v>0</v>
      </c>
      <c r="R116" s="5">
        <f>IF(NOT(ISBLANK(Spreadsheet!AN116)),VLOOKUP(Spreadsheet!AN116,'Drop Downs'!$P$2:$R$16,2,FALSE),0)</f>
        <v>0</v>
      </c>
      <c r="S116" s="5" t="str">
        <f>IF(OR(M116&gt;K116,N116&gt;L116,O116&gt;K116, Q116&gt;K116,N116&gt;L116, P116&gt;L116, R116&gt;L116),"Member currently has a coverage election over what he/she needs.  Please add more dependents or adjust the coverage election.","")&amp;(IF(AND(NOT(ISBLANK(Spreadsheet!C116)),NOT(ISBLANK(Spreadsheet!D116)),ISBLANK(Spreadsheet!E116)),"Dependent lacks a relationship to member.Please select one from the drop-down.",""))</f>
        <v/>
      </c>
      <c r="T116" s="5" t="b">
        <f t="shared" si="8"/>
        <v>1</v>
      </c>
      <c r="U116" s="5" t="b">
        <f>OR(ISBLANK(Spreadsheet!C116),IF(NOT(ISBLANK(Spreadsheet!D116)),NOT(ISBLANK(Spreadsheet!E116)),TRUE))</f>
        <v>1</v>
      </c>
      <c r="V116" s="5" t="b">
        <f>OR(ISBLANK(Spreadsheet!C116), NOT(ISBLANK(Spreadsheet!I116)))</f>
        <v>1</v>
      </c>
      <c r="W116" s="5" t="b">
        <f>OR(ISBLANK(Spreadsheet!D116),NOT(ISBLANK(Spreadsheet!C116)))</f>
        <v>1</v>
      </c>
      <c r="X116" s="155" t="str">
        <f>REPT("0",MIN(FIND({1,2,3,4,5,6,7,8,9},Spreadsheet!C116&amp;"123456789"))-1)&amp;IF(ISBLANK(Spreadsheet!C116),"",SUMPRODUCT(MID(0&amp;Spreadsheet!C116,LARGE(INDEX(ISNUMBER(--MID(Spreadsheet!C116,ROW($1:$225),1))*
 ROW($1:$225),0),ROW($1:$225))+1,1)*10^ROW($1:$225)/10))</f>
        <v/>
      </c>
      <c r="Y116" s="5" t="b">
        <f>IF(NOT(ISBLANK(Spreadsheet!C116)),IF(AND(ISNUMBER(VALUE(Spreadsheet!C116)), LEN(Spreadsheet!C116)=9),TRUE,FALSE),TRUE)</f>
        <v>1</v>
      </c>
      <c r="Z116" s="155" t="str">
        <f>REPT("0",MIN(FIND({1,2,3,4,5,6,7,8,9},Spreadsheet!D116&amp;"123456789"))-1)&amp;IF(ISBLANK(Spreadsheet!D116),"",SUMPRODUCT(MID(0&amp;Spreadsheet!D116,LARGE(INDEX(ISNUMBER(--MID(Spreadsheet!D116,ROW($1:$225),1))*
 ROW($1:$225),0),ROW($1:$225))+1,1)*10^ROW($1:$225)/10))</f>
        <v/>
      </c>
      <c r="AA116" s="5" t="b">
        <f>IF(AND(NOT(ISBLANK(Spreadsheet!D116)),NOT(ISBLANK(Spreadsheet!C116))),IF(AND(ISNUMBER(VALUE(Spreadsheet!D116)), LEN(Spreadsheet!D116)=9),TRUE,FALSE),IF(AND(NOT(ISBLANK(Spreadsheet!D116)),ISBLANK(Spreadsheet!C116)),FALSE,TRUE))</f>
        <v>1</v>
      </c>
      <c r="AB116" s="5" t="b">
        <f>OR(ISBLANK(Spreadsheet!Y116),IF(NOT(ISBLANK(Spreadsheet!Y116)),LEN(Spreadsheet!Y116)=10,ISNUMBER(VALUE(Spreadsheet!Y116))))</f>
        <v>1</v>
      </c>
      <c r="AC116" s="5" t="b">
        <f>OR(ISBLANK(Spreadsheet!AI116), AND(NOT(ISBLANK(Spreadsheet!AJ116)), NOT(ISNUMBER(SEARCH("Waive",Spreadsheet!AJ116)))))</f>
        <v>1</v>
      </c>
      <c r="AD116" s="5" t="b">
        <f>OR(ISBLANK(Spreadsheet!AK116), AND(NOT(ISBLANK(Spreadsheet!AL116)), NOT(ISNUMBER(SEARCH("Waive",Spreadsheet!AL116)))))</f>
        <v>1</v>
      </c>
      <c r="AE116" s="5" t="b">
        <f>OR(ISBLANK(Spreadsheet!AM116), AND(NOT(ISBLANK(Spreadsheet!AN116)), NOT(ISNUMBER(SEARCH("Waive", Spreadsheet!AN116)))))</f>
        <v>1</v>
      </c>
      <c r="AF116" s="5" t="b">
        <f>OR(ISBLANK(Spreadsheet!C116), NOT(ISBLANK(Spreadsheet!D116)),NOT(ISBLANK(Spreadsheet!L116)))</f>
        <v>1</v>
      </c>
      <c r="AG116" s="5" t="b">
        <f>IF(AND(NOT(ISBLANK(Spreadsheet!C116)), NOT(ISBLANK(Spreadsheet!D116)),Spreadsheet!C116&lt;&gt;Spreadsheet!D116),IF(ISERROR(VLOOKUP(Spreadsheet!C116, Spreadsheet!$C$6:'Spreadsheet'!$C115,1,FALSE)), FALSE, TRUE),TRUE)</f>
        <v>1</v>
      </c>
      <c r="AH116" s="5" t="b">
        <f>Spreadsheet!$B$2=Spreadsheet!AD116</f>
        <v>1</v>
      </c>
      <c r="AI116" s="5" t="b">
        <f>IF(ISBLANK(Spreadsheet!G116),TRUE,IF(OR(LEN(Spreadsheet!G116)&gt;1,ISNUMBER(VALUE(Spreadsheet!G116))),FALSE,TRUE))</f>
        <v>1</v>
      </c>
      <c r="AJ116" s="5" t="b">
        <f>OR(ISBLANK(Spreadsheet!C116), NOT(ISBLANK(Spreadsheet!B116)), NOT(ISBLANK(Spreadsheet!D116)))</f>
        <v>1</v>
      </c>
      <c r="AK116" s="5" t="b">
        <f t="array" ref="AK116">IF(OR(AND(ISBLANK(Spreadsheet!E116),ISBLANK(Spreadsheet!D116),NOT(ISBLANK(Spreadsheet!C116))),AND(ISBLANK(Spreadsheet!E116),ISBLANK(Spreadsheet!D116),ISBLANK(Spreadsheet!C116))),TRUE,ISNUMBER(MATCH(TRUE,EXACT(Spreadsheet!E116,Relationships),0)))</f>
        <v>1</v>
      </c>
      <c r="AL116" s="5" t="b">
        <f>IF(NOT(ISBLANK(Spreadsheet!C116)),IF(OR(ISBLANK(Spreadsheet!F116),LEN(Spreadsheet!F116)&gt;40),FALSE,TRUE),TRUE)</f>
        <v>1</v>
      </c>
      <c r="AM116" s="5" t="b">
        <f>IF(NOT(ISBLANK(Spreadsheet!C116)),IF(OR(ISBLANK(Spreadsheet!H116),LEN(Spreadsheet!H116)&gt;40),FALSE,TRUE),TRUE)</f>
        <v>1</v>
      </c>
      <c r="AN116" s="5" t="b">
        <f t="array" ref="AN116">IF(ISBLANK(Spreadsheet!I116),TRUE,ISNUMBER(MATCH(TRUE,EXACT(Spreadsheet!I116,GenderValues),0)))</f>
        <v>1</v>
      </c>
      <c r="AO116" s="5" t="b">
        <f ca="1">IF(ISERROR(DATEVALUE(TEXT(Spreadsheet!J116,"mm/dd/yyyy")) &gt; TODAY()),IF(AND(ISBLANK(Spreadsheet!J116),ISBLANK(Spreadsheet!C116)),TRUE,FALSE),IF(DATEVALUE(TEXT(Spreadsheet!J116,"mm/dd/yyyy")) &gt; TODAY(),FALSE,TRUE))</f>
        <v>1</v>
      </c>
      <c r="AP116" s="5" t="b">
        <f>OR(ISBLANK(Spreadsheet!K116),LEN(Spreadsheet!K116)&lt;=100)</f>
        <v>1</v>
      </c>
      <c r="AQ116" s="5" t="b">
        <f t="array" ref="AQ116">IF(OR(AND(ISBLANK(Spreadsheet!L116),ISBLANK(Spreadsheet!C116)),AND(NOT(ISBLANK(Spreadsheet!C116)),NOT(ISBLANK(Spreadsheet!D116)))),TRUE,ISNUMBER(MATCH(TRUE,EXACT(Spreadsheet!L116,MaritalStatus),0)))</f>
        <v>1</v>
      </c>
      <c r="AR116" s="5" t="b">
        <f ca="1">IF(ISERROR(DATEVALUE(TEXT(Spreadsheet!M116,"mm/dd/yyyy")) &gt; TODAY()),IF(ISBLANK(Spreadsheet!M116),TRUE,FALSE),IF(DATEVALUE(TEXT(Spreadsheet!M116,"mm/dd/yyyy")) &gt; TODAY(),FALSE,TRUE))</f>
        <v>1</v>
      </c>
      <c r="AS116" s="5" t="b">
        <f>OR(ISBLANK(Spreadsheet!N116),LEN(Spreadsheet!N116)&lt;=100)</f>
        <v>1</v>
      </c>
      <c r="AT116" s="5" t="b">
        <f>OR(ISBLANK(Spreadsheet!O116),UPPER(Spreadsheet!O116)="YES")</f>
        <v>1</v>
      </c>
      <c r="AU116" s="5" t="b">
        <f>OR(ISBLANK(Spreadsheet!P116),UPPER(Spreadsheet!P116)="YES")</f>
        <v>1</v>
      </c>
      <c r="AV116" s="5" t="b">
        <f t="array" ref="AV116">IF(ISBLANK(Spreadsheet!Q116),TRUE,ISNUMBER(MATCH(TRUE,EXACT(Spreadsheet!Q116,OnGroupsPriorIns),0)))</f>
        <v>1</v>
      </c>
      <c r="AW116" s="5" t="b">
        <f>OR(ISBLANK(Spreadsheet!R116),UPPER(Spreadsheet!R116)="YES")</f>
        <v>1</v>
      </c>
      <c r="AX116" s="5" t="b">
        <f>OR(ISBLANK(Spreadsheet!S116),UPPER(Spreadsheet!S116)="YES")</f>
        <v>1</v>
      </c>
      <c r="AY116" s="5" t="b">
        <f>OR(AND(ISBLANK(Spreadsheet!C116),LEN(Spreadsheet!T116)=0),AND(NOT(ISBLANK(Spreadsheet!C116)),LEN(Spreadsheet!T116)&gt;0,LEN(Spreadsheet!T116)&lt;=50))</f>
        <v>1</v>
      </c>
      <c r="AZ116" s="5" t="b">
        <f>OR(LEN(Spreadsheet!U116)=0,AND(LEN(Spreadsheet!U116)&gt;0,LEN(Spreadsheet!U116)&lt;=50))</f>
        <v>1</v>
      </c>
      <c r="BA116" s="5" t="b">
        <f>OR(AND(ISBLANK(Spreadsheet!C116),LEN(Spreadsheet!V116)=0),AND(NOT(ISBLANK(Spreadsheet!C116)),LEN(Spreadsheet!V116)&gt;0,LEN(Spreadsheet!V116)&lt;=50))</f>
        <v>1</v>
      </c>
      <c r="BB116" s="5" t="b">
        <f t="array" ref="BB116">IF(AND(ISBLANK(Spreadsheet!C116),LEN(Spreadsheet!W116)=0),TRUE,ISNUMBER(MATCH(TRUE,EXACT(Spreadsheet!W116,States),0)))</f>
        <v>1</v>
      </c>
      <c r="BC116" s="5" t="b">
        <f>OR(AND(ISBLANK(Spreadsheet!C116),LEN(Spreadsheet!X116)=0),AND(NOT(ISBLANK(Spreadsheet!C116)),LEN(Spreadsheet!X116)&gt;0,LEN(Spreadsheet!X116)=5,ISNUMBER(VALUE(Spreadsheet!X116))))</f>
        <v>1</v>
      </c>
      <c r="BD116" s="5" t="b">
        <f>OR(ISBLANK(Spreadsheet!Z116),LEN(Spreadsheet!Z116)&lt;=50)</f>
        <v>1</v>
      </c>
      <c r="BE116" s="5" t="b">
        <f>ISBLANK(Spreadsheet!AA116)</f>
        <v>1</v>
      </c>
      <c r="BF116" s="5" t="b">
        <f>ISBLANK(Spreadsheet!AB116)</f>
        <v>1</v>
      </c>
      <c r="BG116" s="5" t="b">
        <f>IF(ISERROR(DATEVALUE(TEXT(Spreadsheet!AC116,"mm/dd/yyyy")) &gt; DATEVALUE(TEXT(Spreadsheet!J116,"mm/dd/yyyy"))),IF(OR(AND(ISBLANK(Spreadsheet!AC116),ISBLANK(Spreadsheet!C116)),AND(NOT(ISBLANK(Spreadsheet!C116)),ISBLANK(Spreadsheet!AC116),NOT(ISBLANK(Spreadsheet!D116)))),TRUE,FALSE),IF(DATEVALUE(TEXT(Spreadsheet!AC116,"mm/dd/yyyy")) &gt; DATEVALUE(TEXT(Spreadsheet!J116,"mm/dd/yyyy")),TRUE,FALSE))</f>
        <v>1</v>
      </c>
      <c r="BH116" s="5" t="b">
        <f>OR(AND(ISBLANK(Spreadsheet!C116),ISBLANK(Spreadsheet!AE116)),AND(NOT(ISBLANK(Spreadsheet!C116)),NOT(ISBLANK(Spreadsheet!D116)),ISBLANK(Spreadsheet!AE116)),AND(NOT(ISBLANK(Spreadsheet!C116)),ISBLANK(Spreadsheet!D116),NOT(ISBLANK(Spreadsheet!AE116)),LEN(Spreadsheet!AE116)&lt;=100))</f>
        <v>1</v>
      </c>
      <c r="BI116" s="5" t="b">
        <f t="array" ref="BI116">IF(ISBLANK(Spreadsheet!AF116),TRUE,ISNUMBER(MATCH(TRUE,EXACT(Spreadsheet!AF116,CobraShortReasons),0)))</f>
        <v>1</v>
      </c>
      <c r="BJ116" s="5" t="b">
        <f ca="1">IF(ISERROR(DATEVALUE(TEXT(Spreadsheet!AG116,"mm/dd/yyyy")) &gt; TODAY()),IF(ISBLANK(Spreadsheet!AG116),TRUE,FALSE),IF(DATEVALUE(TEXT(Spreadsheet!AG116,"mm/dd/yyyy")) &gt; TODAY(),FALSE,TRUE))</f>
        <v>1</v>
      </c>
      <c r="BK116" s="5" t="b">
        <f>OR(ISBLANK(Spreadsheet!AH116),LEN(Spreadsheet!AH116)&lt;=25)</f>
        <v>1</v>
      </c>
      <c r="BL116" s="5" t="b">
        <f t="array" aca="1" ref="BL116" ca="1">IF(ISBLANK(Spreadsheet!AI116),TRUE,ISNUMBER(MATCH(TRUE,EXACT(Spreadsheet!AI116,INDIRECT(Spreadsheet!$D$2)),0)))</f>
        <v>1</v>
      </c>
      <c r="BM116" s="5" t="b">
        <f t="array" aca="1" ref="BM116" ca="1">IF(ISBLANK(Spreadsheet!AJ116),TRUE,ISNUMBER(MATCH(TRUE,EXACT(Spreadsheet!AJ116,INDIRECT(Spreadsheet!BJ116)),0)))</f>
        <v>1</v>
      </c>
      <c r="BN116" s="5" t="b">
        <f t="array" ref="BN116">IF(ISBLANK(Spreadsheet!AK116),TRUE,ISNUMBER(MATCH(TRUE,EXACT(Spreadsheet!AK116,DentalPlans),0)))</f>
        <v>1</v>
      </c>
      <c r="BO116" s="5" t="b">
        <f t="array" aca="1" ref="BO116" ca="1">IF(ISBLANK(Spreadsheet!AL116),TRUE,ISNUMBER(MATCH(TRUE,EXACT(Spreadsheet!AL116,INDIRECT(Spreadsheet!BK116)),0)))</f>
        <v>1</v>
      </c>
      <c r="BP116" s="5" t="b">
        <f t="array" ref="BP116">IF(ISBLANK(Spreadsheet!AM116),TRUE,ISNUMBER(MATCH(TRUE,EXACT(Spreadsheet!AM116,VisionPlans),0)))</f>
        <v>1</v>
      </c>
      <c r="BQ116" s="5" t="b">
        <f t="array" aca="1" ref="BQ116" ca="1">IF(ISBLANK(Spreadsheet!AN116),TRUE,ISNUMBER(MATCH(TRUE,EXACT(Spreadsheet!AN116,INDIRECT(Spreadsheet!BL116)),0)))</f>
        <v>1</v>
      </c>
      <c r="BR116" s="5" t="b">
        <f t="array" ref="BR116">IF(ISBLANK(Spreadsheet!AO116),TRUE,ISNUMBER(MATCH(TRUE,EXACT(Spreadsheet!AO116,LifeBenefitClasses),0)))</f>
        <v>1</v>
      </c>
      <c r="BS116" s="5" t="b">
        <f>IF(OR(ISBLANK(Spreadsheet!AO116), Spreadsheet!AO116="Waive"),IF(ISBLANK(Spreadsheet!AP116),TRUE,FALSE),IF(OR(AND(NOT(ISBLANK(Spreadsheet!AO116)),ISBLANK(Spreadsheet!AP116)),NOT(ISNUMBER(VALUE(Spreadsheet!AP116)))),FALSE,IF(OR(AND(Spreadsheet!AP116&lt;6,MOD(Spreadsheet!AP116*10,5)=0), MOD(Spreadsheet!AP116,5000)=0),TRUE,FALSE)))</f>
        <v>1</v>
      </c>
      <c r="BT116" s="5" t="b">
        <f t="array" ref="BT116">IF(ISBLANK(Spreadsheet!AQ116),TRUE,ISNUMBER(MATCH(TRUE,EXACT(Spreadsheet!AQ116,EnrollWaive),0)))</f>
        <v>1</v>
      </c>
      <c r="BU116" s="5" t="b">
        <f t="array" ref="BU116">IF(ISBLANK(Spreadsheet!AR116),TRUE,ISNUMBER(MATCH(TRUE,EXACT(Spreadsheet!AR116,LifeBenefitClasses),0)))</f>
        <v>1</v>
      </c>
      <c r="BV116" s="5" t="b">
        <f>IF(OR(ISBLANK(Spreadsheet!AR116), Spreadsheet!AR116="Waive"),IF(ISBLANK(Spreadsheet!AS116),TRUE,FALSE),IF(OR(AND(NOT(ISBLANK(Spreadsheet!AR116)),ISBLANK(Spreadsheet!AS116)),NOT(ISNUMBER(VALUE(Spreadsheet!AS116)))),FALSE,IF(OR(AND(Spreadsheet!AS116&lt;6,MOD(Spreadsheet!AS116*10,5)=0), MOD(Spreadsheet!AS116,10000)=0),TRUE,FALSE)))</f>
        <v>1</v>
      </c>
      <c r="BW116" s="5" t="b">
        <f t="array" ref="BW116">IF(ISBLANK(Spreadsheet!AT116),TRUE,ISNUMBER(MATCH(TRUE,EXACT(Spreadsheet!AT116,LifeBenefitClasses),0)))</f>
        <v>1</v>
      </c>
      <c r="BX116" s="5" t="b">
        <f>IF(OR(ISBLANK(Spreadsheet!AT116), Spreadsheet!AT116="Waive"),IF(ISBLANK(Spreadsheet!AU116),TRUE,FALSE),IF(OR(AND(NOT(ISBLANK(Spreadsheet!AT116)),ISBLANK(Spreadsheet!AU116)),NOT(ISNUMBER(VALUE(Spreadsheet!AU116)))),FALSE,IF(AND(NOT(OR(ISBLANK(Spreadsheet!AT116),Spreadsheet!AT116="Waive")),NOT(OR(ISBLANK(Spreadsheet!AR116),Spreadsheet!AR116="Waive")),MOD(Spreadsheet!AU116,5000)=0, Spreadsheet!AU116&lt;=(Spreadsheet!AS116*0.5)),TRUE,FALSE)))</f>
        <v>1</v>
      </c>
      <c r="BY116" s="5" t="b">
        <f t="array" ref="BY116">IF(ISBLANK(Spreadsheet!AV116),TRUE,ISNUMBER(MATCH(TRUE,EXACT(Spreadsheet!AV116,EnrollWaive),0)))</f>
        <v>1</v>
      </c>
      <c r="BZ116" s="5" t="b">
        <f t="array" ref="BZ116">IF(ISBLANK(Spreadsheet!AW116),TRUE,ISNUMBER(MATCH(TRUE,EXACT(Spreadsheet!AW116,LifeBenefitClasses),0)))</f>
        <v>1</v>
      </c>
      <c r="CA116" s="5" t="b">
        <f t="array" ref="CA116">IF(ISBLANK(Spreadsheet!AX116),TRUE,ISNUMBER(MATCH(TRUE,EXACT(Spreadsheet!AX116,LifeBenefitClasses),0)))</f>
        <v>1</v>
      </c>
      <c r="CB116" s="5" t="b">
        <f t="array" ref="CB116">IF(ISBLANK(Spreadsheet!AY116),TRUE,ISNUMBER(MATCH(TRUE,EXACT(Spreadsheet!AY116,LifeBenefitClasses),0)))</f>
        <v>1</v>
      </c>
      <c r="CC116" s="5" t="b">
        <f t="array" ref="CC116">IF(ISBLANK(Spreadsheet!AZ116),TRUE,ISNUMBER(MATCH(TRUE,EXACT(Spreadsheet!AZ116,LifeBenefitClasses),0)))</f>
        <v>1</v>
      </c>
      <c r="CD116" s="5" t="b">
        <f t="array" ref="CD116">IF(ISBLANK(Spreadsheet!BA116),TRUE,ISNUMBER(MATCH(TRUE,EXACT(Spreadsheet!BA116,LifeBenefitClasses),0)))</f>
        <v>1</v>
      </c>
      <c r="CE116" s="5" t="b">
        <f>IF(OR(ISBLANK(Spreadsheet!BA116), Spreadsheet!BA116="Waive"),IF(ISBLANK(Spreadsheet!BB116),TRUE,FALSE),IF(OR(AND(NOT(ISBLANK(Spreadsheet!BA116)),ISBLANK(Spreadsheet!BB116)),NOT(ISNUMBER(VALUE(Spreadsheet!BB116))),ISBLANK(Spreadsheet!BC116),NOT(ISNUMBER(VALUE(Spreadsheet!BC116)))),FALSE,IF(AND(Spreadsheet!BB116&gt;=50000,Spreadsheet!BB116&lt;=250000,MOD(Spreadsheet!BB116,10000)=0,Spreadsheet!BB116&lt;=(10*Spreadsheet!BC116)),TRUE,FALSE)))</f>
        <v>1</v>
      </c>
      <c r="CF116" s="5" t="b">
        <f>IF(NOT(ISBLANK(Spreadsheet!BC116)),AND(ISNUMBER(VALUE(Spreadsheet!BC116)),Spreadsheet!BC116&gt;0),AND(OR(ISBLANK(Spreadsheet!AO116),Spreadsheet!AO116="Waive",AND(NOT(OR(ISBLANK(Spreadsheet!AO116),Spreadsheet!AO116="Waive")),Spreadsheet!AP116&gt;=6)),OR(ISBLANK(Spreadsheet!AR116),AND(NOT(OR(ISBLANK(Spreadsheet!AR116),Spreadsheet!AR116="Waive")),Spreadsheet!AS116&gt;=6)),OR(ISBLANK(Spreadsheet!AW116)),OR(ISBLANK(Spreadsheet!AX116)),OR(ISBLANK(Spreadsheet!AY116)),OR(ISBLANK(Spreadsheet!AZ116)),OR(ISBLANK(Spreadsheet!BA116),Spreadsheet!BA116="Waive")))</f>
        <v>1</v>
      </c>
      <c r="CG116" s="5" t="b">
        <f t="shared" ca="1" si="9"/>
        <v>1</v>
      </c>
    </row>
    <row r="117" spans="8:85" x14ac:dyDescent="0.3">
      <c r="H117" s="5">
        <f t="shared" ca="1" si="6"/>
        <v>2</v>
      </c>
      <c r="I117" s="5" t="str">
        <f t="shared" ca="1" si="7"/>
        <v/>
      </c>
      <c r="J117" s="5" t="str">
        <f>IF(AND(NOT(ISBLANK(Spreadsheet!C117)),ISBLANK(Spreadsheet!D117)),Spreadsheet!F117&amp;" "&amp;Spreadsheet!H117,"")</f>
        <v/>
      </c>
      <c r="K117" s="5">
        <f>IF(AND(NOT(ISBLANK(Spreadsheet!C117)),ISBLANK(Spreadsheet!D117)),COUNTIFS(Spreadsheet!E118:E$786,"=Child",Spreadsheet!C118:C$786, "="&amp;Spreadsheet!C117) + COUNTIFS(Spreadsheet!E118:E$786,"=Step-child",Spreadsheet!C118:C$786, "="&amp;Spreadsheet!C117),0)</f>
        <v>0</v>
      </c>
      <c r="L117" s="5">
        <f>IF(NOT(ISBLANK(J117)),COUNTIFS(Spreadsheet!E118:E$786,"=Wife",Spreadsheet!C118:C$786, "="&amp;Spreadsheet!C117) + COUNTIFS(Spreadsheet!E118:E$786,"=Husband",Spreadsheet!C118:C$786, "="&amp;Spreadsheet!C117),0)</f>
        <v>0</v>
      </c>
      <c r="M117" s="5">
        <f>IF(NOT(ISBLANK(Spreadsheet!AJ117)),VLOOKUP(Spreadsheet!AJ117,'Drop Downs'!$P$2:$R$16,3,FALSE),0)</f>
        <v>0</v>
      </c>
      <c r="N117" s="5">
        <f>IF(NOT(ISBLANK(Spreadsheet!AJ117)), VLOOKUP(Spreadsheet!AJ117,'Drop Downs'!$P$2:$R$16,2,FALSE),0)</f>
        <v>0</v>
      </c>
      <c r="O117" s="5">
        <f>IF(NOT(ISBLANK(Spreadsheet!AL117)),VLOOKUP(Spreadsheet!AL117,'Drop Downs'!$P$2:$R$16,3,FALSE), 0)</f>
        <v>0</v>
      </c>
      <c r="P117" s="5">
        <f>IF(NOT(ISBLANK(Spreadsheet!AL117)),VLOOKUP(Spreadsheet!AL117,'Drop Downs'!$P$2:$R$16,2,FALSE),0)</f>
        <v>0</v>
      </c>
      <c r="Q117" s="5">
        <f>IF(NOT(ISBLANK(Spreadsheet!AN117)),VLOOKUP(Spreadsheet!AN117,'Drop Downs'!$P$2:$R$16,3,FALSE),0)</f>
        <v>0</v>
      </c>
      <c r="R117" s="5">
        <f>IF(NOT(ISBLANK(Spreadsheet!AN117)),VLOOKUP(Spreadsheet!AN117,'Drop Downs'!$P$2:$R$16,2,FALSE),0)</f>
        <v>0</v>
      </c>
      <c r="S117" s="5" t="str">
        <f>IF(OR(M117&gt;K117,N117&gt;L117,O117&gt;K117, Q117&gt;K117,N117&gt;L117, P117&gt;L117, R117&gt;L117),"Member currently has a coverage election over what he/she needs.  Please add more dependents or adjust the coverage election.","")&amp;(IF(AND(NOT(ISBLANK(Spreadsheet!C117)),NOT(ISBLANK(Spreadsheet!D117)),ISBLANK(Spreadsheet!E117)),"Dependent lacks a relationship to member.Please select one from the drop-down.",""))</f>
        <v/>
      </c>
      <c r="T117" s="5" t="b">
        <f t="shared" si="8"/>
        <v>1</v>
      </c>
      <c r="U117" s="5" t="b">
        <f>OR(ISBLANK(Spreadsheet!C117),IF(NOT(ISBLANK(Spreadsheet!D117)),NOT(ISBLANK(Spreadsheet!E117)),TRUE))</f>
        <v>1</v>
      </c>
      <c r="V117" s="5" t="b">
        <f>OR(ISBLANK(Spreadsheet!C117), NOT(ISBLANK(Spreadsheet!I117)))</f>
        <v>1</v>
      </c>
      <c r="W117" s="5" t="b">
        <f>OR(ISBLANK(Spreadsheet!D117),NOT(ISBLANK(Spreadsheet!C117)))</f>
        <v>1</v>
      </c>
      <c r="X117" s="155" t="str">
        <f>REPT("0",MIN(FIND({1,2,3,4,5,6,7,8,9},Spreadsheet!C117&amp;"123456789"))-1)&amp;IF(ISBLANK(Spreadsheet!C117),"",SUMPRODUCT(MID(0&amp;Spreadsheet!C117,LARGE(INDEX(ISNUMBER(--MID(Spreadsheet!C117,ROW($1:$225),1))*
 ROW($1:$225),0),ROW($1:$225))+1,1)*10^ROW($1:$225)/10))</f>
        <v/>
      </c>
      <c r="Y117" s="5" t="b">
        <f>IF(NOT(ISBLANK(Spreadsheet!C117)),IF(AND(ISNUMBER(VALUE(Spreadsheet!C117)), LEN(Spreadsheet!C117)=9),TRUE,FALSE),TRUE)</f>
        <v>1</v>
      </c>
      <c r="Z117" s="155" t="str">
        <f>REPT("0",MIN(FIND({1,2,3,4,5,6,7,8,9},Spreadsheet!D117&amp;"123456789"))-1)&amp;IF(ISBLANK(Spreadsheet!D117),"",SUMPRODUCT(MID(0&amp;Spreadsheet!D117,LARGE(INDEX(ISNUMBER(--MID(Spreadsheet!D117,ROW($1:$225),1))*
 ROW($1:$225),0),ROW($1:$225))+1,1)*10^ROW($1:$225)/10))</f>
        <v/>
      </c>
      <c r="AA117" s="5" t="b">
        <f>IF(AND(NOT(ISBLANK(Spreadsheet!D117)),NOT(ISBLANK(Spreadsheet!C117))),IF(AND(ISNUMBER(VALUE(Spreadsheet!D117)), LEN(Spreadsheet!D117)=9),TRUE,FALSE),IF(AND(NOT(ISBLANK(Spreadsheet!D117)),ISBLANK(Spreadsheet!C117)),FALSE,TRUE))</f>
        <v>1</v>
      </c>
      <c r="AB117" s="5" t="b">
        <f>OR(ISBLANK(Spreadsheet!Y117),IF(NOT(ISBLANK(Spreadsheet!Y117)),LEN(Spreadsheet!Y117)=10,ISNUMBER(VALUE(Spreadsheet!Y117))))</f>
        <v>1</v>
      </c>
      <c r="AC117" s="5" t="b">
        <f>OR(ISBLANK(Spreadsheet!AI117), AND(NOT(ISBLANK(Spreadsheet!AJ117)), NOT(ISNUMBER(SEARCH("Waive",Spreadsheet!AJ117)))))</f>
        <v>1</v>
      </c>
      <c r="AD117" s="5" t="b">
        <f>OR(ISBLANK(Spreadsheet!AK117), AND(NOT(ISBLANK(Spreadsheet!AL117)), NOT(ISNUMBER(SEARCH("Waive",Spreadsheet!AL117)))))</f>
        <v>1</v>
      </c>
      <c r="AE117" s="5" t="b">
        <f>OR(ISBLANK(Spreadsheet!AM117), AND(NOT(ISBLANK(Spreadsheet!AN117)), NOT(ISNUMBER(SEARCH("Waive", Spreadsheet!AN117)))))</f>
        <v>1</v>
      </c>
      <c r="AF117" s="5" t="b">
        <f>OR(ISBLANK(Spreadsheet!C117), NOT(ISBLANK(Spreadsheet!D117)),NOT(ISBLANK(Spreadsheet!L117)))</f>
        <v>1</v>
      </c>
      <c r="AG117" s="5" t="b">
        <f>IF(AND(NOT(ISBLANK(Spreadsheet!C117)), NOT(ISBLANK(Spreadsheet!D117)),Spreadsheet!C117&lt;&gt;Spreadsheet!D117),IF(ISERROR(VLOOKUP(Spreadsheet!C117, Spreadsheet!$C$6:'Spreadsheet'!$C116,1,FALSE)), FALSE, TRUE),TRUE)</f>
        <v>1</v>
      </c>
      <c r="AH117" s="5" t="b">
        <f>Spreadsheet!$B$2=Spreadsheet!AD117</f>
        <v>1</v>
      </c>
      <c r="AI117" s="5" t="b">
        <f>IF(ISBLANK(Spreadsheet!G117),TRUE,IF(OR(LEN(Spreadsheet!G117)&gt;1,ISNUMBER(VALUE(Spreadsheet!G117))),FALSE,TRUE))</f>
        <v>1</v>
      </c>
      <c r="AJ117" s="5" t="b">
        <f>OR(ISBLANK(Spreadsheet!C117), NOT(ISBLANK(Spreadsheet!B117)), NOT(ISBLANK(Spreadsheet!D117)))</f>
        <v>1</v>
      </c>
      <c r="AK117" s="5" t="b">
        <f t="array" ref="AK117">IF(OR(AND(ISBLANK(Spreadsheet!E117),ISBLANK(Spreadsheet!D117),NOT(ISBLANK(Spreadsheet!C117))),AND(ISBLANK(Spreadsheet!E117),ISBLANK(Spreadsheet!D117),ISBLANK(Spreadsheet!C117))),TRUE,ISNUMBER(MATCH(TRUE,EXACT(Spreadsheet!E117,Relationships),0)))</f>
        <v>1</v>
      </c>
      <c r="AL117" s="5" t="b">
        <f>IF(NOT(ISBLANK(Spreadsheet!C117)),IF(OR(ISBLANK(Spreadsheet!F117),LEN(Spreadsheet!F117)&gt;40),FALSE,TRUE),TRUE)</f>
        <v>1</v>
      </c>
      <c r="AM117" s="5" t="b">
        <f>IF(NOT(ISBLANK(Spreadsheet!C117)),IF(OR(ISBLANK(Spreadsheet!H117),LEN(Spreadsheet!H117)&gt;40),FALSE,TRUE),TRUE)</f>
        <v>1</v>
      </c>
      <c r="AN117" s="5" t="b">
        <f t="array" ref="AN117">IF(ISBLANK(Spreadsheet!I117),TRUE,ISNUMBER(MATCH(TRUE,EXACT(Spreadsheet!I117,GenderValues),0)))</f>
        <v>1</v>
      </c>
      <c r="AO117" s="5" t="b">
        <f ca="1">IF(ISERROR(DATEVALUE(TEXT(Spreadsheet!J117,"mm/dd/yyyy")) &gt; TODAY()),IF(AND(ISBLANK(Spreadsheet!J117),ISBLANK(Spreadsheet!C117)),TRUE,FALSE),IF(DATEVALUE(TEXT(Spreadsheet!J117,"mm/dd/yyyy")) &gt; TODAY(),FALSE,TRUE))</f>
        <v>1</v>
      </c>
      <c r="AP117" s="5" t="b">
        <f>OR(ISBLANK(Spreadsheet!K117),LEN(Spreadsheet!K117)&lt;=100)</f>
        <v>1</v>
      </c>
      <c r="AQ117" s="5" t="b">
        <f t="array" ref="AQ117">IF(OR(AND(ISBLANK(Spreadsheet!L117),ISBLANK(Spreadsheet!C117)),AND(NOT(ISBLANK(Spreadsheet!C117)),NOT(ISBLANK(Spreadsheet!D117)))),TRUE,ISNUMBER(MATCH(TRUE,EXACT(Spreadsheet!L117,MaritalStatus),0)))</f>
        <v>1</v>
      </c>
      <c r="AR117" s="5" t="b">
        <f ca="1">IF(ISERROR(DATEVALUE(TEXT(Spreadsheet!M117,"mm/dd/yyyy")) &gt; TODAY()),IF(ISBLANK(Spreadsheet!M117),TRUE,FALSE),IF(DATEVALUE(TEXT(Spreadsheet!M117,"mm/dd/yyyy")) &gt; TODAY(),FALSE,TRUE))</f>
        <v>1</v>
      </c>
      <c r="AS117" s="5" t="b">
        <f>OR(ISBLANK(Spreadsheet!N117),LEN(Spreadsheet!N117)&lt;=100)</f>
        <v>1</v>
      </c>
      <c r="AT117" s="5" t="b">
        <f>OR(ISBLANK(Spreadsheet!O117),UPPER(Spreadsheet!O117)="YES")</f>
        <v>1</v>
      </c>
      <c r="AU117" s="5" t="b">
        <f>OR(ISBLANK(Spreadsheet!P117),UPPER(Spreadsheet!P117)="YES")</f>
        <v>1</v>
      </c>
      <c r="AV117" s="5" t="b">
        <f t="array" ref="AV117">IF(ISBLANK(Spreadsheet!Q117),TRUE,ISNUMBER(MATCH(TRUE,EXACT(Spreadsheet!Q117,OnGroupsPriorIns),0)))</f>
        <v>1</v>
      </c>
      <c r="AW117" s="5" t="b">
        <f>OR(ISBLANK(Spreadsheet!R117),UPPER(Spreadsheet!R117)="YES")</f>
        <v>1</v>
      </c>
      <c r="AX117" s="5" t="b">
        <f>OR(ISBLANK(Spreadsheet!S117),UPPER(Spreadsheet!S117)="YES")</f>
        <v>1</v>
      </c>
      <c r="AY117" s="5" t="b">
        <f>OR(AND(ISBLANK(Spreadsheet!C117),LEN(Spreadsheet!T117)=0),AND(NOT(ISBLANK(Spreadsheet!C117)),LEN(Spreadsheet!T117)&gt;0,LEN(Spreadsheet!T117)&lt;=50))</f>
        <v>1</v>
      </c>
      <c r="AZ117" s="5" t="b">
        <f>OR(LEN(Spreadsheet!U117)=0,AND(LEN(Spreadsheet!U117)&gt;0,LEN(Spreadsheet!U117)&lt;=50))</f>
        <v>1</v>
      </c>
      <c r="BA117" s="5" t="b">
        <f>OR(AND(ISBLANK(Spreadsheet!C117),LEN(Spreadsheet!V117)=0),AND(NOT(ISBLANK(Spreadsheet!C117)),LEN(Spreadsheet!V117)&gt;0,LEN(Spreadsheet!V117)&lt;=50))</f>
        <v>1</v>
      </c>
      <c r="BB117" s="5" t="b">
        <f t="array" ref="BB117">IF(AND(ISBLANK(Spreadsheet!C117),LEN(Spreadsheet!W117)=0),TRUE,ISNUMBER(MATCH(TRUE,EXACT(Spreadsheet!W117,States),0)))</f>
        <v>1</v>
      </c>
      <c r="BC117" s="5" t="b">
        <f>OR(AND(ISBLANK(Spreadsheet!C117),LEN(Spreadsheet!X117)=0),AND(NOT(ISBLANK(Spreadsheet!C117)),LEN(Spreadsheet!X117)&gt;0,LEN(Spreadsheet!X117)=5,ISNUMBER(VALUE(Spreadsheet!X117))))</f>
        <v>1</v>
      </c>
      <c r="BD117" s="5" t="b">
        <f>OR(ISBLANK(Spreadsheet!Z117),LEN(Spreadsheet!Z117)&lt;=50)</f>
        <v>1</v>
      </c>
      <c r="BE117" s="5" t="b">
        <f>ISBLANK(Spreadsheet!AA117)</f>
        <v>1</v>
      </c>
      <c r="BF117" s="5" t="b">
        <f>ISBLANK(Spreadsheet!AB117)</f>
        <v>1</v>
      </c>
      <c r="BG117" s="5" t="b">
        <f>IF(ISERROR(DATEVALUE(TEXT(Spreadsheet!AC117,"mm/dd/yyyy")) &gt; DATEVALUE(TEXT(Spreadsheet!J117,"mm/dd/yyyy"))),IF(OR(AND(ISBLANK(Spreadsheet!AC117),ISBLANK(Spreadsheet!C117)),AND(NOT(ISBLANK(Spreadsheet!C117)),ISBLANK(Spreadsheet!AC117),NOT(ISBLANK(Spreadsheet!D117)))),TRUE,FALSE),IF(DATEVALUE(TEXT(Spreadsheet!AC117,"mm/dd/yyyy")) &gt; DATEVALUE(TEXT(Spreadsheet!J117,"mm/dd/yyyy")),TRUE,FALSE))</f>
        <v>1</v>
      </c>
      <c r="BH117" s="5" t="b">
        <f>OR(AND(ISBLANK(Spreadsheet!C117),ISBLANK(Spreadsheet!AE117)),AND(NOT(ISBLANK(Spreadsheet!C117)),NOT(ISBLANK(Spreadsheet!D117)),ISBLANK(Spreadsheet!AE117)),AND(NOT(ISBLANK(Spreadsheet!C117)),ISBLANK(Spreadsheet!D117),NOT(ISBLANK(Spreadsheet!AE117)),LEN(Spreadsheet!AE117)&lt;=100))</f>
        <v>1</v>
      </c>
      <c r="BI117" s="5" t="b">
        <f t="array" ref="BI117">IF(ISBLANK(Spreadsheet!AF117),TRUE,ISNUMBER(MATCH(TRUE,EXACT(Spreadsheet!AF117,CobraShortReasons),0)))</f>
        <v>1</v>
      </c>
      <c r="BJ117" s="5" t="b">
        <f ca="1">IF(ISERROR(DATEVALUE(TEXT(Spreadsheet!AG117,"mm/dd/yyyy")) &gt; TODAY()),IF(ISBLANK(Spreadsheet!AG117),TRUE,FALSE),IF(DATEVALUE(TEXT(Spreadsheet!AG117,"mm/dd/yyyy")) &gt; TODAY(),FALSE,TRUE))</f>
        <v>1</v>
      </c>
      <c r="BK117" s="5" t="b">
        <f>OR(ISBLANK(Spreadsheet!AH117),LEN(Spreadsheet!AH117)&lt;=25)</f>
        <v>1</v>
      </c>
      <c r="BL117" s="5" t="b">
        <f t="array" aca="1" ref="BL117" ca="1">IF(ISBLANK(Spreadsheet!AI117),TRUE,ISNUMBER(MATCH(TRUE,EXACT(Spreadsheet!AI117,INDIRECT(Spreadsheet!$D$2)),0)))</f>
        <v>1</v>
      </c>
      <c r="BM117" s="5" t="b">
        <f t="array" aca="1" ref="BM117" ca="1">IF(ISBLANK(Spreadsheet!AJ117),TRUE,ISNUMBER(MATCH(TRUE,EXACT(Spreadsheet!AJ117,INDIRECT(Spreadsheet!BJ117)),0)))</f>
        <v>1</v>
      </c>
      <c r="BN117" s="5" t="b">
        <f t="array" ref="BN117">IF(ISBLANK(Spreadsheet!AK117),TRUE,ISNUMBER(MATCH(TRUE,EXACT(Spreadsheet!AK117,DentalPlans),0)))</f>
        <v>1</v>
      </c>
      <c r="BO117" s="5" t="b">
        <f t="array" aca="1" ref="BO117" ca="1">IF(ISBLANK(Spreadsheet!AL117),TRUE,ISNUMBER(MATCH(TRUE,EXACT(Spreadsheet!AL117,INDIRECT(Spreadsheet!BK117)),0)))</f>
        <v>1</v>
      </c>
      <c r="BP117" s="5" t="b">
        <f t="array" ref="BP117">IF(ISBLANK(Spreadsheet!AM117),TRUE,ISNUMBER(MATCH(TRUE,EXACT(Spreadsheet!AM117,VisionPlans),0)))</f>
        <v>1</v>
      </c>
      <c r="BQ117" s="5" t="b">
        <f t="array" aca="1" ref="BQ117" ca="1">IF(ISBLANK(Spreadsheet!AN117),TRUE,ISNUMBER(MATCH(TRUE,EXACT(Spreadsheet!AN117,INDIRECT(Spreadsheet!BL117)),0)))</f>
        <v>1</v>
      </c>
      <c r="BR117" s="5" t="b">
        <f t="array" ref="BR117">IF(ISBLANK(Spreadsheet!AO117),TRUE,ISNUMBER(MATCH(TRUE,EXACT(Spreadsheet!AO117,LifeBenefitClasses),0)))</f>
        <v>1</v>
      </c>
      <c r="BS117" s="5" t="b">
        <f>IF(OR(ISBLANK(Spreadsheet!AO117), Spreadsheet!AO117="Waive"),IF(ISBLANK(Spreadsheet!AP117),TRUE,FALSE),IF(OR(AND(NOT(ISBLANK(Spreadsheet!AO117)),ISBLANK(Spreadsheet!AP117)),NOT(ISNUMBER(VALUE(Spreadsheet!AP117)))),FALSE,IF(OR(AND(Spreadsheet!AP117&lt;6,MOD(Spreadsheet!AP117*10,5)=0), MOD(Spreadsheet!AP117,5000)=0),TRUE,FALSE)))</f>
        <v>1</v>
      </c>
      <c r="BT117" s="5" t="b">
        <f t="array" ref="BT117">IF(ISBLANK(Spreadsheet!AQ117),TRUE,ISNUMBER(MATCH(TRUE,EXACT(Spreadsheet!AQ117,EnrollWaive),0)))</f>
        <v>1</v>
      </c>
      <c r="BU117" s="5" t="b">
        <f t="array" ref="BU117">IF(ISBLANK(Spreadsheet!AR117),TRUE,ISNUMBER(MATCH(TRUE,EXACT(Spreadsheet!AR117,LifeBenefitClasses),0)))</f>
        <v>1</v>
      </c>
      <c r="BV117" s="5" t="b">
        <f>IF(OR(ISBLANK(Spreadsheet!AR117), Spreadsheet!AR117="Waive"),IF(ISBLANK(Spreadsheet!AS117),TRUE,FALSE),IF(OR(AND(NOT(ISBLANK(Spreadsheet!AR117)),ISBLANK(Spreadsheet!AS117)),NOT(ISNUMBER(VALUE(Spreadsheet!AS117)))),FALSE,IF(OR(AND(Spreadsheet!AS117&lt;6,MOD(Spreadsheet!AS117*10,5)=0), MOD(Spreadsheet!AS117,10000)=0),TRUE,FALSE)))</f>
        <v>1</v>
      </c>
      <c r="BW117" s="5" t="b">
        <f t="array" ref="BW117">IF(ISBLANK(Spreadsheet!AT117),TRUE,ISNUMBER(MATCH(TRUE,EXACT(Spreadsheet!AT117,LifeBenefitClasses),0)))</f>
        <v>1</v>
      </c>
      <c r="BX117" s="5" t="b">
        <f>IF(OR(ISBLANK(Spreadsheet!AT117), Spreadsheet!AT117="Waive"),IF(ISBLANK(Spreadsheet!AU117),TRUE,FALSE),IF(OR(AND(NOT(ISBLANK(Spreadsheet!AT117)),ISBLANK(Spreadsheet!AU117)),NOT(ISNUMBER(VALUE(Spreadsheet!AU117)))),FALSE,IF(AND(NOT(OR(ISBLANK(Spreadsheet!AT117),Spreadsheet!AT117="Waive")),NOT(OR(ISBLANK(Spreadsheet!AR117),Spreadsheet!AR117="Waive")),MOD(Spreadsheet!AU117,5000)=0, Spreadsheet!AU117&lt;=(Spreadsheet!AS117*0.5)),TRUE,FALSE)))</f>
        <v>1</v>
      </c>
      <c r="BY117" s="5" t="b">
        <f t="array" ref="BY117">IF(ISBLANK(Spreadsheet!AV117),TRUE,ISNUMBER(MATCH(TRUE,EXACT(Spreadsheet!AV117,EnrollWaive),0)))</f>
        <v>1</v>
      </c>
      <c r="BZ117" s="5" t="b">
        <f t="array" ref="BZ117">IF(ISBLANK(Spreadsheet!AW117),TRUE,ISNUMBER(MATCH(TRUE,EXACT(Spreadsheet!AW117,LifeBenefitClasses),0)))</f>
        <v>1</v>
      </c>
      <c r="CA117" s="5" t="b">
        <f t="array" ref="CA117">IF(ISBLANK(Spreadsheet!AX117),TRUE,ISNUMBER(MATCH(TRUE,EXACT(Spreadsheet!AX117,LifeBenefitClasses),0)))</f>
        <v>1</v>
      </c>
      <c r="CB117" s="5" t="b">
        <f t="array" ref="CB117">IF(ISBLANK(Spreadsheet!AY117),TRUE,ISNUMBER(MATCH(TRUE,EXACT(Spreadsheet!AY117,LifeBenefitClasses),0)))</f>
        <v>1</v>
      </c>
      <c r="CC117" s="5" t="b">
        <f t="array" ref="CC117">IF(ISBLANK(Spreadsheet!AZ117),TRUE,ISNUMBER(MATCH(TRUE,EXACT(Spreadsheet!AZ117,LifeBenefitClasses),0)))</f>
        <v>1</v>
      </c>
      <c r="CD117" s="5" t="b">
        <f t="array" ref="CD117">IF(ISBLANK(Spreadsheet!BA117),TRUE,ISNUMBER(MATCH(TRUE,EXACT(Spreadsheet!BA117,LifeBenefitClasses),0)))</f>
        <v>1</v>
      </c>
      <c r="CE117" s="5" t="b">
        <f>IF(OR(ISBLANK(Spreadsheet!BA117), Spreadsheet!BA117="Waive"),IF(ISBLANK(Spreadsheet!BB117),TRUE,FALSE),IF(OR(AND(NOT(ISBLANK(Spreadsheet!BA117)),ISBLANK(Spreadsheet!BB117)),NOT(ISNUMBER(VALUE(Spreadsheet!BB117))),ISBLANK(Spreadsheet!BC117),NOT(ISNUMBER(VALUE(Spreadsheet!BC117)))),FALSE,IF(AND(Spreadsheet!BB117&gt;=50000,Spreadsheet!BB117&lt;=250000,MOD(Spreadsheet!BB117,10000)=0,Spreadsheet!BB117&lt;=(10*Spreadsheet!BC117)),TRUE,FALSE)))</f>
        <v>1</v>
      </c>
      <c r="CF117" s="5" t="b">
        <f>IF(NOT(ISBLANK(Spreadsheet!BC117)),AND(ISNUMBER(VALUE(Spreadsheet!BC117)),Spreadsheet!BC117&gt;0),AND(OR(ISBLANK(Spreadsheet!AO117),Spreadsheet!AO117="Waive",AND(NOT(OR(ISBLANK(Spreadsheet!AO117),Spreadsheet!AO117="Waive")),Spreadsheet!AP117&gt;=6)),OR(ISBLANK(Spreadsheet!AR117),AND(NOT(OR(ISBLANK(Spreadsheet!AR117),Spreadsheet!AR117="Waive")),Spreadsheet!AS117&gt;=6)),OR(ISBLANK(Spreadsheet!AW117)),OR(ISBLANK(Spreadsheet!AX117)),OR(ISBLANK(Spreadsheet!AY117)),OR(ISBLANK(Spreadsheet!AZ117)),OR(ISBLANK(Spreadsheet!BA117),Spreadsheet!BA117="Waive")))</f>
        <v>1</v>
      </c>
      <c r="CG117" s="5" t="b">
        <f t="shared" ca="1" si="9"/>
        <v>1</v>
      </c>
    </row>
    <row r="118" spans="8:85" x14ac:dyDescent="0.3">
      <c r="H118" s="5">
        <f t="shared" ca="1" si="6"/>
        <v>2</v>
      </c>
      <c r="I118" s="5" t="str">
        <f t="shared" ca="1" si="7"/>
        <v/>
      </c>
      <c r="J118" s="5" t="str">
        <f>IF(AND(NOT(ISBLANK(Spreadsheet!C118)),ISBLANK(Spreadsheet!D118)),Spreadsheet!F118&amp;" "&amp;Spreadsheet!H118,"")</f>
        <v/>
      </c>
      <c r="K118" s="5">
        <f>IF(AND(NOT(ISBLANK(Spreadsheet!C118)),ISBLANK(Spreadsheet!D118)),COUNTIFS(Spreadsheet!E119:E$786,"=Child",Spreadsheet!C119:C$786, "="&amp;Spreadsheet!C118) + COUNTIFS(Spreadsheet!E119:E$786,"=Step-child",Spreadsheet!C119:C$786, "="&amp;Spreadsheet!C118),0)</f>
        <v>0</v>
      </c>
      <c r="L118" s="5">
        <f>IF(NOT(ISBLANK(J118)),COUNTIFS(Spreadsheet!E119:E$786,"=Wife",Spreadsheet!C119:C$786, "="&amp;Spreadsheet!C118) + COUNTIFS(Spreadsheet!E119:E$786,"=Husband",Spreadsheet!C119:C$786, "="&amp;Spreadsheet!C118),0)</f>
        <v>0</v>
      </c>
      <c r="M118" s="5">
        <f>IF(NOT(ISBLANK(Spreadsheet!AJ118)),VLOOKUP(Spreadsheet!AJ118,'Drop Downs'!$P$2:$R$16,3,FALSE),0)</f>
        <v>0</v>
      </c>
      <c r="N118" s="5">
        <f>IF(NOT(ISBLANK(Spreadsheet!AJ118)), VLOOKUP(Spreadsheet!AJ118,'Drop Downs'!$P$2:$R$16,2,FALSE),0)</f>
        <v>0</v>
      </c>
      <c r="O118" s="5">
        <f>IF(NOT(ISBLANK(Spreadsheet!AL118)),VLOOKUP(Spreadsheet!AL118,'Drop Downs'!$P$2:$R$16,3,FALSE), 0)</f>
        <v>0</v>
      </c>
      <c r="P118" s="5">
        <f>IF(NOT(ISBLANK(Spreadsheet!AL118)),VLOOKUP(Spreadsheet!AL118,'Drop Downs'!$P$2:$R$16,2,FALSE),0)</f>
        <v>0</v>
      </c>
      <c r="Q118" s="5">
        <f>IF(NOT(ISBLANK(Spreadsheet!AN118)),VLOOKUP(Spreadsheet!AN118,'Drop Downs'!$P$2:$R$16,3,FALSE),0)</f>
        <v>0</v>
      </c>
      <c r="R118" s="5">
        <f>IF(NOT(ISBLANK(Spreadsheet!AN118)),VLOOKUP(Spreadsheet!AN118,'Drop Downs'!$P$2:$R$16,2,FALSE),0)</f>
        <v>0</v>
      </c>
      <c r="S118" s="5" t="str">
        <f>IF(OR(M118&gt;K118,N118&gt;L118,O118&gt;K118, Q118&gt;K118,N118&gt;L118, P118&gt;L118, R118&gt;L118),"Member currently has a coverage election over what he/she needs.  Please add more dependents or adjust the coverage election.","")&amp;(IF(AND(NOT(ISBLANK(Spreadsheet!C118)),NOT(ISBLANK(Spreadsheet!D118)),ISBLANK(Spreadsheet!E118)),"Dependent lacks a relationship to member.Please select one from the drop-down.",""))</f>
        <v/>
      </c>
      <c r="T118" s="5" t="b">
        <f t="shared" si="8"/>
        <v>1</v>
      </c>
      <c r="U118" s="5" t="b">
        <f>OR(ISBLANK(Spreadsheet!C118),IF(NOT(ISBLANK(Spreadsheet!D118)),NOT(ISBLANK(Spreadsheet!E118)),TRUE))</f>
        <v>1</v>
      </c>
      <c r="V118" s="5" t="b">
        <f>OR(ISBLANK(Spreadsheet!C118), NOT(ISBLANK(Spreadsheet!I118)))</f>
        <v>1</v>
      </c>
      <c r="W118" s="5" t="b">
        <f>OR(ISBLANK(Spreadsheet!D118),NOT(ISBLANK(Spreadsheet!C118)))</f>
        <v>1</v>
      </c>
      <c r="X118" s="155" t="str">
        <f>REPT("0",MIN(FIND({1,2,3,4,5,6,7,8,9},Spreadsheet!C118&amp;"123456789"))-1)&amp;IF(ISBLANK(Spreadsheet!C118),"",SUMPRODUCT(MID(0&amp;Spreadsheet!C118,LARGE(INDEX(ISNUMBER(--MID(Spreadsheet!C118,ROW($1:$225),1))*
 ROW($1:$225),0),ROW($1:$225))+1,1)*10^ROW($1:$225)/10))</f>
        <v/>
      </c>
      <c r="Y118" s="5" t="b">
        <f>IF(NOT(ISBLANK(Spreadsheet!C118)),IF(AND(ISNUMBER(VALUE(Spreadsheet!C118)), LEN(Spreadsheet!C118)=9),TRUE,FALSE),TRUE)</f>
        <v>1</v>
      </c>
      <c r="Z118" s="155" t="str">
        <f>REPT("0",MIN(FIND({1,2,3,4,5,6,7,8,9},Spreadsheet!D118&amp;"123456789"))-1)&amp;IF(ISBLANK(Spreadsheet!D118),"",SUMPRODUCT(MID(0&amp;Spreadsheet!D118,LARGE(INDEX(ISNUMBER(--MID(Spreadsheet!D118,ROW($1:$225),1))*
 ROW($1:$225),0),ROW($1:$225))+1,1)*10^ROW($1:$225)/10))</f>
        <v/>
      </c>
      <c r="AA118" s="5" t="b">
        <f>IF(AND(NOT(ISBLANK(Spreadsheet!D118)),NOT(ISBLANK(Spreadsheet!C118))),IF(AND(ISNUMBER(VALUE(Spreadsheet!D118)), LEN(Spreadsheet!D118)=9),TRUE,FALSE),IF(AND(NOT(ISBLANK(Spreadsheet!D118)),ISBLANK(Spreadsheet!C118)),FALSE,TRUE))</f>
        <v>1</v>
      </c>
      <c r="AB118" s="5" t="b">
        <f>OR(ISBLANK(Spreadsheet!Y118),IF(NOT(ISBLANK(Spreadsheet!Y118)),LEN(Spreadsheet!Y118)=10,ISNUMBER(VALUE(Spreadsheet!Y118))))</f>
        <v>1</v>
      </c>
      <c r="AC118" s="5" t="b">
        <f>OR(ISBLANK(Spreadsheet!AI118), AND(NOT(ISBLANK(Spreadsheet!AJ118)), NOT(ISNUMBER(SEARCH("Waive",Spreadsheet!AJ118)))))</f>
        <v>1</v>
      </c>
      <c r="AD118" s="5" t="b">
        <f>OR(ISBLANK(Spreadsheet!AK118), AND(NOT(ISBLANK(Spreadsheet!AL118)), NOT(ISNUMBER(SEARCH("Waive",Spreadsheet!AL118)))))</f>
        <v>1</v>
      </c>
      <c r="AE118" s="5" t="b">
        <f>OR(ISBLANK(Spreadsheet!AM118), AND(NOT(ISBLANK(Spreadsheet!AN118)), NOT(ISNUMBER(SEARCH("Waive", Spreadsheet!AN118)))))</f>
        <v>1</v>
      </c>
      <c r="AF118" s="5" t="b">
        <f>OR(ISBLANK(Spreadsheet!C118), NOT(ISBLANK(Spreadsheet!D118)),NOT(ISBLANK(Spreadsheet!L118)))</f>
        <v>1</v>
      </c>
      <c r="AG118" s="5" t="b">
        <f>IF(AND(NOT(ISBLANK(Spreadsheet!C118)), NOT(ISBLANK(Spreadsheet!D118)),Spreadsheet!C118&lt;&gt;Spreadsheet!D118),IF(ISERROR(VLOOKUP(Spreadsheet!C118, Spreadsheet!$C$6:'Spreadsheet'!$C117,1,FALSE)), FALSE, TRUE),TRUE)</f>
        <v>1</v>
      </c>
      <c r="AH118" s="5" t="b">
        <f>Spreadsheet!$B$2=Spreadsheet!AD118</f>
        <v>1</v>
      </c>
      <c r="AI118" s="5" t="b">
        <f>IF(ISBLANK(Spreadsheet!G118),TRUE,IF(OR(LEN(Spreadsheet!G118)&gt;1,ISNUMBER(VALUE(Spreadsheet!G118))),FALSE,TRUE))</f>
        <v>1</v>
      </c>
      <c r="AJ118" s="5" t="b">
        <f>OR(ISBLANK(Spreadsheet!C118), NOT(ISBLANK(Spreadsheet!B118)), NOT(ISBLANK(Spreadsheet!D118)))</f>
        <v>1</v>
      </c>
      <c r="AK118" s="5" t="b">
        <f t="array" ref="AK118">IF(OR(AND(ISBLANK(Spreadsheet!E118),ISBLANK(Spreadsheet!D118),NOT(ISBLANK(Spreadsheet!C118))),AND(ISBLANK(Spreadsheet!E118),ISBLANK(Spreadsheet!D118),ISBLANK(Spreadsheet!C118))),TRUE,ISNUMBER(MATCH(TRUE,EXACT(Spreadsheet!E118,Relationships),0)))</f>
        <v>1</v>
      </c>
      <c r="AL118" s="5" t="b">
        <f>IF(NOT(ISBLANK(Spreadsheet!C118)),IF(OR(ISBLANK(Spreadsheet!F118),LEN(Spreadsheet!F118)&gt;40),FALSE,TRUE),TRUE)</f>
        <v>1</v>
      </c>
      <c r="AM118" s="5" t="b">
        <f>IF(NOT(ISBLANK(Spreadsheet!C118)),IF(OR(ISBLANK(Spreadsheet!H118),LEN(Spreadsheet!H118)&gt;40),FALSE,TRUE),TRUE)</f>
        <v>1</v>
      </c>
      <c r="AN118" s="5" t="b">
        <f t="array" ref="AN118">IF(ISBLANK(Spreadsheet!I118),TRUE,ISNUMBER(MATCH(TRUE,EXACT(Spreadsheet!I118,GenderValues),0)))</f>
        <v>1</v>
      </c>
      <c r="AO118" s="5" t="b">
        <f ca="1">IF(ISERROR(DATEVALUE(TEXT(Spreadsheet!J118,"mm/dd/yyyy")) &gt; TODAY()),IF(AND(ISBLANK(Spreadsheet!J118),ISBLANK(Spreadsheet!C118)),TRUE,FALSE),IF(DATEVALUE(TEXT(Spreadsheet!J118,"mm/dd/yyyy")) &gt; TODAY(),FALSE,TRUE))</f>
        <v>1</v>
      </c>
      <c r="AP118" s="5" t="b">
        <f>OR(ISBLANK(Spreadsheet!K118),LEN(Spreadsheet!K118)&lt;=100)</f>
        <v>1</v>
      </c>
      <c r="AQ118" s="5" t="b">
        <f t="array" ref="AQ118">IF(OR(AND(ISBLANK(Spreadsheet!L118),ISBLANK(Spreadsheet!C118)),AND(NOT(ISBLANK(Spreadsheet!C118)),NOT(ISBLANK(Spreadsheet!D118)))),TRUE,ISNUMBER(MATCH(TRUE,EXACT(Spreadsheet!L118,MaritalStatus),0)))</f>
        <v>1</v>
      </c>
      <c r="AR118" s="5" t="b">
        <f ca="1">IF(ISERROR(DATEVALUE(TEXT(Spreadsheet!M118,"mm/dd/yyyy")) &gt; TODAY()),IF(ISBLANK(Spreadsheet!M118),TRUE,FALSE),IF(DATEVALUE(TEXT(Spreadsheet!M118,"mm/dd/yyyy")) &gt; TODAY(),FALSE,TRUE))</f>
        <v>1</v>
      </c>
      <c r="AS118" s="5" t="b">
        <f>OR(ISBLANK(Spreadsheet!N118),LEN(Spreadsheet!N118)&lt;=100)</f>
        <v>1</v>
      </c>
      <c r="AT118" s="5" t="b">
        <f>OR(ISBLANK(Spreadsheet!O118),UPPER(Spreadsheet!O118)="YES")</f>
        <v>1</v>
      </c>
      <c r="AU118" s="5" t="b">
        <f>OR(ISBLANK(Spreadsheet!P118),UPPER(Spreadsheet!P118)="YES")</f>
        <v>1</v>
      </c>
      <c r="AV118" s="5" t="b">
        <f t="array" ref="AV118">IF(ISBLANK(Spreadsheet!Q118),TRUE,ISNUMBER(MATCH(TRUE,EXACT(Spreadsheet!Q118,OnGroupsPriorIns),0)))</f>
        <v>1</v>
      </c>
      <c r="AW118" s="5" t="b">
        <f>OR(ISBLANK(Spreadsheet!R118),UPPER(Spreadsheet!R118)="YES")</f>
        <v>1</v>
      </c>
      <c r="AX118" s="5" t="b">
        <f>OR(ISBLANK(Spreadsheet!S118),UPPER(Spreadsheet!S118)="YES")</f>
        <v>1</v>
      </c>
      <c r="AY118" s="5" t="b">
        <f>OR(AND(ISBLANK(Spreadsheet!C118),LEN(Spreadsheet!T118)=0),AND(NOT(ISBLANK(Spreadsheet!C118)),LEN(Spreadsheet!T118)&gt;0,LEN(Spreadsheet!T118)&lt;=50))</f>
        <v>1</v>
      </c>
      <c r="AZ118" s="5" t="b">
        <f>OR(LEN(Spreadsheet!U118)=0,AND(LEN(Spreadsheet!U118)&gt;0,LEN(Spreadsheet!U118)&lt;=50))</f>
        <v>1</v>
      </c>
      <c r="BA118" s="5" t="b">
        <f>OR(AND(ISBLANK(Spreadsheet!C118),LEN(Spreadsheet!V118)=0),AND(NOT(ISBLANK(Spreadsheet!C118)),LEN(Spreadsheet!V118)&gt;0,LEN(Spreadsheet!V118)&lt;=50))</f>
        <v>1</v>
      </c>
      <c r="BB118" s="5" t="b">
        <f t="array" ref="BB118">IF(AND(ISBLANK(Spreadsheet!C118),LEN(Spreadsheet!W118)=0),TRUE,ISNUMBER(MATCH(TRUE,EXACT(Spreadsheet!W118,States),0)))</f>
        <v>1</v>
      </c>
      <c r="BC118" s="5" t="b">
        <f>OR(AND(ISBLANK(Spreadsheet!C118),LEN(Spreadsheet!X118)=0),AND(NOT(ISBLANK(Spreadsheet!C118)),LEN(Spreadsheet!X118)&gt;0,LEN(Spreadsheet!X118)=5,ISNUMBER(VALUE(Spreadsheet!X118))))</f>
        <v>1</v>
      </c>
      <c r="BD118" s="5" t="b">
        <f>OR(ISBLANK(Spreadsheet!Z118),LEN(Spreadsheet!Z118)&lt;=50)</f>
        <v>1</v>
      </c>
      <c r="BE118" s="5" t="b">
        <f>ISBLANK(Spreadsheet!AA118)</f>
        <v>1</v>
      </c>
      <c r="BF118" s="5" t="b">
        <f>ISBLANK(Spreadsheet!AB118)</f>
        <v>1</v>
      </c>
      <c r="BG118" s="5" t="b">
        <f>IF(ISERROR(DATEVALUE(TEXT(Spreadsheet!AC118,"mm/dd/yyyy")) &gt; DATEVALUE(TEXT(Spreadsheet!J118,"mm/dd/yyyy"))),IF(OR(AND(ISBLANK(Spreadsheet!AC118),ISBLANK(Spreadsheet!C118)),AND(NOT(ISBLANK(Spreadsheet!C118)),ISBLANK(Spreadsheet!AC118),NOT(ISBLANK(Spreadsheet!D118)))),TRUE,FALSE),IF(DATEVALUE(TEXT(Spreadsheet!AC118,"mm/dd/yyyy")) &gt; DATEVALUE(TEXT(Spreadsheet!J118,"mm/dd/yyyy")),TRUE,FALSE))</f>
        <v>1</v>
      </c>
      <c r="BH118" s="5" t="b">
        <f>OR(AND(ISBLANK(Spreadsheet!C118),ISBLANK(Spreadsheet!AE118)),AND(NOT(ISBLANK(Spreadsheet!C118)),NOT(ISBLANK(Spreadsheet!D118)),ISBLANK(Spreadsheet!AE118)),AND(NOT(ISBLANK(Spreadsheet!C118)),ISBLANK(Spreadsheet!D118),NOT(ISBLANK(Spreadsheet!AE118)),LEN(Spreadsheet!AE118)&lt;=100))</f>
        <v>1</v>
      </c>
      <c r="BI118" s="5" t="b">
        <f t="array" ref="BI118">IF(ISBLANK(Spreadsheet!AF118),TRUE,ISNUMBER(MATCH(TRUE,EXACT(Spreadsheet!AF118,CobraShortReasons),0)))</f>
        <v>1</v>
      </c>
      <c r="BJ118" s="5" t="b">
        <f ca="1">IF(ISERROR(DATEVALUE(TEXT(Spreadsheet!AG118,"mm/dd/yyyy")) &gt; TODAY()),IF(ISBLANK(Spreadsheet!AG118),TRUE,FALSE),IF(DATEVALUE(TEXT(Spreadsheet!AG118,"mm/dd/yyyy")) &gt; TODAY(),FALSE,TRUE))</f>
        <v>1</v>
      </c>
      <c r="BK118" s="5" t="b">
        <f>OR(ISBLANK(Spreadsheet!AH118),LEN(Spreadsheet!AH118)&lt;=25)</f>
        <v>1</v>
      </c>
      <c r="BL118" s="5" t="b">
        <f t="array" aca="1" ref="BL118" ca="1">IF(ISBLANK(Spreadsheet!AI118),TRUE,ISNUMBER(MATCH(TRUE,EXACT(Spreadsheet!AI118,INDIRECT(Spreadsheet!$D$2)),0)))</f>
        <v>1</v>
      </c>
      <c r="BM118" s="5" t="b">
        <f t="array" aca="1" ref="BM118" ca="1">IF(ISBLANK(Spreadsheet!AJ118),TRUE,ISNUMBER(MATCH(TRUE,EXACT(Spreadsheet!AJ118,INDIRECT(Spreadsheet!BJ118)),0)))</f>
        <v>1</v>
      </c>
      <c r="BN118" s="5" t="b">
        <f t="array" ref="BN118">IF(ISBLANK(Spreadsheet!AK118),TRUE,ISNUMBER(MATCH(TRUE,EXACT(Spreadsheet!AK118,DentalPlans),0)))</f>
        <v>1</v>
      </c>
      <c r="BO118" s="5" t="b">
        <f t="array" aca="1" ref="BO118" ca="1">IF(ISBLANK(Spreadsheet!AL118),TRUE,ISNUMBER(MATCH(TRUE,EXACT(Spreadsheet!AL118,INDIRECT(Spreadsheet!BK118)),0)))</f>
        <v>1</v>
      </c>
      <c r="BP118" s="5" t="b">
        <f t="array" ref="BP118">IF(ISBLANK(Spreadsheet!AM118),TRUE,ISNUMBER(MATCH(TRUE,EXACT(Spreadsheet!AM118,VisionPlans),0)))</f>
        <v>1</v>
      </c>
      <c r="BQ118" s="5" t="b">
        <f t="array" aca="1" ref="BQ118" ca="1">IF(ISBLANK(Spreadsheet!AN118),TRUE,ISNUMBER(MATCH(TRUE,EXACT(Spreadsheet!AN118,INDIRECT(Spreadsheet!BL118)),0)))</f>
        <v>1</v>
      </c>
      <c r="BR118" s="5" t="b">
        <f t="array" ref="BR118">IF(ISBLANK(Spreadsheet!AO118),TRUE,ISNUMBER(MATCH(TRUE,EXACT(Spreadsheet!AO118,LifeBenefitClasses),0)))</f>
        <v>1</v>
      </c>
      <c r="BS118" s="5" t="b">
        <f>IF(OR(ISBLANK(Spreadsheet!AO118), Spreadsheet!AO118="Waive"),IF(ISBLANK(Spreadsheet!AP118),TRUE,FALSE),IF(OR(AND(NOT(ISBLANK(Spreadsheet!AO118)),ISBLANK(Spreadsheet!AP118)),NOT(ISNUMBER(VALUE(Spreadsheet!AP118)))),FALSE,IF(OR(AND(Spreadsheet!AP118&lt;6,MOD(Spreadsheet!AP118*10,5)=0), MOD(Spreadsheet!AP118,5000)=0),TRUE,FALSE)))</f>
        <v>1</v>
      </c>
      <c r="BT118" s="5" t="b">
        <f t="array" ref="BT118">IF(ISBLANK(Spreadsheet!AQ118),TRUE,ISNUMBER(MATCH(TRUE,EXACT(Spreadsheet!AQ118,EnrollWaive),0)))</f>
        <v>1</v>
      </c>
      <c r="BU118" s="5" t="b">
        <f t="array" ref="BU118">IF(ISBLANK(Spreadsheet!AR118),TRUE,ISNUMBER(MATCH(TRUE,EXACT(Spreadsheet!AR118,LifeBenefitClasses),0)))</f>
        <v>1</v>
      </c>
      <c r="BV118" s="5" t="b">
        <f>IF(OR(ISBLANK(Spreadsheet!AR118), Spreadsheet!AR118="Waive"),IF(ISBLANK(Spreadsheet!AS118),TRUE,FALSE),IF(OR(AND(NOT(ISBLANK(Spreadsheet!AR118)),ISBLANK(Spreadsheet!AS118)),NOT(ISNUMBER(VALUE(Spreadsheet!AS118)))),FALSE,IF(OR(AND(Spreadsheet!AS118&lt;6,MOD(Spreadsheet!AS118*10,5)=0), MOD(Spreadsheet!AS118,10000)=0),TRUE,FALSE)))</f>
        <v>1</v>
      </c>
      <c r="BW118" s="5" t="b">
        <f t="array" ref="BW118">IF(ISBLANK(Spreadsheet!AT118),TRUE,ISNUMBER(MATCH(TRUE,EXACT(Spreadsheet!AT118,LifeBenefitClasses),0)))</f>
        <v>1</v>
      </c>
      <c r="BX118" s="5" t="b">
        <f>IF(OR(ISBLANK(Spreadsheet!AT118), Spreadsheet!AT118="Waive"),IF(ISBLANK(Spreadsheet!AU118),TRUE,FALSE),IF(OR(AND(NOT(ISBLANK(Spreadsheet!AT118)),ISBLANK(Spreadsheet!AU118)),NOT(ISNUMBER(VALUE(Spreadsheet!AU118)))),FALSE,IF(AND(NOT(OR(ISBLANK(Spreadsheet!AT118),Spreadsheet!AT118="Waive")),NOT(OR(ISBLANK(Spreadsheet!AR118),Spreadsheet!AR118="Waive")),MOD(Spreadsheet!AU118,5000)=0, Spreadsheet!AU118&lt;=(Spreadsheet!AS118*0.5)),TRUE,FALSE)))</f>
        <v>1</v>
      </c>
      <c r="BY118" s="5" t="b">
        <f t="array" ref="BY118">IF(ISBLANK(Spreadsheet!AV118),TRUE,ISNUMBER(MATCH(TRUE,EXACT(Spreadsheet!AV118,EnrollWaive),0)))</f>
        <v>1</v>
      </c>
      <c r="BZ118" s="5" t="b">
        <f t="array" ref="BZ118">IF(ISBLANK(Spreadsheet!AW118),TRUE,ISNUMBER(MATCH(TRUE,EXACT(Spreadsheet!AW118,LifeBenefitClasses),0)))</f>
        <v>1</v>
      </c>
      <c r="CA118" s="5" t="b">
        <f t="array" ref="CA118">IF(ISBLANK(Spreadsheet!AX118),TRUE,ISNUMBER(MATCH(TRUE,EXACT(Spreadsheet!AX118,LifeBenefitClasses),0)))</f>
        <v>1</v>
      </c>
      <c r="CB118" s="5" t="b">
        <f t="array" ref="CB118">IF(ISBLANK(Spreadsheet!AY118),TRUE,ISNUMBER(MATCH(TRUE,EXACT(Spreadsheet!AY118,LifeBenefitClasses),0)))</f>
        <v>1</v>
      </c>
      <c r="CC118" s="5" t="b">
        <f t="array" ref="CC118">IF(ISBLANK(Spreadsheet!AZ118),TRUE,ISNUMBER(MATCH(TRUE,EXACT(Spreadsheet!AZ118,LifeBenefitClasses),0)))</f>
        <v>1</v>
      </c>
      <c r="CD118" s="5" t="b">
        <f t="array" ref="CD118">IF(ISBLANK(Spreadsheet!BA118),TRUE,ISNUMBER(MATCH(TRUE,EXACT(Spreadsheet!BA118,LifeBenefitClasses),0)))</f>
        <v>1</v>
      </c>
      <c r="CE118" s="5" t="b">
        <f>IF(OR(ISBLANK(Spreadsheet!BA118), Spreadsheet!BA118="Waive"),IF(ISBLANK(Spreadsheet!BB118),TRUE,FALSE),IF(OR(AND(NOT(ISBLANK(Spreadsheet!BA118)),ISBLANK(Spreadsheet!BB118)),NOT(ISNUMBER(VALUE(Spreadsheet!BB118))),ISBLANK(Spreadsheet!BC118),NOT(ISNUMBER(VALUE(Spreadsheet!BC118)))),FALSE,IF(AND(Spreadsheet!BB118&gt;=50000,Spreadsheet!BB118&lt;=250000,MOD(Spreadsheet!BB118,10000)=0,Spreadsheet!BB118&lt;=(10*Spreadsheet!BC118)),TRUE,FALSE)))</f>
        <v>1</v>
      </c>
      <c r="CF118" s="5" t="b">
        <f>IF(NOT(ISBLANK(Spreadsheet!BC118)),AND(ISNUMBER(VALUE(Spreadsheet!BC118)),Spreadsheet!BC118&gt;0),AND(OR(ISBLANK(Spreadsheet!AO118),Spreadsheet!AO118="Waive",AND(NOT(OR(ISBLANK(Spreadsheet!AO118),Spreadsheet!AO118="Waive")),Spreadsheet!AP118&gt;=6)),OR(ISBLANK(Spreadsheet!AR118),AND(NOT(OR(ISBLANK(Spreadsheet!AR118),Spreadsheet!AR118="Waive")),Spreadsheet!AS118&gt;=6)),OR(ISBLANK(Spreadsheet!AW118)),OR(ISBLANK(Spreadsheet!AX118)),OR(ISBLANK(Spreadsheet!AY118)),OR(ISBLANK(Spreadsheet!AZ118)),OR(ISBLANK(Spreadsheet!BA118),Spreadsheet!BA118="Waive")))</f>
        <v>1</v>
      </c>
      <c r="CG118" s="5" t="b">
        <f t="shared" ca="1" si="9"/>
        <v>1</v>
      </c>
    </row>
    <row r="119" spans="8:85" x14ac:dyDescent="0.3">
      <c r="H119" s="5">
        <f t="shared" ca="1" si="6"/>
        <v>2</v>
      </c>
      <c r="I119" s="5" t="str">
        <f t="shared" ca="1" si="7"/>
        <v/>
      </c>
      <c r="J119" s="5" t="str">
        <f>IF(AND(NOT(ISBLANK(Spreadsheet!C119)),ISBLANK(Spreadsheet!D119)),Spreadsheet!F119&amp;" "&amp;Spreadsheet!H119,"")</f>
        <v/>
      </c>
      <c r="K119" s="5">
        <f>IF(AND(NOT(ISBLANK(Spreadsheet!C119)),ISBLANK(Spreadsheet!D119)),COUNTIFS(Spreadsheet!E120:E$786,"=Child",Spreadsheet!C120:C$786, "="&amp;Spreadsheet!C119) + COUNTIFS(Spreadsheet!E120:E$786,"=Step-child",Spreadsheet!C120:C$786, "="&amp;Spreadsheet!C119),0)</f>
        <v>0</v>
      </c>
      <c r="L119" s="5">
        <f>IF(NOT(ISBLANK(J119)),COUNTIFS(Spreadsheet!E120:E$786,"=Wife",Spreadsheet!C120:C$786, "="&amp;Spreadsheet!C119) + COUNTIFS(Spreadsheet!E120:E$786,"=Husband",Spreadsheet!C120:C$786, "="&amp;Spreadsheet!C119),0)</f>
        <v>0</v>
      </c>
      <c r="M119" s="5">
        <f>IF(NOT(ISBLANK(Spreadsheet!AJ119)),VLOOKUP(Spreadsheet!AJ119,'Drop Downs'!$P$2:$R$16,3,FALSE),0)</f>
        <v>0</v>
      </c>
      <c r="N119" s="5">
        <f>IF(NOT(ISBLANK(Spreadsheet!AJ119)), VLOOKUP(Spreadsheet!AJ119,'Drop Downs'!$P$2:$R$16,2,FALSE),0)</f>
        <v>0</v>
      </c>
      <c r="O119" s="5">
        <f>IF(NOT(ISBLANK(Spreadsheet!AL119)),VLOOKUP(Spreadsheet!AL119,'Drop Downs'!$P$2:$R$16,3,FALSE), 0)</f>
        <v>0</v>
      </c>
      <c r="P119" s="5">
        <f>IF(NOT(ISBLANK(Spreadsheet!AL119)),VLOOKUP(Spreadsheet!AL119,'Drop Downs'!$P$2:$R$16,2,FALSE),0)</f>
        <v>0</v>
      </c>
      <c r="Q119" s="5">
        <f>IF(NOT(ISBLANK(Spreadsheet!AN119)),VLOOKUP(Spreadsheet!AN119,'Drop Downs'!$P$2:$R$16,3,FALSE),0)</f>
        <v>0</v>
      </c>
      <c r="R119" s="5">
        <f>IF(NOT(ISBLANK(Spreadsheet!AN119)),VLOOKUP(Spreadsheet!AN119,'Drop Downs'!$P$2:$R$16,2,FALSE),0)</f>
        <v>0</v>
      </c>
      <c r="S119" s="5" t="str">
        <f>IF(OR(M119&gt;K119,N119&gt;L119,O119&gt;K119, Q119&gt;K119,N119&gt;L119, P119&gt;L119, R119&gt;L119),"Member currently has a coverage election over what he/she needs.  Please add more dependents or adjust the coverage election.","")&amp;(IF(AND(NOT(ISBLANK(Spreadsheet!C119)),NOT(ISBLANK(Spreadsheet!D119)),ISBLANK(Spreadsheet!E119)),"Dependent lacks a relationship to member.Please select one from the drop-down.",""))</f>
        <v/>
      </c>
      <c r="T119" s="5" t="b">
        <f t="shared" si="8"/>
        <v>1</v>
      </c>
      <c r="U119" s="5" t="b">
        <f>OR(ISBLANK(Spreadsheet!C119),IF(NOT(ISBLANK(Spreadsheet!D119)),NOT(ISBLANK(Spreadsheet!E119)),TRUE))</f>
        <v>1</v>
      </c>
      <c r="V119" s="5" t="b">
        <f>OR(ISBLANK(Spreadsheet!C119), NOT(ISBLANK(Spreadsheet!I119)))</f>
        <v>1</v>
      </c>
      <c r="W119" s="5" t="b">
        <f>OR(ISBLANK(Spreadsheet!D119),NOT(ISBLANK(Spreadsheet!C119)))</f>
        <v>1</v>
      </c>
      <c r="X119" s="155" t="str">
        <f>REPT("0",MIN(FIND({1,2,3,4,5,6,7,8,9},Spreadsheet!C119&amp;"123456789"))-1)&amp;IF(ISBLANK(Spreadsheet!C119),"",SUMPRODUCT(MID(0&amp;Spreadsheet!C119,LARGE(INDEX(ISNUMBER(--MID(Spreadsheet!C119,ROW($1:$225),1))*
 ROW($1:$225),0),ROW($1:$225))+1,1)*10^ROW($1:$225)/10))</f>
        <v/>
      </c>
      <c r="Y119" s="5" t="b">
        <f>IF(NOT(ISBLANK(Spreadsheet!C119)),IF(AND(ISNUMBER(VALUE(Spreadsheet!C119)), LEN(Spreadsheet!C119)=9),TRUE,FALSE),TRUE)</f>
        <v>1</v>
      </c>
      <c r="Z119" s="155" t="str">
        <f>REPT("0",MIN(FIND({1,2,3,4,5,6,7,8,9},Spreadsheet!D119&amp;"123456789"))-1)&amp;IF(ISBLANK(Spreadsheet!D119),"",SUMPRODUCT(MID(0&amp;Spreadsheet!D119,LARGE(INDEX(ISNUMBER(--MID(Spreadsheet!D119,ROW($1:$225),1))*
 ROW($1:$225),0),ROW($1:$225))+1,1)*10^ROW($1:$225)/10))</f>
        <v/>
      </c>
      <c r="AA119" s="5" t="b">
        <f>IF(AND(NOT(ISBLANK(Spreadsheet!D119)),NOT(ISBLANK(Spreadsheet!C119))),IF(AND(ISNUMBER(VALUE(Spreadsheet!D119)), LEN(Spreadsheet!D119)=9),TRUE,FALSE),IF(AND(NOT(ISBLANK(Spreadsheet!D119)),ISBLANK(Spreadsheet!C119)),FALSE,TRUE))</f>
        <v>1</v>
      </c>
      <c r="AB119" s="5" t="b">
        <f>OR(ISBLANK(Spreadsheet!Y119),IF(NOT(ISBLANK(Spreadsheet!Y119)),LEN(Spreadsheet!Y119)=10,ISNUMBER(VALUE(Spreadsheet!Y119))))</f>
        <v>1</v>
      </c>
      <c r="AC119" s="5" t="b">
        <f>OR(ISBLANK(Spreadsheet!AI119), AND(NOT(ISBLANK(Spreadsheet!AJ119)), NOT(ISNUMBER(SEARCH("Waive",Spreadsheet!AJ119)))))</f>
        <v>1</v>
      </c>
      <c r="AD119" s="5" t="b">
        <f>OR(ISBLANK(Spreadsheet!AK119), AND(NOT(ISBLANK(Spreadsheet!AL119)), NOT(ISNUMBER(SEARCH("Waive",Spreadsheet!AL119)))))</f>
        <v>1</v>
      </c>
      <c r="AE119" s="5" t="b">
        <f>OR(ISBLANK(Spreadsheet!AM119), AND(NOT(ISBLANK(Spreadsheet!AN119)), NOT(ISNUMBER(SEARCH("Waive", Spreadsheet!AN119)))))</f>
        <v>1</v>
      </c>
      <c r="AF119" s="5" t="b">
        <f>OR(ISBLANK(Spreadsheet!C119), NOT(ISBLANK(Spreadsheet!D119)),NOT(ISBLANK(Spreadsheet!L119)))</f>
        <v>1</v>
      </c>
      <c r="AG119" s="5" t="b">
        <f>IF(AND(NOT(ISBLANK(Spreadsheet!C119)), NOT(ISBLANK(Spreadsheet!D119)),Spreadsheet!C119&lt;&gt;Spreadsheet!D119),IF(ISERROR(VLOOKUP(Spreadsheet!C119, Spreadsheet!$C$6:'Spreadsheet'!$C118,1,FALSE)), FALSE, TRUE),TRUE)</f>
        <v>1</v>
      </c>
      <c r="AH119" s="5" t="b">
        <f>Spreadsheet!$B$2=Spreadsheet!AD119</f>
        <v>1</v>
      </c>
      <c r="AI119" s="5" t="b">
        <f>IF(ISBLANK(Spreadsheet!G119),TRUE,IF(OR(LEN(Spreadsheet!G119)&gt;1,ISNUMBER(VALUE(Spreadsheet!G119))),FALSE,TRUE))</f>
        <v>1</v>
      </c>
      <c r="AJ119" s="5" t="b">
        <f>OR(ISBLANK(Spreadsheet!C119), NOT(ISBLANK(Spreadsheet!B119)), NOT(ISBLANK(Spreadsheet!D119)))</f>
        <v>1</v>
      </c>
      <c r="AK119" s="5" t="b">
        <f t="array" ref="AK119">IF(OR(AND(ISBLANK(Spreadsheet!E119),ISBLANK(Spreadsheet!D119),NOT(ISBLANK(Spreadsheet!C119))),AND(ISBLANK(Spreadsheet!E119),ISBLANK(Spreadsheet!D119),ISBLANK(Spreadsheet!C119))),TRUE,ISNUMBER(MATCH(TRUE,EXACT(Spreadsheet!E119,Relationships),0)))</f>
        <v>1</v>
      </c>
      <c r="AL119" s="5" t="b">
        <f>IF(NOT(ISBLANK(Spreadsheet!C119)),IF(OR(ISBLANK(Spreadsheet!F119),LEN(Spreadsheet!F119)&gt;40),FALSE,TRUE),TRUE)</f>
        <v>1</v>
      </c>
      <c r="AM119" s="5" t="b">
        <f>IF(NOT(ISBLANK(Spreadsheet!C119)),IF(OR(ISBLANK(Spreadsheet!H119),LEN(Spreadsheet!H119)&gt;40),FALSE,TRUE),TRUE)</f>
        <v>1</v>
      </c>
      <c r="AN119" s="5" t="b">
        <f t="array" ref="AN119">IF(ISBLANK(Spreadsheet!I119),TRUE,ISNUMBER(MATCH(TRUE,EXACT(Spreadsheet!I119,GenderValues),0)))</f>
        <v>1</v>
      </c>
      <c r="AO119" s="5" t="b">
        <f ca="1">IF(ISERROR(DATEVALUE(TEXT(Spreadsheet!J119,"mm/dd/yyyy")) &gt; TODAY()),IF(AND(ISBLANK(Spreadsheet!J119),ISBLANK(Spreadsheet!C119)),TRUE,FALSE),IF(DATEVALUE(TEXT(Spreadsheet!J119,"mm/dd/yyyy")) &gt; TODAY(),FALSE,TRUE))</f>
        <v>1</v>
      </c>
      <c r="AP119" s="5" t="b">
        <f>OR(ISBLANK(Spreadsheet!K119),LEN(Spreadsheet!K119)&lt;=100)</f>
        <v>1</v>
      </c>
      <c r="AQ119" s="5" t="b">
        <f t="array" ref="AQ119">IF(OR(AND(ISBLANK(Spreadsheet!L119),ISBLANK(Spreadsheet!C119)),AND(NOT(ISBLANK(Spreadsheet!C119)),NOT(ISBLANK(Spreadsheet!D119)))),TRUE,ISNUMBER(MATCH(TRUE,EXACT(Spreadsheet!L119,MaritalStatus),0)))</f>
        <v>1</v>
      </c>
      <c r="AR119" s="5" t="b">
        <f ca="1">IF(ISERROR(DATEVALUE(TEXT(Spreadsheet!M119,"mm/dd/yyyy")) &gt; TODAY()),IF(ISBLANK(Spreadsheet!M119),TRUE,FALSE),IF(DATEVALUE(TEXT(Spreadsheet!M119,"mm/dd/yyyy")) &gt; TODAY(),FALSE,TRUE))</f>
        <v>1</v>
      </c>
      <c r="AS119" s="5" t="b">
        <f>OR(ISBLANK(Spreadsheet!N119),LEN(Spreadsheet!N119)&lt;=100)</f>
        <v>1</v>
      </c>
      <c r="AT119" s="5" t="b">
        <f>OR(ISBLANK(Spreadsheet!O119),UPPER(Spreadsheet!O119)="YES")</f>
        <v>1</v>
      </c>
      <c r="AU119" s="5" t="b">
        <f>OR(ISBLANK(Spreadsheet!P119),UPPER(Spreadsheet!P119)="YES")</f>
        <v>1</v>
      </c>
      <c r="AV119" s="5" t="b">
        <f t="array" ref="AV119">IF(ISBLANK(Spreadsheet!Q119),TRUE,ISNUMBER(MATCH(TRUE,EXACT(Spreadsheet!Q119,OnGroupsPriorIns),0)))</f>
        <v>1</v>
      </c>
      <c r="AW119" s="5" t="b">
        <f>OR(ISBLANK(Spreadsheet!R119),UPPER(Spreadsheet!R119)="YES")</f>
        <v>1</v>
      </c>
      <c r="AX119" s="5" t="b">
        <f>OR(ISBLANK(Spreadsheet!S119),UPPER(Spreadsheet!S119)="YES")</f>
        <v>1</v>
      </c>
      <c r="AY119" s="5" t="b">
        <f>OR(AND(ISBLANK(Spreadsheet!C119),LEN(Spreadsheet!T119)=0),AND(NOT(ISBLANK(Spreadsheet!C119)),LEN(Spreadsheet!T119)&gt;0,LEN(Spreadsheet!T119)&lt;=50))</f>
        <v>1</v>
      </c>
      <c r="AZ119" s="5" t="b">
        <f>OR(LEN(Spreadsheet!U119)=0,AND(LEN(Spreadsheet!U119)&gt;0,LEN(Spreadsheet!U119)&lt;=50))</f>
        <v>1</v>
      </c>
      <c r="BA119" s="5" t="b">
        <f>OR(AND(ISBLANK(Spreadsheet!C119),LEN(Spreadsheet!V119)=0),AND(NOT(ISBLANK(Spreadsheet!C119)),LEN(Spreadsheet!V119)&gt;0,LEN(Spreadsheet!V119)&lt;=50))</f>
        <v>1</v>
      </c>
      <c r="BB119" s="5" t="b">
        <f t="array" ref="BB119">IF(AND(ISBLANK(Spreadsheet!C119),LEN(Spreadsheet!W119)=0),TRUE,ISNUMBER(MATCH(TRUE,EXACT(Spreadsheet!W119,States),0)))</f>
        <v>1</v>
      </c>
      <c r="BC119" s="5" t="b">
        <f>OR(AND(ISBLANK(Spreadsheet!C119),LEN(Spreadsheet!X119)=0),AND(NOT(ISBLANK(Spreadsheet!C119)),LEN(Spreadsheet!X119)&gt;0,LEN(Spreadsheet!X119)=5,ISNUMBER(VALUE(Spreadsheet!X119))))</f>
        <v>1</v>
      </c>
      <c r="BD119" s="5" t="b">
        <f>OR(ISBLANK(Spreadsheet!Z119),LEN(Spreadsheet!Z119)&lt;=50)</f>
        <v>1</v>
      </c>
      <c r="BE119" s="5" t="b">
        <f>ISBLANK(Spreadsheet!AA119)</f>
        <v>1</v>
      </c>
      <c r="BF119" s="5" t="b">
        <f>ISBLANK(Spreadsheet!AB119)</f>
        <v>1</v>
      </c>
      <c r="BG119" s="5" t="b">
        <f>IF(ISERROR(DATEVALUE(TEXT(Spreadsheet!AC119,"mm/dd/yyyy")) &gt; DATEVALUE(TEXT(Spreadsheet!J119,"mm/dd/yyyy"))),IF(OR(AND(ISBLANK(Spreadsheet!AC119),ISBLANK(Spreadsheet!C119)),AND(NOT(ISBLANK(Spreadsheet!C119)),ISBLANK(Spreadsheet!AC119),NOT(ISBLANK(Spreadsheet!D119)))),TRUE,FALSE),IF(DATEVALUE(TEXT(Spreadsheet!AC119,"mm/dd/yyyy")) &gt; DATEVALUE(TEXT(Spreadsheet!J119,"mm/dd/yyyy")),TRUE,FALSE))</f>
        <v>1</v>
      </c>
      <c r="BH119" s="5" t="b">
        <f>OR(AND(ISBLANK(Spreadsheet!C119),ISBLANK(Spreadsheet!AE119)),AND(NOT(ISBLANK(Spreadsheet!C119)),NOT(ISBLANK(Spreadsheet!D119)),ISBLANK(Spreadsheet!AE119)),AND(NOT(ISBLANK(Spreadsheet!C119)),ISBLANK(Spreadsheet!D119),NOT(ISBLANK(Spreadsheet!AE119)),LEN(Spreadsheet!AE119)&lt;=100))</f>
        <v>1</v>
      </c>
      <c r="BI119" s="5" t="b">
        <f t="array" ref="BI119">IF(ISBLANK(Spreadsheet!AF119),TRUE,ISNUMBER(MATCH(TRUE,EXACT(Spreadsheet!AF119,CobraShortReasons),0)))</f>
        <v>1</v>
      </c>
      <c r="BJ119" s="5" t="b">
        <f ca="1">IF(ISERROR(DATEVALUE(TEXT(Spreadsheet!AG119,"mm/dd/yyyy")) &gt; TODAY()),IF(ISBLANK(Spreadsheet!AG119),TRUE,FALSE),IF(DATEVALUE(TEXT(Spreadsheet!AG119,"mm/dd/yyyy")) &gt; TODAY(),FALSE,TRUE))</f>
        <v>1</v>
      </c>
      <c r="BK119" s="5" t="b">
        <f>OR(ISBLANK(Spreadsheet!AH119),LEN(Spreadsheet!AH119)&lt;=25)</f>
        <v>1</v>
      </c>
      <c r="BL119" s="5" t="b">
        <f t="array" aca="1" ref="BL119" ca="1">IF(ISBLANK(Spreadsheet!AI119),TRUE,ISNUMBER(MATCH(TRUE,EXACT(Spreadsheet!AI119,INDIRECT(Spreadsheet!$D$2)),0)))</f>
        <v>1</v>
      </c>
      <c r="BM119" s="5" t="b">
        <f t="array" aca="1" ref="BM119" ca="1">IF(ISBLANK(Spreadsheet!AJ119),TRUE,ISNUMBER(MATCH(TRUE,EXACT(Spreadsheet!AJ119,INDIRECT(Spreadsheet!BJ119)),0)))</f>
        <v>1</v>
      </c>
      <c r="BN119" s="5" t="b">
        <f t="array" ref="BN119">IF(ISBLANK(Spreadsheet!AK119),TRUE,ISNUMBER(MATCH(TRUE,EXACT(Spreadsheet!AK119,DentalPlans),0)))</f>
        <v>1</v>
      </c>
      <c r="BO119" s="5" t="b">
        <f t="array" aca="1" ref="BO119" ca="1">IF(ISBLANK(Spreadsheet!AL119),TRUE,ISNUMBER(MATCH(TRUE,EXACT(Spreadsheet!AL119,INDIRECT(Spreadsheet!BK119)),0)))</f>
        <v>1</v>
      </c>
      <c r="BP119" s="5" t="b">
        <f t="array" ref="BP119">IF(ISBLANK(Spreadsheet!AM119),TRUE,ISNUMBER(MATCH(TRUE,EXACT(Spreadsheet!AM119,VisionPlans),0)))</f>
        <v>1</v>
      </c>
      <c r="BQ119" s="5" t="b">
        <f t="array" aca="1" ref="BQ119" ca="1">IF(ISBLANK(Spreadsheet!AN119),TRUE,ISNUMBER(MATCH(TRUE,EXACT(Spreadsheet!AN119,INDIRECT(Spreadsheet!BL119)),0)))</f>
        <v>1</v>
      </c>
      <c r="BR119" s="5" t="b">
        <f t="array" ref="BR119">IF(ISBLANK(Spreadsheet!AO119),TRUE,ISNUMBER(MATCH(TRUE,EXACT(Spreadsheet!AO119,LifeBenefitClasses),0)))</f>
        <v>1</v>
      </c>
      <c r="BS119" s="5" t="b">
        <f>IF(OR(ISBLANK(Spreadsheet!AO119), Spreadsheet!AO119="Waive"),IF(ISBLANK(Spreadsheet!AP119),TRUE,FALSE),IF(OR(AND(NOT(ISBLANK(Spreadsheet!AO119)),ISBLANK(Spreadsheet!AP119)),NOT(ISNUMBER(VALUE(Spreadsheet!AP119)))),FALSE,IF(OR(AND(Spreadsheet!AP119&lt;6,MOD(Spreadsheet!AP119*10,5)=0), MOD(Spreadsheet!AP119,5000)=0),TRUE,FALSE)))</f>
        <v>1</v>
      </c>
      <c r="BT119" s="5" t="b">
        <f t="array" ref="BT119">IF(ISBLANK(Spreadsheet!AQ119),TRUE,ISNUMBER(MATCH(TRUE,EXACT(Spreadsheet!AQ119,EnrollWaive),0)))</f>
        <v>1</v>
      </c>
      <c r="BU119" s="5" t="b">
        <f t="array" ref="BU119">IF(ISBLANK(Spreadsheet!AR119),TRUE,ISNUMBER(MATCH(TRUE,EXACT(Spreadsheet!AR119,LifeBenefitClasses),0)))</f>
        <v>1</v>
      </c>
      <c r="BV119" s="5" t="b">
        <f>IF(OR(ISBLANK(Spreadsheet!AR119), Spreadsheet!AR119="Waive"),IF(ISBLANK(Spreadsheet!AS119),TRUE,FALSE),IF(OR(AND(NOT(ISBLANK(Spreadsheet!AR119)),ISBLANK(Spreadsheet!AS119)),NOT(ISNUMBER(VALUE(Spreadsheet!AS119)))),FALSE,IF(OR(AND(Spreadsheet!AS119&lt;6,MOD(Spreadsheet!AS119*10,5)=0), MOD(Spreadsheet!AS119,10000)=0),TRUE,FALSE)))</f>
        <v>1</v>
      </c>
      <c r="BW119" s="5" t="b">
        <f t="array" ref="BW119">IF(ISBLANK(Spreadsheet!AT119),TRUE,ISNUMBER(MATCH(TRUE,EXACT(Spreadsheet!AT119,LifeBenefitClasses),0)))</f>
        <v>1</v>
      </c>
      <c r="BX119" s="5" t="b">
        <f>IF(OR(ISBLANK(Spreadsheet!AT119), Spreadsheet!AT119="Waive"),IF(ISBLANK(Spreadsheet!AU119),TRUE,FALSE),IF(OR(AND(NOT(ISBLANK(Spreadsheet!AT119)),ISBLANK(Spreadsheet!AU119)),NOT(ISNUMBER(VALUE(Spreadsheet!AU119)))),FALSE,IF(AND(NOT(OR(ISBLANK(Spreadsheet!AT119),Spreadsheet!AT119="Waive")),NOT(OR(ISBLANK(Spreadsheet!AR119),Spreadsheet!AR119="Waive")),MOD(Spreadsheet!AU119,5000)=0, Spreadsheet!AU119&lt;=(Spreadsheet!AS119*0.5)),TRUE,FALSE)))</f>
        <v>1</v>
      </c>
      <c r="BY119" s="5" t="b">
        <f t="array" ref="BY119">IF(ISBLANK(Spreadsheet!AV119),TRUE,ISNUMBER(MATCH(TRUE,EXACT(Spreadsheet!AV119,EnrollWaive),0)))</f>
        <v>1</v>
      </c>
      <c r="BZ119" s="5" t="b">
        <f t="array" ref="BZ119">IF(ISBLANK(Spreadsheet!AW119),TRUE,ISNUMBER(MATCH(TRUE,EXACT(Spreadsheet!AW119,LifeBenefitClasses),0)))</f>
        <v>1</v>
      </c>
      <c r="CA119" s="5" t="b">
        <f t="array" ref="CA119">IF(ISBLANK(Spreadsheet!AX119),TRUE,ISNUMBER(MATCH(TRUE,EXACT(Spreadsheet!AX119,LifeBenefitClasses),0)))</f>
        <v>1</v>
      </c>
      <c r="CB119" s="5" t="b">
        <f t="array" ref="CB119">IF(ISBLANK(Spreadsheet!AY119),TRUE,ISNUMBER(MATCH(TRUE,EXACT(Spreadsheet!AY119,LifeBenefitClasses),0)))</f>
        <v>1</v>
      </c>
      <c r="CC119" s="5" t="b">
        <f t="array" ref="CC119">IF(ISBLANK(Spreadsheet!AZ119),TRUE,ISNUMBER(MATCH(TRUE,EXACT(Spreadsheet!AZ119,LifeBenefitClasses),0)))</f>
        <v>1</v>
      </c>
      <c r="CD119" s="5" t="b">
        <f t="array" ref="CD119">IF(ISBLANK(Spreadsheet!BA119),TRUE,ISNUMBER(MATCH(TRUE,EXACT(Spreadsheet!BA119,LifeBenefitClasses),0)))</f>
        <v>1</v>
      </c>
      <c r="CE119" s="5" t="b">
        <f>IF(OR(ISBLANK(Spreadsheet!BA119), Spreadsheet!BA119="Waive"),IF(ISBLANK(Spreadsheet!BB119),TRUE,FALSE),IF(OR(AND(NOT(ISBLANK(Spreadsheet!BA119)),ISBLANK(Spreadsheet!BB119)),NOT(ISNUMBER(VALUE(Spreadsheet!BB119))),ISBLANK(Spreadsheet!BC119),NOT(ISNUMBER(VALUE(Spreadsheet!BC119)))),FALSE,IF(AND(Spreadsheet!BB119&gt;=50000,Spreadsheet!BB119&lt;=250000,MOD(Spreadsheet!BB119,10000)=0,Spreadsheet!BB119&lt;=(10*Spreadsheet!BC119)),TRUE,FALSE)))</f>
        <v>1</v>
      </c>
      <c r="CF119" s="5" t="b">
        <f>IF(NOT(ISBLANK(Spreadsheet!BC119)),AND(ISNUMBER(VALUE(Spreadsheet!BC119)),Spreadsheet!BC119&gt;0),AND(OR(ISBLANK(Spreadsheet!AO119),Spreadsheet!AO119="Waive",AND(NOT(OR(ISBLANK(Spreadsheet!AO119),Spreadsheet!AO119="Waive")),Spreadsheet!AP119&gt;=6)),OR(ISBLANK(Spreadsheet!AR119),AND(NOT(OR(ISBLANK(Spreadsheet!AR119),Spreadsheet!AR119="Waive")),Spreadsheet!AS119&gt;=6)),OR(ISBLANK(Spreadsheet!AW119)),OR(ISBLANK(Spreadsheet!AX119)),OR(ISBLANK(Spreadsheet!AY119)),OR(ISBLANK(Spreadsheet!AZ119)),OR(ISBLANK(Spreadsheet!BA119),Spreadsheet!BA119="Waive")))</f>
        <v>1</v>
      </c>
      <c r="CG119" s="5" t="b">
        <f t="shared" ca="1" si="9"/>
        <v>1</v>
      </c>
    </row>
    <row r="120" spans="8:85" x14ac:dyDescent="0.3">
      <c r="H120" s="5">
        <f t="shared" ca="1" si="6"/>
        <v>2</v>
      </c>
      <c r="I120" s="5" t="str">
        <f t="shared" ca="1" si="7"/>
        <v/>
      </c>
      <c r="J120" s="5" t="str">
        <f>IF(AND(NOT(ISBLANK(Spreadsheet!C120)),ISBLANK(Spreadsheet!D120)),Spreadsheet!F120&amp;" "&amp;Spreadsheet!H120,"")</f>
        <v/>
      </c>
      <c r="K120" s="5">
        <f>IF(AND(NOT(ISBLANK(Spreadsheet!C120)),ISBLANK(Spreadsheet!D120)),COUNTIFS(Spreadsheet!E121:E$786,"=Child",Spreadsheet!C121:C$786, "="&amp;Spreadsheet!C120) + COUNTIFS(Spreadsheet!E121:E$786,"=Step-child",Spreadsheet!C121:C$786, "="&amp;Spreadsheet!C120),0)</f>
        <v>0</v>
      </c>
      <c r="L120" s="5">
        <f>IF(NOT(ISBLANK(J120)),COUNTIFS(Spreadsheet!E121:E$786,"=Wife",Spreadsheet!C121:C$786, "="&amp;Spreadsheet!C120) + COUNTIFS(Spreadsheet!E121:E$786,"=Husband",Spreadsheet!C121:C$786, "="&amp;Spreadsheet!C120),0)</f>
        <v>0</v>
      </c>
      <c r="M120" s="5">
        <f>IF(NOT(ISBLANK(Spreadsheet!AJ120)),VLOOKUP(Spreadsheet!AJ120,'Drop Downs'!$P$2:$R$16,3,FALSE),0)</f>
        <v>0</v>
      </c>
      <c r="N120" s="5">
        <f>IF(NOT(ISBLANK(Spreadsheet!AJ120)), VLOOKUP(Spreadsheet!AJ120,'Drop Downs'!$P$2:$R$16,2,FALSE),0)</f>
        <v>0</v>
      </c>
      <c r="O120" s="5">
        <f>IF(NOT(ISBLANK(Spreadsheet!AL120)),VLOOKUP(Spreadsheet!AL120,'Drop Downs'!$P$2:$R$16,3,FALSE), 0)</f>
        <v>0</v>
      </c>
      <c r="P120" s="5">
        <f>IF(NOT(ISBLANK(Spreadsheet!AL120)),VLOOKUP(Spreadsheet!AL120,'Drop Downs'!$P$2:$R$16,2,FALSE),0)</f>
        <v>0</v>
      </c>
      <c r="Q120" s="5">
        <f>IF(NOT(ISBLANK(Spreadsheet!AN120)),VLOOKUP(Spreadsheet!AN120,'Drop Downs'!$P$2:$R$16,3,FALSE),0)</f>
        <v>0</v>
      </c>
      <c r="R120" s="5">
        <f>IF(NOT(ISBLANK(Spreadsheet!AN120)),VLOOKUP(Spreadsheet!AN120,'Drop Downs'!$P$2:$R$16,2,FALSE),0)</f>
        <v>0</v>
      </c>
      <c r="S120" s="5" t="str">
        <f>IF(OR(M120&gt;K120,N120&gt;L120,O120&gt;K120, Q120&gt;K120,N120&gt;L120, P120&gt;L120, R120&gt;L120),"Member currently has a coverage election over what he/she needs.  Please add more dependents or adjust the coverage election.","")&amp;(IF(AND(NOT(ISBLANK(Spreadsheet!C120)),NOT(ISBLANK(Spreadsheet!D120)),ISBLANK(Spreadsheet!E120)),"Dependent lacks a relationship to member.Please select one from the drop-down.",""))</f>
        <v/>
      </c>
      <c r="T120" s="5" t="b">
        <f t="shared" si="8"/>
        <v>1</v>
      </c>
      <c r="U120" s="5" t="b">
        <f>OR(ISBLANK(Spreadsheet!C120),IF(NOT(ISBLANK(Spreadsheet!D120)),NOT(ISBLANK(Spreadsheet!E120)),TRUE))</f>
        <v>1</v>
      </c>
      <c r="V120" s="5" t="b">
        <f>OR(ISBLANK(Spreadsheet!C120), NOT(ISBLANK(Spreadsheet!I120)))</f>
        <v>1</v>
      </c>
      <c r="W120" s="5" t="b">
        <f>OR(ISBLANK(Spreadsheet!D120),NOT(ISBLANK(Spreadsheet!C120)))</f>
        <v>1</v>
      </c>
      <c r="X120" s="155" t="str">
        <f>REPT("0",MIN(FIND({1,2,3,4,5,6,7,8,9},Spreadsheet!C120&amp;"123456789"))-1)&amp;IF(ISBLANK(Spreadsheet!C120),"",SUMPRODUCT(MID(0&amp;Spreadsheet!C120,LARGE(INDEX(ISNUMBER(--MID(Spreadsheet!C120,ROW($1:$225),1))*
 ROW($1:$225),0),ROW($1:$225))+1,1)*10^ROW($1:$225)/10))</f>
        <v/>
      </c>
      <c r="Y120" s="5" t="b">
        <f>IF(NOT(ISBLANK(Spreadsheet!C120)),IF(AND(ISNUMBER(VALUE(Spreadsheet!C120)), LEN(Spreadsheet!C120)=9),TRUE,FALSE),TRUE)</f>
        <v>1</v>
      </c>
      <c r="Z120" s="155" t="str">
        <f>REPT("0",MIN(FIND({1,2,3,4,5,6,7,8,9},Spreadsheet!D120&amp;"123456789"))-1)&amp;IF(ISBLANK(Spreadsheet!D120),"",SUMPRODUCT(MID(0&amp;Spreadsheet!D120,LARGE(INDEX(ISNUMBER(--MID(Spreadsheet!D120,ROW($1:$225),1))*
 ROW($1:$225),0),ROW($1:$225))+1,1)*10^ROW($1:$225)/10))</f>
        <v/>
      </c>
      <c r="AA120" s="5" t="b">
        <f>IF(AND(NOT(ISBLANK(Spreadsheet!D120)),NOT(ISBLANK(Spreadsheet!C120))),IF(AND(ISNUMBER(VALUE(Spreadsheet!D120)), LEN(Spreadsheet!D120)=9),TRUE,FALSE),IF(AND(NOT(ISBLANK(Spreadsheet!D120)),ISBLANK(Spreadsheet!C120)),FALSE,TRUE))</f>
        <v>1</v>
      </c>
      <c r="AB120" s="5" t="b">
        <f>OR(ISBLANK(Spreadsheet!Y120),IF(NOT(ISBLANK(Spreadsheet!Y120)),LEN(Spreadsheet!Y120)=10,ISNUMBER(VALUE(Spreadsheet!Y120))))</f>
        <v>1</v>
      </c>
      <c r="AC120" s="5" t="b">
        <f>OR(ISBLANK(Spreadsheet!AI120), AND(NOT(ISBLANK(Spreadsheet!AJ120)), NOT(ISNUMBER(SEARCH("Waive",Spreadsheet!AJ120)))))</f>
        <v>1</v>
      </c>
      <c r="AD120" s="5" t="b">
        <f>OR(ISBLANK(Spreadsheet!AK120), AND(NOT(ISBLANK(Spreadsheet!AL120)), NOT(ISNUMBER(SEARCH("Waive",Spreadsheet!AL120)))))</f>
        <v>1</v>
      </c>
      <c r="AE120" s="5" t="b">
        <f>OR(ISBLANK(Spreadsheet!AM120), AND(NOT(ISBLANK(Spreadsheet!AN120)), NOT(ISNUMBER(SEARCH("Waive", Spreadsheet!AN120)))))</f>
        <v>1</v>
      </c>
      <c r="AF120" s="5" t="b">
        <f>OR(ISBLANK(Spreadsheet!C120), NOT(ISBLANK(Spreadsheet!D120)),NOT(ISBLANK(Spreadsheet!L120)))</f>
        <v>1</v>
      </c>
      <c r="AG120" s="5" t="b">
        <f>IF(AND(NOT(ISBLANK(Spreadsheet!C120)), NOT(ISBLANK(Spreadsheet!D120)),Spreadsheet!C120&lt;&gt;Spreadsheet!D120),IF(ISERROR(VLOOKUP(Spreadsheet!C120, Spreadsheet!$C$6:'Spreadsheet'!$C119,1,FALSE)), FALSE, TRUE),TRUE)</f>
        <v>1</v>
      </c>
      <c r="AH120" s="5" t="b">
        <f>Spreadsheet!$B$2=Spreadsheet!AD120</f>
        <v>1</v>
      </c>
      <c r="AI120" s="5" t="b">
        <f>IF(ISBLANK(Spreadsheet!G120),TRUE,IF(OR(LEN(Spreadsheet!G120)&gt;1,ISNUMBER(VALUE(Spreadsheet!G120))),FALSE,TRUE))</f>
        <v>1</v>
      </c>
      <c r="AJ120" s="5" t="b">
        <f>OR(ISBLANK(Spreadsheet!C120), NOT(ISBLANK(Spreadsheet!B120)), NOT(ISBLANK(Spreadsheet!D120)))</f>
        <v>1</v>
      </c>
      <c r="AK120" s="5" t="b">
        <f t="array" ref="AK120">IF(OR(AND(ISBLANK(Spreadsheet!E120),ISBLANK(Spreadsheet!D120),NOT(ISBLANK(Spreadsheet!C120))),AND(ISBLANK(Spreadsheet!E120),ISBLANK(Spreadsheet!D120),ISBLANK(Spreadsheet!C120))),TRUE,ISNUMBER(MATCH(TRUE,EXACT(Spreadsheet!E120,Relationships),0)))</f>
        <v>1</v>
      </c>
      <c r="AL120" s="5" t="b">
        <f>IF(NOT(ISBLANK(Spreadsheet!C120)),IF(OR(ISBLANK(Spreadsheet!F120),LEN(Spreadsheet!F120)&gt;40),FALSE,TRUE),TRUE)</f>
        <v>1</v>
      </c>
      <c r="AM120" s="5" t="b">
        <f>IF(NOT(ISBLANK(Spreadsheet!C120)),IF(OR(ISBLANK(Spreadsheet!H120),LEN(Spreadsheet!H120)&gt;40),FALSE,TRUE),TRUE)</f>
        <v>1</v>
      </c>
      <c r="AN120" s="5" t="b">
        <f t="array" ref="AN120">IF(ISBLANK(Spreadsheet!I120),TRUE,ISNUMBER(MATCH(TRUE,EXACT(Spreadsheet!I120,GenderValues),0)))</f>
        <v>1</v>
      </c>
      <c r="AO120" s="5" t="b">
        <f ca="1">IF(ISERROR(DATEVALUE(TEXT(Spreadsheet!J120,"mm/dd/yyyy")) &gt; TODAY()),IF(AND(ISBLANK(Spreadsheet!J120),ISBLANK(Spreadsheet!C120)),TRUE,FALSE),IF(DATEVALUE(TEXT(Spreadsheet!J120,"mm/dd/yyyy")) &gt; TODAY(),FALSE,TRUE))</f>
        <v>1</v>
      </c>
      <c r="AP120" s="5" t="b">
        <f>OR(ISBLANK(Spreadsheet!K120),LEN(Spreadsheet!K120)&lt;=100)</f>
        <v>1</v>
      </c>
      <c r="AQ120" s="5" t="b">
        <f t="array" ref="AQ120">IF(OR(AND(ISBLANK(Spreadsheet!L120),ISBLANK(Spreadsheet!C120)),AND(NOT(ISBLANK(Spreadsheet!C120)),NOT(ISBLANK(Spreadsheet!D120)))),TRUE,ISNUMBER(MATCH(TRUE,EXACT(Spreadsheet!L120,MaritalStatus),0)))</f>
        <v>1</v>
      </c>
      <c r="AR120" s="5" t="b">
        <f ca="1">IF(ISERROR(DATEVALUE(TEXT(Spreadsheet!M120,"mm/dd/yyyy")) &gt; TODAY()),IF(ISBLANK(Spreadsheet!M120),TRUE,FALSE),IF(DATEVALUE(TEXT(Spreadsheet!M120,"mm/dd/yyyy")) &gt; TODAY(),FALSE,TRUE))</f>
        <v>1</v>
      </c>
      <c r="AS120" s="5" t="b">
        <f>OR(ISBLANK(Spreadsheet!N120),LEN(Spreadsheet!N120)&lt;=100)</f>
        <v>1</v>
      </c>
      <c r="AT120" s="5" t="b">
        <f>OR(ISBLANK(Spreadsheet!O120),UPPER(Spreadsheet!O120)="YES")</f>
        <v>1</v>
      </c>
      <c r="AU120" s="5" t="b">
        <f>OR(ISBLANK(Spreadsheet!P120),UPPER(Spreadsheet!P120)="YES")</f>
        <v>1</v>
      </c>
      <c r="AV120" s="5" t="b">
        <f t="array" ref="AV120">IF(ISBLANK(Spreadsheet!Q120),TRUE,ISNUMBER(MATCH(TRUE,EXACT(Spreadsheet!Q120,OnGroupsPriorIns),0)))</f>
        <v>1</v>
      </c>
      <c r="AW120" s="5" t="b">
        <f>OR(ISBLANK(Spreadsheet!R120),UPPER(Spreadsheet!R120)="YES")</f>
        <v>1</v>
      </c>
      <c r="AX120" s="5" t="b">
        <f>OR(ISBLANK(Spreadsheet!S120),UPPER(Spreadsheet!S120)="YES")</f>
        <v>1</v>
      </c>
      <c r="AY120" s="5" t="b">
        <f>OR(AND(ISBLANK(Spreadsheet!C120),LEN(Spreadsheet!T120)=0),AND(NOT(ISBLANK(Spreadsheet!C120)),LEN(Spreadsheet!T120)&gt;0,LEN(Spreadsheet!T120)&lt;=50))</f>
        <v>1</v>
      </c>
      <c r="AZ120" s="5" t="b">
        <f>OR(LEN(Spreadsheet!U120)=0,AND(LEN(Spreadsheet!U120)&gt;0,LEN(Spreadsheet!U120)&lt;=50))</f>
        <v>1</v>
      </c>
      <c r="BA120" s="5" t="b">
        <f>OR(AND(ISBLANK(Spreadsheet!C120),LEN(Spreadsheet!V120)=0),AND(NOT(ISBLANK(Spreadsheet!C120)),LEN(Spreadsheet!V120)&gt;0,LEN(Spreadsheet!V120)&lt;=50))</f>
        <v>1</v>
      </c>
      <c r="BB120" s="5" t="b">
        <f t="array" ref="BB120">IF(AND(ISBLANK(Spreadsheet!C120),LEN(Spreadsheet!W120)=0),TRUE,ISNUMBER(MATCH(TRUE,EXACT(Spreadsheet!W120,States),0)))</f>
        <v>1</v>
      </c>
      <c r="BC120" s="5" t="b">
        <f>OR(AND(ISBLANK(Spreadsheet!C120),LEN(Spreadsheet!X120)=0),AND(NOT(ISBLANK(Spreadsheet!C120)),LEN(Spreadsheet!X120)&gt;0,LEN(Spreadsheet!X120)=5,ISNUMBER(VALUE(Spreadsheet!X120))))</f>
        <v>1</v>
      </c>
      <c r="BD120" s="5" t="b">
        <f>OR(ISBLANK(Spreadsheet!Z120),LEN(Spreadsheet!Z120)&lt;=50)</f>
        <v>1</v>
      </c>
      <c r="BE120" s="5" t="b">
        <f>ISBLANK(Spreadsheet!AA120)</f>
        <v>1</v>
      </c>
      <c r="BF120" s="5" t="b">
        <f>ISBLANK(Spreadsheet!AB120)</f>
        <v>1</v>
      </c>
      <c r="BG120" s="5" t="b">
        <f>IF(ISERROR(DATEVALUE(TEXT(Spreadsheet!AC120,"mm/dd/yyyy")) &gt; DATEVALUE(TEXT(Spreadsheet!J120,"mm/dd/yyyy"))),IF(OR(AND(ISBLANK(Spreadsheet!AC120),ISBLANK(Spreadsheet!C120)),AND(NOT(ISBLANK(Spreadsheet!C120)),ISBLANK(Spreadsheet!AC120),NOT(ISBLANK(Spreadsheet!D120)))),TRUE,FALSE),IF(DATEVALUE(TEXT(Spreadsheet!AC120,"mm/dd/yyyy")) &gt; DATEVALUE(TEXT(Spreadsheet!J120,"mm/dd/yyyy")),TRUE,FALSE))</f>
        <v>1</v>
      </c>
      <c r="BH120" s="5" t="b">
        <f>OR(AND(ISBLANK(Spreadsheet!C120),ISBLANK(Spreadsheet!AE120)),AND(NOT(ISBLANK(Spreadsheet!C120)),NOT(ISBLANK(Spreadsheet!D120)),ISBLANK(Spreadsheet!AE120)),AND(NOT(ISBLANK(Spreadsheet!C120)),ISBLANK(Spreadsheet!D120),NOT(ISBLANK(Spreadsheet!AE120)),LEN(Spreadsheet!AE120)&lt;=100))</f>
        <v>1</v>
      </c>
      <c r="BI120" s="5" t="b">
        <f t="array" ref="BI120">IF(ISBLANK(Spreadsheet!AF120),TRUE,ISNUMBER(MATCH(TRUE,EXACT(Spreadsheet!AF120,CobraShortReasons),0)))</f>
        <v>1</v>
      </c>
      <c r="BJ120" s="5" t="b">
        <f ca="1">IF(ISERROR(DATEVALUE(TEXT(Spreadsheet!AG120,"mm/dd/yyyy")) &gt; TODAY()),IF(ISBLANK(Spreadsheet!AG120),TRUE,FALSE),IF(DATEVALUE(TEXT(Spreadsheet!AG120,"mm/dd/yyyy")) &gt; TODAY(),FALSE,TRUE))</f>
        <v>1</v>
      </c>
      <c r="BK120" s="5" t="b">
        <f>OR(ISBLANK(Spreadsheet!AH120),LEN(Spreadsheet!AH120)&lt;=25)</f>
        <v>1</v>
      </c>
      <c r="BL120" s="5" t="b">
        <f t="array" aca="1" ref="BL120" ca="1">IF(ISBLANK(Spreadsheet!AI120),TRUE,ISNUMBER(MATCH(TRUE,EXACT(Spreadsheet!AI120,INDIRECT(Spreadsheet!$D$2)),0)))</f>
        <v>1</v>
      </c>
      <c r="BM120" s="5" t="b">
        <f t="array" aca="1" ref="BM120" ca="1">IF(ISBLANK(Spreadsheet!AJ120),TRUE,ISNUMBER(MATCH(TRUE,EXACT(Spreadsheet!AJ120,INDIRECT(Spreadsheet!BJ120)),0)))</f>
        <v>1</v>
      </c>
      <c r="BN120" s="5" t="b">
        <f t="array" ref="BN120">IF(ISBLANK(Spreadsheet!AK120),TRUE,ISNUMBER(MATCH(TRUE,EXACT(Spreadsheet!AK120,DentalPlans),0)))</f>
        <v>1</v>
      </c>
      <c r="BO120" s="5" t="b">
        <f t="array" aca="1" ref="BO120" ca="1">IF(ISBLANK(Spreadsheet!AL120),TRUE,ISNUMBER(MATCH(TRUE,EXACT(Spreadsheet!AL120,INDIRECT(Spreadsheet!BK120)),0)))</f>
        <v>1</v>
      </c>
      <c r="BP120" s="5" t="b">
        <f t="array" ref="BP120">IF(ISBLANK(Spreadsheet!AM120),TRUE,ISNUMBER(MATCH(TRUE,EXACT(Spreadsheet!AM120,VisionPlans),0)))</f>
        <v>1</v>
      </c>
      <c r="BQ120" s="5" t="b">
        <f t="array" aca="1" ref="BQ120" ca="1">IF(ISBLANK(Spreadsheet!AN120),TRUE,ISNUMBER(MATCH(TRUE,EXACT(Spreadsheet!AN120,INDIRECT(Spreadsheet!BL120)),0)))</f>
        <v>1</v>
      </c>
      <c r="BR120" s="5" t="b">
        <f t="array" ref="BR120">IF(ISBLANK(Spreadsheet!AO120),TRUE,ISNUMBER(MATCH(TRUE,EXACT(Spreadsheet!AO120,LifeBenefitClasses),0)))</f>
        <v>1</v>
      </c>
      <c r="BS120" s="5" t="b">
        <f>IF(OR(ISBLANK(Spreadsheet!AO120), Spreadsheet!AO120="Waive"),IF(ISBLANK(Spreadsheet!AP120),TRUE,FALSE),IF(OR(AND(NOT(ISBLANK(Spreadsheet!AO120)),ISBLANK(Spreadsheet!AP120)),NOT(ISNUMBER(VALUE(Spreadsheet!AP120)))),FALSE,IF(OR(AND(Spreadsheet!AP120&lt;6,MOD(Spreadsheet!AP120*10,5)=0), MOD(Spreadsheet!AP120,5000)=0),TRUE,FALSE)))</f>
        <v>1</v>
      </c>
      <c r="BT120" s="5" t="b">
        <f t="array" ref="BT120">IF(ISBLANK(Spreadsheet!AQ120),TRUE,ISNUMBER(MATCH(TRUE,EXACT(Spreadsheet!AQ120,EnrollWaive),0)))</f>
        <v>1</v>
      </c>
      <c r="BU120" s="5" t="b">
        <f t="array" ref="BU120">IF(ISBLANK(Spreadsheet!AR120),TRUE,ISNUMBER(MATCH(TRUE,EXACT(Spreadsheet!AR120,LifeBenefitClasses),0)))</f>
        <v>1</v>
      </c>
      <c r="BV120" s="5" t="b">
        <f>IF(OR(ISBLANK(Spreadsheet!AR120), Spreadsheet!AR120="Waive"),IF(ISBLANK(Spreadsheet!AS120),TRUE,FALSE),IF(OR(AND(NOT(ISBLANK(Spreadsheet!AR120)),ISBLANK(Spreadsheet!AS120)),NOT(ISNUMBER(VALUE(Spreadsheet!AS120)))),FALSE,IF(OR(AND(Spreadsheet!AS120&lt;6,MOD(Spreadsheet!AS120*10,5)=0), MOD(Spreadsheet!AS120,10000)=0),TRUE,FALSE)))</f>
        <v>1</v>
      </c>
      <c r="BW120" s="5" t="b">
        <f t="array" ref="BW120">IF(ISBLANK(Spreadsheet!AT120),TRUE,ISNUMBER(MATCH(TRUE,EXACT(Spreadsheet!AT120,LifeBenefitClasses),0)))</f>
        <v>1</v>
      </c>
      <c r="BX120" s="5" t="b">
        <f>IF(OR(ISBLANK(Spreadsheet!AT120), Spreadsheet!AT120="Waive"),IF(ISBLANK(Spreadsheet!AU120),TRUE,FALSE),IF(OR(AND(NOT(ISBLANK(Spreadsheet!AT120)),ISBLANK(Spreadsheet!AU120)),NOT(ISNUMBER(VALUE(Spreadsheet!AU120)))),FALSE,IF(AND(NOT(OR(ISBLANK(Spreadsheet!AT120),Spreadsheet!AT120="Waive")),NOT(OR(ISBLANK(Spreadsheet!AR120),Spreadsheet!AR120="Waive")),MOD(Spreadsheet!AU120,5000)=0, Spreadsheet!AU120&lt;=(Spreadsheet!AS120*0.5)),TRUE,FALSE)))</f>
        <v>1</v>
      </c>
      <c r="BY120" s="5" t="b">
        <f t="array" ref="BY120">IF(ISBLANK(Spreadsheet!AV120),TRUE,ISNUMBER(MATCH(TRUE,EXACT(Spreadsheet!AV120,EnrollWaive),0)))</f>
        <v>1</v>
      </c>
      <c r="BZ120" s="5" t="b">
        <f t="array" ref="BZ120">IF(ISBLANK(Spreadsheet!AW120),TRUE,ISNUMBER(MATCH(TRUE,EXACT(Spreadsheet!AW120,LifeBenefitClasses),0)))</f>
        <v>1</v>
      </c>
      <c r="CA120" s="5" t="b">
        <f t="array" ref="CA120">IF(ISBLANK(Spreadsheet!AX120),TRUE,ISNUMBER(MATCH(TRUE,EXACT(Spreadsheet!AX120,LifeBenefitClasses),0)))</f>
        <v>1</v>
      </c>
      <c r="CB120" s="5" t="b">
        <f t="array" ref="CB120">IF(ISBLANK(Spreadsheet!AY120),TRUE,ISNUMBER(MATCH(TRUE,EXACT(Spreadsheet!AY120,LifeBenefitClasses),0)))</f>
        <v>1</v>
      </c>
      <c r="CC120" s="5" t="b">
        <f t="array" ref="CC120">IF(ISBLANK(Spreadsheet!AZ120),TRUE,ISNUMBER(MATCH(TRUE,EXACT(Spreadsheet!AZ120,LifeBenefitClasses),0)))</f>
        <v>1</v>
      </c>
      <c r="CD120" s="5" t="b">
        <f t="array" ref="CD120">IF(ISBLANK(Spreadsheet!BA120),TRUE,ISNUMBER(MATCH(TRUE,EXACT(Spreadsheet!BA120,LifeBenefitClasses),0)))</f>
        <v>1</v>
      </c>
      <c r="CE120" s="5" t="b">
        <f>IF(OR(ISBLANK(Spreadsheet!BA120), Spreadsheet!BA120="Waive"),IF(ISBLANK(Spreadsheet!BB120),TRUE,FALSE),IF(OR(AND(NOT(ISBLANK(Spreadsheet!BA120)),ISBLANK(Spreadsheet!BB120)),NOT(ISNUMBER(VALUE(Spreadsheet!BB120))),ISBLANK(Spreadsheet!BC120),NOT(ISNUMBER(VALUE(Spreadsheet!BC120)))),FALSE,IF(AND(Spreadsheet!BB120&gt;=50000,Spreadsheet!BB120&lt;=250000,MOD(Spreadsheet!BB120,10000)=0,Spreadsheet!BB120&lt;=(10*Spreadsheet!BC120)),TRUE,FALSE)))</f>
        <v>1</v>
      </c>
      <c r="CF120" s="5" t="b">
        <f>IF(NOT(ISBLANK(Spreadsheet!BC120)),AND(ISNUMBER(VALUE(Spreadsheet!BC120)),Spreadsheet!BC120&gt;0),AND(OR(ISBLANK(Spreadsheet!AO120),Spreadsheet!AO120="Waive",AND(NOT(OR(ISBLANK(Spreadsheet!AO120),Spreadsheet!AO120="Waive")),Spreadsheet!AP120&gt;=6)),OR(ISBLANK(Spreadsheet!AR120),AND(NOT(OR(ISBLANK(Spreadsheet!AR120),Spreadsheet!AR120="Waive")),Spreadsheet!AS120&gt;=6)),OR(ISBLANK(Spreadsheet!AW120)),OR(ISBLANK(Spreadsheet!AX120)),OR(ISBLANK(Spreadsheet!AY120)),OR(ISBLANK(Spreadsheet!AZ120)),OR(ISBLANK(Spreadsheet!BA120),Spreadsheet!BA120="Waive")))</f>
        <v>1</v>
      </c>
      <c r="CG120" s="5" t="b">
        <f t="shared" ca="1" si="9"/>
        <v>1</v>
      </c>
    </row>
    <row r="121" spans="8:85" x14ac:dyDescent="0.3">
      <c r="H121" s="5">
        <f t="shared" ca="1" si="6"/>
        <v>2</v>
      </c>
      <c r="I121" s="5" t="str">
        <f t="shared" ca="1" si="7"/>
        <v/>
      </c>
      <c r="J121" s="5" t="str">
        <f>IF(AND(NOT(ISBLANK(Spreadsheet!C121)),ISBLANK(Spreadsheet!D121)),Spreadsheet!F121&amp;" "&amp;Spreadsheet!H121,"")</f>
        <v/>
      </c>
      <c r="K121" s="5">
        <f>IF(AND(NOT(ISBLANK(Spreadsheet!C121)),ISBLANK(Spreadsheet!D121)),COUNTIFS(Spreadsheet!E122:E$786,"=Child",Spreadsheet!C122:C$786, "="&amp;Spreadsheet!C121) + COUNTIFS(Spreadsheet!E122:E$786,"=Step-child",Spreadsheet!C122:C$786, "="&amp;Spreadsheet!C121),0)</f>
        <v>0</v>
      </c>
      <c r="L121" s="5">
        <f>IF(NOT(ISBLANK(J121)),COUNTIFS(Spreadsheet!E122:E$786,"=Wife",Spreadsheet!C122:C$786, "="&amp;Spreadsheet!C121) + COUNTIFS(Spreadsheet!E122:E$786,"=Husband",Spreadsheet!C122:C$786, "="&amp;Spreadsheet!C121),0)</f>
        <v>0</v>
      </c>
      <c r="M121" s="5">
        <f>IF(NOT(ISBLANK(Spreadsheet!AJ121)),VLOOKUP(Spreadsheet!AJ121,'Drop Downs'!$P$2:$R$16,3,FALSE),0)</f>
        <v>0</v>
      </c>
      <c r="N121" s="5">
        <f>IF(NOT(ISBLANK(Spreadsheet!AJ121)), VLOOKUP(Spreadsheet!AJ121,'Drop Downs'!$P$2:$R$16,2,FALSE),0)</f>
        <v>0</v>
      </c>
      <c r="O121" s="5">
        <f>IF(NOT(ISBLANK(Spreadsheet!AL121)),VLOOKUP(Spreadsheet!AL121,'Drop Downs'!$P$2:$R$16,3,FALSE), 0)</f>
        <v>0</v>
      </c>
      <c r="P121" s="5">
        <f>IF(NOT(ISBLANK(Spreadsheet!AL121)),VLOOKUP(Spreadsheet!AL121,'Drop Downs'!$P$2:$R$16,2,FALSE),0)</f>
        <v>0</v>
      </c>
      <c r="Q121" s="5">
        <f>IF(NOT(ISBLANK(Spreadsheet!AN121)),VLOOKUP(Spreadsheet!AN121,'Drop Downs'!$P$2:$R$16,3,FALSE),0)</f>
        <v>0</v>
      </c>
      <c r="R121" s="5">
        <f>IF(NOT(ISBLANK(Spreadsheet!AN121)),VLOOKUP(Spreadsheet!AN121,'Drop Downs'!$P$2:$R$16,2,FALSE),0)</f>
        <v>0</v>
      </c>
      <c r="S121" s="5" t="str">
        <f>IF(OR(M121&gt;K121,N121&gt;L121,O121&gt;K121, Q121&gt;K121,N121&gt;L121, P121&gt;L121, R121&gt;L121),"Member currently has a coverage election over what he/she needs.  Please add more dependents or adjust the coverage election.","")&amp;(IF(AND(NOT(ISBLANK(Spreadsheet!C121)),NOT(ISBLANK(Spreadsheet!D121)),ISBLANK(Spreadsheet!E121)),"Dependent lacks a relationship to member.Please select one from the drop-down.",""))</f>
        <v/>
      </c>
      <c r="T121" s="5" t="b">
        <f t="shared" si="8"/>
        <v>1</v>
      </c>
      <c r="U121" s="5" t="b">
        <f>OR(ISBLANK(Spreadsheet!C121),IF(NOT(ISBLANK(Spreadsheet!D121)),NOT(ISBLANK(Spreadsheet!E121)),TRUE))</f>
        <v>1</v>
      </c>
      <c r="V121" s="5" t="b">
        <f>OR(ISBLANK(Spreadsheet!C121), NOT(ISBLANK(Spreadsheet!I121)))</f>
        <v>1</v>
      </c>
      <c r="W121" s="5" t="b">
        <f>OR(ISBLANK(Spreadsheet!D121),NOT(ISBLANK(Spreadsheet!C121)))</f>
        <v>1</v>
      </c>
      <c r="X121" s="155" t="str">
        <f>REPT("0",MIN(FIND({1,2,3,4,5,6,7,8,9},Spreadsheet!C121&amp;"123456789"))-1)&amp;IF(ISBLANK(Spreadsheet!C121),"",SUMPRODUCT(MID(0&amp;Spreadsheet!C121,LARGE(INDEX(ISNUMBER(--MID(Spreadsheet!C121,ROW($1:$225),1))*
 ROW($1:$225),0),ROW($1:$225))+1,1)*10^ROW($1:$225)/10))</f>
        <v/>
      </c>
      <c r="Y121" s="5" t="b">
        <f>IF(NOT(ISBLANK(Spreadsheet!C121)),IF(AND(ISNUMBER(VALUE(Spreadsheet!C121)), LEN(Spreadsheet!C121)=9),TRUE,FALSE),TRUE)</f>
        <v>1</v>
      </c>
      <c r="Z121" s="155" t="str">
        <f>REPT("0",MIN(FIND({1,2,3,4,5,6,7,8,9},Spreadsheet!D121&amp;"123456789"))-1)&amp;IF(ISBLANK(Spreadsheet!D121),"",SUMPRODUCT(MID(0&amp;Spreadsheet!D121,LARGE(INDEX(ISNUMBER(--MID(Spreadsheet!D121,ROW($1:$225),1))*
 ROW($1:$225),0),ROW($1:$225))+1,1)*10^ROW($1:$225)/10))</f>
        <v/>
      </c>
      <c r="AA121" s="5" t="b">
        <f>IF(AND(NOT(ISBLANK(Spreadsheet!D121)),NOT(ISBLANK(Spreadsheet!C121))),IF(AND(ISNUMBER(VALUE(Spreadsheet!D121)), LEN(Spreadsheet!D121)=9),TRUE,FALSE),IF(AND(NOT(ISBLANK(Spreadsheet!D121)),ISBLANK(Spreadsheet!C121)),FALSE,TRUE))</f>
        <v>1</v>
      </c>
      <c r="AB121" s="5" t="b">
        <f>OR(ISBLANK(Spreadsheet!Y121),IF(NOT(ISBLANK(Spreadsheet!Y121)),LEN(Spreadsheet!Y121)=10,ISNUMBER(VALUE(Spreadsheet!Y121))))</f>
        <v>1</v>
      </c>
      <c r="AC121" s="5" t="b">
        <f>OR(ISBLANK(Spreadsheet!AI121), AND(NOT(ISBLANK(Spreadsheet!AJ121)), NOT(ISNUMBER(SEARCH("Waive",Spreadsheet!AJ121)))))</f>
        <v>1</v>
      </c>
      <c r="AD121" s="5" t="b">
        <f>OR(ISBLANK(Spreadsheet!AK121), AND(NOT(ISBLANK(Spreadsheet!AL121)), NOT(ISNUMBER(SEARCH("Waive",Spreadsheet!AL121)))))</f>
        <v>1</v>
      </c>
      <c r="AE121" s="5" t="b">
        <f>OR(ISBLANK(Spreadsheet!AM121), AND(NOT(ISBLANK(Spreadsheet!AN121)), NOT(ISNUMBER(SEARCH("Waive", Spreadsheet!AN121)))))</f>
        <v>1</v>
      </c>
      <c r="AF121" s="5" t="b">
        <f>OR(ISBLANK(Spreadsheet!C121), NOT(ISBLANK(Spreadsheet!D121)),NOT(ISBLANK(Spreadsheet!L121)))</f>
        <v>1</v>
      </c>
      <c r="AG121" s="5" t="b">
        <f>IF(AND(NOT(ISBLANK(Spreadsheet!C121)), NOT(ISBLANK(Spreadsheet!D121)),Spreadsheet!C121&lt;&gt;Spreadsheet!D121),IF(ISERROR(VLOOKUP(Spreadsheet!C121, Spreadsheet!$C$6:'Spreadsheet'!$C120,1,FALSE)), FALSE, TRUE),TRUE)</f>
        <v>1</v>
      </c>
      <c r="AH121" s="5" t="b">
        <f>Spreadsheet!$B$2=Spreadsheet!AD121</f>
        <v>1</v>
      </c>
      <c r="AI121" s="5" t="b">
        <f>IF(ISBLANK(Spreadsheet!G121),TRUE,IF(OR(LEN(Spreadsheet!G121)&gt;1,ISNUMBER(VALUE(Spreadsheet!G121))),FALSE,TRUE))</f>
        <v>1</v>
      </c>
      <c r="AJ121" s="5" t="b">
        <f>OR(ISBLANK(Spreadsheet!C121), NOT(ISBLANK(Spreadsheet!B121)), NOT(ISBLANK(Spreadsheet!D121)))</f>
        <v>1</v>
      </c>
      <c r="AK121" s="5" t="b">
        <f t="array" ref="AK121">IF(OR(AND(ISBLANK(Spreadsheet!E121),ISBLANK(Spreadsheet!D121),NOT(ISBLANK(Spreadsheet!C121))),AND(ISBLANK(Spreadsheet!E121),ISBLANK(Spreadsheet!D121),ISBLANK(Spreadsheet!C121))),TRUE,ISNUMBER(MATCH(TRUE,EXACT(Spreadsheet!E121,Relationships),0)))</f>
        <v>1</v>
      </c>
      <c r="AL121" s="5" t="b">
        <f>IF(NOT(ISBLANK(Spreadsheet!C121)),IF(OR(ISBLANK(Spreadsheet!F121),LEN(Spreadsheet!F121)&gt;40),FALSE,TRUE),TRUE)</f>
        <v>1</v>
      </c>
      <c r="AM121" s="5" t="b">
        <f>IF(NOT(ISBLANK(Spreadsheet!C121)),IF(OR(ISBLANK(Spreadsheet!H121),LEN(Spreadsheet!H121)&gt;40),FALSE,TRUE),TRUE)</f>
        <v>1</v>
      </c>
      <c r="AN121" s="5" t="b">
        <f t="array" ref="AN121">IF(ISBLANK(Spreadsheet!I121),TRUE,ISNUMBER(MATCH(TRUE,EXACT(Spreadsheet!I121,GenderValues),0)))</f>
        <v>1</v>
      </c>
      <c r="AO121" s="5" t="b">
        <f ca="1">IF(ISERROR(DATEVALUE(TEXT(Spreadsheet!J121,"mm/dd/yyyy")) &gt; TODAY()),IF(AND(ISBLANK(Spreadsheet!J121),ISBLANK(Spreadsheet!C121)),TRUE,FALSE),IF(DATEVALUE(TEXT(Spreadsheet!J121,"mm/dd/yyyy")) &gt; TODAY(),FALSE,TRUE))</f>
        <v>1</v>
      </c>
      <c r="AP121" s="5" t="b">
        <f>OR(ISBLANK(Spreadsheet!K121),LEN(Spreadsheet!K121)&lt;=100)</f>
        <v>1</v>
      </c>
      <c r="AQ121" s="5" t="b">
        <f t="array" ref="AQ121">IF(OR(AND(ISBLANK(Spreadsheet!L121),ISBLANK(Spreadsheet!C121)),AND(NOT(ISBLANK(Spreadsheet!C121)),NOT(ISBLANK(Spreadsheet!D121)))),TRUE,ISNUMBER(MATCH(TRUE,EXACT(Spreadsheet!L121,MaritalStatus),0)))</f>
        <v>1</v>
      </c>
      <c r="AR121" s="5" t="b">
        <f ca="1">IF(ISERROR(DATEVALUE(TEXT(Spreadsheet!M121,"mm/dd/yyyy")) &gt; TODAY()),IF(ISBLANK(Spreadsheet!M121),TRUE,FALSE),IF(DATEVALUE(TEXT(Spreadsheet!M121,"mm/dd/yyyy")) &gt; TODAY(),FALSE,TRUE))</f>
        <v>1</v>
      </c>
      <c r="AS121" s="5" t="b">
        <f>OR(ISBLANK(Spreadsheet!N121),LEN(Spreadsheet!N121)&lt;=100)</f>
        <v>1</v>
      </c>
      <c r="AT121" s="5" t="b">
        <f>OR(ISBLANK(Spreadsheet!O121),UPPER(Spreadsheet!O121)="YES")</f>
        <v>1</v>
      </c>
      <c r="AU121" s="5" t="b">
        <f>OR(ISBLANK(Spreadsheet!P121),UPPER(Spreadsheet!P121)="YES")</f>
        <v>1</v>
      </c>
      <c r="AV121" s="5" t="b">
        <f t="array" ref="AV121">IF(ISBLANK(Spreadsheet!Q121),TRUE,ISNUMBER(MATCH(TRUE,EXACT(Spreadsheet!Q121,OnGroupsPriorIns),0)))</f>
        <v>1</v>
      </c>
      <c r="AW121" s="5" t="b">
        <f>OR(ISBLANK(Spreadsheet!R121),UPPER(Spreadsheet!R121)="YES")</f>
        <v>1</v>
      </c>
      <c r="AX121" s="5" t="b">
        <f>OR(ISBLANK(Spreadsheet!S121),UPPER(Spreadsheet!S121)="YES")</f>
        <v>1</v>
      </c>
      <c r="AY121" s="5" t="b">
        <f>OR(AND(ISBLANK(Spreadsheet!C121),LEN(Spreadsheet!T121)=0),AND(NOT(ISBLANK(Spreadsheet!C121)),LEN(Spreadsheet!T121)&gt;0,LEN(Spreadsheet!T121)&lt;=50))</f>
        <v>1</v>
      </c>
      <c r="AZ121" s="5" t="b">
        <f>OR(LEN(Spreadsheet!U121)=0,AND(LEN(Spreadsheet!U121)&gt;0,LEN(Spreadsheet!U121)&lt;=50))</f>
        <v>1</v>
      </c>
      <c r="BA121" s="5" t="b">
        <f>OR(AND(ISBLANK(Spreadsheet!C121),LEN(Spreadsheet!V121)=0),AND(NOT(ISBLANK(Spreadsheet!C121)),LEN(Spreadsheet!V121)&gt;0,LEN(Spreadsheet!V121)&lt;=50))</f>
        <v>1</v>
      </c>
      <c r="BB121" s="5" t="b">
        <f t="array" ref="BB121">IF(AND(ISBLANK(Spreadsheet!C121),LEN(Spreadsheet!W121)=0),TRUE,ISNUMBER(MATCH(TRUE,EXACT(Spreadsheet!W121,States),0)))</f>
        <v>1</v>
      </c>
      <c r="BC121" s="5" t="b">
        <f>OR(AND(ISBLANK(Spreadsheet!C121),LEN(Spreadsheet!X121)=0),AND(NOT(ISBLANK(Spreadsheet!C121)),LEN(Spreadsheet!X121)&gt;0,LEN(Spreadsheet!X121)=5,ISNUMBER(VALUE(Spreadsheet!X121))))</f>
        <v>1</v>
      </c>
      <c r="BD121" s="5" t="b">
        <f>OR(ISBLANK(Spreadsheet!Z121),LEN(Spreadsheet!Z121)&lt;=50)</f>
        <v>1</v>
      </c>
      <c r="BE121" s="5" t="b">
        <f>ISBLANK(Spreadsheet!AA121)</f>
        <v>1</v>
      </c>
      <c r="BF121" s="5" t="b">
        <f>ISBLANK(Spreadsheet!AB121)</f>
        <v>1</v>
      </c>
      <c r="BG121" s="5" t="b">
        <f>IF(ISERROR(DATEVALUE(TEXT(Spreadsheet!AC121,"mm/dd/yyyy")) &gt; DATEVALUE(TEXT(Spreadsheet!J121,"mm/dd/yyyy"))),IF(OR(AND(ISBLANK(Spreadsheet!AC121),ISBLANK(Spreadsheet!C121)),AND(NOT(ISBLANK(Spreadsheet!C121)),ISBLANK(Spreadsheet!AC121),NOT(ISBLANK(Spreadsheet!D121)))),TRUE,FALSE),IF(DATEVALUE(TEXT(Spreadsheet!AC121,"mm/dd/yyyy")) &gt; DATEVALUE(TEXT(Spreadsheet!J121,"mm/dd/yyyy")),TRUE,FALSE))</f>
        <v>1</v>
      </c>
      <c r="BH121" s="5" t="b">
        <f>OR(AND(ISBLANK(Spreadsheet!C121),ISBLANK(Spreadsheet!AE121)),AND(NOT(ISBLANK(Spreadsheet!C121)),NOT(ISBLANK(Spreadsheet!D121)),ISBLANK(Spreadsheet!AE121)),AND(NOT(ISBLANK(Spreadsheet!C121)),ISBLANK(Spreadsheet!D121),NOT(ISBLANK(Spreadsheet!AE121)),LEN(Spreadsheet!AE121)&lt;=100))</f>
        <v>1</v>
      </c>
      <c r="BI121" s="5" t="b">
        <f t="array" ref="BI121">IF(ISBLANK(Spreadsheet!AF121),TRUE,ISNUMBER(MATCH(TRUE,EXACT(Spreadsheet!AF121,CobraShortReasons),0)))</f>
        <v>1</v>
      </c>
      <c r="BJ121" s="5" t="b">
        <f ca="1">IF(ISERROR(DATEVALUE(TEXT(Spreadsheet!AG121,"mm/dd/yyyy")) &gt; TODAY()),IF(ISBLANK(Spreadsheet!AG121),TRUE,FALSE),IF(DATEVALUE(TEXT(Spreadsheet!AG121,"mm/dd/yyyy")) &gt; TODAY(),FALSE,TRUE))</f>
        <v>1</v>
      </c>
      <c r="BK121" s="5" t="b">
        <f>OR(ISBLANK(Spreadsheet!AH121),LEN(Spreadsheet!AH121)&lt;=25)</f>
        <v>1</v>
      </c>
      <c r="BL121" s="5" t="b">
        <f t="array" aca="1" ref="BL121" ca="1">IF(ISBLANK(Spreadsheet!AI121),TRUE,ISNUMBER(MATCH(TRUE,EXACT(Spreadsheet!AI121,INDIRECT(Spreadsheet!$D$2)),0)))</f>
        <v>1</v>
      </c>
      <c r="BM121" s="5" t="b">
        <f t="array" aca="1" ref="BM121" ca="1">IF(ISBLANK(Spreadsheet!AJ121),TRUE,ISNUMBER(MATCH(TRUE,EXACT(Spreadsheet!AJ121,INDIRECT(Spreadsheet!BJ121)),0)))</f>
        <v>1</v>
      </c>
      <c r="BN121" s="5" t="b">
        <f t="array" ref="BN121">IF(ISBLANK(Spreadsheet!AK121),TRUE,ISNUMBER(MATCH(TRUE,EXACT(Spreadsheet!AK121,DentalPlans),0)))</f>
        <v>1</v>
      </c>
      <c r="BO121" s="5" t="b">
        <f t="array" aca="1" ref="BO121" ca="1">IF(ISBLANK(Spreadsheet!AL121),TRUE,ISNUMBER(MATCH(TRUE,EXACT(Spreadsheet!AL121,INDIRECT(Spreadsheet!BK121)),0)))</f>
        <v>1</v>
      </c>
      <c r="BP121" s="5" t="b">
        <f t="array" ref="BP121">IF(ISBLANK(Spreadsheet!AM121),TRUE,ISNUMBER(MATCH(TRUE,EXACT(Spreadsheet!AM121,VisionPlans),0)))</f>
        <v>1</v>
      </c>
      <c r="BQ121" s="5" t="b">
        <f t="array" aca="1" ref="BQ121" ca="1">IF(ISBLANK(Spreadsheet!AN121),TRUE,ISNUMBER(MATCH(TRUE,EXACT(Spreadsheet!AN121,INDIRECT(Spreadsheet!BL121)),0)))</f>
        <v>1</v>
      </c>
      <c r="BR121" s="5" t="b">
        <f t="array" ref="BR121">IF(ISBLANK(Spreadsheet!AO121),TRUE,ISNUMBER(MATCH(TRUE,EXACT(Spreadsheet!AO121,LifeBenefitClasses),0)))</f>
        <v>1</v>
      </c>
      <c r="BS121" s="5" t="b">
        <f>IF(OR(ISBLANK(Spreadsheet!AO121), Spreadsheet!AO121="Waive"),IF(ISBLANK(Spreadsheet!AP121),TRUE,FALSE),IF(OR(AND(NOT(ISBLANK(Spreadsheet!AO121)),ISBLANK(Spreadsheet!AP121)),NOT(ISNUMBER(VALUE(Spreadsheet!AP121)))),FALSE,IF(OR(AND(Spreadsheet!AP121&lt;6,MOD(Spreadsheet!AP121*10,5)=0), MOD(Spreadsheet!AP121,5000)=0),TRUE,FALSE)))</f>
        <v>1</v>
      </c>
      <c r="BT121" s="5" t="b">
        <f t="array" ref="BT121">IF(ISBLANK(Spreadsheet!AQ121),TRUE,ISNUMBER(MATCH(TRUE,EXACT(Spreadsheet!AQ121,EnrollWaive),0)))</f>
        <v>1</v>
      </c>
      <c r="BU121" s="5" t="b">
        <f t="array" ref="BU121">IF(ISBLANK(Spreadsheet!AR121),TRUE,ISNUMBER(MATCH(TRUE,EXACT(Spreadsheet!AR121,LifeBenefitClasses),0)))</f>
        <v>1</v>
      </c>
      <c r="BV121" s="5" t="b">
        <f>IF(OR(ISBLANK(Spreadsheet!AR121), Spreadsheet!AR121="Waive"),IF(ISBLANK(Spreadsheet!AS121),TRUE,FALSE),IF(OR(AND(NOT(ISBLANK(Spreadsheet!AR121)),ISBLANK(Spreadsheet!AS121)),NOT(ISNUMBER(VALUE(Spreadsheet!AS121)))),FALSE,IF(OR(AND(Spreadsheet!AS121&lt;6,MOD(Spreadsheet!AS121*10,5)=0), MOD(Spreadsheet!AS121,10000)=0),TRUE,FALSE)))</f>
        <v>1</v>
      </c>
      <c r="BW121" s="5" t="b">
        <f t="array" ref="BW121">IF(ISBLANK(Spreadsheet!AT121),TRUE,ISNUMBER(MATCH(TRUE,EXACT(Spreadsheet!AT121,LifeBenefitClasses),0)))</f>
        <v>1</v>
      </c>
      <c r="BX121" s="5" t="b">
        <f>IF(OR(ISBLANK(Spreadsheet!AT121), Spreadsheet!AT121="Waive"),IF(ISBLANK(Spreadsheet!AU121),TRUE,FALSE),IF(OR(AND(NOT(ISBLANK(Spreadsheet!AT121)),ISBLANK(Spreadsheet!AU121)),NOT(ISNUMBER(VALUE(Spreadsheet!AU121)))),FALSE,IF(AND(NOT(OR(ISBLANK(Spreadsheet!AT121),Spreadsheet!AT121="Waive")),NOT(OR(ISBLANK(Spreadsheet!AR121),Spreadsheet!AR121="Waive")),MOD(Spreadsheet!AU121,5000)=0, Spreadsheet!AU121&lt;=(Spreadsheet!AS121*0.5)),TRUE,FALSE)))</f>
        <v>1</v>
      </c>
      <c r="BY121" s="5" t="b">
        <f t="array" ref="BY121">IF(ISBLANK(Spreadsheet!AV121),TRUE,ISNUMBER(MATCH(TRUE,EXACT(Spreadsheet!AV121,EnrollWaive),0)))</f>
        <v>1</v>
      </c>
      <c r="BZ121" s="5" t="b">
        <f t="array" ref="BZ121">IF(ISBLANK(Spreadsheet!AW121),TRUE,ISNUMBER(MATCH(TRUE,EXACT(Spreadsheet!AW121,LifeBenefitClasses),0)))</f>
        <v>1</v>
      </c>
      <c r="CA121" s="5" t="b">
        <f t="array" ref="CA121">IF(ISBLANK(Spreadsheet!AX121),TRUE,ISNUMBER(MATCH(TRUE,EXACT(Spreadsheet!AX121,LifeBenefitClasses),0)))</f>
        <v>1</v>
      </c>
      <c r="CB121" s="5" t="b">
        <f t="array" ref="CB121">IF(ISBLANK(Spreadsheet!AY121),TRUE,ISNUMBER(MATCH(TRUE,EXACT(Spreadsheet!AY121,LifeBenefitClasses),0)))</f>
        <v>1</v>
      </c>
      <c r="CC121" s="5" t="b">
        <f t="array" ref="CC121">IF(ISBLANK(Spreadsheet!AZ121),TRUE,ISNUMBER(MATCH(TRUE,EXACT(Spreadsheet!AZ121,LifeBenefitClasses),0)))</f>
        <v>1</v>
      </c>
      <c r="CD121" s="5" t="b">
        <f t="array" ref="CD121">IF(ISBLANK(Spreadsheet!BA121),TRUE,ISNUMBER(MATCH(TRUE,EXACT(Spreadsheet!BA121,LifeBenefitClasses),0)))</f>
        <v>1</v>
      </c>
      <c r="CE121" s="5" t="b">
        <f>IF(OR(ISBLANK(Spreadsheet!BA121), Spreadsheet!BA121="Waive"),IF(ISBLANK(Spreadsheet!BB121),TRUE,FALSE),IF(OR(AND(NOT(ISBLANK(Spreadsheet!BA121)),ISBLANK(Spreadsheet!BB121)),NOT(ISNUMBER(VALUE(Spreadsheet!BB121))),ISBLANK(Spreadsheet!BC121),NOT(ISNUMBER(VALUE(Spreadsheet!BC121)))),FALSE,IF(AND(Spreadsheet!BB121&gt;=50000,Spreadsheet!BB121&lt;=250000,MOD(Spreadsheet!BB121,10000)=0,Spreadsheet!BB121&lt;=(10*Spreadsheet!BC121)),TRUE,FALSE)))</f>
        <v>1</v>
      </c>
      <c r="CF121" s="5" t="b">
        <f>IF(NOT(ISBLANK(Spreadsheet!BC121)),AND(ISNUMBER(VALUE(Spreadsheet!BC121)),Spreadsheet!BC121&gt;0),AND(OR(ISBLANK(Spreadsheet!AO121),Spreadsheet!AO121="Waive",AND(NOT(OR(ISBLANK(Spreadsheet!AO121),Spreadsheet!AO121="Waive")),Spreadsheet!AP121&gt;=6)),OR(ISBLANK(Spreadsheet!AR121),AND(NOT(OR(ISBLANK(Spreadsheet!AR121),Spreadsheet!AR121="Waive")),Spreadsheet!AS121&gt;=6)),OR(ISBLANK(Spreadsheet!AW121)),OR(ISBLANK(Spreadsheet!AX121)),OR(ISBLANK(Spreadsheet!AY121)),OR(ISBLANK(Spreadsheet!AZ121)),OR(ISBLANK(Spreadsheet!BA121),Spreadsheet!BA121="Waive")))</f>
        <v>1</v>
      </c>
      <c r="CG121" s="5" t="b">
        <f t="shared" ca="1" si="9"/>
        <v>1</v>
      </c>
    </row>
    <row r="122" spans="8:85" x14ac:dyDescent="0.3">
      <c r="H122" s="5">
        <f t="shared" ca="1" si="6"/>
        <v>2</v>
      </c>
      <c r="I122" s="5" t="str">
        <f t="shared" ca="1" si="7"/>
        <v/>
      </c>
      <c r="J122" s="5" t="str">
        <f>IF(AND(NOT(ISBLANK(Spreadsheet!C122)),ISBLANK(Spreadsheet!D122)),Spreadsheet!F122&amp;" "&amp;Spreadsheet!H122,"")</f>
        <v/>
      </c>
      <c r="K122" s="5">
        <f>IF(AND(NOT(ISBLANK(Spreadsheet!C122)),ISBLANK(Spreadsheet!D122)),COUNTIFS(Spreadsheet!E123:E$786,"=Child",Spreadsheet!C123:C$786, "="&amp;Spreadsheet!C122) + COUNTIFS(Spreadsheet!E123:E$786,"=Step-child",Spreadsheet!C123:C$786, "="&amp;Spreadsheet!C122),0)</f>
        <v>0</v>
      </c>
      <c r="L122" s="5">
        <f>IF(NOT(ISBLANK(J122)),COUNTIFS(Spreadsheet!E123:E$786,"=Wife",Spreadsheet!C123:C$786, "="&amp;Spreadsheet!C122) + COUNTIFS(Spreadsheet!E123:E$786,"=Husband",Spreadsheet!C123:C$786, "="&amp;Spreadsheet!C122),0)</f>
        <v>0</v>
      </c>
      <c r="M122" s="5">
        <f>IF(NOT(ISBLANK(Spreadsheet!AJ122)),VLOOKUP(Spreadsheet!AJ122,'Drop Downs'!$P$2:$R$16,3,FALSE),0)</f>
        <v>0</v>
      </c>
      <c r="N122" s="5">
        <f>IF(NOT(ISBLANK(Spreadsheet!AJ122)), VLOOKUP(Spreadsheet!AJ122,'Drop Downs'!$P$2:$R$16,2,FALSE),0)</f>
        <v>0</v>
      </c>
      <c r="O122" s="5">
        <f>IF(NOT(ISBLANK(Spreadsheet!AL122)),VLOOKUP(Spreadsheet!AL122,'Drop Downs'!$P$2:$R$16,3,FALSE), 0)</f>
        <v>0</v>
      </c>
      <c r="P122" s="5">
        <f>IF(NOT(ISBLANK(Spreadsheet!AL122)),VLOOKUP(Spreadsheet!AL122,'Drop Downs'!$P$2:$R$16,2,FALSE),0)</f>
        <v>0</v>
      </c>
      <c r="Q122" s="5">
        <f>IF(NOT(ISBLANK(Spreadsheet!AN122)),VLOOKUP(Spreadsheet!AN122,'Drop Downs'!$P$2:$R$16,3,FALSE),0)</f>
        <v>0</v>
      </c>
      <c r="R122" s="5">
        <f>IF(NOT(ISBLANK(Spreadsheet!AN122)),VLOOKUP(Spreadsheet!AN122,'Drop Downs'!$P$2:$R$16,2,FALSE),0)</f>
        <v>0</v>
      </c>
      <c r="S122" s="5" t="str">
        <f>IF(OR(M122&gt;K122,N122&gt;L122,O122&gt;K122, Q122&gt;K122,N122&gt;L122, P122&gt;L122, R122&gt;L122),"Member currently has a coverage election over what he/she needs.  Please add more dependents or adjust the coverage election.","")&amp;(IF(AND(NOT(ISBLANK(Spreadsheet!C122)),NOT(ISBLANK(Spreadsheet!D122)),ISBLANK(Spreadsheet!E122)),"Dependent lacks a relationship to member.Please select one from the drop-down.",""))</f>
        <v/>
      </c>
      <c r="T122" s="5" t="b">
        <f t="shared" si="8"/>
        <v>1</v>
      </c>
      <c r="U122" s="5" t="b">
        <f>OR(ISBLANK(Spreadsheet!C122),IF(NOT(ISBLANK(Spreadsheet!D122)),NOT(ISBLANK(Spreadsheet!E122)),TRUE))</f>
        <v>1</v>
      </c>
      <c r="V122" s="5" t="b">
        <f>OR(ISBLANK(Spreadsheet!C122), NOT(ISBLANK(Spreadsheet!I122)))</f>
        <v>1</v>
      </c>
      <c r="W122" s="5" t="b">
        <f>OR(ISBLANK(Spreadsheet!D122),NOT(ISBLANK(Spreadsheet!C122)))</f>
        <v>1</v>
      </c>
      <c r="X122" s="155" t="str">
        <f>REPT("0",MIN(FIND({1,2,3,4,5,6,7,8,9},Spreadsheet!C122&amp;"123456789"))-1)&amp;IF(ISBLANK(Spreadsheet!C122),"",SUMPRODUCT(MID(0&amp;Spreadsheet!C122,LARGE(INDEX(ISNUMBER(--MID(Spreadsheet!C122,ROW($1:$225),1))*
 ROW($1:$225),0),ROW($1:$225))+1,1)*10^ROW($1:$225)/10))</f>
        <v/>
      </c>
      <c r="Y122" s="5" t="b">
        <f>IF(NOT(ISBLANK(Spreadsheet!C122)),IF(AND(ISNUMBER(VALUE(Spreadsheet!C122)), LEN(Spreadsheet!C122)=9),TRUE,FALSE),TRUE)</f>
        <v>1</v>
      </c>
      <c r="Z122" s="155" t="str">
        <f>REPT("0",MIN(FIND({1,2,3,4,5,6,7,8,9},Spreadsheet!D122&amp;"123456789"))-1)&amp;IF(ISBLANK(Spreadsheet!D122),"",SUMPRODUCT(MID(0&amp;Spreadsheet!D122,LARGE(INDEX(ISNUMBER(--MID(Spreadsheet!D122,ROW($1:$225),1))*
 ROW($1:$225),0),ROW($1:$225))+1,1)*10^ROW($1:$225)/10))</f>
        <v/>
      </c>
      <c r="AA122" s="5" t="b">
        <f>IF(AND(NOT(ISBLANK(Spreadsheet!D122)),NOT(ISBLANK(Spreadsheet!C122))),IF(AND(ISNUMBER(VALUE(Spreadsheet!D122)), LEN(Spreadsheet!D122)=9),TRUE,FALSE),IF(AND(NOT(ISBLANK(Spreadsheet!D122)),ISBLANK(Spreadsheet!C122)),FALSE,TRUE))</f>
        <v>1</v>
      </c>
      <c r="AB122" s="5" t="b">
        <f>OR(ISBLANK(Spreadsheet!Y122),IF(NOT(ISBLANK(Spreadsheet!Y122)),LEN(Spreadsheet!Y122)=10,ISNUMBER(VALUE(Spreadsheet!Y122))))</f>
        <v>1</v>
      </c>
      <c r="AC122" s="5" t="b">
        <f>OR(ISBLANK(Spreadsheet!AI122), AND(NOT(ISBLANK(Spreadsheet!AJ122)), NOT(ISNUMBER(SEARCH("Waive",Spreadsheet!AJ122)))))</f>
        <v>1</v>
      </c>
      <c r="AD122" s="5" t="b">
        <f>OR(ISBLANK(Spreadsheet!AK122), AND(NOT(ISBLANK(Spreadsheet!AL122)), NOT(ISNUMBER(SEARCH("Waive",Spreadsheet!AL122)))))</f>
        <v>1</v>
      </c>
      <c r="AE122" s="5" t="b">
        <f>OR(ISBLANK(Spreadsheet!AM122), AND(NOT(ISBLANK(Spreadsheet!AN122)), NOT(ISNUMBER(SEARCH("Waive", Spreadsheet!AN122)))))</f>
        <v>1</v>
      </c>
      <c r="AF122" s="5" t="b">
        <f>OR(ISBLANK(Spreadsheet!C122), NOT(ISBLANK(Spreadsheet!D122)),NOT(ISBLANK(Spreadsheet!L122)))</f>
        <v>1</v>
      </c>
      <c r="AG122" s="5" t="b">
        <f>IF(AND(NOT(ISBLANK(Spreadsheet!C122)), NOT(ISBLANK(Spreadsheet!D122)),Spreadsheet!C122&lt;&gt;Spreadsheet!D122),IF(ISERROR(VLOOKUP(Spreadsheet!C122, Spreadsheet!$C$6:'Spreadsheet'!$C121,1,FALSE)), FALSE, TRUE),TRUE)</f>
        <v>1</v>
      </c>
      <c r="AH122" s="5" t="b">
        <f>Spreadsheet!$B$2=Spreadsheet!AD122</f>
        <v>1</v>
      </c>
      <c r="AI122" s="5" t="b">
        <f>IF(ISBLANK(Spreadsheet!G122),TRUE,IF(OR(LEN(Spreadsheet!G122)&gt;1,ISNUMBER(VALUE(Spreadsheet!G122))),FALSE,TRUE))</f>
        <v>1</v>
      </c>
      <c r="AJ122" s="5" t="b">
        <f>OR(ISBLANK(Spreadsheet!C122), NOT(ISBLANK(Spreadsheet!B122)), NOT(ISBLANK(Spreadsheet!D122)))</f>
        <v>1</v>
      </c>
      <c r="AK122" s="5" t="b">
        <f t="array" ref="AK122">IF(OR(AND(ISBLANK(Spreadsheet!E122),ISBLANK(Spreadsheet!D122),NOT(ISBLANK(Spreadsheet!C122))),AND(ISBLANK(Spreadsheet!E122),ISBLANK(Spreadsheet!D122),ISBLANK(Spreadsheet!C122))),TRUE,ISNUMBER(MATCH(TRUE,EXACT(Spreadsheet!E122,Relationships),0)))</f>
        <v>1</v>
      </c>
      <c r="AL122" s="5" t="b">
        <f>IF(NOT(ISBLANK(Spreadsheet!C122)),IF(OR(ISBLANK(Spreadsheet!F122),LEN(Spreadsheet!F122)&gt;40),FALSE,TRUE),TRUE)</f>
        <v>1</v>
      </c>
      <c r="AM122" s="5" t="b">
        <f>IF(NOT(ISBLANK(Spreadsheet!C122)),IF(OR(ISBLANK(Spreadsheet!H122),LEN(Spreadsheet!H122)&gt;40),FALSE,TRUE),TRUE)</f>
        <v>1</v>
      </c>
      <c r="AN122" s="5" t="b">
        <f t="array" ref="AN122">IF(ISBLANK(Spreadsheet!I122),TRUE,ISNUMBER(MATCH(TRUE,EXACT(Spreadsheet!I122,GenderValues),0)))</f>
        <v>1</v>
      </c>
      <c r="AO122" s="5" t="b">
        <f ca="1">IF(ISERROR(DATEVALUE(TEXT(Spreadsheet!J122,"mm/dd/yyyy")) &gt; TODAY()),IF(AND(ISBLANK(Spreadsheet!J122),ISBLANK(Spreadsheet!C122)),TRUE,FALSE),IF(DATEVALUE(TEXT(Spreadsheet!J122,"mm/dd/yyyy")) &gt; TODAY(),FALSE,TRUE))</f>
        <v>1</v>
      </c>
      <c r="AP122" s="5" t="b">
        <f>OR(ISBLANK(Spreadsheet!K122),LEN(Spreadsheet!K122)&lt;=100)</f>
        <v>1</v>
      </c>
      <c r="AQ122" s="5" t="b">
        <f t="array" ref="AQ122">IF(OR(AND(ISBLANK(Spreadsheet!L122),ISBLANK(Spreadsheet!C122)),AND(NOT(ISBLANK(Spreadsheet!C122)),NOT(ISBLANK(Spreadsheet!D122)))),TRUE,ISNUMBER(MATCH(TRUE,EXACT(Spreadsheet!L122,MaritalStatus),0)))</f>
        <v>1</v>
      </c>
      <c r="AR122" s="5" t="b">
        <f ca="1">IF(ISERROR(DATEVALUE(TEXT(Spreadsheet!M122,"mm/dd/yyyy")) &gt; TODAY()),IF(ISBLANK(Spreadsheet!M122),TRUE,FALSE),IF(DATEVALUE(TEXT(Spreadsheet!M122,"mm/dd/yyyy")) &gt; TODAY(),FALSE,TRUE))</f>
        <v>1</v>
      </c>
      <c r="AS122" s="5" t="b">
        <f>OR(ISBLANK(Spreadsheet!N122),LEN(Spreadsheet!N122)&lt;=100)</f>
        <v>1</v>
      </c>
      <c r="AT122" s="5" t="b">
        <f>OR(ISBLANK(Spreadsheet!O122),UPPER(Spreadsheet!O122)="YES")</f>
        <v>1</v>
      </c>
      <c r="AU122" s="5" t="b">
        <f>OR(ISBLANK(Spreadsheet!P122),UPPER(Spreadsheet!P122)="YES")</f>
        <v>1</v>
      </c>
      <c r="AV122" s="5" t="b">
        <f t="array" ref="AV122">IF(ISBLANK(Spreadsheet!Q122),TRUE,ISNUMBER(MATCH(TRUE,EXACT(Spreadsheet!Q122,OnGroupsPriorIns),0)))</f>
        <v>1</v>
      </c>
      <c r="AW122" s="5" t="b">
        <f>OR(ISBLANK(Spreadsheet!R122),UPPER(Spreadsheet!R122)="YES")</f>
        <v>1</v>
      </c>
      <c r="AX122" s="5" t="b">
        <f>OR(ISBLANK(Spreadsheet!S122),UPPER(Spreadsheet!S122)="YES")</f>
        <v>1</v>
      </c>
      <c r="AY122" s="5" t="b">
        <f>OR(AND(ISBLANK(Spreadsheet!C122),LEN(Spreadsheet!T122)=0),AND(NOT(ISBLANK(Spreadsheet!C122)),LEN(Spreadsheet!T122)&gt;0,LEN(Spreadsheet!T122)&lt;=50))</f>
        <v>1</v>
      </c>
      <c r="AZ122" s="5" t="b">
        <f>OR(LEN(Spreadsheet!U122)=0,AND(LEN(Spreadsheet!U122)&gt;0,LEN(Spreadsheet!U122)&lt;=50))</f>
        <v>1</v>
      </c>
      <c r="BA122" s="5" t="b">
        <f>OR(AND(ISBLANK(Spreadsheet!C122),LEN(Spreadsheet!V122)=0),AND(NOT(ISBLANK(Spreadsheet!C122)),LEN(Spreadsheet!V122)&gt;0,LEN(Spreadsheet!V122)&lt;=50))</f>
        <v>1</v>
      </c>
      <c r="BB122" s="5" t="b">
        <f t="array" ref="BB122">IF(AND(ISBLANK(Spreadsheet!C122),LEN(Spreadsheet!W122)=0),TRUE,ISNUMBER(MATCH(TRUE,EXACT(Spreadsheet!W122,States),0)))</f>
        <v>1</v>
      </c>
      <c r="BC122" s="5" t="b">
        <f>OR(AND(ISBLANK(Spreadsheet!C122),LEN(Spreadsheet!X122)=0),AND(NOT(ISBLANK(Spreadsheet!C122)),LEN(Spreadsheet!X122)&gt;0,LEN(Spreadsheet!X122)=5,ISNUMBER(VALUE(Spreadsheet!X122))))</f>
        <v>1</v>
      </c>
      <c r="BD122" s="5" t="b">
        <f>OR(ISBLANK(Spreadsheet!Z122),LEN(Spreadsheet!Z122)&lt;=50)</f>
        <v>1</v>
      </c>
      <c r="BE122" s="5" t="b">
        <f>ISBLANK(Spreadsheet!AA122)</f>
        <v>1</v>
      </c>
      <c r="BF122" s="5" t="b">
        <f>ISBLANK(Spreadsheet!AB122)</f>
        <v>1</v>
      </c>
      <c r="BG122" s="5" t="b">
        <f>IF(ISERROR(DATEVALUE(TEXT(Spreadsheet!AC122,"mm/dd/yyyy")) &gt; DATEVALUE(TEXT(Spreadsheet!J122,"mm/dd/yyyy"))),IF(OR(AND(ISBLANK(Spreadsheet!AC122),ISBLANK(Spreadsheet!C122)),AND(NOT(ISBLANK(Spreadsheet!C122)),ISBLANK(Spreadsheet!AC122),NOT(ISBLANK(Spreadsheet!D122)))),TRUE,FALSE),IF(DATEVALUE(TEXT(Spreadsheet!AC122,"mm/dd/yyyy")) &gt; DATEVALUE(TEXT(Spreadsheet!J122,"mm/dd/yyyy")),TRUE,FALSE))</f>
        <v>1</v>
      </c>
      <c r="BH122" s="5" t="b">
        <f>OR(AND(ISBLANK(Spreadsheet!C122),ISBLANK(Spreadsheet!AE122)),AND(NOT(ISBLANK(Spreadsheet!C122)),NOT(ISBLANK(Spreadsheet!D122)),ISBLANK(Spreadsheet!AE122)),AND(NOT(ISBLANK(Spreadsheet!C122)),ISBLANK(Spreadsheet!D122),NOT(ISBLANK(Spreadsheet!AE122)),LEN(Spreadsheet!AE122)&lt;=100))</f>
        <v>1</v>
      </c>
      <c r="BI122" s="5" t="b">
        <f t="array" ref="BI122">IF(ISBLANK(Spreadsheet!AF122),TRUE,ISNUMBER(MATCH(TRUE,EXACT(Spreadsheet!AF122,CobraShortReasons),0)))</f>
        <v>1</v>
      </c>
      <c r="BJ122" s="5" t="b">
        <f ca="1">IF(ISERROR(DATEVALUE(TEXT(Spreadsheet!AG122,"mm/dd/yyyy")) &gt; TODAY()),IF(ISBLANK(Spreadsheet!AG122),TRUE,FALSE),IF(DATEVALUE(TEXT(Spreadsheet!AG122,"mm/dd/yyyy")) &gt; TODAY(),FALSE,TRUE))</f>
        <v>1</v>
      </c>
      <c r="BK122" s="5" t="b">
        <f>OR(ISBLANK(Spreadsheet!AH122),LEN(Spreadsheet!AH122)&lt;=25)</f>
        <v>1</v>
      </c>
      <c r="BL122" s="5" t="b">
        <f t="array" aca="1" ref="BL122" ca="1">IF(ISBLANK(Spreadsheet!AI122),TRUE,ISNUMBER(MATCH(TRUE,EXACT(Spreadsheet!AI122,INDIRECT(Spreadsheet!$D$2)),0)))</f>
        <v>1</v>
      </c>
      <c r="BM122" s="5" t="b">
        <f t="array" aca="1" ref="BM122" ca="1">IF(ISBLANK(Spreadsheet!AJ122),TRUE,ISNUMBER(MATCH(TRUE,EXACT(Spreadsheet!AJ122,INDIRECT(Spreadsheet!BJ122)),0)))</f>
        <v>1</v>
      </c>
      <c r="BN122" s="5" t="b">
        <f t="array" ref="BN122">IF(ISBLANK(Spreadsheet!AK122),TRUE,ISNUMBER(MATCH(TRUE,EXACT(Spreadsheet!AK122,DentalPlans),0)))</f>
        <v>1</v>
      </c>
      <c r="BO122" s="5" t="b">
        <f t="array" aca="1" ref="BO122" ca="1">IF(ISBLANK(Spreadsheet!AL122),TRUE,ISNUMBER(MATCH(TRUE,EXACT(Spreadsheet!AL122,INDIRECT(Spreadsheet!BK122)),0)))</f>
        <v>1</v>
      </c>
      <c r="BP122" s="5" t="b">
        <f t="array" ref="BP122">IF(ISBLANK(Spreadsheet!AM122),TRUE,ISNUMBER(MATCH(TRUE,EXACT(Spreadsheet!AM122,VisionPlans),0)))</f>
        <v>1</v>
      </c>
      <c r="BQ122" s="5" t="b">
        <f t="array" aca="1" ref="BQ122" ca="1">IF(ISBLANK(Spreadsheet!AN122),TRUE,ISNUMBER(MATCH(TRUE,EXACT(Spreadsheet!AN122,INDIRECT(Spreadsheet!BL122)),0)))</f>
        <v>1</v>
      </c>
      <c r="BR122" s="5" t="b">
        <f t="array" ref="BR122">IF(ISBLANK(Spreadsheet!AO122),TRUE,ISNUMBER(MATCH(TRUE,EXACT(Spreadsheet!AO122,LifeBenefitClasses),0)))</f>
        <v>1</v>
      </c>
      <c r="BS122" s="5" t="b">
        <f>IF(OR(ISBLANK(Spreadsheet!AO122), Spreadsheet!AO122="Waive"),IF(ISBLANK(Spreadsheet!AP122),TRUE,FALSE),IF(OR(AND(NOT(ISBLANK(Spreadsheet!AO122)),ISBLANK(Spreadsheet!AP122)),NOT(ISNUMBER(VALUE(Spreadsheet!AP122)))),FALSE,IF(OR(AND(Spreadsheet!AP122&lt;6,MOD(Spreadsheet!AP122*10,5)=0), MOD(Spreadsheet!AP122,5000)=0),TRUE,FALSE)))</f>
        <v>1</v>
      </c>
      <c r="BT122" s="5" t="b">
        <f t="array" ref="BT122">IF(ISBLANK(Spreadsheet!AQ122),TRUE,ISNUMBER(MATCH(TRUE,EXACT(Spreadsheet!AQ122,EnrollWaive),0)))</f>
        <v>1</v>
      </c>
      <c r="BU122" s="5" t="b">
        <f t="array" ref="BU122">IF(ISBLANK(Spreadsheet!AR122),TRUE,ISNUMBER(MATCH(TRUE,EXACT(Spreadsheet!AR122,LifeBenefitClasses),0)))</f>
        <v>1</v>
      </c>
      <c r="BV122" s="5" t="b">
        <f>IF(OR(ISBLANK(Spreadsheet!AR122), Spreadsheet!AR122="Waive"),IF(ISBLANK(Spreadsheet!AS122),TRUE,FALSE),IF(OR(AND(NOT(ISBLANK(Spreadsheet!AR122)),ISBLANK(Spreadsheet!AS122)),NOT(ISNUMBER(VALUE(Spreadsheet!AS122)))),FALSE,IF(OR(AND(Spreadsheet!AS122&lt;6,MOD(Spreadsheet!AS122*10,5)=0), MOD(Spreadsheet!AS122,10000)=0),TRUE,FALSE)))</f>
        <v>1</v>
      </c>
      <c r="BW122" s="5" t="b">
        <f t="array" ref="BW122">IF(ISBLANK(Spreadsheet!AT122),TRUE,ISNUMBER(MATCH(TRUE,EXACT(Spreadsheet!AT122,LifeBenefitClasses),0)))</f>
        <v>1</v>
      </c>
      <c r="BX122" s="5" t="b">
        <f>IF(OR(ISBLANK(Spreadsheet!AT122), Spreadsheet!AT122="Waive"),IF(ISBLANK(Spreadsheet!AU122),TRUE,FALSE),IF(OR(AND(NOT(ISBLANK(Spreadsheet!AT122)),ISBLANK(Spreadsheet!AU122)),NOT(ISNUMBER(VALUE(Spreadsheet!AU122)))),FALSE,IF(AND(NOT(OR(ISBLANK(Spreadsheet!AT122),Spreadsheet!AT122="Waive")),NOT(OR(ISBLANK(Spreadsheet!AR122),Spreadsheet!AR122="Waive")),MOD(Spreadsheet!AU122,5000)=0, Spreadsheet!AU122&lt;=(Spreadsheet!AS122*0.5)),TRUE,FALSE)))</f>
        <v>1</v>
      </c>
      <c r="BY122" s="5" t="b">
        <f t="array" ref="BY122">IF(ISBLANK(Spreadsheet!AV122),TRUE,ISNUMBER(MATCH(TRUE,EXACT(Spreadsheet!AV122,EnrollWaive),0)))</f>
        <v>1</v>
      </c>
      <c r="BZ122" s="5" t="b">
        <f t="array" ref="BZ122">IF(ISBLANK(Spreadsheet!AW122),TRUE,ISNUMBER(MATCH(TRUE,EXACT(Spreadsheet!AW122,LifeBenefitClasses),0)))</f>
        <v>1</v>
      </c>
      <c r="CA122" s="5" t="b">
        <f t="array" ref="CA122">IF(ISBLANK(Spreadsheet!AX122),TRUE,ISNUMBER(MATCH(TRUE,EXACT(Spreadsheet!AX122,LifeBenefitClasses),0)))</f>
        <v>1</v>
      </c>
      <c r="CB122" s="5" t="b">
        <f t="array" ref="CB122">IF(ISBLANK(Spreadsheet!AY122),TRUE,ISNUMBER(MATCH(TRUE,EXACT(Spreadsheet!AY122,LifeBenefitClasses),0)))</f>
        <v>1</v>
      </c>
      <c r="CC122" s="5" t="b">
        <f t="array" ref="CC122">IF(ISBLANK(Spreadsheet!AZ122),TRUE,ISNUMBER(MATCH(TRUE,EXACT(Spreadsheet!AZ122,LifeBenefitClasses),0)))</f>
        <v>1</v>
      </c>
      <c r="CD122" s="5" t="b">
        <f t="array" ref="CD122">IF(ISBLANK(Spreadsheet!BA122),TRUE,ISNUMBER(MATCH(TRUE,EXACT(Spreadsheet!BA122,LifeBenefitClasses),0)))</f>
        <v>1</v>
      </c>
      <c r="CE122" s="5" t="b">
        <f>IF(OR(ISBLANK(Spreadsheet!BA122), Spreadsheet!BA122="Waive"),IF(ISBLANK(Spreadsheet!BB122),TRUE,FALSE),IF(OR(AND(NOT(ISBLANK(Spreadsheet!BA122)),ISBLANK(Spreadsheet!BB122)),NOT(ISNUMBER(VALUE(Spreadsheet!BB122))),ISBLANK(Spreadsheet!BC122),NOT(ISNUMBER(VALUE(Spreadsheet!BC122)))),FALSE,IF(AND(Spreadsheet!BB122&gt;=50000,Spreadsheet!BB122&lt;=250000,MOD(Spreadsheet!BB122,10000)=0,Spreadsheet!BB122&lt;=(10*Spreadsheet!BC122)),TRUE,FALSE)))</f>
        <v>1</v>
      </c>
      <c r="CF122" s="5" t="b">
        <f>IF(NOT(ISBLANK(Spreadsheet!BC122)),AND(ISNUMBER(VALUE(Spreadsheet!BC122)),Spreadsheet!BC122&gt;0),AND(OR(ISBLANK(Spreadsheet!AO122),Spreadsheet!AO122="Waive",AND(NOT(OR(ISBLANK(Spreadsheet!AO122),Spreadsheet!AO122="Waive")),Spreadsheet!AP122&gt;=6)),OR(ISBLANK(Spreadsheet!AR122),AND(NOT(OR(ISBLANK(Spreadsheet!AR122),Spreadsheet!AR122="Waive")),Spreadsheet!AS122&gt;=6)),OR(ISBLANK(Spreadsheet!AW122)),OR(ISBLANK(Spreadsheet!AX122)),OR(ISBLANK(Spreadsheet!AY122)),OR(ISBLANK(Spreadsheet!AZ122)),OR(ISBLANK(Spreadsheet!BA122),Spreadsheet!BA122="Waive")))</f>
        <v>1</v>
      </c>
      <c r="CG122" s="5" t="b">
        <f t="shared" ca="1" si="9"/>
        <v>1</v>
      </c>
    </row>
    <row r="123" spans="8:85" x14ac:dyDescent="0.3">
      <c r="H123" s="5">
        <f t="shared" ca="1" si="6"/>
        <v>2</v>
      </c>
      <c r="I123" s="5" t="str">
        <f t="shared" ca="1" si="7"/>
        <v/>
      </c>
      <c r="J123" s="5" t="str">
        <f>IF(AND(NOT(ISBLANK(Spreadsheet!C123)),ISBLANK(Spreadsheet!D123)),Spreadsheet!F123&amp;" "&amp;Spreadsheet!H123,"")</f>
        <v/>
      </c>
      <c r="K123" s="5">
        <f>IF(AND(NOT(ISBLANK(Spreadsheet!C123)),ISBLANK(Spreadsheet!D123)),COUNTIFS(Spreadsheet!E124:E$786,"=Child",Spreadsheet!C124:C$786, "="&amp;Spreadsheet!C123) + COUNTIFS(Spreadsheet!E124:E$786,"=Step-child",Spreadsheet!C124:C$786, "="&amp;Spreadsheet!C123),0)</f>
        <v>0</v>
      </c>
      <c r="L123" s="5">
        <f>IF(NOT(ISBLANK(J123)),COUNTIFS(Spreadsheet!E124:E$786,"=Wife",Spreadsheet!C124:C$786, "="&amp;Spreadsheet!C123) + COUNTIFS(Spreadsheet!E124:E$786,"=Husband",Spreadsheet!C124:C$786, "="&amp;Spreadsheet!C123),0)</f>
        <v>0</v>
      </c>
      <c r="M123" s="5">
        <f>IF(NOT(ISBLANK(Spreadsheet!AJ123)),VLOOKUP(Spreadsheet!AJ123,'Drop Downs'!$P$2:$R$16,3,FALSE),0)</f>
        <v>0</v>
      </c>
      <c r="N123" s="5">
        <f>IF(NOT(ISBLANK(Spreadsheet!AJ123)), VLOOKUP(Spreadsheet!AJ123,'Drop Downs'!$P$2:$R$16,2,FALSE),0)</f>
        <v>0</v>
      </c>
      <c r="O123" s="5">
        <f>IF(NOT(ISBLANK(Spreadsheet!AL123)),VLOOKUP(Spreadsheet!AL123,'Drop Downs'!$P$2:$R$16,3,FALSE), 0)</f>
        <v>0</v>
      </c>
      <c r="P123" s="5">
        <f>IF(NOT(ISBLANK(Spreadsheet!AL123)),VLOOKUP(Spreadsheet!AL123,'Drop Downs'!$P$2:$R$16,2,FALSE),0)</f>
        <v>0</v>
      </c>
      <c r="Q123" s="5">
        <f>IF(NOT(ISBLANK(Spreadsheet!AN123)),VLOOKUP(Spreadsheet!AN123,'Drop Downs'!$P$2:$R$16,3,FALSE),0)</f>
        <v>0</v>
      </c>
      <c r="R123" s="5">
        <f>IF(NOT(ISBLANK(Spreadsheet!AN123)),VLOOKUP(Spreadsheet!AN123,'Drop Downs'!$P$2:$R$16,2,FALSE),0)</f>
        <v>0</v>
      </c>
      <c r="S123" s="5" t="str">
        <f>IF(OR(M123&gt;K123,N123&gt;L123,O123&gt;K123, Q123&gt;K123,N123&gt;L123, P123&gt;L123, R123&gt;L123),"Member currently has a coverage election over what he/she needs.  Please add more dependents or adjust the coverage election.","")&amp;(IF(AND(NOT(ISBLANK(Spreadsheet!C123)),NOT(ISBLANK(Spreadsheet!D123)),ISBLANK(Spreadsheet!E123)),"Dependent lacks a relationship to member.Please select one from the drop-down.",""))</f>
        <v/>
      </c>
      <c r="T123" s="5" t="b">
        <f t="shared" si="8"/>
        <v>1</v>
      </c>
      <c r="U123" s="5" t="b">
        <f>OR(ISBLANK(Spreadsheet!C123),IF(NOT(ISBLANK(Spreadsheet!D123)),NOT(ISBLANK(Spreadsheet!E123)),TRUE))</f>
        <v>1</v>
      </c>
      <c r="V123" s="5" t="b">
        <f>OR(ISBLANK(Spreadsheet!C123), NOT(ISBLANK(Spreadsheet!I123)))</f>
        <v>1</v>
      </c>
      <c r="W123" s="5" t="b">
        <f>OR(ISBLANK(Spreadsheet!D123),NOT(ISBLANK(Spreadsheet!C123)))</f>
        <v>1</v>
      </c>
      <c r="X123" s="155" t="str">
        <f>REPT("0",MIN(FIND({1,2,3,4,5,6,7,8,9},Spreadsheet!C123&amp;"123456789"))-1)&amp;IF(ISBLANK(Spreadsheet!C123),"",SUMPRODUCT(MID(0&amp;Spreadsheet!C123,LARGE(INDEX(ISNUMBER(--MID(Spreadsheet!C123,ROW($1:$225),1))*
 ROW($1:$225),0),ROW($1:$225))+1,1)*10^ROW($1:$225)/10))</f>
        <v/>
      </c>
      <c r="Y123" s="5" t="b">
        <f>IF(NOT(ISBLANK(Spreadsheet!C123)),IF(AND(ISNUMBER(VALUE(Spreadsheet!C123)), LEN(Spreadsheet!C123)=9),TRUE,FALSE),TRUE)</f>
        <v>1</v>
      </c>
      <c r="Z123" s="155" t="str">
        <f>REPT("0",MIN(FIND({1,2,3,4,5,6,7,8,9},Spreadsheet!D123&amp;"123456789"))-1)&amp;IF(ISBLANK(Spreadsheet!D123),"",SUMPRODUCT(MID(0&amp;Spreadsheet!D123,LARGE(INDEX(ISNUMBER(--MID(Spreadsheet!D123,ROW($1:$225),1))*
 ROW($1:$225),0),ROW($1:$225))+1,1)*10^ROW($1:$225)/10))</f>
        <v/>
      </c>
      <c r="AA123" s="5" t="b">
        <f>IF(AND(NOT(ISBLANK(Spreadsheet!D123)),NOT(ISBLANK(Spreadsheet!C123))),IF(AND(ISNUMBER(VALUE(Spreadsheet!D123)), LEN(Spreadsheet!D123)=9),TRUE,FALSE),IF(AND(NOT(ISBLANK(Spreadsheet!D123)),ISBLANK(Spreadsheet!C123)),FALSE,TRUE))</f>
        <v>1</v>
      </c>
      <c r="AB123" s="5" t="b">
        <f>OR(ISBLANK(Spreadsheet!Y123),IF(NOT(ISBLANK(Spreadsheet!Y123)),LEN(Spreadsheet!Y123)=10,ISNUMBER(VALUE(Spreadsheet!Y123))))</f>
        <v>1</v>
      </c>
      <c r="AC123" s="5" t="b">
        <f>OR(ISBLANK(Spreadsheet!AI123), AND(NOT(ISBLANK(Spreadsheet!AJ123)), NOT(ISNUMBER(SEARCH("Waive",Spreadsheet!AJ123)))))</f>
        <v>1</v>
      </c>
      <c r="AD123" s="5" t="b">
        <f>OR(ISBLANK(Spreadsheet!AK123), AND(NOT(ISBLANK(Spreadsheet!AL123)), NOT(ISNUMBER(SEARCH("Waive",Spreadsheet!AL123)))))</f>
        <v>1</v>
      </c>
      <c r="AE123" s="5" t="b">
        <f>OR(ISBLANK(Spreadsheet!AM123), AND(NOT(ISBLANK(Spreadsheet!AN123)), NOT(ISNUMBER(SEARCH("Waive", Spreadsheet!AN123)))))</f>
        <v>1</v>
      </c>
      <c r="AF123" s="5" t="b">
        <f>OR(ISBLANK(Spreadsheet!C123), NOT(ISBLANK(Spreadsheet!D123)),NOT(ISBLANK(Spreadsheet!L123)))</f>
        <v>1</v>
      </c>
      <c r="AG123" s="5" t="b">
        <f>IF(AND(NOT(ISBLANK(Spreadsheet!C123)), NOT(ISBLANK(Spreadsheet!D123)),Spreadsheet!C123&lt;&gt;Spreadsheet!D123),IF(ISERROR(VLOOKUP(Spreadsheet!C123, Spreadsheet!$C$6:'Spreadsheet'!$C122,1,FALSE)), FALSE, TRUE),TRUE)</f>
        <v>1</v>
      </c>
      <c r="AH123" s="5" t="b">
        <f>Spreadsheet!$B$2=Spreadsheet!AD123</f>
        <v>1</v>
      </c>
      <c r="AI123" s="5" t="b">
        <f>IF(ISBLANK(Spreadsheet!G123),TRUE,IF(OR(LEN(Spreadsheet!G123)&gt;1,ISNUMBER(VALUE(Spreadsheet!G123))),FALSE,TRUE))</f>
        <v>1</v>
      </c>
      <c r="AJ123" s="5" t="b">
        <f>OR(ISBLANK(Spreadsheet!C123), NOT(ISBLANK(Spreadsheet!B123)), NOT(ISBLANK(Spreadsheet!D123)))</f>
        <v>1</v>
      </c>
      <c r="AK123" s="5" t="b">
        <f t="array" ref="AK123">IF(OR(AND(ISBLANK(Spreadsheet!E123),ISBLANK(Spreadsheet!D123),NOT(ISBLANK(Spreadsheet!C123))),AND(ISBLANK(Spreadsheet!E123),ISBLANK(Spreadsheet!D123),ISBLANK(Spreadsheet!C123))),TRUE,ISNUMBER(MATCH(TRUE,EXACT(Spreadsheet!E123,Relationships),0)))</f>
        <v>1</v>
      </c>
      <c r="AL123" s="5" t="b">
        <f>IF(NOT(ISBLANK(Spreadsheet!C123)),IF(OR(ISBLANK(Spreadsheet!F123),LEN(Spreadsheet!F123)&gt;40),FALSE,TRUE),TRUE)</f>
        <v>1</v>
      </c>
      <c r="AM123" s="5" t="b">
        <f>IF(NOT(ISBLANK(Spreadsheet!C123)),IF(OR(ISBLANK(Spreadsheet!H123),LEN(Spreadsheet!H123)&gt;40),FALSE,TRUE),TRUE)</f>
        <v>1</v>
      </c>
      <c r="AN123" s="5" t="b">
        <f t="array" ref="AN123">IF(ISBLANK(Spreadsheet!I123),TRUE,ISNUMBER(MATCH(TRUE,EXACT(Spreadsheet!I123,GenderValues),0)))</f>
        <v>1</v>
      </c>
      <c r="AO123" s="5" t="b">
        <f ca="1">IF(ISERROR(DATEVALUE(TEXT(Spreadsheet!J123,"mm/dd/yyyy")) &gt; TODAY()),IF(AND(ISBLANK(Spreadsheet!J123),ISBLANK(Spreadsheet!C123)),TRUE,FALSE),IF(DATEVALUE(TEXT(Spreadsheet!J123,"mm/dd/yyyy")) &gt; TODAY(),FALSE,TRUE))</f>
        <v>1</v>
      </c>
      <c r="AP123" s="5" t="b">
        <f>OR(ISBLANK(Spreadsheet!K123),LEN(Spreadsheet!K123)&lt;=100)</f>
        <v>1</v>
      </c>
      <c r="AQ123" s="5" t="b">
        <f t="array" ref="AQ123">IF(OR(AND(ISBLANK(Spreadsheet!L123),ISBLANK(Spreadsheet!C123)),AND(NOT(ISBLANK(Spreadsheet!C123)),NOT(ISBLANK(Spreadsheet!D123)))),TRUE,ISNUMBER(MATCH(TRUE,EXACT(Spreadsheet!L123,MaritalStatus),0)))</f>
        <v>1</v>
      </c>
      <c r="AR123" s="5" t="b">
        <f ca="1">IF(ISERROR(DATEVALUE(TEXT(Spreadsheet!M123,"mm/dd/yyyy")) &gt; TODAY()),IF(ISBLANK(Spreadsheet!M123),TRUE,FALSE),IF(DATEVALUE(TEXT(Spreadsheet!M123,"mm/dd/yyyy")) &gt; TODAY(),FALSE,TRUE))</f>
        <v>1</v>
      </c>
      <c r="AS123" s="5" t="b">
        <f>OR(ISBLANK(Spreadsheet!N123),LEN(Spreadsheet!N123)&lt;=100)</f>
        <v>1</v>
      </c>
      <c r="AT123" s="5" t="b">
        <f>OR(ISBLANK(Spreadsheet!O123),UPPER(Spreadsheet!O123)="YES")</f>
        <v>1</v>
      </c>
      <c r="AU123" s="5" t="b">
        <f>OR(ISBLANK(Spreadsheet!P123),UPPER(Spreadsheet!P123)="YES")</f>
        <v>1</v>
      </c>
      <c r="AV123" s="5" t="b">
        <f t="array" ref="AV123">IF(ISBLANK(Spreadsheet!Q123),TRUE,ISNUMBER(MATCH(TRUE,EXACT(Spreadsheet!Q123,OnGroupsPriorIns),0)))</f>
        <v>1</v>
      </c>
      <c r="AW123" s="5" t="b">
        <f>OR(ISBLANK(Spreadsheet!R123),UPPER(Spreadsheet!R123)="YES")</f>
        <v>1</v>
      </c>
      <c r="AX123" s="5" t="b">
        <f>OR(ISBLANK(Spreadsheet!S123),UPPER(Spreadsheet!S123)="YES")</f>
        <v>1</v>
      </c>
      <c r="AY123" s="5" t="b">
        <f>OR(AND(ISBLANK(Spreadsheet!C123),LEN(Spreadsheet!T123)=0),AND(NOT(ISBLANK(Spreadsheet!C123)),LEN(Spreadsheet!T123)&gt;0,LEN(Spreadsheet!T123)&lt;=50))</f>
        <v>1</v>
      </c>
      <c r="AZ123" s="5" t="b">
        <f>OR(LEN(Spreadsheet!U123)=0,AND(LEN(Spreadsheet!U123)&gt;0,LEN(Spreadsheet!U123)&lt;=50))</f>
        <v>1</v>
      </c>
      <c r="BA123" s="5" t="b">
        <f>OR(AND(ISBLANK(Spreadsheet!C123),LEN(Spreadsheet!V123)=0),AND(NOT(ISBLANK(Spreadsheet!C123)),LEN(Spreadsheet!V123)&gt;0,LEN(Spreadsheet!V123)&lt;=50))</f>
        <v>1</v>
      </c>
      <c r="BB123" s="5" t="b">
        <f t="array" ref="BB123">IF(AND(ISBLANK(Spreadsheet!C123),LEN(Spreadsheet!W123)=0),TRUE,ISNUMBER(MATCH(TRUE,EXACT(Spreadsheet!W123,States),0)))</f>
        <v>1</v>
      </c>
      <c r="BC123" s="5" t="b">
        <f>OR(AND(ISBLANK(Spreadsheet!C123),LEN(Spreadsheet!X123)=0),AND(NOT(ISBLANK(Spreadsheet!C123)),LEN(Spreadsheet!X123)&gt;0,LEN(Spreadsheet!X123)=5,ISNUMBER(VALUE(Spreadsheet!X123))))</f>
        <v>1</v>
      </c>
      <c r="BD123" s="5" t="b">
        <f>OR(ISBLANK(Spreadsheet!Z123),LEN(Spreadsheet!Z123)&lt;=50)</f>
        <v>1</v>
      </c>
      <c r="BE123" s="5" t="b">
        <f>ISBLANK(Spreadsheet!AA123)</f>
        <v>1</v>
      </c>
      <c r="BF123" s="5" t="b">
        <f>ISBLANK(Spreadsheet!AB123)</f>
        <v>1</v>
      </c>
      <c r="BG123" s="5" t="b">
        <f>IF(ISERROR(DATEVALUE(TEXT(Spreadsheet!AC123,"mm/dd/yyyy")) &gt; DATEVALUE(TEXT(Spreadsheet!J123,"mm/dd/yyyy"))),IF(OR(AND(ISBLANK(Spreadsheet!AC123),ISBLANK(Spreadsheet!C123)),AND(NOT(ISBLANK(Spreadsheet!C123)),ISBLANK(Spreadsheet!AC123),NOT(ISBLANK(Spreadsheet!D123)))),TRUE,FALSE),IF(DATEVALUE(TEXT(Spreadsheet!AC123,"mm/dd/yyyy")) &gt; DATEVALUE(TEXT(Spreadsheet!J123,"mm/dd/yyyy")),TRUE,FALSE))</f>
        <v>1</v>
      </c>
      <c r="BH123" s="5" t="b">
        <f>OR(AND(ISBLANK(Spreadsheet!C123),ISBLANK(Spreadsheet!AE123)),AND(NOT(ISBLANK(Spreadsheet!C123)),NOT(ISBLANK(Spreadsheet!D123)),ISBLANK(Spreadsheet!AE123)),AND(NOT(ISBLANK(Spreadsheet!C123)),ISBLANK(Spreadsheet!D123),NOT(ISBLANK(Spreadsheet!AE123)),LEN(Spreadsheet!AE123)&lt;=100))</f>
        <v>1</v>
      </c>
      <c r="BI123" s="5" t="b">
        <f t="array" ref="BI123">IF(ISBLANK(Spreadsheet!AF123),TRUE,ISNUMBER(MATCH(TRUE,EXACT(Spreadsheet!AF123,CobraShortReasons),0)))</f>
        <v>1</v>
      </c>
      <c r="BJ123" s="5" t="b">
        <f ca="1">IF(ISERROR(DATEVALUE(TEXT(Spreadsheet!AG123,"mm/dd/yyyy")) &gt; TODAY()),IF(ISBLANK(Spreadsheet!AG123),TRUE,FALSE),IF(DATEVALUE(TEXT(Spreadsheet!AG123,"mm/dd/yyyy")) &gt; TODAY(),FALSE,TRUE))</f>
        <v>1</v>
      </c>
      <c r="BK123" s="5" t="b">
        <f>OR(ISBLANK(Spreadsheet!AH123),LEN(Spreadsheet!AH123)&lt;=25)</f>
        <v>1</v>
      </c>
      <c r="BL123" s="5" t="b">
        <f t="array" aca="1" ref="BL123" ca="1">IF(ISBLANK(Spreadsheet!AI123),TRUE,ISNUMBER(MATCH(TRUE,EXACT(Spreadsheet!AI123,INDIRECT(Spreadsheet!$D$2)),0)))</f>
        <v>1</v>
      </c>
      <c r="BM123" s="5" t="b">
        <f t="array" aca="1" ref="BM123" ca="1">IF(ISBLANK(Spreadsheet!AJ123),TRUE,ISNUMBER(MATCH(TRUE,EXACT(Spreadsheet!AJ123,INDIRECT(Spreadsheet!BJ123)),0)))</f>
        <v>1</v>
      </c>
      <c r="BN123" s="5" t="b">
        <f t="array" ref="BN123">IF(ISBLANK(Spreadsheet!AK123),TRUE,ISNUMBER(MATCH(TRUE,EXACT(Spreadsheet!AK123,DentalPlans),0)))</f>
        <v>1</v>
      </c>
      <c r="BO123" s="5" t="b">
        <f t="array" aca="1" ref="BO123" ca="1">IF(ISBLANK(Spreadsheet!AL123),TRUE,ISNUMBER(MATCH(TRUE,EXACT(Spreadsheet!AL123,INDIRECT(Spreadsheet!BK123)),0)))</f>
        <v>1</v>
      </c>
      <c r="BP123" s="5" t="b">
        <f t="array" ref="BP123">IF(ISBLANK(Spreadsheet!AM123),TRUE,ISNUMBER(MATCH(TRUE,EXACT(Spreadsheet!AM123,VisionPlans),0)))</f>
        <v>1</v>
      </c>
      <c r="BQ123" s="5" t="b">
        <f t="array" aca="1" ref="BQ123" ca="1">IF(ISBLANK(Spreadsheet!AN123),TRUE,ISNUMBER(MATCH(TRUE,EXACT(Spreadsheet!AN123,INDIRECT(Spreadsheet!BL123)),0)))</f>
        <v>1</v>
      </c>
      <c r="BR123" s="5" t="b">
        <f t="array" ref="BR123">IF(ISBLANK(Spreadsheet!AO123),TRUE,ISNUMBER(MATCH(TRUE,EXACT(Spreadsheet!AO123,LifeBenefitClasses),0)))</f>
        <v>1</v>
      </c>
      <c r="BS123" s="5" t="b">
        <f>IF(OR(ISBLANK(Spreadsheet!AO123), Spreadsheet!AO123="Waive"),IF(ISBLANK(Spreadsheet!AP123),TRUE,FALSE),IF(OR(AND(NOT(ISBLANK(Spreadsheet!AO123)),ISBLANK(Spreadsheet!AP123)),NOT(ISNUMBER(VALUE(Spreadsheet!AP123)))),FALSE,IF(OR(AND(Spreadsheet!AP123&lt;6,MOD(Spreadsheet!AP123*10,5)=0), MOD(Spreadsheet!AP123,5000)=0),TRUE,FALSE)))</f>
        <v>1</v>
      </c>
      <c r="BT123" s="5" t="b">
        <f t="array" ref="BT123">IF(ISBLANK(Spreadsheet!AQ123),TRUE,ISNUMBER(MATCH(TRUE,EXACT(Spreadsheet!AQ123,EnrollWaive),0)))</f>
        <v>1</v>
      </c>
      <c r="BU123" s="5" t="b">
        <f t="array" ref="BU123">IF(ISBLANK(Spreadsheet!AR123),TRUE,ISNUMBER(MATCH(TRUE,EXACT(Spreadsheet!AR123,LifeBenefitClasses),0)))</f>
        <v>1</v>
      </c>
      <c r="BV123" s="5" t="b">
        <f>IF(OR(ISBLANK(Spreadsheet!AR123), Spreadsheet!AR123="Waive"),IF(ISBLANK(Spreadsheet!AS123),TRUE,FALSE),IF(OR(AND(NOT(ISBLANK(Spreadsheet!AR123)),ISBLANK(Spreadsheet!AS123)),NOT(ISNUMBER(VALUE(Spreadsheet!AS123)))),FALSE,IF(OR(AND(Spreadsheet!AS123&lt;6,MOD(Spreadsheet!AS123*10,5)=0), MOD(Spreadsheet!AS123,10000)=0),TRUE,FALSE)))</f>
        <v>1</v>
      </c>
      <c r="BW123" s="5" t="b">
        <f t="array" ref="BW123">IF(ISBLANK(Spreadsheet!AT123),TRUE,ISNUMBER(MATCH(TRUE,EXACT(Spreadsheet!AT123,LifeBenefitClasses),0)))</f>
        <v>1</v>
      </c>
      <c r="BX123" s="5" t="b">
        <f>IF(OR(ISBLANK(Spreadsheet!AT123), Spreadsheet!AT123="Waive"),IF(ISBLANK(Spreadsheet!AU123),TRUE,FALSE),IF(OR(AND(NOT(ISBLANK(Spreadsheet!AT123)),ISBLANK(Spreadsheet!AU123)),NOT(ISNUMBER(VALUE(Spreadsheet!AU123)))),FALSE,IF(AND(NOT(OR(ISBLANK(Spreadsheet!AT123),Spreadsheet!AT123="Waive")),NOT(OR(ISBLANK(Spreadsheet!AR123),Spreadsheet!AR123="Waive")),MOD(Spreadsheet!AU123,5000)=0, Spreadsheet!AU123&lt;=(Spreadsheet!AS123*0.5)),TRUE,FALSE)))</f>
        <v>1</v>
      </c>
      <c r="BY123" s="5" t="b">
        <f t="array" ref="BY123">IF(ISBLANK(Spreadsheet!AV123),TRUE,ISNUMBER(MATCH(TRUE,EXACT(Spreadsheet!AV123,EnrollWaive),0)))</f>
        <v>1</v>
      </c>
      <c r="BZ123" s="5" t="b">
        <f t="array" ref="BZ123">IF(ISBLANK(Spreadsheet!AW123),TRUE,ISNUMBER(MATCH(TRUE,EXACT(Spreadsheet!AW123,LifeBenefitClasses),0)))</f>
        <v>1</v>
      </c>
      <c r="CA123" s="5" t="b">
        <f t="array" ref="CA123">IF(ISBLANK(Spreadsheet!AX123),TRUE,ISNUMBER(MATCH(TRUE,EXACT(Spreadsheet!AX123,LifeBenefitClasses),0)))</f>
        <v>1</v>
      </c>
      <c r="CB123" s="5" t="b">
        <f t="array" ref="CB123">IF(ISBLANK(Spreadsheet!AY123),TRUE,ISNUMBER(MATCH(TRUE,EXACT(Spreadsheet!AY123,LifeBenefitClasses),0)))</f>
        <v>1</v>
      </c>
      <c r="CC123" s="5" t="b">
        <f t="array" ref="CC123">IF(ISBLANK(Spreadsheet!AZ123),TRUE,ISNUMBER(MATCH(TRUE,EXACT(Spreadsheet!AZ123,LifeBenefitClasses),0)))</f>
        <v>1</v>
      </c>
      <c r="CD123" s="5" t="b">
        <f t="array" ref="CD123">IF(ISBLANK(Spreadsheet!BA123),TRUE,ISNUMBER(MATCH(TRUE,EXACT(Spreadsheet!BA123,LifeBenefitClasses),0)))</f>
        <v>1</v>
      </c>
      <c r="CE123" s="5" t="b">
        <f>IF(OR(ISBLANK(Spreadsheet!BA123), Spreadsheet!BA123="Waive"),IF(ISBLANK(Spreadsheet!BB123),TRUE,FALSE),IF(OR(AND(NOT(ISBLANK(Spreadsheet!BA123)),ISBLANK(Spreadsheet!BB123)),NOT(ISNUMBER(VALUE(Spreadsheet!BB123))),ISBLANK(Spreadsheet!BC123),NOT(ISNUMBER(VALUE(Spreadsheet!BC123)))),FALSE,IF(AND(Spreadsheet!BB123&gt;=50000,Spreadsheet!BB123&lt;=250000,MOD(Spreadsheet!BB123,10000)=0,Spreadsheet!BB123&lt;=(10*Spreadsheet!BC123)),TRUE,FALSE)))</f>
        <v>1</v>
      </c>
      <c r="CF123" s="5" t="b">
        <f>IF(NOT(ISBLANK(Spreadsheet!BC123)),AND(ISNUMBER(VALUE(Spreadsheet!BC123)),Spreadsheet!BC123&gt;0),AND(OR(ISBLANK(Spreadsheet!AO123),Spreadsheet!AO123="Waive",AND(NOT(OR(ISBLANK(Spreadsheet!AO123),Spreadsheet!AO123="Waive")),Spreadsheet!AP123&gt;=6)),OR(ISBLANK(Spreadsheet!AR123),AND(NOT(OR(ISBLANK(Spreadsheet!AR123),Spreadsheet!AR123="Waive")),Spreadsheet!AS123&gt;=6)),OR(ISBLANK(Spreadsheet!AW123)),OR(ISBLANK(Spreadsheet!AX123)),OR(ISBLANK(Spreadsheet!AY123)),OR(ISBLANK(Spreadsheet!AZ123)),OR(ISBLANK(Spreadsheet!BA123),Spreadsheet!BA123="Waive")))</f>
        <v>1</v>
      </c>
      <c r="CG123" s="5" t="b">
        <f t="shared" ca="1" si="9"/>
        <v>1</v>
      </c>
    </row>
    <row r="124" spans="8:85" x14ac:dyDescent="0.3">
      <c r="H124" s="5">
        <f t="shared" ca="1" si="6"/>
        <v>2</v>
      </c>
      <c r="I124" s="5" t="str">
        <f t="shared" ca="1" si="7"/>
        <v/>
      </c>
      <c r="J124" s="5" t="str">
        <f>IF(AND(NOT(ISBLANK(Spreadsheet!C124)),ISBLANK(Spreadsheet!D124)),Spreadsheet!F124&amp;" "&amp;Spreadsheet!H124,"")</f>
        <v/>
      </c>
      <c r="K124" s="5">
        <f>IF(AND(NOT(ISBLANK(Spreadsheet!C124)),ISBLANK(Spreadsheet!D124)),COUNTIFS(Spreadsheet!E125:E$786,"=Child",Spreadsheet!C125:C$786, "="&amp;Spreadsheet!C124) + COUNTIFS(Spreadsheet!E125:E$786,"=Step-child",Spreadsheet!C125:C$786, "="&amp;Spreadsheet!C124),0)</f>
        <v>0</v>
      </c>
      <c r="L124" s="5">
        <f>IF(NOT(ISBLANK(J124)),COUNTIFS(Spreadsheet!E125:E$786,"=Wife",Spreadsheet!C125:C$786, "="&amp;Spreadsheet!C124) + COUNTIFS(Spreadsheet!E125:E$786,"=Husband",Spreadsheet!C125:C$786, "="&amp;Spreadsheet!C124),0)</f>
        <v>0</v>
      </c>
      <c r="M124" s="5">
        <f>IF(NOT(ISBLANK(Spreadsheet!AJ124)),VLOOKUP(Spreadsheet!AJ124,'Drop Downs'!$P$2:$R$16,3,FALSE),0)</f>
        <v>0</v>
      </c>
      <c r="N124" s="5">
        <f>IF(NOT(ISBLANK(Spreadsheet!AJ124)), VLOOKUP(Spreadsheet!AJ124,'Drop Downs'!$P$2:$R$16,2,FALSE),0)</f>
        <v>0</v>
      </c>
      <c r="O124" s="5">
        <f>IF(NOT(ISBLANK(Spreadsheet!AL124)),VLOOKUP(Spreadsheet!AL124,'Drop Downs'!$P$2:$R$16,3,FALSE), 0)</f>
        <v>0</v>
      </c>
      <c r="P124" s="5">
        <f>IF(NOT(ISBLANK(Spreadsheet!AL124)),VLOOKUP(Spreadsheet!AL124,'Drop Downs'!$P$2:$R$16,2,FALSE),0)</f>
        <v>0</v>
      </c>
      <c r="Q124" s="5">
        <f>IF(NOT(ISBLANK(Spreadsheet!AN124)),VLOOKUP(Spreadsheet!AN124,'Drop Downs'!$P$2:$R$16,3,FALSE),0)</f>
        <v>0</v>
      </c>
      <c r="R124" s="5">
        <f>IF(NOT(ISBLANK(Spreadsheet!AN124)),VLOOKUP(Spreadsheet!AN124,'Drop Downs'!$P$2:$R$16,2,FALSE),0)</f>
        <v>0</v>
      </c>
      <c r="S124" s="5" t="str">
        <f>IF(OR(M124&gt;K124,N124&gt;L124,O124&gt;K124, Q124&gt;K124,N124&gt;L124, P124&gt;L124, R124&gt;L124),"Member currently has a coverage election over what he/she needs.  Please add more dependents or adjust the coverage election.","")&amp;(IF(AND(NOT(ISBLANK(Spreadsheet!C124)),NOT(ISBLANK(Spreadsheet!D124)),ISBLANK(Spreadsheet!E124)),"Dependent lacks a relationship to member.Please select one from the drop-down.",""))</f>
        <v/>
      </c>
      <c r="T124" s="5" t="b">
        <f t="shared" si="8"/>
        <v>1</v>
      </c>
      <c r="U124" s="5" t="b">
        <f>OR(ISBLANK(Spreadsheet!C124),IF(NOT(ISBLANK(Spreadsheet!D124)),NOT(ISBLANK(Spreadsheet!E124)),TRUE))</f>
        <v>1</v>
      </c>
      <c r="V124" s="5" t="b">
        <f>OR(ISBLANK(Spreadsheet!C124), NOT(ISBLANK(Spreadsheet!I124)))</f>
        <v>1</v>
      </c>
      <c r="W124" s="5" t="b">
        <f>OR(ISBLANK(Spreadsheet!D124),NOT(ISBLANK(Spreadsheet!C124)))</f>
        <v>1</v>
      </c>
      <c r="X124" s="155" t="str">
        <f>REPT("0",MIN(FIND({1,2,3,4,5,6,7,8,9},Spreadsheet!C124&amp;"123456789"))-1)&amp;IF(ISBLANK(Spreadsheet!C124),"",SUMPRODUCT(MID(0&amp;Spreadsheet!C124,LARGE(INDEX(ISNUMBER(--MID(Spreadsheet!C124,ROW($1:$225),1))*
 ROW($1:$225),0),ROW($1:$225))+1,1)*10^ROW($1:$225)/10))</f>
        <v/>
      </c>
      <c r="Y124" s="5" t="b">
        <f>IF(NOT(ISBLANK(Spreadsheet!C124)),IF(AND(ISNUMBER(VALUE(Spreadsheet!C124)), LEN(Spreadsheet!C124)=9),TRUE,FALSE),TRUE)</f>
        <v>1</v>
      </c>
      <c r="Z124" s="155" t="str">
        <f>REPT("0",MIN(FIND({1,2,3,4,5,6,7,8,9},Spreadsheet!D124&amp;"123456789"))-1)&amp;IF(ISBLANK(Spreadsheet!D124),"",SUMPRODUCT(MID(0&amp;Spreadsheet!D124,LARGE(INDEX(ISNUMBER(--MID(Spreadsheet!D124,ROW($1:$225),1))*
 ROW($1:$225),0),ROW($1:$225))+1,1)*10^ROW($1:$225)/10))</f>
        <v/>
      </c>
      <c r="AA124" s="5" t="b">
        <f>IF(AND(NOT(ISBLANK(Spreadsheet!D124)),NOT(ISBLANK(Spreadsheet!C124))),IF(AND(ISNUMBER(VALUE(Spreadsheet!D124)), LEN(Spreadsheet!D124)=9),TRUE,FALSE),IF(AND(NOT(ISBLANK(Spreadsheet!D124)),ISBLANK(Spreadsheet!C124)),FALSE,TRUE))</f>
        <v>1</v>
      </c>
      <c r="AB124" s="5" t="b">
        <f>OR(ISBLANK(Spreadsheet!Y124),IF(NOT(ISBLANK(Spreadsheet!Y124)),LEN(Spreadsheet!Y124)=10,ISNUMBER(VALUE(Spreadsheet!Y124))))</f>
        <v>1</v>
      </c>
      <c r="AC124" s="5" t="b">
        <f>OR(ISBLANK(Spreadsheet!AI124), AND(NOT(ISBLANK(Spreadsheet!AJ124)), NOT(ISNUMBER(SEARCH("Waive",Spreadsheet!AJ124)))))</f>
        <v>1</v>
      </c>
      <c r="AD124" s="5" t="b">
        <f>OR(ISBLANK(Spreadsheet!AK124), AND(NOT(ISBLANK(Spreadsheet!AL124)), NOT(ISNUMBER(SEARCH("Waive",Spreadsheet!AL124)))))</f>
        <v>1</v>
      </c>
      <c r="AE124" s="5" t="b">
        <f>OR(ISBLANK(Spreadsheet!AM124), AND(NOT(ISBLANK(Spreadsheet!AN124)), NOT(ISNUMBER(SEARCH("Waive", Spreadsheet!AN124)))))</f>
        <v>1</v>
      </c>
      <c r="AF124" s="5" t="b">
        <f>OR(ISBLANK(Spreadsheet!C124), NOT(ISBLANK(Spreadsheet!D124)),NOT(ISBLANK(Spreadsheet!L124)))</f>
        <v>1</v>
      </c>
      <c r="AG124" s="5" t="b">
        <f>IF(AND(NOT(ISBLANK(Spreadsheet!C124)), NOT(ISBLANK(Spreadsheet!D124)),Spreadsheet!C124&lt;&gt;Spreadsheet!D124),IF(ISERROR(VLOOKUP(Spreadsheet!C124, Spreadsheet!$C$6:'Spreadsheet'!$C123,1,FALSE)), FALSE, TRUE),TRUE)</f>
        <v>1</v>
      </c>
      <c r="AH124" s="5" t="b">
        <f>Spreadsheet!$B$2=Spreadsheet!AD124</f>
        <v>1</v>
      </c>
      <c r="AI124" s="5" t="b">
        <f>IF(ISBLANK(Spreadsheet!G124),TRUE,IF(OR(LEN(Spreadsheet!G124)&gt;1,ISNUMBER(VALUE(Spreadsheet!G124))),FALSE,TRUE))</f>
        <v>1</v>
      </c>
      <c r="AJ124" s="5" t="b">
        <f>OR(ISBLANK(Spreadsheet!C124), NOT(ISBLANK(Spreadsheet!B124)), NOT(ISBLANK(Spreadsheet!D124)))</f>
        <v>1</v>
      </c>
      <c r="AK124" s="5" t="b">
        <f t="array" ref="AK124">IF(OR(AND(ISBLANK(Spreadsheet!E124),ISBLANK(Spreadsheet!D124),NOT(ISBLANK(Spreadsheet!C124))),AND(ISBLANK(Spreadsheet!E124),ISBLANK(Spreadsheet!D124),ISBLANK(Spreadsheet!C124))),TRUE,ISNUMBER(MATCH(TRUE,EXACT(Spreadsheet!E124,Relationships),0)))</f>
        <v>1</v>
      </c>
      <c r="AL124" s="5" t="b">
        <f>IF(NOT(ISBLANK(Spreadsheet!C124)),IF(OR(ISBLANK(Spreadsheet!F124),LEN(Spreadsheet!F124)&gt;40),FALSE,TRUE),TRUE)</f>
        <v>1</v>
      </c>
      <c r="AM124" s="5" t="b">
        <f>IF(NOT(ISBLANK(Spreadsheet!C124)),IF(OR(ISBLANK(Spreadsheet!H124),LEN(Spreadsheet!H124)&gt;40),FALSE,TRUE),TRUE)</f>
        <v>1</v>
      </c>
      <c r="AN124" s="5" t="b">
        <f t="array" ref="AN124">IF(ISBLANK(Spreadsheet!I124),TRUE,ISNUMBER(MATCH(TRUE,EXACT(Spreadsheet!I124,GenderValues),0)))</f>
        <v>1</v>
      </c>
      <c r="AO124" s="5" t="b">
        <f ca="1">IF(ISERROR(DATEVALUE(TEXT(Spreadsheet!J124,"mm/dd/yyyy")) &gt; TODAY()),IF(AND(ISBLANK(Spreadsheet!J124),ISBLANK(Spreadsheet!C124)),TRUE,FALSE),IF(DATEVALUE(TEXT(Spreadsheet!J124,"mm/dd/yyyy")) &gt; TODAY(),FALSE,TRUE))</f>
        <v>1</v>
      </c>
      <c r="AP124" s="5" t="b">
        <f>OR(ISBLANK(Spreadsheet!K124),LEN(Spreadsheet!K124)&lt;=100)</f>
        <v>1</v>
      </c>
      <c r="AQ124" s="5" t="b">
        <f t="array" ref="AQ124">IF(OR(AND(ISBLANK(Spreadsheet!L124),ISBLANK(Spreadsheet!C124)),AND(NOT(ISBLANK(Spreadsheet!C124)),NOT(ISBLANK(Spreadsheet!D124)))),TRUE,ISNUMBER(MATCH(TRUE,EXACT(Spreadsheet!L124,MaritalStatus),0)))</f>
        <v>1</v>
      </c>
      <c r="AR124" s="5" t="b">
        <f ca="1">IF(ISERROR(DATEVALUE(TEXT(Spreadsheet!M124,"mm/dd/yyyy")) &gt; TODAY()),IF(ISBLANK(Spreadsheet!M124),TRUE,FALSE),IF(DATEVALUE(TEXT(Spreadsheet!M124,"mm/dd/yyyy")) &gt; TODAY(),FALSE,TRUE))</f>
        <v>1</v>
      </c>
      <c r="AS124" s="5" t="b">
        <f>OR(ISBLANK(Spreadsheet!N124),LEN(Spreadsheet!N124)&lt;=100)</f>
        <v>1</v>
      </c>
      <c r="AT124" s="5" t="b">
        <f>OR(ISBLANK(Spreadsheet!O124),UPPER(Spreadsheet!O124)="YES")</f>
        <v>1</v>
      </c>
      <c r="AU124" s="5" t="b">
        <f>OR(ISBLANK(Spreadsheet!P124),UPPER(Spreadsheet!P124)="YES")</f>
        <v>1</v>
      </c>
      <c r="AV124" s="5" t="b">
        <f t="array" ref="AV124">IF(ISBLANK(Spreadsheet!Q124),TRUE,ISNUMBER(MATCH(TRUE,EXACT(Spreadsheet!Q124,OnGroupsPriorIns),0)))</f>
        <v>1</v>
      </c>
      <c r="AW124" s="5" t="b">
        <f>OR(ISBLANK(Spreadsheet!R124),UPPER(Spreadsheet!R124)="YES")</f>
        <v>1</v>
      </c>
      <c r="AX124" s="5" t="b">
        <f>OR(ISBLANK(Spreadsheet!S124),UPPER(Spreadsheet!S124)="YES")</f>
        <v>1</v>
      </c>
      <c r="AY124" s="5" t="b">
        <f>OR(AND(ISBLANK(Spreadsheet!C124),LEN(Spreadsheet!T124)=0),AND(NOT(ISBLANK(Spreadsheet!C124)),LEN(Spreadsheet!T124)&gt;0,LEN(Spreadsheet!T124)&lt;=50))</f>
        <v>1</v>
      </c>
      <c r="AZ124" s="5" t="b">
        <f>OR(LEN(Spreadsheet!U124)=0,AND(LEN(Spreadsheet!U124)&gt;0,LEN(Spreadsheet!U124)&lt;=50))</f>
        <v>1</v>
      </c>
      <c r="BA124" s="5" t="b">
        <f>OR(AND(ISBLANK(Spreadsheet!C124),LEN(Spreadsheet!V124)=0),AND(NOT(ISBLANK(Spreadsheet!C124)),LEN(Spreadsheet!V124)&gt;0,LEN(Spreadsheet!V124)&lt;=50))</f>
        <v>1</v>
      </c>
      <c r="BB124" s="5" t="b">
        <f t="array" ref="BB124">IF(AND(ISBLANK(Spreadsheet!C124),LEN(Spreadsheet!W124)=0),TRUE,ISNUMBER(MATCH(TRUE,EXACT(Spreadsheet!W124,States),0)))</f>
        <v>1</v>
      </c>
      <c r="BC124" s="5" t="b">
        <f>OR(AND(ISBLANK(Spreadsheet!C124),LEN(Spreadsheet!X124)=0),AND(NOT(ISBLANK(Spreadsheet!C124)),LEN(Spreadsheet!X124)&gt;0,LEN(Spreadsheet!X124)=5,ISNUMBER(VALUE(Spreadsheet!X124))))</f>
        <v>1</v>
      </c>
      <c r="BD124" s="5" t="b">
        <f>OR(ISBLANK(Spreadsheet!Z124),LEN(Spreadsheet!Z124)&lt;=50)</f>
        <v>1</v>
      </c>
      <c r="BE124" s="5" t="b">
        <f>ISBLANK(Spreadsheet!AA124)</f>
        <v>1</v>
      </c>
      <c r="BF124" s="5" t="b">
        <f>ISBLANK(Spreadsheet!AB124)</f>
        <v>1</v>
      </c>
      <c r="BG124" s="5" t="b">
        <f>IF(ISERROR(DATEVALUE(TEXT(Spreadsheet!AC124,"mm/dd/yyyy")) &gt; DATEVALUE(TEXT(Spreadsheet!J124,"mm/dd/yyyy"))),IF(OR(AND(ISBLANK(Spreadsheet!AC124),ISBLANK(Spreadsheet!C124)),AND(NOT(ISBLANK(Spreadsheet!C124)),ISBLANK(Spreadsheet!AC124),NOT(ISBLANK(Spreadsheet!D124)))),TRUE,FALSE),IF(DATEVALUE(TEXT(Spreadsheet!AC124,"mm/dd/yyyy")) &gt; DATEVALUE(TEXT(Spreadsheet!J124,"mm/dd/yyyy")),TRUE,FALSE))</f>
        <v>1</v>
      </c>
      <c r="BH124" s="5" t="b">
        <f>OR(AND(ISBLANK(Spreadsheet!C124),ISBLANK(Spreadsheet!AE124)),AND(NOT(ISBLANK(Spreadsheet!C124)),NOT(ISBLANK(Spreadsheet!D124)),ISBLANK(Spreadsheet!AE124)),AND(NOT(ISBLANK(Spreadsheet!C124)),ISBLANK(Spreadsheet!D124),NOT(ISBLANK(Spreadsheet!AE124)),LEN(Spreadsheet!AE124)&lt;=100))</f>
        <v>1</v>
      </c>
      <c r="BI124" s="5" t="b">
        <f t="array" ref="BI124">IF(ISBLANK(Spreadsheet!AF124),TRUE,ISNUMBER(MATCH(TRUE,EXACT(Spreadsheet!AF124,CobraShortReasons),0)))</f>
        <v>1</v>
      </c>
      <c r="BJ124" s="5" t="b">
        <f ca="1">IF(ISERROR(DATEVALUE(TEXT(Spreadsheet!AG124,"mm/dd/yyyy")) &gt; TODAY()),IF(ISBLANK(Spreadsheet!AG124),TRUE,FALSE),IF(DATEVALUE(TEXT(Spreadsheet!AG124,"mm/dd/yyyy")) &gt; TODAY(),FALSE,TRUE))</f>
        <v>1</v>
      </c>
      <c r="BK124" s="5" t="b">
        <f>OR(ISBLANK(Spreadsheet!AH124),LEN(Spreadsheet!AH124)&lt;=25)</f>
        <v>1</v>
      </c>
      <c r="BL124" s="5" t="b">
        <f t="array" aca="1" ref="BL124" ca="1">IF(ISBLANK(Spreadsheet!AI124),TRUE,ISNUMBER(MATCH(TRUE,EXACT(Spreadsheet!AI124,INDIRECT(Spreadsheet!$D$2)),0)))</f>
        <v>1</v>
      </c>
      <c r="BM124" s="5" t="b">
        <f t="array" aca="1" ref="BM124" ca="1">IF(ISBLANK(Spreadsheet!AJ124),TRUE,ISNUMBER(MATCH(TRUE,EXACT(Spreadsheet!AJ124,INDIRECT(Spreadsheet!BJ124)),0)))</f>
        <v>1</v>
      </c>
      <c r="BN124" s="5" t="b">
        <f t="array" ref="BN124">IF(ISBLANK(Spreadsheet!AK124),TRUE,ISNUMBER(MATCH(TRUE,EXACT(Spreadsheet!AK124,DentalPlans),0)))</f>
        <v>1</v>
      </c>
      <c r="BO124" s="5" t="b">
        <f t="array" aca="1" ref="BO124" ca="1">IF(ISBLANK(Spreadsheet!AL124),TRUE,ISNUMBER(MATCH(TRUE,EXACT(Spreadsheet!AL124,INDIRECT(Spreadsheet!BK124)),0)))</f>
        <v>1</v>
      </c>
      <c r="BP124" s="5" t="b">
        <f t="array" ref="BP124">IF(ISBLANK(Spreadsheet!AM124),TRUE,ISNUMBER(MATCH(TRUE,EXACT(Spreadsheet!AM124,VisionPlans),0)))</f>
        <v>1</v>
      </c>
      <c r="BQ124" s="5" t="b">
        <f t="array" aca="1" ref="BQ124" ca="1">IF(ISBLANK(Spreadsheet!AN124),TRUE,ISNUMBER(MATCH(TRUE,EXACT(Spreadsheet!AN124,INDIRECT(Spreadsheet!BL124)),0)))</f>
        <v>1</v>
      </c>
      <c r="BR124" s="5" t="b">
        <f t="array" ref="BR124">IF(ISBLANK(Spreadsheet!AO124),TRUE,ISNUMBER(MATCH(TRUE,EXACT(Spreadsheet!AO124,LifeBenefitClasses),0)))</f>
        <v>1</v>
      </c>
      <c r="BS124" s="5" t="b">
        <f>IF(OR(ISBLANK(Spreadsheet!AO124), Spreadsheet!AO124="Waive"),IF(ISBLANK(Spreadsheet!AP124),TRUE,FALSE),IF(OR(AND(NOT(ISBLANK(Spreadsheet!AO124)),ISBLANK(Spreadsheet!AP124)),NOT(ISNUMBER(VALUE(Spreadsheet!AP124)))),FALSE,IF(OR(AND(Spreadsheet!AP124&lt;6,MOD(Spreadsheet!AP124*10,5)=0), MOD(Spreadsheet!AP124,5000)=0),TRUE,FALSE)))</f>
        <v>1</v>
      </c>
      <c r="BT124" s="5" t="b">
        <f t="array" ref="BT124">IF(ISBLANK(Spreadsheet!AQ124),TRUE,ISNUMBER(MATCH(TRUE,EXACT(Spreadsheet!AQ124,EnrollWaive),0)))</f>
        <v>1</v>
      </c>
      <c r="BU124" s="5" t="b">
        <f t="array" ref="BU124">IF(ISBLANK(Spreadsheet!AR124),TRUE,ISNUMBER(MATCH(TRUE,EXACT(Spreadsheet!AR124,LifeBenefitClasses),0)))</f>
        <v>1</v>
      </c>
      <c r="BV124" s="5" t="b">
        <f>IF(OR(ISBLANK(Spreadsheet!AR124), Spreadsheet!AR124="Waive"),IF(ISBLANK(Spreadsheet!AS124),TRUE,FALSE),IF(OR(AND(NOT(ISBLANK(Spreadsheet!AR124)),ISBLANK(Spreadsheet!AS124)),NOT(ISNUMBER(VALUE(Spreadsheet!AS124)))),FALSE,IF(OR(AND(Spreadsheet!AS124&lt;6,MOD(Spreadsheet!AS124*10,5)=0), MOD(Spreadsheet!AS124,10000)=0),TRUE,FALSE)))</f>
        <v>1</v>
      </c>
      <c r="BW124" s="5" t="b">
        <f t="array" ref="BW124">IF(ISBLANK(Spreadsheet!AT124),TRUE,ISNUMBER(MATCH(TRUE,EXACT(Spreadsheet!AT124,LifeBenefitClasses),0)))</f>
        <v>1</v>
      </c>
      <c r="BX124" s="5" t="b">
        <f>IF(OR(ISBLANK(Spreadsheet!AT124), Spreadsheet!AT124="Waive"),IF(ISBLANK(Spreadsheet!AU124),TRUE,FALSE),IF(OR(AND(NOT(ISBLANK(Spreadsheet!AT124)),ISBLANK(Spreadsheet!AU124)),NOT(ISNUMBER(VALUE(Spreadsheet!AU124)))),FALSE,IF(AND(NOT(OR(ISBLANK(Spreadsheet!AT124),Spreadsheet!AT124="Waive")),NOT(OR(ISBLANK(Spreadsheet!AR124),Spreadsheet!AR124="Waive")),MOD(Spreadsheet!AU124,5000)=0, Spreadsheet!AU124&lt;=(Spreadsheet!AS124*0.5)),TRUE,FALSE)))</f>
        <v>1</v>
      </c>
      <c r="BY124" s="5" t="b">
        <f t="array" ref="BY124">IF(ISBLANK(Spreadsheet!AV124),TRUE,ISNUMBER(MATCH(TRUE,EXACT(Spreadsheet!AV124,EnrollWaive),0)))</f>
        <v>1</v>
      </c>
      <c r="BZ124" s="5" t="b">
        <f t="array" ref="BZ124">IF(ISBLANK(Spreadsheet!AW124),TRUE,ISNUMBER(MATCH(TRUE,EXACT(Spreadsheet!AW124,LifeBenefitClasses),0)))</f>
        <v>1</v>
      </c>
      <c r="CA124" s="5" t="b">
        <f t="array" ref="CA124">IF(ISBLANK(Spreadsheet!AX124),TRUE,ISNUMBER(MATCH(TRUE,EXACT(Spreadsheet!AX124,LifeBenefitClasses),0)))</f>
        <v>1</v>
      </c>
      <c r="CB124" s="5" t="b">
        <f t="array" ref="CB124">IF(ISBLANK(Spreadsheet!AY124),TRUE,ISNUMBER(MATCH(TRUE,EXACT(Spreadsheet!AY124,LifeBenefitClasses),0)))</f>
        <v>1</v>
      </c>
      <c r="CC124" s="5" t="b">
        <f t="array" ref="CC124">IF(ISBLANK(Spreadsheet!AZ124),TRUE,ISNUMBER(MATCH(TRUE,EXACT(Spreadsheet!AZ124,LifeBenefitClasses),0)))</f>
        <v>1</v>
      </c>
      <c r="CD124" s="5" t="b">
        <f t="array" ref="CD124">IF(ISBLANK(Spreadsheet!BA124),TRUE,ISNUMBER(MATCH(TRUE,EXACT(Spreadsheet!BA124,LifeBenefitClasses),0)))</f>
        <v>1</v>
      </c>
      <c r="CE124" s="5" t="b">
        <f>IF(OR(ISBLANK(Spreadsheet!BA124), Spreadsheet!BA124="Waive"),IF(ISBLANK(Spreadsheet!BB124),TRUE,FALSE),IF(OR(AND(NOT(ISBLANK(Spreadsheet!BA124)),ISBLANK(Spreadsheet!BB124)),NOT(ISNUMBER(VALUE(Spreadsheet!BB124))),ISBLANK(Spreadsheet!BC124),NOT(ISNUMBER(VALUE(Spreadsheet!BC124)))),FALSE,IF(AND(Spreadsheet!BB124&gt;=50000,Spreadsheet!BB124&lt;=250000,MOD(Spreadsheet!BB124,10000)=0,Spreadsheet!BB124&lt;=(10*Spreadsheet!BC124)),TRUE,FALSE)))</f>
        <v>1</v>
      </c>
      <c r="CF124" s="5" t="b">
        <f>IF(NOT(ISBLANK(Spreadsheet!BC124)),AND(ISNUMBER(VALUE(Spreadsheet!BC124)),Spreadsheet!BC124&gt;0),AND(OR(ISBLANK(Spreadsheet!AO124),Spreadsheet!AO124="Waive",AND(NOT(OR(ISBLANK(Spreadsheet!AO124),Spreadsheet!AO124="Waive")),Spreadsheet!AP124&gt;=6)),OR(ISBLANK(Spreadsheet!AR124),AND(NOT(OR(ISBLANK(Spreadsheet!AR124),Spreadsheet!AR124="Waive")),Spreadsheet!AS124&gt;=6)),OR(ISBLANK(Spreadsheet!AW124)),OR(ISBLANK(Spreadsheet!AX124)),OR(ISBLANK(Spreadsheet!AY124)),OR(ISBLANK(Spreadsheet!AZ124)),OR(ISBLANK(Spreadsheet!BA124),Spreadsheet!BA124="Waive")))</f>
        <v>1</v>
      </c>
      <c r="CG124" s="5" t="b">
        <f t="shared" ca="1" si="9"/>
        <v>1</v>
      </c>
    </row>
    <row r="125" spans="8:85" x14ac:dyDescent="0.3">
      <c r="H125" s="5">
        <f t="shared" ca="1" si="6"/>
        <v>2</v>
      </c>
      <c r="I125" s="5" t="str">
        <f t="shared" ca="1" si="7"/>
        <v/>
      </c>
      <c r="J125" s="5" t="str">
        <f>IF(AND(NOT(ISBLANK(Spreadsheet!C125)),ISBLANK(Spreadsheet!D125)),Spreadsheet!F125&amp;" "&amp;Spreadsheet!H125,"")</f>
        <v/>
      </c>
      <c r="K125" s="5">
        <f>IF(AND(NOT(ISBLANK(Spreadsheet!C125)),ISBLANK(Spreadsheet!D125)),COUNTIFS(Spreadsheet!E126:E$786,"=Child",Spreadsheet!C126:C$786, "="&amp;Spreadsheet!C125) + COUNTIFS(Spreadsheet!E126:E$786,"=Step-child",Spreadsheet!C126:C$786, "="&amp;Spreadsheet!C125),0)</f>
        <v>0</v>
      </c>
      <c r="L125" s="5">
        <f>IF(NOT(ISBLANK(J125)),COUNTIFS(Spreadsheet!E126:E$786,"=Wife",Spreadsheet!C126:C$786, "="&amp;Spreadsheet!C125) + COUNTIFS(Spreadsheet!E126:E$786,"=Husband",Spreadsheet!C126:C$786, "="&amp;Spreadsheet!C125),0)</f>
        <v>0</v>
      </c>
      <c r="M125" s="5">
        <f>IF(NOT(ISBLANK(Spreadsheet!AJ125)),VLOOKUP(Spreadsheet!AJ125,'Drop Downs'!$P$2:$R$16,3,FALSE),0)</f>
        <v>0</v>
      </c>
      <c r="N125" s="5">
        <f>IF(NOT(ISBLANK(Spreadsheet!AJ125)), VLOOKUP(Spreadsheet!AJ125,'Drop Downs'!$P$2:$R$16,2,FALSE),0)</f>
        <v>0</v>
      </c>
      <c r="O125" s="5">
        <f>IF(NOT(ISBLANK(Spreadsheet!AL125)),VLOOKUP(Spreadsheet!AL125,'Drop Downs'!$P$2:$R$16,3,FALSE), 0)</f>
        <v>0</v>
      </c>
      <c r="P125" s="5">
        <f>IF(NOT(ISBLANK(Spreadsheet!AL125)),VLOOKUP(Spreadsheet!AL125,'Drop Downs'!$P$2:$R$16,2,FALSE),0)</f>
        <v>0</v>
      </c>
      <c r="Q125" s="5">
        <f>IF(NOT(ISBLANK(Spreadsheet!AN125)),VLOOKUP(Spreadsheet!AN125,'Drop Downs'!$P$2:$R$16,3,FALSE),0)</f>
        <v>0</v>
      </c>
      <c r="R125" s="5">
        <f>IF(NOT(ISBLANK(Spreadsheet!AN125)),VLOOKUP(Spreadsheet!AN125,'Drop Downs'!$P$2:$R$16,2,FALSE),0)</f>
        <v>0</v>
      </c>
      <c r="S125" s="5" t="str">
        <f>IF(OR(M125&gt;K125,N125&gt;L125,O125&gt;K125, Q125&gt;K125,N125&gt;L125, P125&gt;L125, R125&gt;L125),"Member currently has a coverage election over what he/she needs.  Please add more dependents or adjust the coverage election.","")&amp;(IF(AND(NOT(ISBLANK(Spreadsheet!C125)),NOT(ISBLANK(Spreadsheet!D125)),ISBLANK(Spreadsheet!E125)),"Dependent lacks a relationship to member.Please select one from the drop-down.",""))</f>
        <v/>
      </c>
      <c r="T125" s="5" t="b">
        <f t="shared" si="8"/>
        <v>1</v>
      </c>
      <c r="U125" s="5" t="b">
        <f>OR(ISBLANK(Spreadsheet!C125),IF(NOT(ISBLANK(Spreadsheet!D125)),NOT(ISBLANK(Spreadsheet!E125)),TRUE))</f>
        <v>1</v>
      </c>
      <c r="V125" s="5" t="b">
        <f>OR(ISBLANK(Spreadsheet!C125), NOT(ISBLANK(Spreadsheet!I125)))</f>
        <v>1</v>
      </c>
      <c r="W125" s="5" t="b">
        <f>OR(ISBLANK(Spreadsheet!D125),NOT(ISBLANK(Spreadsheet!C125)))</f>
        <v>1</v>
      </c>
      <c r="X125" s="155" t="str">
        <f>REPT("0",MIN(FIND({1,2,3,4,5,6,7,8,9},Spreadsheet!C125&amp;"123456789"))-1)&amp;IF(ISBLANK(Spreadsheet!C125),"",SUMPRODUCT(MID(0&amp;Spreadsheet!C125,LARGE(INDEX(ISNUMBER(--MID(Spreadsheet!C125,ROW($1:$225),1))*
 ROW($1:$225),0),ROW($1:$225))+1,1)*10^ROW($1:$225)/10))</f>
        <v/>
      </c>
      <c r="Y125" s="5" t="b">
        <f>IF(NOT(ISBLANK(Spreadsheet!C125)),IF(AND(ISNUMBER(VALUE(Spreadsheet!C125)), LEN(Spreadsheet!C125)=9),TRUE,FALSE),TRUE)</f>
        <v>1</v>
      </c>
      <c r="Z125" s="155" t="str">
        <f>REPT("0",MIN(FIND({1,2,3,4,5,6,7,8,9},Spreadsheet!D125&amp;"123456789"))-1)&amp;IF(ISBLANK(Spreadsheet!D125),"",SUMPRODUCT(MID(0&amp;Spreadsheet!D125,LARGE(INDEX(ISNUMBER(--MID(Spreadsheet!D125,ROW($1:$225),1))*
 ROW($1:$225),0),ROW($1:$225))+1,1)*10^ROW($1:$225)/10))</f>
        <v/>
      </c>
      <c r="AA125" s="5" t="b">
        <f>IF(AND(NOT(ISBLANK(Spreadsheet!D125)),NOT(ISBLANK(Spreadsheet!C125))),IF(AND(ISNUMBER(VALUE(Spreadsheet!D125)), LEN(Spreadsheet!D125)=9),TRUE,FALSE),IF(AND(NOT(ISBLANK(Spreadsheet!D125)),ISBLANK(Spreadsheet!C125)),FALSE,TRUE))</f>
        <v>1</v>
      </c>
      <c r="AB125" s="5" t="b">
        <f>OR(ISBLANK(Spreadsheet!Y125),IF(NOT(ISBLANK(Spreadsheet!Y125)),LEN(Spreadsheet!Y125)=10,ISNUMBER(VALUE(Spreadsheet!Y125))))</f>
        <v>1</v>
      </c>
      <c r="AC125" s="5" t="b">
        <f>OR(ISBLANK(Spreadsheet!AI125), AND(NOT(ISBLANK(Spreadsheet!AJ125)), NOT(ISNUMBER(SEARCH("Waive",Spreadsheet!AJ125)))))</f>
        <v>1</v>
      </c>
      <c r="AD125" s="5" t="b">
        <f>OR(ISBLANK(Spreadsheet!AK125), AND(NOT(ISBLANK(Spreadsheet!AL125)), NOT(ISNUMBER(SEARCH("Waive",Spreadsheet!AL125)))))</f>
        <v>1</v>
      </c>
      <c r="AE125" s="5" t="b">
        <f>OR(ISBLANK(Spreadsheet!AM125), AND(NOT(ISBLANK(Spreadsheet!AN125)), NOT(ISNUMBER(SEARCH("Waive", Spreadsheet!AN125)))))</f>
        <v>1</v>
      </c>
      <c r="AF125" s="5" t="b">
        <f>OR(ISBLANK(Spreadsheet!C125), NOT(ISBLANK(Spreadsheet!D125)),NOT(ISBLANK(Spreadsheet!L125)))</f>
        <v>1</v>
      </c>
      <c r="AG125" s="5" t="b">
        <f>IF(AND(NOT(ISBLANK(Spreadsheet!C125)), NOT(ISBLANK(Spreadsheet!D125)),Spreadsheet!C125&lt;&gt;Spreadsheet!D125),IF(ISERROR(VLOOKUP(Spreadsheet!C125, Spreadsheet!$C$6:'Spreadsheet'!$C124,1,FALSE)), FALSE, TRUE),TRUE)</f>
        <v>1</v>
      </c>
      <c r="AH125" s="5" t="b">
        <f>Spreadsheet!$B$2=Spreadsheet!AD125</f>
        <v>1</v>
      </c>
      <c r="AI125" s="5" t="b">
        <f>IF(ISBLANK(Spreadsheet!G125),TRUE,IF(OR(LEN(Spreadsheet!G125)&gt;1,ISNUMBER(VALUE(Spreadsheet!G125))),FALSE,TRUE))</f>
        <v>1</v>
      </c>
      <c r="AJ125" s="5" t="b">
        <f>OR(ISBLANK(Spreadsheet!C125), NOT(ISBLANK(Spreadsheet!B125)), NOT(ISBLANK(Spreadsheet!D125)))</f>
        <v>1</v>
      </c>
      <c r="AK125" s="5" t="b">
        <f t="array" ref="AK125">IF(OR(AND(ISBLANK(Spreadsheet!E125),ISBLANK(Spreadsheet!D125),NOT(ISBLANK(Spreadsheet!C125))),AND(ISBLANK(Spreadsheet!E125),ISBLANK(Spreadsheet!D125),ISBLANK(Spreadsheet!C125))),TRUE,ISNUMBER(MATCH(TRUE,EXACT(Spreadsheet!E125,Relationships),0)))</f>
        <v>1</v>
      </c>
      <c r="AL125" s="5" t="b">
        <f>IF(NOT(ISBLANK(Spreadsheet!C125)),IF(OR(ISBLANK(Spreadsheet!F125),LEN(Spreadsheet!F125)&gt;40),FALSE,TRUE),TRUE)</f>
        <v>1</v>
      </c>
      <c r="AM125" s="5" t="b">
        <f>IF(NOT(ISBLANK(Spreadsheet!C125)),IF(OR(ISBLANK(Spreadsheet!H125),LEN(Spreadsheet!H125)&gt;40),FALSE,TRUE),TRUE)</f>
        <v>1</v>
      </c>
      <c r="AN125" s="5" t="b">
        <f t="array" ref="AN125">IF(ISBLANK(Spreadsheet!I125),TRUE,ISNUMBER(MATCH(TRUE,EXACT(Spreadsheet!I125,GenderValues),0)))</f>
        <v>1</v>
      </c>
      <c r="AO125" s="5" t="b">
        <f ca="1">IF(ISERROR(DATEVALUE(TEXT(Spreadsheet!J125,"mm/dd/yyyy")) &gt; TODAY()),IF(AND(ISBLANK(Spreadsheet!J125),ISBLANK(Spreadsheet!C125)),TRUE,FALSE),IF(DATEVALUE(TEXT(Spreadsheet!J125,"mm/dd/yyyy")) &gt; TODAY(),FALSE,TRUE))</f>
        <v>1</v>
      </c>
      <c r="AP125" s="5" t="b">
        <f>OR(ISBLANK(Spreadsheet!K125),LEN(Spreadsheet!K125)&lt;=100)</f>
        <v>1</v>
      </c>
      <c r="AQ125" s="5" t="b">
        <f t="array" ref="AQ125">IF(OR(AND(ISBLANK(Spreadsheet!L125),ISBLANK(Spreadsheet!C125)),AND(NOT(ISBLANK(Spreadsheet!C125)),NOT(ISBLANK(Spreadsheet!D125)))),TRUE,ISNUMBER(MATCH(TRUE,EXACT(Spreadsheet!L125,MaritalStatus),0)))</f>
        <v>1</v>
      </c>
      <c r="AR125" s="5" t="b">
        <f ca="1">IF(ISERROR(DATEVALUE(TEXT(Spreadsheet!M125,"mm/dd/yyyy")) &gt; TODAY()),IF(ISBLANK(Spreadsheet!M125),TRUE,FALSE),IF(DATEVALUE(TEXT(Spreadsheet!M125,"mm/dd/yyyy")) &gt; TODAY(),FALSE,TRUE))</f>
        <v>1</v>
      </c>
      <c r="AS125" s="5" t="b">
        <f>OR(ISBLANK(Spreadsheet!N125),LEN(Spreadsheet!N125)&lt;=100)</f>
        <v>1</v>
      </c>
      <c r="AT125" s="5" t="b">
        <f>OR(ISBLANK(Spreadsheet!O125),UPPER(Spreadsheet!O125)="YES")</f>
        <v>1</v>
      </c>
      <c r="AU125" s="5" t="b">
        <f>OR(ISBLANK(Spreadsheet!P125),UPPER(Spreadsheet!P125)="YES")</f>
        <v>1</v>
      </c>
      <c r="AV125" s="5" t="b">
        <f t="array" ref="AV125">IF(ISBLANK(Spreadsheet!Q125),TRUE,ISNUMBER(MATCH(TRUE,EXACT(Spreadsheet!Q125,OnGroupsPriorIns),0)))</f>
        <v>1</v>
      </c>
      <c r="AW125" s="5" t="b">
        <f>OR(ISBLANK(Spreadsheet!R125),UPPER(Spreadsheet!R125)="YES")</f>
        <v>1</v>
      </c>
      <c r="AX125" s="5" t="b">
        <f>OR(ISBLANK(Spreadsheet!S125),UPPER(Spreadsheet!S125)="YES")</f>
        <v>1</v>
      </c>
      <c r="AY125" s="5" t="b">
        <f>OR(AND(ISBLANK(Spreadsheet!C125),LEN(Spreadsheet!T125)=0),AND(NOT(ISBLANK(Spreadsheet!C125)),LEN(Spreadsheet!T125)&gt;0,LEN(Spreadsheet!T125)&lt;=50))</f>
        <v>1</v>
      </c>
      <c r="AZ125" s="5" t="b">
        <f>OR(LEN(Spreadsheet!U125)=0,AND(LEN(Spreadsheet!U125)&gt;0,LEN(Spreadsheet!U125)&lt;=50))</f>
        <v>1</v>
      </c>
      <c r="BA125" s="5" t="b">
        <f>OR(AND(ISBLANK(Spreadsheet!C125),LEN(Spreadsheet!V125)=0),AND(NOT(ISBLANK(Spreadsheet!C125)),LEN(Spreadsheet!V125)&gt;0,LEN(Spreadsheet!V125)&lt;=50))</f>
        <v>1</v>
      </c>
      <c r="BB125" s="5" t="b">
        <f t="array" ref="BB125">IF(AND(ISBLANK(Spreadsheet!C125),LEN(Spreadsheet!W125)=0),TRUE,ISNUMBER(MATCH(TRUE,EXACT(Spreadsheet!W125,States),0)))</f>
        <v>1</v>
      </c>
      <c r="BC125" s="5" t="b">
        <f>OR(AND(ISBLANK(Spreadsheet!C125),LEN(Spreadsheet!X125)=0),AND(NOT(ISBLANK(Spreadsheet!C125)),LEN(Spreadsheet!X125)&gt;0,LEN(Spreadsheet!X125)=5,ISNUMBER(VALUE(Spreadsheet!X125))))</f>
        <v>1</v>
      </c>
      <c r="BD125" s="5" t="b">
        <f>OR(ISBLANK(Spreadsheet!Z125),LEN(Spreadsheet!Z125)&lt;=50)</f>
        <v>1</v>
      </c>
      <c r="BE125" s="5" t="b">
        <f>ISBLANK(Spreadsheet!AA125)</f>
        <v>1</v>
      </c>
      <c r="BF125" s="5" t="b">
        <f>ISBLANK(Spreadsheet!AB125)</f>
        <v>1</v>
      </c>
      <c r="BG125" s="5" t="b">
        <f>IF(ISERROR(DATEVALUE(TEXT(Spreadsheet!AC125,"mm/dd/yyyy")) &gt; DATEVALUE(TEXT(Spreadsheet!J125,"mm/dd/yyyy"))),IF(OR(AND(ISBLANK(Spreadsheet!AC125),ISBLANK(Spreadsheet!C125)),AND(NOT(ISBLANK(Spreadsheet!C125)),ISBLANK(Spreadsheet!AC125),NOT(ISBLANK(Spreadsheet!D125)))),TRUE,FALSE),IF(DATEVALUE(TEXT(Spreadsheet!AC125,"mm/dd/yyyy")) &gt; DATEVALUE(TEXT(Spreadsheet!J125,"mm/dd/yyyy")),TRUE,FALSE))</f>
        <v>1</v>
      </c>
      <c r="BH125" s="5" t="b">
        <f>OR(AND(ISBLANK(Spreadsheet!C125),ISBLANK(Spreadsheet!AE125)),AND(NOT(ISBLANK(Spreadsheet!C125)),NOT(ISBLANK(Spreadsheet!D125)),ISBLANK(Spreadsheet!AE125)),AND(NOT(ISBLANK(Spreadsheet!C125)),ISBLANK(Spreadsheet!D125),NOT(ISBLANK(Spreadsheet!AE125)),LEN(Spreadsheet!AE125)&lt;=100))</f>
        <v>1</v>
      </c>
      <c r="BI125" s="5" t="b">
        <f t="array" ref="BI125">IF(ISBLANK(Spreadsheet!AF125),TRUE,ISNUMBER(MATCH(TRUE,EXACT(Spreadsheet!AF125,CobraShortReasons),0)))</f>
        <v>1</v>
      </c>
      <c r="BJ125" s="5" t="b">
        <f ca="1">IF(ISERROR(DATEVALUE(TEXT(Spreadsheet!AG125,"mm/dd/yyyy")) &gt; TODAY()),IF(ISBLANK(Spreadsheet!AG125),TRUE,FALSE),IF(DATEVALUE(TEXT(Spreadsheet!AG125,"mm/dd/yyyy")) &gt; TODAY(),FALSE,TRUE))</f>
        <v>1</v>
      </c>
      <c r="BK125" s="5" t="b">
        <f>OR(ISBLANK(Spreadsheet!AH125),LEN(Spreadsheet!AH125)&lt;=25)</f>
        <v>1</v>
      </c>
      <c r="BL125" s="5" t="b">
        <f t="array" aca="1" ref="BL125" ca="1">IF(ISBLANK(Spreadsheet!AI125),TRUE,ISNUMBER(MATCH(TRUE,EXACT(Spreadsheet!AI125,INDIRECT(Spreadsheet!$D$2)),0)))</f>
        <v>1</v>
      </c>
      <c r="BM125" s="5" t="b">
        <f t="array" aca="1" ref="BM125" ca="1">IF(ISBLANK(Spreadsheet!AJ125),TRUE,ISNUMBER(MATCH(TRUE,EXACT(Spreadsheet!AJ125,INDIRECT(Spreadsheet!BJ125)),0)))</f>
        <v>1</v>
      </c>
      <c r="BN125" s="5" t="b">
        <f t="array" ref="BN125">IF(ISBLANK(Spreadsheet!AK125),TRUE,ISNUMBER(MATCH(TRUE,EXACT(Spreadsheet!AK125,DentalPlans),0)))</f>
        <v>1</v>
      </c>
      <c r="BO125" s="5" t="b">
        <f t="array" aca="1" ref="BO125" ca="1">IF(ISBLANK(Spreadsheet!AL125),TRUE,ISNUMBER(MATCH(TRUE,EXACT(Spreadsheet!AL125,INDIRECT(Spreadsheet!BK125)),0)))</f>
        <v>1</v>
      </c>
      <c r="BP125" s="5" t="b">
        <f t="array" ref="BP125">IF(ISBLANK(Spreadsheet!AM125),TRUE,ISNUMBER(MATCH(TRUE,EXACT(Spreadsheet!AM125,VisionPlans),0)))</f>
        <v>1</v>
      </c>
      <c r="BQ125" s="5" t="b">
        <f t="array" aca="1" ref="BQ125" ca="1">IF(ISBLANK(Spreadsheet!AN125),TRUE,ISNUMBER(MATCH(TRUE,EXACT(Spreadsheet!AN125,INDIRECT(Spreadsheet!BL125)),0)))</f>
        <v>1</v>
      </c>
      <c r="BR125" s="5" t="b">
        <f t="array" ref="BR125">IF(ISBLANK(Spreadsheet!AO125),TRUE,ISNUMBER(MATCH(TRUE,EXACT(Spreadsheet!AO125,LifeBenefitClasses),0)))</f>
        <v>1</v>
      </c>
      <c r="BS125" s="5" t="b">
        <f>IF(OR(ISBLANK(Spreadsheet!AO125), Spreadsheet!AO125="Waive"),IF(ISBLANK(Spreadsheet!AP125),TRUE,FALSE),IF(OR(AND(NOT(ISBLANK(Spreadsheet!AO125)),ISBLANK(Spreadsheet!AP125)),NOT(ISNUMBER(VALUE(Spreadsheet!AP125)))),FALSE,IF(OR(AND(Spreadsheet!AP125&lt;6,MOD(Spreadsheet!AP125*10,5)=0), MOD(Spreadsheet!AP125,5000)=0),TRUE,FALSE)))</f>
        <v>1</v>
      </c>
      <c r="BT125" s="5" t="b">
        <f t="array" ref="BT125">IF(ISBLANK(Spreadsheet!AQ125),TRUE,ISNUMBER(MATCH(TRUE,EXACT(Spreadsheet!AQ125,EnrollWaive),0)))</f>
        <v>1</v>
      </c>
      <c r="BU125" s="5" t="b">
        <f t="array" ref="BU125">IF(ISBLANK(Spreadsheet!AR125),TRUE,ISNUMBER(MATCH(TRUE,EXACT(Spreadsheet!AR125,LifeBenefitClasses),0)))</f>
        <v>1</v>
      </c>
      <c r="BV125" s="5" t="b">
        <f>IF(OR(ISBLANK(Spreadsheet!AR125), Spreadsheet!AR125="Waive"),IF(ISBLANK(Spreadsheet!AS125),TRUE,FALSE),IF(OR(AND(NOT(ISBLANK(Spreadsheet!AR125)),ISBLANK(Spreadsheet!AS125)),NOT(ISNUMBER(VALUE(Spreadsheet!AS125)))),FALSE,IF(OR(AND(Spreadsheet!AS125&lt;6,MOD(Spreadsheet!AS125*10,5)=0), MOD(Spreadsheet!AS125,10000)=0),TRUE,FALSE)))</f>
        <v>1</v>
      </c>
      <c r="BW125" s="5" t="b">
        <f t="array" ref="BW125">IF(ISBLANK(Spreadsheet!AT125),TRUE,ISNUMBER(MATCH(TRUE,EXACT(Spreadsheet!AT125,LifeBenefitClasses),0)))</f>
        <v>1</v>
      </c>
      <c r="BX125" s="5" t="b">
        <f>IF(OR(ISBLANK(Spreadsheet!AT125), Spreadsheet!AT125="Waive"),IF(ISBLANK(Spreadsheet!AU125),TRUE,FALSE),IF(OR(AND(NOT(ISBLANK(Spreadsheet!AT125)),ISBLANK(Spreadsheet!AU125)),NOT(ISNUMBER(VALUE(Spreadsheet!AU125)))),FALSE,IF(AND(NOT(OR(ISBLANK(Spreadsheet!AT125),Spreadsheet!AT125="Waive")),NOT(OR(ISBLANK(Spreadsheet!AR125),Spreadsheet!AR125="Waive")),MOD(Spreadsheet!AU125,5000)=0, Spreadsheet!AU125&lt;=(Spreadsheet!AS125*0.5)),TRUE,FALSE)))</f>
        <v>1</v>
      </c>
      <c r="BY125" s="5" t="b">
        <f t="array" ref="BY125">IF(ISBLANK(Spreadsheet!AV125),TRUE,ISNUMBER(MATCH(TRUE,EXACT(Spreadsheet!AV125,EnrollWaive),0)))</f>
        <v>1</v>
      </c>
      <c r="BZ125" s="5" t="b">
        <f t="array" ref="BZ125">IF(ISBLANK(Spreadsheet!AW125),TRUE,ISNUMBER(MATCH(TRUE,EXACT(Spreadsheet!AW125,LifeBenefitClasses),0)))</f>
        <v>1</v>
      </c>
      <c r="CA125" s="5" t="b">
        <f t="array" ref="CA125">IF(ISBLANK(Spreadsheet!AX125),TRUE,ISNUMBER(MATCH(TRUE,EXACT(Spreadsheet!AX125,LifeBenefitClasses),0)))</f>
        <v>1</v>
      </c>
      <c r="CB125" s="5" t="b">
        <f t="array" ref="CB125">IF(ISBLANK(Spreadsheet!AY125),TRUE,ISNUMBER(MATCH(TRUE,EXACT(Spreadsheet!AY125,LifeBenefitClasses),0)))</f>
        <v>1</v>
      </c>
      <c r="CC125" s="5" t="b">
        <f t="array" ref="CC125">IF(ISBLANK(Spreadsheet!AZ125),TRUE,ISNUMBER(MATCH(TRUE,EXACT(Spreadsheet!AZ125,LifeBenefitClasses),0)))</f>
        <v>1</v>
      </c>
      <c r="CD125" s="5" t="b">
        <f t="array" ref="CD125">IF(ISBLANK(Spreadsheet!BA125),TRUE,ISNUMBER(MATCH(TRUE,EXACT(Spreadsheet!BA125,LifeBenefitClasses),0)))</f>
        <v>1</v>
      </c>
      <c r="CE125" s="5" t="b">
        <f>IF(OR(ISBLANK(Spreadsheet!BA125), Spreadsheet!BA125="Waive"),IF(ISBLANK(Spreadsheet!BB125),TRUE,FALSE),IF(OR(AND(NOT(ISBLANK(Spreadsheet!BA125)),ISBLANK(Spreadsheet!BB125)),NOT(ISNUMBER(VALUE(Spreadsheet!BB125))),ISBLANK(Spreadsheet!BC125),NOT(ISNUMBER(VALUE(Spreadsheet!BC125)))),FALSE,IF(AND(Spreadsheet!BB125&gt;=50000,Spreadsheet!BB125&lt;=250000,MOD(Spreadsheet!BB125,10000)=0,Spreadsheet!BB125&lt;=(10*Spreadsheet!BC125)),TRUE,FALSE)))</f>
        <v>1</v>
      </c>
      <c r="CF125" s="5" t="b">
        <f>IF(NOT(ISBLANK(Spreadsheet!BC125)),AND(ISNUMBER(VALUE(Spreadsheet!BC125)),Spreadsheet!BC125&gt;0),AND(OR(ISBLANK(Spreadsheet!AO125),Spreadsheet!AO125="Waive",AND(NOT(OR(ISBLANK(Spreadsheet!AO125),Spreadsheet!AO125="Waive")),Spreadsheet!AP125&gt;=6)),OR(ISBLANK(Spreadsheet!AR125),AND(NOT(OR(ISBLANK(Spreadsheet!AR125),Spreadsheet!AR125="Waive")),Spreadsheet!AS125&gt;=6)),OR(ISBLANK(Spreadsheet!AW125)),OR(ISBLANK(Spreadsheet!AX125)),OR(ISBLANK(Spreadsheet!AY125)),OR(ISBLANK(Spreadsheet!AZ125)),OR(ISBLANK(Spreadsheet!BA125),Spreadsheet!BA125="Waive")))</f>
        <v>1</v>
      </c>
      <c r="CG125" s="5" t="b">
        <f t="shared" ca="1" si="9"/>
        <v>1</v>
      </c>
    </row>
    <row r="126" spans="8:85" x14ac:dyDescent="0.3">
      <c r="H126" s="5">
        <f t="shared" ca="1" si="6"/>
        <v>2</v>
      </c>
      <c r="I126" s="5" t="str">
        <f t="shared" ca="1" si="7"/>
        <v/>
      </c>
      <c r="J126" s="5" t="str">
        <f>IF(AND(NOT(ISBLANK(Spreadsheet!C126)),ISBLANK(Spreadsheet!D126)),Spreadsheet!F126&amp;" "&amp;Spreadsheet!H126,"")</f>
        <v/>
      </c>
      <c r="K126" s="5">
        <f>IF(AND(NOT(ISBLANK(Spreadsheet!C126)),ISBLANK(Spreadsheet!D126)),COUNTIFS(Spreadsheet!E127:E$786,"=Child",Spreadsheet!C127:C$786, "="&amp;Spreadsheet!C126) + COUNTIFS(Spreadsheet!E127:E$786,"=Step-child",Spreadsheet!C127:C$786, "="&amp;Spreadsheet!C126),0)</f>
        <v>0</v>
      </c>
      <c r="L126" s="5">
        <f>IF(NOT(ISBLANK(J126)),COUNTIFS(Spreadsheet!E127:E$786,"=Wife",Spreadsheet!C127:C$786, "="&amp;Spreadsheet!C126) + COUNTIFS(Spreadsheet!E127:E$786,"=Husband",Spreadsheet!C127:C$786, "="&amp;Spreadsheet!C126),0)</f>
        <v>0</v>
      </c>
      <c r="M126" s="5">
        <f>IF(NOT(ISBLANK(Spreadsheet!AJ126)),VLOOKUP(Spreadsheet!AJ126,'Drop Downs'!$P$2:$R$16,3,FALSE),0)</f>
        <v>0</v>
      </c>
      <c r="N126" s="5">
        <f>IF(NOT(ISBLANK(Spreadsheet!AJ126)), VLOOKUP(Spreadsheet!AJ126,'Drop Downs'!$P$2:$R$16,2,FALSE),0)</f>
        <v>0</v>
      </c>
      <c r="O126" s="5">
        <f>IF(NOT(ISBLANK(Spreadsheet!AL126)),VLOOKUP(Spreadsheet!AL126,'Drop Downs'!$P$2:$R$16,3,FALSE), 0)</f>
        <v>0</v>
      </c>
      <c r="P126" s="5">
        <f>IF(NOT(ISBLANK(Spreadsheet!AL126)),VLOOKUP(Spreadsheet!AL126,'Drop Downs'!$P$2:$R$16,2,FALSE),0)</f>
        <v>0</v>
      </c>
      <c r="Q126" s="5">
        <f>IF(NOT(ISBLANK(Spreadsheet!AN126)),VLOOKUP(Spreadsheet!AN126,'Drop Downs'!$P$2:$R$16,3,FALSE),0)</f>
        <v>0</v>
      </c>
      <c r="R126" s="5">
        <f>IF(NOT(ISBLANK(Spreadsheet!AN126)),VLOOKUP(Spreadsheet!AN126,'Drop Downs'!$P$2:$R$16,2,FALSE),0)</f>
        <v>0</v>
      </c>
      <c r="S126" s="5" t="str">
        <f>IF(OR(M126&gt;K126,N126&gt;L126,O126&gt;K126, Q126&gt;K126,N126&gt;L126, P126&gt;L126, R126&gt;L126),"Member currently has a coverage election over what he/she needs.  Please add more dependents or adjust the coverage election.","")&amp;(IF(AND(NOT(ISBLANK(Spreadsheet!C126)),NOT(ISBLANK(Spreadsheet!D126)),ISBLANK(Spreadsheet!E126)),"Dependent lacks a relationship to member.Please select one from the drop-down.",""))</f>
        <v/>
      </c>
      <c r="T126" s="5" t="b">
        <f t="shared" si="8"/>
        <v>1</v>
      </c>
      <c r="U126" s="5" t="b">
        <f>OR(ISBLANK(Spreadsheet!C126),IF(NOT(ISBLANK(Spreadsheet!D126)),NOT(ISBLANK(Spreadsheet!E126)),TRUE))</f>
        <v>1</v>
      </c>
      <c r="V126" s="5" t="b">
        <f>OR(ISBLANK(Spreadsheet!C126), NOT(ISBLANK(Spreadsheet!I126)))</f>
        <v>1</v>
      </c>
      <c r="W126" s="5" t="b">
        <f>OR(ISBLANK(Spreadsheet!D126),NOT(ISBLANK(Spreadsheet!C126)))</f>
        <v>1</v>
      </c>
      <c r="X126" s="155" t="str">
        <f>REPT("0",MIN(FIND({1,2,3,4,5,6,7,8,9},Spreadsheet!C126&amp;"123456789"))-1)&amp;IF(ISBLANK(Spreadsheet!C126),"",SUMPRODUCT(MID(0&amp;Spreadsheet!C126,LARGE(INDEX(ISNUMBER(--MID(Spreadsheet!C126,ROW($1:$225),1))*
 ROW($1:$225),0),ROW($1:$225))+1,1)*10^ROW($1:$225)/10))</f>
        <v/>
      </c>
      <c r="Y126" s="5" t="b">
        <f>IF(NOT(ISBLANK(Spreadsheet!C126)),IF(AND(ISNUMBER(VALUE(Spreadsheet!C126)), LEN(Spreadsheet!C126)=9),TRUE,FALSE),TRUE)</f>
        <v>1</v>
      </c>
      <c r="Z126" s="155" t="str">
        <f>REPT("0",MIN(FIND({1,2,3,4,5,6,7,8,9},Spreadsheet!D126&amp;"123456789"))-1)&amp;IF(ISBLANK(Spreadsheet!D126),"",SUMPRODUCT(MID(0&amp;Spreadsheet!D126,LARGE(INDEX(ISNUMBER(--MID(Spreadsheet!D126,ROW($1:$225),1))*
 ROW($1:$225),0),ROW($1:$225))+1,1)*10^ROW($1:$225)/10))</f>
        <v/>
      </c>
      <c r="AA126" s="5" t="b">
        <f>IF(AND(NOT(ISBLANK(Spreadsheet!D126)),NOT(ISBLANK(Spreadsheet!C126))),IF(AND(ISNUMBER(VALUE(Spreadsheet!D126)), LEN(Spreadsheet!D126)=9),TRUE,FALSE),IF(AND(NOT(ISBLANK(Spreadsheet!D126)),ISBLANK(Spreadsheet!C126)),FALSE,TRUE))</f>
        <v>1</v>
      </c>
      <c r="AB126" s="5" t="b">
        <f>OR(ISBLANK(Spreadsheet!Y126),IF(NOT(ISBLANK(Spreadsheet!Y126)),LEN(Spreadsheet!Y126)=10,ISNUMBER(VALUE(Spreadsheet!Y126))))</f>
        <v>1</v>
      </c>
      <c r="AC126" s="5" t="b">
        <f>OR(ISBLANK(Spreadsheet!AI126), AND(NOT(ISBLANK(Spreadsheet!AJ126)), NOT(ISNUMBER(SEARCH("Waive",Spreadsheet!AJ126)))))</f>
        <v>1</v>
      </c>
      <c r="AD126" s="5" t="b">
        <f>OR(ISBLANK(Spreadsheet!AK126), AND(NOT(ISBLANK(Spreadsheet!AL126)), NOT(ISNUMBER(SEARCH("Waive",Spreadsheet!AL126)))))</f>
        <v>1</v>
      </c>
      <c r="AE126" s="5" t="b">
        <f>OR(ISBLANK(Spreadsheet!AM126), AND(NOT(ISBLANK(Spreadsheet!AN126)), NOT(ISNUMBER(SEARCH("Waive", Spreadsheet!AN126)))))</f>
        <v>1</v>
      </c>
      <c r="AF126" s="5" t="b">
        <f>OR(ISBLANK(Spreadsheet!C126), NOT(ISBLANK(Spreadsheet!D126)),NOT(ISBLANK(Spreadsheet!L126)))</f>
        <v>1</v>
      </c>
      <c r="AG126" s="5" t="b">
        <f>IF(AND(NOT(ISBLANK(Spreadsheet!C126)), NOT(ISBLANK(Spreadsheet!D126)),Spreadsheet!C126&lt;&gt;Spreadsheet!D126),IF(ISERROR(VLOOKUP(Spreadsheet!C126, Spreadsheet!$C$6:'Spreadsheet'!$C125,1,FALSE)), FALSE, TRUE),TRUE)</f>
        <v>1</v>
      </c>
      <c r="AH126" s="5" t="b">
        <f>Spreadsheet!$B$2=Spreadsheet!AD126</f>
        <v>1</v>
      </c>
      <c r="AI126" s="5" t="b">
        <f>IF(ISBLANK(Spreadsheet!G126),TRUE,IF(OR(LEN(Spreadsheet!G126)&gt;1,ISNUMBER(VALUE(Spreadsheet!G126))),FALSE,TRUE))</f>
        <v>1</v>
      </c>
      <c r="AJ126" s="5" t="b">
        <f>OR(ISBLANK(Spreadsheet!C126), NOT(ISBLANK(Spreadsheet!B126)), NOT(ISBLANK(Spreadsheet!D126)))</f>
        <v>1</v>
      </c>
      <c r="AK126" s="5" t="b">
        <f t="array" ref="AK126">IF(OR(AND(ISBLANK(Spreadsheet!E126),ISBLANK(Spreadsheet!D126),NOT(ISBLANK(Spreadsheet!C126))),AND(ISBLANK(Spreadsheet!E126),ISBLANK(Spreadsheet!D126),ISBLANK(Spreadsheet!C126))),TRUE,ISNUMBER(MATCH(TRUE,EXACT(Spreadsheet!E126,Relationships),0)))</f>
        <v>1</v>
      </c>
      <c r="AL126" s="5" t="b">
        <f>IF(NOT(ISBLANK(Spreadsheet!C126)),IF(OR(ISBLANK(Spreadsheet!F126),LEN(Spreadsheet!F126)&gt;40),FALSE,TRUE),TRUE)</f>
        <v>1</v>
      </c>
      <c r="AM126" s="5" t="b">
        <f>IF(NOT(ISBLANK(Spreadsheet!C126)),IF(OR(ISBLANK(Spreadsheet!H126),LEN(Spreadsheet!H126)&gt;40),FALSE,TRUE),TRUE)</f>
        <v>1</v>
      </c>
      <c r="AN126" s="5" t="b">
        <f t="array" ref="AN126">IF(ISBLANK(Spreadsheet!I126),TRUE,ISNUMBER(MATCH(TRUE,EXACT(Spreadsheet!I126,GenderValues),0)))</f>
        <v>1</v>
      </c>
      <c r="AO126" s="5" t="b">
        <f ca="1">IF(ISERROR(DATEVALUE(TEXT(Spreadsheet!J126,"mm/dd/yyyy")) &gt; TODAY()),IF(AND(ISBLANK(Spreadsheet!J126),ISBLANK(Spreadsheet!C126)),TRUE,FALSE),IF(DATEVALUE(TEXT(Spreadsheet!J126,"mm/dd/yyyy")) &gt; TODAY(),FALSE,TRUE))</f>
        <v>1</v>
      </c>
      <c r="AP126" s="5" t="b">
        <f>OR(ISBLANK(Spreadsheet!K126),LEN(Spreadsheet!K126)&lt;=100)</f>
        <v>1</v>
      </c>
      <c r="AQ126" s="5" t="b">
        <f t="array" ref="AQ126">IF(OR(AND(ISBLANK(Spreadsheet!L126),ISBLANK(Spreadsheet!C126)),AND(NOT(ISBLANK(Spreadsheet!C126)),NOT(ISBLANK(Spreadsheet!D126)))),TRUE,ISNUMBER(MATCH(TRUE,EXACT(Spreadsheet!L126,MaritalStatus),0)))</f>
        <v>1</v>
      </c>
      <c r="AR126" s="5" t="b">
        <f ca="1">IF(ISERROR(DATEVALUE(TEXT(Spreadsheet!M126,"mm/dd/yyyy")) &gt; TODAY()),IF(ISBLANK(Spreadsheet!M126),TRUE,FALSE),IF(DATEVALUE(TEXT(Spreadsheet!M126,"mm/dd/yyyy")) &gt; TODAY(),FALSE,TRUE))</f>
        <v>1</v>
      </c>
      <c r="AS126" s="5" t="b">
        <f>OR(ISBLANK(Spreadsheet!N126),LEN(Spreadsheet!N126)&lt;=100)</f>
        <v>1</v>
      </c>
      <c r="AT126" s="5" t="b">
        <f>OR(ISBLANK(Spreadsheet!O126),UPPER(Spreadsheet!O126)="YES")</f>
        <v>1</v>
      </c>
      <c r="AU126" s="5" t="b">
        <f>OR(ISBLANK(Spreadsheet!P126),UPPER(Spreadsheet!P126)="YES")</f>
        <v>1</v>
      </c>
      <c r="AV126" s="5" t="b">
        <f t="array" ref="AV126">IF(ISBLANK(Spreadsheet!Q126),TRUE,ISNUMBER(MATCH(TRUE,EXACT(Spreadsheet!Q126,OnGroupsPriorIns),0)))</f>
        <v>1</v>
      </c>
      <c r="AW126" s="5" t="b">
        <f>OR(ISBLANK(Spreadsheet!R126),UPPER(Spreadsheet!R126)="YES")</f>
        <v>1</v>
      </c>
      <c r="AX126" s="5" t="b">
        <f>OR(ISBLANK(Spreadsheet!S126),UPPER(Spreadsheet!S126)="YES")</f>
        <v>1</v>
      </c>
      <c r="AY126" s="5" t="b">
        <f>OR(AND(ISBLANK(Spreadsheet!C126),LEN(Spreadsheet!T126)=0),AND(NOT(ISBLANK(Spreadsheet!C126)),LEN(Spreadsheet!T126)&gt;0,LEN(Spreadsheet!T126)&lt;=50))</f>
        <v>1</v>
      </c>
      <c r="AZ126" s="5" t="b">
        <f>OR(LEN(Spreadsheet!U126)=0,AND(LEN(Spreadsheet!U126)&gt;0,LEN(Spreadsheet!U126)&lt;=50))</f>
        <v>1</v>
      </c>
      <c r="BA126" s="5" t="b">
        <f>OR(AND(ISBLANK(Spreadsheet!C126),LEN(Spreadsheet!V126)=0),AND(NOT(ISBLANK(Spreadsheet!C126)),LEN(Spreadsheet!V126)&gt;0,LEN(Spreadsheet!V126)&lt;=50))</f>
        <v>1</v>
      </c>
      <c r="BB126" s="5" t="b">
        <f t="array" ref="BB126">IF(AND(ISBLANK(Spreadsheet!C126),LEN(Spreadsheet!W126)=0),TRUE,ISNUMBER(MATCH(TRUE,EXACT(Spreadsheet!W126,States),0)))</f>
        <v>1</v>
      </c>
      <c r="BC126" s="5" t="b">
        <f>OR(AND(ISBLANK(Spreadsheet!C126),LEN(Spreadsheet!X126)=0),AND(NOT(ISBLANK(Spreadsheet!C126)),LEN(Spreadsheet!X126)&gt;0,LEN(Spreadsheet!X126)=5,ISNUMBER(VALUE(Spreadsheet!X126))))</f>
        <v>1</v>
      </c>
      <c r="BD126" s="5" t="b">
        <f>OR(ISBLANK(Spreadsheet!Z126),LEN(Spreadsheet!Z126)&lt;=50)</f>
        <v>1</v>
      </c>
      <c r="BE126" s="5" t="b">
        <f>ISBLANK(Spreadsheet!AA126)</f>
        <v>1</v>
      </c>
      <c r="BF126" s="5" t="b">
        <f>ISBLANK(Spreadsheet!AB126)</f>
        <v>1</v>
      </c>
      <c r="BG126" s="5" t="b">
        <f>IF(ISERROR(DATEVALUE(TEXT(Spreadsheet!AC126,"mm/dd/yyyy")) &gt; DATEVALUE(TEXT(Spreadsheet!J126,"mm/dd/yyyy"))),IF(OR(AND(ISBLANK(Spreadsheet!AC126),ISBLANK(Spreadsheet!C126)),AND(NOT(ISBLANK(Spreadsheet!C126)),ISBLANK(Spreadsheet!AC126),NOT(ISBLANK(Spreadsheet!D126)))),TRUE,FALSE),IF(DATEVALUE(TEXT(Spreadsheet!AC126,"mm/dd/yyyy")) &gt; DATEVALUE(TEXT(Spreadsheet!J126,"mm/dd/yyyy")),TRUE,FALSE))</f>
        <v>1</v>
      </c>
      <c r="BH126" s="5" t="b">
        <f>OR(AND(ISBLANK(Spreadsheet!C126),ISBLANK(Spreadsheet!AE126)),AND(NOT(ISBLANK(Spreadsheet!C126)),NOT(ISBLANK(Spreadsheet!D126)),ISBLANK(Spreadsheet!AE126)),AND(NOT(ISBLANK(Spreadsheet!C126)),ISBLANK(Spreadsheet!D126),NOT(ISBLANK(Spreadsheet!AE126)),LEN(Spreadsheet!AE126)&lt;=100))</f>
        <v>1</v>
      </c>
      <c r="BI126" s="5" t="b">
        <f t="array" ref="BI126">IF(ISBLANK(Spreadsheet!AF126),TRUE,ISNUMBER(MATCH(TRUE,EXACT(Spreadsheet!AF126,CobraShortReasons),0)))</f>
        <v>1</v>
      </c>
      <c r="BJ126" s="5" t="b">
        <f ca="1">IF(ISERROR(DATEVALUE(TEXT(Spreadsheet!AG126,"mm/dd/yyyy")) &gt; TODAY()),IF(ISBLANK(Spreadsheet!AG126),TRUE,FALSE),IF(DATEVALUE(TEXT(Spreadsheet!AG126,"mm/dd/yyyy")) &gt; TODAY(),FALSE,TRUE))</f>
        <v>1</v>
      </c>
      <c r="BK126" s="5" t="b">
        <f>OR(ISBLANK(Spreadsheet!AH126),LEN(Spreadsheet!AH126)&lt;=25)</f>
        <v>1</v>
      </c>
      <c r="BL126" s="5" t="b">
        <f t="array" aca="1" ref="BL126" ca="1">IF(ISBLANK(Spreadsheet!AI126),TRUE,ISNUMBER(MATCH(TRUE,EXACT(Spreadsheet!AI126,INDIRECT(Spreadsheet!$D$2)),0)))</f>
        <v>1</v>
      </c>
      <c r="BM126" s="5" t="b">
        <f t="array" aca="1" ref="BM126" ca="1">IF(ISBLANK(Spreadsheet!AJ126),TRUE,ISNUMBER(MATCH(TRUE,EXACT(Spreadsheet!AJ126,INDIRECT(Spreadsheet!BJ126)),0)))</f>
        <v>1</v>
      </c>
      <c r="BN126" s="5" t="b">
        <f t="array" ref="BN126">IF(ISBLANK(Spreadsheet!AK126),TRUE,ISNUMBER(MATCH(TRUE,EXACT(Spreadsheet!AK126,DentalPlans),0)))</f>
        <v>1</v>
      </c>
      <c r="BO126" s="5" t="b">
        <f t="array" aca="1" ref="BO126" ca="1">IF(ISBLANK(Spreadsheet!AL126),TRUE,ISNUMBER(MATCH(TRUE,EXACT(Spreadsheet!AL126,INDIRECT(Spreadsheet!BK126)),0)))</f>
        <v>1</v>
      </c>
      <c r="BP126" s="5" t="b">
        <f t="array" ref="BP126">IF(ISBLANK(Spreadsheet!AM126),TRUE,ISNUMBER(MATCH(TRUE,EXACT(Spreadsheet!AM126,VisionPlans),0)))</f>
        <v>1</v>
      </c>
      <c r="BQ126" s="5" t="b">
        <f t="array" aca="1" ref="BQ126" ca="1">IF(ISBLANK(Spreadsheet!AN126),TRUE,ISNUMBER(MATCH(TRUE,EXACT(Spreadsheet!AN126,INDIRECT(Spreadsheet!BL126)),0)))</f>
        <v>1</v>
      </c>
      <c r="BR126" s="5" t="b">
        <f t="array" ref="BR126">IF(ISBLANK(Spreadsheet!AO126),TRUE,ISNUMBER(MATCH(TRUE,EXACT(Spreadsheet!AO126,LifeBenefitClasses),0)))</f>
        <v>1</v>
      </c>
      <c r="BS126" s="5" t="b">
        <f>IF(OR(ISBLANK(Spreadsheet!AO126), Spreadsheet!AO126="Waive"),IF(ISBLANK(Spreadsheet!AP126),TRUE,FALSE),IF(OR(AND(NOT(ISBLANK(Spreadsheet!AO126)),ISBLANK(Spreadsheet!AP126)),NOT(ISNUMBER(VALUE(Spreadsheet!AP126)))),FALSE,IF(OR(AND(Spreadsheet!AP126&lt;6,MOD(Spreadsheet!AP126*10,5)=0), MOD(Spreadsheet!AP126,5000)=0),TRUE,FALSE)))</f>
        <v>1</v>
      </c>
      <c r="BT126" s="5" t="b">
        <f t="array" ref="BT126">IF(ISBLANK(Spreadsheet!AQ126),TRUE,ISNUMBER(MATCH(TRUE,EXACT(Spreadsheet!AQ126,EnrollWaive),0)))</f>
        <v>1</v>
      </c>
      <c r="BU126" s="5" t="b">
        <f t="array" ref="BU126">IF(ISBLANK(Spreadsheet!AR126),TRUE,ISNUMBER(MATCH(TRUE,EXACT(Spreadsheet!AR126,LifeBenefitClasses),0)))</f>
        <v>1</v>
      </c>
      <c r="BV126" s="5" t="b">
        <f>IF(OR(ISBLANK(Spreadsheet!AR126), Spreadsheet!AR126="Waive"),IF(ISBLANK(Spreadsheet!AS126),TRUE,FALSE),IF(OR(AND(NOT(ISBLANK(Spreadsheet!AR126)),ISBLANK(Spreadsheet!AS126)),NOT(ISNUMBER(VALUE(Spreadsheet!AS126)))),FALSE,IF(OR(AND(Spreadsheet!AS126&lt;6,MOD(Spreadsheet!AS126*10,5)=0), MOD(Spreadsheet!AS126,10000)=0),TRUE,FALSE)))</f>
        <v>1</v>
      </c>
      <c r="BW126" s="5" t="b">
        <f t="array" ref="BW126">IF(ISBLANK(Spreadsheet!AT126),TRUE,ISNUMBER(MATCH(TRUE,EXACT(Spreadsheet!AT126,LifeBenefitClasses),0)))</f>
        <v>1</v>
      </c>
      <c r="BX126" s="5" t="b">
        <f>IF(OR(ISBLANK(Spreadsheet!AT126), Spreadsheet!AT126="Waive"),IF(ISBLANK(Spreadsheet!AU126),TRUE,FALSE),IF(OR(AND(NOT(ISBLANK(Spreadsheet!AT126)),ISBLANK(Spreadsheet!AU126)),NOT(ISNUMBER(VALUE(Spreadsheet!AU126)))),FALSE,IF(AND(NOT(OR(ISBLANK(Spreadsheet!AT126),Spreadsheet!AT126="Waive")),NOT(OR(ISBLANK(Spreadsheet!AR126),Spreadsheet!AR126="Waive")),MOD(Spreadsheet!AU126,5000)=0, Spreadsheet!AU126&lt;=(Spreadsheet!AS126*0.5)),TRUE,FALSE)))</f>
        <v>1</v>
      </c>
      <c r="BY126" s="5" t="b">
        <f t="array" ref="BY126">IF(ISBLANK(Spreadsheet!AV126),TRUE,ISNUMBER(MATCH(TRUE,EXACT(Spreadsheet!AV126,EnrollWaive),0)))</f>
        <v>1</v>
      </c>
      <c r="BZ126" s="5" t="b">
        <f t="array" ref="BZ126">IF(ISBLANK(Spreadsheet!AW126),TRUE,ISNUMBER(MATCH(TRUE,EXACT(Spreadsheet!AW126,LifeBenefitClasses),0)))</f>
        <v>1</v>
      </c>
      <c r="CA126" s="5" t="b">
        <f t="array" ref="CA126">IF(ISBLANK(Spreadsheet!AX126),TRUE,ISNUMBER(MATCH(TRUE,EXACT(Spreadsheet!AX126,LifeBenefitClasses),0)))</f>
        <v>1</v>
      </c>
      <c r="CB126" s="5" t="b">
        <f t="array" ref="CB126">IF(ISBLANK(Spreadsheet!AY126),TRUE,ISNUMBER(MATCH(TRUE,EXACT(Spreadsheet!AY126,LifeBenefitClasses),0)))</f>
        <v>1</v>
      </c>
      <c r="CC126" s="5" t="b">
        <f t="array" ref="CC126">IF(ISBLANK(Spreadsheet!AZ126),TRUE,ISNUMBER(MATCH(TRUE,EXACT(Spreadsheet!AZ126,LifeBenefitClasses),0)))</f>
        <v>1</v>
      </c>
      <c r="CD126" s="5" t="b">
        <f t="array" ref="CD126">IF(ISBLANK(Spreadsheet!BA126),TRUE,ISNUMBER(MATCH(TRUE,EXACT(Spreadsheet!BA126,LifeBenefitClasses),0)))</f>
        <v>1</v>
      </c>
      <c r="CE126" s="5" t="b">
        <f>IF(OR(ISBLANK(Spreadsheet!BA126), Spreadsheet!BA126="Waive"),IF(ISBLANK(Spreadsheet!BB126),TRUE,FALSE),IF(OR(AND(NOT(ISBLANK(Spreadsheet!BA126)),ISBLANK(Spreadsheet!BB126)),NOT(ISNUMBER(VALUE(Spreadsheet!BB126))),ISBLANK(Spreadsheet!BC126),NOT(ISNUMBER(VALUE(Spreadsheet!BC126)))),FALSE,IF(AND(Spreadsheet!BB126&gt;=50000,Spreadsheet!BB126&lt;=250000,MOD(Spreadsheet!BB126,10000)=0,Spreadsheet!BB126&lt;=(10*Spreadsheet!BC126)),TRUE,FALSE)))</f>
        <v>1</v>
      </c>
      <c r="CF126" s="5" t="b">
        <f>IF(NOT(ISBLANK(Spreadsheet!BC126)),AND(ISNUMBER(VALUE(Spreadsheet!BC126)),Spreadsheet!BC126&gt;0),AND(OR(ISBLANK(Spreadsheet!AO126),Spreadsheet!AO126="Waive",AND(NOT(OR(ISBLANK(Spreadsheet!AO126),Spreadsheet!AO126="Waive")),Spreadsheet!AP126&gt;=6)),OR(ISBLANK(Spreadsheet!AR126),AND(NOT(OR(ISBLANK(Spreadsheet!AR126),Spreadsheet!AR126="Waive")),Spreadsheet!AS126&gt;=6)),OR(ISBLANK(Spreadsheet!AW126)),OR(ISBLANK(Spreadsheet!AX126)),OR(ISBLANK(Spreadsheet!AY126)),OR(ISBLANK(Spreadsheet!AZ126)),OR(ISBLANK(Spreadsheet!BA126),Spreadsheet!BA126="Waive")))</f>
        <v>1</v>
      </c>
      <c r="CG126" s="5" t="b">
        <f t="shared" ca="1" si="9"/>
        <v>1</v>
      </c>
    </row>
    <row r="127" spans="8:85" x14ac:dyDescent="0.3">
      <c r="H127" s="5">
        <f t="shared" ca="1" si="6"/>
        <v>2</v>
      </c>
      <c r="I127" s="5" t="str">
        <f t="shared" ca="1" si="7"/>
        <v/>
      </c>
      <c r="J127" s="5" t="str">
        <f>IF(AND(NOT(ISBLANK(Spreadsheet!C127)),ISBLANK(Spreadsheet!D127)),Spreadsheet!F127&amp;" "&amp;Spreadsheet!H127,"")</f>
        <v/>
      </c>
      <c r="K127" s="5">
        <f>IF(AND(NOT(ISBLANK(Spreadsheet!C127)),ISBLANK(Spreadsheet!D127)),COUNTIFS(Spreadsheet!E128:E$786,"=Child",Spreadsheet!C128:C$786, "="&amp;Spreadsheet!C127) + COUNTIFS(Spreadsheet!E128:E$786,"=Step-child",Spreadsheet!C128:C$786, "="&amp;Spreadsheet!C127),0)</f>
        <v>0</v>
      </c>
      <c r="L127" s="5">
        <f>IF(NOT(ISBLANK(J127)),COUNTIFS(Spreadsheet!E128:E$786,"=Wife",Spreadsheet!C128:C$786, "="&amp;Spreadsheet!C127) + COUNTIFS(Spreadsheet!E128:E$786,"=Husband",Spreadsheet!C128:C$786, "="&amp;Spreadsheet!C127),0)</f>
        <v>0</v>
      </c>
      <c r="M127" s="5">
        <f>IF(NOT(ISBLANK(Spreadsheet!AJ127)),VLOOKUP(Spreadsheet!AJ127,'Drop Downs'!$P$2:$R$16,3,FALSE),0)</f>
        <v>0</v>
      </c>
      <c r="N127" s="5">
        <f>IF(NOT(ISBLANK(Spreadsheet!AJ127)), VLOOKUP(Spreadsheet!AJ127,'Drop Downs'!$P$2:$R$16,2,FALSE),0)</f>
        <v>0</v>
      </c>
      <c r="O127" s="5">
        <f>IF(NOT(ISBLANK(Spreadsheet!AL127)),VLOOKUP(Spreadsheet!AL127,'Drop Downs'!$P$2:$R$16,3,FALSE), 0)</f>
        <v>0</v>
      </c>
      <c r="P127" s="5">
        <f>IF(NOT(ISBLANK(Spreadsheet!AL127)),VLOOKUP(Spreadsheet!AL127,'Drop Downs'!$P$2:$R$16,2,FALSE),0)</f>
        <v>0</v>
      </c>
      <c r="Q127" s="5">
        <f>IF(NOT(ISBLANK(Spreadsheet!AN127)),VLOOKUP(Spreadsheet!AN127,'Drop Downs'!$P$2:$R$16,3,FALSE),0)</f>
        <v>0</v>
      </c>
      <c r="R127" s="5">
        <f>IF(NOT(ISBLANK(Spreadsheet!AN127)),VLOOKUP(Spreadsheet!AN127,'Drop Downs'!$P$2:$R$16,2,FALSE),0)</f>
        <v>0</v>
      </c>
      <c r="S127" s="5" t="str">
        <f>IF(OR(M127&gt;K127,N127&gt;L127,O127&gt;K127, Q127&gt;K127,N127&gt;L127, P127&gt;L127, R127&gt;L127),"Member currently has a coverage election over what he/she needs.  Please add more dependents or adjust the coverage election.","")&amp;(IF(AND(NOT(ISBLANK(Spreadsheet!C127)),NOT(ISBLANK(Spreadsheet!D127)),ISBLANK(Spreadsheet!E127)),"Dependent lacks a relationship to member.Please select one from the drop-down.",""))</f>
        <v/>
      </c>
      <c r="T127" s="5" t="b">
        <f t="shared" si="8"/>
        <v>1</v>
      </c>
      <c r="U127" s="5" t="b">
        <f>OR(ISBLANK(Spreadsheet!C127),IF(NOT(ISBLANK(Spreadsheet!D127)),NOT(ISBLANK(Spreadsheet!E127)),TRUE))</f>
        <v>1</v>
      </c>
      <c r="V127" s="5" t="b">
        <f>OR(ISBLANK(Spreadsheet!C127), NOT(ISBLANK(Spreadsheet!I127)))</f>
        <v>1</v>
      </c>
      <c r="W127" s="5" t="b">
        <f>OR(ISBLANK(Spreadsheet!D127),NOT(ISBLANK(Spreadsheet!C127)))</f>
        <v>1</v>
      </c>
      <c r="X127" s="155" t="str">
        <f>REPT("0",MIN(FIND({1,2,3,4,5,6,7,8,9},Spreadsheet!C127&amp;"123456789"))-1)&amp;IF(ISBLANK(Spreadsheet!C127),"",SUMPRODUCT(MID(0&amp;Spreadsheet!C127,LARGE(INDEX(ISNUMBER(--MID(Spreadsheet!C127,ROW($1:$225),1))*
 ROW($1:$225),0),ROW($1:$225))+1,1)*10^ROW($1:$225)/10))</f>
        <v/>
      </c>
      <c r="Y127" s="5" t="b">
        <f>IF(NOT(ISBLANK(Spreadsheet!C127)),IF(AND(ISNUMBER(VALUE(Spreadsheet!C127)), LEN(Spreadsheet!C127)=9),TRUE,FALSE),TRUE)</f>
        <v>1</v>
      </c>
      <c r="Z127" s="155" t="str">
        <f>REPT("0",MIN(FIND({1,2,3,4,5,6,7,8,9},Spreadsheet!D127&amp;"123456789"))-1)&amp;IF(ISBLANK(Spreadsheet!D127),"",SUMPRODUCT(MID(0&amp;Spreadsheet!D127,LARGE(INDEX(ISNUMBER(--MID(Spreadsheet!D127,ROW($1:$225),1))*
 ROW($1:$225),0),ROW($1:$225))+1,1)*10^ROW($1:$225)/10))</f>
        <v/>
      </c>
      <c r="AA127" s="5" t="b">
        <f>IF(AND(NOT(ISBLANK(Spreadsheet!D127)),NOT(ISBLANK(Spreadsheet!C127))),IF(AND(ISNUMBER(VALUE(Spreadsheet!D127)), LEN(Spreadsheet!D127)=9),TRUE,FALSE),IF(AND(NOT(ISBLANK(Spreadsheet!D127)),ISBLANK(Spreadsheet!C127)),FALSE,TRUE))</f>
        <v>1</v>
      </c>
      <c r="AB127" s="5" t="b">
        <f>OR(ISBLANK(Spreadsheet!Y127),IF(NOT(ISBLANK(Spreadsheet!Y127)),LEN(Spreadsheet!Y127)=10,ISNUMBER(VALUE(Spreadsheet!Y127))))</f>
        <v>1</v>
      </c>
      <c r="AC127" s="5" t="b">
        <f>OR(ISBLANK(Spreadsheet!AI127), AND(NOT(ISBLANK(Spreadsheet!AJ127)), NOT(ISNUMBER(SEARCH("Waive",Spreadsheet!AJ127)))))</f>
        <v>1</v>
      </c>
      <c r="AD127" s="5" t="b">
        <f>OR(ISBLANK(Spreadsheet!AK127), AND(NOT(ISBLANK(Spreadsheet!AL127)), NOT(ISNUMBER(SEARCH("Waive",Spreadsheet!AL127)))))</f>
        <v>1</v>
      </c>
      <c r="AE127" s="5" t="b">
        <f>OR(ISBLANK(Spreadsheet!AM127), AND(NOT(ISBLANK(Spreadsheet!AN127)), NOT(ISNUMBER(SEARCH("Waive", Spreadsheet!AN127)))))</f>
        <v>1</v>
      </c>
      <c r="AF127" s="5" t="b">
        <f>OR(ISBLANK(Spreadsheet!C127), NOT(ISBLANK(Spreadsheet!D127)),NOT(ISBLANK(Spreadsheet!L127)))</f>
        <v>1</v>
      </c>
      <c r="AG127" s="5" t="b">
        <f>IF(AND(NOT(ISBLANK(Spreadsheet!C127)), NOT(ISBLANK(Spreadsheet!D127)),Spreadsheet!C127&lt;&gt;Spreadsheet!D127),IF(ISERROR(VLOOKUP(Spreadsheet!C127, Spreadsheet!$C$6:'Spreadsheet'!$C126,1,FALSE)), FALSE, TRUE),TRUE)</f>
        <v>1</v>
      </c>
      <c r="AH127" s="5" t="b">
        <f>Spreadsheet!$B$2=Spreadsheet!AD127</f>
        <v>1</v>
      </c>
      <c r="AI127" s="5" t="b">
        <f>IF(ISBLANK(Spreadsheet!G127),TRUE,IF(OR(LEN(Spreadsheet!G127)&gt;1,ISNUMBER(VALUE(Spreadsheet!G127))),FALSE,TRUE))</f>
        <v>1</v>
      </c>
      <c r="AJ127" s="5" t="b">
        <f>OR(ISBLANK(Spreadsheet!C127), NOT(ISBLANK(Spreadsheet!B127)), NOT(ISBLANK(Spreadsheet!D127)))</f>
        <v>1</v>
      </c>
      <c r="AK127" s="5" t="b">
        <f t="array" ref="AK127">IF(OR(AND(ISBLANK(Spreadsheet!E127),ISBLANK(Spreadsheet!D127),NOT(ISBLANK(Spreadsheet!C127))),AND(ISBLANK(Spreadsheet!E127),ISBLANK(Spreadsheet!D127),ISBLANK(Spreadsheet!C127))),TRUE,ISNUMBER(MATCH(TRUE,EXACT(Spreadsheet!E127,Relationships),0)))</f>
        <v>1</v>
      </c>
      <c r="AL127" s="5" t="b">
        <f>IF(NOT(ISBLANK(Spreadsheet!C127)),IF(OR(ISBLANK(Spreadsheet!F127),LEN(Spreadsheet!F127)&gt;40),FALSE,TRUE),TRUE)</f>
        <v>1</v>
      </c>
      <c r="AM127" s="5" t="b">
        <f>IF(NOT(ISBLANK(Spreadsheet!C127)),IF(OR(ISBLANK(Spreadsheet!H127),LEN(Spreadsheet!H127)&gt;40),FALSE,TRUE),TRUE)</f>
        <v>1</v>
      </c>
      <c r="AN127" s="5" t="b">
        <f t="array" ref="AN127">IF(ISBLANK(Spreadsheet!I127),TRUE,ISNUMBER(MATCH(TRUE,EXACT(Spreadsheet!I127,GenderValues),0)))</f>
        <v>1</v>
      </c>
      <c r="AO127" s="5" t="b">
        <f ca="1">IF(ISERROR(DATEVALUE(TEXT(Spreadsheet!J127,"mm/dd/yyyy")) &gt; TODAY()),IF(AND(ISBLANK(Spreadsheet!J127),ISBLANK(Spreadsheet!C127)),TRUE,FALSE),IF(DATEVALUE(TEXT(Spreadsheet!J127,"mm/dd/yyyy")) &gt; TODAY(),FALSE,TRUE))</f>
        <v>1</v>
      </c>
      <c r="AP127" s="5" t="b">
        <f>OR(ISBLANK(Spreadsheet!K127),LEN(Spreadsheet!K127)&lt;=100)</f>
        <v>1</v>
      </c>
      <c r="AQ127" s="5" t="b">
        <f t="array" ref="AQ127">IF(OR(AND(ISBLANK(Spreadsheet!L127),ISBLANK(Spreadsheet!C127)),AND(NOT(ISBLANK(Spreadsheet!C127)),NOT(ISBLANK(Spreadsheet!D127)))),TRUE,ISNUMBER(MATCH(TRUE,EXACT(Spreadsheet!L127,MaritalStatus),0)))</f>
        <v>1</v>
      </c>
      <c r="AR127" s="5" t="b">
        <f ca="1">IF(ISERROR(DATEVALUE(TEXT(Spreadsheet!M127,"mm/dd/yyyy")) &gt; TODAY()),IF(ISBLANK(Spreadsheet!M127),TRUE,FALSE),IF(DATEVALUE(TEXT(Spreadsheet!M127,"mm/dd/yyyy")) &gt; TODAY(),FALSE,TRUE))</f>
        <v>1</v>
      </c>
      <c r="AS127" s="5" t="b">
        <f>OR(ISBLANK(Spreadsheet!N127),LEN(Spreadsheet!N127)&lt;=100)</f>
        <v>1</v>
      </c>
      <c r="AT127" s="5" t="b">
        <f>OR(ISBLANK(Spreadsheet!O127),UPPER(Spreadsheet!O127)="YES")</f>
        <v>1</v>
      </c>
      <c r="AU127" s="5" t="b">
        <f>OR(ISBLANK(Spreadsheet!P127),UPPER(Spreadsheet!P127)="YES")</f>
        <v>1</v>
      </c>
      <c r="AV127" s="5" t="b">
        <f t="array" ref="AV127">IF(ISBLANK(Spreadsheet!Q127),TRUE,ISNUMBER(MATCH(TRUE,EXACT(Spreadsheet!Q127,OnGroupsPriorIns),0)))</f>
        <v>1</v>
      </c>
      <c r="AW127" s="5" t="b">
        <f>OR(ISBLANK(Spreadsheet!R127),UPPER(Spreadsheet!R127)="YES")</f>
        <v>1</v>
      </c>
      <c r="AX127" s="5" t="b">
        <f>OR(ISBLANK(Spreadsheet!S127),UPPER(Spreadsheet!S127)="YES")</f>
        <v>1</v>
      </c>
      <c r="AY127" s="5" t="b">
        <f>OR(AND(ISBLANK(Spreadsheet!C127),LEN(Spreadsheet!T127)=0),AND(NOT(ISBLANK(Spreadsheet!C127)),LEN(Spreadsheet!T127)&gt;0,LEN(Spreadsheet!T127)&lt;=50))</f>
        <v>1</v>
      </c>
      <c r="AZ127" s="5" t="b">
        <f>OR(LEN(Spreadsheet!U127)=0,AND(LEN(Spreadsheet!U127)&gt;0,LEN(Spreadsheet!U127)&lt;=50))</f>
        <v>1</v>
      </c>
      <c r="BA127" s="5" t="b">
        <f>OR(AND(ISBLANK(Spreadsheet!C127),LEN(Spreadsheet!V127)=0),AND(NOT(ISBLANK(Spreadsheet!C127)),LEN(Spreadsheet!V127)&gt;0,LEN(Spreadsheet!V127)&lt;=50))</f>
        <v>1</v>
      </c>
      <c r="BB127" s="5" t="b">
        <f t="array" ref="BB127">IF(AND(ISBLANK(Spreadsheet!C127),LEN(Spreadsheet!W127)=0),TRUE,ISNUMBER(MATCH(TRUE,EXACT(Spreadsheet!W127,States),0)))</f>
        <v>1</v>
      </c>
      <c r="BC127" s="5" t="b">
        <f>OR(AND(ISBLANK(Spreadsheet!C127),LEN(Spreadsheet!X127)=0),AND(NOT(ISBLANK(Spreadsheet!C127)),LEN(Spreadsheet!X127)&gt;0,LEN(Spreadsheet!X127)=5,ISNUMBER(VALUE(Spreadsheet!X127))))</f>
        <v>1</v>
      </c>
      <c r="BD127" s="5" t="b">
        <f>OR(ISBLANK(Spreadsheet!Z127),LEN(Spreadsheet!Z127)&lt;=50)</f>
        <v>1</v>
      </c>
      <c r="BE127" s="5" t="b">
        <f>ISBLANK(Spreadsheet!AA127)</f>
        <v>1</v>
      </c>
      <c r="BF127" s="5" t="b">
        <f>ISBLANK(Spreadsheet!AB127)</f>
        <v>1</v>
      </c>
      <c r="BG127" s="5" t="b">
        <f>IF(ISERROR(DATEVALUE(TEXT(Spreadsheet!AC127,"mm/dd/yyyy")) &gt; DATEVALUE(TEXT(Spreadsheet!J127,"mm/dd/yyyy"))),IF(OR(AND(ISBLANK(Spreadsheet!AC127),ISBLANK(Spreadsheet!C127)),AND(NOT(ISBLANK(Spreadsheet!C127)),ISBLANK(Spreadsheet!AC127),NOT(ISBLANK(Spreadsheet!D127)))),TRUE,FALSE),IF(DATEVALUE(TEXT(Spreadsheet!AC127,"mm/dd/yyyy")) &gt; DATEVALUE(TEXT(Spreadsheet!J127,"mm/dd/yyyy")),TRUE,FALSE))</f>
        <v>1</v>
      </c>
      <c r="BH127" s="5" t="b">
        <f>OR(AND(ISBLANK(Spreadsheet!C127),ISBLANK(Spreadsheet!AE127)),AND(NOT(ISBLANK(Spreadsheet!C127)),NOT(ISBLANK(Spreadsheet!D127)),ISBLANK(Spreadsheet!AE127)),AND(NOT(ISBLANK(Spreadsheet!C127)),ISBLANK(Spreadsheet!D127),NOT(ISBLANK(Spreadsheet!AE127)),LEN(Spreadsheet!AE127)&lt;=100))</f>
        <v>1</v>
      </c>
      <c r="BI127" s="5" t="b">
        <f t="array" ref="BI127">IF(ISBLANK(Spreadsheet!AF127),TRUE,ISNUMBER(MATCH(TRUE,EXACT(Spreadsheet!AF127,CobraShortReasons),0)))</f>
        <v>1</v>
      </c>
      <c r="BJ127" s="5" t="b">
        <f ca="1">IF(ISERROR(DATEVALUE(TEXT(Spreadsheet!AG127,"mm/dd/yyyy")) &gt; TODAY()),IF(ISBLANK(Spreadsheet!AG127),TRUE,FALSE),IF(DATEVALUE(TEXT(Spreadsheet!AG127,"mm/dd/yyyy")) &gt; TODAY(),FALSE,TRUE))</f>
        <v>1</v>
      </c>
      <c r="BK127" s="5" t="b">
        <f>OR(ISBLANK(Spreadsheet!AH127),LEN(Spreadsheet!AH127)&lt;=25)</f>
        <v>1</v>
      </c>
      <c r="BL127" s="5" t="b">
        <f t="array" aca="1" ref="BL127" ca="1">IF(ISBLANK(Spreadsheet!AI127),TRUE,ISNUMBER(MATCH(TRUE,EXACT(Spreadsheet!AI127,INDIRECT(Spreadsheet!$D$2)),0)))</f>
        <v>1</v>
      </c>
      <c r="BM127" s="5" t="b">
        <f t="array" aca="1" ref="BM127" ca="1">IF(ISBLANK(Spreadsheet!AJ127),TRUE,ISNUMBER(MATCH(TRUE,EXACT(Spreadsheet!AJ127,INDIRECT(Spreadsheet!BJ127)),0)))</f>
        <v>1</v>
      </c>
      <c r="BN127" s="5" t="b">
        <f t="array" ref="BN127">IF(ISBLANK(Spreadsheet!AK127),TRUE,ISNUMBER(MATCH(TRUE,EXACT(Spreadsheet!AK127,DentalPlans),0)))</f>
        <v>1</v>
      </c>
      <c r="BO127" s="5" t="b">
        <f t="array" aca="1" ref="BO127" ca="1">IF(ISBLANK(Spreadsheet!AL127),TRUE,ISNUMBER(MATCH(TRUE,EXACT(Spreadsheet!AL127,INDIRECT(Spreadsheet!BK127)),0)))</f>
        <v>1</v>
      </c>
      <c r="BP127" s="5" t="b">
        <f t="array" ref="BP127">IF(ISBLANK(Spreadsheet!AM127),TRUE,ISNUMBER(MATCH(TRUE,EXACT(Spreadsheet!AM127,VisionPlans),0)))</f>
        <v>1</v>
      </c>
      <c r="BQ127" s="5" t="b">
        <f t="array" aca="1" ref="BQ127" ca="1">IF(ISBLANK(Spreadsheet!AN127),TRUE,ISNUMBER(MATCH(TRUE,EXACT(Spreadsheet!AN127,INDIRECT(Spreadsheet!BL127)),0)))</f>
        <v>1</v>
      </c>
      <c r="BR127" s="5" t="b">
        <f t="array" ref="BR127">IF(ISBLANK(Spreadsheet!AO127),TRUE,ISNUMBER(MATCH(TRUE,EXACT(Spreadsheet!AO127,LifeBenefitClasses),0)))</f>
        <v>1</v>
      </c>
      <c r="BS127" s="5" t="b">
        <f>IF(OR(ISBLANK(Spreadsheet!AO127), Spreadsheet!AO127="Waive"),IF(ISBLANK(Spreadsheet!AP127),TRUE,FALSE),IF(OR(AND(NOT(ISBLANK(Spreadsheet!AO127)),ISBLANK(Spreadsheet!AP127)),NOT(ISNUMBER(VALUE(Spreadsheet!AP127)))),FALSE,IF(OR(AND(Spreadsheet!AP127&lt;6,MOD(Spreadsheet!AP127*10,5)=0), MOD(Spreadsheet!AP127,5000)=0),TRUE,FALSE)))</f>
        <v>1</v>
      </c>
      <c r="BT127" s="5" t="b">
        <f t="array" ref="BT127">IF(ISBLANK(Spreadsheet!AQ127),TRUE,ISNUMBER(MATCH(TRUE,EXACT(Spreadsheet!AQ127,EnrollWaive),0)))</f>
        <v>1</v>
      </c>
      <c r="BU127" s="5" t="b">
        <f t="array" ref="BU127">IF(ISBLANK(Spreadsheet!AR127),TRUE,ISNUMBER(MATCH(TRUE,EXACT(Spreadsheet!AR127,LifeBenefitClasses),0)))</f>
        <v>1</v>
      </c>
      <c r="BV127" s="5" t="b">
        <f>IF(OR(ISBLANK(Spreadsheet!AR127), Spreadsheet!AR127="Waive"),IF(ISBLANK(Spreadsheet!AS127),TRUE,FALSE),IF(OR(AND(NOT(ISBLANK(Spreadsheet!AR127)),ISBLANK(Spreadsheet!AS127)),NOT(ISNUMBER(VALUE(Spreadsheet!AS127)))),FALSE,IF(OR(AND(Spreadsheet!AS127&lt;6,MOD(Spreadsheet!AS127*10,5)=0), MOD(Spreadsheet!AS127,10000)=0),TRUE,FALSE)))</f>
        <v>1</v>
      </c>
      <c r="BW127" s="5" t="b">
        <f t="array" ref="BW127">IF(ISBLANK(Spreadsheet!AT127),TRUE,ISNUMBER(MATCH(TRUE,EXACT(Spreadsheet!AT127,LifeBenefitClasses),0)))</f>
        <v>1</v>
      </c>
      <c r="BX127" s="5" t="b">
        <f>IF(OR(ISBLANK(Spreadsheet!AT127), Spreadsheet!AT127="Waive"),IF(ISBLANK(Spreadsheet!AU127),TRUE,FALSE),IF(OR(AND(NOT(ISBLANK(Spreadsheet!AT127)),ISBLANK(Spreadsheet!AU127)),NOT(ISNUMBER(VALUE(Spreadsheet!AU127)))),FALSE,IF(AND(NOT(OR(ISBLANK(Spreadsheet!AT127),Spreadsheet!AT127="Waive")),NOT(OR(ISBLANK(Spreadsheet!AR127),Spreadsheet!AR127="Waive")),MOD(Spreadsheet!AU127,5000)=0, Spreadsheet!AU127&lt;=(Spreadsheet!AS127*0.5)),TRUE,FALSE)))</f>
        <v>1</v>
      </c>
      <c r="BY127" s="5" t="b">
        <f t="array" ref="BY127">IF(ISBLANK(Spreadsheet!AV127),TRUE,ISNUMBER(MATCH(TRUE,EXACT(Spreadsheet!AV127,EnrollWaive),0)))</f>
        <v>1</v>
      </c>
      <c r="BZ127" s="5" t="b">
        <f t="array" ref="BZ127">IF(ISBLANK(Spreadsheet!AW127),TRUE,ISNUMBER(MATCH(TRUE,EXACT(Spreadsheet!AW127,LifeBenefitClasses),0)))</f>
        <v>1</v>
      </c>
      <c r="CA127" s="5" t="b">
        <f t="array" ref="CA127">IF(ISBLANK(Spreadsheet!AX127),TRUE,ISNUMBER(MATCH(TRUE,EXACT(Spreadsheet!AX127,LifeBenefitClasses),0)))</f>
        <v>1</v>
      </c>
      <c r="CB127" s="5" t="b">
        <f t="array" ref="CB127">IF(ISBLANK(Spreadsheet!AY127),TRUE,ISNUMBER(MATCH(TRUE,EXACT(Spreadsheet!AY127,LifeBenefitClasses),0)))</f>
        <v>1</v>
      </c>
      <c r="CC127" s="5" t="b">
        <f t="array" ref="CC127">IF(ISBLANK(Spreadsheet!AZ127),TRUE,ISNUMBER(MATCH(TRUE,EXACT(Spreadsheet!AZ127,LifeBenefitClasses),0)))</f>
        <v>1</v>
      </c>
      <c r="CD127" s="5" t="b">
        <f t="array" ref="CD127">IF(ISBLANK(Spreadsheet!BA127),TRUE,ISNUMBER(MATCH(TRUE,EXACT(Spreadsheet!BA127,LifeBenefitClasses),0)))</f>
        <v>1</v>
      </c>
      <c r="CE127" s="5" t="b">
        <f>IF(OR(ISBLANK(Spreadsheet!BA127), Spreadsheet!BA127="Waive"),IF(ISBLANK(Spreadsheet!BB127),TRUE,FALSE),IF(OR(AND(NOT(ISBLANK(Spreadsheet!BA127)),ISBLANK(Spreadsheet!BB127)),NOT(ISNUMBER(VALUE(Spreadsheet!BB127))),ISBLANK(Spreadsheet!BC127),NOT(ISNUMBER(VALUE(Spreadsheet!BC127)))),FALSE,IF(AND(Spreadsheet!BB127&gt;=50000,Spreadsheet!BB127&lt;=250000,MOD(Spreadsheet!BB127,10000)=0,Spreadsheet!BB127&lt;=(10*Spreadsheet!BC127)),TRUE,FALSE)))</f>
        <v>1</v>
      </c>
      <c r="CF127" s="5" t="b">
        <f>IF(NOT(ISBLANK(Spreadsheet!BC127)),AND(ISNUMBER(VALUE(Spreadsheet!BC127)),Spreadsheet!BC127&gt;0),AND(OR(ISBLANK(Spreadsheet!AO127),Spreadsheet!AO127="Waive",AND(NOT(OR(ISBLANK(Spreadsheet!AO127),Spreadsheet!AO127="Waive")),Spreadsheet!AP127&gt;=6)),OR(ISBLANK(Spreadsheet!AR127),AND(NOT(OR(ISBLANK(Spreadsheet!AR127),Spreadsheet!AR127="Waive")),Spreadsheet!AS127&gt;=6)),OR(ISBLANK(Spreadsheet!AW127)),OR(ISBLANK(Spreadsheet!AX127)),OR(ISBLANK(Spreadsheet!AY127)),OR(ISBLANK(Spreadsheet!AZ127)),OR(ISBLANK(Spreadsheet!BA127),Spreadsheet!BA127="Waive")))</f>
        <v>1</v>
      </c>
      <c r="CG127" s="5" t="b">
        <f t="shared" ca="1" si="9"/>
        <v>1</v>
      </c>
    </row>
    <row r="128" spans="8:85" x14ac:dyDescent="0.3">
      <c r="H128" s="5">
        <f t="shared" ca="1" si="6"/>
        <v>2</v>
      </c>
      <c r="I128" s="5" t="str">
        <f t="shared" ca="1" si="7"/>
        <v/>
      </c>
      <c r="J128" s="5" t="str">
        <f>IF(AND(NOT(ISBLANK(Spreadsheet!C128)),ISBLANK(Spreadsheet!D128)),Spreadsheet!F128&amp;" "&amp;Spreadsheet!H128,"")</f>
        <v/>
      </c>
      <c r="K128" s="5">
        <f>IF(AND(NOT(ISBLANK(Spreadsheet!C128)),ISBLANK(Spreadsheet!D128)),COUNTIFS(Spreadsheet!E129:E$786,"=Child",Spreadsheet!C129:C$786, "="&amp;Spreadsheet!C128) + COUNTIFS(Spreadsheet!E129:E$786,"=Step-child",Spreadsheet!C129:C$786, "="&amp;Spreadsheet!C128),0)</f>
        <v>0</v>
      </c>
      <c r="L128" s="5">
        <f>IF(NOT(ISBLANK(J128)),COUNTIFS(Spreadsheet!E129:E$786,"=Wife",Spreadsheet!C129:C$786, "="&amp;Spreadsheet!C128) + COUNTIFS(Spreadsheet!E129:E$786,"=Husband",Spreadsheet!C129:C$786, "="&amp;Spreadsheet!C128),0)</f>
        <v>0</v>
      </c>
      <c r="M128" s="5">
        <f>IF(NOT(ISBLANK(Spreadsheet!AJ128)),VLOOKUP(Spreadsheet!AJ128,'Drop Downs'!$P$2:$R$16,3,FALSE),0)</f>
        <v>0</v>
      </c>
      <c r="N128" s="5">
        <f>IF(NOT(ISBLANK(Spreadsheet!AJ128)), VLOOKUP(Spreadsheet!AJ128,'Drop Downs'!$P$2:$R$16,2,FALSE),0)</f>
        <v>0</v>
      </c>
      <c r="O128" s="5">
        <f>IF(NOT(ISBLANK(Spreadsheet!AL128)),VLOOKUP(Spreadsheet!AL128,'Drop Downs'!$P$2:$R$16,3,FALSE), 0)</f>
        <v>0</v>
      </c>
      <c r="P128" s="5">
        <f>IF(NOT(ISBLANK(Spreadsheet!AL128)),VLOOKUP(Spreadsheet!AL128,'Drop Downs'!$P$2:$R$16,2,FALSE),0)</f>
        <v>0</v>
      </c>
      <c r="Q128" s="5">
        <f>IF(NOT(ISBLANK(Spreadsheet!AN128)),VLOOKUP(Spreadsheet!AN128,'Drop Downs'!$P$2:$R$16,3,FALSE),0)</f>
        <v>0</v>
      </c>
      <c r="R128" s="5">
        <f>IF(NOT(ISBLANK(Spreadsheet!AN128)),VLOOKUP(Spreadsheet!AN128,'Drop Downs'!$P$2:$R$16,2,FALSE),0)</f>
        <v>0</v>
      </c>
      <c r="S128" s="5" t="str">
        <f>IF(OR(M128&gt;K128,N128&gt;L128,O128&gt;K128, Q128&gt;K128,N128&gt;L128, P128&gt;L128, R128&gt;L128),"Member currently has a coverage election over what he/she needs.  Please add more dependents or adjust the coverage election.","")&amp;(IF(AND(NOT(ISBLANK(Spreadsheet!C128)),NOT(ISBLANK(Spreadsheet!D128)),ISBLANK(Spreadsheet!E128)),"Dependent lacks a relationship to member.Please select one from the drop-down.",""))</f>
        <v/>
      </c>
      <c r="T128" s="5" t="b">
        <f t="shared" si="8"/>
        <v>1</v>
      </c>
      <c r="U128" s="5" t="b">
        <f>OR(ISBLANK(Spreadsheet!C128),IF(NOT(ISBLANK(Spreadsheet!D128)),NOT(ISBLANK(Spreadsheet!E128)),TRUE))</f>
        <v>1</v>
      </c>
      <c r="V128" s="5" t="b">
        <f>OR(ISBLANK(Spreadsheet!C128), NOT(ISBLANK(Spreadsheet!I128)))</f>
        <v>1</v>
      </c>
      <c r="W128" s="5" t="b">
        <f>OR(ISBLANK(Spreadsheet!D128),NOT(ISBLANK(Spreadsheet!C128)))</f>
        <v>1</v>
      </c>
      <c r="X128" s="155" t="str">
        <f>REPT("0",MIN(FIND({1,2,3,4,5,6,7,8,9},Spreadsheet!C128&amp;"123456789"))-1)&amp;IF(ISBLANK(Spreadsheet!C128),"",SUMPRODUCT(MID(0&amp;Spreadsheet!C128,LARGE(INDEX(ISNUMBER(--MID(Spreadsheet!C128,ROW($1:$225),1))*
 ROW($1:$225),0),ROW($1:$225))+1,1)*10^ROW($1:$225)/10))</f>
        <v/>
      </c>
      <c r="Y128" s="5" t="b">
        <f>IF(NOT(ISBLANK(Spreadsheet!C128)),IF(AND(ISNUMBER(VALUE(Spreadsheet!C128)), LEN(Spreadsheet!C128)=9),TRUE,FALSE),TRUE)</f>
        <v>1</v>
      </c>
      <c r="Z128" s="155" t="str">
        <f>REPT("0",MIN(FIND({1,2,3,4,5,6,7,8,9},Spreadsheet!D128&amp;"123456789"))-1)&amp;IF(ISBLANK(Spreadsheet!D128),"",SUMPRODUCT(MID(0&amp;Spreadsheet!D128,LARGE(INDEX(ISNUMBER(--MID(Spreadsheet!D128,ROW($1:$225),1))*
 ROW($1:$225),0),ROW($1:$225))+1,1)*10^ROW($1:$225)/10))</f>
        <v/>
      </c>
      <c r="AA128" s="5" t="b">
        <f>IF(AND(NOT(ISBLANK(Spreadsheet!D128)),NOT(ISBLANK(Spreadsheet!C128))),IF(AND(ISNUMBER(VALUE(Spreadsheet!D128)), LEN(Spreadsheet!D128)=9),TRUE,FALSE),IF(AND(NOT(ISBLANK(Spreadsheet!D128)),ISBLANK(Spreadsheet!C128)),FALSE,TRUE))</f>
        <v>1</v>
      </c>
      <c r="AB128" s="5" t="b">
        <f>OR(ISBLANK(Spreadsheet!Y128),IF(NOT(ISBLANK(Spreadsheet!Y128)),LEN(Spreadsheet!Y128)=10,ISNUMBER(VALUE(Spreadsheet!Y128))))</f>
        <v>1</v>
      </c>
      <c r="AC128" s="5" t="b">
        <f>OR(ISBLANK(Spreadsheet!AI128), AND(NOT(ISBLANK(Spreadsheet!AJ128)), NOT(ISNUMBER(SEARCH("Waive",Spreadsheet!AJ128)))))</f>
        <v>1</v>
      </c>
      <c r="AD128" s="5" t="b">
        <f>OR(ISBLANK(Spreadsheet!AK128), AND(NOT(ISBLANK(Spreadsheet!AL128)), NOT(ISNUMBER(SEARCH("Waive",Spreadsheet!AL128)))))</f>
        <v>1</v>
      </c>
      <c r="AE128" s="5" t="b">
        <f>OR(ISBLANK(Spreadsheet!AM128), AND(NOT(ISBLANK(Spreadsheet!AN128)), NOT(ISNUMBER(SEARCH("Waive", Spreadsheet!AN128)))))</f>
        <v>1</v>
      </c>
      <c r="AF128" s="5" t="b">
        <f>OR(ISBLANK(Spreadsheet!C128), NOT(ISBLANK(Spreadsheet!D128)),NOT(ISBLANK(Spreadsheet!L128)))</f>
        <v>1</v>
      </c>
      <c r="AG128" s="5" t="b">
        <f>IF(AND(NOT(ISBLANK(Spreadsheet!C128)), NOT(ISBLANK(Spreadsheet!D128)),Spreadsheet!C128&lt;&gt;Spreadsheet!D128),IF(ISERROR(VLOOKUP(Spreadsheet!C128, Spreadsheet!$C$6:'Spreadsheet'!$C127,1,FALSE)), FALSE, TRUE),TRUE)</f>
        <v>1</v>
      </c>
      <c r="AH128" s="5" t="b">
        <f>Spreadsheet!$B$2=Spreadsheet!AD128</f>
        <v>1</v>
      </c>
      <c r="AI128" s="5" t="b">
        <f>IF(ISBLANK(Spreadsheet!G128),TRUE,IF(OR(LEN(Spreadsheet!G128)&gt;1,ISNUMBER(VALUE(Spreadsheet!G128))),FALSE,TRUE))</f>
        <v>1</v>
      </c>
      <c r="AJ128" s="5" t="b">
        <f>OR(ISBLANK(Spreadsheet!C128), NOT(ISBLANK(Spreadsheet!B128)), NOT(ISBLANK(Spreadsheet!D128)))</f>
        <v>1</v>
      </c>
      <c r="AK128" s="5" t="b">
        <f t="array" ref="AK128">IF(OR(AND(ISBLANK(Spreadsheet!E128),ISBLANK(Spreadsheet!D128),NOT(ISBLANK(Spreadsheet!C128))),AND(ISBLANK(Spreadsheet!E128),ISBLANK(Spreadsheet!D128),ISBLANK(Spreadsheet!C128))),TRUE,ISNUMBER(MATCH(TRUE,EXACT(Spreadsheet!E128,Relationships),0)))</f>
        <v>1</v>
      </c>
      <c r="AL128" s="5" t="b">
        <f>IF(NOT(ISBLANK(Spreadsheet!C128)),IF(OR(ISBLANK(Spreadsheet!F128),LEN(Spreadsheet!F128)&gt;40),FALSE,TRUE),TRUE)</f>
        <v>1</v>
      </c>
      <c r="AM128" s="5" t="b">
        <f>IF(NOT(ISBLANK(Spreadsheet!C128)),IF(OR(ISBLANK(Spreadsheet!H128),LEN(Spreadsheet!H128)&gt;40),FALSE,TRUE),TRUE)</f>
        <v>1</v>
      </c>
      <c r="AN128" s="5" t="b">
        <f t="array" ref="AN128">IF(ISBLANK(Spreadsheet!I128),TRUE,ISNUMBER(MATCH(TRUE,EXACT(Spreadsheet!I128,GenderValues),0)))</f>
        <v>1</v>
      </c>
      <c r="AO128" s="5" t="b">
        <f ca="1">IF(ISERROR(DATEVALUE(TEXT(Spreadsheet!J128,"mm/dd/yyyy")) &gt; TODAY()),IF(AND(ISBLANK(Spreadsheet!J128),ISBLANK(Spreadsheet!C128)),TRUE,FALSE),IF(DATEVALUE(TEXT(Spreadsheet!J128,"mm/dd/yyyy")) &gt; TODAY(),FALSE,TRUE))</f>
        <v>1</v>
      </c>
      <c r="AP128" s="5" t="b">
        <f>OR(ISBLANK(Spreadsheet!K128),LEN(Spreadsheet!K128)&lt;=100)</f>
        <v>1</v>
      </c>
      <c r="AQ128" s="5" t="b">
        <f t="array" ref="AQ128">IF(OR(AND(ISBLANK(Spreadsheet!L128),ISBLANK(Spreadsheet!C128)),AND(NOT(ISBLANK(Spreadsheet!C128)),NOT(ISBLANK(Spreadsheet!D128)))),TRUE,ISNUMBER(MATCH(TRUE,EXACT(Spreadsheet!L128,MaritalStatus),0)))</f>
        <v>1</v>
      </c>
      <c r="AR128" s="5" t="b">
        <f ca="1">IF(ISERROR(DATEVALUE(TEXT(Spreadsheet!M128,"mm/dd/yyyy")) &gt; TODAY()),IF(ISBLANK(Spreadsheet!M128),TRUE,FALSE),IF(DATEVALUE(TEXT(Spreadsheet!M128,"mm/dd/yyyy")) &gt; TODAY(),FALSE,TRUE))</f>
        <v>1</v>
      </c>
      <c r="AS128" s="5" t="b">
        <f>OR(ISBLANK(Spreadsheet!N128),LEN(Spreadsheet!N128)&lt;=100)</f>
        <v>1</v>
      </c>
      <c r="AT128" s="5" t="b">
        <f>OR(ISBLANK(Spreadsheet!O128),UPPER(Spreadsheet!O128)="YES")</f>
        <v>1</v>
      </c>
      <c r="AU128" s="5" t="b">
        <f>OR(ISBLANK(Spreadsheet!P128),UPPER(Spreadsheet!P128)="YES")</f>
        <v>1</v>
      </c>
      <c r="AV128" s="5" t="b">
        <f t="array" ref="AV128">IF(ISBLANK(Spreadsheet!Q128),TRUE,ISNUMBER(MATCH(TRUE,EXACT(Spreadsheet!Q128,OnGroupsPriorIns),0)))</f>
        <v>1</v>
      </c>
      <c r="AW128" s="5" t="b">
        <f>OR(ISBLANK(Spreadsheet!R128),UPPER(Spreadsheet!R128)="YES")</f>
        <v>1</v>
      </c>
      <c r="AX128" s="5" t="b">
        <f>OR(ISBLANK(Spreadsheet!S128),UPPER(Spreadsheet!S128)="YES")</f>
        <v>1</v>
      </c>
      <c r="AY128" s="5" t="b">
        <f>OR(AND(ISBLANK(Spreadsheet!C128),LEN(Spreadsheet!T128)=0),AND(NOT(ISBLANK(Spreadsheet!C128)),LEN(Spreadsheet!T128)&gt;0,LEN(Spreadsheet!T128)&lt;=50))</f>
        <v>1</v>
      </c>
      <c r="AZ128" s="5" t="b">
        <f>OR(LEN(Spreadsheet!U128)=0,AND(LEN(Spreadsheet!U128)&gt;0,LEN(Spreadsheet!U128)&lt;=50))</f>
        <v>1</v>
      </c>
      <c r="BA128" s="5" t="b">
        <f>OR(AND(ISBLANK(Spreadsheet!C128),LEN(Spreadsheet!V128)=0),AND(NOT(ISBLANK(Spreadsheet!C128)),LEN(Spreadsheet!V128)&gt;0,LEN(Spreadsheet!V128)&lt;=50))</f>
        <v>1</v>
      </c>
      <c r="BB128" s="5" t="b">
        <f t="array" ref="BB128">IF(AND(ISBLANK(Spreadsheet!C128),LEN(Spreadsheet!W128)=0),TRUE,ISNUMBER(MATCH(TRUE,EXACT(Spreadsheet!W128,States),0)))</f>
        <v>1</v>
      </c>
      <c r="BC128" s="5" t="b">
        <f>OR(AND(ISBLANK(Spreadsheet!C128),LEN(Spreadsheet!X128)=0),AND(NOT(ISBLANK(Spreadsheet!C128)),LEN(Spreadsheet!X128)&gt;0,LEN(Spreadsheet!X128)=5,ISNUMBER(VALUE(Spreadsheet!X128))))</f>
        <v>1</v>
      </c>
      <c r="BD128" s="5" t="b">
        <f>OR(ISBLANK(Spreadsheet!Z128),LEN(Spreadsheet!Z128)&lt;=50)</f>
        <v>1</v>
      </c>
      <c r="BE128" s="5" t="b">
        <f>ISBLANK(Spreadsheet!AA128)</f>
        <v>1</v>
      </c>
      <c r="BF128" s="5" t="b">
        <f>ISBLANK(Spreadsheet!AB128)</f>
        <v>1</v>
      </c>
      <c r="BG128" s="5" t="b">
        <f>IF(ISERROR(DATEVALUE(TEXT(Spreadsheet!AC128,"mm/dd/yyyy")) &gt; DATEVALUE(TEXT(Spreadsheet!J128,"mm/dd/yyyy"))),IF(OR(AND(ISBLANK(Spreadsheet!AC128),ISBLANK(Spreadsheet!C128)),AND(NOT(ISBLANK(Spreadsheet!C128)),ISBLANK(Spreadsheet!AC128),NOT(ISBLANK(Spreadsheet!D128)))),TRUE,FALSE),IF(DATEVALUE(TEXT(Spreadsheet!AC128,"mm/dd/yyyy")) &gt; DATEVALUE(TEXT(Spreadsheet!J128,"mm/dd/yyyy")),TRUE,FALSE))</f>
        <v>1</v>
      </c>
      <c r="BH128" s="5" t="b">
        <f>OR(AND(ISBLANK(Spreadsheet!C128),ISBLANK(Spreadsheet!AE128)),AND(NOT(ISBLANK(Spreadsheet!C128)),NOT(ISBLANK(Spreadsheet!D128)),ISBLANK(Spreadsheet!AE128)),AND(NOT(ISBLANK(Spreadsheet!C128)),ISBLANK(Spreadsheet!D128),NOT(ISBLANK(Spreadsheet!AE128)),LEN(Spreadsheet!AE128)&lt;=100))</f>
        <v>1</v>
      </c>
      <c r="BI128" s="5" t="b">
        <f t="array" ref="BI128">IF(ISBLANK(Spreadsheet!AF128),TRUE,ISNUMBER(MATCH(TRUE,EXACT(Spreadsheet!AF128,CobraShortReasons),0)))</f>
        <v>1</v>
      </c>
      <c r="BJ128" s="5" t="b">
        <f ca="1">IF(ISERROR(DATEVALUE(TEXT(Spreadsheet!AG128,"mm/dd/yyyy")) &gt; TODAY()),IF(ISBLANK(Spreadsheet!AG128),TRUE,FALSE),IF(DATEVALUE(TEXT(Spreadsheet!AG128,"mm/dd/yyyy")) &gt; TODAY(),FALSE,TRUE))</f>
        <v>1</v>
      </c>
      <c r="BK128" s="5" t="b">
        <f>OR(ISBLANK(Spreadsheet!AH128),LEN(Spreadsheet!AH128)&lt;=25)</f>
        <v>1</v>
      </c>
      <c r="BL128" s="5" t="b">
        <f t="array" aca="1" ref="BL128" ca="1">IF(ISBLANK(Spreadsheet!AI128),TRUE,ISNUMBER(MATCH(TRUE,EXACT(Spreadsheet!AI128,INDIRECT(Spreadsheet!$D$2)),0)))</f>
        <v>1</v>
      </c>
      <c r="BM128" s="5" t="b">
        <f t="array" aca="1" ref="BM128" ca="1">IF(ISBLANK(Spreadsheet!AJ128),TRUE,ISNUMBER(MATCH(TRUE,EXACT(Spreadsheet!AJ128,INDIRECT(Spreadsheet!BJ128)),0)))</f>
        <v>1</v>
      </c>
      <c r="BN128" s="5" t="b">
        <f t="array" ref="BN128">IF(ISBLANK(Spreadsheet!AK128),TRUE,ISNUMBER(MATCH(TRUE,EXACT(Spreadsheet!AK128,DentalPlans),0)))</f>
        <v>1</v>
      </c>
      <c r="BO128" s="5" t="b">
        <f t="array" aca="1" ref="BO128" ca="1">IF(ISBLANK(Spreadsheet!AL128),TRUE,ISNUMBER(MATCH(TRUE,EXACT(Spreadsheet!AL128,INDIRECT(Spreadsheet!BK128)),0)))</f>
        <v>1</v>
      </c>
      <c r="BP128" s="5" t="b">
        <f t="array" ref="BP128">IF(ISBLANK(Spreadsheet!AM128),TRUE,ISNUMBER(MATCH(TRUE,EXACT(Spreadsheet!AM128,VisionPlans),0)))</f>
        <v>1</v>
      </c>
      <c r="BQ128" s="5" t="b">
        <f t="array" aca="1" ref="BQ128" ca="1">IF(ISBLANK(Spreadsheet!AN128),TRUE,ISNUMBER(MATCH(TRUE,EXACT(Spreadsheet!AN128,INDIRECT(Spreadsheet!BL128)),0)))</f>
        <v>1</v>
      </c>
      <c r="BR128" s="5" t="b">
        <f t="array" ref="BR128">IF(ISBLANK(Spreadsheet!AO128),TRUE,ISNUMBER(MATCH(TRUE,EXACT(Spreadsheet!AO128,LifeBenefitClasses),0)))</f>
        <v>1</v>
      </c>
      <c r="BS128" s="5" t="b">
        <f>IF(OR(ISBLANK(Spreadsheet!AO128), Spreadsheet!AO128="Waive"),IF(ISBLANK(Spreadsheet!AP128),TRUE,FALSE),IF(OR(AND(NOT(ISBLANK(Spreadsheet!AO128)),ISBLANK(Spreadsheet!AP128)),NOT(ISNUMBER(VALUE(Spreadsheet!AP128)))),FALSE,IF(OR(AND(Spreadsheet!AP128&lt;6,MOD(Spreadsheet!AP128*10,5)=0), MOD(Spreadsheet!AP128,5000)=0),TRUE,FALSE)))</f>
        <v>1</v>
      </c>
      <c r="BT128" s="5" t="b">
        <f t="array" ref="BT128">IF(ISBLANK(Spreadsheet!AQ128),TRUE,ISNUMBER(MATCH(TRUE,EXACT(Spreadsheet!AQ128,EnrollWaive),0)))</f>
        <v>1</v>
      </c>
      <c r="BU128" s="5" t="b">
        <f t="array" ref="BU128">IF(ISBLANK(Spreadsheet!AR128),TRUE,ISNUMBER(MATCH(TRUE,EXACT(Spreadsheet!AR128,LifeBenefitClasses),0)))</f>
        <v>1</v>
      </c>
      <c r="BV128" s="5" t="b">
        <f>IF(OR(ISBLANK(Spreadsheet!AR128), Spreadsheet!AR128="Waive"),IF(ISBLANK(Spreadsheet!AS128),TRUE,FALSE),IF(OR(AND(NOT(ISBLANK(Spreadsheet!AR128)),ISBLANK(Spreadsheet!AS128)),NOT(ISNUMBER(VALUE(Spreadsheet!AS128)))),FALSE,IF(OR(AND(Spreadsheet!AS128&lt;6,MOD(Spreadsheet!AS128*10,5)=0), MOD(Spreadsheet!AS128,10000)=0),TRUE,FALSE)))</f>
        <v>1</v>
      </c>
      <c r="BW128" s="5" t="b">
        <f t="array" ref="BW128">IF(ISBLANK(Spreadsheet!AT128),TRUE,ISNUMBER(MATCH(TRUE,EXACT(Spreadsheet!AT128,LifeBenefitClasses),0)))</f>
        <v>1</v>
      </c>
      <c r="BX128" s="5" t="b">
        <f>IF(OR(ISBLANK(Spreadsheet!AT128), Spreadsheet!AT128="Waive"),IF(ISBLANK(Spreadsheet!AU128),TRUE,FALSE),IF(OR(AND(NOT(ISBLANK(Spreadsheet!AT128)),ISBLANK(Spreadsheet!AU128)),NOT(ISNUMBER(VALUE(Spreadsheet!AU128)))),FALSE,IF(AND(NOT(OR(ISBLANK(Spreadsheet!AT128),Spreadsheet!AT128="Waive")),NOT(OR(ISBLANK(Spreadsheet!AR128),Spreadsheet!AR128="Waive")),MOD(Spreadsheet!AU128,5000)=0, Spreadsheet!AU128&lt;=(Spreadsheet!AS128*0.5)),TRUE,FALSE)))</f>
        <v>1</v>
      </c>
      <c r="BY128" s="5" t="b">
        <f t="array" ref="BY128">IF(ISBLANK(Spreadsheet!AV128),TRUE,ISNUMBER(MATCH(TRUE,EXACT(Spreadsheet!AV128,EnrollWaive),0)))</f>
        <v>1</v>
      </c>
      <c r="BZ128" s="5" t="b">
        <f t="array" ref="BZ128">IF(ISBLANK(Spreadsheet!AW128),TRUE,ISNUMBER(MATCH(TRUE,EXACT(Spreadsheet!AW128,LifeBenefitClasses),0)))</f>
        <v>1</v>
      </c>
      <c r="CA128" s="5" t="b">
        <f t="array" ref="CA128">IF(ISBLANK(Spreadsheet!AX128),TRUE,ISNUMBER(MATCH(TRUE,EXACT(Spreadsheet!AX128,LifeBenefitClasses),0)))</f>
        <v>1</v>
      </c>
      <c r="CB128" s="5" t="b">
        <f t="array" ref="CB128">IF(ISBLANK(Spreadsheet!AY128),TRUE,ISNUMBER(MATCH(TRUE,EXACT(Spreadsheet!AY128,LifeBenefitClasses),0)))</f>
        <v>1</v>
      </c>
      <c r="CC128" s="5" t="b">
        <f t="array" ref="CC128">IF(ISBLANK(Spreadsheet!AZ128),TRUE,ISNUMBER(MATCH(TRUE,EXACT(Spreadsheet!AZ128,LifeBenefitClasses),0)))</f>
        <v>1</v>
      </c>
      <c r="CD128" s="5" t="b">
        <f t="array" ref="CD128">IF(ISBLANK(Spreadsheet!BA128),TRUE,ISNUMBER(MATCH(TRUE,EXACT(Spreadsheet!BA128,LifeBenefitClasses),0)))</f>
        <v>1</v>
      </c>
      <c r="CE128" s="5" t="b">
        <f>IF(OR(ISBLANK(Spreadsheet!BA128), Spreadsheet!BA128="Waive"),IF(ISBLANK(Spreadsheet!BB128),TRUE,FALSE),IF(OR(AND(NOT(ISBLANK(Spreadsheet!BA128)),ISBLANK(Spreadsheet!BB128)),NOT(ISNUMBER(VALUE(Spreadsheet!BB128))),ISBLANK(Spreadsheet!BC128),NOT(ISNUMBER(VALUE(Spreadsheet!BC128)))),FALSE,IF(AND(Spreadsheet!BB128&gt;=50000,Spreadsheet!BB128&lt;=250000,MOD(Spreadsheet!BB128,10000)=0,Spreadsheet!BB128&lt;=(10*Spreadsheet!BC128)),TRUE,FALSE)))</f>
        <v>1</v>
      </c>
      <c r="CF128" s="5" t="b">
        <f>IF(NOT(ISBLANK(Spreadsheet!BC128)),AND(ISNUMBER(VALUE(Spreadsheet!BC128)),Spreadsheet!BC128&gt;0),AND(OR(ISBLANK(Spreadsheet!AO128),Spreadsheet!AO128="Waive",AND(NOT(OR(ISBLANK(Spreadsheet!AO128),Spreadsheet!AO128="Waive")),Spreadsheet!AP128&gt;=6)),OR(ISBLANK(Spreadsheet!AR128),AND(NOT(OR(ISBLANK(Spreadsheet!AR128),Spreadsheet!AR128="Waive")),Spreadsheet!AS128&gt;=6)),OR(ISBLANK(Spreadsheet!AW128)),OR(ISBLANK(Spreadsheet!AX128)),OR(ISBLANK(Spreadsheet!AY128)),OR(ISBLANK(Spreadsheet!AZ128)),OR(ISBLANK(Spreadsheet!BA128),Spreadsheet!BA128="Waive")))</f>
        <v>1</v>
      </c>
      <c r="CG128" s="5" t="b">
        <f t="shared" ca="1" si="9"/>
        <v>1</v>
      </c>
    </row>
    <row r="129" spans="8:85" x14ac:dyDescent="0.3">
      <c r="H129" s="5">
        <f t="shared" ca="1" si="6"/>
        <v>2</v>
      </c>
      <c r="I129" s="5" t="str">
        <f t="shared" ca="1" si="7"/>
        <v/>
      </c>
      <c r="J129" s="5" t="str">
        <f>IF(AND(NOT(ISBLANK(Spreadsheet!C129)),ISBLANK(Spreadsheet!D129)),Spreadsheet!F129&amp;" "&amp;Spreadsheet!H129,"")</f>
        <v/>
      </c>
      <c r="K129" s="5">
        <f>IF(AND(NOT(ISBLANK(Spreadsheet!C129)),ISBLANK(Spreadsheet!D129)),COUNTIFS(Spreadsheet!E130:E$786,"=Child",Spreadsheet!C130:C$786, "="&amp;Spreadsheet!C129) + COUNTIFS(Spreadsheet!E130:E$786,"=Step-child",Spreadsheet!C130:C$786, "="&amp;Spreadsheet!C129),0)</f>
        <v>0</v>
      </c>
      <c r="L129" s="5">
        <f>IF(NOT(ISBLANK(J129)),COUNTIFS(Spreadsheet!E130:E$786,"=Wife",Spreadsheet!C130:C$786, "="&amp;Spreadsheet!C129) + COUNTIFS(Spreadsheet!E130:E$786,"=Husband",Spreadsheet!C130:C$786, "="&amp;Spreadsheet!C129),0)</f>
        <v>0</v>
      </c>
      <c r="M129" s="5">
        <f>IF(NOT(ISBLANK(Spreadsheet!AJ129)),VLOOKUP(Spreadsheet!AJ129,'Drop Downs'!$P$2:$R$16,3,FALSE),0)</f>
        <v>0</v>
      </c>
      <c r="N129" s="5">
        <f>IF(NOT(ISBLANK(Spreadsheet!AJ129)), VLOOKUP(Spreadsheet!AJ129,'Drop Downs'!$P$2:$R$16,2,FALSE),0)</f>
        <v>0</v>
      </c>
      <c r="O129" s="5">
        <f>IF(NOT(ISBLANK(Spreadsheet!AL129)),VLOOKUP(Spreadsheet!AL129,'Drop Downs'!$P$2:$R$16,3,FALSE), 0)</f>
        <v>0</v>
      </c>
      <c r="P129" s="5">
        <f>IF(NOT(ISBLANK(Spreadsheet!AL129)),VLOOKUP(Spreadsheet!AL129,'Drop Downs'!$P$2:$R$16,2,FALSE),0)</f>
        <v>0</v>
      </c>
      <c r="Q129" s="5">
        <f>IF(NOT(ISBLANK(Spreadsheet!AN129)),VLOOKUP(Spreadsheet!AN129,'Drop Downs'!$P$2:$R$16,3,FALSE),0)</f>
        <v>0</v>
      </c>
      <c r="R129" s="5">
        <f>IF(NOT(ISBLANK(Spreadsheet!AN129)),VLOOKUP(Spreadsheet!AN129,'Drop Downs'!$P$2:$R$16,2,FALSE),0)</f>
        <v>0</v>
      </c>
      <c r="S129" s="5" t="str">
        <f>IF(OR(M129&gt;K129,N129&gt;L129,O129&gt;K129, Q129&gt;K129,N129&gt;L129, P129&gt;L129, R129&gt;L129),"Member currently has a coverage election over what he/she needs.  Please add more dependents or adjust the coverage election.","")&amp;(IF(AND(NOT(ISBLANK(Spreadsheet!C129)),NOT(ISBLANK(Spreadsheet!D129)),ISBLANK(Spreadsheet!E129)),"Dependent lacks a relationship to member.Please select one from the drop-down.",""))</f>
        <v/>
      </c>
      <c r="T129" s="5" t="b">
        <f t="shared" si="8"/>
        <v>1</v>
      </c>
      <c r="U129" s="5" t="b">
        <f>OR(ISBLANK(Spreadsheet!C129),IF(NOT(ISBLANK(Spreadsheet!D129)),NOT(ISBLANK(Spreadsheet!E129)),TRUE))</f>
        <v>1</v>
      </c>
      <c r="V129" s="5" t="b">
        <f>OR(ISBLANK(Spreadsheet!C129), NOT(ISBLANK(Spreadsheet!I129)))</f>
        <v>1</v>
      </c>
      <c r="W129" s="5" t="b">
        <f>OR(ISBLANK(Spreadsheet!D129),NOT(ISBLANK(Spreadsheet!C129)))</f>
        <v>1</v>
      </c>
      <c r="X129" s="155" t="str">
        <f>REPT("0",MIN(FIND({1,2,3,4,5,6,7,8,9},Spreadsheet!C129&amp;"123456789"))-1)&amp;IF(ISBLANK(Spreadsheet!C129),"",SUMPRODUCT(MID(0&amp;Spreadsheet!C129,LARGE(INDEX(ISNUMBER(--MID(Spreadsheet!C129,ROW($1:$225),1))*
 ROW($1:$225),0),ROW($1:$225))+1,1)*10^ROW($1:$225)/10))</f>
        <v/>
      </c>
      <c r="Y129" s="5" t="b">
        <f>IF(NOT(ISBLANK(Spreadsheet!C129)),IF(AND(ISNUMBER(VALUE(Spreadsheet!C129)), LEN(Spreadsheet!C129)=9),TRUE,FALSE),TRUE)</f>
        <v>1</v>
      </c>
      <c r="Z129" s="155" t="str">
        <f>REPT("0",MIN(FIND({1,2,3,4,5,6,7,8,9},Spreadsheet!D129&amp;"123456789"))-1)&amp;IF(ISBLANK(Spreadsheet!D129),"",SUMPRODUCT(MID(0&amp;Spreadsheet!D129,LARGE(INDEX(ISNUMBER(--MID(Spreadsheet!D129,ROW($1:$225),1))*
 ROW($1:$225),0),ROW($1:$225))+1,1)*10^ROW($1:$225)/10))</f>
        <v/>
      </c>
      <c r="AA129" s="5" t="b">
        <f>IF(AND(NOT(ISBLANK(Spreadsheet!D129)),NOT(ISBLANK(Spreadsheet!C129))),IF(AND(ISNUMBER(VALUE(Spreadsheet!D129)), LEN(Spreadsheet!D129)=9),TRUE,FALSE),IF(AND(NOT(ISBLANK(Spreadsheet!D129)),ISBLANK(Spreadsheet!C129)),FALSE,TRUE))</f>
        <v>1</v>
      </c>
      <c r="AB129" s="5" t="b">
        <f>OR(ISBLANK(Spreadsheet!Y129),IF(NOT(ISBLANK(Spreadsheet!Y129)),LEN(Spreadsheet!Y129)=10,ISNUMBER(VALUE(Spreadsheet!Y129))))</f>
        <v>1</v>
      </c>
      <c r="AC129" s="5" t="b">
        <f>OR(ISBLANK(Spreadsheet!AI129), AND(NOT(ISBLANK(Spreadsheet!AJ129)), NOT(ISNUMBER(SEARCH("Waive",Spreadsheet!AJ129)))))</f>
        <v>1</v>
      </c>
      <c r="AD129" s="5" t="b">
        <f>OR(ISBLANK(Spreadsheet!AK129), AND(NOT(ISBLANK(Spreadsheet!AL129)), NOT(ISNUMBER(SEARCH("Waive",Spreadsheet!AL129)))))</f>
        <v>1</v>
      </c>
      <c r="AE129" s="5" t="b">
        <f>OR(ISBLANK(Spreadsheet!AM129), AND(NOT(ISBLANK(Spreadsheet!AN129)), NOT(ISNUMBER(SEARCH("Waive", Spreadsheet!AN129)))))</f>
        <v>1</v>
      </c>
      <c r="AF129" s="5" t="b">
        <f>OR(ISBLANK(Spreadsheet!C129), NOT(ISBLANK(Spreadsheet!D129)),NOT(ISBLANK(Spreadsheet!L129)))</f>
        <v>1</v>
      </c>
      <c r="AG129" s="5" t="b">
        <f>IF(AND(NOT(ISBLANK(Spreadsheet!C129)), NOT(ISBLANK(Spreadsheet!D129)),Spreadsheet!C129&lt;&gt;Spreadsheet!D129),IF(ISERROR(VLOOKUP(Spreadsheet!C129, Spreadsheet!$C$6:'Spreadsheet'!$C128,1,FALSE)), FALSE, TRUE),TRUE)</f>
        <v>1</v>
      </c>
      <c r="AH129" s="5" t="b">
        <f>Spreadsheet!$B$2=Spreadsheet!AD129</f>
        <v>1</v>
      </c>
      <c r="AI129" s="5" t="b">
        <f>IF(ISBLANK(Spreadsheet!G129),TRUE,IF(OR(LEN(Spreadsheet!G129)&gt;1,ISNUMBER(VALUE(Spreadsheet!G129))),FALSE,TRUE))</f>
        <v>1</v>
      </c>
      <c r="AJ129" s="5" t="b">
        <f>OR(ISBLANK(Spreadsheet!C129), NOT(ISBLANK(Spreadsheet!B129)), NOT(ISBLANK(Spreadsheet!D129)))</f>
        <v>1</v>
      </c>
      <c r="AK129" s="5" t="b">
        <f t="array" ref="AK129">IF(OR(AND(ISBLANK(Spreadsheet!E129),ISBLANK(Spreadsheet!D129),NOT(ISBLANK(Spreadsheet!C129))),AND(ISBLANK(Spreadsheet!E129),ISBLANK(Spreadsheet!D129),ISBLANK(Spreadsheet!C129))),TRUE,ISNUMBER(MATCH(TRUE,EXACT(Spreadsheet!E129,Relationships),0)))</f>
        <v>1</v>
      </c>
      <c r="AL129" s="5" t="b">
        <f>IF(NOT(ISBLANK(Spreadsheet!C129)),IF(OR(ISBLANK(Spreadsheet!F129),LEN(Spreadsheet!F129)&gt;40),FALSE,TRUE),TRUE)</f>
        <v>1</v>
      </c>
      <c r="AM129" s="5" t="b">
        <f>IF(NOT(ISBLANK(Spreadsheet!C129)),IF(OR(ISBLANK(Spreadsheet!H129),LEN(Spreadsheet!H129)&gt;40),FALSE,TRUE),TRUE)</f>
        <v>1</v>
      </c>
      <c r="AN129" s="5" t="b">
        <f t="array" ref="AN129">IF(ISBLANK(Spreadsheet!I129),TRUE,ISNUMBER(MATCH(TRUE,EXACT(Spreadsheet!I129,GenderValues),0)))</f>
        <v>1</v>
      </c>
      <c r="AO129" s="5" t="b">
        <f ca="1">IF(ISERROR(DATEVALUE(TEXT(Spreadsheet!J129,"mm/dd/yyyy")) &gt; TODAY()),IF(AND(ISBLANK(Spreadsheet!J129),ISBLANK(Spreadsheet!C129)),TRUE,FALSE),IF(DATEVALUE(TEXT(Spreadsheet!J129,"mm/dd/yyyy")) &gt; TODAY(),FALSE,TRUE))</f>
        <v>1</v>
      </c>
      <c r="AP129" s="5" t="b">
        <f>OR(ISBLANK(Spreadsheet!K129),LEN(Spreadsheet!K129)&lt;=100)</f>
        <v>1</v>
      </c>
      <c r="AQ129" s="5" t="b">
        <f t="array" ref="AQ129">IF(OR(AND(ISBLANK(Spreadsheet!L129),ISBLANK(Spreadsheet!C129)),AND(NOT(ISBLANK(Spreadsheet!C129)),NOT(ISBLANK(Spreadsheet!D129)))),TRUE,ISNUMBER(MATCH(TRUE,EXACT(Spreadsheet!L129,MaritalStatus),0)))</f>
        <v>1</v>
      </c>
      <c r="AR129" s="5" t="b">
        <f ca="1">IF(ISERROR(DATEVALUE(TEXT(Spreadsheet!M129,"mm/dd/yyyy")) &gt; TODAY()),IF(ISBLANK(Spreadsheet!M129),TRUE,FALSE),IF(DATEVALUE(TEXT(Spreadsheet!M129,"mm/dd/yyyy")) &gt; TODAY(),FALSE,TRUE))</f>
        <v>1</v>
      </c>
      <c r="AS129" s="5" t="b">
        <f>OR(ISBLANK(Spreadsheet!N129),LEN(Spreadsheet!N129)&lt;=100)</f>
        <v>1</v>
      </c>
      <c r="AT129" s="5" t="b">
        <f>OR(ISBLANK(Spreadsheet!O129),UPPER(Spreadsheet!O129)="YES")</f>
        <v>1</v>
      </c>
      <c r="AU129" s="5" t="b">
        <f>OR(ISBLANK(Spreadsheet!P129),UPPER(Spreadsheet!P129)="YES")</f>
        <v>1</v>
      </c>
      <c r="AV129" s="5" t="b">
        <f t="array" ref="AV129">IF(ISBLANK(Spreadsheet!Q129),TRUE,ISNUMBER(MATCH(TRUE,EXACT(Spreadsheet!Q129,OnGroupsPriorIns),0)))</f>
        <v>1</v>
      </c>
      <c r="AW129" s="5" t="b">
        <f>OR(ISBLANK(Spreadsheet!R129),UPPER(Spreadsheet!R129)="YES")</f>
        <v>1</v>
      </c>
      <c r="AX129" s="5" t="b">
        <f>OR(ISBLANK(Spreadsheet!S129),UPPER(Spreadsheet!S129)="YES")</f>
        <v>1</v>
      </c>
      <c r="AY129" s="5" t="b">
        <f>OR(AND(ISBLANK(Spreadsheet!C129),LEN(Spreadsheet!T129)=0),AND(NOT(ISBLANK(Spreadsheet!C129)),LEN(Spreadsheet!T129)&gt;0,LEN(Spreadsheet!T129)&lt;=50))</f>
        <v>1</v>
      </c>
      <c r="AZ129" s="5" t="b">
        <f>OR(LEN(Spreadsheet!U129)=0,AND(LEN(Spreadsheet!U129)&gt;0,LEN(Spreadsheet!U129)&lt;=50))</f>
        <v>1</v>
      </c>
      <c r="BA129" s="5" t="b">
        <f>OR(AND(ISBLANK(Spreadsheet!C129),LEN(Spreadsheet!V129)=0),AND(NOT(ISBLANK(Spreadsheet!C129)),LEN(Spreadsheet!V129)&gt;0,LEN(Spreadsheet!V129)&lt;=50))</f>
        <v>1</v>
      </c>
      <c r="BB129" s="5" t="b">
        <f t="array" ref="BB129">IF(AND(ISBLANK(Spreadsheet!C129),LEN(Spreadsheet!W129)=0),TRUE,ISNUMBER(MATCH(TRUE,EXACT(Spreadsheet!W129,States),0)))</f>
        <v>1</v>
      </c>
      <c r="BC129" s="5" t="b">
        <f>OR(AND(ISBLANK(Spreadsheet!C129),LEN(Spreadsheet!X129)=0),AND(NOT(ISBLANK(Spreadsheet!C129)),LEN(Spreadsheet!X129)&gt;0,LEN(Spreadsheet!X129)=5,ISNUMBER(VALUE(Spreadsheet!X129))))</f>
        <v>1</v>
      </c>
      <c r="BD129" s="5" t="b">
        <f>OR(ISBLANK(Spreadsheet!Z129),LEN(Spreadsheet!Z129)&lt;=50)</f>
        <v>1</v>
      </c>
      <c r="BE129" s="5" t="b">
        <f>ISBLANK(Spreadsheet!AA129)</f>
        <v>1</v>
      </c>
      <c r="BF129" s="5" t="b">
        <f>ISBLANK(Spreadsheet!AB129)</f>
        <v>1</v>
      </c>
      <c r="BG129" s="5" t="b">
        <f>IF(ISERROR(DATEVALUE(TEXT(Spreadsheet!AC129,"mm/dd/yyyy")) &gt; DATEVALUE(TEXT(Spreadsheet!J129,"mm/dd/yyyy"))),IF(OR(AND(ISBLANK(Spreadsheet!AC129),ISBLANK(Spreadsheet!C129)),AND(NOT(ISBLANK(Spreadsheet!C129)),ISBLANK(Spreadsheet!AC129),NOT(ISBLANK(Spreadsheet!D129)))),TRUE,FALSE),IF(DATEVALUE(TEXT(Spreadsheet!AC129,"mm/dd/yyyy")) &gt; DATEVALUE(TEXT(Spreadsheet!J129,"mm/dd/yyyy")),TRUE,FALSE))</f>
        <v>1</v>
      </c>
      <c r="BH129" s="5" t="b">
        <f>OR(AND(ISBLANK(Spreadsheet!C129),ISBLANK(Spreadsheet!AE129)),AND(NOT(ISBLANK(Spreadsheet!C129)),NOT(ISBLANK(Spreadsheet!D129)),ISBLANK(Spreadsheet!AE129)),AND(NOT(ISBLANK(Spreadsheet!C129)),ISBLANK(Spreadsheet!D129),NOT(ISBLANK(Spreadsheet!AE129)),LEN(Spreadsheet!AE129)&lt;=100))</f>
        <v>1</v>
      </c>
      <c r="BI129" s="5" t="b">
        <f t="array" ref="BI129">IF(ISBLANK(Spreadsheet!AF129),TRUE,ISNUMBER(MATCH(TRUE,EXACT(Spreadsheet!AF129,CobraShortReasons),0)))</f>
        <v>1</v>
      </c>
      <c r="BJ129" s="5" t="b">
        <f ca="1">IF(ISERROR(DATEVALUE(TEXT(Spreadsheet!AG129,"mm/dd/yyyy")) &gt; TODAY()),IF(ISBLANK(Spreadsheet!AG129),TRUE,FALSE),IF(DATEVALUE(TEXT(Spreadsheet!AG129,"mm/dd/yyyy")) &gt; TODAY(),FALSE,TRUE))</f>
        <v>1</v>
      </c>
      <c r="BK129" s="5" t="b">
        <f>OR(ISBLANK(Spreadsheet!AH129),LEN(Spreadsheet!AH129)&lt;=25)</f>
        <v>1</v>
      </c>
      <c r="BL129" s="5" t="b">
        <f t="array" aca="1" ref="BL129" ca="1">IF(ISBLANK(Spreadsheet!AI129),TRUE,ISNUMBER(MATCH(TRUE,EXACT(Spreadsheet!AI129,INDIRECT(Spreadsheet!$D$2)),0)))</f>
        <v>1</v>
      </c>
      <c r="BM129" s="5" t="b">
        <f t="array" aca="1" ref="BM129" ca="1">IF(ISBLANK(Spreadsheet!AJ129),TRUE,ISNUMBER(MATCH(TRUE,EXACT(Spreadsheet!AJ129,INDIRECT(Spreadsheet!BJ129)),0)))</f>
        <v>1</v>
      </c>
      <c r="BN129" s="5" t="b">
        <f t="array" ref="BN129">IF(ISBLANK(Spreadsheet!AK129),TRUE,ISNUMBER(MATCH(TRUE,EXACT(Spreadsheet!AK129,DentalPlans),0)))</f>
        <v>1</v>
      </c>
      <c r="BO129" s="5" t="b">
        <f t="array" aca="1" ref="BO129" ca="1">IF(ISBLANK(Spreadsheet!AL129),TRUE,ISNUMBER(MATCH(TRUE,EXACT(Spreadsheet!AL129,INDIRECT(Spreadsheet!BK129)),0)))</f>
        <v>1</v>
      </c>
      <c r="BP129" s="5" t="b">
        <f t="array" ref="BP129">IF(ISBLANK(Spreadsheet!AM129),TRUE,ISNUMBER(MATCH(TRUE,EXACT(Spreadsheet!AM129,VisionPlans),0)))</f>
        <v>1</v>
      </c>
      <c r="BQ129" s="5" t="b">
        <f t="array" aca="1" ref="BQ129" ca="1">IF(ISBLANK(Spreadsheet!AN129),TRUE,ISNUMBER(MATCH(TRUE,EXACT(Spreadsheet!AN129,INDIRECT(Spreadsheet!BL129)),0)))</f>
        <v>1</v>
      </c>
      <c r="BR129" s="5" t="b">
        <f t="array" ref="BR129">IF(ISBLANK(Spreadsheet!AO129),TRUE,ISNUMBER(MATCH(TRUE,EXACT(Spreadsheet!AO129,LifeBenefitClasses),0)))</f>
        <v>1</v>
      </c>
      <c r="BS129" s="5" t="b">
        <f>IF(OR(ISBLANK(Spreadsheet!AO129), Spreadsheet!AO129="Waive"),IF(ISBLANK(Spreadsheet!AP129),TRUE,FALSE),IF(OR(AND(NOT(ISBLANK(Spreadsheet!AO129)),ISBLANK(Spreadsheet!AP129)),NOT(ISNUMBER(VALUE(Spreadsheet!AP129)))),FALSE,IF(OR(AND(Spreadsheet!AP129&lt;6,MOD(Spreadsheet!AP129*10,5)=0), MOD(Spreadsheet!AP129,5000)=0),TRUE,FALSE)))</f>
        <v>1</v>
      </c>
      <c r="BT129" s="5" t="b">
        <f t="array" ref="BT129">IF(ISBLANK(Spreadsheet!AQ129),TRUE,ISNUMBER(MATCH(TRUE,EXACT(Spreadsheet!AQ129,EnrollWaive),0)))</f>
        <v>1</v>
      </c>
      <c r="BU129" s="5" t="b">
        <f t="array" ref="BU129">IF(ISBLANK(Spreadsheet!AR129),TRUE,ISNUMBER(MATCH(TRUE,EXACT(Spreadsheet!AR129,LifeBenefitClasses),0)))</f>
        <v>1</v>
      </c>
      <c r="BV129" s="5" t="b">
        <f>IF(OR(ISBLANK(Spreadsheet!AR129), Spreadsheet!AR129="Waive"),IF(ISBLANK(Spreadsheet!AS129),TRUE,FALSE),IF(OR(AND(NOT(ISBLANK(Spreadsheet!AR129)),ISBLANK(Spreadsheet!AS129)),NOT(ISNUMBER(VALUE(Spreadsheet!AS129)))),FALSE,IF(OR(AND(Spreadsheet!AS129&lt;6,MOD(Spreadsheet!AS129*10,5)=0), MOD(Spreadsheet!AS129,10000)=0),TRUE,FALSE)))</f>
        <v>1</v>
      </c>
      <c r="BW129" s="5" t="b">
        <f t="array" ref="BW129">IF(ISBLANK(Spreadsheet!AT129),TRUE,ISNUMBER(MATCH(TRUE,EXACT(Spreadsheet!AT129,LifeBenefitClasses),0)))</f>
        <v>1</v>
      </c>
      <c r="BX129" s="5" t="b">
        <f>IF(OR(ISBLANK(Spreadsheet!AT129), Spreadsheet!AT129="Waive"),IF(ISBLANK(Spreadsheet!AU129),TRUE,FALSE),IF(OR(AND(NOT(ISBLANK(Spreadsheet!AT129)),ISBLANK(Spreadsheet!AU129)),NOT(ISNUMBER(VALUE(Spreadsheet!AU129)))),FALSE,IF(AND(NOT(OR(ISBLANK(Spreadsheet!AT129),Spreadsheet!AT129="Waive")),NOT(OR(ISBLANK(Spreadsheet!AR129),Spreadsheet!AR129="Waive")),MOD(Spreadsheet!AU129,5000)=0, Spreadsheet!AU129&lt;=(Spreadsheet!AS129*0.5)),TRUE,FALSE)))</f>
        <v>1</v>
      </c>
      <c r="BY129" s="5" t="b">
        <f t="array" ref="BY129">IF(ISBLANK(Spreadsheet!AV129),TRUE,ISNUMBER(MATCH(TRUE,EXACT(Spreadsheet!AV129,EnrollWaive),0)))</f>
        <v>1</v>
      </c>
      <c r="BZ129" s="5" t="b">
        <f t="array" ref="BZ129">IF(ISBLANK(Spreadsheet!AW129),TRUE,ISNUMBER(MATCH(TRUE,EXACT(Spreadsheet!AW129,LifeBenefitClasses),0)))</f>
        <v>1</v>
      </c>
      <c r="CA129" s="5" t="b">
        <f t="array" ref="CA129">IF(ISBLANK(Spreadsheet!AX129),TRUE,ISNUMBER(MATCH(TRUE,EXACT(Spreadsheet!AX129,LifeBenefitClasses),0)))</f>
        <v>1</v>
      </c>
      <c r="CB129" s="5" t="b">
        <f t="array" ref="CB129">IF(ISBLANK(Spreadsheet!AY129),TRUE,ISNUMBER(MATCH(TRUE,EXACT(Spreadsheet!AY129,LifeBenefitClasses),0)))</f>
        <v>1</v>
      </c>
      <c r="CC129" s="5" t="b">
        <f t="array" ref="CC129">IF(ISBLANK(Spreadsheet!AZ129),TRUE,ISNUMBER(MATCH(TRUE,EXACT(Spreadsheet!AZ129,LifeBenefitClasses),0)))</f>
        <v>1</v>
      </c>
      <c r="CD129" s="5" t="b">
        <f t="array" ref="CD129">IF(ISBLANK(Spreadsheet!BA129),TRUE,ISNUMBER(MATCH(TRUE,EXACT(Spreadsheet!BA129,LifeBenefitClasses),0)))</f>
        <v>1</v>
      </c>
      <c r="CE129" s="5" t="b">
        <f>IF(OR(ISBLANK(Spreadsheet!BA129), Spreadsheet!BA129="Waive"),IF(ISBLANK(Spreadsheet!BB129),TRUE,FALSE),IF(OR(AND(NOT(ISBLANK(Spreadsheet!BA129)),ISBLANK(Spreadsheet!BB129)),NOT(ISNUMBER(VALUE(Spreadsheet!BB129))),ISBLANK(Spreadsheet!BC129),NOT(ISNUMBER(VALUE(Spreadsheet!BC129)))),FALSE,IF(AND(Spreadsheet!BB129&gt;=50000,Spreadsheet!BB129&lt;=250000,MOD(Spreadsheet!BB129,10000)=0,Spreadsheet!BB129&lt;=(10*Spreadsheet!BC129)),TRUE,FALSE)))</f>
        <v>1</v>
      </c>
      <c r="CF129" s="5" t="b">
        <f>IF(NOT(ISBLANK(Spreadsheet!BC129)),AND(ISNUMBER(VALUE(Spreadsheet!BC129)),Spreadsheet!BC129&gt;0),AND(OR(ISBLANK(Spreadsheet!AO129),Spreadsheet!AO129="Waive",AND(NOT(OR(ISBLANK(Spreadsheet!AO129),Spreadsheet!AO129="Waive")),Spreadsheet!AP129&gt;=6)),OR(ISBLANK(Spreadsheet!AR129),AND(NOT(OR(ISBLANK(Spreadsheet!AR129),Spreadsheet!AR129="Waive")),Spreadsheet!AS129&gt;=6)),OR(ISBLANK(Spreadsheet!AW129)),OR(ISBLANK(Spreadsheet!AX129)),OR(ISBLANK(Spreadsheet!AY129)),OR(ISBLANK(Spreadsheet!AZ129)),OR(ISBLANK(Spreadsheet!BA129),Spreadsheet!BA129="Waive")))</f>
        <v>1</v>
      </c>
      <c r="CG129" s="5" t="b">
        <f t="shared" ca="1" si="9"/>
        <v>1</v>
      </c>
    </row>
    <row r="130" spans="8:85" x14ac:dyDescent="0.3">
      <c r="H130" s="5">
        <f t="shared" ca="1" si="6"/>
        <v>2</v>
      </c>
      <c r="I130" s="5" t="str">
        <f t="shared" ca="1" si="7"/>
        <v/>
      </c>
      <c r="J130" s="5" t="str">
        <f>IF(AND(NOT(ISBLANK(Spreadsheet!C130)),ISBLANK(Spreadsheet!D130)),Spreadsheet!F130&amp;" "&amp;Spreadsheet!H130,"")</f>
        <v/>
      </c>
      <c r="K130" s="5">
        <f>IF(AND(NOT(ISBLANK(Spreadsheet!C130)),ISBLANK(Spreadsheet!D130)),COUNTIFS(Spreadsheet!E131:E$786,"=Child",Spreadsheet!C131:C$786, "="&amp;Spreadsheet!C130) + COUNTIFS(Spreadsheet!E131:E$786,"=Step-child",Spreadsheet!C131:C$786, "="&amp;Spreadsheet!C130),0)</f>
        <v>0</v>
      </c>
      <c r="L130" s="5">
        <f>IF(NOT(ISBLANK(J130)),COUNTIFS(Spreadsheet!E131:E$786,"=Wife",Spreadsheet!C131:C$786, "="&amp;Spreadsheet!C130) + COUNTIFS(Spreadsheet!E131:E$786,"=Husband",Spreadsheet!C131:C$786, "="&amp;Spreadsheet!C130),0)</f>
        <v>0</v>
      </c>
      <c r="M130" s="5">
        <f>IF(NOT(ISBLANK(Spreadsheet!AJ130)),VLOOKUP(Spreadsheet!AJ130,'Drop Downs'!$P$2:$R$16,3,FALSE),0)</f>
        <v>0</v>
      </c>
      <c r="N130" s="5">
        <f>IF(NOT(ISBLANK(Spreadsheet!AJ130)), VLOOKUP(Spreadsheet!AJ130,'Drop Downs'!$P$2:$R$16,2,FALSE),0)</f>
        <v>0</v>
      </c>
      <c r="O130" s="5">
        <f>IF(NOT(ISBLANK(Spreadsheet!AL130)),VLOOKUP(Spreadsheet!AL130,'Drop Downs'!$P$2:$R$16,3,FALSE), 0)</f>
        <v>0</v>
      </c>
      <c r="P130" s="5">
        <f>IF(NOT(ISBLANK(Spreadsheet!AL130)),VLOOKUP(Spreadsheet!AL130,'Drop Downs'!$P$2:$R$16,2,FALSE),0)</f>
        <v>0</v>
      </c>
      <c r="Q130" s="5">
        <f>IF(NOT(ISBLANK(Spreadsheet!AN130)),VLOOKUP(Spreadsheet!AN130,'Drop Downs'!$P$2:$R$16,3,FALSE),0)</f>
        <v>0</v>
      </c>
      <c r="R130" s="5">
        <f>IF(NOT(ISBLANK(Spreadsheet!AN130)),VLOOKUP(Spreadsheet!AN130,'Drop Downs'!$P$2:$R$16,2,FALSE),0)</f>
        <v>0</v>
      </c>
      <c r="S130" s="5" t="str">
        <f>IF(OR(M130&gt;K130,N130&gt;L130,O130&gt;K130, Q130&gt;K130,N130&gt;L130, P130&gt;L130, R130&gt;L130),"Member currently has a coverage election over what he/she needs.  Please add more dependents or adjust the coverage election.","")&amp;(IF(AND(NOT(ISBLANK(Spreadsheet!C130)),NOT(ISBLANK(Spreadsheet!D130)),ISBLANK(Spreadsheet!E130)),"Dependent lacks a relationship to member.Please select one from the drop-down.",""))</f>
        <v/>
      </c>
      <c r="T130" s="5" t="b">
        <f t="shared" si="8"/>
        <v>1</v>
      </c>
      <c r="U130" s="5" t="b">
        <f>OR(ISBLANK(Spreadsheet!C130),IF(NOT(ISBLANK(Spreadsheet!D130)),NOT(ISBLANK(Spreadsheet!E130)),TRUE))</f>
        <v>1</v>
      </c>
      <c r="V130" s="5" t="b">
        <f>OR(ISBLANK(Spreadsheet!C130), NOT(ISBLANK(Spreadsheet!I130)))</f>
        <v>1</v>
      </c>
      <c r="W130" s="5" t="b">
        <f>OR(ISBLANK(Spreadsheet!D130),NOT(ISBLANK(Spreadsheet!C130)))</f>
        <v>1</v>
      </c>
      <c r="X130" s="155" t="str">
        <f>REPT("0",MIN(FIND({1,2,3,4,5,6,7,8,9},Spreadsheet!C130&amp;"123456789"))-1)&amp;IF(ISBLANK(Spreadsheet!C130),"",SUMPRODUCT(MID(0&amp;Spreadsheet!C130,LARGE(INDEX(ISNUMBER(--MID(Spreadsheet!C130,ROW($1:$225),1))*
 ROW($1:$225),0),ROW($1:$225))+1,1)*10^ROW($1:$225)/10))</f>
        <v/>
      </c>
      <c r="Y130" s="5" t="b">
        <f>IF(NOT(ISBLANK(Spreadsheet!C130)),IF(AND(ISNUMBER(VALUE(Spreadsheet!C130)), LEN(Spreadsheet!C130)=9),TRUE,FALSE),TRUE)</f>
        <v>1</v>
      </c>
      <c r="Z130" s="155" t="str">
        <f>REPT("0",MIN(FIND({1,2,3,4,5,6,7,8,9},Spreadsheet!D130&amp;"123456789"))-1)&amp;IF(ISBLANK(Spreadsheet!D130),"",SUMPRODUCT(MID(0&amp;Spreadsheet!D130,LARGE(INDEX(ISNUMBER(--MID(Spreadsheet!D130,ROW($1:$225),1))*
 ROW($1:$225),0),ROW($1:$225))+1,1)*10^ROW($1:$225)/10))</f>
        <v/>
      </c>
      <c r="AA130" s="5" t="b">
        <f>IF(AND(NOT(ISBLANK(Spreadsheet!D130)),NOT(ISBLANK(Spreadsheet!C130))),IF(AND(ISNUMBER(VALUE(Spreadsheet!D130)), LEN(Spreadsheet!D130)=9),TRUE,FALSE),IF(AND(NOT(ISBLANK(Spreadsheet!D130)),ISBLANK(Spreadsheet!C130)),FALSE,TRUE))</f>
        <v>1</v>
      </c>
      <c r="AB130" s="5" t="b">
        <f>OR(ISBLANK(Spreadsheet!Y130),IF(NOT(ISBLANK(Spreadsheet!Y130)),LEN(Spreadsheet!Y130)=10,ISNUMBER(VALUE(Spreadsheet!Y130))))</f>
        <v>1</v>
      </c>
      <c r="AC130" s="5" t="b">
        <f>OR(ISBLANK(Spreadsheet!AI130), AND(NOT(ISBLANK(Spreadsheet!AJ130)), NOT(ISNUMBER(SEARCH("Waive",Spreadsheet!AJ130)))))</f>
        <v>1</v>
      </c>
      <c r="AD130" s="5" t="b">
        <f>OR(ISBLANK(Spreadsheet!AK130), AND(NOT(ISBLANK(Spreadsheet!AL130)), NOT(ISNUMBER(SEARCH("Waive",Spreadsheet!AL130)))))</f>
        <v>1</v>
      </c>
      <c r="AE130" s="5" t="b">
        <f>OR(ISBLANK(Spreadsheet!AM130), AND(NOT(ISBLANK(Spreadsheet!AN130)), NOT(ISNUMBER(SEARCH("Waive", Spreadsheet!AN130)))))</f>
        <v>1</v>
      </c>
      <c r="AF130" s="5" t="b">
        <f>OR(ISBLANK(Spreadsheet!C130), NOT(ISBLANK(Spreadsheet!D130)),NOT(ISBLANK(Spreadsheet!L130)))</f>
        <v>1</v>
      </c>
      <c r="AG130" s="5" t="b">
        <f>IF(AND(NOT(ISBLANK(Spreadsheet!C130)), NOT(ISBLANK(Spreadsheet!D130)),Spreadsheet!C130&lt;&gt;Spreadsheet!D130),IF(ISERROR(VLOOKUP(Spreadsheet!C130, Spreadsheet!$C$6:'Spreadsheet'!$C129,1,FALSE)), FALSE, TRUE),TRUE)</f>
        <v>1</v>
      </c>
      <c r="AH130" s="5" t="b">
        <f>Spreadsheet!$B$2=Spreadsheet!AD130</f>
        <v>1</v>
      </c>
      <c r="AI130" s="5" t="b">
        <f>IF(ISBLANK(Spreadsheet!G130),TRUE,IF(OR(LEN(Spreadsheet!G130)&gt;1,ISNUMBER(VALUE(Spreadsheet!G130))),FALSE,TRUE))</f>
        <v>1</v>
      </c>
      <c r="AJ130" s="5" t="b">
        <f>OR(ISBLANK(Spreadsheet!C130), NOT(ISBLANK(Spreadsheet!B130)), NOT(ISBLANK(Spreadsheet!D130)))</f>
        <v>1</v>
      </c>
      <c r="AK130" s="5" t="b">
        <f t="array" ref="AK130">IF(OR(AND(ISBLANK(Spreadsheet!E130),ISBLANK(Spreadsheet!D130),NOT(ISBLANK(Spreadsheet!C130))),AND(ISBLANK(Spreadsheet!E130),ISBLANK(Spreadsheet!D130),ISBLANK(Spreadsheet!C130))),TRUE,ISNUMBER(MATCH(TRUE,EXACT(Spreadsheet!E130,Relationships),0)))</f>
        <v>1</v>
      </c>
      <c r="AL130" s="5" t="b">
        <f>IF(NOT(ISBLANK(Spreadsheet!C130)),IF(OR(ISBLANK(Spreadsheet!F130),LEN(Spreadsheet!F130)&gt;40),FALSE,TRUE),TRUE)</f>
        <v>1</v>
      </c>
      <c r="AM130" s="5" t="b">
        <f>IF(NOT(ISBLANK(Spreadsheet!C130)),IF(OR(ISBLANK(Spreadsheet!H130),LEN(Spreadsheet!H130)&gt;40),FALSE,TRUE),TRUE)</f>
        <v>1</v>
      </c>
      <c r="AN130" s="5" t="b">
        <f t="array" ref="AN130">IF(ISBLANK(Spreadsheet!I130),TRUE,ISNUMBER(MATCH(TRUE,EXACT(Spreadsheet!I130,GenderValues),0)))</f>
        <v>1</v>
      </c>
      <c r="AO130" s="5" t="b">
        <f ca="1">IF(ISERROR(DATEVALUE(TEXT(Spreadsheet!J130,"mm/dd/yyyy")) &gt; TODAY()),IF(AND(ISBLANK(Spreadsheet!J130),ISBLANK(Spreadsheet!C130)),TRUE,FALSE),IF(DATEVALUE(TEXT(Spreadsheet!J130,"mm/dd/yyyy")) &gt; TODAY(),FALSE,TRUE))</f>
        <v>1</v>
      </c>
      <c r="AP130" s="5" t="b">
        <f>OR(ISBLANK(Spreadsheet!K130),LEN(Spreadsheet!K130)&lt;=100)</f>
        <v>1</v>
      </c>
      <c r="AQ130" s="5" t="b">
        <f t="array" ref="AQ130">IF(OR(AND(ISBLANK(Spreadsheet!L130),ISBLANK(Spreadsheet!C130)),AND(NOT(ISBLANK(Spreadsheet!C130)),NOT(ISBLANK(Spreadsheet!D130)))),TRUE,ISNUMBER(MATCH(TRUE,EXACT(Spreadsheet!L130,MaritalStatus),0)))</f>
        <v>1</v>
      </c>
      <c r="AR130" s="5" t="b">
        <f ca="1">IF(ISERROR(DATEVALUE(TEXT(Spreadsheet!M130,"mm/dd/yyyy")) &gt; TODAY()),IF(ISBLANK(Spreadsheet!M130),TRUE,FALSE),IF(DATEVALUE(TEXT(Spreadsheet!M130,"mm/dd/yyyy")) &gt; TODAY(),FALSE,TRUE))</f>
        <v>1</v>
      </c>
      <c r="AS130" s="5" t="b">
        <f>OR(ISBLANK(Spreadsheet!N130),LEN(Spreadsheet!N130)&lt;=100)</f>
        <v>1</v>
      </c>
      <c r="AT130" s="5" t="b">
        <f>OR(ISBLANK(Spreadsheet!O130),UPPER(Spreadsheet!O130)="YES")</f>
        <v>1</v>
      </c>
      <c r="AU130" s="5" t="b">
        <f>OR(ISBLANK(Spreadsheet!P130),UPPER(Spreadsheet!P130)="YES")</f>
        <v>1</v>
      </c>
      <c r="AV130" s="5" t="b">
        <f t="array" ref="AV130">IF(ISBLANK(Spreadsheet!Q130),TRUE,ISNUMBER(MATCH(TRUE,EXACT(Spreadsheet!Q130,OnGroupsPriorIns),0)))</f>
        <v>1</v>
      </c>
      <c r="AW130" s="5" t="b">
        <f>OR(ISBLANK(Spreadsheet!R130),UPPER(Spreadsheet!R130)="YES")</f>
        <v>1</v>
      </c>
      <c r="AX130" s="5" t="b">
        <f>OR(ISBLANK(Spreadsheet!S130),UPPER(Spreadsheet!S130)="YES")</f>
        <v>1</v>
      </c>
      <c r="AY130" s="5" t="b">
        <f>OR(AND(ISBLANK(Spreadsheet!C130),LEN(Spreadsheet!T130)=0),AND(NOT(ISBLANK(Spreadsheet!C130)),LEN(Spreadsheet!T130)&gt;0,LEN(Spreadsheet!T130)&lt;=50))</f>
        <v>1</v>
      </c>
      <c r="AZ130" s="5" t="b">
        <f>OR(LEN(Spreadsheet!U130)=0,AND(LEN(Spreadsheet!U130)&gt;0,LEN(Spreadsheet!U130)&lt;=50))</f>
        <v>1</v>
      </c>
      <c r="BA130" s="5" t="b">
        <f>OR(AND(ISBLANK(Spreadsheet!C130),LEN(Spreadsheet!V130)=0),AND(NOT(ISBLANK(Spreadsheet!C130)),LEN(Spreadsheet!V130)&gt;0,LEN(Spreadsheet!V130)&lt;=50))</f>
        <v>1</v>
      </c>
      <c r="BB130" s="5" t="b">
        <f t="array" ref="BB130">IF(AND(ISBLANK(Spreadsheet!C130),LEN(Spreadsheet!W130)=0),TRUE,ISNUMBER(MATCH(TRUE,EXACT(Spreadsheet!W130,States),0)))</f>
        <v>1</v>
      </c>
      <c r="BC130" s="5" t="b">
        <f>OR(AND(ISBLANK(Spreadsheet!C130),LEN(Spreadsheet!X130)=0),AND(NOT(ISBLANK(Spreadsheet!C130)),LEN(Spreadsheet!X130)&gt;0,LEN(Spreadsheet!X130)=5,ISNUMBER(VALUE(Spreadsheet!X130))))</f>
        <v>1</v>
      </c>
      <c r="BD130" s="5" t="b">
        <f>OR(ISBLANK(Spreadsheet!Z130),LEN(Spreadsheet!Z130)&lt;=50)</f>
        <v>1</v>
      </c>
      <c r="BE130" s="5" t="b">
        <f>ISBLANK(Spreadsheet!AA130)</f>
        <v>1</v>
      </c>
      <c r="BF130" s="5" t="b">
        <f>ISBLANK(Spreadsheet!AB130)</f>
        <v>1</v>
      </c>
      <c r="BG130" s="5" t="b">
        <f>IF(ISERROR(DATEVALUE(TEXT(Spreadsheet!AC130,"mm/dd/yyyy")) &gt; DATEVALUE(TEXT(Spreadsheet!J130,"mm/dd/yyyy"))),IF(OR(AND(ISBLANK(Spreadsheet!AC130),ISBLANK(Spreadsheet!C130)),AND(NOT(ISBLANK(Spreadsheet!C130)),ISBLANK(Spreadsheet!AC130),NOT(ISBLANK(Spreadsheet!D130)))),TRUE,FALSE),IF(DATEVALUE(TEXT(Spreadsheet!AC130,"mm/dd/yyyy")) &gt; DATEVALUE(TEXT(Spreadsheet!J130,"mm/dd/yyyy")),TRUE,FALSE))</f>
        <v>1</v>
      </c>
      <c r="BH130" s="5" t="b">
        <f>OR(AND(ISBLANK(Spreadsheet!C130),ISBLANK(Spreadsheet!AE130)),AND(NOT(ISBLANK(Spreadsheet!C130)),NOT(ISBLANK(Spreadsheet!D130)),ISBLANK(Spreadsheet!AE130)),AND(NOT(ISBLANK(Spreadsheet!C130)),ISBLANK(Spreadsheet!D130),NOT(ISBLANK(Spreadsheet!AE130)),LEN(Spreadsheet!AE130)&lt;=100))</f>
        <v>1</v>
      </c>
      <c r="BI130" s="5" t="b">
        <f t="array" ref="BI130">IF(ISBLANK(Spreadsheet!AF130),TRUE,ISNUMBER(MATCH(TRUE,EXACT(Spreadsheet!AF130,CobraShortReasons),0)))</f>
        <v>1</v>
      </c>
      <c r="BJ130" s="5" t="b">
        <f ca="1">IF(ISERROR(DATEVALUE(TEXT(Spreadsheet!AG130,"mm/dd/yyyy")) &gt; TODAY()),IF(ISBLANK(Spreadsheet!AG130),TRUE,FALSE),IF(DATEVALUE(TEXT(Spreadsheet!AG130,"mm/dd/yyyy")) &gt; TODAY(),FALSE,TRUE))</f>
        <v>1</v>
      </c>
      <c r="BK130" s="5" t="b">
        <f>OR(ISBLANK(Spreadsheet!AH130),LEN(Spreadsheet!AH130)&lt;=25)</f>
        <v>1</v>
      </c>
      <c r="BL130" s="5" t="b">
        <f t="array" aca="1" ref="BL130" ca="1">IF(ISBLANK(Spreadsheet!AI130),TRUE,ISNUMBER(MATCH(TRUE,EXACT(Spreadsheet!AI130,INDIRECT(Spreadsheet!$D$2)),0)))</f>
        <v>1</v>
      </c>
      <c r="BM130" s="5" t="b">
        <f t="array" aca="1" ref="BM130" ca="1">IF(ISBLANK(Spreadsheet!AJ130),TRUE,ISNUMBER(MATCH(TRUE,EXACT(Spreadsheet!AJ130,INDIRECT(Spreadsheet!BJ130)),0)))</f>
        <v>1</v>
      </c>
      <c r="BN130" s="5" t="b">
        <f t="array" ref="BN130">IF(ISBLANK(Spreadsheet!AK130),TRUE,ISNUMBER(MATCH(TRUE,EXACT(Spreadsheet!AK130,DentalPlans),0)))</f>
        <v>1</v>
      </c>
      <c r="BO130" s="5" t="b">
        <f t="array" aca="1" ref="BO130" ca="1">IF(ISBLANK(Spreadsheet!AL130),TRUE,ISNUMBER(MATCH(TRUE,EXACT(Spreadsheet!AL130,INDIRECT(Spreadsheet!BK130)),0)))</f>
        <v>1</v>
      </c>
      <c r="BP130" s="5" t="b">
        <f t="array" ref="BP130">IF(ISBLANK(Spreadsheet!AM130),TRUE,ISNUMBER(MATCH(TRUE,EXACT(Spreadsheet!AM130,VisionPlans),0)))</f>
        <v>1</v>
      </c>
      <c r="BQ130" s="5" t="b">
        <f t="array" aca="1" ref="BQ130" ca="1">IF(ISBLANK(Spreadsheet!AN130),TRUE,ISNUMBER(MATCH(TRUE,EXACT(Spreadsheet!AN130,INDIRECT(Spreadsheet!BL130)),0)))</f>
        <v>1</v>
      </c>
      <c r="BR130" s="5" t="b">
        <f t="array" ref="BR130">IF(ISBLANK(Spreadsheet!AO130),TRUE,ISNUMBER(MATCH(TRUE,EXACT(Spreadsheet!AO130,LifeBenefitClasses),0)))</f>
        <v>1</v>
      </c>
      <c r="BS130" s="5" t="b">
        <f>IF(OR(ISBLANK(Spreadsheet!AO130), Spreadsheet!AO130="Waive"),IF(ISBLANK(Spreadsheet!AP130),TRUE,FALSE),IF(OR(AND(NOT(ISBLANK(Spreadsheet!AO130)),ISBLANK(Spreadsheet!AP130)),NOT(ISNUMBER(VALUE(Spreadsheet!AP130)))),FALSE,IF(OR(AND(Spreadsheet!AP130&lt;6,MOD(Spreadsheet!AP130*10,5)=0), MOD(Spreadsheet!AP130,5000)=0),TRUE,FALSE)))</f>
        <v>1</v>
      </c>
      <c r="BT130" s="5" t="b">
        <f t="array" ref="BT130">IF(ISBLANK(Spreadsheet!AQ130),TRUE,ISNUMBER(MATCH(TRUE,EXACT(Spreadsheet!AQ130,EnrollWaive),0)))</f>
        <v>1</v>
      </c>
      <c r="BU130" s="5" t="b">
        <f t="array" ref="BU130">IF(ISBLANK(Spreadsheet!AR130),TRUE,ISNUMBER(MATCH(TRUE,EXACT(Spreadsheet!AR130,LifeBenefitClasses),0)))</f>
        <v>1</v>
      </c>
      <c r="BV130" s="5" t="b">
        <f>IF(OR(ISBLANK(Spreadsheet!AR130), Spreadsheet!AR130="Waive"),IF(ISBLANK(Spreadsheet!AS130),TRUE,FALSE),IF(OR(AND(NOT(ISBLANK(Spreadsheet!AR130)),ISBLANK(Spreadsheet!AS130)),NOT(ISNUMBER(VALUE(Spreadsheet!AS130)))),FALSE,IF(OR(AND(Spreadsheet!AS130&lt;6,MOD(Spreadsheet!AS130*10,5)=0), MOD(Spreadsheet!AS130,10000)=0),TRUE,FALSE)))</f>
        <v>1</v>
      </c>
      <c r="BW130" s="5" t="b">
        <f t="array" ref="BW130">IF(ISBLANK(Spreadsheet!AT130),TRUE,ISNUMBER(MATCH(TRUE,EXACT(Spreadsheet!AT130,LifeBenefitClasses),0)))</f>
        <v>1</v>
      </c>
      <c r="BX130" s="5" t="b">
        <f>IF(OR(ISBLANK(Spreadsheet!AT130), Spreadsheet!AT130="Waive"),IF(ISBLANK(Spreadsheet!AU130),TRUE,FALSE),IF(OR(AND(NOT(ISBLANK(Spreadsheet!AT130)),ISBLANK(Spreadsheet!AU130)),NOT(ISNUMBER(VALUE(Spreadsheet!AU130)))),FALSE,IF(AND(NOT(OR(ISBLANK(Spreadsheet!AT130),Spreadsheet!AT130="Waive")),NOT(OR(ISBLANK(Spreadsheet!AR130),Spreadsheet!AR130="Waive")),MOD(Spreadsheet!AU130,5000)=0, Spreadsheet!AU130&lt;=(Spreadsheet!AS130*0.5)),TRUE,FALSE)))</f>
        <v>1</v>
      </c>
      <c r="BY130" s="5" t="b">
        <f t="array" ref="BY130">IF(ISBLANK(Spreadsheet!AV130),TRUE,ISNUMBER(MATCH(TRUE,EXACT(Spreadsheet!AV130,EnrollWaive),0)))</f>
        <v>1</v>
      </c>
      <c r="BZ130" s="5" t="b">
        <f t="array" ref="BZ130">IF(ISBLANK(Spreadsheet!AW130),TRUE,ISNUMBER(MATCH(TRUE,EXACT(Spreadsheet!AW130,LifeBenefitClasses),0)))</f>
        <v>1</v>
      </c>
      <c r="CA130" s="5" t="b">
        <f t="array" ref="CA130">IF(ISBLANK(Spreadsheet!AX130),TRUE,ISNUMBER(MATCH(TRUE,EXACT(Spreadsheet!AX130,LifeBenefitClasses),0)))</f>
        <v>1</v>
      </c>
      <c r="CB130" s="5" t="b">
        <f t="array" ref="CB130">IF(ISBLANK(Spreadsheet!AY130),TRUE,ISNUMBER(MATCH(TRUE,EXACT(Spreadsheet!AY130,LifeBenefitClasses),0)))</f>
        <v>1</v>
      </c>
      <c r="CC130" s="5" t="b">
        <f t="array" ref="CC130">IF(ISBLANK(Spreadsheet!AZ130),TRUE,ISNUMBER(MATCH(TRUE,EXACT(Spreadsheet!AZ130,LifeBenefitClasses),0)))</f>
        <v>1</v>
      </c>
      <c r="CD130" s="5" t="b">
        <f t="array" ref="CD130">IF(ISBLANK(Spreadsheet!BA130),TRUE,ISNUMBER(MATCH(TRUE,EXACT(Spreadsheet!BA130,LifeBenefitClasses),0)))</f>
        <v>1</v>
      </c>
      <c r="CE130" s="5" t="b">
        <f>IF(OR(ISBLANK(Spreadsheet!BA130), Spreadsheet!BA130="Waive"),IF(ISBLANK(Spreadsheet!BB130),TRUE,FALSE),IF(OR(AND(NOT(ISBLANK(Spreadsheet!BA130)),ISBLANK(Spreadsheet!BB130)),NOT(ISNUMBER(VALUE(Spreadsheet!BB130))),ISBLANK(Spreadsheet!BC130),NOT(ISNUMBER(VALUE(Spreadsheet!BC130)))),FALSE,IF(AND(Spreadsheet!BB130&gt;=50000,Spreadsheet!BB130&lt;=250000,MOD(Spreadsheet!BB130,10000)=0,Spreadsheet!BB130&lt;=(10*Spreadsheet!BC130)),TRUE,FALSE)))</f>
        <v>1</v>
      </c>
      <c r="CF130" s="5" t="b">
        <f>IF(NOT(ISBLANK(Spreadsheet!BC130)),AND(ISNUMBER(VALUE(Spreadsheet!BC130)),Spreadsheet!BC130&gt;0),AND(OR(ISBLANK(Spreadsheet!AO130),Spreadsheet!AO130="Waive",AND(NOT(OR(ISBLANK(Spreadsheet!AO130),Spreadsheet!AO130="Waive")),Spreadsheet!AP130&gt;=6)),OR(ISBLANK(Spreadsheet!AR130),AND(NOT(OR(ISBLANK(Spreadsheet!AR130),Spreadsheet!AR130="Waive")),Spreadsheet!AS130&gt;=6)),OR(ISBLANK(Spreadsheet!AW130)),OR(ISBLANK(Spreadsheet!AX130)),OR(ISBLANK(Spreadsheet!AY130)),OR(ISBLANK(Spreadsheet!AZ130)),OR(ISBLANK(Spreadsheet!BA130),Spreadsheet!BA130="Waive")))</f>
        <v>1</v>
      </c>
      <c r="CG130" s="5" t="b">
        <f t="shared" ca="1" si="9"/>
        <v>1</v>
      </c>
    </row>
    <row r="131" spans="8:85" x14ac:dyDescent="0.3">
      <c r="H131" s="5">
        <f t="shared" ca="1" si="6"/>
        <v>2</v>
      </c>
      <c r="I131" s="5" t="str">
        <f t="shared" ca="1" si="7"/>
        <v/>
      </c>
      <c r="J131" s="5" t="str">
        <f>IF(AND(NOT(ISBLANK(Spreadsheet!C131)),ISBLANK(Spreadsheet!D131)),Spreadsheet!F131&amp;" "&amp;Spreadsheet!H131,"")</f>
        <v/>
      </c>
      <c r="K131" s="5">
        <f>IF(AND(NOT(ISBLANK(Spreadsheet!C131)),ISBLANK(Spreadsheet!D131)),COUNTIFS(Spreadsheet!E132:E$786,"=Child",Spreadsheet!C132:C$786, "="&amp;Spreadsheet!C131) + COUNTIFS(Spreadsheet!E132:E$786,"=Step-child",Spreadsheet!C132:C$786, "="&amp;Spreadsheet!C131),0)</f>
        <v>0</v>
      </c>
      <c r="L131" s="5">
        <f>IF(NOT(ISBLANK(J131)),COUNTIFS(Spreadsheet!E132:E$786,"=Wife",Spreadsheet!C132:C$786, "="&amp;Spreadsheet!C131) + COUNTIFS(Spreadsheet!E132:E$786,"=Husband",Spreadsheet!C132:C$786, "="&amp;Spreadsheet!C131),0)</f>
        <v>0</v>
      </c>
      <c r="M131" s="5">
        <f>IF(NOT(ISBLANK(Spreadsheet!AJ131)),VLOOKUP(Spreadsheet!AJ131,'Drop Downs'!$P$2:$R$16,3,FALSE),0)</f>
        <v>0</v>
      </c>
      <c r="N131" s="5">
        <f>IF(NOT(ISBLANK(Spreadsheet!AJ131)), VLOOKUP(Spreadsheet!AJ131,'Drop Downs'!$P$2:$R$16,2,FALSE),0)</f>
        <v>0</v>
      </c>
      <c r="O131" s="5">
        <f>IF(NOT(ISBLANK(Spreadsheet!AL131)),VLOOKUP(Spreadsheet!AL131,'Drop Downs'!$P$2:$R$16,3,FALSE), 0)</f>
        <v>0</v>
      </c>
      <c r="P131" s="5">
        <f>IF(NOT(ISBLANK(Spreadsheet!AL131)),VLOOKUP(Spreadsheet!AL131,'Drop Downs'!$P$2:$R$16,2,FALSE),0)</f>
        <v>0</v>
      </c>
      <c r="Q131" s="5">
        <f>IF(NOT(ISBLANK(Spreadsheet!AN131)),VLOOKUP(Spreadsheet!AN131,'Drop Downs'!$P$2:$R$16,3,FALSE),0)</f>
        <v>0</v>
      </c>
      <c r="R131" s="5">
        <f>IF(NOT(ISBLANK(Spreadsheet!AN131)),VLOOKUP(Spreadsheet!AN131,'Drop Downs'!$P$2:$R$16,2,FALSE),0)</f>
        <v>0</v>
      </c>
      <c r="S131" s="5" t="str">
        <f>IF(OR(M131&gt;K131,N131&gt;L131,O131&gt;K131, Q131&gt;K131,N131&gt;L131, P131&gt;L131, R131&gt;L131),"Member currently has a coverage election over what he/she needs.  Please add more dependents or adjust the coverage election.","")&amp;(IF(AND(NOT(ISBLANK(Spreadsheet!C131)),NOT(ISBLANK(Spreadsheet!D131)),ISBLANK(Spreadsheet!E131)),"Dependent lacks a relationship to member.Please select one from the drop-down.",""))</f>
        <v/>
      </c>
      <c r="T131" s="5" t="b">
        <f t="shared" si="8"/>
        <v>1</v>
      </c>
      <c r="U131" s="5" t="b">
        <f>OR(ISBLANK(Spreadsheet!C131),IF(NOT(ISBLANK(Spreadsheet!D131)),NOT(ISBLANK(Spreadsheet!E131)),TRUE))</f>
        <v>1</v>
      </c>
      <c r="V131" s="5" t="b">
        <f>OR(ISBLANK(Spreadsheet!C131), NOT(ISBLANK(Spreadsheet!I131)))</f>
        <v>1</v>
      </c>
      <c r="W131" s="5" t="b">
        <f>OR(ISBLANK(Spreadsheet!D131),NOT(ISBLANK(Spreadsheet!C131)))</f>
        <v>1</v>
      </c>
      <c r="X131" s="155" t="str">
        <f>REPT("0",MIN(FIND({1,2,3,4,5,6,7,8,9},Spreadsheet!C131&amp;"123456789"))-1)&amp;IF(ISBLANK(Spreadsheet!C131),"",SUMPRODUCT(MID(0&amp;Spreadsheet!C131,LARGE(INDEX(ISNUMBER(--MID(Spreadsheet!C131,ROW($1:$225),1))*
 ROW($1:$225),0),ROW($1:$225))+1,1)*10^ROW($1:$225)/10))</f>
        <v/>
      </c>
      <c r="Y131" s="5" t="b">
        <f>IF(NOT(ISBLANK(Spreadsheet!C131)),IF(AND(ISNUMBER(VALUE(Spreadsheet!C131)), LEN(Spreadsheet!C131)=9),TRUE,FALSE),TRUE)</f>
        <v>1</v>
      </c>
      <c r="Z131" s="155" t="str">
        <f>REPT("0",MIN(FIND({1,2,3,4,5,6,7,8,9},Spreadsheet!D131&amp;"123456789"))-1)&amp;IF(ISBLANK(Spreadsheet!D131),"",SUMPRODUCT(MID(0&amp;Spreadsheet!D131,LARGE(INDEX(ISNUMBER(--MID(Spreadsheet!D131,ROW($1:$225),1))*
 ROW($1:$225),0),ROW($1:$225))+1,1)*10^ROW($1:$225)/10))</f>
        <v/>
      </c>
      <c r="AA131" s="5" t="b">
        <f>IF(AND(NOT(ISBLANK(Spreadsheet!D131)),NOT(ISBLANK(Spreadsheet!C131))),IF(AND(ISNUMBER(VALUE(Spreadsheet!D131)), LEN(Spreadsheet!D131)=9),TRUE,FALSE),IF(AND(NOT(ISBLANK(Spreadsheet!D131)),ISBLANK(Spreadsheet!C131)),FALSE,TRUE))</f>
        <v>1</v>
      </c>
      <c r="AB131" s="5" t="b">
        <f>OR(ISBLANK(Spreadsheet!Y131),IF(NOT(ISBLANK(Spreadsheet!Y131)),LEN(Spreadsheet!Y131)=10,ISNUMBER(VALUE(Spreadsheet!Y131))))</f>
        <v>1</v>
      </c>
      <c r="AC131" s="5" t="b">
        <f>OR(ISBLANK(Spreadsheet!AI131), AND(NOT(ISBLANK(Spreadsheet!AJ131)), NOT(ISNUMBER(SEARCH("Waive",Spreadsheet!AJ131)))))</f>
        <v>1</v>
      </c>
      <c r="AD131" s="5" t="b">
        <f>OR(ISBLANK(Spreadsheet!AK131), AND(NOT(ISBLANK(Spreadsheet!AL131)), NOT(ISNUMBER(SEARCH("Waive",Spreadsheet!AL131)))))</f>
        <v>1</v>
      </c>
      <c r="AE131" s="5" t="b">
        <f>OR(ISBLANK(Spreadsheet!AM131), AND(NOT(ISBLANK(Spreadsheet!AN131)), NOT(ISNUMBER(SEARCH("Waive", Spreadsheet!AN131)))))</f>
        <v>1</v>
      </c>
      <c r="AF131" s="5" t="b">
        <f>OR(ISBLANK(Spreadsheet!C131), NOT(ISBLANK(Spreadsheet!D131)),NOT(ISBLANK(Spreadsheet!L131)))</f>
        <v>1</v>
      </c>
      <c r="AG131" s="5" t="b">
        <f>IF(AND(NOT(ISBLANK(Spreadsheet!C131)), NOT(ISBLANK(Spreadsheet!D131)),Spreadsheet!C131&lt;&gt;Spreadsheet!D131),IF(ISERROR(VLOOKUP(Spreadsheet!C131, Spreadsheet!$C$6:'Spreadsheet'!$C130,1,FALSE)), FALSE, TRUE),TRUE)</f>
        <v>1</v>
      </c>
      <c r="AH131" s="5" t="b">
        <f>Spreadsheet!$B$2=Spreadsheet!AD131</f>
        <v>1</v>
      </c>
      <c r="AI131" s="5" t="b">
        <f>IF(ISBLANK(Spreadsheet!G131),TRUE,IF(OR(LEN(Spreadsheet!G131)&gt;1,ISNUMBER(VALUE(Spreadsheet!G131))),FALSE,TRUE))</f>
        <v>1</v>
      </c>
      <c r="AJ131" s="5" t="b">
        <f>OR(ISBLANK(Spreadsheet!C131), NOT(ISBLANK(Spreadsheet!B131)), NOT(ISBLANK(Spreadsheet!D131)))</f>
        <v>1</v>
      </c>
      <c r="AK131" s="5" t="b">
        <f t="array" ref="AK131">IF(OR(AND(ISBLANK(Spreadsheet!E131),ISBLANK(Spreadsheet!D131),NOT(ISBLANK(Spreadsheet!C131))),AND(ISBLANK(Spreadsheet!E131),ISBLANK(Spreadsheet!D131),ISBLANK(Spreadsheet!C131))),TRUE,ISNUMBER(MATCH(TRUE,EXACT(Spreadsheet!E131,Relationships),0)))</f>
        <v>1</v>
      </c>
      <c r="AL131" s="5" t="b">
        <f>IF(NOT(ISBLANK(Spreadsheet!C131)),IF(OR(ISBLANK(Spreadsheet!F131),LEN(Spreadsheet!F131)&gt;40),FALSE,TRUE),TRUE)</f>
        <v>1</v>
      </c>
      <c r="AM131" s="5" t="b">
        <f>IF(NOT(ISBLANK(Spreadsheet!C131)),IF(OR(ISBLANK(Spreadsheet!H131),LEN(Spreadsheet!H131)&gt;40),FALSE,TRUE),TRUE)</f>
        <v>1</v>
      </c>
      <c r="AN131" s="5" t="b">
        <f t="array" ref="AN131">IF(ISBLANK(Spreadsheet!I131),TRUE,ISNUMBER(MATCH(TRUE,EXACT(Spreadsheet!I131,GenderValues),0)))</f>
        <v>1</v>
      </c>
      <c r="AO131" s="5" t="b">
        <f ca="1">IF(ISERROR(DATEVALUE(TEXT(Spreadsheet!J131,"mm/dd/yyyy")) &gt; TODAY()),IF(AND(ISBLANK(Spreadsheet!J131),ISBLANK(Spreadsheet!C131)),TRUE,FALSE),IF(DATEVALUE(TEXT(Spreadsheet!J131,"mm/dd/yyyy")) &gt; TODAY(),FALSE,TRUE))</f>
        <v>1</v>
      </c>
      <c r="AP131" s="5" t="b">
        <f>OR(ISBLANK(Spreadsheet!K131),LEN(Spreadsheet!K131)&lt;=100)</f>
        <v>1</v>
      </c>
      <c r="AQ131" s="5" t="b">
        <f t="array" ref="AQ131">IF(OR(AND(ISBLANK(Spreadsheet!L131),ISBLANK(Spreadsheet!C131)),AND(NOT(ISBLANK(Spreadsheet!C131)),NOT(ISBLANK(Spreadsheet!D131)))),TRUE,ISNUMBER(MATCH(TRUE,EXACT(Spreadsheet!L131,MaritalStatus),0)))</f>
        <v>1</v>
      </c>
      <c r="AR131" s="5" t="b">
        <f ca="1">IF(ISERROR(DATEVALUE(TEXT(Spreadsheet!M131,"mm/dd/yyyy")) &gt; TODAY()),IF(ISBLANK(Spreadsheet!M131),TRUE,FALSE),IF(DATEVALUE(TEXT(Spreadsheet!M131,"mm/dd/yyyy")) &gt; TODAY(),FALSE,TRUE))</f>
        <v>1</v>
      </c>
      <c r="AS131" s="5" t="b">
        <f>OR(ISBLANK(Spreadsheet!N131),LEN(Spreadsheet!N131)&lt;=100)</f>
        <v>1</v>
      </c>
      <c r="AT131" s="5" t="b">
        <f>OR(ISBLANK(Spreadsheet!O131),UPPER(Spreadsheet!O131)="YES")</f>
        <v>1</v>
      </c>
      <c r="AU131" s="5" t="b">
        <f>OR(ISBLANK(Spreadsheet!P131),UPPER(Spreadsheet!P131)="YES")</f>
        <v>1</v>
      </c>
      <c r="AV131" s="5" t="b">
        <f t="array" ref="AV131">IF(ISBLANK(Spreadsheet!Q131),TRUE,ISNUMBER(MATCH(TRUE,EXACT(Spreadsheet!Q131,OnGroupsPriorIns),0)))</f>
        <v>1</v>
      </c>
      <c r="AW131" s="5" t="b">
        <f>OR(ISBLANK(Spreadsheet!R131),UPPER(Spreadsheet!R131)="YES")</f>
        <v>1</v>
      </c>
      <c r="AX131" s="5" t="b">
        <f>OR(ISBLANK(Spreadsheet!S131),UPPER(Spreadsheet!S131)="YES")</f>
        <v>1</v>
      </c>
      <c r="AY131" s="5" t="b">
        <f>OR(AND(ISBLANK(Spreadsheet!C131),LEN(Spreadsheet!T131)=0),AND(NOT(ISBLANK(Spreadsheet!C131)),LEN(Spreadsheet!T131)&gt;0,LEN(Spreadsheet!T131)&lt;=50))</f>
        <v>1</v>
      </c>
      <c r="AZ131" s="5" t="b">
        <f>OR(LEN(Spreadsheet!U131)=0,AND(LEN(Spreadsheet!U131)&gt;0,LEN(Spreadsheet!U131)&lt;=50))</f>
        <v>1</v>
      </c>
      <c r="BA131" s="5" t="b">
        <f>OR(AND(ISBLANK(Spreadsheet!C131),LEN(Spreadsheet!V131)=0),AND(NOT(ISBLANK(Spreadsheet!C131)),LEN(Spreadsheet!V131)&gt;0,LEN(Spreadsheet!V131)&lt;=50))</f>
        <v>1</v>
      </c>
      <c r="BB131" s="5" t="b">
        <f t="array" ref="BB131">IF(AND(ISBLANK(Spreadsheet!C131),LEN(Spreadsheet!W131)=0),TRUE,ISNUMBER(MATCH(TRUE,EXACT(Spreadsheet!W131,States),0)))</f>
        <v>1</v>
      </c>
      <c r="BC131" s="5" t="b">
        <f>OR(AND(ISBLANK(Spreadsheet!C131),LEN(Spreadsheet!X131)=0),AND(NOT(ISBLANK(Spreadsheet!C131)),LEN(Spreadsheet!X131)&gt;0,LEN(Spreadsheet!X131)=5,ISNUMBER(VALUE(Spreadsheet!X131))))</f>
        <v>1</v>
      </c>
      <c r="BD131" s="5" t="b">
        <f>OR(ISBLANK(Spreadsheet!Z131),LEN(Spreadsheet!Z131)&lt;=50)</f>
        <v>1</v>
      </c>
      <c r="BE131" s="5" t="b">
        <f>ISBLANK(Spreadsheet!AA131)</f>
        <v>1</v>
      </c>
      <c r="BF131" s="5" t="b">
        <f>ISBLANK(Spreadsheet!AB131)</f>
        <v>1</v>
      </c>
      <c r="BG131" s="5" t="b">
        <f>IF(ISERROR(DATEVALUE(TEXT(Spreadsheet!AC131,"mm/dd/yyyy")) &gt; DATEVALUE(TEXT(Spreadsheet!J131,"mm/dd/yyyy"))),IF(OR(AND(ISBLANK(Spreadsheet!AC131),ISBLANK(Spreadsheet!C131)),AND(NOT(ISBLANK(Spreadsheet!C131)),ISBLANK(Spreadsheet!AC131),NOT(ISBLANK(Spreadsheet!D131)))),TRUE,FALSE),IF(DATEVALUE(TEXT(Spreadsheet!AC131,"mm/dd/yyyy")) &gt; DATEVALUE(TEXT(Spreadsheet!J131,"mm/dd/yyyy")),TRUE,FALSE))</f>
        <v>1</v>
      </c>
      <c r="BH131" s="5" t="b">
        <f>OR(AND(ISBLANK(Spreadsheet!C131),ISBLANK(Spreadsheet!AE131)),AND(NOT(ISBLANK(Spreadsheet!C131)),NOT(ISBLANK(Spreadsheet!D131)),ISBLANK(Spreadsheet!AE131)),AND(NOT(ISBLANK(Spreadsheet!C131)),ISBLANK(Spreadsheet!D131),NOT(ISBLANK(Spreadsheet!AE131)),LEN(Spreadsheet!AE131)&lt;=100))</f>
        <v>1</v>
      </c>
      <c r="BI131" s="5" t="b">
        <f t="array" ref="BI131">IF(ISBLANK(Spreadsheet!AF131),TRUE,ISNUMBER(MATCH(TRUE,EXACT(Spreadsheet!AF131,CobraShortReasons),0)))</f>
        <v>1</v>
      </c>
      <c r="BJ131" s="5" t="b">
        <f ca="1">IF(ISERROR(DATEVALUE(TEXT(Spreadsheet!AG131,"mm/dd/yyyy")) &gt; TODAY()),IF(ISBLANK(Spreadsheet!AG131),TRUE,FALSE),IF(DATEVALUE(TEXT(Spreadsheet!AG131,"mm/dd/yyyy")) &gt; TODAY(),FALSE,TRUE))</f>
        <v>1</v>
      </c>
      <c r="BK131" s="5" t="b">
        <f>OR(ISBLANK(Spreadsheet!AH131),LEN(Spreadsheet!AH131)&lt;=25)</f>
        <v>1</v>
      </c>
      <c r="BL131" s="5" t="b">
        <f t="array" aca="1" ref="BL131" ca="1">IF(ISBLANK(Spreadsheet!AI131),TRUE,ISNUMBER(MATCH(TRUE,EXACT(Spreadsheet!AI131,INDIRECT(Spreadsheet!$D$2)),0)))</f>
        <v>1</v>
      </c>
      <c r="BM131" s="5" t="b">
        <f t="array" aca="1" ref="BM131" ca="1">IF(ISBLANK(Spreadsheet!AJ131),TRUE,ISNUMBER(MATCH(TRUE,EXACT(Spreadsheet!AJ131,INDIRECT(Spreadsheet!BJ131)),0)))</f>
        <v>1</v>
      </c>
      <c r="BN131" s="5" t="b">
        <f t="array" ref="BN131">IF(ISBLANK(Spreadsheet!AK131),TRUE,ISNUMBER(MATCH(TRUE,EXACT(Spreadsheet!AK131,DentalPlans),0)))</f>
        <v>1</v>
      </c>
      <c r="BO131" s="5" t="b">
        <f t="array" aca="1" ref="BO131" ca="1">IF(ISBLANK(Spreadsheet!AL131),TRUE,ISNUMBER(MATCH(TRUE,EXACT(Spreadsheet!AL131,INDIRECT(Spreadsheet!BK131)),0)))</f>
        <v>1</v>
      </c>
      <c r="BP131" s="5" t="b">
        <f t="array" ref="BP131">IF(ISBLANK(Spreadsheet!AM131),TRUE,ISNUMBER(MATCH(TRUE,EXACT(Spreadsheet!AM131,VisionPlans),0)))</f>
        <v>1</v>
      </c>
      <c r="BQ131" s="5" t="b">
        <f t="array" aca="1" ref="BQ131" ca="1">IF(ISBLANK(Spreadsheet!AN131),TRUE,ISNUMBER(MATCH(TRUE,EXACT(Spreadsheet!AN131,INDIRECT(Spreadsheet!BL131)),0)))</f>
        <v>1</v>
      </c>
      <c r="BR131" s="5" t="b">
        <f t="array" ref="BR131">IF(ISBLANK(Spreadsheet!AO131),TRUE,ISNUMBER(MATCH(TRUE,EXACT(Spreadsheet!AO131,LifeBenefitClasses),0)))</f>
        <v>1</v>
      </c>
      <c r="BS131" s="5" t="b">
        <f>IF(OR(ISBLANK(Spreadsheet!AO131), Spreadsheet!AO131="Waive"),IF(ISBLANK(Spreadsheet!AP131),TRUE,FALSE),IF(OR(AND(NOT(ISBLANK(Spreadsheet!AO131)),ISBLANK(Spreadsheet!AP131)),NOT(ISNUMBER(VALUE(Spreadsheet!AP131)))),FALSE,IF(OR(AND(Spreadsheet!AP131&lt;6,MOD(Spreadsheet!AP131*10,5)=0), MOD(Spreadsheet!AP131,5000)=0),TRUE,FALSE)))</f>
        <v>1</v>
      </c>
      <c r="BT131" s="5" t="b">
        <f t="array" ref="BT131">IF(ISBLANK(Spreadsheet!AQ131),TRUE,ISNUMBER(MATCH(TRUE,EXACT(Spreadsheet!AQ131,EnrollWaive),0)))</f>
        <v>1</v>
      </c>
      <c r="BU131" s="5" t="b">
        <f t="array" ref="BU131">IF(ISBLANK(Spreadsheet!AR131),TRUE,ISNUMBER(MATCH(TRUE,EXACT(Spreadsheet!AR131,LifeBenefitClasses),0)))</f>
        <v>1</v>
      </c>
      <c r="BV131" s="5" t="b">
        <f>IF(OR(ISBLANK(Spreadsheet!AR131), Spreadsheet!AR131="Waive"),IF(ISBLANK(Spreadsheet!AS131),TRUE,FALSE),IF(OR(AND(NOT(ISBLANK(Spreadsheet!AR131)),ISBLANK(Spreadsheet!AS131)),NOT(ISNUMBER(VALUE(Spreadsheet!AS131)))),FALSE,IF(OR(AND(Spreadsheet!AS131&lt;6,MOD(Spreadsheet!AS131*10,5)=0), MOD(Spreadsheet!AS131,10000)=0),TRUE,FALSE)))</f>
        <v>1</v>
      </c>
      <c r="BW131" s="5" t="b">
        <f t="array" ref="BW131">IF(ISBLANK(Spreadsheet!AT131),TRUE,ISNUMBER(MATCH(TRUE,EXACT(Spreadsheet!AT131,LifeBenefitClasses),0)))</f>
        <v>1</v>
      </c>
      <c r="BX131" s="5" t="b">
        <f>IF(OR(ISBLANK(Spreadsheet!AT131), Spreadsheet!AT131="Waive"),IF(ISBLANK(Spreadsheet!AU131),TRUE,FALSE),IF(OR(AND(NOT(ISBLANK(Spreadsheet!AT131)),ISBLANK(Spreadsheet!AU131)),NOT(ISNUMBER(VALUE(Spreadsheet!AU131)))),FALSE,IF(AND(NOT(OR(ISBLANK(Spreadsheet!AT131),Spreadsheet!AT131="Waive")),NOT(OR(ISBLANK(Spreadsheet!AR131),Spreadsheet!AR131="Waive")),MOD(Spreadsheet!AU131,5000)=0, Spreadsheet!AU131&lt;=(Spreadsheet!AS131*0.5)),TRUE,FALSE)))</f>
        <v>1</v>
      </c>
      <c r="BY131" s="5" t="b">
        <f t="array" ref="BY131">IF(ISBLANK(Spreadsheet!AV131),TRUE,ISNUMBER(MATCH(TRUE,EXACT(Spreadsheet!AV131,EnrollWaive),0)))</f>
        <v>1</v>
      </c>
      <c r="BZ131" s="5" t="b">
        <f t="array" ref="BZ131">IF(ISBLANK(Spreadsheet!AW131),TRUE,ISNUMBER(MATCH(TRUE,EXACT(Spreadsheet!AW131,LifeBenefitClasses),0)))</f>
        <v>1</v>
      </c>
      <c r="CA131" s="5" t="b">
        <f t="array" ref="CA131">IF(ISBLANK(Spreadsheet!AX131),TRUE,ISNUMBER(MATCH(TRUE,EXACT(Spreadsheet!AX131,LifeBenefitClasses),0)))</f>
        <v>1</v>
      </c>
      <c r="CB131" s="5" t="b">
        <f t="array" ref="CB131">IF(ISBLANK(Spreadsheet!AY131),TRUE,ISNUMBER(MATCH(TRUE,EXACT(Spreadsheet!AY131,LifeBenefitClasses),0)))</f>
        <v>1</v>
      </c>
      <c r="CC131" s="5" t="b">
        <f t="array" ref="CC131">IF(ISBLANK(Spreadsheet!AZ131),TRUE,ISNUMBER(MATCH(TRUE,EXACT(Spreadsheet!AZ131,LifeBenefitClasses),0)))</f>
        <v>1</v>
      </c>
      <c r="CD131" s="5" t="b">
        <f t="array" ref="CD131">IF(ISBLANK(Spreadsheet!BA131),TRUE,ISNUMBER(MATCH(TRUE,EXACT(Spreadsheet!BA131,LifeBenefitClasses),0)))</f>
        <v>1</v>
      </c>
      <c r="CE131" s="5" t="b">
        <f>IF(OR(ISBLANK(Spreadsheet!BA131), Spreadsheet!BA131="Waive"),IF(ISBLANK(Spreadsheet!BB131),TRUE,FALSE),IF(OR(AND(NOT(ISBLANK(Spreadsheet!BA131)),ISBLANK(Spreadsheet!BB131)),NOT(ISNUMBER(VALUE(Spreadsheet!BB131))),ISBLANK(Spreadsheet!BC131),NOT(ISNUMBER(VALUE(Spreadsheet!BC131)))),FALSE,IF(AND(Spreadsheet!BB131&gt;=50000,Spreadsheet!BB131&lt;=250000,MOD(Spreadsheet!BB131,10000)=0,Spreadsheet!BB131&lt;=(10*Spreadsheet!BC131)),TRUE,FALSE)))</f>
        <v>1</v>
      </c>
      <c r="CF131" s="5" t="b">
        <f>IF(NOT(ISBLANK(Spreadsheet!BC131)),AND(ISNUMBER(VALUE(Spreadsheet!BC131)),Spreadsheet!BC131&gt;0),AND(OR(ISBLANK(Spreadsheet!AO131),Spreadsheet!AO131="Waive",AND(NOT(OR(ISBLANK(Spreadsheet!AO131),Spreadsheet!AO131="Waive")),Spreadsheet!AP131&gt;=6)),OR(ISBLANK(Spreadsheet!AR131),AND(NOT(OR(ISBLANK(Spreadsheet!AR131),Spreadsheet!AR131="Waive")),Spreadsheet!AS131&gt;=6)),OR(ISBLANK(Spreadsheet!AW131)),OR(ISBLANK(Spreadsheet!AX131)),OR(ISBLANK(Spreadsheet!AY131)),OR(ISBLANK(Spreadsheet!AZ131)),OR(ISBLANK(Spreadsheet!BA131),Spreadsheet!BA131="Waive")))</f>
        <v>1</v>
      </c>
      <c r="CG131" s="5" t="b">
        <f t="shared" ca="1" si="9"/>
        <v>1</v>
      </c>
    </row>
    <row r="132" spans="8:85" x14ac:dyDescent="0.3">
      <c r="H132" s="5">
        <f t="shared" ca="1" si="6"/>
        <v>2</v>
      </c>
      <c r="I132" s="5" t="str">
        <f t="shared" ca="1" si="7"/>
        <v/>
      </c>
      <c r="J132" s="5" t="str">
        <f>IF(AND(NOT(ISBLANK(Spreadsheet!C132)),ISBLANK(Spreadsheet!D132)),Spreadsheet!F132&amp;" "&amp;Spreadsheet!H132,"")</f>
        <v/>
      </c>
      <c r="K132" s="5">
        <f>IF(AND(NOT(ISBLANK(Spreadsheet!C132)),ISBLANK(Spreadsheet!D132)),COUNTIFS(Spreadsheet!E133:E$786,"=Child",Spreadsheet!C133:C$786, "="&amp;Spreadsheet!C132) + COUNTIFS(Spreadsheet!E133:E$786,"=Step-child",Spreadsheet!C133:C$786, "="&amp;Spreadsheet!C132),0)</f>
        <v>0</v>
      </c>
      <c r="L132" s="5">
        <f>IF(NOT(ISBLANK(J132)),COUNTIFS(Spreadsheet!E133:E$786,"=Wife",Spreadsheet!C133:C$786, "="&amp;Spreadsheet!C132) + COUNTIFS(Spreadsheet!E133:E$786,"=Husband",Spreadsheet!C133:C$786, "="&amp;Spreadsheet!C132),0)</f>
        <v>0</v>
      </c>
      <c r="M132" s="5">
        <f>IF(NOT(ISBLANK(Spreadsheet!AJ132)),VLOOKUP(Spreadsheet!AJ132,'Drop Downs'!$P$2:$R$16,3,FALSE),0)</f>
        <v>0</v>
      </c>
      <c r="N132" s="5">
        <f>IF(NOT(ISBLANK(Spreadsheet!AJ132)), VLOOKUP(Spreadsheet!AJ132,'Drop Downs'!$P$2:$R$16,2,FALSE),0)</f>
        <v>0</v>
      </c>
      <c r="O132" s="5">
        <f>IF(NOT(ISBLANK(Spreadsheet!AL132)),VLOOKUP(Spreadsheet!AL132,'Drop Downs'!$P$2:$R$16,3,FALSE), 0)</f>
        <v>0</v>
      </c>
      <c r="P132" s="5">
        <f>IF(NOT(ISBLANK(Spreadsheet!AL132)),VLOOKUP(Spreadsheet!AL132,'Drop Downs'!$P$2:$R$16,2,FALSE),0)</f>
        <v>0</v>
      </c>
      <c r="Q132" s="5">
        <f>IF(NOT(ISBLANK(Spreadsheet!AN132)),VLOOKUP(Spreadsheet!AN132,'Drop Downs'!$P$2:$R$16,3,FALSE),0)</f>
        <v>0</v>
      </c>
      <c r="R132" s="5">
        <f>IF(NOT(ISBLANK(Spreadsheet!AN132)),VLOOKUP(Spreadsheet!AN132,'Drop Downs'!$P$2:$R$16,2,FALSE),0)</f>
        <v>0</v>
      </c>
      <c r="S132" s="5" t="str">
        <f>IF(OR(M132&gt;K132,N132&gt;L132,O132&gt;K132, Q132&gt;K132,N132&gt;L132, P132&gt;L132, R132&gt;L132),"Member currently has a coverage election over what he/she needs.  Please add more dependents or adjust the coverage election.","")&amp;(IF(AND(NOT(ISBLANK(Spreadsheet!C132)),NOT(ISBLANK(Spreadsheet!D132)),ISBLANK(Spreadsheet!E132)),"Dependent lacks a relationship to member.Please select one from the drop-down.",""))</f>
        <v/>
      </c>
      <c r="T132" s="5" t="b">
        <f t="shared" si="8"/>
        <v>1</v>
      </c>
      <c r="U132" s="5" t="b">
        <f>OR(ISBLANK(Spreadsheet!C132),IF(NOT(ISBLANK(Spreadsheet!D132)),NOT(ISBLANK(Spreadsheet!E132)),TRUE))</f>
        <v>1</v>
      </c>
      <c r="V132" s="5" t="b">
        <f>OR(ISBLANK(Spreadsheet!C132), NOT(ISBLANK(Spreadsheet!I132)))</f>
        <v>1</v>
      </c>
      <c r="W132" s="5" t="b">
        <f>OR(ISBLANK(Spreadsheet!D132),NOT(ISBLANK(Spreadsheet!C132)))</f>
        <v>1</v>
      </c>
      <c r="X132" s="155" t="str">
        <f>REPT("0",MIN(FIND({1,2,3,4,5,6,7,8,9},Spreadsheet!C132&amp;"123456789"))-1)&amp;IF(ISBLANK(Spreadsheet!C132),"",SUMPRODUCT(MID(0&amp;Spreadsheet!C132,LARGE(INDEX(ISNUMBER(--MID(Spreadsheet!C132,ROW($1:$225),1))*
 ROW($1:$225),0),ROW($1:$225))+1,1)*10^ROW($1:$225)/10))</f>
        <v/>
      </c>
      <c r="Y132" s="5" t="b">
        <f>IF(NOT(ISBLANK(Spreadsheet!C132)),IF(AND(ISNUMBER(VALUE(Spreadsheet!C132)), LEN(Spreadsheet!C132)=9),TRUE,FALSE),TRUE)</f>
        <v>1</v>
      </c>
      <c r="Z132" s="155" t="str">
        <f>REPT("0",MIN(FIND({1,2,3,4,5,6,7,8,9},Spreadsheet!D132&amp;"123456789"))-1)&amp;IF(ISBLANK(Spreadsheet!D132),"",SUMPRODUCT(MID(0&amp;Spreadsheet!D132,LARGE(INDEX(ISNUMBER(--MID(Spreadsheet!D132,ROW($1:$225),1))*
 ROW($1:$225),0),ROW($1:$225))+1,1)*10^ROW($1:$225)/10))</f>
        <v/>
      </c>
      <c r="AA132" s="5" t="b">
        <f>IF(AND(NOT(ISBLANK(Spreadsheet!D132)),NOT(ISBLANK(Spreadsheet!C132))),IF(AND(ISNUMBER(VALUE(Spreadsheet!D132)), LEN(Spreadsheet!D132)=9),TRUE,FALSE),IF(AND(NOT(ISBLANK(Spreadsheet!D132)),ISBLANK(Spreadsheet!C132)),FALSE,TRUE))</f>
        <v>1</v>
      </c>
      <c r="AB132" s="5" t="b">
        <f>OR(ISBLANK(Spreadsheet!Y132),IF(NOT(ISBLANK(Spreadsheet!Y132)),LEN(Spreadsheet!Y132)=10,ISNUMBER(VALUE(Spreadsheet!Y132))))</f>
        <v>1</v>
      </c>
      <c r="AC132" s="5" t="b">
        <f>OR(ISBLANK(Spreadsheet!AI132), AND(NOT(ISBLANK(Spreadsheet!AJ132)), NOT(ISNUMBER(SEARCH("Waive",Spreadsheet!AJ132)))))</f>
        <v>1</v>
      </c>
      <c r="AD132" s="5" t="b">
        <f>OR(ISBLANK(Spreadsheet!AK132), AND(NOT(ISBLANK(Spreadsheet!AL132)), NOT(ISNUMBER(SEARCH("Waive",Spreadsheet!AL132)))))</f>
        <v>1</v>
      </c>
      <c r="AE132" s="5" t="b">
        <f>OR(ISBLANK(Spreadsheet!AM132), AND(NOT(ISBLANK(Spreadsheet!AN132)), NOT(ISNUMBER(SEARCH("Waive", Spreadsheet!AN132)))))</f>
        <v>1</v>
      </c>
      <c r="AF132" s="5" t="b">
        <f>OR(ISBLANK(Spreadsheet!C132), NOT(ISBLANK(Spreadsheet!D132)),NOT(ISBLANK(Spreadsheet!L132)))</f>
        <v>1</v>
      </c>
      <c r="AG132" s="5" t="b">
        <f>IF(AND(NOT(ISBLANK(Spreadsheet!C132)), NOT(ISBLANK(Spreadsheet!D132)),Spreadsheet!C132&lt;&gt;Spreadsheet!D132),IF(ISERROR(VLOOKUP(Spreadsheet!C132, Spreadsheet!$C$6:'Spreadsheet'!$C131,1,FALSE)), FALSE, TRUE),TRUE)</f>
        <v>1</v>
      </c>
      <c r="AH132" s="5" t="b">
        <f>Spreadsheet!$B$2=Spreadsheet!AD132</f>
        <v>1</v>
      </c>
      <c r="AI132" s="5" t="b">
        <f>IF(ISBLANK(Spreadsheet!G132),TRUE,IF(OR(LEN(Spreadsheet!G132)&gt;1,ISNUMBER(VALUE(Spreadsheet!G132))),FALSE,TRUE))</f>
        <v>1</v>
      </c>
      <c r="AJ132" s="5" t="b">
        <f>OR(ISBLANK(Spreadsheet!C132), NOT(ISBLANK(Spreadsheet!B132)), NOT(ISBLANK(Spreadsheet!D132)))</f>
        <v>1</v>
      </c>
      <c r="AK132" s="5" t="b">
        <f t="array" ref="AK132">IF(OR(AND(ISBLANK(Spreadsheet!E132),ISBLANK(Spreadsheet!D132),NOT(ISBLANK(Spreadsheet!C132))),AND(ISBLANK(Spreadsheet!E132),ISBLANK(Spreadsheet!D132),ISBLANK(Spreadsheet!C132))),TRUE,ISNUMBER(MATCH(TRUE,EXACT(Spreadsheet!E132,Relationships),0)))</f>
        <v>1</v>
      </c>
      <c r="AL132" s="5" t="b">
        <f>IF(NOT(ISBLANK(Spreadsheet!C132)),IF(OR(ISBLANK(Spreadsheet!F132),LEN(Spreadsheet!F132)&gt;40),FALSE,TRUE),TRUE)</f>
        <v>1</v>
      </c>
      <c r="AM132" s="5" t="b">
        <f>IF(NOT(ISBLANK(Spreadsheet!C132)),IF(OR(ISBLANK(Spreadsheet!H132),LEN(Spreadsheet!H132)&gt;40),FALSE,TRUE),TRUE)</f>
        <v>1</v>
      </c>
      <c r="AN132" s="5" t="b">
        <f t="array" ref="AN132">IF(ISBLANK(Spreadsheet!I132),TRUE,ISNUMBER(MATCH(TRUE,EXACT(Spreadsheet!I132,GenderValues),0)))</f>
        <v>1</v>
      </c>
      <c r="AO132" s="5" t="b">
        <f ca="1">IF(ISERROR(DATEVALUE(TEXT(Spreadsheet!J132,"mm/dd/yyyy")) &gt; TODAY()),IF(AND(ISBLANK(Spreadsheet!J132),ISBLANK(Spreadsheet!C132)),TRUE,FALSE),IF(DATEVALUE(TEXT(Spreadsheet!J132,"mm/dd/yyyy")) &gt; TODAY(),FALSE,TRUE))</f>
        <v>1</v>
      </c>
      <c r="AP132" s="5" t="b">
        <f>OR(ISBLANK(Spreadsheet!K132),LEN(Spreadsheet!K132)&lt;=100)</f>
        <v>1</v>
      </c>
      <c r="AQ132" s="5" t="b">
        <f t="array" ref="AQ132">IF(OR(AND(ISBLANK(Spreadsheet!L132),ISBLANK(Spreadsheet!C132)),AND(NOT(ISBLANK(Spreadsheet!C132)),NOT(ISBLANK(Spreadsheet!D132)))),TRUE,ISNUMBER(MATCH(TRUE,EXACT(Spreadsheet!L132,MaritalStatus),0)))</f>
        <v>1</v>
      </c>
      <c r="AR132" s="5" t="b">
        <f ca="1">IF(ISERROR(DATEVALUE(TEXT(Spreadsheet!M132,"mm/dd/yyyy")) &gt; TODAY()),IF(ISBLANK(Spreadsheet!M132),TRUE,FALSE),IF(DATEVALUE(TEXT(Spreadsheet!M132,"mm/dd/yyyy")) &gt; TODAY(),FALSE,TRUE))</f>
        <v>1</v>
      </c>
      <c r="AS132" s="5" t="b">
        <f>OR(ISBLANK(Spreadsheet!N132),LEN(Spreadsheet!N132)&lt;=100)</f>
        <v>1</v>
      </c>
      <c r="AT132" s="5" t="b">
        <f>OR(ISBLANK(Spreadsheet!O132),UPPER(Spreadsheet!O132)="YES")</f>
        <v>1</v>
      </c>
      <c r="AU132" s="5" t="b">
        <f>OR(ISBLANK(Spreadsheet!P132),UPPER(Spreadsheet!P132)="YES")</f>
        <v>1</v>
      </c>
      <c r="AV132" s="5" t="b">
        <f t="array" ref="AV132">IF(ISBLANK(Spreadsheet!Q132),TRUE,ISNUMBER(MATCH(TRUE,EXACT(Spreadsheet!Q132,OnGroupsPriorIns),0)))</f>
        <v>1</v>
      </c>
      <c r="AW132" s="5" t="b">
        <f>OR(ISBLANK(Spreadsheet!R132),UPPER(Spreadsheet!R132)="YES")</f>
        <v>1</v>
      </c>
      <c r="AX132" s="5" t="b">
        <f>OR(ISBLANK(Spreadsheet!S132),UPPER(Spreadsheet!S132)="YES")</f>
        <v>1</v>
      </c>
      <c r="AY132" s="5" t="b">
        <f>OR(AND(ISBLANK(Spreadsheet!C132),LEN(Spreadsheet!T132)=0),AND(NOT(ISBLANK(Spreadsheet!C132)),LEN(Spreadsheet!T132)&gt;0,LEN(Spreadsheet!T132)&lt;=50))</f>
        <v>1</v>
      </c>
      <c r="AZ132" s="5" t="b">
        <f>OR(LEN(Spreadsheet!U132)=0,AND(LEN(Spreadsheet!U132)&gt;0,LEN(Spreadsheet!U132)&lt;=50))</f>
        <v>1</v>
      </c>
      <c r="BA132" s="5" t="b">
        <f>OR(AND(ISBLANK(Spreadsheet!C132),LEN(Spreadsheet!V132)=0),AND(NOT(ISBLANK(Spreadsheet!C132)),LEN(Spreadsheet!V132)&gt;0,LEN(Spreadsheet!V132)&lt;=50))</f>
        <v>1</v>
      </c>
      <c r="BB132" s="5" t="b">
        <f t="array" ref="BB132">IF(AND(ISBLANK(Spreadsheet!C132),LEN(Spreadsheet!W132)=0),TRUE,ISNUMBER(MATCH(TRUE,EXACT(Spreadsheet!W132,States),0)))</f>
        <v>1</v>
      </c>
      <c r="BC132" s="5" t="b">
        <f>OR(AND(ISBLANK(Spreadsheet!C132),LEN(Spreadsheet!X132)=0),AND(NOT(ISBLANK(Spreadsheet!C132)),LEN(Spreadsheet!X132)&gt;0,LEN(Spreadsheet!X132)=5,ISNUMBER(VALUE(Spreadsheet!X132))))</f>
        <v>1</v>
      </c>
      <c r="BD132" s="5" t="b">
        <f>OR(ISBLANK(Spreadsheet!Z132),LEN(Spreadsheet!Z132)&lt;=50)</f>
        <v>1</v>
      </c>
      <c r="BE132" s="5" t="b">
        <f>ISBLANK(Spreadsheet!AA132)</f>
        <v>1</v>
      </c>
      <c r="BF132" s="5" t="b">
        <f>ISBLANK(Spreadsheet!AB132)</f>
        <v>1</v>
      </c>
      <c r="BG132" s="5" t="b">
        <f>IF(ISERROR(DATEVALUE(TEXT(Spreadsheet!AC132,"mm/dd/yyyy")) &gt; DATEVALUE(TEXT(Spreadsheet!J132,"mm/dd/yyyy"))),IF(OR(AND(ISBLANK(Spreadsheet!AC132),ISBLANK(Spreadsheet!C132)),AND(NOT(ISBLANK(Spreadsheet!C132)),ISBLANK(Spreadsheet!AC132),NOT(ISBLANK(Spreadsheet!D132)))),TRUE,FALSE),IF(DATEVALUE(TEXT(Spreadsheet!AC132,"mm/dd/yyyy")) &gt; DATEVALUE(TEXT(Spreadsheet!J132,"mm/dd/yyyy")),TRUE,FALSE))</f>
        <v>1</v>
      </c>
      <c r="BH132" s="5" t="b">
        <f>OR(AND(ISBLANK(Spreadsheet!C132),ISBLANK(Spreadsheet!AE132)),AND(NOT(ISBLANK(Spreadsheet!C132)),NOT(ISBLANK(Spreadsheet!D132)),ISBLANK(Spreadsheet!AE132)),AND(NOT(ISBLANK(Spreadsheet!C132)),ISBLANK(Spreadsheet!D132),NOT(ISBLANK(Spreadsheet!AE132)),LEN(Spreadsheet!AE132)&lt;=100))</f>
        <v>1</v>
      </c>
      <c r="BI132" s="5" t="b">
        <f t="array" ref="BI132">IF(ISBLANK(Spreadsheet!AF132),TRUE,ISNUMBER(MATCH(TRUE,EXACT(Spreadsheet!AF132,CobraShortReasons),0)))</f>
        <v>1</v>
      </c>
      <c r="BJ132" s="5" t="b">
        <f ca="1">IF(ISERROR(DATEVALUE(TEXT(Spreadsheet!AG132,"mm/dd/yyyy")) &gt; TODAY()),IF(ISBLANK(Spreadsheet!AG132),TRUE,FALSE),IF(DATEVALUE(TEXT(Spreadsheet!AG132,"mm/dd/yyyy")) &gt; TODAY(),FALSE,TRUE))</f>
        <v>1</v>
      </c>
      <c r="BK132" s="5" t="b">
        <f>OR(ISBLANK(Spreadsheet!AH132),LEN(Spreadsheet!AH132)&lt;=25)</f>
        <v>1</v>
      </c>
      <c r="BL132" s="5" t="b">
        <f t="array" aca="1" ref="BL132" ca="1">IF(ISBLANK(Spreadsheet!AI132),TRUE,ISNUMBER(MATCH(TRUE,EXACT(Spreadsheet!AI132,INDIRECT(Spreadsheet!$D$2)),0)))</f>
        <v>1</v>
      </c>
      <c r="BM132" s="5" t="b">
        <f t="array" aca="1" ref="BM132" ca="1">IF(ISBLANK(Spreadsheet!AJ132),TRUE,ISNUMBER(MATCH(TRUE,EXACT(Spreadsheet!AJ132,INDIRECT(Spreadsheet!BJ132)),0)))</f>
        <v>1</v>
      </c>
      <c r="BN132" s="5" t="b">
        <f t="array" ref="BN132">IF(ISBLANK(Spreadsheet!AK132),TRUE,ISNUMBER(MATCH(TRUE,EXACT(Spreadsheet!AK132,DentalPlans),0)))</f>
        <v>1</v>
      </c>
      <c r="BO132" s="5" t="b">
        <f t="array" aca="1" ref="BO132" ca="1">IF(ISBLANK(Spreadsheet!AL132),TRUE,ISNUMBER(MATCH(TRUE,EXACT(Spreadsheet!AL132,INDIRECT(Spreadsheet!BK132)),0)))</f>
        <v>1</v>
      </c>
      <c r="BP132" s="5" t="b">
        <f t="array" ref="BP132">IF(ISBLANK(Spreadsheet!AM132),TRUE,ISNUMBER(MATCH(TRUE,EXACT(Spreadsheet!AM132,VisionPlans),0)))</f>
        <v>1</v>
      </c>
      <c r="BQ132" s="5" t="b">
        <f t="array" aca="1" ref="BQ132" ca="1">IF(ISBLANK(Spreadsheet!AN132),TRUE,ISNUMBER(MATCH(TRUE,EXACT(Spreadsheet!AN132,INDIRECT(Spreadsheet!BL132)),0)))</f>
        <v>1</v>
      </c>
      <c r="BR132" s="5" t="b">
        <f t="array" ref="BR132">IF(ISBLANK(Spreadsheet!AO132),TRUE,ISNUMBER(MATCH(TRUE,EXACT(Spreadsheet!AO132,LifeBenefitClasses),0)))</f>
        <v>1</v>
      </c>
      <c r="BS132" s="5" t="b">
        <f>IF(OR(ISBLANK(Spreadsheet!AO132), Spreadsheet!AO132="Waive"),IF(ISBLANK(Spreadsheet!AP132),TRUE,FALSE),IF(OR(AND(NOT(ISBLANK(Spreadsheet!AO132)),ISBLANK(Spreadsheet!AP132)),NOT(ISNUMBER(VALUE(Spreadsheet!AP132)))),FALSE,IF(OR(AND(Spreadsheet!AP132&lt;6,MOD(Spreadsheet!AP132*10,5)=0), MOD(Spreadsheet!AP132,5000)=0),TRUE,FALSE)))</f>
        <v>1</v>
      </c>
      <c r="BT132" s="5" t="b">
        <f t="array" ref="BT132">IF(ISBLANK(Spreadsheet!AQ132),TRUE,ISNUMBER(MATCH(TRUE,EXACT(Spreadsheet!AQ132,EnrollWaive),0)))</f>
        <v>1</v>
      </c>
      <c r="BU132" s="5" t="b">
        <f t="array" ref="BU132">IF(ISBLANK(Spreadsheet!AR132),TRUE,ISNUMBER(MATCH(TRUE,EXACT(Spreadsheet!AR132,LifeBenefitClasses),0)))</f>
        <v>1</v>
      </c>
      <c r="BV132" s="5" t="b">
        <f>IF(OR(ISBLANK(Spreadsheet!AR132), Spreadsheet!AR132="Waive"),IF(ISBLANK(Spreadsheet!AS132),TRUE,FALSE),IF(OR(AND(NOT(ISBLANK(Spreadsheet!AR132)),ISBLANK(Spreadsheet!AS132)),NOT(ISNUMBER(VALUE(Spreadsheet!AS132)))),FALSE,IF(OR(AND(Spreadsheet!AS132&lt;6,MOD(Spreadsheet!AS132*10,5)=0), MOD(Spreadsheet!AS132,10000)=0),TRUE,FALSE)))</f>
        <v>1</v>
      </c>
      <c r="BW132" s="5" t="b">
        <f t="array" ref="BW132">IF(ISBLANK(Spreadsheet!AT132),TRUE,ISNUMBER(MATCH(TRUE,EXACT(Spreadsheet!AT132,LifeBenefitClasses),0)))</f>
        <v>1</v>
      </c>
      <c r="BX132" s="5" t="b">
        <f>IF(OR(ISBLANK(Spreadsheet!AT132), Spreadsheet!AT132="Waive"),IF(ISBLANK(Spreadsheet!AU132),TRUE,FALSE),IF(OR(AND(NOT(ISBLANK(Spreadsheet!AT132)),ISBLANK(Spreadsheet!AU132)),NOT(ISNUMBER(VALUE(Spreadsheet!AU132)))),FALSE,IF(AND(NOT(OR(ISBLANK(Spreadsheet!AT132),Spreadsheet!AT132="Waive")),NOT(OR(ISBLANK(Spreadsheet!AR132),Spreadsheet!AR132="Waive")),MOD(Spreadsheet!AU132,5000)=0, Spreadsheet!AU132&lt;=(Spreadsheet!AS132*0.5)),TRUE,FALSE)))</f>
        <v>1</v>
      </c>
      <c r="BY132" s="5" t="b">
        <f t="array" ref="BY132">IF(ISBLANK(Spreadsheet!AV132),TRUE,ISNUMBER(MATCH(TRUE,EXACT(Spreadsheet!AV132,EnrollWaive),0)))</f>
        <v>1</v>
      </c>
      <c r="BZ132" s="5" t="b">
        <f t="array" ref="BZ132">IF(ISBLANK(Spreadsheet!AW132),TRUE,ISNUMBER(MATCH(TRUE,EXACT(Spreadsheet!AW132,LifeBenefitClasses),0)))</f>
        <v>1</v>
      </c>
      <c r="CA132" s="5" t="b">
        <f t="array" ref="CA132">IF(ISBLANK(Spreadsheet!AX132),TRUE,ISNUMBER(MATCH(TRUE,EXACT(Spreadsheet!AX132,LifeBenefitClasses),0)))</f>
        <v>1</v>
      </c>
      <c r="CB132" s="5" t="b">
        <f t="array" ref="CB132">IF(ISBLANK(Spreadsheet!AY132),TRUE,ISNUMBER(MATCH(TRUE,EXACT(Spreadsheet!AY132,LifeBenefitClasses),0)))</f>
        <v>1</v>
      </c>
      <c r="CC132" s="5" t="b">
        <f t="array" ref="CC132">IF(ISBLANK(Spreadsheet!AZ132),TRUE,ISNUMBER(MATCH(TRUE,EXACT(Spreadsheet!AZ132,LifeBenefitClasses),0)))</f>
        <v>1</v>
      </c>
      <c r="CD132" s="5" t="b">
        <f t="array" ref="CD132">IF(ISBLANK(Spreadsheet!BA132),TRUE,ISNUMBER(MATCH(TRUE,EXACT(Spreadsheet!BA132,LifeBenefitClasses),0)))</f>
        <v>1</v>
      </c>
      <c r="CE132" s="5" t="b">
        <f>IF(OR(ISBLANK(Spreadsheet!BA132), Spreadsheet!BA132="Waive"),IF(ISBLANK(Spreadsheet!BB132),TRUE,FALSE),IF(OR(AND(NOT(ISBLANK(Spreadsheet!BA132)),ISBLANK(Spreadsheet!BB132)),NOT(ISNUMBER(VALUE(Spreadsheet!BB132))),ISBLANK(Spreadsheet!BC132),NOT(ISNUMBER(VALUE(Spreadsheet!BC132)))),FALSE,IF(AND(Spreadsheet!BB132&gt;=50000,Spreadsheet!BB132&lt;=250000,MOD(Spreadsheet!BB132,10000)=0,Spreadsheet!BB132&lt;=(10*Spreadsheet!BC132)),TRUE,FALSE)))</f>
        <v>1</v>
      </c>
      <c r="CF132" s="5" t="b">
        <f>IF(NOT(ISBLANK(Spreadsheet!BC132)),AND(ISNUMBER(VALUE(Spreadsheet!BC132)),Spreadsheet!BC132&gt;0),AND(OR(ISBLANK(Spreadsheet!AO132),Spreadsheet!AO132="Waive",AND(NOT(OR(ISBLANK(Spreadsheet!AO132),Spreadsheet!AO132="Waive")),Spreadsheet!AP132&gt;=6)),OR(ISBLANK(Spreadsheet!AR132),AND(NOT(OR(ISBLANK(Spreadsheet!AR132),Spreadsheet!AR132="Waive")),Spreadsheet!AS132&gt;=6)),OR(ISBLANK(Spreadsheet!AW132)),OR(ISBLANK(Spreadsheet!AX132)),OR(ISBLANK(Spreadsheet!AY132)),OR(ISBLANK(Spreadsheet!AZ132)),OR(ISBLANK(Spreadsheet!BA132),Spreadsheet!BA132="Waive")))</f>
        <v>1</v>
      </c>
      <c r="CG132" s="5" t="b">
        <f t="shared" ca="1" si="9"/>
        <v>1</v>
      </c>
    </row>
    <row r="133" spans="8:85" x14ac:dyDescent="0.3">
      <c r="H133" s="5">
        <f t="shared" ca="1" si="6"/>
        <v>2</v>
      </c>
      <c r="I133" s="5" t="str">
        <f t="shared" ca="1" si="7"/>
        <v/>
      </c>
      <c r="J133" s="5" t="str">
        <f>IF(AND(NOT(ISBLANK(Spreadsheet!C133)),ISBLANK(Spreadsheet!D133)),Spreadsheet!F133&amp;" "&amp;Spreadsheet!H133,"")</f>
        <v/>
      </c>
      <c r="K133" s="5">
        <f>IF(AND(NOT(ISBLANK(Spreadsheet!C133)),ISBLANK(Spreadsheet!D133)),COUNTIFS(Spreadsheet!E134:E$786,"=Child",Spreadsheet!C134:C$786, "="&amp;Spreadsheet!C133) + COUNTIFS(Spreadsheet!E134:E$786,"=Step-child",Spreadsheet!C134:C$786, "="&amp;Spreadsheet!C133),0)</f>
        <v>0</v>
      </c>
      <c r="L133" s="5">
        <f>IF(NOT(ISBLANK(J133)),COUNTIFS(Spreadsheet!E134:E$786,"=Wife",Spreadsheet!C134:C$786, "="&amp;Spreadsheet!C133) + COUNTIFS(Spreadsheet!E134:E$786,"=Husband",Spreadsheet!C134:C$786, "="&amp;Spreadsheet!C133),0)</f>
        <v>0</v>
      </c>
      <c r="M133" s="5">
        <f>IF(NOT(ISBLANK(Spreadsheet!AJ133)),VLOOKUP(Spreadsheet!AJ133,'Drop Downs'!$P$2:$R$16,3,FALSE),0)</f>
        <v>0</v>
      </c>
      <c r="N133" s="5">
        <f>IF(NOT(ISBLANK(Spreadsheet!AJ133)), VLOOKUP(Spreadsheet!AJ133,'Drop Downs'!$P$2:$R$16,2,FALSE),0)</f>
        <v>0</v>
      </c>
      <c r="O133" s="5">
        <f>IF(NOT(ISBLANK(Spreadsheet!AL133)),VLOOKUP(Spreadsheet!AL133,'Drop Downs'!$P$2:$R$16,3,FALSE), 0)</f>
        <v>0</v>
      </c>
      <c r="P133" s="5">
        <f>IF(NOT(ISBLANK(Spreadsheet!AL133)),VLOOKUP(Spreadsheet!AL133,'Drop Downs'!$P$2:$R$16,2,FALSE),0)</f>
        <v>0</v>
      </c>
      <c r="Q133" s="5">
        <f>IF(NOT(ISBLANK(Spreadsheet!AN133)),VLOOKUP(Spreadsheet!AN133,'Drop Downs'!$P$2:$R$16,3,FALSE),0)</f>
        <v>0</v>
      </c>
      <c r="R133" s="5">
        <f>IF(NOT(ISBLANK(Spreadsheet!AN133)),VLOOKUP(Spreadsheet!AN133,'Drop Downs'!$P$2:$R$16,2,FALSE),0)</f>
        <v>0</v>
      </c>
      <c r="S133" s="5" t="str">
        <f>IF(OR(M133&gt;K133,N133&gt;L133,O133&gt;K133, Q133&gt;K133,N133&gt;L133, P133&gt;L133, R133&gt;L133),"Member currently has a coverage election over what he/she needs.  Please add more dependents or adjust the coverage election.","")&amp;(IF(AND(NOT(ISBLANK(Spreadsheet!C133)),NOT(ISBLANK(Spreadsheet!D133)),ISBLANK(Spreadsheet!E133)),"Dependent lacks a relationship to member.Please select one from the drop-down.",""))</f>
        <v/>
      </c>
      <c r="T133" s="5" t="b">
        <f t="shared" si="8"/>
        <v>1</v>
      </c>
      <c r="U133" s="5" t="b">
        <f>OR(ISBLANK(Spreadsheet!C133),IF(NOT(ISBLANK(Spreadsheet!D133)),NOT(ISBLANK(Spreadsheet!E133)),TRUE))</f>
        <v>1</v>
      </c>
      <c r="V133" s="5" t="b">
        <f>OR(ISBLANK(Spreadsheet!C133), NOT(ISBLANK(Spreadsheet!I133)))</f>
        <v>1</v>
      </c>
      <c r="W133" s="5" t="b">
        <f>OR(ISBLANK(Spreadsheet!D133),NOT(ISBLANK(Spreadsheet!C133)))</f>
        <v>1</v>
      </c>
      <c r="X133" s="155" t="str">
        <f>REPT("0",MIN(FIND({1,2,3,4,5,6,7,8,9},Spreadsheet!C133&amp;"123456789"))-1)&amp;IF(ISBLANK(Spreadsheet!C133),"",SUMPRODUCT(MID(0&amp;Spreadsheet!C133,LARGE(INDEX(ISNUMBER(--MID(Spreadsheet!C133,ROW($1:$225),1))*
 ROW($1:$225),0),ROW($1:$225))+1,1)*10^ROW($1:$225)/10))</f>
        <v/>
      </c>
      <c r="Y133" s="5" t="b">
        <f>IF(NOT(ISBLANK(Spreadsheet!C133)),IF(AND(ISNUMBER(VALUE(Spreadsheet!C133)), LEN(Spreadsheet!C133)=9),TRUE,FALSE),TRUE)</f>
        <v>1</v>
      </c>
      <c r="Z133" s="155" t="str">
        <f>REPT("0",MIN(FIND({1,2,3,4,5,6,7,8,9},Spreadsheet!D133&amp;"123456789"))-1)&amp;IF(ISBLANK(Spreadsheet!D133),"",SUMPRODUCT(MID(0&amp;Spreadsheet!D133,LARGE(INDEX(ISNUMBER(--MID(Spreadsheet!D133,ROW($1:$225),1))*
 ROW($1:$225),0),ROW($1:$225))+1,1)*10^ROW($1:$225)/10))</f>
        <v/>
      </c>
      <c r="AA133" s="5" t="b">
        <f>IF(AND(NOT(ISBLANK(Spreadsheet!D133)),NOT(ISBLANK(Spreadsheet!C133))),IF(AND(ISNUMBER(VALUE(Spreadsheet!D133)), LEN(Spreadsheet!D133)=9),TRUE,FALSE),IF(AND(NOT(ISBLANK(Spreadsheet!D133)),ISBLANK(Spreadsheet!C133)),FALSE,TRUE))</f>
        <v>1</v>
      </c>
      <c r="AB133" s="5" t="b">
        <f>OR(ISBLANK(Spreadsheet!Y133),IF(NOT(ISBLANK(Spreadsheet!Y133)),LEN(Spreadsheet!Y133)=10,ISNUMBER(VALUE(Spreadsheet!Y133))))</f>
        <v>1</v>
      </c>
      <c r="AC133" s="5" t="b">
        <f>OR(ISBLANK(Spreadsheet!AI133), AND(NOT(ISBLANK(Spreadsheet!AJ133)), NOT(ISNUMBER(SEARCH("Waive",Spreadsheet!AJ133)))))</f>
        <v>1</v>
      </c>
      <c r="AD133" s="5" t="b">
        <f>OR(ISBLANK(Spreadsheet!AK133), AND(NOT(ISBLANK(Spreadsheet!AL133)), NOT(ISNUMBER(SEARCH("Waive",Spreadsheet!AL133)))))</f>
        <v>1</v>
      </c>
      <c r="AE133" s="5" t="b">
        <f>OR(ISBLANK(Spreadsheet!AM133), AND(NOT(ISBLANK(Spreadsheet!AN133)), NOT(ISNUMBER(SEARCH("Waive", Spreadsheet!AN133)))))</f>
        <v>1</v>
      </c>
      <c r="AF133" s="5" t="b">
        <f>OR(ISBLANK(Spreadsheet!C133), NOT(ISBLANK(Spreadsheet!D133)),NOT(ISBLANK(Spreadsheet!L133)))</f>
        <v>1</v>
      </c>
      <c r="AG133" s="5" t="b">
        <f>IF(AND(NOT(ISBLANK(Spreadsheet!C133)), NOT(ISBLANK(Spreadsheet!D133)),Spreadsheet!C133&lt;&gt;Spreadsheet!D133),IF(ISERROR(VLOOKUP(Spreadsheet!C133, Spreadsheet!$C$6:'Spreadsheet'!$C132,1,FALSE)), FALSE, TRUE),TRUE)</f>
        <v>1</v>
      </c>
      <c r="AH133" s="5" t="b">
        <f>Spreadsheet!$B$2=Spreadsheet!AD133</f>
        <v>1</v>
      </c>
      <c r="AI133" s="5" t="b">
        <f>IF(ISBLANK(Spreadsheet!G133),TRUE,IF(OR(LEN(Spreadsheet!G133)&gt;1,ISNUMBER(VALUE(Spreadsheet!G133))),FALSE,TRUE))</f>
        <v>1</v>
      </c>
      <c r="AJ133" s="5" t="b">
        <f>OR(ISBLANK(Spreadsheet!C133), NOT(ISBLANK(Spreadsheet!B133)), NOT(ISBLANK(Spreadsheet!D133)))</f>
        <v>1</v>
      </c>
      <c r="AK133" s="5" t="b">
        <f t="array" ref="AK133">IF(OR(AND(ISBLANK(Spreadsheet!E133),ISBLANK(Spreadsheet!D133),NOT(ISBLANK(Spreadsheet!C133))),AND(ISBLANK(Spreadsheet!E133),ISBLANK(Spreadsheet!D133),ISBLANK(Spreadsheet!C133))),TRUE,ISNUMBER(MATCH(TRUE,EXACT(Spreadsheet!E133,Relationships),0)))</f>
        <v>1</v>
      </c>
      <c r="AL133" s="5" t="b">
        <f>IF(NOT(ISBLANK(Spreadsheet!C133)),IF(OR(ISBLANK(Spreadsheet!F133),LEN(Spreadsheet!F133)&gt;40),FALSE,TRUE),TRUE)</f>
        <v>1</v>
      </c>
      <c r="AM133" s="5" t="b">
        <f>IF(NOT(ISBLANK(Spreadsheet!C133)),IF(OR(ISBLANK(Spreadsheet!H133),LEN(Spreadsheet!H133)&gt;40),FALSE,TRUE),TRUE)</f>
        <v>1</v>
      </c>
      <c r="AN133" s="5" t="b">
        <f t="array" ref="AN133">IF(ISBLANK(Spreadsheet!I133),TRUE,ISNUMBER(MATCH(TRUE,EXACT(Spreadsheet!I133,GenderValues),0)))</f>
        <v>1</v>
      </c>
      <c r="AO133" s="5" t="b">
        <f ca="1">IF(ISERROR(DATEVALUE(TEXT(Spreadsheet!J133,"mm/dd/yyyy")) &gt; TODAY()),IF(AND(ISBLANK(Spreadsheet!J133),ISBLANK(Spreadsheet!C133)),TRUE,FALSE),IF(DATEVALUE(TEXT(Spreadsheet!J133,"mm/dd/yyyy")) &gt; TODAY(),FALSE,TRUE))</f>
        <v>1</v>
      </c>
      <c r="AP133" s="5" t="b">
        <f>OR(ISBLANK(Spreadsheet!K133),LEN(Spreadsheet!K133)&lt;=100)</f>
        <v>1</v>
      </c>
      <c r="AQ133" s="5" t="b">
        <f t="array" ref="AQ133">IF(OR(AND(ISBLANK(Spreadsheet!L133),ISBLANK(Spreadsheet!C133)),AND(NOT(ISBLANK(Spreadsheet!C133)),NOT(ISBLANK(Spreadsheet!D133)))),TRUE,ISNUMBER(MATCH(TRUE,EXACT(Spreadsheet!L133,MaritalStatus),0)))</f>
        <v>1</v>
      </c>
      <c r="AR133" s="5" t="b">
        <f ca="1">IF(ISERROR(DATEVALUE(TEXT(Spreadsheet!M133,"mm/dd/yyyy")) &gt; TODAY()),IF(ISBLANK(Spreadsheet!M133),TRUE,FALSE),IF(DATEVALUE(TEXT(Spreadsheet!M133,"mm/dd/yyyy")) &gt; TODAY(),FALSE,TRUE))</f>
        <v>1</v>
      </c>
      <c r="AS133" s="5" t="b">
        <f>OR(ISBLANK(Spreadsheet!N133),LEN(Spreadsheet!N133)&lt;=100)</f>
        <v>1</v>
      </c>
      <c r="AT133" s="5" t="b">
        <f>OR(ISBLANK(Spreadsheet!O133),UPPER(Spreadsheet!O133)="YES")</f>
        <v>1</v>
      </c>
      <c r="AU133" s="5" t="b">
        <f>OR(ISBLANK(Spreadsheet!P133),UPPER(Spreadsheet!P133)="YES")</f>
        <v>1</v>
      </c>
      <c r="AV133" s="5" t="b">
        <f t="array" ref="AV133">IF(ISBLANK(Spreadsheet!Q133),TRUE,ISNUMBER(MATCH(TRUE,EXACT(Spreadsheet!Q133,OnGroupsPriorIns),0)))</f>
        <v>1</v>
      </c>
      <c r="AW133" s="5" t="b">
        <f>OR(ISBLANK(Spreadsheet!R133),UPPER(Spreadsheet!R133)="YES")</f>
        <v>1</v>
      </c>
      <c r="AX133" s="5" t="b">
        <f>OR(ISBLANK(Spreadsheet!S133),UPPER(Spreadsheet!S133)="YES")</f>
        <v>1</v>
      </c>
      <c r="AY133" s="5" t="b">
        <f>OR(AND(ISBLANK(Spreadsheet!C133),LEN(Spreadsheet!T133)=0),AND(NOT(ISBLANK(Spreadsheet!C133)),LEN(Spreadsheet!T133)&gt;0,LEN(Spreadsheet!T133)&lt;=50))</f>
        <v>1</v>
      </c>
      <c r="AZ133" s="5" t="b">
        <f>OR(LEN(Spreadsheet!U133)=0,AND(LEN(Spreadsheet!U133)&gt;0,LEN(Spreadsheet!U133)&lt;=50))</f>
        <v>1</v>
      </c>
      <c r="BA133" s="5" t="b">
        <f>OR(AND(ISBLANK(Spreadsheet!C133),LEN(Spreadsheet!V133)=0),AND(NOT(ISBLANK(Spreadsheet!C133)),LEN(Spreadsheet!V133)&gt;0,LEN(Spreadsheet!V133)&lt;=50))</f>
        <v>1</v>
      </c>
      <c r="BB133" s="5" t="b">
        <f t="array" ref="BB133">IF(AND(ISBLANK(Spreadsheet!C133),LEN(Spreadsheet!W133)=0),TRUE,ISNUMBER(MATCH(TRUE,EXACT(Spreadsheet!W133,States),0)))</f>
        <v>1</v>
      </c>
      <c r="BC133" s="5" t="b">
        <f>OR(AND(ISBLANK(Spreadsheet!C133),LEN(Spreadsheet!X133)=0),AND(NOT(ISBLANK(Spreadsheet!C133)),LEN(Spreadsheet!X133)&gt;0,LEN(Spreadsheet!X133)=5,ISNUMBER(VALUE(Spreadsheet!X133))))</f>
        <v>1</v>
      </c>
      <c r="BD133" s="5" t="b">
        <f>OR(ISBLANK(Spreadsheet!Z133),LEN(Spreadsheet!Z133)&lt;=50)</f>
        <v>1</v>
      </c>
      <c r="BE133" s="5" t="b">
        <f>ISBLANK(Spreadsheet!AA133)</f>
        <v>1</v>
      </c>
      <c r="BF133" s="5" t="b">
        <f>ISBLANK(Spreadsheet!AB133)</f>
        <v>1</v>
      </c>
      <c r="BG133" s="5" t="b">
        <f>IF(ISERROR(DATEVALUE(TEXT(Spreadsheet!AC133,"mm/dd/yyyy")) &gt; DATEVALUE(TEXT(Spreadsheet!J133,"mm/dd/yyyy"))),IF(OR(AND(ISBLANK(Spreadsheet!AC133),ISBLANK(Spreadsheet!C133)),AND(NOT(ISBLANK(Spreadsheet!C133)),ISBLANK(Spreadsheet!AC133),NOT(ISBLANK(Spreadsheet!D133)))),TRUE,FALSE),IF(DATEVALUE(TEXT(Spreadsheet!AC133,"mm/dd/yyyy")) &gt; DATEVALUE(TEXT(Spreadsheet!J133,"mm/dd/yyyy")),TRUE,FALSE))</f>
        <v>1</v>
      </c>
      <c r="BH133" s="5" t="b">
        <f>OR(AND(ISBLANK(Spreadsheet!C133),ISBLANK(Spreadsheet!AE133)),AND(NOT(ISBLANK(Spreadsheet!C133)),NOT(ISBLANK(Spreadsheet!D133)),ISBLANK(Spreadsheet!AE133)),AND(NOT(ISBLANK(Spreadsheet!C133)),ISBLANK(Spreadsheet!D133),NOT(ISBLANK(Spreadsheet!AE133)),LEN(Spreadsheet!AE133)&lt;=100))</f>
        <v>1</v>
      </c>
      <c r="BI133" s="5" t="b">
        <f t="array" ref="BI133">IF(ISBLANK(Spreadsheet!AF133),TRUE,ISNUMBER(MATCH(TRUE,EXACT(Spreadsheet!AF133,CobraShortReasons),0)))</f>
        <v>1</v>
      </c>
      <c r="BJ133" s="5" t="b">
        <f ca="1">IF(ISERROR(DATEVALUE(TEXT(Spreadsheet!AG133,"mm/dd/yyyy")) &gt; TODAY()),IF(ISBLANK(Spreadsheet!AG133),TRUE,FALSE),IF(DATEVALUE(TEXT(Spreadsheet!AG133,"mm/dd/yyyy")) &gt; TODAY(),FALSE,TRUE))</f>
        <v>1</v>
      </c>
      <c r="BK133" s="5" t="b">
        <f>OR(ISBLANK(Spreadsheet!AH133),LEN(Spreadsheet!AH133)&lt;=25)</f>
        <v>1</v>
      </c>
      <c r="BL133" s="5" t="b">
        <f t="array" aca="1" ref="BL133" ca="1">IF(ISBLANK(Spreadsheet!AI133),TRUE,ISNUMBER(MATCH(TRUE,EXACT(Spreadsheet!AI133,INDIRECT(Spreadsheet!$D$2)),0)))</f>
        <v>1</v>
      </c>
      <c r="BM133" s="5" t="b">
        <f t="array" aca="1" ref="BM133" ca="1">IF(ISBLANK(Spreadsheet!AJ133),TRUE,ISNUMBER(MATCH(TRUE,EXACT(Spreadsheet!AJ133,INDIRECT(Spreadsheet!BJ133)),0)))</f>
        <v>1</v>
      </c>
      <c r="BN133" s="5" t="b">
        <f t="array" ref="BN133">IF(ISBLANK(Spreadsheet!AK133),TRUE,ISNUMBER(MATCH(TRUE,EXACT(Spreadsheet!AK133,DentalPlans),0)))</f>
        <v>1</v>
      </c>
      <c r="BO133" s="5" t="b">
        <f t="array" aca="1" ref="BO133" ca="1">IF(ISBLANK(Spreadsheet!AL133),TRUE,ISNUMBER(MATCH(TRUE,EXACT(Spreadsheet!AL133,INDIRECT(Spreadsheet!BK133)),0)))</f>
        <v>1</v>
      </c>
      <c r="BP133" s="5" t="b">
        <f t="array" ref="BP133">IF(ISBLANK(Spreadsheet!AM133),TRUE,ISNUMBER(MATCH(TRUE,EXACT(Spreadsheet!AM133,VisionPlans),0)))</f>
        <v>1</v>
      </c>
      <c r="BQ133" s="5" t="b">
        <f t="array" aca="1" ref="BQ133" ca="1">IF(ISBLANK(Spreadsheet!AN133),TRUE,ISNUMBER(MATCH(TRUE,EXACT(Spreadsheet!AN133,INDIRECT(Spreadsheet!BL133)),0)))</f>
        <v>1</v>
      </c>
      <c r="BR133" s="5" t="b">
        <f t="array" ref="BR133">IF(ISBLANK(Spreadsheet!AO133),TRUE,ISNUMBER(MATCH(TRUE,EXACT(Spreadsheet!AO133,LifeBenefitClasses),0)))</f>
        <v>1</v>
      </c>
      <c r="BS133" s="5" t="b">
        <f>IF(OR(ISBLANK(Spreadsheet!AO133), Spreadsheet!AO133="Waive"),IF(ISBLANK(Spreadsheet!AP133),TRUE,FALSE),IF(OR(AND(NOT(ISBLANK(Spreadsheet!AO133)),ISBLANK(Spreadsheet!AP133)),NOT(ISNUMBER(VALUE(Spreadsheet!AP133)))),FALSE,IF(OR(AND(Spreadsheet!AP133&lt;6,MOD(Spreadsheet!AP133*10,5)=0), MOD(Spreadsheet!AP133,5000)=0),TRUE,FALSE)))</f>
        <v>1</v>
      </c>
      <c r="BT133" s="5" t="b">
        <f t="array" ref="BT133">IF(ISBLANK(Spreadsheet!AQ133),TRUE,ISNUMBER(MATCH(TRUE,EXACT(Spreadsheet!AQ133,EnrollWaive),0)))</f>
        <v>1</v>
      </c>
      <c r="BU133" s="5" t="b">
        <f t="array" ref="BU133">IF(ISBLANK(Spreadsheet!AR133),TRUE,ISNUMBER(MATCH(TRUE,EXACT(Spreadsheet!AR133,LifeBenefitClasses),0)))</f>
        <v>1</v>
      </c>
      <c r="BV133" s="5" t="b">
        <f>IF(OR(ISBLANK(Spreadsheet!AR133), Spreadsheet!AR133="Waive"),IF(ISBLANK(Spreadsheet!AS133),TRUE,FALSE),IF(OR(AND(NOT(ISBLANK(Spreadsheet!AR133)),ISBLANK(Spreadsheet!AS133)),NOT(ISNUMBER(VALUE(Spreadsheet!AS133)))),FALSE,IF(OR(AND(Spreadsheet!AS133&lt;6,MOD(Spreadsheet!AS133*10,5)=0), MOD(Spreadsheet!AS133,10000)=0),TRUE,FALSE)))</f>
        <v>1</v>
      </c>
      <c r="BW133" s="5" t="b">
        <f t="array" ref="BW133">IF(ISBLANK(Spreadsheet!AT133),TRUE,ISNUMBER(MATCH(TRUE,EXACT(Spreadsheet!AT133,LifeBenefitClasses),0)))</f>
        <v>1</v>
      </c>
      <c r="BX133" s="5" t="b">
        <f>IF(OR(ISBLANK(Spreadsheet!AT133), Spreadsheet!AT133="Waive"),IF(ISBLANK(Spreadsheet!AU133),TRUE,FALSE),IF(OR(AND(NOT(ISBLANK(Spreadsheet!AT133)),ISBLANK(Spreadsheet!AU133)),NOT(ISNUMBER(VALUE(Spreadsheet!AU133)))),FALSE,IF(AND(NOT(OR(ISBLANK(Spreadsheet!AT133),Spreadsheet!AT133="Waive")),NOT(OR(ISBLANK(Spreadsheet!AR133),Spreadsheet!AR133="Waive")),MOD(Spreadsheet!AU133,5000)=0, Spreadsheet!AU133&lt;=(Spreadsheet!AS133*0.5)),TRUE,FALSE)))</f>
        <v>1</v>
      </c>
      <c r="BY133" s="5" t="b">
        <f t="array" ref="BY133">IF(ISBLANK(Spreadsheet!AV133),TRUE,ISNUMBER(MATCH(TRUE,EXACT(Spreadsheet!AV133,EnrollWaive),0)))</f>
        <v>1</v>
      </c>
      <c r="BZ133" s="5" t="b">
        <f t="array" ref="BZ133">IF(ISBLANK(Spreadsheet!AW133),TRUE,ISNUMBER(MATCH(TRUE,EXACT(Spreadsheet!AW133,LifeBenefitClasses),0)))</f>
        <v>1</v>
      </c>
      <c r="CA133" s="5" t="b">
        <f t="array" ref="CA133">IF(ISBLANK(Spreadsheet!AX133),TRUE,ISNUMBER(MATCH(TRUE,EXACT(Spreadsheet!AX133,LifeBenefitClasses),0)))</f>
        <v>1</v>
      </c>
      <c r="CB133" s="5" t="b">
        <f t="array" ref="CB133">IF(ISBLANK(Spreadsheet!AY133),TRUE,ISNUMBER(MATCH(TRUE,EXACT(Spreadsheet!AY133,LifeBenefitClasses),0)))</f>
        <v>1</v>
      </c>
      <c r="CC133" s="5" t="b">
        <f t="array" ref="CC133">IF(ISBLANK(Spreadsheet!AZ133),TRUE,ISNUMBER(MATCH(TRUE,EXACT(Spreadsheet!AZ133,LifeBenefitClasses),0)))</f>
        <v>1</v>
      </c>
      <c r="CD133" s="5" t="b">
        <f t="array" ref="CD133">IF(ISBLANK(Spreadsheet!BA133),TRUE,ISNUMBER(MATCH(TRUE,EXACT(Spreadsheet!BA133,LifeBenefitClasses),0)))</f>
        <v>1</v>
      </c>
      <c r="CE133" s="5" t="b">
        <f>IF(OR(ISBLANK(Spreadsheet!BA133), Spreadsheet!BA133="Waive"),IF(ISBLANK(Spreadsheet!BB133),TRUE,FALSE),IF(OR(AND(NOT(ISBLANK(Spreadsheet!BA133)),ISBLANK(Spreadsheet!BB133)),NOT(ISNUMBER(VALUE(Spreadsheet!BB133))),ISBLANK(Spreadsheet!BC133),NOT(ISNUMBER(VALUE(Spreadsheet!BC133)))),FALSE,IF(AND(Spreadsheet!BB133&gt;=50000,Spreadsheet!BB133&lt;=250000,MOD(Spreadsheet!BB133,10000)=0,Spreadsheet!BB133&lt;=(10*Spreadsheet!BC133)),TRUE,FALSE)))</f>
        <v>1</v>
      </c>
      <c r="CF133" s="5" t="b">
        <f>IF(NOT(ISBLANK(Spreadsheet!BC133)),AND(ISNUMBER(VALUE(Spreadsheet!BC133)),Spreadsheet!BC133&gt;0),AND(OR(ISBLANK(Spreadsheet!AO133),Spreadsheet!AO133="Waive",AND(NOT(OR(ISBLANK(Spreadsheet!AO133),Spreadsheet!AO133="Waive")),Spreadsheet!AP133&gt;=6)),OR(ISBLANK(Spreadsheet!AR133),AND(NOT(OR(ISBLANK(Spreadsheet!AR133),Spreadsheet!AR133="Waive")),Spreadsheet!AS133&gt;=6)),OR(ISBLANK(Spreadsheet!AW133)),OR(ISBLANK(Spreadsheet!AX133)),OR(ISBLANK(Spreadsheet!AY133)),OR(ISBLANK(Spreadsheet!AZ133)),OR(ISBLANK(Spreadsheet!BA133),Spreadsheet!BA133="Waive")))</f>
        <v>1</v>
      </c>
      <c r="CG133" s="5" t="b">
        <f t="shared" ca="1" si="9"/>
        <v>1</v>
      </c>
    </row>
    <row r="134" spans="8:85" x14ac:dyDescent="0.3">
      <c r="H134" s="5">
        <f t="shared" ca="1" si="6"/>
        <v>2</v>
      </c>
      <c r="I134" s="5" t="str">
        <f t="shared" ca="1" si="7"/>
        <v/>
      </c>
      <c r="J134" s="5" t="str">
        <f>IF(AND(NOT(ISBLANK(Spreadsheet!C134)),ISBLANK(Spreadsheet!D134)),Spreadsheet!F134&amp;" "&amp;Spreadsheet!H134,"")</f>
        <v/>
      </c>
      <c r="K134" s="5">
        <f>IF(AND(NOT(ISBLANK(Spreadsheet!C134)),ISBLANK(Spreadsheet!D134)),COUNTIFS(Spreadsheet!E135:E$786,"=Child",Spreadsheet!C135:C$786, "="&amp;Spreadsheet!C134) + COUNTIFS(Spreadsheet!E135:E$786,"=Step-child",Spreadsheet!C135:C$786, "="&amp;Spreadsheet!C134),0)</f>
        <v>0</v>
      </c>
      <c r="L134" s="5">
        <f>IF(NOT(ISBLANK(J134)),COUNTIFS(Spreadsheet!E135:E$786,"=Wife",Spreadsheet!C135:C$786, "="&amp;Spreadsheet!C134) + COUNTIFS(Spreadsheet!E135:E$786,"=Husband",Spreadsheet!C135:C$786, "="&amp;Spreadsheet!C134),0)</f>
        <v>0</v>
      </c>
      <c r="M134" s="5">
        <f>IF(NOT(ISBLANK(Spreadsheet!AJ134)),VLOOKUP(Spreadsheet!AJ134,'Drop Downs'!$P$2:$R$16,3,FALSE),0)</f>
        <v>0</v>
      </c>
      <c r="N134" s="5">
        <f>IF(NOT(ISBLANK(Spreadsheet!AJ134)), VLOOKUP(Spreadsheet!AJ134,'Drop Downs'!$P$2:$R$16,2,FALSE),0)</f>
        <v>0</v>
      </c>
      <c r="O134" s="5">
        <f>IF(NOT(ISBLANK(Spreadsheet!AL134)),VLOOKUP(Spreadsheet!AL134,'Drop Downs'!$P$2:$R$16,3,FALSE), 0)</f>
        <v>0</v>
      </c>
      <c r="P134" s="5">
        <f>IF(NOT(ISBLANK(Spreadsheet!AL134)),VLOOKUP(Spreadsheet!AL134,'Drop Downs'!$P$2:$R$16,2,FALSE),0)</f>
        <v>0</v>
      </c>
      <c r="Q134" s="5">
        <f>IF(NOT(ISBLANK(Spreadsheet!AN134)),VLOOKUP(Spreadsheet!AN134,'Drop Downs'!$P$2:$R$16,3,FALSE),0)</f>
        <v>0</v>
      </c>
      <c r="R134" s="5">
        <f>IF(NOT(ISBLANK(Spreadsheet!AN134)),VLOOKUP(Spreadsheet!AN134,'Drop Downs'!$P$2:$R$16,2,FALSE),0)</f>
        <v>0</v>
      </c>
      <c r="S134" s="5" t="str">
        <f>IF(OR(M134&gt;K134,N134&gt;L134,O134&gt;K134, Q134&gt;K134,N134&gt;L134, P134&gt;L134, R134&gt;L134),"Member currently has a coverage election over what he/she needs.  Please add more dependents or adjust the coverage election.","")&amp;(IF(AND(NOT(ISBLANK(Spreadsheet!C134)),NOT(ISBLANK(Spreadsheet!D134)),ISBLANK(Spreadsheet!E134)),"Dependent lacks a relationship to member.Please select one from the drop-down.",""))</f>
        <v/>
      </c>
      <c r="T134" s="5" t="b">
        <f t="shared" si="8"/>
        <v>1</v>
      </c>
      <c r="U134" s="5" t="b">
        <f>OR(ISBLANK(Spreadsheet!C134),IF(NOT(ISBLANK(Spreadsheet!D134)),NOT(ISBLANK(Spreadsheet!E134)),TRUE))</f>
        <v>1</v>
      </c>
      <c r="V134" s="5" t="b">
        <f>OR(ISBLANK(Spreadsheet!C134), NOT(ISBLANK(Spreadsheet!I134)))</f>
        <v>1</v>
      </c>
      <c r="W134" s="5" t="b">
        <f>OR(ISBLANK(Spreadsheet!D134),NOT(ISBLANK(Spreadsheet!C134)))</f>
        <v>1</v>
      </c>
      <c r="X134" s="155" t="str">
        <f>REPT("0",MIN(FIND({1,2,3,4,5,6,7,8,9},Spreadsheet!C134&amp;"123456789"))-1)&amp;IF(ISBLANK(Spreadsheet!C134),"",SUMPRODUCT(MID(0&amp;Spreadsheet!C134,LARGE(INDEX(ISNUMBER(--MID(Spreadsheet!C134,ROW($1:$225),1))*
 ROW($1:$225),0),ROW($1:$225))+1,1)*10^ROW($1:$225)/10))</f>
        <v/>
      </c>
      <c r="Y134" s="5" t="b">
        <f>IF(NOT(ISBLANK(Spreadsheet!C134)),IF(AND(ISNUMBER(VALUE(Spreadsheet!C134)), LEN(Spreadsheet!C134)=9),TRUE,FALSE),TRUE)</f>
        <v>1</v>
      </c>
      <c r="Z134" s="155" t="str">
        <f>REPT("0",MIN(FIND({1,2,3,4,5,6,7,8,9},Spreadsheet!D134&amp;"123456789"))-1)&amp;IF(ISBLANK(Spreadsheet!D134),"",SUMPRODUCT(MID(0&amp;Spreadsheet!D134,LARGE(INDEX(ISNUMBER(--MID(Spreadsheet!D134,ROW($1:$225),1))*
 ROW($1:$225),0),ROW($1:$225))+1,1)*10^ROW($1:$225)/10))</f>
        <v/>
      </c>
      <c r="AA134" s="5" t="b">
        <f>IF(AND(NOT(ISBLANK(Spreadsheet!D134)),NOT(ISBLANK(Spreadsheet!C134))),IF(AND(ISNUMBER(VALUE(Spreadsheet!D134)), LEN(Spreadsheet!D134)=9),TRUE,FALSE),IF(AND(NOT(ISBLANK(Spreadsheet!D134)),ISBLANK(Spreadsheet!C134)),FALSE,TRUE))</f>
        <v>1</v>
      </c>
      <c r="AB134" s="5" t="b">
        <f>OR(ISBLANK(Spreadsheet!Y134),IF(NOT(ISBLANK(Spreadsheet!Y134)),LEN(Spreadsheet!Y134)=10,ISNUMBER(VALUE(Spreadsheet!Y134))))</f>
        <v>1</v>
      </c>
      <c r="AC134" s="5" t="b">
        <f>OR(ISBLANK(Spreadsheet!AI134), AND(NOT(ISBLANK(Spreadsheet!AJ134)), NOT(ISNUMBER(SEARCH("Waive",Spreadsheet!AJ134)))))</f>
        <v>1</v>
      </c>
      <c r="AD134" s="5" t="b">
        <f>OR(ISBLANK(Spreadsheet!AK134), AND(NOT(ISBLANK(Spreadsheet!AL134)), NOT(ISNUMBER(SEARCH("Waive",Spreadsheet!AL134)))))</f>
        <v>1</v>
      </c>
      <c r="AE134" s="5" t="b">
        <f>OR(ISBLANK(Spreadsheet!AM134), AND(NOT(ISBLANK(Spreadsheet!AN134)), NOT(ISNUMBER(SEARCH("Waive", Spreadsheet!AN134)))))</f>
        <v>1</v>
      </c>
      <c r="AF134" s="5" t="b">
        <f>OR(ISBLANK(Spreadsheet!C134), NOT(ISBLANK(Spreadsheet!D134)),NOT(ISBLANK(Spreadsheet!L134)))</f>
        <v>1</v>
      </c>
      <c r="AG134" s="5" t="b">
        <f>IF(AND(NOT(ISBLANK(Spreadsheet!C134)), NOT(ISBLANK(Spreadsheet!D134)),Spreadsheet!C134&lt;&gt;Spreadsheet!D134),IF(ISERROR(VLOOKUP(Spreadsheet!C134, Spreadsheet!$C$6:'Spreadsheet'!$C133,1,FALSE)), FALSE, TRUE),TRUE)</f>
        <v>1</v>
      </c>
      <c r="AH134" s="5" t="b">
        <f>Spreadsheet!$B$2=Spreadsheet!AD134</f>
        <v>1</v>
      </c>
      <c r="AI134" s="5" t="b">
        <f>IF(ISBLANK(Spreadsheet!G134),TRUE,IF(OR(LEN(Spreadsheet!G134)&gt;1,ISNUMBER(VALUE(Spreadsheet!G134))),FALSE,TRUE))</f>
        <v>1</v>
      </c>
      <c r="AJ134" s="5" t="b">
        <f>OR(ISBLANK(Spreadsheet!C134), NOT(ISBLANK(Spreadsheet!B134)), NOT(ISBLANK(Spreadsheet!D134)))</f>
        <v>1</v>
      </c>
      <c r="AK134" s="5" t="b">
        <f t="array" ref="AK134">IF(OR(AND(ISBLANK(Spreadsheet!E134),ISBLANK(Spreadsheet!D134),NOT(ISBLANK(Spreadsheet!C134))),AND(ISBLANK(Spreadsheet!E134),ISBLANK(Spreadsheet!D134),ISBLANK(Spreadsheet!C134))),TRUE,ISNUMBER(MATCH(TRUE,EXACT(Spreadsheet!E134,Relationships),0)))</f>
        <v>1</v>
      </c>
      <c r="AL134" s="5" t="b">
        <f>IF(NOT(ISBLANK(Spreadsheet!C134)),IF(OR(ISBLANK(Spreadsheet!F134),LEN(Spreadsheet!F134)&gt;40),FALSE,TRUE),TRUE)</f>
        <v>1</v>
      </c>
      <c r="AM134" s="5" t="b">
        <f>IF(NOT(ISBLANK(Spreadsheet!C134)),IF(OR(ISBLANK(Spreadsheet!H134),LEN(Spreadsheet!H134)&gt;40),FALSE,TRUE),TRUE)</f>
        <v>1</v>
      </c>
      <c r="AN134" s="5" t="b">
        <f t="array" ref="AN134">IF(ISBLANK(Spreadsheet!I134),TRUE,ISNUMBER(MATCH(TRUE,EXACT(Spreadsheet!I134,GenderValues),0)))</f>
        <v>1</v>
      </c>
      <c r="AO134" s="5" t="b">
        <f ca="1">IF(ISERROR(DATEVALUE(TEXT(Spreadsheet!J134,"mm/dd/yyyy")) &gt; TODAY()),IF(AND(ISBLANK(Spreadsheet!J134),ISBLANK(Spreadsheet!C134)),TRUE,FALSE),IF(DATEVALUE(TEXT(Spreadsheet!J134,"mm/dd/yyyy")) &gt; TODAY(),FALSE,TRUE))</f>
        <v>1</v>
      </c>
      <c r="AP134" s="5" t="b">
        <f>OR(ISBLANK(Spreadsheet!K134),LEN(Spreadsheet!K134)&lt;=100)</f>
        <v>1</v>
      </c>
      <c r="AQ134" s="5" t="b">
        <f t="array" ref="AQ134">IF(OR(AND(ISBLANK(Spreadsheet!L134),ISBLANK(Spreadsheet!C134)),AND(NOT(ISBLANK(Spreadsheet!C134)),NOT(ISBLANK(Spreadsheet!D134)))),TRUE,ISNUMBER(MATCH(TRUE,EXACT(Spreadsheet!L134,MaritalStatus),0)))</f>
        <v>1</v>
      </c>
      <c r="AR134" s="5" t="b">
        <f ca="1">IF(ISERROR(DATEVALUE(TEXT(Spreadsheet!M134,"mm/dd/yyyy")) &gt; TODAY()),IF(ISBLANK(Spreadsheet!M134),TRUE,FALSE),IF(DATEVALUE(TEXT(Spreadsheet!M134,"mm/dd/yyyy")) &gt; TODAY(),FALSE,TRUE))</f>
        <v>1</v>
      </c>
      <c r="AS134" s="5" t="b">
        <f>OR(ISBLANK(Spreadsheet!N134),LEN(Spreadsheet!N134)&lt;=100)</f>
        <v>1</v>
      </c>
      <c r="AT134" s="5" t="b">
        <f>OR(ISBLANK(Spreadsheet!O134),UPPER(Spreadsheet!O134)="YES")</f>
        <v>1</v>
      </c>
      <c r="AU134" s="5" t="b">
        <f>OR(ISBLANK(Spreadsheet!P134),UPPER(Spreadsheet!P134)="YES")</f>
        <v>1</v>
      </c>
      <c r="AV134" s="5" t="b">
        <f t="array" ref="AV134">IF(ISBLANK(Spreadsheet!Q134),TRUE,ISNUMBER(MATCH(TRUE,EXACT(Spreadsheet!Q134,OnGroupsPriorIns),0)))</f>
        <v>1</v>
      </c>
      <c r="AW134" s="5" t="b">
        <f>OR(ISBLANK(Spreadsheet!R134),UPPER(Spreadsheet!R134)="YES")</f>
        <v>1</v>
      </c>
      <c r="AX134" s="5" t="b">
        <f>OR(ISBLANK(Spreadsheet!S134),UPPER(Spreadsheet!S134)="YES")</f>
        <v>1</v>
      </c>
      <c r="AY134" s="5" t="b">
        <f>OR(AND(ISBLANK(Spreadsheet!C134),LEN(Spreadsheet!T134)=0),AND(NOT(ISBLANK(Spreadsheet!C134)),LEN(Spreadsheet!T134)&gt;0,LEN(Spreadsheet!T134)&lt;=50))</f>
        <v>1</v>
      </c>
      <c r="AZ134" s="5" t="b">
        <f>OR(LEN(Spreadsheet!U134)=0,AND(LEN(Spreadsheet!U134)&gt;0,LEN(Spreadsheet!U134)&lt;=50))</f>
        <v>1</v>
      </c>
      <c r="BA134" s="5" t="b">
        <f>OR(AND(ISBLANK(Spreadsheet!C134),LEN(Spreadsheet!V134)=0),AND(NOT(ISBLANK(Spreadsheet!C134)),LEN(Spreadsheet!V134)&gt;0,LEN(Spreadsheet!V134)&lt;=50))</f>
        <v>1</v>
      </c>
      <c r="BB134" s="5" t="b">
        <f t="array" ref="BB134">IF(AND(ISBLANK(Spreadsheet!C134),LEN(Spreadsheet!W134)=0),TRUE,ISNUMBER(MATCH(TRUE,EXACT(Spreadsheet!W134,States),0)))</f>
        <v>1</v>
      </c>
      <c r="BC134" s="5" t="b">
        <f>OR(AND(ISBLANK(Spreadsheet!C134),LEN(Spreadsheet!X134)=0),AND(NOT(ISBLANK(Spreadsheet!C134)),LEN(Spreadsheet!X134)&gt;0,LEN(Spreadsheet!X134)=5,ISNUMBER(VALUE(Spreadsheet!X134))))</f>
        <v>1</v>
      </c>
      <c r="BD134" s="5" t="b">
        <f>OR(ISBLANK(Spreadsheet!Z134),LEN(Spreadsheet!Z134)&lt;=50)</f>
        <v>1</v>
      </c>
      <c r="BE134" s="5" t="b">
        <f>ISBLANK(Spreadsheet!AA134)</f>
        <v>1</v>
      </c>
      <c r="BF134" s="5" t="b">
        <f>ISBLANK(Spreadsheet!AB134)</f>
        <v>1</v>
      </c>
      <c r="BG134" s="5" t="b">
        <f>IF(ISERROR(DATEVALUE(TEXT(Spreadsheet!AC134,"mm/dd/yyyy")) &gt; DATEVALUE(TEXT(Spreadsheet!J134,"mm/dd/yyyy"))),IF(OR(AND(ISBLANK(Spreadsheet!AC134),ISBLANK(Spreadsheet!C134)),AND(NOT(ISBLANK(Spreadsheet!C134)),ISBLANK(Spreadsheet!AC134),NOT(ISBLANK(Spreadsheet!D134)))),TRUE,FALSE),IF(DATEVALUE(TEXT(Spreadsheet!AC134,"mm/dd/yyyy")) &gt; DATEVALUE(TEXT(Spreadsheet!J134,"mm/dd/yyyy")),TRUE,FALSE))</f>
        <v>1</v>
      </c>
      <c r="BH134" s="5" t="b">
        <f>OR(AND(ISBLANK(Spreadsheet!C134),ISBLANK(Spreadsheet!AE134)),AND(NOT(ISBLANK(Spreadsheet!C134)),NOT(ISBLANK(Spreadsheet!D134)),ISBLANK(Spreadsheet!AE134)),AND(NOT(ISBLANK(Spreadsheet!C134)),ISBLANK(Spreadsheet!D134),NOT(ISBLANK(Spreadsheet!AE134)),LEN(Spreadsheet!AE134)&lt;=100))</f>
        <v>1</v>
      </c>
      <c r="BI134" s="5" t="b">
        <f t="array" ref="BI134">IF(ISBLANK(Spreadsheet!AF134),TRUE,ISNUMBER(MATCH(TRUE,EXACT(Spreadsheet!AF134,CobraShortReasons),0)))</f>
        <v>1</v>
      </c>
      <c r="BJ134" s="5" t="b">
        <f ca="1">IF(ISERROR(DATEVALUE(TEXT(Spreadsheet!AG134,"mm/dd/yyyy")) &gt; TODAY()),IF(ISBLANK(Spreadsheet!AG134),TRUE,FALSE),IF(DATEVALUE(TEXT(Spreadsheet!AG134,"mm/dd/yyyy")) &gt; TODAY(),FALSE,TRUE))</f>
        <v>1</v>
      </c>
      <c r="BK134" s="5" t="b">
        <f>OR(ISBLANK(Spreadsheet!AH134),LEN(Spreadsheet!AH134)&lt;=25)</f>
        <v>1</v>
      </c>
      <c r="BL134" s="5" t="b">
        <f t="array" aca="1" ref="BL134" ca="1">IF(ISBLANK(Spreadsheet!AI134),TRUE,ISNUMBER(MATCH(TRUE,EXACT(Spreadsheet!AI134,INDIRECT(Spreadsheet!$D$2)),0)))</f>
        <v>1</v>
      </c>
      <c r="BM134" s="5" t="b">
        <f t="array" aca="1" ref="BM134" ca="1">IF(ISBLANK(Spreadsheet!AJ134),TRUE,ISNUMBER(MATCH(TRUE,EXACT(Spreadsheet!AJ134,INDIRECT(Spreadsheet!BJ134)),0)))</f>
        <v>1</v>
      </c>
      <c r="BN134" s="5" t="b">
        <f t="array" ref="BN134">IF(ISBLANK(Spreadsheet!AK134),TRUE,ISNUMBER(MATCH(TRUE,EXACT(Spreadsheet!AK134,DentalPlans),0)))</f>
        <v>1</v>
      </c>
      <c r="BO134" s="5" t="b">
        <f t="array" aca="1" ref="BO134" ca="1">IF(ISBLANK(Spreadsheet!AL134),TRUE,ISNUMBER(MATCH(TRUE,EXACT(Spreadsheet!AL134,INDIRECT(Spreadsheet!BK134)),0)))</f>
        <v>1</v>
      </c>
      <c r="BP134" s="5" t="b">
        <f t="array" ref="BP134">IF(ISBLANK(Spreadsheet!AM134),TRUE,ISNUMBER(MATCH(TRUE,EXACT(Spreadsheet!AM134,VisionPlans),0)))</f>
        <v>1</v>
      </c>
      <c r="BQ134" s="5" t="b">
        <f t="array" aca="1" ref="BQ134" ca="1">IF(ISBLANK(Spreadsheet!AN134),TRUE,ISNUMBER(MATCH(TRUE,EXACT(Spreadsheet!AN134,INDIRECT(Spreadsheet!BL134)),0)))</f>
        <v>1</v>
      </c>
      <c r="BR134" s="5" t="b">
        <f t="array" ref="BR134">IF(ISBLANK(Spreadsheet!AO134),TRUE,ISNUMBER(MATCH(TRUE,EXACT(Spreadsheet!AO134,LifeBenefitClasses),0)))</f>
        <v>1</v>
      </c>
      <c r="BS134" s="5" t="b">
        <f>IF(OR(ISBLANK(Spreadsheet!AO134), Spreadsheet!AO134="Waive"),IF(ISBLANK(Spreadsheet!AP134),TRUE,FALSE),IF(OR(AND(NOT(ISBLANK(Spreadsheet!AO134)),ISBLANK(Spreadsheet!AP134)),NOT(ISNUMBER(VALUE(Spreadsheet!AP134)))),FALSE,IF(OR(AND(Spreadsheet!AP134&lt;6,MOD(Spreadsheet!AP134*10,5)=0), MOD(Spreadsheet!AP134,5000)=0),TRUE,FALSE)))</f>
        <v>1</v>
      </c>
      <c r="BT134" s="5" t="b">
        <f t="array" ref="BT134">IF(ISBLANK(Spreadsheet!AQ134),TRUE,ISNUMBER(MATCH(TRUE,EXACT(Spreadsheet!AQ134,EnrollWaive),0)))</f>
        <v>1</v>
      </c>
      <c r="BU134" s="5" t="b">
        <f t="array" ref="BU134">IF(ISBLANK(Spreadsheet!AR134),TRUE,ISNUMBER(MATCH(TRUE,EXACT(Spreadsheet!AR134,LifeBenefitClasses),0)))</f>
        <v>1</v>
      </c>
      <c r="BV134" s="5" t="b">
        <f>IF(OR(ISBLANK(Spreadsheet!AR134), Spreadsheet!AR134="Waive"),IF(ISBLANK(Spreadsheet!AS134),TRUE,FALSE),IF(OR(AND(NOT(ISBLANK(Spreadsheet!AR134)),ISBLANK(Spreadsheet!AS134)),NOT(ISNUMBER(VALUE(Spreadsheet!AS134)))),FALSE,IF(OR(AND(Spreadsheet!AS134&lt;6,MOD(Spreadsheet!AS134*10,5)=0), MOD(Spreadsheet!AS134,10000)=0),TRUE,FALSE)))</f>
        <v>1</v>
      </c>
      <c r="BW134" s="5" t="b">
        <f t="array" ref="BW134">IF(ISBLANK(Spreadsheet!AT134),TRUE,ISNUMBER(MATCH(TRUE,EXACT(Spreadsheet!AT134,LifeBenefitClasses),0)))</f>
        <v>1</v>
      </c>
      <c r="BX134" s="5" t="b">
        <f>IF(OR(ISBLANK(Spreadsheet!AT134), Spreadsheet!AT134="Waive"),IF(ISBLANK(Spreadsheet!AU134),TRUE,FALSE),IF(OR(AND(NOT(ISBLANK(Spreadsheet!AT134)),ISBLANK(Spreadsheet!AU134)),NOT(ISNUMBER(VALUE(Spreadsheet!AU134)))),FALSE,IF(AND(NOT(OR(ISBLANK(Spreadsheet!AT134),Spreadsheet!AT134="Waive")),NOT(OR(ISBLANK(Spreadsheet!AR134),Spreadsheet!AR134="Waive")),MOD(Spreadsheet!AU134,5000)=0, Spreadsheet!AU134&lt;=(Spreadsheet!AS134*0.5)),TRUE,FALSE)))</f>
        <v>1</v>
      </c>
      <c r="BY134" s="5" t="b">
        <f t="array" ref="BY134">IF(ISBLANK(Spreadsheet!AV134),TRUE,ISNUMBER(MATCH(TRUE,EXACT(Spreadsheet!AV134,EnrollWaive),0)))</f>
        <v>1</v>
      </c>
      <c r="BZ134" s="5" t="b">
        <f t="array" ref="BZ134">IF(ISBLANK(Spreadsheet!AW134),TRUE,ISNUMBER(MATCH(TRUE,EXACT(Spreadsheet!AW134,LifeBenefitClasses),0)))</f>
        <v>1</v>
      </c>
      <c r="CA134" s="5" t="b">
        <f t="array" ref="CA134">IF(ISBLANK(Spreadsheet!AX134),TRUE,ISNUMBER(MATCH(TRUE,EXACT(Spreadsheet!AX134,LifeBenefitClasses),0)))</f>
        <v>1</v>
      </c>
      <c r="CB134" s="5" t="b">
        <f t="array" ref="CB134">IF(ISBLANK(Spreadsheet!AY134),TRUE,ISNUMBER(MATCH(TRUE,EXACT(Spreadsheet!AY134,LifeBenefitClasses),0)))</f>
        <v>1</v>
      </c>
      <c r="CC134" s="5" t="b">
        <f t="array" ref="CC134">IF(ISBLANK(Spreadsheet!AZ134),TRUE,ISNUMBER(MATCH(TRUE,EXACT(Spreadsheet!AZ134,LifeBenefitClasses),0)))</f>
        <v>1</v>
      </c>
      <c r="CD134" s="5" t="b">
        <f t="array" ref="CD134">IF(ISBLANK(Spreadsheet!BA134),TRUE,ISNUMBER(MATCH(TRUE,EXACT(Spreadsheet!BA134,LifeBenefitClasses),0)))</f>
        <v>1</v>
      </c>
      <c r="CE134" s="5" t="b">
        <f>IF(OR(ISBLANK(Spreadsheet!BA134), Spreadsheet!BA134="Waive"),IF(ISBLANK(Spreadsheet!BB134),TRUE,FALSE),IF(OR(AND(NOT(ISBLANK(Spreadsheet!BA134)),ISBLANK(Spreadsheet!BB134)),NOT(ISNUMBER(VALUE(Spreadsheet!BB134))),ISBLANK(Spreadsheet!BC134),NOT(ISNUMBER(VALUE(Spreadsheet!BC134)))),FALSE,IF(AND(Spreadsheet!BB134&gt;=50000,Spreadsheet!BB134&lt;=250000,MOD(Spreadsheet!BB134,10000)=0,Spreadsheet!BB134&lt;=(10*Spreadsheet!BC134)),TRUE,FALSE)))</f>
        <v>1</v>
      </c>
      <c r="CF134" s="5" t="b">
        <f>IF(NOT(ISBLANK(Spreadsheet!BC134)),AND(ISNUMBER(VALUE(Spreadsheet!BC134)),Spreadsheet!BC134&gt;0),AND(OR(ISBLANK(Spreadsheet!AO134),Spreadsheet!AO134="Waive",AND(NOT(OR(ISBLANK(Spreadsheet!AO134),Spreadsheet!AO134="Waive")),Spreadsheet!AP134&gt;=6)),OR(ISBLANK(Spreadsheet!AR134),AND(NOT(OR(ISBLANK(Spreadsheet!AR134),Spreadsheet!AR134="Waive")),Spreadsheet!AS134&gt;=6)),OR(ISBLANK(Spreadsheet!AW134)),OR(ISBLANK(Spreadsheet!AX134)),OR(ISBLANK(Spreadsheet!AY134)),OR(ISBLANK(Spreadsheet!AZ134)),OR(ISBLANK(Spreadsheet!BA134),Spreadsheet!BA134="Waive")))</f>
        <v>1</v>
      </c>
      <c r="CG134" s="5" t="b">
        <f t="shared" ca="1" si="9"/>
        <v>1</v>
      </c>
    </row>
    <row r="135" spans="8:85" x14ac:dyDescent="0.3">
      <c r="H135" s="5">
        <f t="shared" ca="1" si="6"/>
        <v>2</v>
      </c>
      <c r="I135" s="5" t="str">
        <f t="shared" ca="1" si="7"/>
        <v/>
      </c>
      <c r="J135" s="5" t="str">
        <f>IF(AND(NOT(ISBLANK(Spreadsheet!C135)),ISBLANK(Spreadsheet!D135)),Spreadsheet!F135&amp;" "&amp;Spreadsheet!H135,"")</f>
        <v/>
      </c>
      <c r="K135" s="5">
        <f>IF(AND(NOT(ISBLANK(Spreadsheet!C135)),ISBLANK(Spreadsheet!D135)),COUNTIFS(Spreadsheet!E136:E$786,"=Child",Spreadsheet!C136:C$786, "="&amp;Spreadsheet!C135) + COUNTIFS(Spreadsheet!E136:E$786,"=Step-child",Spreadsheet!C136:C$786, "="&amp;Spreadsheet!C135),0)</f>
        <v>0</v>
      </c>
      <c r="L135" s="5">
        <f>IF(NOT(ISBLANK(J135)),COUNTIFS(Spreadsheet!E136:E$786,"=Wife",Spreadsheet!C136:C$786, "="&amp;Spreadsheet!C135) + COUNTIFS(Spreadsheet!E136:E$786,"=Husband",Spreadsheet!C136:C$786, "="&amp;Spreadsheet!C135),0)</f>
        <v>0</v>
      </c>
      <c r="M135" s="5">
        <f>IF(NOT(ISBLANK(Spreadsheet!AJ135)),VLOOKUP(Spreadsheet!AJ135,'Drop Downs'!$P$2:$R$16,3,FALSE),0)</f>
        <v>0</v>
      </c>
      <c r="N135" s="5">
        <f>IF(NOT(ISBLANK(Spreadsheet!AJ135)), VLOOKUP(Spreadsheet!AJ135,'Drop Downs'!$P$2:$R$16,2,FALSE),0)</f>
        <v>0</v>
      </c>
      <c r="O135" s="5">
        <f>IF(NOT(ISBLANK(Spreadsheet!AL135)),VLOOKUP(Spreadsheet!AL135,'Drop Downs'!$P$2:$R$16,3,FALSE), 0)</f>
        <v>0</v>
      </c>
      <c r="P135" s="5">
        <f>IF(NOT(ISBLANK(Spreadsheet!AL135)),VLOOKUP(Spreadsheet!AL135,'Drop Downs'!$P$2:$R$16,2,FALSE),0)</f>
        <v>0</v>
      </c>
      <c r="Q135" s="5">
        <f>IF(NOT(ISBLANK(Spreadsheet!AN135)),VLOOKUP(Spreadsheet!AN135,'Drop Downs'!$P$2:$R$16,3,FALSE),0)</f>
        <v>0</v>
      </c>
      <c r="R135" s="5">
        <f>IF(NOT(ISBLANK(Spreadsheet!AN135)),VLOOKUP(Spreadsheet!AN135,'Drop Downs'!$P$2:$R$16,2,FALSE),0)</f>
        <v>0</v>
      </c>
      <c r="S135" s="5" t="str">
        <f>IF(OR(M135&gt;K135,N135&gt;L135,O135&gt;K135, Q135&gt;K135,N135&gt;L135, P135&gt;L135, R135&gt;L135),"Member currently has a coverage election over what he/she needs.  Please add more dependents or adjust the coverage election.","")&amp;(IF(AND(NOT(ISBLANK(Spreadsheet!C135)),NOT(ISBLANK(Spreadsheet!D135)),ISBLANK(Spreadsheet!E135)),"Dependent lacks a relationship to member.Please select one from the drop-down.",""))</f>
        <v/>
      </c>
      <c r="T135" s="5" t="b">
        <f t="shared" si="8"/>
        <v>1</v>
      </c>
      <c r="U135" s="5" t="b">
        <f>OR(ISBLANK(Spreadsheet!C135),IF(NOT(ISBLANK(Spreadsheet!D135)),NOT(ISBLANK(Spreadsheet!E135)),TRUE))</f>
        <v>1</v>
      </c>
      <c r="V135" s="5" t="b">
        <f>OR(ISBLANK(Spreadsheet!C135), NOT(ISBLANK(Spreadsheet!I135)))</f>
        <v>1</v>
      </c>
      <c r="W135" s="5" t="b">
        <f>OR(ISBLANK(Spreadsheet!D135),NOT(ISBLANK(Spreadsheet!C135)))</f>
        <v>1</v>
      </c>
      <c r="X135" s="155" t="str">
        <f>REPT("0",MIN(FIND({1,2,3,4,5,6,7,8,9},Spreadsheet!C135&amp;"123456789"))-1)&amp;IF(ISBLANK(Spreadsheet!C135),"",SUMPRODUCT(MID(0&amp;Spreadsheet!C135,LARGE(INDEX(ISNUMBER(--MID(Spreadsheet!C135,ROW($1:$225),1))*
 ROW($1:$225),0),ROW($1:$225))+1,1)*10^ROW($1:$225)/10))</f>
        <v/>
      </c>
      <c r="Y135" s="5" t="b">
        <f>IF(NOT(ISBLANK(Spreadsheet!C135)),IF(AND(ISNUMBER(VALUE(Spreadsheet!C135)), LEN(Spreadsheet!C135)=9),TRUE,FALSE),TRUE)</f>
        <v>1</v>
      </c>
      <c r="Z135" s="155" t="str">
        <f>REPT("0",MIN(FIND({1,2,3,4,5,6,7,8,9},Spreadsheet!D135&amp;"123456789"))-1)&amp;IF(ISBLANK(Spreadsheet!D135),"",SUMPRODUCT(MID(0&amp;Spreadsheet!D135,LARGE(INDEX(ISNUMBER(--MID(Spreadsheet!D135,ROW($1:$225),1))*
 ROW($1:$225),0),ROW($1:$225))+1,1)*10^ROW($1:$225)/10))</f>
        <v/>
      </c>
      <c r="AA135" s="5" t="b">
        <f>IF(AND(NOT(ISBLANK(Spreadsheet!D135)),NOT(ISBLANK(Spreadsheet!C135))),IF(AND(ISNUMBER(VALUE(Spreadsheet!D135)), LEN(Spreadsheet!D135)=9),TRUE,FALSE),IF(AND(NOT(ISBLANK(Spreadsheet!D135)),ISBLANK(Spreadsheet!C135)),FALSE,TRUE))</f>
        <v>1</v>
      </c>
      <c r="AB135" s="5" t="b">
        <f>OR(ISBLANK(Spreadsheet!Y135),IF(NOT(ISBLANK(Spreadsheet!Y135)),LEN(Spreadsheet!Y135)=10,ISNUMBER(VALUE(Spreadsheet!Y135))))</f>
        <v>1</v>
      </c>
      <c r="AC135" s="5" t="b">
        <f>OR(ISBLANK(Spreadsheet!AI135), AND(NOT(ISBLANK(Spreadsheet!AJ135)), NOT(ISNUMBER(SEARCH("Waive",Spreadsheet!AJ135)))))</f>
        <v>1</v>
      </c>
      <c r="AD135" s="5" t="b">
        <f>OR(ISBLANK(Spreadsheet!AK135), AND(NOT(ISBLANK(Spreadsheet!AL135)), NOT(ISNUMBER(SEARCH("Waive",Spreadsheet!AL135)))))</f>
        <v>1</v>
      </c>
      <c r="AE135" s="5" t="b">
        <f>OR(ISBLANK(Spreadsheet!AM135), AND(NOT(ISBLANK(Spreadsheet!AN135)), NOT(ISNUMBER(SEARCH("Waive", Spreadsheet!AN135)))))</f>
        <v>1</v>
      </c>
      <c r="AF135" s="5" t="b">
        <f>OR(ISBLANK(Spreadsheet!C135), NOT(ISBLANK(Spreadsheet!D135)),NOT(ISBLANK(Spreadsheet!L135)))</f>
        <v>1</v>
      </c>
      <c r="AG135" s="5" t="b">
        <f>IF(AND(NOT(ISBLANK(Spreadsheet!C135)), NOT(ISBLANK(Spreadsheet!D135)),Spreadsheet!C135&lt;&gt;Spreadsheet!D135),IF(ISERROR(VLOOKUP(Spreadsheet!C135, Spreadsheet!$C$6:'Spreadsheet'!$C134,1,FALSE)), FALSE, TRUE),TRUE)</f>
        <v>1</v>
      </c>
      <c r="AH135" s="5" t="b">
        <f>Spreadsheet!$B$2=Spreadsheet!AD135</f>
        <v>1</v>
      </c>
      <c r="AI135" s="5" t="b">
        <f>IF(ISBLANK(Spreadsheet!G135),TRUE,IF(OR(LEN(Spreadsheet!G135)&gt;1,ISNUMBER(VALUE(Spreadsheet!G135))),FALSE,TRUE))</f>
        <v>1</v>
      </c>
      <c r="AJ135" s="5" t="b">
        <f>OR(ISBLANK(Spreadsheet!C135), NOT(ISBLANK(Spreadsheet!B135)), NOT(ISBLANK(Spreadsheet!D135)))</f>
        <v>1</v>
      </c>
      <c r="AK135" s="5" t="b">
        <f t="array" ref="AK135">IF(OR(AND(ISBLANK(Spreadsheet!E135),ISBLANK(Spreadsheet!D135),NOT(ISBLANK(Spreadsheet!C135))),AND(ISBLANK(Spreadsheet!E135),ISBLANK(Spreadsheet!D135),ISBLANK(Spreadsheet!C135))),TRUE,ISNUMBER(MATCH(TRUE,EXACT(Spreadsheet!E135,Relationships),0)))</f>
        <v>1</v>
      </c>
      <c r="AL135" s="5" t="b">
        <f>IF(NOT(ISBLANK(Spreadsheet!C135)),IF(OR(ISBLANK(Spreadsheet!F135),LEN(Spreadsheet!F135)&gt;40),FALSE,TRUE),TRUE)</f>
        <v>1</v>
      </c>
      <c r="AM135" s="5" t="b">
        <f>IF(NOT(ISBLANK(Spreadsheet!C135)),IF(OR(ISBLANK(Spreadsheet!H135),LEN(Spreadsheet!H135)&gt;40),FALSE,TRUE),TRUE)</f>
        <v>1</v>
      </c>
      <c r="AN135" s="5" t="b">
        <f t="array" ref="AN135">IF(ISBLANK(Spreadsheet!I135),TRUE,ISNUMBER(MATCH(TRUE,EXACT(Spreadsheet!I135,GenderValues),0)))</f>
        <v>1</v>
      </c>
      <c r="AO135" s="5" t="b">
        <f ca="1">IF(ISERROR(DATEVALUE(TEXT(Spreadsheet!J135,"mm/dd/yyyy")) &gt; TODAY()),IF(AND(ISBLANK(Spreadsheet!J135),ISBLANK(Spreadsheet!C135)),TRUE,FALSE),IF(DATEVALUE(TEXT(Spreadsheet!J135,"mm/dd/yyyy")) &gt; TODAY(),FALSE,TRUE))</f>
        <v>1</v>
      </c>
      <c r="AP135" s="5" t="b">
        <f>OR(ISBLANK(Spreadsheet!K135),LEN(Spreadsheet!K135)&lt;=100)</f>
        <v>1</v>
      </c>
      <c r="AQ135" s="5" t="b">
        <f t="array" ref="AQ135">IF(OR(AND(ISBLANK(Spreadsheet!L135),ISBLANK(Spreadsheet!C135)),AND(NOT(ISBLANK(Spreadsheet!C135)),NOT(ISBLANK(Spreadsheet!D135)))),TRUE,ISNUMBER(MATCH(TRUE,EXACT(Spreadsheet!L135,MaritalStatus),0)))</f>
        <v>1</v>
      </c>
      <c r="AR135" s="5" t="b">
        <f ca="1">IF(ISERROR(DATEVALUE(TEXT(Spreadsheet!M135,"mm/dd/yyyy")) &gt; TODAY()),IF(ISBLANK(Spreadsheet!M135),TRUE,FALSE),IF(DATEVALUE(TEXT(Spreadsheet!M135,"mm/dd/yyyy")) &gt; TODAY(),FALSE,TRUE))</f>
        <v>1</v>
      </c>
      <c r="AS135" s="5" t="b">
        <f>OR(ISBLANK(Spreadsheet!N135),LEN(Spreadsheet!N135)&lt;=100)</f>
        <v>1</v>
      </c>
      <c r="AT135" s="5" t="b">
        <f>OR(ISBLANK(Spreadsheet!O135),UPPER(Spreadsheet!O135)="YES")</f>
        <v>1</v>
      </c>
      <c r="AU135" s="5" t="b">
        <f>OR(ISBLANK(Spreadsheet!P135),UPPER(Spreadsheet!P135)="YES")</f>
        <v>1</v>
      </c>
      <c r="AV135" s="5" t="b">
        <f t="array" ref="AV135">IF(ISBLANK(Spreadsheet!Q135),TRUE,ISNUMBER(MATCH(TRUE,EXACT(Spreadsheet!Q135,OnGroupsPriorIns),0)))</f>
        <v>1</v>
      </c>
      <c r="AW135" s="5" t="b">
        <f>OR(ISBLANK(Spreadsheet!R135),UPPER(Spreadsheet!R135)="YES")</f>
        <v>1</v>
      </c>
      <c r="AX135" s="5" t="b">
        <f>OR(ISBLANK(Spreadsheet!S135),UPPER(Spreadsheet!S135)="YES")</f>
        <v>1</v>
      </c>
      <c r="AY135" s="5" t="b">
        <f>OR(AND(ISBLANK(Spreadsheet!C135),LEN(Spreadsheet!T135)=0),AND(NOT(ISBLANK(Spreadsheet!C135)),LEN(Spreadsheet!T135)&gt;0,LEN(Spreadsheet!T135)&lt;=50))</f>
        <v>1</v>
      </c>
      <c r="AZ135" s="5" t="b">
        <f>OR(LEN(Spreadsheet!U135)=0,AND(LEN(Spreadsheet!U135)&gt;0,LEN(Spreadsheet!U135)&lt;=50))</f>
        <v>1</v>
      </c>
      <c r="BA135" s="5" t="b">
        <f>OR(AND(ISBLANK(Spreadsheet!C135),LEN(Spreadsheet!V135)=0),AND(NOT(ISBLANK(Spreadsheet!C135)),LEN(Spreadsheet!V135)&gt;0,LEN(Spreadsheet!V135)&lt;=50))</f>
        <v>1</v>
      </c>
      <c r="BB135" s="5" t="b">
        <f t="array" ref="BB135">IF(AND(ISBLANK(Spreadsheet!C135),LEN(Spreadsheet!W135)=0),TRUE,ISNUMBER(MATCH(TRUE,EXACT(Spreadsheet!W135,States),0)))</f>
        <v>1</v>
      </c>
      <c r="BC135" s="5" t="b">
        <f>OR(AND(ISBLANK(Spreadsheet!C135),LEN(Spreadsheet!X135)=0),AND(NOT(ISBLANK(Spreadsheet!C135)),LEN(Spreadsheet!X135)&gt;0,LEN(Spreadsheet!X135)=5,ISNUMBER(VALUE(Spreadsheet!X135))))</f>
        <v>1</v>
      </c>
      <c r="BD135" s="5" t="b">
        <f>OR(ISBLANK(Spreadsheet!Z135),LEN(Spreadsheet!Z135)&lt;=50)</f>
        <v>1</v>
      </c>
      <c r="BE135" s="5" t="b">
        <f>ISBLANK(Spreadsheet!AA135)</f>
        <v>1</v>
      </c>
      <c r="BF135" s="5" t="b">
        <f>ISBLANK(Spreadsheet!AB135)</f>
        <v>1</v>
      </c>
      <c r="BG135" s="5" t="b">
        <f>IF(ISERROR(DATEVALUE(TEXT(Spreadsheet!AC135,"mm/dd/yyyy")) &gt; DATEVALUE(TEXT(Spreadsheet!J135,"mm/dd/yyyy"))),IF(OR(AND(ISBLANK(Spreadsheet!AC135),ISBLANK(Spreadsheet!C135)),AND(NOT(ISBLANK(Spreadsheet!C135)),ISBLANK(Spreadsheet!AC135),NOT(ISBLANK(Spreadsheet!D135)))),TRUE,FALSE),IF(DATEVALUE(TEXT(Spreadsheet!AC135,"mm/dd/yyyy")) &gt; DATEVALUE(TEXT(Spreadsheet!J135,"mm/dd/yyyy")),TRUE,FALSE))</f>
        <v>1</v>
      </c>
      <c r="BH135" s="5" t="b">
        <f>OR(AND(ISBLANK(Spreadsheet!C135),ISBLANK(Spreadsheet!AE135)),AND(NOT(ISBLANK(Spreadsheet!C135)),NOT(ISBLANK(Spreadsheet!D135)),ISBLANK(Spreadsheet!AE135)),AND(NOT(ISBLANK(Spreadsheet!C135)),ISBLANK(Spreadsheet!D135),NOT(ISBLANK(Spreadsheet!AE135)),LEN(Spreadsheet!AE135)&lt;=100))</f>
        <v>1</v>
      </c>
      <c r="BI135" s="5" t="b">
        <f t="array" ref="BI135">IF(ISBLANK(Spreadsheet!AF135),TRUE,ISNUMBER(MATCH(TRUE,EXACT(Spreadsheet!AF135,CobraShortReasons),0)))</f>
        <v>1</v>
      </c>
      <c r="BJ135" s="5" t="b">
        <f ca="1">IF(ISERROR(DATEVALUE(TEXT(Spreadsheet!AG135,"mm/dd/yyyy")) &gt; TODAY()),IF(ISBLANK(Spreadsheet!AG135),TRUE,FALSE),IF(DATEVALUE(TEXT(Spreadsheet!AG135,"mm/dd/yyyy")) &gt; TODAY(),FALSE,TRUE))</f>
        <v>1</v>
      </c>
      <c r="BK135" s="5" t="b">
        <f>OR(ISBLANK(Spreadsheet!AH135),LEN(Spreadsheet!AH135)&lt;=25)</f>
        <v>1</v>
      </c>
      <c r="BL135" s="5" t="b">
        <f t="array" aca="1" ref="BL135" ca="1">IF(ISBLANK(Spreadsheet!AI135),TRUE,ISNUMBER(MATCH(TRUE,EXACT(Spreadsheet!AI135,INDIRECT(Spreadsheet!$D$2)),0)))</f>
        <v>1</v>
      </c>
      <c r="BM135" s="5" t="b">
        <f t="array" aca="1" ref="BM135" ca="1">IF(ISBLANK(Spreadsheet!AJ135),TRUE,ISNUMBER(MATCH(TRUE,EXACT(Spreadsheet!AJ135,INDIRECT(Spreadsheet!BJ135)),0)))</f>
        <v>1</v>
      </c>
      <c r="BN135" s="5" t="b">
        <f t="array" ref="BN135">IF(ISBLANK(Spreadsheet!AK135),TRUE,ISNUMBER(MATCH(TRUE,EXACT(Spreadsheet!AK135,DentalPlans),0)))</f>
        <v>1</v>
      </c>
      <c r="BO135" s="5" t="b">
        <f t="array" aca="1" ref="BO135" ca="1">IF(ISBLANK(Spreadsheet!AL135),TRUE,ISNUMBER(MATCH(TRUE,EXACT(Spreadsheet!AL135,INDIRECT(Spreadsheet!BK135)),0)))</f>
        <v>1</v>
      </c>
      <c r="BP135" s="5" t="b">
        <f t="array" ref="BP135">IF(ISBLANK(Spreadsheet!AM135),TRUE,ISNUMBER(MATCH(TRUE,EXACT(Spreadsheet!AM135,VisionPlans),0)))</f>
        <v>1</v>
      </c>
      <c r="BQ135" s="5" t="b">
        <f t="array" aca="1" ref="BQ135" ca="1">IF(ISBLANK(Spreadsheet!AN135),TRUE,ISNUMBER(MATCH(TRUE,EXACT(Spreadsheet!AN135,INDIRECT(Spreadsheet!BL135)),0)))</f>
        <v>1</v>
      </c>
      <c r="BR135" s="5" t="b">
        <f t="array" ref="BR135">IF(ISBLANK(Spreadsheet!AO135),TRUE,ISNUMBER(MATCH(TRUE,EXACT(Spreadsheet!AO135,LifeBenefitClasses),0)))</f>
        <v>1</v>
      </c>
      <c r="BS135" s="5" t="b">
        <f>IF(OR(ISBLANK(Spreadsheet!AO135), Spreadsheet!AO135="Waive"),IF(ISBLANK(Spreadsheet!AP135),TRUE,FALSE),IF(OR(AND(NOT(ISBLANK(Spreadsheet!AO135)),ISBLANK(Spreadsheet!AP135)),NOT(ISNUMBER(VALUE(Spreadsheet!AP135)))),FALSE,IF(OR(AND(Spreadsheet!AP135&lt;6,MOD(Spreadsheet!AP135*10,5)=0), MOD(Spreadsheet!AP135,5000)=0),TRUE,FALSE)))</f>
        <v>1</v>
      </c>
      <c r="BT135" s="5" t="b">
        <f t="array" ref="BT135">IF(ISBLANK(Spreadsheet!AQ135),TRUE,ISNUMBER(MATCH(TRUE,EXACT(Spreadsheet!AQ135,EnrollWaive),0)))</f>
        <v>1</v>
      </c>
      <c r="BU135" s="5" t="b">
        <f t="array" ref="BU135">IF(ISBLANK(Spreadsheet!AR135),TRUE,ISNUMBER(MATCH(TRUE,EXACT(Spreadsheet!AR135,LifeBenefitClasses),0)))</f>
        <v>1</v>
      </c>
      <c r="BV135" s="5" t="b">
        <f>IF(OR(ISBLANK(Spreadsheet!AR135), Spreadsheet!AR135="Waive"),IF(ISBLANK(Spreadsheet!AS135),TRUE,FALSE),IF(OR(AND(NOT(ISBLANK(Spreadsheet!AR135)),ISBLANK(Spreadsheet!AS135)),NOT(ISNUMBER(VALUE(Spreadsheet!AS135)))),FALSE,IF(OR(AND(Spreadsheet!AS135&lt;6,MOD(Spreadsheet!AS135*10,5)=0), MOD(Spreadsheet!AS135,10000)=0),TRUE,FALSE)))</f>
        <v>1</v>
      </c>
      <c r="BW135" s="5" t="b">
        <f t="array" ref="BW135">IF(ISBLANK(Spreadsheet!AT135),TRUE,ISNUMBER(MATCH(TRUE,EXACT(Spreadsheet!AT135,LifeBenefitClasses),0)))</f>
        <v>1</v>
      </c>
      <c r="BX135" s="5" t="b">
        <f>IF(OR(ISBLANK(Spreadsheet!AT135), Spreadsheet!AT135="Waive"),IF(ISBLANK(Spreadsheet!AU135),TRUE,FALSE),IF(OR(AND(NOT(ISBLANK(Spreadsheet!AT135)),ISBLANK(Spreadsheet!AU135)),NOT(ISNUMBER(VALUE(Spreadsheet!AU135)))),FALSE,IF(AND(NOT(OR(ISBLANK(Spreadsheet!AT135),Spreadsheet!AT135="Waive")),NOT(OR(ISBLANK(Spreadsheet!AR135),Spreadsheet!AR135="Waive")),MOD(Spreadsheet!AU135,5000)=0, Spreadsheet!AU135&lt;=(Spreadsheet!AS135*0.5)),TRUE,FALSE)))</f>
        <v>1</v>
      </c>
      <c r="BY135" s="5" t="b">
        <f t="array" ref="BY135">IF(ISBLANK(Spreadsheet!AV135),TRUE,ISNUMBER(MATCH(TRUE,EXACT(Spreadsheet!AV135,EnrollWaive),0)))</f>
        <v>1</v>
      </c>
      <c r="BZ135" s="5" t="b">
        <f t="array" ref="BZ135">IF(ISBLANK(Spreadsheet!AW135),TRUE,ISNUMBER(MATCH(TRUE,EXACT(Spreadsheet!AW135,LifeBenefitClasses),0)))</f>
        <v>1</v>
      </c>
      <c r="CA135" s="5" t="b">
        <f t="array" ref="CA135">IF(ISBLANK(Spreadsheet!AX135),TRUE,ISNUMBER(MATCH(TRUE,EXACT(Spreadsheet!AX135,LifeBenefitClasses),0)))</f>
        <v>1</v>
      </c>
      <c r="CB135" s="5" t="b">
        <f t="array" ref="CB135">IF(ISBLANK(Spreadsheet!AY135),TRUE,ISNUMBER(MATCH(TRUE,EXACT(Spreadsheet!AY135,LifeBenefitClasses),0)))</f>
        <v>1</v>
      </c>
      <c r="CC135" s="5" t="b">
        <f t="array" ref="CC135">IF(ISBLANK(Spreadsheet!AZ135),TRUE,ISNUMBER(MATCH(TRUE,EXACT(Spreadsheet!AZ135,LifeBenefitClasses),0)))</f>
        <v>1</v>
      </c>
      <c r="CD135" s="5" t="b">
        <f t="array" ref="CD135">IF(ISBLANK(Spreadsheet!BA135),TRUE,ISNUMBER(MATCH(TRUE,EXACT(Spreadsheet!BA135,LifeBenefitClasses),0)))</f>
        <v>1</v>
      </c>
      <c r="CE135" s="5" t="b">
        <f>IF(OR(ISBLANK(Spreadsheet!BA135), Spreadsheet!BA135="Waive"),IF(ISBLANK(Spreadsheet!BB135),TRUE,FALSE),IF(OR(AND(NOT(ISBLANK(Spreadsheet!BA135)),ISBLANK(Spreadsheet!BB135)),NOT(ISNUMBER(VALUE(Spreadsheet!BB135))),ISBLANK(Spreadsheet!BC135),NOT(ISNUMBER(VALUE(Spreadsheet!BC135)))),FALSE,IF(AND(Spreadsheet!BB135&gt;=50000,Spreadsheet!BB135&lt;=250000,MOD(Spreadsheet!BB135,10000)=0,Spreadsheet!BB135&lt;=(10*Spreadsheet!BC135)),TRUE,FALSE)))</f>
        <v>1</v>
      </c>
      <c r="CF135" s="5" t="b">
        <f>IF(NOT(ISBLANK(Spreadsheet!BC135)),AND(ISNUMBER(VALUE(Spreadsheet!BC135)),Spreadsheet!BC135&gt;0),AND(OR(ISBLANK(Spreadsheet!AO135),Spreadsheet!AO135="Waive",AND(NOT(OR(ISBLANK(Spreadsheet!AO135),Spreadsheet!AO135="Waive")),Spreadsheet!AP135&gt;=6)),OR(ISBLANK(Spreadsheet!AR135),AND(NOT(OR(ISBLANK(Spreadsheet!AR135),Spreadsheet!AR135="Waive")),Spreadsheet!AS135&gt;=6)),OR(ISBLANK(Spreadsheet!AW135)),OR(ISBLANK(Spreadsheet!AX135)),OR(ISBLANK(Spreadsheet!AY135)),OR(ISBLANK(Spreadsheet!AZ135)),OR(ISBLANK(Spreadsheet!BA135),Spreadsheet!BA135="Waive")))</f>
        <v>1</v>
      </c>
      <c r="CG135" s="5" t="b">
        <f t="shared" ca="1" si="9"/>
        <v>1</v>
      </c>
    </row>
    <row r="136" spans="8:85" x14ac:dyDescent="0.3">
      <c r="H136" s="5">
        <f t="shared" ref="H136:H199" ca="1" si="10">IF(AND(T136,U136,V136,W136,Y136,AA136,AB136,AC136,AD136,AE136,AF136,AG136,AH136,AI136,AJ136,AK136,AL136,AM136,AN136,AO136,AP136,AQ136,AR136,AS136,AT136,AU136,AV136,AW136,AX136,AY136,AZ136,BA136,BB136,BC136,BD136,BE136,BF136,BG136,BH136,BI136,BJ136,BK136,BL136,BM136,BN136,BO136,BP136,BQ136,BR136,BS136,BT136,BU136,BV136,BW136,BX136,BY136,BZ136,CA136,CB136,CC136,CD136,CE136,CF136),2,0)</f>
        <v>2</v>
      </c>
      <c r="I136" s="5" t="str">
        <f t="shared" ref="I136:I199" ca="1" si="11">IF(Y136,"",Y$1&amp;" ")&amp;IF(AA136,"",AA$1&amp;" ")&amp;IF(T136,"",T$1&amp;" ")&amp;IF(U136,"",U$1&amp;" ")&amp;IF(V136,"",V$1&amp;" ")&amp;IF(W136,"",W$1&amp;" ")&amp;IF(AA136,"",AA$1&amp;" ")&amp;IF(AB136,"",AB$1&amp;" ")&amp;IF(AC136,"",AC$1&amp;" ")&amp;IF(AD136,"",AD$1&amp;" ")&amp;IF(AE136,"",AE$1&amp;" ")&amp;IF(AF136,"",AF$1&amp;" ")&amp;IF(AG136,"",AG$1&amp;" ")&amp;IF(AH136,"",AH$1&amp;" ")&amp;IF(AI136,"",AI$1&amp;" ")&amp;IF(AJ136,"",AJ$1&amp;" ")&amp;IF(AK136,"",AK$1&amp;" ")&amp;IF(AL136,"",AL$1&amp;" ")&amp;IF(AM136,"",AM$1&amp;" ")&amp;IF(AN136,"",AN$1&amp;" ")&amp;IF(AO136,"",AO$1&amp;" ")&amp;IF(AP136,"",AP$1&amp;" ")&amp;IF(AQ136,"",AQ$1&amp;" ")&amp;IF(AR136,"",AR$1&amp;" ")&amp;IF(AS136,"",AS$1&amp;" ")&amp;IF(AT136,"",AT$1&amp;" ")&amp;IF(AU136,"",AU$1&amp;" ")&amp;IF(AV136,"",AV$1&amp;" ")&amp;IF(AW136,"",AW$1&amp;" ")&amp;IF(AX136,"",AX$1&amp;" ")&amp;IF(AY136,"",AY$1&amp;" ")&amp;IF(AZ136,"",AZ$1&amp;" ")&amp;IF(BA136,"",BA$1&amp;" ")&amp;IF(BB136,"",BB$1&amp;" ")&amp;IF(BC136,"",BC$1&amp;" ")&amp;IF(BD136,"",BD$1&amp;" ")&amp;IF(BE136,"",BE$1&amp;" ")&amp;IF(BF136,"",BF$1&amp;" ")&amp;IF(BG136,"",BG$1&amp;" ")&amp;IF(BH136,"",BH$1&amp;" ")&amp;IF(BI136,"",BI$1&amp;" ")&amp;IF(BJ136,"",BJ$1&amp;" ")&amp;IF(BK136,"",BK$1&amp;" ")&amp;IF(BL136,"",BL$1&amp;" ")&amp;IF(BM136,"",BM$1&amp;" ")&amp;IF(BN136,"",BN$1&amp;" ")&amp;IF(BO136,"",BO$1&amp;" ")&amp;IF(BP136,"",BP$1&amp;" ")&amp;IF(BQ136,"",BQ$1&amp;" ")&amp;IF(BR136,"",BR$1&amp;" ")&amp;IF(BS136,"",BS$1&amp;" ")&amp;IF(BT136,"",BT$1&amp;" ")&amp;IF(BU136,"",BU$1&amp;" ")&amp;IF(BV136,"",BV$1&amp;" ")&amp;IF(BW136,"",BW$1&amp;" ")&amp;IF(BX136,"",BX$1&amp;" ")&amp;IF(BY136,"",BY$1&amp;" ")&amp;IF(BZ136,"",BZ$1&amp;" ")&amp;IF(CA136,"",CA$1&amp;" ")&amp;IF(CB136,"",CB$1&amp;" ")&amp;IF(CC136,"",CC$1&amp;" ")&amp;IF(CD136,"",CD$1&amp;" ")&amp;IF(CE136,"",CE$1&amp;" ")&amp;IF(CF136,"",CF$1&amp;" ")</f>
        <v/>
      </c>
      <c r="J136" s="5" t="str">
        <f>IF(AND(NOT(ISBLANK(Spreadsheet!C136)),ISBLANK(Spreadsheet!D136)),Spreadsheet!F136&amp;" "&amp;Spreadsheet!H136,"")</f>
        <v/>
      </c>
      <c r="K136" s="5">
        <f>IF(AND(NOT(ISBLANK(Spreadsheet!C136)),ISBLANK(Spreadsheet!D136)),COUNTIFS(Spreadsheet!E137:E$786,"=Child",Spreadsheet!C137:C$786, "="&amp;Spreadsheet!C136) + COUNTIFS(Spreadsheet!E137:E$786,"=Step-child",Spreadsheet!C137:C$786, "="&amp;Spreadsheet!C136),0)</f>
        <v>0</v>
      </c>
      <c r="L136" s="5">
        <f>IF(NOT(ISBLANK(J136)),COUNTIFS(Spreadsheet!E137:E$786,"=Wife",Spreadsheet!C137:C$786, "="&amp;Spreadsheet!C136) + COUNTIFS(Spreadsheet!E137:E$786,"=Husband",Spreadsheet!C137:C$786, "="&amp;Spreadsheet!C136),0)</f>
        <v>0</v>
      </c>
      <c r="M136" s="5">
        <f>IF(NOT(ISBLANK(Spreadsheet!AJ136)),VLOOKUP(Spreadsheet!AJ136,'Drop Downs'!$P$2:$R$16,3,FALSE),0)</f>
        <v>0</v>
      </c>
      <c r="N136" s="5">
        <f>IF(NOT(ISBLANK(Spreadsheet!AJ136)), VLOOKUP(Spreadsheet!AJ136,'Drop Downs'!$P$2:$R$16,2,FALSE),0)</f>
        <v>0</v>
      </c>
      <c r="O136" s="5">
        <f>IF(NOT(ISBLANK(Spreadsheet!AL136)),VLOOKUP(Spreadsheet!AL136,'Drop Downs'!$P$2:$R$16,3,FALSE), 0)</f>
        <v>0</v>
      </c>
      <c r="P136" s="5">
        <f>IF(NOT(ISBLANK(Spreadsheet!AL136)),VLOOKUP(Spreadsheet!AL136,'Drop Downs'!$P$2:$R$16,2,FALSE),0)</f>
        <v>0</v>
      </c>
      <c r="Q136" s="5">
        <f>IF(NOT(ISBLANK(Spreadsheet!AN136)),VLOOKUP(Spreadsheet!AN136,'Drop Downs'!$P$2:$R$16,3,FALSE),0)</f>
        <v>0</v>
      </c>
      <c r="R136" s="5">
        <f>IF(NOT(ISBLANK(Spreadsheet!AN136)),VLOOKUP(Spreadsheet!AN136,'Drop Downs'!$P$2:$R$16,2,FALSE),0)</f>
        <v>0</v>
      </c>
      <c r="S136" s="5" t="str">
        <f>IF(OR(M136&gt;K136,N136&gt;L136,O136&gt;K136, Q136&gt;K136,N136&gt;L136, P136&gt;L136, R136&gt;L136),"Member currently has a coverage election over what he/she needs.  Please add more dependents or adjust the coverage election.","")&amp;(IF(AND(NOT(ISBLANK(Spreadsheet!C136)),NOT(ISBLANK(Spreadsheet!D136)),ISBLANK(Spreadsheet!E136)),"Dependent lacks a relationship to member.Please select one from the drop-down.",""))</f>
        <v/>
      </c>
      <c r="T136" s="5" t="b">
        <f t="shared" ref="T136:T199" si="12">AND(M136&lt;=K136,O136&lt;=K136,Q136&lt;=K136,N136&lt;=L136,P136&lt;=L136,R136&lt;=L136)</f>
        <v>1</v>
      </c>
      <c r="U136" s="5" t="b">
        <f>OR(ISBLANK(Spreadsheet!C136),IF(NOT(ISBLANK(Spreadsheet!D136)),NOT(ISBLANK(Spreadsheet!E136)),TRUE))</f>
        <v>1</v>
      </c>
      <c r="V136" s="5" t="b">
        <f>OR(ISBLANK(Spreadsheet!C136), NOT(ISBLANK(Spreadsheet!I136)))</f>
        <v>1</v>
      </c>
      <c r="W136" s="5" t="b">
        <f>OR(ISBLANK(Spreadsheet!D136),NOT(ISBLANK(Spreadsheet!C136)))</f>
        <v>1</v>
      </c>
      <c r="X136" s="155" t="str">
        <f>REPT("0",MIN(FIND({1,2,3,4,5,6,7,8,9},Spreadsheet!C136&amp;"123456789"))-1)&amp;IF(ISBLANK(Spreadsheet!C136),"",SUMPRODUCT(MID(0&amp;Spreadsheet!C136,LARGE(INDEX(ISNUMBER(--MID(Spreadsheet!C136,ROW($1:$225),1))*
 ROW($1:$225),0),ROW($1:$225))+1,1)*10^ROW($1:$225)/10))</f>
        <v/>
      </c>
      <c r="Y136" s="5" t="b">
        <f>IF(NOT(ISBLANK(Spreadsheet!C136)),IF(AND(ISNUMBER(VALUE(Spreadsheet!C136)), LEN(Spreadsheet!C136)=9),TRUE,FALSE),TRUE)</f>
        <v>1</v>
      </c>
      <c r="Z136" s="155" t="str">
        <f>REPT("0",MIN(FIND({1,2,3,4,5,6,7,8,9},Spreadsheet!D136&amp;"123456789"))-1)&amp;IF(ISBLANK(Spreadsheet!D136),"",SUMPRODUCT(MID(0&amp;Spreadsheet!D136,LARGE(INDEX(ISNUMBER(--MID(Spreadsheet!D136,ROW($1:$225),1))*
 ROW($1:$225),0),ROW($1:$225))+1,1)*10^ROW($1:$225)/10))</f>
        <v/>
      </c>
      <c r="AA136" s="5" t="b">
        <f>IF(AND(NOT(ISBLANK(Spreadsheet!D136)),NOT(ISBLANK(Spreadsheet!C136))),IF(AND(ISNUMBER(VALUE(Spreadsheet!D136)), LEN(Spreadsheet!D136)=9),TRUE,FALSE),IF(AND(NOT(ISBLANK(Spreadsheet!D136)),ISBLANK(Spreadsheet!C136)),FALSE,TRUE))</f>
        <v>1</v>
      </c>
      <c r="AB136" s="5" t="b">
        <f>OR(ISBLANK(Spreadsheet!Y136),IF(NOT(ISBLANK(Spreadsheet!Y136)),LEN(Spreadsheet!Y136)=10,ISNUMBER(VALUE(Spreadsheet!Y136))))</f>
        <v>1</v>
      </c>
      <c r="AC136" s="5" t="b">
        <f>OR(ISBLANK(Spreadsheet!AI136), AND(NOT(ISBLANK(Spreadsheet!AJ136)), NOT(ISNUMBER(SEARCH("Waive",Spreadsheet!AJ136)))))</f>
        <v>1</v>
      </c>
      <c r="AD136" s="5" t="b">
        <f>OR(ISBLANK(Spreadsheet!AK136), AND(NOT(ISBLANK(Spreadsheet!AL136)), NOT(ISNUMBER(SEARCH("Waive",Spreadsheet!AL136)))))</f>
        <v>1</v>
      </c>
      <c r="AE136" s="5" t="b">
        <f>OR(ISBLANK(Spreadsheet!AM136), AND(NOT(ISBLANK(Spreadsheet!AN136)), NOT(ISNUMBER(SEARCH("Waive", Spreadsheet!AN136)))))</f>
        <v>1</v>
      </c>
      <c r="AF136" s="5" t="b">
        <f>OR(ISBLANK(Spreadsheet!C136), NOT(ISBLANK(Spreadsheet!D136)),NOT(ISBLANK(Spreadsheet!L136)))</f>
        <v>1</v>
      </c>
      <c r="AG136" s="5" t="b">
        <f>IF(AND(NOT(ISBLANK(Spreadsheet!C136)), NOT(ISBLANK(Spreadsheet!D136)),Spreadsheet!C136&lt;&gt;Spreadsheet!D136),IF(ISERROR(VLOOKUP(Spreadsheet!C136, Spreadsheet!$C$6:'Spreadsheet'!$C135,1,FALSE)), FALSE, TRUE),TRUE)</f>
        <v>1</v>
      </c>
      <c r="AH136" s="5" t="b">
        <f>Spreadsheet!$B$2=Spreadsheet!AD136</f>
        <v>1</v>
      </c>
      <c r="AI136" s="5" t="b">
        <f>IF(ISBLANK(Spreadsheet!G136),TRUE,IF(OR(LEN(Spreadsheet!G136)&gt;1,ISNUMBER(VALUE(Spreadsheet!G136))),FALSE,TRUE))</f>
        <v>1</v>
      </c>
      <c r="AJ136" s="5" t="b">
        <f>OR(ISBLANK(Spreadsheet!C136), NOT(ISBLANK(Spreadsheet!B136)), NOT(ISBLANK(Spreadsheet!D136)))</f>
        <v>1</v>
      </c>
      <c r="AK136" s="5" t="b">
        <f t="array" ref="AK136">IF(OR(AND(ISBLANK(Spreadsheet!E136),ISBLANK(Spreadsheet!D136),NOT(ISBLANK(Spreadsheet!C136))),AND(ISBLANK(Spreadsheet!E136),ISBLANK(Spreadsheet!D136),ISBLANK(Spreadsheet!C136))),TRUE,ISNUMBER(MATCH(TRUE,EXACT(Spreadsheet!E136,Relationships),0)))</f>
        <v>1</v>
      </c>
      <c r="AL136" s="5" t="b">
        <f>IF(NOT(ISBLANK(Spreadsheet!C136)),IF(OR(ISBLANK(Spreadsheet!F136),LEN(Spreadsheet!F136)&gt;40),FALSE,TRUE),TRUE)</f>
        <v>1</v>
      </c>
      <c r="AM136" s="5" t="b">
        <f>IF(NOT(ISBLANK(Spreadsheet!C136)),IF(OR(ISBLANK(Spreadsheet!H136),LEN(Spreadsheet!H136)&gt;40),FALSE,TRUE),TRUE)</f>
        <v>1</v>
      </c>
      <c r="AN136" s="5" t="b">
        <f t="array" ref="AN136">IF(ISBLANK(Spreadsheet!I136),TRUE,ISNUMBER(MATCH(TRUE,EXACT(Spreadsheet!I136,GenderValues),0)))</f>
        <v>1</v>
      </c>
      <c r="AO136" s="5" t="b">
        <f ca="1">IF(ISERROR(DATEVALUE(TEXT(Spreadsheet!J136,"mm/dd/yyyy")) &gt; TODAY()),IF(AND(ISBLANK(Spreadsheet!J136),ISBLANK(Spreadsheet!C136)),TRUE,FALSE),IF(DATEVALUE(TEXT(Spreadsheet!J136,"mm/dd/yyyy")) &gt; TODAY(),FALSE,TRUE))</f>
        <v>1</v>
      </c>
      <c r="AP136" s="5" t="b">
        <f>OR(ISBLANK(Spreadsheet!K136),LEN(Spreadsheet!K136)&lt;=100)</f>
        <v>1</v>
      </c>
      <c r="AQ136" s="5" t="b">
        <f t="array" ref="AQ136">IF(OR(AND(ISBLANK(Spreadsheet!L136),ISBLANK(Spreadsheet!C136)),AND(NOT(ISBLANK(Spreadsheet!C136)),NOT(ISBLANK(Spreadsheet!D136)))),TRUE,ISNUMBER(MATCH(TRUE,EXACT(Spreadsheet!L136,MaritalStatus),0)))</f>
        <v>1</v>
      </c>
      <c r="AR136" s="5" t="b">
        <f ca="1">IF(ISERROR(DATEVALUE(TEXT(Spreadsheet!M136,"mm/dd/yyyy")) &gt; TODAY()),IF(ISBLANK(Spreadsheet!M136),TRUE,FALSE),IF(DATEVALUE(TEXT(Spreadsheet!M136,"mm/dd/yyyy")) &gt; TODAY(),FALSE,TRUE))</f>
        <v>1</v>
      </c>
      <c r="AS136" s="5" t="b">
        <f>OR(ISBLANK(Spreadsheet!N136),LEN(Spreadsheet!N136)&lt;=100)</f>
        <v>1</v>
      </c>
      <c r="AT136" s="5" t="b">
        <f>OR(ISBLANK(Spreadsheet!O136),UPPER(Spreadsheet!O136)="YES")</f>
        <v>1</v>
      </c>
      <c r="AU136" s="5" t="b">
        <f>OR(ISBLANK(Spreadsheet!P136),UPPER(Spreadsheet!P136)="YES")</f>
        <v>1</v>
      </c>
      <c r="AV136" s="5" t="b">
        <f t="array" ref="AV136">IF(ISBLANK(Spreadsheet!Q136),TRUE,ISNUMBER(MATCH(TRUE,EXACT(Spreadsheet!Q136,OnGroupsPriorIns),0)))</f>
        <v>1</v>
      </c>
      <c r="AW136" s="5" t="b">
        <f>OR(ISBLANK(Spreadsheet!R136),UPPER(Spreadsheet!R136)="YES")</f>
        <v>1</v>
      </c>
      <c r="AX136" s="5" t="b">
        <f>OR(ISBLANK(Spreadsheet!S136),UPPER(Spreadsheet!S136)="YES")</f>
        <v>1</v>
      </c>
      <c r="AY136" s="5" t="b">
        <f>OR(AND(ISBLANK(Spreadsheet!C136),LEN(Spreadsheet!T136)=0),AND(NOT(ISBLANK(Spreadsheet!C136)),LEN(Spreadsheet!T136)&gt;0,LEN(Spreadsheet!T136)&lt;=50))</f>
        <v>1</v>
      </c>
      <c r="AZ136" s="5" t="b">
        <f>OR(LEN(Spreadsheet!U136)=0,AND(LEN(Spreadsheet!U136)&gt;0,LEN(Spreadsheet!U136)&lt;=50))</f>
        <v>1</v>
      </c>
      <c r="BA136" s="5" t="b">
        <f>OR(AND(ISBLANK(Spreadsheet!C136),LEN(Spreadsheet!V136)=0),AND(NOT(ISBLANK(Spreadsheet!C136)),LEN(Spreadsheet!V136)&gt;0,LEN(Spreadsheet!V136)&lt;=50))</f>
        <v>1</v>
      </c>
      <c r="BB136" s="5" t="b">
        <f t="array" ref="BB136">IF(AND(ISBLANK(Spreadsheet!C136),LEN(Spreadsheet!W136)=0),TRUE,ISNUMBER(MATCH(TRUE,EXACT(Spreadsheet!W136,States),0)))</f>
        <v>1</v>
      </c>
      <c r="BC136" s="5" t="b">
        <f>OR(AND(ISBLANK(Spreadsheet!C136),LEN(Spreadsheet!X136)=0),AND(NOT(ISBLANK(Spreadsheet!C136)),LEN(Spreadsheet!X136)&gt;0,LEN(Spreadsheet!X136)=5,ISNUMBER(VALUE(Spreadsheet!X136))))</f>
        <v>1</v>
      </c>
      <c r="BD136" s="5" t="b">
        <f>OR(ISBLANK(Spreadsheet!Z136),LEN(Spreadsheet!Z136)&lt;=50)</f>
        <v>1</v>
      </c>
      <c r="BE136" s="5" t="b">
        <f>ISBLANK(Spreadsheet!AA136)</f>
        <v>1</v>
      </c>
      <c r="BF136" s="5" t="b">
        <f>ISBLANK(Spreadsheet!AB136)</f>
        <v>1</v>
      </c>
      <c r="BG136" s="5" t="b">
        <f>IF(ISERROR(DATEVALUE(TEXT(Spreadsheet!AC136,"mm/dd/yyyy")) &gt; DATEVALUE(TEXT(Spreadsheet!J136,"mm/dd/yyyy"))),IF(OR(AND(ISBLANK(Spreadsheet!AC136),ISBLANK(Spreadsheet!C136)),AND(NOT(ISBLANK(Spreadsheet!C136)),ISBLANK(Spreadsheet!AC136),NOT(ISBLANK(Spreadsheet!D136)))),TRUE,FALSE),IF(DATEVALUE(TEXT(Spreadsheet!AC136,"mm/dd/yyyy")) &gt; DATEVALUE(TEXT(Spreadsheet!J136,"mm/dd/yyyy")),TRUE,FALSE))</f>
        <v>1</v>
      </c>
      <c r="BH136" s="5" t="b">
        <f>OR(AND(ISBLANK(Spreadsheet!C136),ISBLANK(Spreadsheet!AE136)),AND(NOT(ISBLANK(Spreadsheet!C136)),NOT(ISBLANK(Spreadsheet!D136)),ISBLANK(Spreadsheet!AE136)),AND(NOT(ISBLANK(Spreadsheet!C136)),ISBLANK(Spreadsheet!D136),NOT(ISBLANK(Spreadsheet!AE136)),LEN(Spreadsheet!AE136)&lt;=100))</f>
        <v>1</v>
      </c>
      <c r="BI136" s="5" t="b">
        <f t="array" ref="BI136">IF(ISBLANK(Spreadsheet!AF136),TRUE,ISNUMBER(MATCH(TRUE,EXACT(Spreadsheet!AF136,CobraShortReasons),0)))</f>
        <v>1</v>
      </c>
      <c r="BJ136" s="5" t="b">
        <f ca="1">IF(ISERROR(DATEVALUE(TEXT(Spreadsheet!AG136,"mm/dd/yyyy")) &gt; TODAY()),IF(ISBLANK(Spreadsheet!AG136),TRUE,FALSE),IF(DATEVALUE(TEXT(Spreadsheet!AG136,"mm/dd/yyyy")) &gt; TODAY(),FALSE,TRUE))</f>
        <v>1</v>
      </c>
      <c r="BK136" s="5" t="b">
        <f>OR(ISBLANK(Spreadsheet!AH136),LEN(Spreadsheet!AH136)&lt;=25)</f>
        <v>1</v>
      </c>
      <c r="BL136" s="5" t="b">
        <f t="array" aca="1" ref="BL136" ca="1">IF(ISBLANK(Spreadsheet!AI136),TRUE,ISNUMBER(MATCH(TRUE,EXACT(Spreadsheet!AI136,INDIRECT(Spreadsheet!$D$2)),0)))</f>
        <v>1</v>
      </c>
      <c r="BM136" s="5" t="b">
        <f t="array" aca="1" ref="BM136" ca="1">IF(ISBLANK(Spreadsheet!AJ136),TRUE,ISNUMBER(MATCH(TRUE,EXACT(Spreadsheet!AJ136,INDIRECT(Spreadsheet!BJ136)),0)))</f>
        <v>1</v>
      </c>
      <c r="BN136" s="5" t="b">
        <f t="array" ref="BN136">IF(ISBLANK(Spreadsheet!AK136),TRUE,ISNUMBER(MATCH(TRUE,EXACT(Spreadsheet!AK136,DentalPlans),0)))</f>
        <v>1</v>
      </c>
      <c r="BO136" s="5" t="b">
        <f t="array" aca="1" ref="BO136" ca="1">IF(ISBLANK(Spreadsheet!AL136),TRUE,ISNUMBER(MATCH(TRUE,EXACT(Spreadsheet!AL136,INDIRECT(Spreadsheet!BK136)),0)))</f>
        <v>1</v>
      </c>
      <c r="BP136" s="5" t="b">
        <f t="array" ref="BP136">IF(ISBLANK(Spreadsheet!AM136),TRUE,ISNUMBER(MATCH(TRUE,EXACT(Spreadsheet!AM136,VisionPlans),0)))</f>
        <v>1</v>
      </c>
      <c r="BQ136" s="5" t="b">
        <f t="array" aca="1" ref="BQ136" ca="1">IF(ISBLANK(Spreadsheet!AN136),TRUE,ISNUMBER(MATCH(TRUE,EXACT(Spreadsheet!AN136,INDIRECT(Spreadsheet!BL136)),0)))</f>
        <v>1</v>
      </c>
      <c r="BR136" s="5" t="b">
        <f t="array" ref="BR136">IF(ISBLANK(Spreadsheet!AO136),TRUE,ISNUMBER(MATCH(TRUE,EXACT(Spreadsheet!AO136,LifeBenefitClasses),0)))</f>
        <v>1</v>
      </c>
      <c r="BS136" s="5" t="b">
        <f>IF(OR(ISBLANK(Spreadsheet!AO136), Spreadsheet!AO136="Waive"),IF(ISBLANK(Spreadsheet!AP136),TRUE,FALSE),IF(OR(AND(NOT(ISBLANK(Spreadsheet!AO136)),ISBLANK(Spreadsheet!AP136)),NOT(ISNUMBER(VALUE(Spreadsheet!AP136)))),FALSE,IF(OR(AND(Spreadsheet!AP136&lt;6,MOD(Spreadsheet!AP136*10,5)=0), MOD(Spreadsheet!AP136,5000)=0),TRUE,FALSE)))</f>
        <v>1</v>
      </c>
      <c r="BT136" s="5" t="b">
        <f t="array" ref="BT136">IF(ISBLANK(Spreadsheet!AQ136),TRUE,ISNUMBER(MATCH(TRUE,EXACT(Spreadsheet!AQ136,EnrollWaive),0)))</f>
        <v>1</v>
      </c>
      <c r="BU136" s="5" t="b">
        <f t="array" ref="BU136">IF(ISBLANK(Spreadsheet!AR136),TRUE,ISNUMBER(MATCH(TRUE,EXACT(Spreadsheet!AR136,LifeBenefitClasses),0)))</f>
        <v>1</v>
      </c>
      <c r="BV136" s="5" t="b">
        <f>IF(OR(ISBLANK(Spreadsheet!AR136), Spreadsheet!AR136="Waive"),IF(ISBLANK(Spreadsheet!AS136),TRUE,FALSE),IF(OR(AND(NOT(ISBLANK(Spreadsheet!AR136)),ISBLANK(Spreadsheet!AS136)),NOT(ISNUMBER(VALUE(Spreadsheet!AS136)))),FALSE,IF(OR(AND(Spreadsheet!AS136&lt;6,MOD(Spreadsheet!AS136*10,5)=0), MOD(Spreadsheet!AS136,10000)=0),TRUE,FALSE)))</f>
        <v>1</v>
      </c>
      <c r="BW136" s="5" t="b">
        <f t="array" ref="BW136">IF(ISBLANK(Spreadsheet!AT136),TRUE,ISNUMBER(MATCH(TRUE,EXACT(Spreadsheet!AT136,LifeBenefitClasses),0)))</f>
        <v>1</v>
      </c>
      <c r="BX136" s="5" t="b">
        <f>IF(OR(ISBLANK(Spreadsheet!AT136), Spreadsheet!AT136="Waive"),IF(ISBLANK(Spreadsheet!AU136),TRUE,FALSE),IF(OR(AND(NOT(ISBLANK(Spreadsheet!AT136)),ISBLANK(Spreadsheet!AU136)),NOT(ISNUMBER(VALUE(Spreadsheet!AU136)))),FALSE,IF(AND(NOT(OR(ISBLANK(Spreadsheet!AT136),Spreadsheet!AT136="Waive")),NOT(OR(ISBLANK(Spreadsheet!AR136),Spreadsheet!AR136="Waive")),MOD(Spreadsheet!AU136,5000)=0, Spreadsheet!AU136&lt;=(Spreadsheet!AS136*0.5)),TRUE,FALSE)))</f>
        <v>1</v>
      </c>
      <c r="BY136" s="5" t="b">
        <f t="array" ref="BY136">IF(ISBLANK(Spreadsheet!AV136),TRUE,ISNUMBER(MATCH(TRUE,EXACT(Spreadsheet!AV136,EnrollWaive),0)))</f>
        <v>1</v>
      </c>
      <c r="BZ136" s="5" t="b">
        <f t="array" ref="BZ136">IF(ISBLANK(Spreadsheet!AW136),TRUE,ISNUMBER(MATCH(TRUE,EXACT(Spreadsheet!AW136,LifeBenefitClasses),0)))</f>
        <v>1</v>
      </c>
      <c r="CA136" s="5" t="b">
        <f t="array" ref="CA136">IF(ISBLANK(Spreadsheet!AX136),TRUE,ISNUMBER(MATCH(TRUE,EXACT(Spreadsheet!AX136,LifeBenefitClasses),0)))</f>
        <v>1</v>
      </c>
      <c r="CB136" s="5" t="b">
        <f t="array" ref="CB136">IF(ISBLANK(Spreadsheet!AY136),TRUE,ISNUMBER(MATCH(TRUE,EXACT(Spreadsheet!AY136,LifeBenefitClasses),0)))</f>
        <v>1</v>
      </c>
      <c r="CC136" s="5" t="b">
        <f t="array" ref="CC136">IF(ISBLANK(Spreadsheet!AZ136),TRUE,ISNUMBER(MATCH(TRUE,EXACT(Spreadsheet!AZ136,LifeBenefitClasses),0)))</f>
        <v>1</v>
      </c>
      <c r="CD136" s="5" t="b">
        <f t="array" ref="CD136">IF(ISBLANK(Spreadsheet!BA136),TRUE,ISNUMBER(MATCH(TRUE,EXACT(Spreadsheet!BA136,LifeBenefitClasses),0)))</f>
        <v>1</v>
      </c>
      <c r="CE136" s="5" t="b">
        <f>IF(OR(ISBLANK(Spreadsheet!BA136), Spreadsheet!BA136="Waive"),IF(ISBLANK(Spreadsheet!BB136),TRUE,FALSE),IF(OR(AND(NOT(ISBLANK(Spreadsheet!BA136)),ISBLANK(Spreadsheet!BB136)),NOT(ISNUMBER(VALUE(Spreadsheet!BB136))),ISBLANK(Spreadsheet!BC136),NOT(ISNUMBER(VALUE(Spreadsheet!BC136)))),FALSE,IF(AND(Spreadsheet!BB136&gt;=50000,Spreadsheet!BB136&lt;=250000,MOD(Spreadsheet!BB136,10000)=0,Spreadsheet!BB136&lt;=(10*Spreadsheet!BC136)),TRUE,FALSE)))</f>
        <v>1</v>
      </c>
      <c r="CF136" s="5" t="b">
        <f>IF(NOT(ISBLANK(Spreadsheet!BC136)),AND(ISNUMBER(VALUE(Spreadsheet!BC136)),Spreadsheet!BC136&gt;0),AND(OR(ISBLANK(Spreadsheet!AO136),Spreadsheet!AO136="Waive",AND(NOT(OR(ISBLANK(Spreadsheet!AO136),Spreadsheet!AO136="Waive")),Spreadsheet!AP136&gt;=6)),OR(ISBLANK(Spreadsheet!AR136),AND(NOT(OR(ISBLANK(Spreadsheet!AR136),Spreadsheet!AR136="Waive")),Spreadsheet!AS136&gt;=6)),OR(ISBLANK(Spreadsheet!AW136)),OR(ISBLANK(Spreadsheet!AX136)),OR(ISBLANK(Spreadsheet!AY136)),OR(ISBLANK(Spreadsheet!AZ136)),OR(ISBLANK(Spreadsheet!BA136),Spreadsheet!BA136="Waive")))</f>
        <v>1</v>
      </c>
      <c r="CG136" s="5" t="b">
        <f t="shared" ref="CG136:CG199" ca="1" si="13">NOT(ISERROR(H136))</f>
        <v>1</v>
      </c>
    </row>
    <row r="137" spans="8:85" x14ac:dyDescent="0.3">
      <c r="H137" s="5">
        <f t="shared" ca="1" si="10"/>
        <v>2</v>
      </c>
      <c r="I137" s="5" t="str">
        <f t="shared" ca="1" si="11"/>
        <v/>
      </c>
      <c r="J137" s="5" t="str">
        <f>IF(AND(NOT(ISBLANK(Spreadsheet!C137)),ISBLANK(Spreadsheet!D137)),Spreadsheet!F137&amp;" "&amp;Spreadsheet!H137,"")</f>
        <v/>
      </c>
      <c r="K137" s="5">
        <f>IF(AND(NOT(ISBLANK(Spreadsheet!C137)),ISBLANK(Spreadsheet!D137)),COUNTIFS(Spreadsheet!E138:E$786,"=Child",Spreadsheet!C138:C$786, "="&amp;Spreadsheet!C137) + COUNTIFS(Spreadsheet!E138:E$786,"=Step-child",Spreadsheet!C138:C$786, "="&amp;Spreadsheet!C137),0)</f>
        <v>0</v>
      </c>
      <c r="L137" s="5">
        <f>IF(NOT(ISBLANK(J137)),COUNTIFS(Spreadsheet!E138:E$786,"=Wife",Spreadsheet!C138:C$786, "="&amp;Spreadsheet!C137) + COUNTIFS(Spreadsheet!E138:E$786,"=Husband",Spreadsheet!C138:C$786, "="&amp;Spreadsheet!C137),0)</f>
        <v>0</v>
      </c>
      <c r="M137" s="5">
        <f>IF(NOT(ISBLANK(Spreadsheet!AJ137)),VLOOKUP(Spreadsheet!AJ137,'Drop Downs'!$P$2:$R$16,3,FALSE),0)</f>
        <v>0</v>
      </c>
      <c r="N137" s="5">
        <f>IF(NOT(ISBLANK(Spreadsheet!AJ137)), VLOOKUP(Spreadsheet!AJ137,'Drop Downs'!$P$2:$R$16,2,FALSE),0)</f>
        <v>0</v>
      </c>
      <c r="O137" s="5">
        <f>IF(NOT(ISBLANK(Spreadsheet!AL137)),VLOOKUP(Spreadsheet!AL137,'Drop Downs'!$P$2:$R$16,3,FALSE), 0)</f>
        <v>0</v>
      </c>
      <c r="P137" s="5">
        <f>IF(NOT(ISBLANK(Spreadsheet!AL137)),VLOOKUP(Spreadsheet!AL137,'Drop Downs'!$P$2:$R$16,2,FALSE),0)</f>
        <v>0</v>
      </c>
      <c r="Q137" s="5">
        <f>IF(NOT(ISBLANK(Spreadsheet!AN137)),VLOOKUP(Spreadsheet!AN137,'Drop Downs'!$P$2:$R$16,3,FALSE),0)</f>
        <v>0</v>
      </c>
      <c r="R137" s="5">
        <f>IF(NOT(ISBLANK(Spreadsheet!AN137)),VLOOKUP(Spreadsheet!AN137,'Drop Downs'!$P$2:$R$16,2,FALSE),0)</f>
        <v>0</v>
      </c>
      <c r="S137" s="5" t="str">
        <f>IF(OR(M137&gt;K137,N137&gt;L137,O137&gt;K137, Q137&gt;K137,N137&gt;L137, P137&gt;L137, R137&gt;L137),"Member currently has a coverage election over what he/she needs.  Please add more dependents or adjust the coverage election.","")&amp;(IF(AND(NOT(ISBLANK(Spreadsheet!C137)),NOT(ISBLANK(Spreadsheet!D137)),ISBLANK(Spreadsheet!E137)),"Dependent lacks a relationship to member.Please select one from the drop-down.",""))</f>
        <v/>
      </c>
      <c r="T137" s="5" t="b">
        <f t="shared" si="12"/>
        <v>1</v>
      </c>
      <c r="U137" s="5" t="b">
        <f>OR(ISBLANK(Spreadsheet!C137),IF(NOT(ISBLANK(Spreadsheet!D137)),NOT(ISBLANK(Spreadsheet!E137)),TRUE))</f>
        <v>1</v>
      </c>
      <c r="V137" s="5" t="b">
        <f>OR(ISBLANK(Spreadsheet!C137), NOT(ISBLANK(Spreadsheet!I137)))</f>
        <v>1</v>
      </c>
      <c r="W137" s="5" t="b">
        <f>OR(ISBLANK(Spreadsheet!D137),NOT(ISBLANK(Spreadsheet!C137)))</f>
        <v>1</v>
      </c>
      <c r="X137" s="155" t="str">
        <f>REPT("0",MIN(FIND({1,2,3,4,5,6,7,8,9},Spreadsheet!C137&amp;"123456789"))-1)&amp;IF(ISBLANK(Spreadsheet!C137),"",SUMPRODUCT(MID(0&amp;Spreadsheet!C137,LARGE(INDEX(ISNUMBER(--MID(Spreadsheet!C137,ROW($1:$225),1))*
 ROW($1:$225),0),ROW($1:$225))+1,1)*10^ROW($1:$225)/10))</f>
        <v/>
      </c>
      <c r="Y137" s="5" t="b">
        <f>IF(NOT(ISBLANK(Spreadsheet!C137)),IF(AND(ISNUMBER(VALUE(Spreadsheet!C137)), LEN(Spreadsheet!C137)=9),TRUE,FALSE),TRUE)</f>
        <v>1</v>
      </c>
      <c r="Z137" s="155" t="str">
        <f>REPT("0",MIN(FIND({1,2,3,4,5,6,7,8,9},Spreadsheet!D137&amp;"123456789"))-1)&amp;IF(ISBLANK(Spreadsheet!D137),"",SUMPRODUCT(MID(0&amp;Spreadsheet!D137,LARGE(INDEX(ISNUMBER(--MID(Spreadsheet!D137,ROW($1:$225),1))*
 ROW($1:$225),0),ROW($1:$225))+1,1)*10^ROW($1:$225)/10))</f>
        <v/>
      </c>
      <c r="AA137" s="5" t="b">
        <f>IF(AND(NOT(ISBLANK(Spreadsheet!D137)),NOT(ISBLANK(Spreadsheet!C137))),IF(AND(ISNUMBER(VALUE(Spreadsheet!D137)), LEN(Spreadsheet!D137)=9),TRUE,FALSE),IF(AND(NOT(ISBLANK(Spreadsheet!D137)),ISBLANK(Spreadsheet!C137)),FALSE,TRUE))</f>
        <v>1</v>
      </c>
      <c r="AB137" s="5" t="b">
        <f>OR(ISBLANK(Spreadsheet!Y137),IF(NOT(ISBLANK(Spreadsheet!Y137)),LEN(Spreadsheet!Y137)=10,ISNUMBER(VALUE(Spreadsheet!Y137))))</f>
        <v>1</v>
      </c>
      <c r="AC137" s="5" t="b">
        <f>OR(ISBLANK(Spreadsheet!AI137), AND(NOT(ISBLANK(Spreadsheet!AJ137)), NOT(ISNUMBER(SEARCH("Waive",Spreadsheet!AJ137)))))</f>
        <v>1</v>
      </c>
      <c r="AD137" s="5" t="b">
        <f>OR(ISBLANK(Spreadsheet!AK137), AND(NOT(ISBLANK(Spreadsheet!AL137)), NOT(ISNUMBER(SEARCH("Waive",Spreadsheet!AL137)))))</f>
        <v>1</v>
      </c>
      <c r="AE137" s="5" t="b">
        <f>OR(ISBLANK(Spreadsheet!AM137), AND(NOT(ISBLANK(Spreadsheet!AN137)), NOT(ISNUMBER(SEARCH("Waive", Spreadsheet!AN137)))))</f>
        <v>1</v>
      </c>
      <c r="AF137" s="5" t="b">
        <f>OR(ISBLANK(Spreadsheet!C137), NOT(ISBLANK(Spreadsheet!D137)),NOT(ISBLANK(Spreadsheet!L137)))</f>
        <v>1</v>
      </c>
      <c r="AG137" s="5" t="b">
        <f>IF(AND(NOT(ISBLANK(Spreadsheet!C137)), NOT(ISBLANK(Spreadsheet!D137)),Spreadsheet!C137&lt;&gt;Spreadsheet!D137),IF(ISERROR(VLOOKUP(Spreadsheet!C137, Spreadsheet!$C$6:'Spreadsheet'!$C136,1,FALSE)), FALSE, TRUE),TRUE)</f>
        <v>1</v>
      </c>
      <c r="AH137" s="5" t="b">
        <f>Spreadsheet!$B$2=Spreadsheet!AD137</f>
        <v>1</v>
      </c>
      <c r="AI137" s="5" t="b">
        <f>IF(ISBLANK(Spreadsheet!G137),TRUE,IF(OR(LEN(Spreadsheet!G137)&gt;1,ISNUMBER(VALUE(Spreadsheet!G137))),FALSE,TRUE))</f>
        <v>1</v>
      </c>
      <c r="AJ137" s="5" t="b">
        <f>OR(ISBLANK(Spreadsheet!C137), NOT(ISBLANK(Spreadsheet!B137)), NOT(ISBLANK(Spreadsheet!D137)))</f>
        <v>1</v>
      </c>
      <c r="AK137" s="5" t="b">
        <f t="array" ref="AK137">IF(OR(AND(ISBLANK(Spreadsheet!E137),ISBLANK(Spreadsheet!D137),NOT(ISBLANK(Spreadsheet!C137))),AND(ISBLANK(Spreadsheet!E137),ISBLANK(Spreadsheet!D137),ISBLANK(Spreadsheet!C137))),TRUE,ISNUMBER(MATCH(TRUE,EXACT(Spreadsheet!E137,Relationships),0)))</f>
        <v>1</v>
      </c>
      <c r="AL137" s="5" t="b">
        <f>IF(NOT(ISBLANK(Spreadsheet!C137)),IF(OR(ISBLANK(Spreadsheet!F137),LEN(Spreadsheet!F137)&gt;40),FALSE,TRUE),TRUE)</f>
        <v>1</v>
      </c>
      <c r="AM137" s="5" t="b">
        <f>IF(NOT(ISBLANK(Spreadsheet!C137)),IF(OR(ISBLANK(Spreadsheet!H137),LEN(Spreadsheet!H137)&gt;40),FALSE,TRUE),TRUE)</f>
        <v>1</v>
      </c>
      <c r="AN137" s="5" t="b">
        <f t="array" ref="AN137">IF(ISBLANK(Spreadsheet!I137),TRUE,ISNUMBER(MATCH(TRUE,EXACT(Spreadsheet!I137,GenderValues),0)))</f>
        <v>1</v>
      </c>
      <c r="AO137" s="5" t="b">
        <f ca="1">IF(ISERROR(DATEVALUE(TEXT(Spreadsheet!J137,"mm/dd/yyyy")) &gt; TODAY()),IF(AND(ISBLANK(Spreadsheet!J137),ISBLANK(Spreadsheet!C137)),TRUE,FALSE),IF(DATEVALUE(TEXT(Spreadsheet!J137,"mm/dd/yyyy")) &gt; TODAY(),FALSE,TRUE))</f>
        <v>1</v>
      </c>
      <c r="AP137" s="5" t="b">
        <f>OR(ISBLANK(Spreadsheet!K137),LEN(Spreadsheet!K137)&lt;=100)</f>
        <v>1</v>
      </c>
      <c r="AQ137" s="5" t="b">
        <f t="array" ref="AQ137">IF(OR(AND(ISBLANK(Spreadsheet!L137),ISBLANK(Spreadsheet!C137)),AND(NOT(ISBLANK(Spreadsheet!C137)),NOT(ISBLANK(Spreadsheet!D137)))),TRUE,ISNUMBER(MATCH(TRUE,EXACT(Spreadsheet!L137,MaritalStatus),0)))</f>
        <v>1</v>
      </c>
      <c r="AR137" s="5" t="b">
        <f ca="1">IF(ISERROR(DATEVALUE(TEXT(Spreadsheet!M137,"mm/dd/yyyy")) &gt; TODAY()),IF(ISBLANK(Spreadsheet!M137),TRUE,FALSE),IF(DATEVALUE(TEXT(Spreadsheet!M137,"mm/dd/yyyy")) &gt; TODAY(),FALSE,TRUE))</f>
        <v>1</v>
      </c>
      <c r="AS137" s="5" t="b">
        <f>OR(ISBLANK(Spreadsheet!N137),LEN(Spreadsheet!N137)&lt;=100)</f>
        <v>1</v>
      </c>
      <c r="AT137" s="5" t="b">
        <f>OR(ISBLANK(Spreadsheet!O137),UPPER(Spreadsheet!O137)="YES")</f>
        <v>1</v>
      </c>
      <c r="AU137" s="5" t="b">
        <f>OR(ISBLANK(Spreadsheet!P137),UPPER(Spreadsheet!P137)="YES")</f>
        <v>1</v>
      </c>
      <c r="AV137" s="5" t="b">
        <f t="array" ref="AV137">IF(ISBLANK(Spreadsheet!Q137),TRUE,ISNUMBER(MATCH(TRUE,EXACT(Spreadsheet!Q137,OnGroupsPriorIns),0)))</f>
        <v>1</v>
      </c>
      <c r="AW137" s="5" t="b">
        <f>OR(ISBLANK(Spreadsheet!R137),UPPER(Spreadsheet!R137)="YES")</f>
        <v>1</v>
      </c>
      <c r="AX137" s="5" t="b">
        <f>OR(ISBLANK(Spreadsheet!S137),UPPER(Spreadsheet!S137)="YES")</f>
        <v>1</v>
      </c>
      <c r="AY137" s="5" t="b">
        <f>OR(AND(ISBLANK(Spreadsheet!C137),LEN(Spreadsheet!T137)=0),AND(NOT(ISBLANK(Spreadsheet!C137)),LEN(Spreadsheet!T137)&gt;0,LEN(Spreadsheet!T137)&lt;=50))</f>
        <v>1</v>
      </c>
      <c r="AZ137" s="5" t="b">
        <f>OR(LEN(Spreadsheet!U137)=0,AND(LEN(Spreadsheet!U137)&gt;0,LEN(Spreadsheet!U137)&lt;=50))</f>
        <v>1</v>
      </c>
      <c r="BA137" s="5" t="b">
        <f>OR(AND(ISBLANK(Spreadsheet!C137),LEN(Spreadsheet!V137)=0),AND(NOT(ISBLANK(Spreadsheet!C137)),LEN(Spreadsheet!V137)&gt;0,LEN(Spreadsheet!V137)&lt;=50))</f>
        <v>1</v>
      </c>
      <c r="BB137" s="5" t="b">
        <f t="array" ref="BB137">IF(AND(ISBLANK(Spreadsheet!C137),LEN(Spreadsheet!W137)=0),TRUE,ISNUMBER(MATCH(TRUE,EXACT(Spreadsheet!W137,States),0)))</f>
        <v>1</v>
      </c>
      <c r="BC137" s="5" t="b">
        <f>OR(AND(ISBLANK(Spreadsheet!C137),LEN(Spreadsheet!X137)=0),AND(NOT(ISBLANK(Spreadsheet!C137)),LEN(Spreadsheet!X137)&gt;0,LEN(Spreadsheet!X137)=5,ISNUMBER(VALUE(Spreadsheet!X137))))</f>
        <v>1</v>
      </c>
      <c r="BD137" s="5" t="b">
        <f>OR(ISBLANK(Spreadsheet!Z137),LEN(Spreadsheet!Z137)&lt;=50)</f>
        <v>1</v>
      </c>
      <c r="BE137" s="5" t="b">
        <f>ISBLANK(Spreadsheet!AA137)</f>
        <v>1</v>
      </c>
      <c r="BF137" s="5" t="b">
        <f>ISBLANK(Spreadsheet!AB137)</f>
        <v>1</v>
      </c>
      <c r="BG137" s="5" t="b">
        <f>IF(ISERROR(DATEVALUE(TEXT(Spreadsheet!AC137,"mm/dd/yyyy")) &gt; DATEVALUE(TEXT(Spreadsheet!J137,"mm/dd/yyyy"))),IF(OR(AND(ISBLANK(Spreadsheet!AC137),ISBLANK(Spreadsheet!C137)),AND(NOT(ISBLANK(Spreadsheet!C137)),ISBLANK(Spreadsheet!AC137),NOT(ISBLANK(Spreadsheet!D137)))),TRUE,FALSE),IF(DATEVALUE(TEXT(Spreadsheet!AC137,"mm/dd/yyyy")) &gt; DATEVALUE(TEXT(Spreadsheet!J137,"mm/dd/yyyy")),TRUE,FALSE))</f>
        <v>1</v>
      </c>
      <c r="BH137" s="5" t="b">
        <f>OR(AND(ISBLANK(Spreadsheet!C137),ISBLANK(Spreadsheet!AE137)),AND(NOT(ISBLANK(Spreadsheet!C137)),NOT(ISBLANK(Spreadsheet!D137)),ISBLANK(Spreadsheet!AE137)),AND(NOT(ISBLANK(Spreadsheet!C137)),ISBLANK(Spreadsheet!D137),NOT(ISBLANK(Spreadsheet!AE137)),LEN(Spreadsheet!AE137)&lt;=100))</f>
        <v>1</v>
      </c>
      <c r="BI137" s="5" t="b">
        <f t="array" ref="BI137">IF(ISBLANK(Spreadsheet!AF137),TRUE,ISNUMBER(MATCH(TRUE,EXACT(Spreadsheet!AF137,CobraShortReasons),0)))</f>
        <v>1</v>
      </c>
      <c r="BJ137" s="5" t="b">
        <f ca="1">IF(ISERROR(DATEVALUE(TEXT(Spreadsheet!AG137,"mm/dd/yyyy")) &gt; TODAY()),IF(ISBLANK(Spreadsheet!AG137),TRUE,FALSE),IF(DATEVALUE(TEXT(Spreadsheet!AG137,"mm/dd/yyyy")) &gt; TODAY(),FALSE,TRUE))</f>
        <v>1</v>
      </c>
      <c r="BK137" s="5" t="b">
        <f>OR(ISBLANK(Spreadsheet!AH137),LEN(Spreadsheet!AH137)&lt;=25)</f>
        <v>1</v>
      </c>
      <c r="BL137" s="5" t="b">
        <f t="array" aca="1" ref="BL137" ca="1">IF(ISBLANK(Spreadsheet!AI137),TRUE,ISNUMBER(MATCH(TRUE,EXACT(Spreadsheet!AI137,INDIRECT(Spreadsheet!$D$2)),0)))</f>
        <v>1</v>
      </c>
      <c r="BM137" s="5" t="b">
        <f t="array" aca="1" ref="BM137" ca="1">IF(ISBLANK(Spreadsheet!AJ137),TRUE,ISNUMBER(MATCH(TRUE,EXACT(Spreadsheet!AJ137,INDIRECT(Spreadsheet!BJ137)),0)))</f>
        <v>1</v>
      </c>
      <c r="BN137" s="5" t="b">
        <f t="array" ref="BN137">IF(ISBLANK(Spreadsheet!AK137),TRUE,ISNUMBER(MATCH(TRUE,EXACT(Spreadsheet!AK137,DentalPlans),0)))</f>
        <v>1</v>
      </c>
      <c r="BO137" s="5" t="b">
        <f t="array" aca="1" ref="BO137" ca="1">IF(ISBLANK(Spreadsheet!AL137),TRUE,ISNUMBER(MATCH(TRUE,EXACT(Spreadsheet!AL137,INDIRECT(Spreadsheet!BK137)),0)))</f>
        <v>1</v>
      </c>
      <c r="BP137" s="5" t="b">
        <f t="array" ref="BP137">IF(ISBLANK(Spreadsheet!AM137),TRUE,ISNUMBER(MATCH(TRUE,EXACT(Spreadsheet!AM137,VisionPlans),0)))</f>
        <v>1</v>
      </c>
      <c r="BQ137" s="5" t="b">
        <f t="array" aca="1" ref="BQ137" ca="1">IF(ISBLANK(Spreadsheet!AN137),TRUE,ISNUMBER(MATCH(TRUE,EXACT(Spreadsheet!AN137,INDIRECT(Spreadsheet!BL137)),0)))</f>
        <v>1</v>
      </c>
      <c r="BR137" s="5" t="b">
        <f t="array" ref="BR137">IF(ISBLANK(Spreadsheet!AO137),TRUE,ISNUMBER(MATCH(TRUE,EXACT(Spreadsheet!AO137,LifeBenefitClasses),0)))</f>
        <v>1</v>
      </c>
      <c r="BS137" s="5" t="b">
        <f>IF(OR(ISBLANK(Spreadsheet!AO137), Spreadsheet!AO137="Waive"),IF(ISBLANK(Spreadsheet!AP137),TRUE,FALSE),IF(OR(AND(NOT(ISBLANK(Spreadsheet!AO137)),ISBLANK(Spreadsheet!AP137)),NOT(ISNUMBER(VALUE(Spreadsheet!AP137)))),FALSE,IF(OR(AND(Spreadsheet!AP137&lt;6,MOD(Spreadsheet!AP137*10,5)=0), MOD(Spreadsheet!AP137,5000)=0),TRUE,FALSE)))</f>
        <v>1</v>
      </c>
      <c r="BT137" s="5" t="b">
        <f t="array" ref="BT137">IF(ISBLANK(Spreadsheet!AQ137),TRUE,ISNUMBER(MATCH(TRUE,EXACT(Spreadsheet!AQ137,EnrollWaive),0)))</f>
        <v>1</v>
      </c>
      <c r="BU137" s="5" t="b">
        <f t="array" ref="BU137">IF(ISBLANK(Spreadsheet!AR137),TRUE,ISNUMBER(MATCH(TRUE,EXACT(Spreadsheet!AR137,LifeBenefitClasses),0)))</f>
        <v>1</v>
      </c>
      <c r="BV137" s="5" t="b">
        <f>IF(OR(ISBLANK(Spreadsheet!AR137), Spreadsheet!AR137="Waive"),IF(ISBLANK(Spreadsheet!AS137),TRUE,FALSE),IF(OR(AND(NOT(ISBLANK(Spreadsheet!AR137)),ISBLANK(Spreadsheet!AS137)),NOT(ISNUMBER(VALUE(Spreadsheet!AS137)))),FALSE,IF(OR(AND(Spreadsheet!AS137&lt;6,MOD(Spreadsheet!AS137*10,5)=0), MOD(Spreadsheet!AS137,10000)=0),TRUE,FALSE)))</f>
        <v>1</v>
      </c>
      <c r="BW137" s="5" t="b">
        <f t="array" ref="BW137">IF(ISBLANK(Spreadsheet!AT137),TRUE,ISNUMBER(MATCH(TRUE,EXACT(Spreadsheet!AT137,LifeBenefitClasses),0)))</f>
        <v>1</v>
      </c>
      <c r="BX137" s="5" t="b">
        <f>IF(OR(ISBLANK(Spreadsheet!AT137), Spreadsheet!AT137="Waive"),IF(ISBLANK(Spreadsheet!AU137),TRUE,FALSE),IF(OR(AND(NOT(ISBLANK(Spreadsheet!AT137)),ISBLANK(Spreadsheet!AU137)),NOT(ISNUMBER(VALUE(Spreadsheet!AU137)))),FALSE,IF(AND(NOT(OR(ISBLANK(Spreadsheet!AT137),Spreadsheet!AT137="Waive")),NOT(OR(ISBLANK(Spreadsheet!AR137),Spreadsheet!AR137="Waive")),MOD(Spreadsheet!AU137,5000)=0, Spreadsheet!AU137&lt;=(Spreadsheet!AS137*0.5)),TRUE,FALSE)))</f>
        <v>1</v>
      </c>
      <c r="BY137" s="5" t="b">
        <f t="array" ref="BY137">IF(ISBLANK(Spreadsheet!AV137),TRUE,ISNUMBER(MATCH(TRUE,EXACT(Spreadsheet!AV137,EnrollWaive),0)))</f>
        <v>1</v>
      </c>
      <c r="BZ137" s="5" t="b">
        <f t="array" ref="BZ137">IF(ISBLANK(Spreadsheet!AW137),TRUE,ISNUMBER(MATCH(TRUE,EXACT(Spreadsheet!AW137,LifeBenefitClasses),0)))</f>
        <v>1</v>
      </c>
      <c r="CA137" s="5" t="b">
        <f t="array" ref="CA137">IF(ISBLANK(Spreadsheet!AX137),TRUE,ISNUMBER(MATCH(TRUE,EXACT(Spreadsheet!AX137,LifeBenefitClasses),0)))</f>
        <v>1</v>
      </c>
      <c r="CB137" s="5" t="b">
        <f t="array" ref="CB137">IF(ISBLANK(Spreadsheet!AY137),TRUE,ISNUMBER(MATCH(TRUE,EXACT(Spreadsheet!AY137,LifeBenefitClasses),0)))</f>
        <v>1</v>
      </c>
      <c r="CC137" s="5" t="b">
        <f t="array" ref="CC137">IF(ISBLANK(Spreadsheet!AZ137),TRUE,ISNUMBER(MATCH(TRUE,EXACT(Spreadsheet!AZ137,LifeBenefitClasses),0)))</f>
        <v>1</v>
      </c>
      <c r="CD137" s="5" t="b">
        <f t="array" ref="CD137">IF(ISBLANK(Spreadsheet!BA137),TRUE,ISNUMBER(MATCH(TRUE,EXACT(Spreadsheet!BA137,LifeBenefitClasses),0)))</f>
        <v>1</v>
      </c>
      <c r="CE137" s="5" t="b">
        <f>IF(OR(ISBLANK(Spreadsheet!BA137), Spreadsheet!BA137="Waive"),IF(ISBLANK(Spreadsheet!BB137),TRUE,FALSE),IF(OR(AND(NOT(ISBLANK(Spreadsheet!BA137)),ISBLANK(Spreadsheet!BB137)),NOT(ISNUMBER(VALUE(Spreadsheet!BB137))),ISBLANK(Spreadsheet!BC137),NOT(ISNUMBER(VALUE(Spreadsheet!BC137)))),FALSE,IF(AND(Spreadsheet!BB137&gt;=50000,Spreadsheet!BB137&lt;=250000,MOD(Spreadsheet!BB137,10000)=0,Spreadsheet!BB137&lt;=(10*Spreadsheet!BC137)),TRUE,FALSE)))</f>
        <v>1</v>
      </c>
      <c r="CF137" s="5" t="b">
        <f>IF(NOT(ISBLANK(Spreadsheet!BC137)),AND(ISNUMBER(VALUE(Spreadsheet!BC137)),Spreadsheet!BC137&gt;0),AND(OR(ISBLANK(Spreadsheet!AO137),Spreadsheet!AO137="Waive",AND(NOT(OR(ISBLANK(Spreadsheet!AO137),Spreadsheet!AO137="Waive")),Spreadsheet!AP137&gt;=6)),OR(ISBLANK(Spreadsheet!AR137),AND(NOT(OR(ISBLANK(Spreadsheet!AR137),Spreadsheet!AR137="Waive")),Spreadsheet!AS137&gt;=6)),OR(ISBLANK(Spreadsheet!AW137)),OR(ISBLANK(Spreadsheet!AX137)),OR(ISBLANK(Spreadsheet!AY137)),OR(ISBLANK(Spreadsheet!AZ137)),OR(ISBLANK(Spreadsheet!BA137),Spreadsheet!BA137="Waive")))</f>
        <v>1</v>
      </c>
      <c r="CG137" s="5" t="b">
        <f t="shared" ca="1" si="13"/>
        <v>1</v>
      </c>
    </row>
    <row r="138" spans="8:85" x14ac:dyDescent="0.3">
      <c r="H138" s="5">
        <f t="shared" ca="1" si="10"/>
        <v>2</v>
      </c>
      <c r="I138" s="5" t="str">
        <f t="shared" ca="1" si="11"/>
        <v/>
      </c>
      <c r="J138" s="5" t="str">
        <f>IF(AND(NOT(ISBLANK(Spreadsheet!C138)),ISBLANK(Spreadsheet!D138)),Spreadsheet!F138&amp;" "&amp;Spreadsheet!H138,"")</f>
        <v/>
      </c>
      <c r="K138" s="5">
        <f>IF(AND(NOT(ISBLANK(Spreadsheet!C138)),ISBLANK(Spreadsheet!D138)),COUNTIFS(Spreadsheet!E139:E$786,"=Child",Spreadsheet!C139:C$786, "="&amp;Spreadsheet!C138) + COUNTIFS(Spreadsheet!E139:E$786,"=Step-child",Spreadsheet!C139:C$786, "="&amp;Spreadsheet!C138),0)</f>
        <v>0</v>
      </c>
      <c r="L138" s="5">
        <f>IF(NOT(ISBLANK(J138)),COUNTIFS(Spreadsheet!E139:E$786,"=Wife",Spreadsheet!C139:C$786, "="&amp;Spreadsheet!C138) + COUNTIFS(Spreadsheet!E139:E$786,"=Husband",Spreadsheet!C139:C$786, "="&amp;Spreadsheet!C138),0)</f>
        <v>0</v>
      </c>
      <c r="M138" s="5">
        <f>IF(NOT(ISBLANK(Spreadsheet!AJ138)),VLOOKUP(Spreadsheet!AJ138,'Drop Downs'!$P$2:$R$16,3,FALSE),0)</f>
        <v>0</v>
      </c>
      <c r="N138" s="5">
        <f>IF(NOT(ISBLANK(Spreadsheet!AJ138)), VLOOKUP(Spreadsheet!AJ138,'Drop Downs'!$P$2:$R$16,2,FALSE),0)</f>
        <v>0</v>
      </c>
      <c r="O138" s="5">
        <f>IF(NOT(ISBLANK(Spreadsheet!AL138)),VLOOKUP(Spreadsheet!AL138,'Drop Downs'!$P$2:$R$16,3,FALSE), 0)</f>
        <v>0</v>
      </c>
      <c r="P138" s="5">
        <f>IF(NOT(ISBLANK(Spreadsheet!AL138)),VLOOKUP(Spreadsheet!AL138,'Drop Downs'!$P$2:$R$16,2,FALSE),0)</f>
        <v>0</v>
      </c>
      <c r="Q138" s="5">
        <f>IF(NOT(ISBLANK(Spreadsheet!AN138)),VLOOKUP(Spreadsheet!AN138,'Drop Downs'!$P$2:$R$16,3,FALSE),0)</f>
        <v>0</v>
      </c>
      <c r="R138" s="5">
        <f>IF(NOT(ISBLANK(Spreadsheet!AN138)),VLOOKUP(Spreadsheet!AN138,'Drop Downs'!$P$2:$R$16,2,FALSE),0)</f>
        <v>0</v>
      </c>
      <c r="S138" s="5" t="str">
        <f>IF(OR(M138&gt;K138,N138&gt;L138,O138&gt;K138, Q138&gt;K138,N138&gt;L138, P138&gt;L138, R138&gt;L138),"Member currently has a coverage election over what he/she needs.  Please add more dependents or adjust the coverage election.","")&amp;(IF(AND(NOT(ISBLANK(Spreadsheet!C138)),NOT(ISBLANK(Spreadsheet!D138)),ISBLANK(Spreadsheet!E138)),"Dependent lacks a relationship to member.Please select one from the drop-down.",""))</f>
        <v/>
      </c>
      <c r="T138" s="5" t="b">
        <f t="shared" si="12"/>
        <v>1</v>
      </c>
      <c r="U138" s="5" t="b">
        <f>OR(ISBLANK(Spreadsheet!C138),IF(NOT(ISBLANK(Spreadsheet!D138)),NOT(ISBLANK(Spreadsheet!E138)),TRUE))</f>
        <v>1</v>
      </c>
      <c r="V138" s="5" t="b">
        <f>OR(ISBLANK(Spreadsheet!C138), NOT(ISBLANK(Spreadsheet!I138)))</f>
        <v>1</v>
      </c>
      <c r="W138" s="5" t="b">
        <f>OR(ISBLANK(Spreadsheet!D138),NOT(ISBLANK(Spreadsheet!C138)))</f>
        <v>1</v>
      </c>
      <c r="X138" s="155" t="str">
        <f>REPT("0",MIN(FIND({1,2,3,4,5,6,7,8,9},Spreadsheet!C138&amp;"123456789"))-1)&amp;IF(ISBLANK(Spreadsheet!C138),"",SUMPRODUCT(MID(0&amp;Spreadsheet!C138,LARGE(INDEX(ISNUMBER(--MID(Spreadsheet!C138,ROW($1:$225),1))*
 ROW($1:$225),0),ROW($1:$225))+1,1)*10^ROW($1:$225)/10))</f>
        <v/>
      </c>
      <c r="Y138" s="5" t="b">
        <f>IF(NOT(ISBLANK(Spreadsheet!C138)),IF(AND(ISNUMBER(VALUE(Spreadsheet!C138)), LEN(Spreadsheet!C138)=9),TRUE,FALSE),TRUE)</f>
        <v>1</v>
      </c>
      <c r="Z138" s="155" t="str">
        <f>REPT("0",MIN(FIND({1,2,3,4,5,6,7,8,9},Spreadsheet!D138&amp;"123456789"))-1)&amp;IF(ISBLANK(Spreadsheet!D138),"",SUMPRODUCT(MID(0&amp;Spreadsheet!D138,LARGE(INDEX(ISNUMBER(--MID(Spreadsheet!D138,ROW($1:$225),1))*
 ROW($1:$225),0),ROW($1:$225))+1,1)*10^ROW($1:$225)/10))</f>
        <v/>
      </c>
      <c r="AA138" s="5" t="b">
        <f>IF(AND(NOT(ISBLANK(Spreadsheet!D138)),NOT(ISBLANK(Spreadsheet!C138))),IF(AND(ISNUMBER(VALUE(Spreadsheet!D138)), LEN(Spreadsheet!D138)=9),TRUE,FALSE),IF(AND(NOT(ISBLANK(Spreadsheet!D138)),ISBLANK(Spreadsheet!C138)),FALSE,TRUE))</f>
        <v>1</v>
      </c>
      <c r="AB138" s="5" t="b">
        <f>OR(ISBLANK(Spreadsheet!Y138),IF(NOT(ISBLANK(Spreadsheet!Y138)),LEN(Spreadsheet!Y138)=10,ISNUMBER(VALUE(Spreadsheet!Y138))))</f>
        <v>1</v>
      </c>
      <c r="AC138" s="5" t="b">
        <f>OR(ISBLANK(Spreadsheet!AI138), AND(NOT(ISBLANK(Spreadsheet!AJ138)), NOT(ISNUMBER(SEARCH("Waive",Spreadsheet!AJ138)))))</f>
        <v>1</v>
      </c>
      <c r="AD138" s="5" t="b">
        <f>OR(ISBLANK(Spreadsheet!AK138), AND(NOT(ISBLANK(Spreadsheet!AL138)), NOT(ISNUMBER(SEARCH("Waive",Spreadsheet!AL138)))))</f>
        <v>1</v>
      </c>
      <c r="AE138" s="5" t="b">
        <f>OR(ISBLANK(Spreadsheet!AM138), AND(NOT(ISBLANK(Spreadsheet!AN138)), NOT(ISNUMBER(SEARCH("Waive", Spreadsheet!AN138)))))</f>
        <v>1</v>
      </c>
      <c r="AF138" s="5" t="b">
        <f>OR(ISBLANK(Spreadsheet!C138), NOT(ISBLANK(Spreadsheet!D138)),NOT(ISBLANK(Spreadsheet!L138)))</f>
        <v>1</v>
      </c>
      <c r="AG138" s="5" t="b">
        <f>IF(AND(NOT(ISBLANK(Spreadsheet!C138)), NOT(ISBLANK(Spreadsheet!D138)),Spreadsheet!C138&lt;&gt;Spreadsheet!D138),IF(ISERROR(VLOOKUP(Spreadsheet!C138, Spreadsheet!$C$6:'Spreadsheet'!$C137,1,FALSE)), FALSE, TRUE),TRUE)</f>
        <v>1</v>
      </c>
      <c r="AH138" s="5" t="b">
        <f>Spreadsheet!$B$2=Spreadsheet!AD138</f>
        <v>1</v>
      </c>
      <c r="AI138" s="5" t="b">
        <f>IF(ISBLANK(Spreadsheet!G138),TRUE,IF(OR(LEN(Spreadsheet!G138)&gt;1,ISNUMBER(VALUE(Spreadsheet!G138))),FALSE,TRUE))</f>
        <v>1</v>
      </c>
      <c r="AJ138" s="5" t="b">
        <f>OR(ISBLANK(Spreadsheet!C138), NOT(ISBLANK(Spreadsheet!B138)), NOT(ISBLANK(Spreadsheet!D138)))</f>
        <v>1</v>
      </c>
      <c r="AK138" s="5" t="b">
        <f t="array" ref="AK138">IF(OR(AND(ISBLANK(Spreadsheet!E138),ISBLANK(Spreadsheet!D138),NOT(ISBLANK(Spreadsheet!C138))),AND(ISBLANK(Spreadsheet!E138),ISBLANK(Spreadsheet!D138),ISBLANK(Spreadsheet!C138))),TRUE,ISNUMBER(MATCH(TRUE,EXACT(Spreadsheet!E138,Relationships),0)))</f>
        <v>1</v>
      </c>
      <c r="AL138" s="5" t="b">
        <f>IF(NOT(ISBLANK(Spreadsheet!C138)),IF(OR(ISBLANK(Spreadsheet!F138),LEN(Spreadsheet!F138)&gt;40),FALSE,TRUE),TRUE)</f>
        <v>1</v>
      </c>
      <c r="AM138" s="5" t="b">
        <f>IF(NOT(ISBLANK(Spreadsheet!C138)),IF(OR(ISBLANK(Spreadsheet!H138),LEN(Spreadsheet!H138)&gt;40),FALSE,TRUE),TRUE)</f>
        <v>1</v>
      </c>
      <c r="AN138" s="5" t="b">
        <f t="array" ref="AN138">IF(ISBLANK(Spreadsheet!I138),TRUE,ISNUMBER(MATCH(TRUE,EXACT(Spreadsheet!I138,GenderValues),0)))</f>
        <v>1</v>
      </c>
      <c r="AO138" s="5" t="b">
        <f ca="1">IF(ISERROR(DATEVALUE(TEXT(Spreadsheet!J138,"mm/dd/yyyy")) &gt; TODAY()),IF(AND(ISBLANK(Spreadsheet!J138),ISBLANK(Spreadsheet!C138)),TRUE,FALSE),IF(DATEVALUE(TEXT(Spreadsheet!J138,"mm/dd/yyyy")) &gt; TODAY(),FALSE,TRUE))</f>
        <v>1</v>
      </c>
      <c r="AP138" s="5" t="b">
        <f>OR(ISBLANK(Spreadsheet!K138),LEN(Spreadsheet!K138)&lt;=100)</f>
        <v>1</v>
      </c>
      <c r="AQ138" s="5" t="b">
        <f t="array" ref="AQ138">IF(OR(AND(ISBLANK(Spreadsheet!L138),ISBLANK(Spreadsheet!C138)),AND(NOT(ISBLANK(Spreadsheet!C138)),NOT(ISBLANK(Spreadsheet!D138)))),TRUE,ISNUMBER(MATCH(TRUE,EXACT(Spreadsheet!L138,MaritalStatus),0)))</f>
        <v>1</v>
      </c>
      <c r="AR138" s="5" t="b">
        <f ca="1">IF(ISERROR(DATEVALUE(TEXT(Spreadsheet!M138,"mm/dd/yyyy")) &gt; TODAY()),IF(ISBLANK(Spreadsheet!M138),TRUE,FALSE),IF(DATEVALUE(TEXT(Spreadsheet!M138,"mm/dd/yyyy")) &gt; TODAY(),FALSE,TRUE))</f>
        <v>1</v>
      </c>
      <c r="AS138" s="5" t="b">
        <f>OR(ISBLANK(Spreadsheet!N138),LEN(Spreadsheet!N138)&lt;=100)</f>
        <v>1</v>
      </c>
      <c r="AT138" s="5" t="b">
        <f>OR(ISBLANK(Spreadsheet!O138),UPPER(Spreadsheet!O138)="YES")</f>
        <v>1</v>
      </c>
      <c r="AU138" s="5" t="b">
        <f>OR(ISBLANK(Spreadsheet!P138),UPPER(Spreadsheet!P138)="YES")</f>
        <v>1</v>
      </c>
      <c r="AV138" s="5" t="b">
        <f t="array" ref="AV138">IF(ISBLANK(Spreadsheet!Q138),TRUE,ISNUMBER(MATCH(TRUE,EXACT(Spreadsheet!Q138,OnGroupsPriorIns),0)))</f>
        <v>1</v>
      </c>
      <c r="AW138" s="5" t="b">
        <f>OR(ISBLANK(Spreadsheet!R138),UPPER(Spreadsheet!R138)="YES")</f>
        <v>1</v>
      </c>
      <c r="AX138" s="5" t="b">
        <f>OR(ISBLANK(Spreadsheet!S138),UPPER(Spreadsheet!S138)="YES")</f>
        <v>1</v>
      </c>
      <c r="AY138" s="5" t="b">
        <f>OR(AND(ISBLANK(Spreadsheet!C138),LEN(Spreadsheet!T138)=0),AND(NOT(ISBLANK(Spreadsheet!C138)),LEN(Spreadsheet!T138)&gt;0,LEN(Spreadsheet!T138)&lt;=50))</f>
        <v>1</v>
      </c>
      <c r="AZ138" s="5" t="b">
        <f>OR(LEN(Spreadsheet!U138)=0,AND(LEN(Spreadsheet!U138)&gt;0,LEN(Spreadsheet!U138)&lt;=50))</f>
        <v>1</v>
      </c>
      <c r="BA138" s="5" t="b">
        <f>OR(AND(ISBLANK(Spreadsheet!C138),LEN(Spreadsheet!V138)=0),AND(NOT(ISBLANK(Spreadsheet!C138)),LEN(Spreadsheet!V138)&gt;0,LEN(Spreadsheet!V138)&lt;=50))</f>
        <v>1</v>
      </c>
      <c r="BB138" s="5" t="b">
        <f t="array" ref="BB138">IF(AND(ISBLANK(Spreadsheet!C138),LEN(Spreadsheet!W138)=0),TRUE,ISNUMBER(MATCH(TRUE,EXACT(Spreadsheet!W138,States),0)))</f>
        <v>1</v>
      </c>
      <c r="BC138" s="5" t="b">
        <f>OR(AND(ISBLANK(Spreadsheet!C138),LEN(Spreadsheet!X138)=0),AND(NOT(ISBLANK(Spreadsheet!C138)),LEN(Spreadsheet!X138)&gt;0,LEN(Spreadsheet!X138)=5,ISNUMBER(VALUE(Spreadsheet!X138))))</f>
        <v>1</v>
      </c>
      <c r="BD138" s="5" t="b">
        <f>OR(ISBLANK(Spreadsheet!Z138),LEN(Spreadsheet!Z138)&lt;=50)</f>
        <v>1</v>
      </c>
      <c r="BE138" s="5" t="b">
        <f>ISBLANK(Spreadsheet!AA138)</f>
        <v>1</v>
      </c>
      <c r="BF138" s="5" t="b">
        <f>ISBLANK(Spreadsheet!AB138)</f>
        <v>1</v>
      </c>
      <c r="BG138" s="5" t="b">
        <f>IF(ISERROR(DATEVALUE(TEXT(Spreadsheet!AC138,"mm/dd/yyyy")) &gt; DATEVALUE(TEXT(Spreadsheet!J138,"mm/dd/yyyy"))),IF(OR(AND(ISBLANK(Spreadsheet!AC138),ISBLANK(Spreadsheet!C138)),AND(NOT(ISBLANK(Spreadsheet!C138)),ISBLANK(Spreadsheet!AC138),NOT(ISBLANK(Spreadsheet!D138)))),TRUE,FALSE),IF(DATEVALUE(TEXT(Spreadsheet!AC138,"mm/dd/yyyy")) &gt; DATEVALUE(TEXT(Spreadsheet!J138,"mm/dd/yyyy")),TRUE,FALSE))</f>
        <v>1</v>
      </c>
      <c r="BH138" s="5" t="b">
        <f>OR(AND(ISBLANK(Spreadsheet!C138),ISBLANK(Spreadsheet!AE138)),AND(NOT(ISBLANK(Spreadsheet!C138)),NOT(ISBLANK(Spreadsheet!D138)),ISBLANK(Spreadsheet!AE138)),AND(NOT(ISBLANK(Spreadsheet!C138)),ISBLANK(Spreadsheet!D138),NOT(ISBLANK(Spreadsheet!AE138)),LEN(Spreadsheet!AE138)&lt;=100))</f>
        <v>1</v>
      </c>
      <c r="BI138" s="5" t="b">
        <f t="array" ref="BI138">IF(ISBLANK(Spreadsheet!AF138),TRUE,ISNUMBER(MATCH(TRUE,EXACT(Spreadsheet!AF138,CobraShortReasons),0)))</f>
        <v>1</v>
      </c>
      <c r="BJ138" s="5" t="b">
        <f ca="1">IF(ISERROR(DATEVALUE(TEXT(Spreadsheet!AG138,"mm/dd/yyyy")) &gt; TODAY()),IF(ISBLANK(Spreadsheet!AG138),TRUE,FALSE),IF(DATEVALUE(TEXT(Spreadsheet!AG138,"mm/dd/yyyy")) &gt; TODAY(),FALSE,TRUE))</f>
        <v>1</v>
      </c>
      <c r="BK138" s="5" t="b">
        <f>OR(ISBLANK(Spreadsheet!AH138),LEN(Spreadsheet!AH138)&lt;=25)</f>
        <v>1</v>
      </c>
      <c r="BL138" s="5" t="b">
        <f t="array" aca="1" ref="BL138" ca="1">IF(ISBLANK(Spreadsheet!AI138),TRUE,ISNUMBER(MATCH(TRUE,EXACT(Spreadsheet!AI138,INDIRECT(Spreadsheet!$D$2)),0)))</f>
        <v>1</v>
      </c>
      <c r="BM138" s="5" t="b">
        <f t="array" aca="1" ref="BM138" ca="1">IF(ISBLANK(Spreadsheet!AJ138),TRUE,ISNUMBER(MATCH(TRUE,EXACT(Spreadsheet!AJ138,INDIRECT(Spreadsheet!BJ138)),0)))</f>
        <v>1</v>
      </c>
      <c r="BN138" s="5" t="b">
        <f t="array" ref="BN138">IF(ISBLANK(Spreadsheet!AK138),TRUE,ISNUMBER(MATCH(TRUE,EXACT(Spreadsheet!AK138,DentalPlans),0)))</f>
        <v>1</v>
      </c>
      <c r="BO138" s="5" t="b">
        <f t="array" aca="1" ref="BO138" ca="1">IF(ISBLANK(Spreadsheet!AL138),TRUE,ISNUMBER(MATCH(TRUE,EXACT(Spreadsheet!AL138,INDIRECT(Spreadsheet!BK138)),0)))</f>
        <v>1</v>
      </c>
      <c r="BP138" s="5" t="b">
        <f t="array" ref="BP138">IF(ISBLANK(Spreadsheet!AM138),TRUE,ISNUMBER(MATCH(TRUE,EXACT(Spreadsheet!AM138,VisionPlans),0)))</f>
        <v>1</v>
      </c>
      <c r="BQ138" s="5" t="b">
        <f t="array" aca="1" ref="BQ138" ca="1">IF(ISBLANK(Spreadsheet!AN138),TRUE,ISNUMBER(MATCH(TRUE,EXACT(Spreadsheet!AN138,INDIRECT(Spreadsheet!BL138)),0)))</f>
        <v>1</v>
      </c>
      <c r="BR138" s="5" t="b">
        <f t="array" ref="BR138">IF(ISBLANK(Spreadsheet!AO138),TRUE,ISNUMBER(MATCH(TRUE,EXACT(Spreadsheet!AO138,LifeBenefitClasses),0)))</f>
        <v>1</v>
      </c>
      <c r="BS138" s="5" t="b">
        <f>IF(OR(ISBLANK(Spreadsheet!AO138), Spreadsheet!AO138="Waive"),IF(ISBLANK(Spreadsheet!AP138),TRUE,FALSE),IF(OR(AND(NOT(ISBLANK(Spreadsheet!AO138)),ISBLANK(Spreadsheet!AP138)),NOT(ISNUMBER(VALUE(Spreadsheet!AP138)))),FALSE,IF(OR(AND(Spreadsheet!AP138&lt;6,MOD(Spreadsheet!AP138*10,5)=0), MOD(Spreadsheet!AP138,5000)=0),TRUE,FALSE)))</f>
        <v>1</v>
      </c>
      <c r="BT138" s="5" t="b">
        <f t="array" ref="BT138">IF(ISBLANK(Spreadsheet!AQ138),TRUE,ISNUMBER(MATCH(TRUE,EXACT(Spreadsheet!AQ138,EnrollWaive),0)))</f>
        <v>1</v>
      </c>
      <c r="BU138" s="5" t="b">
        <f t="array" ref="BU138">IF(ISBLANK(Spreadsheet!AR138),TRUE,ISNUMBER(MATCH(TRUE,EXACT(Spreadsheet!AR138,LifeBenefitClasses),0)))</f>
        <v>1</v>
      </c>
      <c r="BV138" s="5" t="b">
        <f>IF(OR(ISBLANK(Spreadsheet!AR138), Spreadsheet!AR138="Waive"),IF(ISBLANK(Spreadsheet!AS138),TRUE,FALSE),IF(OR(AND(NOT(ISBLANK(Spreadsheet!AR138)),ISBLANK(Spreadsheet!AS138)),NOT(ISNUMBER(VALUE(Spreadsheet!AS138)))),FALSE,IF(OR(AND(Spreadsheet!AS138&lt;6,MOD(Spreadsheet!AS138*10,5)=0), MOD(Spreadsheet!AS138,10000)=0),TRUE,FALSE)))</f>
        <v>1</v>
      </c>
      <c r="BW138" s="5" t="b">
        <f t="array" ref="BW138">IF(ISBLANK(Spreadsheet!AT138),TRUE,ISNUMBER(MATCH(TRUE,EXACT(Spreadsheet!AT138,LifeBenefitClasses),0)))</f>
        <v>1</v>
      </c>
      <c r="BX138" s="5" t="b">
        <f>IF(OR(ISBLANK(Spreadsheet!AT138), Spreadsheet!AT138="Waive"),IF(ISBLANK(Spreadsheet!AU138),TRUE,FALSE),IF(OR(AND(NOT(ISBLANK(Spreadsheet!AT138)),ISBLANK(Spreadsheet!AU138)),NOT(ISNUMBER(VALUE(Spreadsheet!AU138)))),FALSE,IF(AND(NOT(OR(ISBLANK(Spreadsheet!AT138),Spreadsheet!AT138="Waive")),NOT(OR(ISBLANK(Spreadsheet!AR138),Spreadsheet!AR138="Waive")),MOD(Spreadsheet!AU138,5000)=0, Spreadsheet!AU138&lt;=(Spreadsheet!AS138*0.5)),TRUE,FALSE)))</f>
        <v>1</v>
      </c>
      <c r="BY138" s="5" t="b">
        <f t="array" ref="BY138">IF(ISBLANK(Spreadsheet!AV138),TRUE,ISNUMBER(MATCH(TRUE,EXACT(Spreadsheet!AV138,EnrollWaive),0)))</f>
        <v>1</v>
      </c>
      <c r="BZ138" s="5" t="b">
        <f t="array" ref="BZ138">IF(ISBLANK(Spreadsheet!AW138),TRUE,ISNUMBER(MATCH(TRUE,EXACT(Spreadsheet!AW138,LifeBenefitClasses),0)))</f>
        <v>1</v>
      </c>
      <c r="CA138" s="5" t="b">
        <f t="array" ref="CA138">IF(ISBLANK(Spreadsheet!AX138),TRUE,ISNUMBER(MATCH(TRUE,EXACT(Spreadsheet!AX138,LifeBenefitClasses),0)))</f>
        <v>1</v>
      </c>
      <c r="CB138" s="5" t="b">
        <f t="array" ref="CB138">IF(ISBLANK(Spreadsheet!AY138),TRUE,ISNUMBER(MATCH(TRUE,EXACT(Spreadsheet!AY138,LifeBenefitClasses),0)))</f>
        <v>1</v>
      </c>
      <c r="CC138" s="5" t="b">
        <f t="array" ref="CC138">IF(ISBLANK(Spreadsheet!AZ138),TRUE,ISNUMBER(MATCH(TRUE,EXACT(Spreadsheet!AZ138,LifeBenefitClasses),0)))</f>
        <v>1</v>
      </c>
      <c r="CD138" s="5" t="b">
        <f t="array" ref="CD138">IF(ISBLANK(Spreadsheet!BA138),TRUE,ISNUMBER(MATCH(TRUE,EXACT(Spreadsheet!BA138,LifeBenefitClasses),0)))</f>
        <v>1</v>
      </c>
      <c r="CE138" s="5" t="b">
        <f>IF(OR(ISBLANK(Spreadsheet!BA138), Spreadsheet!BA138="Waive"),IF(ISBLANK(Spreadsheet!BB138),TRUE,FALSE),IF(OR(AND(NOT(ISBLANK(Spreadsheet!BA138)),ISBLANK(Spreadsheet!BB138)),NOT(ISNUMBER(VALUE(Spreadsheet!BB138))),ISBLANK(Spreadsheet!BC138),NOT(ISNUMBER(VALUE(Spreadsheet!BC138)))),FALSE,IF(AND(Spreadsheet!BB138&gt;=50000,Spreadsheet!BB138&lt;=250000,MOD(Spreadsheet!BB138,10000)=0,Spreadsheet!BB138&lt;=(10*Spreadsheet!BC138)),TRUE,FALSE)))</f>
        <v>1</v>
      </c>
      <c r="CF138" s="5" t="b">
        <f>IF(NOT(ISBLANK(Spreadsheet!BC138)),AND(ISNUMBER(VALUE(Spreadsheet!BC138)),Spreadsheet!BC138&gt;0),AND(OR(ISBLANK(Spreadsheet!AO138),Spreadsheet!AO138="Waive",AND(NOT(OR(ISBLANK(Spreadsheet!AO138),Spreadsheet!AO138="Waive")),Spreadsheet!AP138&gt;=6)),OR(ISBLANK(Spreadsheet!AR138),AND(NOT(OR(ISBLANK(Spreadsheet!AR138),Spreadsheet!AR138="Waive")),Spreadsheet!AS138&gt;=6)),OR(ISBLANK(Spreadsheet!AW138)),OR(ISBLANK(Spreadsheet!AX138)),OR(ISBLANK(Spreadsheet!AY138)),OR(ISBLANK(Spreadsheet!AZ138)),OR(ISBLANK(Spreadsheet!BA138),Spreadsheet!BA138="Waive")))</f>
        <v>1</v>
      </c>
      <c r="CG138" s="5" t="b">
        <f t="shared" ca="1" si="13"/>
        <v>1</v>
      </c>
    </row>
    <row r="139" spans="8:85" x14ac:dyDescent="0.3">
      <c r="H139" s="5">
        <f t="shared" ca="1" si="10"/>
        <v>2</v>
      </c>
      <c r="I139" s="5" t="str">
        <f t="shared" ca="1" si="11"/>
        <v/>
      </c>
      <c r="J139" s="5" t="str">
        <f>IF(AND(NOT(ISBLANK(Spreadsheet!C139)),ISBLANK(Spreadsheet!D139)),Spreadsheet!F139&amp;" "&amp;Spreadsheet!H139,"")</f>
        <v/>
      </c>
      <c r="K139" s="5">
        <f>IF(AND(NOT(ISBLANK(Spreadsheet!C139)),ISBLANK(Spreadsheet!D139)),COUNTIFS(Spreadsheet!E140:E$786,"=Child",Spreadsheet!C140:C$786, "="&amp;Spreadsheet!C139) + COUNTIFS(Spreadsheet!E140:E$786,"=Step-child",Spreadsheet!C140:C$786, "="&amp;Spreadsheet!C139),0)</f>
        <v>0</v>
      </c>
      <c r="L139" s="5">
        <f>IF(NOT(ISBLANK(J139)),COUNTIFS(Spreadsheet!E140:E$786,"=Wife",Spreadsheet!C140:C$786, "="&amp;Spreadsheet!C139) + COUNTIFS(Spreadsheet!E140:E$786,"=Husband",Spreadsheet!C140:C$786, "="&amp;Spreadsheet!C139),0)</f>
        <v>0</v>
      </c>
      <c r="M139" s="5">
        <f>IF(NOT(ISBLANK(Spreadsheet!AJ139)),VLOOKUP(Spreadsheet!AJ139,'Drop Downs'!$P$2:$R$16,3,FALSE),0)</f>
        <v>0</v>
      </c>
      <c r="N139" s="5">
        <f>IF(NOT(ISBLANK(Spreadsheet!AJ139)), VLOOKUP(Spreadsheet!AJ139,'Drop Downs'!$P$2:$R$16,2,FALSE),0)</f>
        <v>0</v>
      </c>
      <c r="O139" s="5">
        <f>IF(NOT(ISBLANK(Spreadsheet!AL139)),VLOOKUP(Spreadsheet!AL139,'Drop Downs'!$P$2:$R$16,3,FALSE), 0)</f>
        <v>0</v>
      </c>
      <c r="P139" s="5">
        <f>IF(NOT(ISBLANK(Spreadsheet!AL139)),VLOOKUP(Spreadsheet!AL139,'Drop Downs'!$P$2:$R$16,2,FALSE),0)</f>
        <v>0</v>
      </c>
      <c r="Q139" s="5">
        <f>IF(NOT(ISBLANK(Spreadsheet!AN139)),VLOOKUP(Spreadsheet!AN139,'Drop Downs'!$P$2:$R$16,3,FALSE),0)</f>
        <v>0</v>
      </c>
      <c r="R139" s="5">
        <f>IF(NOT(ISBLANK(Spreadsheet!AN139)),VLOOKUP(Spreadsheet!AN139,'Drop Downs'!$P$2:$R$16,2,FALSE),0)</f>
        <v>0</v>
      </c>
      <c r="S139" s="5" t="str">
        <f>IF(OR(M139&gt;K139,N139&gt;L139,O139&gt;K139, Q139&gt;K139,N139&gt;L139, P139&gt;L139, R139&gt;L139),"Member currently has a coverage election over what he/she needs.  Please add more dependents or adjust the coverage election.","")&amp;(IF(AND(NOT(ISBLANK(Spreadsheet!C139)),NOT(ISBLANK(Spreadsheet!D139)),ISBLANK(Spreadsheet!E139)),"Dependent lacks a relationship to member.Please select one from the drop-down.",""))</f>
        <v/>
      </c>
      <c r="T139" s="5" t="b">
        <f t="shared" si="12"/>
        <v>1</v>
      </c>
      <c r="U139" s="5" t="b">
        <f>OR(ISBLANK(Spreadsheet!C139),IF(NOT(ISBLANK(Spreadsheet!D139)),NOT(ISBLANK(Spreadsheet!E139)),TRUE))</f>
        <v>1</v>
      </c>
      <c r="V139" s="5" t="b">
        <f>OR(ISBLANK(Spreadsheet!C139), NOT(ISBLANK(Spreadsheet!I139)))</f>
        <v>1</v>
      </c>
      <c r="W139" s="5" t="b">
        <f>OR(ISBLANK(Spreadsheet!D139),NOT(ISBLANK(Spreadsheet!C139)))</f>
        <v>1</v>
      </c>
      <c r="X139" s="155" t="str">
        <f>REPT("0",MIN(FIND({1,2,3,4,5,6,7,8,9},Spreadsheet!C139&amp;"123456789"))-1)&amp;IF(ISBLANK(Spreadsheet!C139),"",SUMPRODUCT(MID(0&amp;Spreadsheet!C139,LARGE(INDEX(ISNUMBER(--MID(Spreadsheet!C139,ROW($1:$225),1))*
 ROW($1:$225),0),ROW($1:$225))+1,1)*10^ROW($1:$225)/10))</f>
        <v/>
      </c>
      <c r="Y139" s="5" t="b">
        <f>IF(NOT(ISBLANK(Spreadsheet!C139)),IF(AND(ISNUMBER(VALUE(Spreadsheet!C139)), LEN(Spreadsheet!C139)=9),TRUE,FALSE),TRUE)</f>
        <v>1</v>
      </c>
      <c r="Z139" s="155" t="str">
        <f>REPT("0",MIN(FIND({1,2,3,4,5,6,7,8,9},Spreadsheet!D139&amp;"123456789"))-1)&amp;IF(ISBLANK(Spreadsheet!D139),"",SUMPRODUCT(MID(0&amp;Spreadsheet!D139,LARGE(INDEX(ISNUMBER(--MID(Spreadsheet!D139,ROW($1:$225),1))*
 ROW($1:$225),0),ROW($1:$225))+1,1)*10^ROW($1:$225)/10))</f>
        <v/>
      </c>
      <c r="AA139" s="5" t="b">
        <f>IF(AND(NOT(ISBLANK(Spreadsheet!D139)),NOT(ISBLANK(Spreadsheet!C139))),IF(AND(ISNUMBER(VALUE(Spreadsheet!D139)), LEN(Spreadsheet!D139)=9),TRUE,FALSE),IF(AND(NOT(ISBLANK(Spreadsheet!D139)),ISBLANK(Spreadsheet!C139)),FALSE,TRUE))</f>
        <v>1</v>
      </c>
      <c r="AB139" s="5" t="b">
        <f>OR(ISBLANK(Spreadsheet!Y139),IF(NOT(ISBLANK(Spreadsheet!Y139)),LEN(Spreadsheet!Y139)=10,ISNUMBER(VALUE(Spreadsheet!Y139))))</f>
        <v>1</v>
      </c>
      <c r="AC139" s="5" t="b">
        <f>OR(ISBLANK(Spreadsheet!AI139), AND(NOT(ISBLANK(Spreadsheet!AJ139)), NOT(ISNUMBER(SEARCH("Waive",Spreadsheet!AJ139)))))</f>
        <v>1</v>
      </c>
      <c r="AD139" s="5" t="b">
        <f>OR(ISBLANK(Spreadsheet!AK139), AND(NOT(ISBLANK(Spreadsheet!AL139)), NOT(ISNUMBER(SEARCH("Waive",Spreadsheet!AL139)))))</f>
        <v>1</v>
      </c>
      <c r="AE139" s="5" t="b">
        <f>OR(ISBLANK(Spreadsheet!AM139), AND(NOT(ISBLANK(Spreadsheet!AN139)), NOT(ISNUMBER(SEARCH("Waive", Spreadsheet!AN139)))))</f>
        <v>1</v>
      </c>
      <c r="AF139" s="5" t="b">
        <f>OR(ISBLANK(Spreadsheet!C139), NOT(ISBLANK(Spreadsheet!D139)),NOT(ISBLANK(Spreadsheet!L139)))</f>
        <v>1</v>
      </c>
      <c r="AG139" s="5" t="b">
        <f>IF(AND(NOT(ISBLANK(Spreadsheet!C139)), NOT(ISBLANK(Spreadsheet!D139)),Spreadsheet!C139&lt;&gt;Spreadsheet!D139),IF(ISERROR(VLOOKUP(Spreadsheet!C139, Spreadsheet!$C$6:'Spreadsheet'!$C138,1,FALSE)), FALSE, TRUE),TRUE)</f>
        <v>1</v>
      </c>
      <c r="AH139" s="5" t="b">
        <f>Spreadsheet!$B$2=Spreadsheet!AD139</f>
        <v>1</v>
      </c>
      <c r="AI139" s="5" t="b">
        <f>IF(ISBLANK(Spreadsheet!G139),TRUE,IF(OR(LEN(Spreadsheet!G139)&gt;1,ISNUMBER(VALUE(Spreadsheet!G139))),FALSE,TRUE))</f>
        <v>1</v>
      </c>
      <c r="AJ139" s="5" t="b">
        <f>OR(ISBLANK(Spreadsheet!C139), NOT(ISBLANK(Spreadsheet!B139)), NOT(ISBLANK(Spreadsheet!D139)))</f>
        <v>1</v>
      </c>
      <c r="AK139" s="5" t="b">
        <f t="array" ref="AK139">IF(OR(AND(ISBLANK(Spreadsheet!E139),ISBLANK(Spreadsheet!D139),NOT(ISBLANK(Spreadsheet!C139))),AND(ISBLANK(Spreadsheet!E139),ISBLANK(Spreadsheet!D139),ISBLANK(Spreadsheet!C139))),TRUE,ISNUMBER(MATCH(TRUE,EXACT(Spreadsheet!E139,Relationships),0)))</f>
        <v>1</v>
      </c>
      <c r="AL139" s="5" t="b">
        <f>IF(NOT(ISBLANK(Spreadsheet!C139)),IF(OR(ISBLANK(Spreadsheet!F139),LEN(Spreadsheet!F139)&gt;40),FALSE,TRUE),TRUE)</f>
        <v>1</v>
      </c>
      <c r="AM139" s="5" t="b">
        <f>IF(NOT(ISBLANK(Spreadsheet!C139)),IF(OR(ISBLANK(Spreadsheet!H139),LEN(Spreadsheet!H139)&gt;40),FALSE,TRUE),TRUE)</f>
        <v>1</v>
      </c>
      <c r="AN139" s="5" t="b">
        <f t="array" ref="AN139">IF(ISBLANK(Spreadsheet!I139),TRUE,ISNUMBER(MATCH(TRUE,EXACT(Spreadsheet!I139,GenderValues),0)))</f>
        <v>1</v>
      </c>
      <c r="AO139" s="5" t="b">
        <f ca="1">IF(ISERROR(DATEVALUE(TEXT(Spreadsheet!J139,"mm/dd/yyyy")) &gt; TODAY()),IF(AND(ISBLANK(Spreadsheet!J139),ISBLANK(Spreadsheet!C139)),TRUE,FALSE),IF(DATEVALUE(TEXT(Spreadsheet!J139,"mm/dd/yyyy")) &gt; TODAY(),FALSE,TRUE))</f>
        <v>1</v>
      </c>
      <c r="AP139" s="5" t="b">
        <f>OR(ISBLANK(Spreadsheet!K139),LEN(Spreadsheet!K139)&lt;=100)</f>
        <v>1</v>
      </c>
      <c r="AQ139" s="5" t="b">
        <f t="array" ref="AQ139">IF(OR(AND(ISBLANK(Spreadsheet!L139),ISBLANK(Spreadsheet!C139)),AND(NOT(ISBLANK(Spreadsheet!C139)),NOT(ISBLANK(Spreadsheet!D139)))),TRUE,ISNUMBER(MATCH(TRUE,EXACT(Spreadsheet!L139,MaritalStatus),0)))</f>
        <v>1</v>
      </c>
      <c r="AR139" s="5" t="b">
        <f ca="1">IF(ISERROR(DATEVALUE(TEXT(Spreadsheet!M139,"mm/dd/yyyy")) &gt; TODAY()),IF(ISBLANK(Spreadsheet!M139),TRUE,FALSE),IF(DATEVALUE(TEXT(Spreadsheet!M139,"mm/dd/yyyy")) &gt; TODAY(),FALSE,TRUE))</f>
        <v>1</v>
      </c>
      <c r="AS139" s="5" t="b">
        <f>OR(ISBLANK(Spreadsheet!N139),LEN(Spreadsheet!N139)&lt;=100)</f>
        <v>1</v>
      </c>
      <c r="AT139" s="5" t="b">
        <f>OR(ISBLANK(Spreadsheet!O139),UPPER(Spreadsheet!O139)="YES")</f>
        <v>1</v>
      </c>
      <c r="AU139" s="5" t="b">
        <f>OR(ISBLANK(Spreadsheet!P139),UPPER(Spreadsheet!P139)="YES")</f>
        <v>1</v>
      </c>
      <c r="AV139" s="5" t="b">
        <f t="array" ref="AV139">IF(ISBLANK(Spreadsheet!Q139),TRUE,ISNUMBER(MATCH(TRUE,EXACT(Spreadsheet!Q139,OnGroupsPriorIns),0)))</f>
        <v>1</v>
      </c>
      <c r="AW139" s="5" t="b">
        <f>OR(ISBLANK(Spreadsheet!R139),UPPER(Spreadsheet!R139)="YES")</f>
        <v>1</v>
      </c>
      <c r="AX139" s="5" t="b">
        <f>OR(ISBLANK(Spreadsheet!S139),UPPER(Spreadsheet!S139)="YES")</f>
        <v>1</v>
      </c>
      <c r="AY139" s="5" t="b">
        <f>OR(AND(ISBLANK(Spreadsheet!C139),LEN(Spreadsheet!T139)=0),AND(NOT(ISBLANK(Spreadsheet!C139)),LEN(Spreadsheet!T139)&gt;0,LEN(Spreadsheet!T139)&lt;=50))</f>
        <v>1</v>
      </c>
      <c r="AZ139" s="5" t="b">
        <f>OR(LEN(Spreadsheet!U139)=0,AND(LEN(Spreadsheet!U139)&gt;0,LEN(Spreadsheet!U139)&lt;=50))</f>
        <v>1</v>
      </c>
      <c r="BA139" s="5" t="b">
        <f>OR(AND(ISBLANK(Spreadsheet!C139),LEN(Spreadsheet!V139)=0),AND(NOT(ISBLANK(Spreadsheet!C139)),LEN(Spreadsheet!V139)&gt;0,LEN(Spreadsheet!V139)&lt;=50))</f>
        <v>1</v>
      </c>
      <c r="BB139" s="5" t="b">
        <f t="array" ref="BB139">IF(AND(ISBLANK(Spreadsheet!C139),LEN(Spreadsheet!W139)=0),TRUE,ISNUMBER(MATCH(TRUE,EXACT(Spreadsheet!W139,States),0)))</f>
        <v>1</v>
      </c>
      <c r="BC139" s="5" t="b">
        <f>OR(AND(ISBLANK(Spreadsheet!C139),LEN(Spreadsheet!X139)=0),AND(NOT(ISBLANK(Spreadsheet!C139)),LEN(Spreadsheet!X139)&gt;0,LEN(Spreadsheet!X139)=5,ISNUMBER(VALUE(Spreadsheet!X139))))</f>
        <v>1</v>
      </c>
      <c r="BD139" s="5" t="b">
        <f>OR(ISBLANK(Spreadsheet!Z139),LEN(Spreadsheet!Z139)&lt;=50)</f>
        <v>1</v>
      </c>
      <c r="BE139" s="5" t="b">
        <f>ISBLANK(Spreadsheet!AA139)</f>
        <v>1</v>
      </c>
      <c r="BF139" s="5" t="b">
        <f>ISBLANK(Spreadsheet!AB139)</f>
        <v>1</v>
      </c>
      <c r="BG139" s="5" t="b">
        <f>IF(ISERROR(DATEVALUE(TEXT(Spreadsheet!AC139,"mm/dd/yyyy")) &gt; DATEVALUE(TEXT(Spreadsheet!J139,"mm/dd/yyyy"))),IF(OR(AND(ISBLANK(Spreadsheet!AC139),ISBLANK(Spreadsheet!C139)),AND(NOT(ISBLANK(Spreadsheet!C139)),ISBLANK(Spreadsheet!AC139),NOT(ISBLANK(Spreadsheet!D139)))),TRUE,FALSE),IF(DATEVALUE(TEXT(Spreadsheet!AC139,"mm/dd/yyyy")) &gt; DATEVALUE(TEXT(Spreadsheet!J139,"mm/dd/yyyy")),TRUE,FALSE))</f>
        <v>1</v>
      </c>
      <c r="BH139" s="5" t="b">
        <f>OR(AND(ISBLANK(Spreadsheet!C139),ISBLANK(Spreadsheet!AE139)),AND(NOT(ISBLANK(Spreadsheet!C139)),NOT(ISBLANK(Spreadsheet!D139)),ISBLANK(Spreadsheet!AE139)),AND(NOT(ISBLANK(Spreadsheet!C139)),ISBLANK(Spreadsheet!D139),NOT(ISBLANK(Spreadsheet!AE139)),LEN(Spreadsheet!AE139)&lt;=100))</f>
        <v>1</v>
      </c>
      <c r="BI139" s="5" t="b">
        <f t="array" ref="BI139">IF(ISBLANK(Spreadsheet!AF139),TRUE,ISNUMBER(MATCH(TRUE,EXACT(Spreadsheet!AF139,CobraShortReasons),0)))</f>
        <v>1</v>
      </c>
      <c r="BJ139" s="5" t="b">
        <f ca="1">IF(ISERROR(DATEVALUE(TEXT(Spreadsheet!AG139,"mm/dd/yyyy")) &gt; TODAY()),IF(ISBLANK(Spreadsheet!AG139),TRUE,FALSE),IF(DATEVALUE(TEXT(Spreadsheet!AG139,"mm/dd/yyyy")) &gt; TODAY(),FALSE,TRUE))</f>
        <v>1</v>
      </c>
      <c r="BK139" s="5" t="b">
        <f>OR(ISBLANK(Spreadsheet!AH139),LEN(Spreadsheet!AH139)&lt;=25)</f>
        <v>1</v>
      </c>
      <c r="BL139" s="5" t="b">
        <f t="array" aca="1" ref="BL139" ca="1">IF(ISBLANK(Spreadsheet!AI139),TRUE,ISNUMBER(MATCH(TRUE,EXACT(Spreadsheet!AI139,INDIRECT(Spreadsheet!$D$2)),0)))</f>
        <v>1</v>
      </c>
      <c r="BM139" s="5" t="b">
        <f t="array" aca="1" ref="BM139" ca="1">IF(ISBLANK(Spreadsheet!AJ139),TRUE,ISNUMBER(MATCH(TRUE,EXACT(Spreadsheet!AJ139,INDIRECT(Spreadsheet!BJ139)),0)))</f>
        <v>1</v>
      </c>
      <c r="BN139" s="5" t="b">
        <f t="array" ref="BN139">IF(ISBLANK(Spreadsheet!AK139),TRUE,ISNUMBER(MATCH(TRUE,EXACT(Spreadsheet!AK139,DentalPlans),0)))</f>
        <v>1</v>
      </c>
      <c r="BO139" s="5" t="b">
        <f t="array" aca="1" ref="BO139" ca="1">IF(ISBLANK(Spreadsheet!AL139),TRUE,ISNUMBER(MATCH(TRUE,EXACT(Spreadsheet!AL139,INDIRECT(Spreadsheet!BK139)),0)))</f>
        <v>1</v>
      </c>
      <c r="BP139" s="5" t="b">
        <f t="array" ref="BP139">IF(ISBLANK(Spreadsheet!AM139),TRUE,ISNUMBER(MATCH(TRUE,EXACT(Spreadsheet!AM139,VisionPlans),0)))</f>
        <v>1</v>
      </c>
      <c r="BQ139" s="5" t="b">
        <f t="array" aca="1" ref="BQ139" ca="1">IF(ISBLANK(Spreadsheet!AN139),TRUE,ISNUMBER(MATCH(TRUE,EXACT(Spreadsheet!AN139,INDIRECT(Spreadsheet!BL139)),0)))</f>
        <v>1</v>
      </c>
      <c r="BR139" s="5" t="b">
        <f t="array" ref="BR139">IF(ISBLANK(Spreadsheet!AO139),TRUE,ISNUMBER(MATCH(TRUE,EXACT(Spreadsheet!AO139,LifeBenefitClasses),0)))</f>
        <v>1</v>
      </c>
      <c r="BS139" s="5" t="b">
        <f>IF(OR(ISBLANK(Spreadsheet!AO139), Spreadsheet!AO139="Waive"),IF(ISBLANK(Spreadsheet!AP139),TRUE,FALSE),IF(OR(AND(NOT(ISBLANK(Spreadsheet!AO139)),ISBLANK(Spreadsheet!AP139)),NOT(ISNUMBER(VALUE(Spreadsheet!AP139)))),FALSE,IF(OR(AND(Spreadsheet!AP139&lt;6,MOD(Spreadsheet!AP139*10,5)=0), MOD(Spreadsheet!AP139,5000)=0),TRUE,FALSE)))</f>
        <v>1</v>
      </c>
      <c r="BT139" s="5" t="b">
        <f t="array" ref="BT139">IF(ISBLANK(Spreadsheet!AQ139),TRUE,ISNUMBER(MATCH(TRUE,EXACT(Spreadsheet!AQ139,EnrollWaive),0)))</f>
        <v>1</v>
      </c>
      <c r="BU139" s="5" t="b">
        <f t="array" ref="BU139">IF(ISBLANK(Spreadsheet!AR139),TRUE,ISNUMBER(MATCH(TRUE,EXACT(Spreadsheet!AR139,LifeBenefitClasses),0)))</f>
        <v>1</v>
      </c>
      <c r="BV139" s="5" t="b">
        <f>IF(OR(ISBLANK(Spreadsheet!AR139), Spreadsheet!AR139="Waive"),IF(ISBLANK(Spreadsheet!AS139),TRUE,FALSE),IF(OR(AND(NOT(ISBLANK(Spreadsheet!AR139)),ISBLANK(Spreadsheet!AS139)),NOT(ISNUMBER(VALUE(Spreadsheet!AS139)))),FALSE,IF(OR(AND(Spreadsheet!AS139&lt;6,MOD(Spreadsheet!AS139*10,5)=0), MOD(Spreadsheet!AS139,10000)=0),TRUE,FALSE)))</f>
        <v>1</v>
      </c>
      <c r="BW139" s="5" t="b">
        <f t="array" ref="BW139">IF(ISBLANK(Spreadsheet!AT139),TRUE,ISNUMBER(MATCH(TRUE,EXACT(Spreadsheet!AT139,LifeBenefitClasses),0)))</f>
        <v>1</v>
      </c>
      <c r="BX139" s="5" t="b">
        <f>IF(OR(ISBLANK(Spreadsheet!AT139), Spreadsheet!AT139="Waive"),IF(ISBLANK(Spreadsheet!AU139),TRUE,FALSE),IF(OR(AND(NOT(ISBLANK(Spreadsheet!AT139)),ISBLANK(Spreadsheet!AU139)),NOT(ISNUMBER(VALUE(Spreadsheet!AU139)))),FALSE,IF(AND(NOT(OR(ISBLANK(Spreadsheet!AT139),Spreadsheet!AT139="Waive")),NOT(OR(ISBLANK(Spreadsheet!AR139),Spreadsheet!AR139="Waive")),MOD(Spreadsheet!AU139,5000)=0, Spreadsheet!AU139&lt;=(Spreadsheet!AS139*0.5)),TRUE,FALSE)))</f>
        <v>1</v>
      </c>
      <c r="BY139" s="5" t="b">
        <f t="array" ref="BY139">IF(ISBLANK(Spreadsheet!AV139),TRUE,ISNUMBER(MATCH(TRUE,EXACT(Spreadsheet!AV139,EnrollWaive),0)))</f>
        <v>1</v>
      </c>
      <c r="BZ139" s="5" t="b">
        <f t="array" ref="BZ139">IF(ISBLANK(Spreadsheet!AW139),TRUE,ISNUMBER(MATCH(TRUE,EXACT(Spreadsheet!AW139,LifeBenefitClasses),0)))</f>
        <v>1</v>
      </c>
      <c r="CA139" s="5" t="b">
        <f t="array" ref="CA139">IF(ISBLANK(Spreadsheet!AX139),TRUE,ISNUMBER(MATCH(TRUE,EXACT(Spreadsheet!AX139,LifeBenefitClasses),0)))</f>
        <v>1</v>
      </c>
      <c r="CB139" s="5" t="b">
        <f t="array" ref="CB139">IF(ISBLANK(Spreadsheet!AY139),TRUE,ISNUMBER(MATCH(TRUE,EXACT(Spreadsheet!AY139,LifeBenefitClasses),0)))</f>
        <v>1</v>
      </c>
      <c r="CC139" s="5" t="b">
        <f t="array" ref="CC139">IF(ISBLANK(Spreadsheet!AZ139),TRUE,ISNUMBER(MATCH(TRUE,EXACT(Spreadsheet!AZ139,LifeBenefitClasses),0)))</f>
        <v>1</v>
      </c>
      <c r="CD139" s="5" t="b">
        <f t="array" ref="CD139">IF(ISBLANK(Spreadsheet!BA139),TRUE,ISNUMBER(MATCH(TRUE,EXACT(Spreadsheet!BA139,LifeBenefitClasses),0)))</f>
        <v>1</v>
      </c>
      <c r="CE139" s="5" t="b">
        <f>IF(OR(ISBLANK(Spreadsheet!BA139), Spreadsheet!BA139="Waive"),IF(ISBLANK(Spreadsheet!BB139),TRUE,FALSE),IF(OR(AND(NOT(ISBLANK(Spreadsheet!BA139)),ISBLANK(Spreadsheet!BB139)),NOT(ISNUMBER(VALUE(Spreadsheet!BB139))),ISBLANK(Spreadsheet!BC139),NOT(ISNUMBER(VALUE(Spreadsheet!BC139)))),FALSE,IF(AND(Spreadsheet!BB139&gt;=50000,Spreadsheet!BB139&lt;=250000,MOD(Spreadsheet!BB139,10000)=0,Spreadsheet!BB139&lt;=(10*Spreadsheet!BC139)),TRUE,FALSE)))</f>
        <v>1</v>
      </c>
      <c r="CF139" s="5" t="b">
        <f>IF(NOT(ISBLANK(Spreadsheet!BC139)),AND(ISNUMBER(VALUE(Spreadsheet!BC139)),Spreadsheet!BC139&gt;0),AND(OR(ISBLANK(Spreadsheet!AO139),Spreadsheet!AO139="Waive",AND(NOT(OR(ISBLANK(Spreadsheet!AO139),Spreadsheet!AO139="Waive")),Spreadsheet!AP139&gt;=6)),OR(ISBLANK(Spreadsheet!AR139),AND(NOT(OR(ISBLANK(Spreadsheet!AR139),Spreadsheet!AR139="Waive")),Spreadsheet!AS139&gt;=6)),OR(ISBLANK(Spreadsheet!AW139)),OR(ISBLANK(Spreadsheet!AX139)),OR(ISBLANK(Spreadsheet!AY139)),OR(ISBLANK(Spreadsheet!AZ139)),OR(ISBLANK(Spreadsheet!BA139),Spreadsheet!BA139="Waive")))</f>
        <v>1</v>
      </c>
      <c r="CG139" s="5" t="b">
        <f t="shared" ca="1" si="13"/>
        <v>1</v>
      </c>
    </row>
    <row r="140" spans="8:85" x14ac:dyDescent="0.3">
      <c r="H140" s="5">
        <f t="shared" ca="1" si="10"/>
        <v>2</v>
      </c>
      <c r="I140" s="5" t="str">
        <f t="shared" ca="1" si="11"/>
        <v/>
      </c>
      <c r="J140" s="5" t="str">
        <f>IF(AND(NOT(ISBLANK(Spreadsheet!C140)),ISBLANK(Spreadsheet!D140)),Spreadsheet!F140&amp;" "&amp;Spreadsheet!H140,"")</f>
        <v/>
      </c>
      <c r="K140" s="5">
        <f>IF(AND(NOT(ISBLANK(Spreadsheet!C140)),ISBLANK(Spreadsheet!D140)),COUNTIFS(Spreadsheet!E141:E$786,"=Child",Spreadsheet!C141:C$786, "="&amp;Spreadsheet!C140) + COUNTIFS(Spreadsheet!E141:E$786,"=Step-child",Spreadsheet!C141:C$786, "="&amp;Spreadsheet!C140),0)</f>
        <v>0</v>
      </c>
      <c r="L140" s="5">
        <f>IF(NOT(ISBLANK(J140)),COUNTIFS(Spreadsheet!E141:E$786,"=Wife",Spreadsheet!C141:C$786, "="&amp;Spreadsheet!C140) + COUNTIFS(Spreadsheet!E141:E$786,"=Husband",Spreadsheet!C141:C$786, "="&amp;Spreadsheet!C140),0)</f>
        <v>0</v>
      </c>
      <c r="M140" s="5">
        <f>IF(NOT(ISBLANK(Spreadsheet!AJ140)),VLOOKUP(Spreadsheet!AJ140,'Drop Downs'!$P$2:$R$16,3,FALSE),0)</f>
        <v>0</v>
      </c>
      <c r="N140" s="5">
        <f>IF(NOT(ISBLANK(Spreadsheet!AJ140)), VLOOKUP(Spreadsheet!AJ140,'Drop Downs'!$P$2:$R$16,2,FALSE),0)</f>
        <v>0</v>
      </c>
      <c r="O140" s="5">
        <f>IF(NOT(ISBLANK(Spreadsheet!AL140)),VLOOKUP(Spreadsheet!AL140,'Drop Downs'!$P$2:$R$16,3,FALSE), 0)</f>
        <v>0</v>
      </c>
      <c r="P140" s="5">
        <f>IF(NOT(ISBLANK(Spreadsheet!AL140)),VLOOKUP(Spreadsheet!AL140,'Drop Downs'!$P$2:$R$16,2,FALSE),0)</f>
        <v>0</v>
      </c>
      <c r="Q140" s="5">
        <f>IF(NOT(ISBLANK(Spreadsheet!AN140)),VLOOKUP(Spreadsheet!AN140,'Drop Downs'!$P$2:$R$16,3,FALSE),0)</f>
        <v>0</v>
      </c>
      <c r="R140" s="5">
        <f>IF(NOT(ISBLANK(Spreadsheet!AN140)),VLOOKUP(Spreadsheet!AN140,'Drop Downs'!$P$2:$R$16,2,FALSE),0)</f>
        <v>0</v>
      </c>
      <c r="S140" s="5" t="str">
        <f>IF(OR(M140&gt;K140,N140&gt;L140,O140&gt;K140, Q140&gt;K140,N140&gt;L140, P140&gt;L140, R140&gt;L140),"Member currently has a coverage election over what he/she needs.  Please add more dependents or adjust the coverage election.","")&amp;(IF(AND(NOT(ISBLANK(Spreadsheet!C140)),NOT(ISBLANK(Spreadsheet!D140)),ISBLANK(Spreadsheet!E140)),"Dependent lacks a relationship to member.Please select one from the drop-down.",""))</f>
        <v/>
      </c>
      <c r="T140" s="5" t="b">
        <f t="shared" si="12"/>
        <v>1</v>
      </c>
      <c r="U140" s="5" t="b">
        <f>OR(ISBLANK(Spreadsheet!C140),IF(NOT(ISBLANK(Spreadsheet!D140)),NOT(ISBLANK(Spreadsheet!E140)),TRUE))</f>
        <v>1</v>
      </c>
      <c r="V140" s="5" t="b">
        <f>OR(ISBLANK(Spreadsheet!C140), NOT(ISBLANK(Spreadsheet!I140)))</f>
        <v>1</v>
      </c>
      <c r="W140" s="5" t="b">
        <f>OR(ISBLANK(Spreadsheet!D140),NOT(ISBLANK(Spreadsheet!C140)))</f>
        <v>1</v>
      </c>
      <c r="X140" s="155" t="str">
        <f>REPT("0",MIN(FIND({1,2,3,4,5,6,7,8,9},Spreadsheet!C140&amp;"123456789"))-1)&amp;IF(ISBLANK(Spreadsheet!C140),"",SUMPRODUCT(MID(0&amp;Spreadsheet!C140,LARGE(INDEX(ISNUMBER(--MID(Spreadsheet!C140,ROW($1:$225),1))*
 ROW($1:$225),0),ROW($1:$225))+1,1)*10^ROW($1:$225)/10))</f>
        <v/>
      </c>
      <c r="Y140" s="5" t="b">
        <f>IF(NOT(ISBLANK(Spreadsheet!C140)),IF(AND(ISNUMBER(VALUE(Spreadsheet!C140)), LEN(Spreadsheet!C140)=9),TRUE,FALSE),TRUE)</f>
        <v>1</v>
      </c>
      <c r="Z140" s="155" t="str">
        <f>REPT("0",MIN(FIND({1,2,3,4,5,6,7,8,9},Spreadsheet!D140&amp;"123456789"))-1)&amp;IF(ISBLANK(Spreadsheet!D140),"",SUMPRODUCT(MID(0&amp;Spreadsheet!D140,LARGE(INDEX(ISNUMBER(--MID(Spreadsheet!D140,ROW($1:$225),1))*
 ROW($1:$225),0),ROW($1:$225))+1,1)*10^ROW($1:$225)/10))</f>
        <v/>
      </c>
      <c r="AA140" s="5" t="b">
        <f>IF(AND(NOT(ISBLANK(Spreadsheet!D140)),NOT(ISBLANK(Spreadsheet!C140))),IF(AND(ISNUMBER(VALUE(Spreadsheet!D140)), LEN(Spreadsheet!D140)=9),TRUE,FALSE),IF(AND(NOT(ISBLANK(Spreadsheet!D140)),ISBLANK(Spreadsheet!C140)),FALSE,TRUE))</f>
        <v>1</v>
      </c>
      <c r="AB140" s="5" t="b">
        <f>OR(ISBLANK(Spreadsheet!Y140),IF(NOT(ISBLANK(Spreadsheet!Y140)),LEN(Spreadsheet!Y140)=10,ISNUMBER(VALUE(Spreadsheet!Y140))))</f>
        <v>1</v>
      </c>
      <c r="AC140" s="5" t="b">
        <f>OR(ISBLANK(Spreadsheet!AI140), AND(NOT(ISBLANK(Spreadsheet!AJ140)), NOT(ISNUMBER(SEARCH("Waive",Spreadsheet!AJ140)))))</f>
        <v>1</v>
      </c>
      <c r="AD140" s="5" t="b">
        <f>OR(ISBLANK(Spreadsheet!AK140), AND(NOT(ISBLANK(Spreadsheet!AL140)), NOT(ISNUMBER(SEARCH("Waive",Spreadsheet!AL140)))))</f>
        <v>1</v>
      </c>
      <c r="AE140" s="5" t="b">
        <f>OR(ISBLANK(Spreadsheet!AM140), AND(NOT(ISBLANK(Spreadsheet!AN140)), NOT(ISNUMBER(SEARCH("Waive", Spreadsheet!AN140)))))</f>
        <v>1</v>
      </c>
      <c r="AF140" s="5" t="b">
        <f>OR(ISBLANK(Spreadsheet!C140), NOT(ISBLANK(Spreadsheet!D140)),NOT(ISBLANK(Spreadsheet!L140)))</f>
        <v>1</v>
      </c>
      <c r="AG140" s="5" t="b">
        <f>IF(AND(NOT(ISBLANK(Spreadsheet!C140)), NOT(ISBLANK(Spreadsheet!D140)),Spreadsheet!C140&lt;&gt;Spreadsheet!D140),IF(ISERROR(VLOOKUP(Spreadsheet!C140, Spreadsheet!$C$6:'Spreadsheet'!$C139,1,FALSE)), FALSE, TRUE),TRUE)</f>
        <v>1</v>
      </c>
      <c r="AH140" s="5" t="b">
        <f>Spreadsheet!$B$2=Spreadsheet!AD140</f>
        <v>1</v>
      </c>
      <c r="AI140" s="5" t="b">
        <f>IF(ISBLANK(Spreadsheet!G140),TRUE,IF(OR(LEN(Spreadsheet!G140)&gt;1,ISNUMBER(VALUE(Spreadsheet!G140))),FALSE,TRUE))</f>
        <v>1</v>
      </c>
      <c r="AJ140" s="5" t="b">
        <f>OR(ISBLANK(Spreadsheet!C140), NOT(ISBLANK(Spreadsheet!B140)), NOT(ISBLANK(Spreadsheet!D140)))</f>
        <v>1</v>
      </c>
      <c r="AK140" s="5" t="b">
        <f t="array" ref="AK140">IF(OR(AND(ISBLANK(Spreadsheet!E140),ISBLANK(Spreadsheet!D140),NOT(ISBLANK(Spreadsheet!C140))),AND(ISBLANK(Spreadsheet!E140),ISBLANK(Spreadsheet!D140),ISBLANK(Spreadsheet!C140))),TRUE,ISNUMBER(MATCH(TRUE,EXACT(Spreadsheet!E140,Relationships),0)))</f>
        <v>1</v>
      </c>
      <c r="AL140" s="5" t="b">
        <f>IF(NOT(ISBLANK(Spreadsheet!C140)),IF(OR(ISBLANK(Spreadsheet!F140),LEN(Spreadsheet!F140)&gt;40),FALSE,TRUE),TRUE)</f>
        <v>1</v>
      </c>
      <c r="AM140" s="5" t="b">
        <f>IF(NOT(ISBLANK(Spreadsheet!C140)),IF(OR(ISBLANK(Spreadsheet!H140),LEN(Spreadsheet!H140)&gt;40),FALSE,TRUE),TRUE)</f>
        <v>1</v>
      </c>
      <c r="AN140" s="5" t="b">
        <f t="array" ref="AN140">IF(ISBLANK(Spreadsheet!I140),TRUE,ISNUMBER(MATCH(TRUE,EXACT(Spreadsheet!I140,GenderValues),0)))</f>
        <v>1</v>
      </c>
      <c r="AO140" s="5" t="b">
        <f ca="1">IF(ISERROR(DATEVALUE(TEXT(Spreadsheet!J140,"mm/dd/yyyy")) &gt; TODAY()),IF(AND(ISBLANK(Spreadsheet!J140),ISBLANK(Spreadsheet!C140)),TRUE,FALSE),IF(DATEVALUE(TEXT(Spreadsheet!J140,"mm/dd/yyyy")) &gt; TODAY(),FALSE,TRUE))</f>
        <v>1</v>
      </c>
      <c r="AP140" s="5" t="b">
        <f>OR(ISBLANK(Spreadsheet!K140),LEN(Spreadsheet!K140)&lt;=100)</f>
        <v>1</v>
      </c>
      <c r="AQ140" s="5" t="b">
        <f t="array" ref="AQ140">IF(OR(AND(ISBLANK(Spreadsheet!L140),ISBLANK(Spreadsheet!C140)),AND(NOT(ISBLANK(Spreadsheet!C140)),NOT(ISBLANK(Spreadsheet!D140)))),TRUE,ISNUMBER(MATCH(TRUE,EXACT(Spreadsheet!L140,MaritalStatus),0)))</f>
        <v>1</v>
      </c>
      <c r="AR140" s="5" t="b">
        <f ca="1">IF(ISERROR(DATEVALUE(TEXT(Spreadsheet!M140,"mm/dd/yyyy")) &gt; TODAY()),IF(ISBLANK(Spreadsheet!M140),TRUE,FALSE),IF(DATEVALUE(TEXT(Spreadsheet!M140,"mm/dd/yyyy")) &gt; TODAY(),FALSE,TRUE))</f>
        <v>1</v>
      </c>
      <c r="AS140" s="5" t="b">
        <f>OR(ISBLANK(Spreadsheet!N140),LEN(Spreadsheet!N140)&lt;=100)</f>
        <v>1</v>
      </c>
      <c r="AT140" s="5" t="b">
        <f>OR(ISBLANK(Spreadsheet!O140),UPPER(Spreadsheet!O140)="YES")</f>
        <v>1</v>
      </c>
      <c r="AU140" s="5" t="b">
        <f>OR(ISBLANK(Spreadsheet!P140),UPPER(Spreadsheet!P140)="YES")</f>
        <v>1</v>
      </c>
      <c r="AV140" s="5" t="b">
        <f t="array" ref="AV140">IF(ISBLANK(Spreadsheet!Q140),TRUE,ISNUMBER(MATCH(TRUE,EXACT(Spreadsheet!Q140,OnGroupsPriorIns),0)))</f>
        <v>1</v>
      </c>
      <c r="AW140" s="5" t="b">
        <f>OR(ISBLANK(Spreadsheet!R140),UPPER(Spreadsheet!R140)="YES")</f>
        <v>1</v>
      </c>
      <c r="AX140" s="5" t="b">
        <f>OR(ISBLANK(Spreadsheet!S140),UPPER(Spreadsheet!S140)="YES")</f>
        <v>1</v>
      </c>
      <c r="AY140" s="5" t="b">
        <f>OR(AND(ISBLANK(Spreadsheet!C140),LEN(Spreadsheet!T140)=0),AND(NOT(ISBLANK(Spreadsheet!C140)),LEN(Spreadsheet!T140)&gt;0,LEN(Spreadsheet!T140)&lt;=50))</f>
        <v>1</v>
      </c>
      <c r="AZ140" s="5" t="b">
        <f>OR(LEN(Spreadsheet!U140)=0,AND(LEN(Spreadsheet!U140)&gt;0,LEN(Spreadsheet!U140)&lt;=50))</f>
        <v>1</v>
      </c>
      <c r="BA140" s="5" t="b">
        <f>OR(AND(ISBLANK(Spreadsheet!C140),LEN(Spreadsheet!V140)=0),AND(NOT(ISBLANK(Spreadsheet!C140)),LEN(Spreadsheet!V140)&gt;0,LEN(Spreadsheet!V140)&lt;=50))</f>
        <v>1</v>
      </c>
      <c r="BB140" s="5" t="b">
        <f t="array" ref="BB140">IF(AND(ISBLANK(Spreadsheet!C140),LEN(Spreadsheet!W140)=0),TRUE,ISNUMBER(MATCH(TRUE,EXACT(Spreadsheet!W140,States),0)))</f>
        <v>1</v>
      </c>
      <c r="BC140" s="5" t="b">
        <f>OR(AND(ISBLANK(Spreadsheet!C140),LEN(Spreadsheet!X140)=0),AND(NOT(ISBLANK(Spreadsheet!C140)),LEN(Spreadsheet!X140)&gt;0,LEN(Spreadsheet!X140)=5,ISNUMBER(VALUE(Spreadsheet!X140))))</f>
        <v>1</v>
      </c>
      <c r="BD140" s="5" t="b">
        <f>OR(ISBLANK(Spreadsheet!Z140),LEN(Spreadsheet!Z140)&lt;=50)</f>
        <v>1</v>
      </c>
      <c r="BE140" s="5" t="b">
        <f>ISBLANK(Spreadsheet!AA140)</f>
        <v>1</v>
      </c>
      <c r="BF140" s="5" t="b">
        <f>ISBLANK(Spreadsheet!AB140)</f>
        <v>1</v>
      </c>
      <c r="BG140" s="5" t="b">
        <f>IF(ISERROR(DATEVALUE(TEXT(Spreadsheet!AC140,"mm/dd/yyyy")) &gt; DATEVALUE(TEXT(Spreadsheet!J140,"mm/dd/yyyy"))),IF(OR(AND(ISBLANK(Spreadsheet!AC140),ISBLANK(Spreadsheet!C140)),AND(NOT(ISBLANK(Spreadsheet!C140)),ISBLANK(Spreadsheet!AC140),NOT(ISBLANK(Spreadsheet!D140)))),TRUE,FALSE),IF(DATEVALUE(TEXT(Spreadsheet!AC140,"mm/dd/yyyy")) &gt; DATEVALUE(TEXT(Spreadsheet!J140,"mm/dd/yyyy")),TRUE,FALSE))</f>
        <v>1</v>
      </c>
      <c r="BH140" s="5" t="b">
        <f>OR(AND(ISBLANK(Spreadsheet!C140),ISBLANK(Spreadsheet!AE140)),AND(NOT(ISBLANK(Spreadsheet!C140)),NOT(ISBLANK(Spreadsheet!D140)),ISBLANK(Spreadsheet!AE140)),AND(NOT(ISBLANK(Spreadsheet!C140)),ISBLANK(Spreadsheet!D140),NOT(ISBLANK(Spreadsheet!AE140)),LEN(Spreadsheet!AE140)&lt;=100))</f>
        <v>1</v>
      </c>
      <c r="BI140" s="5" t="b">
        <f t="array" ref="BI140">IF(ISBLANK(Spreadsheet!AF140),TRUE,ISNUMBER(MATCH(TRUE,EXACT(Spreadsheet!AF140,CobraShortReasons),0)))</f>
        <v>1</v>
      </c>
      <c r="BJ140" s="5" t="b">
        <f ca="1">IF(ISERROR(DATEVALUE(TEXT(Spreadsheet!AG140,"mm/dd/yyyy")) &gt; TODAY()),IF(ISBLANK(Spreadsheet!AG140),TRUE,FALSE),IF(DATEVALUE(TEXT(Spreadsheet!AG140,"mm/dd/yyyy")) &gt; TODAY(),FALSE,TRUE))</f>
        <v>1</v>
      </c>
      <c r="BK140" s="5" t="b">
        <f>OR(ISBLANK(Spreadsheet!AH140),LEN(Spreadsheet!AH140)&lt;=25)</f>
        <v>1</v>
      </c>
      <c r="BL140" s="5" t="b">
        <f t="array" aca="1" ref="BL140" ca="1">IF(ISBLANK(Spreadsheet!AI140),TRUE,ISNUMBER(MATCH(TRUE,EXACT(Spreadsheet!AI140,INDIRECT(Spreadsheet!$D$2)),0)))</f>
        <v>1</v>
      </c>
      <c r="BM140" s="5" t="b">
        <f t="array" aca="1" ref="BM140" ca="1">IF(ISBLANK(Spreadsheet!AJ140),TRUE,ISNUMBER(MATCH(TRUE,EXACT(Spreadsheet!AJ140,INDIRECT(Spreadsheet!BJ140)),0)))</f>
        <v>1</v>
      </c>
      <c r="BN140" s="5" t="b">
        <f t="array" ref="BN140">IF(ISBLANK(Spreadsheet!AK140),TRUE,ISNUMBER(MATCH(TRUE,EXACT(Spreadsheet!AK140,DentalPlans),0)))</f>
        <v>1</v>
      </c>
      <c r="BO140" s="5" t="b">
        <f t="array" aca="1" ref="BO140" ca="1">IF(ISBLANK(Spreadsheet!AL140),TRUE,ISNUMBER(MATCH(TRUE,EXACT(Spreadsheet!AL140,INDIRECT(Spreadsheet!BK140)),0)))</f>
        <v>1</v>
      </c>
      <c r="BP140" s="5" t="b">
        <f t="array" ref="BP140">IF(ISBLANK(Spreadsheet!AM140),TRUE,ISNUMBER(MATCH(TRUE,EXACT(Spreadsheet!AM140,VisionPlans),0)))</f>
        <v>1</v>
      </c>
      <c r="BQ140" s="5" t="b">
        <f t="array" aca="1" ref="BQ140" ca="1">IF(ISBLANK(Spreadsheet!AN140),TRUE,ISNUMBER(MATCH(TRUE,EXACT(Spreadsheet!AN140,INDIRECT(Spreadsheet!BL140)),0)))</f>
        <v>1</v>
      </c>
      <c r="BR140" s="5" t="b">
        <f t="array" ref="BR140">IF(ISBLANK(Spreadsheet!AO140),TRUE,ISNUMBER(MATCH(TRUE,EXACT(Spreadsheet!AO140,LifeBenefitClasses),0)))</f>
        <v>1</v>
      </c>
      <c r="BS140" s="5" t="b">
        <f>IF(OR(ISBLANK(Spreadsheet!AO140), Spreadsheet!AO140="Waive"),IF(ISBLANK(Spreadsheet!AP140),TRUE,FALSE),IF(OR(AND(NOT(ISBLANK(Spreadsheet!AO140)),ISBLANK(Spreadsheet!AP140)),NOT(ISNUMBER(VALUE(Spreadsheet!AP140)))),FALSE,IF(OR(AND(Spreadsheet!AP140&lt;6,MOD(Spreadsheet!AP140*10,5)=0), MOD(Spreadsheet!AP140,5000)=0),TRUE,FALSE)))</f>
        <v>1</v>
      </c>
      <c r="BT140" s="5" t="b">
        <f t="array" ref="BT140">IF(ISBLANK(Spreadsheet!AQ140),TRUE,ISNUMBER(MATCH(TRUE,EXACT(Spreadsheet!AQ140,EnrollWaive),0)))</f>
        <v>1</v>
      </c>
      <c r="BU140" s="5" t="b">
        <f t="array" ref="BU140">IF(ISBLANK(Spreadsheet!AR140),TRUE,ISNUMBER(MATCH(TRUE,EXACT(Spreadsheet!AR140,LifeBenefitClasses),0)))</f>
        <v>1</v>
      </c>
      <c r="BV140" s="5" t="b">
        <f>IF(OR(ISBLANK(Spreadsheet!AR140), Spreadsheet!AR140="Waive"),IF(ISBLANK(Spreadsheet!AS140),TRUE,FALSE),IF(OR(AND(NOT(ISBLANK(Spreadsheet!AR140)),ISBLANK(Spreadsheet!AS140)),NOT(ISNUMBER(VALUE(Spreadsheet!AS140)))),FALSE,IF(OR(AND(Spreadsheet!AS140&lt;6,MOD(Spreadsheet!AS140*10,5)=0), MOD(Spreadsheet!AS140,10000)=0),TRUE,FALSE)))</f>
        <v>1</v>
      </c>
      <c r="BW140" s="5" t="b">
        <f t="array" ref="BW140">IF(ISBLANK(Spreadsheet!AT140),TRUE,ISNUMBER(MATCH(TRUE,EXACT(Spreadsheet!AT140,LifeBenefitClasses),0)))</f>
        <v>1</v>
      </c>
      <c r="BX140" s="5" t="b">
        <f>IF(OR(ISBLANK(Spreadsheet!AT140), Spreadsheet!AT140="Waive"),IF(ISBLANK(Spreadsheet!AU140),TRUE,FALSE),IF(OR(AND(NOT(ISBLANK(Spreadsheet!AT140)),ISBLANK(Spreadsheet!AU140)),NOT(ISNUMBER(VALUE(Spreadsheet!AU140)))),FALSE,IF(AND(NOT(OR(ISBLANK(Spreadsheet!AT140),Spreadsheet!AT140="Waive")),NOT(OR(ISBLANK(Spreadsheet!AR140),Spreadsheet!AR140="Waive")),MOD(Spreadsheet!AU140,5000)=0, Spreadsheet!AU140&lt;=(Spreadsheet!AS140*0.5)),TRUE,FALSE)))</f>
        <v>1</v>
      </c>
      <c r="BY140" s="5" t="b">
        <f t="array" ref="BY140">IF(ISBLANK(Spreadsheet!AV140),TRUE,ISNUMBER(MATCH(TRUE,EXACT(Spreadsheet!AV140,EnrollWaive),0)))</f>
        <v>1</v>
      </c>
      <c r="BZ140" s="5" t="b">
        <f t="array" ref="BZ140">IF(ISBLANK(Spreadsheet!AW140),TRUE,ISNUMBER(MATCH(TRUE,EXACT(Spreadsheet!AW140,LifeBenefitClasses),0)))</f>
        <v>1</v>
      </c>
      <c r="CA140" s="5" t="b">
        <f t="array" ref="CA140">IF(ISBLANK(Spreadsheet!AX140),TRUE,ISNUMBER(MATCH(TRUE,EXACT(Spreadsheet!AX140,LifeBenefitClasses),0)))</f>
        <v>1</v>
      </c>
      <c r="CB140" s="5" t="b">
        <f t="array" ref="CB140">IF(ISBLANK(Spreadsheet!AY140),TRUE,ISNUMBER(MATCH(TRUE,EXACT(Spreadsheet!AY140,LifeBenefitClasses),0)))</f>
        <v>1</v>
      </c>
      <c r="CC140" s="5" t="b">
        <f t="array" ref="CC140">IF(ISBLANK(Spreadsheet!AZ140),TRUE,ISNUMBER(MATCH(TRUE,EXACT(Spreadsheet!AZ140,LifeBenefitClasses),0)))</f>
        <v>1</v>
      </c>
      <c r="CD140" s="5" t="b">
        <f t="array" ref="CD140">IF(ISBLANK(Spreadsheet!BA140),TRUE,ISNUMBER(MATCH(TRUE,EXACT(Spreadsheet!BA140,LifeBenefitClasses),0)))</f>
        <v>1</v>
      </c>
      <c r="CE140" s="5" t="b">
        <f>IF(OR(ISBLANK(Spreadsheet!BA140), Spreadsheet!BA140="Waive"),IF(ISBLANK(Spreadsheet!BB140),TRUE,FALSE),IF(OR(AND(NOT(ISBLANK(Spreadsheet!BA140)),ISBLANK(Spreadsheet!BB140)),NOT(ISNUMBER(VALUE(Spreadsheet!BB140))),ISBLANK(Spreadsheet!BC140),NOT(ISNUMBER(VALUE(Spreadsheet!BC140)))),FALSE,IF(AND(Spreadsheet!BB140&gt;=50000,Spreadsheet!BB140&lt;=250000,MOD(Spreadsheet!BB140,10000)=0,Spreadsheet!BB140&lt;=(10*Spreadsheet!BC140)),TRUE,FALSE)))</f>
        <v>1</v>
      </c>
      <c r="CF140" s="5" t="b">
        <f>IF(NOT(ISBLANK(Spreadsheet!BC140)),AND(ISNUMBER(VALUE(Spreadsheet!BC140)),Spreadsheet!BC140&gt;0),AND(OR(ISBLANK(Spreadsheet!AO140),Spreadsheet!AO140="Waive",AND(NOT(OR(ISBLANK(Spreadsheet!AO140),Spreadsheet!AO140="Waive")),Spreadsheet!AP140&gt;=6)),OR(ISBLANK(Spreadsheet!AR140),AND(NOT(OR(ISBLANK(Spreadsheet!AR140),Spreadsheet!AR140="Waive")),Spreadsheet!AS140&gt;=6)),OR(ISBLANK(Spreadsheet!AW140)),OR(ISBLANK(Spreadsheet!AX140)),OR(ISBLANK(Spreadsheet!AY140)),OR(ISBLANK(Spreadsheet!AZ140)),OR(ISBLANK(Spreadsheet!BA140),Spreadsheet!BA140="Waive")))</f>
        <v>1</v>
      </c>
      <c r="CG140" s="5" t="b">
        <f t="shared" ca="1" si="13"/>
        <v>1</v>
      </c>
    </row>
    <row r="141" spans="8:85" x14ac:dyDescent="0.3">
      <c r="H141" s="5">
        <f t="shared" ca="1" si="10"/>
        <v>2</v>
      </c>
      <c r="I141" s="5" t="str">
        <f t="shared" ca="1" si="11"/>
        <v/>
      </c>
      <c r="J141" s="5" t="str">
        <f>IF(AND(NOT(ISBLANK(Spreadsheet!C141)),ISBLANK(Spreadsheet!D141)),Spreadsheet!F141&amp;" "&amp;Spreadsheet!H141,"")</f>
        <v/>
      </c>
      <c r="K141" s="5">
        <f>IF(AND(NOT(ISBLANK(Spreadsheet!C141)),ISBLANK(Spreadsheet!D141)),COUNTIFS(Spreadsheet!E142:E$786,"=Child",Spreadsheet!C142:C$786, "="&amp;Spreadsheet!C141) + COUNTIFS(Spreadsheet!E142:E$786,"=Step-child",Spreadsheet!C142:C$786, "="&amp;Spreadsheet!C141),0)</f>
        <v>0</v>
      </c>
      <c r="L141" s="5">
        <f>IF(NOT(ISBLANK(J141)),COUNTIFS(Spreadsheet!E142:E$786,"=Wife",Spreadsheet!C142:C$786, "="&amp;Spreadsheet!C141) + COUNTIFS(Spreadsheet!E142:E$786,"=Husband",Spreadsheet!C142:C$786, "="&amp;Spreadsheet!C141),0)</f>
        <v>0</v>
      </c>
      <c r="M141" s="5">
        <f>IF(NOT(ISBLANK(Spreadsheet!AJ141)),VLOOKUP(Spreadsheet!AJ141,'Drop Downs'!$P$2:$R$16,3,FALSE),0)</f>
        <v>0</v>
      </c>
      <c r="N141" s="5">
        <f>IF(NOT(ISBLANK(Spreadsheet!AJ141)), VLOOKUP(Spreadsheet!AJ141,'Drop Downs'!$P$2:$R$16,2,FALSE),0)</f>
        <v>0</v>
      </c>
      <c r="O141" s="5">
        <f>IF(NOT(ISBLANK(Spreadsheet!AL141)),VLOOKUP(Spreadsheet!AL141,'Drop Downs'!$P$2:$R$16,3,FALSE), 0)</f>
        <v>0</v>
      </c>
      <c r="P141" s="5">
        <f>IF(NOT(ISBLANK(Spreadsheet!AL141)),VLOOKUP(Spreadsheet!AL141,'Drop Downs'!$P$2:$R$16,2,FALSE),0)</f>
        <v>0</v>
      </c>
      <c r="Q141" s="5">
        <f>IF(NOT(ISBLANK(Spreadsheet!AN141)),VLOOKUP(Spreadsheet!AN141,'Drop Downs'!$P$2:$R$16,3,FALSE),0)</f>
        <v>0</v>
      </c>
      <c r="R141" s="5">
        <f>IF(NOT(ISBLANK(Spreadsheet!AN141)),VLOOKUP(Spreadsheet!AN141,'Drop Downs'!$P$2:$R$16,2,FALSE),0)</f>
        <v>0</v>
      </c>
      <c r="S141" s="5" t="str">
        <f>IF(OR(M141&gt;K141,N141&gt;L141,O141&gt;K141, Q141&gt;K141,N141&gt;L141, P141&gt;L141, R141&gt;L141),"Member currently has a coverage election over what he/she needs.  Please add more dependents or adjust the coverage election.","")&amp;(IF(AND(NOT(ISBLANK(Spreadsheet!C141)),NOT(ISBLANK(Spreadsheet!D141)),ISBLANK(Spreadsheet!E141)),"Dependent lacks a relationship to member.Please select one from the drop-down.",""))</f>
        <v/>
      </c>
      <c r="T141" s="5" t="b">
        <f t="shared" si="12"/>
        <v>1</v>
      </c>
      <c r="U141" s="5" t="b">
        <f>OR(ISBLANK(Spreadsheet!C141),IF(NOT(ISBLANK(Spreadsheet!D141)),NOT(ISBLANK(Spreadsheet!E141)),TRUE))</f>
        <v>1</v>
      </c>
      <c r="V141" s="5" t="b">
        <f>OR(ISBLANK(Spreadsheet!C141), NOT(ISBLANK(Spreadsheet!I141)))</f>
        <v>1</v>
      </c>
      <c r="W141" s="5" t="b">
        <f>OR(ISBLANK(Spreadsheet!D141),NOT(ISBLANK(Spreadsheet!C141)))</f>
        <v>1</v>
      </c>
      <c r="X141" s="155" t="str">
        <f>REPT("0",MIN(FIND({1,2,3,4,5,6,7,8,9},Spreadsheet!C141&amp;"123456789"))-1)&amp;IF(ISBLANK(Spreadsheet!C141),"",SUMPRODUCT(MID(0&amp;Spreadsheet!C141,LARGE(INDEX(ISNUMBER(--MID(Spreadsheet!C141,ROW($1:$225),1))*
 ROW($1:$225),0),ROW($1:$225))+1,1)*10^ROW($1:$225)/10))</f>
        <v/>
      </c>
      <c r="Y141" s="5" t="b">
        <f>IF(NOT(ISBLANK(Spreadsheet!C141)),IF(AND(ISNUMBER(VALUE(Spreadsheet!C141)), LEN(Spreadsheet!C141)=9),TRUE,FALSE),TRUE)</f>
        <v>1</v>
      </c>
      <c r="Z141" s="155" t="str">
        <f>REPT("0",MIN(FIND({1,2,3,4,5,6,7,8,9},Spreadsheet!D141&amp;"123456789"))-1)&amp;IF(ISBLANK(Spreadsheet!D141),"",SUMPRODUCT(MID(0&amp;Spreadsheet!D141,LARGE(INDEX(ISNUMBER(--MID(Spreadsheet!D141,ROW($1:$225),1))*
 ROW($1:$225),0),ROW($1:$225))+1,1)*10^ROW($1:$225)/10))</f>
        <v/>
      </c>
      <c r="AA141" s="5" t="b">
        <f>IF(AND(NOT(ISBLANK(Spreadsheet!D141)),NOT(ISBLANK(Spreadsheet!C141))),IF(AND(ISNUMBER(VALUE(Spreadsheet!D141)), LEN(Spreadsheet!D141)=9),TRUE,FALSE),IF(AND(NOT(ISBLANK(Spreadsheet!D141)),ISBLANK(Spreadsheet!C141)),FALSE,TRUE))</f>
        <v>1</v>
      </c>
      <c r="AB141" s="5" t="b">
        <f>OR(ISBLANK(Spreadsheet!Y141),IF(NOT(ISBLANK(Spreadsheet!Y141)),LEN(Spreadsheet!Y141)=10,ISNUMBER(VALUE(Spreadsheet!Y141))))</f>
        <v>1</v>
      </c>
      <c r="AC141" s="5" t="b">
        <f>OR(ISBLANK(Spreadsheet!AI141), AND(NOT(ISBLANK(Spreadsheet!AJ141)), NOT(ISNUMBER(SEARCH("Waive",Spreadsheet!AJ141)))))</f>
        <v>1</v>
      </c>
      <c r="AD141" s="5" t="b">
        <f>OR(ISBLANK(Spreadsheet!AK141), AND(NOT(ISBLANK(Spreadsheet!AL141)), NOT(ISNUMBER(SEARCH("Waive",Spreadsheet!AL141)))))</f>
        <v>1</v>
      </c>
      <c r="AE141" s="5" t="b">
        <f>OR(ISBLANK(Spreadsheet!AM141), AND(NOT(ISBLANK(Spreadsheet!AN141)), NOT(ISNUMBER(SEARCH("Waive", Spreadsheet!AN141)))))</f>
        <v>1</v>
      </c>
      <c r="AF141" s="5" t="b">
        <f>OR(ISBLANK(Spreadsheet!C141), NOT(ISBLANK(Spreadsheet!D141)),NOT(ISBLANK(Spreadsheet!L141)))</f>
        <v>1</v>
      </c>
      <c r="AG141" s="5" t="b">
        <f>IF(AND(NOT(ISBLANK(Spreadsheet!C141)), NOT(ISBLANK(Spreadsheet!D141)),Spreadsheet!C141&lt;&gt;Spreadsheet!D141),IF(ISERROR(VLOOKUP(Spreadsheet!C141, Spreadsheet!$C$6:'Spreadsheet'!$C140,1,FALSE)), FALSE, TRUE),TRUE)</f>
        <v>1</v>
      </c>
      <c r="AH141" s="5" t="b">
        <f>Spreadsheet!$B$2=Spreadsheet!AD141</f>
        <v>1</v>
      </c>
      <c r="AI141" s="5" t="b">
        <f>IF(ISBLANK(Spreadsheet!G141),TRUE,IF(OR(LEN(Spreadsheet!G141)&gt;1,ISNUMBER(VALUE(Spreadsheet!G141))),FALSE,TRUE))</f>
        <v>1</v>
      </c>
      <c r="AJ141" s="5" t="b">
        <f>OR(ISBLANK(Spreadsheet!C141), NOT(ISBLANK(Spreadsheet!B141)), NOT(ISBLANK(Spreadsheet!D141)))</f>
        <v>1</v>
      </c>
      <c r="AK141" s="5" t="b">
        <f t="array" ref="AK141">IF(OR(AND(ISBLANK(Spreadsheet!E141),ISBLANK(Spreadsheet!D141),NOT(ISBLANK(Spreadsheet!C141))),AND(ISBLANK(Spreadsheet!E141),ISBLANK(Spreadsheet!D141),ISBLANK(Spreadsheet!C141))),TRUE,ISNUMBER(MATCH(TRUE,EXACT(Spreadsheet!E141,Relationships),0)))</f>
        <v>1</v>
      </c>
      <c r="AL141" s="5" t="b">
        <f>IF(NOT(ISBLANK(Spreadsheet!C141)),IF(OR(ISBLANK(Spreadsheet!F141),LEN(Spreadsheet!F141)&gt;40),FALSE,TRUE),TRUE)</f>
        <v>1</v>
      </c>
      <c r="AM141" s="5" t="b">
        <f>IF(NOT(ISBLANK(Spreadsheet!C141)),IF(OR(ISBLANK(Spreadsheet!H141),LEN(Spreadsheet!H141)&gt;40),FALSE,TRUE),TRUE)</f>
        <v>1</v>
      </c>
      <c r="AN141" s="5" t="b">
        <f t="array" ref="AN141">IF(ISBLANK(Spreadsheet!I141),TRUE,ISNUMBER(MATCH(TRUE,EXACT(Spreadsheet!I141,GenderValues),0)))</f>
        <v>1</v>
      </c>
      <c r="AO141" s="5" t="b">
        <f ca="1">IF(ISERROR(DATEVALUE(TEXT(Spreadsheet!J141,"mm/dd/yyyy")) &gt; TODAY()),IF(AND(ISBLANK(Spreadsheet!J141),ISBLANK(Spreadsheet!C141)),TRUE,FALSE),IF(DATEVALUE(TEXT(Spreadsheet!J141,"mm/dd/yyyy")) &gt; TODAY(),FALSE,TRUE))</f>
        <v>1</v>
      </c>
      <c r="AP141" s="5" t="b">
        <f>OR(ISBLANK(Spreadsheet!K141),LEN(Spreadsheet!K141)&lt;=100)</f>
        <v>1</v>
      </c>
      <c r="AQ141" s="5" t="b">
        <f t="array" ref="AQ141">IF(OR(AND(ISBLANK(Spreadsheet!L141),ISBLANK(Spreadsheet!C141)),AND(NOT(ISBLANK(Spreadsheet!C141)),NOT(ISBLANK(Spreadsheet!D141)))),TRUE,ISNUMBER(MATCH(TRUE,EXACT(Spreadsheet!L141,MaritalStatus),0)))</f>
        <v>1</v>
      </c>
      <c r="AR141" s="5" t="b">
        <f ca="1">IF(ISERROR(DATEVALUE(TEXT(Spreadsheet!M141,"mm/dd/yyyy")) &gt; TODAY()),IF(ISBLANK(Spreadsheet!M141),TRUE,FALSE),IF(DATEVALUE(TEXT(Spreadsheet!M141,"mm/dd/yyyy")) &gt; TODAY(),FALSE,TRUE))</f>
        <v>1</v>
      </c>
      <c r="AS141" s="5" t="b">
        <f>OR(ISBLANK(Spreadsheet!N141),LEN(Spreadsheet!N141)&lt;=100)</f>
        <v>1</v>
      </c>
      <c r="AT141" s="5" t="b">
        <f>OR(ISBLANK(Spreadsheet!O141),UPPER(Spreadsheet!O141)="YES")</f>
        <v>1</v>
      </c>
      <c r="AU141" s="5" t="b">
        <f>OR(ISBLANK(Spreadsheet!P141),UPPER(Spreadsheet!P141)="YES")</f>
        <v>1</v>
      </c>
      <c r="AV141" s="5" t="b">
        <f t="array" ref="AV141">IF(ISBLANK(Spreadsheet!Q141),TRUE,ISNUMBER(MATCH(TRUE,EXACT(Spreadsheet!Q141,OnGroupsPriorIns),0)))</f>
        <v>1</v>
      </c>
      <c r="AW141" s="5" t="b">
        <f>OR(ISBLANK(Spreadsheet!R141),UPPER(Spreadsheet!R141)="YES")</f>
        <v>1</v>
      </c>
      <c r="AX141" s="5" t="b">
        <f>OR(ISBLANK(Spreadsheet!S141),UPPER(Spreadsheet!S141)="YES")</f>
        <v>1</v>
      </c>
      <c r="AY141" s="5" t="b">
        <f>OR(AND(ISBLANK(Spreadsheet!C141),LEN(Spreadsheet!T141)=0),AND(NOT(ISBLANK(Spreadsheet!C141)),LEN(Spreadsheet!T141)&gt;0,LEN(Spreadsheet!T141)&lt;=50))</f>
        <v>1</v>
      </c>
      <c r="AZ141" s="5" t="b">
        <f>OR(LEN(Spreadsheet!U141)=0,AND(LEN(Spreadsheet!U141)&gt;0,LEN(Spreadsheet!U141)&lt;=50))</f>
        <v>1</v>
      </c>
      <c r="BA141" s="5" t="b">
        <f>OR(AND(ISBLANK(Spreadsheet!C141),LEN(Spreadsheet!V141)=0),AND(NOT(ISBLANK(Spreadsheet!C141)),LEN(Spreadsheet!V141)&gt;0,LEN(Spreadsheet!V141)&lt;=50))</f>
        <v>1</v>
      </c>
      <c r="BB141" s="5" t="b">
        <f t="array" ref="BB141">IF(AND(ISBLANK(Spreadsheet!C141),LEN(Spreadsheet!W141)=0),TRUE,ISNUMBER(MATCH(TRUE,EXACT(Spreadsheet!W141,States),0)))</f>
        <v>1</v>
      </c>
      <c r="BC141" s="5" t="b">
        <f>OR(AND(ISBLANK(Spreadsheet!C141),LEN(Spreadsheet!X141)=0),AND(NOT(ISBLANK(Spreadsheet!C141)),LEN(Spreadsheet!X141)&gt;0,LEN(Spreadsheet!X141)=5,ISNUMBER(VALUE(Spreadsheet!X141))))</f>
        <v>1</v>
      </c>
      <c r="BD141" s="5" t="b">
        <f>OR(ISBLANK(Spreadsheet!Z141),LEN(Spreadsheet!Z141)&lt;=50)</f>
        <v>1</v>
      </c>
      <c r="BE141" s="5" t="b">
        <f>ISBLANK(Spreadsheet!AA141)</f>
        <v>1</v>
      </c>
      <c r="BF141" s="5" t="b">
        <f>ISBLANK(Spreadsheet!AB141)</f>
        <v>1</v>
      </c>
      <c r="BG141" s="5" t="b">
        <f>IF(ISERROR(DATEVALUE(TEXT(Spreadsheet!AC141,"mm/dd/yyyy")) &gt; DATEVALUE(TEXT(Spreadsheet!J141,"mm/dd/yyyy"))),IF(OR(AND(ISBLANK(Spreadsheet!AC141),ISBLANK(Spreadsheet!C141)),AND(NOT(ISBLANK(Spreadsheet!C141)),ISBLANK(Spreadsheet!AC141),NOT(ISBLANK(Spreadsheet!D141)))),TRUE,FALSE),IF(DATEVALUE(TEXT(Spreadsheet!AC141,"mm/dd/yyyy")) &gt; DATEVALUE(TEXT(Spreadsheet!J141,"mm/dd/yyyy")),TRUE,FALSE))</f>
        <v>1</v>
      </c>
      <c r="BH141" s="5" t="b">
        <f>OR(AND(ISBLANK(Spreadsheet!C141),ISBLANK(Spreadsheet!AE141)),AND(NOT(ISBLANK(Spreadsheet!C141)),NOT(ISBLANK(Spreadsheet!D141)),ISBLANK(Spreadsheet!AE141)),AND(NOT(ISBLANK(Spreadsheet!C141)),ISBLANK(Spreadsheet!D141),NOT(ISBLANK(Spreadsheet!AE141)),LEN(Spreadsheet!AE141)&lt;=100))</f>
        <v>1</v>
      </c>
      <c r="BI141" s="5" t="b">
        <f t="array" ref="BI141">IF(ISBLANK(Spreadsheet!AF141),TRUE,ISNUMBER(MATCH(TRUE,EXACT(Spreadsheet!AF141,CobraShortReasons),0)))</f>
        <v>1</v>
      </c>
      <c r="BJ141" s="5" t="b">
        <f ca="1">IF(ISERROR(DATEVALUE(TEXT(Spreadsheet!AG141,"mm/dd/yyyy")) &gt; TODAY()),IF(ISBLANK(Spreadsheet!AG141),TRUE,FALSE),IF(DATEVALUE(TEXT(Spreadsheet!AG141,"mm/dd/yyyy")) &gt; TODAY(),FALSE,TRUE))</f>
        <v>1</v>
      </c>
      <c r="BK141" s="5" t="b">
        <f>OR(ISBLANK(Spreadsheet!AH141),LEN(Spreadsheet!AH141)&lt;=25)</f>
        <v>1</v>
      </c>
      <c r="BL141" s="5" t="b">
        <f t="array" aca="1" ref="BL141" ca="1">IF(ISBLANK(Spreadsheet!AI141),TRUE,ISNUMBER(MATCH(TRUE,EXACT(Spreadsheet!AI141,INDIRECT(Spreadsheet!$D$2)),0)))</f>
        <v>1</v>
      </c>
      <c r="BM141" s="5" t="b">
        <f t="array" aca="1" ref="BM141" ca="1">IF(ISBLANK(Spreadsheet!AJ141),TRUE,ISNUMBER(MATCH(TRUE,EXACT(Spreadsheet!AJ141,INDIRECT(Spreadsheet!BJ141)),0)))</f>
        <v>1</v>
      </c>
      <c r="BN141" s="5" t="b">
        <f t="array" ref="BN141">IF(ISBLANK(Spreadsheet!AK141),TRUE,ISNUMBER(MATCH(TRUE,EXACT(Spreadsheet!AK141,DentalPlans),0)))</f>
        <v>1</v>
      </c>
      <c r="BO141" s="5" t="b">
        <f t="array" aca="1" ref="BO141" ca="1">IF(ISBLANK(Spreadsheet!AL141),TRUE,ISNUMBER(MATCH(TRUE,EXACT(Spreadsheet!AL141,INDIRECT(Spreadsheet!BK141)),0)))</f>
        <v>1</v>
      </c>
      <c r="BP141" s="5" t="b">
        <f t="array" ref="BP141">IF(ISBLANK(Spreadsheet!AM141),TRUE,ISNUMBER(MATCH(TRUE,EXACT(Spreadsheet!AM141,VisionPlans),0)))</f>
        <v>1</v>
      </c>
      <c r="BQ141" s="5" t="b">
        <f t="array" aca="1" ref="BQ141" ca="1">IF(ISBLANK(Spreadsheet!AN141),TRUE,ISNUMBER(MATCH(TRUE,EXACT(Spreadsheet!AN141,INDIRECT(Spreadsheet!BL141)),0)))</f>
        <v>1</v>
      </c>
      <c r="BR141" s="5" t="b">
        <f t="array" ref="BR141">IF(ISBLANK(Spreadsheet!AO141),TRUE,ISNUMBER(MATCH(TRUE,EXACT(Spreadsheet!AO141,LifeBenefitClasses),0)))</f>
        <v>1</v>
      </c>
      <c r="BS141" s="5" t="b">
        <f>IF(OR(ISBLANK(Spreadsheet!AO141), Spreadsheet!AO141="Waive"),IF(ISBLANK(Spreadsheet!AP141),TRUE,FALSE),IF(OR(AND(NOT(ISBLANK(Spreadsheet!AO141)),ISBLANK(Spreadsheet!AP141)),NOT(ISNUMBER(VALUE(Spreadsheet!AP141)))),FALSE,IF(OR(AND(Spreadsheet!AP141&lt;6,MOD(Spreadsheet!AP141*10,5)=0), MOD(Spreadsheet!AP141,5000)=0),TRUE,FALSE)))</f>
        <v>1</v>
      </c>
      <c r="BT141" s="5" t="b">
        <f t="array" ref="BT141">IF(ISBLANK(Spreadsheet!AQ141),TRUE,ISNUMBER(MATCH(TRUE,EXACT(Spreadsheet!AQ141,EnrollWaive),0)))</f>
        <v>1</v>
      </c>
      <c r="BU141" s="5" t="b">
        <f t="array" ref="BU141">IF(ISBLANK(Spreadsheet!AR141),TRUE,ISNUMBER(MATCH(TRUE,EXACT(Spreadsheet!AR141,LifeBenefitClasses),0)))</f>
        <v>1</v>
      </c>
      <c r="BV141" s="5" t="b">
        <f>IF(OR(ISBLANK(Spreadsheet!AR141), Spreadsheet!AR141="Waive"),IF(ISBLANK(Spreadsheet!AS141),TRUE,FALSE),IF(OR(AND(NOT(ISBLANK(Spreadsheet!AR141)),ISBLANK(Spreadsheet!AS141)),NOT(ISNUMBER(VALUE(Spreadsheet!AS141)))),FALSE,IF(OR(AND(Spreadsheet!AS141&lt;6,MOD(Spreadsheet!AS141*10,5)=0), MOD(Spreadsheet!AS141,10000)=0),TRUE,FALSE)))</f>
        <v>1</v>
      </c>
      <c r="BW141" s="5" t="b">
        <f t="array" ref="BW141">IF(ISBLANK(Spreadsheet!AT141),TRUE,ISNUMBER(MATCH(TRUE,EXACT(Spreadsheet!AT141,LifeBenefitClasses),0)))</f>
        <v>1</v>
      </c>
      <c r="BX141" s="5" t="b">
        <f>IF(OR(ISBLANK(Spreadsheet!AT141), Spreadsheet!AT141="Waive"),IF(ISBLANK(Spreadsheet!AU141),TRUE,FALSE),IF(OR(AND(NOT(ISBLANK(Spreadsheet!AT141)),ISBLANK(Spreadsheet!AU141)),NOT(ISNUMBER(VALUE(Spreadsheet!AU141)))),FALSE,IF(AND(NOT(OR(ISBLANK(Spreadsheet!AT141),Spreadsheet!AT141="Waive")),NOT(OR(ISBLANK(Spreadsheet!AR141),Spreadsheet!AR141="Waive")),MOD(Spreadsheet!AU141,5000)=0, Spreadsheet!AU141&lt;=(Spreadsheet!AS141*0.5)),TRUE,FALSE)))</f>
        <v>1</v>
      </c>
      <c r="BY141" s="5" t="b">
        <f t="array" ref="BY141">IF(ISBLANK(Spreadsheet!AV141),TRUE,ISNUMBER(MATCH(TRUE,EXACT(Spreadsheet!AV141,EnrollWaive),0)))</f>
        <v>1</v>
      </c>
      <c r="BZ141" s="5" t="b">
        <f t="array" ref="BZ141">IF(ISBLANK(Spreadsheet!AW141),TRUE,ISNUMBER(MATCH(TRUE,EXACT(Spreadsheet!AW141,LifeBenefitClasses),0)))</f>
        <v>1</v>
      </c>
      <c r="CA141" s="5" t="b">
        <f t="array" ref="CA141">IF(ISBLANK(Spreadsheet!AX141),TRUE,ISNUMBER(MATCH(TRUE,EXACT(Spreadsheet!AX141,LifeBenefitClasses),0)))</f>
        <v>1</v>
      </c>
      <c r="CB141" s="5" t="b">
        <f t="array" ref="CB141">IF(ISBLANK(Spreadsheet!AY141),TRUE,ISNUMBER(MATCH(TRUE,EXACT(Spreadsheet!AY141,LifeBenefitClasses),0)))</f>
        <v>1</v>
      </c>
      <c r="CC141" s="5" t="b">
        <f t="array" ref="CC141">IF(ISBLANK(Spreadsheet!AZ141),TRUE,ISNUMBER(MATCH(TRUE,EXACT(Spreadsheet!AZ141,LifeBenefitClasses),0)))</f>
        <v>1</v>
      </c>
      <c r="CD141" s="5" t="b">
        <f t="array" ref="CD141">IF(ISBLANK(Spreadsheet!BA141),TRUE,ISNUMBER(MATCH(TRUE,EXACT(Spreadsheet!BA141,LifeBenefitClasses),0)))</f>
        <v>1</v>
      </c>
      <c r="CE141" s="5" t="b">
        <f>IF(OR(ISBLANK(Spreadsheet!BA141), Spreadsheet!BA141="Waive"),IF(ISBLANK(Spreadsheet!BB141),TRUE,FALSE),IF(OR(AND(NOT(ISBLANK(Spreadsheet!BA141)),ISBLANK(Spreadsheet!BB141)),NOT(ISNUMBER(VALUE(Spreadsheet!BB141))),ISBLANK(Spreadsheet!BC141),NOT(ISNUMBER(VALUE(Spreadsheet!BC141)))),FALSE,IF(AND(Spreadsheet!BB141&gt;=50000,Spreadsheet!BB141&lt;=250000,MOD(Spreadsheet!BB141,10000)=0,Spreadsheet!BB141&lt;=(10*Spreadsheet!BC141)),TRUE,FALSE)))</f>
        <v>1</v>
      </c>
      <c r="CF141" s="5" t="b">
        <f>IF(NOT(ISBLANK(Spreadsheet!BC141)),AND(ISNUMBER(VALUE(Spreadsheet!BC141)),Spreadsheet!BC141&gt;0),AND(OR(ISBLANK(Spreadsheet!AO141),Spreadsheet!AO141="Waive",AND(NOT(OR(ISBLANK(Spreadsheet!AO141),Spreadsheet!AO141="Waive")),Spreadsheet!AP141&gt;=6)),OR(ISBLANK(Spreadsheet!AR141),AND(NOT(OR(ISBLANK(Spreadsheet!AR141),Spreadsheet!AR141="Waive")),Spreadsheet!AS141&gt;=6)),OR(ISBLANK(Spreadsheet!AW141)),OR(ISBLANK(Spreadsheet!AX141)),OR(ISBLANK(Spreadsheet!AY141)),OR(ISBLANK(Spreadsheet!AZ141)),OR(ISBLANK(Spreadsheet!BA141),Spreadsheet!BA141="Waive")))</f>
        <v>1</v>
      </c>
      <c r="CG141" s="5" t="b">
        <f t="shared" ca="1" si="13"/>
        <v>1</v>
      </c>
    </row>
    <row r="142" spans="8:85" x14ac:dyDescent="0.3">
      <c r="H142" s="5">
        <f t="shared" ca="1" si="10"/>
        <v>2</v>
      </c>
      <c r="I142" s="5" t="str">
        <f t="shared" ca="1" si="11"/>
        <v/>
      </c>
      <c r="J142" s="5" t="str">
        <f>IF(AND(NOT(ISBLANK(Spreadsheet!C142)),ISBLANK(Spreadsheet!D142)),Spreadsheet!F142&amp;" "&amp;Spreadsheet!H142,"")</f>
        <v/>
      </c>
      <c r="K142" s="5">
        <f>IF(AND(NOT(ISBLANK(Spreadsheet!C142)),ISBLANK(Spreadsheet!D142)),COUNTIFS(Spreadsheet!E143:E$786,"=Child",Spreadsheet!C143:C$786, "="&amp;Spreadsheet!C142) + COUNTIFS(Spreadsheet!E143:E$786,"=Step-child",Spreadsheet!C143:C$786, "="&amp;Spreadsheet!C142),0)</f>
        <v>0</v>
      </c>
      <c r="L142" s="5">
        <f>IF(NOT(ISBLANK(J142)),COUNTIFS(Spreadsheet!E143:E$786,"=Wife",Spreadsheet!C143:C$786, "="&amp;Spreadsheet!C142) + COUNTIFS(Spreadsheet!E143:E$786,"=Husband",Spreadsheet!C143:C$786, "="&amp;Spreadsheet!C142),0)</f>
        <v>0</v>
      </c>
      <c r="M142" s="5">
        <f>IF(NOT(ISBLANK(Spreadsheet!AJ142)),VLOOKUP(Spreadsheet!AJ142,'Drop Downs'!$P$2:$R$16,3,FALSE),0)</f>
        <v>0</v>
      </c>
      <c r="N142" s="5">
        <f>IF(NOT(ISBLANK(Spreadsheet!AJ142)), VLOOKUP(Spreadsheet!AJ142,'Drop Downs'!$P$2:$R$16,2,FALSE),0)</f>
        <v>0</v>
      </c>
      <c r="O142" s="5">
        <f>IF(NOT(ISBLANK(Spreadsheet!AL142)),VLOOKUP(Spreadsheet!AL142,'Drop Downs'!$P$2:$R$16,3,FALSE), 0)</f>
        <v>0</v>
      </c>
      <c r="P142" s="5">
        <f>IF(NOT(ISBLANK(Spreadsheet!AL142)),VLOOKUP(Spreadsheet!AL142,'Drop Downs'!$P$2:$R$16,2,FALSE),0)</f>
        <v>0</v>
      </c>
      <c r="Q142" s="5">
        <f>IF(NOT(ISBLANK(Spreadsheet!AN142)),VLOOKUP(Spreadsheet!AN142,'Drop Downs'!$P$2:$R$16,3,FALSE),0)</f>
        <v>0</v>
      </c>
      <c r="R142" s="5">
        <f>IF(NOT(ISBLANK(Spreadsheet!AN142)),VLOOKUP(Spreadsheet!AN142,'Drop Downs'!$P$2:$R$16,2,FALSE),0)</f>
        <v>0</v>
      </c>
      <c r="S142" s="5" t="str">
        <f>IF(OR(M142&gt;K142,N142&gt;L142,O142&gt;K142, Q142&gt;K142,N142&gt;L142, P142&gt;L142, R142&gt;L142),"Member currently has a coverage election over what he/she needs.  Please add more dependents or adjust the coverage election.","")&amp;(IF(AND(NOT(ISBLANK(Spreadsheet!C142)),NOT(ISBLANK(Spreadsheet!D142)),ISBLANK(Spreadsheet!E142)),"Dependent lacks a relationship to member.Please select one from the drop-down.",""))</f>
        <v/>
      </c>
      <c r="T142" s="5" t="b">
        <f t="shared" si="12"/>
        <v>1</v>
      </c>
      <c r="U142" s="5" t="b">
        <f>OR(ISBLANK(Spreadsheet!C142),IF(NOT(ISBLANK(Spreadsheet!D142)),NOT(ISBLANK(Spreadsheet!E142)),TRUE))</f>
        <v>1</v>
      </c>
      <c r="V142" s="5" t="b">
        <f>OR(ISBLANK(Spreadsheet!C142), NOT(ISBLANK(Spreadsheet!I142)))</f>
        <v>1</v>
      </c>
      <c r="W142" s="5" t="b">
        <f>OR(ISBLANK(Spreadsheet!D142),NOT(ISBLANK(Spreadsheet!C142)))</f>
        <v>1</v>
      </c>
      <c r="X142" s="155" t="str">
        <f>REPT("0",MIN(FIND({1,2,3,4,5,6,7,8,9},Spreadsheet!C142&amp;"123456789"))-1)&amp;IF(ISBLANK(Spreadsheet!C142),"",SUMPRODUCT(MID(0&amp;Spreadsheet!C142,LARGE(INDEX(ISNUMBER(--MID(Spreadsheet!C142,ROW($1:$225),1))*
 ROW($1:$225),0),ROW($1:$225))+1,1)*10^ROW($1:$225)/10))</f>
        <v/>
      </c>
      <c r="Y142" s="5" t="b">
        <f>IF(NOT(ISBLANK(Spreadsheet!C142)),IF(AND(ISNUMBER(VALUE(Spreadsheet!C142)), LEN(Spreadsheet!C142)=9),TRUE,FALSE),TRUE)</f>
        <v>1</v>
      </c>
      <c r="Z142" s="155" t="str">
        <f>REPT("0",MIN(FIND({1,2,3,4,5,6,7,8,9},Spreadsheet!D142&amp;"123456789"))-1)&amp;IF(ISBLANK(Spreadsheet!D142),"",SUMPRODUCT(MID(0&amp;Spreadsheet!D142,LARGE(INDEX(ISNUMBER(--MID(Spreadsheet!D142,ROW($1:$225),1))*
 ROW($1:$225),0),ROW($1:$225))+1,1)*10^ROW($1:$225)/10))</f>
        <v/>
      </c>
      <c r="AA142" s="5" t="b">
        <f>IF(AND(NOT(ISBLANK(Spreadsheet!D142)),NOT(ISBLANK(Spreadsheet!C142))),IF(AND(ISNUMBER(VALUE(Spreadsheet!D142)), LEN(Spreadsheet!D142)=9),TRUE,FALSE),IF(AND(NOT(ISBLANK(Spreadsheet!D142)),ISBLANK(Spreadsheet!C142)),FALSE,TRUE))</f>
        <v>1</v>
      </c>
      <c r="AB142" s="5" t="b">
        <f>OR(ISBLANK(Spreadsheet!Y142),IF(NOT(ISBLANK(Spreadsheet!Y142)),LEN(Spreadsheet!Y142)=10,ISNUMBER(VALUE(Spreadsheet!Y142))))</f>
        <v>1</v>
      </c>
      <c r="AC142" s="5" t="b">
        <f>OR(ISBLANK(Spreadsheet!AI142), AND(NOT(ISBLANK(Spreadsheet!AJ142)), NOT(ISNUMBER(SEARCH("Waive",Spreadsheet!AJ142)))))</f>
        <v>1</v>
      </c>
      <c r="AD142" s="5" t="b">
        <f>OR(ISBLANK(Spreadsheet!AK142), AND(NOT(ISBLANK(Spreadsheet!AL142)), NOT(ISNUMBER(SEARCH("Waive",Spreadsheet!AL142)))))</f>
        <v>1</v>
      </c>
      <c r="AE142" s="5" t="b">
        <f>OR(ISBLANK(Spreadsheet!AM142), AND(NOT(ISBLANK(Spreadsheet!AN142)), NOT(ISNUMBER(SEARCH("Waive", Spreadsheet!AN142)))))</f>
        <v>1</v>
      </c>
      <c r="AF142" s="5" t="b">
        <f>OR(ISBLANK(Spreadsheet!C142), NOT(ISBLANK(Spreadsheet!D142)),NOT(ISBLANK(Spreadsheet!L142)))</f>
        <v>1</v>
      </c>
      <c r="AG142" s="5" t="b">
        <f>IF(AND(NOT(ISBLANK(Spreadsheet!C142)), NOT(ISBLANK(Spreadsheet!D142)),Spreadsheet!C142&lt;&gt;Spreadsheet!D142),IF(ISERROR(VLOOKUP(Spreadsheet!C142, Spreadsheet!$C$6:'Spreadsheet'!$C141,1,FALSE)), FALSE, TRUE),TRUE)</f>
        <v>1</v>
      </c>
      <c r="AH142" s="5" t="b">
        <f>Spreadsheet!$B$2=Spreadsheet!AD142</f>
        <v>1</v>
      </c>
      <c r="AI142" s="5" t="b">
        <f>IF(ISBLANK(Spreadsheet!G142),TRUE,IF(OR(LEN(Spreadsheet!G142)&gt;1,ISNUMBER(VALUE(Spreadsheet!G142))),FALSE,TRUE))</f>
        <v>1</v>
      </c>
      <c r="AJ142" s="5" t="b">
        <f>OR(ISBLANK(Spreadsheet!C142), NOT(ISBLANK(Spreadsheet!B142)), NOT(ISBLANK(Spreadsheet!D142)))</f>
        <v>1</v>
      </c>
      <c r="AK142" s="5" t="b">
        <f t="array" ref="AK142">IF(OR(AND(ISBLANK(Spreadsheet!E142),ISBLANK(Spreadsheet!D142),NOT(ISBLANK(Spreadsheet!C142))),AND(ISBLANK(Spreadsheet!E142),ISBLANK(Spreadsheet!D142),ISBLANK(Spreadsheet!C142))),TRUE,ISNUMBER(MATCH(TRUE,EXACT(Spreadsheet!E142,Relationships),0)))</f>
        <v>1</v>
      </c>
      <c r="AL142" s="5" t="b">
        <f>IF(NOT(ISBLANK(Spreadsheet!C142)),IF(OR(ISBLANK(Spreadsheet!F142),LEN(Spreadsheet!F142)&gt;40),FALSE,TRUE),TRUE)</f>
        <v>1</v>
      </c>
      <c r="AM142" s="5" t="b">
        <f>IF(NOT(ISBLANK(Spreadsheet!C142)),IF(OR(ISBLANK(Spreadsheet!H142),LEN(Spreadsheet!H142)&gt;40),FALSE,TRUE),TRUE)</f>
        <v>1</v>
      </c>
      <c r="AN142" s="5" t="b">
        <f t="array" ref="AN142">IF(ISBLANK(Spreadsheet!I142),TRUE,ISNUMBER(MATCH(TRUE,EXACT(Spreadsheet!I142,GenderValues),0)))</f>
        <v>1</v>
      </c>
      <c r="AO142" s="5" t="b">
        <f ca="1">IF(ISERROR(DATEVALUE(TEXT(Spreadsheet!J142,"mm/dd/yyyy")) &gt; TODAY()),IF(AND(ISBLANK(Spreadsheet!J142),ISBLANK(Spreadsheet!C142)),TRUE,FALSE),IF(DATEVALUE(TEXT(Spreadsheet!J142,"mm/dd/yyyy")) &gt; TODAY(),FALSE,TRUE))</f>
        <v>1</v>
      </c>
      <c r="AP142" s="5" t="b">
        <f>OR(ISBLANK(Spreadsheet!K142),LEN(Spreadsheet!K142)&lt;=100)</f>
        <v>1</v>
      </c>
      <c r="AQ142" s="5" t="b">
        <f t="array" ref="AQ142">IF(OR(AND(ISBLANK(Spreadsheet!L142),ISBLANK(Spreadsheet!C142)),AND(NOT(ISBLANK(Spreadsheet!C142)),NOT(ISBLANK(Spreadsheet!D142)))),TRUE,ISNUMBER(MATCH(TRUE,EXACT(Spreadsheet!L142,MaritalStatus),0)))</f>
        <v>1</v>
      </c>
      <c r="AR142" s="5" t="b">
        <f ca="1">IF(ISERROR(DATEVALUE(TEXT(Spreadsheet!M142,"mm/dd/yyyy")) &gt; TODAY()),IF(ISBLANK(Spreadsheet!M142),TRUE,FALSE),IF(DATEVALUE(TEXT(Spreadsheet!M142,"mm/dd/yyyy")) &gt; TODAY(),FALSE,TRUE))</f>
        <v>1</v>
      </c>
      <c r="AS142" s="5" t="b">
        <f>OR(ISBLANK(Spreadsheet!N142),LEN(Spreadsheet!N142)&lt;=100)</f>
        <v>1</v>
      </c>
      <c r="AT142" s="5" t="b">
        <f>OR(ISBLANK(Spreadsheet!O142),UPPER(Spreadsheet!O142)="YES")</f>
        <v>1</v>
      </c>
      <c r="AU142" s="5" t="b">
        <f>OR(ISBLANK(Spreadsheet!P142),UPPER(Spreadsheet!P142)="YES")</f>
        <v>1</v>
      </c>
      <c r="AV142" s="5" t="b">
        <f t="array" ref="AV142">IF(ISBLANK(Spreadsheet!Q142),TRUE,ISNUMBER(MATCH(TRUE,EXACT(Spreadsheet!Q142,OnGroupsPriorIns),0)))</f>
        <v>1</v>
      </c>
      <c r="AW142" s="5" t="b">
        <f>OR(ISBLANK(Spreadsheet!R142),UPPER(Spreadsheet!R142)="YES")</f>
        <v>1</v>
      </c>
      <c r="AX142" s="5" t="b">
        <f>OR(ISBLANK(Spreadsheet!S142),UPPER(Spreadsheet!S142)="YES")</f>
        <v>1</v>
      </c>
      <c r="AY142" s="5" t="b">
        <f>OR(AND(ISBLANK(Spreadsheet!C142),LEN(Spreadsheet!T142)=0),AND(NOT(ISBLANK(Spreadsheet!C142)),LEN(Spreadsheet!T142)&gt;0,LEN(Spreadsheet!T142)&lt;=50))</f>
        <v>1</v>
      </c>
      <c r="AZ142" s="5" t="b">
        <f>OR(LEN(Spreadsheet!U142)=0,AND(LEN(Spreadsheet!U142)&gt;0,LEN(Spreadsheet!U142)&lt;=50))</f>
        <v>1</v>
      </c>
      <c r="BA142" s="5" t="b">
        <f>OR(AND(ISBLANK(Spreadsheet!C142),LEN(Spreadsheet!V142)=0),AND(NOT(ISBLANK(Spreadsheet!C142)),LEN(Spreadsheet!V142)&gt;0,LEN(Spreadsheet!V142)&lt;=50))</f>
        <v>1</v>
      </c>
      <c r="BB142" s="5" t="b">
        <f t="array" ref="BB142">IF(AND(ISBLANK(Spreadsheet!C142),LEN(Spreadsheet!W142)=0),TRUE,ISNUMBER(MATCH(TRUE,EXACT(Spreadsheet!W142,States),0)))</f>
        <v>1</v>
      </c>
      <c r="BC142" s="5" t="b">
        <f>OR(AND(ISBLANK(Spreadsheet!C142),LEN(Spreadsheet!X142)=0),AND(NOT(ISBLANK(Spreadsheet!C142)),LEN(Spreadsheet!X142)&gt;0,LEN(Spreadsheet!X142)=5,ISNUMBER(VALUE(Spreadsheet!X142))))</f>
        <v>1</v>
      </c>
      <c r="BD142" s="5" t="b">
        <f>OR(ISBLANK(Spreadsheet!Z142),LEN(Spreadsheet!Z142)&lt;=50)</f>
        <v>1</v>
      </c>
      <c r="BE142" s="5" t="b">
        <f>ISBLANK(Spreadsheet!AA142)</f>
        <v>1</v>
      </c>
      <c r="BF142" s="5" t="b">
        <f>ISBLANK(Spreadsheet!AB142)</f>
        <v>1</v>
      </c>
      <c r="BG142" s="5" t="b">
        <f>IF(ISERROR(DATEVALUE(TEXT(Spreadsheet!AC142,"mm/dd/yyyy")) &gt; DATEVALUE(TEXT(Spreadsheet!J142,"mm/dd/yyyy"))),IF(OR(AND(ISBLANK(Spreadsheet!AC142),ISBLANK(Spreadsheet!C142)),AND(NOT(ISBLANK(Spreadsheet!C142)),ISBLANK(Spreadsheet!AC142),NOT(ISBLANK(Spreadsheet!D142)))),TRUE,FALSE),IF(DATEVALUE(TEXT(Spreadsheet!AC142,"mm/dd/yyyy")) &gt; DATEVALUE(TEXT(Spreadsheet!J142,"mm/dd/yyyy")),TRUE,FALSE))</f>
        <v>1</v>
      </c>
      <c r="BH142" s="5" t="b">
        <f>OR(AND(ISBLANK(Spreadsheet!C142),ISBLANK(Spreadsheet!AE142)),AND(NOT(ISBLANK(Spreadsheet!C142)),NOT(ISBLANK(Spreadsheet!D142)),ISBLANK(Spreadsheet!AE142)),AND(NOT(ISBLANK(Spreadsheet!C142)),ISBLANK(Spreadsheet!D142),NOT(ISBLANK(Spreadsheet!AE142)),LEN(Spreadsheet!AE142)&lt;=100))</f>
        <v>1</v>
      </c>
      <c r="BI142" s="5" t="b">
        <f t="array" ref="BI142">IF(ISBLANK(Spreadsheet!AF142),TRUE,ISNUMBER(MATCH(TRUE,EXACT(Spreadsheet!AF142,CobraShortReasons),0)))</f>
        <v>1</v>
      </c>
      <c r="BJ142" s="5" t="b">
        <f ca="1">IF(ISERROR(DATEVALUE(TEXT(Spreadsheet!AG142,"mm/dd/yyyy")) &gt; TODAY()),IF(ISBLANK(Spreadsheet!AG142),TRUE,FALSE),IF(DATEVALUE(TEXT(Spreadsheet!AG142,"mm/dd/yyyy")) &gt; TODAY(),FALSE,TRUE))</f>
        <v>1</v>
      </c>
      <c r="BK142" s="5" t="b">
        <f>OR(ISBLANK(Spreadsheet!AH142),LEN(Spreadsheet!AH142)&lt;=25)</f>
        <v>1</v>
      </c>
      <c r="BL142" s="5" t="b">
        <f t="array" aca="1" ref="BL142" ca="1">IF(ISBLANK(Spreadsheet!AI142),TRUE,ISNUMBER(MATCH(TRUE,EXACT(Spreadsheet!AI142,INDIRECT(Spreadsheet!$D$2)),0)))</f>
        <v>1</v>
      </c>
      <c r="BM142" s="5" t="b">
        <f t="array" aca="1" ref="BM142" ca="1">IF(ISBLANK(Spreadsheet!AJ142),TRUE,ISNUMBER(MATCH(TRUE,EXACT(Spreadsheet!AJ142,INDIRECT(Spreadsheet!BJ142)),0)))</f>
        <v>1</v>
      </c>
      <c r="BN142" s="5" t="b">
        <f t="array" ref="BN142">IF(ISBLANK(Spreadsheet!AK142),TRUE,ISNUMBER(MATCH(TRUE,EXACT(Spreadsheet!AK142,DentalPlans),0)))</f>
        <v>1</v>
      </c>
      <c r="BO142" s="5" t="b">
        <f t="array" aca="1" ref="BO142" ca="1">IF(ISBLANK(Spreadsheet!AL142),TRUE,ISNUMBER(MATCH(TRUE,EXACT(Spreadsheet!AL142,INDIRECT(Spreadsheet!BK142)),0)))</f>
        <v>1</v>
      </c>
      <c r="BP142" s="5" t="b">
        <f t="array" ref="BP142">IF(ISBLANK(Spreadsheet!AM142),TRUE,ISNUMBER(MATCH(TRUE,EXACT(Spreadsheet!AM142,VisionPlans),0)))</f>
        <v>1</v>
      </c>
      <c r="BQ142" s="5" t="b">
        <f t="array" aca="1" ref="BQ142" ca="1">IF(ISBLANK(Spreadsheet!AN142),TRUE,ISNUMBER(MATCH(TRUE,EXACT(Spreadsheet!AN142,INDIRECT(Spreadsheet!BL142)),0)))</f>
        <v>1</v>
      </c>
      <c r="BR142" s="5" t="b">
        <f t="array" ref="BR142">IF(ISBLANK(Spreadsheet!AO142),TRUE,ISNUMBER(MATCH(TRUE,EXACT(Spreadsheet!AO142,LifeBenefitClasses),0)))</f>
        <v>1</v>
      </c>
      <c r="BS142" s="5" t="b">
        <f>IF(OR(ISBLANK(Spreadsheet!AO142), Spreadsheet!AO142="Waive"),IF(ISBLANK(Spreadsheet!AP142),TRUE,FALSE),IF(OR(AND(NOT(ISBLANK(Spreadsheet!AO142)),ISBLANK(Spreadsheet!AP142)),NOT(ISNUMBER(VALUE(Spreadsheet!AP142)))),FALSE,IF(OR(AND(Spreadsheet!AP142&lt;6,MOD(Spreadsheet!AP142*10,5)=0), MOD(Spreadsheet!AP142,5000)=0),TRUE,FALSE)))</f>
        <v>1</v>
      </c>
      <c r="BT142" s="5" t="b">
        <f t="array" ref="BT142">IF(ISBLANK(Spreadsheet!AQ142),TRUE,ISNUMBER(MATCH(TRUE,EXACT(Spreadsheet!AQ142,EnrollWaive),0)))</f>
        <v>1</v>
      </c>
      <c r="BU142" s="5" t="b">
        <f t="array" ref="BU142">IF(ISBLANK(Spreadsheet!AR142),TRUE,ISNUMBER(MATCH(TRUE,EXACT(Spreadsheet!AR142,LifeBenefitClasses),0)))</f>
        <v>1</v>
      </c>
      <c r="BV142" s="5" t="b">
        <f>IF(OR(ISBLANK(Spreadsheet!AR142), Spreadsheet!AR142="Waive"),IF(ISBLANK(Spreadsheet!AS142),TRUE,FALSE),IF(OR(AND(NOT(ISBLANK(Spreadsheet!AR142)),ISBLANK(Spreadsheet!AS142)),NOT(ISNUMBER(VALUE(Spreadsheet!AS142)))),FALSE,IF(OR(AND(Spreadsheet!AS142&lt;6,MOD(Spreadsheet!AS142*10,5)=0), MOD(Spreadsheet!AS142,10000)=0),TRUE,FALSE)))</f>
        <v>1</v>
      </c>
      <c r="BW142" s="5" t="b">
        <f t="array" ref="BW142">IF(ISBLANK(Spreadsheet!AT142),TRUE,ISNUMBER(MATCH(TRUE,EXACT(Spreadsheet!AT142,LifeBenefitClasses),0)))</f>
        <v>1</v>
      </c>
      <c r="BX142" s="5" t="b">
        <f>IF(OR(ISBLANK(Spreadsheet!AT142), Spreadsheet!AT142="Waive"),IF(ISBLANK(Spreadsheet!AU142),TRUE,FALSE),IF(OR(AND(NOT(ISBLANK(Spreadsheet!AT142)),ISBLANK(Spreadsheet!AU142)),NOT(ISNUMBER(VALUE(Spreadsheet!AU142)))),FALSE,IF(AND(NOT(OR(ISBLANK(Spreadsheet!AT142),Spreadsheet!AT142="Waive")),NOT(OR(ISBLANK(Spreadsheet!AR142),Spreadsheet!AR142="Waive")),MOD(Spreadsheet!AU142,5000)=0, Spreadsheet!AU142&lt;=(Spreadsheet!AS142*0.5)),TRUE,FALSE)))</f>
        <v>1</v>
      </c>
      <c r="BY142" s="5" t="b">
        <f t="array" ref="BY142">IF(ISBLANK(Spreadsheet!AV142),TRUE,ISNUMBER(MATCH(TRUE,EXACT(Spreadsheet!AV142,EnrollWaive),0)))</f>
        <v>1</v>
      </c>
      <c r="BZ142" s="5" t="b">
        <f t="array" ref="BZ142">IF(ISBLANK(Spreadsheet!AW142),TRUE,ISNUMBER(MATCH(TRUE,EXACT(Spreadsheet!AW142,LifeBenefitClasses),0)))</f>
        <v>1</v>
      </c>
      <c r="CA142" s="5" t="b">
        <f t="array" ref="CA142">IF(ISBLANK(Spreadsheet!AX142),TRUE,ISNUMBER(MATCH(TRUE,EXACT(Spreadsheet!AX142,LifeBenefitClasses),0)))</f>
        <v>1</v>
      </c>
      <c r="CB142" s="5" t="b">
        <f t="array" ref="CB142">IF(ISBLANK(Spreadsheet!AY142),TRUE,ISNUMBER(MATCH(TRUE,EXACT(Spreadsheet!AY142,LifeBenefitClasses),0)))</f>
        <v>1</v>
      </c>
      <c r="CC142" s="5" t="b">
        <f t="array" ref="CC142">IF(ISBLANK(Spreadsheet!AZ142),TRUE,ISNUMBER(MATCH(TRUE,EXACT(Spreadsheet!AZ142,LifeBenefitClasses),0)))</f>
        <v>1</v>
      </c>
      <c r="CD142" s="5" t="b">
        <f t="array" ref="CD142">IF(ISBLANK(Spreadsheet!BA142),TRUE,ISNUMBER(MATCH(TRUE,EXACT(Spreadsheet!BA142,LifeBenefitClasses),0)))</f>
        <v>1</v>
      </c>
      <c r="CE142" s="5" t="b">
        <f>IF(OR(ISBLANK(Spreadsheet!BA142), Spreadsheet!BA142="Waive"),IF(ISBLANK(Spreadsheet!BB142),TRUE,FALSE),IF(OR(AND(NOT(ISBLANK(Spreadsheet!BA142)),ISBLANK(Spreadsheet!BB142)),NOT(ISNUMBER(VALUE(Spreadsheet!BB142))),ISBLANK(Spreadsheet!BC142),NOT(ISNUMBER(VALUE(Spreadsheet!BC142)))),FALSE,IF(AND(Spreadsheet!BB142&gt;=50000,Spreadsheet!BB142&lt;=250000,MOD(Spreadsheet!BB142,10000)=0,Spreadsheet!BB142&lt;=(10*Spreadsheet!BC142)),TRUE,FALSE)))</f>
        <v>1</v>
      </c>
      <c r="CF142" s="5" t="b">
        <f>IF(NOT(ISBLANK(Spreadsheet!BC142)),AND(ISNUMBER(VALUE(Spreadsheet!BC142)),Spreadsheet!BC142&gt;0),AND(OR(ISBLANK(Spreadsheet!AO142),Spreadsheet!AO142="Waive",AND(NOT(OR(ISBLANK(Spreadsheet!AO142),Spreadsheet!AO142="Waive")),Spreadsheet!AP142&gt;=6)),OR(ISBLANK(Spreadsheet!AR142),AND(NOT(OR(ISBLANK(Spreadsheet!AR142),Spreadsheet!AR142="Waive")),Spreadsheet!AS142&gt;=6)),OR(ISBLANK(Spreadsheet!AW142)),OR(ISBLANK(Spreadsheet!AX142)),OR(ISBLANK(Spreadsheet!AY142)),OR(ISBLANK(Spreadsheet!AZ142)),OR(ISBLANK(Spreadsheet!BA142),Spreadsheet!BA142="Waive")))</f>
        <v>1</v>
      </c>
      <c r="CG142" s="5" t="b">
        <f t="shared" ca="1" si="13"/>
        <v>1</v>
      </c>
    </row>
    <row r="143" spans="8:85" x14ac:dyDescent="0.3">
      <c r="H143" s="5">
        <f t="shared" ca="1" si="10"/>
        <v>2</v>
      </c>
      <c r="I143" s="5" t="str">
        <f t="shared" ca="1" si="11"/>
        <v/>
      </c>
      <c r="J143" s="5" t="str">
        <f>IF(AND(NOT(ISBLANK(Spreadsheet!C143)),ISBLANK(Spreadsheet!D143)),Spreadsheet!F143&amp;" "&amp;Spreadsheet!H143,"")</f>
        <v/>
      </c>
      <c r="K143" s="5">
        <f>IF(AND(NOT(ISBLANK(Spreadsheet!C143)),ISBLANK(Spreadsheet!D143)),COUNTIFS(Spreadsheet!E144:E$786,"=Child",Spreadsheet!C144:C$786, "="&amp;Spreadsheet!C143) + COUNTIFS(Spreadsheet!E144:E$786,"=Step-child",Spreadsheet!C144:C$786, "="&amp;Spreadsheet!C143),0)</f>
        <v>0</v>
      </c>
      <c r="L143" s="5">
        <f>IF(NOT(ISBLANK(J143)),COUNTIFS(Spreadsheet!E144:E$786,"=Wife",Spreadsheet!C144:C$786, "="&amp;Spreadsheet!C143) + COUNTIFS(Spreadsheet!E144:E$786,"=Husband",Spreadsheet!C144:C$786, "="&amp;Spreadsheet!C143),0)</f>
        <v>0</v>
      </c>
      <c r="M143" s="5">
        <f>IF(NOT(ISBLANK(Spreadsheet!AJ143)),VLOOKUP(Spreadsheet!AJ143,'Drop Downs'!$P$2:$R$16,3,FALSE),0)</f>
        <v>0</v>
      </c>
      <c r="N143" s="5">
        <f>IF(NOT(ISBLANK(Spreadsheet!AJ143)), VLOOKUP(Spreadsheet!AJ143,'Drop Downs'!$P$2:$R$16,2,FALSE),0)</f>
        <v>0</v>
      </c>
      <c r="O143" s="5">
        <f>IF(NOT(ISBLANK(Spreadsheet!AL143)),VLOOKUP(Spreadsheet!AL143,'Drop Downs'!$P$2:$R$16,3,FALSE), 0)</f>
        <v>0</v>
      </c>
      <c r="P143" s="5">
        <f>IF(NOT(ISBLANK(Spreadsheet!AL143)),VLOOKUP(Spreadsheet!AL143,'Drop Downs'!$P$2:$R$16,2,FALSE),0)</f>
        <v>0</v>
      </c>
      <c r="Q143" s="5">
        <f>IF(NOT(ISBLANK(Spreadsheet!AN143)),VLOOKUP(Spreadsheet!AN143,'Drop Downs'!$P$2:$R$16,3,FALSE),0)</f>
        <v>0</v>
      </c>
      <c r="R143" s="5">
        <f>IF(NOT(ISBLANK(Spreadsheet!AN143)),VLOOKUP(Spreadsheet!AN143,'Drop Downs'!$P$2:$R$16,2,FALSE),0)</f>
        <v>0</v>
      </c>
      <c r="S143" s="5" t="str">
        <f>IF(OR(M143&gt;K143,N143&gt;L143,O143&gt;K143, Q143&gt;K143,N143&gt;L143, P143&gt;L143, R143&gt;L143),"Member currently has a coverage election over what he/she needs.  Please add more dependents or adjust the coverage election.","")&amp;(IF(AND(NOT(ISBLANK(Spreadsheet!C143)),NOT(ISBLANK(Spreadsheet!D143)),ISBLANK(Spreadsheet!E143)),"Dependent lacks a relationship to member.Please select one from the drop-down.",""))</f>
        <v/>
      </c>
      <c r="T143" s="5" t="b">
        <f t="shared" si="12"/>
        <v>1</v>
      </c>
      <c r="U143" s="5" t="b">
        <f>OR(ISBLANK(Spreadsheet!C143),IF(NOT(ISBLANK(Spreadsheet!D143)),NOT(ISBLANK(Spreadsheet!E143)),TRUE))</f>
        <v>1</v>
      </c>
      <c r="V143" s="5" t="b">
        <f>OR(ISBLANK(Spreadsheet!C143), NOT(ISBLANK(Spreadsheet!I143)))</f>
        <v>1</v>
      </c>
      <c r="W143" s="5" t="b">
        <f>OR(ISBLANK(Spreadsheet!D143),NOT(ISBLANK(Spreadsheet!C143)))</f>
        <v>1</v>
      </c>
      <c r="X143" s="155" t="str">
        <f>REPT("0",MIN(FIND({1,2,3,4,5,6,7,8,9},Spreadsheet!C143&amp;"123456789"))-1)&amp;IF(ISBLANK(Spreadsheet!C143),"",SUMPRODUCT(MID(0&amp;Spreadsheet!C143,LARGE(INDEX(ISNUMBER(--MID(Spreadsheet!C143,ROW($1:$225),1))*
 ROW($1:$225),0),ROW($1:$225))+1,1)*10^ROW($1:$225)/10))</f>
        <v/>
      </c>
      <c r="Y143" s="5" t="b">
        <f>IF(NOT(ISBLANK(Spreadsheet!C143)),IF(AND(ISNUMBER(VALUE(Spreadsheet!C143)), LEN(Spreadsheet!C143)=9),TRUE,FALSE),TRUE)</f>
        <v>1</v>
      </c>
      <c r="Z143" s="155" t="str">
        <f>REPT("0",MIN(FIND({1,2,3,4,5,6,7,8,9},Spreadsheet!D143&amp;"123456789"))-1)&amp;IF(ISBLANK(Spreadsheet!D143),"",SUMPRODUCT(MID(0&amp;Spreadsheet!D143,LARGE(INDEX(ISNUMBER(--MID(Spreadsheet!D143,ROW($1:$225),1))*
 ROW($1:$225),0),ROW($1:$225))+1,1)*10^ROW($1:$225)/10))</f>
        <v/>
      </c>
      <c r="AA143" s="5" t="b">
        <f>IF(AND(NOT(ISBLANK(Spreadsheet!D143)),NOT(ISBLANK(Spreadsheet!C143))),IF(AND(ISNUMBER(VALUE(Spreadsheet!D143)), LEN(Spreadsheet!D143)=9),TRUE,FALSE),IF(AND(NOT(ISBLANK(Spreadsheet!D143)),ISBLANK(Spreadsheet!C143)),FALSE,TRUE))</f>
        <v>1</v>
      </c>
      <c r="AB143" s="5" t="b">
        <f>OR(ISBLANK(Spreadsheet!Y143),IF(NOT(ISBLANK(Spreadsheet!Y143)),LEN(Spreadsheet!Y143)=10,ISNUMBER(VALUE(Spreadsheet!Y143))))</f>
        <v>1</v>
      </c>
      <c r="AC143" s="5" t="b">
        <f>OR(ISBLANK(Spreadsheet!AI143), AND(NOT(ISBLANK(Spreadsheet!AJ143)), NOT(ISNUMBER(SEARCH("Waive",Spreadsheet!AJ143)))))</f>
        <v>1</v>
      </c>
      <c r="AD143" s="5" t="b">
        <f>OR(ISBLANK(Spreadsheet!AK143), AND(NOT(ISBLANK(Spreadsheet!AL143)), NOT(ISNUMBER(SEARCH("Waive",Spreadsheet!AL143)))))</f>
        <v>1</v>
      </c>
      <c r="AE143" s="5" t="b">
        <f>OR(ISBLANK(Spreadsheet!AM143), AND(NOT(ISBLANK(Spreadsheet!AN143)), NOT(ISNUMBER(SEARCH("Waive", Spreadsheet!AN143)))))</f>
        <v>1</v>
      </c>
      <c r="AF143" s="5" t="b">
        <f>OR(ISBLANK(Spreadsheet!C143), NOT(ISBLANK(Spreadsheet!D143)),NOT(ISBLANK(Spreadsheet!L143)))</f>
        <v>1</v>
      </c>
      <c r="AG143" s="5" t="b">
        <f>IF(AND(NOT(ISBLANK(Spreadsheet!C143)), NOT(ISBLANK(Spreadsheet!D143)),Spreadsheet!C143&lt;&gt;Spreadsheet!D143),IF(ISERROR(VLOOKUP(Spreadsheet!C143, Spreadsheet!$C$6:'Spreadsheet'!$C142,1,FALSE)), FALSE, TRUE),TRUE)</f>
        <v>1</v>
      </c>
      <c r="AH143" s="5" t="b">
        <f>Spreadsheet!$B$2=Spreadsheet!AD143</f>
        <v>1</v>
      </c>
      <c r="AI143" s="5" t="b">
        <f>IF(ISBLANK(Spreadsheet!G143),TRUE,IF(OR(LEN(Spreadsheet!G143)&gt;1,ISNUMBER(VALUE(Spreadsheet!G143))),FALSE,TRUE))</f>
        <v>1</v>
      </c>
      <c r="AJ143" s="5" t="b">
        <f>OR(ISBLANK(Spreadsheet!C143), NOT(ISBLANK(Spreadsheet!B143)), NOT(ISBLANK(Spreadsheet!D143)))</f>
        <v>1</v>
      </c>
      <c r="AK143" s="5" t="b">
        <f t="array" ref="AK143">IF(OR(AND(ISBLANK(Spreadsheet!E143),ISBLANK(Spreadsheet!D143),NOT(ISBLANK(Spreadsheet!C143))),AND(ISBLANK(Spreadsheet!E143),ISBLANK(Spreadsheet!D143),ISBLANK(Spreadsheet!C143))),TRUE,ISNUMBER(MATCH(TRUE,EXACT(Spreadsheet!E143,Relationships),0)))</f>
        <v>1</v>
      </c>
      <c r="AL143" s="5" t="b">
        <f>IF(NOT(ISBLANK(Spreadsheet!C143)),IF(OR(ISBLANK(Spreadsheet!F143),LEN(Spreadsheet!F143)&gt;40),FALSE,TRUE),TRUE)</f>
        <v>1</v>
      </c>
      <c r="AM143" s="5" t="b">
        <f>IF(NOT(ISBLANK(Spreadsheet!C143)),IF(OR(ISBLANK(Spreadsheet!H143),LEN(Spreadsheet!H143)&gt;40),FALSE,TRUE),TRUE)</f>
        <v>1</v>
      </c>
      <c r="AN143" s="5" t="b">
        <f t="array" ref="AN143">IF(ISBLANK(Spreadsheet!I143),TRUE,ISNUMBER(MATCH(TRUE,EXACT(Spreadsheet!I143,GenderValues),0)))</f>
        <v>1</v>
      </c>
      <c r="AO143" s="5" t="b">
        <f ca="1">IF(ISERROR(DATEVALUE(TEXT(Spreadsheet!J143,"mm/dd/yyyy")) &gt; TODAY()),IF(AND(ISBLANK(Spreadsheet!J143),ISBLANK(Spreadsheet!C143)),TRUE,FALSE),IF(DATEVALUE(TEXT(Spreadsheet!J143,"mm/dd/yyyy")) &gt; TODAY(),FALSE,TRUE))</f>
        <v>1</v>
      </c>
      <c r="AP143" s="5" t="b">
        <f>OR(ISBLANK(Spreadsheet!K143),LEN(Spreadsheet!K143)&lt;=100)</f>
        <v>1</v>
      </c>
      <c r="AQ143" s="5" t="b">
        <f t="array" ref="AQ143">IF(OR(AND(ISBLANK(Spreadsheet!L143),ISBLANK(Spreadsheet!C143)),AND(NOT(ISBLANK(Spreadsheet!C143)),NOT(ISBLANK(Spreadsheet!D143)))),TRUE,ISNUMBER(MATCH(TRUE,EXACT(Spreadsheet!L143,MaritalStatus),0)))</f>
        <v>1</v>
      </c>
      <c r="AR143" s="5" t="b">
        <f ca="1">IF(ISERROR(DATEVALUE(TEXT(Spreadsheet!M143,"mm/dd/yyyy")) &gt; TODAY()),IF(ISBLANK(Spreadsheet!M143),TRUE,FALSE),IF(DATEVALUE(TEXT(Spreadsheet!M143,"mm/dd/yyyy")) &gt; TODAY(),FALSE,TRUE))</f>
        <v>1</v>
      </c>
      <c r="AS143" s="5" t="b">
        <f>OR(ISBLANK(Spreadsheet!N143),LEN(Spreadsheet!N143)&lt;=100)</f>
        <v>1</v>
      </c>
      <c r="AT143" s="5" t="b">
        <f>OR(ISBLANK(Spreadsheet!O143),UPPER(Spreadsheet!O143)="YES")</f>
        <v>1</v>
      </c>
      <c r="AU143" s="5" t="b">
        <f>OR(ISBLANK(Spreadsheet!P143),UPPER(Spreadsheet!P143)="YES")</f>
        <v>1</v>
      </c>
      <c r="AV143" s="5" t="b">
        <f t="array" ref="AV143">IF(ISBLANK(Spreadsheet!Q143),TRUE,ISNUMBER(MATCH(TRUE,EXACT(Spreadsheet!Q143,OnGroupsPriorIns),0)))</f>
        <v>1</v>
      </c>
      <c r="AW143" s="5" t="b">
        <f>OR(ISBLANK(Spreadsheet!R143),UPPER(Spreadsheet!R143)="YES")</f>
        <v>1</v>
      </c>
      <c r="AX143" s="5" t="b">
        <f>OR(ISBLANK(Spreadsheet!S143),UPPER(Spreadsheet!S143)="YES")</f>
        <v>1</v>
      </c>
      <c r="AY143" s="5" t="b">
        <f>OR(AND(ISBLANK(Spreadsheet!C143),LEN(Spreadsheet!T143)=0),AND(NOT(ISBLANK(Spreadsheet!C143)),LEN(Spreadsheet!T143)&gt;0,LEN(Spreadsheet!T143)&lt;=50))</f>
        <v>1</v>
      </c>
      <c r="AZ143" s="5" t="b">
        <f>OR(LEN(Spreadsheet!U143)=0,AND(LEN(Spreadsheet!U143)&gt;0,LEN(Spreadsheet!U143)&lt;=50))</f>
        <v>1</v>
      </c>
      <c r="BA143" s="5" t="b">
        <f>OR(AND(ISBLANK(Spreadsheet!C143),LEN(Spreadsheet!V143)=0),AND(NOT(ISBLANK(Spreadsheet!C143)),LEN(Spreadsheet!V143)&gt;0,LEN(Spreadsheet!V143)&lt;=50))</f>
        <v>1</v>
      </c>
      <c r="BB143" s="5" t="b">
        <f t="array" ref="BB143">IF(AND(ISBLANK(Spreadsheet!C143),LEN(Spreadsheet!W143)=0),TRUE,ISNUMBER(MATCH(TRUE,EXACT(Spreadsheet!W143,States),0)))</f>
        <v>1</v>
      </c>
      <c r="BC143" s="5" t="b">
        <f>OR(AND(ISBLANK(Spreadsheet!C143),LEN(Spreadsheet!X143)=0),AND(NOT(ISBLANK(Spreadsheet!C143)),LEN(Spreadsheet!X143)&gt;0,LEN(Spreadsheet!X143)=5,ISNUMBER(VALUE(Spreadsheet!X143))))</f>
        <v>1</v>
      </c>
      <c r="BD143" s="5" t="b">
        <f>OR(ISBLANK(Spreadsheet!Z143),LEN(Spreadsheet!Z143)&lt;=50)</f>
        <v>1</v>
      </c>
      <c r="BE143" s="5" t="b">
        <f>ISBLANK(Spreadsheet!AA143)</f>
        <v>1</v>
      </c>
      <c r="BF143" s="5" t="b">
        <f>ISBLANK(Spreadsheet!AB143)</f>
        <v>1</v>
      </c>
      <c r="BG143" s="5" t="b">
        <f>IF(ISERROR(DATEVALUE(TEXT(Spreadsheet!AC143,"mm/dd/yyyy")) &gt; DATEVALUE(TEXT(Spreadsheet!J143,"mm/dd/yyyy"))),IF(OR(AND(ISBLANK(Spreadsheet!AC143),ISBLANK(Spreadsheet!C143)),AND(NOT(ISBLANK(Spreadsheet!C143)),ISBLANK(Spreadsheet!AC143),NOT(ISBLANK(Spreadsheet!D143)))),TRUE,FALSE),IF(DATEVALUE(TEXT(Spreadsheet!AC143,"mm/dd/yyyy")) &gt; DATEVALUE(TEXT(Spreadsheet!J143,"mm/dd/yyyy")),TRUE,FALSE))</f>
        <v>1</v>
      </c>
      <c r="BH143" s="5" t="b">
        <f>OR(AND(ISBLANK(Spreadsheet!C143),ISBLANK(Spreadsheet!AE143)),AND(NOT(ISBLANK(Spreadsheet!C143)),NOT(ISBLANK(Spreadsheet!D143)),ISBLANK(Spreadsheet!AE143)),AND(NOT(ISBLANK(Spreadsheet!C143)),ISBLANK(Spreadsheet!D143),NOT(ISBLANK(Spreadsheet!AE143)),LEN(Spreadsheet!AE143)&lt;=100))</f>
        <v>1</v>
      </c>
      <c r="BI143" s="5" t="b">
        <f t="array" ref="BI143">IF(ISBLANK(Spreadsheet!AF143),TRUE,ISNUMBER(MATCH(TRUE,EXACT(Spreadsheet!AF143,CobraShortReasons),0)))</f>
        <v>1</v>
      </c>
      <c r="BJ143" s="5" t="b">
        <f ca="1">IF(ISERROR(DATEVALUE(TEXT(Spreadsheet!AG143,"mm/dd/yyyy")) &gt; TODAY()),IF(ISBLANK(Spreadsheet!AG143),TRUE,FALSE),IF(DATEVALUE(TEXT(Spreadsheet!AG143,"mm/dd/yyyy")) &gt; TODAY(),FALSE,TRUE))</f>
        <v>1</v>
      </c>
      <c r="BK143" s="5" t="b">
        <f>OR(ISBLANK(Spreadsheet!AH143),LEN(Spreadsheet!AH143)&lt;=25)</f>
        <v>1</v>
      </c>
      <c r="BL143" s="5" t="b">
        <f t="array" aca="1" ref="BL143" ca="1">IF(ISBLANK(Spreadsheet!AI143),TRUE,ISNUMBER(MATCH(TRUE,EXACT(Spreadsheet!AI143,INDIRECT(Spreadsheet!$D$2)),0)))</f>
        <v>1</v>
      </c>
      <c r="BM143" s="5" t="b">
        <f t="array" aca="1" ref="BM143" ca="1">IF(ISBLANK(Spreadsheet!AJ143),TRUE,ISNUMBER(MATCH(TRUE,EXACT(Spreadsheet!AJ143,INDIRECT(Spreadsheet!BJ143)),0)))</f>
        <v>1</v>
      </c>
      <c r="BN143" s="5" t="b">
        <f t="array" ref="BN143">IF(ISBLANK(Spreadsheet!AK143),TRUE,ISNUMBER(MATCH(TRUE,EXACT(Spreadsheet!AK143,DentalPlans),0)))</f>
        <v>1</v>
      </c>
      <c r="BO143" s="5" t="b">
        <f t="array" aca="1" ref="BO143" ca="1">IF(ISBLANK(Spreadsheet!AL143),TRUE,ISNUMBER(MATCH(TRUE,EXACT(Spreadsheet!AL143,INDIRECT(Spreadsheet!BK143)),0)))</f>
        <v>1</v>
      </c>
      <c r="BP143" s="5" t="b">
        <f t="array" ref="BP143">IF(ISBLANK(Spreadsheet!AM143),TRUE,ISNUMBER(MATCH(TRUE,EXACT(Spreadsheet!AM143,VisionPlans),0)))</f>
        <v>1</v>
      </c>
      <c r="BQ143" s="5" t="b">
        <f t="array" aca="1" ref="BQ143" ca="1">IF(ISBLANK(Spreadsheet!AN143),TRUE,ISNUMBER(MATCH(TRUE,EXACT(Spreadsheet!AN143,INDIRECT(Spreadsheet!BL143)),0)))</f>
        <v>1</v>
      </c>
      <c r="BR143" s="5" t="b">
        <f t="array" ref="BR143">IF(ISBLANK(Spreadsheet!AO143),TRUE,ISNUMBER(MATCH(TRUE,EXACT(Spreadsheet!AO143,LifeBenefitClasses),0)))</f>
        <v>1</v>
      </c>
      <c r="BS143" s="5" t="b">
        <f>IF(OR(ISBLANK(Spreadsheet!AO143), Spreadsheet!AO143="Waive"),IF(ISBLANK(Spreadsheet!AP143),TRUE,FALSE),IF(OR(AND(NOT(ISBLANK(Spreadsheet!AO143)),ISBLANK(Spreadsheet!AP143)),NOT(ISNUMBER(VALUE(Spreadsheet!AP143)))),FALSE,IF(OR(AND(Spreadsheet!AP143&lt;6,MOD(Spreadsheet!AP143*10,5)=0), MOD(Spreadsheet!AP143,5000)=0),TRUE,FALSE)))</f>
        <v>1</v>
      </c>
      <c r="BT143" s="5" t="b">
        <f t="array" ref="BT143">IF(ISBLANK(Spreadsheet!AQ143),TRUE,ISNUMBER(MATCH(TRUE,EXACT(Spreadsheet!AQ143,EnrollWaive),0)))</f>
        <v>1</v>
      </c>
      <c r="BU143" s="5" t="b">
        <f t="array" ref="BU143">IF(ISBLANK(Spreadsheet!AR143),TRUE,ISNUMBER(MATCH(TRUE,EXACT(Spreadsheet!AR143,LifeBenefitClasses),0)))</f>
        <v>1</v>
      </c>
      <c r="BV143" s="5" t="b">
        <f>IF(OR(ISBLANK(Spreadsheet!AR143), Spreadsheet!AR143="Waive"),IF(ISBLANK(Spreadsheet!AS143),TRUE,FALSE),IF(OR(AND(NOT(ISBLANK(Spreadsheet!AR143)),ISBLANK(Spreadsheet!AS143)),NOT(ISNUMBER(VALUE(Spreadsheet!AS143)))),FALSE,IF(OR(AND(Spreadsheet!AS143&lt;6,MOD(Spreadsheet!AS143*10,5)=0), MOD(Spreadsheet!AS143,10000)=0),TRUE,FALSE)))</f>
        <v>1</v>
      </c>
      <c r="BW143" s="5" t="b">
        <f t="array" ref="BW143">IF(ISBLANK(Spreadsheet!AT143),TRUE,ISNUMBER(MATCH(TRUE,EXACT(Spreadsheet!AT143,LifeBenefitClasses),0)))</f>
        <v>1</v>
      </c>
      <c r="BX143" s="5" t="b">
        <f>IF(OR(ISBLANK(Spreadsheet!AT143), Spreadsheet!AT143="Waive"),IF(ISBLANK(Spreadsheet!AU143),TRUE,FALSE),IF(OR(AND(NOT(ISBLANK(Spreadsheet!AT143)),ISBLANK(Spreadsheet!AU143)),NOT(ISNUMBER(VALUE(Spreadsheet!AU143)))),FALSE,IF(AND(NOT(OR(ISBLANK(Spreadsheet!AT143),Spreadsheet!AT143="Waive")),NOT(OR(ISBLANK(Spreadsheet!AR143),Spreadsheet!AR143="Waive")),MOD(Spreadsheet!AU143,5000)=0, Spreadsheet!AU143&lt;=(Spreadsheet!AS143*0.5)),TRUE,FALSE)))</f>
        <v>1</v>
      </c>
      <c r="BY143" s="5" t="b">
        <f t="array" ref="BY143">IF(ISBLANK(Spreadsheet!AV143),TRUE,ISNUMBER(MATCH(TRUE,EXACT(Spreadsheet!AV143,EnrollWaive),0)))</f>
        <v>1</v>
      </c>
      <c r="BZ143" s="5" t="b">
        <f t="array" ref="BZ143">IF(ISBLANK(Spreadsheet!AW143),TRUE,ISNUMBER(MATCH(TRUE,EXACT(Spreadsheet!AW143,LifeBenefitClasses),0)))</f>
        <v>1</v>
      </c>
      <c r="CA143" s="5" t="b">
        <f t="array" ref="CA143">IF(ISBLANK(Spreadsheet!AX143),TRUE,ISNUMBER(MATCH(TRUE,EXACT(Spreadsheet!AX143,LifeBenefitClasses),0)))</f>
        <v>1</v>
      </c>
      <c r="CB143" s="5" t="b">
        <f t="array" ref="CB143">IF(ISBLANK(Spreadsheet!AY143),TRUE,ISNUMBER(MATCH(TRUE,EXACT(Spreadsheet!AY143,LifeBenefitClasses),0)))</f>
        <v>1</v>
      </c>
      <c r="CC143" s="5" t="b">
        <f t="array" ref="CC143">IF(ISBLANK(Spreadsheet!AZ143),TRUE,ISNUMBER(MATCH(TRUE,EXACT(Spreadsheet!AZ143,LifeBenefitClasses),0)))</f>
        <v>1</v>
      </c>
      <c r="CD143" s="5" t="b">
        <f t="array" ref="CD143">IF(ISBLANK(Spreadsheet!BA143),TRUE,ISNUMBER(MATCH(TRUE,EXACT(Spreadsheet!BA143,LifeBenefitClasses),0)))</f>
        <v>1</v>
      </c>
      <c r="CE143" s="5" t="b">
        <f>IF(OR(ISBLANK(Spreadsheet!BA143), Spreadsheet!BA143="Waive"),IF(ISBLANK(Spreadsheet!BB143),TRUE,FALSE),IF(OR(AND(NOT(ISBLANK(Spreadsheet!BA143)),ISBLANK(Spreadsheet!BB143)),NOT(ISNUMBER(VALUE(Spreadsheet!BB143))),ISBLANK(Spreadsheet!BC143),NOT(ISNUMBER(VALUE(Spreadsheet!BC143)))),FALSE,IF(AND(Spreadsheet!BB143&gt;=50000,Spreadsheet!BB143&lt;=250000,MOD(Spreadsheet!BB143,10000)=0,Spreadsheet!BB143&lt;=(10*Spreadsheet!BC143)),TRUE,FALSE)))</f>
        <v>1</v>
      </c>
      <c r="CF143" s="5" t="b">
        <f>IF(NOT(ISBLANK(Spreadsheet!BC143)),AND(ISNUMBER(VALUE(Spreadsheet!BC143)),Spreadsheet!BC143&gt;0),AND(OR(ISBLANK(Spreadsheet!AO143),Spreadsheet!AO143="Waive",AND(NOT(OR(ISBLANK(Spreadsheet!AO143),Spreadsheet!AO143="Waive")),Spreadsheet!AP143&gt;=6)),OR(ISBLANK(Spreadsheet!AR143),AND(NOT(OR(ISBLANK(Spreadsheet!AR143),Spreadsheet!AR143="Waive")),Spreadsheet!AS143&gt;=6)),OR(ISBLANK(Spreadsheet!AW143)),OR(ISBLANK(Spreadsheet!AX143)),OR(ISBLANK(Spreadsheet!AY143)),OR(ISBLANK(Spreadsheet!AZ143)),OR(ISBLANK(Spreadsheet!BA143),Spreadsheet!BA143="Waive")))</f>
        <v>1</v>
      </c>
      <c r="CG143" s="5" t="b">
        <f t="shared" ca="1" si="13"/>
        <v>1</v>
      </c>
    </row>
    <row r="144" spans="8:85" x14ac:dyDescent="0.3">
      <c r="H144" s="5">
        <f t="shared" ca="1" si="10"/>
        <v>2</v>
      </c>
      <c r="I144" s="5" t="str">
        <f t="shared" ca="1" si="11"/>
        <v/>
      </c>
      <c r="J144" s="5" t="str">
        <f>IF(AND(NOT(ISBLANK(Spreadsheet!C144)),ISBLANK(Spreadsheet!D144)),Spreadsheet!F144&amp;" "&amp;Spreadsheet!H144,"")</f>
        <v/>
      </c>
      <c r="K144" s="5">
        <f>IF(AND(NOT(ISBLANK(Spreadsheet!C144)),ISBLANK(Spreadsheet!D144)),COUNTIFS(Spreadsheet!E145:E$786,"=Child",Spreadsheet!C145:C$786, "="&amp;Spreadsheet!C144) + COUNTIFS(Spreadsheet!E145:E$786,"=Step-child",Spreadsheet!C145:C$786, "="&amp;Spreadsheet!C144),0)</f>
        <v>0</v>
      </c>
      <c r="L144" s="5">
        <f>IF(NOT(ISBLANK(J144)),COUNTIFS(Spreadsheet!E145:E$786,"=Wife",Spreadsheet!C145:C$786, "="&amp;Spreadsheet!C144) + COUNTIFS(Spreadsheet!E145:E$786,"=Husband",Spreadsheet!C145:C$786, "="&amp;Spreadsheet!C144),0)</f>
        <v>0</v>
      </c>
      <c r="M144" s="5">
        <f>IF(NOT(ISBLANK(Spreadsheet!AJ144)),VLOOKUP(Spreadsheet!AJ144,'Drop Downs'!$P$2:$R$16,3,FALSE),0)</f>
        <v>0</v>
      </c>
      <c r="N144" s="5">
        <f>IF(NOT(ISBLANK(Spreadsheet!AJ144)), VLOOKUP(Spreadsheet!AJ144,'Drop Downs'!$P$2:$R$16,2,FALSE),0)</f>
        <v>0</v>
      </c>
      <c r="O144" s="5">
        <f>IF(NOT(ISBLANK(Spreadsheet!AL144)),VLOOKUP(Spreadsheet!AL144,'Drop Downs'!$P$2:$R$16,3,FALSE), 0)</f>
        <v>0</v>
      </c>
      <c r="P144" s="5">
        <f>IF(NOT(ISBLANK(Spreadsheet!AL144)),VLOOKUP(Spreadsheet!AL144,'Drop Downs'!$P$2:$R$16,2,FALSE),0)</f>
        <v>0</v>
      </c>
      <c r="Q144" s="5">
        <f>IF(NOT(ISBLANK(Spreadsheet!AN144)),VLOOKUP(Spreadsheet!AN144,'Drop Downs'!$P$2:$R$16,3,FALSE),0)</f>
        <v>0</v>
      </c>
      <c r="R144" s="5">
        <f>IF(NOT(ISBLANK(Spreadsheet!AN144)),VLOOKUP(Spreadsheet!AN144,'Drop Downs'!$P$2:$R$16,2,FALSE),0)</f>
        <v>0</v>
      </c>
      <c r="S144" s="5" t="str">
        <f>IF(OR(M144&gt;K144,N144&gt;L144,O144&gt;K144, Q144&gt;K144,N144&gt;L144, P144&gt;L144, R144&gt;L144),"Member currently has a coverage election over what he/she needs.  Please add more dependents or adjust the coverage election.","")&amp;(IF(AND(NOT(ISBLANK(Spreadsheet!C144)),NOT(ISBLANK(Spreadsheet!D144)),ISBLANK(Spreadsheet!E144)),"Dependent lacks a relationship to member.Please select one from the drop-down.",""))</f>
        <v/>
      </c>
      <c r="T144" s="5" t="b">
        <f t="shared" si="12"/>
        <v>1</v>
      </c>
      <c r="U144" s="5" t="b">
        <f>OR(ISBLANK(Spreadsheet!C144),IF(NOT(ISBLANK(Spreadsheet!D144)),NOT(ISBLANK(Spreadsheet!E144)),TRUE))</f>
        <v>1</v>
      </c>
      <c r="V144" s="5" t="b">
        <f>OR(ISBLANK(Spreadsheet!C144), NOT(ISBLANK(Spreadsheet!I144)))</f>
        <v>1</v>
      </c>
      <c r="W144" s="5" t="b">
        <f>OR(ISBLANK(Spreadsheet!D144),NOT(ISBLANK(Spreadsheet!C144)))</f>
        <v>1</v>
      </c>
      <c r="X144" s="155" t="str">
        <f>REPT("0",MIN(FIND({1,2,3,4,5,6,7,8,9},Spreadsheet!C144&amp;"123456789"))-1)&amp;IF(ISBLANK(Spreadsheet!C144),"",SUMPRODUCT(MID(0&amp;Spreadsheet!C144,LARGE(INDEX(ISNUMBER(--MID(Spreadsheet!C144,ROW($1:$225),1))*
 ROW($1:$225),0),ROW($1:$225))+1,1)*10^ROW($1:$225)/10))</f>
        <v/>
      </c>
      <c r="Y144" s="5" t="b">
        <f>IF(NOT(ISBLANK(Spreadsheet!C144)),IF(AND(ISNUMBER(VALUE(Spreadsheet!C144)), LEN(Spreadsheet!C144)=9),TRUE,FALSE),TRUE)</f>
        <v>1</v>
      </c>
      <c r="Z144" s="155" t="str">
        <f>REPT("0",MIN(FIND({1,2,3,4,5,6,7,8,9},Spreadsheet!D144&amp;"123456789"))-1)&amp;IF(ISBLANK(Spreadsheet!D144),"",SUMPRODUCT(MID(0&amp;Spreadsheet!D144,LARGE(INDEX(ISNUMBER(--MID(Spreadsheet!D144,ROW($1:$225),1))*
 ROW($1:$225),0),ROW($1:$225))+1,1)*10^ROW($1:$225)/10))</f>
        <v/>
      </c>
      <c r="AA144" s="5" t="b">
        <f>IF(AND(NOT(ISBLANK(Spreadsheet!D144)),NOT(ISBLANK(Spreadsheet!C144))),IF(AND(ISNUMBER(VALUE(Spreadsheet!D144)), LEN(Spreadsheet!D144)=9),TRUE,FALSE),IF(AND(NOT(ISBLANK(Spreadsheet!D144)),ISBLANK(Spreadsheet!C144)),FALSE,TRUE))</f>
        <v>1</v>
      </c>
      <c r="AB144" s="5" t="b">
        <f>OR(ISBLANK(Spreadsheet!Y144),IF(NOT(ISBLANK(Spreadsheet!Y144)),LEN(Spreadsheet!Y144)=10,ISNUMBER(VALUE(Spreadsheet!Y144))))</f>
        <v>1</v>
      </c>
      <c r="AC144" s="5" t="b">
        <f>OR(ISBLANK(Spreadsheet!AI144), AND(NOT(ISBLANK(Spreadsheet!AJ144)), NOT(ISNUMBER(SEARCH("Waive",Spreadsheet!AJ144)))))</f>
        <v>1</v>
      </c>
      <c r="AD144" s="5" t="b">
        <f>OR(ISBLANK(Spreadsheet!AK144), AND(NOT(ISBLANK(Spreadsheet!AL144)), NOT(ISNUMBER(SEARCH("Waive",Spreadsheet!AL144)))))</f>
        <v>1</v>
      </c>
      <c r="AE144" s="5" t="b">
        <f>OR(ISBLANK(Spreadsheet!AM144), AND(NOT(ISBLANK(Spreadsheet!AN144)), NOT(ISNUMBER(SEARCH("Waive", Spreadsheet!AN144)))))</f>
        <v>1</v>
      </c>
      <c r="AF144" s="5" t="b">
        <f>OR(ISBLANK(Spreadsheet!C144), NOT(ISBLANK(Spreadsheet!D144)),NOT(ISBLANK(Spreadsheet!L144)))</f>
        <v>1</v>
      </c>
      <c r="AG144" s="5" t="b">
        <f>IF(AND(NOT(ISBLANK(Spreadsheet!C144)), NOT(ISBLANK(Spreadsheet!D144)),Spreadsheet!C144&lt;&gt;Spreadsheet!D144),IF(ISERROR(VLOOKUP(Spreadsheet!C144, Spreadsheet!$C$6:'Spreadsheet'!$C143,1,FALSE)), FALSE, TRUE),TRUE)</f>
        <v>1</v>
      </c>
      <c r="AH144" s="5" t="b">
        <f>Spreadsheet!$B$2=Spreadsheet!AD144</f>
        <v>1</v>
      </c>
      <c r="AI144" s="5" t="b">
        <f>IF(ISBLANK(Spreadsheet!G144),TRUE,IF(OR(LEN(Spreadsheet!G144)&gt;1,ISNUMBER(VALUE(Spreadsheet!G144))),FALSE,TRUE))</f>
        <v>1</v>
      </c>
      <c r="AJ144" s="5" t="b">
        <f>OR(ISBLANK(Spreadsheet!C144), NOT(ISBLANK(Spreadsheet!B144)), NOT(ISBLANK(Spreadsheet!D144)))</f>
        <v>1</v>
      </c>
      <c r="AK144" s="5" t="b">
        <f t="array" ref="AK144">IF(OR(AND(ISBLANK(Spreadsheet!E144),ISBLANK(Spreadsheet!D144),NOT(ISBLANK(Spreadsheet!C144))),AND(ISBLANK(Spreadsheet!E144),ISBLANK(Spreadsheet!D144),ISBLANK(Spreadsheet!C144))),TRUE,ISNUMBER(MATCH(TRUE,EXACT(Spreadsheet!E144,Relationships),0)))</f>
        <v>1</v>
      </c>
      <c r="AL144" s="5" t="b">
        <f>IF(NOT(ISBLANK(Spreadsheet!C144)),IF(OR(ISBLANK(Spreadsheet!F144),LEN(Spreadsheet!F144)&gt;40),FALSE,TRUE),TRUE)</f>
        <v>1</v>
      </c>
      <c r="AM144" s="5" t="b">
        <f>IF(NOT(ISBLANK(Spreadsheet!C144)),IF(OR(ISBLANK(Spreadsheet!H144),LEN(Spreadsheet!H144)&gt;40),FALSE,TRUE),TRUE)</f>
        <v>1</v>
      </c>
      <c r="AN144" s="5" t="b">
        <f t="array" ref="AN144">IF(ISBLANK(Spreadsheet!I144),TRUE,ISNUMBER(MATCH(TRUE,EXACT(Spreadsheet!I144,GenderValues),0)))</f>
        <v>1</v>
      </c>
      <c r="AO144" s="5" t="b">
        <f ca="1">IF(ISERROR(DATEVALUE(TEXT(Spreadsheet!J144,"mm/dd/yyyy")) &gt; TODAY()),IF(AND(ISBLANK(Spreadsheet!J144),ISBLANK(Spreadsheet!C144)),TRUE,FALSE),IF(DATEVALUE(TEXT(Spreadsheet!J144,"mm/dd/yyyy")) &gt; TODAY(),FALSE,TRUE))</f>
        <v>1</v>
      </c>
      <c r="AP144" s="5" t="b">
        <f>OR(ISBLANK(Spreadsheet!K144),LEN(Spreadsheet!K144)&lt;=100)</f>
        <v>1</v>
      </c>
      <c r="AQ144" s="5" t="b">
        <f t="array" ref="AQ144">IF(OR(AND(ISBLANK(Spreadsheet!L144),ISBLANK(Spreadsheet!C144)),AND(NOT(ISBLANK(Spreadsheet!C144)),NOT(ISBLANK(Spreadsheet!D144)))),TRUE,ISNUMBER(MATCH(TRUE,EXACT(Spreadsheet!L144,MaritalStatus),0)))</f>
        <v>1</v>
      </c>
      <c r="AR144" s="5" t="b">
        <f ca="1">IF(ISERROR(DATEVALUE(TEXT(Spreadsheet!M144,"mm/dd/yyyy")) &gt; TODAY()),IF(ISBLANK(Spreadsheet!M144),TRUE,FALSE),IF(DATEVALUE(TEXT(Spreadsheet!M144,"mm/dd/yyyy")) &gt; TODAY(),FALSE,TRUE))</f>
        <v>1</v>
      </c>
      <c r="AS144" s="5" t="b">
        <f>OR(ISBLANK(Spreadsheet!N144),LEN(Spreadsheet!N144)&lt;=100)</f>
        <v>1</v>
      </c>
      <c r="AT144" s="5" t="b">
        <f>OR(ISBLANK(Spreadsheet!O144),UPPER(Spreadsheet!O144)="YES")</f>
        <v>1</v>
      </c>
      <c r="AU144" s="5" t="b">
        <f>OR(ISBLANK(Spreadsheet!P144),UPPER(Spreadsheet!P144)="YES")</f>
        <v>1</v>
      </c>
      <c r="AV144" s="5" t="b">
        <f t="array" ref="AV144">IF(ISBLANK(Spreadsheet!Q144),TRUE,ISNUMBER(MATCH(TRUE,EXACT(Spreadsheet!Q144,OnGroupsPriorIns),0)))</f>
        <v>1</v>
      </c>
      <c r="AW144" s="5" t="b">
        <f>OR(ISBLANK(Spreadsheet!R144),UPPER(Spreadsheet!R144)="YES")</f>
        <v>1</v>
      </c>
      <c r="AX144" s="5" t="b">
        <f>OR(ISBLANK(Spreadsheet!S144),UPPER(Spreadsheet!S144)="YES")</f>
        <v>1</v>
      </c>
      <c r="AY144" s="5" t="b">
        <f>OR(AND(ISBLANK(Spreadsheet!C144),LEN(Spreadsheet!T144)=0),AND(NOT(ISBLANK(Spreadsheet!C144)),LEN(Spreadsheet!T144)&gt;0,LEN(Spreadsheet!T144)&lt;=50))</f>
        <v>1</v>
      </c>
      <c r="AZ144" s="5" t="b">
        <f>OR(LEN(Spreadsheet!U144)=0,AND(LEN(Spreadsheet!U144)&gt;0,LEN(Spreadsheet!U144)&lt;=50))</f>
        <v>1</v>
      </c>
      <c r="BA144" s="5" t="b">
        <f>OR(AND(ISBLANK(Spreadsheet!C144),LEN(Spreadsheet!V144)=0),AND(NOT(ISBLANK(Spreadsheet!C144)),LEN(Spreadsheet!V144)&gt;0,LEN(Spreadsheet!V144)&lt;=50))</f>
        <v>1</v>
      </c>
      <c r="BB144" s="5" t="b">
        <f t="array" ref="BB144">IF(AND(ISBLANK(Spreadsheet!C144),LEN(Spreadsheet!W144)=0),TRUE,ISNUMBER(MATCH(TRUE,EXACT(Spreadsheet!W144,States),0)))</f>
        <v>1</v>
      </c>
      <c r="BC144" s="5" t="b">
        <f>OR(AND(ISBLANK(Spreadsheet!C144),LEN(Spreadsheet!X144)=0),AND(NOT(ISBLANK(Spreadsheet!C144)),LEN(Spreadsheet!X144)&gt;0,LEN(Spreadsheet!X144)=5,ISNUMBER(VALUE(Spreadsheet!X144))))</f>
        <v>1</v>
      </c>
      <c r="BD144" s="5" t="b">
        <f>OR(ISBLANK(Spreadsheet!Z144),LEN(Spreadsheet!Z144)&lt;=50)</f>
        <v>1</v>
      </c>
      <c r="BE144" s="5" t="b">
        <f>ISBLANK(Spreadsheet!AA144)</f>
        <v>1</v>
      </c>
      <c r="BF144" s="5" t="b">
        <f>ISBLANK(Spreadsheet!AB144)</f>
        <v>1</v>
      </c>
      <c r="BG144" s="5" t="b">
        <f>IF(ISERROR(DATEVALUE(TEXT(Spreadsheet!AC144,"mm/dd/yyyy")) &gt; DATEVALUE(TEXT(Spreadsheet!J144,"mm/dd/yyyy"))),IF(OR(AND(ISBLANK(Spreadsheet!AC144),ISBLANK(Spreadsheet!C144)),AND(NOT(ISBLANK(Spreadsheet!C144)),ISBLANK(Spreadsheet!AC144),NOT(ISBLANK(Spreadsheet!D144)))),TRUE,FALSE),IF(DATEVALUE(TEXT(Spreadsheet!AC144,"mm/dd/yyyy")) &gt; DATEVALUE(TEXT(Spreadsheet!J144,"mm/dd/yyyy")),TRUE,FALSE))</f>
        <v>1</v>
      </c>
      <c r="BH144" s="5" t="b">
        <f>OR(AND(ISBLANK(Spreadsheet!C144),ISBLANK(Spreadsheet!AE144)),AND(NOT(ISBLANK(Spreadsheet!C144)),NOT(ISBLANK(Spreadsheet!D144)),ISBLANK(Spreadsheet!AE144)),AND(NOT(ISBLANK(Spreadsheet!C144)),ISBLANK(Spreadsheet!D144),NOT(ISBLANK(Spreadsheet!AE144)),LEN(Spreadsheet!AE144)&lt;=100))</f>
        <v>1</v>
      </c>
      <c r="BI144" s="5" t="b">
        <f t="array" ref="BI144">IF(ISBLANK(Spreadsheet!AF144),TRUE,ISNUMBER(MATCH(TRUE,EXACT(Spreadsheet!AF144,CobraShortReasons),0)))</f>
        <v>1</v>
      </c>
      <c r="BJ144" s="5" t="b">
        <f ca="1">IF(ISERROR(DATEVALUE(TEXT(Spreadsheet!AG144,"mm/dd/yyyy")) &gt; TODAY()),IF(ISBLANK(Spreadsheet!AG144),TRUE,FALSE),IF(DATEVALUE(TEXT(Spreadsheet!AG144,"mm/dd/yyyy")) &gt; TODAY(),FALSE,TRUE))</f>
        <v>1</v>
      </c>
      <c r="BK144" s="5" t="b">
        <f>OR(ISBLANK(Spreadsheet!AH144),LEN(Spreadsheet!AH144)&lt;=25)</f>
        <v>1</v>
      </c>
      <c r="BL144" s="5" t="b">
        <f t="array" aca="1" ref="BL144" ca="1">IF(ISBLANK(Spreadsheet!AI144),TRUE,ISNUMBER(MATCH(TRUE,EXACT(Spreadsheet!AI144,INDIRECT(Spreadsheet!$D$2)),0)))</f>
        <v>1</v>
      </c>
      <c r="BM144" s="5" t="b">
        <f t="array" aca="1" ref="BM144" ca="1">IF(ISBLANK(Spreadsheet!AJ144),TRUE,ISNUMBER(MATCH(TRUE,EXACT(Spreadsheet!AJ144,INDIRECT(Spreadsheet!BJ144)),0)))</f>
        <v>1</v>
      </c>
      <c r="BN144" s="5" t="b">
        <f t="array" ref="BN144">IF(ISBLANK(Spreadsheet!AK144),TRUE,ISNUMBER(MATCH(TRUE,EXACT(Spreadsheet!AK144,DentalPlans),0)))</f>
        <v>1</v>
      </c>
      <c r="BO144" s="5" t="b">
        <f t="array" aca="1" ref="BO144" ca="1">IF(ISBLANK(Spreadsheet!AL144),TRUE,ISNUMBER(MATCH(TRUE,EXACT(Spreadsheet!AL144,INDIRECT(Spreadsheet!BK144)),0)))</f>
        <v>1</v>
      </c>
      <c r="BP144" s="5" t="b">
        <f t="array" ref="BP144">IF(ISBLANK(Spreadsheet!AM144),TRUE,ISNUMBER(MATCH(TRUE,EXACT(Spreadsheet!AM144,VisionPlans),0)))</f>
        <v>1</v>
      </c>
      <c r="BQ144" s="5" t="b">
        <f t="array" aca="1" ref="BQ144" ca="1">IF(ISBLANK(Spreadsheet!AN144),TRUE,ISNUMBER(MATCH(TRUE,EXACT(Spreadsheet!AN144,INDIRECT(Spreadsheet!BL144)),0)))</f>
        <v>1</v>
      </c>
      <c r="BR144" s="5" t="b">
        <f t="array" ref="BR144">IF(ISBLANK(Spreadsheet!AO144),TRUE,ISNUMBER(MATCH(TRUE,EXACT(Spreadsheet!AO144,LifeBenefitClasses),0)))</f>
        <v>1</v>
      </c>
      <c r="BS144" s="5" t="b">
        <f>IF(OR(ISBLANK(Spreadsheet!AO144), Spreadsheet!AO144="Waive"),IF(ISBLANK(Spreadsheet!AP144),TRUE,FALSE),IF(OR(AND(NOT(ISBLANK(Spreadsheet!AO144)),ISBLANK(Spreadsheet!AP144)),NOT(ISNUMBER(VALUE(Spreadsheet!AP144)))),FALSE,IF(OR(AND(Spreadsheet!AP144&lt;6,MOD(Spreadsheet!AP144*10,5)=0), MOD(Spreadsheet!AP144,5000)=0),TRUE,FALSE)))</f>
        <v>1</v>
      </c>
      <c r="BT144" s="5" t="b">
        <f t="array" ref="BT144">IF(ISBLANK(Spreadsheet!AQ144),TRUE,ISNUMBER(MATCH(TRUE,EXACT(Spreadsheet!AQ144,EnrollWaive),0)))</f>
        <v>1</v>
      </c>
      <c r="BU144" s="5" t="b">
        <f t="array" ref="BU144">IF(ISBLANK(Spreadsheet!AR144),TRUE,ISNUMBER(MATCH(TRUE,EXACT(Spreadsheet!AR144,LifeBenefitClasses),0)))</f>
        <v>1</v>
      </c>
      <c r="BV144" s="5" t="b">
        <f>IF(OR(ISBLANK(Spreadsheet!AR144), Spreadsheet!AR144="Waive"),IF(ISBLANK(Spreadsheet!AS144),TRUE,FALSE),IF(OR(AND(NOT(ISBLANK(Spreadsheet!AR144)),ISBLANK(Spreadsheet!AS144)),NOT(ISNUMBER(VALUE(Spreadsheet!AS144)))),FALSE,IF(OR(AND(Spreadsheet!AS144&lt;6,MOD(Spreadsheet!AS144*10,5)=0), MOD(Spreadsheet!AS144,10000)=0),TRUE,FALSE)))</f>
        <v>1</v>
      </c>
      <c r="BW144" s="5" t="b">
        <f t="array" ref="BW144">IF(ISBLANK(Spreadsheet!AT144),TRUE,ISNUMBER(MATCH(TRUE,EXACT(Spreadsheet!AT144,LifeBenefitClasses),0)))</f>
        <v>1</v>
      </c>
      <c r="BX144" s="5" t="b">
        <f>IF(OR(ISBLANK(Spreadsheet!AT144), Spreadsheet!AT144="Waive"),IF(ISBLANK(Spreadsheet!AU144),TRUE,FALSE),IF(OR(AND(NOT(ISBLANK(Spreadsheet!AT144)),ISBLANK(Spreadsheet!AU144)),NOT(ISNUMBER(VALUE(Spreadsheet!AU144)))),FALSE,IF(AND(NOT(OR(ISBLANK(Spreadsheet!AT144),Spreadsheet!AT144="Waive")),NOT(OR(ISBLANK(Spreadsheet!AR144),Spreadsheet!AR144="Waive")),MOD(Spreadsheet!AU144,5000)=0, Spreadsheet!AU144&lt;=(Spreadsheet!AS144*0.5)),TRUE,FALSE)))</f>
        <v>1</v>
      </c>
      <c r="BY144" s="5" t="b">
        <f t="array" ref="BY144">IF(ISBLANK(Spreadsheet!AV144),TRUE,ISNUMBER(MATCH(TRUE,EXACT(Spreadsheet!AV144,EnrollWaive),0)))</f>
        <v>1</v>
      </c>
      <c r="BZ144" s="5" t="b">
        <f t="array" ref="BZ144">IF(ISBLANK(Spreadsheet!AW144),TRUE,ISNUMBER(MATCH(TRUE,EXACT(Spreadsheet!AW144,LifeBenefitClasses),0)))</f>
        <v>1</v>
      </c>
      <c r="CA144" s="5" t="b">
        <f t="array" ref="CA144">IF(ISBLANK(Spreadsheet!AX144),TRUE,ISNUMBER(MATCH(TRUE,EXACT(Spreadsheet!AX144,LifeBenefitClasses),0)))</f>
        <v>1</v>
      </c>
      <c r="CB144" s="5" t="b">
        <f t="array" ref="CB144">IF(ISBLANK(Spreadsheet!AY144),TRUE,ISNUMBER(MATCH(TRUE,EXACT(Spreadsheet!AY144,LifeBenefitClasses),0)))</f>
        <v>1</v>
      </c>
      <c r="CC144" s="5" t="b">
        <f t="array" ref="CC144">IF(ISBLANK(Spreadsheet!AZ144),TRUE,ISNUMBER(MATCH(TRUE,EXACT(Spreadsheet!AZ144,LifeBenefitClasses),0)))</f>
        <v>1</v>
      </c>
      <c r="CD144" s="5" t="b">
        <f t="array" ref="CD144">IF(ISBLANK(Spreadsheet!BA144),TRUE,ISNUMBER(MATCH(TRUE,EXACT(Spreadsheet!BA144,LifeBenefitClasses),0)))</f>
        <v>1</v>
      </c>
      <c r="CE144" s="5" t="b">
        <f>IF(OR(ISBLANK(Spreadsheet!BA144), Spreadsheet!BA144="Waive"),IF(ISBLANK(Spreadsheet!BB144),TRUE,FALSE),IF(OR(AND(NOT(ISBLANK(Spreadsheet!BA144)),ISBLANK(Spreadsheet!BB144)),NOT(ISNUMBER(VALUE(Spreadsheet!BB144))),ISBLANK(Spreadsheet!BC144),NOT(ISNUMBER(VALUE(Spreadsheet!BC144)))),FALSE,IF(AND(Spreadsheet!BB144&gt;=50000,Spreadsheet!BB144&lt;=250000,MOD(Spreadsheet!BB144,10000)=0,Spreadsheet!BB144&lt;=(10*Spreadsheet!BC144)),TRUE,FALSE)))</f>
        <v>1</v>
      </c>
      <c r="CF144" s="5" t="b">
        <f>IF(NOT(ISBLANK(Spreadsheet!BC144)),AND(ISNUMBER(VALUE(Spreadsheet!BC144)),Spreadsheet!BC144&gt;0),AND(OR(ISBLANK(Spreadsheet!AO144),Spreadsheet!AO144="Waive",AND(NOT(OR(ISBLANK(Spreadsheet!AO144),Spreadsheet!AO144="Waive")),Spreadsheet!AP144&gt;=6)),OR(ISBLANK(Spreadsheet!AR144),AND(NOT(OR(ISBLANK(Spreadsheet!AR144),Spreadsheet!AR144="Waive")),Spreadsheet!AS144&gt;=6)),OR(ISBLANK(Spreadsheet!AW144)),OR(ISBLANK(Spreadsheet!AX144)),OR(ISBLANK(Spreadsheet!AY144)),OR(ISBLANK(Spreadsheet!AZ144)),OR(ISBLANK(Spreadsheet!BA144),Spreadsheet!BA144="Waive")))</f>
        <v>1</v>
      </c>
      <c r="CG144" s="5" t="b">
        <f t="shared" ca="1" si="13"/>
        <v>1</v>
      </c>
    </row>
    <row r="145" spans="8:85" x14ac:dyDescent="0.3">
      <c r="H145" s="5">
        <f t="shared" ca="1" si="10"/>
        <v>2</v>
      </c>
      <c r="I145" s="5" t="str">
        <f t="shared" ca="1" si="11"/>
        <v/>
      </c>
      <c r="J145" s="5" t="str">
        <f>IF(AND(NOT(ISBLANK(Spreadsheet!C145)),ISBLANK(Spreadsheet!D145)),Spreadsheet!F145&amp;" "&amp;Spreadsheet!H145,"")</f>
        <v/>
      </c>
      <c r="K145" s="5">
        <f>IF(AND(NOT(ISBLANK(Spreadsheet!C145)),ISBLANK(Spreadsheet!D145)),COUNTIFS(Spreadsheet!E146:E$786,"=Child",Spreadsheet!C146:C$786, "="&amp;Spreadsheet!C145) + COUNTIFS(Spreadsheet!E146:E$786,"=Step-child",Spreadsheet!C146:C$786, "="&amp;Spreadsheet!C145),0)</f>
        <v>0</v>
      </c>
      <c r="L145" s="5">
        <f>IF(NOT(ISBLANK(J145)),COUNTIFS(Spreadsheet!E146:E$786,"=Wife",Spreadsheet!C146:C$786, "="&amp;Spreadsheet!C145) + COUNTIFS(Spreadsheet!E146:E$786,"=Husband",Spreadsheet!C146:C$786, "="&amp;Spreadsheet!C145),0)</f>
        <v>0</v>
      </c>
      <c r="M145" s="5">
        <f>IF(NOT(ISBLANK(Spreadsheet!AJ145)),VLOOKUP(Spreadsheet!AJ145,'Drop Downs'!$P$2:$R$16,3,FALSE),0)</f>
        <v>0</v>
      </c>
      <c r="N145" s="5">
        <f>IF(NOT(ISBLANK(Spreadsheet!AJ145)), VLOOKUP(Spreadsheet!AJ145,'Drop Downs'!$P$2:$R$16,2,FALSE),0)</f>
        <v>0</v>
      </c>
      <c r="O145" s="5">
        <f>IF(NOT(ISBLANK(Spreadsheet!AL145)),VLOOKUP(Spreadsheet!AL145,'Drop Downs'!$P$2:$R$16,3,FALSE), 0)</f>
        <v>0</v>
      </c>
      <c r="P145" s="5">
        <f>IF(NOT(ISBLANK(Spreadsheet!AL145)),VLOOKUP(Spreadsheet!AL145,'Drop Downs'!$P$2:$R$16,2,FALSE),0)</f>
        <v>0</v>
      </c>
      <c r="Q145" s="5">
        <f>IF(NOT(ISBLANK(Spreadsheet!AN145)),VLOOKUP(Spreadsheet!AN145,'Drop Downs'!$P$2:$R$16,3,FALSE),0)</f>
        <v>0</v>
      </c>
      <c r="R145" s="5">
        <f>IF(NOT(ISBLANK(Spreadsheet!AN145)),VLOOKUP(Spreadsheet!AN145,'Drop Downs'!$P$2:$R$16,2,FALSE),0)</f>
        <v>0</v>
      </c>
      <c r="S145" s="5" t="str">
        <f>IF(OR(M145&gt;K145,N145&gt;L145,O145&gt;K145, Q145&gt;K145,N145&gt;L145, P145&gt;L145, R145&gt;L145),"Member currently has a coverage election over what he/she needs.  Please add more dependents or adjust the coverage election.","")&amp;(IF(AND(NOT(ISBLANK(Spreadsheet!C145)),NOT(ISBLANK(Spreadsheet!D145)),ISBLANK(Spreadsheet!E145)),"Dependent lacks a relationship to member.Please select one from the drop-down.",""))</f>
        <v/>
      </c>
      <c r="T145" s="5" t="b">
        <f t="shared" si="12"/>
        <v>1</v>
      </c>
      <c r="U145" s="5" t="b">
        <f>OR(ISBLANK(Spreadsheet!C145),IF(NOT(ISBLANK(Spreadsheet!D145)),NOT(ISBLANK(Spreadsheet!E145)),TRUE))</f>
        <v>1</v>
      </c>
      <c r="V145" s="5" t="b">
        <f>OR(ISBLANK(Spreadsheet!C145), NOT(ISBLANK(Spreadsheet!I145)))</f>
        <v>1</v>
      </c>
      <c r="W145" s="5" t="b">
        <f>OR(ISBLANK(Spreadsheet!D145),NOT(ISBLANK(Spreadsheet!C145)))</f>
        <v>1</v>
      </c>
      <c r="X145" s="155" t="str">
        <f>REPT("0",MIN(FIND({1,2,3,4,5,6,7,8,9},Spreadsheet!C145&amp;"123456789"))-1)&amp;IF(ISBLANK(Spreadsheet!C145),"",SUMPRODUCT(MID(0&amp;Spreadsheet!C145,LARGE(INDEX(ISNUMBER(--MID(Spreadsheet!C145,ROW($1:$225),1))*
 ROW($1:$225),0),ROW($1:$225))+1,1)*10^ROW($1:$225)/10))</f>
        <v/>
      </c>
      <c r="Y145" s="5" t="b">
        <f>IF(NOT(ISBLANK(Spreadsheet!C145)),IF(AND(ISNUMBER(VALUE(Spreadsheet!C145)), LEN(Spreadsheet!C145)=9),TRUE,FALSE),TRUE)</f>
        <v>1</v>
      </c>
      <c r="Z145" s="155" t="str">
        <f>REPT("0",MIN(FIND({1,2,3,4,5,6,7,8,9},Spreadsheet!D145&amp;"123456789"))-1)&amp;IF(ISBLANK(Spreadsheet!D145),"",SUMPRODUCT(MID(0&amp;Spreadsheet!D145,LARGE(INDEX(ISNUMBER(--MID(Spreadsheet!D145,ROW($1:$225),1))*
 ROW($1:$225),0),ROW($1:$225))+1,1)*10^ROW($1:$225)/10))</f>
        <v/>
      </c>
      <c r="AA145" s="5" t="b">
        <f>IF(AND(NOT(ISBLANK(Spreadsheet!D145)),NOT(ISBLANK(Spreadsheet!C145))),IF(AND(ISNUMBER(VALUE(Spreadsheet!D145)), LEN(Spreadsheet!D145)=9),TRUE,FALSE),IF(AND(NOT(ISBLANK(Spreadsheet!D145)),ISBLANK(Spreadsheet!C145)),FALSE,TRUE))</f>
        <v>1</v>
      </c>
      <c r="AB145" s="5" t="b">
        <f>OR(ISBLANK(Spreadsheet!Y145),IF(NOT(ISBLANK(Spreadsheet!Y145)),LEN(Spreadsheet!Y145)=10,ISNUMBER(VALUE(Spreadsheet!Y145))))</f>
        <v>1</v>
      </c>
      <c r="AC145" s="5" t="b">
        <f>OR(ISBLANK(Spreadsheet!AI145), AND(NOT(ISBLANK(Spreadsheet!AJ145)), NOT(ISNUMBER(SEARCH("Waive",Spreadsheet!AJ145)))))</f>
        <v>1</v>
      </c>
      <c r="AD145" s="5" t="b">
        <f>OR(ISBLANK(Spreadsheet!AK145), AND(NOT(ISBLANK(Spreadsheet!AL145)), NOT(ISNUMBER(SEARCH("Waive",Spreadsheet!AL145)))))</f>
        <v>1</v>
      </c>
      <c r="AE145" s="5" t="b">
        <f>OR(ISBLANK(Spreadsheet!AM145), AND(NOT(ISBLANK(Spreadsheet!AN145)), NOT(ISNUMBER(SEARCH("Waive", Spreadsheet!AN145)))))</f>
        <v>1</v>
      </c>
      <c r="AF145" s="5" t="b">
        <f>OR(ISBLANK(Spreadsheet!C145), NOT(ISBLANK(Spreadsheet!D145)),NOT(ISBLANK(Spreadsheet!L145)))</f>
        <v>1</v>
      </c>
      <c r="AG145" s="5" t="b">
        <f>IF(AND(NOT(ISBLANK(Spreadsheet!C145)), NOT(ISBLANK(Spreadsheet!D145)),Spreadsheet!C145&lt;&gt;Spreadsheet!D145),IF(ISERROR(VLOOKUP(Spreadsheet!C145, Spreadsheet!$C$6:'Spreadsheet'!$C144,1,FALSE)), FALSE, TRUE),TRUE)</f>
        <v>1</v>
      </c>
      <c r="AH145" s="5" t="b">
        <f>Spreadsheet!$B$2=Spreadsheet!AD145</f>
        <v>1</v>
      </c>
      <c r="AI145" s="5" t="b">
        <f>IF(ISBLANK(Spreadsheet!G145),TRUE,IF(OR(LEN(Spreadsheet!G145)&gt;1,ISNUMBER(VALUE(Spreadsheet!G145))),FALSE,TRUE))</f>
        <v>1</v>
      </c>
      <c r="AJ145" s="5" t="b">
        <f>OR(ISBLANK(Spreadsheet!C145), NOT(ISBLANK(Spreadsheet!B145)), NOT(ISBLANK(Spreadsheet!D145)))</f>
        <v>1</v>
      </c>
      <c r="AK145" s="5" t="b">
        <f t="array" ref="AK145">IF(OR(AND(ISBLANK(Spreadsheet!E145),ISBLANK(Spreadsheet!D145),NOT(ISBLANK(Spreadsheet!C145))),AND(ISBLANK(Spreadsheet!E145),ISBLANK(Spreadsheet!D145),ISBLANK(Spreadsheet!C145))),TRUE,ISNUMBER(MATCH(TRUE,EXACT(Spreadsheet!E145,Relationships),0)))</f>
        <v>1</v>
      </c>
      <c r="AL145" s="5" t="b">
        <f>IF(NOT(ISBLANK(Spreadsheet!C145)),IF(OR(ISBLANK(Spreadsheet!F145),LEN(Spreadsheet!F145)&gt;40),FALSE,TRUE),TRUE)</f>
        <v>1</v>
      </c>
      <c r="AM145" s="5" t="b">
        <f>IF(NOT(ISBLANK(Spreadsheet!C145)),IF(OR(ISBLANK(Spreadsheet!H145),LEN(Spreadsheet!H145)&gt;40),FALSE,TRUE),TRUE)</f>
        <v>1</v>
      </c>
      <c r="AN145" s="5" t="b">
        <f t="array" ref="AN145">IF(ISBLANK(Spreadsheet!I145),TRUE,ISNUMBER(MATCH(TRUE,EXACT(Spreadsheet!I145,GenderValues),0)))</f>
        <v>1</v>
      </c>
      <c r="AO145" s="5" t="b">
        <f ca="1">IF(ISERROR(DATEVALUE(TEXT(Spreadsheet!J145,"mm/dd/yyyy")) &gt; TODAY()),IF(AND(ISBLANK(Spreadsheet!J145),ISBLANK(Spreadsheet!C145)),TRUE,FALSE),IF(DATEVALUE(TEXT(Spreadsheet!J145,"mm/dd/yyyy")) &gt; TODAY(),FALSE,TRUE))</f>
        <v>1</v>
      </c>
      <c r="AP145" s="5" t="b">
        <f>OR(ISBLANK(Spreadsheet!K145),LEN(Spreadsheet!K145)&lt;=100)</f>
        <v>1</v>
      </c>
      <c r="AQ145" s="5" t="b">
        <f t="array" ref="AQ145">IF(OR(AND(ISBLANK(Spreadsheet!L145),ISBLANK(Spreadsheet!C145)),AND(NOT(ISBLANK(Spreadsheet!C145)),NOT(ISBLANK(Spreadsheet!D145)))),TRUE,ISNUMBER(MATCH(TRUE,EXACT(Spreadsheet!L145,MaritalStatus),0)))</f>
        <v>1</v>
      </c>
      <c r="AR145" s="5" t="b">
        <f ca="1">IF(ISERROR(DATEVALUE(TEXT(Spreadsheet!M145,"mm/dd/yyyy")) &gt; TODAY()),IF(ISBLANK(Spreadsheet!M145),TRUE,FALSE),IF(DATEVALUE(TEXT(Spreadsheet!M145,"mm/dd/yyyy")) &gt; TODAY(),FALSE,TRUE))</f>
        <v>1</v>
      </c>
      <c r="AS145" s="5" t="b">
        <f>OR(ISBLANK(Spreadsheet!N145),LEN(Spreadsheet!N145)&lt;=100)</f>
        <v>1</v>
      </c>
      <c r="AT145" s="5" t="b">
        <f>OR(ISBLANK(Spreadsheet!O145),UPPER(Spreadsheet!O145)="YES")</f>
        <v>1</v>
      </c>
      <c r="AU145" s="5" t="b">
        <f>OR(ISBLANK(Spreadsheet!P145),UPPER(Spreadsheet!P145)="YES")</f>
        <v>1</v>
      </c>
      <c r="AV145" s="5" t="b">
        <f t="array" ref="AV145">IF(ISBLANK(Spreadsheet!Q145),TRUE,ISNUMBER(MATCH(TRUE,EXACT(Spreadsheet!Q145,OnGroupsPriorIns),0)))</f>
        <v>1</v>
      </c>
      <c r="AW145" s="5" t="b">
        <f>OR(ISBLANK(Spreadsheet!R145),UPPER(Spreadsheet!R145)="YES")</f>
        <v>1</v>
      </c>
      <c r="AX145" s="5" t="b">
        <f>OR(ISBLANK(Spreadsheet!S145),UPPER(Spreadsheet!S145)="YES")</f>
        <v>1</v>
      </c>
      <c r="AY145" s="5" t="b">
        <f>OR(AND(ISBLANK(Spreadsheet!C145),LEN(Spreadsheet!T145)=0),AND(NOT(ISBLANK(Spreadsheet!C145)),LEN(Spreadsheet!T145)&gt;0,LEN(Spreadsheet!T145)&lt;=50))</f>
        <v>1</v>
      </c>
      <c r="AZ145" s="5" t="b">
        <f>OR(LEN(Spreadsheet!U145)=0,AND(LEN(Spreadsheet!U145)&gt;0,LEN(Spreadsheet!U145)&lt;=50))</f>
        <v>1</v>
      </c>
      <c r="BA145" s="5" t="b">
        <f>OR(AND(ISBLANK(Spreadsheet!C145),LEN(Spreadsheet!V145)=0),AND(NOT(ISBLANK(Spreadsheet!C145)),LEN(Spreadsheet!V145)&gt;0,LEN(Spreadsheet!V145)&lt;=50))</f>
        <v>1</v>
      </c>
      <c r="BB145" s="5" t="b">
        <f t="array" ref="BB145">IF(AND(ISBLANK(Spreadsheet!C145),LEN(Spreadsheet!W145)=0),TRUE,ISNUMBER(MATCH(TRUE,EXACT(Spreadsheet!W145,States),0)))</f>
        <v>1</v>
      </c>
      <c r="BC145" s="5" t="b">
        <f>OR(AND(ISBLANK(Spreadsheet!C145),LEN(Spreadsheet!X145)=0),AND(NOT(ISBLANK(Spreadsheet!C145)),LEN(Spreadsheet!X145)&gt;0,LEN(Spreadsheet!X145)=5,ISNUMBER(VALUE(Spreadsheet!X145))))</f>
        <v>1</v>
      </c>
      <c r="BD145" s="5" t="b">
        <f>OR(ISBLANK(Spreadsheet!Z145),LEN(Spreadsheet!Z145)&lt;=50)</f>
        <v>1</v>
      </c>
      <c r="BE145" s="5" t="b">
        <f>ISBLANK(Spreadsheet!AA145)</f>
        <v>1</v>
      </c>
      <c r="BF145" s="5" t="b">
        <f>ISBLANK(Spreadsheet!AB145)</f>
        <v>1</v>
      </c>
      <c r="BG145" s="5" t="b">
        <f>IF(ISERROR(DATEVALUE(TEXT(Spreadsheet!AC145,"mm/dd/yyyy")) &gt; DATEVALUE(TEXT(Spreadsheet!J145,"mm/dd/yyyy"))),IF(OR(AND(ISBLANK(Spreadsheet!AC145),ISBLANK(Spreadsheet!C145)),AND(NOT(ISBLANK(Spreadsheet!C145)),ISBLANK(Spreadsheet!AC145),NOT(ISBLANK(Spreadsheet!D145)))),TRUE,FALSE),IF(DATEVALUE(TEXT(Spreadsheet!AC145,"mm/dd/yyyy")) &gt; DATEVALUE(TEXT(Spreadsheet!J145,"mm/dd/yyyy")),TRUE,FALSE))</f>
        <v>1</v>
      </c>
      <c r="BH145" s="5" t="b">
        <f>OR(AND(ISBLANK(Spreadsheet!C145),ISBLANK(Spreadsheet!AE145)),AND(NOT(ISBLANK(Spreadsheet!C145)),NOT(ISBLANK(Spreadsheet!D145)),ISBLANK(Spreadsheet!AE145)),AND(NOT(ISBLANK(Spreadsheet!C145)),ISBLANK(Spreadsheet!D145),NOT(ISBLANK(Spreadsheet!AE145)),LEN(Spreadsheet!AE145)&lt;=100))</f>
        <v>1</v>
      </c>
      <c r="BI145" s="5" t="b">
        <f t="array" ref="BI145">IF(ISBLANK(Spreadsheet!AF145),TRUE,ISNUMBER(MATCH(TRUE,EXACT(Spreadsheet!AF145,CobraShortReasons),0)))</f>
        <v>1</v>
      </c>
      <c r="BJ145" s="5" t="b">
        <f ca="1">IF(ISERROR(DATEVALUE(TEXT(Spreadsheet!AG145,"mm/dd/yyyy")) &gt; TODAY()),IF(ISBLANK(Spreadsheet!AG145),TRUE,FALSE),IF(DATEVALUE(TEXT(Spreadsheet!AG145,"mm/dd/yyyy")) &gt; TODAY(),FALSE,TRUE))</f>
        <v>1</v>
      </c>
      <c r="BK145" s="5" t="b">
        <f>OR(ISBLANK(Spreadsheet!AH145),LEN(Spreadsheet!AH145)&lt;=25)</f>
        <v>1</v>
      </c>
      <c r="BL145" s="5" t="b">
        <f t="array" aca="1" ref="BL145" ca="1">IF(ISBLANK(Spreadsheet!AI145),TRUE,ISNUMBER(MATCH(TRUE,EXACT(Spreadsheet!AI145,INDIRECT(Spreadsheet!$D$2)),0)))</f>
        <v>1</v>
      </c>
      <c r="BM145" s="5" t="b">
        <f t="array" aca="1" ref="BM145" ca="1">IF(ISBLANK(Spreadsheet!AJ145),TRUE,ISNUMBER(MATCH(TRUE,EXACT(Spreadsheet!AJ145,INDIRECT(Spreadsheet!BJ145)),0)))</f>
        <v>1</v>
      </c>
      <c r="BN145" s="5" t="b">
        <f t="array" ref="BN145">IF(ISBLANK(Spreadsheet!AK145),TRUE,ISNUMBER(MATCH(TRUE,EXACT(Spreadsheet!AK145,DentalPlans),0)))</f>
        <v>1</v>
      </c>
      <c r="BO145" s="5" t="b">
        <f t="array" aca="1" ref="BO145" ca="1">IF(ISBLANK(Spreadsheet!AL145),TRUE,ISNUMBER(MATCH(TRUE,EXACT(Spreadsheet!AL145,INDIRECT(Spreadsheet!BK145)),0)))</f>
        <v>1</v>
      </c>
      <c r="BP145" s="5" t="b">
        <f t="array" ref="BP145">IF(ISBLANK(Spreadsheet!AM145),TRUE,ISNUMBER(MATCH(TRUE,EXACT(Spreadsheet!AM145,VisionPlans),0)))</f>
        <v>1</v>
      </c>
      <c r="BQ145" s="5" t="b">
        <f t="array" aca="1" ref="BQ145" ca="1">IF(ISBLANK(Spreadsheet!AN145),TRUE,ISNUMBER(MATCH(TRUE,EXACT(Spreadsheet!AN145,INDIRECT(Spreadsheet!BL145)),0)))</f>
        <v>1</v>
      </c>
      <c r="BR145" s="5" t="b">
        <f t="array" ref="BR145">IF(ISBLANK(Spreadsheet!AO145),TRUE,ISNUMBER(MATCH(TRUE,EXACT(Spreadsheet!AO145,LifeBenefitClasses),0)))</f>
        <v>1</v>
      </c>
      <c r="BS145" s="5" t="b">
        <f>IF(OR(ISBLANK(Spreadsheet!AO145), Spreadsheet!AO145="Waive"),IF(ISBLANK(Spreadsheet!AP145),TRUE,FALSE),IF(OR(AND(NOT(ISBLANK(Spreadsheet!AO145)),ISBLANK(Spreadsheet!AP145)),NOT(ISNUMBER(VALUE(Spreadsheet!AP145)))),FALSE,IF(OR(AND(Spreadsheet!AP145&lt;6,MOD(Spreadsheet!AP145*10,5)=0), MOD(Spreadsheet!AP145,5000)=0),TRUE,FALSE)))</f>
        <v>1</v>
      </c>
      <c r="BT145" s="5" t="b">
        <f t="array" ref="BT145">IF(ISBLANK(Spreadsheet!AQ145),TRUE,ISNUMBER(MATCH(TRUE,EXACT(Spreadsheet!AQ145,EnrollWaive),0)))</f>
        <v>1</v>
      </c>
      <c r="BU145" s="5" t="b">
        <f t="array" ref="BU145">IF(ISBLANK(Spreadsheet!AR145),TRUE,ISNUMBER(MATCH(TRUE,EXACT(Spreadsheet!AR145,LifeBenefitClasses),0)))</f>
        <v>1</v>
      </c>
      <c r="BV145" s="5" t="b">
        <f>IF(OR(ISBLANK(Spreadsheet!AR145), Spreadsheet!AR145="Waive"),IF(ISBLANK(Spreadsheet!AS145),TRUE,FALSE),IF(OR(AND(NOT(ISBLANK(Spreadsheet!AR145)),ISBLANK(Spreadsheet!AS145)),NOT(ISNUMBER(VALUE(Spreadsheet!AS145)))),FALSE,IF(OR(AND(Spreadsheet!AS145&lt;6,MOD(Spreadsheet!AS145*10,5)=0), MOD(Spreadsheet!AS145,10000)=0),TRUE,FALSE)))</f>
        <v>1</v>
      </c>
      <c r="BW145" s="5" t="b">
        <f t="array" ref="BW145">IF(ISBLANK(Spreadsheet!AT145),TRUE,ISNUMBER(MATCH(TRUE,EXACT(Spreadsheet!AT145,LifeBenefitClasses),0)))</f>
        <v>1</v>
      </c>
      <c r="BX145" s="5" t="b">
        <f>IF(OR(ISBLANK(Spreadsheet!AT145), Spreadsheet!AT145="Waive"),IF(ISBLANK(Spreadsheet!AU145),TRUE,FALSE),IF(OR(AND(NOT(ISBLANK(Spreadsheet!AT145)),ISBLANK(Spreadsheet!AU145)),NOT(ISNUMBER(VALUE(Spreadsheet!AU145)))),FALSE,IF(AND(NOT(OR(ISBLANK(Spreadsheet!AT145),Spreadsheet!AT145="Waive")),NOT(OR(ISBLANK(Spreadsheet!AR145),Spreadsheet!AR145="Waive")),MOD(Spreadsheet!AU145,5000)=0, Spreadsheet!AU145&lt;=(Spreadsheet!AS145*0.5)),TRUE,FALSE)))</f>
        <v>1</v>
      </c>
      <c r="BY145" s="5" t="b">
        <f t="array" ref="BY145">IF(ISBLANK(Spreadsheet!AV145),TRUE,ISNUMBER(MATCH(TRUE,EXACT(Spreadsheet!AV145,EnrollWaive),0)))</f>
        <v>1</v>
      </c>
      <c r="BZ145" s="5" t="b">
        <f t="array" ref="BZ145">IF(ISBLANK(Spreadsheet!AW145),TRUE,ISNUMBER(MATCH(TRUE,EXACT(Spreadsheet!AW145,LifeBenefitClasses),0)))</f>
        <v>1</v>
      </c>
      <c r="CA145" s="5" t="b">
        <f t="array" ref="CA145">IF(ISBLANK(Spreadsheet!AX145),TRUE,ISNUMBER(MATCH(TRUE,EXACT(Spreadsheet!AX145,LifeBenefitClasses),0)))</f>
        <v>1</v>
      </c>
      <c r="CB145" s="5" t="b">
        <f t="array" ref="CB145">IF(ISBLANK(Spreadsheet!AY145),TRUE,ISNUMBER(MATCH(TRUE,EXACT(Spreadsheet!AY145,LifeBenefitClasses),0)))</f>
        <v>1</v>
      </c>
      <c r="CC145" s="5" t="b">
        <f t="array" ref="CC145">IF(ISBLANK(Spreadsheet!AZ145),TRUE,ISNUMBER(MATCH(TRUE,EXACT(Spreadsheet!AZ145,LifeBenefitClasses),0)))</f>
        <v>1</v>
      </c>
      <c r="CD145" s="5" t="b">
        <f t="array" ref="CD145">IF(ISBLANK(Spreadsheet!BA145),TRUE,ISNUMBER(MATCH(TRUE,EXACT(Spreadsheet!BA145,LifeBenefitClasses),0)))</f>
        <v>1</v>
      </c>
      <c r="CE145" s="5" t="b">
        <f>IF(OR(ISBLANK(Spreadsheet!BA145), Spreadsheet!BA145="Waive"),IF(ISBLANK(Spreadsheet!BB145),TRUE,FALSE),IF(OR(AND(NOT(ISBLANK(Spreadsheet!BA145)),ISBLANK(Spreadsheet!BB145)),NOT(ISNUMBER(VALUE(Spreadsheet!BB145))),ISBLANK(Spreadsheet!BC145),NOT(ISNUMBER(VALUE(Spreadsheet!BC145)))),FALSE,IF(AND(Spreadsheet!BB145&gt;=50000,Spreadsheet!BB145&lt;=250000,MOD(Spreadsheet!BB145,10000)=0,Spreadsheet!BB145&lt;=(10*Spreadsheet!BC145)),TRUE,FALSE)))</f>
        <v>1</v>
      </c>
      <c r="CF145" s="5" t="b">
        <f>IF(NOT(ISBLANK(Spreadsheet!BC145)),AND(ISNUMBER(VALUE(Spreadsheet!BC145)),Spreadsheet!BC145&gt;0),AND(OR(ISBLANK(Spreadsheet!AO145),Spreadsheet!AO145="Waive",AND(NOT(OR(ISBLANK(Spreadsheet!AO145),Spreadsheet!AO145="Waive")),Spreadsheet!AP145&gt;=6)),OR(ISBLANK(Spreadsheet!AR145),AND(NOT(OR(ISBLANK(Spreadsheet!AR145),Spreadsheet!AR145="Waive")),Spreadsheet!AS145&gt;=6)),OR(ISBLANK(Spreadsheet!AW145)),OR(ISBLANK(Spreadsheet!AX145)),OR(ISBLANK(Spreadsheet!AY145)),OR(ISBLANK(Spreadsheet!AZ145)),OR(ISBLANK(Spreadsheet!BA145),Spreadsheet!BA145="Waive")))</f>
        <v>1</v>
      </c>
      <c r="CG145" s="5" t="b">
        <f t="shared" ca="1" si="13"/>
        <v>1</v>
      </c>
    </row>
    <row r="146" spans="8:85" x14ac:dyDescent="0.3">
      <c r="H146" s="5">
        <f t="shared" ca="1" si="10"/>
        <v>2</v>
      </c>
      <c r="I146" s="5" t="str">
        <f t="shared" ca="1" si="11"/>
        <v/>
      </c>
      <c r="J146" s="5" t="str">
        <f>IF(AND(NOT(ISBLANK(Spreadsheet!C146)),ISBLANK(Spreadsheet!D146)),Spreadsheet!F146&amp;" "&amp;Spreadsheet!H146,"")</f>
        <v/>
      </c>
      <c r="K146" s="5">
        <f>IF(AND(NOT(ISBLANK(Spreadsheet!C146)),ISBLANK(Spreadsheet!D146)),COUNTIFS(Spreadsheet!E147:E$786,"=Child",Spreadsheet!C147:C$786, "="&amp;Spreadsheet!C146) + COUNTIFS(Spreadsheet!E147:E$786,"=Step-child",Spreadsheet!C147:C$786, "="&amp;Spreadsheet!C146),0)</f>
        <v>0</v>
      </c>
      <c r="L146" s="5">
        <f>IF(NOT(ISBLANK(J146)),COUNTIFS(Spreadsheet!E147:E$786,"=Wife",Spreadsheet!C147:C$786, "="&amp;Spreadsheet!C146) + COUNTIFS(Spreadsheet!E147:E$786,"=Husband",Spreadsheet!C147:C$786, "="&amp;Spreadsheet!C146),0)</f>
        <v>0</v>
      </c>
      <c r="M146" s="5">
        <f>IF(NOT(ISBLANK(Spreadsheet!AJ146)),VLOOKUP(Spreadsheet!AJ146,'Drop Downs'!$P$2:$R$16,3,FALSE),0)</f>
        <v>0</v>
      </c>
      <c r="N146" s="5">
        <f>IF(NOT(ISBLANK(Spreadsheet!AJ146)), VLOOKUP(Spreadsheet!AJ146,'Drop Downs'!$P$2:$R$16,2,FALSE),0)</f>
        <v>0</v>
      </c>
      <c r="O146" s="5">
        <f>IF(NOT(ISBLANK(Spreadsheet!AL146)),VLOOKUP(Spreadsheet!AL146,'Drop Downs'!$P$2:$R$16,3,FALSE), 0)</f>
        <v>0</v>
      </c>
      <c r="P146" s="5">
        <f>IF(NOT(ISBLANK(Spreadsheet!AL146)),VLOOKUP(Spreadsheet!AL146,'Drop Downs'!$P$2:$R$16,2,FALSE),0)</f>
        <v>0</v>
      </c>
      <c r="Q146" s="5">
        <f>IF(NOT(ISBLANK(Spreadsheet!AN146)),VLOOKUP(Spreadsheet!AN146,'Drop Downs'!$P$2:$R$16,3,FALSE),0)</f>
        <v>0</v>
      </c>
      <c r="R146" s="5">
        <f>IF(NOT(ISBLANK(Spreadsheet!AN146)),VLOOKUP(Spreadsheet!AN146,'Drop Downs'!$P$2:$R$16,2,FALSE),0)</f>
        <v>0</v>
      </c>
      <c r="S146" s="5" t="str">
        <f>IF(OR(M146&gt;K146,N146&gt;L146,O146&gt;K146, Q146&gt;K146,N146&gt;L146, P146&gt;L146, R146&gt;L146),"Member currently has a coverage election over what he/she needs.  Please add more dependents or adjust the coverage election.","")&amp;(IF(AND(NOT(ISBLANK(Spreadsheet!C146)),NOT(ISBLANK(Spreadsheet!D146)),ISBLANK(Spreadsheet!E146)),"Dependent lacks a relationship to member.Please select one from the drop-down.",""))</f>
        <v/>
      </c>
      <c r="T146" s="5" t="b">
        <f t="shared" si="12"/>
        <v>1</v>
      </c>
      <c r="U146" s="5" t="b">
        <f>OR(ISBLANK(Spreadsheet!C146),IF(NOT(ISBLANK(Spreadsheet!D146)),NOT(ISBLANK(Spreadsheet!E146)),TRUE))</f>
        <v>1</v>
      </c>
      <c r="V146" s="5" t="b">
        <f>OR(ISBLANK(Spreadsheet!C146), NOT(ISBLANK(Spreadsheet!I146)))</f>
        <v>1</v>
      </c>
      <c r="W146" s="5" t="b">
        <f>OR(ISBLANK(Spreadsheet!D146),NOT(ISBLANK(Spreadsheet!C146)))</f>
        <v>1</v>
      </c>
      <c r="X146" s="155" t="str">
        <f>REPT("0",MIN(FIND({1,2,3,4,5,6,7,8,9},Spreadsheet!C146&amp;"123456789"))-1)&amp;IF(ISBLANK(Spreadsheet!C146),"",SUMPRODUCT(MID(0&amp;Spreadsheet!C146,LARGE(INDEX(ISNUMBER(--MID(Spreadsheet!C146,ROW($1:$225),1))*
 ROW($1:$225),0),ROW($1:$225))+1,1)*10^ROW($1:$225)/10))</f>
        <v/>
      </c>
      <c r="Y146" s="5" t="b">
        <f>IF(NOT(ISBLANK(Spreadsheet!C146)),IF(AND(ISNUMBER(VALUE(Spreadsheet!C146)), LEN(Spreadsheet!C146)=9),TRUE,FALSE),TRUE)</f>
        <v>1</v>
      </c>
      <c r="Z146" s="155" t="str">
        <f>REPT("0",MIN(FIND({1,2,3,4,5,6,7,8,9},Spreadsheet!D146&amp;"123456789"))-1)&amp;IF(ISBLANK(Spreadsheet!D146),"",SUMPRODUCT(MID(0&amp;Spreadsheet!D146,LARGE(INDEX(ISNUMBER(--MID(Spreadsheet!D146,ROW($1:$225),1))*
 ROW($1:$225),0),ROW($1:$225))+1,1)*10^ROW($1:$225)/10))</f>
        <v/>
      </c>
      <c r="AA146" s="5" t="b">
        <f>IF(AND(NOT(ISBLANK(Spreadsheet!D146)),NOT(ISBLANK(Spreadsheet!C146))),IF(AND(ISNUMBER(VALUE(Spreadsheet!D146)), LEN(Spreadsheet!D146)=9),TRUE,FALSE),IF(AND(NOT(ISBLANK(Spreadsheet!D146)),ISBLANK(Spreadsheet!C146)),FALSE,TRUE))</f>
        <v>1</v>
      </c>
      <c r="AB146" s="5" t="b">
        <f>OR(ISBLANK(Spreadsheet!Y146),IF(NOT(ISBLANK(Spreadsheet!Y146)),LEN(Spreadsheet!Y146)=10,ISNUMBER(VALUE(Spreadsheet!Y146))))</f>
        <v>1</v>
      </c>
      <c r="AC146" s="5" t="b">
        <f>OR(ISBLANK(Spreadsheet!AI146), AND(NOT(ISBLANK(Spreadsheet!AJ146)), NOT(ISNUMBER(SEARCH("Waive",Spreadsheet!AJ146)))))</f>
        <v>1</v>
      </c>
      <c r="AD146" s="5" t="b">
        <f>OR(ISBLANK(Spreadsheet!AK146), AND(NOT(ISBLANK(Spreadsheet!AL146)), NOT(ISNUMBER(SEARCH("Waive",Spreadsheet!AL146)))))</f>
        <v>1</v>
      </c>
      <c r="AE146" s="5" t="b">
        <f>OR(ISBLANK(Spreadsheet!AM146), AND(NOT(ISBLANK(Spreadsheet!AN146)), NOT(ISNUMBER(SEARCH("Waive", Spreadsheet!AN146)))))</f>
        <v>1</v>
      </c>
      <c r="AF146" s="5" t="b">
        <f>OR(ISBLANK(Spreadsheet!C146), NOT(ISBLANK(Spreadsheet!D146)),NOT(ISBLANK(Spreadsheet!L146)))</f>
        <v>1</v>
      </c>
      <c r="AG146" s="5" t="b">
        <f>IF(AND(NOT(ISBLANK(Spreadsheet!C146)), NOT(ISBLANK(Spreadsheet!D146)),Spreadsheet!C146&lt;&gt;Spreadsheet!D146),IF(ISERROR(VLOOKUP(Spreadsheet!C146, Spreadsheet!$C$6:'Spreadsheet'!$C145,1,FALSE)), FALSE, TRUE),TRUE)</f>
        <v>1</v>
      </c>
      <c r="AH146" s="5" t="b">
        <f>Spreadsheet!$B$2=Spreadsheet!AD146</f>
        <v>1</v>
      </c>
      <c r="AI146" s="5" t="b">
        <f>IF(ISBLANK(Spreadsheet!G146),TRUE,IF(OR(LEN(Spreadsheet!G146)&gt;1,ISNUMBER(VALUE(Spreadsheet!G146))),FALSE,TRUE))</f>
        <v>1</v>
      </c>
      <c r="AJ146" s="5" t="b">
        <f>OR(ISBLANK(Spreadsheet!C146), NOT(ISBLANK(Spreadsheet!B146)), NOT(ISBLANK(Spreadsheet!D146)))</f>
        <v>1</v>
      </c>
      <c r="AK146" s="5" t="b">
        <f t="array" ref="AK146">IF(OR(AND(ISBLANK(Spreadsheet!E146),ISBLANK(Spreadsheet!D146),NOT(ISBLANK(Spreadsheet!C146))),AND(ISBLANK(Spreadsheet!E146),ISBLANK(Spreadsheet!D146),ISBLANK(Spreadsheet!C146))),TRUE,ISNUMBER(MATCH(TRUE,EXACT(Spreadsheet!E146,Relationships),0)))</f>
        <v>1</v>
      </c>
      <c r="AL146" s="5" t="b">
        <f>IF(NOT(ISBLANK(Spreadsheet!C146)),IF(OR(ISBLANK(Spreadsheet!F146),LEN(Spreadsheet!F146)&gt;40),FALSE,TRUE),TRUE)</f>
        <v>1</v>
      </c>
      <c r="AM146" s="5" t="b">
        <f>IF(NOT(ISBLANK(Spreadsheet!C146)),IF(OR(ISBLANK(Spreadsheet!H146),LEN(Spreadsheet!H146)&gt;40),FALSE,TRUE),TRUE)</f>
        <v>1</v>
      </c>
      <c r="AN146" s="5" t="b">
        <f t="array" ref="AN146">IF(ISBLANK(Spreadsheet!I146),TRUE,ISNUMBER(MATCH(TRUE,EXACT(Spreadsheet!I146,GenderValues),0)))</f>
        <v>1</v>
      </c>
      <c r="AO146" s="5" t="b">
        <f ca="1">IF(ISERROR(DATEVALUE(TEXT(Spreadsheet!J146,"mm/dd/yyyy")) &gt; TODAY()),IF(AND(ISBLANK(Spreadsheet!J146),ISBLANK(Spreadsheet!C146)),TRUE,FALSE),IF(DATEVALUE(TEXT(Spreadsheet!J146,"mm/dd/yyyy")) &gt; TODAY(),FALSE,TRUE))</f>
        <v>1</v>
      </c>
      <c r="AP146" s="5" t="b">
        <f>OR(ISBLANK(Spreadsheet!K146),LEN(Spreadsheet!K146)&lt;=100)</f>
        <v>1</v>
      </c>
      <c r="AQ146" s="5" t="b">
        <f t="array" ref="AQ146">IF(OR(AND(ISBLANK(Spreadsheet!L146),ISBLANK(Spreadsheet!C146)),AND(NOT(ISBLANK(Spreadsheet!C146)),NOT(ISBLANK(Spreadsheet!D146)))),TRUE,ISNUMBER(MATCH(TRUE,EXACT(Spreadsheet!L146,MaritalStatus),0)))</f>
        <v>1</v>
      </c>
      <c r="AR146" s="5" t="b">
        <f ca="1">IF(ISERROR(DATEVALUE(TEXT(Spreadsheet!M146,"mm/dd/yyyy")) &gt; TODAY()),IF(ISBLANK(Spreadsheet!M146),TRUE,FALSE),IF(DATEVALUE(TEXT(Spreadsheet!M146,"mm/dd/yyyy")) &gt; TODAY(),FALSE,TRUE))</f>
        <v>1</v>
      </c>
      <c r="AS146" s="5" t="b">
        <f>OR(ISBLANK(Spreadsheet!N146),LEN(Spreadsheet!N146)&lt;=100)</f>
        <v>1</v>
      </c>
      <c r="AT146" s="5" t="b">
        <f>OR(ISBLANK(Spreadsheet!O146),UPPER(Spreadsheet!O146)="YES")</f>
        <v>1</v>
      </c>
      <c r="AU146" s="5" t="b">
        <f>OR(ISBLANK(Spreadsheet!P146),UPPER(Spreadsheet!P146)="YES")</f>
        <v>1</v>
      </c>
      <c r="AV146" s="5" t="b">
        <f t="array" ref="AV146">IF(ISBLANK(Spreadsheet!Q146),TRUE,ISNUMBER(MATCH(TRUE,EXACT(Spreadsheet!Q146,OnGroupsPriorIns),0)))</f>
        <v>1</v>
      </c>
      <c r="AW146" s="5" t="b">
        <f>OR(ISBLANK(Spreadsheet!R146),UPPER(Spreadsheet!R146)="YES")</f>
        <v>1</v>
      </c>
      <c r="AX146" s="5" t="b">
        <f>OR(ISBLANK(Spreadsheet!S146),UPPER(Spreadsheet!S146)="YES")</f>
        <v>1</v>
      </c>
      <c r="AY146" s="5" t="b">
        <f>OR(AND(ISBLANK(Spreadsheet!C146),LEN(Spreadsheet!T146)=0),AND(NOT(ISBLANK(Spreadsheet!C146)),LEN(Spreadsheet!T146)&gt;0,LEN(Spreadsheet!T146)&lt;=50))</f>
        <v>1</v>
      </c>
      <c r="AZ146" s="5" t="b">
        <f>OR(LEN(Spreadsheet!U146)=0,AND(LEN(Spreadsheet!U146)&gt;0,LEN(Spreadsheet!U146)&lt;=50))</f>
        <v>1</v>
      </c>
      <c r="BA146" s="5" t="b">
        <f>OR(AND(ISBLANK(Spreadsheet!C146),LEN(Spreadsheet!V146)=0),AND(NOT(ISBLANK(Spreadsheet!C146)),LEN(Spreadsheet!V146)&gt;0,LEN(Spreadsheet!V146)&lt;=50))</f>
        <v>1</v>
      </c>
      <c r="BB146" s="5" t="b">
        <f t="array" ref="BB146">IF(AND(ISBLANK(Spreadsheet!C146),LEN(Spreadsheet!W146)=0),TRUE,ISNUMBER(MATCH(TRUE,EXACT(Spreadsheet!W146,States),0)))</f>
        <v>1</v>
      </c>
      <c r="BC146" s="5" t="b">
        <f>OR(AND(ISBLANK(Spreadsheet!C146),LEN(Spreadsheet!X146)=0),AND(NOT(ISBLANK(Spreadsheet!C146)),LEN(Spreadsheet!X146)&gt;0,LEN(Spreadsheet!X146)=5,ISNUMBER(VALUE(Spreadsheet!X146))))</f>
        <v>1</v>
      </c>
      <c r="BD146" s="5" t="b">
        <f>OR(ISBLANK(Spreadsheet!Z146),LEN(Spreadsheet!Z146)&lt;=50)</f>
        <v>1</v>
      </c>
      <c r="BE146" s="5" t="b">
        <f>ISBLANK(Spreadsheet!AA146)</f>
        <v>1</v>
      </c>
      <c r="BF146" s="5" t="b">
        <f>ISBLANK(Spreadsheet!AB146)</f>
        <v>1</v>
      </c>
      <c r="BG146" s="5" t="b">
        <f>IF(ISERROR(DATEVALUE(TEXT(Spreadsheet!AC146,"mm/dd/yyyy")) &gt; DATEVALUE(TEXT(Spreadsheet!J146,"mm/dd/yyyy"))),IF(OR(AND(ISBLANK(Spreadsheet!AC146),ISBLANK(Spreadsheet!C146)),AND(NOT(ISBLANK(Spreadsheet!C146)),ISBLANK(Spreadsheet!AC146),NOT(ISBLANK(Spreadsheet!D146)))),TRUE,FALSE),IF(DATEVALUE(TEXT(Spreadsheet!AC146,"mm/dd/yyyy")) &gt; DATEVALUE(TEXT(Spreadsheet!J146,"mm/dd/yyyy")),TRUE,FALSE))</f>
        <v>1</v>
      </c>
      <c r="BH146" s="5" t="b">
        <f>OR(AND(ISBLANK(Spreadsheet!C146),ISBLANK(Spreadsheet!AE146)),AND(NOT(ISBLANK(Spreadsheet!C146)),NOT(ISBLANK(Spreadsheet!D146)),ISBLANK(Spreadsheet!AE146)),AND(NOT(ISBLANK(Spreadsheet!C146)),ISBLANK(Spreadsheet!D146),NOT(ISBLANK(Spreadsheet!AE146)),LEN(Spreadsheet!AE146)&lt;=100))</f>
        <v>1</v>
      </c>
      <c r="BI146" s="5" t="b">
        <f t="array" ref="BI146">IF(ISBLANK(Spreadsheet!AF146),TRUE,ISNUMBER(MATCH(TRUE,EXACT(Spreadsheet!AF146,CobraShortReasons),0)))</f>
        <v>1</v>
      </c>
      <c r="BJ146" s="5" t="b">
        <f ca="1">IF(ISERROR(DATEVALUE(TEXT(Spreadsheet!AG146,"mm/dd/yyyy")) &gt; TODAY()),IF(ISBLANK(Spreadsheet!AG146),TRUE,FALSE),IF(DATEVALUE(TEXT(Spreadsheet!AG146,"mm/dd/yyyy")) &gt; TODAY(),FALSE,TRUE))</f>
        <v>1</v>
      </c>
      <c r="BK146" s="5" t="b">
        <f>OR(ISBLANK(Spreadsheet!AH146),LEN(Spreadsheet!AH146)&lt;=25)</f>
        <v>1</v>
      </c>
      <c r="BL146" s="5" t="b">
        <f t="array" aca="1" ref="BL146" ca="1">IF(ISBLANK(Spreadsheet!AI146),TRUE,ISNUMBER(MATCH(TRUE,EXACT(Spreadsheet!AI146,INDIRECT(Spreadsheet!$D$2)),0)))</f>
        <v>1</v>
      </c>
      <c r="BM146" s="5" t="b">
        <f t="array" aca="1" ref="BM146" ca="1">IF(ISBLANK(Spreadsheet!AJ146),TRUE,ISNUMBER(MATCH(TRUE,EXACT(Spreadsheet!AJ146,INDIRECT(Spreadsheet!BJ146)),0)))</f>
        <v>1</v>
      </c>
      <c r="BN146" s="5" t="b">
        <f t="array" ref="BN146">IF(ISBLANK(Spreadsheet!AK146),TRUE,ISNUMBER(MATCH(TRUE,EXACT(Spreadsheet!AK146,DentalPlans),0)))</f>
        <v>1</v>
      </c>
      <c r="BO146" s="5" t="b">
        <f t="array" aca="1" ref="BO146" ca="1">IF(ISBLANK(Spreadsheet!AL146),TRUE,ISNUMBER(MATCH(TRUE,EXACT(Spreadsheet!AL146,INDIRECT(Spreadsheet!BK146)),0)))</f>
        <v>1</v>
      </c>
      <c r="BP146" s="5" t="b">
        <f t="array" ref="BP146">IF(ISBLANK(Spreadsheet!AM146),TRUE,ISNUMBER(MATCH(TRUE,EXACT(Spreadsheet!AM146,VisionPlans),0)))</f>
        <v>1</v>
      </c>
      <c r="BQ146" s="5" t="b">
        <f t="array" aca="1" ref="BQ146" ca="1">IF(ISBLANK(Spreadsheet!AN146),TRUE,ISNUMBER(MATCH(TRUE,EXACT(Spreadsheet!AN146,INDIRECT(Spreadsheet!BL146)),0)))</f>
        <v>1</v>
      </c>
      <c r="BR146" s="5" t="b">
        <f t="array" ref="BR146">IF(ISBLANK(Spreadsheet!AO146),TRUE,ISNUMBER(MATCH(TRUE,EXACT(Spreadsheet!AO146,LifeBenefitClasses),0)))</f>
        <v>1</v>
      </c>
      <c r="BS146" s="5" t="b">
        <f>IF(OR(ISBLANK(Spreadsheet!AO146), Spreadsheet!AO146="Waive"),IF(ISBLANK(Spreadsheet!AP146),TRUE,FALSE),IF(OR(AND(NOT(ISBLANK(Spreadsheet!AO146)),ISBLANK(Spreadsheet!AP146)),NOT(ISNUMBER(VALUE(Spreadsheet!AP146)))),FALSE,IF(OR(AND(Spreadsheet!AP146&lt;6,MOD(Spreadsheet!AP146*10,5)=0), MOD(Spreadsheet!AP146,5000)=0),TRUE,FALSE)))</f>
        <v>1</v>
      </c>
      <c r="BT146" s="5" t="b">
        <f t="array" ref="BT146">IF(ISBLANK(Spreadsheet!AQ146),TRUE,ISNUMBER(MATCH(TRUE,EXACT(Spreadsheet!AQ146,EnrollWaive),0)))</f>
        <v>1</v>
      </c>
      <c r="BU146" s="5" t="b">
        <f t="array" ref="BU146">IF(ISBLANK(Spreadsheet!AR146),TRUE,ISNUMBER(MATCH(TRUE,EXACT(Spreadsheet!AR146,LifeBenefitClasses),0)))</f>
        <v>1</v>
      </c>
      <c r="BV146" s="5" t="b">
        <f>IF(OR(ISBLANK(Spreadsheet!AR146), Spreadsheet!AR146="Waive"),IF(ISBLANK(Spreadsheet!AS146),TRUE,FALSE),IF(OR(AND(NOT(ISBLANK(Spreadsheet!AR146)),ISBLANK(Spreadsheet!AS146)),NOT(ISNUMBER(VALUE(Spreadsheet!AS146)))),FALSE,IF(OR(AND(Spreadsheet!AS146&lt;6,MOD(Spreadsheet!AS146*10,5)=0), MOD(Spreadsheet!AS146,10000)=0),TRUE,FALSE)))</f>
        <v>1</v>
      </c>
      <c r="BW146" s="5" t="b">
        <f t="array" ref="BW146">IF(ISBLANK(Spreadsheet!AT146),TRUE,ISNUMBER(MATCH(TRUE,EXACT(Spreadsheet!AT146,LifeBenefitClasses),0)))</f>
        <v>1</v>
      </c>
      <c r="BX146" s="5" t="b">
        <f>IF(OR(ISBLANK(Spreadsheet!AT146), Spreadsheet!AT146="Waive"),IF(ISBLANK(Spreadsheet!AU146),TRUE,FALSE),IF(OR(AND(NOT(ISBLANK(Spreadsheet!AT146)),ISBLANK(Spreadsheet!AU146)),NOT(ISNUMBER(VALUE(Spreadsheet!AU146)))),FALSE,IF(AND(NOT(OR(ISBLANK(Spreadsheet!AT146),Spreadsheet!AT146="Waive")),NOT(OR(ISBLANK(Spreadsheet!AR146),Spreadsheet!AR146="Waive")),MOD(Spreadsheet!AU146,5000)=0, Spreadsheet!AU146&lt;=(Spreadsheet!AS146*0.5)),TRUE,FALSE)))</f>
        <v>1</v>
      </c>
      <c r="BY146" s="5" t="b">
        <f t="array" ref="BY146">IF(ISBLANK(Spreadsheet!AV146),TRUE,ISNUMBER(MATCH(TRUE,EXACT(Spreadsheet!AV146,EnrollWaive),0)))</f>
        <v>1</v>
      </c>
      <c r="BZ146" s="5" t="b">
        <f t="array" ref="BZ146">IF(ISBLANK(Spreadsheet!AW146),TRUE,ISNUMBER(MATCH(TRUE,EXACT(Spreadsheet!AW146,LifeBenefitClasses),0)))</f>
        <v>1</v>
      </c>
      <c r="CA146" s="5" t="b">
        <f t="array" ref="CA146">IF(ISBLANK(Spreadsheet!AX146),TRUE,ISNUMBER(MATCH(TRUE,EXACT(Spreadsheet!AX146,LifeBenefitClasses),0)))</f>
        <v>1</v>
      </c>
      <c r="CB146" s="5" t="b">
        <f t="array" ref="CB146">IF(ISBLANK(Spreadsheet!AY146),TRUE,ISNUMBER(MATCH(TRUE,EXACT(Spreadsheet!AY146,LifeBenefitClasses),0)))</f>
        <v>1</v>
      </c>
      <c r="CC146" s="5" t="b">
        <f t="array" ref="CC146">IF(ISBLANK(Spreadsheet!AZ146),TRUE,ISNUMBER(MATCH(TRUE,EXACT(Spreadsheet!AZ146,LifeBenefitClasses),0)))</f>
        <v>1</v>
      </c>
      <c r="CD146" s="5" t="b">
        <f t="array" ref="CD146">IF(ISBLANK(Spreadsheet!BA146),TRUE,ISNUMBER(MATCH(TRUE,EXACT(Spreadsheet!BA146,LifeBenefitClasses),0)))</f>
        <v>1</v>
      </c>
      <c r="CE146" s="5" t="b">
        <f>IF(OR(ISBLANK(Spreadsheet!BA146), Spreadsheet!BA146="Waive"),IF(ISBLANK(Spreadsheet!BB146),TRUE,FALSE),IF(OR(AND(NOT(ISBLANK(Spreadsheet!BA146)),ISBLANK(Spreadsheet!BB146)),NOT(ISNUMBER(VALUE(Spreadsheet!BB146))),ISBLANK(Spreadsheet!BC146),NOT(ISNUMBER(VALUE(Spreadsheet!BC146)))),FALSE,IF(AND(Spreadsheet!BB146&gt;=50000,Spreadsheet!BB146&lt;=250000,MOD(Spreadsheet!BB146,10000)=0,Spreadsheet!BB146&lt;=(10*Spreadsheet!BC146)),TRUE,FALSE)))</f>
        <v>1</v>
      </c>
      <c r="CF146" s="5" t="b">
        <f>IF(NOT(ISBLANK(Spreadsheet!BC146)),AND(ISNUMBER(VALUE(Spreadsheet!BC146)),Spreadsheet!BC146&gt;0),AND(OR(ISBLANK(Spreadsheet!AO146),Spreadsheet!AO146="Waive",AND(NOT(OR(ISBLANK(Spreadsheet!AO146),Spreadsheet!AO146="Waive")),Spreadsheet!AP146&gt;=6)),OR(ISBLANK(Spreadsheet!AR146),AND(NOT(OR(ISBLANK(Spreadsheet!AR146),Spreadsheet!AR146="Waive")),Spreadsheet!AS146&gt;=6)),OR(ISBLANK(Spreadsheet!AW146)),OR(ISBLANK(Spreadsheet!AX146)),OR(ISBLANK(Spreadsheet!AY146)),OR(ISBLANK(Spreadsheet!AZ146)),OR(ISBLANK(Spreadsheet!BA146),Spreadsheet!BA146="Waive")))</f>
        <v>1</v>
      </c>
      <c r="CG146" s="5" t="b">
        <f t="shared" ca="1" si="13"/>
        <v>1</v>
      </c>
    </row>
    <row r="147" spans="8:85" x14ac:dyDescent="0.3">
      <c r="H147" s="5">
        <f t="shared" ca="1" si="10"/>
        <v>2</v>
      </c>
      <c r="I147" s="5" t="str">
        <f t="shared" ca="1" si="11"/>
        <v/>
      </c>
      <c r="J147" s="5" t="str">
        <f>IF(AND(NOT(ISBLANK(Spreadsheet!C147)),ISBLANK(Spreadsheet!D147)),Spreadsheet!F147&amp;" "&amp;Spreadsheet!H147,"")</f>
        <v/>
      </c>
      <c r="K147" s="5">
        <f>IF(AND(NOT(ISBLANK(Spreadsheet!C147)),ISBLANK(Spreadsheet!D147)),COUNTIFS(Spreadsheet!E148:E$786,"=Child",Spreadsheet!C148:C$786, "="&amp;Spreadsheet!C147) + COUNTIFS(Spreadsheet!E148:E$786,"=Step-child",Spreadsheet!C148:C$786, "="&amp;Spreadsheet!C147),0)</f>
        <v>0</v>
      </c>
      <c r="L147" s="5">
        <f>IF(NOT(ISBLANK(J147)),COUNTIFS(Spreadsheet!E148:E$786,"=Wife",Spreadsheet!C148:C$786, "="&amp;Spreadsheet!C147) + COUNTIFS(Spreadsheet!E148:E$786,"=Husband",Spreadsheet!C148:C$786, "="&amp;Spreadsheet!C147),0)</f>
        <v>0</v>
      </c>
      <c r="M147" s="5">
        <f>IF(NOT(ISBLANK(Spreadsheet!AJ147)),VLOOKUP(Spreadsheet!AJ147,'Drop Downs'!$P$2:$R$16,3,FALSE),0)</f>
        <v>0</v>
      </c>
      <c r="N147" s="5">
        <f>IF(NOT(ISBLANK(Spreadsheet!AJ147)), VLOOKUP(Spreadsheet!AJ147,'Drop Downs'!$P$2:$R$16,2,FALSE),0)</f>
        <v>0</v>
      </c>
      <c r="O147" s="5">
        <f>IF(NOT(ISBLANK(Spreadsheet!AL147)),VLOOKUP(Spreadsheet!AL147,'Drop Downs'!$P$2:$R$16,3,FALSE), 0)</f>
        <v>0</v>
      </c>
      <c r="P147" s="5">
        <f>IF(NOT(ISBLANK(Spreadsheet!AL147)),VLOOKUP(Spreadsheet!AL147,'Drop Downs'!$P$2:$R$16,2,FALSE),0)</f>
        <v>0</v>
      </c>
      <c r="Q147" s="5">
        <f>IF(NOT(ISBLANK(Spreadsheet!AN147)),VLOOKUP(Spreadsheet!AN147,'Drop Downs'!$P$2:$R$16,3,FALSE),0)</f>
        <v>0</v>
      </c>
      <c r="R147" s="5">
        <f>IF(NOT(ISBLANK(Spreadsheet!AN147)),VLOOKUP(Spreadsheet!AN147,'Drop Downs'!$P$2:$R$16,2,FALSE),0)</f>
        <v>0</v>
      </c>
      <c r="S147" s="5" t="str">
        <f>IF(OR(M147&gt;K147,N147&gt;L147,O147&gt;K147, Q147&gt;K147,N147&gt;L147, P147&gt;L147, R147&gt;L147),"Member currently has a coverage election over what he/she needs.  Please add more dependents or adjust the coverage election.","")&amp;(IF(AND(NOT(ISBLANK(Spreadsheet!C147)),NOT(ISBLANK(Spreadsheet!D147)),ISBLANK(Spreadsheet!E147)),"Dependent lacks a relationship to member.Please select one from the drop-down.",""))</f>
        <v/>
      </c>
      <c r="T147" s="5" t="b">
        <f t="shared" si="12"/>
        <v>1</v>
      </c>
      <c r="U147" s="5" t="b">
        <f>OR(ISBLANK(Spreadsheet!C147),IF(NOT(ISBLANK(Spreadsheet!D147)),NOT(ISBLANK(Spreadsheet!E147)),TRUE))</f>
        <v>1</v>
      </c>
      <c r="V147" s="5" t="b">
        <f>OR(ISBLANK(Spreadsheet!C147), NOT(ISBLANK(Spreadsheet!I147)))</f>
        <v>1</v>
      </c>
      <c r="W147" s="5" t="b">
        <f>OR(ISBLANK(Spreadsheet!D147),NOT(ISBLANK(Spreadsheet!C147)))</f>
        <v>1</v>
      </c>
      <c r="X147" s="155" t="str">
        <f>REPT("0",MIN(FIND({1,2,3,4,5,6,7,8,9},Spreadsheet!C147&amp;"123456789"))-1)&amp;IF(ISBLANK(Spreadsheet!C147),"",SUMPRODUCT(MID(0&amp;Spreadsheet!C147,LARGE(INDEX(ISNUMBER(--MID(Spreadsheet!C147,ROW($1:$225),1))*
 ROW($1:$225),0),ROW($1:$225))+1,1)*10^ROW($1:$225)/10))</f>
        <v/>
      </c>
      <c r="Y147" s="5" t="b">
        <f>IF(NOT(ISBLANK(Spreadsheet!C147)),IF(AND(ISNUMBER(VALUE(Spreadsheet!C147)), LEN(Spreadsheet!C147)=9),TRUE,FALSE),TRUE)</f>
        <v>1</v>
      </c>
      <c r="Z147" s="155" t="str">
        <f>REPT("0",MIN(FIND({1,2,3,4,5,6,7,8,9},Spreadsheet!D147&amp;"123456789"))-1)&amp;IF(ISBLANK(Spreadsheet!D147),"",SUMPRODUCT(MID(0&amp;Spreadsheet!D147,LARGE(INDEX(ISNUMBER(--MID(Spreadsheet!D147,ROW($1:$225),1))*
 ROW($1:$225),0),ROW($1:$225))+1,1)*10^ROW($1:$225)/10))</f>
        <v/>
      </c>
      <c r="AA147" s="5" t="b">
        <f>IF(AND(NOT(ISBLANK(Spreadsheet!D147)),NOT(ISBLANK(Spreadsheet!C147))),IF(AND(ISNUMBER(VALUE(Spreadsheet!D147)), LEN(Spreadsheet!D147)=9),TRUE,FALSE),IF(AND(NOT(ISBLANK(Spreadsheet!D147)),ISBLANK(Spreadsheet!C147)),FALSE,TRUE))</f>
        <v>1</v>
      </c>
      <c r="AB147" s="5" t="b">
        <f>OR(ISBLANK(Spreadsheet!Y147),IF(NOT(ISBLANK(Spreadsheet!Y147)),LEN(Spreadsheet!Y147)=10,ISNUMBER(VALUE(Spreadsheet!Y147))))</f>
        <v>1</v>
      </c>
      <c r="AC147" s="5" t="b">
        <f>OR(ISBLANK(Spreadsheet!AI147), AND(NOT(ISBLANK(Spreadsheet!AJ147)), NOT(ISNUMBER(SEARCH("Waive",Spreadsheet!AJ147)))))</f>
        <v>1</v>
      </c>
      <c r="AD147" s="5" t="b">
        <f>OR(ISBLANK(Spreadsheet!AK147), AND(NOT(ISBLANK(Spreadsheet!AL147)), NOT(ISNUMBER(SEARCH("Waive",Spreadsheet!AL147)))))</f>
        <v>1</v>
      </c>
      <c r="AE147" s="5" t="b">
        <f>OR(ISBLANK(Spreadsheet!AM147), AND(NOT(ISBLANK(Spreadsheet!AN147)), NOT(ISNUMBER(SEARCH("Waive", Spreadsheet!AN147)))))</f>
        <v>1</v>
      </c>
      <c r="AF147" s="5" t="b">
        <f>OR(ISBLANK(Spreadsheet!C147), NOT(ISBLANK(Spreadsheet!D147)),NOT(ISBLANK(Spreadsheet!L147)))</f>
        <v>1</v>
      </c>
      <c r="AG147" s="5" t="b">
        <f>IF(AND(NOT(ISBLANK(Spreadsheet!C147)), NOT(ISBLANK(Spreadsheet!D147)),Spreadsheet!C147&lt;&gt;Spreadsheet!D147),IF(ISERROR(VLOOKUP(Spreadsheet!C147, Spreadsheet!$C$6:'Spreadsheet'!$C146,1,FALSE)), FALSE, TRUE),TRUE)</f>
        <v>1</v>
      </c>
      <c r="AH147" s="5" t="b">
        <f>Spreadsheet!$B$2=Spreadsheet!AD147</f>
        <v>1</v>
      </c>
      <c r="AI147" s="5" t="b">
        <f>IF(ISBLANK(Spreadsheet!G147),TRUE,IF(OR(LEN(Spreadsheet!G147)&gt;1,ISNUMBER(VALUE(Spreadsheet!G147))),FALSE,TRUE))</f>
        <v>1</v>
      </c>
      <c r="AJ147" s="5" t="b">
        <f>OR(ISBLANK(Spreadsheet!C147), NOT(ISBLANK(Spreadsheet!B147)), NOT(ISBLANK(Spreadsheet!D147)))</f>
        <v>1</v>
      </c>
      <c r="AK147" s="5" t="b">
        <f t="array" ref="AK147">IF(OR(AND(ISBLANK(Spreadsheet!E147),ISBLANK(Spreadsheet!D147),NOT(ISBLANK(Spreadsheet!C147))),AND(ISBLANK(Spreadsheet!E147),ISBLANK(Spreadsheet!D147),ISBLANK(Spreadsheet!C147))),TRUE,ISNUMBER(MATCH(TRUE,EXACT(Spreadsheet!E147,Relationships),0)))</f>
        <v>1</v>
      </c>
      <c r="AL147" s="5" t="b">
        <f>IF(NOT(ISBLANK(Spreadsheet!C147)),IF(OR(ISBLANK(Spreadsheet!F147),LEN(Spreadsheet!F147)&gt;40),FALSE,TRUE),TRUE)</f>
        <v>1</v>
      </c>
      <c r="AM147" s="5" t="b">
        <f>IF(NOT(ISBLANK(Spreadsheet!C147)),IF(OR(ISBLANK(Spreadsheet!H147),LEN(Spreadsheet!H147)&gt;40),FALSE,TRUE),TRUE)</f>
        <v>1</v>
      </c>
      <c r="AN147" s="5" t="b">
        <f t="array" ref="AN147">IF(ISBLANK(Spreadsheet!I147),TRUE,ISNUMBER(MATCH(TRUE,EXACT(Spreadsheet!I147,GenderValues),0)))</f>
        <v>1</v>
      </c>
      <c r="AO147" s="5" t="b">
        <f ca="1">IF(ISERROR(DATEVALUE(TEXT(Spreadsheet!J147,"mm/dd/yyyy")) &gt; TODAY()),IF(AND(ISBLANK(Spreadsheet!J147),ISBLANK(Spreadsheet!C147)),TRUE,FALSE),IF(DATEVALUE(TEXT(Spreadsheet!J147,"mm/dd/yyyy")) &gt; TODAY(),FALSE,TRUE))</f>
        <v>1</v>
      </c>
      <c r="AP147" s="5" t="b">
        <f>OR(ISBLANK(Spreadsheet!K147),LEN(Spreadsheet!K147)&lt;=100)</f>
        <v>1</v>
      </c>
      <c r="AQ147" s="5" t="b">
        <f t="array" ref="AQ147">IF(OR(AND(ISBLANK(Spreadsheet!L147),ISBLANK(Spreadsheet!C147)),AND(NOT(ISBLANK(Spreadsheet!C147)),NOT(ISBLANK(Spreadsheet!D147)))),TRUE,ISNUMBER(MATCH(TRUE,EXACT(Spreadsheet!L147,MaritalStatus),0)))</f>
        <v>1</v>
      </c>
      <c r="AR147" s="5" t="b">
        <f ca="1">IF(ISERROR(DATEVALUE(TEXT(Spreadsheet!M147,"mm/dd/yyyy")) &gt; TODAY()),IF(ISBLANK(Spreadsheet!M147),TRUE,FALSE),IF(DATEVALUE(TEXT(Spreadsheet!M147,"mm/dd/yyyy")) &gt; TODAY(),FALSE,TRUE))</f>
        <v>1</v>
      </c>
      <c r="AS147" s="5" t="b">
        <f>OR(ISBLANK(Spreadsheet!N147),LEN(Spreadsheet!N147)&lt;=100)</f>
        <v>1</v>
      </c>
      <c r="AT147" s="5" t="b">
        <f>OR(ISBLANK(Spreadsheet!O147),UPPER(Spreadsheet!O147)="YES")</f>
        <v>1</v>
      </c>
      <c r="AU147" s="5" t="b">
        <f>OR(ISBLANK(Spreadsheet!P147),UPPER(Spreadsheet!P147)="YES")</f>
        <v>1</v>
      </c>
      <c r="AV147" s="5" t="b">
        <f t="array" ref="AV147">IF(ISBLANK(Spreadsheet!Q147),TRUE,ISNUMBER(MATCH(TRUE,EXACT(Spreadsheet!Q147,OnGroupsPriorIns),0)))</f>
        <v>1</v>
      </c>
      <c r="AW147" s="5" t="b">
        <f>OR(ISBLANK(Spreadsheet!R147),UPPER(Spreadsheet!R147)="YES")</f>
        <v>1</v>
      </c>
      <c r="AX147" s="5" t="b">
        <f>OR(ISBLANK(Spreadsheet!S147),UPPER(Spreadsheet!S147)="YES")</f>
        <v>1</v>
      </c>
      <c r="AY147" s="5" t="b">
        <f>OR(AND(ISBLANK(Spreadsheet!C147),LEN(Spreadsheet!T147)=0),AND(NOT(ISBLANK(Spreadsheet!C147)),LEN(Spreadsheet!T147)&gt;0,LEN(Spreadsheet!T147)&lt;=50))</f>
        <v>1</v>
      </c>
      <c r="AZ147" s="5" t="b">
        <f>OR(LEN(Spreadsheet!U147)=0,AND(LEN(Spreadsheet!U147)&gt;0,LEN(Spreadsheet!U147)&lt;=50))</f>
        <v>1</v>
      </c>
      <c r="BA147" s="5" t="b">
        <f>OR(AND(ISBLANK(Spreadsheet!C147),LEN(Spreadsheet!V147)=0),AND(NOT(ISBLANK(Spreadsheet!C147)),LEN(Spreadsheet!V147)&gt;0,LEN(Spreadsheet!V147)&lt;=50))</f>
        <v>1</v>
      </c>
      <c r="BB147" s="5" t="b">
        <f t="array" ref="BB147">IF(AND(ISBLANK(Spreadsheet!C147),LEN(Spreadsheet!W147)=0),TRUE,ISNUMBER(MATCH(TRUE,EXACT(Spreadsheet!W147,States),0)))</f>
        <v>1</v>
      </c>
      <c r="BC147" s="5" t="b">
        <f>OR(AND(ISBLANK(Spreadsheet!C147),LEN(Spreadsheet!X147)=0),AND(NOT(ISBLANK(Spreadsheet!C147)),LEN(Spreadsheet!X147)&gt;0,LEN(Spreadsheet!X147)=5,ISNUMBER(VALUE(Spreadsheet!X147))))</f>
        <v>1</v>
      </c>
      <c r="BD147" s="5" t="b">
        <f>OR(ISBLANK(Spreadsheet!Z147),LEN(Spreadsheet!Z147)&lt;=50)</f>
        <v>1</v>
      </c>
      <c r="BE147" s="5" t="b">
        <f>ISBLANK(Spreadsheet!AA147)</f>
        <v>1</v>
      </c>
      <c r="BF147" s="5" t="b">
        <f>ISBLANK(Spreadsheet!AB147)</f>
        <v>1</v>
      </c>
      <c r="BG147" s="5" t="b">
        <f>IF(ISERROR(DATEVALUE(TEXT(Spreadsheet!AC147,"mm/dd/yyyy")) &gt; DATEVALUE(TEXT(Spreadsheet!J147,"mm/dd/yyyy"))),IF(OR(AND(ISBLANK(Spreadsheet!AC147),ISBLANK(Spreadsheet!C147)),AND(NOT(ISBLANK(Spreadsheet!C147)),ISBLANK(Spreadsheet!AC147),NOT(ISBLANK(Spreadsheet!D147)))),TRUE,FALSE),IF(DATEVALUE(TEXT(Spreadsheet!AC147,"mm/dd/yyyy")) &gt; DATEVALUE(TEXT(Spreadsheet!J147,"mm/dd/yyyy")),TRUE,FALSE))</f>
        <v>1</v>
      </c>
      <c r="BH147" s="5" t="b">
        <f>OR(AND(ISBLANK(Spreadsheet!C147),ISBLANK(Spreadsheet!AE147)),AND(NOT(ISBLANK(Spreadsheet!C147)),NOT(ISBLANK(Spreadsheet!D147)),ISBLANK(Spreadsheet!AE147)),AND(NOT(ISBLANK(Spreadsheet!C147)),ISBLANK(Spreadsheet!D147),NOT(ISBLANK(Spreadsheet!AE147)),LEN(Spreadsheet!AE147)&lt;=100))</f>
        <v>1</v>
      </c>
      <c r="BI147" s="5" t="b">
        <f t="array" ref="BI147">IF(ISBLANK(Spreadsheet!AF147),TRUE,ISNUMBER(MATCH(TRUE,EXACT(Spreadsheet!AF147,CobraShortReasons),0)))</f>
        <v>1</v>
      </c>
      <c r="BJ147" s="5" t="b">
        <f ca="1">IF(ISERROR(DATEVALUE(TEXT(Spreadsheet!AG147,"mm/dd/yyyy")) &gt; TODAY()),IF(ISBLANK(Spreadsheet!AG147),TRUE,FALSE),IF(DATEVALUE(TEXT(Spreadsheet!AG147,"mm/dd/yyyy")) &gt; TODAY(),FALSE,TRUE))</f>
        <v>1</v>
      </c>
      <c r="BK147" s="5" t="b">
        <f>OR(ISBLANK(Spreadsheet!AH147),LEN(Spreadsheet!AH147)&lt;=25)</f>
        <v>1</v>
      </c>
      <c r="BL147" s="5" t="b">
        <f t="array" aca="1" ref="BL147" ca="1">IF(ISBLANK(Spreadsheet!AI147),TRUE,ISNUMBER(MATCH(TRUE,EXACT(Spreadsheet!AI147,INDIRECT(Spreadsheet!$D$2)),0)))</f>
        <v>1</v>
      </c>
      <c r="BM147" s="5" t="b">
        <f t="array" aca="1" ref="BM147" ca="1">IF(ISBLANK(Spreadsheet!AJ147),TRUE,ISNUMBER(MATCH(TRUE,EXACT(Spreadsheet!AJ147,INDIRECT(Spreadsheet!BJ147)),0)))</f>
        <v>1</v>
      </c>
      <c r="BN147" s="5" t="b">
        <f t="array" ref="BN147">IF(ISBLANK(Spreadsheet!AK147),TRUE,ISNUMBER(MATCH(TRUE,EXACT(Spreadsheet!AK147,DentalPlans),0)))</f>
        <v>1</v>
      </c>
      <c r="BO147" s="5" t="b">
        <f t="array" aca="1" ref="BO147" ca="1">IF(ISBLANK(Spreadsheet!AL147),TRUE,ISNUMBER(MATCH(TRUE,EXACT(Spreadsheet!AL147,INDIRECT(Spreadsheet!BK147)),0)))</f>
        <v>1</v>
      </c>
      <c r="BP147" s="5" t="b">
        <f t="array" ref="BP147">IF(ISBLANK(Spreadsheet!AM147),TRUE,ISNUMBER(MATCH(TRUE,EXACT(Spreadsheet!AM147,VisionPlans),0)))</f>
        <v>1</v>
      </c>
      <c r="BQ147" s="5" t="b">
        <f t="array" aca="1" ref="BQ147" ca="1">IF(ISBLANK(Spreadsheet!AN147),TRUE,ISNUMBER(MATCH(TRUE,EXACT(Spreadsheet!AN147,INDIRECT(Spreadsheet!BL147)),0)))</f>
        <v>1</v>
      </c>
      <c r="BR147" s="5" t="b">
        <f t="array" ref="BR147">IF(ISBLANK(Spreadsheet!AO147),TRUE,ISNUMBER(MATCH(TRUE,EXACT(Spreadsheet!AO147,LifeBenefitClasses),0)))</f>
        <v>1</v>
      </c>
      <c r="BS147" s="5" t="b">
        <f>IF(OR(ISBLANK(Spreadsheet!AO147), Spreadsheet!AO147="Waive"),IF(ISBLANK(Spreadsheet!AP147),TRUE,FALSE),IF(OR(AND(NOT(ISBLANK(Spreadsheet!AO147)),ISBLANK(Spreadsheet!AP147)),NOT(ISNUMBER(VALUE(Spreadsheet!AP147)))),FALSE,IF(OR(AND(Spreadsheet!AP147&lt;6,MOD(Spreadsheet!AP147*10,5)=0), MOD(Spreadsheet!AP147,5000)=0),TRUE,FALSE)))</f>
        <v>1</v>
      </c>
      <c r="BT147" s="5" t="b">
        <f t="array" ref="BT147">IF(ISBLANK(Spreadsheet!AQ147),TRUE,ISNUMBER(MATCH(TRUE,EXACT(Spreadsheet!AQ147,EnrollWaive),0)))</f>
        <v>1</v>
      </c>
      <c r="BU147" s="5" t="b">
        <f t="array" ref="BU147">IF(ISBLANK(Spreadsheet!AR147),TRUE,ISNUMBER(MATCH(TRUE,EXACT(Spreadsheet!AR147,LifeBenefitClasses),0)))</f>
        <v>1</v>
      </c>
      <c r="BV147" s="5" t="b">
        <f>IF(OR(ISBLANK(Spreadsheet!AR147), Spreadsheet!AR147="Waive"),IF(ISBLANK(Spreadsheet!AS147),TRUE,FALSE),IF(OR(AND(NOT(ISBLANK(Spreadsheet!AR147)),ISBLANK(Spreadsheet!AS147)),NOT(ISNUMBER(VALUE(Spreadsheet!AS147)))),FALSE,IF(OR(AND(Spreadsheet!AS147&lt;6,MOD(Spreadsheet!AS147*10,5)=0), MOD(Spreadsheet!AS147,10000)=0),TRUE,FALSE)))</f>
        <v>1</v>
      </c>
      <c r="BW147" s="5" t="b">
        <f t="array" ref="BW147">IF(ISBLANK(Spreadsheet!AT147),TRUE,ISNUMBER(MATCH(TRUE,EXACT(Spreadsheet!AT147,LifeBenefitClasses),0)))</f>
        <v>1</v>
      </c>
      <c r="BX147" s="5" t="b">
        <f>IF(OR(ISBLANK(Spreadsheet!AT147), Spreadsheet!AT147="Waive"),IF(ISBLANK(Spreadsheet!AU147),TRUE,FALSE),IF(OR(AND(NOT(ISBLANK(Spreadsheet!AT147)),ISBLANK(Spreadsheet!AU147)),NOT(ISNUMBER(VALUE(Spreadsheet!AU147)))),FALSE,IF(AND(NOT(OR(ISBLANK(Spreadsheet!AT147),Spreadsheet!AT147="Waive")),NOT(OR(ISBLANK(Spreadsheet!AR147),Spreadsheet!AR147="Waive")),MOD(Spreadsheet!AU147,5000)=0, Spreadsheet!AU147&lt;=(Spreadsheet!AS147*0.5)),TRUE,FALSE)))</f>
        <v>1</v>
      </c>
      <c r="BY147" s="5" t="b">
        <f t="array" ref="BY147">IF(ISBLANK(Spreadsheet!AV147),TRUE,ISNUMBER(MATCH(TRUE,EXACT(Spreadsheet!AV147,EnrollWaive),0)))</f>
        <v>1</v>
      </c>
      <c r="BZ147" s="5" t="b">
        <f t="array" ref="BZ147">IF(ISBLANK(Spreadsheet!AW147),TRUE,ISNUMBER(MATCH(TRUE,EXACT(Spreadsheet!AW147,LifeBenefitClasses),0)))</f>
        <v>1</v>
      </c>
      <c r="CA147" s="5" t="b">
        <f t="array" ref="CA147">IF(ISBLANK(Spreadsheet!AX147),TRUE,ISNUMBER(MATCH(TRUE,EXACT(Spreadsheet!AX147,LifeBenefitClasses),0)))</f>
        <v>1</v>
      </c>
      <c r="CB147" s="5" t="b">
        <f t="array" ref="CB147">IF(ISBLANK(Spreadsheet!AY147),TRUE,ISNUMBER(MATCH(TRUE,EXACT(Spreadsheet!AY147,LifeBenefitClasses),0)))</f>
        <v>1</v>
      </c>
      <c r="CC147" s="5" t="b">
        <f t="array" ref="CC147">IF(ISBLANK(Spreadsheet!AZ147),TRUE,ISNUMBER(MATCH(TRUE,EXACT(Spreadsheet!AZ147,LifeBenefitClasses),0)))</f>
        <v>1</v>
      </c>
      <c r="CD147" s="5" t="b">
        <f t="array" ref="CD147">IF(ISBLANK(Spreadsheet!BA147),TRUE,ISNUMBER(MATCH(TRUE,EXACT(Spreadsheet!BA147,LifeBenefitClasses),0)))</f>
        <v>1</v>
      </c>
      <c r="CE147" s="5" t="b">
        <f>IF(OR(ISBLANK(Spreadsheet!BA147), Spreadsheet!BA147="Waive"),IF(ISBLANK(Spreadsheet!BB147),TRUE,FALSE),IF(OR(AND(NOT(ISBLANK(Spreadsheet!BA147)),ISBLANK(Spreadsheet!BB147)),NOT(ISNUMBER(VALUE(Spreadsheet!BB147))),ISBLANK(Spreadsheet!BC147),NOT(ISNUMBER(VALUE(Spreadsheet!BC147)))),FALSE,IF(AND(Spreadsheet!BB147&gt;=50000,Spreadsheet!BB147&lt;=250000,MOD(Spreadsheet!BB147,10000)=0,Spreadsheet!BB147&lt;=(10*Spreadsheet!BC147)),TRUE,FALSE)))</f>
        <v>1</v>
      </c>
      <c r="CF147" s="5" t="b">
        <f>IF(NOT(ISBLANK(Spreadsheet!BC147)),AND(ISNUMBER(VALUE(Spreadsheet!BC147)),Spreadsheet!BC147&gt;0),AND(OR(ISBLANK(Spreadsheet!AO147),Spreadsheet!AO147="Waive",AND(NOT(OR(ISBLANK(Spreadsheet!AO147),Spreadsheet!AO147="Waive")),Spreadsheet!AP147&gt;=6)),OR(ISBLANK(Spreadsheet!AR147),AND(NOT(OR(ISBLANK(Spreadsheet!AR147),Spreadsheet!AR147="Waive")),Spreadsheet!AS147&gt;=6)),OR(ISBLANK(Spreadsheet!AW147)),OR(ISBLANK(Spreadsheet!AX147)),OR(ISBLANK(Spreadsheet!AY147)),OR(ISBLANK(Spreadsheet!AZ147)),OR(ISBLANK(Spreadsheet!BA147),Spreadsheet!BA147="Waive")))</f>
        <v>1</v>
      </c>
      <c r="CG147" s="5" t="b">
        <f t="shared" ca="1" si="13"/>
        <v>1</v>
      </c>
    </row>
    <row r="148" spans="8:85" x14ac:dyDescent="0.3">
      <c r="H148" s="5">
        <f t="shared" ca="1" si="10"/>
        <v>2</v>
      </c>
      <c r="I148" s="5" t="str">
        <f t="shared" ca="1" si="11"/>
        <v/>
      </c>
      <c r="J148" s="5" t="str">
        <f>IF(AND(NOT(ISBLANK(Spreadsheet!C148)),ISBLANK(Spreadsheet!D148)),Spreadsheet!F148&amp;" "&amp;Spreadsheet!H148,"")</f>
        <v/>
      </c>
      <c r="K148" s="5">
        <f>IF(AND(NOT(ISBLANK(Spreadsheet!C148)),ISBLANK(Spreadsheet!D148)),COUNTIFS(Spreadsheet!E149:E$786,"=Child",Spreadsheet!C149:C$786, "="&amp;Spreadsheet!C148) + COUNTIFS(Spreadsheet!E149:E$786,"=Step-child",Spreadsheet!C149:C$786, "="&amp;Spreadsheet!C148),0)</f>
        <v>0</v>
      </c>
      <c r="L148" s="5">
        <f>IF(NOT(ISBLANK(J148)),COUNTIFS(Spreadsheet!E149:E$786,"=Wife",Spreadsheet!C149:C$786, "="&amp;Spreadsheet!C148) + COUNTIFS(Spreadsheet!E149:E$786,"=Husband",Spreadsheet!C149:C$786, "="&amp;Spreadsheet!C148),0)</f>
        <v>0</v>
      </c>
      <c r="M148" s="5">
        <f>IF(NOT(ISBLANK(Spreadsheet!AJ148)),VLOOKUP(Spreadsheet!AJ148,'Drop Downs'!$P$2:$R$16,3,FALSE),0)</f>
        <v>0</v>
      </c>
      <c r="N148" s="5">
        <f>IF(NOT(ISBLANK(Spreadsheet!AJ148)), VLOOKUP(Spreadsheet!AJ148,'Drop Downs'!$P$2:$R$16,2,FALSE),0)</f>
        <v>0</v>
      </c>
      <c r="O148" s="5">
        <f>IF(NOT(ISBLANK(Spreadsheet!AL148)),VLOOKUP(Spreadsheet!AL148,'Drop Downs'!$P$2:$R$16,3,FALSE), 0)</f>
        <v>0</v>
      </c>
      <c r="P148" s="5">
        <f>IF(NOT(ISBLANK(Spreadsheet!AL148)),VLOOKUP(Spreadsheet!AL148,'Drop Downs'!$P$2:$R$16,2,FALSE),0)</f>
        <v>0</v>
      </c>
      <c r="Q148" s="5">
        <f>IF(NOT(ISBLANK(Spreadsheet!AN148)),VLOOKUP(Spreadsheet!AN148,'Drop Downs'!$P$2:$R$16,3,FALSE),0)</f>
        <v>0</v>
      </c>
      <c r="R148" s="5">
        <f>IF(NOT(ISBLANK(Spreadsheet!AN148)),VLOOKUP(Spreadsheet!AN148,'Drop Downs'!$P$2:$R$16,2,FALSE),0)</f>
        <v>0</v>
      </c>
      <c r="S148" s="5" t="str">
        <f>IF(OR(M148&gt;K148,N148&gt;L148,O148&gt;K148, Q148&gt;K148,N148&gt;L148, P148&gt;L148, R148&gt;L148),"Member currently has a coverage election over what he/she needs.  Please add more dependents or adjust the coverage election.","")&amp;(IF(AND(NOT(ISBLANK(Spreadsheet!C148)),NOT(ISBLANK(Spreadsheet!D148)),ISBLANK(Spreadsheet!E148)),"Dependent lacks a relationship to member.Please select one from the drop-down.",""))</f>
        <v/>
      </c>
      <c r="T148" s="5" t="b">
        <f t="shared" si="12"/>
        <v>1</v>
      </c>
      <c r="U148" s="5" t="b">
        <f>OR(ISBLANK(Spreadsheet!C148),IF(NOT(ISBLANK(Spreadsheet!D148)),NOT(ISBLANK(Spreadsheet!E148)),TRUE))</f>
        <v>1</v>
      </c>
      <c r="V148" s="5" t="b">
        <f>OR(ISBLANK(Spreadsheet!C148), NOT(ISBLANK(Spreadsheet!I148)))</f>
        <v>1</v>
      </c>
      <c r="W148" s="5" t="b">
        <f>OR(ISBLANK(Spreadsheet!D148),NOT(ISBLANK(Spreadsheet!C148)))</f>
        <v>1</v>
      </c>
      <c r="X148" s="155" t="str">
        <f>REPT("0",MIN(FIND({1,2,3,4,5,6,7,8,9},Spreadsheet!C148&amp;"123456789"))-1)&amp;IF(ISBLANK(Spreadsheet!C148),"",SUMPRODUCT(MID(0&amp;Spreadsheet!C148,LARGE(INDEX(ISNUMBER(--MID(Spreadsheet!C148,ROW($1:$225),1))*
 ROW($1:$225),0),ROW($1:$225))+1,1)*10^ROW($1:$225)/10))</f>
        <v/>
      </c>
      <c r="Y148" s="5" t="b">
        <f>IF(NOT(ISBLANK(Spreadsheet!C148)),IF(AND(ISNUMBER(VALUE(Spreadsheet!C148)), LEN(Spreadsheet!C148)=9),TRUE,FALSE),TRUE)</f>
        <v>1</v>
      </c>
      <c r="Z148" s="155" t="str">
        <f>REPT("0",MIN(FIND({1,2,3,4,5,6,7,8,9},Spreadsheet!D148&amp;"123456789"))-1)&amp;IF(ISBLANK(Spreadsheet!D148),"",SUMPRODUCT(MID(0&amp;Spreadsheet!D148,LARGE(INDEX(ISNUMBER(--MID(Spreadsheet!D148,ROW($1:$225),1))*
 ROW($1:$225),0),ROW($1:$225))+1,1)*10^ROW($1:$225)/10))</f>
        <v/>
      </c>
      <c r="AA148" s="5" t="b">
        <f>IF(AND(NOT(ISBLANK(Spreadsheet!D148)),NOT(ISBLANK(Spreadsheet!C148))),IF(AND(ISNUMBER(VALUE(Spreadsheet!D148)), LEN(Spreadsheet!D148)=9),TRUE,FALSE),IF(AND(NOT(ISBLANK(Spreadsheet!D148)),ISBLANK(Spreadsheet!C148)),FALSE,TRUE))</f>
        <v>1</v>
      </c>
      <c r="AB148" s="5" t="b">
        <f>OR(ISBLANK(Spreadsheet!Y148),IF(NOT(ISBLANK(Spreadsheet!Y148)),LEN(Spreadsheet!Y148)=10,ISNUMBER(VALUE(Spreadsheet!Y148))))</f>
        <v>1</v>
      </c>
      <c r="AC148" s="5" t="b">
        <f>OR(ISBLANK(Spreadsheet!AI148), AND(NOT(ISBLANK(Spreadsheet!AJ148)), NOT(ISNUMBER(SEARCH("Waive",Spreadsheet!AJ148)))))</f>
        <v>1</v>
      </c>
      <c r="AD148" s="5" t="b">
        <f>OR(ISBLANK(Spreadsheet!AK148), AND(NOT(ISBLANK(Spreadsheet!AL148)), NOT(ISNUMBER(SEARCH("Waive",Spreadsheet!AL148)))))</f>
        <v>1</v>
      </c>
      <c r="AE148" s="5" t="b">
        <f>OR(ISBLANK(Spreadsheet!AM148), AND(NOT(ISBLANK(Spreadsheet!AN148)), NOT(ISNUMBER(SEARCH("Waive", Spreadsheet!AN148)))))</f>
        <v>1</v>
      </c>
      <c r="AF148" s="5" t="b">
        <f>OR(ISBLANK(Spreadsheet!C148), NOT(ISBLANK(Spreadsheet!D148)),NOT(ISBLANK(Spreadsheet!L148)))</f>
        <v>1</v>
      </c>
      <c r="AG148" s="5" t="b">
        <f>IF(AND(NOT(ISBLANK(Spreadsheet!C148)), NOT(ISBLANK(Spreadsheet!D148)),Spreadsheet!C148&lt;&gt;Spreadsheet!D148),IF(ISERROR(VLOOKUP(Spreadsheet!C148, Spreadsheet!$C$6:'Spreadsheet'!$C147,1,FALSE)), FALSE, TRUE),TRUE)</f>
        <v>1</v>
      </c>
      <c r="AH148" s="5" t="b">
        <f>Spreadsheet!$B$2=Spreadsheet!AD148</f>
        <v>1</v>
      </c>
      <c r="AI148" s="5" t="b">
        <f>IF(ISBLANK(Spreadsheet!G148),TRUE,IF(OR(LEN(Spreadsheet!G148)&gt;1,ISNUMBER(VALUE(Spreadsheet!G148))),FALSE,TRUE))</f>
        <v>1</v>
      </c>
      <c r="AJ148" s="5" t="b">
        <f>OR(ISBLANK(Spreadsheet!C148), NOT(ISBLANK(Spreadsheet!B148)), NOT(ISBLANK(Spreadsheet!D148)))</f>
        <v>1</v>
      </c>
      <c r="AK148" s="5" t="b">
        <f t="array" ref="AK148">IF(OR(AND(ISBLANK(Spreadsheet!E148),ISBLANK(Spreadsheet!D148),NOT(ISBLANK(Spreadsheet!C148))),AND(ISBLANK(Spreadsheet!E148),ISBLANK(Spreadsheet!D148),ISBLANK(Spreadsheet!C148))),TRUE,ISNUMBER(MATCH(TRUE,EXACT(Spreadsheet!E148,Relationships),0)))</f>
        <v>1</v>
      </c>
      <c r="AL148" s="5" t="b">
        <f>IF(NOT(ISBLANK(Spreadsheet!C148)),IF(OR(ISBLANK(Spreadsheet!F148),LEN(Spreadsheet!F148)&gt;40),FALSE,TRUE),TRUE)</f>
        <v>1</v>
      </c>
      <c r="AM148" s="5" t="b">
        <f>IF(NOT(ISBLANK(Spreadsheet!C148)),IF(OR(ISBLANK(Spreadsheet!H148),LEN(Spreadsheet!H148)&gt;40),FALSE,TRUE),TRUE)</f>
        <v>1</v>
      </c>
      <c r="AN148" s="5" t="b">
        <f t="array" ref="AN148">IF(ISBLANK(Spreadsheet!I148),TRUE,ISNUMBER(MATCH(TRUE,EXACT(Spreadsheet!I148,GenderValues),0)))</f>
        <v>1</v>
      </c>
      <c r="AO148" s="5" t="b">
        <f ca="1">IF(ISERROR(DATEVALUE(TEXT(Spreadsheet!J148,"mm/dd/yyyy")) &gt; TODAY()),IF(AND(ISBLANK(Spreadsheet!J148),ISBLANK(Spreadsheet!C148)),TRUE,FALSE),IF(DATEVALUE(TEXT(Spreadsheet!J148,"mm/dd/yyyy")) &gt; TODAY(),FALSE,TRUE))</f>
        <v>1</v>
      </c>
      <c r="AP148" s="5" t="b">
        <f>OR(ISBLANK(Spreadsheet!K148),LEN(Spreadsheet!K148)&lt;=100)</f>
        <v>1</v>
      </c>
      <c r="AQ148" s="5" t="b">
        <f t="array" ref="AQ148">IF(OR(AND(ISBLANK(Spreadsheet!L148),ISBLANK(Spreadsheet!C148)),AND(NOT(ISBLANK(Spreadsheet!C148)),NOT(ISBLANK(Spreadsheet!D148)))),TRUE,ISNUMBER(MATCH(TRUE,EXACT(Spreadsheet!L148,MaritalStatus),0)))</f>
        <v>1</v>
      </c>
      <c r="AR148" s="5" t="b">
        <f ca="1">IF(ISERROR(DATEVALUE(TEXT(Spreadsheet!M148,"mm/dd/yyyy")) &gt; TODAY()),IF(ISBLANK(Spreadsheet!M148),TRUE,FALSE),IF(DATEVALUE(TEXT(Spreadsheet!M148,"mm/dd/yyyy")) &gt; TODAY(),FALSE,TRUE))</f>
        <v>1</v>
      </c>
      <c r="AS148" s="5" t="b">
        <f>OR(ISBLANK(Spreadsheet!N148),LEN(Spreadsheet!N148)&lt;=100)</f>
        <v>1</v>
      </c>
      <c r="AT148" s="5" t="b">
        <f>OR(ISBLANK(Spreadsheet!O148),UPPER(Spreadsheet!O148)="YES")</f>
        <v>1</v>
      </c>
      <c r="AU148" s="5" t="b">
        <f>OR(ISBLANK(Spreadsheet!P148),UPPER(Spreadsheet!P148)="YES")</f>
        <v>1</v>
      </c>
      <c r="AV148" s="5" t="b">
        <f t="array" ref="AV148">IF(ISBLANK(Spreadsheet!Q148),TRUE,ISNUMBER(MATCH(TRUE,EXACT(Spreadsheet!Q148,OnGroupsPriorIns),0)))</f>
        <v>1</v>
      </c>
      <c r="AW148" s="5" t="b">
        <f>OR(ISBLANK(Spreadsheet!R148),UPPER(Spreadsheet!R148)="YES")</f>
        <v>1</v>
      </c>
      <c r="AX148" s="5" t="b">
        <f>OR(ISBLANK(Spreadsheet!S148),UPPER(Spreadsheet!S148)="YES")</f>
        <v>1</v>
      </c>
      <c r="AY148" s="5" t="b">
        <f>OR(AND(ISBLANK(Spreadsheet!C148),LEN(Spreadsheet!T148)=0),AND(NOT(ISBLANK(Spreadsheet!C148)),LEN(Spreadsheet!T148)&gt;0,LEN(Spreadsheet!T148)&lt;=50))</f>
        <v>1</v>
      </c>
      <c r="AZ148" s="5" t="b">
        <f>OR(LEN(Spreadsheet!U148)=0,AND(LEN(Spreadsheet!U148)&gt;0,LEN(Spreadsheet!U148)&lt;=50))</f>
        <v>1</v>
      </c>
      <c r="BA148" s="5" t="b">
        <f>OR(AND(ISBLANK(Spreadsheet!C148),LEN(Spreadsheet!V148)=0),AND(NOT(ISBLANK(Spreadsheet!C148)),LEN(Spreadsheet!V148)&gt;0,LEN(Spreadsheet!V148)&lt;=50))</f>
        <v>1</v>
      </c>
      <c r="BB148" s="5" t="b">
        <f t="array" ref="BB148">IF(AND(ISBLANK(Spreadsheet!C148),LEN(Spreadsheet!W148)=0),TRUE,ISNUMBER(MATCH(TRUE,EXACT(Spreadsheet!W148,States),0)))</f>
        <v>1</v>
      </c>
      <c r="BC148" s="5" t="b">
        <f>OR(AND(ISBLANK(Spreadsheet!C148),LEN(Spreadsheet!X148)=0),AND(NOT(ISBLANK(Spreadsheet!C148)),LEN(Spreadsheet!X148)&gt;0,LEN(Spreadsheet!X148)=5,ISNUMBER(VALUE(Spreadsheet!X148))))</f>
        <v>1</v>
      </c>
      <c r="BD148" s="5" t="b">
        <f>OR(ISBLANK(Spreadsheet!Z148),LEN(Spreadsheet!Z148)&lt;=50)</f>
        <v>1</v>
      </c>
      <c r="BE148" s="5" t="b">
        <f>ISBLANK(Spreadsheet!AA148)</f>
        <v>1</v>
      </c>
      <c r="BF148" s="5" t="b">
        <f>ISBLANK(Spreadsheet!AB148)</f>
        <v>1</v>
      </c>
      <c r="BG148" s="5" t="b">
        <f>IF(ISERROR(DATEVALUE(TEXT(Spreadsheet!AC148,"mm/dd/yyyy")) &gt; DATEVALUE(TEXT(Spreadsheet!J148,"mm/dd/yyyy"))),IF(OR(AND(ISBLANK(Spreadsheet!AC148),ISBLANK(Spreadsheet!C148)),AND(NOT(ISBLANK(Spreadsheet!C148)),ISBLANK(Spreadsheet!AC148),NOT(ISBLANK(Spreadsheet!D148)))),TRUE,FALSE),IF(DATEVALUE(TEXT(Spreadsheet!AC148,"mm/dd/yyyy")) &gt; DATEVALUE(TEXT(Spreadsheet!J148,"mm/dd/yyyy")),TRUE,FALSE))</f>
        <v>1</v>
      </c>
      <c r="BH148" s="5" t="b">
        <f>OR(AND(ISBLANK(Spreadsheet!C148),ISBLANK(Spreadsheet!AE148)),AND(NOT(ISBLANK(Spreadsheet!C148)),NOT(ISBLANK(Spreadsheet!D148)),ISBLANK(Spreadsheet!AE148)),AND(NOT(ISBLANK(Spreadsheet!C148)),ISBLANK(Spreadsheet!D148),NOT(ISBLANK(Spreadsheet!AE148)),LEN(Spreadsheet!AE148)&lt;=100))</f>
        <v>1</v>
      </c>
      <c r="BI148" s="5" t="b">
        <f t="array" ref="BI148">IF(ISBLANK(Spreadsheet!AF148),TRUE,ISNUMBER(MATCH(TRUE,EXACT(Spreadsheet!AF148,CobraShortReasons),0)))</f>
        <v>1</v>
      </c>
      <c r="BJ148" s="5" t="b">
        <f ca="1">IF(ISERROR(DATEVALUE(TEXT(Spreadsheet!AG148,"mm/dd/yyyy")) &gt; TODAY()),IF(ISBLANK(Spreadsheet!AG148),TRUE,FALSE),IF(DATEVALUE(TEXT(Spreadsheet!AG148,"mm/dd/yyyy")) &gt; TODAY(),FALSE,TRUE))</f>
        <v>1</v>
      </c>
      <c r="BK148" s="5" t="b">
        <f>OR(ISBLANK(Spreadsheet!AH148),LEN(Spreadsheet!AH148)&lt;=25)</f>
        <v>1</v>
      </c>
      <c r="BL148" s="5" t="b">
        <f t="array" aca="1" ref="BL148" ca="1">IF(ISBLANK(Spreadsheet!AI148),TRUE,ISNUMBER(MATCH(TRUE,EXACT(Spreadsheet!AI148,INDIRECT(Spreadsheet!$D$2)),0)))</f>
        <v>1</v>
      </c>
      <c r="BM148" s="5" t="b">
        <f t="array" aca="1" ref="BM148" ca="1">IF(ISBLANK(Spreadsheet!AJ148),TRUE,ISNUMBER(MATCH(TRUE,EXACT(Spreadsheet!AJ148,INDIRECT(Spreadsheet!BJ148)),0)))</f>
        <v>1</v>
      </c>
      <c r="BN148" s="5" t="b">
        <f t="array" ref="BN148">IF(ISBLANK(Spreadsheet!AK148),TRUE,ISNUMBER(MATCH(TRUE,EXACT(Spreadsheet!AK148,DentalPlans),0)))</f>
        <v>1</v>
      </c>
      <c r="BO148" s="5" t="b">
        <f t="array" aca="1" ref="BO148" ca="1">IF(ISBLANK(Spreadsheet!AL148),TRUE,ISNUMBER(MATCH(TRUE,EXACT(Spreadsheet!AL148,INDIRECT(Spreadsheet!BK148)),0)))</f>
        <v>1</v>
      </c>
      <c r="BP148" s="5" t="b">
        <f t="array" ref="BP148">IF(ISBLANK(Spreadsheet!AM148),TRUE,ISNUMBER(MATCH(TRUE,EXACT(Spreadsheet!AM148,VisionPlans),0)))</f>
        <v>1</v>
      </c>
      <c r="BQ148" s="5" t="b">
        <f t="array" aca="1" ref="BQ148" ca="1">IF(ISBLANK(Spreadsheet!AN148),TRUE,ISNUMBER(MATCH(TRUE,EXACT(Spreadsheet!AN148,INDIRECT(Spreadsheet!BL148)),0)))</f>
        <v>1</v>
      </c>
      <c r="BR148" s="5" t="b">
        <f t="array" ref="BR148">IF(ISBLANK(Spreadsheet!AO148),TRUE,ISNUMBER(MATCH(TRUE,EXACT(Spreadsheet!AO148,LifeBenefitClasses),0)))</f>
        <v>1</v>
      </c>
      <c r="BS148" s="5" t="b">
        <f>IF(OR(ISBLANK(Spreadsheet!AO148), Spreadsheet!AO148="Waive"),IF(ISBLANK(Spreadsheet!AP148),TRUE,FALSE),IF(OR(AND(NOT(ISBLANK(Spreadsheet!AO148)),ISBLANK(Spreadsheet!AP148)),NOT(ISNUMBER(VALUE(Spreadsheet!AP148)))),FALSE,IF(OR(AND(Spreadsheet!AP148&lt;6,MOD(Spreadsheet!AP148*10,5)=0), MOD(Spreadsheet!AP148,5000)=0),TRUE,FALSE)))</f>
        <v>1</v>
      </c>
      <c r="BT148" s="5" t="b">
        <f t="array" ref="BT148">IF(ISBLANK(Spreadsheet!AQ148),TRUE,ISNUMBER(MATCH(TRUE,EXACT(Spreadsheet!AQ148,EnrollWaive),0)))</f>
        <v>1</v>
      </c>
      <c r="BU148" s="5" t="b">
        <f t="array" ref="BU148">IF(ISBLANK(Spreadsheet!AR148),TRUE,ISNUMBER(MATCH(TRUE,EXACT(Spreadsheet!AR148,LifeBenefitClasses),0)))</f>
        <v>1</v>
      </c>
      <c r="BV148" s="5" t="b">
        <f>IF(OR(ISBLANK(Spreadsheet!AR148), Spreadsheet!AR148="Waive"),IF(ISBLANK(Spreadsheet!AS148),TRUE,FALSE),IF(OR(AND(NOT(ISBLANK(Spreadsheet!AR148)),ISBLANK(Spreadsheet!AS148)),NOT(ISNUMBER(VALUE(Spreadsheet!AS148)))),FALSE,IF(OR(AND(Spreadsheet!AS148&lt;6,MOD(Spreadsheet!AS148*10,5)=0), MOD(Spreadsheet!AS148,10000)=0),TRUE,FALSE)))</f>
        <v>1</v>
      </c>
      <c r="BW148" s="5" t="b">
        <f t="array" ref="BW148">IF(ISBLANK(Spreadsheet!AT148),TRUE,ISNUMBER(MATCH(TRUE,EXACT(Spreadsheet!AT148,LifeBenefitClasses),0)))</f>
        <v>1</v>
      </c>
      <c r="BX148" s="5" t="b">
        <f>IF(OR(ISBLANK(Spreadsheet!AT148), Spreadsheet!AT148="Waive"),IF(ISBLANK(Spreadsheet!AU148),TRUE,FALSE),IF(OR(AND(NOT(ISBLANK(Spreadsheet!AT148)),ISBLANK(Spreadsheet!AU148)),NOT(ISNUMBER(VALUE(Spreadsheet!AU148)))),FALSE,IF(AND(NOT(OR(ISBLANK(Spreadsheet!AT148),Spreadsheet!AT148="Waive")),NOT(OR(ISBLANK(Spreadsheet!AR148),Spreadsheet!AR148="Waive")),MOD(Spreadsheet!AU148,5000)=0, Spreadsheet!AU148&lt;=(Spreadsheet!AS148*0.5)),TRUE,FALSE)))</f>
        <v>1</v>
      </c>
      <c r="BY148" s="5" t="b">
        <f t="array" ref="BY148">IF(ISBLANK(Spreadsheet!AV148),TRUE,ISNUMBER(MATCH(TRUE,EXACT(Spreadsheet!AV148,EnrollWaive),0)))</f>
        <v>1</v>
      </c>
      <c r="BZ148" s="5" t="b">
        <f t="array" ref="BZ148">IF(ISBLANK(Spreadsheet!AW148),TRUE,ISNUMBER(MATCH(TRUE,EXACT(Spreadsheet!AW148,LifeBenefitClasses),0)))</f>
        <v>1</v>
      </c>
      <c r="CA148" s="5" t="b">
        <f t="array" ref="CA148">IF(ISBLANK(Spreadsheet!AX148),TRUE,ISNUMBER(MATCH(TRUE,EXACT(Spreadsheet!AX148,LifeBenefitClasses),0)))</f>
        <v>1</v>
      </c>
      <c r="CB148" s="5" t="b">
        <f t="array" ref="CB148">IF(ISBLANK(Spreadsheet!AY148),TRUE,ISNUMBER(MATCH(TRUE,EXACT(Spreadsheet!AY148,LifeBenefitClasses),0)))</f>
        <v>1</v>
      </c>
      <c r="CC148" s="5" t="b">
        <f t="array" ref="CC148">IF(ISBLANK(Spreadsheet!AZ148),TRUE,ISNUMBER(MATCH(TRUE,EXACT(Spreadsheet!AZ148,LifeBenefitClasses),0)))</f>
        <v>1</v>
      </c>
      <c r="CD148" s="5" t="b">
        <f t="array" ref="CD148">IF(ISBLANK(Spreadsheet!BA148),TRUE,ISNUMBER(MATCH(TRUE,EXACT(Spreadsheet!BA148,LifeBenefitClasses),0)))</f>
        <v>1</v>
      </c>
      <c r="CE148" s="5" t="b">
        <f>IF(OR(ISBLANK(Spreadsheet!BA148), Spreadsheet!BA148="Waive"),IF(ISBLANK(Spreadsheet!BB148),TRUE,FALSE),IF(OR(AND(NOT(ISBLANK(Spreadsheet!BA148)),ISBLANK(Spreadsheet!BB148)),NOT(ISNUMBER(VALUE(Spreadsheet!BB148))),ISBLANK(Spreadsheet!BC148),NOT(ISNUMBER(VALUE(Spreadsheet!BC148)))),FALSE,IF(AND(Spreadsheet!BB148&gt;=50000,Spreadsheet!BB148&lt;=250000,MOD(Spreadsheet!BB148,10000)=0,Spreadsheet!BB148&lt;=(10*Spreadsheet!BC148)),TRUE,FALSE)))</f>
        <v>1</v>
      </c>
      <c r="CF148" s="5" t="b">
        <f>IF(NOT(ISBLANK(Spreadsheet!BC148)),AND(ISNUMBER(VALUE(Spreadsheet!BC148)),Spreadsheet!BC148&gt;0),AND(OR(ISBLANK(Spreadsheet!AO148),Spreadsheet!AO148="Waive",AND(NOT(OR(ISBLANK(Spreadsheet!AO148),Spreadsheet!AO148="Waive")),Spreadsheet!AP148&gt;=6)),OR(ISBLANK(Spreadsheet!AR148),AND(NOT(OR(ISBLANK(Spreadsheet!AR148),Spreadsheet!AR148="Waive")),Spreadsheet!AS148&gt;=6)),OR(ISBLANK(Spreadsheet!AW148)),OR(ISBLANK(Spreadsheet!AX148)),OR(ISBLANK(Spreadsheet!AY148)),OR(ISBLANK(Spreadsheet!AZ148)),OR(ISBLANK(Spreadsheet!BA148),Spreadsheet!BA148="Waive")))</f>
        <v>1</v>
      </c>
      <c r="CG148" s="5" t="b">
        <f t="shared" ca="1" si="13"/>
        <v>1</v>
      </c>
    </row>
    <row r="149" spans="8:85" x14ac:dyDescent="0.3">
      <c r="H149" s="5">
        <f t="shared" ca="1" si="10"/>
        <v>2</v>
      </c>
      <c r="I149" s="5" t="str">
        <f t="shared" ca="1" si="11"/>
        <v/>
      </c>
      <c r="J149" s="5" t="str">
        <f>IF(AND(NOT(ISBLANK(Spreadsheet!C149)),ISBLANK(Spreadsheet!D149)),Spreadsheet!F149&amp;" "&amp;Spreadsheet!H149,"")</f>
        <v/>
      </c>
      <c r="K149" s="5">
        <f>IF(AND(NOT(ISBLANK(Spreadsheet!C149)),ISBLANK(Spreadsheet!D149)),COUNTIFS(Spreadsheet!E150:E$786,"=Child",Spreadsheet!C150:C$786, "="&amp;Spreadsheet!C149) + COUNTIFS(Spreadsheet!E150:E$786,"=Step-child",Spreadsheet!C150:C$786, "="&amp;Spreadsheet!C149),0)</f>
        <v>0</v>
      </c>
      <c r="L149" s="5">
        <f>IF(NOT(ISBLANK(J149)),COUNTIFS(Spreadsheet!E150:E$786,"=Wife",Spreadsheet!C150:C$786, "="&amp;Spreadsheet!C149) + COUNTIFS(Spreadsheet!E150:E$786,"=Husband",Spreadsheet!C150:C$786, "="&amp;Spreadsheet!C149),0)</f>
        <v>0</v>
      </c>
      <c r="M149" s="5">
        <f>IF(NOT(ISBLANK(Spreadsheet!AJ149)),VLOOKUP(Spreadsheet!AJ149,'Drop Downs'!$P$2:$R$16,3,FALSE),0)</f>
        <v>0</v>
      </c>
      <c r="N149" s="5">
        <f>IF(NOT(ISBLANK(Spreadsheet!AJ149)), VLOOKUP(Spreadsheet!AJ149,'Drop Downs'!$P$2:$R$16,2,FALSE),0)</f>
        <v>0</v>
      </c>
      <c r="O149" s="5">
        <f>IF(NOT(ISBLANK(Spreadsheet!AL149)),VLOOKUP(Spreadsheet!AL149,'Drop Downs'!$P$2:$R$16,3,FALSE), 0)</f>
        <v>0</v>
      </c>
      <c r="P149" s="5">
        <f>IF(NOT(ISBLANK(Spreadsheet!AL149)),VLOOKUP(Spreadsheet!AL149,'Drop Downs'!$P$2:$R$16,2,FALSE),0)</f>
        <v>0</v>
      </c>
      <c r="Q149" s="5">
        <f>IF(NOT(ISBLANK(Spreadsheet!AN149)),VLOOKUP(Spreadsheet!AN149,'Drop Downs'!$P$2:$R$16,3,FALSE),0)</f>
        <v>0</v>
      </c>
      <c r="R149" s="5">
        <f>IF(NOT(ISBLANK(Spreadsheet!AN149)),VLOOKUP(Spreadsheet!AN149,'Drop Downs'!$P$2:$R$16,2,FALSE),0)</f>
        <v>0</v>
      </c>
      <c r="S149" s="5" t="str">
        <f>IF(OR(M149&gt;K149,N149&gt;L149,O149&gt;K149, Q149&gt;K149,N149&gt;L149, P149&gt;L149, R149&gt;L149),"Member currently has a coverage election over what he/she needs.  Please add more dependents or adjust the coverage election.","")&amp;(IF(AND(NOT(ISBLANK(Spreadsheet!C149)),NOT(ISBLANK(Spreadsheet!D149)),ISBLANK(Spreadsheet!E149)),"Dependent lacks a relationship to member.Please select one from the drop-down.",""))</f>
        <v/>
      </c>
      <c r="T149" s="5" t="b">
        <f t="shared" si="12"/>
        <v>1</v>
      </c>
      <c r="U149" s="5" t="b">
        <f>OR(ISBLANK(Spreadsheet!C149),IF(NOT(ISBLANK(Spreadsheet!D149)),NOT(ISBLANK(Spreadsheet!E149)),TRUE))</f>
        <v>1</v>
      </c>
      <c r="V149" s="5" t="b">
        <f>OR(ISBLANK(Spreadsheet!C149), NOT(ISBLANK(Spreadsheet!I149)))</f>
        <v>1</v>
      </c>
      <c r="W149" s="5" t="b">
        <f>OR(ISBLANK(Spreadsheet!D149),NOT(ISBLANK(Spreadsheet!C149)))</f>
        <v>1</v>
      </c>
      <c r="X149" s="155" t="str">
        <f>REPT("0",MIN(FIND({1,2,3,4,5,6,7,8,9},Spreadsheet!C149&amp;"123456789"))-1)&amp;IF(ISBLANK(Spreadsheet!C149),"",SUMPRODUCT(MID(0&amp;Spreadsheet!C149,LARGE(INDEX(ISNUMBER(--MID(Spreadsheet!C149,ROW($1:$225),1))*
 ROW($1:$225),0),ROW($1:$225))+1,1)*10^ROW($1:$225)/10))</f>
        <v/>
      </c>
      <c r="Y149" s="5" t="b">
        <f>IF(NOT(ISBLANK(Spreadsheet!C149)),IF(AND(ISNUMBER(VALUE(Spreadsheet!C149)), LEN(Spreadsheet!C149)=9),TRUE,FALSE),TRUE)</f>
        <v>1</v>
      </c>
      <c r="Z149" s="155" t="str">
        <f>REPT("0",MIN(FIND({1,2,3,4,5,6,7,8,9},Spreadsheet!D149&amp;"123456789"))-1)&amp;IF(ISBLANK(Spreadsheet!D149),"",SUMPRODUCT(MID(0&amp;Spreadsheet!D149,LARGE(INDEX(ISNUMBER(--MID(Spreadsheet!D149,ROW($1:$225),1))*
 ROW($1:$225),0),ROW($1:$225))+1,1)*10^ROW($1:$225)/10))</f>
        <v/>
      </c>
      <c r="AA149" s="5" t="b">
        <f>IF(AND(NOT(ISBLANK(Spreadsheet!D149)),NOT(ISBLANK(Spreadsheet!C149))),IF(AND(ISNUMBER(VALUE(Spreadsheet!D149)), LEN(Spreadsheet!D149)=9),TRUE,FALSE),IF(AND(NOT(ISBLANK(Spreadsheet!D149)),ISBLANK(Spreadsheet!C149)),FALSE,TRUE))</f>
        <v>1</v>
      </c>
      <c r="AB149" s="5" t="b">
        <f>OR(ISBLANK(Spreadsheet!Y149),IF(NOT(ISBLANK(Spreadsheet!Y149)),LEN(Spreadsheet!Y149)=10,ISNUMBER(VALUE(Spreadsheet!Y149))))</f>
        <v>1</v>
      </c>
      <c r="AC149" s="5" t="b">
        <f>OR(ISBLANK(Spreadsheet!AI149), AND(NOT(ISBLANK(Spreadsheet!AJ149)), NOT(ISNUMBER(SEARCH("Waive",Spreadsheet!AJ149)))))</f>
        <v>1</v>
      </c>
      <c r="AD149" s="5" t="b">
        <f>OR(ISBLANK(Spreadsheet!AK149), AND(NOT(ISBLANK(Spreadsheet!AL149)), NOT(ISNUMBER(SEARCH("Waive",Spreadsheet!AL149)))))</f>
        <v>1</v>
      </c>
      <c r="AE149" s="5" t="b">
        <f>OR(ISBLANK(Spreadsheet!AM149), AND(NOT(ISBLANK(Spreadsheet!AN149)), NOT(ISNUMBER(SEARCH("Waive", Spreadsheet!AN149)))))</f>
        <v>1</v>
      </c>
      <c r="AF149" s="5" t="b">
        <f>OR(ISBLANK(Spreadsheet!C149), NOT(ISBLANK(Spreadsheet!D149)),NOT(ISBLANK(Spreadsheet!L149)))</f>
        <v>1</v>
      </c>
      <c r="AG149" s="5" t="b">
        <f>IF(AND(NOT(ISBLANK(Spreadsheet!C149)), NOT(ISBLANK(Spreadsheet!D149)),Spreadsheet!C149&lt;&gt;Spreadsheet!D149),IF(ISERROR(VLOOKUP(Spreadsheet!C149, Spreadsheet!$C$6:'Spreadsheet'!$C148,1,FALSE)), FALSE, TRUE),TRUE)</f>
        <v>1</v>
      </c>
      <c r="AH149" s="5" t="b">
        <f>Spreadsheet!$B$2=Spreadsheet!AD149</f>
        <v>1</v>
      </c>
      <c r="AI149" s="5" t="b">
        <f>IF(ISBLANK(Spreadsheet!G149),TRUE,IF(OR(LEN(Spreadsheet!G149)&gt;1,ISNUMBER(VALUE(Spreadsheet!G149))),FALSE,TRUE))</f>
        <v>1</v>
      </c>
      <c r="AJ149" s="5" t="b">
        <f>OR(ISBLANK(Spreadsheet!C149), NOT(ISBLANK(Spreadsheet!B149)), NOT(ISBLANK(Spreadsheet!D149)))</f>
        <v>1</v>
      </c>
      <c r="AK149" s="5" t="b">
        <f t="array" ref="AK149">IF(OR(AND(ISBLANK(Spreadsheet!E149),ISBLANK(Spreadsheet!D149),NOT(ISBLANK(Spreadsheet!C149))),AND(ISBLANK(Spreadsheet!E149),ISBLANK(Spreadsheet!D149),ISBLANK(Spreadsheet!C149))),TRUE,ISNUMBER(MATCH(TRUE,EXACT(Spreadsheet!E149,Relationships),0)))</f>
        <v>1</v>
      </c>
      <c r="AL149" s="5" t="b">
        <f>IF(NOT(ISBLANK(Spreadsheet!C149)),IF(OR(ISBLANK(Spreadsheet!F149),LEN(Spreadsheet!F149)&gt;40),FALSE,TRUE),TRUE)</f>
        <v>1</v>
      </c>
      <c r="AM149" s="5" t="b">
        <f>IF(NOT(ISBLANK(Spreadsheet!C149)),IF(OR(ISBLANK(Spreadsheet!H149),LEN(Spreadsheet!H149)&gt;40),FALSE,TRUE),TRUE)</f>
        <v>1</v>
      </c>
      <c r="AN149" s="5" t="b">
        <f t="array" ref="AN149">IF(ISBLANK(Spreadsheet!I149),TRUE,ISNUMBER(MATCH(TRUE,EXACT(Spreadsheet!I149,GenderValues),0)))</f>
        <v>1</v>
      </c>
      <c r="AO149" s="5" t="b">
        <f ca="1">IF(ISERROR(DATEVALUE(TEXT(Spreadsheet!J149,"mm/dd/yyyy")) &gt; TODAY()),IF(AND(ISBLANK(Spreadsheet!J149),ISBLANK(Spreadsheet!C149)),TRUE,FALSE),IF(DATEVALUE(TEXT(Spreadsheet!J149,"mm/dd/yyyy")) &gt; TODAY(),FALSE,TRUE))</f>
        <v>1</v>
      </c>
      <c r="AP149" s="5" t="b">
        <f>OR(ISBLANK(Spreadsheet!K149),LEN(Spreadsheet!K149)&lt;=100)</f>
        <v>1</v>
      </c>
      <c r="AQ149" s="5" t="b">
        <f t="array" ref="AQ149">IF(OR(AND(ISBLANK(Spreadsheet!L149),ISBLANK(Spreadsheet!C149)),AND(NOT(ISBLANK(Spreadsheet!C149)),NOT(ISBLANK(Spreadsheet!D149)))),TRUE,ISNUMBER(MATCH(TRUE,EXACT(Spreadsheet!L149,MaritalStatus),0)))</f>
        <v>1</v>
      </c>
      <c r="AR149" s="5" t="b">
        <f ca="1">IF(ISERROR(DATEVALUE(TEXT(Spreadsheet!M149,"mm/dd/yyyy")) &gt; TODAY()),IF(ISBLANK(Spreadsheet!M149),TRUE,FALSE),IF(DATEVALUE(TEXT(Spreadsheet!M149,"mm/dd/yyyy")) &gt; TODAY(),FALSE,TRUE))</f>
        <v>1</v>
      </c>
      <c r="AS149" s="5" t="b">
        <f>OR(ISBLANK(Spreadsheet!N149),LEN(Spreadsheet!N149)&lt;=100)</f>
        <v>1</v>
      </c>
      <c r="AT149" s="5" t="b">
        <f>OR(ISBLANK(Spreadsheet!O149),UPPER(Spreadsheet!O149)="YES")</f>
        <v>1</v>
      </c>
      <c r="AU149" s="5" t="b">
        <f>OR(ISBLANK(Spreadsheet!P149),UPPER(Spreadsheet!P149)="YES")</f>
        <v>1</v>
      </c>
      <c r="AV149" s="5" t="b">
        <f t="array" ref="AV149">IF(ISBLANK(Spreadsheet!Q149),TRUE,ISNUMBER(MATCH(TRUE,EXACT(Spreadsheet!Q149,OnGroupsPriorIns),0)))</f>
        <v>1</v>
      </c>
      <c r="AW149" s="5" t="b">
        <f>OR(ISBLANK(Spreadsheet!R149),UPPER(Spreadsheet!R149)="YES")</f>
        <v>1</v>
      </c>
      <c r="AX149" s="5" t="b">
        <f>OR(ISBLANK(Spreadsheet!S149),UPPER(Spreadsheet!S149)="YES")</f>
        <v>1</v>
      </c>
      <c r="AY149" s="5" t="b">
        <f>OR(AND(ISBLANK(Spreadsheet!C149),LEN(Spreadsheet!T149)=0),AND(NOT(ISBLANK(Spreadsheet!C149)),LEN(Spreadsheet!T149)&gt;0,LEN(Spreadsheet!T149)&lt;=50))</f>
        <v>1</v>
      </c>
      <c r="AZ149" s="5" t="b">
        <f>OR(LEN(Spreadsheet!U149)=0,AND(LEN(Spreadsheet!U149)&gt;0,LEN(Spreadsheet!U149)&lt;=50))</f>
        <v>1</v>
      </c>
      <c r="BA149" s="5" t="b">
        <f>OR(AND(ISBLANK(Spreadsheet!C149),LEN(Spreadsheet!V149)=0),AND(NOT(ISBLANK(Spreadsheet!C149)),LEN(Spreadsheet!V149)&gt;0,LEN(Spreadsheet!V149)&lt;=50))</f>
        <v>1</v>
      </c>
      <c r="BB149" s="5" t="b">
        <f t="array" ref="BB149">IF(AND(ISBLANK(Spreadsheet!C149),LEN(Spreadsheet!W149)=0),TRUE,ISNUMBER(MATCH(TRUE,EXACT(Spreadsheet!W149,States),0)))</f>
        <v>1</v>
      </c>
      <c r="BC149" s="5" t="b">
        <f>OR(AND(ISBLANK(Spreadsheet!C149),LEN(Spreadsheet!X149)=0),AND(NOT(ISBLANK(Spreadsheet!C149)),LEN(Spreadsheet!X149)&gt;0,LEN(Spreadsheet!X149)=5,ISNUMBER(VALUE(Spreadsheet!X149))))</f>
        <v>1</v>
      </c>
      <c r="BD149" s="5" t="b">
        <f>OR(ISBLANK(Spreadsheet!Z149),LEN(Spreadsheet!Z149)&lt;=50)</f>
        <v>1</v>
      </c>
      <c r="BE149" s="5" t="b">
        <f>ISBLANK(Spreadsheet!AA149)</f>
        <v>1</v>
      </c>
      <c r="BF149" s="5" t="b">
        <f>ISBLANK(Spreadsheet!AB149)</f>
        <v>1</v>
      </c>
      <c r="BG149" s="5" t="b">
        <f>IF(ISERROR(DATEVALUE(TEXT(Spreadsheet!AC149,"mm/dd/yyyy")) &gt; DATEVALUE(TEXT(Spreadsheet!J149,"mm/dd/yyyy"))),IF(OR(AND(ISBLANK(Spreadsheet!AC149),ISBLANK(Spreadsheet!C149)),AND(NOT(ISBLANK(Spreadsheet!C149)),ISBLANK(Spreadsheet!AC149),NOT(ISBLANK(Spreadsheet!D149)))),TRUE,FALSE),IF(DATEVALUE(TEXT(Spreadsheet!AC149,"mm/dd/yyyy")) &gt; DATEVALUE(TEXT(Spreadsheet!J149,"mm/dd/yyyy")),TRUE,FALSE))</f>
        <v>1</v>
      </c>
      <c r="BH149" s="5" t="b">
        <f>OR(AND(ISBLANK(Spreadsheet!C149),ISBLANK(Spreadsheet!AE149)),AND(NOT(ISBLANK(Spreadsheet!C149)),NOT(ISBLANK(Spreadsheet!D149)),ISBLANK(Spreadsheet!AE149)),AND(NOT(ISBLANK(Spreadsheet!C149)),ISBLANK(Spreadsheet!D149),NOT(ISBLANK(Spreadsheet!AE149)),LEN(Spreadsheet!AE149)&lt;=100))</f>
        <v>1</v>
      </c>
      <c r="BI149" s="5" t="b">
        <f t="array" ref="BI149">IF(ISBLANK(Spreadsheet!AF149),TRUE,ISNUMBER(MATCH(TRUE,EXACT(Spreadsheet!AF149,CobraShortReasons),0)))</f>
        <v>1</v>
      </c>
      <c r="BJ149" s="5" t="b">
        <f ca="1">IF(ISERROR(DATEVALUE(TEXT(Spreadsheet!AG149,"mm/dd/yyyy")) &gt; TODAY()),IF(ISBLANK(Spreadsheet!AG149),TRUE,FALSE),IF(DATEVALUE(TEXT(Spreadsheet!AG149,"mm/dd/yyyy")) &gt; TODAY(),FALSE,TRUE))</f>
        <v>1</v>
      </c>
      <c r="BK149" s="5" t="b">
        <f>OR(ISBLANK(Spreadsheet!AH149),LEN(Spreadsheet!AH149)&lt;=25)</f>
        <v>1</v>
      </c>
      <c r="BL149" s="5" t="b">
        <f t="array" aca="1" ref="BL149" ca="1">IF(ISBLANK(Spreadsheet!AI149),TRUE,ISNUMBER(MATCH(TRUE,EXACT(Spreadsheet!AI149,INDIRECT(Spreadsheet!$D$2)),0)))</f>
        <v>1</v>
      </c>
      <c r="BM149" s="5" t="b">
        <f t="array" aca="1" ref="BM149" ca="1">IF(ISBLANK(Spreadsheet!AJ149),TRUE,ISNUMBER(MATCH(TRUE,EXACT(Spreadsheet!AJ149,INDIRECT(Spreadsheet!BJ149)),0)))</f>
        <v>1</v>
      </c>
      <c r="BN149" s="5" t="b">
        <f t="array" ref="BN149">IF(ISBLANK(Spreadsheet!AK149),TRUE,ISNUMBER(MATCH(TRUE,EXACT(Spreadsheet!AK149,DentalPlans),0)))</f>
        <v>1</v>
      </c>
      <c r="BO149" s="5" t="b">
        <f t="array" aca="1" ref="BO149" ca="1">IF(ISBLANK(Spreadsheet!AL149),TRUE,ISNUMBER(MATCH(TRUE,EXACT(Spreadsheet!AL149,INDIRECT(Spreadsheet!BK149)),0)))</f>
        <v>1</v>
      </c>
      <c r="BP149" s="5" t="b">
        <f t="array" ref="BP149">IF(ISBLANK(Spreadsheet!AM149),TRUE,ISNUMBER(MATCH(TRUE,EXACT(Spreadsheet!AM149,VisionPlans),0)))</f>
        <v>1</v>
      </c>
      <c r="BQ149" s="5" t="b">
        <f t="array" aca="1" ref="BQ149" ca="1">IF(ISBLANK(Spreadsheet!AN149),TRUE,ISNUMBER(MATCH(TRUE,EXACT(Spreadsheet!AN149,INDIRECT(Spreadsheet!BL149)),0)))</f>
        <v>1</v>
      </c>
      <c r="BR149" s="5" t="b">
        <f t="array" ref="BR149">IF(ISBLANK(Spreadsheet!AO149),TRUE,ISNUMBER(MATCH(TRUE,EXACT(Spreadsheet!AO149,LifeBenefitClasses),0)))</f>
        <v>1</v>
      </c>
      <c r="BS149" s="5" t="b">
        <f>IF(OR(ISBLANK(Spreadsheet!AO149), Spreadsheet!AO149="Waive"),IF(ISBLANK(Spreadsheet!AP149),TRUE,FALSE),IF(OR(AND(NOT(ISBLANK(Spreadsheet!AO149)),ISBLANK(Spreadsheet!AP149)),NOT(ISNUMBER(VALUE(Spreadsheet!AP149)))),FALSE,IF(OR(AND(Spreadsheet!AP149&lt;6,MOD(Spreadsheet!AP149*10,5)=0), MOD(Spreadsheet!AP149,5000)=0),TRUE,FALSE)))</f>
        <v>1</v>
      </c>
      <c r="BT149" s="5" t="b">
        <f t="array" ref="BT149">IF(ISBLANK(Spreadsheet!AQ149),TRUE,ISNUMBER(MATCH(TRUE,EXACT(Spreadsheet!AQ149,EnrollWaive),0)))</f>
        <v>1</v>
      </c>
      <c r="BU149" s="5" t="b">
        <f t="array" ref="BU149">IF(ISBLANK(Spreadsheet!AR149),TRUE,ISNUMBER(MATCH(TRUE,EXACT(Spreadsheet!AR149,LifeBenefitClasses),0)))</f>
        <v>1</v>
      </c>
      <c r="BV149" s="5" t="b">
        <f>IF(OR(ISBLANK(Spreadsheet!AR149), Spreadsheet!AR149="Waive"),IF(ISBLANK(Spreadsheet!AS149),TRUE,FALSE),IF(OR(AND(NOT(ISBLANK(Spreadsheet!AR149)),ISBLANK(Spreadsheet!AS149)),NOT(ISNUMBER(VALUE(Spreadsheet!AS149)))),FALSE,IF(OR(AND(Spreadsheet!AS149&lt;6,MOD(Spreadsheet!AS149*10,5)=0), MOD(Spreadsheet!AS149,10000)=0),TRUE,FALSE)))</f>
        <v>1</v>
      </c>
      <c r="BW149" s="5" t="b">
        <f t="array" ref="BW149">IF(ISBLANK(Spreadsheet!AT149),TRUE,ISNUMBER(MATCH(TRUE,EXACT(Spreadsheet!AT149,LifeBenefitClasses),0)))</f>
        <v>1</v>
      </c>
      <c r="BX149" s="5" t="b">
        <f>IF(OR(ISBLANK(Spreadsheet!AT149), Spreadsheet!AT149="Waive"),IF(ISBLANK(Spreadsheet!AU149),TRUE,FALSE),IF(OR(AND(NOT(ISBLANK(Spreadsheet!AT149)),ISBLANK(Spreadsheet!AU149)),NOT(ISNUMBER(VALUE(Spreadsheet!AU149)))),FALSE,IF(AND(NOT(OR(ISBLANK(Spreadsheet!AT149),Spreadsheet!AT149="Waive")),NOT(OR(ISBLANK(Spreadsheet!AR149),Spreadsheet!AR149="Waive")),MOD(Spreadsheet!AU149,5000)=0, Spreadsheet!AU149&lt;=(Spreadsheet!AS149*0.5)),TRUE,FALSE)))</f>
        <v>1</v>
      </c>
      <c r="BY149" s="5" t="b">
        <f t="array" ref="BY149">IF(ISBLANK(Spreadsheet!AV149),TRUE,ISNUMBER(MATCH(TRUE,EXACT(Spreadsheet!AV149,EnrollWaive),0)))</f>
        <v>1</v>
      </c>
      <c r="BZ149" s="5" t="b">
        <f t="array" ref="BZ149">IF(ISBLANK(Spreadsheet!AW149),TRUE,ISNUMBER(MATCH(TRUE,EXACT(Spreadsheet!AW149,LifeBenefitClasses),0)))</f>
        <v>1</v>
      </c>
      <c r="CA149" s="5" t="b">
        <f t="array" ref="CA149">IF(ISBLANK(Spreadsheet!AX149),TRUE,ISNUMBER(MATCH(TRUE,EXACT(Spreadsheet!AX149,LifeBenefitClasses),0)))</f>
        <v>1</v>
      </c>
      <c r="CB149" s="5" t="b">
        <f t="array" ref="CB149">IF(ISBLANK(Spreadsheet!AY149),TRUE,ISNUMBER(MATCH(TRUE,EXACT(Spreadsheet!AY149,LifeBenefitClasses),0)))</f>
        <v>1</v>
      </c>
      <c r="CC149" s="5" t="b">
        <f t="array" ref="CC149">IF(ISBLANK(Spreadsheet!AZ149),TRUE,ISNUMBER(MATCH(TRUE,EXACT(Spreadsheet!AZ149,LifeBenefitClasses),0)))</f>
        <v>1</v>
      </c>
      <c r="CD149" s="5" t="b">
        <f t="array" ref="CD149">IF(ISBLANK(Spreadsheet!BA149),TRUE,ISNUMBER(MATCH(TRUE,EXACT(Spreadsheet!BA149,LifeBenefitClasses),0)))</f>
        <v>1</v>
      </c>
      <c r="CE149" s="5" t="b">
        <f>IF(OR(ISBLANK(Spreadsheet!BA149), Spreadsheet!BA149="Waive"),IF(ISBLANK(Spreadsheet!BB149),TRUE,FALSE),IF(OR(AND(NOT(ISBLANK(Spreadsheet!BA149)),ISBLANK(Spreadsheet!BB149)),NOT(ISNUMBER(VALUE(Spreadsheet!BB149))),ISBLANK(Spreadsheet!BC149),NOT(ISNUMBER(VALUE(Spreadsheet!BC149)))),FALSE,IF(AND(Spreadsheet!BB149&gt;=50000,Spreadsheet!BB149&lt;=250000,MOD(Spreadsheet!BB149,10000)=0,Spreadsheet!BB149&lt;=(10*Spreadsheet!BC149)),TRUE,FALSE)))</f>
        <v>1</v>
      </c>
      <c r="CF149" s="5" t="b">
        <f>IF(NOT(ISBLANK(Spreadsheet!BC149)),AND(ISNUMBER(VALUE(Spreadsheet!BC149)),Spreadsheet!BC149&gt;0),AND(OR(ISBLANK(Spreadsheet!AO149),Spreadsheet!AO149="Waive",AND(NOT(OR(ISBLANK(Spreadsheet!AO149),Spreadsheet!AO149="Waive")),Spreadsheet!AP149&gt;=6)),OR(ISBLANK(Spreadsheet!AR149),AND(NOT(OR(ISBLANK(Spreadsheet!AR149),Spreadsheet!AR149="Waive")),Spreadsheet!AS149&gt;=6)),OR(ISBLANK(Spreadsheet!AW149)),OR(ISBLANK(Spreadsheet!AX149)),OR(ISBLANK(Spreadsheet!AY149)),OR(ISBLANK(Spreadsheet!AZ149)),OR(ISBLANK(Spreadsheet!BA149),Spreadsheet!BA149="Waive")))</f>
        <v>1</v>
      </c>
      <c r="CG149" s="5" t="b">
        <f t="shared" ca="1" si="13"/>
        <v>1</v>
      </c>
    </row>
    <row r="150" spans="8:85" x14ac:dyDescent="0.3">
      <c r="H150" s="5">
        <f t="shared" ca="1" si="10"/>
        <v>2</v>
      </c>
      <c r="I150" s="5" t="str">
        <f t="shared" ca="1" si="11"/>
        <v/>
      </c>
      <c r="J150" s="5" t="str">
        <f>IF(AND(NOT(ISBLANK(Spreadsheet!C150)),ISBLANK(Spreadsheet!D150)),Spreadsheet!F150&amp;" "&amp;Spreadsheet!H150,"")</f>
        <v/>
      </c>
      <c r="K150" s="5">
        <f>IF(AND(NOT(ISBLANK(Spreadsheet!C150)),ISBLANK(Spreadsheet!D150)),COUNTIFS(Spreadsheet!E151:E$786,"=Child",Spreadsheet!C151:C$786, "="&amp;Spreadsheet!C150) + COUNTIFS(Spreadsheet!E151:E$786,"=Step-child",Spreadsheet!C151:C$786, "="&amp;Spreadsheet!C150),0)</f>
        <v>0</v>
      </c>
      <c r="L150" s="5">
        <f>IF(NOT(ISBLANK(J150)),COUNTIFS(Spreadsheet!E151:E$786,"=Wife",Spreadsheet!C151:C$786, "="&amp;Spreadsheet!C150) + COUNTIFS(Spreadsheet!E151:E$786,"=Husband",Spreadsheet!C151:C$786, "="&amp;Spreadsheet!C150),0)</f>
        <v>0</v>
      </c>
      <c r="M150" s="5">
        <f>IF(NOT(ISBLANK(Spreadsheet!AJ150)),VLOOKUP(Spreadsheet!AJ150,'Drop Downs'!$P$2:$R$16,3,FALSE),0)</f>
        <v>0</v>
      </c>
      <c r="N150" s="5">
        <f>IF(NOT(ISBLANK(Spreadsheet!AJ150)), VLOOKUP(Spreadsheet!AJ150,'Drop Downs'!$P$2:$R$16,2,FALSE),0)</f>
        <v>0</v>
      </c>
      <c r="O150" s="5">
        <f>IF(NOT(ISBLANK(Spreadsheet!AL150)),VLOOKUP(Spreadsheet!AL150,'Drop Downs'!$P$2:$R$16,3,FALSE), 0)</f>
        <v>0</v>
      </c>
      <c r="P150" s="5">
        <f>IF(NOT(ISBLANK(Spreadsheet!AL150)),VLOOKUP(Spreadsheet!AL150,'Drop Downs'!$P$2:$R$16,2,FALSE),0)</f>
        <v>0</v>
      </c>
      <c r="Q150" s="5">
        <f>IF(NOT(ISBLANK(Spreadsheet!AN150)),VLOOKUP(Spreadsheet!AN150,'Drop Downs'!$P$2:$R$16,3,FALSE),0)</f>
        <v>0</v>
      </c>
      <c r="R150" s="5">
        <f>IF(NOT(ISBLANK(Spreadsheet!AN150)),VLOOKUP(Spreadsheet!AN150,'Drop Downs'!$P$2:$R$16,2,FALSE),0)</f>
        <v>0</v>
      </c>
      <c r="S150" s="5" t="str">
        <f>IF(OR(M150&gt;K150,N150&gt;L150,O150&gt;K150, Q150&gt;K150,N150&gt;L150, P150&gt;L150, R150&gt;L150),"Member currently has a coverage election over what he/she needs.  Please add more dependents or adjust the coverage election.","")&amp;(IF(AND(NOT(ISBLANK(Spreadsheet!C150)),NOT(ISBLANK(Spreadsheet!D150)),ISBLANK(Spreadsheet!E150)),"Dependent lacks a relationship to member.Please select one from the drop-down.",""))</f>
        <v/>
      </c>
      <c r="T150" s="5" t="b">
        <f t="shared" si="12"/>
        <v>1</v>
      </c>
      <c r="U150" s="5" t="b">
        <f>OR(ISBLANK(Spreadsheet!C150),IF(NOT(ISBLANK(Spreadsheet!D150)),NOT(ISBLANK(Spreadsheet!E150)),TRUE))</f>
        <v>1</v>
      </c>
      <c r="V150" s="5" t="b">
        <f>OR(ISBLANK(Spreadsheet!C150), NOT(ISBLANK(Spreadsheet!I150)))</f>
        <v>1</v>
      </c>
      <c r="W150" s="5" t="b">
        <f>OR(ISBLANK(Spreadsheet!D150),NOT(ISBLANK(Spreadsheet!C150)))</f>
        <v>1</v>
      </c>
      <c r="X150" s="155" t="str">
        <f>REPT("0",MIN(FIND({1,2,3,4,5,6,7,8,9},Spreadsheet!C150&amp;"123456789"))-1)&amp;IF(ISBLANK(Spreadsheet!C150),"",SUMPRODUCT(MID(0&amp;Spreadsheet!C150,LARGE(INDEX(ISNUMBER(--MID(Spreadsheet!C150,ROW($1:$225),1))*
 ROW($1:$225),0),ROW($1:$225))+1,1)*10^ROW($1:$225)/10))</f>
        <v/>
      </c>
      <c r="Y150" s="5" t="b">
        <f>IF(NOT(ISBLANK(Spreadsheet!C150)),IF(AND(ISNUMBER(VALUE(Spreadsheet!C150)), LEN(Spreadsheet!C150)=9),TRUE,FALSE),TRUE)</f>
        <v>1</v>
      </c>
      <c r="Z150" s="155" t="str">
        <f>REPT("0",MIN(FIND({1,2,3,4,5,6,7,8,9},Spreadsheet!D150&amp;"123456789"))-1)&amp;IF(ISBLANK(Spreadsheet!D150),"",SUMPRODUCT(MID(0&amp;Spreadsheet!D150,LARGE(INDEX(ISNUMBER(--MID(Spreadsheet!D150,ROW($1:$225),1))*
 ROW($1:$225),0),ROW($1:$225))+1,1)*10^ROW($1:$225)/10))</f>
        <v/>
      </c>
      <c r="AA150" s="5" t="b">
        <f>IF(AND(NOT(ISBLANK(Spreadsheet!D150)),NOT(ISBLANK(Spreadsheet!C150))),IF(AND(ISNUMBER(VALUE(Spreadsheet!D150)), LEN(Spreadsheet!D150)=9),TRUE,FALSE),IF(AND(NOT(ISBLANK(Spreadsheet!D150)),ISBLANK(Spreadsheet!C150)),FALSE,TRUE))</f>
        <v>1</v>
      </c>
      <c r="AB150" s="5" t="b">
        <f>OR(ISBLANK(Spreadsheet!Y150),IF(NOT(ISBLANK(Spreadsheet!Y150)),LEN(Spreadsheet!Y150)=10,ISNUMBER(VALUE(Spreadsheet!Y150))))</f>
        <v>1</v>
      </c>
      <c r="AC150" s="5" t="b">
        <f>OR(ISBLANK(Spreadsheet!AI150), AND(NOT(ISBLANK(Spreadsheet!AJ150)), NOT(ISNUMBER(SEARCH("Waive",Spreadsheet!AJ150)))))</f>
        <v>1</v>
      </c>
      <c r="AD150" s="5" t="b">
        <f>OR(ISBLANK(Spreadsheet!AK150), AND(NOT(ISBLANK(Spreadsheet!AL150)), NOT(ISNUMBER(SEARCH("Waive",Spreadsheet!AL150)))))</f>
        <v>1</v>
      </c>
      <c r="AE150" s="5" t="b">
        <f>OR(ISBLANK(Spreadsheet!AM150), AND(NOT(ISBLANK(Spreadsheet!AN150)), NOT(ISNUMBER(SEARCH("Waive", Spreadsheet!AN150)))))</f>
        <v>1</v>
      </c>
      <c r="AF150" s="5" t="b">
        <f>OR(ISBLANK(Spreadsheet!C150), NOT(ISBLANK(Spreadsheet!D150)),NOT(ISBLANK(Spreadsheet!L150)))</f>
        <v>1</v>
      </c>
      <c r="AG150" s="5" t="b">
        <f>IF(AND(NOT(ISBLANK(Spreadsheet!C150)), NOT(ISBLANK(Spreadsheet!D150)),Spreadsheet!C150&lt;&gt;Spreadsheet!D150),IF(ISERROR(VLOOKUP(Spreadsheet!C150, Spreadsheet!$C$6:'Spreadsheet'!$C149,1,FALSE)), FALSE, TRUE),TRUE)</f>
        <v>1</v>
      </c>
      <c r="AH150" s="5" t="b">
        <f>Spreadsheet!$B$2=Spreadsheet!AD150</f>
        <v>1</v>
      </c>
      <c r="AI150" s="5" t="b">
        <f>IF(ISBLANK(Spreadsheet!G150),TRUE,IF(OR(LEN(Spreadsheet!G150)&gt;1,ISNUMBER(VALUE(Spreadsheet!G150))),FALSE,TRUE))</f>
        <v>1</v>
      </c>
      <c r="AJ150" s="5" t="b">
        <f>OR(ISBLANK(Spreadsheet!C150), NOT(ISBLANK(Spreadsheet!B150)), NOT(ISBLANK(Spreadsheet!D150)))</f>
        <v>1</v>
      </c>
      <c r="AK150" s="5" t="b">
        <f t="array" ref="AK150">IF(OR(AND(ISBLANK(Spreadsheet!E150),ISBLANK(Spreadsheet!D150),NOT(ISBLANK(Spreadsheet!C150))),AND(ISBLANK(Spreadsheet!E150),ISBLANK(Spreadsheet!D150),ISBLANK(Spreadsheet!C150))),TRUE,ISNUMBER(MATCH(TRUE,EXACT(Spreadsheet!E150,Relationships),0)))</f>
        <v>1</v>
      </c>
      <c r="AL150" s="5" t="b">
        <f>IF(NOT(ISBLANK(Spreadsheet!C150)),IF(OR(ISBLANK(Spreadsheet!F150),LEN(Spreadsheet!F150)&gt;40),FALSE,TRUE),TRUE)</f>
        <v>1</v>
      </c>
      <c r="AM150" s="5" t="b">
        <f>IF(NOT(ISBLANK(Spreadsheet!C150)),IF(OR(ISBLANK(Spreadsheet!H150),LEN(Spreadsheet!H150)&gt;40),FALSE,TRUE),TRUE)</f>
        <v>1</v>
      </c>
      <c r="AN150" s="5" t="b">
        <f t="array" ref="AN150">IF(ISBLANK(Spreadsheet!I150),TRUE,ISNUMBER(MATCH(TRUE,EXACT(Spreadsheet!I150,GenderValues),0)))</f>
        <v>1</v>
      </c>
      <c r="AO150" s="5" t="b">
        <f ca="1">IF(ISERROR(DATEVALUE(TEXT(Spreadsheet!J150,"mm/dd/yyyy")) &gt; TODAY()),IF(AND(ISBLANK(Spreadsheet!J150),ISBLANK(Spreadsheet!C150)),TRUE,FALSE),IF(DATEVALUE(TEXT(Spreadsheet!J150,"mm/dd/yyyy")) &gt; TODAY(),FALSE,TRUE))</f>
        <v>1</v>
      </c>
      <c r="AP150" s="5" t="b">
        <f>OR(ISBLANK(Spreadsheet!K150),LEN(Spreadsheet!K150)&lt;=100)</f>
        <v>1</v>
      </c>
      <c r="AQ150" s="5" t="b">
        <f t="array" ref="AQ150">IF(OR(AND(ISBLANK(Spreadsheet!L150),ISBLANK(Spreadsheet!C150)),AND(NOT(ISBLANK(Spreadsheet!C150)),NOT(ISBLANK(Spreadsheet!D150)))),TRUE,ISNUMBER(MATCH(TRUE,EXACT(Spreadsheet!L150,MaritalStatus),0)))</f>
        <v>1</v>
      </c>
      <c r="AR150" s="5" t="b">
        <f ca="1">IF(ISERROR(DATEVALUE(TEXT(Spreadsheet!M150,"mm/dd/yyyy")) &gt; TODAY()),IF(ISBLANK(Spreadsheet!M150),TRUE,FALSE),IF(DATEVALUE(TEXT(Spreadsheet!M150,"mm/dd/yyyy")) &gt; TODAY(),FALSE,TRUE))</f>
        <v>1</v>
      </c>
      <c r="AS150" s="5" t="b">
        <f>OR(ISBLANK(Spreadsheet!N150),LEN(Spreadsheet!N150)&lt;=100)</f>
        <v>1</v>
      </c>
      <c r="AT150" s="5" t="b">
        <f>OR(ISBLANK(Spreadsheet!O150),UPPER(Spreadsheet!O150)="YES")</f>
        <v>1</v>
      </c>
      <c r="AU150" s="5" t="b">
        <f>OR(ISBLANK(Spreadsheet!P150),UPPER(Spreadsheet!P150)="YES")</f>
        <v>1</v>
      </c>
      <c r="AV150" s="5" t="b">
        <f t="array" ref="AV150">IF(ISBLANK(Spreadsheet!Q150),TRUE,ISNUMBER(MATCH(TRUE,EXACT(Spreadsheet!Q150,OnGroupsPriorIns),0)))</f>
        <v>1</v>
      </c>
      <c r="AW150" s="5" t="b">
        <f>OR(ISBLANK(Spreadsheet!R150),UPPER(Spreadsheet!R150)="YES")</f>
        <v>1</v>
      </c>
      <c r="AX150" s="5" t="b">
        <f>OR(ISBLANK(Spreadsheet!S150),UPPER(Spreadsheet!S150)="YES")</f>
        <v>1</v>
      </c>
      <c r="AY150" s="5" t="b">
        <f>OR(AND(ISBLANK(Spreadsheet!C150),LEN(Spreadsheet!T150)=0),AND(NOT(ISBLANK(Spreadsheet!C150)),LEN(Spreadsheet!T150)&gt;0,LEN(Spreadsheet!T150)&lt;=50))</f>
        <v>1</v>
      </c>
      <c r="AZ150" s="5" t="b">
        <f>OR(LEN(Spreadsheet!U150)=0,AND(LEN(Spreadsheet!U150)&gt;0,LEN(Spreadsheet!U150)&lt;=50))</f>
        <v>1</v>
      </c>
      <c r="BA150" s="5" t="b">
        <f>OR(AND(ISBLANK(Spreadsheet!C150),LEN(Spreadsheet!V150)=0),AND(NOT(ISBLANK(Spreadsheet!C150)),LEN(Spreadsheet!V150)&gt;0,LEN(Spreadsheet!V150)&lt;=50))</f>
        <v>1</v>
      </c>
      <c r="BB150" s="5" t="b">
        <f t="array" ref="BB150">IF(AND(ISBLANK(Spreadsheet!C150),LEN(Spreadsheet!W150)=0),TRUE,ISNUMBER(MATCH(TRUE,EXACT(Spreadsheet!W150,States),0)))</f>
        <v>1</v>
      </c>
      <c r="BC150" s="5" t="b">
        <f>OR(AND(ISBLANK(Spreadsheet!C150),LEN(Spreadsheet!X150)=0),AND(NOT(ISBLANK(Spreadsheet!C150)),LEN(Spreadsheet!X150)&gt;0,LEN(Spreadsheet!X150)=5,ISNUMBER(VALUE(Spreadsheet!X150))))</f>
        <v>1</v>
      </c>
      <c r="BD150" s="5" t="b">
        <f>OR(ISBLANK(Spreadsheet!Z150),LEN(Spreadsheet!Z150)&lt;=50)</f>
        <v>1</v>
      </c>
      <c r="BE150" s="5" t="b">
        <f>ISBLANK(Spreadsheet!AA150)</f>
        <v>1</v>
      </c>
      <c r="BF150" s="5" t="b">
        <f>ISBLANK(Spreadsheet!AB150)</f>
        <v>1</v>
      </c>
      <c r="BG150" s="5" t="b">
        <f>IF(ISERROR(DATEVALUE(TEXT(Spreadsheet!AC150,"mm/dd/yyyy")) &gt; DATEVALUE(TEXT(Spreadsheet!J150,"mm/dd/yyyy"))),IF(OR(AND(ISBLANK(Spreadsheet!AC150),ISBLANK(Spreadsheet!C150)),AND(NOT(ISBLANK(Spreadsheet!C150)),ISBLANK(Spreadsheet!AC150),NOT(ISBLANK(Spreadsheet!D150)))),TRUE,FALSE),IF(DATEVALUE(TEXT(Spreadsheet!AC150,"mm/dd/yyyy")) &gt; DATEVALUE(TEXT(Spreadsheet!J150,"mm/dd/yyyy")),TRUE,FALSE))</f>
        <v>1</v>
      </c>
      <c r="BH150" s="5" t="b">
        <f>OR(AND(ISBLANK(Spreadsheet!C150),ISBLANK(Spreadsheet!AE150)),AND(NOT(ISBLANK(Spreadsheet!C150)),NOT(ISBLANK(Spreadsheet!D150)),ISBLANK(Spreadsheet!AE150)),AND(NOT(ISBLANK(Spreadsheet!C150)),ISBLANK(Spreadsheet!D150),NOT(ISBLANK(Spreadsheet!AE150)),LEN(Spreadsheet!AE150)&lt;=100))</f>
        <v>1</v>
      </c>
      <c r="BI150" s="5" t="b">
        <f t="array" ref="BI150">IF(ISBLANK(Spreadsheet!AF150),TRUE,ISNUMBER(MATCH(TRUE,EXACT(Spreadsheet!AF150,CobraShortReasons),0)))</f>
        <v>1</v>
      </c>
      <c r="BJ150" s="5" t="b">
        <f ca="1">IF(ISERROR(DATEVALUE(TEXT(Spreadsheet!AG150,"mm/dd/yyyy")) &gt; TODAY()),IF(ISBLANK(Spreadsheet!AG150),TRUE,FALSE),IF(DATEVALUE(TEXT(Spreadsheet!AG150,"mm/dd/yyyy")) &gt; TODAY(),FALSE,TRUE))</f>
        <v>1</v>
      </c>
      <c r="BK150" s="5" t="b">
        <f>OR(ISBLANK(Spreadsheet!AH150),LEN(Spreadsheet!AH150)&lt;=25)</f>
        <v>1</v>
      </c>
      <c r="BL150" s="5" t="b">
        <f t="array" aca="1" ref="BL150" ca="1">IF(ISBLANK(Spreadsheet!AI150),TRUE,ISNUMBER(MATCH(TRUE,EXACT(Spreadsheet!AI150,INDIRECT(Spreadsheet!$D$2)),0)))</f>
        <v>1</v>
      </c>
      <c r="BM150" s="5" t="b">
        <f t="array" aca="1" ref="BM150" ca="1">IF(ISBLANK(Spreadsheet!AJ150),TRUE,ISNUMBER(MATCH(TRUE,EXACT(Spreadsheet!AJ150,INDIRECT(Spreadsheet!BJ150)),0)))</f>
        <v>1</v>
      </c>
      <c r="BN150" s="5" t="b">
        <f t="array" ref="BN150">IF(ISBLANK(Spreadsheet!AK150),TRUE,ISNUMBER(MATCH(TRUE,EXACT(Spreadsheet!AK150,DentalPlans),0)))</f>
        <v>1</v>
      </c>
      <c r="BO150" s="5" t="b">
        <f t="array" aca="1" ref="BO150" ca="1">IF(ISBLANK(Spreadsheet!AL150),TRUE,ISNUMBER(MATCH(TRUE,EXACT(Spreadsheet!AL150,INDIRECT(Spreadsheet!BK150)),0)))</f>
        <v>1</v>
      </c>
      <c r="BP150" s="5" t="b">
        <f t="array" ref="BP150">IF(ISBLANK(Spreadsheet!AM150),TRUE,ISNUMBER(MATCH(TRUE,EXACT(Spreadsheet!AM150,VisionPlans),0)))</f>
        <v>1</v>
      </c>
      <c r="BQ150" s="5" t="b">
        <f t="array" aca="1" ref="BQ150" ca="1">IF(ISBLANK(Spreadsheet!AN150),TRUE,ISNUMBER(MATCH(TRUE,EXACT(Spreadsheet!AN150,INDIRECT(Spreadsheet!BL150)),0)))</f>
        <v>1</v>
      </c>
      <c r="BR150" s="5" t="b">
        <f t="array" ref="BR150">IF(ISBLANK(Spreadsheet!AO150),TRUE,ISNUMBER(MATCH(TRUE,EXACT(Spreadsheet!AO150,LifeBenefitClasses),0)))</f>
        <v>1</v>
      </c>
      <c r="BS150" s="5" t="b">
        <f>IF(OR(ISBLANK(Spreadsheet!AO150), Spreadsheet!AO150="Waive"),IF(ISBLANK(Spreadsheet!AP150),TRUE,FALSE),IF(OR(AND(NOT(ISBLANK(Spreadsheet!AO150)),ISBLANK(Spreadsheet!AP150)),NOT(ISNUMBER(VALUE(Spreadsheet!AP150)))),FALSE,IF(OR(AND(Spreadsheet!AP150&lt;6,MOD(Spreadsheet!AP150*10,5)=0), MOD(Spreadsheet!AP150,5000)=0),TRUE,FALSE)))</f>
        <v>1</v>
      </c>
      <c r="BT150" s="5" t="b">
        <f t="array" ref="BT150">IF(ISBLANK(Spreadsheet!AQ150),TRUE,ISNUMBER(MATCH(TRUE,EXACT(Spreadsheet!AQ150,EnrollWaive),0)))</f>
        <v>1</v>
      </c>
      <c r="BU150" s="5" t="b">
        <f t="array" ref="BU150">IF(ISBLANK(Spreadsheet!AR150),TRUE,ISNUMBER(MATCH(TRUE,EXACT(Spreadsheet!AR150,LifeBenefitClasses),0)))</f>
        <v>1</v>
      </c>
      <c r="BV150" s="5" t="b">
        <f>IF(OR(ISBLANK(Spreadsheet!AR150), Spreadsheet!AR150="Waive"),IF(ISBLANK(Spreadsheet!AS150),TRUE,FALSE),IF(OR(AND(NOT(ISBLANK(Spreadsheet!AR150)),ISBLANK(Spreadsheet!AS150)),NOT(ISNUMBER(VALUE(Spreadsheet!AS150)))),FALSE,IF(OR(AND(Spreadsheet!AS150&lt;6,MOD(Spreadsheet!AS150*10,5)=0), MOD(Spreadsheet!AS150,10000)=0),TRUE,FALSE)))</f>
        <v>1</v>
      </c>
      <c r="BW150" s="5" t="b">
        <f t="array" ref="BW150">IF(ISBLANK(Spreadsheet!AT150),TRUE,ISNUMBER(MATCH(TRUE,EXACT(Spreadsheet!AT150,LifeBenefitClasses),0)))</f>
        <v>1</v>
      </c>
      <c r="BX150" s="5" t="b">
        <f>IF(OR(ISBLANK(Spreadsheet!AT150), Spreadsheet!AT150="Waive"),IF(ISBLANK(Spreadsheet!AU150),TRUE,FALSE),IF(OR(AND(NOT(ISBLANK(Spreadsheet!AT150)),ISBLANK(Spreadsheet!AU150)),NOT(ISNUMBER(VALUE(Spreadsheet!AU150)))),FALSE,IF(AND(NOT(OR(ISBLANK(Spreadsheet!AT150),Spreadsheet!AT150="Waive")),NOT(OR(ISBLANK(Spreadsheet!AR150),Spreadsheet!AR150="Waive")),MOD(Spreadsheet!AU150,5000)=0, Spreadsheet!AU150&lt;=(Spreadsheet!AS150*0.5)),TRUE,FALSE)))</f>
        <v>1</v>
      </c>
      <c r="BY150" s="5" t="b">
        <f t="array" ref="BY150">IF(ISBLANK(Spreadsheet!AV150),TRUE,ISNUMBER(MATCH(TRUE,EXACT(Spreadsheet!AV150,EnrollWaive),0)))</f>
        <v>1</v>
      </c>
      <c r="BZ150" s="5" t="b">
        <f t="array" ref="BZ150">IF(ISBLANK(Spreadsheet!AW150),TRUE,ISNUMBER(MATCH(TRUE,EXACT(Spreadsheet!AW150,LifeBenefitClasses),0)))</f>
        <v>1</v>
      </c>
      <c r="CA150" s="5" t="b">
        <f t="array" ref="CA150">IF(ISBLANK(Spreadsheet!AX150),TRUE,ISNUMBER(MATCH(TRUE,EXACT(Spreadsheet!AX150,LifeBenefitClasses),0)))</f>
        <v>1</v>
      </c>
      <c r="CB150" s="5" t="b">
        <f t="array" ref="CB150">IF(ISBLANK(Spreadsheet!AY150),TRUE,ISNUMBER(MATCH(TRUE,EXACT(Spreadsheet!AY150,LifeBenefitClasses),0)))</f>
        <v>1</v>
      </c>
      <c r="CC150" s="5" t="b">
        <f t="array" ref="CC150">IF(ISBLANK(Spreadsheet!AZ150),TRUE,ISNUMBER(MATCH(TRUE,EXACT(Spreadsheet!AZ150,LifeBenefitClasses),0)))</f>
        <v>1</v>
      </c>
      <c r="CD150" s="5" t="b">
        <f t="array" ref="CD150">IF(ISBLANK(Spreadsheet!BA150),TRUE,ISNUMBER(MATCH(TRUE,EXACT(Spreadsheet!BA150,LifeBenefitClasses),0)))</f>
        <v>1</v>
      </c>
      <c r="CE150" s="5" t="b">
        <f>IF(OR(ISBLANK(Spreadsheet!BA150), Spreadsheet!BA150="Waive"),IF(ISBLANK(Spreadsheet!BB150),TRUE,FALSE),IF(OR(AND(NOT(ISBLANK(Spreadsheet!BA150)),ISBLANK(Spreadsheet!BB150)),NOT(ISNUMBER(VALUE(Spreadsheet!BB150))),ISBLANK(Spreadsheet!BC150),NOT(ISNUMBER(VALUE(Spreadsheet!BC150)))),FALSE,IF(AND(Spreadsheet!BB150&gt;=50000,Spreadsheet!BB150&lt;=250000,MOD(Spreadsheet!BB150,10000)=0,Spreadsheet!BB150&lt;=(10*Spreadsheet!BC150)),TRUE,FALSE)))</f>
        <v>1</v>
      </c>
      <c r="CF150" s="5" t="b">
        <f>IF(NOT(ISBLANK(Spreadsheet!BC150)),AND(ISNUMBER(VALUE(Spreadsheet!BC150)),Spreadsheet!BC150&gt;0),AND(OR(ISBLANK(Spreadsheet!AO150),Spreadsheet!AO150="Waive",AND(NOT(OR(ISBLANK(Spreadsheet!AO150),Spreadsheet!AO150="Waive")),Spreadsheet!AP150&gt;=6)),OR(ISBLANK(Spreadsheet!AR150),AND(NOT(OR(ISBLANK(Spreadsheet!AR150),Spreadsheet!AR150="Waive")),Spreadsheet!AS150&gt;=6)),OR(ISBLANK(Spreadsheet!AW150)),OR(ISBLANK(Spreadsheet!AX150)),OR(ISBLANK(Spreadsheet!AY150)),OR(ISBLANK(Spreadsheet!AZ150)),OR(ISBLANK(Spreadsheet!BA150),Spreadsheet!BA150="Waive")))</f>
        <v>1</v>
      </c>
      <c r="CG150" s="5" t="b">
        <f t="shared" ca="1" si="13"/>
        <v>1</v>
      </c>
    </row>
    <row r="151" spans="8:85" x14ac:dyDescent="0.3">
      <c r="H151" s="5">
        <f t="shared" ca="1" si="10"/>
        <v>2</v>
      </c>
      <c r="I151" s="5" t="str">
        <f t="shared" ca="1" si="11"/>
        <v/>
      </c>
      <c r="J151" s="5" t="str">
        <f>IF(AND(NOT(ISBLANK(Spreadsheet!C151)),ISBLANK(Spreadsheet!D151)),Spreadsheet!F151&amp;" "&amp;Spreadsheet!H151,"")</f>
        <v/>
      </c>
      <c r="K151" s="5">
        <f>IF(AND(NOT(ISBLANK(Spreadsheet!C151)),ISBLANK(Spreadsheet!D151)),COUNTIFS(Spreadsheet!E152:E$786,"=Child",Spreadsheet!C152:C$786, "="&amp;Spreadsheet!C151) + COUNTIFS(Spreadsheet!E152:E$786,"=Step-child",Spreadsheet!C152:C$786, "="&amp;Spreadsheet!C151),0)</f>
        <v>0</v>
      </c>
      <c r="L151" s="5">
        <f>IF(NOT(ISBLANK(J151)),COUNTIFS(Spreadsheet!E152:E$786,"=Wife",Spreadsheet!C152:C$786, "="&amp;Spreadsheet!C151) + COUNTIFS(Spreadsheet!E152:E$786,"=Husband",Spreadsheet!C152:C$786, "="&amp;Spreadsheet!C151),0)</f>
        <v>0</v>
      </c>
      <c r="M151" s="5">
        <f>IF(NOT(ISBLANK(Spreadsheet!AJ151)),VLOOKUP(Spreadsheet!AJ151,'Drop Downs'!$P$2:$R$16,3,FALSE),0)</f>
        <v>0</v>
      </c>
      <c r="N151" s="5">
        <f>IF(NOT(ISBLANK(Spreadsheet!AJ151)), VLOOKUP(Spreadsheet!AJ151,'Drop Downs'!$P$2:$R$16,2,FALSE),0)</f>
        <v>0</v>
      </c>
      <c r="O151" s="5">
        <f>IF(NOT(ISBLANK(Spreadsheet!AL151)),VLOOKUP(Spreadsheet!AL151,'Drop Downs'!$P$2:$R$16,3,FALSE), 0)</f>
        <v>0</v>
      </c>
      <c r="P151" s="5">
        <f>IF(NOT(ISBLANK(Spreadsheet!AL151)),VLOOKUP(Spreadsheet!AL151,'Drop Downs'!$P$2:$R$16,2,FALSE),0)</f>
        <v>0</v>
      </c>
      <c r="Q151" s="5">
        <f>IF(NOT(ISBLANK(Spreadsheet!AN151)),VLOOKUP(Spreadsheet!AN151,'Drop Downs'!$P$2:$R$16,3,FALSE),0)</f>
        <v>0</v>
      </c>
      <c r="R151" s="5">
        <f>IF(NOT(ISBLANK(Spreadsheet!AN151)),VLOOKUP(Spreadsheet!AN151,'Drop Downs'!$P$2:$R$16,2,FALSE),0)</f>
        <v>0</v>
      </c>
      <c r="S151" s="5" t="str">
        <f>IF(OR(M151&gt;K151,N151&gt;L151,O151&gt;K151, Q151&gt;K151,N151&gt;L151, P151&gt;L151, R151&gt;L151),"Member currently has a coverage election over what he/she needs.  Please add more dependents or adjust the coverage election.","")&amp;(IF(AND(NOT(ISBLANK(Spreadsheet!C151)),NOT(ISBLANK(Spreadsheet!D151)),ISBLANK(Spreadsheet!E151)),"Dependent lacks a relationship to member.Please select one from the drop-down.",""))</f>
        <v/>
      </c>
      <c r="T151" s="5" t="b">
        <f t="shared" si="12"/>
        <v>1</v>
      </c>
      <c r="U151" s="5" t="b">
        <f>OR(ISBLANK(Spreadsheet!C151),IF(NOT(ISBLANK(Spreadsheet!D151)),NOT(ISBLANK(Spreadsheet!E151)),TRUE))</f>
        <v>1</v>
      </c>
      <c r="V151" s="5" t="b">
        <f>OR(ISBLANK(Spreadsheet!C151), NOT(ISBLANK(Spreadsheet!I151)))</f>
        <v>1</v>
      </c>
      <c r="W151" s="5" t="b">
        <f>OR(ISBLANK(Spreadsheet!D151),NOT(ISBLANK(Spreadsheet!C151)))</f>
        <v>1</v>
      </c>
      <c r="X151" s="155" t="str">
        <f>REPT("0",MIN(FIND({1,2,3,4,5,6,7,8,9},Spreadsheet!C151&amp;"123456789"))-1)&amp;IF(ISBLANK(Spreadsheet!C151),"",SUMPRODUCT(MID(0&amp;Spreadsheet!C151,LARGE(INDEX(ISNUMBER(--MID(Spreadsheet!C151,ROW($1:$225),1))*
 ROW($1:$225),0),ROW($1:$225))+1,1)*10^ROW($1:$225)/10))</f>
        <v/>
      </c>
      <c r="Y151" s="5" t="b">
        <f>IF(NOT(ISBLANK(Spreadsheet!C151)),IF(AND(ISNUMBER(VALUE(Spreadsheet!C151)), LEN(Spreadsheet!C151)=9),TRUE,FALSE),TRUE)</f>
        <v>1</v>
      </c>
      <c r="Z151" s="155" t="str">
        <f>REPT("0",MIN(FIND({1,2,3,4,5,6,7,8,9},Spreadsheet!D151&amp;"123456789"))-1)&amp;IF(ISBLANK(Spreadsheet!D151),"",SUMPRODUCT(MID(0&amp;Spreadsheet!D151,LARGE(INDEX(ISNUMBER(--MID(Spreadsheet!D151,ROW($1:$225),1))*
 ROW($1:$225),0),ROW($1:$225))+1,1)*10^ROW($1:$225)/10))</f>
        <v/>
      </c>
      <c r="AA151" s="5" t="b">
        <f>IF(AND(NOT(ISBLANK(Spreadsheet!D151)),NOT(ISBLANK(Spreadsheet!C151))),IF(AND(ISNUMBER(VALUE(Spreadsheet!D151)), LEN(Spreadsheet!D151)=9),TRUE,FALSE),IF(AND(NOT(ISBLANK(Spreadsheet!D151)),ISBLANK(Spreadsheet!C151)),FALSE,TRUE))</f>
        <v>1</v>
      </c>
      <c r="AB151" s="5" t="b">
        <f>OR(ISBLANK(Spreadsheet!Y151),IF(NOT(ISBLANK(Spreadsheet!Y151)),LEN(Spreadsheet!Y151)=10,ISNUMBER(VALUE(Spreadsheet!Y151))))</f>
        <v>1</v>
      </c>
      <c r="AC151" s="5" t="b">
        <f>OR(ISBLANK(Spreadsheet!AI151), AND(NOT(ISBLANK(Spreadsheet!AJ151)), NOT(ISNUMBER(SEARCH("Waive",Spreadsheet!AJ151)))))</f>
        <v>1</v>
      </c>
      <c r="AD151" s="5" t="b">
        <f>OR(ISBLANK(Spreadsheet!AK151), AND(NOT(ISBLANK(Spreadsheet!AL151)), NOT(ISNUMBER(SEARCH("Waive",Spreadsheet!AL151)))))</f>
        <v>1</v>
      </c>
      <c r="AE151" s="5" t="b">
        <f>OR(ISBLANK(Spreadsheet!AM151), AND(NOT(ISBLANK(Spreadsheet!AN151)), NOT(ISNUMBER(SEARCH("Waive", Spreadsheet!AN151)))))</f>
        <v>1</v>
      </c>
      <c r="AF151" s="5" t="b">
        <f>OR(ISBLANK(Spreadsheet!C151), NOT(ISBLANK(Spreadsheet!D151)),NOT(ISBLANK(Spreadsheet!L151)))</f>
        <v>1</v>
      </c>
      <c r="AG151" s="5" t="b">
        <f>IF(AND(NOT(ISBLANK(Spreadsheet!C151)), NOT(ISBLANK(Spreadsheet!D151)),Spreadsheet!C151&lt;&gt;Spreadsheet!D151),IF(ISERROR(VLOOKUP(Spreadsheet!C151, Spreadsheet!$C$6:'Spreadsheet'!$C150,1,FALSE)), FALSE, TRUE),TRUE)</f>
        <v>1</v>
      </c>
      <c r="AH151" s="5" t="b">
        <f>Spreadsheet!$B$2=Spreadsheet!AD151</f>
        <v>1</v>
      </c>
      <c r="AI151" s="5" t="b">
        <f>IF(ISBLANK(Spreadsheet!G151),TRUE,IF(OR(LEN(Spreadsheet!G151)&gt;1,ISNUMBER(VALUE(Spreadsheet!G151))),FALSE,TRUE))</f>
        <v>1</v>
      </c>
      <c r="AJ151" s="5" t="b">
        <f>OR(ISBLANK(Spreadsheet!C151), NOT(ISBLANK(Spreadsheet!B151)), NOT(ISBLANK(Spreadsheet!D151)))</f>
        <v>1</v>
      </c>
      <c r="AK151" s="5" t="b">
        <f t="array" ref="AK151">IF(OR(AND(ISBLANK(Spreadsheet!E151),ISBLANK(Spreadsheet!D151),NOT(ISBLANK(Spreadsheet!C151))),AND(ISBLANK(Spreadsheet!E151),ISBLANK(Spreadsheet!D151),ISBLANK(Spreadsheet!C151))),TRUE,ISNUMBER(MATCH(TRUE,EXACT(Spreadsheet!E151,Relationships),0)))</f>
        <v>1</v>
      </c>
      <c r="AL151" s="5" t="b">
        <f>IF(NOT(ISBLANK(Spreadsheet!C151)),IF(OR(ISBLANK(Spreadsheet!F151),LEN(Spreadsheet!F151)&gt;40),FALSE,TRUE),TRUE)</f>
        <v>1</v>
      </c>
      <c r="AM151" s="5" t="b">
        <f>IF(NOT(ISBLANK(Spreadsheet!C151)),IF(OR(ISBLANK(Spreadsheet!H151),LEN(Spreadsheet!H151)&gt;40),FALSE,TRUE),TRUE)</f>
        <v>1</v>
      </c>
      <c r="AN151" s="5" t="b">
        <f t="array" ref="AN151">IF(ISBLANK(Spreadsheet!I151),TRUE,ISNUMBER(MATCH(TRUE,EXACT(Spreadsheet!I151,GenderValues),0)))</f>
        <v>1</v>
      </c>
      <c r="AO151" s="5" t="b">
        <f ca="1">IF(ISERROR(DATEVALUE(TEXT(Spreadsheet!J151,"mm/dd/yyyy")) &gt; TODAY()),IF(AND(ISBLANK(Spreadsheet!J151),ISBLANK(Spreadsheet!C151)),TRUE,FALSE),IF(DATEVALUE(TEXT(Spreadsheet!J151,"mm/dd/yyyy")) &gt; TODAY(),FALSE,TRUE))</f>
        <v>1</v>
      </c>
      <c r="AP151" s="5" t="b">
        <f>OR(ISBLANK(Spreadsheet!K151),LEN(Spreadsheet!K151)&lt;=100)</f>
        <v>1</v>
      </c>
      <c r="AQ151" s="5" t="b">
        <f t="array" ref="AQ151">IF(OR(AND(ISBLANK(Spreadsheet!L151),ISBLANK(Spreadsheet!C151)),AND(NOT(ISBLANK(Spreadsheet!C151)),NOT(ISBLANK(Spreadsheet!D151)))),TRUE,ISNUMBER(MATCH(TRUE,EXACT(Spreadsheet!L151,MaritalStatus),0)))</f>
        <v>1</v>
      </c>
      <c r="AR151" s="5" t="b">
        <f ca="1">IF(ISERROR(DATEVALUE(TEXT(Spreadsheet!M151,"mm/dd/yyyy")) &gt; TODAY()),IF(ISBLANK(Spreadsheet!M151),TRUE,FALSE),IF(DATEVALUE(TEXT(Spreadsheet!M151,"mm/dd/yyyy")) &gt; TODAY(),FALSE,TRUE))</f>
        <v>1</v>
      </c>
      <c r="AS151" s="5" t="b">
        <f>OR(ISBLANK(Spreadsheet!N151),LEN(Spreadsheet!N151)&lt;=100)</f>
        <v>1</v>
      </c>
      <c r="AT151" s="5" t="b">
        <f>OR(ISBLANK(Spreadsheet!O151),UPPER(Spreadsheet!O151)="YES")</f>
        <v>1</v>
      </c>
      <c r="AU151" s="5" t="b">
        <f>OR(ISBLANK(Spreadsheet!P151),UPPER(Spreadsheet!P151)="YES")</f>
        <v>1</v>
      </c>
      <c r="AV151" s="5" t="b">
        <f t="array" ref="AV151">IF(ISBLANK(Spreadsheet!Q151),TRUE,ISNUMBER(MATCH(TRUE,EXACT(Spreadsheet!Q151,OnGroupsPriorIns),0)))</f>
        <v>1</v>
      </c>
      <c r="AW151" s="5" t="b">
        <f>OR(ISBLANK(Spreadsheet!R151),UPPER(Spreadsheet!R151)="YES")</f>
        <v>1</v>
      </c>
      <c r="AX151" s="5" t="b">
        <f>OR(ISBLANK(Spreadsheet!S151),UPPER(Spreadsheet!S151)="YES")</f>
        <v>1</v>
      </c>
      <c r="AY151" s="5" t="b">
        <f>OR(AND(ISBLANK(Spreadsheet!C151),LEN(Spreadsheet!T151)=0),AND(NOT(ISBLANK(Spreadsheet!C151)),LEN(Spreadsheet!T151)&gt;0,LEN(Spreadsheet!T151)&lt;=50))</f>
        <v>1</v>
      </c>
      <c r="AZ151" s="5" t="b">
        <f>OR(LEN(Spreadsheet!U151)=0,AND(LEN(Spreadsheet!U151)&gt;0,LEN(Spreadsheet!U151)&lt;=50))</f>
        <v>1</v>
      </c>
      <c r="BA151" s="5" t="b">
        <f>OR(AND(ISBLANK(Spreadsheet!C151),LEN(Spreadsheet!V151)=0),AND(NOT(ISBLANK(Spreadsheet!C151)),LEN(Spreadsheet!V151)&gt;0,LEN(Spreadsheet!V151)&lt;=50))</f>
        <v>1</v>
      </c>
      <c r="BB151" s="5" t="b">
        <f t="array" ref="BB151">IF(AND(ISBLANK(Spreadsheet!C151),LEN(Spreadsheet!W151)=0),TRUE,ISNUMBER(MATCH(TRUE,EXACT(Spreadsheet!W151,States),0)))</f>
        <v>1</v>
      </c>
      <c r="BC151" s="5" t="b">
        <f>OR(AND(ISBLANK(Spreadsheet!C151),LEN(Spreadsheet!X151)=0),AND(NOT(ISBLANK(Spreadsheet!C151)),LEN(Spreadsheet!X151)&gt;0,LEN(Spreadsheet!X151)=5,ISNUMBER(VALUE(Spreadsheet!X151))))</f>
        <v>1</v>
      </c>
      <c r="BD151" s="5" t="b">
        <f>OR(ISBLANK(Spreadsheet!Z151),LEN(Spreadsheet!Z151)&lt;=50)</f>
        <v>1</v>
      </c>
      <c r="BE151" s="5" t="b">
        <f>ISBLANK(Spreadsheet!AA151)</f>
        <v>1</v>
      </c>
      <c r="BF151" s="5" t="b">
        <f>ISBLANK(Spreadsheet!AB151)</f>
        <v>1</v>
      </c>
      <c r="BG151" s="5" t="b">
        <f>IF(ISERROR(DATEVALUE(TEXT(Spreadsheet!AC151,"mm/dd/yyyy")) &gt; DATEVALUE(TEXT(Spreadsheet!J151,"mm/dd/yyyy"))),IF(OR(AND(ISBLANK(Spreadsheet!AC151),ISBLANK(Spreadsheet!C151)),AND(NOT(ISBLANK(Spreadsheet!C151)),ISBLANK(Spreadsheet!AC151),NOT(ISBLANK(Spreadsheet!D151)))),TRUE,FALSE),IF(DATEVALUE(TEXT(Spreadsheet!AC151,"mm/dd/yyyy")) &gt; DATEVALUE(TEXT(Spreadsheet!J151,"mm/dd/yyyy")),TRUE,FALSE))</f>
        <v>1</v>
      </c>
      <c r="BH151" s="5" t="b">
        <f>OR(AND(ISBLANK(Spreadsheet!C151),ISBLANK(Spreadsheet!AE151)),AND(NOT(ISBLANK(Spreadsheet!C151)),NOT(ISBLANK(Spreadsheet!D151)),ISBLANK(Spreadsheet!AE151)),AND(NOT(ISBLANK(Spreadsheet!C151)),ISBLANK(Spreadsheet!D151),NOT(ISBLANK(Spreadsheet!AE151)),LEN(Spreadsheet!AE151)&lt;=100))</f>
        <v>1</v>
      </c>
      <c r="BI151" s="5" t="b">
        <f t="array" ref="BI151">IF(ISBLANK(Spreadsheet!AF151),TRUE,ISNUMBER(MATCH(TRUE,EXACT(Spreadsheet!AF151,CobraShortReasons),0)))</f>
        <v>1</v>
      </c>
      <c r="BJ151" s="5" t="b">
        <f ca="1">IF(ISERROR(DATEVALUE(TEXT(Spreadsheet!AG151,"mm/dd/yyyy")) &gt; TODAY()),IF(ISBLANK(Spreadsheet!AG151),TRUE,FALSE),IF(DATEVALUE(TEXT(Spreadsheet!AG151,"mm/dd/yyyy")) &gt; TODAY(),FALSE,TRUE))</f>
        <v>1</v>
      </c>
      <c r="BK151" s="5" t="b">
        <f>OR(ISBLANK(Spreadsheet!AH151),LEN(Spreadsheet!AH151)&lt;=25)</f>
        <v>1</v>
      </c>
      <c r="BL151" s="5" t="b">
        <f t="array" aca="1" ref="BL151" ca="1">IF(ISBLANK(Spreadsheet!AI151),TRUE,ISNUMBER(MATCH(TRUE,EXACT(Spreadsheet!AI151,INDIRECT(Spreadsheet!$D$2)),0)))</f>
        <v>1</v>
      </c>
      <c r="BM151" s="5" t="b">
        <f t="array" aca="1" ref="BM151" ca="1">IF(ISBLANK(Spreadsheet!AJ151),TRUE,ISNUMBER(MATCH(TRUE,EXACT(Spreadsheet!AJ151,INDIRECT(Spreadsheet!BJ151)),0)))</f>
        <v>1</v>
      </c>
      <c r="BN151" s="5" t="b">
        <f t="array" ref="BN151">IF(ISBLANK(Spreadsheet!AK151),TRUE,ISNUMBER(MATCH(TRUE,EXACT(Spreadsheet!AK151,DentalPlans),0)))</f>
        <v>1</v>
      </c>
      <c r="BO151" s="5" t="b">
        <f t="array" aca="1" ref="BO151" ca="1">IF(ISBLANK(Spreadsheet!AL151),TRUE,ISNUMBER(MATCH(TRUE,EXACT(Spreadsheet!AL151,INDIRECT(Spreadsheet!BK151)),0)))</f>
        <v>1</v>
      </c>
      <c r="BP151" s="5" t="b">
        <f t="array" ref="BP151">IF(ISBLANK(Spreadsheet!AM151),TRUE,ISNUMBER(MATCH(TRUE,EXACT(Spreadsheet!AM151,VisionPlans),0)))</f>
        <v>1</v>
      </c>
      <c r="BQ151" s="5" t="b">
        <f t="array" aca="1" ref="BQ151" ca="1">IF(ISBLANK(Spreadsheet!AN151),TRUE,ISNUMBER(MATCH(TRUE,EXACT(Spreadsheet!AN151,INDIRECT(Spreadsheet!BL151)),0)))</f>
        <v>1</v>
      </c>
      <c r="BR151" s="5" t="b">
        <f t="array" ref="BR151">IF(ISBLANK(Spreadsheet!AO151),TRUE,ISNUMBER(MATCH(TRUE,EXACT(Spreadsheet!AO151,LifeBenefitClasses),0)))</f>
        <v>1</v>
      </c>
      <c r="BS151" s="5" t="b">
        <f>IF(OR(ISBLANK(Spreadsheet!AO151), Spreadsheet!AO151="Waive"),IF(ISBLANK(Spreadsheet!AP151),TRUE,FALSE),IF(OR(AND(NOT(ISBLANK(Spreadsheet!AO151)),ISBLANK(Spreadsheet!AP151)),NOT(ISNUMBER(VALUE(Spreadsheet!AP151)))),FALSE,IF(OR(AND(Spreadsheet!AP151&lt;6,MOD(Spreadsheet!AP151*10,5)=0), MOD(Spreadsheet!AP151,5000)=0),TRUE,FALSE)))</f>
        <v>1</v>
      </c>
      <c r="BT151" s="5" t="b">
        <f t="array" ref="BT151">IF(ISBLANK(Spreadsheet!AQ151),TRUE,ISNUMBER(MATCH(TRUE,EXACT(Spreadsheet!AQ151,EnrollWaive),0)))</f>
        <v>1</v>
      </c>
      <c r="BU151" s="5" t="b">
        <f t="array" ref="BU151">IF(ISBLANK(Spreadsheet!AR151),TRUE,ISNUMBER(MATCH(TRUE,EXACT(Spreadsheet!AR151,LifeBenefitClasses),0)))</f>
        <v>1</v>
      </c>
      <c r="BV151" s="5" t="b">
        <f>IF(OR(ISBLANK(Spreadsheet!AR151), Spreadsheet!AR151="Waive"),IF(ISBLANK(Spreadsheet!AS151),TRUE,FALSE),IF(OR(AND(NOT(ISBLANK(Spreadsheet!AR151)),ISBLANK(Spreadsheet!AS151)),NOT(ISNUMBER(VALUE(Spreadsheet!AS151)))),FALSE,IF(OR(AND(Spreadsheet!AS151&lt;6,MOD(Spreadsheet!AS151*10,5)=0), MOD(Spreadsheet!AS151,10000)=0),TRUE,FALSE)))</f>
        <v>1</v>
      </c>
      <c r="BW151" s="5" t="b">
        <f t="array" ref="BW151">IF(ISBLANK(Spreadsheet!AT151),TRUE,ISNUMBER(MATCH(TRUE,EXACT(Spreadsheet!AT151,LifeBenefitClasses),0)))</f>
        <v>1</v>
      </c>
      <c r="BX151" s="5" t="b">
        <f>IF(OR(ISBLANK(Spreadsheet!AT151), Spreadsheet!AT151="Waive"),IF(ISBLANK(Spreadsheet!AU151),TRUE,FALSE),IF(OR(AND(NOT(ISBLANK(Spreadsheet!AT151)),ISBLANK(Spreadsheet!AU151)),NOT(ISNUMBER(VALUE(Spreadsheet!AU151)))),FALSE,IF(AND(NOT(OR(ISBLANK(Spreadsheet!AT151),Spreadsheet!AT151="Waive")),NOT(OR(ISBLANK(Spreadsheet!AR151),Spreadsheet!AR151="Waive")),MOD(Spreadsheet!AU151,5000)=0, Spreadsheet!AU151&lt;=(Spreadsheet!AS151*0.5)),TRUE,FALSE)))</f>
        <v>1</v>
      </c>
      <c r="BY151" s="5" t="b">
        <f t="array" ref="BY151">IF(ISBLANK(Spreadsheet!AV151),TRUE,ISNUMBER(MATCH(TRUE,EXACT(Spreadsheet!AV151,EnrollWaive),0)))</f>
        <v>1</v>
      </c>
      <c r="BZ151" s="5" t="b">
        <f t="array" ref="BZ151">IF(ISBLANK(Spreadsheet!AW151),TRUE,ISNUMBER(MATCH(TRUE,EXACT(Spreadsheet!AW151,LifeBenefitClasses),0)))</f>
        <v>1</v>
      </c>
      <c r="CA151" s="5" t="b">
        <f t="array" ref="CA151">IF(ISBLANK(Spreadsheet!AX151),TRUE,ISNUMBER(MATCH(TRUE,EXACT(Spreadsheet!AX151,LifeBenefitClasses),0)))</f>
        <v>1</v>
      </c>
      <c r="CB151" s="5" t="b">
        <f t="array" ref="CB151">IF(ISBLANK(Spreadsheet!AY151),TRUE,ISNUMBER(MATCH(TRUE,EXACT(Spreadsheet!AY151,LifeBenefitClasses),0)))</f>
        <v>1</v>
      </c>
      <c r="CC151" s="5" t="b">
        <f t="array" ref="CC151">IF(ISBLANK(Spreadsheet!AZ151),TRUE,ISNUMBER(MATCH(TRUE,EXACT(Spreadsheet!AZ151,LifeBenefitClasses),0)))</f>
        <v>1</v>
      </c>
      <c r="CD151" s="5" t="b">
        <f t="array" ref="CD151">IF(ISBLANK(Spreadsheet!BA151),TRUE,ISNUMBER(MATCH(TRUE,EXACT(Spreadsheet!BA151,LifeBenefitClasses),0)))</f>
        <v>1</v>
      </c>
      <c r="CE151" s="5" t="b">
        <f>IF(OR(ISBLANK(Spreadsheet!BA151), Spreadsheet!BA151="Waive"),IF(ISBLANK(Spreadsheet!BB151),TRUE,FALSE),IF(OR(AND(NOT(ISBLANK(Spreadsheet!BA151)),ISBLANK(Spreadsheet!BB151)),NOT(ISNUMBER(VALUE(Spreadsheet!BB151))),ISBLANK(Spreadsheet!BC151),NOT(ISNUMBER(VALUE(Spreadsheet!BC151)))),FALSE,IF(AND(Spreadsheet!BB151&gt;=50000,Spreadsheet!BB151&lt;=250000,MOD(Spreadsheet!BB151,10000)=0,Spreadsheet!BB151&lt;=(10*Spreadsheet!BC151)),TRUE,FALSE)))</f>
        <v>1</v>
      </c>
      <c r="CF151" s="5" t="b">
        <f>IF(NOT(ISBLANK(Spreadsheet!BC151)),AND(ISNUMBER(VALUE(Spreadsheet!BC151)),Spreadsheet!BC151&gt;0),AND(OR(ISBLANK(Spreadsheet!AO151),Spreadsheet!AO151="Waive",AND(NOT(OR(ISBLANK(Spreadsheet!AO151),Spreadsheet!AO151="Waive")),Spreadsheet!AP151&gt;=6)),OR(ISBLANK(Spreadsheet!AR151),AND(NOT(OR(ISBLANK(Spreadsheet!AR151),Spreadsheet!AR151="Waive")),Spreadsheet!AS151&gt;=6)),OR(ISBLANK(Spreadsheet!AW151)),OR(ISBLANK(Spreadsheet!AX151)),OR(ISBLANK(Spreadsheet!AY151)),OR(ISBLANK(Spreadsheet!AZ151)),OR(ISBLANK(Spreadsheet!BA151),Spreadsheet!BA151="Waive")))</f>
        <v>1</v>
      </c>
      <c r="CG151" s="5" t="b">
        <f t="shared" ca="1" si="13"/>
        <v>1</v>
      </c>
    </row>
    <row r="152" spans="8:85" x14ac:dyDescent="0.3">
      <c r="H152" s="5">
        <f t="shared" ca="1" si="10"/>
        <v>2</v>
      </c>
      <c r="I152" s="5" t="str">
        <f t="shared" ca="1" si="11"/>
        <v/>
      </c>
      <c r="J152" s="5" t="str">
        <f>IF(AND(NOT(ISBLANK(Spreadsheet!C152)),ISBLANK(Spreadsheet!D152)),Spreadsheet!F152&amp;" "&amp;Spreadsheet!H152,"")</f>
        <v/>
      </c>
      <c r="K152" s="5">
        <f>IF(AND(NOT(ISBLANK(Spreadsheet!C152)),ISBLANK(Spreadsheet!D152)),COUNTIFS(Spreadsheet!E153:E$786,"=Child",Spreadsheet!C153:C$786, "="&amp;Spreadsheet!C152) + COUNTIFS(Spreadsheet!E153:E$786,"=Step-child",Spreadsheet!C153:C$786, "="&amp;Spreadsheet!C152),0)</f>
        <v>0</v>
      </c>
      <c r="L152" s="5">
        <f>IF(NOT(ISBLANK(J152)),COUNTIFS(Spreadsheet!E153:E$786,"=Wife",Spreadsheet!C153:C$786, "="&amp;Spreadsheet!C152) + COUNTIFS(Spreadsheet!E153:E$786,"=Husband",Spreadsheet!C153:C$786, "="&amp;Spreadsheet!C152),0)</f>
        <v>0</v>
      </c>
      <c r="M152" s="5">
        <f>IF(NOT(ISBLANK(Spreadsheet!AJ152)),VLOOKUP(Spreadsheet!AJ152,'Drop Downs'!$P$2:$R$16,3,FALSE),0)</f>
        <v>0</v>
      </c>
      <c r="N152" s="5">
        <f>IF(NOT(ISBLANK(Spreadsheet!AJ152)), VLOOKUP(Spreadsheet!AJ152,'Drop Downs'!$P$2:$R$16,2,FALSE),0)</f>
        <v>0</v>
      </c>
      <c r="O152" s="5">
        <f>IF(NOT(ISBLANK(Spreadsheet!AL152)),VLOOKUP(Spreadsheet!AL152,'Drop Downs'!$P$2:$R$16,3,FALSE), 0)</f>
        <v>0</v>
      </c>
      <c r="P152" s="5">
        <f>IF(NOT(ISBLANK(Spreadsheet!AL152)),VLOOKUP(Spreadsheet!AL152,'Drop Downs'!$P$2:$R$16,2,FALSE),0)</f>
        <v>0</v>
      </c>
      <c r="Q152" s="5">
        <f>IF(NOT(ISBLANK(Spreadsheet!AN152)),VLOOKUP(Spreadsheet!AN152,'Drop Downs'!$P$2:$R$16,3,FALSE),0)</f>
        <v>0</v>
      </c>
      <c r="R152" s="5">
        <f>IF(NOT(ISBLANK(Spreadsheet!AN152)),VLOOKUP(Spreadsheet!AN152,'Drop Downs'!$P$2:$R$16,2,FALSE),0)</f>
        <v>0</v>
      </c>
      <c r="S152" s="5" t="str">
        <f>IF(OR(M152&gt;K152,N152&gt;L152,O152&gt;K152, Q152&gt;K152,N152&gt;L152, P152&gt;L152, R152&gt;L152),"Member currently has a coverage election over what he/she needs.  Please add more dependents or adjust the coverage election.","")&amp;(IF(AND(NOT(ISBLANK(Spreadsheet!C152)),NOT(ISBLANK(Spreadsheet!D152)),ISBLANK(Spreadsheet!E152)),"Dependent lacks a relationship to member.Please select one from the drop-down.",""))</f>
        <v/>
      </c>
      <c r="T152" s="5" t="b">
        <f t="shared" si="12"/>
        <v>1</v>
      </c>
      <c r="U152" s="5" t="b">
        <f>OR(ISBLANK(Spreadsheet!C152),IF(NOT(ISBLANK(Spreadsheet!D152)),NOT(ISBLANK(Spreadsheet!E152)),TRUE))</f>
        <v>1</v>
      </c>
      <c r="V152" s="5" t="b">
        <f>OR(ISBLANK(Spreadsheet!C152), NOT(ISBLANK(Spreadsheet!I152)))</f>
        <v>1</v>
      </c>
      <c r="W152" s="5" t="b">
        <f>OR(ISBLANK(Spreadsheet!D152),NOT(ISBLANK(Spreadsheet!C152)))</f>
        <v>1</v>
      </c>
      <c r="X152" s="155" t="str">
        <f>REPT("0",MIN(FIND({1,2,3,4,5,6,7,8,9},Spreadsheet!C152&amp;"123456789"))-1)&amp;IF(ISBLANK(Spreadsheet!C152),"",SUMPRODUCT(MID(0&amp;Spreadsheet!C152,LARGE(INDEX(ISNUMBER(--MID(Spreadsheet!C152,ROW($1:$225),1))*
 ROW($1:$225),0),ROW($1:$225))+1,1)*10^ROW($1:$225)/10))</f>
        <v/>
      </c>
      <c r="Y152" s="5" t="b">
        <f>IF(NOT(ISBLANK(Spreadsheet!C152)),IF(AND(ISNUMBER(VALUE(Spreadsheet!C152)), LEN(Spreadsheet!C152)=9),TRUE,FALSE),TRUE)</f>
        <v>1</v>
      </c>
      <c r="Z152" s="155" t="str">
        <f>REPT("0",MIN(FIND({1,2,3,4,5,6,7,8,9},Spreadsheet!D152&amp;"123456789"))-1)&amp;IF(ISBLANK(Spreadsheet!D152),"",SUMPRODUCT(MID(0&amp;Spreadsheet!D152,LARGE(INDEX(ISNUMBER(--MID(Spreadsheet!D152,ROW($1:$225),1))*
 ROW($1:$225),0),ROW($1:$225))+1,1)*10^ROW($1:$225)/10))</f>
        <v/>
      </c>
      <c r="AA152" s="5" t="b">
        <f>IF(AND(NOT(ISBLANK(Spreadsheet!D152)),NOT(ISBLANK(Spreadsheet!C152))),IF(AND(ISNUMBER(VALUE(Spreadsheet!D152)), LEN(Spreadsheet!D152)=9),TRUE,FALSE),IF(AND(NOT(ISBLANK(Spreadsheet!D152)),ISBLANK(Spreadsheet!C152)),FALSE,TRUE))</f>
        <v>1</v>
      </c>
      <c r="AB152" s="5" t="b">
        <f>OR(ISBLANK(Spreadsheet!Y152),IF(NOT(ISBLANK(Spreadsheet!Y152)),LEN(Spreadsheet!Y152)=10,ISNUMBER(VALUE(Spreadsheet!Y152))))</f>
        <v>1</v>
      </c>
      <c r="AC152" s="5" t="b">
        <f>OR(ISBLANK(Spreadsheet!AI152), AND(NOT(ISBLANK(Spreadsheet!AJ152)), NOT(ISNUMBER(SEARCH("Waive",Spreadsheet!AJ152)))))</f>
        <v>1</v>
      </c>
      <c r="AD152" s="5" t="b">
        <f>OR(ISBLANK(Spreadsheet!AK152), AND(NOT(ISBLANK(Spreadsheet!AL152)), NOT(ISNUMBER(SEARCH("Waive",Spreadsheet!AL152)))))</f>
        <v>1</v>
      </c>
      <c r="AE152" s="5" t="b">
        <f>OR(ISBLANK(Spreadsheet!AM152), AND(NOT(ISBLANK(Spreadsheet!AN152)), NOT(ISNUMBER(SEARCH("Waive", Spreadsheet!AN152)))))</f>
        <v>1</v>
      </c>
      <c r="AF152" s="5" t="b">
        <f>OR(ISBLANK(Spreadsheet!C152), NOT(ISBLANK(Spreadsheet!D152)),NOT(ISBLANK(Spreadsheet!L152)))</f>
        <v>1</v>
      </c>
      <c r="AG152" s="5" t="b">
        <f>IF(AND(NOT(ISBLANK(Spreadsheet!C152)), NOT(ISBLANK(Spreadsheet!D152)),Spreadsheet!C152&lt;&gt;Spreadsheet!D152),IF(ISERROR(VLOOKUP(Spreadsheet!C152, Spreadsheet!$C$6:'Spreadsheet'!$C151,1,FALSE)), FALSE, TRUE),TRUE)</f>
        <v>1</v>
      </c>
      <c r="AH152" s="5" t="b">
        <f>Spreadsheet!$B$2=Spreadsheet!AD152</f>
        <v>1</v>
      </c>
      <c r="AI152" s="5" t="b">
        <f>IF(ISBLANK(Spreadsheet!G152),TRUE,IF(OR(LEN(Spreadsheet!G152)&gt;1,ISNUMBER(VALUE(Spreadsheet!G152))),FALSE,TRUE))</f>
        <v>1</v>
      </c>
      <c r="AJ152" s="5" t="b">
        <f>OR(ISBLANK(Spreadsheet!C152), NOT(ISBLANK(Spreadsheet!B152)), NOT(ISBLANK(Spreadsheet!D152)))</f>
        <v>1</v>
      </c>
      <c r="AK152" s="5" t="b">
        <f t="array" ref="AK152">IF(OR(AND(ISBLANK(Spreadsheet!E152),ISBLANK(Spreadsheet!D152),NOT(ISBLANK(Spreadsheet!C152))),AND(ISBLANK(Spreadsheet!E152),ISBLANK(Spreadsheet!D152),ISBLANK(Spreadsheet!C152))),TRUE,ISNUMBER(MATCH(TRUE,EXACT(Spreadsheet!E152,Relationships),0)))</f>
        <v>1</v>
      </c>
      <c r="AL152" s="5" t="b">
        <f>IF(NOT(ISBLANK(Spreadsheet!C152)),IF(OR(ISBLANK(Spreadsheet!F152),LEN(Spreadsheet!F152)&gt;40),FALSE,TRUE),TRUE)</f>
        <v>1</v>
      </c>
      <c r="AM152" s="5" t="b">
        <f>IF(NOT(ISBLANK(Spreadsheet!C152)),IF(OR(ISBLANK(Spreadsheet!H152),LEN(Spreadsheet!H152)&gt;40),FALSE,TRUE),TRUE)</f>
        <v>1</v>
      </c>
      <c r="AN152" s="5" t="b">
        <f t="array" ref="AN152">IF(ISBLANK(Spreadsheet!I152),TRUE,ISNUMBER(MATCH(TRUE,EXACT(Spreadsheet!I152,GenderValues),0)))</f>
        <v>1</v>
      </c>
      <c r="AO152" s="5" t="b">
        <f ca="1">IF(ISERROR(DATEVALUE(TEXT(Spreadsheet!J152,"mm/dd/yyyy")) &gt; TODAY()),IF(AND(ISBLANK(Spreadsheet!J152),ISBLANK(Spreadsheet!C152)),TRUE,FALSE),IF(DATEVALUE(TEXT(Spreadsheet!J152,"mm/dd/yyyy")) &gt; TODAY(),FALSE,TRUE))</f>
        <v>1</v>
      </c>
      <c r="AP152" s="5" t="b">
        <f>OR(ISBLANK(Spreadsheet!K152),LEN(Spreadsheet!K152)&lt;=100)</f>
        <v>1</v>
      </c>
      <c r="AQ152" s="5" t="b">
        <f t="array" ref="AQ152">IF(OR(AND(ISBLANK(Spreadsheet!L152),ISBLANK(Spreadsheet!C152)),AND(NOT(ISBLANK(Spreadsheet!C152)),NOT(ISBLANK(Spreadsheet!D152)))),TRUE,ISNUMBER(MATCH(TRUE,EXACT(Spreadsheet!L152,MaritalStatus),0)))</f>
        <v>1</v>
      </c>
      <c r="AR152" s="5" t="b">
        <f ca="1">IF(ISERROR(DATEVALUE(TEXT(Spreadsheet!M152,"mm/dd/yyyy")) &gt; TODAY()),IF(ISBLANK(Spreadsheet!M152),TRUE,FALSE),IF(DATEVALUE(TEXT(Spreadsheet!M152,"mm/dd/yyyy")) &gt; TODAY(),FALSE,TRUE))</f>
        <v>1</v>
      </c>
      <c r="AS152" s="5" t="b">
        <f>OR(ISBLANK(Spreadsheet!N152),LEN(Spreadsheet!N152)&lt;=100)</f>
        <v>1</v>
      </c>
      <c r="AT152" s="5" t="b">
        <f>OR(ISBLANK(Spreadsheet!O152),UPPER(Spreadsheet!O152)="YES")</f>
        <v>1</v>
      </c>
      <c r="AU152" s="5" t="b">
        <f>OR(ISBLANK(Spreadsheet!P152),UPPER(Spreadsheet!P152)="YES")</f>
        <v>1</v>
      </c>
      <c r="AV152" s="5" t="b">
        <f t="array" ref="AV152">IF(ISBLANK(Spreadsheet!Q152),TRUE,ISNUMBER(MATCH(TRUE,EXACT(Spreadsheet!Q152,OnGroupsPriorIns),0)))</f>
        <v>1</v>
      </c>
      <c r="AW152" s="5" t="b">
        <f>OR(ISBLANK(Spreadsheet!R152),UPPER(Spreadsheet!R152)="YES")</f>
        <v>1</v>
      </c>
      <c r="AX152" s="5" t="b">
        <f>OR(ISBLANK(Spreadsheet!S152),UPPER(Spreadsheet!S152)="YES")</f>
        <v>1</v>
      </c>
      <c r="AY152" s="5" t="b">
        <f>OR(AND(ISBLANK(Spreadsheet!C152),LEN(Spreadsheet!T152)=0),AND(NOT(ISBLANK(Spreadsheet!C152)),LEN(Spreadsheet!T152)&gt;0,LEN(Spreadsheet!T152)&lt;=50))</f>
        <v>1</v>
      </c>
      <c r="AZ152" s="5" t="b">
        <f>OR(LEN(Spreadsheet!U152)=0,AND(LEN(Spreadsheet!U152)&gt;0,LEN(Spreadsheet!U152)&lt;=50))</f>
        <v>1</v>
      </c>
      <c r="BA152" s="5" t="b">
        <f>OR(AND(ISBLANK(Spreadsheet!C152),LEN(Spreadsheet!V152)=0),AND(NOT(ISBLANK(Spreadsheet!C152)),LEN(Spreadsheet!V152)&gt;0,LEN(Spreadsheet!V152)&lt;=50))</f>
        <v>1</v>
      </c>
      <c r="BB152" s="5" t="b">
        <f t="array" ref="BB152">IF(AND(ISBLANK(Spreadsheet!C152),LEN(Spreadsheet!W152)=0),TRUE,ISNUMBER(MATCH(TRUE,EXACT(Spreadsheet!W152,States),0)))</f>
        <v>1</v>
      </c>
      <c r="BC152" s="5" t="b">
        <f>OR(AND(ISBLANK(Spreadsheet!C152),LEN(Spreadsheet!X152)=0),AND(NOT(ISBLANK(Spreadsheet!C152)),LEN(Spreadsheet!X152)&gt;0,LEN(Spreadsheet!X152)=5,ISNUMBER(VALUE(Spreadsheet!X152))))</f>
        <v>1</v>
      </c>
      <c r="BD152" s="5" t="b">
        <f>OR(ISBLANK(Spreadsheet!Z152),LEN(Spreadsheet!Z152)&lt;=50)</f>
        <v>1</v>
      </c>
      <c r="BE152" s="5" t="b">
        <f>ISBLANK(Spreadsheet!AA152)</f>
        <v>1</v>
      </c>
      <c r="BF152" s="5" t="b">
        <f>ISBLANK(Spreadsheet!AB152)</f>
        <v>1</v>
      </c>
      <c r="BG152" s="5" t="b">
        <f>IF(ISERROR(DATEVALUE(TEXT(Spreadsheet!AC152,"mm/dd/yyyy")) &gt; DATEVALUE(TEXT(Spreadsheet!J152,"mm/dd/yyyy"))),IF(OR(AND(ISBLANK(Spreadsheet!AC152),ISBLANK(Spreadsheet!C152)),AND(NOT(ISBLANK(Spreadsheet!C152)),ISBLANK(Spreadsheet!AC152),NOT(ISBLANK(Spreadsheet!D152)))),TRUE,FALSE),IF(DATEVALUE(TEXT(Spreadsheet!AC152,"mm/dd/yyyy")) &gt; DATEVALUE(TEXT(Spreadsheet!J152,"mm/dd/yyyy")),TRUE,FALSE))</f>
        <v>1</v>
      </c>
      <c r="BH152" s="5" t="b">
        <f>OR(AND(ISBLANK(Spreadsheet!C152),ISBLANK(Spreadsheet!AE152)),AND(NOT(ISBLANK(Spreadsheet!C152)),NOT(ISBLANK(Spreadsheet!D152)),ISBLANK(Spreadsheet!AE152)),AND(NOT(ISBLANK(Spreadsheet!C152)),ISBLANK(Spreadsheet!D152),NOT(ISBLANK(Spreadsheet!AE152)),LEN(Spreadsheet!AE152)&lt;=100))</f>
        <v>1</v>
      </c>
      <c r="BI152" s="5" t="b">
        <f t="array" ref="BI152">IF(ISBLANK(Spreadsheet!AF152),TRUE,ISNUMBER(MATCH(TRUE,EXACT(Spreadsheet!AF152,CobraShortReasons),0)))</f>
        <v>1</v>
      </c>
      <c r="BJ152" s="5" t="b">
        <f ca="1">IF(ISERROR(DATEVALUE(TEXT(Spreadsheet!AG152,"mm/dd/yyyy")) &gt; TODAY()),IF(ISBLANK(Spreadsheet!AG152),TRUE,FALSE),IF(DATEVALUE(TEXT(Spreadsheet!AG152,"mm/dd/yyyy")) &gt; TODAY(),FALSE,TRUE))</f>
        <v>1</v>
      </c>
      <c r="BK152" s="5" t="b">
        <f>OR(ISBLANK(Spreadsheet!AH152),LEN(Spreadsheet!AH152)&lt;=25)</f>
        <v>1</v>
      </c>
      <c r="BL152" s="5" t="b">
        <f t="array" aca="1" ref="BL152" ca="1">IF(ISBLANK(Spreadsheet!AI152),TRUE,ISNUMBER(MATCH(TRUE,EXACT(Spreadsheet!AI152,INDIRECT(Spreadsheet!$D$2)),0)))</f>
        <v>1</v>
      </c>
      <c r="BM152" s="5" t="b">
        <f t="array" aca="1" ref="BM152" ca="1">IF(ISBLANK(Spreadsheet!AJ152),TRUE,ISNUMBER(MATCH(TRUE,EXACT(Spreadsheet!AJ152,INDIRECT(Spreadsheet!BJ152)),0)))</f>
        <v>1</v>
      </c>
      <c r="BN152" s="5" t="b">
        <f t="array" ref="BN152">IF(ISBLANK(Spreadsheet!AK152),TRUE,ISNUMBER(MATCH(TRUE,EXACT(Spreadsheet!AK152,DentalPlans),0)))</f>
        <v>1</v>
      </c>
      <c r="BO152" s="5" t="b">
        <f t="array" aca="1" ref="BO152" ca="1">IF(ISBLANK(Spreadsheet!AL152),TRUE,ISNUMBER(MATCH(TRUE,EXACT(Spreadsheet!AL152,INDIRECT(Spreadsheet!BK152)),0)))</f>
        <v>1</v>
      </c>
      <c r="BP152" s="5" t="b">
        <f t="array" ref="BP152">IF(ISBLANK(Spreadsheet!AM152),TRUE,ISNUMBER(MATCH(TRUE,EXACT(Spreadsheet!AM152,VisionPlans),0)))</f>
        <v>1</v>
      </c>
      <c r="BQ152" s="5" t="b">
        <f t="array" aca="1" ref="BQ152" ca="1">IF(ISBLANK(Spreadsheet!AN152),TRUE,ISNUMBER(MATCH(TRUE,EXACT(Spreadsheet!AN152,INDIRECT(Spreadsheet!BL152)),0)))</f>
        <v>1</v>
      </c>
      <c r="BR152" s="5" t="b">
        <f t="array" ref="BR152">IF(ISBLANK(Spreadsheet!AO152),TRUE,ISNUMBER(MATCH(TRUE,EXACT(Spreadsheet!AO152,LifeBenefitClasses),0)))</f>
        <v>1</v>
      </c>
      <c r="BS152" s="5" t="b">
        <f>IF(OR(ISBLANK(Spreadsheet!AO152), Spreadsheet!AO152="Waive"),IF(ISBLANK(Spreadsheet!AP152),TRUE,FALSE),IF(OR(AND(NOT(ISBLANK(Spreadsheet!AO152)),ISBLANK(Spreadsheet!AP152)),NOT(ISNUMBER(VALUE(Spreadsheet!AP152)))),FALSE,IF(OR(AND(Spreadsheet!AP152&lt;6,MOD(Spreadsheet!AP152*10,5)=0), MOD(Spreadsheet!AP152,5000)=0),TRUE,FALSE)))</f>
        <v>1</v>
      </c>
      <c r="BT152" s="5" t="b">
        <f t="array" ref="BT152">IF(ISBLANK(Spreadsheet!AQ152),TRUE,ISNUMBER(MATCH(TRUE,EXACT(Spreadsheet!AQ152,EnrollWaive),0)))</f>
        <v>1</v>
      </c>
      <c r="BU152" s="5" t="b">
        <f t="array" ref="BU152">IF(ISBLANK(Spreadsheet!AR152),TRUE,ISNUMBER(MATCH(TRUE,EXACT(Spreadsheet!AR152,LifeBenefitClasses),0)))</f>
        <v>1</v>
      </c>
      <c r="BV152" s="5" t="b">
        <f>IF(OR(ISBLANK(Spreadsheet!AR152), Spreadsheet!AR152="Waive"),IF(ISBLANK(Spreadsheet!AS152),TRUE,FALSE),IF(OR(AND(NOT(ISBLANK(Spreadsheet!AR152)),ISBLANK(Spreadsheet!AS152)),NOT(ISNUMBER(VALUE(Spreadsheet!AS152)))),FALSE,IF(OR(AND(Spreadsheet!AS152&lt;6,MOD(Spreadsheet!AS152*10,5)=0), MOD(Spreadsheet!AS152,10000)=0),TRUE,FALSE)))</f>
        <v>1</v>
      </c>
      <c r="BW152" s="5" t="b">
        <f t="array" ref="BW152">IF(ISBLANK(Spreadsheet!AT152),TRUE,ISNUMBER(MATCH(TRUE,EXACT(Spreadsheet!AT152,LifeBenefitClasses),0)))</f>
        <v>1</v>
      </c>
      <c r="BX152" s="5" t="b">
        <f>IF(OR(ISBLANK(Spreadsheet!AT152), Spreadsheet!AT152="Waive"),IF(ISBLANK(Spreadsheet!AU152),TRUE,FALSE),IF(OR(AND(NOT(ISBLANK(Spreadsheet!AT152)),ISBLANK(Spreadsheet!AU152)),NOT(ISNUMBER(VALUE(Spreadsheet!AU152)))),FALSE,IF(AND(NOT(OR(ISBLANK(Spreadsheet!AT152),Spreadsheet!AT152="Waive")),NOT(OR(ISBLANK(Spreadsheet!AR152),Spreadsheet!AR152="Waive")),MOD(Spreadsheet!AU152,5000)=0, Spreadsheet!AU152&lt;=(Spreadsheet!AS152*0.5)),TRUE,FALSE)))</f>
        <v>1</v>
      </c>
      <c r="BY152" s="5" t="b">
        <f t="array" ref="BY152">IF(ISBLANK(Spreadsheet!AV152),TRUE,ISNUMBER(MATCH(TRUE,EXACT(Spreadsheet!AV152,EnrollWaive),0)))</f>
        <v>1</v>
      </c>
      <c r="BZ152" s="5" t="b">
        <f t="array" ref="BZ152">IF(ISBLANK(Spreadsheet!AW152),TRUE,ISNUMBER(MATCH(TRUE,EXACT(Spreadsheet!AW152,LifeBenefitClasses),0)))</f>
        <v>1</v>
      </c>
      <c r="CA152" s="5" t="b">
        <f t="array" ref="CA152">IF(ISBLANK(Spreadsheet!AX152),TRUE,ISNUMBER(MATCH(TRUE,EXACT(Spreadsheet!AX152,LifeBenefitClasses),0)))</f>
        <v>1</v>
      </c>
      <c r="CB152" s="5" t="b">
        <f t="array" ref="CB152">IF(ISBLANK(Spreadsheet!AY152),TRUE,ISNUMBER(MATCH(TRUE,EXACT(Spreadsheet!AY152,LifeBenefitClasses),0)))</f>
        <v>1</v>
      </c>
      <c r="CC152" s="5" t="b">
        <f t="array" ref="CC152">IF(ISBLANK(Spreadsheet!AZ152),TRUE,ISNUMBER(MATCH(TRUE,EXACT(Spreadsheet!AZ152,LifeBenefitClasses),0)))</f>
        <v>1</v>
      </c>
      <c r="CD152" s="5" t="b">
        <f t="array" ref="CD152">IF(ISBLANK(Spreadsheet!BA152),TRUE,ISNUMBER(MATCH(TRUE,EXACT(Spreadsheet!BA152,LifeBenefitClasses),0)))</f>
        <v>1</v>
      </c>
      <c r="CE152" s="5" t="b">
        <f>IF(OR(ISBLANK(Spreadsheet!BA152), Spreadsheet!BA152="Waive"),IF(ISBLANK(Spreadsheet!BB152),TRUE,FALSE),IF(OR(AND(NOT(ISBLANK(Spreadsheet!BA152)),ISBLANK(Spreadsheet!BB152)),NOT(ISNUMBER(VALUE(Spreadsheet!BB152))),ISBLANK(Spreadsheet!BC152),NOT(ISNUMBER(VALUE(Spreadsheet!BC152)))),FALSE,IF(AND(Spreadsheet!BB152&gt;=50000,Spreadsheet!BB152&lt;=250000,MOD(Spreadsheet!BB152,10000)=0,Spreadsheet!BB152&lt;=(10*Spreadsheet!BC152)),TRUE,FALSE)))</f>
        <v>1</v>
      </c>
      <c r="CF152" s="5" t="b">
        <f>IF(NOT(ISBLANK(Spreadsheet!BC152)),AND(ISNUMBER(VALUE(Spreadsheet!BC152)),Spreadsheet!BC152&gt;0),AND(OR(ISBLANK(Spreadsheet!AO152),Spreadsheet!AO152="Waive",AND(NOT(OR(ISBLANK(Spreadsheet!AO152),Spreadsheet!AO152="Waive")),Spreadsheet!AP152&gt;=6)),OR(ISBLANK(Spreadsheet!AR152),AND(NOT(OR(ISBLANK(Spreadsheet!AR152),Spreadsheet!AR152="Waive")),Spreadsheet!AS152&gt;=6)),OR(ISBLANK(Spreadsheet!AW152)),OR(ISBLANK(Spreadsheet!AX152)),OR(ISBLANK(Spreadsheet!AY152)),OR(ISBLANK(Spreadsheet!AZ152)),OR(ISBLANK(Spreadsheet!BA152),Spreadsheet!BA152="Waive")))</f>
        <v>1</v>
      </c>
      <c r="CG152" s="5" t="b">
        <f t="shared" ca="1" si="13"/>
        <v>1</v>
      </c>
    </row>
    <row r="153" spans="8:85" x14ac:dyDescent="0.3">
      <c r="H153" s="5">
        <f t="shared" ca="1" si="10"/>
        <v>2</v>
      </c>
      <c r="I153" s="5" t="str">
        <f t="shared" ca="1" si="11"/>
        <v/>
      </c>
      <c r="J153" s="5" t="str">
        <f>IF(AND(NOT(ISBLANK(Spreadsheet!C153)),ISBLANK(Spreadsheet!D153)),Spreadsheet!F153&amp;" "&amp;Spreadsheet!H153,"")</f>
        <v/>
      </c>
      <c r="K153" s="5">
        <f>IF(AND(NOT(ISBLANK(Spreadsheet!C153)),ISBLANK(Spreadsheet!D153)),COUNTIFS(Spreadsheet!E154:E$786,"=Child",Spreadsheet!C154:C$786, "="&amp;Spreadsheet!C153) + COUNTIFS(Spreadsheet!E154:E$786,"=Step-child",Spreadsheet!C154:C$786, "="&amp;Spreadsheet!C153),0)</f>
        <v>0</v>
      </c>
      <c r="L153" s="5">
        <f>IF(NOT(ISBLANK(J153)),COUNTIFS(Spreadsheet!E154:E$786,"=Wife",Spreadsheet!C154:C$786, "="&amp;Spreadsheet!C153) + COUNTIFS(Spreadsheet!E154:E$786,"=Husband",Spreadsheet!C154:C$786, "="&amp;Spreadsheet!C153),0)</f>
        <v>0</v>
      </c>
      <c r="M153" s="5">
        <f>IF(NOT(ISBLANK(Spreadsheet!AJ153)),VLOOKUP(Spreadsheet!AJ153,'Drop Downs'!$P$2:$R$16,3,FALSE),0)</f>
        <v>0</v>
      </c>
      <c r="N153" s="5">
        <f>IF(NOT(ISBLANK(Spreadsheet!AJ153)), VLOOKUP(Spreadsheet!AJ153,'Drop Downs'!$P$2:$R$16,2,FALSE),0)</f>
        <v>0</v>
      </c>
      <c r="O153" s="5">
        <f>IF(NOT(ISBLANK(Spreadsheet!AL153)),VLOOKUP(Spreadsheet!AL153,'Drop Downs'!$P$2:$R$16,3,FALSE), 0)</f>
        <v>0</v>
      </c>
      <c r="P153" s="5">
        <f>IF(NOT(ISBLANK(Spreadsheet!AL153)),VLOOKUP(Spreadsheet!AL153,'Drop Downs'!$P$2:$R$16,2,FALSE),0)</f>
        <v>0</v>
      </c>
      <c r="Q153" s="5">
        <f>IF(NOT(ISBLANK(Spreadsheet!AN153)),VLOOKUP(Spreadsheet!AN153,'Drop Downs'!$P$2:$R$16,3,FALSE),0)</f>
        <v>0</v>
      </c>
      <c r="R153" s="5">
        <f>IF(NOT(ISBLANK(Spreadsheet!AN153)),VLOOKUP(Spreadsheet!AN153,'Drop Downs'!$P$2:$R$16,2,FALSE),0)</f>
        <v>0</v>
      </c>
      <c r="S153" s="5" t="str">
        <f>IF(OR(M153&gt;K153,N153&gt;L153,O153&gt;K153, Q153&gt;K153,N153&gt;L153, P153&gt;L153, R153&gt;L153),"Member currently has a coverage election over what he/she needs.  Please add more dependents or adjust the coverage election.","")&amp;(IF(AND(NOT(ISBLANK(Spreadsheet!C153)),NOT(ISBLANK(Spreadsheet!D153)),ISBLANK(Spreadsheet!E153)),"Dependent lacks a relationship to member.Please select one from the drop-down.",""))</f>
        <v/>
      </c>
      <c r="T153" s="5" t="b">
        <f t="shared" si="12"/>
        <v>1</v>
      </c>
      <c r="U153" s="5" t="b">
        <f>OR(ISBLANK(Spreadsheet!C153),IF(NOT(ISBLANK(Spreadsheet!D153)),NOT(ISBLANK(Spreadsheet!E153)),TRUE))</f>
        <v>1</v>
      </c>
      <c r="V153" s="5" t="b">
        <f>OR(ISBLANK(Spreadsheet!C153), NOT(ISBLANK(Spreadsheet!I153)))</f>
        <v>1</v>
      </c>
      <c r="W153" s="5" t="b">
        <f>OR(ISBLANK(Spreadsheet!D153),NOT(ISBLANK(Spreadsheet!C153)))</f>
        <v>1</v>
      </c>
      <c r="X153" s="155" t="str">
        <f>REPT("0",MIN(FIND({1,2,3,4,5,6,7,8,9},Spreadsheet!C153&amp;"123456789"))-1)&amp;IF(ISBLANK(Spreadsheet!C153),"",SUMPRODUCT(MID(0&amp;Spreadsheet!C153,LARGE(INDEX(ISNUMBER(--MID(Spreadsheet!C153,ROW($1:$225),1))*
 ROW($1:$225),0),ROW($1:$225))+1,1)*10^ROW($1:$225)/10))</f>
        <v/>
      </c>
      <c r="Y153" s="5" t="b">
        <f>IF(NOT(ISBLANK(Spreadsheet!C153)),IF(AND(ISNUMBER(VALUE(Spreadsheet!C153)), LEN(Spreadsheet!C153)=9),TRUE,FALSE),TRUE)</f>
        <v>1</v>
      </c>
      <c r="Z153" s="155" t="str">
        <f>REPT("0",MIN(FIND({1,2,3,4,5,6,7,8,9},Spreadsheet!D153&amp;"123456789"))-1)&amp;IF(ISBLANK(Spreadsheet!D153),"",SUMPRODUCT(MID(0&amp;Spreadsheet!D153,LARGE(INDEX(ISNUMBER(--MID(Spreadsheet!D153,ROW($1:$225),1))*
 ROW($1:$225),0),ROW($1:$225))+1,1)*10^ROW($1:$225)/10))</f>
        <v/>
      </c>
      <c r="AA153" s="5" t="b">
        <f>IF(AND(NOT(ISBLANK(Spreadsheet!D153)),NOT(ISBLANK(Spreadsheet!C153))),IF(AND(ISNUMBER(VALUE(Spreadsheet!D153)), LEN(Spreadsheet!D153)=9),TRUE,FALSE),IF(AND(NOT(ISBLANK(Spreadsheet!D153)),ISBLANK(Spreadsheet!C153)),FALSE,TRUE))</f>
        <v>1</v>
      </c>
      <c r="AB153" s="5" t="b">
        <f>OR(ISBLANK(Spreadsheet!Y153),IF(NOT(ISBLANK(Spreadsheet!Y153)),LEN(Spreadsheet!Y153)=10,ISNUMBER(VALUE(Spreadsheet!Y153))))</f>
        <v>1</v>
      </c>
      <c r="AC153" s="5" t="b">
        <f>OR(ISBLANK(Spreadsheet!AI153), AND(NOT(ISBLANK(Spreadsheet!AJ153)), NOT(ISNUMBER(SEARCH("Waive",Spreadsheet!AJ153)))))</f>
        <v>1</v>
      </c>
      <c r="AD153" s="5" t="b">
        <f>OR(ISBLANK(Spreadsheet!AK153), AND(NOT(ISBLANK(Spreadsheet!AL153)), NOT(ISNUMBER(SEARCH("Waive",Spreadsheet!AL153)))))</f>
        <v>1</v>
      </c>
      <c r="AE153" s="5" t="b">
        <f>OR(ISBLANK(Spreadsheet!AM153), AND(NOT(ISBLANK(Spreadsheet!AN153)), NOT(ISNUMBER(SEARCH("Waive", Spreadsheet!AN153)))))</f>
        <v>1</v>
      </c>
      <c r="AF153" s="5" t="b">
        <f>OR(ISBLANK(Spreadsheet!C153), NOT(ISBLANK(Spreadsheet!D153)),NOT(ISBLANK(Spreadsheet!L153)))</f>
        <v>1</v>
      </c>
      <c r="AG153" s="5" t="b">
        <f>IF(AND(NOT(ISBLANK(Spreadsheet!C153)), NOT(ISBLANK(Spreadsheet!D153)),Spreadsheet!C153&lt;&gt;Spreadsheet!D153),IF(ISERROR(VLOOKUP(Spreadsheet!C153, Spreadsheet!$C$6:'Spreadsheet'!$C152,1,FALSE)), FALSE, TRUE),TRUE)</f>
        <v>1</v>
      </c>
      <c r="AH153" s="5" t="b">
        <f>Spreadsheet!$B$2=Spreadsheet!AD153</f>
        <v>1</v>
      </c>
      <c r="AI153" s="5" t="b">
        <f>IF(ISBLANK(Spreadsheet!G153),TRUE,IF(OR(LEN(Spreadsheet!G153)&gt;1,ISNUMBER(VALUE(Spreadsheet!G153))),FALSE,TRUE))</f>
        <v>1</v>
      </c>
      <c r="AJ153" s="5" t="b">
        <f>OR(ISBLANK(Spreadsheet!C153), NOT(ISBLANK(Spreadsheet!B153)), NOT(ISBLANK(Spreadsheet!D153)))</f>
        <v>1</v>
      </c>
      <c r="AK153" s="5" t="b">
        <f t="array" ref="AK153">IF(OR(AND(ISBLANK(Spreadsheet!E153),ISBLANK(Spreadsheet!D153),NOT(ISBLANK(Spreadsheet!C153))),AND(ISBLANK(Spreadsheet!E153),ISBLANK(Spreadsheet!D153),ISBLANK(Spreadsheet!C153))),TRUE,ISNUMBER(MATCH(TRUE,EXACT(Spreadsheet!E153,Relationships),0)))</f>
        <v>1</v>
      </c>
      <c r="AL153" s="5" t="b">
        <f>IF(NOT(ISBLANK(Spreadsheet!C153)),IF(OR(ISBLANK(Spreadsheet!F153),LEN(Spreadsheet!F153)&gt;40),FALSE,TRUE),TRUE)</f>
        <v>1</v>
      </c>
      <c r="AM153" s="5" t="b">
        <f>IF(NOT(ISBLANK(Spreadsheet!C153)),IF(OR(ISBLANK(Spreadsheet!H153),LEN(Spreadsheet!H153)&gt;40),FALSE,TRUE),TRUE)</f>
        <v>1</v>
      </c>
      <c r="AN153" s="5" t="b">
        <f t="array" ref="AN153">IF(ISBLANK(Spreadsheet!I153),TRUE,ISNUMBER(MATCH(TRUE,EXACT(Spreadsheet!I153,GenderValues),0)))</f>
        <v>1</v>
      </c>
      <c r="AO153" s="5" t="b">
        <f ca="1">IF(ISERROR(DATEVALUE(TEXT(Spreadsheet!J153,"mm/dd/yyyy")) &gt; TODAY()),IF(AND(ISBLANK(Spreadsheet!J153),ISBLANK(Spreadsheet!C153)),TRUE,FALSE),IF(DATEVALUE(TEXT(Spreadsheet!J153,"mm/dd/yyyy")) &gt; TODAY(),FALSE,TRUE))</f>
        <v>1</v>
      </c>
      <c r="AP153" s="5" t="b">
        <f>OR(ISBLANK(Spreadsheet!K153),LEN(Spreadsheet!K153)&lt;=100)</f>
        <v>1</v>
      </c>
      <c r="AQ153" s="5" t="b">
        <f t="array" ref="AQ153">IF(OR(AND(ISBLANK(Spreadsheet!L153),ISBLANK(Spreadsheet!C153)),AND(NOT(ISBLANK(Spreadsheet!C153)),NOT(ISBLANK(Spreadsheet!D153)))),TRUE,ISNUMBER(MATCH(TRUE,EXACT(Spreadsheet!L153,MaritalStatus),0)))</f>
        <v>1</v>
      </c>
      <c r="AR153" s="5" t="b">
        <f ca="1">IF(ISERROR(DATEVALUE(TEXT(Spreadsheet!M153,"mm/dd/yyyy")) &gt; TODAY()),IF(ISBLANK(Spreadsheet!M153),TRUE,FALSE),IF(DATEVALUE(TEXT(Spreadsheet!M153,"mm/dd/yyyy")) &gt; TODAY(),FALSE,TRUE))</f>
        <v>1</v>
      </c>
      <c r="AS153" s="5" t="b">
        <f>OR(ISBLANK(Spreadsheet!N153),LEN(Spreadsheet!N153)&lt;=100)</f>
        <v>1</v>
      </c>
      <c r="AT153" s="5" t="b">
        <f>OR(ISBLANK(Spreadsheet!O153),UPPER(Spreadsheet!O153)="YES")</f>
        <v>1</v>
      </c>
      <c r="AU153" s="5" t="b">
        <f>OR(ISBLANK(Spreadsheet!P153),UPPER(Spreadsheet!P153)="YES")</f>
        <v>1</v>
      </c>
      <c r="AV153" s="5" t="b">
        <f t="array" ref="AV153">IF(ISBLANK(Spreadsheet!Q153),TRUE,ISNUMBER(MATCH(TRUE,EXACT(Spreadsheet!Q153,OnGroupsPriorIns),0)))</f>
        <v>1</v>
      </c>
      <c r="AW153" s="5" t="b">
        <f>OR(ISBLANK(Spreadsheet!R153),UPPER(Spreadsheet!R153)="YES")</f>
        <v>1</v>
      </c>
      <c r="AX153" s="5" t="b">
        <f>OR(ISBLANK(Spreadsheet!S153),UPPER(Spreadsheet!S153)="YES")</f>
        <v>1</v>
      </c>
      <c r="AY153" s="5" t="b">
        <f>OR(AND(ISBLANK(Spreadsheet!C153),LEN(Spreadsheet!T153)=0),AND(NOT(ISBLANK(Spreadsheet!C153)),LEN(Spreadsheet!T153)&gt;0,LEN(Spreadsheet!T153)&lt;=50))</f>
        <v>1</v>
      </c>
      <c r="AZ153" s="5" t="b">
        <f>OR(LEN(Spreadsheet!U153)=0,AND(LEN(Spreadsheet!U153)&gt;0,LEN(Spreadsheet!U153)&lt;=50))</f>
        <v>1</v>
      </c>
      <c r="BA153" s="5" t="b">
        <f>OR(AND(ISBLANK(Spreadsheet!C153),LEN(Spreadsheet!V153)=0),AND(NOT(ISBLANK(Spreadsheet!C153)),LEN(Spreadsheet!V153)&gt;0,LEN(Spreadsheet!V153)&lt;=50))</f>
        <v>1</v>
      </c>
      <c r="BB153" s="5" t="b">
        <f t="array" ref="BB153">IF(AND(ISBLANK(Spreadsheet!C153),LEN(Spreadsheet!W153)=0),TRUE,ISNUMBER(MATCH(TRUE,EXACT(Spreadsheet!W153,States),0)))</f>
        <v>1</v>
      </c>
      <c r="BC153" s="5" t="b">
        <f>OR(AND(ISBLANK(Spreadsheet!C153),LEN(Spreadsheet!X153)=0),AND(NOT(ISBLANK(Spreadsheet!C153)),LEN(Spreadsheet!X153)&gt;0,LEN(Spreadsheet!X153)=5,ISNUMBER(VALUE(Spreadsheet!X153))))</f>
        <v>1</v>
      </c>
      <c r="BD153" s="5" t="b">
        <f>OR(ISBLANK(Spreadsheet!Z153),LEN(Spreadsheet!Z153)&lt;=50)</f>
        <v>1</v>
      </c>
      <c r="BE153" s="5" t="b">
        <f>ISBLANK(Spreadsheet!AA153)</f>
        <v>1</v>
      </c>
      <c r="BF153" s="5" t="b">
        <f>ISBLANK(Spreadsheet!AB153)</f>
        <v>1</v>
      </c>
      <c r="BG153" s="5" t="b">
        <f>IF(ISERROR(DATEVALUE(TEXT(Spreadsheet!AC153,"mm/dd/yyyy")) &gt; DATEVALUE(TEXT(Spreadsheet!J153,"mm/dd/yyyy"))),IF(OR(AND(ISBLANK(Spreadsheet!AC153),ISBLANK(Spreadsheet!C153)),AND(NOT(ISBLANK(Spreadsheet!C153)),ISBLANK(Spreadsheet!AC153),NOT(ISBLANK(Spreadsheet!D153)))),TRUE,FALSE),IF(DATEVALUE(TEXT(Spreadsheet!AC153,"mm/dd/yyyy")) &gt; DATEVALUE(TEXT(Spreadsheet!J153,"mm/dd/yyyy")),TRUE,FALSE))</f>
        <v>1</v>
      </c>
      <c r="BH153" s="5" t="b">
        <f>OR(AND(ISBLANK(Spreadsheet!C153),ISBLANK(Spreadsheet!AE153)),AND(NOT(ISBLANK(Spreadsheet!C153)),NOT(ISBLANK(Spreadsheet!D153)),ISBLANK(Spreadsheet!AE153)),AND(NOT(ISBLANK(Spreadsheet!C153)),ISBLANK(Spreadsheet!D153),NOT(ISBLANK(Spreadsheet!AE153)),LEN(Spreadsheet!AE153)&lt;=100))</f>
        <v>1</v>
      </c>
      <c r="BI153" s="5" t="b">
        <f t="array" ref="BI153">IF(ISBLANK(Spreadsheet!AF153),TRUE,ISNUMBER(MATCH(TRUE,EXACT(Spreadsheet!AF153,CobraShortReasons),0)))</f>
        <v>1</v>
      </c>
      <c r="BJ153" s="5" t="b">
        <f ca="1">IF(ISERROR(DATEVALUE(TEXT(Spreadsheet!AG153,"mm/dd/yyyy")) &gt; TODAY()),IF(ISBLANK(Spreadsheet!AG153),TRUE,FALSE),IF(DATEVALUE(TEXT(Spreadsheet!AG153,"mm/dd/yyyy")) &gt; TODAY(),FALSE,TRUE))</f>
        <v>1</v>
      </c>
      <c r="BK153" s="5" t="b">
        <f>OR(ISBLANK(Spreadsheet!AH153),LEN(Spreadsheet!AH153)&lt;=25)</f>
        <v>1</v>
      </c>
      <c r="BL153" s="5" t="b">
        <f t="array" aca="1" ref="BL153" ca="1">IF(ISBLANK(Spreadsheet!AI153),TRUE,ISNUMBER(MATCH(TRUE,EXACT(Spreadsheet!AI153,INDIRECT(Spreadsheet!$D$2)),0)))</f>
        <v>1</v>
      </c>
      <c r="BM153" s="5" t="b">
        <f t="array" aca="1" ref="BM153" ca="1">IF(ISBLANK(Spreadsheet!AJ153),TRUE,ISNUMBER(MATCH(TRUE,EXACT(Spreadsheet!AJ153,INDIRECT(Spreadsheet!BJ153)),0)))</f>
        <v>1</v>
      </c>
      <c r="BN153" s="5" t="b">
        <f t="array" ref="BN153">IF(ISBLANK(Spreadsheet!AK153),TRUE,ISNUMBER(MATCH(TRUE,EXACT(Spreadsheet!AK153,DentalPlans),0)))</f>
        <v>1</v>
      </c>
      <c r="BO153" s="5" t="b">
        <f t="array" aca="1" ref="BO153" ca="1">IF(ISBLANK(Spreadsheet!AL153),TRUE,ISNUMBER(MATCH(TRUE,EXACT(Spreadsheet!AL153,INDIRECT(Spreadsheet!BK153)),0)))</f>
        <v>1</v>
      </c>
      <c r="BP153" s="5" t="b">
        <f t="array" ref="BP153">IF(ISBLANK(Spreadsheet!AM153),TRUE,ISNUMBER(MATCH(TRUE,EXACT(Spreadsheet!AM153,VisionPlans),0)))</f>
        <v>1</v>
      </c>
      <c r="BQ153" s="5" t="b">
        <f t="array" aca="1" ref="BQ153" ca="1">IF(ISBLANK(Spreadsheet!AN153),TRUE,ISNUMBER(MATCH(TRUE,EXACT(Spreadsheet!AN153,INDIRECT(Spreadsheet!BL153)),0)))</f>
        <v>1</v>
      </c>
      <c r="BR153" s="5" t="b">
        <f t="array" ref="BR153">IF(ISBLANK(Spreadsheet!AO153),TRUE,ISNUMBER(MATCH(TRUE,EXACT(Spreadsheet!AO153,LifeBenefitClasses),0)))</f>
        <v>1</v>
      </c>
      <c r="BS153" s="5" t="b">
        <f>IF(OR(ISBLANK(Spreadsheet!AO153), Spreadsheet!AO153="Waive"),IF(ISBLANK(Spreadsheet!AP153),TRUE,FALSE),IF(OR(AND(NOT(ISBLANK(Spreadsheet!AO153)),ISBLANK(Spreadsheet!AP153)),NOT(ISNUMBER(VALUE(Spreadsheet!AP153)))),FALSE,IF(OR(AND(Spreadsheet!AP153&lt;6,MOD(Spreadsheet!AP153*10,5)=0), MOD(Spreadsheet!AP153,5000)=0),TRUE,FALSE)))</f>
        <v>1</v>
      </c>
      <c r="BT153" s="5" t="b">
        <f t="array" ref="BT153">IF(ISBLANK(Spreadsheet!AQ153),TRUE,ISNUMBER(MATCH(TRUE,EXACT(Spreadsheet!AQ153,EnrollWaive),0)))</f>
        <v>1</v>
      </c>
      <c r="BU153" s="5" t="b">
        <f t="array" ref="BU153">IF(ISBLANK(Spreadsheet!AR153),TRUE,ISNUMBER(MATCH(TRUE,EXACT(Spreadsheet!AR153,LifeBenefitClasses),0)))</f>
        <v>1</v>
      </c>
      <c r="BV153" s="5" t="b">
        <f>IF(OR(ISBLANK(Spreadsheet!AR153), Spreadsheet!AR153="Waive"),IF(ISBLANK(Spreadsheet!AS153),TRUE,FALSE),IF(OR(AND(NOT(ISBLANK(Spreadsheet!AR153)),ISBLANK(Spreadsheet!AS153)),NOT(ISNUMBER(VALUE(Spreadsheet!AS153)))),FALSE,IF(OR(AND(Spreadsheet!AS153&lt;6,MOD(Spreadsheet!AS153*10,5)=0), MOD(Spreadsheet!AS153,10000)=0),TRUE,FALSE)))</f>
        <v>1</v>
      </c>
      <c r="BW153" s="5" t="b">
        <f t="array" ref="BW153">IF(ISBLANK(Spreadsheet!AT153),TRUE,ISNUMBER(MATCH(TRUE,EXACT(Spreadsheet!AT153,LifeBenefitClasses),0)))</f>
        <v>1</v>
      </c>
      <c r="BX153" s="5" t="b">
        <f>IF(OR(ISBLANK(Spreadsheet!AT153), Spreadsheet!AT153="Waive"),IF(ISBLANK(Spreadsheet!AU153),TRUE,FALSE),IF(OR(AND(NOT(ISBLANK(Spreadsheet!AT153)),ISBLANK(Spreadsheet!AU153)),NOT(ISNUMBER(VALUE(Spreadsheet!AU153)))),FALSE,IF(AND(NOT(OR(ISBLANK(Spreadsheet!AT153),Spreadsheet!AT153="Waive")),NOT(OR(ISBLANK(Spreadsheet!AR153),Spreadsheet!AR153="Waive")),MOD(Spreadsheet!AU153,5000)=0, Spreadsheet!AU153&lt;=(Spreadsheet!AS153*0.5)),TRUE,FALSE)))</f>
        <v>1</v>
      </c>
      <c r="BY153" s="5" t="b">
        <f t="array" ref="BY153">IF(ISBLANK(Spreadsheet!AV153),TRUE,ISNUMBER(MATCH(TRUE,EXACT(Spreadsheet!AV153,EnrollWaive),0)))</f>
        <v>1</v>
      </c>
      <c r="BZ153" s="5" t="b">
        <f t="array" ref="BZ153">IF(ISBLANK(Spreadsheet!AW153),TRUE,ISNUMBER(MATCH(TRUE,EXACT(Spreadsheet!AW153,LifeBenefitClasses),0)))</f>
        <v>1</v>
      </c>
      <c r="CA153" s="5" t="b">
        <f t="array" ref="CA153">IF(ISBLANK(Spreadsheet!AX153),TRUE,ISNUMBER(MATCH(TRUE,EXACT(Spreadsheet!AX153,LifeBenefitClasses),0)))</f>
        <v>1</v>
      </c>
      <c r="CB153" s="5" t="b">
        <f t="array" ref="CB153">IF(ISBLANK(Spreadsheet!AY153),TRUE,ISNUMBER(MATCH(TRUE,EXACT(Spreadsheet!AY153,LifeBenefitClasses),0)))</f>
        <v>1</v>
      </c>
      <c r="CC153" s="5" t="b">
        <f t="array" ref="CC153">IF(ISBLANK(Spreadsheet!AZ153),TRUE,ISNUMBER(MATCH(TRUE,EXACT(Spreadsheet!AZ153,LifeBenefitClasses),0)))</f>
        <v>1</v>
      </c>
      <c r="CD153" s="5" t="b">
        <f t="array" ref="CD153">IF(ISBLANK(Spreadsheet!BA153),TRUE,ISNUMBER(MATCH(TRUE,EXACT(Spreadsheet!BA153,LifeBenefitClasses),0)))</f>
        <v>1</v>
      </c>
      <c r="CE153" s="5" t="b">
        <f>IF(OR(ISBLANK(Spreadsheet!BA153), Spreadsheet!BA153="Waive"),IF(ISBLANK(Spreadsheet!BB153),TRUE,FALSE),IF(OR(AND(NOT(ISBLANK(Spreadsheet!BA153)),ISBLANK(Spreadsheet!BB153)),NOT(ISNUMBER(VALUE(Spreadsheet!BB153))),ISBLANK(Spreadsheet!BC153),NOT(ISNUMBER(VALUE(Spreadsheet!BC153)))),FALSE,IF(AND(Spreadsheet!BB153&gt;=50000,Spreadsheet!BB153&lt;=250000,MOD(Spreadsheet!BB153,10000)=0,Spreadsheet!BB153&lt;=(10*Spreadsheet!BC153)),TRUE,FALSE)))</f>
        <v>1</v>
      </c>
      <c r="CF153" s="5" t="b">
        <f>IF(NOT(ISBLANK(Spreadsheet!BC153)),AND(ISNUMBER(VALUE(Spreadsheet!BC153)),Spreadsheet!BC153&gt;0),AND(OR(ISBLANK(Spreadsheet!AO153),Spreadsheet!AO153="Waive",AND(NOT(OR(ISBLANK(Spreadsheet!AO153),Spreadsheet!AO153="Waive")),Spreadsheet!AP153&gt;=6)),OR(ISBLANK(Spreadsheet!AR153),AND(NOT(OR(ISBLANK(Spreadsheet!AR153),Spreadsheet!AR153="Waive")),Spreadsheet!AS153&gt;=6)),OR(ISBLANK(Spreadsheet!AW153)),OR(ISBLANK(Spreadsheet!AX153)),OR(ISBLANK(Spreadsheet!AY153)),OR(ISBLANK(Spreadsheet!AZ153)),OR(ISBLANK(Spreadsheet!BA153),Spreadsheet!BA153="Waive")))</f>
        <v>1</v>
      </c>
      <c r="CG153" s="5" t="b">
        <f t="shared" ca="1" si="13"/>
        <v>1</v>
      </c>
    </row>
    <row r="154" spans="8:85" x14ac:dyDescent="0.3">
      <c r="H154" s="5">
        <f t="shared" ca="1" si="10"/>
        <v>2</v>
      </c>
      <c r="I154" s="5" t="str">
        <f t="shared" ca="1" si="11"/>
        <v/>
      </c>
      <c r="J154" s="5" t="str">
        <f>IF(AND(NOT(ISBLANK(Spreadsheet!C154)),ISBLANK(Spreadsheet!D154)),Spreadsheet!F154&amp;" "&amp;Spreadsheet!H154,"")</f>
        <v/>
      </c>
      <c r="K154" s="5">
        <f>IF(AND(NOT(ISBLANK(Spreadsheet!C154)),ISBLANK(Spreadsheet!D154)),COUNTIFS(Spreadsheet!E155:E$786,"=Child",Spreadsheet!C155:C$786, "="&amp;Spreadsheet!C154) + COUNTIFS(Spreadsheet!E155:E$786,"=Step-child",Spreadsheet!C155:C$786, "="&amp;Spreadsheet!C154),0)</f>
        <v>0</v>
      </c>
      <c r="L154" s="5">
        <f>IF(NOT(ISBLANK(J154)),COUNTIFS(Spreadsheet!E155:E$786,"=Wife",Spreadsheet!C155:C$786, "="&amp;Spreadsheet!C154) + COUNTIFS(Spreadsheet!E155:E$786,"=Husband",Spreadsheet!C155:C$786, "="&amp;Spreadsheet!C154),0)</f>
        <v>0</v>
      </c>
      <c r="M154" s="5">
        <f>IF(NOT(ISBLANK(Spreadsheet!AJ154)),VLOOKUP(Spreadsheet!AJ154,'Drop Downs'!$P$2:$R$16,3,FALSE),0)</f>
        <v>0</v>
      </c>
      <c r="N154" s="5">
        <f>IF(NOT(ISBLANK(Spreadsheet!AJ154)), VLOOKUP(Spreadsheet!AJ154,'Drop Downs'!$P$2:$R$16,2,FALSE),0)</f>
        <v>0</v>
      </c>
      <c r="O154" s="5">
        <f>IF(NOT(ISBLANK(Spreadsheet!AL154)),VLOOKUP(Spreadsheet!AL154,'Drop Downs'!$P$2:$R$16,3,FALSE), 0)</f>
        <v>0</v>
      </c>
      <c r="P154" s="5">
        <f>IF(NOT(ISBLANK(Spreadsheet!AL154)),VLOOKUP(Spreadsheet!AL154,'Drop Downs'!$P$2:$R$16,2,FALSE),0)</f>
        <v>0</v>
      </c>
      <c r="Q154" s="5">
        <f>IF(NOT(ISBLANK(Spreadsheet!AN154)),VLOOKUP(Spreadsheet!AN154,'Drop Downs'!$P$2:$R$16,3,FALSE),0)</f>
        <v>0</v>
      </c>
      <c r="R154" s="5">
        <f>IF(NOT(ISBLANK(Spreadsheet!AN154)),VLOOKUP(Spreadsheet!AN154,'Drop Downs'!$P$2:$R$16,2,FALSE),0)</f>
        <v>0</v>
      </c>
      <c r="S154" s="5" t="str">
        <f>IF(OR(M154&gt;K154,N154&gt;L154,O154&gt;K154, Q154&gt;K154,N154&gt;L154, P154&gt;L154, R154&gt;L154),"Member currently has a coverage election over what he/she needs.  Please add more dependents or adjust the coverage election.","")&amp;(IF(AND(NOT(ISBLANK(Spreadsheet!C154)),NOT(ISBLANK(Spreadsheet!D154)),ISBLANK(Spreadsheet!E154)),"Dependent lacks a relationship to member.Please select one from the drop-down.",""))</f>
        <v/>
      </c>
      <c r="T154" s="5" t="b">
        <f t="shared" si="12"/>
        <v>1</v>
      </c>
      <c r="U154" s="5" t="b">
        <f>OR(ISBLANK(Spreadsheet!C154),IF(NOT(ISBLANK(Spreadsheet!D154)),NOT(ISBLANK(Spreadsheet!E154)),TRUE))</f>
        <v>1</v>
      </c>
      <c r="V154" s="5" t="b">
        <f>OR(ISBLANK(Spreadsheet!C154), NOT(ISBLANK(Spreadsheet!I154)))</f>
        <v>1</v>
      </c>
      <c r="W154" s="5" t="b">
        <f>OR(ISBLANK(Spreadsheet!D154),NOT(ISBLANK(Spreadsheet!C154)))</f>
        <v>1</v>
      </c>
      <c r="X154" s="155" t="str">
        <f>REPT("0",MIN(FIND({1,2,3,4,5,6,7,8,9},Spreadsheet!C154&amp;"123456789"))-1)&amp;IF(ISBLANK(Spreadsheet!C154),"",SUMPRODUCT(MID(0&amp;Spreadsheet!C154,LARGE(INDEX(ISNUMBER(--MID(Spreadsheet!C154,ROW($1:$225),1))*
 ROW($1:$225),0),ROW($1:$225))+1,1)*10^ROW($1:$225)/10))</f>
        <v/>
      </c>
      <c r="Y154" s="5" t="b">
        <f>IF(NOT(ISBLANK(Spreadsheet!C154)),IF(AND(ISNUMBER(VALUE(Spreadsheet!C154)), LEN(Spreadsheet!C154)=9),TRUE,FALSE),TRUE)</f>
        <v>1</v>
      </c>
      <c r="Z154" s="155" t="str">
        <f>REPT("0",MIN(FIND({1,2,3,4,5,6,7,8,9},Spreadsheet!D154&amp;"123456789"))-1)&amp;IF(ISBLANK(Spreadsheet!D154),"",SUMPRODUCT(MID(0&amp;Spreadsheet!D154,LARGE(INDEX(ISNUMBER(--MID(Spreadsheet!D154,ROW($1:$225),1))*
 ROW($1:$225),0),ROW($1:$225))+1,1)*10^ROW($1:$225)/10))</f>
        <v/>
      </c>
      <c r="AA154" s="5" t="b">
        <f>IF(AND(NOT(ISBLANK(Spreadsheet!D154)),NOT(ISBLANK(Spreadsheet!C154))),IF(AND(ISNUMBER(VALUE(Spreadsheet!D154)), LEN(Spreadsheet!D154)=9),TRUE,FALSE),IF(AND(NOT(ISBLANK(Spreadsheet!D154)),ISBLANK(Spreadsheet!C154)),FALSE,TRUE))</f>
        <v>1</v>
      </c>
      <c r="AB154" s="5" t="b">
        <f>OR(ISBLANK(Spreadsheet!Y154),IF(NOT(ISBLANK(Spreadsheet!Y154)),LEN(Spreadsheet!Y154)=10,ISNUMBER(VALUE(Spreadsheet!Y154))))</f>
        <v>1</v>
      </c>
      <c r="AC154" s="5" t="b">
        <f>OR(ISBLANK(Spreadsheet!AI154), AND(NOT(ISBLANK(Spreadsheet!AJ154)), NOT(ISNUMBER(SEARCH("Waive",Spreadsheet!AJ154)))))</f>
        <v>1</v>
      </c>
      <c r="AD154" s="5" t="b">
        <f>OR(ISBLANK(Spreadsheet!AK154), AND(NOT(ISBLANK(Spreadsheet!AL154)), NOT(ISNUMBER(SEARCH("Waive",Spreadsheet!AL154)))))</f>
        <v>1</v>
      </c>
      <c r="AE154" s="5" t="b">
        <f>OR(ISBLANK(Spreadsheet!AM154), AND(NOT(ISBLANK(Spreadsheet!AN154)), NOT(ISNUMBER(SEARCH("Waive", Spreadsheet!AN154)))))</f>
        <v>1</v>
      </c>
      <c r="AF154" s="5" t="b">
        <f>OR(ISBLANK(Spreadsheet!C154), NOT(ISBLANK(Spreadsheet!D154)),NOT(ISBLANK(Spreadsheet!L154)))</f>
        <v>1</v>
      </c>
      <c r="AG154" s="5" t="b">
        <f>IF(AND(NOT(ISBLANK(Spreadsheet!C154)), NOT(ISBLANK(Spreadsheet!D154)),Spreadsheet!C154&lt;&gt;Spreadsheet!D154),IF(ISERROR(VLOOKUP(Spreadsheet!C154, Spreadsheet!$C$6:'Spreadsheet'!$C153,1,FALSE)), FALSE, TRUE),TRUE)</f>
        <v>1</v>
      </c>
      <c r="AH154" s="5" t="b">
        <f>Spreadsheet!$B$2=Spreadsheet!AD154</f>
        <v>1</v>
      </c>
      <c r="AI154" s="5" t="b">
        <f>IF(ISBLANK(Spreadsheet!G154),TRUE,IF(OR(LEN(Spreadsheet!G154)&gt;1,ISNUMBER(VALUE(Spreadsheet!G154))),FALSE,TRUE))</f>
        <v>1</v>
      </c>
      <c r="AJ154" s="5" t="b">
        <f>OR(ISBLANK(Spreadsheet!C154), NOT(ISBLANK(Spreadsheet!B154)), NOT(ISBLANK(Spreadsheet!D154)))</f>
        <v>1</v>
      </c>
      <c r="AK154" s="5" t="b">
        <f t="array" ref="AK154">IF(OR(AND(ISBLANK(Spreadsheet!E154),ISBLANK(Spreadsheet!D154),NOT(ISBLANK(Spreadsheet!C154))),AND(ISBLANK(Spreadsheet!E154),ISBLANK(Spreadsheet!D154),ISBLANK(Spreadsheet!C154))),TRUE,ISNUMBER(MATCH(TRUE,EXACT(Spreadsheet!E154,Relationships),0)))</f>
        <v>1</v>
      </c>
      <c r="AL154" s="5" t="b">
        <f>IF(NOT(ISBLANK(Spreadsheet!C154)),IF(OR(ISBLANK(Spreadsheet!F154),LEN(Spreadsheet!F154)&gt;40),FALSE,TRUE),TRUE)</f>
        <v>1</v>
      </c>
      <c r="AM154" s="5" t="b">
        <f>IF(NOT(ISBLANK(Spreadsheet!C154)),IF(OR(ISBLANK(Spreadsheet!H154),LEN(Spreadsheet!H154)&gt;40),FALSE,TRUE),TRUE)</f>
        <v>1</v>
      </c>
      <c r="AN154" s="5" t="b">
        <f t="array" ref="AN154">IF(ISBLANK(Spreadsheet!I154),TRUE,ISNUMBER(MATCH(TRUE,EXACT(Spreadsheet!I154,GenderValues),0)))</f>
        <v>1</v>
      </c>
      <c r="AO154" s="5" t="b">
        <f ca="1">IF(ISERROR(DATEVALUE(TEXT(Spreadsheet!J154,"mm/dd/yyyy")) &gt; TODAY()),IF(AND(ISBLANK(Spreadsheet!J154),ISBLANK(Spreadsheet!C154)),TRUE,FALSE),IF(DATEVALUE(TEXT(Spreadsheet!J154,"mm/dd/yyyy")) &gt; TODAY(),FALSE,TRUE))</f>
        <v>1</v>
      </c>
      <c r="AP154" s="5" t="b">
        <f>OR(ISBLANK(Spreadsheet!K154),LEN(Spreadsheet!K154)&lt;=100)</f>
        <v>1</v>
      </c>
      <c r="AQ154" s="5" t="b">
        <f t="array" ref="AQ154">IF(OR(AND(ISBLANK(Spreadsheet!L154),ISBLANK(Spreadsheet!C154)),AND(NOT(ISBLANK(Spreadsheet!C154)),NOT(ISBLANK(Spreadsheet!D154)))),TRUE,ISNUMBER(MATCH(TRUE,EXACT(Spreadsheet!L154,MaritalStatus),0)))</f>
        <v>1</v>
      </c>
      <c r="AR154" s="5" t="b">
        <f ca="1">IF(ISERROR(DATEVALUE(TEXT(Spreadsheet!M154,"mm/dd/yyyy")) &gt; TODAY()),IF(ISBLANK(Spreadsheet!M154),TRUE,FALSE),IF(DATEVALUE(TEXT(Spreadsheet!M154,"mm/dd/yyyy")) &gt; TODAY(),FALSE,TRUE))</f>
        <v>1</v>
      </c>
      <c r="AS154" s="5" t="b">
        <f>OR(ISBLANK(Spreadsheet!N154),LEN(Spreadsheet!N154)&lt;=100)</f>
        <v>1</v>
      </c>
      <c r="AT154" s="5" t="b">
        <f>OR(ISBLANK(Spreadsheet!O154),UPPER(Spreadsheet!O154)="YES")</f>
        <v>1</v>
      </c>
      <c r="AU154" s="5" t="b">
        <f>OR(ISBLANK(Spreadsheet!P154),UPPER(Spreadsheet!P154)="YES")</f>
        <v>1</v>
      </c>
      <c r="AV154" s="5" t="b">
        <f t="array" ref="AV154">IF(ISBLANK(Spreadsheet!Q154),TRUE,ISNUMBER(MATCH(TRUE,EXACT(Spreadsheet!Q154,OnGroupsPriorIns),0)))</f>
        <v>1</v>
      </c>
      <c r="AW154" s="5" t="b">
        <f>OR(ISBLANK(Spreadsheet!R154),UPPER(Spreadsheet!R154)="YES")</f>
        <v>1</v>
      </c>
      <c r="AX154" s="5" t="b">
        <f>OR(ISBLANK(Spreadsheet!S154),UPPER(Spreadsheet!S154)="YES")</f>
        <v>1</v>
      </c>
      <c r="AY154" s="5" t="b">
        <f>OR(AND(ISBLANK(Spreadsheet!C154),LEN(Spreadsheet!T154)=0),AND(NOT(ISBLANK(Spreadsheet!C154)),LEN(Spreadsheet!T154)&gt;0,LEN(Spreadsheet!T154)&lt;=50))</f>
        <v>1</v>
      </c>
      <c r="AZ154" s="5" t="b">
        <f>OR(LEN(Spreadsheet!U154)=0,AND(LEN(Spreadsheet!U154)&gt;0,LEN(Spreadsheet!U154)&lt;=50))</f>
        <v>1</v>
      </c>
      <c r="BA154" s="5" t="b">
        <f>OR(AND(ISBLANK(Spreadsheet!C154),LEN(Spreadsheet!V154)=0),AND(NOT(ISBLANK(Spreadsheet!C154)),LEN(Spreadsheet!V154)&gt;0,LEN(Spreadsheet!V154)&lt;=50))</f>
        <v>1</v>
      </c>
      <c r="BB154" s="5" t="b">
        <f t="array" ref="BB154">IF(AND(ISBLANK(Spreadsheet!C154),LEN(Spreadsheet!W154)=0),TRUE,ISNUMBER(MATCH(TRUE,EXACT(Spreadsheet!W154,States),0)))</f>
        <v>1</v>
      </c>
      <c r="BC154" s="5" t="b">
        <f>OR(AND(ISBLANK(Spreadsheet!C154),LEN(Spreadsheet!X154)=0),AND(NOT(ISBLANK(Spreadsheet!C154)),LEN(Spreadsheet!X154)&gt;0,LEN(Spreadsheet!X154)=5,ISNUMBER(VALUE(Spreadsheet!X154))))</f>
        <v>1</v>
      </c>
      <c r="BD154" s="5" t="b">
        <f>OR(ISBLANK(Spreadsheet!Z154),LEN(Spreadsheet!Z154)&lt;=50)</f>
        <v>1</v>
      </c>
      <c r="BE154" s="5" t="b">
        <f>ISBLANK(Spreadsheet!AA154)</f>
        <v>1</v>
      </c>
      <c r="BF154" s="5" t="b">
        <f>ISBLANK(Spreadsheet!AB154)</f>
        <v>1</v>
      </c>
      <c r="BG154" s="5" t="b">
        <f>IF(ISERROR(DATEVALUE(TEXT(Spreadsheet!AC154,"mm/dd/yyyy")) &gt; DATEVALUE(TEXT(Spreadsheet!J154,"mm/dd/yyyy"))),IF(OR(AND(ISBLANK(Spreadsheet!AC154),ISBLANK(Spreadsheet!C154)),AND(NOT(ISBLANK(Spreadsheet!C154)),ISBLANK(Spreadsheet!AC154),NOT(ISBLANK(Spreadsheet!D154)))),TRUE,FALSE),IF(DATEVALUE(TEXT(Spreadsheet!AC154,"mm/dd/yyyy")) &gt; DATEVALUE(TEXT(Spreadsheet!J154,"mm/dd/yyyy")),TRUE,FALSE))</f>
        <v>1</v>
      </c>
      <c r="BH154" s="5" t="b">
        <f>OR(AND(ISBLANK(Spreadsheet!C154),ISBLANK(Spreadsheet!AE154)),AND(NOT(ISBLANK(Spreadsheet!C154)),NOT(ISBLANK(Spreadsheet!D154)),ISBLANK(Spreadsheet!AE154)),AND(NOT(ISBLANK(Spreadsheet!C154)),ISBLANK(Spreadsheet!D154),NOT(ISBLANK(Spreadsheet!AE154)),LEN(Spreadsheet!AE154)&lt;=100))</f>
        <v>1</v>
      </c>
      <c r="BI154" s="5" t="b">
        <f t="array" ref="BI154">IF(ISBLANK(Spreadsheet!AF154),TRUE,ISNUMBER(MATCH(TRUE,EXACT(Spreadsheet!AF154,CobraShortReasons),0)))</f>
        <v>1</v>
      </c>
      <c r="BJ154" s="5" t="b">
        <f ca="1">IF(ISERROR(DATEVALUE(TEXT(Spreadsheet!AG154,"mm/dd/yyyy")) &gt; TODAY()),IF(ISBLANK(Spreadsheet!AG154),TRUE,FALSE),IF(DATEVALUE(TEXT(Spreadsheet!AG154,"mm/dd/yyyy")) &gt; TODAY(),FALSE,TRUE))</f>
        <v>1</v>
      </c>
      <c r="BK154" s="5" t="b">
        <f>OR(ISBLANK(Spreadsheet!AH154),LEN(Spreadsheet!AH154)&lt;=25)</f>
        <v>1</v>
      </c>
      <c r="BL154" s="5" t="b">
        <f t="array" aca="1" ref="BL154" ca="1">IF(ISBLANK(Spreadsheet!AI154),TRUE,ISNUMBER(MATCH(TRUE,EXACT(Spreadsheet!AI154,INDIRECT(Spreadsheet!$D$2)),0)))</f>
        <v>1</v>
      </c>
      <c r="BM154" s="5" t="b">
        <f t="array" aca="1" ref="BM154" ca="1">IF(ISBLANK(Spreadsheet!AJ154),TRUE,ISNUMBER(MATCH(TRUE,EXACT(Spreadsheet!AJ154,INDIRECT(Spreadsheet!BJ154)),0)))</f>
        <v>1</v>
      </c>
      <c r="BN154" s="5" t="b">
        <f t="array" ref="BN154">IF(ISBLANK(Spreadsheet!AK154),TRUE,ISNUMBER(MATCH(TRUE,EXACT(Spreadsheet!AK154,DentalPlans),0)))</f>
        <v>1</v>
      </c>
      <c r="BO154" s="5" t="b">
        <f t="array" aca="1" ref="BO154" ca="1">IF(ISBLANK(Spreadsheet!AL154),TRUE,ISNUMBER(MATCH(TRUE,EXACT(Spreadsheet!AL154,INDIRECT(Spreadsheet!BK154)),0)))</f>
        <v>1</v>
      </c>
      <c r="BP154" s="5" t="b">
        <f t="array" ref="BP154">IF(ISBLANK(Spreadsheet!AM154),TRUE,ISNUMBER(MATCH(TRUE,EXACT(Spreadsheet!AM154,VisionPlans),0)))</f>
        <v>1</v>
      </c>
      <c r="BQ154" s="5" t="b">
        <f t="array" aca="1" ref="BQ154" ca="1">IF(ISBLANK(Spreadsheet!AN154),TRUE,ISNUMBER(MATCH(TRUE,EXACT(Spreadsheet!AN154,INDIRECT(Spreadsheet!BL154)),0)))</f>
        <v>1</v>
      </c>
      <c r="BR154" s="5" t="b">
        <f t="array" ref="BR154">IF(ISBLANK(Spreadsheet!AO154),TRUE,ISNUMBER(MATCH(TRUE,EXACT(Spreadsheet!AO154,LifeBenefitClasses),0)))</f>
        <v>1</v>
      </c>
      <c r="BS154" s="5" t="b">
        <f>IF(OR(ISBLANK(Spreadsheet!AO154), Spreadsheet!AO154="Waive"),IF(ISBLANK(Spreadsheet!AP154),TRUE,FALSE),IF(OR(AND(NOT(ISBLANK(Spreadsheet!AO154)),ISBLANK(Spreadsheet!AP154)),NOT(ISNUMBER(VALUE(Spreadsheet!AP154)))),FALSE,IF(OR(AND(Spreadsheet!AP154&lt;6,MOD(Spreadsheet!AP154*10,5)=0), MOD(Spreadsheet!AP154,5000)=0),TRUE,FALSE)))</f>
        <v>1</v>
      </c>
      <c r="BT154" s="5" t="b">
        <f t="array" ref="BT154">IF(ISBLANK(Spreadsheet!AQ154),TRUE,ISNUMBER(MATCH(TRUE,EXACT(Spreadsheet!AQ154,EnrollWaive),0)))</f>
        <v>1</v>
      </c>
      <c r="BU154" s="5" t="b">
        <f t="array" ref="BU154">IF(ISBLANK(Spreadsheet!AR154),TRUE,ISNUMBER(MATCH(TRUE,EXACT(Spreadsheet!AR154,LifeBenefitClasses),0)))</f>
        <v>1</v>
      </c>
      <c r="BV154" s="5" t="b">
        <f>IF(OR(ISBLANK(Spreadsheet!AR154), Spreadsheet!AR154="Waive"),IF(ISBLANK(Spreadsheet!AS154),TRUE,FALSE),IF(OR(AND(NOT(ISBLANK(Spreadsheet!AR154)),ISBLANK(Spreadsheet!AS154)),NOT(ISNUMBER(VALUE(Spreadsheet!AS154)))),FALSE,IF(OR(AND(Spreadsheet!AS154&lt;6,MOD(Spreadsheet!AS154*10,5)=0), MOD(Spreadsheet!AS154,10000)=0),TRUE,FALSE)))</f>
        <v>1</v>
      </c>
      <c r="BW154" s="5" t="b">
        <f t="array" ref="BW154">IF(ISBLANK(Spreadsheet!AT154),TRUE,ISNUMBER(MATCH(TRUE,EXACT(Spreadsheet!AT154,LifeBenefitClasses),0)))</f>
        <v>1</v>
      </c>
      <c r="BX154" s="5" t="b">
        <f>IF(OR(ISBLANK(Spreadsheet!AT154), Spreadsheet!AT154="Waive"),IF(ISBLANK(Spreadsheet!AU154),TRUE,FALSE),IF(OR(AND(NOT(ISBLANK(Spreadsheet!AT154)),ISBLANK(Spreadsheet!AU154)),NOT(ISNUMBER(VALUE(Spreadsheet!AU154)))),FALSE,IF(AND(NOT(OR(ISBLANK(Spreadsheet!AT154),Spreadsheet!AT154="Waive")),NOT(OR(ISBLANK(Spreadsheet!AR154),Spreadsheet!AR154="Waive")),MOD(Spreadsheet!AU154,5000)=0, Spreadsheet!AU154&lt;=(Spreadsheet!AS154*0.5)),TRUE,FALSE)))</f>
        <v>1</v>
      </c>
      <c r="BY154" s="5" t="b">
        <f t="array" ref="BY154">IF(ISBLANK(Spreadsheet!AV154),TRUE,ISNUMBER(MATCH(TRUE,EXACT(Spreadsheet!AV154,EnrollWaive),0)))</f>
        <v>1</v>
      </c>
      <c r="BZ154" s="5" t="b">
        <f t="array" ref="BZ154">IF(ISBLANK(Spreadsheet!AW154),TRUE,ISNUMBER(MATCH(TRUE,EXACT(Spreadsheet!AW154,LifeBenefitClasses),0)))</f>
        <v>1</v>
      </c>
      <c r="CA154" s="5" t="b">
        <f t="array" ref="CA154">IF(ISBLANK(Spreadsheet!AX154),TRUE,ISNUMBER(MATCH(TRUE,EXACT(Spreadsheet!AX154,LifeBenefitClasses),0)))</f>
        <v>1</v>
      </c>
      <c r="CB154" s="5" t="b">
        <f t="array" ref="CB154">IF(ISBLANK(Spreadsheet!AY154),TRUE,ISNUMBER(MATCH(TRUE,EXACT(Spreadsheet!AY154,LifeBenefitClasses),0)))</f>
        <v>1</v>
      </c>
      <c r="CC154" s="5" t="b">
        <f t="array" ref="CC154">IF(ISBLANK(Spreadsheet!AZ154),TRUE,ISNUMBER(MATCH(TRUE,EXACT(Spreadsheet!AZ154,LifeBenefitClasses),0)))</f>
        <v>1</v>
      </c>
      <c r="CD154" s="5" t="b">
        <f t="array" ref="CD154">IF(ISBLANK(Spreadsheet!BA154),TRUE,ISNUMBER(MATCH(TRUE,EXACT(Spreadsheet!BA154,LifeBenefitClasses),0)))</f>
        <v>1</v>
      </c>
      <c r="CE154" s="5" t="b">
        <f>IF(OR(ISBLANK(Spreadsheet!BA154), Spreadsheet!BA154="Waive"),IF(ISBLANK(Spreadsheet!BB154),TRUE,FALSE),IF(OR(AND(NOT(ISBLANK(Spreadsheet!BA154)),ISBLANK(Spreadsheet!BB154)),NOT(ISNUMBER(VALUE(Spreadsheet!BB154))),ISBLANK(Spreadsheet!BC154),NOT(ISNUMBER(VALUE(Spreadsheet!BC154)))),FALSE,IF(AND(Spreadsheet!BB154&gt;=50000,Spreadsheet!BB154&lt;=250000,MOD(Spreadsheet!BB154,10000)=0,Spreadsheet!BB154&lt;=(10*Spreadsheet!BC154)),TRUE,FALSE)))</f>
        <v>1</v>
      </c>
      <c r="CF154" s="5" t="b">
        <f>IF(NOT(ISBLANK(Spreadsheet!BC154)),AND(ISNUMBER(VALUE(Spreadsheet!BC154)),Spreadsheet!BC154&gt;0),AND(OR(ISBLANK(Spreadsheet!AO154),Spreadsheet!AO154="Waive",AND(NOT(OR(ISBLANK(Spreadsheet!AO154),Spreadsheet!AO154="Waive")),Spreadsheet!AP154&gt;=6)),OR(ISBLANK(Spreadsheet!AR154),AND(NOT(OR(ISBLANK(Spreadsheet!AR154),Spreadsheet!AR154="Waive")),Spreadsheet!AS154&gt;=6)),OR(ISBLANK(Spreadsheet!AW154)),OR(ISBLANK(Spreadsheet!AX154)),OR(ISBLANK(Spreadsheet!AY154)),OR(ISBLANK(Spreadsheet!AZ154)),OR(ISBLANK(Spreadsheet!BA154),Spreadsheet!BA154="Waive")))</f>
        <v>1</v>
      </c>
      <c r="CG154" s="5" t="b">
        <f t="shared" ca="1" si="13"/>
        <v>1</v>
      </c>
    </row>
    <row r="155" spans="8:85" x14ac:dyDescent="0.3">
      <c r="H155" s="5">
        <f t="shared" ca="1" si="10"/>
        <v>2</v>
      </c>
      <c r="I155" s="5" t="str">
        <f t="shared" ca="1" si="11"/>
        <v/>
      </c>
      <c r="J155" s="5" t="str">
        <f>IF(AND(NOT(ISBLANK(Spreadsheet!C155)),ISBLANK(Spreadsheet!D155)),Spreadsheet!F155&amp;" "&amp;Spreadsheet!H155,"")</f>
        <v/>
      </c>
      <c r="K155" s="5">
        <f>IF(AND(NOT(ISBLANK(Spreadsheet!C155)),ISBLANK(Spreadsheet!D155)),COUNTIFS(Spreadsheet!E156:E$786,"=Child",Spreadsheet!C156:C$786, "="&amp;Spreadsheet!C155) + COUNTIFS(Spreadsheet!E156:E$786,"=Step-child",Spreadsheet!C156:C$786, "="&amp;Spreadsheet!C155),0)</f>
        <v>0</v>
      </c>
      <c r="L155" s="5">
        <f>IF(NOT(ISBLANK(J155)),COUNTIFS(Spreadsheet!E156:E$786,"=Wife",Spreadsheet!C156:C$786, "="&amp;Spreadsheet!C155) + COUNTIFS(Spreadsheet!E156:E$786,"=Husband",Spreadsheet!C156:C$786, "="&amp;Spreadsheet!C155),0)</f>
        <v>0</v>
      </c>
      <c r="M155" s="5">
        <f>IF(NOT(ISBLANK(Spreadsheet!AJ155)),VLOOKUP(Spreadsheet!AJ155,'Drop Downs'!$P$2:$R$16,3,FALSE),0)</f>
        <v>0</v>
      </c>
      <c r="N155" s="5">
        <f>IF(NOT(ISBLANK(Spreadsheet!AJ155)), VLOOKUP(Spreadsheet!AJ155,'Drop Downs'!$P$2:$R$16,2,FALSE),0)</f>
        <v>0</v>
      </c>
      <c r="O155" s="5">
        <f>IF(NOT(ISBLANK(Spreadsheet!AL155)),VLOOKUP(Spreadsheet!AL155,'Drop Downs'!$P$2:$R$16,3,FALSE), 0)</f>
        <v>0</v>
      </c>
      <c r="P155" s="5">
        <f>IF(NOT(ISBLANK(Spreadsheet!AL155)),VLOOKUP(Spreadsheet!AL155,'Drop Downs'!$P$2:$R$16,2,FALSE),0)</f>
        <v>0</v>
      </c>
      <c r="Q155" s="5">
        <f>IF(NOT(ISBLANK(Spreadsheet!AN155)),VLOOKUP(Spreadsheet!AN155,'Drop Downs'!$P$2:$R$16,3,FALSE),0)</f>
        <v>0</v>
      </c>
      <c r="R155" s="5">
        <f>IF(NOT(ISBLANK(Spreadsheet!AN155)),VLOOKUP(Spreadsheet!AN155,'Drop Downs'!$P$2:$R$16,2,FALSE),0)</f>
        <v>0</v>
      </c>
      <c r="S155" s="5" t="str">
        <f>IF(OR(M155&gt;K155,N155&gt;L155,O155&gt;K155, Q155&gt;K155,N155&gt;L155, P155&gt;L155, R155&gt;L155),"Member currently has a coverage election over what he/she needs.  Please add more dependents or adjust the coverage election.","")&amp;(IF(AND(NOT(ISBLANK(Spreadsheet!C155)),NOT(ISBLANK(Spreadsheet!D155)),ISBLANK(Spreadsheet!E155)),"Dependent lacks a relationship to member.Please select one from the drop-down.",""))</f>
        <v/>
      </c>
      <c r="T155" s="5" t="b">
        <f t="shared" si="12"/>
        <v>1</v>
      </c>
      <c r="U155" s="5" t="b">
        <f>OR(ISBLANK(Spreadsheet!C155),IF(NOT(ISBLANK(Spreadsheet!D155)),NOT(ISBLANK(Spreadsheet!E155)),TRUE))</f>
        <v>1</v>
      </c>
      <c r="V155" s="5" t="b">
        <f>OR(ISBLANK(Spreadsheet!C155), NOT(ISBLANK(Spreadsheet!I155)))</f>
        <v>1</v>
      </c>
      <c r="W155" s="5" t="b">
        <f>OR(ISBLANK(Spreadsheet!D155),NOT(ISBLANK(Spreadsheet!C155)))</f>
        <v>1</v>
      </c>
      <c r="X155" s="155" t="str">
        <f>REPT("0",MIN(FIND({1,2,3,4,5,6,7,8,9},Spreadsheet!C155&amp;"123456789"))-1)&amp;IF(ISBLANK(Spreadsheet!C155),"",SUMPRODUCT(MID(0&amp;Spreadsheet!C155,LARGE(INDEX(ISNUMBER(--MID(Spreadsheet!C155,ROW($1:$225),1))*
 ROW($1:$225),0),ROW($1:$225))+1,1)*10^ROW($1:$225)/10))</f>
        <v/>
      </c>
      <c r="Y155" s="5" t="b">
        <f>IF(NOT(ISBLANK(Spreadsheet!C155)),IF(AND(ISNUMBER(VALUE(Spreadsheet!C155)), LEN(Spreadsheet!C155)=9),TRUE,FALSE),TRUE)</f>
        <v>1</v>
      </c>
      <c r="Z155" s="155" t="str">
        <f>REPT("0",MIN(FIND({1,2,3,4,5,6,7,8,9},Spreadsheet!D155&amp;"123456789"))-1)&amp;IF(ISBLANK(Spreadsheet!D155),"",SUMPRODUCT(MID(0&amp;Spreadsheet!D155,LARGE(INDEX(ISNUMBER(--MID(Spreadsheet!D155,ROW($1:$225),1))*
 ROW($1:$225),0),ROW($1:$225))+1,1)*10^ROW($1:$225)/10))</f>
        <v/>
      </c>
      <c r="AA155" s="5" t="b">
        <f>IF(AND(NOT(ISBLANK(Spreadsheet!D155)),NOT(ISBLANK(Spreadsheet!C155))),IF(AND(ISNUMBER(VALUE(Spreadsheet!D155)), LEN(Spreadsheet!D155)=9),TRUE,FALSE),IF(AND(NOT(ISBLANK(Spreadsheet!D155)),ISBLANK(Spreadsheet!C155)),FALSE,TRUE))</f>
        <v>1</v>
      </c>
      <c r="AB155" s="5" t="b">
        <f>OR(ISBLANK(Spreadsheet!Y155),IF(NOT(ISBLANK(Spreadsheet!Y155)),LEN(Spreadsheet!Y155)=10,ISNUMBER(VALUE(Spreadsheet!Y155))))</f>
        <v>1</v>
      </c>
      <c r="AC155" s="5" t="b">
        <f>OR(ISBLANK(Spreadsheet!AI155), AND(NOT(ISBLANK(Spreadsheet!AJ155)), NOT(ISNUMBER(SEARCH("Waive",Spreadsheet!AJ155)))))</f>
        <v>1</v>
      </c>
      <c r="AD155" s="5" t="b">
        <f>OR(ISBLANK(Spreadsheet!AK155), AND(NOT(ISBLANK(Spreadsheet!AL155)), NOT(ISNUMBER(SEARCH("Waive",Spreadsheet!AL155)))))</f>
        <v>1</v>
      </c>
      <c r="AE155" s="5" t="b">
        <f>OR(ISBLANK(Spreadsheet!AM155), AND(NOT(ISBLANK(Spreadsheet!AN155)), NOT(ISNUMBER(SEARCH("Waive", Spreadsheet!AN155)))))</f>
        <v>1</v>
      </c>
      <c r="AF155" s="5" t="b">
        <f>OR(ISBLANK(Spreadsheet!C155), NOT(ISBLANK(Spreadsheet!D155)),NOT(ISBLANK(Spreadsheet!L155)))</f>
        <v>1</v>
      </c>
      <c r="AG155" s="5" t="b">
        <f>IF(AND(NOT(ISBLANK(Spreadsheet!C155)), NOT(ISBLANK(Spreadsheet!D155)),Spreadsheet!C155&lt;&gt;Spreadsheet!D155),IF(ISERROR(VLOOKUP(Spreadsheet!C155, Spreadsheet!$C$6:'Spreadsheet'!$C154,1,FALSE)), FALSE, TRUE),TRUE)</f>
        <v>1</v>
      </c>
      <c r="AH155" s="5" t="b">
        <f>Spreadsheet!$B$2=Spreadsheet!AD155</f>
        <v>1</v>
      </c>
      <c r="AI155" s="5" t="b">
        <f>IF(ISBLANK(Spreadsheet!G155),TRUE,IF(OR(LEN(Spreadsheet!G155)&gt;1,ISNUMBER(VALUE(Spreadsheet!G155))),FALSE,TRUE))</f>
        <v>1</v>
      </c>
      <c r="AJ155" s="5" t="b">
        <f>OR(ISBLANK(Spreadsheet!C155), NOT(ISBLANK(Spreadsheet!B155)), NOT(ISBLANK(Spreadsheet!D155)))</f>
        <v>1</v>
      </c>
      <c r="AK155" s="5" t="b">
        <f t="array" ref="AK155">IF(OR(AND(ISBLANK(Spreadsheet!E155),ISBLANK(Spreadsheet!D155),NOT(ISBLANK(Spreadsheet!C155))),AND(ISBLANK(Spreadsheet!E155),ISBLANK(Spreadsheet!D155),ISBLANK(Spreadsheet!C155))),TRUE,ISNUMBER(MATCH(TRUE,EXACT(Spreadsheet!E155,Relationships),0)))</f>
        <v>1</v>
      </c>
      <c r="AL155" s="5" t="b">
        <f>IF(NOT(ISBLANK(Spreadsheet!C155)),IF(OR(ISBLANK(Spreadsheet!F155),LEN(Spreadsheet!F155)&gt;40),FALSE,TRUE),TRUE)</f>
        <v>1</v>
      </c>
      <c r="AM155" s="5" t="b">
        <f>IF(NOT(ISBLANK(Spreadsheet!C155)),IF(OR(ISBLANK(Spreadsheet!H155),LEN(Spreadsheet!H155)&gt;40),FALSE,TRUE),TRUE)</f>
        <v>1</v>
      </c>
      <c r="AN155" s="5" t="b">
        <f t="array" ref="AN155">IF(ISBLANK(Spreadsheet!I155),TRUE,ISNUMBER(MATCH(TRUE,EXACT(Spreadsheet!I155,GenderValues),0)))</f>
        <v>1</v>
      </c>
      <c r="AO155" s="5" t="b">
        <f ca="1">IF(ISERROR(DATEVALUE(TEXT(Spreadsheet!J155,"mm/dd/yyyy")) &gt; TODAY()),IF(AND(ISBLANK(Spreadsheet!J155),ISBLANK(Spreadsheet!C155)),TRUE,FALSE),IF(DATEVALUE(TEXT(Spreadsheet!J155,"mm/dd/yyyy")) &gt; TODAY(),FALSE,TRUE))</f>
        <v>1</v>
      </c>
      <c r="AP155" s="5" t="b">
        <f>OR(ISBLANK(Spreadsheet!K155),LEN(Spreadsheet!K155)&lt;=100)</f>
        <v>1</v>
      </c>
      <c r="AQ155" s="5" t="b">
        <f t="array" ref="AQ155">IF(OR(AND(ISBLANK(Spreadsheet!L155),ISBLANK(Spreadsheet!C155)),AND(NOT(ISBLANK(Spreadsheet!C155)),NOT(ISBLANK(Spreadsheet!D155)))),TRUE,ISNUMBER(MATCH(TRUE,EXACT(Spreadsheet!L155,MaritalStatus),0)))</f>
        <v>1</v>
      </c>
      <c r="AR155" s="5" t="b">
        <f ca="1">IF(ISERROR(DATEVALUE(TEXT(Spreadsheet!M155,"mm/dd/yyyy")) &gt; TODAY()),IF(ISBLANK(Spreadsheet!M155),TRUE,FALSE),IF(DATEVALUE(TEXT(Spreadsheet!M155,"mm/dd/yyyy")) &gt; TODAY(),FALSE,TRUE))</f>
        <v>1</v>
      </c>
      <c r="AS155" s="5" t="b">
        <f>OR(ISBLANK(Spreadsheet!N155),LEN(Spreadsheet!N155)&lt;=100)</f>
        <v>1</v>
      </c>
      <c r="AT155" s="5" t="b">
        <f>OR(ISBLANK(Spreadsheet!O155),UPPER(Spreadsheet!O155)="YES")</f>
        <v>1</v>
      </c>
      <c r="AU155" s="5" t="b">
        <f>OR(ISBLANK(Spreadsheet!P155),UPPER(Spreadsheet!P155)="YES")</f>
        <v>1</v>
      </c>
      <c r="AV155" s="5" t="b">
        <f t="array" ref="AV155">IF(ISBLANK(Spreadsheet!Q155),TRUE,ISNUMBER(MATCH(TRUE,EXACT(Spreadsheet!Q155,OnGroupsPriorIns),0)))</f>
        <v>1</v>
      </c>
      <c r="AW155" s="5" t="b">
        <f>OR(ISBLANK(Spreadsheet!R155),UPPER(Spreadsheet!R155)="YES")</f>
        <v>1</v>
      </c>
      <c r="AX155" s="5" t="b">
        <f>OR(ISBLANK(Spreadsheet!S155),UPPER(Spreadsheet!S155)="YES")</f>
        <v>1</v>
      </c>
      <c r="AY155" s="5" t="b">
        <f>OR(AND(ISBLANK(Spreadsheet!C155),LEN(Spreadsheet!T155)=0),AND(NOT(ISBLANK(Spreadsheet!C155)),LEN(Spreadsheet!T155)&gt;0,LEN(Spreadsheet!T155)&lt;=50))</f>
        <v>1</v>
      </c>
      <c r="AZ155" s="5" t="b">
        <f>OR(LEN(Spreadsheet!U155)=0,AND(LEN(Spreadsheet!U155)&gt;0,LEN(Spreadsheet!U155)&lt;=50))</f>
        <v>1</v>
      </c>
      <c r="BA155" s="5" t="b">
        <f>OR(AND(ISBLANK(Spreadsheet!C155),LEN(Spreadsheet!V155)=0),AND(NOT(ISBLANK(Spreadsheet!C155)),LEN(Spreadsheet!V155)&gt;0,LEN(Spreadsheet!V155)&lt;=50))</f>
        <v>1</v>
      </c>
      <c r="BB155" s="5" t="b">
        <f t="array" ref="BB155">IF(AND(ISBLANK(Spreadsheet!C155),LEN(Spreadsheet!W155)=0),TRUE,ISNUMBER(MATCH(TRUE,EXACT(Spreadsheet!W155,States),0)))</f>
        <v>1</v>
      </c>
      <c r="BC155" s="5" t="b">
        <f>OR(AND(ISBLANK(Spreadsheet!C155),LEN(Spreadsheet!X155)=0),AND(NOT(ISBLANK(Spreadsheet!C155)),LEN(Spreadsheet!X155)&gt;0,LEN(Spreadsheet!X155)=5,ISNUMBER(VALUE(Spreadsheet!X155))))</f>
        <v>1</v>
      </c>
      <c r="BD155" s="5" t="b">
        <f>OR(ISBLANK(Spreadsheet!Z155),LEN(Spreadsheet!Z155)&lt;=50)</f>
        <v>1</v>
      </c>
      <c r="BE155" s="5" t="b">
        <f>ISBLANK(Spreadsheet!AA155)</f>
        <v>1</v>
      </c>
      <c r="BF155" s="5" t="b">
        <f>ISBLANK(Spreadsheet!AB155)</f>
        <v>1</v>
      </c>
      <c r="BG155" s="5" t="b">
        <f>IF(ISERROR(DATEVALUE(TEXT(Spreadsheet!AC155,"mm/dd/yyyy")) &gt; DATEVALUE(TEXT(Spreadsheet!J155,"mm/dd/yyyy"))),IF(OR(AND(ISBLANK(Spreadsheet!AC155),ISBLANK(Spreadsheet!C155)),AND(NOT(ISBLANK(Spreadsheet!C155)),ISBLANK(Spreadsheet!AC155),NOT(ISBLANK(Spreadsheet!D155)))),TRUE,FALSE),IF(DATEVALUE(TEXT(Spreadsheet!AC155,"mm/dd/yyyy")) &gt; DATEVALUE(TEXT(Spreadsheet!J155,"mm/dd/yyyy")),TRUE,FALSE))</f>
        <v>1</v>
      </c>
      <c r="BH155" s="5" t="b">
        <f>OR(AND(ISBLANK(Spreadsheet!C155),ISBLANK(Spreadsheet!AE155)),AND(NOT(ISBLANK(Spreadsheet!C155)),NOT(ISBLANK(Spreadsheet!D155)),ISBLANK(Spreadsheet!AE155)),AND(NOT(ISBLANK(Spreadsheet!C155)),ISBLANK(Spreadsheet!D155),NOT(ISBLANK(Spreadsheet!AE155)),LEN(Spreadsheet!AE155)&lt;=100))</f>
        <v>1</v>
      </c>
      <c r="BI155" s="5" t="b">
        <f t="array" ref="BI155">IF(ISBLANK(Spreadsheet!AF155),TRUE,ISNUMBER(MATCH(TRUE,EXACT(Spreadsheet!AF155,CobraShortReasons),0)))</f>
        <v>1</v>
      </c>
      <c r="BJ155" s="5" t="b">
        <f ca="1">IF(ISERROR(DATEVALUE(TEXT(Spreadsheet!AG155,"mm/dd/yyyy")) &gt; TODAY()),IF(ISBLANK(Spreadsheet!AG155),TRUE,FALSE),IF(DATEVALUE(TEXT(Spreadsheet!AG155,"mm/dd/yyyy")) &gt; TODAY(),FALSE,TRUE))</f>
        <v>1</v>
      </c>
      <c r="BK155" s="5" t="b">
        <f>OR(ISBLANK(Spreadsheet!AH155),LEN(Spreadsheet!AH155)&lt;=25)</f>
        <v>1</v>
      </c>
      <c r="BL155" s="5" t="b">
        <f t="array" aca="1" ref="BL155" ca="1">IF(ISBLANK(Spreadsheet!AI155),TRUE,ISNUMBER(MATCH(TRUE,EXACT(Spreadsheet!AI155,INDIRECT(Spreadsheet!$D$2)),0)))</f>
        <v>1</v>
      </c>
      <c r="BM155" s="5" t="b">
        <f t="array" aca="1" ref="BM155" ca="1">IF(ISBLANK(Spreadsheet!AJ155),TRUE,ISNUMBER(MATCH(TRUE,EXACT(Spreadsheet!AJ155,INDIRECT(Spreadsheet!BJ155)),0)))</f>
        <v>1</v>
      </c>
      <c r="BN155" s="5" t="b">
        <f t="array" ref="BN155">IF(ISBLANK(Spreadsheet!AK155),TRUE,ISNUMBER(MATCH(TRUE,EXACT(Spreadsheet!AK155,DentalPlans),0)))</f>
        <v>1</v>
      </c>
      <c r="BO155" s="5" t="b">
        <f t="array" aca="1" ref="BO155" ca="1">IF(ISBLANK(Spreadsheet!AL155),TRUE,ISNUMBER(MATCH(TRUE,EXACT(Spreadsheet!AL155,INDIRECT(Spreadsheet!BK155)),0)))</f>
        <v>1</v>
      </c>
      <c r="BP155" s="5" t="b">
        <f t="array" ref="BP155">IF(ISBLANK(Spreadsheet!AM155),TRUE,ISNUMBER(MATCH(TRUE,EXACT(Spreadsheet!AM155,VisionPlans),0)))</f>
        <v>1</v>
      </c>
      <c r="BQ155" s="5" t="b">
        <f t="array" aca="1" ref="BQ155" ca="1">IF(ISBLANK(Spreadsheet!AN155),TRUE,ISNUMBER(MATCH(TRUE,EXACT(Spreadsheet!AN155,INDIRECT(Spreadsheet!BL155)),0)))</f>
        <v>1</v>
      </c>
      <c r="BR155" s="5" t="b">
        <f t="array" ref="BR155">IF(ISBLANK(Spreadsheet!AO155),TRUE,ISNUMBER(MATCH(TRUE,EXACT(Spreadsheet!AO155,LifeBenefitClasses),0)))</f>
        <v>1</v>
      </c>
      <c r="BS155" s="5" t="b">
        <f>IF(OR(ISBLANK(Spreadsheet!AO155), Spreadsheet!AO155="Waive"),IF(ISBLANK(Spreadsheet!AP155),TRUE,FALSE),IF(OR(AND(NOT(ISBLANK(Spreadsheet!AO155)),ISBLANK(Spreadsheet!AP155)),NOT(ISNUMBER(VALUE(Spreadsheet!AP155)))),FALSE,IF(OR(AND(Spreadsheet!AP155&lt;6,MOD(Spreadsheet!AP155*10,5)=0), MOD(Spreadsheet!AP155,5000)=0),TRUE,FALSE)))</f>
        <v>1</v>
      </c>
      <c r="BT155" s="5" t="b">
        <f t="array" ref="BT155">IF(ISBLANK(Spreadsheet!AQ155),TRUE,ISNUMBER(MATCH(TRUE,EXACT(Spreadsheet!AQ155,EnrollWaive),0)))</f>
        <v>1</v>
      </c>
      <c r="BU155" s="5" t="b">
        <f t="array" ref="BU155">IF(ISBLANK(Spreadsheet!AR155),TRUE,ISNUMBER(MATCH(TRUE,EXACT(Spreadsheet!AR155,LifeBenefitClasses),0)))</f>
        <v>1</v>
      </c>
      <c r="BV155" s="5" t="b">
        <f>IF(OR(ISBLANK(Spreadsheet!AR155), Spreadsheet!AR155="Waive"),IF(ISBLANK(Spreadsheet!AS155),TRUE,FALSE),IF(OR(AND(NOT(ISBLANK(Spreadsheet!AR155)),ISBLANK(Spreadsheet!AS155)),NOT(ISNUMBER(VALUE(Spreadsheet!AS155)))),FALSE,IF(OR(AND(Spreadsheet!AS155&lt;6,MOD(Spreadsheet!AS155*10,5)=0), MOD(Spreadsheet!AS155,10000)=0),TRUE,FALSE)))</f>
        <v>1</v>
      </c>
      <c r="BW155" s="5" t="b">
        <f t="array" ref="BW155">IF(ISBLANK(Spreadsheet!AT155),TRUE,ISNUMBER(MATCH(TRUE,EXACT(Spreadsheet!AT155,LifeBenefitClasses),0)))</f>
        <v>1</v>
      </c>
      <c r="BX155" s="5" t="b">
        <f>IF(OR(ISBLANK(Spreadsheet!AT155), Spreadsheet!AT155="Waive"),IF(ISBLANK(Spreadsheet!AU155),TRUE,FALSE),IF(OR(AND(NOT(ISBLANK(Spreadsheet!AT155)),ISBLANK(Spreadsheet!AU155)),NOT(ISNUMBER(VALUE(Spreadsheet!AU155)))),FALSE,IF(AND(NOT(OR(ISBLANK(Spreadsheet!AT155),Spreadsheet!AT155="Waive")),NOT(OR(ISBLANK(Spreadsheet!AR155),Spreadsheet!AR155="Waive")),MOD(Spreadsheet!AU155,5000)=0, Spreadsheet!AU155&lt;=(Spreadsheet!AS155*0.5)),TRUE,FALSE)))</f>
        <v>1</v>
      </c>
      <c r="BY155" s="5" t="b">
        <f t="array" ref="BY155">IF(ISBLANK(Spreadsheet!AV155),TRUE,ISNUMBER(MATCH(TRUE,EXACT(Spreadsheet!AV155,EnrollWaive),0)))</f>
        <v>1</v>
      </c>
      <c r="BZ155" s="5" t="b">
        <f t="array" ref="BZ155">IF(ISBLANK(Spreadsheet!AW155),TRUE,ISNUMBER(MATCH(TRUE,EXACT(Spreadsheet!AW155,LifeBenefitClasses),0)))</f>
        <v>1</v>
      </c>
      <c r="CA155" s="5" t="b">
        <f t="array" ref="CA155">IF(ISBLANK(Spreadsheet!AX155),TRUE,ISNUMBER(MATCH(TRUE,EXACT(Spreadsheet!AX155,LifeBenefitClasses),0)))</f>
        <v>1</v>
      </c>
      <c r="CB155" s="5" t="b">
        <f t="array" ref="CB155">IF(ISBLANK(Spreadsheet!AY155),TRUE,ISNUMBER(MATCH(TRUE,EXACT(Spreadsheet!AY155,LifeBenefitClasses),0)))</f>
        <v>1</v>
      </c>
      <c r="CC155" s="5" t="b">
        <f t="array" ref="CC155">IF(ISBLANK(Spreadsheet!AZ155),TRUE,ISNUMBER(MATCH(TRUE,EXACT(Spreadsheet!AZ155,LifeBenefitClasses),0)))</f>
        <v>1</v>
      </c>
      <c r="CD155" s="5" t="b">
        <f t="array" ref="CD155">IF(ISBLANK(Spreadsheet!BA155),TRUE,ISNUMBER(MATCH(TRUE,EXACT(Spreadsheet!BA155,LifeBenefitClasses),0)))</f>
        <v>1</v>
      </c>
      <c r="CE155" s="5" t="b">
        <f>IF(OR(ISBLANK(Spreadsheet!BA155), Spreadsheet!BA155="Waive"),IF(ISBLANK(Spreadsheet!BB155),TRUE,FALSE),IF(OR(AND(NOT(ISBLANK(Spreadsheet!BA155)),ISBLANK(Spreadsheet!BB155)),NOT(ISNUMBER(VALUE(Spreadsheet!BB155))),ISBLANK(Spreadsheet!BC155),NOT(ISNUMBER(VALUE(Spreadsheet!BC155)))),FALSE,IF(AND(Spreadsheet!BB155&gt;=50000,Spreadsheet!BB155&lt;=250000,MOD(Spreadsheet!BB155,10000)=0,Spreadsheet!BB155&lt;=(10*Spreadsheet!BC155)),TRUE,FALSE)))</f>
        <v>1</v>
      </c>
      <c r="CF155" s="5" t="b">
        <f>IF(NOT(ISBLANK(Spreadsheet!BC155)),AND(ISNUMBER(VALUE(Spreadsheet!BC155)),Spreadsheet!BC155&gt;0),AND(OR(ISBLANK(Spreadsheet!AO155),Spreadsheet!AO155="Waive",AND(NOT(OR(ISBLANK(Spreadsheet!AO155),Spreadsheet!AO155="Waive")),Spreadsheet!AP155&gt;=6)),OR(ISBLANK(Spreadsheet!AR155),AND(NOT(OR(ISBLANK(Spreadsheet!AR155),Spreadsheet!AR155="Waive")),Spreadsheet!AS155&gt;=6)),OR(ISBLANK(Spreadsheet!AW155)),OR(ISBLANK(Spreadsheet!AX155)),OR(ISBLANK(Spreadsheet!AY155)),OR(ISBLANK(Spreadsheet!AZ155)),OR(ISBLANK(Spreadsheet!BA155),Spreadsheet!BA155="Waive")))</f>
        <v>1</v>
      </c>
      <c r="CG155" s="5" t="b">
        <f t="shared" ca="1" si="13"/>
        <v>1</v>
      </c>
    </row>
    <row r="156" spans="8:85" x14ac:dyDescent="0.3">
      <c r="H156" s="5">
        <f t="shared" ca="1" si="10"/>
        <v>2</v>
      </c>
      <c r="I156" s="5" t="str">
        <f t="shared" ca="1" si="11"/>
        <v/>
      </c>
      <c r="J156" s="5" t="str">
        <f>IF(AND(NOT(ISBLANK(Spreadsheet!C156)),ISBLANK(Spreadsheet!D156)),Spreadsheet!F156&amp;" "&amp;Spreadsheet!H156,"")</f>
        <v/>
      </c>
      <c r="K156" s="5">
        <f>IF(AND(NOT(ISBLANK(Spreadsheet!C156)),ISBLANK(Spreadsheet!D156)),COUNTIFS(Spreadsheet!E157:E$786,"=Child",Spreadsheet!C157:C$786, "="&amp;Spreadsheet!C156) + COUNTIFS(Spreadsheet!E157:E$786,"=Step-child",Spreadsheet!C157:C$786, "="&amp;Spreadsheet!C156),0)</f>
        <v>0</v>
      </c>
      <c r="L156" s="5">
        <f>IF(NOT(ISBLANK(J156)),COUNTIFS(Spreadsheet!E157:E$786,"=Wife",Spreadsheet!C157:C$786, "="&amp;Spreadsheet!C156) + COUNTIFS(Spreadsheet!E157:E$786,"=Husband",Spreadsheet!C157:C$786, "="&amp;Spreadsheet!C156),0)</f>
        <v>0</v>
      </c>
      <c r="M156" s="5">
        <f>IF(NOT(ISBLANK(Spreadsheet!AJ156)),VLOOKUP(Spreadsheet!AJ156,'Drop Downs'!$P$2:$R$16,3,FALSE),0)</f>
        <v>0</v>
      </c>
      <c r="N156" s="5">
        <f>IF(NOT(ISBLANK(Spreadsheet!AJ156)), VLOOKUP(Spreadsheet!AJ156,'Drop Downs'!$P$2:$R$16,2,FALSE),0)</f>
        <v>0</v>
      </c>
      <c r="O156" s="5">
        <f>IF(NOT(ISBLANK(Spreadsheet!AL156)),VLOOKUP(Spreadsheet!AL156,'Drop Downs'!$P$2:$R$16,3,FALSE), 0)</f>
        <v>0</v>
      </c>
      <c r="P156" s="5">
        <f>IF(NOT(ISBLANK(Spreadsheet!AL156)),VLOOKUP(Spreadsheet!AL156,'Drop Downs'!$P$2:$R$16,2,FALSE),0)</f>
        <v>0</v>
      </c>
      <c r="Q156" s="5">
        <f>IF(NOT(ISBLANK(Spreadsheet!AN156)),VLOOKUP(Spreadsheet!AN156,'Drop Downs'!$P$2:$R$16,3,FALSE),0)</f>
        <v>0</v>
      </c>
      <c r="R156" s="5">
        <f>IF(NOT(ISBLANK(Spreadsheet!AN156)),VLOOKUP(Spreadsheet!AN156,'Drop Downs'!$P$2:$R$16,2,FALSE),0)</f>
        <v>0</v>
      </c>
      <c r="S156" s="5" t="str">
        <f>IF(OR(M156&gt;K156,N156&gt;L156,O156&gt;K156, Q156&gt;K156,N156&gt;L156, P156&gt;L156, R156&gt;L156),"Member currently has a coverage election over what he/she needs.  Please add more dependents or adjust the coverage election.","")&amp;(IF(AND(NOT(ISBLANK(Spreadsheet!C156)),NOT(ISBLANK(Spreadsheet!D156)),ISBLANK(Spreadsheet!E156)),"Dependent lacks a relationship to member.Please select one from the drop-down.",""))</f>
        <v/>
      </c>
      <c r="T156" s="5" t="b">
        <f t="shared" si="12"/>
        <v>1</v>
      </c>
      <c r="U156" s="5" t="b">
        <f>OR(ISBLANK(Spreadsheet!C156),IF(NOT(ISBLANK(Spreadsheet!D156)),NOT(ISBLANK(Spreadsheet!E156)),TRUE))</f>
        <v>1</v>
      </c>
      <c r="V156" s="5" t="b">
        <f>OR(ISBLANK(Spreadsheet!C156), NOT(ISBLANK(Spreadsheet!I156)))</f>
        <v>1</v>
      </c>
      <c r="W156" s="5" t="b">
        <f>OR(ISBLANK(Spreadsheet!D156),NOT(ISBLANK(Spreadsheet!C156)))</f>
        <v>1</v>
      </c>
      <c r="X156" s="155" t="str">
        <f>REPT("0",MIN(FIND({1,2,3,4,5,6,7,8,9},Spreadsheet!C156&amp;"123456789"))-1)&amp;IF(ISBLANK(Spreadsheet!C156),"",SUMPRODUCT(MID(0&amp;Spreadsheet!C156,LARGE(INDEX(ISNUMBER(--MID(Spreadsheet!C156,ROW($1:$225),1))*
 ROW($1:$225),0),ROW($1:$225))+1,1)*10^ROW($1:$225)/10))</f>
        <v/>
      </c>
      <c r="Y156" s="5" t="b">
        <f>IF(NOT(ISBLANK(Spreadsheet!C156)),IF(AND(ISNUMBER(VALUE(Spreadsheet!C156)), LEN(Spreadsheet!C156)=9),TRUE,FALSE),TRUE)</f>
        <v>1</v>
      </c>
      <c r="Z156" s="155" t="str">
        <f>REPT("0",MIN(FIND({1,2,3,4,5,6,7,8,9},Spreadsheet!D156&amp;"123456789"))-1)&amp;IF(ISBLANK(Spreadsheet!D156),"",SUMPRODUCT(MID(0&amp;Spreadsheet!D156,LARGE(INDEX(ISNUMBER(--MID(Spreadsheet!D156,ROW($1:$225),1))*
 ROW($1:$225),0),ROW($1:$225))+1,1)*10^ROW($1:$225)/10))</f>
        <v/>
      </c>
      <c r="AA156" s="5" t="b">
        <f>IF(AND(NOT(ISBLANK(Spreadsheet!D156)),NOT(ISBLANK(Spreadsheet!C156))),IF(AND(ISNUMBER(VALUE(Spreadsheet!D156)), LEN(Spreadsheet!D156)=9),TRUE,FALSE),IF(AND(NOT(ISBLANK(Spreadsheet!D156)),ISBLANK(Spreadsheet!C156)),FALSE,TRUE))</f>
        <v>1</v>
      </c>
      <c r="AB156" s="5" t="b">
        <f>OR(ISBLANK(Spreadsheet!Y156),IF(NOT(ISBLANK(Spreadsheet!Y156)),LEN(Spreadsheet!Y156)=10,ISNUMBER(VALUE(Spreadsheet!Y156))))</f>
        <v>1</v>
      </c>
      <c r="AC156" s="5" t="b">
        <f>OR(ISBLANK(Spreadsheet!AI156), AND(NOT(ISBLANK(Spreadsheet!AJ156)), NOT(ISNUMBER(SEARCH("Waive",Spreadsheet!AJ156)))))</f>
        <v>1</v>
      </c>
      <c r="AD156" s="5" t="b">
        <f>OR(ISBLANK(Spreadsheet!AK156), AND(NOT(ISBLANK(Spreadsheet!AL156)), NOT(ISNUMBER(SEARCH("Waive",Spreadsheet!AL156)))))</f>
        <v>1</v>
      </c>
      <c r="AE156" s="5" t="b">
        <f>OR(ISBLANK(Spreadsheet!AM156), AND(NOT(ISBLANK(Spreadsheet!AN156)), NOT(ISNUMBER(SEARCH("Waive", Spreadsheet!AN156)))))</f>
        <v>1</v>
      </c>
      <c r="AF156" s="5" t="b">
        <f>OR(ISBLANK(Spreadsheet!C156), NOT(ISBLANK(Spreadsheet!D156)),NOT(ISBLANK(Spreadsheet!L156)))</f>
        <v>1</v>
      </c>
      <c r="AG156" s="5" t="b">
        <f>IF(AND(NOT(ISBLANK(Spreadsheet!C156)), NOT(ISBLANK(Spreadsheet!D156)),Spreadsheet!C156&lt;&gt;Spreadsheet!D156),IF(ISERROR(VLOOKUP(Spreadsheet!C156, Spreadsheet!$C$6:'Spreadsheet'!$C155,1,FALSE)), FALSE, TRUE),TRUE)</f>
        <v>1</v>
      </c>
      <c r="AH156" s="5" t="b">
        <f>Spreadsheet!$B$2=Spreadsheet!AD156</f>
        <v>1</v>
      </c>
      <c r="AI156" s="5" t="b">
        <f>IF(ISBLANK(Spreadsheet!G156),TRUE,IF(OR(LEN(Spreadsheet!G156)&gt;1,ISNUMBER(VALUE(Spreadsheet!G156))),FALSE,TRUE))</f>
        <v>1</v>
      </c>
      <c r="AJ156" s="5" t="b">
        <f>OR(ISBLANK(Spreadsheet!C156), NOT(ISBLANK(Spreadsheet!B156)), NOT(ISBLANK(Spreadsheet!D156)))</f>
        <v>1</v>
      </c>
      <c r="AK156" s="5" t="b">
        <f t="array" ref="AK156">IF(OR(AND(ISBLANK(Spreadsheet!E156),ISBLANK(Spreadsheet!D156),NOT(ISBLANK(Spreadsheet!C156))),AND(ISBLANK(Spreadsheet!E156),ISBLANK(Spreadsheet!D156),ISBLANK(Spreadsheet!C156))),TRUE,ISNUMBER(MATCH(TRUE,EXACT(Spreadsheet!E156,Relationships),0)))</f>
        <v>1</v>
      </c>
      <c r="AL156" s="5" t="b">
        <f>IF(NOT(ISBLANK(Spreadsheet!C156)),IF(OR(ISBLANK(Spreadsheet!F156),LEN(Spreadsheet!F156)&gt;40),FALSE,TRUE),TRUE)</f>
        <v>1</v>
      </c>
      <c r="AM156" s="5" t="b">
        <f>IF(NOT(ISBLANK(Spreadsheet!C156)),IF(OR(ISBLANK(Spreadsheet!H156),LEN(Spreadsheet!H156)&gt;40),FALSE,TRUE),TRUE)</f>
        <v>1</v>
      </c>
      <c r="AN156" s="5" t="b">
        <f t="array" ref="AN156">IF(ISBLANK(Spreadsheet!I156),TRUE,ISNUMBER(MATCH(TRUE,EXACT(Spreadsheet!I156,GenderValues),0)))</f>
        <v>1</v>
      </c>
      <c r="AO156" s="5" t="b">
        <f ca="1">IF(ISERROR(DATEVALUE(TEXT(Spreadsheet!J156,"mm/dd/yyyy")) &gt; TODAY()),IF(AND(ISBLANK(Spreadsheet!J156),ISBLANK(Spreadsheet!C156)),TRUE,FALSE),IF(DATEVALUE(TEXT(Spreadsheet!J156,"mm/dd/yyyy")) &gt; TODAY(),FALSE,TRUE))</f>
        <v>1</v>
      </c>
      <c r="AP156" s="5" t="b">
        <f>OR(ISBLANK(Spreadsheet!K156),LEN(Spreadsheet!K156)&lt;=100)</f>
        <v>1</v>
      </c>
      <c r="AQ156" s="5" t="b">
        <f t="array" ref="AQ156">IF(OR(AND(ISBLANK(Spreadsheet!L156),ISBLANK(Spreadsheet!C156)),AND(NOT(ISBLANK(Spreadsheet!C156)),NOT(ISBLANK(Spreadsheet!D156)))),TRUE,ISNUMBER(MATCH(TRUE,EXACT(Spreadsheet!L156,MaritalStatus),0)))</f>
        <v>1</v>
      </c>
      <c r="AR156" s="5" t="b">
        <f ca="1">IF(ISERROR(DATEVALUE(TEXT(Spreadsheet!M156,"mm/dd/yyyy")) &gt; TODAY()),IF(ISBLANK(Spreadsheet!M156),TRUE,FALSE),IF(DATEVALUE(TEXT(Spreadsheet!M156,"mm/dd/yyyy")) &gt; TODAY(),FALSE,TRUE))</f>
        <v>1</v>
      </c>
      <c r="AS156" s="5" t="b">
        <f>OR(ISBLANK(Spreadsheet!N156),LEN(Spreadsheet!N156)&lt;=100)</f>
        <v>1</v>
      </c>
      <c r="AT156" s="5" t="b">
        <f>OR(ISBLANK(Spreadsheet!O156),UPPER(Spreadsheet!O156)="YES")</f>
        <v>1</v>
      </c>
      <c r="AU156" s="5" t="b">
        <f>OR(ISBLANK(Spreadsheet!P156),UPPER(Spreadsheet!P156)="YES")</f>
        <v>1</v>
      </c>
      <c r="AV156" s="5" t="b">
        <f t="array" ref="AV156">IF(ISBLANK(Spreadsheet!Q156),TRUE,ISNUMBER(MATCH(TRUE,EXACT(Spreadsheet!Q156,OnGroupsPriorIns),0)))</f>
        <v>1</v>
      </c>
      <c r="AW156" s="5" t="b">
        <f>OR(ISBLANK(Spreadsheet!R156),UPPER(Spreadsheet!R156)="YES")</f>
        <v>1</v>
      </c>
      <c r="AX156" s="5" t="b">
        <f>OR(ISBLANK(Spreadsheet!S156),UPPER(Spreadsheet!S156)="YES")</f>
        <v>1</v>
      </c>
      <c r="AY156" s="5" t="b">
        <f>OR(AND(ISBLANK(Spreadsheet!C156),LEN(Spreadsheet!T156)=0),AND(NOT(ISBLANK(Spreadsheet!C156)),LEN(Spreadsheet!T156)&gt;0,LEN(Spreadsheet!T156)&lt;=50))</f>
        <v>1</v>
      </c>
      <c r="AZ156" s="5" t="b">
        <f>OR(LEN(Spreadsheet!U156)=0,AND(LEN(Spreadsheet!U156)&gt;0,LEN(Spreadsheet!U156)&lt;=50))</f>
        <v>1</v>
      </c>
      <c r="BA156" s="5" t="b">
        <f>OR(AND(ISBLANK(Spreadsheet!C156),LEN(Spreadsheet!V156)=0),AND(NOT(ISBLANK(Spreadsheet!C156)),LEN(Spreadsheet!V156)&gt;0,LEN(Spreadsheet!V156)&lt;=50))</f>
        <v>1</v>
      </c>
      <c r="BB156" s="5" t="b">
        <f t="array" ref="BB156">IF(AND(ISBLANK(Spreadsheet!C156),LEN(Spreadsheet!W156)=0),TRUE,ISNUMBER(MATCH(TRUE,EXACT(Spreadsheet!W156,States),0)))</f>
        <v>1</v>
      </c>
      <c r="BC156" s="5" t="b">
        <f>OR(AND(ISBLANK(Spreadsheet!C156),LEN(Spreadsheet!X156)=0),AND(NOT(ISBLANK(Spreadsheet!C156)),LEN(Spreadsheet!X156)&gt;0,LEN(Spreadsheet!X156)=5,ISNUMBER(VALUE(Spreadsheet!X156))))</f>
        <v>1</v>
      </c>
      <c r="BD156" s="5" t="b">
        <f>OR(ISBLANK(Spreadsheet!Z156),LEN(Spreadsheet!Z156)&lt;=50)</f>
        <v>1</v>
      </c>
      <c r="BE156" s="5" t="b">
        <f>ISBLANK(Spreadsheet!AA156)</f>
        <v>1</v>
      </c>
      <c r="BF156" s="5" t="b">
        <f>ISBLANK(Spreadsheet!AB156)</f>
        <v>1</v>
      </c>
      <c r="BG156" s="5" t="b">
        <f>IF(ISERROR(DATEVALUE(TEXT(Spreadsheet!AC156,"mm/dd/yyyy")) &gt; DATEVALUE(TEXT(Spreadsheet!J156,"mm/dd/yyyy"))),IF(OR(AND(ISBLANK(Spreadsheet!AC156),ISBLANK(Spreadsheet!C156)),AND(NOT(ISBLANK(Spreadsheet!C156)),ISBLANK(Spreadsheet!AC156),NOT(ISBLANK(Spreadsheet!D156)))),TRUE,FALSE),IF(DATEVALUE(TEXT(Spreadsheet!AC156,"mm/dd/yyyy")) &gt; DATEVALUE(TEXT(Spreadsheet!J156,"mm/dd/yyyy")),TRUE,FALSE))</f>
        <v>1</v>
      </c>
      <c r="BH156" s="5" t="b">
        <f>OR(AND(ISBLANK(Spreadsheet!C156),ISBLANK(Spreadsheet!AE156)),AND(NOT(ISBLANK(Spreadsheet!C156)),NOT(ISBLANK(Spreadsheet!D156)),ISBLANK(Spreadsheet!AE156)),AND(NOT(ISBLANK(Spreadsheet!C156)),ISBLANK(Spreadsheet!D156),NOT(ISBLANK(Spreadsheet!AE156)),LEN(Spreadsheet!AE156)&lt;=100))</f>
        <v>1</v>
      </c>
      <c r="BI156" s="5" t="b">
        <f t="array" ref="BI156">IF(ISBLANK(Spreadsheet!AF156),TRUE,ISNUMBER(MATCH(TRUE,EXACT(Spreadsheet!AF156,CobraShortReasons),0)))</f>
        <v>1</v>
      </c>
      <c r="BJ156" s="5" t="b">
        <f ca="1">IF(ISERROR(DATEVALUE(TEXT(Spreadsheet!AG156,"mm/dd/yyyy")) &gt; TODAY()),IF(ISBLANK(Spreadsheet!AG156),TRUE,FALSE),IF(DATEVALUE(TEXT(Spreadsheet!AG156,"mm/dd/yyyy")) &gt; TODAY(),FALSE,TRUE))</f>
        <v>1</v>
      </c>
      <c r="BK156" s="5" t="b">
        <f>OR(ISBLANK(Spreadsheet!AH156),LEN(Spreadsheet!AH156)&lt;=25)</f>
        <v>1</v>
      </c>
      <c r="BL156" s="5" t="b">
        <f t="array" aca="1" ref="BL156" ca="1">IF(ISBLANK(Spreadsheet!AI156),TRUE,ISNUMBER(MATCH(TRUE,EXACT(Spreadsheet!AI156,INDIRECT(Spreadsheet!$D$2)),0)))</f>
        <v>1</v>
      </c>
      <c r="BM156" s="5" t="b">
        <f t="array" aca="1" ref="BM156" ca="1">IF(ISBLANK(Spreadsheet!AJ156),TRUE,ISNUMBER(MATCH(TRUE,EXACT(Spreadsheet!AJ156,INDIRECT(Spreadsheet!BJ156)),0)))</f>
        <v>1</v>
      </c>
      <c r="BN156" s="5" t="b">
        <f t="array" ref="BN156">IF(ISBLANK(Spreadsheet!AK156),TRUE,ISNUMBER(MATCH(TRUE,EXACT(Spreadsheet!AK156,DentalPlans),0)))</f>
        <v>1</v>
      </c>
      <c r="BO156" s="5" t="b">
        <f t="array" aca="1" ref="BO156" ca="1">IF(ISBLANK(Spreadsheet!AL156),TRUE,ISNUMBER(MATCH(TRUE,EXACT(Spreadsheet!AL156,INDIRECT(Spreadsheet!BK156)),0)))</f>
        <v>1</v>
      </c>
      <c r="BP156" s="5" t="b">
        <f t="array" ref="BP156">IF(ISBLANK(Spreadsheet!AM156),TRUE,ISNUMBER(MATCH(TRUE,EXACT(Spreadsheet!AM156,VisionPlans),0)))</f>
        <v>1</v>
      </c>
      <c r="BQ156" s="5" t="b">
        <f t="array" aca="1" ref="BQ156" ca="1">IF(ISBLANK(Spreadsheet!AN156),TRUE,ISNUMBER(MATCH(TRUE,EXACT(Spreadsheet!AN156,INDIRECT(Spreadsheet!BL156)),0)))</f>
        <v>1</v>
      </c>
      <c r="BR156" s="5" t="b">
        <f t="array" ref="BR156">IF(ISBLANK(Spreadsheet!AO156),TRUE,ISNUMBER(MATCH(TRUE,EXACT(Spreadsheet!AO156,LifeBenefitClasses),0)))</f>
        <v>1</v>
      </c>
      <c r="BS156" s="5" t="b">
        <f>IF(OR(ISBLANK(Spreadsheet!AO156), Spreadsheet!AO156="Waive"),IF(ISBLANK(Spreadsheet!AP156),TRUE,FALSE),IF(OR(AND(NOT(ISBLANK(Spreadsheet!AO156)),ISBLANK(Spreadsheet!AP156)),NOT(ISNUMBER(VALUE(Spreadsheet!AP156)))),FALSE,IF(OR(AND(Spreadsheet!AP156&lt;6,MOD(Spreadsheet!AP156*10,5)=0), MOD(Spreadsheet!AP156,5000)=0),TRUE,FALSE)))</f>
        <v>1</v>
      </c>
      <c r="BT156" s="5" t="b">
        <f t="array" ref="BT156">IF(ISBLANK(Spreadsheet!AQ156),TRUE,ISNUMBER(MATCH(TRUE,EXACT(Spreadsheet!AQ156,EnrollWaive),0)))</f>
        <v>1</v>
      </c>
      <c r="BU156" s="5" t="b">
        <f t="array" ref="BU156">IF(ISBLANK(Spreadsheet!AR156),TRUE,ISNUMBER(MATCH(TRUE,EXACT(Spreadsheet!AR156,LifeBenefitClasses),0)))</f>
        <v>1</v>
      </c>
      <c r="BV156" s="5" t="b">
        <f>IF(OR(ISBLANK(Spreadsheet!AR156), Spreadsheet!AR156="Waive"),IF(ISBLANK(Spreadsheet!AS156),TRUE,FALSE),IF(OR(AND(NOT(ISBLANK(Spreadsheet!AR156)),ISBLANK(Spreadsheet!AS156)),NOT(ISNUMBER(VALUE(Spreadsheet!AS156)))),FALSE,IF(OR(AND(Spreadsheet!AS156&lt;6,MOD(Spreadsheet!AS156*10,5)=0), MOD(Spreadsheet!AS156,10000)=0),TRUE,FALSE)))</f>
        <v>1</v>
      </c>
      <c r="BW156" s="5" t="b">
        <f t="array" ref="BW156">IF(ISBLANK(Spreadsheet!AT156),TRUE,ISNUMBER(MATCH(TRUE,EXACT(Spreadsheet!AT156,LifeBenefitClasses),0)))</f>
        <v>1</v>
      </c>
      <c r="BX156" s="5" t="b">
        <f>IF(OR(ISBLANK(Spreadsheet!AT156), Spreadsheet!AT156="Waive"),IF(ISBLANK(Spreadsheet!AU156),TRUE,FALSE),IF(OR(AND(NOT(ISBLANK(Spreadsheet!AT156)),ISBLANK(Spreadsheet!AU156)),NOT(ISNUMBER(VALUE(Spreadsheet!AU156)))),FALSE,IF(AND(NOT(OR(ISBLANK(Spreadsheet!AT156),Spreadsheet!AT156="Waive")),NOT(OR(ISBLANK(Spreadsheet!AR156),Spreadsheet!AR156="Waive")),MOD(Spreadsheet!AU156,5000)=0, Spreadsheet!AU156&lt;=(Spreadsheet!AS156*0.5)),TRUE,FALSE)))</f>
        <v>1</v>
      </c>
      <c r="BY156" s="5" t="b">
        <f t="array" ref="BY156">IF(ISBLANK(Spreadsheet!AV156),TRUE,ISNUMBER(MATCH(TRUE,EXACT(Spreadsheet!AV156,EnrollWaive),0)))</f>
        <v>1</v>
      </c>
      <c r="BZ156" s="5" t="b">
        <f t="array" ref="BZ156">IF(ISBLANK(Spreadsheet!AW156),TRUE,ISNUMBER(MATCH(TRUE,EXACT(Spreadsheet!AW156,LifeBenefitClasses),0)))</f>
        <v>1</v>
      </c>
      <c r="CA156" s="5" t="b">
        <f t="array" ref="CA156">IF(ISBLANK(Spreadsheet!AX156),TRUE,ISNUMBER(MATCH(TRUE,EXACT(Spreadsheet!AX156,LifeBenefitClasses),0)))</f>
        <v>1</v>
      </c>
      <c r="CB156" s="5" t="b">
        <f t="array" ref="CB156">IF(ISBLANK(Spreadsheet!AY156),TRUE,ISNUMBER(MATCH(TRUE,EXACT(Spreadsheet!AY156,LifeBenefitClasses),0)))</f>
        <v>1</v>
      </c>
      <c r="CC156" s="5" t="b">
        <f t="array" ref="CC156">IF(ISBLANK(Spreadsheet!AZ156),TRUE,ISNUMBER(MATCH(TRUE,EXACT(Spreadsheet!AZ156,LifeBenefitClasses),0)))</f>
        <v>1</v>
      </c>
      <c r="CD156" s="5" t="b">
        <f t="array" ref="CD156">IF(ISBLANK(Spreadsheet!BA156),TRUE,ISNUMBER(MATCH(TRUE,EXACT(Spreadsheet!BA156,LifeBenefitClasses),0)))</f>
        <v>1</v>
      </c>
      <c r="CE156" s="5" t="b">
        <f>IF(OR(ISBLANK(Spreadsheet!BA156), Spreadsheet!BA156="Waive"),IF(ISBLANK(Spreadsheet!BB156),TRUE,FALSE),IF(OR(AND(NOT(ISBLANK(Spreadsheet!BA156)),ISBLANK(Spreadsheet!BB156)),NOT(ISNUMBER(VALUE(Spreadsheet!BB156))),ISBLANK(Spreadsheet!BC156),NOT(ISNUMBER(VALUE(Spreadsheet!BC156)))),FALSE,IF(AND(Spreadsheet!BB156&gt;=50000,Spreadsheet!BB156&lt;=250000,MOD(Spreadsheet!BB156,10000)=0,Spreadsheet!BB156&lt;=(10*Spreadsheet!BC156)),TRUE,FALSE)))</f>
        <v>1</v>
      </c>
      <c r="CF156" s="5" t="b">
        <f>IF(NOT(ISBLANK(Spreadsheet!BC156)),AND(ISNUMBER(VALUE(Spreadsheet!BC156)),Spreadsheet!BC156&gt;0),AND(OR(ISBLANK(Spreadsheet!AO156),Spreadsheet!AO156="Waive",AND(NOT(OR(ISBLANK(Spreadsheet!AO156),Spreadsheet!AO156="Waive")),Spreadsheet!AP156&gt;=6)),OR(ISBLANK(Spreadsheet!AR156),AND(NOT(OR(ISBLANK(Spreadsheet!AR156),Spreadsheet!AR156="Waive")),Spreadsheet!AS156&gt;=6)),OR(ISBLANK(Spreadsheet!AW156)),OR(ISBLANK(Spreadsheet!AX156)),OR(ISBLANK(Spreadsheet!AY156)),OR(ISBLANK(Spreadsheet!AZ156)),OR(ISBLANK(Spreadsheet!BA156),Spreadsheet!BA156="Waive")))</f>
        <v>1</v>
      </c>
      <c r="CG156" s="5" t="b">
        <f t="shared" ca="1" si="13"/>
        <v>1</v>
      </c>
    </row>
    <row r="157" spans="8:85" x14ac:dyDescent="0.3">
      <c r="H157" s="5">
        <f t="shared" ca="1" si="10"/>
        <v>2</v>
      </c>
      <c r="I157" s="5" t="str">
        <f t="shared" ca="1" si="11"/>
        <v/>
      </c>
      <c r="J157" s="5" t="str">
        <f>IF(AND(NOT(ISBLANK(Spreadsheet!C157)),ISBLANK(Spreadsheet!D157)),Spreadsheet!F157&amp;" "&amp;Spreadsheet!H157,"")</f>
        <v/>
      </c>
      <c r="K157" s="5">
        <f>IF(AND(NOT(ISBLANK(Spreadsheet!C157)),ISBLANK(Spreadsheet!D157)),COUNTIFS(Spreadsheet!E158:E$786,"=Child",Spreadsheet!C158:C$786, "="&amp;Spreadsheet!C157) + COUNTIFS(Spreadsheet!E158:E$786,"=Step-child",Spreadsheet!C158:C$786, "="&amp;Spreadsheet!C157),0)</f>
        <v>0</v>
      </c>
      <c r="L157" s="5">
        <f>IF(NOT(ISBLANK(J157)),COUNTIFS(Spreadsheet!E158:E$786,"=Wife",Spreadsheet!C158:C$786, "="&amp;Spreadsheet!C157) + COUNTIFS(Spreadsheet!E158:E$786,"=Husband",Spreadsheet!C158:C$786, "="&amp;Spreadsheet!C157),0)</f>
        <v>0</v>
      </c>
      <c r="M157" s="5">
        <f>IF(NOT(ISBLANK(Spreadsheet!AJ157)),VLOOKUP(Spreadsheet!AJ157,'Drop Downs'!$P$2:$R$16,3,FALSE),0)</f>
        <v>0</v>
      </c>
      <c r="N157" s="5">
        <f>IF(NOT(ISBLANK(Spreadsheet!AJ157)), VLOOKUP(Spreadsheet!AJ157,'Drop Downs'!$P$2:$R$16,2,FALSE),0)</f>
        <v>0</v>
      </c>
      <c r="O157" s="5">
        <f>IF(NOT(ISBLANK(Spreadsheet!AL157)),VLOOKUP(Spreadsheet!AL157,'Drop Downs'!$P$2:$R$16,3,FALSE), 0)</f>
        <v>0</v>
      </c>
      <c r="P157" s="5">
        <f>IF(NOT(ISBLANK(Spreadsheet!AL157)),VLOOKUP(Spreadsheet!AL157,'Drop Downs'!$P$2:$R$16,2,FALSE),0)</f>
        <v>0</v>
      </c>
      <c r="Q157" s="5">
        <f>IF(NOT(ISBLANK(Spreadsheet!AN157)),VLOOKUP(Spreadsheet!AN157,'Drop Downs'!$P$2:$R$16,3,FALSE),0)</f>
        <v>0</v>
      </c>
      <c r="R157" s="5">
        <f>IF(NOT(ISBLANK(Spreadsheet!AN157)),VLOOKUP(Spreadsheet!AN157,'Drop Downs'!$P$2:$R$16,2,FALSE),0)</f>
        <v>0</v>
      </c>
      <c r="S157" s="5" t="str">
        <f>IF(OR(M157&gt;K157,N157&gt;L157,O157&gt;K157, Q157&gt;K157,N157&gt;L157, P157&gt;L157, R157&gt;L157),"Member currently has a coverage election over what he/she needs.  Please add more dependents or adjust the coverage election.","")&amp;(IF(AND(NOT(ISBLANK(Spreadsheet!C157)),NOT(ISBLANK(Spreadsheet!D157)),ISBLANK(Spreadsheet!E157)),"Dependent lacks a relationship to member.Please select one from the drop-down.",""))</f>
        <v/>
      </c>
      <c r="T157" s="5" t="b">
        <f t="shared" si="12"/>
        <v>1</v>
      </c>
      <c r="U157" s="5" t="b">
        <f>OR(ISBLANK(Spreadsheet!C157),IF(NOT(ISBLANK(Spreadsheet!D157)),NOT(ISBLANK(Spreadsheet!E157)),TRUE))</f>
        <v>1</v>
      </c>
      <c r="V157" s="5" t="b">
        <f>OR(ISBLANK(Spreadsheet!C157), NOT(ISBLANK(Spreadsheet!I157)))</f>
        <v>1</v>
      </c>
      <c r="W157" s="5" t="b">
        <f>OR(ISBLANK(Spreadsheet!D157),NOT(ISBLANK(Spreadsheet!C157)))</f>
        <v>1</v>
      </c>
      <c r="X157" s="155" t="str">
        <f>REPT("0",MIN(FIND({1,2,3,4,5,6,7,8,9},Spreadsheet!C157&amp;"123456789"))-1)&amp;IF(ISBLANK(Spreadsheet!C157),"",SUMPRODUCT(MID(0&amp;Spreadsheet!C157,LARGE(INDEX(ISNUMBER(--MID(Spreadsheet!C157,ROW($1:$225),1))*
 ROW($1:$225),0),ROW($1:$225))+1,1)*10^ROW($1:$225)/10))</f>
        <v/>
      </c>
      <c r="Y157" s="5" t="b">
        <f>IF(NOT(ISBLANK(Spreadsheet!C157)),IF(AND(ISNUMBER(VALUE(Spreadsheet!C157)), LEN(Spreadsheet!C157)=9),TRUE,FALSE),TRUE)</f>
        <v>1</v>
      </c>
      <c r="Z157" s="155" t="str">
        <f>REPT("0",MIN(FIND({1,2,3,4,5,6,7,8,9},Spreadsheet!D157&amp;"123456789"))-1)&amp;IF(ISBLANK(Spreadsheet!D157),"",SUMPRODUCT(MID(0&amp;Spreadsheet!D157,LARGE(INDEX(ISNUMBER(--MID(Spreadsheet!D157,ROW($1:$225),1))*
 ROW($1:$225),0),ROW($1:$225))+1,1)*10^ROW($1:$225)/10))</f>
        <v/>
      </c>
      <c r="AA157" s="5" t="b">
        <f>IF(AND(NOT(ISBLANK(Spreadsheet!D157)),NOT(ISBLANK(Spreadsheet!C157))),IF(AND(ISNUMBER(VALUE(Spreadsheet!D157)), LEN(Spreadsheet!D157)=9),TRUE,FALSE),IF(AND(NOT(ISBLANK(Spreadsheet!D157)),ISBLANK(Spreadsheet!C157)),FALSE,TRUE))</f>
        <v>1</v>
      </c>
      <c r="AB157" s="5" t="b">
        <f>OR(ISBLANK(Spreadsheet!Y157),IF(NOT(ISBLANK(Spreadsheet!Y157)),LEN(Spreadsheet!Y157)=10,ISNUMBER(VALUE(Spreadsheet!Y157))))</f>
        <v>1</v>
      </c>
      <c r="AC157" s="5" t="b">
        <f>OR(ISBLANK(Spreadsheet!AI157), AND(NOT(ISBLANK(Spreadsheet!AJ157)), NOT(ISNUMBER(SEARCH("Waive",Spreadsheet!AJ157)))))</f>
        <v>1</v>
      </c>
      <c r="AD157" s="5" t="b">
        <f>OR(ISBLANK(Spreadsheet!AK157), AND(NOT(ISBLANK(Spreadsheet!AL157)), NOT(ISNUMBER(SEARCH("Waive",Spreadsheet!AL157)))))</f>
        <v>1</v>
      </c>
      <c r="AE157" s="5" t="b">
        <f>OR(ISBLANK(Spreadsheet!AM157), AND(NOT(ISBLANK(Spreadsheet!AN157)), NOT(ISNUMBER(SEARCH("Waive", Spreadsheet!AN157)))))</f>
        <v>1</v>
      </c>
      <c r="AF157" s="5" t="b">
        <f>OR(ISBLANK(Spreadsheet!C157), NOT(ISBLANK(Spreadsheet!D157)),NOT(ISBLANK(Spreadsheet!L157)))</f>
        <v>1</v>
      </c>
      <c r="AG157" s="5" t="b">
        <f>IF(AND(NOT(ISBLANK(Spreadsheet!C157)), NOT(ISBLANK(Spreadsheet!D157)),Spreadsheet!C157&lt;&gt;Spreadsheet!D157),IF(ISERROR(VLOOKUP(Spreadsheet!C157, Spreadsheet!$C$6:'Spreadsheet'!$C156,1,FALSE)), FALSE, TRUE),TRUE)</f>
        <v>1</v>
      </c>
      <c r="AH157" s="5" t="b">
        <f>Spreadsheet!$B$2=Spreadsheet!AD157</f>
        <v>1</v>
      </c>
      <c r="AI157" s="5" t="b">
        <f>IF(ISBLANK(Spreadsheet!G157),TRUE,IF(OR(LEN(Spreadsheet!G157)&gt;1,ISNUMBER(VALUE(Spreadsheet!G157))),FALSE,TRUE))</f>
        <v>1</v>
      </c>
      <c r="AJ157" s="5" t="b">
        <f>OR(ISBLANK(Spreadsheet!C157), NOT(ISBLANK(Spreadsheet!B157)), NOT(ISBLANK(Spreadsheet!D157)))</f>
        <v>1</v>
      </c>
      <c r="AK157" s="5" t="b">
        <f t="array" ref="AK157">IF(OR(AND(ISBLANK(Spreadsheet!E157),ISBLANK(Spreadsheet!D157),NOT(ISBLANK(Spreadsheet!C157))),AND(ISBLANK(Spreadsheet!E157),ISBLANK(Spreadsheet!D157),ISBLANK(Spreadsheet!C157))),TRUE,ISNUMBER(MATCH(TRUE,EXACT(Spreadsheet!E157,Relationships),0)))</f>
        <v>1</v>
      </c>
      <c r="AL157" s="5" t="b">
        <f>IF(NOT(ISBLANK(Spreadsheet!C157)),IF(OR(ISBLANK(Spreadsheet!F157),LEN(Spreadsheet!F157)&gt;40),FALSE,TRUE),TRUE)</f>
        <v>1</v>
      </c>
      <c r="AM157" s="5" t="b">
        <f>IF(NOT(ISBLANK(Spreadsheet!C157)),IF(OR(ISBLANK(Spreadsheet!H157),LEN(Spreadsheet!H157)&gt;40),FALSE,TRUE),TRUE)</f>
        <v>1</v>
      </c>
      <c r="AN157" s="5" t="b">
        <f t="array" ref="AN157">IF(ISBLANK(Spreadsheet!I157),TRUE,ISNUMBER(MATCH(TRUE,EXACT(Spreadsheet!I157,GenderValues),0)))</f>
        <v>1</v>
      </c>
      <c r="AO157" s="5" t="b">
        <f ca="1">IF(ISERROR(DATEVALUE(TEXT(Spreadsheet!J157,"mm/dd/yyyy")) &gt; TODAY()),IF(AND(ISBLANK(Spreadsheet!J157),ISBLANK(Spreadsheet!C157)),TRUE,FALSE),IF(DATEVALUE(TEXT(Spreadsheet!J157,"mm/dd/yyyy")) &gt; TODAY(),FALSE,TRUE))</f>
        <v>1</v>
      </c>
      <c r="AP157" s="5" t="b">
        <f>OR(ISBLANK(Spreadsheet!K157),LEN(Spreadsheet!K157)&lt;=100)</f>
        <v>1</v>
      </c>
      <c r="AQ157" s="5" t="b">
        <f t="array" ref="AQ157">IF(OR(AND(ISBLANK(Spreadsheet!L157),ISBLANK(Spreadsheet!C157)),AND(NOT(ISBLANK(Spreadsheet!C157)),NOT(ISBLANK(Spreadsheet!D157)))),TRUE,ISNUMBER(MATCH(TRUE,EXACT(Spreadsheet!L157,MaritalStatus),0)))</f>
        <v>1</v>
      </c>
      <c r="AR157" s="5" t="b">
        <f ca="1">IF(ISERROR(DATEVALUE(TEXT(Spreadsheet!M157,"mm/dd/yyyy")) &gt; TODAY()),IF(ISBLANK(Spreadsheet!M157),TRUE,FALSE),IF(DATEVALUE(TEXT(Spreadsheet!M157,"mm/dd/yyyy")) &gt; TODAY(),FALSE,TRUE))</f>
        <v>1</v>
      </c>
      <c r="AS157" s="5" t="b">
        <f>OR(ISBLANK(Spreadsheet!N157),LEN(Spreadsheet!N157)&lt;=100)</f>
        <v>1</v>
      </c>
      <c r="AT157" s="5" t="b">
        <f>OR(ISBLANK(Spreadsheet!O157),UPPER(Spreadsheet!O157)="YES")</f>
        <v>1</v>
      </c>
      <c r="AU157" s="5" t="b">
        <f>OR(ISBLANK(Spreadsheet!P157),UPPER(Spreadsheet!P157)="YES")</f>
        <v>1</v>
      </c>
      <c r="AV157" s="5" t="b">
        <f t="array" ref="AV157">IF(ISBLANK(Spreadsheet!Q157),TRUE,ISNUMBER(MATCH(TRUE,EXACT(Spreadsheet!Q157,OnGroupsPriorIns),0)))</f>
        <v>1</v>
      </c>
      <c r="AW157" s="5" t="b">
        <f>OR(ISBLANK(Spreadsheet!R157),UPPER(Spreadsheet!R157)="YES")</f>
        <v>1</v>
      </c>
      <c r="AX157" s="5" t="b">
        <f>OR(ISBLANK(Spreadsheet!S157),UPPER(Spreadsheet!S157)="YES")</f>
        <v>1</v>
      </c>
      <c r="AY157" s="5" t="b">
        <f>OR(AND(ISBLANK(Spreadsheet!C157),LEN(Spreadsheet!T157)=0),AND(NOT(ISBLANK(Spreadsheet!C157)),LEN(Spreadsheet!T157)&gt;0,LEN(Spreadsheet!T157)&lt;=50))</f>
        <v>1</v>
      </c>
      <c r="AZ157" s="5" t="b">
        <f>OR(LEN(Spreadsheet!U157)=0,AND(LEN(Spreadsheet!U157)&gt;0,LEN(Spreadsheet!U157)&lt;=50))</f>
        <v>1</v>
      </c>
      <c r="BA157" s="5" t="b">
        <f>OR(AND(ISBLANK(Spreadsheet!C157),LEN(Spreadsheet!V157)=0),AND(NOT(ISBLANK(Spreadsheet!C157)),LEN(Spreadsheet!V157)&gt;0,LEN(Spreadsheet!V157)&lt;=50))</f>
        <v>1</v>
      </c>
      <c r="BB157" s="5" t="b">
        <f t="array" ref="BB157">IF(AND(ISBLANK(Spreadsheet!C157),LEN(Spreadsheet!W157)=0),TRUE,ISNUMBER(MATCH(TRUE,EXACT(Spreadsheet!W157,States),0)))</f>
        <v>1</v>
      </c>
      <c r="BC157" s="5" t="b">
        <f>OR(AND(ISBLANK(Spreadsheet!C157),LEN(Spreadsheet!X157)=0),AND(NOT(ISBLANK(Spreadsheet!C157)),LEN(Spreadsheet!X157)&gt;0,LEN(Spreadsheet!X157)=5,ISNUMBER(VALUE(Spreadsheet!X157))))</f>
        <v>1</v>
      </c>
      <c r="BD157" s="5" t="b">
        <f>OR(ISBLANK(Spreadsheet!Z157),LEN(Spreadsheet!Z157)&lt;=50)</f>
        <v>1</v>
      </c>
      <c r="BE157" s="5" t="b">
        <f>ISBLANK(Spreadsheet!AA157)</f>
        <v>1</v>
      </c>
      <c r="BF157" s="5" t="b">
        <f>ISBLANK(Spreadsheet!AB157)</f>
        <v>1</v>
      </c>
      <c r="BG157" s="5" t="b">
        <f>IF(ISERROR(DATEVALUE(TEXT(Spreadsheet!AC157,"mm/dd/yyyy")) &gt; DATEVALUE(TEXT(Spreadsheet!J157,"mm/dd/yyyy"))),IF(OR(AND(ISBLANK(Spreadsheet!AC157),ISBLANK(Spreadsheet!C157)),AND(NOT(ISBLANK(Spreadsheet!C157)),ISBLANK(Spreadsheet!AC157),NOT(ISBLANK(Spreadsheet!D157)))),TRUE,FALSE),IF(DATEVALUE(TEXT(Spreadsheet!AC157,"mm/dd/yyyy")) &gt; DATEVALUE(TEXT(Spreadsheet!J157,"mm/dd/yyyy")),TRUE,FALSE))</f>
        <v>1</v>
      </c>
      <c r="BH157" s="5" t="b">
        <f>OR(AND(ISBLANK(Spreadsheet!C157),ISBLANK(Spreadsheet!AE157)),AND(NOT(ISBLANK(Spreadsheet!C157)),NOT(ISBLANK(Spreadsheet!D157)),ISBLANK(Spreadsheet!AE157)),AND(NOT(ISBLANK(Spreadsheet!C157)),ISBLANK(Spreadsheet!D157),NOT(ISBLANK(Spreadsheet!AE157)),LEN(Spreadsheet!AE157)&lt;=100))</f>
        <v>1</v>
      </c>
      <c r="BI157" s="5" t="b">
        <f t="array" ref="BI157">IF(ISBLANK(Spreadsheet!AF157),TRUE,ISNUMBER(MATCH(TRUE,EXACT(Spreadsheet!AF157,CobraShortReasons),0)))</f>
        <v>1</v>
      </c>
      <c r="BJ157" s="5" t="b">
        <f ca="1">IF(ISERROR(DATEVALUE(TEXT(Spreadsheet!AG157,"mm/dd/yyyy")) &gt; TODAY()),IF(ISBLANK(Spreadsheet!AG157),TRUE,FALSE),IF(DATEVALUE(TEXT(Spreadsheet!AG157,"mm/dd/yyyy")) &gt; TODAY(),FALSE,TRUE))</f>
        <v>1</v>
      </c>
      <c r="BK157" s="5" t="b">
        <f>OR(ISBLANK(Spreadsheet!AH157),LEN(Spreadsheet!AH157)&lt;=25)</f>
        <v>1</v>
      </c>
      <c r="BL157" s="5" t="b">
        <f t="array" aca="1" ref="BL157" ca="1">IF(ISBLANK(Spreadsheet!AI157),TRUE,ISNUMBER(MATCH(TRUE,EXACT(Spreadsheet!AI157,INDIRECT(Spreadsheet!$D$2)),0)))</f>
        <v>1</v>
      </c>
      <c r="BM157" s="5" t="b">
        <f t="array" aca="1" ref="BM157" ca="1">IF(ISBLANK(Spreadsheet!AJ157),TRUE,ISNUMBER(MATCH(TRUE,EXACT(Spreadsheet!AJ157,INDIRECT(Spreadsheet!BJ157)),0)))</f>
        <v>1</v>
      </c>
      <c r="BN157" s="5" t="b">
        <f t="array" ref="BN157">IF(ISBLANK(Spreadsheet!AK157),TRUE,ISNUMBER(MATCH(TRUE,EXACT(Spreadsheet!AK157,DentalPlans),0)))</f>
        <v>1</v>
      </c>
      <c r="BO157" s="5" t="b">
        <f t="array" aca="1" ref="BO157" ca="1">IF(ISBLANK(Spreadsheet!AL157),TRUE,ISNUMBER(MATCH(TRUE,EXACT(Spreadsheet!AL157,INDIRECT(Spreadsheet!BK157)),0)))</f>
        <v>1</v>
      </c>
      <c r="BP157" s="5" t="b">
        <f t="array" ref="BP157">IF(ISBLANK(Spreadsheet!AM157),TRUE,ISNUMBER(MATCH(TRUE,EXACT(Spreadsheet!AM157,VisionPlans),0)))</f>
        <v>1</v>
      </c>
      <c r="BQ157" s="5" t="b">
        <f t="array" aca="1" ref="BQ157" ca="1">IF(ISBLANK(Spreadsheet!AN157),TRUE,ISNUMBER(MATCH(TRUE,EXACT(Spreadsheet!AN157,INDIRECT(Spreadsheet!BL157)),0)))</f>
        <v>1</v>
      </c>
      <c r="BR157" s="5" t="b">
        <f t="array" ref="BR157">IF(ISBLANK(Spreadsheet!AO157),TRUE,ISNUMBER(MATCH(TRUE,EXACT(Spreadsheet!AO157,LifeBenefitClasses),0)))</f>
        <v>1</v>
      </c>
      <c r="BS157" s="5" t="b">
        <f>IF(OR(ISBLANK(Spreadsheet!AO157), Spreadsheet!AO157="Waive"),IF(ISBLANK(Spreadsheet!AP157),TRUE,FALSE),IF(OR(AND(NOT(ISBLANK(Spreadsheet!AO157)),ISBLANK(Spreadsheet!AP157)),NOT(ISNUMBER(VALUE(Spreadsheet!AP157)))),FALSE,IF(OR(AND(Spreadsheet!AP157&lt;6,MOD(Spreadsheet!AP157*10,5)=0), MOD(Spreadsheet!AP157,5000)=0),TRUE,FALSE)))</f>
        <v>1</v>
      </c>
      <c r="BT157" s="5" t="b">
        <f t="array" ref="BT157">IF(ISBLANK(Spreadsheet!AQ157),TRUE,ISNUMBER(MATCH(TRUE,EXACT(Spreadsheet!AQ157,EnrollWaive),0)))</f>
        <v>1</v>
      </c>
      <c r="BU157" s="5" t="b">
        <f t="array" ref="BU157">IF(ISBLANK(Spreadsheet!AR157),TRUE,ISNUMBER(MATCH(TRUE,EXACT(Spreadsheet!AR157,LifeBenefitClasses),0)))</f>
        <v>1</v>
      </c>
      <c r="BV157" s="5" t="b">
        <f>IF(OR(ISBLANK(Spreadsheet!AR157), Spreadsheet!AR157="Waive"),IF(ISBLANK(Spreadsheet!AS157),TRUE,FALSE),IF(OR(AND(NOT(ISBLANK(Spreadsheet!AR157)),ISBLANK(Spreadsheet!AS157)),NOT(ISNUMBER(VALUE(Spreadsheet!AS157)))),FALSE,IF(OR(AND(Spreadsheet!AS157&lt;6,MOD(Spreadsheet!AS157*10,5)=0), MOD(Spreadsheet!AS157,10000)=0),TRUE,FALSE)))</f>
        <v>1</v>
      </c>
      <c r="BW157" s="5" t="b">
        <f t="array" ref="BW157">IF(ISBLANK(Spreadsheet!AT157),TRUE,ISNUMBER(MATCH(TRUE,EXACT(Spreadsheet!AT157,LifeBenefitClasses),0)))</f>
        <v>1</v>
      </c>
      <c r="BX157" s="5" t="b">
        <f>IF(OR(ISBLANK(Spreadsheet!AT157), Spreadsheet!AT157="Waive"),IF(ISBLANK(Spreadsheet!AU157),TRUE,FALSE),IF(OR(AND(NOT(ISBLANK(Spreadsheet!AT157)),ISBLANK(Spreadsheet!AU157)),NOT(ISNUMBER(VALUE(Spreadsheet!AU157)))),FALSE,IF(AND(NOT(OR(ISBLANK(Spreadsheet!AT157),Spreadsheet!AT157="Waive")),NOT(OR(ISBLANK(Spreadsheet!AR157),Spreadsheet!AR157="Waive")),MOD(Spreadsheet!AU157,5000)=0, Spreadsheet!AU157&lt;=(Spreadsheet!AS157*0.5)),TRUE,FALSE)))</f>
        <v>1</v>
      </c>
      <c r="BY157" s="5" t="b">
        <f t="array" ref="BY157">IF(ISBLANK(Spreadsheet!AV157),TRUE,ISNUMBER(MATCH(TRUE,EXACT(Spreadsheet!AV157,EnrollWaive),0)))</f>
        <v>1</v>
      </c>
      <c r="BZ157" s="5" t="b">
        <f t="array" ref="BZ157">IF(ISBLANK(Spreadsheet!AW157),TRUE,ISNUMBER(MATCH(TRUE,EXACT(Spreadsheet!AW157,LifeBenefitClasses),0)))</f>
        <v>1</v>
      </c>
      <c r="CA157" s="5" t="b">
        <f t="array" ref="CA157">IF(ISBLANK(Spreadsheet!AX157),TRUE,ISNUMBER(MATCH(TRUE,EXACT(Spreadsheet!AX157,LifeBenefitClasses),0)))</f>
        <v>1</v>
      </c>
      <c r="CB157" s="5" t="b">
        <f t="array" ref="CB157">IF(ISBLANK(Spreadsheet!AY157),TRUE,ISNUMBER(MATCH(TRUE,EXACT(Spreadsheet!AY157,LifeBenefitClasses),0)))</f>
        <v>1</v>
      </c>
      <c r="CC157" s="5" t="b">
        <f t="array" ref="CC157">IF(ISBLANK(Spreadsheet!AZ157),TRUE,ISNUMBER(MATCH(TRUE,EXACT(Spreadsheet!AZ157,LifeBenefitClasses),0)))</f>
        <v>1</v>
      </c>
      <c r="CD157" s="5" t="b">
        <f t="array" ref="CD157">IF(ISBLANK(Spreadsheet!BA157),TRUE,ISNUMBER(MATCH(TRUE,EXACT(Spreadsheet!BA157,LifeBenefitClasses),0)))</f>
        <v>1</v>
      </c>
      <c r="CE157" s="5" t="b">
        <f>IF(OR(ISBLANK(Spreadsheet!BA157), Spreadsheet!BA157="Waive"),IF(ISBLANK(Spreadsheet!BB157),TRUE,FALSE),IF(OR(AND(NOT(ISBLANK(Spreadsheet!BA157)),ISBLANK(Spreadsheet!BB157)),NOT(ISNUMBER(VALUE(Spreadsheet!BB157))),ISBLANK(Spreadsheet!BC157),NOT(ISNUMBER(VALUE(Spreadsheet!BC157)))),FALSE,IF(AND(Spreadsheet!BB157&gt;=50000,Spreadsheet!BB157&lt;=250000,MOD(Spreadsheet!BB157,10000)=0,Spreadsheet!BB157&lt;=(10*Spreadsheet!BC157)),TRUE,FALSE)))</f>
        <v>1</v>
      </c>
      <c r="CF157" s="5" t="b">
        <f>IF(NOT(ISBLANK(Spreadsheet!BC157)),AND(ISNUMBER(VALUE(Spreadsheet!BC157)),Spreadsheet!BC157&gt;0),AND(OR(ISBLANK(Spreadsheet!AO157),Spreadsheet!AO157="Waive",AND(NOT(OR(ISBLANK(Spreadsheet!AO157),Spreadsheet!AO157="Waive")),Spreadsheet!AP157&gt;=6)),OR(ISBLANK(Spreadsheet!AR157),AND(NOT(OR(ISBLANK(Spreadsheet!AR157),Spreadsheet!AR157="Waive")),Spreadsheet!AS157&gt;=6)),OR(ISBLANK(Spreadsheet!AW157)),OR(ISBLANK(Spreadsheet!AX157)),OR(ISBLANK(Spreadsheet!AY157)),OR(ISBLANK(Spreadsheet!AZ157)),OR(ISBLANK(Spreadsheet!BA157),Spreadsheet!BA157="Waive")))</f>
        <v>1</v>
      </c>
      <c r="CG157" s="5" t="b">
        <f t="shared" ca="1" si="13"/>
        <v>1</v>
      </c>
    </row>
    <row r="158" spans="8:85" x14ac:dyDescent="0.3">
      <c r="H158" s="5">
        <f t="shared" ca="1" si="10"/>
        <v>2</v>
      </c>
      <c r="I158" s="5" t="str">
        <f t="shared" ca="1" si="11"/>
        <v/>
      </c>
      <c r="J158" s="5" t="str">
        <f>IF(AND(NOT(ISBLANK(Spreadsheet!C158)),ISBLANK(Spreadsheet!D158)),Spreadsheet!F158&amp;" "&amp;Spreadsheet!H158,"")</f>
        <v/>
      </c>
      <c r="K158" s="5">
        <f>IF(AND(NOT(ISBLANK(Spreadsheet!C158)),ISBLANK(Spreadsheet!D158)),COUNTIFS(Spreadsheet!E159:E$786,"=Child",Spreadsheet!C159:C$786, "="&amp;Spreadsheet!C158) + COUNTIFS(Spreadsheet!E159:E$786,"=Step-child",Spreadsheet!C159:C$786, "="&amp;Spreadsheet!C158),0)</f>
        <v>0</v>
      </c>
      <c r="L158" s="5">
        <f>IF(NOT(ISBLANK(J158)),COUNTIFS(Spreadsheet!E159:E$786,"=Wife",Spreadsheet!C159:C$786, "="&amp;Spreadsheet!C158) + COUNTIFS(Spreadsheet!E159:E$786,"=Husband",Spreadsheet!C159:C$786, "="&amp;Spreadsheet!C158),0)</f>
        <v>0</v>
      </c>
      <c r="M158" s="5">
        <f>IF(NOT(ISBLANK(Spreadsheet!AJ158)),VLOOKUP(Spreadsheet!AJ158,'Drop Downs'!$P$2:$R$16,3,FALSE),0)</f>
        <v>0</v>
      </c>
      <c r="N158" s="5">
        <f>IF(NOT(ISBLANK(Spreadsheet!AJ158)), VLOOKUP(Spreadsheet!AJ158,'Drop Downs'!$P$2:$R$16,2,FALSE),0)</f>
        <v>0</v>
      </c>
      <c r="O158" s="5">
        <f>IF(NOT(ISBLANK(Spreadsheet!AL158)),VLOOKUP(Spreadsheet!AL158,'Drop Downs'!$P$2:$R$16,3,FALSE), 0)</f>
        <v>0</v>
      </c>
      <c r="P158" s="5">
        <f>IF(NOT(ISBLANK(Spreadsheet!AL158)),VLOOKUP(Spreadsheet!AL158,'Drop Downs'!$P$2:$R$16,2,FALSE),0)</f>
        <v>0</v>
      </c>
      <c r="Q158" s="5">
        <f>IF(NOT(ISBLANK(Spreadsheet!AN158)),VLOOKUP(Spreadsheet!AN158,'Drop Downs'!$P$2:$R$16,3,FALSE),0)</f>
        <v>0</v>
      </c>
      <c r="R158" s="5">
        <f>IF(NOT(ISBLANK(Spreadsheet!AN158)),VLOOKUP(Spreadsheet!AN158,'Drop Downs'!$P$2:$R$16,2,FALSE),0)</f>
        <v>0</v>
      </c>
      <c r="S158" s="5" t="str">
        <f>IF(OR(M158&gt;K158,N158&gt;L158,O158&gt;K158, Q158&gt;K158,N158&gt;L158, P158&gt;L158, R158&gt;L158),"Member currently has a coverage election over what he/she needs.  Please add more dependents or adjust the coverage election.","")&amp;(IF(AND(NOT(ISBLANK(Spreadsheet!C158)),NOT(ISBLANK(Spreadsheet!D158)),ISBLANK(Spreadsheet!E158)),"Dependent lacks a relationship to member.Please select one from the drop-down.",""))</f>
        <v/>
      </c>
      <c r="T158" s="5" t="b">
        <f t="shared" si="12"/>
        <v>1</v>
      </c>
      <c r="U158" s="5" t="b">
        <f>OR(ISBLANK(Spreadsheet!C158),IF(NOT(ISBLANK(Spreadsheet!D158)),NOT(ISBLANK(Spreadsheet!E158)),TRUE))</f>
        <v>1</v>
      </c>
      <c r="V158" s="5" t="b">
        <f>OR(ISBLANK(Spreadsheet!C158), NOT(ISBLANK(Spreadsheet!I158)))</f>
        <v>1</v>
      </c>
      <c r="W158" s="5" t="b">
        <f>OR(ISBLANK(Spreadsheet!D158),NOT(ISBLANK(Spreadsheet!C158)))</f>
        <v>1</v>
      </c>
      <c r="X158" s="155" t="str">
        <f>REPT("0",MIN(FIND({1,2,3,4,5,6,7,8,9},Spreadsheet!C158&amp;"123456789"))-1)&amp;IF(ISBLANK(Spreadsheet!C158),"",SUMPRODUCT(MID(0&amp;Spreadsheet!C158,LARGE(INDEX(ISNUMBER(--MID(Spreadsheet!C158,ROW($1:$225),1))*
 ROW($1:$225),0),ROW($1:$225))+1,1)*10^ROW($1:$225)/10))</f>
        <v/>
      </c>
      <c r="Y158" s="5" t="b">
        <f>IF(NOT(ISBLANK(Spreadsheet!C158)),IF(AND(ISNUMBER(VALUE(Spreadsheet!C158)), LEN(Spreadsheet!C158)=9),TRUE,FALSE),TRUE)</f>
        <v>1</v>
      </c>
      <c r="Z158" s="155" t="str">
        <f>REPT("0",MIN(FIND({1,2,3,4,5,6,7,8,9},Spreadsheet!D158&amp;"123456789"))-1)&amp;IF(ISBLANK(Spreadsheet!D158),"",SUMPRODUCT(MID(0&amp;Spreadsheet!D158,LARGE(INDEX(ISNUMBER(--MID(Spreadsheet!D158,ROW($1:$225),1))*
 ROW($1:$225),0),ROW($1:$225))+1,1)*10^ROW($1:$225)/10))</f>
        <v/>
      </c>
      <c r="AA158" s="5" t="b">
        <f>IF(AND(NOT(ISBLANK(Spreadsheet!D158)),NOT(ISBLANK(Spreadsheet!C158))),IF(AND(ISNUMBER(VALUE(Spreadsheet!D158)), LEN(Spreadsheet!D158)=9),TRUE,FALSE),IF(AND(NOT(ISBLANK(Spreadsheet!D158)),ISBLANK(Spreadsheet!C158)),FALSE,TRUE))</f>
        <v>1</v>
      </c>
      <c r="AB158" s="5" t="b">
        <f>OR(ISBLANK(Spreadsheet!Y158),IF(NOT(ISBLANK(Spreadsheet!Y158)),LEN(Spreadsheet!Y158)=10,ISNUMBER(VALUE(Spreadsheet!Y158))))</f>
        <v>1</v>
      </c>
      <c r="AC158" s="5" t="b">
        <f>OR(ISBLANK(Spreadsheet!AI158), AND(NOT(ISBLANK(Spreadsheet!AJ158)), NOT(ISNUMBER(SEARCH("Waive",Spreadsheet!AJ158)))))</f>
        <v>1</v>
      </c>
      <c r="AD158" s="5" t="b">
        <f>OR(ISBLANK(Spreadsheet!AK158), AND(NOT(ISBLANK(Spreadsheet!AL158)), NOT(ISNUMBER(SEARCH("Waive",Spreadsheet!AL158)))))</f>
        <v>1</v>
      </c>
      <c r="AE158" s="5" t="b">
        <f>OR(ISBLANK(Spreadsheet!AM158), AND(NOT(ISBLANK(Spreadsheet!AN158)), NOT(ISNUMBER(SEARCH("Waive", Spreadsheet!AN158)))))</f>
        <v>1</v>
      </c>
      <c r="AF158" s="5" t="b">
        <f>OR(ISBLANK(Spreadsheet!C158), NOT(ISBLANK(Spreadsheet!D158)),NOT(ISBLANK(Spreadsheet!L158)))</f>
        <v>1</v>
      </c>
      <c r="AG158" s="5" t="b">
        <f>IF(AND(NOT(ISBLANK(Spreadsheet!C158)), NOT(ISBLANK(Spreadsheet!D158)),Spreadsheet!C158&lt;&gt;Spreadsheet!D158),IF(ISERROR(VLOOKUP(Spreadsheet!C158, Spreadsheet!$C$6:'Spreadsheet'!$C157,1,FALSE)), FALSE, TRUE),TRUE)</f>
        <v>1</v>
      </c>
      <c r="AH158" s="5" t="b">
        <f>Spreadsheet!$B$2=Spreadsheet!AD158</f>
        <v>1</v>
      </c>
      <c r="AI158" s="5" t="b">
        <f>IF(ISBLANK(Spreadsheet!G158),TRUE,IF(OR(LEN(Spreadsheet!G158)&gt;1,ISNUMBER(VALUE(Spreadsheet!G158))),FALSE,TRUE))</f>
        <v>1</v>
      </c>
      <c r="AJ158" s="5" t="b">
        <f>OR(ISBLANK(Spreadsheet!C158), NOT(ISBLANK(Spreadsheet!B158)), NOT(ISBLANK(Spreadsheet!D158)))</f>
        <v>1</v>
      </c>
      <c r="AK158" s="5" t="b">
        <f t="array" ref="AK158">IF(OR(AND(ISBLANK(Spreadsheet!E158),ISBLANK(Spreadsheet!D158),NOT(ISBLANK(Spreadsheet!C158))),AND(ISBLANK(Spreadsheet!E158),ISBLANK(Spreadsheet!D158),ISBLANK(Spreadsheet!C158))),TRUE,ISNUMBER(MATCH(TRUE,EXACT(Spreadsheet!E158,Relationships),0)))</f>
        <v>1</v>
      </c>
      <c r="AL158" s="5" t="b">
        <f>IF(NOT(ISBLANK(Spreadsheet!C158)),IF(OR(ISBLANK(Spreadsheet!F158),LEN(Spreadsheet!F158)&gt;40),FALSE,TRUE),TRUE)</f>
        <v>1</v>
      </c>
      <c r="AM158" s="5" t="b">
        <f>IF(NOT(ISBLANK(Spreadsheet!C158)),IF(OR(ISBLANK(Spreadsheet!H158),LEN(Spreadsheet!H158)&gt;40),FALSE,TRUE),TRUE)</f>
        <v>1</v>
      </c>
      <c r="AN158" s="5" t="b">
        <f t="array" ref="AN158">IF(ISBLANK(Spreadsheet!I158),TRUE,ISNUMBER(MATCH(TRUE,EXACT(Spreadsheet!I158,GenderValues),0)))</f>
        <v>1</v>
      </c>
      <c r="AO158" s="5" t="b">
        <f ca="1">IF(ISERROR(DATEVALUE(TEXT(Spreadsheet!J158,"mm/dd/yyyy")) &gt; TODAY()),IF(AND(ISBLANK(Spreadsheet!J158),ISBLANK(Spreadsheet!C158)),TRUE,FALSE),IF(DATEVALUE(TEXT(Spreadsheet!J158,"mm/dd/yyyy")) &gt; TODAY(),FALSE,TRUE))</f>
        <v>1</v>
      </c>
      <c r="AP158" s="5" t="b">
        <f>OR(ISBLANK(Spreadsheet!K158),LEN(Spreadsheet!K158)&lt;=100)</f>
        <v>1</v>
      </c>
      <c r="AQ158" s="5" t="b">
        <f t="array" ref="AQ158">IF(OR(AND(ISBLANK(Spreadsheet!L158),ISBLANK(Spreadsheet!C158)),AND(NOT(ISBLANK(Spreadsheet!C158)),NOT(ISBLANK(Spreadsheet!D158)))),TRUE,ISNUMBER(MATCH(TRUE,EXACT(Spreadsheet!L158,MaritalStatus),0)))</f>
        <v>1</v>
      </c>
      <c r="AR158" s="5" t="b">
        <f ca="1">IF(ISERROR(DATEVALUE(TEXT(Spreadsheet!M158,"mm/dd/yyyy")) &gt; TODAY()),IF(ISBLANK(Spreadsheet!M158),TRUE,FALSE),IF(DATEVALUE(TEXT(Spreadsheet!M158,"mm/dd/yyyy")) &gt; TODAY(),FALSE,TRUE))</f>
        <v>1</v>
      </c>
      <c r="AS158" s="5" t="b">
        <f>OR(ISBLANK(Spreadsheet!N158),LEN(Spreadsheet!N158)&lt;=100)</f>
        <v>1</v>
      </c>
      <c r="AT158" s="5" t="b">
        <f>OR(ISBLANK(Spreadsheet!O158),UPPER(Spreadsheet!O158)="YES")</f>
        <v>1</v>
      </c>
      <c r="AU158" s="5" t="b">
        <f>OR(ISBLANK(Spreadsheet!P158),UPPER(Spreadsheet!P158)="YES")</f>
        <v>1</v>
      </c>
      <c r="AV158" s="5" t="b">
        <f t="array" ref="AV158">IF(ISBLANK(Spreadsheet!Q158),TRUE,ISNUMBER(MATCH(TRUE,EXACT(Spreadsheet!Q158,OnGroupsPriorIns),0)))</f>
        <v>1</v>
      </c>
      <c r="AW158" s="5" t="b">
        <f>OR(ISBLANK(Spreadsheet!R158),UPPER(Spreadsheet!R158)="YES")</f>
        <v>1</v>
      </c>
      <c r="AX158" s="5" t="b">
        <f>OR(ISBLANK(Spreadsheet!S158),UPPER(Spreadsheet!S158)="YES")</f>
        <v>1</v>
      </c>
      <c r="AY158" s="5" t="b">
        <f>OR(AND(ISBLANK(Spreadsheet!C158),LEN(Spreadsheet!T158)=0),AND(NOT(ISBLANK(Spreadsheet!C158)),LEN(Spreadsheet!T158)&gt;0,LEN(Spreadsheet!T158)&lt;=50))</f>
        <v>1</v>
      </c>
      <c r="AZ158" s="5" t="b">
        <f>OR(LEN(Spreadsheet!U158)=0,AND(LEN(Spreadsheet!U158)&gt;0,LEN(Spreadsheet!U158)&lt;=50))</f>
        <v>1</v>
      </c>
      <c r="BA158" s="5" t="b">
        <f>OR(AND(ISBLANK(Spreadsheet!C158),LEN(Spreadsheet!V158)=0),AND(NOT(ISBLANK(Spreadsheet!C158)),LEN(Spreadsheet!V158)&gt;0,LEN(Spreadsheet!V158)&lt;=50))</f>
        <v>1</v>
      </c>
      <c r="BB158" s="5" t="b">
        <f t="array" ref="BB158">IF(AND(ISBLANK(Spreadsheet!C158),LEN(Spreadsheet!W158)=0),TRUE,ISNUMBER(MATCH(TRUE,EXACT(Spreadsheet!W158,States),0)))</f>
        <v>1</v>
      </c>
      <c r="BC158" s="5" t="b">
        <f>OR(AND(ISBLANK(Spreadsheet!C158),LEN(Spreadsheet!X158)=0),AND(NOT(ISBLANK(Spreadsheet!C158)),LEN(Spreadsheet!X158)&gt;0,LEN(Spreadsheet!X158)=5,ISNUMBER(VALUE(Spreadsheet!X158))))</f>
        <v>1</v>
      </c>
      <c r="BD158" s="5" t="b">
        <f>OR(ISBLANK(Spreadsheet!Z158),LEN(Spreadsheet!Z158)&lt;=50)</f>
        <v>1</v>
      </c>
      <c r="BE158" s="5" t="b">
        <f>ISBLANK(Spreadsheet!AA158)</f>
        <v>1</v>
      </c>
      <c r="BF158" s="5" t="b">
        <f>ISBLANK(Spreadsheet!AB158)</f>
        <v>1</v>
      </c>
      <c r="BG158" s="5" t="b">
        <f>IF(ISERROR(DATEVALUE(TEXT(Spreadsheet!AC158,"mm/dd/yyyy")) &gt; DATEVALUE(TEXT(Spreadsheet!J158,"mm/dd/yyyy"))),IF(OR(AND(ISBLANK(Spreadsheet!AC158),ISBLANK(Spreadsheet!C158)),AND(NOT(ISBLANK(Spreadsheet!C158)),ISBLANK(Spreadsheet!AC158),NOT(ISBLANK(Spreadsheet!D158)))),TRUE,FALSE),IF(DATEVALUE(TEXT(Spreadsheet!AC158,"mm/dd/yyyy")) &gt; DATEVALUE(TEXT(Spreadsheet!J158,"mm/dd/yyyy")),TRUE,FALSE))</f>
        <v>1</v>
      </c>
      <c r="BH158" s="5" t="b">
        <f>OR(AND(ISBLANK(Spreadsheet!C158),ISBLANK(Spreadsheet!AE158)),AND(NOT(ISBLANK(Spreadsheet!C158)),NOT(ISBLANK(Spreadsheet!D158)),ISBLANK(Spreadsheet!AE158)),AND(NOT(ISBLANK(Spreadsheet!C158)),ISBLANK(Spreadsheet!D158),NOT(ISBLANK(Spreadsheet!AE158)),LEN(Spreadsheet!AE158)&lt;=100))</f>
        <v>1</v>
      </c>
      <c r="BI158" s="5" t="b">
        <f t="array" ref="BI158">IF(ISBLANK(Spreadsheet!AF158),TRUE,ISNUMBER(MATCH(TRUE,EXACT(Spreadsheet!AF158,CobraShortReasons),0)))</f>
        <v>1</v>
      </c>
      <c r="BJ158" s="5" t="b">
        <f ca="1">IF(ISERROR(DATEVALUE(TEXT(Spreadsheet!AG158,"mm/dd/yyyy")) &gt; TODAY()),IF(ISBLANK(Spreadsheet!AG158),TRUE,FALSE),IF(DATEVALUE(TEXT(Spreadsheet!AG158,"mm/dd/yyyy")) &gt; TODAY(),FALSE,TRUE))</f>
        <v>1</v>
      </c>
      <c r="BK158" s="5" t="b">
        <f>OR(ISBLANK(Spreadsheet!AH158),LEN(Spreadsheet!AH158)&lt;=25)</f>
        <v>1</v>
      </c>
      <c r="BL158" s="5" t="b">
        <f t="array" aca="1" ref="BL158" ca="1">IF(ISBLANK(Spreadsheet!AI158),TRUE,ISNUMBER(MATCH(TRUE,EXACT(Spreadsheet!AI158,INDIRECT(Spreadsheet!$D$2)),0)))</f>
        <v>1</v>
      </c>
      <c r="BM158" s="5" t="b">
        <f t="array" aca="1" ref="BM158" ca="1">IF(ISBLANK(Spreadsheet!AJ158),TRUE,ISNUMBER(MATCH(TRUE,EXACT(Spreadsheet!AJ158,INDIRECT(Spreadsheet!BJ158)),0)))</f>
        <v>1</v>
      </c>
      <c r="BN158" s="5" t="b">
        <f t="array" ref="BN158">IF(ISBLANK(Spreadsheet!AK158),TRUE,ISNUMBER(MATCH(TRUE,EXACT(Spreadsheet!AK158,DentalPlans),0)))</f>
        <v>1</v>
      </c>
      <c r="BO158" s="5" t="b">
        <f t="array" aca="1" ref="BO158" ca="1">IF(ISBLANK(Spreadsheet!AL158),TRUE,ISNUMBER(MATCH(TRUE,EXACT(Spreadsheet!AL158,INDIRECT(Spreadsheet!BK158)),0)))</f>
        <v>1</v>
      </c>
      <c r="BP158" s="5" t="b">
        <f t="array" ref="BP158">IF(ISBLANK(Spreadsheet!AM158),TRUE,ISNUMBER(MATCH(TRUE,EXACT(Spreadsheet!AM158,VisionPlans),0)))</f>
        <v>1</v>
      </c>
      <c r="BQ158" s="5" t="b">
        <f t="array" aca="1" ref="BQ158" ca="1">IF(ISBLANK(Spreadsheet!AN158),TRUE,ISNUMBER(MATCH(TRUE,EXACT(Spreadsheet!AN158,INDIRECT(Spreadsheet!BL158)),0)))</f>
        <v>1</v>
      </c>
      <c r="BR158" s="5" t="b">
        <f t="array" ref="BR158">IF(ISBLANK(Spreadsheet!AO158),TRUE,ISNUMBER(MATCH(TRUE,EXACT(Spreadsheet!AO158,LifeBenefitClasses),0)))</f>
        <v>1</v>
      </c>
      <c r="BS158" s="5" t="b">
        <f>IF(OR(ISBLANK(Spreadsheet!AO158), Spreadsheet!AO158="Waive"),IF(ISBLANK(Spreadsheet!AP158),TRUE,FALSE),IF(OR(AND(NOT(ISBLANK(Spreadsheet!AO158)),ISBLANK(Spreadsheet!AP158)),NOT(ISNUMBER(VALUE(Spreadsheet!AP158)))),FALSE,IF(OR(AND(Spreadsheet!AP158&lt;6,MOD(Spreadsheet!AP158*10,5)=0), MOD(Spreadsheet!AP158,5000)=0),TRUE,FALSE)))</f>
        <v>1</v>
      </c>
      <c r="BT158" s="5" t="b">
        <f t="array" ref="BT158">IF(ISBLANK(Spreadsheet!AQ158),TRUE,ISNUMBER(MATCH(TRUE,EXACT(Spreadsheet!AQ158,EnrollWaive),0)))</f>
        <v>1</v>
      </c>
      <c r="BU158" s="5" t="b">
        <f t="array" ref="BU158">IF(ISBLANK(Spreadsheet!AR158),TRUE,ISNUMBER(MATCH(TRUE,EXACT(Spreadsheet!AR158,LifeBenefitClasses),0)))</f>
        <v>1</v>
      </c>
      <c r="BV158" s="5" t="b">
        <f>IF(OR(ISBLANK(Spreadsheet!AR158), Spreadsheet!AR158="Waive"),IF(ISBLANK(Spreadsheet!AS158),TRUE,FALSE),IF(OR(AND(NOT(ISBLANK(Spreadsheet!AR158)),ISBLANK(Spreadsheet!AS158)),NOT(ISNUMBER(VALUE(Spreadsheet!AS158)))),FALSE,IF(OR(AND(Spreadsheet!AS158&lt;6,MOD(Spreadsheet!AS158*10,5)=0), MOD(Spreadsheet!AS158,10000)=0),TRUE,FALSE)))</f>
        <v>1</v>
      </c>
      <c r="BW158" s="5" t="b">
        <f t="array" ref="BW158">IF(ISBLANK(Spreadsheet!AT158),TRUE,ISNUMBER(MATCH(TRUE,EXACT(Spreadsheet!AT158,LifeBenefitClasses),0)))</f>
        <v>1</v>
      </c>
      <c r="BX158" s="5" t="b">
        <f>IF(OR(ISBLANK(Spreadsheet!AT158), Spreadsheet!AT158="Waive"),IF(ISBLANK(Spreadsheet!AU158),TRUE,FALSE),IF(OR(AND(NOT(ISBLANK(Spreadsheet!AT158)),ISBLANK(Spreadsheet!AU158)),NOT(ISNUMBER(VALUE(Spreadsheet!AU158)))),FALSE,IF(AND(NOT(OR(ISBLANK(Spreadsheet!AT158),Spreadsheet!AT158="Waive")),NOT(OR(ISBLANK(Spreadsheet!AR158),Spreadsheet!AR158="Waive")),MOD(Spreadsheet!AU158,5000)=0, Spreadsheet!AU158&lt;=(Spreadsheet!AS158*0.5)),TRUE,FALSE)))</f>
        <v>1</v>
      </c>
      <c r="BY158" s="5" t="b">
        <f t="array" ref="BY158">IF(ISBLANK(Spreadsheet!AV158),TRUE,ISNUMBER(MATCH(TRUE,EXACT(Spreadsheet!AV158,EnrollWaive),0)))</f>
        <v>1</v>
      </c>
      <c r="BZ158" s="5" t="b">
        <f t="array" ref="BZ158">IF(ISBLANK(Spreadsheet!AW158),TRUE,ISNUMBER(MATCH(TRUE,EXACT(Spreadsheet!AW158,LifeBenefitClasses),0)))</f>
        <v>1</v>
      </c>
      <c r="CA158" s="5" t="b">
        <f t="array" ref="CA158">IF(ISBLANK(Spreadsheet!AX158),TRUE,ISNUMBER(MATCH(TRUE,EXACT(Spreadsheet!AX158,LifeBenefitClasses),0)))</f>
        <v>1</v>
      </c>
      <c r="CB158" s="5" t="b">
        <f t="array" ref="CB158">IF(ISBLANK(Spreadsheet!AY158),TRUE,ISNUMBER(MATCH(TRUE,EXACT(Spreadsheet!AY158,LifeBenefitClasses),0)))</f>
        <v>1</v>
      </c>
      <c r="CC158" s="5" t="b">
        <f t="array" ref="CC158">IF(ISBLANK(Spreadsheet!AZ158),TRUE,ISNUMBER(MATCH(TRUE,EXACT(Spreadsheet!AZ158,LifeBenefitClasses),0)))</f>
        <v>1</v>
      </c>
      <c r="CD158" s="5" t="b">
        <f t="array" ref="CD158">IF(ISBLANK(Spreadsheet!BA158),TRUE,ISNUMBER(MATCH(TRUE,EXACT(Spreadsheet!BA158,LifeBenefitClasses),0)))</f>
        <v>1</v>
      </c>
      <c r="CE158" s="5" t="b">
        <f>IF(OR(ISBLANK(Spreadsheet!BA158), Spreadsheet!BA158="Waive"),IF(ISBLANK(Spreadsheet!BB158),TRUE,FALSE),IF(OR(AND(NOT(ISBLANK(Spreadsheet!BA158)),ISBLANK(Spreadsheet!BB158)),NOT(ISNUMBER(VALUE(Spreadsheet!BB158))),ISBLANK(Spreadsheet!BC158),NOT(ISNUMBER(VALUE(Spreadsheet!BC158)))),FALSE,IF(AND(Spreadsheet!BB158&gt;=50000,Spreadsheet!BB158&lt;=250000,MOD(Spreadsheet!BB158,10000)=0,Spreadsheet!BB158&lt;=(10*Spreadsheet!BC158)),TRUE,FALSE)))</f>
        <v>1</v>
      </c>
      <c r="CF158" s="5" t="b">
        <f>IF(NOT(ISBLANK(Spreadsheet!BC158)),AND(ISNUMBER(VALUE(Spreadsheet!BC158)),Spreadsheet!BC158&gt;0),AND(OR(ISBLANK(Spreadsheet!AO158),Spreadsheet!AO158="Waive",AND(NOT(OR(ISBLANK(Spreadsheet!AO158),Spreadsheet!AO158="Waive")),Spreadsheet!AP158&gt;=6)),OR(ISBLANK(Spreadsheet!AR158),AND(NOT(OR(ISBLANK(Spreadsheet!AR158),Spreadsheet!AR158="Waive")),Spreadsheet!AS158&gt;=6)),OR(ISBLANK(Spreadsheet!AW158)),OR(ISBLANK(Spreadsheet!AX158)),OR(ISBLANK(Spreadsheet!AY158)),OR(ISBLANK(Spreadsheet!AZ158)),OR(ISBLANK(Spreadsheet!BA158),Spreadsheet!BA158="Waive")))</f>
        <v>1</v>
      </c>
      <c r="CG158" s="5" t="b">
        <f t="shared" ca="1" si="13"/>
        <v>1</v>
      </c>
    </row>
    <row r="159" spans="8:85" x14ac:dyDescent="0.3">
      <c r="H159" s="5">
        <f t="shared" ca="1" si="10"/>
        <v>2</v>
      </c>
      <c r="I159" s="5" t="str">
        <f t="shared" ca="1" si="11"/>
        <v/>
      </c>
      <c r="J159" s="5" t="str">
        <f>IF(AND(NOT(ISBLANK(Spreadsheet!C159)),ISBLANK(Spreadsheet!D159)),Spreadsheet!F159&amp;" "&amp;Spreadsheet!H159,"")</f>
        <v/>
      </c>
      <c r="K159" s="5">
        <f>IF(AND(NOT(ISBLANK(Spreadsheet!C159)),ISBLANK(Spreadsheet!D159)),COUNTIFS(Spreadsheet!E160:E$786,"=Child",Spreadsheet!C160:C$786, "="&amp;Spreadsheet!C159) + COUNTIFS(Spreadsheet!E160:E$786,"=Step-child",Spreadsheet!C160:C$786, "="&amp;Spreadsheet!C159),0)</f>
        <v>0</v>
      </c>
      <c r="L159" s="5">
        <f>IF(NOT(ISBLANK(J159)),COUNTIFS(Spreadsheet!E160:E$786,"=Wife",Spreadsheet!C160:C$786, "="&amp;Spreadsheet!C159) + COUNTIFS(Spreadsheet!E160:E$786,"=Husband",Spreadsheet!C160:C$786, "="&amp;Spreadsheet!C159),0)</f>
        <v>0</v>
      </c>
      <c r="M159" s="5">
        <f>IF(NOT(ISBLANK(Spreadsheet!AJ159)),VLOOKUP(Spreadsheet!AJ159,'Drop Downs'!$P$2:$R$16,3,FALSE),0)</f>
        <v>0</v>
      </c>
      <c r="N159" s="5">
        <f>IF(NOT(ISBLANK(Spreadsheet!AJ159)), VLOOKUP(Spreadsheet!AJ159,'Drop Downs'!$P$2:$R$16,2,FALSE),0)</f>
        <v>0</v>
      </c>
      <c r="O159" s="5">
        <f>IF(NOT(ISBLANK(Spreadsheet!AL159)),VLOOKUP(Spreadsheet!AL159,'Drop Downs'!$P$2:$R$16,3,FALSE), 0)</f>
        <v>0</v>
      </c>
      <c r="P159" s="5">
        <f>IF(NOT(ISBLANK(Spreadsheet!AL159)),VLOOKUP(Spreadsheet!AL159,'Drop Downs'!$P$2:$R$16,2,FALSE),0)</f>
        <v>0</v>
      </c>
      <c r="Q159" s="5">
        <f>IF(NOT(ISBLANK(Spreadsheet!AN159)),VLOOKUP(Spreadsheet!AN159,'Drop Downs'!$P$2:$R$16,3,FALSE),0)</f>
        <v>0</v>
      </c>
      <c r="R159" s="5">
        <f>IF(NOT(ISBLANK(Spreadsheet!AN159)),VLOOKUP(Spreadsheet!AN159,'Drop Downs'!$P$2:$R$16,2,FALSE),0)</f>
        <v>0</v>
      </c>
      <c r="S159" s="5" t="str">
        <f>IF(OR(M159&gt;K159,N159&gt;L159,O159&gt;K159, Q159&gt;K159,N159&gt;L159, P159&gt;L159, R159&gt;L159),"Member currently has a coverage election over what he/she needs.  Please add more dependents or adjust the coverage election.","")&amp;(IF(AND(NOT(ISBLANK(Spreadsheet!C159)),NOT(ISBLANK(Spreadsheet!D159)),ISBLANK(Spreadsheet!E159)),"Dependent lacks a relationship to member.Please select one from the drop-down.",""))</f>
        <v/>
      </c>
      <c r="T159" s="5" t="b">
        <f t="shared" si="12"/>
        <v>1</v>
      </c>
      <c r="U159" s="5" t="b">
        <f>OR(ISBLANK(Spreadsheet!C159),IF(NOT(ISBLANK(Spreadsheet!D159)),NOT(ISBLANK(Spreadsheet!E159)),TRUE))</f>
        <v>1</v>
      </c>
      <c r="V159" s="5" t="b">
        <f>OR(ISBLANK(Spreadsheet!C159), NOT(ISBLANK(Spreadsheet!I159)))</f>
        <v>1</v>
      </c>
      <c r="W159" s="5" t="b">
        <f>OR(ISBLANK(Spreadsheet!D159),NOT(ISBLANK(Spreadsheet!C159)))</f>
        <v>1</v>
      </c>
      <c r="X159" s="155" t="str">
        <f>REPT("0",MIN(FIND({1,2,3,4,5,6,7,8,9},Spreadsheet!C159&amp;"123456789"))-1)&amp;IF(ISBLANK(Spreadsheet!C159),"",SUMPRODUCT(MID(0&amp;Spreadsheet!C159,LARGE(INDEX(ISNUMBER(--MID(Spreadsheet!C159,ROW($1:$225),1))*
 ROW($1:$225),0),ROW($1:$225))+1,1)*10^ROW($1:$225)/10))</f>
        <v/>
      </c>
      <c r="Y159" s="5" t="b">
        <f>IF(NOT(ISBLANK(Spreadsheet!C159)),IF(AND(ISNUMBER(VALUE(Spreadsheet!C159)), LEN(Spreadsheet!C159)=9),TRUE,FALSE),TRUE)</f>
        <v>1</v>
      </c>
      <c r="Z159" s="155" t="str">
        <f>REPT("0",MIN(FIND({1,2,3,4,5,6,7,8,9},Spreadsheet!D159&amp;"123456789"))-1)&amp;IF(ISBLANK(Spreadsheet!D159),"",SUMPRODUCT(MID(0&amp;Spreadsheet!D159,LARGE(INDEX(ISNUMBER(--MID(Spreadsheet!D159,ROW($1:$225),1))*
 ROW($1:$225),0),ROW($1:$225))+1,1)*10^ROW($1:$225)/10))</f>
        <v/>
      </c>
      <c r="AA159" s="5" t="b">
        <f>IF(AND(NOT(ISBLANK(Spreadsheet!D159)),NOT(ISBLANK(Spreadsheet!C159))),IF(AND(ISNUMBER(VALUE(Spreadsheet!D159)), LEN(Spreadsheet!D159)=9),TRUE,FALSE),IF(AND(NOT(ISBLANK(Spreadsheet!D159)),ISBLANK(Spreadsheet!C159)),FALSE,TRUE))</f>
        <v>1</v>
      </c>
      <c r="AB159" s="5" t="b">
        <f>OR(ISBLANK(Spreadsheet!Y159),IF(NOT(ISBLANK(Spreadsheet!Y159)),LEN(Spreadsheet!Y159)=10,ISNUMBER(VALUE(Spreadsheet!Y159))))</f>
        <v>1</v>
      </c>
      <c r="AC159" s="5" t="b">
        <f>OR(ISBLANK(Spreadsheet!AI159), AND(NOT(ISBLANK(Spreadsheet!AJ159)), NOT(ISNUMBER(SEARCH("Waive",Spreadsheet!AJ159)))))</f>
        <v>1</v>
      </c>
      <c r="AD159" s="5" t="b">
        <f>OR(ISBLANK(Spreadsheet!AK159), AND(NOT(ISBLANK(Spreadsheet!AL159)), NOT(ISNUMBER(SEARCH("Waive",Spreadsheet!AL159)))))</f>
        <v>1</v>
      </c>
      <c r="AE159" s="5" t="b">
        <f>OR(ISBLANK(Spreadsheet!AM159), AND(NOT(ISBLANK(Spreadsheet!AN159)), NOT(ISNUMBER(SEARCH("Waive", Spreadsheet!AN159)))))</f>
        <v>1</v>
      </c>
      <c r="AF159" s="5" t="b">
        <f>OR(ISBLANK(Spreadsheet!C159), NOT(ISBLANK(Spreadsheet!D159)),NOT(ISBLANK(Spreadsheet!L159)))</f>
        <v>1</v>
      </c>
      <c r="AG159" s="5" t="b">
        <f>IF(AND(NOT(ISBLANK(Spreadsheet!C159)), NOT(ISBLANK(Spreadsheet!D159)),Spreadsheet!C159&lt;&gt;Spreadsheet!D159),IF(ISERROR(VLOOKUP(Spreadsheet!C159, Spreadsheet!$C$6:'Spreadsheet'!$C158,1,FALSE)), FALSE, TRUE),TRUE)</f>
        <v>1</v>
      </c>
      <c r="AH159" s="5" t="b">
        <f>Spreadsheet!$B$2=Spreadsheet!AD159</f>
        <v>1</v>
      </c>
      <c r="AI159" s="5" t="b">
        <f>IF(ISBLANK(Spreadsheet!G159),TRUE,IF(OR(LEN(Spreadsheet!G159)&gt;1,ISNUMBER(VALUE(Spreadsheet!G159))),FALSE,TRUE))</f>
        <v>1</v>
      </c>
      <c r="AJ159" s="5" t="b">
        <f>OR(ISBLANK(Spreadsheet!C159), NOT(ISBLANK(Spreadsheet!B159)), NOT(ISBLANK(Spreadsheet!D159)))</f>
        <v>1</v>
      </c>
      <c r="AK159" s="5" t="b">
        <f t="array" ref="AK159">IF(OR(AND(ISBLANK(Spreadsheet!E159),ISBLANK(Spreadsheet!D159),NOT(ISBLANK(Spreadsheet!C159))),AND(ISBLANK(Spreadsheet!E159),ISBLANK(Spreadsheet!D159),ISBLANK(Spreadsheet!C159))),TRUE,ISNUMBER(MATCH(TRUE,EXACT(Spreadsheet!E159,Relationships),0)))</f>
        <v>1</v>
      </c>
      <c r="AL159" s="5" t="b">
        <f>IF(NOT(ISBLANK(Spreadsheet!C159)),IF(OR(ISBLANK(Spreadsheet!F159),LEN(Spreadsheet!F159)&gt;40),FALSE,TRUE),TRUE)</f>
        <v>1</v>
      </c>
      <c r="AM159" s="5" t="b">
        <f>IF(NOT(ISBLANK(Spreadsheet!C159)),IF(OR(ISBLANK(Spreadsheet!H159),LEN(Spreadsheet!H159)&gt;40),FALSE,TRUE),TRUE)</f>
        <v>1</v>
      </c>
      <c r="AN159" s="5" t="b">
        <f t="array" ref="AN159">IF(ISBLANK(Spreadsheet!I159),TRUE,ISNUMBER(MATCH(TRUE,EXACT(Spreadsheet!I159,GenderValues),0)))</f>
        <v>1</v>
      </c>
      <c r="AO159" s="5" t="b">
        <f ca="1">IF(ISERROR(DATEVALUE(TEXT(Spreadsheet!J159,"mm/dd/yyyy")) &gt; TODAY()),IF(AND(ISBLANK(Spreadsheet!J159),ISBLANK(Spreadsheet!C159)),TRUE,FALSE),IF(DATEVALUE(TEXT(Spreadsheet!J159,"mm/dd/yyyy")) &gt; TODAY(),FALSE,TRUE))</f>
        <v>1</v>
      </c>
      <c r="AP159" s="5" t="b">
        <f>OR(ISBLANK(Spreadsheet!K159),LEN(Spreadsheet!K159)&lt;=100)</f>
        <v>1</v>
      </c>
      <c r="AQ159" s="5" t="b">
        <f t="array" ref="AQ159">IF(OR(AND(ISBLANK(Spreadsheet!L159),ISBLANK(Spreadsheet!C159)),AND(NOT(ISBLANK(Spreadsheet!C159)),NOT(ISBLANK(Spreadsheet!D159)))),TRUE,ISNUMBER(MATCH(TRUE,EXACT(Spreadsheet!L159,MaritalStatus),0)))</f>
        <v>1</v>
      </c>
      <c r="AR159" s="5" t="b">
        <f ca="1">IF(ISERROR(DATEVALUE(TEXT(Spreadsheet!M159,"mm/dd/yyyy")) &gt; TODAY()),IF(ISBLANK(Spreadsheet!M159),TRUE,FALSE),IF(DATEVALUE(TEXT(Spreadsheet!M159,"mm/dd/yyyy")) &gt; TODAY(),FALSE,TRUE))</f>
        <v>1</v>
      </c>
      <c r="AS159" s="5" t="b">
        <f>OR(ISBLANK(Spreadsheet!N159),LEN(Spreadsheet!N159)&lt;=100)</f>
        <v>1</v>
      </c>
      <c r="AT159" s="5" t="b">
        <f>OR(ISBLANK(Spreadsheet!O159),UPPER(Spreadsheet!O159)="YES")</f>
        <v>1</v>
      </c>
      <c r="AU159" s="5" t="b">
        <f>OR(ISBLANK(Spreadsheet!P159),UPPER(Spreadsheet!P159)="YES")</f>
        <v>1</v>
      </c>
      <c r="AV159" s="5" t="b">
        <f t="array" ref="AV159">IF(ISBLANK(Spreadsheet!Q159),TRUE,ISNUMBER(MATCH(TRUE,EXACT(Spreadsheet!Q159,OnGroupsPriorIns),0)))</f>
        <v>1</v>
      </c>
      <c r="AW159" s="5" t="b">
        <f>OR(ISBLANK(Spreadsheet!R159),UPPER(Spreadsheet!R159)="YES")</f>
        <v>1</v>
      </c>
      <c r="AX159" s="5" t="b">
        <f>OR(ISBLANK(Spreadsheet!S159),UPPER(Spreadsheet!S159)="YES")</f>
        <v>1</v>
      </c>
      <c r="AY159" s="5" t="b">
        <f>OR(AND(ISBLANK(Spreadsheet!C159),LEN(Spreadsheet!T159)=0),AND(NOT(ISBLANK(Spreadsheet!C159)),LEN(Spreadsheet!T159)&gt;0,LEN(Spreadsheet!T159)&lt;=50))</f>
        <v>1</v>
      </c>
      <c r="AZ159" s="5" t="b">
        <f>OR(LEN(Spreadsheet!U159)=0,AND(LEN(Spreadsheet!U159)&gt;0,LEN(Spreadsheet!U159)&lt;=50))</f>
        <v>1</v>
      </c>
      <c r="BA159" s="5" t="b">
        <f>OR(AND(ISBLANK(Spreadsheet!C159),LEN(Spreadsheet!V159)=0),AND(NOT(ISBLANK(Spreadsheet!C159)),LEN(Spreadsheet!V159)&gt;0,LEN(Spreadsheet!V159)&lt;=50))</f>
        <v>1</v>
      </c>
      <c r="BB159" s="5" t="b">
        <f t="array" ref="BB159">IF(AND(ISBLANK(Spreadsheet!C159),LEN(Spreadsheet!W159)=0),TRUE,ISNUMBER(MATCH(TRUE,EXACT(Spreadsheet!W159,States),0)))</f>
        <v>1</v>
      </c>
      <c r="BC159" s="5" t="b">
        <f>OR(AND(ISBLANK(Spreadsheet!C159),LEN(Spreadsheet!X159)=0),AND(NOT(ISBLANK(Spreadsheet!C159)),LEN(Spreadsheet!X159)&gt;0,LEN(Spreadsheet!X159)=5,ISNUMBER(VALUE(Spreadsheet!X159))))</f>
        <v>1</v>
      </c>
      <c r="BD159" s="5" t="b">
        <f>OR(ISBLANK(Spreadsheet!Z159),LEN(Spreadsheet!Z159)&lt;=50)</f>
        <v>1</v>
      </c>
      <c r="BE159" s="5" t="b">
        <f>ISBLANK(Spreadsheet!AA159)</f>
        <v>1</v>
      </c>
      <c r="BF159" s="5" t="b">
        <f>ISBLANK(Spreadsheet!AB159)</f>
        <v>1</v>
      </c>
      <c r="BG159" s="5" t="b">
        <f>IF(ISERROR(DATEVALUE(TEXT(Spreadsheet!AC159,"mm/dd/yyyy")) &gt; DATEVALUE(TEXT(Spreadsheet!J159,"mm/dd/yyyy"))),IF(OR(AND(ISBLANK(Spreadsheet!AC159),ISBLANK(Spreadsheet!C159)),AND(NOT(ISBLANK(Spreadsheet!C159)),ISBLANK(Spreadsheet!AC159),NOT(ISBLANK(Spreadsheet!D159)))),TRUE,FALSE),IF(DATEVALUE(TEXT(Spreadsheet!AC159,"mm/dd/yyyy")) &gt; DATEVALUE(TEXT(Spreadsheet!J159,"mm/dd/yyyy")),TRUE,FALSE))</f>
        <v>1</v>
      </c>
      <c r="BH159" s="5" t="b">
        <f>OR(AND(ISBLANK(Spreadsheet!C159),ISBLANK(Spreadsheet!AE159)),AND(NOT(ISBLANK(Spreadsheet!C159)),NOT(ISBLANK(Spreadsheet!D159)),ISBLANK(Spreadsheet!AE159)),AND(NOT(ISBLANK(Spreadsheet!C159)),ISBLANK(Spreadsheet!D159),NOT(ISBLANK(Spreadsheet!AE159)),LEN(Spreadsheet!AE159)&lt;=100))</f>
        <v>1</v>
      </c>
      <c r="BI159" s="5" t="b">
        <f t="array" ref="BI159">IF(ISBLANK(Spreadsheet!AF159),TRUE,ISNUMBER(MATCH(TRUE,EXACT(Spreadsheet!AF159,CobraShortReasons),0)))</f>
        <v>1</v>
      </c>
      <c r="BJ159" s="5" t="b">
        <f ca="1">IF(ISERROR(DATEVALUE(TEXT(Spreadsheet!AG159,"mm/dd/yyyy")) &gt; TODAY()),IF(ISBLANK(Spreadsheet!AG159),TRUE,FALSE),IF(DATEVALUE(TEXT(Spreadsheet!AG159,"mm/dd/yyyy")) &gt; TODAY(),FALSE,TRUE))</f>
        <v>1</v>
      </c>
      <c r="BK159" s="5" t="b">
        <f>OR(ISBLANK(Spreadsheet!AH159),LEN(Spreadsheet!AH159)&lt;=25)</f>
        <v>1</v>
      </c>
      <c r="BL159" s="5" t="b">
        <f t="array" aca="1" ref="BL159" ca="1">IF(ISBLANK(Spreadsheet!AI159),TRUE,ISNUMBER(MATCH(TRUE,EXACT(Spreadsheet!AI159,INDIRECT(Spreadsheet!$D$2)),0)))</f>
        <v>1</v>
      </c>
      <c r="BM159" s="5" t="b">
        <f t="array" aca="1" ref="BM159" ca="1">IF(ISBLANK(Spreadsheet!AJ159),TRUE,ISNUMBER(MATCH(TRUE,EXACT(Spreadsheet!AJ159,INDIRECT(Spreadsheet!BJ159)),0)))</f>
        <v>1</v>
      </c>
      <c r="BN159" s="5" t="b">
        <f t="array" ref="BN159">IF(ISBLANK(Spreadsheet!AK159),TRUE,ISNUMBER(MATCH(TRUE,EXACT(Spreadsheet!AK159,DentalPlans),0)))</f>
        <v>1</v>
      </c>
      <c r="BO159" s="5" t="b">
        <f t="array" aca="1" ref="BO159" ca="1">IF(ISBLANK(Spreadsheet!AL159),TRUE,ISNUMBER(MATCH(TRUE,EXACT(Spreadsheet!AL159,INDIRECT(Spreadsheet!BK159)),0)))</f>
        <v>1</v>
      </c>
      <c r="BP159" s="5" t="b">
        <f t="array" ref="BP159">IF(ISBLANK(Spreadsheet!AM159),TRUE,ISNUMBER(MATCH(TRUE,EXACT(Spreadsheet!AM159,VisionPlans),0)))</f>
        <v>1</v>
      </c>
      <c r="BQ159" s="5" t="b">
        <f t="array" aca="1" ref="BQ159" ca="1">IF(ISBLANK(Spreadsheet!AN159),TRUE,ISNUMBER(MATCH(TRUE,EXACT(Spreadsheet!AN159,INDIRECT(Spreadsheet!BL159)),0)))</f>
        <v>1</v>
      </c>
      <c r="BR159" s="5" t="b">
        <f t="array" ref="BR159">IF(ISBLANK(Spreadsheet!AO159),TRUE,ISNUMBER(MATCH(TRUE,EXACT(Spreadsheet!AO159,LifeBenefitClasses),0)))</f>
        <v>1</v>
      </c>
      <c r="BS159" s="5" t="b">
        <f>IF(OR(ISBLANK(Spreadsheet!AO159), Spreadsheet!AO159="Waive"),IF(ISBLANK(Spreadsheet!AP159),TRUE,FALSE),IF(OR(AND(NOT(ISBLANK(Spreadsheet!AO159)),ISBLANK(Spreadsheet!AP159)),NOT(ISNUMBER(VALUE(Spreadsheet!AP159)))),FALSE,IF(OR(AND(Spreadsheet!AP159&lt;6,MOD(Spreadsheet!AP159*10,5)=0), MOD(Spreadsheet!AP159,5000)=0),TRUE,FALSE)))</f>
        <v>1</v>
      </c>
      <c r="BT159" s="5" t="b">
        <f t="array" ref="BT159">IF(ISBLANK(Spreadsheet!AQ159),TRUE,ISNUMBER(MATCH(TRUE,EXACT(Spreadsheet!AQ159,EnrollWaive),0)))</f>
        <v>1</v>
      </c>
      <c r="BU159" s="5" t="b">
        <f t="array" ref="BU159">IF(ISBLANK(Spreadsheet!AR159),TRUE,ISNUMBER(MATCH(TRUE,EXACT(Spreadsheet!AR159,LifeBenefitClasses),0)))</f>
        <v>1</v>
      </c>
      <c r="BV159" s="5" t="b">
        <f>IF(OR(ISBLANK(Spreadsheet!AR159), Spreadsheet!AR159="Waive"),IF(ISBLANK(Spreadsheet!AS159),TRUE,FALSE),IF(OR(AND(NOT(ISBLANK(Spreadsheet!AR159)),ISBLANK(Spreadsheet!AS159)),NOT(ISNUMBER(VALUE(Spreadsheet!AS159)))),FALSE,IF(OR(AND(Spreadsheet!AS159&lt;6,MOD(Spreadsheet!AS159*10,5)=0), MOD(Spreadsheet!AS159,10000)=0),TRUE,FALSE)))</f>
        <v>1</v>
      </c>
      <c r="BW159" s="5" t="b">
        <f t="array" ref="BW159">IF(ISBLANK(Spreadsheet!AT159),TRUE,ISNUMBER(MATCH(TRUE,EXACT(Spreadsheet!AT159,LifeBenefitClasses),0)))</f>
        <v>1</v>
      </c>
      <c r="BX159" s="5" t="b">
        <f>IF(OR(ISBLANK(Spreadsheet!AT159), Spreadsheet!AT159="Waive"),IF(ISBLANK(Spreadsheet!AU159),TRUE,FALSE),IF(OR(AND(NOT(ISBLANK(Spreadsheet!AT159)),ISBLANK(Spreadsheet!AU159)),NOT(ISNUMBER(VALUE(Spreadsheet!AU159)))),FALSE,IF(AND(NOT(OR(ISBLANK(Spreadsheet!AT159),Spreadsheet!AT159="Waive")),NOT(OR(ISBLANK(Spreadsheet!AR159),Spreadsheet!AR159="Waive")),MOD(Spreadsheet!AU159,5000)=0, Spreadsheet!AU159&lt;=(Spreadsheet!AS159*0.5)),TRUE,FALSE)))</f>
        <v>1</v>
      </c>
      <c r="BY159" s="5" t="b">
        <f t="array" ref="BY159">IF(ISBLANK(Spreadsheet!AV159),TRUE,ISNUMBER(MATCH(TRUE,EXACT(Spreadsheet!AV159,EnrollWaive),0)))</f>
        <v>1</v>
      </c>
      <c r="BZ159" s="5" t="b">
        <f t="array" ref="BZ159">IF(ISBLANK(Spreadsheet!AW159),TRUE,ISNUMBER(MATCH(TRUE,EXACT(Spreadsheet!AW159,LifeBenefitClasses),0)))</f>
        <v>1</v>
      </c>
      <c r="CA159" s="5" t="b">
        <f t="array" ref="CA159">IF(ISBLANK(Spreadsheet!AX159),TRUE,ISNUMBER(MATCH(TRUE,EXACT(Spreadsheet!AX159,LifeBenefitClasses),0)))</f>
        <v>1</v>
      </c>
      <c r="CB159" s="5" t="b">
        <f t="array" ref="CB159">IF(ISBLANK(Spreadsheet!AY159),TRUE,ISNUMBER(MATCH(TRUE,EXACT(Spreadsheet!AY159,LifeBenefitClasses),0)))</f>
        <v>1</v>
      </c>
      <c r="CC159" s="5" t="b">
        <f t="array" ref="CC159">IF(ISBLANK(Spreadsheet!AZ159),TRUE,ISNUMBER(MATCH(TRUE,EXACT(Spreadsheet!AZ159,LifeBenefitClasses),0)))</f>
        <v>1</v>
      </c>
      <c r="CD159" s="5" t="b">
        <f t="array" ref="CD159">IF(ISBLANK(Spreadsheet!BA159),TRUE,ISNUMBER(MATCH(TRUE,EXACT(Spreadsheet!BA159,LifeBenefitClasses),0)))</f>
        <v>1</v>
      </c>
      <c r="CE159" s="5" t="b">
        <f>IF(OR(ISBLANK(Spreadsheet!BA159), Spreadsheet!BA159="Waive"),IF(ISBLANK(Spreadsheet!BB159),TRUE,FALSE),IF(OR(AND(NOT(ISBLANK(Spreadsheet!BA159)),ISBLANK(Spreadsheet!BB159)),NOT(ISNUMBER(VALUE(Spreadsheet!BB159))),ISBLANK(Spreadsheet!BC159),NOT(ISNUMBER(VALUE(Spreadsheet!BC159)))),FALSE,IF(AND(Spreadsheet!BB159&gt;=50000,Spreadsheet!BB159&lt;=250000,MOD(Spreadsheet!BB159,10000)=0,Spreadsheet!BB159&lt;=(10*Spreadsheet!BC159)),TRUE,FALSE)))</f>
        <v>1</v>
      </c>
      <c r="CF159" s="5" t="b">
        <f>IF(NOT(ISBLANK(Spreadsheet!BC159)),AND(ISNUMBER(VALUE(Spreadsheet!BC159)),Spreadsheet!BC159&gt;0),AND(OR(ISBLANK(Spreadsheet!AO159),Spreadsheet!AO159="Waive",AND(NOT(OR(ISBLANK(Spreadsheet!AO159),Spreadsheet!AO159="Waive")),Spreadsheet!AP159&gt;=6)),OR(ISBLANK(Spreadsheet!AR159),AND(NOT(OR(ISBLANK(Spreadsheet!AR159),Spreadsheet!AR159="Waive")),Spreadsheet!AS159&gt;=6)),OR(ISBLANK(Spreadsheet!AW159)),OR(ISBLANK(Spreadsheet!AX159)),OR(ISBLANK(Spreadsheet!AY159)),OR(ISBLANK(Spreadsheet!AZ159)),OR(ISBLANK(Spreadsheet!BA159),Spreadsheet!BA159="Waive")))</f>
        <v>1</v>
      </c>
      <c r="CG159" s="5" t="b">
        <f t="shared" ca="1" si="13"/>
        <v>1</v>
      </c>
    </row>
    <row r="160" spans="8:85" x14ac:dyDescent="0.3">
      <c r="H160" s="5">
        <f t="shared" ca="1" si="10"/>
        <v>2</v>
      </c>
      <c r="I160" s="5" t="str">
        <f t="shared" ca="1" si="11"/>
        <v/>
      </c>
      <c r="J160" s="5" t="str">
        <f>IF(AND(NOT(ISBLANK(Spreadsheet!C160)),ISBLANK(Spreadsheet!D160)),Spreadsheet!F160&amp;" "&amp;Spreadsheet!H160,"")</f>
        <v/>
      </c>
      <c r="K160" s="5">
        <f>IF(AND(NOT(ISBLANK(Spreadsheet!C160)),ISBLANK(Spreadsheet!D160)),COUNTIFS(Spreadsheet!E161:E$786,"=Child",Spreadsheet!C161:C$786, "="&amp;Spreadsheet!C160) + COUNTIFS(Spreadsheet!E161:E$786,"=Step-child",Spreadsheet!C161:C$786, "="&amp;Spreadsheet!C160),0)</f>
        <v>0</v>
      </c>
      <c r="L160" s="5">
        <f>IF(NOT(ISBLANK(J160)),COUNTIFS(Spreadsheet!E161:E$786,"=Wife",Spreadsheet!C161:C$786, "="&amp;Spreadsheet!C160) + COUNTIFS(Spreadsheet!E161:E$786,"=Husband",Spreadsheet!C161:C$786, "="&amp;Spreadsheet!C160),0)</f>
        <v>0</v>
      </c>
      <c r="M160" s="5">
        <f>IF(NOT(ISBLANK(Spreadsheet!AJ160)),VLOOKUP(Spreadsheet!AJ160,'Drop Downs'!$P$2:$R$16,3,FALSE),0)</f>
        <v>0</v>
      </c>
      <c r="N160" s="5">
        <f>IF(NOT(ISBLANK(Spreadsheet!AJ160)), VLOOKUP(Spreadsheet!AJ160,'Drop Downs'!$P$2:$R$16,2,FALSE),0)</f>
        <v>0</v>
      </c>
      <c r="O160" s="5">
        <f>IF(NOT(ISBLANK(Spreadsheet!AL160)),VLOOKUP(Spreadsheet!AL160,'Drop Downs'!$P$2:$R$16,3,FALSE), 0)</f>
        <v>0</v>
      </c>
      <c r="P160" s="5">
        <f>IF(NOT(ISBLANK(Spreadsheet!AL160)),VLOOKUP(Spreadsheet!AL160,'Drop Downs'!$P$2:$R$16,2,FALSE),0)</f>
        <v>0</v>
      </c>
      <c r="Q160" s="5">
        <f>IF(NOT(ISBLANK(Spreadsheet!AN160)),VLOOKUP(Spreadsheet!AN160,'Drop Downs'!$P$2:$R$16,3,FALSE),0)</f>
        <v>0</v>
      </c>
      <c r="R160" s="5">
        <f>IF(NOT(ISBLANK(Spreadsheet!AN160)),VLOOKUP(Spreadsheet!AN160,'Drop Downs'!$P$2:$R$16,2,FALSE),0)</f>
        <v>0</v>
      </c>
      <c r="S160" s="5" t="str">
        <f>IF(OR(M160&gt;K160,N160&gt;L160,O160&gt;K160, Q160&gt;K160,N160&gt;L160, P160&gt;L160, R160&gt;L160),"Member currently has a coverage election over what he/she needs.  Please add more dependents or adjust the coverage election.","")&amp;(IF(AND(NOT(ISBLANK(Spreadsheet!C160)),NOT(ISBLANK(Spreadsheet!D160)),ISBLANK(Spreadsheet!E160)),"Dependent lacks a relationship to member.Please select one from the drop-down.",""))</f>
        <v/>
      </c>
      <c r="T160" s="5" t="b">
        <f t="shared" si="12"/>
        <v>1</v>
      </c>
      <c r="U160" s="5" t="b">
        <f>OR(ISBLANK(Spreadsheet!C160),IF(NOT(ISBLANK(Spreadsheet!D160)),NOT(ISBLANK(Spreadsheet!E160)),TRUE))</f>
        <v>1</v>
      </c>
      <c r="V160" s="5" t="b">
        <f>OR(ISBLANK(Spreadsheet!C160), NOT(ISBLANK(Spreadsheet!I160)))</f>
        <v>1</v>
      </c>
      <c r="W160" s="5" t="b">
        <f>OR(ISBLANK(Spreadsheet!D160),NOT(ISBLANK(Spreadsheet!C160)))</f>
        <v>1</v>
      </c>
      <c r="X160" s="155" t="str">
        <f>REPT("0",MIN(FIND({1,2,3,4,5,6,7,8,9},Spreadsheet!C160&amp;"123456789"))-1)&amp;IF(ISBLANK(Spreadsheet!C160),"",SUMPRODUCT(MID(0&amp;Spreadsheet!C160,LARGE(INDEX(ISNUMBER(--MID(Spreadsheet!C160,ROW($1:$225),1))*
 ROW($1:$225),0),ROW($1:$225))+1,1)*10^ROW($1:$225)/10))</f>
        <v/>
      </c>
      <c r="Y160" s="5" t="b">
        <f>IF(NOT(ISBLANK(Spreadsheet!C160)),IF(AND(ISNUMBER(VALUE(Spreadsheet!C160)), LEN(Spreadsheet!C160)=9),TRUE,FALSE),TRUE)</f>
        <v>1</v>
      </c>
      <c r="Z160" s="155" t="str">
        <f>REPT("0",MIN(FIND({1,2,3,4,5,6,7,8,9},Spreadsheet!D160&amp;"123456789"))-1)&amp;IF(ISBLANK(Spreadsheet!D160),"",SUMPRODUCT(MID(0&amp;Spreadsheet!D160,LARGE(INDEX(ISNUMBER(--MID(Spreadsheet!D160,ROW($1:$225),1))*
 ROW($1:$225),0),ROW($1:$225))+1,1)*10^ROW($1:$225)/10))</f>
        <v/>
      </c>
      <c r="AA160" s="5" t="b">
        <f>IF(AND(NOT(ISBLANK(Spreadsheet!D160)),NOT(ISBLANK(Spreadsheet!C160))),IF(AND(ISNUMBER(VALUE(Spreadsheet!D160)), LEN(Spreadsheet!D160)=9),TRUE,FALSE),IF(AND(NOT(ISBLANK(Spreadsheet!D160)),ISBLANK(Spreadsheet!C160)),FALSE,TRUE))</f>
        <v>1</v>
      </c>
      <c r="AB160" s="5" t="b">
        <f>OR(ISBLANK(Spreadsheet!Y160),IF(NOT(ISBLANK(Spreadsheet!Y160)),LEN(Spreadsheet!Y160)=10,ISNUMBER(VALUE(Spreadsheet!Y160))))</f>
        <v>1</v>
      </c>
      <c r="AC160" s="5" t="b">
        <f>OR(ISBLANK(Spreadsheet!AI160), AND(NOT(ISBLANK(Spreadsheet!AJ160)), NOT(ISNUMBER(SEARCH("Waive",Spreadsheet!AJ160)))))</f>
        <v>1</v>
      </c>
      <c r="AD160" s="5" t="b">
        <f>OR(ISBLANK(Spreadsheet!AK160), AND(NOT(ISBLANK(Spreadsheet!AL160)), NOT(ISNUMBER(SEARCH("Waive",Spreadsheet!AL160)))))</f>
        <v>1</v>
      </c>
      <c r="AE160" s="5" t="b">
        <f>OR(ISBLANK(Spreadsheet!AM160), AND(NOT(ISBLANK(Spreadsheet!AN160)), NOT(ISNUMBER(SEARCH("Waive", Spreadsheet!AN160)))))</f>
        <v>1</v>
      </c>
      <c r="AF160" s="5" t="b">
        <f>OR(ISBLANK(Spreadsheet!C160), NOT(ISBLANK(Spreadsheet!D160)),NOT(ISBLANK(Spreadsheet!L160)))</f>
        <v>1</v>
      </c>
      <c r="AG160" s="5" t="b">
        <f>IF(AND(NOT(ISBLANK(Spreadsheet!C160)), NOT(ISBLANK(Spreadsheet!D160)),Spreadsheet!C160&lt;&gt;Spreadsheet!D160),IF(ISERROR(VLOOKUP(Spreadsheet!C160, Spreadsheet!$C$6:'Spreadsheet'!$C159,1,FALSE)), FALSE, TRUE),TRUE)</f>
        <v>1</v>
      </c>
      <c r="AH160" s="5" t="b">
        <f>Spreadsheet!$B$2=Spreadsheet!AD160</f>
        <v>1</v>
      </c>
      <c r="AI160" s="5" t="b">
        <f>IF(ISBLANK(Spreadsheet!G160),TRUE,IF(OR(LEN(Spreadsheet!G160)&gt;1,ISNUMBER(VALUE(Spreadsheet!G160))),FALSE,TRUE))</f>
        <v>1</v>
      </c>
      <c r="AJ160" s="5" t="b">
        <f>OR(ISBLANK(Spreadsheet!C160), NOT(ISBLANK(Spreadsheet!B160)), NOT(ISBLANK(Spreadsheet!D160)))</f>
        <v>1</v>
      </c>
      <c r="AK160" s="5" t="b">
        <f t="array" ref="AK160">IF(OR(AND(ISBLANK(Spreadsheet!E160),ISBLANK(Spreadsheet!D160),NOT(ISBLANK(Spreadsheet!C160))),AND(ISBLANK(Spreadsheet!E160),ISBLANK(Spreadsheet!D160),ISBLANK(Spreadsheet!C160))),TRUE,ISNUMBER(MATCH(TRUE,EXACT(Spreadsheet!E160,Relationships),0)))</f>
        <v>1</v>
      </c>
      <c r="AL160" s="5" t="b">
        <f>IF(NOT(ISBLANK(Spreadsheet!C160)),IF(OR(ISBLANK(Spreadsheet!F160),LEN(Spreadsheet!F160)&gt;40),FALSE,TRUE),TRUE)</f>
        <v>1</v>
      </c>
      <c r="AM160" s="5" t="b">
        <f>IF(NOT(ISBLANK(Spreadsheet!C160)),IF(OR(ISBLANK(Spreadsheet!H160),LEN(Spreadsheet!H160)&gt;40),FALSE,TRUE),TRUE)</f>
        <v>1</v>
      </c>
      <c r="AN160" s="5" t="b">
        <f t="array" ref="AN160">IF(ISBLANK(Spreadsheet!I160),TRUE,ISNUMBER(MATCH(TRUE,EXACT(Spreadsheet!I160,GenderValues),0)))</f>
        <v>1</v>
      </c>
      <c r="AO160" s="5" t="b">
        <f ca="1">IF(ISERROR(DATEVALUE(TEXT(Spreadsheet!J160,"mm/dd/yyyy")) &gt; TODAY()),IF(AND(ISBLANK(Spreadsheet!J160),ISBLANK(Spreadsheet!C160)),TRUE,FALSE),IF(DATEVALUE(TEXT(Spreadsheet!J160,"mm/dd/yyyy")) &gt; TODAY(),FALSE,TRUE))</f>
        <v>1</v>
      </c>
      <c r="AP160" s="5" t="b">
        <f>OR(ISBLANK(Spreadsheet!K160),LEN(Spreadsheet!K160)&lt;=100)</f>
        <v>1</v>
      </c>
      <c r="AQ160" s="5" t="b">
        <f t="array" ref="AQ160">IF(OR(AND(ISBLANK(Spreadsheet!L160),ISBLANK(Spreadsheet!C160)),AND(NOT(ISBLANK(Spreadsheet!C160)),NOT(ISBLANK(Spreadsheet!D160)))),TRUE,ISNUMBER(MATCH(TRUE,EXACT(Spreadsheet!L160,MaritalStatus),0)))</f>
        <v>1</v>
      </c>
      <c r="AR160" s="5" t="b">
        <f ca="1">IF(ISERROR(DATEVALUE(TEXT(Spreadsheet!M160,"mm/dd/yyyy")) &gt; TODAY()),IF(ISBLANK(Spreadsheet!M160),TRUE,FALSE),IF(DATEVALUE(TEXT(Spreadsheet!M160,"mm/dd/yyyy")) &gt; TODAY(),FALSE,TRUE))</f>
        <v>1</v>
      </c>
      <c r="AS160" s="5" t="b">
        <f>OR(ISBLANK(Spreadsheet!N160),LEN(Spreadsheet!N160)&lt;=100)</f>
        <v>1</v>
      </c>
      <c r="AT160" s="5" t="b">
        <f>OR(ISBLANK(Spreadsheet!O160),UPPER(Spreadsheet!O160)="YES")</f>
        <v>1</v>
      </c>
      <c r="AU160" s="5" t="b">
        <f>OR(ISBLANK(Spreadsheet!P160),UPPER(Spreadsheet!P160)="YES")</f>
        <v>1</v>
      </c>
      <c r="AV160" s="5" t="b">
        <f t="array" ref="AV160">IF(ISBLANK(Spreadsheet!Q160),TRUE,ISNUMBER(MATCH(TRUE,EXACT(Spreadsheet!Q160,OnGroupsPriorIns),0)))</f>
        <v>1</v>
      </c>
      <c r="AW160" s="5" t="b">
        <f>OR(ISBLANK(Spreadsheet!R160),UPPER(Spreadsheet!R160)="YES")</f>
        <v>1</v>
      </c>
      <c r="AX160" s="5" t="b">
        <f>OR(ISBLANK(Spreadsheet!S160),UPPER(Spreadsheet!S160)="YES")</f>
        <v>1</v>
      </c>
      <c r="AY160" s="5" t="b">
        <f>OR(AND(ISBLANK(Spreadsheet!C160),LEN(Spreadsheet!T160)=0),AND(NOT(ISBLANK(Spreadsheet!C160)),LEN(Spreadsheet!T160)&gt;0,LEN(Spreadsheet!T160)&lt;=50))</f>
        <v>1</v>
      </c>
      <c r="AZ160" s="5" t="b">
        <f>OR(LEN(Spreadsheet!U160)=0,AND(LEN(Spreadsheet!U160)&gt;0,LEN(Spreadsheet!U160)&lt;=50))</f>
        <v>1</v>
      </c>
      <c r="BA160" s="5" t="b">
        <f>OR(AND(ISBLANK(Spreadsheet!C160),LEN(Spreadsheet!V160)=0),AND(NOT(ISBLANK(Spreadsheet!C160)),LEN(Spreadsheet!V160)&gt;0,LEN(Spreadsheet!V160)&lt;=50))</f>
        <v>1</v>
      </c>
      <c r="BB160" s="5" t="b">
        <f t="array" ref="BB160">IF(AND(ISBLANK(Spreadsheet!C160),LEN(Spreadsheet!W160)=0),TRUE,ISNUMBER(MATCH(TRUE,EXACT(Spreadsheet!W160,States),0)))</f>
        <v>1</v>
      </c>
      <c r="BC160" s="5" t="b">
        <f>OR(AND(ISBLANK(Spreadsheet!C160),LEN(Spreadsheet!X160)=0),AND(NOT(ISBLANK(Spreadsheet!C160)),LEN(Spreadsheet!X160)&gt;0,LEN(Spreadsheet!X160)=5,ISNUMBER(VALUE(Spreadsheet!X160))))</f>
        <v>1</v>
      </c>
      <c r="BD160" s="5" t="b">
        <f>OR(ISBLANK(Spreadsheet!Z160),LEN(Spreadsheet!Z160)&lt;=50)</f>
        <v>1</v>
      </c>
      <c r="BE160" s="5" t="b">
        <f>ISBLANK(Spreadsheet!AA160)</f>
        <v>1</v>
      </c>
      <c r="BF160" s="5" t="b">
        <f>ISBLANK(Spreadsheet!AB160)</f>
        <v>1</v>
      </c>
      <c r="BG160" s="5" t="b">
        <f>IF(ISERROR(DATEVALUE(TEXT(Spreadsheet!AC160,"mm/dd/yyyy")) &gt; DATEVALUE(TEXT(Spreadsheet!J160,"mm/dd/yyyy"))),IF(OR(AND(ISBLANK(Spreadsheet!AC160),ISBLANK(Spreadsheet!C160)),AND(NOT(ISBLANK(Spreadsheet!C160)),ISBLANK(Spreadsheet!AC160),NOT(ISBLANK(Spreadsheet!D160)))),TRUE,FALSE),IF(DATEVALUE(TEXT(Spreadsheet!AC160,"mm/dd/yyyy")) &gt; DATEVALUE(TEXT(Spreadsheet!J160,"mm/dd/yyyy")),TRUE,FALSE))</f>
        <v>1</v>
      </c>
      <c r="BH160" s="5" t="b">
        <f>OR(AND(ISBLANK(Spreadsheet!C160),ISBLANK(Spreadsheet!AE160)),AND(NOT(ISBLANK(Spreadsheet!C160)),NOT(ISBLANK(Spreadsheet!D160)),ISBLANK(Spreadsheet!AE160)),AND(NOT(ISBLANK(Spreadsheet!C160)),ISBLANK(Spreadsheet!D160),NOT(ISBLANK(Spreadsheet!AE160)),LEN(Spreadsheet!AE160)&lt;=100))</f>
        <v>1</v>
      </c>
      <c r="BI160" s="5" t="b">
        <f t="array" ref="BI160">IF(ISBLANK(Spreadsheet!AF160),TRUE,ISNUMBER(MATCH(TRUE,EXACT(Spreadsheet!AF160,CobraShortReasons),0)))</f>
        <v>1</v>
      </c>
      <c r="BJ160" s="5" t="b">
        <f ca="1">IF(ISERROR(DATEVALUE(TEXT(Spreadsheet!AG160,"mm/dd/yyyy")) &gt; TODAY()),IF(ISBLANK(Spreadsheet!AG160),TRUE,FALSE),IF(DATEVALUE(TEXT(Spreadsheet!AG160,"mm/dd/yyyy")) &gt; TODAY(),FALSE,TRUE))</f>
        <v>1</v>
      </c>
      <c r="BK160" s="5" t="b">
        <f>OR(ISBLANK(Spreadsheet!AH160),LEN(Spreadsheet!AH160)&lt;=25)</f>
        <v>1</v>
      </c>
      <c r="BL160" s="5" t="b">
        <f t="array" aca="1" ref="BL160" ca="1">IF(ISBLANK(Spreadsheet!AI160),TRUE,ISNUMBER(MATCH(TRUE,EXACT(Spreadsheet!AI160,INDIRECT(Spreadsheet!$D$2)),0)))</f>
        <v>1</v>
      </c>
      <c r="BM160" s="5" t="b">
        <f t="array" aca="1" ref="BM160" ca="1">IF(ISBLANK(Spreadsheet!AJ160),TRUE,ISNUMBER(MATCH(TRUE,EXACT(Spreadsheet!AJ160,INDIRECT(Spreadsheet!BJ160)),0)))</f>
        <v>1</v>
      </c>
      <c r="BN160" s="5" t="b">
        <f t="array" ref="BN160">IF(ISBLANK(Spreadsheet!AK160),TRUE,ISNUMBER(MATCH(TRUE,EXACT(Spreadsheet!AK160,DentalPlans),0)))</f>
        <v>1</v>
      </c>
      <c r="BO160" s="5" t="b">
        <f t="array" aca="1" ref="BO160" ca="1">IF(ISBLANK(Spreadsheet!AL160),TRUE,ISNUMBER(MATCH(TRUE,EXACT(Spreadsheet!AL160,INDIRECT(Spreadsheet!BK160)),0)))</f>
        <v>1</v>
      </c>
      <c r="BP160" s="5" t="b">
        <f t="array" ref="BP160">IF(ISBLANK(Spreadsheet!AM160),TRUE,ISNUMBER(MATCH(TRUE,EXACT(Spreadsheet!AM160,VisionPlans),0)))</f>
        <v>1</v>
      </c>
      <c r="BQ160" s="5" t="b">
        <f t="array" aca="1" ref="BQ160" ca="1">IF(ISBLANK(Spreadsheet!AN160),TRUE,ISNUMBER(MATCH(TRUE,EXACT(Spreadsheet!AN160,INDIRECT(Spreadsheet!BL160)),0)))</f>
        <v>1</v>
      </c>
      <c r="BR160" s="5" t="b">
        <f t="array" ref="BR160">IF(ISBLANK(Spreadsheet!AO160),TRUE,ISNUMBER(MATCH(TRUE,EXACT(Spreadsheet!AO160,LifeBenefitClasses),0)))</f>
        <v>1</v>
      </c>
      <c r="BS160" s="5" t="b">
        <f>IF(OR(ISBLANK(Spreadsheet!AO160), Spreadsheet!AO160="Waive"),IF(ISBLANK(Spreadsheet!AP160),TRUE,FALSE),IF(OR(AND(NOT(ISBLANK(Spreadsheet!AO160)),ISBLANK(Spreadsheet!AP160)),NOT(ISNUMBER(VALUE(Spreadsheet!AP160)))),FALSE,IF(OR(AND(Spreadsheet!AP160&lt;6,MOD(Spreadsheet!AP160*10,5)=0), MOD(Spreadsheet!AP160,5000)=0),TRUE,FALSE)))</f>
        <v>1</v>
      </c>
      <c r="BT160" s="5" t="b">
        <f t="array" ref="BT160">IF(ISBLANK(Spreadsheet!AQ160),TRUE,ISNUMBER(MATCH(TRUE,EXACT(Spreadsheet!AQ160,EnrollWaive),0)))</f>
        <v>1</v>
      </c>
      <c r="BU160" s="5" t="b">
        <f t="array" ref="BU160">IF(ISBLANK(Spreadsheet!AR160),TRUE,ISNUMBER(MATCH(TRUE,EXACT(Spreadsheet!AR160,LifeBenefitClasses),0)))</f>
        <v>1</v>
      </c>
      <c r="BV160" s="5" t="b">
        <f>IF(OR(ISBLANK(Spreadsheet!AR160), Spreadsheet!AR160="Waive"),IF(ISBLANK(Spreadsheet!AS160),TRUE,FALSE),IF(OR(AND(NOT(ISBLANK(Spreadsheet!AR160)),ISBLANK(Spreadsheet!AS160)),NOT(ISNUMBER(VALUE(Spreadsheet!AS160)))),FALSE,IF(OR(AND(Spreadsheet!AS160&lt;6,MOD(Spreadsheet!AS160*10,5)=0), MOD(Spreadsheet!AS160,10000)=0),TRUE,FALSE)))</f>
        <v>1</v>
      </c>
      <c r="BW160" s="5" t="b">
        <f t="array" ref="BW160">IF(ISBLANK(Spreadsheet!AT160),TRUE,ISNUMBER(MATCH(TRUE,EXACT(Spreadsheet!AT160,LifeBenefitClasses),0)))</f>
        <v>1</v>
      </c>
      <c r="BX160" s="5" t="b">
        <f>IF(OR(ISBLANK(Spreadsheet!AT160), Spreadsheet!AT160="Waive"),IF(ISBLANK(Spreadsheet!AU160),TRUE,FALSE),IF(OR(AND(NOT(ISBLANK(Spreadsheet!AT160)),ISBLANK(Spreadsheet!AU160)),NOT(ISNUMBER(VALUE(Spreadsheet!AU160)))),FALSE,IF(AND(NOT(OR(ISBLANK(Spreadsheet!AT160),Spreadsheet!AT160="Waive")),NOT(OR(ISBLANK(Spreadsheet!AR160),Spreadsheet!AR160="Waive")),MOD(Spreadsheet!AU160,5000)=0, Spreadsheet!AU160&lt;=(Spreadsheet!AS160*0.5)),TRUE,FALSE)))</f>
        <v>1</v>
      </c>
      <c r="BY160" s="5" t="b">
        <f t="array" ref="BY160">IF(ISBLANK(Spreadsheet!AV160),TRUE,ISNUMBER(MATCH(TRUE,EXACT(Spreadsheet!AV160,EnrollWaive),0)))</f>
        <v>1</v>
      </c>
      <c r="BZ160" s="5" t="b">
        <f t="array" ref="BZ160">IF(ISBLANK(Spreadsheet!AW160),TRUE,ISNUMBER(MATCH(TRUE,EXACT(Spreadsheet!AW160,LifeBenefitClasses),0)))</f>
        <v>1</v>
      </c>
      <c r="CA160" s="5" t="b">
        <f t="array" ref="CA160">IF(ISBLANK(Spreadsheet!AX160),TRUE,ISNUMBER(MATCH(TRUE,EXACT(Spreadsheet!AX160,LifeBenefitClasses),0)))</f>
        <v>1</v>
      </c>
      <c r="CB160" s="5" t="b">
        <f t="array" ref="CB160">IF(ISBLANK(Spreadsheet!AY160),TRUE,ISNUMBER(MATCH(TRUE,EXACT(Spreadsheet!AY160,LifeBenefitClasses),0)))</f>
        <v>1</v>
      </c>
      <c r="CC160" s="5" t="b">
        <f t="array" ref="CC160">IF(ISBLANK(Spreadsheet!AZ160),TRUE,ISNUMBER(MATCH(TRUE,EXACT(Spreadsheet!AZ160,LifeBenefitClasses),0)))</f>
        <v>1</v>
      </c>
      <c r="CD160" s="5" t="b">
        <f t="array" ref="CD160">IF(ISBLANK(Spreadsheet!BA160),TRUE,ISNUMBER(MATCH(TRUE,EXACT(Spreadsheet!BA160,LifeBenefitClasses),0)))</f>
        <v>1</v>
      </c>
      <c r="CE160" s="5" t="b">
        <f>IF(OR(ISBLANK(Spreadsheet!BA160), Spreadsheet!BA160="Waive"),IF(ISBLANK(Spreadsheet!BB160),TRUE,FALSE),IF(OR(AND(NOT(ISBLANK(Spreadsheet!BA160)),ISBLANK(Spreadsheet!BB160)),NOT(ISNUMBER(VALUE(Spreadsheet!BB160))),ISBLANK(Spreadsheet!BC160),NOT(ISNUMBER(VALUE(Spreadsheet!BC160)))),FALSE,IF(AND(Spreadsheet!BB160&gt;=50000,Spreadsheet!BB160&lt;=250000,MOD(Spreadsheet!BB160,10000)=0,Spreadsheet!BB160&lt;=(10*Spreadsheet!BC160)),TRUE,FALSE)))</f>
        <v>1</v>
      </c>
      <c r="CF160" s="5" t="b">
        <f>IF(NOT(ISBLANK(Spreadsheet!BC160)),AND(ISNUMBER(VALUE(Spreadsheet!BC160)),Spreadsheet!BC160&gt;0),AND(OR(ISBLANK(Spreadsheet!AO160),Spreadsheet!AO160="Waive",AND(NOT(OR(ISBLANK(Spreadsheet!AO160),Spreadsheet!AO160="Waive")),Spreadsheet!AP160&gt;=6)),OR(ISBLANK(Spreadsheet!AR160),AND(NOT(OR(ISBLANK(Spreadsheet!AR160),Spreadsheet!AR160="Waive")),Spreadsheet!AS160&gt;=6)),OR(ISBLANK(Spreadsheet!AW160)),OR(ISBLANK(Spreadsheet!AX160)),OR(ISBLANK(Spreadsheet!AY160)),OR(ISBLANK(Spreadsheet!AZ160)),OR(ISBLANK(Spreadsheet!BA160),Spreadsheet!BA160="Waive")))</f>
        <v>1</v>
      </c>
      <c r="CG160" s="5" t="b">
        <f t="shared" ca="1" si="13"/>
        <v>1</v>
      </c>
    </row>
    <row r="161" spans="8:85" x14ac:dyDescent="0.3">
      <c r="H161" s="5">
        <f t="shared" ca="1" si="10"/>
        <v>2</v>
      </c>
      <c r="I161" s="5" t="str">
        <f t="shared" ca="1" si="11"/>
        <v/>
      </c>
      <c r="J161" s="5" t="str">
        <f>IF(AND(NOT(ISBLANK(Spreadsheet!C161)),ISBLANK(Spreadsheet!D161)),Spreadsheet!F161&amp;" "&amp;Spreadsheet!H161,"")</f>
        <v/>
      </c>
      <c r="K161" s="5">
        <f>IF(AND(NOT(ISBLANK(Spreadsheet!C161)),ISBLANK(Spreadsheet!D161)),COUNTIFS(Spreadsheet!E162:E$786,"=Child",Spreadsheet!C162:C$786, "="&amp;Spreadsheet!C161) + COUNTIFS(Spreadsheet!E162:E$786,"=Step-child",Spreadsheet!C162:C$786, "="&amp;Spreadsheet!C161),0)</f>
        <v>0</v>
      </c>
      <c r="L161" s="5">
        <f>IF(NOT(ISBLANK(J161)),COUNTIFS(Spreadsheet!E162:E$786,"=Wife",Spreadsheet!C162:C$786, "="&amp;Spreadsheet!C161) + COUNTIFS(Spreadsheet!E162:E$786,"=Husband",Spreadsheet!C162:C$786, "="&amp;Spreadsheet!C161),0)</f>
        <v>0</v>
      </c>
      <c r="M161" s="5">
        <f>IF(NOT(ISBLANK(Spreadsheet!AJ161)),VLOOKUP(Spreadsheet!AJ161,'Drop Downs'!$P$2:$R$16,3,FALSE),0)</f>
        <v>0</v>
      </c>
      <c r="N161" s="5">
        <f>IF(NOT(ISBLANK(Spreadsheet!AJ161)), VLOOKUP(Spreadsheet!AJ161,'Drop Downs'!$P$2:$R$16,2,FALSE),0)</f>
        <v>0</v>
      </c>
      <c r="O161" s="5">
        <f>IF(NOT(ISBLANK(Spreadsheet!AL161)),VLOOKUP(Spreadsheet!AL161,'Drop Downs'!$P$2:$R$16,3,FALSE), 0)</f>
        <v>0</v>
      </c>
      <c r="P161" s="5">
        <f>IF(NOT(ISBLANK(Spreadsheet!AL161)),VLOOKUP(Spreadsheet!AL161,'Drop Downs'!$P$2:$R$16,2,FALSE),0)</f>
        <v>0</v>
      </c>
      <c r="Q161" s="5">
        <f>IF(NOT(ISBLANK(Spreadsheet!AN161)),VLOOKUP(Spreadsheet!AN161,'Drop Downs'!$P$2:$R$16,3,FALSE),0)</f>
        <v>0</v>
      </c>
      <c r="R161" s="5">
        <f>IF(NOT(ISBLANK(Spreadsheet!AN161)),VLOOKUP(Spreadsheet!AN161,'Drop Downs'!$P$2:$R$16,2,FALSE),0)</f>
        <v>0</v>
      </c>
      <c r="S161" s="5" t="str">
        <f>IF(OR(M161&gt;K161,N161&gt;L161,O161&gt;K161, Q161&gt;K161,N161&gt;L161, P161&gt;L161, R161&gt;L161),"Member currently has a coverage election over what he/she needs.  Please add more dependents or adjust the coverage election.","")&amp;(IF(AND(NOT(ISBLANK(Spreadsheet!C161)),NOT(ISBLANK(Spreadsheet!D161)),ISBLANK(Spreadsheet!E161)),"Dependent lacks a relationship to member.Please select one from the drop-down.",""))</f>
        <v/>
      </c>
      <c r="T161" s="5" t="b">
        <f t="shared" si="12"/>
        <v>1</v>
      </c>
      <c r="U161" s="5" t="b">
        <f>OR(ISBLANK(Spreadsheet!C161),IF(NOT(ISBLANK(Spreadsheet!D161)),NOT(ISBLANK(Spreadsheet!E161)),TRUE))</f>
        <v>1</v>
      </c>
      <c r="V161" s="5" t="b">
        <f>OR(ISBLANK(Spreadsheet!C161), NOT(ISBLANK(Spreadsheet!I161)))</f>
        <v>1</v>
      </c>
      <c r="W161" s="5" t="b">
        <f>OR(ISBLANK(Spreadsheet!D161),NOT(ISBLANK(Spreadsheet!C161)))</f>
        <v>1</v>
      </c>
      <c r="X161" s="155" t="str">
        <f>REPT("0",MIN(FIND({1,2,3,4,5,6,7,8,9},Spreadsheet!C161&amp;"123456789"))-1)&amp;IF(ISBLANK(Spreadsheet!C161),"",SUMPRODUCT(MID(0&amp;Spreadsheet!C161,LARGE(INDEX(ISNUMBER(--MID(Spreadsheet!C161,ROW($1:$225),1))*
 ROW($1:$225),0),ROW($1:$225))+1,1)*10^ROW($1:$225)/10))</f>
        <v/>
      </c>
      <c r="Y161" s="5" t="b">
        <f>IF(NOT(ISBLANK(Spreadsheet!C161)),IF(AND(ISNUMBER(VALUE(Spreadsheet!C161)), LEN(Spreadsheet!C161)=9),TRUE,FALSE),TRUE)</f>
        <v>1</v>
      </c>
      <c r="Z161" s="155" t="str">
        <f>REPT("0",MIN(FIND({1,2,3,4,5,6,7,8,9},Spreadsheet!D161&amp;"123456789"))-1)&amp;IF(ISBLANK(Spreadsheet!D161),"",SUMPRODUCT(MID(0&amp;Spreadsheet!D161,LARGE(INDEX(ISNUMBER(--MID(Spreadsheet!D161,ROW($1:$225),1))*
 ROW($1:$225),0),ROW($1:$225))+1,1)*10^ROW($1:$225)/10))</f>
        <v/>
      </c>
      <c r="AA161" s="5" t="b">
        <f>IF(AND(NOT(ISBLANK(Spreadsheet!D161)),NOT(ISBLANK(Spreadsheet!C161))),IF(AND(ISNUMBER(VALUE(Spreadsheet!D161)), LEN(Spreadsheet!D161)=9),TRUE,FALSE),IF(AND(NOT(ISBLANK(Spreadsheet!D161)),ISBLANK(Spreadsheet!C161)),FALSE,TRUE))</f>
        <v>1</v>
      </c>
      <c r="AB161" s="5" t="b">
        <f>OR(ISBLANK(Spreadsheet!Y161),IF(NOT(ISBLANK(Spreadsheet!Y161)),LEN(Spreadsheet!Y161)=10,ISNUMBER(VALUE(Spreadsheet!Y161))))</f>
        <v>1</v>
      </c>
      <c r="AC161" s="5" t="b">
        <f>OR(ISBLANK(Spreadsheet!AI161), AND(NOT(ISBLANK(Spreadsheet!AJ161)), NOT(ISNUMBER(SEARCH("Waive",Spreadsheet!AJ161)))))</f>
        <v>1</v>
      </c>
      <c r="AD161" s="5" t="b">
        <f>OR(ISBLANK(Spreadsheet!AK161), AND(NOT(ISBLANK(Spreadsheet!AL161)), NOT(ISNUMBER(SEARCH("Waive",Spreadsheet!AL161)))))</f>
        <v>1</v>
      </c>
      <c r="AE161" s="5" t="b">
        <f>OR(ISBLANK(Spreadsheet!AM161), AND(NOT(ISBLANK(Spreadsheet!AN161)), NOT(ISNUMBER(SEARCH("Waive", Spreadsheet!AN161)))))</f>
        <v>1</v>
      </c>
      <c r="AF161" s="5" t="b">
        <f>OR(ISBLANK(Spreadsheet!C161), NOT(ISBLANK(Spreadsheet!D161)),NOT(ISBLANK(Spreadsheet!L161)))</f>
        <v>1</v>
      </c>
      <c r="AG161" s="5" t="b">
        <f>IF(AND(NOT(ISBLANK(Spreadsheet!C161)), NOT(ISBLANK(Spreadsheet!D161)),Spreadsheet!C161&lt;&gt;Spreadsheet!D161),IF(ISERROR(VLOOKUP(Spreadsheet!C161, Spreadsheet!$C$6:'Spreadsheet'!$C160,1,FALSE)), FALSE, TRUE),TRUE)</f>
        <v>1</v>
      </c>
      <c r="AH161" s="5" t="b">
        <f>Spreadsheet!$B$2=Spreadsheet!AD161</f>
        <v>1</v>
      </c>
      <c r="AI161" s="5" t="b">
        <f>IF(ISBLANK(Spreadsheet!G161),TRUE,IF(OR(LEN(Spreadsheet!G161)&gt;1,ISNUMBER(VALUE(Spreadsheet!G161))),FALSE,TRUE))</f>
        <v>1</v>
      </c>
      <c r="AJ161" s="5" t="b">
        <f>OR(ISBLANK(Spreadsheet!C161), NOT(ISBLANK(Spreadsheet!B161)), NOT(ISBLANK(Spreadsheet!D161)))</f>
        <v>1</v>
      </c>
      <c r="AK161" s="5" t="b">
        <f t="array" ref="AK161">IF(OR(AND(ISBLANK(Spreadsheet!E161),ISBLANK(Spreadsheet!D161),NOT(ISBLANK(Spreadsheet!C161))),AND(ISBLANK(Spreadsheet!E161),ISBLANK(Spreadsheet!D161),ISBLANK(Spreadsheet!C161))),TRUE,ISNUMBER(MATCH(TRUE,EXACT(Spreadsheet!E161,Relationships),0)))</f>
        <v>1</v>
      </c>
      <c r="AL161" s="5" t="b">
        <f>IF(NOT(ISBLANK(Spreadsheet!C161)),IF(OR(ISBLANK(Spreadsheet!F161),LEN(Spreadsheet!F161)&gt;40),FALSE,TRUE),TRUE)</f>
        <v>1</v>
      </c>
      <c r="AM161" s="5" t="b">
        <f>IF(NOT(ISBLANK(Spreadsheet!C161)),IF(OR(ISBLANK(Spreadsheet!H161),LEN(Spreadsheet!H161)&gt;40),FALSE,TRUE),TRUE)</f>
        <v>1</v>
      </c>
      <c r="AN161" s="5" t="b">
        <f t="array" ref="AN161">IF(ISBLANK(Spreadsheet!I161),TRUE,ISNUMBER(MATCH(TRUE,EXACT(Spreadsheet!I161,GenderValues),0)))</f>
        <v>1</v>
      </c>
      <c r="AO161" s="5" t="b">
        <f ca="1">IF(ISERROR(DATEVALUE(TEXT(Spreadsheet!J161,"mm/dd/yyyy")) &gt; TODAY()),IF(AND(ISBLANK(Spreadsheet!J161),ISBLANK(Spreadsheet!C161)),TRUE,FALSE),IF(DATEVALUE(TEXT(Spreadsheet!J161,"mm/dd/yyyy")) &gt; TODAY(),FALSE,TRUE))</f>
        <v>1</v>
      </c>
      <c r="AP161" s="5" t="b">
        <f>OR(ISBLANK(Spreadsheet!K161),LEN(Spreadsheet!K161)&lt;=100)</f>
        <v>1</v>
      </c>
      <c r="AQ161" s="5" t="b">
        <f t="array" ref="AQ161">IF(OR(AND(ISBLANK(Spreadsheet!L161),ISBLANK(Spreadsheet!C161)),AND(NOT(ISBLANK(Spreadsheet!C161)),NOT(ISBLANK(Spreadsheet!D161)))),TRUE,ISNUMBER(MATCH(TRUE,EXACT(Spreadsheet!L161,MaritalStatus),0)))</f>
        <v>1</v>
      </c>
      <c r="AR161" s="5" t="b">
        <f ca="1">IF(ISERROR(DATEVALUE(TEXT(Spreadsheet!M161,"mm/dd/yyyy")) &gt; TODAY()),IF(ISBLANK(Spreadsheet!M161),TRUE,FALSE),IF(DATEVALUE(TEXT(Spreadsheet!M161,"mm/dd/yyyy")) &gt; TODAY(),FALSE,TRUE))</f>
        <v>1</v>
      </c>
      <c r="AS161" s="5" t="b">
        <f>OR(ISBLANK(Spreadsheet!N161),LEN(Spreadsheet!N161)&lt;=100)</f>
        <v>1</v>
      </c>
      <c r="AT161" s="5" t="b">
        <f>OR(ISBLANK(Spreadsheet!O161),UPPER(Spreadsheet!O161)="YES")</f>
        <v>1</v>
      </c>
      <c r="AU161" s="5" t="b">
        <f>OR(ISBLANK(Spreadsheet!P161),UPPER(Spreadsheet!P161)="YES")</f>
        <v>1</v>
      </c>
      <c r="AV161" s="5" t="b">
        <f t="array" ref="AV161">IF(ISBLANK(Spreadsheet!Q161),TRUE,ISNUMBER(MATCH(TRUE,EXACT(Spreadsheet!Q161,OnGroupsPriorIns),0)))</f>
        <v>1</v>
      </c>
      <c r="AW161" s="5" t="b">
        <f>OR(ISBLANK(Spreadsheet!R161),UPPER(Spreadsheet!R161)="YES")</f>
        <v>1</v>
      </c>
      <c r="AX161" s="5" t="b">
        <f>OR(ISBLANK(Spreadsheet!S161),UPPER(Spreadsheet!S161)="YES")</f>
        <v>1</v>
      </c>
      <c r="AY161" s="5" t="b">
        <f>OR(AND(ISBLANK(Spreadsheet!C161),LEN(Spreadsheet!T161)=0),AND(NOT(ISBLANK(Spreadsheet!C161)),LEN(Spreadsheet!T161)&gt;0,LEN(Spreadsheet!T161)&lt;=50))</f>
        <v>1</v>
      </c>
      <c r="AZ161" s="5" t="b">
        <f>OR(LEN(Spreadsheet!U161)=0,AND(LEN(Spreadsheet!U161)&gt;0,LEN(Spreadsheet!U161)&lt;=50))</f>
        <v>1</v>
      </c>
      <c r="BA161" s="5" t="b">
        <f>OR(AND(ISBLANK(Spreadsheet!C161),LEN(Spreadsheet!V161)=0),AND(NOT(ISBLANK(Spreadsheet!C161)),LEN(Spreadsheet!V161)&gt;0,LEN(Spreadsheet!V161)&lt;=50))</f>
        <v>1</v>
      </c>
      <c r="BB161" s="5" t="b">
        <f t="array" ref="BB161">IF(AND(ISBLANK(Spreadsheet!C161),LEN(Spreadsheet!W161)=0),TRUE,ISNUMBER(MATCH(TRUE,EXACT(Spreadsheet!W161,States),0)))</f>
        <v>1</v>
      </c>
      <c r="BC161" s="5" t="b">
        <f>OR(AND(ISBLANK(Spreadsheet!C161),LEN(Spreadsheet!X161)=0),AND(NOT(ISBLANK(Spreadsheet!C161)),LEN(Spreadsheet!X161)&gt;0,LEN(Spreadsheet!X161)=5,ISNUMBER(VALUE(Spreadsheet!X161))))</f>
        <v>1</v>
      </c>
      <c r="BD161" s="5" t="b">
        <f>OR(ISBLANK(Spreadsheet!Z161),LEN(Spreadsheet!Z161)&lt;=50)</f>
        <v>1</v>
      </c>
      <c r="BE161" s="5" t="b">
        <f>ISBLANK(Spreadsheet!AA161)</f>
        <v>1</v>
      </c>
      <c r="BF161" s="5" t="b">
        <f>ISBLANK(Spreadsheet!AB161)</f>
        <v>1</v>
      </c>
      <c r="BG161" s="5" t="b">
        <f>IF(ISERROR(DATEVALUE(TEXT(Spreadsheet!AC161,"mm/dd/yyyy")) &gt; DATEVALUE(TEXT(Spreadsheet!J161,"mm/dd/yyyy"))),IF(OR(AND(ISBLANK(Spreadsheet!AC161),ISBLANK(Spreadsheet!C161)),AND(NOT(ISBLANK(Spreadsheet!C161)),ISBLANK(Spreadsheet!AC161),NOT(ISBLANK(Spreadsheet!D161)))),TRUE,FALSE),IF(DATEVALUE(TEXT(Spreadsheet!AC161,"mm/dd/yyyy")) &gt; DATEVALUE(TEXT(Spreadsheet!J161,"mm/dd/yyyy")),TRUE,FALSE))</f>
        <v>1</v>
      </c>
      <c r="BH161" s="5" t="b">
        <f>OR(AND(ISBLANK(Spreadsheet!C161),ISBLANK(Spreadsheet!AE161)),AND(NOT(ISBLANK(Spreadsheet!C161)),NOT(ISBLANK(Spreadsheet!D161)),ISBLANK(Spreadsheet!AE161)),AND(NOT(ISBLANK(Spreadsheet!C161)),ISBLANK(Spreadsheet!D161),NOT(ISBLANK(Spreadsheet!AE161)),LEN(Spreadsheet!AE161)&lt;=100))</f>
        <v>1</v>
      </c>
      <c r="BI161" s="5" t="b">
        <f t="array" ref="BI161">IF(ISBLANK(Spreadsheet!AF161),TRUE,ISNUMBER(MATCH(TRUE,EXACT(Spreadsheet!AF161,CobraShortReasons),0)))</f>
        <v>1</v>
      </c>
      <c r="BJ161" s="5" t="b">
        <f ca="1">IF(ISERROR(DATEVALUE(TEXT(Spreadsheet!AG161,"mm/dd/yyyy")) &gt; TODAY()),IF(ISBLANK(Spreadsheet!AG161),TRUE,FALSE),IF(DATEVALUE(TEXT(Spreadsheet!AG161,"mm/dd/yyyy")) &gt; TODAY(),FALSE,TRUE))</f>
        <v>1</v>
      </c>
      <c r="BK161" s="5" t="b">
        <f>OR(ISBLANK(Spreadsheet!AH161),LEN(Spreadsheet!AH161)&lt;=25)</f>
        <v>1</v>
      </c>
      <c r="BL161" s="5" t="b">
        <f t="array" aca="1" ref="BL161" ca="1">IF(ISBLANK(Spreadsheet!AI161),TRUE,ISNUMBER(MATCH(TRUE,EXACT(Spreadsheet!AI161,INDIRECT(Spreadsheet!$D$2)),0)))</f>
        <v>1</v>
      </c>
      <c r="BM161" s="5" t="b">
        <f t="array" aca="1" ref="BM161" ca="1">IF(ISBLANK(Spreadsheet!AJ161),TRUE,ISNUMBER(MATCH(TRUE,EXACT(Spreadsheet!AJ161,INDIRECT(Spreadsheet!BJ161)),0)))</f>
        <v>1</v>
      </c>
      <c r="BN161" s="5" t="b">
        <f t="array" ref="BN161">IF(ISBLANK(Spreadsheet!AK161),TRUE,ISNUMBER(MATCH(TRUE,EXACT(Spreadsheet!AK161,DentalPlans),0)))</f>
        <v>1</v>
      </c>
      <c r="BO161" s="5" t="b">
        <f t="array" aca="1" ref="BO161" ca="1">IF(ISBLANK(Spreadsheet!AL161),TRUE,ISNUMBER(MATCH(TRUE,EXACT(Spreadsheet!AL161,INDIRECT(Spreadsheet!BK161)),0)))</f>
        <v>1</v>
      </c>
      <c r="BP161" s="5" t="b">
        <f t="array" ref="BP161">IF(ISBLANK(Spreadsheet!AM161),TRUE,ISNUMBER(MATCH(TRUE,EXACT(Spreadsheet!AM161,VisionPlans),0)))</f>
        <v>1</v>
      </c>
      <c r="BQ161" s="5" t="b">
        <f t="array" aca="1" ref="BQ161" ca="1">IF(ISBLANK(Spreadsheet!AN161),TRUE,ISNUMBER(MATCH(TRUE,EXACT(Spreadsheet!AN161,INDIRECT(Spreadsheet!BL161)),0)))</f>
        <v>1</v>
      </c>
      <c r="BR161" s="5" t="b">
        <f t="array" ref="BR161">IF(ISBLANK(Spreadsheet!AO161),TRUE,ISNUMBER(MATCH(TRUE,EXACT(Spreadsheet!AO161,LifeBenefitClasses),0)))</f>
        <v>1</v>
      </c>
      <c r="BS161" s="5" t="b">
        <f>IF(OR(ISBLANK(Spreadsheet!AO161), Spreadsheet!AO161="Waive"),IF(ISBLANK(Spreadsheet!AP161),TRUE,FALSE),IF(OR(AND(NOT(ISBLANK(Spreadsheet!AO161)),ISBLANK(Spreadsheet!AP161)),NOT(ISNUMBER(VALUE(Spreadsheet!AP161)))),FALSE,IF(OR(AND(Spreadsheet!AP161&lt;6,MOD(Spreadsheet!AP161*10,5)=0), MOD(Spreadsheet!AP161,5000)=0),TRUE,FALSE)))</f>
        <v>1</v>
      </c>
      <c r="BT161" s="5" t="b">
        <f t="array" ref="BT161">IF(ISBLANK(Spreadsheet!AQ161),TRUE,ISNUMBER(MATCH(TRUE,EXACT(Spreadsheet!AQ161,EnrollWaive),0)))</f>
        <v>1</v>
      </c>
      <c r="BU161" s="5" t="b">
        <f t="array" ref="BU161">IF(ISBLANK(Spreadsheet!AR161),TRUE,ISNUMBER(MATCH(TRUE,EXACT(Spreadsheet!AR161,LifeBenefitClasses),0)))</f>
        <v>1</v>
      </c>
      <c r="BV161" s="5" t="b">
        <f>IF(OR(ISBLANK(Spreadsheet!AR161), Spreadsheet!AR161="Waive"),IF(ISBLANK(Spreadsheet!AS161),TRUE,FALSE),IF(OR(AND(NOT(ISBLANK(Spreadsheet!AR161)),ISBLANK(Spreadsheet!AS161)),NOT(ISNUMBER(VALUE(Spreadsheet!AS161)))),FALSE,IF(OR(AND(Spreadsheet!AS161&lt;6,MOD(Spreadsheet!AS161*10,5)=0), MOD(Spreadsheet!AS161,10000)=0),TRUE,FALSE)))</f>
        <v>1</v>
      </c>
      <c r="BW161" s="5" t="b">
        <f t="array" ref="BW161">IF(ISBLANK(Spreadsheet!AT161),TRUE,ISNUMBER(MATCH(TRUE,EXACT(Spreadsheet!AT161,LifeBenefitClasses),0)))</f>
        <v>1</v>
      </c>
      <c r="BX161" s="5" t="b">
        <f>IF(OR(ISBLANK(Spreadsheet!AT161), Spreadsheet!AT161="Waive"),IF(ISBLANK(Spreadsheet!AU161),TRUE,FALSE),IF(OR(AND(NOT(ISBLANK(Spreadsheet!AT161)),ISBLANK(Spreadsheet!AU161)),NOT(ISNUMBER(VALUE(Spreadsheet!AU161)))),FALSE,IF(AND(NOT(OR(ISBLANK(Spreadsheet!AT161),Spreadsheet!AT161="Waive")),NOT(OR(ISBLANK(Spreadsheet!AR161),Spreadsheet!AR161="Waive")),MOD(Spreadsheet!AU161,5000)=0, Spreadsheet!AU161&lt;=(Spreadsheet!AS161*0.5)),TRUE,FALSE)))</f>
        <v>1</v>
      </c>
      <c r="BY161" s="5" t="b">
        <f t="array" ref="BY161">IF(ISBLANK(Spreadsheet!AV161),TRUE,ISNUMBER(MATCH(TRUE,EXACT(Spreadsheet!AV161,EnrollWaive),0)))</f>
        <v>1</v>
      </c>
      <c r="BZ161" s="5" t="b">
        <f t="array" ref="BZ161">IF(ISBLANK(Spreadsheet!AW161),TRUE,ISNUMBER(MATCH(TRUE,EXACT(Spreadsheet!AW161,LifeBenefitClasses),0)))</f>
        <v>1</v>
      </c>
      <c r="CA161" s="5" t="b">
        <f t="array" ref="CA161">IF(ISBLANK(Spreadsheet!AX161),TRUE,ISNUMBER(MATCH(TRUE,EXACT(Spreadsheet!AX161,LifeBenefitClasses),0)))</f>
        <v>1</v>
      </c>
      <c r="CB161" s="5" t="b">
        <f t="array" ref="CB161">IF(ISBLANK(Spreadsheet!AY161),TRUE,ISNUMBER(MATCH(TRUE,EXACT(Spreadsheet!AY161,LifeBenefitClasses),0)))</f>
        <v>1</v>
      </c>
      <c r="CC161" s="5" t="b">
        <f t="array" ref="CC161">IF(ISBLANK(Spreadsheet!AZ161),TRUE,ISNUMBER(MATCH(TRUE,EXACT(Spreadsheet!AZ161,LifeBenefitClasses),0)))</f>
        <v>1</v>
      </c>
      <c r="CD161" s="5" t="b">
        <f t="array" ref="CD161">IF(ISBLANK(Spreadsheet!BA161),TRUE,ISNUMBER(MATCH(TRUE,EXACT(Spreadsheet!BA161,LifeBenefitClasses),0)))</f>
        <v>1</v>
      </c>
      <c r="CE161" s="5" t="b">
        <f>IF(OR(ISBLANK(Spreadsheet!BA161), Spreadsheet!BA161="Waive"),IF(ISBLANK(Spreadsheet!BB161),TRUE,FALSE),IF(OR(AND(NOT(ISBLANK(Spreadsheet!BA161)),ISBLANK(Spreadsheet!BB161)),NOT(ISNUMBER(VALUE(Spreadsheet!BB161))),ISBLANK(Spreadsheet!BC161),NOT(ISNUMBER(VALUE(Spreadsheet!BC161)))),FALSE,IF(AND(Spreadsheet!BB161&gt;=50000,Spreadsheet!BB161&lt;=250000,MOD(Spreadsheet!BB161,10000)=0,Spreadsheet!BB161&lt;=(10*Spreadsheet!BC161)),TRUE,FALSE)))</f>
        <v>1</v>
      </c>
      <c r="CF161" s="5" t="b">
        <f>IF(NOT(ISBLANK(Spreadsheet!BC161)),AND(ISNUMBER(VALUE(Spreadsheet!BC161)),Spreadsheet!BC161&gt;0),AND(OR(ISBLANK(Spreadsheet!AO161),Spreadsheet!AO161="Waive",AND(NOT(OR(ISBLANK(Spreadsheet!AO161),Spreadsheet!AO161="Waive")),Spreadsheet!AP161&gt;=6)),OR(ISBLANK(Spreadsheet!AR161),AND(NOT(OR(ISBLANK(Spreadsheet!AR161),Spreadsheet!AR161="Waive")),Spreadsheet!AS161&gt;=6)),OR(ISBLANK(Spreadsheet!AW161)),OR(ISBLANK(Spreadsheet!AX161)),OR(ISBLANK(Spreadsheet!AY161)),OR(ISBLANK(Spreadsheet!AZ161)),OR(ISBLANK(Spreadsheet!BA161),Spreadsheet!BA161="Waive")))</f>
        <v>1</v>
      </c>
      <c r="CG161" s="5" t="b">
        <f t="shared" ca="1" si="13"/>
        <v>1</v>
      </c>
    </row>
    <row r="162" spans="8:85" x14ac:dyDescent="0.3">
      <c r="H162" s="5">
        <f t="shared" ca="1" si="10"/>
        <v>2</v>
      </c>
      <c r="I162" s="5" t="str">
        <f t="shared" ca="1" si="11"/>
        <v/>
      </c>
      <c r="J162" s="5" t="str">
        <f>IF(AND(NOT(ISBLANK(Spreadsheet!C162)),ISBLANK(Spreadsheet!D162)),Spreadsheet!F162&amp;" "&amp;Spreadsheet!H162,"")</f>
        <v/>
      </c>
      <c r="K162" s="5">
        <f>IF(AND(NOT(ISBLANK(Spreadsheet!C162)),ISBLANK(Spreadsheet!D162)),COUNTIFS(Spreadsheet!E163:E$786,"=Child",Spreadsheet!C163:C$786, "="&amp;Spreadsheet!C162) + COUNTIFS(Spreadsheet!E163:E$786,"=Step-child",Spreadsheet!C163:C$786, "="&amp;Spreadsheet!C162),0)</f>
        <v>0</v>
      </c>
      <c r="L162" s="5">
        <f>IF(NOT(ISBLANK(J162)),COUNTIFS(Spreadsheet!E163:E$786,"=Wife",Spreadsheet!C163:C$786, "="&amp;Spreadsheet!C162) + COUNTIFS(Spreadsheet!E163:E$786,"=Husband",Spreadsheet!C163:C$786, "="&amp;Spreadsheet!C162),0)</f>
        <v>0</v>
      </c>
      <c r="M162" s="5">
        <f>IF(NOT(ISBLANK(Spreadsheet!AJ162)),VLOOKUP(Spreadsheet!AJ162,'Drop Downs'!$P$2:$R$16,3,FALSE),0)</f>
        <v>0</v>
      </c>
      <c r="N162" s="5">
        <f>IF(NOT(ISBLANK(Spreadsheet!AJ162)), VLOOKUP(Spreadsheet!AJ162,'Drop Downs'!$P$2:$R$16,2,FALSE),0)</f>
        <v>0</v>
      </c>
      <c r="O162" s="5">
        <f>IF(NOT(ISBLANK(Spreadsheet!AL162)),VLOOKUP(Spreadsheet!AL162,'Drop Downs'!$P$2:$R$16,3,FALSE), 0)</f>
        <v>0</v>
      </c>
      <c r="P162" s="5">
        <f>IF(NOT(ISBLANK(Spreadsheet!AL162)),VLOOKUP(Spreadsheet!AL162,'Drop Downs'!$P$2:$R$16,2,FALSE),0)</f>
        <v>0</v>
      </c>
      <c r="Q162" s="5">
        <f>IF(NOT(ISBLANK(Spreadsheet!AN162)),VLOOKUP(Spreadsheet!AN162,'Drop Downs'!$P$2:$R$16,3,FALSE),0)</f>
        <v>0</v>
      </c>
      <c r="R162" s="5">
        <f>IF(NOT(ISBLANK(Spreadsheet!AN162)),VLOOKUP(Spreadsheet!AN162,'Drop Downs'!$P$2:$R$16,2,FALSE),0)</f>
        <v>0</v>
      </c>
      <c r="S162" s="5" t="str">
        <f>IF(OR(M162&gt;K162,N162&gt;L162,O162&gt;K162, Q162&gt;K162,N162&gt;L162, P162&gt;L162, R162&gt;L162),"Member currently has a coverage election over what he/she needs.  Please add more dependents or adjust the coverage election.","")&amp;(IF(AND(NOT(ISBLANK(Spreadsheet!C162)),NOT(ISBLANK(Spreadsheet!D162)),ISBLANK(Spreadsheet!E162)),"Dependent lacks a relationship to member.Please select one from the drop-down.",""))</f>
        <v/>
      </c>
      <c r="T162" s="5" t="b">
        <f t="shared" si="12"/>
        <v>1</v>
      </c>
      <c r="U162" s="5" t="b">
        <f>OR(ISBLANK(Spreadsheet!C162),IF(NOT(ISBLANK(Spreadsheet!D162)),NOT(ISBLANK(Spreadsheet!E162)),TRUE))</f>
        <v>1</v>
      </c>
      <c r="V162" s="5" t="b">
        <f>OR(ISBLANK(Spreadsheet!C162), NOT(ISBLANK(Spreadsheet!I162)))</f>
        <v>1</v>
      </c>
      <c r="W162" s="5" t="b">
        <f>OR(ISBLANK(Spreadsheet!D162),NOT(ISBLANK(Spreadsheet!C162)))</f>
        <v>1</v>
      </c>
      <c r="X162" s="155" t="str">
        <f>REPT("0",MIN(FIND({1,2,3,4,5,6,7,8,9},Spreadsheet!C162&amp;"123456789"))-1)&amp;IF(ISBLANK(Spreadsheet!C162),"",SUMPRODUCT(MID(0&amp;Spreadsheet!C162,LARGE(INDEX(ISNUMBER(--MID(Spreadsheet!C162,ROW($1:$225),1))*
 ROW($1:$225),0),ROW($1:$225))+1,1)*10^ROW($1:$225)/10))</f>
        <v/>
      </c>
      <c r="Y162" s="5" t="b">
        <f>IF(NOT(ISBLANK(Spreadsheet!C162)),IF(AND(ISNUMBER(VALUE(Spreadsheet!C162)), LEN(Spreadsheet!C162)=9),TRUE,FALSE),TRUE)</f>
        <v>1</v>
      </c>
      <c r="Z162" s="155" t="str">
        <f>REPT("0",MIN(FIND({1,2,3,4,5,6,7,8,9},Spreadsheet!D162&amp;"123456789"))-1)&amp;IF(ISBLANK(Spreadsheet!D162),"",SUMPRODUCT(MID(0&amp;Spreadsheet!D162,LARGE(INDEX(ISNUMBER(--MID(Spreadsheet!D162,ROW($1:$225),1))*
 ROW($1:$225),0),ROW($1:$225))+1,1)*10^ROW($1:$225)/10))</f>
        <v/>
      </c>
      <c r="AA162" s="5" t="b">
        <f>IF(AND(NOT(ISBLANK(Spreadsheet!D162)),NOT(ISBLANK(Spreadsheet!C162))),IF(AND(ISNUMBER(VALUE(Spreadsheet!D162)), LEN(Spreadsheet!D162)=9),TRUE,FALSE),IF(AND(NOT(ISBLANK(Spreadsheet!D162)),ISBLANK(Spreadsheet!C162)),FALSE,TRUE))</f>
        <v>1</v>
      </c>
      <c r="AB162" s="5" t="b">
        <f>OR(ISBLANK(Spreadsheet!Y162),IF(NOT(ISBLANK(Spreadsheet!Y162)),LEN(Spreadsheet!Y162)=10,ISNUMBER(VALUE(Spreadsheet!Y162))))</f>
        <v>1</v>
      </c>
      <c r="AC162" s="5" t="b">
        <f>OR(ISBLANK(Spreadsheet!AI162), AND(NOT(ISBLANK(Spreadsheet!AJ162)), NOT(ISNUMBER(SEARCH("Waive",Spreadsheet!AJ162)))))</f>
        <v>1</v>
      </c>
      <c r="AD162" s="5" t="b">
        <f>OR(ISBLANK(Spreadsheet!AK162), AND(NOT(ISBLANK(Spreadsheet!AL162)), NOT(ISNUMBER(SEARCH("Waive",Spreadsheet!AL162)))))</f>
        <v>1</v>
      </c>
      <c r="AE162" s="5" t="b">
        <f>OR(ISBLANK(Spreadsheet!AM162), AND(NOT(ISBLANK(Spreadsheet!AN162)), NOT(ISNUMBER(SEARCH("Waive", Spreadsheet!AN162)))))</f>
        <v>1</v>
      </c>
      <c r="AF162" s="5" t="b">
        <f>OR(ISBLANK(Spreadsheet!C162), NOT(ISBLANK(Spreadsheet!D162)),NOT(ISBLANK(Spreadsheet!L162)))</f>
        <v>1</v>
      </c>
      <c r="AG162" s="5" t="b">
        <f>IF(AND(NOT(ISBLANK(Spreadsheet!C162)), NOT(ISBLANK(Spreadsheet!D162)),Spreadsheet!C162&lt;&gt;Spreadsheet!D162),IF(ISERROR(VLOOKUP(Spreadsheet!C162, Spreadsheet!$C$6:'Spreadsheet'!$C161,1,FALSE)), FALSE, TRUE),TRUE)</f>
        <v>1</v>
      </c>
      <c r="AH162" s="5" t="b">
        <f>Spreadsheet!$B$2=Spreadsheet!AD162</f>
        <v>1</v>
      </c>
      <c r="AI162" s="5" t="b">
        <f>IF(ISBLANK(Spreadsheet!G162),TRUE,IF(OR(LEN(Spreadsheet!G162)&gt;1,ISNUMBER(VALUE(Spreadsheet!G162))),FALSE,TRUE))</f>
        <v>1</v>
      </c>
      <c r="AJ162" s="5" t="b">
        <f>OR(ISBLANK(Spreadsheet!C162), NOT(ISBLANK(Spreadsheet!B162)), NOT(ISBLANK(Spreadsheet!D162)))</f>
        <v>1</v>
      </c>
      <c r="AK162" s="5" t="b">
        <f t="array" ref="AK162">IF(OR(AND(ISBLANK(Spreadsheet!E162),ISBLANK(Spreadsheet!D162),NOT(ISBLANK(Spreadsheet!C162))),AND(ISBLANK(Spreadsheet!E162),ISBLANK(Spreadsheet!D162),ISBLANK(Spreadsheet!C162))),TRUE,ISNUMBER(MATCH(TRUE,EXACT(Spreadsheet!E162,Relationships),0)))</f>
        <v>1</v>
      </c>
      <c r="AL162" s="5" t="b">
        <f>IF(NOT(ISBLANK(Spreadsheet!C162)),IF(OR(ISBLANK(Spreadsheet!F162),LEN(Spreadsheet!F162)&gt;40),FALSE,TRUE),TRUE)</f>
        <v>1</v>
      </c>
      <c r="AM162" s="5" t="b">
        <f>IF(NOT(ISBLANK(Spreadsheet!C162)),IF(OR(ISBLANK(Spreadsheet!H162),LEN(Spreadsheet!H162)&gt;40),FALSE,TRUE),TRUE)</f>
        <v>1</v>
      </c>
      <c r="AN162" s="5" t="b">
        <f t="array" ref="AN162">IF(ISBLANK(Spreadsheet!I162),TRUE,ISNUMBER(MATCH(TRUE,EXACT(Spreadsheet!I162,GenderValues),0)))</f>
        <v>1</v>
      </c>
      <c r="AO162" s="5" t="b">
        <f ca="1">IF(ISERROR(DATEVALUE(TEXT(Spreadsheet!J162,"mm/dd/yyyy")) &gt; TODAY()),IF(AND(ISBLANK(Spreadsheet!J162),ISBLANK(Spreadsheet!C162)),TRUE,FALSE),IF(DATEVALUE(TEXT(Spreadsheet!J162,"mm/dd/yyyy")) &gt; TODAY(),FALSE,TRUE))</f>
        <v>1</v>
      </c>
      <c r="AP162" s="5" t="b">
        <f>OR(ISBLANK(Spreadsheet!K162),LEN(Spreadsheet!K162)&lt;=100)</f>
        <v>1</v>
      </c>
      <c r="AQ162" s="5" t="b">
        <f t="array" ref="AQ162">IF(OR(AND(ISBLANK(Spreadsheet!L162),ISBLANK(Spreadsheet!C162)),AND(NOT(ISBLANK(Spreadsheet!C162)),NOT(ISBLANK(Spreadsheet!D162)))),TRUE,ISNUMBER(MATCH(TRUE,EXACT(Spreadsheet!L162,MaritalStatus),0)))</f>
        <v>1</v>
      </c>
      <c r="AR162" s="5" t="b">
        <f ca="1">IF(ISERROR(DATEVALUE(TEXT(Spreadsheet!M162,"mm/dd/yyyy")) &gt; TODAY()),IF(ISBLANK(Spreadsheet!M162),TRUE,FALSE),IF(DATEVALUE(TEXT(Spreadsheet!M162,"mm/dd/yyyy")) &gt; TODAY(),FALSE,TRUE))</f>
        <v>1</v>
      </c>
      <c r="AS162" s="5" t="b">
        <f>OR(ISBLANK(Spreadsheet!N162),LEN(Spreadsheet!N162)&lt;=100)</f>
        <v>1</v>
      </c>
      <c r="AT162" s="5" t="b">
        <f>OR(ISBLANK(Spreadsheet!O162),UPPER(Spreadsheet!O162)="YES")</f>
        <v>1</v>
      </c>
      <c r="AU162" s="5" t="b">
        <f>OR(ISBLANK(Spreadsheet!P162),UPPER(Spreadsheet!P162)="YES")</f>
        <v>1</v>
      </c>
      <c r="AV162" s="5" t="b">
        <f t="array" ref="AV162">IF(ISBLANK(Spreadsheet!Q162),TRUE,ISNUMBER(MATCH(TRUE,EXACT(Spreadsheet!Q162,OnGroupsPriorIns),0)))</f>
        <v>1</v>
      </c>
      <c r="AW162" s="5" t="b">
        <f>OR(ISBLANK(Spreadsheet!R162),UPPER(Spreadsheet!R162)="YES")</f>
        <v>1</v>
      </c>
      <c r="AX162" s="5" t="b">
        <f>OR(ISBLANK(Spreadsheet!S162),UPPER(Spreadsheet!S162)="YES")</f>
        <v>1</v>
      </c>
      <c r="AY162" s="5" t="b">
        <f>OR(AND(ISBLANK(Spreadsheet!C162),LEN(Spreadsheet!T162)=0),AND(NOT(ISBLANK(Spreadsheet!C162)),LEN(Spreadsheet!T162)&gt;0,LEN(Spreadsheet!T162)&lt;=50))</f>
        <v>1</v>
      </c>
      <c r="AZ162" s="5" t="b">
        <f>OR(LEN(Spreadsheet!U162)=0,AND(LEN(Spreadsheet!U162)&gt;0,LEN(Spreadsheet!U162)&lt;=50))</f>
        <v>1</v>
      </c>
      <c r="BA162" s="5" t="b">
        <f>OR(AND(ISBLANK(Spreadsheet!C162),LEN(Spreadsheet!V162)=0),AND(NOT(ISBLANK(Spreadsheet!C162)),LEN(Spreadsheet!V162)&gt;0,LEN(Spreadsheet!V162)&lt;=50))</f>
        <v>1</v>
      </c>
      <c r="BB162" s="5" t="b">
        <f t="array" ref="BB162">IF(AND(ISBLANK(Spreadsheet!C162),LEN(Spreadsheet!W162)=0),TRUE,ISNUMBER(MATCH(TRUE,EXACT(Spreadsheet!W162,States),0)))</f>
        <v>1</v>
      </c>
      <c r="BC162" s="5" t="b">
        <f>OR(AND(ISBLANK(Spreadsheet!C162),LEN(Spreadsheet!X162)=0),AND(NOT(ISBLANK(Spreadsheet!C162)),LEN(Spreadsheet!X162)&gt;0,LEN(Spreadsheet!X162)=5,ISNUMBER(VALUE(Spreadsheet!X162))))</f>
        <v>1</v>
      </c>
      <c r="BD162" s="5" t="b">
        <f>OR(ISBLANK(Spreadsheet!Z162),LEN(Spreadsheet!Z162)&lt;=50)</f>
        <v>1</v>
      </c>
      <c r="BE162" s="5" t="b">
        <f>ISBLANK(Spreadsheet!AA162)</f>
        <v>1</v>
      </c>
      <c r="BF162" s="5" t="b">
        <f>ISBLANK(Spreadsheet!AB162)</f>
        <v>1</v>
      </c>
      <c r="BG162" s="5" t="b">
        <f>IF(ISERROR(DATEVALUE(TEXT(Spreadsheet!AC162,"mm/dd/yyyy")) &gt; DATEVALUE(TEXT(Spreadsheet!J162,"mm/dd/yyyy"))),IF(OR(AND(ISBLANK(Spreadsheet!AC162),ISBLANK(Spreadsheet!C162)),AND(NOT(ISBLANK(Spreadsheet!C162)),ISBLANK(Spreadsheet!AC162),NOT(ISBLANK(Spreadsheet!D162)))),TRUE,FALSE),IF(DATEVALUE(TEXT(Spreadsheet!AC162,"mm/dd/yyyy")) &gt; DATEVALUE(TEXT(Spreadsheet!J162,"mm/dd/yyyy")),TRUE,FALSE))</f>
        <v>1</v>
      </c>
      <c r="BH162" s="5" t="b">
        <f>OR(AND(ISBLANK(Spreadsheet!C162),ISBLANK(Spreadsheet!AE162)),AND(NOT(ISBLANK(Spreadsheet!C162)),NOT(ISBLANK(Spreadsheet!D162)),ISBLANK(Spreadsheet!AE162)),AND(NOT(ISBLANK(Spreadsheet!C162)),ISBLANK(Spreadsheet!D162),NOT(ISBLANK(Spreadsheet!AE162)),LEN(Spreadsheet!AE162)&lt;=100))</f>
        <v>1</v>
      </c>
      <c r="BI162" s="5" t="b">
        <f t="array" ref="BI162">IF(ISBLANK(Spreadsheet!AF162),TRUE,ISNUMBER(MATCH(TRUE,EXACT(Spreadsheet!AF162,CobraShortReasons),0)))</f>
        <v>1</v>
      </c>
      <c r="BJ162" s="5" t="b">
        <f ca="1">IF(ISERROR(DATEVALUE(TEXT(Spreadsheet!AG162,"mm/dd/yyyy")) &gt; TODAY()),IF(ISBLANK(Spreadsheet!AG162),TRUE,FALSE),IF(DATEVALUE(TEXT(Spreadsheet!AG162,"mm/dd/yyyy")) &gt; TODAY(),FALSE,TRUE))</f>
        <v>1</v>
      </c>
      <c r="BK162" s="5" t="b">
        <f>OR(ISBLANK(Spreadsheet!AH162),LEN(Spreadsheet!AH162)&lt;=25)</f>
        <v>1</v>
      </c>
      <c r="BL162" s="5" t="b">
        <f t="array" aca="1" ref="BL162" ca="1">IF(ISBLANK(Spreadsheet!AI162),TRUE,ISNUMBER(MATCH(TRUE,EXACT(Spreadsheet!AI162,INDIRECT(Spreadsheet!$D$2)),0)))</f>
        <v>1</v>
      </c>
      <c r="BM162" s="5" t="b">
        <f t="array" aca="1" ref="BM162" ca="1">IF(ISBLANK(Spreadsheet!AJ162),TRUE,ISNUMBER(MATCH(TRUE,EXACT(Spreadsheet!AJ162,INDIRECT(Spreadsheet!BJ162)),0)))</f>
        <v>1</v>
      </c>
      <c r="BN162" s="5" t="b">
        <f t="array" ref="BN162">IF(ISBLANK(Spreadsheet!AK162),TRUE,ISNUMBER(MATCH(TRUE,EXACT(Spreadsheet!AK162,DentalPlans),0)))</f>
        <v>1</v>
      </c>
      <c r="BO162" s="5" t="b">
        <f t="array" aca="1" ref="BO162" ca="1">IF(ISBLANK(Spreadsheet!AL162),TRUE,ISNUMBER(MATCH(TRUE,EXACT(Spreadsheet!AL162,INDIRECT(Spreadsheet!BK162)),0)))</f>
        <v>1</v>
      </c>
      <c r="BP162" s="5" t="b">
        <f t="array" ref="BP162">IF(ISBLANK(Spreadsheet!AM162),TRUE,ISNUMBER(MATCH(TRUE,EXACT(Spreadsheet!AM162,VisionPlans),0)))</f>
        <v>1</v>
      </c>
      <c r="BQ162" s="5" t="b">
        <f t="array" aca="1" ref="BQ162" ca="1">IF(ISBLANK(Spreadsheet!AN162),TRUE,ISNUMBER(MATCH(TRUE,EXACT(Spreadsheet!AN162,INDIRECT(Spreadsheet!BL162)),0)))</f>
        <v>1</v>
      </c>
      <c r="BR162" s="5" t="b">
        <f t="array" ref="BR162">IF(ISBLANK(Spreadsheet!AO162),TRUE,ISNUMBER(MATCH(TRUE,EXACT(Spreadsheet!AO162,LifeBenefitClasses),0)))</f>
        <v>1</v>
      </c>
      <c r="BS162" s="5" t="b">
        <f>IF(OR(ISBLANK(Spreadsheet!AO162), Spreadsheet!AO162="Waive"),IF(ISBLANK(Spreadsheet!AP162),TRUE,FALSE),IF(OR(AND(NOT(ISBLANK(Spreadsheet!AO162)),ISBLANK(Spreadsheet!AP162)),NOT(ISNUMBER(VALUE(Spreadsheet!AP162)))),FALSE,IF(OR(AND(Spreadsheet!AP162&lt;6,MOD(Spreadsheet!AP162*10,5)=0), MOD(Spreadsheet!AP162,5000)=0),TRUE,FALSE)))</f>
        <v>1</v>
      </c>
      <c r="BT162" s="5" t="b">
        <f t="array" ref="BT162">IF(ISBLANK(Spreadsheet!AQ162),TRUE,ISNUMBER(MATCH(TRUE,EXACT(Spreadsheet!AQ162,EnrollWaive),0)))</f>
        <v>1</v>
      </c>
      <c r="BU162" s="5" t="b">
        <f t="array" ref="BU162">IF(ISBLANK(Spreadsheet!AR162),TRUE,ISNUMBER(MATCH(TRUE,EXACT(Spreadsheet!AR162,LifeBenefitClasses),0)))</f>
        <v>1</v>
      </c>
      <c r="BV162" s="5" t="b">
        <f>IF(OR(ISBLANK(Spreadsheet!AR162), Spreadsheet!AR162="Waive"),IF(ISBLANK(Spreadsheet!AS162),TRUE,FALSE),IF(OR(AND(NOT(ISBLANK(Spreadsheet!AR162)),ISBLANK(Spreadsheet!AS162)),NOT(ISNUMBER(VALUE(Spreadsheet!AS162)))),FALSE,IF(OR(AND(Spreadsheet!AS162&lt;6,MOD(Spreadsheet!AS162*10,5)=0), MOD(Spreadsheet!AS162,10000)=0),TRUE,FALSE)))</f>
        <v>1</v>
      </c>
      <c r="BW162" s="5" t="b">
        <f t="array" ref="BW162">IF(ISBLANK(Spreadsheet!AT162),TRUE,ISNUMBER(MATCH(TRUE,EXACT(Spreadsheet!AT162,LifeBenefitClasses),0)))</f>
        <v>1</v>
      </c>
      <c r="BX162" s="5" t="b">
        <f>IF(OR(ISBLANK(Spreadsheet!AT162), Spreadsheet!AT162="Waive"),IF(ISBLANK(Spreadsheet!AU162),TRUE,FALSE),IF(OR(AND(NOT(ISBLANK(Spreadsheet!AT162)),ISBLANK(Spreadsheet!AU162)),NOT(ISNUMBER(VALUE(Spreadsheet!AU162)))),FALSE,IF(AND(NOT(OR(ISBLANK(Spreadsheet!AT162),Spreadsheet!AT162="Waive")),NOT(OR(ISBLANK(Spreadsheet!AR162),Spreadsheet!AR162="Waive")),MOD(Spreadsheet!AU162,5000)=0, Spreadsheet!AU162&lt;=(Spreadsheet!AS162*0.5)),TRUE,FALSE)))</f>
        <v>1</v>
      </c>
      <c r="BY162" s="5" t="b">
        <f t="array" ref="BY162">IF(ISBLANK(Spreadsheet!AV162),TRUE,ISNUMBER(MATCH(TRUE,EXACT(Spreadsheet!AV162,EnrollWaive),0)))</f>
        <v>1</v>
      </c>
      <c r="BZ162" s="5" t="b">
        <f t="array" ref="BZ162">IF(ISBLANK(Spreadsheet!AW162),TRUE,ISNUMBER(MATCH(TRUE,EXACT(Spreadsheet!AW162,LifeBenefitClasses),0)))</f>
        <v>1</v>
      </c>
      <c r="CA162" s="5" t="b">
        <f t="array" ref="CA162">IF(ISBLANK(Spreadsheet!AX162),TRUE,ISNUMBER(MATCH(TRUE,EXACT(Spreadsheet!AX162,LifeBenefitClasses),0)))</f>
        <v>1</v>
      </c>
      <c r="CB162" s="5" t="b">
        <f t="array" ref="CB162">IF(ISBLANK(Spreadsheet!AY162),TRUE,ISNUMBER(MATCH(TRUE,EXACT(Spreadsheet!AY162,LifeBenefitClasses),0)))</f>
        <v>1</v>
      </c>
      <c r="CC162" s="5" t="b">
        <f t="array" ref="CC162">IF(ISBLANK(Spreadsheet!AZ162),TRUE,ISNUMBER(MATCH(TRUE,EXACT(Spreadsheet!AZ162,LifeBenefitClasses),0)))</f>
        <v>1</v>
      </c>
      <c r="CD162" s="5" t="b">
        <f t="array" ref="CD162">IF(ISBLANK(Spreadsheet!BA162),TRUE,ISNUMBER(MATCH(TRUE,EXACT(Spreadsheet!BA162,LifeBenefitClasses),0)))</f>
        <v>1</v>
      </c>
      <c r="CE162" s="5" t="b">
        <f>IF(OR(ISBLANK(Spreadsheet!BA162), Spreadsheet!BA162="Waive"),IF(ISBLANK(Spreadsheet!BB162),TRUE,FALSE),IF(OR(AND(NOT(ISBLANK(Spreadsheet!BA162)),ISBLANK(Spreadsheet!BB162)),NOT(ISNUMBER(VALUE(Spreadsheet!BB162))),ISBLANK(Spreadsheet!BC162),NOT(ISNUMBER(VALUE(Spreadsheet!BC162)))),FALSE,IF(AND(Spreadsheet!BB162&gt;=50000,Spreadsheet!BB162&lt;=250000,MOD(Spreadsheet!BB162,10000)=0,Spreadsheet!BB162&lt;=(10*Spreadsheet!BC162)),TRUE,FALSE)))</f>
        <v>1</v>
      </c>
      <c r="CF162" s="5" t="b">
        <f>IF(NOT(ISBLANK(Spreadsheet!BC162)),AND(ISNUMBER(VALUE(Spreadsheet!BC162)),Spreadsheet!BC162&gt;0),AND(OR(ISBLANK(Spreadsheet!AO162),Spreadsheet!AO162="Waive",AND(NOT(OR(ISBLANK(Spreadsheet!AO162),Spreadsheet!AO162="Waive")),Spreadsheet!AP162&gt;=6)),OR(ISBLANK(Spreadsheet!AR162),AND(NOT(OR(ISBLANK(Spreadsheet!AR162),Spreadsheet!AR162="Waive")),Spreadsheet!AS162&gt;=6)),OR(ISBLANK(Spreadsheet!AW162)),OR(ISBLANK(Spreadsheet!AX162)),OR(ISBLANK(Spreadsheet!AY162)),OR(ISBLANK(Spreadsheet!AZ162)),OR(ISBLANK(Spreadsheet!BA162),Spreadsheet!BA162="Waive")))</f>
        <v>1</v>
      </c>
      <c r="CG162" s="5" t="b">
        <f t="shared" ca="1" si="13"/>
        <v>1</v>
      </c>
    </row>
    <row r="163" spans="8:85" x14ac:dyDescent="0.3">
      <c r="H163" s="5">
        <f t="shared" ca="1" si="10"/>
        <v>2</v>
      </c>
      <c r="I163" s="5" t="str">
        <f t="shared" ca="1" si="11"/>
        <v/>
      </c>
      <c r="J163" s="5" t="str">
        <f>IF(AND(NOT(ISBLANK(Spreadsheet!C163)),ISBLANK(Spreadsheet!D163)),Spreadsheet!F163&amp;" "&amp;Spreadsheet!H163,"")</f>
        <v/>
      </c>
      <c r="K163" s="5">
        <f>IF(AND(NOT(ISBLANK(Spreadsheet!C163)),ISBLANK(Spreadsheet!D163)),COUNTIFS(Spreadsheet!E164:E$786,"=Child",Spreadsheet!C164:C$786, "="&amp;Spreadsheet!C163) + COUNTIFS(Spreadsheet!E164:E$786,"=Step-child",Spreadsheet!C164:C$786, "="&amp;Spreadsheet!C163),0)</f>
        <v>0</v>
      </c>
      <c r="L163" s="5">
        <f>IF(NOT(ISBLANK(J163)),COUNTIFS(Spreadsheet!E164:E$786,"=Wife",Spreadsheet!C164:C$786, "="&amp;Spreadsheet!C163) + COUNTIFS(Spreadsheet!E164:E$786,"=Husband",Spreadsheet!C164:C$786, "="&amp;Spreadsheet!C163),0)</f>
        <v>0</v>
      </c>
      <c r="M163" s="5">
        <f>IF(NOT(ISBLANK(Spreadsheet!AJ163)),VLOOKUP(Spreadsheet!AJ163,'Drop Downs'!$P$2:$R$16,3,FALSE),0)</f>
        <v>0</v>
      </c>
      <c r="N163" s="5">
        <f>IF(NOT(ISBLANK(Spreadsheet!AJ163)), VLOOKUP(Spreadsheet!AJ163,'Drop Downs'!$P$2:$R$16,2,FALSE),0)</f>
        <v>0</v>
      </c>
      <c r="O163" s="5">
        <f>IF(NOT(ISBLANK(Spreadsheet!AL163)),VLOOKUP(Spreadsheet!AL163,'Drop Downs'!$P$2:$R$16,3,FALSE), 0)</f>
        <v>0</v>
      </c>
      <c r="P163" s="5">
        <f>IF(NOT(ISBLANK(Spreadsheet!AL163)),VLOOKUP(Spreadsheet!AL163,'Drop Downs'!$P$2:$R$16,2,FALSE),0)</f>
        <v>0</v>
      </c>
      <c r="Q163" s="5">
        <f>IF(NOT(ISBLANK(Spreadsheet!AN163)),VLOOKUP(Spreadsheet!AN163,'Drop Downs'!$P$2:$R$16,3,FALSE),0)</f>
        <v>0</v>
      </c>
      <c r="R163" s="5">
        <f>IF(NOT(ISBLANK(Spreadsheet!AN163)),VLOOKUP(Spreadsheet!AN163,'Drop Downs'!$P$2:$R$16,2,FALSE),0)</f>
        <v>0</v>
      </c>
      <c r="S163" s="5" t="str">
        <f>IF(OR(M163&gt;K163,N163&gt;L163,O163&gt;K163, Q163&gt;K163,N163&gt;L163, P163&gt;L163, R163&gt;L163),"Member currently has a coverage election over what he/she needs.  Please add more dependents or adjust the coverage election.","")&amp;(IF(AND(NOT(ISBLANK(Spreadsheet!C163)),NOT(ISBLANK(Spreadsheet!D163)),ISBLANK(Spreadsheet!E163)),"Dependent lacks a relationship to member.Please select one from the drop-down.",""))</f>
        <v/>
      </c>
      <c r="T163" s="5" t="b">
        <f t="shared" si="12"/>
        <v>1</v>
      </c>
      <c r="U163" s="5" t="b">
        <f>OR(ISBLANK(Spreadsheet!C163),IF(NOT(ISBLANK(Spreadsheet!D163)),NOT(ISBLANK(Spreadsheet!E163)),TRUE))</f>
        <v>1</v>
      </c>
      <c r="V163" s="5" t="b">
        <f>OR(ISBLANK(Spreadsheet!C163), NOT(ISBLANK(Spreadsheet!I163)))</f>
        <v>1</v>
      </c>
      <c r="W163" s="5" t="b">
        <f>OR(ISBLANK(Spreadsheet!D163),NOT(ISBLANK(Spreadsheet!C163)))</f>
        <v>1</v>
      </c>
      <c r="X163" s="155" t="str">
        <f>REPT("0",MIN(FIND({1,2,3,4,5,6,7,8,9},Spreadsheet!C163&amp;"123456789"))-1)&amp;IF(ISBLANK(Spreadsheet!C163),"",SUMPRODUCT(MID(0&amp;Spreadsheet!C163,LARGE(INDEX(ISNUMBER(--MID(Spreadsheet!C163,ROW($1:$225),1))*
 ROW($1:$225),0),ROW($1:$225))+1,1)*10^ROW($1:$225)/10))</f>
        <v/>
      </c>
      <c r="Y163" s="5" t="b">
        <f>IF(NOT(ISBLANK(Spreadsheet!C163)),IF(AND(ISNUMBER(VALUE(Spreadsheet!C163)), LEN(Spreadsheet!C163)=9),TRUE,FALSE),TRUE)</f>
        <v>1</v>
      </c>
      <c r="Z163" s="155" t="str">
        <f>REPT("0",MIN(FIND({1,2,3,4,5,6,7,8,9},Spreadsheet!D163&amp;"123456789"))-1)&amp;IF(ISBLANK(Spreadsheet!D163),"",SUMPRODUCT(MID(0&amp;Spreadsheet!D163,LARGE(INDEX(ISNUMBER(--MID(Spreadsheet!D163,ROW($1:$225),1))*
 ROW($1:$225),0),ROW($1:$225))+1,1)*10^ROW($1:$225)/10))</f>
        <v/>
      </c>
      <c r="AA163" s="5" t="b">
        <f>IF(AND(NOT(ISBLANK(Spreadsheet!D163)),NOT(ISBLANK(Spreadsheet!C163))),IF(AND(ISNUMBER(VALUE(Spreadsheet!D163)), LEN(Spreadsheet!D163)=9),TRUE,FALSE),IF(AND(NOT(ISBLANK(Spreadsheet!D163)),ISBLANK(Spreadsheet!C163)),FALSE,TRUE))</f>
        <v>1</v>
      </c>
      <c r="AB163" s="5" t="b">
        <f>OR(ISBLANK(Spreadsheet!Y163),IF(NOT(ISBLANK(Spreadsheet!Y163)),LEN(Spreadsheet!Y163)=10,ISNUMBER(VALUE(Spreadsheet!Y163))))</f>
        <v>1</v>
      </c>
      <c r="AC163" s="5" t="b">
        <f>OR(ISBLANK(Spreadsheet!AI163), AND(NOT(ISBLANK(Spreadsheet!AJ163)), NOT(ISNUMBER(SEARCH("Waive",Spreadsheet!AJ163)))))</f>
        <v>1</v>
      </c>
      <c r="AD163" s="5" t="b">
        <f>OR(ISBLANK(Spreadsheet!AK163), AND(NOT(ISBLANK(Spreadsheet!AL163)), NOT(ISNUMBER(SEARCH("Waive",Spreadsheet!AL163)))))</f>
        <v>1</v>
      </c>
      <c r="AE163" s="5" t="b">
        <f>OR(ISBLANK(Spreadsheet!AM163), AND(NOT(ISBLANK(Spreadsheet!AN163)), NOT(ISNUMBER(SEARCH("Waive", Spreadsheet!AN163)))))</f>
        <v>1</v>
      </c>
      <c r="AF163" s="5" t="b">
        <f>OR(ISBLANK(Spreadsheet!C163), NOT(ISBLANK(Spreadsheet!D163)),NOT(ISBLANK(Spreadsheet!L163)))</f>
        <v>1</v>
      </c>
      <c r="AG163" s="5" t="b">
        <f>IF(AND(NOT(ISBLANK(Spreadsheet!C163)), NOT(ISBLANK(Spreadsheet!D163)),Spreadsheet!C163&lt;&gt;Spreadsheet!D163),IF(ISERROR(VLOOKUP(Spreadsheet!C163, Spreadsheet!$C$6:'Spreadsheet'!$C162,1,FALSE)), FALSE, TRUE),TRUE)</f>
        <v>1</v>
      </c>
      <c r="AH163" s="5" t="b">
        <f>Spreadsheet!$B$2=Spreadsheet!AD163</f>
        <v>1</v>
      </c>
      <c r="AI163" s="5" t="b">
        <f>IF(ISBLANK(Spreadsheet!G163),TRUE,IF(OR(LEN(Spreadsheet!G163)&gt;1,ISNUMBER(VALUE(Spreadsheet!G163))),FALSE,TRUE))</f>
        <v>1</v>
      </c>
      <c r="AJ163" s="5" t="b">
        <f>OR(ISBLANK(Spreadsheet!C163), NOT(ISBLANK(Spreadsheet!B163)), NOT(ISBLANK(Spreadsheet!D163)))</f>
        <v>1</v>
      </c>
      <c r="AK163" s="5" t="b">
        <f t="array" ref="AK163">IF(OR(AND(ISBLANK(Spreadsheet!E163),ISBLANK(Spreadsheet!D163),NOT(ISBLANK(Spreadsheet!C163))),AND(ISBLANK(Spreadsheet!E163),ISBLANK(Spreadsheet!D163),ISBLANK(Spreadsheet!C163))),TRUE,ISNUMBER(MATCH(TRUE,EXACT(Spreadsheet!E163,Relationships),0)))</f>
        <v>1</v>
      </c>
      <c r="AL163" s="5" t="b">
        <f>IF(NOT(ISBLANK(Spreadsheet!C163)),IF(OR(ISBLANK(Spreadsheet!F163),LEN(Spreadsheet!F163)&gt;40),FALSE,TRUE),TRUE)</f>
        <v>1</v>
      </c>
      <c r="AM163" s="5" t="b">
        <f>IF(NOT(ISBLANK(Spreadsheet!C163)),IF(OR(ISBLANK(Spreadsheet!H163),LEN(Spreadsheet!H163)&gt;40),FALSE,TRUE),TRUE)</f>
        <v>1</v>
      </c>
      <c r="AN163" s="5" t="b">
        <f t="array" ref="AN163">IF(ISBLANK(Spreadsheet!I163),TRUE,ISNUMBER(MATCH(TRUE,EXACT(Spreadsheet!I163,GenderValues),0)))</f>
        <v>1</v>
      </c>
      <c r="AO163" s="5" t="b">
        <f ca="1">IF(ISERROR(DATEVALUE(TEXT(Spreadsheet!J163,"mm/dd/yyyy")) &gt; TODAY()),IF(AND(ISBLANK(Spreadsheet!J163),ISBLANK(Spreadsheet!C163)),TRUE,FALSE),IF(DATEVALUE(TEXT(Spreadsheet!J163,"mm/dd/yyyy")) &gt; TODAY(),FALSE,TRUE))</f>
        <v>1</v>
      </c>
      <c r="AP163" s="5" t="b">
        <f>OR(ISBLANK(Spreadsheet!K163),LEN(Spreadsheet!K163)&lt;=100)</f>
        <v>1</v>
      </c>
      <c r="AQ163" s="5" t="b">
        <f t="array" ref="AQ163">IF(OR(AND(ISBLANK(Spreadsheet!L163),ISBLANK(Spreadsheet!C163)),AND(NOT(ISBLANK(Spreadsheet!C163)),NOT(ISBLANK(Spreadsheet!D163)))),TRUE,ISNUMBER(MATCH(TRUE,EXACT(Spreadsheet!L163,MaritalStatus),0)))</f>
        <v>1</v>
      </c>
      <c r="AR163" s="5" t="b">
        <f ca="1">IF(ISERROR(DATEVALUE(TEXT(Spreadsheet!M163,"mm/dd/yyyy")) &gt; TODAY()),IF(ISBLANK(Spreadsheet!M163),TRUE,FALSE),IF(DATEVALUE(TEXT(Spreadsheet!M163,"mm/dd/yyyy")) &gt; TODAY(),FALSE,TRUE))</f>
        <v>1</v>
      </c>
      <c r="AS163" s="5" t="b">
        <f>OR(ISBLANK(Spreadsheet!N163),LEN(Spreadsheet!N163)&lt;=100)</f>
        <v>1</v>
      </c>
      <c r="AT163" s="5" t="b">
        <f>OR(ISBLANK(Spreadsheet!O163),UPPER(Spreadsheet!O163)="YES")</f>
        <v>1</v>
      </c>
      <c r="AU163" s="5" t="b">
        <f>OR(ISBLANK(Spreadsheet!P163),UPPER(Spreadsheet!P163)="YES")</f>
        <v>1</v>
      </c>
      <c r="AV163" s="5" t="b">
        <f t="array" ref="AV163">IF(ISBLANK(Spreadsheet!Q163),TRUE,ISNUMBER(MATCH(TRUE,EXACT(Spreadsheet!Q163,OnGroupsPriorIns),0)))</f>
        <v>1</v>
      </c>
      <c r="AW163" s="5" t="b">
        <f>OR(ISBLANK(Spreadsheet!R163),UPPER(Spreadsheet!R163)="YES")</f>
        <v>1</v>
      </c>
      <c r="AX163" s="5" t="b">
        <f>OR(ISBLANK(Spreadsheet!S163),UPPER(Spreadsheet!S163)="YES")</f>
        <v>1</v>
      </c>
      <c r="AY163" s="5" t="b">
        <f>OR(AND(ISBLANK(Spreadsheet!C163),LEN(Spreadsheet!T163)=0),AND(NOT(ISBLANK(Spreadsheet!C163)),LEN(Spreadsheet!T163)&gt;0,LEN(Spreadsheet!T163)&lt;=50))</f>
        <v>1</v>
      </c>
      <c r="AZ163" s="5" t="b">
        <f>OR(LEN(Spreadsheet!U163)=0,AND(LEN(Spreadsheet!U163)&gt;0,LEN(Spreadsheet!U163)&lt;=50))</f>
        <v>1</v>
      </c>
      <c r="BA163" s="5" t="b">
        <f>OR(AND(ISBLANK(Spreadsheet!C163),LEN(Spreadsheet!V163)=0),AND(NOT(ISBLANK(Spreadsheet!C163)),LEN(Spreadsheet!V163)&gt;0,LEN(Spreadsheet!V163)&lt;=50))</f>
        <v>1</v>
      </c>
      <c r="BB163" s="5" t="b">
        <f t="array" ref="BB163">IF(AND(ISBLANK(Spreadsheet!C163),LEN(Spreadsheet!W163)=0),TRUE,ISNUMBER(MATCH(TRUE,EXACT(Spreadsheet!W163,States),0)))</f>
        <v>1</v>
      </c>
      <c r="BC163" s="5" t="b">
        <f>OR(AND(ISBLANK(Spreadsheet!C163),LEN(Spreadsheet!X163)=0),AND(NOT(ISBLANK(Spreadsheet!C163)),LEN(Spreadsheet!X163)&gt;0,LEN(Spreadsheet!X163)=5,ISNUMBER(VALUE(Spreadsheet!X163))))</f>
        <v>1</v>
      </c>
      <c r="BD163" s="5" t="b">
        <f>OR(ISBLANK(Spreadsheet!Z163),LEN(Spreadsheet!Z163)&lt;=50)</f>
        <v>1</v>
      </c>
      <c r="BE163" s="5" t="b">
        <f>ISBLANK(Spreadsheet!AA163)</f>
        <v>1</v>
      </c>
      <c r="BF163" s="5" t="b">
        <f>ISBLANK(Spreadsheet!AB163)</f>
        <v>1</v>
      </c>
      <c r="BG163" s="5" t="b">
        <f>IF(ISERROR(DATEVALUE(TEXT(Spreadsheet!AC163,"mm/dd/yyyy")) &gt; DATEVALUE(TEXT(Spreadsheet!J163,"mm/dd/yyyy"))),IF(OR(AND(ISBLANK(Spreadsheet!AC163),ISBLANK(Spreadsheet!C163)),AND(NOT(ISBLANK(Spreadsheet!C163)),ISBLANK(Spreadsheet!AC163),NOT(ISBLANK(Spreadsheet!D163)))),TRUE,FALSE),IF(DATEVALUE(TEXT(Spreadsheet!AC163,"mm/dd/yyyy")) &gt; DATEVALUE(TEXT(Spreadsheet!J163,"mm/dd/yyyy")),TRUE,FALSE))</f>
        <v>1</v>
      </c>
      <c r="BH163" s="5" t="b">
        <f>OR(AND(ISBLANK(Spreadsheet!C163),ISBLANK(Spreadsheet!AE163)),AND(NOT(ISBLANK(Spreadsheet!C163)),NOT(ISBLANK(Spreadsheet!D163)),ISBLANK(Spreadsheet!AE163)),AND(NOT(ISBLANK(Spreadsheet!C163)),ISBLANK(Spreadsheet!D163),NOT(ISBLANK(Spreadsheet!AE163)),LEN(Spreadsheet!AE163)&lt;=100))</f>
        <v>1</v>
      </c>
      <c r="BI163" s="5" t="b">
        <f t="array" ref="BI163">IF(ISBLANK(Spreadsheet!AF163),TRUE,ISNUMBER(MATCH(TRUE,EXACT(Spreadsheet!AF163,CobraShortReasons),0)))</f>
        <v>1</v>
      </c>
      <c r="BJ163" s="5" t="b">
        <f ca="1">IF(ISERROR(DATEVALUE(TEXT(Spreadsheet!AG163,"mm/dd/yyyy")) &gt; TODAY()),IF(ISBLANK(Spreadsheet!AG163),TRUE,FALSE),IF(DATEVALUE(TEXT(Spreadsheet!AG163,"mm/dd/yyyy")) &gt; TODAY(),FALSE,TRUE))</f>
        <v>1</v>
      </c>
      <c r="BK163" s="5" t="b">
        <f>OR(ISBLANK(Spreadsheet!AH163),LEN(Spreadsheet!AH163)&lt;=25)</f>
        <v>1</v>
      </c>
      <c r="BL163" s="5" t="b">
        <f t="array" aca="1" ref="BL163" ca="1">IF(ISBLANK(Spreadsheet!AI163),TRUE,ISNUMBER(MATCH(TRUE,EXACT(Spreadsheet!AI163,INDIRECT(Spreadsheet!$D$2)),0)))</f>
        <v>1</v>
      </c>
      <c r="BM163" s="5" t="b">
        <f t="array" aca="1" ref="BM163" ca="1">IF(ISBLANK(Spreadsheet!AJ163),TRUE,ISNUMBER(MATCH(TRUE,EXACT(Spreadsheet!AJ163,INDIRECT(Spreadsheet!BJ163)),0)))</f>
        <v>1</v>
      </c>
      <c r="BN163" s="5" t="b">
        <f t="array" ref="BN163">IF(ISBLANK(Spreadsheet!AK163),TRUE,ISNUMBER(MATCH(TRUE,EXACT(Spreadsheet!AK163,DentalPlans),0)))</f>
        <v>1</v>
      </c>
      <c r="BO163" s="5" t="b">
        <f t="array" aca="1" ref="BO163" ca="1">IF(ISBLANK(Spreadsheet!AL163),TRUE,ISNUMBER(MATCH(TRUE,EXACT(Spreadsheet!AL163,INDIRECT(Spreadsheet!BK163)),0)))</f>
        <v>1</v>
      </c>
      <c r="BP163" s="5" t="b">
        <f t="array" ref="BP163">IF(ISBLANK(Spreadsheet!AM163),TRUE,ISNUMBER(MATCH(TRUE,EXACT(Spreadsheet!AM163,VisionPlans),0)))</f>
        <v>1</v>
      </c>
      <c r="BQ163" s="5" t="b">
        <f t="array" aca="1" ref="BQ163" ca="1">IF(ISBLANK(Spreadsheet!AN163),TRUE,ISNUMBER(MATCH(TRUE,EXACT(Spreadsheet!AN163,INDIRECT(Spreadsheet!BL163)),0)))</f>
        <v>1</v>
      </c>
      <c r="BR163" s="5" t="b">
        <f t="array" ref="BR163">IF(ISBLANK(Spreadsheet!AO163),TRUE,ISNUMBER(MATCH(TRUE,EXACT(Spreadsheet!AO163,LifeBenefitClasses),0)))</f>
        <v>1</v>
      </c>
      <c r="BS163" s="5" t="b">
        <f>IF(OR(ISBLANK(Spreadsheet!AO163), Spreadsheet!AO163="Waive"),IF(ISBLANK(Spreadsheet!AP163),TRUE,FALSE),IF(OR(AND(NOT(ISBLANK(Spreadsheet!AO163)),ISBLANK(Spreadsheet!AP163)),NOT(ISNUMBER(VALUE(Spreadsheet!AP163)))),FALSE,IF(OR(AND(Spreadsheet!AP163&lt;6,MOD(Spreadsheet!AP163*10,5)=0), MOD(Spreadsheet!AP163,5000)=0),TRUE,FALSE)))</f>
        <v>1</v>
      </c>
      <c r="BT163" s="5" t="b">
        <f t="array" ref="BT163">IF(ISBLANK(Spreadsheet!AQ163),TRUE,ISNUMBER(MATCH(TRUE,EXACT(Spreadsheet!AQ163,EnrollWaive),0)))</f>
        <v>1</v>
      </c>
      <c r="BU163" s="5" t="b">
        <f t="array" ref="BU163">IF(ISBLANK(Spreadsheet!AR163),TRUE,ISNUMBER(MATCH(TRUE,EXACT(Spreadsheet!AR163,LifeBenefitClasses),0)))</f>
        <v>1</v>
      </c>
      <c r="BV163" s="5" t="b">
        <f>IF(OR(ISBLANK(Spreadsheet!AR163), Spreadsheet!AR163="Waive"),IF(ISBLANK(Spreadsheet!AS163),TRUE,FALSE),IF(OR(AND(NOT(ISBLANK(Spreadsheet!AR163)),ISBLANK(Spreadsheet!AS163)),NOT(ISNUMBER(VALUE(Spreadsheet!AS163)))),FALSE,IF(OR(AND(Spreadsheet!AS163&lt;6,MOD(Spreadsheet!AS163*10,5)=0), MOD(Spreadsheet!AS163,10000)=0),TRUE,FALSE)))</f>
        <v>1</v>
      </c>
      <c r="BW163" s="5" t="b">
        <f t="array" ref="BW163">IF(ISBLANK(Spreadsheet!AT163),TRUE,ISNUMBER(MATCH(TRUE,EXACT(Spreadsheet!AT163,LifeBenefitClasses),0)))</f>
        <v>1</v>
      </c>
      <c r="BX163" s="5" t="b">
        <f>IF(OR(ISBLANK(Spreadsheet!AT163), Spreadsheet!AT163="Waive"),IF(ISBLANK(Spreadsheet!AU163),TRUE,FALSE),IF(OR(AND(NOT(ISBLANK(Spreadsheet!AT163)),ISBLANK(Spreadsheet!AU163)),NOT(ISNUMBER(VALUE(Spreadsheet!AU163)))),FALSE,IF(AND(NOT(OR(ISBLANK(Spreadsheet!AT163),Spreadsheet!AT163="Waive")),NOT(OR(ISBLANK(Spreadsheet!AR163),Spreadsheet!AR163="Waive")),MOD(Spreadsheet!AU163,5000)=0, Spreadsheet!AU163&lt;=(Spreadsheet!AS163*0.5)),TRUE,FALSE)))</f>
        <v>1</v>
      </c>
      <c r="BY163" s="5" t="b">
        <f t="array" ref="BY163">IF(ISBLANK(Spreadsheet!AV163),TRUE,ISNUMBER(MATCH(TRUE,EXACT(Spreadsheet!AV163,EnrollWaive),0)))</f>
        <v>1</v>
      </c>
      <c r="BZ163" s="5" t="b">
        <f t="array" ref="BZ163">IF(ISBLANK(Spreadsheet!AW163),TRUE,ISNUMBER(MATCH(TRUE,EXACT(Spreadsheet!AW163,LifeBenefitClasses),0)))</f>
        <v>1</v>
      </c>
      <c r="CA163" s="5" t="b">
        <f t="array" ref="CA163">IF(ISBLANK(Spreadsheet!AX163),TRUE,ISNUMBER(MATCH(TRUE,EXACT(Spreadsheet!AX163,LifeBenefitClasses),0)))</f>
        <v>1</v>
      </c>
      <c r="CB163" s="5" t="b">
        <f t="array" ref="CB163">IF(ISBLANK(Spreadsheet!AY163),TRUE,ISNUMBER(MATCH(TRUE,EXACT(Spreadsheet!AY163,LifeBenefitClasses),0)))</f>
        <v>1</v>
      </c>
      <c r="CC163" s="5" t="b">
        <f t="array" ref="CC163">IF(ISBLANK(Spreadsheet!AZ163),TRUE,ISNUMBER(MATCH(TRUE,EXACT(Spreadsheet!AZ163,LifeBenefitClasses),0)))</f>
        <v>1</v>
      </c>
      <c r="CD163" s="5" t="b">
        <f t="array" ref="CD163">IF(ISBLANK(Spreadsheet!BA163),TRUE,ISNUMBER(MATCH(TRUE,EXACT(Spreadsheet!BA163,LifeBenefitClasses),0)))</f>
        <v>1</v>
      </c>
      <c r="CE163" s="5" t="b">
        <f>IF(OR(ISBLANK(Spreadsheet!BA163), Spreadsheet!BA163="Waive"),IF(ISBLANK(Spreadsheet!BB163),TRUE,FALSE),IF(OR(AND(NOT(ISBLANK(Spreadsheet!BA163)),ISBLANK(Spreadsheet!BB163)),NOT(ISNUMBER(VALUE(Spreadsheet!BB163))),ISBLANK(Spreadsheet!BC163),NOT(ISNUMBER(VALUE(Spreadsheet!BC163)))),FALSE,IF(AND(Spreadsheet!BB163&gt;=50000,Spreadsheet!BB163&lt;=250000,MOD(Spreadsheet!BB163,10000)=0,Spreadsheet!BB163&lt;=(10*Spreadsheet!BC163)),TRUE,FALSE)))</f>
        <v>1</v>
      </c>
      <c r="CF163" s="5" t="b">
        <f>IF(NOT(ISBLANK(Spreadsheet!BC163)),AND(ISNUMBER(VALUE(Spreadsheet!BC163)),Spreadsheet!BC163&gt;0),AND(OR(ISBLANK(Spreadsheet!AO163),Spreadsheet!AO163="Waive",AND(NOT(OR(ISBLANK(Spreadsheet!AO163),Spreadsheet!AO163="Waive")),Spreadsheet!AP163&gt;=6)),OR(ISBLANK(Spreadsheet!AR163),AND(NOT(OR(ISBLANK(Spreadsheet!AR163),Spreadsheet!AR163="Waive")),Spreadsheet!AS163&gt;=6)),OR(ISBLANK(Spreadsheet!AW163)),OR(ISBLANK(Spreadsheet!AX163)),OR(ISBLANK(Spreadsheet!AY163)),OR(ISBLANK(Spreadsheet!AZ163)),OR(ISBLANK(Spreadsheet!BA163),Spreadsheet!BA163="Waive")))</f>
        <v>1</v>
      </c>
      <c r="CG163" s="5" t="b">
        <f t="shared" ca="1" si="13"/>
        <v>1</v>
      </c>
    </row>
    <row r="164" spans="8:85" x14ac:dyDescent="0.3">
      <c r="H164" s="5">
        <f t="shared" ca="1" si="10"/>
        <v>2</v>
      </c>
      <c r="I164" s="5" t="str">
        <f t="shared" ca="1" si="11"/>
        <v/>
      </c>
      <c r="J164" s="5" t="str">
        <f>IF(AND(NOT(ISBLANK(Spreadsheet!C164)),ISBLANK(Spreadsheet!D164)),Spreadsheet!F164&amp;" "&amp;Spreadsheet!H164,"")</f>
        <v/>
      </c>
      <c r="K164" s="5">
        <f>IF(AND(NOT(ISBLANK(Spreadsheet!C164)),ISBLANK(Spreadsheet!D164)),COUNTIFS(Spreadsheet!E165:E$786,"=Child",Spreadsheet!C165:C$786, "="&amp;Spreadsheet!C164) + COUNTIFS(Spreadsheet!E165:E$786,"=Step-child",Spreadsheet!C165:C$786, "="&amp;Spreadsheet!C164),0)</f>
        <v>0</v>
      </c>
      <c r="L164" s="5">
        <f>IF(NOT(ISBLANK(J164)),COUNTIFS(Spreadsheet!E165:E$786,"=Wife",Spreadsheet!C165:C$786, "="&amp;Spreadsheet!C164) + COUNTIFS(Spreadsheet!E165:E$786,"=Husband",Spreadsheet!C165:C$786, "="&amp;Spreadsheet!C164),0)</f>
        <v>0</v>
      </c>
      <c r="M164" s="5">
        <f>IF(NOT(ISBLANK(Spreadsheet!AJ164)),VLOOKUP(Spreadsheet!AJ164,'Drop Downs'!$P$2:$R$16,3,FALSE),0)</f>
        <v>0</v>
      </c>
      <c r="N164" s="5">
        <f>IF(NOT(ISBLANK(Spreadsheet!AJ164)), VLOOKUP(Spreadsheet!AJ164,'Drop Downs'!$P$2:$R$16,2,FALSE),0)</f>
        <v>0</v>
      </c>
      <c r="O164" s="5">
        <f>IF(NOT(ISBLANK(Spreadsheet!AL164)),VLOOKUP(Spreadsheet!AL164,'Drop Downs'!$P$2:$R$16,3,FALSE), 0)</f>
        <v>0</v>
      </c>
      <c r="P164" s="5">
        <f>IF(NOT(ISBLANK(Spreadsheet!AL164)),VLOOKUP(Spreadsheet!AL164,'Drop Downs'!$P$2:$R$16,2,FALSE),0)</f>
        <v>0</v>
      </c>
      <c r="Q164" s="5">
        <f>IF(NOT(ISBLANK(Spreadsheet!AN164)),VLOOKUP(Spreadsheet!AN164,'Drop Downs'!$P$2:$R$16,3,FALSE),0)</f>
        <v>0</v>
      </c>
      <c r="R164" s="5">
        <f>IF(NOT(ISBLANK(Spreadsheet!AN164)),VLOOKUP(Spreadsheet!AN164,'Drop Downs'!$P$2:$R$16,2,FALSE),0)</f>
        <v>0</v>
      </c>
      <c r="S164" s="5" t="str">
        <f>IF(OR(M164&gt;K164,N164&gt;L164,O164&gt;K164, Q164&gt;K164,N164&gt;L164, P164&gt;L164, R164&gt;L164),"Member currently has a coverage election over what he/she needs.  Please add more dependents or adjust the coverage election.","")&amp;(IF(AND(NOT(ISBLANK(Spreadsheet!C164)),NOT(ISBLANK(Spreadsheet!D164)),ISBLANK(Spreadsheet!E164)),"Dependent lacks a relationship to member.Please select one from the drop-down.",""))</f>
        <v/>
      </c>
      <c r="T164" s="5" t="b">
        <f t="shared" si="12"/>
        <v>1</v>
      </c>
      <c r="U164" s="5" t="b">
        <f>OR(ISBLANK(Spreadsheet!C164),IF(NOT(ISBLANK(Spreadsheet!D164)),NOT(ISBLANK(Spreadsheet!E164)),TRUE))</f>
        <v>1</v>
      </c>
      <c r="V164" s="5" t="b">
        <f>OR(ISBLANK(Spreadsheet!C164), NOT(ISBLANK(Spreadsheet!I164)))</f>
        <v>1</v>
      </c>
      <c r="W164" s="5" t="b">
        <f>OR(ISBLANK(Spreadsheet!D164),NOT(ISBLANK(Spreadsheet!C164)))</f>
        <v>1</v>
      </c>
      <c r="X164" s="155" t="str">
        <f>REPT("0",MIN(FIND({1,2,3,4,5,6,7,8,9},Spreadsheet!C164&amp;"123456789"))-1)&amp;IF(ISBLANK(Spreadsheet!C164),"",SUMPRODUCT(MID(0&amp;Spreadsheet!C164,LARGE(INDEX(ISNUMBER(--MID(Spreadsheet!C164,ROW($1:$225),1))*
 ROW($1:$225),0),ROW($1:$225))+1,1)*10^ROW($1:$225)/10))</f>
        <v/>
      </c>
      <c r="Y164" s="5" t="b">
        <f>IF(NOT(ISBLANK(Spreadsheet!C164)),IF(AND(ISNUMBER(VALUE(Spreadsheet!C164)), LEN(Spreadsheet!C164)=9),TRUE,FALSE),TRUE)</f>
        <v>1</v>
      </c>
      <c r="Z164" s="155" t="str">
        <f>REPT("0",MIN(FIND({1,2,3,4,5,6,7,8,9},Spreadsheet!D164&amp;"123456789"))-1)&amp;IF(ISBLANK(Spreadsheet!D164),"",SUMPRODUCT(MID(0&amp;Spreadsheet!D164,LARGE(INDEX(ISNUMBER(--MID(Spreadsheet!D164,ROW($1:$225),1))*
 ROW($1:$225),0),ROW($1:$225))+1,1)*10^ROW($1:$225)/10))</f>
        <v/>
      </c>
      <c r="AA164" s="5" t="b">
        <f>IF(AND(NOT(ISBLANK(Spreadsheet!D164)),NOT(ISBLANK(Spreadsheet!C164))),IF(AND(ISNUMBER(VALUE(Spreadsheet!D164)), LEN(Spreadsheet!D164)=9),TRUE,FALSE),IF(AND(NOT(ISBLANK(Spreadsheet!D164)),ISBLANK(Spreadsheet!C164)),FALSE,TRUE))</f>
        <v>1</v>
      </c>
      <c r="AB164" s="5" t="b">
        <f>OR(ISBLANK(Spreadsheet!Y164),IF(NOT(ISBLANK(Spreadsheet!Y164)),LEN(Spreadsheet!Y164)=10,ISNUMBER(VALUE(Spreadsheet!Y164))))</f>
        <v>1</v>
      </c>
      <c r="AC164" s="5" t="b">
        <f>OR(ISBLANK(Spreadsheet!AI164), AND(NOT(ISBLANK(Spreadsheet!AJ164)), NOT(ISNUMBER(SEARCH("Waive",Spreadsheet!AJ164)))))</f>
        <v>1</v>
      </c>
      <c r="AD164" s="5" t="b">
        <f>OR(ISBLANK(Spreadsheet!AK164), AND(NOT(ISBLANK(Spreadsheet!AL164)), NOT(ISNUMBER(SEARCH("Waive",Spreadsheet!AL164)))))</f>
        <v>1</v>
      </c>
      <c r="AE164" s="5" t="b">
        <f>OR(ISBLANK(Spreadsheet!AM164), AND(NOT(ISBLANK(Spreadsheet!AN164)), NOT(ISNUMBER(SEARCH("Waive", Spreadsheet!AN164)))))</f>
        <v>1</v>
      </c>
      <c r="AF164" s="5" t="b">
        <f>OR(ISBLANK(Spreadsheet!C164), NOT(ISBLANK(Spreadsheet!D164)),NOT(ISBLANK(Spreadsheet!L164)))</f>
        <v>1</v>
      </c>
      <c r="AG164" s="5" t="b">
        <f>IF(AND(NOT(ISBLANK(Spreadsheet!C164)), NOT(ISBLANK(Spreadsheet!D164)),Spreadsheet!C164&lt;&gt;Spreadsheet!D164),IF(ISERROR(VLOOKUP(Spreadsheet!C164, Spreadsheet!$C$6:'Spreadsheet'!$C163,1,FALSE)), FALSE, TRUE),TRUE)</f>
        <v>1</v>
      </c>
      <c r="AH164" s="5" t="b">
        <f>Spreadsheet!$B$2=Spreadsheet!AD164</f>
        <v>1</v>
      </c>
      <c r="AI164" s="5" t="b">
        <f>IF(ISBLANK(Spreadsheet!G164),TRUE,IF(OR(LEN(Spreadsheet!G164)&gt;1,ISNUMBER(VALUE(Spreadsheet!G164))),FALSE,TRUE))</f>
        <v>1</v>
      </c>
      <c r="AJ164" s="5" t="b">
        <f>OR(ISBLANK(Spreadsheet!C164), NOT(ISBLANK(Spreadsheet!B164)), NOT(ISBLANK(Spreadsheet!D164)))</f>
        <v>1</v>
      </c>
      <c r="AK164" s="5" t="b">
        <f t="array" ref="AK164">IF(OR(AND(ISBLANK(Spreadsheet!E164),ISBLANK(Spreadsheet!D164),NOT(ISBLANK(Spreadsheet!C164))),AND(ISBLANK(Spreadsheet!E164),ISBLANK(Spreadsheet!D164),ISBLANK(Spreadsheet!C164))),TRUE,ISNUMBER(MATCH(TRUE,EXACT(Spreadsheet!E164,Relationships),0)))</f>
        <v>1</v>
      </c>
      <c r="AL164" s="5" t="b">
        <f>IF(NOT(ISBLANK(Spreadsheet!C164)),IF(OR(ISBLANK(Spreadsheet!F164),LEN(Spreadsheet!F164)&gt;40),FALSE,TRUE),TRUE)</f>
        <v>1</v>
      </c>
      <c r="AM164" s="5" t="b">
        <f>IF(NOT(ISBLANK(Spreadsheet!C164)),IF(OR(ISBLANK(Spreadsheet!H164),LEN(Spreadsheet!H164)&gt;40),FALSE,TRUE),TRUE)</f>
        <v>1</v>
      </c>
      <c r="AN164" s="5" t="b">
        <f t="array" ref="AN164">IF(ISBLANK(Spreadsheet!I164),TRUE,ISNUMBER(MATCH(TRUE,EXACT(Spreadsheet!I164,GenderValues),0)))</f>
        <v>1</v>
      </c>
      <c r="AO164" s="5" t="b">
        <f ca="1">IF(ISERROR(DATEVALUE(TEXT(Spreadsheet!J164,"mm/dd/yyyy")) &gt; TODAY()),IF(AND(ISBLANK(Spreadsheet!J164),ISBLANK(Spreadsheet!C164)),TRUE,FALSE),IF(DATEVALUE(TEXT(Spreadsheet!J164,"mm/dd/yyyy")) &gt; TODAY(),FALSE,TRUE))</f>
        <v>1</v>
      </c>
      <c r="AP164" s="5" t="b">
        <f>OR(ISBLANK(Spreadsheet!K164),LEN(Spreadsheet!K164)&lt;=100)</f>
        <v>1</v>
      </c>
      <c r="AQ164" s="5" t="b">
        <f t="array" ref="AQ164">IF(OR(AND(ISBLANK(Spreadsheet!L164),ISBLANK(Spreadsheet!C164)),AND(NOT(ISBLANK(Spreadsheet!C164)),NOT(ISBLANK(Spreadsheet!D164)))),TRUE,ISNUMBER(MATCH(TRUE,EXACT(Spreadsheet!L164,MaritalStatus),0)))</f>
        <v>1</v>
      </c>
      <c r="AR164" s="5" t="b">
        <f ca="1">IF(ISERROR(DATEVALUE(TEXT(Spreadsheet!M164,"mm/dd/yyyy")) &gt; TODAY()),IF(ISBLANK(Spreadsheet!M164),TRUE,FALSE),IF(DATEVALUE(TEXT(Spreadsheet!M164,"mm/dd/yyyy")) &gt; TODAY(),FALSE,TRUE))</f>
        <v>1</v>
      </c>
      <c r="AS164" s="5" t="b">
        <f>OR(ISBLANK(Spreadsheet!N164),LEN(Spreadsheet!N164)&lt;=100)</f>
        <v>1</v>
      </c>
      <c r="AT164" s="5" t="b">
        <f>OR(ISBLANK(Spreadsheet!O164),UPPER(Spreadsheet!O164)="YES")</f>
        <v>1</v>
      </c>
      <c r="AU164" s="5" t="b">
        <f>OR(ISBLANK(Spreadsheet!P164),UPPER(Spreadsheet!P164)="YES")</f>
        <v>1</v>
      </c>
      <c r="AV164" s="5" t="b">
        <f t="array" ref="AV164">IF(ISBLANK(Spreadsheet!Q164),TRUE,ISNUMBER(MATCH(TRUE,EXACT(Spreadsheet!Q164,OnGroupsPriorIns),0)))</f>
        <v>1</v>
      </c>
      <c r="AW164" s="5" t="b">
        <f>OR(ISBLANK(Spreadsheet!R164),UPPER(Spreadsheet!R164)="YES")</f>
        <v>1</v>
      </c>
      <c r="AX164" s="5" t="b">
        <f>OR(ISBLANK(Spreadsheet!S164),UPPER(Spreadsheet!S164)="YES")</f>
        <v>1</v>
      </c>
      <c r="AY164" s="5" t="b">
        <f>OR(AND(ISBLANK(Spreadsheet!C164),LEN(Spreadsheet!T164)=0),AND(NOT(ISBLANK(Spreadsheet!C164)),LEN(Spreadsheet!T164)&gt;0,LEN(Spreadsheet!T164)&lt;=50))</f>
        <v>1</v>
      </c>
      <c r="AZ164" s="5" t="b">
        <f>OR(LEN(Spreadsheet!U164)=0,AND(LEN(Spreadsheet!U164)&gt;0,LEN(Spreadsheet!U164)&lt;=50))</f>
        <v>1</v>
      </c>
      <c r="BA164" s="5" t="b">
        <f>OR(AND(ISBLANK(Spreadsheet!C164),LEN(Spreadsheet!V164)=0),AND(NOT(ISBLANK(Spreadsheet!C164)),LEN(Spreadsheet!V164)&gt;0,LEN(Spreadsheet!V164)&lt;=50))</f>
        <v>1</v>
      </c>
      <c r="BB164" s="5" t="b">
        <f t="array" ref="BB164">IF(AND(ISBLANK(Spreadsheet!C164),LEN(Spreadsheet!W164)=0),TRUE,ISNUMBER(MATCH(TRUE,EXACT(Spreadsheet!W164,States),0)))</f>
        <v>1</v>
      </c>
      <c r="BC164" s="5" t="b">
        <f>OR(AND(ISBLANK(Spreadsheet!C164),LEN(Spreadsheet!X164)=0),AND(NOT(ISBLANK(Spreadsheet!C164)),LEN(Spreadsheet!X164)&gt;0,LEN(Spreadsheet!X164)=5,ISNUMBER(VALUE(Spreadsheet!X164))))</f>
        <v>1</v>
      </c>
      <c r="BD164" s="5" t="b">
        <f>OR(ISBLANK(Spreadsheet!Z164),LEN(Spreadsheet!Z164)&lt;=50)</f>
        <v>1</v>
      </c>
      <c r="BE164" s="5" t="b">
        <f>ISBLANK(Spreadsheet!AA164)</f>
        <v>1</v>
      </c>
      <c r="BF164" s="5" t="b">
        <f>ISBLANK(Spreadsheet!AB164)</f>
        <v>1</v>
      </c>
      <c r="BG164" s="5" t="b">
        <f>IF(ISERROR(DATEVALUE(TEXT(Spreadsheet!AC164,"mm/dd/yyyy")) &gt; DATEVALUE(TEXT(Spreadsheet!J164,"mm/dd/yyyy"))),IF(OR(AND(ISBLANK(Spreadsheet!AC164),ISBLANK(Spreadsheet!C164)),AND(NOT(ISBLANK(Spreadsheet!C164)),ISBLANK(Spreadsheet!AC164),NOT(ISBLANK(Spreadsheet!D164)))),TRUE,FALSE),IF(DATEVALUE(TEXT(Spreadsheet!AC164,"mm/dd/yyyy")) &gt; DATEVALUE(TEXT(Spreadsheet!J164,"mm/dd/yyyy")),TRUE,FALSE))</f>
        <v>1</v>
      </c>
      <c r="BH164" s="5" t="b">
        <f>OR(AND(ISBLANK(Spreadsheet!C164),ISBLANK(Spreadsheet!AE164)),AND(NOT(ISBLANK(Spreadsheet!C164)),NOT(ISBLANK(Spreadsheet!D164)),ISBLANK(Spreadsheet!AE164)),AND(NOT(ISBLANK(Spreadsheet!C164)),ISBLANK(Spreadsheet!D164),NOT(ISBLANK(Spreadsheet!AE164)),LEN(Spreadsheet!AE164)&lt;=100))</f>
        <v>1</v>
      </c>
      <c r="BI164" s="5" t="b">
        <f t="array" ref="BI164">IF(ISBLANK(Spreadsheet!AF164),TRUE,ISNUMBER(MATCH(TRUE,EXACT(Spreadsheet!AF164,CobraShortReasons),0)))</f>
        <v>1</v>
      </c>
      <c r="BJ164" s="5" t="b">
        <f ca="1">IF(ISERROR(DATEVALUE(TEXT(Spreadsheet!AG164,"mm/dd/yyyy")) &gt; TODAY()),IF(ISBLANK(Spreadsheet!AG164),TRUE,FALSE),IF(DATEVALUE(TEXT(Spreadsheet!AG164,"mm/dd/yyyy")) &gt; TODAY(),FALSE,TRUE))</f>
        <v>1</v>
      </c>
      <c r="BK164" s="5" t="b">
        <f>OR(ISBLANK(Spreadsheet!AH164),LEN(Spreadsheet!AH164)&lt;=25)</f>
        <v>1</v>
      </c>
      <c r="BL164" s="5" t="b">
        <f t="array" aca="1" ref="BL164" ca="1">IF(ISBLANK(Spreadsheet!AI164),TRUE,ISNUMBER(MATCH(TRUE,EXACT(Spreadsheet!AI164,INDIRECT(Spreadsheet!$D$2)),0)))</f>
        <v>1</v>
      </c>
      <c r="BM164" s="5" t="b">
        <f t="array" aca="1" ref="BM164" ca="1">IF(ISBLANK(Spreadsheet!AJ164),TRUE,ISNUMBER(MATCH(TRUE,EXACT(Spreadsheet!AJ164,INDIRECT(Spreadsheet!BJ164)),0)))</f>
        <v>1</v>
      </c>
      <c r="BN164" s="5" t="b">
        <f t="array" ref="BN164">IF(ISBLANK(Spreadsheet!AK164),TRUE,ISNUMBER(MATCH(TRUE,EXACT(Spreadsheet!AK164,DentalPlans),0)))</f>
        <v>1</v>
      </c>
      <c r="BO164" s="5" t="b">
        <f t="array" aca="1" ref="BO164" ca="1">IF(ISBLANK(Spreadsheet!AL164),TRUE,ISNUMBER(MATCH(TRUE,EXACT(Spreadsheet!AL164,INDIRECT(Spreadsheet!BK164)),0)))</f>
        <v>1</v>
      </c>
      <c r="BP164" s="5" t="b">
        <f t="array" ref="BP164">IF(ISBLANK(Spreadsheet!AM164),TRUE,ISNUMBER(MATCH(TRUE,EXACT(Spreadsheet!AM164,VisionPlans),0)))</f>
        <v>1</v>
      </c>
      <c r="BQ164" s="5" t="b">
        <f t="array" aca="1" ref="BQ164" ca="1">IF(ISBLANK(Spreadsheet!AN164),TRUE,ISNUMBER(MATCH(TRUE,EXACT(Spreadsheet!AN164,INDIRECT(Spreadsheet!BL164)),0)))</f>
        <v>1</v>
      </c>
      <c r="BR164" s="5" t="b">
        <f t="array" ref="BR164">IF(ISBLANK(Spreadsheet!AO164),TRUE,ISNUMBER(MATCH(TRUE,EXACT(Spreadsheet!AO164,LifeBenefitClasses),0)))</f>
        <v>1</v>
      </c>
      <c r="BS164" s="5" t="b">
        <f>IF(OR(ISBLANK(Spreadsheet!AO164), Spreadsheet!AO164="Waive"),IF(ISBLANK(Spreadsheet!AP164),TRUE,FALSE),IF(OR(AND(NOT(ISBLANK(Spreadsheet!AO164)),ISBLANK(Spreadsheet!AP164)),NOT(ISNUMBER(VALUE(Spreadsheet!AP164)))),FALSE,IF(OR(AND(Spreadsheet!AP164&lt;6,MOD(Spreadsheet!AP164*10,5)=0), MOD(Spreadsheet!AP164,5000)=0),TRUE,FALSE)))</f>
        <v>1</v>
      </c>
      <c r="BT164" s="5" t="b">
        <f t="array" ref="BT164">IF(ISBLANK(Spreadsheet!AQ164),TRUE,ISNUMBER(MATCH(TRUE,EXACT(Spreadsheet!AQ164,EnrollWaive),0)))</f>
        <v>1</v>
      </c>
      <c r="BU164" s="5" t="b">
        <f t="array" ref="BU164">IF(ISBLANK(Spreadsheet!AR164),TRUE,ISNUMBER(MATCH(TRUE,EXACT(Spreadsheet!AR164,LifeBenefitClasses),0)))</f>
        <v>1</v>
      </c>
      <c r="BV164" s="5" t="b">
        <f>IF(OR(ISBLANK(Spreadsheet!AR164), Spreadsheet!AR164="Waive"),IF(ISBLANK(Spreadsheet!AS164),TRUE,FALSE),IF(OR(AND(NOT(ISBLANK(Spreadsheet!AR164)),ISBLANK(Spreadsheet!AS164)),NOT(ISNUMBER(VALUE(Spreadsheet!AS164)))),FALSE,IF(OR(AND(Spreadsheet!AS164&lt;6,MOD(Spreadsheet!AS164*10,5)=0), MOD(Spreadsheet!AS164,10000)=0),TRUE,FALSE)))</f>
        <v>1</v>
      </c>
      <c r="BW164" s="5" t="b">
        <f t="array" ref="BW164">IF(ISBLANK(Spreadsheet!AT164),TRUE,ISNUMBER(MATCH(TRUE,EXACT(Spreadsheet!AT164,LifeBenefitClasses),0)))</f>
        <v>1</v>
      </c>
      <c r="BX164" s="5" t="b">
        <f>IF(OR(ISBLANK(Spreadsheet!AT164), Spreadsheet!AT164="Waive"),IF(ISBLANK(Spreadsheet!AU164),TRUE,FALSE),IF(OR(AND(NOT(ISBLANK(Spreadsheet!AT164)),ISBLANK(Spreadsheet!AU164)),NOT(ISNUMBER(VALUE(Spreadsheet!AU164)))),FALSE,IF(AND(NOT(OR(ISBLANK(Spreadsheet!AT164),Spreadsheet!AT164="Waive")),NOT(OR(ISBLANK(Spreadsheet!AR164),Spreadsheet!AR164="Waive")),MOD(Spreadsheet!AU164,5000)=0, Spreadsheet!AU164&lt;=(Spreadsheet!AS164*0.5)),TRUE,FALSE)))</f>
        <v>1</v>
      </c>
      <c r="BY164" s="5" t="b">
        <f t="array" ref="BY164">IF(ISBLANK(Spreadsheet!AV164),TRUE,ISNUMBER(MATCH(TRUE,EXACT(Spreadsheet!AV164,EnrollWaive),0)))</f>
        <v>1</v>
      </c>
      <c r="BZ164" s="5" t="b">
        <f t="array" ref="BZ164">IF(ISBLANK(Spreadsheet!AW164),TRUE,ISNUMBER(MATCH(TRUE,EXACT(Spreadsheet!AW164,LifeBenefitClasses),0)))</f>
        <v>1</v>
      </c>
      <c r="CA164" s="5" t="b">
        <f t="array" ref="CA164">IF(ISBLANK(Spreadsheet!AX164),TRUE,ISNUMBER(MATCH(TRUE,EXACT(Spreadsheet!AX164,LifeBenefitClasses),0)))</f>
        <v>1</v>
      </c>
      <c r="CB164" s="5" t="b">
        <f t="array" ref="CB164">IF(ISBLANK(Spreadsheet!AY164),TRUE,ISNUMBER(MATCH(TRUE,EXACT(Spreadsheet!AY164,LifeBenefitClasses),0)))</f>
        <v>1</v>
      </c>
      <c r="CC164" s="5" t="b">
        <f t="array" ref="CC164">IF(ISBLANK(Spreadsheet!AZ164),TRUE,ISNUMBER(MATCH(TRUE,EXACT(Spreadsheet!AZ164,LifeBenefitClasses),0)))</f>
        <v>1</v>
      </c>
      <c r="CD164" s="5" t="b">
        <f t="array" ref="CD164">IF(ISBLANK(Spreadsheet!BA164),TRUE,ISNUMBER(MATCH(TRUE,EXACT(Spreadsheet!BA164,LifeBenefitClasses),0)))</f>
        <v>1</v>
      </c>
      <c r="CE164" s="5" t="b">
        <f>IF(OR(ISBLANK(Spreadsheet!BA164), Spreadsheet!BA164="Waive"),IF(ISBLANK(Spreadsheet!BB164),TRUE,FALSE),IF(OR(AND(NOT(ISBLANK(Spreadsheet!BA164)),ISBLANK(Spreadsheet!BB164)),NOT(ISNUMBER(VALUE(Spreadsheet!BB164))),ISBLANK(Spreadsheet!BC164),NOT(ISNUMBER(VALUE(Spreadsheet!BC164)))),FALSE,IF(AND(Spreadsheet!BB164&gt;=50000,Spreadsheet!BB164&lt;=250000,MOD(Spreadsheet!BB164,10000)=0,Spreadsheet!BB164&lt;=(10*Spreadsheet!BC164)),TRUE,FALSE)))</f>
        <v>1</v>
      </c>
      <c r="CF164" s="5" t="b">
        <f>IF(NOT(ISBLANK(Spreadsheet!BC164)),AND(ISNUMBER(VALUE(Spreadsheet!BC164)),Spreadsheet!BC164&gt;0),AND(OR(ISBLANK(Spreadsheet!AO164),Spreadsheet!AO164="Waive",AND(NOT(OR(ISBLANK(Spreadsheet!AO164),Spreadsheet!AO164="Waive")),Spreadsheet!AP164&gt;=6)),OR(ISBLANK(Spreadsheet!AR164),AND(NOT(OR(ISBLANK(Spreadsheet!AR164),Spreadsheet!AR164="Waive")),Spreadsheet!AS164&gt;=6)),OR(ISBLANK(Spreadsheet!AW164)),OR(ISBLANK(Spreadsheet!AX164)),OR(ISBLANK(Spreadsheet!AY164)),OR(ISBLANK(Spreadsheet!AZ164)),OR(ISBLANK(Spreadsheet!BA164),Spreadsheet!BA164="Waive")))</f>
        <v>1</v>
      </c>
      <c r="CG164" s="5" t="b">
        <f t="shared" ca="1" si="13"/>
        <v>1</v>
      </c>
    </row>
    <row r="165" spans="8:85" x14ac:dyDescent="0.3">
      <c r="H165" s="5">
        <f t="shared" ca="1" si="10"/>
        <v>2</v>
      </c>
      <c r="I165" s="5" t="str">
        <f t="shared" ca="1" si="11"/>
        <v/>
      </c>
      <c r="J165" s="5" t="str">
        <f>IF(AND(NOT(ISBLANK(Spreadsheet!C165)),ISBLANK(Spreadsheet!D165)),Spreadsheet!F165&amp;" "&amp;Spreadsheet!H165,"")</f>
        <v/>
      </c>
      <c r="K165" s="5">
        <f>IF(AND(NOT(ISBLANK(Spreadsheet!C165)),ISBLANK(Spreadsheet!D165)),COUNTIFS(Spreadsheet!E166:E$786,"=Child",Spreadsheet!C166:C$786, "="&amp;Spreadsheet!C165) + COUNTIFS(Spreadsheet!E166:E$786,"=Step-child",Spreadsheet!C166:C$786, "="&amp;Spreadsheet!C165),0)</f>
        <v>0</v>
      </c>
      <c r="L165" s="5">
        <f>IF(NOT(ISBLANK(J165)),COUNTIFS(Spreadsheet!E166:E$786,"=Wife",Spreadsheet!C166:C$786, "="&amp;Spreadsheet!C165) + COUNTIFS(Spreadsheet!E166:E$786,"=Husband",Spreadsheet!C166:C$786, "="&amp;Spreadsheet!C165),0)</f>
        <v>0</v>
      </c>
      <c r="M165" s="5">
        <f>IF(NOT(ISBLANK(Spreadsheet!AJ165)),VLOOKUP(Spreadsheet!AJ165,'Drop Downs'!$P$2:$R$16,3,FALSE),0)</f>
        <v>0</v>
      </c>
      <c r="N165" s="5">
        <f>IF(NOT(ISBLANK(Spreadsheet!AJ165)), VLOOKUP(Spreadsheet!AJ165,'Drop Downs'!$P$2:$R$16,2,FALSE),0)</f>
        <v>0</v>
      </c>
      <c r="O165" s="5">
        <f>IF(NOT(ISBLANK(Spreadsheet!AL165)),VLOOKUP(Spreadsheet!AL165,'Drop Downs'!$P$2:$R$16,3,FALSE), 0)</f>
        <v>0</v>
      </c>
      <c r="P165" s="5">
        <f>IF(NOT(ISBLANK(Spreadsheet!AL165)),VLOOKUP(Spreadsheet!AL165,'Drop Downs'!$P$2:$R$16,2,FALSE),0)</f>
        <v>0</v>
      </c>
      <c r="Q165" s="5">
        <f>IF(NOT(ISBLANK(Spreadsheet!AN165)),VLOOKUP(Spreadsheet!AN165,'Drop Downs'!$P$2:$R$16,3,FALSE),0)</f>
        <v>0</v>
      </c>
      <c r="R165" s="5">
        <f>IF(NOT(ISBLANK(Spreadsheet!AN165)),VLOOKUP(Spreadsheet!AN165,'Drop Downs'!$P$2:$R$16,2,FALSE),0)</f>
        <v>0</v>
      </c>
      <c r="S165" s="5" t="str">
        <f>IF(OR(M165&gt;K165,N165&gt;L165,O165&gt;K165, Q165&gt;K165,N165&gt;L165, P165&gt;L165, R165&gt;L165),"Member currently has a coverage election over what he/she needs.  Please add more dependents or adjust the coverage election.","")&amp;(IF(AND(NOT(ISBLANK(Spreadsheet!C165)),NOT(ISBLANK(Spreadsheet!D165)),ISBLANK(Spreadsheet!E165)),"Dependent lacks a relationship to member.Please select one from the drop-down.",""))</f>
        <v/>
      </c>
      <c r="T165" s="5" t="b">
        <f t="shared" si="12"/>
        <v>1</v>
      </c>
      <c r="U165" s="5" t="b">
        <f>OR(ISBLANK(Spreadsheet!C165),IF(NOT(ISBLANK(Spreadsheet!D165)),NOT(ISBLANK(Spreadsheet!E165)),TRUE))</f>
        <v>1</v>
      </c>
      <c r="V165" s="5" t="b">
        <f>OR(ISBLANK(Spreadsheet!C165), NOT(ISBLANK(Spreadsheet!I165)))</f>
        <v>1</v>
      </c>
      <c r="W165" s="5" t="b">
        <f>OR(ISBLANK(Spreadsheet!D165),NOT(ISBLANK(Spreadsheet!C165)))</f>
        <v>1</v>
      </c>
      <c r="X165" s="155" t="str">
        <f>REPT("0",MIN(FIND({1,2,3,4,5,6,7,8,9},Spreadsheet!C165&amp;"123456789"))-1)&amp;IF(ISBLANK(Spreadsheet!C165),"",SUMPRODUCT(MID(0&amp;Spreadsheet!C165,LARGE(INDEX(ISNUMBER(--MID(Spreadsheet!C165,ROW($1:$225),1))*
 ROW($1:$225),0),ROW($1:$225))+1,1)*10^ROW($1:$225)/10))</f>
        <v/>
      </c>
      <c r="Y165" s="5" t="b">
        <f>IF(NOT(ISBLANK(Spreadsheet!C165)),IF(AND(ISNUMBER(VALUE(Spreadsheet!C165)), LEN(Spreadsheet!C165)=9),TRUE,FALSE),TRUE)</f>
        <v>1</v>
      </c>
      <c r="Z165" s="155" t="str">
        <f>REPT("0",MIN(FIND({1,2,3,4,5,6,7,8,9},Spreadsheet!D165&amp;"123456789"))-1)&amp;IF(ISBLANK(Spreadsheet!D165),"",SUMPRODUCT(MID(0&amp;Spreadsheet!D165,LARGE(INDEX(ISNUMBER(--MID(Spreadsheet!D165,ROW($1:$225),1))*
 ROW($1:$225),0),ROW($1:$225))+1,1)*10^ROW($1:$225)/10))</f>
        <v/>
      </c>
      <c r="AA165" s="5" t="b">
        <f>IF(AND(NOT(ISBLANK(Spreadsheet!D165)),NOT(ISBLANK(Spreadsheet!C165))),IF(AND(ISNUMBER(VALUE(Spreadsheet!D165)), LEN(Spreadsheet!D165)=9),TRUE,FALSE),IF(AND(NOT(ISBLANK(Spreadsheet!D165)),ISBLANK(Spreadsheet!C165)),FALSE,TRUE))</f>
        <v>1</v>
      </c>
      <c r="AB165" s="5" t="b">
        <f>OR(ISBLANK(Spreadsheet!Y165),IF(NOT(ISBLANK(Spreadsheet!Y165)),LEN(Spreadsheet!Y165)=10,ISNUMBER(VALUE(Spreadsheet!Y165))))</f>
        <v>1</v>
      </c>
      <c r="AC165" s="5" t="b">
        <f>OR(ISBLANK(Spreadsheet!AI165), AND(NOT(ISBLANK(Spreadsheet!AJ165)), NOT(ISNUMBER(SEARCH("Waive",Spreadsheet!AJ165)))))</f>
        <v>1</v>
      </c>
      <c r="AD165" s="5" t="b">
        <f>OR(ISBLANK(Spreadsheet!AK165), AND(NOT(ISBLANK(Spreadsheet!AL165)), NOT(ISNUMBER(SEARCH("Waive",Spreadsheet!AL165)))))</f>
        <v>1</v>
      </c>
      <c r="AE165" s="5" t="b">
        <f>OR(ISBLANK(Spreadsheet!AM165), AND(NOT(ISBLANK(Spreadsheet!AN165)), NOT(ISNUMBER(SEARCH("Waive", Spreadsheet!AN165)))))</f>
        <v>1</v>
      </c>
      <c r="AF165" s="5" t="b">
        <f>OR(ISBLANK(Spreadsheet!C165), NOT(ISBLANK(Spreadsheet!D165)),NOT(ISBLANK(Spreadsheet!L165)))</f>
        <v>1</v>
      </c>
      <c r="AG165" s="5" t="b">
        <f>IF(AND(NOT(ISBLANK(Spreadsheet!C165)), NOT(ISBLANK(Spreadsheet!D165)),Spreadsheet!C165&lt;&gt;Spreadsheet!D165),IF(ISERROR(VLOOKUP(Spreadsheet!C165, Spreadsheet!$C$6:'Spreadsheet'!$C164,1,FALSE)), FALSE, TRUE),TRUE)</f>
        <v>1</v>
      </c>
      <c r="AH165" s="5" t="b">
        <f>Spreadsheet!$B$2=Spreadsheet!AD165</f>
        <v>1</v>
      </c>
      <c r="AI165" s="5" t="b">
        <f>IF(ISBLANK(Spreadsheet!G165),TRUE,IF(OR(LEN(Spreadsheet!G165)&gt;1,ISNUMBER(VALUE(Spreadsheet!G165))),FALSE,TRUE))</f>
        <v>1</v>
      </c>
      <c r="AJ165" s="5" t="b">
        <f>OR(ISBLANK(Spreadsheet!C165), NOT(ISBLANK(Spreadsheet!B165)), NOT(ISBLANK(Spreadsheet!D165)))</f>
        <v>1</v>
      </c>
      <c r="AK165" s="5" t="b">
        <f t="array" ref="AK165">IF(OR(AND(ISBLANK(Spreadsheet!E165),ISBLANK(Spreadsheet!D165),NOT(ISBLANK(Spreadsheet!C165))),AND(ISBLANK(Spreadsheet!E165),ISBLANK(Spreadsheet!D165),ISBLANK(Spreadsheet!C165))),TRUE,ISNUMBER(MATCH(TRUE,EXACT(Spreadsheet!E165,Relationships),0)))</f>
        <v>1</v>
      </c>
      <c r="AL165" s="5" t="b">
        <f>IF(NOT(ISBLANK(Spreadsheet!C165)),IF(OR(ISBLANK(Spreadsheet!F165),LEN(Spreadsheet!F165)&gt;40),FALSE,TRUE),TRUE)</f>
        <v>1</v>
      </c>
      <c r="AM165" s="5" t="b">
        <f>IF(NOT(ISBLANK(Spreadsheet!C165)),IF(OR(ISBLANK(Spreadsheet!H165),LEN(Spreadsheet!H165)&gt;40),FALSE,TRUE),TRUE)</f>
        <v>1</v>
      </c>
      <c r="AN165" s="5" t="b">
        <f t="array" ref="AN165">IF(ISBLANK(Spreadsheet!I165),TRUE,ISNUMBER(MATCH(TRUE,EXACT(Spreadsheet!I165,GenderValues),0)))</f>
        <v>1</v>
      </c>
      <c r="AO165" s="5" t="b">
        <f ca="1">IF(ISERROR(DATEVALUE(TEXT(Spreadsheet!J165,"mm/dd/yyyy")) &gt; TODAY()),IF(AND(ISBLANK(Spreadsheet!J165),ISBLANK(Spreadsheet!C165)),TRUE,FALSE),IF(DATEVALUE(TEXT(Spreadsheet!J165,"mm/dd/yyyy")) &gt; TODAY(),FALSE,TRUE))</f>
        <v>1</v>
      </c>
      <c r="AP165" s="5" t="b">
        <f>OR(ISBLANK(Spreadsheet!K165),LEN(Spreadsheet!K165)&lt;=100)</f>
        <v>1</v>
      </c>
      <c r="AQ165" s="5" t="b">
        <f t="array" ref="AQ165">IF(OR(AND(ISBLANK(Spreadsheet!L165),ISBLANK(Spreadsheet!C165)),AND(NOT(ISBLANK(Spreadsheet!C165)),NOT(ISBLANK(Spreadsheet!D165)))),TRUE,ISNUMBER(MATCH(TRUE,EXACT(Spreadsheet!L165,MaritalStatus),0)))</f>
        <v>1</v>
      </c>
      <c r="AR165" s="5" t="b">
        <f ca="1">IF(ISERROR(DATEVALUE(TEXT(Spreadsheet!M165,"mm/dd/yyyy")) &gt; TODAY()),IF(ISBLANK(Spreadsheet!M165),TRUE,FALSE),IF(DATEVALUE(TEXT(Spreadsheet!M165,"mm/dd/yyyy")) &gt; TODAY(),FALSE,TRUE))</f>
        <v>1</v>
      </c>
      <c r="AS165" s="5" t="b">
        <f>OR(ISBLANK(Spreadsheet!N165),LEN(Spreadsheet!N165)&lt;=100)</f>
        <v>1</v>
      </c>
      <c r="AT165" s="5" t="b">
        <f>OR(ISBLANK(Spreadsheet!O165),UPPER(Spreadsheet!O165)="YES")</f>
        <v>1</v>
      </c>
      <c r="AU165" s="5" t="b">
        <f>OR(ISBLANK(Spreadsheet!P165),UPPER(Spreadsheet!P165)="YES")</f>
        <v>1</v>
      </c>
      <c r="AV165" s="5" t="b">
        <f t="array" ref="AV165">IF(ISBLANK(Spreadsheet!Q165),TRUE,ISNUMBER(MATCH(TRUE,EXACT(Spreadsheet!Q165,OnGroupsPriorIns),0)))</f>
        <v>1</v>
      </c>
      <c r="AW165" s="5" t="b">
        <f>OR(ISBLANK(Spreadsheet!R165),UPPER(Spreadsheet!R165)="YES")</f>
        <v>1</v>
      </c>
      <c r="AX165" s="5" t="b">
        <f>OR(ISBLANK(Spreadsheet!S165),UPPER(Spreadsheet!S165)="YES")</f>
        <v>1</v>
      </c>
      <c r="AY165" s="5" t="b">
        <f>OR(AND(ISBLANK(Spreadsheet!C165),LEN(Spreadsheet!T165)=0),AND(NOT(ISBLANK(Spreadsheet!C165)),LEN(Spreadsheet!T165)&gt;0,LEN(Spreadsheet!T165)&lt;=50))</f>
        <v>1</v>
      </c>
      <c r="AZ165" s="5" t="b">
        <f>OR(LEN(Spreadsheet!U165)=0,AND(LEN(Spreadsheet!U165)&gt;0,LEN(Spreadsheet!U165)&lt;=50))</f>
        <v>1</v>
      </c>
      <c r="BA165" s="5" t="b">
        <f>OR(AND(ISBLANK(Spreadsheet!C165),LEN(Spreadsheet!V165)=0),AND(NOT(ISBLANK(Spreadsheet!C165)),LEN(Spreadsheet!V165)&gt;0,LEN(Spreadsheet!V165)&lt;=50))</f>
        <v>1</v>
      </c>
      <c r="BB165" s="5" t="b">
        <f t="array" ref="BB165">IF(AND(ISBLANK(Spreadsheet!C165),LEN(Spreadsheet!W165)=0),TRUE,ISNUMBER(MATCH(TRUE,EXACT(Spreadsheet!W165,States),0)))</f>
        <v>1</v>
      </c>
      <c r="BC165" s="5" t="b">
        <f>OR(AND(ISBLANK(Spreadsheet!C165),LEN(Spreadsheet!X165)=0),AND(NOT(ISBLANK(Spreadsheet!C165)),LEN(Spreadsheet!X165)&gt;0,LEN(Spreadsheet!X165)=5,ISNUMBER(VALUE(Spreadsheet!X165))))</f>
        <v>1</v>
      </c>
      <c r="BD165" s="5" t="b">
        <f>OR(ISBLANK(Spreadsheet!Z165),LEN(Spreadsheet!Z165)&lt;=50)</f>
        <v>1</v>
      </c>
      <c r="BE165" s="5" t="b">
        <f>ISBLANK(Spreadsheet!AA165)</f>
        <v>1</v>
      </c>
      <c r="BF165" s="5" t="b">
        <f>ISBLANK(Spreadsheet!AB165)</f>
        <v>1</v>
      </c>
      <c r="BG165" s="5" t="b">
        <f>IF(ISERROR(DATEVALUE(TEXT(Spreadsheet!AC165,"mm/dd/yyyy")) &gt; DATEVALUE(TEXT(Spreadsheet!J165,"mm/dd/yyyy"))),IF(OR(AND(ISBLANK(Spreadsheet!AC165),ISBLANK(Spreadsheet!C165)),AND(NOT(ISBLANK(Spreadsheet!C165)),ISBLANK(Spreadsheet!AC165),NOT(ISBLANK(Spreadsheet!D165)))),TRUE,FALSE),IF(DATEVALUE(TEXT(Spreadsheet!AC165,"mm/dd/yyyy")) &gt; DATEVALUE(TEXT(Spreadsheet!J165,"mm/dd/yyyy")),TRUE,FALSE))</f>
        <v>1</v>
      </c>
      <c r="BH165" s="5" t="b">
        <f>OR(AND(ISBLANK(Spreadsheet!C165),ISBLANK(Spreadsheet!AE165)),AND(NOT(ISBLANK(Spreadsheet!C165)),NOT(ISBLANK(Spreadsheet!D165)),ISBLANK(Spreadsheet!AE165)),AND(NOT(ISBLANK(Spreadsheet!C165)),ISBLANK(Spreadsheet!D165),NOT(ISBLANK(Spreadsheet!AE165)),LEN(Spreadsheet!AE165)&lt;=100))</f>
        <v>1</v>
      </c>
      <c r="BI165" s="5" t="b">
        <f t="array" ref="BI165">IF(ISBLANK(Spreadsheet!AF165),TRUE,ISNUMBER(MATCH(TRUE,EXACT(Spreadsheet!AF165,CobraShortReasons),0)))</f>
        <v>1</v>
      </c>
      <c r="BJ165" s="5" t="b">
        <f ca="1">IF(ISERROR(DATEVALUE(TEXT(Spreadsheet!AG165,"mm/dd/yyyy")) &gt; TODAY()),IF(ISBLANK(Spreadsheet!AG165),TRUE,FALSE),IF(DATEVALUE(TEXT(Spreadsheet!AG165,"mm/dd/yyyy")) &gt; TODAY(),FALSE,TRUE))</f>
        <v>1</v>
      </c>
      <c r="BK165" s="5" t="b">
        <f>OR(ISBLANK(Spreadsheet!AH165),LEN(Spreadsheet!AH165)&lt;=25)</f>
        <v>1</v>
      </c>
      <c r="BL165" s="5" t="b">
        <f t="array" aca="1" ref="BL165" ca="1">IF(ISBLANK(Spreadsheet!AI165),TRUE,ISNUMBER(MATCH(TRUE,EXACT(Spreadsheet!AI165,INDIRECT(Spreadsheet!$D$2)),0)))</f>
        <v>1</v>
      </c>
      <c r="BM165" s="5" t="b">
        <f t="array" aca="1" ref="BM165" ca="1">IF(ISBLANK(Spreadsheet!AJ165),TRUE,ISNUMBER(MATCH(TRUE,EXACT(Spreadsheet!AJ165,INDIRECT(Spreadsheet!BJ165)),0)))</f>
        <v>1</v>
      </c>
      <c r="BN165" s="5" t="b">
        <f t="array" ref="BN165">IF(ISBLANK(Spreadsheet!AK165),TRUE,ISNUMBER(MATCH(TRUE,EXACT(Spreadsheet!AK165,DentalPlans),0)))</f>
        <v>1</v>
      </c>
      <c r="BO165" s="5" t="b">
        <f t="array" aca="1" ref="BO165" ca="1">IF(ISBLANK(Spreadsheet!AL165),TRUE,ISNUMBER(MATCH(TRUE,EXACT(Spreadsheet!AL165,INDIRECT(Spreadsheet!BK165)),0)))</f>
        <v>1</v>
      </c>
      <c r="BP165" s="5" t="b">
        <f t="array" ref="BP165">IF(ISBLANK(Spreadsheet!AM165),TRUE,ISNUMBER(MATCH(TRUE,EXACT(Spreadsheet!AM165,VisionPlans),0)))</f>
        <v>1</v>
      </c>
      <c r="BQ165" s="5" t="b">
        <f t="array" aca="1" ref="BQ165" ca="1">IF(ISBLANK(Spreadsheet!AN165),TRUE,ISNUMBER(MATCH(TRUE,EXACT(Spreadsheet!AN165,INDIRECT(Spreadsheet!BL165)),0)))</f>
        <v>1</v>
      </c>
      <c r="BR165" s="5" t="b">
        <f t="array" ref="BR165">IF(ISBLANK(Spreadsheet!AO165),TRUE,ISNUMBER(MATCH(TRUE,EXACT(Spreadsheet!AO165,LifeBenefitClasses),0)))</f>
        <v>1</v>
      </c>
      <c r="BS165" s="5" t="b">
        <f>IF(OR(ISBLANK(Spreadsheet!AO165), Spreadsheet!AO165="Waive"),IF(ISBLANK(Spreadsheet!AP165),TRUE,FALSE),IF(OR(AND(NOT(ISBLANK(Spreadsheet!AO165)),ISBLANK(Spreadsheet!AP165)),NOT(ISNUMBER(VALUE(Spreadsheet!AP165)))),FALSE,IF(OR(AND(Spreadsheet!AP165&lt;6,MOD(Spreadsheet!AP165*10,5)=0), MOD(Spreadsheet!AP165,5000)=0),TRUE,FALSE)))</f>
        <v>1</v>
      </c>
      <c r="BT165" s="5" t="b">
        <f t="array" ref="BT165">IF(ISBLANK(Spreadsheet!AQ165),TRUE,ISNUMBER(MATCH(TRUE,EXACT(Spreadsheet!AQ165,EnrollWaive),0)))</f>
        <v>1</v>
      </c>
      <c r="BU165" s="5" t="b">
        <f t="array" ref="BU165">IF(ISBLANK(Spreadsheet!AR165),TRUE,ISNUMBER(MATCH(TRUE,EXACT(Spreadsheet!AR165,LifeBenefitClasses),0)))</f>
        <v>1</v>
      </c>
      <c r="BV165" s="5" t="b">
        <f>IF(OR(ISBLANK(Spreadsheet!AR165), Spreadsheet!AR165="Waive"),IF(ISBLANK(Spreadsheet!AS165),TRUE,FALSE),IF(OR(AND(NOT(ISBLANK(Spreadsheet!AR165)),ISBLANK(Spreadsheet!AS165)),NOT(ISNUMBER(VALUE(Spreadsheet!AS165)))),FALSE,IF(OR(AND(Spreadsheet!AS165&lt;6,MOD(Spreadsheet!AS165*10,5)=0), MOD(Spreadsheet!AS165,10000)=0),TRUE,FALSE)))</f>
        <v>1</v>
      </c>
      <c r="BW165" s="5" t="b">
        <f t="array" ref="BW165">IF(ISBLANK(Spreadsheet!AT165),TRUE,ISNUMBER(MATCH(TRUE,EXACT(Spreadsheet!AT165,LifeBenefitClasses),0)))</f>
        <v>1</v>
      </c>
      <c r="BX165" s="5" t="b">
        <f>IF(OR(ISBLANK(Spreadsheet!AT165), Spreadsheet!AT165="Waive"),IF(ISBLANK(Spreadsheet!AU165),TRUE,FALSE),IF(OR(AND(NOT(ISBLANK(Spreadsheet!AT165)),ISBLANK(Spreadsheet!AU165)),NOT(ISNUMBER(VALUE(Spreadsheet!AU165)))),FALSE,IF(AND(NOT(OR(ISBLANK(Spreadsheet!AT165),Spreadsheet!AT165="Waive")),NOT(OR(ISBLANK(Spreadsheet!AR165),Spreadsheet!AR165="Waive")),MOD(Spreadsheet!AU165,5000)=0, Spreadsheet!AU165&lt;=(Spreadsheet!AS165*0.5)),TRUE,FALSE)))</f>
        <v>1</v>
      </c>
      <c r="BY165" s="5" t="b">
        <f t="array" ref="BY165">IF(ISBLANK(Spreadsheet!AV165),TRUE,ISNUMBER(MATCH(TRUE,EXACT(Spreadsheet!AV165,EnrollWaive),0)))</f>
        <v>1</v>
      </c>
      <c r="BZ165" s="5" t="b">
        <f t="array" ref="BZ165">IF(ISBLANK(Spreadsheet!AW165),TRUE,ISNUMBER(MATCH(TRUE,EXACT(Spreadsheet!AW165,LifeBenefitClasses),0)))</f>
        <v>1</v>
      </c>
      <c r="CA165" s="5" t="b">
        <f t="array" ref="CA165">IF(ISBLANK(Spreadsheet!AX165),TRUE,ISNUMBER(MATCH(TRUE,EXACT(Spreadsheet!AX165,LifeBenefitClasses),0)))</f>
        <v>1</v>
      </c>
      <c r="CB165" s="5" t="b">
        <f t="array" ref="CB165">IF(ISBLANK(Spreadsheet!AY165),TRUE,ISNUMBER(MATCH(TRUE,EXACT(Spreadsheet!AY165,LifeBenefitClasses),0)))</f>
        <v>1</v>
      </c>
      <c r="CC165" s="5" t="b">
        <f t="array" ref="CC165">IF(ISBLANK(Spreadsheet!AZ165),TRUE,ISNUMBER(MATCH(TRUE,EXACT(Spreadsheet!AZ165,LifeBenefitClasses),0)))</f>
        <v>1</v>
      </c>
      <c r="CD165" s="5" t="b">
        <f t="array" ref="CD165">IF(ISBLANK(Spreadsheet!BA165),TRUE,ISNUMBER(MATCH(TRUE,EXACT(Spreadsheet!BA165,LifeBenefitClasses),0)))</f>
        <v>1</v>
      </c>
      <c r="CE165" s="5" t="b">
        <f>IF(OR(ISBLANK(Spreadsheet!BA165), Spreadsheet!BA165="Waive"),IF(ISBLANK(Spreadsheet!BB165),TRUE,FALSE),IF(OR(AND(NOT(ISBLANK(Spreadsheet!BA165)),ISBLANK(Spreadsheet!BB165)),NOT(ISNUMBER(VALUE(Spreadsheet!BB165))),ISBLANK(Spreadsheet!BC165),NOT(ISNUMBER(VALUE(Spreadsheet!BC165)))),FALSE,IF(AND(Spreadsheet!BB165&gt;=50000,Spreadsheet!BB165&lt;=250000,MOD(Spreadsheet!BB165,10000)=0,Spreadsheet!BB165&lt;=(10*Spreadsheet!BC165)),TRUE,FALSE)))</f>
        <v>1</v>
      </c>
      <c r="CF165" s="5" t="b">
        <f>IF(NOT(ISBLANK(Spreadsheet!BC165)),AND(ISNUMBER(VALUE(Spreadsheet!BC165)),Spreadsheet!BC165&gt;0),AND(OR(ISBLANK(Spreadsheet!AO165),Spreadsheet!AO165="Waive",AND(NOT(OR(ISBLANK(Spreadsheet!AO165),Spreadsheet!AO165="Waive")),Spreadsheet!AP165&gt;=6)),OR(ISBLANK(Spreadsheet!AR165),AND(NOT(OR(ISBLANK(Spreadsheet!AR165),Spreadsheet!AR165="Waive")),Spreadsheet!AS165&gt;=6)),OR(ISBLANK(Spreadsheet!AW165)),OR(ISBLANK(Spreadsheet!AX165)),OR(ISBLANK(Spreadsheet!AY165)),OR(ISBLANK(Spreadsheet!AZ165)),OR(ISBLANK(Spreadsheet!BA165),Spreadsheet!BA165="Waive")))</f>
        <v>1</v>
      </c>
      <c r="CG165" s="5" t="b">
        <f t="shared" ca="1" si="13"/>
        <v>1</v>
      </c>
    </row>
    <row r="166" spans="8:85" x14ac:dyDescent="0.3">
      <c r="H166" s="5">
        <f t="shared" ca="1" si="10"/>
        <v>2</v>
      </c>
      <c r="I166" s="5" t="str">
        <f t="shared" ca="1" si="11"/>
        <v/>
      </c>
      <c r="J166" s="5" t="str">
        <f>IF(AND(NOT(ISBLANK(Spreadsheet!C166)),ISBLANK(Spreadsheet!D166)),Spreadsheet!F166&amp;" "&amp;Spreadsheet!H166,"")</f>
        <v/>
      </c>
      <c r="K166" s="5">
        <f>IF(AND(NOT(ISBLANK(Spreadsheet!C166)),ISBLANK(Spreadsheet!D166)),COUNTIFS(Spreadsheet!E167:E$786,"=Child",Spreadsheet!C167:C$786, "="&amp;Spreadsheet!C166) + COUNTIFS(Spreadsheet!E167:E$786,"=Step-child",Spreadsheet!C167:C$786, "="&amp;Spreadsheet!C166),0)</f>
        <v>0</v>
      </c>
      <c r="L166" s="5">
        <f>IF(NOT(ISBLANK(J166)),COUNTIFS(Spreadsheet!E167:E$786,"=Wife",Spreadsheet!C167:C$786, "="&amp;Spreadsheet!C166) + COUNTIFS(Spreadsheet!E167:E$786,"=Husband",Spreadsheet!C167:C$786, "="&amp;Spreadsheet!C166),0)</f>
        <v>0</v>
      </c>
      <c r="M166" s="5">
        <f>IF(NOT(ISBLANK(Spreadsheet!AJ166)),VLOOKUP(Spreadsheet!AJ166,'Drop Downs'!$P$2:$R$16,3,FALSE),0)</f>
        <v>0</v>
      </c>
      <c r="N166" s="5">
        <f>IF(NOT(ISBLANK(Spreadsheet!AJ166)), VLOOKUP(Spreadsheet!AJ166,'Drop Downs'!$P$2:$R$16,2,FALSE),0)</f>
        <v>0</v>
      </c>
      <c r="O166" s="5">
        <f>IF(NOT(ISBLANK(Spreadsheet!AL166)),VLOOKUP(Spreadsheet!AL166,'Drop Downs'!$P$2:$R$16,3,FALSE), 0)</f>
        <v>0</v>
      </c>
      <c r="P166" s="5">
        <f>IF(NOT(ISBLANK(Spreadsheet!AL166)),VLOOKUP(Spreadsheet!AL166,'Drop Downs'!$P$2:$R$16,2,FALSE),0)</f>
        <v>0</v>
      </c>
      <c r="Q166" s="5">
        <f>IF(NOT(ISBLANK(Spreadsheet!AN166)),VLOOKUP(Spreadsheet!AN166,'Drop Downs'!$P$2:$R$16,3,FALSE),0)</f>
        <v>0</v>
      </c>
      <c r="R166" s="5">
        <f>IF(NOT(ISBLANK(Spreadsheet!AN166)),VLOOKUP(Spreadsheet!AN166,'Drop Downs'!$P$2:$R$16,2,FALSE),0)</f>
        <v>0</v>
      </c>
      <c r="S166" s="5" t="str">
        <f>IF(OR(M166&gt;K166,N166&gt;L166,O166&gt;K166, Q166&gt;K166,N166&gt;L166, P166&gt;L166, R166&gt;L166),"Member currently has a coverage election over what he/she needs.  Please add more dependents or adjust the coverage election.","")&amp;(IF(AND(NOT(ISBLANK(Spreadsheet!C166)),NOT(ISBLANK(Spreadsheet!D166)),ISBLANK(Spreadsheet!E166)),"Dependent lacks a relationship to member.Please select one from the drop-down.",""))</f>
        <v/>
      </c>
      <c r="T166" s="5" t="b">
        <f t="shared" si="12"/>
        <v>1</v>
      </c>
      <c r="U166" s="5" t="b">
        <f>OR(ISBLANK(Spreadsheet!C166),IF(NOT(ISBLANK(Spreadsheet!D166)),NOT(ISBLANK(Spreadsheet!E166)),TRUE))</f>
        <v>1</v>
      </c>
      <c r="V166" s="5" t="b">
        <f>OR(ISBLANK(Spreadsheet!C166), NOT(ISBLANK(Spreadsheet!I166)))</f>
        <v>1</v>
      </c>
      <c r="W166" s="5" t="b">
        <f>OR(ISBLANK(Spreadsheet!D166),NOT(ISBLANK(Spreadsheet!C166)))</f>
        <v>1</v>
      </c>
      <c r="X166" s="155" t="str">
        <f>REPT("0",MIN(FIND({1,2,3,4,5,6,7,8,9},Spreadsheet!C166&amp;"123456789"))-1)&amp;IF(ISBLANK(Spreadsheet!C166),"",SUMPRODUCT(MID(0&amp;Spreadsheet!C166,LARGE(INDEX(ISNUMBER(--MID(Spreadsheet!C166,ROW($1:$225),1))*
 ROW($1:$225),0),ROW($1:$225))+1,1)*10^ROW($1:$225)/10))</f>
        <v/>
      </c>
      <c r="Y166" s="5" t="b">
        <f>IF(NOT(ISBLANK(Spreadsheet!C166)),IF(AND(ISNUMBER(VALUE(Spreadsheet!C166)), LEN(Spreadsheet!C166)=9),TRUE,FALSE),TRUE)</f>
        <v>1</v>
      </c>
      <c r="Z166" s="155" t="str">
        <f>REPT("0",MIN(FIND({1,2,3,4,5,6,7,8,9},Spreadsheet!D166&amp;"123456789"))-1)&amp;IF(ISBLANK(Spreadsheet!D166),"",SUMPRODUCT(MID(0&amp;Spreadsheet!D166,LARGE(INDEX(ISNUMBER(--MID(Spreadsheet!D166,ROW($1:$225),1))*
 ROW($1:$225),0),ROW($1:$225))+1,1)*10^ROW($1:$225)/10))</f>
        <v/>
      </c>
      <c r="AA166" s="5" t="b">
        <f>IF(AND(NOT(ISBLANK(Spreadsheet!D166)),NOT(ISBLANK(Spreadsheet!C166))),IF(AND(ISNUMBER(VALUE(Spreadsheet!D166)), LEN(Spreadsheet!D166)=9),TRUE,FALSE),IF(AND(NOT(ISBLANK(Spreadsheet!D166)),ISBLANK(Spreadsheet!C166)),FALSE,TRUE))</f>
        <v>1</v>
      </c>
      <c r="AB166" s="5" t="b">
        <f>OR(ISBLANK(Spreadsheet!Y166),IF(NOT(ISBLANK(Spreadsheet!Y166)),LEN(Spreadsheet!Y166)=10,ISNUMBER(VALUE(Spreadsheet!Y166))))</f>
        <v>1</v>
      </c>
      <c r="AC166" s="5" t="b">
        <f>OR(ISBLANK(Spreadsheet!AI166), AND(NOT(ISBLANK(Spreadsheet!AJ166)), NOT(ISNUMBER(SEARCH("Waive",Spreadsheet!AJ166)))))</f>
        <v>1</v>
      </c>
      <c r="AD166" s="5" t="b">
        <f>OR(ISBLANK(Spreadsheet!AK166), AND(NOT(ISBLANK(Spreadsheet!AL166)), NOT(ISNUMBER(SEARCH("Waive",Spreadsheet!AL166)))))</f>
        <v>1</v>
      </c>
      <c r="AE166" s="5" t="b">
        <f>OR(ISBLANK(Spreadsheet!AM166), AND(NOT(ISBLANK(Spreadsheet!AN166)), NOT(ISNUMBER(SEARCH("Waive", Spreadsheet!AN166)))))</f>
        <v>1</v>
      </c>
      <c r="AF166" s="5" t="b">
        <f>OR(ISBLANK(Spreadsheet!C166), NOT(ISBLANK(Spreadsheet!D166)),NOT(ISBLANK(Spreadsheet!L166)))</f>
        <v>1</v>
      </c>
      <c r="AG166" s="5" t="b">
        <f>IF(AND(NOT(ISBLANK(Spreadsheet!C166)), NOT(ISBLANK(Spreadsheet!D166)),Spreadsheet!C166&lt;&gt;Spreadsheet!D166),IF(ISERROR(VLOOKUP(Spreadsheet!C166, Spreadsheet!$C$6:'Spreadsheet'!$C165,1,FALSE)), FALSE, TRUE),TRUE)</f>
        <v>1</v>
      </c>
      <c r="AH166" s="5" t="b">
        <f>Spreadsheet!$B$2=Spreadsheet!AD166</f>
        <v>1</v>
      </c>
      <c r="AI166" s="5" t="b">
        <f>IF(ISBLANK(Spreadsheet!G166),TRUE,IF(OR(LEN(Spreadsheet!G166)&gt;1,ISNUMBER(VALUE(Spreadsheet!G166))),FALSE,TRUE))</f>
        <v>1</v>
      </c>
      <c r="AJ166" s="5" t="b">
        <f>OR(ISBLANK(Spreadsheet!C166), NOT(ISBLANK(Spreadsheet!B166)), NOT(ISBLANK(Spreadsheet!D166)))</f>
        <v>1</v>
      </c>
      <c r="AK166" s="5" t="b">
        <f t="array" ref="AK166">IF(OR(AND(ISBLANK(Spreadsheet!E166),ISBLANK(Spreadsheet!D166),NOT(ISBLANK(Spreadsheet!C166))),AND(ISBLANK(Spreadsheet!E166),ISBLANK(Spreadsheet!D166),ISBLANK(Spreadsheet!C166))),TRUE,ISNUMBER(MATCH(TRUE,EXACT(Spreadsheet!E166,Relationships),0)))</f>
        <v>1</v>
      </c>
      <c r="AL166" s="5" t="b">
        <f>IF(NOT(ISBLANK(Spreadsheet!C166)),IF(OR(ISBLANK(Spreadsheet!F166),LEN(Spreadsheet!F166)&gt;40),FALSE,TRUE),TRUE)</f>
        <v>1</v>
      </c>
      <c r="AM166" s="5" t="b">
        <f>IF(NOT(ISBLANK(Spreadsheet!C166)),IF(OR(ISBLANK(Spreadsheet!H166),LEN(Spreadsheet!H166)&gt;40),FALSE,TRUE),TRUE)</f>
        <v>1</v>
      </c>
      <c r="AN166" s="5" t="b">
        <f t="array" ref="AN166">IF(ISBLANK(Spreadsheet!I166),TRUE,ISNUMBER(MATCH(TRUE,EXACT(Spreadsheet!I166,GenderValues),0)))</f>
        <v>1</v>
      </c>
      <c r="AO166" s="5" t="b">
        <f ca="1">IF(ISERROR(DATEVALUE(TEXT(Spreadsheet!J166,"mm/dd/yyyy")) &gt; TODAY()),IF(AND(ISBLANK(Spreadsheet!J166),ISBLANK(Spreadsheet!C166)),TRUE,FALSE),IF(DATEVALUE(TEXT(Spreadsheet!J166,"mm/dd/yyyy")) &gt; TODAY(),FALSE,TRUE))</f>
        <v>1</v>
      </c>
      <c r="AP166" s="5" t="b">
        <f>OR(ISBLANK(Spreadsheet!K166),LEN(Spreadsheet!K166)&lt;=100)</f>
        <v>1</v>
      </c>
      <c r="AQ166" s="5" t="b">
        <f t="array" ref="AQ166">IF(OR(AND(ISBLANK(Spreadsheet!L166),ISBLANK(Spreadsheet!C166)),AND(NOT(ISBLANK(Spreadsheet!C166)),NOT(ISBLANK(Spreadsheet!D166)))),TRUE,ISNUMBER(MATCH(TRUE,EXACT(Spreadsheet!L166,MaritalStatus),0)))</f>
        <v>1</v>
      </c>
      <c r="AR166" s="5" t="b">
        <f ca="1">IF(ISERROR(DATEVALUE(TEXT(Spreadsheet!M166,"mm/dd/yyyy")) &gt; TODAY()),IF(ISBLANK(Spreadsheet!M166),TRUE,FALSE),IF(DATEVALUE(TEXT(Spreadsheet!M166,"mm/dd/yyyy")) &gt; TODAY(),FALSE,TRUE))</f>
        <v>1</v>
      </c>
      <c r="AS166" s="5" t="b">
        <f>OR(ISBLANK(Spreadsheet!N166),LEN(Spreadsheet!N166)&lt;=100)</f>
        <v>1</v>
      </c>
      <c r="AT166" s="5" t="b">
        <f>OR(ISBLANK(Spreadsheet!O166),UPPER(Spreadsheet!O166)="YES")</f>
        <v>1</v>
      </c>
      <c r="AU166" s="5" t="b">
        <f>OR(ISBLANK(Spreadsheet!P166),UPPER(Spreadsheet!P166)="YES")</f>
        <v>1</v>
      </c>
      <c r="AV166" s="5" t="b">
        <f t="array" ref="AV166">IF(ISBLANK(Spreadsheet!Q166),TRUE,ISNUMBER(MATCH(TRUE,EXACT(Spreadsheet!Q166,OnGroupsPriorIns),0)))</f>
        <v>1</v>
      </c>
      <c r="AW166" s="5" t="b">
        <f>OR(ISBLANK(Spreadsheet!R166),UPPER(Spreadsheet!R166)="YES")</f>
        <v>1</v>
      </c>
      <c r="AX166" s="5" t="b">
        <f>OR(ISBLANK(Spreadsheet!S166),UPPER(Spreadsheet!S166)="YES")</f>
        <v>1</v>
      </c>
      <c r="AY166" s="5" t="b">
        <f>OR(AND(ISBLANK(Spreadsheet!C166),LEN(Spreadsheet!T166)=0),AND(NOT(ISBLANK(Spreadsheet!C166)),LEN(Spreadsheet!T166)&gt;0,LEN(Spreadsheet!T166)&lt;=50))</f>
        <v>1</v>
      </c>
      <c r="AZ166" s="5" t="b">
        <f>OR(LEN(Spreadsheet!U166)=0,AND(LEN(Spreadsheet!U166)&gt;0,LEN(Spreadsheet!U166)&lt;=50))</f>
        <v>1</v>
      </c>
      <c r="BA166" s="5" t="b">
        <f>OR(AND(ISBLANK(Spreadsheet!C166),LEN(Spreadsheet!V166)=0),AND(NOT(ISBLANK(Spreadsheet!C166)),LEN(Spreadsheet!V166)&gt;0,LEN(Spreadsheet!V166)&lt;=50))</f>
        <v>1</v>
      </c>
      <c r="BB166" s="5" t="b">
        <f t="array" ref="BB166">IF(AND(ISBLANK(Spreadsheet!C166),LEN(Spreadsheet!W166)=0),TRUE,ISNUMBER(MATCH(TRUE,EXACT(Spreadsheet!W166,States),0)))</f>
        <v>1</v>
      </c>
      <c r="BC166" s="5" t="b">
        <f>OR(AND(ISBLANK(Spreadsheet!C166),LEN(Spreadsheet!X166)=0),AND(NOT(ISBLANK(Spreadsheet!C166)),LEN(Spreadsheet!X166)&gt;0,LEN(Spreadsheet!X166)=5,ISNUMBER(VALUE(Spreadsheet!X166))))</f>
        <v>1</v>
      </c>
      <c r="BD166" s="5" t="b">
        <f>OR(ISBLANK(Spreadsheet!Z166),LEN(Spreadsheet!Z166)&lt;=50)</f>
        <v>1</v>
      </c>
      <c r="BE166" s="5" t="b">
        <f>ISBLANK(Spreadsheet!AA166)</f>
        <v>1</v>
      </c>
      <c r="BF166" s="5" t="b">
        <f>ISBLANK(Spreadsheet!AB166)</f>
        <v>1</v>
      </c>
      <c r="BG166" s="5" t="b">
        <f>IF(ISERROR(DATEVALUE(TEXT(Spreadsheet!AC166,"mm/dd/yyyy")) &gt; DATEVALUE(TEXT(Spreadsheet!J166,"mm/dd/yyyy"))),IF(OR(AND(ISBLANK(Spreadsheet!AC166),ISBLANK(Spreadsheet!C166)),AND(NOT(ISBLANK(Spreadsheet!C166)),ISBLANK(Spreadsheet!AC166),NOT(ISBLANK(Spreadsheet!D166)))),TRUE,FALSE),IF(DATEVALUE(TEXT(Spreadsheet!AC166,"mm/dd/yyyy")) &gt; DATEVALUE(TEXT(Spreadsheet!J166,"mm/dd/yyyy")),TRUE,FALSE))</f>
        <v>1</v>
      </c>
      <c r="BH166" s="5" t="b">
        <f>OR(AND(ISBLANK(Spreadsheet!C166),ISBLANK(Spreadsheet!AE166)),AND(NOT(ISBLANK(Spreadsheet!C166)),NOT(ISBLANK(Spreadsheet!D166)),ISBLANK(Spreadsheet!AE166)),AND(NOT(ISBLANK(Spreadsheet!C166)),ISBLANK(Spreadsheet!D166),NOT(ISBLANK(Spreadsheet!AE166)),LEN(Spreadsheet!AE166)&lt;=100))</f>
        <v>1</v>
      </c>
      <c r="BI166" s="5" t="b">
        <f t="array" ref="BI166">IF(ISBLANK(Spreadsheet!AF166),TRUE,ISNUMBER(MATCH(TRUE,EXACT(Spreadsheet!AF166,CobraShortReasons),0)))</f>
        <v>1</v>
      </c>
      <c r="BJ166" s="5" t="b">
        <f ca="1">IF(ISERROR(DATEVALUE(TEXT(Spreadsheet!AG166,"mm/dd/yyyy")) &gt; TODAY()),IF(ISBLANK(Spreadsheet!AG166),TRUE,FALSE),IF(DATEVALUE(TEXT(Spreadsheet!AG166,"mm/dd/yyyy")) &gt; TODAY(),FALSE,TRUE))</f>
        <v>1</v>
      </c>
      <c r="BK166" s="5" t="b">
        <f>OR(ISBLANK(Spreadsheet!AH166),LEN(Spreadsheet!AH166)&lt;=25)</f>
        <v>1</v>
      </c>
      <c r="BL166" s="5" t="b">
        <f t="array" aca="1" ref="BL166" ca="1">IF(ISBLANK(Spreadsheet!AI166),TRUE,ISNUMBER(MATCH(TRUE,EXACT(Spreadsheet!AI166,INDIRECT(Spreadsheet!$D$2)),0)))</f>
        <v>1</v>
      </c>
      <c r="BM166" s="5" t="b">
        <f t="array" aca="1" ref="BM166" ca="1">IF(ISBLANK(Spreadsheet!AJ166),TRUE,ISNUMBER(MATCH(TRUE,EXACT(Spreadsheet!AJ166,INDIRECT(Spreadsheet!BJ166)),0)))</f>
        <v>1</v>
      </c>
      <c r="BN166" s="5" t="b">
        <f t="array" ref="BN166">IF(ISBLANK(Spreadsheet!AK166),TRUE,ISNUMBER(MATCH(TRUE,EXACT(Spreadsheet!AK166,DentalPlans),0)))</f>
        <v>1</v>
      </c>
      <c r="BO166" s="5" t="b">
        <f t="array" aca="1" ref="BO166" ca="1">IF(ISBLANK(Spreadsheet!AL166),TRUE,ISNUMBER(MATCH(TRUE,EXACT(Spreadsheet!AL166,INDIRECT(Spreadsheet!BK166)),0)))</f>
        <v>1</v>
      </c>
      <c r="BP166" s="5" t="b">
        <f t="array" ref="BP166">IF(ISBLANK(Spreadsheet!AM166),TRUE,ISNUMBER(MATCH(TRUE,EXACT(Spreadsheet!AM166,VisionPlans),0)))</f>
        <v>1</v>
      </c>
      <c r="BQ166" s="5" t="b">
        <f t="array" aca="1" ref="BQ166" ca="1">IF(ISBLANK(Spreadsheet!AN166),TRUE,ISNUMBER(MATCH(TRUE,EXACT(Spreadsheet!AN166,INDIRECT(Spreadsheet!BL166)),0)))</f>
        <v>1</v>
      </c>
      <c r="BR166" s="5" t="b">
        <f t="array" ref="BR166">IF(ISBLANK(Spreadsheet!AO166),TRUE,ISNUMBER(MATCH(TRUE,EXACT(Spreadsheet!AO166,LifeBenefitClasses),0)))</f>
        <v>1</v>
      </c>
      <c r="BS166" s="5" t="b">
        <f>IF(OR(ISBLANK(Spreadsheet!AO166), Spreadsheet!AO166="Waive"),IF(ISBLANK(Spreadsheet!AP166),TRUE,FALSE),IF(OR(AND(NOT(ISBLANK(Spreadsheet!AO166)),ISBLANK(Spreadsheet!AP166)),NOT(ISNUMBER(VALUE(Spreadsheet!AP166)))),FALSE,IF(OR(AND(Spreadsheet!AP166&lt;6,MOD(Spreadsheet!AP166*10,5)=0), MOD(Spreadsheet!AP166,5000)=0),TRUE,FALSE)))</f>
        <v>1</v>
      </c>
      <c r="BT166" s="5" t="b">
        <f t="array" ref="BT166">IF(ISBLANK(Spreadsheet!AQ166),TRUE,ISNUMBER(MATCH(TRUE,EXACT(Spreadsheet!AQ166,EnrollWaive),0)))</f>
        <v>1</v>
      </c>
      <c r="BU166" s="5" t="b">
        <f t="array" ref="BU166">IF(ISBLANK(Spreadsheet!AR166),TRUE,ISNUMBER(MATCH(TRUE,EXACT(Spreadsheet!AR166,LifeBenefitClasses),0)))</f>
        <v>1</v>
      </c>
      <c r="BV166" s="5" t="b">
        <f>IF(OR(ISBLANK(Spreadsheet!AR166), Spreadsheet!AR166="Waive"),IF(ISBLANK(Spreadsheet!AS166),TRUE,FALSE),IF(OR(AND(NOT(ISBLANK(Spreadsheet!AR166)),ISBLANK(Spreadsheet!AS166)),NOT(ISNUMBER(VALUE(Spreadsheet!AS166)))),FALSE,IF(OR(AND(Spreadsheet!AS166&lt;6,MOD(Spreadsheet!AS166*10,5)=0), MOD(Spreadsheet!AS166,10000)=0),TRUE,FALSE)))</f>
        <v>1</v>
      </c>
      <c r="BW166" s="5" t="b">
        <f t="array" ref="BW166">IF(ISBLANK(Spreadsheet!AT166),TRUE,ISNUMBER(MATCH(TRUE,EXACT(Spreadsheet!AT166,LifeBenefitClasses),0)))</f>
        <v>1</v>
      </c>
      <c r="BX166" s="5" t="b">
        <f>IF(OR(ISBLANK(Spreadsheet!AT166), Spreadsheet!AT166="Waive"),IF(ISBLANK(Spreadsheet!AU166),TRUE,FALSE),IF(OR(AND(NOT(ISBLANK(Spreadsheet!AT166)),ISBLANK(Spreadsheet!AU166)),NOT(ISNUMBER(VALUE(Spreadsheet!AU166)))),FALSE,IF(AND(NOT(OR(ISBLANK(Spreadsheet!AT166),Spreadsheet!AT166="Waive")),NOT(OR(ISBLANK(Spreadsheet!AR166),Spreadsheet!AR166="Waive")),MOD(Spreadsheet!AU166,5000)=0, Spreadsheet!AU166&lt;=(Spreadsheet!AS166*0.5)),TRUE,FALSE)))</f>
        <v>1</v>
      </c>
      <c r="BY166" s="5" t="b">
        <f t="array" ref="BY166">IF(ISBLANK(Spreadsheet!AV166),TRUE,ISNUMBER(MATCH(TRUE,EXACT(Spreadsheet!AV166,EnrollWaive),0)))</f>
        <v>1</v>
      </c>
      <c r="BZ166" s="5" t="b">
        <f t="array" ref="BZ166">IF(ISBLANK(Spreadsheet!AW166),TRUE,ISNUMBER(MATCH(TRUE,EXACT(Spreadsheet!AW166,LifeBenefitClasses),0)))</f>
        <v>1</v>
      </c>
      <c r="CA166" s="5" t="b">
        <f t="array" ref="CA166">IF(ISBLANK(Spreadsheet!AX166),TRUE,ISNUMBER(MATCH(TRUE,EXACT(Spreadsheet!AX166,LifeBenefitClasses),0)))</f>
        <v>1</v>
      </c>
      <c r="CB166" s="5" t="b">
        <f t="array" ref="CB166">IF(ISBLANK(Spreadsheet!AY166),TRUE,ISNUMBER(MATCH(TRUE,EXACT(Spreadsheet!AY166,LifeBenefitClasses),0)))</f>
        <v>1</v>
      </c>
      <c r="CC166" s="5" t="b">
        <f t="array" ref="CC166">IF(ISBLANK(Spreadsheet!AZ166),TRUE,ISNUMBER(MATCH(TRUE,EXACT(Spreadsheet!AZ166,LifeBenefitClasses),0)))</f>
        <v>1</v>
      </c>
      <c r="CD166" s="5" t="b">
        <f t="array" ref="CD166">IF(ISBLANK(Spreadsheet!BA166),TRUE,ISNUMBER(MATCH(TRUE,EXACT(Spreadsheet!BA166,LifeBenefitClasses),0)))</f>
        <v>1</v>
      </c>
      <c r="CE166" s="5" t="b">
        <f>IF(OR(ISBLANK(Spreadsheet!BA166), Spreadsheet!BA166="Waive"),IF(ISBLANK(Spreadsheet!BB166),TRUE,FALSE),IF(OR(AND(NOT(ISBLANK(Spreadsheet!BA166)),ISBLANK(Spreadsheet!BB166)),NOT(ISNUMBER(VALUE(Spreadsheet!BB166))),ISBLANK(Spreadsheet!BC166),NOT(ISNUMBER(VALUE(Spreadsheet!BC166)))),FALSE,IF(AND(Spreadsheet!BB166&gt;=50000,Spreadsheet!BB166&lt;=250000,MOD(Spreadsheet!BB166,10000)=0,Spreadsheet!BB166&lt;=(10*Spreadsheet!BC166)),TRUE,FALSE)))</f>
        <v>1</v>
      </c>
      <c r="CF166" s="5" t="b">
        <f>IF(NOT(ISBLANK(Spreadsheet!BC166)),AND(ISNUMBER(VALUE(Spreadsheet!BC166)),Spreadsheet!BC166&gt;0),AND(OR(ISBLANK(Spreadsheet!AO166),Spreadsheet!AO166="Waive",AND(NOT(OR(ISBLANK(Spreadsheet!AO166),Spreadsheet!AO166="Waive")),Spreadsheet!AP166&gt;=6)),OR(ISBLANK(Spreadsheet!AR166),AND(NOT(OR(ISBLANK(Spreadsheet!AR166),Spreadsheet!AR166="Waive")),Spreadsheet!AS166&gt;=6)),OR(ISBLANK(Spreadsheet!AW166)),OR(ISBLANK(Spreadsheet!AX166)),OR(ISBLANK(Spreadsheet!AY166)),OR(ISBLANK(Spreadsheet!AZ166)),OR(ISBLANK(Spreadsheet!BA166),Spreadsheet!BA166="Waive")))</f>
        <v>1</v>
      </c>
      <c r="CG166" s="5" t="b">
        <f t="shared" ca="1" si="13"/>
        <v>1</v>
      </c>
    </row>
    <row r="167" spans="8:85" x14ac:dyDescent="0.3">
      <c r="H167" s="5">
        <f t="shared" ca="1" si="10"/>
        <v>2</v>
      </c>
      <c r="I167" s="5" t="str">
        <f t="shared" ca="1" si="11"/>
        <v/>
      </c>
      <c r="J167" s="5" t="str">
        <f>IF(AND(NOT(ISBLANK(Spreadsheet!C167)),ISBLANK(Spreadsheet!D167)),Spreadsheet!F167&amp;" "&amp;Spreadsheet!H167,"")</f>
        <v/>
      </c>
      <c r="K167" s="5">
        <f>IF(AND(NOT(ISBLANK(Spreadsheet!C167)),ISBLANK(Spreadsheet!D167)),COUNTIFS(Spreadsheet!E168:E$786,"=Child",Spreadsheet!C168:C$786, "="&amp;Spreadsheet!C167) + COUNTIFS(Spreadsheet!E168:E$786,"=Step-child",Spreadsheet!C168:C$786, "="&amp;Spreadsheet!C167),0)</f>
        <v>0</v>
      </c>
      <c r="L167" s="5">
        <f>IF(NOT(ISBLANK(J167)),COUNTIFS(Spreadsheet!E168:E$786,"=Wife",Spreadsheet!C168:C$786, "="&amp;Spreadsheet!C167) + COUNTIFS(Spreadsheet!E168:E$786,"=Husband",Spreadsheet!C168:C$786, "="&amp;Spreadsheet!C167),0)</f>
        <v>0</v>
      </c>
      <c r="M167" s="5">
        <f>IF(NOT(ISBLANK(Spreadsheet!AJ167)),VLOOKUP(Spreadsheet!AJ167,'Drop Downs'!$P$2:$R$16,3,FALSE),0)</f>
        <v>0</v>
      </c>
      <c r="N167" s="5">
        <f>IF(NOT(ISBLANK(Spreadsheet!AJ167)), VLOOKUP(Spreadsheet!AJ167,'Drop Downs'!$P$2:$R$16,2,FALSE),0)</f>
        <v>0</v>
      </c>
      <c r="O167" s="5">
        <f>IF(NOT(ISBLANK(Spreadsheet!AL167)),VLOOKUP(Spreadsheet!AL167,'Drop Downs'!$P$2:$R$16,3,FALSE), 0)</f>
        <v>0</v>
      </c>
      <c r="P167" s="5">
        <f>IF(NOT(ISBLANK(Spreadsheet!AL167)),VLOOKUP(Spreadsheet!AL167,'Drop Downs'!$P$2:$R$16,2,FALSE),0)</f>
        <v>0</v>
      </c>
      <c r="Q167" s="5">
        <f>IF(NOT(ISBLANK(Spreadsheet!AN167)),VLOOKUP(Spreadsheet!AN167,'Drop Downs'!$P$2:$R$16,3,FALSE),0)</f>
        <v>0</v>
      </c>
      <c r="R167" s="5">
        <f>IF(NOT(ISBLANK(Spreadsheet!AN167)),VLOOKUP(Spreadsheet!AN167,'Drop Downs'!$P$2:$R$16,2,FALSE),0)</f>
        <v>0</v>
      </c>
      <c r="S167" s="5" t="str">
        <f>IF(OR(M167&gt;K167,N167&gt;L167,O167&gt;K167, Q167&gt;K167,N167&gt;L167, P167&gt;L167, R167&gt;L167),"Member currently has a coverage election over what he/she needs.  Please add more dependents or adjust the coverage election.","")&amp;(IF(AND(NOT(ISBLANK(Spreadsheet!C167)),NOT(ISBLANK(Spreadsheet!D167)),ISBLANK(Spreadsheet!E167)),"Dependent lacks a relationship to member.Please select one from the drop-down.",""))</f>
        <v/>
      </c>
      <c r="T167" s="5" t="b">
        <f t="shared" si="12"/>
        <v>1</v>
      </c>
      <c r="U167" s="5" t="b">
        <f>OR(ISBLANK(Spreadsheet!C167),IF(NOT(ISBLANK(Spreadsheet!D167)),NOT(ISBLANK(Spreadsheet!E167)),TRUE))</f>
        <v>1</v>
      </c>
      <c r="V167" s="5" t="b">
        <f>OR(ISBLANK(Spreadsheet!C167), NOT(ISBLANK(Spreadsheet!I167)))</f>
        <v>1</v>
      </c>
      <c r="W167" s="5" t="b">
        <f>OR(ISBLANK(Spreadsheet!D167),NOT(ISBLANK(Spreadsheet!C167)))</f>
        <v>1</v>
      </c>
      <c r="X167" s="155" t="str">
        <f>REPT("0",MIN(FIND({1,2,3,4,5,6,7,8,9},Spreadsheet!C167&amp;"123456789"))-1)&amp;IF(ISBLANK(Spreadsheet!C167),"",SUMPRODUCT(MID(0&amp;Spreadsheet!C167,LARGE(INDEX(ISNUMBER(--MID(Spreadsheet!C167,ROW($1:$225),1))*
 ROW($1:$225),0),ROW($1:$225))+1,1)*10^ROW($1:$225)/10))</f>
        <v/>
      </c>
      <c r="Y167" s="5" t="b">
        <f>IF(NOT(ISBLANK(Spreadsheet!C167)),IF(AND(ISNUMBER(VALUE(Spreadsheet!C167)), LEN(Spreadsheet!C167)=9),TRUE,FALSE),TRUE)</f>
        <v>1</v>
      </c>
      <c r="Z167" s="155" t="str">
        <f>REPT("0",MIN(FIND({1,2,3,4,5,6,7,8,9},Spreadsheet!D167&amp;"123456789"))-1)&amp;IF(ISBLANK(Spreadsheet!D167),"",SUMPRODUCT(MID(0&amp;Spreadsheet!D167,LARGE(INDEX(ISNUMBER(--MID(Spreadsheet!D167,ROW($1:$225),1))*
 ROW($1:$225),0),ROW($1:$225))+1,1)*10^ROW($1:$225)/10))</f>
        <v/>
      </c>
      <c r="AA167" s="5" t="b">
        <f>IF(AND(NOT(ISBLANK(Spreadsheet!D167)),NOT(ISBLANK(Spreadsheet!C167))),IF(AND(ISNUMBER(VALUE(Spreadsheet!D167)), LEN(Spreadsheet!D167)=9),TRUE,FALSE),IF(AND(NOT(ISBLANK(Spreadsheet!D167)),ISBLANK(Spreadsheet!C167)),FALSE,TRUE))</f>
        <v>1</v>
      </c>
      <c r="AB167" s="5" t="b">
        <f>OR(ISBLANK(Spreadsheet!Y167),IF(NOT(ISBLANK(Spreadsheet!Y167)),LEN(Spreadsheet!Y167)=10,ISNUMBER(VALUE(Spreadsheet!Y167))))</f>
        <v>1</v>
      </c>
      <c r="AC167" s="5" t="b">
        <f>OR(ISBLANK(Spreadsheet!AI167), AND(NOT(ISBLANK(Spreadsheet!AJ167)), NOT(ISNUMBER(SEARCH("Waive",Spreadsheet!AJ167)))))</f>
        <v>1</v>
      </c>
      <c r="AD167" s="5" t="b">
        <f>OR(ISBLANK(Spreadsheet!AK167), AND(NOT(ISBLANK(Spreadsheet!AL167)), NOT(ISNUMBER(SEARCH("Waive",Spreadsheet!AL167)))))</f>
        <v>1</v>
      </c>
      <c r="AE167" s="5" t="b">
        <f>OR(ISBLANK(Spreadsheet!AM167), AND(NOT(ISBLANK(Spreadsheet!AN167)), NOT(ISNUMBER(SEARCH("Waive", Spreadsheet!AN167)))))</f>
        <v>1</v>
      </c>
      <c r="AF167" s="5" t="b">
        <f>OR(ISBLANK(Spreadsheet!C167), NOT(ISBLANK(Spreadsheet!D167)),NOT(ISBLANK(Spreadsheet!L167)))</f>
        <v>1</v>
      </c>
      <c r="AG167" s="5" t="b">
        <f>IF(AND(NOT(ISBLANK(Spreadsheet!C167)), NOT(ISBLANK(Spreadsheet!D167)),Spreadsheet!C167&lt;&gt;Spreadsheet!D167),IF(ISERROR(VLOOKUP(Spreadsheet!C167, Spreadsheet!$C$6:'Spreadsheet'!$C166,1,FALSE)), FALSE, TRUE),TRUE)</f>
        <v>1</v>
      </c>
      <c r="AH167" s="5" t="b">
        <f>Spreadsheet!$B$2=Spreadsheet!AD167</f>
        <v>1</v>
      </c>
      <c r="AI167" s="5" t="b">
        <f>IF(ISBLANK(Spreadsheet!G167),TRUE,IF(OR(LEN(Spreadsheet!G167)&gt;1,ISNUMBER(VALUE(Spreadsheet!G167))),FALSE,TRUE))</f>
        <v>1</v>
      </c>
      <c r="AJ167" s="5" t="b">
        <f>OR(ISBLANK(Spreadsheet!C167), NOT(ISBLANK(Spreadsheet!B167)), NOT(ISBLANK(Spreadsheet!D167)))</f>
        <v>1</v>
      </c>
      <c r="AK167" s="5" t="b">
        <f t="array" ref="AK167">IF(OR(AND(ISBLANK(Spreadsheet!E167),ISBLANK(Spreadsheet!D167),NOT(ISBLANK(Spreadsheet!C167))),AND(ISBLANK(Spreadsheet!E167),ISBLANK(Spreadsheet!D167),ISBLANK(Spreadsheet!C167))),TRUE,ISNUMBER(MATCH(TRUE,EXACT(Spreadsheet!E167,Relationships),0)))</f>
        <v>1</v>
      </c>
      <c r="AL167" s="5" t="b">
        <f>IF(NOT(ISBLANK(Spreadsheet!C167)),IF(OR(ISBLANK(Spreadsheet!F167),LEN(Spreadsheet!F167)&gt;40),FALSE,TRUE),TRUE)</f>
        <v>1</v>
      </c>
      <c r="AM167" s="5" t="b">
        <f>IF(NOT(ISBLANK(Spreadsheet!C167)),IF(OR(ISBLANK(Spreadsheet!H167),LEN(Spreadsheet!H167)&gt;40),FALSE,TRUE),TRUE)</f>
        <v>1</v>
      </c>
      <c r="AN167" s="5" t="b">
        <f t="array" ref="AN167">IF(ISBLANK(Spreadsheet!I167),TRUE,ISNUMBER(MATCH(TRUE,EXACT(Spreadsheet!I167,GenderValues),0)))</f>
        <v>1</v>
      </c>
      <c r="AO167" s="5" t="b">
        <f ca="1">IF(ISERROR(DATEVALUE(TEXT(Spreadsheet!J167,"mm/dd/yyyy")) &gt; TODAY()),IF(AND(ISBLANK(Spreadsheet!J167),ISBLANK(Spreadsheet!C167)),TRUE,FALSE),IF(DATEVALUE(TEXT(Spreadsheet!J167,"mm/dd/yyyy")) &gt; TODAY(),FALSE,TRUE))</f>
        <v>1</v>
      </c>
      <c r="AP167" s="5" t="b">
        <f>OR(ISBLANK(Spreadsheet!K167),LEN(Spreadsheet!K167)&lt;=100)</f>
        <v>1</v>
      </c>
      <c r="AQ167" s="5" t="b">
        <f t="array" ref="AQ167">IF(OR(AND(ISBLANK(Spreadsheet!L167),ISBLANK(Spreadsheet!C167)),AND(NOT(ISBLANK(Spreadsheet!C167)),NOT(ISBLANK(Spreadsheet!D167)))),TRUE,ISNUMBER(MATCH(TRUE,EXACT(Spreadsheet!L167,MaritalStatus),0)))</f>
        <v>1</v>
      </c>
      <c r="AR167" s="5" t="b">
        <f ca="1">IF(ISERROR(DATEVALUE(TEXT(Spreadsheet!M167,"mm/dd/yyyy")) &gt; TODAY()),IF(ISBLANK(Spreadsheet!M167),TRUE,FALSE),IF(DATEVALUE(TEXT(Spreadsheet!M167,"mm/dd/yyyy")) &gt; TODAY(),FALSE,TRUE))</f>
        <v>1</v>
      </c>
      <c r="AS167" s="5" t="b">
        <f>OR(ISBLANK(Spreadsheet!N167),LEN(Spreadsheet!N167)&lt;=100)</f>
        <v>1</v>
      </c>
      <c r="AT167" s="5" t="b">
        <f>OR(ISBLANK(Spreadsheet!O167),UPPER(Spreadsheet!O167)="YES")</f>
        <v>1</v>
      </c>
      <c r="AU167" s="5" t="b">
        <f>OR(ISBLANK(Spreadsheet!P167),UPPER(Spreadsheet!P167)="YES")</f>
        <v>1</v>
      </c>
      <c r="AV167" s="5" t="b">
        <f t="array" ref="AV167">IF(ISBLANK(Spreadsheet!Q167),TRUE,ISNUMBER(MATCH(TRUE,EXACT(Spreadsheet!Q167,OnGroupsPriorIns),0)))</f>
        <v>1</v>
      </c>
      <c r="AW167" s="5" t="b">
        <f>OR(ISBLANK(Spreadsheet!R167),UPPER(Spreadsheet!R167)="YES")</f>
        <v>1</v>
      </c>
      <c r="AX167" s="5" t="b">
        <f>OR(ISBLANK(Spreadsheet!S167),UPPER(Spreadsheet!S167)="YES")</f>
        <v>1</v>
      </c>
      <c r="AY167" s="5" t="b">
        <f>OR(AND(ISBLANK(Spreadsheet!C167),LEN(Spreadsheet!T167)=0),AND(NOT(ISBLANK(Spreadsheet!C167)),LEN(Spreadsheet!T167)&gt;0,LEN(Spreadsheet!T167)&lt;=50))</f>
        <v>1</v>
      </c>
      <c r="AZ167" s="5" t="b">
        <f>OR(LEN(Spreadsheet!U167)=0,AND(LEN(Spreadsheet!U167)&gt;0,LEN(Spreadsheet!U167)&lt;=50))</f>
        <v>1</v>
      </c>
      <c r="BA167" s="5" t="b">
        <f>OR(AND(ISBLANK(Spreadsheet!C167),LEN(Spreadsheet!V167)=0),AND(NOT(ISBLANK(Spreadsheet!C167)),LEN(Spreadsheet!V167)&gt;0,LEN(Spreadsheet!V167)&lt;=50))</f>
        <v>1</v>
      </c>
      <c r="BB167" s="5" t="b">
        <f t="array" ref="BB167">IF(AND(ISBLANK(Spreadsheet!C167),LEN(Spreadsheet!W167)=0),TRUE,ISNUMBER(MATCH(TRUE,EXACT(Spreadsheet!W167,States),0)))</f>
        <v>1</v>
      </c>
      <c r="BC167" s="5" t="b">
        <f>OR(AND(ISBLANK(Spreadsheet!C167),LEN(Spreadsheet!X167)=0),AND(NOT(ISBLANK(Spreadsheet!C167)),LEN(Spreadsheet!X167)&gt;0,LEN(Spreadsheet!X167)=5,ISNUMBER(VALUE(Spreadsheet!X167))))</f>
        <v>1</v>
      </c>
      <c r="BD167" s="5" t="b">
        <f>OR(ISBLANK(Spreadsheet!Z167),LEN(Spreadsheet!Z167)&lt;=50)</f>
        <v>1</v>
      </c>
      <c r="BE167" s="5" t="b">
        <f>ISBLANK(Spreadsheet!AA167)</f>
        <v>1</v>
      </c>
      <c r="BF167" s="5" t="b">
        <f>ISBLANK(Spreadsheet!AB167)</f>
        <v>1</v>
      </c>
      <c r="BG167" s="5" t="b">
        <f>IF(ISERROR(DATEVALUE(TEXT(Spreadsheet!AC167,"mm/dd/yyyy")) &gt; DATEVALUE(TEXT(Spreadsheet!J167,"mm/dd/yyyy"))),IF(OR(AND(ISBLANK(Spreadsheet!AC167),ISBLANK(Spreadsheet!C167)),AND(NOT(ISBLANK(Spreadsheet!C167)),ISBLANK(Spreadsheet!AC167),NOT(ISBLANK(Spreadsheet!D167)))),TRUE,FALSE),IF(DATEVALUE(TEXT(Spreadsheet!AC167,"mm/dd/yyyy")) &gt; DATEVALUE(TEXT(Spreadsheet!J167,"mm/dd/yyyy")),TRUE,FALSE))</f>
        <v>1</v>
      </c>
      <c r="BH167" s="5" t="b">
        <f>OR(AND(ISBLANK(Spreadsheet!C167),ISBLANK(Spreadsheet!AE167)),AND(NOT(ISBLANK(Spreadsheet!C167)),NOT(ISBLANK(Spreadsheet!D167)),ISBLANK(Spreadsheet!AE167)),AND(NOT(ISBLANK(Spreadsheet!C167)),ISBLANK(Spreadsheet!D167),NOT(ISBLANK(Spreadsheet!AE167)),LEN(Spreadsheet!AE167)&lt;=100))</f>
        <v>1</v>
      </c>
      <c r="BI167" s="5" t="b">
        <f t="array" ref="BI167">IF(ISBLANK(Spreadsheet!AF167),TRUE,ISNUMBER(MATCH(TRUE,EXACT(Spreadsheet!AF167,CobraShortReasons),0)))</f>
        <v>1</v>
      </c>
      <c r="BJ167" s="5" t="b">
        <f ca="1">IF(ISERROR(DATEVALUE(TEXT(Spreadsheet!AG167,"mm/dd/yyyy")) &gt; TODAY()),IF(ISBLANK(Spreadsheet!AG167),TRUE,FALSE),IF(DATEVALUE(TEXT(Spreadsheet!AG167,"mm/dd/yyyy")) &gt; TODAY(),FALSE,TRUE))</f>
        <v>1</v>
      </c>
      <c r="BK167" s="5" t="b">
        <f>OR(ISBLANK(Spreadsheet!AH167),LEN(Spreadsheet!AH167)&lt;=25)</f>
        <v>1</v>
      </c>
      <c r="BL167" s="5" t="b">
        <f t="array" aca="1" ref="BL167" ca="1">IF(ISBLANK(Spreadsheet!AI167),TRUE,ISNUMBER(MATCH(TRUE,EXACT(Spreadsheet!AI167,INDIRECT(Spreadsheet!$D$2)),0)))</f>
        <v>1</v>
      </c>
      <c r="BM167" s="5" t="b">
        <f t="array" aca="1" ref="BM167" ca="1">IF(ISBLANK(Spreadsheet!AJ167),TRUE,ISNUMBER(MATCH(TRUE,EXACT(Spreadsheet!AJ167,INDIRECT(Spreadsheet!BJ167)),0)))</f>
        <v>1</v>
      </c>
      <c r="BN167" s="5" t="b">
        <f t="array" ref="BN167">IF(ISBLANK(Spreadsheet!AK167),TRUE,ISNUMBER(MATCH(TRUE,EXACT(Spreadsheet!AK167,DentalPlans),0)))</f>
        <v>1</v>
      </c>
      <c r="BO167" s="5" t="b">
        <f t="array" aca="1" ref="BO167" ca="1">IF(ISBLANK(Spreadsheet!AL167),TRUE,ISNUMBER(MATCH(TRUE,EXACT(Spreadsheet!AL167,INDIRECT(Spreadsheet!BK167)),0)))</f>
        <v>1</v>
      </c>
      <c r="BP167" s="5" t="b">
        <f t="array" ref="BP167">IF(ISBLANK(Spreadsheet!AM167),TRUE,ISNUMBER(MATCH(TRUE,EXACT(Spreadsheet!AM167,VisionPlans),0)))</f>
        <v>1</v>
      </c>
      <c r="BQ167" s="5" t="b">
        <f t="array" aca="1" ref="BQ167" ca="1">IF(ISBLANK(Spreadsheet!AN167),TRUE,ISNUMBER(MATCH(TRUE,EXACT(Spreadsheet!AN167,INDIRECT(Spreadsheet!BL167)),0)))</f>
        <v>1</v>
      </c>
      <c r="BR167" s="5" t="b">
        <f t="array" ref="BR167">IF(ISBLANK(Spreadsheet!AO167),TRUE,ISNUMBER(MATCH(TRUE,EXACT(Spreadsheet!AO167,LifeBenefitClasses),0)))</f>
        <v>1</v>
      </c>
      <c r="BS167" s="5" t="b">
        <f>IF(OR(ISBLANK(Spreadsheet!AO167), Spreadsheet!AO167="Waive"),IF(ISBLANK(Spreadsheet!AP167),TRUE,FALSE),IF(OR(AND(NOT(ISBLANK(Spreadsheet!AO167)),ISBLANK(Spreadsheet!AP167)),NOT(ISNUMBER(VALUE(Spreadsheet!AP167)))),FALSE,IF(OR(AND(Spreadsheet!AP167&lt;6,MOD(Spreadsheet!AP167*10,5)=0), MOD(Spreadsheet!AP167,5000)=0),TRUE,FALSE)))</f>
        <v>1</v>
      </c>
      <c r="BT167" s="5" t="b">
        <f t="array" ref="BT167">IF(ISBLANK(Spreadsheet!AQ167),TRUE,ISNUMBER(MATCH(TRUE,EXACT(Spreadsheet!AQ167,EnrollWaive),0)))</f>
        <v>1</v>
      </c>
      <c r="BU167" s="5" t="b">
        <f t="array" ref="BU167">IF(ISBLANK(Spreadsheet!AR167),TRUE,ISNUMBER(MATCH(TRUE,EXACT(Spreadsheet!AR167,LifeBenefitClasses),0)))</f>
        <v>1</v>
      </c>
      <c r="BV167" s="5" t="b">
        <f>IF(OR(ISBLANK(Spreadsheet!AR167), Spreadsheet!AR167="Waive"),IF(ISBLANK(Spreadsheet!AS167),TRUE,FALSE),IF(OR(AND(NOT(ISBLANK(Spreadsheet!AR167)),ISBLANK(Spreadsheet!AS167)),NOT(ISNUMBER(VALUE(Spreadsheet!AS167)))),FALSE,IF(OR(AND(Spreadsheet!AS167&lt;6,MOD(Spreadsheet!AS167*10,5)=0), MOD(Spreadsheet!AS167,10000)=0),TRUE,FALSE)))</f>
        <v>1</v>
      </c>
      <c r="BW167" s="5" t="b">
        <f t="array" ref="BW167">IF(ISBLANK(Spreadsheet!AT167),TRUE,ISNUMBER(MATCH(TRUE,EXACT(Spreadsheet!AT167,LifeBenefitClasses),0)))</f>
        <v>1</v>
      </c>
      <c r="BX167" s="5" t="b">
        <f>IF(OR(ISBLANK(Spreadsheet!AT167), Spreadsheet!AT167="Waive"),IF(ISBLANK(Spreadsheet!AU167),TRUE,FALSE),IF(OR(AND(NOT(ISBLANK(Spreadsheet!AT167)),ISBLANK(Spreadsheet!AU167)),NOT(ISNUMBER(VALUE(Spreadsheet!AU167)))),FALSE,IF(AND(NOT(OR(ISBLANK(Spreadsheet!AT167),Spreadsheet!AT167="Waive")),NOT(OR(ISBLANK(Spreadsheet!AR167),Spreadsheet!AR167="Waive")),MOD(Spreadsheet!AU167,5000)=0, Spreadsheet!AU167&lt;=(Spreadsheet!AS167*0.5)),TRUE,FALSE)))</f>
        <v>1</v>
      </c>
      <c r="BY167" s="5" t="b">
        <f t="array" ref="BY167">IF(ISBLANK(Spreadsheet!AV167),TRUE,ISNUMBER(MATCH(TRUE,EXACT(Spreadsheet!AV167,EnrollWaive),0)))</f>
        <v>1</v>
      </c>
      <c r="BZ167" s="5" t="b">
        <f t="array" ref="BZ167">IF(ISBLANK(Spreadsheet!AW167),TRUE,ISNUMBER(MATCH(TRUE,EXACT(Spreadsheet!AW167,LifeBenefitClasses),0)))</f>
        <v>1</v>
      </c>
      <c r="CA167" s="5" t="b">
        <f t="array" ref="CA167">IF(ISBLANK(Spreadsheet!AX167),TRUE,ISNUMBER(MATCH(TRUE,EXACT(Spreadsheet!AX167,LifeBenefitClasses),0)))</f>
        <v>1</v>
      </c>
      <c r="CB167" s="5" t="b">
        <f t="array" ref="CB167">IF(ISBLANK(Spreadsheet!AY167),TRUE,ISNUMBER(MATCH(TRUE,EXACT(Spreadsheet!AY167,LifeBenefitClasses),0)))</f>
        <v>1</v>
      </c>
      <c r="CC167" s="5" t="b">
        <f t="array" ref="CC167">IF(ISBLANK(Spreadsheet!AZ167),TRUE,ISNUMBER(MATCH(TRUE,EXACT(Spreadsheet!AZ167,LifeBenefitClasses),0)))</f>
        <v>1</v>
      </c>
      <c r="CD167" s="5" t="b">
        <f t="array" ref="CD167">IF(ISBLANK(Spreadsheet!BA167),TRUE,ISNUMBER(MATCH(TRUE,EXACT(Spreadsheet!BA167,LifeBenefitClasses),0)))</f>
        <v>1</v>
      </c>
      <c r="CE167" s="5" t="b">
        <f>IF(OR(ISBLANK(Spreadsheet!BA167), Spreadsheet!BA167="Waive"),IF(ISBLANK(Spreadsheet!BB167),TRUE,FALSE),IF(OR(AND(NOT(ISBLANK(Spreadsheet!BA167)),ISBLANK(Spreadsheet!BB167)),NOT(ISNUMBER(VALUE(Spreadsheet!BB167))),ISBLANK(Spreadsheet!BC167),NOT(ISNUMBER(VALUE(Spreadsheet!BC167)))),FALSE,IF(AND(Spreadsheet!BB167&gt;=50000,Spreadsheet!BB167&lt;=250000,MOD(Spreadsheet!BB167,10000)=0,Spreadsheet!BB167&lt;=(10*Spreadsheet!BC167)),TRUE,FALSE)))</f>
        <v>1</v>
      </c>
      <c r="CF167" s="5" t="b">
        <f>IF(NOT(ISBLANK(Spreadsheet!BC167)),AND(ISNUMBER(VALUE(Spreadsheet!BC167)),Spreadsheet!BC167&gt;0),AND(OR(ISBLANK(Spreadsheet!AO167),Spreadsheet!AO167="Waive",AND(NOT(OR(ISBLANK(Spreadsheet!AO167),Spreadsheet!AO167="Waive")),Spreadsheet!AP167&gt;=6)),OR(ISBLANK(Spreadsheet!AR167),AND(NOT(OR(ISBLANK(Spreadsheet!AR167),Spreadsheet!AR167="Waive")),Spreadsheet!AS167&gt;=6)),OR(ISBLANK(Spreadsheet!AW167)),OR(ISBLANK(Spreadsheet!AX167)),OR(ISBLANK(Spreadsheet!AY167)),OR(ISBLANK(Spreadsheet!AZ167)),OR(ISBLANK(Spreadsheet!BA167),Spreadsheet!BA167="Waive")))</f>
        <v>1</v>
      </c>
      <c r="CG167" s="5" t="b">
        <f t="shared" ca="1" si="13"/>
        <v>1</v>
      </c>
    </row>
    <row r="168" spans="8:85" x14ac:dyDescent="0.3">
      <c r="H168" s="5">
        <f t="shared" ca="1" si="10"/>
        <v>2</v>
      </c>
      <c r="I168" s="5" t="str">
        <f t="shared" ca="1" si="11"/>
        <v/>
      </c>
      <c r="J168" s="5" t="str">
        <f>IF(AND(NOT(ISBLANK(Spreadsheet!C168)),ISBLANK(Spreadsheet!D168)),Spreadsheet!F168&amp;" "&amp;Spreadsheet!H168,"")</f>
        <v/>
      </c>
      <c r="K168" s="5">
        <f>IF(AND(NOT(ISBLANK(Spreadsheet!C168)),ISBLANK(Spreadsheet!D168)),COUNTIFS(Spreadsheet!E169:E$786,"=Child",Spreadsheet!C169:C$786, "="&amp;Spreadsheet!C168) + COUNTIFS(Spreadsheet!E169:E$786,"=Step-child",Spreadsheet!C169:C$786, "="&amp;Spreadsheet!C168),0)</f>
        <v>0</v>
      </c>
      <c r="L168" s="5">
        <f>IF(NOT(ISBLANK(J168)),COUNTIFS(Spreadsheet!E169:E$786,"=Wife",Spreadsheet!C169:C$786, "="&amp;Spreadsheet!C168) + COUNTIFS(Spreadsheet!E169:E$786,"=Husband",Spreadsheet!C169:C$786, "="&amp;Spreadsheet!C168),0)</f>
        <v>0</v>
      </c>
      <c r="M168" s="5">
        <f>IF(NOT(ISBLANK(Spreadsheet!AJ168)),VLOOKUP(Spreadsheet!AJ168,'Drop Downs'!$P$2:$R$16,3,FALSE),0)</f>
        <v>0</v>
      </c>
      <c r="N168" s="5">
        <f>IF(NOT(ISBLANK(Spreadsheet!AJ168)), VLOOKUP(Spreadsheet!AJ168,'Drop Downs'!$P$2:$R$16,2,FALSE),0)</f>
        <v>0</v>
      </c>
      <c r="O168" s="5">
        <f>IF(NOT(ISBLANK(Spreadsheet!AL168)),VLOOKUP(Spreadsheet!AL168,'Drop Downs'!$P$2:$R$16,3,FALSE), 0)</f>
        <v>0</v>
      </c>
      <c r="P168" s="5">
        <f>IF(NOT(ISBLANK(Spreadsheet!AL168)),VLOOKUP(Spreadsheet!AL168,'Drop Downs'!$P$2:$R$16,2,FALSE),0)</f>
        <v>0</v>
      </c>
      <c r="Q168" s="5">
        <f>IF(NOT(ISBLANK(Spreadsheet!AN168)),VLOOKUP(Spreadsheet!AN168,'Drop Downs'!$P$2:$R$16,3,FALSE),0)</f>
        <v>0</v>
      </c>
      <c r="R168" s="5">
        <f>IF(NOT(ISBLANK(Spreadsheet!AN168)),VLOOKUP(Spreadsheet!AN168,'Drop Downs'!$P$2:$R$16,2,FALSE),0)</f>
        <v>0</v>
      </c>
      <c r="S168" s="5" t="str">
        <f>IF(OR(M168&gt;K168,N168&gt;L168,O168&gt;K168, Q168&gt;K168,N168&gt;L168, P168&gt;L168, R168&gt;L168),"Member currently has a coverage election over what he/she needs.  Please add more dependents or adjust the coverage election.","")&amp;(IF(AND(NOT(ISBLANK(Spreadsheet!C168)),NOT(ISBLANK(Spreadsheet!D168)),ISBLANK(Spreadsheet!E168)),"Dependent lacks a relationship to member.Please select one from the drop-down.",""))</f>
        <v/>
      </c>
      <c r="T168" s="5" t="b">
        <f t="shared" si="12"/>
        <v>1</v>
      </c>
      <c r="U168" s="5" t="b">
        <f>OR(ISBLANK(Spreadsheet!C168),IF(NOT(ISBLANK(Spreadsheet!D168)),NOT(ISBLANK(Spreadsheet!E168)),TRUE))</f>
        <v>1</v>
      </c>
      <c r="V168" s="5" t="b">
        <f>OR(ISBLANK(Spreadsheet!C168), NOT(ISBLANK(Spreadsheet!I168)))</f>
        <v>1</v>
      </c>
      <c r="W168" s="5" t="b">
        <f>OR(ISBLANK(Spreadsheet!D168),NOT(ISBLANK(Spreadsheet!C168)))</f>
        <v>1</v>
      </c>
      <c r="X168" s="155" t="str">
        <f>REPT("0",MIN(FIND({1,2,3,4,5,6,7,8,9},Spreadsheet!C168&amp;"123456789"))-1)&amp;IF(ISBLANK(Spreadsheet!C168),"",SUMPRODUCT(MID(0&amp;Spreadsheet!C168,LARGE(INDEX(ISNUMBER(--MID(Spreadsheet!C168,ROW($1:$225),1))*
 ROW($1:$225),0),ROW($1:$225))+1,1)*10^ROW($1:$225)/10))</f>
        <v/>
      </c>
      <c r="Y168" s="5" t="b">
        <f>IF(NOT(ISBLANK(Spreadsheet!C168)),IF(AND(ISNUMBER(VALUE(Spreadsheet!C168)), LEN(Spreadsheet!C168)=9),TRUE,FALSE),TRUE)</f>
        <v>1</v>
      </c>
      <c r="Z168" s="155" t="str">
        <f>REPT("0",MIN(FIND({1,2,3,4,5,6,7,8,9},Spreadsheet!D168&amp;"123456789"))-1)&amp;IF(ISBLANK(Spreadsheet!D168),"",SUMPRODUCT(MID(0&amp;Spreadsheet!D168,LARGE(INDEX(ISNUMBER(--MID(Spreadsheet!D168,ROW($1:$225),1))*
 ROW($1:$225),0),ROW($1:$225))+1,1)*10^ROW($1:$225)/10))</f>
        <v/>
      </c>
      <c r="AA168" s="5" t="b">
        <f>IF(AND(NOT(ISBLANK(Spreadsheet!D168)),NOT(ISBLANK(Spreadsheet!C168))),IF(AND(ISNUMBER(VALUE(Spreadsheet!D168)), LEN(Spreadsheet!D168)=9),TRUE,FALSE),IF(AND(NOT(ISBLANK(Spreadsheet!D168)),ISBLANK(Spreadsheet!C168)),FALSE,TRUE))</f>
        <v>1</v>
      </c>
      <c r="AB168" s="5" t="b">
        <f>OR(ISBLANK(Spreadsheet!Y168),IF(NOT(ISBLANK(Spreadsheet!Y168)),LEN(Spreadsheet!Y168)=10,ISNUMBER(VALUE(Spreadsheet!Y168))))</f>
        <v>1</v>
      </c>
      <c r="AC168" s="5" t="b">
        <f>OR(ISBLANK(Spreadsheet!AI168), AND(NOT(ISBLANK(Spreadsheet!AJ168)), NOT(ISNUMBER(SEARCH("Waive",Spreadsheet!AJ168)))))</f>
        <v>1</v>
      </c>
      <c r="AD168" s="5" t="b">
        <f>OR(ISBLANK(Spreadsheet!AK168), AND(NOT(ISBLANK(Spreadsheet!AL168)), NOT(ISNUMBER(SEARCH("Waive",Spreadsheet!AL168)))))</f>
        <v>1</v>
      </c>
      <c r="AE168" s="5" t="b">
        <f>OR(ISBLANK(Spreadsheet!AM168), AND(NOT(ISBLANK(Spreadsheet!AN168)), NOT(ISNUMBER(SEARCH("Waive", Spreadsheet!AN168)))))</f>
        <v>1</v>
      </c>
      <c r="AF168" s="5" t="b">
        <f>OR(ISBLANK(Spreadsheet!C168), NOT(ISBLANK(Spreadsheet!D168)),NOT(ISBLANK(Spreadsheet!L168)))</f>
        <v>1</v>
      </c>
      <c r="AG168" s="5" t="b">
        <f>IF(AND(NOT(ISBLANK(Spreadsheet!C168)), NOT(ISBLANK(Spreadsheet!D168)),Spreadsheet!C168&lt;&gt;Spreadsheet!D168),IF(ISERROR(VLOOKUP(Spreadsheet!C168, Spreadsheet!$C$6:'Spreadsheet'!$C167,1,FALSE)), FALSE, TRUE),TRUE)</f>
        <v>1</v>
      </c>
      <c r="AH168" s="5" t="b">
        <f>Spreadsheet!$B$2=Spreadsheet!AD168</f>
        <v>1</v>
      </c>
      <c r="AI168" s="5" t="b">
        <f>IF(ISBLANK(Spreadsheet!G168),TRUE,IF(OR(LEN(Spreadsheet!G168)&gt;1,ISNUMBER(VALUE(Spreadsheet!G168))),FALSE,TRUE))</f>
        <v>1</v>
      </c>
      <c r="AJ168" s="5" t="b">
        <f>OR(ISBLANK(Spreadsheet!C168), NOT(ISBLANK(Spreadsheet!B168)), NOT(ISBLANK(Spreadsheet!D168)))</f>
        <v>1</v>
      </c>
      <c r="AK168" s="5" t="b">
        <f t="array" ref="AK168">IF(OR(AND(ISBLANK(Spreadsheet!E168),ISBLANK(Spreadsheet!D168),NOT(ISBLANK(Spreadsheet!C168))),AND(ISBLANK(Spreadsheet!E168),ISBLANK(Spreadsheet!D168),ISBLANK(Spreadsheet!C168))),TRUE,ISNUMBER(MATCH(TRUE,EXACT(Spreadsheet!E168,Relationships),0)))</f>
        <v>1</v>
      </c>
      <c r="AL168" s="5" t="b">
        <f>IF(NOT(ISBLANK(Spreadsheet!C168)),IF(OR(ISBLANK(Spreadsheet!F168),LEN(Spreadsheet!F168)&gt;40),FALSE,TRUE),TRUE)</f>
        <v>1</v>
      </c>
      <c r="AM168" s="5" t="b">
        <f>IF(NOT(ISBLANK(Spreadsheet!C168)),IF(OR(ISBLANK(Spreadsheet!H168),LEN(Spreadsheet!H168)&gt;40),FALSE,TRUE),TRUE)</f>
        <v>1</v>
      </c>
      <c r="AN168" s="5" t="b">
        <f t="array" ref="AN168">IF(ISBLANK(Spreadsheet!I168),TRUE,ISNUMBER(MATCH(TRUE,EXACT(Spreadsheet!I168,GenderValues),0)))</f>
        <v>1</v>
      </c>
      <c r="AO168" s="5" t="b">
        <f ca="1">IF(ISERROR(DATEVALUE(TEXT(Spreadsheet!J168,"mm/dd/yyyy")) &gt; TODAY()),IF(AND(ISBLANK(Spreadsheet!J168),ISBLANK(Spreadsheet!C168)),TRUE,FALSE),IF(DATEVALUE(TEXT(Spreadsheet!J168,"mm/dd/yyyy")) &gt; TODAY(),FALSE,TRUE))</f>
        <v>1</v>
      </c>
      <c r="AP168" s="5" t="b">
        <f>OR(ISBLANK(Spreadsheet!K168),LEN(Spreadsheet!K168)&lt;=100)</f>
        <v>1</v>
      </c>
      <c r="AQ168" s="5" t="b">
        <f t="array" ref="AQ168">IF(OR(AND(ISBLANK(Spreadsheet!L168),ISBLANK(Spreadsheet!C168)),AND(NOT(ISBLANK(Spreadsheet!C168)),NOT(ISBLANK(Spreadsheet!D168)))),TRUE,ISNUMBER(MATCH(TRUE,EXACT(Spreadsheet!L168,MaritalStatus),0)))</f>
        <v>1</v>
      </c>
      <c r="AR168" s="5" t="b">
        <f ca="1">IF(ISERROR(DATEVALUE(TEXT(Spreadsheet!M168,"mm/dd/yyyy")) &gt; TODAY()),IF(ISBLANK(Spreadsheet!M168),TRUE,FALSE),IF(DATEVALUE(TEXT(Spreadsheet!M168,"mm/dd/yyyy")) &gt; TODAY(),FALSE,TRUE))</f>
        <v>1</v>
      </c>
      <c r="AS168" s="5" t="b">
        <f>OR(ISBLANK(Spreadsheet!N168),LEN(Spreadsheet!N168)&lt;=100)</f>
        <v>1</v>
      </c>
      <c r="AT168" s="5" t="b">
        <f>OR(ISBLANK(Spreadsheet!O168),UPPER(Spreadsheet!O168)="YES")</f>
        <v>1</v>
      </c>
      <c r="AU168" s="5" t="b">
        <f>OR(ISBLANK(Spreadsheet!P168),UPPER(Spreadsheet!P168)="YES")</f>
        <v>1</v>
      </c>
      <c r="AV168" s="5" t="b">
        <f t="array" ref="AV168">IF(ISBLANK(Spreadsheet!Q168),TRUE,ISNUMBER(MATCH(TRUE,EXACT(Spreadsheet!Q168,OnGroupsPriorIns),0)))</f>
        <v>1</v>
      </c>
      <c r="AW168" s="5" t="b">
        <f>OR(ISBLANK(Spreadsheet!R168),UPPER(Spreadsheet!R168)="YES")</f>
        <v>1</v>
      </c>
      <c r="AX168" s="5" t="b">
        <f>OR(ISBLANK(Spreadsheet!S168),UPPER(Spreadsheet!S168)="YES")</f>
        <v>1</v>
      </c>
      <c r="AY168" s="5" t="b">
        <f>OR(AND(ISBLANK(Spreadsheet!C168),LEN(Spreadsheet!T168)=0),AND(NOT(ISBLANK(Spreadsheet!C168)),LEN(Spreadsheet!T168)&gt;0,LEN(Spreadsheet!T168)&lt;=50))</f>
        <v>1</v>
      </c>
      <c r="AZ168" s="5" t="b">
        <f>OR(LEN(Spreadsheet!U168)=0,AND(LEN(Spreadsheet!U168)&gt;0,LEN(Spreadsheet!U168)&lt;=50))</f>
        <v>1</v>
      </c>
      <c r="BA168" s="5" t="b">
        <f>OR(AND(ISBLANK(Spreadsheet!C168),LEN(Spreadsheet!V168)=0),AND(NOT(ISBLANK(Spreadsheet!C168)),LEN(Spreadsheet!V168)&gt;0,LEN(Spreadsheet!V168)&lt;=50))</f>
        <v>1</v>
      </c>
      <c r="BB168" s="5" t="b">
        <f t="array" ref="BB168">IF(AND(ISBLANK(Spreadsheet!C168),LEN(Spreadsheet!W168)=0),TRUE,ISNUMBER(MATCH(TRUE,EXACT(Spreadsheet!W168,States),0)))</f>
        <v>1</v>
      </c>
      <c r="BC168" s="5" t="b">
        <f>OR(AND(ISBLANK(Spreadsheet!C168),LEN(Spreadsheet!X168)=0),AND(NOT(ISBLANK(Spreadsheet!C168)),LEN(Spreadsheet!X168)&gt;0,LEN(Spreadsheet!X168)=5,ISNUMBER(VALUE(Spreadsheet!X168))))</f>
        <v>1</v>
      </c>
      <c r="BD168" s="5" t="b">
        <f>OR(ISBLANK(Spreadsheet!Z168),LEN(Spreadsheet!Z168)&lt;=50)</f>
        <v>1</v>
      </c>
      <c r="BE168" s="5" t="b">
        <f>ISBLANK(Spreadsheet!AA168)</f>
        <v>1</v>
      </c>
      <c r="BF168" s="5" t="b">
        <f>ISBLANK(Spreadsheet!AB168)</f>
        <v>1</v>
      </c>
      <c r="BG168" s="5" t="b">
        <f>IF(ISERROR(DATEVALUE(TEXT(Spreadsheet!AC168,"mm/dd/yyyy")) &gt; DATEVALUE(TEXT(Spreadsheet!J168,"mm/dd/yyyy"))),IF(OR(AND(ISBLANK(Spreadsheet!AC168),ISBLANK(Spreadsheet!C168)),AND(NOT(ISBLANK(Spreadsheet!C168)),ISBLANK(Spreadsheet!AC168),NOT(ISBLANK(Spreadsheet!D168)))),TRUE,FALSE),IF(DATEVALUE(TEXT(Spreadsheet!AC168,"mm/dd/yyyy")) &gt; DATEVALUE(TEXT(Spreadsheet!J168,"mm/dd/yyyy")),TRUE,FALSE))</f>
        <v>1</v>
      </c>
      <c r="BH168" s="5" t="b">
        <f>OR(AND(ISBLANK(Spreadsheet!C168),ISBLANK(Spreadsheet!AE168)),AND(NOT(ISBLANK(Spreadsheet!C168)),NOT(ISBLANK(Spreadsheet!D168)),ISBLANK(Spreadsheet!AE168)),AND(NOT(ISBLANK(Spreadsheet!C168)),ISBLANK(Spreadsheet!D168),NOT(ISBLANK(Spreadsheet!AE168)),LEN(Spreadsheet!AE168)&lt;=100))</f>
        <v>1</v>
      </c>
      <c r="BI168" s="5" t="b">
        <f t="array" ref="BI168">IF(ISBLANK(Spreadsheet!AF168),TRUE,ISNUMBER(MATCH(TRUE,EXACT(Spreadsheet!AF168,CobraShortReasons),0)))</f>
        <v>1</v>
      </c>
      <c r="BJ168" s="5" t="b">
        <f ca="1">IF(ISERROR(DATEVALUE(TEXT(Spreadsheet!AG168,"mm/dd/yyyy")) &gt; TODAY()),IF(ISBLANK(Spreadsheet!AG168),TRUE,FALSE),IF(DATEVALUE(TEXT(Spreadsheet!AG168,"mm/dd/yyyy")) &gt; TODAY(),FALSE,TRUE))</f>
        <v>1</v>
      </c>
      <c r="BK168" s="5" t="b">
        <f>OR(ISBLANK(Spreadsheet!AH168),LEN(Spreadsheet!AH168)&lt;=25)</f>
        <v>1</v>
      </c>
      <c r="BL168" s="5" t="b">
        <f t="array" aca="1" ref="BL168" ca="1">IF(ISBLANK(Spreadsheet!AI168),TRUE,ISNUMBER(MATCH(TRUE,EXACT(Spreadsheet!AI168,INDIRECT(Spreadsheet!$D$2)),0)))</f>
        <v>1</v>
      </c>
      <c r="BM168" s="5" t="b">
        <f t="array" aca="1" ref="BM168" ca="1">IF(ISBLANK(Spreadsheet!AJ168),TRUE,ISNUMBER(MATCH(TRUE,EXACT(Spreadsheet!AJ168,INDIRECT(Spreadsheet!BJ168)),0)))</f>
        <v>1</v>
      </c>
      <c r="BN168" s="5" t="b">
        <f t="array" ref="BN168">IF(ISBLANK(Spreadsheet!AK168),TRUE,ISNUMBER(MATCH(TRUE,EXACT(Spreadsheet!AK168,DentalPlans),0)))</f>
        <v>1</v>
      </c>
      <c r="BO168" s="5" t="b">
        <f t="array" aca="1" ref="BO168" ca="1">IF(ISBLANK(Spreadsheet!AL168),TRUE,ISNUMBER(MATCH(TRUE,EXACT(Spreadsheet!AL168,INDIRECT(Spreadsheet!BK168)),0)))</f>
        <v>1</v>
      </c>
      <c r="BP168" s="5" t="b">
        <f t="array" ref="BP168">IF(ISBLANK(Spreadsheet!AM168),TRUE,ISNUMBER(MATCH(TRUE,EXACT(Spreadsheet!AM168,VisionPlans),0)))</f>
        <v>1</v>
      </c>
      <c r="BQ168" s="5" t="b">
        <f t="array" aca="1" ref="BQ168" ca="1">IF(ISBLANK(Spreadsheet!AN168),TRUE,ISNUMBER(MATCH(TRUE,EXACT(Spreadsheet!AN168,INDIRECT(Spreadsheet!BL168)),0)))</f>
        <v>1</v>
      </c>
      <c r="BR168" s="5" t="b">
        <f t="array" ref="BR168">IF(ISBLANK(Spreadsheet!AO168),TRUE,ISNUMBER(MATCH(TRUE,EXACT(Spreadsheet!AO168,LifeBenefitClasses),0)))</f>
        <v>1</v>
      </c>
      <c r="BS168" s="5" t="b">
        <f>IF(OR(ISBLANK(Spreadsheet!AO168), Spreadsheet!AO168="Waive"),IF(ISBLANK(Spreadsheet!AP168),TRUE,FALSE),IF(OR(AND(NOT(ISBLANK(Spreadsheet!AO168)),ISBLANK(Spreadsheet!AP168)),NOT(ISNUMBER(VALUE(Spreadsheet!AP168)))),FALSE,IF(OR(AND(Spreadsheet!AP168&lt;6,MOD(Spreadsheet!AP168*10,5)=0), MOD(Spreadsheet!AP168,5000)=0),TRUE,FALSE)))</f>
        <v>1</v>
      </c>
      <c r="BT168" s="5" t="b">
        <f t="array" ref="BT168">IF(ISBLANK(Spreadsheet!AQ168),TRUE,ISNUMBER(MATCH(TRUE,EXACT(Spreadsheet!AQ168,EnrollWaive),0)))</f>
        <v>1</v>
      </c>
      <c r="BU168" s="5" t="b">
        <f t="array" ref="BU168">IF(ISBLANK(Spreadsheet!AR168),TRUE,ISNUMBER(MATCH(TRUE,EXACT(Spreadsheet!AR168,LifeBenefitClasses),0)))</f>
        <v>1</v>
      </c>
      <c r="BV168" s="5" t="b">
        <f>IF(OR(ISBLANK(Spreadsheet!AR168), Spreadsheet!AR168="Waive"),IF(ISBLANK(Spreadsheet!AS168),TRUE,FALSE),IF(OR(AND(NOT(ISBLANK(Spreadsheet!AR168)),ISBLANK(Spreadsheet!AS168)),NOT(ISNUMBER(VALUE(Spreadsheet!AS168)))),FALSE,IF(OR(AND(Spreadsheet!AS168&lt;6,MOD(Spreadsheet!AS168*10,5)=0), MOD(Spreadsheet!AS168,10000)=0),TRUE,FALSE)))</f>
        <v>1</v>
      </c>
      <c r="BW168" s="5" t="b">
        <f t="array" ref="BW168">IF(ISBLANK(Spreadsheet!AT168),TRUE,ISNUMBER(MATCH(TRUE,EXACT(Spreadsheet!AT168,LifeBenefitClasses),0)))</f>
        <v>1</v>
      </c>
      <c r="BX168" s="5" t="b">
        <f>IF(OR(ISBLANK(Spreadsheet!AT168), Spreadsheet!AT168="Waive"),IF(ISBLANK(Spreadsheet!AU168),TRUE,FALSE),IF(OR(AND(NOT(ISBLANK(Spreadsheet!AT168)),ISBLANK(Spreadsheet!AU168)),NOT(ISNUMBER(VALUE(Spreadsheet!AU168)))),FALSE,IF(AND(NOT(OR(ISBLANK(Spreadsheet!AT168),Spreadsheet!AT168="Waive")),NOT(OR(ISBLANK(Spreadsheet!AR168),Spreadsheet!AR168="Waive")),MOD(Spreadsheet!AU168,5000)=0, Spreadsheet!AU168&lt;=(Spreadsheet!AS168*0.5)),TRUE,FALSE)))</f>
        <v>1</v>
      </c>
      <c r="BY168" s="5" t="b">
        <f t="array" ref="BY168">IF(ISBLANK(Spreadsheet!AV168),TRUE,ISNUMBER(MATCH(TRUE,EXACT(Spreadsheet!AV168,EnrollWaive),0)))</f>
        <v>1</v>
      </c>
      <c r="BZ168" s="5" t="b">
        <f t="array" ref="BZ168">IF(ISBLANK(Spreadsheet!AW168),TRUE,ISNUMBER(MATCH(TRUE,EXACT(Spreadsheet!AW168,LifeBenefitClasses),0)))</f>
        <v>1</v>
      </c>
      <c r="CA168" s="5" t="b">
        <f t="array" ref="CA168">IF(ISBLANK(Spreadsheet!AX168),TRUE,ISNUMBER(MATCH(TRUE,EXACT(Spreadsheet!AX168,LifeBenefitClasses),0)))</f>
        <v>1</v>
      </c>
      <c r="CB168" s="5" t="b">
        <f t="array" ref="CB168">IF(ISBLANK(Spreadsheet!AY168),TRUE,ISNUMBER(MATCH(TRUE,EXACT(Spreadsheet!AY168,LifeBenefitClasses),0)))</f>
        <v>1</v>
      </c>
      <c r="CC168" s="5" t="b">
        <f t="array" ref="CC168">IF(ISBLANK(Spreadsheet!AZ168),TRUE,ISNUMBER(MATCH(TRUE,EXACT(Spreadsheet!AZ168,LifeBenefitClasses),0)))</f>
        <v>1</v>
      </c>
      <c r="CD168" s="5" t="b">
        <f t="array" ref="CD168">IF(ISBLANK(Spreadsheet!BA168),TRUE,ISNUMBER(MATCH(TRUE,EXACT(Spreadsheet!BA168,LifeBenefitClasses),0)))</f>
        <v>1</v>
      </c>
      <c r="CE168" s="5" t="b">
        <f>IF(OR(ISBLANK(Spreadsheet!BA168), Spreadsheet!BA168="Waive"),IF(ISBLANK(Spreadsheet!BB168),TRUE,FALSE),IF(OR(AND(NOT(ISBLANK(Spreadsheet!BA168)),ISBLANK(Spreadsheet!BB168)),NOT(ISNUMBER(VALUE(Spreadsheet!BB168))),ISBLANK(Spreadsheet!BC168),NOT(ISNUMBER(VALUE(Spreadsheet!BC168)))),FALSE,IF(AND(Spreadsheet!BB168&gt;=50000,Spreadsheet!BB168&lt;=250000,MOD(Spreadsheet!BB168,10000)=0,Spreadsheet!BB168&lt;=(10*Spreadsheet!BC168)),TRUE,FALSE)))</f>
        <v>1</v>
      </c>
      <c r="CF168" s="5" t="b">
        <f>IF(NOT(ISBLANK(Spreadsheet!BC168)),AND(ISNUMBER(VALUE(Spreadsheet!BC168)),Spreadsheet!BC168&gt;0),AND(OR(ISBLANK(Spreadsheet!AO168),Spreadsheet!AO168="Waive",AND(NOT(OR(ISBLANK(Spreadsheet!AO168),Spreadsheet!AO168="Waive")),Spreadsheet!AP168&gt;=6)),OR(ISBLANK(Spreadsheet!AR168),AND(NOT(OR(ISBLANK(Spreadsheet!AR168),Spreadsheet!AR168="Waive")),Spreadsheet!AS168&gt;=6)),OR(ISBLANK(Spreadsheet!AW168)),OR(ISBLANK(Spreadsheet!AX168)),OR(ISBLANK(Spreadsheet!AY168)),OR(ISBLANK(Spreadsheet!AZ168)),OR(ISBLANK(Spreadsheet!BA168),Spreadsheet!BA168="Waive")))</f>
        <v>1</v>
      </c>
      <c r="CG168" s="5" t="b">
        <f t="shared" ca="1" si="13"/>
        <v>1</v>
      </c>
    </row>
    <row r="169" spans="8:85" x14ac:dyDescent="0.3">
      <c r="H169" s="5">
        <f t="shared" ca="1" si="10"/>
        <v>2</v>
      </c>
      <c r="I169" s="5" t="str">
        <f t="shared" ca="1" si="11"/>
        <v/>
      </c>
      <c r="J169" s="5" t="str">
        <f>IF(AND(NOT(ISBLANK(Spreadsheet!C169)),ISBLANK(Spreadsheet!D169)),Spreadsheet!F169&amp;" "&amp;Spreadsheet!H169,"")</f>
        <v/>
      </c>
      <c r="K169" s="5">
        <f>IF(AND(NOT(ISBLANK(Spreadsheet!C169)),ISBLANK(Spreadsheet!D169)),COUNTIFS(Spreadsheet!E170:E$786,"=Child",Spreadsheet!C170:C$786, "="&amp;Spreadsheet!C169) + COUNTIFS(Spreadsheet!E170:E$786,"=Step-child",Spreadsheet!C170:C$786, "="&amp;Spreadsheet!C169),0)</f>
        <v>0</v>
      </c>
      <c r="L169" s="5">
        <f>IF(NOT(ISBLANK(J169)),COUNTIFS(Spreadsheet!E170:E$786,"=Wife",Spreadsheet!C170:C$786, "="&amp;Spreadsheet!C169) + COUNTIFS(Spreadsheet!E170:E$786,"=Husband",Spreadsheet!C170:C$786, "="&amp;Spreadsheet!C169),0)</f>
        <v>0</v>
      </c>
      <c r="M169" s="5">
        <f>IF(NOT(ISBLANK(Spreadsheet!AJ169)),VLOOKUP(Spreadsheet!AJ169,'Drop Downs'!$P$2:$R$16,3,FALSE),0)</f>
        <v>0</v>
      </c>
      <c r="N169" s="5">
        <f>IF(NOT(ISBLANK(Spreadsheet!AJ169)), VLOOKUP(Spreadsheet!AJ169,'Drop Downs'!$P$2:$R$16,2,FALSE),0)</f>
        <v>0</v>
      </c>
      <c r="O169" s="5">
        <f>IF(NOT(ISBLANK(Spreadsheet!AL169)),VLOOKUP(Spreadsheet!AL169,'Drop Downs'!$P$2:$R$16,3,FALSE), 0)</f>
        <v>0</v>
      </c>
      <c r="P169" s="5">
        <f>IF(NOT(ISBLANK(Spreadsheet!AL169)),VLOOKUP(Spreadsheet!AL169,'Drop Downs'!$P$2:$R$16,2,FALSE),0)</f>
        <v>0</v>
      </c>
      <c r="Q169" s="5">
        <f>IF(NOT(ISBLANK(Spreadsheet!AN169)),VLOOKUP(Spreadsheet!AN169,'Drop Downs'!$P$2:$R$16,3,FALSE),0)</f>
        <v>0</v>
      </c>
      <c r="R169" s="5">
        <f>IF(NOT(ISBLANK(Spreadsheet!AN169)),VLOOKUP(Spreadsheet!AN169,'Drop Downs'!$P$2:$R$16,2,FALSE),0)</f>
        <v>0</v>
      </c>
      <c r="S169" s="5" t="str">
        <f>IF(OR(M169&gt;K169,N169&gt;L169,O169&gt;K169, Q169&gt;K169,N169&gt;L169, P169&gt;L169, R169&gt;L169),"Member currently has a coverage election over what he/she needs.  Please add more dependents or adjust the coverage election.","")&amp;(IF(AND(NOT(ISBLANK(Spreadsheet!C169)),NOT(ISBLANK(Spreadsheet!D169)),ISBLANK(Spreadsheet!E169)),"Dependent lacks a relationship to member.Please select one from the drop-down.",""))</f>
        <v/>
      </c>
      <c r="T169" s="5" t="b">
        <f t="shared" si="12"/>
        <v>1</v>
      </c>
      <c r="U169" s="5" t="b">
        <f>OR(ISBLANK(Spreadsheet!C169),IF(NOT(ISBLANK(Spreadsheet!D169)),NOT(ISBLANK(Spreadsheet!E169)),TRUE))</f>
        <v>1</v>
      </c>
      <c r="V169" s="5" t="b">
        <f>OR(ISBLANK(Spreadsheet!C169), NOT(ISBLANK(Spreadsheet!I169)))</f>
        <v>1</v>
      </c>
      <c r="W169" s="5" t="b">
        <f>OR(ISBLANK(Spreadsheet!D169),NOT(ISBLANK(Spreadsheet!C169)))</f>
        <v>1</v>
      </c>
      <c r="X169" s="155" t="str">
        <f>REPT("0",MIN(FIND({1,2,3,4,5,6,7,8,9},Spreadsheet!C169&amp;"123456789"))-1)&amp;IF(ISBLANK(Spreadsheet!C169),"",SUMPRODUCT(MID(0&amp;Spreadsheet!C169,LARGE(INDEX(ISNUMBER(--MID(Spreadsheet!C169,ROW($1:$225),1))*
 ROW($1:$225),0),ROW($1:$225))+1,1)*10^ROW($1:$225)/10))</f>
        <v/>
      </c>
      <c r="Y169" s="5" t="b">
        <f>IF(NOT(ISBLANK(Spreadsheet!C169)),IF(AND(ISNUMBER(VALUE(Spreadsheet!C169)), LEN(Spreadsheet!C169)=9),TRUE,FALSE),TRUE)</f>
        <v>1</v>
      </c>
      <c r="Z169" s="155" t="str">
        <f>REPT("0",MIN(FIND({1,2,3,4,5,6,7,8,9},Spreadsheet!D169&amp;"123456789"))-1)&amp;IF(ISBLANK(Spreadsheet!D169),"",SUMPRODUCT(MID(0&amp;Spreadsheet!D169,LARGE(INDEX(ISNUMBER(--MID(Spreadsheet!D169,ROW($1:$225),1))*
 ROW($1:$225),0),ROW($1:$225))+1,1)*10^ROW($1:$225)/10))</f>
        <v/>
      </c>
      <c r="AA169" s="5" t="b">
        <f>IF(AND(NOT(ISBLANK(Spreadsheet!D169)),NOT(ISBLANK(Spreadsheet!C169))),IF(AND(ISNUMBER(VALUE(Spreadsheet!D169)), LEN(Spreadsheet!D169)=9),TRUE,FALSE),IF(AND(NOT(ISBLANK(Spreadsheet!D169)),ISBLANK(Spreadsheet!C169)),FALSE,TRUE))</f>
        <v>1</v>
      </c>
      <c r="AB169" s="5" t="b">
        <f>OR(ISBLANK(Spreadsheet!Y169),IF(NOT(ISBLANK(Spreadsheet!Y169)),LEN(Spreadsheet!Y169)=10,ISNUMBER(VALUE(Spreadsheet!Y169))))</f>
        <v>1</v>
      </c>
      <c r="AC169" s="5" t="b">
        <f>OR(ISBLANK(Spreadsheet!AI169), AND(NOT(ISBLANK(Spreadsheet!AJ169)), NOT(ISNUMBER(SEARCH("Waive",Spreadsheet!AJ169)))))</f>
        <v>1</v>
      </c>
      <c r="AD169" s="5" t="b">
        <f>OR(ISBLANK(Spreadsheet!AK169), AND(NOT(ISBLANK(Spreadsheet!AL169)), NOT(ISNUMBER(SEARCH("Waive",Spreadsheet!AL169)))))</f>
        <v>1</v>
      </c>
      <c r="AE169" s="5" t="b">
        <f>OR(ISBLANK(Spreadsheet!AM169), AND(NOT(ISBLANK(Spreadsheet!AN169)), NOT(ISNUMBER(SEARCH("Waive", Spreadsheet!AN169)))))</f>
        <v>1</v>
      </c>
      <c r="AF169" s="5" t="b">
        <f>OR(ISBLANK(Spreadsheet!C169), NOT(ISBLANK(Spreadsheet!D169)),NOT(ISBLANK(Spreadsheet!L169)))</f>
        <v>1</v>
      </c>
      <c r="AG169" s="5" t="b">
        <f>IF(AND(NOT(ISBLANK(Spreadsheet!C169)), NOT(ISBLANK(Spreadsheet!D169)),Spreadsheet!C169&lt;&gt;Spreadsheet!D169),IF(ISERROR(VLOOKUP(Spreadsheet!C169, Spreadsheet!$C$6:'Spreadsheet'!$C168,1,FALSE)), FALSE, TRUE),TRUE)</f>
        <v>1</v>
      </c>
      <c r="AH169" s="5" t="b">
        <f>Spreadsheet!$B$2=Spreadsheet!AD169</f>
        <v>1</v>
      </c>
      <c r="AI169" s="5" t="b">
        <f>IF(ISBLANK(Spreadsheet!G169),TRUE,IF(OR(LEN(Spreadsheet!G169)&gt;1,ISNUMBER(VALUE(Spreadsheet!G169))),FALSE,TRUE))</f>
        <v>1</v>
      </c>
      <c r="AJ169" s="5" t="b">
        <f>OR(ISBLANK(Spreadsheet!C169), NOT(ISBLANK(Spreadsheet!B169)), NOT(ISBLANK(Spreadsheet!D169)))</f>
        <v>1</v>
      </c>
      <c r="AK169" s="5" t="b">
        <f t="array" ref="AK169">IF(OR(AND(ISBLANK(Spreadsheet!E169),ISBLANK(Spreadsheet!D169),NOT(ISBLANK(Spreadsheet!C169))),AND(ISBLANK(Spreadsheet!E169),ISBLANK(Spreadsheet!D169),ISBLANK(Spreadsheet!C169))),TRUE,ISNUMBER(MATCH(TRUE,EXACT(Spreadsheet!E169,Relationships),0)))</f>
        <v>1</v>
      </c>
      <c r="AL169" s="5" t="b">
        <f>IF(NOT(ISBLANK(Spreadsheet!C169)),IF(OR(ISBLANK(Spreadsheet!F169),LEN(Spreadsheet!F169)&gt;40),FALSE,TRUE),TRUE)</f>
        <v>1</v>
      </c>
      <c r="AM169" s="5" t="b">
        <f>IF(NOT(ISBLANK(Spreadsheet!C169)),IF(OR(ISBLANK(Spreadsheet!H169),LEN(Spreadsheet!H169)&gt;40),FALSE,TRUE),TRUE)</f>
        <v>1</v>
      </c>
      <c r="AN169" s="5" t="b">
        <f t="array" ref="AN169">IF(ISBLANK(Spreadsheet!I169),TRUE,ISNUMBER(MATCH(TRUE,EXACT(Spreadsheet!I169,GenderValues),0)))</f>
        <v>1</v>
      </c>
      <c r="AO169" s="5" t="b">
        <f ca="1">IF(ISERROR(DATEVALUE(TEXT(Spreadsheet!J169,"mm/dd/yyyy")) &gt; TODAY()),IF(AND(ISBLANK(Spreadsheet!J169),ISBLANK(Spreadsheet!C169)),TRUE,FALSE),IF(DATEVALUE(TEXT(Spreadsheet!J169,"mm/dd/yyyy")) &gt; TODAY(),FALSE,TRUE))</f>
        <v>1</v>
      </c>
      <c r="AP169" s="5" t="b">
        <f>OR(ISBLANK(Spreadsheet!K169),LEN(Spreadsheet!K169)&lt;=100)</f>
        <v>1</v>
      </c>
      <c r="AQ169" s="5" t="b">
        <f t="array" ref="AQ169">IF(OR(AND(ISBLANK(Spreadsheet!L169),ISBLANK(Spreadsheet!C169)),AND(NOT(ISBLANK(Spreadsheet!C169)),NOT(ISBLANK(Spreadsheet!D169)))),TRUE,ISNUMBER(MATCH(TRUE,EXACT(Spreadsheet!L169,MaritalStatus),0)))</f>
        <v>1</v>
      </c>
      <c r="AR169" s="5" t="b">
        <f ca="1">IF(ISERROR(DATEVALUE(TEXT(Spreadsheet!M169,"mm/dd/yyyy")) &gt; TODAY()),IF(ISBLANK(Spreadsheet!M169),TRUE,FALSE),IF(DATEVALUE(TEXT(Spreadsheet!M169,"mm/dd/yyyy")) &gt; TODAY(),FALSE,TRUE))</f>
        <v>1</v>
      </c>
      <c r="AS169" s="5" t="b">
        <f>OR(ISBLANK(Spreadsheet!N169),LEN(Spreadsheet!N169)&lt;=100)</f>
        <v>1</v>
      </c>
      <c r="AT169" s="5" t="b">
        <f>OR(ISBLANK(Spreadsheet!O169),UPPER(Spreadsheet!O169)="YES")</f>
        <v>1</v>
      </c>
      <c r="AU169" s="5" t="b">
        <f>OR(ISBLANK(Spreadsheet!P169),UPPER(Spreadsheet!P169)="YES")</f>
        <v>1</v>
      </c>
      <c r="AV169" s="5" t="b">
        <f t="array" ref="AV169">IF(ISBLANK(Spreadsheet!Q169),TRUE,ISNUMBER(MATCH(TRUE,EXACT(Spreadsheet!Q169,OnGroupsPriorIns),0)))</f>
        <v>1</v>
      </c>
      <c r="AW169" s="5" t="b">
        <f>OR(ISBLANK(Spreadsheet!R169),UPPER(Spreadsheet!R169)="YES")</f>
        <v>1</v>
      </c>
      <c r="AX169" s="5" t="b">
        <f>OR(ISBLANK(Spreadsheet!S169),UPPER(Spreadsheet!S169)="YES")</f>
        <v>1</v>
      </c>
      <c r="AY169" s="5" t="b">
        <f>OR(AND(ISBLANK(Spreadsheet!C169),LEN(Spreadsheet!T169)=0),AND(NOT(ISBLANK(Spreadsheet!C169)),LEN(Spreadsheet!T169)&gt;0,LEN(Spreadsheet!T169)&lt;=50))</f>
        <v>1</v>
      </c>
      <c r="AZ169" s="5" t="b">
        <f>OR(LEN(Spreadsheet!U169)=0,AND(LEN(Spreadsheet!U169)&gt;0,LEN(Spreadsheet!U169)&lt;=50))</f>
        <v>1</v>
      </c>
      <c r="BA169" s="5" t="b">
        <f>OR(AND(ISBLANK(Spreadsheet!C169),LEN(Spreadsheet!V169)=0),AND(NOT(ISBLANK(Spreadsheet!C169)),LEN(Spreadsheet!V169)&gt;0,LEN(Spreadsheet!V169)&lt;=50))</f>
        <v>1</v>
      </c>
      <c r="BB169" s="5" t="b">
        <f t="array" ref="BB169">IF(AND(ISBLANK(Spreadsheet!C169),LEN(Spreadsheet!W169)=0),TRUE,ISNUMBER(MATCH(TRUE,EXACT(Spreadsheet!W169,States),0)))</f>
        <v>1</v>
      </c>
      <c r="BC169" s="5" t="b">
        <f>OR(AND(ISBLANK(Spreadsheet!C169),LEN(Spreadsheet!X169)=0),AND(NOT(ISBLANK(Spreadsheet!C169)),LEN(Spreadsheet!X169)&gt;0,LEN(Spreadsheet!X169)=5,ISNUMBER(VALUE(Spreadsheet!X169))))</f>
        <v>1</v>
      </c>
      <c r="BD169" s="5" t="b">
        <f>OR(ISBLANK(Spreadsheet!Z169),LEN(Spreadsheet!Z169)&lt;=50)</f>
        <v>1</v>
      </c>
      <c r="BE169" s="5" t="b">
        <f>ISBLANK(Spreadsheet!AA169)</f>
        <v>1</v>
      </c>
      <c r="BF169" s="5" t="b">
        <f>ISBLANK(Spreadsheet!AB169)</f>
        <v>1</v>
      </c>
      <c r="BG169" s="5" t="b">
        <f>IF(ISERROR(DATEVALUE(TEXT(Spreadsheet!AC169,"mm/dd/yyyy")) &gt; DATEVALUE(TEXT(Spreadsheet!J169,"mm/dd/yyyy"))),IF(OR(AND(ISBLANK(Spreadsheet!AC169),ISBLANK(Spreadsheet!C169)),AND(NOT(ISBLANK(Spreadsheet!C169)),ISBLANK(Spreadsheet!AC169),NOT(ISBLANK(Spreadsheet!D169)))),TRUE,FALSE),IF(DATEVALUE(TEXT(Spreadsheet!AC169,"mm/dd/yyyy")) &gt; DATEVALUE(TEXT(Spreadsheet!J169,"mm/dd/yyyy")),TRUE,FALSE))</f>
        <v>1</v>
      </c>
      <c r="BH169" s="5" t="b">
        <f>OR(AND(ISBLANK(Spreadsheet!C169),ISBLANK(Spreadsheet!AE169)),AND(NOT(ISBLANK(Spreadsheet!C169)),NOT(ISBLANK(Spreadsheet!D169)),ISBLANK(Spreadsheet!AE169)),AND(NOT(ISBLANK(Spreadsheet!C169)),ISBLANK(Spreadsheet!D169),NOT(ISBLANK(Spreadsheet!AE169)),LEN(Spreadsheet!AE169)&lt;=100))</f>
        <v>1</v>
      </c>
      <c r="BI169" s="5" t="b">
        <f t="array" ref="BI169">IF(ISBLANK(Spreadsheet!AF169),TRUE,ISNUMBER(MATCH(TRUE,EXACT(Spreadsheet!AF169,CobraShortReasons),0)))</f>
        <v>1</v>
      </c>
      <c r="BJ169" s="5" t="b">
        <f ca="1">IF(ISERROR(DATEVALUE(TEXT(Spreadsheet!AG169,"mm/dd/yyyy")) &gt; TODAY()),IF(ISBLANK(Spreadsheet!AG169),TRUE,FALSE),IF(DATEVALUE(TEXT(Spreadsheet!AG169,"mm/dd/yyyy")) &gt; TODAY(),FALSE,TRUE))</f>
        <v>1</v>
      </c>
      <c r="BK169" s="5" t="b">
        <f>OR(ISBLANK(Spreadsheet!AH169),LEN(Spreadsheet!AH169)&lt;=25)</f>
        <v>1</v>
      </c>
      <c r="BL169" s="5" t="b">
        <f t="array" aca="1" ref="BL169" ca="1">IF(ISBLANK(Spreadsheet!AI169),TRUE,ISNUMBER(MATCH(TRUE,EXACT(Spreadsheet!AI169,INDIRECT(Spreadsheet!$D$2)),0)))</f>
        <v>1</v>
      </c>
      <c r="BM169" s="5" t="b">
        <f t="array" aca="1" ref="BM169" ca="1">IF(ISBLANK(Spreadsheet!AJ169),TRUE,ISNUMBER(MATCH(TRUE,EXACT(Spreadsheet!AJ169,INDIRECT(Spreadsheet!BJ169)),0)))</f>
        <v>1</v>
      </c>
      <c r="BN169" s="5" t="b">
        <f t="array" ref="BN169">IF(ISBLANK(Spreadsheet!AK169),TRUE,ISNUMBER(MATCH(TRUE,EXACT(Spreadsheet!AK169,DentalPlans),0)))</f>
        <v>1</v>
      </c>
      <c r="BO169" s="5" t="b">
        <f t="array" aca="1" ref="BO169" ca="1">IF(ISBLANK(Spreadsheet!AL169),TRUE,ISNUMBER(MATCH(TRUE,EXACT(Spreadsheet!AL169,INDIRECT(Spreadsheet!BK169)),0)))</f>
        <v>1</v>
      </c>
      <c r="BP169" s="5" t="b">
        <f t="array" ref="BP169">IF(ISBLANK(Spreadsheet!AM169),TRUE,ISNUMBER(MATCH(TRUE,EXACT(Spreadsheet!AM169,VisionPlans),0)))</f>
        <v>1</v>
      </c>
      <c r="BQ169" s="5" t="b">
        <f t="array" aca="1" ref="BQ169" ca="1">IF(ISBLANK(Spreadsheet!AN169),TRUE,ISNUMBER(MATCH(TRUE,EXACT(Spreadsheet!AN169,INDIRECT(Spreadsheet!BL169)),0)))</f>
        <v>1</v>
      </c>
      <c r="BR169" s="5" t="b">
        <f t="array" ref="BR169">IF(ISBLANK(Spreadsheet!AO169),TRUE,ISNUMBER(MATCH(TRUE,EXACT(Spreadsheet!AO169,LifeBenefitClasses),0)))</f>
        <v>1</v>
      </c>
      <c r="BS169" s="5" t="b">
        <f>IF(OR(ISBLANK(Spreadsheet!AO169), Spreadsheet!AO169="Waive"),IF(ISBLANK(Spreadsheet!AP169),TRUE,FALSE),IF(OR(AND(NOT(ISBLANK(Spreadsheet!AO169)),ISBLANK(Spreadsheet!AP169)),NOT(ISNUMBER(VALUE(Spreadsheet!AP169)))),FALSE,IF(OR(AND(Spreadsheet!AP169&lt;6,MOD(Spreadsheet!AP169*10,5)=0), MOD(Spreadsheet!AP169,5000)=0),TRUE,FALSE)))</f>
        <v>1</v>
      </c>
      <c r="BT169" s="5" t="b">
        <f t="array" ref="BT169">IF(ISBLANK(Spreadsheet!AQ169),TRUE,ISNUMBER(MATCH(TRUE,EXACT(Spreadsheet!AQ169,EnrollWaive),0)))</f>
        <v>1</v>
      </c>
      <c r="BU169" s="5" t="b">
        <f t="array" ref="BU169">IF(ISBLANK(Spreadsheet!AR169),TRUE,ISNUMBER(MATCH(TRUE,EXACT(Spreadsheet!AR169,LifeBenefitClasses),0)))</f>
        <v>1</v>
      </c>
      <c r="BV169" s="5" t="b">
        <f>IF(OR(ISBLANK(Spreadsheet!AR169), Spreadsheet!AR169="Waive"),IF(ISBLANK(Spreadsheet!AS169),TRUE,FALSE),IF(OR(AND(NOT(ISBLANK(Spreadsheet!AR169)),ISBLANK(Spreadsheet!AS169)),NOT(ISNUMBER(VALUE(Spreadsheet!AS169)))),FALSE,IF(OR(AND(Spreadsheet!AS169&lt;6,MOD(Spreadsheet!AS169*10,5)=0), MOD(Spreadsheet!AS169,10000)=0),TRUE,FALSE)))</f>
        <v>1</v>
      </c>
      <c r="BW169" s="5" t="b">
        <f t="array" ref="BW169">IF(ISBLANK(Spreadsheet!AT169),TRUE,ISNUMBER(MATCH(TRUE,EXACT(Spreadsheet!AT169,LifeBenefitClasses),0)))</f>
        <v>1</v>
      </c>
      <c r="BX169" s="5" t="b">
        <f>IF(OR(ISBLANK(Spreadsheet!AT169), Spreadsheet!AT169="Waive"),IF(ISBLANK(Spreadsheet!AU169),TRUE,FALSE),IF(OR(AND(NOT(ISBLANK(Spreadsheet!AT169)),ISBLANK(Spreadsheet!AU169)),NOT(ISNUMBER(VALUE(Spreadsheet!AU169)))),FALSE,IF(AND(NOT(OR(ISBLANK(Spreadsheet!AT169),Spreadsheet!AT169="Waive")),NOT(OR(ISBLANK(Spreadsheet!AR169),Spreadsheet!AR169="Waive")),MOD(Spreadsheet!AU169,5000)=0, Spreadsheet!AU169&lt;=(Spreadsheet!AS169*0.5)),TRUE,FALSE)))</f>
        <v>1</v>
      </c>
      <c r="BY169" s="5" t="b">
        <f t="array" ref="BY169">IF(ISBLANK(Spreadsheet!AV169),TRUE,ISNUMBER(MATCH(TRUE,EXACT(Spreadsheet!AV169,EnrollWaive),0)))</f>
        <v>1</v>
      </c>
      <c r="BZ169" s="5" t="b">
        <f t="array" ref="BZ169">IF(ISBLANK(Spreadsheet!AW169),TRUE,ISNUMBER(MATCH(TRUE,EXACT(Spreadsheet!AW169,LifeBenefitClasses),0)))</f>
        <v>1</v>
      </c>
      <c r="CA169" s="5" t="b">
        <f t="array" ref="CA169">IF(ISBLANK(Spreadsheet!AX169),TRUE,ISNUMBER(MATCH(TRUE,EXACT(Spreadsheet!AX169,LifeBenefitClasses),0)))</f>
        <v>1</v>
      </c>
      <c r="CB169" s="5" t="b">
        <f t="array" ref="CB169">IF(ISBLANK(Spreadsheet!AY169),TRUE,ISNUMBER(MATCH(TRUE,EXACT(Spreadsheet!AY169,LifeBenefitClasses),0)))</f>
        <v>1</v>
      </c>
      <c r="CC169" s="5" t="b">
        <f t="array" ref="CC169">IF(ISBLANK(Spreadsheet!AZ169),TRUE,ISNUMBER(MATCH(TRUE,EXACT(Spreadsheet!AZ169,LifeBenefitClasses),0)))</f>
        <v>1</v>
      </c>
      <c r="CD169" s="5" t="b">
        <f t="array" ref="CD169">IF(ISBLANK(Spreadsheet!BA169),TRUE,ISNUMBER(MATCH(TRUE,EXACT(Spreadsheet!BA169,LifeBenefitClasses),0)))</f>
        <v>1</v>
      </c>
      <c r="CE169" s="5" t="b">
        <f>IF(OR(ISBLANK(Spreadsheet!BA169), Spreadsheet!BA169="Waive"),IF(ISBLANK(Spreadsheet!BB169),TRUE,FALSE),IF(OR(AND(NOT(ISBLANK(Spreadsheet!BA169)),ISBLANK(Spreadsheet!BB169)),NOT(ISNUMBER(VALUE(Spreadsheet!BB169))),ISBLANK(Spreadsheet!BC169),NOT(ISNUMBER(VALUE(Spreadsheet!BC169)))),FALSE,IF(AND(Spreadsheet!BB169&gt;=50000,Spreadsheet!BB169&lt;=250000,MOD(Spreadsheet!BB169,10000)=0,Spreadsheet!BB169&lt;=(10*Spreadsheet!BC169)),TRUE,FALSE)))</f>
        <v>1</v>
      </c>
      <c r="CF169" s="5" t="b">
        <f>IF(NOT(ISBLANK(Spreadsheet!BC169)),AND(ISNUMBER(VALUE(Spreadsheet!BC169)),Spreadsheet!BC169&gt;0),AND(OR(ISBLANK(Spreadsheet!AO169),Spreadsheet!AO169="Waive",AND(NOT(OR(ISBLANK(Spreadsheet!AO169),Spreadsheet!AO169="Waive")),Spreadsheet!AP169&gt;=6)),OR(ISBLANK(Spreadsheet!AR169),AND(NOT(OR(ISBLANK(Spreadsheet!AR169),Spreadsheet!AR169="Waive")),Spreadsheet!AS169&gt;=6)),OR(ISBLANK(Spreadsheet!AW169)),OR(ISBLANK(Spreadsheet!AX169)),OR(ISBLANK(Spreadsheet!AY169)),OR(ISBLANK(Spreadsheet!AZ169)),OR(ISBLANK(Spreadsheet!BA169),Spreadsheet!BA169="Waive")))</f>
        <v>1</v>
      </c>
      <c r="CG169" s="5" t="b">
        <f t="shared" ca="1" si="13"/>
        <v>1</v>
      </c>
    </row>
    <row r="170" spans="8:85" x14ac:dyDescent="0.3">
      <c r="H170" s="5">
        <f t="shared" ca="1" si="10"/>
        <v>2</v>
      </c>
      <c r="I170" s="5" t="str">
        <f t="shared" ca="1" si="11"/>
        <v/>
      </c>
      <c r="J170" s="5" t="str">
        <f>IF(AND(NOT(ISBLANK(Spreadsheet!C170)),ISBLANK(Spreadsheet!D170)),Spreadsheet!F170&amp;" "&amp;Spreadsheet!H170,"")</f>
        <v/>
      </c>
      <c r="K170" s="5">
        <f>IF(AND(NOT(ISBLANK(Spreadsheet!C170)),ISBLANK(Spreadsheet!D170)),COUNTIFS(Spreadsheet!E171:E$786,"=Child",Spreadsheet!C171:C$786, "="&amp;Spreadsheet!C170) + COUNTIFS(Spreadsheet!E171:E$786,"=Step-child",Spreadsheet!C171:C$786, "="&amp;Spreadsheet!C170),0)</f>
        <v>0</v>
      </c>
      <c r="L170" s="5">
        <f>IF(NOT(ISBLANK(J170)),COUNTIFS(Spreadsheet!E171:E$786,"=Wife",Spreadsheet!C171:C$786, "="&amp;Spreadsheet!C170) + COUNTIFS(Spreadsheet!E171:E$786,"=Husband",Spreadsheet!C171:C$786, "="&amp;Spreadsheet!C170),0)</f>
        <v>0</v>
      </c>
      <c r="M170" s="5">
        <f>IF(NOT(ISBLANK(Spreadsheet!AJ170)),VLOOKUP(Spreadsheet!AJ170,'Drop Downs'!$P$2:$R$16,3,FALSE),0)</f>
        <v>0</v>
      </c>
      <c r="N170" s="5">
        <f>IF(NOT(ISBLANK(Spreadsheet!AJ170)), VLOOKUP(Spreadsheet!AJ170,'Drop Downs'!$P$2:$R$16,2,FALSE),0)</f>
        <v>0</v>
      </c>
      <c r="O170" s="5">
        <f>IF(NOT(ISBLANK(Spreadsheet!AL170)),VLOOKUP(Spreadsheet!AL170,'Drop Downs'!$P$2:$R$16,3,FALSE), 0)</f>
        <v>0</v>
      </c>
      <c r="P170" s="5">
        <f>IF(NOT(ISBLANK(Spreadsheet!AL170)),VLOOKUP(Spreadsheet!AL170,'Drop Downs'!$P$2:$R$16,2,FALSE),0)</f>
        <v>0</v>
      </c>
      <c r="Q170" s="5">
        <f>IF(NOT(ISBLANK(Spreadsheet!AN170)),VLOOKUP(Spreadsheet!AN170,'Drop Downs'!$P$2:$R$16,3,FALSE),0)</f>
        <v>0</v>
      </c>
      <c r="R170" s="5">
        <f>IF(NOT(ISBLANK(Spreadsheet!AN170)),VLOOKUP(Spreadsheet!AN170,'Drop Downs'!$P$2:$R$16,2,FALSE),0)</f>
        <v>0</v>
      </c>
      <c r="S170" s="5" t="str">
        <f>IF(OR(M170&gt;K170,N170&gt;L170,O170&gt;K170, Q170&gt;K170,N170&gt;L170, P170&gt;L170, R170&gt;L170),"Member currently has a coverage election over what he/she needs.  Please add more dependents or adjust the coverage election.","")&amp;(IF(AND(NOT(ISBLANK(Spreadsheet!C170)),NOT(ISBLANK(Spreadsheet!D170)),ISBLANK(Spreadsheet!E170)),"Dependent lacks a relationship to member.Please select one from the drop-down.",""))</f>
        <v/>
      </c>
      <c r="T170" s="5" t="b">
        <f t="shared" si="12"/>
        <v>1</v>
      </c>
      <c r="U170" s="5" t="b">
        <f>OR(ISBLANK(Spreadsheet!C170),IF(NOT(ISBLANK(Spreadsheet!D170)),NOT(ISBLANK(Spreadsheet!E170)),TRUE))</f>
        <v>1</v>
      </c>
      <c r="V170" s="5" t="b">
        <f>OR(ISBLANK(Spreadsheet!C170), NOT(ISBLANK(Spreadsheet!I170)))</f>
        <v>1</v>
      </c>
      <c r="W170" s="5" t="b">
        <f>OR(ISBLANK(Spreadsheet!D170),NOT(ISBLANK(Spreadsheet!C170)))</f>
        <v>1</v>
      </c>
      <c r="X170" s="155" t="str">
        <f>REPT("0",MIN(FIND({1,2,3,4,5,6,7,8,9},Spreadsheet!C170&amp;"123456789"))-1)&amp;IF(ISBLANK(Spreadsheet!C170),"",SUMPRODUCT(MID(0&amp;Spreadsheet!C170,LARGE(INDEX(ISNUMBER(--MID(Spreadsheet!C170,ROW($1:$225),1))*
 ROW($1:$225),0),ROW($1:$225))+1,1)*10^ROW($1:$225)/10))</f>
        <v/>
      </c>
      <c r="Y170" s="5" t="b">
        <f>IF(NOT(ISBLANK(Spreadsheet!C170)),IF(AND(ISNUMBER(VALUE(Spreadsheet!C170)), LEN(Spreadsheet!C170)=9),TRUE,FALSE),TRUE)</f>
        <v>1</v>
      </c>
      <c r="Z170" s="155" t="str">
        <f>REPT("0",MIN(FIND({1,2,3,4,5,6,7,8,9},Spreadsheet!D170&amp;"123456789"))-1)&amp;IF(ISBLANK(Spreadsheet!D170),"",SUMPRODUCT(MID(0&amp;Spreadsheet!D170,LARGE(INDEX(ISNUMBER(--MID(Spreadsheet!D170,ROW($1:$225),1))*
 ROW($1:$225),0),ROW($1:$225))+1,1)*10^ROW($1:$225)/10))</f>
        <v/>
      </c>
      <c r="AA170" s="5" t="b">
        <f>IF(AND(NOT(ISBLANK(Spreadsheet!D170)),NOT(ISBLANK(Spreadsheet!C170))),IF(AND(ISNUMBER(VALUE(Spreadsheet!D170)), LEN(Spreadsheet!D170)=9),TRUE,FALSE),IF(AND(NOT(ISBLANK(Spreadsheet!D170)),ISBLANK(Spreadsheet!C170)),FALSE,TRUE))</f>
        <v>1</v>
      </c>
      <c r="AB170" s="5" t="b">
        <f>OR(ISBLANK(Spreadsheet!Y170),IF(NOT(ISBLANK(Spreadsheet!Y170)),LEN(Spreadsheet!Y170)=10,ISNUMBER(VALUE(Spreadsheet!Y170))))</f>
        <v>1</v>
      </c>
      <c r="AC170" s="5" t="b">
        <f>OR(ISBLANK(Spreadsheet!AI170), AND(NOT(ISBLANK(Spreadsheet!AJ170)), NOT(ISNUMBER(SEARCH("Waive",Spreadsheet!AJ170)))))</f>
        <v>1</v>
      </c>
      <c r="AD170" s="5" t="b">
        <f>OR(ISBLANK(Spreadsheet!AK170), AND(NOT(ISBLANK(Spreadsheet!AL170)), NOT(ISNUMBER(SEARCH("Waive",Spreadsheet!AL170)))))</f>
        <v>1</v>
      </c>
      <c r="AE170" s="5" t="b">
        <f>OR(ISBLANK(Spreadsheet!AM170), AND(NOT(ISBLANK(Spreadsheet!AN170)), NOT(ISNUMBER(SEARCH("Waive", Spreadsheet!AN170)))))</f>
        <v>1</v>
      </c>
      <c r="AF170" s="5" t="b">
        <f>OR(ISBLANK(Spreadsheet!C170), NOT(ISBLANK(Spreadsheet!D170)),NOT(ISBLANK(Spreadsheet!L170)))</f>
        <v>1</v>
      </c>
      <c r="AG170" s="5" t="b">
        <f>IF(AND(NOT(ISBLANK(Spreadsheet!C170)), NOT(ISBLANK(Spreadsheet!D170)),Spreadsheet!C170&lt;&gt;Spreadsheet!D170),IF(ISERROR(VLOOKUP(Spreadsheet!C170, Spreadsheet!$C$6:'Spreadsheet'!$C169,1,FALSE)), FALSE, TRUE),TRUE)</f>
        <v>1</v>
      </c>
      <c r="AH170" s="5" t="b">
        <f>Spreadsheet!$B$2=Spreadsheet!AD170</f>
        <v>1</v>
      </c>
      <c r="AI170" s="5" t="b">
        <f>IF(ISBLANK(Spreadsheet!G170),TRUE,IF(OR(LEN(Spreadsheet!G170)&gt;1,ISNUMBER(VALUE(Spreadsheet!G170))),FALSE,TRUE))</f>
        <v>1</v>
      </c>
      <c r="AJ170" s="5" t="b">
        <f>OR(ISBLANK(Spreadsheet!C170), NOT(ISBLANK(Spreadsheet!B170)), NOT(ISBLANK(Spreadsheet!D170)))</f>
        <v>1</v>
      </c>
      <c r="AK170" s="5" t="b">
        <f t="array" ref="AK170">IF(OR(AND(ISBLANK(Spreadsheet!E170),ISBLANK(Spreadsheet!D170),NOT(ISBLANK(Spreadsheet!C170))),AND(ISBLANK(Spreadsheet!E170),ISBLANK(Spreadsheet!D170),ISBLANK(Spreadsheet!C170))),TRUE,ISNUMBER(MATCH(TRUE,EXACT(Spreadsheet!E170,Relationships),0)))</f>
        <v>1</v>
      </c>
      <c r="AL170" s="5" t="b">
        <f>IF(NOT(ISBLANK(Spreadsheet!C170)),IF(OR(ISBLANK(Spreadsheet!F170),LEN(Spreadsheet!F170)&gt;40),FALSE,TRUE),TRUE)</f>
        <v>1</v>
      </c>
      <c r="AM170" s="5" t="b">
        <f>IF(NOT(ISBLANK(Spreadsheet!C170)),IF(OR(ISBLANK(Spreadsheet!H170),LEN(Spreadsheet!H170)&gt;40),FALSE,TRUE),TRUE)</f>
        <v>1</v>
      </c>
      <c r="AN170" s="5" t="b">
        <f t="array" ref="AN170">IF(ISBLANK(Spreadsheet!I170),TRUE,ISNUMBER(MATCH(TRUE,EXACT(Spreadsheet!I170,GenderValues),0)))</f>
        <v>1</v>
      </c>
      <c r="AO170" s="5" t="b">
        <f ca="1">IF(ISERROR(DATEVALUE(TEXT(Spreadsheet!J170,"mm/dd/yyyy")) &gt; TODAY()),IF(AND(ISBLANK(Spreadsheet!J170),ISBLANK(Spreadsheet!C170)),TRUE,FALSE),IF(DATEVALUE(TEXT(Spreadsheet!J170,"mm/dd/yyyy")) &gt; TODAY(),FALSE,TRUE))</f>
        <v>1</v>
      </c>
      <c r="AP170" s="5" t="b">
        <f>OR(ISBLANK(Spreadsheet!K170),LEN(Spreadsheet!K170)&lt;=100)</f>
        <v>1</v>
      </c>
      <c r="AQ170" s="5" t="b">
        <f t="array" ref="AQ170">IF(OR(AND(ISBLANK(Spreadsheet!L170),ISBLANK(Spreadsheet!C170)),AND(NOT(ISBLANK(Spreadsheet!C170)),NOT(ISBLANK(Spreadsheet!D170)))),TRUE,ISNUMBER(MATCH(TRUE,EXACT(Spreadsheet!L170,MaritalStatus),0)))</f>
        <v>1</v>
      </c>
      <c r="AR170" s="5" t="b">
        <f ca="1">IF(ISERROR(DATEVALUE(TEXT(Spreadsheet!M170,"mm/dd/yyyy")) &gt; TODAY()),IF(ISBLANK(Spreadsheet!M170),TRUE,FALSE),IF(DATEVALUE(TEXT(Spreadsheet!M170,"mm/dd/yyyy")) &gt; TODAY(),FALSE,TRUE))</f>
        <v>1</v>
      </c>
      <c r="AS170" s="5" t="b">
        <f>OR(ISBLANK(Spreadsheet!N170),LEN(Spreadsheet!N170)&lt;=100)</f>
        <v>1</v>
      </c>
      <c r="AT170" s="5" t="b">
        <f>OR(ISBLANK(Spreadsheet!O170),UPPER(Spreadsheet!O170)="YES")</f>
        <v>1</v>
      </c>
      <c r="AU170" s="5" t="b">
        <f>OR(ISBLANK(Spreadsheet!P170),UPPER(Spreadsheet!P170)="YES")</f>
        <v>1</v>
      </c>
      <c r="AV170" s="5" t="b">
        <f t="array" ref="AV170">IF(ISBLANK(Spreadsheet!Q170),TRUE,ISNUMBER(MATCH(TRUE,EXACT(Spreadsheet!Q170,OnGroupsPriorIns),0)))</f>
        <v>1</v>
      </c>
      <c r="AW170" s="5" t="b">
        <f>OR(ISBLANK(Spreadsheet!R170),UPPER(Spreadsheet!R170)="YES")</f>
        <v>1</v>
      </c>
      <c r="AX170" s="5" t="b">
        <f>OR(ISBLANK(Spreadsheet!S170),UPPER(Spreadsheet!S170)="YES")</f>
        <v>1</v>
      </c>
      <c r="AY170" s="5" t="b">
        <f>OR(AND(ISBLANK(Spreadsheet!C170),LEN(Spreadsheet!T170)=0),AND(NOT(ISBLANK(Spreadsheet!C170)),LEN(Spreadsheet!T170)&gt;0,LEN(Spreadsheet!T170)&lt;=50))</f>
        <v>1</v>
      </c>
      <c r="AZ170" s="5" t="b">
        <f>OR(LEN(Spreadsheet!U170)=0,AND(LEN(Spreadsheet!U170)&gt;0,LEN(Spreadsheet!U170)&lt;=50))</f>
        <v>1</v>
      </c>
      <c r="BA170" s="5" t="b">
        <f>OR(AND(ISBLANK(Spreadsheet!C170),LEN(Spreadsheet!V170)=0),AND(NOT(ISBLANK(Spreadsheet!C170)),LEN(Spreadsheet!V170)&gt;0,LEN(Spreadsheet!V170)&lt;=50))</f>
        <v>1</v>
      </c>
      <c r="BB170" s="5" t="b">
        <f t="array" ref="BB170">IF(AND(ISBLANK(Spreadsheet!C170),LEN(Spreadsheet!W170)=0),TRUE,ISNUMBER(MATCH(TRUE,EXACT(Spreadsheet!W170,States),0)))</f>
        <v>1</v>
      </c>
      <c r="BC170" s="5" t="b">
        <f>OR(AND(ISBLANK(Spreadsheet!C170),LEN(Spreadsheet!X170)=0),AND(NOT(ISBLANK(Spreadsheet!C170)),LEN(Spreadsheet!X170)&gt;0,LEN(Spreadsheet!X170)=5,ISNUMBER(VALUE(Spreadsheet!X170))))</f>
        <v>1</v>
      </c>
      <c r="BD170" s="5" t="b">
        <f>OR(ISBLANK(Spreadsheet!Z170),LEN(Spreadsheet!Z170)&lt;=50)</f>
        <v>1</v>
      </c>
      <c r="BE170" s="5" t="b">
        <f>ISBLANK(Spreadsheet!AA170)</f>
        <v>1</v>
      </c>
      <c r="BF170" s="5" t="b">
        <f>ISBLANK(Spreadsheet!AB170)</f>
        <v>1</v>
      </c>
      <c r="BG170" s="5" t="b">
        <f>IF(ISERROR(DATEVALUE(TEXT(Spreadsheet!AC170,"mm/dd/yyyy")) &gt; DATEVALUE(TEXT(Spreadsheet!J170,"mm/dd/yyyy"))),IF(OR(AND(ISBLANK(Spreadsheet!AC170),ISBLANK(Spreadsheet!C170)),AND(NOT(ISBLANK(Spreadsheet!C170)),ISBLANK(Spreadsheet!AC170),NOT(ISBLANK(Spreadsheet!D170)))),TRUE,FALSE),IF(DATEVALUE(TEXT(Spreadsheet!AC170,"mm/dd/yyyy")) &gt; DATEVALUE(TEXT(Spreadsheet!J170,"mm/dd/yyyy")),TRUE,FALSE))</f>
        <v>1</v>
      </c>
      <c r="BH170" s="5" t="b">
        <f>OR(AND(ISBLANK(Spreadsheet!C170),ISBLANK(Spreadsheet!AE170)),AND(NOT(ISBLANK(Spreadsheet!C170)),NOT(ISBLANK(Spreadsheet!D170)),ISBLANK(Spreadsheet!AE170)),AND(NOT(ISBLANK(Spreadsheet!C170)),ISBLANK(Spreadsheet!D170),NOT(ISBLANK(Spreadsheet!AE170)),LEN(Spreadsheet!AE170)&lt;=100))</f>
        <v>1</v>
      </c>
      <c r="BI170" s="5" t="b">
        <f t="array" ref="BI170">IF(ISBLANK(Spreadsheet!AF170),TRUE,ISNUMBER(MATCH(TRUE,EXACT(Spreadsheet!AF170,CobraShortReasons),0)))</f>
        <v>1</v>
      </c>
      <c r="BJ170" s="5" t="b">
        <f ca="1">IF(ISERROR(DATEVALUE(TEXT(Spreadsheet!AG170,"mm/dd/yyyy")) &gt; TODAY()),IF(ISBLANK(Spreadsheet!AG170),TRUE,FALSE),IF(DATEVALUE(TEXT(Spreadsheet!AG170,"mm/dd/yyyy")) &gt; TODAY(),FALSE,TRUE))</f>
        <v>1</v>
      </c>
      <c r="BK170" s="5" t="b">
        <f>OR(ISBLANK(Spreadsheet!AH170),LEN(Spreadsheet!AH170)&lt;=25)</f>
        <v>1</v>
      </c>
      <c r="BL170" s="5" t="b">
        <f t="array" aca="1" ref="BL170" ca="1">IF(ISBLANK(Spreadsheet!AI170),TRUE,ISNUMBER(MATCH(TRUE,EXACT(Spreadsheet!AI170,INDIRECT(Spreadsheet!$D$2)),0)))</f>
        <v>1</v>
      </c>
      <c r="BM170" s="5" t="b">
        <f t="array" aca="1" ref="BM170" ca="1">IF(ISBLANK(Spreadsheet!AJ170),TRUE,ISNUMBER(MATCH(TRUE,EXACT(Spreadsheet!AJ170,INDIRECT(Spreadsheet!BJ170)),0)))</f>
        <v>1</v>
      </c>
      <c r="BN170" s="5" t="b">
        <f t="array" ref="BN170">IF(ISBLANK(Spreadsheet!AK170),TRUE,ISNUMBER(MATCH(TRUE,EXACT(Spreadsheet!AK170,DentalPlans),0)))</f>
        <v>1</v>
      </c>
      <c r="BO170" s="5" t="b">
        <f t="array" aca="1" ref="BO170" ca="1">IF(ISBLANK(Spreadsheet!AL170),TRUE,ISNUMBER(MATCH(TRUE,EXACT(Spreadsheet!AL170,INDIRECT(Spreadsheet!BK170)),0)))</f>
        <v>1</v>
      </c>
      <c r="BP170" s="5" t="b">
        <f t="array" ref="BP170">IF(ISBLANK(Spreadsheet!AM170),TRUE,ISNUMBER(MATCH(TRUE,EXACT(Spreadsheet!AM170,VisionPlans),0)))</f>
        <v>1</v>
      </c>
      <c r="BQ170" s="5" t="b">
        <f t="array" aca="1" ref="BQ170" ca="1">IF(ISBLANK(Spreadsheet!AN170),TRUE,ISNUMBER(MATCH(TRUE,EXACT(Spreadsheet!AN170,INDIRECT(Spreadsheet!BL170)),0)))</f>
        <v>1</v>
      </c>
      <c r="BR170" s="5" t="b">
        <f t="array" ref="BR170">IF(ISBLANK(Spreadsheet!AO170),TRUE,ISNUMBER(MATCH(TRUE,EXACT(Spreadsheet!AO170,LifeBenefitClasses),0)))</f>
        <v>1</v>
      </c>
      <c r="BS170" s="5" t="b">
        <f>IF(OR(ISBLANK(Spreadsheet!AO170), Spreadsheet!AO170="Waive"),IF(ISBLANK(Spreadsheet!AP170),TRUE,FALSE),IF(OR(AND(NOT(ISBLANK(Spreadsheet!AO170)),ISBLANK(Spreadsheet!AP170)),NOT(ISNUMBER(VALUE(Spreadsheet!AP170)))),FALSE,IF(OR(AND(Spreadsheet!AP170&lt;6,MOD(Spreadsheet!AP170*10,5)=0), MOD(Spreadsheet!AP170,5000)=0),TRUE,FALSE)))</f>
        <v>1</v>
      </c>
      <c r="BT170" s="5" t="b">
        <f t="array" ref="BT170">IF(ISBLANK(Spreadsheet!AQ170),TRUE,ISNUMBER(MATCH(TRUE,EXACT(Spreadsheet!AQ170,EnrollWaive),0)))</f>
        <v>1</v>
      </c>
      <c r="BU170" s="5" t="b">
        <f t="array" ref="BU170">IF(ISBLANK(Spreadsheet!AR170),TRUE,ISNUMBER(MATCH(TRUE,EXACT(Spreadsheet!AR170,LifeBenefitClasses),0)))</f>
        <v>1</v>
      </c>
      <c r="BV170" s="5" t="b">
        <f>IF(OR(ISBLANK(Spreadsheet!AR170), Spreadsheet!AR170="Waive"),IF(ISBLANK(Spreadsheet!AS170),TRUE,FALSE),IF(OR(AND(NOT(ISBLANK(Spreadsheet!AR170)),ISBLANK(Spreadsheet!AS170)),NOT(ISNUMBER(VALUE(Spreadsheet!AS170)))),FALSE,IF(OR(AND(Spreadsheet!AS170&lt;6,MOD(Spreadsheet!AS170*10,5)=0), MOD(Spreadsheet!AS170,10000)=0),TRUE,FALSE)))</f>
        <v>1</v>
      </c>
      <c r="BW170" s="5" t="b">
        <f t="array" ref="BW170">IF(ISBLANK(Spreadsheet!AT170),TRUE,ISNUMBER(MATCH(TRUE,EXACT(Spreadsheet!AT170,LifeBenefitClasses),0)))</f>
        <v>1</v>
      </c>
      <c r="BX170" s="5" t="b">
        <f>IF(OR(ISBLANK(Spreadsheet!AT170), Spreadsheet!AT170="Waive"),IF(ISBLANK(Spreadsheet!AU170),TRUE,FALSE),IF(OR(AND(NOT(ISBLANK(Spreadsheet!AT170)),ISBLANK(Spreadsheet!AU170)),NOT(ISNUMBER(VALUE(Spreadsheet!AU170)))),FALSE,IF(AND(NOT(OR(ISBLANK(Spreadsheet!AT170),Spreadsheet!AT170="Waive")),NOT(OR(ISBLANK(Spreadsheet!AR170),Spreadsheet!AR170="Waive")),MOD(Spreadsheet!AU170,5000)=0, Spreadsheet!AU170&lt;=(Spreadsheet!AS170*0.5)),TRUE,FALSE)))</f>
        <v>1</v>
      </c>
      <c r="BY170" s="5" t="b">
        <f t="array" ref="BY170">IF(ISBLANK(Spreadsheet!AV170),TRUE,ISNUMBER(MATCH(TRUE,EXACT(Spreadsheet!AV170,EnrollWaive),0)))</f>
        <v>1</v>
      </c>
      <c r="BZ170" s="5" t="b">
        <f t="array" ref="BZ170">IF(ISBLANK(Spreadsheet!AW170),TRUE,ISNUMBER(MATCH(TRUE,EXACT(Spreadsheet!AW170,LifeBenefitClasses),0)))</f>
        <v>1</v>
      </c>
      <c r="CA170" s="5" t="b">
        <f t="array" ref="CA170">IF(ISBLANK(Spreadsheet!AX170),TRUE,ISNUMBER(MATCH(TRUE,EXACT(Spreadsheet!AX170,LifeBenefitClasses),0)))</f>
        <v>1</v>
      </c>
      <c r="CB170" s="5" t="b">
        <f t="array" ref="CB170">IF(ISBLANK(Spreadsheet!AY170),TRUE,ISNUMBER(MATCH(TRUE,EXACT(Spreadsheet!AY170,LifeBenefitClasses),0)))</f>
        <v>1</v>
      </c>
      <c r="CC170" s="5" t="b">
        <f t="array" ref="CC170">IF(ISBLANK(Spreadsheet!AZ170),TRUE,ISNUMBER(MATCH(TRUE,EXACT(Spreadsheet!AZ170,LifeBenefitClasses),0)))</f>
        <v>1</v>
      </c>
      <c r="CD170" s="5" t="b">
        <f t="array" ref="CD170">IF(ISBLANK(Spreadsheet!BA170),TRUE,ISNUMBER(MATCH(TRUE,EXACT(Spreadsheet!BA170,LifeBenefitClasses),0)))</f>
        <v>1</v>
      </c>
      <c r="CE170" s="5" t="b">
        <f>IF(OR(ISBLANK(Spreadsheet!BA170), Spreadsheet!BA170="Waive"),IF(ISBLANK(Spreadsheet!BB170),TRUE,FALSE),IF(OR(AND(NOT(ISBLANK(Spreadsheet!BA170)),ISBLANK(Spreadsheet!BB170)),NOT(ISNUMBER(VALUE(Spreadsheet!BB170))),ISBLANK(Spreadsheet!BC170),NOT(ISNUMBER(VALUE(Spreadsheet!BC170)))),FALSE,IF(AND(Spreadsheet!BB170&gt;=50000,Spreadsheet!BB170&lt;=250000,MOD(Spreadsheet!BB170,10000)=0,Spreadsheet!BB170&lt;=(10*Spreadsheet!BC170)),TRUE,FALSE)))</f>
        <v>1</v>
      </c>
      <c r="CF170" s="5" t="b">
        <f>IF(NOT(ISBLANK(Spreadsheet!BC170)),AND(ISNUMBER(VALUE(Spreadsheet!BC170)),Spreadsheet!BC170&gt;0),AND(OR(ISBLANK(Spreadsheet!AO170),Spreadsheet!AO170="Waive",AND(NOT(OR(ISBLANK(Spreadsheet!AO170),Spreadsheet!AO170="Waive")),Spreadsheet!AP170&gt;=6)),OR(ISBLANK(Spreadsheet!AR170),AND(NOT(OR(ISBLANK(Spreadsheet!AR170),Spreadsheet!AR170="Waive")),Spreadsheet!AS170&gt;=6)),OR(ISBLANK(Spreadsheet!AW170)),OR(ISBLANK(Spreadsheet!AX170)),OR(ISBLANK(Spreadsheet!AY170)),OR(ISBLANK(Spreadsheet!AZ170)),OR(ISBLANK(Spreadsheet!BA170),Spreadsheet!BA170="Waive")))</f>
        <v>1</v>
      </c>
      <c r="CG170" s="5" t="b">
        <f t="shared" ca="1" si="13"/>
        <v>1</v>
      </c>
    </row>
    <row r="171" spans="8:85" x14ac:dyDescent="0.3">
      <c r="H171" s="5">
        <f t="shared" ca="1" si="10"/>
        <v>2</v>
      </c>
      <c r="I171" s="5" t="str">
        <f t="shared" ca="1" si="11"/>
        <v/>
      </c>
      <c r="J171" s="5" t="str">
        <f>IF(AND(NOT(ISBLANK(Spreadsheet!C171)),ISBLANK(Spreadsheet!D171)),Spreadsheet!F171&amp;" "&amp;Spreadsheet!H171,"")</f>
        <v/>
      </c>
      <c r="K171" s="5">
        <f>IF(AND(NOT(ISBLANK(Spreadsheet!C171)),ISBLANK(Spreadsheet!D171)),COUNTIFS(Spreadsheet!E172:E$786,"=Child",Spreadsheet!C172:C$786, "="&amp;Spreadsheet!C171) + COUNTIFS(Spreadsheet!E172:E$786,"=Step-child",Spreadsheet!C172:C$786, "="&amp;Spreadsheet!C171),0)</f>
        <v>0</v>
      </c>
      <c r="L171" s="5">
        <f>IF(NOT(ISBLANK(J171)),COUNTIFS(Spreadsheet!E172:E$786,"=Wife",Spreadsheet!C172:C$786, "="&amp;Spreadsheet!C171) + COUNTIFS(Spreadsheet!E172:E$786,"=Husband",Spreadsheet!C172:C$786, "="&amp;Spreadsheet!C171),0)</f>
        <v>0</v>
      </c>
      <c r="M171" s="5">
        <f>IF(NOT(ISBLANK(Spreadsheet!AJ171)),VLOOKUP(Spreadsheet!AJ171,'Drop Downs'!$P$2:$R$16,3,FALSE),0)</f>
        <v>0</v>
      </c>
      <c r="N171" s="5">
        <f>IF(NOT(ISBLANK(Spreadsheet!AJ171)), VLOOKUP(Spreadsheet!AJ171,'Drop Downs'!$P$2:$R$16,2,FALSE),0)</f>
        <v>0</v>
      </c>
      <c r="O171" s="5">
        <f>IF(NOT(ISBLANK(Spreadsheet!AL171)),VLOOKUP(Spreadsheet!AL171,'Drop Downs'!$P$2:$R$16,3,FALSE), 0)</f>
        <v>0</v>
      </c>
      <c r="P171" s="5">
        <f>IF(NOT(ISBLANK(Spreadsheet!AL171)),VLOOKUP(Spreadsheet!AL171,'Drop Downs'!$P$2:$R$16,2,FALSE),0)</f>
        <v>0</v>
      </c>
      <c r="Q171" s="5">
        <f>IF(NOT(ISBLANK(Spreadsheet!AN171)),VLOOKUP(Spreadsheet!AN171,'Drop Downs'!$P$2:$R$16,3,FALSE),0)</f>
        <v>0</v>
      </c>
      <c r="R171" s="5">
        <f>IF(NOT(ISBLANK(Spreadsheet!AN171)),VLOOKUP(Spreadsheet!AN171,'Drop Downs'!$P$2:$R$16,2,FALSE),0)</f>
        <v>0</v>
      </c>
      <c r="S171" s="5" t="str">
        <f>IF(OR(M171&gt;K171,N171&gt;L171,O171&gt;K171, Q171&gt;K171,N171&gt;L171, P171&gt;L171, R171&gt;L171),"Member currently has a coverage election over what he/she needs.  Please add more dependents or adjust the coverage election.","")&amp;(IF(AND(NOT(ISBLANK(Spreadsheet!C171)),NOT(ISBLANK(Spreadsheet!D171)),ISBLANK(Spreadsheet!E171)),"Dependent lacks a relationship to member.Please select one from the drop-down.",""))</f>
        <v/>
      </c>
      <c r="T171" s="5" t="b">
        <f t="shared" si="12"/>
        <v>1</v>
      </c>
      <c r="U171" s="5" t="b">
        <f>OR(ISBLANK(Spreadsheet!C171),IF(NOT(ISBLANK(Spreadsheet!D171)),NOT(ISBLANK(Spreadsheet!E171)),TRUE))</f>
        <v>1</v>
      </c>
      <c r="V171" s="5" t="b">
        <f>OR(ISBLANK(Spreadsheet!C171), NOT(ISBLANK(Spreadsheet!I171)))</f>
        <v>1</v>
      </c>
      <c r="W171" s="5" t="b">
        <f>OR(ISBLANK(Spreadsheet!D171),NOT(ISBLANK(Spreadsheet!C171)))</f>
        <v>1</v>
      </c>
      <c r="X171" s="155" t="str">
        <f>REPT("0",MIN(FIND({1,2,3,4,5,6,7,8,9},Spreadsheet!C171&amp;"123456789"))-1)&amp;IF(ISBLANK(Spreadsheet!C171),"",SUMPRODUCT(MID(0&amp;Spreadsheet!C171,LARGE(INDEX(ISNUMBER(--MID(Spreadsheet!C171,ROW($1:$225),1))*
 ROW($1:$225),0),ROW($1:$225))+1,1)*10^ROW($1:$225)/10))</f>
        <v/>
      </c>
      <c r="Y171" s="5" t="b">
        <f>IF(NOT(ISBLANK(Spreadsheet!C171)),IF(AND(ISNUMBER(VALUE(Spreadsheet!C171)), LEN(Spreadsheet!C171)=9),TRUE,FALSE),TRUE)</f>
        <v>1</v>
      </c>
      <c r="Z171" s="155" t="str">
        <f>REPT("0",MIN(FIND({1,2,3,4,5,6,7,8,9},Spreadsheet!D171&amp;"123456789"))-1)&amp;IF(ISBLANK(Spreadsheet!D171),"",SUMPRODUCT(MID(0&amp;Spreadsheet!D171,LARGE(INDEX(ISNUMBER(--MID(Spreadsheet!D171,ROW($1:$225),1))*
 ROW($1:$225),0),ROW($1:$225))+1,1)*10^ROW($1:$225)/10))</f>
        <v/>
      </c>
      <c r="AA171" s="5" t="b">
        <f>IF(AND(NOT(ISBLANK(Spreadsheet!D171)),NOT(ISBLANK(Spreadsheet!C171))),IF(AND(ISNUMBER(VALUE(Spreadsheet!D171)), LEN(Spreadsheet!D171)=9),TRUE,FALSE),IF(AND(NOT(ISBLANK(Spreadsheet!D171)),ISBLANK(Spreadsheet!C171)),FALSE,TRUE))</f>
        <v>1</v>
      </c>
      <c r="AB171" s="5" t="b">
        <f>OR(ISBLANK(Spreadsheet!Y171),IF(NOT(ISBLANK(Spreadsheet!Y171)),LEN(Spreadsheet!Y171)=10,ISNUMBER(VALUE(Spreadsheet!Y171))))</f>
        <v>1</v>
      </c>
      <c r="AC171" s="5" t="b">
        <f>OR(ISBLANK(Spreadsheet!AI171), AND(NOT(ISBLANK(Spreadsheet!AJ171)), NOT(ISNUMBER(SEARCH("Waive",Spreadsheet!AJ171)))))</f>
        <v>1</v>
      </c>
      <c r="AD171" s="5" t="b">
        <f>OR(ISBLANK(Spreadsheet!AK171), AND(NOT(ISBLANK(Spreadsheet!AL171)), NOT(ISNUMBER(SEARCH("Waive",Spreadsheet!AL171)))))</f>
        <v>1</v>
      </c>
      <c r="AE171" s="5" t="b">
        <f>OR(ISBLANK(Spreadsheet!AM171), AND(NOT(ISBLANK(Spreadsheet!AN171)), NOT(ISNUMBER(SEARCH("Waive", Spreadsheet!AN171)))))</f>
        <v>1</v>
      </c>
      <c r="AF171" s="5" t="b">
        <f>OR(ISBLANK(Spreadsheet!C171), NOT(ISBLANK(Spreadsheet!D171)),NOT(ISBLANK(Spreadsheet!L171)))</f>
        <v>1</v>
      </c>
      <c r="AG171" s="5" t="b">
        <f>IF(AND(NOT(ISBLANK(Spreadsheet!C171)), NOT(ISBLANK(Spreadsheet!D171)),Spreadsheet!C171&lt;&gt;Spreadsheet!D171),IF(ISERROR(VLOOKUP(Spreadsheet!C171, Spreadsheet!$C$6:'Spreadsheet'!$C170,1,FALSE)), FALSE, TRUE),TRUE)</f>
        <v>1</v>
      </c>
      <c r="AH171" s="5" t="b">
        <f>Spreadsheet!$B$2=Spreadsheet!AD171</f>
        <v>1</v>
      </c>
      <c r="AI171" s="5" t="b">
        <f>IF(ISBLANK(Spreadsheet!G171),TRUE,IF(OR(LEN(Spreadsheet!G171)&gt;1,ISNUMBER(VALUE(Spreadsheet!G171))),FALSE,TRUE))</f>
        <v>1</v>
      </c>
      <c r="AJ171" s="5" t="b">
        <f>OR(ISBLANK(Spreadsheet!C171), NOT(ISBLANK(Spreadsheet!B171)), NOT(ISBLANK(Spreadsheet!D171)))</f>
        <v>1</v>
      </c>
      <c r="AK171" s="5" t="b">
        <f t="array" ref="AK171">IF(OR(AND(ISBLANK(Spreadsheet!E171),ISBLANK(Spreadsheet!D171),NOT(ISBLANK(Spreadsheet!C171))),AND(ISBLANK(Spreadsheet!E171),ISBLANK(Spreadsheet!D171),ISBLANK(Spreadsheet!C171))),TRUE,ISNUMBER(MATCH(TRUE,EXACT(Spreadsheet!E171,Relationships),0)))</f>
        <v>1</v>
      </c>
      <c r="AL171" s="5" t="b">
        <f>IF(NOT(ISBLANK(Spreadsheet!C171)),IF(OR(ISBLANK(Spreadsheet!F171),LEN(Spreadsheet!F171)&gt;40),FALSE,TRUE),TRUE)</f>
        <v>1</v>
      </c>
      <c r="AM171" s="5" t="b">
        <f>IF(NOT(ISBLANK(Spreadsheet!C171)),IF(OR(ISBLANK(Spreadsheet!H171),LEN(Spreadsheet!H171)&gt;40),FALSE,TRUE),TRUE)</f>
        <v>1</v>
      </c>
      <c r="AN171" s="5" t="b">
        <f t="array" ref="AN171">IF(ISBLANK(Spreadsheet!I171),TRUE,ISNUMBER(MATCH(TRUE,EXACT(Spreadsheet!I171,GenderValues),0)))</f>
        <v>1</v>
      </c>
      <c r="AO171" s="5" t="b">
        <f ca="1">IF(ISERROR(DATEVALUE(TEXT(Spreadsheet!J171,"mm/dd/yyyy")) &gt; TODAY()),IF(AND(ISBLANK(Spreadsheet!J171),ISBLANK(Spreadsheet!C171)),TRUE,FALSE),IF(DATEVALUE(TEXT(Spreadsheet!J171,"mm/dd/yyyy")) &gt; TODAY(),FALSE,TRUE))</f>
        <v>1</v>
      </c>
      <c r="AP171" s="5" t="b">
        <f>OR(ISBLANK(Spreadsheet!K171),LEN(Spreadsheet!K171)&lt;=100)</f>
        <v>1</v>
      </c>
      <c r="AQ171" s="5" t="b">
        <f t="array" ref="AQ171">IF(OR(AND(ISBLANK(Spreadsheet!L171),ISBLANK(Spreadsheet!C171)),AND(NOT(ISBLANK(Spreadsheet!C171)),NOT(ISBLANK(Spreadsheet!D171)))),TRUE,ISNUMBER(MATCH(TRUE,EXACT(Spreadsheet!L171,MaritalStatus),0)))</f>
        <v>1</v>
      </c>
      <c r="AR171" s="5" t="b">
        <f ca="1">IF(ISERROR(DATEVALUE(TEXT(Spreadsheet!M171,"mm/dd/yyyy")) &gt; TODAY()),IF(ISBLANK(Spreadsheet!M171),TRUE,FALSE),IF(DATEVALUE(TEXT(Spreadsheet!M171,"mm/dd/yyyy")) &gt; TODAY(),FALSE,TRUE))</f>
        <v>1</v>
      </c>
      <c r="AS171" s="5" t="b">
        <f>OR(ISBLANK(Spreadsheet!N171),LEN(Spreadsheet!N171)&lt;=100)</f>
        <v>1</v>
      </c>
      <c r="AT171" s="5" t="b">
        <f>OR(ISBLANK(Spreadsheet!O171),UPPER(Spreadsheet!O171)="YES")</f>
        <v>1</v>
      </c>
      <c r="AU171" s="5" t="b">
        <f>OR(ISBLANK(Spreadsheet!P171),UPPER(Spreadsheet!P171)="YES")</f>
        <v>1</v>
      </c>
      <c r="AV171" s="5" t="b">
        <f t="array" ref="AV171">IF(ISBLANK(Spreadsheet!Q171),TRUE,ISNUMBER(MATCH(TRUE,EXACT(Spreadsheet!Q171,OnGroupsPriorIns),0)))</f>
        <v>1</v>
      </c>
      <c r="AW171" s="5" t="b">
        <f>OR(ISBLANK(Spreadsheet!R171),UPPER(Spreadsheet!R171)="YES")</f>
        <v>1</v>
      </c>
      <c r="AX171" s="5" t="b">
        <f>OR(ISBLANK(Spreadsheet!S171),UPPER(Spreadsheet!S171)="YES")</f>
        <v>1</v>
      </c>
      <c r="AY171" s="5" t="b">
        <f>OR(AND(ISBLANK(Spreadsheet!C171),LEN(Spreadsheet!T171)=0),AND(NOT(ISBLANK(Spreadsheet!C171)),LEN(Spreadsheet!T171)&gt;0,LEN(Spreadsheet!T171)&lt;=50))</f>
        <v>1</v>
      </c>
      <c r="AZ171" s="5" t="b">
        <f>OR(LEN(Spreadsheet!U171)=0,AND(LEN(Spreadsheet!U171)&gt;0,LEN(Spreadsheet!U171)&lt;=50))</f>
        <v>1</v>
      </c>
      <c r="BA171" s="5" t="b">
        <f>OR(AND(ISBLANK(Spreadsheet!C171),LEN(Spreadsheet!V171)=0),AND(NOT(ISBLANK(Spreadsheet!C171)),LEN(Spreadsheet!V171)&gt;0,LEN(Spreadsheet!V171)&lt;=50))</f>
        <v>1</v>
      </c>
      <c r="BB171" s="5" t="b">
        <f t="array" ref="BB171">IF(AND(ISBLANK(Spreadsheet!C171),LEN(Spreadsheet!W171)=0),TRUE,ISNUMBER(MATCH(TRUE,EXACT(Spreadsheet!W171,States),0)))</f>
        <v>1</v>
      </c>
      <c r="BC171" s="5" t="b">
        <f>OR(AND(ISBLANK(Spreadsheet!C171),LEN(Spreadsheet!X171)=0),AND(NOT(ISBLANK(Spreadsheet!C171)),LEN(Spreadsheet!X171)&gt;0,LEN(Spreadsheet!X171)=5,ISNUMBER(VALUE(Spreadsheet!X171))))</f>
        <v>1</v>
      </c>
      <c r="BD171" s="5" t="b">
        <f>OR(ISBLANK(Spreadsheet!Z171),LEN(Spreadsheet!Z171)&lt;=50)</f>
        <v>1</v>
      </c>
      <c r="BE171" s="5" t="b">
        <f>ISBLANK(Spreadsheet!AA171)</f>
        <v>1</v>
      </c>
      <c r="BF171" s="5" t="b">
        <f>ISBLANK(Spreadsheet!AB171)</f>
        <v>1</v>
      </c>
      <c r="BG171" s="5" t="b">
        <f>IF(ISERROR(DATEVALUE(TEXT(Spreadsheet!AC171,"mm/dd/yyyy")) &gt; DATEVALUE(TEXT(Spreadsheet!J171,"mm/dd/yyyy"))),IF(OR(AND(ISBLANK(Spreadsheet!AC171),ISBLANK(Spreadsheet!C171)),AND(NOT(ISBLANK(Spreadsheet!C171)),ISBLANK(Spreadsheet!AC171),NOT(ISBLANK(Spreadsheet!D171)))),TRUE,FALSE),IF(DATEVALUE(TEXT(Spreadsheet!AC171,"mm/dd/yyyy")) &gt; DATEVALUE(TEXT(Spreadsheet!J171,"mm/dd/yyyy")),TRUE,FALSE))</f>
        <v>1</v>
      </c>
      <c r="BH171" s="5" t="b">
        <f>OR(AND(ISBLANK(Spreadsheet!C171),ISBLANK(Spreadsheet!AE171)),AND(NOT(ISBLANK(Spreadsheet!C171)),NOT(ISBLANK(Spreadsheet!D171)),ISBLANK(Spreadsheet!AE171)),AND(NOT(ISBLANK(Spreadsheet!C171)),ISBLANK(Spreadsheet!D171),NOT(ISBLANK(Spreadsheet!AE171)),LEN(Spreadsheet!AE171)&lt;=100))</f>
        <v>1</v>
      </c>
      <c r="BI171" s="5" t="b">
        <f t="array" ref="BI171">IF(ISBLANK(Spreadsheet!AF171),TRUE,ISNUMBER(MATCH(TRUE,EXACT(Spreadsheet!AF171,CobraShortReasons),0)))</f>
        <v>1</v>
      </c>
      <c r="BJ171" s="5" t="b">
        <f ca="1">IF(ISERROR(DATEVALUE(TEXT(Spreadsheet!AG171,"mm/dd/yyyy")) &gt; TODAY()),IF(ISBLANK(Spreadsheet!AG171),TRUE,FALSE),IF(DATEVALUE(TEXT(Spreadsheet!AG171,"mm/dd/yyyy")) &gt; TODAY(),FALSE,TRUE))</f>
        <v>1</v>
      </c>
      <c r="BK171" s="5" t="b">
        <f>OR(ISBLANK(Spreadsheet!AH171),LEN(Spreadsheet!AH171)&lt;=25)</f>
        <v>1</v>
      </c>
      <c r="BL171" s="5" t="b">
        <f t="array" aca="1" ref="BL171" ca="1">IF(ISBLANK(Spreadsheet!AI171),TRUE,ISNUMBER(MATCH(TRUE,EXACT(Spreadsheet!AI171,INDIRECT(Spreadsheet!$D$2)),0)))</f>
        <v>1</v>
      </c>
      <c r="BM171" s="5" t="b">
        <f t="array" aca="1" ref="BM171" ca="1">IF(ISBLANK(Spreadsheet!AJ171),TRUE,ISNUMBER(MATCH(TRUE,EXACT(Spreadsheet!AJ171,INDIRECT(Spreadsheet!BJ171)),0)))</f>
        <v>1</v>
      </c>
      <c r="BN171" s="5" t="b">
        <f t="array" ref="BN171">IF(ISBLANK(Spreadsheet!AK171),TRUE,ISNUMBER(MATCH(TRUE,EXACT(Spreadsheet!AK171,DentalPlans),0)))</f>
        <v>1</v>
      </c>
      <c r="BO171" s="5" t="b">
        <f t="array" aca="1" ref="BO171" ca="1">IF(ISBLANK(Spreadsheet!AL171),TRUE,ISNUMBER(MATCH(TRUE,EXACT(Spreadsheet!AL171,INDIRECT(Spreadsheet!BK171)),0)))</f>
        <v>1</v>
      </c>
      <c r="BP171" s="5" t="b">
        <f t="array" ref="BP171">IF(ISBLANK(Spreadsheet!AM171),TRUE,ISNUMBER(MATCH(TRUE,EXACT(Spreadsheet!AM171,VisionPlans),0)))</f>
        <v>1</v>
      </c>
      <c r="BQ171" s="5" t="b">
        <f t="array" aca="1" ref="BQ171" ca="1">IF(ISBLANK(Spreadsheet!AN171),TRUE,ISNUMBER(MATCH(TRUE,EXACT(Spreadsheet!AN171,INDIRECT(Spreadsheet!BL171)),0)))</f>
        <v>1</v>
      </c>
      <c r="BR171" s="5" t="b">
        <f t="array" ref="BR171">IF(ISBLANK(Spreadsheet!AO171),TRUE,ISNUMBER(MATCH(TRUE,EXACT(Spreadsheet!AO171,LifeBenefitClasses),0)))</f>
        <v>1</v>
      </c>
      <c r="BS171" s="5" t="b">
        <f>IF(OR(ISBLANK(Spreadsheet!AO171), Spreadsheet!AO171="Waive"),IF(ISBLANK(Spreadsheet!AP171),TRUE,FALSE),IF(OR(AND(NOT(ISBLANK(Spreadsheet!AO171)),ISBLANK(Spreadsheet!AP171)),NOT(ISNUMBER(VALUE(Spreadsheet!AP171)))),FALSE,IF(OR(AND(Spreadsheet!AP171&lt;6,MOD(Spreadsheet!AP171*10,5)=0), MOD(Spreadsheet!AP171,5000)=0),TRUE,FALSE)))</f>
        <v>1</v>
      </c>
      <c r="BT171" s="5" t="b">
        <f t="array" ref="BT171">IF(ISBLANK(Spreadsheet!AQ171),TRUE,ISNUMBER(MATCH(TRUE,EXACT(Spreadsheet!AQ171,EnrollWaive),0)))</f>
        <v>1</v>
      </c>
      <c r="BU171" s="5" t="b">
        <f t="array" ref="BU171">IF(ISBLANK(Spreadsheet!AR171),TRUE,ISNUMBER(MATCH(TRUE,EXACT(Spreadsheet!AR171,LifeBenefitClasses),0)))</f>
        <v>1</v>
      </c>
      <c r="BV171" s="5" t="b">
        <f>IF(OR(ISBLANK(Spreadsheet!AR171), Spreadsheet!AR171="Waive"),IF(ISBLANK(Spreadsheet!AS171),TRUE,FALSE),IF(OR(AND(NOT(ISBLANK(Spreadsheet!AR171)),ISBLANK(Spreadsheet!AS171)),NOT(ISNUMBER(VALUE(Spreadsheet!AS171)))),FALSE,IF(OR(AND(Spreadsheet!AS171&lt;6,MOD(Spreadsheet!AS171*10,5)=0), MOD(Spreadsheet!AS171,10000)=0),TRUE,FALSE)))</f>
        <v>1</v>
      </c>
      <c r="BW171" s="5" t="b">
        <f t="array" ref="BW171">IF(ISBLANK(Spreadsheet!AT171),TRUE,ISNUMBER(MATCH(TRUE,EXACT(Spreadsheet!AT171,LifeBenefitClasses),0)))</f>
        <v>1</v>
      </c>
      <c r="BX171" s="5" t="b">
        <f>IF(OR(ISBLANK(Spreadsheet!AT171), Spreadsheet!AT171="Waive"),IF(ISBLANK(Spreadsheet!AU171),TRUE,FALSE),IF(OR(AND(NOT(ISBLANK(Spreadsheet!AT171)),ISBLANK(Spreadsheet!AU171)),NOT(ISNUMBER(VALUE(Spreadsheet!AU171)))),FALSE,IF(AND(NOT(OR(ISBLANK(Spreadsheet!AT171),Spreadsheet!AT171="Waive")),NOT(OR(ISBLANK(Spreadsheet!AR171),Spreadsheet!AR171="Waive")),MOD(Spreadsheet!AU171,5000)=0, Spreadsheet!AU171&lt;=(Spreadsheet!AS171*0.5)),TRUE,FALSE)))</f>
        <v>1</v>
      </c>
      <c r="BY171" s="5" t="b">
        <f t="array" ref="BY171">IF(ISBLANK(Spreadsheet!AV171),TRUE,ISNUMBER(MATCH(TRUE,EXACT(Spreadsheet!AV171,EnrollWaive),0)))</f>
        <v>1</v>
      </c>
      <c r="BZ171" s="5" t="b">
        <f t="array" ref="BZ171">IF(ISBLANK(Spreadsheet!AW171),TRUE,ISNUMBER(MATCH(TRUE,EXACT(Spreadsheet!AW171,LifeBenefitClasses),0)))</f>
        <v>1</v>
      </c>
      <c r="CA171" s="5" t="b">
        <f t="array" ref="CA171">IF(ISBLANK(Spreadsheet!AX171),TRUE,ISNUMBER(MATCH(TRUE,EXACT(Spreadsheet!AX171,LifeBenefitClasses),0)))</f>
        <v>1</v>
      </c>
      <c r="CB171" s="5" t="b">
        <f t="array" ref="CB171">IF(ISBLANK(Spreadsheet!AY171),TRUE,ISNUMBER(MATCH(TRUE,EXACT(Spreadsheet!AY171,LifeBenefitClasses),0)))</f>
        <v>1</v>
      </c>
      <c r="CC171" s="5" t="b">
        <f t="array" ref="CC171">IF(ISBLANK(Spreadsheet!AZ171),TRUE,ISNUMBER(MATCH(TRUE,EXACT(Spreadsheet!AZ171,LifeBenefitClasses),0)))</f>
        <v>1</v>
      </c>
      <c r="CD171" s="5" t="b">
        <f t="array" ref="CD171">IF(ISBLANK(Spreadsheet!BA171),TRUE,ISNUMBER(MATCH(TRUE,EXACT(Spreadsheet!BA171,LifeBenefitClasses),0)))</f>
        <v>1</v>
      </c>
      <c r="CE171" s="5" t="b">
        <f>IF(OR(ISBLANK(Spreadsheet!BA171), Spreadsheet!BA171="Waive"),IF(ISBLANK(Spreadsheet!BB171),TRUE,FALSE),IF(OR(AND(NOT(ISBLANK(Spreadsheet!BA171)),ISBLANK(Spreadsheet!BB171)),NOT(ISNUMBER(VALUE(Spreadsheet!BB171))),ISBLANK(Spreadsheet!BC171),NOT(ISNUMBER(VALUE(Spreadsheet!BC171)))),FALSE,IF(AND(Spreadsheet!BB171&gt;=50000,Spreadsheet!BB171&lt;=250000,MOD(Spreadsheet!BB171,10000)=0,Spreadsheet!BB171&lt;=(10*Spreadsheet!BC171)),TRUE,FALSE)))</f>
        <v>1</v>
      </c>
      <c r="CF171" s="5" t="b">
        <f>IF(NOT(ISBLANK(Spreadsheet!BC171)),AND(ISNUMBER(VALUE(Spreadsheet!BC171)),Spreadsheet!BC171&gt;0),AND(OR(ISBLANK(Spreadsheet!AO171),Spreadsheet!AO171="Waive",AND(NOT(OR(ISBLANK(Spreadsheet!AO171),Spreadsheet!AO171="Waive")),Spreadsheet!AP171&gt;=6)),OR(ISBLANK(Spreadsheet!AR171),AND(NOT(OR(ISBLANK(Spreadsheet!AR171),Spreadsheet!AR171="Waive")),Spreadsheet!AS171&gt;=6)),OR(ISBLANK(Spreadsheet!AW171)),OR(ISBLANK(Spreadsheet!AX171)),OR(ISBLANK(Spreadsheet!AY171)),OR(ISBLANK(Spreadsheet!AZ171)),OR(ISBLANK(Spreadsheet!BA171),Spreadsheet!BA171="Waive")))</f>
        <v>1</v>
      </c>
      <c r="CG171" s="5" t="b">
        <f t="shared" ca="1" si="13"/>
        <v>1</v>
      </c>
    </row>
    <row r="172" spans="8:85" x14ac:dyDescent="0.3">
      <c r="H172" s="5">
        <f t="shared" ca="1" si="10"/>
        <v>2</v>
      </c>
      <c r="I172" s="5" t="str">
        <f t="shared" ca="1" si="11"/>
        <v/>
      </c>
      <c r="J172" s="5" t="str">
        <f>IF(AND(NOT(ISBLANK(Spreadsheet!C172)),ISBLANK(Spreadsheet!D172)),Spreadsheet!F172&amp;" "&amp;Spreadsheet!H172,"")</f>
        <v/>
      </c>
      <c r="K172" s="5">
        <f>IF(AND(NOT(ISBLANK(Spreadsheet!C172)),ISBLANK(Spreadsheet!D172)),COUNTIFS(Spreadsheet!E173:E$786,"=Child",Spreadsheet!C173:C$786, "="&amp;Spreadsheet!C172) + COUNTIFS(Spreadsheet!E173:E$786,"=Step-child",Spreadsheet!C173:C$786, "="&amp;Spreadsheet!C172),0)</f>
        <v>0</v>
      </c>
      <c r="L172" s="5">
        <f>IF(NOT(ISBLANK(J172)),COUNTIFS(Spreadsheet!E173:E$786,"=Wife",Spreadsheet!C173:C$786, "="&amp;Spreadsheet!C172) + COUNTIFS(Spreadsheet!E173:E$786,"=Husband",Spreadsheet!C173:C$786, "="&amp;Spreadsheet!C172),0)</f>
        <v>0</v>
      </c>
      <c r="M172" s="5">
        <f>IF(NOT(ISBLANK(Spreadsheet!AJ172)),VLOOKUP(Spreadsheet!AJ172,'Drop Downs'!$P$2:$R$16,3,FALSE),0)</f>
        <v>0</v>
      </c>
      <c r="N172" s="5">
        <f>IF(NOT(ISBLANK(Spreadsheet!AJ172)), VLOOKUP(Spreadsheet!AJ172,'Drop Downs'!$P$2:$R$16,2,FALSE),0)</f>
        <v>0</v>
      </c>
      <c r="O172" s="5">
        <f>IF(NOT(ISBLANK(Spreadsheet!AL172)),VLOOKUP(Spreadsheet!AL172,'Drop Downs'!$P$2:$R$16,3,FALSE), 0)</f>
        <v>0</v>
      </c>
      <c r="P172" s="5">
        <f>IF(NOT(ISBLANK(Spreadsheet!AL172)),VLOOKUP(Spreadsheet!AL172,'Drop Downs'!$P$2:$R$16,2,FALSE),0)</f>
        <v>0</v>
      </c>
      <c r="Q172" s="5">
        <f>IF(NOT(ISBLANK(Spreadsheet!AN172)),VLOOKUP(Spreadsheet!AN172,'Drop Downs'!$P$2:$R$16,3,FALSE),0)</f>
        <v>0</v>
      </c>
      <c r="R172" s="5">
        <f>IF(NOT(ISBLANK(Spreadsheet!AN172)),VLOOKUP(Spreadsheet!AN172,'Drop Downs'!$P$2:$R$16,2,FALSE),0)</f>
        <v>0</v>
      </c>
      <c r="S172" s="5" t="str">
        <f>IF(OR(M172&gt;K172,N172&gt;L172,O172&gt;K172, Q172&gt;K172,N172&gt;L172, P172&gt;L172, R172&gt;L172),"Member currently has a coverage election over what he/she needs.  Please add more dependents or adjust the coverage election.","")&amp;(IF(AND(NOT(ISBLANK(Spreadsheet!C172)),NOT(ISBLANK(Spreadsheet!D172)),ISBLANK(Spreadsheet!E172)),"Dependent lacks a relationship to member.Please select one from the drop-down.",""))</f>
        <v/>
      </c>
      <c r="T172" s="5" t="b">
        <f t="shared" si="12"/>
        <v>1</v>
      </c>
      <c r="U172" s="5" t="b">
        <f>OR(ISBLANK(Spreadsheet!C172),IF(NOT(ISBLANK(Spreadsheet!D172)),NOT(ISBLANK(Spreadsheet!E172)),TRUE))</f>
        <v>1</v>
      </c>
      <c r="V172" s="5" t="b">
        <f>OR(ISBLANK(Spreadsheet!C172), NOT(ISBLANK(Spreadsheet!I172)))</f>
        <v>1</v>
      </c>
      <c r="W172" s="5" t="b">
        <f>OR(ISBLANK(Spreadsheet!D172),NOT(ISBLANK(Spreadsheet!C172)))</f>
        <v>1</v>
      </c>
      <c r="X172" s="155" t="str">
        <f>REPT("0",MIN(FIND({1,2,3,4,5,6,7,8,9},Spreadsheet!C172&amp;"123456789"))-1)&amp;IF(ISBLANK(Spreadsheet!C172),"",SUMPRODUCT(MID(0&amp;Spreadsheet!C172,LARGE(INDEX(ISNUMBER(--MID(Spreadsheet!C172,ROW($1:$225),1))*
 ROW($1:$225),0),ROW($1:$225))+1,1)*10^ROW($1:$225)/10))</f>
        <v/>
      </c>
      <c r="Y172" s="5" t="b">
        <f>IF(NOT(ISBLANK(Spreadsheet!C172)),IF(AND(ISNUMBER(VALUE(Spreadsheet!C172)), LEN(Spreadsheet!C172)=9),TRUE,FALSE),TRUE)</f>
        <v>1</v>
      </c>
      <c r="Z172" s="155" t="str">
        <f>REPT("0",MIN(FIND({1,2,3,4,5,6,7,8,9},Spreadsheet!D172&amp;"123456789"))-1)&amp;IF(ISBLANK(Spreadsheet!D172),"",SUMPRODUCT(MID(0&amp;Spreadsheet!D172,LARGE(INDEX(ISNUMBER(--MID(Spreadsheet!D172,ROW($1:$225),1))*
 ROW($1:$225),0),ROW($1:$225))+1,1)*10^ROW($1:$225)/10))</f>
        <v/>
      </c>
      <c r="AA172" s="5" t="b">
        <f>IF(AND(NOT(ISBLANK(Spreadsheet!D172)),NOT(ISBLANK(Spreadsheet!C172))),IF(AND(ISNUMBER(VALUE(Spreadsheet!D172)), LEN(Spreadsheet!D172)=9),TRUE,FALSE),IF(AND(NOT(ISBLANK(Spreadsheet!D172)),ISBLANK(Spreadsheet!C172)),FALSE,TRUE))</f>
        <v>1</v>
      </c>
      <c r="AB172" s="5" t="b">
        <f>OR(ISBLANK(Spreadsheet!Y172),IF(NOT(ISBLANK(Spreadsheet!Y172)),LEN(Spreadsheet!Y172)=10,ISNUMBER(VALUE(Spreadsheet!Y172))))</f>
        <v>1</v>
      </c>
      <c r="AC172" s="5" t="b">
        <f>OR(ISBLANK(Spreadsheet!AI172), AND(NOT(ISBLANK(Spreadsheet!AJ172)), NOT(ISNUMBER(SEARCH("Waive",Spreadsheet!AJ172)))))</f>
        <v>1</v>
      </c>
      <c r="AD172" s="5" t="b">
        <f>OR(ISBLANK(Spreadsheet!AK172), AND(NOT(ISBLANK(Spreadsheet!AL172)), NOT(ISNUMBER(SEARCH("Waive",Spreadsheet!AL172)))))</f>
        <v>1</v>
      </c>
      <c r="AE172" s="5" t="b">
        <f>OR(ISBLANK(Spreadsheet!AM172), AND(NOT(ISBLANK(Spreadsheet!AN172)), NOT(ISNUMBER(SEARCH("Waive", Spreadsheet!AN172)))))</f>
        <v>1</v>
      </c>
      <c r="AF172" s="5" t="b">
        <f>OR(ISBLANK(Spreadsheet!C172), NOT(ISBLANK(Spreadsheet!D172)),NOT(ISBLANK(Spreadsheet!L172)))</f>
        <v>1</v>
      </c>
      <c r="AG172" s="5" t="b">
        <f>IF(AND(NOT(ISBLANK(Spreadsheet!C172)), NOT(ISBLANK(Spreadsheet!D172)),Spreadsheet!C172&lt;&gt;Spreadsheet!D172),IF(ISERROR(VLOOKUP(Spreadsheet!C172, Spreadsheet!$C$6:'Spreadsheet'!$C171,1,FALSE)), FALSE, TRUE),TRUE)</f>
        <v>1</v>
      </c>
      <c r="AH172" s="5" t="b">
        <f>Spreadsheet!$B$2=Spreadsheet!AD172</f>
        <v>1</v>
      </c>
      <c r="AI172" s="5" t="b">
        <f>IF(ISBLANK(Spreadsheet!G172),TRUE,IF(OR(LEN(Spreadsheet!G172)&gt;1,ISNUMBER(VALUE(Spreadsheet!G172))),FALSE,TRUE))</f>
        <v>1</v>
      </c>
      <c r="AJ172" s="5" t="b">
        <f>OR(ISBLANK(Spreadsheet!C172), NOT(ISBLANK(Spreadsheet!B172)), NOT(ISBLANK(Spreadsheet!D172)))</f>
        <v>1</v>
      </c>
      <c r="AK172" s="5" t="b">
        <f t="array" ref="AK172">IF(OR(AND(ISBLANK(Spreadsheet!E172),ISBLANK(Spreadsheet!D172),NOT(ISBLANK(Spreadsheet!C172))),AND(ISBLANK(Spreadsheet!E172),ISBLANK(Spreadsheet!D172),ISBLANK(Spreadsheet!C172))),TRUE,ISNUMBER(MATCH(TRUE,EXACT(Spreadsheet!E172,Relationships),0)))</f>
        <v>1</v>
      </c>
      <c r="AL172" s="5" t="b">
        <f>IF(NOT(ISBLANK(Spreadsheet!C172)),IF(OR(ISBLANK(Spreadsheet!F172),LEN(Spreadsheet!F172)&gt;40),FALSE,TRUE),TRUE)</f>
        <v>1</v>
      </c>
      <c r="AM172" s="5" t="b">
        <f>IF(NOT(ISBLANK(Spreadsheet!C172)),IF(OR(ISBLANK(Spreadsheet!H172),LEN(Spreadsheet!H172)&gt;40),FALSE,TRUE),TRUE)</f>
        <v>1</v>
      </c>
      <c r="AN172" s="5" t="b">
        <f t="array" ref="AN172">IF(ISBLANK(Spreadsheet!I172),TRUE,ISNUMBER(MATCH(TRUE,EXACT(Spreadsheet!I172,GenderValues),0)))</f>
        <v>1</v>
      </c>
      <c r="AO172" s="5" t="b">
        <f ca="1">IF(ISERROR(DATEVALUE(TEXT(Spreadsheet!J172,"mm/dd/yyyy")) &gt; TODAY()),IF(AND(ISBLANK(Spreadsheet!J172),ISBLANK(Spreadsheet!C172)),TRUE,FALSE),IF(DATEVALUE(TEXT(Spreadsheet!J172,"mm/dd/yyyy")) &gt; TODAY(),FALSE,TRUE))</f>
        <v>1</v>
      </c>
      <c r="AP172" s="5" t="b">
        <f>OR(ISBLANK(Spreadsheet!K172),LEN(Spreadsheet!K172)&lt;=100)</f>
        <v>1</v>
      </c>
      <c r="AQ172" s="5" t="b">
        <f t="array" ref="AQ172">IF(OR(AND(ISBLANK(Spreadsheet!L172),ISBLANK(Spreadsheet!C172)),AND(NOT(ISBLANK(Spreadsheet!C172)),NOT(ISBLANK(Spreadsheet!D172)))),TRUE,ISNUMBER(MATCH(TRUE,EXACT(Spreadsheet!L172,MaritalStatus),0)))</f>
        <v>1</v>
      </c>
      <c r="AR172" s="5" t="b">
        <f ca="1">IF(ISERROR(DATEVALUE(TEXT(Spreadsheet!M172,"mm/dd/yyyy")) &gt; TODAY()),IF(ISBLANK(Spreadsheet!M172),TRUE,FALSE),IF(DATEVALUE(TEXT(Spreadsheet!M172,"mm/dd/yyyy")) &gt; TODAY(),FALSE,TRUE))</f>
        <v>1</v>
      </c>
      <c r="AS172" s="5" t="b">
        <f>OR(ISBLANK(Spreadsheet!N172),LEN(Spreadsheet!N172)&lt;=100)</f>
        <v>1</v>
      </c>
      <c r="AT172" s="5" t="b">
        <f>OR(ISBLANK(Spreadsheet!O172),UPPER(Spreadsheet!O172)="YES")</f>
        <v>1</v>
      </c>
      <c r="AU172" s="5" t="b">
        <f>OR(ISBLANK(Spreadsheet!P172),UPPER(Spreadsheet!P172)="YES")</f>
        <v>1</v>
      </c>
      <c r="AV172" s="5" t="b">
        <f t="array" ref="AV172">IF(ISBLANK(Spreadsheet!Q172),TRUE,ISNUMBER(MATCH(TRUE,EXACT(Spreadsheet!Q172,OnGroupsPriorIns),0)))</f>
        <v>1</v>
      </c>
      <c r="AW172" s="5" t="b">
        <f>OR(ISBLANK(Spreadsheet!R172),UPPER(Spreadsheet!R172)="YES")</f>
        <v>1</v>
      </c>
      <c r="AX172" s="5" t="b">
        <f>OR(ISBLANK(Spreadsheet!S172),UPPER(Spreadsheet!S172)="YES")</f>
        <v>1</v>
      </c>
      <c r="AY172" s="5" t="b">
        <f>OR(AND(ISBLANK(Spreadsheet!C172),LEN(Spreadsheet!T172)=0),AND(NOT(ISBLANK(Spreadsheet!C172)),LEN(Spreadsheet!T172)&gt;0,LEN(Spreadsheet!T172)&lt;=50))</f>
        <v>1</v>
      </c>
      <c r="AZ172" s="5" t="b">
        <f>OR(LEN(Spreadsheet!U172)=0,AND(LEN(Spreadsheet!U172)&gt;0,LEN(Spreadsheet!U172)&lt;=50))</f>
        <v>1</v>
      </c>
      <c r="BA172" s="5" t="b">
        <f>OR(AND(ISBLANK(Spreadsheet!C172),LEN(Spreadsheet!V172)=0),AND(NOT(ISBLANK(Spreadsheet!C172)),LEN(Spreadsheet!V172)&gt;0,LEN(Spreadsheet!V172)&lt;=50))</f>
        <v>1</v>
      </c>
      <c r="BB172" s="5" t="b">
        <f t="array" ref="BB172">IF(AND(ISBLANK(Spreadsheet!C172),LEN(Spreadsheet!W172)=0),TRUE,ISNUMBER(MATCH(TRUE,EXACT(Spreadsheet!W172,States),0)))</f>
        <v>1</v>
      </c>
      <c r="BC172" s="5" t="b">
        <f>OR(AND(ISBLANK(Spreadsheet!C172),LEN(Spreadsheet!X172)=0),AND(NOT(ISBLANK(Spreadsheet!C172)),LEN(Spreadsheet!X172)&gt;0,LEN(Spreadsheet!X172)=5,ISNUMBER(VALUE(Spreadsheet!X172))))</f>
        <v>1</v>
      </c>
      <c r="BD172" s="5" t="b">
        <f>OR(ISBLANK(Spreadsheet!Z172),LEN(Spreadsheet!Z172)&lt;=50)</f>
        <v>1</v>
      </c>
      <c r="BE172" s="5" t="b">
        <f>ISBLANK(Spreadsheet!AA172)</f>
        <v>1</v>
      </c>
      <c r="BF172" s="5" t="b">
        <f>ISBLANK(Spreadsheet!AB172)</f>
        <v>1</v>
      </c>
      <c r="BG172" s="5" t="b">
        <f>IF(ISERROR(DATEVALUE(TEXT(Spreadsheet!AC172,"mm/dd/yyyy")) &gt; DATEVALUE(TEXT(Spreadsheet!J172,"mm/dd/yyyy"))),IF(OR(AND(ISBLANK(Spreadsheet!AC172),ISBLANK(Spreadsheet!C172)),AND(NOT(ISBLANK(Spreadsheet!C172)),ISBLANK(Spreadsheet!AC172),NOT(ISBLANK(Spreadsheet!D172)))),TRUE,FALSE),IF(DATEVALUE(TEXT(Spreadsheet!AC172,"mm/dd/yyyy")) &gt; DATEVALUE(TEXT(Spreadsheet!J172,"mm/dd/yyyy")),TRUE,FALSE))</f>
        <v>1</v>
      </c>
      <c r="BH172" s="5" t="b">
        <f>OR(AND(ISBLANK(Spreadsheet!C172),ISBLANK(Spreadsheet!AE172)),AND(NOT(ISBLANK(Spreadsheet!C172)),NOT(ISBLANK(Spreadsheet!D172)),ISBLANK(Spreadsheet!AE172)),AND(NOT(ISBLANK(Spreadsheet!C172)),ISBLANK(Spreadsheet!D172),NOT(ISBLANK(Spreadsheet!AE172)),LEN(Spreadsheet!AE172)&lt;=100))</f>
        <v>1</v>
      </c>
      <c r="BI172" s="5" t="b">
        <f t="array" ref="BI172">IF(ISBLANK(Spreadsheet!AF172),TRUE,ISNUMBER(MATCH(TRUE,EXACT(Spreadsheet!AF172,CobraShortReasons),0)))</f>
        <v>1</v>
      </c>
      <c r="BJ172" s="5" t="b">
        <f ca="1">IF(ISERROR(DATEVALUE(TEXT(Spreadsheet!AG172,"mm/dd/yyyy")) &gt; TODAY()),IF(ISBLANK(Spreadsheet!AG172),TRUE,FALSE),IF(DATEVALUE(TEXT(Spreadsheet!AG172,"mm/dd/yyyy")) &gt; TODAY(),FALSE,TRUE))</f>
        <v>1</v>
      </c>
      <c r="BK172" s="5" t="b">
        <f>OR(ISBLANK(Spreadsheet!AH172),LEN(Spreadsheet!AH172)&lt;=25)</f>
        <v>1</v>
      </c>
      <c r="BL172" s="5" t="b">
        <f t="array" aca="1" ref="BL172" ca="1">IF(ISBLANK(Spreadsheet!AI172),TRUE,ISNUMBER(MATCH(TRUE,EXACT(Spreadsheet!AI172,INDIRECT(Spreadsheet!$D$2)),0)))</f>
        <v>1</v>
      </c>
      <c r="BM172" s="5" t="b">
        <f t="array" aca="1" ref="BM172" ca="1">IF(ISBLANK(Spreadsheet!AJ172),TRUE,ISNUMBER(MATCH(TRUE,EXACT(Spreadsheet!AJ172,INDIRECT(Spreadsheet!BJ172)),0)))</f>
        <v>1</v>
      </c>
      <c r="BN172" s="5" t="b">
        <f t="array" ref="BN172">IF(ISBLANK(Spreadsheet!AK172),TRUE,ISNUMBER(MATCH(TRUE,EXACT(Spreadsheet!AK172,DentalPlans),0)))</f>
        <v>1</v>
      </c>
      <c r="BO172" s="5" t="b">
        <f t="array" aca="1" ref="BO172" ca="1">IF(ISBLANK(Spreadsheet!AL172),TRUE,ISNUMBER(MATCH(TRUE,EXACT(Spreadsheet!AL172,INDIRECT(Spreadsheet!BK172)),0)))</f>
        <v>1</v>
      </c>
      <c r="BP172" s="5" t="b">
        <f t="array" ref="BP172">IF(ISBLANK(Spreadsheet!AM172),TRUE,ISNUMBER(MATCH(TRUE,EXACT(Spreadsheet!AM172,VisionPlans),0)))</f>
        <v>1</v>
      </c>
      <c r="BQ172" s="5" t="b">
        <f t="array" aca="1" ref="BQ172" ca="1">IF(ISBLANK(Spreadsheet!AN172),TRUE,ISNUMBER(MATCH(TRUE,EXACT(Spreadsheet!AN172,INDIRECT(Spreadsheet!BL172)),0)))</f>
        <v>1</v>
      </c>
      <c r="BR172" s="5" t="b">
        <f t="array" ref="BR172">IF(ISBLANK(Spreadsheet!AO172),TRUE,ISNUMBER(MATCH(TRUE,EXACT(Spreadsheet!AO172,LifeBenefitClasses),0)))</f>
        <v>1</v>
      </c>
      <c r="BS172" s="5" t="b">
        <f>IF(OR(ISBLANK(Spreadsheet!AO172), Spreadsheet!AO172="Waive"),IF(ISBLANK(Spreadsheet!AP172),TRUE,FALSE),IF(OR(AND(NOT(ISBLANK(Spreadsheet!AO172)),ISBLANK(Spreadsheet!AP172)),NOT(ISNUMBER(VALUE(Spreadsheet!AP172)))),FALSE,IF(OR(AND(Spreadsheet!AP172&lt;6,MOD(Spreadsheet!AP172*10,5)=0), MOD(Spreadsheet!AP172,5000)=0),TRUE,FALSE)))</f>
        <v>1</v>
      </c>
      <c r="BT172" s="5" t="b">
        <f t="array" ref="BT172">IF(ISBLANK(Spreadsheet!AQ172),TRUE,ISNUMBER(MATCH(TRUE,EXACT(Spreadsheet!AQ172,EnrollWaive),0)))</f>
        <v>1</v>
      </c>
      <c r="BU172" s="5" t="b">
        <f t="array" ref="BU172">IF(ISBLANK(Spreadsheet!AR172),TRUE,ISNUMBER(MATCH(TRUE,EXACT(Spreadsheet!AR172,LifeBenefitClasses),0)))</f>
        <v>1</v>
      </c>
      <c r="BV172" s="5" t="b">
        <f>IF(OR(ISBLANK(Spreadsheet!AR172), Spreadsheet!AR172="Waive"),IF(ISBLANK(Spreadsheet!AS172),TRUE,FALSE),IF(OR(AND(NOT(ISBLANK(Spreadsheet!AR172)),ISBLANK(Spreadsheet!AS172)),NOT(ISNUMBER(VALUE(Spreadsheet!AS172)))),FALSE,IF(OR(AND(Spreadsheet!AS172&lt;6,MOD(Spreadsheet!AS172*10,5)=0), MOD(Spreadsheet!AS172,10000)=0),TRUE,FALSE)))</f>
        <v>1</v>
      </c>
      <c r="BW172" s="5" t="b">
        <f t="array" ref="BW172">IF(ISBLANK(Spreadsheet!AT172),TRUE,ISNUMBER(MATCH(TRUE,EXACT(Spreadsheet!AT172,LifeBenefitClasses),0)))</f>
        <v>1</v>
      </c>
      <c r="BX172" s="5" t="b">
        <f>IF(OR(ISBLANK(Spreadsheet!AT172), Spreadsheet!AT172="Waive"),IF(ISBLANK(Spreadsheet!AU172),TRUE,FALSE),IF(OR(AND(NOT(ISBLANK(Spreadsheet!AT172)),ISBLANK(Spreadsheet!AU172)),NOT(ISNUMBER(VALUE(Spreadsheet!AU172)))),FALSE,IF(AND(NOT(OR(ISBLANK(Spreadsheet!AT172),Spreadsheet!AT172="Waive")),NOT(OR(ISBLANK(Spreadsheet!AR172),Spreadsheet!AR172="Waive")),MOD(Spreadsheet!AU172,5000)=0, Spreadsheet!AU172&lt;=(Spreadsheet!AS172*0.5)),TRUE,FALSE)))</f>
        <v>1</v>
      </c>
      <c r="BY172" s="5" t="b">
        <f t="array" ref="BY172">IF(ISBLANK(Spreadsheet!AV172),TRUE,ISNUMBER(MATCH(TRUE,EXACT(Spreadsheet!AV172,EnrollWaive),0)))</f>
        <v>1</v>
      </c>
      <c r="BZ172" s="5" t="b">
        <f t="array" ref="BZ172">IF(ISBLANK(Spreadsheet!AW172),TRUE,ISNUMBER(MATCH(TRUE,EXACT(Spreadsheet!AW172,LifeBenefitClasses),0)))</f>
        <v>1</v>
      </c>
      <c r="CA172" s="5" t="b">
        <f t="array" ref="CA172">IF(ISBLANK(Spreadsheet!AX172),TRUE,ISNUMBER(MATCH(TRUE,EXACT(Spreadsheet!AX172,LifeBenefitClasses),0)))</f>
        <v>1</v>
      </c>
      <c r="CB172" s="5" t="b">
        <f t="array" ref="CB172">IF(ISBLANK(Spreadsheet!AY172),TRUE,ISNUMBER(MATCH(TRUE,EXACT(Spreadsheet!AY172,LifeBenefitClasses),0)))</f>
        <v>1</v>
      </c>
      <c r="CC172" s="5" t="b">
        <f t="array" ref="CC172">IF(ISBLANK(Spreadsheet!AZ172),TRUE,ISNUMBER(MATCH(TRUE,EXACT(Spreadsheet!AZ172,LifeBenefitClasses),0)))</f>
        <v>1</v>
      </c>
      <c r="CD172" s="5" t="b">
        <f t="array" ref="CD172">IF(ISBLANK(Spreadsheet!BA172),TRUE,ISNUMBER(MATCH(TRUE,EXACT(Spreadsheet!BA172,LifeBenefitClasses),0)))</f>
        <v>1</v>
      </c>
      <c r="CE172" s="5" t="b">
        <f>IF(OR(ISBLANK(Spreadsheet!BA172), Spreadsheet!BA172="Waive"),IF(ISBLANK(Spreadsheet!BB172),TRUE,FALSE),IF(OR(AND(NOT(ISBLANK(Spreadsheet!BA172)),ISBLANK(Spreadsheet!BB172)),NOT(ISNUMBER(VALUE(Spreadsheet!BB172))),ISBLANK(Spreadsheet!BC172),NOT(ISNUMBER(VALUE(Spreadsheet!BC172)))),FALSE,IF(AND(Spreadsheet!BB172&gt;=50000,Spreadsheet!BB172&lt;=250000,MOD(Spreadsheet!BB172,10000)=0,Spreadsheet!BB172&lt;=(10*Spreadsheet!BC172)),TRUE,FALSE)))</f>
        <v>1</v>
      </c>
      <c r="CF172" s="5" t="b">
        <f>IF(NOT(ISBLANK(Spreadsheet!BC172)),AND(ISNUMBER(VALUE(Spreadsheet!BC172)),Spreadsheet!BC172&gt;0),AND(OR(ISBLANK(Spreadsheet!AO172),Spreadsheet!AO172="Waive",AND(NOT(OR(ISBLANK(Spreadsheet!AO172),Spreadsheet!AO172="Waive")),Spreadsheet!AP172&gt;=6)),OR(ISBLANK(Spreadsheet!AR172),AND(NOT(OR(ISBLANK(Spreadsheet!AR172),Spreadsheet!AR172="Waive")),Spreadsheet!AS172&gt;=6)),OR(ISBLANK(Spreadsheet!AW172)),OR(ISBLANK(Spreadsheet!AX172)),OR(ISBLANK(Spreadsheet!AY172)),OR(ISBLANK(Spreadsheet!AZ172)),OR(ISBLANK(Spreadsheet!BA172),Spreadsheet!BA172="Waive")))</f>
        <v>1</v>
      </c>
      <c r="CG172" s="5" t="b">
        <f t="shared" ca="1" si="13"/>
        <v>1</v>
      </c>
    </row>
    <row r="173" spans="8:85" x14ac:dyDescent="0.3">
      <c r="H173" s="5">
        <f t="shared" ca="1" si="10"/>
        <v>2</v>
      </c>
      <c r="I173" s="5" t="str">
        <f t="shared" ca="1" si="11"/>
        <v/>
      </c>
      <c r="J173" s="5" t="str">
        <f>IF(AND(NOT(ISBLANK(Spreadsheet!C173)),ISBLANK(Spreadsheet!D173)),Spreadsheet!F173&amp;" "&amp;Spreadsheet!H173,"")</f>
        <v/>
      </c>
      <c r="K173" s="5">
        <f>IF(AND(NOT(ISBLANK(Spreadsheet!C173)),ISBLANK(Spreadsheet!D173)),COUNTIFS(Spreadsheet!E174:E$786,"=Child",Spreadsheet!C174:C$786, "="&amp;Spreadsheet!C173) + COUNTIFS(Spreadsheet!E174:E$786,"=Step-child",Spreadsheet!C174:C$786, "="&amp;Spreadsheet!C173),0)</f>
        <v>0</v>
      </c>
      <c r="L173" s="5">
        <f>IF(NOT(ISBLANK(J173)),COUNTIFS(Spreadsheet!E174:E$786,"=Wife",Spreadsheet!C174:C$786, "="&amp;Spreadsheet!C173) + COUNTIFS(Spreadsheet!E174:E$786,"=Husband",Spreadsheet!C174:C$786, "="&amp;Spreadsheet!C173),0)</f>
        <v>0</v>
      </c>
      <c r="M173" s="5">
        <f>IF(NOT(ISBLANK(Spreadsheet!AJ173)),VLOOKUP(Spreadsheet!AJ173,'Drop Downs'!$P$2:$R$16,3,FALSE),0)</f>
        <v>0</v>
      </c>
      <c r="N173" s="5">
        <f>IF(NOT(ISBLANK(Spreadsheet!AJ173)), VLOOKUP(Spreadsheet!AJ173,'Drop Downs'!$P$2:$R$16,2,FALSE),0)</f>
        <v>0</v>
      </c>
      <c r="O173" s="5">
        <f>IF(NOT(ISBLANK(Spreadsheet!AL173)),VLOOKUP(Spreadsheet!AL173,'Drop Downs'!$P$2:$R$16,3,FALSE), 0)</f>
        <v>0</v>
      </c>
      <c r="P173" s="5">
        <f>IF(NOT(ISBLANK(Spreadsheet!AL173)),VLOOKUP(Spreadsheet!AL173,'Drop Downs'!$P$2:$R$16,2,FALSE),0)</f>
        <v>0</v>
      </c>
      <c r="Q173" s="5">
        <f>IF(NOT(ISBLANK(Spreadsheet!AN173)),VLOOKUP(Spreadsheet!AN173,'Drop Downs'!$P$2:$R$16,3,FALSE),0)</f>
        <v>0</v>
      </c>
      <c r="R173" s="5">
        <f>IF(NOT(ISBLANK(Spreadsheet!AN173)),VLOOKUP(Spreadsheet!AN173,'Drop Downs'!$P$2:$R$16,2,FALSE),0)</f>
        <v>0</v>
      </c>
      <c r="S173" s="5" t="str">
        <f>IF(OR(M173&gt;K173,N173&gt;L173,O173&gt;K173, Q173&gt;K173,N173&gt;L173, P173&gt;L173, R173&gt;L173),"Member currently has a coverage election over what he/she needs.  Please add more dependents or adjust the coverage election.","")&amp;(IF(AND(NOT(ISBLANK(Spreadsheet!C173)),NOT(ISBLANK(Spreadsheet!D173)),ISBLANK(Spreadsheet!E173)),"Dependent lacks a relationship to member.Please select one from the drop-down.",""))</f>
        <v/>
      </c>
      <c r="T173" s="5" t="b">
        <f t="shared" si="12"/>
        <v>1</v>
      </c>
      <c r="U173" s="5" t="b">
        <f>OR(ISBLANK(Spreadsheet!C173),IF(NOT(ISBLANK(Spreadsheet!D173)),NOT(ISBLANK(Spreadsheet!E173)),TRUE))</f>
        <v>1</v>
      </c>
      <c r="V173" s="5" t="b">
        <f>OR(ISBLANK(Spreadsheet!C173), NOT(ISBLANK(Spreadsheet!I173)))</f>
        <v>1</v>
      </c>
      <c r="W173" s="5" t="b">
        <f>OR(ISBLANK(Spreadsheet!D173),NOT(ISBLANK(Spreadsheet!C173)))</f>
        <v>1</v>
      </c>
      <c r="X173" s="155" t="str">
        <f>REPT("0",MIN(FIND({1,2,3,4,5,6,7,8,9},Spreadsheet!C173&amp;"123456789"))-1)&amp;IF(ISBLANK(Spreadsheet!C173),"",SUMPRODUCT(MID(0&amp;Spreadsheet!C173,LARGE(INDEX(ISNUMBER(--MID(Spreadsheet!C173,ROW($1:$225),1))*
 ROW($1:$225),0),ROW($1:$225))+1,1)*10^ROW($1:$225)/10))</f>
        <v/>
      </c>
      <c r="Y173" s="5" t="b">
        <f>IF(NOT(ISBLANK(Spreadsheet!C173)),IF(AND(ISNUMBER(VALUE(Spreadsheet!C173)), LEN(Spreadsheet!C173)=9),TRUE,FALSE),TRUE)</f>
        <v>1</v>
      </c>
      <c r="Z173" s="155" t="str">
        <f>REPT("0",MIN(FIND({1,2,3,4,5,6,7,8,9},Spreadsheet!D173&amp;"123456789"))-1)&amp;IF(ISBLANK(Spreadsheet!D173),"",SUMPRODUCT(MID(0&amp;Spreadsheet!D173,LARGE(INDEX(ISNUMBER(--MID(Spreadsheet!D173,ROW($1:$225),1))*
 ROW($1:$225),0),ROW($1:$225))+1,1)*10^ROW($1:$225)/10))</f>
        <v/>
      </c>
      <c r="AA173" s="5" t="b">
        <f>IF(AND(NOT(ISBLANK(Spreadsheet!D173)),NOT(ISBLANK(Spreadsheet!C173))),IF(AND(ISNUMBER(VALUE(Spreadsheet!D173)), LEN(Spreadsheet!D173)=9),TRUE,FALSE),IF(AND(NOT(ISBLANK(Spreadsheet!D173)),ISBLANK(Spreadsheet!C173)),FALSE,TRUE))</f>
        <v>1</v>
      </c>
      <c r="AB173" s="5" t="b">
        <f>OR(ISBLANK(Spreadsheet!Y173),IF(NOT(ISBLANK(Spreadsheet!Y173)),LEN(Spreadsheet!Y173)=10,ISNUMBER(VALUE(Spreadsheet!Y173))))</f>
        <v>1</v>
      </c>
      <c r="AC173" s="5" t="b">
        <f>OR(ISBLANK(Spreadsheet!AI173), AND(NOT(ISBLANK(Spreadsheet!AJ173)), NOT(ISNUMBER(SEARCH("Waive",Spreadsheet!AJ173)))))</f>
        <v>1</v>
      </c>
      <c r="AD173" s="5" t="b">
        <f>OR(ISBLANK(Spreadsheet!AK173), AND(NOT(ISBLANK(Spreadsheet!AL173)), NOT(ISNUMBER(SEARCH("Waive",Spreadsheet!AL173)))))</f>
        <v>1</v>
      </c>
      <c r="AE173" s="5" t="b">
        <f>OR(ISBLANK(Spreadsheet!AM173), AND(NOT(ISBLANK(Spreadsheet!AN173)), NOT(ISNUMBER(SEARCH("Waive", Spreadsheet!AN173)))))</f>
        <v>1</v>
      </c>
      <c r="AF173" s="5" t="b">
        <f>OR(ISBLANK(Spreadsheet!C173), NOT(ISBLANK(Spreadsheet!D173)),NOT(ISBLANK(Spreadsheet!L173)))</f>
        <v>1</v>
      </c>
      <c r="AG173" s="5" t="b">
        <f>IF(AND(NOT(ISBLANK(Spreadsheet!C173)), NOT(ISBLANK(Spreadsheet!D173)),Spreadsheet!C173&lt;&gt;Spreadsheet!D173),IF(ISERROR(VLOOKUP(Spreadsheet!C173, Spreadsheet!$C$6:'Spreadsheet'!$C172,1,FALSE)), FALSE, TRUE),TRUE)</f>
        <v>1</v>
      </c>
      <c r="AH173" s="5" t="b">
        <f>Spreadsheet!$B$2=Spreadsheet!AD173</f>
        <v>1</v>
      </c>
      <c r="AI173" s="5" t="b">
        <f>IF(ISBLANK(Spreadsheet!G173),TRUE,IF(OR(LEN(Spreadsheet!G173)&gt;1,ISNUMBER(VALUE(Spreadsheet!G173))),FALSE,TRUE))</f>
        <v>1</v>
      </c>
      <c r="AJ173" s="5" t="b">
        <f>OR(ISBLANK(Spreadsheet!C173), NOT(ISBLANK(Spreadsheet!B173)), NOT(ISBLANK(Spreadsheet!D173)))</f>
        <v>1</v>
      </c>
      <c r="AK173" s="5" t="b">
        <f t="array" ref="AK173">IF(OR(AND(ISBLANK(Spreadsheet!E173),ISBLANK(Spreadsheet!D173),NOT(ISBLANK(Spreadsheet!C173))),AND(ISBLANK(Spreadsheet!E173),ISBLANK(Spreadsheet!D173),ISBLANK(Spreadsheet!C173))),TRUE,ISNUMBER(MATCH(TRUE,EXACT(Spreadsheet!E173,Relationships),0)))</f>
        <v>1</v>
      </c>
      <c r="AL173" s="5" t="b">
        <f>IF(NOT(ISBLANK(Spreadsheet!C173)),IF(OR(ISBLANK(Spreadsheet!F173),LEN(Spreadsheet!F173)&gt;40),FALSE,TRUE),TRUE)</f>
        <v>1</v>
      </c>
      <c r="AM173" s="5" t="b">
        <f>IF(NOT(ISBLANK(Spreadsheet!C173)),IF(OR(ISBLANK(Spreadsheet!H173),LEN(Spreadsheet!H173)&gt;40),FALSE,TRUE),TRUE)</f>
        <v>1</v>
      </c>
      <c r="AN173" s="5" t="b">
        <f t="array" ref="AN173">IF(ISBLANK(Spreadsheet!I173),TRUE,ISNUMBER(MATCH(TRUE,EXACT(Spreadsheet!I173,GenderValues),0)))</f>
        <v>1</v>
      </c>
      <c r="AO173" s="5" t="b">
        <f ca="1">IF(ISERROR(DATEVALUE(TEXT(Spreadsheet!J173,"mm/dd/yyyy")) &gt; TODAY()),IF(AND(ISBLANK(Spreadsheet!J173),ISBLANK(Spreadsheet!C173)),TRUE,FALSE),IF(DATEVALUE(TEXT(Spreadsheet!J173,"mm/dd/yyyy")) &gt; TODAY(),FALSE,TRUE))</f>
        <v>1</v>
      </c>
      <c r="AP173" s="5" t="b">
        <f>OR(ISBLANK(Spreadsheet!K173),LEN(Spreadsheet!K173)&lt;=100)</f>
        <v>1</v>
      </c>
      <c r="AQ173" s="5" t="b">
        <f t="array" ref="AQ173">IF(OR(AND(ISBLANK(Spreadsheet!L173),ISBLANK(Spreadsheet!C173)),AND(NOT(ISBLANK(Spreadsheet!C173)),NOT(ISBLANK(Spreadsheet!D173)))),TRUE,ISNUMBER(MATCH(TRUE,EXACT(Spreadsheet!L173,MaritalStatus),0)))</f>
        <v>1</v>
      </c>
      <c r="AR173" s="5" t="b">
        <f ca="1">IF(ISERROR(DATEVALUE(TEXT(Spreadsheet!M173,"mm/dd/yyyy")) &gt; TODAY()),IF(ISBLANK(Spreadsheet!M173),TRUE,FALSE),IF(DATEVALUE(TEXT(Spreadsheet!M173,"mm/dd/yyyy")) &gt; TODAY(),FALSE,TRUE))</f>
        <v>1</v>
      </c>
      <c r="AS173" s="5" t="b">
        <f>OR(ISBLANK(Spreadsheet!N173),LEN(Spreadsheet!N173)&lt;=100)</f>
        <v>1</v>
      </c>
      <c r="AT173" s="5" t="b">
        <f>OR(ISBLANK(Spreadsheet!O173),UPPER(Spreadsheet!O173)="YES")</f>
        <v>1</v>
      </c>
      <c r="AU173" s="5" t="b">
        <f>OR(ISBLANK(Spreadsheet!P173),UPPER(Spreadsheet!P173)="YES")</f>
        <v>1</v>
      </c>
      <c r="AV173" s="5" t="b">
        <f t="array" ref="AV173">IF(ISBLANK(Spreadsheet!Q173),TRUE,ISNUMBER(MATCH(TRUE,EXACT(Spreadsheet!Q173,OnGroupsPriorIns),0)))</f>
        <v>1</v>
      </c>
      <c r="AW173" s="5" t="b">
        <f>OR(ISBLANK(Spreadsheet!R173),UPPER(Spreadsheet!R173)="YES")</f>
        <v>1</v>
      </c>
      <c r="AX173" s="5" t="b">
        <f>OR(ISBLANK(Spreadsheet!S173),UPPER(Spreadsheet!S173)="YES")</f>
        <v>1</v>
      </c>
      <c r="AY173" s="5" t="b">
        <f>OR(AND(ISBLANK(Spreadsheet!C173),LEN(Spreadsheet!T173)=0),AND(NOT(ISBLANK(Spreadsheet!C173)),LEN(Spreadsheet!T173)&gt;0,LEN(Spreadsheet!T173)&lt;=50))</f>
        <v>1</v>
      </c>
      <c r="AZ173" s="5" t="b">
        <f>OR(LEN(Spreadsheet!U173)=0,AND(LEN(Spreadsheet!U173)&gt;0,LEN(Spreadsheet!U173)&lt;=50))</f>
        <v>1</v>
      </c>
      <c r="BA173" s="5" t="b">
        <f>OR(AND(ISBLANK(Spreadsheet!C173),LEN(Spreadsheet!V173)=0),AND(NOT(ISBLANK(Spreadsheet!C173)),LEN(Spreadsheet!V173)&gt;0,LEN(Spreadsheet!V173)&lt;=50))</f>
        <v>1</v>
      </c>
      <c r="BB173" s="5" t="b">
        <f t="array" ref="BB173">IF(AND(ISBLANK(Spreadsheet!C173),LEN(Spreadsheet!W173)=0),TRUE,ISNUMBER(MATCH(TRUE,EXACT(Spreadsheet!W173,States),0)))</f>
        <v>1</v>
      </c>
      <c r="BC173" s="5" t="b">
        <f>OR(AND(ISBLANK(Spreadsheet!C173),LEN(Spreadsheet!X173)=0),AND(NOT(ISBLANK(Spreadsheet!C173)),LEN(Spreadsheet!X173)&gt;0,LEN(Spreadsheet!X173)=5,ISNUMBER(VALUE(Spreadsheet!X173))))</f>
        <v>1</v>
      </c>
      <c r="BD173" s="5" t="b">
        <f>OR(ISBLANK(Spreadsheet!Z173),LEN(Spreadsheet!Z173)&lt;=50)</f>
        <v>1</v>
      </c>
      <c r="BE173" s="5" t="b">
        <f>ISBLANK(Spreadsheet!AA173)</f>
        <v>1</v>
      </c>
      <c r="BF173" s="5" t="b">
        <f>ISBLANK(Spreadsheet!AB173)</f>
        <v>1</v>
      </c>
      <c r="BG173" s="5" t="b">
        <f>IF(ISERROR(DATEVALUE(TEXT(Spreadsheet!AC173,"mm/dd/yyyy")) &gt; DATEVALUE(TEXT(Spreadsheet!J173,"mm/dd/yyyy"))),IF(OR(AND(ISBLANK(Spreadsheet!AC173),ISBLANK(Spreadsheet!C173)),AND(NOT(ISBLANK(Spreadsheet!C173)),ISBLANK(Spreadsheet!AC173),NOT(ISBLANK(Spreadsheet!D173)))),TRUE,FALSE),IF(DATEVALUE(TEXT(Spreadsheet!AC173,"mm/dd/yyyy")) &gt; DATEVALUE(TEXT(Spreadsheet!J173,"mm/dd/yyyy")),TRUE,FALSE))</f>
        <v>1</v>
      </c>
      <c r="BH173" s="5" t="b">
        <f>OR(AND(ISBLANK(Spreadsheet!C173),ISBLANK(Spreadsheet!AE173)),AND(NOT(ISBLANK(Spreadsheet!C173)),NOT(ISBLANK(Spreadsheet!D173)),ISBLANK(Spreadsheet!AE173)),AND(NOT(ISBLANK(Spreadsheet!C173)),ISBLANK(Spreadsheet!D173),NOT(ISBLANK(Spreadsheet!AE173)),LEN(Spreadsheet!AE173)&lt;=100))</f>
        <v>1</v>
      </c>
      <c r="BI173" s="5" t="b">
        <f t="array" ref="BI173">IF(ISBLANK(Spreadsheet!AF173),TRUE,ISNUMBER(MATCH(TRUE,EXACT(Spreadsheet!AF173,CobraShortReasons),0)))</f>
        <v>1</v>
      </c>
      <c r="BJ173" s="5" t="b">
        <f ca="1">IF(ISERROR(DATEVALUE(TEXT(Spreadsheet!AG173,"mm/dd/yyyy")) &gt; TODAY()),IF(ISBLANK(Spreadsheet!AG173),TRUE,FALSE),IF(DATEVALUE(TEXT(Spreadsheet!AG173,"mm/dd/yyyy")) &gt; TODAY(),FALSE,TRUE))</f>
        <v>1</v>
      </c>
      <c r="BK173" s="5" t="b">
        <f>OR(ISBLANK(Spreadsheet!AH173),LEN(Spreadsheet!AH173)&lt;=25)</f>
        <v>1</v>
      </c>
      <c r="BL173" s="5" t="b">
        <f t="array" aca="1" ref="BL173" ca="1">IF(ISBLANK(Spreadsheet!AI173),TRUE,ISNUMBER(MATCH(TRUE,EXACT(Spreadsheet!AI173,INDIRECT(Spreadsheet!$D$2)),0)))</f>
        <v>1</v>
      </c>
      <c r="BM173" s="5" t="b">
        <f t="array" aca="1" ref="BM173" ca="1">IF(ISBLANK(Spreadsheet!AJ173),TRUE,ISNUMBER(MATCH(TRUE,EXACT(Spreadsheet!AJ173,INDIRECT(Spreadsheet!BJ173)),0)))</f>
        <v>1</v>
      </c>
      <c r="BN173" s="5" t="b">
        <f t="array" ref="BN173">IF(ISBLANK(Spreadsheet!AK173),TRUE,ISNUMBER(MATCH(TRUE,EXACT(Spreadsheet!AK173,DentalPlans),0)))</f>
        <v>1</v>
      </c>
      <c r="BO173" s="5" t="b">
        <f t="array" aca="1" ref="BO173" ca="1">IF(ISBLANK(Spreadsheet!AL173),TRUE,ISNUMBER(MATCH(TRUE,EXACT(Spreadsheet!AL173,INDIRECT(Spreadsheet!BK173)),0)))</f>
        <v>1</v>
      </c>
      <c r="BP173" s="5" t="b">
        <f t="array" ref="BP173">IF(ISBLANK(Spreadsheet!AM173),TRUE,ISNUMBER(MATCH(TRUE,EXACT(Spreadsheet!AM173,VisionPlans),0)))</f>
        <v>1</v>
      </c>
      <c r="BQ173" s="5" t="b">
        <f t="array" aca="1" ref="BQ173" ca="1">IF(ISBLANK(Spreadsheet!AN173),TRUE,ISNUMBER(MATCH(TRUE,EXACT(Spreadsheet!AN173,INDIRECT(Spreadsheet!BL173)),0)))</f>
        <v>1</v>
      </c>
      <c r="BR173" s="5" t="b">
        <f t="array" ref="BR173">IF(ISBLANK(Spreadsheet!AO173),TRUE,ISNUMBER(MATCH(TRUE,EXACT(Spreadsheet!AO173,LifeBenefitClasses),0)))</f>
        <v>1</v>
      </c>
      <c r="BS173" s="5" t="b">
        <f>IF(OR(ISBLANK(Spreadsheet!AO173), Spreadsheet!AO173="Waive"),IF(ISBLANK(Spreadsheet!AP173),TRUE,FALSE),IF(OR(AND(NOT(ISBLANK(Spreadsheet!AO173)),ISBLANK(Spreadsheet!AP173)),NOT(ISNUMBER(VALUE(Spreadsheet!AP173)))),FALSE,IF(OR(AND(Spreadsheet!AP173&lt;6,MOD(Spreadsheet!AP173*10,5)=0), MOD(Spreadsheet!AP173,5000)=0),TRUE,FALSE)))</f>
        <v>1</v>
      </c>
      <c r="BT173" s="5" t="b">
        <f t="array" ref="BT173">IF(ISBLANK(Spreadsheet!AQ173),TRUE,ISNUMBER(MATCH(TRUE,EXACT(Spreadsheet!AQ173,EnrollWaive),0)))</f>
        <v>1</v>
      </c>
      <c r="BU173" s="5" t="b">
        <f t="array" ref="BU173">IF(ISBLANK(Spreadsheet!AR173),TRUE,ISNUMBER(MATCH(TRUE,EXACT(Spreadsheet!AR173,LifeBenefitClasses),0)))</f>
        <v>1</v>
      </c>
      <c r="BV173" s="5" t="b">
        <f>IF(OR(ISBLANK(Spreadsheet!AR173), Spreadsheet!AR173="Waive"),IF(ISBLANK(Spreadsheet!AS173),TRUE,FALSE),IF(OR(AND(NOT(ISBLANK(Spreadsheet!AR173)),ISBLANK(Spreadsheet!AS173)),NOT(ISNUMBER(VALUE(Spreadsheet!AS173)))),FALSE,IF(OR(AND(Spreadsheet!AS173&lt;6,MOD(Spreadsheet!AS173*10,5)=0), MOD(Spreadsheet!AS173,10000)=0),TRUE,FALSE)))</f>
        <v>1</v>
      </c>
      <c r="BW173" s="5" t="b">
        <f t="array" ref="BW173">IF(ISBLANK(Spreadsheet!AT173),TRUE,ISNUMBER(MATCH(TRUE,EXACT(Spreadsheet!AT173,LifeBenefitClasses),0)))</f>
        <v>1</v>
      </c>
      <c r="BX173" s="5" t="b">
        <f>IF(OR(ISBLANK(Spreadsheet!AT173), Spreadsheet!AT173="Waive"),IF(ISBLANK(Spreadsheet!AU173),TRUE,FALSE),IF(OR(AND(NOT(ISBLANK(Spreadsheet!AT173)),ISBLANK(Spreadsheet!AU173)),NOT(ISNUMBER(VALUE(Spreadsheet!AU173)))),FALSE,IF(AND(NOT(OR(ISBLANK(Spreadsheet!AT173),Spreadsheet!AT173="Waive")),NOT(OR(ISBLANK(Spreadsheet!AR173),Spreadsheet!AR173="Waive")),MOD(Spreadsheet!AU173,5000)=0, Spreadsheet!AU173&lt;=(Spreadsheet!AS173*0.5)),TRUE,FALSE)))</f>
        <v>1</v>
      </c>
      <c r="BY173" s="5" t="b">
        <f t="array" ref="BY173">IF(ISBLANK(Spreadsheet!AV173),TRUE,ISNUMBER(MATCH(TRUE,EXACT(Spreadsheet!AV173,EnrollWaive),0)))</f>
        <v>1</v>
      </c>
      <c r="BZ173" s="5" t="b">
        <f t="array" ref="BZ173">IF(ISBLANK(Spreadsheet!AW173),TRUE,ISNUMBER(MATCH(TRUE,EXACT(Spreadsheet!AW173,LifeBenefitClasses),0)))</f>
        <v>1</v>
      </c>
      <c r="CA173" s="5" t="b">
        <f t="array" ref="CA173">IF(ISBLANK(Spreadsheet!AX173),TRUE,ISNUMBER(MATCH(TRUE,EXACT(Spreadsheet!AX173,LifeBenefitClasses),0)))</f>
        <v>1</v>
      </c>
      <c r="CB173" s="5" t="b">
        <f t="array" ref="CB173">IF(ISBLANK(Spreadsheet!AY173),TRUE,ISNUMBER(MATCH(TRUE,EXACT(Spreadsheet!AY173,LifeBenefitClasses),0)))</f>
        <v>1</v>
      </c>
      <c r="CC173" s="5" t="b">
        <f t="array" ref="CC173">IF(ISBLANK(Spreadsheet!AZ173),TRUE,ISNUMBER(MATCH(TRUE,EXACT(Spreadsheet!AZ173,LifeBenefitClasses),0)))</f>
        <v>1</v>
      </c>
      <c r="CD173" s="5" t="b">
        <f t="array" ref="CD173">IF(ISBLANK(Spreadsheet!BA173),TRUE,ISNUMBER(MATCH(TRUE,EXACT(Spreadsheet!BA173,LifeBenefitClasses),0)))</f>
        <v>1</v>
      </c>
      <c r="CE173" s="5" t="b">
        <f>IF(OR(ISBLANK(Spreadsheet!BA173), Spreadsheet!BA173="Waive"),IF(ISBLANK(Spreadsheet!BB173),TRUE,FALSE),IF(OR(AND(NOT(ISBLANK(Spreadsheet!BA173)),ISBLANK(Spreadsheet!BB173)),NOT(ISNUMBER(VALUE(Spreadsheet!BB173))),ISBLANK(Spreadsheet!BC173),NOT(ISNUMBER(VALUE(Spreadsheet!BC173)))),FALSE,IF(AND(Spreadsheet!BB173&gt;=50000,Spreadsheet!BB173&lt;=250000,MOD(Spreadsheet!BB173,10000)=0,Spreadsheet!BB173&lt;=(10*Spreadsheet!BC173)),TRUE,FALSE)))</f>
        <v>1</v>
      </c>
      <c r="CF173" s="5" t="b">
        <f>IF(NOT(ISBLANK(Spreadsheet!BC173)),AND(ISNUMBER(VALUE(Spreadsheet!BC173)),Spreadsheet!BC173&gt;0),AND(OR(ISBLANK(Spreadsheet!AO173),Spreadsheet!AO173="Waive",AND(NOT(OR(ISBLANK(Spreadsheet!AO173),Spreadsheet!AO173="Waive")),Spreadsheet!AP173&gt;=6)),OR(ISBLANK(Spreadsheet!AR173),AND(NOT(OR(ISBLANK(Spreadsheet!AR173),Spreadsheet!AR173="Waive")),Spreadsheet!AS173&gt;=6)),OR(ISBLANK(Spreadsheet!AW173)),OR(ISBLANK(Spreadsheet!AX173)),OR(ISBLANK(Spreadsheet!AY173)),OR(ISBLANK(Spreadsheet!AZ173)),OR(ISBLANK(Spreadsheet!BA173),Spreadsheet!BA173="Waive")))</f>
        <v>1</v>
      </c>
      <c r="CG173" s="5" t="b">
        <f t="shared" ca="1" si="13"/>
        <v>1</v>
      </c>
    </row>
    <row r="174" spans="8:85" x14ac:dyDescent="0.3">
      <c r="H174" s="5">
        <f t="shared" ca="1" si="10"/>
        <v>2</v>
      </c>
      <c r="I174" s="5" t="str">
        <f t="shared" ca="1" si="11"/>
        <v/>
      </c>
      <c r="J174" s="5" t="str">
        <f>IF(AND(NOT(ISBLANK(Spreadsheet!C174)),ISBLANK(Spreadsheet!D174)),Spreadsheet!F174&amp;" "&amp;Spreadsheet!H174,"")</f>
        <v/>
      </c>
      <c r="K174" s="5">
        <f>IF(AND(NOT(ISBLANK(Spreadsheet!C174)),ISBLANK(Spreadsheet!D174)),COUNTIFS(Spreadsheet!E175:E$786,"=Child",Spreadsheet!C175:C$786, "="&amp;Spreadsheet!C174) + COUNTIFS(Spreadsheet!E175:E$786,"=Step-child",Spreadsheet!C175:C$786, "="&amp;Spreadsheet!C174),0)</f>
        <v>0</v>
      </c>
      <c r="L174" s="5">
        <f>IF(NOT(ISBLANK(J174)),COUNTIFS(Spreadsheet!E175:E$786,"=Wife",Spreadsheet!C175:C$786, "="&amp;Spreadsheet!C174) + COUNTIFS(Spreadsheet!E175:E$786,"=Husband",Spreadsheet!C175:C$786, "="&amp;Spreadsheet!C174),0)</f>
        <v>0</v>
      </c>
      <c r="M174" s="5">
        <f>IF(NOT(ISBLANK(Spreadsheet!AJ174)),VLOOKUP(Spreadsheet!AJ174,'Drop Downs'!$P$2:$R$16,3,FALSE),0)</f>
        <v>0</v>
      </c>
      <c r="N174" s="5">
        <f>IF(NOT(ISBLANK(Spreadsheet!AJ174)), VLOOKUP(Spreadsheet!AJ174,'Drop Downs'!$P$2:$R$16,2,FALSE),0)</f>
        <v>0</v>
      </c>
      <c r="O174" s="5">
        <f>IF(NOT(ISBLANK(Spreadsheet!AL174)),VLOOKUP(Spreadsheet!AL174,'Drop Downs'!$P$2:$R$16,3,FALSE), 0)</f>
        <v>0</v>
      </c>
      <c r="P174" s="5">
        <f>IF(NOT(ISBLANK(Spreadsheet!AL174)),VLOOKUP(Spreadsheet!AL174,'Drop Downs'!$P$2:$R$16,2,FALSE),0)</f>
        <v>0</v>
      </c>
      <c r="Q174" s="5">
        <f>IF(NOT(ISBLANK(Spreadsheet!AN174)),VLOOKUP(Spreadsheet!AN174,'Drop Downs'!$P$2:$R$16,3,FALSE),0)</f>
        <v>0</v>
      </c>
      <c r="R174" s="5">
        <f>IF(NOT(ISBLANK(Spreadsheet!AN174)),VLOOKUP(Spreadsheet!AN174,'Drop Downs'!$P$2:$R$16,2,FALSE),0)</f>
        <v>0</v>
      </c>
      <c r="S174" s="5" t="str">
        <f>IF(OR(M174&gt;K174,N174&gt;L174,O174&gt;K174, Q174&gt;K174,N174&gt;L174, P174&gt;L174, R174&gt;L174),"Member currently has a coverage election over what he/she needs.  Please add more dependents or adjust the coverage election.","")&amp;(IF(AND(NOT(ISBLANK(Spreadsheet!C174)),NOT(ISBLANK(Spreadsheet!D174)),ISBLANK(Spreadsheet!E174)),"Dependent lacks a relationship to member.Please select one from the drop-down.",""))</f>
        <v/>
      </c>
      <c r="T174" s="5" t="b">
        <f t="shared" si="12"/>
        <v>1</v>
      </c>
      <c r="U174" s="5" t="b">
        <f>OR(ISBLANK(Spreadsheet!C174),IF(NOT(ISBLANK(Spreadsheet!D174)),NOT(ISBLANK(Spreadsheet!E174)),TRUE))</f>
        <v>1</v>
      </c>
      <c r="V174" s="5" t="b">
        <f>OR(ISBLANK(Spreadsheet!C174), NOT(ISBLANK(Spreadsheet!I174)))</f>
        <v>1</v>
      </c>
      <c r="W174" s="5" t="b">
        <f>OR(ISBLANK(Spreadsheet!D174),NOT(ISBLANK(Spreadsheet!C174)))</f>
        <v>1</v>
      </c>
      <c r="X174" s="155" t="str">
        <f>REPT("0",MIN(FIND({1,2,3,4,5,6,7,8,9},Spreadsheet!C174&amp;"123456789"))-1)&amp;IF(ISBLANK(Spreadsheet!C174),"",SUMPRODUCT(MID(0&amp;Spreadsheet!C174,LARGE(INDEX(ISNUMBER(--MID(Spreadsheet!C174,ROW($1:$225),1))*
 ROW($1:$225),0),ROW($1:$225))+1,1)*10^ROW($1:$225)/10))</f>
        <v/>
      </c>
      <c r="Y174" s="5" t="b">
        <f>IF(NOT(ISBLANK(Spreadsheet!C174)),IF(AND(ISNUMBER(VALUE(Spreadsheet!C174)), LEN(Spreadsheet!C174)=9),TRUE,FALSE),TRUE)</f>
        <v>1</v>
      </c>
      <c r="Z174" s="155" t="str">
        <f>REPT("0",MIN(FIND({1,2,3,4,5,6,7,8,9},Spreadsheet!D174&amp;"123456789"))-1)&amp;IF(ISBLANK(Spreadsheet!D174),"",SUMPRODUCT(MID(0&amp;Spreadsheet!D174,LARGE(INDEX(ISNUMBER(--MID(Spreadsheet!D174,ROW($1:$225),1))*
 ROW($1:$225),0),ROW($1:$225))+1,1)*10^ROW($1:$225)/10))</f>
        <v/>
      </c>
      <c r="AA174" s="5" t="b">
        <f>IF(AND(NOT(ISBLANK(Spreadsheet!D174)),NOT(ISBLANK(Spreadsheet!C174))),IF(AND(ISNUMBER(VALUE(Spreadsheet!D174)), LEN(Spreadsheet!D174)=9),TRUE,FALSE),IF(AND(NOT(ISBLANK(Spreadsheet!D174)),ISBLANK(Spreadsheet!C174)),FALSE,TRUE))</f>
        <v>1</v>
      </c>
      <c r="AB174" s="5" t="b">
        <f>OR(ISBLANK(Spreadsheet!Y174),IF(NOT(ISBLANK(Spreadsheet!Y174)),LEN(Spreadsheet!Y174)=10,ISNUMBER(VALUE(Spreadsheet!Y174))))</f>
        <v>1</v>
      </c>
      <c r="AC174" s="5" t="b">
        <f>OR(ISBLANK(Spreadsheet!AI174), AND(NOT(ISBLANK(Spreadsheet!AJ174)), NOT(ISNUMBER(SEARCH("Waive",Spreadsheet!AJ174)))))</f>
        <v>1</v>
      </c>
      <c r="AD174" s="5" t="b">
        <f>OR(ISBLANK(Spreadsheet!AK174), AND(NOT(ISBLANK(Spreadsheet!AL174)), NOT(ISNUMBER(SEARCH("Waive",Spreadsheet!AL174)))))</f>
        <v>1</v>
      </c>
      <c r="AE174" s="5" t="b">
        <f>OR(ISBLANK(Spreadsheet!AM174), AND(NOT(ISBLANK(Spreadsheet!AN174)), NOT(ISNUMBER(SEARCH("Waive", Spreadsheet!AN174)))))</f>
        <v>1</v>
      </c>
      <c r="AF174" s="5" t="b">
        <f>OR(ISBLANK(Spreadsheet!C174), NOT(ISBLANK(Spreadsheet!D174)),NOT(ISBLANK(Spreadsheet!L174)))</f>
        <v>1</v>
      </c>
      <c r="AG174" s="5" t="b">
        <f>IF(AND(NOT(ISBLANK(Spreadsheet!C174)), NOT(ISBLANK(Spreadsheet!D174)),Spreadsheet!C174&lt;&gt;Spreadsheet!D174),IF(ISERROR(VLOOKUP(Spreadsheet!C174, Spreadsheet!$C$6:'Spreadsheet'!$C173,1,FALSE)), FALSE, TRUE),TRUE)</f>
        <v>1</v>
      </c>
      <c r="AH174" s="5" t="b">
        <f>Spreadsheet!$B$2=Spreadsheet!AD174</f>
        <v>1</v>
      </c>
      <c r="AI174" s="5" t="b">
        <f>IF(ISBLANK(Spreadsheet!G174),TRUE,IF(OR(LEN(Spreadsheet!G174)&gt;1,ISNUMBER(VALUE(Spreadsheet!G174))),FALSE,TRUE))</f>
        <v>1</v>
      </c>
      <c r="AJ174" s="5" t="b">
        <f>OR(ISBLANK(Spreadsheet!C174), NOT(ISBLANK(Spreadsheet!B174)), NOT(ISBLANK(Spreadsheet!D174)))</f>
        <v>1</v>
      </c>
      <c r="AK174" s="5" t="b">
        <f t="array" ref="AK174">IF(OR(AND(ISBLANK(Spreadsheet!E174),ISBLANK(Spreadsheet!D174),NOT(ISBLANK(Spreadsheet!C174))),AND(ISBLANK(Spreadsheet!E174),ISBLANK(Spreadsheet!D174),ISBLANK(Spreadsheet!C174))),TRUE,ISNUMBER(MATCH(TRUE,EXACT(Spreadsheet!E174,Relationships),0)))</f>
        <v>1</v>
      </c>
      <c r="AL174" s="5" t="b">
        <f>IF(NOT(ISBLANK(Spreadsheet!C174)),IF(OR(ISBLANK(Spreadsheet!F174),LEN(Spreadsheet!F174)&gt;40),FALSE,TRUE),TRUE)</f>
        <v>1</v>
      </c>
      <c r="AM174" s="5" t="b">
        <f>IF(NOT(ISBLANK(Spreadsheet!C174)),IF(OR(ISBLANK(Spreadsheet!H174),LEN(Spreadsheet!H174)&gt;40),FALSE,TRUE),TRUE)</f>
        <v>1</v>
      </c>
      <c r="AN174" s="5" t="b">
        <f t="array" ref="AN174">IF(ISBLANK(Spreadsheet!I174),TRUE,ISNUMBER(MATCH(TRUE,EXACT(Spreadsheet!I174,GenderValues),0)))</f>
        <v>1</v>
      </c>
      <c r="AO174" s="5" t="b">
        <f ca="1">IF(ISERROR(DATEVALUE(TEXT(Spreadsheet!J174,"mm/dd/yyyy")) &gt; TODAY()),IF(AND(ISBLANK(Spreadsheet!J174),ISBLANK(Spreadsheet!C174)),TRUE,FALSE),IF(DATEVALUE(TEXT(Spreadsheet!J174,"mm/dd/yyyy")) &gt; TODAY(),FALSE,TRUE))</f>
        <v>1</v>
      </c>
      <c r="AP174" s="5" t="b">
        <f>OR(ISBLANK(Spreadsheet!K174),LEN(Spreadsheet!K174)&lt;=100)</f>
        <v>1</v>
      </c>
      <c r="AQ174" s="5" t="b">
        <f t="array" ref="AQ174">IF(OR(AND(ISBLANK(Spreadsheet!L174),ISBLANK(Spreadsheet!C174)),AND(NOT(ISBLANK(Spreadsheet!C174)),NOT(ISBLANK(Spreadsheet!D174)))),TRUE,ISNUMBER(MATCH(TRUE,EXACT(Spreadsheet!L174,MaritalStatus),0)))</f>
        <v>1</v>
      </c>
      <c r="AR174" s="5" t="b">
        <f ca="1">IF(ISERROR(DATEVALUE(TEXT(Spreadsheet!M174,"mm/dd/yyyy")) &gt; TODAY()),IF(ISBLANK(Spreadsheet!M174),TRUE,FALSE),IF(DATEVALUE(TEXT(Spreadsheet!M174,"mm/dd/yyyy")) &gt; TODAY(),FALSE,TRUE))</f>
        <v>1</v>
      </c>
      <c r="AS174" s="5" t="b">
        <f>OR(ISBLANK(Spreadsheet!N174),LEN(Spreadsheet!N174)&lt;=100)</f>
        <v>1</v>
      </c>
      <c r="AT174" s="5" t="b">
        <f>OR(ISBLANK(Spreadsheet!O174),UPPER(Spreadsheet!O174)="YES")</f>
        <v>1</v>
      </c>
      <c r="AU174" s="5" t="b">
        <f>OR(ISBLANK(Spreadsheet!P174),UPPER(Spreadsheet!P174)="YES")</f>
        <v>1</v>
      </c>
      <c r="AV174" s="5" t="b">
        <f t="array" ref="AV174">IF(ISBLANK(Spreadsheet!Q174),TRUE,ISNUMBER(MATCH(TRUE,EXACT(Spreadsheet!Q174,OnGroupsPriorIns),0)))</f>
        <v>1</v>
      </c>
      <c r="AW174" s="5" t="b">
        <f>OR(ISBLANK(Spreadsheet!R174),UPPER(Spreadsheet!R174)="YES")</f>
        <v>1</v>
      </c>
      <c r="AX174" s="5" t="b">
        <f>OR(ISBLANK(Spreadsheet!S174),UPPER(Spreadsheet!S174)="YES")</f>
        <v>1</v>
      </c>
      <c r="AY174" s="5" t="b">
        <f>OR(AND(ISBLANK(Spreadsheet!C174),LEN(Spreadsheet!T174)=0),AND(NOT(ISBLANK(Spreadsheet!C174)),LEN(Spreadsheet!T174)&gt;0,LEN(Spreadsheet!T174)&lt;=50))</f>
        <v>1</v>
      </c>
      <c r="AZ174" s="5" t="b">
        <f>OR(LEN(Spreadsheet!U174)=0,AND(LEN(Spreadsheet!U174)&gt;0,LEN(Spreadsheet!U174)&lt;=50))</f>
        <v>1</v>
      </c>
      <c r="BA174" s="5" t="b">
        <f>OR(AND(ISBLANK(Spreadsheet!C174),LEN(Spreadsheet!V174)=0),AND(NOT(ISBLANK(Spreadsheet!C174)),LEN(Spreadsheet!V174)&gt;0,LEN(Spreadsheet!V174)&lt;=50))</f>
        <v>1</v>
      </c>
      <c r="BB174" s="5" t="b">
        <f t="array" ref="BB174">IF(AND(ISBLANK(Spreadsheet!C174),LEN(Spreadsheet!W174)=0),TRUE,ISNUMBER(MATCH(TRUE,EXACT(Spreadsheet!W174,States),0)))</f>
        <v>1</v>
      </c>
      <c r="BC174" s="5" t="b">
        <f>OR(AND(ISBLANK(Spreadsheet!C174),LEN(Spreadsheet!X174)=0),AND(NOT(ISBLANK(Spreadsheet!C174)),LEN(Spreadsheet!X174)&gt;0,LEN(Spreadsheet!X174)=5,ISNUMBER(VALUE(Spreadsheet!X174))))</f>
        <v>1</v>
      </c>
      <c r="BD174" s="5" t="b">
        <f>OR(ISBLANK(Spreadsheet!Z174),LEN(Spreadsheet!Z174)&lt;=50)</f>
        <v>1</v>
      </c>
      <c r="BE174" s="5" t="b">
        <f>ISBLANK(Spreadsheet!AA174)</f>
        <v>1</v>
      </c>
      <c r="BF174" s="5" t="b">
        <f>ISBLANK(Spreadsheet!AB174)</f>
        <v>1</v>
      </c>
      <c r="BG174" s="5" t="b">
        <f>IF(ISERROR(DATEVALUE(TEXT(Spreadsheet!AC174,"mm/dd/yyyy")) &gt; DATEVALUE(TEXT(Spreadsheet!J174,"mm/dd/yyyy"))),IF(OR(AND(ISBLANK(Spreadsheet!AC174),ISBLANK(Spreadsheet!C174)),AND(NOT(ISBLANK(Spreadsheet!C174)),ISBLANK(Spreadsheet!AC174),NOT(ISBLANK(Spreadsheet!D174)))),TRUE,FALSE),IF(DATEVALUE(TEXT(Spreadsheet!AC174,"mm/dd/yyyy")) &gt; DATEVALUE(TEXT(Spreadsheet!J174,"mm/dd/yyyy")),TRUE,FALSE))</f>
        <v>1</v>
      </c>
      <c r="BH174" s="5" t="b">
        <f>OR(AND(ISBLANK(Spreadsheet!C174),ISBLANK(Spreadsheet!AE174)),AND(NOT(ISBLANK(Spreadsheet!C174)),NOT(ISBLANK(Spreadsheet!D174)),ISBLANK(Spreadsheet!AE174)),AND(NOT(ISBLANK(Spreadsheet!C174)),ISBLANK(Spreadsheet!D174),NOT(ISBLANK(Spreadsheet!AE174)),LEN(Spreadsheet!AE174)&lt;=100))</f>
        <v>1</v>
      </c>
      <c r="BI174" s="5" t="b">
        <f t="array" ref="BI174">IF(ISBLANK(Spreadsheet!AF174),TRUE,ISNUMBER(MATCH(TRUE,EXACT(Spreadsheet!AF174,CobraShortReasons),0)))</f>
        <v>1</v>
      </c>
      <c r="BJ174" s="5" t="b">
        <f ca="1">IF(ISERROR(DATEVALUE(TEXT(Spreadsheet!AG174,"mm/dd/yyyy")) &gt; TODAY()),IF(ISBLANK(Spreadsheet!AG174),TRUE,FALSE),IF(DATEVALUE(TEXT(Spreadsheet!AG174,"mm/dd/yyyy")) &gt; TODAY(),FALSE,TRUE))</f>
        <v>1</v>
      </c>
      <c r="BK174" s="5" t="b">
        <f>OR(ISBLANK(Spreadsheet!AH174),LEN(Spreadsheet!AH174)&lt;=25)</f>
        <v>1</v>
      </c>
      <c r="BL174" s="5" t="b">
        <f t="array" aca="1" ref="BL174" ca="1">IF(ISBLANK(Spreadsheet!AI174),TRUE,ISNUMBER(MATCH(TRUE,EXACT(Spreadsheet!AI174,INDIRECT(Spreadsheet!$D$2)),0)))</f>
        <v>1</v>
      </c>
      <c r="BM174" s="5" t="b">
        <f t="array" aca="1" ref="BM174" ca="1">IF(ISBLANK(Spreadsheet!AJ174),TRUE,ISNUMBER(MATCH(TRUE,EXACT(Spreadsheet!AJ174,INDIRECT(Spreadsheet!BJ174)),0)))</f>
        <v>1</v>
      </c>
      <c r="BN174" s="5" t="b">
        <f t="array" ref="BN174">IF(ISBLANK(Spreadsheet!AK174),TRUE,ISNUMBER(MATCH(TRUE,EXACT(Spreadsheet!AK174,DentalPlans),0)))</f>
        <v>1</v>
      </c>
      <c r="BO174" s="5" t="b">
        <f t="array" aca="1" ref="BO174" ca="1">IF(ISBLANK(Spreadsheet!AL174),TRUE,ISNUMBER(MATCH(TRUE,EXACT(Spreadsheet!AL174,INDIRECT(Spreadsheet!BK174)),0)))</f>
        <v>1</v>
      </c>
      <c r="BP174" s="5" t="b">
        <f t="array" ref="BP174">IF(ISBLANK(Spreadsheet!AM174),TRUE,ISNUMBER(MATCH(TRUE,EXACT(Spreadsheet!AM174,VisionPlans),0)))</f>
        <v>1</v>
      </c>
      <c r="BQ174" s="5" t="b">
        <f t="array" aca="1" ref="BQ174" ca="1">IF(ISBLANK(Spreadsheet!AN174),TRUE,ISNUMBER(MATCH(TRUE,EXACT(Spreadsheet!AN174,INDIRECT(Spreadsheet!BL174)),0)))</f>
        <v>1</v>
      </c>
      <c r="BR174" s="5" t="b">
        <f t="array" ref="BR174">IF(ISBLANK(Spreadsheet!AO174),TRUE,ISNUMBER(MATCH(TRUE,EXACT(Spreadsheet!AO174,LifeBenefitClasses),0)))</f>
        <v>1</v>
      </c>
      <c r="BS174" s="5" t="b">
        <f>IF(OR(ISBLANK(Spreadsheet!AO174), Spreadsheet!AO174="Waive"),IF(ISBLANK(Spreadsheet!AP174),TRUE,FALSE),IF(OR(AND(NOT(ISBLANK(Spreadsheet!AO174)),ISBLANK(Spreadsheet!AP174)),NOT(ISNUMBER(VALUE(Spreadsheet!AP174)))),FALSE,IF(OR(AND(Spreadsheet!AP174&lt;6,MOD(Spreadsheet!AP174*10,5)=0), MOD(Spreadsheet!AP174,5000)=0),TRUE,FALSE)))</f>
        <v>1</v>
      </c>
      <c r="BT174" s="5" t="b">
        <f t="array" ref="BT174">IF(ISBLANK(Spreadsheet!AQ174),TRUE,ISNUMBER(MATCH(TRUE,EXACT(Spreadsheet!AQ174,EnrollWaive),0)))</f>
        <v>1</v>
      </c>
      <c r="BU174" s="5" t="b">
        <f t="array" ref="BU174">IF(ISBLANK(Spreadsheet!AR174),TRUE,ISNUMBER(MATCH(TRUE,EXACT(Spreadsheet!AR174,LifeBenefitClasses),0)))</f>
        <v>1</v>
      </c>
      <c r="BV174" s="5" t="b">
        <f>IF(OR(ISBLANK(Spreadsheet!AR174), Spreadsheet!AR174="Waive"),IF(ISBLANK(Spreadsheet!AS174),TRUE,FALSE),IF(OR(AND(NOT(ISBLANK(Spreadsheet!AR174)),ISBLANK(Spreadsheet!AS174)),NOT(ISNUMBER(VALUE(Spreadsheet!AS174)))),FALSE,IF(OR(AND(Spreadsheet!AS174&lt;6,MOD(Spreadsheet!AS174*10,5)=0), MOD(Spreadsheet!AS174,10000)=0),TRUE,FALSE)))</f>
        <v>1</v>
      </c>
      <c r="BW174" s="5" t="b">
        <f t="array" ref="BW174">IF(ISBLANK(Spreadsheet!AT174),TRUE,ISNUMBER(MATCH(TRUE,EXACT(Spreadsheet!AT174,LifeBenefitClasses),0)))</f>
        <v>1</v>
      </c>
      <c r="BX174" s="5" t="b">
        <f>IF(OR(ISBLANK(Spreadsheet!AT174), Spreadsheet!AT174="Waive"),IF(ISBLANK(Spreadsheet!AU174),TRUE,FALSE),IF(OR(AND(NOT(ISBLANK(Spreadsheet!AT174)),ISBLANK(Spreadsheet!AU174)),NOT(ISNUMBER(VALUE(Spreadsheet!AU174)))),FALSE,IF(AND(NOT(OR(ISBLANK(Spreadsheet!AT174),Spreadsheet!AT174="Waive")),NOT(OR(ISBLANK(Spreadsheet!AR174),Spreadsheet!AR174="Waive")),MOD(Spreadsheet!AU174,5000)=0, Spreadsheet!AU174&lt;=(Spreadsheet!AS174*0.5)),TRUE,FALSE)))</f>
        <v>1</v>
      </c>
      <c r="BY174" s="5" t="b">
        <f t="array" ref="BY174">IF(ISBLANK(Spreadsheet!AV174),TRUE,ISNUMBER(MATCH(TRUE,EXACT(Spreadsheet!AV174,EnrollWaive),0)))</f>
        <v>1</v>
      </c>
      <c r="BZ174" s="5" t="b">
        <f t="array" ref="BZ174">IF(ISBLANK(Spreadsheet!AW174),TRUE,ISNUMBER(MATCH(TRUE,EXACT(Spreadsheet!AW174,LifeBenefitClasses),0)))</f>
        <v>1</v>
      </c>
      <c r="CA174" s="5" t="b">
        <f t="array" ref="CA174">IF(ISBLANK(Spreadsheet!AX174),TRUE,ISNUMBER(MATCH(TRUE,EXACT(Spreadsheet!AX174,LifeBenefitClasses),0)))</f>
        <v>1</v>
      </c>
      <c r="CB174" s="5" t="b">
        <f t="array" ref="CB174">IF(ISBLANK(Spreadsheet!AY174),TRUE,ISNUMBER(MATCH(TRUE,EXACT(Spreadsheet!AY174,LifeBenefitClasses),0)))</f>
        <v>1</v>
      </c>
      <c r="CC174" s="5" t="b">
        <f t="array" ref="CC174">IF(ISBLANK(Spreadsheet!AZ174),TRUE,ISNUMBER(MATCH(TRUE,EXACT(Spreadsheet!AZ174,LifeBenefitClasses),0)))</f>
        <v>1</v>
      </c>
      <c r="CD174" s="5" t="b">
        <f t="array" ref="CD174">IF(ISBLANK(Spreadsheet!BA174),TRUE,ISNUMBER(MATCH(TRUE,EXACT(Spreadsheet!BA174,LifeBenefitClasses),0)))</f>
        <v>1</v>
      </c>
      <c r="CE174" s="5" t="b">
        <f>IF(OR(ISBLANK(Spreadsheet!BA174), Spreadsheet!BA174="Waive"),IF(ISBLANK(Spreadsheet!BB174),TRUE,FALSE),IF(OR(AND(NOT(ISBLANK(Spreadsheet!BA174)),ISBLANK(Spreadsheet!BB174)),NOT(ISNUMBER(VALUE(Spreadsheet!BB174))),ISBLANK(Spreadsheet!BC174),NOT(ISNUMBER(VALUE(Spreadsheet!BC174)))),FALSE,IF(AND(Spreadsheet!BB174&gt;=50000,Spreadsheet!BB174&lt;=250000,MOD(Spreadsheet!BB174,10000)=0,Spreadsheet!BB174&lt;=(10*Spreadsheet!BC174)),TRUE,FALSE)))</f>
        <v>1</v>
      </c>
      <c r="CF174" s="5" t="b">
        <f>IF(NOT(ISBLANK(Spreadsheet!BC174)),AND(ISNUMBER(VALUE(Spreadsheet!BC174)),Spreadsheet!BC174&gt;0),AND(OR(ISBLANK(Spreadsheet!AO174),Spreadsheet!AO174="Waive",AND(NOT(OR(ISBLANK(Spreadsheet!AO174),Spreadsheet!AO174="Waive")),Spreadsheet!AP174&gt;=6)),OR(ISBLANK(Spreadsheet!AR174),AND(NOT(OR(ISBLANK(Spreadsheet!AR174),Spreadsheet!AR174="Waive")),Spreadsheet!AS174&gt;=6)),OR(ISBLANK(Spreadsheet!AW174)),OR(ISBLANK(Spreadsheet!AX174)),OR(ISBLANK(Spreadsheet!AY174)),OR(ISBLANK(Spreadsheet!AZ174)),OR(ISBLANK(Spreadsheet!BA174),Spreadsheet!BA174="Waive")))</f>
        <v>1</v>
      </c>
      <c r="CG174" s="5" t="b">
        <f t="shared" ca="1" si="13"/>
        <v>1</v>
      </c>
    </row>
    <row r="175" spans="8:85" x14ac:dyDescent="0.3">
      <c r="H175" s="5">
        <f t="shared" ca="1" si="10"/>
        <v>2</v>
      </c>
      <c r="I175" s="5" t="str">
        <f t="shared" ca="1" si="11"/>
        <v/>
      </c>
      <c r="J175" s="5" t="str">
        <f>IF(AND(NOT(ISBLANK(Spreadsheet!C175)),ISBLANK(Spreadsheet!D175)),Spreadsheet!F175&amp;" "&amp;Spreadsheet!H175,"")</f>
        <v/>
      </c>
      <c r="K175" s="5">
        <f>IF(AND(NOT(ISBLANK(Spreadsheet!C175)),ISBLANK(Spreadsheet!D175)),COUNTIFS(Spreadsheet!E176:E$786,"=Child",Spreadsheet!C176:C$786, "="&amp;Spreadsheet!C175) + COUNTIFS(Spreadsheet!E176:E$786,"=Step-child",Spreadsheet!C176:C$786, "="&amp;Spreadsheet!C175),0)</f>
        <v>0</v>
      </c>
      <c r="L175" s="5">
        <f>IF(NOT(ISBLANK(J175)),COUNTIFS(Spreadsheet!E176:E$786,"=Wife",Spreadsheet!C176:C$786, "="&amp;Spreadsheet!C175) + COUNTIFS(Spreadsheet!E176:E$786,"=Husband",Spreadsheet!C176:C$786, "="&amp;Spreadsheet!C175),0)</f>
        <v>0</v>
      </c>
      <c r="M175" s="5">
        <f>IF(NOT(ISBLANK(Spreadsheet!AJ175)),VLOOKUP(Spreadsheet!AJ175,'Drop Downs'!$P$2:$R$16,3,FALSE),0)</f>
        <v>0</v>
      </c>
      <c r="N175" s="5">
        <f>IF(NOT(ISBLANK(Spreadsheet!AJ175)), VLOOKUP(Spreadsheet!AJ175,'Drop Downs'!$P$2:$R$16,2,FALSE),0)</f>
        <v>0</v>
      </c>
      <c r="O175" s="5">
        <f>IF(NOT(ISBLANK(Spreadsheet!AL175)),VLOOKUP(Spreadsheet!AL175,'Drop Downs'!$P$2:$R$16,3,FALSE), 0)</f>
        <v>0</v>
      </c>
      <c r="P175" s="5">
        <f>IF(NOT(ISBLANK(Spreadsheet!AL175)),VLOOKUP(Spreadsheet!AL175,'Drop Downs'!$P$2:$R$16,2,FALSE),0)</f>
        <v>0</v>
      </c>
      <c r="Q175" s="5">
        <f>IF(NOT(ISBLANK(Spreadsheet!AN175)),VLOOKUP(Spreadsheet!AN175,'Drop Downs'!$P$2:$R$16,3,FALSE),0)</f>
        <v>0</v>
      </c>
      <c r="R175" s="5">
        <f>IF(NOT(ISBLANK(Spreadsheet!AN175)),VLOOKUP(Spreadsheet!AN175,'Drop Downs'!$P$2:$R$16,2,FALSE),0)</f>
        <v>0</v>
      </c>
      <c r="S175" s="5" t="str">
        <f>IF(OR(M175&gt;K175,N175&gt;L175,O175&gt;K175, Q175&gt;K175,N175&gt;L175, P175&gt;L175, R175&gt;L175),"Member currently has a coverage election over what he/she needs.  Please add more dependents or adjust the coverage election.","")&amp;(IF(AND(NOT(ISBLANK(Spreadsheet!C175)),NOT(ISBLANK(Spreadsheet!D175)),ISBLANK(Spreadsheet!E175)),"Dependent lacks a relationship to member.Please select one from the drop-down.",""))</f>
        <v/>
      </c>
      <c r="T175" s="5" t="b">
        <f t="shared" si="12"/>
        <v>1</v>
      </c>
      <c r="U175" s="5" t="b">
        <f>OR(ISBLANK(Spreadsheet!C175),IF(NOT(ISBLANK(Spreadsheet!D175)),NOT(ISBLANK(Spreadsheet!E175)),TRUE))</f>
        <v>1</v>
      </c>
      <c r="V175" s="5" t="b">
        <f>OR(ISBLANK(Spreadsheet!C175), NOT(ISBLANK(Spreadsheet!I175)))</f>
        <v>1</v>
      </c>
      <c r="W175" s="5" t="b">
        <f>OR(ISBLANK(Spreadsheet!D175),NOT(ISBLANK(Spreadsheet!C175)))</f>
        <v>1</v>
      </c>
      <c r="X175" s="155" t="str">
        <f>REPT("0",MIN(FIND({1,2,3,4,5,6,7,8,9},Spreadsheet!C175&amp;"123456789"))-1)&amp;IF(ISBLANK(Spreadsheet!C175),"",SUMPRODUCT(MID(0&amp;Spreadsheet!C175,LARGE(INDEX(ISNUMBER(--MID(Spreadsheet!C175,ROW($1:$225),1))*
 ROW($1:$225),0),ROW($1:$225))+1,1)*10^ROW($1:$225)/10))</f>
        <v/>
      </c>
      <c r="Y175" s="5" t="b">
        <f>IF(NOT(ISBLANK(Spreadsheet!C175)),IF(AND(ISNUMBER(VALUE(Spreadsheet!C175)), LEN(Spreadsheet!C175)=9),TRUE,FALSE),TRUE)</f>
        <v>1</v>
      </c>
      <c r="Z175" s="155" t="str">
        <f>REPT("0",MIN(FIND({1,2,3,4,5,6,7,8,9},Spreadsheet!D175&amp;"123456789"))-1)&amp;IF(ISBLANK(Spreadsheet!D175),"",SUMPRODUCT(MID(0&amp;Spreadsheet!D175,LARGE(INDEX(ISNUMBER(--MID(Spreadsheet!D175,ROW($1:$225),1))*
 ROW($1:$225),0),ROW($1:$225))+1,1)*10^ROW($1:$225)/10))</f>
        <v/>
      </c>
      <c r="AA175" s="5" t="b">
        <f>IF(AND(NOT(ISBLANK(Spreadsheet!D175)),NOT(ISBLANK(Spreadsheet!C175))),IF(AND(ISNUMBER(VALUE(Spreadsheet!D175)), LEN(Spreadsheet!D175)=9),TRUE,FALSE),IF(AND(NOT(ISBLANK(Spreadsheet!D175)),ISBLANK(Spreadsheet!C175)),FALSE,TRUE))</f>
        <v>1</v>
      </c>
      <c r="AB175" s="5" t="b">
        <f>OR(ISBLANK(Spreadsheet!Y175),IF(NOT(ISBLANK(Spreadsheet!Y175)),LEN(Spreadsheet!Y175)=10,ISNUMBER(VALUE(Spreadsheet!Y175))))</f>
        <v>1</v>
      </c>
      <c r="AC175" s="5" t="b">
        <f>OR(ISBLANK(Spreadsheet!AI175), AND(NOT(ISBLANK(Spreadsheet!AJ175)), NOT(ISNUMBER(SEARCH("Waive",Spreadsheet!AJ175)))))</f>
        <v>1</v>
      </c>
      <c r="AD175" s="5" t="b">
        <f>OR(ISBLANK(Spreadsheet!AK175), AND(NOT(ISBLANK(Spreadsheet!AL175)), NOT(ISNUMBER(SEARCH("Waive",Spreadsheet!AL175)))))</f>
        <v>1</v>
      </c>
      <c r="AE175" s="5" t="b">
        <f>OR(ISBLANK(Spreadsheet!AM175), AND(NOT(ISBLANK(Spreadsheet!AN175)), NOT(ISNUMBER(SEARCH("Waive", Spreadsheet!AN175)))))</f>
        <v>1</v>
      </c>
      <c r="AF175" s="5" t="b">
        <f>OR(ISBLANK(Spreadsheet!C175), NOT(ISBLANK(Spreadsheet!D175)),NOT(ISBLANK(Spreadsheet!L175)))</f>
        <v>1</v>
      </c>
      <c r="AG175" s="5" t="b">
        <f>IF(AND(NOT(ISBLANK(Spreadsheet!C175)), NOT(ISBLANK(Spreadsheet!D175)),Spreadsheet!C175&lt;&gt;Spreadsheet!D175),IF(ISERROR(VLOOKUP(Spreadsheet!C175, Spreadsheet!$C$6:'Spreadsheet'!$C174,1,FALSE)), FALSE, TRUE),TRUE)</f>
        <v>1</v>
      </c>
      <c r="AH175" s="5" t="b">
        <f>Spreadsheet!$B$2=Spreadsheet!AD175</f>
        <v>1</v>
      </c>
      <c r="AI175" s="5" t="b">
        <f>IF(ISBLANK(Spreadsheet!G175),TRUE,IF(OR(LEN(Spreadsheet!G175)&gt;1,ISNUMBER(VALUE(Spreadsheet!G175))),FALSE,TRUE))</f>
        <v>1</v>
      </c>
      <c r="AJ175" s="5" t="b">
        <f>OR(ISBLANK(Spreadsheet!C175), NOT(ISBLANK(Spreadsheet!B175)), NOT(ISBLANK(Spreadsheet!D175)))</f>
        <v>1</v>
      </c>
      <c r="AK175" s="5" t="b">
        <f t="array" ref="AK175">IF(OR(AND(ISBLANK(Spreadsheet!E175),ISBLANK(Spreadsheet!D175),NOT(ISBLANK(Spreadsheet!C175))),AND(ISBLANK(Spreadsheet!E175),ISBLANK(Spreadsheet!D175),ISBLANK(Spreadsheet!C175))),TRUE,ISNUMBER(MATCH(TRUE,EXACT(Spreadsheet!E175,Relationships),0)))</f>
        <v>1</v>
      </c>
      <c r="AL175" s="5" t="b">
        <f>IF(NOT(ISBLANK(Spreadsheet!C175)),IF(OR(ISBLANK(Spreadsheet!F175),LEN(Spreadsheet!F175)&gt;40),FALSE,TRUE),TRUE)</f>
        <v>1</v>
      </c>
      <c r="AM175" s="5" t="b">
        <f>IF(NOT(ISBLANK(Spreadsheet!C175)),IF(OR(ISBLANK(Spreadsheet!H175),LEN(Spreadsheet!H175)&gt;40),FALSE,TRUE),TRUE)</f>
        <v>1</v>
      </c>
      <c r="AN175" s="5" t="b">
        <f t="array" ref="AN175">IF(ISBLANK(Spreadsheet!I175),TRUE,ISNUMBER(MATCH(TRUE,EXACT(Spreadsheet!I175,GenderValues),0)))</f>
        <v>1</v>
      </c>
      <c r="AO175" s="5" t="b">
        <f ca="1">IF(ISERROR(DATEVALUE(TEXT(Spreadsheet!J175,"mm/dd/yyyy")) &gt; TODAY()),IF(AND(ISBLANK(Spreadsheet!J175),ISBLANK(Spreadsheet!C175)),TRUE,FALSE),IF(DATEVALUE(TEXT(Spreadsheet!J175,"mm/dd/yyyy")) &gt; TODAY(),FALSE,TRUE))</f>
        <v>1</v>
      </c>
      <c r="AP175" s="5" t="b">
        <f>OR(ISBLANK(Spreadsheet!K175),LEN(Spreadsheet!K175)&lt;=100)</f>
        <v>1</v>
      </c>
      <c r="AQ175" s="5" t="b">
        <f t="array" ref="AQ175">IF(OR(AND(ISBLANK(Spreadsheet!L175),ISBLANK(Spreadsheet!C175)),AND(NOT(ISBLANK(Spreadsheet!C175)),NOT(ISBLANK(Spreadsheet!D175)))),TRUE,ISNUMBER(MATCH(TRUE,EXACT(Spreadsheet!L175,MaritalStatus),0)))</f>
        <v>1</v>
      </c>
      <c r="AR175" s="5" t="b">
        <f ca="1">IF(ISERROR(DATEVALUE(TEXT(Spreadsheet!M175,"mm/dd/yyyy")) &gt; TODAY()),IF(ISBLANK(Spreadsheet!M175),TRUE,FALSE),IF(DATEVALUE(TEXT(Spreadsheet!M175,"mm/dd/yyyy")) &gt; TODAY(),FALSE,TRUE))</f>
        <v>1</v>
      </c>
      <c r="AS175" s="5" t="b">
        <f>OR(ISBLANK(Spreadsheet!N175),LEN(Spreadsheet!N175)&lt;=100)</f>
        <v>1</v>
      </c>
      <c r="AT175" s="5" t="b">
        <f>OR(ISBLANK(Spreadsheet!O175),UPPER(Spreadsheet!O175)="YES")</f>
        <v>1</v>
      </c>
      <c r="AU175" s="5" t="b">
        <f>OR(ISBLANK(Spreadsheet!P175),UPPER(Spreadsheet!P175)="YES")</f>
        <v>1</v>
      </c>
      <c r="AV175" s="5" t="b">
        <f t="array" ref="AV175">IF(ISBLANK(Spreadsheet!Q175),TRUE,ISNUMBER(MATCH(TRUE,EXACT(Spreadsheet!Q175,OnGroupsPriorIns),0)))</f>
        <v>1</v>
      </c>
      <c r="AW175" s="5" t="b">
        <f>OR(ISBLANK(Spreadsheet!R175),UPPER(Spreadsheet!R175)="YES")</f>
        <v>1</v>
      </c>
      <c r="AX175" s="5" t="b">
        <f>OR(ISBLANK(Spreadsheet!S175),UPPER(Spreadsheet!S175)="YES")</f>
        <v>1</v>
      </c>
      <c r="AY175" s="5" t="b">
        <f>OR(AND(ISBLANK(Spreadsheet!C175),LEN(Spreadsheet!T175)=0),AND(NOT(ISBLANK(Spreadsheet!C175)),LEN(Spreadsheet!T175)&gt;0,LEN(Spreadsheet!T175)&lt;=50))</f>
        <v>1</v>
      </c>
      <c r="AZ175" s="5" t="b">
        <f>OR(LEN(Spreadsheet!U175)=0,AND(LEN(Spreadsheet!U175)&gt;0,LEN(Spreadsheet!U175)&lt;=50))</f>
        <v>1</v>
      </c>
      <c r="BA175" s="5" t="b">
        <f>OR(AND(ISBLANK(Spreadsheet!C175),LEN(Spreadsheet!V175)=0),AND(NOT(ISBLANK(Spreadsheet!C175)),LEN(Spreadsheet!V175)&gt;0,LEN(Spreadsheet!V175)&lt;=50))</f>
        <v>1</v>
      </c>
      <c r="BB175" s="5" t="b">
        <f t="array" ref="BB175">IF(AND(ISBLANK(Spreadsheet!C175),LEN(Spreadsheet!W175)=0),TRUE,ISNUMBER(MATCH(TRUE,EXACT(Spreadsheet!W175,States),0)))</f>
        <v>1</v>
      </c>
      <c r="BC175" s="5" t="b">
        <f>OR(AND(ISBLANK(Spreadsheet!C175),LEN(Spreadsheet!X175)=0),AND(NOT(ISBLANK(Spreadsheet!C175)),LEN(Spreadsheet!X175)&gt;0,LEN(Spreadsheet!X175)=5,ISNUMBER(VALUE(Spreadsheet!X175))))</f>
        <v>1</v>
      </c>
      <c r="BD175" s="5" t="b">
        <f>OR(ISBLANK(Spreadsheet!Z175),LEN(Spreadsheet!Z175)&lt;=50)</f>
        <v>1</v>
      </c>
      <c r="BE175" s="5" t="b">
        <f>ISBLANK(Spreadsheet!AA175)</f>
        <v>1</v>
      </c>
      <c r="BF175" s="5" t="b">
        <f>ISBLANK(Spreadsheet!AB175)</f>
        <v>1</v>
      </c>
      <c r="BG175" s="5" t="b">
        <f>IF(ISERROR(DATEVALUE(TEXT(Spreadsheet!AC175,"mm/dd/yyyy")) &gt; DATEVALUE(TEXT(Spreadsheet!J175,"mm/dd/yyyy"))),IF(OR(AND(ISBLANK(Spreadsheet!AC175),ISBLANK(Spreadsheet!C175)),AND(NOT(ISBLANK(Spreadsheet!C175)),ISBLANK(Spreadsheet!AC175),NOT(ISBLANK(Spreadsheet!D175)))),TRUE,FALSE),IF(DATEVALUE(TEXT(Spreadsheet!AC175,"mm/dd/yyyy")) &gt; DATEVALUE(TEXT(Spreadsheet!J175,"mm/dd/yyyy")),TRUE,FALSE))</f>
        <v>1</v>
      </c>
      <c r="BH175" s="5" t="b">
        <f>OR(AND(ISBLANK(Spreadsheet!C175),ISBLANK(Spreadsheet!AE175)),AND(NOT(ISBLANK(Spreadsheet!C175)),NOT(ISBLANK(Spreadsheet!D175)),ISBLANK(Spreadsheet!AE175)),AND(NOT(ISBLANK(Spreadsheet!C175)),ISBLANK(Spreadsheet!D175),NOT(ISBLANK(Spreadsheet!AE175)),LEN(Spreadsheet!AE175)&lt;=100))</f>
        <v>1</v>
      </c>
      <c r="BI175" s="5" t="b">
        <f t="array" ref="BI175">IF(ISBLANK(Spreadsheet!AF175),TRUE,ISNUMBER(MATCH(TRUE,EXACT(Spreadsheet!AF175,CobraShortReasons),0)))</f>
        <v>1</v>
      </c>
      <c r="BJ175" s="5" t="b">
        <f ca="1">IF(ISERROR(DATEVALUE(TEXT(Spreadsheet!AG175,"mm/dd/yyyy")) &gt; TODAY()),IF(ISBLANK(Spreadsheet!AG175),TRUE,FALSE),IF(DATEVALUE(TEXT(Spreadsheet!AG175,"mm/dd/yyyy")) &gt; TODAY(),FALSE,TRUE))</f>
        <v>1</v>
      </c>
      <c r="BK175" s="5" t="b">
        <f>OR(ISBLANK(Spreadsheet!AH175),LEN(Spreadsheet!AH175)&lt;=25)</f>
        <v>1</v>
      </c>
      <c r="BL175" s="5" t="b">
        <f t="array" aca="1" ref="BL175" ca="1">IF(ISBLANK(Spreadsheet!AI175),TRUE,ISNUMBER(MATCH(TRUE,EXACT(Spreadsheet!AI175,INDIRECT(Spreadsheet!$D$2)),0)))</f>
        <v>1</v>
      </c>
      <c r="BM175" s="5" t="b">
        <f t="array" aca="1" ref="BM175" ca="1">IF(ISBLANK(Spreadsheet!AJ175),TRUE,ISNUMBER(MATCH(TRUE,EXACT(Spreadsheet!AJ175,INDIRECT(Spreadsheet!BJ175)),0)))</f>
        <v>1</v>
      </c>
      <c r="BN175" s="5" t="b">
        <f t="array" ref="BN175">IF(ISBLANK(Spreadsheet!AK175),TRUE,ISNUMBER(MATCH(TRUE,EXACT(Spreadsheet!AK175,DentalPlans),0)))</f>
        <v>1</v>
      </c>
      <c r="BO175" s="5" t="b">
        <f t="array" aca="1" ref="BO175" ca="1">IF(ISBLANK(Spreadsheet!AL175),TRUE,ISNUMBER(MATCH(TRUE,EXACT(Spreadsheet!AL175,INDIRECT(Spreadsheet!BK175)),0)))</f>
        <v>1</v>
      </c>
      <c r="BP175" s="5" t="b">
        <f t="array" ref="BP175">IF(ISBLANK(Spreadsheet!AM175),TRUE,ISNUMBER(MATCH(TRUE,EXACT(Spreadsheet!AM175,VisionPlans),0)))</f>
        <v>1</v>
      </c>
      <c r="BQ175" s="5" t="b">
        <f t="array" aca="1" ref="BQ175" ca="1">IF(ISBLANK(Spreadsheet!AN175),TRUE,ISNUMBER(MATCH(TRUE,EXACT(Spreadsheet!AN175,INDIRECT(Spreadsheet!BL175)),0)))</f>
        <v>1</v>
      </c>
      <c r="BR175" s="5" t="b">
        <f t="array" ref="BR175">IF(ISBLANK(Spreadsheet!AO175),TRUE,ISNUMBER(MATCH(TRUE,EXACT(Spreadsheet!AO175,LifeBenefitClasses),0)))</f>
        <v>1</v>
      </c>
      <c r="BS175" s="5" t="b">
        <f>IF(OR(ISBLANK(Spreadsheet!AO175), Spreadsheet!AO175="Waive"),IF(ISBLANK(Spreadsheet!AP175),TRUE,FALSE),IF(OR(AND(NOT(ISBLANK(Spreadsheet!AO175)),ISBLANK(Spreadsheet!AP175)),NOT(ISNUMBER(VALUE(Spreadsheet!AP175)))),FALSE,IF(OR(AND(Spreadsheet!AP175&lt;6,MOD(Spreadsheet!AP175*10,5)=0), MOD(Spreadsheet!AP175,5000)=0),TRUE,FALSE)))</f>
        <v>1</v>
      </c>
      <c r="BT175" s="5" t="b">
        <f t="array" ref="BT175">IF(ISBLANK(Spreadsheet!AQ175),TRUE,ISNUMBER(MATCH(TRUE,EXACT(Spreadsheet!AQ175,EnrollWaive),0)))</f>
        <v>1</v>
      </c>
      <c r="BU175" s="5" t="b">
        <f t="array" ref="BU175">IF(ISBLANK(Spreadsheet!AR175),TRUE,ISNUMBER(MATCH(TRUE,EXACT(Spreadsheet!AR175,LifeBenefitClasses),0)))</f>
        <v>1</v>
      </c>
      <c r="BV175" s="5" t="b">
        <f>IF(OR(ISBLANK(Spreadsheet!AR175), Spreadsheet!AR175="Waive"),IF(ISBLANK(Spreadsheet!AS175),TRUE,FALSE),IF(OR(AND(NOT(ISBLANK(Spreadsheet!AR175)),ISBLANK(Spreadsheet!AS175)),NOT(ISNUMBER(VALUE(Spreadsheet!AS175)))),FALSE,IF(OR(AND(Spreadsheet!AS175&lt;6,MOD(Spreadsheet!AS175*10,5)=0), MOD(Spreadsheet!AS175,10000)=0),TRUE,FALSE)))</f>
        <v>1</v>
      </c>
      <c r="BW175" s="5" t="b">
        <f t="array" ref="BW175">IF(ISBLANK(Spreadsheet!AT175),TRUE,ISNUMBER(MATCH(TRUE,EXACT(Spreadsheet!AT175,LifeBenefitClasses),0)))</f>
        <v>1</v>
      </c>
      <c r="BX175" s="5" t="b">
        <f>IF(OR(ISBLANK(Spreadsheet!AT175), Spreadsheet!AT175="Waive"),IF(ISBLANK(Spreadsheet!AU175),TRUE,FALSE),IF(OR(AND(NOT(ISBLANK(Spreadsheet!AT175)),ISBLANK(Spreadsheet!AU175)),NOT(ISNUMBER(VALUE(Spreadsheet!AU175)))),FALSE,IF(AND(NOT(OR(ISBLANK(Spreadsheet!AT175),Spreadsheet!AT175="Waive")),NOT(OR(ISBLANK(Spreadsheet!AR175),Spreadsheet!AR175="Waive")),MOD(Spreadsheet!AU175,5000)=0, Spreadsheet!AU175&lt;=(Spreadsheet!AS175*0.5)),TRUE,FALSE)))</f>
        <v>1</v>
      </c>
      <c r="BY175" s="5" t="b">
        <f t="array" ref="BY175">IF(ISBLANK(Spreadsheet!AV175),TRUE,ISNUMBER(MATCH(TRUE,EXACT(Spreadsheet!AV175,EnrollWaive),0)))</f>
        <v>1</v>
      </c>
      <c r="BZ175" s="5" t="b">
        <f t="array" ref="BZ175">IF(ISBLANK(Spreadsheet!AW175),TRUE,ISNUMBER(MATCH(TRUE,EXACT(Spreadsheet!AW175,LifeBenefitClasses),0)))</f>
        <v>1</v>
      </c>
      <c r="CA175" s="5" t="b">
        <f t="array" ref="CA175">IF(ISBLANK(Spreadsheet!AX175),TRUE,ISNUMBER(MATCH(TRUE,EXACT(Spreadsheet!AX175,LifeBenefitClasses),0)))</f>
        <v>1</v>
      </c>
      <c r="CB175" s="5" t="b">
        <f t="array" ref="CB175">IF(ISBLANK(Spreadsheet!AY175),TRUE,ISNUMBER(MATCH(TRUE,EXACT(Spreadsheet!AY175,LifeBenefitClasses),0)))</f>
        <v>1</v>
      </c>
      <c r="CC175" s="5" t="b">
        <f t="array" ref="CC175">IF(ISBLANK(Spreadsheet!AZ175),TRUE,ISNUMBER(MATCH(TRUE,EXACT(Spreadsheet!AZ175,LifeBenefitClasses),0)))</f>
        <v>1</v>
      </c>
      <c r="CD175" s="5" t="b">
        <f t="array" ref="CD175">IF(ISBLANK(Spreadsheet!BA175),TRUE,ISNUMBER(MATCH(TRUE,EXACT(Spreadsheet!BA175,LifeBenefitClasses),0)))</f>
        <v>1</v>
      </c>
      <c r="CE175" s="5" t="b">
        <f>IF(OR(ISBLANK(Spreadsheet!BA175), Spreadsheet!BA175="Waive"),IF(ISBLANK(Spreadsheet!BB175),TRUE,FALSE),IF(OR(AND(NOT(ISBLANK(Spreadsheet!BA175)),ISBLANK(Spreadsheet!BB175)),NOT(ISNUMBER(VALUE(Spreadsheet!BB175))),ISBLANK(Spreadsheet!BC175),NOT(ISNUMBER(VALUE(Spreadsheet!BC175)))),FALSE,IF(AND(Spreadsheet!BB175&gt;=50000,Spreadsheet!BB175&lt;=250000,MOD(Spreadsheet!BB175,10000)=0,Spreadsheet!BB175&lt;=(10*Spreadsheet!BC175)),TRUE,FALSE)))</f>
        <v>1</v>
      </c>
      <c r="CF175" s="5" t="b">
        <f>IF(NOT(ISBLANK(Spreadsheet!BC175)),AND(ISNUMBER(VALUE(Spreadsheet!BC175)),Spreadsheet!BC175&gt;0),AND(OR(ISBLANK(Spreadsheet!AO175),Spreadsheet!AO175="Waive",AND(NOT(OR(ISBLANK(Spreadsheet!AO175),Spreadsheet!AO175="Waive")),Spreadsheet!AP175&gt;=6)),OR(ISBLANK(Spreadsheet!AR175),AND(NOT(OR(ISBLANK(Spreadsheet!AR175),Spreadsheet!AR175="Waive")),Spreadsheet!AS175&gt;=6)),OR(ISBLANK(Spreadsheet!AW175)),OR(ISBLANK(Spreadsheet!AX175)),OR(ISBLANK(Spreadsheet!AY175)),OR(ISBLANK(Spreadsheet!AZ175)),OR(ISBLANK(Spreadsheet!BA175),Spreadsheet!BA175="Waive")))</f>
        <v>1</v>
      </c>
      <c r="CG175" s="5" t="b">
        <f t="shared" ca="1" si="13"/>
        <v>1</v>
      </c>
    </row>
    <row r="176" spans="8:85" x14ac:dyDescent="0.3">
      <c r="H176" s="5">
        <f t="shared" ca="1" si="10"/>
        <v>2</v>
      </c>
      <c r="I176" s="5" t="str">
        <f t="shared" ca="1" si="11"/>
        <v/>
      </c>
      <c r="J176" s="5" t="str">
        <f>IF(AND(NOT(ISBLANK(Spreadsheet!C176)),ISBLANK(Spreadsheet!D176)),Spreadsheet!F176&amp;" "&amp;Spreadsheet!H176,"")</f>
        <v/>
      </c>
      <c r="K176" s="5">
        <f>IF(AND(NOT(ISBLANK(Spreadsheet!C176)),ISBLANK(Spreadsheet!D176)),COUNTIFS(Spreadsheet!E177:E$786,"=Child",Spreadsheet!C177:C$786, "="&amp;Spreadsheet!C176) + COUNTIFS(Spreadsheet!E177:E$786,"=Step-child",Spreadsheet!C177:C$786, "="&amp;Spreadsheet!C176),0)</f>
        <v>0</v>
      </c>
      <c r="L176" s="5">
        <f>IF(NOT(ISBLANK(J176)),COUNTIFS(Spreadsheet!E177:E$786,"=Wife",Spreadsheet!C177:C$786, "="&amp;Spreadsheet!C176) + COUNTIFS(Spreadsheet!E177:E$786,"=Husband",Spreadsheet!C177:C$786, "="&amp;Spreadsheet!C176),0)</f>
        <v>0</v>
      </c>
      <c r="M176" s="5">
        <f>IF(NOT(ISBLANK(Spreadsheet!AJ176)),VLOOKUP(Spreadsheet!AJ176,'Drop Downs'!$P$2:$R$16,3,FALSE),0)</f>
        <v>0</v>
      </c>
      <c r="N176" s="5">
        <f>IF(NOT(ISBLANK(Spreadsheet!AJ176)), VLOOKUP(Spreadsheet!AJ176,'Drop Downs'!$P$2:$R$16,2,FALSE),0)</f>
        <v>0</v>
      </c>
      <c r="O176" s="5">
        <f>IF(NOT(ISBLANK(Spreadsheet!AL176)),VLOOKUP(Spreadsheet!AL176,'Drop Downs'!$P$2:$R$16,3,FALSE), 0)</f>
        <v>0</v>
      </c>
      <c r="P176" s="5">
        <f>IF(NOT(ISBLANK(Spreadsheet!AL176)),VLOOKUP(Spreadsheet!AL176,'Drop Downs'!$P$2:$R$16,2,FALSE),0)</f>
        <v>0</v>
      </c>
      <c r="Q176" s="5">
        <f>IF(NOT(ISBLANK(Spreadsheet!AN176)),VLOOKUP(Spreadsheet!AN176,'Drop Downs'!$P$2:$R$16,3,FALSE),0)</f>
        <v>0</v>
      </c>
      <c r="R176" s="5">
        <f>IF(NOT(ISBLANK(Spreadsheet!AN176)),VLOOKUP(Spreadsheet!AN176,'Drop Downs'!$P$2:$R$16,2,FALSE),0)</f>
        <v>0</v>
      </c>
      <c r="S176" s="5" t="str">
        <f>IF(OR(M176&gt;K176,N176&gt;L176,O176&gt;K176, Q176&gt;K176,N176&gt;L176, P176&gt;L176, R176&gt;L176),"Member currently has a coverage election over what he/she needs.  Please add more dependents or adjust the coverage election.","")&amp;(IF(AND(NOT(ISBLANK(Spreadsheet!C176)),NOT(ISBLANK(Spreadsheet!D176)),ISBLANK(Spreadsheet!E176)),"Dependent lacks a relationship to member.Please select one from the drop-down.",""))</f>
        <v/>
      </c>
      <c r="T176" s="5" t="b">
        <f t="shared" si="12"/>
        <v>1</v>
      </c>
      <c r="U176" s="5" t="b">
        <f>OR(ISBLANK(Spreadsheet!C176),IF(NOT(ISBLANK(Spreadsheet!D176)),NOT(ISBLANK(Spreadsheet!E176)),TRUE))</f>
        <v>1</v>
      </c>
      <c r="V176" s="5" t="b">
        <f>OR(ISBLANK(Spreadsheet!C176), NOT(ISBLANK(Spreadsheet!I176)))</f>
        <v>1</v>
      </c>
      <c r="W176" s="5" t="b">
        <f>OR(ISBLANK(Spreadsheet!D176),NOT(ISBLANK(Spreadsheet!C176)))</f>
        <v>1</v>
      </c>
      <c r="X176" s="155" t="str">
        <f>REPT("0",MIN(FIND({1,2,3,4,5,6,7,8,9},Spreadsheet!C176&amp;"123456789"))-1)&amp;IF(ISBLANK(Spreadsheet!C176),"",SUMPRODUCT(MID(0&amp;Spreadsheet!C176,LARGE(INDEX(ISNUMBER(--MID(Spreadsheet!C176,ROW($1:$225),1))*
 ROW($1:$225),0),ROW($1:$225))+1,1)*10^ROW($1:$225)/10))</f>
        <v/>
      </c>
      <c r="Y176" s="5" t="b">
        <f>IF(NOT(ISBLANK(Spreadsheet!C176)),IF(AND(ISNUMBER(VALUE(Spreadsheet!C176)), LEN(Spreadsheet!C176)=9),TRUE,FALSE),TRUE)</f>
        <v>1</v>
      </c>
      <c r="Z176" s="155" t="str">
        <f>REPT("0",MIN(FIND({1,2,3,4,5,6,7,8,9},Spreadsheet!D176&amp;"123456789"))-1)&amp;IF(ISBLANK(Spreadsheet!D176),"",SUMPRODUCT(MID(0&amp;Spreadsheet!D176,LARGE(INDEX(ISNUMBER(--MID(Spreadsheet!D176,ROW($1:$225),1))*
 ROW($1:$225),0),ROW($1:$225))+1,1)*10^ROW($1:$225)/10))</f>
        <v/>
      </c>
      <c r="AA176" s="5" t="b">
        <f>IF(AND(NOT(ISBLANK(Spreadsheet!D176)),NOT(ISBLANK(Spreadsheet!C176))),IF(AND(ISNUMBER(VALUE(Spreadsheet!D176)), LEN(Spreadsheet!D176)=9),TRUE,FALSE),IF(AND(NOT(ISBLANK(Spreadsheet!D176)),ISBLANK(Spreadsheet!C176)),FALSE,TRUE))</f>
        <v>1</v>
      </c>
      <c r="AB176" s="5" t="b">
        <f>OR(ISBLANK(Spreadsheet!Y176),IF(NOT(ISBLANK(Spreadsheet!Y176)),LEN(Spreadsheet!Y176)=10,ISNUMBER(VALUE(Spreadsheet!Y176))))</f>
        <v>1</v>
      </c>
      <c r="AC176" s="5" t="b">
        <f>OR(ISBLANK(Spreadsheet!AI176), AND(NOT(ISBLANK(Spreadsheet!AJ176)), NOT(ISNUMBER(SEARCH("Waive",Spreadsheet!AJ176)))))</f>
        <v>1</v>
      </c>
      <c r="AD176" s="5" t="b">
        <f>OR(ISBLANK(Spreadsheet!AK176), AND(NOT(ISBLANK(Spreadsheet!AL176)), NOT(ISNUMBER(SEARCH("Waive",Spreadsheet!AL176)))))</f>
        <v>1</v>
      </c>
      <c r="AE176" s="5" t="b">
        <f>OR(ISBLANK(Spreadsheet!AM176), AND(NOT(ISBLANK(Spreadsheet!AN176)), NOT(ISNUMBER(SEARCH("Waive", Spreadsheet!AN176)))))</f>
        <v>1</v>
      </c>
      <c r="AF176" s="5" t="b">
        <f>OR(ISBLANK(Spreadsheet!C176), NOT(ISBLANK(Spreadsheet!D176)),NOT(ISBLANK(Spreadsheet!L176)))</f>
        <v>1</v>
      </c>
      <c r="AG176" s="5" t="b">
        <f>IF(AND(NOT(ISBLANK(Spreadsheet!C176)), NOT(ISBLANK(Spreadsheet!D176)),Spreadsheet!C176&lt;&gt;Spreadsheet!D176),IF(ISERROR(VLOOKUP(Spreadsheet!C176, Spreadsheet!$C$6:'Spreadsheet'!$C175,1,FALSE)), FALSE, TRUE),TRUE)</f>
        <v>1</v>
      </c>
      <c r="AH176" s="5" t="b">
        <f>Spreadsheet!$B$2=Spreadsheet!AD176</f>
        <v>1</v>
      </c>
      <c r="AI176" s="5" t="b">
        <f>IF(ISBLANK(Spreadsheet!G176),TRUE,IF(OR(LEN(Spreadsheet!G176)&gt;1,ISNUMBER(VALUE(Spreadsheet!G176))),FALSE,TRUE))</f>
        <v>1</v>
      </c>
      <c r="AJ176" s="5" t="b">
        <f>OR(ISBLANK(Spreadsheet!C176), NOT(ISBLANK(Spreadsheet!B176)), NOT(ISBLANK(Spreadsheet!D176)))</f>
        <v>1</v>
      </c>
      <c r="AK176" s="5" t="b">
        <f t="array" ref="AK176">IF(OR(AND(ISBLANK(Spreadsheet!E176),ISBLANK(Spreadsheet!D176),NOT(ISBLANK(Spreadsheet!C176))),AND(ISBLANK(Spreadsheet!E176),ISBLANK(Spreadsheet!D176),ISBLANK(Spreadsheet!C176))),TRUE,ISNUMBER(MATCH(TRUE,EXACT(Spreadsheet!E176,Relationships),0)))</f>
        <v>1</v>
      </c>
      <c r="AL176" s="5" t="b">
        <f>IF(NOT(ISBLANK(Spreadsheet!C176)),IF(OR(ISBLANK(Spreadsheet!F176),LEN(Spreadsheet!F176)&gt;40),FALSE,TRUE),TRUE)</f>
        <v>1</v>
      </c>
      <c r="AM176" s="5" t="b">
        <f>IF(NOT(ISBLANK(Spreadsheet!C176)),IF(OR(ISBLANK(Spreadsheet!H176),LEN(Spreadsheet!H176)&gt;40),FALSE,TRUE),TRUE)</f>
        <v>1</v>
      </c>
      <c r="AN176" s="5" t="b">
        <f t="array" ref="AN176">IF(ISBLANK(Spreadsheet!I176),TRUE,ISNUMBER(MATCH(TRUE,EXACT(Spreadsheet!I176,GenderValues),0)))</f>
        <v>1</v>
      </c>
      <c r="AO176" s="5" t="b">
        <f ca="1">IF(ISERROR(DATEVALUE(TEXT(Spreadsheet!J176,"mm/dd/yyyy")) &gt; TODAY()),IF(AND(ISBLANK(Spreadsheet!J176),ISBLANK(Spreadsheet!C176)),TRUE,FALSE),IF(DATEVALUE(TEXT(Spreadsheet!J176,"mm/dd/yyyy")) &gt; TODAY(),FALSE,TRUE))</f>
        <v>1</v>
      </c>
      <c r="AP176" s="5" t="b">
        <f>OR(ISBLANK(Spreadsheet!K176),LEN(Spreadsheet!K176)&lt;=100)</f>
        <v>1</v>
      </c>
      <c r="AQ176" s="5" t="b">
        <f t="array" ref="AQ176">IF(OR(AND(ISBLANK(Spreadsheet!L176),ISBLANK(Spreadsheet!C176)),AND(NOT(ISBLANK(Spreadsheet!C176)),NOT(ISBLANK(Spreadsheet!D176)))),TRUE,ISNUMBER(MATCH(TRUE,EXACT(Spreadsheet!L176,MaritalStatus),0)))</f>
        <v>1</v>
      </c>
      <c r="AR176" s="5" t="b">
        <f ca="1">IF(ISERROR(DATEVALUE(TEXT(Spreadsheet!M176,"mm/dd/yyyy")) &gt; TODAY()),IF(ISBLANK(Spreadsheet!M176),TRUE,FALSE),IF(DATEVALUE(TEXT(Spreadsheet!M176,"mm/dd/yyyy")) &gt; TODAY(),FALSE,TRUE))</f>
        <v>1</v>
      </c>
      <c r="AS176" s="5" t="b">
        <f>OR(ISBLANK(Spreadsheet!N176),LEN(Spreadsheet!N176)&lt;=100)</f>
        <v>1</v>
      </c>
      <c r="AT176" s="5" t="b">
        <f>OR(ISBLANK(Spreadsheet!O176),UPPER(Spreadsheet!O176)="YES")</f>
        <v>1</v>
      </c>
      <c r="AU176" s="5" t="b">
        <f>OR(ISBLANK(Spreadsheet!P176),UPPER(Spreadsheet!P176)="YES")</f>
        <v>1</v>
      </c>
      <c r="AV176" s="5" t="b">
        <f t="array" ref="AV176">IF(ISBLANK(Spreadsheet!Q176),TRUE,ISNUMBER(MATCH(TRUE,EXACT(Spreadsheet!Q176,OnGroupsPriorIns),0)))</f>
        <v>1</v>
      </c>
      <c r="AW176" s="5" t="b">
        <f>OR(ISBLANK(Spreadsheet!R176),UPPER(Spreadsheet!R176)="YES")</f>
        <v>1</v>
      </c>
      <c r="AX176" s="5" t="b">
        <f>OR(ISBLANK(Spreadsheet!S176),UPPER(Spreadsheet!S176)="YES")</f>
        <v>1</v>
      </c>
      <c r="AY176" s="5" t="b">
        <f>OR(AND(ISBLANK(Spreadsheet!C176),LEN(Spreadsheet!T176)=0),AND(NOT(ISBLANK(Spreadsheet!C176)),LEN(Spreadsheet!T176)&gt;0,LEN(Spreadsheet!T176)&lt;=50))</f>
        <v>1</v>
      </c>
      <c r="AZ176" s="5" t="b">
        <f>OR(LEN(Spreadsheet!U176)=0,AND(LEN(Spreadsheet!U176)&gt;0,LEN(Spreadsheet!U176)&lt;=50))</f>
        <v>1</v>
      </c>
      <c r="BA176" s="5" t="b">
        <f>OR(AND(ISBLANK(Spreadsheet!C176),LEN(Spreadsheet!V176)=0),AND(NOT(ISBLANK(Spreadsheet!C176)),LEN(Spreadsheet!V176)&gt;0,LEN(Spreadsheet!V176)&lt;=50))</f>
        <v>1</v>
      </c>
      <c r="BB176" s="5" t="b">
        <f t="array" ref="BB176">IF(AND(ISBLANK(Spreadsheet!C176),LEN(Spreadsheet!W176)=0),TRUE,ISNUMBER(MATCH(TRUE,EXACT(Spreadsheet!W176,States),0)))</f>
        <v>1</v>
      </c>
      <c r="BC176" s="5" t="b">
        <f>OR(AND(ISBLANK(Spreadsheet!C176),LEN(Spreadsheet!X176)=0),AND(NOT(ISBLANK(Spreadsheet!C176)),LEN(Spreadsheet!X176)&gt;0,LEN(Spreadsheet!X176)=5,ISNUMBER(VALUE(Spreadsheet!X176))))</f>
        <v>1</v>
      </c>
      <c r="BD176" s="5" t="b">
        <f>OR(ISBLANK(Spreadsheet!Z176),LEN(Spreadsheet!Z176)&lt;=50)</f>
        <v>1</v>
      </c>
      <c r="BE176" s="5" t="b">
        <f>ISBLANK(Spreadsheet!AA176)</f>
        <v>1</v>
      </c>
      <c r="BF176" s="5" t="b">
        <f>ISBLANK(Spreadsheet!AB176)</f>
        <v>1</v>
      </c>
      <c r="BG176" s="5" t="b">
        <f>IF(ISERROR(DATEVALUE(TEXT(Spreadsheet!AC176,"mm/dd/yyyy")) &gt; DATEVALUE(TEXT(Spreadsheet!J176,"mm/dd/yyyy"))),IF(OR(AND(ISBLANK(Spreadsheet!AC176),ISBLANK(Spreadsheet!C176)),AND(NOT(ISBLANK(Spreadsheet!C176)),ISBLANK(Spreadsheet!AC176),NOT(ISBLANK(Spreadsheet!D176)))),TRUE,FALSE),IF(DATEVALUE(TEXT(Spreadsheet!AC176,"mm/dd/yyyy")) &gt; DATEVALUE(TEXT(Spreadsheet!J176,"mm/dd/yyyy")),TRUE,FALSE))</f>
        <v>1</v>
      </c>
      <c r="BH176" s="5" t="b">
        <f>OR(AND(ISBLANK(Spreadsheet!C176),ISBLANK(Spreadsheet!AE176)),AND(NOT(ISBLANK(Spreadsheet!C176)),NOT(ISBLANK(Spreadsheet!D176)),ISBLANK(Spreadsheet!AE176)),AND(NOT(ISBLANK(Spreadsheet!C176)),ISBLANK(Spreadsheet!D176),NOT(ISBLANK(Spreadsheet!AE176)),LEN(Spreadsheet!AE176)&lt;=100))</f>
        <v>1</v>
      </c>
      <c r="BI176" s="5" t="b">
        <f t="array" ref="BI176">IF(ISBLANK(Spreadsheet!AF176),TRUE,ISNUMBER(MATCH(TRUE,EXACT(Spreadsheet!AF176,CobraShortReasons),0)))</f>
        <v>1</v>
      </c>
      <c r="BJ176" s="5" t="b">
        <f ca="1">IF(ISERROR(DATEVALUE(TEXT(Spreadsheet!AG176,"mm/dd/yyyy")) &gt; TODAY()),IF(ISBLANK(Spreadsheet!AG176),TRUE,FALSE),IF(DATEVALUE(TEXT(Spreadsheet!AG176,"mm/dd/yyyy")) &gt; TODAY(),FALSE,TRUE))</f>
        <v>1</v>
      </c>
      <c r="BK176" s="5" t="b">
        <f>OR(ISBLANK(Spreadsheet!AH176),LEN(Spreadsheet!AH176)&lt;=25)</f>
        <v>1</v>
      </c>
      <c r="BL176" s="5" t="b">
        <f t="array" aca="1" ref="BL176" ca="1">IF(ISBLANK(Spreadsheet!AI176),TRUE,ISNUMBER(MATCH(TRUE,EXACT(Spreadsheet!AI176,INDIRECT(Spreadsheet!$D$2)),0)))</f>
        <v>1</v>
      </c>
      <c r="BM176" s="5" t="b">
        <f t="array" aca="1" ref="BM176" ca="1">IF(ISBLANK(Spreadsheet!AJ176),TRUE,ISNUMBER(MATCH(TRUE,EXACT(Spreadsheet!AJ176,INDIRECT(Spreadsheet!BJ176)),0)))</f>
        <v>1</v>
      </c>
      <c r="BN176" s="5" t="b">
        <f t="array" ref="BN176">IF(ISBLANK(Spreadsheet!AK176),TRUE,ISNUMBER(MATCH(TRUE,EXACT(Spreadsheet!AK176,DentalPlans),0)))</f>
        <v>1</v>
      </c>
      <c r="BO176" s="5" t="b">
        <f t="array" aca="1" ref="BO176" ca="1">IF(ISBLANK(Spreadsheet!AL176),TRUE,ISNUMBER(MATCH(TRUE,EXACT(Spreadsheet!AL176,INDIRECT(Spreadsheet!BK176)),0)))</f>
        <v>1</v>
      </c>
      <c r="BP176" s="5" t="b">
        <f t="array" ref="BP176">IF(ISBLANK(Spreadsheet!AM176),TRUE,ISNUMBER(MATCH(TRUE,EXACT(Spreadsheet!AM176,VisionPlans),0)))</f>
        <v>1</v>
      </c>
      <c r="BQ176" s="5" t="b">
        <f t="array" aca="1" ref="BQ176" ca="1">IF(ISBLANK(Spreadsheet!AN176),TRUE,ISNUMBER(MATCH(TRUE,EXACT(Spreadsheet!AN176,INDIRECT(Spreadsheet!BL176)),0)))</f>
        <v>1</v>
      </c>
      <c r="BR176" s="5" t="b">
        <f t="array" ref="BR176">IF(ISBLANK(Spreadsheet!AO176),TRUE,ISNUMBER(MATCH(TRUE,EXACT(Spreadsheet!AO176,LifeBenefitClasses),0)))</f>
        <v>1</v>
      </c>
      <c r="BS176" s="5" t="b">
        <f>IF(OR(ISBLANK(Spreadsheet!AO176), Spreadsheet!AO176="Waive"),IF(ISBLANK(Spreadsheet!AP176),TRUE,FALSE),IF(OR(AND(NOT(ISBLANK(Spreadsheet!AO176)),ISBLANK(Spreadsheet!AP176)),NOT(ISNUMBER(VALUE(Spreadsheet!AP176)))),FALSE,IF(OR(AND(Spreadsheet!AP176&lt;6,MOD(Spreadsheet!AP176*10,5)=0), MOD(Spreadsheet!AP176,5000)=0),TRUE,FALSE)))</f>
        <v>1</v>
      </c>
      <c r="BT176" s="5" t="b">
        <f t="array" ref="BT176">IF(ISBLANK(Spreadsheet!AQ176),TRUE,ISNUMBER(MATCH(TRUE,EXACT(Spreadsheet!AQ176,EnrollWaive),0)))</f>
        <v>1</v>
      </c>
      <c r="BU176" s="5" t="b">
        <f t="array" ref="BU176">IF(ISBLANK(Spreadsheet!AR176),TRUE,ISNUMBER(MATCH(TRUE,EXACT(Spreadsheet!AR176,LifeBenefitClasses),0)))</f>
        <v>1</v>
      </c>
      <c r="BV176" s="5" t="b">
        <f>IF(OR(ISBLANK(Spreadsheet!AR176), Spreadsheet!AR176="Waive"),IF(ISBLANK(Spreadsheet!AS176),TRUE,FALSE),IF(OR(AND(NOT(ISBLANK(Spreadsheet!AR176)),ISBLANK(Spreadsheet!AS176)),NOT(ISNUMBER(VALUE(Spreadsheet!AS176)))),FALSE,IF(OR(AND(Spreadsheet!AS176&lt;6,MOD(Spreadsheet!AS176*10,5)=0), MOD(Spreadsheet!AS176,10000)=0),TRUE,FALSE)))</f>
        <v>1</v>
      </c>
      <c r="BW176" s="5" t="b">
        <f t="array" ref="BW176">IF(ISBLANK(Spreadsheet!AT176),TRUE,ISNUMBER(MATCH(TRUE,EXACT(Spreadsheet!AT176,LifeBenefitClasses),0)))</f>
        <v>1</v>
      </c>
      <c r="BX176" s="5" t="b">
        <f>IF(OR(ISBLANK(Spreadsheet!AT176), Spreadsheet!AT176="Waive"),IF(ISBLANK(Spreadsheet!AU176),TRUE,FALSE),IF(OR(AND(NOT(ISBLANK(Spreadsheet!AT176)),ISBLANK(Spreadsheet!AU176)),NOT(ISNUMBER(VALUE(Spreadsheet!AU176)))),FALSE,IF(AND(NOT(OR(ISBLANK(Spreadsheet!AT176),Spreadsheet!AT176="Waive")),NOT(OR(ISBLANK(Spreadsheet!AR176),Spreadsheet!AR176="Waive")),MOD(Spreadsheet!AU176,5000)=0, Spreadsheet!AU176&lt;=(Spreadsheet!AS176*0.5)),TRUE,FALSE)))</f>
        <v>1</v>
      </c>
      <c r="BY176" s="5" t="b">
        <f t="array" ref="BY176">IF(ISBLANK(Spreadsheet!AV176),TRUE,ISNUMBER(MATCH(TRUE,EXACT(Spreadsheet!AV176,EnrollWaive),0)))</f>
        <v>1</v>
      </c>
      <c r="BZ176" s="5" t="b">
        <f t="array" ref="BZ176">IF(ISBLANK(Spreadsheet!AW176),TRUE,ISNUMBER(MATCH(TRUE,EXACT(Spreadsheet!AW176,LifeBenefitClasses),0)))</f>
        <v>1</v>
      </c>
      <c r="CA176" s="5" t="b">
        <f t="array" ref="CA176">IF(ISBLANK(Spreadsheet!AX176),TRUE,ISNUMBER(MATCH(TRUE,EXACT(Spreadsheet!AX176,LifeBenefitClasses),0)))</f>
        <v>1</v>
      </c>
      <c r="CB176" s="5" t="b">
        <f t="array" ref="CB176">IF(ISBLANK(Spreadsheet!AY176),TRUE,ISNUMBER(MATCH(TRUE,EXACT(Spreadsheet!AY176,LifeBenefitClasses),0)))</f>
        <v>1</v>
      </c>
      <c r="CC176" s="5" t="b">
        <f t="array" ref="CC176">IF(ISBLANK(Spreadsheet!AZ176),TRUE,ISNUMBER(MATCH(TRUE,EXACT(Spreadsheet!AZ176,LifeBenefitClasses),0)))</f>
        <v>1</v>
      </c>
      <c r="CD176" s="5" t="b">
        <f t="array" ref="CD176">IF(ISBLANK(Spreadsheet!BA176),TRUE,ISNUMBER(MATCH(TRUE,EXACT(Spreadsheet!BA176,LifeBenefitClasses),0)))</f>
        <v>1</v>
      </c>
      <c r="CE176" s="5" t="b">
        <f>IF(OR(ISBLANK(Spreadsheet!BA176), Spreadsheet!BA176="Waive"),IF(ISBLANK(Spreadsheet!BB176),TRUE,FALSE),IF(OR(AND(NOT(ISBLANK(Spreadsheet!BA176)),ISBLANK(Spreadsheet!BB176)),NOT(ISNUMBER(VALUE(Spreadsheet!BB176))),ISBLANK(Spreadsheet!BC176),NOT(ISNUMBER(VALUE(Spreadsheet!BC176)))),FALSE,IF(AND(Spreadsheet!BB176&gt;=50000,Spreadsheet!BB176&lt;=250000,MOD(Spreadsheet!BB176,10000)=0,Spreadsheet!BB176&lt;=(10*Spreadsheet!BC176)),TRUE,FALSE)))</f>
        <v>1</v>
      </c>
      <c r="CF176" s="5" t="b">
        <f>IF(NOT(ISBLANK(Spreadsheet!BC176)),AND(ISNUMBER(VALUE(Spreadsheet!BC176)),Spreadsheet!BC176&gt;0),AND(OR(ISBLANK(Spreadsheet!AO176),Spreadsheet!AO176="Waive",AND(NOT(OR(ISBLANK(Spreadsheet!AO176),Spreadsheet!AO176="Waive")),Spreadsheet!AP176&gt;=6)),OR(ISBLANK(Spreadsheet!AR176),AND(NOT(OR(ISBLANK(Spreadsheet!AR176),Spreadsheet!AR176="Waive")),Spreadsheet!AS176&gt;=6)),OR(ISBLANK(Spreadsheet!AW176)),OR(ISBLANK(Spreadsheet!AX176)),OR(ISBLANK(Spreadsheet!AY176)),OR(ISBLANK(Spreadsheet!AZ176)),OR(ISBLANK(Spreadsheet!BA176),Spreadsheet!BA176="Waive")))</f>
        <v>1</v>
      </c>
      <c r="CG176" s="5" t="b">
        <f t="shared" ca="1" si="13"/>
        <v>1</v>
      </c>
    </row>
    <row r="177" spans="8:85" x14ac:dyDescent="0.3">
      <c r="H177" s="5">
        <f t="shared" ca="1" si="10"/>
        <v>2</v>
      </c>
      <c r="I177" s="5" t="str">
        <f t="shared" ca="1" si="11"/>
        <v/>
      </c>
      <c r="J177" s="5" t="str">
        <f>IF(AND(NOT(ISBLANK(Spreadsheet!C177)),ISBLANK(Spreadsheet!D177)),Spreadsheet!F177&amp;" "&amp;Spreadsheet!H177,"")</f>
        <v/>
      </c>
      <c r="K177" s="5">
        <f>IF(AND(NOT(ISBLANK(Spreadsheet!C177)),ISBLANK(Spreadsheet!D177)),COUNTIFS(Spreadsheet!E178:E$786,"=Child",Spreadsheet!C178:C$786, "="&amp;Spreadsheet!C177) + COUNTIFS(Spreadsheet!E178:E$786,"=Step-child",Spreadsheet!C178:C$786, "="&amp;Spreadsheet!C177),0)</f>
        <v>0</v>
      </c>
      <c r="L177" s="5">
        <f>IF(NOT(ISBLANK(J177)),COUNTIFS(Spreadsheet!E178:E$786,"=Wife",Spreadsheet!C178:C$786, "="&amp;Spreadsheet!C177) + COUNTIFS(Spreadsheet!E178:E$786,"=Husband",Spreadsheet!C178:C$786, "="&amp;Spreadsheet!C177),0)</f>
        <v>0</v>
      </c>
      <c r="M177" s="5">
        <f>IF(NOT(ISBLANK(Spreadsheet!AJ177)),VLOOKUP(Spreadsheet!AJ177,'Drop Downs'!$P$2:$R$16,3,FALSE),0)</f>
        <v>0</v>
      </c>
      <c r="N177" s="5">
        <f>IF(NOT(ISBLANK(Spreadsheet!AJ177)), VLOOKUP(Spreadsheet!AJ177,'Drop Downs'!$P$2:$R$16,2,FALSE),0)</f>
        <v>0</v>
      </c>
      <c r="O177" s="5">
        <f>IF(NOT(ISBLANK(Spreadsheet!AL177)),VLOOKUP(Spreadsheet!AL177,'Drop Downs'!$P$2:$R$16,3,FALSE), 0)</f>
        <v>0</v>
      </c>
      <c r="P177" s="5">
        <f>IF(NOT(ISBLANK(Spreadsheet!AL177)),VLOOKUP(Spreadsheet!AL177,'Drop Downs'!$P$2:$R$16,2,FALSE),0)</f>
        <v>0</v>
      </c>
      <c r="Q177" s="5">
        <f>IF(NOT(ISBLANK(Spreadsheet!AN177)),VLOOKUP(Spreadsheet!AN177,'Drop Downs'!$P$2:$R$16,3,FALSE),0)</f>
        <v>0</v>
      </c>
      <c r="R177" s="5">
        <f>IF(NOT(ISBLANK(Spreadsheet!AN177)),VLOOKUP(Spreadsheet!AN177,'Drop Downs'!$P$2:$R$16,2,FALSE),0)</f>
        <v>0</v>
      </c>
      <c r="S177" s="5" t="str">
        <f>IF(OR(M177&gt;K177,N177&gt;L177,O177&gt;K177, Q177&gt;K177,N177&gt;L177, P177&gt;L177, R177&gt;L177),"Member currently has a coverage election over what he/she needs.  Please add more dependents or adjust the coverage election.","")&amp;(IF(AND(NOT(ISBLANK(Spreadsheet!C177)),NOT(ISBLANK(Spreadsheet!D177)),ISBLANK(Spreadsheet!E177)),"Dependent lacks a relationship to member.Please select one from the drop-down.",""))</f>
        <v/>
      </c>
      <c r="T177" s="5" t="b">
        <f t="shared" si="12"/>
        <v>1</v>
      </c>
      <c r="U177" s="5" t="b">
        <f>OR(ISBLANK(Spreadsheet!C177),IF(NOT(ISBLANK(Spreadsheet!D177)),NOT(ISBLANK(Spreadsheet!E177)),TRUE))</f>
        <v>1</v>
      </c>
      <c r="V177" s="5" t="b">
        <f>OR(ISBLANK(Spreadsheet!C177), NOT(ISBLANK(Spreadsheet!I177)))</f>
        <v>1</v>
      </c>
      <c r="W177" s="5" t="b">
        <f>OR(ISBLANK(Spreadsheet!D177),NOT(ISBLANK(Spreadsheet!C177)))</f>
        <v>1</v>
      </c>
      <c r="X177" s="155" t="str">
        <f>REPT("0",MIN(FIND({1,2,3,4,5,6,7,8,9},Spreadsheet!C177&amp;"123456789"))-1)&amp;IF(ISBLANK(Spreadsheet!C177),"",SUMPRODUCT(MID(0&amp;Spreadsheet!C177,LARGE(INDEX(ISNUMBER(--MID(Spreadsheet!C177,ROW($1:$225),1))*
 ROW($1:$225),0),ROW($1:$225))+1,1)*10^ROW($1:$225)/10))</f>
        <v/>
      </c>
      <c r="Y177" s="5" t="b">
        <f>IF(NOT(ISBLANK(Spreadsheet!C177)),IF(AND(ISNUMBER(VALUE(Spreadsheet!C177)), LEN(Spreadsheet!C177)=9),TRUE,FALSE),TRUE)</f>
        <v>1</v>
      </c>
      <c r="Z177" s="155" t="str">
        <f>REPT("0",MIN(FIND({1,2,3,4,5,6,7,8,9},Spreadsheet!D177&amp;"123456789"))-1)&amp;IF(ISBLANK(Spreadsheet!D177),"",SUMPRODUCT(MID(0&amp;Spreadsheet!D177,LARGE(INDEX(ISNUMBER(--MID(Spreadsheet!D177,ROW($1:$225),1))*
 ROW($1:$225),0),ROW($1:$225))+1,1)*10^ROW($1:$225)/10))</f>
        <v/>
      </c>
      <c r="AA177" s="5" t="b">
        <f>IF(AND(NOT(ISBLANK(Spreadsheet!D177)),NOT(ISBLANK(Spreadsheet!C177))),IF(AND(ISNUMBER(VALUE(Spreadsheet!D177)), LEN(Spreadsheet!D177)=9),TRUE,FALSE),IF(AND(NOT(ISBLANK(Spreadsheet!D177)),ISBLANK(Spreadsheet!C177)),FALSE,TRUE))</f>
        <v>1</v>
      </c>
      <c r="AB177" s="5" t="b">
        <f>OR(ISBLANK(Spreadsheet!Y177),IF(NOT(ISBLANK(Spreadsheet!Y177)),LEN(Spreadsheet!Y177)=10,ISNUMBER(VALUE(Spreadsheet!Y177))))</f>
        <v>1</v>
      </c>
      <c r="AC177" s="5" t="b">
        <f>OR(ISBLANK(Spreadsheet!AI177), AND(NOT(ISBLANK(Spreadsheet!AJ177)), NOT(ISNUMBER(SEARCH("Waive",Spreadsheet!AJ177)))))</f>
        <v>1</v>
      </c>
      <c r="AD177" s="5" t="b">
        <f>OR(ISBLANK(Spreadsheet!AK177), AND(NOT(ISBLANK(Spreadsheet!AL177)), NOT(ISNUMBER(SEARCH("Waive",Spreadsheet!AL177)))))</f>
        <v>1</v>
      </c>
      <c r="AE177" s="5" t="b">
        <f>OR(ISBLANK(Spreadsheet!AM177), AND(NOT(ISBLANK(Spreadsheet!AN177)), NOT(ISNUMBER(SEARCH("Waive", Spreadsheet!AN177)))))</f>
        <v>1</v>
      </c>
      <c r="AF177" s="5" t="b">
        <f>OR(ISBLANK(Spreadsheet!C177), NOT(ISBLANK(Spreadsheet!D177)),NOT(ISBLANK(Spreadsheet!L177)))</f>
        <v>1</v>
      </c>
      <c r="AG177" s="5" t="b">
        <f>IF(AND(NOT(ISBLANK(Spreadsheet!C177)), NOT(ISBLANK(Spreadsheet!D177)),Spreadsheet!C177&lt;&gt;Spreadsheet!D177),IF(ISERROR(VLOOKUP(Spreadsheet!C177, Spreadsheet!$C$6:'Spreadsheet'!$C176,1,FALSE)), FALSE, TRUE),TRUE)</f>
        <v>1</v>
      </c>
      <c r="AH177" s="5" t="b">
        <f>Spreadsheet!$B$2=Spreadsheet!AD177</f>
        <v>1</v>
      </c>
      <c r="AI177" s="5" t="b">
        <f>IF(ISBLANK(Spreadsheet!G177),TRUE,IF(OR(LEN(Spreadsheet!G177)&gt;1,ISNUMBER(VALUE(Spreadsheet!G177))),FALSE,TRUE))</f>
        <v>1</v>
      </c>
      <c r="AJ177" s="5" t="b">
        <f>OR(ISBLANK(Spreadsheet!C177), NOT(ISBLANK(Spreadsheet!B177)), NOT(ISBLANK(Spreadsheet!D177)))</f>
        <v>1</v>
      </c>
      <c r="AK177" s="5" t="b">
        <f t="array" ref="AK177">IF(OR(AND(ISBLANK(Spreadsheet!E177),ISBLANK(Spreadsheet!D177),NOT(ISBLANK(Spreadsheet!C177))),AND(ISBLANK(Spreadsheet!E177),ISBLANK(Spreadsheet!D177),ISBLANK(Spreadsheet!C177))),TRUE,ISNUMBER(MATCH(TRUE,EXACT(Spreadsheet!E177,Relationships),0)))</f>
        <v>1</v>
      </c>
      <c r="AL177" s="5" t="b">
        <f>IF(NOT(ISBLANK(Spreadsheet!C177)),IF(OR(ISBLANK(Spreadsheet!F177),LEN(Spreadsheet!F177)&gt;40),FALSE,TRUE),TRUE)</f>
        <v>1</v>
      </c>
      <c r="AM177" s="5" t="b">
        <f>IF(NOT(ISBLANK(Spreadsheet!C177)),IF(OR(ISBLANK(Spreadsheet!H177),LEN(Spreadsheet!H177)&gt;40),FALSE,TRUE),TRUE)</f>
        <v>1</v>
      </c>
      <c r="AN177" s="5" t="b">
        <f t="array" ref="AN177">IF(ISBLANK(Spreadsheet!I177),TRUE,ISNUMBER(MATCH(TRUE,EXACT(Spreadsheet!I177,GenderValues),0)))</f>
        <v>1</v>
      </c>
      <c r="AO177" s="5" t="b">
        <f ca="1">IF(ISERROR(DATEVALUE(TEXT(Spreadsheet!J177,"mm/dd/yyyy")) &gt; TODAY()),IF(AND(ISBLANK(Spreadsheet!J177),ISBLANK(Spreadsheet!C177)),TRUE,FALSE),IF(DATEVALUE(TEXT(Spreadsheet!J177,"mm/dd/yyyy")) &gt; TODAY(),FALSE,TRUE))</f>
        <v>1</v>
      </c>
      <c r="AP177" s="5" t="b">
        <f>OR(ISBLANK(Spreadsheet!K177),LEN(Spreadsheet!K177)&lt;=100)</f>
        <v>1</v>
      </c>
      <c r="AQ177" s="5" t="b">
        <f t="array" ref="AQ177">IF(OR(AND(ISBLANK(Spreadsheet!L177),ISBLANK(Spreadsheet!C177)),AND(NOT(ISBLANK(Spreadsheet!C177)),NOT(ISBLANK(Spreadsheet!D177)))),TRUE,ISNUMBER(MATCH(TRUE,EXACT(Spreadsheet!L177,MaritalStatus),0)))</f>
        <v>1</v>
      </c>
      <c r="AR177" s="5" t="b">
        <f ca="1">IF(ISERROR(DATEVALUE(TEXT(Spreadsheet!M177,"mm/dd/yyyy")) &gt; TODAY()),IF(ISBLANK(Spreadsheet!M177),TRUE,FALSE),IF(DATEVALUE(TEXT(Spreadsheet!M177,"mm/dd/yyyy")) &gt; TODAY(),FALSE,TRUE))</f>
        <v>1</v>
      </c>
      <c r="AS177" s="5" t="b">
        <f>OR(ISBLANK(Spreadsheet!N177),LEN(Spreadsheet!N177)&lt;=100)</f>
        <v>1</v>
      </c>
      <c r="AT177" s="5" t="b">
        <f>OR(ISBLANK(Spreadsheet!O177),UPPER(Spreadsheet!O177)="YES")</f>
        <v>1</v>
      </c>
      <c r="AU177" s="5" t="b">
        <f>OR(ISBLANK(Spreadsheet!P177),UPPER(Spreadsheet!P177)="YES")</f>
        <v>1</v>
      </c>
      <c r="AV177" s="5" t="b">
        <f t="array" ref="AV177">IF(ISBLANK(Spreadsheet!Q177),TRUE,ISNUMBER(MATCH(TRUE,EXACT(Spreadsheet!Q177,OnGroupsPriorIns),0)))</f>
        <v>1</v>
      </c>
      <c r="AW177" s="5" t="b">
        <f>OR(ISBLANK(Spreadsheet!R177),UPPER(Spreadsheet!R177)="YES")</f>
        <v>1</v>
      </c>
      <c r="AX177" s="5" t="b">
        <f>OR(ISBLANK(Spreadsheet!S177),UPPER(Spreadsheet!S177)="YES")</f>
        <v>1</v>
      </c>
      <c r="AY177" s="5" t="b">
        <f>OR(AND(ISBLANK(Spreadsheet!C177),LEN(Spreadsheet!T177)=0),AND(NOT(ISBLANK(Spreadsheet!C177)),LEN(Spreadsheet!T177)&gt;0,LEN(Spreadsheet!T177)&lt;=50))</f>
        <v>1</v>
      </c>
      <c r="AZ177" s="5" t="b">
        <f>OR(LEN(Spreadsheet!U177)=0,AND(LEN(Spreadsheet!U177)&gt;0,LEN(Spreadsheet!U177)&lt;=50))</f>
        <v>1</v>
      </c>
      <c r="BA177" s="5" t="b">
        <f>OR(AND(ISBLANK(Spreadsheet!C177),LEN(Spreadsheet!V177)=0),AND(NOT(ISBLANK(Spreadsheet!C177)),LEN(Spreadsheet!V177)&gt;0,LEN(Spreadsheet!V177)&lt;=50))</f>
        <v>1</v>
      </c>
      <c r="BB177" s="5" t="b">
        <f t="array" ref="BB177">IF(AND(ISBLANK(Spreadsheet!C177),LEN(Spreadsheet!W177)=0),TRUE,ISNUMBER(MATCH(TRUE,EXACT(Spreadsheet!W177,States),0)))</f>
        <v>1</v>
      </c>
      <c r="BC177" s="5" t="b">
        <f>OR(AND(ISBLANK(Spreadsheet!C177),LEN(Spreadsheet!X177)=0),AND(NOT(ISBLANK(Spreadsheet!C177)),LEN(Spreadsheet!X177)&gt;0,LEN(Spreadsheet!X177)=5,ISNUMBER(VALUE(Spreadsheet!X177))))</f>
        <v>1</v>
      </c>
      <c r="BD177" s="5" t="b">
        <f>OR(ISBLANK(Spreadsheet!Z177),LEN(Spreadsheet!Z177)&lt;=50)</f>
        <v>1</v>
      </c>
      <c r="BE177" s="5" t="b">
        <f>ISBLANK(Spreadsheet!AA177)</f>
        <v>1</v>
      </c>
      <c r="BF177" s="5" t="b">
        <f>ISBLANK(Spreadsheet!AB177)</f>
        <v>1</v>
      </c>
      <c r="BG177" s="5" t="b">
        <f>IF(ISERROR(DATEVALUE(TEXT(Spreadsheet!AC177,"mm/dd/yyyy")) &gt; DATEVALUE(TEXT(Spreadsheet!J177,"mm/dd/yyyy"))),IF(OR(AND(ISBLANK(Spreadsheet!AC177),ISBLANK(Spreadsheet!C177)),AND(NOT(ISBLANK(Spreadsheet!C177)),ISBLANK(Spreadsheet!AC177),NOT(ISBLANK(Spreadsheet!D177)))),TRUE,FALSE),IF(DATEVALUE(TEXT(Spreadsheet!AC177,"mm/dd/yyyy")) &gt; DATEVALUE(TEXT(Spreadsheet!J177,"mm/dd/yyyy")),TRUE,FALSE))</f>
        <v>1</v>
      </c>
      <c r="BH177" s="5" t="b">
        <f>OR(AND(ISBLANK(Spreadsheet!C177),ISBLANK(Spreadsheet!AE177)),AND(NOT(ISBLANK(Spreadsheet!C177)),NOT(ISBLANK(Spreadsheet!D177)),ISBLANK(Spreadsheet!AE177)),AND(NOT(ISBLANK(Spreadsheet!C177)),ISBLANK(Spreadsheet!D177),NOT(ISBLANK(Spreadsheet!AE177)),LEN(Spreadsheet!AE177)&lt;=100))</f>
        <v>1</v>
      </c>
      <c r="BI177" s="5" t="b">
        <f t="array" ref="BI177">IF(ISBLANK(Spreadsheet!AF177),TRUE,ISNUMBER(MATCH(TRUE,EXACT(Spreadsheet!AF177,CobraShortReasons),0)))</f>
        <v>1</v>
      </c>
      <c r="BJ177" s="5" t="b">
        <f ca="1">IF(ISERROR(DATEVALUE(TEXT(Spreadsheet!AG177,"mm/dd/yyyy")) &gt; TODAY()),IF(ISBLANK(Spreadsheet!AG177),TRUE,FALSE),IF(DATEVALUE(TEXT(Spreadsheet!AG177,"mm/dd/yyyy")) &gt; TODAY(),FALSE,TRUE))</f>
        <v>1</v>
      </c>
      <c r="BK177" s="5" t="b">
        <f>OR(ISBLANK(Spreadsheet!AH177),LEN(Spreadsheet!AH177)&lt;=25)</f>
        <v>1</v>
      </c>
      <c r="BL177" s="5" t="b">
        <f t="array" aca="1" ref="BL177" ca="1">IF(ISBLANK(Spreadsheet!AI177),TRUE,ISNUMBER(MATCH(TRUE,EXACT(Spreadsheet!AI177,INDIRECT(Spreadsheet!$D$2)),0)))</f>
        <v>1</v>
      </c>
      <c r="BM177" s="5" t="b">
        <f t="array" aca="1" ref="BM177" ca="1">IF(ISBLANK(Spreadsheet!AJ177),TRUE,ISNUMBER(MATCH(TRUE,EXACT(Spreadsheet!AJ177,INDIRECT(Spreadsheet!BJ177)),0)))</f>
        <v>1</v>
      </c>
      <c r="BN177" s="5" t="b">
        <f t="array" ref="BN177">IF(ISBLANK(Spreadsheet!AK177),TRUE,ISNUMBER(MATCH(TRUE,EXACT(Spreadsheet!AK177,DentalPlans),0)))</f>
        <v>1</v>
      </c>
      <c r="BO177" s="5" t="b">
        <f t="array" aca="1" ref="BO177" ca="1">IF(ISBLANK(Spreadsheet!AL177),TRUE,ISNUMBER(MATCH(TRUE,EXACT(Spreadsheet!AL177,INDIRECT(Spreadsheet!BK177)),0)))</f>
        <v>1</v>
      </c>
      <c r="BP177" s="5" t="b">
        <f t="array" ref="BP177">IF(ISBLANK(Spreadsheet!AM177),TRUE,ISNUMBER(MATCH(TRUE,EXACT(Spreadsheet!AM177,VisionPlans),0)))</f>
        <v>1</v>
      </c>
      <c r="BQ177" s="5" t="b">
        <f t="array" aca="1" ref="BQ177" ca="1">IF(ISBLANK(Spreadsheet!AN177),TRUE,ISNUMBER(MATCH(TRUE,EXACT(Spreadsheet!AN177,INDIRECT(Spreadsheet!BL177)),0)))</f>
        <v>1</v>
      </c>
      <c r="BR177" s="5" t="b">
        <f t="array" ref="BR177">IF(ISBLANK(Spreadsheet!AO177),TRUE,ISNUMBER(MATCH(TRUE,EXACT(Spreadsheet!AO177,LifeBenefitClasses),0)))</f>
        <v>1</v>
      </c>
      <c r="BS177" s="5" t="b">
        <f>IF(OR(ISBLANK(Spreadsheet!AO177), Spreadsheet!AO177="Waive"),IF(ISBLANK(Spreadsheet!AP177),TRUE,FALSE),IF(OR(AND(NOT(ISBLANK(Spreadsheet!AO177)),ISBLANK(Spreadsheet!AP177)),NOT(ISNUMBER(VALUE(Spreadsheet!AP177)))),FALSE,IF(OR(AND(Spreadsheet!AP177&lt;6,MOD(Spreadsheet!AP177*10,5)=0), MOD(Spreadsheet!AP177,5000)=0),TRUE,FALSE)))</f>
        <v>1</v>
      </c>
      <c r="BT177" s="5" t="b">
        <f t="array" ref="BT177">IF(ISBLANK(Spreadsheet!AQ177),TRUE,ISNUMBER(MATCH(TRUE,EXACT(Spreadsheet!AQ177,EnrollWaive),0)))</f>
        <v>1</v>
      </c>
      <c r="BU177" s="5" t="b">
        <f t="array" ref="BU177">IF(ISBLANK(Spreadsheet!AR177),TRUE,ISNUMBER(MATCH(TRUE,EXACT(Spreadsheet!AR177,LifeBenefitClasses),0)))</f>
        <v>1</v>
      </c>
      <c r="BV177" s="5" t="b">
        <f>IF(OR(ISBLANK(Spreadsheet!AR177), Spreadsheet!AR177="Waive"),IF(ISBLANK(Spreadsheet!AS177),TRUE,FALSE),IF(OR(AND(NOT(ISBLANK(Spreadsheet!AR177)),ISBLANK(Spreadsheet!AS177)),NOT(ISNUMBER(VALUE(Spreadsheet!AS177)))),FALSE,IF(OR(AND(Spreadsheet!AS177&lt;6,MOD(Spreadsheet!AS177*10,5)=0), MOD(Spreadsheet!AS177,10000)=0),TRUE,FALSE)))</f>
        <v>1</v>
      </c>
      <c r="BW177" s="5" t="b">
        <f t="array" ref="BW177">IF(ISBLANK(Spreadsheet!AT177),TRUE,ISNUMBER(MATCH(TRUE,EXACT(Spreadsheet!AT177,LifeBenefitClasses),0)))</f>
        <v>1</v>
      </c>
      <c r="BX177" s="5" t="b">
        <f>IF(OR(ISBLANK(Spreadsheet!AT177), Spreadsheet!AT177="Waive"),IF(ISBLANK(Spreadsheet!AU177),TRUE,FALSE),IF(OR(AND(NOT(ISBLANK(Spreadsheet!AT177)),ISBLANK(Spreadsheet!AU177)),NOT(ISNUMBER(VALUE(Spreadsheet!AU177)))),FALSE,IF(AND(NOT(OR(ISBLANK(Spreadsheet!AT177),Spreadsheet!AT177="Waive")),NOT(OR(ISBLANK(Spreadsheet!AR177),Spreadsheet!AR177="Waive")),MOD(Spreadsheet!AU177,5000)=0, Spreadsheet!AU177&lt;=(Spreadsheet!AS177*0.5)),TRUE,FALSE)))</f>
        <v>1</v>
      </c>
      <c r="BY177" s="5" t="b">
        <f t="array" ref="BY177">IF(ISBLANK(Spreadsheet!AV177),TRUE,ISNUMBER(MATCH(TRUE,EXACT(Spreadsheet!AV177,EnrollWaive),0)))</f>
        <v>1</v>
      </c>
      <c r="BZ177" s="5" t="b">
        <f t="array" ref="BZ177">IF(ISBLANK(Spreadsheet!AW177),TRUE,ISNUMBER(MATCH(TRUE,EXACT(Spreadsheet!AW177,LifeBenefitClasses),0)))</f>
        <v>1</v>
      </c>
      <c r="CA177" s="5" t="b">
        <f t="array" ref="CA177">IF(ISBLANK(Spreadsheet!AX177),TRUE,ISNUMBER(MATCH(TRUE,EXACT(Spreadsheet!AX177,LifeBenefitClasses),0)))</f>
        <v>1</v>
      </c>
      <c r="CB177" s="5" t="b">
        <f t="array" ref="CB177">IF(ISBLANK(Spreadsheet!AY177),TRUE,ISNUMBER(MATCH(TRUE,EXACT(Spreadsheet!AY177,LifeBenefitClasses),0)))</f>
        <v>1</v>
      </c>
      <c r="CC177" s="5" t="b">
        <f t="array" ref="CC177">IF(ISBLANK(Spreadsheet!AZ177),TRUE,ISNUMBER(MATCH(TRUE,EXACT(Spreadsheet!AZ177,LifeBenefitClasses),0)))</f>
        <v>1</v>
      </c>
      <c r="CD177" s="5" t="b">
        <f t="array" ref="CD177">IF(ISBLANK(Spreadsheet!BA177),TRUE,ISNUMBER(MATCH(TRUE,EXACT(Spreadsheet!BA177,LifeBenefitClasses),0)))</f>
        <v>1</v>
      </c>
      <c r="CE177" s="5" t="b">
        <f>IF(OR(ISBLANK(Spreadsheet!BA177), Spreadsheet!BA177="Waive"),IF(ISBLANK(Spreadsheet!BB177),TRUE,FALSE),IF(OR(AND(NOT(ISBLANK(Spreadsheet!BA177)),ISBLANK(Spreadsheet!BB177)),NOT(ISNUMBER(VALUE(Spreadsheet!BB177))),ISBLANK(Spreadsheet!BC177),NOT(ISNUMBER(VALUE(Spreadsheet!BC177)))),FALSE,IF(AND(Spreadsheet!BB177&gt;=50000,Spreadsheet!BB177&lt;=250000,MOD(Spreadsheet!BB177,10000)=0,Spreadsheet!BB177&lt;=(10*Spreadsheet!BC177)),TRUE,FALSE)))</f>
        <v>1</v>
      </c>
      <c r="CF177" s="5" t="b">
        <f>IF(NOT(ISBLANK(Spreadsheet!BC177)),AND(ISNUMBER(VALUE(Spreadsheet!BC177)),Spreadsheet!BC177&gt;0),AND(OR(ISBLANK(Spreadsheet!AO177),Spreadsheet!AO177="Waive",AND(NOT(OR(ISBLANK(Spreadsheet!AO177),Spreadsheet!AO177="Waive")),Spreadsheet!AP177&gt;=6)),OR(ISBLANK(Spreadsheet!AR177),AND(NOT(OR(ISBLANK(Spreadsheet!AR177),Spreadsheet!AR177="Waive")),Spreadsheet!AS177&gt;=6)),OR(ISBLANK(Spreadsheet!AW177)),OR(ISBLANK(Spreadsheet!AX177)),OR(ISBLANK(Spreadsheet!AY177)),OR(ISBLANK(Spreadsheet!AZ177)),OR(ISBLANK(Spreadsheet!BA177),Spreadsheet!BA177="Waive")))</f>
        <v>1</v>
      </c>
      <c r="CG177" s="5" t="b">
        <f t="shared" ca="1" si="13"/>
        <v>1</v>
      </c>
    </row>
    <row r="178" spans="8:85" x14ac:dyDescent="0.3">
      <c r="H178" s="5">
        <f t="shared" ca="1" si="10"/>
        <v>2</v>
      </c>
      <c r="I178" s="5" t="str">
        <f t="shared" ca="1" si="11"/>
        <v/>
      </c>
      <c r="J178" s="5" t="str">
        <f>IF(AND(NOT(ISBLANK(Spreadsheet!C178)),ISBLANK(Spreadsheet!D178)),Spreadsheet!F178&amp;" "&amp;Spreadsheet!H178,"")</f>
        <v/>
      </c>
      <c r="K178" s="5">
        <f>IF(AND(NOT(ISBLANK(Spreadsheet!C178)),ISBLANK(Spreadsheet!D178)),COUNTIFS(Spreadsheet!E179:E$786,"=Child",Spreadsheet!C179:C$786, "="&amp;Spreadsheet!C178) + COUNTIFS(Spreadsheet!E179:E$786,"=Step-child",Spreadsheet!C179:C$786, "="&amp;Spreadsheet!C178),0)</f>
        <v>0</v>
      </c>
      <c r="L178" s="5">
        <f>IF(NOT(ISBLANK(J178)),COUNTIFS(Spreadsheet!E179:E$786,"=Wife",Spreadsheet!C179:C$786, "="&amp;Spreadsheet!C178) + COUNTIFS(Spreadsheet!E179:E$786,"=Husband",Spreadsheet!C179:C$786, "="&amp;Spreadsheet!C178),0)</f>
        <v>0</v>
      </c>
      <c r="M178" s="5">
        <f>IF(NOT(ISBLANK(Spreadsheet!AJ178)),VLOOKUP(Spreadsheet!AJ178,'Drop Downs'!$P$2:$R$16,3,FALSE),0)</f>
        <v>0</v>
      </c>
      <c r="N178" s="5">
        <f>IF(NOT(ISBLANK(Spreadsheet!AJ178)), VLOOKUP(Spreadsheet!AJ178,'Drop Downs'!$P$2:$R$16,2,FALSE),0)</f>
        <v>0</v>
      </c>
      <c r="O178" s="5">
        <f>IF(NOT(ISBLANK(Spreadsheet!AL178)),VLOOKUP(Spreadsheet!AL178,'Drop Downs'!$P$2:$R$16,3,FALSE), 0)</f>
        <v>0</v>
      </c>
      <c r="P178" s="5">
        <f>IF(NOT(ISBLANK(Spreadsheet!AL178)),VLOOKUP(Spreadsheet!AL178,'Drop Downs'!$P$2:$R$16,2,FALSE),0)</f>
        <v>0</v>
      </c>
      <c r="Q178" s="5">
        <f>IF(NOT(ISBLANK(Spreadsheet!AN178)),VLOOKUP(Spreadsheet!AN178,'Drop Downs'!$P$2:$R$16,3,FALSE),0)</f>
        <v>0</v>
      </c>
      <c r="R178" s="5">
        <f>IF(NOT(ISBLANK(Spreadsheet!AN178)),VLOOKUP(Spreadsheet!AN178,'Drop Downs'!$P$2:$R$16,2,FALSE),0)</f>
        <v>0</v>
      </c>
      <c r="S178" s="5" t="str">
        <f>IF(OR(M178&gt;K178,N178&gt;L178,O178&gt;K178, Q178&gt;K178,N178&gt;L178, P178&gt;L178, R178&gt;L178),"Member currently has a coverage election over what he/she needs.  Please add more dependents or adjust the coverage election.","")&amp;(IF(AND(NOT(ISBLANK(Spreadsheet!C178)),NOT(ISBLANK(Spreadsheet!D178)),ISBLANK(Spreadsheet!E178)),"Dependent lacks a relationship to member.Please select one from the drop-down.",""))</f>
        <v/>
      </c>
      <c r="T178" s="5" t="b">
        <f t="shared" si="12"/>
        <v>1</v>
      </c>
      <c r="U178" s="5" t="b">
        <f>OR(ISBLANK(Spreadsheet!C178),IF(NOT(ISBLANK(Spreadsheet!D178)),NOT(ISBLANK(Spreadsheet!E178)),TRUE))</f>
        <v>1</v>
      </c>
      <c r="V178" s="5" t="b">
        <f>OR(ISBLANK(Spreadsheet!C178), NOT(ISBLANK(Spreadsheet!I178)))</f>
        <v>1</v>
      </c>
      <c r="W178" s="5" t="b">
        <f>OR(ISBLANK(Spreadsheet!D178),NOT(ISBLANK(Spreadsheet!C178)))</f>
        <v>1</v>
      </c>
      <c r="X178" s="155" t="str">
        <f>REPT("0",MIN(FIND({1,2,3,4,5,6,7,8,9},Spreadsheet!C178&amp;"123456789"))-1)&amp;IF(ISBLANK(Spreadsheet!C178),"",SUMPRODUCT(MID(0&amp;Spreadsheet!C178,LARGE(INDEX(ISNUMBER(--MID(Spreadsheet!C178,ROW($1:$225),1))*
 ROW($1:$225),0),ROW($1:$225))+1,1)*10^ROW($1:$225)/10))</f>
        <v/>
      </c>
      <c r="Y178" s="5" t="b">
        <f>IF(NOT(ISBLANK(Spreadsheet!C178)),IF(AND(ISNUMBER(VALUE(Spreadsheet!C178)), LEN(Spreadsheet!C178)=9),TRUE,FALSE),TRUE)</f>
        <v>1</v>
      </c>
      <c r="Z178" s="155" t="str">
        <f>REPT("0",MIN(FIND({1,2,3,4,5,6,7,8,9},Spreadsheet!D178&amp;"123456789"))-1)&amp;IF(ISBLANK(Spreadsheet!D178),"",SUMPRODUCT(MID(0&amp;Spreadsheet!D178,LARGE(INDEX(ISNUMBER(--MID(Spreadsheet!D178,ROW($1:$225),1))*
 ROW($1:$225),0),ROW($1:$225))+1,1)*10^ROW($1:$225)/10))</f>
        <v/>
      </c>
      <c r="AA178" s="5" t="b">
        <f>IF(AND(NOT(ISBLANK(Spreadsheet!D178)),NOT(ISBLANK(Spreadsheet!C178))),IF(AND(ISNUMBER(VALUE(Spreadsheet!D178)), LEN(Spreadsheet!D178)=9),TRUE,FALSE),IF(AND(NOT(ISBLANK(Spreadsheet!D178)),ISBLANK(Spreadsheet!C178)),FALSE,TRUE))</f>
        <v>1</v>
      </c>
      <c r="AB178" s="5" t="b">
        <f>OR(ISBLANK(Spreadsheet!Y178),IF(NOT(ISBLANK(Spreadsheet!Y178)),LEN(Spreadsheet!Y178)=10,ISNUMBER(VALUE(Spreadsheet!Y178))))</f>
        <v>1</v>
      </c>
      <c r="AC178" s="5" t="b">
        <f>OR(ISBLANK(Spreadsheet!AI178), AND(NOT(ISBLANK(Spreadsheet!AJ178)), NOT(ISNUMBER(SEARCH("Waive",Spreadsheet!AJ178)))))</f>
        <v>1</v>
      </c>
      <c r="AD178" s="5" t="b">
        <f>OR(ISBLANK(Spreadsheet!AK178), AND(NOT(ISBLANK(Spreadsheet!AL178)), NOT(ISNUMBER(SEARCH("Waive",Spreadsheet!AL178)))))</f>
        <v>1</v>
      </c>
      <c r="AE178" s="5" t="b">
        <f>OR(ISBLANK(Spreadsheet!AM178), AND(NOT(ISBLANK(Spreadsheet!AN178)), NOT(ISNUMBER(SEARCH("Waive", Spreadsheet!AN178)))))</f>
        <v>1</v>
      </c>
      <c r="AF178" s="5" t="b">
        <f>OR(ISBLANK(Spreadsheet!C178), NOT(ISBLANK(Spreadsheet!D178)),NOT(ISBLANK(Spreadsheet!L178)))</f>
        <v>1</v>
      </c>
      <c r="AG178" s="5" t="b">
        <f>IF(AND(NOT(ISBLANK(Spreadsheet!C178)), NOT(ISBLANK(Spreadsheet!D178)),Spreadsheet!C178&lt;&gt;Spreadsheet!D178),IF(ISERROR(VLOOKUP(Spreadsheet!C178, Spreadsheet!$C$6:'Spreadsheet'!$C177,1,FALSE)), FALSE, TRUE),TRUE)</f>
        <v>1</v>
      </c>
      <c r="AH178" s="5" t="b">
        <f>Spreadsheet!$B$2=Spreadsheet!AD178</f>
        <v>1</v>
      </c>
      <c r="AI178" s="5" t="b">
        <f>IF(ISBLANK(Spreadsheet!G178),TRUE,IF(OR(LEN(Spreadsheet!G178)&gt;1,ISNUMBER(VALUE(Spreadsheet!G178))),FALSE,TRUE))</f>
        <v>1</v>
      </c>
      <c r="AJ178" s="5" t="b">
        <f>OR(ISBLANK(Spreadsheet!C178), NOT(ISBLANK(Spreadsheet!B178)), NOT(ISBLANK(Spreadsheet!D178)))</f>
        <v>1</v>
      </c>
      <c r="AK178" s="5" t="b">
        <f t="array" ref="AK178">IF(OR(AND(ISBLANK(Spreadsheet!E178),ISBLANK(Spreadsheet!D178),NOT(ISBLANK(Spreadsheet!C178))),AND(ISBLANK(Spreadsheet!E178),ISBLANK(Spreadsheet!D178),ISBLANK(Spreadsheet!C178))),TRUE,ISNUMBER(MATCH(TRUE,EXACT(Spreadsheet!E178,Relationships),0)))</f>
        <v>1</v>
      </c>
      <c r="AL178" s="5" t="b">
        <f>IF(NOT(ISBLANK(Spreadsheet!C178)),IF(OR(ISBLANK(Spreadsheet!F178),LEN(Spreadsheet!F178)&gt;40),FALSE,TRUE),TRUE)</f>
        <v>1</v>
      </c>
      <c r="AM178" s="5" t="b">
        <f>IF(NOT(ISBLANK(Spreadsheet!C178)),IF(OR(ISBLANK(Spreadsheet!H178),LEN(Spreadsheet!H178)&gt;40),FALSE,TRUE),TRUE)</f>
        <v>1</v>
      </c>
      <c r="AN178" s="5" t="b">
        <f t="array" ref="AN178">IF(ISBLANK(Spreadsheet!I178),TRUE,ISNUMBER(MATCH(TRUE,EXACT(Spreadsheet!I178,GenderValues),0)))</f>
        <v>1</v>
      </c>
      <c r="AO178" s="5" t="b">
        <f ca="1">IF(ISERROR(DATEVALUE(TEXT(Spreadsheet!J178,"mm/dd/yyyy")) &gt; TODAY()),IF(AND(ISBLANK(Spreadsheet!J178),ISBLANK(Spreadsheet!C178)),TRUE,FALSE),IF(DATEVALUE(TEXT(Spreadsheet!J178,"mm/dd/yyyy")) &gt; TODAY(),FALSE,TRUE))</f>
        <v>1</v>
      </c>
      <c r="AP178" s="5" t="b">
        <f>OR(ISBLANK(Spreadsheet!K178),LEN(Spreadsheet!K178)&lt;=100)</f>
        <v>1</v>
      </c>
      <c r="AQ178" s="5" t="b">
        <f t="array" ref="AQ178">IF(OR(AND(ISBLANK(Spreadsheet!L178),ISBLANK(Spreadsheet!C178)),AND(NOT(ISBLANK(Spreadsheet!C178)),NOT(ISBLANK(Spreadsheet!D178)))),TRUE,ISNUMBER(MATCH(TRUE,EXACT(Spreadsheet!L178,MaritalStatus),0)))</f>
        <v>1</v>
      </c>
      <c r="AR178" s="5" t="b">
        <f ca="1">IF(ISERROR(DATEVALUE(TEXT(Spreadsheet!M178,"mm/dd/yyyy")) &gt; TODAY()),IF(ISBLANK(Spreadsheet!M178),TRUE,FALSE),IF(DATEVALUE(TEXT(Spreadsheet!M178,"mm/dd/yyyy")) &gt; TODAY(),FALSE,TRUE))</f>
        <v>1</v>
      </c>
      <c r="AS178" s="5" t="b">
        <f>OR(ISBLANK(Spreadsheet!N178),LEN(Spreadsheet!N178)&lt;=100)</f>
        <v>1</v>
      </c>
      <c r="AT178" s="5" t="b">
        <f>OR(ISBLANK(Spreadsheet!O178),UPPER(Spreadsheet!O178)="YES")</f>
        <v>1</v>
      </c>
      <c r="AU178" s="5" t="b">
        <f>OR(ISBLANK(Spreadsheet!P178),UPPER(Spreadsheet!P178)="YES")</f>
        <v>1</v>
      </c>
      <c r="AV178" s="5" t="b">
        <f t="array" ref="AV178">IF(ISBLANK(Spreadsheet!Q178),TRUE,ISNUMBER(MATCH(TRUE,EXACT(Spreadsheet!Q178,OnGroupsPriorIns),0)))</f>
        <v>1</v>
      </c>
      <c r="AW178" s="5" t="b">
        <f>OR(ISBLANK(Spreadsheet!R178),UPPER(Spreadsheet!R178)="YES")</f>
        <v>1</v>
      </c>
      <c r="AX178" s="5" t="b">
        <f>OR(ISBLANK(Spreadsheet!S178),UPPER(Spreadsheet!S178)="YES")</f>
        <v>1</v>
      </c>
      <c r="AY178" s="5" t="b">
        <f>OR(AND(ISBLANK(Spreadsheet!C178),LEN(Spreadsheet!T178)=0),AND(NOT(ISBLANK(Spreadsheet!C178)),LEN(Spreadsheet!T178)&gt;0,LEN(Spreadsheet!T178)&lt;=50))</f>
        <v>1</v>
      </c>
      <c r="AZ178" s="5" t="b">
        <f>OR(LEN(Spreadsheet!U178)=0,AND(LEN(Spreadsheet!U178)&gt;0,LEN(Spreadsheet!U178)&lt;=50))</f>
        <v>1</v>
      </c>
      <c r="BA178" s="5" t="b">
        <f>OR(AND(ISBLANK(Spreadsheet!C178),LEN(Spreadsheet!V178)=0),AND(NOT(ISBLANK(Spreadsheet!C178)),LEN(Spreadsheet!V178)&gt;0,LEN(Spreadsheet!V178)&lt;=50))</f>
        <v>1</v>
      </c>
      <c r="BB178" s="5" t="b">
        <f t="array" ref="BB178">IF(AND(ISBLANK(Spreadsheet!C178),LEN(Spreadsheet!W178)=0),TRUE,ISNUMBER(MATCH(TRUE,EXACT(Spreadsheet!W178,States),0)))</f>
        <v>1</v>
      </c>
      <c r="BC178" s="5" t="b">
        <f>OR(AND(ISBLANK(Spreadsheet!C178),LEN(Spreadsheet!X178)=0),AND(NOT(ISBLANK(Spreadsheet!C178)),LEN(Spreadsheet!X178)&gt;0,LEN(Spreadsheet!X178)=5,ISNUMBER(VALUE(Spreadsheet!X178))))</f>
        <v>1</v>
      </c>
      <c r="BD178" s="5" t="b">
        <f>OR(ISBLANK(Spreadsheet!Z178),LEN(Spreadsheet!Z178)&lt;=50)</f>
        <v>1</v>
      </c>
      <c r="BE178" s="5" t="b">
        <f>ISBLANK(Spreadsheet!AA178)</f>
        <v>1</v>
      </c>
      <c r="BF178" s="5" t="b">
        <f>ISBLANK(Spreadsheet!AB178)</f>
        <v>1</v>
      </c>
      <c r="BG178" s="5" t="b">
        <f>IF(ISERROR(DATEVALUE(TEXT(Spreadsheet!AC178,"mm/dd/yyyy")) &gt; DATEVALUE(TEXT(Spreadsheet!J178,"mm/dd/yyyy"))),IF(OR(AND(ISBLANK(Spreadsheet!AC178),ISBLANK(Spreadsheet!C178)),AND(NOT(ISBLANK(Spreadsheet!C178)),ISBLANK(Spreadsheet!AC178),NOT(ISBLANK(Spreadsheet!D178)))),TRUE,FALSE),IF(DATEVALUE(TEXT(Spreadsheet!AC178,"mm/dd/yyyy")) &gt; DATEVALUE(TEXT(Spreadsheet!J178,"mm/dd/yyyy")),TRUE,FALSE))</f>
        <v>1</v>
      </c>
      <c r="BH178" s="5" t="b">
        <f>OR(AND(ISBLANK(Spreadsheet!C178),ISBLANK(Spreadsheet!AE178)),AND(NOT(ISBLANK(Spreadsheet!C178)),NOT(ISBLANK(Spreadsheet!D178)),ISBLANK(Spreadsheet!AE178)),AND(NOT(ISBLANK(Spreadsheet!C178)),ISBLANK(Spreadsheet!D178),NOT(ISBLANK(Spreadsheet!AE178)),LEN(Spreadsheet!AE178)&lt;=100))</f>
        <v>1</v>
      </c>
      <c r="BI178" s="5" t="b">
        <f t="array" ref="BI178">IF(ISBLANK(Spreadsheet!AF178),TRUE,ISNUMBER(MATCH(TRUE,EXACT(Spreadsheet!AF178,CobraShortReasons),0)))</f>
        <v>1</v>
      </c>
      <c r="BJ178" s="5" t="b">
        <f ca="1">IF(ISERROR(DATEVALUE(TEXT(Spreadsheet!AG178,"mm/dd/yyyy")) &gt; TODAY()),IF(ISBLANK(Spreadsheet!AG178),TRUE,FALSE),IF(DATEVALUE(TEXT(Spreadsheet!AG178,"mm/dd/yyyy")) &gt; TODAY(),FALSE,TRUE))</f>
        <v>1</v>
      </c>
      <c r="BK178" s="5" t="b">
        <f>OR(ISBLANK(Spreadsheet!AH178),LEN(Spreadsheet!AH178)&lt;=25)</f>
        <v>1</v>
      </c>
      <c r="BL178" s="5" t="b">
        <f t="array" aca="1" ref="BL178" ca="1">IF(ISBLANK(Spreadsheet!AI178),TRUE,ISNUMBER(MATCH(TRUE,EXACT(Spreadsheet!AI178,INDIRECT(Spreadsheet!$D$2)),0)))</f>
        <v>1</v>
      </c>
      <c r="BM178" s="5" t="b">
        <f t="array" aca="1" ref="BM178" ca="1">IF(ISBLANK(Spreadsheet!AJ178),TRUE,ISNUMBER(MATCH(TRUE,EXACT(Spreadsheet!AJ178,INDIRECT(Spreadsheet!BJ178)),0)))</f>
        <v>1</v>
      </c>
      <c r="BN178" s="5" t="b">
        <f t="array" ref="BN178">IF(ISBLANK(Spreadsheet!AK178),TRUE,ISNUMBER(MATCH(TRUE,EXACT(Spreadsheet!AK178,DentalPlans),0)))</f>
        <v>1</v>
      </c>
      <c r="BO178" s="5" t="b">
        <f t="array" aca="1" ref="BO178" ca="1">IF(ISBLANK(Spreadsheet!AL178),TRUE,ISNUMBER(MATCH(TRUE,EXACT(Spreadsheet!AL178,INDIRECT(Spreadsheet!BK178)),0)))</f>
        <v>1</v>
      </c>
      <c r="BP178" s="5" t="b">
        <f t="array" ref="BP178">IF(ISBLANK(Spreadsheet!AM178),TRUE,ISNUMBER(MATCH(TRUE,EXACT(Spreadsheet!AM178,VisionPlans),0)))</f>
        <v>1</v>
      </c>
      <c r="BQ178" s="5" t="b">
        <f t="array" aca="1" ref="BQ178" ca="1">IF(ISBLANK(Spreadsheet!AN178),TRUE,ISNUMBER(MATCH(TRUE,EXACT(Spreadsheet!AN178,INDIRECT(Spreadsheet!BL178)),0)))</f>
        <v>1</v>
      </c>
      <c r="BR178" s="5" t="b">
        <f t="array" ref="BR178">IF(ISBLANK(Spreadsheet!AO178),TRUE,ISNUMBER(MATCH(TRUE,EXACT(Spreadsheet!AO178,LifeBenefitClasses),0)))</f>
        <v>1</v>
      </c>
      <c r="BS178" s="5" t="b">
        <f>IF(OR(ISBLANK(Spreadsheet!AO178), Spreadsheet!AO178="Waive"),IF(ISBLANK(Spreadsheet!AP178),TRUE,FALSE),IF(OR(AND(NOT(ISBLANK(Spreadsheet!AO178)),ISBLANK(Spreadsheet!AP178)),NOT(ISNUMBER(VALUE(Spreadsheet!AP178)))),FALSE,IF(OR(AND(Spreadsheet!AP178&lt;6,MOD(Spreadsheet!AP178*10,5)=0), MOD(Spreadsheet!AP178,5000)=0),TRUE,FALSE)))</f>
        <v>1</v>
      </c>
      <c r="BT178" s="5" t="b">
        <f t="array" ref="BT178">IF(ISBLANK(Spreadsheet!AQ178),TRUE,ISNUMBER(MATCH(TRUE,EXACT(Spreadsheet!AQ178,EnrollWaive),0)))</f>
        <v>1</v>
      </c>
      <c r="BU178" s="5" t="b">
        <f t="array" ref="BU178">IF(ISBLANK(Spreadsheet!AR178),TRUE,ISNUMBER(MATCH(TRUE,EXACT(Spreadsheet!AR178,LifeBenefitClasses),0)))</f>
        <v>1</v>
      </c>
      <c r="BV178" s="5" t="b">
        <f>IF(OR(ISBLANK(Spreadsheet!AR178), Spreadsheet!AR178="Waive"),IF(ISBLANK(Spreadsheet!AS178),TRUE,FALSE),IF(OR(AND(NOT(ISBLANK(Spreadsheet!AR178)),ISBLANK(Spreadsheet!AS178)),NOT(ISNUMBER(VALUE(Spreadsheet!AS178)))),FALSE,IF(OR(AND(Spreadsheet!AS178&lt;6,MOD(Spreadsheet!AS178*10,5)=0), MOD(Spreadsheet!AS178,10000)=0),TRUE,FALSE)))</f>
        <v>1</v>
      </c>
      <c r="BW178" s="5" t="b">
        <f t="array" ref="BW178">IF(ISBLANK(Spreadsheet!AT178),TRUE,ISNUMBER(MATCH(TRUE,EXACT(Spreadsheet!AT178,LifeBenefitClasses),0)))</f>
        <v>1</v>
      </c>
      <c r="BX178" s="5" t="b">
        <f>IF(OR(ISBLANK(Spreadsheet!AT178), Spreadsheet!AT178="Waive"),IF(ISBLANK(Spreadsheet!AU178),TRUE,FALSE),IF(OR(AND(NOT(ISBLANK(Spreadsheet!AT178)),ISBLANK(Spreadsheet!AU178)),NOT(ISNUMBER(VALUE(Spreadsheet!AU178)))),FALSE,IF(AND(NOT(OR(ISBLANK(Spreadsheet!AT178),Spreadsheet!AT178="Waive")),NOT(OR(ISBLANK(Spreadsheet!AR178),Spreadsheet!AR178="Waive")),MOD(Spreadsheet!AU178,5000)=0, Spreadsheet!AU178&lt;=(Spreadsheet!AS178*0.5)),TRUE,FALSE)))</f>
        <v>1</v>
      </c>
      <c r="BY178" s="5" t="b">
        <f t="array" ref="BY178">IF(ISBLANK(Spreadsheet!AV178),TRUE,ISNUMBER(MATCH(TRUE,EXACT(Spreadsheet!AV178,EnrollWaive),0)))</f>
        <v>1</v>
      </c>
      <c r="BZ178" s="5" t="b">
        <f t="array" ref="BZ178">IF(ISBLANK(Spreadsheet!AW178),TRUE,ISNUMBER(MATCH(TRUE,EXACT(Spreadsheet!AW178,LifeBenefitClasses),0)))</f>
        <v>1</v>
      </c>
      <c r="CA178" s="5" t="b">
        <f t="array" ref="CA178">IF(ISBLANK(Spreadsheet!AX178),TRUE,ISNUMBER(MATCH(TRUE,EXACT(Spreadsheet!AX178,LifeBenefitClasses),0)))</f>
        <v>1</v>
      </c>
      <c r="CB178" s="5" t="b">
        <f t="array" ref="CB178">IF(ISBLANK(Spreadsheet!AY178),TRUE,ISNUMBER(MATCH(TRUE,EXACT(Spreadsheet!AY178,LifeBenefitClasses),0)))</f>
        <v>1</v>
      </c>
      <c r="CC178" s="5" t="b">
        <f t="array" ref="CC178">IF(ISBLANK(Spreadsheet!AZ178),TRUE,ISNUMBER(MATCH(TRUE,EXACT(Spreadsheet!AZ178,LifeBenefitClasses),0)))</f>
        <v>1</v>
      </c>
      <c r="CD178" s="5" t="b">
        <f t="array" ref="CD178">IF(ISBLANK(Spreadsheet!BA178),TRUE,ISNUMBER(MATCH(TRUE,EXACT(Spreadsheet!BA178,LifeBenefitClasses),0)))</f>
        <v>1</v>
      </c>
      <c r="CE178" s="5" t="b">
        <f>IF(OR(ISBLANK(Spreadsheet!BA178), Spreadsheet!BA178="Waive"),IF(ISBLANK(Spreadsheet!BB178),TRUE,FALSE),IF(OR(AND(NOT(ISBLANK(Spreadsheet!BA178)),ISBLANK(Spreadsheet!BB178)),NOT(ISNUMBER(VALUE(Spreadsheet!BB178))),ISBLANK(Spreadsheet!BC178),NOT(ISNUMBER(VALUE(Spreadsheet!BC178)))),FALSE,IF(AND(Spreadsheet!BB178&gt;=50000,Spreadsheet!BB178&lt;=250000,MOD(Spreadsheet!BB178,10000)=0,Spreadsheet!BB178&lt;=(10*Spreadsheet!BC178)),TRUE,FALSE)))</f>
        <v>1</v>
      </c>
      <c r="CF178" s="5" t="b">
        <f>IF(NOT(ISBLANK(Spreadsheet!BC178)),AND(ISNUMBER(VALUE(Spreadsheet!BC178)),Spreadsheet!BC178&gt;0),AND(OR(ISBLANK(Spreadsheet!AO178),Spreadsheet!AO178="Waive",AND(NOT(OR(ISBLANK(Spreadsheet!AO178),Spreadsheet!AO178="Waive")),Spreadsheet!AP178&gt;=6)),OR(ISBLANK(Spreadsheet!AR178),AND(NOT(OR(ISBLANK(Spreadsheet!AR178),Spreadsheet!AR178="Waive")),Spreadsheet!AS178&gt;=6)),OR(ISBLANK(Spreadsheet!AW178)),OR(ISBLANK(Spreadsheet!AX178)),OR(ISBLANK(Spreadsheet!AY178)),OR(ISBLANK(Spreadsheet!AZ178)),OR(ISBLANK(Spreadsheet!BA178),Spreadsheet!BA178="Waive")))</f>
        <v>1</v>
      </c>
      <c r="CG178" s="5" t="b">
        <f t="shared" ca="1" si="13"/>
        <v>1</v>
      </c>
    </row>
    <row r="179" spans="8:85" x14ac:dyDescent="0.3">
      <c r="H179" s="5">
        <f t="shared" ca="1" si="10"/>
        <v>2</v>
      </c>
      <c r="I179" s="5" t="str">
        <f t="shared" ca="1" si="11"/>
        <v/>
      </c>
      <c r="J179" s="5" t="str">
        <f>IF(AND(NOT(ISBLANK(Spreadsheet!C179)),ISBLANK(Spreadsheet!D179)),Spreadsheet!F179&amp;" "&amp;Spreadsheet!H179,"")</f>
        <v/>
      </c>
      <c r="K179" s="5">
        <f>IF(AND(NOT(ISBLANK(Spreadsheet!C179)),ISBLANK(Spreadsheet!D179)),COUNTIFS(Spreadsheet!E180:E$786,"=Child",Spreadsheet!C180:C$786, "="&amp;Spreadsheet!C179) + COUNTIFS(Spreadsheet!E180:E$786,"=Step-child",Spreadsheet!C180:C$786, "="&amp;Spreadsheet!C179),0)</f>
        <v>0</v>
      </c>
      <c r="L179" s="5">
        <f>IF(NOT(ISBLANK(J179)),COUNTIFS(Spreadsheet!E180:E$786,"=Wife",Spreadsheet!C180:C$786, "="&amp;Spreadsheet!C179) + COUNTIFS(Spreadsheet!E180:E$786,"=Husband",Spreadsheet!C180:C$786, "="&amp;Spreadsheet!C179),0)</f>
        <v>0</v>
      </c>
      <c r="M179" s="5">
        <f>IF(NOT(ISBLANK(Spreadsheet!AJ179)),VLOOKUP(Spreadsheet!AJ179,'Drop Downs'!$P$2:$R$16,3,FALSE),0)</f>
        <v>0</v>
      </c>
      <c r="N179" s="5">
        <f>IF(NOT(ISBLANK(Spreadsheet!AJ179)), VLOOKUP(Spreadsheet!AJ179,'Drop Downs'!$P$2:$R$16,2,FALSE),0)</f>
        <v>0</v>
      </c>
      <c r="O179" s="5">
        <f>IF(NOT(ISBLANK(Spreadsheet!AL179)),VLOOKUP(Spreadsheet!AL179,'Drop Downs'!$P$2:$R$16,3,FALSE), 0)</f>
        <v>0</v>
      </c>
      <c r="P179" s="5">
        <f>IF(NOT(ISBLANK(Spreadsheet!AL179)),VLOOKUP(Spreadsheet!AL179,'Drop Downs'!$P$2:$R$16,2,FALSE),0)</f>
        <v>0</v>
      </c>
      <c r="Q179" s="5">
        <f>IF(NOT(ISBLANK(Spreadsheet!AN179)),VLOOKUP(Spreadsheet!AN179,'Drop Downs'!$P$2:$R$16,3,FALSE),0)</f>
        <v>0</v>
      </c>
      <c r="R179" s="5">
        <f>IF(NOT(ISBLANK(Spreadsheet!AN179)),VLOOKUP(Spreadsheet!AN179,'Drop Downs'!$P$2:$R$16,2,FALSE),0)</f>
        <v>0</v>
      </c>
      <c r="S179" s="5" t="str">
        <f>IF(OR(M179&gt;K179,N179&gt;L179,O179&gt;K179, Q179&gt;K179,N179&gt;L179, P179&gt;L179, R179&gt;L179),"Member currently has a coverage election over what he/she needs.  Please add more dependents or adjust the coverage election.","")&amp;(IF(AND(NOT(ISBLANK(Spreadsheet!C179)),NOT(ISBLANK(Spreadsheet!D179)),ISBLANK(Spreadsheet!E179)),"Dependent lacks a relationship to member.Please select one from the drop-down.",""))</f>
        <v/>
      </c>
      <c r="T179" s="5" t="b">
        <f t="shared" si="12"/>
        <v>1</v>
      </c>
      <c r="U179" s="5" t="b">
        <f>OR(ISBLANK(Spreadsheet!C179),IF(NOT(ISBLANK(Spreadsheet!D179)),NOT(ISBLANK(Spreadsheet!E179)),TRUE))</f>
        <v>1</v>
      </c>
      <c r="V179" s="5" t="b">
        <f>OR(ISBLANK(Spreadsheet!C179), NOT(ISBLANK(Spreadsheet!I179)))</f>
        <v>1</v>
      </c>
      <c r="W179" s="5" t="b">
        <f>OR(ISBLANK(Spreadsheet!D179),NOT(ISBLANK(Spreadsheet!C179)))</f>
        <v>1</v>
      </c>
      <c r="X179" s="155" t="str">
        <f>REPT("0",MIN(FIND({1,2,3,4,5,6,7,8,9},Spreadsheet!C179&amp;"123456789"))-1)&amp;IF(ISBLANK(Spreadsheet!C179),"",SUMPRODUCT(MID(0&amp;Spreadsheet!C179,LARGE(INDEX(ISNUMBER(--MID(Spreadsheet!C179,ROW($1:$225),1))*
 ROW($1:$225),0),ROW($1:$225))+1,1)*10^ROW($1:$225)/10))</f>
        <v/>
      </c>
      <c r="Y179" s="5" t="b">
        <f>IF(NOT(ISBLANK(Spreadsheet!C179)),IF(AND(ISNUMBER(VALUE(Spreadsheet!C179)), LEN(Spreadsheet!C179)=9),TRUE,FALSE),TRUE)</f>
        <v>1</v>
      </c>
      <c r="Z179" s="155" t="str">
        <f>REPT("0",MIN(FIND({1,2,3,4,5,6,7,8,9},Spreadsheet!D179&amp;"123456789"))-1)&amp;IF(ISBLANK(Spreadsheet!D179),"",SUMPRODUCT(MID(0&amp;Spreadsheet!D179,LARGE(INDEX(ISNUMBER(--MID(Spreadsheet!D179,ROW($1:$225),1))*
 ROW($1:$225),0),ROW($1:$225))+1,1)*10^ROW($1:$225)/10))</f>
        <v/>
      </c>
      <c r="AA179" s="5" t="b">
        <f>IF(AND(NOT(ISBLANK(Spreadsheet!D179)),NOT(ISBLANK(Spreadsheet!C179))),IF(AND(ISNUMBER(VALUE(Spreadsheet!D179)), LEN(Spreadsheet!D179)=9),TRUE,FALSE),IF(AND(NOT(ISBLANK(Spreadsheet!D179)),ISBLANK(Spreadsheet!C179)),FALSE,TRUE))</f>
        <v>1</v>
      </c>
      <c r="AB179" s="5" t="b">
        <f>OR(ISBLANK(Spreadsheet!Y179),IF(NOT(ISBLANK(Spreadsheet!Y179)),LEN(Spreadsheet!Y179)=10,ISNUMBER(VALUE(Spreadsheet!Y179))))</f>
        <v>1</v>
      </c>
      <c r="AC179" s="5" t="b">
        <f>OR(ISBLANK(Spreadsheet!AI179), AND(NOT(ISBLANK(Spreadsheet!AJ179)), NOT(ISNUMBER(SEARCH("Waive",Spreadsheet!AJ179)))))</f>
        <v>1</v>
      </c>
      <c r="AD179" s="5" t="b">
        <f>OR(ISBLANK(Spreadsheet!AK179), AND(NOT(ISBLANK(Spreadsheet!AL179)), NOT(ISNUMBER(SEARCH("Waive",Spreadsheet!AL179)))))</f>
        <v>1</v>
      </c>
      <c r="AE179" s="5" t="b">
        <f>OR(ISBLANK(Spreadsheet!AM179), AND(NOT(ISBLANK(Spreadsheet!AN179)), NOT(ISNUMBER(SEARCH("Waive", Spreadsheet!AN179)))))</f>
        <v>1</v>
      </c>
      <c r="AF179" s="5" t="b">
        <f>OR(ISBLANK(Spreadsheet!C179), NOT(ISBLANK(Spreadsheet!D179)),NOT(ISBLANK(Spreadsheet!L179)))</f>
        <v>1</v>
      </c>
      <c r="AG179" s="5" t="b">
        <f>IF(AND(NOT(ISBLANK(Spreadsheet!C179)), NOT(ISBLANK(Spreadsheet!D179)),Spreadsheet!C179&lt;&gt;Spreadsheet!D179),IF(ISERROR(VLOOKUP(Spreadsheet!C179, Spreadsheet!$C$6:'Spreadsheet'!$C178,1,FALSE)), FALSE, TRUE),TRUE)</f>
        <v>1</v>
      </c>
      <c r="AH179" s="5" t="b">
        <f>Spreadsheet!$B$2=Spreadsheet!AD179</f>
        <v>1</v>
      </c>
      <c r="AI179" s="5" t="b">
        <f>IF(ISBLANK(Spreadsheet!G179),TRUE,IF(OR(LEN(Spreadsheet!G179)&gt;1,ISNUMBER(VALUE(Spreadsheet!G179))),FALSE,TRUE))</f>
        <v>1</v>
      </c>
      <c r="AJ179" s="5" t="b">
        <f>OR(ISBLANK(Spreadsheet!C179), NOT(ISBLANK(Spreadsheet!B179)), NOT(ISBLANK(Spreadsheet!D179)))</f>
        <v>1</v>
      </c>
      <c r="AK179" s="5" t="b">
        <f t="array" ref="AK179">IF(OR(AND(ISBLANK(Spreadsheet!E179),ISBLANK(Spreadsheet!D179),NOT(ISBLANK(Spreadsheet!C179))),AND(ISBLANK(Spreadsheet!E179),ISBLANK(Spreadsheet!D179),ISBLANK(Spreadsheet!C179))),TRUE,ISNUMBER(MATCH(TRUE,EXACT(Spreadsheet!E179,Relationships),0)))</f>
        <v>1</v>
      </c>
      <c r="AL179" s="5" t="b">
        <f>IF(NOT(ISBLANK(Spreadsheet!C179)),IF(OR(ISBLANK(Spreadsheet!F179),LEN(Spreadsheet!F179)&gt;40),FALSE,TRUE),TRUE)</f>
        <v>1</v>
      </c>
      <c r="AM179" s="5" t="b">
        <f>IF(NOT(ISBLANK(Spreadsheet!C179)),IF(OR(ISBLANK(Spreadsheet!H179),LEN(Spreadsheet!H179)&gt;40),FALSE,TRUE),TRUE)</f>
        <v>1</v>
      </c>
      <c r="AN179" s="5" t="b">
        <f t="array" ref="AN179">IF(ISBLANK(Spreadsheet!I179),TRUE,ISNUMBER(MATCH(TRUE,EXACT(Spreadsheet!I179,GenderValues),0)))</f>
        <v>1</v>
      </c>
      <c r="AO179" s="5" t="b">
        <f ca="1">IF(ISERROR(DATEVALUE(TEXT(Spreadsheet!J179,"mm/dd/yyyy")) &gt; TODAY()),IF(AND(ISBLANK(Spreadsheet!J179),ISBLANK(Spreadsheet!C179)),TRUE,FALSE),IF(DATEVALUE(TEXT(Spreadsheet!J179,"mm/dd/yyyy")) &gt; TODAY(),FALSE,TRUE))</f>
        <v>1</v>
      </c>
      <c r="AP179" s="5" t="b">
        <f>OR(ISBLANK(Spreadsheet!K179),LEN(Spreadsheet!K179)&lt;=100)</f>
        <v>1</v>
      </c>
      <c r="AQ179" s="5" t="b">
        <f t="array" ref="AQ179">IF(OR(AND(ISBLANK(Spreadsheet!L179),ISBLANK(Spreadsheet!C179)),AND(NOT(ISBLANK(Spreadsheet!C179)),NOT(ISBLANK(Spreadsheet!D179)))),TRUE,ISNUMBER(MATCH(TRUE,EXACT(Spreadsheet!L179,MaritalStatus),0)))</f>
        <v>1</v>
      </c>
      <c r="AR179" s="5" t="b">
        <f ca="1">IF(ISERROR(DATEVALUE(TEXT(Spreadsheet!M179,"mm/dd/yyyy")) &gt; TODAY()),IF(ISBLANK(Spreadsheet!M179),TRUE,FALSE),IF(DATEVALUE(TEXT(Spreadsheet!M179,"mm/dd/yyyy")) &gt; TODAY(),FALSE,TRUE))</f>
        <v>1</v>
      </c>
      <c r="AS179" s="5" t="b">
        <f>OR(ISBLANK(Spreadsheet!N179),LEN(Spreadsheet!N179)&lt;=100)</f>
        <v>1</v>
      </c>
      <c r="AT179" s="5" t="b">
        <f>OR(ISBLANK(Spreadsheet!O179),UPPER(Spreadsheet!O179)="YES")</f>
        <v>1</v>
      </c>
      <c r="AU179" s="5" t="b">
        <f>OR(ISBLANK(Spreadsheet!P179),UPPER(Spreadsheet!P179)="YES")</f>
        <v>1</v>
      </c>
      <c r="AV179" s="5" t="b">
        <f t="array" ref="AV179">IF(ISBLANK(Spreadsheet!Q179),TRUE,ISNUMBER(MATCH(TRUE,EXACT(Spreadsheet!Q179,OnGroupsPriorIns),0)))</f>
        <v>1</v>
      </c>
      <c r="AW179" s="5" t="b">
        <f>OR(ISBLANK(Spreadsheet!R179),UPPER(Spreadsheet!R179)="YES")</f>
        <v>1</v>
      </c>
      <c r="AX179" s="5" t="b">
        <f>OR(ISBLANK(Spreadsheet!S179),UPPER(Spreadsheet!S179)="YES")</f>
        <v>1</v>
      </c>
      <c r="AY179" s="5" t="b">
        <f>OR(AND(ISBLANK(Spreadsheet!C179),LEN(Spreadsheet!T179)=0),AND(NOT(ISBLANK(Spreadsheet!C179)),LEN(Spreadsheet!T179)&gt;0,LEN(Spreadsheet!T179)&lt;=50))</f>
        <v>1</v>
      </c>
      <c r="AZ179" s="5" t="b">
        <f>OR(LEN(Spreadsheet!U179)=0,AND(LEN(Spreadsheet!U179)&gt;0,LEN(Spreadsheet!U179)&lt;=50))</f>
        <v>1</v>
      </c>
      <c r="BA179" s="5" t="b">
        <f>OR(AND(ISBLANK(Spreadsheet!C179),LEN(Spreadsheet!V179)=0),AND(NOT(ISBLANK(Spreadsheet!C179)),LEN(Spreadsheet!V179)&gt;0,LEN(Spreadsheet!V179)&lt;=50))</f>
        <v>1</v>
      </c>
      <c r="BB179" s="5" t="b">
        <f t="array" ref="BB179">IF(AND(ISBLANK(Spreadsheet!C179),LEN(Spreadsheet!W179)=0),TRUE,ISNUMBER(MATCH(TRUE,EXACT(Spreadsheet!W179,States),0)))</f>
        <v>1</v>
      </c>
      <c r="BC179" s="5" t="b">
        <f>OR(AND(ISBLANK(Spreadsheet!C179),LEN(Spreadsheet!X179)=0),AND(NOT(ISBLANK(Spreadsheet!C179)),LEN(Spreadsheet!X179)&gt;0,LEN(Spreadsheet!X179)=5,ISNUMBER(VALUE(Spreadsheet!X179))))</f>
        <v>1</v>
      </c>
      <c r="BD179" s="5" t="b">
        <f>OR(ISBLANK(Spreadsheet!Z179),LEN(Spreadsheet!Z179)&lt;=50)</f>
        <v>1</v>
      </c>
      <c r="BE179" s="5" t="b">
        <f>ISBLANK(Spreadsheet!AA179)</f>
        <v>1</v>
      </c>
      <c r="BF179" s="5" t="b">
        <f>ISBLANK(Spreadsheet!AB179)</f>
        <v>1</v>
      </c>
      <c r="BG179" s="5" t="b">
        <f>IF(ISERROR(DATEVALUE(TEXT(Spreadsheet!AC179,"mm/dd/yyyy")) &gt; DATEVALUE(TEXT(Spreadsheet!J179,"mm/dd/yyyy"))),IF(OR(AND(ISBLANK(Spreadsheet!AC179),ISBLANK(Spreadsheet!C179)),AND(NOT(ISBLANK(Spreadsheet!C179)),ISBLANK(Spreadsheet!AC179),NOT(ISBLANK(Spreadsheet!D179)))),TRUE,FALSE),IF(DATEVALUE(TEXT(Spreadsheet!AC179,"mm/dd/yyyy")) &gt; DATEVALUE(TEXT(Spreadsheet!J179,"mm/dd/yyyy")),TRUE,FALSE))</f>
        <v>1</v>
      </c>
      <c r="BH179" s="5" t="b">
        <f>OR(AND(ISBLANK(Spreadsheet!C179),ISBLANK(Spreadsheet!AE179)),AND(NOT(ISBLANK(Spreadsheet!C179)),NOT(ISBLANK(Spreadsheet!D179)),ISBLANK(Spreadsheet!AE179)),AND(NOT(ISBLANK(Spreadsheet!C179)),ISBLANK(Spreadsheet!D179),NOT(ISBLANK(Spreadsheet!AE179)),LEN(Spreadsheet!AE179)&lt;=100))</f>
        <v>1</v>
      </c>
      <c r="BI179" s="5" t="b">
        <f t="array" ref="BI179">IF(ISBLANK(Spreadsheet!AF179),TRUE,ISNUMBER(MATCH(TRUE,EXACT(Spreadsheet!AF179,CobraShortReasons),0)))</f>
        <v>1</v>
      </c>
      <c r="BJ179" s="5" t="b">
        <f ca="1">IF(ISERROR(DATEVALUE(TEXT(Spreadsheet!AG179,"mm/dd/yyyy")) &gt; TODAY()),IF(ISBLANK(Spreadsheet!AG179),TRUE,FALSE),IF(DATEVALUE(TEXT(Spreadsheet!AG179,"mm/dd/yyyy")) &gt; TODAY(),FALSE,TRUE))</f>
        <v>1</v>
      </c>
      <c r="BK179" s="5" t="b">
        <f>OR(ISBLANK(Spreadsheet!AH179),LEN(Spreadsheet!AH179)&lt;=25)</f>
        <v>1</v>
      </c>
      <c r="BL179" s="5" t="b">
        <f t="array" aca="1" ref="BL179" ca="1">IF(ISBLANK(Spreadsheet!AI179),TRUE,ISNUMBER(MATCH(TRUE,EXACT(Spreadsheet!AI179,INDIRECT(Spreadsheet!$D$2)),0)))</f>
        <v>1</v>
      </c>
      <c r="BM179" s="5" t="b">
        <f t="array" aca="1" ref="BM179" ca="1">IF(ISBLANK(Spreadsheet!AJ179),TRUE,ISNUMBER(MATCH(TRUE,EXACT(Spreadsheet!AJ179,INDIRECT(Spreadsheet!BJ179)),0)))</f>
        <v>1</v>
      </c>
      <c r="BN179" s="5" t="b">
        <f t="array" ref="BN179">IF(ISBLANK(Spreadsheet!AK179),TRUE,ISNUMBER(MATCH(TRUE,EXACT(Spreadsheet!AK179,DentalPlans),0)))</f>
        <v>1</v>
      </c>
      <c r="BO179" s="5" t="b">
        <f t="array" aca="1" ref="BO179" ca="1">IF(ISBLANK(Spreadsheet!AL179),TRUE,ISNUMBER(MATCH(TRUE,EXACT(Spreadsheet!AL179,INDIRECT(Spreadsheet!BK179)),0)))</f>
        <v>1</v>
      </c>
      <c r="BP179" s="5" t="b">
        <f t="array" ref="BP179">IF(ISBLANK(Spreadsheet!AM179),TRUE,ISNUMBER(MATCH(TRUE,EXACT(Spreadsheet!AM179,VisionPlans),0)))</f>
        <v>1</v>
      </c>
      <c r="BQ179" s="5" t="b">
        <f t="array" aca="1" ref="BQ179" ca="1">IF(ISBLANK(Spreadsheet!AN179),TRUE,ISNUMBER(MATCH(TRUE,EXACT(Spreadsheet!AN179,INDIRECT(Spreadsheet!BL179)),0)))</f>
        <v>1</v>
      </c>
      <c r="BR179" s="5" t="b">
        <f t="array" ref="BR179">IF(ISBLANK(Spreadsheet!AO179),TRUE,ISNUMBER(MATCH(TRUE,EXACT(Spreadsheet!AO179,LifeBenefitClasses),0)))</f>
        <v>1</v>
      </c>
      <c r="BS179" s="5" t="b">
        <f>IF(OR(ISBLANK(Spreadsheet!AO179), Spreadsheet!AO179="Waive"),IF(ISBLANK(Spreadsheet!AP179),TRUE,FALSE),IF(OR(AND(NOT(ISBLANK(Spreadsheet!AO179)),ISBLANK(Spreadsheet!AP179)),NOT(ISNUMBER(VALUE(Spreadsheet!AP179)))),FALSE,IF(OR(AND(Spreadsheet!AP179&lt;6,MOD(Spreadsheet!AP179*10,5)=0), MOD(Spreadsheet!AP179,5000)=0),TRUE,FALSE)))</f>
        <v>1</v>
      </c>
      <c r="BT179" s="5" t="b">
        <f t="array" ref="BT179">IF(ISBLANK(Spreadsheet!AQ179),TRUE,ISNUMBER(MATCH(TRUE,EXACT(Spreadsheet!AQ179,EnrollWaive),0)))</f>
        <v>1</v>
      </c>
      <c r="BU179" s="5" t="b">
        <f t="array" ref="BU179">IF(ISBLANK(Spreadsheet!AR179),TRUE,ISNUMBER(MATCH(TRUE,EXACT(Spreadsheet!AR179,LifeBenefitClasses),0)))</f>
        <v>1</v>
      </c>
      <c r="BV179" s="5" t="b">
        <f>IF(OR(ISBLANK(Spreadsheet!AR179), Spreadsheet!AR179="Waive"),IF(ISBLANK(Spreadsheet!AS179),TRUE,FALSE),IF(OR(AND(NOT(ISBLANK(Spreadsheet!AR179)),ISBLANK(Spreadsheet!AS179)),NOT(ISNUMBER(VALUE(Spreadsheet!AS179)))),FALSE,IF(OR(AND(Spreadsheet!AS179&lt;6,MOD(Spreadsheet!AS179*10,5)=0), MOD(Spreadsheet!AS179,10000)=0),TRUE,FALSE)))</f>
        <v>1</v>
      </c>
      <c r="BW179" s="5" t="b">
        <f t="array" ref="BW179">IF(ISBLANK(Spreadsheet!AT179),TRUE,ISNUMBER(MATCH(TRUE,EXACT(Spreadsheet!AT179,LifeBenefitClasses),0)))</f>
        <v>1</v>
      </c>
      <c r="BX179" s="5" t="b">
        <f>IF(OR(ISBLANK(Spreadsheet!AT179), Spreadsheet!AT179="Waive"),IF(ISBLANK(Spreadsheet!AU179),TRUE,FALSE),IF(OR(AND(NOT(ISBLANK(Spreadsheet!AT179)),ISBLANK(Spreadsheet!AU179)),NOT(ISNUMBER(VALUE(Spreadsheet!AU179)))),FALSE,IF(AND(NOT(OR(ISBLANK(Spreadsheet!AT179),Spreadsheet!AT179="Waive")),NOT(OR(ISBLANK(Spreadsheet!AR179),Spreadsheet!AR179="Waive")),MOD(Spreadsheet!AU179,5000)=0, Spreadsheet!AU179&lt;=(Spreadsheet!AS179*0.5)),TRUE,FALSE)))</f>
        <v>1</v>
      </c>
      <c r="BY179" s="5" t="b">
        <f t="array" ref="BY179">IF(ISBLANK(Spreadsheet!AV179),TRUE,ISNUMBER(MATCH(TRUE,EXACT(Spreadsheet!AV179,EnrollWaive),0)))</f>
        <v>1</v>
      </c>
      <c r="BZ179" s="5" t="b">
        <f t="array" ref="BZ179">IF(ISBLANK(Spreadsheet!AW179),TRUE,ISNUMBER(MATCH(TRUE,EXACT(Spreadsheet!AW179,LifeBenefitClasses),0)))</f>
        <v>1</v>
      </c>
      <c r="CA179" s="5" t="b">
        <f t="array" ref="CA179">IF(ISBLANK(Spreadsheet!AX179),TRUE,ISNUMBER(MATCH(TRUE,EXACT(Spreadsheet!AX179,LifeBenefitClasses),0)))</f>
        <v>1</v>
      </c>
      <c r="CB179" s="5" t="b">
        <f t="array" ref="CB179">IF(ISBLANK(Spreadsheet!AY179),TRUE,ISNUMBER(MATCH(TRUE,EXACT(Spreadsheet!AY179,LifeBenefitClasses),0)))</f>
        <v>1</v>
      </c>
      <c r="CC179" s="5" t="b">
        <f t="array" ref="CC179">IF(ISBLANK(Spreadsheet!AZ179),TRUE,ISNUMBER(MATCH(TRUE,EXACT(Spreadsheet!AZ179,LifeBenefitClasses),0)))</f>
        <v>1</v>
      </c>
      <c r="CD179" s="5" t="b">
        <f t="array" ref="CD179">IF(ISBLANK(Spreadsheet!BA179),TRUE,ISNUMBER(MATCH(TRUE,EXACT(Spreadsheet!BA179,LifeBenefitClasses),0)))</f>
        <v>1</v>
      </c>
      <c r="CE179" s="5" t="b">
        <f>IF(OR(ISBLANK(Spreadsheet!BA179), Spreadsheet!BA179="Waive"),IF(ISBLANK(Spreadsheet!BB179),TRUE,FALSE),IF(OR(AND(NOT(ISBLANK(Spreadsheet!BA179)),ISBLANK(Spreadsheet!BB179)),NOT(ISNUMBER(VALUE(Spreadsheet!BB179))),ISBLANK(Spreadsheet!BC179),NOT(ISNUMBER(VALUE(Spreadsheet!BC179)))),FALSE,IF(AND(Spreadsheet!BB179&gt;=50000,Spreadsheet!BB179&lt;=250000,MOD(Spreadsheet!BB179,10000)=0,Spreadsheet!BB179&lt;=(10*Spreadsheet!BC179)),TRUE,FALSE)))</f>
        <v>1</v>
      </c>
      <c r="CF179" s="5" t="b">
        <f>IF(NOT(ISBLANK(Spreadsheet!BC179)),AND(ISNUMBER(VALUE(Spreadsheet!BC179)),Spreadsheet!BC179&gt;0),AND(OR(ISBLANK(Spreadsheet!AO179),Spreadsheet!AO179="Waive",AND(NOT(OR(ISBLANK(Spreadsheet!AO179),Spreadsheet!AO179="Waive")),Spreadsheet!AP179&gt;=6)),OR(ISBLANK(Spreadsheet!AR179),AND(NOT(OR(ISBLANK(Spreadsheet!AR179),Spreadsheet!AR179="Waive")),Spreadsheet!AS179&gt;=6)),OR(ISBLANK(Spreadsheet!AW179)),OR(ISBLANK(Spreadsheet!AX179)),OR(ISBLANK(Spreadsheet!AY179)),OR(ISBLANK(Spreadsheet!AZ179)),OR(ISBLANK(Spreadsheet!BA179),Spreadsheet!BA179="Waive")))</f>
        <v>1</v>
      </c>
      <c r="CG179" s="5" t="b">
        <f t="shared" ca="1" si="13"/>
        <v>1</v>
      </c>
    </row>
    <row r="180" spans="8:85" x14ac:dyDescent="0.3">
      <c r="H180" s="5">
        <f t="shared" ca="1" si="10"/>
        <v>2</v>
      </c>
      <c r="I180" s="5" t="str">
        <f t="shared" ca="1" si="11"/>
        <v/>
      </c>
      <c r="J180" s="5" t="str">
        <f>IF(AND(NOT(ISBLANK(Spreadsheet!C180)),ISBLANK(Spreadsheet!D180)),Spreadsheet!F180&amp;" "&amp;Spreadsheet!H180,"")</f>
        <v/>
      </c>
      <c r="K180" s="5">
        <f>IF(AND(NOT(ISBLANK(Spreadsheet!C180)),ISBLANK(Spreadsheet!D180)),COUNTIFS(Spreadsheet!E181:E$786,"=Child",Spreadsheet!C181:C$786, "="&amp;Spreadsheet!C180) + COUNTIFS(Spreadsheet!E181:E$786,"=Step-child",Spreadsheet!C181:C$786, "="&amp;Spreadsheet!C180),0)</f>
        <v>0</v>
      </c>
      <c r="L180" s="5">
        <f>IF(NOT(ISBLANK(J180)),COUNTIFS(Spreadsheet!E181:E$786,"=Wife",Spreadsheet!C181:C$786, "="&amp;Spreadsheet!C180) + COUNTIFS(Spreadsheet!E181:E$786,"=Husband",Spreadsheet!C181:C$786, "="&amp;Spreadsheet!C180),0)</f>
        <v>0</v>
      </c>
      <c r="M180" s="5">
        <f>IF(NOT(ISBLANK(Spreadsheet!AJ180)),VLOOKUP(Spreadsheet!AJ180,'Drop Downs'!$P$2:$R$16,3,FALSE),0)</f>
        <v>0</v>
      </c>
      <c r="N180" s="5">
        <f>IF(NOT(ISBLANK(Spreadsheet!AJ180)), VLOOKUP(Spreadsheet!AJ180,'Drop Downs'!$P$2:$R$16,2,FALSE),0)</f>
        <v>0</v>
      </c>
      <c r="O180" s="5">
        <f>IF(NOT(ISBLANK(Spreadsheet!AL180)),VLOOKUP(Spreadsheet!AL180,'Drop Downs'!$P$2:$R$16,3,FALSE), 0)</f>
        <v>0</v>
      </c>
      <c r="P180" s="5">
        <f>IF(NOT(ISBLANK(Spreadsheet!AL180)),VLOOKUP(Spreadsheet!AL180,'Drop Downs'!$P$2:$R$16,2,FALSE),0)</f>
        <v>0</v>
      </c>
      <c r="Q180" s="5">
        <f>IF(NOT(ISBLANK(Spreadsheet!AN180)),VLOOKUP(Spreadsheet!AN180,'Drop Downs'!$P$2:$R$16,3,FALSE),0)</f>
        <v>0</v>
      </c>
      <c r="R180" s="5">
        <f>IF(NOT(ISBLANK(Spreadsheet!AN180)),VLOOKUP(Spreadsheet!AN180,'Drop Downs'!$P$2:$R$16,2,FALSE),0)</f>
        <v>0</v>
      </c>
      <c r="S180" s="5" t="str">
        <f>IF(OR(M180&gt;K180,N180&gt;L180,O180&gt;K180, Q180&gt;K180,N180&gt;L180, P180&gt;L180, R180&gt;L180),"Member currently has a coverage election over what he/she needs.  Please add more dependents or adjust the coverage election.","")&amp;(IF(AND(NOT(ISBLANK(Spreadsheet!C180)),NOT(ISBLANK(Spreadsheet!D180)),ISBLANK(Spreadsheet!E180)),"Dependent lacks a relationship to member.Please select one from the drop-down.",""))</f>
        <v/>
      </c>
      <c r="T180" s="5" t="b">
        <f t="shared" si="12"/>
        <v>1</v>
      </c>
      <c r="U180" s="5" t="b">
        <f>OR(ISBLANK(Spreadsheet!C180),IF(NOT(ISBLANK(Spreadsheet!D180)),NOT(ISBLANK(Spreadsheet!E180)),TRUE))</f>
        <v>1</v>
      </c>
      <c r="V180" s="5" t="b">
        <f>OR(ISBLANK(Spreadsheet!C180), NOT(ISBLANK(Spreadsheet!I180)))</f>
        <v>1</v>
      </c>
      <c r="W180" s="5" t="b">
        <f>OR(ISBLANK(Spreadsheet!D180),NOT(ISBLANK(Spreadsheet!C180)))</f>
        <v>1</v>
      </c>
      <c r="X180" s="155" t="str">
        <f>REPT("0",MIN(FIND({1,2,3,4,5,6,7,8,9},Spreadsheet!C180&amp;"123456789"))-1)&amp;IF(ISBLANK(Spreadsheet!C180),"",SUMPRODUCT(MID(0&amp;Spreadsheet!C180,LARGE(INDEX(ISNUMBER(--MID(Spreadsheet!C180,ROW($1:$225),1))*
 ROW($1:$225),0),ROW($1:$225))+1,1)*10^ROW($1:$225)/10))</f>
        <v/>
      </c>
      <c r="Y180" s="5" t="b">
        <f>IF(NOT(ISBLANK(Spreadsheet!C180)),IF(AND(ISNUMBER(VALUE(Spreadsheet!C180)), LEN(Spreadsheet!C180)=9),TRUE,FALSE),TRUE)</f>
        <v>1</v>
      </c>
      <c r="Z180" s="155" t="str">
        <f>REPT("0",MIN(FIND({1,2,3,4,5,6,7,8,9},Spreadsheet!D180&amp;"123456789"))-1)&amp;IF(ISBLANK(Spreadsheet!D180),"",SUMPRODUCT(MID(0&amp;Spreadsheet!D180,LARGE(INDEX(ISNUMBER(--MID(Spreadsheet!D180,ROW($1:$225),1))*
 ROW($1:$225),0),ROW($1:$225))+1,1)*10^ROW($1:$225)/10))</f>
        <v/>
      </c>
      <c r="AA180" s="5" t="b">
        <f>IF(AND(NOT(ISBLANK(Spreadsheet!D180)),NOT(ISBLANK(Spreadsheet!C180))),IF(AND(ISNUMBER(VALUE(Spreadsheet!D180)), LEN(Spreadsheet!D180)=9),TRUE,FALSE),IF(AND(NOT(ISBLANK(Spreadsheet!D180)),ISBLANK(Spreadsheet!C180)),FALSE,TRUE))</f>
        <v>1</v>
      </c>
      <c r="AB180" s="5" t="b">
        <f>OR(ISBLANK(Spreadsheet!Y180),IF(NOT(ISBLANK(Spreadsheet!Y180)),LEN(Spreadsheet!Y180)=10,ISNUMBER(VALUE(Spreadsheet!Y180))))</f>
        <v>1</v>
      </c>
      <c r="AC180" s="5" t="b">
        <f>OR(ISBLANK(Spreadsheet!AI180), AND(NOT(ISBLANK(Spreadsheet!AJ180)), NOT(ISNUMBER(SEARCH("Waive",Spreadsheet!AJ180)))))</f>
        <v>1</v>
      </c>
      <c r="AD180" s="5" t="b">
        <f>OR(ISBLANK(Spreadsheet!AK180), AND(NOT(ISBLANK(Spreadsheet!AL180)), NOT(ISNUMBER(SEARCH("Waive",Spreadsheet!AL180)))))</f>
        <v>1</v>
      </c>
      <c r="AE180" s="5" t="b">
        <f>OR(ISBLANK(Spreadsheet!AM180), AND(NOT(ISBLANK(Spreadsheet!AN180)), NOT(ISNUMBER(SEARCH("Waive", Spreadsheet!AN180)))))</f>
        <v>1</v>
      </c>
      <c r="AF180" s="5" t="b">
        <f>OR(ISBLANK(Spreadsheet!C180), NOT(ISBLANK(Spreadsheet!D180)),NOT(ISBLANK(Spreadsheet!L180)))</f>
        <v>1</v>
      </c>
      <c r="AG180" s="5" t="b">
        <f>IF(AND(NOT(ISBLANK(Spreadsheet!C180)), NOT(ISBLANK(Spreadsheet!D180)),Spreadsheet!C180&lt;&gt;Spreadsheet!D180),IF(ISERROR(VLOOKUP(Spreadsheet!C180, Spreadsheet!$C$6:'Spreadsheet'!$C179,1,FALSE)), FALSE, TRUE),TRUE)</f>
        <v>1</v>
      </c>
      <c r="AH180" s="5" t="b">
        <f>Spreadsheet!$B$2=Spreadsheet!AD180</f>
        <v>1</v>
      </c>
      <c r="AI180" s="5" t="b">
        <f>IF(ISBLANK(Spreadsheet!G180),TRUE,IF(OR(LEN(Spreadsheet!G180)&gt;1,ISNUMBER(VALUE(Spreadsheet!G180))),FALSE,TRUE))</f>
        <v>1</v>
      </c>
      <c r="AJ180" s="5" t="b">
        <f>OR(ISBLANK(Spreadsheet!C180), NOT(ISBLANK(Spreadsheet!B180)), NOT(ISBLANK(Spreadsheet!D180)))</f>
        <v>1</v>
      </c>
      <c r="AK180" s="5" t="b">
        <f t="array" ref="AK180">IF(OR(AND(ISBLANK(Spreadsheet!E180),ISBLANK(Spreadsheet!D180),NOT(ISBLANK(Spreadsheet!C180))),AND(ISBLANK(Spreadsheet!E180),ISBLANK(Spreadsheet!D180),ISBLANK(Spreadsheet!C180))),TRUE,ISNUMBER(MATCH(TRUE,EXACT(Spreadsheet!E180,Relationships),0)))</f>
        <v>1</v>
      </c>
      <c r="AL180" s="5" t="b">
        <f>IF(NOT(ISBLANK(Spreadsheet!C180)),IF(OR(ISBLANK(Spreadsheet!F180),LEN(Spreadsheet!F180)&gt;40),FALSE,TRUE),TRUE)</f>
        <v>1</v>
      </c>
      <c r="AM180" s="5" t="b">
        <f>IF(NOT(ISBLANK(Spreadsheet!C180)),IF(OR(ISBLANK(Spreadsheet!H180),LEN(Spreadsheet!H180)&gt;40),FALSE,TRUE),TRUE)</f>
        <v>1</v>
      </c>
      <c r="AN180" s="5" t="b">
        <f t="array" ref="AN180">IF(ISBLANK(Spreadsheet!I180),TRUE,ISNUMBER(MATCH(TRUE,EXACT(Spreadsheet!I180,GenderValues),0)))</f>
        <v>1</v>
      </c>
      <c r="AO180" s="5" t="b">
        <f ca="1">IF(ISERROR(DATEVALUE(TEXT(Spreadsheet!J180,"mm/dd/yyyy")) &gt; TODAY()),IF(AND(ISBLANK(Spreadsheet!J180),ISBLANK(Spreadsheet!C180)),TRUE,FALSE),IF(DATEVALUE(TEXT(Spreadsheet!J180,"mm/dd/yyyy")) &gt; TODAY(),FALSE,TRUE))</f>
        <v>1</v>
      </c>
      <c r="AP180" s="5" t="b">
        <f>OR(ISBLANK(Spreadsheet!K180),LEN(Spreadsheet!K180)&lt;=100)</f>
        <v>1</v>
      </c>
      <c r="AQ180" s="5" t="b">
        <f t="array" ref="AQ180">IF(OR(AND(ISBLANK(Spreadsheet!L180),ISBLANK(Spreadsheet!C180)),AND(NOT(ISBLANK(Spreadsheet!C180)),NOT(ISBLANK(Spreadsheet!D180)))),TRUE,ISNUMBER(MATCH(TRUE,EXACT(Spreadsheet!L180,MaritalStatus),0)))</f>
        <v>1</v>
      </c>
      <c r="AR180" s="5" t="b">
        <f ca="1">IF(ISERROR(DATEVALUE(TEXT(Spreadsheet!M180,"mm/dd/yyyy")) &gt; TODAY()),IF(ISBLANK(Spreadsheet!M180),TRUE,FALSE),IF(DATEVALUE(TEXT(Spreadsheet!M180,"mm/dd/yyyy")) &gt; TODAY(),FALSE,TRUE))</f>
        <v>1</v>
      </c>
      <c r="AS180" s="5" t="b">
        <f>OR(ISBLANK(Spreadsheet!N180),LEN(Spreadsheet!N180)&lt;=100)</f>
        <v>1</v>
      </c>
      <c r="AT180" s="5" t="b">
        <f>OR(ISBLANK(Spreadsheet!O180),UPPER(Spreadsheet!O180)="YES")</f>
        <v>1</v>
      </c>
      <c r="AU180" s="5" t="b">
        <f>OR(ISBLANK(Spreadsheet!P180),UPPER(Spreadsheet!P180)="YES")</f>
        <v>1</v>
      </c>
      <c r="AV180" s="5" t="b">
        <f t="array" ref="AV180">IF(ISBLANK(Spreadsheet!Q180),TRUE,ISNUMBER(MATCH(TRUE,EXACT(Spreadsheet!Q180,OnGroupsPriorIns),0)))</f>
        <v>1</v>
      </c>
      <c r="AW180" s="5" t="b">
        <f>OR(ISBLANK(Spreadsheet!R180),UPPER(Spreadsheet!R180)="YES")</f>
        <v>1</v>
      </c>
      <c r="AX180" s="5" t="b">
        <f>OR(ISBLANK(Spreadsheet!S180),UPPER(Spreadsheet!S180)="YES")</f>
        <v>1</v>
      </c>
      <c r="AY180" s="5" t="b">
        <f>OR(AND(ISBLANK(Spreadsheet!C180),LEN(Spreadsheet!T180)=0),AND(NOT(ISBLANK(Spreadsheet!C180)),LEN(Spreadsheet!T180)&gt;0,LEN(Spreadsheet!T180)&lt;=50))</f>
        <v>1</v>
      </c>
      <c r="AZ180" s="5" t="b">
        <f>OR(LEN(Spreadsheet!U180)=0,AND(LEN(Spreadsheet!U180)&gt;0,LEN(Spreadsheet!U180)&lt;=50))</f>
        <v>1</v>
      </c>
      <c r="BA180" s="5" t="b">
        <f>OR(AND(ISBLANK(Spreadsheet!C180),LEN(Spreadsheet!V180)=0),AND(NOT(ISBLANK(Spreadsheet!C180)),LEN(Spreadsheet!V180)&gt;0,LEN(Spreadsheet!V180)&lt;=50))</f>
        <v>1</v>
      </c>
      <c r="BB180" s="5" t="b">
        <f t="array" ref="BB180">IF(AND(ISBLANK(Spreadsheet!C180),LEN(Spreadsheet!W180)=0),TRUE,ISNUMBER(MATCH(TRUE,EXACT(Spreadsheet!W180,States),0)))</f>
        <v>1</v>
      </c>
      <c r="BC180" s="5" t="b">
        <f>OR(AND(ISBLANK(Spreadsheet!C180),LEN(Spreadsheet!X180)=0),AND(NOT(ISBLANK(Spreadsheet!C180)),LEN(Spreadsheet!X180)&gt;0,LEN(Spreadsheet!X180)=5,ISNUMBER(VALUE(Spreadsheet!X180))))</f>
        <v>1</v>
      </c>
      <c r="BD180" s="5" t="b">
        <f>OR(ISBLANK(Spreadsheet!Z180),LEN(Spreadsheet!Z180)&lt;=50)</f>
        <v>1</v>
      </c>
      <c r="BE180" s="5" t="b">
        <f>ISBLANK(Spreadsheet!AA180)</f>
        <v>1</v>
      </c>
      <c r="BF180" s="5" t="b">
        <f>ISBLANK(Spreadsheet!AB180)</f>
        <v>1</v>
      </c>
      <c r="BG180" s="5" t="b">
        <f>IF(ISERROR(DATEVALUE(TEXT(Spreadsheet!AC180,"mm/dd/yyyy")) &gt; DATEVALUE(TEXT(Spreadsheet!J180,"mm/dd/yyyy"))),IF(OR(AND(ISBLANK(Spreadsheet!AC180),ISBLANK(Spreadsheet!C180)),AND(NOT(ISBLANK(Spreadsheet!C180)),ISBLANK(Spreadsheet!AC180),NOT(ISBLANK(Spreadsheet!D180)))),TRUE,FALSE),IF(DATEVALUE(TEXT(Spreadsheet!AC180,"mm/dd/yyyy")) &gt; DATEVALUE(TEXT(Spreadsheet!J180,"mm/dd/yyyy")),TRUE,FALSE))</f>
        <v>1</v>
      </c>
      <c r="BH180" s="5" t="b">
        <f>OR(AND(ISBLANK(Spreadsheet!C180),ISBLANK(Spreadsheet!AE180)),AND(NOT(ISBLANK(Spreadsheet!C180)),NOT(ISBLANK(Spreadsheet!D180)),ISBLANK(Spreadsheet!AE180)),AND(NOT(ISBLANK(Spreadsheet!C180)),ISBLANK(Spreadsheet!D180),NOT(ISBLANK(Spreadsheet!AE180)),LEN(Spreadsheet!AE180)&lt;=100))</f>
        <v>1</v>
      </c>
      <c r="BI180" s="5" t="b">
        <f t="array" ref="BI180">IF(ISBLANK(Spreadsheet!AF180),TRUE,ISNUMBER(MATCH(TRUE,EXACT(Spreadsheet!AF180,CobraShortReasons),0)))</f>
        <v>1</v>
      </c>
      <c r="BJ180" s="5" t="b">
        <f ca="1">IF(ISERROR(DATEVALUE(TEXT(Spreadsheet!AG180,"mm/dd/yyyy")) &gt; TODAY()),IF(ISBLANK(Spreadsheet!AG180),TRUE,FALSE),IF(DATEVALUE(TEXT(Spreadsheet!AG180,"mm/dd/yyyy")) &gt; TODAY(),FALSE,TRUE))</f>
        <v>1</v>
      </c>
      <c r="BK180" s="5" t="b">
        <f>OR(ISBLANK(Spreadsheet!AH180),LEN(Spreadsheet!AH180)&lt;=25)</f>
        <v>1</v>
      </c>
      <c r="BL180" s="5" t="b">
        <f t="array" aca="1" ref="BL180" ca="1">IF(ISBLANK(Spreadsheet!AI180),TRUE,ISNUMBER(MATCH(TRUE,EXACT(Spreadsheet!AI180,INDIRECT(Spreadsheet!$D$2)),0)))</f>
        <v>1</v>
      </c>
      <c r="BM180" s="5" t="b">
        <f t="array" aca="1" ref="BM180" ca="1">IF(ISBLANK(Spreadsheet!AJ180),TRUE,ISNUMBER(MATCH(TRUE,EXACT(Spreadsheet!AJ180,INDIRECT(Spreadsheet!BJ180)),0)))</f>
        <v>1</v>
      </c>
      <c r="BN180" s="5" t="b">
        <f t="array" ref="BN180">IF(ISBLANK(Spreadsheet!AK180),TRUE,ISNUMBER(MATCH(TRUE,EXACT(Spreadsheet!AK180,DentalPlans),0)))</f>
        <v>1</v>
      </c>
      <c r="BO180" s="5" t="b">
        <f t="array" aca="1" ref="BO180" ca="1">IF(ISBLANK(Spreadsheet!AL180),TRUE,ISNUMBER(MATCH(TRUE,EXACT(Spreadsheet!AL180,INDIRECT(Spreadsheet!BK180)),0)))</f>
        <v>1</v>
      </c>
      <c r="BP180" s="5" t="b">
        <f t="array" ref="BP180">IF(ISBLANK(Spreadsheet!AM180),TRUE,ISNUMBER(MATCH(TRUE,EXACT(Spreadsheet!AM180,VisionPlans),0)))</f>
        <v>1</v>
      </c>
      <c r="BQ180" s="5" t="b">
        <f t="array" aca="1" ref="BQ180" ca="1">IF(ISBLANK(Spreadsheet!AN180),TRUE,ISNUMBER(MATCH(TRUE,EXACT(Spreadsheet!AN180,INDIRECT(Spreadsheet!BL180)),0)))</f>
        <v>1</v>
      </c>
      <c r="BR180" s="5" t="b">
        <f t="array" ref="BR180">IF(ISBLANK(Spreadsheet!AO180),TRUE,ISNUMBER(MATCH(TRUE,EXACT(Spreadsheet!AO180,LifeBenefitClasses),0)))</f>
        <v>1</v>
      </c>
      <c r="BS180" s="5" t="b">
        <f>IF(OR(ISBLANK(Spreadsheet!AO180), Spreadsheet!AO180="Waive"),IF(ISBLANK(Spreadsheet!AP180),TRUE,FALSE),IF(OR(AND(NOT(ISBLANK(Spreadsheet!AO180)),ISBLANK(Spreadsheet!AP180)),NOT(ISNUMBER(VALUE(Spreadsheet!AP180)))),FALSE,IF(OR(AND(Spreadsheet!AP180&lt;6,MOD(Spreadsheet!AP180*10,5)=0), MOD(Spreadsheet!AP180,5000)=0),TRUE,FALSE)))</f>
        <v>1</v>
      </c>
      <c r="BT180" s="5" t="b">
        <f t="array" ref="BT180">IF(ISBLANK(Spreadsheet!AQ180),TRUE,ISNUMBER(MATCH(TRUE,EXACT(Spreadsheet!AQ180,EnrollWaive),0)))</f>
        <v>1</v>
      </c>
      <c r="BU180" s="5" t="b">
        <f t="array" ref="BU180">IF(ISBLANK(Spreadsheet!AR180),TRUE,ISNUMBER(MATCH(TRUE,EXACT(Spreadsheet!AR180,LifeBenefitClasses),0)))</f>
        <v>1</v>
      </c>
      <c r="BV180" s="5" t="b">
        <f>IF(OR(ISBLANK(Spreadsheet!AR180), Spreadsheet!AR180="Waive"),IF(ISBLANK(Spreadsheet!AS180),TRUE,FALSE),IF(OR(AND(NOT(ISBLANK(Spreadsheet!AR180)),ISBLANK(Spreadsheet!AS180)),NOT(ISNUMBER(VALUE(Spreadsheet!AS180)))),FALSE,IF(OR(AND(Spreadsheet!AS180&lt;6,MOD(Spreadsheet!AS180*10,5)=0), MOD(Spreadsheet!AS180,10000)=0),TRUE,FALSE)))</f>
        <v>1</v>
      </c>
      <c r="BW180" s="5" t="b">
        <f t="array" ref="BW180">IF(ISBLANK(Spreadsheet!AT180),TRUE,ISNUMBER(MATCH(TRUE,EXACT(Spreadsheet!AT180,LifeBenefitClasses),0)))</f>
        <v>1</v>
      </c>
      <c r="BX180" s="5" t="b">
        <f>IF(OR(ISBLANK(Spreadsheet!AT180), Spreadsheet!AT180="Waive"),IF(ISBLANK(Spreadsheet!AU180),TRUE,FALSE),IF(OR(AND(NOT(ISBLANK(Spreadsheet!AT180)),ISBLANK(Spreadsheet!AU180)),NOT(ISNUMBER(VALUE(Spreadsheet!AU180)))),FALSE,IF(AND(NOT(OR(ISBLANK(Spreadsheet!AT180),Spreadsheet!AT180="Waive")),NOT(OR(ISBLANK(Spreadsheet!AR180),Spreadsheet!AR180="Waive")),MOD(Spreadsheet!AU180,5000)=0, Spreadsheet!AU180&lt;=(Spreadsheet!AS180*0.5)),TRUE,FALSE)))</f>
        <v>1</v>
      </c>
      <c r="BY180" s="5" t="b">
        <f t="array" ref="BY180">IF(ISBLANK(Spreadsheet!AV180),TRUE,ISNUMBER(MATCH(TRUE,EXACT(Spreadsheet!AV180,EnrollWaive),0)))</f>
        <v>1</v>
      </c>
      <c r="BZ180" s="5" t="b">
        <f t="array" ref="BZ180">IF(ISBLANK(Spreadsheet!AW180),TRUE,ISNUMBER(MATCH(TRUE,EXACT(Spreadsheet!AW180,LifeBenefitClasses),0)))</f>
        <v>1</v>
      </c>
      <c r="CA180" s="5" t="b">
        <f t="array" ref="CA180">IF(ISBLANK(Spreadsheet!AX180),TRUE,ISNUMBER(MATCH(TRUE,EXACT(Spreadsheet!AX180,LifeBenefitClasses),0)))</f>
        <v>1</v>
      </c>
      <c r="CB180" s="5" t="b">
        <f t="array" ref="CB180">IF(ISBLANK(Spreadsheet!AY180),TRUE,ISNUMBER(MATCH(TRUE,EXACT(Spreadsheet!AY180,LifeBenefitClasses),0)))</f>
        <v>1</v>
      </c>
      <c r="CC180" s="5" t="b">
        <f t="array" ref="CC180">IF(ISBLANK(Spreadsheet!AZ180),TRUE,ISNUMBER(MATCH(TRUE,EXACT(Spreadsheet!AZ180,LifeBenefitClasses),0)))</f>
        <v>1</v>
      </c>
      <c r="CD180" s="5" t="b">
        <f t="array" ref="CD180">IF(ISBLANK(Spreadsheet!BA180),TRUE,ISNUMBER(MATCH(TRUE,EXACT(Spreadsheet!BA180,LifeBenefitClasses),0)))</f>
        <v>1</v>
      </c>
      <c r="CE180" s="5" t="b">
        <f>IF(OR(ISBLANK(Spreadsheet!BA180), Spreadsheet!BA180="Waive"),IF(ISBLANK(Spreadsheet!BB180),TRUE,FALSE),IF(OR(AND(NOT(ISBLANK(Spreadsheet!BA180)),ISBLANK(Spreadsheet!BB180)),NOT(ISNUMBER(VALUE(Spreadsheet!BB180))),ISBLANK(Spreadsheet!BC180),NOT(ISNUMBER(VALUE(Spreadsheet!BC180)))),FALSE,IF(AND(Spreadsheet!BB180&gt;=50000,Spreadsheet!BB180&lt;=250000,MOD(Spreadsheet!BB180,10000)=0,Spreadsheet!BB180&lt;=(10*Spreadsheet!BC180)),TRUE,FALSE)))</f>
        <v>1</v>
      </c>
      <c r="CF180" s="5" t="b">
        <f>IF(NOT(ISBLANK(Spreadsheet!BC180)),AND(ISNUMBER(VALUE(Spreadsheet!BC180)),Spreadsheet!BC180&gt;0),AND(OR(ISBLANK(Spreadsheet!AO180),Spreadsheet!AO180="Waive",AND(NOT(OR(ISBLANK(Spreadsheet!AO180),Spreadsheet!AO180="Waive")),Spreadsheet!AP180&gt;=6)),OR(ISBLANK(Spreadsheet!AR180),AND(NOT(OR(ISBLANK(Spreadsheet!AR180),Spreadsheet!AR180="Waive")),Spreadsheet!AS180&gt;=6)),OR(ISBLANK(Spreadsheet!AW180)),OR(ISBLANK(Spreadsheet!AX180)),OR(ISBLANK(Spreadsheet!AY180)),OR(ISBLANK(Spreadsheet!AZ180)),OR(ISBLANK(Spreadsheet!BA180),Spreadsheet!BA180="Waive")))</f>
        <v>1</v>
      </c>
      <c r="CG180" s="5" t="b">
        <f t="shared" ca="1" si="13"/>
        <v>1</v>
      </c>
    </row>
    <row r="181" spans="8:85" x14ac:dyDescent="0.3">
      <c r="H181" s="5">
        <f t="shared" ca="1" si="10"/>
        <v>2</v>
      </c>
      <c r="I181" s="5" t="str">
        <f t="shared" ca="1" si="11"/>
        <v/>
      </c>
      <c r="J181" s="5" t="str">
        <f>IF(AND(NOT(ISBLANK(Spreadsheet!C181)),ISBLANK(Spreadsheet!D181)),Spreadsheet!F181&amp;" "&amp;Spreadsheet!H181,"")</f>
        <v/>
      </c>
      <c r="K181" s="5">
        <f>IF(AND(NOT(ISBLANK(Spreadsheet!C181)),ISBLANK(Spreadsheet!D181)),COUNTIFS(Spreadsheet!E182:E$786,"=Child",Spreadsheet!C182:C$786, "="&amp;Spreadsheet!C181) + COUNTIFS(Spreadsheet!E182:E$786,"=Step-child",Spreadsheet!C182:C$786, "="&amp;Spreadsheet!C181),0)</f>
        <v>0</v>
      </c>
      <c r="L181" s="5">
        <f>IF(NOT(ISBLANK(J181)),COUNTIFS(Spreadsheet!E182:E$786,"=Wife",Spreadsheet!C182:C$786, "="&amp;Spreadsheet!C181) + COUNTIFS(Spreadsheet!E182:E$786,"=Husband",Spreadsheet!C182:C$786, "="&amp;Spreadsheet!C181),0)</f>
        <v>0</v>
      </c>
      <c r="M181" s="5">
        <f>IF(NOT(ISBLANK(Spreadsheet!AJ181)),VLOOKUP(Spreadsheet!AJ181,'Drop Downs'!$P$2:$R$16,3,FALSE),0)</f>
        <v>0</v>
      </c>
      <c r="N181" s="5">
        <f>IF(NOT(ISBLANK(Spreadsheet!AJ181)), VLOOKUP(Spreadsheet!AJ181,'Drop Downs'!$P$2:$R$16,2,FALSE),0)</f>
        <v>0</v>
      </c>
      <c r="O181" s="5">
        <f>IF(NOT(ISBLANK(Spreadsheet!AL181)),VLOOKUP(Spreadsheet!AL181,'Drop Downs'!$P$2:$R$16,3,FALSE), 0)</f>
        <v>0</v>
      </c>
      <c r="P181" s="5">
        <f>IF(NOT(ISBLANK(Spreadsheet!AL181)),VLOOKUP(Spreadsheet!AL181,'Drop Downs'!$P$2:$R$16,2,FALSE),0)</f>
        <v>0</v>
      </c>
      <c r="Q181" s="5">
        <f>IF(NOT(ISBLANK(Spreadsheet!AN181)),VLOOKUP(Spreadsheet!AN181,'Drop Downs'!$P$2:$R$16,3,FALSE),0)</f>
        <v>0</v>
      </c>
      <c r="R181" s="5">
        <f>IF(NOT(ISBLANK(Spreadsheet!AN181)),VLOOKUP(Spreadsheet!AN181,'Drop Downs'!$P$2:$R$16,2,FALSE),0)</f>
        <v>0</v>
      </c>
      <c r="S181" s="5" t="str">
        <f>IF(OR(M181&gt;K181,N181&gt;L181,O181&gt;K181, Q181&gt;K181,N181&gt;L181, P181&gt;L181, R181&gt;L181),"Member currently has a coverage election over what he/she needs.  Please add more dependents or adjust the coverage election.","")&amp;(IF(AND(NOT(ISBLANK(Spreadsheet!C181)),NOT(ISBLANK(Spreadsheet!D181)),ISBLANK(Spreadsheet!E181)),"Dependent lacks a relationship to member.Please select one from the drop-down.",""))</f>
        <v/>
      </c>
      <c r="T181" s="5" t="b">
        <f t="shared" si="12"/>
        <v>1</v>
      </c>
      <c r="U181" s="5" t="b">
        <f>OR(ISBLANK(Spreadsheet!C181),IF(NOT(ISBLANK(Spreadsheet!D181)),NOT(ISBLANK(Spreadsheet!E181)),TRUE))</f>
        <v>1</v>
      </c>
      <c r="V181" s="5" t="b">
        <f>OR(ISBLANK(Spreadsheet!C181), NOT(ISBLANK(Spreadsheet!I181)))</f>
        <v>1</v>
      </c>
      <c r="W181" s="5" t="b">
        <f>OR(ISBLANK(Spreadsheet!D181),NOT(ISBLANK(Spreadsheet!C181)))</f>
        <v>1</v>
      </c>
      <c r="X181" s="155" t="str">
        <f>REPT("0",MIN(FIND({1,2,3,4,5,6,7,8,9},Spreadsheet!C181&amp;"123456789"))-1)&amp;IF(ISBLANK(Spreadsheet!C181),"",SUMPRODUCT(MID(0&amp;Spreadsheet!C181,LARGE(INDEX(ISNUMBER(--MID(Spreadsheet!C181,ROW($1:$225),1))*
 ROW($1:$225),0),ROW($1:$225))+1,1)*10^ROW($1:$225)/10))</f>
        <v/>
      </c>
      <c r="Y181" s="5" t="b">
        <f>IF(NOT(ISBLANK(Spreadsheet!C181)),IF(AND(ISNUMBER(VALUE(Spreadsheet!C181)), LEN(Spreadsheet!C181)=9),TRUE,FALSE),TRUE)</f>
        <v>1</v>
      </c>
      <c r="Z181" s="155" t="str">
        <f>REPT("0",MIN(FIND({1,2,3,4,5,6,7,8,9},Spreadsheet!D181&amp;"123456789"))-1)&amp;IF(ISBLANK(Spreadsheet!D181),"",SUMPRODUCT(MID(0&amp;Spreadsheet!D181,LARGE(INDEX(ISNUMBER(--MID(Spreadsheet!D181,ROW($1:$225),1))*
 ROW($1:$225),0),ROW($1:$225))+1,1)*10^ROW($1:$225)/10))</f>
        <v/>
      </c>
      <c r="AA181" s="5" t="b">
        <f>IF(AND(NOT(ISBLANK(Spreadsheet!D181)),NOT(ISBLANK(Spreadsheet!C181))),IF(AND(ISNUMBER(VALUE(Spreadsheet!D181)), LEN(Spreadsheet!D181)=9),TRUE,FALSE),IF(AND(NOT(ISBLANK(Spreadsheet!D181)),ISBLANK(Spreadsheet!C181)),FALSE,TRUE))</f>
        <v>1</v>
      </c>
      <c r="AB181" s="5" t="b">
        <f>OR(ISBLANK(Spreadsheet!Y181),IF(NOT(ISBLANK(Spreadsheet!Y181)),LEN(Spreadsheet!Y181)=10,ISNUMBER(VALUE(Spreadsheet!Y181))))</f>
        <v>1</v>
      </c>
      <c r="AC181" s="5" t="b">
        <f>OR(ISBLANK(Spreadsheet!AI181), AND(NOT(ISBLANK(Spreadsheet!AJ181)), NOT(ISNUMBER(SEARCH("Waive",Spreadsheet!AJ181)))))</f>
        <v>1</v>
      </c>
      <c r="AD181" s="5" t="b">
        <f>OR(ISBLANK(Spreadsheet!AK181), AND(NOT(ISBLANK(Spreadsheet!AL181)), NOT(ISNUMBER(SEARCH("Waive",Spreadsheet!AL181)))))</f>
        <v>1</v>
      </c>
      <c r="AE181" s="5" t="b">
        <f>OR(ISBLANK(Spreadsheet!AM181), AND(NOT(ISBLANK(Spreadsheet!AN181)), NOT(ISNUMBER(SEARCH("Waive", Spreadsheet!AN181)))))</f>
        <v>1</v>
      </c>
      <c r="AF181" s="5" t="b">
        <f>OR(ISBLANK(Spreadsheet!C181), NOT(ISBLANK(Spreadsheet!D181)),NOT(ISBLANK(Spreadsheet!L181)))</f>
        <v>1</v>
      </c>
      <c r="AG181" s="5" t="b">
        <f>IF(AND(NOT(ISBLANK(Spreadsheet!C181)), NOT(ISBLANK(Spreadsheet!D181)),Spreadsheet!C181&lt;&gt;Spreadsheet!D181),IF(ISERROR(VLOOKUP(Spreadsheet!C181, Spreadsheet!$C$6:'Spreadsheet'!$C180,1,FALSE)), FALSE, TRUE),TRUE)</f>
        <v>1</v>
      </c>
      <c r="AH181" s="5" t="b">
        <f>Spreadsheet!$B$2=Spreadsheet!AD181</f>
        <v>1</v>
      </c>
      <c r="AI181" s="5" t="b">
        <f>IF(ISBLANK(Spreadsheet!G181),TRUE,IF(OR(LEN(Spreadsheet!G181)&gt;1,ISNUMBER(VALUE(Spreadsheet!G181))),FALSE,TRUE))</f>
        <v>1</v>
      </c>
      <c r="AJ181" s="5" t="b">
        <f>OR(ISBLANK(Spreadsheet!C181), NOT(ISBLANK(Spreadsheet!B181)), NOT(ISBLANK(Spreadsheet!D181)))</f>
        <v>1</v>
      </c>
      <c r="AK181" s="5" t="b">
        <f t="array" ref="AK181">IF(OR(AND(ISBLANK(Spreadsheet!E181),ISBLANK(Spreadsheet!D181),NOT(ISBLANK(Spreadsheet!C181))),AND(ISBLANK(Spreadsheet!E181),ISBLANK(Spreadsheet!D181),ISBLANK(Spreadsheet!C181))),TRUE,ISNUMBER(MATCH(TRUE,EXACT(Spreadsheet!E181,Relationships),0)))</f>
        <v>1</v>
      </c>
      <c r="AL181" s="5" t="b">
        <f>IF(NOT(ISBLANK(Spreadsheet!C181)),IF(OR(ISBLANK(Spreadsheet!F181),LEN(Spreadsheet!F181)&gt;40),FALSE,TRUE),TRUE)</f>
        <v>1</v>
      </c>
      <c r="AM181" s="5" t="b">
        <f>IF(NOT(ISBLANK(Spreadsheet!C181)),IF(OR(ISBLANK(Spreadsheet!H181),LEN(Spreadsheet!H181)&gt;40),FALSE,TRUE),TRUE)</f>
        <v>1</v>
      </c>
      <c r="AN181" s="5" t="b">
        <f t="array" ref="AN181">IF(ISBLANK(Spreadsheet!I181),TRUE,ISNUMBER(MATCH(TRUE,EXACT(Spreadsheet!I181,GenderValues),0)))</f>
        <v>1</v>
      </c>
      <c r="AO181" s="5" t="b">
        <f ca="1">IF(ISERROR(DATEVALUE(TEXT(Spreadsheet!J181,"mm/dd/yyyy")) &gt; TODAY()),IF(AND(ISBLANK(Spreadsheet!J181),ISBLANK(Spreadsheet!C181)),TRUE,FALSE),IF(DATEVALUE(TEXT(Spreadsheet!J181,"mm/dd/yyyy")) &gt; TODAY(),FALSE,TRUE))</f>
        <v>1</v>
      </c>
      <c r="AP181" s="5" t="b">
        <f>OR(ISBLANK(Spreadsheet!K181),LEN(Spreadsheet!K181)&lt;=100)</f>
        <v>1</v>
      </c>
      <c r="AQ181" s="5" t="b">
        <f t="array" ref="AQ181">IF(OR(AND(ISBLANK(Spreadsheet!L181),ISBLANK(Spreadsheet!C181)),AND(NOT(ISBLANK(Spreadsheet!C181)),NOT(ISBLANK(Spreadsheet!D181)))),TRUE,ISNUMBER(MATCH(TRUE,EXACT(Spreadsheet!L181,MaritalStatus),0)))</f>
        <v>1</v>
      </c>
      <c r="AR181" s="5" t="b">
        <f ca="1">IF(ISERROR(DATEVALUE(TEXT(Spreadsheet!M181,"mm/dd/yyyy")) &gt; TODAY()),IF(ISBLANK(Spreadsheet!M181),TRUE,FALSE),IF(DATEVALUE(TEXT(Spreadsheet!M181,"mm/dd/yyyy")) &gt; TODAY(),FALSE,TRUE))</f>
        <v>1</v>
      </c>
      <c r="AS181" s="5" t="b">
        <f>OR(ISBLANK(Spreadsheet!N181),LEN(Spreadsheet!N181)&lt;=100)</f>
        <v>1</v>
      </c>
      <c r="AT181" s="5" t="b">
        <f>OR(ISBLANK(Spreadsheet!O181),UPPER(Spreadsheet!O181)="YES")</f>
        <v>1</v>
      </c>
      <c r="AU181" s="5" t="b">
        <f>OR(ISBLANK(Spreadsheet!P181),UPPER(Spreadsheet!P181)="YES")</f>
        <v>1</v>
      </c>
      <c r="AV181" s="5" t="b">
        <f t="array" ref="AV181">IF(ISBLANK(Spreadsheet!Q181),TRUE,ISNUMBER(MATCH(TRUE,EXACT(Spreadsheet!Q181,OnGroupsPriorIns),0)))</f>
        <v>1</v>
      </c>
      <c r="AW181" s="5" t="b">
        <f>OR(ISBLANK(Spreadsheet!R181),UPPER(Spreadsheet!R181)="YES")</f>
        <v>1</v>
      </c>
      <c r="AX181" s="5" t="b">
        <f>OR(ISBLANK(Spreadsheet!S181),UPPER(Spreadsheet!S181)="YES")</f>
        <v>1</v>
      </c>
      <c r="AY181" s="5" t="b">
        <f>OR(AND(ISBLANK(Spreadsheet!C181),LEN(Spreadsheet!T181)=0),AND(NOT(ISBLANK(Spreadsheet!C181)),LEN(Spreadsheet!T181)&gt;0,LEN(Spreadsheet!T181)&lt;=50))</f>
        <v>1</v>
      </c>
      <c r="AZ181" s="5" t="b">
        <f>OR(LEN(Spreadsheet!U181)=0,AND(LEN(Spreadsheet!U181)&gt;0,LEN(Spreadsheet!U181)&lt;=50))</f>
        <v>1</v>
      </c>
      <c r="BA181" s="5" t="b">
        <f>OR(AND(ISBLANK(Spreadsheet!C181),LEN(Spreadsheet!V181)=0),AND(NOT(ISBLANK(Spreadsheet!C181)),LEN(Spreadsheet!V181)&gt;0,LEN(Spreadsheet!V181)&lt;=50))</f>
        <v>1</v>
      </c>
      <c r="BB181" s="5" t="b">
        <f t="array" ref="BB181">IF(AND(ISBLANK(Spreadsheet!C181),LEN(Spreadsheet!W181)=0),TRUE,ISNUMBER(MATCH(TRUE,EXACT(Spreadsheet!W181,States),0)))</f>
        <v>1</v>
      </c>
      <c r="BC181" s="5" t="b">
        <f>OR(AND(ISBLANK(Spreadsheet!C181),LEN(Spreadsheet!X181)=0),AND(NOT(ISBLANK(Spreadsheet!C181)),LEN(Spreadsheet!X181)&gt;0,LEN(Spreadsheet!X181)=5,ISNUMBER(VALUE(Spreadsheet!X181))))</f>
        <v>1</v>
      </c>
      <c r="BD181" s="5" t="b">
        <f>OR(ISBLANK(Spreadsheet!Z181),LEN(Spreadsheet!Z181)&lt;=50)</f>
        <v>1</v>
      </c>
      <c r="BE181" s="5" t="b">
        <f>ISBLANK(Spreadsheet!AA181)</f>
        <v>1</v>
      </c>
      <c r="BF181" s="5" t="b">
        <f>ISBLANK(Spreadsheet!AB181)</f>
        <v>1</v>
      </c>
      <c r="BG181" s="5" t="b">
        <f>IF(ISERROR(DATEVALUE(TEXT(Spreadsheet!AC181,"mm/dd/yyyy")) &gt; DATEVALUE(TEXT(Spreadsheet!J181,"mm/dd/yyyy"))),IF(OR(AND(ISBLANK(Spreadsheet!AC181),ISBLANK(Spreadsheet!C181)),AND(NOT(ISBLANK(Spreadsheet!C181)),ISBLANK(Spreadsheet!AC181),NOT(ISBLANK(Spreadsheet!D181)))),TRUE,FALSE),IF(DATEVALUE(TEXT(Spreadsheet!AC181,"mm/dd/yyyy")) &gt; DATEVALUE(TEXT(Spreadsheet!J181,"mm/dd/yyyy")),TRUE,FALSE))</f>
        <v>1</v>
      </c>
      <c r="BH181" s="5" t="b">
        <f>OR(AND(ISBLANK(Spreadsheet!C181),ISBLANK(Spreadsheet!AE181)),AND(NOT(ISBLANK(Spreadsheet!C181)),NOT(ISBLANK(Spreadsheet!D181)),ISBLANK(Spreadsheet!AE181)),AND(NOT(ISBLANK(Spreadsheet!C181)),ISBLANK(Spreadsheet!D181),NOT(ISBLANK(Spreadsheet!AE181)),LEN(Spreadsheet!AE181)&lt;=100))</f>
        <v>1</v>
      </c>
      <c r="BI181" s="5" t="b">
        <f t="array" ref="BI181">IF(ISBLANK(Spreadsheet!AF181),TRUE,ISNUMBER(MATCH(TRUE,EXACT(Spreadsheet!AF181,CobraShortReasons),0)))</f>
        <v>1</v>
      </c>
      <c r="BJ181" s="5" t="b">
        <f ca="1">IF(ISERROR(DATEVALUE(TEXT(Spreadsheet!AG181,"mm/dd/yyyy")) &gt; TODAY()),IF(ISBLANK(Spreadsheet!AG181),TRUE,FALSE),IF(DATEVALUE(TEXT(Spreadsheet!AG181,"mm/dd/yyyy")) &gt; TODAY(),FALSE,TRUE))</f>
        <v>1</v>
      </c>
      <c r="BK181" s="5" t="b">
        <f>OR(ISBLANK(Spreadsheet!AH181),LEN(Spreadsheet!AH181)&lt;=25)</f>
        <v>1</v>
      </c>
      <c r="BL181" s="5" t="b">
        <f t="array" aca="1" ref="BL181" ca="1">IF(ISBLANK(Spreadsheet!AI181),TRUE,ISNUMBER(MATCH(TRUE,EXACT(Spreadsheet!AI181,INDIRECT(Spreadsheet!$D$2)),0)))</f>
        <v>1</v>
      </c>
      <c r="BM181" s="5" t="b">
        <f t="array" aca="1" ref="BM181" ca="1">IF(ISBLANK(Spreadsheet!AJ181),TRUE,ISNUMBER(MATCH(TRUE,EXACT(Spreadsheet!AJ181,INDIRECT(Spreadsheet!BJ181)),0)))</f>
        <v>1</v>
      </c>
      <c r="BN181" s="5" t="b">
        <f t="array" ref="BN181">IF(ISBLANK(Spreadsheet!AK181),TRUE,ISNUMBER(MATCH(TRUE,EXACT(Spreadsheet!AK181,DentalPlans),0)))</f>
        <v>1</v>
      </c>
      <c r="BO181" s="5" t="b">
        <f t="array" aca="1" ref="BO181" ca="1">IF(ISBLANK(Spreadsheet!AL181),TRUE,ISNUMBER(MATCH(TRUE,EXACT(Spreadsheet!AL181,INDIRECT(Spreadsheet!BK181)),0)))</f>
        <v>1</v>
      </c>
      <c r="BP181" s="5" t="b">
        <f t="array" ref="BP181">IF(ISBLANK(Spreadsheet!AM181),TRUE,ISNUMBER(MATCH(TRUE,EXACT(Spreadsheet!AM181,VisionPlans),0)))</f>
        <v>1</v>
      </c>
      <c r="BQ181" s="5" t="b">
        <f t="array" aca="1" ref="BQ181" ca="1">IF(ISBLANK(Spreadsheet!AN181),TRUE,ISNUMBER(MATCH(TRUE,EXACT(Spreadsheet!AN181,INDIRECT(Spreadsheet!BL181)),0)))</f>
        <v>1</v>
      </c>
      <c r="BR181" s="5" t="b">
        <f t="array" ref="BR181">IF(ISBLANK(Spreadsheet!AO181),TRUE,ISNUMBER(MATCH(TRUE,EXACT(Spreadsheet!AO181,LifeBenefitClasses),0)))</f>
        <v>1</v>
      </c>
      <c r="BS181" s="5" t="b">
        <f>IF(OR(ISBLANK(Spreadsheet!AO181), Spreadsheet!AO181="Waive"),IF(ISBLANK(Spreadsheet!AP181),TRUE,FALSE),IF(OR(AND(NOT(ISBLANK(Spreadsheet!AO181)),ISBLANK(Spreadsheet!AP181)),NOT(ISNUMBER(VALUE(Spreadsheet!AP181)))),FALSE,IF(OR(AND(Spreadsheet!AP181&lt;6,MOD(Spreadsheet!AP181*10,5)=0), MOD(Spreadsheet!AP181,5000)=0),TRUE,FALSE)))</f>
        <v>1</v>
      </c>
      <c r="BT181" s="5" t="b">
        <f t="array" ref="BT181">IF(ISBLANK(Spreadsheet!AQ181),TRUE,ISNUMBER(MATCH(TRUE,EXACT(Spreadsheet!AQ181,EnrollWaive),0)))</f>
        <v>1</v>
      </c>
      <c r="BU181" s="5" t="b">
        <f t="array" ref="BU181">IF(ISBLANK(Spreadsheet!AR181),TRUE,ISNUMBER(MATCH(TRUE,EXACT(Spreadsheet!AR181,LifeBenefitClasses),0)))</f>
        <v>1</v>
      </c>
      <c r="BV181" s="5" t="b">
        <f>IF(OR(ISBLANK(Spreadsheet!AR181), Spreadsheet!AR181="Waive"),IF(ISBLANK(Spreadsheet!AS181),TRUE,FALSE),IF(OR(AND(NOT(ISBLANK(Spreadsheet!AR181)),ISBLANK(Spreadsheet!AS181)),NOT(ISNUMBER(VALUE(Spreadsheet!AS181)))),FALSE,IF(OR(AND(Spreadsheet!AS181&lt;6,MOD(Spreadsheet!AS181*10,5)=0), MOD(Spreadsheet!AS181,10000)=0),TRUE,FALSE)))</f>
        <v>1</v>
      </c>
      <c r="BW181" s="5" t="b">
        <f t="array" ref="BW181">IF(ISBLANK(Spreadsheet!AT181),TRUE,ISNUMBER(MATCH(TRUE,EXACT(Spreadsheet!AT181,LifeBenefitClasses),0)))</f>
        <v>1</v>
      </c>
      <c r="BX181" s="5" t="b">
        <f>IF(OR(ISBLANK(Spreadsheet!AT181), Spreadsheet!AT181="Waive"),IF(ISBLANK(Spreadsheet!AU181),TRUE,FALSE),IF(OR(AND(NOT(ISBLANK(Spreadsheet!AT181)),ISBLANK(Spreadsheet!AU181)),NOT(ISNUMBER(VALUE(Spreadsheet!AU181)))),FALSE,IF(AND(NOT(OR(ISBLANK(Spreadsheet!AT181),Spreadsheet!AT181="Waive")),NOT(OR(ISBLANK(Spreadsheet!AR181),Spreadsheet!AR181="Waive")),MOD(Spreadsheet!AU181,5000)=0, Spreadsheet!AU181&lt;=(Spreadsheet!AS181*0.5)),TRUE,FALSE)))</f>
        <v>1</v>
      </c>
      <c r="BY181" s="5" t="b">
        <f t="array" ref="BY181">IF(ISBLANK(Spreadsheet!AV181),TRUE,ISNUMBER(MATCH(TRUE,EXACT(Spreadsheet!AV181,EnrollWaive),0)))</f>
        <v>1</v>
      </c>
      <c r="BZ181" s="5" t="b">
        <f t="array" ref="BZ181">IF(ISBLANK(Spreadsheet!AW181),TRUE,ISNUMBER(MATCH(TRUE,EXACT(Spreadsheet!AW181,LifeBenefitClasses),0)))</f>
        <v>1</v>
      </c>
      <c r="CA181" s="5" t="b">
        <f t="array" ref="CA181">IF(ISBLANK(Spreadsheet!AX181),TRUE,ISNUMBER(MATCH(TRUE,EXACT(Spreadsheet!AX181,LifeBenefitClasses),0)))</f>
        <v>1</v>
      </c>
      <c r="CB181" s="5" t="b">
        <f t="array" ref="CB181">IF(ISBLANK(Spreadsheet!AY181),TRUE,ISNUMBER(MATCH(TRUE,EXACT(Spreadsheet!AY181,LifeBenefitClasses),0)))</f>
        <v>1</v>
      </c>
      <c r="CC181" s="5" t="b">
        <f t="array" ref="CC181">IF(ISBLANK(Spreadsheet!AZ181),TRUE,ISNUMBER(MATCH(TRUE,EXACT(Spreadsheet!AZ181,LifeBenefitClasses),0)))</f>
        <v>1</v>
      </c>
      <c r="CD181" s="5" t="b">
        <f t="array" ref="CD181">IF(ISBLANK(Spreadsheet!BA181),TRUE,ISNUMBER(MATCH(TRUE,EXACT(Spreadsheet!BA181,LifeBenefitClasses),0)))</f>
        <v>1</v>
      </c>
      <c r="CE181" s="5" t="b">
        <f>IF(OR(ISBLANK(Spreadsheet!BA181), Spreadsheet!BA181="Waive"),IF(ISBLANK(Spreadsheet!BB181),TRUE,FALSE),IF(OR(AND(NOT(ISBLANK(Spreadsheet!BA181)),ISBLANK(Spreadsheet!BB181)),NOT(ISNUMBER(VALUE(Spreadsheet!BB181))),ISBLANK(Spreadsheet!BC181),NOT(ISNUMBER(VALUE(Spreadsheet!BC181)))),FALSE,IF(AND(Spreadsheet!BB181&gt;=50000,Spreadsheet!BB181&lt;=250000,MOD(Spreadsheet!BB181,10000)=0,Spreadsheet!BB181&lt;=(10*Spreadsheet!BC181)),TRUE,FALSE)))</f>
        <v>1</v>
      </c>
      <c r="CF181" s="5" t="b">
        <f>IF(NOT(ISBLANK(Spreadsheet!BC181)),AND(ISNUMBER(VALUE(Spreadsheet!BC181)),Spreadsheet!BC181&gt;0),AND(OR(ISBLANK(Spreadsheet!AO181),Spreadsheet!AO181="Waive",AND(NOT(OR(ISBLANK(Spreadsheet!AO181),Spreadsheet!AO181="Waive")),Spreadsheet!AP181&gt;=6)),OR(ISBLANK(Spreadsheet!AR181),AND(NOT(OR(ISBLANK(Spreadsheet!AR181),Spreadsheet!AR181="Waive")),Spreadsheet!AS181&gt;=6)),OR(ISBLANK(Spreadsheet!AW181)),OR(ISBLANK(Spreadsheet!AX181)),OR(ISBLANK(Spreadsheet!AY181)),OR(ISBLANK(Spreadsheet!AZ181)),OR(ISBLANK(Spreadsheet!BA181),Spreadsheet!BA181="Waive")))</f>
        <v>1</v>
      </c>
      <c r="CG181" s="5" t="b">
        <f t="shared" ca="1" si="13"/>
        <v>1</v>
      </c>
    </row>
    <row r="182" spans="8:85" x14ac:dyDescent="0.3">
      <c r="H182" s="5">
        <f t="shared" ca="1" si="10"/>
        <v>2</v>
      </c>
      <c r="I182" s="5" t="str">
        <f t="shared" ca="1" si="11"/>
        <v/>
      </c>
      <c r="J182" s="5" t="str">
        <f>IF(AND(NOT(ISBLANK(Spreadsheet!C182)),ISBLANK(Spreadsheet!D182)),Spreadsheet!F182&amp;" "&amp;Spreadsheet!H182,"")</f>
        <v/>
      </c>
      <c r="K182" s="5">
        <f>IF(AND(NOT(ISBLANK(Spreadsheet!C182)),ISBLANK(Spreadsheet!D182)),COUNTIFS(Spreadsheet!E183:E$786,"=Child",Spreadsheet!C183:C$786, "="&amp;Spreadsheet!C182) + COUNTIFS(Spreadsheet!E183:E$786,"=Step-child",Spreadsheet!C183:C$786, "="&amp;Spreadsheet!C182),0)</f>
        <v>0</v>
      </c>
      <c r="L182" s="5">
        <f>IF(NOT(ISBLANK(J182)),COUNTIFS(Spreadsheet!E183:E$786,"=Wife",Spreadsheet!C183:C$786, "="&amp;Spreadsheet!C182) + COUNTIFS(Spreadsheet!E183:E$786,"=Husband",Spreadsheet!C183:C$786, "="&amp;Spreadsheet!C182),0)</f>
        <v>0</v>
      </c>
      <c r="M182" s="5">
        <f>IF(NOT(ISBLANK(Spreadsheet!AJ182)),VLOOKUP(Spreadsheet!AJ182,'Drop Downs'!$P$2:$R$16,3,FALSE),0)</f>
        <v>0</v>
      </c>
      <c r="N182" s="5">
        <f>IF(NOT(ISBLANK(Spreadsheet!AJ182)), VLOOKUP(Spreadsheet!AJ182,'Drop Downs'!$P$2:$R$16,2,FALSE),0)</f>
        <v>0</v>
      </c>
      <c r="O182" s="5">
        <f>IF(NOT(ISBLANK(Spreadsheet!AL182)),VLOOKUP(Spreadsheet!AL182,'Drop Downs'!$P$2:$R$16,3,FALSE), 0)</f>
        <v>0</v>
      </c>
      <c r="P182" s="5">
        <f>IF(NOT(ISBLANK(Spreadsheet!AL182)),VLOOKUP(Spreadsheet!AL182,'Drop Downs'!$P$2:$R$16,2,FALSE),0)</f>
        <v>0</v>
      </c>
      <c r="Q182" s="5">
        <f>IF(NOT(ISBLANK(Spreadsheet!AN182)),VLOOKUP(Spreadsheet!AN182,'Drop Downs'!$P$2:$R$16,3,FALSE),0)</f>
        <v>0</v>
      </c>
      <c r="R182" s="5">
        <f>IF(NOT(ISBLANK(Spreadsheet!AN182)),VLOOKUP(Spreadsheet!AN182,'Drop Downs'!$P$2:$R$16,2,FALSE),0)</f>
        <v>0</v>
      </c>
      <c r="S182" s="5" t="str">
        <f>IF(OR(M182&gt;K182,N182&gt;L182,O182&gt;K182, Q182&gt;K182,N182&gt;L182, P182&gt;L182, R182&gt;L182),"Member currently has a coverage election over what he/she needs.  Please add more dependents or adjust the coverage election.","")&amp;(IF(AND(NOT(ISBLANK(Spreadsheet!C182)),NOT(ISBLANK(Spreadsheet!D182)),ISBLANK(Spreadsheet!E182)),"Dependent lacks a relationship to member.Please select one from the drop-down.",""))</f>
        <v/>
      </c>
      <c r="T182" s="5" t="b">
        <f t="shared" si="12"/>
        <v>1</v>
      </c>
      <c r="U182" s="5" t="b">
        <f>OR(ISBLANK(Spreadsheet!C182),IF(NOT(ISBLANK(Spreadsheet!D182)),NOT(ISBLANK(Spreadsheet!E182)),TRUE))</f>
        <v>1</v>
      </c>
      <c r="V182" s="5" t="b">
        <f>OR(ISBLANK(Spreadsheet!C182), NOT(ISBLANK(Spreadsheet!I182)))</f>
        <v>1</v>
      </c>
      <c r="W182" s="5" t="b">
        <f>OR(ISBLANK(Spreadsheet!D182),NOT(ISBLANK(Spreadsheet!C182)))</f>
        <v>1</v>
      </c>
      <c r="X182" s="155" t="str">
        <f>REPT("0",MIN(FIND({1,2,3,4,5,6,7,8,9},Spreadsheet!C182&amp;"123456789"))-1)&amp;IF(ISBLANK(Spreadsheet!C182),"",SUMPRODUCT(MID(0&amp;Spreadsheet!C182,LARGE(INDEX(ISNUMBER(--MID(Spreadsheet!C182,ROW($1:$225),1))*
 ROW($1:$225),0),ROW($1:$225))+1,1)*10^ROW($1:$225)/10))</f>
        <v/>
      </c>
      <c r="Y182" s="5" t="b">
        <f>IF(NOT(ISBLANK(Spreadsheet!C182)),IF(AND(ISNUMBER(VALUE(Spreadsheet!C182)), LEN(Spreadsheet!C182)=9),TRUE,FALSE),TRUE)</f>
        <v>1</v>
      </c>
      <c r="Z182" s="155" t="str">
        <f>REPT("0",MIN(FIND({1,2,3,4,5,6,7,8,9},Spreadsheet!D182&amp;"123456789"))-1)&amp;IF(ISBLANK(Spreadsheet!D182),"",SUMPRODUCT(MID(0&amp;Spreadsheet!D182,LARGE(INDEX(ISNUMBER(--MID(Spreadsheet!D182,ROW($1:$225),1))*
 ROW($1:$225),0),ROW($1:$225))+1,1)*10^ROW($1:$225)/10))</f>
        <v/>
      </c>
      <c r="AA182" s="5" t="b">
        <f>IF(AND(NOT(ISBLANK(Spreadsheet!D182)),NOT(ISBLANK(Spreadsheet!C182))),IF(AND(ISNUMBER(VALUE(Spreadsheet!D182)), LEN(Spreadsheet!D182)=9),TRUE,FALSE),IF(AND(NOT(ISBLANK(Spreadsheet!D182)),ISBLANK(Spreadsheet!C182)),FALSE,TRUE))</f>
        <v>1</v>
      </c>
      <c r="AB182" s="5" t="b">
        <f>OR(ISBLANK(Spreadsheet!Y182),IF(NOT(ISBLANK(Spreadsheet!Y182)),LEN(Spreadsheet!Y182)=10,ISNUMBER(VALUE(Spreadsheet!Y182))))</f>
        <v>1</v>
      </c>
      <c r="AC182" s="5" t="b">
        <f>OR(ISBLANK(Spreadsheet!AI182), AND(NOT(ISBLANK(Spreadsheet!AJ182)), NOT(ISNUMBER(SEARCH("Waive",Spreadsheet!AJ182)))))</f>
        <v>1</v>
      </c>
      <c r="AD182" s="5" t="b">
        <f>OR(ISBLANK(Spreadsheet!AK182), AND(NOT(ISBLANK(Spreadsheet!AL182)), NOT(ISNUMBER(SEARCH("Waive",Spreadsheet!AL182)))))</f>
        <v>1</v>
      </c>
      <c r="AE182" s="5" t="b">
        <f>OR(ISBLANK(Spreadsheet!AM182), AND(NOT(ISBLANK(Spreadsheet!AN182)), NOT(ISNUMBER(SEARCH("Waive", Spreadsheet!AN182)))))</f>
        <v>1</v>
      </c>
      <c r="AF182" s="5" t="b">
        <f>OR(ISBLANK(Spreadsheet!C182), NOT(ISBLANK(Spreadsheet!D182)),NOT(ISBLANK(Spreadsheet!L182)))</f>
        <v>1</v>
      </c>
      <c r="AG182" s="5" t="b">
        <f>IF(AND(NOT(ISBLANK(Spreadsheet!C182)), NOT(ISBLANK(Spreadsheet!D182)),Spreadsheet!C182&lt;&gt;Spreadsheet!D182),IF(ISERROR(VLOOKUP(Spreadsheet!C182, Spreadsheet!$C$6:'Spreadsheet'!$C181,1,FALSE)), FALSE, TRUE),TRUE)</f>
        <v>1</v>
      </c>
      <c r="AH182" s="5" t="b">
        <f>Spreadsheet!$B$2=Spreadsheet!AD182</f>
        <v>1</v>
      </c>
      <c r="AI182" s="5" t="b">
        <f>IF(ISBLANK(Spreadsheet!G182),TRUE,IF(OR(LEN(Spreadsheet!G182)&gt;1,ISNUMBER(VALUE(Spreadsheet!G182))),FALSE,TRUE))</f>
        <v>1</v>
      </c>
      <c r="AJ182" s="5" t="b">
        <f>OR(ISBLANK(Spreadsheet!C182), NOT(ISBLANK(Spreadsheet!B182)), NOT(ISBLANK(Spreadsheet!D182)))</f>
        <v>1</v>
      </c>
      <c r="AK182" s="5" t="b">
        <f t="array" ref="AK182">IF(OR(AND(ISBLANK(Spreadsheet!E182),ISBLANK(Spreadsheet!D182),NOT(ISBLANK(Spreadsheet!C182))),AND(ISBLANK(Spreadsheet!E182),ISBLANK(Spreadsheet!D182),ISBLANK(Spreadsheet!C182))),TRUE,ISNUMBER(MATCH(TRUE,EXACT(Spreadsheet!E182,Relationships),0)))</f>
        <v>1</v>
      </c>
      <c r="AL182" s="5" t="b">
        <f>IF(NOT(ISBLANK(Spreadsheet!C182)),IF(OR(ISBLANK(Spreadsheet!F182),LEN(Spreadsheet!F182)&gt;40),FALSE,TRUE),TRUE)</f>
        <v>1</v>
      </c>
      <c r="AM182" s="5" t="b">
        <f>IF(NOT(ISBLANK(Spreadsheet!C182)),IF(OR(ISBLANK(Spreadsheet!H182),LEN(Spreadsheet!H182)&gt;40),FALSE,TRUE),TRUE)</f>
        <v>1</v>
      </c>
      <c r="AN182" s="5" t="b">
        <f t="array" ref="AN182">IF(ISBLANK(Spreadsheet!I182),TRUE,ISNUMBER(MATCH(TRUE,EXACT(Spreadsheet!I182,GenderValues),0)))</f>
        <v>1</v>
      </c>
      <c r="AO182" s="5" t="b">
        <f ca="1">IF(ISERROR(DATEVALUE(TEXT(Spreadsheet!J182,"mm/dd/yyyy")) &gt; TODAY()),IF(AND(ISBLANK(Spreadsheet!J182),ISBLANK(Spreadsheet!C182)),TRUE,FALSE),IF(DATEVALUE(TEXT(Spreadsheet!J182,"mm/dd/yyyy")) &gt; TODAY(),FALSE,TRUE))</f>
        <v>1</v>
      </c>
      <c r="AP182" s="5" t="b">
        <f>OR(ISBLANK(Spreadsheet!K182),LEN(Spreadsheet!K182)&lt;=100)</f>
        <v>1</v>
      </c>
      <c r="AQ182" s="5" t="b">
        <f t="array" ref="AQ182">IF(OR(AND(ISBLANK(Spreadsheet!L182),ISBLANK(Spreadsheet!C182)),AND(NOT(ISBLANK(Spreadsheet!C182)),NOT(ISBLANK(Spreadsheet!D182)))),TRUE,ISNUMBER(MATCH(TRUE,EXACT(Spreadsheet!L182,MaritalStatus),0)))</f>
        <v>1</v>
      </c>
      <c r="AR182" s="5" t="b">
        <f ca="1">IF(ISERROR(DATEVALUE(TEXT(Spreadsheet!M182,"mm/dd/yyyy")) &gt; TODAY()),IF(ISBLANK(Spreadsheet!M182),TRUE,FALSE),IF(DATEVALUE(TEXT(Spreadsheet!M182,"mm/dd/yyyy")) &gt; TODAY(),FALSE,TRUE))</f>
        <v>1</v>
      </c>
      <c r="AS182" s="5" t="b">
        <f>OR(ISBLANK(Spreadsheet!N182),LEN(Spreadsheet!N182)&lt;=100)</f>
        <v>1</v>
      </c>
      <c r="AT182" s="5" t="b">
        <f>OR(ISBLANK(Spreadsheet!O182),UPPER(Spreadsheet!O182)="YES")</f>
        <v>1</v>
      </c>
      <c r="AU182" s="5" t="b">
        <f>OR(ISBLANK(Spreadsheet!P182),UPPER(Spreadsheet!P182)="YES")</f>
        <v>1</v>
      </c>
      <c r="AV182" s="5" t="b">
        <f t="array" ref="AV182">IF(ISBLANK(Spreadsheet!Q182),TRUE,ISNUMBER(MATCH(TRUE,EXACT(Spreadsheet!Q182,OnGroupsPriorIns),0)))</f>
        <v>1</v>
      </c>
      <c r="AW182" s="5" t="b">
        <f>OR(ISBLANK(Spreadsheet!R182),UPPER(Spreadsheet!R182)="YES")</f>
        <v>1</v>
      </c>
      <c r="AX182" s="5" t="b">
        <f>OR(ISBLANK(Spreadsheet!S182),UPPER(Spreadsheet!S182)="YES")</f>
        <v>1</v>
      </c>
      <c r="AY182" s="5" t="b">
        <f>OR(AND(ISBLANK(Spreadsheet!C182),LEN(Spreadsheet!T182)=0),AND(NOT(ISBLANK(Spreadsheet!C182)),LEN(Spreadsheet!T182)&gt;0,LEN(Spreadsheet!T182)&lt;=50))</f>
        <v>1</v>
      </c>
      <c r="AZ182" s="5" t="b">
        <f>OR(LEN(Spreadsheet!U182)=0,AND(LEN(Spreadsheet!U182)&gt;0,LEN(Spreadsheet!U182)&lt;=50))</f>
        <v>1</v>
      </c>
      <c r="BA182" s="5" t="b">
        <f>OR(AND(ISBLANK(Spreadsheet!C182),LEN(Spreadsheet!V182)=0),AND(NOT(ISBLANK(Spreadsheet!C182)),LEN(Spreadsheet!V182)&gt;0,LEN(Spreadsheet!V182)&lt;=50))</f>
        <v>1</v>
      </c>
      <c r="BB182" s="5" t="b">
        <f t="array" ref="BB182">IF(AND(ISBLANK(Spreadsheet!C182),LEN(Spreadsheet!W182)=0),TRUE,ISNUMBER(MATCH(TRUE,EXACT(Spreadsheet!W182,States),0)))</f>
        <v>1</v>
      </c>
      <c r="BC182" s="5" t="b">
        <f>OR(AND(ISBLANK(Spreadsheet!C182),LEN(Spreadsheet!X182)=0),AND(NOT(ISBLANK(Spreadsheet!C182)),LEN(Spreadsheet!X182)&gt;0,LEN(Spreadsheet!X182)=5,ISNUMBER(VALUE(Spreadsheet!X182))))</f>
        <v>1</v>
      </c>
      <c r="BD182" s="5" t="b">
        <f>OR(ISBLANK(Spreadsheet!Z182),LEN(Spreadsheet!Z182)&lt;=50)</f>
        <v>1</v>
      </c>
      <c r="BE182" s="5" t="b">
        <f>ISBLANK(Spreadsheet!AA182)</f>
        <v>1</v>
      </c>
      <c r="BF182" s="5" t="b">
        <f>ISBLANK(Spreadsheet!AB182)</f>
        <v>1</v>
      </c>
      <c r="BG182" s="5" t="b">
        <f>IF(ISERROR(DATEVALUE(TEXT(Spreadsheet!AC182,"mm/dd/yyyy")) &gt; DATEVALUE(TEXT(Spreadsheet!J182,"mm/dd/yyyy"))),IF(OR(AND(ISBLANK(Spreadsheet!AC182),ISBLANK(Spreadsheet!C182)),AND(NOT(ISBLANK(Spreadsheet!C182)),ISBLANK(Spreadsheet!AC182),NOT(ISBLANK(Spreadsheet!D182)))),TRUE,FALSE),IF(DATEVALUE(TEXT(Spreadsheet!AC182,"mm/dd/yyyy")) &gt; DATEVALUE(TEXT(Spreadsheet!J182,"mm/dd/yyyy")),TRUE,FALSE))</f>
        <v>1</v>
      </c>
      <c r="BH182" s="5" t="b">
        <f>OR(AND(ISBLANK(Spreadsheet!C182),ISBLANK(Spreadsheet!AE182)),AND(NOT(ISBLANK(Spreadsheet!C182)),NOT(ISBLANK(Spreadsheet!D182)),ISBLANK(Spreadsheet!AE182)),AND(NOT(ISBLANK(Spreadsheet!C182)),ISBLANK(Spreadsheet!D182),NOT(ISBLANK(Spreadsheet!AE182)),LEN(Spreadsheet!AE182)&lt;=100))</f>
        <v>1</v>
      </c>
      <c r="BI182" s="5" t="b">
        <f t="array" ref="BI182">IF(ISBLANK(Spreadsheet!AF182),TRUE,ISNUMBER(MATCH(TRUE,EXACT(Spreadsheet!AF182,CobraShortReasons),0)))</f>
        <v>1</v>
      </c>
      <c r="BJ182" s="5" t="b">
        <f ca="1">IF(ISERROR(DATEVALUE(TEXT(Spreadsheet!AG182,"mm/dd/yyyy")) &gt; TODAY()),IF(ISBLANK(Spreadsheet!AG182),TRUE,FALSE),IF(DATEVALUE(TEXT(Spreadsheet!AG182,"mm/dd/yyyy")) &gt; TODAY(),FALSE,TRUE))</f>
        <v>1</v>
      </c>
      <c r="BK182" s="5" t="b">
        <f>OR(ISBLANK(Spreadsheet!AH182),LEN(Spreadsheet!AH182)&lt;=25)</f>
        <v>1</v>
      </c>
      <c r="BL182" s="5" t="b">
        <f t="array" aca="1" ref="BL182" ca="1">IF(ISBLANK(Spreadsheet!AI182),TRUE,ISNUMBER(MATCH(TRUE,EXACT(Spreadsheet!AI182,INDIRECT(Spreadsheet!$D$2)),0)))</f>
        <v>1</v>
      </c>
      <c r="BM182" s="5" t="b">
        <f t="array" aca="1" ref="BM182" ca="1">IF(ISBLANK(Spreadsheet!AJ182),TRUE,ISNUMBER(MATCH(TRUE,EXACT(Spreadsheet!AJ182,INDIRECT(Spreadsheet!BJ182)),0)))</f>
        <v>1</v>
      </c>
      <c r="BN182" s="5" t="b">
        <f t="array" ref="BN182">IF(ISBLANK(Spreadsheet!AK182),TRUE,ISNUMBER(MATCH(TRUE,EXACT(Spreadsheet!AK182,DentalPlans),0)))</f>
        <v>1</v>
      </c>
      <c r="BO182" s="5" t="b">
        <f t="array" aca="1" ref="BO182" ca="1">IF(ISBLANK(Spreadsheet!AL182),TRUE,ISNUMBER(MATCH(TRUE,EXACT(Spreadsheet!AL182,INDIRECT(Spreadsheet!BK182)),0)))</f>
        <v>1</v>
      </c>
      <c r="BP182" s="5" t="b">
        <f t="array" ref="BP182">IF(ISBLANK(Spreadsheet!AM182),TRUE,ISNUMBER(MATCH(TRUE,EXACT(Spreadsheet!AM182,VisionPlans),0)))</f>
        <v>1</v>
      </c>
      <c r="BQ182" s="5" t="b">
        <f t="array" aca="1" ref="BQ182" ca="1">IF(ISBLANK(Spreadsheet!AN182),TRUE,ISNUMBER(MATCH(TRUE,EXACT(Spreadsheet!AN182,INDIRECT(Spreadsheet!BL182)),0)))</f>
        <v>1</v>
      </c>
      <c r="BR182" s="5" t="b">
        <f t="array" ref="BR182">IF(ISBLANK(Spreadsheet!AO182),TRUE,ISNUMBER(MATCH(TRUE,EXACT(Spreadsheet!AO182,LifeBenefitClasses),0)))</f>
        <v>1</v>
      </c>
      <c r="BS182" s="5" t="b">
        <f>IF(OR(ISBLANK(Spreadsheet!AO182), Spreadsheet!AO182="Waive"),IF(ISBLANK(Spreadsheet!AP182),TRUE,FALSE),IF(OR(AND(NOT(ISBLANK(Spreadsheet!AO182)),ISBLANK(Spreadsheet!AP182)),NOT(ISNUMBER(VALUE(Spreadsheet!AP182)))),FALSE,IF(OR(AND(Spreadsheet!AP182&lt;6,MOD(Spreadsheet!AP182*10,5)=0), MOD(Spreadsheet!AP182,5000)=0),TRUE,FALSE)))</f>
        <v>1</v>
      </c>
      <c r="BT182" s="5" t="b">
        <f t="array" ref="BT182">IF(ISBLANK(Spreadsheet!AQ182),TRUE,ISNUMBER(MATCH(TRUE,EXACT(Spreadsheet!AQ182,EnrollWaive),0)))</f>
        <v>1</v>
      </c>
      <c r="BU182" s="5" t="b">
        <f t="array" ref="BU182">IF(ISBLANK(Spreadsheet!AR182),TRUE,ISNUMBER(MATCH(TRUE,EXACT(Spreadsheet!AR182,LifeBenefitClasses),0)))</f>
        <v>1</v>
      </c>
      <c r="BV182" s="5" t="b">
        <f>IF(OR(ISBLANK(Spreadsheet!AR182), Spreadsheet!AR182="Waive"),IF(ISBLANK(Spreadsheet!AS182),TRUE,FALSE),IF(OR(AND(NOT(ISBLANK(Spreadsheet!AR182)),ISBLANK(Spreadsheet!AS182)),NOT(ISNUMBER(VALUE(Spreadsheet!AS182)))),FALSE,IF(OR(AND(Spreadsheet!AS182&lt;6,MOD(Spreadsheet!AS182*10,5)=0), MOD(Spreadsheet!AS182,10000)=0),TRUE,FALSE)))</f>
        <v>1</v>
      </c>
      <c r="BW182" s="5" t="b">
        <f t="array" ref="BW182">IF(ISBLANK(Spreadsheet!AT182),TRUE,ISNUMBER(MATCH(TRUE,EXACT(Spreadsheet!AT182,LifeBenefitClasses),0)))</f>
        <v>1</v>
      </c>
      <c r="BX182" s="5" t="b">
        <f>IF(OR(ISBLANK(Spreadsheet!AT182), Spreadsheet!AT182="Waive"),IF(ISBLANK(Spreadsheet!AU182),TRUE,FALSE),IF(OR(AND(NOT(ISBLANK(Spreadsheet!AT182)),ISBLANK(Spreadsheet!AU182)),NOT(ISNUMBER(VALUE(Spreadsheet!AU182)))),FALSE,IF(AND(NOT(OR(ISBLANK(Spreadsheet!AT182),Spreadsheet!AT182="Waive")),NOT(OR(ISBLANK(Spreadsheet!AR182),Spreadsheet!AR182="Waive")),MOD(Spreadsheet!AU182,5000)=0, Spreadsheet!AU182&lt;=(Spreadsheet!AS182*0.5)),TRUE,FALSE)))</f>
        <v>1</v>
      </c>
      <c r="BY182" s="5" t="b">
        <f t="array" ref="BY182">IF(ISBLANK(Spreadsheet!AV182),TRUE,ISNUMBER(MATCH(TRUE,EXACT(Spreadsheet!AV182,EnrollWaive),0)))</f>
        <v>1</v>
      </c>
      <c r="BZ182" s="5" t="b">
        <f t="array" ref="BZ182">IF(ISBLANK(Spreadsheet!AW182),TRUE,ISNUMBER(MATCH(TRUE,EXACT(Spreadsheet!AW182,LifeBenefitClasses),0)))</f>
        <v>1</v>
      </c>
      <c r="CA182" s="5" t="b">
        <f t="array" ref="CA182">IF(ISBLANK(Spreadsheet!AX182),TRUE,ISNUMBER(MATCH(TRUE,EXACT(Spreadsheet!AX182,LifeBenefitClasses),0)))</f>
        <v>1</v>
      </c>
      <c r="CB182" s="5" t="b">
        <f t="array" ref="CB182">IF(ISBLANK(Spreadsheet!AY182),TRUE,ISNUMBER(MATCH(TRUE,EXACT(Spreadsheet!AY182,LifeBenefitClasses),0)))</f>
        <v>1</v>
      </c>
      <c r="CC182" s="5" t="b">
        <f t="array" ref="CC182">IF(ISBLANK(Spreadsheet!AZ182),TRUE,ISNUMBER(MATCH(TRUE,EXACT(Spreadsheet!AZ182,LifeBenefitClasses),0)))</f>
        <v>1</v>
      </c>
      <c r="CD182" s="5" t="b">
        <f t="array" ref="CD182">IF(ISBLANK(Spreadsheet!BA182),TRUE,ISNUMBER(MATCH(TRUE,EXACT(Spreadsheet!BA182,LifeBenefitClasses),0)))</f>
        <v>1</v>
      </c>
      <c r="CE182" s="5" t="b">
        <f>IF(OR(ISBLANK(Spreadsheet!BA182), Spreadsheet!BA182="Waive"),IF(ISBLANK(Spreadsheet!BB182),TRUE,FALSE),IF(OR(AND(NOT(ISBLANK(Spreadsheet!BA182)),ISBLANK(Spreadsheet!BB182)),NOT(ISNUMBER(VALUE(Spreadsheet!BB182))),ISBLANK(Spreadsheet!BC182),NOT(ISNUMBER(VALUE(Spreadsheet!BC182)))),FALSE,IF(AND(Spreadsheet!BB182&gt;=50000,Spreadsheet!BB182&lt;=250000,MOD(Spreadsheet!BB182,10000)=0,Spreadsheet!BB182&lt;=(10*Spreadsheet!BC182)),TRUE,FALSE)))</f>
        <v>1</v>
      </c>
      <c r="CF182" s="5" t="b">
        <f>IF(NOT(ISBLANK(Spreadsheet!BC182)),AND(ISNUMBER(VALUE(Spreadsheet!BC182)),Spreadsheet!BC182&gt;0),AND(OR(ISBLANK(Spreadsheet!AO182),Spreadsheet!AO182="Waive",AND(NOT(OR(ISBLANK(Spreadsheet!AO182),Spreadsheet!AO182="Waive")),Spreadsheet!AP182&gt;=6)),OR(ISBLANK(Spreadsheet!AR182),AND(NOT(OR(ISBLANK(Spreadsheet!AR182),Spreadsheet!AR182="Waive")),Spreadsheet!AS182&gt;=6)),OR(ISBLANK(Spreadsheet!AW182)),OR(ISBLANK(Spreadsheet!AX182)),OR(ISBLANK(Spreadsheet!AY182)),OR(ISBLANK(Spreadsheet!AZ182)),OR(ISBLANK(Spreadsheet!BA182),Spreadsheet!BA182="Waive")))</f>
        <v>1</v>
      </c>
      <c r="CG182" s="5" t="b">
        <f t="shared" ca="1" si="13"/>
        <v>1</v>
      </c>
    </row>
    <row r="183" spans="8:85" x14ac:dyDescent="0.3">
      <c r="H183" s="5">
        <f t="shared" ca="1" si="10"/>
        <v>2</v>
      </c>
      <c r="I183" s="5" t="str">
        <f t="shared" ca="1" si="11"/>
        <v/>
      </c>
      <c r="J183" s="5" t="str">
        <f>IF(AND(NOT(ISBLANK(Spreadsheet!C183)),ISBLANK(Spreadsheet!D183)),Spreadsheet!F183&amp;" "&amp;Spreadsheet!H183,"")</f>
        <v/>
      </c>
      <c r="K183" s="5">
        <f>IF(AND(NOT(ISBLANK(Spreadsheet!C183)),ISBLANK(Spreadsheet!D183)),COUNTIFS(Spreadsheet!E184:E$786,"=Child",Spreadsheet!C184:C$786, "="&amp;Spreadsheet!C183) + COUNTIFS(Spreadsheet!E184:E$786,"=Step-child",Spreadsheet!C184:C$786, "="&amp;Spreadsheet!C183),0)</f>
        <v>0</v>
      </c>
      <c r="L183" s="5">
        <f>IF(NOT(ISBLANK(J183)),COUNTIFS(Spreadsheet!E184:E$786,"=Wife",Spreadsheet!C184:C$786, "="&amp;Spreadsheet!C183) + COUNTIFS(Spreadsheet!E184:E$786,"=Husband",Spreadsheet!C184:C$786, "="&amp;Spreadsheet!C183),0)</f>
        <v>0</v>
      </c>
      <c r="M183" s="5">
        <f>IF(NOT(ISBLANK(Spreadsheet!AJ183)),VLOOKUP(Spreadsheet!AJ183,'Drop Downs'!$P$2:$R$16,3,FALSE),0)</f>
        <v>0</v>
      </c>
      <c r="N183" s="5">
        <f>IF(NOT(ISBLANK(Spreadsheet!AJ183)), VLOOKUP(Spreadsheet!AJ183,'Drop Downs'!$P$2:$R$16,2,FALSE),0)</f>
        <v>0</v>
      </c>
      <c r="O183" s="5">
        <f>IF(NOT(ISBLANK(Spreadsheet!AL183)),VLOOKUP(Spreadsheet!AL183,'Drop Downs'!$P$2:$R$16,3,FALSE), 0)</f>
        <v>0</v>
      </c>
      <c r="P183" s="5">
        <f>IF(NOT(ISBLANK(Spreadsheet!AL183)),VLOOKUP(Spreadsheet!AL183,'Drop Downs'!$P$2:$R$16,2,FALSE),0)</f>
        <v>0</v>
      </c>
      <c r="Q183" s="5">
        <f>IF(NOT(ISBLANK(Spreadsheet!AN183)),VLOOKUP(Spreadsheet!AN183,'Drop Downs'!$P$2:$R$16,3,FALSE),0)</f>
        <v>0</v>
      </c>
      <c r="R183" s="5">
        <f>IF(NOT(ISBLANK(Spreadsheet!AN183)),VLOOKUP(Spreadsheet!AN183,'Drop Downs'!$P$2:$R$16,2,FALSE),0)</f>
        <v>0</v>
      </c>
      <c r="S183" s="5" t="str">
        <f>IF(OR(M183&gt;K183,N183&gt;L183,O183&gt;K183, Q183&gt;K183,N183&gt;L183, P183&gt;L183, R183&gt;L183),"Member currently has a coverage election over what he/she needs.  Please add more dependents or adjust the coverage election.","")&amp;(IF(AND(NOT(ISBLANK(Spreadsheet!C183)),NOT(ISBLANK(Spreadsheet!D183)),ISBLANK(Spreadsheet!E183)),"Dependent lacks a relationship to member.Please select one from the drop-down.",""))</f>
        <v/>
      </c>
      <c r="T183" s="5" t="b">
        <f t="shared" si="12"/>
        <v>1</v>
      </c>
      <c r="U183" s="5" t="b">
        <f>OR(ISBLANK(Spreadsheet!C183),IF(NOT(ISBLANK(Spreadsheet!D183)),NOT(ISBLANK(Spreadsheet!E183)),TRUE))</f>
        <v>1</v>
      </c>
      <c r="V183" s="5" t="b">
        <f>OR(ISBLANK(Spreadsheet!C183), NOT(ISBLANK(Spreadsheet!I183)))</f>
        <v>1</v>
      </c>
      <c r="W183" s="5" t="b">
        <f>OR(ISBLANK(Spreadsheet!D183),NOT(ISBLANK(Spreadsheet!C183)))</f>
        <v>1</v>
      </c>
      <c r="X183" s="155" t="str">
        <f>REPT("0",MIN(FIND({1,2,3,4,5,6,7,8,9},Spreadsheet!C183&amp;"123456789"))-1)&amp;IF(ISBLANK(Spreadsheet!C183),"",SUMPRODUCT(MID(0&amp;Spreadsheet!C183,LARGE(INDEX(ISNUMBER(--MID(Spreadsheet!C183,ROW($1:$225),1))*
 ROW($1:$225),0),ROW($1:$225))+1,1)*10^ROW($1:$225)/10))</f>
        <v/>
      </c>
      <c r="Y183" s="5" t="b">
        <f>IF(NOT(ISBLANK(Spreadsheet!C183)),IF(AND(ISNUMBER(VALUE(Spreadsheet!C183)), LEN(Spreadsheet!C183)=9),TRUE,FALSE),TRUE)</f>
        <v>1</v>
      </c>
      <c r="Z183" s="155" t="str">
        <f>REPT("0",MIN(FIND({1,2,3,4,5,6,7,8,9},Spreadsheet!D183&amp;"123456789"))-1)&amp;IF(ISBLANK(Spreadsheet!D183),"",SUMPRODUCT(MID(0&amp;Spreadsheet!D183,LARGE(INDEX(ISNUMBER(--MID(Spreadsheet!D183,ROW($1:$225),1))*
 ROW($1:$225),0),ROW($1:$225))+1,1)*10^ROW($1:$225)/10))</f>
        <v/>
      </c>
      <c r="AA183" s="5" t="b">
        <f>IF(AND(NOT(ISBLANK(Spreadsheet!D183)),NOT(ISBLANK(Spreadsheet!C183))),IF(AND(ISNUMBER(VALUE(Spreadsheet!D183)), LEN(Spreadsheet!D183)=9),TRUE,FALSE),IF(AND(NOT(ISBLANK(Spreadsheet!D183)),ISBLANK(Spreadsheet!C183)),FALSE,TRUE))</f>
        <v>1</v>
      </c>
      <c r="AB183" s="5" t="b">
        <f>OR(ISBLANK(Spreadsheet!Y183),IF(NOT(ISBLANK(Spreadsheet!Y183)),LEN(Spreadsheet!Y183)=10,ISNUMBER(VALUE(Spreadsheet!Y183))))</f>
        <v>1</v>
      </c>
      <c r="AC183" s="5" t="b">
        <f>OR(ISBLANK(Spreadsheet!AI183), AND(NOT(ISBLANK(Spreadsheet!AJ183)), NOT(ISNUMBER(SEARCH("Waive",Spreadsheet!AJ183)))))</f>
        <v>1</v>
      </c>
      <c r="AD183" s="5" t="b">
        <f>OR(ISBLANK(Spreadsheet!AK183), AND(NOT(ISBLANK(Spreadsheet!AL183)), NOT(ISNUMBER(SEARCH("Waive",Spreadsheet!AL183)))))</f>
        <v>1</v>
      </c>
      <c r="AE183" s="5" t="b">
        <f>OR(ISBLANK(Spreadsheet!AM183), AND(NOT(ISBLANK(Spreadsheet!AN183)), NOT(ISNUMBER(SEARCH("Waive", Spreadsheet!AN183)))))</f>
        <v>1</v>
      </c>
      <c r="AF183" s="5" t="b">
        <f>OR(ISBLANK(Spreadsheet!C183), NOT(ISBLANK(Spreadsheet!D183)),NOT(ISBLANK(Spreadsheet!L183)))</f>
        <v>1</v>
      </c>
      <c r="AG183" s="5" t="b">
        <f>IF(AND(NOT(ISBLANK(Spreadsheet!C183)), NOT(ISBLANK(Spreadsheet!D183)),Spreadsheet!C183&lt;&gt;Spreadsheet!D183),IF(ISERROR(VLOOKUP(Spreadsheet!C183, Spreadsheet!$C$6:'Spreadsheet'!$C182,1,FALSE)), FALSE, TRUE),TRUE)</f>
        <v>1</v>
      </c>
      <c r="AH183" s="5" t="b">
        <f>Spreadsheet!$B$2=Spreadsheet!AD183</f>
        <v>1</v>
      </c>
      <c r="AI183" s="5" t="b">
        <f>IF(ISBLANK(Spreadsheet!G183),TRUE,IF(OR(LEN(Spreadsheet!G183)&gt;1,ISNUMBER(VALUE(Spreadsheet!G183))),FALSE,TRUE))</f>
        <v>1</v>
      </c>
      <c r="AJ183" s="5" t="b">
        <f>OR(ISBLANK(Spreadsheet!C183), NOT(ISBLANK(Spreadsheet!B183)), NOT(ISBLANK(Spreadsheet!D183)))</f>
        <v>1</v>
      </c>
      <c r="AK183" s="5" t="b">
        <f t="array" ref="AK183">IF(OR(AND(ISBLANK(Spreadsheet!E183),ISBLANK(Spreadsheet!D183),NOT(ISBLANK(Spreadsheet!C183))),AND(ISBLANK(Spreadsheet!E183),ISBLANK(Spreadsheet!D183),ISBLANK(Spreadsheet!C183))),TRUE,ISNUMBER(MATCH(TRUE,EXACT(Spreadsheet!E183,Relationships),0)))</f>
        <v>1</v>
      </c>
      <c r="AL183" s="5" t="b">
        <f>IF(NOT(ISBLANK(Spreadsheet!C183)),IF(OR(ISBLANK(Spreadsheet!F183),LEN(Spreadsheet!F183)&gt;40),FALSE,TRUE),TRUE)</f>
        <v>1</v>
      </c>
      <c r="AM183" s="5" t="b">
        <f>IF(NOT(ISBLANK(Spreadsheet!C183)),IF(OR(ISBLANK(Spreadsheet!H183),LEN(Spreadsheet!H183)&gt;40),FALSE,TRUE),TRUE)</f>
        <v>1</v>
      </c>
      <c r="AN183" s="5" t="b">
        <f t="array" ref="AN183">IF(ISBLANK(Spreadsheet!I183),TRUE,ISNUMBER(MATCH(TRUE,EXACT(Spreadsheet!I183,GenderValues),0)))</f>
        <v>1</v>
      </c>
      <c r="AO183" s="5" t="b">
        <f ca="1">IF(ISERROR(DATEVALUE(TEXT(Spreadsheet!J183,"mm/dd/yyyy")) &gt; TODAY()),IF(AND(ISBLANK(Spreadsheet!J183),ISBLANK(Spreadsheet!C183)),TRUE,FALSE),IF(DATEVALUE(TEXT(Spreadsheet!J183,"mm/dd/yyyy")) &gt; TODAY(),FALSE,TRUE))</f>
        <v>1</v>
      </c>
      <c r="AP183" s="5" t="b">
        <f>OR(ISBLANK(Spreadsheet!K183),LEN(Spreadsheet!K183)&lt;=100)</f>
        <v>1</v>
      </c>
      <c r="AQ183" s="5" t="b">
        <f t="array" ref="AQ183">IF(OR(AND(ISBLANK(Spreadsheet!L183),ISBLANK(Spreadsheet!C183)),AND(NOT(ISBLANK(Spreadsheet!C183)),NOT(ISBLANK(Spreadsheet!D183)))),TRUE,ISNUMBER(MATCH(TRUE,EXACT(Spreadsheet!L183,MaritalStatus),0)))</f>
        <v>1</v>
      </c>
      <c r="AR183" s="5" t="b">
        <f ca="1">IF(ISERROR(DATEVALUE(TEXT(Spreadsheet!M183,"mm/dd/yyyy")) &gt; TODAY()),IF(ISBLANK(Spreadsheet!M183),TRUE,FALSE),IF(DATEVALUE(TEXT(Spreadsheet!M183,"mm/dd/yyyy")) &gt; TODAY(),FALSE,TRUE))</f>
        <v>1</v>
      </c>
      <c r="AS183" s="5" t="b">
        <f>OR(ISBLANK(Spreadsheet!N183),LEN(Spreadsheet!N183)&lt;=100)</f>
        <v>1</v>
      </c>
      <c r="AT183" s="5" t="b">
        <f>OR(ISBLANK(Spreadsheet!O183),UPPER(Spreadsheet!O183)="YES")</f>
        <v>1</v>
      </c>
      <c r="AU183" s="5" t="b">
        <f>OR(ISBLANK(Spreadsheet!P183),UPPER(Spreadsheet!P183)="YES")</f>
        <v>1</v>
      </c>
      <c r="AV183" s="5" t="b">
        <f t="array" ref="AV183">IF(ISBLANK(Spreadsheet!Q183),TRUE,ISNUMBER(MATCH(TRUE,EXACT(Spreadsheet!Q183,OnGroupsPriorIns),0)))</f>
        <v>1</v>
      </c>
      <c r="AW183" s="5" t="b">
        <f>OR(ISBLANK(Spreadsheet!R183),UPPER(Spreadsheet!R183)="YES")</f>
        <v>1</v>
      </c>
      <c r="AX183" s="5" t="b">
        <f>OR(ISBLANK(Spreadsheet!S183),UPPER(Spreadsheet!S183)="YES")</f>
        <v>1</v>
      </c>
      <c r="AY183" s="5" t="b">
        <f>OR(AND(ISBLANK(Spreadsheet!C183),LEN(Spreadsheet!T183)=0),AND(NOT(ISBLANK(Spreadsheet!C183)),LEN(Spreadsheet!T183)&gt;0,LEN(Spreadsheet!T183)&lt;=50))</f>
        <v>1</v>
      </c>
      <c r="AZ183" s="5" t="b">
        <f>OR(LEN(Spreadsheet!U183)=0,AND(LEN(Spreadsheet!U183)&gt;0,LEN(Spreadsheet!U183)&lt;=50))</f>
        <v>1</v>
      </c>
      <c r="BA183" s="5" t="b">
        <f>OR(AND(ISBLANK(Spreadsheet!C183),LEN(Spreadsheet!V183)=0),AND(NOT(ISBLANK(Spreadsheet!C183)),LEN(Spreadsheet!V183)&gt;0,LEN(Spreadsheet!V183)&lt;=50))</f>
        <v>1</v>
      </c>
      <c r="BB183" s="5" t="b">
        <f t="array" ref="BB183">IF(AND(ISBLANK(Spreadsheet!C183),LEN(Spreadsheet!W183)=0),TRUE,ISNUMBER(MATCH(TRUE,EXACT(Spreadsheet!W183,States),0)))</f>
        <v>1</v>
      </c>
      <c r="BC183" s="5" t="b">
        <f>OR(AND(ISBLANK(Spreadsheet!C183),LEN(Spreadsheet!X183)=0),AND(NOT(ISBLANK(Spreadsheet!C183)),LEN(Spreadsheet!X183)&gt;0,LEN(Spreadsheet!X183)=5,ISNUMBER(VALUE(Spreadsheet!X183))))</f>
        <v>1</v>
      </c>
      <c r="BD183" s="5" t="b">
        <f>OR(ISBLANK(Spreadsheet!Z183),LEN(Spreadsheet!Z183)&lt;=50)</f>
        <v>1</v>
      </c>
      <c r="BE183" s="5" t="b">
        <f>ISBLANK(Spreadsheet!AA183)</f>
        <v>1</v>
      </c>
      <c r="BF183" s="5" t="b">
        <f>ISBLANK(Spreadsheet!AB183)</f>
        <v>1</v>
      </c>
      <c r="BG183" s="5" t="b">
        <f>IF(ISERROR(DATEVALUE(TEXT(Spreadsheet!AC183,"mm/dd/yyyy")) &gt; DATEVALUE(TEXT(Spreadsheet!J183,"mm/dd/yyyy"))),IF(OR(AND(ISBLANK(Spreadsheet!AC183),ISBLANK(Spreadsheet!C183)),AND(NOT(ISBLANK(Spreadsheet!C183)),ISBLANK(Spreadsheet!AC183),NOT(ISBLANK(Spreadsheet!D183)))),TRUE,FALSE),IF(DATEVALUE(TEXT(Spreadsheet!AC183,"mm/dd/yyyy")) &gt; DATEVALUE(TEXT(Spreadsheet!J183,"mm/dd/yyyy")),TRUE,FALSE))</f>
        <v>1</v>
      </c>
      <c r="BH183" s="5" t="b">
        <f>OR(AND(ISBLANK(Spreadsheet!C183),ISBLANK(Spreadsheet!AE183)),AND(NOT(ISBLANK(Spreadsheet!C183)),NOT(ISBLANK(Spreadsheet!D183)),ISBLANK(Spreadsheet!AE183)),AND(NOT(ISBLANK(Spreadsheet!C183)),ISBLANK(Spreadsheet!D183),NOT(ISBLANK(Spreadsheet!AE183)),LEN(Spreadsheet!AE183)&lt;=100))</f>
        <v>1</v>
      </c>
      <c r="BI183" s="5" t="b">
        <f t="array" ref="BI183">IF(ISBLANK(Spreadsheet!AF183),TRUE,ISNUMBER(MATCH(TRUE,EXACT(Spreadsheet!AF183,CobraShortReasons),0)))</f>
        <v>1</v>
      </c>
      <c r="BJ183" s="5" t="b">
        <f ca="1">IF(ISERROR(DATEVALUE(TEXT(Spreadsheet!AG183,"mm/dd/yyyy")) &gt; TODAY()),IF(ISBLANK(Spreadsheet!AG183),TRUE,FALSE),IF(DATEVALUE(TEXT(Spreadsheet!AG183,"mm/dd/yyyy")) &gt; TODAY(),FALSE,TRUE))</f>
        <v>1</v>
      </c>
      <c r="BK183" s="5" t="b">
        <f>OR(ISBLANK(Spreadsheet!AH183),LEN(Spreadsheet!AH183)&lt;=25)</f>
        <v>1</v>
      </c>
      <c r="BL183" s="5" t="b">
        <f t="array" aca="1" ref="BL183" ca="1">IF(ISBLANK(Spreadsheet!AI183),TRUE,ISNUMBER(MATCH(TRUE,EXACT(Spreadsheet!AI183,INDIRECT(Spreadsheet!$D$2)),0)))</f>
        <v>1</v>
      </c>
      <c r="BM183" s="5" t="b">
        <f t="array" aca="1" ref="BM183" ca="1">IF(ISBLANK(Spreadsheet!AJ183),TRUE,ISNUMBER(MATCH(TRUE,EXACT(Spreadsheet!AJ183,INDIRECT(Spreadsheet!BJ183)),0)))</f>
        <v>1</v>
      </c>
      <c r="BN183" s="5" t="b">
        <f t="array" ref="BN183">IF(ISBLANK(Spreadsheet!AK183),TRUE,ISNUMBER(MATCH(TRUE,EXACT(Spreadsheet!AK183,DentalPlans),0)))</f>
        <v>1</v>
      </c>
      <c r="BO183" s="5" t="b">
        <f t="array" aca="1" ref="BO183" ca="1">IF(ISBLANK(Spreadsheet!AL183),TRUE,ISNUMBER(MATCH(TRUE,EXACT(Spreadsheet!AL183,INDIRECT(Spreadsheet!BK183)),0)))</f>
        <v>1</v>
      </c>
      <c r="BP183" s="5" t="b">
        <f t="array" ref="BP183">IF(ISBLANK(Spreadsheet!AM183),TRUE,ISNUMBER(MATCH(TRUE,EXACT(Spreadsheet!AM183,VisionPlans),0)))</f>
        <v>1</v>
      </c>
      <c r="BQ183" s="5" t="b">
        <f t="array" aca="1" ref="BQ183" ca="1">IF(ISBLANK(Spreadsheet!AN183),TRUE,ISNUMBER(MATCH(TRUE,EXACT(Spreadsheet!AN183,INDIRECT(Spreadsheet!BL183)),0)))</f>
        <v>1</v>
      </c>
      <c r="BR183" s="5" t="b">
        <f t="array" ref="BR183">IF(ISBLANK(Spreadsheet!AO183),TRUE,ISNUMBER(MATCH(TRUE,EXACT(Spreadsheet!AO183,LifeBenefitClasses),0)))</f>
        <v>1</v>
      </c>
      <c r="BS183" s="5" t="b">
        <f>IF(OR(ISBLANK(Spreadsheet!AO183), Spreadsheet!AO183="Waive"),IF(ISBLANK(Spreadsheet!AP183),TRUE,FALSE),IF(OR(AND(NOT(ISBLANK(Spreadsheet!AO183)),ISBLANK(Spreadsheet!AP183)),NOT(ISNUMBER(VALUE(Spreadsheet!AP183)))),FALSE,IF(OR(AND(Spreadsheet!AP183&lt;6,MOD(Spreadsheet!AP183*10,5)=0), MOD(Spreadsheet!AP183,5000)=0),TRUE,FALSE)))</f>
        <v>1</v>
      </c>
      <c r="BT183" s="5" t="b">
        <f t="array" ref="BT183">IF(ISBLANK(Spreadsheet!AQ183),TRUE,ISNUMBER(MATCH(TRUE,EXACT(Spreadsheet!AQ183,EnrollWaive),0)))</f>
        <v>1</v>
      </c>
      <c r="BU183" s="5" t="b">
        <f t="array" ref="BU183">IF(ISBLANK(Spreadsheet!AR183),TRUE,ISNUMBER(MATCH(TRUE,EXACT(Spreadsheet!AR183,LifeBenefitClasses),0)))</f>
        <v>1</v>
      </c>
      <c r="BV183" s="5" t="b">
        <f>IF(OR(ISBLANK(Spreadsheet!AR183), Spreadsheet!AR183="Waive"),IF(ISBLANK(Spreadsheet!AS183),TRUE,FALSE),IF(OR(AND(NOT(ISBLANK(Spreadsheet!AR183)),ISBLANK(Spreadsheet!AS183)),NOT(ISNUMBER(VALUE(Spreadsheet!AS183)))),FALSE,IF(OR(AND(Spreadsheet!AS183&lt;6,MOD(Spreadsheet!AS183*10,5)=0), MOD(Spreadsheet!AS183,10000)=0),TRUE,FALSE)))</f>
        <v>1</v>
      </c>
      <c r="BW183" s="5" t="b">
        <f t="array" ref="BW183">IF(ISBLANK(Spreadsheet!AT183),TRUE,ISNUMBER(MATCH(TRUE,EXACT(Spreadsheet!AT183,LifeBenefitClasses),0)))</f>
        <v>1</v>
      </c>
      <c r="BX183" s="5" t="b">
        <f>IF(OR(ISBLANK(Spreadsheet!AT183), Spreadsheet!AT183="Waive"),IF(ISBLANK(Spreadsheet!AU183),TRUE,FALSE),IF(OR(AND(NOT(ISBLANK(Spreadsheet!AT183)),ISBLANK(Spreadsheet!AU183)),NOT(ISNUMBER(VALUE(Spreadsheet!AU183)))),FALSE,IF(AND(NOT(OR(ISBLANK(Spreadsheet!AT183),Spreadsheet!AT183="Waive")),NOT(OR(ISBLANK(Spreadsheet!AR183),Spreadsheet!AR183="Waive")),MOD(Spreadsheet!AU183,5000)=0, Spreadsheet!AU183&lt;=(Spreadsheet!AS183*0.5)),TRUE,FALSE)))</f>
        <v>1</v>
      </c>
      <c r="BY183" s="5" t="b">
        <f t="array" ref="BY183">IF(ISBLANK(Spreadsheet!AV183),TRUE,ISNUMBER(MATCH(TRUE,EXACT(Spreadsheet!AV183,EnrollWaive),0)))</f>
        <v>1</v>
      </c>
      <c r="BZ183" s="5" t="b">
        <f t="array" ref="BZ183">IF(ISBLANK(Spreadsheet!AW183),TRUE,ISNUMBER(MATCH(TRUE,EXACT(Spreadsheet!AW183,LifeBenefitClasses),0)))</f>
        <v>1</v>
      </c>
      <c r="CA183" s="5" t="b">
        <f t="array" ref="CA183">IF(ISBLANK(Spreadsheet!AX183),TRUE,ISNUMBER(MATCH(TRUE,EXACT(Spreadsheet!AX183,LifeBenefitClasses),0)))</f>
        <v>1</v>
      </c>
      <c r="CB183" s="5" t="b">
        <f t="array" ref="CB183">IF(ISBLANK(Spreadsheet!AY183),TRUE,ISNUMBER(MATCH(TRUE,EXACT(Spreadsheet!AY183,LifeBenefitClasses),0)))</f>
        <v>1</v>
      </c>
      <c r="CC183" s="5" t="b">
        <f t="array" ref="CC183">IF(ISBLANK(Spreadsheet!AZ183),TRUE,ISNUMBER(MATCH(TRUE,EXACT(Spreadsheet!AZ183,LifeBenefitClasses),0)))</f>
        <v>1</v>
      </c>
      <c r="CD183" s="5" t="b">
        <f t="array" ref="CD183">IF(ISBLANK(Spreadsheet!BA183),TRUE,ISNUMBER(MATCH(TRUE,EXACT(Spreadsheet!BA183,LifeBenefitClasses),0)))</f>
        <v>1</v>
      </c>
      <c r="CE183" s="5" t="b">
        <f>IF(OR(ISBLANK(Spreadsheet!BA183), Spreadsheet!BA183="Waive"),IF(ISBLANK(Spreadsheet!BB183),TRUE,FALSE),IF(OR(AND(NOT(ISBLANK(Spreadsheet!BA183)),ISBLANK(Spreadsheet!BB183)),NOT(ISNUMBER(VALUE(Spreadsheet!BB183))),ISBLANK(Spreadsheet!BC183),NOT(ISNUMBER(VALUE(Spreadsheet!BC183)))),FALSE,IF(AND(Spreadsheet!BB183&gt;=50000,Spreadsheet!BB183&lt;=250000,MOD(Spreadsheet!BB183,10000)=0,Spreadsheet!BB183&lt;=(10*Spreadsheet!BC183)),TRUE,FALSE)))</f>
        <v>1</v>
      </c>
      <c r="CF183" s="5" t="b">
        <f>IF(NOT(ISBLANK(Spreadsheet!BC183)),AND(ISNUMBER(VALUE(Spreadsheet!BC183)),Spreadsheet!BC183&gt;0),AND(OR(ISBLANK(Spreadsheet!AO183),Spreadsheet!AO183="Waive",AND(NOT(OR(ISBLANK(Spreadsheet!AO183),Spreadsheet!AO183="Waive")),Spreadsheet!AP183&gt;=6)),OR(ISBLANK(Spreadsheet!AR183),AND(NOT(OR(ISBLANK(Spreadsheet!AR183),Spreadsheet!AR183="Waive")),Spreadsheet!AS183&gt;=6)),OR(ISBLANK(Spreadsheet!AW183)),OR(ISBLANK(Spreadsheet!AX183)),OR(ISBLANK(Spreadsheet!AY183)),OR(ISBLANK(Spreadsheet!AZ183)),OR(ISBLANK(Spreadsheet!BA183),Spreadsheet!BA183="Waive")))</f>
        <v>1</v>
      </c>
      <c r="CG183" s="5" t="b">
        <f t="shared" ca="1" si="13"/>
        <v>1</v>
      </c>
    </row>
    <row r="184" spans="8:85" x14ac:dyDescent="0.3">
      <c r="H184" s="5">
        <f t="shared" ca="1" si="10"/>
        <v>2</v>
      </c>
      <c r="I184" s="5" t="str">
        <f t="shared" ca="1" si="11"/>
        <v/>
      </c>
      <c r="J184" s="5" t="str">
        <f>IF(AND(NOT(ISBLANK(Spreadsheet!C184)),ISBLANK(Spreadsheet!D184)),Spreadsheet!F184&amp;" "&amp;Spreadsheet!H184,"")</f>
        <v/>
      </c>
      <c r="K184" s="5">
        <f>IF(AND(NOT(ISBLANK(Spreadsheet!C184)),ISBLANK(Spreadsheet!D184)),COUNTIFS(Spreadsheet!E185:E$786,"=Child",Spreadsheet!C185:C$786, "="&amp;Spreadsheet!C184) + COUNTIFS(Spreadsheet!E185:E$786,"=Step-child",Spreadsheet!C185:C$786, "="&amp;Spreadsheet!C184),0)</f>
        <v>0</v>
      </c>
      <c r="L184" s="5">
        <f>IF(NOT(ISBLANK(J184)),COUNTIFS(Spreadsheet!E185:E$786,"=Wife",Spreadsheet!C185:C$786, "="&amp;Spreadsheet!C184) + COUNTIFS(Spreadsheet!E185:E$786,"=Husband",Spreadsheet!C185:C$786, "="&amp;Spreadsheet!C184),0)</f>
        <v>0</v>
      </c>
      <c r="M184" s="5">
        <f>IF(NOT(ISBLANK(Spreadsheet!AJ184)),VLOOKUP(Spreadsheet!AJ184,'Drop Downs'!$P$2:$R$16,3,FALSE),0)</f>
        <v>0</v>
      </c>
      <c r="N184" s="5">
        <f>IF(NOT(ISBLANK(Spreadsheet!AJ184)), VLOOKUP(Spreadsheet!AJ184,'Drop Downs'!$P$2:$R$16,2,FALSE),0)</f>
        <v>0</v>
      </c>
      <c r="O184" s="5">
        <f>IF(NOT(ISBLANK(Spreadsheet!AL184)),VLOOKUP(Spreadsheet!AL184,'Drop Downs'!$P$2:$R$16,3,FALSE), 0)</f>
        <v>0</v>
      </c>
      <c r="P184" s="5">
        <f>IF(NOT(ISBLANK(Spreadsheet!AL184)),VLOOKUP(Spreadsheet!AL184,'Drop Downs'!$P$2:$R$16,2,FALSE),0)</f>
        <v>0</v>
      </c>
      <c r="Q184" s="5">
        <f>IF(NOT(ISBLANK(Spreadsheet!AN184)),VLOOKUP(Spreadsheet!AN184,'Drop Downs'!$P$2:$R$16,3,FALSE),0)</f>
        <v>0</v>
      </c>
      <c r="R184" s="5">
        <f>IF(NOT(ISBLANK(Spreadsheet!AN184)),VLOOKUP(Spreadsheet!AN184,'Drop Downs'!$P$2:$R$16,2,FALSE),0)</f>
        <v>0</v>
      </c>
      <c r="S184" s="5" t="str">
        <f>IF(OR(M184&gt;K184,N184&gt;L184,O184&gt;K184, Q184&gt;K184,N184&gt;L184, P184&gt;L184, R184&gt;L184),"Member currently has a coverage election over what he/she needs.  Please add more dependents or adjust the coverage election.","")&amp;(IF(AND(NOT(ISBLANK(Spreadsheet!C184)),NOT(ISBLANK(Spreadsheet!D184)),ISBLANK(Spreadsheet!E184)),"Dependent lacks a relationship to member.Please select one from the drop-down.",""))</f>
        <v/>
      </c>
      <c r="T184" s="5" t="b">
        <f t="shared" si="12"/>
        <v>1</v>
      </c>
      <c r="U184" s="5" t="b">
        <f>OR(ISBLANK(Spreadsheet!C184),IF(NOT(ISBLANK(Spreadsheet!D184)),NOT(ISBLANK(Spreadsheet!E184)),TRUE))</f>
        <v>1</v>
      </c>
      <c r="V184" s="5" t="b">
        <f>OR(ISBLANK(Spreadsheet!C184), NOT(ISBLANK(Spreadsheet!I184)))</f>
        <v>1</v>
      </c>
      <c r="W184" s="5" t="b">
        <f>OR(ISBLANK(Spreadsheet!D184),NOT(ISBLANK(Spreadsheet!C184)))</f>
        <v>1</v>
      </c>
      <c r="X184" s="155" t="str">
        <f>REPT("0",MIN(FIND({1,2,3,4,5,6,7,8,9},Spreadsheet!C184&amp;"123456789"))-1)&amp;IF(ISBLANK(Spreadsheet!C184),"",SUMPRODUCT(MID(0&amp;Spreadsheet!C184,LARGE(INDEX(ISNUMBER(--MID(Spreadsheet!C184,ROW($1:$225),1))*
 ROW($1:$225),0),ROW($1:$225))+1,1)*10^ROW($1:$225)/10))</f>
        <v/>
      </c>
      <c r="Y184" s="5" t="b">
        <f>IF(NOT(ISBLANK(Spreadsheet!C184)),IF(AND(ISNUMBER(VALUE(Spreadsheet!C184)), LEN(Spreadsheet!C184)=9),TRUE,FALSE),TRUE)</f>
        <v>1</v>
      </c>
      <c r="Z184" s="155" t="str">
        <f>REPT("0",MIN(FIND({1,2,3,4,5,6,7,8,9},Spreadsheet!D184&amp;"123456789"))-1)&amp;IF(ISBLANK(Spreadsheet!D184),"",SUMPRODUCT(MID(0&amp;Spreadsheet!D184,LARGE(INDEX(ISNUMBER(--MID(Spreadsheet!D184,ROW($1:$225),1))*
 ROW($1:$225),0),ROW($1:$225))+1,1)*10^ROW($1:$225)/10))</f>
        <v/>
      </c>
      <c r="AA184" s="5" t="b">
        <f>IF(AND(NOT(ISBLANK(Spreadsheet!D184)),NOT(ISBLANK(Spreadsheet!C184))),IF(AND(ISNUMBER(VALUE(Spreadsheet!D184)), LEN(Spreadsheet!D184)=9),TRUE,FALSE),IF(AND(NOT(ISBLANK(Spreadsheet!D184)),ISBLANK(Spreadsheet!C184)),FALSE,TRUE))</f>
        <v>1</v>
      </c>
      <c r="AB184" s="5" t="b">
        <f>OR(ISBLANK(Spreadsheet!Y184),IF(NOT(ISBLANK(Spreadsheet!Y184)),LEN(Spreadsheet!Y184)=10,ISNUMBER(VALUE(Spreadsheet!Y184))))</f>
        <v>1</v>
      </c>
      <c r="AC184" s="5" t="b">
        <f>OR(ISBLANK(Spreadsheet!AI184), AND(NOT(ISBLANK(Spreadsheet!AJ184)), NOT(ISNUMBER(SEARCH("Waive",Spreadsheet!AJ184)))))</f>
        <v>1</v>
      </c>
      <c r="AD184" s="5" t="b">
        <f>OR(ISBLANK(Spreadsheet!AK184), AND(NOT(ISBLANK(Spreadsheet!AL184)), NOT(ISNUMBER(SEARCH("Waive",Spreadsheet!AL184)))))</f>
        <v>1</v>
      </c>
      <c r="AE184" s="5" t="b">
        <f>OR(ISBLANK(Spreadsheet!AM184), AND(NOT(ISBLANK(Spreadsheet!AN184)), NOT(ISNUMBER(SEARCH("Waive", Spreadsheet!AN184)))))</f>
        <v>1</v>
      </c>
      <c r="AF184" s="5" t="b">
        <f>OR(ISBLANK(Spreadsheet!C184), NOT(ISBLANK(Spreadsheet!D184)),NOT(ISBLANK(Spreadsheet!L184)))</f>
        <v>1</v>
      </c>
      <c r="AG184" s="5" t="b">
        <f>IF(AND(NOT(ISBLANK(Spreadsheet!C184)), NOT(ISBLANK(Spreadsheet!D184)),Spreadsheet!C184&lt;&gt;Spreadsheet!D184),IF(ISERROR(VLOOKUP(Spreadsheet!C184, Spreadsheet!$C$6:'Spreadsheet'!$C183,1,FALSE)), FALSE, TRUE),TRUE)</f>
        <v>1</v>
      </c>
      <c r="AH184" s="5" t="b">
        <f>Spreadsheet!$B$2=Spreadsheet!AD184</f>
        <v>1</v>
      </c>
      <c r="AI184" s="5" t="b">
        <f>IF(ISBLANK(Spreadsheet!G184),TRUE,IF(OR(LEN(Spreadsheet!G184)&gt;1,ISNUMBER(VALUE(Spreadsheet!G184))),FALSE,TRUE))</f>
        <v>1</v>
      </c>
      <c r="AJ184" s="5" t="b">
        <f>OR(ISBLANK(Spreadsheet!C184), NOT(ISBLANK(Spreadsheet!B184)), NOT(ISBLANK(Spreadsheet!D184)))</f>
        <v>1</v>
      </c>
      <c r="AK184" s="5" t="b">
        <f t="array" ref="AK184">IF(OR(AND(ISBLANK(Spreadsheet!E184),ISBLANK(Spreadsheet!D184),NOT(ISBLANK(Spreadsheet!C184))),AND(ISBLANK(Spreadsheet!E184),ISBLANK(Spreadsheet!D184),ISBLANK(Spreadsheet!C184))),TRUE,ISNUMBER(MATCH(TRUE,EXACT(Spreadsheet!E184,Relationships),0)))</f>
        <v>1</v>
      </c>
      <c r="AL184" s="5" t="b">
        <f>IF(NOT(ISBLANK(Spreadsheet!C184)),IF(OR(ISBLANK(Spreadsheet!F184),LEN(Spreadsheet!F184)&gt;40),FALSE,TRUE),TRUE)</f>
        <v>1</v>
      </c>
      <c r="AM184" s="5" t="b">
        <f>IF(NOT(ISBLANK(Spreadsheet!C184)),IF(OR(ISBLANK(Spreadsheet!H184),LEN(Spreadsheet!H184)&gt;40),FALSE,TRUE),TRUE)</f>
        <v>1</v>
      </c>
      <c r="AN184" s="5" t="b">
        <f t="array" ref="AN184">IF(ISBLANK(Spreadsheet!I184),TRUE,ISNUMBER(MATCH(TRUE,EXACT(Spreadsheet!I184,GenderValues),0)))</f>
        <v>1</v>
      </c>
      <c r="AO184" s="5" t="b">
        <f ca="1">IF(ISERROR(DATEVALUE(TEXT(Spreadsheet!J184,"mm/dd/yyyy")) &gt; TODAY()),IF(AND(ISBLANK(Spreadsheet!J184),ISBLANK(Spreadsheet!C184)),TRUE,FALSE),IF(DATEVALUE(TEXT(Spreadsheet!J184,"mm/dd/yyyy")) &gt; TODAY(),FALSE,TRUE))</f>
        <v>1</v>
      </c>
      <c r="AP184" s="5" t="b">
        <f>OR(ISBLANK(Spreadsheet!K184),LEN(Spreadsheet!K184)&lt;=100)</f>
        <v>1</v>
      </c>
      <c r="AQ184" s="5" t="b">
        <f t="array" ref="AQ184">IF(OR(AND(ISBLANK(Spreadsheet!L184),ISBLANK(Spreadsheet!C184)),AND(NOT(ISBLANK(Spreadsheet!C184)),NOT(ISBLANK(Spreadsheet!D184)))),TRUE,ISNUMBER(MATCH(TRUE,EXACT(Spreadsheet!L184,MaritalStatus),0)))</f>
        <v>1</v>
      </c>
      <c r="AR184" s="5" t="b">
        <f ca="1">IF(ISERROR(DATEVALUE(TEXT(Spreadsheet!M184,"mm/dd/yyyy")) &gt; TODAY()),IF(ISBLANK(Spreadsheet!M184),TRUE,FALSE),IF(DATEVALUE(TEXT(Spreadsheet!M184,"mm/dd/yyyy")) &gt; TODAY(),FALSE,TRUE))</f>
        <v>1</v>
      </c>
      <c r="AS184" s="5" t="b">
        <f>OR(ISBLANK(Spreadsheet!N184),LEN(Spreadsheet!N184)&lt;=100)</f>
        <v>1</v>
      </c>
      <c r="AT184" s="5" t="b">
        <f>OR(ISBLANK(Spreadsheet!O184),UPPER(Spreadsheet!O184)="YES")</f>
        <v>1</v>
      </c>
      <c r="AU184" s="5" t="b">
        <f>OR(ISBLANK(Spreadsheet!P184),UPPER(Spreadsheet!P184)="YES")</f>
        <v>1</v>
      </c>
      <c r="AV184" s="5" t="b">
        <f t="array" ref="AV184">IF(ISBLANK(Spreadsheet!Q184),TRUE,ISNUMBER(MATCH(TRUE,EXACT(Spreadsheet!Q184,OnGroupsPriorIns),0)))</f>
        <v>1</v>
      </c>
      <c r="AW184" s="5" t="b">
        <f>OR(ISBLANK(Spreadsheet!R184),UPPER(Spreadsheet!R184)="YES")</f>
        <v>1</v>
      </c>
      <c r="AX184" s="5" t="b">
        <f>OR(ISBLANK(Spreadsheet!S184),UPPER(Spreadsheet!S184)="YES")</f>
        <v>1</v>
      </c>
      <c r="AY184" s="5" t="b">
        <f>OR(AND(ISBLANK(Spreadsheet!C184),LEN(Spreadsheet!T184)=0),AND(NOT(ISBLANK(Spreadsheet!C184)),LEN(Spreadsheet!T184)&gt;0,LEN(Spreadsheet!T184)&lt;=50))</f>
        <v>1</v>
      </c>
      <c r="AZ184" s="5" t="b">
        <f>OR(LEN(Spreadsheet!U184)=0,AND(LEN(Spreadsheet!U184)&gt;0,LEN(Spreadsheet!U184)&lt;=50))</f>
        <v>1</v>
      </c>
      <c r="BA184" s="5" t="b">
        <f>OR(AND(ISBLANK(Spreadsheet!C184),LEN(Spreadsheet!V184)=0),AND(NOT(ISBLANK(Spreadsheet!C184)),LEN(Spreadsheet!V184)&gt;0,LEN(Spreadsheet!V184)&lt;=50))</f>
        <v>1</v>
      </c>
      <c r="BB184" s="5" t="b">
        <f t="array" ref="BB184">IF(AND(ISBLANK(Spreadsheet!C184),LEN(Spreadsheet!W184)=0),TRUE,ISNUMBER(MATCH(TRUE,EXACT(Spreadsheet!W184,States),0)))</f>
        <v>1</v>
      </c>
      <c r="BC184" s="5" t="b">
        <f>OR(AND(ISBLANK(Spreadsheet!C184),LEN(Spreadsheet!X184)=0),AND(NOT(ISBLANK(Spreadsheet!C184)),LEN(Spreadsheet!X184)&gt;0,LEN(Spreadsheet!X184)=5,ISNUMBER(VALUE(Spreadsheet!X184))))</f>
        <v>1</v>
      </c>
      <c r="BD184" s="5" t="b">
        <f>OR(ISBLANK(Spreadsheet!Z184),LEN(Spreadsheet!Z184)&lt;=50)</f>
        <v>1</v>
      </c>
      <c r="BE184" s="5" t="b">
        <f>ISBLANK(Spreadsheet!AA184)</f>
        <v>1</v>
      </c>
      <c r="BF184" s="5" t="b">
        <f>ISBLANK(Spreadsheet!AB184)</f>
        <v>1</v>
      </c>
      <c r="BG184" s="5" t="b">
        <f>IF(ISERROR(DATEVALUE(TEXT(Spreadsheet!AC184,"mm/dd/yyyy")) &gt; DATEVALUE(TEXT(Spreadsheet!J184,"mm/dd/yyyy"))),IF(OR(AND(ISBLANK(Spreadsheet!AC184),ISBLANK(Spreadsheet!C184)),AND(NOT(ISBLANK(Spreadsheet!C184)),ISBLANK(Spreadsheet!AC184),NOT(ISBLANK(Spreadsheet!D184)))),TRUE,FALSE),IF(DATEVALUE(TEXT(Spreadsheet!AC184,"mm/dd/yyyy")) &gt; DATEVALUE(TEXT(Spreadsheet!J184,"mm/dd/yyyy")),TRUE,FALSE))</f>
        <v>1</v>
      </c>
      <c r="BH184" s="5" t="b">
        <f>OR(AND(ISBLANK(Spreadsheet!C184),ISBLANK(Spreadsheet!AE184)),AND(NOT(ISBLANK(Spreadsheet!C184)),NOT(ISBLANK(Spreadsheet!D184)),ISBLANK(Spreadsheet!AE184)),AND(NOT(ISBLANK(Spreadsheet!C184)),ISBLANK(Spreadsheet!D184),NOT(ISBLANK(Spreadsheet!AE184)),LEN(Spreadsheet!AE184)&lt;=100))</f>
        <v>1</v>
      </c>
      <c r="BI184" s="5" t="b">
        <f t="array" ref="BI184">IF(ISBLANK(Spreadsheet!AF184),TRUE,ISNUMBER(MATCH(TRUE,EXACT(Spreadsheet!AF184,CobraShortReasons),0)))</f>
        <v>1</v>
      </c>
      <c r="BJ184" s="5" t="b">
        <f ca="1">IF(ISERROR(DATEVALUE(TEXT(Spreadsheet!AG184,"mm/dd/yyyy")) &gt; TODAY()),IF(ISBLANK(Spreadsheet!AG184),TRUE,FALSE),IF(DATEVALUE(TEXT(Spreadsheet!AG184,"mm/dd/yyyy")) &gt; TODAY(),FALSE,TRUE))</f>
        <v>1</v>
      </c>
      <c r="BK184" s="5" t="b">
        <f>OR(ISBLANK(Spreadsheet!AH184),LEN(Spreadsheet!AH184)&lt;=25)</f>
        <v>1</v>
      </c>
      <c r="BL184" s="5" t="b">
        <f t="array" aca="1" ref="BL184" ca="1">IF(ISBLANK(Spreadsheet!AI184),TRUE,ISNUMBER(MATCH(TRUE,EXACT(Spreadsheet!AI184,INDIRECT(Spreadsheet!$D$2)),0)))</f>
        <v>1</v>
      </c>
      <c r="BM184" s="5" t="b">
        <f t="array" aca="1" ref="BM184" ca="1">IF(ISBLANK(Spreadsheet!AJ184),TRUE,ISNUMBER(MATCH(TRUE,EXACT(Spreadsheet!AJ184,INDIRECT(Spreadsheet!BJ184)),0)))</f>
        <v>1</v>
      </c>
      <c r="BN184" s="5" t="b">
        <f t="array" ref="BN184">IF(ISBLANK(Spreadsheet!AK184),TRUE,ISNUMBER(MATCH(TRUE,EXACT(Spreadsheet!AK184,DentalPlans),0)))</f>
        <v>1</v>
      </c>
      <c r="BO184" s="5" t="b">
        <f t="array" aca="1" ref="BO184" ca="1">IF(ISBLANK(Spreadsheet!AL184),TRUE,ISNUMBER(MATCH(TRUE,EXACT(Spreadsheet!AL184,INDIRECT(Spreadsheet!BK184)),0)))</f>
        <v>1</v>
      </c>
      <c r="BP184" s="5" t="b">
        <f t="array" ref="BP184">IF(ISBLANK(Spreadsheet!AM184),TRUE,ISNUMBER(MATCH(TRUE,EXACT(Spreadsheet!AM184,VisionPlans),0)))</f>
        <v>1</v>
      </c>
      <c r="BQ184" s="5" t="b">
        <f t="array" aca="1" ref="BQ184" ca="1">IF(ISBLANK(Spreadsheet!AN184),TRUE,ISNUMBER(MATCH(TRUE,EXACT(Spreadsheet!AN184,INDIRECT(Spreadsheet!BL184)),0)))</f>
        <v>1</v>
      </c>
      <c r="BR184" s="5" t="b">
        <f t="array" ref="BR184">IF(ISBLANK(Spreadsheet!AO184),TRUE,ISNUMBER(MATCH(TRUE,EXACT(Spreadsheet!AO184,LifeBenefitClasses),0)))</f>
        <v>1</v>
      </c>
      <c r="BS184" s="5" t="b">
        <f>IF(OR(ISBLANK(Spreadsheet!AO184), Spreadsheet!AO184="Waive"),IF(ISBLANK(Spreadsheet!AP184),TRUE,FALSE),IF(OR(AND(NOT(ISBLANK(Spreadsheet!AO184)),ISBLANK(Spreadsheet!AP184)),NOT(ISNUMBER(VALUE(Spreadsheet!AP184)))),FALSE,IF(OR(AND(Spreadsheet!AP184&lt;6,MOD(Spreadsheet!AP184*10,5)=0), MOD(Spreadsheet!AP184,5000)=0),TRUE,FALSE)))</f>
        <v>1</v>
      </c>
      <c r="BT184" s="5" t="b">
        <f t="array" ref="BT184">IF(ISBLANK(Spreadsheet!AQ184),TRUE,ISNUMBER(MATCH(TRUE,EXACT(Spreadsheet!AQ184,EnrollWaive),0)))</f>
        <v>1</v>
      </c>
      <c r="BU184" s="5" t="b">
        <f t="array" ref="BU184">IF(ISBLANK(Spreadsheet!AR184),TRUE,ISNUMBER(MATCH(TRUE,EXACT(Spreadsheet!AR184,LifeBenefitClasses),0)))</f>
        <v>1</v>
      </c>
      <c r="BV184" s="5" t="b">
        <f>IF(OR(ISBLANK(Spreadsheet!AR184), Spreadsheet!AR184="Waive"),IF(ISBLANK(Spreadsheet!AS184),TRUE,FALSE),IF(OR(AND(NOT(ISBLANK(Spreadsheet!AR184)),ISBLANK(Spreadsheet!AS184)),NOT(ISNUMBER(VALUE(Spreadsheet!AS184)))),FALSE,IF(OR(AND(Spreadsheet!AS184&lt;6,MOD(Spreadsheet!AS184*10,5)=0), MOD(Spreadsheet!AS184,10000)=0),TRUE,FALSE)))</f>
        <v>1</v>
      </c>
      <c r="BW184" s="5" t="b">
        <f t="array" ref="BW184">IF(ISBLANK(Spreadsheet!AT184),TRUE,ISNUMBER(MATCH(TRUE,EXACT(Spreadsheet!AT184,LifeBenefitClasses),0)))</f>
        <v>1</v>
      </c>
      <c r="BX184" s="5" t="b">
        <f>IF(OR(ISBLANK(Spreadsheet!AT184), Spreadsheet!AT184="Waive"),IF(ISBLANK(Spreadsheet!AU184),TRUE,FALSE),IF(OR(AND(NOT(ISBLANK(Spreadsheet!AT184)),ISBLANK(Spreadsheet!AU184)),NOT(ISNUMBER(VALUE(Spreadsheet!AU184)))),FALSE,IF(AND(NOT(OR(ISBLANK(Spreadsheet!AT184),Spreadsheet!AT184="Waive")),NOT(OR(ISBLANK(Spreadsheet!AR184),Spreadsheet!AR184="Waive")),MOD(Spreadsheet!AU184,5000)=0, Spreadsheet!AU184&lt;=(Spreadsheet!AS184*0.5)),TRUE,FALSE)))</f>
        <v>1</v>
      </c>
      <c r="BY184" s="5" t="b">
        <f t="array" ref="BY184">IF(ISBLANK(Spreadsheet!AV184),TRUE,ISNUMBER(MATCH(TRUE,EXACT(Spreadsheet!AV184,EnrollWaive),0)))</f>
        <v>1</v>
      </c>
      <c r="BZ184" s="5" t="b">
        <f t="array" ref="BZ184">IF(ISBLANK(Spreadsheet!AW184),TRUE,ISNUMBER(MATCH(TRUE,EXACT(Spreadsheet!AW184,LifeBenefitClasses),0)))</f>
        <v>1</v>
      </c>
      <c r="CA184" s="5" t="b">
        <f t="array" ref="CA184">IF(ISBLANK(Spreadsheet!AX184),TRUE,ISNUMBER(MATCH(TRUE,EXACT(Spreadsheet!AX184,LifeBenefitClasses),0)))</f>
        <v>1</v>
      </c>
      <c r="CB184" s="5" t="b">
        <f t="array" ref="CB184">IF(ISBLANK(Spreadsheet!AY184),TRUE,ISNUMBER(MATCH(TRUE,EXACT(Spreadsheet!AY184,LifeBenefitClasses),0)))</f>
        <v>1</v>
      </c>
      <c r="CC184" s="5" t="b">
        <f t="array" ref="CC184">IF(ISBLANK(Spreadsheet!AZ184),TRUE,ISNUMBER(MATCH(TRUE,EXACT(Spreadsheet!AZ184,LifeBenefitClasses),0)))</f>
        <v>1</v>
      </c>
      <c r="CD184" s="5" t="b">
        <f t="array" ref="CD184">IF(ISBLANK(Spreadsheet!BA184),TRUE,ISNUMBER(MATCH(TRUE,EXACT(Spreadsheet!BA184,LifeBenefitClasses),0)))</f>
        <v>1</v>
      </c>
      <c r="CE184" s="5" t="b">
        <f>IF(OR(ISBLANK(Spreadsheet!BA184), Spreadsheet!BA184="Waive"),IF(ISBLANK(Spreadsheet!BB184),TRUE,FALSE),IF(OR(AND(NOT(ISBLANK(Spreadsheet!BA184)),ISBLANK(Spreadsheet!BB184)),NOT(ISNUMBER(VALUE(Spreadsheet!BB184))),ISBLANK(Spreadsheet!BC184),NOT(ISNUMBER(VALUE(Spreadsheet!BC184)))),FALSE,IF(AND(Spreadsheet!BB184&gt;=50000,Spreadsheet!BB184&lt;=250000,MOD(Spreadsheet!BB184,10000)=0,Spreadsheet!BB184&lt;=(10*Spreadsheet!BC184)),TRUE,FALSE)))</f>
        <v>1</v>
      </c>
      <c r="CF184" s="5" t="b">
        <f>IF(NOT(ISBLANK(Spreadsheet!BC184)),AND(ISNUMBER(VALUE(Spreadsheet!BC184)),Spreadsheet!BC184&gt;0),AND(OR(ISBLANK(Spreadsheet!AO184),Spreadsheet!AO184="Waive",AND(NOT(OR(ISBLANK(Spreadsheet!AO184),Spreadsheet!AO184="Waive")),Spreadsheet!AP184&gt;=6)),OR(ISBLANK(Spreadsheet!AR184),AND(NOT(OR(ISBLANK(Spreadsheet!AR184),Spreadsheet!AR184="Waive")),Spreadsheet!AS184&gt;=6)),OR(ISBLANK(Spreadsheet!AW184)),OR(ISBLANK(Spreadsheet!AX184)),OR(ISBLANK(Spreadsheet!AY184)),OR(ISBLANK(Spreadsheet!AZ184)),OR(ISBLANK(Spreadsheet!BA184),Spreadsheet!BA184="Waive")))</f>
        <v>1</v>
      </c>
      <c r="CG184" s="5" t="b">
        <f t="shared" ca="1" si="13"/>
        <v>1</v>
      </c>
    </row>
    <row r="185" spans="8:85" x14ac:dyDescent="0.3">
      <c r="H185" s="5">
        <f t="shared" ca="1" si="10"/>
        <v>2</v>
      </c>
      <c r="I185" s="5" t="str">
        <f t="shared" ca="1" si="11"/>
        <v/>
      </c>
      <c r="J185" s="5" t="str">
        <f>IF(AND(NOT(ISBLANK(Spreadsheet!C185)),ISBLANK(Spreadsheet!D185)),Spreadsheet!F185&amp;" "&amp;Spreadsheet!H185,"")</f>
        <v/>
      </c>
      <c r="K185" s="5">
        <f>IF(AND(NOT(ISBLANK(Spreadsheet!C185)),ISBLANK(Spreadsheet!D185)),COUNTIFS(Spreadsheet!E186:E$786,"=Child",Spreadsheet!C186:C$786, "="&amp;Spreadsheet!C185) + COUNTIFS(Spreadsheet!E186:E$786,"=Step-child",Spreadsheet!C186:C$786, "="&amp;Spreadsheet!C185),0)</f>
        <v>0</v>
      </c>
      <c r="L185" s="5">
        <f>IF(NOT(ISBLANK(J185)),COUNTIFS(Spreadsheet!E186:E$786,"=Wife",Spreadsheet!C186:C$786, "="&amp;Spreadsheet!C185) + COUNTIFS(Spreadsheet!E186:E$786,"=Husband",Spreadsheet!C186:C$786, "="&amp;Spreadsheet!C185),0)</f>
        <v>0</v>
      </c>
      <c r="M185" s="5">
        <f>IF(NOT(ISBLANK(Spreadsheet!AJ185)),VLOOKUP(Spreadsheet!AJ185,'Drop Downs'!$P$2:$R$16,3,FALSE),0)</f>
        <v>0</v>
      </c>
      <c r="N185" s="5">
        <f>IF(NOT(ISBLANK(Spreadsheet!AJ185)), VLOOKUP(Spreadsheet!AJ185,'Drop Downs'!$P$2:$R$16,2,FALSE),0)</f>
        <v>0</v>
      </c>
      <c r="O185" s="5">
        <f>IF(NOT(ISBLANK(Spreadsheet!AL185)),VLOOKUP(Spreadsheet!AL185,'Drop Downs'!$P$2:$R$16,3,FALSE), 0)</f>
        <v>0</v>
      </c>
      <c r="P185" s="5">
        <f>IF(NOT(ISBLANK(Spreadsheet!AL185)),VLOOKUP(Spreadsheet!AL185,'Drop Downs'!$P$2:$R$16,2,FALSE),0)</f>
        <v>0</v>
      </c>
      <c r="Q185" s="5">
        <f>IF(NOT(ISBLANK(Spreadsheet!AN185)),VLOOKUP(Spreadsheet!AN185,'Drop Downs'!$P$2:$R$16,3,FALSE),0)</f>
        <v>0</v>
      </c>
      <c r="R185" s="5">
        <f>IF(NOT(ISBLANK(Spreadsheet!AN185)),VLOOKUP(Spreadsheet!AN185,'Drop Downs'!$P$2:$R$16,2,FALSE),0)</f>
        <v>0</v>
      </c>
      <c r="S185" s="5" t="str">
        <f>IF(OR(M185&gt;K185,N185&gt;L185,O185&gt;K185, Q185&gt;K185,N185&gt;L185, P185&gt;L185, R185&gt;L185),"Member currently has a coverage election over what he/she needs.  Please add more dependents or adjust the coverage election.","")&amp;(IF(AND(NOT(ISBLANK(Spreadsheet!C185)),NOT(ISBLANK(Spreadsheet!D185)),ISBLANK(Spreadsheet!E185)),"Dependent lacks a relationship to member.Please select one from the drop-down.",""))</f>
        <v/>
      </c>
      <c r="T185" s="5" t="b">
        <f t="shared" si="12"/>
        <v>1</v>
      </c>
      <c r="U185" s="5" t="b">
        <f>OR(ISBLANK(Spreadsheet!C185),IF(NOT(ISBLANK(Spreadsheet!D185)),NOT(ISBLANK(Spreadsheet!E185)),TRUE))</f>
        <v>1</v>
      </c>
      <c r="V185" s="5" t="b">
        <f>OR(ISBLANK(Spreadsheet!C185), NOT(ISBLANK(Spreadsheet!I185)))</f>
        <v>1</v>
      </c>
      <c r="W185" s="5" t="b">
        <f>OR(ISBLANK(Spreadsheet!D185),NOT(ISBLANK(Spreadsheet!C185)))</f>
        <v>1</v>
      </c>
      <c r="X185" s="155" t="str">
        <f>REPT("0",MIN(FIND({1,2,3,4,5,6,7,8,9},Spreadsheet!C185&amp;"123456789"))-1)&amp;IF(ISBLANK(Spreadsheet!C185),"",SUMPRODUCT(MID(0&amp;Spreadsheet!C185,LARGE(INDEX(ISNUMBER(--MID(Spreadsheet!C185,ROW($1:$225),1))*
 ROW($1:$225),0),ROW($1:$225))+1,1)*10^ROW($1:$225)/10))</f>
        <v/>
      </c>
      <c r="Y185" s="5" t="b">
        <f>IF(NOT(ISBLANK(Spreadsheet!C185)),IF(AND(ISNUMBER(VALUE(Spreadsheet!C185)), LEN(Spreadsheet!C185)=9),TRUE,FALSE),TRUE)</f>
        <v>1</v>
      </c>
      <c r="Z185" s="155" t="str">
        <f>REPT("0",MIN(FIND({1,2,3,4,5,6,7,8,9},Spreadsheet!D185&amp;"123456789"))-1)&amp;IF(ISBLANK(Spreadsheet!D185),"",SUMPRODUCT(MID(0&amp;Spreadsheet!D185,LARGE(INDEX(ISNUMBER(--MID(Spreadsheet!D185,ROW($1:$225),1))*
 ROW($1:$225),0),ROW($1:$225))+1,1)*10^ROW($1:$225)/10))</f>
        <v/>
      </c>
      <c r="AA185" s="5" t="b">
        <f>IF(AND(NOT(ISBLANK(Spreadsheet!D185)),NOT(ISBLANK(Spreadsheet!C185))),IF(AND(ISNUMBER(VALUE(Spreadsheet!D185)), LEN(Spreadsheet!D185)=9),TRUE,FALSE),IF(AND(NOT(ISBLANK(Spreadsheet!D185)),ISBLANK(Spreadsheet!C185)),FALSE,TRUE))</f>
        <v>1</v>
      </c>
      <c r="AB185" s="5" t="b">
        <f>OR(ISBLANK(Spreadsheet!Y185),IF(NOT(ISBLANK(Spreadsheet!Y185)),LEN(Spreadsheet!Y185)=10,ISNUMBER(VALUE(Spreadsheet!Y185))))</f>
        <v>1</v>
      </c>
      <c r="AC185" s="5" t="b">
        <f>OR(ISBLANK(Spreadsheet!AI185), AND(NOT(ISBLANK(Spreadsheet!AJ185)), NOT(ISNUMBER(SEARCH("Waive",Spreadsheet!AJ185)))))</f>
        <v>1</v>
      </c>
      <c r="AD185" s="5" t="b">
        <f>OR(ISBLANK(Spreadsheet!AK185), AND(NOT(ISBLANK(Spreadsheet!AL185)), NOT(ISNUMBER(SEARCH("Waive",Spreadsheet!AL185)))))</f>
        <v>1</v>
      </c>
      <c r="AE185" s="5" t="b">
        <f>OR(ISBLANK(Spreadsheet!AM185), AND(NOT(ISBLANK(Spreadsheet!AN185)), NOT(ISNUMBER(SEARCH("Waive", Spreadsheet!AN185)))))</f>
        <v>1</v>
      </c>
      <c r="AF185" s="5" t="b">
        <f>OR(ISBLANK(Spreadsheet!C185), NOT(ISBLANK(Spreadsheet!D185)),NOT(ISBLANK(Spreadsheet!L185)))</f>
        <v>1</v>
      </c>
      <c r="AG185" s="5" t="b">
        <f>IF(AND(NOT(ISBLANK(Spreadsheet!C185)), NOT(ISBLANK(Spreadsheet!D185)),Spreadsheet!C185&lt;&gt;Spreadsheet!D185),IF(ISERROR(VLOOKUP(Spreadsheet!C185, Spreadsheet!$C$6:'Spreadsheet'!$C184,1,FALSE)), FALSE, TRUE),TRUE)</f>
        <v>1</v>
      </c>
      <c r="AH185" s="5" t="b">
        <f>Spreadsheet!$B$2=Spreadsheet!AD185</f>
        <v>1</v>
      </c>
      <c r="AI185" s="5" t="b">
        <f>IF(ISBLANK(Spreadsheet!G185),TRUE,IF(OR(LEN(Spreadsheet!G185)&gt;1,ISNUMBER(VALUE(Spreadsheet!G185))),FALSE,TRUE))</f>
        <v>1</v>
      </c>
      <c r="AJ185" s="5" t="b">
        <f>OR(ISBLANK(Spreadsheet!C185), NOT(ISBLANK(Spreadsheet!B185)), NOT(ISBLANK(Spreadsheet!D185)))</f>
        <v>1</v>
      </c>
      <c r="AK185" s="5" t="b">
        <f t="array" ref="AK185">IF(OR(AND(ISBLANK(Spreadsheet!E185),ISBLANK(Spreadsheet!D185),NOT(ISBLANK(Spreadsheet!C185))),AND(ISBLANK(Spreadsheet!E185),ISBLANK(Spreadsheet!D185),ISBLANK(Spreadsheet!C185))),TRUE,ISNUMBER(MATCH(TRUE,EXACT(Spreadsheet!E185,Relationships),0)))</f>
        <v>1</v>
      </c>
      <c r="AL185" s="5" t="b">
        <f>IF(NOT(ISBLANK(Spreadsheet!C185)),IF(OR(ISBLANK(Spreadsheet!F185),LEN(Spreadsheet!F185)&gt;40),FALSE,TRUE),TRUE)</f>
        <v>1</v>
      </c>
      <c r="AM185" s="5" t="b">
        <f>IF(NOT(ISBLANK(Spreadsheet!C185)),IF(OR(ISBLANK(Spreadsheet!H185),LEN(Spreadsheet!H185)&gt;40),FALSE,TRUE),TRUE)</f>
        <v>1</v>
      </c>
      <c r="AN185" s="5" t="b">
        <f t="array" ref="AN185">IF(ISBLANK(Spreadsheet!I185),TRUE,ISNUMBER(MATCH(TRUE,EXACT(Spreadsheet!I185,GenderValues),0)))</f>
        <v>1</v>
      </c>
      <c r="AO185" s="5" t="b">
        <f ca="1">IF(ISERROR(DATEVALUE(TEXT(Spreadsheet!J185,"mm/dd/yyyy")) &gt; TODAY()),IF(AND(ISBLANK(Spreadsheet!J185),ISBLANK(Spreadsheet!C185)),TRUE,FALSE),IF(DATEVALUE(TEXT(Spreadsheet!J185,"mm/dd/yyyy")) &gt; TODAY(),FALSE,TRUE))</f>
        <v>1</v>
      </c>
      <c r="AP185" s="5" t="b">
        <f>OR(ISBLANK(Spreadsheet!K185),LEN(Spreadsheet!K185)&lt;=100)</f>
        <v>1</v>
      </c>
      <c r="AQ185" s="5" t="b">
        <f t="array" ref="AQ185">IF(OR(AND(ISBLANK(Spreadsheet!L185),ISBLANK(Spreadsheet!C185)),AND(NOT(ISBLANK(Spreadsheet!C185)),NOT(ISBLANK(Spreadsheet!D185)))),TRUE,ISNUMBER(MATCH(TRUE,EXACT(Spreadsheet!L185,MaritalStatus),0)))</f>
        <v>1</v>
      </c>
      <c r="AR185" s="5" t="b">
        <f ca="1">IF(ISERROR(DATEVALUE(TEXT(Spreadsheet!M185,"mm/dd/yyyy")) &gt; TODAY()),IF(ISBLANK(Spreadsheet!M185),TRUE,FALSE),IF(DATEVALUE(TEXT(Spreadsheet!M185,"mm/dd/yyyy")) &gt; TODAY(),FALSE,TRUE))</f>
        <v>1</v>
      </c>
      <c r="AS185" s="5" t="b">
        <f>OR(ISBLANK(Spreadsheet!N185),LEN(Spreadsheet!N185)&lt;=100)</f>
        <v>1</v>
      </c>
      <c r="AT185" s="5" t="b">
        <f>OR(ISBLANK(Spreadsheet!O185),UPPER(Spreadsheet!O185)="YES")</f>
        <v>1</v>
      </c>
      <c r="AU185" s="5" t="b">
        <f>OR(ISBLANK(Spreadsheet!P185),UPPER(Spreadsheet!P185)="YES")</f>
        <v>1</v>
      </c>
      <c r="AV185" s="5" t="b">
        <f t="array" ref="AV185">IF(ISBLANK(Spreadsheet!Q185),TRUE,ISNUMBER(MATCH(TRUE,EXACT(Spreadsheet!Q185,OnGroupsPriorIns),0)))</f>
        <v>1</v>
      </c>
      <c r="AW185" s="5" t="b">
        <f>OR(ISBLANK(Spreadsheet!R185),UPPER(Spreadsheet!R185)="YES")</f>
        <v>1</v>
      </c>
      <c r="AX185" s="5" t="b">
        <f>OR(ISBLANK(Spreadsheet!S185),UPPER(Spreadsheet!S185)="YES")</f>
        <v>1</v>
      </c>
      <c r="AY185" s="5" t="b">
        <f>OR(AND(ISBLANK(Spreadsheet!C185),LEN(Spreadsheet!T185)=0),AND(NOT(ISBLANK(Spreadsheet!C185)),LEN(Spreadsheet!T185)&gt;0,LEN(Spreadsheet!T185)&lt;=50))</f>
        <v>1</v>
      </c>
      <c r="AZ185" s="5" t="b">
        <f>OR(LEN(Spreadsheet!U185)=0,AND(LEN(Spreadsheet!U185)&gt;0,LEN(Spreadsheet!U185)&lt;=50))</f>
        <v>1</v>
      </c>
      <c r="BA185" s="5" t="b">
        <f>OR(AND(ISBLANK(Spreadsheet!C185),LEN(Spreadsheet!V185)=0),AND(NOT(ISBLANK(Spreadsheet!C185)),LEN(Spreadsheet!V185)&gt;0,LEN(Spreadsheet!V185)&lt;=50))</f>
        <v>1</v>
      </c>
      <c r="BB185" s="5" t="b">
        <f t="array" ref="BB185">IF(AND(ISBLANK(Spreadsheet!C185),LEN(Spreadsheet!W185)=0),TRUE,ISNUMBER(MATCH(TRUE,EXACT(Spreadsheet!W185,States),0)))</f>
        <v>1</v>
      </c>
      <c r="BC185" s="5" t="b">
        <f>OR(AND(ISBLANK(Spreadsheet!C185),LEN(Spreadsheet!X185)=0),AND(NOT(ISBLANK(Spreadsheet!C185)),LEN(Spreadsheet!X185)&gt;0,LEN(Spreadsheet!X185)=5,ISNUMBER(VALUE(Spreadsheet!X185))))</f>
        <v>1</v>
      </c>
      <c r="BD185" s="5" t="b">
        <f>OR(ISBLANK(Spreadsheet!Z185),LEN(Spreadsheet!Z185)&lt;=50)</f>
        <v>1</v>
      </c>
      <c r="BE185" s="5" t="b">
        <f>ISBLANK(Spreadsheet!AA185)</f>
        <v>1</v>
      </c>
      <c r="BF185" s="5" t="b">
        <f>ISBLANK(Spreadsheet!AB185)</f>
        <v>1</v>
      </c>
      <c r="BG185" s="5" t="b">
        <f>IF(ISERROR(DATEVALUE(TEXT(Spreadsheet!AC185,"mm/dd/yyyy")) &gt; DATEVALUE(TEXT(Spreadsheet!J185,"mm/dd/yyyy"))),IF(OR(AND(ISBLANK(Spreadsheet!AC185),ISBLANK(Spreadsheet!C185)),AND(NOT(ISBLANK(Spreadsheet!C185)),ISBLANK(Spreadsheet!AC185),NOT(ISBLANK(Spreadsheet!D185)))),TRUE,FALSE),IF(DATEVALUE(TEXT(Spreadsheet!AC185,"mm/dd/yyyy")) &gt; DATEVALUE(TEXT(Spreadsheet!J185,"mm/dd/yyyy")),TRUE,FALSE))</f>
        <v>1</v>
      </c>
      <c r="BH185" s="5" t="b">
        <f>OR(AND(ISBLANK(Spreadsheet!C185),ISBLANK(Spreadsheet!AE185)),AND(NOT(ISBLANK(Spreadsheet!C185)),NOT(ISBLANK(Spreadsheet!D185)),ISBLANK(Spreadsheet!AE185)),AND(NOT(ISBLANK(Spreadsheet!C185)),ISBLANK(Spreadsheet!D185),NOT(ISBLANK(Spreadsheet!AE185)),LEN(Spreadsheet!AE185)&lt;=100))</f>
        <v>1</v>
      </c>
      <c r="BI185" s="5" t="b">
        <f t="array" ref="BI185">IF(ISBLANK(Spreadsheet!AF185),TRUE,ISNUMBER(MATCH(TRUE,EXACT(Spreadsheet!AF185,CobraShortReasons),0)))</f>
        <v>1</v>
      </c>
      <c r="BJ185" s="5" t="b">
        <f ca="1">IF(ISERROR(DATEVALUE(TEXT(Spreadsheet!AG185,"mm/dd/yyyy")) &gt; TODAY()),IF(ISBLANK(Spreadsheet!AG185),TRUE,FALSE),IF(DATEVALUE(TEXT(Spreadsheet!AG185,"mm/dd/yyyy")) &gt; TODAY(),FALSE,TRUE))</f>
        <v>1</v>
      </c>
      <c r="BK185" s="5" t="b">
        <f>OR(ISBLANK(Spreadsheet!AH185),LEN(Spreadsheet!AH185)&lt;=25)</f>
        <v>1</v>
      </c>
      <c r="BL185" s="5" t="b">
        <f t="array" aca="1" ref="BL185" ca="1">IF(ISBLANK(Spreadsheet!AI185),TRUE,ISNUMBER(MATCH(TRUE,EXACT(Spreadsheet!AI185,INDIRECT(Spreadsheet!$D$2)),0)))</f>
        <v>1</v>
      </c>
      <c r="BM185" s="5" t="b">
        <f t="array" aca="1" ref="BM185" ca="1">IF(ISBLANK(Spreadsheet!AJ185),TRUE,ISNUMBER(MATCH(TRUE,EXACT(Spreadsheet!AJ185,INDIRECT(Spreadsheet!BJ185)),0)))</f>
        <v>1</v>
      </c>
      <c r="BN185" s="5" t="b">
        <f t="array" ref="BN185">IF(ISBLANK(Spreadsheet!AK185),TRUE,ISNUMBER(MATCH(TRUE,EXACT(Spreadsheet!AK185,DentalPlans),0)))</f>
        <v>1</v>
      </c>
      <c r="BO185" s="5" t="b">
        <f t="array" aca="1" ref="BO185" ca="1">IF(ISBLANK(Spreadsheet!AL185),TRUE,ISNUMBER(MATCH(TRUE,EXACT(Spreadsheet!AL185,INDIRECT(Spreadsheet!BK185)),0)))</f>
        <v>1</v>
      </c>
      <c r="BP185" s="5" t="b">
        <f t="array" ref="BP185">IF(ISBLANK(Spreadsheet!AM185),TRUE,ISNUMBER(MATCH(TRUE,EXACT(Spreadsheet!AM185,VisionPlans),0)))</f>
        <v>1</v>
      </c>
      <c r="BQ185" s="5" t="b">
        <f t="array" aca="1" ref="BQ185" ca="1">IF(ISBLANK(Spreadsheet!AN185),TRUE,ISNUMBER(MATCH(TRUE,EXACT(Spreadsheet!AN185,INDIRECT(Spreadsheet!BL185)),0)))</f>
        <v>1</v>
      </c>
      <c r="BR185" s="5" t="b">
        <f t="array" ref="BR185">IF(ISBLANK(Spreadsheet!AO185),TRUE,ISNUMBER(MATCH(TRUE,EXACT(Spreadsheet!AO185,LifeBenefitClasses),0)))</f>
        <v>1</v>
      </c>
      <c r="BS185" s="5" t="b">
        <f>IF(OR(ISBLANK(Spreadsheet!AO185), Spreadsheet!AO185="Waive"),IF(ISBLANK(Spreadsheet!AP185),TRUE,FALSE),IF(OR(AND(NOT(ISBLANK(Spreadsheet!AO185)),ISBLANK(Spreadsheet!AP185)),NOT(ISNUMBER(VALUE(Spreadsheet!AP185)))),FALSE,IF(OR(AND(Spreadsheet!AP185&lt;6,MOD(Spreadsheet!AP185*10,5)=0), MOD(Spreadsheet!AP185,5000)=0),TRUE,FALSE)))</f>
        <v>1</v>
      </c>
      <c r="BT185" s="5" t="b">
        <f t="array" ref="BT185">IF(ISBLANK(Spreadsheet!AQ185),TRUE,ISNUMBER(MATCH(TRUE,EXACT(Spreadsheet!AQ185,EnrollWaive),0)))</f>
        <v>1</v>
      </c>
      <c r="BU185" s="5" t="b">
        <f t="array" ref="BU185">IF(ISBLANK(Spreadsheet!AR185),TRUE,ISNUMBER(MATCH(TRUE,EXACT(Spreadsheet!AR185,LifeBenefitClasses),0)))</f>
        <v>1</v>
      </c>
      <c r="BV185" s="5" t="b">
        <f>IF(OR(ISBLANK(Spreadsheet!AR185), Spreadsheet!AR185="Waive"),IF(ISBLANK(Spreadsheet!AS185),TRUE,FALSE),IF(OR(AND(NOT(ISBLANK(Spreadsheet!AR185)),ISBLANK(Spreadsheet!AS185)),NOT(ISNUMBER(VALUE(Spreadsheet!AS185)))),FALSE,IF(OR(AND(Spreadsheet!AS185&lt;6,MOD(Spreadsheet!AS185*10,5)=0), MOD(Spreadsheet!AS185,10000)=0),TRUE,FALSE)))</f>
        <v>1</v>
      </c>
      <c r="BW185" s="5" t="b">
        <f t="array" ref="BW185">IF(ISBLANK(Spreadsheet!AT185),TRUE,ISNUMBER(MATCH(TRUE,EXACT(Spreadsheet!AT185,LifeBenefitClasses),0)))</f>
        <v>1</v>
      </c>
      <c r="BX185" s="5" t="b">
        <f>IF(OR(ISBLANK(Spreadsheet!AT185), Spreadsheet!AT185="Waive"),IF(ISBLANK(Spreadsheet!AU185),TRUE,FALSE),IF(OR(AND(NOT(ISBLANK(Spreadsheet!AT185)),ISBLANK(Spreadsheet!AU185)),NOT(ISNUMBER(VALUE(Spreadsheet!AU185)))),FALSE,IF(AND(NOT(OR(ISBLANK(Spreadsheet!AT185),Spreadsheet!AT185="Waive")),NOT(OR(ISBLANK(Spreadsheet!AR185),Spreadsheet!AR185="Waive")),MOD(Spreadsheet!AU185,5000)=0, Spreadsheet!AU185&lt;=(Spreadsheet!AS185*0.5)),TRUE,FALSE)))</f>
        <v>1</v>
      </c>
      <c r="BY185" s="5" t="b">
        <f t="array" ref="BY185">IF(ISBLANK(Spreadsheet!AV185),TRUE,ISNUMBER(MATCH(TRUE,EXACT(Spreadsheet!AV185,EnrollWaive),0)))</f>
        <v>1</v>
      </c>
      <c r="BZ185" s="5" t="b">
        <f t="array" ref="BZ185">IF(ISBLANK(Spreadsheet!AW185),TRUE,ISNUMBER(MATCH(TRUE,EXACT(Spreadsheet!AW185,LifeBenefitClasses),0)))</f>
        <v>1</v>
      </c>
      <c r="CA185" s="5" t="b">
        <f t="array" ref="CA185">IF(ISBLANK(Spreadsheet!AX185),TRUE,ISNUMBER(MATCH(TRUE,EXACT(Spreadsheet!AX185,LifeBenefitClasses),0)))</f>
        <v>1</v>
      </c>
      <c r="CB185" s="5" t="b">
        <f t="array" ref="CB185">IF(ISBLANK(Spreadsheet!AY185),TRUE,ISNUMBER(MATCH(TRUE,EXACT(Spreadsheet!AY185,LifeBenefitClasses),0)))</f>
        <v>1</v>
      </c>
      <c r="CC185" s="5" t="b">
        <f t="array" ref="CC185">IF(ISBLANK(Spreadsheet!AZ185),TRUE,ISNUMBER(MATCH(TRUE,EXACT(Spreadsheet!AZ185,LifeBenefitClasses),0)))</f>
        <v>1</v>
      </c>
      <c r="CD185" s="5" t="b">
        <f t="array" ref="CD185">IF(ISBLANK(Spreadsheet!BA185),TRUE,ISNUMBER(MATCH(TRUE,EXACT(Spreadsheet!BA185,LifeBenefitClasses),0)))</f>
        <v>1</v>
      </c>
      <c r="CE185" s="5" t="b">
        <f>IF(OR(ISBLANK(Spreadsheet!BA185), Spreadsheet!BA185="Waive"),IF(ISBLANK(Spreadsheet!BB185),TRUE,FALSE),IF(OR(AND(NOT(ISBLANK(Spreadsheet!BA185)),ISBLANK(Spreadsheet!BB185)),NOT(ISNUMBER(VALUE(Spreadsheet!BB185))),ISBLANK(Spreadsheet!BC185),NOT(ISNUMBER(VALUE(Spreadsheet!BC185)))),FALSE,IF(AND(Spreadsheet!BB185&gt;=50000,Spreadsheet!BB185&lt;=250000,MOD(Spreadsheet!BB185,10000)=0,Spreadsheet!BB185&lt;=(10*Spreadsheet!BC185)),TRUE,FALSE)))</f>
        <v>1</v>
      </c>
      <c r="CF185" s="5" t="b">
        <f>IF(NOT(ISBLANK(Spreadsheet!BC185)),AND(ISNUMBER(VALUE(Spreadsheet!BC185)),Spreadsheet!BC185&gt;0),AND(OR(ISBLANK(Spreadsheet!AO185),Spreadsheet!AO185="Waive",AND(NOT(OR(ISBLANK(Spreadsheet!AO185),Spreadsheet!AO185="Waive")),Spreadsheet!AP185&gt;=6)),OR(ISBLANK(Spreadsheet!AR185),AND(NOT(OR(ISBLANK(Spreadsheet!AR185),Spreadsheet!AR185="Waive")),Spreadsheet!AS185&gt;=6)),OR(ISBLANK(Spreadsheet!AW185)),OR(ISBLANK(Spreadsheet!AX185)),OR(ISBLANK(Spreadsheet!AY185)),OR(ISBLANK(Spreadsheet!AZ185)),OR(ISBLANK(Spreadsheet!BA185),Spreadsheet!BA185="Waive")))</f>
        <v>1</v>
      </c>
      <c r="CG185" s="5" t="b">
        <f t="shared" ca="1" si="13"/>
        <v>1</v>
      </c>
    </row>
    <row r="186" spans="8:85" x14ac:dyDescent="0.3">
      <c r="H186" s="5">
        <f t="shared" ca="1" si="10"/>
        <v>2</v>
      </c>
      <c r="I186" s="5" t="str">
        <f t="shared" ca="1" si="11"/>
        <v/>
      </c>
      <c r="J186" s="5" t="str">
        <f>IF(AND(NOT(ISBLANK(Spreadsheet!C186)),ISBLANK(Spreadsheet!D186)),Spreadsheet!F186&amp;" "&amp;Spreadsheet!H186,"")</f>
        <v/>
      </c>
      <c r="K186" s="5">
        <f>IF(AND(NOT(ISBLANK(Spreadsheet!C186)),ISBLANK(Spreadsheet!D186)),COUNTIFS(Spreadsheet!E187:E$786,"=Child",Spreadsheet!C187:C$786, "="&amp;Spreadsheet!C186) + COUNTIFS(Spreadsheet!E187:E$786,"=Step-child",Spreadsheet!C187:C$786, "="&amp;Spreadsheet!C186),0)</f>
        <v>0</v>
      </c>
      <c r="L186" s="5">
        <f>IF(NOT(ISBLANK(J186)),COUNTIFS(Spreadsheet!E187:E$786,"=Wife",Spreadsheet!C187:C$786, "="&amp;Spreadsheet!C186) + COUNTIFS(Spreadsheet!E187:E$786,"=Husband",Spreadsheet!C187:C$786, "="&amp;Spreadsheet!C186),0)</f>
        <v>0</v>
      </c>
      <c r="M186" s="5">
        <f>IF(NOT(ISBLANK(Spreadsheet!AJ186)),VLOOKUP(Spreadsheet!AJ186,'Drop Downs'!$P$2:$R$16,3,FALSE),0)</f>
        <v>0</v>
      </c>
      <c r="N186" s="5">
        <f>IF(NOT(ISBLANK(Spreadsheet!AJ186)), VLOOKUP(Spreadsheet!AJ186,'Drop Downs'!$P$2:$R$16,2,FALSE),0)</f>
        <v>0</v>
      </c>
      <c r="O186" s="5">
        <f>IF(NOT(ISBLANK(Spreadsheet!AL186)),VLOOKUP(Spreadsheet!AL186,'Drop Downs'!$P$2:$R$16,3,FALSE), 0)</f>
        <v>0</v>
      </c>
      <c r="P186" s="5">
        <f>IF(NOT(ISBLANK(Spreadsheet!AL186)),VLOOKUP(Spreadsheet!AL186,'Drop Downs'!$P$2:$R$16,2,FALSE),0)</f>
        <v>0</v>
      </c>
      <c r="Q186" s="5">
        <f>IF(NOT(ISBLANK(Spreadsheet!AN186)),VLOOKUP(Spreadsheet!AN186,'Drop Downs'!$P$2:$R$16,3,FALSE),0)</f>
        <v>0</v>
      </c>
      <c r="R186" s="5">
        <f>IF(NOT(ISBLANK(Spreadsheet!AN186)),VLOOKUP(Spreadsheet!AN186,'Drop Downs'!$P$2:$R$16,2,FALSE),0)</f>
        <v>0</v>
      </c>
      <c r="S186" s="5" t="str">
        <f>IF(OR(M186&gt;K186,N186&gt;L186,O186&gt;K186, Q186&gt;K186,N186&gt;L186, P186&gt;L186, R186&gt;L186),"Member currently has a coverage election over what he/she needs.  Please add more dependents or adjust the coverage election.","")&amp;(IF(AND(NOT(ISBLANK(Spreadsheet!C186)),NOT(ISBLANK(Spreadsheet!D186)),ISBLANK(Spreadsheet!E186)),"Dependent lacks a relationship to member.Please select one from the drop-down.",""))</f>
        <v/>
      </c>
      <c r="T186" s="5" t="b">
        <f t="shared" si="12"/>
        <v>1</v>
      </c>
      <c r="U186" s="5" t="b">
        <f>OR(ISBLANK(Spreadsheet!C186),IF(NOT(ISBLANK(Spreadsheet!D186)),NOT(ISBLANK(Spreadsheet!E186)),TRUE))</f>
        <v>1</v>
      </c>
      <c r="V186" s="5" t="b">
        <f>OR(ISBLANK(Spreadsheet!C186), NOT(ISBLANK(Spreadsheet!I186)))</f>
        <v>1</v>
      </c>
      <c r="W186" s="5" t="b">
        <f>OR(ISBLANK(Spreadsheet!D186),NOT(ISBLANK(Spreadsheet!C186)))</f>
        <v>1</v>
      </c>
      <c r="X186" s="155" t="str">
        <f>REPT("0",MIN(FIND({1,2,3,4,5,6,7,8,9},Spreadsheet!C186&amp;"123456789"))-1)&amp;IF(ISBLANK(Spreadsheet!C186),"",SUMPRODUCT(MID(0&amp;Spreadsheet!C186,LARGE(INDEX(ISNUMBER(--MID(Spreadsheet!C186,ROW($1:$225),1))*
 ROW($1:$225),0),ROW($1:$225))+1,1)*10^ROW($1:$225)/10))</f>
        <v/>
      </c>
      <c r="Y186" s="5" t="b">
        <f>IF(NOT(ISBLANK(Spreadsheet!C186)),IF(AND(ISNUMBER(VALUE(Spreadsheet!C186)), LEN(Spreadsheet!C186)=9),TRUE,FALSE),TRUE)</f>
        <v>1</v>
      </c>
      <c r="Z186" s="155" t="str">
        <f>REPT("0",MIN(FIND({1,2,3,4,5,6,7,8,9},Spreadsheet!D186&amp;"123456789"))-1)&amp;IF(ISBLANK(Spreadsheet!D186),"",SUMPRODUCT(MID(0&amp;Spreadsheet!D186,LARGE(INDEX(ISNUMBER(--MID(Spreadsheet!D186,ROW($1:$225),1))*
 ROW($1:$225),0),ROW($1:$225))+1,1)*10^ROW($1:$225)/10))</f>
        <v/>
      </c>
      <c r="AA186" s="5" t="b">
        <f>IF(AND(NOT(ISBLANK(Spreadsheet!D186)),NOT(ISBLANK(Spreadsheet!C186))),IF(AND(ISNUMBER(VALUE(Spreadsheet!D186)), LEN(Spreadsheet!D186)=9),TRUE,FALSE),IF(AND(NOT(ISBLANK(Spreadsheet!D186)),ISBLANK(Spreadsheet!C186)),FALSE,TRUE))</f>
        <v>1</v>
      </c>
      <c r="AB186" s="5" t="b">
        <f>OR(ISBLANK(Spreadsheet!Y186),IF(NOT(ISBLANK(Spreadsheet!Y186)),LEN(Spreadsheet!Y186)=10,ISNUMBER(VALUE(Spreadsheet!Y186))))</f>
        <v>1</v>
      </c>
      <c r="AC186" s="5" t="b">
        <f>OR(ISBLANK(Spreadsheet!AI186), AND(NOT(ISBLANK(Spreadsheet!AJ186)), NOT(ISNUMBER(SEARCH("Waive",Spreadsheet!AJ186)))))</f>
        <v>1</v>
      </c>
      <c r="AD186" s="5" t="b">
        <f>OR(ISBLANK(Spreadsheet!AK186), AND(NOT(ISBLANK(Spreadsheet!AL186)), NOT(ISNUMBER(SEARCH("Waive",Spreadsheet!AL186)))))</f>
        <v>1</v>
      </c>
      <c r="AE186" s="5" t="b">
        <f>OR(ISBLANK(Spreadsheet!AM186), AND(NOT(ISBLANK(Spreadsheet!AN186)), NOT(ISNUMBER(SEARCH("Waive", Spreadsheet!AN186)))))</f>
        <v>1</v>
      </c>
      <c r="AF186" s="5" t="b">
        <f>OR(ISBLANK(Spreadsheet!C186), NOT(ISBLANK(Spreadsheet!D186)),NOT(ISBLANK(Spreadsheet!L186)))</f>
        <v>1</v>
      </c>
      <c r="AG186" s="5" t="b">
        <f>IF(AND(NOT(ISBLANK(Spreadsheet!C186)), NOT(ISBLANK(Spreadsheet!D186)),Spreadsheet!C186&lt;&gt;Spreadsheet!D186),IF(ISERROR(VLOOKUP(Spreadsheet!C186, Spreadsheet!$C$6:'Spreadsheet'!$C185,1,FALSE)), FALSE, TRUE),TRUE)</f>
        <v>1</v>
      </c>
      <c r="AH186" s="5" t="b">
        <f>Spreadsheet!$B$2=Spreadsheet!AD186</f>
        <v>1</v>
      </c>
      <c r="AI186" s="5" t="b">
        <f>IF(ISBLANK(Spreadsheet!G186),TRUE,IF(OR(LEN(Spreadsheet!G186)&gt;1,ISNUMBER(VALUE(Spreadsheet!G186))),FALSE,TRUE))</f>
        <v>1</v>
      </c>
      <c r="AJ186" s="5" t="b">
        <f>OR(ISBLANK(Spreadsheet!C186), NOT(ISBLANK(Spreadsheet!B186)), NOT(ISBLANK(Spreadsheet!D186)))</f>
        <v>1</v>
      </c>
      <c r="AK186" s="5" t="b">
        <f t="array" ref="AK186">IF(OR(AND(ISBLANK(Spreadsheet!E186),ISBLANK(Spreadsheet!D186),NOT(ISBLANK(Spreadsheet!C186))),AND(ISBLANK(Spreadsheet!E186),ISBLANK(Spreadsheet!D186),ISBLANK(Spreadsheet!C186))),TRUE,ISNUMBER(MATCH(TRUE,EXACT(Spreadsheet!E186,Relationships),0)))</f>
        <v>1</v>
      </c>
      <c r="AL186" s="5" t="b">
        <f>IF(NOT(ISBLANK(Spreadsheet!C186)),IF(OR(ISBLANK(Spreadsheet!F186),LEN(Spreadsheet!F186)&gt;40),FALSE,TRUE),TRUE)</f>
        <v>1</v>
      </c>
      <c r="AM186" s="5" t="b">
        <f>IF(NOT(ISBLANK(Spreadsheet!C186)),IF(OR(ISBLANK(Spreadsheet!H186),LEN(Spreadsheet!H186)&gt;40),FALSE,TRUE),TRUE)</f>
        <v>1</v>
      </c>
      <c r="AN186" s="5" t="b">
        <f t="array" ref="AN186">IF(ISBLANK(Spreadsheet!I186),TRUE,ISNUMBER(MATCH(TRUE,EXACT(Spreadsheet!I186,GenderValues),0)))</f>
        <v>1</v>
      </c>
      <c r="AO186" s="5" t="b">
        <f ca="1">IF(ISERROR(DATEVALUE(TEXT(Spreadsheet!J186,"mm/dd/yyyy")) &gt; TODAY()),IF(AND(ISBLANK(Spreadsheet!J186),ISBLANK(Spreadsheet!C186)),TRUE,FALSE),IF(DATEVALUE(TEXT(Spreadsheet!J186,"mm/dd/yyyy")) &gt; TODAY(),FALSE,TRUE))</f>
        <v>1</v>
      </c>
      <c r="AP186" s="5" t="b">
        <f>OR(ISBLANK(Spreadsheet!K186),LEN(Spreadsheet!K186)&lt;=100)</f>
        <v>1</v>
      </c>
      <c r="AQ186" s="5" t="b">
        <f t="array" ref="AQ186">IF(OR(AND(ISBLANK(Spreadsheet!L186),ISBLANK(Spreadsheet!C186)),AND(NOT(ISBLANK(Spreadsheet!C186)),NOT(ISBLANK(Spreadsheet!D186)))),TRUE,ISNUMBER(MATCH(TRUE,EXACT(Spreadsheet!L186,MaritalStatus),0)))</f>
        <v>1</v>
      </c>
      <c r="AR186" s="5" t="b">
        <f ca="1">IF(ISERROR(DATEVALUE(TEXT(Spreadsheet!M186,"mm/dd/yyyy")) &gt; TODAY()),IF(ISBLANK(Spreadsheet!M186),TRUE,FALSE),IF(DATEVALUE(TEXT(Spreadsheet!M186,"mm/dd/yyyy")) &gt; TODAY(),FALSE,TRUE))</f>
        <v>1</v>
      </c>
      <c r="AS186" s="5" t="b">
        <f>OR(ISBLANK(Spreadsheet!N186),LEN(Spreadsheet!N186)&lt;=100)</f>
        <v>1</v>
      </c>
      <c r="AT186" s="5" t="b">
        <f>OR(ISBLANK(Spreadsheet!O186),UPPER(Spreadsheet!O186)="YES")</f>
        <v>1</v>
      </c>
      <c r="AU186" s="5" t="b">
        <f>OR(ISBLANK(Spreadsheet!P186),UPPER(Spreadsheet!P186)="YES")</f>
        <v>1</v>
      </c>
      <c r="AV186" s="5" t="b">
        <f t="array" ref="AV186">IF(ISBLANK(Spreadsheet!Q186),TRUE,ISNUMBER(MATCH(TRUE,EXACT(Spreadsheet!Q186,OnGroupsPriorIns),0)))</f>
        <v>1</v>
      </c>
      <c r="AW186" s="5" t="b">
        <f>OR(ISBLANK(Spreadsheet!R186),UPPER(Spreadsheet!R186)="YES")</f>
        <v>1</v>
      </c>
      <c r="AX186" s="5" t="b">
        <f>OR(ISBLANK(Spreadsheet!S186),UPPER(Spreadsheet!S186)="YES")</f>
        <v>1</v>
      </c>
      <c r="AY186" s="5" t="b">
        <f>OR(AND(ISBLANK(Spreadsheet!C186),LEN(Spreadsheet!T186)=0),AND(NOT(ISBLANK(Spreadsheet!C186)),LEN(Spreadsheet!T186)&gt;0,LEN(Spreadsheet!T186)&lt;=50))</f>
        <v>1</v>
      </c>
      <c r="AZ186" s="5" t="b">
        <f>OR(LEN(Spreadsheet!U186)=0,AND(LEN(Spreadsheet!U186)&gt;0,LEN(Spreadsheet!U186)&lt;=50))</f>
        <v>1</v>
      </c>
      <c r="BA186" s="5" t="b">
        <f>OR(AND(ISBLANK(Spreadsheet!C186),LEN(Spreadsheet!V186)=0),AND(NOT(ISBLANK(Spreadsheet!C186)),LEN(Spreadsheet!V186)&gt;0,LEN(Spreadsheet!V186)&lt;=50))</f>
        <v>1</v>
      </c>
      <c r="BB186" s="5" t="b">
        <f t="array" ref="BB186">IF(AND(ISBLANK(Spreadsheet!C186),LEN(Spreadsheet!W186)=0),TRUE,ISNUMBER(MATCH(TRUE,EXACT(Spreadsheet!W186,States),0)))</f>
        <v>1</v>
      </c>
      <c r="BC186" s="5" t="b">
        <f>OR(AND(ISBLANK(Spreadsheet!C186),LEN(Spreadsheet!X186)=0),AND(NOT(ISBLANK(Spreadsheet!C186)),LEN(Spreadsheet!X186)&gt;0,LEN(Spreadsheet!X186)=5,ISNUMBER(VALUE(Spreadsheet!X186))))</f>
        <v>1</v>
      </c>
      <c r="BD186" s="5" t="b">
        <f>OR(ISBLANK(Spreadsheet!Z186),LEN(Spreadsheet!Z186)&lt;=50)</f>
        <v>1</v>
      </c>
      <c r="BE186" s="5" t="b">
        <f>ISBLANK(Spreadsheet!AA186)</f>
        <v>1</v>
      </c>
      <c r="BF186" s="5" t="b">
        <f>ISBLANK(Spreadsheet!AB186)</f>
        <v>1</v>
      </c>
      <c r="BG186" s="5" t="b">
        <f>IF(ISERROR(DATEVALUE(TEXT(Spreadsheet!AC186,"mm/dd/yyyy")) &gt; DATEVALUE(TEXT(Spreadsheet!J186,"mm/dd/yyyy"))),IF(OR(AND(ISBLANK(Spreadsheet!AC186),ISBLANK(Spreadsheet!C186)),AND(NOT(ISBLANK(Spreadsheet!C186)),ISBLANK(Spreadsheet!AC186),NOT(ISBLANK(Spreadsheet!D186)))),TRUE,FALSE),IF(DATEVALUE(TEXT(Spreadsheet!AC186,"mm/dd/yyyy")) &gt; DATEVALUE(TEXT(Spreadsheet!J186,"mm/dd/yyyy")),TRUE,FALSE))</f>
        <v>1</v>
      </c>
      <c r="BH186" s="5" t="b">
        <f>OR(AND(ISBLANK(Spreadsheet!C186),ISBLANK(Spreadsheet!AE186)),AND(NOT(ISBLANK(Spreadsheet!C186)),NOT(ISBLANK(Spreadsheet!D186)),ISBLANK(Spreadsheet!AE186)),AND(NOT(ISBLANK(Spreadsheet!C186)),ISBLANK(Spreadsheet!D186),NOT(ISBLANK(Spreadsheet!AE186)),LEN(Spreadsheet!AE186)&lt;=100))</f>
        <v>1</v>
      </c>
      <c r="BI186" s="5" t="b">
        <f t="array" ref="BI186">IF(ISBLANK(Spreadsheet!AF186),TRUE,ISNUMBER(MATCH(TRUE,EXACT(Spreadsheet!AF186,CobraShortReasons),0)))</f>
        <v>1</v>
      </c>
      <c r="BJ186" s="5" t="b">
        <f ca="1">IF(ISERROR(DATEVALUE(TEXT(Spreadsheet!AG186,"mm/dd/yyyy")) &gt; TODAY()),IF(ISBLANK(Spreadsheet!AG186),TRUE,FALSE),IF(DATEVALUE(TEXT(Spreadsheet!AG186,"mm/dd/yyyy")) &gt; TODAY(),FALSE,TRUE))</f>
        <v>1</v>
      </c>
      <c r="BK186" s="5" t="b">
        <f>OR(ISBLANK(Spreadsheet!AH186),LEN(Spreadsheet!AH186)&lt;=25)</f>
        <v>1</v>
      </c>
      <c r="BL186" s="5" t="b">
        <f t="array" aca="1" ref="BL186" ca="1">IF(ISBLANK(Spreadsheet!AI186),TRUE,ISNUMBER(MATCH(TRUE,EXACT(Spreadsheet!AI186,INDIRECT(Spreadsheet!$D$2)),0)))</f>
        <v>1</v>
      </c>
      <c r="BM186" s="5" t="b">
        <f t="array" aca="1" ref="BM186" ca="1">IF(ISBLANK(Spreadsheet!AJ186),TRUE,ISNUMBER(MATCH(TRUE,EXACT(Spreadsheet!AJ186,INDIRECT(Spreadsheet!BJ186)),0)))</f>
        <v>1</v>
      </c>
      <c r="BN186" s="5" t="b">
        <f t="array" ref="BN186">IF(ISBLANK(Spreadsheet!AK186),TRUE,ISNUMBER(MATCH(TRUE,EXACT(Spreadsheet!AK186,DentalPlans),0)))</f>
        <v>1</v>
      </c>
      <c r="BO186" s="5" t="b">
        <f t="array" aca="1" ref="BO186" ca="1">IF(ISBLANK(Spreadsheet!AL186),TRUE,ISNUMBER(MATCH(TRUE,EXACT(Spreadsheet!AL186,INDIRECT(Spreadsheet!BK186)),0)))</f>
        <v>1</v>
      </c>
      <c r="BP186" s="5" t="b">
        <f t="array" ref="BP186">IF(ISBLANK(Spreadsheet!AM186),TRUE,ISNUMBER(MATCH(TRUE,EXACT(Spreadsheet!AM186,VisionPlans),0)))</f>
        <v>1</v>
      </c>
      <c r="BQ186" s="5" t="b">
        <f t="array" aca="1" ref="BQ186" ca="1">IF(ISBLANK(Spreadsheet!AN186),TRUE,ISNUMBER(MATCH(TRUE,EXACT(Spreadsheet!AN186,INDIRECT(Spreadsheet!BL186)),0)))</f>
        <v>1</v>
      </c>
      <c r="BR186" s="5" t="b">
        <f t="array" ref="BR186">IF(ISBLANK(Spreadsheet!AO186),TRUE,ISNUMBER(MATCH(TRUE,EXACT(Spreadsheet!AO186,LifeBenefitClasses),0)))</f>
        <v>1</v>
      </c>
      <c r="BS186" s="5" t="b">
        <f>IF(OR(ISBLANK(Spreadsheet!AO186), Spreadsheet!AO186="Waive"),IF(ISBLANK(Spreadsheet!AP186),TRUE,FALSE),IF(OR(AND(NOT(ISBLANK(Spreadsheet!AO186)),ISBLANK(Spreadsheet!AP186)),NOT(ISNUMBER(VALUE(Spreadsheet!AP186)))),FALSE,IF(OR(AND(Spreadsheet!AP186&lt;6,MOD(Spreadsheet!AP186*10,5)=0), MOD(Spreadsheet!AP186,5000)=0),TRUE,FALSE)))</f>
        <v>1</v>
      </c>
      <c r="BT186" s="5" t="b">
        <f t="array" ref="BT186">IF(ISBLANK(Spreadsheet!AQ186),TRUE,ISNUMBER(MATCH(TRUE,EXACT(Spreadsheet!AQ186,EnrollWaive),0)))</f>
        <v>1</v>
      </c>
      <c r="BU186" s="5" t="b">
        <f t="array" ref="BU186">IF(ISBLANK(Spreadsheet!AR186),TRUE,ISNUMBER(MATCH(TRUE,EXACT(Spreadsheet!AR186,LifeBenefitClasses),0)))</f>
        <v>1</v>
      </c>
      <c r="BV186" s="5" t="b">
        <f>IF(OR(ISBLANK(Spreadsheet!AR186), Spreadsheet!AR186="Waive"),IF(ISBLANK(Spreadsheet!AS186),TRUE,FALSE),IF(OR(AND(NOT(ISBLANK(Spreadsheet!AR186)),ISBLANK(Spreadsheet!AS186)),NOT(ISNUMBER(VALUE(Spreadsheet!AS186)))),FALSE,IF(OR(AND(Spreadsheet!AS186&lt;6,MOD(Spreadsheet!AS186*10,5)=0), MOD(Spreadsheet!AS186,10000)=0),TRUE,FALSE)))</f>
        <v>1</v>
      </c>
      <c r="BW186" s="5" t="b">
        <f t="array" ref="BW186">IF(ISBLANK(Spreadsheet!AT186),TRUE,ISNUMBER(MATCH(TRUE,EXACT(Spreadsheet!AT186,LifeBenefitClasses),0)))</f>
        <v>1</v>
      </c>
      <c r="BX186" s="5" t="b">
        <f>IF(OR(ISBLANK(Spreadsheet!AT186), Spreadsheet!AT186="Waive"),IF(ISBLANK(Spreadsheet!AU186),TRUE,FALSE),IF(OR(AND(NOT(ISBLANK(Spreadsheet!AT186)),ISBLANK(Spreadsheet!AU186)),NOT(ISNUMBER(VALUE(Spreadsheet!AU186)))),FALSE,IF(AND(NOT(OR(ISBLANK(Spreadsheet!AT186),Spreadsheet!AT186="Waive")),NOT(OR(ISBLANK(Spreadsheet!AR186),Spreadsheet!AR186="Waive")),MOD(Spreadsheet!AU186,5000)=0, Spreadsheet!AU186&lt;=(Spreadsheet!AS186*0.5)),TRUE,FALSE)))</f>
        <v>1</v>
      </c>
      <c r="BY186" s="5" t="b">
        <f t="array" ref="BY186">IF(ISBLANK(Spreadsheet!AV186),TRUE,ISNUMBER(MATCH(TRUE,EXACT(Spreadsheet!AV186,EnrollWaive),0)))</f>
        <v>1</v>
      </c>
      <c r="BZ186" s="5" t="b">
        <f t="array" ref="BZ186">IF(ISBLANK(Spreadsheet!AW186),TRUE,ISNUMBER(MATCH(TRUE,EXACT(Spreadsheet!AW186,LifeBenefitClasses),0)))</f>
        <v>1</v>
      </c>
      <c r="CA186" s="5" t="b">
        <f t="array" ref="CA186">IF(ISBLANK(Spreadsheet!AX186),TRUE,ISNUMBER(MATCH(TRUE,EXACT(Spreadsheet!AX186,LifeBenefitClasses),0)))</f>
        <v>1</v>
      </c>
      <c r="CB186" s="5" t="b">
        <f t="array" ref="CB186">IF(ISBLANK(Spreadsheet!AY186),TRUE,ISNUMBER(MATCH(TRUE,EXACT(Spreadsheet!AY186,LifeBenefitClasses),0)))</f>
        <v>1</v>
      </c>
      <c r="CC186" s="5" t="b">
        <f t="array" ref="CC186">IF(ISBLANK(Spreadsheet!AZ186),TRUE,ISNUMBER(MATCH(TRUE,EXACT(Spreadsheet!AZ186,LifeBenefitClasses),0)))</f>
        <v>1</v>
      </c>
      <c r="CD186" s="5" t="b">
        <f t="array" ref="CD186">IF(ISBLANK(Spreadsheet!BA186),TRUE,ISNUMBER(MATCH(TRUE,EXACT(Spreadsheet!BA186,LifeBenefitClasses),0)))</f>
        <v>1</v>
      </c>
      <c r="CE186" s="5" t="b">
        <f>IF(OR(ISBLANK(Spreadsheet!BA186), Spreadsheet!BA186="Waive"),IF(ISBLANK(Spreadsheet!BB186),TRUE,FALSE),IF(OR(AND(NOT(ISBLANK(Spreadsheet!BA186)),ISBLANK(Spreadsheet!BB186)),NOT(ISNUMBER(VALUE(Spreadsheet!BB186))),ISBLANK(Spreadsheet!BC186),NOT(ISNUMBER(VALUE(Spreadsheet!BC186)))),FALSE,IF(AND(Spreadsheet!BB186&gt;=50000,Spreadsheet!BB186&lt;=250000,MOD(Spreadsheet!BB186,10000)=0,Spreadsheet!BB186&lt;=(10*Spreadsheet!BC186)),TRUE,FALSE)))</f>
        <v>1</v>
      </c>
      <c r="CF186" s="5" t="b">
        <f>IF(NOT(ISBLANK(Spreadsheet!BC186)),AND(ISNUMBER(VALUE(Spreadsheet!BC186)),Spreadsheet!BC186&gt;0),AND(OR(ISBLANK(Spreadsheet!AO186),Spreadsheet!AO186="Waive",AND(NOT(OR(ISBLANK(Spreadsheet!AO186),Spreadsheet!AO186="Waive")),Spreadsheet!AP186&gt;=6)),OR(ISBLANK(Spreadsheet!AR186),AND(NOT(OR(ISBLANK(Spreadsheet!AR186),Spreadsheet!AR186="Waive")),Spreadsheet!AS186&gt;=6)),OR(ISBLANK(Spreadsheet!AW186)),OR(ISBLANK(Spreadsheet!AX186)),OR(ISBLANK(Spreadsheet!AY186)),OR(ISBLANK(Spreadsheet!AZ186)),OR(ISBLANK(Spreadsheet!BA186),Spreadsheet!BA186="Waive")))</f>
        <v>1</v>
      </c>
      <c r="CG186" s="5" t="b">
        <f t="shared" ca="1" si="13"/>
        <v>1</v>
      </c>
    </row>
    <row r="187" spans="8:85" x14ac:dyDescent="0.3">
      <c r="H187" s="5">
        <f t="shared" ca="1" si="10"/>
        <v>2</v>
      </c>
      <c r="I187" s="5" t="str">
        <f t="shared" ca="1" si="11"/>
        <v/>
      </c>
      <c r="J187" s="5" t="str">
        <f>IF(AND(NOT(ISBLANK(Spreadsheet!C187)),ISBLANK(Spreadsheet!D187)),Spreadsheet!F187&amp;" "&amp;Spreadsheet!H187,"")</f>
        <v/>
      </c>
      <c r="K187" s="5">
        <f>IF(AND(NOT(ISBLANK(Spreadsheet!C187)),ISBLANK(Spreadsheet!D187)),COUNTIFS(Spreadsheet!E188:E$786,"=Child",Spreadsheet!C188:C$786, "="&amp;Spreadsheet!C187) + COUNTIFS(Spreadsheet!E188:E$786,"=Step-child",Spreadsheet!C188:C$786, "="&amp;Spreadsheet!C187),0)</f>
        <v>0</v>
      </c>
      <c r="L187" s="5">
        <f>IF(NOT(ISBLANK(J187)),COUNTIFS(Spreadsheet!E188:E$786,"=Wife",Spreadsheet!C188:C$786, "="&amp;Spreadsheet!C187) + COUNTIFS(Spreadsheet!E188:E$786,"=Husband",Spreadsheet!C188:C$786, "="&amp;Spreadsheet!C187),0)</f>
        <v>0</v>
      </c>
      <c r="M187" s="5">
        <f>IF(NOT(ISBLANK(Spreadsheet!AJ187)),VLOOKUP(Spreadsheet!AJ187,'Drop Downs'!$P$2:$R$16,3,FALSE),0)</f>
        <v>0</v>
      </c>
      <c r="N187" s="5">
        <f>IF(NOT(ISBLANK(Spreadsheet!AJ187)), VLOOKUP(Spreadsheet!AJ187,'Drop Downs'!$P$2:$R$16,2,FALSE),0)</f>
        <v>0</v>
      </c>
      <c r="O187" s="5">
        <f>IF(NOT(ISBLANK(Spreadsheet!AL187)),VLOOKUP(Spreadsheet!AL187,'Drop Downs'!$P$2:$R$16,3,FALSE), 0)</f>
        <v>0</v>
      </c>
      <c r="P187" s="5">
        <f>IF(NOT(ISBLANK(Spreadsheet!AL187)),VLOOKUP(Spreadsheet!AL187,'Drop Downs'!$P$2:$R$16,2,FALSE),0)</f>
        <v>0</v>
      </c>
      <c r="Q187" s="5">
        <f>IF(NOT(ISBLANK(Spreadsheet!AN187)),VLOOKUP(Spreadsheet!AN187,'Drop Downs'!$P$2:$R$16,3,FALSE),0)</f>
        <v>0</v>
      </c>
      <c r="R187" s="5">
        <f>IF(NOT(ISBLANK(Spreadsheet!AN187)),VLOOKUP(Spreadsheet!AN187,'Drop Downs'!$P$2:$R$16,2,FALSE),0)</f>
        <v>0</v>
      </c>
      <c r="S187" s="5" t="str">
        <f>IF(OR(M187&gt;K187,N187&gt;L187,O187&gt;K187, Q187&gt;K187,N187&gt;L187, P187&gt;L187, R187&gt;L187),"Member currently has a coverage election over what he/she needs.  Please add more dependents or adjust the coverage election.","")&amp;(IF(AND(NOT(ISBLANK(Spreadsheet!C187)),NOT(ISBLANK(Spreadsheet!D187)),ISBLANK(Spreadsheet!E187)),"Dependent lacks a relationship to member.Please select one from the drop-down.",""))</f>
        <v/>
      </c>
      <c r="T187" s="5" t="b">
        <f t="shared" si="12"/>
        <v>1</v>
      </c>
      <c r="U187" s="5" t="b">
        <f>OR(ISBLANK(Spreadsheet!C187),IF(NOT(ISBLANK(Spreadsheet!D187)),NOT(ISBLANK(Spreadsheet!E187)),TRUE))</f>
        <v>1</v>
      </c>
      <c r="V187" s="5" t="b">
        <f>OR(ISBLANK(Spreadsheet!C187), NOT(ISBLANK(Spreadsheet!I187)))</f>
        <v>1</v>
      </c>
      <c r="W187" s="5" t="b">
        <f>OR(ISBLANK(Spreadsheet!D187),NOT(ISBLANK(Spreadsheet!C187)))</f>
        <v>1</v>
      </c>
      <c r="X187" s="155" t="str">
        <f>REPT("0",MIN(FIND({1,2,3,4,5,6,7,8,9},Spreadsheet!C187&amp;"123456789"))-1)&amp;IF(ISBLANK(Spreadsheet!C187),"",SUMPRODUCT(MID(0&amp;Spreadsheet!C187,LARGE(INDEX(ISNUMBER(--MID(Spreadsheet!C187,ROW($1:$225),1))*
 ROW($1:$225),0),ROW($1:$225))+1,1)*10^ROW($1:$225)/10))</f>
        <v/>
      </c>
      <c r="Y187" s="5" t="b">
        <f>IF(NOT(ISBLANK(Spreadsheet!C187)),IF(AND(ISNUMBER(VALUE(Spreadsheet!C187)), LEN(Spreadsheet!C187)=9),TRUE,FALSE),TRUE)</f>
        <v>1</v>
      </c>
      <c r="Z187" s="155" t="str">
        <f>REPT("0",MIN(FIND({1,2,3,4,5,6,7,8,9},Spreadsheet!D187&amp;"123456789"))-1)&amp;IF(ISBLANK(Spreadsheet!D187),"",SUMPRODUCT(MID(0&amp;Spreadsheet!D187,LARGE(INDEX(ISNUMBER(--MID(Spreadsheet!D187,ROW($1:$225),1))*
 ROW($1:$225),0),ROW($1:$225))+1,1)*10^ROW($1:$225)/10))</f>
        <v/>
      </c>
      <c r="AA187" s="5" t="b">
        <f>IF(AND(NOT(ISBLANK(Spreadsheet!D187)),NOT(ISBLANK(Spreadsheet!C187))),IF(AND(ISNUMBER(VALUE(Spreadsheet!D187)), LEN(Spreadsheet!D187)=9),TRUE,FALSE),IF(AND(NOT(ISBLANK(Spreadsheet!D187)),ISBLANK(Spreadsheet!C187)),FALSE,TRUE))</f>
        <v>1</v>
      </c>
      <c r="AB187" s="5" t="b">
        <f>OR(ISBLANK(Spreadsheet!Y187),IF(NOT(ISBLANK(Spreadsheet!Y187)),LEN(Spreadsheet!Y187)=10,ISNUMBER(VALUE(Spreadsheet!Y187))))</f>
        <v>1</v>
      </c>
      <c r="AC187" s="5" t="b">
        <f>OR(ISBLANK(Spreadsheet!AI187), AND(NOT(ISBLANK(Spreadsheet!AJ187)), NOT(ISNUMBER(SEARCH("Waive",Spreadsheet!AJ187)))))</f>
        <v>1</v>
      </c>
      <c r="AD187" s="5" t="b">
        <f>OR(ISBLANK(Spreadsheet!AK187), AND(NOT(ISBLANK(Spreadsheet!AL187)), NOT(ISNUMBER(SEARCH("Waive",Spreadsheet!AL187)))))</f>
        <v>1</v>
      </c>
      <c r="AE187" s="5" t="b">
        <f>OR(ISBLANK(Spreadsheet!AM187), AND(NOT(ISBLANK(Spreadsheet!AN187)), NOT(ISNUMBER(SEARCH("Waive", Spreadsheet!AN187)))))</f>
        <v>1</v>
      </c>
      <c r="AF187" s="5" t="b">
        <f>OR(ISBLANK(Spreadsheet!C187), NOT(ISBLANK(Spreadsheet!D187)),NOT(ISBLANK(Spreadsheet!L187)))</f>
        <v>1</v>
      </c>
      <c r="AG187" s="5" t="b">
        <f>IF(AND(NOT(ISBLANK(Spreadsheet!C187)), NOT(ISBLANK(Spreadsheet!D187)),Spreadsheet!C187&lt;&gt;Spreadsheet!D187),IF(ISERROR(VLOOKUP(Spreadsheet!C187, Spreadsheet!$C$6:'Spreadsheet'!$C186,1,FALSE)), FALSE, TRUE),TRUE)</f>
        <v>1</v>
      </c>
      <c r="AH187" s="5" t="b">
        <f>Spreadsheet!$B$2=Spreadsheet!AD187</f>
        <v>1</v>
      </c>
      <c r="AI187" s="5" t="b">
        <f>IF(ISBLANK(Spreadsheet!G187),TRUE,IF(OR(LEN(Spreadsheet!G187)&gt;1,ISNUMBER(VALUE(Spreadsheet!G187))),FALSE,TRUE))</f>
        <v>1</v>
      </c>
      <c r="AJ187" s="5" t="b">
        <f>OR(ISBLANK(Spreadsheet!C187), NOT(ISBLANK(Spreadsheet!B187)), NOT(ISBLANK(Spreadsheet!D187)))</f>
        <v>1</v>
      </c>
      <c r="AK187" s="5" t="b">
        <f t="array" ref="AK187">IF(OR(AND(ISBLANK(Spreadsheet!E187),ISBLANK(Spreadsheet!D187),NOT(ISBLANK(Spreadsheet!C187))),AND(ISBLANK(Spreadsheet!E187),ISBLANK(Spreadsheet!D187),ISBLANK(Spreadsheet!C187))),TRUE,ISNUMBER(MATCH(TRUE,EXACT(Spreadsheet!E187,Relationships),0)))</f>
        <v>1</v>
      </c>
      <c r="AL187" s="5" t="b">
        <f>IF(NOT(ISBLANK(Spreadsheet!C187)),IF(OR(ISBLANK(Spreadsheet!F187),LEN(Spreadsheet!F187)&gt;40),FALSE,TRUE),TRUE)</f>
        <v>1</v>
      </c>
      <c r="AM187" s="5" t="b">
        <f>IF(NOT(ISBLANK(Spreadsheet!C187)),IF(OR(ISBLANK(Spreadsheet!H187),LEN(Spreadsheet!H187)&gt;40),FALSE,TRUE),TRUE)</f>
        <v>1</v>
      </c>
      <c r="AN187" s="5" t="b">
        <f t="array" ref="AN187">IF(ISBLANK(Spreadsheet!I187),TRUE,ISNUMBER(MATCH(TRUE,EXACT(Spreadsheet!I187,GenderValues),0)))</f>
        <v>1</v>
      </c>
      <c r="AO187" s="5" t="b">
        <f ca="1">IF(ISERROR(DATEVALUE(TEXT(Spreadsheet!J187,"mm/dd/yyyy")) &gt; TODAY()),IF(AND(ISBLANK(Spreadsheet!J187),ISBLANK(Spreadsheet!C187)),TRUE,FALSE),IF(DATEVALUE(TEXT(Spreadsheet!J187,"mm/dd/yyyy")) &gt; TODAY(),FALSE,TRUE))</f>
        <v>1</v>
      </c>
      <c r="AP187" s="5" t="b">
        <f>OR(ISBLANK(Spreadsheet!K187),LEN(Spreadsheet!K187)&lt;=100)</f>
        <v>1</v>
      </c>
      <c r="AQ187" s="5" t="b">
        <f t="array" ref="AQ187">IF(OR(AND(ISBLANK(Spreadsheet!L187),ISBLANK(Spreadsheet!C187)),AND(NOT(ISBLANK(Spreadsheet!C187)),NOT(ISBLANK(Spreadsheet!D187)))),TRUE,ISNUMBER(MATCH(TRUE,EXACT(Spreadsheet!L187,MaritalStatus),0)))</f>
        <v>1</v>
      </c>
      <c r="AR187" s="5" t="b">
        <f ca="1">IF(ISERROR(DATEVALUE(TEXT(Spreadsheet!M187,"mm/dd/yyyy")) &gt; TODAY()),IF(ISBLANK(Spreadsheet!M187),TRUE,FALSE),IF(DATEVALUE(TEXT(Spreadsheet!M187,"mm/dd/yyyy")) &gt; TODAY(),FALSE,TRUE))</f>
        <v>1</v>
      </c>
      <c r="AS187" s="5" t="b">
        <f>OR(ISBLANK(Spreadsheet!N187),LEN(Spreadsheet!N187)&lt;=100)</f>
        <v>1</v>
      </c>
      <c r="AT187" s="5" t="b">
        <f>OR(ISBLANK(Spreadsheet!O187),UPPER(Spreadsheet!O187)="YES")</f>
        <v>1</v>
      </c>
      <c r="AU187" s="5" t="b">
        <f>OR(ISBLANK(Spreadsheet!P187),UPPER(Spreadsheet!P187)="YES")</f>
        <v>1</v>
      </c>
      <c r="AV187" s="5" t="b">
        <f t="array" ref="AV187">IF(ISBLANK(Spreadsheet!Q187),TRUE,ISNUMBER(MATCH(TRUE,EXACT(Spreadsheet!Q187,OnGroupsPriorIns),0)))</f>
        <v>1</v>
      </c>
      <c r="AW187" s="5" t="b">
        <f>OR(ISBLANK(Spreadsheet!R187),UPPER(Spreadsheet!R187)="YES")</f>
        <v>1</v>
      </c>
      <c r="AX187" s="5" t="b">
        <f>OR(ISBLANK(Spreadsheet!S187),UPPER(Spreadsheet!S187)="YES")</f>
        <v>1</v>
      </c>
      <c r="AY187" s="5" t="b">
        <f>OR(AND(ISBLANK(Spreadsheet!C187),LEN(Spreadsheet!T187)=0),AND(NOT(ISBLANK(Spreadsheet!C187)),LEN(Spreadsheet!T187)&gt;0,LEN(Spreadsheet!T187)&lt;=50))</f>
        <v>1</v>
      </c>
      <c r="AZ187" s="5" t="b">
        <f>OR(LEN(Spreadsheet!U187)=0,AND(LEN(Spreadsheet!U187)&gt;0,LEN(Spreadsheet!U187)&lt;=50))</f>
        <v>1</v>
      </c>
      <c r="BA187" s="5" t="b">
        <f>OR(AND(ISBLANK(Spreadsheet!C187),LEN(Spreadsheet!V187)=0),AND(NOT(ISBLANK(Spreadsheet!C187)),LEN(Spreadsheet!V187)&gt;0,LEN(Spreadsheet!V187)&lt;=50))</f>
        <v>1</v>
      </c>
      <c r="BB187" s="5" t="b">
        <f t="array" ref="BB187">IF(AND(ISBLANK(Spreadsheet!C187),LEN(Spreadsheet!W187)=0),TRUE,ISNUMBER(MATCH(TRUE,EXACT(Spreadsheet!W187,States),0)))</f>
        <v>1</v>
      </c>
      <c r="BC187" s="5" t="b">
        <f>OR(AND(ISBLANK(Spreadsheet!C187),LEN(Spreadsheet!X187)=0),AND(NOT(ISBLANK(Spreadsheet!C187)),LEN(Spreadsheet!X187)&gt;0,LEN(Spreadsheet!X187)=5,ISNUMBER(VALUE(Spreadsheet!X187))))</f>
        <v>1</v>
      </c>
      <c r="BD187" s="5" t="b">
        <f>OR(ISBLANK(Spreadsheet!Z187),LEN(Spreadsheet!Z187)&lt;=50)</f>
        <v>1</v>
      </c>
      <c r="BE187" s="5" t="b">
        <f>ISBLANK(Spreadsheet!AA187)</f>
        <v>1</v>
      </c>
      <c r="BF187" s="5" t="b">
        <f>ISBLANK(Spreadsheet!AB187)</f>
        <v>1</v>
      </c>
      <c r="BG187" s="5" t="b">
        <f>IF(ISERROR(DATEVALUE(TEXT(Spreadsheet!AC187,"mm/dd/yyyy")) &gt; DATEVALUE(TEXT(Spreadsheet!J187,"mm/dd/yyyy"))),IF(OR(AND(ISBLANK(Spreadsheet!AC187),ISBLANK(Spreadsheet!C187)),AND(NOT(ISBLANK(Spreadsheet!C187)),ISBLANK(Spreadsheet!AC187),NOT(ISBLANK(Spreadsheet!D187)))),TRUE,FALSE),IF(DATEVALUE(TEXT(Spreadsheet!AC187,"mm/dd/yyyy")) &gt; DATEVALUE(TEXT(Spreadsheet!J187,"mm/dd/yyyy")),TRUE,FALSE))</f>
        <v>1</v>
      </c>
      <c r="BH187" s="5" t="b">
        <f>OR(AND(ISBLANK(Spreadsheet!C187),ISBLANK(Spreadsheet!AE187)),AND(NOT(ISBLANK(Spreadsheet!C187)),NOT(ISBLANK(Spreadsheet!D187)),ISBLANK(Spreadsheet!AE187)),AND(NOT(ISBLANK(Spreadsheet!C187)),ISBLANK(Spreadsheet!D187),NOT(ISBLANK(Spreadsheet!AE187)),LEN(Spreadsheet!AE187)&lt;=100))</f>
        <v>1</v>
      </c>
      <c r="BI187" s="5" t="b">
        <f t="array" ref="BI187">IF(ISBLANK(Spreadsheet!AF187),TRUE,ISNUMBER(MATCH(TRUE,EXACT(Spreadsheet!AF187,CobraShortReasons),0)))</f>
        <v>1</v>
      </c>
      <c r="BJ187" s="5" t="b">
        <f ca="1">IF(ISERROR(DATEVALUE(TEXT(Spreadsheet!AG187,"mm/dd/yyyy")) &gt; TODAY()),IF(ISBLANK(Spreadsheet!AG187),TRUE,FALSE),IF(DATEVALUE(TEXT(Spreadsheet!AG187,"mm/dd/yyyy")) &gt; TODAY(),FALSE,TRUE))</f>
        <v>1</v>
      </c>
      <c r="BK187" s="5" t="b">
        <f>OR(ISBLANK(Spreadsheet!AH187),LEN(Spreadsheet!AH187)&lt;=25)</f>
        <v>1</v>
      </c>
      <c r="BL187" s="5" t="b">
        <f t="array" aca="1" ref="BL187" ca="1">IF(ISBLANK(Spreadsheet!AI187),TRUE,ISNUMBER(MATCH(TRUE,EXACT(Spreadsheet!AI187,INDIRECT(Spreadsheet!$D$2)),0)))</f>
        <v>1</v>
      </c>
      <c r="BM187" s="5" t="b">
        <f t="array" aca="1" ref="BM187" ca="1">IF(ISBLANK(Spreadsheet!AJ187),TRUE,ISNUMBER(MATCH(TRUE,EXACT(Spreadsheet!AJ187,INDIRECT(Spreadsheet!BJ187)),0)))</f>
        <v>1</v>
      </c>
      <c r="BN187" s="5" t="b">
        <f t="array" ref="BN187">IF(ISBLANK(Spreadsheet!AK187),TRUE,ISNUMBER(MATCH(TRUE,EXACT(Spreadsheet!AK187,DentalPlans),0)))</f>
        <v>1</v>
      </c>
      <c r="BO187" s="5" t="b">
        <f t="array" aca="1" ref="BO187" ca="1">IF(ISBLANK(Spreadsheet!AL187),TRUE,ISNUMBER(MATCH(TRUE,EXACT(Spreadsheet!AL187,INDIRECT(Spreadsheet!BK187)),0)))</f>
        <v>1</v>
      </c>
      <c r="BP187" s="5" t="b">
        <f t="array" ref="BP187">IF(ISBLANK(Spreadsheet!AM187),TRUE,ISNUMBER(MATCH(TRUE,EXACT(Spreadsheet!AM187,VisionPlans),0)))</f>
        <v>1</v>
      </c>
      <c r="BQ187" s="5" t="b">
        <f t="array" aca="1" ref="BQ187" ca="1">IF(ISBLANK(Spreadsheet!AN187),TRUE,ISNUMBER(MATCH(TRUE,EXACT(Spreadsheet!AN187,INDIRECT(Spreadsheet!BL187)),0)))</f>
        <v>1</v>
      </c>
      <c r="BR187" s="5" t="b">
        <f t="array" ref="BR187">IF(ISBLANK(Spreadsheet!AO187),TRUE,ISNUMBER(MATCH(TRUE,EXACT(Spreadsheet!AO187,LifeBenefitClasses),0)))</f>
        <v>1</v>
      </c>
      <c r="BS187" s="5" t="b">
        <f>IF(OR(ISBLANK(Spreadsheet!AO187), Spreadsheet!AO187="Waive"),IF(ISBLANK(Spreadsheet!AP187),TRUE,FALSE),IF(OR(AND(NOT(ISBLANK(Spreadsheet!AO187)),ISBLANK(Spreadsheet!AP187)),NOT(ISNUMBER(VALUE(Spreadsheet!AP187)))),FALSE,IF(OR(AND(Spreadsheet!AP187&lt;6,MOD(Spreadsheet!AP187*10,5)=0), MOD(Spreadsheet!AP187,5000)=0),TRUE,FALSE)))</f>
        <v>1</v>
      </c>
      <c r="BT187" s="5" t="b">
        <f t="array" ref="BT187">IF(ISBLANK(Spreadsheet!AQ187),TRUE,ISNUMBER(MATCH(TRUE,EXACT(Spreadsheet!AQ187,EnrollWaive),0)))</f>
        <v>1</v>
      </c>
      <c r="BU187" s="5" t="b">
        <f t="array" ref="BU187">IF(ISBLANK(Spreadsheet!AR187),TRUE,ISNUMBER(MATCH(TRUE,EXACT(Spreadsheet!AR187,LifeBenefitClasses),0)))</f>
        <v>1</v>
      </c>
      <c r="BV187" s="5" t="b">
        <f>IF(OR(ISBLANK(Spreadsheet!AR187), Spreadsheet!AR187="Waive"),IF(ISBLANK(Spreadsheet!AS187),TRUE,FALSE),IF(OR(AND(NOT(ISBLANK(Spreadsheet!AR187)),ISBLANK(Spreadsheet!AS187)),NOT(ISNUMBER(VALUE(Spreadsheet!AS187)))),FALSE,IF(OR(AND(Spreadsheet!AS187&lt;6,MOD(Spreadsheet!AS187*10,5)=0), MOD(Spreadsheet!AS187,10000)=0),TRUE,FALSE)))</f>
        <v>1</v>
      </c>
      <c r="BW187" s="5" t="b">
        <f t="array" ref="BW187">IF(ISBLANK(Spreadsheet!AT187),TRUE,ISNUMBER(MATCH(TRUE,EXACT(Spreadsheet!AT187,LifeBenefitClasses),0)))</f>
        <v>1</v>
      </c>
      <c r="BX187" s="5" t="b">
        <f>IF(OR(ISBLANK(Spreadsheet!AT187), Spreadsheet!AT187="Waive"),IF(ISBLANK(Spreadsheet!AU187),TRUE,FALSE),IF(OR(AND(NOT(ISBLANK(Spreadsheet!AT187)),ISBLANK(Spreadsheet!AU187)),NOT(ISNUMBER(VALUE(Spreadsheet!AU187)))),FALSE,IF(AND(NOT(OR(ISBLANK(Spreadsheet!AT187),Spreadsheet!AT187="Waive")),NOT(OR(ISBLANK(Spreadsheet!AR187),Spreadsheet!AR187="Waive")),MOD(Spreadsheet!AU187,5000)=0, Spreadsheet!AU187&lt;=(Spreadsheet!AS187*0.5)),TRUE,FALSE)))</f>
        <v>1</v>
      </c>
      <c r="BY187" s="5" t="b">
        <f t="array" ref="BY187">IF(ISBLANK(Spreadsheet!AV187),TRUE,ISNUMBER(MATCH(TRUE,EXACT(Spreadsheet!AV187,EnrollWaive),0)))</f>
        <v>1</v>
      </c>
      <c r="BZ187" s="5" t="b">
        <f t="array" ref="BZ187">IF(ISBLANK(Spreadsheet!AW187),TRUE,ISNUMBER(MATCH(TRUE,EXACT(Spreadsheet!AW187,LifeBenefitClasses),0)))</f>
        <v>1</v>
      </c>
      <c r="CA187" s="5" t="b">
        <f t="array" ref="CA187">IF(ISBLANK(Spreadsheet!AX187),TRUE,ISNUMBER(MATCH(TRUE,EXACT(Spreadsheet!AX187,LifeBenefitClasses),0)))</f>
        <v>1</v>
      </c>
      <c r="CB187" s="5" t="b">
        <f t="array" ref="CB187">IF(ISBLANK(Spreadsheet!AY187),TRUE,ISNUMBER(MATCH(TRUE,EXACT(Spreadsheet!AY187,LifeBenefitClasses),0)))</f>
        <v>1</v>
      </c>
      <c r="CC187" s="5" t="b">
        <f t="array" ref="CC187">IF(ISBLANK(Spreadsheet!AZ187),TRUE,ISNUMBER(MATCH(TRUE,EXACT(Spreadsheet!AZ187,LifeBenefitClasses),0)))</f>
        <v>1</v>
      </c>
      <c r="CD187" s="5" t="b">
        <f t="array" ref="CD187">IF(ISBLANK(Spreadsheet!BA187),TRUE,ISNUMBER(MATCH(TRUE,EXACT(Spreadsheet!BA187,LifeBenefitClasses),0)))</f>
        <v>1</v>
      </c>
      <c r="CE187" s="5" t="b">
        <f>IF(OR(ISBLANK(Spreadsheet!BA187), Spreadsheet!BA187="Waive"),IF(ISBLANK(Spreadsheet!BB187),TRUE,FALSE),IF(OR(AND(NOT(ISBLANK(Spreadsheet!BA187)),ISBLANK(Spreadsheet!BB187)),NOT(ISNUMBER(VALUE(Spreadsheet!BB187))),ISBLANK(Spreadsheet!BC187),NOT(ISNUMBER(VALUE(Spreadsheet!BC187)))),FALSE,IF(AND(Spreadsheet!BB187&gt;=50000,Spreadsheet!BB187&lt;=250000,MOD(Spreadsheet!BB187,10000)=0,Spreadsheet!BB187&lt;=(10*Spreadsheet!BC187)),TRUE,FALSE)))</f>
        <v>1</v>
      </c>
      <c r="CF187" s="5" t="b">
        <f>IF(NOT(ISBLANK(Spreadsheet!BC187)),AND(ISNUMBER(VALUE(Spreadsheet!BC187)),Spreadsheet!BC187&gt;0),AND(OR(ISBLANK(Spreadsheet!AO187),Spreadsheet!AO187="Waive",AND(NOT(OR(ISBLANK(Spreadsheet!AO187),Spreadsheet!AO187="Waive")),Spreadsheet!AP187&gt;=6)),OR(ISBLANK(Spreadsheet!AR187),AND(NOT(OR(ISBLANK(Spreadsheet!AR187),Spreadsheet!AR187="Waive")),Spreadsheet!AS187&gt;=6)),OR(ISBLANK(Spreadsheet!AW187)),OR(ISBLANK(Spreadsheet!AX187)),OR(ISBLANK(Spreadsheet!AY187)),OR(ISBLANK(Spreadsheet!AZ187)),OR(ISBLANK(Spreadsheet!BA187),Spreadsheet!BA187="Waive")))</f>
        <v>1</v>
      </c>
      <c r="CG187" s="5" t="b">
        <f t="shared" ca="1" si="13"/>
        <v>1</v>
      </c>
    </row>
    <row r="188" spans="8:85" x14ac:dyDescent="0.3">
      <c r="H188" s="5">
        <f t="shared" ca="1" si="10"/>
        <v>2</v>
      </c>
      <c r="I188" s="5" t="str">
        <f t="shared" ca="1" si="11"/>
        <v/>
      </c>
      <c r="J188" s="5" t="str">
        <f>IF(AND(NOT(ISBLANK(Spreadsheet!C188)),ISBLANK(Spreadsheet!D188)),Spreadsheet!F188&amp;" "&amp;Spreadsheet!H188,"")</f>
        <v/>
      </c>
      <c r="K188" s="5">
        <f>IF(AND(NOT(ISBLANK(Spreadsheet!C188)),ISBLANK(Spreadsheet!D188)),COUNTIFS(Spreadsheet!E189:E$786,"=Child",Spreadsheet!C189:C$786, "="&amp;Spreadsheet!C188) + COUNTIFS(Spreadsheet!E189:E$786,"=Step-child",Spreadsheet!C189:C$786, "="&amp;Spreadsheet!C188),0)</f>
        <v>0</v>
      </c>
      <c r="L188" s="5">
        <f>IF(NOT(ISBLANK(J188)),COUNTIFS(Spreadsheet!E189:E$786,"=Wife",Spreadsheet!C189:C$786, "="&amp;Spreadsheet!C188) + COUNTIFS(Spreadsheet!E189:E$786,"=Husband",Spreadsheet!C189:C$786, "="&amp;Spreadsheet!C188),0)</f>
        <v>0</v>
      </c>
      <c r="M188" s="5">
        <f>IF(NOT(ISBLANK(Spreadsheet!AJ188)),VLOOKUP(Spreadsheet!AJ188,'Drop Downs'!$P$2:$R$16,3,FALSE),0)</f>
        <v>0</v>
      </c>
      <c r="N188" s="5">
        <f>IF(NOT(ISBLANK(Spreadsheet!AJ188)), VLOOKUP(Spreadsheet!AJ188,'Drop Downs'!$P$2:$R$16,2,FALSE),0)</f>
        <v>0</v>
      </c>
      <c r="O188" s="5">
        <f>IF(NOT(ISBLANK(Spreadsheet!AL188)),VLOOKUP(Spreadsheet!AL188,'Drop Downs'!$P$2:$R$16,3,FALSE), 0)</f>
        <v>0</v>
      </c>
      <c r="P188" s="5">
        <f>IF(NOT(ISBLANK(Spreadsheet!AL188)),VLOOKUP(Spreadsheet!AL188,'Drop Downs'!$P$2:$R$16,2,FALSE),0)</f>
        <v>0</v>
      </c>
      <c r="Q188" s="5">
        <f>IF(NOT(ISBLANK(Spreadsheet!AN188)),VLOOKUP(Spreadsheet!AN188,'Drop Downs'!$P$2:$R$16,3,FALSE),0)</f>
        <v>0</v>
      </c>
      <c r="R188" s="5">
        <f>IF(NOT(ISBLANK(Spreadsheet!AN188)),VLOOKUP(Spreadsheet!AN188,'Drop Downs'!$P$2:$R$16,2,FALSE),0)</f>
        <v>0</v>
      </c>
      <c r="S188" s="5" t="str">
        <f>IF(OR(M188&gt;K188,N188&gt;L188,O188&gt;K188, Q188&gt;K188,N188&gt;L188, P188&gt;L188, R188&gt;L188),"Member currently has a coverage election over what he/she needs.  Please add more dependents or adjust the coverage election.","")&amp;(IF(AND(NOT(ISBLANK(Spreadsheet!C188)),NOT(ISBLANK(Spreadsheet!D188)),ISBLANK(Spreadsheet!E188)),"Dependent lacks a relationship to member.Please select one from the drop-down.",""))</f>
        <v/>
      </c>
      <c r="T188" s="5" t="b">
        <f t="shared" si="12"/>
        <v>1</v>
      </c>
      <c r="U188" s="5" t="b">
        <f>OR(ISBLANK(Spreadsheet!C188),IF(NOT(ISBLANK(Spreadsheet!D188)),NOT(ISBLANK(Spreadsheet!E188)),TRUE))</f>
        <v>1</v>
      </c>
      <c r="V188" s="5" t="b">
        <f>OR(ISBLANK(Spreadsheet!C188), NOT(ISBLANK(Spreadsheet!I188)))</f>
        <v>1</v>
      </c>
      <c r="W188" s="5" t="b">
        <f>OR(ISBLANK(Spreadsheet!D188),NOT(ISBLANK(Spreadsheet!C188)))</f>
        <v>1</v>
      </c>
      <c r="X188" s="155" t="str">
        <f>REPT("0",MIN(FIND({1,2,3,4,5,6,7,8,9},Spreadsheet!C188&amp;"123456789"))-1)&amp;IF(ISBLANK(Spreadsheet!C188),"",SUMPRODUCT(MID(0&amp;Spreadsheet!C188,LARGE(INDEX(ISNUMBER(--MID(Spreadsheet!C188,ROW($1:$225),1))*
 ROW($1:$225),0),ROW($1:$225))+1,1)*10^ROW($1:$225)/10))</f>
        <v/>
      </c>
      <c r="Y188" s="5" t="b">
        <f>IF(NOT(ISBLANK(Spreadsheet!C188)),IF(AND(ISNUMBER(VALUE(Spreadsheet!C188)), LEN(Spreadsheet!C188)=9),TRUE,FALSE),TRUE)</f>
        <v>1</v>
      </c>
      <c r="Z188" s="155" t="str">
        <f>REPT("0",MIN(FIND({1,2,3,4,5,6,7,8,9},Spreadsheet!D188&amp;"123456789"))-1)&amp;IF(ISBLANK(Spreadsheet!D188),"",SUMPRODUCT(MID(0&amp;Spreadsheet!D188,LARGE(INDEX(ISNUMBER(--MID(Spreadsheet!D188,ROW($1:$225),1))*
 ROW($1:$225),0),ROW($1:$225))+1,1)*10^ROW($1:$225)/10))</f>
        <v/>
      </c>
      <c r="AA188" s="5" t="b">
        <f>IF(AND(NOT(ISBLANK(Spreadsheet!D188)),NOT(ISBLANK(Spreadsheet!C188))),IF(AND(ISNUMBER(VALUE(Spreadsheet!D188)), LEN(Spreadsheet!D188)=9),TRUE,FALSE),IF(AND(NOT(ISBLANK(Spreadsheet!D188)),ISBLANK(Spreadsheet!C188)),FALSE,TRUE))</f>
        <v>1</v>
      </c>
      <c r="AB188" s="5" t="b">
        <f>OR(ISBLANK(Spreadsheet!Y188),IF(NOT(ISBLANK(Spreadsheet!Y188)),LEN(Spreadsheet!Y188)=10,ISNUMBER(VALUE(Spreadsheet!Y188))))</f>
        <v>1</v>
      </c>
      <c r="AC188" s="5" t="b">
        <f>OR(ISBLANK(Spreadsheet!AI188), AND(NOT(ISBLANK(Spreadsheet!AJ188)), NOT(ISNUMBER(SEARCH("Waive",Spreadsheet!AJ188)))))</f>
        <v>1</v>
      </c>
      <c r="AD188" s="5" t="b">
        <f>OR(ISBLANK(Spreadsheet!AK188), AND(NOT(ISBLANK(Spreadsheet!AL188)), NOT(ISNUMBER(SEARCH("Waive",Spreadsheet!AL188)))))</f>
        <v>1</v>
      </c>
      <c r="AE188" s="5" t="b">
        <f>OR(ISBLANK(Spreadsheet!AM188), AND(NOT(ISBLANK(Spreadsheet!AN188)), NOT(ISNUMBER(SEARCH("Waive", Spreadsheet!AN188)))))</f>
        <v>1</v>
      </c>
      <c r="AF188" s="5" t="b">
        <f>OR(ISBLANK(Spreadsheet!C188), NOT(ISBLANK(Spreadsheet!D188)),NOT(ISBLANK(Spreadsheet!L188)))</f>
        <v>1</v>
      </c>
      <c r="AG188" s="5" t="b">
        <f>IF(AND(NOT(ISBLANK(Spreadsheet!C188)), NOT(ISBLANK(Spreadsheet!D188)),Spreadsheet!C188&lt;&gt;Spreadsheet!D188),IF(ISERROR(VLOOKUP(Spreadsheet!C188, Spreadsheet!$C$6:'Spreadsheet'!$C187,1,FALSE)), FALSE, TRUE),TRUE)</f>
        <v>1</v>
      </c>
      <c r="AH188" s="5" t="b">
        <f>Spreadsheet!$B$2=Spreadsheet!AD188</f>
        <v>1</v>
      </c>
      <c r="AI188" s="5" t="b">
        <f>IF(ISBLANK(Spreadsheet!G188),TRUE,IF(OR(LEN(Spreadsheet!G188)&gt;1,ISNUMBER(VALUE(Spreadsheet!G188))),FALSE,TRUE))</f>
        <v>1</v>
      </c>
      <c r="AJ188" s="5" t="b">
        <f>OR(ISBLANK(Spreadsheet!C188), NOT(ISBLANK(Spreadsheet!B188)), NOT(ISBLANK(Spreadsheet!D188)))</f>
        <v>1</v>
      </c>
      <c r="AK188" s="5" t="b">
        <f t="array" ref="AK188">IF(OR(AND(ISBLANK(Spreadsheet!E188),ISBLANK(Spreadsheet!D188),NOT(ISBLANK(Spreadsheet!C188))),AND(ISBLANK(Spreadsheet!E188),ISBLANK(Spreadsheet!D188),ISBLANK(Spreadsheet!C188))),TRUE,ISNUMBER(MATCH(TRUE,EXACT(Spreadsheet!E188,Relationships),0)))</f>
        <v>1</v>
      </c>
      <c r="AL188" s="5" t="b">
        <f>IF(NOT(ISBLANK(Spreadsheet!C188)),IF(OR(ISBLANK(Spreadsheet!F188),LEN(Spreadsheet!F188)&gt;40),FALSE,TRUE),TRUE)</f>
        <v>1</v>
      </c>
      <c r="AM188" s="5" t="b">
        <f>IF(NOT(ISBLANK(Spreadsheet!C188)),IF(OR(ISBLANK(Spreadsheet!H188),LEN(Spreadsheet!H188)&gt;40),FALSE,TRUE),TRUE)</f>
        <v>1</v>
      </c>
      <c r="AN188" s="5" t="b">
        <f t="array" ref="AN188">IF(ISBLANK(Spreadsheet!I188),TRUE,ISNUMBER(MATCH(TRUE,EXACT(Spreadsheet!I188,GenderValues),0)))</f>
        <v>1</v>
      </c>
      <c r="AO188" s="5" t="b">
        <f ca="1">IF(ISERROR(DATEVALUE(TEXT(Spreadsheet!J188,"mm/dd/yyyy")) &gt; TODAY()),IF(AND(ISBLANK(Spreadsheet!J188),ISBLANK(Spreadsheet!C188)),TRUE,FALSE),IF(DATEVALUE(TEXT(Spreadsheet!J188,"mm/dd/yyyy")) &gt; TODAY(),FALSE,TRUE))</f>
        <v>1</v>
      </c>
      <c r="AP188" s="5" t="b">
        <f>OR(ISBLANK(Spreadsheet!K188),LEN(Spreadsheet!K188)&lt;=100)</f>
        <v>1</v>
      </c>
      <c r="AQ188" s="5" t="b">
        <f t="array" ref="AQ188">IF(OR(AND(ISBLANK(Spreadsheet!L188),ISBLANK(Spreadsheet!C188)),AND(NOT(ISBLANK(Spreadsheet!C188)),NOT(ISBLANK(Spreadsheet!D188)))),TRUE,ISNUMBER(MATCH(TRUE,EXACT(Spreadsheet!L188,MaritalStatus),0)))</f>
        <v>1</v>
      </c>
      <c r="AR188" s="5" t="b">
        <f ca="1">IF(ISERROR(DATEVALUE(TEXT(Spreadsheet!M188,"mm/dd/yyyy")) &gt; TODAY()),IF(ISBLANK(Spreadsheet!M188),TRUE,FALSE),IF(DATEVALUE(TEXT(Spreadsheet!M188,"mm/dd/yyyy")) &gt; TODAY(),FALSE,TRUE))</f>
        <v>1</v>
      </c>
      <c r="AS188" s="5" t="b">
        <f>OR(ISBLANK(Spreadsheet!N188),LEN(Spreadsheet!N188)&lt;=100)</f>
        <v>1</v>
      </c>
      <c r="AT188" s="5" t="b">
        <f>OR(ISBLANK(Spreadsheet!O188),UPPER(Spreadsheet!O188)="YES")</f>
        <v>1</v>
      </c>
      <c r="AU188" s="5" t="b">
        <f>OR(ISBLANK(Spreadsheet!P188),UPPER(Spreadsheet!P188)="YES")</f>
        <v>1</v>
      </c>
      <c r="AV188" s="5" t="b">
        <f t="array" ref="AV188">IF(ISBLANK(Spreadsheet!Q188),TRUE,ISNUMBER(MATCH(TRUE,EXACT(Spreadsheet!Q188,OnGroupsPriorIns),0)))</f>
        <v>1</v>
      </c>
      <c r="AW188" s="5" t="b">
        <f>OR(ISBLANK(Spreadsheet!R188),UPPER(Spreadsheet!R188)="YES")</f>
        <v>1</v>
      </c>
      <c r="AX188" s="5" t="b">
        <f>OR(ISBLANK(Spreadsheet!S188),UPPER(Spreadsheet!S188)="YES")</f>
        <v>1</v>
      </c>
      <c r="AY188" s="5" t="b">
        <f>OR(AND(ISBLANK(Spreadsheet!C188),LEN(Spreadsheet!T188)=0),AND(NOT(ISBLANK(Spreadsheet!C188)),LEN(Spreadsheet!T188)&gt;0,LEN(Spreadsheet!T188)&lt;=50))</f>
        <v>1</v>
      </c>
      <c r="AZ188" s="5" t="b">
        <f>OR(LEN(Spreadsheet!U188)=0,AND(LEN(Spreadsheet!U188)&gt;0,LEN(Spreadsheet!U188)&lt;=50))</f>
        <v>1</v>
      </c>
      <c r="BA188" s="5" t="b">
        <f>OR(AND(ISBLANK(Spreadsheet!C188),LEN(Spreadsheet!V188)=0),AND(NOT(ISBLANK(Spreadsheet!C188)),LEN(Spreadsheet!V188)&gt;0,LEN(Spreadsheet!V188)&lt;=50))</f>
        <v>1</v>
      </c>
      <c r="BB188" s="5" t="b">
        <f t="array" ref="BB188">IF(AND(ISBLANK(Spreadsheet!C188),LEN(Spreadsheet!W188)=0),TRUE,ISNUMBER(MATCH(TRUE,EXACT(Spreadsheet!W188,States),0)))</f>
        <v>1</v>
      </c>
      <c r="BC188" s="5" t="b">
        <f>OR(AND(ISBLANK(Spreadsheet!C188),LEN(Spreadsheet!X188)=0),AND(NOT(ISBLANK(Spreadsheet!C188)),LEN(Spreadsheet!X188)&gt;0,LEN(Spreadsheet!X188)=5,ISNUMBER(VALUE(Spreadsheet!X188))))</f>
        <v>1</v>
      </c>
      <c r="BD188" s="5" t="b">
        <f>OR(ISBLANK(Spreadsheet!Z188),LEN(Spreadsheet!Z188)&lt;=50)</f>
        <v>1</v>
      </c>
      <c r="BE188" s="5" t="b">
        <f>ISBLANK(Spreadsheet!AA188)</f>
        <v>1</v>
      </c>
      <c r="BF188" s="5" t="b">
        <f>ISBLANK(Spreadsheet!AB188)</f>
        <v>1</v>
      </c>
      <c r="BG188" s="5" t="b">
        <f>IF(ISERROR(DATEVALUE(TEXT(Spreadsheet!AC188,"mm/dd/yyyy")) &gt; DATEVALUE(TEXT(Spreadsheet!J188,"mm/dd/yyyy"))),IF(OR(AND(ISBLANK(Spreadsheet!AC188),ISBLANK(Spreadsheet!C188)),AND(NOT(ISBLANK(Spreadsheet!C188)),ISBLANK(Spreadsheet!AC188),NOT(ISBLANK(Spreadsheet!D188)))),TRUE,FALSE),IF(DATEVALUE(TEXT(Spreadsheet!AC188,"mm/dd/yyyy")) &gt; DATEVALUE(TEXT(Spreadsheet!J188,"mm/dd/yyyy")),TRUE,FALSE))</f>
        <v>1</v>
      </c>
      <c r="BH188" s="5" t="b">
        <f>OR(AND(ISBLANK(Spreadsheet!C188),ISBLANK(Spreadsheet!AE188)),AND(NOT(ISBLANK(Spreadsheet!C188)),NOT(ISBLANK(Spreadsheet!D188)),ISBLANK(Spreadsheet!AE188)),AND(NOT(ISBLANK(Spreadsheet!C188)),ISBLANK(Spreadsheet!D188),NOT(ISBLANK(Spreadsheet!AE188)),LEN(Spreadsheet!AE188)&lt;=100))</f>
        <v>1</v>
      </c>
      <c r="BI188" s="5" t="b">
        <f t="array" ref="BI188">IF(ISBLANK(Spreadsheet!AF188),TRUE,ISNUMBER(MATCH(TRUE,EXACT(Spreadsheet!AF188,CobraShortReasons),0)))</f>
        <v>1</v>
      </c>
      <c r="BJ188" s="5" t="b">
        <f ca="1">IF(ISERROR(DATEVALUE(TEXT(Spreadsheet!AG188,"mm/dd/yyyy")) &gt; TODAY()),IF(ISBLANK(Spreadsheet!AG188),TRUE,FALSE),IF(DATEVALUE(TEXT(Spreadsheet!AG188,"mm/dd/yyyy")) &gt; TODAY(),FALSE,TRUE))</f>
        <v>1</v>
      </c>
      <c r="BK188" s="5" t="b">
        <f>OR(ISBLANK(Spreadsheet!AH188),LEN(Spreadsheet!AH188)&lt;=25)</f>
        <v>1</v>
      </c>
      <c r="BL188" s="5" t="b">
        <f t="array" aca="1" ref="BL188" ca="1">IF(ISBLANK(Spreadsheet!AI188),TRUE,ISNUMBER(MATCH(TRUE,EXACT(Spreadsheet!AI188,INDIRECT(Spreadsheet!$D$2)),0)))</f>
        <v>1</v>
      </c>
      <c r="BM188" s="5" t="b">
        <f t="array" aca="1" ref="BM188" ca="1">IF(ISBLANK(Spreadsheet!AJ188),TRUE,ISNUMBER(MATCH(TRUE,EXACT(Spreadsheet!AJ188,INDIRECT(Spreadsheet!BJ188)),0)))</f>
        <v>1</v>
      </c>
      <c r="BN188" s="5" t="b">
        <f t="array" ref="BN188">IF(ISBLANK(Spreadsheet!AK188),TRUE,ISNUMBER(MATCH(TRUE,EXACT(Spreadsheet!AK188,DentalPlans),0)))</f>
        <v>1</v>
      </c>
      <c r="BO188" s="5" t="b">
        <f t="array" aca="1" ref="BO188" ca="1">IF(ISBLANK(Spreadsheet!AL188),TRUE,ISNUMBER(MATCH(TRUE,EXACT(Spreadsheet!AL188,INDIRECT(Spreadsheet!BK188)),0)))</f>
        <v>1</v>
      </c>
      <c r="BP188" s="5" t="b">
        <f t="array" ref="BP188">IF(ISBLANK(Spreadsheet!AM188),TRUE,ISNUMBER(MATCH(TRUE,EXACT(Spreadsheet!AM188,VisionPlans),0)))</f>
        <v>1</v>
      </c>
      <c r="BQ188" s="5" t="b">
        <f t="array" aca="1" ref="BQ188" ca="1">IF(ISBLANK(Spreadsheet!AN188),TRUE,ISNUMBER(MATCH(TRUE,EXACT(Spreadsheet!AN188,INDIRECT(Spreadsheet!BL188)),0)))</f>
        <v>1</v>
      </c>
      <c r="BR188" s="5" t="b">
        <f t="array" ref="BR188">IF(ISBLANK(Spreadsheet!AO188),TRUE,ISNUMBER(MATCH(TRUE,EXACT(Spreadsheet!AO188,LifeBenefitClasses),0)))</f>
        <v>1</v>
      </c>
      <c r="BS188" s="5" t="b">
        <f>IF(OR(ISBLANK(Spreadsheet!AO188), Spreadsheet!AO188="Waive"),IF(ISBLANK(Spreadsheet!AP188),TRUE,FALSE),IF(OR(AND(NOT(ISBLANK(Spreadsheet!AO188)),ISBLANK(Spreadsheet!AP188)),NOT(ISNUMBER(VALUE(Spreadsheet!AP188)))),FALSE,IF(OR(AND(Spreadsheet!AP188&lt;6,MOD(Spreadsheet!AP188*10,5)=0), MOD(Spreadsheet!AP188,5000)=0),TRUE,FALSE)))</f>
        <v>1</v>
      </c>
      <c r="BT188" s="5" t="b">
        <f t="array" ref="BT188">IF(ISBLANK(Spreadsheet!AQ188),TRUE,ISNUMBER(MATCH(TRUE,EXACT(Spreadsheet!AQ188,EnrollWaive),0)))</f>
        <v>1</v>
      </c>
      <c r="BU188" s="5" t="b">
        <f t="array" ref="BU188">IF(ISBLANK(Spreadsheet!AR188),TRUE,ISNUMBER(MATCH(TRUE,EXACT(Spreadsheet!AR188,LifeBenefitClasses),0)))</f>
        <v>1</v>
      </c>
      <c r="BV188" s="5" t="b">
        <f>IF(OR(ISBLANK(Spreadsheet!AR188), Spreadsheet!AR188="Waive"),IF(ISBLANK(Spreadsheet!AS188),TRUE,FALSE),IF(OR(AND(NOT(ISBLANK(Spreadsheet!AR188)),ISBLANK(Spreadsheet!AS188)),NOT(ISNUMBER(VALUE(Spreadsheet!AS188)))),FALSE,IF(OR(AND(Spreadsheet!AS188&lt;6,MOD(Spreadsheet!AS188*10,5)=0), MOD(Spreadsheet!AS188,10000)=0),TRUE,FALSE)))</f>
        <v>1</v>
      </c>
      <c r="BW188" s="5" t="b">
        <f t="array" ref="BW188">IF(ISBLANK(Spreadsheet!AT188),TRUE,ISNUMBER(MATCH(TRUE,EXACT(Spreadsheet!AT188,LifeBenefitClasses),0)))</f>
        <v>1</v>
      </c>
      <c r="BX188" s="5" t="b">
        <f>IF(OR(ISBLANK(Spreadsheet!AT188), Spreadsheet!AT188="Waive"),IF(ISBLANK(Spreadsheet!AU188),TRUE,FALSE),IF(OR(AND(NOT(ISBLANK(Spreadsheet!AT188)),ISBLANK(Spreadsheet!AU188)),NOT(ISNUMBER(VALUE(Spreadsheet!AU188)))),FALSE,IF(AND(NOT(OR(ISBLANK(Spreadsheet!AT188),Spreadsheet!AT188="Waive")),NOT(OR(ISBLANK(Spreadsheet!AR188),Spreadsheet!AR188="Waive")),MOD(Spreadsheet!AU188,5000)=0, Spreadsheet!AU188&lt;=(Spreadsheet!AS188*0.5)),TRUE,FALSE)))</f>
        <v>1</v>
      </c>
      <c r="BY188" s="5" t="b">
        <f t="array" ref="BY188">IF(ISBLANK(Spreadsheet!AV188),TRUE,ISNUMBER(MATCH(TRUE,EXACT(Spreadsheet!AV188,EnrollWaive),0)))</f>
        <v>1</v>
      </c>
      <c r="BZ188" s="5" t="b">
        <f t="array" ref="BZ188">IF(ISBLANK(Spreadsheet!AW188),TRUE,ISNUMBER(MATCH(TRUE,EXACT(Spreadsheet!AW188,LifeBenefitClasses),0)))</f>
        <v>1</v>
      </c>
      <c r="CA188" s="5" t="b">
        <f t="array" ref="CA188">IF(ISBLANK(Spreadsheet!AX188),TRUE,ISNUMBER(MATCH(TRUE,EXACT(Spreadsheet!AX188,LifeBenefitClasses),0)))</f>
        <v>1</v>
      </c>
      <c r="CB188" s="5" t="b">
        <f t="array" ref="CB188">IF(ISBLANK(Spreadsheet!AY188),TRUE,ISNUMBER(MATCH(TRUE,EXACT(Spreadsheet!AY188,LifeBenefitClasses),0)))</f>
        <v>1</v>
      </c>
      <c r="CC188" s="5" t="b">
        <f t="array" ref="CC188">IF(ISBLANK(Spreadsheet!AZ188),TRUE,ISNUMBER(MATCH(TRUE,EXACT(Spreadsheet!AZ188,LifeBenefitClasses),0)))</f>
        <v>1</v>
      </c>
      <c r="CD188" s="5" t="b">
        <f t="array" ref="CD188">IF(ISBLANK(Spreadsheet!BA188),TRUE,ISNUMBER(MATCH(TRUE,EXACT(Spreadsheet!BA188,LifeBenefitClasses),0)))</f>
        <v>1</v>
      </c>
      <c r="CE188" s="5" t="b">
        <f>IF(OR(ISBLANK(Spreadsheet!BA188), Spreadsheet!BA188="Waive"),IF(ISBLANK(Spreadsheet!BB188),TRUE,FALSE),IF(OR(AND(NOT(ISBLANK(Spreadsheet!BA188)),ISBLANK(Spreadsheet!BB188)),NOT(ISNUMBER(VALUE(Spreadsheet!BB188))),ISBLANK(Spreadsheet!BC188),NOT(ISNUMBER(VALUE(Spreadsheet!BC188)))),FALSE,IF(AND(Spreadsheet!BB188&gt;=50000,Spreadsheet!BB188&lt;=250000,MOD(Spreadsheet!BB188,10000)=0,Spreadsheet!BB188&lt;=(10*Spreadsheet!BC188)),TRUE,FALSE)))</f>
        <v>1</v>
      </c>
      <c r="CF188" s="5" t="b">
        <f>IF(NOT(ISBLANK(Spreadsheet!BC188)),AND(ISNUMBER(VALUE(Spreadsheet!BC188)),Spreadsheet!BC188&gt;0),AND(OR(ISBLANK(Spreadsheet!AO188),Spreadsheet!AO188="Waive",AND(NOT(OR(ISBLANK(Spreadsheet!AO188),Spreadsheet!AO188="Waive")),Spreadsheet!AP188&gt;=6)),OR(ISBLANK(Spreadsheet!AR188),AND(NOT(OR(ISBLANK(Spreadsheet!AR188),Spreadsheet!AR188="Waive")),Spreadsheet!AS188&gt;=6)),OR(ISBLANK(Spreadsheet!AW188)),OR(ISBLANK(Spreadsheet!AX188)),OR(ISBLANK(Spreadsheet!AY188)),OR(ISBLANK(Spreadsheet!AZ188)),OR(ISBLANK(Spreadsheet!BA188),Spreadsheet!BA188="Waive")))</f>
        <v>1</v>
      </c>
      <c r="CG188" s="5" t="b">
        <f t="shared" ca="1" si="13"/>
        <v>1</v>
      </c>
    </row>
    <row r="189" spans="8:85" x14ac:dyDescent="0.3">
      <c r="H189" s="5">
        <f t="shared" ca="1" si="10"/>
        <v>2</v>
      </c>
      <c r="I189" s="5" t="str">
        <f t="shared" ca="1" si="11"/>
        <v/>
      </c>
      <c r="J189" s="5" t="str">
        <f>IF(AND(NOT(ISBLANK(Spreadsheet!C189)),ISBLANK(Spreadsheet!D189)),Spreadsheet!F189&amp;" "&amp;Spreadsheet!H189,"")</f>
        <v/>
      </c>
      <c r="K189" s="5">
        <f>IF(AND(NOT(ISBLANK(Spreadsheet!C189)),ISBLANK(Spreadsheet!D189)),COUNTIFS(Spreadsheet!E190:E$786,"=Child",Spreadsheet!C190:C$786, "="&amp;Spreadsheet!C189) + COUNTIFS(Spreadsheet!E190:E$786,"=Step-child",Spreadsheet!C190:C$786, "="&amp;Spreadsheet!C189),0)</f>
        <v>0</v>
      </c>
      <c r="L189" s="5">
        <f>IF(NOT(ISBLANK(J189)),COUNTIFS(Spreadsheet!E190:E$786,"=Wife",Spreadsheet!C190:C$786, "="&amp;Spreadsheet!C189) + COUNTIFS(Spreadsheet!E190:E$786,"=Husband",Spreadsheet!C190:C$786, "="&amp;Spreadsheet!C189),0)</f>
        <v>0</v>
      </c>
      <c r="M189" s="5">
        <f>IF(NOT(ISBLANK(Spreadsheet!AJ189)),VLOOKUP(Spreadsheet!AJ189,'Drop Downs'!$P$2:$R$16,3,FALSE),0)</f>
        <v>0</v>
      </c>
      <c r="N189" s="5">
        <f>IF(NOT(ISBLANK(Spreadsheet!AJ189)), VLOOKUP(Spreadsheet!AJ189,'Drop Downs'!$P$2:$R$16,2,FALSE),0)</f>
        <v>0</v>
      </c>
      <c r="O189" s="5">
        <f>IF(NOT(ISBLANK(Spreadsheet!AL189)),VLOOKUP(Spreadsheet!AL189,'Drop Downs'!$P$2:$R$16,3,FALSE), 0)</f>
        <v>0</v>
      </c>
      <c r="P189" s="5">
        <f>IF(NOT(ISBLANK(Spreadsheet!AL189)),VLOOKUP(Spreadsheet!AL189,'Drop Downs'!$P$2:$R$16,2,FALSE),0)</f>
        <v>0</v>
      </c>
      <c r="Q189" s="5">
        <f>IF(NOT(ISBLANK(Spreadsheet!AN189)),VLOOKUP(Spreadsheet!AN189,'Drop Downs'!$P$2:$R$16,3,FALSE),0)</f>
        <v>0</v>
      </c>
      <c r="R189" s="5">
        <f>IF(NOT(ISBLANK(Spreadsheet!AN189)),VLOOKUP(Spreadsheet!AN189,'Drop Downs'!$P$2:$R$16,2,FALSE),0)</f>
        <v>0</v>
      </c>
      <c r="S189" s="5" t="str">
        <f>IF(OR(M189&gt;K189,N189&gt;L189,O189&gt;K189, Q189&gt;K189,N189&gt;L189, P189&gt;L189, R189&gt;L189),"Member currently has a coverage election over what he/she needs.  Please add more dependents or adjust the coverage election.","")&amp;(IF(AND(NOT(ISBLANK(Spreadsheet!C189)),NOT(ISBLANK(Spreadsheet!D189)),ISBLANK(Spreadsheet!E189)),"Dependent lacks a relationship to member.Please select one from the drop-down.",""))</f>
        <v/>
      </c>
      <c r="T189" s="5" t="b">
        <f t="shared" si="12"/>
        <v>1</v>
      </c>
      <c r="U189" s="5" t="b">
        <f>OR(ISBLANK(Spreadsheet!C189),IF(NOT(ISBLANK(Spreadsheet!D189)),NOT(ISBLANK(Spreadsheet!E189)),TRUE))</f>
        <v>1</v>
      </c>
      <c r="V189" s="5" t="b">
        <f>OR(ISBLANK(Spreadsheet!C189), NOT(ISBLANK(Spreadsheet!I189)))</f>
        <v>1</v>
      </c>
      <c r="W189" s="5" t="b">
        <f>OR(ISBLANK(Spreadsheet!D189),NOT(ISBLANK(Spreadsheet!C189)))</f>
        <v>1</v>
      </c>
      <c r="X189" s="155" t="str">
        <f>REPT("0",MIN(FIND({1,2,3,4,5,6,7,8,9},Spreadsheet!C189&amp;"123456789"))-1)&amp;IF(ISBLANK(Spreadsheet!C189),"",SUMPRODUCT(MID(0&amp;Spreadsheet!C189,LARGE(INDEX(ISNUMBER(--MID(Spreadsheet!C189,ROW($1:$225),1))*
 ROW($1:$225),0),ROW($1:$225))+1,1)*10^ROW($1:$225)/10))</f>
        <v/>
      </c>
      <c r="Y189" s="5" t="b">
        <f>IF(NOT(ISBLANK(Spreadsheet!C189)),IF(AND(ISNUMBER(VALUE(Spreadsheet!C189)), LEN(Spreadsheet!C189)=9),TRUE,FALSE),TRUE)</f>
        <v>1</v>
      </c>
      <c r="Z189" s="155" t="str">
        <f>REPT("0",MIN(FIND({1,2,3,4,5,6,7,8,9},Spreadsheet!D189&amp;"123456789"))-1)&amp;IF(ISBLANK(Spreadsheet!D189),"",SUMPRODUCT(MID(0&amp;Spreadsheet!D189,LARGE(INDEX(ISNUMBER(--MID(Spreadsheet!D189,ROW($1:$225),1))*
 ROW($1:$225),0),ROW($1:$225))+1,1)*10^ROW($1:$225)/10))</f>
        <v/>
      </c>
      <c r="AA189" s="5" t="b">
        <f>IF(AND(NOT(ISBLANK(Spreadsheet!D189)),NOT(ISBLANK(Spreadsheet!C189))),IF(AND(ISNUMBER(VALUE(Spreadsheet!D189)), LEN(Spreadsheet!D189)=9),TRUE,FALSE),IF(AND(NOT(ISBLANK(Spreadsheet!D189)),ISBLANK(Spreadsheet!C189)),FALSE,TRUE))</f>
        <v>1</v>
      </c>
      <c r="AB189" s="5" t="b">
        <f>OR(ISBLANK(Spreadsheet!Y189),IF(NOT(ISBLANK(Spreadsheet!Y189)),LEN(Spreadsheet!Y189)=10,ISNUMBER(VALUE(Spreadsheet!Y189))))</f>
        <v>1</v>
      </c>
      <c r="AC189" s="5" t="b">
        <f>OR(ISBLANK(Spreadsheet!AI189), AND(NOT(ISBLANK(Spreadsheet!AJ189)), NOT(ISNUMBER(SEARCH("Waive",Spreadsheet!AJ189)))))</f>
        <v>1</v>
      </c>
      <c r="AD189" s="5" t="b">
        <f>OR(ISBLANK(Spreadsheet!AK189), AND(NOT(ISBLANK(Spreadsheet!AL189)), NOT(ISNUMBER(SEARCH("Waive",Spreadsheet!AL189)))))</f>
        <v>1</v>
      </c>
      <c r="AE189" s="5" t="b">
        <f>OR(ISBLANK(Spreadsheet!AM189), AND(NOT(ISBLANK(Spreadsheet!AN189)), NOT(ISNUMBER(SEARCH("Waive", Spreadsheet!AN189)))))</f>
        <v>1</v>
      </c>
      <c r="AF189" s="5" t="b">
        <f>OR(ISBLANK(Spreadsheet!C189), NOT(ISBLANK(Spreadsheet!D189)),NOT(ISBLANK(Spreadsheet!L189)))</f>
        <v>1</v>
      </c>
      <c r="AG189" s="5" t="b">
        <f>IF(AND(NOT(ISBLANK(Spreadsheet!C189)), NOT(ISBLANK(Spreadsheet!D189)),Spreadsheet!C189&lt;&gt;Spreadsheet!D189),IF(ISERROR(VLOOKUP(Spreadsheet!C189, Spreadsheet!$C$6:'Spreadsheet'!$C188,1,FALSE)), FALSE, TRUE),TRUE)</f>
        <v>1</v>
      </c>
      <c r="AH189" s="5" t="b">
        <f>Spreadsheet!$B$2=Spreadsheet!AD189</f>
        <v>1</v>
      </c>
      <c r="AI189" s="5" t="b">
        <f>IF(ISBLANK(Spreadsheet!G189),TRUE,IF(OR(LEN(Spreadsheet!G189)&gt;1,ISNUMBER(VALUE(Spreadsheet!G189))),FALSE,TRUE))</f>
        <v>1</v>
      </c>
      <c r="AJ189" s="5" t="b">
        <f>OR(ISBLANK(Spreadsheet!C189), NOT(ISBLANK(Spreadsheet!B189)), NOT(ISBLANK(Spreadsheet!D189)))</f>
        <v>1</v>
      </c>
      <c r="AK189" s="5" t="b">
        <f t="array" ref="AK189">IF(OR(AND(ISBLANK(Spreadsheet!E189),ISBLANK(Spreadsheet!D189),NOT(ISBLANK(Spreadsheet!C189))),AND(ISBLANK(Spreadsheet!E189),ISBLANK(Spreadsheet!D189),ISBLANK(Spreadsheet!C189))),TRUE,ISNUMBER(MATCH(TRUE,EXACT(Spreadsheet!E189,Relationships),0)))</f>
        <v>1</v>
      </c>
      <c r="AL189" s="5" t="b">
        <f>IF(NOT(ISBLANK(Spreadsheet!C189)),IF(OR(ISBLANK(Spreadsheet!F189),LEN(Spreadsheet!F189)&gt;40),FALSE,TRUE),TRUE)</f>
        <v>1</v>
      </c>
      <c r="AM189" s="5" t="b">
        <f>IF(NOT(ISBLANK(Spreadsheet!C189)),IF(OR(ISBLANK(Spreadsheet!H189),LEN(Spreadsheet!H189)&gt;40),FALSE,TRUE),TRUE)</f>
        <v>1</v>
      </c>
      <c r="AN189" s="5" t="b">
        <f t="array" ref="AN189">IF(ISBLANK(Spreadsheet!I189),TRUE,ISNUMBER(MATCH(TRUE,EXACT(Spreadsheet!I189,GenderValues),0)))</f>
        <v>1</v>
      </c>
      <c r="AO189" s="5" t="b">
        <f ca="1">IF(ISERROR(DATEVALUE(TEXT(Spreadsheet!J189,"mm/dd/yyyy")) &gt; TODAY()),IF(AND(ISBLANK(Spreadsheet!J189),ISBLANK(Spreadsheet!C189)),TRUE,FALSE),IF(DATEVALUE(TEXT(Spreadsheet!J189,"mm/dd/yyyy")) &gt; TODAY(),FALSE,TRUE))</f>
        <v>1</v>
      </c>
      <c r="AP189" s="5" t="b">
        <f>OR(ISBLANK(Spreadsheet!K189),LEN(Spreadsheet!K189)&lt;=100)</f>
        <v>1</v>
      </c>
      <c r="AQ189" s="5" t="b">
        <f t="array" ref="AQ189">IF(OR(AND(ISBLANK(Spreadsheet!L189),ISBLANK(Spreadsheet!C189)),AND(NOT(ISBLANK(Spreadsheet!C189)),NOT(ISBLANK(Spreadsheet!D189)))),TRUE,ISNUMBER(MATCH(TRUE,EXACT(Spreadsheet!L189,MaritalStatus),0)))</f>
        <v>1</v>
      </c>
      <c r="AR189" s="5" t="b">
        <f ca="1">IF(ISERROR(DATEVALUE(TEXT(Spreadsheet!M189,"mm/dd/yyyy")) &gt; TODAY()),IF(ISBLANK(Spreadsheet!M189),TRUE,FALSE),IF(DATEVALUE(TEXT(Spreadsheet!M189,"mm/dd/yyyy")) &gt; TODAY(),FALSE,TRUE))</f>
        <v>1</v>
      </c>
      <c r="AS189" s="5" t="b">
        <f>OR(ISBLANK(Spreadsheet!N189),LEN(Spreadsheet!N189)&lt;=100)</f>
        <v>1</v>
      </c>
      <c r="AT189" s="5" t="b">
        <f>OR(ISBLANK(Spreadsheet!O189),UPPER(Spreadsheet!O189)="YES")</f>
        <v>1</v>
      </c>
      <c r="AU189" s="5" t="b">
        <f>OR(ISBLANK(Spreadsheet!P189),UPPER(Spreadsheet!P189)="YES")</f>
        <v>1</v>
      </c>
      <c r="AV189" s="5" t="b">
        <f t="array" ref="AV189">IF(ISBLANK(Spreadsheet!Q189),TRUE,ISNUMBER(MATCH(TRUE,EXACT(Spreadsheet!Q189,OnGroupsPriorIns),0)))</f>
        <v>1</v>
      </c>
      <c r="AW189" s="5" t="b">
        <f>OR(ISBLANK(Spreadsheet!R189),UPPER(Spreadsheet!R189)="YES")</f>
        <v>1</v>
      </c>
      <c r="AX189" s="5" t="b">
        <f>OR(ISBLANK(Spreadsheet!S189),UPPER(Spreadsheet!S189)="YES")</f>
        <v>1</v>
      </c>
      <c r="AY189" s="5" t="b">
        <f>OR(AND(ISBLANK(Spreadsheet!C189),LEN(Spreadsheet!T189)=0),AND(NOT(ISBLANK(Spreadsheet!C189)),LEN(Spreadsheet!T189)&gt;0,LEN(Spreadsheet!T189)&lt;=50))</f>
        <v>1</v>
      </c>
      <c r="AZ189" s="5" t="b">
        <f>OR(LEN(Spreadsheet!U189)=0,AND(LEN(Spreadsheet!U189)&gt;0,LEN(Spreadsheet!U189)&lt;=50))</f>
        <v>1</v>
      </c>
      <c r="BA189" s="5" t="b">
        <f>OR(AND(ISBLANK(Spreadsheet!C189),LEN(Spreadsheet!V189)=0),AND(NOT(ISBLANK(Spreadsheet!C189)),LEN(Spreadsheet!V189)&gt;0,LEN(Spreadsheet!V189)&lt;=50))</f>
        <v>1</v>
      </c>
      <c r="BB189" s="5" t="b">
        <f t="array" ref="BB189">IF(AND(ISBLANK(Spreadsheet!C189),LEN(Spreadsheet!W189)=0),TRUE,ISNUMBER(MATCH(TRUE,EXACT(Spreadsheet!W189,States),0)))</f>
        <v>1</v>
      </c>
      <c r="BC189" s="5" t="b">
        <f>OR(AND(ISBLANK(Spreadsheet!C189),LEN(Spreadsheet!X189)=0),AND(NOT(ISBLANK(Spreadsheet!C189)),LEN(Spreadsheet!X189)&gt;0,LEN(Spreadsheet!X189)=5,ISNUMBER(VALUE(Spreadsheet!X189))))</f>
        <v>1</v>
      </c>
      <c r="BD189" s="5" t="b">
        <f>OR(ISBLANK(Spreadsheet!Z189),LEN(Spreadsheet!Z189)&lt;=50)</f>
        <v>1</v>
      </c>
      <c r="BE189" s="5" t="b">
        <f>ISBLANK(Spreadsheet!AA189)</f>
        <v>1</v>
      </c>
      <c r="BF189" s="5" t="b">
        <f>ISBLANK(Spreadsheet!AB189)</f>
        <v>1</v>
      </c>
      <c r="BG189" s="5" t="b">
        <f>IF(ISERROR(DATEVALUE(TEXT(Spreadsheet!AC189,"mm/dd/yyyy")) &gt; DATEVALUE(TEXT(Spreadsheet!J189,"mm/dd/yyyy"))),IF(OR(AND(ISBLANK(Spreadsheet!AC189),ISBLANK(Spreadsheet!C189)),AND(NOT(ISBLANK(Spreadsheet!C189)),ISBLANK(Spreadsheet!AC189),NOT(ISBLANK(Spreadsheet!D189)))),TRUE,FALSE),IF(DATEVALUE(TEXT(Spreadsheet!AC189,"mm/dd/yyyy")) &gt; DATEVALUE(TEXT(Spreadsheet!J189,"mm/dd/yyyy")),TRUE,FALSE))</f>
        <v>1</v>
      </c>
      <c r="BH189" s="5" t="b">
        <f>OR(AND(ISBLANK(Spreadsheet!C189),ISBLANK(Spreadsheet!AE189)),AND(NOT(ISBLANK(Spreadsheet!C189)),NOT(ISBLANK(Spreadsheet!D189)),ISBLANK(Spreadsheet!AE189)),AND(NOT(ISBLANK(Spreadsheet!C189)),ISBLANK(Spreadsheet!D189),NOT(ISBLANK(Spreadsheet!AE189)),LEN(Spreadsheet!AE189)&lt;=100))</f>
        <v>1</v>
      </c>
      <c r="BI189" s="5" t="b">
        <f t="array" ref="BI189">IF(ISBLANK(Spreadsheet!AF189),TRUE,ISNUMBER(MATCH(TRUE,EXACT(Spreadsheet!AF189,CobraShortReasons),0)))</f>
        <v>1</v>
      </c>
      <c r="BJ189" s="5" t="b">
        <f ca="1">IF(ISERROR(DATEVALUE(TEXT(Spreadsheet!AG189,"mm/dd/yyyy")) &gt; TODAY()),IF(ISBLANK(Spreadsheet!AG189),TRUE,FALSE),IF(DATEVALUE(TEXT(Spreadsheet!AG189,"mm/dd/yyyy")) &gt; TODAY(),FALSE,TRUE))</f>
        <v>1</v>
      </c>
      <c r="BK189" s="5" t="b">
        <f>OR(ISBLANK(Spreadsheet!AH189),LEN(Spreadsheet!AH189)&lt;=25)</f>
        <v>1</v>
      </c>
      <c r="BL189" s="5" t="b">
        <f t="array" aca="1" ref="BL189" ca="1">IF(ISBLANK(Spreadsheet!AI189),TRUE,ISNUMBER(MATCH(TRUE,EXACT(Spreadsheet!AI189,INDIRECT(Spreadsheet!$D$2)),0)))</f>
        <v>1</v>
      </c>
      <c r="BM189" s="5" t="b">
        <f t="array" aca="1" ref="BM189" ca="1">IF(ISBLANK(Spreadsheet!AJ189),TRUE,ISNUMBER(MATCH(TRUE,EXACT(Spreadsheet!AJ189,INDIRECT(Spreadsheet!BJ189)),0)))</f>
        <v>1</v>
      </c>
      <c r="BN189" s="5" t="b">
        <f t="array" ref="BN189">IF(ISBLANK(Spreadsheet!AK189),TRUE,ISNUMBER(MATCH(TRUE,EXACT(Spreadsheet!AK189,DentalPlans),0)))</f>
        <v>1</v>
      </c>
      <c r="BO189" s="5" t="b">
        <f t="array" aca="1" ref="BO189" ca="1">IF(ISBLANK(Spreadsheet!AL189),TRUE,ISNUMBER(MATCH(TRUE,EXACT(Spreadsheet!AL189,INDIRECT(Spreadsheet!BK189)),0)))</f>
        <v>1</v>
      </c>
      <c r="BP189" s="5" t="b">
        <f t="array" ref="BP189">IF(ISBLANK(Spreadsheet!AM189),TRUE,ISNUMBER(MATCH(TRUE,EXACT(Spreadsheet!AM189,VisionPlans),0)))</f>
        <v>1</v>
      </c>
      <c r="BQ189" s="5" t="b">
        <f t="array" aca="1" ref="BQ189" ca="1">IF(ISBLANK(Spreadsheet!AN189),TRUE,ISNUMBER(MATCH(TRUE,EXACT(Spreadsheet!AN189,INDIRECT(Spreadsheet!BL189)),0)))</f>
        <v>1</v>
      </c>
      <c r="BR189" s="5" t="b">
        <f t="array" ref="BR189">IF(ISBLANK(Spreadsheet!AO189),TRUE,ISNUMBER(MATCH(TRUE,EXACT(Spreadsheet!AO189,LifeBenefitClasses),0)))</f>
        <v>1</v>
      </c>
      <c r="BS189" s="5" t="b">
        <f>IF(OR(ISBLANK(Spreadsheet!AO189), Spreadsheet!AO189="Waive"),IF(ISBLANK(Spreadsheet!AP189),TRUE,FALSE),IF(OR(AND(NOT(ISBLANK(Spreadsheet!AO189)),ISBLANK(Spreadsheet!AP189)),NOT(ISNUMBER(VALUE(Spreadsheet!AP189)))),FALSE,IF(OR(AND(Spreadsheet!AP189&lt;6,MOD(Spreadsheet!AP189*10,5)=0), MOD(Spreadsheet!AP189,5000)=0),TRUE,FALSE)))</f>
        <v>1</v>
      </c>
      <c r="BT189" s="5" t="b">
        <f t="array" ref="BT189">IF(ISBLANK(Spreadsheet!AQ189),TRUE,ISNUMBER(MATCH(TRUE,EXACT(Spreadsheet!AQ189,EnrollWaive),0)))</f>
        <v>1</v>
      </c>
      <c r="BU189" s="5" t="b">
        <f t="array" ref="BU189">IF(ISBLANK(Spreadsheet!AR189),TRUE,ISNUMBER(MATCH(TRUE,EXACT(Spreadsheet!AR189,LifeBenefitClasses),0)))</f>
        <v>1</v>
      </c>
      <c r="BV189" s="5" t="b">
        <f>IF(OR(ISBLANK(Spreadsheet!AR189), Spreadsheet!AR189="Waive"),IF(ISBLANK(Spreadsheet!AS189),TRUE,FALSE),IF(OR(AND(NOT(ISBLANK(Spreadsheet!AR189)),ISBLANK(Spreadsheet!AS189)),NOT(ISNUMBER(VALUE(Spreadsheet!AS189)))),FALSE,IF(OR(AND(Spreadsheet!AS189&lt;6,MOD(Spreadsheet!AS189*10,5)=0), MOD(Spreadsheet!AS189,10000)=0),TRUE,FALSE)))</f>
        <v>1</v>
      </c>
      <c r="BW189" s="5" t="b">
        <f t="array" ref="BW189">IF(ISBLANK(Spreadsheet!AT189),TRUE,ISNUMBER(MATCH(TRUE,EXACT(Spreadsheet!AT189,LifeBenefitClasses),0)))</f>
        <v>1</v>
      </c>
      <c r="BX189" s="5" t="b">
        <f>IF(OR(ISBLANK(Spreadsheet!AT189), Spreadsheet!AT189="Waive"),IF(ISBLANK(Spreadsheet!AU189),TRUE,FALSE),IF(OR(AND(NOT(ISBLANK(Spreadsheet!AT189)),ISBLANK(Spreadsheet!AU189)),NOT(ISNUMBER(VALUE(Spreadsheet!AU189)))),FALSE,IF(AND(NOT(OR(ISBLANK(Spreadsheet!AT189),Spreadsheet!AT189="Waive")),NOT(OR(ISBLANK(Spreadsheet!AR189),Spreadsheet!AR189="Waive")),MOD(Spreadsheet!AU189,5000)=0, Spreadsheet!AU189&lt;=(Spreadsheet!AS189*0.5)),TRUE,FALSE)))</f>
        <v>1</v>
      </c>
      <c r="BY189" s="5" t="b">
        <f t="array" ref="BY189">IF(ISBLANK(Spreadsheet!AV189),TRUE,ISNUMBER(MATCH(TRUE,EXACT(Spreadsheet!AV189,EnrollWaive),0)))</f>
        <v>1</v>
      </c>
      <c r="BZ189" s="5" t="b">
        <f t="array" ref="BZ189">IF(ISBLANK(Spreadsheet!AW189),TRUE,ISNUMBER(MATCH(TRUE,EXACT(Spreadsheet!AW189,LifeBenefitClasses),0)))</f>
        <v>1</v>
      </c>
      <c r="CA189" s="5" t="b">
        <f t="array" ref="CA189">IF(ISBLANK(Spreadsheet!AX189),TRUE,ISNUMBER(MATCH(TRUE,EXACT(Spreadsheet!AX189,LifeBenefitClasses),0)))</f>
        <v>1</v>
      </c>
      <c r="CB189" s="5" t="b">
        <f t="array" ref="CB189">IF(ISBLANK(Spreadsheet!AY189),TRUE,ISNUMBER(MATCH(TRUE,EXACT(Spreadsheet!AY189,LifeBenefitClasses),0)))</f>
        <v>1</v>
      </c>
      <c r="CC189" s="5" t="b">
        <f t="array" ref="CC189">IF(ISBLANK(Spreadsheet!AZ189),TRUE,ISNUMBER(MATCH(TRUE,EXACT(Spreadsheet!AZ189,LifeBenefitClasses),0)))</f>
        <v>1</v>
      </c>
      <c r="CD189" s="5" t="b">
        <f t="array" ref="CD189">IF(ISBLANK(Spreadsheet!BA189),TRUE,ISNUMBER(MATCH(TRUE,EXACT(Spreadsheet!BA189,LifeBenefitClasses),0)))</f>
        <v>1</v>
      </c>
      <c r="CE189" s="5" t="b">
        <f>IF(OR(ISBLANK(Spreadsheet!BA189), Spreadsheet!BA189="Waive"),IF(ISBLANK(Spreadsheet!BB189),TRUE,FALSE),IF(OR(AND(NOT(ISBLANK(Spreadsheet!BA189)),ISBLANK(Spreadsheet!BB189)),NOT(ISNUMBER(VALUE(Spreadsheet!BB189))),ISBLANK(Spreadsheet!BC189),NOT(ISNUMBER(VALUE(Spreadsheet!BC189)))),FALSE,IF(AND(Spreadsheet!BB189&gt;=50000,Spreadsheet!BB189&lt;=250000,MOD(Spreadsheet!BB189,10000)=0,Spreadsheet!BB189&lt;=(10*Spreadsheet!BC189)),TRUE,FALSE)))</f>
        <v>1</v>
      </c>
      <c r="CF189" s="5" t="b">
        <f>IF(NOT(ISBLANK(Spreadsheet!BC189)),AND(ISNUMBER(VALUE(Spreadsheet!BC189)),Spreadsheet!BC189&gt;0),AND(OR(ISBLANK(Spreadsheet!AO189),Spreadsheet!AO189="Waive",AND(NOT(OR(ISBLANK(Spreadsheet!AO189),Spreadsheet!AO189="Waive")),Spreadsheet!AP189&gt;=6)),OR(ISBLANK(Spreadsheet!AR189),AND(NOT(OR(ISBLANK(Spreadsheet!AR189),Spreadsheet!AR189="Waive")),Spreadsheet!AS189&gt;=6)),OR(ISBLANK(Spreadsheet!AW189)),OR(ISBLANK(Spreadsheet!AX189)),OR(ISBLANK(Spreadsheet!AY189)),OR(ISBLANK(Spreadsheet!AZ189)),OR(ISBLANK(Spreadsheet!BA189),Spreadsheet!BA189="Waive")))</f>
        <v>1</v>
      </c>
      <c r="CG189" s="5" t="b">
        <f t="shared" ca="1" si="13"/>
        <v>1</v>
      </c>
    </row>
    <row r="190" spans="8:85" x14ac:dyDescent="0.3">
      <c r="H190" s="5">
        <f t="shared" ca="1" si="10"/>
        <v>2</v>
      </c>
      <c r="I190" s="5" t="str">
        <f t="shared" ca="1" si="11"/>
        <v/>
      </c>
      <c r="J190" s="5" t="str">
        <f>IF(AND(NOT(ISBLANK(Spreadsheet!C190)),ISBLANK(Spreadsheet!D190)),Spreadsheet!F190&amp;" "&amp;Spreadsheet!H190,"")</f>
        <v/>
      </c>
      <c r="K190" s="5">
        <f>IF(AND(NOT(ISBLANK(Spreadsheet!C190)),ISBLANK(Spreadsheet!D190)),COUNTIFS(Spreadsheet!E191:E$786,"=Child",Spreadsheet!C191:C$786, "="&amp;Spreadsheet!C190) + COUNTIFS(Spreadsheet!E191:E$786,"=Step-child",Spreadsheet!C191:C$786, "="&amp;Spreadsheet!C190),0)</f>
        <v>0</v>
      </c>
      <c r="L190" s="5">
        <f>IF(NOT(ISBLANK(J190)),COUNTIFS(Spreadsheet!E191:E$786,"=Wife",Spreadsheet!C191:C$786, "="&amp;Spreadsheet!C190) + COUNTIFS(Spreadsheet!E191:E$786,"=Husband",Spreadsheet!C191:C$786, "="&amp;Spreadsheet!C190),0)</f>
        <v>0</v>
      </c>
      <c r="M190" s="5">
        <f>IF(NOT(ISBLANK(Spreadsheet!AJ190)),VLOOKUP(Spreadsheet!AJ190,'Drop Downs'!$P$2:$R$16,3,FALSE),0)</f>
        <v>0</v>
      </c>
      <c r="N190" s="5">
        <f>IF(NOT(ISBLANK(Spreadsheet!AJ190)), VLOOKUP(Spreadsheet!AJ190,'Drop Downs'!$P$2:$R$16,2,FALSE),0)</f>
        <v>0</v>
      </c>
      <c r="O190" s="5">
        <f>IF(NOT(ISBLANK(Spreadsheet!AL190)),VLOOKUP(Spreadsheet!AL190,'Drop Downs'!$P$2:$R$16,3,FALSE), 0)</f>
        <v>0</v>
      </c>
      <c r="P190" s="5">
        <f>IF(NOT(ISBLANK(Spreadsheet!AL190)),VLOOKUP(Spreadsheet!AL190,'Drop Downs'!$P$2:$R$16,2,FALSE),0)</f>
        <v>0</v>
      </c>
      <c r="Q190" s="5">
        <f>IF(NOT(ISBLANK(Spreadsheet!AN190)),VLOOKUP(Spreadsheet!AN190,'Drop Downs'!$P$2:$R$16,3,FALSE),0)</f>
        <v>0</v>
      </c>
      <c r="R190" s="5">
        <f>IF(NOT(ISBLANK(Spreadsheet!AN190)),VLOOKUP(Spreadsheet!AN190,'Drop Downs'!$P$2:$R$16,2,FALSE),0)</f>
        <v>0</v>
      </c>
      <c r="S190" s="5" t="str">
        <f>IF(OR(M190&gt;K190,N190&gt;L190,O190&gt;K190, Q190&gt;K190,N190&gt;L190, P190&gt;L190, R190&gt;L190),"Member currently has a coverage election over what he/she needs.  Please add more dependents or adjust the coverage election.","")&amp;(IF(AND(NOT(ISBLANK(Spreadsheet!C190)),NOT(ISBLANK(Spreadsheet!D190)),ISBLANK(Spreadsheet!E190)),"Dependent lacks a relationship to member.Please select one from the drop-down.",""))</f>
        <v/>
      </c>
      <c r="T190" s="5" t="b">
        <f t="shared" si="12"/>
        <v>1</v>
      </c>
      <c r="U190" s="5" t="b">
        <f>OR(ISBLANK(Spreadsheet!C190),IF(NOT(ISBLANK(Spreadsheet!D190)),NOT(ISBLANK(Spreadsheet!E190)),TRUE))</f>
        <v>1</v>
      </c>
      <c r="V190" s="5" t="b">
        <f>OR(ISBLANK(Spreadsheet!C190), NOT(ISBLANK(Spreadsheet!I190)))</f>
        <v>1</v>
      </c>
      <c r="W190" s="5" t="b">
        <f>OR(ISBLANK(Spreadsheet!D190),NOT(ISBLANK(Spreadsheet!C190)))</f>
        <v>1</v>
      </c>
      <c r="X190" s="155" t="str">
        <f>REPT("0",MIN(FIND({1,2,3,4,5,6,7,8,9},Spreadsheet!C190&amp;"123456789"))-1)&amp;IF(ISBLANK(Spreadsheet!C190),"",SUMPRODUCT(MID(0&amp;Spreadsheet!C190,LARGE(INDEX(ISNUMBER(--MID(Spreadsheet!C190,ROW($1:$225),1))*
 ROW($1:$225),0),ROW($1:$225))+1,1)*10^ROW($1:$225)/10))</f>
        <v/>
      </c>
      <c r="Y190" s="5" t="b">
        <f>IF(NOT(ISBLANK(Spreadsheet!C190)),IF(AND(ISNUMBER(VALUE(Spreadsheet!C190)), LEN(Spreadsheet!C190)=9),TRUE,FALSE),TRUE)</f>
        <v>1</v>
      </c>
      <c r="Z190" s="155" t="str">
        <f>REPT("0",MIN(FIND({1,2,3,4,5,6,7,8,9},Spreadsheet!D190&amp;"123456789"))-1)&amp;IF(ISBLANK(Spreadsheet!D190),"",SUMPRODUCT(MID(0&amp;Spreadsheet!D190,LARGE(INDEX(ISNUMBER(--MID(Spreadsheet!D190,ROW($1:$225),1))*
 ROW($1:$225),0),ROW($1:$225))+1,1)*10^ROW($1:$225)/10))</f>
        <v/>
      </c>
      <c r="AA190" s="5" t="b">
        <f>IF(AND(NOT(ISBLANK(Spreadsheet!D190)),NOT(ISBLANK(Spreadsheet!C190))),IF(AND(ISNUMBER(VALUE(Spreadsheet!D190)), LEN(Spreadsheet!D190)=9),TRUE,FALSE),IF(AND(NOT(ISBLANK(Spreadsheet!D190)),ISBLANK(Spreadsheet!C190)),FALSE,TRUE))</f>
        <v>1</v>
      </c>
      <c r="AB190" s="5" t="b">
        <f>OR(ISBLANK(Spreadsheet!Y190),IF(NOT(ISBLANK(Spreadsheet!Y190)),LEN(Spreadsheet!Y190)=10,ISNUMBER(VALUE(Spreadsheet!Y190))))</f>
        <v>1</v>
      </c>
      <c r="AC190" s="5" t="b">
        <f>OR(ISBLANK(Spreadsheet!AI190), AND(NOT(ISBLANK(Spreadsheet!AJ190)), NOT(ISNUMBER(SEARCH("Waive",Spreadsheet!AJ190)))))</f>
        <v>1</v>
      </c>
      <c r="AD190" s="5" t="b">
        <f>OR(ISBLANK(Spreadsheet!AK190), AND(NOT(ISBLANK(Spreadsheet!AL190)), NOT(ISNUMBER(SEARCH("Waive",Spreadsheet!AL190)))))</f>
        <v>1</v>
      </c>
      <c r="AE190" s="5" t="b">
        <f>OR(ISBLANK(Spreadsheet!AM190), AND(NOT(ISBLANK(Spreadsheet!AN190)), NOT(ISNUMBER(SEARCH("Waive", Spreadsheet!AN190)))))</f>
        <v>1</v>
      </c>
      <c r="AF190" s="5" t="b">
        <f>OR(ISBLANK(Spreadsheet!C190), NOT(ISBLANK(Spreadsheet!D190)),NOT(ISBLANK(Spreadsheet!L190)))</f>
        <v>1</v>
      </c>
      <c r="AG190" s="5" t="b">
        <f>IF(AND(NOT(ISBLANK(Spreadsheet!C190)), NOT(ISBLANK(Spreadsheet!D190)),Spreadsheet!C190&lt;&gt;Spreadsheet!D190),IF(ISERROR(VLOOKUP(Spreadsheet!C190, Spreadsheet!$C$6:'Spreadsheet'!$C189,1,FALSE)), FALSE, TRUE),TRUE)</f>
        <v>1</v>
      </c>
      <c r="AH190" s="5" t="b">
        <f>Spreadsheet!$B$2=Spreadsheet!AD190</f>
        <v>1</v>
      </c>
      <c r="AI190" s="5" t="b">
        <f>IF(ISBLANK(Spreadsheet!G190),TRUE,IF(OR(LEN(Spreadsheet!G190)&gt;1,ISNUMBER(VALUE(Spreadsheet!G190))),FALSE,TRUE))</f>
        <v>1</v>
      </c>
      <c r="AJ190" s="5" t="b">
        <f>OR(ISBLANK(Spreadsheet!C190), NOT(ISBLANK(Spreadsheet!B190)), NOT(ISBLANK(Spreadsheet!D190)))</f>
        <v>1</v>
      </c>
      <c r="AK190" s="5" t="b">
        <f t="array" ref="AK190">IF(OR(AND(ISBLANK(Spreadsheet!E190),ISBLANK(Spreadsheet!D190),NOT(ISBLANK(Spreadsheet!C190))),AND(ISBLANK(Spreadsheet!E190),ISBLANK(Spreadsheet!D190),ISBLANK(Spreadsheet!C190))),TRUE,ISNUMBER(MATCH(TRUE,EXACT(Spreadsheet!E190,Relationships),0)))</f>
        <v>1</v>
      </c>
      <c r="AL190" s="5" t="b">
        <f>IF(NOT(ISBLANK(Spreadsheet!C190)),IF(OR(ISBLANK(Spreadsheet!F190),LEN(Spreadsheet!F190)&gt;40),FALSE,TRUE),TRUE)</f>
        <v>1</v>
      </c>
      <c r="AM190" s="5" t="b">
        <f>IF(NOT(ISBLANK(Spreadsheet!C190)),IF(OR(ISBLANK(Spreadsheet!H190),LEN(Spreadsheet!H190)&gt;40),FALSE,TRUE),TRUE)</f>
        <v>1</v>
      </c>
      <c r="AN190" s="5" t="b">
        <f t="array" ref="AN190">IF(ISBLANK(Spreadsheet!I190),TRUE,ISNUMBER(MATCH(TRUE,EXACT(Spreadsheet!I190,GenderValues),0)))</f>
        <v>1</v>
      </c>
      <c r="AO190" s="5" t="b">
        <f ca="1">IF(ISERROR(DATEVALUE(TEXT(Spreadsheet!J190,"mm/dd/yyyy")) &gt; TODAY()),IF(AND(ISBLANK(Spreadsheet!J190),ISBLANK(Spreadsheet!C190)),TRUE,FALSE),IF(DATEVALUE(TEXT(Spreadsheet!J190,"mm/dd/yyyy")) &gt; TODAY(),FALSE,TRUE))</f>
        <v>1</v>
      </c>
      <c r="AP190" s="5" t="b">
        <f>OR(ISBLANK(Spreadsheet!K190),LEN(Spreadsheet!K190)&lt;=100)</f>
        <v>1</v>
      </c>
      <c r="AQ190" s="5" t="b">
        <f t="array" ref="AQ190">IF(OR(AND(ISBLANK(Spreadsheet!L190),ISBLANK(Spreadsheet!C190)),AND(NOT(ISBLANK(Spreadsheet!C190)),NOT(ISBLANK(Spreadsheet!D190)))),TRUE,ISNUMBER(MATCH(TRUE,EXACT(Spreadsheet!L190,MaritalStatus),0)))</f>
        <v>1</v>
      </c>
      <c r="AR190" s="5" t="b">
        <f ca="1">IF(ISERROR(DATEVALUE(TEXT(Spreadsheet!M190,"mm/dd/yyyy")) &gt; TODAY()),IF(ISBLANK(Spreadsheet!M190),TRUE,FALSE),IF(DATEVALUE(TEXT(Spreadsheet!M190,"mm/dd/yyyy")) &gt; TODAY(),FALSE,TRUE))</f>
        <v>1</v>
      </c>
      <c r="AS190" s="5" t="b">
        <f>OR(ISBLANK(Spreadsheet!N190),LEN(Spreadsheet!N190)&lt;=100)</f>
        <v>1</v>
      </c>
      <c r="AT190" s="5" t="b">
        <f>OR(ISBLANK(Spreadsheet!O190),UPPER(Spreadsheet!O190)="YES")</f>
        <v>1</v>
      </c>
      <c r="AU190" s="5" t="b">
        <f>OR(ISBLANK(Spreadsheet!P190),UPPER(Spreadsheet!P190)="YES")</f>
        <v>1</v>
      </c>
      <c r="AV190" s="5" t="b">
        <f t="array" ref="AV190">IF(ISBLANK(Spreadsheet!Q190),TRUE,ISNUMBER(MATCH(TRUE,EXACT(Spreadsheet!Q190,OnGroupsPriorIns),0)))</f>
        <v>1</v>
      </c>
      <c r="AW190" s="5" t="b">
        <f>OR(ISBLANK(Spreadsheet!R190),UPPER(Spreadsheet!R190)="YES")</f>
        <v>1</v>
      </c>
      <c r="AX190" s="5" t="b">
        <f>OR(ISBLANK(Spreadsheet!S190),UPPER(Spreadsheet!S190)="YES")</f>
        <v>1</v>
      </c>
      <c r="AY190" s="5" t="b">
        <f>OR(AND(ISBLANK(Spreadsheet!C190),LEN(Spreadsheet!T190)=0),AND(NOT(ISBLANK(Spreadsheet!C190)),LEN(Spreadsheet!T190)&gt;0,LEN(Spreadsheet!T190)&lt;=50))</f>
        <v>1</v>
      </c>
      <c r="AZ190" s="5" t="b">
        <f>OR(LEN(Spreadsheet!U190)=0,AND(LEN(Spreadsheet!U190)&gt;0,LEN(Spreadsheet!U190)&lt;=50))</f>
        <v>1</v>
      </c>
      <c r="BA190" s="5" t="b">
        <f>OR(AND(ISBLANK(Spreadsheet!C190),LEN(Spreadsheet!V190)=0),AND(NOT(ISBLANK(Spreadsheet!C190)),LEN(Spreadsheet!V190)&gt;0,LEN(Spreadsheet!V190)&lt;=50))</f>
        <v>1</v>
      </c>
      <c r="BB190" s="5" t="b">
        <f t="array" ref="BB190">IF(AND(ISBLANK(Spreadsheet!C190),LEN(Spreadsheet!W190)=0),TRUE,ISNUMBER(MATCH(TRUE,EXACT(Spreadsheet!W190,States),0)))</f>
        <v>1</v>
      </c>
      <c r="BC190" s="5" t="b">
        <f>OR(AND(ISBLANK(Spreadsheet!C190),LEN(Spreadsheet!X190)=0),AND(NOT(ISBLANK(Spreadsheet!C190)),LEN(Spreadsheet!X190)&gt;0,LEN(Spreadsheet!X190)=5,ISNUMBER(VALUE(Spreadsheet!X190))))</f>
        <v>1</v>
      </c>
      <c r="BD190" s="5" t="b">
        <f>OR(ISBLANK(Spreadsheet!Z190),LEN(Spreadsheet!Z190)&lt;=50)</f>
        <v>1</v>
      </c>
      <c r="BE190" s="5" t="b">
        <f>ISBLANK(Spreadsheet!AA190)</f>
        <v>1</v>
      </c>
      <c r="BF190" s="5" t="b">
        <f>ISBLANK(Spreadsheet!AB190)</f>
        <v>1</v>
      </c>
      <c r="BG190" s="5" t="b">
        <f>IF(ISERROR(DATEVALUE(TEXT(Spreadsheet!AC190,"mm/dd/yyyy")) &gt; DATEVALUE(TEXT(Spreadsheet!J190,"mm/dd/yyyy"))),IF(OR(AND(ISBLANK(Spreadsheet!AC190),ISBLANK(Spreadsheet!C190)),AND(NOT(ISBLANK(Spreadsheet!C190)),ISBLANK(Spreadsheet!AC190),NOT(ISBLANK(Spreadsheet!D190)))),TRUE,FALSE),IF(DATEVALUE(TEXT(Spreadsheet!AC190,"mm/dd/yyyy")) &gt; DATEVALUE(TEXT(Spreadsheet!J190,"mm/dd/yyyy")),TRUE,FALSE))</f>
        <v>1</v>
      </c>
      <c r="BH190" s="5" t="b">
        <f>OR(AND(ISBLANK(Spreadsheet!C190),ISBLANK(Spreadsheet!AE190)),AND(NOT(ISBLANK(Spreadsheet!C190)),NOT(ISBLANK(Spreadsheet!D190)),ISBLANK(Spreadsheet!AE190)),AND(NOT(ISBLANK(Spreadsheet!C190)),ISBLANK(Spreadsheet!D190),NOT(ISBLANK(Spreadsheet!AE190)),LEN(Spreadsheet!AE190)&lt;=100))</f>
        <v>1</v>
      </c>
      <c r="BI190" s="5" t="b">
        <f t="array" ref="BI190">IF(ISBLANK(Spreadsheet!AF190),TRUE,ISNUMBER(MATCH(TRUE,EXACT(Spreadsheet!AF190,CobraShortReasons),0)))</f>
        <v>1</v>
      </c>
      <c r="BJ190" s="5" t="b">
        <f ca="1">IF(ISERROR(DATEVALUE(TEXT(Spreadsheet!AG190,"mm/dd/yyyy")) &gt; TODAY()),IF(ISBLANK(Spreadsheet!AG190),TRUE,FALSE),IF(DATEVALUE(TEXT(Spreadsheet!AG190,"mm/dd/yyyy")) &gt; TODAY(),FALSE,TRUE))</f>
        <v>1</v>
      </c>
      <c r="BK190" s="5" t="b">
        <f>OR(ISBLANK(Spreadsheet!AH190),LEN(Spreadsheet!AH190)&lt;=25)</f>
        <v>1</v>
      </c>
      <c r="BL190" s="5" t="b">
        <f t="array" aca="1" ref="BL190" ca="1">IF(ISBLANK(Spreadsheet!AI190),TRUE,ISNUMBER(MATCH(TRUE,EXACT(Spreadsheet!AI190,INDIRECT(Spreadsheet!$D$2)),0)))</f>
        <v>1</v>
      </c>
      <c r="BM190" s="5" t="b">
        <f t="array" aca="1" ref="BM190" ca="1">IF(ISBLANK(Spreadsheet!AJ190),TRUE,ISNUMBER(MATCH(TRUE,EXACT(Spreadsheet!AJ190,INDIRECT(Spreadsheet!BJ190)),0)))</f>
        <v>1</v>
      </c>
      <c r="BN190" s="5" t="b">
        <f t="array" ref="BN190">IF(ISBLANK(Spreadsheet!AK190),TRUE,ISNUMBER(MATCH(TRUE,EXACT(Spreadsheet!AK190,DentalPlans),0)))</f>
        <v>1</v>
      </c>
      <c r="BO190" s="5" t="b">
        <f t="array" aca="1" ref="BO190" ca="1">IF(ISBLANK(Spreadsheet!AL190),TRUE,ISNUMBER(MATCH(TRUE,EXACT(Spreadsheet!AL190,INDIRECT(Spreadsheet!BK190)),0)))</f>
        <v>1</v>
      </c>
      <c r="BP190" s="5" t="b">
        <f t="array" ref="BP190">IF(ISBLANK(Spreadsheet!AM190),TRUE,ISNUMBER(MATCH(TRUE,EXACT(Spreadsheet!AM190,VisionPlans),0)))</f>
        <v>1</v>
      </c>
      <c r="BQ190" s="5" t="b">
        <f t="array" aca="1" ref="BQ190" ca="1">IF(ISBLANK(Spreadsheet!AN190),TRUE,ISNUMBER(MATCH(TRUE,EXACT(Spreadsheet!AN190,INDIRECT(Spreadsheet!BL190)),0)))</f>
        <v>1</v>
      </c>
      <c r="BR190" s="5" t="b">
        <f t="array" ref="BR190">IF(ISBLANK(Spreadsheet!AO190),TRUE,ISNUMBER(MATCH(TRUE,EXACT(Spreadsheet!AO190,LifeBenefitClasses),0)))</f>
        <v>1</v>
      </c>
      <c r="BS190" s="5" t="b">
        <f>IF(OR(ISBLANK(Spreadsheet!AO190), Spreadsheet!AO190="Waive"),IF(ISBLANK(Spreadsheet!AP190),TRUE,FALSE),IF(OR(AND(NOT(ISBLANK(Spreadsheet!AO190)),ISBLANK(Spreadsheet!AP190)),NOT(ISNUMBER(VALUE(Spreadsheet!AP190)))),FALSE,IF(OR(AND(Spreadsheet!AP190&lt;6,MOD(Spreadsheet!AP190*10,5)=0), MOD(Spreadsheet!AP190,5000)=0),TRUE,FALSE)))</f>
        <v>1</v>
      </c>
      <c r="BT190" s="5" t="b">
        <f t="array" ref="BT190">IF(ISBLANK(Spreadsheet!AQ190),TRUE,ISNUMBER(MATCH(TRUE,EXACT(Spreadsheet!AQ190,EnrollWaive),0)))</f>
        <v>1</v>
      </c>
      <c r="BU190" s="5" t="b">
        <f t="array" ref="BU190">IF(ISBLANK(Spreadsheet!AR190),TRUE,ISNUMBER(MATCH(TRUE,EXACT(Spreadsheet!AR190,LifeBenefitClasses),0)))</f>
        <v>1</v>
      </c>
      <c r="BV190" s="5" t="b">
        <f>IF(OR(ISBLANK(Spreadsheet!AR190), Spreadsheet!AR190="Waive"),IF(ISBLANK(Spreadsheet!AS190),TRUE,FALSE),IF(OR(AND(NOT(ISBLANK(Spreadsheet!AR190)),ISBLANK(Spreadsheet!AS190)),NOT(ISNUMBER(VALUE(Spreadsheet!AS190)))),FALSE,IF(OR(AND(Spreadsheet!AS190&lt;6,MOD(Spreadsheet!AS190*10,5)=0), MOD(Spreadsheet!AS190,10000)=0),TRUE,FALSE)))</f>
        <v>1</v>
      </c>
      <c r="BW190" s="5" t="b">
        <f t="array" ref="BW190">IF(ISBLANK(Spreadsheet!AT190),TRUE,ISNUMBER(MATCH(TRUE,EXACT(Spreadsheet!AT190,LifeBenefitClasses),0)))</f>
        <v>1</v>
      </c>
      <c r="BX190" s="5" t="b">
        <f>IF(OR(ISBLANK(Spreadsheet!AT190), Spreadsheet!AT190="Waive"),IF(ISBLANK(Spreadsheet!AU190),TRUE,FALSE),IF(OR(AND(NOT(ISBLANK(Spreadsheet!AT190)),ISBLANK(Spreadsheet!AU190)),NOT(ISNUMBER(VALUE(Spreadsheet!AU190)))),FALSE,IF(AND(NOT(OR(ISBLANK(Spreadsheet!AT190),Spreadsheet!AT190="Waive")),NOT(OR(ISBLANK(Spreadsheet!AR190),Spreadsheet!AR190="Waive")),MOD(Spreadsheet!AU190,5000)=0, Spreadsheet!AU190&lt;=(Spreadsheet!AS190*0.5)),TRUE,FALSE)))</f>
        <v>1</v>
      </c>
      <c r="BY190" s="5" t="b">
        <f t="array" ref="BY190">IF(ISBLANK(Spreadsheet!AV190),TRUE,ISNUMBER(MATCH(TRUE,EXACT(Spreadsheet!AV190,EnrollWaive),0)))</f>
        <v>1</v>
      </c>
      <c r="BZ190" s="5" t="b">
        <f t="array" ref="BZ190">IF(ISBLANK(Spreadsheet!AW190),TRUE,ISNUMBER(MATCH(TRUE,EXACT(Spreadsheet!AW190,LifeBenefitClasses),0)))</f>
        <v>1</v>
      </c>
      <c r="CA190" s="5" t="b">
        <f t="array" ref="CA190">IF(ISBLANK(Spreadsheet!AX190),TRUE,ISNUMBER(MATCH(TRUE,EXACT(Spreadsheet!AX190,LifeBenefitClasses),0)))</f>
        <v>1</v>
      </c>
      <c r="CB190" s="5" t="b">
        <f t="array" ref="CB190">IF(ISBLANK(Spreadsheet!AY190),TRUE,ISNUMBER(MATCH(TRUE,EXACT(Spreadsheet!AY190,LifeBenefitClasses),0)))</f>
        <v>1</v>
      </c>
      <c r="CC190" s="5" t="b">
        <f t="array" ref="CC190">IF(ISBLANK(Spreadsheet!AZ190),TRUE,ISNUMBER(MATCH(TRUE,EXACT(Spreadsheet!AZ190,LifeBenefitClasses),0)))</f>
        <v>1</v>
      </c>
      <c r="CD190" s="5" t="b">
        <f t="array" ref="CD190">IF(ISBLANK(Spreadsheet!BA190),TRUE,ISNUMBER(MATCH(TRUE,EXACT(Spreadsheet!BA190,LifeBenefitClasses),0)))</f>
        <v>1</v>
      </c>
      <c r="CE190" s="5" t="b">
        <f>IF(OR(ISBLANK(Spreadsheet!BA190), Spreadsheet!BA190="Waive"),IF(ISBLANK(Spreadsheet!BB190),TRUE,FALSE),IF(OR(AND(NOT(ISBLANK(Spreadsheet!BA190)),ISBLANK(Spreadsheet!BB190)),NOT(ISNUMBER(VALUE(Spreadsheet!BB190))),ISBLANK(Spreadsheet!BC190),NOT(ISNUMBER(VALUE(Spreadsheet!BC190)))),FALSE,IF(AND(Spreadsheet!BB190&gt;=50000,Spreadsheet!BB190&lt;=250000,MOD(Spreadsheet!BB190,10000)=0,Spreadsheet!BB190&lt;=(10*Spreadsheet!BC190)),TRUE,FALSE)))</f>
        <v>1</v>
      </c>
      <c r="CF190" s="5" t="b">
        <f>IF(NOT(ISBLANK(Spreadsheet!BC190)),AND(ISNUMBER(VALUE(Spreadsheet!BC190)),Spreadsheet!BC190&gt;0),AND(OR(ISBLANK(Spreadsheet!AO190),Spreadsheet!AO190="Waive",AND(NOT(OR(ISBLANK(Spreadsheet!AO190),Spreadsheet!AO190="Waive")),Spreadsheet!AP190&gt;=6)),OR(ISBLANK(Spreadsheet!AR190),AND(NOT(OR(ISBLANK(Spreadsheet!AR190),Spreadsheet!AR190="Waive")),Spreadsheet!AS190&gt;=6)),OR(ISBLANK(Spreadsheet!AW190)),OR(ISBLANK(Spreadsheet!AX190)),OR(ISBLANK(Spreadsheet!AY190)),OR(ISBLANK(Spreadsheet!AZ190)),OR(ISBLANK(Spreadsheet!BA190),Spreadsheet!BA190="Waive")))</f>
        <v>1</v>
      </c>
      <c r="CG190" s="5" t="b">
        <f t="shared" ca="1" si="13"/>
        <v>1</v>
      </c>
    </row>
    <row r="191" spans="8:85" x14ac:dyDescent="0.3">
      <c r="H191" s="5">
        <f t="shared" ca="1" si="10"/>
        <v>2</v>
      </c>
      <c r="I191" s="5" t="str">
        <f t="shared" ca="1" si="11"/>
        <v/>
      </c>
      <c r="J191" s="5" t="str">
        <f>IF(AND(NOT(ISBLANK(Spreadsheet!C191)),ISBLANK(Spreadsheet!D191)),Spreadsheet!F191&amp;" "&amp;Spreadsheet!H191,"")</f>
        <v/>
      </c>
      <c r="K191" s="5">
        <f>IF(AND(NOT(ISBLANK(Spreadsheet!C191)),ISBLANK(Spreadsheet!D191)),COUNTIFS(Spreadsheet!E192:E$786,"=Child",Spreadsheet!C192:C$786, "="&amp;Spreadsheet!C191) + COUNTIFS(Spreadsheet!E192:E$786,"=Step-child",Spreadsheet!C192:C$786, "="&amp;Spreadsheet!C191),0)</f>
        <v>0</v>
      </c>
      <c r="L191" s="5">
        <f>IF(NOT(ISBLANK(J191)),COUNTIFS(Spreadsheet!E192:E$786,"=Wife",Spreadsheet!C192:C$786, "="&amp;Spreadsheet!C191) + COUNTIFS(Spreadsheet!E192:E$786,"=Husband",Spreadsheet!C192:C$786, "="&amp;Spreadsheet!C191),0)</f>
        <v>0</v>
      </c>
      <c r="M191" s="5">
        <f>IF(NOT(ISBLANK(Spreadsheet!AJ191)),VLOOKUP(Spreadsheet!AJ191,'Drop Downs'!$P$2:$R$16,3,FALSE),0)</f>
        <v>0</v>
      </c>
      <c r="N191" s="5">
        <f>IF(NOT(ISBLANK(Spreadsheet!AJ191)), VLOOKUP(Spreadsheet!AJ191,'Drop Downs'!$P$2:$R$16,2,FALSE),0)</f>
        <v>0</v>
      </c>
      <c r="O191" s="5">
        <f>IF(NOT(ISBLANK(Spreadsheet!AL191)),VLOOKUP(Spreadsheet!AL191,'Drop Downs'!$P$2:$R$16,3,FALSE), 0)</f>
        <v>0</v>
      </c>
      <c r="P191" s="5">
        <f>IF(NOT(ISBLANK(Spreadsheet!AL191)),VLOOKUP(Spreadsheet!AL191,'Drop Downs'!$P$2:$R$16,2,FALSE),0)</f>
        <v>0</v>
      </c>
      <c r="Q191" s="5">
        <f>IF(NOT(ISBLANK(Spreadsheet!AN191)),VLOOKUP(Spreadsheet!AN191,'Drop Downs'!$P$2:$R$16,3,FALSE),0)</f>
        <v>0</v>
      </c>
      <c r="R191" s="5">
        <f>IF(NOT(ISBLANK(Spreadsheet!AN191)),VLOOKUP(Spreadsheet!AN191,'Drop Downs'!$P$2:$R$16,2,FALSE),0)</f>
        <v>0</v>
      </c>
      <c r="S191" s="5" t="str">
        <f>IF(OR(M191&gt;K191,N191&gt;L191,O191&gt;K191, Q191&gt;K191,N191&gt;L191, P191&gt;L191, R191&gt;L191),"Member currently has a coverage election over what he/she needs.  Please add more dependents or adjust the coverage election.","")&amp;(IF(AND(NOT(ISBLANK(Spreadsheet!C191)),NOT(ISBLANK(Spreadsheet!D191)),ISBLANK(Spreadsheet!E191)),"Dependent lacks a relationship to member.Please select one from the drop-down.",""))</f>
        <v/>
      </c>
      <c r="T191" s="5" t="b">
        <f t="shared" si="12"/>
        <v>1</v>
      </c>
      <c r="U191" s="5" t="b">
        <f>OR(ISBLANK(Spreadsheet!C191),IF(NOT(ISBLANK(Spreadsheet!D191)),NOT(ISBLANK(Spreadsheet!E191)),TRUE))</f>
        <v>1</v>
      </c>
      <c r="V191" s="5" t="b">
        <f>OR(ISBLANK(Spreadsheet!C191), NOT(ISBLANK(Spreadsheet!I191)))</f>
        <v>1</v>
      </c>
      <c r="W191" s="5" t="b">
        <f>OR(ISBLANK(Spreadsheet!D191),NOT(ISBLANK(Spreadsheet!C191)))</f>
        <v>1</v>
      </c>
      <c r="X191" s="155" t="str">
        <f>REPT("0",MIN(FIND({1,2,3,4,5,6,7,8,9},Spreadsheet!C191&amp;"123456789"))-1)&amp;IF(ISBLANK(Spreadsheet!C191),"",SUMPRODUCT(MID(0&amp;Spreadsheet!C191,LARGE(INDEX(ISNUMBER(--MID(Spreadsheet!C191,ROW($1:$225),1))*
 ROW($1:$225),0),ROW($1:$225))+1,1)*10^ROW($1:$225)/10))</f>
        <v/>
      </c>
      <c r="Y191" s="5" t="b">
        <f>IF(NOT(ISBLANK(Spreadsheet!C191)),IF(AND(ISNUMBER(VALUE(Spreadsheet!C191)), LEN(Spreadsheet!C191)=9),TRUE,FALSE),TRUE)</f>
        <v>1</v>
      </c>
      <c r="Z191" s="155" t="str">
        <f>REPT("0",MIN(FIND({1,2,3,4,5,6,7,8,9},Spreadsheet!D191&amp;"123456789"))-1)&amp;IF(ISBLANK(Spreadsheet!D191),"",SUMPRODUCT(MID(0&amp;Spreadsheet!D191,LARGE(INDEX(ISNUMBER(--MID(Spreadsheet!D191,ROW($1:$225),1))*
 ROW($1:$225),0),ROW($1:$225))+1,1)*10^ROW($1:$225)/10))</f>
        <v/>
      </c>
      <c r="AA191" s="5" t="b">
        <f>IF(AND(NOT(ISBLANK(Spreadsheet!D191)),NOT(ISBLANK(Spreadsheet!C191))),IF(AND(ISNUMBER(VALUE(Spreadsheet!D191)), LEN(Spreadsheet!D191)=9),TRUE,FALSE),IF(AND(NOT(ISBLANK(Spreadsheet!D191)),ISBLANK(Spreadsheet!C191)),FALSE,TRUE))</f>
        <v>1</v>
      </c>
      <c r="AB191" s="5" t="b">
        <f>OR(ISBLANK(Spreadsheet!Y191),IF(NOT(ISBLANK(Spreadsheet!Y191)),LEN(Spreadsheet!Y191)=10,ISNUMBER(VALUE(Spreadsheet!Y191))))</f>
        <v>1</v>
      </c>
      <c r="AC191" s="5" t="b">
        <f>OR(ISBLANK(Spreadsheet!AI191), AND(NOT(ISBLANK(Spreadsheet!AJ191)), NOT(ISNUMBER(SEARCH("Waive",Spreadsheet!AJ191)))))</f>
        <v>1</v>
      </c>
      <c r="AD191" s="5" t="b">
        <f>OR(ISBLANK(Spreadsheet!AK191), AND(NOT(ISBLANK(Spreadsheet!AL191)), NOT(ISNUMBER(SEARCH("Waive",Spreadsheet!AL191)))))</f>
        <v>1</v>
      </c>
      <c r="AE191" s="5" t="b">
        <f>OR(ISBLANK(Spreadsheet!AM191), AND(NOT(ISBLANK(Spreadsheet!AN191)), NOT(ISNUMBER(SEARCH("Waive", Spreadsheet!AN191)))))</f>
        <v>1</v>
      </c>
      <c r="AF191" s="5" t="b">
        <f>OR(ISBLANK(Spreadsheet!C191), NOT(ISBLANK(Spreadsheet!D191)),NOT(ISBLANK(Spreadsheet!L191)))</f>
        <v>1</v>
      </c>
      <c r="AG191" s="5" t="b">
        <f>IF(AND(NOT(ISBLANK(Spreadsheet!C191)), NOT(ISBLANK(Spreadsheet!D191)),Spreadsheet!C191&lt;&gt;Spreadsheet!D191),IF(ISERROR(VLOOKUP(Spreadsheet!C191, Spreadsheet!$C$6:'Spreadsheet'!$C190,1,FALSE)), FALSE, TRUE),TRUE)</f>
        <v>1</v>
      </c>
      <c r="AH191" s="5" t="b">
        <f>Spreadsheet!$B$2=Spreadsheet!AD191</f>
        <v>1</v>
      </c>
      <c r="AI191" s="5" t="b">
        <f>IF(ISBLANK(Spreadsheet!G191),TRUE,IF(OR(LEN(Spreadsheet!G191)&gt;1,ISNUMBER(VALUE(Spreadsheet!G191))),FALSE,TRUE))</f>
        <v>1</v>
      </c>
      <c r="AJ191" s="5" t="b">
        <f>OR(ISBLANK(Spreadsheet!C191), NOT(ISBLANK(Spreadsheet!B191)), NOT(ISBLANK(Spreadsheet!D191)))</f>
        <v>1</v>
      </c>
      <c r="AK191" s="5" t="b">
        <f t="array" ref="AK191">IF(OR(AND(ISBLANK(Spreadsheet!E191),ISBLANK(Spreadsheet!D191),NOT(ISBLANK(Spreadsheet!C191))),AND(ISBLANK(Spreadsheet!E191),ISBLANK(Spreadsheet!D191),ISBLANK(Spreadsheet!C191))),TRUE,ISNUMBER(MATCH(TRUE,EXACT(Spreadsheet!E191,Relationships),0)))</f>
        <v>1</v>
      </c>
      <c r="AL191" s="5" t="b">
        <f>IF(NOT(ISBLANK(Spreadsheet!C191)),IF(OR(ISBLANK(Spreadsheet!F191),LEN(Spreadsheet!F191)&gt;40),FALSE,TRUE),TRUE)</f>
        <v>1</v>
      </c>
      <c r="AM191" s="5" t="b">
        <f>IF(NOT(ISBLANK(Spreadsheet!C191)),IF(OR(ISBLANK(Spreadsheet!H191),LEN(Spreadsheet!H191)&gt;40),FALSE,TRUE),TRUE)</f>
        <v>1</v>
      </c>
      <c r="AN191" s="5" t="b">
        <f t="array" ref="AN191">IF(ISBLANK(Spreadsheet!I191),TRUE,ISNUMBER(MATCH(TRUE,EXACT(Spreadsheet!I191,GenderValues),0)))</f>
        <v>1</v>
      </c>
      <c r="AO191" s="5" t="b">
        <f ca="1">IF(ISERROR(DATEVALUE(TEXT(Spreadsheet!J191,"mm/dd/yyyy")) &gt; TODAY()),IF(AND(ISBLANK(Spreadsheet!J191),ISBLANK(Spreadsheet!C191)),TRUE,FALSE),IF(DATEVALUE(TEXT(Spreadsheet!J191,"mm/dd/yyyy")) &gt; TODAY(),FALSE,TRUE))</f>
        <v>1</v>
      </c>
      <c r="AP191" s="5" t="b">
        <f>OR(ISBLANK(Spreadsheet!K191),LEN(Spreadsheet!K191)&lt;=100)</f>
        <v>1</v>
      </c>
      <c r="AQ191" s="5" t="b">
        <f t="array" ref="AQ191">IF(OR(AND(ISBLANK(Spreadsheet!L191),ISBLANK(Spreadsheet!C191)),AND(NOT(ISBLANK(Spreadsheet!C191)),NOT(ISBLANK(Spreadsheet!D191)))),TRUE,ISNUMBER(MATCH(TRUE,EXACT(Spreadsheet!L191,MaritalStatus),0)))</f>
        <v>1</v>
      </c>
      <c r="AR191" s="5" t="b">
        <f ca="1">IF(ISERROR(DATEVALUE(TEXT(Spreadsheet!M191,"mm/dd/yyyy")) &gt; TODAY()),IF(ISBLANK(Spreadsheet!M191),TRUE,FALSE),IF(DATEVALUE(TEXT(Spreadsheet!M191,"mm/dd/yyyy")) &gt; TODAY(),FALSE,TRUE))</f>
        <v>1</v>
      </c>
      <c r="AS191" s="5" t="b">
        <f>OR(ISBLANK(Spreadsheet!N191),LEN(Spreadsheet!N191)&lt;=100)</f>
        <v>1</v>
      </c>
      <c r="AT191" s="5" t="b">
        <f>OR(ISBLANK(Spreadsheet!O191),UPPER(Spreadsheet!O191)="YES")</f>
        <v>1</v>
      </c>
      <c r="AU191" s="5" t="b">
        <f>OR(ISBLANK(Spreadsheet!P191),UPPER(Spreadsheet!P191)="YES")</f>
        <v>1</v>
      </c>
      <c r="AV191" s="5" t="b">
        <f t="array" ref="AV191">IF(ISBLANK(Spreadsheet!Q191),TRUE,ISNUMBER(MATCH(TRUE,EXACT(Spreadsheet!Q191,OnGroupsPriorIns),0)))</f>
        <v>1</v>
      </c>
      <c r="AW191" s="5" t="b">
        <f>OR(ISBLANK(Spreadsheet!R191),UPPER(Spreadsheet!R191)="YES")</f>
        <v>1</v>
      </c>
      <c r="AX191" s="5" t="b">
        <f>OR(ISBLANK(Spreadsheet!S191),UPPER(Spreadsheet!S191)="YES")</f>
        <v>1</v>
      </c>
      <c r="AY191" s="5" t="b">
        <f>OR(AND(ISBLANK(Spreadsheet!C191),LEN(Spreadsheet!T191)=0),AND(NOT(ISBLANK(Spreadsheet!C191)),LEN(Spreadsheet!T191)&gt;0,LEN(Spreadsheet!T191)&lt;=50))</f>
        <v>1</v>
      </c>
      <c r="AZ191" s="5" t="b">
        <f>OR(LEN(Spreadsheet!U191)=0,AND(LEN(Spreadsheet!U191)&gt;0,LEN(Spreadsheet!U191)&lt;=50))</f>
        <v>1</v>
      </c>
      <c r="BA191" s="5" t="b">
        <f>OR(AND(ISBLANK(Spreadsheet!C191),LEN(Spreadsheet!V191)=0),AND(NOT(ISBLANK(Spreadsheet!C191)),LEN(Spreadsheet!V191)&gt;0,LEN(Spreadsheet!V191)&lt;=50))</f>
        <v>1</v>
      </c>
      <c r="BB191" s="5" t="b">
        <f t="array" ref="BB191">IF(AND(ISBLANK(Spreadsheet!C191),LEN(Spreadsheet!W191)=0),TRUE,ISNUMBER(MATCH(TRUE,EXACT(Spreadsheet!W191,States),0)))</f>
        <v>1</v>
      </c>
      <c r="BC191" s="5" t="b">
        <f>OR(AND(ISBLANK(Spreadsheet!C191),LEN(Spreadsheet!X191)=0),AND(NOT(ISBLANK(Spreadsheet!C191)),LEN(Spreadsheet!X191)&gt;0,LEN(Spreadsheet!X191)=5,ISNUMBER(VALUE(Spreadsheet!X191))))</f>
        <v>1</v>
      </c>
      <c r="BD191" s="5" t="b">
        <f>OR(ISBLANK(Spreadsheet!Z191),LEN(Spreadsheet!Z191)&lt;=50)</f>
        <v>1</v>
      </c>
      <c r="BE191" s="5" t="b">
        <f>ISBLANK(Spreadsheet!AA191)</f>
        <v>1</v>
      </c>
      <c r="BF191" s="5" t="b">
        <f>ISBLANK(Spreadsheet!AB191)</f>
        <v>1</v>
      </c>
      <c r="BG191" s="5" t="b">
        <f>IF(ISERROR(DATEVALUE(TEXT(Spreadsheet!AC191,"mm/dd/yyyy")) &gt; DATEVALUE(TEXT(Spreadsheet!J191,"mm/dd/yyyy"))),IF(OR(AND(ISBLANK(Spreadsheet!AC191),ISBLANK(Spreadsheet!C191)),AND(NOT(ISBLANK(Spreadsheet!C191)),ISBLANK(Spreadsheet!AC191),NOT(ISBLANK(Spreadsheet!D191)))),TRUE,FALSE),IF(DATEVALUE(TEXT(Spreadsheet!AC191,"mm/dd/yyyy")) &gt; DATEVALUE(TEXT(Spreadsheet!J191,"mm/dd/yyyy")),TRUE,FALSE))</f>
        <v>1</v>
      </c>
      <c r="BH191" s="5" t="b">
        <f>OR(AND(ISBLANK(Spreadsheet!C191),ISBLANK(Spreadsheet!AE191)),AND(NOT(ISBLANK(Spreadsheet!C191)),NOT(ISBLANK(Spreadsheet!D191)),ISBLANK(Spreadsheet!AE191)),AND(NOT(ISBLANK(Spreadsheet!C191)),ISBLANK(Spreadsheet!D191),NOT(ISBLANK(Spreadsheet!AE191)),LEN(Spreadsheet!AE191)&lt;=100))</f>
        <v>1</v>
      </c>
      <c r="BI191" s="5" t="b">
        <f t="array" ref="BI191">IF(ISBLANK(Spreadsheet!AF191),TRUE,ISNUMBER(MATCH(TRUE,EXACT(Spreadsheet!AF191,CobraShortReasons),0)))</f>
        <v>1</v>
      </c>
      <c r="BJ191" s="5" t="b">
        <f ca="1">IF(ISERROR(DATEVALUE(TEXT(Spreadsheet!AG191,"mm/dd/yyyy")) &gt; TODAY()),IF(ISBLANK(Spreadsheet!AG191),TRUE,FALSE),IF(DATEVALUE(TEXT(Spreadsheet!AG191,"mm/dd/yyyy")) &gt; TODAY(),FALSE,TRUE))</f>
        <v>1</v>
      </c>
      <c r="BK191" s="5" t="b">
        <f>OR(ISBLANK(Spreadsheet!AH191),LEN(Spreadsheet!AH191)&lt;=25)</f>
        <v>1</v>
      </c>
      <c r="BL191" s="5" t="b">
        <f t="array" aca="1" ref="BL191" ca="1">IF(ISBLANK(Spreadsheet!AI191),TRUE,ISNUMBER(MATCH(TRUE,EXACT(Spreadsheet!AI191,INDIRECT(Spreadsheet!$D$2)),0)))</f>
        <v>1</v>
      </c>
      <c r="BM191" s="5" t="b">
        <f t="array" aca="1" ref="BM191" ca="1">IF(ISBLANK(Spreadsheet!AJ191),TRUE,ISNUMBER(MATCH(TRUE,EXACT(Spreadsheet!AJ191,INDIRECT(Spreadsheet!BJ191)),0)))</f>
        <v>1</v>
      </c>
      <c r="BN191" s="5" t="b">
        <f t="array" ref="BN191">IF(ISBLANK(Spreadsheet!AK191),TRUE,ISNUMBER(MATCH(TRUE,EXACT(Spreadsheet!AK191,DentalPlans),0)))</f>
        <v>1</v>
      </c>
      <c r="BO191" s="5" t="b">
        <f t="array" aca="1" ref="BO191" ca="1">IF(ISBLANK(Spreadsheet!AL191),TRUE,ISNUMBER(MATCH(TRUE,EXACT(Spreadsheet!AL191,INDIRECT(Spreadsheet!BK191)),0)))</f>
        <v>1</v>
      </c>
      <c r="BP191" s="5" t="b">
        <f t="array" ref="BP191">IF(ISBLANK(Spreadsheet!AM191),TRUE,ISNUMBER(MATCH(TRUE,EXACT(Spreadsheet!AM191,VisionPlans),0)))</f>
        <v>1</v>
      </c>
      <c r="BQ191" s="5" t="b">
        <f t="array" aca="1" ref="BQ191" ca="1">IF(ISBLANK(Spreadsheet!AN191),TRUE,ISNUMBER(MATCH(TRUE,EXACT(Spreadsheet!AN191,INDIRECT(Spreadsheet!BL191)),0)))</f>
        <v>1</v>
      </c>
      <c r="BR191" s="5" t="b">
        <f t="array" ref="BR191">IF(ISBLANK(Spreadsheet!AO191),TRUE,ISNUMBER(MATCH(TRUE,EXACT(Spreadsheet!AO191,LifeBenefitClasses),0)))</f>
        <v>1</v>
      </c>
      <c r="BS191" s="5" t="b">
        <f>IF(OR(ISBLANK(Spreadsheet!AO191), Spreadsheet!AO191="Waive"),IF(ISBLANK(Spreadsheet!AP191),TRUE,FALSE),IF(OR(AND(NOT(ISBLANK(Spreadsheet!AO191)),ISBLANK(Spreadsheet!AP191)),NOT(ISNUMBER(VALUE(Spreadsheet!AP191)))),FALSE,IF(OR(AND(Spreadsheet!AP191&lt;6,MOD(Spreadsheet!AP191*10,5)=0), MOD(Spreadsheet!AP191,5000)=0),TRUE,FALSE)))</f>
        <v>1</v>
      </c>
      <c r="BT191" s="5" t="b">
        <f t="array" ref="BT191">IF(ISBLANK(Spreadsheet!AQ191),TRUE,ISNUMBER(MATCH(TRUE,EXACT(Spreadsheet!AQ191,EnrollWaive),0)))</f>
        <v>1</v>
      </c>
      <c r="BU191" s="5" t="b">
        <f t="array" ref="BU191">IF(ISBLANK(Spreadsheet!AR191),TRUE,ISNUMBER(MATCH(TRUE,EXACT(Spreadsheet!AR191,LifeBenefitClasses),0)))</f>
        <v>1</v>
      </c>
      <c r="BV191" s="5" t="b">
        <f>IF(OR(ISBLANK(Spreadsheet!AR191), Spreadsheet!AR191="Waive"),IF(ISBLANK(Spreadsheet!AS191),TRUE,FALSE),IF(OR(AND(NOT(ISBLANK(Spreadsheet!AR191)),ISBLANK(Spreadsheet!AS191)),NOT(ISNUMBER(VALUE(Spreadsheet!AS191)))),FALSE,IF(OR(AND(Spreadsheet!AS191&lt;6,MOD(Spreadsheet!AS191*10,5)=0), MOD(Spreadsheet!AS191,10000)=0),TRUE,FALSE)))</f>
        <v>1</v>
      </c>
      <c r="BW191" s="5" t="b">
        <f t="array" ref="BW191">IF(ISBLANK(Spreadsheet!AT191),TRUE,ISNUMBER(MATCH(TRUE,EXACT(Spreadsheet!AT191,LifeBenefitClasses),0)))</f>
        <v>1</v>
      </c>
      <c r="BX191" s="5" t="b">
        <f>IF(OR(ISBLANK(Spreadsheet!AT191), Spreadsheet!AT191="Waive"),IF(ISBLANK(Spreadsheet!AU191),TRUE,FALSE),IF(OR(AND(NOT(ISBLANK(Spreadsheet!AT191)),ISBLANK(Spreadsheet!AU191)),NOT(ISNUMBER(VALUE(Spreadsheet!AU191)))),FALSE,IF(AND(NOT(OR(ISBLANK(Spreadsheet!AT191),Spreadsheet!AT191="Waive")),NOT(OR(ISBLANK(Spreadsheet!AR191),Spreadsheet!AR191="Waive")),MOD(Spreadsheet!AU191,5000)=0, Spreadsheet!AU191&lt;=(Spreadsheet!AS191*0.5)),TRUE,FALSE)))</f>
        <v>1</v>
      </c>
      <c r="BY191" s="5" t="b">
        <f t="array" ref="BY191">IF(ISBLANK(Spreadsheet!AV191),TRUE,ISNUMBER(MATCH(TRUE,EXACT(Spreadsheet!AV191,EnrollWaive),0)))</f>
        <v>1</v>
      </c>
      <c r="BZ191" s="5" t="b">
        <f t="array" ref="BZ191">IF(ISBLANK(Spreadsheet!AW191),TRUE,ISNUMBER(MATCH(TRUE,EXACT(Spreadsheet!AW191,LifeBenefitClasses),0)))</f>
        <v>1</v>
      </c>
      <c r="CA191" s="5" t="b">
        <f t="array" ref="CA191">IF(ISBLANK(Spreadsheet!AX191),TRUE,ISNUMBER(MATCH(TRUE,EXACT(Spreadsheet!AX191,LifeBenefitClasses),0)))</f>
        <v>1</v>
      </c>
      <c r="CB191" s="5" t="b">
        <f t="array" ref="CB191">IF(ISBLANK(Spreadsheet!AY191),TRUE,ISNUMBER(MATCH(TRUE,EXACT(Spreadsheet!AY191,LifeBenefitClasses),0)))</f>
        <v>1</v>
      </c>
      <c r="CC191" s="5" t="b">
        <f t="array" ref="CC191">IF(ISBLANK(Spreadsheet!AZ191),TRUE,ISNUMBER(MATCH(TRUE,EXACT(Spreadsheet!AZ191,LifeBenefitClasses),0)))</f>
        <v>1</v>
      </c>
      <c r="CD191" s="5" t="b">
        <f t="array" ref="CD191">IF(ISBLANK(Spreadsheet!BA191),TRUE,ISNUMBER(MATCH(TRUE,EXACT(Spreadsheet!BA191,LifeBenefitClasses),0)))</f>
        <v>1</v>
      </c>
      <c r="CE191" s="5" t="b">
        <f>IF(OR(ISBLANK(Spreadsheet!BA191), Spreadsheet!BA191="Waive"),IF(ISBLANK(Spreadsheet!BB191),TRUE,FALSE),IF(OR(AND(NOT(ISBLANK(Spreadsheet!BA191)),ISBLANK(Spreadsheet!BB191)),NOT(ISNUMBER(VALUE(Spreadsheet!BB191))),ISBLANK(Spreadsheet!BC191),NOT(ISNUMBER(VALUE(Spreadsheet!BC191)))),FALSE,IF(AND(Spreadsheet!BB191&gt;=50000,Spreadsheet!BB191&lt;=250000,MOD(Spreadsheet!BB191,10000)=0,Spreadsheet!BB191&lt;=(10*Spreadsheet!BC191)),TRUE,FALSE)))</f>
        <v>1</v>
      </c>
      <c r="CF191" s="5" t="b">
        <f>IF(NOT(ISBLANK(Spreadsheet!BC191)),AND(ISNUMBER(VALUE(Spreadsheet!BC191)),Spreadsheet!BC191&gt;0),AND(OR(ISBLANK(Spreadsheet!AO191),Spreadsheet!AO191="Waive",AND(NOT(OR(ISBLANK(Spreadsheet!AO191),Spreadsheet!AO191="Waive")),Spreadsheet!AP191&gt;=6)),OR(ISBLANK(Spreadsheet!AR191),AND(NOT(OR(ISBLANK(Spreadsheet!AR191),Spreadsheet!AR191="Waive")),Spreadsheet!AS191&gt;=6)),OR(ISBLANK(Spreadsheet!AW191)),OR(ISBLANK(Spreadsheet!AX191)),OR(ISBLANK(Spreadsheet!AY191)),OR(ISBLANK(Spreadsheet!AZ191)),OR(ISBLANK(Spreadsheet!BA191),Spreadsheet!BA191="Waive")))</f>
        <v>1</v>
      </c>
      <c r="CG191" s="5" t="b">
        <f t="shared" ca="1" si="13"/>
        <v>1</v>
      </c>
    </row>
    <row r="192" spans="8:85" x14ac:dyDescent="0.3">
      <c r="H192" s="5">
        <f t="shared" ca="1" si="10"/>
        <v>2</v>
      </c>
      <c r="I192" s="5" t="str">
        <f t="shared" ca="1" si="11"/>
        <v/>
      </c>
      <c r="J192" s="5" t="str">
        <f>IF(AND(NOT(ISBLANK(Spreadsheet!C192)),ISBLANK(Spreadsheet!D192)),Spreadsheet!F192&amp;" "&amp;Spreadsheet!H192,"")</f>
        <v/>
      </c>
      <c r="K192" s="5">
        <f>IF(AND(NOT(ISBLANK(Spreadsheet!C192)),ISBLANK(Spreadsheet!D192)),COUNTIFS(Spreadsheet!E193:E$786,"=Child",Spreadsheet!C193:C$786, "="&amp;Spreadsheet!C192) + COUNTIFS(Spreadsheet!E193:E$786,"=Step-child",Spreadsheet!C193:C$786, "="&amp;Spreadsheet!C192),0)</f>
        <v>0</v>
      </c>
      <c r="L192" s="5">
        <f>IF(NOT(ISBLANK(J192)),COUNTIFS(Spreadsheet!E193:E$786,"=Wife",Spreadsheet!C193:C$786, "="&amp;Spreadsheet!C192) + COUNTIFS(Spreadsheet!E193:E$786,"=Husband",Spreadsheet!C193:C$786, "="&amp;Spreadsheet!C192),0)</f>
        <v>0</v>
      </c>
      <c r="M192" s="5">
        <f>IF(NOT(ISBLANK(Spreadsheet!AJ192)),VLOOKUP(Spreadsheet!AJ192,'Drop Downs'!$P$2:$R$16,3,FALSE),0)</f>
        <v>0</v>
      </c>
      <c r="N192" s="5">
        <f>IF(NOT(ISBLANK(Spreadsheet!AJ192)), VLOOKUP(Spreadsheet!AJ192,'Drop Downs'!$P$2:$R$16,2,FALSE),0)</f>
        <v>0</v>
      </c>
      <c r="O192" s="5">
        <f>IF(NOT(ISBLANK(Spreadsheet!AL192)),VLOOKUP(Spreadsheet!AL192,'Drop Downs'!$P$2:$R$16,3,FALSE), 0)</f>
        <v>0</v>
      </c>
      <c r="P192" s="5">
        <f>IF(NOT(ISBLANK(Spreadsheet!AL192)),VLOOKUP(Spreadsheet!AL192,'Drop Downs'!$P$2:$R$16,2,FALSE),0)</f>
        <v>0</v>
      </c>
      <c r="Q192" s="5">
        <f>IF(NOT(ISBLANK(Spreadsheet!AN192)),VLOOKUP(Spreadsheet!AN192,'Drop Downs'!$P$2:$R$16,3,FALSE),0)</f>
        <v>0</v>
      </c>
      <c r="R192" s="5">
        <f>IF(NOT(ISBLANK(Spreadsheet!AN192)),VLOOKUP(Spreadsheet!AN192,'Drop Downs'!$P$2:$R$16,2,FALSE),0)</f>
        <v>0</v>
      </c>
      <c r="S192" s="5" t="str">
        <f>IF(OR(M192&gt;K192,N192&gt;L192,O192&gt;K192, Q192&gt;K192,N192&gt;L192, P192&gt;L192, R192&gt;L192),"Member currently has a coverage election over what he/she needs.  Please add more dependents or adjust the coverage election.","")&amp;(IF(AND(NOT(ISBLANK(Spreadsheet!C192)),NOT(ISBLANK(Spreadsheet!D192)),ISBLANK(Spreadsheet!E192)),"Dependent lacks a relationship to member.Please select one from the drop-down.",""))</f>
        <v/>
      </c>
      <c r="T192" s="5" t="b">
        <f t="shared" si="12"/>
        <v>1</v>
      </c>
      <c r="U192" s="5" t="b">
        <f>OR(ISBLANK(Spreadsheet!C192),IF(NOT(ISBLANK(Spreadsheet!D192)),NOT(ISBLANK(Spreadsheet!E192)),TRUE))</f>
        <v>1</v>
      </c>
      <c r="V192" s="5" t="b">
        <f>OR(ISBLANK(Spreadsheet!C192), NOT(ISBLANK(Spreadsheet!I192)))</f>
        <v>1</v>
      </c>
      <c r="W192" s="5" t="b">
        <f>OR(ISBLANK(Spreadsheet!D192),NOT(ISBLANK(Spreadsheet!C192)))</f>
        <v>1</v>
      </c>
      <c r="X192" s="155" t="str">
        <f>REPT("0",MIN(FIND({1,2,3,4,5,6,7,8,9},Spreadsheet!C192&amp;"123456789"))-1)&amp;IF(ISBLANK(Spreadsheet!C192),"",SUMPRODUCT(MID(0&amp;Spreadsheet!C192,LARGE(INDEX(ISNUMBER(--MID(Spreadsheet!C192,ROW($1:$225),1))*
 ROW($1:$225),0),ROW($1:$225))+1,1)*10^ROW($1:$225)/10))</f>
        <v/>
      </c>
      <c r="Y192" s="5" t="b">
        <f>IF(NOT(ISBLANK(Spreadsheet!C192)),IF(AND(ISNUMBER(VALUE(Spreadsheet!C192)), LEN(Spreadsheet!C192)=9),TRUE,FALSE),TRUE)</f>
        <v>1</v>
      </c>
      <c r="Z192" s="155" t="str">
        <f>REPT("0",MIN(FIND({1,2,3,4,5,6,7,8,9},Spreadsheet!D192&amp;"123456789"))-1)&amp;IF(ISBLANK(Spreadsheet!D192),"",SUMPRODUCT(MID(0&amp;Spreadsheet!D192,LARGE(INDEX(ISNUMBER(--MID(Spreadsheet!D192,ROW($1:$225),1))*
 ROW($1:$225),0),ROW($1:$225))+1,1)*10^ROW($1:$225)/10))</f>
        <v/>
      </c>
      <c r="AA192" s="5" t="b">
        <f>IF(AND(NOT(ISBLANK(Spreadsheet!D192)),NOT(ISBLANK(Spreadsheet!C192))),IF(AND(ISNUMBER(VALUE(Spreadsheet!D192)), LEN(Spreadsheet!D192)=9),TRUE,FALSE),IF(AND(NOT(ISBLANK(Spreadsheet!D192)),ISBLANK(Spreadsheet!C192)),FALSE,TRUE))</f>
        <v>1</v>
      </c>
      <c r="AB192" s="5" t="b">
        <f>OR(ISBLANK(Spreadsheet!Y192),IF(NOT(ISBLANK(Spreadsheet!Y192)),LEN(Spreadsheet!Y192)=10,ISNUMBER(VALUE(Spreadsheet!Y192))))</f>
        <v>1</v>
      </c>
      <c r="AC192" s="5" t="b">
        <f>OR(ISBLANK(Spreadsheet!AI192), AND(NOT(ISBLANK(Spreadsheet!AJ192)), NOT(ISNUMBER(SEARCH("Waive",Spreadsheet!AJ192)))))</f>
        <v>1</v>
      </c>
      <c r="AD192" s="5" t="b">
        <f>OR(ISBLANK(Spreadsheet!AK192), AND(NOT(ISBLANK(Spreadsheet!AL192)), NOT(ISNUMBER(SEARCH("Waive",Spreadsheet!AL192)))))</f>
        <v>1</v>
      </c>
      <c r="AE192" s="5" t="b">
        <f>OR(ISBLANK(Spreadsheet!AM192), AND(NOT(ISBLANK(Spreadsheet!AN192)), NOT(ISNUMBER(SEARCH("Waive", Spreadsheet!AN192)))))</f>
        <v>1</v>
      </c>
      <c r="AF192" s="5" t="b">
        <f>OR(ISBLANK(Spreadsheet!C192), NOT(ISBLANK(Spreadsheet!D192)),NOT(ISBLANK(Spreadsheet!L192)))</f>
        <v>1</v>
      </c>
      <c r="AG192" s="5" t="b">
        <f>IF(AND(NOT(ISBLANK(Spreadsheet!C192)), NOT(ISBLANK(Spreadsheet!D192)),Spreadsheet!C192&lt;&gt;Spreadsheet!D192),IF(ISERROR(VLOOKUP(Spreadsheet!C192, Spreadsheet!$C$6:'Spreadsheet'!$C191,1,FALSE)), FALSE, TRUE),TRUE)</f>
        <v>1</v>
      </c>
      <c r="AH192" s="5" t="b">
        <f>Spreadsheet!$B$2=Spreadsheet!AD192</f>
        <v>1</v>
      </c>
      <c r="AI192" s="5" t="b">
        <f>IF(ISBLANK(Spreadsheet!G192),TRUE,IF(OR(LEN(Spreadsheet!G192)&gt;1,ISNUMBER(VALUE(Spreadsheet!G192))),FALSE,TRUE))</f>
        <v>1</v>
      </c>
      <c r="AJ192" s="5" t="b">
        <f>OR(ISBLANK(Spreadsheet!C192), NOT(ISBLANK(Spreadsheet!B192)), NOT(ISBLANK(Spreadsheet!D192)))</f>
        <v>1</v>
      </c>
      <c r="AK192" s="5" t="b">
        <f t="array" ref="AK192">IF(OR(AND(ISBLANK(Spreadsheet!E192),ISBLANK(Spreadsheet!D192),NOT(ISBLANK(Spreadsheet!C192))),AND(ISBLANK(Spreadsheet!E192),ISBLANK(Spreadsheet!D192),ISBLANK(Spreadsheet!C192))),TRUE,ISNUMBER(MATCH(TRUE,EXACT(Spreadsheet!E192,Relationships),0)))</f>
        <v>1</v>
      </c>
      <c r="AL192" s="5" t="b">
        <f>IF(NOT(ISBLANK(Spreadsheet!C192)),IF(OR(ISBLANK(Spreadsheet!F192),LEN(Spreadsheet!F192)&gt;40),FALSE,TRUE),TRUE)</f>
        <v>1</v>
      </c>
      <c r="AM192" s="5" t="b">
        <f>IF(NOT(ISBLANK(Spreadsheet!C192)),IF(OR(ISBLANK(Spreadsheet!H192),LEN(Spreadsheet!H192)&gt;40),FALSE,TRUE),TRUE)</f>
        <v>1</v>
      </c>
      <c r="AN192" s="5" t="b">
        <f t="array" ref="AN192">IF(ISBLANK(Spreadsheet!I192),TRUE,ISNUMBER(MATCH(TRUE,EXACT(Spreadsheet!I192,GenderValues),0)))</f>
        <v>1</v>
      </c>
      <c r="AO192" s="5" t="b">
        <f ca="1">IF(ISERROR(DATEVALUE(TEXT(Spreadsheet!J192,"mm/dd/yyyy")) &gt; TODAY()),IF(AND(ISBLANK(Spreadsheet!J192),ISBLANK(Spreadsheet!C192)),TRUE,FALSE),IF(DATEVALUE(TEXT(Spreadsheet!J192,"mm/dd/yyyy")) &gt; TODAY(),FALSE,TRUE))</f>
        <v>1</v>
      </c>
      <c r="AP192" s="5" t="b">
        <f>OR(ISBLANK(Spreadsheet!K192),LEN(Spreadsheet!K192)&lt;=100)</f>
        <v>1</v>
      </c>
      <c r="AQ192" s="5" t="b">
        <f t="array" ref="AQ192">IF(OR(AND(ISBLANK(Spreadsheet!L192),ISBLANK(Spreadsheet!C192)),AND(NOT(ISBLANK(Spreadsheet!C192)),NOT(ISBLANK(Spreadsheet!D192)))),TRUE,ISNUMBER(MATCH(TRUE,EXACT(Spreadsheet!L192,MaritalStatus),0)))</f>
        <v>1</v>
      </c>
      <c r="AR192" s="5" t="b">
        <f ca="1">IF(ISERROR(DATEVALUE(TEXT(Spreadsheet!M192,"mm/dd/yyyy")) &gt; TODAY()),IF(ISBLANK(Spreadsheet!M192),TRUE,FALSE),IF(DATEVALUE(TEXT(Spreadsheet!M192,"mm/dd/yyyy")) &gt; TODAY(),FALSE,TRUE))</f>
        <v>1</v>
      </c>
      <c r="AS192" s="5" t="b">
        <f>OR(ISBLANK(Spreadsheet!N192),LEN(Spreadsheet!N192)&lt;=100)</f>
        <v>1</v>
      </c>
      <c r="AT192" s="5" t="b">
        <f>OR(ISBLANK(Spreadsheet!O192),UPPER(Spreadsheet!O192)="YES")</f>
        <v>1</v>
      </c>
      <c r="AU192" s="5" t="b">
        <f>OR(ISBLANK(Spreadsheet!P192),UPPER(Spreadsheet!P192)="YES")</f>
        <v>1</v>
      </c>
      <c r="AV192" s="5" t="b">
        <f t="array" ref="AV192">IF(ISBLANK(Spreadsheet!Q192),TRUE,ISNUMBER(MATCH(TRUE,EXACT(Spreadsheet!Q192,OnGroupsPriorIns),0)))</f>
        <v>1</v>
      </c>
      <c r="AW192" s="5" t="b">
        <f>OR(ISBLANK(Spreadsheet!R192),UPPER(Spreadsheet!R192)="YES")</f>
        <v>1</v>
      </c>
      <c r="AX192" s="5" t="b">
        <f>OR(ISBLANK(Spreadsheet!S192),UPPER(Spreadsheet!S192)="YES")</f>
        <v>1</v>
      </c>
      <c r="AY192" s="5" t="b">
        <f>OR(AND(ISBLANK(Spreadsheet!C192),LEN(Spreadsheet!T192)=0),AND(NOT(ISBLANK(Spreadsheet!C192)),LEN(Spreadsheet!T192)&gt;0,LEN(Spreadsheet!T192)&lt;=50))</f>
        <v>1</v>
      </c>
      <c r="AZ192" s="5" t="b">
        <f>OR(LEN(Spreadsheet!U192)=0,AND(LEN(Spreadsheet!U192)&gt;0,LEN(Spreadsheet!U192)&lt;=50))</f>
        <v>1</v>
      </c>
      <c r="BA192" s="5" t="b">
        <f>OR(AND(ISBLANK(Spreadsheet!C192),LEN(Spreadsheet!V192)=0),AND(NOT(ISBLANK(Spreadsheet!C192)),LEN(Spreadsheet!V192)&gt;0,LEN(Spreadsheet!V192)&lt;=50))</f>
        <v>1</v>
      </c>
      <c r="BB192" s="5" t="b">
        <f t="array" ref="BB192">IF(AND(ISBLANK(Spreadsheet!C192),LEN(Spreadsheet!W192)=0),TRUE,ISNUMBER(MATCH(TRUE,EXACT(Spreadsheet!W192,States),0)))</f>
        <v>1</v>
      </c>
      <c r="BC192" s="5" t="b">
        <f>OR(AND(ISBLANK(Spreadsheet!C192),LEN(Spreadsheet!X192)=0),AND(NOT(ISBLANK(Spreadsheet!C192)),LEN(Spreadsheet!X192)&gt;0,LEN(Spreadsheet!X192)=5,ISNUMBER(VALUE(Spreadsheet!X192))))</f>
        <v>1</v>
      </c>
      <c r="BD192" s="5" t="b">
        <f>OR(ISBLANK(Spreadsheet!Z192),LEN(Spreadsheet!Z192)&lt;=50)</f>
        <v>1</v>
      </c>
      <c r="BE192" s="5" t="b">
        <f>ISBLANK(Spreadsheet!AA192)</f>
        <v>1</v>
      </c>
      <c r="BF192" s="5" t="b">
        <f>ISBLANK(Spreadsheet!AB192)</f>
        <v>1</v>
      </c>
      <c r="BG192" s="5" t="b">
        <f>IF(ISERROR(DATEVALUE(TEXT(Spreadsheet!AC192,"mm/dd/yyyy")) &gt; DATEVALUE(TEXT(Spreadsheet!J192,"mm/dd/yyyy"))),IF(OR(AND(ISBLANK(Spreadsheet!AC192),ISBLANK(Spreadsheet!C192)),AND(NOT(ISBLANK(Spreadsheet!C192)),ISBLANK(Spreadsheet!AC192),NOT(ISBLANK(Spreadsheet!D192)))),TRUE,FALSE),IF(DATEVALUE(TEXT(Spreadsheet!AC192,"mm/dd/yyyy")) &gt; DATEVALUE(TEXT(Spreadsheet!J192,"mm/dd/yyyy")),TRUE,FALSE))</f>
        <v>1</v>
      </c>
      <c r="BH192" s="5" t="b">
        <f>OR(AND(ISBLANK(Spreadsheet!C192),ISBLANK(Spreadsheet!AE192)),AND(NOT(ISBLANK(Spreadsheet!C192)),NOT(ISBLANK(Spreadsheet!D192)),ISBLANK(Spreadsheet!AE192)),AND(NOT(ISBLANK(Spreadsheet!C192)),ISBLANK(Spreadsheet!D192),NOT(ISBLANK(Spreadsheet!AE192)),LEN(Spreadsheet!AE192)&lt;=100))</f>
        <v>1</v>
      </c>
      <c r="BI192" s="5" t="b">
        <f t="array" ref="BI192">IF(ISBLANK(Spreadsheet!AF192),TRUE,ISNUMBER(MATCH(TRUE,EXACT(Spreadsheet!AF192,CobraShortReasons),0)))</f>
        <v>1</v>
      </c>
      <c r="BJ192" s="5" t="b">
        <f ca="1">IF(ISERROR(DATEVALUE(TEXT(Spreadsheet!AG192,"mm/dd/yyyy")) &gt; TODAY()),IF(ISBLANK(Spreadsheet!AG192),TRUE,FALSE),IF(DATEVALUE(TEXT(Spreadsheet!AG192,"mm/dd/yyyy")) &gt; TODAY(),FALSE,TRUE))</f>
        <v>1</v>
      </c>
      <c r="BK192" s="5" t="b">
        <f>OR(ISBLANK(Spreadsheet!AH192),LEN(Spreadsheet!AH192)&lt;=25)</f>
        <v>1</v>
      </c>
      <c r="BL192" s="5" t="b">
        <f t="array" aca="1" ref="BL192" ca="1">IF(ISBLANK(Spreadsheet!AI192),TRUE,ISNUMBER(MATCH(TRUE,EXACT(Spreadsheet!AI192,INDIRECT(Spreadsheet!$D$2)),0)))</f>
        <v>1</v>
      </c>
      <c r="BM192" s="5" t="b">
        <f t="array" aca="1" ref="BM192" ca="1">IF(ISBLANK(Spreadsheet!AJ192),TRUE,ISNUMBER(MATCH(TRUE,EXACT(Spreadsheet!AJ192,INDIRECT(Spreadsheet!BJ192)),0)))</f>
        <v>1</v>
      </c>
      <c r="BN192" s="5" t="b">
        <f t="array" ref="BN192">IF(ISBLANK(Spreadsheet!AK192),TRUE,ISNUMBER(MATCH(TRUE,EXACT(Spreadsheet!AK192,DentalPlans),0)))</f>
        <v>1</v>
      </c>
      <c r="BO192" s="5" t="b">
        <f t="array" aca="1" ref="BO192" ca="1">IF(ISBLANK(Spreadsheet!AL192),TRUE,ISNUMBER(MATCH(TRUE,EXACT(Spreadsheet!AL192,INDIRECT(Spreadsheet!BK192)),0)))</f>
        <v>1</v>
      </c>
      <c r="BP192" s="5" t="b">
        <f t="array" ref="BP192">IF(ISBLANK(Spreadsheet!AM192),TRUE,ISNUMBER(MATCH(TRUE,EXACT(Spreadsheet!AM192,VisionPlans),0)))</f>
        <v>1</v>
      </c>
      <c r="BQ192" s="5" t="b">
        <f t="array" aca="1" ref="BQ192" ca="1">IF(ISBLANK(Spreadsheet!AN192),TRUE,ISNUMBER(MATCH(TRUE,EXACT(Spreadsheet!AN192,INDIRECT(Spreadsheet!BL192)),0)))</f>
        <v>1</v>
      </c>
      <c r="BR192" s="5" t="b">
        <f t="array" ref="BR192">IF(ISBLANK(Spreadsheet!AO192),TRUE,ISNUMBER(MATCH(TRUE,EXACT(Spreadsheet!AO192,LifeBenefitClasses),0)))</f>
        <v>1</v>
      </c>
      <c r="BS192" s="5" t="b">
        <f>IF(OR(ISBLANK(Spreadsheet!AO192), Spreadsheet!AO192="Waive"),IF(ISBLANK(Spreadsheet!AP192),TRUE,FALSE),IF(OR(AND(NOT(ISBLANK(Spreadsheet!AO192)),ISBLANK(Spreadsheet!AP192)),NOT(ISNUMBER(VALUE(Spreadsheet!AP192)))),FALSE,IF(OR(AND(Spreadsheet!AP192&lt;6,MOD(Spreadsheet!AP192*10,5)=0), MOD(Spreadsheet!AP192,5000)=0),TRUE,FALSE)))</f>
        <v>1</v>
      </c>
      <c r="BT192" s="5" t="b">
        <f t="array" ref="BT192">IF(ISBLANK(Spreadsheet!AQ192),TRUE,ISNUMBER(MATCH(TRUE,EXACT(Spreadsheet!AQ192,EnrollWaive),0)))</f>
        <v>1</v>
      </c>
      <c r="BU192" s="5" t="b">
        <f t="array" ref="BU192">IF(ISBLANK(Spreadsheet!AR192),TRUE,ISNUMBER(MATCH(TRUE,EXACT(Spreadsheet!AR192,LifeBenefitClasses),0)))</f>
        <v>1</v>
      </c>
      <c r="BV192" s="5" t="b">
        <f>IF(OR(ISBLANK(Spreadsheet!AR192), Spreadsheet!AR192="Waive"),IF(ISBLANK(Spreadsheet!AS192),TRUE,FALSE),IF(OR(AND(NOT(ISBLANK(Spreadsheet!AR192)),ISBLANK(Spreadsheet!AS192)),NOT(ISNUMBER(VALUE(Spreadsheet!AS192)))),FALSE,IF(OR(AND(Spreadsheet!AS192&lt;6,MOD(Spreadsheet!AS192*10,5)=0), MOD(Spreadsheet!AS192,10000)=0),TRUE,FALSE)))</f>
        <v>1</v>
      </c>
      <c r="BW192" s="5" t="b">
        <f t="array" ref="BW192">IF(ISBLANK(Spreadsheet!AT192),TRUE,ISNUMBER(MATCH(TRUE,EXACT(Spreadsheet!AT192,LifeBenefitClasses),0)))</f>
        <v>1</v>
      </c>
      <c r="BX192" s="5" t="b">
        <f>IF(OR(ISBLANK(Spreadsheet!AT192), Spreadsheet!AT192="Waive"),IF(ISBLANK(Spreadsheet!AU192),TRUE,FALSE),IF(OR(AND(NOT(ISBLANK(Spreadsheet!AT192)),ISBLANK(Spreadsheet!AU192)),NOT(ISNUMBER(VALUE(Spreadsheet!AU192)))),FALSE,IF(AND(NOT(OR(ISBLANK(Spreadsheet!AT192),Spreadsheet!AT192="Waive")),NOT(OR(ISBLANK(Spreadsheet!AR192),Spreadsheet!AR192="Waive")),MOD(Spreadsheet!AU192,5000)=0, Spreadsheet!AU192&lt;=(Spreadsheet!AS192*0.5)),TRUE,FALSE)))</f>
        <v>1</v>
      </c>
      <c r="BY192" s="5" t="b">
        <f t="array" ref="BY192">IF(ISBLANK(Spreadsheet!AV192),TRUE,ISNUMBER(MATCH(TRUE,EXACT(Spreadsheet!AV192,EnrollWaive),0)))</f>
        <v>1</v>
      </c>
      <c r="BZ192" s="5" t="b">
        <f t="array" ref="BZ192">IF(ISBLANK(Spreadsheet!AW192),TRUE,ISNUMBER(MATCH(TRUE,EXACT(Spreadsheet!AW192,LifeBenefitClasses),0)))</f>
        <v>1</v>
      </c>
      <c r="CA192" s="5" t="b">
        <f t="array" ref="CA192">IF(ISBLANK(Spreadsheet!AX192),TRUE,ISNUMBER(MATCH(TRUE,EXACT(Spreadsheet!AX192,LifeBenefitClasses),0)))</f>
        <v>1</v>
      </c>
      <c r="CB192" s="5" t="b">
        <f t="array" ref="CB192">IF(ISBLANK(Spreadsheet!AY192),TRUE,ISNUMBER(MATCH(TRUE,EXACT(Spreadsheet!AY192,LifeBenefitClasses),0)))</f>
        <v>1</v>
      </c>
      <c r="CC192" s="5" t="b">
        <f t="array" ref="CC192">IF(ISBLANK(Spreadsheet!AZ192),TRUE,ISNUMBER(MATCH(TRUE,EXACT(Spreadsheet!AZ192,LifeBenefitClasses),0)))</f>
        <v>1</v>
      </c>
      <c r="CD192" s="5" t="b">
        <f t="array" ref="CD192">IF(ISBLANK(Spreadsheet!BA192),TRUE,ISNUMBER(MATCH(TRUE,EXACT(Spreadsheet!BA192,LifeBenefitClasses),0)))</f>
        <v>1</v>
      </c>
      <c r="CE192" s="5" t="b">
        <f>IF(OR(ISBLANK(Spreadsheet!BA192), Spreadsheet!BA192="Waive"),IF(ISBLANK(Spreadsheet!BB192),TRUE,FALSE),IF(OR(AND(NOT(ISBLANK(Spreadsheet!BA192)),ISBLANK(Spreadsheet!BB192)),NOT(ISNUMBER(VALUE(Spreadsheet!BB192))),ISBLANK(Spreadsheet!BC192),NOT(ISNUMBER(VALUE(Spreadsheet!BC192)))),FALSE,IF(AND(Spreadsheet!BB192&gt;=50000,Spreadsheet!BB192&lt;=250000,MOD(Spreadsheet!BB192,10000)=0,Spreadsheet!BB192&lt;=(10*Spreadsheet!BC192)),TRUE,FALSE)))</f>
        <v>1</v>
      </c>
      <c r="CF192" s="5" t="b">
        <f>IF(NOT(ISBLANK(Spreadsheet!BC192)),AND(ISNUMBER(VALUE(Spreadsheet!BC192)),Spreadsheet!BC192&gt;0),AND(OR(ISBLANK(Spreadsheet!AO192),Spreadsheet!AO192="Waive",AND(NOT(OR(ISBLANK(Spreadsheet!AO192),Spreadsheet!AO192="Waive")),Spreadsheet!AP192&gt;=6)),OR(ISBLANK(Spreadsheet!AR192),AND(NOT(OR(ISBLANK(Spreadsheet!AR192),Spreadsheet!AR192="Waive")),Spreadsheet!AS192&gt;=6)),OR(ISBLANK(Spreadsheet!AW192)),OR(ISBLANK(Spreadsheet!AX192)),OR(ISBLANK(Spreadsheet!AY192)),OR(ISBLANK(Spreadsheet!AZ192)),OR(ISBLANK(Spreadsheet!BA192),Spreadsheet!BA192="Waive")))</f>
        <v>1</v>
      </c>
      <c r="CG192" s="5" t="b">
        <f t="shared" ca="1" si="13"/>
        <v>1</v>
      </c>
    </row>
    <row r="193" spans="8:85" x14ac:dyDescent="0.3">
      <c r="H193" s="5">
        <f t="shared" ca="1" si="10"/>
        <v>2</v>
      </c>
      <c r="I193" s="5" t="str">
        <f t="shared" ca="1" si="11"/>
        <v/>
      </c>
      <c r="J193" s="5" t="str">
        <f>IF(AND(NOT(ISBLANK(Spreadsheet!C193)),ISBLANK(Spreadsheet!D193)),Spreadsheet!F193&amp;" "&amp;Spreadsheet!H193,"")</f>
        <v/>
      </c>
      <c r="K193" s="5">
        <f>IF(AND(NOT(ISBLANK(Spreadsheet!C193)),ISBLANK(Spreadsheet!D193)),COUNTIFS(Spreadsheet!E194:E$786,"=Child",Spreadsheet!C194:C$786, "="&amp;Spreadsheet!C193) + COUNTIFS(Spreadsheet!E194:E$786,"=Step-child",Spreadsheet!C194:C$786, "="&amp;Spreadsheet!C193),0)</f>
        <v>0</v>
      </c>
      <c r="L193" s="5">
        <f>IF(NOT(ISBLANK(J193)),COUNTIFS(Spreadsheet!E194:E$786,"=Wife",Spreadsheet!C194:C$786, "="&amp;Spreadsheet!C193) + COUNTIFS(Spreadsheet!E194:E$786,"=Husband",Spreadsheet!C194:C$786, "="&amp;Spreadsheet!C193),0)</f>
        <v>0</v>
      </c>
      <c r="M193" s="5">
        <f>IF(NOT(ISBLANK(Spreadsheet!AJ193)),VLOOKUP(Spreadsheet!AJ193,'Drop Downs'!$P$2:$R$16,3,FALSE),0)</f>
        <v>0</v>
      </c>
      <c r="N193" s="5">
        <f>IF(NOT(ISBLANK(Spreadsheet!AJ193)), VLOOKUP(Spreadsheet!AJ193,'Drop Downs'!$P$2:$R$16,2,FALSE),0)</f>
        <v>0</v>
      </c>
      <c r="O193" s="5">
        <f>IF(NOT(ISBLANK(Spreadsheet!AL193)),VLOOKUP(Spreadsheet!AL193,'Drop Downs'!$P$2:$R$16,3,FALSE), 0)</f>
        <v>0</v>
      </c>
      <c r="P193" s="5">
        <f>IF(NOT(ISBLANK(Spreadsheet!AL193)),VLOOKUP(Spreadsheet!AL193,'Drop Downs'!$P$2:$R$16,2,FALSE),0)</f>
        <v>0</v>
      </c>
      <c r="Q193" s="5">
        <f>IF(NOT(ISBLANK(Spreadsheet!AN193)),VLOOKUP(Spreadsheet!AN193,'Drop Downs'!$P$2:$R$16,3,FALSE),0)</f>
        <v>0</v>
      </c>
      <c r="R193" s="5">
        <f>IF(NOT(ISBLANK(Spreadsheet!AN193)),VLOOKUP(Spreadsheet!AN193,'Drop Downs'!$P$2:$R$16,2,FALSE),0)</f>
        <v>0</v>
      </c>
      <c r="S193" s="5" t="str">
        <f>IF(OR(M193&gt;K193,N193&gt;L193,O193&gt;K193, Q193&gt;K193,N193&gt;L193, P193&gt;L193, R193&gt;L193),"Member currently has a coverage election over what he/she needs.  Please add more dependents or adjust the coverage election.","")&amp;(IF(AND(NOT(ISBLANK(Spreadsheet!C193)),NOT(ISBLANK(Spreadsheet!D193)),ISBLANK(Spreadsheet!E193)),"Dependent lacks a relationship to member.Please select one from the drop-down.",""))</f>
        <v/>
      </c>
      <c r="T193" s="5" t="b">
        <f t="shared" si="12"/>
        <v>1</v>
      </c>
      <c r="U193" s="5" t="b">
        <f>OR(ISBLANK(Spreadsheet!C193),IF(NOT(ISBLANK(Spreadsheet!D193)),NOT(ISBLANK(Spreadsheet!E193)),TRUE))</f>
        <v>1</v>
      </c>
      <c r="V193" s="5" t="b">
        <f>OR(ISBLANK(Spreadsheet!C193), NOT(ISBLANK(Spreadsheet!I193)))</f>
        <v>1</v>
      </c>
      <c r="W193" s="5" t="b">
        <f>OR(ISBLANK(Spreadsheet!D193),NOT(ISBLANK(Spreadsheet!C193)))</f>
        <v>1</v>
      </c>
      <c r="X193" s="155" t="str">
        <f>REPT("0",MIN(FIND({1,2,3,4,5,6,7,8,9},Spreadsheet!C193&amp;"123456789"))-1)&amp;IF(ISBLANK(Spreadsheet!C193),"",SUMPRODUCT(MID(0&amp;Spreadsheet!C193,LARGE(INDEX(ISNUMBER(--MID(Spreadsheet!C193,ROW($1:$225),1))*
 ROW($1:$225),0),ROW($1:$225))+1,1)*10^ROW($1:$225)/10))</f>
        <v/>
      </c>
      <c r="Y193" s="5" t="b">
        <f>IF(NOT(ISBLANK(Spreadsheet!C193)),IF(AND(ISNUMBER(VALUE(Spreadsheet!C193)), LEN(Spreadsheet!C193)=9),TRUE,FALSE),TRUE)</f>
        <v>1</v>
      </c>
      <c r="Z193" s="155" t="str">
        <f>REPT("0",MIN(FIND({1,2,3,4,5,6,7,8,9},Spreadsheet!D193&amp;"123456789"))-1)&amp;IF(ISBLANK(Spreadsheet!D193),"",SUMPRODUCT(MID(0&amp;Spreadsheet!D193,LARGE(INDEX(ISNUMBER(--MID(Spreadsheet!D193,ROW($1:$225),1))*
 ROW($1:$225),0),ROW($1:$225))+1,1)*10^ROW($1:$225)/10))</f>
        <v/>
      </c>
      <c r="AA193" s="5" t="b">
        <f>IF(AND(NOT(ISBLANK(Spreadsheet!D193)),NOT(ISBLANK(Spreadsheet!C193))),IF(AND(ISNUMBER(VALUE(Spreadsheet!D193)), LEN(Spreadsheet!D193)=9),TRUE,FALSE),IF(AND(NOT(ISBLANK(Spreadsheet!D193)),ISBLANK(Spreadsheet!C193)),FALSE,TRUE))</f>
        <v>1</v>
      </c>
      <c r="AB193" s="5" t="b">
        <f>OR(ISBLANK(Spreadsheet!Y193),IF(NOT(ISBLANK(Spreadsheet!Y193)),LEN(Spreadsheet!Y193)=10,ISNUMBER(VALUE(Spreadsheet!Y193))))</f>
        <v>1</v>
      </c>
      <c r="AC193" s="5" t="b">
        <f>OR(ISBLANK(Spreadsheet!AI193), AND(NOT(ISBLANK(Spreadsheet!AJ193)), NOT(ISNUMBER(SEARCH("Waive",Spreadsheet!AJ193)))))</f>
        <v>1</v>
      </c>
      <c r="AD193" s="5" t="b">
        <f>OR(ISBLANK(Spreadsheet!AK193), AND(NOT(ISBLANK(Spreadsheet!AL193)), NOT(ISNUMBER(SEARCH("Waive",Spreadsheet!AL193)))))</f>
        <v>1</v>
      </c>
      <c r="AE193" s="5" t="b">
        <f>OR(ISBLANK(Spreadsheet!AM193), AND(NOT(ISBLANK(Spreadsheet!AN193)), NOT(ISNUMBER(SEARCH("Waive", Spreadsheet!AN193)))))</f>
        <v>1</v>
      </c>
      <c r="AF193" s="5" t="b">
        <f>OR(ISBLANK(Spreadsheet!C193), NOT(ISBLANK(Spreadsheet!D193)),NOT(ISBLANK(Spreadsheet!L193)))</f>
        <v>1</v>
      </c>
      <c r="AG193" s="5" t="b">
        <f>IF(AND(NOT(ISBLANK(Spreadsheet!C193)), NOT(ISBLANK(Spreadsheet!D193)),Spreadsheet!C193&lt;&gt;Spreadsheet!D193),IF(ISERROR(VLOOKUP(Spreadsheet!C193, Spreadsheet!$C$6:'Spreadsheet'!$C192,1,FALSE)), FALSE, TRUE),TRUE)</f>
        <v>1</v>
      </c>
      <c r="AH193" s="5" t="b">
        <f>Spreadsheet!$B$2=Spreadsheet!AD193</f>
        <v>1</v>
      </c>
      <c r="AI193" s="5" t="b">
        <f>IF(ISBLANK(Spreadsheet!G193),TRUE,IF(OR(LEN(Spreadsheet!G193)&gt;1,ISNUMBER(VALUE(Spreadsheet!G193))),FALSE,TRUE))</f>
        <v>1</v>
      </c>
      <c r="AJ193" s="5" t="b">
        <f>OR(ISBLANK(Spreadsheet!C193), NOT(ISBLANK(Spreadsheet!B193)), NOT(ISBLANK(Spreadsheet!D193)))</f>
        <v>1</v>
      </c>
      <c r="AK193" s="5" t="b">
        <f t="array" ref="AK193">IF(OR(AND(ISBLANK(Spreadsheet!E193),ISBLANK(Spreadsheet!D193),NOT(ISBLANK(Spreadsheet!C193))),AND(ISBLANK(Spreadsheet!E193),ISBLANK(Spreadsheet!D193),ISBLANK(Spreadsheet!C193))),TRUE,ISNUMBER(MATCH(TRUE,EXACT(Spreadsheet!E193,Relationships),0)))</f>
        <v>1</v>
      </c>
      <c r="AL193" s="5" t="b">
        <f>IF(NOT(ISBLANK(Spreadsheet!C193)),IF(OR(ISBLANK(Spreadsheet!F193),LEN(Spreadsheet!F193)&gt;40),FALSE,TRUE),TRUE)</f>
        <v>1</v>
      </c>
      <c r="AM193" s="5" t="b">
        <f>IF(NOT(ISBLANK(Spreadsheet!C193)),IF(OR(ISBLANK(Spreadsheet!H193),LEN(Spreadsheet!H193)&gt;40),FALSE,TRUE),TRUE)</f>
        <v>1</v>
      </c>
      <c r="AN193" s="5" t="b">
        <f t="array" ref="AN193">IF(ISBLANK(Spreadsheet!I193),TRUE,ISNUMBER(MATCH(TRUE,EXACT(Spreadsheet!I193,GenderValues),0)))</f>
        <v>1</v>
      </c>
      <c r="AO193" s="5" t="b">
        <f ca="1">IF(ISERROR(DATEVALUE(TEXT(Spreadsheet!J193,"mm/dd/yyyy")) &gt; TODAY()),IF(AND(ISBLANK(Spreadsheet!J193),ISBLANK(Spreadsheet!C193)),TRUE,FALSE),IF(DATEVALUE(TEXT(Spreadsheet!J193,"mm/dd/yyyy")) &gt; TODAY(),FALSE,TRUE))</f>
        <v>1</v>
      </c>
      <c r="AP193" s="5" t="b">
        <f>OR(ISBLANK(Spreadsheet!K193),LEN(Spreadsheet!K193)&lt;=100)</f>
        <v>1</v>
      </c>
      <c r="AQ193" s="5" t="b">
        <f t="array" ref="AQ193">IF(OR(AND(ISBLANK(Spreadsheet!L193),ISBLANK(Spreadsheet!C193)),AND(NOT(ISBLANK(Spreadsheet!C193)),NOT(ISBLANK(Spreadsheet!D193)))),TRUE,ISNUMBER(MATCH(TRUE,EXACT(Spreadsheet!L193,MaritalStatus),0)))</f>
        <v>1</v>
      </c>
      <c r="AR193" s="5" t="b">
        <f ca="1">IF(ISERROR(DATEVALUE(TEXT(Spreadsheet!M193,"mm/dd/yyyy")) &gt; TODAY()),IF(ISBLANK(Spreadsheet!M193),TRUE,FALSE),IF(DATEVALUE(TEXT(Spreadsheet!M193,"mm/dd/yyyy")) &gt; TODAY(),FALSE,TRUE))</f>
        <v>1</v>
      </c>
      <c r="AS193" s="5" t="b">
        <f>OR(ISBLANK(Spreadsheet!N193),LEN(Spreadsheet!N193)&lt;=100)</f>
        <v>1</v>
      </c>
      <c r="AT193" s="5" t="b">
        <f>OR(ISBLANK(Spreadsheet!O193),UPPER(Spreadsheet!O193)="YES")</f>
        <v>1</v>
      </c>
      <c r="AU193" s="5" t="b">
        <f>OR(ISBLANK(Spreadsheet!P193),UPPER(Spreadsheet!P193)="YES")</f>
        <v>1</v>
      </c>
      <c r="AV193" s="5" t="b">
        <f t="array" ref="AV193">IF(ISBLANK(Spreadsheet!Q193),TRUE,ISNUMBER(MATCH(TRUE,EXACT(Spreadsheet!Q193,OnGroupsPriorIns),0)))</f>
        <v>1</v>
      </c>
      <c r="AW193" s="5" t="b">
        <f>OR(ISBLANK(Spreadsheet!R193),UPPER(Spreadsheet!R193)="YES")</f>
        <v>1</v>
      </c>
      <c r="AX193" s="5" t="b">
        <f>OR(ISBLANK(Spreadsheet!S193),UPPER(Spreadsheet!S193)="YES")</f>
        <v>1</v>
      </c>
      <c r="AY193" s="5" t="b">
        <f>OR(AND(ISBLANK(Spreadsheet!C193),LEN(Spreadsheet!T193)=0),AND(NOT(ISBLANK(Spreadsheet!C193)),LEN(Spreadsheet!T193)&gt;0,LEN(Spreadsheet!T193)&lt;=50))</f>
        <v>1</v>
      </c>
      <c r="AZ193" s="5" t="b">
        <f>OR(LEN(Spreadsheet!U193)=0,AND(LEN(Spreadsheet!U193)&gt;0,LEN(Spreadsheet!U193)&lt;=50))</f>
        <v>1</v>
      </c>
      <c r="BA193" s="5" t="b">
        <f>OR(AND(ISBLANK(Spreadsheet!C193),LEN(Spreadsheet!V193)=0),AND(NOT(ISBLANK(Spreadsheet!C193)),LEN(Spreadsheet!V193)&gt;0,LEN(Spreadsheet!V193)&lt;=50))</f>
        <v>1</v>
      </c>
      <c r="BB193" s="5" t="b">
        <f t="array" ref="BB193">IF(AND(ISBLANK(Spreadsheet!C193),LEN(Spreadsheet!W193)=0),TRUE,ISNUMBER(MATCH(TRUE,EXACT(Spreadsheet!W193,States),0)))</f>
        <v>1</v>
      </c>
      <c r="BC193" s="5" t="b">
        <f>OR(AND(ISBLANK(Spreadsheet!C193),LEN(Spreadsheet!X193)=0),AND(NOT(ISBLANK(Spreadsheet!C193)),LEN(Spreadsheet!X193)&gt;0,LEN(Spreadsheet!X193)=5,ISNUMBER(VALUE(Spreadsheet!X193))))</f>
        <v>1</v>
      </c>
      <c r="BD193" s="5" t="b">
        <f>OR(ISBLANK(Spreadsheet!Z193),LEN(Spreadsheet!Z193)&lt;=50)</f>
        <v>1</v>
      </c>
      <c r="BE193" s="5" t="b">
        <f>ISBLANK(Spreadsheet!AA193)</f>
        <v>1</v>
      </c>
      <c r="BF193" s="5" t="b">
        <f>ISBLANK(Spreadsheet!AB193)</f>
        <v>1</v>
      </c>
      <c r="BG193" s="5" t="b">
        <f>IF(ISERROR(DATEVALUE(TEXT(Spreadsheet!AC193,"mm/dd/yyyy")) &gt; DATEVALUE(TEXT(Spreadsheet!J193,"mm/dd/yyyy"))),IF(OR(AND(ISBLANK(Spreadsheet!AC193),ISBLANK(Spreadsheet!C193)),AND(NOT(ISBLANK(Spreadsheet!C193)),ISBLANK(Spreadsheet!AC193),NOT(ISBLANK(Spreadsheet!D193)))),TRUE,FALSE),IF(DATEVALUE(TEXT(Spreadsheet!AC193,"mm/dd/yyyy")) &gt; DATEVALUE(TEXT(Spreadsheet!J193,"mm/dd/yyyy")),TRUE,FALSE))</f>
        <v>1</v>
      </c>
      <c r="BH193" s="5" t="b">
        <f>OR(AND(ISBLANK(Spreadsheet!C193),ISBLANK(Spreadsheet!AE193)),AND(NOT(ISBLANK(Spreadsheet!C193)),NOT(ISBLANK(Spreadsheet!D193)),ISBLANK(Spreadsheet!AE193)),AND(NOT(ISBLANK(Spreadsheet!C193)),ISBLANK(Spreadsheet!D193),NOT(ISBLANK(Spreadsheet!AE193)),LEN(Spreadsheet!AE193)&lt;=100))</f>
        <v>1</v>
      </c>
      <c r="BI193" s="5" t="b">
        <f t="array" ref="BI193">IF(ISBLANK(Spreadsheet!AF193),TRUE,ISNUMBER(MATCH(TRUE,EXACT(Spreadsheet!AF193,CobraShortReasons),0)))</f>
        <v>1</v>
      </c>
      <c r="BJ193" s="5" t="b">
        <f ca="1">IF(ISERROR(DATEVALUE(TEXT(Spreadsheet!AG193,"mm/dd/yyyy")) &gt; TODAY()),IF(ISBLANK(Spreadsheet!AG193),TRUE,FALSE),IF(DATEVALUE(TEXT(Spreadsheet!AG193,"mm/dd/yyyy")) &gt; TODAY(),FALSE,TRUE))</f>
        <v>1</v>
      </c>
      <c r="BK193" s="5" t="b">
        <f>OR(ISBLANK(Spreadsheet!AH193),LEN(Spreadsheet!AH193)&lt;=25)</f>
        <v>1</v>
      </c>
      <c r="BL193" s="5" t="b">
        <f t="array" aca="1" ref="BL193" ca="1">IF(ISBLANK(Spreadsheet!AI193),TRUE,ISNUMBER(MATCH(TRUE,EXACT(Spreadsheet!AI193,INDIRECT(Spreadsheet!$D$2)),0)))</f>
        <v>1</v>
      </c>
      <c r="BM193" s="5" t="b">
        <f t="array" aca="1" ref="BM193" ca="1">IF(ISBLANK(Spreadsheet!AJ193),TRUE,ISNUMBER(MATCH(TRUE,EXACT(Spreadsheet!AJ193,INDIRECT(Spreadsheet!BJ193)),0)))</f>
        <v>1</v>
      </c>
      <c r="BN193" s="5" t="b">
        <f t="array" ref="BN193">IF(ISBLANK(Spreadsheet!AK193),TRUE,ISNUMBER(MATCH(TRUE,EXACT(Spreadsheet!AK193,DentalPlans),0)))</f>
        <v>1</v>
      </c>
      <c r="BO193" s="5" t="b">
        <f t="array" aca="1" ref="BO193" ca="1">IF(ISBLANK(Spreadsheet!AL193),TRUE,ISNUMBER(MATCH(TRUE,EXACT(Spreadsheet!AL193,INDIRECT(Spreadsheet!BK193)),0)))</f>
        <v>1</v>
      </c>
      <c r="BP193" s="5" t="b">
        <f t="array" ref="BP193">IF(ISBLANK(Spreadsheet!AM193),TRUE,ISNUMBER(MATCH(TRUE,EXACT(Spreadsheet!AM193,VisionPlans),0)))</f>
        <v>1</v>
      </c>
      <c r="BQ193" s="5" t="b">
        <f t="array" aca="1" ref="BQ193" ca="1">IF(ISBLANK(Spreadsheet!AN193),TRUE,ISNUMBER(MATCH(TRUE,EXACT(Spreadsheet!AN193,INDIRECT(Spreadsheet!BL193)),0)))</f>
        <v>1</v>
      </c>
      <c r="BR193" s="5" t="b">
        <f t="array" ref="BR193">IF(ISBLANK(Spreadsheet!AO193),TRUE,ISNUMBER(MATCH(TRUE,EXACT(Spreadsheet!AO193,LifeBenefitClasses),0)))</f>
        <v>1</v>
      </c>
      <c r="BS193" s="5" t="b">
        <f>IF(OR(ISBLANK(Spreadsheet!AO193), Spreadsheet!AO193="Waive"),IF(ISBLANK(Spreadsheet!AP193),TRUE,FALSE),IF(OR(AND(NOT(ISBLANK(Spreadsheet!AO193)),ISBLANK(Spreadsheet!AP193)),NOT(ISNUMBER(VALUE(Spreadsheet!AP193)))),FALSE,IF(OR(AND(Spreadsheet!AP193&lt;6,MOD(Spreadsheet!AP193*10,5)=0), MOD(Spreadsheet!AP193,5000)=0),TRUE,FALSE)))</f>
        <v>1</v>
      </c>
      <c r="BT193" s="5" t="b">
        <f t="array" ref="BT193">IF(ISBLANK(Spreadsheet!AQ193),TRUE,ISNUMBER(MATCH(TRUE,EXACT(Spreadsheet!AQ193,EnrollWaive),0)))</f>
        <v>1</v>
      </c>
      <c r="BU193" s="5" t="b">
        <f t="array" ref="BU193">IF(ISBLANK(Spreadsheet!AR193),TRUE,ISNUMBER(MATCH(TRUE,EXACT(Spreadsheet!AR193,LifeBenefitClasses),0)))</f>
        <v>1</v>
      </c>
      <c r="BV193" s="5" t="b">
        <f>IF(OR(ISBLANK(Spreadsheet!AR193), Spreadsheet!AR193="Waive"),IF(ISBLANK(Spreadsheet!AS193),TRUE,FALSE),IF(OR(AND(NOT(ISBLANK(Spreadsheet!AR193)),ISBLANK(Spreadsheet!AS193)),NOT(ISNUMBER(VALUE(Spreadsheet!AS193)))),FALSE,IF(OR(AND(Spreadsheet!AS193&lt;6,MOD(Spreadsheet!AS193*10,5)=0), MOD(Spreadsheet!AS193,10000)=0),TRUE,FALSE)))</f>
        <v>1</v>
      </c>
      <c r="BW193" s="5" t="b">
        <f t="array" ref="BW193">IF(ISBLANK(Spreadsheet!AT193),TRUE,ISNUMBER(MATCH(TRUE,EXACT(Spreadsheet!AT193,LifeBenefitClasses),0)))</f>
        <v>1</v>
      </c>
      <c r="BX193" s="5" t="b">
        <f>IF(OR(ISBLANK(Spreadsheet!AT193), Spreadsheet!AT193="Waive"),IF(ISBLANK(Spreadsheet!AU193),TRUE,FALSE),IF(OR(AND(NOT(ISBLANK(Spreadsheet!AT193)),ISBLANK(Spreadsheet!AU193)),NOT(ISNUMBER(VALUE(Spreadsheet!AU193)))),FALSE,IF(AND(NOT(OR(ISBLANK(Spreadsheet!AT193),Spreadsheet!AT193="Waive")),NOT(OR(ISBLANK(Spreadsheet!AR193),Spreadsheet!AR193="Waive")),MOD(Spreadsheet!AU193,5000)=0, Spreadsheet!AU193&lt;=(Spreadsheet!AS193*0.5)),TRUE,FALSE)))</f>
        <v>1</v>
      </c>
      <c r="BY193" s="5" t="b">
        <f t="array" ref="BY193">IF(ISBLANK(Spreadsheet!AV193),TRUE,ISNUMBER(MATCH(TRUE,EXACT(Spreadsheet!AV193,EnrollWaive),0)))</f>
        <v>1</v>
      </c>
      <c r="BZ193" s="5" t="b">
        <f t="array" ref="BZ193">IF(ISBLANK(Spreadsheet!AW193),TRUE,ISNUMBER(MATCH(TRUE,EXACT(Spreadsheet!AW193,LifeBenefitClasses),0)))</f>
        <v>1</v>
      </c>
      <c r="CA193" s="5" t="b">
        <f t="array" ref="CA193">IF(ISBLANK(Spreadsheet!AX193),TRUE,ISNUMBER(MATCH(TRUE,EXACT(Spreadsheet!AX193,LifeBenefitClasses),0)))</f>
        <v>1</v>
      </c>
      <c r="CB193" s="5" t="b">
        <f t="array" ref="CB193">IF(ISBLANK(Spreadsheet!AY193),TRUE,ISNUMBER(MATCH(TRUE,EXACT(Spreadsheet!AY193,LifeBenefitClasses),0)))</f>
        <v>1</v>
      </c>
      <c r="CC193" s="5" t="b">
        <f t="array" ref="CC193">IF(ISBLANK(Spreadsheet!AZ193),TRUE,ISNUMBER(MATCH(TRUE,EXACT(Spreadsheet!AZ193,LifeBenefitClasses),0)))</f>
        <v>1</v>
      </c>
      <c r="CD193" s="5" t="b">
        <f t="array" ref="CD193">IF(ISBLANK(Spreadsheet!BA193),TRUE,ISNUMBER(MATCH(TRUE,EXACT(Spreadsheet!BA193,LifeBenefitClasses),0)))</f>
        <v>1</v>
      </c>
      <c r="CE193" s="5" t="b">
        <f>IF(OR(ISBLANK(Spreadsheet!BA193), Spreadsheet!BA193="Waive"),IF(ISBLANK(Spreadsheet!BB193),TRUE,FALSE),IF(OR(AND(NOT(ISBLANK(Spreadsheet!BA193)),ISBLANK(Spreadsheet!BB193)),NOT(ISNUMBER(VALUE(Spreadsheet!BB193))),ISBLANK(Spreadsheet!BC193),NOT(ISNUMBER(VALUE(Spreadsheet!BC193)))),FALSE,IF(AND(Spreadsheet!BB193&gt;=50000,Spreadsheet!BB193&lt;=250000,MOD(Spreadsheet!BB193,10000)=0,Spreadsheet!BB193&lt;=(10*Spreadsheet!BC193)),TRUE,FALSE)))</f>
        <v>1</v>
      </c>
      <c r="CF193" s="5" t="b">
        <f>IF(NOT(ISBLANK(Spreadsheet!BC193)),AND(ISNUMBER(VALUE(Spreadsheet!BC193)),Spreadsheet!BC193&gt;0),AND(OR(ISBLANK(Spreadsheet!AO193),Spreadsheet!AO193="Waive",AND(NOT(OR(ISBLANK(Spreadsheet!AO193),Spreadsheet!AO193="Waive")),Spreadsheet!AP193&gt;=6)),OR(ISBLANK(Spreadsheet!AR193),AND(NOT(OR(ISBLANK(Spreadsheet!AR193),Spreadsheet!AR193="Waive")),Spreadsheet!AS193&gt;=6)),OR(ISBLANK(Spreadsheet!AW193)),OR(ISBLANK(Spreadsheet!AX193)),OR(ISBLANK(Spreadsheet!AY193)),OR(ISBLANK(Spreadsheet!AZ193)),OR(ISBLANK(Spreadsheet!BA193),Spreadsheet!BA193="Waive")))</f>
        <v>1</v>
      </c>
      <c r="CG193" s="5" t="b">
        <f t="shared" ca="1" si="13"/>
        <v>1</v>
      </c>
    </row>
    <row r="194" spans="8:85" x14ac:dyDescent="0.3">
      <c r="H194" s="5">
        <f t="shared" ca="1" si="10"/>
        <v>2</v>
      </c>
      <c r="I194" s="5" t="str">
        <f t="shared" ca="1" si="11"/>
        <v/>
      </c>
      <c r="J194" s="5" t="str">
        <f>IF(AND(NOT(ISBLANK(Spreadsheet!C194)),ISBLANK(Spreadsheet!D194)),Spreadsheet!F194&amp;" "&amp;Spreadsheet!H194,"")</f>
        <v/>
      </c>
      <c r="K194" s="5">
        <f>IF(AND(NOT(ISBLANK(Spreadsheet!C194)),ISBLANK(Spreadsheet!D194)),COUNTIFS(Spreadsheet!E195:E$786,"=Child",Spreadsheet!C195:C$786, "="&amp;Spreadsheet!C194) + COUNTIFS(Spreadsheet!E195:E$786,"=Step-child",Spreadsheet!C195:C$786, "="&amp;Spreadsheet!C194),0)</f>
        <v>0</v>
      </c>
      <c r="L194" s="5">
        <f>IF(NOT(ISBLANK(J194)),COUNTIFS(Spreadsheet!E195:E$786,"=Wife",Spreadsheet!C195:C$786, "="&amp;Spreadsheet!C194) + COUNTIFS(Spreadsheet!E195:E$786,"=Husband",Spreadsheet!C195:C$786, "="&amp;Spreadsheet!C194),0)</f>
        <v>0</v>
      </c>
      <c r="M194" s="5">
        <f>IF(NOT(ISBLANK(Spreadsheet!AJ194)),VLOOKUP(Spreadsheet!AJ194,'Drop Downs'!$P$2:$R$16,3,FALSE),0)</f>
        <v>0</v>
      </c>
      <c r="N194" s="5">
        <f>IF(NOT(ISBLANK(Spreadsheet!AJ194)), VLOOKUP(Spreadsheet!AJ194,'Drop Downs'!$P$2:$R$16,2,FALSE),0)</f>
        <v>0</v>
      </c>
      <c r="O194" s="5">
        <f>IF(NOT(ISBLANK(Spreadsheet!AL194)),VLOOKUP(Spreadsheet!AL194,'Drop Downs'!$P$2:$R$16,3,FALSE), 0)</f>
        <v>0</v>
      </c>
      <c r="P194" s="5">
        <f>IF(NOT(ISBLANK(Spreadsheet!AL194)),VLOOKUP(Spreadsheet!AL194,'Drop Downs'!$P$2:$R$16,2,FALSE),0)</f>
        <v>0</v>
      </c>
      <c r="Q194" s="5">
        <f>IF(NOT(ISBLANK(Spreadsheet!AN194)),VLOOKUP(Spreadsheet!AN194,'Drop Downs'!$P$2:$R$16,3,FALSE),0)</f>
        <v>0</v>
      </c>
      <c r="R194" s="5">
        <f>IF(NOT(ISBLANK(Spreadsheet!AN194)),VLOOKUP(Spreadsheet!AN194,'Drop Downs'!$P$2:$R$16,2,FALSE),0)</f>
        <v>0</v>
      </c>
      <c r="S194" s="5" t="str">
        <f>IF(OR(M194&gt;K194,N194&gt;L194,O194&gt;K194, Q194&gt;K194,N194&gt;L194, P194&gt;L194, R194&gt;L194),"Member currently has a coverage election over what he/she needs.  Please add more dependents or adjust the coverage election.","")&amp;(IF(AND(NOT(ISBLANK(Spreadsheet!C194)),NOT(ISBLANK(Spreadsheet!D194)),ISBLANK(Spreadsheet!E194)),"Dependent lacks a relationship to member.Please select one from the drop-down.",""))</f>
        <v/>
      </c>
      <c r="T194" s="5" t="b">
        <f t="shared" si="12"/>
        <v>1</v>
      </c>
      <c r="U194" s="5" t="b">
        <f>OR(ISBLANK(Spreadsheet!C194),IF(NOT(ISBLANK(Spreadsheet!D194)),NOT(ISBLANK(Spreadsheet!E194)),TRUE))</f>
        <v>1</v>
      </c>
      <c r="V194" s="5" t="b">
        <f>OR(ISBLANK(Spreadsheet!C194), NOT(ISBLANK(Spreadsheet!I194)))</f>
        <v>1</v>
      </c>
      <c r="W194" s="5" t="b">
        <f>OR(ISBLANK(Spreadsheet!D194),NOT(ISBLANK(Spreadsheet!C194)))</f>
        <v>1</v>
      </c>
      <c r="X194" s="155" t="str">
        <f>REPT("0",MIN(FIND({1,2,3,4,5,6,7,8,9},Spreadsheet!C194&amp;"123456789"))-1)&amp;IF(ISBLANK(Spreadsheet!C194),"",SUMPRODUCT(MID(0&amp;Spreadsheet!C194,LARGE(INDEX(ISNUMBER(--MID(Spreadsheet!C194,ROW($1:$225),1))*
 ROW($1:$225),0),ROW($1:$225))+1,1)*10^ROW($1:$225)/10))</f>
        <v/>
      </c>
      <c r="Y194" s="5" t="b">
        <f>IF(NOT(ISBLANK(Spreadsheet!C194)),IF(AND(ISNUMBER(VALUE(Spreadsheet!C194)), LEN(Spreadsheet!C194)=9),TRUE,FALSE),TRUE)</f>
        <v>1</v>
      </c>
      <c r="Z194" s="155" t="str">
        <f>REPT("0",MIN(FIND({1,2,3,4,5,6,7,8,9},Spreadsheet!D194&amp;"123456789"))-1)&amp;IF(ISBLANK(Spreadsheet!D194),"",SUMPRODUCT(MID(0&amp;Spreadsheet!D194,LARGE(INDEX(ISNUMBER(--MID(Spreadsheet!D194,ROW($1:$225),1))*
 ROW($1:$225),0),ROW($1:$225))+1,1)*10^ROW($1:$225)/10))</f>
        <v/>
      </c>
      <c r="AA194" s="5" t="b">
        <f>IF(AND(NOT(ISBLANK(Spreadsheet!D194)),NOT(ISBLANK(Spreadsheet!C194))),IF(AND(ISNUMBER(VALUE(Spreadsheet!D194)), LEN(Spreadsheet!D194)=9),TRUE,FALSE),IF(AND(NOT(ISBLANK(Spreadsheet!D194)),ISBLANK(Spreadsheet!C194)),FALSE,TRUE))</f>
        <v>1</v>
      </c>
      <c r="AB194" s="5" t="b">
        <f>OR(ISBLANK(Spreadsheet!Y194),IF(NOT(ISBLANK(Spreadsheet!Y194)),LEN(Spreadsheet!Y194)=10,ISNUMBER(VALUE(Spreadsheet!Y194))))</f>
        <v>1</v>
      </c>
      <c r="AC194" s="5" t="b">
        <f>OR(ISBLANK(Spreadsheet!AI194), AND(NOT(ISBLANK(Spreadsheet!AJ194)), NOT(ISNUMBER(SEARCH("Waive",Spreadsheet!AJ194)))))</f>
        <v>1</v>
      </c>
      <c r="AD194" s="5" t="b">
        <f>OR(ISBLANK(Spreadsheet!AK194), AND(NOT(ISBLANK(Spreadsheet!AL194)), NOT(ISNUMBER(SEARCH("Waive",Spreadsheet!AL194)))))</f>
        <v>1</v>
      </c>
      <c r="AE194" s="5" t="b">
        <f>OR(ISBLANK(Spreadsheet!AM194), AND(NOT(ISBLANK(Spreadsheet!AN194)), NOT(ISNUMBER(SEARCH("Waive", Spreadsheet!AN194)))))</f>
        <v>1</v>
      </c>
      <c r="AF194" s="5" t="b">
        <f>OR(ISBLANK(Spreadsheet!C194), NOT(ISBLANK(Spreadsheet!D194)),NOT(ISBLANK(Spreadsheet!L194)))</f>
        <v>1</v>
      </c>
      <c r="AG194" s="5" t="b">
        <f>IF(AND(NOT(ISBLANK(Spreadsheet!C194)), NOT(ISBLANK(Spreadsheet!D194)),Spreadsheet!C194&lt;&gt;Spreadsheet!D194),IF(ISERROR(VLOOKUP(Spreadsheet!C194, Spreadsheet!$C$6:'Spreadsheet'!$C193,1,FALSE)), FALSE, TRUE),TRUE)</f>
        <v>1</v>
      </c>
      <c r="AH194" s="5" t="b">
        <f>Spreadsheet!$B$2=Spreadsheet!AD194</f>
        <v>1</v>
      </c>
      <c r="AI194" s="5" t="b">
        <f>IF(ISBLANK(Spreadsheet!G194),TRUE,IF(OR(LEN(Spreadsheet!G194)&gt;1,ISNUMBER(VALUE(Spreadsheet!G194))),FALSE,TRUE))</f>
        <v>1</v>
      </c>
      <c r="AJ194" s="5" t="b">
        <f>OR(ISBLANK(Spreadsheet!C194), NOT(ISBLANK(Spreadsheet!B194)), NOT(ISBLANK(Spreadsheet!D194)))</f>
        <v>1</v>
      </c>
      <c r="AK194" s="5" t="b">
        <f t="array" ref="AK194">IF(OR(AND(ISBLANK(Spreadsheet!E194),ISBLANK(Spreadsheet!D194),NOT(ISBLANK(Spreadsheet!C194))),AND(ISBLANK(Spreadsheet!E194),ISBLANK(Spreadsheet!D194),ISBLANK(Spreadsheet!C194))),TRUE,ISNUMBER(MATCH(TRUE,EXACT(Spreadsheet!E194,Relationships),0)))</f>
        <v>1</v>
      </c>
      <c r="AL194" s="5" t="b">
        <f>IF(NOT(ISBLANK(Spreadsheet!C194)),IF(OR(ISBLANK(Spreadsheet!F194),LEN(Spreadsheet!F194)&gt;40),FALSE,TRUE),TRUE)</f>
        <v>1</v>
      </c>
      <c r="AM194" s="5" t="b">
        <f>IF(NOT(ISBLANK(Spreadsheet!C194)),IF(OR(ISBLANK(Spreadsheet!H194),LEN(Spreadsheet!H194)&gt;40),FALSE,TRUE),TRUE)</f>
        <v>1</v>
      </c>
      <c r="AN194" s="5" t="b">
        <f t="array" ref="AN194">IF(ISBLANK(Spreadsheet!I194),TRUE,ISNUMBER(MATCH(TRUE,EXACT(Spreadsheet!I194,GenderValues),0)))</f>
        <v>1</v>
      </c>
      <c r="AO194" s="5" t="b">
        <f ca="1">IF(ISERROR(DATEVALUE(TEXT(Spreadsheet!J194,"mm/dd/yyyy")) &gt; TODAY()),IF(AND(ISBLANK(Spreadsheet!J194),ISBLANK(Spreadsheet!C194)),TRUE,FALSE),IF(DATEVALUE(TEXT(Spreadsheet!J194,"mm/dd/yyyy")) &gt; TODAY(),FALSE,TRUE))</f>
        <v>1</v>
      </c>
      <c r="AP194" s="5" t="b">
        <f>OR(ISBLANK(Spreadsheet!K194),LEN(Spreadsheet!K194)&lt;=100)</f>
        <v>1</v>
      </c>
      <c r="AQ194" s="5" t="b">
        <f t="array" ref="AQ194">IF(OR(AND(ISBLANK(Spreadsheet!L194),ISBLANK(Spreadsheet!C194)),AND(NOT(ISBLANK(Spreadsheet!C194)),NOT(ISBLANK(Spreadsheet!D194)))),TRUE,ISNUMBER(MATCH(TRUE,EXACT(Spreadsheet!L194,MaritalStatus),0)))</f>
        <v>1</v>
      </c>
      <c r="AR194" s="5" t="b">
        <f ca="1">IF(ISERROR(DATEVALUE(TEXT(Spreadsheet!M194,"mm/dd/yyyy")) &gt; TODAY()),IF(ISBLANK(Spreadsheet!M194),TRUE,FALSE),IF(DATEVALUE(TEXT(Spreadsheet!M194,"mm/dd/yyyy")) &gt; TODAY(),FALSE,TRUE))</f>
        <v>1</v>
      </c>
      <c r="AS194" s="5" t="b">
        <f>OR(ISBLANK(Spreadsheet!N194),LEN(Spreadsheet!N194)&lt;=100)</f>
        <v>1</v>
      </c>
      <c r="AT194" s="5" t="b">
        <f>OR(ISBLANK(Spreadsheet!O194),UPPER(Spreadsheet!O194)="YES")</f>
        <v>1</v>
      </c>
      <c r="AU194" s="5" t="b">
        <f>OR(ISBLANK(Spreadsheet!P194),UPPER(Spreadsheet!P194)="YES")</f>
        <v>1</v>
      </c>
      <c r="AV194" s="5" t="b">
        <f t="array" ref="AV194">IF(ISBLANK(Spreadsheet!Q194),TRUE,ISNUMBER(MATCH(TRUE,EXACT(Spreadsheet!Q194,OnGroupsPriorIns),0)))</f>
        <v>1</v>
      </c>
      <c r="AW194" s="5" t="b">
        <f>OR(ISBLANK(Spreadsheet!R194),UPPER(Spreadsheet!R194)="YES")</f>
        <v>1</v>
      </c>
      <c r="AX194" s="5" t="b">
        <f>OR(ISBLANK(Spreadsheet!S194),UPPER(Spreadsheet!S194)="YES")</f>
        <v>1</v>
      </c>
      <c r="AY194" s="5" t="b">
        <f>OR(AND(ISBLANK(Spreadsheet!C194),LEN(Spreadsheet!T194)=0),AND(NOT(ISBLANK(Spreadsheet!C194)),LEN(Spreadsheet!T194)&gt;0,LEN(Spreadsheet!T194)&lt;=50))</f>
        <v>1</v>
      </c>
      <c r="AZ194" s="5" t="b">
        <f>OR(LEN(Spreadsheet!U194)=0,AND(LEN(Spreadsheet!U194)&gt;0,LEN(Spreadsheet!U194)&lt;=50))</f>
        <v>1</v>
      </c>
      <c r="BA194" s="5" t="b">
        <f>OR(AND(ISBLANK(Spreadsheet!C194),LEN(Spreadsheet!V194)=0),AND(NOT(ISBLANK(Spreadsheet!C194)),LEN(Spreadsheet!V194)&gt;0,LEN(Spreadsheet!V194)&lt;=50))</f>
        <v>1</v>
      </c>
      <c r="BB194" s="5" t="b">
        <f t="array" ref="BB194">IF(AND(ISBLANK(Spreadsheet!C194),LEN(Spreadsheet!W194)=0),TRUE,ISNUMBER(MATCH(TRUE,EXACT(Spreadsheet!W194,States),0)))</f>
        <v>1</v>
      </c>
      <c r="BC194" s="5" t="b">
        <f>OR(AND(ISBLANK(Spreadsheet!C194),LEN(Spreadsheet!X194)=0),AND(NOT(ISBLANK(Spreadsheet!C194)),LEN(Spreadsheet!X194)&gt;0,LEN(Spreadsheet!X194)=5,ISNUMBER(VALUE(Spreadsheet!X194))))</f>
        <v>1</v>
      </c>
      <c r="BD194" s="5" t="b">
        <f>OR(ISBLANK(Spreadsheet!Z194),LEN(Spreadsheet!Z194)&lt;=50)</f>
        <v>1</v>
      </c>
      <c r="BE194" s="5" t="b">
        <f>ISBLANK(Spreadsheet!AA194)</f>
        <v>1</v>
      </c>
      <c r="BF194" s="5" t="b">
        <f>ISBLANK(Spreadsheet!AB194)</f>
        <v>1</v>
      </c>
      <c r="BG194" s="5" t="b">
        <f>IF(ISERROR(DATEVALUE(TEXT(Spreadsheet!AC194,"mm/dd/yyyy")) &gt; DATEVALUE(TEXT(Spreadsheet!J194,"mm/dd/yyyy"))),IF(OR(AND(ISBLANK(Spreadsheet!AC194),ISBLANK(Spreadsheet!C194)),AND(NOT(ISBLANK(Spreadsheet!C194)),ISBLANK(Spreadsheet!AC194),NOT(ISBLANK(Spreadsheet!D194)))),TRUE,FALSE),IF(DATEVALUE(TEXT(Spreadsheet!AC194,"mm/dd/yyyy")) &gt; DATEVALUE(TEXT(Spreadsheet!J194,"mm/dd/yyyy")),TRUE,FALSE))</f>
        <v>1</v>
      </c>
      <c r="BH194" s="5" t="b">
        <f>OR(AND(ISBLANK(Spreadsheet!C194),ISBLANK(Spreadsheet!AE194)),AND(NOT(ISBLANK(Spreadsheet!C194)),NOT(ISBLANK(Spreadsheet!D194)),ISBLANK(Spreadsheet!AE194)),AND(NOT(ISBLANK(Spreadsheet!C194)),ISBLANK(Spreadsheet!D194),NOT(ISBLANK(Spreadsheet!AE194)),LEN(Spreadsheet!AE194)&lt;=100))</f>
        <v>1</v>
      </c>
      <c r="BI194" s="5" t="b">
        <f t="array" ref="BI194">IF(ISBLANK(Spreadsheet!AF194),TRUE,ISNUMBER(MATCH(TRUE,EXACT(Spreadsheet!AF194,CobraShortReasons),0)))</f>
        <v>1</v>
      </c>
      <c r="BJ194" s="5" t="b">
        <f ca="1">IF(ISERROR(DATEVALUE(TEXT(Spreadsheet!AG194,"mm/dd/yyyy")) &gt; TODAY()),IF(ISBLANK(Spreadsheet!AG194),TRUE,FALSE),IF(DATEVALUE(TEXT(Spreadsheet!AG194,"mm/dd/yyyy")) &gt; TODAY(),FALSE,TRUE))</f>
        <v>1</v>
      </c>
      <c r="BK194" s="5" t="b">
        <f>OR(ISBLANK(Spreadsheet!AH194),LEN(Spreadsheet!AH194)&lt;=25)</f>
        <v>1</v>
      </c>
      <c r="BL194" s="5" t="b">
        <f t="array" aca="1" ref="BL194" ca="1">IF(ISBLANK(Spreadsheet!AI194),TRUE,ISNUMBER(MATCH(TRUE,EXACT(Spreadsheet!AI194,INDIRECT(Spreadsheet!$D$2)),0)))</f>
        <v>1</v>
      </c>
      <c r="BM194" s="5" t="b">
        <f t="array" aca="1" ref="BM194" ca="1">IF(ISBLANK(Spreadsheet!AJ194),TRUE,ISNUMBER(MATCH(TRUE,EXACT(Spreadsheet!AJ194,INDIRECT(Spreadsheet!BJ194)),0)))</f>
        <v>1</v>
      </c>
      <c r="BN194" s="5" t="b">
        <f t="array" ref="BN194">IF(ISBLANK(Spreadsheet!AK194),TRUE,ISNUMBER(MATCH(TRUE,EXACT(Spreadsheet!AK194,DentalPlans),0)))</f>
        <v>1</v>
      </c>
      <c r="BO194" s="5" t="b">
        <f t="array" aca="1" ref="BO194" ca="1">IF(ISBLANK(Spreadsheet!AL194),TRUE,ISNUMBER(MATCH(TRUE,EXACT(Spreadsheet!AL194,INDIRECT(Spreadsheet!BK194)),0)))</f>
        <v>1</v>
      </c>
      <c r="BP194" s="5" t="b">
        <f t="array" ref="BP194">IF(ISBLANK(Spreadsheet!AM194),TRUE,ISNUMBER(MATCH(TRUE,EXACT(Spreadsheet!AM194,VisionPlans),0)))</f>
        <v>1</v>
      </c>
      <c r="BQ194" s="5" t="b">
        <f t="array" aca="1" ref="BQ194" ca="1">IF(ISBLANK(Spreadsheet!AN194),TRUE,ISNUMBER(MATCH(TRUE,EXACT(Spreadsheet!AN194,INDIRECT(Spreadsheet!BL194)),0)))</f>
        <v>1</v>
      </c>
      <c r="BR194" s="5" t="b">
        <f t="array" ref="BR194">IF(ISBLANK(Spreadsheet!AO194),TRUE,ISNUMBER(MATCH(TRUE,EXACT(Spreadsheet!AO194,LifeBenefitClasses),0)))</f>
        <v>1</v>
      </c>
      <c r="BS194" s="5" t="b">
        <f>IF(OR(ISBLANK(Spreadsheet!AO194), Spreadsheet!AO194="Waive"),IF(ISBLANK(Spreadsheet!AP194),TRUE,FALSE),IF(OR(AND(NOT(ISBLANK(Spreadsheet!AO194)),ISBLANK(Spreadsheet!AP194)),NOT(ISNUMBER(VALUE(Spreadsheet!AP194)))),FALSE,IF(OR(AND(Spreadsheet!AP194&lt;6,MOD(Spreadsheet!AP194*10,5)=0), MOD(Spreadsheet!AP194,5000)=0),TRUE,FALSE)))</f>
        <v>1</v>
      </c>
      <c r="BT194" s="5" t="b">
        <f t="array" ref="BT194">IF(ISBLANK(Spreadsheet!AQ194),TRUE,ISNUMBER(MATCH(TRUE,EXACT(Spreadsheet!AQ194,EnrollWaive),0)))</f>
        <v>1</v>
      </c>
      <c r="BU194" s="5" t="b">
        <f t="array" ref="BU194">IF(ISBLANK(Spreadsheet!AR194),TRUE,ISNUMBER(MATCH(TRUE,EXACT(Spreadsheet!AR194,LifeBenefitClasses),0)))</f>
        <v>1</v>
      </c>
      <c r="BV194" s="5" t="b">
        <f>IF(OR(ISBLANK(Spreadsheet!AR194), Spreadsheet!AR194="Waive"),IF(ISBLANK(Spreadsheet!AS194),TRUE,FALSE),IF(OR(AND(NOT(ISBLANK(Spreadsheet!AR194)),ISBLANK(Spreadsheet!AS194)),NOT(ISNUMBER(VALUE(Spreadsheet!AS194)))),FALSE,IF(OR(AND(Spreadsheet!AS194&lt;6,MOD(Spreadsheet!AS194*10,5)=0), MOD(Spreadsheet!AS194,10000)=0),TRUE,FALSE)))</f>
        <v>1</v>
      </c>
      <c r="BW194" s="5" t="b">
        <f t="array" ref="BW194">IF(ISBLANK(Spreadsheet!AT194),TRUE,ISNUMBER(MATCH(TRUE,EXACT(Spreadsheet!AT194,LifeBenefitClasses),0)))</f>
        <v>1</v>
      </c>
      <c r="BX194" s="5" t="b">
        <f>IF(OR(ISBLANK(Spreadsheet!AT194), Spreadsheet!AT194="Waive"),IF(ISBLANK(Spreadsheet!AU194),TRUE,FALSE),IF(OR(AND(NOT(ISBLANK(Spreadsheet!AT194)),ISBLANK(Spreadsheet!AU194)),NOT(ISNUMBER(VALUE(Spreadsheet!AU194)))),FALSE,IF(AND(NOT(OR(ISBLANK(Spreadsheet!AT194),Spreadsheet!AT194="Waive")),NOT(OR(ISBLANK(Spreadsheet!AR194),Spreadsheet!AR194="Waive")),MOD(Spreadsheet!AU194,5000)=0, Spreadsheet!AU194&lt;=(Spreadsheet!AS194*0.5)),TRUE,FALSE)))</f>
        <v>1</v>
      </c>
      <c r="BY194" s="5" t="b">
        <f t="array" ref="BY194">IF(ISBLANK(Spreadsheet!AV194),TRUE,ISNUMBER(MATCH(TRUE,EXACT(Spreadsheet!AV194,EnrollWaive),0)))</f>
        <v>1</v>
      </c>
      <c r="BZ194" s="5" t="b">
        <f t="array" ref="BZ194">IF(ISBLANK(Spreadsheet!AW194),TRUE,ISNUMBER(MATCH(TRUE,EXACT(Spreadsheet!AW194,LifeBenefitClasses),0)))</f>
        <v>1</v>
      </c>
      <c r="CA194" s="5" t="b">
        <f t="array" ref="CA194">IF(ISBLANK(Spreadsheet!AX194),TRUE,ISNUMBER(MATCH(TRUE,EXACT(Spreadsheet!AX194,LifeBenefitClasses),0)))</f>
        <v>1</v>
      </c>
      <c r="CB194" s="5" t="b">
        <f t="array" ref="CB194">IF(ISBLANK(Spreadsheet!AY194),TRUE,ISNUMBER(MATCH(TRUE,EXACT(Spreadsheet!AY194,LifeBenefitClasses),0)))</f>
        <v>1</v>
      </c>
      <c r="CC194" s="5" t="b">
        <f t="array" ref="CC194">IF(ISBLANK(Spreadsheet!AZ194),TRUE,ISNUMBER(MATCH(TRUE,EXACT(Spreadsheet!AZ194,LifeBenefitClasses),0)))</f>
        <v>1</v>
      </c>
      <c r="CD194" s="5" t="b">
        <f t="array" ref="CD194">IF(ISBLANK(Spreadsheet!BA194),TRUE,ISNUMBER(MATCH(TRUE,EXACT(Spreadsheet!BA194,LifeBenefitClasses),0)))</f>
        <v>1</v>
      </c>
      <c r="CE194" s="5" t="b">
        <f>IF(OR(ISBLANK(Spreadsheet!BA194), Spreadsheet!BA194="Waive"),IF(ISBLANK(Spreadsheet!BB194),TRUE,FALSE),IF(OR(AND(NOT(ISBLANK(Spreadsheet!BA194)),ISBLANK(Spreadsheet!BB194)),NOT(ISNUMBER(VALUE(Spreadsheet!BB194))),ISBLANK(Spreadsheet!BC194),NOT(ISNUMBER(VALUE(Spreadsheet!BC194)))),FALSE,IF(AND(Spreadsheet!BB194&gt;=50000,Spreadsheet!BB194&lt;=250000,MOD(Spreadsheet!BB194,10000)=0,Spreadsheet!BB194&lt;=(10*Spreadsheet!BC194)),TRUE,FALSE)))</f>
        <v>1</v>
      </c>
      <c r="CF194" s="5" t="b">
        <f>IF(NOT(ISBLANK(Spreadsheet!BC194)),AND(ISNUMBER(VALUE(Spreadsheet!BC194)),Spreadsheet!BC194&gt;0),AND(OR(ISBLANK(Spreadsheet!AO194),Spreadsheet!AO194="Waive",AND(NOT(OR(ISBLANK(Spreadsheet!AO194),Spreadsheet!AO194="Waive")),Spreadsheet!AP194&gt;=6)),OR(ISBLANK(Spreadsheet!AR194),AND(NOT(OR(ISBLANK(Spreadsheet!AR194),Spreadsheet!AR194="Waive")),Spreadsheet!AS194&gt;=6)),OR(ISBLANK(Spreadsheet!AW194)),OR(ISBLANK(Spreadsheet!AX194)),OR(ISBLANK(Spreadsheet!AY194)),OR(ISBLANK(Spreadsheet!AZ194)),OR(ISBLANK(Spreadsheet!BA194),Spreadsheet!BA194="Waive")))</f>
        <v>1</v>
      </c>
      <c r="CG194" s="5" t="b">
        <f t="shared" ca="1" si="13"/>
        <v>1</v>
      </c>
    </row>
    <row r="195" spans="8:85" x14ac:dyDescent="0.3">
      <c r="H195" s="5">
        <f t="shared" ca="1" si="10"/>
        <v>2</v>
      </c>
      <c r="I195" s="5" t="str">
        <f t="shared" ca="1" si="11"/>
        <v/>
      </c>
      <c r="J195" s="5" t="str">
        <f>IF(AND(NOT(ISBLANK(Spreadsheet!C195)),ISBLANK(Spreadsheet!D195)),Spreadsheet!F195&amp;" "&amp;Spreadsheet!H195,"")</f>
        <v/>
      </c>
      <c r="K195" s="5">
        <f>IF(AND(NOT(ISBLANK(Spreadsheet!C195)),ISBLANK(Spreadsheet!D195)),COUNTIFS(Spreadsheet!E196:E$786,"=Child",Spreadsheet!C196:C$786, "="&amp;Spreadsheet!C195) + COUNTIFS(Spreadsheet!E196:E$786,"=Step-child",Spreadsheet!C196:C$786, "="&amp;Spreadsheet!C195),0)</f>
        <v>0</v>
      </c>
      <c r="L195" s="5">
        <f>IF(NOT(ISBLANK(J195)),COUNTIFS(Spreadsheet!E196:E$786,"=Wife",Spreadsheet!C196:C$786, "="&amp;Spreadsheet!C195) + COUNTIFS(Spreadsheet!E196:E$786,"=Husband",Spreadsheet!C196:C$786, "="&amp;Spreadsheet!C195),0)</f>
        <v>0</v>
      </c>
      <c r="M195" s="5">
        <f>IF(NOT(ISBLANK(Spreadsheet!AJ195)),VLOOKUP(Spreadsheet!AJ195,'Drop Downs'!$P$2:$R$16,3,FALSE),0)</f>
        <v>0</v>
      </c>
      <c r="N195" s="5">
        <f>IF(NOT(ISBLANK(Spreadsheet!AJ195)), VLOOKUP(Spreadsheet!AJ195,'Drop Downs'!$P$2:$R$16,2,FALSE),0)</f>
        <v>0</v>
      </c>
      <c r="O195" s="5">
        <f>IF(NOT(ISBLANK(Spreadsheet!AL195)),VLOOKUP(Spreadsheet!AL195,'Drop Downs'!$P$2:$R$16,3,FALSE), 0)</f>
        <v>0</v>
      </c>
      <c r="P195" s="5">
        <f>IF(NOT(ISBLANK(Spreadsheet!AL195)),VLOOKUP(Spreadsheet!AL195,'Drop Downs'!$P$2:$R$16,2,FALSE),0)</f>
        <v>0</v>
      </c>
      <c r="Q195" s="5">
        <f>IF(NOT(ISBLANK(Spreadsheet!AN195)),VLOOKUP(Spreadsheet!AN195,'Drop Downs'!$P$2:$R$16,3,FALSE),0)</f>
        <v>0</v>
      </c>
      <c r="R195" s="5">
        <f>IF(NOT(ISBLANK(Spreadsheet!AN195)),VLOOKUP(Spreadsheet!AN195,'Drop Downs'!$P$2:$R$16,2,FALSE),0)</f>
        <v>0</v>
      </c>
      <c r="S195" s="5" t="str">
        <f>IF(OR(M195&gt;K195,N195&gt;L195,O195&gt;K195, Q195&gt;K195,N195&gt;L195, P195&gt;L195, R195&gt;L195),"Member currently has a coverage election over what he/she needs.  Please add more dependents or adjust the coverage election.","")&amp;(IF(AND(NOT(ISBLANK(Spreadsheet!C195)),NOT(ISBLANK(Spreadsheet!D195)),ISBLANK(Spreadsheet!E195)),"Dependent lacks a relationship to member.Please select one from the drop-down.",""))</f>
        <v/>
      </c>
      <c r="T195" s="5" t="b">
        <f t="shared" si="12"/>
        <v>1</v>
      </c>
      <c r="U195" s="5" t="b">
        <f>OR(ISBLANK(Spreadsheet!C195),IF(NOT(ISBLANK(Spreadsheet!D195)),NOT(ISBLANK(Spreadsheet!E195)),TRUE))</f>
        <v>1</v>
      </c>
      <c r="V195" s="5" t="b">
        <f>OR(ISBLANK(Spreadsheet!C195), NOT(ISBLANK(Spreadsheet!I195)))</f>
        <v>1</v>
      </c>
      <c r="W195" s="5" t="b">
        <f>OR(ISBLANK(Spreadsheet!D195),NOT(ISBLANK(Spreadsheet!C195)))</f>
        <v>1</v>
      </c>
      <c r="X195" s="155" t="str">
        <f>REPT("0",MIN(FIND({1,2,3,4,5,6,7,8,9},Spreadsheet!C195&amp;"123456789"))-1)&amp;IF(ISBLANK(Spreadsheet!C195),"",SUMPRODUCT(MID(0&amp;Spreadsheet!C195,LARGE(INDEX(ISNUMBER(--MID(Spreadsheet!C195,ROW($1:$225),1))*
 ROW($1:$225),0),ROW($1:$225))+1,1)*10^ROW($1:$225)/10))</f>
        <v/>
      </c>
      <c r="Y195" s="5" t="b">
        <f>IF(NOT(ISBLANK(Spreadsheet!C195)),IF(AND(ISNUMBER(VALUE(Spreadsheet!C195)), LEN(Spreadsheet!C195)=9),TRUE,FALSE),TRUE)</f>
        <v>1</v>
      </c>
      <c r="Z195" s="155" t="str">
        <f>REPT("0",MIN(FIND({1,2,3,4,5,6,7,8,9},Spreadsheet!D195&amp;"123456789"))-1)&amp;IF(ISBLANK(Spreadsheet!D195),"",SUMPRODUCT(MID(0&amp;Spreadsheet!D195,LARGE(INDEX(ISNUMBER(--MID(Spreadsheet!D195,ROW($1:$225),1))*
 ROW($1:$225),0),ROW($1:$225))+1,1)*10^ROW($1:$225)/10))</f>
        <v/>
      </c>
      <c r="AA195" s="5" t="b">
        <f>IF(AND(NOT(ISBLANK(Spreadsheet!D195)),NOT(ISBLANK(Spreadsheet!C195))),IF(AND(ISNUMBER(VALUE(Spreadsheet!D195)), LEN(Spreadsheet!D195)=9),TRUE,FALSE),IF(AND(NOT(ISBLANK(Spreadsheet!D195)),ISBLANK(Spreadsheet!C195)),FALSE,TRUE))</f>
        <v>1</v>
      </c>
      <c r="AB195" s="5" t="b">
        <f>OR(ISBLANK(Spreadsheet!Y195),IF(NOT(ISBLANK(Spreadsheet!Y195)),LEN(Spreadsheet!Y195)=10,ISNUMBER(VALUE(Spreadsheet!Y195))))</f>
        <v>1</v>
      </c>
      <c r="AC195" s="5" t="b">
        <f>OR(ISBLANK(Spreadsheet!AI195), AND(NOT(ISBLANK(Spreadsheet!AJ195)), NOT(ISNUMBER(SEARCH("Waive",Spreadsheet!AJ195)))))</f>
        <v>1</v>
      </c>
      <c r="AD195" s="5" t="b">
        <f>OR(ISBLANK(Spreadsheet!AK195), AND(NOT(ISBLANK(Spreadsheet!AL195)), NOT(ISNUMBER(SEARCH("Waive",Spreadsheet!AL195)))))</f>
        <v>1</v>
      </c>
      <c r="AE195" s="5" t="b">
        <f>OR(ISBLANK(Spreadsheet!AM195), AND(NOT(ISBLANK(Spreadsheet!AN195)), NOT(ISNUMBER(SEARCH("Waive", Spreadsheet!AN195)))))</f>
        <v>1</v>
      </c>
      <c r="AF195" s="5" t="b">
        <f>OR(ISBLANK(Spreadsheet!C195), NOT(ISBLANK(Spreadsheet!D195)),NOT(ISBLANK(Spreadsheet!L195)))</f>
        <v>1</v>
      </c>
      <c r="AG195" s="5" t="b">
        <f>IF(AND(NOT(ISBLANK(Spreadsheet!C195)), NOT(ISBLANK(Spreadsheet!D195)),Spreadsheet!C195&lt;&gt;Spreadsheet!D195),IF(ISERROR(VLOOKUP(Spreadsheet!C195, Spreadsheet!$C$6:'Spreadsheet'!$C194,1,FALSE)), FALSE, TRUE),TRUE)</f>
        <v>1</v>
      </c>
      <c r="AH195" s="5" t="b">
        <f>Spreadsheet!$B$2=Spreadsheet!AD195</f>
        <v>1</v>
      </c>
      <c r="AI195" s="5" t="b">
        <f>IF(ISBLANK(Spreadsheet!G195),TRUE,IF(OR(LEN(Spreadsheet!G195)&gt;1,ISNUMBER(VALUE(Spreadsheet!G195))),FALSE,TRUE))</f>
        <v>1</v>
      </c>
      <c r="AJ195" s="5" t="b">
        <f>OR(ISBLANK(Spreadsheet!C195), NOT(ISBLANK(Spreadsheet!B195)), NOT(ISBLANK(Spreadsheet!D195)))</f>
        <v>1</v>
      </c>
      <c r="AK195" s="5" t="b">
        <f t="array" ref="AK195">IF(OR(AND(ISBLANK(Spreadsheet!E195),ISBLANK(Spreadsheet!D195),NOT(ISBLANK(Spreadsheet!C195))),AND(ISBLANK(Spreadsheet!E195),ISBLANK(Spreadsheet!D195),ISBLANK(Spreadsheet!C195))),TRUE,ISNUMBER(MATCH(TRUE,EXACT(Spreadsheet!E195,Relationships),0)))</f>
        <v>1</v>
      </c>
      <c r="AL195" s="5" t="b">
        <f>IF(NOT(ISBLANK(Spreadsheet!C195)),IF(OR(ISBLANK(Spreadsheet!F195),LEN(Spreadsheet!F195)&gt;40),FALSE,TRUE),TRUE)</f>
        <v>1</v>
      </c>
      <c r="AM195" s="5" t="b">
        <f>IF(NOT(ISBLANK(Spreadsheet!C195)),IF(OR(ISBLANK(Spreadsheet!H195),LEN(Spreadsheet!H195)&gt;40),FALSE,TRUE),TRUE)</f>
        <v>1</v>
      </c>
      <c r="AN195" s="5" t="b">
        <f t="array" ref="AN195">IF(ISBLANK(Spreadsheet!I195),TRUE,ISNUMBER(MATCH(TRUE,EXACT(Spreadsheet!I195,GenderValues),0)))</f>
        <v>1</v>
      </c>
      <c r="AO195" s="5" t="b">
        <f ca="1">IF(ISERROR(DATEVALUE(TEXT(Spreadsheet!J195,"mm/dd/yyyy")) &gt; TODAY()),IF(AND(ISBLANK(Spreadsheet!J195),ISBLANK(Spreadsheet!C195)),TRUE,FALSE),IF(DATEVALUE(TEXT(Spreadsheet!J195,"mm/dd/yyyy")) &gt; TODAY(),FALSE,TRUE))</f>
        <v>1</v>
      </c>
      <c r="AP195" s="5" t="b">
        <f>OR(ISBLANK(Spreadsheet!K195),LEN(Spreadsheet!K195)&lt;=100)</f>
        <v>1</v>
      </c>
      <c r="AQ195" s="5" t="b">
        <f t="array" ref="AQ195">IF(OR(AND(ISBLANK(Spreadsheet!L195),ISBLANK(Spreadsheet!C195)),AND(NOT(ISBLANK(Spreadsheet!C195)),NOT(ISBLANK(Spreadsheet!D195)))),TRUE,ISNUMBER(MATCH(TRUE,EXACT(Spreadsheet!L195,MaritalStatus),0)))</f>
        <v>1</v>
      </c>
      <c r="AR195" s="5" t="b">
        <f ca="1">IF(ISERROR(DATEVALUE(TEXT(Spreadsheet!M195,"mm/dd/yyyy")) &gt; TODAY()),IF(ISBLANK(Spreadsheet!M195),TRUE,FALSE),IF(DATEVALUE(TEXT(Spreadsheet!M195,"mm/dd/yyyy")) &gt; TODAY(),FALSE,TRUE))</f>
        <v>1</v>
      </c>
      <c r="AS195" s="5" t="b">
        <f>OR(ISBLANK(Spreadsheet!N195),LEN(Spreadsheet!N195)&lt;=100)</f>
        <v>1</v>
      </c>
      <c r="AT195" s="5" t="b">
        <f>OR(ISBLANK(Spreadsheet!O195),UPPER(Spreadsheet!O195)="YES")</f>
        <v>1</v>
      </c>
      <c r="AU195" s="5" t="b">
        <f>OR(ISBLANK(Spreadsheet!P195),UPPER(Spreadsheet!P195)="YES")</f>
        <v>1</v>
      </c>
      <c r="AV195" s="5" t="b">
        <f t="array" ref="AV195">IF(ISBLANK(Spreadsheet!Q195),TRUE,ISNUMBER(MATCH(TRUE,EXACT(Spreadsheet!Q195,OnGroupsPriorIns),0)))</f>
        <v>1</v>
      </c>
      <c r="AW195" s="5" t="b">
        <f>OR(ISBLANK(Spreadsheet!R195),UPPER(Spreadsheet!R195)="YES")</f>
        <v>1</v>
      </c>
      <c r="AX195" s="5" t="b">
        <f>OR(ISBLANK(Spreadsheet!S195),UPPER(Spreadsheet!S195)="YES")</f>
        <v>1</v>
      </c>
      <c r="AY195" s="5" t="b">
        <f>OR(AND(ISBLANK(Spreadsheet!C195),LEN(Spreadsheet!T195)=0),AND(NOT(ISBLANK(Spreadsheet!C195)),LEN(Spreadsheet!T195)&gt;0,LEN(Spreadsheet!T195)&lt;=50))</f>
        <v>1</v>
      </c>
      <c r="AZ195" s="5" t="b">
        <f>OR(LEN(Spreadsheet!U195)=0,AND(LEN(Spreadsheet!U195)&gt;0,LEN(Spreadsheet!U195)&lt;=50))</f>
        <v>1</v>
      </c>
      <c r="BA195" s="5" t="b">
        <f>OR(AND(ISBLANK(Spreadsheet!C195),LEN(Spreadsheet!V195)=0),AND(NOT(ISBLANK(Spreadsheet!C195)),LEN(Spreadsheet!V195)&gt;0,LEN(Spreadsheet!V195)&lt;=50))</f>
        <v>1</v>
      </c>
      <c r="BB195" s="5" t="b">
        <f t="array" ref="BB195">IF(AND(ISBLANK(Spreadsheet!C195),LEN(Spreadsheet!W195)=0),TRUE,ISNUMBER(MATCH(TRUE,EXACT(Spreadsheet!W195,States),0)))</f>
        <v>1</v>
      </c>
      <c r="BC195" s="5" t="b">
        <f>OR(AND(ISBLANK(Spreadsheet!C195),LEN(Spreadsheet!X195)=0),AND(NOT(ISBLANK(Spreadsheet!C195)),LEN(Spreadsheet!X195)&gt;0,LEN(Spreadsheet!X195)=5,ISNUMBER(VALUE(Spreadsheet!X195))))</f>
        <v>1</v>
      </c>
      <c r="BD195" s="5" t="b">
        <f>OR(ISBLANK(Spreadsheet!Z195),LEN(Spreadsheet!Z195)&lt;=50)</f>
        <v>1</v>
      </c>
      <c r="BE195" s="5" t="b">
        <f>ISBLANK(Spreadsheet!AA195)</f>
        <v>1</v>
      </c>
      <c r="BF195" s="5" t="b">
        <f>ISBLANK(Spreadsheet!AB195)</f>
        <v>1</v>
      </c>
      <c r="BG195" s="5" t="b">
        <f>IF(ISERROR(DATEVALUE(TEXT(Spreadsheet!AC195,"mm/dd/yyyy")) &gt; DATEVALUE(TEXT(Spreadsheet!J195,"mm/dd/yyyy"))),IF(OR(AND(ISBLANK(Spreadsheet!AC195),ISBLANK(Spreadsheet!C195)),AND(NOT(ISBLANK(Spreadsheet!C195)),ISBLANK(Spreadsheet!AC195),NOT(ISBLANK(Spreadsheet!D195)))),TRUE,FALSE),IF(DATEVALUE(TEXT(Spreadsheet!AC195,"mm/dd/yyyy")) &gt; DATEVALUE(TEXT(Spreadsheet!J195,"mm/dd/yyyy")),TRUE,FALSE))</f>
        <v>1</v>
      </c>
      <c r="BH195" s="5" t="b">
        <f>OR(AND(ISBLANK(Spreadsheet!C195),ISBLANK(Spreadsheet!AE195)),AND(NOT(ISBLANK(Spreadsheet!C195)),NOT(ISBLANK(Spreadsheet!D195)),ISBLANK(Spreadsheet!AE195)),AND(NOT(ISBLANK(Spreadsheet!C195)),ISBLANK(Spreadsheet!D195),NOT(ISBLANK(Spreadsheet!AE195)),LEN(Spreadsheet!AE195)&lt;=100))</f>
        <v>1</v>
      </c>
      <c r="BI195" s="5" t="b">
        <f t="array" ref="BI195">IF(ISBLANK(Spreadsheet!AF195),TRUE,ISNUMBER(MATCH(TRUE,EXACT(Spreadsheet!AF195,CobraShortReasons),0)))</f>
        <v>1</v>
      </c>
      <c r="BJ195" s="5" t="b">
        <f ca="1">IF(ISERROR(DATEVALUE(TEXT(Spreadsheet!AG195,"mm/dd/yyyy")) &gt; TODAY()),IF(ISBLANK(Spreadsheet!AG195),TRUE,FALSE),IF(DATEVALUE(TEXT(Spreadsheet!AG195,"mm/dd/yyyy")) &gt; TODAY(),FALSE,TRUE))</f>
        <v>1</v>
      </c>
      <c r="BK195" s="5" t="b">
        <f>OR(ISBLANK(Spreadsheet!AH195),LEN(Spreadsheet!AH195)&lt;=25)</f>
        <v>1</v>
      </c>
      <c r="BL195" s="5" t="b">
        <f t="array" aca="1" ref="BL195" ca="1">IF(ISBLANK(Spreadsheet!AI195),TRUE,ISNUMBER(MATCH(TRUE,EXACT(Spreadsheet!AI195,INDIRECT(Spreadsheet!$D$2)),0)))</f>
        <v>1</v>
      </c>
      <c r="BM195" s="5" t="b">
        <f t="array" aca="1" ref="BM195" ca="1">IF(ISBLANK(Spreadsheet!AJ195),TRUE,ISNUMBER(MATCH(TRUE,EXACT(Spreadsheet!AJ195,INDIRECT(Spreadsheet!BJ195)),0)))</f>
        <v>1</v>
      </c>
      <c r="BN195" s="5" t="b">
        <f t="array" ref="BN195">IF(ISBLANK(Spreadsheet!AK195),TRUE,ISNUMBER(MATCH(TRUE,EXACT(Spreadsheet!AK195,DentalPlans),0)))</f>
        <v>1</v>
      </c>
      <c r="BO195" s="5" t="b">
        <f t="array" aca="1" ref="BO195" ca="1">IF(ISBLANK(Spreadsheet!AL195),TRUE,ISNUMBER(MATCH(TRUE,EXACT(Spreadsheet!AL195,INDIRECT(Spreadsheet!BK195)),0)))</f>
        <v>1</v>
      </c>
      <c r="BP195" s="5" t="b">
        <f t="array" ref="BP195">IF(ISBLANK(Spreadsheet!AM195),TRUE,ISNUMBER(MATCH(TRUE,EXACT(Spreadsheet!AM195,VisionPlans),0)))</f>
        <v>1</v>
      </c>
      <c r="BQ195" s="5" t="b">
        <f t="array" aca="1" ref="BQ195" ca="1">IF(ISBLANK(Spreadsheet!AN195),TRUE,ISNUMBER(MATCH(TRUE,EXACT(Spreadsheet!AN195,INDIRECT(Spreadsheet!BL195)),0)))</f>
        <v>1</v>
      </c>
      <c r="BR195" s="5" t="b">
        <f t="array" ref="BR195">IF(ISBLANK(Spreadsheet!AO195),TRUE,ISNUMBER(MATCH(TRUE,EXACT(Spreadsheet!AO195,LifeBenefitClasses),0)))</f>
        <v>1</v>
      </c>
      <c r="BS195" s="5" t="b">
        <f>IF(OR(ISBLANK(Spreadsheet!AO195), Spreadsheet!AO195="Waive"),IF(ISBLANK(Spreadsheet!AP195),TRUE,FALSE),IF(OR(AND(NOT(ISBLANK(Spreadsheet!AO195)),ISBLANK(Spreadsheet!AP195)),NOT(ISNUMBER(VALUE(Spreadsheet!AP195)))),FALSE,IF(OR(AND(Spreadsheet!AP195&lt;6,MOD(Spreadsheet!AP195*10,5)=0), MOD(Spreadsheet!AP195,5000)=0),TRUE,FALSE)))</f>
        <v>1</v>
      </c>
      <c r="BT195" s="5" t="b">
        <f t="array" ref="BT195">IF(ISBLANK(Spreadsheet!AQ195),TRUE,ISNUMBER(MATCH(TRUE,EXACT(Spreadsheet!AQ195,EnrollWaive),0)))</f>
        <v>1</v>
      </c>
      <c r="BU195" s="5" t="b">
        <f t="array" ref="BU195">IF(ISBLANK(Spreadsheet!AR195),TRUE,ISNUMBER(MATCH(TRUE,EXACT(Spreadsheet!AR195,LifeBenefitClasses),0)))</f>
        <v>1</v>
      </c>
      <c r="BV195" s="5" t="b">
        <f>IF(OR(ISBLANK(Spreadsheet!AR195), Spreadsheet!AR195="Waive"),IF(ISBLANK(Spreadsheet!AS195),TRUE,FALSE),IF(OR(AND(NOT(ISBLANK(Spreadsheet!AR195)),ISBLANK(Spreadsheet!AS195)),NOT(ISNUMBER(VALUE(Spreadsheet!AS195)))),FALSE,IF(OR(AND(Spreadsheet!AS195&lt;6,MOD(Spreadsheet!AS195*10,5)=0), MOD(Spreadsheet!AS195,10000)=0),TRUE,FALSE)))</f>
        <v>1</v>
      </c>
      <c r="BW195" s="5" t="b">
        <f t="array" ref="BW195">IF(ISBLANK(Spreadsheet!AT195),TRUE,ISNUMBER(MATCH(TRUE,EXACT(Spreadsheet!AT195,LifeBenefitClasses),0)))</f>
        <v>1</v>
      </c>
      <c r="BX195" s="5" t="b">
        <f>IF(OR(ISBLANK(Spreadsheet!AT195), Spreadsheet!AT195="Waive"),IF(ISBLANK(Spreadsheet!AU195),TRUE,FALSE),IF(OR(AND(NOT(ISBLANK(Spreadsheet!AT195)),ISBLANK(Spreadsheet!AU195)),NOT(ISNUMBER(VALUE(Spreadsheet!AU195)))),FALSE,IF(AND(NOT(OR(ISBLANK(Spreadsheet!AT195),Spreadsheet!AT195="Waive")),NOT(OR(ISBLANK(Spreadsheet!AR195),Spreadsheet!AR195="Waive")),MOD(Spreadsheet!AU195,5000)=0, Spreadsheet!AU195&lt;=(Spreadsheet!AS195*0.5)),TRUE,FALSE)))</f>
        <v>1</v>
      </c>
      <c r="BY195" s="5" t="b">
        <f t="array" ref="BY195">IF(ISBLANK(Spreadsheet!AV195),TRUE,ISNUMBER(MATCH(TRUE,EXACT(Spreadsheet!AV195,EnrollWaive),0)))</f>
        <v>1</v>
      </c>
      <c r="BZ195" s="5" t="b">
        <f t="array" ref="BZ195">IF(ISBLANK(Spreadsheet!AW195),TRUE,ISNUMBER(MATCH(TRUE,EXACT(Spreadsheet!AW195,LifeBenefitClasses),0)))</f>
        <v>1</v>
      </c>
      <c r="CA195" s="5" t="b">
        <f t="array" ref="CA195">IF(ISBLANK(Spreadsheet!AX195),TRUE,ISNUMBER(MATCH(TRUE,EXACT(Spreadsheet!AX195,LifeBenefitClasses),0)))</f>
        <v>1</v>
      </c>
      <c r="CB195" s="5" t="b">
        <f t="array" ref="CB195">IF(ISBLANK(Spreadsheet!AY195),TRUE,ISNUMBER(MATCH(TRUE,EXACT(Spreadsheet!AY195,LifeBenefitClasses),0)))</f>
        <v>1</v>
      </c>
      <c r="CC195" s="5" t="b">
        <f t="array" ref="CC195">IF(ISBLANK(Spreadsheet!AZ195),TRUE,ISNUMBER(MATCH(TRUE,EXACT(Spreadsheet!AZ195,LifeBenefitClasses),0)))</f>
        <v>1</v>
      </c>
      <c r="CD195" s="5" t="b">
        <f t="array" ref="CD195">IF(ISBLANK(Spreadsheet!BA195),TRUE,ISNUMBER(MATCH(TRUE,EXACT(Spreadsheet!BA195,LifeBenefitClasses),0)))</f>
        <v>1</v>
      </c>
      <c r="CE195" s="5" t="b">
        <f>IF(OR(ISBLANK(Spreadsheet!BA195), Spreadsheet!BA195="Waive"),IF(ISBLANK(Spreadsheet!BB195),TRUE,FALSE),IF(OR(AND(NOT(ISBLANK(Spreadsheet!BA195)),ISBLANK(Spreadsheet!BB195)),NOT(ISNUMBER(VALUE(Spreadsheet!BB195))),ISBLANK(Spreadsheet!BC195),NOT(ISNUMBER(VALUE(Spreadsheet!BC195)))),FALSE,IF(AND(Spreadsheet!BB195&gt;=50000,Spreadsheet!BB195&lt;=250000,MOD(Spreadsheet!BB195,10000)=0,Spreadsheet!BB195&lt;=(10*Spreadsheet!BC195)),TRUE,FALSE)))</f>
        <v>1</v>
      </c>
      <c r="CF195" s="5" t="b">
        <f>IF(NOT(ISBLANK(Spreadsheet!BC195)),AND(ISNUMBER(VALUE(Spreadsheet!BC195)),Spreadsheet!BC195&gt;0),AND(OR(ISBLANK(Spreadsheet!AO195),Spreadsheet!AO195="Waive",AND(NOT(OR(ISBLANK(Spreadsheet!AO195),Spreadsheet!AO195="Waive")),Spreadsheet!AP195&gt;=6)),OR(ISBLANK(Spreadsheet!AR195),AND(NOT(OR(ISBLANK(Spreadsheet!AR195),Spreadsheet!AR195="Waive")),Spreadsheet!AS195&gt;=6)),OR(ISBLANK(Spreadsheet!AW195)),OR(ISBLANK(Spreadsheet!AX195)),OR(ISBLANK(Spreadsheet!AY195)),OR(ISBLANK(Spreadsheet!AZ195)),OR(ISBLANK(Spreadsheet!BA195),Spreadsheet!BA195="Waive")))</f>
        <v>1</v>
      </c>
      <c r="CG195" s="5" t="b">
        <f t="shared" ca="1" si="13"/>
        <v>1</v>
      </c>
    </row>
    <row r="196" spans="8:85" x14ac:dyDescent="0.3">
      <c r="H196" s="5">
        <f t="shared" ca="1" si="10"/>
        <v>2</v>
      </c>
      <c r="I196" s="5" t="str">
        <f t="shared" ca="1" si="11"/>
        <v/>
      </c>
      <c r="J196" s="5" t="str">
        <f>IF(AND(NOT(ISBLANK(Spreadsheet!C196)),ISBLANK(Spreadsheet!D196)),Spreadsheet!F196&amp;" "&amp;Spreadsheet!H196,"")</f>
        <v/>
      </c>
      <c r="K196" s="5">
        <f>IF(AND(NOT(ISBLANK(Spreadsheet!C196)),ISBLANK(Spreadsheet!D196)),COUNTIFS(Spreadsheet!E197:E$786,"=Child",Spreadsheet!C197:C$786, "="&amp;Spreadsheet!C196) + COUNTIFS(Spreadsheet!E197:E$786,"=Step-child",Spreadsheet!C197:C$786, "="&amp;Spreadsheet!C196),0)</f>
        <v>0</v>
      </c>
      <c r="L196" s="5">
        <f>IF(NOT(ISBLANK(J196)),COUNTIFS(Spreadsheet!E197:E$786,"=Wife",Spreadsheet!C197:C$786, "="&amp;Spreadsheet!C196) + COUNTIFS(Spreadsheet!E197:E$786,"=Husband",Spreadsheet!C197:C$786, "="&amp;Spreadsheet!C196),0)</f>
        <v>0</v>
      </c>
      <c r="M196" s="5">
        <f>IF(NOT(ISBLANK(Spreadsheet!AJ196)),VLOOKUP(Spreadsheet!AJ196,'Drop Downs'!$P$2:$R$16,3,FALSE),0)</f>
        <v>0</v>
      </c>
      <c r="N196" s="5">
        <f>IF(NOT(ISBLANK(Spreadsheet!AJ196)), VLOOKUP(Spreadsheet!AJ196,'Drop Downs'!$P$2:$R$16,2,FALSE),0)</f>
        <v>0</v>
      </c>
      <c r="O196" s="5">
        <f>IF(NOT(ISBLANK(Spreadsheet!AL196)),VLOOKUP(Spreadsheet!AL196,'Drop Downs'!$P$2:$R$16,3,FALSE), 0)</f>
        <v>0</v>
      </c>
      <c r="P196" s="5">
        <f>IF(NOT(ISBLANK(Spreadsheet!AL196)),VLOOKUP(Spreadsheet!AL196,'Drop Downs'!$P$2:$R$16,2,FALSE),0)</f>
        <v>0</v>
      </c>
      <c r="Q196" s="5">
        <f>IF(NOT(ISBLANK(Spreadsheet!AN196)),VLOOKUP(Spreadsheet!AN196,'Drop Downs'!$P$2:$R$16,3,FALSE),0)</f>
        <v>0</v>
      </c>
      <c r="R196" s="5">
        <f>IF(NOT(ISBLANK(Spreadsheet!AN196)),VLOOKUP(Spreadsheet!AN196,'Drop Downs'!$P$2:$R$16,2,FALSE),0)</f>
        <v>0</v>
      </c>
      <c r="S196" s="5" t="str">
        <f>IF(OR(M196&gt;K196,N196&gt;L196,O196&gt;K196, Q196&gt;K196,N196&gt;L196, P196&gt;L196, R196&gt;L196),"Member currently has a coverage election over what he/she needs.  Please add more dependents or adjust the coverage election.","")&amp;(IF(AND(NOT(ISBLANK(Spreadsheet!C196)),NOT(ISBLANK(Spreadsheet!D196)),ISBLANK(Spreadsheet!E196)),"Dependent lacks a relationship to member.Please select one from the drop-down.",""))</f>
        <v/>
      </c>
      <c r="T196" s="5" t="b">
        <f t="shared" si="12"/>
        <v>1</v>
      </c>
      <c r="U196" s="5" t="b">
        <f>OR(ISBLANK(Spreadsheet!C196),IF(NOT(ISBLANK(Spreadsheet!D196)),NOT(ISBLANK(Spreadsheet!E196)),TRUE))</f>
        <v>1</v>
      </c>
      <c r="V196" s="5" t="b">
        <f>OR(ISBLANK(Spreadsheet!C196), NOT(ISBLANK(Spreadsheet!I196)))</f>
        <v>1</v>
      </c>
      <c r="W196" s="5" t="b">
        <f>OR(ISBLANK(Spreadsheet!D196),NOT(ISBLANK(Spreadsheet!C196)))</f>
        <v>1</v>
      </c>
      <c r="X196" s="155" t="str">
        <f>REPT("0",MIN(FIND({1,2,3,4,5,6,7,8,9},Spreadsheet!C196&amp;"123456789"))-1)&amp;IF(ISBLANK(Spreadsheet!C196),"",SUMPRODUCT(MID(0&amp;Spreadsheet!C196,LARGE(INDEX(ISNUMBER(--MID(Spreadsheet!C196,ROW($1:$225),1))*
 ROW($1:$225),0),ROW($1:$225))+1,1)*10^ROW($1:$225)/10))</f>
        <v/>
      </c>
      <c r="Y196" s="5" t="b">
        <f>IF(NOT(ISBLANK(Spreadsheet!C196)),IF(AND(ISNUMBER(VALUE(Spreadsheet!C196)), LEN(Spreadsheet!C196)=9),TRUE,FALSE),TRUE)</f>
        <v>1</v>
      </c>
      <c r="Z196" s="155" t="str">
        <f>REPT("0",MIN(FIND({1,2,3,4,5,6,7,8,9},Spreadsheet!D196&amp;"123456789"))-1)&amp;IF(ISBLANK(Spreadsheet!D196),"",SUMPRODUCT(MID(0&amp;Spreadsheet!D196,LARGE(INDEX(ISNUMBER(--MID(Spreadsheet!D196,ROW($1:$225),1))*
 ROW($1:$225),0),ROW($1:$225))+1,1)*10^ROW($1:$225)/10))</f>
        <v/>
      </c>
      <c r="AA196" s="5" t="b">
        <f>IF(AND(NOT(ISBLANK(Spreadsheet!D196)),NOT(ISBLANK(Spreadsheet!C196))),IF(AND(ISNUMBER(VALUE(Spreadsheet!D196)), LEN(Spreadsheet!D196)=9),TRUE,FALSE),IF(AND(NOT(ISBLANK(Spreadsheet!D196)),ISBLANK(Spreadsheet!C196)),FALSE,TRUE))</f>
        <v>1</v>
      </c>
      <c r="AB196" s="5" t="b">
        <f>OR(ISBLANK(Spreadsheet!Y196),IF(NOT(ISBLANK(Spreadsheet!Y196)),LEN(Spreadsheet!Y196)=10,ISNUMBER(VALUE(Spreadsheet!Y196))))</f>
        <v>1</v>
      </c>
      <c r="AC196" s="5" t="b">
        <f>OR(ISBLANK(Spreadsheet!AI196), AND(NOT(ISBLANK(Spreadsheet!AJ196)), NOT(ISNUMBER(SEARCH("Waive",Spreadsheet!AJ196)))))</f>
        <v>1</v>
      </c>
      <c r="AD196" s="5" t="b">
        <f>OR(ISBLANK(Spreadsheet!AK196), AND(NOT(ISBLANK(Spreadsheet!AL196)), NOT(ISNUMBER(SEARCH("Waive",Spreadsheet!AL196)))))</f>
        <v>1</v>
      </c>
      <c r="AE196" s="5" t="b">
        <f>OR(ISBLANK(Spreadsheet!AM196), AND(NOT(ISBLANK(Spreadsheet!AN196)), NOT(ISNUMBER(SEARCH("Waive", Spreadsheet!AN196)))))</f>
        <v>1</v>
      </c>
      <c r="AF196" s="5" t="b">
        <f>OR(ISBLANK(Spreadsheet!C196), NOT(ISBLANK(Spreadsheet!D196)),NOT(ISBLANK(Spreadsheet!L196)))</f>
        <v>1</v>
      </c>
      <c r="AG196" s="5" t="b">
        <f>IF(AND(NOT(ISBLANK(Spreadsheet!C196)), NOT(ISBLANK(Spreadsheet!D196)),Spreadsheet!C196&lt;&gt;Spreadsheet!D196),IF(ISERROR(VLOOKUP(Spreadsheet!C196, Spreadsheet!$C$6:'Spreadsheet'!$C195,1,FALSE)), FALSE, TRUE),TRUE)</f>
        <v>1</v>
      </c>
      <c r="AH196" s="5" t="b">
        <f>Spreadsheet!$B$2=Spreadsheet!AD196</f>
        <v>1</v>
      </c>
      <c r="AI196" s="5" t="b">
        <f>IF(ISBLANK(Spreadsheet!G196),TRUE,IF(OR(LEN(Spreadsheet!G196)&gt;1,ISNUMBER(VALUE(Spreadsheet!G196))),FALSE,TRUE))</f>
        <v>1</v>
      </c>
      <c r="AJ196" s="5" t="b">
        <f>OR(ISBLANK(Spreadsheet!C196), NOT(ISBLANK(Spreadsheet!B196)), NOT(ISBLANK(Spreadsheet!D196)))</f>
        <v>1</v>
      </c>
      <c r="AK196" s="5" t="b">
        <f t="array" ref="AK196">IF(OR(AND(ISBLANK(Spreadsheet!E196),ISBLANK(Spreadsheet!D196),NOT(ISBLANK(Spreadsheet!C196))),AND(ISBLANK(Spreadsheet!E196),ISBLANK(Spreadsheet!D196),ISBLANK(Spreadsheet!C196))),TRUE,ISNUMBER(MATCH(TRUE,EXACT(Spreadsheet!E196,Relationships),0)))</f>
        <v>1</v>
      </c>
      <c r="AL196" s="5" t="b">
        <f>IF(NOT(ISBLANK(Spreadsheet!C196)),IF(OR(ISBLANK(Spreadsheet!F196),LEN(Spreadsheet!F196)&gt;40),FALSE,TRUE),TRUE)</f>
        <v>1</v>
      </c>
      <c r="AM196" s="5" t="b">
        <f>IF(NOT(ISBLANK(Spreadsheet!C196)),IF(OR(ISBLANK(Spreadsheet!H196),LEN(Spreadsheet!H196)&gt;40),FALSE,TRUE),TRUE)</f>
        <v>1</v>
      </c>
      <c r="AN196" s="5" t="b">
        <f t="array" ref="AN196">IF(ISBLANK(Spreadsheet!I196),TRUE,ISNUMBER(MATCH(TRUE,EXACT(Spreadsheet!I196,GenderValues),0)))</f>
        <v>1</v>
      </c>
      <c r="AO196" s="5" t="b">
        <f ca="1">IF(ISERROR(DATEVALUE(TEXT(Spreadsheet!J196,"mm/dd/yyyy")) &gt; TODAY()),IF(AND(ISBLANK(Spreadsheet!J196),ISBLANK(Spreadsheet!C196)),TRUE,FALSE),IF(DATEVALUE(TEXT(Spreadsheet!J196,"mm/dd/yyyy")) &gt; TODAY(),FALSE,TRUE))</f>
        <v>1</v>
      </c>
      <c r="AP196" s="5" t="b">
        <f>OR(ISBLANK(Spreadsheet!K196),LEN(Spreadsheet!K196)&lt;=100)</f>
        <v>1</v>
      </c>
      <c r="AQ196" s="5" t="b">
        <f t="array" ref="AQ196">IF(OR(AND(ISBLANK(Spreadsheet!L196),ISBLANK(Spreadsheet!C196)),AND(NOT(ISBLANK(Spreadsheet!C196)),NOT(ISBLANK(Spreadsheet!D196)))),TRUE,ISNUMBER(MATCH(TRUE,EXACT(Spreadsheet!L196,MaritalStatus),0)))</f>
        <v>1</v>
      </c>
      <c r="AR196" s="5" t="b">
        <f ca="1">IF(ISERROR(DATEVALUE(TEXT(Spreadsheet!M196,"mm/dd/yyyy")) &gt; TODAY()),IF(ISBLANK(Spreadsheet!M196),TRUE,FALSE),IF(DATEVALUE(TEXT(Spreadsheet!M196,"mm/dd/yyyy")) &gt; TODAY(),FALSE,TRUE))</f>
        <v>1</v>
      </c>
      <c r="AS196" s="5" t="b">
        <f>OR(ISBLANK(Spreadsheet!N196),LEN(Spreadsheet!N196)&lt;=100)</f>
        <v>1</v>
      </c>
      <c r="AT196" s="5" t="b">
        <f>OR(ISBLANK(Spreadsheet!O196),UPPER(Spreadsheet!O196)="YES")</f>
        <v>1</v>
      </c>
      <c r="AU196" s="5" t="b">
        <f>OR(ISBLANK(Spreadsheet!P196),UPPER(Spreadsheet!P196)="YES")</f>
        <v>1</v>
      </c>
      <c r="AV196" s="5" t="b">
        <f t="array" ref="AV196">IF(ISBLANK(Spreadsheet!Q196),TRUE,ISNUMBER(MATCH(TRUE,EXACT(Spreadsheet!Q196,OnGroupsPriorIns),0)))</f>
        <v>1</v>
      </c>
      <c r="AW196" s="5" t="b">
        <f>OR(ISBLANK(Spreadsheet!R196),UPPER(Spreadsheet!R196)="YES")</f>
        <v>1</v>
      </c>
      <c r="AX196" s="5" t="b">
        <f>OR(ISBLANK(Spreadsheet!S196),UPPER(Spreadsheet!S196)="YES")</f>
        <v>1</v>
      </c>
      <c r="AY196" s="5" t="b">
        <f>OR(AND(ISBLANK(Spreadsheet!C196),LEN(Spreadsheet!T196)=0),AND(NOT(ISBLANK(Spreadsheet!C196)),LEN(Spreadsheet!T196)&gt;0,LEN(Spreadsheet!T196)&lt;=50))</f>
        <v>1</v>
      </c>
      <c r="AZ196" s="5" t="b">
        <f>OR(LEN(Spreadsheet!U196)=0,AND(LEN(Spreadsheet!U196)&gt;0,LEN(Spreadsheet!U196)&lt;=50))</f>
        <v>1</v>
      </c>
      <c r="BA196" s="5" t="b">
        <f>OR(AND(ISBLANK(Spreadsheet!C196),LEN(Spreadsheet!V196)=0),AND(NOT(ISBLANK(Spreadsheet!C196)),LEN(Spreadsheet!V196)&gt;0,LEN(Spreadsheet!V196)&lt;=50))</f>
        <v>1</v>
      </c>
      <c r="BB196" s="5" t="b">
        <f t="array" ref="BB196">IF(AND(ISBLANK(Spreadsheet!C196),LEN(Spreadsheet!W196)=0),TRUE,ISNUMBER(MATCH(TRUE,EXACT(Spreadsheet!W196,States),0)))</f>
        <v>1</v>
      </c>
      <c r="BC196" s="5" t="b">
        <f>OR(AND(ISBLANK(Spreadsheet!C196),LEN(Spreadsheet!X196)=0),AND(NOT(ISBLANK(Spreadsheet!C196)),LEN(Spreadsheet!X196)&gt;0,LEN(Spreadsheet!X196)=5,ISNUMBER(VALUE(Spreadsheet!X196))))</f>
        <v>1</v>
      </c>
      <c r="BD196" s="5" t="b">
        <f>OR(ISBLANK(Spreadsheet!Z196),LEN(Spreadsheet!Z196)&lt;=50)</f>
        <v>1</v>
      </c>
      <c r="BE196" s="5" t="b">
        <f>ISBLANK(Spreadsheet!AA196)</f>
        <v>1</v>
      </c>
      <c r="BF196" s="5" t="b">
        <f>ISBLANK(Spreadsheet!AB196)</f>
        <v>1</v>
      </c>
      <c r="BG196" s="5" t="b">
        <f>IF(ISERROR(DATEVALUE(TEXT(Spreadsheet!AC196,"mm/dd/yyyy")) &gt; DATEVALUE(TEXT(Spreadsheet!J196,"mm/dd/yyyy"))),IF(OR(AND(ISBLANK(Spreadsheet!AC196),ISBLANK(Spreadsheet!C196)),AND(NOT(ISBLANK(Spreadsheet!C196)),ISBLANK(Spreadsheet!AC196),NOT(ISBLANK(Spreadsheet!D196)))),TRUE,FALSE),IF(DATEVALUE(TEXT(Spreadsheet!AC196,"mm/dd/yyyy")) &gt; DATEVALUE(TEXT(Spreadsheet!J196,"mm/dd/yyyy")),TRUE,FALSE))</f>
        <v>1</v>
      </c>
      <c r="BH196" s="5" t="b">
        <f>OR(AND(ISBLANK(Spreadsheet!C196),ISBLANK(Spreadsheet!AE196)),AND(NOT(ISBLANK(Spreadsheet!C196)),NOT(ISBLANK(Spreadsheet!D196)),ISBLANK(Spreadsheet!AE196)),AND(NOT(ISBLANK(Spreadsheet!C196)),ISBLANK(Spreadsheet!D196),NOT(ISBLANK(Spreadsheet!AE196)),LEN(Spreadsheet!AE196)&lt;=100))</f>
        <v>1</v>
      </c>
      <c r="BI196" s="5" t="b">
        <f t="array" ref="BI196">IF(ISBLANK(Spreadsheet!AF196),TRUE,ISNUMBER(MATCH(TRUE,EXACT(Spreadsheet!AF196,CobraShortReasons),0)))</f>
        <v>1</v>
      </c>
      <c r="BJ196" s="5" t="b">
        <f ca="1">IF(ISERROR(DATEVALUE(TEXT(Spreadsheet!AG196,"mm/dd/yyyy")) &gt; TODAY()),IF(ISBLANK(Spreadsheet!AG196),TRUE,FALSE),IF(DATEVALUE(TEXT(Spreadsheet!AG196,"mm/dd/yyyy")) &gt; TODAY(),FALSE,TRUE))</f>
        <v>1</v>
      </c>
      <c r="BK196" s="5" t="b">
        <f>OR(ISBLANK(Spreadsheet!AH196),LEN(Spreadsheet!AH196)&lt;=25)</f>
        <v>1</v>
      </c>
      <c r="BL196" s="5" t="b">
        <f t="array" aca="1" ref="BL196" ca="1">IF(ISBLANK(Spreadsheet!AI196),TRUE,ISNUMBER(MATCH(TRUE,EXACT(Spreadsheet!AI196,INDIRECT(Spreadsheet!$D$2)),0)))</f>
        <v>1</v>
      </c>
      <c r="BM196" s="5" t="b">
        <f t="array" aca="1" ref="BM196" ca="1">IF(ISBLANK(Spreadsheet!AJ196),TRUE,ISNUMBER(MATCH(TRUE,EXACT(Spreadsheet!AJ196,INDIRECT(Spreadsheet!BJ196)),0)))</f>
        <v>1</v>
      </c>
      <c r="BN196" s="5" t="b">
        <f t="array" ref="BN196">IF(ISBLANK(Spreadsheet!AK196),TRUE,ISNUMBER(MATCH(TRUE,EXACT(Spreadsheet!AK196,DentalPlans),0)))</f>
        <v>1</v>
      </c>
      <c r="BO196" s="5" t="b">
        <f t="array" aca="1" ref="BO196" ca="1">IF(ISBLANK(Spreadsheet!AL196),TRUE,ISNUMBER(MATCH(TRUE,EXACT(Spreadsheet!AL196,INDIRECT(Spreadsheet!BK196)),0)))</f>
        <v>1</v>
      </c>
      <c r="BP196" s="5" t="b">
        <f t="array" ref="BP196">IF(ISBLANK(Spreadsheet!AM196),TRUE,ISNUMBER(MATCH(TRUE,EXACT(Spreadsheet!AM196,VisionPlans),0)))</f>
        <v>1</v>
      </c>
      <c r="BQ196" s="5" t="b">
        <f t="array" aca="1" ref="BQ196" ca="1">IF(ISBLANK(Spreadsheet!AN196),TRUE,ISNUMBER(MATCH(TRUE,EXACT(Spreadsheet!AN196,INDIRECT(Spreadsheet!BL196)),0)))</f>
        <v>1</v>
      </c>
      <c r="BR196" s="5" t="b">
        <f t="array" ref="BR196">IF(ISBLANK(Spreadsheet!AO196),TRUE,ISNUMBER(MATCH(TRUE,EXACT(Spreadsheet!AO196,LifeBenefitClasses),0)))</f>
        <v>1</v>
      </c>
      <c r="BS196" s="5" t="b">
        <f>IF(OR(ISBLANK(Spreadsheet!AO196), Spreadsheet!AO196="Waive"),IF(ISBLANK(Spreadsheet!AP196),TRUE,FALSE),IF(OR(AND(NOT(ISBLANK(Spreadsheet!AO196)),ISBLANK(Spreadsheet!AP196)),NOT(ISNUMBER(VALUE(Spreadsheet!AP196)))),FALSE,IF(OR(AND(Spreadsheet!AP196&lt;6,MOD(Spreadsheet!AP196*10,5)=0), MOD(Spreadsheet!AP196,5000)=0),TRUE,FALSE)))</f>
        <v>1</v>
      </c>
      <c r="BT196" s="5" t="b">
        <f t="array" ref="BT196">IF(ISBLANK(Spreadsheet!AQ196),TRUE,ISNUMBER(MATCH(TRUE,EXACT(Spreadsheet!AQ196,EnrollWaive),0)))</f>
        <v>1</v>
      </c>
      <c r="BU196" s="5" t="b">
        <f t="array" ref="BU196">IF(ISBLANK(Spreadsheet!AR196),TRUE,ISNUMBER(MATCH(TRUE,EXACT(Spreadsheet!AR196,LifeBenefitClasses),0)))</f>
        <v>1</v>
      </c>
      <c r="BV196" s="5" t="b">
        <f>IF(OR(ISBLANK(Spreadsheet!AR196), Spreadsheet!AR196="Waive"),IF(ISBLANK(Spreadsheet!AS196),TRUE,FALSE),IF(OR(AND(NOT(ISBLANK(Spreadsheet!AR196)),ISBLANK(Spreadsheet!AS196)),NOT(ISNUMBER(VALUE(Spreadsheet!AS196)))),FALSE,IF(OR(AND(Spreadsheet!AS196&lt;6,MOD(Spreadsheet!AS196*10,5)=0), MOD(Spreadsheet!AS196,10000)=0),TRUE,FALSE)))</f>
        <v>1</v>
      </c>
      <c r="BW196" s="5" t="b">
        <f t="array" ref="BW196">IF(ISBLANK(Spreadsheet!AT196),TRUE,ISNUMBER(MATCH(TRUE,EXACT(Spreadsheet!AT196,LifeBenefitClasses),0)))</f>
        <v>1</v>
      </c>
      <c r="BX196" s="5" t="b">
        <f>IF(OR(ISBLANK(Spreadsheet!AT196), Spreadsheet!AT196="Waive"),IF(ISBLANK(Spreadsheet!AU196),TRUE,FALSE),IF(OR(AND(NOT(ISBLANK(Spreadsheet!AT196)),ISBLANK(Spreadsheet!AU196)),NOT(ISNUMBER(VALUE(Spreadsheet!AU196)))),FALSE,IF(AND(NOT(OR(ISBLANK(Spreadsheet!AT196),Spreadsheet!AT196="Waive")),NOT(OR(ISBLANK(Spreadsheet!AR196),Spreadsheet!AR196="Waive")),MOD(Spreadsheet!AU196,5000)=0, Spreadsheet!AU196&lt;=(Spreadsheet!AS196*0.5)),TRUE,FALSE)))</f>
        <v>1</v>
      </c>
      <c r="BY196" s="5" t="b">
        <f t="array" ref="BY196">IF(ISBLANK(Spreadsheet!AV196),TRUE,ISNUMBER(MATCH(TRUE,EXACT(Spreadsheet!AV196,EnrollWaive),0)))</f>
        <v>1</v>
      </c>
      <c r="BZ196" s="5" t="b">
        <f t="array" ref="BZ196">IF(ISBLANK(Spreadsheet!AW196),TRUE,ISNUMBER(MATCH(TRUE,EXACT(Spreadsheet!AW196,LifeBenefitClasses),0)))</f>
        <v>1</v>
      </c>
      <c r="CA196" s="5" t="b">
        <f t="array" ref="CA196">IF(ISBLANK(Spreadsheet!AX196),TRUE,ISNUMBER(MATCH(TRUE,EXACT(Spreadsheet!AX196,LifeBenefitClasses),0)))</f>
        <v>1</v>
      </c>
      <c r="CB196" s="5" t="b">
        <f t="array" ref="CB196">IF(ISBLANK(Spreadsheet!AY196),TRUE,ISNUMBER(MATCH(TRUE,EXACT(Spreadsheet!AY196,LifeBenefitClasses),0)))</f>
        <v>1</v>
      </c>
      <c r="CC196" s="5" t="b">
        <f t="array" ref="CC196">IF(ISBLANK(Spreadsheet!AZ196),TRUE,ISNUMBER(MATCH(TRUE,EXACT(Spreadsheet!AZ196,LifeBenefitClasses),0)))</f>
        <v>1</v>
      </c>
      <c r="CD196" s="5" t="b">
        <f t="array" ref="CD196">IF(ISBLANK(Spreadsheet!BA196),TRUE,ISNUMBER(MATCH(TRUE,EXACT(Spreadsheet!BA196,LifeBenefitClasses),0)))</f>
        <v>1</v>
      </c>
      <c r="CE196" s="5" t="b">
        <f>IF(OR(ISBLANK(Spreadsheet!BA196), Spreadsheet!BA196="Waive"),IF(ISBLANK(Spreadsheet!BB196),TRUE,FALSE),IF(OR(AND(NOT(ISBLANK(Spreadsheet!BA196)),ISBLANK(Spreadsheet!BB196)),NOT(ISNUMBER(VALUE(Spreadsheet!BB196))),ISBLANK(Spreadsheet!BC196),NOT(ISNUMBER(VALUE(Spreadsheet!BC196)))),FALSE,IF(AND(Spreadsheet!BB196&gt;=50000,Spreadsheet!BB196&lt;=250000,MOD(Spreadsheet!BB196,10000)=0,Spreadsheet!BB196&lt;=(10*Spreadsheet!BC196)),TRUE,FALSE)))</f>
        <v>1</v>
      </c>
      <c r="CF196" s="5" t="b">
        <f>IF(NOT(ISBLANK(Spreadsheet!BC196)),AND(ISNUMBER(VALUE(Spreadsheet!BC196)),Spreadsheet!BC196&gt;0),AND(OR(ISBLANK(Spreadsheet!AO196),Spreadsheet!AO196="Waive",AND(NOT(OR(ISBLANK(Spreadsheet!AO196),Spreadsheet!AO196="Waive")),Spreadsheet!AP196&gt;=6)),OR(ISBLANK(Spreadsheet!AR196),AND(NOT(OR(ISBLANK(Spreadsheet!AR196),Spreadsheet!AR196="Waive")),Spreadsheet!AS196&gt;=6)),OR(ISBLANK(Spreadsheet!AW196)),OR(ISBLANK(Spreadsheet!AX196)),OR(ISBLANK(Spreadsheet!AY196)),OR(ISBLANK(Spreadsheet!AZ196)),OR(ISBLANK(Spreadsheet!BA196),Spreadsheet!BA196="Waive")))</f>
        <v>1</v>
      </c>
      <c r="CG196" s="5" t="b">
        <f t="shared" ca="1" si="13"/>
        <v>1</v>
      </c>
    </row>
    <row r="197" spans="8:85" x14ac:dyDescent="0.3">
      <c r="H197" s="5">
        <f t="shared" ca="1" si="10"/>
        <v>2</v>
      </c>
      <c r="I197" s="5" t="str">
        <f t="shared" ca="1" si="11"/>
        <v/>
      </c>
      <c r="J197" s="5" t="str">
        <f>IF(AND(NOT(ISBLANK(Spreadsheet!C197)),ISBLANK(Spreadsheet!D197)),Spreadsheet!F197&amp;" "&amp;Spreadsheet!H197,"")</f>
        <v/>
      </c>
      <c r="K197" s="5">
        <f>IF(AND(NOT(ISBLANK(Spreadsheet!C197)),ISBLANK(Spreadsheet!D197)),COUNTIFS(Spreadsheet!E198:E$786,"=Child",Spreadsheet!C198:C$786, "="&amp;Spreadsheet!C197) + COUNTIFS(Spreadsheet!E198:E$786,"=Step-child",Spreadsheet!C198:C$786, "="&amp;Spreadsheet!C197),0)</f>
        <v>0</v>
      </c>
      <c r="L197" s="5">
        <f>IF(NOT(ISBLANK(J197)),COUNTIFS(Spreadsheet!E198:E$786,"=Wife",Spreadsheet!C198:C$786, "="&amp;Spreadsheet!C197) + COUNTIFS(Spreadsheet!E198:E$786,"=Husband",Spreadsheet!C198:C$786, "="&amp;Spreadsheet!C197),0)</f>
        <v>0</v>
      </c>
      <c r="M197" s="5">
        <f>IF(NOT(ISBLANK(Spreadsheet!AJ197)),VLOOKUP(Spreadsheet!AJ197,'Drop Downs'!$P$2:$R$16,3,FALSE),0)</f>
        <v>0</v>
      </c>
      <c r="N197" s="5">
        <f>IF(NOT(ISBLANK(Spreadsheet!AJ197)), VLOOKUP(Spreadsheet!AJ197,'Drop Downs'!$P$2:$R$16,2,FALSE),0)</f>
        <v>0</v>
      </c>
      <c r="O197" s="5">
        <f>IF(NOT(ISBLANK(Spreadsheet!AL197)),VLOOKUP(Spreadsheet!AL197,'Drop Downs'!$P$2:$R$16,3,FALSE), 0)</f>
        <v>0</v>
      </c>
      <c r="P197" s="5">
        <f>IF(NOT(ISBLANK(Spreadsheet!AL197)),VLOOKUP(Spreadsheet!AL197,'Drop Downs'!$P$2:$R$16,2,FALSE),0)</f>
        <v>0</v>
      </c>
      <c r="Q197" s="5">
        <f>IF(NOT(ISBLANK(Spreadsheet!AN197)),VLOOKUP(Spreadsheet!AN197,'Drop Downs'!$P$2:$R$16,3,FALSE),0)</f>
        <v>0</v>
      </c>
      <c r="R197" s="5">
        <f>IF(NOT(ISBLANK(Spreadsheet!AN197)),VLOOKUP(Spreadsheet!AN197,'Drop Downs'!$P$2:$R$16,2,FALSE),0)</f>
        <v>0</v>
      </c>
      <c r="S197" s="5" t="str">
        <f>IF(OR(M197&gt;K197,N197&gt;L197,O197&gt;K197, Q197&gt;K197,N197&gt;L197, P197&gt;L197, R197&gt;L197),"Member currently has a coverage election over what he/she needs.  Please add more dependents or adjust the coverage election.","")&amp;(IF(AND(NOT(ISBLANK(Spreadsheet!C197)),NOT(ISBLANK(Spreadsheet!D197)),ISBLANK(Spreadsheet!E197)),"Dependent lacks a relationship to member.Please select one from the drop-down.",""))</f>
        <v/>
      </c>
      <c r="T197" s="5" t="b">
        <f t="shared" si="12"/>
        <v>1</v>
      </c>
      <c r="U197" s="5" t="b">
        <f>OR(ISBLANK(Spreadsheet!C197),IF(NOT(ISBLANK(Spreadsheet!D197)),NOT(ISBLANK(Spreadsheet!E197)),TRUE))</f>
        <v>1</v>
      </c>
      <c r="V197" s="5" t="b">
        <f>OR(ISBLANK(Spreadsheet!C197), NOT(ISBLANK(Spreadsheet!I197)))</f>
        <v>1</v>
      </c>
      <c r="W197" s="5" t="b">
        <f>OR(ISBLANK(Spreadsheet!D197),NOT(ISBLANK(Spreadsheet!C197)))</f>
        <v>1</v>
      </c>
      <c r="X197" s="155" t="str">
        <f>REPT("0",MIN(FIND({1,2,3,4,5,6,7,8,9},Spreadsheet!C197&amp;"123456789"))-1)&amp;IF(ISBLANK(Spreadsheet!C197),"",SUMPRODUCT(MID(0&amp;Spreadsheet!C197,LARGE(INDEX(ISNUMBER(--MID(Spreadsheet!C197,ROW($1:$225),1))*
 ROW($1:$225),0),ROW($1:$225))+1,1)*10^ROW($1:$225)/10))</f>
        <v/>
      </c>
      <c r="Y197" s="5" t="b">
        <f>IF(NOT(ISBLANK(Spreadsheet!C197)),IF(AND(ISNUMBER(VALUE(Spreadsheet!C197)), LEN(Spreadsheet!C197)=9),TRUE,FALSE),TRUE)</f>
        <v>1</v>
      </c>
      <c r="Z197" s="155" t="str">
        <f>REPT("0",MIN(FIND({1,2,3,4,5,6,7,8,9},Spreadsheet!D197&amp;"123456789"))-1)&amp;IF(ISBLANK(Spreadsheet!D197),"",SUMPRODUCT(MID(0&amp;Spreadsheet!D197,LARGE(INDEX(ISNUMBER(--MID(Spreadsheet!D197,ROW($1:$225),1))*
 ROW($1:$225),0),ROW($1:$225))+1,1)*10^ROW($1:$225)/10))</f>
        <v/>
      </c>
      <c r="AA197" s="5" t="b">
        <f>IF(AND(NOT(ISBLANK(Spreadsheet!D197)),NOT(ISBLANK(Spreadsheet!C197))),IF(AND(ISNUMBER(VALUE(Spreadsheet!D197)), LEN(Spreadsheet!D197)=9),TRUE,FALSE),IF(AND(NOT(ISBLANK(Spreadsheet!D197)),ISBLANK(Spreadsheet!C197)),FALSE,TRUE))</f>
        <v>1</v>
      </c>
      <c r="AB197" s="5" t="b">
        <f>OR(ISBLANK(Spreadsheet!Y197),IF(NOT(ISBLANK(Spreadsheet!Y197)),LEN(Spreadsheet!Y197)=10,ISNUMBER(VALUE(Spreadsheet!Y197))))</f>
        <v>1</v>
      </c>
      <c r="AC197" s="5" t="b">
        <f>OR(ISBLANK(Spreadsheet!AI197), AND(NOT(ISBLANK(Spreadsheet!AJ197)), NOT(ISNUMBER(SEARCH("Waive",Spreadsheet!AJ197)))))</f>
        <v>1</v>
      </c>
      <c r="AD197" s="5" t="b">
        <f>OR(ISBLANK(Spreadsheet!AK197), AND(NOT(ISBLANK(Spreadsheet!AL197)), NOT(ISNUMBER(SEARCH("Waive",Spreadsheet!AL197)))))</f>
        <v>1</v>
      </c>
      <c r="AE197" s="5" t="b">
        <f>OR(ISBLANK(Spreadsheet!AM197), AND(NOT(ISBLANK(Spreadsheet!AN197)), NOT(ISNUMBER(SEARCH("Waive", Spreadsheet!AN197)))))</f>
        <v>1</v>
      </c>
      <c r="AF197" s="5" t="b">
        <f>OR(ISBLANK(Spreadsheet!C197), NOT(ISBLANK(Spreadsheet!D197)),NOT(ISBLANK(Spreadsheet!L197)))</f>
        <v>1</v>
      </c>
      <c r="AG197" s="5" t="b">
        <f>IF(AND(NOT(ISBLANK(Spreadsheet!C197)), NOT(ISBLANK(Spreadsheet!D197)),Spreadsheet!C197&lt;&gt;Spreadsheet!D197),IF(ISERROR(VLOOKUP(Spreadsheet!C197, Spreadsheet!$C$6:'Spreadsheet'!$C196,1,FALSE)), FALSE, TRUE),TRUE)</f>
        <v>1</v>
      </c>
      <c r="AH197" s="5" t="b">
        <f>Spreadsheet!$B$2=Spreadsheet!AD197</f>
        <v>1</v>
      </c>
      <c r="AI197" s="5" t="b">
        <f>IF(ISBLANK(Spreadsheet!G197),TRUE,IF(OR(LEN(Spreadsheet!G197)&gt;1,ISNUMBER(VALUE(Spreadsheet!G197))),FALSE,TRUE))</f>
        <v>1</v>
      </c>
      <c r="AJ197" s="5" t="b">
        <f>OR(ISBLANK(Spreadsheet!C197), NOT(ISBLANK(Spreadsheet!B197)), NOT(ISBLANK(Spreadsheet!D197)))</f>
        <v>1</v>
      </c>
      <c r="AK197" s="5" t="b">
        <f t="array" ref="AK197">IF(OR(AND(ISBLANK(Spreadsheet!E197),ISBLANK(Spreadsheet!D197),NOT(ISBLANK(Spreadsheet!C197))),AND(ISBLANK(Spreadsheet!E197),ISBLANK(Spreadsheet!D197),ISBLANK(Spreadsheet!C197))),TRUE,ISNUMBER(MATCH(TRUE,EXACT(Spreadsheet!E197,Relationships),0)))</f>
        <v>1</v>
      </c>
      <c r="AL197" s="5" t="b">
        <f>IF(NOT(ISBLANK(Spreadsheet!C197)),IF(OR(ISBLANK(Spreadsheet!F197),LEN(Spreadsheet!F197)&gt;40),FALSE,TRUE),TRUE)</f>
        <v>1</v>
      </c>
      <c r="AM197" s="5" t="b">
        <f>IF(NOT(ISBLANK(Spreadsheet!C197)),IF(OR(ISBLANK(Spreadsheet!H197),LEN(Spreadsheet!H197)&gt;40),FALSE,TRUE),TRUE)</f>
        <v>1</v>
      </c>
      <c r="AN197" s="5" t="b">
        <f t="array" ref="AN197">IF(ISBLANK(Spreadsheet!I197),TRUE,ISNUMBER(MATCH(TRUE,EXACT(Spreadsheet!I197,GenderValues),0)))</f>
        <v>1</v>
      </c>
      <c r="AO197" s="5" t="b">
        <f ca="1">IF(ISERROR(DATEVALUE(TEXT(Spreadsheet!J197,"mm/dd/yyyy")) &gt; TODAY()),IF(AND(ISBLANK(Spreadsheet!J197),ISBLANK(Spreadsheet!C197)),TRUE,FALSE),IF(DATEVALUE(TEXT(Spreadsheet!J197,"mm/dd/yyyy")) &gt; TODAY(),FALSE,TRUE))</f>
        <v>1</v>
      </c>
      <c r="AP197" s="5" t="b">
        <f>OR(ISBLANK(Spreadsheet!K197),LEN(Spreadsheet!K197)&lt;=100)</f>
        <v>1</v>
      </c>
      <c r="AQ197" s="5" t="b">
        <f t="array" ref="AQ197">IF(OR(AND(ISBLANK(Spreadsheet!L197),ISBLANK(Spreadsheet!C197)),AND(NOT(ISBLANK(Spreadsheet!C197)),NOT(ISBLANK(Spreadsheet!D197)))),TRUE,ISNUMBER(MATCH(TRUE,EXACT(Spreadsheet!L197,MaritalStatus),0)))</f>
        <v>1</v>
      </c>
      <c r="AR197" s="5" t="b">
        <f ca="1">IF(ISERROR(DATEVALUE(TEXT(Spreadsheet!M197,"mm/dd/yyyy")) &gt; TODAY()),IF(ISBLANK(Spreadsheet!M197),TRUE,FALSE),IF(DATEVALUE(TEXT(Spreadsheet!M197,"mm/dd/yyyy")) &gt; TODAY(),FALSE,TRUE))</f>
        <v>1</v>
      </c>
      <c r="AS197" s="5" t="b">
        <f>OR(ISBLANK(Spreadsheet!N197),LEN(Spreadsheet!N197)&lt;=100)</f>
        <v>1</v>
      </c>
      <c r="AT197" s="5" t="b">
        <f>OR(ISBLANK(Spreadsheet!O197),UPPER(Spreadsheet!O197)="YES")</f>
        <v>1</v>
      </c>
      <c r="AU197" s="5" t="b">
        <f>OR(ISBLANK(Spreadsheet!P197),UPPER(Spreadsheet!P197)="YES")</f>
        <v>1</v>
      </c>
      <c r="AV197" s="5" t="b">
        <f t="array" ref="AV197">IF(ISBLANK(Spreadsheet!Q197),TRUE,ISNUMBER(MATCH(TRUE,EXACT(Spreadsheet!Q197,OnGroupsPriorIns),0)))</f>
        <v>1</v>
      </c>
      <c r="AW197" s="5" t="b">
        <f>OR(ISBLANK(Spreadsheet!R197),UPPER(Spreadsheet!R197)="YES")</f>
        <v>1</v>
      </c>
      <c r="AX197" s="5" t="b">
        <f>OR(ISBLANK(Spreadsheet!S197),UPPER(Spreadsheet!S197)="YES")</f>
        <v>1</v>
      </c>
      <c r="AY197" s="5" t="b">
        <f>OR(AND(ISBLANK(Spreadsheet!C197),LEN(Spreadsheet!T197)=0),AND(NOT(ISBLANK(Spreadsheet!C197)),LEN(Spreadsheet!T197)&gt;0,LEN(Spreadsheet!T197)&lt;=50))</f>
        <v>1</v>
      </c>
      <c r="AZ197" s="5" t="b">
        <f>OR(LEN(Spreadsheet!U197)=0,AND(LEN(Spreadsheet!U197)&gt;0,LEN(Spreadsheet!U197)&lt;=50))</f>
        <v>1</v>
      </c>
      <c r="BA197" s="5" t="b">
        <f>OR(AND(ISBLANK(Spreadsheet!C197),LEN(Spreadsheet!V197)=0),AND(NOT(ISBLANK(Spreadsheet!C197)),LEN(Spreadsheet!V197)&gt;0,LEN(Spreadsheet!V197)&lt;=50))</f>
        <v>1</v>
      </c>
      <c r="BB197" s="5" t="b">
        <f t="array" ref="BB197">IF(AND(ISBLANK(Spreadsheet!C197),LEN(Spreadsheet!W197)=0),TRUE,ISNUMBER(MATCH(TRUE,EXACT(Spreadsheet!W197,States),0)))</f>
        <v>1</v>
      </c>
      <c r="BC197" s="5" t="b">
        <f>OR(AND(ISBLANK(Spreadsheet!C197),LEN(Spreadsheet!X197)=0),AND(NOT(ISBLANK(Spreadsheet!C197)),LEN(Spreadsheet!X197)&gt;0,LEN(Spreadsheet!X197)=5,ISNUMBER(VALUE(Spreadsheet!X197))))</f>
        <v>1</v>
      </c>
      <c r="BD197" s="5" t="b">
        <f>OR(ISBLANK(Spreadsheet!Z197),LEN(Spreadsheet!Z197)&lt;=50)</f>
        <v>1</v>
      </c>
      <c r="BE197" s="5" t="b">
        <f>ISBLANK(Spreadsheet!AA197)</f>
        <v>1</v>
      </c>
      <c r="BF197" s="5" t="b">
        <f>ISBLANK(Spreadsheet!AB197)</f>
        <v>1</v>
      </c>
      <c r="BG197" s="5" t="b">
        <f>IF(ISERROR(DATEVALUE(TEXT(Spreadsheet!AC197,"mm/dd/yyyy")) &gt; DATEVALUE(TEXT(Spreadsheet!J197,"mm/dd/yyyy"))),IF(OR(AND(ISBLANK(Spreadsheet!AC197),ISBLANK(Spreadsheet!C197)),AND(NOT(ISBLANK(Spreadsheet!C197)),ISBLANK(Spreadsheet!AC197),NOT(ISBLANK(Spreadsheet!D197)))),TRUE,FALSE),IF(DATEVALUE(TEXT(Spreadsheet!AC197,"mm/dd/yyyy")) &gt; DATEVALUE(TEXT(Spreadsheet!J197,"mm/dd/yyyy")),TRUE,FALSE))</f>
        <v>1</v>
      </c>
      <c r="BH197" s="5" t="b">
        <f>OR(AND(ISBLANK(Spreadsheet!C197),ISBLANK(Spreadsheet!AE197)),AND(NOT(ISBLANK(Spreadsheet!C197)),NOT(ISBLANK(Spreadsheet!D197)),ISBLANK(Spreadsheet!AE197)),AND(NOT(ISBLANK(Spreadsheet!C197)),ISBLANK(Spreadsheet!D197),NOT(ISBLANK(Spreadsheet!AE197)),LEN(Spreadsheet!AE197)&lt;=100))</f>
        <v>1</v>
      </c>
      <c r="BI197" s="5" t="b">
        <f t="array" ref="BI197">IF(ISBLANK(Spreadsheet!AF197),TRUE,ISNUMBER(MATCH(TRUE,EXACT(Spreadsheet!AF197,CobraShortReasons),0)))</f>
        <v>1</v>
      </c>
      <c r="BJ197" s="5" t="b">
        <f ca="1">IF(ISERROR(DATEVALUE(TEXT(Spreadsheet!AG197,"mm/dd/yyyy")) &gt; TODAY()),IF(ISBLANK(Spreadsheet!AG197),TRUE,FALSE),IF(DATEVALUE(TEXT(Spreadsheet!AG197,"mm/dd/yyyy")) &gt; TODAY(),FALSE,TRUE))</f>
        <v>1</v>
      </c>
      <c r="BK197" s="5" t="b">
        <f>OR(ISBLANK(Spreadsheet!AH197),LEN(Spreadsheet!AH197)&lt;=25)</f>
        <v>1</v>
      </c>
      <c r="BL197" s="5" t="b">
        <f t="array" aca="1" ref="BL197" ca="1">IF(ISBLANK(Spreadsheet!AI197),TRUE,ISNUMBER(MATCH(TRUE,EXACT(Spreadsheet!AI197,INDIRECT(Spreadsheet!$D$2)),0)))</f>
        <v>1</v>
      </c>
      <c r="BM197" s="5" t="b">
        <f t="array" aca="1" ref="BM197" ca="1">IF(ISBLANK(Spreadsheet!AJ197),TRUE,ISNUMBER(MATCH(TRUE,EXACT(Spreadsheet!AJ197,INDIRECT(Spreadsheet!BJ197)),0)))</f>
        <v>1</v>
      </c>
      <c r="BN197" s="5" t="b">
        <f t="array" ref="BN197">IF(ISBLANK(Spreadsheet!AK197),TRUE,ISNUMBER(MATCH(TRUE,EXACT(Spreadsheet!AK197,DentalPlans),0)))</f>
        <v>1</v>
      </c>
      <c r="BO197" s="5" t="b">
        <f t="array" aca="1" ref="BO197" ca="1">IF(ISBLANK(Spreadsheet!AL197),TRUE,ISNUMBER(MATCH(TRUE,EXACT(Spreadsheet!AL197,INDIRECT(Spreadsheet!BK197)),0)))</f>
        <v>1</v>
      </c>
      <c r="BP197" s="5" t="b">
        <f t="array" ref="BP197">IF(ISBLANK(Spreadsheet!AM197),TRUE,ISNUMBER(MATCH(TRUE,EXACT(Spreadsheet!AM197,VisionPlans),0)))</f>
        <v>1</v>
      </c>
      <c r="BQ197" s="5" t="b">
        <f t="array" aca="1" ref="BQ197" ca="1">IF(ISBLANK(Spreadsheet!AN197),TRUE,ISNUMBER(MATCH(TRUE,EXACT(Spreadsheet!AN197,INDIRECT(Spreadsheet!BL197)),0)))</f>
        <v>1</v>
      </c>
      <c r="BR197" s="5" t="b">
        <f t="array" ref="BR197">IF(ISBLANK(Spreadsheet!AO197),TRUE,ISNUMBER(MATCH(TRUE,EXACT(Spreadsheet!AO197,LifeBenefitClasses),0)))</f>
        <v>1</v>
      </c>
      <c r="BS197" s="5" t="b">
        <f>IF(OR(ISBLANK(Spreadsheet!AO197), Spreadsheet!AO197="Waive"),IF(ISBLANK(Spreadsheet!AP197),TRUE,FALSE),IF(OR(AND(NOT(ISBLANK(Spreadsheet!AO197)),ISBLANK(Spreadsheet!AP197)),NOT(ISNUMBER(VALUE(Spreadsheet!AP197)))),FALSE,IF(OR(AND(Spreadsheet!AP197&lt;6,MOD(Spreadsheet!AP197*10,5)=0), MOD(Spreadsheet!AP197,5000)=0),TRUE,FALSE)))</f>
        <v>1</v>
      </c>
      <c r="BT197" s="5" t="b">
        <f t="array" ref="BT197">IF(ISBLANK(Spreadsheet!AQ197),TRUE,ISNUMBER(MATCH(TRUE,EXACT(Spreadsheet!AQ197,EnrollWaive),0)))</f>
        <v>1</v>
      </c>
      <c r="BU197" s="5" t="b">
        <f t="array" ref="BU197">IF(ISBLANK(Spreadsheet!AR197),TRUE,ISNUMBER(MATCH(TRUE,EXACT(Spreadsheet!AR197,LifeBenefitClasses),0)))</f>
        <v>1</v>
      </c>
      <c r="BV197" s="5" t="b">
        <f>IF(OR(ISBLANK(Spreadsheet!AR197), Spreadsheet!AR197="Waive"),IF(ISBLANK(Spreadsheet!AS197),TRUE,FALSE),IF(OR(AND(NOT(ISBLANK(Spreadsheet!AR197)),ISBLANK(Spreadsheet!AS197)),NOT(ISNUMBER(VALUE(Spreadsheet!AS197)))),FALSE,IF(OR(AND(Spreadsheet!AS197&lt;6,MOD(Spreadsheet!AS197*10,5)=0), MOD(Spreadsheet!AS197,10000)=0),TRUE,FALSE)))</f>
        <v>1</v>
      </c>
      <c r="BW197" s="5" t="b">
        <f t="array" ref="BW197">IF(ISBLANK(Spreadsheet!AT197),TRUE,ISNUMBER(MATCH(TRUE,EXACT(Spreadsheet!AT197,LifeBenefitClasses),0)))</f>
        <v>1</v>
      </c>
      <c r="BX197" s="5" t="b">
        <f>IF(OR(ISBLANK(Spreadsheet!AT197), Spreadsheet!AT197="Waive"),IF(ISBLANK(Spreadsheet!AU197),TRUE,FALSE),IF(OR(AND(NOT(ISBLANK(Spreadsheet!AT197)),ISBLANK(Spreadsheet!AU197)),NOT(ISNUMBER(VALUE(Spreadsheet!AU197)))),FALSE,IF(AND(NOT(OR(ISBLANK(Spreadsheet!AT197),Spreadsheet!AT197="Waive")),NOT(OR(ISBLANK(Spreadsheet!AR197),Spreadsheet!AR197="Waive")),MOD(Spreadsheet!AU197,5000)=0, Spreadsheet!AU197&lt;=(Spreadsheet!AS197*0.5)),TRUE,FALSE)))</f>
        <v>1</v>
      </c>
      <c r="BY197" s="5" t="b">
        <f t="array" ref="BY197">IF(ISBLANK(Spreadsheet!AV197),TRUE,ISNUMBER(MATCH(TRUE,EXACT(Spreadsheet!AV197,EnrollWaive),0)))</f>
        <v>1</v>
      </c>
      <c r="BZ197" s="5" t="b">
        <f t="array" ref="BZ197">IF(ISBLANK(Spreadsheet!AW197),TRUE,ISNUMBER(MATCH(TRUE,EXACT(Spreadsheet!AW197,LifeBenefitClasses),0)))</f>
        <v>1</v>
      </c>
      <c r="CA197" s="5" t="b">
        <f t="array" ref="CA197">IF(ISBLANK(Spreadsheet!AX197),TRUE,ISNUMBER(MATCH(TRUE,EXACT(Spreadsheet!AX197,LifeBenefitClasses),0)))</f>
        <v>1</v>
      </c>
      <c r="CB197" s="5" t="b">
        <f t="array" ref="CB197">IF(ISBLANK(Spreadsheet!AY197),TRUE,ISNUMBER(MATCH(TRUE,EXACT(Spreadsheet!AY197,LifeBenefitClasses),0)))</f>
        <v>1</v>
      </c>
      <c r="CC197" s="5" t="b">
        <f t="array" ref="CC197">IF(ISBLANK(Spreadsheet!AZ197),TRUE,ISNUMBER(MATCH(TRUE,EXACT(Spreadsheet!AZ197,LifeBenefitClasses),0)))</f>
        <v>1</v>
      </c>
      <c r="CD197" s="5" t="b">
        <f t="array" ref="CD197">IF(ISBLANK(Spreadsheet!BA197),TRUE,ISNUMBER(MATCH(TRUE,EXACT(Spreadsheet!BA197,LifeBenefitClasses),0)))</f>
        <v>1</v>
      </c>
      <c r="CE197" s="5" t="b">
        <f>IF(OR(ISBLANK(Spreadsheet!BA197), Spreadsheet!BA197="Waive"),IF(ISBLANK(Spreadsheet!BB197),TRUE,FALSE),IF(OR(AND(NOT(ISBLANK(Spreadsheet!BA197)),ISBLANK(Spreadsheet!BB197)),NOT(ISNUMBER(VALUE(Spreadsheet!BB197))),ISBLANK(Spreadsheet!BC197),NOT(ISNUMBER(VALUE(Spreadsheet!BC197)))),FALSE,IF(AND(Spreadsheet!BB197&gt;=50000,Spreadsheet!BB197&lt;=250000,MOD(Spreadsheet!BB197,10000)=0,Spreadsheet!BB197&lt;=(10*Spreadsheet!BC197)),TRUE,FALSE)))</f>
        <v>1</v>
      </c>
      <c r="CF197" s="5" t="b">
        <f>IF(NOT(ISBLANK(Spreadsheet!BC197)),AND(ISNUMBER(VALUE(Spreadsheet!BC197)),Spreadsheet!BC197&gt;0),AND(OR(ISBLANK(Spreadsheet!AO197),Spreadsheet!AO197="Waive",AND(NOT(OR(ISBLANK(Spreadsheet!AO197),Spreadsheet!AO197="Waive")),Spreadsheet!AP197&gt;=6)),OR(ISBLANK(Spreadsheet!AR197),AND(NOT(OR(ISBLANK(Spreadsheet!AR197),Spreadsheet!AR197="Waive")),Spreadsheet!AS197&gt;=6)),OR(ISBLANK(Spreadsheet!AW197)),OR(ISBLANK(Spreadsheet!AX197)),OR(ISBLANK(Spreadsheet!AY197)),OR(ISBLANK(Spreadsheet!AZ197)),OR(ISBLANK(Spreadsheet!BA197),Spreadsheet!BA197="Waive")))</f>
        <v>1</v>
      </c>
      <c r="CG197" s="5" t="b">
        <f t="shared" ca="1" si="13"/>
        <v>1</v>
      </c>
    </row>
    <row r="198" spans="8:85" x14ac:dyDescent="0.3">
      <c r="H198" s="5">
        <f t="shared" ca="1" si="10"/>
        <v>2</v>
      </c>
      <c r="I198" s="5" t="str">
        <f t="shared" ca="1" si="11"/>
        <v/>
      </c>
      <c r="J198" s="5" t="str">
        <f>IF(AND(NOT(ISBLANK(Spreadsheet!C198)),ISBLANK(Spreadsheet!D198)),Spreadsheet!F198&amp;" "&amp;Spreadsheet!H198,"")</f>
        <v/>
      </c>
      <c r="K198" s="5">
        <f>IF(AND(NOT(ISBLANK(Spreadsheet!C198)),ISBLANK(Spreadsheet!D198)),COUNTIFS(Spreadsheet!E199:E$786,"=Child",Spreadsheet!C199:C$786, "="&amp;Spreadsheet!C198) + COUNTIFS(Spreadsheet!E199:E$786,"=Step-child",Spreadsheet!C199:C$786, "="&amp;Spreadsheet!C198),0)</f>
        <v>0</v>
      </c>
      <c r="L198" s="5">
        <f>IF(NOT(ISBLANK(J198)),COUNTIFS(Spreadsheet!E199:E$786,"=Wife",Spreadsheet!C199:C$786, "="&amp;Spreadsheet!C198) + COUNTIFS(Spreadsheet!E199:E$786,"=Husband",Spreadsheet!C199:C$786, "="&amp;Spreadsheet!C198),0)</f>
        <v>0</v>
      </c>
      <c r="M198" s="5">
        <f>IF(NOT(ISBLANK(Spreadsheet!AJ198)),VLOOKUP(Spreadsheet!AJ198,'Drop Downs'!$P$2:$R$16,3,FALSE),0)</f>
        <v>0</v>
      </c>
      <c r="N198" s="5">
        <f>IF(NOT(ISBLANK(Spreadsheet!AJ198)), VLOOKUP(Spreadsheet!AJ198,'Drop Downs'!$P$2:$R$16,2,FALSE),0)</f>
        <v>0</v>
      </c>
      <c r="O198" s="5">
        <f>IF(NOT(ISBLANK(Spreadsheet!AL198)),VLOOKUP(Spreadsheet!AL198,'Drop Downs'!$P$2:$R$16,3,FALSE), 0)</f>
        <v>0</v>
      </c>
      <c r="P198" s="5">
        <f>IF(NOT(ISBLANK(Spreadsheet!AL198)),VLOOKUP(Spreadsheet!AL198,'Drop Downs'!$P$2:$R$16,2,FALSE),0)</f>
        <v>0</v>
      </c>
      <c r="Q198" s="5">
        <f>IF(NOT(ISBLANK(Spreadsheet!AN198)),VLOOKUP(Spreadsheet!AN198,'Drop Downs'!$P$2:$R$16,3,FALSE),0)</f>
        <v>0</v>
      </c>
      <c r="R198" s="5">
        <f>IF(NOT(ISBLANK(Spreadsheet!AN198)),VLOOKUP(Spreadsheet!AN198,'Drop Downs'!$P$2:$R$16,2,FALSE),0)</f>
        <v>0</v>
      </c>
      <c r="S198" s="5" t="str">
        <f>IF(OR(M198&gt;K198,N198&gt;L198,O198&gt;K198, Q198&gt;K198,N198&gt;L198, P198&gt;L198, R198&gt;L198),"Member currently has a coverage election over what he/she needs.  Please add more dependents or adjust the coverage election.","")&amp;(IF(AND(NOT(ISBLANK(Spreadsheet!C198)),NOT(ISBLANK(Spreadsheet!D198)),ISBLANK(Spreadsheet!E198)),"Dependent lacks a relationship to member.Please select one from the drop-down.",""))</f>
        <v/>
      </c>
      <c r="T198" s="5" t="b">
        <f t="shared" si="12"/>
        <v>1</v>
      </c>
      <c r="U198" s="5" t="b">
        <f>OR(ISBLANK(Spreadsheet!C198),IF(NOT(ISBLANK(Spreadsheet!D198)),NOT(ISBLANK(Spreadsheet!E198)),TRUE))</f>
        <v>1</v>
      </c>
      <c r="V198" s="5" t="b">
        <f>OR(ISBLANK(Spreadsheet!C198), NOT(ISBLANK(Spreadsheet!I198)))</f>
        <v>1</v>
      </c>
      <c r="W198" s="5" t="b">
        <f>OR(ISBLANK(Spreadsheet!D198),NOT(ISBLANK(Spreadsheet!C198)))</f>
        <v>1</v>
      </c>
      <c r="X198" s="155" t="str">
        <f>REPT("0",MIN(FIND({1,2,3,4,5,6,7,8,9},Spreadsheet!C198&amp;"123456789"))-1)&amp;IF(ISBLANK(Spreadsheet!C198),"",SUMPRODUCT(MID(0&amp;Spreadsheet!C198,LARGE(INDEX(ISNUMBER(--MID(Spreadsheet!C198,ROW($1:$225),1))*
 ROW($1:$225),0),ROW($1:$225))+1,1)*10^ROW($1:$225)/10))</f>
        <v/>
      </c>
      <c r="Y198" s="5" t="b">
        <f>IF(NOT(ISBLANK(Spreadsheet!C198)),IF(AND(ISNUMBER(VALUE(Spreadsheet!C198)), LEN(Spreadsheet!C198)=9),TRUE,FALSE),TRUE)</f>
        <v>1</v>
      </c>
      <c r="Z198" s="155" t="str">
        <f>REPT("0",MIN(FIND({1,2,3,4,5,6,7,8,9},Spreadsheet!D198&amp;"123456789"))-1)&amp;IF(ISBLANK(Spreadsheet!D198),"",SUMPRODUCT(MID(0&amp;Spreadsheet!D198,LARGE(INDEX(ISNUMBER(--MID(Spreadsheet!D198,ROW($1:$225),1))*
 ROW($1:$225),0),ROW($1:$225))+1,1)*10^ROW($1:$225)/10))</f>
        <v/>
      </c>
      <c r="AA198" s="5" t="b">
        <f>IF(AND(NOT(ISBLANK(Spreadsheet!D198)),NOT(ISBLANK(Spreadsheet!C198))),IF(AND(ISNUMBER(VALUE(Spreadsheet!D198)), LEN(Spreadsheet!D198)=9),TRUE,FALSE),IF(AND(NOT(ISBLANK(Spreadsheet!D198)),ISBLANK(Spreadsheet!C198)),FALSE,TRUE))</f>
        <v>1</v>
      </c>
      <c r="AB198" s="5" t="b">
        <f>OR(ISBLANK(Spreadsheet!Y198),IF(NOT(ISBLANK(Spreadsheet!Y198)),LEN(Spreadsheet!Y198)=10,ISNUMBER(VALUE(Spreadsheet!Y198))))</f>
        <v>1</v>
      </c>
      <c r="AC198" s="5" t="b">
        <f>OR(ISBLANK(Spreadsheet!AI198), AND(NOT(ISBLANK(Spreadsheet!AJ198)), NOT(ISNUMBER(SEARCH("Waive",Spreadsheet!AJ198)))))</f>
        <v>1</v>
      </c>
      <c r="AD198" s="5" t="b">
        <f>OR(ISBLANK(Spreadsheet!AK198), AND(NOT(ISBLANK(Spreadsheet!AL198)), NOT(ISNUMBER(SEARCH("Waive",Spreadsheet!AL198)))))</f>
        <v>1</v>
      </c>
      <c r="AE198" s="5" t="b">
        <f>OR(ISBLANK(Spreadsheet!AM198), AND(NOT(ISBLANK(Spreadsheet!AN198)), NOT(ISNUMBER(SEARCH("Waive", Spreadsheet!AN198)))))</f>
        <v>1</v>
      </c>
      <c r="AF198" s="5" t="b">
        <f>OR(ISBLANK(Spreadsheet!C198), NOT(ISBLANK(Spreadsheet!D198)),NOT(ISBLANK(Spreadsheet!L198)))</f>
        <v>1</v>
      </c>
      <c r="AG198" s="5" t="b">
        <f>IF(AND(NOT(ISBLANK(Spreadsheet!C198)), NOT(ISBLANK(Spreadsheet!D198)),Spreadsheet!C198&lt;&gt;Spreadsheet!D198),IF(ISERROR(VLOOKUP(Spreadsheet!C198, Spreadsheet!$C$6:'Spreadsheet'!$C197,1,FALSE)), FALSE, TRUE),TRUE)</f>
        <v>1</v>
      </c>
      <c r="AH198" s="5" t="b">
        <f>Spreadsheet!$B$2=Spreadsheet!AD198</f>
        <v>1</v>
      </c>
      <c r="AI198" s="5" t="b">
        <f>IF(ISBLANK(Spreadsheet!G198),TRUE,IF(OR(LEN(Spreadsheet!G198)&gt;1,ISNUMBER(VALUE(Spreadsheet!G198))),FALSE,TRUE))</f>
        <v>1</v>
      </c>
      <c r="AJ198" s="5" t="b">
        <f>OR(ISBLANK(Spreadsheet!C198), NOT(ISBLANK(Spreadsheet!B198)), NOT(ISBLANK(Spreadsheet!D198)))</f>
        <v>1</v>
      </c>
      <c r="AK198" s="5" t="b">
        <f t="array" ref="AK198">IF(OR(AND(ISBLANK(Spreadsheet!E198),ISBLANK(Spreadsheet!D198),NOT(ISBLANK(Spreadsheet!C198))),AND(ISBLANK(Spreadsheet!E198),ISBLANK(Spreadsheet!D198),ISBLANK(Spreadsheet!C198))),TRUE,ISNUMBER(MATCH(TRUE,EXACT(Spreadsheet!E198,Relationships),0)))</f>
        <v>1</v>
      </c>
      <c r="AL198" s="5" t="b">
        <f>IF(NOT(ISBLANK(Spreadsheet!C198)),IF(OR(ISBLANK(Spreadsheet!F198),LEN(Spreadsheet!F198)&gt;40),FALSE,TRUE),TRUE)</f>
        <v>1</v>
      </c>
      <c r="AM198" s="5" t="b">
        <f>IF(NOT(ISBLANK(Spreadsheet!C198)),IF(OR(ISBLANK(Spreadsheet!H198),LEN(Spreadsheet!H198)&gt;40),FALSE,TRUE),TRUE)</f>
        <v>1</v>
      </c>
      <c r="AN198" s="5" t="b">
        <f t="array" ref="AN198">IF(ISBLANK(Spreadsheet!I198),TRUE,ISNUMBER(MATCH(TRUE,EXACT(Spreadsheet!I198,GenderValues),0)))</f>
        <v>1</v>
      </c>
      <c r="AO198" s="5" t="b">
        <f ca="1">IF(ISERROR(DATEVALUE(TEXT(Spreadsheet!J198,"mm/dd/yyyy")) &gt; TODAY()),IF(AND(ISBLANK(Spreadsheet!J198),ISBLANK(Spreadsheet!C198)),TRUE,FALSE),IF(DATEVALUE(TEXT(Spreadsheet!J198,"mm/dd/yyyy")) &gt; TODAY(),FALSE,TRUE))</f>
        <v>1</v>
      </c>
      <c r="AP198" s="5" t="b">
        <f>OR(ISBLANK(Spreadsheet!K198),LEN(Spreadsheet!K198)&lt;=100)</f>
        <v>1</v>
      </c>
      <c r="AQ198" s="5" t="b">
        <f t="array" ref="AQ198">IF(OR(AND(ISBLANK(Spreadsheet!L198),ISBLANK(Spreadsheet!C198)),AND(NOT(ISBLANK(Spreadsheet!C198)),NOT(ISBLANK(Spreadsheet!D198)))),TRUE,ISNUMBER(MATCH(TRUE,EXACT(Spreadsheet!L198,MaritalStatus),0)))</f>
        <v>1</v>
      </c>
      <c r="AR198" s="5" t="b">
        <f ca="1">IF(ISERROR(DATEVALUE(TEXT(Spreadsheet!M198,"mm/dd/yyyy")) &gt; TODAY()),IF(ISBLANK(Spreadsheet!M198),TRUE,FALSE),IF(DATEVALUE(TEXT(Spreadsheet!M198,"mm/dd/yyyy")) &gt; TODAY(),FALSE,TRUE))</f>
        <v>1</v>
      </c>
      <c r="AS198" s="5" t="b">
        <f>OR(ISBLANK(Spreadsheet!N198),LEN(Spreadsheet!N198)&lt;=100)</f>
        <v>1</v>
      </c>
      <c r="AT198" s="5" t="b">
        <f>OR(ISBLANK(Spreadsheet!O198),UPPER(Spreadsheet!O198)="YES")</f>
        <v>1</v>
      </c>
      <c r="AU198" s="5" t="b">
        <f>OR(ISBLANK(Spreadsheet!P198),UPPER(Spreadsheet!P198)="YES")</f>
        <v>1</v>
      </c>
      <c r="AV198" s="5" t="b">
        <f t="array" ref="AV198">IF(ISBLANK(Spreadsheet!Q198),TRUE,ISNUMBER(MATCH(TRUE,EXACT(Spreadsheet!Q198,OnGroupsPriorIns),0)))</f>
        <v>1</v>
      </c>
      <c r="AW198" s="5" t="b">
        <f>OR(ISBLANK(Spreadsheet!R198),UPPER(Spreadsheet!R198)="YES")</f>
        <v>1</v>
      </c>
      <c r="AX198" s="5" t="b">
        <f>OR(ISBLANK(Spreadsheet!S198),UPPER(Spreadsheet!S198)="YES")</f>
        <v>1</v>
      </c>
      <c r="AY198" s="5" t="b">
        <f>OR(AND(ISBLANK(Spreadsheet!C198),LEN(Spreadsheet!T198)=0),AND(NOT(ISBLANK(Spreadsheet!C198)),LEN(Spreadsheet!T198)&gt;0,LEN(Spreadsheet!T198)&lt;=50))</f>
        <v>1</v>
      </c>
      <c r="AZ198" s="5" t="b">
        <f>OR(LEN(Spreadsheet!U198)=0,AND(LEN(Spreadsheet!U198)&gt;0,LEN(Spreadsheet!U198)&lt;=50))</f>
        <v>1</v>
      </c>
      <c r="BA198" s="5" t="b">
        <f>OR(AND(ISBLANK(Spreadsheet!C198),LEN(Spreadsheet!V198)=0),AND(NOT(ISBLANK(Spreadsheet!C198)),LEN(Spreadsheet!V198)&gt;0,LEN(Spreadsheet!V198)&lt;=50))</f>
        <v>1</v>
      </c>
      <c r="BB198" s="5" t="b">
        <f t="array" ref="BB198">IF(AND(ISBLANK(Spreadsheet!C198),LEN(Spreadsheet!W198)=0),TRUE,ISNUMBER(MATCH(TRUE,EXACT(Spreadsheet!W198,States),0)))</f>
        <v>1</v>
      </c>
      <c r="BC198" s="5" t="b">
        <f>OR(AND(ISBLANK(Spreadsheet!C198),LEN(Spreadsheet!X198)=0),AND(NOT(ISBLANK(Spreadsheet!C198)),LEN(Spreadsheet!X198)&gt;0,LEN(Spreadsheet!X198)=5,ISNUMBER(VALUE(Spreadsheet!X198))))</f>
        <v>1</v>
      </c>
      <c r="BD198" s="5" t="b">
        <f>OR(ISBLANK(Spreadsheet!Z198),LEN(Spreadsheet!Z198)&lt;=50)</f>
        <v>1</v>
      </c>
      <c r="BE198" s="5" t="b">
        <f>ISBLANK(Spreadsheet!AA198)</f>
        <v>1</v>
      </c>
      <c r="BF198" s="5" t="b">
        <f>ISBLANK(Spreadsheet!AB198)</f>
        <v>1</v>
      </c>
      <c r="BG198" s="5" t="b">
        <f>IF(ISERROR(DATEVALUE(TEXT(Spreadsheet!AC198,"mm/dd/yyyy")) &gt; DATEVALUE(TEXT(Spreadsheet!J198,"mm/dd/yyyy"))),IF(OR(AND(ISBLANK(Spreadsheet!AC198),ISBLANK(Spreadsheet!C198)),AND(NOT(ISBLANK(Spreadsheet!C198)),ISBLANK(Spreadsheet!AC198),NOT(ISBLANK(Spreadsheet!D198)))),TRUE,FALSE),IF(DATEVALUE(TEXT(Spreadsheet!AC198,"mm/dd/yyyy")) &gt; DATEVALUE(TEXT(Spreadsheet!J198,"mm/dd/yyyy")),TRUE,FALSE))</f>
        <v>1</v>
      </c>
      <c r="BH198" s="5" t="b">
        <f>OR(AND(ISBLANK(Spreadsheet!C198),ISBLANK(Spreadsheet!AE198)),AND(NOT(ISBLANK(Spreadsheet!C198)),NOT(ISBLANK(Spreadsheet!D198)),ISBLANK(Spreadsheet!AE198)),AND(NOT(ISBLANK(Spreadsheet!C198)),ISBLANK(Spreadsheet!D198),NOT(ISBLANK(Spreadsheet!AE198)),LEN(Spreadsheet!AE198)&lt;=100))</f>
        <v>1</v>
      </c>
      <c r="BI198" s="5" t="b">
        <f t="array" ref="BI198">IF(ISBLANK(Spreadsheet!AF198),TRUE,ISNUMBER(MATCH(TRUE,EXACT(Spreadsheet!AF198,CobraShortReasons),0)))</f>
        <v>1</v>
      </c>
      <c r="BJ198" s="5" t="b">
        <f ca="1">IF(ISERROR(DATEVALUE(TEXT(Spreadsheet!AG198,"mm/dd/yyyy")) &gt; TODAY()),IF(ISBLANK(Spreadsheet!AG198),TRUE,FALSE),IF(DATEVALUE(TEXT(Spreadsheet!AG198,"mm/dd/yyyy")) &gt; TODAY(),FALSE,TRUE))</f>
        <v>1</v>
      </c>
      <c r="BK198" s="5" t="b">
        <f>OR(ISBLANK(Spreadsheet!AH198),LEN(Spreadsheet!AH198)&lt;=25)</f>
        <v>1</v>
      </c>
      <c r="BL198" s="5" t="b">
        <f t="array" aca="1" ref="BL198" ca="1">IF(ISBLANK(Spreadsheet!AI198),TRUE,ISNUMBER(MATCH(TRUE,EXACT(Spreadsheet!AI198,INDIRECT(Spreadsheet!$D$2)),0)))</f>
        <v>1</v>
      </c>
      <c r="BM198" s="5" t="b">
        <f t="array" aca="1" ref="BM198" ca="1">IF(ISBLANK(Spreadsheet!AJ198),TRUE,ISNUMBER(MATCH(TRUE,EXACT(Spreadsheet!AJ198,INDIRECT(Spreadsheet!BJ198)),0)))</f>
        <v>1</v>
      </c>
      <c r="BN198" s="5" t="b">
        <f t="array" ref="BN198">IF(ISBLANK(Spreadsheet!AK198),TRUE,ISNUMBER(MATCH(TRUE,EXACT(Spreadsheet!AK198,DentalPlans),0)))</f>
        <v>1</v>
      </c>
      <c r="BO198" s="5" t="b">
        <f t="array" aca="1" ref="BO198" ca="1">IF(ISBLANK(Spreadsheet!AL198),TRUE,ISNUMBER(MATCH(TRUE,EXACT(Spreadsheet!AL198,INDIRECT(Spreadsheet!BK198)),0)))</f>
        <v>1</v>
      </c>
      <c r="BP198" s="5" t="b">
        <f t="array" ref="BP198">IF(ISBLANK(Spreadsheet!AM198),TRUE,ISNUMBER(MATCH(TRUE,EXACT(Spreadsheet!AM198,VisionPlans),0)))</f>
        <v>1</v>
      </c>
      <c r="BQ198" s="5" t="b">
        <f t="array" aca="1" ref="BQ198" ca="1">IF(ISBLANK(Spreadsheet!AN198),TRUE,ISNUMBER(MATCH(TRUE,EXACT(Spreadsheet!AN198,INDIRECT(Spreadsheet!BL198)),0)))</f>
        <v>1</v>
      </c>
      <c r="BR198" s="5" t="b">
        <f t="array" ref="BR198">IF(ISBLANK(Spreadsheet!AO198),TRUE,ISNUMBER(MATCH(TRUE,EXACT(Spreadsheet!AO198,LifeBenefitClasses),0)))</f>
        <v>1</v>
      </c>
      <c r="BS198" s="5" t="b">
        <f>IF(OR(ISBLANK(Spreadsheet!AO198), Spreadsheet!AO198="Waive"),IF(ISBLANK(Spreadsheet!AP198),TRUE,FALSE),IF(OR(AND(NOT(ISBLANK(Spreadsheet!AO198)),ISBLANK(Spreadsheet!AP198)),NOT(ISNUMBER(VALUE(Spreadsheet!AP198)))),FALSE,IF(OR(AND(Spreadsheet!AP198&lt;6,MOD(Spreadsheet!AP198*10,5)=0), MOD(Spreadsheet!AP198,5000)=0),TRUE,FALSE)))</f>
        <v>1</v>
      </c>
      <c r="BT198" s="5" t="b">
        <f t="array" ref="BT198">IF(ISBLANK(Spreadsheet!AQ198),TRUE,ISNUMBER(MATCH(TRUE,EXACT(Spreadsheet!AQ198,EnrollWaive),0)))</f>
        <v>1</v>
      </c>
      <c r="BU198" s="5" t="b">
        <f t="array" ref="BU198">IF(ISBLANK(Spreadsheet!AR198),TRUE,ISNUMBER(MATCH(TRUE,EXACT(Spreadsheet!AR198,LifeBenefitClasses),0)))</f>
        <v>1</v>
      </c>
      <c r="BV198" s="5" t="b">
        <f>IF(OR(ISBLANK(Spreadsheet!AR198), Spreadsheet!AR198="Waive"),IF(ISBLANK(Spreadsheet!AS198),TRUE,FALSE),IF(OR(AND(NOT(ISBLANK(Spreadsheet!AR198)),ISBLANK(Spreadsheet!AS198)),NOT(ISNUMBER(VALUE(Spreadsheet!AS198)))),FALSE,IF(OR(AND(Spreadsheet!AS198&lt;6,MOD(Spreadsheet!AS198*10,5)=0), MOD(Spreadsheet!AS198,10000)=0),TRUE,FALSE)))</f>
        <v>1</v>
      </c>
      <c r="BW198" s="5" t="b">
        <f t="array" ref="BW198">IF(ISBLANK(Spreadsheet!AT198),TRUE,ISNUMBER(MATCH(TRUE,EXACT(Spreadsheet!AT198,LifeBenefitClasses),0)))</f>
        <v>1</v>
      </c>
      <c r="BX198" s="5" t="b">
        <f>IF(OR(ISBLANK(Spreadsheet!AT198), Spreadsheet!AT198="Waive"),IF(ISBLANK(Spreadsheet!AU198),TRUE,FALSE),IF(OR(AND(NOT(ISBLANK(Spreadsheet!AT198)),ISBLANK(Spreadsheet!AU198)),NOT(ISNUMBER(VALUE(Spreadsheet!AU198)))),FALSE,IF(AND(NOT(OR(ISBLANK(Spreadsheet!AT198),Spreadsheet!AT198="Waive")),NOT(OR(ISBLANK(Spreadsheet!AR198),Spreadsheet!AR198="Waive")),MOD(Spreadsheet!AU198,5000)=0, Spreadsheet!AU198&lt;=(Spreadsheet!AS198*0.5)),TRUE,FALSE)))</f>
        <v>1</v>
      </c>
      <c r="BY198" s="5" t="b">
        <f t="array" ref="BY198">IF(ISBLANK(Spreadsheet!AV198),TRUE,ISNUMBER(MATCH(TRUE,EXACT(Spreadsheet!AV198,EnrollWaive),0)))</f>
        <v>1</v>
      </c>
      <c r="BZ198" s="5" t="b">
        <f t="array" ref="BZ198">IF(ISBLANK(Spreadsheet!AW198),TRUE,ISNUMBER(MATCH(TRUE,EXACT(Spreadsheet!AW198,LifeBenefitClasses),0)))</f>
        <v>1</v>
      </c>
      <c r="CA198" s="5" t="b">
        <f t="array" ref="CA198">IF(ISBLANK(Spreadsheet!AX198),TRUE,ISNUMBER(MATCH(TRUE,EXACT(Spreadsheet!AX198,LifeBenefitClasses),0)))</f>
        <v>1</v>
      </c>
      <c r="CB198" s="5" t="b">
        <f t="array" ref="CB198">IF(ISBLANK(Spreadsheet!AY198),TRUE,ISNUMBER(MATCH(TRUE,EXACT(Spreadsheet!AY198,LifeBenefitClasses),0)))</f>
        <v>1</v>
      </c>
      <c r="CC198" s="5" t="b">
        <f t="array" ref="CC198">IF(ISBLANK(Spreadsheet!AZ198),TRUE,ISNUMBER(MATCH(TRUE,EXACT(Spreadsheet!AZ198,LifeBenefitClasses),0)))</f>
        <v>1</v>
      </c>
      <c r="CD198" s="5" t="b">
        <f t="array" ref="CD198">IF(ISBLANK(Spreadsheet!BA198),TRUE,ISNUMBER(MATCH(TRUE,EXACT(Spreadsheet!BA198,LifeBenefitClasses),0)))</f>
        <v>1</v>
      </c>
      <c r="CE198" s="5" t="b">
        <f>IF(OR(ISBLANK(Spreadsheet!BA198), Spreadsheet!BA198="Waive"),IF(ISBLANK(Spreadsheet!BB198),TRUE,FALSE),IF(OR(AND(NOT(ISBLANK(Spreadsheet!BA198)),ISBLANK(Spreadsheet!BB198)),NOT(ISNUMBER(VALUE(Spreadsheet!BB198))),ISBLANK(Spreadsheet!BC198),NOT(ISNUMBER(VALUE(Spreadsheet!BC198)))),FALSE,IF(AND(Spreadsheet!BB198&gt;=50000,Spreadsheet!BB198&lt;=250000,MOD(Spreadsheet!BB198,10000)=0,Spreadsheet!BB198&lt;=(10*Spreadsheet!BC198)),TRUE,FALSE)))</f>
        <v>1</v>
      </c>
      <c r="CF198" s="5" t="b">
        <f>IF(NOT(ISBLANK(Spreadsheet!BC198)),AND(ISNUMBER(VALUE(Spreadsheet!BC198)),Spreadsheet!BC198&gt;0),AND(OR(ISBLANK(Spreadsheet!AO198),Spreadsheet!AO198="Waive",AND(NOT(OR(ISBLANK(Spreadsheet!AO198),Spreadsheet!AO198="Waive")),Spreadsheet!AP198&gt;=6)),OR(ISBLANK(Spreadsheet!AR198),AND(NOT(OR(ISBLANK(Spreadsheet!AR198),Spreadsheet!AR198="Waive")),Spreadsheet!AS198&gt;=6)),OR(ISBLANK(Spreadsheet!AW198)),OR(ISBLANK(Spreadsheet!AX198)),OR(ISBLANK(Spreadsheet!AY198)),OR(ISBLANK(Spreadsheet!AZ198)),OR(ISBLANK(Spreadsheet!BA198),Spreadsheet!BA198="Waive")))</f>
        <v>1</v>
      </c>
      <c r="CG198" s="5" t="b">
        <f t="shared" ca="1" si="13"/>
        <v>1</v>
      </c>
    </row>
    <row r="199" spans="8:85" x14ac:dyDescent="0.3">
      <c r="H199" s="5">
        <f t="shared" ca="1" si="10"/>
        <v>2</v>
      </c>
      <c r="I199" s="5" t="str">
        <f t="shared" ca="1" si="11"/>
        <v/>
      </c>
      <c r="J199" s="5" t="str">
        <f>IF(AND(NOT(ISBLANK(Spreadsheet!C199)),ISBLANK(Spreadsheet!D199)),Spreadsheet!F199&amp;" "&amp;Spreadsheet!H199,"")</f>
        <v/>
      </c>
      <c r="K199" s="5">
        <f>IF(AND(NOT(ISBLANK(Spreadsheet!C199)),ISBLANK(Spreadsheet!D199)),COUNTIFS(Spreadsheet!E200:E$786,"=Child",Spreadsheet!C200:C$786, "="&amp;Spreadsheet!C199) + COUNTIFS(Spreadsheet!E200:E$786,"=Step-child",Spreadsheet!C200:C$786, "="&amp;Spreadsheet!C199),0)</f>
        <v>0</v>
      </c>
      <c r="L199" s="5">
        <f>IF(NOT(ISBLANK(J199)),COUNTIFS(Spreadsheet!E200:E$786,"=Wife",Spreadsheet!C200:C$786, "="&amp;Spreadsheet!C199) + COUNTIFS(Spreadsheet!E200:E$786,"=Husband",Spreadsheet!C200:C$786, "="&amp;Spreadsheet!C199),0)</f>
        <v>0</v>
      </c>
      <c r="M199" s="5">
        <f>IF(NOT(ISBLANK(Spreadsheet!AJ199)),VLOOKUP(Spreadsheet!AJ199,'Drop Downs'!$P$2:$R$16,3,FALSE),0)</f>
        <v>0</v>
      </c>
      <c r="N199" s="5">
        <f>IF(NOT(ISBLANK(Spreadsheet!AJ199)), VLOOKUP(Spreadsheet!AJ199,'Drop Downs'!$P$2:$R$16,2,FALSE),0)</f>
        <v>0</v>
      </c>
      <c r="O199" s="5">
        <f>IF(NOT(ISBLANK(Spreadsheet!AL199)),VLOOKUP(Spreadsheet!AL199,'Drop Downs'!$P$2:$R$16,3,FALSE), 0)</f>
        <v>0</v>
      </c>
      <c r="P199" s="5">
        <f>IF(NOT(ISBLANK(Spreadsheet!AL199)),VLOOKUP(Spreadsheet!AL199,'Drop Downs'!$P$2:$R$16,2,FALSE),0)</f>
        <v>0</v>
      </c>
      <c r="Q199" s="5">
        <f>IF(NOT(ISBLANK(Spreadsheet!AN199)),VLOOKUP(Spreadsheet!AN199,'Drop Downs'!$P$2:$R$16,3,FALSE),0)</f>
        <v>0</v>
      </c>
      <c r="R199" s="5">
        <f>IF(NOT(ISBLANK(Spreadsheet!AN199)),VLOOKUP(Spreadsheet!AN199,'Drop Downs'!$P$2:$R$16,2,FALSE),0)</f>
        <v>0</v>
      </c>
      <c r="S199" s="5" t="str">
        <f>IF(OR(M199&gt;K199,N199&gt;L199,O199&gt;K199, Q199&gt;K199,N199&gt;L199, P199&gt;L199, R199&gt;L199),"Member currently has a coverage election over what he/she needs.  Please add more dependents or adjust the coverage election.","")&amp;(IF(AND(NOT(ISBLANK(Spreadsheet!C199)),NOT(ISBLANK(Spreadsheet!D199)),ISBLANK(Spreadsheet!E199)),"Dependent lacks a relationship to member.Please select one from the drop-down.",""))</f>
        <v/>
      </c>
      <c r="T199" s="5" t="b">
        <f t="shared" si="12"/>
        <v>1</v>
      </c>
      <c r="U199" s="5" t="b">
        <f>OR(ISBLANK(Spreadsheet!C199),IF(NOT(ISBLANK(Spreadsheet!D199)),NOT(ISBLANK(Spreadsheet!E199)),TRUE))</f>
        <v>1</v>
      </c>
      <c r="V199" s="5" t="b">
        <f>OR(ISBLANK(Spreadsheet!C199), NOT(ISBLANK(Spreadsheet!I199)))</f>
        <v>1</v>
      </c>
      <c r="W199" s="5" t="b">
        <f>OR(ISBLANK(Spreadsheet!D199),NOT(ISBLANK(Spreadsheet!C199)))</f>
        <v>1</v>
      </c>
      <c r="X199" s="155" t="str">
        <f>REPT("0",MIN(FIND({1,2,3,4,5,6,7,8,9},Spreadsheet!C199&amp;"123456789"))-1)&amp;IF(ISBLANK(Spreadsheet!C199),"",SUMPRODUCT(MID(0&amp;Spreadsheet!C199,LARGE(INDEX(ISNUMBER(--MID(Spreadsheet!C199,ROW($1:$225),1))*
 ROW($1:$225),0),ROW($1:$225))+1,1)*10^ROW($1:$225)/10))</f>
        <v/>
      </c>
      <c r="Y199" s="5" t="b">
        <f>IF(NOT(ISBLANK(Spreadsheet!C199)),IF(AND(ISNUMBER(VALUE(Spreadsheet!C199)), LEN(Spreadsheet!C199)=9),TRUE,FALSE),TRUE)</f>
        <v>1</v>
      </c>
      <c r="Z199" s="155" t="str">
        <f>REPT("0",MIN(FIND({1,2,3,4,5,6,7,8,9},Spreadsheet!D199&amp;"123456789"))-1)&amp;IF(ISBLANK(Spreadsheet!D199),"",SUMPRODUCT(MID(0&amp;Spreadsheet!D199,LARGE(INDEX(ISNUMBER(--MID(Spreadsheet!D199,ROW($1:$225),1))*
 ROW($1:$225),0),ROW($1:$225))+1,1)*10^ROW($1:$225)/10))</f>
        <v/>
      </c>
      <c r="AA199" s="5" t="b">
        <f>IF(AND(NOT(ISBLANK(Spreadsheet!D199)),NOT(ISBLANK(Spreadsheet!C199))),IF(AND(ISNUMBER(VALUE(Spreadsheet!D199)), LEN(Spreadsheet!D199)=9),TRUE,FALSE),IF(AND(NOT(ISBLANK(Spreadsheet!D199)),ISBLANK(Spreadsheet!C199)),FALSE,TRUE))</f>
        <v>1</v>
      </c>
      <c r="AB199" s="5" t="b">
        <f>OR(ISBLANK(Spreadsheet!Y199),IF(NOT(ISBLANK(Spreadsheet!Y199)),LEN(Spreadsheet!Y199)=10,ISNUMBER(VALUE(Spreadsheet!Y199))))</f>
        <v>1</v>
      </c>
      <c r="AC199" s="5" t="b">
        <f>OR(ISBLANK(Spreadsheet!AI199), AND(NOT(ISBLANK(Spreadsheet!AJ199)), NOT(ISNUMBER(SEARCH("Waive",Spreadsheet!AJ199)))))</f>
        <v>1</v>
      </c>
      <c r="AD199" s="5" t="b">
        <f>OR(ISBLANK(Spreadsheet!AK199), AND(NOT(ISBLANK(Spreadsheet!AL199)), NOT(ISNUMBER(SEARCH("Waive",Spreadsheet!AL199)))))</f>
        <v>1</v>
      </c>
      <c r="AE199" s="5" t="b">
        <f>OR(ISBLANK(Spreadsheet!AM199), AND(NOT(ISBLANK(Spreadsheet!AN199)), NOT(ISNUMBER(SEARCH("Waive", Spreadsheet!AN199)))))</f>
        <v>1</v>
      </c>
      <c r="AF199" s="5" t="b">
        <f>OR(ISBLANK(Spreadsheet!C199), NOT(ISBLANK(Spreadsheet!D199)),NOT(ISBLANK(Spreadsheet!L199)))</f>
        <v>1</v>
      </c>
      <c r="AG199" s="5" t="b">
        <f>IF(AND(NOT(ISBLANK(Spreadsheet!C199)), NOT(ISBLANK(Spreadsheet!D199)),Spreadsheet!C199&lt;&gt;Spreadsheet!D199),IF(ISERROR(VLOOKUP(Spreadsheet!C199, Spreadsheet!$C$6:'Spreadsheet'!$C198,1,FALSE)), FALSE, TRUE),TRUE)</f>
        <v>1</v>
      </c>
      <c r="AH199" s="5" t="b">
        <f>Spreadsheet!$B$2=Spreadsheet!AD199</f>
        <v>1</v>
      </c>
      <c r="AI199" s="5" t="b">
        <f>IF(ISBLANK(Spreadsheet!G199),TRUE,IF(OR(LEN(Spreadsheet!G199)&gt;1,ISNUMBER(VALUE(Spreadsheet!G199))),FALSE,TRUE))</f>
        <v>1</v>
      </c>
      <c r="AJ199" s="5" t="b">
        <f>OR(ISBLANK(Spreadsheet!C199), NOT(ISBLANK(Spreadsheet!B199)), NOT(ISBLANK(Spreadsheet!D199)))</f>
        <v>1</v>
      </c>
      <c r="AK199" s="5" t="b">
        <f t="array" ref="AK199">IF(OR(AND(ISBLANK(Spreadsheet!E199),ISBLANK(Spreadsheet!D199),NOT(ISBLANK(Spreadsheet!C199))),AND(ISBLANK(Spreadsheet!E199),ISBLANK(Spreadsheet!D199),ISBLANK(Spreadsheet!C199))),TRUE,ISNUMBER(MATCH(TRUE,EXACT(Spreadsheet!E199,Relationships),0)))</f>
        <v>1</v>
      </c>
      <c r="AL199" s="5" t="b">
        <f>IF(NOT(ISBLANK(Spreadsheet!C199)),IF(OR(ISBLANK(Spreadsheet!F199),LEN(Spreadsheet!F199)&gt;40),FALSE,TRUE),TRUE)</f>
        <v>1</v>
      </c>
      <c r="AM199" s="5" t="b">
        <f>IF(NOT(ISBLANK(Spreadsheet!C199)),IF(OR(ISBLANK(Spreadsheet!H199),LEN(Spreadsheet!H199)&gt;40),FALSE,TRUE),TRUE)</f>
        <v>1</v>
      </c>
      <c r="AN199" s="5" t="b">
        <f t="array" ref="AN199">IF(ISBLANK(Spreadsheet!I199),TRUE,ISNUMBER(MATCH(TRUE,EXACT(Spreadsheet!I199,GenderValues),0)))</f>
        <v>1</v>
      </c>
      <c r="AO199" s="5" t="b">
        <f ca="1">IF(ISERROR(DATEVALUE(TEXT(Spreadsheet!J199,"mm/dd/yyyy")) &gt; TODAY()),IF(AND(ISBLANK(Spreadsheet!J199),ISBLANK(Spreadsheet!C199)),TRUE,FALSE),IF(DATEVALUE(TEXT(Spreadsheet!J199,"mm/dd/yyyy")) &gt; TODAY(),FALSE,TRUE))</f>
        <v>1</v>
      </c>
      <c r="AP199" s="5" t="b">
        <f>OR(ISBLANK(Spreadsheet!K199),LEN(Spreadsheet!K199)&lt;=100)</f>
        <v>1</v>
      </c>
      <c r="AQ199" s="5" t="b">
        <f t="array" ref="AQ199">IF(OR(AND(ISBLANK(Spreadsheet!L199),ISBLANK(Spreadsheet!C199)),AND(NOT(ISBLANK(Spreadsheet!C199)),NOT(ISBLANK(Spreadsheet!D199)))),TRUE,ISNUMBER(MATCH(TRUE,EXACT(Spreadsheet!L199,MaritalStatus),0)))</f>
        <v>1</v>
      </c>
      <c r="AR199" s="5" t="b">
        <f ca="1">IF(ISERROR(DATEVALUE(TEXT(Spreadsheet!M199,"mm/dd/yyyy")) &gt; TODAY()),IF(ISBLANK(Spreadsheet!M199),TRUE,FALSE),IF(DATEVALUE(TEXT(Spreadsheet!M199,"mm/dd/yyyy")) &gt; TODAY(),FALSE,TRUE))</f>
        <v>1</v>
      </c>
      <c r="AS199" s="5" t="b">
        <f>OR(ISBLANK(Spreadsheet!N199),LEN(Spreadsheet!N199)&lt;=100)</f>
        <v>1</v>
      </c>
      <c r="AT199" s="5" t="b">
        <f>OR(ISBLANK(Spreadsheet!O199),UPPER(Spreadsheet!O199)="YES")</f>
        <v>1</v>
      </c>
      <c r="AU199" s="5" t="b">
        <f>OR(ISBLANK(Spreadsheet!P199),UPPER(Spreadsheet!P199)="YES")</f>
        <v>1</v>
      </c>
      <c r="AV199" s="5" t="b">
        <f t="array" ref="AV199">IF(ISBLANK(Spreadsheet!Q199),TRUE,ISNUMBER(MATCH(TRUE,EXACT(Spreadsheet!Q199,OnGroupsPriorIns),0)))</f>
        <v>1</v>
      </c>
      <c r="AW199" s="5" t="b">
        <f>OR(ISBLANK(Spreadsheet!R199),UPPER(Spreadsheet!R199)="YES")</f>
        <v>1</v>
      </c>
      <c r="AX199" s="5" t="b">
        <f>OR(ISBLANK(Spreadsheet!S199),UPPER(Spreadsheet!S199)="YES")</f>
        <v>1</v>
      </c>
      <c r="AY199" s="5" t="b">
        <f>OR(AND(ISBLANK(Spreadsheet!C199),LEN(Spreadsheet!T199)=0),AND(NOT(ISBLANK(Spreadsheet!C199)),LEN(Spreadsheet!T199)&gt;0,LEN(Spreadsheet!T199)&lt;=50))</f>
        <v>1</v>
      </c>
      <c r="AZ199" s="5" t="b">
        <f>OR(LEN(Spreadsheet!U199)=0,AND(LEN(Spreadsheet!U199)&gt;0,LEN(Spreadsheet!U199)&lt;=50))</f>
        <v>1</v>
      </c>
      <c r="BA199" s="5" t="b">
        <f>OR(AND(ISBLANK(Spreadsheet!C199),LEN(Spreadsheet!V199)=0),AND(NOT(ISBLANK(Spreadsheet!C199)),LEN(Spreadsheet!V199)&gt;0,LEN(Spreadsheet!V199)&lt;=50))</f>
        <v>1</v>
      </c>
      <c r="BB199" s="5" t="b">
        <f t="array" ref="BB199">IF(AND(ISBLANK(Spreadsheet!C199),LEN(Spreadsheet!W199)=0),TRUE,ISNUMBER(MATCH(TRUE,EXACT(Spreadsheet!W199,States),0)))</f>
        <v>1</v>
      </c>
      <c r="BC199" s="5" t="b">
        <f>OR(AND(ISBLANK(Spreadsheet!C199),LEN(Spreadsheet!X199)=0),AND(NOT(ISBLANK(Spreadsheet!C199)),LEN(Spreadsheet!X199)&gt;0,LEN(Spreadsheet!X199)=5,ISNUMBER(VALUE(Spreadsheet!X199))))</f>
        <v>1</v>
      </c>
      <c r="BD199" s="5" t="b">
        <f>OR(ISBLANK(Spreadsheet!Z199),LEN(Spreadsheet!Z199)&lt;=50)</f>
        <v>1</v>
      </c>
      <c r="BE199" s="5" t="b">
        <f>ISBLANK(Spreadsheet!AA199)</f>
        <v>1</v>
      </c>
      <c r="BF199" s="5" t="b">
        <f>ISBLANK(Spreadsheet!AB199)</f>
        <v>1</v>
      </c>
      <c r="BG199" s="5" t="b">
        <f>IF(ISERROR(DATEVALUE(TEXT(Spreadsheet!AC199,"mm/dd/yyyy")) &gt; DATEVALUE(TEXT(Spreadsheet!J199,"mm/dd/yyyy"))),IF(OR(AND(ISBLANK(Spreadsheet!AC199),ISBLANK(Spreadsheet!C199)),AND(NOT(ISBLANK(Spreadsheet!C199)),ISBLANK(Spreadsheet!AC199),NOT(ISBLANK(Spreadsheet!D199)))),TRUE,FALSE),IF(DATEVALUE(TEXT(Spreadsheet!AC199,"mm/dd/yyyy")) &gt; DATEVALUE(TEXT(Spreadsheet!J199,"mm/dd/yyyy")),TRUE,FALSE))</f>
        <v>1</v>
      </c>
      <c r="BH199" s="5" t="b">
        <f>OR(AND(ISBLANK(Spreadsheet!C199),ISBLANK(Spreadsheet!AE199)),AND(NOT(ISBLANK(Spreadsheet!C199)),NOT(ISBLANK(Spreadsheet!D199)),ISBLANK(Spreadsheet!AE199)),AND(NOT(ISBLANK(Spreadsheet!C199)),ISBLANK(Spreadsheet!D199),NOT(ISBLANK(Spreadsheet!AE199)),LEN(Spreadsheet!AE199)&lt;=100))</f>
        <v>1</v>
      </c>
      <c r="BI199" s="5" t="b">
        <f t="array" ref="BI199">IF(ISBLANK(Spreadsheet!AF199),TRUE,ISNUMBER(MATCH(TRUE,EXACT(Spreadsheet!AF199,CobraShortReasons),0)))</f>
        <v>1</v>
      </c>
      <c r="BJ199" s="5" t="b">
        <f ca="1">IF(ISERROR(DATEVALUE(TEXT(Spreadsheet!AG199,"mm/dd/yyyy")) &gt; TODAY()),IF(ISBLANK(Spreadsheet!AG199),TRUE,FALSE),IF(DATEVALUE(TEXT(Spreadsheet!AG199,"mm/dd/yyyy")) &gt; TODAY(),FALSE,TRUE))</f>
        <v>1</v>
      </c>
      <c r="BK199" s="5" t="b">
        <f>OR(ISBLANK(Spreadsheet!AH199),LEN(Spreadsheet!AH199)&lt;=25)</f>
        <v>1</v>
      </c>
      <c r="BL199" s="5" t="b">
        <f t="array" aca="1" ref="BL199" ca="1">IF(ISBLANK(Spreadsheet!AI199),TRUE,ISNUMBER(MATCH(TRUE,EXACT(Spreadsheet!AI199,INDIRECT(Spreadsheet!$D$2)),0)))</f>
        <v>1</v>
      </c>
      <c r="BM199" s="5" t="b">
        <f t="array" aca="1" ref="BM199" ca="1">IF(ISBLANK(Spreadsheet!AJ199),TRUE,ISNUMBER(MATCH(TRUE,EXACT(Spreadsheet!AJ199,INDIRECT(Spreadsheet!BJ199)),0)))</f>
        <v>1</v>
      </c>
      <c r="BN199" s="5" t="b">
        <f t="array" ref="BN199">IF(ISBLANK(Spreadsheet!AK199),TRUE,ISNUMBER(MATCH(TRUE,EXACT(Spreadsheet!AK199,DentalPlans),0)))</f>
        <v>1</v>
      </c>
      <c r="BO199" s="5" t="b">
        <f t="array" aca="1" ref="BO199" ca="1">IF(ISBLANK(Spreadsheet!AL199),TRUE,ISNUMBER(MATCH(TRUE,EXACT(Spreadsheet!AL199,INDIRECT(Spreadsheet!BK199)),0)))</f>
        <v>1</v>
      </c>
      <c r="BP199" s="5" t="b">
        <f t="array" ref="BP199">IF(ISBLANK(Spreadsheet!AM199),TRUE,ISNUMBER(MATCH(TRUE,EXACT(Spreadsheet!AM199,VisionPlans),0)))</f>
        <v>1</v>
      </c>
      <c r="BQ199" s="5" t="b">
        <f t="array" aca="1" ref="BQ199" ca="1">IF(ISBLANK(Spreadsheet!AN199),TRUE,ISNUMBER(MATCH(TRUE,EXACT(Spreadsheet!AN199,INDIRECT(Spreadsheet!BL199)),0)))</f>
        <v>1</v>
      </c>
      <c r="BR199" s="5" t="b">
        <f t="array" ref="BR199">IF(ISBLANK(Spreadsheet!AO199),TRUE,ISNUMBER(MATCH(TRUE,EXACT(Spreadsheet!AO199,LifeBenefitClasses),0)))</f>
        <v>1</v>
      </c>
      <c r="BS199" s="5" t="b">
        <f>IF(OR(ISBLANK(Spreadsheet!AO199), Spreadsheet!AO199="Waive"),IF(ISBLANK(Spreadsheet!AP199),TRUE,FALSE),IF(OR(AND(NOT(ISBLANK(Spreadsheet!AO199)),ISBLANK(Spreadsheet!AP199)),NOT(ISNUMBER(VALUE(Spreadsheet!AP199)))),FALSE,IF(OR(AND(Spreadsheet!AP199&lt;6,MOD(Spreadsheet!AP199*10,5)=0), MOD(Spreadsheet!AP199,5000)=0),TRUE,FALSE)))</f>
        <v>1</v>
      </c>
      <c r="BT199" s="5" t="b">
        <f t="array" ref="BT199">IF(ISBLANK(Spreadsheet!AQ199),TRUE,ISNUMBER(MATCH(TRUE,EXACT(Spreadsheet!AQ199,EnrollWaive),0)))</f>
        <v>1</v>
      </c>
      <c r="BU199" s="5" t="b">
        <f t="array" ref="BU199">IF(ISBLANK(Spreadsheet!AR199),TRUE,ISNUMBER(MATCH(TRUE,EXACT(Spreadsheet!AR199,LifeBenefitClasses),0)))</f>
        <v>1</v>
      </c>
      <c r="BV199" s="5" t="b">
        <f>IF(OR(ISBLANK(Spreadsheet!AR199), Spreadsheet!AR199="Waive"),IF(ISBLANK(Spreadsheet!AS199),TRUE,FALSE),IF(OR(AND(NOT(ISBLANK(Spreadsheet!AR199)),ISBLANK(Spreadsheet!AS199)),NOT(ISNUMBER(VALUE(Spreadsheet!AS199)))),FALSE,IF(OR(AND(Spreadsheet!AS199&lt;6,MOD(Spreadsheet!AS199*10,5)=0), MOD(Spreadsheet!AS199,10000)=0),TRUE,FALSE)))</f>
        <v>1</v>
      </c>
      <c r="BW199" s="5" t="b">
        <f t="array" ref="BW199">IF(ISBLANK(Spreadsheet!AT199),TRUE,ISNUMBER(MATCH(TRUE,EXACT(Spreadsheet!AT199,LifeBenefitClasses),0)))</f>
        <v>1</v>
      </c>
      <c r="BX199" s="5" t="b">
        <f>IF(OR(ISBLANK(Spreadsheet!AT199), Spreadsheet!AT199="Waive"),IF(ISBLANK(Spreadsheet!AU199),TRUE,FALSE),IF(OR(AND(NOT(ISBLANK(Spreadsheet!AT199)),ISBLANK(Spreadsheet!AU199)),NOT(ISNUMBER(VALUE(Spreadsheet!AU199)))),FALSE,IF(AND(NOT(OR(ISBLANK(Spreadsheet!AT199),Spreadsheet!AT199="Waive")),NOT(OR(ISBLANK(Spreadsheet!AR199),Spreadsheet!AR199="Waive")),MOD(Spreadsheet!AU199,5000)=0, Spreadsheet!AU199&lt;=(Spreadsheet!AS199*0.5)),TRUE,FALSE)))</f>
        <v>1</v>
      </c>
      <c r="BY199" s="5" t="b">
        <f t="array" ref="BY199">IF(ISBLANK(Spreadsheet!AV199),TRUE,ISNUMBER(MATCH(TRUE,EXACT(Spreadsheet!AV199,EnrollWaive),0)))</f>
        <v>1</v>
      </c>
      <c r="BZ199" s="5" t="b">
        <f t="array" ref="BZ199">IF(ISBLANK(Spreadsheet!AW199),TRUE,ISNUMBER(MATCH(TRUE,EXACT(Spreadsheet!AW199,LifeBenefitClasses),0)))</f>
        <v>1</v>
      </c>
      <c r="CA199" s="5" t="b">
        <f t="array" ref="CA199">IF(ISBLANK(Spreadsheet!AX199),TRUE,ISNUMBER(MATCH(TRUE,EXACT(Spreadsheet!AX199,LifeBenefitClasses),0)))</f>
        <v>1</v>
      </c>
      <c r="CB199" s="5" t="b">
        <f t="array" ref="CB199">IF(ISBLANK(Spreadsheet!AY199),TRUE,ISNUMBER(MATCH(TRUE,EXACT(Spreadsheet!AY199,LifeBenefitClasses),0)))</f>
        <v>1</v>
      </c>
      <c r="CC199" s="5" t="b">
        <f t="array" ref="CC199">IF(ISBLANK(Spreadsheet!AZ199),TRUE,ISNUMBER(MATCH(TRUE,EXACT(Spreadsheet!AZ199,LifeBenefitClasses),0)))</f>
        <v>1</v>
      </c>
      <c r="CD199" s="5" t="b">
        <f t="array" ref="CD199">IF(ISBLANK(Spreadsheet!BA199),TRUE,ISNUMBER(MATCH(TRUE,EXACT(Spreadsheet!BA199,LifeBenefitClasses),0)))</f>
        <v>1</v>
      </c>
      <c r="CE199" s="5" t="b">
        <f>IF(OR(ISBLANK(Spreadsheet!BA199), Spreadsheet!BA199="Waive"),IF(ISBLANK(Spreadsheet!BB199),TRUE,FALSE),IF(OR(AND(NOT(ISBLANK(Spreadsheet!BA199)),ISBLANK(Spreadsheet!BB199)),NOT(ISNUMBER(VALUE(Spreadsheet!BB199))),ISBLANK(Spreadsheet!BC199),NOT(ISNUMBER(VALUE(Spreadsheet!BC199)))),FALSE,IF(AND(Spreadsheet!BB199&gt;=50000,Spreadsheet!BB199&lt;=250000,MOD(Spreadsheet!BB199,10000)=0,Spreadsheet!BB199&lt;=(10*Spreadsheet!BC199)),TRUE,FALSE)))</f>
        <v>1</v>
      </c>
      <c r="CF199" s="5" t="b">
        <f>IF(NOT(ISBLANK(Spreadsheet!BC199)),AND(ISNUMBER(VALUE(Spreadsheet!BC199)),Spreadsheet!BC199&gt;0),AND(OR(ISBLANK(Spreadsheet!AO199),Spreadsheet!AO199="Waive",AND(NOT(OR(ISBLANK(Spreadsheet!AO199),Spreadsheet!AO199="Waive")),Spreadsheet!AP199&gt;=6)),OR(ISBLANK(Spreadsheet!AR199),AND(NOT(OR(ISBLANK(Spreadsheet!AR199),Spreadsheet!AR199="Waive")),Spreadsheet!AS199&gt;=6)),OR(ISBLANK(Spreadsheet!AW199)),OR(ISBLANK(Spreadsheet!AX199)),OR(ISBLANK(Spreadsheet!AY199)),OR(ISBLANK(Spreadsheet!AZ199)),OR(ISBLANK(Spreadsheet!BA199),Spreadsheet!BA199="Waive")))</f>
        <v>1</v>
      </c>
      <c r="CG199" s="5" t="b">
        <f t="shared" ca="1" si="13"/>
        <v>1</v>
      </c>
    </row>
    <row r="200" spans="8:85" x14ac:dyDescent="0.3">
      <c r="H200" s="5">
        <f t="shared" ref="H200:H263" ca="1" si="14">IF(AND(T200,U200,V200,W200,Y200,AA200,AB200,AC200,AD200,AE200,AF200,AG200,AH200,AI200,AJ200,AK200,AL200,AM200,AN200,AO200,AP200,AQ200,AR200,AS200,AT200,AU200,AV200,AW200,AX200,AY200,AZ200,BA200,BB200,BC200,BD200,BE200,BF200,BG200,BH200,BI200,BJ200,BK200,BL200,BM200,BN200,BO200,BP200,BQ200,BR200,BS200,BT200,BU200,BV200,BW200,BX200,BY200,BZ200,CA200,CB200,CC200,CD200,CE200,CF200),2,0)</f>
        <v>2</v>
      </c>
      <c r="I200" s="5" t="str">
        <f t="shared" ref="I200:I263" ca="1" si="15">IF(Y200,"",Y$1&amp;" ")&amp;IF(AA200,"",AA$1&amp;" ")&amp;IF(T200,"",T$1&amp;" ")&amp;IF(U200,"",U$1&amp;" ")&amp;IF(V200,"",V$1&amp;" ")&amp;IF(W200,"",W$1&amp;" ")&amp;IF(AA200,"",AA$1&amp;" ")&amp;IF(AB200,"",AB$1&amp;" ")&amp;IF(AC200,"",AC$1&amp;" ")&amp;IF(AD200,"",AD$1&amp;" ")&amp;IF(AE200,"",AE$1&amp;" ")&amp;IF(AF200,"",AF$1&amp;" ")&amp;IF(AG200,"",AG$1&amp;" ")&amp;IF(AH200,"",AH$1&amp;" ")&amp;IF(AI200,"",AI$1&amp;" ")&amp;IF(AJ200,"",AJ$1&amp;" ")&amp;IF(AK200,"",AK$1&amp;" ")&amp;IF(AL200,"",AL$1&amp;" ")&amp;IF(AM200,"",AM$1&amp;" ")&amp;IF(AN200,"",AN$1&amp;" ")&amp;IF(AO200,"",AO$1&amp;" ")&amp;IF(AP200,"",AP$1&amp;" ")&amp;IF(AQ200,"",AQ$1&amp;" ")&amp;IF(AR200,"",AR$1&amp;" ")&amp;IF(AS200,"",AS$1&amp;" ")&amp;IF(AT200,"",AT$1&amp;" ")&amp;IF(AU200,"",AU$1&amp;" ")&amp;IF(AV200,"",AV$1&amp;" ")&amp;IF(AW200,"",AW$1&amp;" ")&amp;IF(AX200,"",AX$1&amp;" ")&amp;IF(AY200,"",AY$1&amp;" ")&amp;IF(AZ200,"",AZ$1&amp;" ")&amp;IF(BA200,"",BA$1&amp;" ")&amp;IF(BB200,"",BB$1&amp;" ")&amp;IF(BC200,"",BC$1&amp;" ")&amp;IF(BD200,"",BD$1&amp;" ")&amp;IF(BE200,"",BE$1&amp;" ")&amp;IF(BF200,"",BF$1&amp;" ")&amp;IF(BG200,"",BG$1&amp;" ")&amp;IF(BH200,"",BH$1&amp;" ")&amp;IF(BI200,"",BI$1&amp;" ")&amp;IF(BJ200,"",BJ$1&amp;" ")&amp;IF(BK200,"",BK$1&amp;" ")&amp;IF(BL200,"",BL$1&amp;" ")&amp;IF(BM200,"",BM$1&amp;" ")&amp;IF(BN200,"",BN$1&amp;" ")&amp;IF(BO200,"",BO$1&amp;" ")&amp;IF(BP200,"",BP$1&amp;" ")&amp;IF(BQ200,"",BQ$1&amp;" ")&amp;IF(BR200,"",BR$1&amp;" ")&amp;IF(BS200,"",BS$1&amp;" ")&amp;IF(BT200,"",BT$1&amp;" ")&amp;IF(BU200,"",BU$1&amp;" ")&amp;IF(BV200,"",BV$1&amp;" ")&amp;IF(BW200,"",BW$1&amp;" ")&amp;IF(BX200,"",BX$1&amp;" ")&amp;IF(BY200,"",BY$1&amp;" ")&amp;IF(BZ200,"",BZ$1&amp;" ")&amp;IF(CA200,"",CA$1&amp;" ")&amp;IF(CB200,"",CB$1&amp;" ")&amp;IF(CC200,"",CC$1&amp;" ")&amp;IF(CD200,"",CD$1&amp;" ")&amp;IF(CE200,"",CE$1&amp;" ")&amp;IF(CF200,"",CF$1&amp;" ")</f>
        <v/>
      </c>
      <c r="J200" s="5" t="str">
        <f>IF(AND(NOT(ISBLANK(Spreadsheet!C200)),ISBLANK(Spreadsheet!D200)),Spreadsheet!F200&amp;" "&amp;Spreadsheet!H200,"")</f>
        <v/>
      </c>
      <c r="K200" s="5">
        <f>IF(AND(NOT(ISBLANK(Spreadsheet!C200)),ISBLANK(Spreadsheet!D200)),COUNTIFS(Spreadsheet!E201:E$786,"=Child",Spreadsheet!C201:C$786, "="&amp;Spreadsheet!C200) + COUNTIFS(Spreadsheet!E201:E$786,"=Step-child",Spreadsheet!C201:C$786, "="&amp;Spreadsheet!C200),0)</f>
        <v>0</v>
      </c>
      <c r="L200" s="5">
        <f>IF(NOT(ISBLANK(J200)),COUNTIFS(Spreadsheet!E201:E$786,"=Wife",Spreadsheet!C201:C$786, "="&amp;Spreadsheet!C200) + COUNTIFS(Spreadsheet!E201:E$786,"=Husband",Spreadsheet!C201:C$786, "="&amp;Spreadsheet!C200),0)</f>
        <v>0</v>
      </c>
      <c r="M200" s="5">
        <f>IF(NOT(ISBLANK(Spreadsheet!AJ200)),VLOOKUP(Spreadsheet!AJ200,'Drop Downs'!$P$2:$R$16,3,FALSE),0)</f>
        <v>0</v>
      </c>
      <c r="N200" s="5">
        <f>IF(NOT(ISBLANK(Spreadsheet!AJ200)), VLOOKUP(Spreadsheet!AJ200,'Drop Downs'!$P$2:$R$16,2,FALSE),0)</f>
        <v>0</v>
      </c>
      <c r="O200" s="5">
        <f>IF(NOT(ISBLANK(Spreadsheet!AL200)),VLOOKUP(Spreadsheet!AL200,'Drop Downs'!$P$2:$R$16,3,FALSE), 0)</f>
        <v>0</v>
      </c>
      <c r="P200" s="5">
        <f>IF(NOT(ISBLANK(Spreadsheet!AL200)),VLOOKUP(Spreadsheet!AL200,'Drop Downs'!$P$2:$R$16,2,FALSE),0)</f>
        <v>0</v>
      </c>
      <c r="Q200" s="5">
        <f>IF(NOT(ISBLANK(Spreadsheet!AN200)),VLOOKUP(Spreadsheet!AN200,'Drop Downs'!$P$2:$R$16,3,FALSE),0)</f>
        <v>0</v>
      </c>
      <c r="R200" s="5">
        <f>IF(NOT(ISBLANK(Spreadsheet!AN200)),VLOOKUP(Spreadsheet!AN200,'Drop Downs'!$P$2:$R$16,2,FALSE),0)</f>
        <v>0</v>
      </c>
      <c r="S200" s="5" t="str">
        <f>IF(OR(M200&gt;K200,N200&gt;L200,O200&gt;K200, Q200&gt;K200,N200&gt;L200, P200&gt;L200, R200&gt;L200),"Member currently has a coverage election over what he/she needs.  Please add more dependents or adjust the coverage election.","")&amp;(IF(AND(NOT(ISBLANK(Spreadsheet!C200)),NOT(ISBLANK(Spreadsheet!D200)),ISBLANK(Spreadsheet!E200)),"Dependent lacks a relationship to member.Please select one from the drop-down.",""))</f>
        <v/>
      </c>
      <c r="T200" s="5" t="b">
        <f t="shared" ref="T200:T263" si="16">AND(M200&lt;=K200,O200&lt;=K200,Q200&lt;=K200,N200&lt;=L200,P200&lt;=L200,R200&lt;=L200)</f>
        <v>1</v>
      </c>
      <c r="U200" s="5" t="b">
        <f>OR(ISBLANK(Spreadsheet!C200),IF(NOT(ISBLANK(Spreadsheet!D200)),NOT(ISBLANK(Spreadsheet!E200)),TRUE))</f>
        <v>1</v>
      </c>
      <c r="V200" s="5" t="b">
        <f>OR(ISBLANK(Spreadsheet!C200), NOT(ISBLANK(Spreadsheet!I200)))</f>
        <v>1</v>
      </c>
      <c r="W200" s="5" t="b">
        <f>OR(ISBLANK(Spreadsheet!D200),NOT(ISBLANK(Spreadsheet!C200)))</f>
        <v>1</v>
      </c>
      <c r="X200" s="155" t="str">
        <f>REPT("0",MIN(FIND({1,2,3,4,5,6,7,8,9},Spreadsheet!C200&amp;"123456789"))-1)&amp;IF(ISBLANK(Spreadsheet!C200),"",SUMPRODUCT(MID(0&amp;Spreadsheet!C200,LARGE(INDEX(ISNUMBER(--MID(Spreadsheet!C200,ROW($1:$225),1))*
 ROW($1:$225),0),ROW($1:$225))+1,1)*10^ROW($1:$225)/10))</f>
        <v/>
      </c>
      <c r="Y200" s="5" t="b">
        <f>IF(NOT(ISBLANK(Spreadsheet!C200)),IF(AND(ISNUMBER(VALUE(Spreadsheet!C200)), LEN(Spreadsheet!C200)=9),TRUE,FALSE),TRUE)</f>
        <v>1</v>
      </c>
      <c r="Z200" s="155" t="str">
        <f>REPT("0",MIN(FIND({1,2,3,4,5,6,7,8,9},Spreadsheet!D200&amp;"123456789"))-1)&amp;IF(ISBLANK(Spreadsheet!D200),"",SUMPRODUCT(MID(0&amp;Spreadsheet!D200,LARGE(INDEX(ISNUMBER(--MID(Spreadsheet!D200,ROW($1:$225),1))*
 ROW($1:$225),0),ROW($1:$225))+1,1)*10^ROW($1:$225)/10))</f>
        <v/>
      </c>
      <c r="AA200" s="5" t="b">
        <f>IF(AND(NOT(ISBLANK(Spreadsheet!D200)),NOT(ISBLANK(Spreadsheet!C200))),IF(AND(ISNUMBER(VALUE(Spreadsheet!D200)), LEN(Spreadsheet!D200)=9),TRUE,FALSE),IF(AND(NOT(ISBLANK(Spreadsheet!D200)),ISBLANK(Spreadsheet!C200)),FALSE,TRUE))</f>
        <v>1</v>
      </c>
      <c r="AB200" s="5" t="b">
        <f>OR(ISBLANK(Spreadsheet!Y200),IF(NOT(ISBLANK(Spreadsheet!Y200)),LEN(Spreadsheet!Y200)=10,ISNUMBER(VALUE(Spreadsheet!Y200))))</f>
        <v>1</v>
      </c>
      <c r="AC200" s="5" t="b">
        <f>OR(ISBLANK(Spreadsheet!AI200), AND(NOT(ISBLANK(Spreadsheet!AJ200)), NOT(ISNUMBER(SEARCH("Waive",Spreadsheet!AJ200)))))</f>
        <v>1</v>
      </c>
      <c r="AD200" s="5" t="b">
        <f>OR(ISBLANK(Spreadsheet!AK200), AND(NOT(ISBLANK(Spreadsheet!AL200)), NOT(ISNUMBER(SEARCH("Waive",Spreadsheet!AL200)))))</f>
        <v>1</v>
      </c>
      <c r="AE200" s="5" t="b">
        <f>OR(ISBLANK(Spreadsheet!AM200), AND(NOT(ISBLANK(Spreadsheet!AN200)), NOT(ISNUMBER(SEARCH("Waive", Spreadsheet!AN200)))))</f>
        <v>1</v>
      </c>
      <c r="AF200" s="5" t="b">
        <f>OR(ISBLANK(Spreadsheet!C200), NOT(ISBLANK(Spreadsheet!D200)),NOT(ISBLANK(Spreadsheet!L200)))</f>
        <v>1</v>
      </c>
      <c r="AG200" s="5" t="b">
        <f>IF(AND(NOT(ISBLANK(Spreadsheet!C200)), NOT(ISBLANK(Spreadsheet!D200)),Spreadsheet!C200&lt;&gt;Spreadsheet!D200),IF(ISERROR(VLOOKUP(Spreadsheet!C200, Spreadsheet!$C$6:'Spreadsheet'!$C199,1,FALSE)), FALSE, TRUE),TRUE)</f>
        <v>1</v>
      </c>
      <c r="AH200" s="5" t="b">
        <f>Spreadsheet!$B$2=Spreadsheet!AD200</f>
        <v>1</v>
      </c>
      <c r="AI200" s="5" t="b">
        <f>IF(ISBLANK(Spreadsheet!G200),TRUE,IF(OR(LEN(Spreadsheet!G200)&gt;1,ISNUMBER(VALUE(Spreadsheet!G200))),FALSE,TRUE))</f>
        <v>1</v>
      </c>
      <c r="AJ200" s="5" t="b">
        <f>OR(ISBLANK(Spreadsheet!C200), NOT(ISBLANK(Spreadsheet!B200)), NOT(ISBLANK(Spreadsheet!D200)))</f>
        <v>1</v>
      </c>
      <c r="AK200" s="5" t="b">
        <f t="array" ref="AK200">IF(OR(AND(ISBLANK(Spreadsheet!E200),ISBLANK(Spreadsheet!D200),NOT(ISBLANK(Spreadsheet!C200))),AND(ISBLANK(Spreadsheet!E200),ISBLANK(Spreadsheet!D200),ISBLANK(Spreadsheet!C200))),TRUE,ISNUMBER(MATCH(TRUE,EXACT(Spreadsheet!E200,Relationships),0)))</f>
        <v>1</v>
      </c>
      <c r="AL200" s="5" t="b">
        <f>IF(NOT(ISBLANK(Spreadsheet!C200)),IF(OR(ISBLANK(Spreadsheet!F200),LEN(Spreadsheet!F200)&gt;40),FALSE,TRUE),TRUE)</f>
        <v>1</v>
      </c>
      <c r="AM200" s="5" t="b">
        <f>IF(NOT(ISBLANK(Spreadsheet!C200)),IF(OR(ISBLANK(Spreadsheet!H200),LEN(Spreadsheet!H200)&gt;40),FALSE,TRUE),TRUE)</f>
        <v>1</v>
      </c>
      <c r="AN200" s="5" t="b">
        <f t="array" ref="AN200">IF(ISBLANK(Spreadsheet!I200),TRUE,ISNUMBER(MATCH(TRUE,EXACT(Spreadsheet!I200,GenderValues),0)))</f>
        <v>1</v>
      </c>
      <c r="AO200" s="5" t="b">
        <f ca="1">IF(ISERROR(DATEVALUE(TEXT(Spreadsheet!J200,"mm/dd/yyyy")) &gt; TODAY()),IF(AND(ISBLANK(Spreadsheet!J200),ISBLANK(Spreadsheet!C200)),TRUE,FALSE),IF(DATEVALUE(TEXT(Spreadsheet!J200,"mm/dd/yyyy")) &gt; TODAY(),FALSE,TRUE))</f>
        <v>1</v>
      </c>
      <c r="AP200" s="5" t="b">
        <f>OR(ISBLANK(Spreadsheet!K200),LEN(Spreadsheet!K200)&lt;=100)</f>
        <v>1</v>
      </c>
      <c r="AQ200" s="5" t="b">
        <f t="array" ref="AQ200">IF(OR(AND(ISBLANK(Spreadsheet!L200),ISBLANK(Spreadsheet!C200)),AND(NOT(ISBLANK(Spreadsheet!C200)),NOT(ISBLANK(Spreadsheet!D200)))),TRUE,ISNUMBER(MATCH(TRUE,EXACT(Spreadsheet!L200,MaritalStatus),0)))</f>
        <v>1</v>
      </c>
      <c r="AR200" s="5" t="b">
        <f ca="1">IF(ISERROR(DATEVALUE(TEXT(Spreadsheet!M200,"mm/dd/yyyy")) &gt; TODAY()),IF(ISBLANK(Spreadsheet!M200),TRUE,FALSE),IF(DATEVALUE(TEXT(Spreadsheet!M200,"mm/dd/yyyy")) &gt; TODAY(),FALSE,TRUE))</f>
        <v>1</v>
      </c>
      <c r="AS200" s="5" t="b">
        <f>OR(ISBLANK(Spreadsheet!N200),LEN(Spreadsheet!N200)&lt;=100)</f>
        <v>1</v>
      </c>
      <c r="AT200" s="5" t="b">
        <f>OR(ISBLANK(Spreadsheet!O200),UPPER(Spreadsheet!O200)="YES")</f>
        <v>1</v>
      </c>
      <c r="AU200" s="5" t="b">
        <f>OR(ISBLANK(Spreadsheet!P200),UPPER(Spreadsheet!P200)="YES")</f>
        <v>1</v>
      </c>
      <c r="AV200" s="5" t="b">
        <f t="array" ref="AV200">IF(ISBLANK(Spreadsheet!Q200),TRUE,ISNUMBER(MATCH(TRUE,EXACT(Spreadsheet!Q200,OnGroupsPriorIns),0)))</f>
        <v>1</v>
      </c>
      <c r="AW200" s="5" t="b">
        <f>OR(ISBLANK(Spreadsheet!R200),UPPER(Spreadsheet!R200)="YES")</f>
        <v>1</v>
      </c>
      <c r="AX200" s="5" t="b">
        <f>OR(ISBLANK(Spreadsheet!S200),UPPER(Spreadsheet!S200)="YES")</f>
        <v>1</v>
      </c>
      <c r="AY200" s="5" t="b">
        <f>OR(AND(ISBLANK(Spreadsheet!C200),LEN(Spreadsheet!T200)=0),AND(NOT(ISBLANK(Spreadsheet!C200)),LEN(Spreadsheet!T200)&gt;0,LEN(Spreadsheet!T200)&lt;=50))</f>
        <v>1</v>
      </c>
      <c r="AZ200" s="5" t="b">
        <f>OR(LEN(Spreadsheet!U200)=0,AND(LEN(Spreadsheet!U200)&gt;0,LEN(Spreadsheet!U200)&lt;=50))</f>
        <v>1</v>
      </c>
      <c r="BA200" s="5" t="b">
        <f>OR(AND(ISBLANK(Spreadsheet!C200),LEN(Spreadsheet!V200)=0),AND(NOT(ISBLANK(Spreadsheet!C200)),LEN(Spreadsheet!V200)&gt;0,LEN(Spreadsheet!V200)&lt;=50))</f>
        <v>1</v>
      </c>
      <c r="BB200" s="5" t="b">
        <f t="array" ref="BB200">IF(AND(ISBLANK(Spreadsheet!C200),LEN(Spreadsheet!W200)=0),TRUE,ISNUMBER(MATCH(TRUE,EXACT(Spreadsheet!W200,States),0)))</f>
        <v>1</v>
      </c>
      <c r="BC200" s="5" t="b">
        <f>OR(AND(ISBLANK(Spreadsheet!C200),LEN(Spreadsheet!X200)=0),AND(NOT(ISBLANK(Spreadsheet!C200)),LEN(Spreadsheet!X200)&gt;0,LEN(Spreadsheet!X200)=5,ISNUMBER(VALUE(Spreadsheet!X200))))</f>
        <v>1</v>
      </c>
      <c r="BD200" s="5" t="b">
        <f>OR(ISBLANK(Spreadsheet!Z200),LEN(Spreadsheet!Z200)&lt;=50)</f>
        <v>1</v>
      </c>
      <c r="BE200" s="5" t="b">
        <f>ISBLANK(Spreadsheet!AA200)</f>
        <v>1</v>
      </c>
      <c r="BF200" s="5" t="b">
        <f>ISBLANK(Spreadsheet!AB200)</f>
        <v>1</v>
      </c>
      <c r="BG200" s="5" t="b">
        <f>IF(ISERROR(DATEVALUE(TEXT(Spreadsheet!AC200,"mm/dd/yyyy")) &gt; DATEVALUE(TEXT(Spreadsheet!J200,"mm/dd/yyyy"))),IF(OR(AND(ISBLANK(Spreadsheet!AC200),ISBLANK(Spreadsheet!C200)),AND(NOT(ISBLANK(Spreadsheet!C200)),ISBLANK(Spreadsheet!AC200),NOT(ISBLANK(Spreadsheet!D200)))),TRUE,FALSE),IF(DATEVALUE(TEXT(Spreadsheet!AC200,"mm/dd/yyyy")) &gt; DATEVALUE(TEXT(Spreadsheet!J200,"mm/dd/yyyy")),TRUE,FALSE))</f>
        <v>1</v>
      </c>
      <c r="BH200" s="5" t="b">
        <f>OR(AND(ISBLANK(Spreadsheet!C200),ISBLANK(Spreadsheet!AE200)),AND(NOT(ISBLANK(Spreadsheet!C200)),NOT(ISBLANK(Spreadsheet!D200)),ISBLANK(Spreadsheet!AE200)),AND(NOT(ISBLANK(Spreadsheet!C200)),ISBLANK(Spreadsheet!D200),NOT(ISBLANK(Spreadsheet!AE200)),LEN(Spreadsheet!AE200)&lt;=100))</f>
        <v>1</v>
      </c>
      <c r="BI200" s="5" t="b">
        <f t="array" ref="BI200">IF(ISBLANK(Spreadsheet!AF200),TRUE,ISNUMBER(MATCH(TRUE,EXACT(Spreadsheet!AF200,CobraShortReasons),0)))</f>
        <v>1</v>
      </c>
      <c r="BJ200" s="5" t="b">
        <f ca="1">IF(ISERROR(DATEVALUE(TEXT(Spreadsheet!AG200,"mm/dd/yyyy")) &gt; TODAY()),IF(ISBLANK(Spreadsheet!AG200),TRUE,FALSE),IF(DATEVALUE(TEXT(Spreadsheet!AG200,"mm/dd/yyyy")) &gt; TODAY(),FALSE,TRUE))</f>
        <v>1</v>
      </c>
      <c r="BK200" s="5" t="b">
        <f>OR(ISBLANK(Spreadsheet!AH200),LEN(Spreadsheet!AH200)&lt;=25)</f>
        <v>1</v>
      </c>
      <c r="BL200" s="5" t="b">
        <f t="array" aca="1" ref="BL200" ca="1">IF(ISBLANK(Spreadsheet!AI200),TRUE,ISNUMBER(MATCH(TRUE,EXACT(Spreadsheet!AI200,INDIRECT(Spreadsheet!$D$2)),0)))</f>
        <v>1</v>
      </c>
      <c r="BM200" s="5" t="b">
        <f t="array" aca="1" ref="BM200" ca="1">IF(ISBLANK(Spreadsheet!AJ200),TRUE,ISNUMBER(MATCH(TRUE,EXACT(Spreadsheet!AJ200,INDIRECT(Spreadsheet!BJ200)),0)))</f>
        <v>1</v>
      </c>
      <c r="BN200" s="5" t="b">
        <f t="array" ref="BN200">IF(ISBLANK(Spreadsheet!AK200),TRUE,ISNUMBER(MATCH(TRUE,EXACT(Spreadsheet!AK200,DentalPlans),0)))</f>
        <v>1</v>
      </c>
      <c r="BO200" s="5" t="b">
        <f t="array" aca="1" ref="BO200" ca="1">IF(ISBLANK(Spreadsheet!AL200),TRUE,ISNUMBER(MATCH(TRUE,EXACT(Spreadsheet!AL200,INDIRECT(Spreadsheet!BK200)),0)))</f>
        <v>1</v>
      </c>
      <c r="BP200" s="5" t="b">
        <f t="array" ref="BP200">IF(ISBLANK(Spreadsheet!AM200),TRUE,ISNUMBER(MATCH(TRUE,EXACT(Spreadsheet!AM200,VisionPlans),0)))</f>
        <v>1</v>
      </c>
      <c r="BQ200" s="5" t="b">
        <f t="array" aca="1" ref="BQ200" ca="1">IF(ISBLANK(Spreadsheet!AN200),TRUE,ISNUMBER(MATCH(TRUE,EXACT(Spreadsheet!AN200,INDIRECT(Spreadsheet!BL200)),0)))</f>
        <v>1</v>
      </c>
      <c r="BR200" s="5" t="b">
        <f t="array" ref="BR200">IF(ISBLANK(Spreadsheet!AO200),TRUE,ISNUMBER(MATCH(TRUE,EXACT(Spreadsheet!AO200,LifeBenefitClasses),0)))</f>
        <v>1</v>
      </c>
      <c r="BS200" s="5" t="b">
        <f>IF(OR(ISBLANK(Spreadsheet!AO200), Spreadsheet!AO200="Waive"),IF(ISBLANK(Spreadsheet!AP200),TRUE,FALSE),IF(OR(AND(NOT(ISBLANK(Spreadsheet!AO200)),ISBLANK(Spreadsheet!AP200)),NOT(ISNUMBER(VALUE(Spreadsheet!AP200)))),FALSE,IF(OR(AND(Spreadsheet!AP200&lt;6,MOD(Spreadsheet!AP200*10,5)=0), MOD(Spreadsheet!AP200,5000)=0),TRUE,FALSE)))</f>
        <v>1</v>
      </c>
      <c r="BT200" s="5" t="b">
        <f t="array" ref="BT200">IF(ISBLANK(Spreadsheet!AQ200),TRUE,ISNUMBER(MATCH(TRUE,EXACT(Spreadsheet!AQ200,EnrollWaive),0)))</f>
        <v>1</v>
      </c>
      <c r="BU200" s="5" t="b">
        <f t="array" ref="BU200">IF(ISBLANK(Spreadsheet!AR200),TRUE,ISNUMBER(MATCH(TRUE,EXACT(Spreadsheet!AR200,LifeBenefitClasses),0)))</f>
        <v>1</v>
      </c>
      <c r="BV200" s="5" t="b">
        <f>IF(OR(ISBLANK(Spreadsheet!AR200), Spreadsheet!AR200="Waive"),IF(ISBLANK(Spreadsheet!AS200),TRUE,FALSE),IF(OR(AND(NOT(ISBLANK(Spreadsheet!AR200)),ISBLANK(Spreadsheet!AS200)),NOT(ISNUMBER(VALUE(Spreadsheet!AS200)))),FALSE,IF(OR(AND(Spreadsheet!AS200&lt;6,MOD(Spreadsheet!AS200*10,5)=0), MOD(Spreadsheet!AS200,10000)=0),TRUE,FALSE)))</f>
        <v>1</v>
      </c>
      <c r="BW200" s="5" t="b">
        <f t="array" ref="BW200">IF(ISBLANK(Spreadsheet!AT200),TRUE,ISNUMBER(MATCH(TRUE,EXACT(Spreadsheet!AT200,LifeBenefitClasses),0)))</f>
        <v>1</v>
      </c>
      <c r="BX200" s="5" t="b">
        <f>IF(OR(ISBLANK(Spreadsheet!AT200), Spreadsheet!AT200="Waive"),IF(ISBLANK(Spreadsheet!AU200),TRUE,FALSE),IF(OR(AND(NOT(ISBLANK(Spreadsheet!AT200)),ISBLANK(Spreadsheet!AU200)),NOT(ISNUMBER(VALUE(Spreadsheet!AU200)))),FALSE,IF(AND(NOT(OR(ISBLANK(Spreadsheet!AT200),Spreadsheet!AT200="Waive")),NOT(OR(ISBLANK(Spreadsheet!AR200),Spreadsheet!AR200="Waive")),MOD(Spreadsheet!AU200,5000)=0, Spreadsheet!AU200&lt;=(Spreadsheet!AS200*0.5)),TRUE,FALSE)))</f>
        <v>1</v>
      </c>
      <c r="BY200" s="5" t="b">
        <f t="array" ref="BY200">IF(ISBLANK(Spreadsheet!AV200),TRUE,ISNUMBER(MATCH(TRUE,EXACT(Spreadsheet!AV200,EnrollWaive),0)))</f>
        <v>1</v>
      </c>
      <c r="BZ200" s="5" t="b">
        <f t="array" ref="BZ200">IF(ISBLANK(Spreadsheet!AW200),TRUE,ISNUMBER(MATCH(TRUE,EXACT(Spreadsheet!AW200,LifeBenefitClasses),0)))</f>
        <v>1</v>
      </c>
      <c r="CA200" s="5" t="b">
        <f t="array" ref="CA200">IF(ISBLANK(Spreadsheet!AX200),TRUE,ISNUMBER(MATCH(TRUE,EXACT(Spreadsheet!AX200,LifeBenefitClasses),0)))</f>
        <v>1</v>
      </c>
      <c r="CB200" s="5" t="b">
        <f t="array" ref="CB200">IF(ISBLANK(Spreadsheet!AY200),TRUE,ISNUMBER(MATCH(TRUE,EXACT(Spreadsheet!AY200,LifeBenefitClasses),0)))</f>
        <v>1</v>
      </c>
      <c r="CC200" s="5" t="b">
        <f t="array" ref="CC200">IF(ISBLANK(Spreadsheet!AZ200),TRUE,ISNUMBER(MATCH(TRUE,EXACT(Spreadsheet!AZ200,LifeBenefitClasses),0)))</f>
        <v>1</v>
      </c>
      <c r="CD200" s="5" t="b">
        <f t="array" ref="CD200">IF(ISBLANK(Spreadsheet!BA200),TRUE,ISNUMBER(MATCH(TRUE,EXACT(Spreadsheet!BA200,LifeBenefitClasses),0)))</f>
        <v>1</v>
      </c>
      <c r="CE200" s="5" t="b">
        <f>IF(OR(ISBLANK(Spreadsheet!BA200), Spreadsheet!BA200="Waive"),IF(ISBLANK(Spreadsheet!BB200),TRUE,FALSE),IF(OR(AND(NOT(ISBLANK(Spreadsheet!BA200)),ISBLANK(Spreadsheet!BB200)),NOT(ISNUMBER(VALUE(Spreadsheet!BB200))),ISBLANK(Spreadsheet!BC200),NOT(ISNUMBER(VALUE(Spreadsheet!BC200)))),FALSE,IF(AND(Spreadsheet!BB200&gt;=50000,Spreadsheet!BB200&lt;=250000,MOD(Spreadsheet!BB200,10000)=0,Spreadsheet!BB200&lt;=(10*Spreadsheet!BC200)),TRUE,FALSE)))</f>
        <v>1</v>
      </c>
      <c r="CF200" s="5" t="b">
        <f>IF(NOT(ISBLANK(Spreadsheet!BC200)),AND(ISNUMBER(VALUE(Spreadsheet!BC200)),Spreadsheet!BC200&gt;0),AND(OR(ISBLANK(Spreadsheet!AO200),Spreadsheet!AO200="Waive",AND(NOT(OR(ISBLANK(Spreadsheet!AO200),Spreadsheet!AO200="Waive")),Spreadsheet!AP200&gt;=6)),OR(ISBLANK(Spreadsheet!AR200),AND(NOT(OR(ISBLANK(Spreadsheet!AR200),Spreadsheet!AR200="Waive")),Spreadsheet!AS200&gt;=6)),OR(ISBLANK(Spreadsheet!AW200)),OR(ISBLANK(Spreadsheet!AX200)),OR(ISBLANK(Spreadsheet!AY200)),OR(ISBLANK(Spreadsheet!AZ200)),OR(ISBLANK(Spreadsheet!BA200),Spreadsheet!BA200="Waive")))</f>
        <v>1</v>
      </c>
      <c r="CG200" s="5" t="b">
        <f t="shared" ref="CG200:CG263" ca="1" si="17">NOT(ISERROR(H200))</f>
        <v>1</v>
      </c>
    </row>
    <row r="201" spans="8:85" x14ac:dyDescent="0.3">
      <c r="H201" s="5">
        <f t="shared" ca="1" si="14"/>
        <v>2</v>
      </c>
      <c r="I201" s="5" t="str">
        <f t="shared" ca="1" si="15"/>
        <v/>
      </c>
      <c r="J201" s="5" t="str">
        <f>IF(AND(NOT(ISBLANK(Spreadsheet!C201)),ISBLANK(Spreadsheet!D201)),Spreadsheet!F201&amp;" "&amp;Spreadsheet!H201,"")</f>
        <v/>
      </c>
      <c r="K201" s="5">
        <f>IF(AND(NOT(ISBLANK(Spreadsheet!C201)),ISBLANK(Spreadsheet!D201)),COUNTIFS(Spreadsheet!E202:E$786,"=Child",Spreadsheet!C202:C$786, "="&amp;Spreadsheet!C201) + COUNTIFS(Spreadsheet!E202:E$786,"=Step-child",Spreadsheet!C202:C$786, "="&amp;Spreadsheet!C201),0)</f>
        <v>0</v>
      </c>
      <c r="L201" s="5">
        <f>IF(NOT(ISBLANK(J201)),COUNTIFS(Spreadsheet!E202:E$786,"=Wife",Spreadsheet!C202:C$786, "="&amp;Spreadsheet!C201) + COUNTIFS(Spreadsheet!E202:E$786,"=Husband",Spreadsheet!C202:C$786, "="&amp;Spreadsheet!C201),0)</f>
        <v>0</v>
      </c>
      <c r="M201" s="5">
        <f>IF(NOT(ISBLANK(Spreadsheet!AJ201)),VLOOKUP(Spreadsheet!AJ201,'Drop Downs'!$P$2:$R$16,3,FALSE),0)</f>
        <v>0</v>
      </c>
      <c r="N201" s="5">
        <f>IF(NOT(ISBLANK(Spreadsheet!AJ201)), VLOOKUP(Spreadsheet!AJ201,'Drop Downs'!$P$2:$R$16,2,FALSE),0)</f>
        <v>0</v>
      </c>
      <c r="O201" s="5">
        <f>IF(NOT(ISBLANK(Spreadsheet!AL201)),VLOOKUP(Spreadsheet!AL201,'Drop Downs'!$P$2:$R$16,3,FALSE), 0)</f>
        <v>0</v>
      </c>
      <c r="P201" s="5">
        <f>IF(NOT(ISBLANK(Spreadsheet!AL201)),VLOOKUP(Spreadsheet!AL201,'Drop Downs'!$P$2:$R$16,2,FALSE),0)</f>
        <v>0</v>
      </c>
      <c r="Q201" s="5">
        <f>IF(NOT(ISBLANK(Spreadsheet!AN201)),VLOOKUP(Spreadsheet!AN201,'Drop Downs'!$P$2:$R$16,3,FALSE),0)</f>
        <v>0</v>
      </c>
      <c r="R201" s="5">
        <f>IF(NOT(ISBLANK(Spreadsheet!AN201)),VLOOKUP(Spreadsheet!AN201,'Drop Downs'!$P$2:$R$16,2,FALSE),0)</f>
        <v>0</v>
      </c>
      <c r="S201" s="5" t="str">
        <f>IF(OR(M201&gt;K201,N201&gt;L201,O201&gt;K201, Q201&gt;K201,N201&gt;L201, P201&gt;L201, R201&gt;L201),"Member currently has a coverage election over what he/she needs.  Please add more dependents or adjust the coverage election.","")&amp;(IF(AND(NOT(ISBLANK(Spreadsheet!C201)),NOT(ISBLANK(Spreadsheet!D201)),ISBLANK(Spreadsheet!E201)),"Dependent lacks a relationship to member.Please select one from the drop-down.",""))</f>
        <v/>
      </c>
      <c r="T201" s="5" t="b">
        <f t="shared" si="16"/>
        <v>1</v>
      </c>
      <c r="U201" s="5" t="b">
        <f>OR(ISBLANK(Spreadsheet!C201),IF(NOT(ISBLANK(Spreadsheet!D201)),NOT(ISBLANK(Spreadsheet!E201)),TRUE))</f>
        <v>1</v>
      </c>
      <c r="V201" s="5" t="b">
        <f>OR(ISBLANK(Spreadsheet!C201), NOT(ISBLANK(Spreadsheet!I201)))</f>
        <v>1</v>
      </c>
      <c r="W201" s="5" t="b">
        <f>OR(ISBLANK(Spreadsheet!D201),NOT(ISBLANK(Spreadsheet!C201)))</f>
        <v>1</v>
      </c>
      <c r="X201" s="155" t="str">
        <f>REPT("0",MIN(FIND({1,2,3,4,5,6,7,8,9},Spreadsheet!C201&amp;"123456789"))-1)&amp;IF(ISBLANK(Spreadsheet!C201),"",SUMPRODUCT(MID(0&amp;Spreadsheet!C201,LARGE(INDEX(ISNUMBER(--MID(Spreadsheet!C201,ROW($1:$225),1))*
 ROW($1:$225),0),ROW($1:$225))+1,1)*10^ROW($1:$225)/10))</f>
        <v/>
      </c>
      <c r="Y201" s="5" t="b">
        <f>IF(NOT(ISBLANK(Spreadsheet!C201)),IF(AND(ISNUMBER(VALUE(Spreadsheet!C201)), LEN(Spreadsheet!C201)=9),TRUE,FALSE),TRUE)</f>
        <v>1</v>
      </c>
      <c r="Z201" s="155" t="str">
        <f>REPT("0",MIN(FIND({1,2,3,4,5,6,7,8,9},Spreadsheet!D201&amp;"123456789"))-1)&amp;IF(ISBLANK(Spreadsheet!D201),"",SUMPRODUCT(MID(0&amp;Spreadsheet!D201,LARGE(INDEX(ISNUMBER(--MID(Spreadsheet!D201,ROW($1:$225),1))*
 ROW($1:$225),0),ROW($1:$225))+1,1)*10^ROW($1:$225)/10))</f>
        <v/>
      </c>
      <c r="AA201" s="5" t="b">
        <f>IF(AND(NOT(ISBLANK(Spreadsheet!D201)),NOT(ISBLANK(Spreadsheet!C201))),IF(AND(ISNUMBER(VALUE(Spreadsheet!D201)), LEN(Spreadsheet!D201)=9),TRUE,FALSE),IF(AND(NOT(ISBLANK(Spreadsheet!D201)),ISBLANK(Spreadsheet!C201)),FALSE,TRUE))</f>
        <v>1</v>
      </c>
      <c r="AB201" s="5" t="b">
        <f>OR(ISBLANK(Spreadsheet!Y201),IF(NOT(ISBLANK(Spreadsheet!Y201)),LEN(Spreadsheet!Y201)=10,ISNUMBER(VALUE(Spreadsheet!Y201))))</f>
        <v>1</v>
      </c>
      <c r="AC201" s="5" t="b">
        <f>OR(ISBLANK(Spreadsheet!AI201), AND(NOT(ISBLANK(Spreadsheet!AJ201)), NOT(ISNUMBER(SEARCH("Waive",Spreadsheet!AJ201)))))</f>
        <v>1</v>
      </c>
      <c r="AD201" s="5" t="b">
        <f>OR(ISBLANK(Spreadsheet!AK201), AND(NOT(ISBLANK(Spreadsheet!AL201)), NOT(ISNUMBER(SEARCH("Waive",Spreadsheet!AL201)))))</f>
        <v>1</v>
      </c>
      <c r="AE201" s="5" t="b">
        <f>OR(ISBLANK(Spreadsheet!AM201), AND(NOT(ISBLANK(Spreadsheet!AN201)), NOT(ISNUMBER(SEARCH("Waive", Spreadsheet!AN201)))))</f>
        <v>1</v>
      </c>
      <c r="AF201" s="5" t="b">
        <f>OR(ISBLANK(Spreadsheet!C201), NOT(ISBLANK(Spreadsheet!D201)),NOT(ISBLANK(Spreadsheet!L201)))</f>
        <v>1</v>
      </c>
      <c r="AG201" s="5" t="b">
        <f>IF(AND(NOT(ISBLANK(Spreadsheet!C201)), NOT(ISBLANK(Spreadsheet!D201)),Spreadsheet!C201&lt;&gt;Spreadsheet!D201),IF(ISERROR(VLOOKUP(Spreadsheet!C201, Spreadsheet!$C$6:'Spreadsheet'!$C200,1,FALSE)), FALSE, TRUE),TRUE)</f>
        <v>1</v>
      </c>
      <c r="AH201" s="5" t="b">
        <f>Spreadsheet!$B$2=Spreadsheet!AD201</f>
        <v>1</v>
      </c>
      <c r="AI201" s="5" t="b">
        <f>IF(ISBLANK(Spreadsheet!G201),TRUE,IF(OR(LEN(Spreadsheet!G201)&gt;1,ISNUMBER(VALUE(Spreadsheet!G201))),FALSE,TRUE))</f>
        <v>1</v>
      </c>
      <c r="AJ201" s="5" t="b">
        <f>OR(ISBLANK(Spreadsheet!C201), NOT(ISBLANK(Spreadsheet!B201)), NOT(ISBLANK(Spreadsheet!D201)))</f>
        <v>1</v>
      </c>
      <c r="AK201" s="5" t="b">
        <f t="array" ref="AK201">IF(OR(AND(ISBLANK(Spreadsheet!E201),ISBLANK(Spreadsheet!D201),NOT(ISBLANK(Spreadsheet!C201))),AND(ISBLANK(Spreadsheet!E201),ISBLANK(Spreadsheet!D201),ISBLANK(Spreadsheet!C201))),TRUE,ISNUMBER(MATCH(TRUE,EXACT(Spreadsheet!E201,Relationships),0)))</f>
        <v>1</v>
      </c>
      <c r="AL201" s="5" t="b">
        <f>IF(NOT(ISBLANK(Spreadsheet!C201)),IF(OR(ISBLANK(Spreadsheet!F201),LEN(Spreadsheet!F201)&gt;40),FALSE,TRUE),TRUE)</f>
        <v>1</v>
      </c>
      <c r="AM201" s="5" t="b">
        <f>IF(NOT(ISBLANK(Spreadsheet!C201)),IF(OR(ISBLANK(Spreadsheet!H201),LEN(Spreadsheet!H201)&gt;40),FALSE,TRUE),TRUE)</f>
        <v>1</v>
      </c>
      <c r="AN201" s="5" t="b">
        <f t="array" ref="AN201">IF(ISBLANK(Spreadsheet!I201),TRUE,ISNUMBER(MATCH(TRUE,EXACT(Spreadsheet!I201,GenderValues),0)))</f>
        <v>1</v>
      </c>
      <c r="AO201" s="5" t="b">
        <f ca="1">IF(ISERROR(DATEVALUE(TEXT(Spreadsheet!J201,"mm/dd/yyyy")) &gt; TODAY()),IF(AND(ISBLANK(Spreadsheet!J201),ISBLANK(Spreadsheet!C201)),TRUE,FALSE),IF(DATEVALUE(TEXT(Spreadsheet!J201,"mm/dd/yyyy")) &gt; TODAY(),FALSE,TRUE))</f>
        <v>1</v>
      </c>
      <c r="AP201" s="5" t="b">
        <f>OR(ISBLANK(Spreadsheet!K201),LEN(Spreadsheet!K201)&lt;=100)</f>
        <v>1</v>
      </c>
      <c r="AQ201" s="5" t="b">
        <f t="array" ref="AQ201">IF(OR(AND(ISBLANK(Spreadsheet!L201),ISBLANK(Spreadsheet!C201)),AND(NOT(ISBLANK(Spreadsheet!C201)),NOT(ISBLANK(Spreadsheet!D201)))),TRUE,ISNUMBER(MATCH(TRUE,EXACT(Spreadsheet!L201,MaritalStatus),0)))</f>
        <v>1</v>
      </c>
      <c r="AR201" s="5" t="b">
        <f ca="1">IF(ISERROR(DATEVALUE(TEXT(Spreadsheet!M201,"mm/dd/yyyy")) &gt; TODAY()),IF(ISBLANK(Spreadsheet!M201),TRUE,FALSE),IF(DATEVALUE(TEXT(Spreadsheet!M201,"mm/dd/yyyy")) &gt; TODAY(),FALSE,TRUE))</f>
        <v>1</v>
      </c>
      <c r="AS201" s="5" t="b">
        <f>OR(ISBLANK(Spreadsheet!N201),LEN(Spreadsheet!N201)&lt;=100)</f>
        <v>1</v>
      </c>
      <c r="AT201" s="5" t="b">
        <f>OR(ISBLANK(Spreadsheet!O201),UPPER(Spreadsheet!O201)="YES")</f>
        <v>1</v>
      </c>
      <c r="AU201" s="5" t="b">
        <f>OR(ISBLANK(Spreadsheet!P201),UPPER(Spreadsheet!P201)="YES")</f>
        <v>1</v>
      </c>
      <c r="AV201" s="5" t="b">
        <f t="array" ref="AV201">IF(ISBLANK(Spreadsheet!Q201),TRUE,ISNUMBER(MATCH(TRUE,EXACT(Spreadsheet!Q201,OnGroupsPriorIns),0)))</f>
        <v>1</v>
      </c>
      <c r="AW201" s="5" t="b">
        <f>OR(ISBLANK(Spreadsheet!R201),UPPER(Spreadsheet!R201)="YES")</f>
        <v>1</v>
      </c>
      <c r="AX201" s="5" t="b">
        <f>OR(ISBLANK(Spreadsheet!S201),UPPER(Spreadsheet!S201)="YES")</f>
        <v>1</v>
      </c>
      <c r="AY201" s="5" t="b">
        <f>OR(AND(ISBLANK(Spreadsheet!C201),LEN(Spreadsheet!T201)=0),AND(NOT(ISBLANK(Spreadsheet!C201)),LEN(Spreadsheet!T201)&gt;0,LEN(Spreadsheet!T201)&lt;=50))</f>
        <v>1</v>
      </c>
      <c r="AZ201" s="5" t="b">
        <f>OR(LEN(Spreadsheet!U201)=0,AND(LEN(Spreadsheet!U201)&gt;0,LEN(Spreadsheet!U201)&lt;=50))</f>
        <v>1</v>
      </c>
      <c r="BA201" s="5" t="b">
        <f>OR(AND(ISBLANK(Spreadsheet!C201),LEN(Spreadsheet!V201)=0),AND(NOT(ISBLANK(Spreadsheet!C201)),LEN(Spreadsheet!V201)&gt;0,LEN(Spreadsheet!V201)&lt;=50))</f>
        <v>1</v>
      </c>
      <c r="BB201" s="5" t="b">
        <f t="array" ref="BB201">IF(AND(ISBLANK(Spreadsheet!C201),LEN(Spreadsheet!W201)=0),TRUE,ISNUMBER(MATCH(TRUE,EXACT(Spreadsheet!W201,States),0)))</f>
        <v>1</v>
      </c>
      <c r="BC201" s="5" t="b">
        <f>OR(AND(ISBLANK(Spreadsheet!C201),LEN(Spreadsheet!X201)=0),AND(NOT(ISBLANK(Spreadsheet!C201)),LEN(Spreadsheet!X201)&gt;0,LEN(Spreadsheet!X201)=5,ISNUMBER(VALUE(Spreadsheet!X201))))</f>
        <v>1</v>
      </c>
      <c r="BD201" s="5" t="b">
        <f>OR(ISBLANK(Spreadsheet!Z201),LEN(Spreadsheet!Z201)&lt;=50)</f>
        <v>1</v>
      </c>
      <c r="BE201" s="5" t="b">
        <f>ISBLANK(Spreadsheet!AA201)</f>
        <v>1</v>
      </c>
      <c r="BF201" s="5" t="b">
        <f>ISBLANK(Spreadsheet!AB201)</f>
        <v>1</v>
      </c>
      <c r="BG201" s="5" t="b">
        <f>IF(ISERROR(DATEVALUE(TEXT(Spreadsheet!AC201,"mm/dd/yyyy")) &gt; DATEVALUE(TEXT(Spreadsheet!J201,"mm/dd/yyyy"))),IF(OR(AND(ISBLANK(Spreadsheet!AC201),ISBLANK(Spreadsheet!C201)),AND(NOT(ISBLANK(Spreadsheet!C201)),ISBLANK(Spreadsheet!AC201),NOT(ISBLANK(Spreadsheet!D201)))),TRUE,FALSE),IF(DATEVALUE(TEXT(Spreadsheet!AC201,"mm/dd/yyyy")) &gt; DATEVALUE(TEXT(Spreadsheet!J201,"mm/dd/yyyy")),TRUE,FALSE))</f>
        <v>1</v>
      </c>
      <c r="BH201" s="5" t="b">
        <f>OR(AND(ISBLANK(Spreadsheet!C201),ISBLANK(Spreadsheet!AE201)),AND(NOT(ISBLANK(Spreadsheet!C201)),NOT(ISBLANK(Spreadsheet!D201)),ISBLANK(Spreadsheet!AE201)),AND(NOT(ISBLANK(Spreadsheet!C201)),ISBLANK(Spreadsheet!D201),NOT(ISBLANK(Spreadsheet!AE201)),LEN(Spreadsheet!AE201)&lt;=100))</f>
        <v>1</v>
      </c>
      <c r="BI201" s="5" t="b">
        <f t="array" ref="BI201">IF(ISBLANK(Spreadsheet!AF201),TRUE,ISNUMBER(MATCH(TRUE,EXACT(Spreadsheet!AF201,CobraShortReasons),0)))</f>
        <v>1</v>
      </c>
      <c r="BJ201" s="5" t="b">
        <f ca="1">IF(ISERROR(DATEVALUE(TEXT(Spreadsheet!AG201,"mm/dd/yyyy")) &gt; TODAY()),IF(ISBLANK(Spreadsheet!AG201),TRUE,FALSE),IF(DATEVALUE(TEXT(Spreadsheet!AG201,"mm/dd/yyyy")) &gt; TODAY(),FALSE,TRUE))</f>
        <v>1</v>
      </c>
      <c r="BK201" s="5" t="b">
        <f>OR(ISBLANK(Spreadsheet!AH201),LEN(Spreadsheet!AH201)&lt;=25)</f>
        <v>1</v>
      </c>
      <c r="BL201" s="5" t="b">
        <f t="array" aca="1" ref="BL201" ca="1">IF(ISBLANK(Spreadsheet!AI201),TRUE,ISNUMBER(MATCH(TRUE,EXACT(Spreadsheet!AI201,INDIRECT(Spreadsheet!$D$2)),0)))</f>
        <v>1</v>
      </c>
      <c r="BM201" s="5" t="b">
        <f t="array" aca="1" ref="BM201" ca="1">IF(ISBLANK(Spreadsheet!AJ201),TRUE,ISNUMBER(MATCH(TRUE,EXACT(Spreadsheet!AJ201,INDIRECT(Spreadsheet!BJ201)),0)))</f>
        <v>1</v>
      </c>
      <c r="BN201" s="5" t="b">
        <f t="array" ref="BN201">IF(ISBLANK(Spreadsheet!AK201),TRUE,ISNUMBER(MATCH(TRUE,EXACT(Spreadsheet!AK201,DentalPlans),0)))</f>
        <v>1</v>
      </c>
      <c r="BO201" s="5" t="b">
        <f t="array" aca="1" ref="BO201" ca="1">IF(ISBLANK(Spreadsheet!AL201),TRUE,ISNUMBER(MATCH(TRUE,EXACT(Spreadsheet!AL201,INDIRECT(Spreadsheet!BK201)),0)))</f>
        <v>1</v>
      </c>
      <c r="BP201" s="5" t="b">
        <f t="array" ref="BP201">IF(ISBLANK(Spreadsheet!AM201),TRUE,ISNUMBER(MATCH(TRUE,EXACT(Spreadsheet!AM201,VisionPlans),0)))</f>
        <v>1</v>
      </c>
      <c r="BQ201" s="5" t="b">
        <f t="array" aca="1" ref="BQ201" ca="1">IF(ISBLANK(Spreadsheet!AN201),TRUE,ISNUMBER(MATCH(TRUE,EXACT(Spreadsheet!AN201,INDIRECT(Spreadsheet!BL201)),0)))</f>
        <v>1</v>
      </c>
      <c r="BR201" s="5" t="b">
        <f t="array" ref="BR201">IF(ISBLANK(Spreadsheet!AO201),TRUE,ISNUMBER(MATCH(TRUE,EXACT(Spreadsheet!AO201,LifeBenefitClasses),0)))</f>
        <v>1</v>
      </c>
      <c r="BS201" s="5" t="b">
        <f>IF(OR(ISBLANK(Spreadsheet!AO201), Spreadsheet!AO201="Waive"),IF(ISBLANK(Spreadsheet!AP201),TRUE,FALSE),IF(OR(AND(NOT(ISBLANK(Spreadsheet!AO201)),ISBLANK(Spreadsheet!AP201)),NOT(ISNUMBER(VALUE(Spreadsheet!AP201)))),FALSE,IF(OR(AND(Spreadsheet!AP201&lt;6,MOD(Spreadsheet!AP201*10,5)=0), MOD(Spreadsheet!AP201,5000)=0),TRUE,FALSE)))</f>
        <v>1</v>
      </c>
      <c r="BT201" s="5" t="b">
        <f t="array" ref="BT201">IF(ISBLANK(Spreadsheet!AQ201),TRUE,ISNUMBER(MATCH(TRUE,EXACT(Spreadsheet!AQ201,EnrollWaive),0)))</f>
        <v>1</v>
      </c>
      <c r="BU201" s="5" t="b">
        <f t="array" ref="BU201">IF(ISBLANK(Spreadsheet!AR201),TRUE,ISNUMBER(MATCH(TRUE,EXACT(Spreadsheet!AR201,LifeBenefitClasses),0)))</f>
        <v>1</v>
      </c>
      <c r="BV201" s="5" t="b">
        <f>IF(OR(ISBLANK(Spreadsheet!AR201), Spreadsheet!AR201="Waive"),IF(ISBLANK(Spreadsheet!AS201),TRUE,FALSE),IF(OR(AND(NOT(ISBLANK(Spreadsheet!AR201)),ISBLANK(Spreadsheet!AS201)),NOT(ISNUMBER(VALUE(Spreadsheet!AS201)))),FALSE,IF(OR(AND(Spreadsheet!AS201&lt;6,MOD(Spreadsheet!AS201*10,5)=0), MOD(Spreadsheet!AS201,10000)=0),TRUE,FALSE)))</f>
        <v>1</v>
      </c>
      <c r="BW201" s="5" t="b">
        <f t="array" ref="BW201">IF(ISBLANK(Spreadsheet!AT201),TRUE,ISNUMBER(MATCH(TRUE,EXACT(Spreadsheet!AT201,LifeBenefitClasses),0)))</f>
        <v>1</v>
      </c>
      <c r="BX201" s="5" t="b">
        <f>IF(OR(ISBLANK(Spreadsheet!AT201), Spreadsheet!AT201="Waive"),IF(ISBLANK(Spreadsheet!AU201),TRUE,FALSE),IF(OR(AND(NOT(ISBLANK(Spreadsheet!AT201)),ISBLANK(Spreadsheet!AU201)),NOT(ISNUMBER(VALUE(Spreadsheet!AU201)))),FALSE,IF(AND(NOT(OR(ISBLANK(Spreadsheet!AT201),Spreadsheet!AT201="Waive")),NOT(OR(ISBLANK(Spreadsheet!AR201),Spreadsheet!AR201="Waive")),MOD(Spreadsheet!AU201,5000)=0, Spreadsheet!AU201&lt;=(Spreadsheet!AS201*0.5)),TRUE,FALSE)))</f>
        <v>1</v>
      </c>
      <c r="BY201" s="5" t="b">
        <f t="array" ref="BY201">IF(ISBLANK(Spreadsheet!AV201),TRUE,ISNUMBER(MATCH(TRUE,EXACT(Spreadsheet!AV201,EnrollWaive),0)))</f>
        <v>1</v>
      </c>
      <c r="BZ201" s="5" t="b">
        <f t="array" ref="BZ201">IF(ISBLANK(Spreadsheet!AW201),TRUE,ISNUMBER(MATCH(TRUE,EXACT(Spreadsheet!AW201,LifeBenefitClasses),0)))</f>
        <v>1</v>
      </c>
      <c r="CA201" s="5" t="b">
        <f t="array" ref="CA201">IF(ISBLANK(Spreadsheet!AX201),TRUE,ISNUMBER(MATCH(TRUE,EXACT(Spreadsheet!AX201,LifeBenefitClasses),0)))</f>
        <v>1</v>
      </c>
      <c r="CB201" s="5" t="b">
        <f t="array" ref="CB201">IF(ISBLANK(Spreadsheet!AY201),TRUE,ISNUMBER(MATCH(TRUE,EXACT(Spreadsheet!AY201,LifeBenefitClasses),0)))</f>
        <v>1</v>
      </c>
      <c r="CC201" s="5" t="b">
        <f t="array" ref="CC201">IF(ISBLANK(Spreadsheet!AZ201),TRUE,ISNUMBER(MATCH(TRUE,EXACT(Spreadsheet!AZ201,LifeBenefitClasses),0)))</f>
        <v>1</v>
      </c>
      <c r="CD201" s="5" t="b">
        <f t="array" ref="CD201">IF(ISBLANK(Spreadsheet!BA201),TRUE,ISNUMBER(MATCH(TRUE,EXACT(Spreadsheet!BA201,LifeBenefitClasses),0)))</f>
        <v>1</v>
      </c>
      <c r="CE201" s="5" t="b">
        <f>IF(OR(ISBLANK(Spreadsheet!BA201), Spreadsheet!BA201="Waive"),IF(ISBLANK(Spreadsheet!BB201),TRUE,FALSE),IF(OR(AND(NOT(ISBLANK(Spreadsheet!BA201)),ISBLANK(Spreadsheet!BB201)),NOT(ISNUMBER(VALUE(Spreadsheet!BB201))),ISBLANK(Spreadsheet!BC201),NOT(ISNUMBER(VALUE(Spreadsheet!BC201)))),FALSE,IF(AND(Spreadsheet!BB201&gt;=50000,Spreadsheet!BB201&lt;=250000,MOD(Spreadsheet!BB201,10000)=0,Spreadsheet!BB201&lt;=(10*Spreadsheet!BC201)),TRUE,FALSE)))</f>
        <v>1</v>
      </c>
      <c r="CF201" s="5" t="b">
        <f>IF(NOT(ISBLANK(Spreadsheet!BC201)),AND(ISNUMBER(VALUE(Spreadsheet!BC201)),Spreadsheet!BC201&gt;0),AND(OR(ISBLANK(Spreadsheet!AO201),Spreadsheet!AO201="Waive",AND(NOT(OR(ISBLANK(Spreadsheet!AO201),Spreadsheet!AO201="Waive")),Spreadsheet!AP201&gt;=6)),OR(ISBLANK(Spreadsheet!AR201),AND(NOT(OR(ISBLANK(Spreadsheet!AR201),Spreadsheet!AR201="Waive")),Spreadsheet!AS201&gt;=6)),OR(ISBLANK(Spreadsheet!AW201)),OR(ISBLANK(Spreadsheet!AX201)),OR(ISBLANK(Spreadsheet!AY201)),OR(ISBLANK(Spreadsheet!AZ201)),OR(ISBLANK(Spreadsheet!BA201),Spreadsheet!BA201="Waive")))</f>
        <v>1</v>
      </c>
      <c r="CG201" s="5" t="b">
        <f t="shared" ca="1" si="17"/>
        <v>1</v>
      </c>
    </row>
    <row r="202" spans="8:85" x14ac:dyDescent="0.3">
      <c r="H202" s="5">
        <f t="shared" ca="1" si="14"/>
        <v>2</v>
      </c>
      <c r="I202" s="5" t="str">
        <f t="shared" ca="1" si="15"/>
        <v/>
      </c>
      <c r="J202" s="5" t="str">
        <f>IF(AND(NOT(ISBLANK(Spreadsheet!C202)),ISBLANK(Spreadsheet!D202)),Spreadsheet!F202&amp;" "&amp;Spreadsheet!H202,"")</f>
        <v/>
      </c>
      <c r="K202" s="5">
        <f>IF(AND(NOT(ISBLANK(Spreadsheet!C202)),ISBLANK(Spreadsheet!D202)),COUNTIFS(Spreadsheet!E203:E$786,"=Child",Spreadsheet!C203:C$786, "="&amp;Spreadsheet!C202) + COUNTIFS(Spreadsheet!E203:E$786,"=Step-child",Spreadsheet!C203:C$786, "="&amp;Spreadsheet!C202),0)</f>
        <v>0</v>
      </c>
      <c r="L202" s="5">
        <f>IF(NOT(ISBLANK(J202)),COUNTIFS(Spreadsheet!E203:E$786,"=Wife",Spreadsheet!C203:C$786, "="&amp;Spreadsheet!C202) + COUNTIFS(Spreadsheet!E203:E$786,"=Husband",Spreadsheet!C203:C$786, "="&amp;Spreadsheet!C202),0)</f>
        <v>0</v>
      </c>
      <c r="M202" s="5">
        <f>IF(NOT(ISBLANK(Spreadsheet!AJ202)),VLOOKUP(Spreadsheet!AJ202,'Drop Downs'!$P$2:$R$16,3,FALSE),0)</f>
        <v>0</v>
      </c>
      <c r="N202" s="5">
        <f>IF(NOT(ISBLANK(Spreadsheet!AJ202)), VLOOKUP(Spreadsheet!AJ202,'Drop Downs'!$P$2:$R$16,2,FALSE),0)</f>
        <v>0</v>
      </c>
      <c r="O202" s="5">
        <f>IF(NOT(ISBLANK(Spreadsheet!AL202)),VLOOKUP(Spreadsheet!AL202,'Drop Downs'!$P$2:$R$16,3,FALSE), 0)</f>
        <v>0</v>
      </c>
      <c r="P202" s="5">
        <f>IF(NOT(ISBLANK(Spreadsheet!AL202)),VLOOKUP(Spreadsheet!AL202,'Drop Downs'!$P$2:$R$16,2,FALSE),0)</f>
        <v>0</v>
      </c>
      <c r="Q202" s="5">
        <f>IF(NOT(ISBLANK(Spreadsheet!AN202)),VLOOKUP(Spreadsheet!AN202,'Drop Downs'!$P$2:$R$16,3,FALSE),0)</f>
        <v>0</v>
      </c>
      <c r="R202" s="5">
        <f>IF(NOT(ISBLANK(Spreadsheet!AN202)),VLOOKUP(Spreadsheet!AN202,'Drop Downs'!$P$2:$R$16,2,FALSE),0)</f>
        <v>0</v>
      </c>
      <c r="S202" s="5" t="str">
        <f>IF(OR(M202&gt;K202,N202&gt;L202,O202&gt;K202, Q202&gt;K202,N202&gt;L202, P202&gt;L202, R202&gt;L202),"Member currently has a coverage election over what he/she needs.  Please add more dependents or adjust the coverage election.","")&amp;(IF(AND(NOT(ISBLANK(Spreadsheet!C202)),NOT(ISBLANK(Spreadsheet!D202)),ISBLANK(Spreadsheet!E202)),"Dependent lacks a relationship to member.Please select one from the drop-down.",""))</f>
        <v/>
      </c>
      <c r="T202" s="5" t="b">
        <f t="shared" si="16"/>
        <v>1</v>
      </c>
      <c r="U202" s="5" t="b">
        <f>OR(ISBLANK(Spreadsheet!C202),IF(NOT(ISBLANK(Spreadsheet!D202)),NOT(ISBLANK(Spreadsheet!E202)),TRUE))</f>
        <v>1</v>
      </c>
      <c r="V202" s="5" t="b">
        <f>OR(ISBLANK(Spreadsheet!C202), NOT(ISBLANK(Spreadsheet!I202)))</f>
        <v>1</v>
      </c>
      <c r="W202" s="5" t="b">
        <f>OR(ISBLANK(Spreadsheet!D202),NOT(ISBLANK(Spreadsheet!C202)))</f>
        <v>1</v>
      </c>
      <c r="X202" s="155" t="str">
        <f>REPT("0",MIN(FIND({1,2,3,4,5,6,7,8,9},Spreadsheet!C202&amp;"123456789"))-1)&amp;IF(ISBLANK(Spreadsheet!C202),"",SUMPRODUCT(MID(0&amp;Spreadsheet!C202,LARGE(INDEX(ISNUMBER(--MID(Spreadsheet!C202,ROW($1:$225),1))*
 ROW($1:$225),0),ROW($1:$225))+1,1)*10^ROW($1:$225)/10))</f>
        <v/>
      </c>
      <c r="Y202" s="5" t="b">
        <f>IF(NOT(ISBLANK(Spreadsheet!C202)),IF(AND(ISNUMBER(VALUE(Spreadsheet!C202)), LEN(Spreadsheet!C202)=9),TRUE,FALSE),TRUE)</f>
        <v>1</v>
      </c>
      <c r="Z202" s="155" t="str">
        <f>REPT("0",MIN(FIND({1,2,3,4,5,6,7,8,9},Spreadsheet!D202&amp;"123456789"))-1)&amp;IF(ISBLANK(Spreadsheet!D202),"",SUMPRODUCT(MID(0&amp;Spreadsheet!D202,LARGE(INDEX(ISNUMBER(--MID(Spreadsheet!D202,ROW($1:$225),1))*
 ROW($1:$225),0),ROW($1:$225))+1,1)*10^ROW($1:$225)/10))</f>
        <v/>
      </c>
      <c r="AA202" s="5" t="b">
        <f>IF(AND(NOT(ISBLANK(Spreadsheet!D202)),NOT(ISBLANK(Spreadsheet!C202))),IF(AND(ISNUMBER(VALUE(Spreadsheet!D202)), LEN(Spreadsheet!D202)=9),TRUE,FALSE),IF(AND(NOT(ISBLANK(Spreadsheet!D202)),ISBLANK(Spreadsheet!C202)),FALSE,TRUE))</f>
        <v>1</v>
      </c>
      <c r="AB202" s="5" t="b">
        <f>OR(ISBLANK(Spreadsheet!Y202),IF(NOT(ISBLANK(Spreadsheet!Y202)),LEN(Spreadsheet!Y202)=10,ISNUMBER(VALUE(Spreadsheet!Y202))))</f>
        <v>1</v>
      </c>
      <c r="AC202" s="5" t="b">
        <f>OR(ISBLANK(Spreadsheet!AI202), AND(NOT(ISBLANK(Spreadsheet!AJ202)), NOT(ISNUMBER(SEARCH("Waive",Spreadsheet!AJ202)))))</f>
        <v>1</v>
      </c>
      <c r="AD202" s="5" t="b">
        <f>OR(ISBLANK(Spreadsheet!AK202), AND(NOT(ISBLANK(Spreadsheet!AL202)), NOT(ISNUMBER(SEARCH("Waive",Spreadsheet!AL202)))))</f>
        <v>1</v>
      </c>
      <c r="AE202" s="5" t="b">
        <f>OR(ISBLANK(Spreadsheet!AM202), AND(NOT(ISBLANK(Spreadsheet!AN202)), NOT(ISNUMBER(SEARCH("Waive", Spreadsheet!AN202)))))</f>
        <v>1</v>
      </c>
      <c r="AF202" s="5" t="b">
        <f>OR(ISBLANK(Spreadsheet!C202), NOT(ISBLANK(Spreadsheet!D202)),NOT(ISBLANK(Spreadsheet!L202)))</f>
        <v>1</v>
      </c>
      <c r="AG202" s="5" t="b">
        <f>IF(AND(NOT(ISBLANK(Spreadsheet!C202)), NOT(ISBLANK(Spreadsheet!D202)),Spreadsheet!C202&lt;&gt;Spreadsheet!D202),IF(ISERROR(VLOOKUP(Spreadsheet!C202, Spreadsheet!$C$6:'Spreadsheet'!$C201,1,FALSE)), FALSE, TRUE),TRUE)</f>
        <v>1</v>
      </c>
      <c r="AH202" s="5" t="b">
        <f>Spreadsheet!$B$2=Spreadsheet!AD202</f>
        <v>1</v>
      </c>
      <c r="AI202" s="5" t="b">
        <f>IF(ISBLANK(Spreadsheet!G202),TRUE,IF(OR(LEN(Spreadsheet!G202)&gt;1,ISNUMBER(VALUE(Spreadsheet!G202))),FALSE,TRUE))</f>
        <v>1</v>
      </c>
      <c r="AJ202" s="5" t="b">
        <f>OR(ISBLANK(Spreadsheet!C202), NOT(ISBLANK(Spreadsheet!B202)), NOT(ISBLANK(Spreadsheet!D202)))</f>
        <v>1</v>
      </c>
      <c r="AK202" s="5" t="b">
        <f t="array" ref="AK202">IF(OR(AND(ISBLANK(Spreadsheet!E202),ISBLANK(Spreadsheet!D202),NOT(ISBLANK(Spreadsheet!C202))),AND(ISBLANK(Spreadsheet!E202),ISBLANK(Spreadsheet!D202),ISBLANK(Spreadsheet!C202))),TRUE,ISNUMBER(MATCH(TRUE,EXACT(Spreadsheet!E202,Relationships),0)))</f>
        <v>1</v>
      </c>
      <c r="AL202" s="5" t="b">
        <f>IF(NOT(ISBLANK(Spreadsheet!C202)),IF(OR(ISBLANK(Spreadsheet!F202),LEN(Spreadsheet!F202)&gt;40),FALSE,TRUE),TRUE)</f>
        <v>1</v>
      </c>
      <c r="AM202" s="5" t="b">
        <f>IF(NOT(ISBLANK(Spreadsheet!C202)),IF(OR(ISBLANK(Spreadsheet!H202),LEN(Spreadsheet!H202)&gt;40),FALSE,TRUE),TRUE)</f>
        <v>1</v>
      </c>
      <c r="AN202" s="5" t="b">
        <f t="array" ref="AN202">IF(ISBLANK(Spreadsheet!I202),TRUE,ISNUMBER(MATCH(TRUE,EXACT(Spreadsheet!I202,GenderValues),0)))</f>
        <v>1</v>
      </c>
      <c r="AO202" s="5" t="b">
        <f ca="1">IF(ISERROR(DATEVALUE(TEXT(Spreadsheet!J202,"mm/dd/yyyy")) &gt; TODAY()),IF(AND(ISBLANK(Spreadsheet!J202),ISBLANK(Spreadsheet!C202)),TRUE,FALSE),IF(DATEVALUE(TEXT(Spreadsheet!J202,"mm/dd/yyyy")) &gt; TODAY(),FALSE,TRUE))</f>
        <v>1</v>
      </c>
      <c r="AP202" s="5" t="b">
        <f>OR(ISBLANK(Spreadsheet!K202),LEN(Spreadsheet!K202)&lt;=100)</f>
        <v>1</v>
      </c>
      <c r="AQ202" s="5" t="b">
        <f t="array" ref="AQ202">IF(OR(AND(ISBLANK(Spreadsheet!L202),ISBLANK(Spreadsheet!C202)),AND(NOT(ISBLANK(Spreadsheet!C202)),NOT(ISBLANK(Spreadsheet!D202)))),TRUE,ISNUMBER(MATCH(TRUE,EXACT(Spreadsheet!L202,MaritalStatus),0)))</f>
        <v>1</v>
      </c>
      <c r="AR202" s="5" t="b">
        <f ca="1">IF(ISERROR(DATEVALUE(TEXT(Spreadsheet!M202,"mm/dd/yyyy")) &gt; TODAY()),IF(ISBLANK(Spreadsheet!M202),TRUE,FALSE),IF(DATEVALUE(TEXT(Spreadsheet!M202,"mm/dd/yyyy")) &gt; TODAY(),FALSE,TRUE))</f>
        <v>1</v>
      </c>
      <c r="AS202" s="5" t="b">
        <f>OR(ISBLANK(Spreadsheet!N202),LEN(Spreadsheet!N202)&lt;=100)</f>
        <v>1</v>
      </c>
      <c r="AT202" s="5" t="b">
        <f>OR(ISBLANK(Spreadsheet!O202),UPPER(Spreadsheet!O202)="YES")</f>
        <v>1</v>
      </c>
      <c r="AU202" s="5" t="b">
        <f>OR(ISBLANK(Spreadsheet!P202),UPPER(Spreadsheet!P202)="YES")</f>
        <v>1</v>
      </c>
      <c r="AV202" s="5" t="b">
        <f t="array" ref="AV202">IF(ISBLANK(Spreadsheet!Q202),TRUE,ISNUMBER(MATCH(TRUE,EXACT(Spreadsheet!Q202,OnGroupsPriorIns),0)))</f>
        <v>1</v>
      </c>
      <c r="AW202" s="5" t="b">
        <f>OR(ISBLANK(Spreadsheet!R202),UPPER(Spreadsheet!R202)="YES")</f>
        <v>1</v>
      </c>
      <c r="AX202" s="5" t="b">
        <f>OR(ISBLANK(Spreadsheet!S202),UPPER(Spreadsheet!S202)="YES")</f>
        <v>1</v>
      </c>
      <c r="AY202" s="5" t="b">
        <f>OR(AND(ISBLANK(Spreadsheet!C202),LEN(Spreadsheet!T202)=0),AND(NOT(ISBLANK(Spreadsheet!C202)),LEN(Spreadsheet!T202)&gt;0,LEN(Spreadsheet!T202)&lt;=50))</f>
        <v>1</v>
      </c>
      <c r="AZ202" s="5" t="b">
        <f>OR(LEN(Spreadsheet!U202)=0,AND(LEN(Spreadsheet!U202)&gt;0,LEN(Spreadsheet!U202)&lt;=50))</f>
        <v>1</v>
      </c>
      <c r="BA202" s="5" t="b">
        <f>OR(AND(ISBLANK(Spreadsheet!C202),LEN(Spreadsheet!V202)=0),AND(NOT(ISBLANK(Spreadsheet!C202)),LEN(Spreadsheet!V202)&gt;0,LEN(Spreadsheet!V202)&lt;=50))</f>
        <v>1</v>
      </c>
      <c r="BB202" s="5" t="b">
        <f t="array" ref="BB202">IF(AND(ISBLANK(Spreadsheet!C202),LEN(Spreadsheet!W202)=0),TRUE,ISNUMBER(MATCH(TRUE,EXACT(Spreadsheet!W202,States),0)))</f>
        <v>1</v>
      </c>
      <c r="BC202" s="5" t="b">
        <f>OR(AND(ISBLANK(Spreadsheet!C202),LEN(Spreadsheet!X202)=0),AND(NOT(ISBLANK(Spreadsheet!C202)),LEN(Spreadsheet!X202)&gt;0,LEN(Spreadsheet!X202)=5,ISNUMBER(VALUE(Spreadsheet!X202))))</f>
        <v>1</v>
      </c>
      <c r="BD202" s="5" t="b">
        <f>OR(ISBLANK(Spreadsheet!Z202),LEN(Spreadsheet!Z202)&lt;=50)</f>
        <v>1</v>
      </c>
      <c r="BE202" s="5" t="b">
        <f>ISBLANK(Spreadsheet!AA202)</f>
        <v>1</v>
      </c>
      <c r="BF202" s="5" t="b">
        <f>ISBLANK(Spreadsheet!AB202)</f>
        <v>1</v>
      </c>
      <c r="BG202" s="5" t="b">
        <f>IF(ISERROR(DATEVALUE(TEXT(Spreadsheet!AC202,"mm/dd/yyyy")) &gt; DATEVALUE(TEXT(Spreadsheet!J202,"mm/dd/yyyy"))),IF(OR(AND(ISBLANK(Spreadsheet!AC202),ISBLANK(Spreadsheet!C202)),AND(NOT(ISBLANK(Spreadsheet!C202)),ISBLANK(Spreadsheet!AC202),NOT(ISBLANK(Spreadsheet!D202)))),TRUE,FALSE),IF(DATEVALUE(TEXT(Spreadsheet!AC202,"mm/dd/yyyy")) &gt; DATEVALUE(TEXT(Spreadsheet!J202,"mm/dd/yyyy")),TRUE,FALSE))</f>
        <v>1</v>
      </c>
      <c r="BH202" s="5" t="b">
        <f>OR(AND(ISBLANK(Spreadsheet!C202),ISBLANK(Spreadsheet!AE202)),AND(NOT(ISBLANK(Spreadsheet!C202)),NOT(ISBLANK(Spreadsheet!D202)),ISBLANK(Spreadsheet!AE202)),AND(NOT(ISBLANK(Spreadsheet!C202)),ISBLANK(Spreadsheet!D202),NOT(ISBLANK(Spreadsheet!AE202)),LEN(Spreadsheet!AE202)&lt;=100))</f>
        <v>1</v>
      </c>
      <c r="BI202" s="5" t="b">
        <f t="array" ref="BI202">IF(ISBLANK(Spreadsheet!AF202),TRUE,ISNUMBER(MATCH(TRUE,EXACT(Spreadsheet!AF202,CobraShortReasons),0)))</f>
        <v>1</v>
      </c>
      <c r="BJ202" s="5" t="b">
        <f ca="1">IF(ISERROR(DATEVALUE(TEXT(Spreadsheet!AG202,"mm/dd/yyyy")) &gt; TODAY()),IF(ISBLANK(Spreadsheet!AG202),TRUE,FALSE),IF(DATEVALUE(TEXT(Spreadsheet!AG202,"mm/dd/yyyy")) &gt; TODAY(),FALSE,TRUE))</f>
        <v>1</v>
      </c>
      <c r="BK202" s="5" t="b">
        <f>OR(ISBLANK(Spreadsheet!AH202),LEN(Spreadsheet!AH202)&lt;=25)</f>
        <v>1</v>
      </c>
      <c r="BL202" s="5" t="b">
        <f t="array" aca="1" ref="BL202" ca="1">IF(ISBLANK(Spreadsheet!AI202),TRUE,ISNUMBER(MATCH(TRUE,EXACT(Spreadsheet!AI202,INDIRECT(Spreadsheet!$D$2)),0)))</f>
        <v>1</v>
      </c>
      <c r="BM202" s="5" t="b">
        <f t="array" aca="1" ref="BM202" ca="1">IF(ISBLANK(Spreadsheet!AJ202),TRUE,ISNUMBER(MATCH(TRUE,EXACT(Spreadsheet!AJ202,INDIRECT(Spreadsheet!BJ202)),0)))</f>
        <v>1</v>
      </c>
      <c r="BN202" s="5" t="b">
        <f t="array" ref="BN202">IF(ISBLANK(Spreadsheet!AK202),TRUE,ISNUMBER(MATCH(TRUE,EXACT(Spreadsheet!AK202,DentalPlans),0)))</f>
        <v>1</v>
      </c>
      <c r="BO202" s="5" t="b">
        <f t="array" aca="1" ref="BO202" ca="1">IF(ISBLANK(Spreadsheet!AL202),TRUE,ISNUMBER(MATCH(TRUE,EXACT(Spreadsheet!AL202,INDIRECT(Spreadsheet!BK202)),0)))</f>
        <v>1</v>
      </c>
      <c r="BP202" s="5" t="b">
        <f t="array" ref="BP202">IF(ISBLANK(Spreadsheet!AM202),TRUE,ISNUMBER(MATCH(TRUE,EXACT(Spreadsheet!AM202,VisionPlans),0)))</f>
        <v>1</v>
      </c>
      <c r="BQ202" s="5" t="b">
        <f t="array" aca="1" ref="BQ202" ca="1">IF(ISBLANK(Spreadsheet!AN202),TRUE,ISNUMBER(MATCH(TRUE,EXACT(Spreadsheet!AN202,INDIRECT(Spreadsheet!BL202)),0)))</f>
        <v>1</v>
      </c>
      <c r="BR202" s="5" t="b">
        <f t="array" ref="BR202">IF(ISBLANK(Spreadsheet!AO202),TRUE,ISNUMBER(MATCH(TRUE,EXACT(Spreadsheet!AO202,LifeBenefitClasses),0)))</f>
        <v>1</v>
      </c>
      <c r="BS202" s="5" t="b">
        <f>IF(OR(ISBLANK(Spreadsheet!AO202), Spreadsheet!AO202="Waive"),IF(ISBLANK(Spreadsheet!AP202),TRUE,FALSE),IF(OR(AND(NOT(ISBLANK(Spreadsheet!AO202)),ISBLANK(Spreadsheet!AP202)),NOT(ISNUMBER(VALUE(Spreadsheet!AP202)))),FALSE,IF(OR(AND(Spreadsheet!AP202&lt;6,MOD(Spreadsheet!AP202*10,5)=0), MOD(Spreadsheet!AP202,5000)=0),TRUE,FALSE)))</f>
        <v>1</v>
      </c>
      <c r="BT202" s="5" t="b">
        <f t="array" ref="BT202">IF(ISBLANK(Spreadsheet!AQ202),TRUE,ISNUMBER(MATCH(TRUE,EXACT(Spreadsheet!AQ202,EnrollWaive),0)))</f>
        <v>1</v>
      </c>
      <c r="BU202" s="5" t="b">
        <f t="array" ref="BU202">IF(ISBLANK(Spreadsheet!AR202),TRUE,ISNUMBER(MATCH(TRUE,EXACT(Spreadsheet!AR202,LifeBenefitClasses),0)))</f>
        <v>1</v>
      </c>
      <c r="BV202" s="5" t="b">
        <f>IF(OR(ISBLANK(Spreadsheet!AR202), Spreadsheet!AR202="Waive"),IF(ISBLANK(Spreadsheet!AS202),TRUE,FALSE),IF(OR(AND(NOT(ISBLANK(Spreadsheet!AR202)),ISBLANK(Spreadsheet!AS202)),NOT(ISNUMBER(VALUE(Spreadsheet!AS202)))),FALSE,IF(OR(AND(Spreadsheet!AS202&lt;6,MOD(Spreadsheet!AS202*10,5)=0), MOD(Spreadsheet!AS202,10000)=0),TRUE,FALSE)))</f>
        <v>1</v>
      </c>
      <c r="BW202" s="5" t="b">
        <f t="array" ref="BW202">IF(ISBLANK(Spreadsheet!AT202),TRUE,ISNUMBER(MATCH(TRUE,EXACT(Spreadsheet!AT202,LifeBenefitClasses),0)))</f>
        <v>1</v>
      </c>
      <c r="BX202" s="5" t="b">
        <f>IF(OR(ISBLANK(Spreadsheet!AT202), Spreadsheet!AT202="Waive"),IF(ISBLANK(Spreadsheet!AU202),TRUE,FALSE),IF(OR(AND(NOT(ISBLANK(Spreadsheet!AT202)),ISBLANK(Spreadsheet!AU202)),NOT(ISNUMBER(VALUE(Spreadsheet!AU202)))),FALSE,IF(AND(NOT(OR(ISBLANK(Spreadsheet!AT202),Spreadsheet!AT202="Waive")),NOT(OR(ISBLANK(Spreadsheet!AR202),Spreadsheet!AR202="Waive")),MOD(Spreadsheet!AU202,5000)=0, Spreadsheet!AU202&lt;=(Spreadsheet!AS202*0.5)),TRUE,FALSE)))</f>
        <v>1</v>
      </c>
      <c r="BY202" s="5" t="b">
        <f t="array" ref="BY202">IF(ISBLANK(Spreadsheet!AV202),TRUE,ISNUMBER(MATCH(TRUE,EXACT(Spreadsheet!AV202,EnrollWaive),0)))</f>
        <v>1</v>
      </c>
      <c r="BZ202" s="5" t="b">
        <f t="array" ref="BZ202">IF(ISBLANK(Spreadsheet!AW202),TRUE,ISNUMBER(MATCH(TRUE,EXACT(Spreadsheet!AW202,LifeBenefitClasses),0)))</f>
        <v>1</v>
      </c>
      <c r="CA202" s="5" t="b">
        <f t="array" ref="CA202">IF(ISBLANK(Spreadsheet!AX202),TRUE,ISNUMBER(MATCH(TRUE,EXACT(Spreadsheet!AX202,LifeBenefitClasses),0)))</f>
        <v>1</v>
      </c>
      <c r="CB202" s="5" t="b">
        <f t="array" ref="CB202">IF(ISBLANK(Spreadsheet!AY202),TRUE,ISNUMBER(MATCH(TRUE,EXACT(Spreadsheet!AY202,LifeBenefitClasses),0)))</f>
        <v>1</v>
      </c>
      <c r="CC202" s="5" t="b">
        <f t="array" ref="CC202">IF(ISBLANK(Spreadsheet!AZ202),TRUE,ISNUMBER(MATCH(TRUE,EXACT(Spreadsheet!AZ202,LifeBenefitClasses),0)))</f>
        <v>1</v>
      </c>
      <c r="CD202" s="5" t="b">
        <f t="array" ref="CD202">IF(ISBLANK(Spreadsheet!BA202),TRUE,ISNUMBER(MATCH(TRUE,EXACT(Spreadsheet!BA202,LifeBenefitClasses),0)))</f>
        <v>1</v>
      </c>
      <c r="CE202" s="5" t="b">
        <f>IF(OR(ISBLANK(Spreadsheet!BA202), Spreadsheet!BA202="Waive"),IF(ISBLANK(Spreadsheet!BB202),TRUE,FALSE),IF(OR(AND(NOT(ISBLANK(Spreadsheet!BA202)),ISBLANK(Spreadsheet!BB202)),NOT(ISNUMBER(VALUE(Spreadsheet!BB202))),ISBLANK(Spreadsheet!BC202),NOT(ISNUMBER(VALUE(Spreadsheet!BC202)))),FALSE,IF(AND(Spreadsheet!BB202&gt;=50000,Spreadsheet!BB202&lt;=250000,MOD(Spreadsheet!BB202,10000)=0,Spreadsheet!BB202&lt;=(10*Spreadsheet!BC202)),TRUE,FALSE)))</f>
        <v>1</v>
      </c>
      <c r="CF202" s="5" t="b">
        <f>IF(NOT(ISBLANK(Spreadsheet!BC202)),AND(ISNUMBER(VALUE(Spreadsheet!BC202)),Spreadsheet!BC202&gt;0),AND(OR(ISBLANK(Spreadsheet!AO202),Spreadsheet!AO202="Waive",AND(NOT(OR(ISBLANK(Spreadsheet!AO202),Spreadsheet!AO202="Waive")),Spreadsheet!AP202&gt;=6)),OR(ISBLANK(Spreadsheet!AR202),AND(NOT(OR(ISBLANK(Spreadsheet!AR202),Spreadsheet!AR202="Waive")),Spreadsheet!AS202&gt;=6)),OR(ISBLANK(Spreadsheet!AW202)),OR(ISBLANK(Spreadsheet!AX202)),OR(ISBLANK(Spreadsheet!AY202)),OR(ISBLANK(Spreadsheet!AZ202)),OR(ISBLANK(Spreadsheet!BA202),Spreadsheet!BA202="Waive")))</f>
        <v>1</v>
      </c>
      <c r="CG202" s="5" t="b">
        <f t="shared" ca="1" si="17"/>
        <v>1</v>
      </c>
    </row>
    <row r="203" spans="8:85" x14ac:dyDescent="0.3">
      <c r="H203" s="5">
        <f t="shared" ca="1" si="14"/>
        <v>2</v>
      </c>
      <c r="I203" s="5" t="str">
        <f t="shared" ca="1" si="15"/>
        <v/>
      </c>
      <c r="J203" s="5" t="str">
        <f>IF(AND(NOT(ISBLANK(Spreadsheet!C203)),ISBLANK(Spreadsheet!D203)),Spreadsheet!F203&amp;" "&amp;Spreadsheet!H203,"")</f>
        <v/>
      </c>
      <c r="K203" s="5">
        <f>IF(AND(NOT(ISBLANK(Spreadsheet!C203)),ISBLANK(Spreadsheet!D203)),COUNTIFS(Spreadsheet!E204:E$786,"=Child",Spreadsheet!C204:C$786, "="&amp;Spreadsheet!C203) + COUNTIFS(Spreadsheet!E204:E$786,"=Step-child",Spreadsheet!C204:C$786, "="&amp;Spreadsheet!C203),0)</f>
        <v>0</v>
      </c>
      <c r="L203" s="5">
        <f>IF(NOT(ISBLANK(J203)),COUNTIFS(Spreadsheet!E204:E$786,"=Wife",Spreadsheet!C204:C$786, "="&amp;Spreadsheet!C203) + COUNTIFS(Spreadsheet!E204:E$786,"=Husband",Spreadsheet!C204:C$786, "="&amp;Spreadsheet!C203),0)</f>
        <v>0</v>
      </c>
      <c r="M203" s="5">
        <f>IF(NOT(ISBLANK(Spreadsheet!AJ203)),VLOOKUP(Spreadsheet!AJ203,'Drop Downs'!$P$2:$R$16,3,FALSE),0)</f>
        <v>0</v>
      </c>
      <c r="N203" s="5">
        <f>IF(NOT(ISBLANK(Spreadsheet!AJ203)), VLOOKUP(Spreadsheet!AJ203,'Drop Downs'!$P$2:$R$16,2,FALSE),0)</f>
        <v>0</v>
      </c>
      <c r="O203" s="5">
        <f>IF(NOT(ISBLANK(Spreadsheet!AL203)),VLOOKUP(Spreadsheet!AL203,'Drop Downs'!$P$2:$R$16,3,FALSE), 0)</f>
        <v>0</v>
      </c>
      <c r="P203" s="5">
        <f>IF(NOT(ISBLANK(Spreadsheet!AL203)),VLOOKUP(Spreadsheet!AL203,'Drop Downs'!$P$2:$R$16,2,FALSE),0)</f>
        <v>0</v>
      </c>
      <c r="Q203" s="5">
        <f>IF(NOT(ISBLANK(Spreadsheet!AN203)),VLOOKUP(Spreadsheet!AN203,'Drop Downs'!$P$2:$R$16,3,FALSE),0)</f>
        <v>0</v>
      </c>
      <c r="R203" s="5">
        <f>IF(NOT(ISBLANK(Spreadsheet!AN203)),VLOOKUP(Spreadsheet!AN203,'Drop Downs'!$P$2:$R$16,2,FALSE),0)</f>
        <v>0</v>
      </c>
      <c r="S203" s="5" t="str">
        <f>IF(OR(M203&gt;K203,N203&gt;L203,O203&gt;K203, Q203&gt;K203,N203&gt;L203, P203&gt;L203, R203&gt;L203),"Member currently has a coverage election over what he/she needs.  Please add more dependents or adjust the coverage election.","")&amp;(IF(AND(NOT(ISBLANK(Spreadsheet!C203)),NOT(ISBLANK(Spreadsheet!D203)),ISBLANK(Spreadsheet!E203)),"Dependent lacks a relationship to member.Please select one from the drop-down.",""))</f>
        <v/>
      </c>
      <c r="T203" s="5" t="b">
        <f t="shared" si="16"/>
        <v>1</v>
      </c>
      <c r="U203" s="5" t="b">
        <f>OR(ISBLANK(Spreadsheet!C203),IF(NOT(ISBLANK(Spreadsheet!D203)),NOT(ISBLANK(Spreadsheet!E203)),TRUE))</f>
        <v>1</v>
      </c>
      <c r="V203" s="5" t="b">
        <f>OR(ISBLANK(Spreadsheet!C203), NOT(ISBLANK(Spreadsheet!I203)))</f>
        <v>1</v>
      </c>
      <c r="W203" s="5" t="b">
        <f>OR(ISBLANK(Spreadsheet!D203),NOT(ISBLANK(Spreadsheet!C203)))</f>
        <v>1</v>
      </c>
      <c r="X203" s="155" t="str">
        <f>REPT("0",MIN(FIND({1,2,3,4,5,6,7,8,9},Spreadsheet!C203&amp;"123456789"))-1)&amp;IF(ISBLANK(Spreadsheet!C203),"",SUMPRODUCT(MID(0&amp;Spreadsheet!C203,LARGE(INDEX(ISNUMBER(--MID(Spreadsheet!C203,ROW($1:$225),1))*
 ROW($1:$225),0),ROW($1:$225))+1,1)*10^ROW($1:$225)/10))</f>
        <v/>
      </c>
      <c r="Y203" s="5" t="b">
        <f>IF(NOT(ISBLANK(Spreadsheet!C203)),IF(AND(ISNUMBER(VALUE(Spreadsheet!C203)), LEN(Spreadsheet!C203)=9),TRUE,FALSE),TRUE)</f>
        <v>1</v>
      </c>
      <c r="Z203" s="155" t="str">
        <f>REPT("0",MIN(FIND({1,2,3,4,5,6,7,8,9},Spreadsheet!D203&amp;"123456789"))-1)&amp;IF(ISBLANK(Spreadsheet!D203),"",SUMPRODUCT(MID(0&amp;Spreadsheet!D203,LARGE(INDEX(ISNUMBER(--MID(Spreadsheet!D203,ROW($1:$225),1))*
 ROW($1:$225),0),ROW($1:$225))+1,1)*10^ROW($1:$225)/10))</f>
        <v/>
      </c>
      <c r="AA203" s="5" t="b">
        <f>IF(AND(NOT(ISBLANK(Spreadsheet!D203)),NOT(ISBLANK(Spreadsheet!C203))),IF(AND(ISNUMBER(VALUE(Spreadsheet!D203)), LEN(Spreadsheet!D203)=9),TRUE,FALSE),IF(AND(NOT(ISBLANK(Spreadsheet!D203)),ISBLANK(Spreadsheet!C203)),FALSE,TRUE))</f>
        <v>1</v>
      </c>
      <c r="AB203" s="5" t="b">
        <f>OR(ISBLANK(Spreadsheet!Y203),IF(NOT(ISBLANK(Spreadsheet!Y203)),LEN(Spreadsheet!Y203)=10,ISNUMBER(VALUE(Spreadsheet!Y203))))</f>
        <v>1</v>
      </c>
      <c r="AC203" s="5" t="b">
        <f>OR(ISBLANK(Spreadsheet!AI203), AND(NOT(ISBLANK(Spreadsheet!AJ203)), NOT(ISNUMBER(SEARCH("Waive",Spreadsheet!AJ203)))))</f>
        <v>1</v>
      </c>
      <c r="AD203" s="5" t="b">
        <f>OR(ISBLANK(Spreadsheet!AK203), AND(NOT(ISBLANK(Spreadsheet!AL203)), NOT(ISNUMBER(SEARCH("Waive",Spreadsheet!AL203)))))</f>
        <v>1</v>
      </c>
      <c r="AE203" s="5" t="b">
        <f>OR(ISBLANK(Spreadsheet!AM203), AND(NOT(ISBLANK(Spreadsheet!AN203)), NOT(ISNUMBER(SEARCH("Waive", Spreadsheet!AN203)))))</f>
        <v>1</v>
      </c>
      <c r="AF203" s="5" t="b">
        <f>OR(ISBLANK(Spreadsheet!C203), NOT(ISBLANK(Spreadsheet!D203)),NOT(ISBLANK(Spreadsheet!L203)))</f>
        <v>1</v>
      </c>
      <c r="AG203" s="5" t="b">
        <f>IF(AND(NOT(ISBLANK(Spreadsheet!C203)), NOT(ISBLANK(Spreadsheet!D203)),Spreadsheet!C203&lt;&gt;Spreadsheet!D203),IF(ISERROR(VLOOKUP(Spreadsheet!C203, Spreadsheet!$C$6:'Spreadsheet'!$C202,1,FALSE)), FALSE, TRUE),TRUE)</f>
        <v>1</v>
      </c>
      <c r="AH203" s="5" t="b">
        <f>Spreadsheet!$B$2=Spreadsheet!AD203</f>
        <v>1</v>
      </c>
      <c r="AI203" s="5" t="b">
        <f>IF(ISBLANK(Spreadsheet!G203),TRUE,IF(OR(LEN(Spreadsheet!G203)&gt;1,ISNUMBER(VALUE(Spreadsheet!G203))),FALSE,TRUE))</f>
        <v>1</v>
      </c>
      <c r="AJ203" s="5" t="b">
        <f>OR(ISBLANK(Spreadsheet!C203), NOT(ISBLANK(Spreadsheet!B203)), NOT(ISBLANK(Spreadsheet!D203)))</f>
        <v>1</v>
      </c>
      <c r="AK203" s="5" t="b">
        <f t="array" ref="AK203">IF(OR(AND(ISBLANK(Spreadsheet!E203),ISBLANK(Spreadsheet!D203),NOT(ISBLANK(Spreadsheet!C203))),AND(ISBLANK(Spreadsheet!E203),ISBLANK(Spreadsheet!D203),ISBLANK(Spreadsheet!C203))),TRUE,ISNUMBER(MATCH(TRUE,EXACT(Spreadsheet!E203,Relationships),0)))</f>
        <v>1</v>
      </c>
      <c r="AL203" s="5" t="b">
        <f>IF(NOT(ISBLANK(Spreadsheet!C203)),IF(OR(ISBLANK(Spreadsheet!F203),LEN(Spreadsheet!F203)&gt;40),FALSE,TRUE),TRUE)</f>
        <v>1</v>
      </c>
      <c r="AM203" s="5" t="b">
        <f>IF(NOT(ISBLANK(Spreadsheet!C203)),IF(OR(ISBLANK(Spreadsheet!H203),LEN(Spreadsheet!H203)&gt;40),FALSE,TRUE),TRUE)</f>
        <v>1</v>
      </c>
      <c r="AN203" s="5" t="b">
        <f t="array" ref="AN203">IF(ISBLANK(Spreadsheet!I203),TRUE,ISNUMBER(MATCH(TRUE,EXACT(Spreadsheet!I203,GenderValues),0)))</f>
        <v>1</v>
      </c>
      <c r="AO203" s="5" t="b">
        <f ca="1">IF(ISERROR(DATEVALUE(TEXT(Spreadsheet!J203,"mm/dd/yyyy")) &gt; TODAY()),IF(AND(ISBLANK(Spreadsheet!J203),ISBLANK(Spreadsheet!C203)),TRUE,FALSE),IF(DATEVALUE(TEXT(Spreadsheet!J203,"mm/dd/yyyy")) &gt; TODAY(),FALSE,TRUE))</f>
        <v>1</v>
      </c>
      <c r="AP203" s="5" t="b">
        <f>OR(ISBLANK(Spreadsheet!K203),LEN(Spreadsheet!K203)&lt;=100)</f>
        <v>1</v>
      </c>
      <c r="AQ203" s="5" t="b">
        <f t="array" ref="AQ203">IF(OR(AND(ISBLANK(Spreadsheet!L203),ISBLANK(Spreadsheet!C203)),AND(NOT(ISBLANK(Spreadsheet!C203)),NOT(ISBLANK(Spreadsheet!D203)))),TRUE,ISNUMBER(MATCH(TRUE,EXACT(Spreadsheet!L203,MaritalStatus),0)))</f>
        <v>1</v>
      </c>
      <c r="AR203" s="5" t="b">
        <f ca="1">IF(ISERROR(DATEVALUE(TEXT(Spreadsheet!M203,"mm/dd/yyyy")) &gt; TODAY()),IF(ISBLANK(Spreadsheet!M203),TRUE,FALSE),IF(DATEVALUE(TEXT(Spreadsheet!M203,"mm/dd/yyyy")) &gt; TODAY(),FALSE,TRUE))</f>
        <v>1</v>
      </c>
      <c r="AS203" s="5" t="b">
        <f>OR(ISBLANK(Spreadsheet!N203),LEN(Spreadsheet!N203)&lt;=100)</f>
        <v>1</v>
      </c>
      <c r="AT203" s="5" t="b">
        <f>OR(ISBLANK(Spreadsheet!O203),UPPER(Spreadsheet!O203)="YES")</f>
        <v>1</v>
      </c>
      <c r="AU203" s="5" t="b">
        <f>OR(ISBLANK(Spreadsheet!P203),UPPER(Spreadsheet!P203)="YES")</f>
        <v>1</v>
      </c>
      <c r="AV203" s="5" t="b">
        <f t="array" ref="AV203">IF(ISBLANK(Spreadsheet!Q203),TRUE,ISNUMBER(MATCH(TRUE,EXACT(Spreadsheet!Q203,OnGroupsPriorIns),0)))</f>
        <v>1</v>
      </c>
      <c r="AW203" s="5" t="b">
        <f>OR(ISBLANK(Spreadsheet!R203),UPPER(Spreadsheet!R203)="YES")</f>
        <v>1</v>
      </c>
      <c r="AX203" s="5" t="b">
        <f>OR(ISBLANK(Spreadsheet!S203),UPPER(Spreadsheet!S203)="YES")</f>
        <v>1</v>
      </c>
      <c r="AY203" s="5" t="b">
        <f>OR(AND(ISBLANK(Spreadsheet!C203),LEN(Spreadsheet!T203)=0),AND(NOT(ISBLANK(Spreadsheet!C203)),LEN(Spreadsheet!T203)&gt;0,LEN(Spreadsheet!T203)&lt;=50))</f>
        <v>1</v>
      </c>
      <c r="AZ203" s="5" t="b">
        <f>OR(LEN(Spreadsheet!U203)=0,AND(LEN(Spreadsheet!U203)&gt;0,LEN(Spreadsheet!U203)&lt;=50))</f>
        <v>1</v>
      </c>
      <c r="BA203" s="5" t="b">
        <f>OR(AND(ISBLANK(Spreadsheet!C203),LEN(Spreadsheet!V203)=0),AND(NOT(ISBLANK(Spreadsheet!C203)),LEN(Spreadsheet!V203)&gt;0,LEN(Spreadsheet!V203)&lt;=50))</f>
        <v>1</v>
      </c>
      <c r="BB203" s="5" t="b">
        <f t="array" ref="BB203">IF(AND(ISBLANK(Spreadsheet!C203),LEN(Spreadsheet!W203)=0),TRUE,ISNUMBER(MATCH(TRUE,EXACT(Spreadsheet!W203,States),0)))</f>
        <v>1</v>
      </c>
      <c r="BC203" s="5" t="b">
        <f>OR(AND(ISBLANK(Spreadsheet!C203),LEN(Spreadsheet!X203)=0),AND(NOT(ISBLANK(Spreadsheet!C203)),LEN(Spreadsheet!X203)&gt;0,LEN(Spreadsheet!X203)=5,ISNUMBER(VALUE(Spreadsheet!X203))))</f>
        <v>1</v>
      </c>
      <c r="BD203" s="5" t="b">
        <f>OR(ISBLANK(Spreadsheet!Z203),LEN(Spreadsheet!Z203)&lt;=50)</f>
        <v>1</v>
      </c>
      <c r="BE203" s="5" t="b">
        <f>ISBLANK(Spreadsheet!AA203)</f>
        <v>1</v>
      </c>
      <c r="BF203" s="5" t="b">
        <f>ISBLANK(Spreadsheet!AB203)</f>
        <v>1</v>
      </c>
      <c r="BG203" s="5" t="b">
        <f>IF(ISERROR(DATEVALUE(TEXT(Spreadsheet!AC203,"mm/dd/yyyy")) &gt; DATEVALUE(TEXT(Spreadsheet!J203,"mm/dd/yyyy"))),IF(OR(AND(ISBLANK(Spreadsheet!AC203),ISBLANK(Spreadsheet!C203)),AND(NOT(ISBLANK(Spreadsheet!C203)),ISBLANK(Spreadsheet!AC203),NOT(ISBLANK(Spreadsheet!D203)))),TRUE,FALSE),IF(DATEVALUE(TEXT(Spreadsheet!AC203,"mm/dd/yyyy")) &gt; DATEVALUE(TEXT(Spreadsheet!J203,"mm/dd/yyyy")),TRUE,FALSE))</f>
        <v>1</v>
      </c>
      <c r="BH203" s="5" t="b">
        <f>OR(AND(ISBLANK(Spreadsheet!C203),ISBLANK(Spreadsheet!AE203)),AND(NOT(ISBLANK(Spreadsheet!C203)),NOT(ISBLANK(Spreadsheet!D203)),ISBLANK(Spreadsheet!AE203)),AND(NOT(ISBLANK(Spreadsheet!C203)),ISBLANK(Spreadsheet!D203),NOT(ISBLANK(Spreadsheet!AE203)),LEN(Spreadsheet!AE203)&lt;=100))</f>
        <v>1</v>
      </c>
      <c r="BI203" s="5" t="b">
        <f t="array" ref="BI203">IF(ISBLANK(Spreadsheet!AF203),TRUE,ISNUMBER(MATCH(TRUE,EXACT(Spreadsheet!AF203,CobraShortReasons),0)))</f>
        <v>1</v>
      </c>
      <c r="BJ203" s="5" t="b">
        <f ca="1">IF(ISERROR(DATEVALUE(TEXT(Spreadsheet!AG203,"mm/dd/yyyy")) &gt; TODAY()),IF(ISBLANK(Spreadsheet!AG203),TRUE,FALSE),IF(DATEVALUE(TEXT(Spreadsheet!AG203,"mm/dd/yyyy")) &gt; TODAY(),FALSE,TRUE))</f>
        <v>1</v>
      </c>
      <c r="BK203" s="5" t="b">
        <f>OR(ISBLANK(Spreadsheet!AH203),LEN(Spreadsheet!AH203)&lt;=25)</f>
        <v>1</v>
      </c>
      <c r="BL203" s="5" t="b">
        <f t="array" aca="1" ref="BL203" ca="1">IF(ISBLANK(Spreadsheet!AI203),TRUE,ISNUMBER(MATCH(TRUE,EXACT(Spreadsheet!AI203,INDIRECT(Spreadsheet!$D$2)),0)))</f>
        <v>1</v>
      </c>
      <c r="BM203" s="5" t="b">
        <f t="array" aca="1" ref="BM203" ca="1">IF(ISBLANK(Spreadsheet!AJ203),TRUE,ISNUMBER(MATCH(TRUE,EXACT(Spreadsheet!AJ203,INDIRECT(Spreadsheet!BJ203)),0)))</f>
        <v>1</v>
      </c>
      <c r="BN203" s="5" t="b">
        <f t="array" ref="BN203">IF(ISBLANK(Spreadsheet!AK203),TRUE,ISNUMBER(MATCH(TRUE,EXACT(Spreadsheet!AK203,DentalPlans),0)))</f>
        <v>1</v>
      </c>
      <c r="BO203" s="5" t="b">
        <f t="array" aca="1" ref="BO203" ca="1">IF(ISBLANK(Spreadsheet!AL203),TRUE,ISNUMBER(MATCH(TRUE,EXACT(Spreadsheet!AL203,INDIRECT(Spreadsheet!BK203)),0)))</f>
        <v>1</v>
      </c>
      <c r="BP203" s="5" t="b">
        <f t="array" ref="BP203">IF(ISBLANK(Spreadsheet!AM203),TRUE,ISNUMBER(MATCH(TRUE,EXACT(Spreadsheet!AM203,VisionPlans),0)))</f>
        <v>1</v>
      </c>
      <c r="BQ203" s="5" t="b">
        <f t="array" aca="1" ref="BQ203" ca="1">IF(ISBLANK(Spreadsheet!AN203),TRUE,ISNUMBER(MATCH(TRUE,EXACT(Spreadsheet!AN203,INDIRECT(Spreadsheet!BL203)),0)))</f>
        <v>1</v>
      </c>
      <c r="BR203" s="5" t="b">
        <f t="array" ref="BR203">IF(ISBLANK(Spreadsheet!AO203),TRUE,ISNUMBER(MATCH(TRUE,EXACT(Spreadsheet!AO203,LifeBenefitClasses),0)))</f>
        <v>1</v>
      </c>
      <c r="BS203" s="5" t="b">
        <f>IF(OR(ISBLANK(Spreadsheet!AO203), Spreadsheet!AO203="Waive"),IF(ISBLANK(Spreadsheet!AP203),TRUE,FALSE),IF(OR(AND(NOT(ISBLANK(Spreadsheet!AO203)),ISBLANK(Spreadsheet!AP203)),NOT(ISNUMBER(VALUE(Spreadsheet!AP203)))),FALSE,IF(OR(AND(Spreadsheet!AP203&lt;6,MOD(Spreadsheet!AP203*10,5)=0), MOD(Spreadsheet!AP203,5000)=0),TRUE,FALSE)))</f>
        <v>1</v>
      </c>
      <c r="BT203" s="5" t="b">
        <f t="array" ref="BT203">IF(ISBLANK(Spreadsheet!AQ203),TRUE,ISNUMBER(MATCH(TRUE,EXACT(Spreadsheet!AQ203,EnrollWaive),0)))</f>
        <v>1</v>
      </c>
      <c r="BU203" s="5" t="b">
        <f t="array" ref="BU203">IF(ISBLANK(Spreadsheet!AR203),TRUE,ISNUMBER(MATCH(TRUE,EXACT(Spreadsheet!AR203,LifeBenefitClasses),0)))</f>
        <v>1</v>
      </c>
      <c r="BV203" s="5" t="b">
        <f>IF(OR(ISBLANK(Spreadsheet!AR203), Spreadsheet!AR203="Waive"),IF(ISBLANK(Spreadsheet!AS203),TRUE,FALSE),IF(OR(AND(NOT(ISBLANK(Spreadsheet!AR203)),ISBLANK(Spreadsheet!AS203)),NOT(ISNUMBER(VALUE(Spreadsheet!AS203)))),FALSE,IF(OR(AND(Spreadsheet!AS203&lt;6,MOD(Spreadsheet!AS203*10,5)=0), MOD(Spreadsheet!AS203,10000)=0),TRUE,FALSE)))</f>
        <v>1</v>
      </c>
      <c r="BW203" s="5" t="b">
        <f t="array" ref="BW203">IF(ISBLANK(Spreadsheet!AT203),TRUE,ISNUMBER(MATCH(TRUE,EXACT(Spreadsheet!AT203,LifeBenefitClasses),0)))</f>
        <v>1</v>
      </c>
      <c r="BX203" s="5" t="b">
        <f>IF(OR(ISBLANK(Spreadsheet!AT203), Spreadsheet!AT203="Waive"),IF(ISBLANK(Spreadsheet!AU203),TRUE,FALSE),IF(OR(AND(NOT(ISBLANK(Spreadsheet!AT203)),ISBLANK(Spreadsheet!AU203)),NOT(ISNUMBER(VALUE(Spreadsheet!AU203)))),FALSE,IF(AND(NOT(OR(ISBLANK(Spreadsheet!AT203),Spreadsheet!AT203="Waive")),NOT(OR(ISBLANK(Spreadsheet!AR203),Spreadsheet!AR203="Waive")),MOD(Spreadsheet!AU203,5000)=0, Spreadsheet!AU203&lt;=(Spreadsheet!AS203*0.5)),TRUE,FALSE)))</f>
        <v>1</v>
      </c>
      <c r="BY203" s="5" t="b">
        <f t="array" ref="BY203">IF(ISBLANK(Spreadsheet!AV203),TRUE,ISNUMBER(MATCH(TRUE,EXACT(Spreadsheet!AV203,EnrollWaive),0)))</f>
        <v>1</v>
      </c>
      <c r="BZ203" s="5" t="b">
        <f t="array" ref="BZ203">IF(ISBLANK(Spreadsheet!AW203),TRUE,ISNUMBER(MATCH(TRUE,EXACT(Spreadsheet!AW203,LifeBenefitClasses),0)))</f>
        <v>1</v>
      </c>
      <c r="CA203" s="5" t="b">
        <f t="array" ref="CA203">IF(ISBLANK(Spreadsheet!AX203),TRUE,ISNUMBER(MATCH(TRUE,EXACT(Spreadsheet!AX203,LifeBenefitClasses),0)))</f>
        <v>1</v>
      </c>
      <c r="CB203" s="5" t="b">
        <f t="array" ref="CB203">IF(ISBLANK(Spreadsheet!AY203),TRUE,ISNUMBER(MATCH(TRUE,EXACT(Spreadsheet!AY203,LifeBenefitClasses),0)))</f>
        <v>1</v>
      </c>
      <c r="CC203" s="5" t="b">
        <f t="array" ref="CC203">IF(ISBLANK(Spreadsheet!AZ203),TRUE,ISNUMBER(MATCH(TRUE,EXACT(Spreadsheet!AZ203,LifeBenefitClasses),0)))</f>
        <v>1</v>
      </c>
      <c r="CD203" s="5" t="b">
        <f t="array" ref="CD203">IF(ISBLANK(Spreadsheet!BA203),TRUE,ISNUMBER(MATCH(TRUE,EXACT(Spreadsheet!BA203,LifeBenefitClasses),0)))</f>
        <v>1</v>
      </c>
      <c r="CE203" s="5" t="b">
        <f>IF(OR(ISBLANK(Spreadsheet!BA203), Spreadsheet!BA203="Waive"),IF(ISBLANK(Spreadsheet!BB203),TRUE,FALSE),IF(OR(AND(NOT(ISBLANK(Spreadsheet!BA203)),ISBLANK(Spreadsheet!BB203)),NOT(ISNUMBER(VALUE(Spreadsheet!BB203))),ISBLANK(Spreadsheet!BC203),NOT(ISNUMBER(VALUE(Spreadsheet!BC203)))),FALSE,IF(AND(Spreadsheet!BB203&gt;=50000,Spreadsheet!BB203&lt;=250000,MOD(Spreadsheet!BB203,10000)=0,Spreadsheet!BB203&lt;=(10*Spreadsheet!BC203)),TRUE,FALSE)))</f>
        <v>1</v>
      </c>
      <c r="CF203" s="5" t="b">
        <f>IF(NOT(ISBLANK(Spreadsheet!BC203)),AND(ISNUMBER(VALUE(Spreadsheet!BC203)),Spreadsheet!BC203&gt;0),AND(OR(ISBLANK(Spreadsheet!AO203),Spreadsheet!AO203="Waive",AND(NOT(OR(ISBLANK(Spreadsheet!AO203),Spreadsheet!AO203="Waive")),Spreadsheet!AP203&gt;=6)),OR(ISBLANK(Spreadsheet!AR203),AND(NOT(OR(ISBLANK(Spreadsheet!AR203),Spreadsheet!AR203="Waive")),Spreadsheet!AS203&gt;=6)),OR(ISBLANK(Spreadsheet!AW203)),OR(ISBLANK(Spreadsheet!AX203)),OR(ISBLANK(Spreadsheet!AY203)),OR(ISBLANK(Spreadsheet!AZ203)),OR(ISBLANK(Spreadsheet!BA203),Spreadsheet!BA203="Waive")))</f>
        <v>1</v>
      </c>
      <c r="CG203" s="5" t="b">
        <f t="shared" ca="1" si="17"/>
        <v>1</v>
      </c>
    </row>
    <row r="204" spans="8:85" x14ac:dyDescent="0.3">
      <c r="H204" s="5">
        <f t="shared" ca="1" si="14"/>
        <v>2</v>
      </c>
      <c r="I204" s="5" t="str">
        <f t="shared" ca="1" si="15"/>
        <v/>
      </c>
      <c r="J204" s="5" t="str">
        <f>IF(AND(NOT(ISBLANK(Spreadsheet!C204)),ISBLANK(Spreadsheet!D204)),Spreadsheet!F204&amp;" "&amp;Spreadsheet!H204,"")</f>
        <v/>
      </c>
      <c r="K204" s="5">
        <f>IF(AND(NOT(ISBLANK(Spreadsheet!C204)),ISBLANK(Spreadsheet!D204)),COUNTIFS(Spreadsheet!E205:E$786,"=Child",Spreadsheet!C205:C$786, "="&amp;Spreadsheet!C204) + COUNTIFS(Spreadsheet!E205:E$786,"=Step-child",Spreadsheet!C205:C$786, "="&amp;Spreadsheet!C204),0)</f>
        <v>0</v>
      </c>
      <c r="L204" s="5">
        <f>IF(NOT(ISBLANK(J204)),COUNTIFS(Spreadsheet!E205:E$786,"=Wife",Spreadsheet!C205:C$786, "="&amp;Spreadsheet!C204) + COUNTIFS(Spreadsheet!E205:E$786,"=Husband",Spreadsheet!C205:C$786, "="&amp;Spreadsheet!C204),0)</f>
        <v>0</v>
      </c>
      <c r="M204" s="5">
        <f>IF(NOT(ISBLANK(Spreadsheet!AJ204)),VLOOKUP(Spreadsheet!AJ204,'Drop Downs'!$P$2:$R$16,3,FALSE),0)</f>
        <v>0</v>
      </c>
      <c r="N204" s="5">
        <f>IF(NOT(ISBLANK(Spreadsheet!AJ204)), VLOOKUP(Spreadsheet!AJ204,'Drop Downs'!$P$2:$R$16,2,FALSE),0)</f>
        <v>0</v>
      </c>
      <c r="O204" s="5">
        <f>IF(NOT(ISBLANK(Spreadsheet!AL204)),VLOOKUP(Spreadsheet!AL204,'Drop Downs'!$P$2:$R$16,3,FALSE), 0)</f>
        <v>0</v>
      </c>
      <c r="P204" s="5">
        <f>IF(NOT(ISBLANK(Spreadsheet!AL204)),VLOOKUP(Spreadsheet!AL204,'Drop Downs'!$P$2:$R$16,2,FALSE),0)</f>
        <v>0</v>
      </c>
      <c r="Q204" s="5">
        <f>IF(NOT(ISBLANK(Spreadsheet!AN204)),VLOOKUP(Spreadsheet!AN204,'Drop Downs'!$P$2:$R$16,3,FALSE),0)</f>
        <v>0</v>
      </c>
      <c r="R204" s="5">
        <f>IF(NOT(ISBLANK(Spreadsheet!AN204)),VLOOKUP(Spreadsheet!AN204,'Drop Downs'!$P$2:$R$16,2,FALSE),0)</f>
        <v>0</v>
      </c>
      <c r="S204" s="5" t="str">
        <f>IF(OR(M204&gt;K204,N204&gt;L204,O204&gt;K204, Q204&gt;K204,N204&gt;L204, P204&gt;L204, R204&gt;L204),"Member currently has a coverage election over what he/she needs.  Please add more dependents or adjust the coverage election.","")&amp;(IF(AND(NOT(ISBLANK(Spreadsheet!C204)),NOT(ISBLANK(Spreadsheet!D204)),ISBLANK(Spreadsheet!E204)),"Dependent lacks a relationship to member.Please select one from the drop-down.",""))</f>
        <v/>
      </c>
      <c r="T204" s="5" t="b">
        <f t="shared" si="16"/>
        <v>1</v>
      </c>
      <c r="U204" s="5" t="b">
        <f>OR(ISBLANK(Spreadsheet!C204),IF(NOT(ISBLANK(Spreadsheet!D204)),NOT(ISBLANK(Spreadsheet!E204)),TRUE))</f>
        <v>1</v>
      </c>
      <c r="V204" s="5" t="b">
        <f>OR(ISBLANK(Spreadsheet!C204), NOT(ISBLANK(Spreadsheet!I204)))</f>
        <v>1</v>
      </c>
      <c r="W204" s="5" t="b">
        <f>OR(ISBLANK(Spreadsheet!D204),NOT(ISBLANK(Spreadsheet!C204)))</f>
        <v>1</v>
      </c>
      <c r="X204" s="155" t="str">
        <f>REPT("0",MIN(FIND({1,2,3,4,5,6,7,8,9},Spreadsheet!C204&amp;"123456789"))-1)&amp;IF(ISBLANK(Spreadsheet!C204),"",SUMPRODUCT(MID(0&amp;Spreadsheet!C204,LARGE(INDEX(ISNUMBER(--MID(Spreadsheet!C204,ROW($1:$225),1))*
 ROW($1:$225),0),ROW($1:$225))+1,1)*10^ROW($1:$225)/10))</f>
        <v/>
      </c>
      <c r="Y204" s="5" t="b">
        <f>IF(NOT(ISBLANK(Spreadsheet!C204)),IF(AND(ISNUMBER(VALUE(Spreadsheet!C204)), LEN(Spreadsheet!C204)=9),TRUE,FALSE),TRUE)</f>
        <v>1</v>
      </c>
      <c r="Z204" s="155" t="str">
        <f>REPT("0",MIN(FIND({1,2,3,4,5,6,7,8,9},Spreadsheet!D204&amp;"123456789"))-1)&amp;IF(ISBLANK(Spreadsheet!D204),"",SUMPRODUCT(MID(0&amp;Spreadsheet!D204,LARGE(INDEX(ISNUMBER(--MID(Spreadsheet!D204,ROW($1:$225),1))*
 ROW($1:$225),0),ROW($1:$225))+1,1)*10^ROW($1:$225)/10))</f>
        <v/>
      </c>
      <c r="AA204" s="5" t="b">
        <f>IF(AND(NOT(ISBLANK(Spreadsheet!D204)),NOT(ISBLANK(Spreadsheet!C204))),IF(AND(ISNUMBER(VALUE(Spreadsheet!D204)), LEN(Spreadsheet!D204)=9),TRUE,FALSE),IF(AND(NOT(ISBLANK(Spreadsheet!D204)),ISBLANK(Spreadsheet!C204)),FALSE,TRUE))</f>
        <v>1</v>
      </c>
      <c r="AB204" s="5" t="b">
        <f>OR(ISBLANK(Spreadsheet!Y204),IF(NOT(ISBLANK(Spreadsheet!Y204)),LEN(Spreadsheet!Y204)=10,ISNUMBER(VALUE(Spreadsheet!Y204))))</f>
        <v>1</v>
      </c>
      <c r="AC204" s="5" t="b">
        <f>OR(ISBLANK(Spreadsheet!AI204), AND(NOT(ISBLANK(Spreadsheet!AJ204)), NOT(ISNUMBER(SEARCH("Waive",Spreadsheet!AJ204)))))</f>
        <v>1</v>
      </c>
      <c r="AD204" s="5" t="b">
        <f>OR(ISBLANK(Spreadsheet!AK204), AND(NOT(ISBLANK(Spreadsheet!AL204)), NOT(ISNUMBER(SEARCH("Waive",Spreadsheet!AL204)))))</f>
        <v>1</v>
      </c>
      <c r="AE204" s="5" t="b">
        <f>OR(ISBLANK(Spreadsheet!AM204), AND(NOT(ISBLANK(Spreadsheet!AN204)), NOT(ISNUMBER(SEARCH("Waive", Spreadsheet!AN204)))))</f>
        <v>1</v>
      </c>
      <c r="AF204" s="5" t="b">
        <f>OR(ISBLANK(Spreadsheet!C204), NOT(ISBLANK(Spreadsheet!D204)),NOT(ISBLANK(Spreadsheet!L204)))</f>
        <v>1</v>
      </c>
      <c r="AG204" s="5" t="b">
        <f>IF(AND(NOT(ISBLANK(Spreadsheet!C204)), NOT(ISBLANK(Spreadsheet!D204)),Spreadsheet!C204&lt;&gt;Spreadsheet!D204),IF(ISERROR(VLOOKUP(Spreadsheet!C204, Spreadsheet!$C$6:'Spreadsheet'!$C203,1,FALSE)), FALSE, TRUE),TRUE)</f>
        <v>1</v>
      </c>
      <c r="AH204" s="5" t="b">
        <f>Spreadsheet!$B$2=Spreadsheet!AD204</f>
        <v>1</v>
      </c>
      <c r="AI204" s="5" t="b">
        <f>IF(ISBLANK(Spreadsheet!G204),TRUE,IF(OR(LEN(Spreadsheet!G204)&gt;1,ISNUMBER(VALUE(Spreadsheet!G204))),FALSE,TRUE))</f>
        <v>1</v>
      </c>
      <c r="AJ204" s="5" t="b">
        <f>OR(ISBLANK(Spreadsheet!C204), NOT(ISBLANK(Spreadsheet!B204)), NOT(ISBLANK(Spreadsheet!D204)))</f>
        <v>1</v>
      </c>
      <c r="AK204" s="5" t="b">
        <f t="array" ref="AK204">IF(OR(AND(ISBLANK(Spreadsheet!E204),ISBLANK(Spreadsheet!D204),NOT(ISBLANK(Spreadsheet!C204))),AND(ISBLANK(Spreadsheet!E204),ISBLANK(Spreadsheet!D204),ISBLANK(Spreadsheet!C204))),TRUE,ISNUMBER(MATCH(TRUE,EXACT(Spreadsheet!E204,Relationships),0)))</f>
        <v>1</v>
      </c>
      <c r="AL204" s="5" t="b">
        <f>IF(NOT(ISBLANK(Spreadsheet!C204)),IF(OR(ISBLANK(Spreadsheet!F204),LEN(Spreadsheet!F204)&gt;40),FALSE,TRUE),TRUE)</f>
        <v>1</v>
      </c>
      <c r="AM204" s="5" t="b">
        <f>IF(NOT(ISBLANK(Spreadsheet!C204)),IF(OR(ISBLANK(Spreadsheet!H204),LEN(Spreadsheet!H204)&gt;40),FALSE,TRUE),TRUE)</f>
        <v>1</v>
      </c>
      <c r="AN204" s="5" t="b">
        <f t="array" ref="AN204">IF(ISBLANK(Spreadsheet!I204),TRUE,ISNUMBER(MATCH(TRUE,EXACT(Spreadsheet!I204,GenderValues),0)))</f>
        <v>1</v>
      </c>
      <c r="AO204" s="5" t="b">
        <f ca="1">IF(ISERROR(DATEVALUE(TEXT(Spreadsheet!J204,"mm/dd/yyyy")) &gt; TODAY()),IF(AND(ISBLANK(Spreadsheet!J204),ISBLANK(Spreadsheet!C204)),TRUE,FALSE),IF(DATEVALUE(TEXT(Spreadsheet!J204,"mm/dd/yyyy")) &gt; TODAY(),FALSE,TRUE))</f>
        <v>1</v>
      </c>
      <c r="AP204" s="5" t="b">
        <f>OR(ISBLANK(Spreadsheet!K204),LEN(Spreadsheet!K204)&lt;=100)</f>
        <v>1</v>
      </c>
      <c r="AQ204" s="5" t="b">
        <f t="array" ref="AQ204">IF(OR(AND(ISBLANK(Spreadsheet!L204),ISBLANK(Spreadsheet!C204)),AND(NOT(ISBLANK(Spreadsheet!C204)),NOT(ISBLANK(Spreadsheet!D204)))),TRUE,ISNUMBER(MATCH(TRUE,EXACT(Spreadsheet!L204,MaritalStatus),0)))</f>
        <v>1</v>
      </c>
      <c r="AR204" s="5" t="b">
        <f ca="1">IF(ISERROR(DATEVALUE(TEXT(Spreadsheet!M204,"mm/dd/yyyy")) &gt; TODAY()),IF(ISBLANK(Spreadsheet!M204),TRUE,FALSE),IF(DATEVALUE(TEXT(Spreadsheet!M204,"mm/dd/yyyy")) &gt; TODAY(),FALSE,TRUE))</f>
        <v>1</v>
      </c>
      <c r="AS204" s="5" t="b">
        <f>OR(ISBLANK(Spreadsheet!N204),LEN(Spreadsheet!N204)&lt;=100)</f>
        <v>1</v>
      </c>
      <c r="AT204" s="5" t="b">
        <f>OR(ISBLANK(Spreadsheet!O204),UPPER(Spreadsheet!O204)="YES")</f>
        <v>1</v>
      </c>
      <c r="AU204" s="5" t="b">
        <f>OR(ISBLANK(Spreadsheet!P204),UPPER(Spreadsheet!P204)="YES")</f>
        <v>1</v>
      </c>
      <c r="AV204" s="5" t="b">
        <f t="array" ref="AV204">IF(ISBLANK(Spreadsheet!Q204),TRUE,ISNUMBER(MATCH(TRUE,EXACT(Spreadsheet!Q204,OnGroupsPriorIns),0)))</f>
        <v>1</v>
      </c>
      <c r="AW204" s="5" t="b">
        <f>OR(ISBLANK(Spreadsheet!R204),UPPER(Spreadsheet!R204)="YES")</f>
        <v>1</v>
      </c>
      <c r="AX204" s="5" t="b">
        <f>OR(ISBLANK(Spreadsheet!S204),UPPER(Spreadsheet!S204)="YES")</f>
        <v>1</v>
      </c>
      <c r="AY204" s="5" t="b">
        <f>OR(AND(ISBLANK(Spreadsheet!C204),LEN(Spreadsheet!T204)=0),AND(NOT(ISBLANK(Spreadsheet!C204)),LEN(Spreadsheet!T204)&gt;0,LEN(Spreadsheet!T204)&lt;=50))</f>
        <v>1</v>
      </c>
      <c r="AZ204" s="5" t="b">
        <f>OR(LEN(Spreadsheet!U204)=0,AND(LEN(Spreadsheet!U204)&gt;0,LEN(Spreadsheet!U204)&lt;=50))</f>
        <v>1</v>
      </c>
      <c r="BA204" s="5" t="b">
        <f>OR(AND(ISBLANK(Spreadsheet!C204),LEN(Spreadsheet!V204)=0),AND(NOT(ISBLANK(Spreadsheet!C204)),LEN(Spreadsheet!V204)&gt;0,LEN(Spreadsheet!V204)&lt;=50))</f>
        <v>1</v>
      </c>
      <c r="BB204" s="5" t="b">
        <f t="array" ref="BB204">IF(AND(ISBLANK(Spreadsheet!C204),LEN(Spreadsheet!W204)=0),TRUE,ISNUMBER(MATCH(TRUE,EXACT(Spreadsheet!W204,States),0)))</f>
        <v>1</v>
      </c>
      <c r="BC204" s="5" t="b">
        <f>OR(AND(ISBLANK(Spreadsheet!C204),LEN(Spreadsheet!X204)=0),AND(NOT(ISBLANK(Spreadsheet!C204)),LEN(Spreadsheet!X204)&gt;0,LEN(Spreadsheet!X204)=5,ISNUMBER(VALUE(Spreadsheet!X204))))</f>
        <v>1</v>
      </c>
      <c r="BD204" s="5" t="b">
        <f>OR(ISBLANK(Spreadsheet!Z204),LEN(Spreadsheet!Z204)&lt;=50)</f>
        <v>1</v>
      </c>
      <c r="BE204" s="5" t="b">
        <f>ISBLANK(Spreadsheet!AA204)</f>
        <v>1</v>
      </c>
      <c r="BF204" s="5" t="b">
        <f>ISBLANK(Spreadsheet!AB204)</f>
        <v>1</v>
      </c>
      <c r="BG204" s="5" t="b">
        <f>IF(ISERROR(DATEVALUE(TEXT(Spreadsheet!AC204,"mm/dd/yyyy")) &gt; DATEVALUE(TEXT(Spreadsheet!J204,"mm/dd/yyyy"))),IF(OR(AND(ISBLANK(Spreadsheet!AC204),ISBLANK(Spreadsheet!C204)),AND(NOT(ISBLANK(Spreadsheet!C204)),ISBLANK(Spreadsheet!AC204),NOT(ISBLANK(Spreadsheet!D204)))),TRUE,FALSE),IF(DATEVALUE(TEXT(Spreadsheet!AC204,"mm/dd/yyyy")) &gt; DATEVALUE(TEXT(Spreadsheet!J204,"mm/dd/yyyy")),TRUE,FALSE))</f>
        <v>1</v>
      </c>
      <c r="BH204" s="5" t="b">
        <f>OR(AND(ISBLANK(Spreadsheet!C204),ISBLANK(Spreadsheet!AE204)),AND(NOT(ISBLANK(Spreadsheet!C204)),NOT(ISBLANK(Spreadsheet!D204)),ISBLANK(Spreadsheet!AE204)),AND(NOT(ISBLANK(Spreadsheet!C204)),ISBLANK(Spreadsheet!D204),NOT(ISBLANK(Spreadsheet!AE204)),LEN(Spreadsheet!AE204)&lt;=100))</f>
        <v>1</v>
      </c>
      <c r="BI204" s="5" t="b">
        <f t="array" ref="BI204">IF(ISBLANK(Spreadsheet!AF204),TRUE,ISNUMBER(MATCH(TRUE,EXACT(Spreadsheet!AF204,CobraShortReasons),0)))</f>
        <v>1</v>
      </c>
      <c r="BJ204" s="5" t="b">
        <f ca="1">IF(ISERROR(DATEVALUE(TEXT(Spreadsheet!AG204,"mm/dd/yyyy")) &gt; TODAY()),IF(ISBLANK(Spreadsheet!AG204),TRUE,FALSE),IF(DATEVALUE(TEXT(Spreadsheet!AG204,"mm/dd/yyyy")) &gt; TODAY(),FALSE,TRUE))</f>
        <v>1</v>
      </c>
      <c r="BK204" s="5" t="b">
        <f>OR(ISBLANK(Spreadsheet!AH204),LEN(Spreadsheet!AH204)&lt;=25)</f>
        <v>1</v>
      </c>
      <c r="BL204" s="5" t="b">
        <f t="array" aca="1" ref="BL204" ca="1">IF(ISBLANK(Spreadsheet!AI204),TRUE,ISNUMBER(MATCH(TRUE,EXACT(Spreadsheet!AI204,INDIRECT(Spreadsheet!$D$2)),0)))</f>
        <v>1</v>
      </c>
      <c r="BM204" s="5" t="b">
        <f t="array" aca="1" ref="BM204" ca="1">IF(ISBLANK(Spreadsheet!AJ204),TRUE,ISNUMBER(MATCH(TRUE,EXACT(Spreadsheet!AJ204,INDIRECT(Spreadsheet!BJ204)),0)))</f>
        <v>1</v>
      </c>
      <c r="BN204" s="5" t="b">
        <f t="array" ref="BN204">IF(ISBLANK(Spreadsheet!AK204),TRUE,ISNUMBER(MATCH(TRUE,EXACT(Spreadsheet!AK204,DentalPlans),0)))</f>
        <v>1</v>
      </c>
      <c r="BO204" s="5" t="b">
        <f t="array" aca="1" ref="BO204" ca="1">IF(ISBLANK(Spreadsheet!AL204),TRUE,ISNUMBER(MATCH(TRUE,EXACT(Spreadsheet!AL204,INDIRECT(Spreadsheet!BK204)),0)))</f>
        <v>1</v>
      </c>
      <c r="BP204" s="5" t="b">
        <f t="array" ref="BP204">IF(ISBLANK(Spreadsheet!AM204),TRUE,ISNUMBER(MATCH(TRUE,EXACT(Spreadsheet!AM204,VisionPlans),0)))</f>
        <v>1</v>
      </c>
      <c r="BQ204" s="5" t="b">
        <f t="array" aca="1" ref="BQ204" ca="1">IF(ISBLANK(Spreadsheet!AN204),TRUE,ISNUMBER(MATCH(TRUE,EXACT(Spreadsheet!AN204,INDIRECT(Spreadsheet!BL204)),0)))</f>
        <v>1</v>
      </c>
      <c r="BR204" s="5" t="b">
        <f t="array" ref="BR204">IF(ISBLANK(Spreadsheet!AO204),TRUE,ISNUMBER(MATCH(TRUE,EXACT(Spreadsheet!AO204,LifeBenefitClasses),0)))</f>
        <v>1</v>
      </c>
      <c r="BS204" s="5" t="b">
        <f>IF(OR(ISBLANK(Spreadsheet!AO204), Spreadsheet!AO204="Waive"),IF(ISBLANK(Spreadsheet!AP204),TRUE,FALSE),IF(OR(AND(NOT(ISBLANK(Spreadsheet!AO204)),ISBLANK(Spreadsheet!AP204)),NOT(ISNUMBER(VALUE(Spreadsheet!AP204)))),FALSE,IF(OR(AND(Spreadsheet!AP204&lt;6,MOD(Spreadsheet!AP204*10,5)=0), MOD(Spreadsheet!AP204,5000)=0),TRUE,FALSE)))</f>
        <v>1</v>
      </c>
      <c r="BT204" s="5" t="b">
        <f t="array" ref="BT204">IF(ISBLANK(Spreadsheet!AQ204),TRUE,ISNUMBER(MATCH(TRUE,EXACT(Spreadsheet!AQ204,EnrollWaive),0)))</f>
        <v>1</v>
      </c>
      <c r="BU204" s="5" t="b">
        <f t="array" ref="BU204">IF(ISBLANK(Spreadsheet!AR204),TRUE,ISNUMBER(MATCH(TRUE,EXACT(Spreadsheet!AR204,LifeBenefitClasses),0)))</f>
        <v>1</v>
      </c>
      <c r="BV204" s="5" t="b">
        <f>IF(OR(ISBLANK(Spreadsheet!AR204), Spreadsheet!AR204="Waive"),IF(ISBLANK(Spreadsheet!AS204),TRUE,FALSE),IF(OR(AND(NOT(ISBLANK(Spreadsheet!AR204)),ISBLANK(Spreadsheet!AS204)),NOT(ISNUMBER(VALUE(Spreadsheet!AS204)))),FALSE,IF(OR(AND(Spreadsheet!AS204&lt;6,MOD(Spreadsheet!AS204*10,5)=0), MOD(Spreadsheet!AS204,10000)=0),TRUE,FALSE)))</f>
        <v>1</v>
      </c>
      <c r="BW204" s="5" t="b">
        <f t="array" ref="BW204">IF(ISBLANK(Spreadsheet!AT204),TRUE,ISNUMBER(MATCH(TRUE,EXACT(Spreadsheet!AT204,LifeBenefitClasses),0)))</f>
        <v>1</v>
      </c>
      <c r="BX204" s="5" t="b">
        <f>IF(OR(ISBLANK(Spreadsheet!AT204), Spreadsheet!AT204="Waive"),IF(ISBLANK(Spreadsheet!AU204),TRUE,FALSE),IF(OR(AND(NOT(ISBLANK(Spreadsheet!AT204)),ISBLANK(Spreadsheet!AU204)),NOT(ISNUMBER(VALUE(Spreadsheet!AU204)))),FALSE,IF(AND(NOT(OR(ISBLANK(Spreadsheet!AT204),Spreadsheet!AT204="Waive")),NOT(OR(ISBLANK(Spreadsheet!AR204),Spreadsheet!AR204="Waive")),MOD(Spreadsheet!AU204,5000)=0, Spreadsheet!AU204&lt;=(Spreadsheet!AS204*0.5)),TRUE,FALSE)))</f>
        <v>1</v>
      </c>
      <c r="BY204" s="5" t="b">
        <f t="array" ref="BY204">IF(ISBLANK(Spreadsheet!AV204),TRUE,ISNUMBER(MATCH(TRUE,EXACT(Spreadsheet!AV204,EnrollWaive),0)))</f>
        <v>1</v>
      </c>
      <c r="BZ204" s="5" t="b">
        <f t="array" ref="BZ204">IF(ISBLANK(Spreadsheet!AW204),TRUE,ISNUMBER(MATCH(TRUE,EXACT(Spreadsheet!AW204,LifeBenefitClasses),0)))</f>
        <v>1</v>
      </c>
      <c r="CA204" s="5" t="b">
        <f t="array" ref="CA204">IF(ISBLANK(Spreadsheet!AX204),TRUE,ISNUMBER(MATCH(TRUE,EXACT(Spreadsheet!AX204,LifeBenefitClasses),0)))</f>
        <v>1</v>
      </c>
      <c r="CB204" s="5" t="b">
        <f t="array" ref="CB204">IF(ISBLANK(Spreadsheet!AY204),TRUE,ISNUMBER(MATCH(TRUE,EXACT(Spreadsheet!AY204,LifeBenefitClasses),0)))</f>
        <v>1</v>
      </c>
      <c r="CC204" s="5" t="b">
        <f t="array" ref="CC204">IF(ISBLANK(Spreadsheet!AZ204),TRUE,ISNUMBER(MATCH(TRUE,EXACT(Spreadsheet!AZ204,LifeBenefitClasses),0)))</f>
        <v>1</v>
      </c>
      <c r="CD204" s="5" t="b">
        <f t="array" ref="CD204">IF(ISBLANK(Spreadsheet!BA204),TRUE,ISNUMBER(MATCH(TRUE,EXACT(Spreadsheet!BA204,LifeBenefitClasses),0)))</f>
        <v>1</v>
      </c>
      <c r="CE204" s="5" t="b">
        <f>IF(OR(ISBLANK(Spreadsheet!BA204), Spreadsheet!BA204="Waive"),IF(ISBLANK(Spreadsheet!BB204),TRUE,FALSE),IF(OR(AND(NOT(ISBLANK(Spreadsheet!BA204)),ISBLANK(Spreadsheet!BB204)),NOT(ISNUMBER(VALUE(Spreadsheet!BB204))),ISBLANK(Spreadsheet!BC204),NOT(ISNUMBER(VALUE(Spreadsheet!BC204)))),FALSE,IF(AND(Spreadsheet!BB204&gt;=50000,Spreadsheet!BB204&lt;=250000,MOD(Spreadsheet!BB204,10000)=0,Spreadsheet!BB204&lt;=(10*Spreadsheet!BC204)),TRUE,FALSE)))</f>
        <v>1</v>
      </c>
      <c r="CF204" s="5" t="b">
        <f>IF(NOT(ISBLANK(Spreadsheet!BC204)),AND(ISNUMBER(VALUE(Spreadsheet!BC204)),Spreadsheet!BC204&gt;0),AND(OR(ISBLANK(Spreadsheet!AO204),Spreadsheet!AO204="Waive",AND(NOT(OR(ISBLANK(Spreadsheet!AO204),Spreadsheet!AO204="Waive")),Spreadsheet!AP204&gt;=6)),OR(ISBLANK(Spreadsheet!AR204),AND(NOT(OR(ISBLANK(Spreadsheet!AR204),Spreadsheet!AR204="Waive")),Spreadsheet!AS204&gt;=6)),OR(ISBLANK(Spreadsheet!AW204)),OR(ISBLANK(Spreadsheet!AX204)),OR(ISBLANK(Spreadsheet!AY204)),OR(ISBLANK(Spreadsheet!AZ204)),OR(ISBLANK(Spreadsheet!BA204),Spreadsheet!BA204="Waive")))</f>
        <v>1</v>
      </c>
      <c r="CG204" s="5" t="b">
        <f t="shared" ca="1" si="17"/>
        <v>1</v>
      </c>
    </row>
    <row r="205" spans="8:85" x14ac:dyDescent="0.3">
      <c r="H205" s="5">
        <f t="shared" ca="1" si="14"/>
        <v>2</v>
      </c>
      <c r="I205" s="5" t="str">
        <f t="shared" ca="1" si="15"/>
        <v/>
      </c>
      <c r="J205" s="5" t="str">
        <f>IF(AND(NOT(ISBLANK(Spreadsheet!C205)),ISBLANK(Spreadsheet!D205)),Spreadsheet!F205&amp;" "&amp;Spreadsheet!H205,"")</f>
        <v/>
      </c>
      <c r="K205" s="5">
        <f>IF(AND(NOT(ISBLANK(Spreadsheet!C205)),ISBLANK(Spreadsheet!D205)),COUNTIFS(Spreadsheet!E206:E$786,"=Child",Spreadsheet!C206:C$786, "="&amp;Spreadsheet!C205) + COUNTIFS(Spreadsheet!E206:E$786,"=Step-child",Spreadsheet!C206:C$786, "="&amp;Spreadsheet!C205),0)</f>
        <v>0</v>
      </c>
      <c r="L205" s="5">
        <f>IF(NOT(ISBLANK(J205)),COUNTIFS(Spreadsheet!E206:E$786,"=Wife",Spreadsheet!C206:C$786, "="&amp;Spreadsheet!C205) + COUNTIFS(Spreadsheet!E206:E$786,"=Husband",Spreadsheet!C206:C$786, "="&amp;Spreadsheet!C205),0)</f>
        <v>0</v>
      </c>
      <c r="M205" s="5">
        <f>IF(NOT(ISBLANK(Spreadsheet!AJ205)),VLOOKUP(Spreadsheet!AJ205,'Drop Downs'!$P$2:$R$16,3,FALSE),0)</f>
        <v>0</v>
      </c>
      <c r="N205" s="5">
        <f>IF(NOT(ISBLANK(Spreadsheet!AJ205)), VLOOKUP(Spreadsheet!AJ205,'Drop Downs'!$P$2:$R$16,2,FALSE),0)</f>
        <v>0</v>
      </c>
      <c r="O205" s="5">
        <f>IF(NOT(ISBLANK(Spreadsheet!AL205)),VLOOKUP(Spreadsheet!AL205,'Drop Downs'!$P$2:$R$16,3,FALSE), 0)</f>
        <v>0</v>
      </c>
      <c r="P205" s="5">
        <f>IF(NOT(ISBLANK(Spreadsheet!AL205)),VLOOKUP(Spreadsheet!AL205,'Drop Downs'!$P$2:$R$16,2,FALSE),0)</f>
        <v>0</v>
      </c>
      <c r="Q205" s="5">
        <f>IF(NOT(ISBLANK(Spreadsheet!AN205)),VLOOKUP(Spreadsheet!AN205,'Drop Downs'!$P$2:$R$16,3,FALSE),0)</f>
        <v>0</v>
      </c>
      <c r="R205" s="5">
        <f>IF(NOT(ISBLANK(Spreadsheet!AN205)),VLOOKUP(Spreadsheet!AN205,'Drop Downs'!$P$2:$R$16,2,FALSE),0)</f>
        <v>0</v>
      </c>
      <c r="S205" s="5" t="str">
        <f>IF(OR(M205&gt;K205,N205&gt;L205,O205&gt;K205, Q205&gt;K205,N205&gt;L205, P205&gt;L205, R205&gt;L205),"Member currently has a coverage election over what he/she needs.  Please add more dependents or adjust the coverage election.","")&amp;(IF(AND(NOT(ISBLANK(Spreadsheet!C205)),NOT(ISBLANK(Spreadsheet!D205)),ISBLANK(Spreadsheet!E205)),"Dependent lacks a relationship to member.Please select one from the drop-down.",""))</f>
        <v/>
      </c>
      <c r="T205" s="5" t="b">
        <f t="shared" si="16"/>
        <v>1</v>
      </c>
      <c r="U205" s="5" t="b">
        <f>OR(ISBLANK(Spreadsheet!C205),IF(NOT(ISBLANK(Spreadsheet!D205)),NOT(ISBLANK(Spreadsheet!E205)),TRUE))</f>
        <v>1</v>
      </c>
      <c r="V205" s="5" t="b">
        <f>OR(ISBLANK(Spreadsheet!C205), NOT(ISBLANK(Spreadsheet!I205)))</f>
        <v>1</v>
      </c>
      <c r="W205" s="5" t="b">
        <f>OR(ISBLANK(Spreadsheet!D205),NOT(ISBLANK(Spreadsheet!C205)))</f>
        <v>1</v>
      </c>
      <c r="X205" s="155" t="str">
        <f>REPT("0",MIN(FIND({1,2,3,4,5,6,7,8,9},Spreadsheet!C205&amp;"123456789"))-1)&amp;IF(ISBLANK(Spreadsheet!C205),"",SUMPRODUCT(MID(0&amp;Spreadsheet!C205,LARGE(INDEX(ISNUMBER(--MID(Spreadsheet!C205,ROW($1:$225),1))*
 ROW($1:$225),0),ROW($1:$225))+1,1)*10^ROW($1:$225)/10))</f>
        <v/>
      </c>
      <c r="Y205" s="5" t="b">
        <f>IF(NOT(ISBLANK(Spreadsheet!C205)),IF(AND(ISNUMBER(VALUE(Spreadsheet!C205)), LEN(Spreadsheet!C205)=9),TRUE,FALSE),TRUE)</f>
        <v>1</v>
      </c>
      <c r="Z205" s="155" t="str">
        <f>REPT("0",MIN(FIND({1,2,3,4,5,6,7,8,9},Spreadsheet!D205&amp;"123456789"))-1)&amp;IF(ISBLANK(Spreadsheet!D205),"",SUMPRODUCT(MID(0&amp;Spreadsheet!D205,LARGE(INDEX(ISNUMBER(--MID(Spreadsheet!D205,ROW($1:$225),1))*
 ROW($1:$225),0),ROW($1:$225))+1,1)*10^ROW($1:$225)/10))</f>
        <v/>
      </c>
      <c r="AA205" s="5" t="b">
        <f>IF(AND(NOT(ISBLANK(Spreadsheet!D205)),NOT(ISBLANK(Spreadsheet!C205))),IF(AND(ISNUMBER(VALUE(Spreadsheet!D205)), LEN(Spreadsheet!D205)=9),TRUE,FALSE),IF(AND(NOT(ISBLANK(Spreadsheet!D205)),ISBLANK(Spreadsheet!C205)),FALSE,TRUE))</f>
        <v>1</v>
      </c>
      <c r="AB205" s="5" t="b">
        <f>OR(ISBLANK(Spreadsheet!Y205),IF(NOT(ISBLANK(Spreadsheet!Y205)),LEN(Spreadsheet!Y205)=10,ISNUMBER(VALUE(Spreadsheet!Y205))))</f>
        <v>1</v>
      </c>
      <c r="AC205" s="5" t="b">
        <f>OR(ISBLANK(Spreadsheet!AI205), AND(NOT(ISBLANK(Spreadsheet!AJ205)), NOT(ISNUMBER(SEARCH("Waive",Spreadsheet!AJ205)))))</f>
        <v>1</v>
      </c>
      <c r="AD205" s="5" t="b">
        <f>OR(ISBLANK(Spreadsheet!AK205), AND(NOT(ISBLANK(Spreadsheet!AL205)), NOT(ISNUMBER(SEARCH("Waive",Spreadsheet!AL205)))))</f>
        <v>1</v>
      </c>
      <c r="AE205" s="5" t="b">
        <f>OR(ISBLANK(Spreadsheet!AM205), AND(NOT(ISBLANK(Spreadsheet!AN205)), NOT(ISNUMBER(SEARCH("Waive", Spreadsheet!AN205)))))</f>
        <v>1</v>
      </c>
      <c r="AF205" s="5" t="b">
        <f>OR(ISBLANK(Spreadsheet!C205), NOT(ISBLANK(Spreadsheet!D205)),NOT(ISBLANK(Spreadsheet!L205)))</f>
        <v>1</v>
      </c>
      <c r="AG205" s="5" t="b">
        <f>IF(AND(NOT(ISBLANK(Spreadsheet!C205)), NOT(ISBLANK(Spreadsheet!D205)),Spreadsheet!C205&lt;&gt;Spreadsheet!D205),IF(ISERROR(VLOOKUP(Spreadsheet!C205, Spreadsheet!$C$6:'Spreadsheet'!$C204,1,FALSE)), FALSE, TRUE),TRUE)</f>
        <v>1</v>
      </c>
      <c r="AH205" s="5" t="b">
        <f>Spreadsheet!$B$2=Spreadsheet!AD205</f>
        <v>1</v>
      </c>
      <c r="AI205" s="5" t="b">
        <f>IF(ISBLANK(Spreadsheet!G205),TRUE,IF(OR(LEN(Spreadsheet!G205)&gt;1,ISNUMBER(VALUE(Spreadsheet!G205))),FALSE,TRUE))</f>
        <v>1</v>
      </c>
      <c r="AJ205" s="5" t="b">
        <f>OR(ISBLANK(Spreadsheet!C205), NOT(ISBLANK(Spreadsheet!B205)), NOT(ISBLANK(Spreadsheet!D205)))</f>
        <v>1</v>
      </c>
      <c r="AK205" s="5" t="b">
        <f t="array" ref="AK205">IF(OR(AND(ISBLANK(Spreadsheet!E205),ISBLANK(Spreadsheet!D205),NOT(ISBLANK(Spreadsheet!C205))),AND(ISBLANK(Spreadsheet!E205),ISBLANK(Spreadsheet!D205),ISBLANK(Spreadsheet!C205))),TRUE,ISNUMBER(MATCH(TRUE,EXACT(Spreadsheet!E205,Relationships),0)))</f>
        <v>1</v>
      </c>
      <c r="AL205" s="5" t="b">
        <f>IF(NOT(ISBLANK(Spreadsheet!C205)),IF(OR(ISBLANK(Spreadsheet!F205),LEN(Spreadsheet!F205)&gt;40),FALSE,TRUE),TRUE)</f>
        <v>1</v>
      </c>
      <c r="AM205" s="5" t="b">
        <f>IF(NOT(ISBLANK(Spreadsheet!C205)),IF(OR(ISBLANK(Spreadsheet!H205),LEN(Spreadsheet!H205)&gt;40),FALSE,TRUE),TRUE)</f>
        <v>1</v>
      </c>
      <c r="AN205" s="5" t="b">
        <f t="array" ref="AN205">IF(ISBLANK(Spreadsheet!I205),TRUE,ISNUMBER(MATCH(TRUE,EXACT(Spreadsheet!I205,GenderValues),0)))</f>
        <v>1</v>
      </c>
      <c r="AO205" s="5" t="b">
        <f ca="1">IF(ISERROR(DATEVALUE(TEXT(Spreadsheet!J205,"mm/dd/yyyy")) &gt; TODAY()),IF(AND(ISBLANK(Spreadsheet!J205),ISBLANK(Spreadsheet!C205)),TRUE,FALSE),IF(DATEVALUE(TEXT(Spreadsheet!J205,"mm/dd/yyyy")) &gt; TODAY(),FALSE,TRUE))</f>
        <v>1</v>
      </c>
      <c r="AP205" s="5" t="b">
        <f>OR(ISBLANK(Spreadsheet!K205),LEN(Spreadsheet!K205)&lt;=100)</f>
        <v>1</v>
      </c>
      <c r="AQ205" s="5" t="b">
        <f t="array" ref="AQ205">IF(OR(AND(ISBLANK(Spreadsheet!L205),ISBLANK(Spreadsheet!C205)),AND(NOT(ISBLANK(Spreadsheet!C205)),NOT(ISBLANK(Spreadsheet!D205)))),TRUE,ISNUMBER(MATCH(TRUE,EXACT(Spreadsheet!L205,MaritalStatus),0)))</f>
        <v>1</v>
      </c>
      <c r="AR205" s="5" t="b">
        <f ca="1">IF(ISERROR(DATEVALUE(TEXT(Spreadsheet!M205,"mm/dd/yyyy")) &gt; TODAY()),IF(ISBLANK(Spreadsheet!M205),TRUE,FALSE),IF(DATEVALUE(TEXT(Spreadsheet!M205,"mm/dd/yyyy")) &gt; TODAY(),FALSE,TRUE))</f>
        <v>1</v>
      </c>
      <c r="AS205" s="5" t="b">
        <f>OR(ISBLANK(Spreadsheet!N205),LEN(Spreadsheet!N205)&lt;=100)</f>
        <v>1</v>
      </c>
      <c r="AT205" s="5" t="b">
        <f>OR(ISBLANK(Spreadsheet!O205),UPPER(Spreadsheet!O205)="YES")</f>
        <v>1</v>
      </c>
      <c r="AU205" s="5" t="b">
        <f>OR(ISBLANK(Spreadsheet!P205),UPPER(Spreadsheet!P205)="YES")</f>
        <v>1</v>
      </c>
      <c r="AV205" s="5" t="b">
        <f t="array" ref="AV205">IF(ISBLANK(Spreadsheet!Q205),TRUE,ISNUMBER(MATCH(TRUE,EXACT(Spreadsheet!Q205,OnGroupsPriorIns),0)))</f>
        <v>1</v>
      </c>
      <c r="AW205" s="5" t="b">
        <f>OR(ISBLANK(Spreadsheet!R205),UPPER(Spreadsheet!R205)="YES")</f>
        <v>1</v>
      </c>
      <c r="AX205" s="5" t="b">
        <f>OR(ISBLANK(Spreadsheet!S205),UPPER(Spreadsheet!S205)="YES")</f>
        <v>1</v>
      </c>
      <c r="AY205" s="5" t="b">
        <f>OR(AND(ISBLANK(Spreadsheet!C205),LEN(Spreadsheet!T205)=0),AND(NOT(ISBLANK(Spreadsheet!C205)),LEN(Spreadsheet!T205)&gt;0,LEN(Spreadsheet!T205)&lt;=50))</f>
        <v>1</v>
      </c>
      <c r="AZ205" s="5" t="b">
        <f>OR(LEN(Spreadsheet!U205)=0,AND(LEN(Spreadsheet!U205)&gt;0,LEN(Spreadsheet!U205)&lt;=50))</f>
        <v>1</v>
      </c>
      <c r="BA205" s="5" t="b">
        <f>OR(AND(ISBLANK(Spreadsheet!C205),LEN(Spreadsheet!V205)=0),AND(NOT(ISBLANK(Spreadsheet!C205)),LEN(Spreadsheet!V205)&gt;0,LEN(Spreadsheet!V205)&lt;=50))</f>
        <v>1</v>
      </c>
      <c r="BB205" s="5" t="b">
        <f t="array" ref="BB205">IF(AND(ISBLANK(Spreadsheet!C205),LEN(Spreadsheet!W205)=0),TRUE,ISNUMBER(MATCH(TRUE,EXACT(Spreadsheet!W205,States),0)))</f>
        <v>1</v>
      </c>
      <c r="BC205" s="5" t="b">
        <f>OR(AND(ISBLANK(Spreadsheet!C205),LEN(Spreadsheet!X205)=0),AND(NOT(ISBLANK(Spreadsheet!C205)),LEN(Spreadsheet!X205)&gt;0,LEN(Spreadsheet!X205)=5,ISNUMBER(VALUE(Spreadsheet!X205))))</f>
        <v>1</v>
      </c>
      <c r="BD205" s="5" t="b">
        <f>OR(ISBLANK(Spreadsheet!Z205),LEN(Spreadsheet!Z205)&lt;=50)</f>
        <v>1</v>
      </c>
      <c r="BE205" s="5" t="b">
        <f>ISBLANK(Spreadsheet!AA205)</f>
        <v>1</v>
      </c>
      <c r="BF205" s="5" t="b">
        <f>ISBLANK(Spreadsheet!AB205)</f>
        <v>1</v>
      </c>
      <c r="BG205" s="5" t="b">
        <f>IF(ISERROR(DATEVALUE(TEXT(Spreadsheet!AC205,"mm/dd/yyyy")) &gt; DATEVALUE(TEXT(Spreadsheet!J205,"mm/dd/yyyy"))),IF(OR(AND(ISBLANK(Spreadsheet!AC205),ISBLANK(Spreadsheet!C205)),AND(NOT(ISBLANK(Spreadsheet!C205)),ISBLANK(Spreadsheet!AC205),NOT(ISBLANK(Spreadsheet!D205)))),TRUE,FALSE),IF(DATEVALUE(TEXT(Spreadsheet!AC205,"mm/dd/yyyy")) &gt; DATEVALUE(TEXT(Spreadsheet!J205,"mm/dd/yyyy")),TRUE,FALSE))</f>
        <v>1</v>
      </c>
      <c r="BH205" s="5" t="b">
        <f>OR(AND(ISBLANK(Spreadsheet!C205),ISBLANK(Spreadsheet!AE205)),AND(NOT(ISBLANK(Spreadsheet!C205)),NOT(ISBLANK(Spreadsheet!D205)),ISBLANK(Spreadsheet!AE205)),AND(NOT(ISBLANK(Spreadsheet!C205)),ISBLANK(Spreadsheet!D205),NOT(ISBLANK(Spreadsheet!AE205)),LEN(Spreadsheet!AE205)&lt;=100))</f>
        <v>1</v>
      </c>
      <c r="BI205" s="5" t="b">
        <f t="array" ref="BI205">IF(ISBLANK(Spreadsheet!AF205),TRUE,ISNUMBER(MATCH(TRUE,EXACT(Spreadsheet!AF205,CobraShortReasons),0)))</f>
        <v>1</v>
      </c>
      <c r="BJ205" s="5" t="b">
        <f ca="1">IF(ISERROR(DATEVALUE(TEXT(Spreadsheet!AG205,"mm/dd/yyyy")) &gt; TODAY()),IF(ISBLANK(Spreadsheet!AG205),TRUE,FALSE),IF(DATEVALUE(TEXT(Spreadsheet!AG205,"mm/dd/yyyy")) &gt; TODAY(),FALSE,TRUE))</f>
        <v>1</v>
      </c>
      <c r="BK205" s="5" t="b">
        <f>OR(ISBLANK(Spreadsheet!AH205),LEN(Spreadsheet!AH205)&lt;=25)</f>
        <v>1</v>
      </c>
      <c r="BL205" s="5" t="b">
        <f t="array" aca="1" ref="BL205" ca="1">IF(ISBLANK(Spreadsheet!AI205),TRUE,ISNUMBER(MATCH(TRUE,EXACT(Spreadsheet!AI205,INDIRECT(Spreadsheet!$D$2)),0)))</f>
        <v>1</v>
      </c>
      <c r="BM205" s="5" t="b">
        <f t="array" aca="1" ref="BM205" ca="1">IF(ISBLANK(Spreadsheet!AJ205),TRUE,ISNUMBER(MATCH(TRUE,EXACT(Spreadsheet!AJ205,INDIRECT(Spreadsheet!BJ205)),0)))</f>
        <v>1</v>
      </c>
      <c r="BN205" s="5" t="b">
        <f t="array" ref="BN205">IF(ISBLANK(Spreadsheet!AK205),TRUE,ISNUMBER(MATCH(TRUE,EXACT(Spreadsheet!AK205,DentalPlans),0)))</f>
        <v>1</v>
      </c>
      <c r="BO205" s="5" t="b">
        <f t="array" aca="1" ref="BO205" ca="1">IF(ISBLANK(Spreadsheet!AL205),TRUE,ISNUMBER(MATCH(TRUE,EXACT(Spreadsheet!AL205,INDIRECT(Spreadsheet!BK205)),0)))</f>
        <v>1</v>
      </c>
      <c r="BP205" s="5" t="b">
        <f t="array" ref="BP205">IF(ISBLANK(Spreadsheet!AM205),TRUE,ISNUMBER(MATCH(TRUE,EXACT(Spreadsheet!AM205,VisionPlans),0)))</f>
        <v>1</v>
      </c>
      <c r="BQ205" s="5" t="b">
        <f t="array" aca="1" ref="BQ205" ca="1">IF(ISBLANK(Spreadsheet!AN205),TRUE,ISNUMBER(MATCH(TRUE,EXACT(Spreadsheet!AN205,INDIRECT(Spreadsheet!BL205)),0)))</f>
        <v>1</v>
      </c>
      <c r="BR205" s="5" t="b">
        <f t="array" ref="BR205">IF(ISBLANK(Spreadsheet!AO205),TRUE,ISNUMBER(MATCH(TRUE,EXACT(Spreadsheet!AO205,LifeBenefitClasses),0)))</f>
        <v>1</v>
      </c>
      <c r="BS205" s="5" t="b">
        <f>IF(OR(ISBLANK(Spreadsheet!AO205), Spreadsheet!AO205="Waive"),IF(ISBLANK(Spreadsheet!AP205),TRUE,FALSE),IF(OR(AND(NOT(ISBLANK(Spreadsheet!AO205)),ISBLANK(Spreadsheet!AP205)),NOT(ISNUMBER(VALUE(Spreadsheet!AP205)))),FALSE,IF(OR(AND(Spreadsheet!AP205&lt;6,MOD(Spreadsheet!AP205*10,5)=0), MOD(Spreadsheet!AP205,5000)=0),TRUE,FALSE)))</f>
        <v>1</v>
      </c>
      <c r="BT205" s="5" t="b">
        <f t="array" ref="BT205">IF(ISBLANK(Spreadsheet!AQ205),TRUE,ISNUMBER(MATCH(TRUE,EXACT(Spreadsheet!AQ205,EnrollWaive),0)))</f>
        <v>1</v>
      </c>
      <c r="BU205" s="5" t="b">
        <f t="array" ref="BU205">IF(ISBLANK(Spreadsheet!AR205),TRUE,ISNUMBER(MATCH(TRUE,EXACT(Spreadsheet!AR205,LifeBenefitClasses),0)))</f>
        <v>1</v>
      </c>
      <c r="BV205" s="5" t="b">
        <f>IF(OR(ISBLANK(Spreadsheet!AR205), Spreadsheet!AR205="Waive"),IF(ISBLANK(Spreadsheet!AS205),TRUE,FALSE),IF(OR(AND(NOT(ISBLANK(Spreadsheet!AR205)),ISBLANK(Spreadsheet!AS205)),NOT(ISNUMBER(VALUE(Spreadsheet!AS205)))),FALSE,IF(OR(AND(Spreadsheet!AS205&lt;6,MOD(Spreadsheet!AS205*10,5)=0), MOD(Spreadsheet!AS205,10000)=0),TRUE,FALSE)))</f>
        <v>1</v>
      </c>
      <c r="BW205" s="5" t="b">
        <f t="array" ref="BW205">IF(ISBLANK(Spreadsheet!AT205),TRUE,ISNUMBER(MATCH(TRUE,EXACT(Spreadsheet!AT205,LifeBenefitClasses),0)))</f>
        <v>1</v>
      </c>
      <c r="BX205" s="5" t="b">
        <f>IF(OR(ISBLANK(Spreadsheet!AT205), Spreadsheet!AT205="Waive"),IF(ISBLANK(Spreadsheet!AU205),TRUE,FALSE),IF(OR(AND(NOT(ISBLANK(Spreadsheet!AT205)),ISBLANK(Spreadsheet!AU205)),NOT(ISNUMBER(VALUE(Spreadsheet!AU205)))),FALSE,IF(AND(NOT(OR(ISBLANK(Spreadsheet!AT205),Spreadsheet!AT205="Waive")),NOT(OR(ISBLANK(Spreadsheet!AR205),Spreadsheet!AR205="Waive")),MOD(Spreadsheet!AU205,5000)=0, Spreadsheet!AU205&lt;=(Spreadsheet!AS205*0.5)),TRUE,FALSE)))</f>
        <v>1</v>
      </c>
      <c r="BY205" s="5" t="b">
        <f t="array" ref="BY205">IF(ISBLANK(Spreadsheet!AV205),TRUE,ISNUMBER(MATCH(TRUE,EXACT(Spreadsheet!AV205,EnrollWaive),0)))</f>
        <v>1</v>
      </c>
      <c r="BZ205" s="5" t="b">
        <f t="array" ref="BZ205">IF(ISBLANK(Spreadsheet!AW205),TRUE,ISNUMBER(MATCH(TRUE,EXACT(Spreadsheet!AW205,LifeBenefitClasses),0)))</f>
        <v>1</v>
      </c>
      <c r="CA205" s="5" t="b">
        <f t="array" ref="CA205">IF(ISBLANK(Spreadsheet!AX205),TRUE,ISNUMBER(MATCH(TRUE,EXACT(Spreadsheet!AX205,LifeBenefitClasses),0)))</f>
        <v>1</v>
      </c>
      <c r="CB205" s="5" t="b">
        <f t="array" ref="CB205">IF(ISBLANK(Spreadsheet!AY205),TRUE,ISNUMBER(MATCH(TRUE,EXACT(Spreadsheet!AY205,LifeBenefitClasses),0)))</f>
        <v>1</v>
      </c>
      <c r="CC205" s="5" t="b">
        <f t="array" ref="CC205">IF(ISBLANK(Spreadsheet!AZ205),TRUE,ISNUMBER(MATCH(TRUE,EXACT(Spreadsheet!AZ205,LifeBenefitClasses),0)))</f>
        <v>1</v>
      </c>
      <c r="CD205" s="5" t="b">
        <f t="array" ref="CD205">IF(ISBLANK(Spreadsheet!BA205),TRUE,ISNUMBER(MATCH(TRUE,EXACT(Spreadsheet!BA205,LifeBenefitClasses),0)))</f>
        <v>1</v>
      </c>
      <c r="CE205" s="5" t="b">
        <f>IF(OR(ISBLANK(Spreadsheet!BA205), Spreadsheet!BA205="Waive"),IF(ISBLANK(Spreadsheet!BB205),TRUE,FALSE),IF(OR(AND(NOT(ISBLANK(Spreadsheet!BA205)),ISBLANK(Spreadsheet!BB205)),NOT(ISNUMBER(VALUE(Spreadsheet!BB205))),ISBLANK(Spreadsheet!BC205),NOT(ISNUMBER(VALUE(Spreadsheet!BC205)))),FALSE,IF(AND(Spreadsheet!BB205&gt;=50000,Spreadsheet!BB205&lt;=250000,MOD(Spreadsheet!BB205,10000)=0,Spreadsheet!BB205&lt;=(10*Spreadsheet!BC205)),TRUE,FALSE)))</f>
        <v>1</v>
      </c>
      <c r="CF205" s="5" t="b">
        <f>IF(NOT(ISBLANK(Spreadsheet!BC205)),AND(ISNUMBER(VALUE(Spreadsheet!BC205)),Spreadsheet!BC205&gt;0),AND(OR(ISBLANK(Spreadsheet!AO205),Spreadsheet!AO205="Waive",AND(NOT(OR(ISBLANK(Spreadsheet!AO205),Spreadsheet!AO205="Waive")),Spreadsheet!AP205&gt;=6)),OR(ISBLANK(Spreadsheet!AR205),AND(NOT(OR(ISBLANK(Spreadsheet!AR205),Spreadsheet!AR205="Waive")),Spreadsheet!AS205&gt;=6)),OR(ISBLANK(Spreadsheet!AW205)),OR(ISBLANK(Spreadsheet!AX205)),OR(ISBLANK(Spreadsheet!AY205)),OR(ISBLANK(Spreadsheet!AZ205)),OR(ISBLANK(Spreadsheet!BA205),Spreadsheet!BA205="Waive")))</f>
        <v>1</v>
      </c>
      <c r="CG205" s="5" t="b">
        <f t="shared" ca="1" si="17"/>
        <v>1</v>
      </c>
    </row>
    <row r="206" spans="8:85" x14ac:dyDescent="0.3">
      <c r="H206" s="5">
        <f t="shared" ca="1" si="14"/>
        <v>2</v>
      </c>
      <c r="I206" s="5" t="str">
        <f t="shared" ca="1" si="15"/>
        <v/>
      </c>
      <c r="J206" s="5" t="str">
        <f>IF(AND(NOT(ISBLANK(Spreadsheet!C206)),ISBLANK(Spreadsheet!D206)),Spreadsheet!F206&amp;" "&amp;Spreadsheet!H206,"")</f>
        <v/>
      </c>
      <c r="K206" s="5">
        <f>IF(AND(NOT(ISBLANK(Spreadsheet!C206)),ISBLANK(Spreadsheet!D206)),COUNTIFS(Spreadsheet!E207:E$786,"=Child",Spreadsheet!C207:C$786, "="&amp;Spreadsheet!C206) + COUNTIFS(Spreadsheet!E207:E$786,"=Step-child",Spreadsheet!C207:C$786, "="&amp;Spreadsheet!C206),0)</f>
        <v>0</v>
      </c>
      <c r="L206" s="5">
        <f>IF(NOT(ISBLANK(J206)),COUNTIFS(Spreadsheet!E207:E$786,"=Wife",Spreadsheet!C207:C$786, "="&amp;Spreadsheet!C206) + COUNTIFS(Spreadsheet!E207:E$786,"=Husband",Spreadsheet!C207:C$786, "="&amp;Spreadsheet!C206),0)</f>
        <v>0</v>
      </c>
      <c r="M206" s="5">
        <f>IF(NOT(ISBLANK(Spreadsheet!AJ206)),VLOOKUP(Spreadsheet!AJ206,'Drop Downs'!$P$2:$R$16,3,FALSE),0)</f>
        <v>0</v>
      </c>
      <c r="N206" s="5">
        <f>IF(NOT(ISBLANK(Spreadsheet!AJ206)), VLOOKUP(Spreadsheet!AJ206,'Drop Downs'!$P$2:$R$16,2,FALSE),0)</f>
        <v>0</v>
      </c>
      <c r="O206" s="5">
        <f>IF(NOT(ISBLANK(Spreadsheet!AL206)),VLOOKUP(Spreadsheet!AL206,'Drop Downs'!$P$2:$R$16,3,FALSE), 0)</f>
        <v>0</v>
      </c>
      <c r="P206" s="5">
        <f>IF(NOT(ISBLANK(Spreadsheet!AL206)),VLOOKUP(Spreadsheet!AL206,'Drop Downs'!$P$2:$R$16,2,FALSE),0)</f>
        <v>0</v>
      </c>
      <c r="Q206" s="5">
        <f>IF(NOT(ISBLANK(Spreadsheet!AN206)),VLOOKUP(Spreadsheet!AN206,'Drop Downs'!$P$2:$R$16,3,FALSE),0)</f>
        <v>0</v>
      </c>
      <c r="R206" s="5">
        <f>IF(NOT(ISBLANK(Spreadsheet!AN206)),VLOOKUP(Spreadsheet!AN206,'Drop Downs'!$P$2:$R$16,2,FALSE),0)</f>
        <v>0</v>
      </c>
      <c r="S206" s="5" t="str">
        <f>IF(OR(M206&gt;K206,N206&gt;L206,O206&gt;K206, Q206&gt;K206,N206&gt;L206, P206&gt;L206, R206&gt;L206),"Member currently has a coverage election over what he/she needs.  Please add more dependents or adjust the coverage election.","")&amp;(IF(AND(NOT(ISBLANK(Spreadsheet!C206)),NOT(ISBLANK(Spreadsheet!D206)),ISBLANK(Spreadsheet!E206)),"Dependent lacks a relationship to member.Please select one from the drop-down.",""))</f>
        <v/>
      </c>
      <c r="T206" s="5" t="b">
        <f t="shared" si="16"/>
        <v>1</v>
      </c>
      <c r="U206" s="5" t="b">
        <f>OR(ISBLANK(Spreadsheet!C206),IF(NOT(ISBLANK(Spreadsheet!D206)),NOT(ISBLANK(Spreadsheet!E206)),TRUE))</f>
        <v>1</v>
      </c>
      <c r="V206" s="5" t="b">
        <f>OR(ISBLANK(Spreadsheet!C206), NOT(ISBLANK(Spreadsheet!I206)))</f>
        <v>1</v>
      </c>
      <c r="W206" s="5" t="b">
        <f>OR(ISBLANK(Spreadsheet!D206),NOT(ISBLANK(Spreadsheet!C206)))</f>
        <v>1</v>
      </c>
      <c r="X206" s="155" t="str">
        <f>REPT("0",MIN(FIND({1,2,3,4,5,6,7,8,9},Spreadsheet!C206&amp;"123456789"))-1)&amp;IF(ISBLANK(Spreadsheet!C206),"",SUMPRODUCT(MID(0&amp;Spreadsheet!C206,LARGE(INDEX(ISNUMBER(--MID(Spreadsheet!C206,ROW($1:$225),1))*
 ROW($1:$225),0),ROW($1:$225))+1,1)*10^ROW($1:$225)/10))</f>
        <v/>
      </c>
      <c r="Y206" s="5" t="b">
        <f>IF(NOT(ISBLANK(Spreadsheet!C206)),IF(AND(ISNUMBER(VALUE(Spreadsheet!C206)), LEN(Spreadsheet!C206)=9),TRUE,FALSE),TRUE)</f>
        <v>1</v>
      </c>
      <c r="Z206" s="155" t="str">
        <f>REPT("0",MIN(FIND({1,2,3,4,5,6,7,8,9},Spreadsheet!D206&amp;"123456789"))-1)&amp;IF(ISBLANK(Spreadsheet!D206),"",SUMPRODUCT(MID(0&amp;Spreadsheet!D206,LARGE(INDEX(ISNUMBER(--MID(Spreadsheet!D206,ROW($1:$225),1))*
 ROW($1:$225),0),ROW($1:$225))+1,1)*10^ROW($1:$225)/10))</f>
        <v/>
      </c>
      <c r="AA206" s="5" t="b">
        <f>IF(AND(NOT(ISBLANK(Spreadsheet!D206)),NOT(ISBLANK(Spreadsheet!C206))),IF(AND(ISNUMBER(VALUE(Spreadsheet!D206)), LEN(Spreadsheet!D206)=9),TRUE,FALSE),IF(AND(NOT(ISBLANK(Spreadsheet!D206)),ISBLANK(Spreadsheet!C206)),FALSE,TRUE))</f>
        <v>1</v>
      </c>
      <c r="AB206" s="5" t="b">
        <f>OR(ISBLANK(Spreadsheet!Y206),IF(NOT(ISBLANK(Spreadsheet!Y206)),LEN(Spreadsheet!Y206)=10,ISNUMBER(VALUE(Spreadsheet!Y206))))</f>
        <v>1</v>
      </c>
      <c r="AC206" s="5" t="b">
        <f>OR(ISBLANK(Spreadsheet!AI206), AND(NOT(ISBLANK(Spreadsheet!AJ206)), NOT(ISNUMBER(SEARCH("Waive",Spreadsheet!AJ206)))))</f>
        <v>1</v>
      </c>
      <c r="AD206" s="5" t="b">
        <f>OR(ISBLANK(Spreadsheet!AK206), AND(NOT(ISBLANK(Spreadsheet!AL206)), NOT(ISNUMBER(SEARCH("Waive",Spreadsheet!AL206)))))</f>
        <v>1</v>
      </c>
      <c r="AE206" s="5" t="b">
        <f>OR(ISBLANK(Spreadsheet!AM206), AND(NOT(ISBLANK(Spreadsheet!AN206)), NOT(ISNUMBER(SEARCH("Waive", Spreadsheet!AN206)))))</f>
        <v>1</v>
      </c>
      <c r="AF206" s="5" t="b">
        <f>OR(ISBLANK(Spreadsheet!C206), NOT(ISBLANK(Spreadsheet!D206)),NOT(ISBLANK(Spreadsheet!L206)))</f>
        <v>1</v>
      </c>
      <c r="AG206" s="5" t="b">
        <f>IF(AND(NOT(ISBLANK(Spreadsheet!C206)), NOT(ISBLANK(Spreadsheet!D206)),Spreadsheet!C206&lt;&gt;Spreadsheet!D206),IF(ISERROR(VLOOKUP(Spreadsheet!C206, Spreadsheet!$C$6:'Spreadsheet'!$C205,1,FALSE)), FALSE, TRUE),TRUE)</f>
        <v>1</v>
      </c>
      <c r="AH206" s="5" t="b">
        <f>Spreadsheet!$B$2=Spreadsheet!AD206</f>
        <v>1</v>
      </c>
      <c r="AI206" s="5" t="b">
        <f>IF(ISBLANK(Spreadsheet!G206),TRUE,IF(OR(LEN(Spreadsheet!G206)&gt;1,ISNUMBER(VALUE(Spreadsheet!G206))),FALSE,TRUE))</f>
        <v>1</v>
      </c>
      <c r="AJ206" s="5" t="b">
        <f>OR(ISBLANK(Spreadsheet!C206), NOT(ISBLANK(Spreadsheet!B206)), NOT(ISBLANK(Spreadsheet!D206)))</f>
        <v>1</v>
      </c>
      <c r="AK206" s="5" t="b">
        <f t="array" ref="AK206">IF(OR(AND(ISBLANK(Spreadsheet!E206),ISBLANK(Spreadsheet!D206),NOT(ISBLANK(Spreadsheet!C206))),AND(ISBLANK(Spreadsheet!E206),ISBLANK(Spreadsheet!D206),ISBLANK(Spreadsheet!C206))),TRUE,ISNUMBER(MATCH(TRUE,EXACT(Spreadsheet!E206,Relationships),0)))</f>
        <v>1</v>
      </c>
      <c r="AL206" s="5" t="b">
        <f>IF(NOT(ISBLANK(Spreadsheet!C206)),IF(OR(ISBLANK(Spreadsheet!F206),LEN(Spreadsheet!F206)&gt;40),FALSE,TRUE),TRUE)</f>
        <v>1</v>
      </c>
      <c r="AM206" s="5" t="b">
        <f>IF(NOT(ISBLANK(Spreadsheet!C206)),IF(OR(ISBLANK(Spreadsheet!H206),LEN(Spreadsheet!H206)&gt;40),FALSE,TRUE),TRUE)</f>
        <v>1</v>
      </c>
      <c r="AN206" s="5" t="b">
        <f t="array" ref="AN206">IF(ISBLANK(Spreadsheet!I206),TRUE,ISNUMBER(MATCH(TRUE,EXACT(Spreadsheet!I206,GenderValues),0)))</f>
        <v>1</v>
      </c>
      <c r="AO206" s="5" t="b">
        <f ca="1">IF(ISERROR(DATEVALUE(TEXT(Spreadsheet!J206,"mm/dd/yyyy")) &gt; TODAY()),IF(AND(ISBLANK(Spreadsheet!J206),ISBLANK(Spreadsheet!C206)),TRUE,FALSE),IF(DATEVALUE(TEXT(Spreadsheet!J206,"mm/dd/yyyy")) &gt; TODAY(),FALSE,TRUE))</f>
        <v>1</v>
      </c>
      <c r="AP206" s="5" t="b">
        <f>OR(ISBLANK(Spreadsheet!K206),LEN(Spreadsheet!K206)&lt;=100)</f>
        <v>1</v>
      </c>
      <c r="AQ206" s="5" t="b">
        <f t="array" ref="AQ206">IF(OR(AND(ISBLANK(Spreadsheet!L206),ISBLANK(Spreadsheet!C206)),AND(NOT(ISBLANK(Spreadsheet!C206)),NOT(ISBLANK(Spreadsheet!D206)))),TRUE,ISNUMBER(MATCH(TRUE,EXACT(Spreadsheet!L206,MaritalStatus),0)))</f>
        <v>1</v>
      </c>
      <c r="AR206" s="5" t="b">
        <f ca="1">IF(ISERROR(DATEVALUE(TEXT(Spreadsheet!M206,"mm/dd/yyyy")) &gt; TODAY()),IF(ISBLANK(Spreadsheet!M206),TRUE,FALSE),IF(DATEVALUE(TEXT(Spreadsheet!M206,"mm/dd/yyyy")) &gt; TODAY(),FALSE,TRUE))</f>
        <v>1</v>
      </c>
      <c r="AS206" s="5" t="b">
        <f>OR(ISBLANK(Spreadsheet!N206),LEN(Spreadsheet!N206)&lt;=100)</f>
        <v>1</v>
      </c>
      <c r="AT206" s="5" t="b">
        <f>OR(ISBLANK(Spreadsheet!O206),UPPER(Spreadsheet!O206)="YES")</f>
        <v>1</v>
      </c>
      <c r="AU206" s="5" t="b">
        <f>OR(ISBLANK(Spreadsheet!P206),UPPER(Spreadsheet!P206)="YES")</f>
        <v>1</v>
      </c>
      <c r="AV206" s="5" t="b">
        <f t="array" ref="AV206">IF(ISBLANK(Spreadsheet!Q206),TRUE,ISNUMBER(MATCH(TRUE,EXACT(Spreadsheet!Q206,OnGroupsPriorIns),0)))</f>
        <v>1</v>
      </c>
      <c r="AW206" s="5" t="b">
        <f>OR(ISBLANK(Spreadsheet!R206),UPPER(Spreadsheet!R206)="YES")</f>
        <v>1</v>
      </c>
      <c r="AX206" s="5" t="b">
        <f>OR(ISBLANK(Spreadsheet!S206),UPPER(Spreadsheet!S206)="YES")</f>
        <v>1</v>
      </c>
      <c r="AY206" s="5" t="b">
        <f>OR(AND(ISBLANK(Spreadsheet!C206),LEN(Spreadsheet!T206)=0),AND(NOT(ISBLANK(Spreadsheet!C206)),LEN(Spreadsheet!T206)&gt;0,LEN(Spreadsheet!T206)&lt;=50))</f>
        <v>1</v>
      </c>
      <c r="AZ206" s="5" t="b">
        <f>OR(LEN(Spreadsheet!U206)=0,AND(LEN(Spreadsheet!U206)&gt;0,LEN(Spreadsheet!U206)&lt;=50))</f>
        <v>1</v>
      </c>
      <c r="BA206" s="5" t="b">
        <f>OR(AND(ISBLANK(Spreadsheet!C206),LEN(Spreadsheet!V206)=0),AND(NOT(ISBLANK(Spreadsheet!C206)),LEN(Spreadsheet!V206)&gt;0,LEN(Spreadsheet!V206)&lt;=50))</f>
        <v>1</v>
      </c>
      <c r="BB206" s="5" t="b">
        <f t="array" ref="BB206">IF(AND(ISBLANK(Spreadsheet!C206),LEN(Spreadsheet!W206)=0),TRUE,ISNUMBER(MATCH(TRUE,EXACT(Spreadsheet!W206,States),0)))</f>
        <v>1</v>
      </c>
      <c r="BC206" s="5" t="b">
        <f>OR(AND(ISBLANK(Spreadsheet!C206),LEN(Spreadsheet!X206)=0),AND(NOT(ISBLANK(Spreadsheet!C206)),LEN(Spreadsheet!X206)&gt;0,LEN(Spreadsheet!X206)=5,ISNUMBER(VALUE(Spreadsheet!X206))))</f>
        <v>1</v>
      </c>
      <c r="BD206" s="5" t="b">
        <f>OR(ISBLANK(Spreadsheet!Z206),LEN(Spreadsheet!Z206)&lt;=50)</f>
        <v>1</v>
      </c>
      <c r="BE206" s="5" t="b">
        <f>ISBLANK(Spreadsheet!AA206)</f>
        <v>1</v>
      </c>
      <c r="BF206" s="5" t="b">
        <f>ISBLANK(Spreadsheet!AB206)</f>
        <v>1</v>
      </c>
      <c r="BG206" s="5" t="b">
        <f>IF(ISERROR(DATEVALUE(TEXT(Spreadsheet!AC206,"mm/dd/yyyy")) &gt; DATEVALUE(TEXT(Spreadsheet!J206,"mm/dd/yyyy"))),IF(OR(AND(ISBLANK(Spreadsheet!AC206),ISBLANK(Spreadsheet!C206)),AND(NOT(ISBLANK(Spreadsheet!C206)),ISBLANK(Spreadsheet!AC206),NOT(ISBLANK(Spreadsheet!D206)))),TRUE,FALSE),IF(DATEVALUE(TEXT(Spreadsheet!AC206,"mm/dd/yyyy")) &gt; DATEVALUE(TEXT(Spreadsheet!J206,"mm/dd/yyyy")),TRUE,FALSE))</f>
        <v>1</v>
      </c>
      <c r="BH206" s="5" t="b">
        <f>OR(AND(ISBLANK(Spreadsheet!C206),ISBLANK(Spreadsheet!AE206)),AND(NOT(ISBLANK(Spreadsheet!C206)),NOT(ISBLANK(Spreadsheet!D206)),ISBLANK(Spreadsheet!AE206)),AND(NOT(ISBLANK(Spreadsheet!C206)),ISBLANK(Spreadsheet!D206),NOT(ISBLANK(Spreadsheet!AE206)),LEN(Spreadsheet!AE206)&lt;=100))</f>
        <v>1</v>
      </c>
      <c r="BI206" s="5" t="b">
        <f t="array" ref="BI206">IF(ISBLANK(Spreadsheet!AF206),TRUE,ISNUMBER(MATCH(TRUE,EXACT(Spreadsheet!AF206,CobraShortReasons),0)))</f>
        <v>1</v>
      </c>
      <c r="BJ206" s="5" t="b">
        <f ca="1">IF(ISERROR(DATEVALUE(TEXT(Spreadsheet!AG206,"mm/dd/yyyy")) &gt; TODAY()),IF(ISBLANK(Spreadsheet!AG206),TRUE,FALSE),IF(DATEVALUE(TEXT(Spreadsheet!AG206,"mm/dd/yyyy")) &gt; TODAY(),FALSE,TRUE))</f>
        <v>1</v>
      </c>
      <c r="BK206" s="5" t="b">
        <f>OR(ISBLANK(Spreadsheet!AH206),LEN(Spreadsheet!AH206)&lt;=25)</f>
        <v>1</v>
      </c>
      <c r="BL206" s="5" t="b">
        <f t="array" aca="1" ref="BL206" ca="1">IF(ISBLANK(Spreadsheet!AI206),TRUE,ISNUMBER(MATCH(TRUE,EXACT(Spreadsheet!AI206,INDIRECT(Spreadsheet!$D$2)),0)))</f>
        <v>1</v>
      </c>
      <c r="BM206" s="5" t="b">
        <f t="array" aca="1" ref="BM206" ca="1">IF(ISBLANK(Spreadsheet!AJ206),TRUE,ISNUMBER(MATCH(TRUE,EXACT(Spreadsheet!AJ206,INDIRECT(Spreadsheet!BJ206)),0)))</f>
        <v>1</v>
      </c>
      <c r="BN206" s="5" t="b">
        <f t="array" ref="BN206">IF(ISBLANK(Spreadsheet!AK206),TRUE,ISNUMBER(MATCH(TRUE,EXACT(Spreadsheet!AK206,DentalPlans),0)))</f>
        <v>1</v>
      </c>
      <c r="BO206" s="5" t="b">
        <f t="array" aca="1" ref="BO206" ca="1">IF(ISBLANK(Spreadsheet!AL206),TRUE,ISNUMBER(MATCH(TRUE,EXACT(Spreadsheet!AL206,INDIRECT(Spreadsheet!BK206)),0)))</f>
        <v>1</v>
      </c>
      <c r="BP206" s="5" t="b">
        <f t="array" ref="BP206">IF(ISBLANK(Spreadsheet!AM206),TRUE,ISNUMBER(MATCH(TRUE,EXACT(Spreadsheet!AM206,VisionPlans),0)))</f>
        <v>1</v>
      </c>
      <c r="BQ206" s="5" t="b">
        <f t="array" aca="1" ref="BQ206" ca="1">IF(ISBLANK(Spreadsheet!AN206),TRUE,ISNUMBER(MATCH(TRUE,EXACT(Spreadsheet!AN206,INDIRECT(Spreadsheet!BL206)),0)))</f>
        <v>1</v>
      </c>
      <c r="BR206" s="5" t="b">
        <f t="array" ref="BR206">IF(ISBLANK(Spreadsheet!AO206),TRUE,ISNUMBER(MATCH(TRUE,EXACT(Spreadsheet!AO206,LifeBenefitClasses),0)))</f>
        <v>1</v>
      </c>
      <c r="BS206" s="5" t="b">
        <f>IF(OR(ISBLANK(Spreadsheet!AO206), Spreadsheet!AO206="Waive"),IF(ISBLANK(Spreadsheet!AP206),TRUE,FALSE),IF(OR(AND(NOT(ISBLANK(Spreadsheet!AO206)),ISBLANK(Spreadsheet!AP206)),NOT(ISNUMBER(VALUE(Spreadsheet!AP206)))),FALSE,IF(OR(AND(Spreadsheet!AP206&lt;6,MOD(Spreadsheet!AP206*10,5)=0), MOD(Spreadsheet!AP206,5000)=0),TRUE,FALSE)))</f>
        <v>1</v>
      </c>
      <c r="BT206" s="5" t="b">
        <f t="array" ref="BT206">IF(ISBLANK(Spreadsheet!AQ206),TRUE,ISNUMBER(MATCH(TRUE,EXACT(Spreadsheet!AQ206,EnrollWaive),0)))</f>
        <v>1</v>
      </c>
      <c r="BU206" s="5" t="b">
        <f t="array" ref="BU206">IF(ISBLANK(Spreadsheet!AR206),TRUE,ISNUMBER(MATCH(TRUE,EXACT(Spreadsheet!AR206,LifeBenefitClasses),0)))</f>
        <v>1</v>
      </c>
      <c r="BV206" s="5" t="b">
        <f>IF(OR(ISBLANK(Spreadsheet!AR206), Spreadsheet!AR206="Waive"),IF(ISBLANK(Spreadsheet!AS206),TRUE,FALSE),IF(OR(AND(NOT(ISBLANK(Spreadsheet!AR206)),ISBLANK(Spreadsheet!AS206)),NOT(ISNUMBER(VALUE(Spreadsheet!AS206)))),FALSE,IF(OR(AND(Spreadsheet!AS206&lt;6,MOD(Spreadsheet!AS206*10,5)=0), MOD(Spreadsheet!AS206,10000)=0),TRUE,FALSE)))</f>
        <v>1</v>
      </c>
      <c r="BW206" s="5" t="b">
        <f t="array" ref="BW206">IF(ISBLANK(Spreadsheet!AT206),TRUE,ISNUMBER(MATCH(TRUE,EXACT(Spreadsheet!AT206,LifeBenefitClasses),0)))</f>
        <v>1</v>
      </c>
      <c r="BX206" s="5" t="b">
        <f>IF(OR(ISBLANK(Spreadsheet!AT206), Spreadsheet!AT206="Waive"),IF(ISBLANK(Spreadsheet!AU206),TRUE,FALSE),IF(OR(AND(NOT(ISBLANK(Spreadsheet!AT206)),ISBLANK(Spreadsheet!AU206)),NOT(ISNUMBER(VALUE(Spreadsheet!AU206)))),FALSE,IF(AND(NOT(OR(ISBLANK(Spreadsheet!AT206),Spreadsheet!AT206="Waive")),NOT(OR(ISBLANK(Spreadsheet!AR206),Spreadsheet!AR206="Waive")),MOD(Spreadsheet!AU206,5000)=0, Spreadsheet!AU206&lt;=(Spreadsheet!AS206*0.5)),TRUE,FALSE)))</f>
        <v>1</v>
      </c>
      <c r="BY206" s="5" t="b">
        <f t="array" ref="BY206">IF(ISBLANK(Spreadsheet!AV206),TRUE,ISNUMBER(MATCH(TRUE,EXACT(Spreadsheet!AV206,EnrollWaive),0)))</f>
        <v>1</v>
      </c>
      <c r="BZ206" s="5" t="b">
        <f t="array" ref="BZ206">IF(ISBLANK(Spreadsheet!AW206),TRUE,ISNUMBER(MATCH(TRUE,EXACT(Spreadsheet!AW206,LifeBenefitClasses),0)))</f>
        <v>1</v>
      </c>
      <c r="CA206" s="5" t="b">
        <f t="array" ref="CA206">IF(ISBLANK(Spreadsheet!AX206),TRUE,ISNUMBER(MATCH(TRUE,EXACT(Spreadsheet!AX206,LifeBenefitClasses),0)))</f>
        <v>1</v>
      </c>
      <c r="CB206" s="5" t="b">
        <f t="array" ref="CB206">IF(ISBLANK(Spreadsheet!AY206),TRUE,ISNUMBER(MATCH(TRUE,EXACT(Spreadsheet!AY206,LifeBenefitClasses),0)))</f>
        <v>1</v>
      </c>
      <c r="CC206" s="5" t="b">
        <f t="array" ref="CC206">IF(ISBLANK(Spreadsheet!AZ206),TRUE,ISNUMBER(MATCH(TRUE,EXACT(Spreadsheet!AZ206,LifeBenefitClasses),0)))</f>
        <v>1</v>
      </c>
      <c r="CD206" s="5" t="b">
        <f t="array" ref="CD206">IF(ISBLANK(Spreadsheet!BA206),TRUE,ISNUMBER(MATCH(TRUE,EXACT(Spreadsheet!BA206,LifeBenefitClasses),0)))</f>
        <v>1</v>
      </c>
      <c r="CE206" s="5" t="b">
        <f>IF(OR(ISBLANK(Spreadsheet!BA206), Spreadsheet!BA206="Waive"),IF(ISBLANK(Spreadsheet!BB206),TRUE,FALSE),IF(OR(AND(NOT(ISBLANK(Spreadsheet!BA206)),ISBLANK(Spreadsheet!BB206)),NOT(ISNUMBER(VALUE(Spreadsheet!BB206))),ISBLANK(Spreadsheet!BC206),NOT(ISNUMBER(VALUE(Spreadsheet!BC206)))),FALSE,IF(AND(Spreadsheet!BB206&gt;=50000,Spreadsheet!BB206&lt;=250000,MOD(Spreadsheet!BB206,10000)=0,Spreadsheet!BB206&lt;=(10*Spreadsheet!BC206)),TRUE,FALSE)))</f>
        <v>1</v>
      </c>
      <c r="CF206" s="5" t="b">
        <f>IF(NOT(ISBLANK(Spreadsheet!BC206)),AND(ISNUMBER(VALUE(Spreadsheet!BC206)),Spreadsheet!BC206&gt;0),AND(OR(ISBLANK(Spreadsheet!AO206),Spreadsheet!AO206="Waive",AND(NOT(OR(ISBLANK(Spreadsheet!AO206),Spreadsheet!AO206="Waive")),Spreadsheet!AP206&gt;=6)),OR(ISBLANK(Spreadsheet!AR206),AND(NOT(OR(ISBLANK(Spreadsheet!AR206),Spreadsheet!AR206="Waive")),Spreadsheet!AS206&gt;=6)),OR(ISBLANK(Spreadsheet!AW206)),OR(ISBLANK(Spreadsheet!AX206)),OR(ISBLANK(Spreadsheet!AY206)),OR(ISBLANK(Spreadsheet!AZ206)),OR(ISBLANK(Spreadsheet!BA206),Spreadsheet!BA206="Waive")))</f>
        <v>1</v>
      </c>
      <c r="CG206" s="5" t="b">
        <f t="shared" ca="1" si="17"/>
        <v>1</v>
      </c>
    </row>
    <row r="207" spans="8:85" x14ac:dyDescent="0.3">
      <c r="H207" s="5">
        <f t="shared" ca="1" si="14"/>
        <v>2</v>
      </c>
      <c r="I207" s="5" t="str">
        <f t="shared" ca="1" si="15"/>
        <v/>
      </c>
      <c r="J207" s="5" t="str">
        <f>IF(AND(NOT(ISBLANK(Spreadsheet!C207)),ISBLANK(Spreadsheet!D207)),Spreadsheet!F207&amp;" "&amp;Spreadsheet!H207,"")</f>
        <v/>
      </c>
      <c r="K207" s="5">
        <f>IF(AND(NOT(ISBLANK(Spreadsheet!C207)),ISBLANK(Spreadsheet!D207)),COUNTIFS(Spreadsheet!E208:E$786,"=Child",Spreadsheet!C208:C$786, "="&amp;Spreadsheet!C207) + COUNTIFS(Spreadsheet!E208:E$786,"=Step-child",Spreadsheet!C208:C$786, "="&amp;Spreadsheet!C207),0)</f>
        <v>0</v>
      </c>
      <c r="L207" s="5">
        <f>IF(NOT(ISBLANK(J207)),COUNTIFS(Spreadsheet!E208:E$786,"=Wife",Spreadsheet!C208:C$786, "="&amp;Spreadsheet!C207) + COUNTIFS(Spreadsheet!E208:E$786,"=Husband",Spreadsheet!C208:C$786, "="&amp;Spreadsheet!C207),0)</f>
        <v>0</v>
      </c>
      <c r="M207" s="5">
        <f>IF(NOT(ISBLANK(Spreadsheet!AJ207)),VLOOKUP(Spreadsheet!AJ207,'Drop Downs'!$P$2:$R$16,3,FALSE),0)</f>
        <v>0</v>
      </c>
      <c r="N207" s="5">
        <f>IF(NOT(ISBLANK(Spreadsheet!AJ207)), VLOOKUP(Spreadsheet!AJ207,'Drop Downs'!$P$2:$R$16,2,FALSE),0)</f>
        <v>0</v>
      </c>
      <c r="O207" s="5">
        <f>IF(NOT(ISBLANK(Spreadsheet!AL207)),VLOOKUP(Spreadsheet!AL207,'Drop Downs'!$P$2:$R$16,3,FALSE), 0)</f>
        <v>0</v>
      </c>
      <c r="P207" s="5">
        <f>IF(NOT(ISBLANK(Spreadsheet!AL207)),VLOOKUP(Spreadsheet!AL207,'Drop Downs'!$P$2:$R$16,2,FALSE),0)</f>
        <v>0</v>
      </c>
      <c r="Q207" s="5">
        <f>IF(NOT(ISBLANK(Spreadsheet!AN207)),VLOOKUP(Spreadsheet!AN207,'Drop Downs'!$P$2:$R$16,3,FALSE),0)</f>
        <v>0</v>
      </c>
      <c r="R207" s="5">
        <f>IF(NOT(ISBLANK(Spreadsheet!AN207)),VLOOKUP(Spreadsheet!AN207,'Drop Downs'!$P$2:$R$16,2,FALSE),0)</f>
        <v>0</v>
      </c>
      <c r="S207" s="5" t="str">
        <f>IF(OR(M207&gt;K207,N207&gt;L207,O207&gt;K207, Q207&gt;K207,N207&gt;L207, P207&gt;L207, R207&gt;L207),"Member currently has a coverage election over what he/she needs.  Please add more dependents or adjust the coverage election.","")&amp;(IF(AND(NOT(ISBLANK(Spreadsheet!C207)),NOT(ISBLANK(Spreadsheet!D207)),ISBLANK(Spreadsheet!E207)),"Dependent lacks a relationship to member.Please select one from the drop-down.",""))</f>
        <v/>
      </c>
      <c r="T207" s="5" t="b">
        <f t="shared" si="16"/>
        <v>1</v>
      </c>
      <c r="U207" s="5" t="b">
        <f>OR(ISBLANK(Spreadsheet!C207),IF(NOT(ISBLANK(Spreadsheet!D207)),NOT(ISBLANK(Spreadsheet!E207)),TRUE))</f>
        <v>1</v>
      </c>
      <c r="V207" s="5" t="b">
        <f>OR(ISBLANK(Spreadsheet!C207), NOT(ISBLANK(Spreadsheet!I207)))</f>
        <v>1</v>
      </c>
      <c r="W207" s="5" t="b">
        <f>OR(ISBLANK(Spreadsheet!D207),NOT(ISBLANK(Spreadsheet!C207)))</f>
        <v>1</v>
      </c>
      <c r="X207" s="155" t="str">
        <f>REPT("0",MIN(FIND({1,2,3,4,5,6,7,8,9},Spreadsheet!C207&amp;"123456789"))-1)&amp;IF(ISBLANK(Spreadsheet!C207),"",SUMPRODUCT(MID(0&amp;Spreadsheet!C207,LARGE(INDEX(ISNUMBER(--MID(Spreadsheet!C207,ROW($1:$225),1))*
 ROW($1:$225),0),ROW($1:$225))+1,1)*10^ROW($1:$225)/10))</f>
        <v/>
      </c>
      <c r="Y207" s="5" t="b">
        <f>IF(NOT(ISBLANK(Spreadsheet!C207)),IF(AND(ISNUMBER(VALUE(Spreadsheet!C207)), LEN(Spreadsheet!C207)=9),TRUE,FALSE),TRUE)</f>
        <v>1</v>
      </c>
      <c r="Z207" s="155" t="str">
        <f>REPT("0",MIN(FIND({1,2,3,4,5,6,7,8,9},Spreadsheet!D207&amp;"123456789"))-1)&amp;IF(ISBLANK(Spreadsheet!D207),"",SUMPRODUCT(MID(0&amp;Spreadsheet!D207,LARGE(INDEX(ISNUMBER(--MID(Spreadsheet!D207,ROW($1:$225),1))*
 ROW($1:$225),0),ROW($1:$225))+1,1)*10^ROW($1:$225)/10))</f>
        <v/>
      </c>
      <c r="AA207" s="5" t="b">
        <f>IF(AND(NOT(ISBLANK(Spreadsheet!D207)),NOT(ISBLANK(Spreadsheet!C207))),IF(AND(ISNUMBER(VALUE(Spreadsheet!D207)), LEN(Spreadsheet!D207)=9),TRUE,FALSE),IF(AND(NOT(ISBLANK(Spreadsheet!D207)),ISBLANK(Spreadsheet!C207)),FALSE,TRUE))</f>
        <v>1</v>
      </c>
      <c r="AB207" s="5" t="b">
        <f>OR(ISBLANK(Spreadsheet!Y207),IF(NOT(ISBLANK(Spreadsheet!Y207)),LEN(Spreadsheet!Y207)=10,ISNUMBER(VALUE(Spreadsheet!Y207))))</f>
        <v>1</v>
      </c>
      <c r="AC207" s="5" t="b">
        <f>OR(ISBLANK(Spreadsheet!AI207), AND(NOT(ISBLANK(Spreadsheet!AJ207)), NOT(ISNUMBER(SEARCH("Waive",Spreadsheet!AJ207)))))</f>
        <v>1</v>
      </c>
      <c r="AD207" s="5" t="b">
        <f>OR(ISBLANK(Spreadsheet!AK207), AND(NOT(ISBLANK(Spreadsheet!AL207)), NOT(ISNUMBER(SEARCH("Waive",Spreadsheet!AL207)))))</f>
        <v>1</v>
      </c>
      <c r="AE207" s="5" t="b">
        <f>OR(ISBLANK(Spreadsheet!AM207), AND(NOT(ISBLANK(Spreadsheet!AN207)), NOT(ISNUMBER(SEARCH("Waive", Spreadsheet!AN207)))))</f>
        <v>1</v>
      </c>
      <c r="AF207" s="5" t="b">
        <f>OR(ISBLANK(Spreadsheet!C207), NOT(ISBLANK(Spreadsheet!D207)),NOT(ISBLANK(Spreadsheet!L207)))</f>
        <v>1</v>
      </c>
      <c r="AG207" s="5" t="b">
        <f>IF(AND(NOT(ISBLANK(Spreadsheet!C207)), NOT(ISBLANK(Spreadsheet!D207)),Spreadsheet!C207&lt;&gt;Spreadsheet!D207),IF(ISERROR(VLOOKUP(Spreadsheet!C207, Spreadsheet!$C$6:'Spreadsheet'!$C206,1,FALSE)), FALSE, TRUE),TRUE)</f>
        <v>1</v>
      </c>
      <c r="AH207" s="5" t="b">
        <f>Spreadsheet!$B$2=Spreadsheet!AD207</f>
        <v>1</v>
      </c>
      <c r="AI207" s="5" t="b">
        <f>IF(ISBLANK(Spreadsheet!G207),TRUE,IF(OR(LEN(Spreadsheet!G207)&gt;1,ISNUMBER(VALUE(Spreadsheet!G207))),FALSE,TRUE))</f>
        <v>1</v>
      </c>
      <c r="AJ207" s="5" t="b">
        <f>OR(ISBLANK(Spreadsheet!C207), NOT(ISBLANK(Spreadsheet!B207)), NOT(ISBLANK(Spreadsheet!D207)))</f>
        <v>1</v>
      </c>
      <c r="AK207" s="5" t="b">
        <f t="array" ref="AK207">IF(OR(AND(ISBLANK(Spreadsheet!E207),ISBLANK(Spreadsheet!D207),NOT(ISBLANK(Spreadsheet!C207))),AND(ISBLANK(Spreadsheet!E207),ISBLANK(Spreadsheet!D207),ISBLANK(Spreadsheet!C207))),TRUE,ISNUMBER(MATCH(TRUE,EXACT(Spreadsheet!E207,Relationships),0)))</f>
        <v>1</v>
      </c>
      <c r="AL207" s="5" t="b">
        <f>IF(NOT(ISBLANK(Spreadsheet!C207)),IF(OR(ISBLANK(Spreadsheet!F207),LEN(Spreadsheet!F207)&gt;40),FALSE,TRUE),TRUE)</f>
        <v>1</v>
      </c>
      <c r="AM207" s="5" t="b">
        <f>IF(NOT(ISBLANK(Spreadsheet!C207)),IF(OR(ISBLANK(Spreadsheet!H207),LEN(Spreadsheet!H207)&gt;40),FALSE,TRUE),TRUE)</f>
        <v>1</v>
      </c>
      <c r="AN207" s="5" t="b">
        <f t="array" ref="AN207">IF(ISBLANK(Spreadsheet!I207),TRUE,ISNUMBER(MATCH(TRUE,EXACT(Spreadsheet!I207,GenderValues),0)))</f>
        <v>1</v>
      </c>
      <c r="AO207" s="5" t="b">
        <f ca="1">IF(ISERROR(DATEVALUE(TEXT(Spreadsheet!J207,"mm/dd/yyyy")) &gt; TODAY()),IF(AND(ISBLANK(Spreadsheet!J207),ISBLANK(Spreadsheet!C207)),TRUE,FALSE),IF(DATEVALUE(TEXT(Spreadsheet!J207,"mm/dd/yyyy")) &gt; TODAY(),FALSE,TRUE))</f>
        <v>1</v>
      </c>
      <c r="AP207" s="5" t="b">
        <f>OR(ISBLANK(Spreadsheet!K207),LEN(Spreadsheet!K207)&lt;=100)</f>
        <v>1</v>
      </c>
      <c r="AQ207" s="5" t="b">
        <f t="array" ref="AQ207">IF(OR(AND(ISBLANK(Spreadsheet!L207),ISBLANK(Spreadsheet!C207)),AND(NOT(ISBLANK(Spreadsheet!C207)),NOT(ISBLANK(Spreadsheet!D207)))),TRUE,ISNUMBER(MATCH(TRUE,EXACT(Spreadsheet!L207,MaritalStatus),0)))</f>
        <v>1</v>
      </c>
      <c r="AR207" s="5" t="b">
        <f ca="1">IF(ISERROR(DATEVALUE(TEXT(Spreadsheet!M207,"mm/dd/yyyy")) &gt; TODAY()),IF(ISBLANK(Spreadsheet!M207),TRUE,FALSE),IF(DATEVALUE(TEXT(Spreadsheet!M207,"mm/dd/yyyy")) &gt; TODAY(),FALSE,TRUE))</f>
        <v>1</v>
      </c>
      <c r="AS207" s="5" t="b">
        <f>OR(ISBLANK(Spreadsheet!N207),LEN(Spreadsheet!N207)&lt;=100)</f>
        <v>1</v>
      </c>
      <c r="AT207" s="5" t="b">
        <f>OR(ISBLANK(Spreadsheet!O207),UPPER(Spreadsheet!O207)="YES")</f>
        <v>1</v>
      </c>
      <c r="AU207" s="5" t="b">
        <f>OR(ISBLANK(Spreadsheet!P207),UPPER(Spreadsheet!P207)="YES")</f>
        <v>1</v>
      </c>
      <c r="AV207" s="5" t="b">
        <f t="array" ref="AV207">IF(ISBLANK(Spreadsheet!Q207),TRUE,ISNUMBER(MATCH(TRUE,EXACT(Spreadsheet!Q207,OnGroupsPriorIns),0)))</f>
        <v>1</v>
      </c>
      <c r="AW207" s="5" t="b">
        <f>OR(ISBLANK(Spreadsheet!R207),UPPER(Spreadsheet!R207)="YES")</f>
        <v>1</v>
      </c>
      <c r="AX207" s="5" t="b">
        <f>OR(ISBLANK(Spreadsheet!S207),UPPER(Spreadsheet!S207)="YES")</f>
        <v>1</v>
      </c>
      <c r="AY207" s="5" t="b">
        <f>OR(AND(ISBLANK(Spreadsheet!C207),LEN(Spreadsheet!T207)=0),AND(NOT(ISBLANK(Spreadsheet!C207)),LEN(Spreadsheet!T207)&gt;0,LEN(Spreadsheet!T207)&lt;=50))</f>
        <v>1</v>
      </c>
      <c r="AZ207" s="5" t="b">
        <f>OR(LEN(Spreadsheet!U207)=0,AND(LEN(Spreadsheet!U207)&gt;0,LEN(Spreadsheet!U207)&lt;=50))</f>
        <v>1</v>
      </c>
      <c r="BA207" s="5" t="b">
        <f>OR(AND(ISBLANK(Spreadsheet!C207),LEN(Spreadsheet!V207)=0),AND(NOT(ISBLANK(Spreadsheet!C207)),LEN(Spreadsheet!V207)&gt;0,LEN(Spreadsheet!V207)&lt;=50))</f>
        <v>1</v>
      </c>
      <c r="BB207" s="5" t="b">
        <f t="array" ref="BB207">IF(AND(ISBLANK(Spreadsheet!C207),LEN(Spreadsheet!W207)=0),TRUE,ISNUMBER(MATCH(TRUE,EXACT(Spreadsheet!W207,States),0)))</f>
        <v>1</v>
      </c>
      <c r="BC207" s="5" t="b">
        <f>OR(AND(ISBLANK(Spreadsheet!C207),LEN(Spreadsheet!X207)=0),AND(NOT(ISBLANK(Spreadsheet!C207)),LEN(Spreadsheet!X207)&gt;0,LEN(Spreadsheet!X207)=5,ISNUMBER(VALUE(Spreadsheet!X207))))</f>
        <v>1</v>
      </c>
      <c r="BD207" s="5" t="b">
        <f>OR(ISBLANK(Spreadsheet!Z207),LEN(Spreadsheet!Z207)&lt;=50)</f>
        <v>1</v>
      </c>
      <c r="BE207" s="5" t="b">
        <f>ISBLANK(Spreadsheet!AA207)</f>
        <v>1</v>
      </c>
      <c r="BF207" s="5" t="b">
        <f>ISBLANK(Spreadsheet!AB207)</f>
        <v>1</v>
      </c>
      <c r="BG207" s="5" t="b">
        <f>IF(ISERROR(DATEVALUE(TEXT(Spreadsheet!AC207,"mm/dd/yyyy")) &gt; DATEVALUE(TEXT(Spreadsheet!J207,"mm/dd/yyyy"))),IF(OR(AND(ISBLANK(Spreadsheet!AC207),ISBLANK(Spreadsheet!C207)),AND(NOT(ISBLANK(Spreadsheet!C207)),ISBLANK(Spreadsheet!AC207),NOT(ISBLANK(Spreadsheet!D207)))),TRUE,FALSE),IF(DATEVALUE(TEXT(Spreadsheet!AC207,"mm/dd/yyyy")) &gt; DATEVALUE(TEXT(Spreadsheet!J207,"mm/dd/yyyy")),TRUE,FALSE))</f>
        <v>1</v>
      </c>
      <c r="BH207" s="5" t="b">
        <f>OR(AND(ISBLANK(Spreadsheet!C207),ISBLANK(Spreadsheet!AE207)),AND(NOT(ISBLANK(Spreadsheet!C207)),NOT(ISBLANK(Spreadsheet!D207)),ISBLANK(Spreadsheet!AE207)),AND(NOT(ISBLANK(Spreadsheet!C207)),ISBLANK(Spreadsheet!D207),NOT(ISBLANK(Spreadsheet!AE207)),LEN(Spreadsheet!AE207)&lt;=100))</f>
        <v>1</v>
      </c>
      <c r="BI207" s="5" t="b">
        <f t="array" ref="BI207">IF(ISBLANK(Spreadsheet!AF207),TRUE,ISNUMBER(MATCH(TRUE,EXACT(Spreadsheet!AF207,CobraShortReasons),0)))</f>
        <v>1</v>
      </c>
      <c r="BJ207" s="5" t="b">
        <f ca="1">IF(ISERROR(DATEVALUE(TEXT(Spreadsheet!AG207,"mm/dd/yyyy")) &gt; TODAY()),IF(ISBLANK(Spreadsheet!AG207),TRUE,FALSE),IF(DATEVALUE(TEXT(Spreadsheet!AG207,"mm/dd/yyyy")) &gt; TODAY(),FALSE,TRUE))</f>
        <v>1</v>
      </c>
      <c r="BK207" s="5" t="b">
        <f>OR(ISBLANK(Spreadsheet!AH207),LEN(Spreadsheet!AH207)&lt;=25)</f>
        <v>1</v>
      </c>
      <c r="BL207" s="5" t="b">
        <f t="array" aca="1" ref="BL207" ca="1">IF(ISBLANK(Spreadsheet!AI207),TRUE,ISNUMBER(MATCH(TRUE,EXACT(Spreadsheet!AI207,INDIRECT(Spreadsheet!$D$2)),0)))</f>
        <v>1</v>
      </c>
      <c r="BM207" s="5" t="b">
        <f t="array" aca="1" ref="BM207" ca="1">IF(ISBLANK(Spreadsheet!AJ207),TRUE,ISNUMBER(MATCH(TRUE,EXACT(Spreadsheet!AJ207,INDIRECT(Spreadsheet!BJ207)),0)))</f>
        <v>1</v>
      </c>
      <c r="BN207" s="5" t="b">
        <f t="array" ref="BN207">IF(ISBLANK(Spreadsheet!AK207),TRUE,ISNUMBER(MATCH(TRUE,EXACT(Spreadsheet!AK207,DentalPlans),0)))</f>
        <v>1</v>
      </c>
      <c r="BO207" s="5" t="b">
        <f t="array" aca="1" ref="BO207" ca="1">IF(ISBLANK(Spreadsheet!AL207),TRUE,ISNUMBER(MATCH(TRUE,EXACT(Spreadsheet!AL207,INDIRECT(Spreadsheet!BK207)),0)))</f>
        <v>1</v>
      </c>
      <c r="BP207" s="5" t="b">
        <f t="array" ref="BP207">IF(ISBLANK(Spreadsheet!AM207),TRUE,ISNUMBER(MATCH(TRUE,EXACT(Spreadsheet!AM207,VisionPlans),0)))</f>
        <v>1</v>
      </c>
      <c r="BQ207" s="5" t="b">
        <f t="array" aca="1" ref="BQ207" ca="1">IF(ISBLANK(Spreadsheet!AN207),TRUE,ISNUMBER(MATCH(TRUE,EXACT(Spreadsheet!AN207,INDIRECT(Spreadsheet!BL207)),0)))</f>
        <v>1</v>
      </c>
      <c r="BR207" s="5" t="b">
        <f t="array" ref="BR207">IF(ISBLANK(Spreadsheet!AO207),TRUE,ISNUMBER(MATCH(TRUE,EXACT(Spreadsheet!AO207,LifeBenefitClasses),0)))</f>
        <v>1</v>
      </c>
      <c r="BS207" s="5" t="b">
        <f>IF(OR(ISBLANK(Spreadsheet!AO207), Spreadsheet!AO207="Waive"),IF(ISBLANK(Spreadsheet!AP207),TRUE,FALSE),IF(OR(AND(NOT(ISBLANK(Spreadsheet!AO207)),ISBLANK(Spreadsheet!AP207)),NOT(ISNUMBER(VALUE(Spreadsheet!AP207)))),FALSE,IF(OR(AND(Spreadsheet!AP207&lt;6,MOD(Spreadsheet!AP207*10,5)=0), MOD(Spreadsheet!AP207,5000)=0),TRUE,FALSE)))</f>
        <v>1</v>
      </c>
      <c r="BT207" s="5" t="b">
        <f t="array" ref="BT207">IF(ISBLANK(Spreadsheet!AQ207),TRUE,ISNUMBER(MATCH(TRUE,EXACT(Spreadsheet!AQ207,EnrollWaive),0)))</f>
        <v>1</v>
      </c>
      <c r="BU207" s="5" t="b">
        <f t="array" ref="BU207">IF(ISBLANK(Spreadsheet!AR207),TRUE,ISNUMBER(MATCH(TRUE,EXACT(Spreadsheet!AR207,LifeBenefitClasses),0)))</f>
        <v>1</v>
      </c>
      <c r="BV207" s="5" t="b">
        <f>IF(OR(ISBLANK(Spreadsheet!AR207), Spreadsheet!AR207="Waive"),IF(ISBLANK(Spreadsheet!AS207),TRUE,FALSE),IF(OR(AND(NOT(ISBLANK(Spreadsheet!AR207)),ISBLANK(Spreadsheet!AS207)),NOT(ISNUMBER(VALUE(Spreadsheet!AS207)))),FALSE,IF(OR(AND(Spreadsheet!AS207&lt;6,MOD(Spreadsheet!AS207*10,5)=0), MOD(Spreadsheet!AS207,10000)=0),TRUE,FALSE)))</f>
        <v>1</v>
      </c>
      <c r="BW207" s="5" t="b">
        <f t="array" ref="BW207">IF(ISBLANK(Spreadsheet!AT207),TRUE,ISNUMBER(MATCH(TRUE,EXACT(Spreadsheet!AT207,LifeBenefitClasses),0)))</f>
        <v>1</v>
      </c>
      <c r="BX207" s="5" t="b">
        <f>IF(OR(ISBLANK(Spreadsheet!AT207), Spreadsheet!AT207="Waive"),IF(ISBLANK(Spreadsheet!AU207),TRUE,FALSE),IF(OR(AND(NOT(ISBLANK(Spreadsheet!AT207)),ISBLANK(Spreadsheet!AU207)),NOT(ISNUMBER(VALUE(Spreadsheet!AU207)))),FALSE,IF(AND(NOT(OR(ISBLANK(Spreadsheet!AT207),Spreadsheet!AT207="Waive")),NOT(OR(ISBLANK(Spreadsheet!AR207),Spreadsheet!AR207="Waive")),MOD(Spreadsheet!AU207,5000)=0, Spreadsheet!AU207&lt;=(Spreadsheet!AS207*0.5)),TRUE,FALSE)))</f>
        <v>1</v>
      </c>
      <c r="BY207" s="5" t="b">
        <f t="array" ref="BY207">IF(ISBLANK(Spreadsheet!AV207),TRUE,ISNUMBER(MATCH(TRUE,EXACT(Spreadsheet!AV207,EnrollWaive),0)))</f>
        <v>1</v>
      </c>
      <c r="BZ207" s="5" t="b">
        <f t="array" ref="BZ207">IF(ISBLANK(Spreadsheet!AW207),TRUE,ISNUMBER(MATCH(TRUE,EXACT(Spreadsheet!AW207,LifeBenefitClasses),0)))</f>
        <v>1</v>
      </c>
      <c r="CA207" s="5" t="b">
        <f t="array" ref="CA207">IF(ISBLANK(Spreadsheet!AX207),TRUE,ISNUMBER(MATCH(TRUE,EXACT(Spreadsheet!AX207,LifeBenefitClasses),0)))</f>
        <v>1</v>
      </c>
      <c r="CB207" s="5" t="b">
        <f t="array" ref="CB207">IF(ISBLANK(Spreadsheet!AY207),TRUE,ISNUMBER(MATCH(TRUE,EXACT(Spreadsheet!AY207,LifeBenefitClasses),0)))</f>
        <v>1</v>
      </c>
      <c r="CC207" s="5" t="b">
        <f t="array" ref="CC207">IF(ISBLANK(Spreadsheet!AZ207),TRUE,ISNUMBER(MATCH(TRUE,EXACT(Spreadsheet!AZ207,LifeBenefitClasses),0)))</f>
        <v>1</v>
      </c>
      <c r="CD207" s="5" t="b">
        <f t="array" ref="CD207">IF(ISBLANK(Spreadsheet!BA207),TRUE,ISNUMBER(MATCH(TRUE,EXACT(Spreadsheet!BA207,LifeBenefitClasses),0)))</f>
        <v>1</v>
      </c>
      <c r="CE207" s="5" t="b">
        <f>IF(OR(ISBLANK(Spreadsheet!BA207), Spreadsheet!BA207="Waive"),IF(ISBLANK(Spreadsheet!BB207),TRUE,FALSE),IF(OR(AND(NOT(ISBLANK(Spreadsheet!BA207)),ISBLANK(Spreadsheet!BB207)),NOT(ISNUMBER(VALUE(Spreadsheet!BB207))),ISBLANK(Spreadsheet!BC207),NOT(ISNUMBER(VALUE(Spreadsheet!BC207)))),FALSE,IF(AND(Spreadsheet!BB207&gt;=50000,Spreadsheet!BB207&lt;=250000,MOD(Spreadsheet!BB207,10000)=0,Spreadsheet!BB207&lt;=(10*Spreadsheet!BC207)),TRUE,FALSE)))</f>
        <v>1</v>
      </c>
      <c r="CF207" s="5" t="b">
        <f>IF(NOT(ISBLANK(Spreadsheet!BC207)),AND(ISNUMBER(VALUE(Spreadsheet!BC207)),Spreadsheet!BC207&gt;0),AND(OR(ISBLANK(Spreadsheet!AO207),Spreadsheet!AO207="Waive",AND(NOT(OR(ISBLANK(Spreadsheet!AO207),Spreadsheet!AO207="Waive")),Spreadsheet!AP207&gt;=6)),OR(ISBLANK(Spreadsheet!AR207),AND(NOT(OR(ISBLANK(Spreadsheet!AR207),Spreadsheet!AR207="Waive")),Spreadsheet!AS207&gt;=6)),OR(ISBLANK(Spreadsheet!AW207)),OR(ISBLANK(Spreadsheet!AX207)),OR(ISBLANK(Spreadsheet!AY207)),OR(ISBLANK(Spreadsheet!AZ207)),OR(ISBLANK(Spreadsheet!BA207),Spreadsheet!BA207="Waive")))</f>
        <v>1</v>
      </c>
      <c r="CG207" s="5" t="b">
        <f t="shared" ca="1" si="17"/>
        <v>1</v>
      </c>
    </row>
    <row r="208" spans="8:85" x14ac:dyDescent="0.3">
      <c r="H208" s="5">
        <f t="shared" ca="1" si="14"/>
        <v>2</v>
      </c>
      <c r="I208" s="5" t="str">
        <f t="shared" ca="1" si="15"/>
        <v/>
      </c>
      <c r="J208" s="5" t="str">
        <f>IF(AND(NOT(ISBLANK(Spreadsheet!C208)),ISBLANK(Spreadsheet!D208)),Spreadsheet!F208&amp;" "&amp;Spreadsheet!H208,"")</f>
        <v/>
      </c>
      <c r="K208" s="5">
        <f>IF(AND(NOT(ISBLANK(Spreadsheet!C208)),ISBLANK(Spreadsheet!D208)),COUNTIFS(Spreadsheet!E209:E$786,"=Child",Spreadsheet!C209:C$786, "="&amp;Spreadsheet!C208) + COUNTIFS(Spreadsheet!E209:E$786,"=Step-child",Spreadsheet!C209:C$786, "="&amp;Spreadsheet!C208),0)</f>
        <v>0</v>
      </c>
      <c r="L208" s="5">
        <f>IF(NOT(ISBLANK(J208)),COUNTIFS(Spreadsheet!E209:E$786,"=Wife",Spreadsheet!C209:C$786, "="&amp;Spreadsheet!C208) + COUNTIFS(Spreadsheet!E209:E$786,"=Husband",Spreadsheet!C209:C$786, "="&amp;Spreadsheet!C208),0)</f>
        <v>0</v>
      </c>
      <c r="M208" s="5">
        <f>IF(NOT(ISBLANK(Spreadsheet!AJ208)),VLOOKUP(Spreadsheet!AJ208,'Drop Downs'!$P$2:$R$16,3,FALSE),0)</f>
        <v>0</v>
      </c>
      <c r="N208" s="5">
        <f>IF(NOT(ISBLANK(Spreadsheet!AJ208)), VLOOKUP(Spreadsheet!AJ208,'Drop Downs'!$P$2:$R$16,2,FALSE),0)</f>
        <v>0</v>
      </c>
      <c r="O208" s="5">
        <f>IF(NOT(ISBLANK(Spreadsheet!AL208)),VLOOKUP(Spreadsheet!AL208,'Drop Downs'!$P$2:$R$16,3,FALSE), 0)</f>
        <v>0</v>
      </c>
      <c r="P208" s="5">
        <f>IF(NOT(ISBLANK(Spreadsheet!AL208)),VLOOKUP(Spreadsheet!AL208,'Drop Downs'!$P$2:$R$16,2,FALSE),0)</f>
        <v>0</v>
      </c>
      <c r="Q208" s="5">
        <f>IF(NOT(ISBLANK(Spreadsheet!AN208)),VLOOKUP(Spreadsheet!AN208,'Drop Downs'!$P$2:$R$16,3,FALSE),0)</f>
        <v>0</v>
      </c>
      <c r="R208" s="5">
        <f>IF(NOT(ISBLANK(Spreadsheet!AN208)),VLOOKUP(Spreadsheet!AN208,'Drop Downs'!$P$2:$R$16,2,FALSE),0)</f>
        <v>0</v>
      </c>
      <c r="S208" s="5" t="str">
        <f>IF(OR(M208&gt;K208,N208&gt;L208,O208&gt;K208, Q208&gt;K208,N208&gt;L208, P208&gt;L208, R208&gt;L208),"Member currently has a coverage election over what he/she needs.  Please add more dependents or adjust the coverage election.","")&amp;(IF(AND(NOT(ISBLANK(Spreadsheet!C208)),NOT(ISBLANK(Spreadsheet!D208)),ISBLANK(Spreadsheet!E208)),"Dependent lacks a relationship to member.Please select one from the drop-down.",""))</f>
        <v/>
      </c>
      <c r="T208" s="5" t="b">
        <f t="shared" si="16"/>
        <v>1</v>
      </c>
      <c r="U208" s="5" t="b">
        <f>OR(ISBLANK(Spreadsheet!C208),IF(NOT(ISBLANK(Spreadsheet!D208)),NOT(ISBLANK(Spreadsheet!E208)),TRUE))</f>
        <v>1</v>
      </c>
      <c r="V208" s="5" t="b">
        <f>OR(ISBLANK(Spreadsheet!C208), NOT(ISBLANK(Spreadsheet!I208)))</f>
        <v>1</v>
      </c>
      <c r="W208" s="5" t="b">
        <f>OR(ISBLANK(Spreadsheet!D208),NOT(ISBLANK(Spreadsheet!C208)))</f>
        <v>1</v>
      </c>
      <c r="X208" s="155" t="str">
        <f>REPT("0",MIN(FIND({1,2,3,4,5,6,7,8,9},Spreadsheet!C208&amp;"123456789"))-1)&amp;IF(ISBLANK(Spreadsheet!C208),"",SUMPRODUCT(MID(0&amp;Spreadsheet!C208,LARGE(INDEX(ISNUMBER(--MID(Spreadsheet!C208,ROW($1:$225),1))*
 ROW($1:$225),0),ROW($1:$225))+1,1)*10^ROW($1:$225)/10))</f>
        <v/>
      </c>
      <c r="Y208" s="5" t="b">
        <f>IF(NOT(ISBLANK(Spreadsheet!C208)),IF(AND(ISNUMBER(VALUE(Spreadsheet!C208)), LEN(Spreadsheet!C208)=9),TRUE,FALSE),TRUE)</f>
        <v>1</v>
      </c>
      <c r="Z208" s="155" t="str">
        <f>REPT("0",MIN(FIND({1,2,3,4,5,6,7,8,9},Spreadsheet!D208&amp;"123456789"))-1)&amp;IF(ISBLANK(Spreadsheet!D208),"",SUMPRODUCT(MID(0&amp;Spreadsheet!D208,LARGE(INDEX(ISNUMBER(--MID(Spreadsheet!D208,ROW($1:$225),1))*
 ROW($1:$225),0),ROW($1:$225))+1,1)*10^ROW($1:$225)/10))</f>
        <v/>
      </c>
      <c r="AA208" s="5" t="b">
        <f>IF(AND(NOT(ISBLANK(Spreadsheet!D208)),NOT(ISBLANK(Spreadsheet!C208))),IF(AND(ISNUMBER(VALUE(Spreadsheet!D208)), LEN(Spreadsheet!D208)=9),TRUE,FALSE),IF(AND(NOT(ISBLANK(Spreadsheet!D208)),ISBLANK(Spreadsheet!C208)),FALSE,TRUE))</f>
        <v>1</v>
      </c>
      <c r="AB208" s="5" t="b">
        <f>OR(ISBLANK(Spreadsheet!Y208),IF(NOT(ISBLANK(Spreadsheet!Y208)),LEN(Spreadsheet!Y208)=10,ISNUMBER(VALUE(Spreadsheet!Y208))))</f>
        <v>1</v>
      </c>
      <c r="AC208" s="5" t="b">
        <f>OR(ISBLANK(Spreadsheet!AI208), AND(NOT(ISBLANK(Spreadsheet!AJ208)), NOT(ISNUMBER(SEARCH("Waive",Spreadsheet!AJ208)))))</f>
        <v>1</v>
      </c>
      <c r="AD208" s="5" t="b">
        <f>OR(ISBLANK(Spreadsheet!AK208), AND(NOT(ISBLANK(Spreadsheet!AL208)), NOT(ISNUMBER(SEARCH("Waive",Spreadsheet!AL208)))))</f>
        <v>1</v>
      </c>
      <c r="AE208" s="5" t="b">
        <f>OR(ISBLANK(Spreadsheet!AM208), AND(NOT(ISBLANK(Spreadsheet!AN208)), NOT(ISNUMBER(SEARCH("Waive", Spreadsheet!AN208)))))</f>
        <v>1</v>
      </c>
      <c r="AF208" s="5" t="b">
        <f>OR(ISBLANK(Spreadsheet!C208), NOT(ISBLANK(Spreadsheet!D208)),NOT(ISBLANK(Spreadsheet!L208)))</f>
        <v>1</v>
      </c>
      <c r="AG208" s="5" t="b">
        <f>IF(AND(NOT(ISBLANK(Spreadsheet!C208)), NOT(ISBLANK(Spreadsheet!D208)),Spreadsheet!C208&lt;&gt;Spreadsheet!D208),IF(ISERROR(VLOOKUP(Spreadsheet!C208, Spreadsheet!$C$6:'Spreadsheet'!$C207,1,FALSE)), FALSE, TRUE),TRUE)</f>
        <v>1</v>
      </c>
      <c r="AH208" s="5" t="b">
        <f>Spreadsheet!$B$2=Spreadsheet!AD208</f>
        <v>1</v>
      </c>
      <c r="AI208" s="5" t="b">
        <f>IF(ISBLANK(Spreadsheet!G208),TRUE,IF(OR(LEN(Spreadsheet!G208)&gt;1,ISNUMBER(VALUE(Spreadsheet!G208))),FALSE,TRUE))</f>
        <v>1</v>
      </c>
      <c r="AJ208" s="5" t="b">
        <f>OR(ISBLANK(Spreadsheet!C208), NOT(ISBLANK(Spreadsheet!B208)), NOT(ISBLANK(Spreadsheet!D208)))</f>
        <v>1</v>
      </c>
      <c r="AK208" s="5" t="b">
        <f t="array" ref="AK208">IF(OR(AND(ISBLANK(Spreadsheet!E208),ISBLANK(Spreadsheet!D208),NOT(ISBLANK(Spreadsheet!C208))),AND(ISBLANK(Spreadsheet!E208),ISBLANK(Spreadsheet!D208),ISBLANK(Spreadsheet!C208))),TRUE,ISNUMBER(MATCH(TRUE,EXACT(Spreadsheet!E208,Relationships),0)))</f>
        <v>1</v>
      </c>
      <c r="AL208" s="5" t="b">
        <f>IF(NOT(ISBLANK(Spreadsheet!C208)),IF(OR(ISBLANK(Spreadsheet!F208),LEN(Spreadsheet!F208)&gt;40),FALSE,TRUE),TRUE)</f>
        <v>1</v>
      </c>
      <c r="AM208" s="5" t="b">
        <f>IF(NOT(ISBLANK(Spreadsheet!C208)),IF(OR(ISBLANK(Spreadsheet!H208),LEN(Spreadsheet!H208)&gt;40),FALSE,TRUE),TRUE)</f>
        <v>1</v>
      </c>
      <c r="AN208" s="5" t="b">
        <f t="array" ref="AN208">IF(ISBLANK(Spreadsheet!I208),TRUE,ISNUMBER(MATCH(TRUE,EXACT(Spreadsheet!I208,GenderValues),0)))</f>
        <v>1</v>
      </c>
      <c r="AO208" s="5" t="b">
        <f ca="1">IF(ISERROR(DATEVALUE(TEXT(Spreadsheet!J208,"mm/dd/yyyy")) &gt; TODAY()),IF(AND(ISBLANK(Spreadsheet!J208),ISBLANK(Spreadsheet!C208)),TRUE,FALSE),IF(DATEVALUE(TEXT(Spreadsheet!J208,"mm/dd/yyyy")) &gt; TODAY(),FALSE,TRUE))</f>
        <v>1</v>
      </c>
      <c r="AP208" s="5" t="b">
        <f>OR(ISBLANK(Spreadsheet!K208),LEN(Spreadsheet!K208)&lt;=100)</f>
        <v>1</v>
      </c>
      <c r="AQ208" s="5" t="b">
        <f t="array" ref="AQ208">IF(OR(AND(ISBLANK(Spreadsheet!L208),ISBLANK(Spreadsheet!C208)),AND(NOT(ISBLANK(Spreadsheet!C208)),NOT(ISBLANK(Spreadsheet!D208)))),TRUE,ISNUMBER(MATCH(TRUE,EXACT(Spreadsheet!L208,MaritalStatus),0)))</f>
        <v>1</v>
      </c>
      <c r="AR208" s="5" t="b">
        <f ca="1">IF(ISERROR(DATEVALUE(TEXT(Spreadsheet!M208,"mm/dd/yyyy")) &gt; TODAY()),IF(ISBLANK(Spreadsheet!M208),TRUE,FALSE),IF(DATEVALUE(TEXT(Spreadsheet!M208,"mm/dd/yyyy")) &gt; TODAY(),FALSE,TRUE))</f>
        <v>1</v>
      </c>
      <c r="AS208" s="5" t="b">
        <f>OR(ISBLANK(Spreadsheet!N208),LEN(Spreadsheet!N208)&lt;=100)</f>
        <v>1</v>
      </c>
      <c r="AT208" s="5" t="b">
        <f>OR(ISBLANK(Spreadsheet!O208),UPPER(Spreadsheet!O208)="YES")</f>
        <v>1</v>
      </c>
      <c r="AU208" s="5" t="b">
        <f>OR(ISBLANK(Spreadsheet!P208),UPPER(Spreadsheet!P208)="YES")</f>
        <v>1</v>
      </c>
      <c r="AV208" s="5" t="b">
        <f t="array" ref="AV208">IF(ISBLANK(Spreadsheet!Q208),TRUE,ISNUMBER(MATCH(TRUE,EXACT(Spreadsheet!Q208,OnGroupsPriorIns),0)))</f>
        <v>1</v>
      </c>
      <c r="AW208" s="5" t="b">
        <f>OR(ISBLANK(Spreadsheet!R208),UPPER(Spreadsheet!R208)="YES")</f>
        <v>1</v>
      </c>
      <c r="AX208" s="5" t="b">
        <f>OR(ISBLANK(Spreadsheet!S208),UPPER(Spreadsheet!S208)="YES")</f>
        <v>1</v>
      </c>
      <c r="AY208" s="5" t="b">
        <f>OR(AND(ISBLANK(Spreadsheet!C208),LEN(Spreadsheet!T208)=0),AND(NOT(ISBLANK(Spreadsheet!C208)),LEN(Spreadsheet!T208)&gt;0,LEN(Spreadsheet!T208)&lt;=50))</f>
        <v>1</v>
      </c>
      <c r="AZ208" s="5" t="b">
        <f>OR(LEN(Spreadsheet!U208)=0,AND(LEN(Spreadsheet!U208)&gt;0,LEN(Spreadsheet!U208)&lt;=50))</f>
        <v>1</v>
      </c>
      <c r="BA208" s="5" t="b">
        <f>OR(AND(ISBLANK(Spreadsheet!C208),LEN(Spreadsheet!V208)=0),AND(NOT(ISBLANK(Spreadsheet!C208)),LEN(Spreadsheet!V208)&gt;0,LEN(Spreadsheet!V208)&lt;=50))</f>
        <v>1</v>
      </c>
      <c r="BB208" s="5" t="b">
        <f t="array" ref="BB208">IF(AND(ISBLANK(Spreadsheet!C208),LEN(Spreadsheet!W208)=0),TRUE,ISNUMBER(MATCH(TRUE,EXACT(Spreadsheet!W208,States),0)))</f>
        <v>1</v>
      </c>
      <c r="BC208" s="5" t="b">
        <f>OR(AND(ISBLANK(Spreadsheet!C208),LEN(Spreadsheet!X208)=0),AND(NOT(ISBLANK(Spreadsheet!C208)),LEN(Spreadsheet!X208)&gt;0,LEN(Spreadsheet!X208)=5,ISNUMBER(VALUE(Spreadsheet!X208))))</f>
        <v>1</v>
      </c>
      <c r="BD208" s="5" t="b">
        <f>OR(ISBLANK(Spreadsheet!Z208),LEN(Spreadsheet!Z208)&lt;=50)</f>
        <v>1</v>
      </c>
      <c r="BE208" s="5" t="b">
        <f>ISBLANK(Spreadsheet!AA208)</f>
        <v>1</v>
      </c>
      <c r="BF208" s="5" t="b">
        <f>ISBLANK(Spreadsheet!AB208)</f>
        <v>1</v>
      </c>
      <c r="BG208" s="5" t="b">
        <f>IF(ISERROR(DATEVALUE(TEXT(Spreadsheet!AC208,"mm/dd/yyyy")) &gt; DATEVALUE(TEXT(Spreadsheet!J208,"mm/dd/yyyy"))),IF(OR(AND(ISBLANK(Spreadsheet!AC208),ISBLANK(Spreadsheet!C208)),AND(NOT(ISBLANK(Spreadsheet!C208)),ISBLANK(Spreadsheet!AC208),NOT(ISBLANK(Spreadsheet!D208)))),TRUE,FALSE),IF(DATEVALUE(TEXT(Spreadsheet!AC208,"mm/dd/yyyy")) &gt; DATEVALUE(TEXT(Spreadsheet!J208,"mm/dd/yyyy")),TRUE,FALSE))</f>
        <v>1</v>
      </c>
      <c r="BH208" s="5" t="b">
        <f>OR(AND(ISBLANK(Spreadsheet!C208),ISBLANK(Spreadsheet!AE208)),AND(NOT(ISBLANK(Spreadsheet!C208)),NOT(ISBLANK(Spreadsheet!D208)),ISBLANK(Spreadsheet!AE208)),AND(NOT(ISBLANK(Spreadsheet!C208)),ISBLANK(Spreadsheet!D208),NOT(ISBLANK(Spreadsheet!AE208)),LEN(Spreadsheet!AE208)&lt;=100))</f>
        <v>1</v>
      </c>
      <c r="BI208" s="5" t="b">
        <f t="array" ref="BI208">IF(ISBLANK(Spreadsheet!AF208),TRUE,ISNUMBER(MATCH(TRUE,EXACT(Spreadsheet!AF208,CobraShortReasons),0)))</f>
        <v>1</v>
      </c>
      <c r="BJ208" s="5" t="b">
        <f ca="1">IF(ISERROR(DATEVALUE(TEXT(Spreadsheet!AG208,"mm/dd/yyyy")) &gt; TODAY()),IF(ISBLANK(Spreadsheet!AG208),TRUE,FALSE),IF(DATEVALUE(TEXT(Spreadsheet!AG208,"mm/dd/yyyy")) &gt; TODAY(),FALSE,TRUE))</f>
        <v>1</v>
      </c>
      <c r="BK208" s="5" t="b">
        <f>OR(ISBLANK(Spreadsheet!AH208),LEN(Spreadsheet!AH208)&lt;=25)</f>
        <v>1</v>
      </c>
      <c r="BL208" s="5" t="b">
        <f t="array" aca="1" ref="BL208" ca="1">IF(ISBLANK(Spreadsheet!AI208),TRUE,ISNUMBER(MATCH(TRUE,EXACT(Spreadsheet!AI208,INDIRECT(Spreadsheet!$D$2)),0)))</f>
        <v>1</v>
      </c>
      <c r="BM208" s="5" t="b">
        <f t="array" aca="1" ref="BM208" ca="1">IF(ISBLANK(Spreadsheet!AJ208),TRUE,ISNUMBER(MATCH(TRUE,EXACT(Spreadsheet!AJ208,INDIRECT(Spreadsheet!BJ208)),0)))</f>
        <v>1</v>
      </c>
      <c r="BN208" s="5" t="b">
        <f t="array" ref="BN208">IF(ISBLANK(Spreadsheet!AK208),TRUE,ISNUMBER(MATCH(TRUE,EXACT(Spreadsheet!AK208,DentalPlans),0)))</f>
        <v>1</v>
      </c>
      <c r="BO208" s="5" t="b">
        <f t="array" aca="1" ref="BO208" ca="1">IF(ISBLANK(Spreadsheet!AL208),TRUE,ISNUMBER(MATCH(TRUE,EXACT(Spreadsheet!AL208,INDIRECT(Spreadsheet!BK208)),0)))</f>
        <v>1</v>
      </c>
      <c r="BP208" s="5" t="b">
        <f t="array" ref="BP208">IF(ISBLANK(Spreadsheet!AM208),TRUE,ISNUMBER(MATCH(TRUE,EXACT(Spreadsheet!AM208,VisionPlans),0)))</f>
        <v>1</v>
      </c>
      <c r="BQ208" s="5" t="b">
        <f t="array" aca="1" ref="BQ208" ca="1">IF(ISBLANK(Spreadsheet!AN208),TRUE,ISNUMBER(MATCH(TRUE,EXACT(Spreadsheet!AN208,INDIRECT(Spreadsheet!BL208)),0)))</f>
        <v>1</v>
      </c>
      <c r="BR208" s="5" t="b">
        <f t="array" ref="BR208">IF(ISBLANK(Spreadsheet!AO208),TRUE,ISNUMBER(MATCH(TRUE,EXACT(Spreadsheet!AO208,LifeBenefitClasses),0)))</f>
        <v>1</v>
      </c>
      <c r="BS208" s="5" t="b">
        <f>IF(OR(ISBLANK(Spreadsheet!AO208), Spreadsheet!AO208="Waive"),IF(ISBLANK(Spreadsheet!AP208),TRUE,FALSE),IF(OR(AND(NOT(ISBLANK(Spreadsheet!AO208)),ISBLANK(Spreadsheet!AP208)),NOT(ISNUMBER(VALUE(Spreadsheet!AP208)))),FALSE,IF(OR(AND(Spreadsheet!AP208&lt;6,MOD(Spreadsheet!AP208*10,5)=0), MOD(Spreadsheet!AP208,5000)=0),TRUE,FALSE)))</f>
        <v>1</v>
      </c>
      <c r="BT208" s="5" t="b">
        <f t="array" ref="BT208">IF(ISBLANK(Spreadsheet!AQ208),TRUE,ISNUMBER(MATCH(TRUE,EXACT(Spreadsheet!AQ208,EnrollWaive),0)))</f>
        <v>1</v>
      </c>
      <c r="BU208" s="5" t="b">
        <f t="array" ref="BU208">IF(ISBLANK(Spreadsheet!AR208),TRUE,ISNUMBER(MATCH(TRUE,EXACT(Spreadsheet!AR208,LifeBenefitClasses),0)))</f>
        <v>1</v>
      </c>
      <c r="BV208" s="5" t="b">
        <f>IF(OR(ISBLANK(Spreadsheet!AR208), Spreadsheet!AR208="Waive"),IF(ISBLANK(Spreadsheet!AS208),TRUE,FALSE),IF(OR(AND(NOT(ISBLANK(Spreadsheet!AR208)),ISBLANK(Spreadsheet!AS208)),NOT(ISNUMBER(VALUE(Spreadsheet!AS208)))),FALSE,IF(OR(AND(Spreadsheet!AS208&lt;6,MOD(Spreadsheet!AS208*10,5)=0), MOD(Spreadsheet!AS208,10000)=0),TRUE,FALSE)))</f>
        <v>1</v>
      </c>
      <c r="BW208" s="5" t="b">
        <f t="array" ref="BW208">IF(ISBLANK(Spreadsheet!AT208),TRUE,ISNUMBER(MATCH(TRUE,EXACT(Spreadsheet!AT208,LifeBenefitClasses),0)))</f>
        <v>1</v>
      </c>
      <c r="BX208" s="5" t="b">
        <f>IF(OR(ISBLANK(Spreadsheet!AT208), Spreadsheet!AT208="Waive"),IF(ISBLANK(Spreadsheet!AU208),TRUE,FALSE),IF(OR(AND(NOT(ISBLANK(Spreadsheet!AT208)),ISBLANK(Spreadsheet!AU208)),NOT(ISNUMBER(VALUE(Spreadsheet!AU208)))),FALSE,IF(AND(NOT(OR(ISBLANK(Spreadsheet!AT208),Spreadsheet!AT208="Waive")),NOT(OR(ISBLANK(Spreadsheet!AR208),Spreadsheet!AR208="Waive")),MOD(Spreadsheet!AU208,5000)=0, Spreadsheet!AU208&lt;=(Spreadsheet!AS208*0.5)),TRUE,FALSE)))</f>
        <v>1</v>
      </c>
      <c r="BY208" s="5" t="b">
        <f t="array" ref="BY208">IF(ISBLANK(Spreadsheet!AV208),TRUE,ISNUMBER(MATCH(TRUE,EXACT(Spreadsheet!AV208,EnrollWaive),0)))</f>
        <v>1</v>
      </c>
      <c r="BZ208" s="5" t="b">
        <f t="array" ref="BZ208">IF(ISBLANK(Spreadsheet!AW208),TRUE,ISNUMBER(MATCH(TRUE,EXACT(Spreadsheet!AW208,LifeBenefitClasses),0)))</f>
        <v>1</v>
      </c>
      <c r="CA208" s="5" t="b">
        <f t="array" ref="CA208">IF(ISBLANK(Spreadsheet!AX208),TRUE,ISNUMBER(MATCH(TRUE,EXACT(Spreadsheet!AX208,LifeBenefitClasses),0)))</f>
        <v>1</v>
      </c>
      <c r="CB208" s="5" t="b">
        <f t="array" ref="CB208">IF(ISBLANK(Spreadsheet!AY208),TRUE,ISNUMBER(MATCH(TRUE,EXACT(Spreadsheet!AY208,LifeBenefitClasses),0)))</f>
        <v>1</v>
      </c>
      <c r="CC208" s="5" t="b">
        <f t="array" ref="CC208">IF(ISBLANK(Spreadsheet!AZ208),TRUE,ISNUMBER(MATCH(TRUE,EXACT(Spreadsheet!AZ208,LifeBenefitClasses),0)))</f>
        <v>1</v>
      </c>
      <c r="CD208" s="5" t="b">
        <f t="array" ref="CD208">IF(ISBLANK(Spreadsheet!BA208),TRUE,ISNUMBER(MATCH(TRUE,EXACT(Spreadsheet!BA208,LifeBenefitClasses),0)))</f>
        <v>1</v>
      </c>
      <c r="CE208" s="5" t="b">
        <f>IF(OR(ISBLANK(Spreadsheet!BA208), Spreadsheet!BA208="Waive"),IF(ISBLANK(Spreadsheet!BB208),TRUE,FALSE),IF(OR(AND(NOT(ISBLANK(Spreadsheet!BA208)),ISBLANK(Spreadsheet!BB208)),NOT(ISNUMBER(VALUE(Spreadsheet!BB208))),ISBLANK(Spreadsheet!BC208),NOT(ISNUMBER(VALUE(Spreadsheet!BC208)))),FALSE,IF(AND(Spreadsheet!BB208&gt;=50000,Spreadsheet!BB208&lt;=250000,MOD(Spreadsheet!BB208,10000)=0,Spreadsheet!BB208&lt;=(10*Spreadsheet!BC208)),TRUE,FALSE)))</f>
        <v>1</v>
      </c>
      <c r="CF208" s="5" t="b">
        <f>IF(NOT(ISBLANK(Spreadsheet!BC208)),AND(ISNUMBER(VALUE(Spreadsheet!BC208)),Spreadsheet!BC208&gt;0),AND(OR(ISBLANK(Spreadsheet!AO208),Spreadsheet!AO208="Waive",AND(NOT(OR(ISBLANK(Spreadsheet!AO208),Spreadsheet!AO208="Waive")),Spreadsheet!AP208&gt;=6)),OR(ISBLANK(Spreadsheet!AR208),AND(NOT(OR(ISBLANK(Spreadsheet!AR208),Spreadsheet!AR208="Waive")),Spreadsheet!AS208&gt;=6)),OR(ISBLANK(Spreadsheet!AW208)),OR(ISBLANK(Spreadsheet!AX208)),OR(ISBLANK(Spreadsheet!AY208)),OR(ISBLANK(Spreadsheet!AZ208)),OR(ISBLANK(Spreadsheet!BA208),Spreadsheet!BA208="Waive")))</f>
        <v>1</v>
      </c>
      <c r="CG208" s="5" t="b">
        <f t="shared" ca="1" si="17"/>
        <v>1</v>
      </c>
    </row>
    <row r="209" spans="8:85" x14ac:dyDescent="0.3">
      <c r="H209" s="5">
        <f t="shared" ca="1" si="14"/>
        <v>2</v>
      </c>
      <c r="I209" s="5" t="str">
        <f t="shared" ca="1" si="15"/>
        <v/>
      </c>
      <c r="J209" s="5" t="str">
        <f>IF(AND(NOT(ISBLANK(Spreadsheet!C209)),ISBLANK(Spreadsheet!D209)),Spreadsheet!F209&amp;" "&amp;Spreadsheet!H209,"")</f>
        <v/>
      </c>
      <c r="K209" s="5">
        <f>IF(AND(NOT(ISBLANK(Spreadsheet!C209)),ISBLANK(Spreadsheet!D209)),COUNTIFS(Spreadsheet!E210:E$786,"=Child",Spreadsheet!C210:C$786, "="&amp;Spreadsheet!C209) + COUNTIFS(Spreadsheet!E210:E$786,"=Step-child",Spreadsheet!C210:C$786, "="&amp;Spreadsheet!C209),0)</f>
        <v>0</v>
      </c>
      <c r="L209" s="5">
        <f>IF(NOT(ISBLANK(J209)),COUNTIFS(Spreadsheet!E210:E$786,"=Wife",Spreadsheet!C210:C$786, "="&amp;Spreadsheet!C209) + COUNTIFS(Spreadsheet!E210:E$786,"=Husband",Spreadsheet!C210:C$786, "="&amp;Spreadsheet!C209),0)</f>
        <v>0</v>
      </c>
      <c r="M209" s="5">
        <f>IF(NOT(ISBLANK(Spreadsheet!AJ209)),VLOOKUP(Spreadsheet!AJ209,'Drop Downs'!$P$2:$R$16,3,FALSE),0)</f>
        <v>0</v>
      </c>
      <c r="N209" s="5">
        <f>IF(NOT(ISBLANK(Spreadsheet!AJ209)), VLOOKUP(Spreadsheet!AJ209,'Drop Downs'!$P$2:$R$16,2,FALSE),0)</f>
        <v>0</v>
      </c>
      <c r="O209" s="5">
        <f>IF(NOT(ISBLANK(Spreadsheet!AL209)),VLOOKUP(Spreadsheet!AL209,'Drop Downs'!$P$2:$R$16,3,FALSE), 0)</f>
        <v>0</v>
      </c>
      <c r="P209" s="5">
        <f>IF(NOT(ISBLANK(Spreadsheet!AL209)),VLOOKUP(Spreadsheet!AL209,'Drop Downs'!$P$2:$R$16,2,FALSE),0)</f>
        <v>0</v>
      </c>
      <c r="Q209" s="5">
        <f>IF(NOT(ISBLANK(Spreadsheet!AN209)),VLOOKUP(Spreadsheet!AN209,'Drop Downs'!$P$2:$R$16,3,FALSE),0)</f>
        <v>0</v>
      </c>
      <c r="R209" s="5">
        <f>IF(NOT(ISBLANK(Spreadsheet!AN209)),VLOOKUP(Spreadsheet!AN209,'Drop Downs'!$P$2:$R$16,2,FALSE),0)</f>
        <v>0</v>
      </c>
      <c r="S209" s="5" t="str">
        <f>IF(OR(M209&gt;K209,N209&gt;L209,O209&gt;K209, Q209&gt;K209,N209&gt;L209, P209&gt;L209, R209&gt;L209),"Member currently has a coverage election over what he/she needs.  Please add more dependents or adjust the coverage election.","")&amp;(IF(AND(NOT(ISBLANK(Spreadsheet!C209)),NOT(ISBLANK(Spreadsheet!D209)),ISBLANK(Spreadsheet!E209)),"Dependent lacks a relationship to member.Please select one from the drop-down.",""))</f>
        <v/>
      </c>
      <c r="T209" s="5" t="b">
        <f t="shared" si="16"/>
        <v>1</v>
      </c>
      <c r="U209" s="5" t="b">
        <f>OR(ISBLANK(Spreadsheet!C209),IF(NOT(ISBLANK(Spreadsheet!D209)),NOT(ISBLANK(Spreadsheet!E209)),TRUE))</f>
        <v>1</v>
      </c>
      <c r="V209" s="5" t="b">
        <f>OR(ISBLANK(Spreadsheet!C209), NOT(ISBLANK(Spreadsheet!I209)))</f>
        <v>1</v>
      </c>
      <c r="W209" s="5" t="b">
        <f>OR(ISBLANK(Spreadsheet!D209),NOT(ISBLANK(Spreadsheet!C209)))</f>
        <v>1</v>
      </c>
      <c r="X209" s="155" t="str">
        <f>REPT("0",MIN(FIND({1,2,3,4,5,6,7,8,9},Spreadsheet!C209&amp;"123456789"))-1)&amp;IF(ISBLANK(Spreadsheet!C209),"",SUMPRODUCT(MID(0&amp;Spreadsheet!C209,LARGE(INDEX(ISNUMBER(--MID(Spreadsheet!C209,ROW($1:$225),1))*
 ROW($1:$225),0),ROW($1:$225))+1,1)*10^ROW($1:$225)/10))</f>
        <v/>
      </c>
      <c r="Y209" s="5" t="b">
        <f>IF(NOT(ISBLANK(Spreadsheet!C209)),IF(AND(ISNUMBER(VALUE(Spreadsheet!C209)), LEN(Spreadsheet!C209)=9),TRUE,FALSE),TRUE)</f>
        <v>1</v>
      </c>
      <c r="Z209" s="155" t="str">
        <f>REPT("0",MIN(FIND({1,2,3,4,5,6,7,8,9},Spreadsheet!D209&amp;"123456789"))-1)&amp;IF(ISBLANK(Spreadsheet!D209),"",SUMPRODUCT(MID(0&amp;Spreadsheet!D209,LARGE(INDEX(ISNUMBER(--MID(Spreadsheet!D209,ROW($1:$225),1))*
 ROW($1:$225),0),ROW($1:$225))+1,1)*10^ROW($1:$225)/10))</f>
        <v/>
      </c>
      <c r="AA209" s="5" t="b">
        <f>IF(AND(NOT(ISBLANK(Spreadsheet!D209)),NOT(ISBLANK(Spreadsheet!C209))),IF(AND(ISNUMBER(VALUE(Spreadsheet!D209)), LEN(Spreadsheet!D209)=9),TRUE,FALSE),IF(AND(NOT(ISBLANK(Spreadsheet!D209)),ISBLANK(Spreadsheet!C209)),FALSE,TRUE))</f>
        <v>1</v>
      </c>
      <c r="AB209" s="5" t="b">
        <f>OR(ISBLANK(Spreadsheet!Y209),IF(NOT(ISBLANK(Spreadsheet!Y209)),LEN(Spreadsheet!Y209)=10,ISNUMBER(VALUE(Spreadsheet!Y209))))</f>
        <v>1</v>
      </c>
      <c r="AC209" s="5" t="b">
        <f>OR(ISBLANK(Spreadsheet!AI209), AND(NOT(ISBLANK(Spreadsheet!AJ209)), NOT(ISNUMBER(SEARCH("Waive",Spreadsheet!AJ209)))))</f>
        <v>1</v>
      </c>
      <c r="AD209" s="5" t="b">
        <f>OR(ISBLANK(Spreadsheet!AK209), AND(NOT(ISBLANK(Spreadsheet!AL209)), NOT(ISNUMBER(SEARCH("Waive",Spreadsheet!AL209)))))</f>
        <v>1</v>
      </c>
      <c r="AE209" s="5" t="b">
        <f>OR(ISBLANK(Spreadsheet!AM209), AND(NOT(ISBLANK(Spreadsheet!AN209)), NOT(ISNUMBER(SEARCH("Waive", Spreadsheet!AN209)))))</f>
        <v>1</v>
      </c>
      <c r="AF209" s="5" t="b">
        <f>OR(ISBLANK(Spreadsheet!C209), NOT(ISBLANK(Spreadsheet!D209)),NOT(ISBLANK(Spreadsheet!L209)))</f>
        <v>1</v>
      </c>
      <c r="AG209" s="5" t="b">
        <f>IF(AND(NOT(ISBLANK(Spreadsheet!C209)), NOT(ISBLANK(Spreadsheet!D209)),Spreadsheet!C209&lt;&gt;Spreadsheet!D209),IF(ISERROR(VLOOKUP(Spreadsheet!C209, Spreadsheet!$C$6:'Spreadsheet'!$C208,1,FALSE)), FALSE, TRUE),TRUE)</f>
        <v>1</v>
      </c>
      <c r="AH209" s="5" t="b">
        <f>Spreadsheet!$B$2=Spreadsheet!AD209</f>
        <v>1</v>
      </c>
      <c r="AI209" s="5" t="b">
        <f>IF(ISBLANK(Spreadsheet!G209),TRUE,IF(OR(LEN(Spreadsheet!G209)&gt;1,ISNUMBER(VALUE(Spreadsheet!G209))),FALSE,TRUE))</f>
        <v>1</v>
      </c>
      <c r="AJ209" s="5" t="b">
        <f>OR(ISBLANK(Spreadsheet!C209), NOT(ISBLANK(Spreadsheet!B209)), NOT(ISBLANK(Spreadsheet!D209)))</f>
        <v>1</v>
      </c>
      <c r="AK209" s="5" t="b">
        <f t="array" ref="AK209">IF(OR(AND(ISBLANK(Spreadsheet!E209),ISBLANK(Spreadsheet!D209),NOT(ISBLANK(Spreadsheet!C209))),AND(ISBLANK(Spreadsheet!E209),ISBLANK(Spreadsheet!D209),ISBLANK(Spreadsheet!C209))),TRUE,ISNUMBER(MATCH(TRUE,EXACT(Spreadsheet!E209,Relationships),0)))</f>
        <v>1</v>
      </c>
      <c r="AL209" s="5" t="b">
        <f>IF(NOT(ISBLANK(Spreadsheet!C209)),IF(OR(ISBLANK(Spreadsheet!F209),LEN(Spreadsheet!F209)&gt;40),FALSE,TRUE),TRUE)</f>
        <v>1</v>
      </c>
      <c r="AM209" s="5" t="b">
        <f>IF(NOT(ISBLANK(Spreadsheet!C209)),IF(OR(ISBLANK(Spreadsheet!H209),LEN(Spreadsheet!H209)&gt;40),FALSE,TRUE),TRUE)</f>
        <v>1</v>
      </c>
      <c r="AN209" s="5" t="b">
        <f t="array" ref="AN209">IF(ISBLANK(Spreadsheet!I209),TRUE,ISNUMBER(MATCH(TRUE,EXACT(Spreadsheet!I209,GenderValues),0)))</f>
        <v>1</v>
      </c>
      <c r="AO209" s="5" t="b">
        <f ca="1">IF(ISERROR(DATEVALUE(TEXT(Spreadsheet!J209,"mm/dd/yyyy")) &gt; TODAY()),IF(AND(ISBLANK(Spreadsheet!J209),ISBLANK(Spreadsheet!C209)),TRUE,FALSE),IF(DATEVALUE(TEXT(Spreadsheet!J209,"mm/dd/yyyy")) &gt; TODAY(),FALSE,TRUE))</f>
        <v>1</v>
      </c>
      <c r="AP209" s="5" t="b">
        <f>OR(ISBLANK(Spreadsheet!K209),LEN(Spreadsheet!K209)&lt;=100)</f>
        <v>1</v>
      </c>
      <c r="AQ209" s="5" t="b">
        <f t="array" ref="AQ209">IF(OR(AND(ISBLANK(Spreadsheet!L209),ISBLANK(Spreadsheet!C209)),AND(NOT(ISBLANK(Spreadsheet!C209)),NOT(ISBLANK(Spreadsheet!D209)))),TRUE,ISNUMBER(MATCH(TRUE,EXACT(Spreadsheet!L209,MaritalStatus),0)))</f>
        <v>1</v>
      </c>
      <c r="AR209" s="5" t="b">
        <f ca="1">IF(ISERROR(DATEVALUE(TEXT(Spreadsheet!M209,"mm/dd/yyyy")) &gt; TODAY()),IF(ISBLANK(Spreadsheet!M209),TRUE,FALSE),IF(DATEVALUE(TEXT(Spreadsheet!M209,"mm/dd/yyyy")) &gt; TODAY(),FALSE,TRUE))</f>
        <v>1</v>
      </c>
      <c r="AS209" s="5" t="b">
        <f>OR(ISBLANK(Spreadsheet!N209),LEN(Spreadsheet!N209)&lt;=100)</f>
        <v>1</v>
      </c>
      <c r="AT209" s="5" t="b">
        <f>OR(ISBLANK(Spreadsheet!O209),UPPER(Spreadsheet!O209)="YES")</f>
        <v>1</v>
      </c>
      <c r="AU209" s="5" t="b">
        <f>OR(ISBLANK(Spreadsheet!P209),UPPER(Spreadsheet!P209)="YES")</f>
        <v>1</v>
      </c>
      <c r="AV209" s="5" t="b">
        <f t="array" ref="AV209">IF(ISBLANK(Spreadsheet!Q209),TRUE,ISNUMBER(MATCH(TRUE,EXACT(Spreadsheet!Q209,OnGroupsPriorIns),0)))</f>
        <v>1</v>
      </c>
      <c r="AW209" s="5" t="b">
        <f>OR(ISBLANK(Spreadsheet!R209),UPPER(Spreadsheet!R209)="YES")</f>
        <v>1</v>
      </c>
      <c r="AX209" s="5" t="b">
        <f>OR(ISBLANK(Spreadsheet!S209),UPPER(Spreadsheet!S209)="YES")</f>
        <v>1</v>
      </c>
      <c r="AY209" s="5" t="b">
        <f>OR(AND(ISBLANK(Spreadsheet!C209),LEN(Spreadsheet!T209)=0),AND(NOT(ISBLANK(Spreadsheet!C209)),LEN(Spreadsheet!T209)&gt;0,LEN(Spreadsheet!T209)&lt;=50))</f>
        <v>1</v>
      </c>
      <c r="AZ209" s="5" t="b">
        <f>OR(LEN(Spreadsheet!U209)=0,AND(LEN(Spreadsheet!U209)&gt;0,LEN(Spreadsheet!U209)&lt;=50))</f>
        <v>1</v>
      </c>
      <c r="BA209" s="5" t="b">
        <f>OR(AND(ISBLANK(Spreadsheet!C209),LEN(Spreadsheet!V209)=0),AND(NOT(ISBLANK(Spreadsheet!C209)),LEN(Spreadsheet!V209)&gt;0,LEN(Spreadsheet!V209)&lt;=50))</f>
        <v>1</v>
      </c>
      <c r="BB209" s="5" t="b">
        <f t="array" ref="BB209">IF(AND(ISBLANK(Spreadsheet!C209),LEN(Spreadsheet!W209)=0),TRUE,ISNUMBER(MATCH(TRUE,EXACT(Spreadsheet!W209,States),0)))</f>
        <v>1</v>
      </c>
      <c r="BC209" s="5" t="b">
        <f>OR(AND(ISBLANK(Spreadsheet!C209),LEN(Spreadsheet!X209)=0),AND(NOT(ISBLANK(Spreadsheet!C209)),LEN(Spreadsheet!X209)&gt;0,LEN(Spreadsheet!X209)=5,ISNUMBER(VALUE(Spreadsheet!X209))))</f>
        <v>1</v>
      </c>
      <c r="BD209" s="5" t="b">
        <f>OR(ISBLANK(Spreadsheet!Z209),LEN(Spreadsheet!Z209)&lt;=50)</f>
        <v>1</v>
      </c>
      <c r="BE209" s="5" t="b">
        <f>ISBLANK(Spreadsheet!AA209)</f>
        <v>1</v>
      </c>
      <c r="BF209" s="5" t="b">
        <f>ISBLANK(Spreadsheet!AB209)</f>
        <v>1</v>
      </c>
      <c r="BG209" s="5" t="b">
        <f>IF(ISERROR(DATEVALUE(TEXT(Spreadsheet!AC209,"mm/dd/yyyy")) &gt; DATEVALUE(TEXT(Spreadsheet!J209,"mm/dd/yyyy"))),IF(OR(AND(ISBLANK(Spreadsheet!AC209),ISBLANK(Spreadsheet!C209)),AND(NOT(ISBLANK(Spreadsheet!C209)),ISBLANK(Spreadsheet!AC209),NOT(ISBLANK(Spreadsheet!D209)))),TRUE,FALSE),IF(DATEVALUE(TEXT(Spreadsheet!AC209,"mm/dd/yyyy")) &gt; DATEVALUE(TEXT(Spreadsheet!J209,"mm/dd/yyyy")),TRUE,FALSE))</f>
        <v>1</v>
      </c>
      <c r="BH209" s="5" t="b">
        <f>OR(AND(ISBLANK(Spreadsheet!C209),ISBLANK(Spreadsheet!AE209)),AND(NOT(ISBLANK(Spreadsheet!C209)),NOT(ISBLANK(Spreadsheet!D209)),ISBLANK(Spreadsheet!AE209)),AND(NOT(ISBLANK(Spreadsheet!C209)),ISBLANK(Spreadsheet!D209),NOT(ISBLANK(Spreadsheet!AE209)),LEN(Spreadsheet!AE209)&lt;=100))</f>
        <v>1</v>
      </c>
      <c r="BI209" s="5" t="b">
        <f t="array" ref="BI209">IF(ISBLANK(Spreadsheet!AF209),TRUE,ISNUMBER(MATCH(TRUE,EXACT(Spreadsheet!AF209,CobraShortReasons),0)))</f>
        <v>1</v>
      </c>
      <c r="BJ209" s="5" t="b">
        <f ca="1">IF(ISERROR(DATEVALUE(TEXT(Spreadsheet!AG209,"mm/dd/yyyy")) &gt; TODAY()),IF(ISBLANK(Spreadsheet!AG209),TRUE,FALSE),IF(DATEVALUE(TEXT(Spreadsheet!AG209,"mm/dd/yyyy")) &gt; TODAY(),FALSE,TRUE))</f>
        <v>1</v>
      </c>
      <c r="BK209" s="5" t="b">
        <f>OR(ISBLANK(Spreadsheet!AH209),LEN(Spreadsheet!AH209)&lt;=25)</f>
        <v>1</v>
      </c>
      <c r="BL209" s="5" t="b">
        <f t="array" aca="1" ref="BL209" ca="1">IF(ISBLANK(Spreadsheet!AI209),TRUE,ISNUMBER(MATCH(TRUE,EXACT(Spreadsheet!AI209,INDIRECT(Spreadsheet!$D$2)),0)))</f>
        <v>1</v>
      </c>
      <c r="BM209" s="5" t="b">
        <f t="array" aca="1" ref="BM209" ca="1">IF(ISBLANK(Spreadsheet!AJ209),TRUE,ISNUMBER(MATCH(TRUE,EXACT(Spreadsheet!AJ209,INDIRECT(Spreadsheet!BJ209)),0)))</f>
        <v>1</v>
      </c>
      <c r="BN209" s="5" t="b">
        <f t="array" ref="BN209">IF(ISBLANK(Spreadsheet!AK209),TRUE,ISNUMBER(MATCH(TRUE,EXACT(Spreadsheet!AK209,DentalPlans),0)))</f>
        <v>1</v>
      </c>
      <c r="BO209" s="5" t="b">
        <f t="array" aca="1" ref="BO209" ca="1">IF(ISBLANK(Spreadsheet!AL209),TRUE,ISNUMBER(MATCH(TRUE,EXACT(Spreadsheet!AL209,INDIRECT(Spreadsheet!BK209)),0)))</f>
        <v>1</v>
      </c>
      <c r="BP209" s="5" t="b">
        <f t="array" ref="BP209">IF(ISBLANK(Spreadsheet!AM209),TRUE,ISNUMBER(MATCH(TRUE,EXACT(Spreadsheet!AM209,VisionPlans),0)))</f>
        <v>1</v>
      </c>
      <c r="BQ209" s="5" t="b">
        <f t="array" aca="1" ref="BQ209" ca="1">IF(ISBLANK(Spreadsheet!AN209),TRUE,ISNUMBER(MATCH(TRUE,EXACT(Spreadsheet!AN209,INDIRECT(Spreadsheet!BL209)),0)))</f>
        <v>1</v>
      </c>
      <c r="BR209" s="5" t="b">
        <f t="array" ref="BR209">IF(ISBLANK(Spreadsheet!AO209),TRUE,ISNUMBER(MATCH(TRUE,EXACT(Spreadsheet!AO209,LifeBenefitClasses),0)))</f>
        <v>1</v>
      </c>
      <c r="BS209" s="5" t="b">
        <f>IF(OR(ISBLANK(Spreadsheet!AO209), Spreadsheet!AO209="Waive"),IF(ISBLANK(Spreadsheet!AP209),TRUE,FALSE),IF(OR(AND(NOT(ISBLANK(Spreadsheet!AO209)),ISBLANK(Spreadsheet!AP209)),NOT(ISNUMBER(VALUE(Spreadsheet!AP209)))),FALSE,IF(OR(AND(Spreadsheet!AP209&lt;6,MOD(Spreadsheet!AP209*10,5)=0), MOD(Spreadsheet!AP209,5000)=0),TRUE,FALSE)))</f>
        <v>1</v>
      </c>
      <c r="BT209" s="5" t="b">
        <f t="array" ref="BT209">IF(ISBLANK(Spreadsheet!AQ209),TRUE,ISNUMBER(MATCH(TRUE,EXACT(Spreadsheet!AQ209,EnrollWaive),0)))</f>
        <v>1</v>
      </c>
      <c r="BU209" s="5" t="b">
        <f t="array" ref="BU209">IF(ISBLANK(Spreadsheet!AR209),TRUE,ISNUMBER(MATCH(TRUE,EXACT(Spreadsheet!AR209,LifeBenefitClasses),0)))</f>
        <v>1</v>
      </c>
      <c r="BV209" s="5" t="b">
        <f>IF(OR(ISBLANK(Spreadsheet!AR209), Spreadsheet!AR209="Waive"),IF(ISBLANK(Spreadsheet!AS209),TRUE,FALSE),IF(OR(AND(NOT(ISBLANK(Spreadsheet!AR209)),ISBLANK(Spreadsheet!AS209)),NOT(ISNUMBER(VALUE(Spreadsheet!AS209)))),FALSE,IF(OR(AND(Spreadsheet!AS209&lt;6,MOD(Spreadsheet!AS209*10,5)=0), MOD(Spreadsheet!AS209,10000)=0),TRUE,FALSE)))</f>
        <v>1</v>
      </c>
      <c r="BW209" s="5" t="b">
        <f t="array" ref="BW209">IF(ISBLANK(Spreadsheet!AT209),TRUE,ISNUMBER(MATCH(TRUE,EXACT(Spreadsheet!AT209,LifeBenefitClasses),0)))</f>
        <v>1</v>
      </c>
      <c r="BX209" s="5" t="b">
        <f>IF(OR(ISBLANK(Spreadsheet!AT209), Spreadsheet!AT209="Waive"),IF(ISBLANK(Spreadsheet!AU209),TRUE,FALSE),IF(OR(AND(NOT(ISBLANK(Spreadsheet!AT209)),ISBLANK(Spreadsheet!AU209)),NOT(ISNUMBER(VALUE(Spreadsheet!AU209)))),FALSE,IF(AND(NOT(OR(ISBLANK(Spreadsheet!AT209),Spreadsheet!AT209="Waive")),NOT(OR(ISBLANK(Spreadsheet!AR209),Spreadsheet!AR209="Waive")),MOD(Spreadsheet!AU209,5000)=0, Spreadsheet!AU209&lt;=(Spreadsheet!AS209*0.5)),TRUE,FALSE)))</f>
        <v>1</v>
      </c>
      <c r="BY209" s="5" t="b">
        <f t="array" ref="BY209">IF(ISBLANK(Spreadsheet!AV209),TRUE,ISNUMBER(MATCH(TRUE,EXACT(Spreadsheet!AV209,EnrollWaive),0)))</f>
        <v>1</v>
      </c>
      <c r="BZ209" s="5" t="b">
        <f t="array" ref="BZ209">IF(ISBLANK(Spreadsheet!AW209),TRUE,ISNUMBER(MATCH(TRUE,EXACT(Spreadsheet!AW209,LifeBenefitClasses),0)))</f>
        <v>1</v>
      </c>
      <c r="CA209" s="5" t="b">
        <f t="array" ref="CA209">IF(ISBLANK(Spreadsheet!AX209),TRUE,ISNUMBER(MATCH(TRUE,EXACT(Spreadsheet!AX209,LifeBenefitClasses),0)))</f>
        <v>1</v>
      </c>
      <c r="CB209" s="5" t="b">
        <f t="array" ref="CB209">IF(ISBLANK(Spreadsheet!AY209),TRUE,ISNUMBER(MATCH(TRUE,EXACT(Spreadsheet!AY209,LifeBenefitClasses),0)))</f>
        <v>1</v>
      </c>
      <c r="CC209" s="5" t="b">
        <f t="array" ref="CC209">IF(ISBLANK(Spreadsheet!AZ209),TRUE,ISNUMBER(MATCH(TRUE,EXACT(Spreadsheet!AZ209,LifeBenefitClasses),0)))</f>
        <v>1</v>
      </c>
      <c r="CD209" s="5" t="b">
        <f t="array" ref="CD209">IF(ISBLANK(Spreadsheet!BA209),TRUE,ISNUMBER(MATCH(TRUE,EXACT(Spreadsheet!BA209,LifeBenefitClasses),0)))</f>
        <v>1</v>
      </c>
      <c r="CE209" s="5" t="b">
        <f>IF(OR(ISBLANK(Spreadsheet!BA209), Spreadsheet!BA209="Waive"),IF(ISBLANK(Spreadsheet!BB209),TRUE,FALSE),IF(OR(AND(NOT(ISBLANK(Spreadsheet!BA209)),ISBLANK(Spreadsheet!BB209)),NOT(ISNUMBER(VALUE(Spreadsheet!BB209))),ISBLANK(Spreadsheet!BC209),NOT(ISNUMBER(VALUE(Spreadsheet!BC209)))),FALSE,IF(AND(Spreadsheet!BB209&gt;=50000,Spreadsheet!BB209&lt;=250000,MOD(Spreadsheet!BB209,10000)=0,Spreadsheet!BB209&lt;=(10*Spreadsheet!BC209)),TRUE,FALSE)))</f>
        <v>1</v>
      </c>
      <c r="CF209" s="5" t="b">
        <f>IF(NOT(ISBLANK(Spreadsheet!BC209)),AND(ISNUMBER(VALUE(Spreadsheet!BC209)),Spreadsheet!BC209&gt;0),AND(OR(ISBLANK(Spreadsheet!AO209),Spreadsheet!AO209="Waive",AND(NOT(OR(ISBLANK(Spreadsheet!AO209),Spreadsheet!AO209="Waive")),Spreadsheet!AP209&gt;=6)),OR(ISBLANK(Spreadsheet!AR209),AND(NOT(OR(ISBLANK(Spreadsheet!AR209),Spreadsheet!AR209="Waive")),Spreadsheet!AS209&gt;=6)),OR(ISBLANK(Spreadsheet!AW209)),OR(ISBLANK(Spreadsheet!AX209)),OR(ISBLANK(Spreadsheet!AY209)),OR(ISBLANK(Spreadsheet!AZ209)),OR(ISBLANK(Spreadsheet!BA209),Spreadsheet!BA209="Waive")))</f>
        <v>1</v>
      </c>
      <c r="CG209" s="5" t="b">
        <f t="shared" ca="1" si="17"/>
        <v>1</v>
      </c>
    </row>
    <row r="210" spans="8:85" x14ac:dyDescent="0.3">
      <c r="H210" s="5">
        <f t="shared" ca="1" si="14"/>
        <v>2</v>
      </c>
      <c r="I210" s="5" t="str">
        <f t="shared" ca="1" si="15"/>
        <v/>
      </c>
      <c r="J210" s="5" t="str">
        <f>IF(AND(NOT(ISBLANK(Spreadsheet!C210)),ISBLANK(Spreadsheet!D210)),Spreadsheet!F210&amp;" "&amp;Spreadsheet!H210,"")</f>
        <v/>
      </c>
      <c r="K210" s="5">
        <f>IF(AND(NOT(ISBLANK(Spreadsheet!C210)),ISBLANK(Spreadsheet!D210)),COUNTIFS(Spreadsheet!E211:E$786,"=Child",Spreadsheet!C211:C$786, "="&amp;Spreadsheet!C210) + COUNTIFS(Spreadsheet!E211:E$786,"=Step-child",Spreadsheet!C211:C$786, "="&amp;Spreadsheet!C210),0)</f>
        <v>0</v>
      </c>
      <c r="L210" s="5">
        <f>IF(NOT(ISBLANK(J210)),COUNTIFS(Spreadsheet!E211:E$786,"=Wife",Spreadsheet!C211:C$786, "="&amp;Spreadsheet!C210) + COUNTIFS(Spreadsheet!E211:E$786,"=Husband",Spreadsheet!C211:C$786, "="&amp;Spreadsheet!C210),0)</f>
        <v>0</v>
      </c>
      <c r="M210" s="5">
        <f>IF(NOT(ISBLANK(Spreadsheet!AJ210)),VLOOKUP(Spreadsheet!AJ210,'Drop Downs'!$P$2:$R$16,3,FALSE),0)</f>
        <v>0</v>
      </c>
      <c r="N210" s="5">
        <f>IF(NOT(ISBLANK(Spreadsheet!AJ210)), VLOOKUP(Spreadsheet!AJ210,'Drop Downs'!$P$2:$R$16,2,FALSE),0)</f>
        <v>0</v>
      </c>
      <c r="O210" s="5">
        <f>IF(NOT(ISBLANK(Spreadsheet!AL210)),VLOOKUP(Spreadsheet!AL210,'Drop Downs'!$P$2:$R$16,3,FALSE), 0)</f>
        <v>0</v>
      </c>
      <c r="P210" s="5">
        <f>IF(NOT(ISBLANK(Spreadsheet!AL210)),VLOOKUP(Spreadsheet!AL210,'Drop Downs'!$P$2:$R$16,2,FALSE),0)</f>
        <v>0</v>
      </c>
      <c r="Q210" s="5">
        <f>IF(NOT(ISBLANK(Spreadsheet!AN210)),VLOOKUP(Spreadsheet!AN210,'Drop Downs'!$P$2:$R$16,3,FALSE),0)</f>
        <v>0</v>
      </c>
      <c r="R210" s="5">
        <f>IF(NOT(ISBLANK(Spreadsheet!AN210)),VLOOKUP(Spreadsheet!AN210,'Drop Downs'!$P$2:$R$16,2,FALSE),0)</f>
        <v>0</v>
      </c>
      <c r="S210" s="5" t="str">
        <f>IF(OR(M210&gt;K210,N210&gt;L210,O210&gt;K210, Q210&gt;K210,N210&gt;L210, P210&gt;L210, R210&gt;L210),"Member currently has a coverage election over what he/she needs.  Please add more dependents or adjust the coverage election.","")&amp;(IF(AND(NOT(ISBLANK(Spreadsheet!C210)),NOT(ISBLANK(Spreadsheet!D210)),ISBLANK(Spreadsheet!E210)),"Dependent lacks a relationship to member.Please select one from the drop-down.",""))</f>
        <v/>
      </c>
      <c r="T210" s="5" t="b">
        <f t="shared" si="16"/>
        <v>1</v>
      </c>
      <c r="U210" s="5" t="b">
        <f>OR(ISBLANK(Spreadsheet!C210),IF(NOT(ISBLANK(Spreadsheet!D210)),NOT(ISBLANK(Spreadsheet!E210)),TRUE))</f>
        <v>1</v>
      </c>
      <c r="V210" s="5" t="b">
        <f>OR(ISBLANK(Spreadsheet!C210), NOT(ISBLANK(Spreadsheet!I210)))</f>
        <v>1</v>
      </c>
      <c r="W210" s="5" t="b">
        <f>OR(ISBLANK(Spreadsheet!D210),NOT(ISBLANK(Spreadsheet!C210)))</f>
        <v>1</v>
      </c>
      <c r="X210" s="155" t="str">
        <f>REPT("0",MIN(FIND({1,2,3,4,5,6,7,8,9},Spreadsheet!C210&amp;"123456789"))-1)&amp;IF(ISBLANK(Spreadsheet!C210),"",SUMPRODUCT(MID(0&amp;Spreadsheet!C210,LARGE(INDEX(ISNUMBER(--MID(Spreadsheet!C210,ROW($1:$225),1))*
 ROW($1:$225),0),ROW($1:$225))+1,1)*10^ROW($1:$225)/10))</f>
        <v/>
      </c>
      <c r="Y210" s="5" t="b">
        <f>IF(NOT(ISBLANK(Spreadsheet!C210)),IF(AND(ISNUMBER(VALUE(Spreadsheet!C210)), LEN(Spreadsheet!C210)=9),TRUE,FALSE),TRUE)</f>
        <v>1</v>
      </c>
      <c r="Z210" s="155" t="str">
        <f>REPT("0",MIN(FIND({1,2,3,4,5,6,7,8,9},Spreadsheet!D210&amp;"123456789"))-1)&amp;IF(ISBLANK(Spreadsheet!D210),"",SUMPRODUCT(MID(0&amp;Spreadsheet!D210,LARGE(INDEX(ISNUMBER(--MID(Spreadsheet!D210,ROW($1:$225),1))*
 ROW($1:$225),0),ROW($1:$225))+1,1)*10^ROW($1:$225)/10))</f>
        <v/>
      </c>
      <c r="AA210" s="5" t="b">
        <f>IF(AND(NOT(ISBLANK(Spreadsheet!D210)),NOT(ISBLANK(Spreadsheet!C210))),IF(AND(ISNUMBER(VALUE(Spreadsheet!D210)), LEN(Spreadsheet!D210)=9),TRUE,FALSE),IF(AND(NOT(ISBLANK(Spreadsheet!D210)),ISBLANK(Spreadsheet!C210)),FALSE,TRUE))</f>
        <v>1</v>
      </c>
      <c r="AB210" s="5" t="b">
        <f>OR(ISBLANK(Spreadsheet!Y210),IF(NOT(ISBLANK(Spreadsheet!Y210)),LEN(Spreadsheet!Y210)=10,ISNUMBER(VALUE(Spreadsheet!Y210))))</f>
        <v>1</v>
      </c>
      <c r="AC210" s="5" t="b">
        <f>OR(ISBLANK(Spreadsheet!AI210), AND(NOT(ISBLANK(Spreadsheet!AJ210)), NOT(ISNUMBER(SEARCH("Waive",Spreadsheet!AJ210)))))</f>
        <v>1</v>
      </c>
      <c r="AD210" s="5" t="b">
        <f>OR(ISBLANK(Spreadsheet!AK210), AND(NOT(ISBLANK(Spreadsheet!AL210)), NOT(ISNUMBER(SEARCH("Waive",Spreadsheet!AL210)))))</f>
        <v>1</v>
      </c>
      <c r="AE210" s="5" t="b">
        <f>OR(ISBLANK(Spreadsheet!AM210), AND(NOT(ISBLANK(Spreadsheet!AN210)), NOT(ISNUMBER(SEARCH("Waive", Spreadsheet!AN210)))))</f>
        <v>1</v>
      </c>
      <c r="AF210" s="5" t="b">
        <f>OR(ISBLANK(Spreadsheet!C210), NOT(ISBLANK(Spreadsheet!D210)),NOT(ISBLANK(Spreadsheet!L210)))</f>
        <v>1</v>
      </c>
      <c r="AG210" s="5" t="b">
        <f>IF(AND(NOT(ISBLANK(Spreadsheet!C210)), NOT(ISBLANK(Spreadsheet!D210)),Spreadsheet!C210&lt;&gt;Spreadsheet!D210),IF(ISERROR(VLOOKUP(Spreadsheet!C210, Spreadsheet!$C$6:'Spreadsheet'!$C209,1,FALSE)), FALSE, TRUE),TRUE)</f>
        <v>1</v>
      </c>
      <c r="AH210" s="5" t="b">
        <f>Spreadsheet!$B$2=Spreadsheet!AD210</f>
        <v>1</v>
      </c>
      <c r="AI210" s="5" t="b">
        <f>IF(ISBLANK(Spreadsheet!G210),TRUE,IF(OR(LEN(Spreadsheet!G210)&gt;1,ISNUMBER(VALUE(Spreadsheet!G210))),FALSE,TRUE))</f>
        <v>1</v>
      </c>
      <c r="AJ210" s="5" t="b">
        <f>OR(ISBLANK(Spreadsheet!C210), NOT(ISBLANK(Spreadsheet!B210)), NOT(ISBLANK(Spreadsheet!D210)))</f>
        <v>1</v>
      </c>
      <c r="AK210" s="5" t="b">
        <f t="array" ref="AK210">IF(OR(AND(ISBLANK(Spreadsheet!E210),ISBLANK(Spreadsheet!D210),NOT(ISBLANK(Spreadsheet!C210))),AND(ISBLANK(Spreadsheet!E210),ISBLANK(Spreadsheet!D210),ISBLANK(Spreadsheet!C210))),TRUE,ISNUMBER(MATCH(TRUE,EXACT(Spreadsheet!E210,Relationships),0)))</f>
        <v>1</v>
      </c>
      <c r="AL210" s="5" t="b">
        <f>IF(NOT(ISBLANK(Spreadsheet!C210)),IF(OR(ISBLANK(Spreadsheet!F210),LEN(Spreadsheet!F210)&gt;40),FALSE,TRUE),TRUE)</f>
        <v>1</v>
      </c>
      <c r="AM210" s="5" t="b">
        <f>IF(NOT(ISBLANK(Spreadsheet!C210)),IF(OR(ISBLANK(Spreadsheet!H210),LEN(Spreadsheet!H210)&gt;40),FALSE,TRUE),TRUE)</f>
        <v>1</v>
      </c>
      <c r="AN210" s="5" t="b">
        <f t="array" ref="AN210">IF(ISBLANK(Spreadsheet!I210),TRUE,ISNUMBER(MATCH(TRUE,EXACT(Spreadsheet!I210,GenderValues),0)))</f>
        <v>1</v>
      </c>
      <c r="AO210" s="5" t="b">
        <f ca="1">IF(ISERROR(DATEVALUE(TEXT(Spreadsheet!J210,"mm/dd/yyyy")) &gt; TODAY()),IF(AND(ISBLANK(Spreadsheet!J210),ISBLANK(Spreadsheet!C210)),TRUE,FALSE),IF(DATEVALUE(TEXT(Spreadsheet!J210,"mm/dd/yyyy")) &gt; TODAY(),FALSE,TRUE))</f>
        <v>1</v>
      </c>
      <c r="AP210" s="5" t="b">
        <f>OR(ISBLANK(Spreadsheet!K210),LEN(Spreadsheet!K210)&lt;=100)</f>
        <v>1</v>
      </c>
      <c r="AQ210" s="5" t="b">
        <f t="array" ref="AQ210">IF(OR(AND(ISBLANK(Spreadsheet!L210),ISBLANK(Spreadsheet!C210)),AND(NOT(ISBLANK(Spreadsheet!C210)),NOT(ISBLANK(Spreadsheet!D210)))),TRUE,ISNUMBER(MATCH(TRUE,EXACT(Spreadsheet!L210,MaritalStatus),0)))</f>
        <v>1</v>
      </c>
      <c r="AR210" s="5" t="b">
        <f ca="1">IF(ISERROR(DATEVALUE(TEXT(Spreadsheet!M210,"mm/dd/yyyy")) &gt; TODAY()),IF(ISBLANK(Spreadsheet!M210),TRUE,FALSE),IF(DATEVALUE(TEXT(Spreadsheet!M210,"mm/dd/yyyy")) &gt; TODAY(),FALSE,TRUE))</f>
        <v>1</v>
      </c>
      <c r="AS210" s="5" t="b">
        <f>OR(ISBLANK(Spreadsheet!N210),LEN(Spreadsheet!N210)&lt;=100)</f>
        <v>1</v>
      </c>
      <c r="AT210" s="5" t="b">
        <f>OR(ISBLANK(Spreadsheet!O210),UPPER(Spreadsheet!O210)="YES")</f>
        <v>1</v>
      </c>
      <c r="AU210" s="5" t="b">
        <f>OR(ISBLANK(Spreadsheet!P210),UPPER(Spreadsheet!P210)="YES")</f>
        <v>1</v>
      </c>
      <c r="AV210" s="5" t="b">
        <f t="array" ref="AV210">IF(ISBLANK(Spreadsheet!Q210),TRUE,ISNUMBER(MATCH(TRUE,EXACT(Spreadsheet!Q210,OnGroupsPriorIns),0)))</f>
        <v>1</v>
      </c>
      <c r="AW210" s="5" t="b">
        <f>OR(ISBLANK(Spreadsheet!R210),UPPER(Spreadsheet!R210)="YES")</f>
        <v>1</v>
      </c>
      <c r="AX210" s="5" t="b">
        <f>OR(ISBLANK(Spreadsheet!S210),UPPER(Spreadsheet!S210)="YES")</f>
        <v>1</v>
      </c>
      <c r="AY210" s="5" t="b">
        <f>OR(AND(ISBLANK(Spreadsheet!C210),LEN(Spreadsheet!T210)=0),AND(NOT(ISBLANK(Spreadsheet!C210)),LEN(Spreadsheet!T210)&gt;0,LEN(Spreadsheet!T210)&lt;=50))</f>
        <v>1</v>
      </c>
      <c r="AZ210" s="5" t="b">
        <f>OR(LEN(Spreadsheet!U210)=0,AND(LEN(Spreadsheet!U210)&gt;0,LEN(Spreadsheet!U210)&lt;=50))</f>
        <v>1</v>
      </c>
      <c r="BA210" s="5" t="b">
        <f>OR(AND(ISBLANK(Spreadsheet!C210),LEN(Spreadsheet!V210)=0),AND(NOT(ISBLANK(Spreadsheet!C210)),LEN(Spreadsheet!V210)&gt;0,LEN(Spreadsheet!V210)&lt;=50))</f>
        <v>1</v>
      </c>
      <c r="BB210" s="5" t="b">
        <f t="array" ref="BB210">IF(AND(ISBLANK(Spreadsheet!C210),LEN(Spreadsheet!W210)=0),TRUE,ISNUMBER(MATCH(TRUE,EXACT(Spreadsheet!W210,States),0)))</f>
        <v>1</v>
      </c>
      <c r="BC210" s="5" t="b">
        <f>OR(AND(ISBLANK(Spreadsheet!C210),LEN(Spreadsheet!X210)=0),AND(NOT(ISBLANK(Spreadsheet!C210)),LEN(Spreadsheet!X210)&gt;0,LEN(Spreadsheet!X210)=5,ISNUMBER(VALUE(Spreadsheet!X210))))</f>
        <v>1</v>
      </c>
      <c r="BD210" s="5" t="b">
        <f>OR(ISBLANK(Spreadsheet!Z210),LEN(Spreadsheet!Z210)&lt;=50)</f>
        <v>1</v>
      </c>
      <c r="BE210" s="5" t="b">
        <f>ISBLANK(Spreadsheet!AA210)</f>
        <v>1</v>
      </c>
      <c r="BF210" s="5" t="b">
        <f>ISBLANK(Spreadsheet!AB210)</f>
        <v>1</v>
      </c>
      <c r="BG210" s="5" t="b">
        <f>IF(ISERROR(DATEVALUE(TEXT(Spreadsheet!AC210,"mm/dd/yyyy")) &gt; DATEVALUE(TEXT(Spreadsheet!J210,"mm/dd/yyyy"))),IF(OR(AND(ISBLANK(Spreadsheet!AC210),ISBLANK(Spreadsheet!C210)),AND(NOT(ISBLANK(Spreadsheet!C210)),ISBLANK(Spreadsheet!AC210),NOT(ISBLANK(Spreadsheet!D210)))),TRUE,FALSE),IF(DATEVALUE(TEXT(Spreadsheet!AC210,"mm/dd/yyyy")) &gt; DATEVALUE(TEXT(Spreadsheet!J210,"mm/dd/yyyy")),TRUE,FALSE))</f>
        <v>1</v>
      </c>
      <c r="BH210" s="5" t="b">
        <f>OR(AND(ISBLANK(Spreadsheet!C210),ISBLANK(Spreadsheet!AE210)),AND(NOT(ISBLANK(Spreadsheet!C210)),NOT(ISBLANK(Spreadsheet!D210)),ISBLANK(Spreadsheet!AE210)),AND(NOT(ISBLANK(Spreadsheet!C210)),ISBLANK(Spreadsheet!D210),NOT(ISBLANK(Spreadsheet!AE210)),LEN(Spreadsheet!AE210)&lt;=100))</f>
        <v>1</v>
      </c>
      <c r="BI210" s="5" t="b">
        <f t="array" ref="BI210">IF(ISBLANK(Spreadsheet!AF210),TRUE,ISNUMBER(MATCH(TRUE,EXACT(Spreadsheet!AF210,CobraShortReasons),0)))</f>
        <v>1</v>
      </c>
      <c r="BJ210" s="5" t="b">
        <f ca="1">IF(ISERROR(DATEVALUE(TEXT(Spreadsheet!AG210,"mm/dd/yyyy")) &gt; TODAY()),IF(ISBLANK(Spreadsheet!AG210),TRUE,FALSE),IF(DATEVALUE(TEXT(Spreadsheet!AG210,"mm/dd/yyyy")) &gt; TODAY(),FALSE,TRUE))</f>
        <v>1</v>
      </c>
      <c r="BK210" s="5" t="b">
        <f>OR(ISBLANK(Spreadsheet!AH210),LEN(Spreadsheet!AH210)&lt;=25)</f>
        <v>1</v>
      </c>
      <c r="BL210" s="5" t="b">
        <f t="array" aca="1" ref="BL210" ca="1">IF(ISBLANK(Spreadsheet!AI210),TRUE,ISNUMBER(MATCH(TRUE,EXACT(Spreadsheet!AI210,INDIRECT(Spreadsheet!$D$2)),0)))</f>
        <v>1</v>
      </c>
      <c r="BM210" s="5" t="b">
        <f t="array" aca="1" ref="BM210" ca="1">IF(ISBLANK(Spreadsheet!AJ210),TRUE,ISNUMBER(MATCH(TRUE,EXACT(Spreadsheet!AJ210,INDIRECT(Spreadsheet!BJ210)),0)))</f>
        <v>1</v>
      </c>
      <c r="BN210" s="5" t="b">
        <f t="array" ref="BN210">IF(ISBLANK(Spreadsheet!AK210),TRUE,ISNUMBER(MATCH(TRUE,EXACT(Spreadsheet!AK210,DentalPlans),0)))</f>
        <v>1</v>
      </c>
      <c r="BO210" s="5" t="b">
        <f t="array" aca="1" ref="BO210" ca="1">IF(ISBLANK(Spreadsheet!AL210),TRUE,ISNUMBER(MATCH(TRUE,EXACT(Spreadsheet!AL210,INDIRECT(Spreadsheet!BK210)),0)))</f>
        <v>1</v>
      </c>
      <c r="BP210" s="5" t="b">
        <f t="array" ref="BP210">IF(ISBLANK(Spreadsheet!AM210),TRUE,ISNUMBER(MATCH(TRUE,EXACT(Spreadsheet!AM210,VisionPlans),0)))</f>
        <v>1</v>
      </c>
      <c r="BQ210" s="5" t="b">
        <f t="array" aca="1" ref="BQ210" ca="1">IF(ISBLANK(Spreadsheet!AN210),TRUE,ISNUMBER(MATCH(TRUE,EXACT(Spreadsheet!AN210,INDIRECT(Spreadsheet!BL210)),0)))</f>
        <v>1</v>
      </c>
      <c r="BR210" s="5" t="b">
        <f t="array" ref="BR210">IF(ISBLANK(Spreadsheet!AO210),TRUE,ISNUMBER(MATCH(TRUE,EXACT(Spreadsheet!AO210,LifeBenefitClasses),0)))</f>
        <v>1</v>
      </c>
      <c r="BS210" s="5" t="b">
        <f>IF(OR(ISBLANK(Spreadsheet!AO210), Spreadsheet!AO210="Waive"),IF(ISBLANK(Spreadsheet!AP210),TRUE,FALSE),IF(OR(AND(NOT(ISBLANK(Spreadsheet!AO210)),ISBLANK(Spreadsheet!AP210)),NOT(ISNUMBER(VALUE(Spreadsheet!AP210)))),FALSE,IF(OR(AND(Spreadsheet!AP210&lt;6,MOD(Spreadsheet!AP210*10,5)=0), MOD(Spreadsheet!AP210,5000)=0),TRUE,FALSE)))</f>
        <v>1</v>
      </c>
      <c r="BT210" s="5" t="b">
        <f t="array" ref="BT210">IF(ISBLANK(Spreadsheet!AQ210),TRUE,ISNUMBER(MATCH(TRUE,EXACT(Spreadsheet!AQ210,EnrollWaive),0)))</f>
        <v>1</v>
      </c>
      <c r="BU210" s="5" t="b">
        <f t="array" ref="BU210">IF(ISBLANK(Spreadsheet!AR210),TRUE,ISNUMBER(MATCH(TRUE,EXACT(Spreadsheet!AR210,LifeBenefitClasses),0)))</f>
        <v>1</v>
      </c>
      <c r="BV210" s="5" t="b">
        <f>IF(OR(ISBLANK(Spreadsheet!AR210), Spreadsheet!AR210="Waive"),IF(ISBLANK(Spreadsheet!AS210),TRUE,FALSE),IF(OR(AND(NOT(ISBLANK(Spreadsheet!AR210)),ISBLANK(Spreadsheet!AS210)),NOT(ISNUMBER(VALUE(Spreadsheet!AS210)))),FALSE,IF(OR(AND(Spreadsheet!AS210&lt;6,MOD(Spreadsheet!AS210*10,5)=0), MOD(Spreadsheet!AS210,10000)=0),TRUE,FALSE)))</f>
        <v>1</v>
      </c>
      <c r="BW210" s="5" t="b">
        <f t="array" ref="BW210">IF(ISBLANK(Spreadsheet!AT210),TRUE,ISNUMBER(MATCH(TRUE,EXACT(Spreadsheet!AT210,LifeBenefitClasses),0)))</f>
        <v>1</v>
      </c>
      <c r="BX210" s="5" t="b">
        <f>IF(OR(ISBLANK(Spreadsheet!AT210), Spreadsheet!AT210="Waive"),IF(ISBLANK(Spreadsheet!AU210),TRUE,FALSE),IF(OR(AND(NOT(ISBLANK(Spreadsheet!AT210)),ISBLANK(Spreadsheet!AU210)),NOT(ISNUMBER(VALUE(Spreadsheet!AU210)))),FALSE,IF(AND(NOT(OR(ISBLANK(Spreadsheet!AT210),Spreadsheet!AT210="Waive")),NOT(OR(ISBLANK(Spreadsheet!AR210),Spreadsheet!AR210="Waive")),MOD(Spreadsheet!AU210,5000)=0, Spreadsheet!AU210&lt;=(Spreadsheet!AS210*0.5)),TRUE,FALSE)))</f>
        <v>1</v>
      </c>
      <c r="BY210" s="5" t="b">
        <f t="array" ref="BY210">IF(ISBLANK(Spreadsheet!AV210),TRUE,ISNUMBER(MATCH(TRUE,EXACT(Spreadsheet!AV210,EnrollWaive),0)))</f>
        <v>1</v>
      </c>
      <c r="BZ210" s="5" t="b">
        <f t="array" ref="BZ210">IF(ISBLANK(Spreadsheet!AW210),TRUE,ISNUMBER(MATCH(TRUE,EXACT(Spreadsheet!AW210,LifeBenefitClasses),0)))</f>
        <v>1</v>
      </c>
      <c r="CA210" s="5" t="b">
        <f t="array" ref="CA210">IF(ISBLANK(Spreadsheet!AX210),TRUE,ISNUMBER(MATCH(TRUE,EXACT(Spreadsheet!AX210,LifeBenefitClasses),0)))</f>
        <v>1</v>
      </c>
      <c r="CB210" s="5" t="b">
        <f t="array" ref="CB210">IF(ISBLANK(Spreadsheet!AY210),TRUE,ISNUMBER(MATCH(TRUE,EXACT(Spreadsheet!AY210,LifeBenefitClasses),0)))</f>
        <v>1</v>
      </c>
      <c r="CC210" s="5" t="b">
        <f t="array" ref="CC210">IF(ISBLANK(Spreadsheet!AZ210),TRUE,ISNUMBER(MATCH(TRUE,EXACT(Spreadsheet!AZ210,LifeBenefitClasses),0)))</f>
        <v>1</v>
      </c>
      <c r="CD210" s="5" t="b">
        <f t="array" ref="CD210">IF(ISBLANK(Spreadsheet!BA210),TRUE,ISNUMBER(MATCH(TRUE,EXACT(Spreadsheet!BA210,LifeBenefitClasses),0)))</f>
        <v>1</v>
      </c>
      <c r="CE210" s="5" t="b">
        <f>IF(OR(ISBLANK(Spreadsheet!BA210), Spreadsheet!BA210="Waive"),IF(ISBLANK(Spreadsheet!BB210),TRUE,FALSE),IF(OR(AND(NOT(ISBLANK(Spreadsheet!BA210)),ISBLANK(Spreadsheet!BB210)),NOT(ISNUMBER(VALUE(Spreadsheet!BB210))),ISBLANK(Spreadsheet!BC210),NOT(ISNUMBER(VALUE(Spreadsheet!BC210)))),FALSE,IF(AND(Spreadsheet!BB210&gt;=50000,Spreadsheet!BB210&lt;=250000,MOD(Spreadsheet!BB210,10000)=0,Spreadsheet!BB210&lt;=(10*Spreadsheet!BC210)),TRUE,FALSE)))</f>
        <v>1</v>
      </c>
      <c r="CF210" s="5" t="b">
        <f>IF(NOT(ISBLANK(Spreadsheet!BC210)),AND(ISNUMBER(VALUE(Spreadsheet!BC210)),Spreadsheet!BC210&gt;0),AND(OR(ISBLANK(Spreadsheet!AO210),Spreadsheet!AO210="Waive",AND(NOT(OR(ISBLANK(Spreadsheet!AO210),Spreadsheet!AO210="Waive")),Spreadsheet!AP210&gt;=6)),OR(ISBLANK(Spreadsheet!AR210),AND(NOT(OR(ISBLANK(Spreadsheet!AR210),Spreadsheet!AR210="Waive")),Spreadsheet!AS210&gt;=6)),OR(ISBLANK(Spreadsheet!AW210)),OR(ISBLANK(Spreadsheet!AX210)),OR(ISBLANK(Spreadsheet!AY210)),OR(ISBLANK(Spreadsheet!AZ210)),OR(ISBLANK(Spreadsheet!BA210),Spreadsheet!BA210="Waive")))</f>
        <v>1</v>
      </c>
      <c r="CG210" s="5" t="b">
        <f t="shared" ca="1" si="17"/>
        <v>1</v>
      </c>
    </row>
    <row r="211" spans="8:85" x14ac:dyDescent="0.3">
      <c r="H211" s="5">
        <f t="shared" ca="1" si="14"/>
        <v>2</v>
      </c>
      <c r="I211" s="5" t="str">
        <f t="shared" ca="1" si="15"/>
        <v/>
      </c>
      <c r="J211" s="5" t="str">
        <f>IF(AND(NOT(ISBLANK(Spreadsheet!C211)),ISBLANK(Spreadsheet!D211)),Spreadsheet!F211&amp;" "&amp;Spreadsheet!H211,"")</f>
        <v/>
      </c>
      <c r="K211" s="5">
        <f>IF(AND(NOT(ISBLANK(Spreadsheet!C211)),ISBLANK(Spreadsheet!D211)),COUNTIFS(Spreadsheet!E212:E$786,"=Child",Spreadsheet!C212:C$786, "="&amp;Spreadsheet!C211) + COUNTIFS(Spreadsheet!E212:E$786,"=Step-child",Spreadsheet!C212:C$786, "="&amp;Spreadsheet!C211),0)</f>
        <v>0</v>
      </c>
      <c r="L211" s="5">
        <f>IF(NOT(ISBLANK(J211)),COUNTIFS(Spreadsheet!E212:E$786,"=Wife",Spreadsheet!C212:C$786, "="&amp;Spreadsheet!C211) + COUNTIFS(Spreadsheet!E212:E$786,"=Husband",Spreadsheet!C212:C$786, "="&amp;Spreadsheet!C211),0)</f>
        <v>0</v>
      </c>
      <c r="M211" s="5">
        <f>IF(NOT(ISBLANK(Spreadsheet!AJ211)),VLOOKUP(Spreadsheet!AJ211,'Drop Downs'!$P$2:$R$16,3,FALSE),0)</f>
        <v>0</v>
      </c>
      <c r="N211" s="5">
        <f>IF(NOT(ISBLANK(Spreadsheet!AJ211)), VLOOKUP(Spreadsheet!AJ211,'Drop Downs'!$P$2:$R$16,2,FALSE),0)</f>
        <v>0</v>
      </c>
      <c r="O211" s="5">
        <f>IF(NOT(ISBLANK(Spreadsheet!AL211)),VLOOKUP(Spreadsheet!AL211,'Drop Downs'!$P$2:$R$16,3,FALSE), 0)</f>
        <v>0</v>
      </c>
      <c r="P211" s="5">
        <f>IF(NOT(ISBLANK(Spreadsheet!AL211)),VLOOKUP(Spreadsheet!AL211,'Drop Downs'!$P$2:$R$16,2,FALSE),0)</f>
        <v>0</v>
      </c>
      <c r="Q211" s="5">
        <f>IF(NOT(ISBLANK(Spreadsheet!AN211)),VLOOKUP(Spreadsheet!AN211,'Drop Downs'!$P$2:$R$16,3,FALSE),0)</f>
        <v>0</v>
      </c>
      <c r="R211" s="5">
        <f>IF(NOT(ISBLANK(Spreadsheet!AN211)),VLOOKUP(Spreadsheet!AN211,'Drop Downs'!$P$2:$R$16,2,FALSE),0)</f>
        <v>0</v>
      </c>
      <c r="S211" s="5" t="str">
        <f>IF(OR(M211&gt;K211,N211&gt;L211,O211&gt;K211, Q211&gt;K211,N211&gt;L211, P211&gt;L211, R211&gt;L211),"Member currently has a coverage election over what he/she needs.  Please add more dependents or adjust the coverage election.","")&amp;(IF(AND(NOT(ISBLANK(Spreadsheet!C211)),NOT(ISBLANK(Spreadsheet!D211)),ISBLANK(Spreadsheet!E211)),"Dependent lacks a relationship to member.Please select one from the drop-down.",""))</f>
        <v/>
      </c>
      <c r="T211" s="5" t="b">
        <f t="shared" si="16"/>
        <v>1</v>
      </c>
      <c r="U211" s="5" t="b">
        <f>OR(ISBLANK(Spreadsheet!C211),IF(NOT(ISBLANK(Spreadsheet!D211)),NOT(ISBLANK(Spreadsheet!E211)),TRUE))</f>
        <v>1</v>
      </c>
      <c r="V211" s="5" t="b">
        <f>OR(ISBLANK(Spreadsheet!C211), NOT(ISBLANK(Spreadsheet!I211)))</f>
        <v>1</v>
      </c>
      <c r="W211" s="5" t="b">
        <f>OR(ISBLANK(Spreadsheet!D211),NOT(ISBLANK(Spreadsheet!C211)))</f>
        <v>1</v>
      </c>
      <c r="X211" s="155" t="str">
        <f>REPT("0",MIN(FIND({1,2,3,4,5,6,7,8,9},Spreadsheet!C211&amp;"123456789"))-1)&amp;IF(ISBLANK(Spreadsheet!C211),"",SUMPRODUCT(MID(0&amp;Spreadsheet!C211,LARGE(INDEX(ISNUMBER(--MID(Spreadsheet!C211,ROW($1:$225),1))*
 ROW($1:$225),0),ROW($1:$225))+1,1)*10^ROW($1:$225)/10))</f>
        <v/>
      </c>
      <c r="Y211" s="5" t="b">
        <f>IF(NOT(ISBLANK(Spreadsheet!C211)),IF(AND(ISNUMBER(VALUE(Spreadsheet!C211)), LEN(Spreadsheet!C211)=9),TRUE,FALSE),TRUE)</f>
        <v>1</v>
      </c>
      <c r="Z211" s="155" t="str">
        <f>REPT("0",MIN(FIND({1,2,3,4,5,6,7,8,9},Spreadsheet!D211&amp;"123456789"))-1)&amp;IF(ISBLANK(Spreadsheet!D211),"",SUMPRODUCT(MID(0&amp;Spreadsheet!D211,LARGE(INDEX(ISNUMBER(--MID(Spreadsheet!D211,ROW($1:$225),1))*
 ROW($1:$225),0),ROW($1:$225))+1,1)*10^ROW($1:$225)/10))</f>
        <v/>
      </c>
      <c r="AA211" s="5" t="b">
        <f>IF(AND(NOT(ISBLANK(Spreadsheet!D211)),NOT(ISBLANK(Spreadsheet!C211))),IF(AND(ISNUMBER(VALUE(Spreadsheet!D211)), LEN(Spreadsheet!D211)=9),TRUE,FALSE),IF(AND(NOT(ISBLANK(Spreadsheet!D211)),ISBLANK(Spreadsheet!C211)),FALSE,TRUE))</f>
        <v>1</v>
      </c>
      <c r="AB211" s="5" t="b">
        <f>OR(ISBLANK(Spreadsheet!Y211),IF(NOT(ISBLANK(Spreadsheet!Y211)),LEN(Spreadsheet!Y211)=10,ISNUMBER(VALUE(Spreadsheet!Y211))))</f>
        <v>1</v>
      </c>
      <c r="AC211" s="5" t="b">
        <f>OR(ISBLANK(Spreadsheet!AI211), AND(NOT(ISBLANK(Spreadsheet!AJ211)), NOT(ISNUMBER(SEARCH("Waive",Spreadsheet!AJ211)))))</f>
        <v>1</v>
      </c>
      <c r="AD211" s="5" t="b">
        <f>OR(ISBLANK(Spreadsheet!AK211), AND(NOT(ISBLANK(Spreadsheet!AL211)), NOT(ISNUMBER(SEARCH("Waive",Spreadsheet!AL211)))))</f>
        <v>1</v>
      </c>
      <c r="AE211" s="5" t="b">
        <f>OR(ISBLANK(Spreadsheet!AM211), AND(NOT(ISBLANK(Spreadsheet!AN211)), NOT(ISNUMBER(SEARCH("Waive", Spreadsheet!AN211)))))</f>
        <v>1</v>
      </c>
      <c r="AF211" s="5" t="b">
        <f>OR(ISBLANK(Spreadsheet!C211), NOT(ISBLANK(Spreadsheet!D211)),NOT(ISBLANK(Spreadsheet!L211)))</f>
        <v>1</v>
      </c>
      <c r="AG211" s="5" t="b">
        <f>IF(AND(NOT(ISBLANK(Spreadsheet!C211)), NOT(ISBLANK(Spreadsheet!D211)),Spreadsheet!C211&lt;&gt;Spreadsheet!D211),IF(ISERROR(VLOOKUP(Spreadsheet!C211, Spreadsheet!$C$6:'Spreadsheet'!$C210,1,FALSE)), FALSE, TRUE),TRUE)</f>
        <v>1</v>
      </c>
      <c r="AH211" s="5" t="b">
        <f>Spreadsheet!$B$2=Spreadsheet!AD211</f>
        <v>1</v>
      </c>
      <c r="AI211" s="5" t="b">
        <f>IF(ISBLANK(Spreadsheet!G211),TRUE,IF(OR(LEN(Spreadsheet!G211)&gt;1,ISNUMBER(VALUE(Spreadsheet!G211))),FALSE,TRUE))</f>
        <v>1</v>
      </c>
      <c r="AJ211" s="5" t="b">
        <f>OR(ISBLANK(Spreadsheet!C211), NOT(ISBLANK(Spreadsheet!B211)), NOT(ISBLANK(Spreadsheet!D211)))</f>
        <v>1</v>
      </c>
      <c r="AK211" s="5" t="b">
        <f t="array" ref="AK211">IF(OR(AND(ISBLANK(Spreadsheet!E211),ISBLANK(Spreadsheet!D211),NOT(ISBLANK(Spreadsheet!C211))),AND(ISBLANK(Spreadsheet!E211),ISBLANK(Spreadsheet!D211),ISBLANK(Spreadsheet!C211))),TRUE,ISNUMBER(MATCH(TRUE,EXACT(Spreadsheet!E211,Relationships),0)))</f>
        <v>1</v>
      </c>
      <c r="AL211" s="5" t="b">
        <f>IF(NOT(ISBLANK(Spreadsheet!C211)),IF(OR(ISBLANK(Spreadsheet!F211),LEN(Spreadsheet!F211)&gt;40),FALSE,TRUE),TRUE)</f>
        <v>1</v>
      </c>
      <c r="AM211" s="5" t="b">
        <f>IF(NOT(ISBLANK(Spreadsheet!C211)),IF(OR(ISBLANK(Spreadsheet!H211),LEN(Spreadsheet!H211)&gt;40),FALSE,TRUE),TRUE)</f>
        <v>1</v>
      </c>
      <c r="AN211" s="5" t="b">
        <f t="array" ref="AN211">IF(ISBLANK(Spreadsheet!I211),TRUE,ISNUMBER(MATCH(TRUE,EXACT(Spreadsheet!I211,GenderValues),0)))</f>
        <v>1</v>
      </c>
      <c r="AO211" s="5" t="b">
        <f ca="1">IF(ISERROR(DATEVALUE(TEXT(Spreadsheet!J211,"mm/dd/yyyy")) &gt; TODAY()),IF(AND(ISBLANK(Spreadsheet!J211),ISBLANK(Spreadsheet!C211)),TRUE,FALSE),IF(DATEVALUE(TEXT(Spreadsheet!J211,"mm/dd/yyyy")) &gt; TODAY(),FALSE,TRUE))</f>
        <v>1</v>
      </c>
      <c r="AP211" s="5" t="b">
        <f>OR(ISBLANK(Spreadsheet!K211),LEN(Spreadsheet!K211)&lt;=100)</f>
        <v>1</v>
      </c>
      <c r="AQ211" s="5" t="b">
        <f t="array" ref="AQ211">IF(OR(AND(ISBLANK(Spreadsheet!L211),ISBLANK(Spreadsheet!C211)),AND(NOT(ISBLANK(Spreadsheet!C211)),NOT(ISBLANK(Spreadsheet!D211)))),TRUE,ISNUMBER(MATCH(TRUE,EXACT(Spreadsheet!L211,MaritalStatus),0)))</f>
        <v>1</v>
      </c>
      <c r="AR211" s="5" t="b">
        <f ca="1">IF(ISERROR(DATEVALUE(TEXT(Spreadsheet!M211,"mm/dd/yyyy")) &gt; TODAY()),IF(ISBLANK(Spreadsheet!M211),TRUE,FALSE),IF(DATEVALUE(TEXT(Spreadsheet!M211,"mm/dd/yyyy")) &gt; TODAY(),FALSE,TRUE))</f>
        <v>1</v>
      </c>
      <c r="AS211" s="5" t="b">
        <f>OR(ISBLANK(Spreadsheet!N211),LEN(Spreadsheet!N211)&lt;=100)</f>
        <v>1</v>
      </c>
      <c r="AT211" s="5" t="b">
        <f>OR(ISBLANK(Spreadsheet!O211),UPPER(Spreadsheet!O211)="YES")</f>
        <v>1</v>
      </c>
      <c r="AU211" s="5" t="b">
        <f>OR(ISBLANK(Spreadsheet!P211),UPPER(Spreadsheet!P211)="YES")</f>
        <v>1</v>
      </c>
      <c r="AV211" s="5" t="b">
        <f t="array" ref="AV211">IF(ISBLANK(Spreadsheet!Q211),TRUE,ISNUMBER(MATCH(TRUE,EXACT(Spreadsheet!Q211,OnGroupsPriorIns),0)))</f>
        <v>1</v>
      </c>
      <c r="AW211" s="5" t="b">
        <f>OR(ISBLANK(Spreadsheet!R211),UPPER(Spreadsheet!R211)="YES")</f>
        <v>1</v>
      </c>
      <c r="AX211" s="5" t="b">
        <f>OR(ISBLANK(Spreadsheet!S211),UPPER(Spreadsheet!S211)="YES")</f>
        <v>1</v>
      </c>
      <c r="AY211" s="5" t="b">
        <f>OR(AND(ISBLANK(Spreadsheet!C211),LEN(Spreadsheet!T211)=0),AND(NOT(ISBLANK(Spreadsheet!C211)),LEN(Spreadsheet!T211)&gt;0,LEN(Spreadsheet!T211)&lt;=50))</f>
        <v>1</v>
      </c>
      <c r="AZ211" s="5" t="b">
        <f>OR(LEN(Spreadsheet!U211)=0,AND(LEN(Spreadsheet!U211)&gt;0,LEN(Spreadsheet!U211)&lt;=50))</f>
        <v>1</v>
      </c>
      <c r="BA211" s="5" t="b">
        <f>OR(AND(ISBLANK(Spreadsheet!C211),LEN(Spreadsheet!V211)=0),AND(NOT(ISBLANK(Spreadsheet!C211)),LEN(Spreadsheet!V211)&gt;0,LEN(Spreadsheet!V211)&lt;=50))</f>
        <v>1</v>
      </c>
      <c r="BB211" s="5" t="b">
        <f t="array" ref="BB211">IF(AND(ISBLANK(Spreadsheet!C211),LEN(Spreadsheet!W211)=0),TRUE,ISNUMBER(MATCH(TRUE,EXACT(Spreadsheet!W211,States),0)))</f>
        <v>1</v>
      </c>
      <c r="BC211" s="5" t="b">
        <f>OR(AND(ISBLANK(Spreadsheet!C211),LEN(Spreadsheet!X211)=0),AND(NOT(ISBLANK(Spreadsheet!C211)),LEN(Spreadsheet!X211)&gt;0,LEN(Spreadsheet!X211)=5,ISNUMBER(VALUE(Spreadsheet!X211))))</f>
        <v>1</v>
      </c>
      <c r="BD211" s="5" t="b">
        <f>OR(ISBLANK(Spreadsheet!Z211),LEN(Spreadsheet!Z211)&lt;=50)</f>
        <v>1</v>
      </c>
      <c r="BE211" s="5" t="b">
        <f>ISBLANK(Spreadsheet!AA211)</f>
        <v>1</v>
      </c>
      <c r="BF211" s="5" t="b">
        <f>ISBLANK(Spreadsheet!AB211)</f>
        <v>1</v>
      </c>
      <c r="BG211" s="5" t="b">
        <f>IF(ISERROR(DATEVALUE(TEXT(Spreadsheet!AC211,"mm/dd/yyyy")) &gt; DATEVALUE(TEXT(Spreadsheet!J211,"mm/dd/yyyy"))),IF(OR(AND(ISBLANK(Spreadsheet!AC211),ISBLANK(Spreadsheet!C211)),AND(NOT(ISBLANK(Spreadsheet!C211)),ISBLANK(Spreadsheet!AC211),NOT(ISBLANK(Spreadsheet!D211)))),TRUE,FALSE),IF(DATEVALUE(TEXT(Spreadsheet!AC211,"mm/dd/yyyy")) &gt; DATEVALUE(TEXT(Spreadsheet!J211,"mm/dd/yyyy")),TRUE,FALSE))</f>
        <v>1</v>
      </c>
      <c r="BH211" s="5" t="b">
        <f>OR(AND(ISBLANK(Spreadsheet!C211),ISBLANK(Spreadsheet!AE211)),AND(NOT(ISBLANK(Spreadsheet!C211)),NOT(ISBLANK(Spreadsheet!D211)),ISBLANK(Spreadsheet!AE211)),AND(NOT(ISBLANK(Spreadsheet!C211)),ISBLANK(Spreadsheet!D211),NOT(ISBLANK(Spreadsheet!AE211)),LEN(Spreadsheet!AE211)&lt;=100))</f>
        <v>1</v>
      </c>
      <c r="BI211" s="5" t="b">
        <f t="array" ref="BI211">IF(ISBLANK(Spreadsheet!AF211),TRUE,ISNUMBER(MATCH(TRUE,EXACT(Spreadsheet!AF211,CobraShortReasons),0)))</f>
        <v>1</v>
      </c>
      <c r="BJ211" s="5" t="b">
        <f ca="1">IF(ISERROR(DATEVALUE(TEXT(Spreadsheet!AG211,"mm/dd/yyyy")) &gt; TODAY()),IF(ISBLANK(Spreadsheet!AG211),TRUE,FALSE),IF(DATEVALUE(TEXT(Spreadsheet!AG211,"mm/dd/yyyy")) &gt; TODAY(),FALSE,TRUE))</f>
        <v>1</v>
      </c>
      <c r="BK211" s="5" t="b">
        <f>OR(ISBLANK(Spreadsheet!AH211),LEN(Spreadsheet!AH211)&lt;=25)</f>
        <v>1</v>
      </c>
      <c r="BL211" s="5" t="b">
        <f t="array" aca="1" ref="BL211" ca="1">IF(ISBLANK(Spreadsheet!AI211),TRUE,ISNUMBER(MATCH(TRUE,EXACT(Spreadsheet!AI211,INDIRECT(Spreadsheet!$D$2)),0)))</f>
        <v>1</v>
      </c>
      <c r="BM211" s="5" t="b">
        <f t="array" aca="1" ref="BM211" ca="1">IF(ISBLANK(Spreadsheet!AJ211),TRUE,ISNUMBER(MATCH(TRUE,EXACT(Spreadsheet!AJ211,INDIRECT(Spreadsheet!BJ211)),0)))</f>
        <v>1</v>
      </c>
      <c r="BN211" s="5" t="b">
        <f t="array" ref="BN211">IF(ISBLANK(Spreadsheet!AK211),TRUE,ISNUMBER(MATCH(TRUE,EXACT(Spreadsheet!AK211,DentalPlans),0)))</f>
        <v>1</v>
      </c>
      <c r="BO211" s="5" t="b">
        <f t="array" aca="1" ref="BO211" ca="1">IF(ISBLANK(Spreadsheet!AL211),TRUE,ISNUMBER(MATCH(TRUE,EXACT(Spreadsheet!AL211,INDIRECT(Spreadsheet!BK211)),0)))</f>
        <v>1</v>
      </c>
      <c r="BP211" s="5" t="b">
        <f t="array" ref="BP211">IF(ISBLANK(Spreadsheet!AM211),TRUE,ISNUMBER(MATCH(TRUE,EXACT(Spreadsheet!AM211,VisionPlans),0)))</f>
        <v>1</v>
      </c>
      <c r="BQ211" s="5" t="b">
        <f t="array" aca="1" ref="BQ211" ca="1">IF(ISBLANK(Spreadsheet!AN211),TRUE,ISNUMBER(MATCH(TRUE,EXACT(Spreadsheet!AN211,INDIRECT(Spreadsheet!BL211)),0)))</f>
        <v>1</v>
      </c>
      <c r="BR211" s="5" t="b">
        <f t="array" ref="BR211">IF(ISBLANK(Spreadsheet!AO211),TRUE,ISNUMBER(MATCH(TRUE,EXACT(Spreadsheet!AO211,LifeBenefitClasses),0)))</f>
        <v>1</v>
      </c>
      <c r="BS211" s="5" t="b">
        <f>IF(OR(ISBLANK(Spreadsheet!AO211), Spreadsheet!AO211="Waive"),IF(ISBLANK(Spreadsheet!AP211),TRUE,FALSE),IF(OR(AND(NOT(ISBLANK(Spreadsheet!AO211)),ISBLANK(Spreadsheet!AP211)),NOT(ISNUMBER(VALUE(Spreadsheet!AP211)))),FALSE,IF(OR(AND(Spreadsheet!AP211&lt;6,MOD(Spreadsheet!AP211*10,5)=0), MOD(Spreadsheet!AP211,5000)=0),TRUE,FALSE)))</f>
        <v>1</v>
      </c>
      <c r="BT211" s="5" t="b">
        <f t="array" ref="BT211">IF(ISBLANK(Spreadsheet!AQ211),TRUE,ISNUMBER(MATCH(TRUE,EXACT(Spreadsheet!AQ211,EnrollWaive),0)))</f>
        <v>1</v>
      </c>
      <c r="BU211" s="5" t="b">
        <f t="array" ref="BU211">IF(ISBLANK(Spreadsheet!AR211),TRUE,ISNUMBER(MATCH(TRUE,EXACT(Spreadsheet!AR211,LifeBenefitClasses),0)))</f>
        <v>1</v>
      </c>
      <c r="BV211" s="5" t="b">
        <f>IF(OR(ISBLANK(Spreadsheet!AR211), Spreadsheet!AR211="Waive"),IF(ISBLANK(Spreadsheet!AS211),TRUE,FALSE),IF(OR(AND(NOT(ISBLANK(Spreadsheet!AR211)),ISBLANK(Spreadsheet!AS211)),NOT(ISNUMBER(VALUE(Spreadsheet!AS211)))),FALSE,IF(OR(AND(Spreadsheet!AS211&lt;6,MOD(Spreadsheet!AS211*10,5)=0), MOD(Spreadsheet!AS211,10000)=0),TRUE,FALSE)))</f>
        <v>1</v>
      </c>
      <c r="BW211" s="5" t="b">
        <f t="array" ref="BW211">IF(ISBLANK(Spreadsheet!AT211),TRUE,ISNUMBER(MATCH(TRUE,EXACT(Spreadsheet!AT211,LifeBenefitClasses),0)))</f>
        <v>1</v>
      </c>
      <c r="BX211" s="5" t="b">
        <f>IF(OR(ISBLANK(Spreadsheet!AT211), Spreadsheet!AT211="Waive"),IF(ISBLANK(Spreadsheet!AU211),TRUE,FALSE),IF(OR(AND(NOT(ISBLANK(Spreadsheet!AT211)),ISBLANK(Spreadsheet!AU211)),NOT(ISNUMBER(VALUE(Spreadsheet!AU211)))),FALSE,IF(AND(NOT(OR(ISBLANK(Spreadsheet!AT211),Spreadsheet!AT211="Waive")),NOT(OR(ISBLANK(Spreadsheet!AR211),Spreadsheet!AR211="Waive")),MOD(Spreadsheet!AU211,5000)=0, Spreadsheet!AU211&lt;=(Spreadsheet!AS211*0.5)),TRUE,FALSE)))</f>
        <v>1</v>
      </c>
      <c r="BY211" s="5" t="b">
        <f t="array" ref="BY211">IF(ISBLANK(Spreadsheet!AV211),TRUE,ISNUMBER(MATCH(TRUE,EXACT(Spreadsheet!AV211,EnrollWaive),0)))</f>
        <v>1</v>
      </c>
      <c r="BZ211" s="5" t="b">
        <f t="array" ref="BZ211">IF(ISBLANK(Spreadsheet!AW211),TRUE,ISNUMBER(MATCH(TRUE,EXACT(Spreadsheet!AW211,LifeBenefitClasses),0)))</f>
        <v>1</v>
      </c>
      <c r="CA211" s="5" t="b">
        <f t="array" ref="CA211">IF(ISBLANK(Spreadsheet!AX211),TRUE,ISNUMBER(MATCH(TRUE,EXACT(Spreadsheet!AX211,LifeBenefitClasses),0)))</f>
        <v>1</v>
      </c>
      <c r="CB211" s="5" t="b">
        <f t="array" ref="CB211">IF(ISBLANK(Spreadsheet!AY211),TRUE,ISNUMBER(MATCH(TRUE,EXACT(Spreadsheet!AY211,LifeBenefitClasses),0)))</f>
        <v>1</v>
      </c>
      <c r="CC211" s="5" t="b">
        <f t="array" ref="CC211">IF(ISBLANK(Spreadsheet!AZ211),TRUE,ISNUMBER(MATCH(TRUE,EXACT(Spreadsheet!AZ211,LifeBenefitClasses),0)))</f>
        <v>1</v>
      </c>
      <c r="CD211" s="5" t="b">
        <f t="array" ref="CD211">IF(ISBLANK(Spreadsheet!BA211),TRUE,ISNUMBER(MATCH(TRUE,EXACT(Spreadsheet!BA211,LifeBenefitClasses),0)))</f>
        <v>1</v>
      </c>
      <c r="CE211" s="5" t="b">
        <f>IF(OR(ISBLANK(Spreadsheet!BA211), Spreadsheet!BA211="Waive"),IF(ISBLANK(Spreadsheet!BB211),TRUE,FALSE),IF(OR(AND(NOT(ISBLANK(Spreadsheet!BA211)),ISBLANK(Spreadsheet!BB211)),NOT(ISNUMBER(VALUE(Spreadsheet!BB211))),ISBLANK(Spreadsheet!BC211),NOT(ISNUMBER(VALUE(Spreadsheet!BC211)))),FALSE,IF(AND(Spreadsheet!BB211&gt;=50000,Spreadsheet!BB211&lt;=250000,MOD(Spreadsheet!BB211,10000)=0,Spreadsheet!BB211&lt;=(10*Spreadsheet!BC211)),TRUE,FALSE)))</f>
        <v>1</v>
      </c>
      <c r="CF211" s="5" t="b">
        <f>IF(NOT(ISBLANK(Spreadsheet!BC211)),AND(ISNUMBER(VALUE(Spreadsheet!BC211)),Spreadsheet!BC211&gt;0),AND(OR(ISBLANK(Spreadsheet!AO211),Spreadsheet!AO211="Waive",AND(NOT(OR(ISBLANK(Spreadsheet!AO211),Spreadsheet!AO211="Waive")),Spreadsheet!AP211&gt;=6)),OR(ISBLANK(Spreadsheet!AR211),AND(NOT(OR(ISBLANK(Spreadsheet!AR211),Spreadsheet!AR211="Waive")),Spreadsheet!AS211&gt;=6)),OR(ISBLANK(Spreadsheet!AW211)),OR(ISBLANK(Spreadsheet!AX211)),OR(ISBLANK(Spreadsheet!AY211)),OR(ISBLANK(Spreadsheet!AZ211)),OR(ISBLANK(Spreadsheet!BA211),Spreadsheet!BA211="Waive")))</f>
        <v>1</v>
      </c>
      <c r="CG211" s="5" t="b">
        <f t="shared" ca="1" si="17"/>
        <v>1</v>
      </c>
    </row>
    <row r="212" spans="8:85" x14ac:dyDescent="0.3">
      <c r="H212" s="5">
        <f t="shared" ca="1" si="14"/>
        <v>2</v>
      </c>
      <c r="I212" s="5" t="str">
        <f t="shared" ca="1" si="15"/>
        <v/>
      </c>
      <c r="J212" s="5" t="str">
        <f>IF(AND(NOT(ISBLANK(Spreadsheet!C212)),ISBLANK(Spreadsheet!D212)),Spreadsheet!F212&amp;" "&amp;Spreadsheet!H212,"")</f>
        <v/>
      </c>
      <c r="K212" s="5">
        <f>IF(AND(NOT(ISBLANK(Spreadsheet!C212)),ISBLANK(Spreadsheet!D212)),COUNTIFS(Spreadsheet!E213:E$786,"=Child",Spreadsheet!C213:C$786, "="&amp;Spreadsheet!C212) + COUNTIFS(Spreadsheet!E213:E$786,"=Step-child",Spreadsheet!C213:C$786, "="&amp;Spreadsheet!C212),0)</f>
        <v>0</v>
      </c>
      <c r="L212" s="5">
        <f>IF(NOT(ISBLANK(J212)),COUNTIFS(Spreadsheet!E213:E$786,"=Wife",Spreadsheet!C213:C$786, "="&amp;Spreadsheet!C212) + COUNTIFS(Spreadsheet!E213:E$786,"=Husband",Spreadsheet!C213:C$786, "="&amp;Spreadsheet!C212),0)</f>
        <v>0</v>
      </c>
      <c r="M212" s="5">
        <f>IF(NOT(ISBLANK(Spreadsheet!AJ212)),VLOOKUP(Spreadsheet!AJ212,'Drop Downs'!$P$2:$R$16,3,FALSE),0)</f>
        <v>0</v>
      </c>
      <c r="N212" s="5">
        <f>IF(NOT(ISBLANK(Spreadsheet!AJ212)), VLOOKUP(Spreadsheet!AJ212,'Drop Downs'!$P$2:$R$16,2,FALSE),0)</f>
        <v>0</v>
      </c>
      <c r="O212" s="5">
        <f>IF(NOT(ISBLANK(Spreadsheet!AL212)),VLOOKUP(Spreadsheet!AL212,'Drop Downs'!$P$2:$R$16,3,FALSE), 0)</f>
        <v>0</v>
      </c>
      <c r="P212" s="5">
        <f>IF(NOT(ISBLANK(Spreadsheet!AL212)),VLOOKUP(Spreadsheet!AL212,'Drop Downs'!$P$2:$R$16,2,FALSE),0)</f>
        <v>0</v>
      </c>
      <c r="Q212" s="5">
        <f>IF(NOT(ISBLANK(Spreadsheet!AN212)),VLOOKUP(Spreadsheet!AN212,'Drop Downs'!$P$2:$R$16,3,FALSE),0)</f>
        <v>0</v>
      </c>
      <c r="R212" s="5">
        <f>IF(NOT(ISBLANK(Spreadsheet!AN212)),VLOOKUP(Spreadsheet!AN212,'Drop Downs'!$P$2:$R$16,2,FALSE),0)</f>
        <v>0</v>
      </c>
      <c r="S212" s="5" t="str">
        <f>IF(OR(M212&gt;K212,N212&gt;L212,O212&gt;K212, Q212&gt;K212,N212&gt;L212, P212&gt;L212, R212&gt;L212),"Member currently has a coverage election over what he/she needs.  Please add more dependents or adjust the coverage election.","")&amp;(IF(AND(NOT(ISBLANK(Spreadsheet!C212)),NOT(ISBLANK(Spreadsheet!D212)),ISBLANK(Spreadsheet!E212)),"Dependent lacks a relationship to member.Please select one from the drop-down.",""))</f>
        <v/>
      </c>
      <c r="T212" s="5" t="b">
        <f t="shared" si="16"/>
        <v>1</v>
      </c>
      <c r="U212" s="5" t="b">
        <f>OR(ISBLANK(Spreadsheet!C212),IF(NOT(ISBLANK(Spreadsheet!D212)),NOT(ISBLANK(Spreadsheet!E212)),TRUE))</f>
        <v>1</v>
      </c>
      <c r="V212" s="5" t="b">
        <f>OR(ISBLANK(Spreadsheet!C212), NOT(ISBLANK(Spreadsheet!I212)))</f>
        <v>1</v>
      </c>
      <c r="W212" s="5" t="b">
        <f>OR(ISBLANK(Spreadsheet!D212),NOT(ISBLANK(Spreadsheet!C212)))</f>
        <v>1</v>
      </c>
      <c r="X212" s="155" t="str">
        <f>REPT("0",MIN(FIND({1,2,3,4,5,6,7,8,9},Spreadsheet!C212&amp;"123456789"))-1)&amp;IF(ISBLANK(Spreadsheet!C212),"",SUMPRODUCT(MID(0&amp;Spreadsheet!C212,LARGE(INDEX(ISNUMBER(--MID(Spreadsheet!C212,ROW($1:$225),1))*
 ROW($1:$225),0),ROW($1:$225))+1,1)*10^ROW($1:$225)/10))</f>
        <v/>
      </c>
      <c r="Y212" s="5" t="b">
        <f>IF(NOT(ISBLANK(Spreadsheet!C212)),IF(AND(ISNUMBER(VALUE(Spreadsheet!C212)), LEN(Spreadsheet!C212)=9),TRUE,FALSE),TRUE)</f>
        <v>1</v>
      </c>
      <c r="Z212" s="155" t="str">
        <f>REPT("0",MIN(FIND({1,2,3,4,5,6,7,8,9},Spreadsheet!D212&amp;"123456789"))-1)&amp;IF(ISBLANK(Spreadsheet!D212),"",SUMPRODUCT(MID(0&amp;Spreadsheet!D212,LARGE(INDEX(ISNUMBER(--MID(Spreadsheet!D212,ROW($1:$225),1))*
 ROW($1:$225),0),ROW($1:$225))+1,1)*10^ROW($1:$225)/10))</f>
        <v/>
      </c>
      <c r="AA212" s="5" t="b">
        <f>IF(AND(NOT(ISBLANK(Spreadsheet!D212)),NOT(ISBLANK(Spreadsheet!C212))),IF(AND(ISNUMBER(VALUE(Spreadsheet!D212)), LEN(Spreadsheet!D212)=9),TRUE,FALSE),IF(AND(NOT(ISBLANK(Spreadsheet!D212)),ISBLANK(Spreadsheet!C212)),FALSE,TRUE))</f>
        <v>1</v>
      </c>
      <c r="AB212" s="5" t="b">
        <f>OR(ISBLANK(Spreadsheet!Y212),IF(NOT(ISBLANK(Spreadsheet!Y212)),LEN(Spreadsheet!Y212)=10,ISNUMBER(VALUE(Spreadsheet!Y212))))</f>
        <v>1</v>
      </c>
      <c r="AC212" s="5" t="b">
        <f>OR(ISBLANK(Spreadsheet!AI212), AND(NOT(ISBLANK(Spreadsheet!AJ212)), NOT(ISNUMBER(SEARCH("Waive",Spreadsheet!AJ212)))))</f>
        <v>1</v>
      </c>
      <c r="AD212" s="5" t="b">
        <f>OR(ISBLANK(Spreadsheet!AK212), AND(NOT(ISBLANK(Spreadsheet!AL212)), NOT(ISNUMBER(SEARCH("Waive",Spreadsheet!AL212)))))</f>
        <v>1</v>
      </c>
      <c r="AE212" s="5" t="b">
        <f>OR(ISBLANK(Spreadsheet!AM212), AND(NOT(ISBLANK(Spreadsheet!AN212)), NOT(ISNUMBER(SEARCH("Waive", Spreadsheet!AN212)))))</f>
        <v>1</v>
      </c>
      <c r="AF212" s="5" t="b">
        <f>OR(ISBLANK(Spreadsheet!C212), NOT(ISBLANK(Spreadsheet!D212)),NOT(ISBLANK(Spreadsheet!L212)))</f>
        <v>1</v>
      </c>
      <c r="AG212" s="5" t="b">
        <f>IF(AND(NOT(ISBLANK(Spreadsheet!C212)), NOT(ISBLANK(Spreadsheet!D212)),Spreadsheet!C212&lt;&gt;Spreadsheet!D212),IF(ISERROR(VLOOKUP(Spreadsheet!C212, Spreadsheet!$C$6:'Spreadsheet'!$C211,1,FALSE)), FALSE, TRUE),TRUE)</f>
        <v>1</v>
      </c>
      <c r="AH212" s="5" t="b">
        <f>Spreadsheet!$B$2=Spreadsheet!AD212</f>
        <v>1</v>
      </c>
      <c r="AI212" s="5" t="b">
        <f>IF(ISBLANK(Spreadsheet!G212),TRUE,IF(OR(LEN(Spreadsheet!G212)&gt;1,ISNUMBER(VALUE(Spreadsheet!G212))),FALSE,TRUE))</f>
        <v>1</v>
      </c>
      <c r="AJ212" s="5" t="b">
        <f>OR(ISBLANK(Spreadsheet!C212), NOT(ISBLANK(Spreadsheet!B212)), NOT(ISBLANK(Spreadsheet!D212)))</f>
        <v>1</v>
      </c>
      <c r="AK212" s="5" t="b">
        <f t="array" ref="AK212">IF(OR(AND(ISBLANK(Spreadsheet!E212),ISBLANK(Spreadsheet!D212),NOT(ISBLANK(Spreadsheet!C212))),AND(ISBLANK(Spreadsheet!E212),ISBLANK(Spreadsheet!D212),ISBLANK(Spreadsheet!C212))),TRUE,ISNUMBER(MATCH(TRUE,EXACT(Spreadsheet!E212,Relationships),0)))</f>
        <v>1</v>
      </c>
      <c r="AL212" s="5" t="b">
        <f>IF(NOT(ISBLANK(Spreadsheet!C212)),IF(OR(ISBLANK(Spreadsheet!F212),LEN(Spreadsheet!F212)&gt;40),FALSE,TRUE),TRUE)</f>
        <v>1</v>
      </c>
      <c r="AM212" s="5" t="b">
        <f>IF(NOT(ISBLANK(Spreadsheet!C212)),IF(OR(ISBLANK(Spreadsheet!H212),LEN(Spreadsheet!H212)&gt;40),FALSE,TRUE),TRUE)</f>
        <v>1</v>
      </c>
      <c r="AN212" s="5" t="b">
        <f t="array" ref="AN212">IF(ISBLANK(Spreadsheet!I212),TRUE,ISNUMBER(MATCH(TRUE,EXACT(Spreadsheet!I212,GenderValues),0)))</f>
        <v>1</v>
      </c>
      <c r="AO212" s="5" t="b">
        <f ca="1">IF(ISERROR(DATEVALUE(TEXT(Spreadsheet!J212,"mm/dd/yyyy")) &gt; TODAY()),IF(AND(ISBLANK(Spreadsheet!J212),ISBLANK(Spreadsheet!C212)),TRUE,FALSE),IF(DATEVALUE(TEXT(Spreadsheet!J212,"mm/dd/yyyy")) &gt; TODAY(),FALSE,TRUE))</f>
        <v>1</v>
      </c>
      <c r="AP212" s="5" t="b">
        <f>OR(ISBLANK(Spreadsheet!K212),LEN(Spreadsheet!K212)&lt;=100)</f>
        <v>1</v>
      </c>
      <c r="AQ212" s="5" t="b">
        <f t="array" ref="AQ212">IF(OR(AND(ISBLANK(Spreadsheet!L212),ISBLANK(Spreadsheet!C212)),AND(NOT(ISBLANK(Spreadsheet!C212)),NOT(ISBLANK(Spreadsheet!D212)))),TRUE,ISNUMBER(MATCH(TRUE,EXACT(Spreadsheet!L212,MaritalStatus),0)))</f>
        <v>1</v>
      </c>
      <c r="AR212" s="5" t="b">
        <f ca="1">IF(ISERROR(DATEVALUE(TEXT(Spreadsheet!M212,"mm/dd/yyyy")) &gt; TODAY()),IF(ISBLANK(Spreadsheet!M212),TRUE,FALSE),IF(DATEVALUE(TEXT(Spreadsheet!M212,"mm/dd/yyyy")) &gt; TODAY(),FALSE,TRUE))</f>
        <v>1</v>
      </c>
      <c r="AS212" s="5" t="b">
        <f>OR(ISBLANK(Spreadsheet!N212),LEN(Spreadsheet!N212)&lt;=100)</f>
        <v>1</v>
      </c>
      <c r="AT212" s="5" t="b">
        <f>OR(ISBLANK(Spreadsheet!O212),UPPER(Spreadsheet!O212)="YES")</f>
        <v>1</v>
      </c>
      <c r="AU212" s="5" t="b">
        <f>OR(ISBLANK(Spreadsheet!P212),UPPER(Spreadsheet!P212)="YES")</f>
        <v>1</v>
      </c>
      <c r="AV212" s="5" t="b">
        <f t="array" ref="AV212">IF(ISBLANK(Spreadsheet!Q212),TRUE,ISNUMBER(MATCH(TRUE,EXACT(Spreadsheet!Q212,OnGroupsPriorIns),0)))</f>
        <v>1</v>
      </c>
      <c r="AW212" s="5" t="b">
        <f>OR(ISBLANK(Spreadsheet!R212),UPPER(Spreadsheet!R212)="YES")</f>
        <v>1</v>
      </c>
      <c r="AX212" s="5" t="b">
        <f>OR(ISBLANK(Spreadsheet!S212),UPPER(Spreadsheet!S212)="YES")</f>
        <v>1</v>
      </c>
      <c r="AY212" s="5" t="b">
        <f>OR(AND(ISBLANK(Spreadsheet!C212),LEN(Spreadsheet!T212)=0),AND(NOT(ISBLANK(Spreadsheet!C212)),LEN(Spreadsheet!T212)&gt;0,LEN(Spreadsheet!T212)&lt;=50))</f>
        <v>1</v>
      </c>
      <c r="AZ212" s="5" t="b">
        <f>OR(LEN(Spreadsheet!U212)=0,AND(LEN(Spreadsheet!U212)&gt;0,LEN(Spreadsheet!U212)&lt;=50))</f>
        <v>1</v>
      </c>
      <c r="BA212" s="5" t="b">
        <f>OR(AND(ISBLANK(Spreadsheet!C212),LEN(Spreadsheet!V212)=0),AND(NOT(ISBLANK(Spreadsheet!C212)),LEN(Spreadsheet!V212)&gt;0,LEN(Spreadsheet!V212)&lt;=50))</f>
        <v>1</v>
      </c>
      <c r="BB212" s="5" t="b">
        <f t="array" ref="BB212">IF(AND(ISBLANK(Spreadsheet!C212),LEN(Spreadsheet!W212)=0),TRUE,ISNUMBER(MATCH(TRUE,EXACT(Spreadsheet!W212,States),0)))</f>
        <v>1</v>
      </c>
      <c r="BC212" s="5" t="b">
        <f>OR(AND(ISBLANK(Spreadsheet!C212),LEN(Spreadsheet!X212)=0),AND(NOT(ISBLANK(Spreadsheet!C212)),LEN(Spreadsheet!X212)&gt;0,LEN(Spreadsheet!X212)=5,ISNUMBER(VALUE(Spreadsheet!X212))))</f>
        <v>1</v>
      </c>
      <c r="BD212" s="5" t="b">
        <f>OR(ISBLANK(Spreadsheet!Z212),LEN(Spreadsheet!Z212)&lt;=50)</f>
        <v>1</v>
      </c>
      <c r="BE212" s="5" t="b">
        <f>ISBLANK(Spreadsheet!AA212)</f>
        <v>1</v>
      </c>
      <c r="BF212" s="5" t="b">
        <f>ISBLANK(Spreadsheet!AB212)</f>
        <v>1</v>
      </c>
      <c r="BG212" s="5" t="b">
        <f>IF(ISERROR(DATEVALUE(TEXT(Spreadsheet!AC212,"mm/dd/yyyy")) &gt; DATEVALUE(TEXT(Spreadsheet!J212,"mm/dd/yyyy"))),IF(OR(AND(ISBLANK(Spreadsheet!AC212),ISBLANK(Spreadsheet!C212)),AND(NOT(ISBLANK(Spreadsheet!C212)),ISBLANK(Spreadsheet!AC212),NOT(ISBLANK(Spreadsheet!D212)))),TRUE,FALSE),IF(DATEVALUE(TEXT(Spreadsheet!AC212,"mm/dd/yyyy")) &gt; DATEVALUE(TEXT(Spreadsheet!J212,"mm/dd/yyyy")),TRUE,FALSE))</f>
        <v>1</v>
      </c>
      <c r="BH212" s="5" t="b">
        <f>OR(AND(ISBLANK(Spreadsheet!C212),ISBLANK(Spreadsheet!AE212)),AND(NOT(ISBLANK(Spreadsheet!C212)),NOT(ISBLANK(Spreadsheet!D212)),ISBLANK(Spreadsheet!AE212)),AND(NOT(ISBLANK(Spreadsheet!C212)),ISBLANK(Spreadsheet!D212),NOT(ISBLANK(Spreadsheet!AE212)),LEN(Spreadsheet!AE212)&lt;=100))</f>
        <v>1</v>
      </c>
      <c r="BI212" s="5" t="b">
        <f t="array" ref="BI212">IF(ISBLANK(Spreadsheet!AF212),TRUE,ISNUMBER(MATCH(TRUE,EXACT(Spreadsheet!AF212,CobraShortReasons),0)))</f>
        <v>1</v>
      </c>
      <c r="BJ212" s="5" t="b">
        <f ca="1">IF(ISERROR(DATEVALUE(TEXT(Spreadsheet!AG212,"mm/dd/yyyy")) &gt; TODAY()),IF(ISBLANK(Spreadsheet!AG212),TRUE,FALSE),IF(DATEVALUE(TEXT(Spreadsheet!AG212,"mm/dd/yyyy")) &gt; TODAY(),FALSE,TRUE))</f>
        <v>1</v>
      </c>
      <c r="BK212" s="5" t="b">
        <f>OR(ISBLANK(Spreadsheet!AH212),LEN(Spreadsheet!AH212)&lt;=25)</f>
        <v>1</v>
      </c>
      <c r="BL212" s="5" t="b">
        <f t="array" aca="1" ref="BL212" ca="1">IF(ISBLANK(Spreadsheet!AI212),TRUE,ISNUMBER(MATCH(TRUE,EXACT(Spreadsheet!AI212,INDIRECT(Spreadsheet!$D$2)),0)))</f>
        <v>1</v>
      </c>
      <c r="BM212" s="5" t="b">
        <f t="array" aca="1" ref="BM212" ca="1">IF(ISBLANK(Spreadsheet!AJ212),TRUE,ISNUMBER(MATCH(TRUE,EXACT(Spreadsheet!AJ212,INDIRECT(Spreadsheet!BJ212)),0)))</f>
        <v>1</v>
      </c>
      <c r="BN212" s="5" t="b">
        <f t="array" ref="BN212">IF(ISBLANK(Spreadsheet!AK212),TRUE,ISNUMBER(MATCH(TRUE,EXACT(Spreadsheet!AK212,DentalPlans),0)))</f>
        <v>1</v>
      </c>
      <c r="BO212" s="5" t="b">
        <f t="array" aca="1" ref="BO212" ca="1">IF(ISBLANK(Spreadsheet!AL212),TRUE,ISNUMBER(MATCH(TRUE,EXACT(Spreadsheet!AL212,INDIRECT(Spreadsheet!BK212)),0)))</f>
        <v>1</v>
      </c>
      <c r="BP212" s="5" t="b">
        <f t="array" ref="BP212">IF(ISBLANK(Spreadsheet!AM212),TRUE,ISNUMBER(MATCH(TRUE,EXACT(Spreadsheet!AM212,VisionPlans),0)))</f>
        <v>1</v>
      </c>
      <c r="BQ212" s="5" t="b">
        <f t="array" aca="1" ref="BQ212" ca="1">IF(ISBLANK(Spreadsheet!AN212),TRUE,ISNUMBER(MATCH(TRUE,EXACT(Spreadsheet!AN212,INDIRECT(Spreadsheet!BL212)),0)))</f>
        <v>1</v>
      </c>
      <c r="BR212" s="5" t="b">
        <f t="array" ref="BR212">IF(ISBLANK(Spreadsheet!AO212),TRUE,ISNUMBER(MATCH(TRUE,EXACT(Spreadsheet!AO212,LifeBenefitClasses),0)))</f>
        <v>1</v>
      </c>
      <c r="BS212" s="5" t="b">
        <f>IF(OR(ISBLANK(Spreadsheet!AO212), Spreadsheet!AO212="Waive"),IF(ISBLANK(Spreadsheet!AP212),TRUE,FALSE),IF(OR(AND(NOT(ISBLANK(Spreadsheet!AO212)),ISBLANK(Spreadsheet!AP212)),NOT(ISNUMBER(VALUE(Spreadsheet!AP212)))),FALSE,IF(OR(AND(Spreadsheet!AP212&lt;6,MOD(Spreadsheet!AP212*10,5)=0), MOD(Spreadsheet!AP212,5000)=0),TRUE,FALSE)))</f>
        <v>1</v>
      </c>
      <c r="BT212" s="5" t="b">
        <f t="array" ref="BT212">IF(ISBLANK(Spreadsheet!AQ212),TRUE,ISNUMBER(MATCH(TRUE,EXACT(Spreadsheet!AQ212,EnrollWaive),0)))</f>
        <v>1</v>
      </c>
      <c r="BU212" s="5" t="b">
        <f t="array" ref="BU212">IF(ISBLANK(Spreadsheet!AR212),TRUE,ISNUMBER(MATCH(TRUE,EXACT(Spreadsheet!AR212,LifeBenefitClasses),0)))</f>
        <v>1</v>
      </c>
      <c r="BV212" s="5" t="b">
        <f>IF(OR(ISBLANK(Spreadsheet!AR212), Spreadsheet!AR212="Waive"),IF(ISBLANK(Spreadsheet!AS212),TRUE,FALSE),IF(OR(AND(NOT(ISBLANK(Spreadsheet!AR212)),ISBLANK(Spreadsheet!AS212)),NOT(ISNUMBER(VALUE(Spreadsheet!AS212)))),FALSE,IF(OR(AND(Spreadsheet!AS212&lt;6,MOD(Spreadsheet!AS212*10,5)=0), MOD(Spreadsheet!AS212,10000)=0),TRUE,FALSE)))</f>
        <v>1</v>
      </c>
      <c r="BW212" s="5" t="b">
        <f t="array" ref="BW212">IF(ISBLANK(Spreadsheet!AT212),TRUE,ISNUMBER(MATCH(TRUE,EXACT(Spreadsheet!AT212,LifeBenefitClasses),0)))</f>
        <v>1</v>
      </c>
      <c r="BX212" s="5" t="b">
        <f>IF(OR(ISBLANK(Spreadsheet!AT212), Spreadsheet!AT212="Waive"),IF(ISBLANK(Spreadsheet!AU212),TRUE,FALSE),IF(OR(AND(NOT(ISBLANK(Spreadsheet!AT212)),ISBLANK(Spreadsheet!AU212)),NOT(ISNUMBER(VALUE(Spreadsheet!AU212)))),FALSE,IF(AND(NOT(OR(ISBLANK(Spreadsheet!AT212),Spreadsheet!AT212="Waive")),NOT(OR(ISBLANK(Spreadsheet!AR212),Spreadsheet!AR212="Waive")),MOD(Spreadsheet!AU212,5000)=0, Spreadsheet!AU212&lt;=(Spreadsheet!AS212*0.5)),TRUE,FALSE)))</f>
        <v>1</v>
      </c>
      <c r="BY212" s="5" t="b">
        <f t="array" ref="BY212">IF(ISBLANK(Spreadsheet!AV212),TRUE,ISNUMBER(MATCH(TRUE,EXACT(Spreadsheet!AV212,EnrollWaive),0)))</f>
        <v>1</v>
      </c>
      <c r="BZ212" s="5" t="b">
        <f t="array" ref="BZ212">IF(ISBLANK(Spreadsheet!AW212),TRUE,ISNUMBER(MATCH(TRUE,EXACT(Spreadsheet!AW212,LifeBenefitClasses),0)))</f>
        <v>1</v>
      </c>
      <c r="CA212" s="5" t="b">
        <f t="array" ref="CA212">IF(ISBLANK(Spreadsheet!AX212),TRUE,ISNUMBER(MATCH(TRUE,EXACT(Spreadsheet!AX212,LifeBenefitClasses),0)))</f>
        <v>1</v>
      </c>
      <c r="CB212" s="5" t="b">
        <f t="array" ref="CB212">IF(ISBLANK(Spreadsheet!AY212),TRUE,ISNUMBER(MATCH(TRUE,EXACT(Spreadsheet!AY212,LifeBenefitClasses),0)))</f>
        <v>1</v>
      </c>
      <c r="CC212" s="5" t="b">
        <f t="array" ref="CC212">IF(ISBLANK(Spreadsheet!AZ212),TRUE,ISNUMBER(MATCH(TRUE,EXACT(Spreadsheet!AZ212,LifeBenefitClasses),0)))</f>
        <v>1</v>
      </c>
      <c r="CD212" s="5" t="b">
        <f t="array" ref="CD212">IF(ISBLANK(Spreadsheet!BA212),TRUE,ISNUMBER(MATCH(TRUE,EXACT(Spreadsheet!BA212,LifeBenefitClasses),0)))</f>
        <v>1</v>
      </c>
      <c r="CE212" s="5" t="b">
        <f>IF(OR(ISBLANK(Spreadsheet!BA212), Spreadsheet!BA212="Waive"),IF(ISBLANK(Spreadsheet!BB212),TRUE,FALSE),IF(OR(AND(NOT(ISBLANK(Spreadsheet!BA212)),ISBLANK(Spreadsheet!BB212)),NOT(ISNUMBER(VALUE(Spreadsheet!BB212))),ISBLANK(Spreadsheet!BC212),NOT(ISNUMBER(VALUE(Spreadsheet!BC212)))),FALSE,IF(AND(Spreadsheet!BB212&gt;=50000,Spreadsheet!BB212&lt;=250000,MOD(Spreadsheet!BB212,10000)=0,Spreadsheet!BB212&lt;=(10*Spreadsheet!BC212)),TRUE,FALSE)))</f>
        <v>1</v>
      </c>
      <c r="CF212" s="5" t="b">
        <f>IF(NOT(ISBLANK(Spreadsheet!BC212)),AND(ISNUMBER(VALUE(Spreadsheet!BC212)),Spreadsheet!BC212&gt;0),AND(OR(ISBLANK(Spreadsheet!AO212),Spreadsheet!AO212="Waive",AND(NOT(OR(ISBLANK(Spreadsheet!AO212),Spreadsheet!AO212="Waive")),Spreadsheet!AP212&gt;=6)),OR(ISBLANK(Spreadsheet!AR212),AND(NOT(OR(ISBLANK(Spreadsheet!AR212),Spreadsheet!AR212="Waive")),Spreadsheet!AS212&gt;=6)),OR(ISBLANK(Spreadsheet!AW212)),OR(ISBLANK(Spreadsheet!AX212)),OR(ISBLANK(Spreadsheet!AY212)),OR(ISBLANK(Spreadsheet!AZ212)),OR(ISBLANK(Spreadsheet!BA212),Spreadsheet!BA212="Waive")))</f>
        <v>1</v>
      </c>
      <c r="CG212" s="5" t="b">
        <f t="shared" ca="1" si="17"/>
        <v>1</v>
      </c>
    </row>
    <row r="213" spans="8:85" x14ac:dyDescent="0.3">
      <c r="H213" s="5">
        <f t="shared" ca="1" si="14"/>
        <v>2</v>
      </c>
      <c r="I213" s="5" t="str">
        <f t="shared" ca="1" si="15"/>
        <v/>
      </c>
      <c r="J213" s="5" t="str">
        <f>IF(AND(NOT(ISBLANK(Spreadsheet!C213)),ISBLANK(Spreadsheet!D213)),Spreadsheet!F213&amp;" "&amp;Spreadsheet!H213,"")</f>
        <v/>
      </c>
      <c r="K213" s="5">
        <f>IF(AND(NOT(ISBLANK(Spreadsheet!C213)),ISBLANK(Spreadsheet!D213)),COUNTIFS(Spreadsheet!E214:E$786,"=Child",Spreadsheet!C214:C$786, "="&amp;Spreadsheet!C213) + COUNTIFS(Spreadsheet!E214:E$786,"=Step-child",Spreadsheet!C214:C$786, "="&amp;Spreadsheet!C213),0)</f>
        <v>0</v>
      </c>
      <c r="L213" s="5">
        <f>IF(NOT(ISBLANK(J213)),COUNTIFS(Spreadsheet!E214:E$786,"=Wife",Spreadsheet!C214:C$786, "="&amp;Spreadsheet!C213) + COUNTIFS(Spreadsheet!E214:E$786,"=Husband",Spreadsheet!C214:C$786, "="&amp;Spreadsheet!C213),0)</f>
        <v>0</v>
      </c>
      <c r="M213" s="5">
        <f>IF(NOT(ISBLANK(Spreadsheet!AJ213)),VLOOKUP(Spreadsheet!AJ213,'Drop Downs'!$P$2:$R$16,3,FALSE),0)</f>
        <v>0</v>
      </c>
      <c r="N213" s="5">
        <f>IF(NOT(ISBLANK(Spreadsheet!AJ213)), VLOOKUP(Spreadsheet!AJ213,'Drop Downs'!$P$2:$R$16,2,FALSE),0)</f>
        <v>0</v>
      </c>
      <c r="O213" s="5">
        <f>IF(NOT(ISBLANK(Spreadsheet!AL213)),VLOOKUP(Spreadsheet!AL213,'Drop Downs'!$P$2:$R$16,3,FALSE), 0)</f>
        <v>0</v>
      </c>
      <c r="P213" s="5">
        <f>IF(NOT(ISBLANK(Spreadsheet!AL213)),VLOOKUP(Spreadsheet!AL213,'Drop Downs'!$P$2:$R$16,2,FALSE),0)</f>
        <v>0</v>
      </c>
      <c r="Q213" s="5">
        <f>IF(NOT(ISBLANK(Spreadsheet!AN213)),VLOOKUP(Spreadsheet!AN213,'Drop Downs'!$P$2:$R$16,3,FALSE),0)</f>
        <v>0</v>
      </c>
      <c r="R213" s="5">
        <f>IF(NOT(ISBLANK(Spreadsheet!AN213)),VLOOKUP(Spreadsheet!AN213,'Drop Downs'!$P$2:$R$16,2,FALSE),0)</f>
        <v>0</v>
      </c>
      <c r="S213" s="5" t="str">
        <f>IF(OR(M213&gt;K213,N213&gt;L213,O213&gt;K213, Q213&gt;K213,N213&gt;L213, P213&gt;L213, R213&gt;L213),"Member currently has a coverage election over what he/she needs.  Please add more dependents or adjust the coverage election.","")&amp;(IF(AND(NOT(ISBLANK(Spreadsheet!C213)),NOT(ISBLANK(Spreadsheet!D213)),ISBLANK(Spreadsheet!E213)),"Dependent lacks a relationship to member.Please select one from the drop-down.",""))</f>
        <v/>
      </c>
      <c r="T213" s="5" t="b">
        <f t="shared" si="16"/>
        <v>1</v>
      </c>
      <c r="U213" s="5" t="b">
        <f>OR(ISBLANK(Spreadsheet!C213),IF(NOT(ISBLANK(Spreadsheet!D213)),NOT(ISBLANK(Spreadsheet!E213)),TRUE))</f>
        <v>1</v>
      </c>
      <c r="V213" s="5" t="b">
        <f>OR(ISBLANK(Spreadsheet!C213), NOT(ISBLANK(Spreadsheet!I213)))</f>
        <v>1</v>
      </c>
      <c r="W213" s="5" t="b">
        <f>OR(ISBLANK(Spreadsheet!D213),NOT(ISBLANK(Spreadsheet!C213)))</f>
        <v>1</v>
      </c>
      <c r="X213" s="155" t="str">
        <f>REPT("0",MIN(FIND({1,2,3,4,5,6,7,8,9},Spreadsheet!C213&amp;"123456789"))-1)&amp;IF(ISBLANK(Spreadsheet!C213),"",SUMPRODUCT(MID(0&amp;Spreadsheet!C213,LARGE(INDEX(ISNUMBER(--MID(Spreadsheet!C213,ROW($1:$225),1))*
 ROW($1:$225),0),ROW($1:$225))+1,1)*10^ROW($1:$225)/10))</f>
        <v/>
      </c>
      <c r="Y213" s="5" t="b">
        <f>IF(NOT(ISBLANK(Spreadsheet!C213)),IF(AND(ISNUMBER(VALUE(Spreadsheet!C213)), LEN(Spreadsheet!C213)=9),TRUE,FALSE),TRUE)</f>
        <v>1</v>
      </c>
      <c r="Z213" s="155" t="str">
        <f>REPT("0",MIN(FIND({1,2,3,4,5,6,7,8,9},Spreadsheet!D213&amp;"123456789"))-1)&amp;IF(ISBLANK(Spreadsheet!D213),"",SUMPRODUCT(MID(0&amp;Spreadsheet!D213,LARGE(INDEX(ISNUMBER(--MID(Spreadsheet!D213,ROW($1:$225),1))*
 ROW($1:$225),0),ROW($1:$225))+1,1)*10^ROW($1:$225)/10))</f>
        <v/>
      </c>
      <c r="AA213" s="5" t="b">
        <f>IF(AND(NOT(ISBLANK(Spreadsheet!D213)),NOT(ISBLANK(Spreadsheet!C213))),IF(AND(ISNUMBER(VALUE(Spreadsheet!D213)), LEN(Spreadsheet!D213)=9),TRUE,FALSE),IF(AND(NOT(ISBLANK(Spreadsheet!D213)),ISBLANK(Spreadsheet!C213)),FALSE,TRUE))</f>
        <v>1</v>
      </c>
      <c r="AB213" s="5" t="b">
        <f>OR(ISBLANK(Spreadsheet!Y213),IF(NOT(ISBLANK(Spreadsheet!Y213)),LEN(Spreadsheet!Y213)=10,ISNUMBER(VALUE(Spreadsheet!Y213))))</f>
        <v>1</v>
      </c>
      <c r="AC213" s="5" t="b">
        <f>OR(ISBLANK(Spreadsheet!AI213), AND(NOT(ISBLANK(Spreadsheet!AJ213)), NOT(ISNUMBER(SEARCH("Waive",Spreadsheet!AJ213)))))</f>
        <v>1</v>
      </c>
      <c r="AD213" s="5" t="b">
        <f>OR(ISBLANK(Spreadsheet!AK213), AND(NOT(ISBLANK(Spreadsheet!AL213)), NOT(ISNUMBER(SEARCH("Waive",Spreadsheet!AL213)))))</f>
        <v>1</v>
      </c>
      <c r="AE213" s="5" t="b">
        <f>OR(ISBLANK(Spreadsheet!AM213), AND(NOT(ISBLANK(Spreadsheet!AN213)), NOT(ISNUMBER(SEARCH("Waive", Spreadsheet!AN213)))))</f>
        <v>1</v>
      </c>
      <c r="AF213" s="5" t="b">
        <f>OR(ISBLANK(Spreadsheet!C213), NOT(ISBLANK(Spreadsheet!D213)),NOT(ISBLANK(Spreadsheet!L213)))</f>
        <v>1</v>
      </c>
      <c r="AG213" s="5" t="b">
        <f>IF(AND(NOT(ISBLANK(Spreadsheet!C213)), NOT(ISBLANK(Spreadsheet!D213)),Spreadsheet!C213&lt;&gt;Spreadsheet!D213),IF(ISERROR(VLOOKUP(Spreadsheet!C213, Spreadsheet!$C$6:'Spreadsheet'!$C212,1,FALSE)), FALSE, TRUE),TRUE)</f>
        <v>1</v>
      </c>
      <c r="AH213" s="5" t="b">
        <f>Spreadsheet!$B$2=Spreadsheet!AD213</f>
        <v>1</v>
      </c>
      <c r="AI213" s="5" t="b">
        <f>IF(ISBLANK(Spreadsheet!G213),TRUE,IF(OR(LEN(Spreadsheet!G213)&gt;1,ISNUMBER(VALUE(Spreadsheet!G213))),FALSE,TRUE))</f>
        <v>1</v>
      </c>
      <c r="AJ213" s="5" t="b">
        <f>OR(ISBLANK(Spreadsheet!C213), NOT(ISBLANK(Spreadsheet!B213)), NOT(ISBLANK(Spreadsheet!D213)))</f>
        <v>1</v>
      </c>
      <c r="AK213" s="5" t="b">
        <f t="array" ref="AK213">IF(OR(AND(ISBLANK(Spreadsheet!E213),ISBLANK(Spreadsheet!D213),NOT(ISBLANK(Spreadsheet!C213))),AND(ISBLANK(Spreadsheet!E213),ISBLANK(Spreadsheet!D213),ISBLANK(Spreadsheet!C213))),TRUE,ISNUMBER(MATCH(TRUE,EXACT(Spreadsheet!E213,Relationships),0)))</f>
        <v>1</v>
      </c>
      <c r="AL213" s="5" t="b">
        <f>IF(NOT(ISBLANK(Spreadsheet!C213)),IF(OR(ISBLANK(Spreadsheet!F213),LEN(Spreadsheet!F213)&gt;40),FALSE,TRUE),TRUE)</f>
        <v>1</v>
      </c>
      <c r="AM213" s="5" t="b">
        <f>IF(NOT(ISBLANK(Spreadsheet!C213)),IF(OR(ISBLANK(Spreadsheet!H213),LEN(Spreadsheet!H213)&gt;40),FALSE,TRUE),TRUE)</f>
        <v>1</v>
      </c>
      <c r="AN213" s="5" t="b">
        <f t="array" ref="AN213">IF(ISBLANK(Spreadsheet!I213),TRUE,ISNUMBER(MATCH(TRUE,EXACT(Spreadsheet!I213,GenderValues),0)))</f>
        <v>1</v>
      </c>
      <c r="AO213" s="5" t="b">
        <f ca="1">IF(ISERROR(DATEVALUE(TEXT(Spreadsheet!J213,"mm/dd/yyyy")) &gt; TODAY()),IF(AND(ISBLANK(Spreadsheet!J213),ISBLANK(Spreadsheet!C213)),TRUE,FALSE),IF(DATEVALUE(TEXT(Spreadsheet!J213,"mm/dd/yyyy")) &gt; TODAY(),FALSE,TRUE))</f>
        <v>1</v>
      </c>
      <c r="AP213" s="5" t="b">
        <f>OR(ISBLANK(Spreadsheet!K213),LEN(Spreadsheet!K213)&lt;=100)</f>
        <v>1</v>
      </c>
      <c r="AQ213" s="5" t="b">
        <f t="array" ref="AQ213">IF(OR(AND(ISBLANK(Spreadsheet!L213),ISBLANK(Spreadsheet!C213)),AND(NOT(ISBLANK(Spreadsheet!C213)),NOT(ISBLANK(Spreadsheet!D213)))),TRUE,ISNUMBER(MATCH(TRUE,EXACT(Spreadsheet!L213,MaritalStatus),0)))</f>
        <v>1</v>
      </c>
      <c r="AR213" s="5" t="b">
        <f ca="1">IF(ISERROR(DATEVALUE(TEXT(Spreadsheet!M213,"mm/dd/yyyy")) &gt; TODAY()),IF(ISBLANK(Spreadsheet!M213),TRUE,FALSE),IF(DATEVALUE(TEXT(Spreadsheet!M213,"mm/dd/yyyy")) &gt; TODAY(),FALSE,TRUE))</f>
        <v>1</v>
      </c>
      <c r="AS213" s="5" t="b">
        <f>OR(ISBLANK(Spreadsheet!N213),LEN(Spreadsheet!N213)&lt;=100)</f>
        <v>1</v>
      </c>
      <c r="AT213" s="5" t="b">
        <f>OR(ISBLANK(Spreadsheet!O213),UPPER(Spreadsheet!O213)="YES")</f>
        <v>1</v>
      </c>
      <c r="AU213" s="5" t="b">
        <f>OR(ISBLANK(Spreadsheet!P213),UPPER(Spreadsheet!P213)="YES")</f>
        <v>1</v>
      </c>
      <c r="AV213" s="5" t="b">
        <f t="array" ref="AV213">IF(ISBLANK(Spreadsheet!Q213),TRUE,ISNUMBER(MATCH(TRUE,EXACT(Spreadsheet!Q213,OnGroupsPriorIns),0)))</f>
        <v>1</v>
      </c>
      <c r="AW213" s="5" t="b">
        <f>OR(ISBLANK(Spreadsheet!R213),UPPER(Spreadsheet!R213)="YES")</f>
        <v>1</v>
      </c>
      <c r="AX213" s="5" t="b">
        <f>OR(ISBLANK(Spreadsheet!S213),UPPER(Spreadsheet!S213)="YES")</f>
        <v>1</v>
      </c>
      <c r="AY213" s="5" t="b">
        <f>OR(AND(ISBLANK(Spreadsheet!C213),LEN(Spreadsheet!T213)=0),AND(NOT(ISBLANK(Spreadsheet!C213)),LEN(Spreadsheet!T213)&gt;0,LEN(Spreadsheet!T213)&lt;=50))</f>
        <v>1</v>
      </c>
      <c r="AZ213" s="5" t="b">
        <f>OR(LEN(Spreadsheet!U213)=0,AND(LEN(Spreadsheet!U213)&gt;0,LEN(Spreadsheet!U213)&lt;=50))</f>
        <v>1</v>
      </c>
      <c r="BA213" s="5" t="b">
        <f>OR(AND(ISBLANK(Spreadsheet!C213),LEN(Spreadsheet!V213)=0),AND(NOT(ISBLANK(Spreadsheet!C213)),LEN(Spreadsheet!V213)&gt;0,LEN(Spreadsheet!V213)&lt;=50))</f>
        <v>1</v>
      </c>
      <c r="BB213" s="5" t="b">
        <f t="array" ref="BB213">IF(AND(ISBLANK(Spreadsheet!C213),LEN(Spreadsheet!W213)=0),TRUE,ISNUMBER(MATCH(TRUE,EXACT(Spreadsheet!W213,States),0)))</f>
        <v>1</v>
      </c>
      <c r="BC213" s="5" t="b">
        <f>OR(AND(ISBLANK(Spreadsheet!C213),LEN(Spreadsheet!X213)=0),AND(NOT(ISBLANK(Spreadsheet!C213)),LEN(Spreadsheet!X213)&gt;0,LEN(Spreadsheet!X213)=5,ISNUMBER(VALUE(Spreadsheet!X213))))</f>
        <v>1</v>
      </c>
      <c r="BD213" s="5" t="b">
        <f>OR(ISBLANK(Spreadsheet!Z213),LEN(Spreadsheet!Z213)&lt;=50)</f>
        <v>1</v>
      </c>
      <c r="BE213" s="5" t="b">
        <f>ISBLANK(Spreadsheet!AA213)</f>
        <v>1</v>
      </c>
      <c r="BF213" s="5" t="b">
        <f>ISBLANK(Spreadsheet!AB213)</f>
        <v>1</v>
      </c>
      <c r="BG213" s="5" t="b">
        <f>IF(ISERROR(DATEVALUE(TEXT(Spreadsheet!AC213,"mm/dd/yyyy")) &gt; DATEVALUE(TEXT(Spreadsheet!J213,"mm/dd/yyyy"))),IF(OR(AND(ISBLANK(Spreadsheet!AC213),ISBLANK(Spreadsheet!C213)),AND(NOT(ISBLANK(Spreadsheet!C213)),ISBLANK(Spreadsheet!AC213),NOT(ISBLANK(Spreadsheet!D213)))),TRUE,FALSE),IF(DATEVALUE(TEXT(Spreadsheet!AC213,"mm/dd/yyyy")) &gt; DATEVALUE(TEXT(Spreadsheet!J213,"mm/dd/yyyy")),TRUE,FALSE))</f>
        <v>1</v>
      </c>
      <c r="BH213" s="5" t="b">
        <f>OR(AND(ISBLANK(Spreadsheet!C213),ISBLANK(Spreadsheet!AE213)),AND(NOT(ISBLANK(Spreadsheet!C213)),NOT(ISBLANK(Spreadsheet!D213)),ISBLANK(Spreadsheet!AE213)),AND(NOT(ISBLANK(Spreadsheet!C213)),ISBLANK(Spreadsheet!D213),NOT(ISBLANK(Spreadsheet!AE213)),LEN(Spreadsheet!AE213)&lt;=100))</f>
        <v>1</v>
      </c>
      <c r="BI213" s="5" t="b">
        <f t="array" ref="BI213">IF(ISBLANK(Spreadsheet!AF213),TRUE,ISNUMBER(MATCH(TRUE,EXACT(Spreadsheet!AF213,CobraShortReasons),0)))</f>
        <v>1</v>
      </c>
      <c r="BJ213" s="5" t="b">
        <f ca="1">IF(ISERROR(DATEVALUE(TEXT(Spreadsheet!AG213,"mm/dd/yyyy")) &gt; TODAY()),IF(ISBLANK(Spreadsheet!AG213),TRUE,FALSE),IF(DATEVALUE(TEXT(Spreadsheet!AG213,"mm/dd/yyyy")) &gt; TODAY(),FALSE,TRUE))</f>
        <v>1</v>
      </c>
      <c r="BK213" s="5" t="b">
        <f>OR(ISBLANK(Spreadsheet!AH213),LEN(Spreadsheet!AH213)&lt;=25)</f>
        <v>1</v>
      </c>
      <c r="BL213" s="5" t="b">
        <f t="array" aca="1" ref="BL213" ca="1">IF(ISBLANK(Spreadsheet!AI213),TRUE,ISNUMBER(MATCH(TRUE,EXACT(Spreadsheet!AI213,INDIRECT(Spreadsheet!$D$2)),0)))</f>
        <v>1</v>
      </c>
      <c r="BM213" s="5" t="b">
        <f t="array" aca="1" ref="BM213" ca="1">IF(ISBLANK(Spreadsheet!AJ213),TRUE,ISNUMBER(MATCH(TRUE,EXACT(Spreadsheet!AJ213,INDIRECT(Spreadsheet!BJ213)),0)))</f>
        <v>1</v>
      </c>
      <c r="BN213" s="5" t="b">
        <f t="array" ref="BN213">IF(ISBLANK(Spreadsheet!AK213),TRUE,ISNUMBER(MATCH(TRUE,EXACT(Spreadsheet!AK213,DentalPlans),0)))</f>
        <v>1</v>
      </c>
      <c r="BO213" s="5" t="b">
        <f t="array" aca="1" ref="BO213" ca="1">IF(ISBLANK(Spreadsheet!AL213),TRUE,ISNUMBER(MATCH(TRUE,EXACT(Spreadsheet!AL213,INDIRECT(Spreadsheet!BK213)),0)))</f>
        <v>1</v>
      </c>
      <c r="BP213" s="5" t="b">
        <f t="array" ref="BP213">IF(ISBLANK(Spreadsheet!AM213),TRUE,ISNUMBER(MATCH(TRUE,EXACT(Spreadsheet!AM213,VisionPlans),0)))</f>
        <v>1</v>
      </c>
      <c r="BQ213" s="5" t="b">
        <f t="array" aca="1" ref="BQ213" ca="1">IF(ISBLANK(Spreadsheet!AN213),TRUE,ISNUMBER(MATCH(TRUE,EXACT(Spreadsheet!AN213,INDIRECT(Spreadsheet!BL213)),0)))</f>
        <v>1</v>
      </c>
      <c r="BR213" s="5" t="b">
        <f t="array" ref="BR213">IF(ISBLANK(Spreadsheet!AO213),TRUE,ISNUMBER(MATCH(TRUE,EXACT(Spreadsheet!AO213,LifeBenefitClasses),0)))</f>
        <v>1</v>
      </c>
      <c r="BS213" s="5" t="b">
        <f>IF(OR(ISBLANK(Spreadsheet!AO213), Spreadsheet!AO213="Waive"),IF(ISBLANK(Spreadsheet!AP213),TRUE,FALSE),IF(OR(AND(NOT(ISBLANK(Spreadsheet!AO213)),ISBLANK(Spreadsheet!AP213)),NOT(ISNUMBER(VALUE(Spreadsheet!AP213)))),FALSE,IF(OR(AND(Spreadsheet!AP213&lt;6,MOD(Spreadsheet!AP213*10,5)=0), MOD(Spreadsheet!AP213,5000)=0),TRUE,FALSE)))</f>
        <v>1</v>
      </c>
      <c r="BT213" s="5" t="b">
        <f t="array" ref="BT213">IF(ISBLANK(Spreadsheet!AQ213),TRUE,ISNUMBER(MATCH(TRUE,EXACT(Spreadsheet!AQ213,EnrollWaive),0)))</f>
        <v>1</v>
      </c>
      <c r="BU213" s="5" t="b">
        <f t="array" ref="BU213">IF(ISBLANK(Spreadsheet!AR213),TRUE,ISNUMBER(MATCH(TRUE,EXACT(Spreadsheet!AR213,LifeBenefitClasses),0)))</f>
        <v>1</v>
      </c>
      <c r="BV213" s="5" t="b">
        <f>IF(OR(ISBLANK(Spreadsheet!AR213), Spreadsheet!AR213="Waive"),IF(ISBLANK(Spreadsheet!AS213),TRUE,FALSE),IF(OR(AND(NOT(ISBLANK(Spreadsheet!AR213)),ISBLANK(Spreadsheet!AS213)),NOT(ISNUMBER(VALUE(Spreadsheet!AS213)))),FALSE,IF(OR(AND(Spreadsheet!AS213&lt;6,MOD(Spreadsheet!AS213*10,5)=0), MOD(Spreadsheet!AS213,10000)=0),TRUE,FALSE)))</f>
        <v>1</v>
      </c>
      <c r="BW213" s="5" t="b">
        <f t="array" ref="BW213">IF(ISBLANK(Spreadsheet!AT213),TRUE,ISNUMBER(MATCH(TRUE,EXACT(Spreadsheet!AT213,LifeBenefitClasses),0)))</f>
        <v>1</v>
      </c>
      <c r="BX213" s="5" t="b">
        <f>IF(OR(ISBLANK(Spreadsheet!AT213), Spreadsheet!AT213="Waive"),IF(ISBLANK(Spreadsheet!AU213),TRUE,FALSE),IF(OR(AND(NOT(ISBLANK(Spreadsheet!AT213)),ISBLANK(Spreadsheet!AU213)),NOT(ISNUMBER(VALUE(Spreadsheet!AU213)))),FALSE,IF(AND(NOT(OR(ISBLANK(Spreadsheet!AT213),Spreadsheet!AT213="Waive")),NOT(OR(ISBLANK(Spreadsheet!AR213),Spreadsheet!AR213="Waive")),MOD(Spreadsheet!AU213,5000)=0, Spreadsheet!AU213&lt;=(Spreadsheet!AS213*0.5)),TRUE,FALSE)))</f>
        <v>1</v>
      </c>
      <c r="BY213" s="5" t="b">
        <f t="array" ref="BY213">IF(ISBLANK(Spreadsheet!AV213),TRUE,ISNUMBER(MATCH(TRUE,EXACT(Spreadsheet!AV213,EnrollWaive),0)))</f>
        <v>1</v>
      </c>
      <c r="BZ213" s="5" t="b">
        <f t="array" ref="BZ213">IF(ISBLANK(Spreadsheet!AW213),TRUE,ISNUMBER(MATCH(TRUE,EXACT(Spreadsheet!AW213,LifeBenefitClasses),0)))</f>
        <v>1</v>
      </c>
      <c r="CA213" s="5" t="b">
        <f t="array" ref="CA213">IF(ISBLANK(Spreadsheet!AX213),TRUE,ISNUMBER(MATCH(TRUE,EXACT(Spreadsheet!AX213,LifeBenefitClasses),0)))</f>
        <v>1</v>
      </c>
      <c r="CB213" s="5" t="b">
        <f t="array" ref="CB213">IF(ISBLANK(Spreadsheet!AY213),TRUE,ISNUMBER(MATCH(TRUE,EXACT(Spreadsheet!AY213,LifeBenefitClasses),0)))</f>
        <v>1</v>
      </c>
      <c r="CC213" s="5" t="b">
        <f t="array" ref="CC213">IF(ISBLANK(Spreadsheet!AZ213),TRUE,ISNUMBER(MATCH(TRUE,EXACT(Spreadsheet!AZ213,LifeBenefitClasses),0)))</f>
        <v>1</v>
      </c>
      <c r="CD213" s="5" t="b">
        <f t="array" ref="CD213">IF(ISBLANK(Spreadsheet!BA213),TRUE,ISNUMBER(MATCH(TRUE,EXACT(Spreadsheet!BA213,LifeBenefitClasses),0)))</f>
        <v>1</v>
      </c>
      <c r="CE213" s="5" t="b">
        <f>IF(OR(ISBLANK(Spreadsheet!BA213), Spreadsheet!BA213="Waive"),IF(ISBLANK(Spreadsheet!BB213),TRUE,FALSE),IF(OR(AND(NOT(ISBLANK(Spreadsheet!BA213)),ISBLANK(Spreadsheet!BB213)),NOT(ISNUMBER(VALUE(Spreadsheet!BB213))),ISBLANK(Spreadsheet!BC213),NOT(ISNUMBER(VALUE(Spreadsheet!BC213)))),FALSE,IF(AND(Spreadsheet!BB213&gt;=50000,Spreadsheet!BB213&lt;=250000,MOD(Spreadsheet!BB213,10000)=0,Spreadsheet!BB213&lt;=(10*Spreadsheet!BC213)),TRUE,FALSE)))</f>
        <v>1</v>
      </c>
      <c r="CF213" s="5" t="b">
        <f>IF(NOT(ISBLANK(Spreadsheet!BC213)),AND(ISNUMBER(VALUE(Spreadsheet!BC213)),Spreadsheet!BC213&gt;0),AND(OR(ISBLANK(Spreadsheet!AO213),Spreadsheet!AO213="Waive",AND(NOT(OR(ISBLANK(Spreadsheet!AO213),Spreadsheet!AO213="Waive")),Spreadsheet!AP213&gt;=6)),OR(ISBLANK(Spreadsheet!AR213),AND(NOT(OR(ISBLANK(Spreadsheet!AR213),Spreadsheet!AR213="Waive")),Spreadsheet!AS213&gt;=6)),OR(ISBLANK(Spreadsheet!AW213)),OR(ISBLANK(Spreadsheet!AX213)),OR(ISBLANK(Spreadsheet!AY213)),OR(ISBLANK(Spreadsheet!AZ213)),OR(ISBLANK(Spreadsheet!BA213),Spreadsheet!BA213="Waive")))</f>
        <v>1</v>
      </c>
      <c r="CG213" s="5" t="b">
        <f t="shared" ca="1" si="17"/>
        <v>1</v>
      </c>
    </row>
    <row r="214" spans="8:85" x14ac:dyDescent="0.3">
      <c r="H214" s="5">
        <f t="shared" ca="1" si="14"/>
        <v>2</v>
      </c>
      <c r="I214" s="5" t="str">
        <f t="shared" ca="1" si="15"/>
        <v/>
      </c>
      <c r="J214" s="5" t="str">
        <f>IF(AND(NOT(ISBLANK(Spreadsheet!C214)),ISBLANK(Spreadsheet!D214)),Spreadsheet!F214&amp;" "&amp;Spreadsheet!H214,"")</f>
        <v/>
      </c>
      <c r="K214" s="5">
        <f>IF(AND(NOT(ISBLANK(Spreadsheet!C214)),ISBLANK(Spreadsheet!D214)),COUNTIFS(Spreadsheet!E215:E$786,"=Child",Spreadsheet!C215:C$786, "="&amp;Spreadsheet!C214) + COUNTIFS(Spreadsheet!E215:E$786,"=Step-child",Spreadsheet!C215:C$786, "="&amp;Spreadsheet!C214),0)</f>
        <v>0</v>
      </c>
      <c r="L214" s="5">
        <f>IF(NOT(ISBLANK(J214)),COUNTIFS(Spreadsheet!E215:E$786,"=Wife",Spreadsheet!C215:C$786, "="&amp;Spreadsheet!C214) + COUNTIFS(Spreadsheet!E215:E$786,"=Husband",Spreadsheet!C215:C$786, "="&amp;Spreadsheet!C214),0)</f>
        <v>0</v>
      </c>
      <c r="M214" s="5">
        <f>IF(NOT(ISBLANK(Spreadsheet!AJ214)),VLOOKUP(Spreadsheet!AJ214,'Drop Downs'!$P$2:$R$16,3,FALSE),0)</f>
        <v>0</v>
      </c>
      <c r="N214" s="5">
        <f>IF(NOT(ISBLANK(Spreadsheet!AJ214)), VLOOKUP(Spreadsheet!AJ214,'Drop Downs'!$P$2:$R$16,2,FALSE),0)</f>
        <v>0</v>
      </c>
      <c r="O214" s="5">
        <f>IF(NOT(ISBLANK(Spreadsheet!AL214)),VLOOKUP(Spreadsheet!AL214,'Drop Downs'!$P$2:$R$16,3,FALSE), 0)</f>
        <v>0</v>
      </c>
      <c r="P214" s="5">
        <f>IF(NOT(ISBLANK(Spreadsheet!AL214)),VLOOKUP(Spreadsheet!AL214,'Drop Downs'!$P$2:$R$16,2,FALSE),0)</f>
        <v>0</v>
      </c>
      <c r="Q214" s="5">
        <f>IF(NOT(ISBLANK(Spreadsheet!AN214)),VLOOKUP(Spreadsheet!AN214,'Drop Downs'!$P$2:$R$16,3,FALSE),0)</f>
        <v>0</v>
      </c>
      <c r="R214" s="5">
        <f>IF(NOT(ISBLANK(Spreadsheet!AN214)),VLOOKUP(Spreadsheet!AN214,'Drop Downs'!$P$2:$R$16,2,FALSE),0)</f>
        <v>0</v>
      </c>
      <c r="S214" s="5" t="str">
        <f>IF(OR(M214&gt;K214,N214&gt;L214,O214&gt;K214, Q214&gt;K214,N214&gt;L214, P214&gt;L214, R214&gt;L214),"Member currently has a coverage election over what he/she needs.  Please add more dependents or adjust the coverage election.","")&amp;(IF(AND(NOT(ISBLANK(Spreadsheet!C214)),NOT(ISBLANK(Spreadsheet!D214)),ISBLANK(Spreadsheet!E214)),"Dependent lacks a relationship to member.Please select one from the drop-down.",""))</f>
        <v/>
      </c>
      <c r="T214" s="5" t="b">
        <f t="shared" si="16"/>
        <v>1</v>
      </c>
      <c r="U214" s="5" t="b">
        <f>OR(ISBLANK(Spreadsheet!C214),IF(NOT(ISBLANK(Spreadsheet!D214)),NOT(ISBLANK(Spreadsheet!E214)),TRUE))</f>
        <v>1</v>
      </c>
      <c r="V214" s="5" t="b">
        <f>OR(ISBLANK(Spreadsheet!C214), NOT(ISBLANK(Spreadsheet!I214)))</f>
        <v>1</v>
      </c>
      <c r="W214" s="5" t="b">
        <f>OR(ISBLANK(Spreadsheet!D214),NOT(ISBLANK(Spreadsheet!C214)))</f>
        <v>1</v>
      </c>
      <c r="X214" s="155" t="str">
        <f>REPT("0",MIN(FIND({1,2,3,4,5,6,7,8,9},Spreadsheet!C214&amp;"123456789"))-1)&amp;IF(ISBLANK(Spreadsheet!C214),"",SUMPRODUCT(MID(0&amp;Spreadsheet!C214,LARGE(INDEX(ISNUMBER(--MID(Spreadsheet!C214,ROW($1:$225),1))*
 ROW($1:$225),0),ROW($1:$225))+1,1)*10^ROW($1:$225)/10))</f>
        <v/>
      </c>
      <c r="Y214" s="5" t="b">
        <f>IF(NOT(ISBLANK(Spreadsheet!C214)),IF(AND(ISNUMBER(VALUE(Spreadsheet!C214)), LEN(Spreadsheet!C214)=9),TRUE,FALSE),TRUE)</f>
        <v>1</v>
      </c>
      <c r="Z214" s="155" t="str">
        <f>REPT("0",MIN(FIND({1,2,3,4,5,6,7,8,9},Spreadsheet!D214&amp;"123456789"))-1)&amp;IF(ISBLANK(Spreadsheet!D214),"",SUMPRODUCT(MID(0&amp;Spreadsheet!D214,LARGE(INDEX(ISNUMBER(--MID(Spreadsheet!D214,ROW($1:$225),1))*
 ROW($1:$225),0),ROW($1:$225))+1,1)*10^ROW($1:$225)/10))</f>
        <v/>
      </c>
      <c r="AA214" s="5" t="b">
        <f>IF(AND(NOT(ISBLANK(Spreadsheet!D214)),NOT(ISBLANK(Spreadsheet!C214))),IF(AND(ISNUMBER(VALUE(Spreadsheet!D214)), LEN(Spreadsheet!D214)=9),TRUE,FALSE),IF(AND(NOT(ISBLANK(Spreadsheet!D214)),ISBLANK(Spreadsheet!C214)),FALSE,TRUE))</f>
        <v>1</v>
      </c>
      <c r="AB214" s="5" t="b">
        <f>OR(ISBLANK(Spreadsheet!Y214),IF(NOT(ISBLANK(Spreadsheet!Y214)),LEN(Spreadsheet!Y214)=10,ISNUMBER(VALUE(Spreadsheet!Y214))))</f>
        <v>1</v>
      </c>
      <c r="AC214" s="5" t="b">
        <f>OR(ISBLANK(Spreadsheet!AI214), AND(NOT(ISBLANK(Spreadsheet!AJ214)), NOT(ISNUMBER(SEARCH("Waive",Spreadsheet!AJ214)))))</f>
        <v>1</v>
      </c>
      <c r="AD214" s="5" t="b">
        <f>OR(ISBLANK(Spreadsheet!AK214), AND(NOT(ISBLANK(Spreadsheet!AL214)), NOT(ISNUMBER(SEARCH("Waive",Spreadsheet!AL214)))))</f>
        <v>1</v>
      </c>
      <c r="AE214" s="5" t="b">
        <f>OR(ISBLANK(Spreadsheet!AM214), AND(NOT(ISBLANK(Spreadsheet!AN214)), NOT(ISNUMBER(SEARCH("Waive", Spreadsheet!AN214)))))</f>
        <v>1</v>
      </c>
      <c r="AF214" s="5" t="b">
        <f>OR(ISBLANK(Spreadsheet!C214), NOT(ISBLANK(Spreadsheet!D214)),NOT(ISBLANK(Spreadsheet!L214)))</f>
        <v>1</v>
      </c>
      <c r="AG214" s="5" t="b">
        <f>IF(AND(NOT(ISBLANK(Spreadsheet!C214)), NOT(ISBLANK(Spreadsheet!D214)),Spreadsheet!C214&lt;&gt;Spreadsheet!D214),IF(ISERROR(VLOOKUP(Spreadsheet!C214, Spreadsheet!$C$6:'Spreadsheet'!$C213,1,FALSE)), FALSE, TRUE),TRUE)</f>
        <v>1</v>
      </c>
      <c r="AH214" s="5" t="b">
        <f>Spreadsheet!$B$2=Spreadsheet!AD214</f>
        <v>1</v>
      </c>
      <c r="AI214" s="5" t="b">
        <f>IF(ISBLANK(Spreadsheet!G214),TRUE,IF(OR(LEN(Spreadsheet!G214)&gt;1,ISNUMBER(VALUE(Spreadsheet!G214))),FALSE,TRUE))</f>
        <v>1</v>
      </c>
      <c r="AJ214" s="5" t="b">
        <f>OR(ISBLANK(Spreadsheet!C214), NOT(ISBLANK(Spreadsheet!B214)), NOT(ISBLANK(Spreadsheet!D214)))</f>
        <v>1</v>
      </c>
      <c r="AK214" s="5" t="b">
        <f t="array" ref="AK214">IF(OR(AND(ISBLANK(Spreadsheet!E214),ISBLANK(Spreadsheet!D214),NOT(ISBLANK(Spreadsheet!C214))),AND(ISBLANK(Spreadsheet!E214),ISBLANK(Spreadsheet!D214),ISBLANK(Spreadsheet!C214))),TRUE,ISNUMBER(MATCH(TRUE,EXACT(Spreadsheet!E214,Relationships),0)))</f>
        <v>1</v>
      </c>
      <c r="AL214" s="5" t="b">
        <f>IF(NOT(ISBLANK(Spreadsheet!C214)),IF(OR(ISBLANK(Spreadsheet!F214),LEN(Spreadsheet!F214)&gt;40),FALSE,TRUE),TRUE)</f>
        <v>1</v>
      </c>
      <c r="AM214" s="5" t="b">
        <f>IF(NOT(ISBLANK(Spreadsheet!C214)),IF(OR(ISBLANK(Spreadsheet!H214),LEN(Spreadsheet!H214)&gt;40),FALSE,TRUE),TRUE)</f>
        <v>1</v>
      </c>
      <c r="AN214" s="5" t="b">
        <f t="array" ref="AN214">IF(ISBLANK(Spreadsheet!I214),TRUE,ISNUMBER(MATCH(TRUE,EXACT(Spreadsheet!I214,GenderValues),0)))</f>
        <v>1</v>
      </c>
      <c r="AO214" s="5" t="b">
        <f ca="1">IF(ISERROR(DATEVALUE(TEXT(Spreadsheet!J214,"mm/dd/yyyy")) &gt; TODAY()),IF(AND(ISBLANK(Spreadsheet!J214),ISBLANK(Spreadsheet!C214)),TRUE,FALSE),IF(DATEVALUE(TEXT(Spreadsheet!J214,"mm/dd/yyyy")) &gt; TODAY(),FALSE,TRUE))</f>
        <v>1</v>
      </c>
      <c r="AP214" s="5" t="b">
        <f>OR(ISBLANK(Spreadsheet!K214),LEN(Spreadsheet!K214)&lt;=100)</f>
        <v>1</v>
      </c>
      <c r="AQ214" s="5" t="b">
        <f t="array" ref="AQ214">IF(OR(AND(ISBLANK(Spreadsheet!L214),ISBLANK(Spreadsheet!C214)),AND(NOT(ISBLANK(Spreadsheet!C214)),NOT(ISBLANK(Spreadsheet!D214)))),TRUE,ISNUMBER(MATCH(TRUE,EXACT(Spreadsheet!L214,MaritalStatus),0)))</f>
        <v>1</v>
      </c>
      <c r="AR214" s="5" t="b">
        <f ca="1">IF(ISERROR(DATEVALUE(TEXT(Spreadsheet!M214,"mm/dd/yyyy")) &gt; TODAY()),IF(ISBLANK(Spreadsheet!M214),TRUE,FALSE),IF(DATEVALUE(TEXT(Spreadsheet!M214,"mm/dd/yyyy")) &gt; TODAY(),FALSE,TRUE))</f>
        <v>1</v>
      </c>
      <c r="AS214" s="5" t="b">
        <f>OR(ISBLANK(Spreadsheet!N214),LEN(Spreadsheet!N214)&lt;=100)</f>
        <v>1</v>
      </c>
      <c r="AT214" s="5" t="b">
        <f>OR(ISBLANK(Spreadsheet!O214),UPPER(Spreadsheet!O214)="YES")</f>
        <v>1</v>
      </c>
      <c r="AU214" s="5" t="b">
        <f>OR(ISBLANK(Spreadsheet!P214),UPPER(Spreadsheet!P214)="YES")</f>
        <v>1</v>
      </c>
      <c r="AV214" s="5" t="b">
        <f t="array" ref="AV214">IF(ISBLANK(Spreadsheet!Q214),TRUE,ISNUMBER(MATCH(TRUE,EXACT(Spreadsheet!Q214,OnGroupsPriorIns),0)))</f>
        <v>1</v>
      </c>
      <c r="AW214" s="5" t="b">
        <f>OR(ISBLANK(Spreadsheet!R214),UPPER(Spreadsheet!R214)="YES")</f>
        <v>1</v>
      </c>
      <c r="AX214" s="5" t="b">
        <f>OR(ISBLANK(Spreadsheet!S214),UPPER(Spreadsheet!S214)="YES")</f>
        <v>1</v>
      </c>
      <c r="AY214" s="5" t="b">
        <f>OR(AND(ISBLANK(Spreadsheet!C214),LEN(Spreadsheet!T214)=0),AND(NOT(ISBLANK(Spreadsheet!C214)),LEN(Spreadsheet!T214)&gt;0,LEN(Spreadsheet!T214)&lt;=50))</f>
        <v>1</v>
      </c>
      <c r="AZ214" s="5" t="b">
        <f>OR(LEN(Spreadsheet!U214)=0,AND(LEN(Spreadsheet!U214)&gt;0,LEN(Spreadsheet!U214)&lt;=50))</f>
        <v>1</v>
      </c>
      <c r="BA214" s="5" t="b">
        <f>OR(AND(ISBLANK(Spreadsheet!C214),LEN(Spreadsheet!V214)=0),AND(NOT(ISBLANK(Spreadsheet!C214)),LEN(Spreadsheet!V214)&gt;0,LEN(Spreadsheet!V214)&lt;=50))</f>
        <v>1</v>
      </c>
      <c r="BB214" s="5" t="b">
        <f t="array" ref="BB214">IF(AND(ISBLANK(Spreadsheet!C214),LEN(Spreadsheet!W214)=0),TRUE,ISNUMBER(MATCH(TRUE,EXACT(Spreadsheet!W214,States),0)))</f>
        <v>1</v>
      </c>
      <c r="BC214" s="5" t="b">
        <f>OR(AND(ISBLANK(Spreadsheet!C214),LEN(Spreadsheet!X214)=0),AND(NOT(ISBLANK(Spreadsheet!C214)),LEN(Spreadsheet!X214)&gt;0,LEN(Spreadsheet!X214)=5,ISNUMBER(VALUE(Spreadsheet!X214))))</f>
        <v>1</v>
      </c>
      <c r="BD214" s="5" t="b">
        <f>OR(ISBLANK(Spreadsheet!Z214),LEN(Spreadsheet!Z214)&lt;=50)</f>
        <v>1</v>
      </c>
      <c r="BE214" s="5" t="b">
        <f>ISBLANK(Spreadsheet!AA214)</f>
        <v>1</v>
      </c>
      <c r="BF214" s="5" t="b">
        <f>ISBLANK(Spreadsheet!AB214)</f>
        <v>1</v>
      </c>
      <c r="BG214" s="5" t="b">
        <f>IF(ISERROR(DATEVALUE(TEXT(Spreadsheet!AC214,"mm/dd/yyyy")) &gt; DATEVALUE(TEXT(Spreadsheet!J214,"mm/dd/yyyy"))),IF(OR(AND(ISBLANK(Spreadsheet!AC214),ISBLANK(Spreadsheet!C214)),AND(NOT(ISBLANK(Spreadsheet!C214)),ISBLANK(Spreadsheet!AC214),NOT(ISBLANK(Spreadsheet!D214)))),TRUE,FALSE),IF(DATEVALUE(TEXT(Spreadsheet!AC214,"mm/dd/yyyy")) &gt; DATEVALUE(TEXT(Spreadsheet!J214,"mm/dd/yyyy")),TRUE,FALSE))</f>
        <v>1</v>
      </c>
      <c r="BH214" s="5" t="b">
        <f>OR(AND(ISBLANK(Spreadsheet!C214),ISBLANK(Spreadsheet!AE214)),AND(NOT(ISBLANK(Spreadsheet!C214)),NOT(ISBLANK(Spreadsheet!D214)),ISBLANK(Spreadsheet!AE214)),AND(NOT(ISBLANK(Spreadsheet!C214)),ISBLANK(Spreadsheet!D214),NOT(ISBLANK(Spreadsheet!AE214)),LEN(Spreadsheet!AE214)&lt;=100))</f>
        <v>1</v>
      </c>
      <c r="BI214" s="5" t="b">
        <f t="array" ref="BI214">IF(ISBLANK(Spreadsheet!AF214),TRUE,ISNUMBER(MATCH(TRUE,EXACT(Spreadsheet!AF214,CobraShortReasons),0)))</f>
        <v>1</v>
      </c>
      <c r="BJ214" s="5" t="b">
        <f ca="1">IF(ISERROR(DATEVALUE(TEXT(Spreadsheet!AG214,"mm/dd/yyyy")) &gt; TODAY()),IF(ISBLANK(Spreadsheet!AG214),TRUE,FALSE),IF(DATEVALUE(TEXT(Spreadsheet!AG214,"mm/dd/yyyy")) &gt; TODAY(),FALSE,TRUE))</f>
        <v>1</v>
      </c>
      <c r="BK214" s="5" t="b">
        <f>OR(ISBLANK(Spreadsheet!AH214),LEN(Spreadsheet!AH214)&lt;=25)</f>
        <v>1</v>
      </c>
      <c r="BL214" s="5" t="b">
        <f t="array" aca="1" ref="BL214" ca="1">IF(ISBLANK(Spreadsheet!AI214),TRUE,ISNUMBER(MATCH(TRUE,EXACT(Spreadsheet!AI214,INDIRECT(Spreadsheet!$D$2)),0)))</f>
        <v>1</v>
      </c>
      <c r="BM214" s="5" t="b">
        <f t="array" aca="1" ref="BM214" ca="1">IF(ISBLANK(Spreadsheet!AJ214),TRUE,ISNUMBER(MATCH(TRUE,EXACT(Spreadsheet!AJ214,INDIRECT(Spreadsheet!BJ214)),0)))</f>
        <v>1</v>
      </c>
      <c r="BN214" s="5" t="b">
        <f t="array" ref="BN214">IF(ISBLANK(Spreadsheet!AK214),TRUE,ISNUMBER(MATCH(TRUE,EXACT(Spreadsheet!AK214,DentalPlans),0)))</f>
        <v>1</v>
      </c>
      <c r="BO214" s="5" t="b">
        <f t="array" aca="1" ref="BO214" ca="1">IF(ISBLANK(Spreadsheet!AL214),TRUE,ISNUMBER(MATCH(TRUE,EXACT(Spreadsheet!AL214,INDIRECT(Spreadsheet!BK214)),0)))</f>
        <v>1</v>
      </c>
      <c r="BP214" s="5" t="b">
        <f t="array" ref="BP214">IF(ISBLANK(Spreadsheet!AM214),TRUE,ISNUMBER(MATCH(TRUE,EXACT(Spreadsheet!AM214,VisionPlans),0)))</f>
        <v>1</v>
      </c>
      <c r="BQ214" s="5" t="b">
        <f t="array" aca="1" ref="BQ214" ca="1">IF(ISBLANK(Spreadsheet!AN214),TRUE,ISNUMBER(MATCH(TRUE,EXACT(Spreadsheet!AN214,INDIRECT(Spreadsheet!BL214)),0)))</f>
        <v>1</v>
      </c>
      <c r="BR214" s="5" t="b">
        <f t="array" ref="BR214">IF(ISBLANK(Spreadsheet!AO214),TRUE,ISNUMBER(MATCH(TRUE,EXACT(Spreadsheet!AO214,LifeBenefitClasses),0)))</f>
        <v>1</v>
      </c>
      <c r="BS214" s="5" t="b">
        <f>IF(OR(ISBLANK(Spreadsheet!AO214), Spreadsheet!AO214="Waive"),IF(ISBLANK(Spreadsheet!AP214),TRUE,FALSE),IF(OR(AND(NOT(ISBLANK(Spreadsheet!AO214)),ISBLANK(Spreadsheet!AP214)),NOT(ISNUMBER(VALUE(Spreadsheet!AP214)))),FALSE,IF(OR(AND(Spreadsheet!AP214&lt;6,MOD(Spreadsheet!AP214*10,5)=0), MOD(Spreadsheet!AP214,5000)=0),TRUE,FALSE)))</f>
        <v>1</v>
      </c>
      <c r="BT214" s="5" t="b">
        <f t="array" ref="BT214">IF(ISBLANK(Spreadsheet!AQ214),TRUE,ISNUMBER(MATCH(TRUE,EXACT(Spreadsheet!AQ214,EnrollWaive),0)))</f>
        <v>1</v>
      </c>
      <c r="BU214" s="5" t="b">
        <f t="array" ref="BU214">IF(ISBLANK(Spreadsheet!AR214),TRUE,ISNUMBER(MATCH(TRUE,EXACT(Spreadsheet!AR214,LifeBenefitClasses),0)))</f>
        <v>1</v>
      </c>
      <c r="BV214" s="5" t="b">
        <f>IF(OR(ISBLANK(Spreadsheet!AR214), Spreadsheet!AR214="Waive"),IF(ISBLANK(Spreadsheet!AS214),TRUE,FALSE),IF(OR(AND(NOT(ISBLANK(Spreadsheet!AR214)),ISBLANK(Spreadsheet!AS214)),NOT(ISNUMBER(VALUE(Spreadsheet!AS214)))),FALSE,IF(OR(AND(Spreadsheet!AS214&lt;6,MOD(Spreadsheet!AS214*10,5)=0), MOD(Spreadsheet!AS214,10000)=0),TRUE,FALSE)))</f>
        <v>1</v>
      </c>
      <c r="BW214" s="5" t="b">
        <f t="array" ref="BW214">IF(ISBLANK(Spreadsheet!AT214),TRUE,ISNUMBER(MATCH(TRUE,EXACT(Spreadsheet!AT214,LifeBenefitClasses),0)))</f>
        <v>1</v>
      </c>
      <c r="BX214" s="5" t="b">
        <f>IF(OR(ISBLANK(Spreadsheet!AT214), Spreadsheet!AT214="Waive"),IF(ISBLANK(Spreadsheet!AU214),TRUE,FALSE),IF(OR(AND(NOT(ISBLANK(Spreadsheet!AT214)),ISBLANK(Spreadsheet!AU214)),NOT(ISNUMBER(VALUE(Spreadsheet!AU214)))),FALSE,IF(AND(NOT(OR(ISBLANK(Spreadsheet!AT214),Spreadsheet!AT214="Waive")),NOT(OR(ISBLANK(Spreadsheet!AR214),Spreadsheet!AR214="Waive")),MOD(Spreadsheet!AU214,5000)=0, Spreadsheet!AU214&lt;=(Spreadsheet!AS214*0.5)),TRUE,FALSE)))</f>
        <v>1</v>
      </c>
      <c r="BY214" s="5" t="b">
        <f t="array" ref="BY214">IF(ISBLANK(Spreadsheet!AV214),TRUE,ISNUMBER(MATCH(TRUE,EXACT(Spreadsheet!AV214,EnrollWaive),0)))</f>
        <v>1</v>
      </c>
      <c r="BZ214" s="5" t="b">
        <f t="array" ref="BZ214">IF(ISBLANK(Spreadsheet!AW214),TRUE,ISNUMBER(MATCH(TRUE,EXACT(Spreadsheet!AW214,LifeBenefitClasses),0)))</f>
        <v>1</v>
      </c>
      <c r="CA214" s="5" t="b">
        <f t="array" ref="CA214">IF(ISBLANK(Spreadsheet!AX214),TRUE,ISNUMBER(MATCH(TRUE,EXACT(Spreadsheet!AX214,LifeBenefitClasses),0)))</f>
        <v>1</v>
      </c>
      <c r="CB214" s="5" t="b">
        <f t="array" ref="CB214">IF(ISBLANK(Spreadsheet!AY214),TRUE,ISNUMBER(MATCH(TRUE,EXACT(Spreadsheet!AY214,LifeBenefitClasses),0)))</f>
        <v>1</v>
      </c>
      <c r="CC214" s="5" t="b">
        <f t="array" ref="CC214">IF(ISBLANK(Spreadsheet!AZ214),TRUE,ISNUMBER(MATCH(TRUE,EXACT(Spreadsheet!AZ214,LifeBenefitClasses),0)))</f>
        <v>1</v>
      </c>
      <c r="CD214" s="5" t="b">
        <f t="array" ref="CD214">IF(ISBLANK(Spreadsheet!BA214),TRUE,ISNUMBER(MATCH(TRUE,EXACT(Spreadsheet!BA214,LifeBenefitClasses),0)))</f>
        <v>1</v>
      </c>
      <c r="CE214" s="5" t="b">
        <f>IF(OR(ISBLANK(Spreadsheet!BA214), Spreadsheet!BA214="Waive"),IF(ISBLANK(Spreadsheet!BB214),TRUE,FALSE),IF(OR(AND(NOT(ISBLANK(Spreadsheet!BA214)),ISBLANK(Spreadsheet!BB214)),NOT(ISNUMBER(VALUE(Spreadsheet!BB214))),ISBLANK(Spreadsheet!BC214),NOT(ISNUMBER(VALUE(Spreadsheet!BC214)))),FALSE,IF(AND(Spreadsheet!BB214&gt;=50000,Spreadsheet!BB214&lt;=250000,MOD(Spreadsheet!BB214,10000)=0,Spreadsheet!BB214&lt;=(10*Spreadsheet!BC214)),TRUE,FALSE)))</f>
        <v>1</v>
      </c>
      <c r="CF214" s="5" t="b">
        <f>IF(NOT(ISBLANK(Spreadsheet!BC214)),AND(ISNUMBER(VALUE(Spreadsheet!BC214)),Spreadsheet!BC214&gt;0),AND(OR(ISBLANK(Spreadsheet!AO214),Spreadsheet!AO214="Waive",AND(NOT(OR(ISBLANK(Spreadsheet!AO214),Spreadsheet!AO214="Waive")),Spreadsheet!AP214&gt;=6)),OR(ISBLANK(Spreadsheet!AR214),AND(NOT(OR(ISBLANK(Spreadsheet!AR214),Spreadsheet!AR214="Waive")),Spreadsheet!AS214&gt;=6)),OR(ISBLANK(Spreadsheet!AW214)),OR(ISBLANK(Spreadsheet!AX214)),OR(ISBLANK(Spreadsheet!AY214)),OR(ISBLANK(Spreadsheet!AZ214)),OR(ISBLANK(Spreadsheet!BA214),Spreadsheet!BA214="Waive")))</f>
        <v>1</v>
      </c>
      <c r="CG214" s="5" t="b">
        <f t="shared" ca="1" si="17"/>
        <v>1</v>
      </c>
    </row>
    <row r="215" spans="8:85" x14ac:dyDescent="0.3">
      <c r="H215" s="5">
        <f t="shared" ca="1" si="14"/>
        <v>2</v>
      </c>
      <c r="I215" s="5" t="str">
        <f t="shared" ca="1" si="15"/>
        <v/>
      </c>
      <c r="J215" s="5" t="str">
        <f>IF(AND(NOT(ISBLANK(Spreadsheet!C215)),ISBLANK(Spreadsheet!D215)),Spreadsheet!F215&amp;" "&amp;Spreadsheet!H215,"")</f>
        <v/>
      </c>
      <c r="K215" s="5">
        <f>IF(AND(NOT(ISBLANK(Spreadsheet!C215)),ISBLANK(Spreadsheet!D215)),COUNTIFS(Spreadsheet!E216:E$786,"=Child",Spreadsheet!C216:C$786, "="&amp;Spreadsheet!C215) + COUNTIFS(Spreadsheet!E216:E$786,"=Step-child",Spreadsheet!C216:C$786, "="&amp;Spreadsheet!C215),0)</f>
        <v>0</v>
      </c>
      <c r="L215" s="5">
        <f>IF(NOT(ISBLANK(J215)),COUNTIFS(Spreadsheet!E216:E$786,"=Wife",Spreadsheet!C216:C$786, "="&amp;Spreadsheet!C215) + COUNTIFS(Spreadsheet!E216:E$786,"=Husband",Spreadsheet!C216:C$786, "="&amp;Spreadsheet!C215),0)</f>
        <v>0</v>
      </c>
      <c r="M215" s="5">
        <f>IF(NOT(ISBLANK(Spreadsheet!AJ215)),VLOOKUP(Spreadsheet!AJ215,'Drop Downs'!$P$2:$R$16,3,FALSE),0)</f>
        <v>0</v>
      </c>
      <c r="N215" s="5">
        <f>IF(NOT(ISBLANK(Spreadsheet!AJ215)), VLOOKUP(Spreadsheet!AJ215,'Drop Downs'!$P$2:$R$16,2,FALSE),0)</f>
        <v>0</v>
      </c>
      <c r="O215" s="5">
        <f>IF(NOT(ISBLANK(Spreadsheet!AL215)),VLOOKUP(Spreadsheet!AL215,'Drop Downs'!$P$2:$R$16,3,FALSE), 0)</f>
        <v>0</v>
      </c>
      <c r="P215" s="5">
        <f>IF(NOT(ISBLANK(Spreadsheet!AL215)),VLOOKUP(Spreadsheet!AL215,'Drop Downs'!$P$2:$R$16,2,FALSE),0)</f>
        <v>0</v>
      </c>
      <c r="Q215" s="5">
        <f>IF(NOT(ISBLANK(Spreadsheet!AN215)),VLOOKUP(Spreadsheet!AN215,'Drop Downs'!$P$2:$R$16,3,FALSE),0)</f>
        <v>0</v>
      </c>
      <c r="R215" s="5">
        <f>IF(NOT(ISBLANK(Spreadsheet!AN215)),VLOOKUP(Spreadsheet!AN215,'Drop Downs'!$P$2:$R$16,2,FALSE),0)</f>
        <v>0</v>
      </c>
      <c r="S215" s="5" t="str">
        <f>IF(OR(M215&gt;K215,N215&gt;L215,O215&gt;K215, Q215&gt;K215,N215&gt;L215, P215&gt;L215, R215&gt;L215),"Member currently has a coverage election over what he/she needs.  Please add more dependents or adjust the coverage election.","")&amp;(IF(AND(NOT(ISBLANK(Spreadsheet!C215)),NOT(ISBLANK(Spreadsheet!D215)),ISBLANK(Spreadsheet!E215)),"Dependent lacks a relationship to member.Please select one from the drop-down.",""))</f>
        <v/>
      </c>
      <c r="T215" s="5" t="b">
        <f t="shared" si="16"/>
        <v>1</v>
      </c>
      <c r="U215" s="5" t="b">
        <f>OR(ISBLANK(Spreadsheet!C215),IF(NOT(ISBLANK(Spreadsheet!D215)),NOT(ISBLANK(Spreadsheet!E215)),TRUE))</f>
        <v>1</v>
      </c>
      <c r="V215" s="5" t="b">
        <f>OR(ISBLANK(Spreadsheet!C215), NOT(ISBLANK(Spreadsheet!I215)))</f>
        <v>1</v>
      </c>
      <c r="W215" s="5" t="b">
        <f>OR(ISBLANK(Spreadsheet!D215),NOT(ISBLANK(Spreadsheet!C215)))</f>
        <v>1</v>
      </c>
      <c r="X215" s="155" t="str">
        <f>REPT("0",MIN(FIND({1,2,3,4,5,6,7,8,9},Spreadsheet!C215&amp;"123456789"))-1)&amp;IF(ISBLANK(Spreadsheet!C215),"",SUMPRODUCT(MID(0&amp;Spreadsheet!C215,LARGE(INDEX(ISNUMBER(--MID(Spreadsheet!C215,ROW($1:$225),1))*
 ROW($1:$225),0),ROW($1:$225))+1,1)*10^ROW($1:$225)/10))</f>
        <v/>
      </c>
      <c r="Y215" s="5" t="b">
        <f>IF(NOT(ISBLANK(Spreadsheet!C215)),IF(AND(ISNUMBER(VALUE(Spreadsheet!C215)), LEN(Spreadsheet!C215)=9),TRUE,FALSE),TRUE)</f>
        <v>1</v>
      </c>
      <c r="Z215" s="155" t="str">
        <f>REPT("0",MIN(FIND({1,2,3,4,5,6,7,8,9},Spreadsheet!D215&amp;"123456789"))-1)&amp;IF(ISBLANK(Spreadsheet!D215),"",SUMPRODUCT(MID(0&amp;Spreadsheet!D215,LARGE(INDEX(ISNUMBER(--MID(Spreadsheet!D215,ROW($1:$225),1))*
 ROW($1:$225),0),ROW($1:$225))+1,1)*10^ROW($1:$225)/10))</f>
        <v/>
      </c>
      <c r="AA215" s="5" t="b">
        <f>IF(AND(NOT(ISBLANK(Spreadsheet!D215)),NOT(ISBLANK(Spreadsheet!C215))),IF(AND(ISNUMBER(VALUE(Spreadsheet!D215)), LEN(Spreadsheet!D215)=9),TRUE,FALSE),IF(AND(NOT(ISBLANK(Spreadsheet!D215)),ISBLANK(Spreadsheet!C215)),FALSE,TRUE))</f>
        <v>1</v>
      </c>
      <c r="AB215" s="5" t="b">
        <f>OR(ISBLANK(Spreadsheet!Y215),IF(NOT(ISBLANK(Spreadsheet!Y215)),LEN(Spreadsheet!Y215)=10,ISNUMBER(VALUE(Spreadsheet!Y215))))</f>
        <v>1</v>
      </c>
      <c r="AC215" s="5" t="b">
        <f>OR(ISBLANK(Spreadsheet!AI215), AND(NOT(ISBLANK(Spreadsheet!AJ215)), NOT(ISNUMBER(SEARCH("Waive",Spreadsheet!AJ215)))))</f>
        <v>1</v>
      </c>
      <c r="AD215" s="5" t="b">
        <f>OR(ISBLANK(Spreadsheet!AK215), AND(NOT(ISBLANK(Spreadsheet!AL215)), NOT(ISNUMBER(SEARCH("Waive",Spreadsheet!AL215)))))</f>
        <v>1</v>
      </c>
      <c r="AE215" s="5" t="b">
        <f>OR(ISBLANK(Spreadsheet!AM215), AND(NOT(ISBLANK(Spreadsheet!AN215)), NOT(ISNUMBER(SEARCH("Waive", Spreadsheet!AN215)))))</f>
        <v>1</v>
      </c>
      <c r="AF215" s="5" t="b">
        <f>OR(ISBLANK(Spreadsheet!C215), NOT(ISBLANK(Spreadsheet!D215)),NOT(ISBLANK(Spreadsheet!L215)))</f>
        <v>1</v>
      </c>
      <c r="AG215" s="5" t="b">
        <f>IF(AND(NOT(ISBLANK(Spreadsheet!C215)), NOT(ISBLANK(Spreadsheet!D215)),Spreadsheet!C215&lt;&gt;Spreadsheet!D215),IF(ISERROR(VLOOKUP(Spreadsheet!C215, Spreadsheet!$C$6:'Spreadsheet'!$C214,1,FALSE)), FALSE, TRUE),TRUE)</f>
        <v>1</v>
      </c>
      <c r="AH215" s="5" t="b">
        <f>Spreadsheet!$B$2=Spreadsheet!AD215</f>
        <v>1</v>
      </c>
      <c r="AI215" s="5" t="b">
        <f>IF(ISBLANK(Spreadsheet!G215),TRUE,IF(OR(LEN(Spreadsheet!G215)&gt;1,ISNUMBER(VALUE(Spreadsheet!G215))),FALSE,TRUE))</f>
        <v>1</v>
      </c>
      <c r="AJ215" s="5" t="b">
        <f>OR(ISBLANK(Spreadsheet!C215), NOT(ISBLANK(Spreadsheet!B215)), NOT(ISBLANK(Spreadsheet!D215)))</f>
        <v>1</v>
      </c>
      <c r="AK215" s="5" t="b">
        <f t="array" ref="AK215">IF(OR(AND(ISBLANK(Spreadsheet!E215),ISBLANK(Spreadsheet!D215),NOT(ISBLANK(Spreadsheet!C215))),AND(ISBLANK(Spreadsheet!E215),ISBLANK(Spreadsheet!D215),ISBLANK(Spreadsheet!C215))),TRUE,ISNUMBER(MATCH(TRUE,EXACT(Spreadsheet!E215,Relationships),0)))</f>
        <v>1</v>
      </c>
      <c r="AL215" s="5" t="b">
        <f>IF(NOT(ISBLANK(Spreadsheet!C215)),IF(OR(ISBLANK(Spreadsheet!F215),LEN(Spreadsheet!F215)&gt;40),FALSE,TRUE),TRUE)</f>
        <v>1</v>
      </c>
      <c r="AM215" s="5" t="b">
        <f>IF(NOT(ISBLANK(Spreadsheet!C215)),IF(OR(ISBLANK(Spreadsheet!H215),LEN(Spreadsheet!H215)&gt;40),FALSE,TRUE),TRUE)</f>
        <v>1</v>
      </c>
      <c r="AN215" s="5" t="b">
        <f t="array" ref="AN215">IF(ISBLANK(Spreadsheet!I215),TRUE,ISNUMBER(MATCH(TRUE,EXACT(Spreadsheet!I215,GenderValues),0)))</f>
        <v>1</v>
      </c>
      <c r="AO215" s="5" t="b">
        <f ca="1">IF(ISERROR(DATEVALUE(TEXT(Spreadsheet!J215,"mm/dd/yyyy")) &gt; TODAY()),IF(AND(ISBLANK(Spreadsheet!J215),ISBLANK(Spreadsheet!C215)),TRUE,FALSE),IF(DATEVALUE(TEXT(Spreadsheet!J215,"mm/dd/yyyy")) &gt; TODAY(),FALSE,TRUE))</f>
        <v>1</v>
      </c>
      <c r="AP215" s="5" t="b">
        <f>OR(ISBLANK(Spreadsheet!K215),LEN(Spreadsheet!K215)&lt;=100)</f>
        <v>1</v>
      </c>
      <c r="AQ215" s="5" t="b">
        <f t="array" ref="AQ215">IF(OR(AND(ISBLANK(Spreadsheet!L215),ISBLANK(Spreadsheet!C215)),AND(NOT(ISBLANK(Spreadsheet!C215)),NOT(ISBLANK(Spreadsheet!D215)))),TRUE,ISNUMBER(MATCH(TRUE,EXACT(Spreadsheet!L215,MaritalStatus),0)))</f>
        <v>1</v>
      </c>
      <c r="AR215" s="5" t="b">
        <f ca="1">IF(ISERROR(DATEVALUE(TEXT(Spreadsheet!M215,"mm/dd/yyyy")) &gt; TODAY()),IF(ISBLANK(Spreadsheet!M215),TRUE,FALSE),IF(DATEVALUE(TEXT(Spreadsheet!M215,"mm/dd/yyyy")) &gt; TODAY(),FALSE,TRUE))</f>
        <v>1</v>
      </c>
      <c r="AS215" s="5" t="b">
        <f>OR(ISBLANK(Spreadsheet!N215),LEN(Spreadsheet!N215)&lt;=100)</f>
        <v>1</v>
      </c>
      <c r="AT215" s="5" t="b">
        <f>OR(ISBLANK(Spreadsheet!O215),UPPER(Spreadsheet!O215)="YES")</f>
        <v>1</v>
      </c>
      <c r="AU215" s="5" t="b">
        <f>OR(ISBLANK(Spreadsheet!P215),UPPER(Spreadsheet!P215)="YES")</f>
        <v>1</v>
      </c>
      <c r="AV215" s="5" t="b">
        <f t="array" ref="AV215">IF(ISBLANK(Spreadsheet!Q215),TRUE,ISNUMBER(MATCH(TRUE,EXACT(Spreadsheet!Q215,OnGroupsPriorIns),0)))</f>
        <v>1</v>
      </c>
      <c r="AW215" s="5" t="b">
        <f>OR(ISBLANK(Spreadsheet!R215),UPPER(Spreadsheet!R215)="YES")</f>
        <v>1</v>
      </c>
      <c r="AX215" s="5" t="b">
        <f>OR(ISBLANK(Spreadsheet!S215),UPPER(Spreadsheet!S215)="YES")</f>
        <v>1</v>
      </c>
      <c r="AY215" s="5" t="b">
        <f>OR(AND(ISBLANK(Spreadsheet!C215),LEN(Spreadsheet!T215)=0),AND(NOT(ISBLANK(Spreadsheet!C215)),LEN(Spreadsheet!T215)&gt;0,LEN(Spreadsheet!T215)&lt;=50))</f>
        <v>1</v>
      </c>
      <c r="AZ215" s="5" t="b">
        <f>OR(LEN(Spreadsheet!U215)=0,AND(LEN(Spreadsheet!U215)&gt;0,LEN(Spreadsheet!U215)&lt;=50))</f>
        <v>1</v>
      </c>
      <c r="BA215" s="5" t="b">
        <f>OR(AND(ISBLANK(Spreadsheet!C215),LEN(Spreadsheet!V215)=0),AND(NOT(ISBLANK(Spreadsheet!C215)),LEN(Spreadsheet!V215)&gt;0,LEN(Spreadsheet!V215)&lt;=50))</f>
        <v>1</v>
      </c>
      <c r="BB215" s="5" t="b">
        <f t="array" ref="BB215">IF(AND(ISBLANK(Spreadsheet!C215),LEN(Spreadsheet!W215)=0),TRUE,ISNUMBER(MATCH(TRUE,EXACT(Spreadsheet!W215,States),0)))</f>
        <v>1</v>
      </c>
      <c r="BC215" s="5" t="b">
        <f>OR(AND(ISBLANK(Spreadsheet!C215),LEN(Spreadsheet!X215)=0),AND(NOT(ISBLANK(Spreadsheet!C215)),LEN(Spreadsheet!X215)&gt;0,LEN(Spreadsheet!X215)=5,ISNUMBER(VALUE(Spreadsheet!X215))))</f>
        <v>1</v>
      </c>
      <c r="BD215" s="5" t="b">
        <f>OR(ISBLANK(Spreadsheet!Z215),LEN(Spreadsheet!Z215)&lt;=50)</f>
        <v>1</v>
      </c>
      <c r="BE215" s="5" t="b">
        <f>ISBLANK(Spreadsheet!AA215)</f>
        <v>1</v>
      </c>
      <c r="BF215" s="5" t="b">
        <f>ISBLANK(Spreadsheet!AB215)</f>
        <v>1</v>
      </c>
      <c r="BG215" s="5" t="b">
        <f>IF(ISERROR(DATEVALUE(TEXT(Spreadsheet!AC215,"mm/dd/yyyy")) &gt; DATEVALUE(TEXT(Spreadsheet!J215,"mm/dd/yyyy"))),IF(OR(AND(ISBLANK(Spreadsheet!AC215),ISBLANK(Spreadsheet!C215)),AND(NOT(ISBLANK(Spreadsheet!C215)),ISBLANK(Spreadsheet!AC215),NOT(ISBLANK(Spreadsheet!D215)))),TRUE,FALSE),IF(DATEVALUE(TEXT(Spreadsheet!AC215,"mm/dd/yyyy")) &gt; DATEVALUE(TEXT(Spreadsheet!J215,"mm/dd/yyyy")),TRUE,FALSE))</f>
        <v>1</v>
      </c>
      <c r="BH215" s="5" t="b">
        <f>OR(AND(ISBLANK(Spreadsheet!C215),ISBLANK(Spreadsheet!AE215)),AND(NOT(ISBLANK(Spreadsheet!C215)),NOT(ISBLANK(Spreadsheet!D215)),ISBLANK(Spreadsheet!AE215)),AND(NOT(ISBLANK(Spreadsheet!C215)),ISBLANK(Spreadsheet!D215),NOT(ISBLANK(Spreadsheet!AE215)),LEN(Spreadsheet!AE215)&lt;=100))</f>
        <v>1</v>
      </c>
      <c r="BI215" s="5" t="b">
        <f t="array" ref="BI215">IF(ISBLANK(Spreadsheet!AF215),TRUE,ISNUMBER(MATCH(TRUE,EXACT(Spreadsheet!AF215,CobraShortReasons),0)))</f>
        <v>1</v>
      </c>
      <c r="BJ215" s="5" t="b">
        <f ca="1">IF(ISERROR(DATEVALUE(TEXT(Spreadsheet!AG215,"mm/dd/yyyy")) &gt; TODAY()),IF(ISBLANK(Spreadsheet!AG215),TRUE,FALSE),IF(DATEVALUE(TEXT(Spreadsheet!AG215,"mm/dd/yyyy")) &gt; TODAY(),FALSE,TRUE))</f>
        <v>1</v>
      </c>
      <c r="BK215" s="5" t="b">
        <f>OR(ISBLANK(Spreadsheet!AH215),LEN(Spreadsheet!AH215)&lt;=25)</f>
        <v>1</v>
      </c>
      <c r="BL215" s="5" t="b">
        <f t="array" aca="1" ref="BL215" ca="1">IF(ISBLANK(Spreadsheet!AI215),TRUE,ISNUMBER(MATCH(TRUE,EXACT(Spreadsheet!AI215,INDIRECT(Spreadsheet!$D$2)),0)))</f>
        <v>1</v>
      </c>
      <c r="BM215" s="5" t="b">
        <f t="array" aca="1" ref="BM215" ca="1">IF(ISBLANK(Spreadsheet!AJ215),TRUE,ISNUMBER(MATCH(TRUE,EXACT(Spreadsheet!AJ215,INDIRECT(Spreadsheet!BJ215)),0)))</f>
        <v>1</v>
      </c>
      <c r="BN215" s="5" t="b">
        <f t="array" ref="BN215">IF(ISBLANK(Spreadsheet!AK215),TRUE,ISNUMBER(MATCH(TRUE,EXACT(Spreadsheet!AK215,DentalPlans),0)))</f>
        <v>1</v>
      </c>
      <c r="BO215" s="5" t="b">
        <f t="array" aca="1" ref="BO215" ca="1">IF(ISBLANK(Spreadsheet!AL215),TRUE,ISNUMBER(MATCH(TRUE,EXACT(Spreadsheet!AL215,INDIRECT(Spreadsheet!BK215)),0)))</f>
        <v>1</v>
      </c>
      <c r="BP215" s="5" t="b">
        <f t="array" ref="BP215">IF(ISBLANK(Spreadsheet!AM215),TRUE,ISNUMBER(MATCH(TRUE,EXACT(Spreadsheet!AM215,VisionPlans),0)))</f>
        <v>1</v>
      </c>
      <c r="BQ215" s="5" t="b">
        <f t="array" aca="1" ref="BQ215" ca="1">IF(ISBLANK(Spreadsheet!AN215),TRUE,ISNUMBER(MATCH(TRUE,EXACT(Spreadsheet!AN215,INDIRECT(Spreadsheet!BL215)),0)))</f>
        <v>1</v>
      </c>
      <c r="BR215" s="5" t="b">
        <f t="array" ref="BR215">IF(ISBLANK(Spreadsheet!AO215),TRUE,ISNUMBER(MATCH(TRUE,EXACT(Spreadsheet!AO215,LifeBenefitClasses),0)))</f>
        <v>1</v>
      </c>
      <c r="BS215" s="5" t="b">
        <f>IF(OR(ISBLANK(Spreadsheet!AO215), Spreadsheet!AO215="Waive"),IF(ISBLANK(Spreadsheet!AP215),TRUE,FALSE),IF(OR(AND(NOT(ISBLANK(Spreadsheet!AO215)),ISBLANK(Spreadsheet!AP215)),NOT(ISNUMBER(VALUE(Spreadsheet!AP215)))),FALSE,IF(OR(AND(Spreadsheet!AP215&lt;6,MOD(Spreadsheet!AP215*10,5)=0), MOD(Spreadsheet!AP215,5000)=0),TRUE,FALSE)))</f>
        <v>1</v>
      </c>
      <c r="BT215" s="5" t="b">
        <f t="array" ref="BT215">IF(ISBLANK(Spreadsheet!AQ215),TRUE,ISNUMBER(MATCH(TRUE,EXACT(Spreadsheet!AQ215,EnrollWaive),0)))</f>
        <v>1</v>
      </c>
      <c r="BU215" s="5" t="b">
        <f t="array" ref="BU215">IF(ISBLANK(Spreadsheet!AR215),TRUE,ISNUMBER(MATCH(TRUE,EXACT(Spreadsheet!AR215,LifeBenefitClasses),0)))</f>
        <v>1</v>
      </c>
      <c r="BV215" s="5" t="b">
        <f>IF(OR(ISBLANK(Spreadsheet!AR215), Spreadsheet!AR215="Waive"),IF(ISBLANK(Spreadsheet!AS215),TRUE,FALSE),IF(OR(AND(NOT(ISBLANK(Spreadsheet!AR215)),ISBLANK(Spreadsheet!AS215)),NOT(ISNUMBER(VALUE(Spreadsheet!AS215)))),FALSE,IF(OR(AND(Spreadsheet!AS215&lt;6,MOD(Spreadsheet!AS215*10,5)=0), MOD(Spreadsheet!AS215,10000)=0),TRUE,FALSE)))</f>
        <v>1</v>
      </c>
      <c r="BW215" s="5" t="b">
        <f t="array" ref="BW215">IF(ISBLANK(Spreadsheet!AT215),TRUE,ISNUMBER(MATCH(TRUE,EXACT(Spreadsheet!AT215,LifeBenefitClasses),0)))</f>
        <v>1</v>
      </c>
      <c r="BX215" s="5" t="b">
        <f>IF(OR(ISBLANK(Spreadsheet!AT215), Spreadsheet!AT215="Waive"),IF(ISBLANK(Spreadsheet!AU215),TRUE,FALSE),IF(OR(AND(NOT(ISBLANK(Spreadsheet!AT215)),ISBLANK(Spreadsheet!AU215)),NOT(ISNUMBER(VALUE(Spreadsheet!AU215)))),FALSE,IF(AND(NOT(OR(ISBLANK(Spreadsheet!AT215),Spreadsheet!AT215="Waive")),NOT(OR(ISBLANK(Spreadsheet!AR215),Spreadsheet!AR215="Waive")),MOD(Spreadsheet!AU215,5000)=0, Spreadsheet!AU215&lt;=(Spreadsheet!AS215*0.5)),TRUE,FALSE)))</f>
        <v>1</v>
      </c>
      <c r="BY215" s="5" t="b">
        <f t="array" ref="BY215">IF(ISBLANK(Spreadsheet!AV215),TRUE,ISNUMBER(MATCH(TRUE,EXACT(Spreadsheet!AV215,EnrollWaive),0)))</f>
        <v>1</v>
      </c>
      <c r="BZ215" s="5" t="b">
        <f t="array" ref="BZ215">IF(ISBLANK(Spreadsheet!AW215),TRUE,ISNUMBER(MATCH(TRUE,EXACT(Spreadsheet!AW215,LifeBenefitClasses),0)))</f>
        <v>1</v>
      </c>
      <c r="CA215" s="5" t="b">
        <f t="array" ref="CA215">IF(ISBLANK(Spreadsheet!AX215),TRUE,ISNUMBER(MATCH(TRUE,EXACT(Spreadsheet!AX215,LifeBenefitClasses),0)))</f>
        <v>1</v>
      </c>
      <c r="CB215" s="5" t="b">
        <f t="array" ref="CB215">IF(ISBLANK(Spreadsheet!AY215),TRUE,ISNUMBER(MATCH(TRUE,EXACT(Spreadsheet!AY215,LifeBenefitClasses),0)))</f>
        <v>1</v>
      </c>
      <c r="CC215" s="5" t="b">
        <f t="array" ref="CC215">IF(ISBLANK(Spreadsheet!AZ215),TRUE,ISNUMBER(MATCH(TRUE,EXACT(Spreadsheet!AZ215,LifeBenefitClasses),0)))</f>
        <v>1</v>
      </c>
      <c r="CD215" s="5" t="b">
        <f t="array" ref="CD215">IF(ISBLANK(Spreadsheet!BA215),TRUE,ISNUMBER(MATCH(TRUE,EXACT(Spreadsheet!BA215,LifeBenefitClasses),0)))</f>
        <v>1</v>
      </c>
      <c r="CE215" s="5" t="b">
        <f>IF(OR(ISBLANK(Spreadsheet!BA215), Spreadsheet!BA215="Waive"),IF(ISBLANK(Spreadsheet!BB215),TRUE,FALSE),IF(OR(AND(NOT(ISBLANK(Spreadsheet!BA215)),ISBLANK(Spreadsheet!BB215)),NOT(ISNUMBER(VALUE(Spreadsheet!BB215))),ISBLANK(Spreadsheet!BC215),NOT(ISNUMBER(VALUE(Spreadsheet!BC215)))),FALSE,IF(AND(Spreadsheet!BB215&gt;=50000,Spreadsheet!BB215&lt;=250000,MOD(Spreadsheet!BB215,10000)=0,Spreadsheet!BB215&lt;=(10*Spreadsheet!BC215)),TRUE,FALSE)))</f>
        <v>1</v>
      </c>
      <c r="CF215" s="5" t="b">
        <f>IF(NOT(ISBLANK(Spreadsheet!BC215)),AND(ISNUMBER(VALUE(Spreadsheet!BC215)),Spreadsheet!BC215&gt;0),AND(OR(ISBLANK(Spreadsheet!AO215),Spreadsheet!AO215="Waive",AND(NOT(OR(ISBLANK(Spreadsheet!AO215),Spreadsheet!AO215="Waive")),Spreadsheet!AP215&gt;=6)),OR(ISBLANK(Spreadsheet!AR215),AND(NOT(OR(ISBLANK(Spreadsheet!AR215),Spreadsheet!AR215="Waive")),Spreadsheet!AS215&gt;=6)),OR(ISBLANK(Spreadsheet!AW215)),OR(ISBLANK(Spreadsheet!AX215)),OR(ISBLANK(Spreadsheet!AY215)),OR(ISBLANK(Spreadsheet!AZ215)),OR(ISBLANK(Spreadsheet!BA215),Spreadsheet!BA215="Waive")))</f>
        <v>1</v>
      </c>
      <c r="CG215" s="5" t="b">
        <f t="shared" ca="1" si="17"/>
        <v>1</v>
      </c>
    </row>
    <row r="216" spans="8:85" x14ac:dyDescent="0.3">
      <c r="H216" s="5">
        <f t="shared" ca="1" si="14"/>
        <v>2</v>
      </c>
      <c r="I216" s="5" t="str">
        <f t="shared" ca="1" si="15"/>
        <v/>
      </c>
      <c r="J216" s="5" t="str">
        <f>IF(AND(NOT(ISBLANK(Spreadsheet!C216)),ISBLANK(Spreadsheet!D216)),Spreadsheet!F216&amp;" "&amp;Spreadsheet!H216,"")</f>
        <v/>
      </c>
      <c r="K216" s="5">
        <f>IF(AND(NOT(ISBLANK(Spreadsheet!C216)),ISBLANK(Spreadsheet!D216)),COUNTIFS(Spreadsheet!E217:E$786,"=Child",Spreadsheet!C217:C$786, "="&amp;Spreadsheet!C216) + COUNTIFS(Spreadsheet!E217:E$786,"=Step-child",Spreadsheet!C217:C$786, "="&amp;Spreadsheet!C216),0)</f>
        <v>0</v>
      </c>
      <c r="L216" s="5">
        <f>IF(NOT(ISBLANK(J216)),COUNTIFS(Spreadsheet!E217:E$786,"=Wife",Spreadsheet!C217:C$786, "="&amp;Spreadsheet!C216) + COUNTIFS(Spreadsheet!E217:E$786,"=Husband",Spreadsheet!C217:C$786, "="&amp;Spreadsheet!C216),0)</f>
        <v>0</v>
      </c>
      <c r="M216" s="5">
        <f>IF(NOT(ISBLANK(Spreadsheet!AJ216)),VLOOKUP(Spreadsheet!AJ216,'Drop Downs'!$P$2:$R$16,3,FALSE),0)</f>
        <v>0</v>
      </c>
      <c r="N216" s="5">
        <f>IF(NOT(ISBLANK(Spreadsheet!AJ216)), VLOOKUP(Spreadsheet!AJ216,'Drop Downs'!$P$2:$R$16,2,FALSE),0)</f>
        <v>0</v>
      </c>
      <c r="O216" s="5">
        <f>IF(NOT(ISBLANK(Spreadsheet!AL216)),VLOOKUP(Spreadsheet!AL216,'Drop Downs'!$P$2:$R$16,3,FALSE), 0)</f>
        <v>0</v>
      </c>
      <c r="P216" s="5">
        <f>IF(NOT(ISBLANK(Spreadsheet!AL216)),VLOOKUP(Spreadsheet!AL216,'Drop Downs'!$P$2:$R$16,2,FALSE),0)</f>
        <v>0</v>
      </c>
      <c r="Q216" s="5">
        <f>IF(NOT(ISBLANK(Spreadsheet!AN216)),VLOOKUP(Spreadsheet!AN216,'Drop Downs'!$P$2:$R$16,3,FALSE),0)</f>
        <v>0</v>
      </c>
      <c r="R216" s="5">
        <f>IF(NOT(ISBLANK(Spreadsheet!AN216)),VLOOKUP(Spreadsheet!AN216,'Drop Downs'!$P$2:$R$16,2,FALSE),0)</f>
        <v>0</v>
      </c>
      <c r="S216" s="5" t="str">
        <f>IF(OR(M216&gt;K216,N216&gt;L216,O216&gt;K216, Q216&gt;K216,N216&gt;L216, P216&gt;L216, R216&gt;L216),"Member currently has a coverage election over what he/she needs.  Please add more dependents or adjust the coverage election.","")&amp;(IF(AND(NOT(ISBLANK(Spreadsheet!C216)),NOT(ISBLANK(Spreadsheet!D216)),ISBLANK(Spreadsheet!E216)),"Dependent lacks a relationship to member.Please select one from the drop-down.",""))</f>
        <v/>
      </c>
      <c r="T216" s="5" t="b">
        <f t="shared" si="16"/>
        <v>1</v>
      </c>
      <c r="U216" s="5" t="b">
        <f>OR(ISBLANK(Spreadsheet!C216),IF(NOT(ISBLANK(Spreadsheet!D216)),NOT(ISBLANK(Spreadsheet!E216)),TRUE))</f>
        <v>1</v>
      </c>
      <c r="V216" s="5" t="b">
        <f>OR(ISBLANK(Spreadsheet!C216), NOT(ISBLANK(Spreadsheet!I216)))</f>
        <v>1</v>
      </c>
      <c r="W216" s="5" t="b">
        <f>OR(ISBLANK(Spreadsheet!D216),NOT(ISBLANK(Spreadsheet!C216)))</f>
        <v>1</v>
      </c>
      <c r="X216" s="155" t="str">
        <f>REPT("0",MIN(FIND({1,2,3,4,5,6,7,8,9},Spreadsheet!C216&amp;"123456789"))-1)&amp;IF(ISBLANK(Spreadsheet!C216),"",SUMPRODUCT(MID(0&amp;Spreadsheet!C216,LARGE(INDEX(ISNUMBER(--MID(Spreadsheet!C216,ROW($1:$225),1))*
 ROW($1:$225),0),ROW($1:$225))+1,1)*10^ROW($1:$225)/10))</f>
        <v/>
      </c>
      <c r="Y216" s="5" t="b">
        <f>IF(NOT(ISBLANK(Spreadsheet!C216)),IF(AND(ISNUMBER(VALUE(Spreadsheet!C216)), LEN(Spreadsheet!C216)=9),TRUE,FALSE),TRUE)</f>
        <v>1</v>
      </c>
      <c r="Z216" s="155" t="str">
        <f>REPT("0",MIN(FIND({1,2,3,4,5,6,7,8,9},Spreadsheet!D216&amp;"123456789"))-1)&amp;IF(ISBLANK(Spreadsheet!D216),"",SUMPRODUCT(MID(0&amp;Spreadsheet!D216,LARGE(INDEX(ISNUMBER(--MID(Spreadsheet!D216,ROW($1:$225),1))*
 ROW($1:$225),0),ROW($1:$225))+1,1)*10^ROW($1:$225)/10))</f>
        <v/>
      </c>
      <c r="AA216" s="5" t="b">
        <f>IF(AND(NOT(ISBLANK(Spreadsheet!D216)),NOT(ISBLANK(Spreadsheet!C216))),IF(AND(ISNUMBER(VALUE(Spreadsheet!D216)), LEN(Spreadsheet!D216)=9),TRUE,FALSE),IF(AND(NOT(ISBLANK(Spreadsheet!D216)),ISBLANK(Spreadsheet!C216)),FALSE,TRUE))</f>
        <v>1</v>
      </c>
      <c r="AB216" s="5" t="b">
        <f>OR(ISBLANK(Spreadsheet!Y216),IF(NOT(ISBLANK(Spreadsheet!Y216)),LEN(Spreadsheet!Y216)=10,ISNUMBER(VALUE(Spreadsheet!Y216))))</f>
        <v>1</v>
      </c>
      <c r="AC216" s="5" t="b">
        <f>OR(ISBLANK(Spreadsheet!AI216), AND(NOT(ISBLANK(Spreadsheet!AJ216)), NOT(ISNUMBER(SEARCH("Waive",Spreadsheet!AJ216)))))</f>
        <v>1</v>
      </c>
      <c r="AD216" s="5" t="b">
        <f>OR(ISBLANK(Spreadsheet!AK216), AND(NOT(ISBLANK(Spreadsheet!AL216)), NOT(ISNUMBER(SEARCH("Waive",Spreadsheet!AL216)))))</f>
        <v>1</v>
      </c>
      <c r="AE216" s="5" t="b">
        <f>OR(ISBLANK(Spreadsheet!AM216), AND(NOT(ISBLANK(Spreadsheet!AN216)), NOT(ISNUMBER(SEARCH("Waive", Spreadsheet!AN216)))))</f>
        <v>1</v>
      </c>
      <c r="AF216" s="5" t="b">
        <f>OR(ISBLANK(Spreadsheet!C216), NOT(ISBLANK(Spreadsheet!D216)),NOT(ISBLANK(Spreadsheet!L216)))</f>
        <v>1</v>
      </c>
      <c r="AG216" s="5" t="b">
        <f>IF(AND(NOT(ISBLANK(Spreadsheet!C216)), NOT(ISBLANK(Spreadsheet!D216)),Spreadsheet!C216&lt;&gt;Spreadsheet!D216),IF(ISERROR(VLOOKUP(Spreadsheet!C216, Spreadsheet!$C$6:'Spreadsheet'!$C215,1,FALSE)), FALSE, TRUE),TRUE)</f>
        <v>1</v>
      </c>
      <c r="AH216" s="5" t="b">
        <f>Spreadsheet!$B$2=Spreadsheet!AD216</f>
        <v>1</v>
      </c>
      <c r="AI216" s="5" t="b">
        <f>IF(ISBLANK(Spreadsheet!G216),TRUE,IF(OR(LEN(Spreadsheet!G216)&gt;1,ISNUMBER(VALUE(Spreadsheet!G216))),FALSE,TRUE))</f>
        <v>1</v>
      </c>
      <c r="AJ216" s="5" t="b">
        <f>OR(ISBLANK(Spreadsheet!C216), NOT(ISBLANK(Spreadsheet!B216)), NOT(ISBLANK(Spreadsheet!D216)))</f>
        <v>1</v>
      </c>
      <c r="AK216" s="5" t="b">
        <f t="array" ref="AK216">IF(OR(AND(ISBLANK(Spreadsheet!E216),ISBLANK(Spreadsheet!D216),NOT(ISBLANK(Spreadsheet!C216))),AND(ISBLANK(Spreadsheet!E216),ISBLANK(Spreadsheet!D216),ISBLANK(Spreadsheet!C216))),TRUE,ISNUMBER(MATCH(TRUE,EXACT(Spreadsheet!E216,Relationships),0)))</f>
        <v>1</v>
      </c>
      <c r="AL216" s="5" t="b">
        <f>IF(NOT(ISBLANK(Spreadsheet!C216)),IF(OR(ISBLANK(Spreadsheet!F216),LEN(Spreadsheet!F216)&gt;40),FALSE,TRUE),TRUE)</f>
        <v>1</v>
      </c>
      <c r="AM216" s="5" t="b">
        <f>IF(NOT(ISBLANK(Spreadsheet!C216)),IF(OR(ISBLANK(Spreadsheet!H216),LEN(Spreadsheet!H216)&gt;40),FALSE,TRUE),TRUE)</f>
        <v>1</v>
      </c>
      <c r="AN216" s="5" t="b">
        <f t="array" ref="AN216">IF(ISBLANK(Spreadsheet!I216),TRUE,ISNUMBER(MATCH(TRUE,EXACT(Spreadsheet!I216,GenderValues),0)))</f>
        <v>1</v>
      </c>
      <c r="AO216" s="5" t="b">
        <f ca="1">IF(ISERROR(DATEVALUE(TEXT(Spreadsheet!J216,"mm/dd/yyyy")) &gt; TODAY()),IF(AND(ISBLANK(Spreadsheet!J216),ISBLANK(Spreadsheet!C216)),TRUE,FALSE),IF(DATEVALUE(TEXT(Spreadsheet!J216,"mm/dd/yyyy")) &gt; TODAY(),FALSE,TRUE))</f>
        <v>1</v>
      </c>
      <c r="AP216" s="5" t="b">
        <f>OR(ISBLANK(Spreadsheet!K216),LEN(Spreadsheet!K216)&lt;=100)</f>
        <v>1</v>
      </c>
      <c r="AQ216" s="5" t="b">
        <f t="array" ref="AQ216">IF(OR(AND(ISBLANK(Spreadsheet!L216),ISBLANK(Spreadsheet!C216)),AND(NOT(ISBLANK(Spreadsheet!C216)),NOT(ISBLANK(Spreadsheet!D216)))),TRUE,ISNUMBER(MATCH(TRUE,EXACT(Spreadsheet!L216,MaritalStatus),0)))</f>
        <v>1</v>
      </c>
      <c r="AR216" s="5" t="b">
        <f ca="1">IF(ISERROR(DATEVALUE(TEXT(Spreadsheet!M216,"mm/dd/yyyy")) &gt; TODAY()),IF(ISBLANK(Spreadsheet!M216),TRUE,FALSE),IF(DATEVALUE(TEXT(Spreadsheet!M216,"mm/dd/yyyy")) &gt; TODAY(),FALSE,TRUE))</f>
        <v>1</v>
      </c>
      <c r="AS216" s="5" t="b">
        <f>OR(ISBLANK(Spreadsheet!N216),LEN(Spreadsheet!N216)&lt;=100)</f>
        <v>1</v>
      </c>
      <c r="AT216" s="5" t="b">
        <f>OR(ISBLANK(Spreadsheet!O216),UPPER(Spreadsheet!O216)="YES")</f>
        <v>1</v>
      </c>
      <c r="AU216" s="5" t="b">
        <f>OR(ISBLANK(Spreadsheet!P216),UPPER(Spreadsheet!P216)="YES")</f>
        <v>1</v>
      </c>
      <c r="AV216" s="5" t="b">
        <f t="array" ref="AV216">IF(ISBLANK(Spreadsheet!Q216),TRUE,ISNUMBER(MATCH(TRUE,EXACT(Spreadsheet!Q216,OnGroupsPriorIns),0)))</f>
        <v>1</v>
      </c>
      <c r="AW216" s="5" t="b">
        <f>OR(ISBLANK(Spreadsheet!R216),UPPER(Spreadsheet!R216)="YES")</f>
        <v>1</v>
      </c>
      <c r="AX216" s="5" t="b">
        <f>OR(ISBLANK(Spreadsheet!S216),UPPER(Spreadsheet!S216)="YES")</f>
        <v>1</v>
      </c>
      <c r="AY216" s="5" t="b">
        <f>OR(AND(ISBLANK(Spreadsheet!C216),LEN(Spreadsheet!T216)=0),AND(NOT(ISBLANK(Spreadsheet!C216)),LEN(Spreadsheet!T216)&gt;0,LEN(Spreadsheet!T216)&lt;=50))</f>
        <v>1</v>
      </c>
      <c r="AZ216" s="5" t="b">
        <f>OR(LEN(Spreadsheet!U216)=0,AND(LEN(Spreadsheet!U216)&gt;0,LEN(Spreadsheet!U216)&lt;=50))</f>
        <v>1</v>
      </c>
      <c r="BA216" s="5" t="b">
        <f>OR(AND(ISBLANK(Spreadsheet!C216),LEN(Spreadsheet!V216)=0),AND(NOT(ISBLANK(Spreadsheet!C216)),LEN(Spreadsheet!V216)&gt;0,LEN(Spreadsheet!V216)&lt;=50))</f>
        <v>1</v>
      </c>
      <c r="BB216" s="5" t="b">
        <f t="array" ref="BB216">IF(AND(ISBLANK(Spreadsheet!C216),LEN(Spreadsheet!W216)=0),TRUE,ISNUMBER(MATCH(TRUE,EXACT(Spreadsheet!W216,States),0)))</f>
        <v>1</v>
      </c>
      <c r="BC216" s="5" t="b">
        <f>OR(AND(ISBLANK(Spreadsheet!C216),LEN(Spreadsheet!X216)=0),AND(NOT(ISBLANK(Spreadsheet!C216)),LEN(Spreadsheet!X216)&gt;0,LEN(Spreadsheet!X216)=5,ISNUMBER(VALUE(Spreadsheet!X216))))</f>
        <v>1</v>
      </c>
      <c r="BD216" s="5" t="b">
        <f>OR(ISBLANK(Spreadsheet!Z216),LEN(Spreadsheet!Z216)&lt;=50)</f>
        <v>1</v>
      </c>
      <c r="BE216" s="5" t="b">
        <f>ISBLANK(Spreadsheet!AA216)</f>
        <v>1</v>
      </c>
      <c r="BF216" s="5" t="b">
        <f>ISBLANK(Spreadsheet!AB216)</f>
        <v>1</v>
      </c>
      <c r="BG216" s="5" t="b">
        <f>IF(ISERROR(DATEVALUE(TEXT(Spreadsheet!AC216,"mm/dd/yyyy")) &gt; DATEVALUE(TEXT(Spreadsheet!J216,"mm/dd/yyyy"))),IF(OR(AND(ISBLANK(Spreadsheet!AC216),ISBLANK(Spreadsheet!C216)),AND(NOT(ISBLANK(Spreadsheet!C216)),ISBLANK(Spreadsheet!AC216),NOT(ISBLANK(Spreadsheet!D216)))),TRUE,FALSE),IF(DATEVALUE(TEXT(Spreadsheet!AC216,"mm/dd/yyyy")) &gt; DATEVALUE(TEXT(Spreadsheet!J216,"mm/dd/yyyy")),TRUE,FALSE))</f>
        <v>1</v>
      </c>
      <c r="BH216" s="5" t="b">
        <f>OR(AND(ISBLANK(Spreadsheet!C216),ISBLANK(Spreadsheet!AE216)),AND(NOT(ISBLANK(Spreadsheet!C216)),NOT(ISBLANK(Spreadsheet!D216)),ISBLANK(Spreadsheet!AE216)),AND(NOT(ISBLANK(Spreadsheet!C216)),ISBLANK(Spreadsheet!D216),NOT(ISBLANK(Spreadsheet!AE216)),LEN(Spreadsheet!AE216)&lt;=100))</f>
        <v>1</v>
      </c>
      <c r="BI216" s="5" t="b">
        <f t="array" ref="BI216">IF(ISBLANK(Spreadsheet!AF216),TRUE,ISNUMBER(MATCH(TRUE,EXACT(Spreadsheet!AF216,CobraShortReasons),0)))</f>
        <v>1</v>
      </c>
      <c r="BJ216" s="5" t="b">
        <f ca="1">IF(ISERROR(DATEVALUE(TEXT(Spreadsheet!AG216,"mm/dd/yyyy")) &gt; TODAY()),IF(ISBLANK(Spreadsheet!AG216),TRUE,FALSE),IF(DATEVALUE(TEXT(Spreadsheet!AG216,"mm/dd/yyyy")) &gt; TODAY(),FALSE,TRUE))</f>
        <v>1</v>
      </c>
      <c r="BK216" s="5" t="b">
        <f>OR(ISBLANK(Spreadsheet!AH216),LEN(Spreadsheet!AH216)&lt;=25)</f>
        <v>1</v>
      </c>
      <c r="BL216" s="5" t="b">
        <f t="array" aca="1" ref="BL216" ca="1">IF(ISBLANK(Spreadsheet!AI216),TRUE,ISNUMBER(MATCH(TRUE,EXACT(Spreadsheet!AI216,INDIRECT(Spreadsheet!$D$2)),0)))</f>
        <v>1</v>
      </c>
      <c r="BM216" s="5" t="b">
        <f t="array" aca="1" ref="BM216" ca="1">IF(ISBLANK(Spreadsheet!AJ216),TRUE,ISNUMBER(MATCH(TRUE,EXACT(Spreadsheet!AJ216,INDIRECT(Spreadsheet!BJ216)),0)))</f>
        <v>1</v>
      </c>
      <c r="BN216" s="5" t="b">
        <f t="array" ref="BN216">IF(ISBLANK(Spreadsheet!AK216),TRUE,ISNUMBER(MATCH(TRUE,EXACT(Spreadsheet!AK216,DentalPlans),0)))</f>
        <v>1</v>
      </c>
      <c r="BO216" s="5" t="b">
        <f t="array" aca="1" ref="BO216" ca="1">IF(ISBLANK(Spreadsheet!AL216),TRUE,ISNUMBER(MATCH(TRUE,EXACT(Spreadsheet!AL216,INDIRECT(Spreadsheet!BK216)),0)))</f>
        <v>1</v>
      </c>
      <c r="BP216" s="5" t="b">
        <f t="array" ref="BP216">IF(ISBLANK(Spreadsheet!AM216),TRUE,ISNUMBER(MATCH(TRUE,EXACT(Spreadsheet!AM216,VisionPlans),0)))</f>
        <v>1</v>
      </c>
      <c r="BQ216" s="5" t="b">
        <f t="array" aca="1" ref="BQ216" ca="1">IF(ISBLANK(Spreadsheet!AN216),TRUE,ISNUMBER(MATCH(TRUE,EXACT(Spreadsheet!AN216,INDIRECT(Spreadsheet!BL216)),0)))</f>
        <v>1</v>
      </c>
      <c r="BR216" s="5" t="b">
        <f t="array" ref="BR216">IF(ISBLANK(Spreadsheet!AO216),TRUE,ISNUMBER(MATCH(TRUE,EXACT(Spreadsheet!AO216,LifeBenefitClasses),0)))</f>
        <v>1</v>
      </c>
      <c r="BS216" s="5" t="b">
        <f>IF(OR(ISBLANK(Spreadsheet!AO216), Spreadsheet!AO216="Waive"),IF(ISBLANK(Spreadsheet!AP216),TRUE,FALSE),IF(OR(AND(NOT(ISBLANK(Spreadsheet!AO216)),ISBLANK(Spreadsheet!AP216)),NOT(ISNUMBER(VALUE(Spreadsheet!AP216)))),FALSE,IF(OR(AND(Spreadsheet!AP216&lt;6,MOD(Spreadsheet!AP216*10,5)=0), MOD(Spreadsheet!AP216,5000)=0),TRUE,FALSE)))</f>
        <v>1</v>
      </c>
      <c r="BT216" s="5" t="b">
        <f t="array" ref="BT216">IF(ISBLANK(Spreadsheet!AQ216),TRUE,ISNUMBER(MATCH(TRUE,EXACT(Spreadsheet!AQ216,EnrollWaive),0)))</f>
        <v>1</v>
      </c>
      <c r="BU216" s="5" t="b">
        <f t="array" ref="BU216">IF(ISBLANK(Spreadsheet!AR216),TRUE,ISNUMBER(MATCH(TRUE,EXACT(Spreadsheet!AR216,LifeBenefitClasses),0)))</f>
        <v>1</v>
      </c>
      <c r="BV216" s="5" t="b">
        <f>IF(OR(ISBLANK(Spreadsheet!AR216), Spreadsheet!AR216="Waive"),IF(ISBLANK(Spreadsheet!AS216),TRUE,FALSE),IF(OR(AND(NOT(ISBLANK(Spreadsheet!AR216)),ISBLANK(Spreadsheet!AS216)),NOT(ISNUMBER(VALUE(Spreadsheet!AS216)))),FALSE,IF(OR(AND(Spreadsheet!AS216&lt;6,MOD(Spreadsheet!AS216*10,5)=0), MOD(Spreadsheet!AS216,10000)=0),TRUE,FALSE)))</f>
        <v>1</v>
      </c>
      <c r="BW216" s="5" t="b">
        <f t="array" ref="BW216">IF(ISBLANK(Spreadsheet!AT216),TRUE,ISNUMBER(MATCH(TRUE,EXACT(Spreadsheet!AT216,LifeBenefitClasses),0)))</f>
        <v>1</v>
      </c>
      <c r="BX216" s="5" t="b">
        <f>IF(OR(ISBLANK(Spreadsheet!AT216), Spreadsheet!AT216="Waive"),IF(ISBLANK(Spreadsheet!AU216),TRUE,FALSE),IF(OR(AND(NOT(ISBLANK(Spreadsheet!AT216)),ISBLANK(Spreadsheet!AU216)),NOT(ISNUMBER(VALUE(Spreadsheet!AU216)))),FALSE,IF(AND(NOT(OR(ISBLANK(Spreadsheet!AT216),Spreadsheet!AT216="Waive")),NOT(OR(ISBLANK(Spreadsheet!AR216),Spreadsheet!AR216="Waive")),MOD(Spreadsheet!AU216,5000)=0, Spreadsheet!AU216&lt;=(Spreadsheet!AS216*0.5)),TRUE,FALSE)))</f>
        <v>1</v>
      </c>
      <c r="BY216" s="5" t="b">
        <f t="array" ref="BY216">IF(ISBLANK(Spreadsheet!AV216),TRUE,ISNUMBER(MATCH(TRUE,EXACT(Spreadsheet!AV216,EnrollWaive),0)))</f>
        <v>1</v>
      </c>
      <c r="BZ216" s="5" t="b">
        <f t="array" ref="BZ216">IF(ISBLANK(Spreadsheet!AW216),TRUE,ISNUMBER(MATCH(TRUE,EXACT(Spreadsheet!AW216,LifeBenefitClasses),0)))</f>
        <v>1</v>
      </c>
      <c r="CA216" s="5" t="b">
        <f t="array" ref="CA216">IF(ISBLANK(Spreadsheet!AX216),TRUE,ISNUMBER(MATCH(TRUE,EXACT(Spreadsheet!AX216,LifeBenefitClasses),0)))</f>
        <v>1</v>
      </c>
      <c r="CB216" s="5" t="b">
        <f t="array" ref="CB216">IF(ISBLANK(Spreadsheet!AY216),TRUE,ISNUMBER(MATCH(TRUE,EXACT(Spreadsheet!AY216,LifeBenefitClasses),0)))</f>
        <v>1</v>
      </c>
      <c r="CC216" s="5" t="b">
        <f t="array" ref="CC216">IF(ISBLANK(Spreadsheet!AZ216),TRUE,ISNUMBER(MATCH(TRUE,EXACT(Spreadsheet!AZ216,LifeBenefitClasses),0)))</f>
        <v>1</v>
      </c>
      <c r="CD216" s="5" t="b">
        <f t="array" ref="CD216">IF(ISBLANK(Spreadsheet!BA216),TRUE,ISNUMBER(MATCH(TRUE,EXACT(Spreadsheet!BA216,LifeBenefitClasses),0)))</f>
        <v>1</v>
      </c>
      <c r="CE216" s="5" t="b">
        <f>IF(OR(ISBLANK(Spreadsheet!BA216), Spreadsheet!BA216="Waive"),IF(ISBLANK(Spreadsheet!BB216),TRUE,FALSE),IF(OR(AND(NOT(ISBLANK(Spreadsheet!BA216)),ISBLANK(Spreadsheet!BB216)),NOT(ISNUMBER(VALUE(Spreadsheet!BB216))),ISBLANK(Spreadsheet!BC216),NOT(ISNUMBER(VALUE(Spreadsheet!BC216)))),FALSE,IF(AND(Spreadsheet!BB216&gt;=50000,Spreadsheet!BB216&lt;=250000,MOD(Spreadsheet!BB216,10000)=0,Spreadsheet!BB216&lt;=(10*Spreadsheet!BC216)),TRUE,FALSE)))</f>
        <v>1</v>
      </c>
      <c r="CF216" s="5" t="b">
        <f>IF(NOT(ISBLANK(Spreadsheet!BC216)),AND(ISNUMBER(VALUE(Spreadsheet!BC216)),Spreadsheet!BC216&gt;0),AND(OR(ISBLANK(Spreadsheet!AO216),Spreadsheet!AO216="Waive",AND(NOT(OR(ISBLANK(Spreadsheet!AO216),Spreadsheet!AO216="Waive")),Spreadsheet!AP216&gt;=6)),OR(ISBLANK(Spreadsheet!AR216),AND(NOT(OR(ISBLANK(Spreadsheet!AR216),Spreadsheet!AR216="Waive")),Spreadsheet!AS216&gt;=6)),OR(ISBLANK(Spreadsheet!AW216)),OR(ISBLANK(Spreadsheet!AX216)),OR(ISBLANK(Spreadsheet!AY216)),OR(ISBLANK(Spreadsheet!AZ216)),OR(ISBLANK(Spreadsheet!BA216),Spreadsheet!BA216="Waive")))</f>
        <v>1</v>
      </c>
      <c r="CG216" s="5" t="b">
        <f t="shared" ca="1" si="17"/>
        <v>1</v>
      </c>
    </row>
    <row r="217" spans="8:85" x14ac:dyDescent="0.3">
      <c r="H217" s="5">
        <f t="shared" ca="1" si="14"/>
        <v>2</v>
      </c>
      <c r="I217" s="5" t="str">
        <f t="shared" ca="1" si="15"/>
        <v/>
      </c>
      <c r="J217" s="5" t="str">
        <f>IF(AND(NOT(ISBLANK(Spreadsheet!C217)),ISBLANK(Spreadsheet!D217)),Spreadsheet!F217&amp;" "&amp;Spreadsheet!H217,"")</f>
        <v/>
      </c>
      <c r="K217" s="5">
        <f>IF(AND(NOT(ISBLANK(Spreadsheet!C217)),ISBLANK(Spreadsheet!D217)),COUNTIFS(Spreadsheet!E218:E$786,"=Child",Spreadsheet!C218:C$786, "="&amp;Spreadsheet!C217) + COUNTIFS(Spreadsheet!E218:E$786,"=Step-child",Spreadsheet!C218:C$786, "="&amp;Spreadsheet!C217),0)</f>
        <v>0</v>
      </c>
      <c r="L217" s="5">
        <f>IF(NOT(ISBLANK(J217)),COUNTIFS(Spreadsheet!E218:E$786,"=Wife",Spreadsheet!C218:C$786, "="&amp;Spreadsheet!C217) + COUNTIFS(Spreadsheet!E218:E$786,"=Husband",Spreadsheet!C218:C$786, "="&amp;Spreadsheet!C217),0)</f>
        <v>0</v>
      </c>
      <c r="M217" s="5">
        <f>IF(NOT(ISBLANK(Spreadsheet!AJ217)),VLOOKUP(Spreadsheet!AJ217,'Drop Downs'!$P$2:$R$16,3,FALSE),0)</f>
        <v>0</v>
      </c>
      <c r="N217" s="5">
        <f>IF(NOT(ISBLANK(Spreadsheet!AJ217)), VLOOKUP(Spreadsheet!AJ217,'Drop Downs'!$P$2:$R$16,2,FALSE),0)</f>
        <v>0</v>
      </c>
      <c r="O217" s="5">
        <f>IF(NOT(ISBLANK(Spreadsheet!AL217)),VLOOKUP(Spreadsheet!AL217,'Drop Downs'!$P$2:$R$16,3,FALSE), 0)</f>
        <v>0</v>
      </c>
      <c r="P217" s="5">
        <f>IF(NOT(ISBLANK(Spreadsheet!AL217)),VLOOKUP(Spreadsheet!AL217,'Drop Downs'!$P$2:$R$16,2,FALSE),0)</f>
        <v>0</v>
      </c>
      <c r="Q217" s="5">
        <f>IF(NOT(ISBLANK(Spreadsheet!AN217)),VLOOKUP(Spreadsheet!AN217,'Drop Downs'!$P$2:$R$16,3,FALSE),0)</f>
        <v>0</v>
      </c>
      <c r="R217" s="5">
        <f>IF(NOT(ISBLANK(Spreadsheet!AN217)),VLOOKUP(Spreadsheet!AN217,'Drop Downs'!$P$2:$R$16,2,FALSE),0)</f>
        <v>0</v>
      </c>
      <c r="S217" s="5" t="str">
        <f>IF(OR(M217&gt;K217,N217&gt;L217,O217&gt;K217, Q217&gt;K217,N217&gt;L217, P217&gt;L217, R217&gt;L217),"Member currently has a coverage election over what he/she needs.  Please add more dependents or adjust the coverage election.","")&amp;(IF(AND(NOT(ISBLANK(Spreadsheet!C217)),NOT(ISBLANK(Spreadsheet!D217)),ISBLANK(Spreadsheet!E217)),"Dependent lacks a relationship to member.Please select one from the drop-down.",""))</f>
        <v/>
      </c>
      <c r="T217" s="5" t="b">
        <f t="shared" si="16"/>
        <v>1</v>
      </c>
      <c r="U217" s="5" t="b">
        <f>OR(ISBLANK(Spreadsheet!C217),IF(NOT(ISBLANK(Spreadsheet!D217)),NOT(ISBLANK(Spreadsheet!E217)),TRUE))</f>
        <v>1</v>
      </c>
      <c r="V217" s="5" t="b">
        <f>OR(ISBLANK(Spreadsheet!C217), NOT(ISBLANK(Spreadsheet!I217)))</f>
        <v>1</v>
      </c>
      <c r="W217" s="5" t="b">
        <f>OR(ISBLANK(Spreadsheet!D217),NOT(ISBLANK(Spreadsheet!C217)))</f>
        <v>1</v>
      </c>
      <c r="X217" s="155" t="str">
        <f>REPT("0",MIN(FIND({1,2,3,4,5,6,7,8,9},Spreadsheet!C217&amp;"123456789"))-1)&amp;IF(ISBLANK(Spreadsheet!C217),"",SUMPRODUCT(MID(0&amp;Spreadsheet!C217,LARGE(INDEX(ISNUMBER(--MID(Spreadsheet!C217,ROW($1:$225),1))*
 ROW($1:$225),0),ROW($1:$225))+1,1)*10^ROW($1:$225)/10))</f>
        <v/>
      </c>
      <c r="Y217" s="5" t="b">
        <f>IF(NOT(ISBLANK(Spreadsheet!C217)),IF(AND(ISNUMBER(VALUE(Spreadsheet!C217)), LEN(Spreadsheet!C217)=9),TRUE,FALSE),TRUE)</f>
        <v>1</v>
      </c>
      <c r="Z217" s="155" t="str">
        <f>REPT("0",MIN(FIND({1,2,3,4,5,6,7,8,9},Spreadsheet!D217&amp;"123456789"))-1)&amp;IF(ISBLANK(Spreadsheet!D217),"",SUMPRODUCT(MID(0&amp;Spreadsheet!D217,LARGE(INDEX(ISNUMBER(--MID(Spreadsheet!D217,ROW($1:$225),1))*
 ROW($1:$225),0),ROW($1:$225))+1,1)*10^ROW($1:$225)/10))</f>
        <v/>
      </c>
      <c r="AA217" s="5" t="b">
        <f>IF(AND(NOT(ISBLANK(Spreadsheet!D217)),NOT(ISBLANK(Spreadsheet!C217))),IF(AND(ISNUMBER(VALUE(Spreadsheet!D217)), LEN(Spreadsheet!D217)=9),TRUE,FALSE),IF(AND(NOT(ISBLANK(Spreadsheet!D217)),ISBLANK(Spreadsheet!C217)),FALSE,TRUE))</f>
        <v>1</v>
      </c>
      <c r="AB217" s="5" t="b">
        <f>OR(ISBLANK(Spreadsheet!Y217),IF(NOT(ISBLANK(Spreadsheet!Y217)),LEN(Spreadsheet!Y217)=10,ISNUMBER(VALUE(Spreadsheet!Y217))))</f>
        <v>1</v>
      </c>
      <c r="AC217" s="5" t="b">
        <f>OR(ISBLANK(Spreadsheet!AI217), AND(NOT(ISBLANK(Spreadsheet!AJ217)), NOT(ISNUMBER(SEARCH("Waive",Spreadsheet!AJ217)))))</f>
        <v>1</v>
      </c>
      <c r="AD217" s="5" t="b">
        <f>OR(ISBLANK(Spreadsheet!AK217), AND(NOT(ISBLANK(Spreadsheet!AL217)), NOT(ISNUMBER(SEARCH("Waive",Spreadsheet!AL217)))))</f>
        <v>1</v>
      </c>
      <c r="AE217" s="5" t="b">
        <f>OR(ISBLANK(Spreadsheet!AM217), AND(NOT(ISBLANK(Spreadsheet!AN217)), NOT(ISNUMBER(SEARCH("Waive", Spreadsheet!AN217)))))</f>
        <v>1</v>
      </c>
      <c r="AF217" s="5" t="b">
        <f>OR(ISBLANK(Spreadsheet!C217), NOT(ISBLANK(Spreadsheet!D217)),NOT(ISBLANK(Spreadsheet!L217)))</f>
        <v>1</v>
      </c>
      <c r="AG217" s="5" t="b">
        <f>IF(AND(NOT(ISBLANK(Spreadsheet!C217)), NOT(ISBLANK(Spreadsheet!D217)),Spreadsheet!C217&lt;&gt;Spreadsheet!D217),IF(ISERROR(VLOOKUP(Spreadsheet!C217, Spreadsheet!$C$6:'Spreadsheet'!$C216,1,FALSE)), FALSE, TRUE),TRUE)</f>
        <v>1</v>
      </c>
      <c r="AH217" s="5" t="b">
        <f>Spreadsheet!$B$2=Spreadsheet!AD217</f>
        <v>1</v>
      </c>
      <c r="AI217" s="5" t="b">
        <f>IF(ISBLANK(Spreadsheet!G217),TRUE,IF(OR(LEN(Spreadsheet!G217)&gt;1,ISNUMBER(VALUE(Spreadsheet!G217))),FALSE,TRUE))</f>
        <v>1</v>
      </c>
      <c r="AJ217" s="5" t="b">
        <f>OR(ISBLANK(Spreadsheet!C217), NOT(ISBLANK(Spreadsheet!B217)), NOT(ISBLANK(Spreadsheet!D217)))</f>
        <v>1</v>
      </c>
      <c r="AK217" s="5" t="b">
        <f t="array" ref="AK217">IF(OR(AND(ISBLANK(Spreadsheet!E217),ISBLANK(Spreadsheet!D217),NOT(ISBLANK(Spreadsheet!C217))),AND(ISBLANK(Spreadsheet!E217),ISBLANK(Spreadsheet!D217),ISBLANK(Spreadsheet!C217))),TRUE,ISNUMBER(MATCH(TRUE,EXACT(Spreadsheet!E217,Relationships),0)))</f>
        <v>1</v>
      </c>
      <c r="AL217" s="5" t="b">
        <f>IF(NOT(ISBLANK(Spreadsheet!C217)),IF(OR(ISBLANK(Spreadsheet!F217),LEN(Spreadsheet!F217)&gt;40),FALSE,TRUE),TRUE)</f>
        <v>1</v>
      </c>
      <c r="AM217" s="5" t="b">
        <f>IF(NOT(ISBLANK(Spreadsheet!C217)),IF(OR(ISBLANK(Spreadsheet!H217),LEN(Spreadsheet!H217)&gt;40),FALSE,TRUE),TRUE)</f>
        <v>1</v>
      </c>
      <c r="AN217" s="5" t="b">
        <f t="array" ref="AN217">IF(ISBLANK(Spreadsheet!I217),TRUE,ISNUMBER(MATCH(TRUE,EXACT(Spreadsheet!I217,GenderValues),0)))</f>
        <v>1</v>
      </c>
      <c r="AO217" s="5" t="b">
        <f ca="1">IF(ISERROR(DATEVALUE(TEXT(Spreadsheet!J217,"mm/dd/yyyy")) &gt; TODAY()),IF(AND(ISBLANK(Spreadsheet!J217),ISBLANK(Spreadsheet!C217)),TRUE,FALSE),IF(DATEVALUE(TEXT(Spreadsheet!J217,"mm/dd/yyyy")) &gt; TODAY(),FALSE,TRUE))</f>
        <v>1</v>
      </c>
      <c r="AP217" s="5" t="b">
        <f>OR(ISBLANK(Spreadsheet!K217),LEN(Spreadsheet!K217)&lt;=100)</f>
        <v>1</v>
      </c>
      <c r="AQ217" s="5" t="b">
        <f t="array" ref="AQ217">IF(OR(AND(ISBLANK(Spreadsheet!L217),ISBLANK(Spreadsheet!C217)),AND(NOT(ISBLANK(Spreadsheet!C217)),NOT(ISBLANK(Spreadsheet!D217)))),TRUE,ISNUMBER(MATCH(TRUE,EXACT(Spreadsheet!L217,MaritalStatus),0)))</f>
        <v>1</v>
      </c>
      <c r="AR217" s="5" t="b">
        <f ca="1">IF(ISERROR(DATEVALUE(TEXT(Spreadsheet!M217,"mm/dd/yyyy")) &gt; TODAY()),IF(ISBLANK(Spreadsheet!M217),TRUE,FALSE),IF(DATEVALUE(TEXT(Spreadsheet!M217,"mm/dd/yyyy")) &gt; TODAY(),FALSE,TRUE))</f>
        <v>1</v>
      </c>
      <c r="AS217" s="5" t="b">
        <f>OR(ISBLANK(Spreadsheet!N217),LEN(Spreadsheet!N217)&lt;=100)</f>
        <v>1</v>
      </c>
      <c r="AT217" s="5" t="b">
        <f>OR(ISBLANK(Spreadsheet!O217),UPPER(Spreadsheet!O217)="YES")</f>
        <v>1</v>
      </c>
      <c r="AU217" s="5" t="b">
        <f>OR(ISBLANK(Spreadsheet!P217),UPPER(Spreadsheet!P217)="YES")</f>
        <v>1</v>
      </c>
      <c r="AV217" s="5" t="b">
        <f t="array" ref="AV217">IF(ISBLANK(Spreadsheet!Q217),TRUE,ISNUMBER(MATCH(TRUE,EXACT(Spreadsheet!Q217,OnGroupsPriorIns),0)))</f>
        <v>1</v>
      </c>
      <c r="AW217" s="5" t="b">
        <f>OR(ISBLANK(Spreadsheet!R217),UPPER(Spreadsheet!R217)="YES")</f>
        <v>1</v>
      </c>
      <c r="AX217" s="5" t="b">
        <f>OR(ISBLANK(Spreadsheet!S217),UPPER(Spreadsheet!S217)="YES")</f>
        <v>1</v>
      </c>
      <c r="AY217" s="5" t="b">
        <f>OR(AND(ISBLANK(Spreadsheet!C217),LEN(Spreadsheet!T217)=0),AND(NOT(ISBLANK(Spreadsheet!C217)),LEN(Spreadsheet!T217)&gt;0,LEN(Spreadsheet!T217)&lt;=50))</f>
        <v>1</v>
      </c>
      <c r="AZ217" s="5" t="b">
        <f>OR(LEN(Spreadsheet!U217)=0,AND(LEN(Spreadsheet!U217)&gt;0,LEN(Spreadsheet!U217)&lt;=50))</f>
        <v>1</v>
      </c>
      <c r="BA217" s="5" t="b">
        <f>OR(AND(ISBLANK(Spreadsheet!C217),LEN(Spreadsheet!V217)=0),AND(NOT(ISBLANK(Spreadsheet!C217)),LEN(Spreadsheet!V217)&gt;0,LEN(Spreadsheet!V217)&lt;=50))</f>
        <v>1</v>
      </c>
      <c r="BB217" s="5" t="b">
        <f t="array" ref="BB217">IF(AND(ISBLANK(Spreadsheet!C217),LEN(Spreadsheet!W217)=0),TRUE,ISNUMBER(MATCH(TRUE,EXACT(Spreadsheet!W217,States),0)))</f>
        <v>1</v>
      </c>
      <c r="BC217" s="5" t="b">
        <f>OR(AND(ISBLANK(Spreadsheet!C217),LEN(Spreadsheet!X217)=0),AND(NOT(ISBLANK(Spreadsheet!C217)),LEN(Spreadsheet!X217)&gt;0,LEN(Spreadsheet!X217)=5,ISNUMBER(VALUE(Spreadsheet!X217))))</f>
        <v>1</v>
      </c>
      <c r="BD217" s="5" t="b">
        <f>OR(ISBLANK(Spreadsheet!Z217),LEN(Spreadsheet!Z217)&lt;=50)</f>
        <v>1</v>
      </c>
      <c r="BE217" s="5" t="b">
        <f>ISBLANK(Spreadsheet!AA217)</f>
        <v>1</v>
      </c>
      <c r="BF217" s="5" t="b">
        <f>ISBLANK(Spreadsheet!AB217)</f>
        <v>1</v>
      </c>
      <c r="BG217" s="5" t="b">
        <f>IF(ISERROR(DATEVALUE(TEXT(Spreadsheet!AC217,"mm/dd/yyyy")) &gt; DATEVALUE(TEXT(Spreadsheet!J217,"mm/dd/yyyy"))),IF(OR(AND(ISBLANK(Spreadsheet!AC217),ISBLANK(Spreadsheet!C217)),AND(NOT(ISBLANK(Spreadsheet!C217)),ISBLANK(Spreadsheet!AC217),NOT(ISBLANK(Spreadsheet!D217)))),TRUE,FALSE),IF(DATEVALUE(TEXT(Spreadsheet!AC217,"mm/dd/yyyy")) &gt; DATEVALUE(TEXT(Spreadsheet!J217,"mm/dd/yyyy")),TRUE,FALSE))</f>
        <v>1</v>
      </c>
      <c r="BH217" s="5" t="b">
        <f>OR(AND(ISBLANK(Spreadsheet!C217),ISBLANK(Spreadsheet!AE217)),AND(NOT(ISBLANK(Spreadsheet!C217)),NOT(ISBLANK(Spreadsheet!D217)),ISBLANK(Spreadsheet!AE217)),AND(NOT(ISBLANK(Spreadsheet!C217)),ISBLANK(Spreadsheet!D217),NOT(ISBLANK(Spreadsheet!AE217)),LEN(Spreadsheet!AE217)&lt;=100))</f>
        <v>1</v>
      </c>
      <c r="BI217" s="5" t="b">
        <f t="array" ref="BI217">IF(ISBLANK(Spreadsheet!AF217),TRUE,ISNUMBER(MATCH(TRUE,EXACT(Spreadsheet!AF217,CobraShortReasons),0)))</f>
        <v>1</v>
      </c>
      <c r="BJ217" s="5" t="b">
        <f ca="1">IF(ISERROR(DATEVALUE(TEXT(Spreadsheet!AG217,"mm/dd/yyyy")) &gt; TODAY()),IF(ISBLANK(Spreadsheet!AG217),TRUE,FALSE),IF(DATEVALUE(TEXT(Spreadsheet!AG217,"mm/dd/yyyy")) &gt; TODAY(),FALSE,TRUE))</f>
        <v>1</v>
      </c>
      <c r="BK217" s="5" t="b">
        <f>OR(ISBLANK(Spreadsheet!AH217),LEN(Spreadsheet!AH217)&lt;=25)</f>
        <v>1</v>
      </c>
      <c r="BL217" s="5" t="b">
        <f t="array" aca="1" ref="BL217" ca="1">IF(ISBLANK(Spreadsheet!AI217),TRUE,ISNUMBER(MATCH(TRUE,EXACT(Spreadsheet!AI217,INDIRECT(Spreadsheet!$D$2)),0)))</f>
        <v>1</v>
      </c>
      <c r="BM217" s="5" t="b">
        <f t="array" aca="1" ref="BM217" ca="1">IF(ISBLANK(Spreadsheet!AJ217),TRUE,ISNUMBER(MATCH(TRUE,EXACT(Spreadsheet!AJ217,INDIRECT(Spreadsheet!BJ217)),0)))</f>
        <v>1</v>
      </c>
      <c r="BN217" s="5" t="b">
        <f t="array" ref="BN217">IF(ISBLANK(Spreadsheet!AK217),TRUE,ISNUMBER(MATCH(TRUE,EXACT(Spreadsheet!AK217,DentalPlans),0)))</f>
        <v>1</v>
      </c>
      <c r="BO217" s="5" t="b">
        <f t="array" aca="1" ref="BO217" ca="1">IF(ISBLANK(Spreadsheet!AL217),TRUE,ISNUMBER(MATCH(TRUE,EXACT(Spreadsheet!AL217,INDIRECT(Spreadsheet!BK217)),0)))</f>
        <v>1</v>
      </c>
      <c r="BP217" s="5" t="b">
        <f t="array" ref="BP217">IF(ISBLANK(Spreadsheet!AM217),TRUE,ISNUMBER(MATCH(TRUE,EXACT(Spreadsheet!AM217,VisionPlans),0)))</f>
        <v>1</v>
      </c>
      <c r="BQ217" s="5" t="b">
        <f t="array" aca="1" ref="BQ217" ca="1">IF(ISBLANK(Spreadsheet!AN217),TRUE,ISNUMBER(MATCH(TRUE,EXACT(Spreadsheet!AN217,INDIRECT(Spreadsheet!BL217)),0)))</f>
        <v>1</v>
      </c>
      <c r="BR217" s="5" t="b">
        <f t="array" ref="BR217">IF(ISBLANK(Spreadsheet!AO217),TRUE,ISNUMBER(MATCH(TRUE,EXACT(Spreadsheet!AO217,LifeBenefitClasses),0)))</f>
        <v>1</v>
      </c>
      <c r="BS217" s="5" t="b">
        <f>IF(OR(ISBLANK(Spreadsheet!AO217), Spreadsheet!AO217="Waive"),IF(ISBLANK(Spreadsheet!AP217),TRUE,FALSE),IF(OR(AND(NOT(ISBLANK(Spreadsheet!AO217)),ISBLANK(Spreadsheet!AP217)),NOT(ISNUMBER(VALUE(Spreadsheet!AP217)))),FALSE,IF(OR(AND(Spreadsheet!AP217&lt;6,MOD(Spreadsheet!AP217*10,5)=0), MOD(Spreadsheet!AP217,5000)=0),TRUE,FALSE)))</f>
        <v>1</v>
      </c>
      <c r="BT217" s="5" t="b">
        <f t="array" ref="BT217">IF(ISBLANK(Spreadsheet!AQ217),TRUE,ISNUMBER(MATCH(TRUE,EXACT(Spreadsheet!AQ217,EnrollWaive),0)))</f>
        <v>1</v>
      </c>
      <c r="BU217" s="5" t="b">
        <f t="array" ref="BU217">IF(ISBLANK(Spreadsheet!AR217),TRUE,ISNUMBER(MATCH(TRUE,EXACT(Spreadsheet!AR217,LifeBenefitClasses),0)))</f>
        <v>1</v>
      </c>
      <c r="BV217" s="5" t="b">
        <f>IF(OR(ISBLANK(Spreadsheet!AR217), Spreadsheet!AR217="Waive"),IF(ISBLANK(Spreadsheet!AS217),TRUE,FALSE),IF(OR(AND(NOT(ISBLANK(Spreadsheet!AR217)),ISBLANK(Spreadsheet!AS217)),NOT(ISNUMBER(VALUE(Spreadsheet!AS217)))),FALSE,IF(OR(AND(Spreadsheet!AS217&lt;6,MOD(Spreadsheet!AS217*10,5)=0), MOD(Spreadsheet!AS217,10000)=0),TRUE,FALSE)))</f>
        <v>1</v>
      </c>
      <c r="BW217" s="5" t="b">
        <f t="array" ref="BW217">IF(ISBLANK(Spreadsheet!AT217),TRUE,ISNUMBER(MATCH(TRUE,EXACT(Spreadsheet!AT217,LifeBenefitClasses),0)))</f>
        <v>1</v>
      </c>
      <c r="BX217" s="5" t="b">
        <f>IF(OR(ISBLANK(Spreadsheet!AT217), Spreadsheet!AT217="Waive"),IF(ISBLANK(Spreadsheet!AU217),TRUE,FALSE),IF(OR(AND(NOT(ISBLANK(Spreadsheet!AT217)),ISBLANK(Spreadsheet!AU217)),NOT(ISNUMBER(VALUE(Spreadsheet!AU217)))),FALSE,IF(AND(NOT(OR(ISBLANK(Spreadsheet!AT217),Spreadsheet!AT217="Waive")),NOT(OR(ISBLANK(Spreadsheet!AR217),Spreadsheet!AR217="Waive")),MOD(Spreadsheet!AU217,5000)=0, Spreadsheet!AU217&lt;=(Spreadsheet!AS217*0.5)),TRUE,FALSE)))</f>
        <v>1</v>
      </c>
      <c r="BY217" s="5" t="b">
        <f t="array" ref="BY217">IF(ISBLANK(Spreadsheet!AV217),TRUE,ISNUMBER(MATCH(TRUE,EXACT(Spreadsheet!AV217,EnrollWaive),0)))</f>
        <v>1</v>
      </c>
      <c r="BZ217" s="5" t="b">
        <f t="array" ref="BZ217">IF(ISBLANK(Spreadsheet!AW217),TRUE,ISNUMBER(MATCH(TRUE,EXACT(Spreadsheet!AW217,LifeBenefitClasses),0)))</f>
        <v>1</v>
      </c>
      <c r="CA217" s="5" t="b">
        <f t="array" ref="CA217">IF(ISBLANK(Spreadsheet!AX217),TRUE,ISNUMBER(MATCH(TRUE,EXACT(Spreadsheet!AX217,LifeBenefitClasses),0)))</f>
        <v>1</v>
      </c>
      <c r="CB217" s="5" t="b">
        <f t="array" ref="CB217">IF(ISBLANK(Spreadsheet!AY217),TRUE,ISNUMBER(MATCH(TRUE,EXACT(Spreadsheet!AY217,LifeBenefitClasses),0)))</f>
        <v>1</v>
      </c>
      <c r="CC217" s="5" t="b">
        <f t="array" ref="CC217">IF(ISBLANK(Spreadsheet!AZ217),TRUE,ISNUMBER(MATCH(TRUE,EXACT(Spreadsheet!AZ217,LifeBenefitClasses),0)))</f>
        <v>1</v>
      </c>
      <c r="CD217" s="5" t="b">
        <f t="array" ref="CD217">IF(ISBLANK(Spreadsheet!BA217),TRUE,ISNUMBER(MATCH(TRUE,EXACT(Spreadsheet!BA217,LifeBenefitClasses),0)))</f>
        <v>1</v>
      </c>
      <c r="CE217" s="5" t="b">
        <f>IF(OR(ISBLANK(Spreadsheet!BA217), Spreadsheet!BA217="Waive"),IF(ISBLANK(Spreadsheet!BB217),TRUE,FALSE),IF(OR(AND(NOT(ISBLANK(Spreadsheet!BA217)),ISBLANK(Spreadsheet!BB217)),NOT(ISNUMBER(VALUE(Spreadsheet!BB217))),ISBLANK(Spreadsheet!BC217),NOT(ISNUMBER(VALUE(Spreadsheet!BC217)))),FALSE,IF(AND(Spreadsheet!BB217&gt;=50000,Spreadsheet!BB217&lt;=250000,MOD(Spreadsheet!BB217,10000)=0,Spreadsheet!BB217&lt;=(10*Spreadsheet!BC217)),TRUE,FALSE)))</f>
        <v>1</v>
      </c>
      <c r="CF217" s="5" t="b">
        <f>IF(NOT(ISBLANK(Spreadsheet!BC217)),AND(ISNUMBER(VALUE(Spreadsheet!BC217)),Spreadsheet!BC217&gt;0),AND(OR(ISBLANK(Spreadsheet!AO217),Spreadsheet!AO217="Waive",AND(NOT(OR(ISBLANK(Spreadsheet!AO217),Spreadsheet!AO217="Waive")),Spreadsheet!AP217&gt;=6)),OR(ISBLANK(Spreadsheet!AR217),AND(NOT(OR(ISBLANK(Spreadsheet!AR217),Spreadsheet!AR217="Waive")),Spreadsheet!AS217&gt;=6)),OR(ISBLANK(Spreadsheet!AW217)),OR(ISBLANK(Spreadsheet!AX217)),OR(ISBLANK(Spreadsheet!AY217)),OR(ISBLANK(Spreadsheet!AZ217)),OR(ISBLANK(Spreadsheet!BA217),Spreadsheet!BA217="Waive")))</f>
        <v>1</v>
      </c>
      <c r="CG217" s="5" t="b">
        <f t="shared" ca="1" si="17"/>
        <v>1</v>
      </c>
    </row>
    <row r="218" spans="8:85" x14ac:dyDescent="0.3">
      <c r="H218" s="5">
        <f t="shared" ca="1" si="14"/>
        <v>2</v>
      </c>
      <c r="I218" s="5" t="str">
        <f t="shared" ca="1" si="15"/>
        <v/>
      </c>
      <c r="J218" s="5" t="str">
        <f>IF(AND(NOT(ISBLANK(Spreadsheet!C218)),ISBLANK(Spreadsheet!D218)),Spreadsheet!F218&amp;" "&amp;Spreadsheet!H218,"")</f>
        <v/>
      </c>
      <c r="K218" s="5">
        <f>IF(AND(NOT(ISBLANK(Spreadsheet!C218)),ISBLANK(Spreadsheet!D218)),COUNTIFS(Spreadsheet!E219:E$786,"=Child",Spreadsheet!C219:C$786, "="&amp;Spreadsheet!C218) + COUNTIFS(Spreadsheet!E219:E$786,"=Step-child",Spreadsheet!C219:C$786, "="&amp;Spreadsheet!C218),0)</f>
        <v>0</v>
      </c>
      <c r="L218" s="5">
        <f>IF(NOT(ISBLANK(J218)),COUNTIFS(Spreadsheet!E219:E$786,"=Wife",Spreadsheet!C219:C$786, "="&amp;Spreadsheet!C218) + COUNTIFS(Spreadsheet!E219:E$786,"=Husband",Spreadsheet!C219:C$786, "="&amp;Spreadsheet!C218),0)</f>
        <v>0</v>
      </c>
      <c r="M218" s="5">
        <f>IF(NOT(ISBLANK(Spreadsheet!AJ218)),VLOOKUP(Spreadsheet!AJ218,'Drop Downs'!$P$2:$R$16,3,FALSE),0)</f>
        <v>0</v>
      </c>
      <c r="N218" s="5">
        <f>IF(NOT(ISBLANK(Spreadsheet!AJ218)), VLOOKUP(Spreadsheet!AJ218,'Drop Downs'!$P$2:$R$16,2,FALSE),0)</f>
        <v>0</v>
      </c>
      <c r="O218" s="5">
        <f>IF(NOT(ISBLANK(Spreadsheet!AL218)),VLOOKUP(Spreadsheet!AL218,'Drop Downs'!$P$2:$R$16,3,FALSE), 0)</f>
        <v>0</v>
      </c>
      <c r="P218" s="5">
        <f>IF(NOT(ISBLANK(Spreadsheet!AL218)),VLOOKUP(Spreadsheet!AL218,'Drop Downs'!$P$2:$R$16,2,FALSE),0)</f>
        <v>0</v>
      </c>
      <c r="Q218" s="5">
        <f>IF(NOT(ISBLANK(Spreadsheet!AN218)),VLOOKUP(Spreadsheet!AN218,'Drop Downs'!$P$2:$R$16,3,FALSE),0)</f>
        <v>0</v>
      </c>
      <c r="R218" s="5">
        <f>IF(NOT(ISBLANK(Spreadsheet!AN218)),VLOOKUP(Spreadsheet!AN218,'Drop Downs'!$P$2:$R$16,2,FALSE),0)</f>
        <v>0</v>
      </c>
      <c r="S218" s="5" t="str">
        <f>IF(OR(M218&gt;K218,N218&gt;L218,O218&gt;K218, Q218&gt;K218,N218&gt;L218, P218&gt;L218, R218&gt;L218),"Member currently has a coverage election over what he/she needs.  Please add more dependents or adjust the coverage election.","")&amp;(IF(AND(NOT(ISBLANK(Spreadsheet!C218)),NOT(ISBLANK(Spreadsheet!D218)),ISBLANK(Spreadsheet!E218)),"Dependent lacks a relationship to member.Please select one from the drop-down.",""))</f>
        <v/>
      </c>
      <c r="T218" s="5" t="b">
        <f t="shared" si="16"/>
        <v>1</v>
      </c>
      <c r="U218" s="5" t="b">
        <f>OR(ISBLANK(Spreadsheet!C218),IF(NOT(ISBLANK(Spreadsheet!D218)),NOT(ISBLANK(Spreadsheet!E218)),TRUE))</f>
        <v>1</v>
      </c>
      <c r="V218" s="5" t="b">
        <f>OR(ISBLANK(Spreadsheet!C218), NOT(ISBLANK(Spreadsheet!I218)))</f>
        <v>1</v>
      </c>
      <c r="W218" s="5" t="b">
        <f>OR(ISBLANK(Spreadsheet!D218),NOT(ISBLANK(Spreadsheet!C218)))</f>
        <v>1</v>
      </c>
      <c r="X218" s="155" t="str">
        <f>REPT("0",MIN(FIND({1,2,3,4,5,6,7,8,9},Spreadsheet!C218&amp;"123456789"))-1)&amp;IF(ISBLANK(Spreadsheet!C218),"",SUMPRODUCT(MID(0&amp;Spreadsheet!C218,LARGE(INDEX(ISNUMBER(--MID(Spreadsheet!C218,ROW($1:$225),1))*
 ROW($1:$225),0),ROW($1:$225))+1,1)*10^ROW($1:$225)/10))</f>
        <v/>
      </c>
      <c r="Y218" s="5" t="b">
        <f>IF(NOT(ISBLANK(Spreadsheet!C218)),IF(AND(ISNUMBER(VALUE(Spreadsheet!C218)), LEN(Spreadsheet!C218)=9),TRUE,FALSE),TRUE)</f>
        <v>1</v>
      </c>
      <c r="Z218" s="155" t="str">
        <f>REPT("0",MIN(FIND({1,2,3,4,5,6,7,8,9},Spreadsheet!D218&amp;"123456789"))-1)&amp;IF(ISBLANK(Spreadsheet!D218),"",SUMPRODUCT(MID(0&amp;Spreadsheet!D218,LARGE(INDEX(ISNUMBER(--MID(Spreadsheet!D218,ROW($1:$225),1))*
 ROW($1:$225),0),ROW($1:$225))+1,1)*10^ROW($1:$225)/10))</f>
        <v/>
      </c>
      <c r="AA218" s="5" t="b">
        <f>IF(AND(NOT(ISBLANK(Spreadsheet!D218)),NOT(ISBLANK(Spreadsheet!C218))),IF(AND(ISNUMBER(VALUE(Spreadsheet!D218)), LEN(Spreadsheet!D218)=9),TRUE,FALSE),IF(AND(NOT(ISBLANK(Spreadsheet!D218)),ISBLANK(Spreadsheet!C218)),FALSE,TRUE))</f>
        <v>1</v>
      </c>
      <c r="AB218" s="5" t="b">
        <f>OR(ISBLANK(Spreadsheet!Y218),IF(NOT(ISBLANK(Spreadsheet!Y218)),LEN(Spreadsheet!Y218)=10,ISNUMBER(VALUE(Spreadsheet!Y218))))</f>
        <v>1</v>
      </c>
      <c r="AC218" s="5" t="b">
        <f>OR(ISBLANK(Spreadsheet!AI218), AND(NOT(ISBLANK(Spreadsheet!AJ218)), NOT(ISNUMBER(SEARCH("Waive",Spreadsheet!AJ218)))))</f>
        <v>1</v>
      </c>
      <c r="AD218" s="5" t="b">
        <f>OR(ISBLANK(Spreadsheet!AK218), AND(NOT(ISBLANK(Spreadsheet!AL218)), NOT(ISNUMBER(SEARCH("Waive",Spreadsheet!AL218)))))</f>
        <v>1</v>
      </c>
      <c r="AE218" s="5" t="b">
        <f>OR(ISBLANK(Spreadsheet!AM218), AND(NOT(ISBLANK(Spreadsheet!AN218)), NOT(ISNUMBER(SEARCH("Waive", Spreadsheet!AN218)))))</f>
        <v>1</v>
      </c>
      <c r="AF218" s="5" t="b">
        <f>OR(ISBLANK(Spreadsheet!C218), NOT(ISBLANK(Spreadsheet!D218)),NOT(ISBLANK(Spreadsheet!L218)))</f>
        <v>1</v>
      </c>
      <c r="AG218" s="5" t="b">
        <f>IF(AND(NOT(ISBLANK(Spreadsheet!C218)), NOT(ISBLANK(Spreadsheet!D218)),Spreadsheet!C218&lt;&gt;Spreadsheet!D218),IF(ISERROR(VLOOKUP(Spreadsheet!C218, Spreadsheet!$C$6:'Spreadsheet'!$C217,1,FALSE)), FALSE, TRUE),TRUE)</f>
        <v>1</v>
      </c>
      <c r="AH218" s="5" t="b">
        <f>Spreadsheet!$B$2=Spreadsheet!AD218</f>
        <v>1</v>
      </c>
      <c r="AI218" s="5" t="b">
        <f>IF(ISBLANK(Spreadsheet!G218),TRUE,IF(OR(LEN(Spreadsheet!G218)&gt;1,ISNUMBER(VALUE(Spreadsheet!G218))),FALSE,TRUE))</f>
        <v>1</v>
      </c>
      <c r="AJ218" s="5" t="b">
        <f>OR(ISBLANK(Spreadsheet!C218), NOT(ISBLANK(Spreadsheet!B218)), NOT(ISBLANK(Spreadsheet!D218)))</f>
        <v>1</v>
      </c>
      <c r="AK218" s="5" t="b">
        <f t="array" ref="AK218">IF(OR(AND(ISBLANK(Spreadsheet!E218),ISBLANK(Spreadsheet!D218),NOT(ISBLANK(Spreadsheet!C218))),AND(ISBLANK(Spreadsheet!E218),ISBLANK(Spreadsheet!D218),ISBLANK(Spreadsheet!C218))),TRUE,ISNUMBER(MATCH(TRUE,EXACT(Spreadsheet!E218,Relationships),0)))</f>
        <v>1</v>
      </c>
      <c r="AL218" s="5" t="b">
        <f>IF(NOT(ISBLANK(Spreadsheet!C218)),IF(OR(ISBLANK(Spreadsheet!F218),LEN(Spreadsheet!F218)&gt;40),FALSE,TRUE),TRUE)</f>
        <v>1</v>
      </c>
      <c r="AM218" s="5" t="b">
        <f>IF(NOT(ISBLANK(Spreadsheet!C218)),IF(OR(ISBLANK(Spreadsheet!H218),LEN(Spreadsheet!H218)&gt;40),FALSE,TRUE),TRUE)</f>
        <v>1</v>
      </c>
      <c r="AN218" s="5" t="b">
        <f t="array" ref="AN218">IF(ISBLANK(Spreadsheet!I218),TRUE,ISNUMBER(MATCH(TRUE,EXACT(Spreadsheet!I218,GenderValues),0)))</f>
        <v>1</v>
      </c>
      <c r="AO218" s="5" t="b">
        <f ca="1">IF(ISERROR(DATEVALUE(TEXT(Spreadsheet!J218,"mm/dd/yyyy")) &gt; TODAY()),IF(AND(ISBLANK(Spreadsheet!J218),ISBLANK(Spreadsheet!C218)),TRUE,FALSE),IF(DATEVALUE(TEXT(Spreadsheet!J218,"mm/dd/yyyy")) &gt; TODAY(),FALSE,TRUE))</f>
        <v>1</v>
      </c>
      <c r="AP218" s="5" t="b">
        <f>OR(ISBLANK(Spreadsheet!K218),LEN(Spreadsheet!K218)&lt;=100)</f>
        <v>1</v>
      </c>
      <c r="AQ218" s="5" t="b">
        <f t="array" ref="AQ218">IF(OR(AND(ISBLANK(Spreadsheet!L218),ISBLANK(Spreadsheet!C218)),AND(NOT(ISBLANK(Spreadsheet!C218)),NOT(ISBLANK(Spreadsheet!D218)))),TRUE,ISNUMBER(MATCH(TRUE,EXACT(Spreadsheet!L218,MaritalStatus),0)))</f>
        <v>1</v>
      </c>
      <c r="AR218" s="5" t="b">
        <f ca="1">IF(ISERROR(DATEVALUE(TEXT(Spreadsheet!M218,"mm/dd/yyyy")) &gt; TODAY()),IF(ISBLANK(Spreadsheet!M218),TRUE,FALSE),IF(DATEVALUE(TEXT(Spreadsheet!M218,"mm/dd/yyyy")) &gt; TODAY(),FALSE,TRUE))</f>
        <v>1</v>
      </c>
      <c r="AS218" s="5" t="b">
        <f>OR(ISBLANK(Spreadsheet!N218),LEN(Spreadsheet!N218)&lt;=100)</f>
        <v>1</v>
      </c>
      <c r="AT218" s="5" t="b">
        <f>OR(ISBLANK(Spreadsheet!O218),UPPER(Spreadsheet!O218)="YES")</f>
        <v>1</v>
      </c>
      <c r="AU218" s="5" t="b">
        <f>OR(ISBLANK(Spreadsheet!P218),UPPER(Spreadsheet!P218)="YES")</f>
        <v>1</v>
      </c>
      <c r="AV218" s="5" t="b">
        <f t="array" ref="AV218">IF(ISBLANK(Spreadsheet!Q218),TRUE,ISNUMBER(MATCH(TRUE,EXACT(Spreadsheet!Q218,OnGroupsPriorIns),0)))</f>
        <v>1</v>
      </c>
      <c r="AW218" s="5" t="b">
        <f>OR(ISBLANK(Spreadsheet!R218),UPPER(Spreadsheet!R218)="YES")</f>
        <v>1</v>
      </c>
      <c r="AX218" s="5" t="b">
        <f>OR(ISBLANK(Spreadsheet!S218),UPPER(Spreadsheet!S218)="YES")</f>
        <v>1</v>
      </c>
      <c r="AY218" s="5" t="b">
        <f>OR(AND(ISBLANK(Spreadsheet!C218),LEN(Spreadsheet!T218)=0),AND(NOT(ISBLANK(Spreadsheet!C218)),LEN(Spreadsheet!T218)&gt;0,LEN(Spreadsheet!T218)&lt;=50))</f>
        <v>1</v>
      </c>
      <c r="AZ218" s="5" t="b">
        <f>OR(LEN(Spreadsheet!U218)=0,AND(LEN(Spreadsheet!U218)&gt;0,LEN(Spreadsheet!U218)&lt;=50))</f>
        <v>1</v>
      </c>
      <c r="BA218" s="5" t="b">
        <f>OR(AND(ISBLANK(Spreadsheet!C218),LEN(Spreadsheet!V218)=0),AND(NOT(ISBLANK(Spreadsheet!C218)),LEN(Spreadsheet!V218)&gt;0,LEN(Spreadsheet!V218)&lt;=50))</f>
        <v>1</v>
      </c>
      <c r="BB218" s="5" t="b">
        <f t="array" ref="BB218">IF(AND(ISBLANK(Spreadsheet!C218),LEN(Spreadsheet!W218)=0),TRUE,ISNUMBER(MATCH(TRUE,EXACT(Spreadsheet!W218,States),0)))</f>
        <v>1</v>
      </c>
      <c r="BC218" s="5" t="b">
        <f>OR(AND(ISBLANK(Spreadsheet!C218),LEN(Spreadsheet!X218)=0),AND(NOT(ISBLANK(Spreadsheet!C218)),LEN(Spreadsheet!X218)&gt;0,LEN(Spreadsheet!X218)=5,ISNUMBER(VALUE(Spreadsheet!X218))))</f>
        <v>1</v>
      </c>
      <c r="BD218" s="5" t="b">
        <f>OR(ISBLANK(Spreadsheet!Z218),LEN(Spreadsheet!Z218)&lt;=50)</f>
        <v>1</v>
      </c>
      <c r="BE218" s="5" t="b">
        <f>ISBLANK(Spreadsheet!AA218)</f>
        <v>1</v>
      </c>
      <c r="BF218" s="5" t="b">
        <f>ISBLANK(Spreadsheet!AB218)</f>
        <v>1</v>
      </c>
      <c r="BG218" s="5" t="b">
        <f>IF(ISERROR(DATEVALUE(TEXT(Spreadsheet!AC218,"mm/dd/yyyy")) &gt; DATEVALUE(TEXT(Spreadsheet!J218,"mm/dd/yyyy"))),IF(OR(AND(ISBLANK(Spreadsheet!AC218),ISBLANK(Spreadsheet!C218)),AND(NOT(ISBLANK(Spreadsheet!C218)),ISBLANK(Spreadsheet!AC218),NOT(ISBLANK(Spreadsheet!D218)))),TRUE,FALSE),IF(DATEVALUE(TEXT(Spreadsheet!AC218,"mm/dd/yyyy")) &gt; DATEVALUE(TEXT(Spreadsheet!J218,"mm/dd/yyyy")),TRUE,FALSE))</f>
        <v>1</v>
      </c>
      <c r="BH218" s="5" t="b">
        <f>OR(AND(ISBLANK(Spreadsheet!C218),ISBLANK(Spreadsheet!AE218)),AND(NOT(ISBLANK(Spreadsheet!C218)),NOT(ISBLANK(Spreadsheet!D218)),ISBLANK(Spreadsheet!AE218)),AND(NOT(ISBLANK(Spreadsheet!C218)),ISBLANK(Spreadsheet!D218),NOT(ISBLANK(Spreadsheet!AE218)),LEN(Spreadsheet!AE218)&lt;=100))</f>
        <v>1</v>
      </c>
      <c r="BI218" s="5" t="b">
        <f t="array" ref="BI218">IF(ISBLANK(Spreadsheet!AF218),TRUE,ISNUMBER(MATCH(TRUE,EXACT(Spreadsheet!AF218,CobraShortReasons),0)))</f>
        <v>1</v>
      </c>
      <c r="BJ218" s="5" t="b">
        <f ca="1">IF(ISERROR(DATEVALUE(TEXT(Spreadsheet!AG218,"mm/dd/yyyy")) &gt; TODAY()),IF(ISBLANK(Spreadsheet!AG218),TRUE,FALSE),IF(DATEVALUE(TEXT(Spreadsheet!AG218,"mm/dd/yyyy")) &gt; TODAY(),FALSE,TRUE))</f>
        <v>1</v>
      </c>
      <c r="BK218" s="5" t="b">
        <f>OR(ISBLANK(Spreadsheet!AH218),LEN(Spreadsheet!AH218)&lt;=25)</f>
        <v>1</v>
      </c>
      <c r="BL218" s="5" t="b">
        <f t="array" aca="1" ref="BL218" ca="1">IF(ISBLANK(Spreadsheet!AI218),TRUE,ISNUMBER(MATCH(TRUE,EXACT(Spreadsheet!AI218,INDIRECT(Spreadsheet!$D$2)),0)))</f>
        <v>1</v>
      </c>
      <c r="BM218" s="5" t="b">
        <f t="array" aca="1" ref="BM218" ca="1">IF(ISBLANK(Spreadsheet!AJ218),TRUE,ISNUMBER(MATCH(TRUE,EXACT(Spreadsheet!AJ218,INDIRECT(Spreadsheet!BJ218)),0)))</f>
        <v>1</v>
      </c>
      <c r="BN218" s="5" t="b">
        <f t="array" ref="BN218">IF(ISBLANK(Spreadsheet!AK218),TRUE,ISNUMBER(MATCH(TRUE,EXACT(Spreadsheet!AK218,DentalPlans),0)))</f>
        <v>1</v>
      </c>
      <c r="BO218" s="5" t="b">
        <f t="array" aca="1" ref="BO218" ca="1">IF(ISBLANK(Spreadsheet!AL218),TRUE,ISNUMBER(MATCH(TRUE,EXACT(Spreadsheet!AL218,INDIRECT(Spreadsheet!BK218)),0)))</f>
        <v>1</v>
      </c>
      <c r="BP218" s="5" t="b">
        <f t="array" ref="BP218">IF(ISBLANK(Spreadsheet!AM218),TRUE,ISNUMBER(MATCH(TRUE,EXACT(Spreadsheet!AM218,VisionPlans),0)))</f>
        <v>1</v>
      </c>
      <c r="BQ218" s="5" t="b">
        <f t="array" aca="1" ref="BQ218" ca="1">IF(ISBLANK(Spreadsheet!AN218),TRUE,ISNUMBER(MATCH(TRUE,EXACT(Spreadsheet!AN218,INDIRECT(Spreadsheet!BL218)),0)))</f>
        <v>1</v>
      </c>
      <c r="BR218" s="5" t="b">
        <f t="array" ref="BR218">IF(ISBLANK(Spreadsheet!AO218),TRUE,ISNUMBER(MATCH(TRUE,EXACT(Spreadsheet!AO218,LifeBenefitClasses),0)))</f>
        <v>1</v>
      </c>
      <c r="BS218" s="5" t="b">
        <f>IF(OR(ISBLANK(Spreadsheet!AO218), Spreadsheet!AO218="Waive"),IF(ISBLANK(Spreadsheet!AP218),TRUE,FALSE),IF(OR(AND(NOT(ISBLANK(Spreadsheet!AO218)),ISBLANK(Spreadsheet!AP218)),NOT(ISNUMBER(VALUE(Spreadsheet!AP218)))),FALSE,IF(OR(AND(Spreadsheet!AP218&lt;6,MOD(Spreadsheet!AP218*10,5)=0), MOD(Spreadsheet!AP218,5000)=0),TRUE,FALSE)))</f>
        <v>1</v>
      </c>
      <c r="BT218" s="5" t="b">
        <f t="array" ref="BT218">IF(ISBLANK(Spreadsheet!AQ218),TRUE,ISNUMBER(MATCH(TRUE,EXACT(Spreadsheet!AQ218,EnrollWaive),0)))</f>
        <v>1</v>
      </c>
      <c r="BU218" s="5" t="b">
        <f t="array" ref="BU218">IF(ISBLANK(Spreadsheet!AR218),TRUE,ISNUMBER(MATCH(TRUE,EXACT(Spreadsheet!AR218,LifeBenefitClasses),0)))</f>
        <v>1</v>
      </c>
      <c r="BV218" s="5" t="b">
        <f>IF(OR(ISBLANK(Spreadsheet!AR218), Spreadsheet!AR218="Waive"),IF(ISBLANK(Spreadsheet!AS218),TRUE,FALSE),IF(OR(AND(NOT(ISBLANK(Spreadsheet!AR218)),ISBLANK(Spreadsheet!AS218)),NOT(ISNUMBER(VALUE(Spreadsheet!AS218)))),FALSE,IF(OR(AND(Spreadsheet!AS218&lt;6,MOD(Spreadsheet!AS218*10,5)=0), MOD(Spreadsheet!AS218,10000)=0),TRUE,FALSE)))</f>
        <v>1</v>
      </c>
      <c r="BW218" s="5" t="b">
        <f t="array" ref="BW218">IF(ISBLANK(Spreadsheet!AT218),TRUE,ISNUMBER(MATCH(TRUE,EXACT(Spreadsheet!AT218,LifeBenefitClasses),0)))</f>
        <v>1</v>
      </c>
      <c r="BX218" s="5" t="b">
        <f>IF(OR(ISBLANK(Spreadsheet!AT218), Spreadsheet!AT218="Waive"),IF(ISBLANK(Spreadsheet!AU218),TRUE,FALSE),IF(OR(AND(NOT(ISBLANK(Spreadsheet!AT218)),ISBLANK(Spreadsheet!AU218)),NOT(ISNUMBER(VALUE(Spreadsheet!AU218)))),FALSE,IF(AND(NOT(OR(ISBLANK(Spreadsheet!AT218),Spreadsheet!AT218="Waive")),NOT(OR(ISBLANK(Spreadsheet!AR218),Spreadsheet!AR218="Waive")),MOD(Spreadsheet!AU218,5000)=0, Spreadsheet!AU218&lt;=(Spreadsheet!AS218*0.5)),TRUE,FALSE)))</f>
        <v>1</v>
      </c>
      <c r="BY218" s="5" t="b">
        <f t="array" ref="BY218">IF(ISBLANK(Spreadsheet!AV218),TRUE,ISNUMBER(MATCH(TRUE,EXACT(Spreadsheet!AV218,EnrollWaive),0)))</f>
        <v>1</v>
      </c>
      <c r="BZ218" s="5" t="b">
        <f t="array" ref="BZ218">IF(ISBLANK(Spreadsheet!AW218),TRUE,ISNUMBER(MATCH(TRUE,EXACT(Spreadsheet!AW218,LifeBenefitClasses),0)))</f>
        <v>1</v>
      </c>
      <c r="CA218" s="5" t="b">
        <f t="array" ref="CA218">IF(ISBLANK(Spreadsheet!AX218),TRUE,ISNUMBER(MATCH(TRUE,EXACT(Spreadsheet!AX218,LifeBenefitClasses),0)))</f>
        <v>1</v>
      </c>
      <c r="CB218" s="5" t="b">
        <f t="array" ref="CB218">IF(ISBLANK(Spreadsheet!AY218),TRUE,ISNUMBER(MATCH(TRUE,EXACT(Spreadsheet!AY218,LifeBenefitClasses),0)))</f>
        <v>1</v>
      </c>
      <c r="CC218" s="5" t="b">
        <f t="array" ref="CC218">IF(ISBLANK(Spreadsheet!AZ218),TRUE,ISNUMBER(MATCH(TRUE,EXACT(Spreadsheet!AZ218,LifeBenefitClasses),0)))</f>
        <v>1</v>
      </c>
      <c r="CD218" s="5" t="b">
        <f t="array" ref="CD218">IF(ISBLANK(Spreadsheet!BA218),TRUE,ISNUMBER(MATCH(TRUE,EXACT(Spreadsheet!BA218,LifeBenefitClasses),0)))</f>
        <v>1</v>
      </c>
      <c r="CE218" s="5" t="b">
        <f>IF(OR(ISBLANK(Spreadsheet!BA218), Spreadsheet!BA218="Waive"),IF(ISBLANK(Spreadsheet!BB218),TRUE,FALSE),IF(OR(AND(NOT(ISBLANK(Spreadsheet!BA218)),ISBLANK(Spreadsheet!BB218)),NOT(ISNUMBER(VALUE(Spreadsheet!BB218))),ISBLANK(Spreadsheet!BC218),NOT(ISNUMBER(VALUE(Spreadsheet!BC218)))),FALSE,IF(AND(Spreadsheet!BB218&gt;=50000,Spreadsheet!BB218&lt;=250000,MOD(Spreadsheet!BB218,10000)=0,Spreadsheet!BB218&lt;=(10*Spreadsheet!BC218)),TRUE,FALSE)))</f>
        <v>1</v>
      </c>
      <c r="CF218" s="5" t="b">
        <f>IF(NOT(ISBLANK(Spreadsheet!BC218)),AND(ISNUMBER(VALUE(Spreadsheet!BC218)),Spreadsheet!BC218&gt;0),AND(OR(ISBLANK(Spreadsheet!AO218),Spreadsheet!AO218="Waive",AND(NOT(OR(ISBLANK(Spreadsheet!AO218),Spreadsheet!AO218="Waive")),Spreadsheet!AP218&gt;=6)),OR(ISBLANK(Spreadsheet!AR218),AND(NOT(OR(ISBLANK(Spreadsheet!AR218),Spreadsheet!AR218="Waive")),Spreadsheet!AS218&gt;=6)),OR(ISBLANK(Spreadsheet!AW218)),OR(ISBLANK(Spreadsheet!AX218)),OR(ISBLANK(Spreadsheet!AY218)),OR(ISBLANK(Spreadsheet!AZ218)),OR(ISBLANK(Spreadsheet!BA218),Spreadsheet!BA218="Waive")))</f>
        <v>1</v>
      </c>
      <c r="CG218" s="5" t="b">
        <f t="shared" ca="1" si="17"/>
        <v>1</v>
      </c>
    </row>
    <row r="219" spans="8:85" x14ac:dyDescent="0.3">
      <c r="H219" s="5">
        <f t="shared" ca="1" si="14"/>
        <v>2</v>
      </c>
      <c r="I219" s="5" t="str">
        <f t="shared" ca="1" si="15"/>
        <v/>
      </c>
      <c r="J219" s="5" t="str">
        <f>IF(AND(NOT(ISBLANK(Spreadsheet!C219)),ISBLANK(Spreadsheet!D219)),Spreadsheet!F219&amp;" "&amp;Spreadsheet!H219,"")</f>
        <v/>
      </c>
      <c r="K219" s="5">
        <f>IF(AND(NOT(ISBLANK(Spreadsheet!C219)),ISBLANK(Spreadsheet!D219)),COUNTIFS(Spreadsheet!E220:E$786,"=Child",Spreadsheet!C220:C$786, "="&amp;Spreadsheet!C219) + COUNTIFS(Spreadsheet!E220:E$786,"=Step-child",Spreadsheet!C220:C$786, "="&amp;Spreadsheet!C219),0)</f>
        <v>0</v>
      </c>
      <c r="L219" s="5">
        <f>IF(NOT(ISBLANK(J219)),COUNTIFS(Spreadsheet!E220:E$786,"=Wife",Spreadsheet!C220:C$786, "="&amp;Spreadsheet!C219) + COUNTIFS(Spreadsheet!E220:E$786,"=Husband",Spreadsheet!C220:C$786, "="&amp;Spreadsheet!C219),0)</f>
        <v>0</v>
      </c>
      <c r="M219" s="5">
        <f>IF(NOT(ISBLANK(Spreadsheet!AJ219)),VLOOKUP(Spreadsheet!AJ219,'Drop Downs'!$P$2:$R$16,3,FALSE),0)</f>
        <v>0</v>
      </c>
      <c r="N219" s="5">
        <f>IF(NOT(ISBLANK(Spreadsheet!AJ219)), VLOOKUP(Spreadsheet!AJ219,'Drop Downs'!$P$2:$R$16,2,FALSE),0)</f>
        <v>0</v>
      </c>
      <c r="O219" s="5">
        <f>IF(NOT(ISBLANK(Spreadsheet!AL219)),VLOOKUP(Spreadsheet!AL219,'Drop Downs'!$P$2:$R$16,3,FALSE), 0)</f>
        <v>0</v>
      </c>
      <c r="P219" s="5">
        <f>IF(NOT(ISBLANK(Spreadsheet!AL219)),VLOOKUP(Spreadsheet!AL219,'Drop Downs'!$P$2:$R$16,2,FALSE),0)</f>
        <v>0</v>
      </c>
      <c r="Q219" s="5">
        <f>IF(NOT(ISBLANK(Spreadsheet!AN219)),VLOOKUP(Spreadsheet!AN219,'Drop Downs'!$P$2:$R$16,3,FALSE),0)</f>
        <v>0</v>
      </c>
      <c r="R219" s="5">
        <f>IF(NOT(ISBLANK(Spreadsheet!AN219)),VLOOKUP(Spreadsheet!AN219,'Drop Downs'!$P$2:$R$16,2,FALSE),0)</f>
        <v>0</v>
      </c>
      <c r="S219" s="5" t="str">
        <f>IF(OR(M219&gt;K219,N219&gt;L219,O219&gt;K219, Q219&gt;K219,N219&gt;L219, P219&gt;L219, R219&gt;L219),"Member currently has a coverage election over what he/she needs.  Please add more dependents or adjust the coverage election.","")&amp;(IF(AND(NOT(ISBLANK(Spreadsheet!C219)),NOT(ISBLANK(Spreadsheet!D219)),ISBLANK(Spreadsheet!E219)),"Dependent lacks a relationship to member.Please select one from the drop-down.",""))</f>
        <v/>
      </c>
      <c r="T219" s="5" t="b">
        <f t="shared" si="16"/>
        <v>1</v>
      </c>
      <c r="U219" s="5" t="b">
        <f>OR(ISBLANK(Spreadsheet!C219),IF(NOT(ISBLANK(Spreadsheet!D219)),NOT(ISBLANK(Spreadsheet!E219)),TRUE))</f>
        <v>1</v>
      </c>
      <c r="V219" s="5" t="b">
        <f>OR(ISBLANK(Spreadsheet!C219), NOT(ISBLANK(Spreadsheet!I219)))</f>
        <v>1</v>
      </c>
      <c r="W219" s="5" t="b">
        <f>OR(ISBLANK(Spreadsheet!D219),NOT(ISBLANK(Spreadsheet!C219)))</f>
        <v>1</v>
      </c>
      <c r="X219" s="155" t="str">
        <f>REPT("0",MIN(FIND({1,2,3,4,5,6,7,8,9},Spreadsheet!C219&amp;"123456789"))-1)&amp;IF(ISBLANK(Spreadsheet!C219),"",SUMPRODUCT(MID(0&amp;Spreadsheet!C219,LARGE(INDEX(ISNUMBER(--MID(Spreadsheet!C219,ROW($1:$225),1))*
 ROW($1:$225),0),ROW($1:$225))+1,1)*10^ROW($1:$225)/10))</f>
        <v/>
      </c>
      <c r="Y219" s="5" t="b">
        <f>IF(NOT(ISBLANK(Spreadsheet!C219)),IF(AND(ISNUMBER(VALUE(Spreadsheet!C219)), LEN(Spreadsheet!C219)=9),TRUE,FALSE),TRUE)</f>
        <v>1</v>
      </c>
      <c r="Z219" s="155" t="str">
        <f>REPT("0",MIN(FIND({1,2,3,4,5,6,7,8,9},Spreadsheet!D219&amp;"123456789"))-1)&amp;IF(ISBLANK(Spreadsheet!D219),"",SUMPRODUCT(MID(0&amp;Spreadsheet!D219,LARGE(INDEX(ISNUMBER(--MID(Spreadsheet!D219,ROW($1:$225),1))*
 ROW($1:$225),0),ROW($1:$225))+1,1)*10^ROW($1:$225)/10))</f>
        <v/>
      </c>
      <c r="AA219" s="5" t="b">
        <f>IF(AND(NOT(ISBLANK(Spreadsheet!D219)),NOT(ISBLANK(Spreadsheet!C219))),IF(AND(ISNUMBER(VALUE(Spreadsheet!D219)), LEN(Spreadsheet!D219)=9),TRUE,FALSE),IF(AND(NOT(ISBLANK(Spreadsheet!D219)),ISBLANK(Spreadsheet!C219)),FALSE,TRUE))</f>
        <v>1</v>
      </c>
      <c r="AB219" s="5" t="b">
        <f>OR(ISBLANK(Spreadsheet!Y219),IF(NOT(ISBLANK(Spreadsheet!Y219)),LEN(Spreadsheet!Y219)=10,ISNUMBER(VALUE(Spreadsheet!Y219))))</f>
        <v>1</v>
      </c>
      <c r="AC219" s="5" t="b">
        <f>OR(ISBLANK(Spreadsheet!AI219), AND(NOT(ISBLANK(Spreadsheet!AJ219)), NOT(ISNUMBER(SEARCH("Waive",Spreadsheet!AJ219)))))</f>
        <v>1</v>
      </c>
      <c r="AD219" s="5" t="b">
        <f>OR(ISBLANK(Spreadsheet!AK219), AND(NOT(ISBLANK(Spreadsheet!AL219)), NOT(ISNUMBER(SEARCH("Waive",Spreadsheet!AL219)))))</f>
        <v>1</v>
      </c>
      <c r="AE219" s="5" t="b">
        <f>OR(ISBLANK(Spreadsheet!AM219), AND(NOT(ISBLANK(Spreadsheet!AN219)), NOT(ISNUMBER(SEARCH("Waive", Spreadsheet!AN219)))))</f>
        <v>1</v>
      </c>
      <c r="AF219" s="5" t="b">
        <f>OR(ISBLANK(Spreadsheet!C219), NOT(ISBLANK(Spreadsheet!D219)),NOT(ISBLANK(Spreadsheet!L219)))</f>
        <v>1</v>
      </c>
      <c r="AG219" s="5" t="b">
        <f>IF(AND(NOT(ISBLANK(Spreadsheet!C219)), NOT(ISBLANK(Spreadsheet!D219)),Spreadsheet!C219&lt;&gt;Spreadsheet!D219),IF(ISERROR(VLOOKUP(Spreadsheet!C219, Spreadsheet!$C$6:'Spreadsheet'!$C218,1,FALSE)), FALSE, TRUE),TRUE)</f>
        <v>1</v>
      </c>
      <c r="AH219" s="5" t="b">
        <f>Spreadsheet!$B$2=Spreadsheet!AD219</f>
        <v>1</v>
      </c>
      <c r="AI219" s="5" t="b">
        <f>IF(ISBLANK(Spreadsheet!G219),TRUE,IF(OR(LEN(Spreadsheet!G219)&gt;1,ISNUMBER(VALUE(Spreadsheet!G219))),FALSE,TRUE))</f>
        <v>1</v>
      </c>
      <c r="AJ219" s="5" t="b">
        <f>OR(ISBLANK(Spreadsheet!C219), NOT(ISBLANK(Spreadsheet!B219)), NOT(ISBLANK(Spreadsheet!D219)))</f>
        <v>1</v>
      </c>
      <c r="AK219" s="5" t="b">
        <f t="array" ref="AK219">IF(OR(AND(ISBLANK(Spreadsheet!E219),ISBLANK(Spreadsheet!D219),NOT(ISBLANK(Spreadsheet!C219))),AND(ISBLANK(Spreadsheet!E219),ISBLANK(Spreadsheet!D219),ISBLANK(Spreadsheet!C219))),TRUE,ISNUMBER(MATCH(TRUE,EXACT(Spreadsheet!E219,Relationships),0)))</f>
        <v>1</v>
      </c>
      <c r="AL219" s="5" t="b">
        <f>IF(NOT(ISBLANK(Spreadsheet!C219)),IF(OR(ISBLANK(Spreadsheet!F219),LEN(Spreadsheet!F219)&gt;40),FALSE,TRUE),TRUE)</f>
        <v>1</v>
      </c>
      <c r="AM219" s="5" t="b">
        <f>IF(NOT(ISBLANK(Spreadsheet!C219)),IF(OR(ISBLANK(Spreadsheet!H219),LEN(Spreadsheet!H219)&gt;40),FALSE,TRUE),TRUE)</f>
        <v>1</v>
      </c>
      <c r="AN219" s="5" t="b">
        <f t="array" ref="AN219">IF(ISBLANK(Spreadsheet!I219),TRUE,ISNUMBER(MATCH(TRUE,EXACT(Spreadsheet!I219,GenderValues),0)))</f>
        <v>1</v>
      </c>
      <c r="AO219" s="5" t="b">
        <f ca="1">IF(ISERROR(DATEVALUE(TEXT(Spreadsheet!J219,"mm/dd/yyyy")) &gt; TODAY()),IF(AND(ISBLANK(Spreadsheet!J219),ISBLANK(Spreadsheet!C219)),TRUE,FALSE),IF(DATEVALUE(TEXT(Spreadsheet!J219,"mm/dd/yyyy")) &gt; TODAY(),FALSE,TRUE))</f>
        <v>1</v>
      </c>
      <c r="AP219" s="5" t="b">
        <f>OR(ISBLANK(Spreadsheet!K219),LEN(Spreadsheet!K219)&lt;=100)</f>
        <v>1</v>
      </c>
      <c r="AQ219" s="5" t="b">
        <f t="array" ref="AQ219">IF(OR(AND(ISBLANK(Spreadsheet!L219),ISBLANK(Spreadsheet!C219)),AND(NOT(ISBLANK(Spreadsheet!C219)),NOT(ISBLANK(Spreadsheet!D219)))),TRUE,ISNUMBER(MATCH(TRUE,EXACT(Spreadsheet!L219,MaritalStatus),0)))</f>
        <v>1</v>
      </c>
      <c r="AR219" s="5" t="b">
        <f ca="1">IF(ISERROR(DATEVALUE(TEXT(Spreadsheet!M219,"mm/dd/yyyy")) &gt; TODAY()),IF(ISBLANK(Spreadsheet!M219),TRUE,FALSE),IF(DATEVALUE(TEXT(Spreadsheet!M219,"mm/dd/yyyy")) &gt; TODAY(),FALSE,TRUE))</f>
        <v>1</v>
      </c>
      <c r="AS219" s="5" t="b">
        <f>OR(ISBLANK(Spreadsheet!N219),LEN(Spreadsheet!N219)&lt;=100)</f>
        <v>1</v>
      </c>
      <c r="AT219" s="5" t="b">
        <f>OR(ISBLANK(Spreadsheet!O219),UPPER(Spreadsheet!O219)="YES")</f>
        <v>1</v>
      </c>
      <c r="AU219" s="5" t="b">
        <f>OR(ISBLANK(Spreadsheet!P219),UPPER(Spreadsheet!P219)="YES")</f>
        <v>1</v>
      </c>
      <c r="AV219" s="5" t="b">
        <f t="array" ref="AV219">IF(ISBLANK(Spreadsheet!Q219),TRUE,ISNUMBER(MATCH(TRUE,EXACT(Spreadsheet!Q219,OnGroupsPriorIns),0)))</f>
        <v>1</v>
      </c>
      <c r="AW219" s="5" t="b">
        <f>OR(ISBLANK(Spreadsheet!R219),UPPER(Spreadsheet!R219)="YES")</f>
        <v>1</v>
      </c>
      <c r="AX219" s="5" t="b">
        <f>OR(ISBLANK(Spreadsheet!S219),UPPER(Spreadsheet!S219)="YES")</f>
        <v>1</v>
      </c>
      <c r="AY219" s="5" t="b">
        <f>OR(AND(ISBLANK(Spreadsheet!C219),LEN(Spreadsheet!T219)=0),AND(NOT(ISBLANK(Spreadsheet!C219)),LEN(Spreadsheet!T219)&gt;0,LEN(Spreadsheet!T219)&lt;=50))</f>
        <v>1</v>
      </c>
      <c r="AZ219" s="5" t="b">
        <f>OR(LEN(Spreadsheet!U219)=0,AND(LEN(Spreadsheet!U219)&gt;0,LEN(Spreadsheet!U219)&lt;=50))</f>
        <v>1</v>
      </c>
      <c r="BA219" s="5" t="b">
        <f>OR(AND(ISBLANK(Spreadsheet!C219),LEN(Spreadsheet!V219)=0),AND(NOT(ISBLANK(Spreadsheet!C219)),LEN(Spreadsheet!V219)&gt;0,LEN(Spreadsheet!V219)&lt;=50))</f>
        <v>1</v>
      </c>
      <c r="BB219" s="5" t="b">
        <f t="array" ref="BB219">IF(AND(ISBLANK(Spreadsheet!C219),LEN(Spreadsheet!W219)=0),TRUE,ISNUMBER(MATCH(TRUE,EXACT(Spreadsheet!W219,States),0)))</f>
        <v>1</v>
      </c>
      <c r="BC219" s="5" t="b">
        <f>OR(AND(ISBLANK(Spreadsheet!C219),LEN(Spreadsheet!X219)=0),AND(NOT(ISBLANK(Spreadsheet!C219)),LEN(Spreadsheet!X219)&gt;0,LEN(Spreadsheet!X219)=5,ISNUMBER(VALUE(Spreadsheet!X219))))</f>
        <v>1</v>
      </c>
      <c r="BD219" s="5" t="b">
        <f>OR(ISBLANK(Spreadsheet!Z219),LEN(Spreadsheet!Z219)&lt;=50)</f>
        <v>1</v>
      </c>
      <c r="BE219" s="5" t="b">
        <f>ISBLANK(Spreadsheet!AA219)</f>
        <v>1</v>
      </c>
      <c r="BF219" s="5" t="b">
        <f>ISBLANK(Spreadsheet!AB219)</f>
        <v>1</v>
      </c>
      <c r="BG219" s="5" t="b">
        <f>IF(ISERROR(DATEVALUE(TEXT(Spreadsheet!AC219,"mm/dd/yyyy")) &gt; DATEVALUE(TEXT(Spreadsheet!J219,"mm/dd/yyyy"))),IF(OR(AND(ISBLANK(Spreadsheet!AC219),ISBLANK(Spreadsheet!C219)),AND(NOT(ISBLANK(Spreadsheet!C219)),ISBLANK(Spreadsheet!AC219),NOT(ISBLANK(Spreadsheet!D219)))),TRUE,FALSE),IF(DATEVALUE(TEXT(Spreadsheet!AC219,"mm/dd/yyyy")) &gt; DATEVALUE(TEXT(Spreadsheet!J219,"mm/dd/yyyy")),TRUE,FALSE))</f>
        <v>1</v>
      </c>
      <c r="BH219" s="5" t="b">
        <f>OR(AND(ISBLANK(Spreadsheet!C219),ISBLANK(Spreadsheet!AE219)),AND(NOT(ISBLANK(Spreadsheet!C219)),NOT(ISBLANK(Spreadsheet!D219)),ISBLANK(Spreadsheet!AE219)),AND(NOT(ISBLANK(Spreadsheet!C219)),ISBLANK(Spreadsheet!D219),NOT(ISBLANK(Spreadsheet!AE219)),LEN(Spreadsheet!AE219)&lt;=100))</f>
        <v>1</v>
      </c>
      <c r="BI219" s="5" t="b">
        <f t="array" ref="BI219">IF(ISBLANK(Spreadsheet!AF219),TRUE,ISNUMBER(MATCH(TRUE,EXACT(Spreadsheet!AF219,CobraShortReasons),0)))</f>
        <v>1</v>
      </c>
      <c r="BJ219" s="5" t="b">
        <f ca="1">IF(ISERROR(DATEVALUE(TEXT(Spreadsheet!AG219,"mm/dd/yyyy")) &gt; TODAY()),IF(ISBLANK(Spreadsheet!AG219),TRUE,FALSE),IF(DATEVALUE(TEXT(Spreadsheet!AG219,"mm/dd/yyyy")) &gt; TODAY(),FALSE,TRUE))</f>
        <v>1</v>
      </c>
      <c r="BK219" s="5" t="b">
        <f>OR(ISBLANK(Spreadsheet!AH219),LEN(Spreadsheet!AH219)&lt;=25)</f>
        <v>1</v>
      </c>
      <c r="BL219" s="5" t="b">
        <f t="array" aca="1" ref="BL219" ca="1">IF(ISBLANK(Spreadsheet!AI219),TRUE,ISNUMBER(MATCH(TRUE,EXACT(Spreadsheet!AI219,INDIRECT(Spreadsheet!$D$2)),0)))</f>
        <v>1</v>
      </c>
      <c r="BM219" s="5" t="b">
        <f t="array" aca="1" ref="BM219" ca="1">IF(ISBLANK(Spreadsheet!AJ219),TRUE,ISNUMBER(MATCH(TRUE,EXACT(Spreadsheet!AJ219,INDIRECT(Spreadsheet!BJ219)),0)))</f>
        <v>1</v>
      </c>
      <c r="BN219" s="5" t="b">
        <f t="array" ref="BN219">IF(ISBLANK(Spreadsheet!AK219),TRUE,ISNUMBER(MATCH(TRUE,EXACT(Spreadsheet!AK219,DentalPlans),0)))</f>
        <v>1</v>
      </c>
      <c r="BO219" s="5" t="b">
        <f t="array" aca="1" ref="BO219" ca="1">IF(ISBLANK(Spreadsheet!AL219),TRUE,ISNUMBER(MATCH(TRUE,EXACT(Spreadsheet!AL219,INDIRECT(Spreadsheet!BK219)),0)))</f>
        <v>1</v>
      </c>
      <c r="BP219" s="5" t="b">
        <f t="array" ref="BP219">IF(ISBLANK(Spreadsheet!AM219),TRUE,ISNUMBER(MATCH(TRUE,EXACT(Spreadsheet!AM219,VisionPlans),0)))</f>
        <v>1</v>
      </c>
      <c r="BQ219" s="5" t="b">
        <f t="array" aca="1" ref="BQ219" ca="1">IF(ISBLANK(Spreadsheet!AN219),TRUE,ISNUMBER(MATCH(TRUE,EXACT(Spreadsheet!AN219,INDIRECT(Spreadsheet!BL219)),0)))</f>
        <v>1</v>
      </c>
      <c r="BR219" s="5" t="b">
        <f t="array" ref="BR219">IF(ISBLANK(Spreadsheet!AO219),TRUE,ISNUMBER(MATCH(TRUE,EXACT(Spreadsheet!AO219,LifeBenefitClasses),0)))</f>
        <v>1</v>
      </c>
      <c r="BS219" s="5" t="b">
        <f>IF(OR(ISBLANK(Spreadsheet!AO219), Spreadsheet!AO219="Waive"),IF(ISBLANK(Spreadsheet!AP219),TRUE,FALSE),IF(OR(AND(NOT(ISBLANK(Spreadsheet!AO219)),ISBLANK(Spreadsheet!AP219)),NOT(ISNUMBER(VALUE(Spreadsheet!AP219)))),FALSE,IF(OR(AND(Spreadsheet!AP219&lt;6,MOD(Spreadsheet!AP219*10,5)=0), MOD(Spreadsheet!AP219,5000)=0),TRUE,FALSE)))</f>
        <v>1</v>
      </c>
      <c r="BT219" s="5" t="b">
        <f t="array" ref="BT219">IF(ISBLANK(Spreadsheet!AQ219),TRUE,ISNUMBER(MATCH(TRUE,EXACT(Spreadsheet!AQ219,EnrollWaive),0)))</f>
        <v>1</v>
      </c>
      <c r="BU219" s="5" t="b">
        <f t="array" ref="BU219">IF(ISBLANK(Spreadsheet!AR219),TRUE,ISNUMBER(MATCH(TRUE,EXACT(Spreadsheet!AR219,LifeBenefitClasses),0)))</f>
        <v>1</v>
      </c>
      <c r="BV219" s="5" t="b">
        <f>IF(OR(ISBLANK(Spreadsheet!AR219), Spreadsheet!AR219="Waive"),IF(ISBLANK(Spreadsheet!AS219),TRUE,FALSE),IF(OR(AND(NOT(ISBLANK(Spreadsheet!AR219)),ISBLANK(Spreadsheet!AS219)),NOT(ISNUMBER(VALUE(Spreadsheet!AS219)))),FALSE,IF(OR(AND(Spreadsheet!AS219&lt;6,MOD(Spreadsheet!AS219*10,5)=0), MOD(Spreadsheet!AS219,10000)=0),TRUE,FALSE)))</f>
        <v>1</v>
      </c>
      <c r="BW219" s="5" t="b">
        <f t="array" ref="BW219">IF(ISBLANK(Spreadsheet!AT219),TRUE,ISNUMBER(MATCH(TRUE,EXACT(Spreadsheet!AT219,LifeBenefitClasses),0)))</f>
        <v>1</v>
      </c>
      <c r="BX219" s="5" t="b">
        <f>IF(OR(ISBLANK(Spreadsheet!AT219), Spreadsheet!AT219="Waive"),IF(ISBLANK(Spreadsheet!AU219),TRUE,FALSE),IF(OR(AND(NOT(ISBLANK(Spreadsheet!AT219)),ISBLANK(Spreadsheet!AU219)),NOT(ISNUMBER(VALUE(Spreadsheet!AU219)))),FALSE,IF(AND(NOT(OR(ISBLANK(Spreadsheet!AT219),Spreadsheet!AT219="Waive")),NOT(OR(ISBLANK(Spreadsheet!AR219),Spreadsheet!AR219="Waive")),MOD(Spreadsheet!AU219,5000)=0, Spreadsheet!AU219&lt;=(Spreadsheet!AS219*0.5)),TRUE,FALSE)))</f>
        <v>1</v>
      </c>
      <c r="BY219" s="5" t="b">
        <f t="array" ref="BY219">IF(ISBLANK(Spreadsheet!AV219),TRUE,ISNUMBER(MATCH(TRUE,EXACT(Spreadsheet!AV219,EnrollWaive),0)))</f>
        <v>1</v>
      </c>
      <c r="BZ219" s="5" t="b">
        <f t="array" ref="BZ219">IF(ISBLANK(Spreadsheet!AW219),TRUE,ISNUMBER(MATCH(TRUE,EXACT(Spreadsheet!AW219,LifeBenefitClasses),0)))</f>
        <v>1</v>
      </c>
      <c r="CA219" s="5" t="b">
        <f t="array" ref="CA219">IF(ISBLANK(Spreadsheet!AX219),TRUE,ISNUMBER(MATCH(TRUE,EXACT(Spreadsheet!AX219,LifeBenefitClasses),0)))</f>
        <v>1</v>
      </c>
      <c r="CB219" s="5" t="b">
        <f t="array" ref="CB219">IF(ISBLANK(Spreadsheet!AY219),TRUE,ISNUMBER(MATCH(TRUE,EXACT(Spreadsheet!AY219,LifeBenefitClasses),0)))</f>
        <v>1</v>
      </c>
      <c r="CC219" s="5" t="b">
        <f t="array" ref="CC219">IF(ISBLANK(Spreadsheet!AZ219),TRUE,ISNUMBER(MATCH(TRUE,EXACT(Spreadsheet!AZ219,LifeBenefitClasses),0)))</f>
        <v>1</v>
      </c>
      <c r="CD219" s="5" t="b">
        <f t="array" ref="CD219">IF(ISBLANK(Spreadsheet!BA219),TRUE,ISNUMBER(MATCH(TRUE,EXACT(Spreadsheet!BA219,LifeBenefitClasses),0)))</f>
        <v>1</v>
      </c>
      <c r="CE219" s="5" t="b">
        <f>IF(OR(ISBLANK(Spreadsheet!BA219), Spreadsheet!BA219="Waive"),IF(ISBLANK(Spreadsheet!BB219),TRUE,FALSE),IF(OR(AND(NOT(ISBLANK(Spreadsheet!BA219)),ISBLANK(Spreadsheet!BB219)),NOT(ISNUMBER(VALUE(Spreadsheet!BB219))),ISBLANK(Spreadsheet!BC219),NOT(ISNUMBER(VALUE(Spreadsheet!BC219)))),FALSE,IF(AND(Spreadsheet!BB219&gt;=50000,Spreadsheet!BB219&lt;=250000,MOD(Spreadsheet!BB219,10000)=0,Spreadsheet!BB219&lt;=(10*Spreadsheet!BC219)),TRUE,FALSE)))</f>
        <v>1</v>
      </c>
      <c r="CF219" s="5" t="b">
        <f>IF(NOT(ISBLANK(Spreadsheet!BC219)),AND(ISNUMBER(VALUE(Spreadsheet!BC219)),Spreadsheet!BC219&gt;0),AND(OR(ISBLANK(Spreadsheet!AO219),Spreadsheet!AO219="Waive",AND(NOT(OR(ISBLANK(Spreadsheet!AO219),Spreadsheet!AO219="Waive")),Spreadsheet!AP219&gt;=6)),OR(ISBLANK(Spreadsheet!AR219),AND(NOT(OR(ISBLANK(Spreadsheet!AR219),Spreadsheet!AR219="Waive")),Spreadsheet!AS219&gt;=6)),OR(ISBLANK(Spreadsheet!AW219)),OR(ISBLANK(Spreadsheet!AX219)),OR(ISBLANK(Spreadsheet!AY219)),OR(ISBLANK(Spreadsheet!AZ219)),OR(ISBLANK(Spreadsheet!BA219),Spreadsheet!BA219="Waive")))</f>
        <v>1</v>
      </c>
      <c r="CG219" s="5" t="b">
        <f t="shared" ca="1" si="17"/>
        <v>1</v>
      </c>
    </row>
    <row r="220" spans="8:85" x14ac:dyDescent="0.3">
      <c r="H220" s="5">
        <f t="shared" ca="1" si="14"/>
        <v>2</v>
      </c>
      <c r="I220" s="5" t="str">
        <f t="shared" ca="1" si="15"/>
        <v/>
      </c>
      <c r="J220" s="5" t="str">
        <f>IF(AND(NOT(ISBLANK(Spreadsheet!C220)),ISBLANK(Spreadsheet!D220)),Spreadsheet!F220&amp;" "&amp;Spreadsheet!H220,"")</f>
        <v/>
      </c>
      <c r="K220" s="5">
        <f>IF(AND(NOT(ISBLANK(Spreadsheet!C220)),ISBLANK(Spreadsheet!D220)),COUNTIFS(Spreadsheet!E221:E$786,"=Child",Spreadsheet!C221:C$786, "="&amp;Spreadsheet!C220) + COUNTIFS(Spreadsheet!E221:E$786,"=Step-child",Spreadsheet!C221:C$786, "="&amp;Spreadsheet!C220),0)</f>
        <v>0</v>
      </c>
      <c r="L220" s="5">
        <f>IF(NOT(ISBLANK(J220)),COUNTIFS(Spreadsheet!E221:E$786,"=Wife",Spreadsheet!C221:C$786, "="&amp;Spreadsheet!C220) + COUNTIFS(Spreadsheet!E221:E$786,"=Husband",Spreadsheet!C221:C$786, "="&amp;Spreadsheet!C220),0)</f>
        <v>0</v>
      </c>
      <c r="M220" s="5">
        <f>IF(NOT(ISBLANK(Spreadsheet!AJ220)),VLOOKUP(Spreadsheet!AJ220,'Drop Downs'!$P$2:$R$16,3,FALSE),0)</f>
        <v>0</v>
      </c>
      <c r="N220" s="5">
        <f>IF(NOT(ISBLANK(Spreadsheet!AJ220)), VLOOKUP(Spreadsheet!AJ220,'Drop Downs'!$P$2:$R$16,2,FALSE),0)</f>
        <v>0</v>
      </c>
      <c r="O220" s="5">
        <f>IF(NOT(ISBLANK(Spreadsheet!AL220)),VLOOKUP(Spreadsheet!AL220,'Drop Downs'!$P$2:$R$16,3,FALSE), 0)</f>
        <v>0</v>
      </c>
      <c r="P220" s="5">
        <f>IF(NOT(ISBLANK(Spreadsheet!AL220)),VLOOKUP(Spreadsheet!AL220,'Drop Downs'!$P$2:$R$16,2,FALSE),0)</f>
        <v>0</v>
      </c>
      <c r="Q220" s="5">
        <f>IF(NOT(ISBLANK(Spreadsheet!AN220)),VLOOKUP(Spreadsheet!AN220,'Drop Downs'!$P$2:$R$16,3,FALSE),0)</f>
        <v>0</v>
      </c>
      <c r="R220" s="5">
        <f>IF(NOT(ISBLANK(Spreadsheet!AN220)),VLOOKUP(Spreadsheet!AN220,'Drop Downs'!$P$2:$R$16,2,FALSE),0)</f>
        <v>0</v>
      </c>
      <c r="S220" s="5" t="str">
        <f>IF(OR(M220&gt;K220,N220&gt;L220,O220&gt;K220, Q220&gt;K220,N220&gt;L220, P220&gt;L220, R220&gt;L220),"Member currently has a coverage election over what he/she needs.  Please add more dependents or adjust the coverage election.","")&amp;(IF(AND(NOT(ISBLANK(Spreadsheet!C220)),NOT(ISBLANK(Spreadsheet!D220)),ISBLANK(Spreadsheet!E220)),"Dependent lacks a relationship to member.Please select one from the drop-down.",""))</f>
        <v/>
      </c>
      <c r="T220" s="5" t="b">
        <f t="shared" si="16"/>
        <v>1</v>
      </c>
      <c r="U220" s="5" t="b">
        <f>OR(ISBLANK(Spreadsheet!C220),IF(NOT(ISBLANK(Spreadsheet!D220)),NOT(ISBLANK(Spreadsheet!E220)),TRUE))</f>
        <v>1</v>
      </c>
      <c r="V220" s="5" t="b">
        <f>OR(ISBLANK(Spreadsheet!C220), NOT(ISBLANK(Spreadsheet!I220)))</f>
        <v>1</v>
      </c>
      <c r="W220" s="5" t="b">
        <f>OR(ISBLANK(Spreadsheet!D220),NOT(ISBLANK(Spreadsheet!C220)))</f>
        <v>1</v>
      </c>
      <c r="X220" s="155" t="str">
        <f>REPT("0",MIN(FIND({1,2,3,4,5,6,7,8,9},Spreadsheet!C220&amp;"123456789"))-1)&amp;IF(ISBLANK(Spreadsheet!C220),"",SUMPRODUCT(MID(0&amp;Spreadsheet!C220,LARGE(INDEX(ISNUMBER(--MID(Spreadsheet!C220,ROW($1:$225),1))*
 ROW($1:$225),0),ROW($1:$225))+1,1)*10^ROW($1:$225)/10))</f>
        <v/>
      </c>
      <c r="Y220" s="5" t="b">
        <f>IF(NOT(ISBLANK(Spreadsheet!C220)),IF(AND(ISNUMBER(VALUE(Spreadsheet!C220)), LEN(Spreadsheet!C220)=9),TRUE,FALSE),TRUE)</f>
        <v>1</v>
      </c>
      <c r="Z220" s="155" t="str">
        <f>REPT("0",MIN(FIND({1,2,3,4,5,6,7,8,9},Spreadsheet!D220&amp;"123456789"))-1)&amp;IF(ISBLANK(Spreadsheet!D220),"",SUMPRODUCT(MID(0&amp;Spreadsheet!D220,LARGE(INDEX(ISNUMBER(--MID(Spreadsheet!D220,ROW($1:$225),1))*
 ROW($1:$225),0),ROW($1:$225))+1,1)*10^ROW($1:$225)/10))</f>
        <v/>
      </c>
      <c r="AA220" s="5" t="b">
        <f>IF(AND(NOT(ISBLANK(Spreadsheet!D220)),NOT(ISBLANK(Spreadsheet!C220))),IF(AND(ISNUMBER(VALUE(Spreadsheet!D220)), LEN(Spreadsheet!D220)=9),TRUE,FALSE),IF(AND(NOT(ISBLANK(Spreadsheet!D220)),ISBLANK(Spreadsheet!C220)),FALSE,TRUE))</f>
        <v>1</v>
      </c>
      <c r="AB220" s="5" t="b">
        <f>OR(ISBLANK(Spreadsheet!Y220),IF(NOT(ISBLANK(Spreadsheet!Y220)),LEN(Spreadsheet!Y220)=10,ISNUMBER(VALUE(Spreadsheet!Y220))))</f>
        <v>1</v>
      </c>
      <c r="AC220" s="5" t="b">
        <f>OR(ISBLANK(Spreadsheet!AI220), AND(NOT(ISBLANK(Spreadsheet!AJ220)), NOT(ISNUMBER(SEARCH("Waive",Spreadsheet!AJ220)))))</f>
        <v>1</v>
      </c>
      <c r="AD220" s="5" t="b">
        <f>OR(ISBLANK(Spreadsheet!AK220), AND(NOT(ISBLANK(Spreadsheet!AL220)), NOT(ISNUMBER(SEARCH("Waive",Spreadsheet!AL220)))))</f>
        <v>1</v>
      </c>
      <c r="AE220" s="5" t="b">
        <f>OR(ISBLANK(Spreadsheet!AM220), AND(NOT(ISBLANK(Spreadsheet!AN220)), NOT(ISNUMBER(SEARCH("Waive", Spreadsheet!AN220)))))</f>
        <v>1</v>
      </c>
      <c r="AF220" s="5" t="b">
        <f>OR(ISBLANK(Spreadsheet!C220), NOT(ISBLANK(Spreadsheet!D220)),NOT(ISBLANK(Spreadsheet!L220)))</f>
        <v>1</v>
      </c>
      <c r="AG220" s="5" t="b">
        <f>IF(AND(NOT(ISBLANK(Spreadsheet!C220)), NOT(ISBLANK(Spreadsheet!D220)),Spreadsheet!C220&lt;&gt;Spreadsheet!D220),IF(ISERROR(VLOOKUP(Spreadsheet!C220, Spreadsheet!$C$6:'Spreadsheet'!$C219,1,FALSE)), FALSE, TRUE),TRUE)</f>
        <v>1</v>
      </c>
      <c r="AH220" s="5" t="b">
        <f>Spreadsheet!$B$2=Spreadsheet!AD220</f>
        <v>1</v>
      </c>
      <c r="AI220" s="5" t="b">
        <f>IF(ISBLANK(Spreadsheet!G220),TRUE,IF(OR(LEN(Spreadsheet!G220)&gt;1,ISNUMBER(VALUE(Spreadsheet!G220))),FALSE,TRUE))</f>
        <v>1</v>
      </c>
      <c r="AJ220" s="5" t="b">
        <f>OR(ISBLANK(Spreadsheet!C220), NOT(ISBLANK(Spreadsheet!B220)), NOT(ISBLANK(Spreadsheet!D220)))</f>
        <v>1</v>
      </c>
      <c r="AK220" s="5" t="b">
        <f t="array" ref="AK220">IF(OR(AND(ISBLANK(Spreadsheet!E220),ISBLANK(Spreadsheet!D220),NOT(ISBLANK(Spreadsheet!C220))),AND(ISBLANK(Spreadsheet!E220),ISBLANK(Spreadsheet!D220),ISBLANK(Spreadsheet!C220))),TRUE,ISNUMBER(MATCH(TRUE,EXACT(Spreadsheet!E220,Relationships),0)))</f>
        <v>1</v>
      </c>
      <c r="AL220" s="5" t="b">
        <f>IF(NOT(ISBLANK(Spreadsheet!C220)),IF(OR(ISBLANK(Spreadsheet!F220),LEN(Spreadsheet!F220)&gt;40),FALSE,TRUE),TRUE)</f>
        <v>1</v>
      </c>
      <c r="AM220" s="5" t="b">
        <f>IF(NOT(ISBLANK(Spreadsheet!C220)),IF(OR(ISBLANK(Spreadsheet!H220),LEN(Spreadsheet!H220)&gt;40),FALSE,TRUE),TRUE)</f>
        <v>1</v>
      </c>
      <c r="AN220" s="5" t="b">
        <f t="array" ref="AN220">IF(ISBLANK(Spreadsheet!I220),TRUE,ISNUMBER(MATCH(TRUE,EXACT(Spreadsheet!I220,GenderValues),0)))</f>
        <v>1</v>
      </c>
      <c r="AO220" s="5" t="b">
        <f ca="1">IF(ISERROR(DATEVALUE(TEXT(Spreadsheet!J220,"mm/dd/yyyy")) &gt; TODAY()),IF(AND(ISBLANK(Spreadsheet!J220),ISBLANK(Spreadsheet!C220)),TRUE,FALSE),IF(DATEVALUE(TEXT(Spreadsheet!J220,"mm/dd/yyyy")) &gt; TODAY(),FALSE,TRUE))</f>
        <v>1</v>
      </c>
      <c r="AP220" s="5" t="b">
        <f>OR(ISBLANK(Spreadsheet!K220),LEN(Spreadsheet!K220)&lt;=100)</f>
        <v>1</v>
      </c>
      <c r="AQ220" s="5" t="b">
        <f t="array" ref="AQ220">IF(OR(AND(ISBLANK(Spreadsheet!L220),ISBLANK(Spreadsheet!C220)),AND(NOT(ISBLANK(Spreadsheet!C220)),NOT(ISBLANK(Spreadsheet!D220)))),TRUE,ISNUMBER(MATCH(TRUE,EXACT(Spreadsheet!L220,MaritalStatus),0)))</f>
        <v>1</v>
      </c>
      <c r="AR220" s="5" t="b">
        <f ca="1">IF(ISERROR(DATEVALUE(TEXT(Spreadsheet!M220,"mm/dd/yyyy")) &gt; TODAY()),IF(ISBLANK(Spreadsheet!M220),TRUE,FALSE),IF(DATEVALUE(TEXT(Spreadsheet!M220,"mm/dd/yyyy")) &gt; TODAY(),FALSE,TRUE))</f>
        <v>1</v>
      </c>
      <c r="AS220" s="5" t="b">
        <f>OR(ISBLANK(Spreadsheet!N220),LEN(Spreadsheet!N220)&lt;=100)</f>
        <v>1</v>
      </c>
      <c r="AT220" s="5" t="b">
        <f>OR(ISBLANK(Spreadsheet!O220),UPPER(Spreadsheet!O220)="YES")</f>
        <v>1</v>
      </c>
      <c r="AU220" s="5" t="b">
        <f>OR(ISBLANK(Spreadsheet!P220),UPPER(Spreadsheet!P220)="YES")</f>
        <v>1</v>
      </c>
      <c r="AV220" s="5" t="b">
        <f t="array" ref="AV220">IF(ISBLANK(Spreadsheet!Q220),TRUE,ISNUMBER(MATCH(TRUE,EXACT(Spreadsheet!Q220,OnGroupsPriorIns),0)))</f>
        <v>1</v>
      </c>
      <c r="AW220" s="5" t="b">
        <f>OR(ISBLANK(Spreadsheet!R220),UPPER(Spreadsheet!R220)="YES")</f>
        <v>1</v>
      </c>
      <c r="AX220" s="5" t="b">
        <f>OR(ISBLANK(Spreadsheet!S220),UPPER(Spreadsheet!S220)="YES")</f>
        <v>1</v>
      </c>
      <c r="AY220" s="5" t="b">
        <f>OR(AND(ISBLANK(Spreadsheet!C220),LEN(Spreadsheet!T220)=0),AND(NOT(ISBLANK(Spreadsheet!C220)),LEN(Spreadsheet!T220)&gt;0,LEN(Spreadsheet!T220)&lt;=50))</f>
        <v>1</v>
      </c>
      <c r="AZ220" s="5" t="b">
        <f>OR(LEN(Spreadsheet!U220)=0,AND(LEN(Spreadsheet!U220)&gt;0,LEN(Spreadsheet!U220)&lt;=50))</f>
        <v>1</v>
      </c>
      <c r="BA220" s="5" t="b">
        <f>OR(AND(ISBLANK(Spreadsheet!C220),LEN(Spreadsheet!V220)=0),AND(NOT(ISBLANK(Spreadsheet!C220)),LEN(Spreadsheet!V220)&gt;0,LEN(Spreadsheet!V220)&lt;=50))</f>
        <v>1</v>
      </c>
      <c r="BB220" s="5" t="b">
        <f t="array" ref="BB220">IF(AND(ISBLANK(Spreadsheet!C220),LEN(Spreadsheet!W220)=0),TRUE,ISNUMBER(MATCH(TRUE,EXACT(Spreadsheet!W220,States),0)))</f>
        <v>1</v>
      </c>
      <c r="BC220" s="5" t="b">
        <f>OR(AND(ISBLANK(Spreadsheet!C220),LEN(Spreadsheet!X220)=0),AND(NOT(ISBLANK(Spreadsheet!C220)),LEN(Spreadsheet!X220)&gt;0,LEN(Spreadsheet!X220)=5,ISNUMBER(VALUE(Spreadsheet!X220))))</f>
        <v>1</v>
      </c>
      <c r="BD220" s="5" t="b">
        <f>OR(ISBLANK(Spreadsheet!Z220),LEN(Spreadsheet!Z220)&lt;=50)</f>
        <v>1</v>
      </c>
      <c r="BE220" s="5" t="b">
        <f>ISBLANK(Spreadsheet!AA220)</f>
        <v>1</v>
      </c>
      <c r="BF220" s="5" t="b">
        <f>ISBLANK(Spreadsheet!AB220)</f>
        <v>1</v>
      </c>
      <c r="BG220" s="5" t="b">
        <f>IF(ISERROR(DATEVALUE(TEXT(Spreadsheet!AC220,"mm/dd/yyyy")) &gt; DATEVALUE(TEXT(Spreadsheet!J220,"mm/dd/yyyy"))),IF(OR(AND(ISBLANK(Spreadsheet!AC220),ISBLANK(Spreadsheet!C220)),AND(NOT(ISBLANK(Spreadsheet!C220)),ISBLANK(Spreadsheet!AC220),NOT(ISBLANK(Spreadsheet!D220)))),TRUE,FALSE),IF(DATEVALUE(TEXT(Spreadsheet!AC220,"mm/dd/yyyy")) &gt; DATEVALUE(TEXT(Spreadsheet!J220,"mm/dd/yyyy")),TRUE,FALSE))</f>
        <v>1</v>
      </c>
      <c r="BH220" s="5" t="b">
        <f>OR(AND(ISBLANK(Spreadsheet!C220),ISBLANK(Spreadsheet!AE220)),AND(NOT(ISBLANK(Spreadsheet!C220)),NOT(ISBLANK(Spreadsheet!D220)),ISBLANK(Spreadsheet!AE220)),AND(NOT(ISBLANK(Spreadsheet!C220)),ISBLANK(Spreadsheet!D220),NOT(ISBLANK(Spreadsheet!AE220)),LEN(Spreadsheet!AE220)&lt;=100))</f>
        <v>1</v>
      </c>
      <c r="BI220" s="5" t="b">
        <f t="array" ref="BI220">IF(ISBLANK(Spreadsheet!AF220),TRUE,ISNUMBER(MATCH(TRUE,EXACT(Spreadsheet!AF220,CobraShortReasons),0)))</f>
        <v>1</v>
      </c>
      <c r="BJ220" s="5" t="b">
        <f ca="1">IF(ISERROR(DATEVALUE(TEXT(Spreadsheet!AG220,"mm/dd/yyyy")) &gt; TODAY()),IF(ISBLANK(Spreadsheet!AG220),TRUE,FALSE),IF(DATEVALUE(TEXT(Spreadsheet!AG220,"mm/dd/yyyy")) &gt; TODAY(),FALSE,TRUE))</f>
        <v>1</v>
      </c>
      <c r="BK220" s="5" t="b">
        <f>OR(ISBLANK(Spreadsheet!AH220),LEN(Spreadsheet!AH220)&lt;=25)</f>
        <v>1</v>
      </c>
      <c r="BL220" s="5" t="b">
        <f t="array" aca="1" ref="BL220" ca="1">IF(ISBLANK(Spreadsheet!AI220),TRUE,ISNUMBER(MATCH(TRUE,EXACT(Spreadsheet!AI220,INDIRECT(Spreadsheet!$D$2)),0)))</f>
        <v>1</v>
      </c>
      <c r="BM220" s="5" t="b">
        <f t="array" aca="1" ref="BM220" ca="1">IF(ISBLANK(Spreadsheet!AJ220),TRUE,ISNUMBER(MATCH(TRUE,EXACT(Spreadsheet!AJ220,INDIRECT(Spreadsheet!BJ220)),0)))</f>
        <v>1</v>
      </c>
      <c r="BN220" s="5" t="b">
        <f t="array" ref="BN220">IF(ISBLANK(Spreadsheet!AK220),TRUE,ISNUMBER(MATCH(TRUE,EXACT(Spreadsheet!AK220,DentalPlans),0)))</f>
        <v>1</v>
      </c>
      <c r="BO220" s="5" t="b">
        <f t="array" aca="1" ref="BO220" ca="1">IF(ISBLANK(Spreadsheet!AL220),TRUE,ISNUMBER(MATCH(TRUE,EXACT(Spreadsheet!AL220,INDIRECT(Spreadsheet!BK220)),0)))</f>
        <v>1</v>
      </c>
      <c r="BP220" s="5" t="b">
        <f t="array" ref="BP220">IF(ISBLANK(Spreadsheet!AM220),TRUE,ISNUMBER(MATCH(TRUE,EXACT(Spreadsheet!AM220,VisionPlans),0)))</f>
        <v>1</v>
      </c>
      <c r="BQ220" s="5" t="b">
        <f t="array" aca="1" ref="BQ220" ca="1">IF(ISBLANK(Spreadsheet!AN220),TRUE,ISNUMBER(MATCH(TRUE,EXACT(Spreadsheet!AN220,INDIRECT(Spreadsheet!BL220)),0)))</f>
        <v>1</v>
      </c>
      <c r="BR220" s="5" t="b">
        <f t="array" ref="BR220">IF(ISBLANK(Spreadsheet!AO220),TRUE,ISNUMBER(MATCH(TRUE,EXACT(Spreadsheet!AO220,LifeBenefitClasses),0)))</f>
        <v>1</v>
      </c>
      <c r="BS220" s="5" t="b">
        <f>IF(OR(ISBLANK(Spreadsheet!AO220), Spreadsheet!AO220="Waive"),IF(ISBLANK(Spreadsheet!AP220),TRUE,FALSE),IF(OR(AND(NOT(ISBLANK(Spreadsheet!AO220)),ISBLANK(Spreadsheet!AP220)),NOT(ISNUMBER(VALUE(Spreadsheet!AP220)))),FALSE,IF(OR(AND(Spreadsheet!AP220&lt;6,MOD(Spreadsheet!AP220*10,5)=0), MOD(Spreadsheet!AP220,5000)=0),TRUE,FALSE)))</f>
        <v>1</v>
      </c>
      <c r="BT220" s="5" t="b">
        <f t="array" ref="BT220">IF(ISBLANK(Spreadsheet!AQ220),TRUE,ISNUMBER(MATCH(TRUE,EXACT(Spreadsheet!AQ220,EnrollWaive),0)))</f>
        <v>1</v>
      </c>
      <c r="BU220" s="5" t="b">
        <f t="array" ref="BU220">IF(ISBLANK(Spreadsheet!AR220),TRUE,ISNUMBER(MATCH(TRUE,EXACT(Spreadsheet!AR220,LifeBenefitClasses),0)))</f>
        <v>1</v>
      </c>
      <c r="BV220" s="5" t="b">
        <f>IF(OR(ISBLANK(Spreadsheet!AR220), Spreadsheet!AR220="Waive"),IF(ISBLANK(Spreadsheet!AS220),TRUE,FALSE),IF(OR(AND(NOT(ISBLANK(Spreadsheet!AR220)),ISBLANK(Spreadsheet!AS220)),NOT(ISNUMBER(VALUE(Spreadsheet!AS220)))),FALSE,IF(OR(AND(Spreadsheet!AS220&lt;6,MOD(Spreadsheet!AS220*10,5)=0), MOD(Spreadsheet!AS220,10000)=0),TRUE,FALSE)))</f>
        <v>1</v>
      </c>
      <c r="BW220" s="5" t="b">
        <f t="array" ref="BW220">IF(ISBLANK(Spreadsheet!AT220),TRUE,ISNUMBER(MATCH(TRUE,EXACT(Spreadsheet!AT220,LifeBenefitClasses),0)))</f>
        <v>1</v>
      </c>
      <c r="BX220" s="5" t="b">
        <f>IF(OR(ISBLANK(Spreadsheet!AT220), Spreadsheet!AT220="Waive"),IF(ISBLANK(Spreadsheet!AU220),TRUE,FALSE),IF(OR(AND(NOT(ISBLANK(Spreadsheet!AT220)),ISBLANK(Spreadsheet!AU220)),NOT(ISNUMBER(VALUE(Spreadsheet!AU220)))),FALSE,IF(AND(NOT(OR(ISBLANK(Spreadsheet!AT220),Spreadsheet!AT220="Waive")),NOT(OR(ISBLANK(Spreadsheet!AR220),Spreadsheet!AR220="Waive")),MOD(Spreadsheet!AU220,5000)=0, Spreadsheet!AU220&lt;=(Spreadsheet!AS220*0.5)),TRUE,FALSE)))</f>
        <v>1</v>
      </c>
      <c r="BY220" s="5" t="b">
        <f t="array" ref="BY220">IF(ISBLANK(Spreadsheet!AV220),TRUE,ISNUMBER(MATCH(TRUE,EXACT(Spreadsheet!AV220,EnrollWaive),0)))</f>
        <v>1</v>
      </c>
      <c r="BZ220" s="5" t="b">
        <f t="array" ref="BZ220">IF(ISBLANK(Spreadsheet!AW220),TRUE,ISNUMBER(MATCH(TRUE,EXACT(Spreadsheet!AW220,LifeBenefitClasses),0)))</f>
        <v>1</v>
      </c>
      <c r="CA220" s="5" t="b">
        <f t="array" ref="CA220">IF(ISBLANK(Spreadsheet!AX220),TRUE,ISNUMBER(MATCH(TRUE,EXACT(Spreadsheet!AX220,LifeBenefitClasses),0)))</f>
        <v>1</v>
      </c>
      <c r="CB220" s="5" t="b">
        <f t="array" ref="CB220">IF(ISBLANK(Spreadsheet!AY220),TRUE,ISNUMBER(MATCH(TRUE,EXACT(Spreadsheet!AY220,LifeBenefitClasses),0)))</f>
        <v>1</v>
      </c>
      <c r="CC220" s="5" t="b">
        <f t="array" ref="CC220">IF(ISBLANK(Spreadsheet!AZ220),TRUE,ISNUMBER(MATCH(TRUE,EXACT(Spreadsheet!AZ220,LifeBenefitClasses),0)))</f>
        <v>1</v>
      </c>
      <c r="CD220" s="5" t="b">
        <f t="array" ref="CD220">IF(ISBLANK(Spreadsheet!BA220),TRUE,ISNUMBER(MATCH(TRUE,EXACT(Spreadsheet!BA220,LifeBenefitClasses),0)))</f>
        <v>1</v>
      </c>
      <c r="CE220" s="5" t="b">
        <f>IF(OR(ISBLANK(Spreadsheet!BA220), Spreadsheet!BA220="Waive"),IF(ISBLANK(Spreadsheet!BB220),TRUE,FALSE),IF(OR(AND(NOT(ISBLANK(Spreadsheet!BA220)),ISBLANK(Spreadsheet!BB220)),NOT(ISNUMBER(VALUE(Spreadsheet!BB220))),ISBLANK(Spreadsheet!BC220),NOT(ISNUMBER(VALUE(Spreadsheet!BC220)))),FALSE,IF(AND(Spreadsheet!BB220&gt;=50000,Spreadsheet!BB220&lt;=250000,MOD(Spreadsheet!BB220,10000)=0,Spreadsheet!BB220&lt;=(10*Spreadsheet!BC220)),TRUE,FALSE)))</f>
        <v>1</v>
      </c>
      <c r="CF220" s="5" t="b">
        <f>IF(NOT(ISBLANK(Spreadsheet!BC220)),AND(ISNUMBER(VALUE(Spreadsheet!BC220)),Spreadsheet!BC220&gt;0),AND(OR(ISBLANK(Spreadsheet!AO220),Spreadsheet!AO220="Waive",AND(NOT(OR(ISBLANK(Spreadsheet!AO220),Spreadsheet!AO220="Waive")),Spreadsheet!AP220&gt;=6)),OR(ISBLANK(Spreadsheet!AR220),AND(NOT(OR(ISBLANK(Spreadsheet!AR220),Spreadsheet!AR220="Waive")),Spreadsheet!AS220&gt;=6)),OR(ISBLANK(Spreadsheet!AW220)),OR(ISBLANK(Spreadsheet!AX220)),OR(ISBLANK(Spreadsheet!AY220)),OR(ISBLANK(Spreadsheet!AZ220)),OR(ISBLANK(Spreadsheet!BA220),Spreadsheet!BA220="Waive")))</f>
        <v>1</v>
      </c>
      <c r="CG220" s="5" t="b">
        <f t="shared" ca="1" si="17"/>
        <v>1</v>
      </c>
    </row>
    <row r="221" spans="8:85" x14ac:dyDescent="0.3">
      <c r="H221" s="5">
        <f t="shared" ca="1" si="14"/>
        <v>2</v>
      </c>
      <c r="I221" s="5" t="str">
        <f t="shared" ca="1" si="15"/>
        <v/>
      </c>
      <c r="J221" s="5" t="str">
        <f>IF(AND(NOT(ISBLANK(Spreadsheet!C221)),ISBLANK(Spreadsheet!D221)),Spreadsheet!F221&amp;" "&amp;Spreadsheet!H221,"")</f>
        <v/>
      </c>
      <c r="K221" s="5">
        <f>IF(AND(NOT(ISBLANK(Spreadsheet!C221)),ISBLANK(Spreadsheet!D221)),COUNTIFS(Spreadsheet!E222:E$786,"=Child",Spreadsheet!C222:C$786, "="&amp;Spreadsheet!C221) + COUNTIFS(Spreadsheet!E222:E$786,"=Step-child",Spreadsheet!C222:C$786, "="&amp;Spreadsheet!C221),0)</f>
        <v>0</v>
      </c>
      <c r="L221" s="5">
        <f>IF(NOT(ISBLANK(J221)),COUNTIFS(Spreadsheet!E222:E$786,"=Wife",Spreadsheet!C222:C$786, "="&amp;Spreadsheet!C221) + COUNTIFS(Spreadsheet!E222:E$786,"=Husband",Spreadsheet!C222:C$786, "="&amp;Spreadsheet!C221),0)</f>
        <v>0</v>
      </c>
      <c r="M221" s="5">
        <f>IF(NOT(ISBLANK(Spreadsheet!AJ221)),VLOOKUP(Spreadsheet!AJ221,'Drop Downs'!$P$2:$R$16,3,FALSE),0)</f>
        <v>0</v>
      </c>
      <c r="N221" s="5">
        <f>IF(NOT(ISBLANK(Spreadsheet!AJ221)), VLOOKUP(Spreadsheet!AJ221,'Drop Downs'!$P$2:$R$16,2,FALSE),0)</f>
        <v>0</v>
      </c>
      <c r="O221" s="5">
        <f>IF(NOT(ISBLANK(Spreadsheet!AL221)),VLOOKUP(Spreadsheet!AL221,'Drop Downs'!$P$2:$R$16,3,FALSE), 0)</f>
        <v>0</v>
      </c>
      <c r="P221" s="5">
        <f>IF(NOT(ISBLANK(Spreadsheet!AL221)),VLOOKUP(Spreadsheet!AL221,'Drop Downs'!$P$2:$R$16,2,FALSE),0)</f>
        <v>0</v>
      </c>
      <c r="Q221" s="5">
        <f>IF(NOT(ISBLANK(Spreadsheet!AN221)),VLOOKUP(Spreadsheet!AN221,'Drop Downs'!$P$2:$R$16,3,FALSE),0)</f>
        <v>0</v>
      </c>
      <c r="R221" s="5">
        <f>IF(NOT(ISBLANK(Spreadsheet!AN221)),VLOOKUP(Spreadsheet!AN221,'Drop Downs'!$P$2:$R$16,2,FALSE),0)</f>
        <v>0</v>
      </c>
      <c r="S221" s="5" t="str">
        <f>IF(OR(M221&gt;K221,N221&gt;L221,O221&gt;K221, Q221&gt;K221,N221&gt;L221, P221&gt;L221, R221&gt;L221),"Member currently has a coverage election over what he/she needs.  Please add more dependents or adjust the coverage election.","")&amp;(IF(AND(NOT(ISBLANK(Spreadsheet!C221)),NOT(ISBLANK(Spreadsheet!D221)),ISBLANK(Spreadsheet!E221)),"Dependent lacks a relationship to member.Please select one from the drop-down.",""))</f>
        <v/>
      </c>
      <c r="T221" s="5" t="b">
        <f t="shared" si="16"/>
        <v>1</v>
      </c>
      <c r="U221" s="5" t="b">
        <f>OR(ISBLANK(Spreadsheet!C221),IF(NOT(ISBLANK(Spreadsheet!D221)),NOT(ISBLANK(Spreadsheet!E221)),TRUE))</f>
        <v>1</v>
      </c>
      <c r="V221" s="5" t="b">
        <f>OR(ISBLANK(Spreadsheet!C221), NOT(ISBLANK(Spreadsheet!I221)))</f>
        <v>1</v>
      </c>
      <c r="W221" s="5" t="b">
        <f>OR(ISBLANK(Spreadsheet!D221),NOT(ISBLANK(Spreadsheet!C221)))</f>
        <v>1</v>
      </c>
      <c r="X221" s="155" t="str">
        <f>REPT("0",MIN(FIND({1,2,3,4,5,6,7,8,9},Spreadsheet!C221&amp;"123456789"))-1)&amp;IF(ISBLANK(Spreadsheet!C221),"",SUMPRODUCT(MID(0&amp;Spreadsheet!C221,LARGE(INDEX(ISNUMBER(--MID(Spreadsheet!C221,ROW($1:$225),1))*
 ROW($1:$225),0),ROW($1:$225))+1,1)*10^ROW($1:$225)/10))</f>
        <v/>
      </c>
      <c r="Y221" s="5" t="b">
        <f>IF(NOT(ISBLANK(Spreadsheet!C221)),IF(AND(ISNUMBER(VALUE(Spreadsheet!C221)), LEN(Spreadsheet!C221)=9),TRUE,FALSE),TRUE)</f>
        <v>1</v>
      </c>
      <c r="Z221" s="155" t="str">
        <f>REPT("0",MIN(FIND({1,2,3,4,5,6,7,8,9},Spreadsheet!D221&amp;"123456789"))-1)&amp;IF(ISBLANK(Spreadsheet!D221),"",SUMPRODUCT(MID(0&amp;Spreadsheet!D221,LARGE(INDEX(ISNUMBER(--MID(Spreadsheet!D221,ROW($1:$225),1))*
 ROW($1:$225),0),ROW($1:$225))+1,1)*10^ROW($1:$225)/10))</f>
        <v/>
      </c>
      <c r="AA221" s="5" t="b">
        <f>IF(AND(NOT(ISBLANK(Spreadsheet!D221)),NOT(ISBLANK(Spreadsheet!C221))),IF(AND(ISNUMBER(VALUE(Spreadsheet!D221)), LEN(Spreadsheet!D221)=9),TRUE,FALSE),IF(AND(NOT(ISBLANK(Spreadsheet!D221)),ISBLANK(Spreadsheet!C221)),FALSE,TRUE))</f>
        <v>1</v>
      </c>
      <c r="AB221" s="5" t="b">
        <f>OR(ISBLANK(Spreadsheet!Y221),IF(NOT(ISBLANK(Spreadsheet!Y221)),LEN(Spreadsheet!Y221)=10,ISNUMBER(VALUE(Spreadsheet!Y221))))</f>
        <v>1</v>
      </c>
      <c r="AC221" s="5" t="b">
        <f>OR(ISBLANK(Spreadsheet!AI221), AND(NOT(ISBLANK(Spreadsheet!AJ221)), NOT(ISNUMBER(SEARCH("Waive",Spreadsheet!AJ221)))))</f>
        <v>1</v>
      </c>
      <c r="AD221" s="5" t="b">
        <f>OR(ISBLANK(Spreadsheet!AK221), AND(NOT(ISBLANK(Spreadsheet!AL221)), NOT(ISNUMBER(SEARCH("Waive",Spreadsheet!AL221)))))</f>
        <v>1</v>
      </c>
      <c r="AE221" s="5" t="b">
        <f>OR(ISBLANK(Spreadsheet!AM221), AND(NOT(ISBLANK(Spreadsheet!AN221)), NOT(ISNUMBER(SEARCH("Waive", Spreadsheet!AN221)))))</f>
        <v>1</v>
      </c>
      <c r="AF221" s="5" t="b">
        <f>OR(ISBLANK(Spreadsheet!C221), NOT(ISBLANK(Spreadsheet!D221)),NOT(ISBLANK(Spreadsheet!L221)))</f>
        <v>1</v>
      </c>
      <c r="AG221" s="5" t="b">
        <f>IF(AND(NOT(ISBLANK(Spreadsheet!C221)), NOT(ISBLANK(Spreadsheet!D221)),Spreadsheet!C221&lt;&gt;Spreadsheet!D221),IF(ISERROR(VLOOKUP(Spreadsheet!C221, Spreadsheet!$C$6:'Spreadsheet'!$C220,1,FALSE)), FALSE, TRUE),TRUE)</f>
        <v>1</v>
      </c>
      <c r="AH221" s="5" t="b">
        <f>Spreadsheet!$B$2=Spreadsheet!AD221</f>
        <v>1</v>
      </c>
      <c r="AI221" s="5" t="b">
        <f>IF(ISBLANK(Spreadsheet!G221),TRUE,IF(OR(LEN(Spreadsheet!G221)&gt;1,ISNUMBER(VALUE(Spreadsheet!G221))),FALSE,TRUE))</f>
        <v>1</v>
      </c>
      <c r="AJ221" s="5" t="b">
        <f>OR(ISBLANK(Spreadsheet!C221), NOT(ISBLANK(Spreadsheet!B221)), NOT(ISBLANK(Spreadsheet!D221)))</f>
        <v>1</v>
      </c>
      <c r="AK221" s="5" t="b">
        <f t="array" ref="AK221">IF(OR(AND(ISBLANK(Spreadsheet!E221),ISBLANK(Spreadsheet!D221),NOT(ISBLANK(Spreadsheet!C221))),AND(ISBLANK(Spreadsheet!E221),ISBLANK(Spreadsheet!D221),ISBLANK(Spreadsheet!C221))),TRUE,ISNUMBER(MATCH(TRUE,EXACT(Spreadsheet!E221,Relationships),0)))</f>
        <v>1</v>
      </c>
      <c r="AL221" s="5" t="b">
        <f>IF(NOT(ISBLANK(Spreadsheet!C221)),IF(OR(ISBLANK(Spreadsheet!F221),LEN(Spreadsheet!F221)&gt;40),FALSE,TRUE),TRUE)</f>
        <v>1</v>
      </c>
      <c r="AM221" s="5" t="b">
        <f>IF(NOT(ISBLANK(Spreadsheet!C221)),IF(OR(ISBLANK(Spreadsheet!H221),LEN(Spreadsheet!H221)&gt;40),FALSE,TRUE),TRUE)</f>
        <v>1</v>
      </c>
      <c r="AN221" s="5" t="b">
        <f t="array" ref="AN221">IF(ISBLANK(Spreadsheet!I221),TRUE,ISNUMBER(MATCH(TRUE,EXACT(Spreadsheet!I221,GenderValues),0)))</f>
        <v>1</v>
      </c>
      <c r="AO221" s="5" t="b">
        <f ca="1">IF(ISERROR(DATEVALUE(TEXT(Spreadsheet!J221,"mm/dd/yyyy")) &gt; TODAY()),IF(AND(ISBLANK(Spreadsheet!J221),ISBLANK(Spreadsheet!C221)),TRUE,FALSE),IF(DATEVALUE(TEXT(Spreadsheet!J221,"mm/dd/yyyy")) &gt; TODAY(),FALSE,TRUE))</f>
        <v>1</v>
      </c>
      <c r="AP221" s="5" t="b">
        <f>OR(ISBLANK(Spreadsheet!K221),LEN(Spreadsheet!K221)&lt;=100)</f>
        <v>1</v>
      </c>
      <c r="AQ221" s="5" t="b">
        <f t="array" ref="AQ221">IF(OR(AND(ISBLANK(Spreadsheet!L221),ISBLANK(Spreadsheet!C221)),AND(NOT(ISBLANK(Spreadsheet!C221)),NOT(ISBLANK(Spreadsheet!D221)))),TRUE,ISNUMBER(MATCH(TRUE,EXACT(Spreadsheet!L221,MaritalStatus),0)))</f>
        <v>1</v>
      </c>
      <c r="AR221" s="5" t="b">
        <f ca="1">IF(ISERROR(DATEVALUE(TEXT(Spreadsheet!M221,"mm/dd/yyyy")) &gt; TODAY()),IF(ISBLANK(Spreadsheet!M221),TRUE,FALSE),IF(DATEVALUE(TEXT(Spreadsheet!M221,"mm/dd/yyyy")) &gt; TODAY(),FALSE,TRUE))</f>
        <v>1</v>
      </c>
      <c r="AS221" s="5" t="b">
        <f>OR(ISBLANK(Spreadsheet!N221),LEN(Spreadsheet!N221)&lt;=100)</f>
        <v>1</v>
      </c>
      <c r="AT221" s="5" t="b">
        <f>OR(ISBLANK(Spreadsheet!O221),UPPER(Spreadsheet!O221)="YES")</f>
        <v>1</v>
      </c>
      <c r="AU221" s="5" t="b">
        <f>OR(ISBLANK(Spreadsheet!P221),UPPER(Spreadsheet!P221)="YES")</f>
        <v>1</v>
      </c>
      <c r="AV221" s="5" t="b">
        <f t="array" ref="AV221">IF(ISBLANK(Spreadsheet!Q221),TRUE,ISNUMBER(MATCH(TRUE,EXACT(Spreadsheet!Q221,OnGroupsPriorIns),0)))</f>
        <v>1</v>
      </c>
      <c r="AW221" s="5" t="b">
        <f>OR(ISBLANK(Spreadsheet!R221),UPPER(Spreadsheet!R221)="YES")</f>
        <v>1</v>
      </c>
      <c r="AX221" s="5" t="b">
        <f>OR(ISBLANK(Spreadsheet!S221),UPPER(Spreadsheet!S221)="YES")</f>
        <v>1</v>
      </c>
      <c r="AY221" s="5" t="b">
        <f>OR(AND(ISBLANK(Spreadsheet!C221),LEN(Spreadsheet!T221)=0),AND(NOT(ISBLANK(Spreadsheet!C221)),LEN(Spreadsheet!T221)&gt;0,LEN(Spreadsheet!T221)&lt;=50))</f>
        <v>1</v>
      </c>
      <c r="AZ221" s="5" t="b">
        <f>OR(LEN(Spreadsheet!U221)=0,AND(LEN(Spreadsheet!U221)&gt;0,LEN(Spreadsheet!U221)&lt;=50))</f>
        <v>1</v>
      </c>
      <c r="BA221" s="5" t="b">
        <f>OR(AND(ISBLANK(Spreadsheet!C221),LEN(Spreadsheet!V221)=0),AND(NOT(ISBLANK(Spreadsheet!C221)),LEN(Spreadsheet!V221)&gt;0,LEN(Spreadsheet!V221)&lt;=50))</f>
        <v>1</v>
      </c>
      <c r="BB221" s="5" t="b">
        <f t="array" ref="BB221">IF(AND(ISBLANK(Spreadsheet!C221),LEN(Spreadsheet!W221)=0),TRUE,ISNUMBER(MATCH(TRUE,EXACT(Spreadsheet!W221,States),0)))</f>
        <v>1</v>
      </c>
      <c r="BC221" s="5" t="b">
        <f>OR(AND(ISBLANK(Spreadsheet!C221),LEN(Spreadsheet!X221)=0),AND(NOT(ISBLANK(Spreadsheet!C221)),LEN(Spreadsheet!X221)&gt;0,LEN(Spreadsheet!X221)=5,ISNUMBER(VALUE(Spreadsheet!X221))))</f>
        <v>1</v>
      </c>
      <c r="BD221" s="5" t="b">
        <f>OR(ISBLANK(Spreadsheet!Z221),LEN(Spreadsheet!Z221)&lt;=50)</f>
        <v>1</v>
      </c>
      <c r="BE221" s="5" t="b">
        <f>ISBLANK(Spreadsheet!AA221)</f>
        <v>1</v>
      </c>
      <c r="BF221" s="5" t="b">
        <f>ISBLANK(Spreadsheet!AB221)</f>
        <v>1</v>
      </c>
      <c r="BG221" s="5" t="b">
        <f>IF(ISERROR(DATEVALUE(TEXT(Spreadsheet!AC221,"mm/dd/yyyy")) &gt; DATEVALUE(TEXT(Spreadsheet!J221,"mm/dd/yyyy"))),IF(OR(AND(ISBLANK(Spreadsheet!AC221),ISBLANK(Spreadsheet!C221)),AND(NOT(ISBLANK(Spreadsheet!C221)),ISBLANK(Spreadsheet!AC221),NOT(ISBLANK(Spreadsheet!D221)))),TRUE,FALSE),IF(DATEVALUE(TEXT(Spreadsheet!AC221,"mm/dd/yyyy")) &gt; DATEVALUE(TEXT(Spreadsheet!J221,"mm/dd/yyyy")),TRUE,FALSE))</f>
        <v>1</v>
      </c>
      <c r="BH221" s="5" t="b">
        <f>OR(AND(ISBLANK(Spreadsheet!C221),ISBLANK(Spreadsheet!AE221)),AND(NOT(ISBLANK(Spreadsheet!C221)),NOT(ISBLANK(Spreadsheet!D221)),ISBLANK(Spreadsheet!AE221)),AND(NOT(ISBLANK(Spreadsheet!C221)),ISBLANK(Spreadsheet!D221),NOT(ISBLANK(Spreadsheet!AE221)),LEN(Spreadsheet!AE221)&lt;=100))</f>
        <v>1</v>
      </c>
      <c r="BI221" s="5" t="b">
        <f t="array" ref="BI221">IF(ISBLANK(Spreadsheet!AF221),TRUE,ISNUMBER(MATCH(TRUE,EXACT(Spreadsheet!AF221,CobraShortReasons),0)))</f>
        <v>1</v>
      </c>
      <c r="BJ221" s="5" t="b">
        <f ca="1">IF(ISERROR(DATEVALUE(TEXT(Spreadsheet!AG221,"mm/dd/yyyy")) &gt; TODAY()),IF(ISBLANK(Spreadsheet!AG221),TRUE,FALSE),IF(DATEVALUE(TEXT(Spreadsheet!AG221,"mm/dd/yyyy")) &gt; TODAY(),FALSE,TRUE))</f>
        <v>1</v>
      </c>
      <c r="BK221" s="5" t="b">
        <f>OR(ISBLANK(Spreadsheet!AH221),LEN(Spreadsheet!AH221)&lt;=25)</f>
        <v>1</v>
      </c>
      <c r="BL221" s="5" t="b">
        <f t="array" aca="1" ref="BL221" ca="1">IF(ISBLANK(Spreadsheet!AI221),TRUE,ISNUMBER(MATCH(TRUE,EXACT(Spreadsheet!AI221,INDIRECT(Spreadsheet!$D$2)),0)))</f>
        <v>1</v>
      </c>
      <c r="BM221" s="5" t="b">
        <f t="array" aca="1" ref="BM221" ca="1">IF(ISBLANK(Spreadsheet!AJ221),TRUE,ISNUMBER(MATCH(TRUE,EXACT(Spreadsheet!AJ221,INDIRECT(Spreadsheet!BJ221)),0)))</f>
        <v>1</v>
      </c>
      <c r="BN221" s="5" t="b">
        <f t="array" ref="BN221">IF(ISBLANK(Spreadsheet!AK221),TRUE,ISNUMBER(MATCH(TRUE,EXACT(Spreadsheet!AK221,DentalPlans),0)))</f>
        <v>1</v>
      </c>
      <c r="BO221" s="5" t="b">
        <f t="array" aca="1" ref="BO221" ca="1">IF(ISBLANK(Spreadsheet!AL221),TRUE,ISNUMBER(MATCH(TRUE,EXACT(Spreadsheet!AL221,INDIRECT(Spreadsheet!BK221)),0)))</f>
        <v>1</v>
      </c>
      <c r="BP221" s="5" t="b">
        <f t="array" ref="BP221">IF(ISBLANK(Spreadsheet!AM221),TRUE,ISNUMBER(MATCH(TRUE,EXACT(Spreadsheet!AM221,VisionPlans),0)))</f>
        <v>1</v>
      </c>
      <c r="BQ221" s="5" t="b">
        <f t="array" aca="1" ref="BQ221" ca="1">IF(ISBLANK(Spreadsheet!AN221),TRUE,ISNUMBER(MATCH(TRUE,EXACT(Spreadsheet!AN221,INDIRECT(Spreadsheet!BL221)),0)))</f>
        <v>1</v>
      </c>
      <c r="BR221" s="5" t="b">
        <f t="array" ref="BR221">IF(ISBLANK(Spreadsheet!AO221),TRUE,ISNUMBER(MATCH(TRUE,EXACT(Spreadsheet!AO221,LifeBenefitClasses),0)))</f>
        <v>1</v>
      </c>
      <c r="BS221" s="5" t="b">
        <f>IF(OR(ISBLANK(Spreadsheet!AO221), Spreadsheet!AO221="Waive"),IF(ISBLANK(Spreadsheet!AP221),TRUE,FALSE),IF(OR(AND(NOT(ISBLANK(Spreadsheet!AO221)),ISBLANK(Spreadsheet!AP221)),NOT(ISNUMBER(VALUE(Spreadsheet!AP221)))),FALSE,IF(OR(AND(Spreadsheet!AP221&lt;6,MOD(Spreadsheet!AP221*10,5)=0), MOD(Spreadsheet!AP221,5000)=0),TRUE,FALSE)))</f>
        <v>1</v>
      </c>
      <c r="BT221" s="5" t="b">
        <f t="array" ref="BT221">IF(ISBLANK(Spreadsheet!AQ221),TRUE,ISNUMBER(MATCH(TRUE,EXACT(Spreadsheet!AQ221,EnrollWaive),0)))</f>
        <v>1</v>
      </c>
      <c r="BU221" s="5" t="b">
        <f t="array" ref="BU221">IF(ISBLANK(Spreadsheet!AR221),TRUE,ISNUMBER(MATCH(TRUE,EXACT(Spreadsheet!AR221,LifeBenefitClasses),0)))</f>
        <v>1</v>
      </c>
      <c r="BV221" s="5" t="b">
        <f>IF(OR(ISBLANK(Spreadsheet!AR221), Spreadsheet!AR221="Waive"),IF(ISBLANK(Spreadsheet!AS221),TRUE,FALSE),IF(OR(AND(NOT(ISBLANK(Spreadsheet!AR221)),ISBLANK(Spreadsheet!AS221)),NOT(ISNUMBER(VALUE(Spreadsheet!AS221)))),FALSE,IF(OR(AND(Spreadsheet!AS221&lt;6,MOD(Spreadsheet!AS221*10,5)=0), MOD(Spreadsheet!AS221,10000)=0),TRUE,FALSE)))</f>
        <v>1</v>
      </c>
      <c r="BW221" s="5" t="b">
        <f t="array" ref="BW221">IF(ISBLANK(Spreadsheet!AT221),TRUE,ISNUMBER(MATCH(TRUE,EXACT(Spreadsheet!AT221,LifeBenefitClasses),0)))</f>
        <v>1</v>
      </c>
      <c r="BX221" s="5" t="b">
        <f>IF(OR(ISBLANK(Spreadsheet!AT221), Spreadsheet!AT221="Waive"),IF(ISBLANK(Spreadsheet!AU221),TRUE,FALSE),IF(OR(AND(NOT(ISBLANK(Spreadsheet!AT221)),ISBLANK(Spreadsheet!AU221)),NOT(ISNUMBER(VALUE(Spreadsheet!AU221)))),FALSE,IF(AND(NOT(OR(ISBLANK(Spreadsheet!AT221),Spreadsheet!AT221="Waive")),NOT(OR(ISBLANK(Spreadsheet!AR221),Spreadsheet!AR221="Waive")),MOD(Spreadsheet!AU221,5000)=0, Spreadsheet!AU221&lt;=(Spreadsheet!AS221*0.5)),TRUE,FALSE)))</f>
        <v>1</v>
      </c>
      <c r="BY221" s="5" t="b">
        <f t="array" ref="BY221">IF(ISBLANK(Spreadsheet!AV221),TRUE,ISNUMBER(MATCH(TRUE,EXACT(Spreadsheet!AV221,EnrollWaive),0)))</f>
        <v>1</v>
      </c>
      <c r="BZ221" s="5" t="b">
        <f t="array" ref="BZ221">IF(ISBLANK(Spreadsheet!AW221),TRUE,ISNUMBER(MATCH(TRUE,EXACT(Spreadsheet!AW221,LifeBenefitClasses),0)))</f>
        <v>1</v>
      </c>
      <c r="CA221" s="5" t="b">
        <f t="array" ref="CA221">IF(ISBLANK(Spreadsheet!AX221),TRUE,ISNUMBER(MATCH(TRUE,EXACT(Spreadsheet!AX221,LifeBenefitClasses),0)))</f>
        <v>1</v>
      </c>
      <c r="CB221" s="5" t="b">
        <f t="array" ref="CB221">IF(ISBLANK(Spreadsheet!AY221),TRUE,ISNUMBER(MATCH(TRUE,EXACT(Spreadsheet!AY221,LifeBenefitClasses),0)))</f>
        <v>1</v>
      </c>
      <c r="CC221" s="5" t="b">
        <f t="array" ref="CC221">IF(ISBLANK(Spreadsheet!AZ221),TRUE,ISNUMBER(MATCH(TRUE,EXACT(Spreadsheet!AZ221,LifeBenefitClasses),0)))</f>
        <v>1</v>
      </c>
      <c r="CD221" s="5" t="b">
        <f t="array" ref="CD221">IF(ISBLANK(Spreadsheet!BA221),TRUE,ISNUMBER(MATCH(TRUE,EXACT(Spreadsheet!BA221,LifeBenefitClasses),0)))</f>
        <v>1</v>
      </c>
      <c r="CE221" s="5" t="b">
        <f>IF(OR(ISBLANK(Spreadsheet!BA221), Spreadsheet!BA221="Waive"),IF(ISBLANK(Spreadsheet!BB221),TRUE,FALSE),IF(OR(AND(NOT(ISBLANK(Spreadsheet!BA221)),ISBLANK(Spreadsheet!BB221)),NOT(ISNUMBER(VALUE(Spreadsheet!BB221))),ISBLANK(Spreadsheet!BC221),NOT(ISNUMBER(VALUE(Spreadsheet!BC221)))),FALSE,IF(AND(Spreadsheet!BB221&gt;=50000,Spreadsheet!BB221&lt;=250000,MOD(Spreadsheet!BB221,10000)=0,Spreadsheet!BB221&lt;=(10*Spreadsheet!BC221)),TRUE,FALSE)))</f>
        <v>1</v>
      </c>
      <c r="CF221" s="5" t="b">
        <f>IF(NOT(ISBLANK(Spreadsheet!BC221)),AND(ISNUMBER(VALUE(Spreadsheet!BC221)),Spreadsheet!BC221&gt;0),AND(OR(ISBLANK(Spreadsheet!AO221),Spreadsheet!AO221="Waive",AND(NOT(OR(ISBLANK(Spreadsheet!AO221),Spreadsheet!AO221="Waive")),Spreadsheet!AP221&gt;=6)),OR(ISBLANK(Spreadsheet!AR221),AND(NOT(OR(ISBLANK(Spreadsheet!AR221),Spreadsheet!AR221="Waive")),Spreadsheet!AS221&gt;=6)),OR(ISBLANK(Spreadsheet!AW221)),OR(ISBLANK(Spreadsheet!AX221)),OR(ISBLANK(Spreadsheet!AY221)),OR(ISBLANK(Spreadsheet!AZ221)),OR(ISBLANK(Spreadsheet!BA221),Spreadsheet!BA221="Waive")))</f>
        <v>1</v>
      </c>
      <c r="CG221" s="5" t="b">
        <f t="shared" ca="1" si="17"/>
        <v>1</v>
      </c>
    </row>
    <row r="222" spans="8:85" x14ac:dyDescent="0.3">
      <c r="H222" s="5">
        <f t="shared" ca="1" si="14"/>
        <v>2</v>
      </c>
      <c r="I222" s="5" t="str">
        <f t="shared" ca="1" si="15"/>
        <v/>
      </c>
      <c r="J222" s="5" t="str">
        <f>IF(AND(NOT(ISBLANK(Spreadsheet!C222)),ISBLANK(Spreadsheet!D222)),Spreadsheet!F222&amp;" "&amp;Spreadsheet!H222,"")</f>
        <v/>
      </c>
      <c r="K222" s="5">
        <f>IF(AND(NOT(ISBLANK(Spreadsheet!C222)),ISBLANK(Spreadsheet!D222)),COUNTIFS(Spreadsheet!E223:E$786,"=Child",Spreadsheet!C223:C$786, "="&amp;Spreadsheet!C222) + COUNTIFS(Spreadsheet!E223:E$786,"=Step-child",Spreadsheet!C223:C$786, "="&amp;Spreadsheet!C222),0)</f>
        <v>0</v>
      </c>
      <c r="L222" s="5">
        <f>IF(NOT(ISBLANK(J222)),COUNTIFS(Spreadsheet!E223:E$786,"=Wife",Spreadsheet!C223:C$786, "="&amp;Spreadsheet!C222) + COUNTIFS(Spreadsheet!E223:E$786,"=Husband",Spreadsheet!C223:C$786, "="&amp;Spreadsheet!C222),0)</f>
        <v>0</v>
      </c>
      <c r="M222" s="5">
        <f>IF(NOT(ISBLANK(Spreadsheet!AJ222)),VLOOKUP(Spreadsheet!AJ222,'Drop Downs'!$P$2:$R$16,3,FALSE),0)</f>
        <v>0</v>
      </c>
      <c r="N222" s="5">
        <f>IF(NOT(ISBLANK(Spreadsheet!AJ222)), VLOOKUP(Spreadsheet!AJ222,'Drop Downs'!$P$2:$R$16,2,FALSE),0)</f>
        <v>0</v>
      </c>
      <c r="O222" s="5">
        <f>IF(NOT(ISBLANK(Spreadsheet!AL222)),VLOOKUP(Spreadsheet!AL222,'Drop Downs'!$P$2:$R$16,3,FALSE), 0)</f>
        <v>0</v>
      </c>
      <c r="P222" s="5">
        <f>IF(NOT(ISBLANK(Spreadsheet!AL222)),VLOOKUP(Spreadsheet!AL222,'Drop Downs'!$P$2:$R$16,2,FALSE),0)</f>
        <v>0</v>
      </c>
      <c r="Q222" s="5">
        <f>IF(NOT(ISBLANK(Spreadsheet!AN222)),VLOOKUP(Spreadsheet!AN222,'Drop Downs'!$P$2:$R$16,3,FALSE),0)</f>
        <v>0</v>
      </c>
      <c r="R222" s="5">
        <f>IF(NOT(ISBLANK(Spreadsheet!AN222)),VLOOKUP(Spreadsheet!AN222,'Drop Downs'!$P$2:$R$16,2,FALSE),0)</f>
        <v>0</v>
      </c>
      <c r="S222" s="5" t="str">
        <f>IF(OR(M222&gt;K222,N222&gt;L222,O222&gt;K222, Q222&gt;K222,N222&gt;L222, P222&gt;L222, R222&gt;L222),"Member currently has a coverage election over what he/she needs.  Please add more dependents or adjust the coverage election.","")&amp;(IF(AND(NOT(ISBLANK(Spreadsheet!C222)),NOT(ISBLANK(Spreadsheet!D222)),ISBLANK(Spreadsheet!E222)),"Dependent lacks a relationship to member.Please select one from the drop-down.",""))</f>
        <v/>
      </c>
      <c r="T222" s="5" t="b">
        <f t="shared" si="16"/>
        <v>1</v>
      </c>
      <c r="U222" s="5" t="b">
        <f>OR(ISBLANK(Spreadsheet!C222),IF(NOT(ISBLANK(Spreadsheet!D222)),NOT(ISBLANK(Spreadsheet!E222)),TRUE))</f>
        <v>1</v>
      </c>
      <c r="V222" s="5" t="b">
        <f>OR(ISBLANK(Spreadsheet!C222), NOT(ISBLANK(Spreadsheet!I222)))</f>
        <v>1</v>
      </c>
      <c r="W222" s="5" t="b">
        <f>OR(ISBLANK(Spreadsheet!D222),NOT(ISBLANK(Spreadsheet!C222)))</f>
        <v>1</v>
      </c>
      <c r="X222" s="155" t="str">
        <f>REPT("0",MIN(FIND({1,2,3,4,5,6,7,8,9},Spreadsheet!C222&amp;"123456789"))-1)&amp;IF(ISBLANK(Spreadsheet!C222),"",SUMPRODUCT(MID(0&amp;Spreadsheet!C222,LARGE(INDEX(ISNUMBER(--MID(Spreadsheet!C222,ROW($1:$225),1))*
 ROW($1:$225),0),ROW($1:$225))+1,1)*10^ROW($1:$225)/10))</f>
        <v/>
      </c>
      <c r="Y222" s="5" t="b">
        <f>IF(NOT(ISBLANK(Spreadsheet!C222)),IF(AND(ISNUMBER(VALUE(Spreadsheet!C222)), LEN(Spreadsheet!C222)=9),TRUE,FALSE),TRUE)</f>
        <v>1</v>
      </c>
      <c r="Z222" s="155" t="str">
        <f>REPT("0",MIN(FIND({1,2,3,4,5,6,7,8,9},Spreadsheet!D222&amp;"123456789"))-1)&amp;IF(ISBLANK(Spreadsheet!D222),"",SUMPRODUCT(MID(0&amp;Spreadsheet!D222,LARGE(INDEX(ISNUMBER(--MID(Spreadsheet!D222,ROW($1:$225),1))*
 ROW($1:$225),0),ROW($1:$225))+1,1)*10^ROW($1:$225)/10))</f>
        <v/>
      </c>
      <c r="AA222" s="5" t="b">
        <f>IF(AND(NOT(ISBLANK(Spreadsheet!D222)),NOT(ISBLANK(Spreadsheet!C222))),IF(AND(ISNUMBER(VALUE(Spreadsheet!D222)), LEN(Spreadsheet!D222)=9),TRUE,FALSE),IF(AND(NOT(ISBLANK(Spreadsheet!D222)),ISBLANK(Spreadsheet!C222)),FALSE,TRUE))</f>
        <v>1</v>
      </c>
      <c r="AB222" s="5" t="b">
        <f>OR(ISBLANK(Spreadsheet!Y222),IF(NOT(ISBLANK(Spreadsheet!Y222)),LEN(Spreadsheet!Y222)=10,ISNUMBER(VALUE(Spreadsheet!Y222))))</f>
        <v>1</v>
      </c>
      <c r="AC222" s="5" t="b">
        <f>OR(ISBLANK(Spreadsheet!AI222), AND(NOT(ISBLANK(Spreadsheet!AJ222)), NOT(ISNUMBER(SEARCH("Waive",Spreadsheet!AJ222)))))</f>
        <v>1</v>
      </c>
      <c r="AD222" s="5" t="b">
        <f>OR(ISBLANK(Spreadsheet!AK222), AND(NOT(ISBLANK(Spreadsheet!AL222)), NOT(ISNUMBER(SEARCH("Waive",Spreadsheet!AL222)))))</f>
        <v>1</v>
      </c>
      <c r="AE222" s="5" t="b">
        <f>OR(ISBLANK(Spreadsheet!AM222), AND(NOT(ISBLANK(Spreadsheet!AN222)), NOT(ISNUMBER(SEARCH("Waive", Spreadsheet!AN222)))))</f>
        <v>1</v>
      </c>
      <c r="AF222" s="5" t="b">
        <f>OR(ISBLANK(Spreadsheet!C222), NOT(ISBLANK(Spreadsheet!D222)),NOT(ISBLANK(Spreadsheet!L222)))</f>
        <v>1</v>
      </c>
      <c r="AG222" s="5" t="b">
        <f>IF(AND(NOT(ISBLANK(Spreadsheet!C222)), NOT(ISBLANK(Spreadsheet!D222)),Spreadsheet!C222&lt;&gt;Spreadsheet!D222),IF(ISERROR(VLOOKUP(Spreadsheet!C222, Spreadsheet!$C$6:'Spreadsheet'!$C221,1,FALSE)), FALSE, TRUE),TRUE)</f>
        <v>1</v>
      </c>
      <c r="AH222" s="5" t="b">
        <f>Spreadsheet!$B$2=Spreadsheet!AD222</f>
        <v>1</v>
      </c>
      <c r="AI222" s="5" t="b">
        <f>IF(ISBLANK(Spreadsheet!G222),TRUE,IF(OR(LEN(Spreadsheet!G222)&gt;1,ISNUMBER(VALUE(Spreadsheet!G222))),FALSE,TRUE))</f>
        <v>1</v>
      </c>
      <c r="AJ222" s="5" t="b">
        <f>OR(ISBLANK(Spreadsheet!C222), NOT(ISBLANK(Spreadsheet!B222)), NOT(ISBLANK(Spreadsheet!D222)))</f>
        <v>1</v>
      </c>
      <c r="AK222" s="5" t="b">
        <f t="array" ref="AK222">IF(OR(AND(ISBLANK(Spreadsheet!E222),ISBLANK(Spreadsheet!D222),NOT(ISBLANK(Spreadsheet!C222))),AND(ISBLANK(Spreadsheet!E222),ISBLANK(Spreadsheet!D222),ISBLANK(Spreadsheet!C222))),TRUE,ISNUMBER(MATCH(TRUE,EXACT(Spreadsheet!E222,Relationships),0)))</f>
        <v>1</v>
      </c>
      <c r="AL222" s="5" t="b">
        <f>IF(NOT(ISBLANK(Spreadsheet!C222)),IF(OR(ISBLANK(Spreadsheet!F222),LEN(Spreadsheet!F222)&gt;40),FALSE,TRUE),TRUE)</f>
        <v>1</v>
      </c>
      <c r="AM222" s="5" t="b">
        <f>IF(NOT(ISBLANK(Spreadsheet!C222)),IF(OR(ISBLANK(Spreadsheet!H222),LEN(Spreadsheet!H222)&gt;40),FALSE,TRUE),TRUE)</f>
        <v>1</v>
      </c>
      <c r="AN222" s="5" t="b">
        <f t="array" ref="AN222">IF(ISBLANK(Spreadsheet!I222),TRUE,ISNUMBER(MATCH(TRUE,EXACT(Spreadsheet!I222,GenderValues),0)))</f>
        <v>1</v>
      </c>
      <c r="AO222" s="5" t="b">
        <f ca="1">IF(ISERROR(DATEVALUE(TEXT(Spreadsheet!J222,"mm/dd/yyyy")) &gt; TODAY()),IF(AND(ISBLANK(Spreadsheet!J222),ISBLANK(Spreadsheet!C222)),TRUE,FALSE),IF(DATEVALUE(TEXT(Spreadsheet!J222,"mm/dd/yyyy")) &gt; TODAY(),FALSE,TRUE))</f>
        <v>1</v>
      </c>
      <c r="AP222" s="5" t="b">
        <f>OR(ISBLANK(Spreadsheet!K222),LEN(Spreadsheet!K222)&lt;=100)</f>
        <v>1</v>
      </c>
      <c r="AQ222" s="5" t="b">
        <f t="array" ref="AQ222">IF(OR(AND(ISBLANK(Spreadsheet!L222),ISBLANK(Spreadsheet!C222)),AND(NOT(ISBLANK(Spreadsheet!C222)),NOT(ISBLANK(Spreadsheet!D222)))),TRUE,ISNUMBER(MATCH(TRUE,EXACT(Spreadsheet!L222,MaritalStatus),0)))</f>
        <v>1</v>
      </c>
      <c r="AR222" s="5" t="b">
        <f ca="1">IF(ISERROR(DATEVALUE(TEXT(Spreadsheet!M222,"mm/dd/yyyy")) &gt; TODAY()),IF(ISBLANK(Spreadsheet!M222),TRUE,FALSE),IF(DATEVALUE(TEXT(Spreadsheet!M222,"mm/dd/yyyy")) &gt; TODAY(),FALSE,TRUE))</f>
        <v>1</v>
      </c>
      <c r="AS222" s="5" t="b">
        <f>OR(ISBLANK(Spreadsheet!N222),LEN(Spreadsheet!N222)&lt;=100)</f>
        <v>1</v>
      </c>
      <c r="AT222" s="5" t="b">
        <f>OR(ISBLANK(Spreadsheet!O222),UPPER(Spreadsheet!O222)="YES")</f>
        <v>1</v>
      </c>
      <c r="AU222" s="5" t="b">
        <f>OR(ISBLANK(Spreadsheet!P222),UPPER(Spreadsheet!P222)="YES")</f>
        <v>1</v>
      </c>
      <c r="AV222" s="5" t="b">
        <f t="array" ref="AV222">IF(ISBLANK(Spreadsheet!Q222),TRUE,ISNUMBER(MATCH(TRUE,EXACT(Spreadsheet!Q222,OnGroupsPriorIns),0)))</f>
        <v>1</v>
      </c>
      <c r="AW222" s="5" t="b">
        <f>OR(ISBLANK(Spreadsheet!R222),UPPER(Spreadsheet!R222)="YES")</f>
        <v>1</v>
      </c>
      <c r="AX222" s="5" t="b">
        <f>OR(ISBLANK(Spreadsheet!S222),UPPER(Spreadsheet!S222)="YES")</f>
        <v>1</v>
      </c>
      <c r="AY222" s="5" t="b">
        <f>OR(AND(ISBLANK(Spreadsheet!C222),LEN(Spreadsheet!T222)=0),AND(NOT(ISBLANK(Spreadsheet!C222)),LEN(Spreadsheet!T222)&gt;0,LEN(Spreadsheet!T222)&lt;=50))</f>
        <v>1</v>
      </c>
      <c r="AZ222" s="5" t="b">
        <f>OR(LEN(Spreadsheet!U222)=0,AND(LEN(Spreadsheet!U222)&gt;0,LEN(Spreadsheet!U222)&lt;=50))</f>
        <v>1</v>
      </c>
      <c r="BA222" s="5" t="b">
        <f>OR(AND(ISBLANK(Spreadsheet!C222),LEN(Spreadsheet!V222)=0),AND(NOT(ISBLANK(Spreadsheet!C222)),LEN(Spreadsheet!V222)&gt;0,LEN(Spreadsheet!V222)&lt;=50))</f>
        <v>1</v>
      </c>
      <c r="BB222" s="5" t="b">
        <f t="array" ref="BB222">IF(AND(ISBLANK(Spreadsheet!C222),LEN(Spreadsheet!W222)=0),TRUE,ISNUMBER(MATCH(TRUE,EXACT(Spreadsheet!W222,States),0)))</f>
        <v>1</v>
      </c>
      <c r="BC222" s="5" t="b">
        <f>OR(AND(ISBLANK(Spreadsheet!C222),LEN(Spreadsheet!X222)=0),AND(NOT(ISBLANK(Spreadsheet!C222)),LEN(Spreadsheet!X222)&gt;0,LEN(Spreadsheet!X222)=5,ISNUMBER(VALUE(Spreadsheet!X222))))</f>
        <v>1</v>
      </c>
      <c r="BD222" s="5" t="b">
        <f>OR(ISBLANK(Spreadsheet!Z222),LEN(Spreadsheet!Z222)&lt;=50)</f>
        <v>1</v>
      </c>
      <c r="BE222" s="5" t="b">
        <f>ISBLANK(Spreadsheet!AA222)</f>
        <v>1</v>
      </c>
      <c r="BF222" s="5" t="b">
        <f>ISBLANK(Spreadsheet!AB222)</f>
        <v>1</v>
      </c>
      <c r="BG222" s="5" t="b">
        <f>IF(ISERROR(DATEVALUE(TEXT(Spreadsheet!AC222,"mm/dd/yyyy")) &gt; DATEVALUE(TEXT(Spreadsheet!J222,"mm/dd/yyyy"))),IF(OR(AND(ISBLANK(Spreadsheet!AC222),ISBLANK(Spreadsheet!C222)),AND(NOT(ISBLANK(Spreadsheet!C222)),ISBLANK(Spreadsheet!AC222),NOT(ISBLANK(Spreadsheet!D222)))),TRUE,FALSE),IF(DATEVALUE(TEXT(Spreadsheet!AC222,"mm/dd/yyyy")) &gt; DATEVALUE(TEXT(Spreadsheet!J222,"mm/dd/yyyy")),TRUE,FALSE))</f>
        <v>1</v>
      </c>
      <c r="BH222" s="5" t="b">
        <f>OR(AND(ISBLANK(Spreadsheet!C222),ISBLANK(Spreadsheet!AE222)),AND(NOT(ISBLANK(Spreadsheet!C222)),NOT(ISBLANK(Spreadsheet!D222)),ISBLANK(Spreadsheet!AE222)),AND(NOT(ISBLANK(Spreadsheet!C222)),ISBLANK(Spreadsheet!D222),NOT(ISBLANK(Spreadsheet!AE222)),LEN(Spreadsheet!AE222)&lt;=100))</f>
        <v>1</v>
      </c>
      <c r="BI222" s="5" t="b">
        <f t="array" ref="BI222">IF(ISBLANK(Spreadsheet!AF222),TRUE,ISNUMBER(MATCH(TRUE,EXACT(Spreadsheet!AF222,CobraShortReasons),0)))</f>
        <v>1</v>
      </c>
      <c r="BJ222" s="5" t="b">
        <f ca="1">IF(ISERROR(DATEVALUE(TEXT(Spreadsheet!AG222,"mm/dd/yyyy")) &gt; TODAY()),IF(ISBLANK(Spreadsheet!AG222),TRUE,FALSE),IF(DATEVALUE(TEXT(Spreadsheet!AG222,"mm/dd/yyyy")) &gt; TODAY(),FALSE,TRUE))</f>
        <v>1</v>
      </c>
      <c r="BK222" s="5" t="b">
        <f>OR(ISBLANK(Spreadsheet!AH222),LEN(Spreadsheet!AH222)&lt;=25)</f>
        <v>1</v>
      </c>
      <c r="BL222" s="5" t="b">
        <f t="array" aca="1" ref="BL222" ca="1">IF(ISBLANK(Spreadsheet!AI222),TRUE,ISNUMBER(MATCH(TRUE,EXACT(Spreadsheet!AI222,INDIRECT(Spreadsheet!$D$2)),0)))</f>
        <v>1</v>
      </c>
      <c r="BM222" s="5" t="b">
        <f t="array" aca="1" ref="BM222" ca="1">IF(ISBLANK(Spreadsheet!AJ222),TRUE,ISNUMBER(MATCH(TRUE,EXACT(Spreadsheet!AJ222,INDIRECT(Spreadsheet!BJ222)),0)))</f>
        <v>1</v>
      </c>
      <c r="BN222" s="5" t="b">
        <f t="array" ref="BN222">IF(ISBLANK(Spreadsheet!AK222),TRUE,ISNUMBER(MATCH(TRUE,EXACT(Spreadsheet!AK222,DentalPlans),0)))</f>
        <v>1</v>
      </c>
      <c r="BO222" s="5" t="b">
        <f t="array" aca="1" ref="BO222" ca="1">IF(ISBLANK(Spreadsheet!AL222),TRUE,ISNUMBER(MATCH(TRUE,EXACT(Spreadsheet!AL222,INDIRECT(Spreadsheet!BK222)),0)))</f>
        <v>1</v>
      </c>
      <c r="BP222" s="5" t="b">
        <f t="array" ref="BP222">IF(ISBLANK(Spreadsheet!AM222),TRUE,ISNUMBER(MATCH(TRUE,EXACT(Spreadsheet!AM222,VisionPlans),0)))</f>
        <v>1</v>
      </c>
      <c r="BQ222" s="5" t="b">
        <f t="array" aca="1" ref="BQ222" ca="1">IF(ISBLANK(Spreadsheet!AN222),TRUE,ISNUMBER(MATCH(TRUE,EXACT(Spreadsheet!AN222,INDIRECT(Spreadsheet!BL222)),0)))</f>
        <v>1</v>
      </c>
      <c r="BR222" s="5" t="b">
        <f t="array" ref="BR222">IF(ISBLANK(Spreadsheet!AO222),TRUE,ISNUMBER(MATCH(TRUE,EXACT(Spreadsheet!AO222,LifeBenefitClasses),0)))</f>
        <v>1</v>
      </c>
      <c r="BS222" s="5" t="b">
        <f>IF(OR(ISBLANK(Spreadsheet!AO222), Spreadsheet!AO222="Waive"),IF(ISBLANK(Spreadsheet!AP222),TRUE,FALSE),IF(OR(AND(NOT(ISBLANK(Spreadsheet!AO222)),ISBLANK(Spreadsheet!AP222)),NOT(ISNUMBER(VALUE(Spreadsheet!AP222)))),FALSE,IF(OR(AND(Spreadsheet!AP222&lt;6,MOD(Spreadsheet!AP222*10,5)=0), MOD(Spreadsheet!AP222,5000)=0),TRUE,FALSE)))</f>
        <v>1</v>
      </c>
      <c r="BT222" s="5" t="b">
        <f t="array" ref="BT222">IF(ISBLANK(Spreadsheet!AQ222),TRUE,ISNUMBER(MATCH(TRUE,EXACT(Spreadsheet!AQ222,EnrollWaive),0)))</f>
        <v>1</v>
      </c>
      <c r="BU222" s="5" t="b">
        <f t="array" ref="BU222">IF(ISBLANK(Spreadsheet!AR222),TRUE,ISNUMBER(MATCH(TRUE,EXACT(Spreadsheet!AR222,LifeBenefitClasses),0)))</f>
        <v>1</v>
      </c>
      <c r="BV222" s="5" t="b">
        <f>IF(OR(ISBLANK(Spreadsheet!AR222), Spreadsheet!AR222="Waive"),IF(ISBLANK(Spreadsheet!AS222),TRUE,FALSE),IF(OR(AND(NOT(ISBLANK(Spreadsheet!AR222)),ISBLANK(Spreadsheet!AS222)),NOT(ISNUMBER(VALUE(Spreadsheet!AS222)))),FALSE,IF(OR(AND(Spreadsheet!AS222&lt;6,MOD(Spreadsheet!AS222*10,5)=0), MOD(Spreadsheet!AS222,10000)=0),TRUE,FALSE)))</f>
        <v>1</v>
      </c>
      <c r="BW222" s="5" t="b">
        <f t="array" ref="BW222">IF(ISBLANK(Spreadsheet!AT222),TRUE,ISNUMBER(MATCH(TRUE,EXACT(Spreadsheet!AT222,LifeBenefitClasses),0)))</f>
        <v>1</v>
      </c>
      <c r="BX222" s="5" t="b">
        <f>IF(OR(ISBLANK(Spreadsheet!AT222), Spreadsheet!AT222="Waive"),IF(ISBLANK(Spreadsheet!AU222),TRUE,FALSE),IF(OR(AND(NOT(ISBLANK(Spreadsheet!AT222)),ISBLANK(Spreadsheet!AU222)),NOT(ISNUMBER(VALUE(Spreadsheet!AU222)))),FALSE,IF(AND(NOT(OR(ISBLANK(Spreadsheet!AT222),Spreadsheet!AT222="Waive")),NOT(OR(ISBLANK(Spreadsheet!AR222),Spreadsheet!AR222="Waive")),MOD(Spreadsheet!AU222,5000)=0, Spreadsheet!AU222&lt;=(Spreadsheet!AS222*0.5)),TRUE,FALSE)))</f>
        <v>1</v>
      </c>
      <c r="BY222" s="5" t="b">
        <f t="array" ref="BY222">IF(ISBLANK(Spreadsheet!AV222),TRUE,ISNUMBER(MATCH(TRUE,EXACT(Spreadsheet!AV222,EnrollWaive),0)))</f>
        <v>1</v>
      </c>
      <c r="BZ222" s="5" t="b">
        <f t="array" ref="BZ222">IF(ISBLANK(Spreadsheet!AW222),TRUE,ISNUMBER(MATCH(TRUE,EXACT(Spreadsheet!AW222,LifeBenefitClasses),0)))</f>
        <v>1</v>
      </c>
      <c r="CA222" s="5" t="b">
        <f t="array" ref="CA222">IF(ISBLANK(Spreadsheet!AX222),TRUE,ISNUMBER(MATCH(TRUE,EXACT(Spreadsheet!AX222,LifeBenefitClasses),0)))</f>
        <v>1</v>
      </c>
      <c r="CB222" s="5" t="b">
        <f t="array" ref="CB222">IF(ISBLANK(Spreadsheet!AY222),TRUE,ISNUMBER(MATCH(TRUE,EXACT(Spreadsheet!AY222,LifeBenefitClasses),0)))</f>
        <v>1</v>
      </c>
      <c r="CC222" s="5" t="b">
        <f t="array" ref="CC222">IF(ISBLANK(Spreadsheet!AZ222),TRUE,ISNUMBER(MATCH(TRUE,EXACT(Spreadsheet!AZ222,LifeBenefitClasses),0)))</f>
        <v>1</v>
      </c>
      <c r="CD222" s="5" t="b">
        <f t="array" ref="CD222">IF(ISBLANK(Spreadsheet!BA222),TRUE,ISNUMBER(MATCH(TRUE,EXACT(Spreadsheet!BA222,LifeBenefitClasses),0)))</f>
        <v>1</v>
      </c>
      <c r="CE222" s="5" t="b">
        <f>IF(OR(ISBLANK(Spreadsheet!BA222), Spreadsheet!BA222="Waive"),IF(ISBLANK(Spreadsheet!BB222),TRUE,FALSE),IF(OR(AND(NOT(ISBLANK(Spreadsheet!BA222)),ISBLANK(Spreadsheet!BB222)),NOT(ISNUMBER(VALUE(Spreadsheet!BB222))),ISBLANK(Spreadsheet!BC222),NOT(ISNUMBER(VALUE(Spreadsheet!BC222)))),FALSE,IF(AND(Spreadsheet!BB222&gt;=50000,Spreadsheet!BB222&lt;=250000,MOD(Spreadsheet!BB222,10000)=0,Spreadsheet!BB222&lt;=(10*Spreadsheet!BC222)),TRUE,FALSE)))</f>
        <v>1</v>
      </c>
      <c r="CF222" s="5" t="b">
        <f>IF(NOT(ISBLANK(Spreadsheet!BC222)),AND(ISNUMBER(VALUE(Spreadsheet!BC222)),Spreadsheet!BC222&gt;0),AND(OR(ISBLANK(Spreadsheet!AO222),Spreadsheet!AO222="Waive",AND(NOT(OR(ISBLANK(Spreadsheet!AO222),Spreadsheet!AO222="Waive")),Spreadsheet!AP222&gt;=6)),OR(ISBLANK(Spreadsheet!AR222),AND(NOT(OR(ISBLANK(Spreadsheet!AR222),Spreadsheet!AR222="Waive")),Spreadsheet!AS222&gt;=6)),OR(ISBLANK(Spreadsheet!AW222)),OR(ISBLANK(Spreadsheet!AX222)),OR(ISBLANK(Spreadsheet!AY222)),OR(ISBLANK(Spreadsheet!AZ222)),OR(ISBLANK(Spreadsheet!BA222),Spreadsheet!BA222="Waive")))</f>
        <v>1</v>
      </c>
      <c r="CG222" s="5" t="b">
        <f t="shared" ca="1" si="17"/>
        <v>1</v>
      </c>
    </row>
    <row r="223" spans="8:85" x14ac:dyDescent="0.3">
      <c r="H223" s="5">
        <f t="shared" ca="1" si="14"/>
        <v>2</v>
      </c>
      <c r="I223" s="5" t="str">
        <f t="shared" ca="1" si="15"/>
        <v/>
      </c>
      <c r="J223" s="5" t="str">
        <f>IF(AND(NOT(ISBLANK(Spreadsheet!C223)),ISBLANK(Spreadsheet!D223)),Spreadsheet!F223&amp;" "&amp;Spreadsheet!H223,"")</f>
        <v/>
      </c>
      <c r="K223" s="5">
        <f>IF(AND(NOT(ISBLANK(Spreadsheet!C223)),ISBLANK(Spreadsheet!D223)),COUNTIFS(Spreadsheet!E224:E$786,"=Child",Spreadsheet!C224:C$786, "="&amp;Spreadsheet!C223) + COUNTIFS(Spreadsheet!E224:E$786,"=Step-child",Spreadsheet!C224:C$786, "="&amp;Spreadsheet!C223),0)</f>
        <v>0</v>
      </c>
      <c r="L223" s="5">
        <f>IF(NOT(ISBLANK(J223)),COUNTIFS(Spreadsheet!E224:E$786,"=Wife",Spreadsheet!C224:C$786, "="&amp;Spreadsheet!C223) + COUNTIFS(Spreadsheet!E224:E$786,"=Husband",Spreadsheet!C224:C$786, "="&amp;Spreadsheet!C223),0)</f>
        <v>0</v>
      </c>
      <c r="M223" s="5">
        <f>IF(NOT(ISBLANK(Spreadsheet!AJ223)),VLOOKUP(Spreadsheet!AJ223,'Drop Downs'!$P$2:$R$16,3,FALSE),0)</f>
        <v>0</v>
      </c>
      <c r="N223" s="5">
        <f>IF(NOT(ISBLANK(Spreadsheet!AJ223)), VLOOKUP(Spreadsheet!AJ223,'Drop Downs'!$P$2:$R$16,2,FALSE),0)</f>
        <v>0</v>
      </c>
      <c r="O223" s="5">
        <f>IF(NOT(ISBLANK(Spreadsheet!AL223)),VLOOKUP(Spreadsheet!AL223,'Drop Downs'!$P$2:$R$16,3,FALSE), 0)</f>
        <v>0</v>
      </c>
      <c r="P223" s="5">
        <f>IF(NOT(ISBLANK(Spreadsheet!AL223)),VLOOKUP(Spreadsheet!AL223,'Drop Downs'!$P$2:$R$16,2,FALSE),0)</f>
        <v>0</v>
      </c>
      <c r="Q223" s="5">
        <f>IF(NOT(ISBLANK(Spreadsheet!AN223)),VLOOKUP(Spreadsheet!AN223,'Drop Downs'!$P$2:$R$16,3,FALSE),0)</f>
        <v>0</v>
      </c>
      <c r="R223" s="5">
        <f>IF(NOT(ISBLANK(Spreadsheet!AN223)),VLOOKUP(Spreadsheet!AN223,'Drop Downs'!$P$2:$R$16,2,FALSE),0)</f>
        <v>0</v>
      </c>
      <c r="S223" s="5" t="str">
        <f>IF(OR(M223&gt;K223,N223&gt;L223,O223&gt;K223, Q223&gt;K223,N223&gt;L223, P223&gt;L223, R223&gt;L223),"Member currently has a coverage election over what he/she needs.  Please add more dependents or adjust the coverage election.","")&amp;(IF(AND(NOT(ISBLANK(Spreadsheet!C223)),NOT(ISBLANK(Spreadsheet!D223)),ISBLANK(Spreadsheet!E223)),"Dependent lacks a relationship to member.Please select one from the drop-down.",""))</f>
        <v/>
      </c>
      <c r="T223" s="5" t="b">
        <f t="shared" si="16"/>
        <v>1</v>
      </c>
      <c r="U223" s="5" t="b">
        <f>OR(ISBLANK(Spreadsheet!C223),IF(NOT(ISBLANK(Spreadsheet!D223)),NOT(ISBLANK(Spreadsheet!E223)),TRUE))</f>
        <v>1</v>
      </c>
      <c r="V223" s="5" t="b">
        <f>OR(ISBLANK(Spreadsheet!C223), NOT(ISBLANK(Spreadsheet!I223)))</f>
        <v>1</v>
      </c>
      <c r="W223" s="5" t="b">
        <f>OR(ISBLANK(Spreadsheet!D223),NOT(ISBLANK(Spreadsheet!C223)))</f>
        <v>1</v>
      </c>
      <c r="X223" s="155" t="str">
        <f>REPT("0",MIN(FIND({1,2,3,4,5,6,7,8,9},Spreadsheet!C223&amp;"123456789"))-1)&amp;IF(ISBLANK(Spreadsheet!C223),"",SUMPRODUCT(MID(0&amp;Spreadsheet!C223,LARGE(INDEX(ISNUMBER(--MID(Spreadsheet!C223,ROW($1:$225),1))*
 ROW($1:$225),0),ROW($1:$225))+1,1)*10^ROW($1:$225)/10))</f>
        <v/>
      </c>
      <c r="Y223" s="5" t="b">
        <f>IF(NOT(ISBLANK(Spreadsheet!C223)),IF(AND(ISNUMBER(VALUE(Spreadsheet!C223)), LEN(Spreadsheet!C223)=9),TRUE,FALSE),TRUE)</f>
        <v>1</v>
      </c>
      <c r="Z223" s="155" t="str">
        <f>REPT("0",MIN(FIND({1,2,3,4,5,6,7,8,9},Spreadsheet!D223&amp;"123456789"))-1)&amp;IF(ISBLANK(Spreadsheet!D223),"",SUMPRODUCT(MID(0&amp;Spreadsheet!D223,LARGE(INDEX(ISNUMBER(--MID(Spreadsheet!D223,ROW($1:$225),1))*
 ROW($1:$225),0),ROW($1:$225))+1,1)*10^ROW($1:$225)/10))</f>
        <v/>
      </c>
      <c r="AA223" s="5" t="b">
        <f>IF(AND(NOT(ISBLANK(Spreadsheet!D223)),NOT(ISBLANK(Spreadsheet!C223))),IF(AND(ISNUMBER(VALUE(Spreadsheet!D223)), LEN(Spreadsheet!D223)=9),TRUE,FALSE),IF(AND(NOT(ISBLANK(Spreadsheet!D223)),ISBLANK(Spreadsheet!C223)),FALSE,TRUE))</f>
        <v>1</v>
      </c>
      <c r="AB223" s="5" t="b">
        <f>OR(ISBLANK(Spreadsheet!Y223),IF(NOT(ISBLANK(Spreadsheet!Y223)),LEN(Spreadsheet!Y223)=10,ISNUMBER(VALUE(Spreadsheet!Y223))))</f>
        <v>1</v>
      </c>
      <c r="AC223" s="5" t="b">
        <f>OR(ISBLANK(Spreadsheet!AI223), AND(NOT(ISBLANK(Spreadsheet!AJ223)), NOT(ISNUMBER(SEARCH("Waive",Spreadsheet!AJ223)))))</f>
        <v>1</v>
      </c>
      <c r="AD223" s="5" t="b">
        <f>OR(ISBLANK(Spreadsheet!AK223), AND(NOT(ISBLANK(Spreadsheet!AL223)), NOT(ISNUMBER(SEARCH("Waive",Spreadsheet!AL223)))))</f>
        <v>1</v>
      </c>
      <c r="AE223" s="5" t="b">
        <f>OR(ISBLANK(Spreadsheet!AM223), AND(NOT(ISBLANK(Spreadsheet!AN223)), NOT(ISNUMBER(SEARCH("Waive", Spreadsheet!AN223)))))</f>
        <v>1</v>
      </c>
      <c r="AF223" s="5" t="b">
        <f>OR(ISBLANK(Spreadsheet!C223), NOT(ISBLANK(Spreadsheet!D223)),NOT(ISBLANK(Spreadsheet!L223)))</f>
        <v>1</v>
      </c>
      <c r="AG223" s="5" t="b">
        <f>IF(AND(NOT(ISBLANK(Spreadsheet!C223)), NOT(ISBLANK(Spreadsheet!D223)),Spreadsheet!C223&lt;&gt;Spreadsheet!D223),IF(ISERROR(VLOOKUP(Spreadsheet!C223, Spreadsheet!$C$6:'Spreadsheet'!$C222,1,FALSE)), FALSE, TRUE),TRUE)</f>
        <v>1</v>
      </c>
      <c r="AH223" s="5" t="b">
        <f>Spreadsheet!$B$2=Spreadsheet!AD223</f>
        <v>1</v>
      </c>
      <c r="AI223" s="5" t="b">
        <f>IF(ISBLANK(Spreadsheet!G223),TRUE,IF(OR(LEN(Spreadsheet!G223)&gt;1,ISNUMBER(VALUE(Spreadsheet!G223))),FALSE,TRUE))</f>
        <v>1</v>
      </c>
      <c r="AJ223" s="5" t="b">
        <f>OR(ISBLANK(Spreadsheet!C223), NOT(ISBLANK(Spreadsheet!B223)), NOT(ISBLANK(Spreadsheet!D223)))</f>
        <v>1</v>
      </c>
      <c r="AK223" s="5" t="b">
        <f t="array" ref="AK223">IF(OR(AND(ISBLANK(Spreadsheet!E223),ISBLANK(Spreadsheet!D223),NOT(ISBLANK(Spreadsheet!C223))),AND(ISBLANK(Spreadsheet!E223),ISBLANK(Spreadsheet!D223),ISBLANK(Spreadsheet!C223))),TRUE,ISNUMBER(MATCH(TRUE,EXACT(Spreadsheet!E223,Relationships),0)))</f>
        <v>1</v>
      </c>
      <c r="AL223" s="5" t="b">
        <f>IF(NOT(ISBLANK(Spreadsheet!C223)),IF(OR(ISBLANK(Spreadsheet!F223),LEN(Spreadsheet!F223)&gt;40),FALSE,TRUE),TRUE)</f>
        <v>1</v>
      </c>
      <c r="AM223" s="5" t="b">
        <f>IF(NOT(ISBLANK(Spreadsheet!C223)),IF(OR(ISBLANK(Spreadsheet!H223),LEN(Spreadsheet!H223)&gt;40),FALSE,TRUE),TRUE)</f>
        <v>1</v>
      </c>
      <c r="AN223" s="5" t="b">
        <f t="array" ref="AN223">IF(ISBLANK(Spreadsheet!I223),TRUE,ISNUMBER(MATCH(TRUE,EXACT(Spreadsheet!I223,GenderValues),0)))</f>
        <v>1</v>
      </c>
      <c r="AO223" s="5" t="b">
        <f ca="1">IF(ISERROR(DATEVALUE(TEXT(Spreadsheet!J223,"mm/dd/yyyy")) &gt; TODAY()),IF(AND(ISBLANK(Spreadsheet!J223),ISBLANK(Spreadsheet!C223)),TRUE,FALSE),IF(DATEVALUE(TEXT(Spreadsheet!J223,"mm/dd/yyyy")) &gt; TODAY(),FALSE,TRUE))</f>
        <v>1</v>
      </c>
      <c r="AP223" s="5" t="b">
        <f>OR(ISBLANK(Spreadsheet!K223),LEN(Spreadsheet!K223)&lt;=100)</f>
        <v>1</v>
      </c>
      <c r="AQ223" s="5" t="b">
        <f t="array" ref="AQ223">IF(OR(AND(ISBLANK(Spreadsheet!L223),ISBLANK(Spreadsheet!C223)),AND(NOT(ISBLANK(Spreadsheet!C223)),NOT(ISBLANK(Spreadsheet!D223)))),TRUE,ISNUMBER(MATCH(TRUE,EXACT(Spreadsheet!L223,MaritalStatus),0)))</f>
        <v>1</v>
      </c>
      <c r="AR223" s="5" t="b">
        <f ca="1">IF(ISERROR(DATEVALUE(TEXT(Spreadsheet!M223,"mm/dd/yyyy")) &gt; TODAY()),IF(ISBLANK(Spreadsheet!M223),TRUE,FALSE),IF(DATEVALUE(TEXT(Spreadsheet!M223,"mm/dd/yyyy")) &gt; TODAY(),FALSE,TRUE))</f>
        <v>1</v>
      </c>
      <c r="AS223" s="5" t="b">
        <f>OR(ISBLANK(Spreadsheet!N223),LEN(Spreadsheet!N223)&lt;=100)</f>
        <v>1</v>
      </c>
      <c r="AT223" s="5" t="b">
        <f>OR(ISBLANK(Spreadsheet!O223),UPPER(Spreadsheet!O223)="YES")</f>
        <v>1</v>
      </c>
      <c r="AU223" s="5" t="b">
        <f>OR(ISBLANK(Spreadsheet!P223),UPPER(Spreadsheet!P223)="YES")</f>
        <v>1</v>
      </c>
      <c r="AV223" s="5" t="b">
        <f t="array" ref="AV223">IF(ISBLANK(Spreadsheet!Q223),TRUE,ISNUMBER(MATCH(TRUE,EXACT(Spreadsheet!Q223,OnGroupsPriorIns),0)))</f>
        <v>1</v>
      </c>
      <c r="AW223" s="5" t="b">
        <f>OR(ISBLANK(Spreadsheet!R223),UPPER(Spreadsheet!R223)="YES")</f>
        <v>1</v>
      </c>
      <c r="AX223" s="5" t="b">
        <f>OR(ISBLANK(Spreadsheet!S223),UPPER(Spreadsheet!S223)="YES")</f>
        <v>1</v>
      </c>
      <c r="AY223" s="5" t="b">
        <f>OR(AND(ISBLANK(Spreadsheet!C223),LEN(Spreadsheet!T223)=0),AND(NOT(ISBLANK(Spreadsheet!C223)),LEN(Spreadsheet!T223)&gt;0,LEN(Spreadsheet!T223)&lt;=50))</f>
        <v>1</v>
      </c>
      <c r="AZ223" s="5" t="b">
        <f>OR(LEN(Spreadsheet!U223)=0,AND(LEN(Spreadsheet!U223)&gt;0,LEN(Spreadsheet!U223)&lt;=50))</f>
        <v>1</v>
      </c>
      <c r="BA223" s="5" t="b">
        <f>OR(AND(ISBLANK(Spreadsheet!C223),LEN(Spreadsheet!V223)=0),AND(NOT(ISBLANK(Spreadsheet!C223)),LEN(Spreadsheet!V223)&gt;0,LEN(Spreadsheet!V223)&lt;=50))</f>
        <v>1</v>
      </c>
      <c r="BB223" s="5" t="b">
        <f t="array" ref="BB223">IF(AND(ISBLANK(Spreadsheet!C223),LEN(Spreadsheet!W223)=0),TRUE,ISNUMBER(MATCH(TRUE,EXACT(Spreadsheet!W223,States),0)))</f>
        <v>1</v>
      </c>
      <c r="BC223" s="5" t="b">
        <f>OR(AND(ISBLANK(Spreadsheet!C223),LEN(Spreadsheet!X223)=0),AND(NOT(ISBLANK(Spreadsheet!C223)),LEN(Spreadsheet!X223)&gt;0,LEN(Spreadsheet!X223)=5,ISNUMBER(VALUE(Spreadsheet!X223))))</f>
        <v>1</v>
      </c>
      <c r="BD223" s="5" t="b">
        <f>OR(ISBLANK(Spreadsheet!Z223),LEN(Spreadsheet!Z223)&lt;=50)</f>
        <v>1</v>
      </c>
      <c r="BE223" s="5" t="b">
        <f>ISBLANK(Spreadsheet!AA223)</f>
        <v>1</v>
      </c>
      <c r="BF223" s="5" t="b">
        <f>ISBLANK(Spreadsheet!AB223)</f>
        <v>1</v>
      </c>
      <c r="BG223" s="5" t="b">
        <f>IF(ISERROR(DATEVALUE(TEXT(Spreadsheet!AC223,"mm/dd/yyyy")) &gt; DATEVALUE(TEXT(Spreadsheet!J223,"mm/dd/yyyy"))),IF(OR(AND(ISBLANK(Spreadsheet!AC223),ISBLANK(Spreadsheet!C223)),AND(NOT(ISBLANK(Spreadsheet!C223)),ISBLANK(Spreadsheet!AC223),NOT(ISBLANK(Spreadsheet!D223)))),TRUE,FALSE),IF(DATEVALUE(TEXT(Spreadsheet!AC223,"mm/dd/yyyy")) &gt; DATEVALUE(TEXT(Spreadsheet!J223,"mm/dd/yyyy")),TRUE,FALSE))</f>
        <v>1</v>
      </c>
      <c r="BH223" s="5" t="b">
        <f>OR(AND(ISBLANK(Spreadsheet!C223),ISBLANK(Spreadsheet!AE223)),AND(NOT(ISBLANK(Spreadsheet!C223)),NOT(ISBLANK(Spreadsheet!D223)),ISBLANK(Spreadsheet!AE223)),AND(NOT(ISBLANK(Spreadsheet!C223)),ISBLANK(Spreadsheet!D223),NOT(ISBLANK(Spreadsheet!AE223)),LEN(Spreadsheet!AE223)&lt;=100))</f>
        <v>1</v>
      </c>
      <c r="BI223" s="5" t="b">
        <f t="array" ref="BI223">IF(ISBLANK(Spreadsheet!AF223),TRUE,ISNUMBER(MATCH(TRUE,EXACT(Spreadsheet!AF223,CobraShortReasons),0)))</f>
        <v>1</v>
      </c>
      <c r="BJ223" s="5" t="b">
        <f ca="1">IF(ISERROR(DATEVALUE(TEXT(Spreadsheet!AG223,"mm/dd/yyyy")) &gt; TODAY()),IF(ISBLANK(Spreadsheet!AG223),TRUE,FALSE),IF(DATEVALUE(TEXT(Spreadsheet!AG223,"mm/dd/yyyy")) &gt; TODAY(),FALSE,TRUE))</f>
        <v>1</v>
      </c>
      <c r="BK223" s="5" t="b">
        <f>OR(ISBLANK(Spreadsheet!AH223),LEN(Spreadsheet!AH223)&lt;=25)</f>
        <v>1</v>
      </c>
      <c r="BL223" s="5" t="b">
        <f t="array" aca="1" ref="BL223" ca="1">IF(ISBLANK(Spreadsheet!AI223),TRUE,ISNUMBER(MATCH(TRUE,EXACT(Spreadsheet!AI223,INDIRECT(Spreadsheet!$D$2)),0)))</f>
        <v>1</v>
      </c>
      <c r="BM223" s="5" t="b">
        <f t="array" aca="1" ref="BM223" ca="1">IF(ISBLANK(Spreadsheet!AJ223),TRUE,ISNUMBER(MATCH(TRUE,EXACT(Spreadsheet!AJ223,INDIRECT(Spreadsheet!BJ223)),0)))</f>
        <v>1</v>
      </c>
      <c r="BN223" s="5" t="b">
        <f t="array" ref="BN223">IF(ISBLANK(Spreadsheet!AK223),TRUE,ISNUMBER(MATCH(TRUE,EXACT(Spreadsheet!AK223,DentalPlans),0)))</f>
        <v>1</v>
      </c>
      <c r="BO223" s="5" t="b">
        <f t="array" aca="1" ref="BO223" ca="1">IF(ISBLANK(Spreadsheet!AL223),TRUE,ISNUMBER(MATCH(TRUE,EXACT(Spreadsheet!AL223,INDIRECT(Spreadsheet!BK223)),0)))</f>
        <v>1</v>
      </c>
      <c r="BP223" s="5" t="b">
        <f t="array" ref="BP223">IF(ISBLANK(Spreadsheet!AM223),TRUE,ISNUMBER(MATCH(TRUE,EXACT(Spreadsheet!AM223,VisionPlans),0)))</f>
        <v>1</v>
      </c>
      <c r="BQ223" s="5" t="b">
        <f t="array" aca="1" ref="BQ223" ca="1">IF(ISBLANK(Spreadsheet!AN223),TRUE,ISNUMBER(MATCH(TRUE,EXACT(Spreadsheet!AN223,INDIRECT(Spreadsheet!BL223)),0)))</f>
        <v>1</v>
      </c>
      <c r="BR223" s="5" t="b">
        <f t="array" ref="BR223">IF(ISBLANK(Spreadsheet!AO223),TRUE,ISNUMBER(MATCH(TRUE,EXACT(Spreadsheet!AO223,LifeBenefitClasses),0)))</f>
        <v>1</v>
      </c>
      <c r="BS223" s="5" t="b">
        <f>IF(OR(ISBLANK(Spreadsheet!AO223), Spreadsheet!AO223="Waive"),IF(ISBLANK(Spreadsheet!AP223),TRUE,FALSE),IF(OR(AND(NOT(ISBLANK(Spreadsheet!AO223)),ISBLANK(Spreadsheet!AP223)),NOT(ISNUMBER(VALUE(Spreadsheet!AP223)))),FALSE,IF(OR(AND(Spreadsheet!AP223&lt;6,MOD(Spreadsheet!AP223*10,5)=0), MOD(Spreadsheet!AP223,5000)=0),TRUE,FALSE)))</f>
        <v>1</v>
      </c>
      <c r="BT223" s="5" t="b">
        <f t="array" ref="BT223">IF(ISBLANK(Spreadsheet!AQ223),TRUE,ISNUMBER(MATCH(TRUE,EXACT(Spreadsheet!AQ223,EnrollWaive),0)))</f>
        <v>1</v>
      </c>
      <c r="BU223" s="5" t="b">
        <f t="array" ref="BU223">IF(ISBLANK(Spreadsheet!AR223),TRUE,ISNUMBER(MATCH(TRUE,EXACT(Spreadsheet!AR223,LifeBenefitClasses),0)))</f>
        <v>1</v>
      </c>
      <c r="BV223" s="5" t="b">
        <f>IF(OR(ISBLANK(Spreadsheet!AR223), Spreadsheet!AR223="Waive"),IF(ISBLANK(Spreadsheet!AS223),TRUE,FALSE),IF(OR(AND(NOT(ISBLANK(Spreadsheet!AR223)),ISBLANK(Spreadsheet!AS223)),NOT(ISNUMBER(VALUE(Spreadsheet!AS223)))),FALSE,IF(OR(AND(Spreadsheet!AS223&lt;6,MOD(Spreadsheet!AS223*10,5)=0), MOD(Spreadsheet!AS223,10000)=0),TRUE,FALSE)))</f>
        <v>1</v>
      </c>
      <c r="BW223" s="5" t="b">
        <f t="array" ref="BW223">IF(ISBLANK(Spreadsheet!AT223),TRUE,ISNUMBER(MATCH(TRUE,EXACT(Spreadsheet!AT223,LifeBenefitClasses),0)))</f>
        <v>1</v>
      </c>
      <c r="BX223" s="5" t="b">
        <f>IF(OR(ISBLANK(Spreadsheet!AT223), Spreadsheet!AT223="Waive"),IF(ISBLANK(Spreadsheet!AU223),TRUE,FALSE),IF(OR(AND(NOT(ISBLANK(Spreadsheet!AT223)),ISBLANK(Spreadsheet!AU223)),NOT(ISNUMBER(VALUE(Spreadsheet!AU223)))),FALSE,IF(AND(NOT(OR(ISBLANK(Spreadsheet!AT223),Spreadsheet!AT223="Waive")),NOT(OR(ISBLANK(Spreadsheet!AR223),Spreadsheet!AR223="Waive")),MOD(Spreadsheet!AU223,5000)=0, Spreadsheet!AU223&lt;=(Spreadsheet!AS223*0.5)),TRUE,FALSE)))</f>
        <v>1</v>
      </c>
      <c r="BY223" s="5" t="b">
        <f t="array" ref="BY223">IF(ISBLANK(Spreadsheet!AV223),TRUE,ISNUMBER(MATCH(TRUE,EXACT(Spreadsheet!AV223,EnrollWaive),0)))</f>
        <v>1</v>
      </c>
      <c r="BZ223" s="5" t="b">
        <f t="array" ref="BZ223">IF(ISBLANK(Spreadsheet!AW223),TRUE,ISNUMBER(MATCH(TRUE,EXACT(Spreadsheet!AW223,LifeBenefitClasses),0)))</f>
        <v>1</v>
      </c>
      <c r="CA223" s="5" t="b">
        <f t="array" ref="CA223">IF(ISBLANK(Spreadsheet!AX223),TRUE,ISNUMBER(MATCH(TRUE,EXACT(Spreadsheet!AX223,LifeBenefitClasses),0)))</f>
        <v>1</v>
      </c>
      <c r="CB223" s="5" t="b">
        <f t="array" ref="CB223">IF(ISBLANK(Spreadsheet!AY223),TRUE,ISNUMBER(MATCH(TRUE,EXACT(Spreadsheet!AY223,LifeBenefitClasses),0)))</f>
        <v>1</v>
      </c>
      <c r="CC223" s="5" t="b">
        <f t="array" ref="CC223">IF(ISBLANK(Spreadsheet!AZ223),TRUE,ISNUMBER(MATCH(TRUE,EXACT(Spreadsheet!AZ223,LifeBenefitClasses),0)))</f>
        <v>1</v>
      </c>
      <c r="CD223" s="5" t="b">
        <f t="array" ref="CD223">IF(ISBLANK(Spreadsheet!BA223),TRUE,ISNUMBER(MATCH(TRUE,EXACT(Spreadsheet!BA223,LifeBenefitClasses),0)))</f>
        <v>1</v>
      </c>
      <c r="CE223" s="5" t="b">
        <f>IF(OR(ISBLANK(Spreadsheet!BA223), Spreadsheet!BA223="Waive"),IF(ISBLANK(Spreadsheet!BB223),TRUE,FALSE),IF(OR(AND(NOT(ISBLANK(Spreadsheet!BA223)),ISBLANK(Spreadsheet!BB223)),NOT(ISNUMBER(VALUE(Spreadsheet!BB223))),ISBLANK(Spreadsheet!BC223),NOT(ISNUMBER(VALUE(Spreadsheet!BC223)))),FALSE,IF(AND(Spreadsheet!BB223&gt;=50000,Spreadsheet!BB223&lt;=250000,MOD(Spreadsheet!BB223,10000)=0,Spreadsheet!BB223&lt;=(10*Spreadsheet!BC223)),TRUE,FALSE)))</f>
        <v>1</v>
      </c>
      <c r="CF223" s="5" t="b">
        <f>IF(NOT(ISBLANK(Spreadsheet!BC223)),AND(ISNUMBER(VALUE(Spreadsheet!BC223)),Spreadsheet!BC223&gt;0),AND(OR(ISBLANK(Spreadsheet!AO223),Spreadsheet!AO223="Waive",AND(NOT(OR(ISBLANK(Spreadsheet!AO223),Spreadsheet!AO223="Waive")),Spreadsheet!AP223&gt;=6)),OR(ISBLANK(Spreadsheet!AR223),AND(NOT(OR(ISBLANK(Spreadsheet!AR223),Spreadsheet!AR223="Waive")),Spreadsheet!AS223&gt;=6)),OR(ISBLANK(Spreadsheet!AW223)),OR(ISBLANK(Spreadsheet!AX223)),OR(ISBLANK(Spreadsheet!AY223)),OR(ISBLANK(Spreadsheet!AZ223)),OR(ISBLANK(Spreadsheet!BA223),Spreadsheet!BA223="Waive")))</f>
        <v>1</v>
      </c>
      <c r="CG223" s="5" t="b">
        <f t="shared" ca="1" si="17"/>
        <v>1</v>
      </c>
    </row>
    <row r="224" spans="8:85" x14ac:dyDescent="0.3">
      <c r="H224" s="5">
        <f t="shared" ca="1" si="14"/>
        <v>2</v>
      </c>
      <c r="I224" s="5" t="str">
        <f t="shared" ca="1" si="15"/>
        <v/>
      </c>
      <c r="J224" s="5" t="str">
        <f>IF(AND(NOT(ISBLANK(Spreadsheet!C224)),ISBLANK(Spreadsheet!D224)),Spreadsheet!F224&amp;" "&amp;Spreadsheet!H224,"")</f>
        <v/>
      </c>
      <c r="K224" s="5">
        <f>IF(AND(NOT(ISBLANK(Spreadsheet!C224)),ISBLANK(Spreadsheet!D224)),COUNTIFS(Spreadsheet!E225:E$786,"=Child",Spreadsheet!C225:C$786, "="&amp;Spreadsheet!C224) + COUNTIFS(Spreadsheet!E225:E$786,"=Step-child",Spreadsheet!C225:C$786, "="&amp;Spreadsheet!C224),0)</f>
        <v>0</v>
      </c>
      <c r="L224" s="5">
        <f>IF(NOT(ISBLANK(J224)),COUNTIFS(Spreadsheet!E225:E$786,"=Wife",Spreadsheet!C225:C$786, "="&amp;Spreadsheet!C224) + COUNTIFS(Spreadsheet!E225:E$786,"=Husband",Spreadsheet!C225:C$786, "="&amp;Spreadsheet!C224),0)</f>
        <v>0</v>
      </c>
      <c r="M224" s="5">
        <f>IF(NOT(ISBLANK(Spreadsheet!AJ224)),VLOOKUP(Spreadsheet!AJ224,'Drop Downs'!$P$2:$R$16,3,FALSE),0)</f>
        <v>0</v>
      </c>
      <c r="N224" s="5">
        <f>IF(NOT(ISBLANK(Spreadsheet!AJ224)), VLOOKUP(Spreadsheet!AJ224,'Drop Downs'!$P$2:$R$16,2,FALSE),0)</f>
        <v>0</v>
      </c>
      <c r="O224" s="5">
        <f>IF(NOT(ISBLANK(Spreadsheet!AL224)),VLOOKUP(Spreadsheet!AL224,'Drop Downs'!$P$2:$R$16,3,FALSE), 0)</f>
        <v>0</v>
      </c>
      <c r="P224" s="5">
        <f>IF(NOT(ISBLANK(Spreadsheet!AL224)),VLOOKUP(Spreadsheet!AL224,'Drop Downs'!$P$2:$R$16,2,FALSE),0)</f>
        <v>0</v>
      </c>
      <c r="Q224" s="5">
        <f>IF(NOT(ISBLANK(Spreadsheet!AN224)),VLOOKUP(Spreadsheet!AN224,'Drop Downs'!$P$2:$R$16,3,FALSE),0)</f>
        <v>0</v>
      </c>
      <c r="R224" s="5">
        <f>IF(NOT(ISBLANK(Spreadsheet!AN224)),VLOOKUP(Spreadsheet!AN224,'Drop Downs'!$P$2:$R$16,2,FALSE),0)</f>
        <v>0</v>
      </c>
      <c r="S224" s="5" t="str">
        <f>IF(OR(M224&gt;K224,N224&gt;L224,O224&gt;K224, Q224&gt;K224,N224&gt;L224, P224&gt;L224, R224&gt;L224),"Member currently has a coverage election over what he/she needs.  Please add more dependents or adjust the coverage election.","")&amp;(IF(AND(NOT(ISBLANK(Spreadsheet!C224)),NOT(ISBLANK(Spreadsheet!D224)),ISBLANK(Spreadsheet!E224)),"Dependent lacks a relationship to member.Please select one from the drop-down.",""))</f>
        <v/>
      </c>
      <c r="T224" s="5" t="b">
        <f t="shared" si="16"/>
        <v>1</v>
      </c>
      <c r="U224" s="5" t="b">
        <f>OR(ISBLANK(Spreadsheet!C224),IF(NOT(ISBLANK(Spreadsheet!D224)),NOT(ISBLANK(Spreadsheet!E224)),TRUE))</f>
        <v>1</v>
      </c>
      <c r="V224" s="5" t="b">
        <f>OR(ISBLANK(Spreadsheet!C224), NOT(ISBLANK(Spreadsheet!I224)))</f>
        <v>1</v>
      </c>
      <c r="W224" s="5" t="b">
        <f>OR(ISBLANK(Spreadsheet!D224),NOT(ISBLANK(Spreadsheet!C224)))</f>
        <v>1</v>
      </c>
      <c r="X224" s="155" t="str">
        <f>REPT("0",MIN(FIND({1,2,3,4,5,6,7,8,9},Spreadsheet!C224&amp;"123456789"))-1)&amp;IF(ISBLANK(Spreadsheet!C224),"",SUMPRODUCT(MID(0&amp;Spreadsheet!C224,LARGE(INDEX(ISNUMBER(--MID(Spreadsheet!C224,ROW($1:$225),1))*
 ROW($1:$225),0),ROW($1:$225))+1,1)*10^ROW($1:$225)/10))</f>
        <v/>
      </c>
      <c r="Y224" s="5" t="b">
        <f>IF(NOT(ISBLANK(Spreadsheet!C224)),IF(AND(ISNUMBER(VALUE(Spreadsheet!C224)), LEN(Spreadsheet!C224)=9),TRUE,FALSE),TRUE)</f>
        <v>1</v>
      </c>
      <c r="Z224" s="155" t="str">
        <f>REPT("0",MIN(FIND({1,2,3,4,5,6,7,8,9},Spreadsheet!D224&amp;"123456789"))-1)&amp;IF(ISBLANK(Spreadsheet!D224),"",SUMPRODUCT(MID(0&amp;Spreadsheet!D224,LARGE(INDEX(ISNUMBER(--MID(Spreadsheet!D224,ROW($1:$225),1))*
 ROW($1:$225),0),ROW($1:$225))+1,1)*10^ROW($1:$225)/10))</f>
        <v/>
      </c>
      <c r="AA224" s="5" t="b">
        <f>IF(AND(NOT(ISBLANK(Spreadsheet!D224)),NOT(ISBLANK(Spreadsheet!C224))),IF(AND(ISNUMBER(VALUE(Spreadsheet!D224)), LEN(Spreadsheet!D224)=9),TRUE,FALSE),IF(AND(NOT(ISBLANK(Spreadsheet!D224)),ISBLANK(Spreadsheet!C224)),FALSE,TRUE))</f>
        <v>1</v>
      </c>
      <c r="AB224" s="5" t="b">
        <f>OR(ISBLANK(Spreadsheet!Y224),IF(NOT(ISBLANK(Spreadsheet!Y224)),LEN(Spreadsheet!Y224)=10,ISNUMBER(VALUE(Spreadsheet!Y224))))</f>
        <v>1</v>
      </c>
      <c r="AC224" s="5" t="b">
        <f>OR(ISBLANK(Spreadsheet!AI224), AND(NOT(ISBLANK(Spreadsheet!AJ224)), NOT(ISNUMBER(SEARCH("Waive",Spreadsheet!AJ224)))))</f>
        <v>1</v>
      </c>
      <c r="AD224" s="5" t="b">
        <f>OR(ISBLANK(Spreadsheet!AK224), AND(NOT(ISBLANK(Spreadsheet!AL224)), NOT(ISNUMBER(SEARCH("Waive",Spreadsheet!AL224)))))</f>
        <v>1</v>
      </c>
      <c r="AE224" s="5" t="b">
        <f>OR(ISBLANK(Spreadsheet!AM224), AND(NOT(ISBLANK(Spreadsheet!AN224)), NOT(ISNUMBER(SEARCH("Waive", Spreadsheet!AN224)))))</f>
        <v>1</v>
      </c>
      <c r="AF224" s="5" t="b">
        <f>OR(ISBLANK(Spreadsheet!C224), NOT(ISBLANK(Spreadsheet!D224)),NOT(ISBLANK(Spreadsheet!L224)))</f>
        <v>1</v>
      </c>
      <c r="AG224" s="5" t="b">
        <f>IF(AND(NOT(ISBLANK(Spreadsheet!C224)), NOT(ISBLANK(Spreadsheet!D224)),Spreadsheet!C224&lt;&gt;Spreadsheet!D224),IF(ISERROR(VLOOKUP(Spreadsheet!C224, Spreadsheet!$C$6:'Spreadsheet'!$C223,1,FALSE)), FALSE, TRUE),TRUE)</f>
        <v>1</v>
      </c>
      <c r="AH224" s="5" t="b">
        <f>Spreadsheet!$B$2=Spreadsheet!AD224</f>
        <v>1</v>
      </c>
      <c r="AI224" s="5" t="b">
        <f>IF(ISBLANK(Spreadsheet!G224),TRUE,IF(OR(LEN(Spreadsheet!G224)&gt;1,ISNUMBER(VALUE(Spreadsheet!G224))),FALSE,TRUE))</f>
        <v>1</v>
      </c>
      <c r="AJ224" s="5" t="b">
        <f>OR(ISBLANK(Spreadsheet!C224), NOT(ISBLANK(Spreadsheet!B224)), NOT(ISBLANK(Spreadsheet!D224)))</f>
        <v>1</v>
      </c>
      <c r="AK224" s="5" t="b">
        <f t="array" ref="AK224">IF(OR(AND(ISBLANK(Spreadsheet!E224),ISBLANK(Spreadsheet!D224),NOT(ISBLANK(Spreadsheet!C224))),AND(ISBLANK(Spreadsheet!E224),ISBLANK(Spreadsheet!D224),ISBLANK(Spreadsheet!C224))),TRUE,ISNUMBER(MATCH(TRUE,EXACT(Spreadsheet!E224,Relationships),0)))</f>
        <v>1</v>
      </c>
      <c r="AL224" s="5" t="b">
        <f>IF(NOT(ISBLANK(Spreadsheet!C224)),IF(OR(ISBLANK(Spreadsheet!F224),LEN(Spreadsheet!F224)&gt;40),FALSE,TRUE),TRUE)</f>
        <v>1</v>
      </c>
      <c r="AM224" s="5" t="b">
        <f>IF(NOT(ISBLANK(Spreadsheet!C224)),IF(OR(ISBLANK(Spreadsheet!H224),LEN(Spreadsheet!H224)&gt;40),FALSE,TRUE),TRUE)</f>
        <v>1</v>
      </c>
      <c r="AN224" s="5" t="b">
        <f t="array" ref="AN224">IF(ISBLANK(Spreadsheet!I224),TRUE,ISNUMBER(MATCH(TRUE,EXACT(Spreadsheet!I224,GenderValues),0)))</f>
        <v>1</v>
      </c>
      <c r="AO224" s="5" t="b">
        <f ca="1">IF(ISERROR(DATEVALUE(TEXT(Spreadsheet!J224,"mm/dd/yyyy")) &gt; TODAY()),IF(AND(ISBLANK(Spreadsheet!J224),ISBLANK(Spreadsheet!C224)),TRUE,FALSE),IF(DATEVALUE(TEXT(Spreadsheet!J224,"mm/dd/yyyy")) &gt; TODAY(),FALSE,TRUE))</f>
        <v>1</v>
      </c>
      <c r="AP224" s="5" t="b">
        <f>OR(ISBLANK(Spreadsheet!K224),LEN(Spreadsheet!K224)&lt;=100)</f>
        <v>1</v>
      </c>
      <c r="AQ224" s="5" t="b">
        <f t="array" ref="AQ224">IF(OR(AND(ISBLANK(Spreadsheet!L224),ISBLANK(Spreadsheet!C224)),AND(NOT(ISBLANK(Spreadsheet!C224)),NOT(ISBLANK(Spreadsheet!D224)))),TRUE,ISNUMBER(MATCH(TRUE,EXACT(Spreadsheet!L224,MaritalStatus),0)))</f>
        <v>1</v>
      </c>
      <c r="AR224" s="5" t="b">
        <f ca="1">IF(ISERROR(DATEVALUE(TEXT(Spreadsheet!M224,"mm/dd/yyyy")) &gt; TODAY()),IF(ISBLANK(Spreadsheet!M224),TRUE,FALSE),IF(DATEVALUE(TEXT(Spreadsheet!M224,"mm/dd/yyyy")) &gt; TODAY(),FALSE,TRUE))</f>
        <v>1</v>
      </c>
      <c r="AS224" s="5" t="b">
        <f>OR(ISBLANK(Spreadsheet!N224),LEN(Spreadsheet!N224)&lt;=100)</f>
        <v>1</v>
      </c>
      <c r="AT224" s="5" t="b">
        <f>OR(ISBLANK(Spreadsheet!O224),UPPER(Spreadsheet!O224)="YES")</f>
        <v>1</v>
      </c>
      <c r="AU224" s="5" t="b">
        <f>OR(ISBLANK(Spreadsheet!P224),UPPER(Spreadsheet!P224)="YES")</f>
        <v>1</v>
      </c>
      <c r="AV224" s="5" t="b">
        <f t="array" ref="AV224">IF(ISBLANK(Spreadsheet!Q224),TRUE,ISNUMBER(MATCH(TRUE,EXACT(Spreadsheet!Q224,OnGroupsPriorIns),0)))</f>
        <v>1</v>
      </c>
      <c r="AW224" s="5" t="b">
        <f>OR(ISBLANK(Spreadsheet!R224),UPPER(Spreadsheet!R224)="YES")</f>
        <v>1</v>
      </c>
      <c r="AX224" s="5" t="b">
        <f>OR(ISBLANK(Spreadsheet!S224),UPPER(Spreadsheet!S224)="YES")</f>
        <v>1</v>
      </c>
      <c r="AY224" s="5" t="b">
        <f>OR(AND(ISBLANK(Spreadsheet!C224),LEN(Spreadsheet!T224)=0),AND(NOT(ISBLANK(Spreadsheet!C224)),LEN(Spreadsheet!T224)&gt;0,LEN(Spreadsheet!T224)&lt;=50))</f>
        <v>1</v>
      </c>
      <c r="AZ224" s="5" t="b">
        <f>OR(LEN(Spreadsheet!U224)=0,AND(LEN(Spreadsheet!U224)&gt;0,LEN(Spreadsheet!U224)&lt;=50))</f>
        <v>1</v>
      </c>
      <c r="BA224" s="5" t="b">
        <f>OR(AND(ISBLANK(Spreadsheet!C224),LEN(Spreadsheet!V224)=0),AND(NOT(ISBLANK(Spreadsheet!C224)),LEN(Spreadsheet!V224)&gt;0,LEN(Spreadsheet!V224)&lt;=50))</f>
        <v>1</v>
      </c>
      <c r="BB224" s="5" t="b">
        <f t="array" ref="BB224">IF(AND(ISBLANK(Spreadsheet!C224),LEN(Spreadsheet!W224)=0),TRUE,ISNUMBER(MATCH(TRUE,EXACT(Spreadsheet!W224,States),0)))</f>
        <v>1</v>
      </c>
      <c r="BC224" s="5" t="b">
        <f>OR(AND(ISBLANK(Spreadsheet!C224),LEN(Spreadsheet!X224)=0),AND(NOT(ISBLANK(Spreadsheet!C224)),LEN(Spreadsheet!X224)&gt;0,LEN(Spreadsheet!X224)=5,ISNUMBER(VALUE(Spreadsheet!X224))))</f>
        <v>1</v>
      </c>
      <c r="BD224" s="5" t="b">
        <f>OR(ISBLANK(Spreadsheet!Z224),LEN(Spreadsheet!Z224)&lt;=50)</f>
        <v>1</v>
      </c>
      <c r="BE224" s="5" t="b">
        <f>ISBLANK(Spreadsheet!AA224)</f>
        <v>1</v>
      </c>
      <c r="BF224" s="5" t="b">
        <f>ISBLANK(Spreadsheet!AB224)</f>
        <v>1</v>
      </c>
      <c r="BG224" s="5" t="b">
        <f>IF(ISERROR(DATEVALUE(TEXT(Spreadsheet!AC224,"mm/dd/yyyy")) &gt; DATEVALUE(TEXT(Spreadsheet!J224,"mm/dd/yyyy"))),IF(OR(AND(ISBLANK(Spreadsheet!AC224),ISBLANK(Spreadsheet!C224)),AND(NOT(ISBLANK(Spreadsheet!C224)),ISBLANK(Spreadsheet!AC224),NOT(ISBLANK(Spreadsheet!D224)))),TRUE,FALSE),IF(DATEVALUE(TEXT(Spreadsheet!AC224,"mm/dd/yyyy")) &gt; DATEVALUE(TEXT(Spreadsheet!J224,"mm/dd/yyyy")),TRUE,FALSE))</f>
        <v>1</v>
      </c>
      <c r="BH224" s="5" t="b">
        <f>OR(AND(ISBLANK(Spreadsheet!C224),ISBLANK(Spreadsheet!AE224)),AND(NOT(ISBLANK(Spreadsheet!C224)),NOT(ISBLANK(Spreadsheet!D224)),ISBLANK(Spreadsheet!AE224)),AND(NOT(ISBLANK(Spreadsheet!C224)),ISBLANK(Spreadsheet!D224),NOT(ISBLANK(Spreadsheet!AE224)),LEN(Spreadsheet!AE224)&lt;=100))</f>
        <v>1</v>
      </c>
      <c r="BI224" s="5" t="b">
        <f t="array" ref="BI224">IF(ISBLANK(Spreadsheet!AF224),TRUE,ISNUMBER(MATCH(TRUE,EXACT(Spreadsheet!AF224,CobraShortReasons),0)))</f>
        <v>1</v>
      </c>
      <c r="BJ224" s="5" t="b">
        <f ca="1">IF(ISERROR(DATEVALUE(TEXT(Spreadsheet!AG224,"mm/dd/yyyy")) &gt; TODAY()),IF(ISBLANK(Spreadsheet!AG224),TRUE,FALSE),IF(DATEVALUE(TEXT(Spreadsheet!AG224,"mm/dd/yyyy")) &gt; TODAY(),FALSE,TRUE))</f>
        <v>1</v>
      </c>
      <c r="BK224" s="5" t="b">
        <f>OR(ISBLANK(Spreadsheet!AH224),LEN(Spreadsheet!AH224)&lt;=25)</f>
        <v>1</v>
      </c>
      <c r="BL224" s="5" t="b">
        <f t="array" aca="1" ref="BL224" ca="1">IF(ISBLANK(Spreadsheet!AI224),TRUE,ISNUMBER(MATCH(TRUE,EXACT(Spreadsheet!AI224,INDIRECT(Spreadsheet!$D$2)),0)))</f>
        <v>1</v>
      </c>
      <c r="BM224" s="5" t="b">
        <f t="array" aca="1" ref="BM224" ca="1">IF(ISBLANK(Spreadsheet!AJ224),TRUE,ISNUMBER(MATCH(TRUE,EXACT(Spreadsheet!AJ224,INDIRECT(Spreadsheet!BJ224)),0)))</f>
        <v>1</v>
      </c>
      <c r="BN224" s="5" t="b">
        <f t="array" ref="BN224">IF(ISBLANK(Spreadsheet!AK224),TRUE,ISNUMBER(MATCH(TRUE,EXACT(Spreadsheet!AK224,DentalPlans),0)))</f>
        <v>1</v>
      </c>
      <c r="BO224" s="5" t="b">
        <f t="array" aca="1" ref="BO224" ca="1">IF(ISBLANK(Spreadsheet!AL224),TRUE,ISNUMBER(MATCH(TRUE,EXACT(Spreadsheet!AL224,INDIRECT(Spreadsheet!BK224)),0)))</f>
        <v>1</v>
      </c>
      <c r="BP224" s="5" t="b">
        <f t="array" ref="BP224">IF(ISBLANK(Spreadsheet!AM224),TRUE,ISNUMBER(MATCH(TRUE,EXACT(Spreadsheet!AM224,VisionPlans),0)))</f>
        <v>1</v>
      </c>
      <c r="BQ224" s="5" t="b">
        <f t="array" aca="1" ref="BQ224" ca="1">IF(ISBLANK(Spreadsheet!AN224),TRUE,ISNUMBER(MATCH(TRUE,EXACT(Spreadsheet!AN224,INDIRECT(Spreadsheet!BL224)),0)))</f>
        <v>1</v>
      </c>
      <c r="BR224" s="5" t="b">
        <f t="array" ref="BR224">IF(ISBLANK(Spreadsheet!AO224),TRUE,ISNUMBER(MATCH(TRUE,EXACT(Spreadsheet!AO224,LifeBenefitClasses),0)))</f>
        <v>1</v>
      </c>
      <c r="BS224" s="5" t="b">
        <f>IF(OR(ISBLANK(Spreadsheet!AO224), Spreadsheet!AO224="Waive"),IF(ISBLANK(Spreadsheet!AP224),TRUE,FALSE),IF(OR(AND(NOT(ISBLANK(Spreadsheet!AO224)),ISBLANK(Spreadsheet!AP224)),NOT(ISNUMBER(VALUE(Spreadsheet!AP224)))),FALSE,IF(OR(AND(Spreadsheet!AP224&lt;6,MOD(Spreadsheet!AP224*10,5)=0), MOD(Spreadsheet!AP224,5000)=0),TRUE,FALSE)))</f>
        <v>1</v>
      </c>
      <c r="BT224" s="5" t="b">
        <f t="array" ref="BT224">IF(ISBLANK(Spreadsheet!AQ224),TRUE,ISNUMBER(MATCH(TRUE,EXACT(Spreadsheet!AQ224,EnrollWaive),0)))</f>
        <v>1</v>
      </c>
      <c r="BU224" s="5" t="b">
        <f t="array" ref="BU224">IF(ISBLANK(Spreadsheet!AR224),TRUE,ISNUMBER(MATCH(TRUE,EXACT(Spreadsheet!AR224,LifeBenefitClasses),0)))</f>
        <v>1</v>
      </c>
      <c r="BV224" s="5" t="b">
        <f>IF(OR(ISBLANK(Spreadsheet!AR224), Spreadsheet!AR224="Waive"),IF(ISBLANK(Spreadsheet!AS224),TRUE,FALSE),IF(OR(AND(NOT(ISBLANK(Spreadsheet!AR224)),ISBLANK(Spreadsheet!AS224)),NOT(ISNUMBER(VALUE(Spreadsheet!AS224)))),FALSE,IF(OR(AND(Spreadsheet!AS224&lt;6,MOD(Spreadsheet!AS224*10,5)=0), MOD(Spreadsheet!AS224,10000)=0),TRUE,FALSE)))</f>
        <v>1</v>
      </c>
      <c r="BW224" s="5" t="b">
        <f t="array" ref="BW224">IF(ISBLANK(Spreadsheet!AT224),TRUE,ISNUMBER(MATCH(TRUE,EXACT(Spreadsheet!AT224,LifeBenefitClasses),0)))</f>
        <v>1</v>
      </c>
      <c r="BX224" s="5" t="b">
        <f>IF(OR(ISBLANK(Spreadsheet!AT224), Spreadsheet!AT224="Waive"),IF(ISBLANK(Spreadsheet!AU224),TRUE,FALSE),IF(OR(AND(NOT(ISBLANK(Spreadsheet!AT224)),ISBLANK(Spreadsheet!AU224)),NOT(ISNUMBER(VALUE(Spreadsheet!AU224)))),FALSE,IF(AND(NOT(OR(ISBLANK(Spreadsheet!AT224),Spreadsheet!AT224="Waive")),NOT(OR(ISBLANK(Spreadsheet!AR224),Spreadsheet!AR224="Waive")),MOD(Spreadsheet!AU224,5000)=0, Spreadsheet!AU224&lt;=(Spreadsheet!AS224*0.5)),TRUE,FALSE)))</f>
        <v>1</v>
      </c>
      <c r="BY224" s="5" t="b">
        <f t="array" ref="BY224">IF(ISBLANK(Spreadsheet!AV224),TRUE,ISNUMBER(MATCH(TRUE,EXACT(Spreadsheet!AV224,EnrollWaive),0)))</f>
        <v>1</v>
      </c>
      <c r="BZ224" s="5" t="b">
        <f t="array" ref="BZ224">IF(ISBLANK(Spreadsheet!AW224),TRUE,ISNUMBER(MATCH(TRUE,EXACT(Spreadsheet!AW224,LifeBenefitClasses),0)))</f>
        <v>1</v>
      </c>
      <c r="CA224" s="5" t="b">
        <f t="array" ref="CA224">IF(ISBLANK(Spreadsheet!AX224),TRUE,ISNUMBER(MATCH(TRUE,EXACT(Spreadsheet!AX224,LifeBenefitClasses),0)))</f>
        <v>1</v>
      </c>
      <c r="CB224" s="5" t="b">
        <f t="array" ref="CB224">IF(ISBLANK(Spreadsheet!AY224),TRUE,ISNUMBER(MATCH(TRUE,EXACT(Spreadsheet!AY224,LifeBenefitClasses),0)))</f>
        <v>1</v>
      </c>
      <c r="CC224" s="5" t="b">
        <f t="array" ref="CC224">IF(ISBLANK(Spreadsheet!AZ224),TRUE,ISNUMBER(MATCH(TRUE,EXACT(Spreadsheet!AZ224,LifeBenefitClasses),0)))</f>
        <v>1</v>
      </c>
      <c r="CD224" s="5" t="b">
        <f t="array" ref="CD224">IF(ISBLANK(Spreadsheet!BA224),TRUE,ISNUMBER(MATCH(TRUE,EXACT(Spreadsheet!BA224,LifeBenefitClasses),0)))</f>
        <v>1</v>
      </c>
      <c r="CE224" s="5" t="b">
        <f>IF(OR(ISBLANK(Spreadsheet!BA224), Spreadsheet!BA224="Waive"),IF(ISBLANK(Spreadsheet!BB224),TRUE,FALSE),IF(OR(AND(NOT(ISBLANK(Spreadsheet!BA224)),ISBLANK(Spreadsheet!BB224)),NOT(ISNUMBER(VALUE(Spreadsheet!BB224))),ISBLANK(Spreadsheet!BC224),NOT(ISNUMBER(VALUE(Spreadsheet!BC224)))),FALSE,IF(AND(Spreadsheet!BB224&gt;=50000,Spreadsheet!BB224&lt;=250000,MOD(Spreadsheet!BB224,10000)=0,Spreadsheet!BB224&lt;=(10*Spreadsheet!BC224)),TRUE,FALSE)))</f>
        <v>1</v>
      </c>
      <c r="CF224" s="5" t="b">
        <f>IF(NOT(ISBLANK(Spreadsheet!BC224)),AND(ISNUMBER(VALUE(Spreadsheet!BC224)),Spreadsheet!BC224&gt;0),AND(OR(ISBLANK(Spreadsheet!AO224),Spreadsheet!AO224="Waive",AND(NOT(OR(ISBLANK(Spreadsheet!AO224),Spreadsheet!AO224="Waive")),Spreadsheet!AP224&gt;=6)),OR(ISBLANK(Spreadsheet!AR224),AND(NOT(OR(ISBLANK(Spreadsheet!AR224),Spreadsheet!AR224="Waive")),Spreadsheet!AS224&gt;=6)),OR(ISBLANK(Spreadsheet!AW224)),OR(ISBLANK(Spreadsheet!AX224)),OR(ISBLANK(Spreadsheet!AY224)),OR(ISBLANK(Spreadsheet!AZ224)),OR(ISBLANK(Spreadsheet!BA224),Spreadsheet!BA224="Waive")))</f>
        <v>1</v>
      </c>
      <c r="CG224" s="5" t="b">
        <f t="shared" ca="1" si="17"/>
        <v>1</v>
      </c>
    </row>
    <row r="225" spans="8:85" x14ac:dyDescent="0.3">
      <c r="H225" s="5">
        <f t="shared" ca="1" si="14"/>
        <v>2</v>
      </c>
      <c r="I225" s="5" t="str">
        <f t="shared" ca="1" si="15"/>
        <v/>
      </c>
      <c r="J225" s="5" t="str">
        <f>IF(AND(NOT(ISBLANK(Spreadsheet!C225)),ISBLANK(Spreadsheet!D225)),Spreadsheet!F225&amp;" "&amp;Spreadsheet!H225,"")</f>
        <v/>
      </c>
      <c r="K225" s="5">
        <f>IF(AND(NOT(ISBLANK(Spreadsheet!C225)),ISBLANK(Spreadsheet!D225)),COUNTIFS(Spreadsheet!E226:E$786,"=Child",Spreadsheet!C226:C$786, "="&amp;Spreadsheet!C225) + COUNTIFS(Spreadsheet!E226:E$786,"=Step-child",Spreadsheet!C226:C$786, "="&amp;Spreadsheet!C225),0)</f>
        <v>0</v>
      </c>
      <c r="L225" s="5">
        <f>IF(NOT(ISBLANK(J225)),COUNTIFS(Spreadsheet!E226:E$786,"=Wife",Spreadsheet!C226:C$786, "="&amp;Spreadsheet!C225) + COUNTIFS(Spreadsheet!E226:E$786,"=Husband",Spreadsheet!C226:C$786, "="&amp;Spreadsheet!C225),0)</f>
        <v>0</v>
      </c>
      <c r="M225" s="5">
        <f>IF(NOT(ISBLANK(Spreadsheet!AJ225)),VLOOKUP(Spreadsheet!AJ225,'Drop Downs'!$P$2:$R$16,3,FALSE),0)</f>
        <v>0</v>
      </c>
      <c r="N225" s="5">
        <f>IF(NOT(ISBLANK(Spreadsheet!AJ225)), VLOOKUP(Spreadsheet!AJ225,'Drop Downs'!$P$2:$R$16,2,FALSE),0)</f>
        <v>0</v>
      </c>
      <c r="O225" s="5">
        <f>IF(NOT(ISBLANK(Spreadsheet!AL225)),VLOOKUP(Spreadsheet!AL225,'Drop Downs'!$P$2:$R$16,3,FALSE), 0)</f>
        <v>0</v>
      </c>
      <c r="P225" s="5">
        <f>IF(NOT(ISBLANK(Spreadsheet!AL225)),VLOOKUP(Spreadsheet!AL225,'Drop Downs'!$P$2:$R$16,2,FALSE),0)</f>
        <v>0</v>
      </c>
      <c r="Q225" s="5">
        <f>IF(NOT(ISBLANK(Spreadsheet!AN225)),VLOOKUP(Spreadsheet!AN225,'Drop Downs'!$P$2:$R$16,3,FALSE),0)</f>
        <v>0</v>
      </c>
      <c r="R225" s="5">
        <f>IF(NOT(ISBLANK(Spreadsheet!AN225)),VLOOKUP(Spreadsheet!AN225,'Drop Downs'!$P$2:$R$16,2,FALSE),0)</f>
        <v>0</v>
      </c>
      <c r="S225" s="5" t="str">
        <f>IF(OR(M225&gt;K225,N225&gt;L225,O225&gt;K225, Q225&gt;K225,N225&gt;L225, P225&gt;L225, R225&gt;L225),"Member currently has a coverage election over what he/she needs.  Please add more dependents or adjust the coverage election.","")&amp;(IF(AND(NOT(ISBLANK(Spreadsheet!C225)),NOT(ISBLANK(Spreadsheet!D225)),ISBLANK(Spreadsheet!E225)),"Dependent lacks a relationship to member.Please select one from the drop-down.",""))</f>
        <v/>
      </c>
      <c r="T225" s="5" t="b">
        <f t="shared" si="16"/>
        <v>1</v>
      </c>
      <c r="U225" s="5" t="b">
        <f>OR(ISBLANK(Spreadsheet!C225),IF(NOT(ISBLANK(Spreadsheet!D225)),NOT(ISBLANK(Spreadsheet!E225)),TRUE))</f>
        <v>1</v>
      </c>
      <c r="V225" s="5" t="b">
        <f>OR(ISBLANK(Spreadsheet!C225), NOT(ISBLANK(Spreadsheet!I225)))</f>
        <v>1</v>
      </c>
      <c r="W225" s="5" t="b">
        <f>OR(ISBLANK(Spreadsheet!D225),NOT(ISBLANK(Spreadsheet!C225)))</f>
        <v>1</v>
      </c>
      <c r="X225" s="155" t="str">
        <f>REPT("0",MIN(FIND({1,2,3,4,5,6,7,8,9},Spreadsheet!C225&amp;"123456789"))-1)&amp;IF(ISBLANK(Spreadsheet!C225),"",SUMPRODUCT(MID(0&amp;Spreadsheet!C225,LARGE(INDEX(ISNUMBER(--MID(Spreadsheet!C225,ROW($1:$225),1))*
 ROW($1:$225),0),ROW($1:$225))+1,1)*10^ROW($1:$225)/10))</f>
        <v/>
      </c>
      <c r="Y225" s="5" t="b">
        <f>IF(NOT(ISBLANK(Spreadsheet!C225)),IF(AND(ISNUMBER(VALUE(Spreadsheet!C225)), LEN(Spreadsheet!C225)=9),TRUE,FALSE),TRUE)</f>
        <v>1</v>
      </c>
      <c r="Z225" s="155" t="str">
        <f>REPT("0",MIN(FIND({1,2,3,4,5,6,7,8,9},Spreadsheet!D225&amp;"123456789"))-1)&amp;IF(ISBLANK(Spreadsheet!D225),"",SUMPRODUCT(MID(0&amp;Spreadsheet!D225,LARGE(INDEX(ISNUMBER(--MID(Spreadsheet!D225,ROW($1:$225),1))*
 ROW($1:$225),0),ROW($1:$225))+1,1)*10^ROW($1:$225)/10))</f>
        <v/>
      </c>
      <c r="AA225" s="5" t="b">
        <f>IF(AND(NOT(ISBLANK(Spreadsheet!D225)),NOT(ISBLANK(Spreadsheet!C225))),IF(AND(ISNUMBER(VALUE(Spreadsheet!D225)), LEN(Spreadsheet!D225)=9),TRUE,FALSE),IF(AND(NOT(ISBLANK(Spreadsheet!D225)),ISBLANK(Spreadsheet!C225)),FALSE,TRUE))</f>
        <v>1</v>
      </c>
      <c r="AB225" s="5" t="b">
        <f>OR(ISBLANK(Spreadsheet!Y225),IF(NOT(ISBLANK(Spreadsheet!Y225)),LEN(Spreadsheet!Y225)=10,ISNUMBER(VALUE(Spreadsheet!Y225))))</f>
        <v>1</v>
      </c>
      <c r="AC225" s="5" t="b">
        <f>OR(ISBLANK(Spreadsheet!AI225), AND(NOT(ISBLANK(Spreadsheet!AJ225)), NOT(ISNUMBER(SEARCH("Waive",Spreadsheet!AJ225)))))</f>
        <v>1</v>
      </c>
      <c r="AD225" s="5" t="b">
        <f>OR(ISBLANK(Spreadsheet!AK225), AND(NOT(ISBLANK(Spreadsheet!AL225)), NOT(ISNUMBER(SEARCH("Waive",Spreadsheet!AL225)))))</f>
        <v>1</v>
      </c>
      <c r="AE225" s="5" t="b">
        <f>OR(ISBLANK(Spreadsheet!AM225), AND(NOT(ISBLANK(Spreadsheet!AN225)), NOT(ISNUMBER(SEARCH("Waive", Spreadsheet!AN225)))))</f>
        <v>1</v>
      </c>
      <c r="AF225" s="5" t="b">
        <f>OR(ISBLANK(Spreadsheet!C225), NOT(ISBLANK(Spreadsheet!D225)),NOT(ISBLANK(Spreadsheet!L225)))</f>
        <v>1</v>
      </c>
      <c r="AG225" s="5" t="b">
        <f>IF(AND(NOT(ISBLANK(Spreadsheet!C225)), NOT(ISBLANK(Spreadsheet!D225)),Spreadsheet!C225&lt;&gt;Spreadsheet!D225),IF(ISERROR(VLOOKUP(Spreadsheet!C225, Spreadsheet!$C$6:'Spreadsheet'!$C224,1,FALSE)), FALSE, TRUE),TRUE)</f>
        <v>1</v>
      </c>
      <c r="AH225" s="5" t="b">
        <f>Spreadsheet!$B$2=Spreadsheet!AD225</f>
        <v>1</v>
      </c>
      <c r="AI225" s="5" t="b">
        <f>IF(ISBLANK(Spreadsheet!G225),TRUE,IF(OR(LEN(Spreadsheet!G225)&gt;1,ISNUMBER(VALUE(Spreadsheet!G225))),FALSE,TRUE))</f>
        <v>1</v>
      </c>
      <c r="AJ225" s="5" t="b">
        <f>OR(ISBLANK(Spreadsheet!C225), NOT(ISBLANK(Spreadsheet!B225)), NOT(ISBLANK(Spreadsheet!D225)))</f>
        <v>1</v>
      </c>
      <c r="AK225" s="5" t="b">
        <f t="array" ref="AK225">IF(OR(AND(ISBLANK(Spreadsheet!E225),ISBLANK(Spreadsheet!D225),NOT(ISBLANK(Spreadsheet!C225))),AND(ISBLANK(Spreadsheet!E225),ISBLANK(Spreadsheet!D225),ISBLANK(Spreadsheet!C225))),TRUE,ISNUMBER(MATCH(TRUE,EXACT(Spreadsheet!E225,Relationships),0)))</f>
        <v>1</v>
      </c>
      <c r="AL225" s="5" t="b">
        <f>IF(NOT(ISBLANK(Spreadsheet!C225)),IF(OR(ISBLANK(Spreadsheet!F225),LEN(Spreadsheet!F225)&gt;40),FALSE,TRUE),TRUE)</f>
        <v>1</v>
      </c>
      <c r="AM225" s="5" t="b">
        <f>IF(NOT(ISBLANK(Spreadsheet!C225)),IF(OR(ISBLANK(Spreadsheet!H225),LEN(Spreadsheet!H225)&gt;40),FALSE,TRUE),TRUE)</f>
        <v>1</v>
      </c>
      <c r="AN225" s="5" t="b">
        <f t="array" ref="AN225">IF(ISBLANK(Spreadsheet!I225),TRUE,ISNUMBER(MATCH(TRUE,EXACT(Spreadsheet!I225,GenderValues),0)))</f>
        <v>1</v>
      </c>
      <c r="AO225" s="5" t="b">
        <f ca="1">IF(ISERROR(DATEVALUE(TEXT(Spreadsheet!J225,"mm/dd/yyyy")) &gt; TODAY()),IF(AND(ISBLANK(Spreadsheet!J225),ISBLANK(Spreadsheet!C225)),TRUE,FALSE),IF(DATEVALUE(TEXT(Spreadsheet!J225,"mm/dd/yyyy")) &gt; TODAY(),FALSE,TRUE))</f>
        <v>1</v>
      </c>
      <c r="AP225" s="5" t="b">
        <f>OR(ISBLANK(Spreadsheet!K225),LEN(Spreadsheet!K225)&lt;=100)</f>
        <v>1</v>
      </c>
      <c r="AQ225" s="5" t="b">
        <f t="array" ref="AQ225">IF(OR(AND(ISBLANK(Spreadsheet!L225),ISBLANK(Spreadsheet!C225)),AND(NOT(ISBLANK(Spreadsheet!C225)),NOT(ISBLANK(Spreadsheet!D225)))),TRUE,ISNUMBER(MATCH(TRUE,EXACT(Spreadsheet!L225,MaritalStatus),0)))</f>
        <v>1</v>
      </c>
      <c r="AR225" s="5" t="b">
        <f ca="1">IF(ISERROR(DATEVALUE(TEXT(Spreadsheet!M225,"mm/dd/yyyy")) &gt; TODAY()),IF(ISBLANK(Spreadsheet!M225),TRUE,FALSE),IF(DATEVALUE(TEXT(Spreadsheet!M225,"mm/dd/yyyy")) &gt; TODAY(),FALSE,TRUE))</f>
        <v>1</v>
      </c>
      <c r="AS225" s="5" t="b">
        <f>OR(ISBLANK(Spreadsheet!N225),LEN(Spreadsheet!N225)&lt;=100)</f>
        <v>1</v>
      </c>
      <c r="AT225" s="5" t="b">
        <f>OR(ISBLANK(Spreadsheet!O225),UPPER(Spreadsheet!O225)="YES")</f>
        <v>1</v>
      </c>
      <c r="AU225" s="5" t="b">
        <f>OR(ISBLANK(Spreadsheet!P225),UPPER(Spreadsheet!P225)="YES")</f>
        <v>1</v>
      </c>
      <c r="AV225" s="5" t="b">
        <f t="array" ref="AV225">IF(ISBLANK(Spreadsheet!Q225),TRUE,ISNUMBER(MATCH(TRUE,EXACT(Spreadsheet!Q225,OnGroupsPriorIns),0)))</f>
        <v>1</v>
      </c>
      <c r="AW225" s="5" t="b">
        <f>OR(ISBLANK(Spreadsheet!R225),UPPER(Spreadsheet!R225)="YES")</f>
        <v>1</v>
      </c>
      <c r="AX225" s="5" t="b">
        <f>OR(ISBLANK(Spreadsheet!S225),UPPER(Spreadsheet!S225)="YES")</f>
        <v>1</v>
      </c>
      <c r="AY225" s="5" t="b">
        <f>OR(AND(ISBLANK(Spreadsheet!C225),LEN(Spreadsheet!T225)=0),AND(NOT(ISBLANK(Spreadsheet!C225)),LEN(Spreadsheet!T225)&gt;0,LEN(Spreadsheet!T225)&lt;=50))</f>
        <v>1</v>
      </c>
      <c r="AZ225" s="5" t="b">
        <f>OR(LEN(Spreadsheet!U225)=0,AND(LEN(Spreadsheet!U225)&gt;0,LEN(Spreadsheet!U225)&lt;=50))</f>
        <v>1</v>
      </c>
      <c r="BA225" s="5" t="b">
        <f>OR(AND(ISBLANK(Spreadsheet!C225),LEN(Spreadsheet!V225)=0),AND(NOT(ISBLANK(Spreadsheet!C225)),LEN(Spreadsheet!V225)&gt;0,LEN(Spreadsheet!V225)&lt;=50))</f>
        <v>1</v>
      </c>
      <c r="BB225" s="5" t="b">
        <f t="array" ref="BB225">IF(AND(ISBLANK(Spreadsheet!C225),LEN(Spreadsheet!W225)=0),TRUE,ISNUMBER(MATCH(TRUE,EXACT(Spreadsheet!W225,States),0)))</f>
        <v>1</v>
      </c>
      <c r="BC225" s="5" t="b">
        <f>OR(AND(ISBLANK(Spreadsheet!C225),LEN(Spreadsheet!X225)=0),AND(NOT(ISBLANK(Spreadsheet!C225)),LEN(Spreadsheet!X225)&gt;0,LEN(Spreadsheet!X225)=5,ISNUMBER(VALUE(Spreadsheet!X225))))</f>
        <v>1</v>
      </c>
      <c r="BD225" s="5" t="b">
        <f>OR(ISBLANK(Spreadsheet!Z225),LEN(Spreadsheet!Z225)&lt;=50)</f>
        <v>1</v>
      </c>
      <c r="BE225" s="5" t="b">
        <f>ISBLANK(Spreadsheet!AA225)</f>
        <v>1</v>
      </c>
      <c r="BF225" s="5" t="b">
        <f>ISBLANK(Spreadsheet!AB225)</f>
        <v>1</v>
      </c>
      <c r="BG225" s="5" t="b">
        <f>IF(ISERROR(DATEVALUE(TEXT(Spreadsheet!AC225,"mm/dd/yyyy")) &gt; DATEVALUE(TEXT(Spreadsheet!J225,"mm/dd/yyyy"))),IF(OR(AND(ISBLANK(Spreadsheet!AC225),ISBLANK(Spreadsheet!C225)),AND(NOT(ISBLANK(Spreadsheet!C225)),ISBLANK(Spreadsheet!AC225),NOT(ISBLANK(Spreadsheet!D225)))),TRUE,FALSE),IF(DATEVALUE(TEXT(Spreadsheet!AC225,"mm/dd/yyyy")) &gt; DATEVALUE(TEXT(Spreadsheet!J225,"mm/dd/yyyy")),TRUE,FALSE))</f>
        <v>1</v>
      </c>
      <c r="BH225" s="5" t="b">
        <f>OR(AND(ISBLANK(Spreadsheet!C225),ISBLANK(Spreadsheet!AE225)),AND(NOT(ISBLANK(Spreadsheet!C225)),NOT(ISBLANK(Spreadsheet!D225)),ISBLANK(Spreadsheet!AE225)),AND(NOT(ISBLANK(Spreadsheet!C225)),ISBLANK(Spreadsheet!D225),NOT(ISBLANK(Spreadsheet!AE225)),LEN(Spreadsheet!AE225)&lt;=100))</f>
        <v>1</v>
      </c>
      <c r="BI225" s="5" t="b">
        <f t="array" ref="BI225">IF(ISBLANK(Spreadsheet!AF225),TRUE,ISNUMBER(MATCH(TRUE,EXACT(Spreadsheet!AF225,CobraShortReasons),0)))</f>
        <v>1</v>
      </c>
      <c r="BJ225" s="5" t="b">
        <f ca="1">IF(ISERROR(DATEVALUE(TEXT(Spreadsheet!AG225,"mm/dd/yyyy")) &gt; TODAY()),IF(ISBLANK(Spreadsheet!AG225),TRUE,FALSE),IF(DATEVALUE(TEXT(Spreadsheet!AG225,"mm/dd/yyyy")) &gt; TODAY(),FALSE,TRUE))</f>
        <v>1</v>
      </c>
      <c r="BK225" s="5" t="b">
        <f>OR(ISBLANK(Spreadsheet!AH225),LEN(Spreadsheet!AH225)&lt;=25)</f>
        <v>1</v>
      </c>
      <c r="BL225" s="5" t="b">
        <f t="array" aca="1" ref="BL225" ca="1">IF(ISBLANK(Spreadsheet!AI225),TRUE,ISNUMBER(MATCH(TRUE,EXACT(Spreadsheet!AI225,INDIRECT(Spreadsheet!$D$2)),0)))</f>
        <v>1</v>
      </c>
      <c r="BM225" s="5" t="b">
        <f t="array" aca="1" ref="BM225" ca="1">IF(ISBLANK(Spreadsheet!AJ225),TRUE,ISNUMBER(MATCH(TRUE,EXACT(Spreadsheet!AJ225,INDIRECT(Spreadsheet!BJ225)),0)))</f>
        <v>1</v>
      </c>
      <c r="BN225" s="5" t="b">
        <f t="array" ref="BN225">IF(ISBLANK(Spreadsheet!AK225),TRUE,ISNUMBER(MATCH(TRUE,EXACT(Spreadsheet!AK225,DentalPlans),0)))</f>
        <v>1</v>
      </c>
      <c r="BO225" s="5" t="b">
        <f t="array" aca="1" ref="BO225" ca="1">IF(ISBLANK(Spreadsheet!AL225),TRUE,ISNUMBER(MATCH(TRUE,EXACT(Spreadsheet!AL225,INDIRECT(Spreadsheet!BK225)),0)))</f>
        <v>1</v>
      </c>
      <c r="BP225" s="5" t="b">
        <f t="array" ref="BP225">IF(ISBLANK(Spreadsheet!AM225),TRUE,ISNUMBER(MATCH(TRUE,EXACT(Spreadsheet!AM225,VisionPlans),0)))</f>
        <v>1</v>
      </c>
      <c r="BQ225" s="5" t="b">
        <f t="array" aca="1" ref="BQ225" ca="1">IF(ISBLANK(Spreadsheet!AN225),TRUE,ISNUMBER(MATCH(TRUE,EXACT(Spreadsheet!AN225,INDIRECT(Spreadsheet!BL225)),0)))</f>
        <v>1</v>
      </c>
      <c r="BR225" s="5" t="b">
        <f t="array" ref="BR225">IF(ISBLANK(Spreadsheet!AO225),TRUE,ISNUMBER(MATCH(TRUE,EXACT(Spreadsheet!AO225,LifeBenefitClasses),0)))</f>
        <v>1</v>
      </c>
      <c r="BS225" s="5" t="b">
        <f>IF(OR(ISBLANK(Spreadsheet!AO225), Spreadsheet!AO225="Waive"),IF(ISBLANK(Spreadsheet!AP225),TRUE,FALSE),IF(OR(AND(NOT(ISBLANK(Spreadsheet!AO225)),ISBLANK(Spreadsheet!AP225)),NOT(ISNUMBER(VALUE(Spreadsheet!AP225)))),FALSE,IF(OR(AND(Spreadsheet!AP225&lt;6,MOD(Spreadsheet!AP225*10,5)=0), MOD(Spreadsheet!AP225,5000)=0),TRUE,FALSE)))</f>
        <v>1</v>
      </c>
      <c r="BT225" s="5" t="b">
        <f t="array" ref="BT225">IF(ISBLANK(Spreadsheet!AQ225),TRUE,ISNUMBER(MATCH(TRUE,EXACT(Spreadsheet!AQ225,EnrollWaive),0)))</f>
        <v>1</v>
      </c>
      <c r="BU225" s="5" t="b">
        <f t="array" ref="BU225">IF(ISBLANK(Spreadsheet!AR225),TRUE,ISNUMBER(MATCH(TRUE,EXACT(Spreadsheet!AR225,LifeBenefitClasses),0)))</f>
        <v>1</v>
      </c>
      <c r="BV225" s="5" t="b">
        <f>IF(OR(ISBLANK(Spreadsheet!AR225), Spreadsheet!AR225="Waive"),IF(ISBLANK(Spreadsheet!AS225),TRUE,FALSE),IF(OR(AND(NOT(ISBLANK(Spreadsheet!AR225)),ISBLANK(Spreadsheet!AS225)),NOT(ISNUMBER(VALUE(Spreadsheet!AS225)))),FALSE,IF(OR(AND(Spreadsheet!AS225&lt;6,MOD(Spreadsheet!AS225*10,5)=0), MOD(Spreadsheet!AS225,10000)=0),TRUE,FALSE)))</f>
        <v>1</v>
      </c>
      <c r="BW225" s="5" t="b">
        <f t="array" ref="BW225">IF(ISBLANK(Spreadsheet!AT225),TRUE,ISNUMBER(MATCH(TRUE,EXACT(Spreadsheet!AT225,LifeBenefitClasses),0)))</f>
        <v>1</v>
      </c>
      <c r="BX225" s="5" t="b">
        <f>IF(OR(ISBLANK(Spreadsheet!AT225), Spreadsheet!AT225="Waive"),IF(ISBLANK(Spreadsheet!AU225),TRUE,FALSE),IF(OR(AND(NOT(ISBLANK(Spreadsheet!AT225)),ISBLANK(Spreadsheet!AU225)),NOT(ISNUMBER(VALUE(Spreadsheet!AU225)))),FALSE,IF(AND(NOT(OR(ISBLANK(Spreadsheet!AT225),Spreadsheet!AT225="Waive")),NOT(OR(ISBLANK(Spreadsheet!AR225),Spreadsheet!AR225="Waive")),MOD(Spreadsheet!AU225,5000)=0, Spreadsheet!AU225&lt;=(Spreadsheet!AS225*0.5)),TRUE,FALSE)))</f>
        <v>1</v>
      </c>
      <c r="BY225" s="5" t="b">
        <f t="array" ref="BY225">IF(ISBLANK(Spreadsheet!AV225),TRUE,ISNUMBER(MATCH(TRUE,EXACT(Spreadsheet!AV225,EnrollWaive),0)))</f>
        <v>1</v>
      </c>
      <c r="BZ225" s="5" t="b">
        <f t="array" ref="BZ225">IF(ISBLANK(Spreadsheet!AW225),TRUE,ISNUMBER(MATCH(TRUE,EXACT(Spreadsheet!AW225,LifeBenefitClasses),0)))</f>
        <v>1</v>
      </c>
      <c r="CA225" s="5" t="b">
        <f t="array" ref="CA225">IF(ISBLANK(Spreadsheet!AX225),TRUE,ISNUMBER(MATCH(TRUE,EXACT(Spreadsheet!AX225,LifeBenefitClasses),0)))</f>
        <v>1</v>
      </c>
      <c r="CB225" s="5" t="b">
        <f t="array" ref="CB225">IF(ISBLANK(Spreadsheet!AY225),TRUE,ISNUMBER(MATCH(TRUE,EXACT(Spreadsheet!AY225,LifeBenefitClasses),0)))</f>
        <v>1</v>
      </c>
      <c r="CC225" s="5" t="b">
        <f t="array" ref="CC225">IF(ISBLANK(Spreadsheet!AZ225),TRUE,ISNUMBER(MATCH(TRUE,EXACT(Spreadsheet!AZ225,LifeBenefitClasses),0)))</f>
        <v>1</v>
      </c>
      <c r="CD225" s="5" t="b">
        <f t="array" ref="CD225">IF(ISBLANK(Spreadsheet!BA225),TRUE,ISNUMBER(MATCH(TRUE,EXACT(Spreadsheet!BA225,LifeBenefitClasses),0)))</f>
        <v>1</v>
      </c>
      <c r="CE225" s="5" t="b">
        <f>IF(OR(ISBLANK(Spreadsheet!BA225), Spreadsheet!BA225="Waive"),IF(ISBLANK(Spreadsheet!BB225),TRUE,FALSE),IF(OR(AND(NOT(ISBLANK(Spreadsheet!BA225)),ISBLANK(Spreadsheet!BB225)),NOT(ISNUMBER(VALUE(Spreadsheet!BB225))),ISBLANK(Spreadsheet!BC225),NOT(ISNUMBER(VALUE(Spreadsheet!BC225)))),FALSE,IF(AND(Spreadsheet!BB225&gt;=50000,Spreadsheet!BB225&lt;=250000,MOD(Spreadsheet!BB225,10000)=0,Spreadsheet!BB225&lt;=(10*Spreadsheet!BC225)),TRUE,FALSE)))</f>
        <v>1</v>
      </c>
      <c r="CF225" s="5" t="b">
        <f>IF(NOT(ISBLANK(Spreadsheet!BC225)),AND(ISNUMBER(VALUE(Spreadsheet!BC225)),Spreadsheet!BC225&gt;0),AND(OR(ISBLANK(Spreadsheet!AO225),Spreadsheet!AO225="Waive",AND(NOT(OR(ISBLANK(Spreadsheet!AO225),Spreadsheet!AO225="Waive")),Spreadsheet!AP225&gt;=6)),OR(ISBLANK(Spreadsheet!AR225),AND(NOT(OR(ISBLANK(Spreadsheet!AR225),Spreadsheet!AR225="Waive")),Spreadsheet!AS225&gt;=6)),OR(ISBLANK(Spreadsheet!AW225)),OR(ISBLANK(Spreadsheet!AX225)),OR(ISBLANK(Spreadsheet!AY225)),OR(ISBLANK(Spreadsheet!AZ225)),OR(ISBLANK(Spreadsheet!BA225),Spreadsheet!BA225="Waive")))</f>
        <v>1</v>
      </c>
      <c r="CG225" s="5" t="b">
        <f t="shared" ca="1" si="17"/>
        <v>1</v>
      </c>
    </row>
    <row r="226" spans="8:85" x14ac:dyDescent="0.3">
      <c r="H226" s="5">
        <f t="shared" ca="1" si="14"/>
        <v>2</v>
      </c>
      <c r="I226" s="5" t="str">
        <f t="shared" ca="1" si="15"/>
        <v/>
      </c>
      <c r="J226" s="5" t="str">
        <f>IF(AND(NOT(ISBLANK(Spreadsheet!C226)),ISBLANK(Spreadsheet!D226)),Spreadsheet!F226&amp;" "&amp;Spreadsheet!H226,"")</f>
        <v/>
      </c>
      <c r="K226" s="5">
        <f>IF(AND(NOT(ISBLANK(Spreadsheet!C226)),ISBLANK(Spreadsheet!D226)),COUNTIFS(Spreadsheet!E227:E$786,"=Child",Spreadsheet!C227:C$786, "="&amp;Spreadsheet!C226) + COUNTIFS(Spreadsheet!E227:E$786,"=Step-child",Spreadsheet!C227:C$786, "="&amp;Spreadsheet!C226),0)</f>
        <v>0</v>
      </c>
      <c r="L226" s="5">
        <f>IF(NOT(ISBLANK(J226)),COUNTIFS(Spreadsheet!E227:E$786,"=Wife",Spreadsheet!C227:C$786, "="&amp;Spreadsheet!C226) + COUNTIFS(Spreadsheet!E227:E$786,"=Husband",Spreadsheet!C227:C$786, "="&amp;Spreadsheet!C226),0)</f>
        <v>0</v>
      </c>
      <c r="M226" s="5">
        <f>IF(NOT(ISBLANK(Spreadsheet!AJ226)),VLOOKUP(Spreadsheet!AJ226,'Drop Downs'!$P$2:$R$16,3,FALSE),0)</f>
        <v>0</v>
      </c>
      <c r="N226" s="5">
        <f>IF(NOT(ISBLANK(Spreadsheet!AJ226)), VLOOKUP(Spreadsheet!AJ226,'Drop Downs'!$P$2:$R$16,2,FALSE),0)</f>
        <v>0</v>
      </c>
      <c r="O226" s="5">
        <f>IF(NOT(ISBLANK(Spreadsheet!AL226)),VLOOKUP(Spreadsheet!AL226,'Drop Downs'!$P$2:$R$16,3,FALSE), 0)</f>
        <v>0</v>
      </c>
      <c r="P226" s="5">
        <f>IF(NOT(ISBLANK(Spreadsheet!AL226)),VLOOKUP(Spreadsheet!AL226,'Drop Downs'!$P$2:$R$16,2,FALSE),0)</f>
        <v>0</v>
      </c>
      <c r="Q226" s="5">
        <f>IF(NOT(ISBLANK(Spreadsheet!AN226)),VLOOKUP(Spreadsheet!AN226,'Drop Downs'!$P$2:$R$16,3,FALSE),0)</f>
        <v>0</v>
      </c>
      <c r="R226" s="5">
        <f>IF(NOT(ISBLANK(Spreadsheet!AN226)),VLOOKUP(Spreadsheet!AN226,'Drop Downs'!$P$2:$R$16,2,FALSE),0)</f>
        <v>0</v>
      </c>
      <c r="S226" s="5" t="str">
        <f>IF(OR(M226&gt;K226,N226&gt;L226,O226&gt;K226, Q226&gt;K226,N226&gt;L226, P226&gt;L226, R226&gt;L226),"Member currently has a coverage election over what he/she needs.  Please add more dependents or adjust the coverage election.","")&amp;(IF(AND(NOT(ISBLANK(Spreadsheet!C226)),NOT(ISBLANK(Spreadsheet!D226)),ISBLANK(Spreadsheet!E226)),"Dependent lacks a relationship to member.Please select one from the drop-down.",""))</f>
        <v/>
      </c>
      <c r="T226" s="5" t="b">
        <f t="shared" si="16"/>
        <v>1</v>
      </c>
      <c r="U226" s="5" t="b">
        <f>OR(ISBLANK(Spreadsheet!C226),IF(NOT(ISBLANK(Spreadsheet!D226)),NOT(ISBLANK(Spreadsheet!E226)),TRUE))</f>
        <v>1</v>
      </c>
      <c r="V226" s="5" t="b">
        <f>OR(ISBLANK(Spreadsheet!C226), NOT(ISBLANK(Spreadsheet!I226)))</f>
        <v>1</v>
      </c>
      <c r="W226" s="5" t="b">
        <f>OR(ISBLANK(Spreadsheet!D226),NOT(ISBLANK(Spreadsheet!C226)))</f>
        <v>1</v>
      </c>
      <c r="X226" s="155" t="str">
        <f>REPT("0",MIN(FIND({1,2,3,4,5,6,7,8,9},Spreadsheet!C226&amp;"123456789"))-1)&amp;IF(ISBLANK(Spreadsheet!C226),"",SUMPRODUCT(MID(0&amp;Spreadsheet!C226,LARGE(INDEX(ISNUMBER(--MID(Spreadsheet!C226,ROW($1:$225),1))*
 ROW($1:$225),0),ROW($1:$225))+1,1)*10^ROW($1:$225)/10))</f>
        <v/>
      </c>
      <c r="Y226" s="5" t="b">
        <f>IF(NOT(ISBLANK(Spreadsheet!C226)),IF(AND(ISNUMBER(VALUE(Spreadsheet!C226)), LEN(Spreadsheet!C226)=9),TRUE,FALSE),TRUE)</f>
        <v>1</v>
      </c>
      <c r="Z226" s="155" t="str">
        <f>REPT("0",MIN(FIND({1,2,3,4,5,6,7,8,9},Spreadsheet!D226&amp;"123456789"))-1)&amp;IF(ISBLANK(Spreadsheet!D226),"",SUMPRODUCT(MID(0&amp;Spreadsheet!D226,LARGE(INDEX(ISNUMBER(--MID(Spreadsheet!D226,ROW($1:$225),1))*
 ROW($1:$225),0),ROW($1:$225))+1,1)*10^ROW($1:$225)/10))</f>
        <v/>
      </c>
      <c r="AA226" s="5" t="b">
        <f>IF(AND(NOT(ISBLANK(Spreadsheet!D226)),NOT(ISBLANK(Spreadsheet!C226))),IF(AND(ISNUMBER(VALUE(Spreadsheet!D226)), LEN(Spreadsheet!D226)=9),TRUE,FALSE),IF(AND(NOT(ISBLANK(Spreadsheet!D226)),ISBLANK(Spreadsheet!C226)),FALSE,TRUE))</f>
        <v>1</v>
      </c>
      <c r="AB226" s="5" t="b">
        <f>OR(ISBLANK(Spreadsheet!Y226),IF(NOT(ISBLANK(Spreadsheet!Y226)),LEN(Spreadsheet!Y226)=10,ISNUMBER(VALUE(Spreadsheet!Y226))))</f>
        <v>1</v>
      </c>
      <c r="AC226" s="5" t="b">
        <f>OR(ISBLANK(Spreadsheet!AI226), AND(NOT(ISBLANK(Spreadsheet!AJ226)), NOT(ISNUMBER(SEARCH("Waive",Spreadsheet!AJ226)))))</f>
        <v>1</v>
      </c>
      <c r="AD226" s="5" t="b">
        <f>OR(ISBLANK(Spreadsheet!AK226), AND(NOT(ISBLANK(Spreadsheet!AL226)), NOT(ISNUMBER(SEARCH("Waive",Spreadsheet!AL226)))))</f>
        <v>1</v>
      </c>
      <c r="AE226" s="5" t="b">
        <f>OR(ISBLANK(Spreadsheet!AM226), AND(NOT(ISBLANK(Spreadsheet!AN226)), NOT(ISNUMBER(SEARCH("Waive", Spreadsheet!AN226)))))</f>
        <v>1</v>
      </c>
      <c r="AF226" s="5" t="b">
        <f>OR(ISBLANK(Spreadsheet!C226), NOT(ISBLANK(Spreadsheet!D226)),NOT(ISBLANK(Spreadsheet!L226)))</f>
        <v>1</v>
      </c>
      <c r="AG226" s="5" t="b">
        <f>IF(AND(NOT(ISBLANK(Spreadsheet!C226)), NOT(ISBLANK(Spreadsheet!D226)),Spreadsheet!C226&lt;&gt;Spreadsheet!D226),IF(ISERROR(VLOOKUP(Spreadsheet!C226, Spreadsheet!$C$6:'Spreadsheet'!$C225,1,FALSE)), FALSE, TRUE),TRUE)</f>
        <v>1</v>
      </c>
      <c r="AH226" s="5" t="b">
        <f>Spreadsheet!$B$2=Spreadsheet!AD226</f>
        <v>1</v>
      </c>
      <c r="AI226" s="5" t="b">
        <f>IF(ISBLANK(Spreadsheet!G226),TRUE,IF(OR(LEN(Spreadsheet!G226)&gt;1,ISNUMBER(VALUE(Spreadsheet!G226))),FALSE,TRUE))</f>
        <v>1</v>
      </c>
      <c r="AJ226" s="5" t="b">
        <f>OR(ISBLANK(Spreadsheet!C226), NOT(ISBLANK(Spreadsheet!B226)), NOT(ISBLANK(Spreadsheet!D226)))</f>
        <v>1</v>
      </c>
      <c r="AK226" s="5" t="b">
        <f t="array" ref="AK226">IF(OR(AND(ISBLANK(Spreadsheet!E226),ISBLANK(Spreadsheet!D226),NOT(ISBLANK(Spreadsheet!C226))),AND(ISBLANK(Spreadsheet!E226),ISBLANK(Spreadsheet!D226),ISBLANK(Spreadsheet!C226))),TRUE,ISNUMBER(MATCH(TRUE,EXACT(Spreadsheet!E226,Relationships),0)))</f>
        <v>1</v>
      </c>
      <c r="AL226" s="5" t="b">
        <f>IF(NOT(ISBLANK(Spreadsheet!C226)),IF(OR(ISBLANK(Spreadsheet!F226),LEN(Spreadsheet!F226)&gt;40),FALSE,TRUE),TRUE)</f>
        <v>1</v>
      </c>
      <c r="AM226" s="5" t="b">
        <f>IF(NOT(ISBLANK(Spreadsheet!C226)),IF(OR(ISBLANK(Spreadsheet!H226),LEN(Spreadsheet!H226)&gt;40),FALSE,TRUE),TRUE)</f>
        <v>1</v>
      </c>
      <c r="AN226" s="5" t="b">
        <f t="array" ref="AN226">IF(ISBLANK(Spreadsheet!I226),TRUE,ISNUMBER(MATCH(TRUE,EXACT(Spreadsheet!I226,GenderValues),0)))</f>
        <v>1</v>
      </c>
      <c r="AO226" s="5" t="b">
        <f ca="1">IF(ISERROR(DATEVALUE(TEXT(Spreadsheet!J226,"mm/dd/yyyy")) &gt; TODAY()),IF(AND(ISBLANK(Spreadsheet!J226),ISBLANK(Spreadsheet!C226)),TRUE,FALSE),IF(DATEVALUE(TEXT(Spreadsheet!J226,"mm/dd/yyyy")) &gt; TODAY(),FALSE,TRUE))</f>
        <v>1</v>
      </c>
      <c r="AP226" s="5" t="b">
        <f>OR(ISBLANK(Spreadsheet!K226),LEN(Spreadsheet!K226)&lt;=100)</f>
        <v>1</v>
      </c>
      <c r="AQ226" s="5" t="b">
        <f t="array" ref="AQ226">IF(OR(AND(ISBLANK(Spreadsheet!L226),ISBLANK(Spreadsheet!C226)),AND(NOT(ISBLANK(Spreadsheet!C226)),NOT(ISBLANK(Spreadsheet!D226)))),TRUE,ISNUMBER(MATCH(TRUE,EXACT(Spreadsheet!L226,MaritalStatus),0)))</f>
        <v>1</v>
      </c>
      <c r="AR226" s="5" t="b">
        <f ca="1">IF(ISERROR(DATEVALUE(TEXT(Spreadsheet!M226,"mm/dd/yyyy")) &gt; TODAY()),IF(ISBLANK(Spreadsheet!M226),TRUE,FALSE),IF(DATEVALUE(TEXT(Spreadsheet!M226,"mm/dd/yyyy")) &gt; TODAY(),FALSE,TRUE))</f>
        <v>1</v>
      </c>
      <c r="AS226" s="5" t="b">
        <f>OR(ISBLANK(Spreadsheet!N226),LEN(Spreadsheet!N226)&lt;=100)</f>
        <v>1</v>
      </c>
      <c r="AT226" s="5" t="b">
        <f>OR(ISBLANK(Spreadsheet!O226),UPPER(Spreadsheet!O226)="YES")</f>
        <v>1</v>
      </c>
      <c r="AU226" s="5" t="b">
        <f>OR(ISBLANK(Spreadsheet!P226),UPPER(Spreadsheet!P226)="YES")</f>
        <v>1</v>
      </c>
      <c r="AV226" s="5" t="b">
        <f t="array" ref="AV226">IF(ISBLANK(Spreadsheet!Q226),TRUE,ISNUMBER(MATCH(TRUE,EXACT(Spreadsheet!Q226,OnGroupsPriorIns),0)))</f>
        <v>1</v>
      </c>
      <c r="AW226" s="5" t="b">
        <f>OR(ISBLANK(Spreadsheet!R226),UPPER(Spreadsheet!R226)="YES")</f>
        <v>1</v>
      </c>
      <c r="AX226" s="5" t="b">
        <f>OR(ISBLANK(Spreadsheet!S226),UPPER(Spreadsheet!S226)="YES")</f>
        <v>1</v>
      </c>
      <c r="AY226" s="5" t="b">
        <f>OR(AND(ISBLANK(Spreadsheet!C226),LEN(Spreadsheet!T226)=0),AND(NOT(ISBLANK(Spreadsheet!C226)),LEN(Spreadsheet!T226)&gt;0,LEN(Spreadsheet!T226)&lt;=50))</f>
        <v>1</v>
      </c>
      <c r="AZ226" s="5" t="b">
        <f>OR(LEN(Spreadsheet!U226)=0,AND(LEN(Spreadsheet!U226)&gt;0,LEN(Spreadsheet!U226)&lt;=50))</f>
        <v>1</v>
      </c>
      <c r="BA226" s="5" t="b">
        <f>OR(AND(ISBLANK(Spreadsheet!C226),LEN(Spreadsheet!V226)=0),AND(NOT(ISBLANK(Spreadsheet!C226)),LEN(Spreadsheet!V226)&gt;0,LEN(Spreadsheet!V226)&lt;=50))</f>
        <v>1</v>
      </c>
      <c r="BB226" s="5" t="b">
        <f t="array" ref="BB226">IF(AND(ISBLANK(Spreadsheet!C226),LEN(Spreadsheet!W226)=0),TRUE,ISNUMBER(MATCH(TRUE,EXACT(Spreadsheet!W226,States),0)))</f>
        <v>1</v>
      </c>
      <c r="BC226" s="5" t="b">
        <f>OR(AND(ISBLANK(Spreadsheet!C226),LEN(Spreadsheet!X226)=0),AND(NOT(ISBLANK(Spreadsheet!C226)),LEN(Spreadsheet!X226)&gt;0,LEN(Spreadsheet!X226)=5,ISNUMBER(VALUE(Spreadsheet!X226))))</f>
        <v>1</v>
      </c>
      <c r="BD226" s="5" t="b">
        <f>OR(ISBLANK(Spreadsheet!Z226),LEN(Spreadsheet!Z226)&lt;=50)</f>
        <v>1</v>
      </c>
      <c r="BE226" s="5" t="b">
        <f>ISBLANK(Spreadsheet!AA226)</f>
        <v>1</v>
      </c>
      <c r="BF226" s="5" t="b">
        <f>ISBLANK(Spreadsheet!AB226)</f>
        <v>1</v>
      </c>
      <c r="BG226" s="5" t="b">
        <f>IF(ISERROR(DATEVALUE(TEXT(Spreadsheet!AC226,"mm/dd/yyyy")) &gt; DATEVALUE(TEXT(Spreadsheet!J226,"mm/dd/yyyy"))),IF(OR(AND(ISBLANK(Spreadsheet!AC226),ISBLANK(Spreadsheet!C226)),AND(NOT(ISBLANK(Spreadsheet!C226)),ISBLANK(Spreadsheet!AC226),NOT(ISBLANK(Spreadsheet!D226)))),TRUE,FALSE),IF(DATEVALUE(TEXT(Spreadsheet!AC226,"mm/dd/yyyy")) &gt; DATEVALUE(TEXT(Spreadsheet!J226,"mm/dd/yyyy")),TRUE,FALSE))</f>
        <v>1</v>
      </c>
      <c r="BH226" s="5" t="b">
        <f>OR(AND(ISBLANK(Spreadsheet!C226),ISBLANK(Spreadsheet!AE226)),AND(NOT(ISBLANK(Spreadsheet!C226)),NOT(ISBLANK(Spreadsheet!D226)),ISBLANK(Spreadsheet!AE226)),AND(NOT(ISBLANK(Spreadsheet!C226)),ISBLANK(Spreadsheet!D226),NOT(ISBLANK(Spreadsheet!AE226)),LEN(Spreadsheet!AE226)&lt;=100))</f>
        <v>1</v>
      </c>
      <c r="BI226" s="5" t="b">
        <f t="array" ref="BI226">IF(ISBLANK(Spreadsheet!AF226),TRUE,ISNUMBER(MATCH(TRUE,EXACT(Spreadsheet!AF226,CobraShortReasons),0)))</f>
        <v>1</v>
      </c>
      <c r="BJ226" s="5" t="b">
        <f ca="1">IF(ISERROR(DATEVALUE(TEXT(Spreadsheet!AG226,"mm/dd/yyyy")) &gt; TODAY()),IF(ISBLANK(Spreadsheet!AG226),TRUE,FALSE),IF(DATEVALUE(TEXT(Spreadsheet!AG226,"mm/dd/yyyy")) &gt; TODAY(),FALSE,TRUE))</f>
        <v>1</v>
      </c>
      <c r="BK226" s="5" t="b">
        <f>OR(ISBLANK(Spreadsheet!AH226),LEN(Spreadsheet!AH226)&lt;=25)</f>
        <v>1</v>
      </c>
      <c r="BL226" s="5" t="b">
        <f t="array" aca="1" ref="BL226" ca="1">IF(ISBLANK(Spreadsheet!AI226),TRUE,ISNUMBER(MATCH(TRUE,EXACT(Spreadsheet!AI226,INDIRECT(Spreadsheet!$D$2)),0)))</f>
        <v>1</v>
      </c>
      <c r="BM226" s="5" t="b">
        <f t="array" aca="1" ref="BM226" ca="1">IF(ISBLANK(Spreadsheet!AJ226),TRUE,ISNUMBER(MATCH(TRUE,EXACT(Spreadsheet!AJ226,INDIRECT(Spreadsheet!BJ226)),0)))</f>
        <v>1</v>
      </c>
      <c r="BN226" s="5" t="b">
        <f t="array" ref="BN226">IF(ISBLANK(Spreadsheet!AK226),TRUE,ISNUMBER(MATCH(TRUE,EXACT(Spreadsheet!AK226,DentalPlans),0)))</f>
        <v>1</v>
      </c>
      <c r="BO226" s="5" t="b">
        <f t="array" aca="1" ref="BO226" ca="1">IF(ISBLANK(Spreadsheet!AL226),TRUE,ISNUMBER(MATCH(TRUE,EXACT(Spreadsheet!AL226,INDIRECT(Spreadsheet!BK226)),0)))</f>
        <v>1</v>
      </c>
      <c r="BP226" s="5" t="b">
        <f t="array" ref="BP226">IF(ISBLANK(Spreadsheet!AM226),TRUE,ISNUMBER(MATCH(TRUE,EXACT(Spreadsheet!AM226,VisionPlans),0)))</f>
        <v>1</v>
      </c>
      <c r="BQ226" s="5" t="b">
        <f t="array" aca="1" ref="BQ226" ca="1">IF(ISBLANK(Spreadsheet!AN226),TRUE,ISNUMBER(MATCH(TRUE,EXACT(Spreadsheet!AN226,INDIRECT(Spreadsheet!BL226)),0)))</f>
        <v>1</v>
      </c>
      <c r="BR226" s="5" t="b">
        <f t="array" ref="BR226">IF(ISBLANK(Spreadsheet!AO226),TRUE,ISNUMBER(MATCH(TRUE,EXACT(Spreadsheet!AO226,LifeBenefitClasses),0)))</f>
        <v>1</v>
      </c>
      <c r="BS226" s="5" t="b">
        <f>IF(OR(ISBLANK(Spreadsheet!AO226), Spreadsheet!AO226="Waive"),IF(ISBLANK(Spreadsheet!AP226),TRUE,FALSE),IF(OR(AND(NOT(ISBLANK(Spreadsheet!AO226)),ISBLANK(Spreadsheet!AP226)),NOT(ISNUMBER(VALUE(Spreadsheet!AP226)))),FALSE,IF(OR(AND(Spreadsheet!AP226&lt;6,MOD(Spreadsheet!AP226*10,5)=0), MOD(Spreadsheet!AP226,5000)=0),TRUE,FALSE)))</f>
        <v>1</v>
      </c>
      <c r="BT226" s="5" t="b">
        <f t="array" ref="BT226">IF(ISBLANK(Spreadsheet!AQ226),TRUE,ISNUMBER(MATCH(TRUE,EXACT(Spreadsheet!AQ226,EnrollWaive),0)))</f>
        <v>1</v>
      </c>
      <c r="BU226" s="5" t="b">
        <f t="array" ref="BU226">IF(ISBLANK(Spreadsheet!AR226),TRUE,ISNUMBER(MATCH(TRUE,EXACT(Spreadsheet!AR226,LifeBenefitClasses),0)))</f>
        <v>1</v>
      </c>
      <c r="BV226" s="5" t="b">
        <f>IF(OR(ISBLANK(Spreadsheet!AR226), Spreadsheet!AR226="Waive"),IF(ISBLANK(Spreadsheet!AS226),TRUE,FALSE),IF(OR(AND(NOT(ISBLANK(Spreadsheet!AR226)),ISBLANK(Spreadsheet!AS226)),NOT(ISNUMBER(VALUE(Spreadsheet!AS226)))),FALSE,IF(OR(AND(Spreadsheet!AS226&lt;6,MOD(Spreadsheet!AS226*10,5)=0), MOD(Spreadsheet!AS226,10000)=0),TRUE,FALSE)))</f>
        <v>1</v>
      </c>
      <c r="BW226" s="5" t="b">
        <f t="array" ref="BW226">IF(ISBLANK(Spreadsheet!AT226),TRUE,ISNUMBER(MATCH(TRUE,EXACT(Spreadsheet!AT226,LifeBenefitClasses),0)))</f>
        <v>1</v>
      </c>
      <c r="BX226" s="5" t="b">
        <f>IF(OR(ISBLANK(Spreadsheet!AT226), Spreadsheet!AT226="Waive"),IF(ISBLANK(Spreadsheet!AU226),TRUE,FALSE),IF(OR(AND(NOT(ISBLANK(Spreadsheet!AT226)),ISBLANK(Spreadsheet!AU226)),NOT(ISNUMBER(VALUE(Spreadsheet!AU226)))),FALSE,IF(AND(NOT(OR(ISBLANK(Spreadsheet!AT226),Spreadsheet!AT226="Waive")),NOT(OR(ISBLANK(Spreadsheet!AR226),Spreadsheet!AR226="Waive")),MOD(Spreadsheet!AU226,5000)=0, Spreadsheet!AU226&lt;=(Spreadsheet!AS226*0.5)),TRUE,FALSE)))</f>
        <v>1</v>
      </c>
      <c r="BY226" s="5" t="b">
        <f t="array" ref="BY226">IF(ISBLANK(Spreadsheet!AV226),TRUE,ISNUMBER(MATCH(TRUE,EXACT(Spreadsheet!AV226,EnrollWaive),0)))</f>
        <v>1</v>
      </c>
      <c r="BZ226" s="5" t="b">
        <f t="array" ref="BZ226">IF(ISBLANK(Spreadsheet!AW226),TRUE,ISNUMBER(MATCH(TRUE,EXACT(Spreadsheet!AW226,LifeBenefitClasses),0)))</f>
        <v>1</v>
      </c>
      <c r="CA226" s="5" t="b">
        <f t="array" ref="CA226">IF(ISBLANK(Spreadsheet!AX226),TRUE,ISNUMBER(MATCH(TRUE,EXACT(Spreadsheet!AX226,LifeBenefitClasses),0)))</f>
        <v>1</v>
      </c>
      <c r="CB226" s="5" t="b">
        <f t="array" ref="CB226">IF(ISBLANK(Spreadsheet!AY226),TRUE,ISNUMBER(MATCH(TRUE,EXACT(Spreadsheet!AY226,LifeBenefitClasses),0)))</f>
        <v>1</v>
      </c>
      <c r="CC226" s="5" t="b">
        <f t="array" ref="CC226">IF(ISBLANK(Spreadsheet!AZ226),TRUE,ISNUMBER(MATCH(TRUE,EXACT(Spreadsheet!AZ226,LifeBenefitClasses),0)))</f>
        <v>1</v>
      </c>
      <c r="CD226" s="5" t="b">
        <f t="array" ref="CD226">IF(ISBLANK(Spreadsheet!BA226),TRUE,ISNUMBER(MATCH(TRUE,EXACT(Spreadsheet!BA226,LifeBenefitClasses),0)))</f>
        <v>1</v>
      </c>
      <c r="CE226" s="5" t="b">
        <f>IF(OR(ISBLANK(Spreadsheet!BA226), Spreadsheet!BA226="Waive"),IF(ISBLANK(Spreadsheet!BB226),TRUE,FALSE),IF(OR(AND(NOT(ISBLANK(Spreadsheet!BA226)),ISBLANK(Spreadsheet!BB226)),NOT(ISNUMBER(VALUE(Spreadsheet!BB226))),ISBLANK(Spreadsheet!BC226),NOT(ISNUMBER(VALUE(Spreadsheet!BC226)))),FALSE,IF(AND(Spreadsheet!BB226&gt;=50000,Spreadsheet!BB226&lt;=250000,MOD(Spreadsheet!BB226,10000)=0,Spreadsheet!BB226&lt;=(10*Spreadsheet!BC226)),TRUE,FALSE)))</f>
        <v>1</v>
      </c>
      <c r="CF226" s="5" t="b">
        <f>IF(NOT(ISBLANK(Spreadsheet!BC226)),AND(ISNUMBER(VALUE(Spreadsheet!BC226)),Spreadsheet!BC226&gt;0),AND(OR(ISBLANK(Spreadsheet!AO226),Spreadsheet!AO226="Waive",AND(NOT(OR(ISBLANK(Spreadsheet!AO226),Spreadsheet!AO226="Waive")),Spreadsheet!AP226&gt;=6)),OR(ISBLANK(Spreadsheet!AR226),AND(NOT(OR(ISBLANK(Spreadsheet!AR226),Spreadsheet!AR226="Waive")),Spreadsheet!AS226&gt;=6)),OR(ISBLANK(Spreadsheet!AW226)),OR(ISBLANK(Spreadsheet!AX226)),OR(ISBLANK(Spreadsheet!AY226)),OR(ISBLANK(Spreadsheet!AZ226)),OR(ISBLANK(Spreadsheet!BA226),Spreadsheet!BA226="Waive")))</f>
        <v>1</v>
      </c>
      <c r="CG226" s="5" t="b">
        <f t="shared" ca="1" si="17"/>
        <v>1</v>
      </c>
    </row>
    <row r="227" spans="8:85" x14ac:dyDescent="0.3">
      <c r="H227" s="5">
        <f t="shared" ca="1" si="14"/>
        <v>2</v>
      </c>
      <c r="I227" s="5" t="str">
        <f t="shared" ca="1" si="15"/>
        <v/>
      </c>
      <c r="J227" s="5" t="str">
        <f>IF(AND(NOT(ISBLANK(Spreadsheet!C227)),ISBLANK(Spreadsheet!D227)),Spreadsheet!F227&amp;" "&amp;Spreadsheet!H227,"")</f>
        <v/>
      </c>
      <c r="K227" s="5">
        <f>IF(AND(NOT(ISBLANK(Spreadsheet!C227)),ISBLANK(Spreadsheet!D227)),COUNTIFS(Spreadsheet!E228:E$786,"=Child",Spreadsheet!C228:C$786, "="&amp;Spreadsheet!C227) + COUNTIFS(Spreadsheet!E228:E$786,"=Step-child",Spreadsheet!C228:C$786, "="&amp;Spreadsheet!C227),0)</f>
        <v>0</v>
      </c>
      <c r="L227" s="5">
        <f>IF(NOT(ISBLANK(J227)),COUNTIFS(Spreadsheet!E228:E$786,"=Wife",Spreadsheet!C228:C$786, "="&amp;Spreadsheet!C227) + COUNTIFS(Spreadsheet!E228:E$786,"=Husband",Spreadsheet!C228:C$786, "="&amp;Spreadsheet!C227),0)</f>
        <v>0</v>
      </c>
      <c r="M227" s="5">
        <f>IF(NOT(ISBLANK(Spreadsheet!AJ227)),VLOOKUP(Spreadsheet!AJ227,'Drop Downs'!$P$2:$R$16,3,FALSE),0)</f>
        <v>0</v>
      </c>
      <c r="N227" s="5">
        <f>IF(NOT(ISBLANK(Spreadsheet!AJ227)), VLOOKUP(Spreadsheet!AJ227,'Drop Downs'!$P$2:$R$16,2,FALSE),0)</f>
        <v>0</v>
      </c>
      <c r="O227" s="5">
        <f>IF(NOT(ISBLANK(Spreadsheet!AL227)),VLOOKUP(Spreadsheet!AL227,'Drop Downs'!$P$2:$R$16,3,FALSE), 0)</f>
        <v>0</v>
      </c>
      <c r="P227" s="5">
        <f>IF(NOT(ISBLANK(Spreadsheet!AL227)),VLOOKUP(Spreadsheet!AL227,'Drop Downs'!$P$2:$R$16,2,FALSE),0)</f>
        <v>0</v>
      </c>
      <c r="Q227" s="5">
        <f>IF(NOT(ISBLANK(Spreadsheet!AN227)),VLOOKUP(Spreadsheet!AN227,'Drop Downs'!$P$2:$R$16,3,FALSE),0)</f>
        <v>0</v>
      </c>
      <c r="R227" s="5">
        <f>IF(NOT(ISBLANK(Spreadsheet!AN227)),VLOOKUP(Spreadsheet!AN227,'Drop Downs'!$P$2:$R$16,2,FALSE),0)</f>
        <v>0</v>
      </c>
      <c r="S227" s="5" t="str">
        <f>IF(OR(M227&gt;K227,N227&gt;L227,O227&gt;K227, Q227&gt;K227,N227&gt;L227, P227&gt;L227, R227&gt;L227),"Member currently has a coverage election over what he/she needs.  Please add more dependents or adjust the coverage election.","")&amp;(IF(AND(NOT(ISBLANK(Spreadsheet!C227)),NOT(ISBLANK(Spreadsheet!D227)),ISBLANK(Spreadsheet!E227)),"Dependent lacks a relationship to member.Please select one from the drop-down.",""))</f>
        <v/>
      </c>
      <c r="T227" s="5" t="b">
        <f t="shared" si="16"/>
        <v>1</v>
      </c>
      <c r="U227" s="5" t="b">
        <f>OR(ISBLANK(Spreadsheet!C227),IF(NOT(ISBLANK(Spreadsheet!D227)),NOT(ISBLANK(Spreadsheet!E227)),TRUE))</f>
        <v>1</v>
      </c>
      <c r="V227" s="5" t="b">
        <f>OR(ISBLANK(Spreadsheet!C227), NOT(ISBLANK(Spreadsheet!I227)))</f>
        <v>1</v>
      </c>
      <c r="W227" s="5" t="b">
        <f>OR(ISBLANK(Spreadsheet!D227),NOT(ISBLANK(Spreadsheet!C227)))</f>
        <v>1</v>
      </c>
      <c r="X227" s="155" t="str">
        <f>REPT("0",MIN(FIND({1,2,3,4,5,6,7,8,9},Spreadsheet!C227&amp;"123456789"))-1)&amp;IF(ISBLANK(Spreadsheet!C227),"",SUMPRODUCT(MID(0&amp;Spreadsheet!C227,LARGE(INDEX(ISNUMBER(--MID(Spreadsheet!C227,ROW($1:$225),1))*
 ROW($1:$225),0),ROW($1:$225))+1,1)*10^ROW($1:$225)/10))</f>
        <v/>
      </c>
      <c r="Y227" s="5" t="b">
        <f>IF(NOT(ISBLANK(Spreadsheet!C227)),IF(AND(ISNUMBER(VALUE(Spreadsheet!C227)), LEN(Spreadsheet!C227)=9),TRUE,FALSE),TRUE)</f>
        <v>1</v>
      </c>
      <c r="Z227" s="155" t="str">
        <f>REPT("0",MIN(FIND({1,2,3,4,5,6,7,8,9},Spreadsheet!D227&amp;"123456789"))-1)&amp;IF(ISBLANK(Spreadsheet!D227),"",SUMPRODUCT(MID(0&amp;Spreadsheet!D227,LARGE(INDEX(ISNUMBER(--MID(Spreadsheet!D227,ROW($1:$225),1))*
 ROW($1:$225),0),ROW($1:$225))+1,1)*10^ROW($1:$225)/10))</f>
        <v/>
      </c>
      <c r="AA227" s="5" t="b">
        <f>IF(AND(NOT(ISBLANK(Spreadsheet!D227)),NOT(ISBLANK(Spreadsheet!C227))),IF(AND(ISNUMBER(VALUE(Spreadsheet!D227)), LEN(Spreadsheet!D227)=9),TRUE,FALSE),IF(AND(NOT(ISBLANK(Spreadsheet!D227)),ISBLANK(Spreadsheet!C227)),FALSE,TRUE))</f>
        <v>1</v>
      </c>
      <c r="AB227" s="5" t="b">
        <f>OR(ISBLANK(Spreadsheet!Y227),IF(NOT(ISBLANK(Spreadsheet!Y227)),LEN(Spreadsheet!Y227)=10,ISNUMBER(VALUE(Spreadsheet!Y227))))</f>
        <v>1</v>
      </c>
      <c r="AC227" s="5" t="b">
        <f>OR(ISBLANK(Spreadsheet!AI227), AND(NOT(ISBLANK(Spreadsheet!AJ227)), NOT(ISNUMBER(SEARCH("Waive",Spreadsheet!AJ227)))))</f>
        <v>1</v>
      </c>
      <c r="AD227" s="5" t="b">
        <f>OR(ISBLANK(Spreadsheet!AK227), AND(NOT(ISBLANK(Spreadsheet!AL227)), NOT(ISNUMBER(SEARCH("Waive",Spreadsheet!AL227)))))</f>
        <v>1</v>
      </c>
      <c r="AE227" s="5" t="b">
        <f>OR(ISBLANK(Spreadsheet!AM227), AND(NOT(ISBLANK(Spreadsheet!AN227)), NOT(ISNUMBER(SEARCH("Waive", Spreadsheet!AN227)))))</f>
        <v>1</v>
      </c>
      <c r="AF227" s="5" t="b">
        <f>OR(ISBLANK(Spreadsheet!C227), NOT(ISBLANK(Spreadsheet!D227)),NOT(ISBLANK(Spreadsheet!L227)))</f>
        <v>1</v>
      </c>
      <c r="AG227" s="5" t="b">
        <f>IF(AND(NOT(ISBLANK(Spreadsheet!C227)), NOT(ISBLANK(Spreadsheet!D227)),Spreadsheet!C227&lt;&gt;Spreadsheet!D227),IF(ISERROR(VLOOKUP(Spreadsheet!C227, Spreadsheet!$C$6:'Spreadsheet'!$C226,1,FALSE)), FALSE, TRUE),TRUE)</f>
        <v>1</v>
      </c>
      <c r="AH227" s="5" t="b">
        <f>Spreadsheet!$B$2=Spreadsheet!AD227</f>
        <v>1</v>
      </c>
      <c r="AI227" s="5" t="b">
        <f>IF(ISBLANK(Spreadsheet!G227),TRUE,IF(OR(LEN(Spreadsheet!G227)&gt;1,ISNUMBER(VALUE(Spreadsheet!G227))),FALSE,TRUE))</f>
        <v>1</v>
      </c>
      <c r="AJ227" s="5" t="b">
        <f>OR(ISBLANK(Spreadsheet!C227), NOT(ISBLANK(Spreadsheet!B227)), NOT(ISBLANK(Spreadsheet!D227)))</f>
        <v>1</v>
      </c>
      <c r="AK227" s="5" t="b">
        <f t="array" ref="AK227">IF(OR(AND(ISBLANK(Spreadsheet!E227),ISBLANK(Spreadsheet!D227),NOT(ISBLANK(Spreadsheet!C227))),AND(ISBLANK(Spreadsheet!E227),ISBLANK(Spreadsheet!D227),ISBLANK(Spreadsheet!C227))),TRUE,ISNUMBER(MATCH(TRUE,EXACT(Spreadsheet!E227,Relationships),0)))</f>
        <v>1</v>
      </c>
      <c r="AL227" s="5" t="b">
        <f>IF(NOT(ISBLANK(Spreadsheet!C227)),IF(OR(ISBLANK(Spreadsheet!F227),LEN(Spreadsheet!F227)&gt;40),FALSE,TRUE),TRUE)</f>
        <v>1</v>
      </c>
      <c r="AM227" s="5" t="b">
        <f>IF(NOT(ISBLANK(Spreadsheet!C227)),IF(OR(ISBLANK(Spreadsheet!H227),LEN(Spreadsheet!H227)&gt;40),FALSE,TRUE),TRUE)</f>
        <v>1</v>
      </c>
      <c r="AN227" s="5" t="b">
        <f t="array" ref="AN227">IF(ISBLANK(Spreadsheet!I227),TRUE,ISNUMBER(MATCH(TRUE,EXACT(Spreadsheet!I227,GenderValues),0)))</f>
        <v>1</v>
      </c>
      <c r="AO227" s="5" t="b">
        <f ca="1">IF(ISERROR(DATEVALUE(TEXT(Spreadsheet!J227,"mm/dd/yyyy")) &gt; TODAY()),IF(AND(ISBLANK(Spreadsheet!J227),ISBLANK(Spreadsheet!C227)),TRUE,FALSE),IF(DATEVALUE(TEXT(Spreadsheet!J227,"mm/dd/yyyy")) &gt; TODAY(),FALSE,TRUE))</f>
        <v>1</v>
      </c>
      <c r="AP227" s="5" t="b">
        <f>OR(ISBLANK(Spreadsheet!K227),LEN(Spreadsheet!K227)&lt;=100)</f>
        <v>1</v>
      </c>
      <c r="AQ227" s="5" t="b">
        <f t="array" ref="AQ227">IF(OR(AND(ISBLANK(Spreadsheet!L227),ISBLANK(Spreadsheet!C227)),AND(NOT(ISBLANK(Spreadsheet!C227)),NOT(ISBLANK(Spreadsheet!D227)))),TRUE,ISNUMBER(MATCH(TRUE,EXACT(Spreadsheet!L227,MaritalStatus),0)))</f>
        <v>1</v>
      </c>
      <c r="AR227" s="5" t="b">
        <f ca="1">IF(ISERROR(DATEVALUE(TEXT(Spreadsheet!M227,"mm/dd/yyyy")) &gt; TODAY()),IF(ISBLANK(Spreadsheet!M227),TRUE,FALSE),IF(DATEVALUE(TEXT(Spreadsheet!M227,"mm/dd/yyyy")) &gt; TODAY(),FALSE,TRUE))</f>
        <v>1</v>
      </c>
      <c r="AS227" s="5" t="b">
        <f>OR(ISBLANK(Spreadsheet!N227),LEN(Spreadsheet!N227)&lt;=100)</f>
        <v>1</v>
      </c>
      <c r="AT227" s="5" t="b">
        <f>OR(ISBLANK(Spreadsheet!O227),UPPER(Spreadsheet!O227)="YES")</f>
        <v>1</v>
      </c>
      <c r="AU227" s="5" t="b">
        <f>OR(ISBLANK(Spreadsheet!P227),UPPER(Spreadsheet!P227)="YES")</f>
        <v>1</v>
      </c>
      <c r="AV227" s="5" t="b">
        <f t="array" ref="AV227">IF(ISBLANK(Spreadsheet!Q227),TRUE,ISNUMBER(MATCH(TRUE,EXACT(Spreadsheet!Q227,OnGroupsPriorIns),0)))</f>
        <v>1</v>
      </c>
      <c r="AW227" s="5" t="b">
        <f>OR(ISBLANK(Spreadsheet!R227),UPPER(Spreadsheet!R227)="YES")</f>
        <v>1</v>
      </c>
      <c r="AX227" s="5" t="b">
        <f>OR(ISBLANK(Spreadsheet!S227),UPPER(Spreadsheet!S227)="YES")</f>
        <v>1</v>
      </c>
      <c r="AY227" s="5" t="b">
        <f>OR(AND(ISBLANK(Spreadsheet!C227),LEN(Spreadsheet!T227)=0),AND(NOT(ISBLANK(Spreadsheet!C227)),LEN(Spreadsheet!T227)&gt;0,LEN(Spreadsheet!T227)&lt;=50))</f>
        <v>1</v>
      </c>
      <c r="AZ227" s="5" t="b">
        <f>OR(LEN(Spreadsheet!U227)=0,AND(LEN(Spreadsheet!U227)&gt;0,LEN(Spreadsheet!U227)&lt;=50))</f>
        <v>1</v>
      </c>
      <c r="BA227" s="5" t="b">
        <f>OR(AND(ISBLANK(Spreadsheet!C227),LEN(Spreadsheet!V227)=0),AND(NOT(ISBLANK(Spreadsheet!C227)),LEN(Spreadsheet!V227)&gt;0,LEN(Spreadsheet!V227)&lt;=50))</f>
        <v>1</v>
      </c>
      <c r="BB227" s="5" t="b">
        <f t="array" ref="BB227">IF(AND(ISBLANK(Spreadsheet!C227),LEN(Spreadsheet!W227)=0),TRUE,ISNUMBER(MATCH(TRUE,EXACT(Spreadsheet!W227,States),0)))</f>
        <v>1</v>
      </c>
      <c r="BC227" s="5" t="b">
        <f>OR(AND(ISBLANK(Spreadsheet!C227),LEN(Spreadsheet!X227)=0),AND(NOT(ISBLANK(Spreadsheet!C227)),LEN(Spreadsheet!X227)&gt;0,LEN(Spreadsheet!X227)=5,ISNUMBER(VALUE(Spreadsheet!X227))))</f>
        <v>1</v>
      </c>
      <c r="BD227" s="5" t="b">
        <f>OR(ISBLANK(Spreadsheet!Z227),LEN(Spreadsheet!Z227)&lt;=50)</f>
        <v>1</v>
      </c>
      <c r="BE227" s="5" t="b">
        <f>ISBLANK(Spreadsheet!AA227)</f>
        <v>1</v>
      </c>
      <c r="BF227" s="5" t="b">
        <f>ISBLANK(Spreadsheet!AB227)</f>
        <v>1</v>
      </c>
      <c r="BG227" s="5" t="b">
        <f>IF(ISERROR(DATEVALUE(TEXT(Spreadsheet!AC227,"mm/dd/yyyy")) &gt; DATEVALUE(TEXT(Spreadsheet!J227,"mm/dd/yyyy"))),IF(OR(AND(ISBLANK(Spreadsheet!AC227),ISBLANK(Spreadsheet!C227)),AND(NOT(ISBLANK(Spreadsheet!C227)),ISBLANK(Spreadsheet!AC227),NOT(ISBLANK(Spreadsheet!D227)))),TRUE,FALSE),IF(DATEVALUE(TEXT(Spreadsheet!AC227,"mm/dd/yyyy")) &gt; DATEVALUE(TEXT(Spreadsheet!J227,"mm/dd/yyyy")),TRUE,FALSE))</f>
        <v>1</v>
      </c>
      <c r="BH227" s="5" t="b">
        <f>OR(AND(ISBLANK(Spreadsheet!C227),ISBLANK(Spreadsheet!AE227)),AND(NOT(ISBLANK(Spreadsheet!C227)),NOT(ISBLANK(Spreadsheet!D227)),ISBLANK(Spreadsheet!AE227)),AND(NOT(ISBLANK(Spreadsheet!C227)),ISBLANK(Spreadsheet!D227),NOT(ISBLANK(Spreadsheet!AE227)),LEN(Spreadsheet!AE227)&lt;=100))</f>
        <v>1</v>
      </c>
      <c r="BI227" s="5" t="b">
        <f t="array" ref="BI227">IF(ISBLANK(Spreadsheet!AF227),TRUE,ISNUMBER(MATCH(TRUE,EXACT(Spreadsheet!AF227,CobraShortReasons),0)))</f>
        <v>1</v>
      </c>
      <c r="BJ227" s="5" t="b">
        <f ca="1">IF(ISERROR(DATEVALUE(TEXT(Spreadsheet!AG227,"mm/dd/yyyy")) &gt; TODAY()),IF(ISBLANK(Spreadsheet!AG227),TRUE,FALSE),IF(DATEVALUE(TEXT(Spreadsheet!AG227,"mm/dd/yyyy")) &gt; TODAY(),FALSE,TRUE))</f>
        <v>1</v>
      </c>
      <c r="BK227" s="5" t="b">
        <f>OR(ISBLANK(Spreadsheet!AH227),LEN(Spreadsheet!AH227)&lt;=25)</f>
        <v>1</v>
      </c>
      <c r="BL227" s="5" t="b">
        <f t="array" aca="1" ref="BL227" ca="1">IF(ISBLANK(Spreadsheet!AI227),TRUE,ISNUMBER(MATCH(TRUE,EXACT(Spreadsheet!AI227,INDIRECT(Spreadsheet!$D$2)),0)))</f>
        <v>1</v>
      </c>
      <c r="BM227" s="5" t="b">
        <f t="array" aca="1" ref="BM227" ca="1">IF(ISBLANK(Spreadsheet!AJ227),TRUE,ISNUMBER(MATCH(TRUE,EXACT(Spreadsheet!AJ227,INDIRECT(Spreadsheet!BJ227)),0)))</f>
        <v>1</v>
      </c>
      <c r="BN227" s="5" t="b">
        <f t="array" ref="BN227">IF(ISBLANK(Spreadsheet!AK227),TRUE,ISNUMBER(MATCH(TRUE,EXACT(Spreadsheet!AK227,DentalPlans),0)))</f>
        <v>1</v>
      </c>
      <c r="BO227" s="5" t="b">
        <f t="array" aca="1" ref="BO227" ca="1">IF(ISBLANK(Spreadsheet!AL227),TRUE,ISNUMBER(MATCH(TRUE,EXACT(Spreadsheet!AL227,INDIRECT(Spreadsheet!BK227)),0)))</f>
        <v>1</v>
      </c>
      <c r="BP227" s="5" t="b">
        <f t="array" ref="BP227">IF(ISBLANK(Spreadsheet!AM227),TRUE,ISNUMBER(MATCH(TRUE,EXACT(Spreadsheet!AM227,VisionPlans),0)))</f>
        <v>1</v>
      </c>
      <c r="BQ227" s="5" t="b">
        <f t="array" aca="1" ref="BQ227" ca="1">IF(ISBLANK(Spreadsheet!AN227),TRUE,ISNUMBER(MATCH(TRUE,EXACT(Spreadsheet!AN227,INDIRECT(Spreadsheet!BL227)),0)))</f>
        <v>1</v>
      </c>
      <c r="BR227" s="5" t="b">
        <f t="array" ref="BR227">IF(ISBLANK(Spreadsheet!AO227),TRUE,ISNUMBER(MATCH(TRUE,EXACT(Spreadsheet!AO227,LifeBenefitClasses),0)))</f>
        <v>1</v>
      </c>
      <c r="BS227" s="5" t="b">
        <f>IF(OR(ISBLANK(Spreadsheet!AO227), Spreadsheet!AO227="Waive"),IF(ISBLANK(Spreadsheet!AP227),TRUE,FALSE),IF(OR(AND(NOT(ISBLANK(Spreadsheet!AO227)),ISBLANK(Spreadsheet!AP227)),NOT(ISNUMBER(VALUE(Spreadsheet!AP227)))),FALSE,IF(OR(AND(Spreadsheet!AP227&lt;6,MOD(Spreadsheet!AP227*10,5)=0), MOD(Spreadsheet!AP227,5000)=0),TRUE,FALSE)))</f>
        <v>1</v>
      </c>
      <c r="BT227" s="5" t="b">
        <f t="array" ref="BT227">IF(ISBLANK(Spreadsheet!AQ227),TRUE,ISNUMBER(MATCH(TRUE,EXACT(Spreadsheet!AQ227,EnrollWaive),0)))</f>
        <v>1</v>
      </c>
      <c r="BU227" s="5" t="b">
        <f t="array" ref="BU227">IF(ISBLANK(Spreadsheet!AR227),TRUE,ISNUMBER(MATCH(TRUE,EXACT(Spreadsheet!AR227,LifeBenefitClasses),0)))</f>
        <v>1</v>
      </c>
      <c r="BV227" s="5" t="b">
        <f>IF(OR(ISBLANK(Spreadsheet!AR227), Spreadsheet!AR227="Waive"),IF(ISBLANK(Spreadsheet!AS227),TRUE,FALSE),IF(OR(AND(NOT(ISBLANK(Spreadsheet!AR227)),ISBLANK(Spreadsheet!AS227)),NOT(ISNUMBER(VALUE(Spreadsheet!AS227)))),FALSE,IF(OR(AND(Spreadsheet!AS227&lt;6,MOD(Spreadsheet!AS227*10,5)=0), MOD(Spreadsheet!AS227,10000)=0),TRUE,FALSE)))</f>
        <v>1</v>
      </c>
      <c r="BW227" s="5" t="b">
        <f t="array" ref="BW227">IF(ISBLANK(Spreadsheet!AT227),TRUE,ISNUMBER(MATCH(TRUE,EXACT(Spreadsheet!AT227,LifeBenefitClasses),0)))</f>
        <v>1</v>
      </c>
      <c r="BX227" s="5" t="b">
        <f>IF(OR(ISBLANK(Spreadsheet!AT227), Spreadsheet!AT227="Waive"),IF(ISBLANK(Spreadsheet!AU227),TRUE,FALSE),IF(OR(AND(NOT(ISBLANK(Spreadsheet!AT227)),ISBLANK(Spreadsheet!AU227)),NOT(ISNUMBER(VALUE(Spreadsheet!AU227)))),FALSE,IF(AND(NOT(OR(ISBLANK(Spreadsheet!AT227),Spreadsheet!AT227="Waive")),NOT(OR(ISBLANK(Spreadsheet!AR227),Spreadsheet!AR227="Waive")),MOD(Spreadsheet!AU227,5000)=0, Spreadsheet!AU227&lt;=(Spreadsheet!AS227*0.5)),TRUE,FALSE)))</f>
        <v>1</v>
      </c>
      <c r="BY227" s="5" t="b">
        <f t="array" ref="BY227">IF(ISBLANK(Spreadsheet!AV227),TRUE,ISNUMBER(MATCH(TRUE,EXACT(Spreadsheet!AV227,EnrollWaive),0)))</f>
        <v>1</v>
      </c>
      <c r="BZ227" s="5" t="b">
        <f t="array" ref="BZ227">IF(ISBLANK(Spreadsheet!AW227),TRUE,ISNUMBER(MATCH(TRUE,EXACT(Spreadsheet!AW227,LifeBenefitClasses),0)))</f>
        <v>1</v>
      </c>
      <c r="CA227" s="5" t="b">
        <f t="array" ref="CA227">IF(ISBLANK(Spreadsheet!AX227),TRUE,ISNUMBER(MATCH(TRUE,EXACT(Spreadsheet!AX227,LifeBenefitClasses),0)))</f>
        <v>1</v>
      </c>
      <c r="CB227" s="5" t="b">
        <f t="array" ref="CB227">IF(ISBLANK(Spreadsheet!AY227),TRUE,ISNUMBER(MATCH(TRUE,EXACT(Spreadsheet!AY227,LifeBenefitClasses),0)))</f>
        <v>1</v>
      </c>
      <c r="CC227" s="5" t="b">
        <f t="array" ref="CC227">IF(ISBLANK(Spreadsheet!AZ227),TRUE,ISNUMBER(MATCH(TRUE,EXACT(Spreadsheet!AZ227,LifeBenefitClasses),0)))</f>
        <v>1</v>
      </c>
      <c r="CD227" s="5" t="b">
        <f t="array" ref="CD227">IF(ISBLANK(Spreadsheet!BA227),TRUE,ISNUMBER(MATCH(TRUE,EXACT(Spreadsheet!BA227,LifeBenefitClasses),0)))</f>
        <v>1</v>
      </c>
      <c r="CE227" s="5" t="b">
        <f>IF(OR(ISBLANK(Spreadsheet!BA227), Spreadsheet!BA227="Waive"),IF(ISBLANK(Spreadsheet!BB227),TRUE,FALSE),IF(OR(AND(NOT(ISBLANK(Spreadsheet!BA227)),ISBLANK(Spreadsheet!BB227)),NOT(ISNUMBER(VALUE(Spreadsheet!BB227))),ISBLANK(Spreadsheet!BC227),NOT(ISNUMBER(VALUE(Spreadsheet!BC227)))),FALSE,IF(AND(Spreadsheet!BB227&gt;=50000,Spreadsheet!BB227&lt;=250000,MOD(Spreadsheet!BB227,10000)=0,Spreadsheet!BB227&lt;=(10*Spreadsheet!BC227)),TRUE,FALSE)))</f>
        <v>1</v>
      </c>
      <c r="CF227" s="5" t="b">
        <f>IF(NOT(ISBLANK(Spreadsheet!BC227)),AND(ISNUMBER(VALUE(Spreadsheet!BC227)),Spreadsheet!BC227&gt;0),AND(OR(ISBLANK(Spreadsheet!AO227),Spreadsheet!AO227="Waive",AND(NOT(OR(ISBLANK(Spreadsheet!AO227),Spreadsheet!AO227="Waive")),Spreadsheet!AP227&gt;=6)),OR(ISBLANK(Spreadsheet!AR227),AND(NOT(OR(ISBLANK(Spreadsheet!AR227),Spreadsheet!AR227="Waive")),Spreadsheet!AS227&gt;=6)),OR(ISBLANK(Spreadsheet!AW227)),OR(ISBLANK(Spreadsheet!AX227)),OR(ISBLANK(Spreadsheet!AY227)),OR(ISBLANK(Spreadsheet!AZ227)),OR(ISBLANK(Spreadsheet!BA227),Spreadsheet!BA227="Waive")))</f>
        <v>1</v>
      </c>
      <c r="CG227" s="5" t="b">
        <f t="shared" ca="1" si="17"/>
        <v>1</v>
      </c>
    </row>
    <row r="228" spans="8:85" x14ac:dyDescent="0.3">
      <c r="H228" s="5">
        <f t="shared" ca="1" si="14"/>
        <v>2</v>
      </c>
      <c r="I228" s="5" t="str">
        <f t="shared" ca="1" si="15"/>
        <v/>
      </c>
      <c r="J228" s="5" t="str">
        <f>IF(AND(NOT(ISBLANK(Spreadsheet!C228)),ISBLANK(Spreadsheet!D228)),Spreadsheet!F228&amp;" "&amp;Spreadsheet!H228,"")</f>
        <v/>
      </c>
      <c r="K228" s="5">
        <f>IF(AND(NOT(ISBLANK(Spreadsheet!C228)),ISBLANK(Spreadsheet!D228)),COUNTIFS(Spreadsheet!E229:E$786,"=Child",Spreadsheet!C229:C$786, "="&amp;Spreadsheet!C228) + COUNTIFS(Spreadsheet!E229:E$786,"=Step-child",Spreadsheet!C229:C$786, "="&amp;Spreadsheet!C228),0)</f>
        <v>0</v>
      </c>
      <c r="L228" s="5">
        <f>IF(NOT(ISBLANK(J228)),COUNTIFS(Spreadsheet!E229:E$786,"=Wife",Spreadsheet!C229:C$786, "="&amp;Spreadsheet!C228) + COUNTIFS(Spreadsheet!E229:E$786,"=Husband",Spreadsheet!C229:C$786, "="&amp;Spreadsheet!C228),0)</f>
        <v>0</v>
      </c>
      <c r="M228" s="5">
        <f>IF(NOT(ISBLANK(Spreadsheet!AJ228)),VLOOKUP(Spreadsheet!AJ228,'Drop Downs'!$P$2:$R$16,3,FALSE),0)</f>
        <v>0</v>
      </c>
      <c r="N228" s="5">
        <f>IF(NOT(ISBLANK(Spreadsheet!AJ228)), VLOOKUP(Spreadsheet!AJ228,'Drop Downs'!$P$2:$R$16,2,FALSE),0)</f>
        <v>0</v>
      </c>
      <c r="O228" s="5">
        <f>IF(NOT(ISBLANK(Spreadsheet!AL228)),VLOOKUP(Spreadsheet!AL228,'Drop Downs'!$P$2:$R$16,3,FALSE), 0)</f>
        <v>0</v>
      </c>
      <c r="P228" s="5">
        <f>IF(NOT(ISBLANK(Spreadsheet!AL228)),VLOOKUP(Spreadsheet!AL228,'Drop Downs'!$P$2:$R$16,2,FALSE),0)</f>
        <v>0</v>
      </c>
      <c r="Q228" s="5">
        <f>IF(NOT(ISBLANK(Spreadsheet!AN228)),VLOOKUP(Spreadsheet!AN228,'Drop Downs'!$P$2:$R$16,3,FALSE),0)</f>
        <v>0</v>
      </c>
      <c r="R228" s="5">
        <f>IF(NOT(ISBLANK(Spreadsheet!AN228)),VLOOKUP(Spreadsheet!AN228,'Drop Downs'!$P$2:$R$16,2,FALSE),0)</f>
        <v>0</v>
      </c>
      <c r="S228" s="5" t="str">
        <f>IF(OR(M228&gt;K228,N228&gt;L228,O228&gt;K228, Q228&gt;K228,N228&gt;L228, P228&gt;L228, R228&gt;L228),"Member currently has a coverage election over what he/she needs.  Please add more dependents or adjust the coverage election.","")&amp;(IF(AND(NOT(ISBLANK(Spreadsheet!C228)),NOT(ISBLANK(Spreadsheet!D228)),ISBLANK(Spreadsheet!E228)),"Dependent lacks a relationship to member.Please select one from the drop-down.",""))</f>
        <v/>
      </c>
      <c r="T228" s="5" t="b">
        <f t="shared" si="16"/>
        <v>1</v>
      </c>
      <c r="U228" s="5" t="b">
        <f>OR(ISBLANK(Spreadsheet!C228),IF(NOT(ISBLANK(Spreadsheet!D228)),NOT(ISBLANK(Spreadsheet!E228)),TRUE))</f>
        <v>1</v>
      </c>
      <c r="V228" s="5" t="b">
        <f>OR(ISBLANK(Spreadsheet!C228), NOT(ISBLANK(Spreadsheet!I228)))</f>
        <v>1</v>
      </c>
      <c r="W228" s="5" t="b">
        <f>OR(ISBLANK(Spreadsheet!D228),NOT(ISBLANK(Spreadsheet!C228)))</f>
        <v>1</v>
      </c>
      <c r="X228" s="155" t="str">
        <f>REPT("0",MIN(FIND({1,2,3,4,5,6,7,8,9},Spreadsheet!C228&amp;"123456789"))-1)&amp;IF(ISBLANK(Spreadsheet!C228),"",SUMPRODUCT(MID(0&amp;Spreadsheet!C228,LARGE(INDEX(ISNUMBER(--MID(Spreadsheet!C228,ROW($1:$225),1))*
 ROW($1:$225),0),ROW($1:$225))+1,1)*10^ROW($1:$225)/10))</f>
        <v/>
      </c>
      <c r="Y228" s="5" t="b">
        <f>IF(NOT(ISBLANK(Spreadsheet!C228)),IF(AND(ISNUMBER(VALUE(Spreadsheet!C228)), LEN(Spreadsheet!C228)=9),TRUE,FALSE),TRUE)</f>
        <v>1</v>
      </c>
      <c r="Z228" s="155" t="str">
        <f>REPT("0",MIN(FIND({1,2,3,4,5,6,7,8,9},Spreadsheet!D228&amp;"123456789"))-1)&amp;IF(ISBLANK(Spreadsheet!D228),"",SUMPRODUCT(MID(0&amp;Spreadsheet!D228,LARGE(INDEX(ISNUMBER(--MID(Spreadsheet!D228,ROW($1:$225),1))*
 ROW($1:$225),0),ROW($1:$225))+1,1)*10^ROW($1:$225)/10))</f>
        <v/>
      </c>
      <c r="AA228" s="5" t="b">
        <f>IF(AND(NOT(ISBLANK(Spreadsheet!D228)),NOT(ISBLANK(Spreadsheet!C228))),IF(AND(ISNUMBER(VALUE(Spreadsheet!D228)), LEN(Spreadsheet!D228)=9),TRUE,FALSE),IF(AND(NOT(ISBLANK(Spreadsheet!D228)),ISBLANK(Spreadsheet!C228)),FALSE,TRUE))</f>
        <v>1</v>
      </c>
      <c r="AB228" s="5" t="b">
        <f>OR(ISBLANK(Spreadsheet!Y228),IF(NOT(ISBLANK(Spreadsheet!Y228)),LEN(Spreadsheet!Y228)=10,ISNUMBER(VALUE(Spreadsheet!Y228))))</f>
        <v>1</v>
      </c>
      <c r="AC228" s="5" t="b">
        <f>OR(ISBLANK(Spreadsheet!AI228), AND(NOT(ISBLANK(Spreadsheet!AJ228)), NOT(ISNUMBER(SEARCH("Waive",Spreadsheet!AJ228)))))</f>
        <v>1</v>
      </c>
      <c r="AD228" s="5" t="b">
        <f>OR(ISBLANK(Spreadsheet!AK228), AND(NOT(ISBLANK(Spreadsheet!AL228)), NOT(ISNUMBER(SEARCH("Waive",Spreadsheet!AL228)))))</f>
        <v>1</v>
      </c>
      <c r="AE228" s="5" t="b">
        <f>OR(ISBLANK(Spreadsheet!AM228), AND(NOT(ISBLANK(Spreadsheet!AN228)), NOT(ISNUMBER(SEARCH("Waive", Spreadsheet!AN228)))))</f>
        <v>1</v>
      </c>
      <c r="AF228" s="5" t="b">
        <f>OR(ISBLANK(Spreadsheet!C228), NOT(ISBLANK(Spreadsheet!D228)),NOT(ISBLANK(Spreadsheet!L228)))</f>
        <v>1</v>
      </c>
      <c r="AG228" s="5" t="b">
        <f>IF(AND(NOT(ISBLANK(Spreadsheet!C228)), NOT(ISBLANK(Spreadsheet!D228)),Spreadsheet!C228&lt;&gt;Spreadsheet!D228),IF(ISERROR(VLOOKUP(Spreadsheet!C228, Spreadsheet!$C$6:'Spreadsheet'!$C227,1,FALSE)), FALSE, TRUE),TRUE)</f>
        <v>1</v>
      </c>
      <c r="AH228" s="5" t="b">
        <f>Spreadsheet!$B$2=Spreadsheet!AD228</f>
        <v>1</v>
      </c>
      <c r="AI228" s="5" t="b">
        <f>IF(ISBLANK(Spreadsheet!G228),TRUE,IF(OR(LEN(Spreadsheet!G228)&gt;1,ISNUMBER(VALUE(Spreadsheet!G228))),FALSE,TRUE))</f>
        <v>1</v>
      </c>
      <c r="AJ228" s="5" t="b">
        <f>OR(ISBLANK(Spreadsheet!C228), NOT(ISBLANK(Spreadsheet!B228)), NOT(ISBLANK(Spreadsheet!D228)))</f>
        <v>1</v>
      </c>
      <c r="AK228" s="5" t="b">
        <f t="array" ref="AK228">IF(OR(AND(ISBLANK(Spreadsheet!E228),ISBLANK(Spreadsheet!D228),NOT(ISBLANK(Spreadsheet!C228))),AND(ISBLANK(Spreadsheet!E228),ISBLANK(Spreadsheet!D228),ISBLANK(Spreadsheet!C228))),TRUE,ISNUMBER(MATCH(TRUE,EXACT(Spreadsheet!E228,Relationships),0)))</f>
        <v>1</v>
      </c>
      <c r="AL228" s="5" t="b">
        <f>IF(NOT(ISBLANK(Spreadsheet!C228)),IF(OR(ISBLANK(Spreadsheet!F228),LEN(Spreadsheet!F228)&gt;40),FALSE,TRUE),TRUE)</f>
        <v>1</v>
      </c>
      <c r="AM228" s="5" t="b">
        <f>IF(NOT(ISBLANK(Spreadsheet!C228)),IF(OR(ISBLANK(Spreadsheet!H228),LEN(Spreadsheet!H228)&gt;40),FALSE,TRUE),TRUE)</f>
        <v>1</v>
      </c>
      <c r="AN228" s="5" t="b">
        <f t="array" ref="AN228">IF(ISBLANK(Spreadsheet!I228),TRUE,ISNUMBER(MATCH(TRUE,EXACT(Spreadsheet!I228,GenderValues),0)))</f>
        <v>1</v>
      </c>
      <c r="AO228" s="5" t="b">
        <f ca="1">IF(ISERROR(DATEVALUE(TEXT(Spreadsheet!J228,"mm/dd/yyyy")) &gt; TODAY()),IF(AND(ISBLANK(Spreadsheet!J228),ISBLANK(Spreadsheet!C228)),TRUE,FALSE),IF(DATEVALUE(TEXT(Spreadsheet!J228,"mm/dd/yyyy")) &gt; TODAY(),FALSE,TRUE))</f>
        <v>1</v>
      </c>
      <c r="AP228" s="5" t="b">
        <f>OR(ISBLANK(Spreadsheet!K228),LEN(Spreadsheet!K228)&lt;=100)</f>
        <v>1</v>
      </c>
      <c r="AQ228" s="5" t="b">
        <f t="array" ref="AQ228">IF(OR(AND(ISBLANK(Spreadsheet!L228),ISBLANK(Spreadsheet!C228)),AND(NOT(ISBLANK(Spreadsheet!C228)),NOT(ISBLANK(Spreadsheet!D228)))),TRUE,ISNUMBER(MATCH(TRUE,EXACT(Spreadsheet!L228,MaritalStatus),0)))</f>
        <v>1</v>
      </c>
      <c r="AR228" s="5" t="b">
        <f ca="1">IF(ISERROR(DATEVALUE(TEXT(Spreadsheet!M228,"mm/dd/yyyy")) &gt; TODAY()),IF(ISBLANK(Spreadsheet!M228),TRUE,FALSE),IF(DATEVALUE(TEXT(Spreadsheet!M228,"mm/dd/yyyy")) &gt; TODAY(),FALSE,TRUE))</f>
        <v>1</v>
      </c>
      <c r="AS228" s="5" t="b">
        <f>OR(ISBLANK(Spreadsheet!N228),LEN(Spreadsheet!N228)&lt;=100)</f>
        <v>1</v>
      </c>
      <c r="AT228" s="5" t="b">
        <f>OR(ISBLANK(Spreadsheet!O228),UPPER(Spreadsheet!O228)="YES")</f>
        <v>1</v>
      </c>
      <c r="AU228" s="5" t="b">
        <f>OR(ISBLANK(Spreadsheet!P228),UPPER(Spreadsheet!P228)="YES")</f>
        <v>1</v>
      </c>
      <c r="AV228" s="5" t="b">
        <f t="array" ref="AV228">IF(ISBLANK(Spreadsheet!Q228),TRUE,ISNUMBER(MATCH(TRUE,EXACT(Spreadsheet!Q228,OnGroupsPriorIns),0)))</f>
        <v>1</v>
      </c>
      <c r="AW228" s="5" t="b">
        <f>OR(ISBLANK(Spreadsheet!R228),UPPER(Spreadsheet!R228)="YES")</f>
        <v>1</v>
      </c>
      <c r="AX228" s="5" t="b">
        <f>OR(ISBLANK(Spreadsheet!S228),UPPER(Spreadsheet!S228)="YES")</f>
        <v>1</v>
      </c>
      <c r="AY228" s="5" t="b">
        <f>OR(AND(ISBLANK(Spreadsheet!C228),LEN(Spreadsheet!T228)=0),AND(NOT(ISBLANK(Spreadsheet!C228)),LEN(Spreadsheet!T228)&gt;0,LEN(Spreadsheet!T228)&lt;=50))</f>
        <v>1</v>
      </c>
      <c r="AZ228" s="5" t="b">
        <f>OR(LEN(Spreadsheet!U228)=0,AND(LEN(Spreadsheet!U228)&gt;0,LEN(Spreadsheet!U228)&lt;=50))</f>
        <v>1</v>
      </c>
      <c r="BA228" s="5" t="b">
        <f>OR(AND(ISBLANK(Spreadsheet!C228),LEN(Spreadsheet!V228)=0),AND(NOT(ISBLANK(Spreadsheet!C228)),LEN(Spreadsheet!V228)&gt;0,LEN(Spreadsheet!V228)&lt;=50))</f>
        <v>1</v>
      </c>
      <c r="BB228" s="5" t="b">
        <f t="array" ref="BB228">IF(AND(ISBLANK(Spreadsheet!C228),LEN(Spreadsheet!W228)=0),TRUE,ISNUMBER(MATCH(TRUE,EXACT(Spreadsheet!W228,States),0)))</f>
        <v>1</v>
      </c>
      <c r="BC228" s="5" t="b">
        <f>OR(AND(ISBLANK(Spreadsheet!C228),LEN(Spreadsheet!X228)=0),AND(NOT(ISBLANK(Spreadsheet!C228)),LEN(Spreadsheet!X228)&gt;0,LEN(Spreadsheet!X228)=5,ISNUMBER(VALUE(Spreadsheet!X228))))</f>
        <v>1</v>
      </c>
      <c r="BD228" s="5" t="b">
        <f>OR(ISBLANK(Spreadsheet!Z228),LEN(Spreadsheet!Z228)&lt;=50)</f>
        <v>1</v>
      </c>
      <c r="BE228" s="5" t="b">
        <f>ISBLANK(Spreadsheet!AA228)</f>
        <v>1</v>
      </c>
      <c r="BF228" s="5" t="b">
        <f>ISBLANK(Spreadsheet!AB228)</f>
        <v>1</v>
      </c>
      <c r="BG228" s="5" t="b">
        <f>IF(ISERROR(DATEVALUE(TEXT(Spreadsheet!AC228,"mm/dd/yyyy")) &gt; DATEVALUE(TEXT(Spreadsheet!J228,"mm/dd/yyyy"))),IF(OR(AND(ISBLANK(Spreadsheet!AC228),ISBLANK(Spreadsheet!C228)),AND(NOT(ISBLANK(Spreadsheet!C228)),ISBLANK(Spreadsheet!AC228),NOT(ISBLANK(Spreadsheet!D228)))),TRUE,FALSE),IF(DATEVALUE(TEXT(Spreadsheet!AC228,"mm/dd/yyyy")) &gt; DATEVALUE(TEXT(Spreadsheet!J228,"mm/dd/yyyy")),TRUE,FALSE))</f>
        <v>1</v>
      </c>
      <c r="BH228" s="5" t="b">
        <f>OR(AND(ISBLANK(Spreadsheet!C228),ISBLANK(Spreadsheet!AE228)),AND(NOT(ISBLANK(Spreadsheet!C228)),NOT(ISBLANK(Spreadsheet!D228)),ISBLANK(Spreadsheet!AE228)),AND(NOT(ISBLANK(Spreadsheet!C228)),ISBLANK(Spreadsheet!D228),NOT(ISBLANK(Spreadsheet!AE228)),LEN(Spreadsheet!AE228)&lt;=100))</f>
        <v>1</v>
      </c>
      <c r="BI228" s="5" t="b">
        <f t="array" ref="BI228">IF(ISBLANK(Spreadsheet!AF228),TRUE,ISNUMBER(MATCH(TRUE,EXACT(Spreadsheet!AF228,CobraShortReasons),0)))</f>
        <v>1</v>
      </c>
      <c r="BJ228" s="5" t="b">
        <f ca="1">IF(ISERROR(DATEVALUE(TEXT(Spreadsheet!AG228,"mm/dd/yyyy")) &gt; TODAY()),IF(ISBLANK(Spreadsheet!AG228),TRUE,FALSE),IF(DATEVALUE(TEXT(Spreadsheet!AG228,"mm/dd/yyyy")) &gt; TODAY(),FALSE,TRUE))</f>
        <v>1</v>
      </c>
      <c r="BK228" s="5" t="b">
        <f>OR(ISBLANK(Spreadsheet!AH228),LEN(Spreadsheet!AH228)&lt;=25)</f>
        <v>1</v>
      </c>
      <c r="BL228" s="5" t="b">
        <f t="array" aca="1" ref="BL228" ca="1">IF(ISBLANK(Spreadsheet!AI228),TRUE,ISNUMBER(MATCH(TRUE,EXACT(Spreadsheet!AI228,INDIRECT(Spreadsheet!$D$2)),0)))</f>
        <v>1</v>
      </c>
      <c r="BM228" s="5" t="b">
        <f t="array" aca="1" ref="BM228" ca="1">IF(ISBLANK(Spreadsheet!AJ228),TRUE,ISNUMBER(MATCH(TRUE,EXACT(Spreadsheet!AJ228,INDIRECT(Spreadsheet!BJ228)),0)))</f>
        <v>1</v>
      </c>
      <c r="BN228" s="5" t="b">
        <f t="array" ref="BN228">IF(ISBLANK(Spreadsheet!AK228),TRUE,ISNUMBER(MATCH(TRUE,EXACT(Spreadsheet!AK228,DentalPlans),0)))</f>
        <v>1</v>
      </c>
      <c r="BO228" s="5" t="b">
        <f t="array" aca="1" ref="BO228" ca="1">IF(ISBLANK(Spreadsheet!AL228),TRUE,ISNUMBER(MATCH(TRUE,EXACT(Spreadsheet!AL228,INDIRECT(Spreadsheet!BK228)),0)))</f>
        <v>1</v>
      </c>
      <c r="BP228" s="5" t="b">
        <f t="array" ref="BP228">IF(ISBLANK(Spreadsheet!AM228),TRUE,ISNUMBER(MATCH(TRUE,EXACT(Spreadsheet!AM228,VisionPlans),0)))</f>
        <v>1</v>
      </c>
      <c r="BQ228" s="5" t="b">
        <f t="array" aca="1" ref="BQ228" ca="1">IF(ISBLANK(Spreadsheet!AN228),TRUE,ISNUMBER(MATCH(TRUE,EXACT(Spreadsheet!AN228,INDIRECT(Spreadsheet!BL228)),0)))</f>
        <v>1</v>
      </c>
      <c r="BR228" s="5" t="b">
        <f t="array" ref="BR228">IF(ISBLANK(Spreadsheet!AO228),TRUE,ISNUMBER(MATCH(TRUE,EXACT(Spreadsheet!AO228,LifeBenefitClasses),0)))</f>
        <v>1</v>
      </c>
      <c r="BS228" s="5" t="b">
        <f>IF(OR(ISBLANK(Spreadsheet!AO228), Spreadsheet!AO228="Waive"),IF(ISBLANK(Spreadsheet!AP228),TRUE,FALSE),IF(OR(AND(NOT(ISBLANK(Spreadsheet!AO228)),ISBLANK(Spreadsheet!AP228)),NOT(ISNUMBER(VALUE(Spreadsheet!AP228)))),FALSE,IF(OR(AND(Spreadsheet!AP228&lt;6,MOD(Spreadsheet!AP228*10,5)=0), MOD(Spreadsheet!AP228,5000)=0),TRUE,FALSE)))</f>
        <v>1</v>
      </c>
      <c r="BT228" s="5" t="b">
        <f t="array" ref="BT228">IF(ISBLANK(Spreadsheet!AQ228),TRUE,ISNUMBER(MATCH(TRUE,EXACT(Spreadsheet!AQ228,EnrollWaive),0)))</f>
        <v>1</v>
      </c>
      <c r="BU228" s="5" t="b">
        <f t="array" ref="BU228">IF(ISBLANK(Spreadsheet!AR228),TRUE,ISNUMBER(MATCH(TRUE,EXACT(Spreadsheet!AR228,LifeBenefitClasses),0)))</f>
        <v>1</v>
      </c>
      <c r="BV228" s="5" t="b">
        <f>IF(OR(ISBLANK(Spreadsheet!AR228), Spreadsheet!AR228="Waive"),IF(ISBLANK(Spreadsheet!AS228),TRUE,FALSE),IF(OR(AND(NOT(ISBLANK(Spreadsheet!AR228)),ISBLANK(Spreadsheet!AS228)),NOT(ISNUMBER(VALUE(Spreadsheet!AS228)))),FALSE,IF(OR(AND(Spreadsheet!AS228&lt;6,MOD(Spreadsheet!AS228*10,5)=0), MOD(Spreadsheet!AS228,10000)=0),TRUE,FALSE)))</f>
        <v>1</v>
      </c>
      <c r="BW228" s="5" t="b">
        <f t="array" ref="BW228">IF(ISBLANK(Spreadsheet!AT228),TRUE,ISNUMBER(MATCH(TRUE,EXACT(Spreadsheet!AT228,LifeBenefitClasses),0)))</f>
        <v>1</v>
      </c>
      <c r="BX228" s="5" t="b">
        <f>IF(OR(ISBLANK(Spreadsheet!AT228), Spreadsheet!AT228="Waive"),IF(ISBLANK(Spreadsheet!AU228),TRUE,FALSE),IF(OR(AND(NOT(ISBLANK(Spreadsheet!AT228)),ISBLANK(Spreadsheet!AU228)),NOT(ISNUMBER(VALUE(Spreadsheet!AU228)))),FALSE,IF(AND(NOT(OR(ISBLANK(Spreadsheet!AT228),Spreadsheet!AT228="Waive")),NOT(OR(ISBLANK(Spreadsheet!AR228),Spreadsheet!AR228="Waive")),MOD(Spreadsheet!AU228,5000)=0, Spreadsheet!AU228&lt;=(Spreadsheet!AS228*0.5)),TRUE,FALSE)))</f>
        <v>1</v>
      </c>
      <c r="BY228" s="5" t="b">
        <f t="array" ref="BY228">IF(ISBLANK(Spreadsheet!AV228),TRUE,ISNUMBER(MATCH(TRUE,EXACT(Spreadsheet!AV228,EnrollWaive),0)))</f>
        <v>1</v>
      </c>
      <c r="BZ228" s="5" t="b">
        <f t="array" ref="BZ228">IF(ISBLANK(Spreadsheet!AW228),TRUE,ISNUMBER(MATCH(TRUE,EXACT(Spreadsheet!AW228,LifeBenefitClasses),0)))</f>
        <v>1</v>
      </c>
      <c r="CA228" s="5" t="b">
        <f t="array" ref="CA228">IF(ISBLANK(Spreadsheet!AX228),TRUE,ISNUMBER(MATCH(TRUE,EXACT(Spreadsheet!AX228,LifeBenefitClasses),0)))</f>
        <v>1</v>
      </c>
      <c r="CB228" s="5" t="b">
        <f t="array" ref="CB228">IF(ISBLANK(Spreadsheet!AY228),TRUE,ISNUMBER(MATCH(TRUE,EXACT(Spreadsheet!AY228,LifeBenefitClasses),0)))</f>
        <v>1</v>
      </c>
      <c r="CC228" s="5" t="b">
        <f t="array" ref="CC228">IF(ISBLANK(Spreadsheet!AZ228),TRUE,ISNUMBER(MATCH(TRUE,EXACT(Spreadsheet!AZ228,LifeBenefitClasses),0)))</f>
        <v>1</v>
      </c>
      <c r="CD228" s="5" t="b">
        <f t="array" ref="CD228">IF(ISBLANK(Spreadsheet!BA228),TRUE,ISNUMBER(MATCH(TRUE,EXACT(Spreadsheet!BA228,LifeBenefitClasses),0)))</f>
        <v>1</v>
      </c>
      <c r="CE228" s="5" t="b">
        <f>IF(OR(ISBLANK(Spreadsheet!BA228), Spreadsheet!BA228="Waive"),IF(ISBLANK(Spreadsheet!BB228),TRUE,FALSE),IF(OR(AND(NOT(ISBLANK(Spreadsheet!BA228)),ISBLANK(Spreadsheet!BB228)),NOT(ISNUMBER(VALUE(Spreadsheet!BB228))),ISBLANK(Spreadsheet!BC228),NOT(ISNUMBER(VALUE(Spreadsheet!BC228)))),FALSE,IF(AND(Spreadsheet!BB228&gt;=50000,Spreadsheet!BB228&lt;=250000,MOD(Spreadsheet!BB228,10000)=0,Spreadsheet!BB228&lt;=(10*Spreadsheet!BC228)),TRUE,FALSE)))</f>
        <v>1</v>
      </c>
      <c r="CF228" s="5" t="b">
        <f>IF(NOT(ISBLANK(Spreadsheet!BC228)),AND(ISNUMBER(VALUE(Spreadsheet!BC228)),Spreadsheet!BC228&gt;0),AND(OR(ISBLANK(Spreadsheet!AO228),Spreadsheet!AO228="Waive",AND(NOT(OR(ISBLANK(Spreadsheet!AO228),Spreadsheet!AO228="Waive")),Spreadsheet!AP228&gt;=6)),OR(ISBLANK(Spreadsheet!AR228),AND(NOT(OR(ISBLANK(Spreadsheet!AR228),Spreadsheet!AR228="Waive")),Spreadsheet!AS228&gt;=6)),OR(ISBLANK(Spreadsheet!AW228)),OR(ISBLANK(Spreadsheet!AX228)),OR(ISBLANK(Spreadsheet!AY228)),OR(ISBLANK(Spreadsheet!AZ228)),OR(ISBLANK(Spreadsheet!BA228),Spreadsheet!BA228="Waive")))</f>
        <v>1</v>
      </c>
      <c r="CG228" s="5" t="b">
        <f t="shared" ca="1" si="17"/>
        <v>1</v>
      </c>
    </row>
    <row r="229" spans="8:85" x14ac:dyDescent="0.3">
      <c r="H229" s="5">
        <f t="shared" ca="1" si="14"/>
        <v>2</v>
      </c>
      <c r="I229" s="5" t="str">
        <f t="shared" ca="1" si="15"/>
        <v/>
      </c>
      <c r="J229" s="5" t="str">
        <f>IF(AND(NOT(ISBLANK(Spreadsheet!C229)),ISBLANK(Spreadsheet!D229)),Spreadsheet!F229&amp;" "&amp;Spreadsheet!H229,"")</f>
        <v/>
      </c>
      <c r="K229" s="5">
        <f>IF(AND(NOT(ISBLANK(Spreadsheet!C229)),ISBLANK(Spreadsheet!D229)),COUNTIFS(Spreadsheet!E230:E$786,"=Child",Spreadsheet!C230:C$786, "="&amp;Spreadsheet!C229) + COUNTIFS(Spreadsheet!E230:E$786,"=Step-child",Spreadsheet!C230:C$786, "="&amp;Spreadsheet!C229),0)</f>
        <v>0</v>
      </c>
      <c r="L229" s="5">
        <f>IF(NOT(ISBLANK(J229)),COUNTIFS(Spreadsheet!E230:E$786,"=Wife",Spreadsheet!C230:C$786, "="&amp;Spreadsheet!C229) + COUNTIFS(Spreadsheet!E230:E$786,"=Husband",Spreadsheet!C230:C$786, "="&amp;Spreadsheet!C229),0)</f>
        <v>0</v>
      </c>
      <c r="M229" s="5">
        <f>IF(NOT(ISBLANK(Spreadsheet!AJ229)),VLOOKUP(Spreadsheet!AJ229,'Drop Downs'!$P$2:$R$16,3,FALSE),0)</f>
        <v>0</v>
      </c>
      <c r="N229" s="5">
        <f>IF(NOT(ISBLANK(Spreadsheet!AJ229)), VLOOKUP(Spreadsheet!AJ229,'Drop Downs'!$P$2:$R$16,2,FALSE),0)</f>
        <v>0</v>
      </c>
      <c r="O229" s="5">
        <f>IF(NOT(ISBLANK(Spreadsheet!AL229)),VLOOKUP(Spreadsheet!AL229,'Drop Downs'!$P$2:$R$16,3,FALSE), 0)</f>
        <v>0</v>
      </c>
      <c r="P229" s="5">
        <f>IF(NOT(ISBLANK(Spreadsheet!AL229)),VLOOKUP(Spreadsheet!AL229,'Drop Downs'!$P$2:$R$16,2,FALSE),0)</f>
        <v>0</v>
      </c>
      <c r="Q229" s="5">
        <f>IF(NOT(ISBLANK(Spreadsheet!AN229)),VLOOKUP(Spreadsheet!AN229,'Drop Downs'!$P$2:$R$16,3,FALSE),0)</f>
        <v>0</v>
      </c>
      <c r="R229" s="5">
        <f>IF(NOT(ISBLANK(Spreadsheet!AN229)),VLOOKUP(Spreadsheet!AN229,'Drop Downs'!$P$2:$R$16,2,FALSE),0)</f>
        <v>0</v>
      </c>
      <c r="S229" s="5" t="str">
        <f>IF(OR(M229&gt;K229,N229&gt;L229,O229&gt;K229, Q229&gt;K229,N229&gt;L229, P229&gt;L229, R229&gt;L229),"Member currently has a coverage election over what he/she needs.  Please add more dependents or adjust the coverage election.","")&amp;(IF(AND(NOT(ISBLANK(Spreadsheet!C229)),NOT(ISBLANK(Spreadsheet!D229)),ISBLANK(Spreadsheet!E229)),"Dependent lacks a relationship to member.Please select one from the drop-down.",""))</f>
        <v/>
      </c>
      <c r="T229" s="5" t="b">
        <f t="shared" si="16"/>
        <v>1</v>
      </c>
      <c r="U229" s="5" t="b">
        <f>OR(ISBLANK(Spreadsheet!C229),IF(NOT(ISBLANK(Spreadsheet!D229)),NOT(ISBLANK(Spreadsheet!E229)),TRUE))</f>
        <v>1</v>
      </c>
      <c r="V229" s="5" t="b">
        <f>OR(ISBLANK(Spreadsheet!C229), NOT(ISBLANK(Spreadsheet!I229)))</f>
        <v>1</v>
      </c>
      <c r="W229" s="5" t="b">
        <f>OR(ISBLANK(Spreadsheet!D229),NOT(ISBLANK(Spreadsheet!C229)))</f>
        <v>1</v>
      </c>
      <c r="X229" s="155" t="str">
        <f>REPT("0",MIN(FIND({1,2,3,4,5,6,7,8,9},Spreadsheet!C229&amp;"123456789"))-1)&amp;IF(ISBLANK(Spreadsheet!C229),"",SUMPRODUCT(MID(0&amp;Spreadsheet!C229,LARGE(INDEX(ISNUMBER(--MID(Spreadsheet!C229,ROW($1:$225),1))*
 ROW($1:$225),0),ROW($1:$225))+1,1)*10^ROW($1:$225)/10))</f>
        <v/>
      </c>
      <c r="Y229" s="5" t="b">
        <f>IF(NOT(ISBLANK(Spreadsheet!C229)),IF(AND(ISNUMBER(VALUE(Spreadsheet!C229)), LEN(Spreadsheet!C229)=9),TRUE,FALSE),TRUE)</f>
        <v>1</v>
      </c>
      <c r="Z229" s="155" t="str">
        <f>REPT("0",MIN(FIND({1,2,3,4,5,6,7,8,9},Spreadsheet!D229&amp;"123456789"))-1)&amp;IF(ISBLANK(Spreadsheet!D229),"",SUMPRODUCT(MID(0&amp;Spreadsheet!D229,LARGE(INDEX(ISNUMBER(--MID(Spreadsheet!D229,ROW($1:$225),1))*
 ROW($1:$225),0),ROW($1:$225))+1,1)*10^ROW($1:$225)/10))</f>
        <v/>
      </c>
      <c r="AA229" s="5" t="b">
        <f>IF(AND(NOT(ISBLANK(Spreadsheet!D229)),NOT(ISBLANK(Spreadsheet!C229))),IF(AND(ISNUMBER(VALUE(Spreadsheet!D229)), LEN(Spreadsheet!D229)=9),TRUE,FALSE),IF(AND(NOT(ISBLANK(Spreadsheet!D229)),ISBLANK(Spreadsheet!C229)),FALSE,TRUE))</f>
        <v>1</v>
      </c>
      <c r="AB229" s="5" t="b">
        <f>OR(ISBLANK(Spreadsheet!Y229),IF(NOT(ISBLANK(Spreadsheet!Y229)),LEN(Spreadsheet!Y229)=10,ISNUMBER(VALUE(Spreadsheet!Y229))))</f>
        <v>1</v>
      </c>
      <c r="AC229" s="5" t="b">
        <f>OR(ISBLANK(Spreadsheet!AI229), AND(NOT(ISBLANK(Spreadsheet!AJ229)), NOT(ISNUMBER(SEARCH("Waive",Spreadsheet!AJ229)))))</f>
        <v>1</v>
      </c>
      <c r="AD229" s="5" t="b">
        <f>OR(ISBLANK(Spreadsheet!AK229), AND(NOT(ISBLANK(Spreadsheet!AL229)), NOT(ISNUMBER(SEARCH("Waive",Spreadsheet!AL229)))))</f>
        <v>1</v>
      </c>
      <c r="AE229" s="5" t="b">
        <f>OR(ISBLANK(Spreadsheet!AM229), AND(NOT(ISBLANK(Spreadsheet!AN229)), NOT(ISNUMBER(SEARCH("Waive", Spreadsheet!AN229)))))</f>
        <v>1</v>
      </c>
      <c r="AF229" s="5" t="b">
        <f>OR(ISBLANK(Spreadsheet!C229), NOT(ISBLANK(Spreadsheet!D229)),NOT(ISBLANK(Spreadsheet!L229)))</f>
        <v>1</v>
      </c>
      <c r="AG229" s="5" t="b">
        <f>IF(AND(NOT(ISBLANK(Spreadsheet!C229)), NOT(ISBLANK(Spreadsheet!D229)),Spreadsheet!C229&lt;&gt;Spreadsheet!D229),IF(ISERROR(VLOOKUP(Spreadsheet!C229, Spreadsheet!$C$6:'Spreadsheet'!$C228,1,FALSE)), FALSE, TRUE),TRUE)</f>
        <v>1</v>
      </c>
      <c r="AH229" s="5" t="b">
        <f>Spreadsheet!$B$2=Spreadsheet!AD229</f>
        <v>1</v>
      </c>
      <c r="AI229" s="5" t="b">
        <f>IF(ISBLANK(Spreadsheet!G229),TRUE,IF(OR(LEN(Spreadsheet!G229)&gt;1,ISNUMBER(VALUE(Spreadsheet!G229))),FALSE,TRUE))</f>
        <v>1</v>
      </c>
      <c r="AJ229" s="5" t="b">
        <f>OR(ISBLANK(Spreadsheet!C229), NOT(ISBLANK(Spreadsheet!B229)), NOT(ISBLANK(Spreadsheet!D229)))</f>
        <v>1</v>
      </c>
      <c r="AK229" s="5" t="b">
        <f t="array" ref="AK229">IF(OR(AND(ISBLANK(Spreadsheet!E229),ISBLANK(Spreadsheet!D229),NOT(ISBLANK(Spreadsheet!C229))),AND(ISBLANK(Spreadsheet!E229),ISBLANK(Spreadsheet!D229),ISBLANK(Spreadsheet!C229))),TRUE,ISNUMBER(MATCH(TRUE,EXACT(Spreadsheet!E229,Relationships),0)))</f>
        <v>1</v>
      </c>
      <c r="AL229" s="5" t="b">
        <f>IF(NOT(ISBLANK(Spreadsheet!C229)),IF(OR(ISBLANK(Spreadsheet!F229),LEN(Spreadsheet!F229)&gt;40),FALSE,TRUE),TRUE)</f>
        <v>1</v>
      </c>
      <c r="AM229" s="5" t="b">
        <f>IF(NOT(ISBLANK(Spreadsheet!C229)),IF(OR(ISBLANK(Spreadsheet!H229),LEN(Spreadsheet!H229)&gt;40),FALSE,TRUE),TRUE)</f>
        <v>1</v>
      </c>
      <c r="AN229" s="5" t="b">
        <f t="array" ref="AN229">IF(ISBLANK(Spreadsheet!I229),TRUE,ISNUMBER(MATCH(TRUE,EXACT(Spreadsheet!I229,GenderValues),0)))</f>
        <v>1</v>
      </c>
      <c r="AO229" s="5" t="b">
        <f ca="1">IF(ISERROR(DATEVALUE(TEXT(Spreadsheet!J229,"mm/dd/yyyy")) &gt; TODAY()),IF(AND(ISBLANK(Spreadsheet!J229),ISBLANK(Spreadsheet!C229)),TRUE,FALSE),IF(DATEVALUE(TEXT(Spreadsheet!J229,"mm/dd/yyyy")) &gt; TODAY(),FALSE,TRUE))</f>
        <v>1</v>
      </c>
      <c r="AP229" s="5" t="b">
        <f>OR(ISBLANK(Spreadsheet!K229),LEN(Spreadsheet!K229)&lt;=100)</f>
        <v>1</v>
      </c>
      <c r="AQ229" s="5" t="b">
        <f t="array" ref="AQ229">IF(OR(AND(ISBLANK(Spreadsheet!L229),ISBLANK(Spreadsheet!C229)),AND(NOT(ISBLANK(Spreadsheet!C229)),NOT(ISBLANK(Spreadsheet!D229)))),TRUE,ISNUMBER(MATCH(TRUE,EXACT(Spreadsheet!L229,MaritalStatus),0)))</f>
        <v>1</v>
      </c>
      <c r="AR229" s="5" t="b">
        <f ca="1">IF(ISERROR(DATEVALUE(TEXT(Spreadsheet!M229,"mm/dd/yyyy")) &gt; TODAY()),IF(ISBLANK(Spreadsheet!M229),TRUE,FALSE),IF(DATEVALUE(TEXT(Spreadsheet!M229,"mm/dd/yyyy")) &gt; TODAY(),FALSE,TRUE))</f>
        <v>1</v>
      </c>
      <c r="AS229" s="5" t="b">
        <f>OR(ISBLANK(Spreadsheet!N229),LEN(Spreadsheet!N229)&lt;=100)</f>
        <v>1</v>
      </c>
      <c r="AT229" s="5" t="b">
        <f>OR(ISBLANK(Spreadsheet!O229),UPPER(Spreadsheet!O229)="YES")</f>
        <v>1</v>
      </c>
      <c r="AU229" s="5" t="b">
        <f>OR(ISBLANK(Spreadsheet!P229),UPPER(Spreadsheet!P229)="YES")</f>
        <v>1</v>
      </c>
      <c r="AV229" s="5" t="b">
        <f t="array" ref="AV229">IF(ISBLANK(Spreadsheet!Q229),TRUE,ISNUMBER(MATCH(TRUE,EXACT(Spreadsheet!Q229,OnGroupsPriorIns),0)))</f>
        <v>1</v>
      </c>
      <c r="AW229" s="5" t="b">
        <f>OR(ISBLANK(Spreadsheet!R229),UPPER(Spreadsheet!R229)="YES")</f>
        <v>1</v>
      </c>
      <c r="AX229" s="5" t="b">
        <f>OR(ISBLANK(Spreadsheet!S229),UPPER(Spreadsheet!S229)="YES")</f>
        <v>1</v>
      </c>
      <c r="AY229" s="5" t="b">
        <f>OR(AND(ISBLANK(Spreadsheet!C229),LEN(Spreadsheet!T229)=0),AND(NOT(ISBLANK(Spreadsheet!C229)),LEN(Spreadsheet!T229)&gt;0,LEN(Spreadsheet!T229)&lt;=50))</f>
        <v>1</v>
      </c>
      <c r="AZ229" s="5" t="b">
        <f>OR(LEN(Spreadsheet!U229)=0,AND(LEN(Spreadsheet!U229)&gt;0,LEN(Spreadsheet!U229)&lt;=50))</f>
        <v>1</v>
      </c>
      <c r="BA229" s="5" t="b">
        <f>OR(AND(ISBLANK(Spreadsheet!C229),LEN(Spreadsheet!V229)=0),AND(NOT(ISBLANK(Spreadsheet!C229)),LEN(Spreadsheet!V229)&gt;0,LEN(Spreadsheet!V229)&lt;=50))</f>
        <v>1</v>
      </c>
      <c r="BB229" s="5" t="b">
        <f t="array" ref="BB229">IF(AND(ISBLANK(Spreadsheet!C229),LEN(Spreadsheet!W229)=0),TRUE,ISNUMBER(MATCH(TRUE,EXACT(Spreadsheet!W229,States),0)))</f>
        <v>1</v>
      </c>
      <c r="BC229" s="5" t="b">
        <f>OR(AND(ISBLANK(Spreadsheet!C229),LEN(Spreadsheet!X229)=0),AND(NOT(ISBLANK(Spreadsheet!C229)),LEN(Spreadsheet!X229)&gt;0,LEN(Spreadsheet!X229)=5,ISNUMBER(VALUE(Spreadsheet!X229))))</f>
        <v>1</v>
      </c>
      <c r="BD229" s="5" t="b">
        <f>OR(ISBLANK(Spreadsheet!Z229),LEN(Spreadsheet!Z229)&lt;=50)</f>
        <v>1</v>
      </c>
      <c r="BE229" s="5" t="b">
        <f>ISBLANK(Spreadsheet!AA229)</f>
        <v>1</v>
      </c>
      <c r="BF229" s="5" t="b">
        <f>ISBLANK(Spreadsheet!AB229)</f>
        <v>1</v>
      </c>
      <c r="BG229" s="5" t="b">
        <f>IF(ISERROR(DATEVALUE(TEXT(Spreadsheet!AC229,"mm/dd/yyyy")) &gt; DATEVALUE(TEXT(Spreadsheet!J229,"mm/dd/yyyy"))),IF(OR(AND(ISBLANK(Spreadsheet!AC229),ISBLANK(Spreadsheet!C229)),AND(NOT(ISBLANK(Spreadsheet!C229)),ISBLANK(Spreadsheet!AC229),NOT(ISBLANK(Spreadsheet!D229)))),TRUE,FALSE),IF(DATEVALUE(TEXT(Spreadsheet!AC229,"mm/dd/yyyy")) &gt; DATEVALUE(TEXT(Spreadsheet!J229,"mm/dd/yyyy")),TRUE,FALSE))</f>
        <v>1</v>
      </c>
      <c r="BH229" s="5" t="b">
        <f>OR(AND(ISBLANK(Spreadsheet!C229),ISBLANK(Spreadsheet!AE229)),AND(NOT(ISBLANK(Spreadsheet!C229)),NOT(ISBLANK(Spreadsheet!D229)),ISBLANK(Spreadsheet!AE229)),AND(NOT(ISBLANK(Spreadsheet!C229)),ISBLANK(Spreadsheet!D229),NOT(ISBLANK(Spreadsheet!AE229)),LEN(Spreadsheet!AE229)&lt;=100))</f>
        <v>1</v>
      </c>
      <c r="BI229" s="5" t="b">
        <f t="array" ref="BI229">IF(ISBLANK(Spreadsheet!AF229),TRUE,ISNUMBER(MATCH(TRUE,EXACT(Spreadsheet!AF229,CobraShortReasons),0)))</f>
        <v>1</v>
      </c>
      <c r="BJ229" s="5" t="b">
        <f ca="1">IF(ISERROR(DATEVALUE(TEXT(Spreadsheet!AG229,"mm/dd/yyyy")) &gt; TODAY()),IF(ISBLANK(Spreadsheet!AG229),TRUE,FALSE),IF(DATEVALUE(TEXT(Spreadsheet!AG229,"mm/dd/yyyy")) &gt; TODAY(),FALSE,TRUE))</f>
        <v>1</v>
      </c>
      <c r="BK229" s="5" t="b">
        <f>OR(ISBLANK(Spreadsheet!AH229),LEN(Spreadsheet!AH229)&lt;=25)</f>
        <v>1</v>
      </c>
      <c r="BL229" s="5" t="b">
        <f t="array" aca="1" ref="BL229" ca="1">IF(ISBLANK(Spreadsheet!AI229),TRUE,ISNUMBER(MATCH(TRUE,EXACT(Spreadsheet!AI229,INDIRECT(Spreadsheet!$D$2)),0)))</f>
        <v>1</v>
      </c>
      <c r="BM229" s="5" t="b">
        <f t="array" aca="1" ref="BM229" ca="1">IF(ISBLANK(Spreadsheet!AJ229),TRUE,ISNUMBER(MATCH(TRUE,EXACT(Spreadsheet!AJ229,INDIRECT(Spreadsheet!BJ229)),0)))</f>
        <v>1</v>
      </c>
      <c r="BN229" s="5" t="b">
        <f t="array" ref="BN229">IF(ISBLANK(Spreadsheet!AK229),TRUE,ISNUMBER(MATCH(TRUE,EXACT(Spreadsheet!AK229,DentalPlans),0)))</f>
        <v>1</v>
      </c>
      <c r="BO229" s="5" t="b">
        <f t="array" aca="1" ref="BO229" ca="1">IF(ISBLANK(Spreadsheet!AL229),TRUE,ISNUMBER(MATCH(TRUE,EXACT(Spreadsheet!AL229,INDIRECT(Spreadsheet!BK229)),0)))</f>
        <v>1</v>
      </c>
      <c r="BP229" s="5" t="b">
        <f t="array" ref="BP229">IF(ISBLANK(Spreadsheet!AM229),TRUE,ISNUMBER(MATCH(TRUE,EXACT(Spreadsheet!AM229,VisionPlans),0)))</f>
        <v>1</v>
      </c>
      <c r="BQ229" s="5" t="b">
        <f t="array" aca="1" ref="BQ229" ca="1">IF(ISBLANK(Spreadsheet!AN229),TRUE,ISNUMBER(MATCH(TRUE,EXACT(Spreadsheet!AN229,INDIRECT(Spreadsheet!BL229)),0)))</f>
        <v>1</v>
      </c>
      <c r="BR229" s="5" t="b">
        <f t="array" ref="BR229">IF(ISBLANK(Spreadsheet!AO229),TRUE,ISNUMBER(MATCH(TRUE,EXACT(Spreadsheet!AO229,LifeBenefitClasses),0)))</f>
        <v>1</v>
      </c>
      <c r="BS229" s="5" t="b">
        <f>IF(OR(ISBLANK(Spreadsheet!AO229), Spreadsheet!AO229="Waive"),IF(ISBLANK(Spreadsheet!AP229),TRUE,FALSE),IF(OR(AND(NOT(ISBLANK(Spreadsheet!AO229)),ISBLANK(Spreadsheet!AP229)),NOT(ISNUMBER(VALUE(Spreadsheet!AP229)))),FALSE,IF(OR(AND(Spreadsheet!AP229&lt;6,MOD(Spreadsheet!AP229*10,5)=0), MOD(Spreadsheet!AP229,5000)=0),TRUE,FALSE)))</f>
        <v>1</v>
      </c>
      <c r="BT229" s="5" t="b">
        <f t="array" ref="BT229">IF(ISBLANK(Spreadsheet!AQ229),TRUE,ISNUMBER(MATCH(TRUE,EXACT(Spreadsheet!AQ229,EnrollWaive),0)))</f>
        <v>1</v>
      </c>
      <c r="BU229" s="5" t="b">
        <f t="array" ref="BU229">IF(ISBLANK(Spreadsheet!AR229),TRUE,ISNUMBER(MATCH(TRUE,EXACT(Spreadsheet!AR229,LifeBenefitClasses),0)))</f>
        <v>1</v>
      </c>
      <c r="BV229" s="5" t="b">
        <f>IF(OR(ISBLANK(Spreadsheet!AR229), Spreadsheet!AR229="Waive"),IF(ISBLANK(Spreadsheet!AS229),TRUE,FALSE),IF(OR(AND(NOT(ISBLANK(Spreadsheet!AR229)),ISBLANK(Spreadsheet!AS229)),NOT(ISNUMBER(VALUE(Spreadsheet!AS229)))),FALSE,IF(OR(AND(Spreadsheet!AS229&lt;6,MOD(Spreadsheet!AS229*10,5)=0), MOD(Spreadsheet!AS229,10000)=0),TRUE,FALSE)))</f>
        <v>1</v>
      </c>
      <c r="BW229" s="5" t="b">
        <f t="array" ref="BW229">IF(ISBLANK(Spreadsheet!AT229),TRUE,ISNUMBER(MATCH(TRUE,EXACT(Spreadsheet!AT229,LifeBenefitClasses),0)))</f>
        <v>1</v>
      </c>
      <c r="BX229" s="5" t="b">
        <f>IF(OR(ISBLANK(Spreadsheet!AT229), Spreadsheet!AT229="Waive"),IF(ISBLANK(Spreadsheet!AU229),TRUE,FALSE),IF(OR(AND(NOT(ISBLANK(Spreadsheet!AT229)),ISBLANK(Spreadsheet!AU229)),NOT(ISNUMBER(VALUE(Spreadsheet!AU229)))),FALSE,IF(AND(NOT(OR(ISBLANK(Spreadsheet!AT229),Spreadsheet!AT229="Waive")),NOT(OR(ISBLANK(Spreadsheet!AR229),Spreadsheet!AR229="Waive")),MOD(Spreadsheet!AU229,5000)=0, Spreadsheet!AU229&lt;=(Spreadsheet!AS229*0.5)),TRUE,FALSE)))</f>
        <v>1</v>
      </c>
      <c r="BY229" s="5" t="b">
        <f t="array" ref="BY229">IF(ISBLANK(Spreadsheet!AV229),TRUE,ISNUMBER(MATCH(TRUE,EXACT(Spreadsheet!AV229,EnrollWaive),0)))</f>
        <v>1</v>
      </c>
      <c r="BZ229" s="5" t="b">
        <f t="array" ref="BZ229">IF(ISBLANK(Spreadsheet!AW229),TRUE,ISNUMBER(MATCH(TRUE,EXACT(Spreadsheet!AW229,LifeBenefitClasses),0)))</f>
        <v>1</v>
      </c>
      <c r="CA229" s="5" t="b">
        <f t="array" ref="CA229">IF(ISBLANK(Spreadsheet!AX229),TRUE,ISNUMBER(MATCH(TRUE,EXACT(Spreadsheet!AX229,LifeBenefitClasses),0)))</f>
        <v>1</v>
      </c>
      <c r="CB229" s="5" t="b">
        <f t="array" ref="CB229">IF(ISBLANK(Spreadsheet!AY229),TRUE,ISNUMBER(MATCH(TRUE,EXACT(Spreadsheet!AY229,LifeBenefitClasses),0)))</f>
        <v>1</v>
      </c>
      <c r="CC229" s="5" t="b">
        <f t="array" ref="CC229">IF(ISBLANK(Spreadsheet!AZ229),TRUE,ISNUMBER(MATCH(TRUE,EXACT(Spreadsheet!AZ229,LifeBenefitClasses),0)))</f>
        <v>1</v>
      </c>
      <c r="CD229" s="5" t="b">
        <f t="array" ref="CD229">IF(ISBLANK(Spreadsheet!BA229),TRUE,ISNUMBER(MATCH(TRUE,EXACT(Spreadsheet!BA229,LifeBenefitClasses),0)))</f>
        <v>1</v>
      </c>
      <c r="CE229" s="5" t="b">
        <f>IF(OR(ISBLANK(Spreadsheet!BA229), Spreadsheet!BA229="Waive"),IF(ISBLANK(Spreadsheet!BB229),TRUE,FALSE),IF(OR(AND(NOT(ISBLANK(Spreadsheet!BA229)),ISBLANK(Spreadsheet!BB229)),NOT(ISNUMBER(VALUE(Spreadsheet!BB229))),ISBLANK(Spreadsheet!BC229),NOT(ISNUMBER(VALUE(Spreadsheet!BC229)))),FALSE,IF(AND(Spreadsheet!BB229&gt;=50000,Spreadsheet!BB229&lt;=250000,MOD(Spreadsheet!BB229,10000)=0,Spreadsheet!BB229&lt;=(10*Spreadsheet!BC229)),TRUE,FALSE)))</f>
        <v>1</v>
      </c>
      <c r="CF229" s="5" t="b">
        <f>IF(NOT(ISBLANK(Spreadsheet!BC229)),AND(ISNUMBER(VALUE(Spreadsheet!BC229)),Spreadsheet!BC229&gt;0),AND(OR(ISBLANK(Spreadsheet!AO229),Spreadsheet!AO229="Waive",AND(NOT(OR(ISBLANK(Spreadsheet!AO229),Spreadsheet!AO229="Waive")),Spreadsheet!AP229&gt;=6)),OR(ISBLANK(Spreadsheet!AR229),AND(NOT(OR(ISBLANK(Spreadsheet!AR229),Spreadsheet!AR229="Waive")),Spreadsheet!AS229&gt;=6)),OR(ISBLANK(Spreadsheet!AW229)),OR(ISBLANK(Spreadsheet!AX229)),OR(ISBLANK(Spreadsheet!AY229)),OR(ISBLANK(Spreadsheet!AZ229)),OR(ISBLANK(Spreadsheet!BA229),Spreadsheet!BA229="Waive")))</f>
        <v>1</v>
      </c>
      <c r="CG229" s="5" t="b">
        <f t="shared" ca="1" si="17"/>
        <v>1</v>
      </c>
    </row>
    <row r="230" spans="8:85" x14ac:dyDescent="0.3">
      <c r="H230" s="5">
        <f t="shared" ca="1" si="14"/>
        <v>2</v>
      </c>
      <c r="I230" s="5" t="str">
        <f t="shared" ca="1" si="15"/>
        <v/>
      </c>
      <c r="J230" s="5" t="str">
        <f>IF(AND(NOT(ISBLANK(Spreadsheet!C230)),ISBLANK(Spreadsheet!D230)),Spreadsheet!F230&amp;" "&amp;Spreadsheet!H230,"")</f>
        <v/>
      </c>
      <c r="K230" s="5">
        <f>IF(AND(NOT(ISBLANK(Spreadsheet!C230)),ISBLANK(Spreadsheet!D230)),COUNTIFS(Spreadsheet!E231:E$786,"=Child",Spreadsheet!C231:C$786, "="&amp;Spreadsheet!C230) + COUNTIFS(Spreadsheet!E231:E$786,"=Step-child",Spreadsheet!C231:C$786, "="&amp;Spreadsheet!C230),0)</f>
        <v>0</v>
      </c>
      <c r="L230" s="5">
        <f>IF(NOT(ISBLANK(J230)),COUNTIFS(Spreadsheet!E231:E$786,"=Wife",Spreadsheet!C231:C$786, "="&amp;Spreadsheet!C230) + COUNTIFS(Spreadsheet!E231:E$786,"=Husband",Spreadsheet!C231:C$786, "="&amp;Spreadsheet!C230),0)</f>
        <v>0</v>
      </c>
      <c r="M230" s="5">
        <f>IF(NOT(ISBLANK(Spreadsheet!AJ230)),VLOOKUP(Spreadsheet!AJ230,'Drop Downs'!$P$2:$R$16,3,FALSE),0)</f>
        <v>0</v>
      </c>
      <c r="N230" s="5">
        <f>IF(NOT(ISBLANK(Spreadsheet!AJ230)), VLOOKUP(Spreadsheet!AJ230,'Drop Downs'!$P$2:$R$16,2,FALSE),0)</f>
        <v>0</v>
      </c>
      <c r="O230" s="5">
        <f>IF(NOT(ISBLANK(Spreadsheet!AL230)),VLOOKUP(Spreadsheet!AL230,'Drop Downs'!$P$2:$R$16,3,FALSE), 0)</f>
        <v>0</v>
      </c>
      <c r="P230" s="5">
        <f>IF(NOT(ISBLANK(Spreadsheet!AL230)),VLOOKUP(Spreadsheet!AL230,'Drop Downs'!$P$2:$R$16,2,FALSE),0)</f>
        <v>0</v>
      </c>
      <c r="Q230" s="5">
        <f>IF(NOT(ISBLANK(Spreadsheet!AN230)),VLOOKUP(Spreadsheet!AN230,'Drop Downs'!$P$2:$R$16,3,FALSE),0)</f>
        <v>0</v>
      </c>
      <c r="R230" s="5">
        <f>IF(NOT(ISBLANK(Spreadsheet!AN230)),VLOOKUP(Spreadsheet!AN230,'Drop Downs'!$P$2:$R$16,2,FALSE),0)</f>
        <v>0</v>
      </c>
      <c r="S230" s="5" t="str">
        <f>IF(OR(M230&gt;K230,N230&gt;L230,O230&gt;K230, Q230&gt;K230,N230&gt;L230, P230&gt;L230, R230&gt;L230),"Member currently has a coverage election over what he/she needs.  Please add more dependents or adjust the coverage election.","")&amp;(IF(AND(NOT(ISBLANK(Spreadsheet!C230)),NOT(ISBLANK(Spreadsheet!D230)),ISBLANK(Spreadsheet!E230)),"Dependent lacks a relationship to member.Please select one from the drop-down.",""))</f>
        <v/>
      </c>
      <c r="T230" s="5" t="b">
        <f t="shared" si="16"/>
        <v>1</v>
      </c>
      <c r="U230" s="5" t="b">
        <f>OR(ISBLANK(Spreadsheet!C230),IF(NOT(ISBLANK(Spreadsheet!D230)),NOT(ISBLANK(Spreadsheet!E230)),TRUE))</f>
        <v>1</v>
      </c>
      <c r="V230" s="5" t="b">
        <f>OR(ISBLANK(Spreadsheet!C230), NOT(ISBLANK(Spreadsheet!I230)))</f>
        <v>1</v>
      </c>
      <c r="W230" s="5" t="b">
        <f>OR(ISBLANK(Spreadsheet!D230),NOT(ISBLANK(Spreadsheet!C230)))</f>
        <v>1</v>
      </c>
      <c r="X230" s="155" t="str">
        <f>REPT("0",MIN(FIND({1,2,3,4,5,6,7,8,9},Spreadsheet!C230&amp;"123456789"))-1)&amp;IF(ISBLANK(Spreadsheet!C230),"",SUMPRODUCT(MID(0&amp;Spreadsheet!C230,LARGE(INDEX(ISNUMBER(--MID(Spreadsheet!C230,ROW($1:$225),1))*
 ROW($1:$225),0),ROW($1:$225))+1,1)*10^ROW($1:$225)/10))</f>
        <v/>
      </c>
      <c r="Y230" s="5" t="b">
        <f>IF(NOT(ISBLANK(Spreadsheet!C230)),IF(AND(ISNUMBER(VALUE(Spreadsheet!C230)), LEN(Spreadsheet!C230)=9),TRUE,FALSE),TRUE)</f>
        <v>1</v>
      </c>
      <c r="Z230" s="155" t="str">
        <f>REPT("0",MIN(FIND({1,2,3,4,5,6,7,8,9},Spreadsheet!D230&amp;"123456789"))-1)&amp;IF(ISBLANK(Spreadsheet!D230),"",SUMPRODUCT(MID(0&amp;Spreadsheet!D230,LARGE(INDEX(ISNUMBER(--MID(Spreadsheet!D230,ROW($1:$225),1))*
 ROW($1:$225),0),ROW($1:$225))+1,1)*10^ROW($1:$225)/10))</f>
        <v/>
      </c>
      <c r="AA230" s="5" t="b">
        <f>IF(AND(NOT(ISBLANK(Spreadsheet!D230)),NOT(ISBLANK(Spreadsheet!C230))),IF(AND(ISNUMBER(VALUE(Spreadsheet!D230)), LEN(Spreadsheet!D230)=9),TRUE,FALSE),IF(AND(NOT(ISBLANK(Spreadsheet!D230)),ISBLANK(Spreadsheet!C230)),FALSE,TRUE))</f>
        <v>1</v>
      </c>
      <c r="AB230" s="5" t="b">
        <f>OR(ISBLANK(Spreadsheet!Y230),IF(NOT(ISBLANK(Spreadsheet!Y230)),LEN(Spreadsheet!Y230)=10,ISNUMBER(VALUE(Spreadsheet!Y230))))</f>
        <v>1</v>
      </c>
      <c r="AC230" s="5" t="b">
        <f>OR(ISBLANK(Spreadsheet!AI230), AND(NOT(ISBLANK(Spreadsheet!AJ230)), NOT(ISNUMBER(SEARCH("Waive",Spreadsheet!AJ230)))))</f>
        <v>1</v>
      </c>
      <c r="AD230" s="5" t="b">
        <f>OR(ISBLANK(Spreadsheet!AK230), AND(NOT(ISBLANK(Spreadsheet!AL230)), NOT(ISNUMBER(SEARCH("Waive",Spreadsheet!AL230)))))</f>
        <v>1</v>
      </c>
      <c r="AE230" s="5" t="b">
        <f>OR(ISBLANK(Spreadsheet!AM230), AND(NOT(ISBLANK(Spreadsheet!AN230)), NOT(ISNUMBER(SEARCH("Waive", Spreadsheet!AN230)))))</f>
        <v>1</v>
      </c>
      <c r="AF230" s="5" t="b">
        <f>OR(ISBLANK(Spreadsheet!C230), NOT(ISBLANK(Spreadsheet!D230)),NOT(ISBLANK(Spreadsheet!L230)))</f>
        <v>1</v>
      </c>
      <c r="AG230" s="5" t="b">
        <f>IF(AND(NOT(ISBLANK(Spreadsheet!C230)), NOT(ISBLANK(Spreadsheet!D230)),Spreadsheet!C230&lt;&gt;Spreadsheet!D230),IF(ISERROR(VLOOKUP(Spreadsheet!C230, Spreadsheet!$C$6:'Spreadsheet'!$C229,1,FALSE)), FALSE, TRUE),TRUE)</f>
        <v>1</v>
      </c>
      <c r="AH230" s="5" t="b">
        <f>Spreadsheet!$B$2=Spreadsheet!AD230</f>
        <v>1</v>
      </c>
      <c r="AI230" s="5" t="b">
        <f>IF(ISBLANK(Spreadsheet!G230),TRUE,IF(OR(LEN(Spreadsheet!G230)&gt;1,ISNUMBER(VALUE(Spreadsheet!G230))),FALSE,TRUE))</f>
        <v>1</v>
      </c>
      <c r="AJ230" s="5" t="b">
        <f>OR(ISBLANK(Spreadsheet!C230), NOT(ISBLANK(Spreadsheet!B230)), NOT(ISBLANK(Spreadsheet!D230)))</f>
        <v>1</v>
      </c>
      <c r="AK230" s="5" t="b">
        <f t="array" ref="AK230">IF(OR(AND(ISBLANK(Spreadsheet!E230),ISBLANK(Spreadsheet!D230),NOT(ISBLANK(Spreadsheet!C230))),AND(ISBLANK(Spreadsheet!E230),ISBLANK(Spreadsheet!D230),ISBLANK(Spreadsheet!C230))),TRUE,ISNUMBER(MATCH(TRUE,EXACT(Spreadsheet!E230,Relationships),0)))</f>
        <v>1</v>
      </c>
      <c r="AL230" s="5" t="b">
        <f>IF(NOT(ISBLANK(Spreadsheet!C230)),IF(OR(ISBLANK(Spreadsheet!F230),LEN(Spreadsheet!F230)&gt;40),FALSE,TRUE),TRUE)</f>
        <v>1</v>
      </c>
      <c r="AM230" s="5" t="b">
        <f>IF(NOT(ISBLANK(Spreadsheet!C230)),IF(OR(ISBLANK(Spreadsheet!H230),LEN(Spreadsheet!H230)&gt;40),FALSE,TRUE),TRUE)</f>
        <v>1</v>
      </c>
      <c r="AN230" s="5" t="b">
        <f t="array" ref="AN230">IF(ISBLANK(Spreadsheet!I230),TRUE,ISNUMBER(MATCH(TRUE,EXACT(Spreadsheet!I230,GenderValues),0)))</f>
        <v>1</v>
      </c>
      <c r="AO230" s="5" t="b">
        <f ca="1">IF(ISERROR(DATEVALUE(TEXT(Spreadsheet!J230,"mm/dd/yyyy")) &gt; TODAY()),IF(AND(ISBLANK(Spreadsheet!J230),ISBLANK(Spreadsheet!C230)),TRUE,FALSE),IF(DATEVALUE(TEXT(Spreadsheet!J230,"mm/dd/yyyy")) &gt; TODAY(),FALSE,TRUE))</f>
        <v>1</v>
      </c>
      <c r="AP230" s="5" t="b">
        <f>OR(ISBLANK(Spreadsheet!K230),LEN(Spreadsheet!K230)&lt;=100)</f>
        <v>1</v>
      </c>
      <c r="AQ230" s="5" t="b">
        <f t="array" ref="AQ230">IF(OR(AND(ISBLANK(Spreadsheet!L230),ISBLANK(Spreadsheet!C230)),AND(NOT(ISBLANK(Spreadsheet!C230)),NOT(ISBLANK(Spreadsheet!D230)))),TRUE,ISNUMBER(MATCH(TRUE,EXACT(Spreadsheet!L230,MaritalStatus),0)))</f>
        <v>1</v>
      </c>
      <c r="AR230" s="5" t="b">
        <f ca="1">IF(ISERROR(DATEVALUE(TEXT(Spreadsheet!M230,"mm/dd/yyyy")) &gt; TODAY()),IF(ISBLANK(Spreadsheet!M230),TRUE,FALSE),IF(DATEVALUE(TEXT(Spreadsheet!M230,"mm/dd/yyyy")) &gt; TODAY(),FALSE,TRUE))</f>
        <v>1</v>
      </c>
      <c r="AS230" s="5" t="b">
        <f>OR(ISBLANK(Spreadsheet!N230),LEN(Spreadsheet!N230)&lt;=100)</f>
        <v>1</v>
      </c>
      <c r="AT230" s="5" t="b">
        <f>OR(ISBLANK(Spreadsheet!O230),UPPER(Spreadsheet!O230)="YES")</f>
        <v>1</v>
      </c>
      <c r="AU230" s="5" t="b">
        <f>OR(ISBLANK(Spreadsheet!P230),UPPER(Spreadsheet!P230)="YES")</f>
        <v>1</v>
      </c>
      <c r="AV230" s="5" t="b">
        <f t="array" ref="AV230">IF(ISBLANK(Spreadsheet!Q230),TRUE,ISNUMBER(MATCH(TRUE,EXACT(Spreadsheet!Q230,OnGroupsPriorIns),0)))</f>
        <v>1</v>
      </c>
      <c r="AW230" s="5" t="b">
        <f>OR(ISBLANK(Spreadsheet!R230),UPPER(Spreadsheet!R230)="YES")</f>
        <v>1</v>
      </c>
      <c r="AX230" s="5" t="b">
        <f>OR(ISBLANK(Spreadsheet!S230),UPPER(Spreadsheet!S230)="YES")</f>
        <v>1</v>
      </c>
      <c r="AY230" s="5" t="b">
        <f>OR(AND(ISBLANK(Spreadsheet!C230),LEN(Spreadsheet!T230)=0),AND(NOT(ISBLANK(Spreadsheet!C230)),LEN(Spreadsheet!T230)&gt;0,LEN(Spreadsheet!T230)&lt;=50))</f>
        <v>1</v>
      </c>
      <c r="AZ230" s="5" t="b">
        <f>OR(LEN(Spreadsheet!U230)=0,AND(LEN(Spreadsheet!U230)&gt;0,LEN(Spreadsheet!U230)&lt;=50))</f>
        <v>1</v>
      </c>
      <c r="BA230" s="5" t="b">
        <f>OR(AND(ISBLANK(Spreadsheet!C230),LEN(Spreadsheet!V230)=0),AND(NOT(ISBLANK(Spreadsheet!C230)),LEN(Spreadsheet!V230)&gt;0,LEN(Spreadsheet!V230)&lt;=50))</f>
        <v>1</v>
      </c>
      <c r="BB230" s="5" t="b">
        <f t="array" ref="BB230">IF(AND(ISBLANK(Spreadsheet!C230),LEN(Spreadsheet!W230)=0),TRUE,ISNUMBER(MATCH(TRUE,EXACT(Spreadsheet!W230,States),0)))</f>
        <v>1</v>
      </c>
      <c r="BC230" s="5" t="b">
        <f>OR(AND(ISBLANK(Spreadsheet!C230),LEN(Spreadsheet!X230)=0),AND(NOT(ISBLANK(Spreadsheet!C230)),LEN(Spreadsheet!X230)&gt;0,LEN(Spreadsheet!X230)=5,ISNUMBER(VALUE(Spreadsheet!X230))))</f>
        <v>1</v>
      </c>
      <c r="BD230" s="5" t="b">
        <f>OR(ISBLANK(Spreadsheet!Z230),LEN(Spreadsheet!Z230)&lt;=50)</f>
        <v>1</v>
      </c>
      <c r="BE230" s="5" t="b">
        <f>ISBLANK(Spreadsheet!AA230)</f>
        <v>1</v>
      </c>
      <c r="BF230" s="5" t="b">
        <f>ISBLANK(Spreadsheet!AB230)</f>
        <v>1</v>
      </c>
      <c r="BG230" s="5" t="b">
        <f>IF(ISERROR(DATEVALUE(TEXT(Spreadsheet!AC230,"mm/dd/yyyy")) &gt; DATEVALUE(TEXT(Spreadsheet!J230,"mm/dd/yyyy"))),IF(OR(AND(ISBLANK(Spreadsheet!AC230),ISBLANK(Spreadsheet!C230)),AND(NOT(ISBLANK(Spreadsheet!C230)),ISBLANK(Spreadsheet!AC230),NOT(ISBLANK(Spreadsheet!D230)))),TRUE,FALSE),IF(DATEVALUE(TEXT(Spreadsheet!AC230,"mm/dd/yyyy")) &gt; DATEVALUE(TEXT(Spreadsheet!J230,"mm/dd/yyyy")),TRUE,FALSE))</f>
        <v>1</v>
      </c>
      <c r="BH230" s="5" t="b">
        <f>OR(AND(ISBLANK(Spreadsheet!C230),ISBLANK(Spreadsheet!AE230)),AND(NOT(ISBLANK(Spreadsheet!C230)),NOT(ISBLANK(Spreadsheet!D230)),ISBLANK(Spreadsheet!AE230)),AND(NOT(ISBLANK(Spreadsheet!C230)),ISBLANK(Spreadsheet!D230),NOT(ISBLANK(Spreadsheet!AE230)),LEN(Spreadsheet!AE230)&lt;=100))</f>
        <v>1</v>
      </c>
      <c r="BI230" s="5" t="b">
        <f t="array" ref="BI230">IF(ISBLANK(Spreadsheet!AF230),TRUE,ISNUMBER(MATCH(TRUE,EXACT(Spreadsheet!AF230,CobraShortReasons),0)))</f>
        <v>1</v>
      </c>
      <c r="BJ230" s="5" t="b">
        <f ca="1">IF(ISERROR(DATEVALUE(TEXT(Spreadsheet!AG230,"mm/dd/yyyy")) &gt; TODAY()),IF(ISBLANK(Spreadsheet!AG230),TRUE,FALSE),IF(DATEVALUE(TEXT(Spreadsheet!AG230,"mm/dd/yyyy")) &gt; TODAY(),FALSE,TRUE))</f>
        <v>1</v>
      </c>
      <c r="BK230" s="5" t="b">
        <f>OR(ISBLANK(Spreadsheet!AH230),LEN(Spreadsheet!AH230)&lt;=25)</f>
        <v>1</v>
      </c>
      <c r="BL230" s="5" t="b">
        <f t="array" aca="1" ref="BL230" ca="1">IF(ISBLANK(Spreadsheet!AI230),TRUE,ISNUMBER(MATCH(TRUE,EXACT(Spreadsheet!AI230,INDIRECT(Spreadsheet!$D$2)),0)))</f>
        <v>1</v>
      </c>
      <c r="BM230" s="5" t="b">
        <f t="array" aca="1" ref="BM230" ca="1">IF(ISBLANK(Spreadsheet!AJ230),TRUE,ISNUMBER(MATCH(TRUE,EXACT(Spreadsheet!AJ230,INDIRECT(Spreadsheet!BJ230)),0)))</f>
        <v>1</v>
      </c>
      <c r="BN230" s="5" t="b">
        <f t="array" ref="BN230">IF(ISBLANK(Spreadsheet!AK230),TRUE,ISNUMBER(MATCH(TRUE,EXACT(Spreadsheet!AK230,DentalPlans),0)))</f>
        <v>1</v>
      </c>
      <c r="BO230" s="5" t="b">
        <f t="array" aca="1" ref="BO230" ca="1">IF(ISBLANK(Spreadsheet!AL230),TRUE,ISNUMBER(MATCH(TRUE,EXACT(Spreadsheet!AL230,INDIRECT(Spreadsheet!BK230)),0)))</f>
        <v>1</v>
      </c>
      <c r="BP230" s="5" t="b">
        <f t="array" ref="BP230">IF(ISBLANK(Spreadsheet!AM230),TRUE,ISNUMBER(MATCH(TRUE,EXACT(Spreadsheet!AM230,VisionPlans),0)))</f>
        <v>1</v>
      </c>
      <c r="BQ230" s="5" t="b">
        <f t="array" aca="1" ref="BQ230" ca="1">IF(ISBLANK(Spreadsheet!AN230),TRUE,ISNUMBER(MATCH(TRUE,EXACT(Spreadsheet!AN230,INDIRECT(Spreadsheet!BL230)),0)))</f>
        <v>1</v>
      </c>
      <c r="BR230" s="5" t="b">
        <f t="array" ref="BR230">IF(ISBLANK(Spreadsheet!AO230),TRUE,ISNUMBER(MATCH(TRUE,EXACT(Spreadsheet!AO230,LifeBenefitClasses),0)))</f>
        <v>1</v>
      </c>
      <c r="BS230" s="5" t="b">
        <f>IF(OR(ISBLANK(Spreadsheet!AO230), Spreadsheet!AO230="Waive"),IF(ISBLANK(Spreadsheet!AP230),TRUE,FALSE),IF(OR(AND(NOT(ISBLANK(Spreadsheet!AO230)),ISBLANK(Spreadsheet!AP230)),NOT(ISNUMBER(VALUE(Spreadsheet!AP230)))),FALSE,IF(OR(AND(Spreadsheet!AP230&lt;6,MOD(Spreadsheet!AP230*10,5)=0), MOD(Spreadsheet!AP230,5000)=0),TRUE,FALSE)))</f>
        <v>1</v>
      </c>
      <c r="BT230" s="5" t="b">
        <f t="array" ref="BT230">IF(ISBLANK(Spreadsheet!AQ230),TRUE,ISNUMBER(MATCH(TRUE,EXACT(Spreadsheet!AQ230,EnrollWaive),0)))</f>
        <v>1</v>
      </c>
      <c r="BU230" s="5" t="b">
        <f t="array" ref="BU230">IF(ISBLANK(Spreadsheet!AR230),TRUE,ISNUMBER(MATCH(TRUE,EXACT(Spreadsheet!AR230,LifeBenefitClasses),0)))</f>
        <v>1</v>
      </c>
      <c r="BV230" s="5" t="b">
        <f>IF(OR(ISBLANK(Spreadsheet!AR230), Spreadsheet!AR230="Waive"),IF(ISBLANK(Spreadsheet!AS230),TRUE,FALSE),IF(OR(AND(NOT(ISBLANK(Spreadsheet!AR230)),ISBLANK(Spreadsheet!AS230)),NOT(ISNUMBER(VALUE(Spreadsheet!AS230)))),FALSE,IF(OR(AND(Spreadsheet!AS230&lt;6,MOD(Spreadsheet!AS230*10,5)=0), MOD(Spreadsheet!AS230,10000)=0),TRUE,FALSE)))</f>
        <v>1</v>
      </c>
      <c r="BW230" s="5" t="b">
        <f t="array" ref="BW230">IF(ISBLANK(Spreadsheet!AT230),TRUE,ISNUMBER(MATCH(TRUE,EXACT(Spreadsheet!AT230,LifeBenefitClasses),0)))</f>
        <v>1</v>
      </c>
      <c r="BX230" s="5" t="b">
        <f>IF(OR(ISBLANK(Spreadsheet!AT230), Spreadsheet!AT230="Waive"),IF(ISBLANK(Spreadsheet!AU230),TRUE,FALSE),IF(OR(AND(NOT(ISBLANK(Spreadsheet!AT230)),ISBLANK(Spreadsheet!AU230)),NOT(ISNUMBER(VALUE(Spreadsheet!AU230)))),FALSE,IF(AND(NOT(OR(ISBLANK(Spreadsheet!AT230),Spreadsheet!AT230="Waive")),NOT(OR(ISBLANK(Spreadsheet!AR230),Spreadsheet!AR230="Waive")),MOD(Spreadsheet!AU230,5000)=0, Spreadsheet!AU230&lt;=(Spreadsheet!AS230*0.5)),TRUE,FALSE)))</f>
        <v>1</v>
      </c>
      <c r="BY230" s="5" t="b">
        <f t="array" ref="BY230">IF(ISBLANK(Spreadsheet!AV230),TRUE,ISNUMBER(MATCH(TRUE,EXACT(Spreadsheet!AV230,EnrollWaive),0)))</f>
        <v>1</v>
      </c>
      <c r="BZ230" s="5" t="b">
        <f t="array" ref="BZ230">IF(ISBLANK(Spreadsheet!AW230),TRUE,ISNUMBER(MATCH(TRUE,EXACT(Spreadsheet!AW230,LifeBenefitClasses),0)))</f>
        <v>1</v>
      </c>
      <c r="CA230" s="5" t="b">
        <f t="array" ref="CA230">IF(ISBLANK(Spreadsheet!AX230),TRUE,ISNUMBER(MATCH(TRUE,EXACT(Spreadsheet!AX230,LifeBenefitClasses),0)))</f>
        <v>1</v>
      </c>
      <c r="CB230" s="5" t="b">
        <f t="array" ref="CB230">IF(ISBLANK(Spreadsheet!AY230),TRUE,ISNUMBER(MATCH(TRUE,EXACT(Spreadsheet!AY230,LifeBenefitClasses),0)))</f>
        <v>1</v>
      </c>
      <c r="CC230" s="5" t="b">
        <f t="array" ref="CC230">IF(ISBLANK(Spreadsheet!AZ230),TRUE,ISNUMBER(MATCH(TRUE,EXACT(Spreadsheet!AZ230,LifeBenefitClasses),0)))</f>
        <v>1</v>
      </c>
      <c r="CD230" s="5" t="b">
        <f t="array" ref="CD230">IF(ISBLANK(Spreadsheet!BA230),TRUE,ISNUMBER(MATCH(TRUE,EXACT(Spreadsheet!BA230,LifeBenefitClasses),0)))</f>
        <v>1</v>
      </c>
      <c r="CE230" s="5" t="b">
        <f>IF(OR(ISBLANK(Spreadsheet!BA230), Spreadsheet!BA230="Waive"),IF(ISBLANK(Spreadsheet!BB230),TRUE,FALSE),IF(OR(AND(NOT(ISBLANK(Spreadsheet!BA230)),ISBLANK(Spreadsheet!BB230)),NOT(ISNUMBER(VALUE(Spreadsheet!BB230))),ISBLANK(Spreadsheet!BC230),NOT(ISNUMBER(VALUE(Spreadsheet!BC230)))),FALSE,IF(AND(Spreadsheet!BB230&gt;=50000,Spreadsheet!BB230&lt;=250000,MOD(Spreadsheet!BB230,10000)=0,Spreadsheet!BB230&lt;=(10*Spreadsheet!BC230)),TRUE,FALSE)))</f>
        <v>1</v>
      </c>
      <c r="CF230" s="5" t="b">
        <f>IF(NOT(ISBLANK(Spreadsheet!BC230)),AND(ISNUMBER(VALUE(Spreadsheet!BC230)),Spreadsheet!BC230&gt;0),AND(OR(ISBLANK(Spreadsheet!AO230),Spreadsheet!AO230="Waive",AND(NOT(OR(ISBLANK(Spreadsheet!AO230),Spreadsheet!AO230="Waive")),Spreadsheet!AP230&gt;=6)),OR(ISBLANK(Spreadsheet!AR230),AND(NOT(OR(ISBLANK(Spreadsheet!AR230),Spreadsheet!AR230="Waive")),Spreadsheet!AS230&gt;=6)),OR(ISBLANK(Spreadsheet!AW230)),OR(ISBLANK(Spreadsheet!AX230)),OR(ISBLANK(Spreadsheet!AY230)),OR(ISBLANK(Spreadsheet!AZ230)),OR(ISBLANK(Spreadsheet!BA230),Spreadsheet!BA230="Waive")))</f>
        <v>1</v>
      </c>
      <c r="CG230" s="5" t="b">
        <f t="shared" ca="1" si="17"/>
        <v>1</v>
      </c>
    </row>
    <row r="231" spans="8:85" x14ac:dyDescent="0.3">
      <c r="H231" s="5">
        <f t="shared" ca="1" si="14"/>
        <v>2</v>
      </c>
      <c r="I231" s="5" t="str">
        <f t="shared" ca="1" si="15"/>
        <v/>
      </c>
      <c r="J231" s="5" t="str">
        <f>IF(AND(NOT(ISBLANK(Spreadsheet!C231)),ISBLANK(Spreadsheet!D231)),Spreadsheet!F231&amp;" "&amp;Spreadsheet!H231,"")</f>
        <v/>
      </c>
      <c r="K231" s="5">
        <f>IF(AND(NOT(ISBLANK(Spreadsheet!C231)),ISBLANK(Spreadsheet!D231)),COUNTIFS(Spreadsheet!E232:E$786,"=Child",Spreadsheet!C232:C$786, "="&amp;Spreadsheet!C231) + COUNTIFS(Spreadsheet!E232:E$786,"=Step-child",Spreadsheet!C232:C$786, "="&amp;Spreadsheet!C231),0)</f>
        <v>0</v>
      </c>
      <c r="L231" s="5">
        <f>IF(NOT(ISBLANK(J231)),COUNTIFS(Spreadsheet!E232:E$786,"=Wife",Spreadsheet!C232:C$786, "="&amp;Spreadsheet!C231) + COUNTIFS(Spreadsheet!E232:E$786,"=Husband",Spreadsheet!C232:C$786, "="&amp;Spreadsheet!C231),0)</f>
        <v>0</v>
      </c>
      <c r="M231" s="5">
        <f>IF(NOT(ISBLANK(Spreadsheet!AJ231)),VLOOKUP(Spreadsheet!AJ231,'Drop Downs'!$P$2:$R$16,3,FALSE),0)</f>
        <v>0</v>
      </c>
      <c r="N231" s="5">
        <f>IF(NOT(ISBLANK(Spreadsheet!AJ231)), VLOOKUP(Spreadsheet!AJ231,'Drop Downs'!$P$2:$R$16,2,FALSE),0)</f>
        <v>0</v>
      </c>
      <c r="O231" s="5">
        <f>IF(NOT(ISBLANK(Spreadsheet!AL231)),VLOOKUP(Spreadsheet!AL231,'Drop Downs'!$P$2:$R$16,3,FALSE), 0)</f>
        <v>0</v>
      </c>
      <c r="P231" s="5">
        <f>IF(NOT(ISBLANK(Spreadsheet!AL231)),VLOOKUP(Spreadsheet!AL231,'Drop Downs'!$P$2:$R$16,2,FALSE),0)</f>
        <v>0</v>
      </c>
      <c r="Q231" s="5">
        <f>IF(NOT(ISBLANK(Spreadsheet!AN231)),VLOOKUP(Spreadsheet!AN231,'Drop Downs'!$P$2:$R$16,3,FALSE),0)</f>
        <v>0</v>
      </c>
      <c r="R231" s="5">
        <f>IF(NOT(ISBLANK(Spreadsheet!AN231)),VLOOKUP(Spreadsheet!AN231,'Drop Downs'!$P$2:$R$16,2,FALSE),0)</f>
        <v>0</v>
      </c>
      <c r="S231" s="5" t="str">
        <f>IF(OR(M231&gt;K231,N231&gt;L231,O231&gt;K231, Q231&gt;K231,N231&gt;L231, P231&gt;L231, R231&gt;L231),"Member currently has a coverage election over what he/she needs.  Please add more dependents or adjust the coverage election.","")&amp;(IF(AND(NOT(ISBLANK(Spreadsheet!C231)),NOT(ISBLANK(Spreadsheet!D231)),ISBLANK(Spreadsheet!E231)),"Dependent lacks a relationship to member.Please select one from the drop-down.",""))</f>
        <v/>
      </c>
      <c r="T231" s="5" t="b">
        <f t="shared" si="16"/>
        <v>1</v>
      </c>
      <c r="U231" s="5" t="b">
        <f>OR(ISBLANK(Spreadsheet!C231),IF(NOT(ISBLANK(Spreadsheet!D231)),NOT(ISBLANK(Spreadsheet!E231)),TRUE))</f>
        <v>1</v>
      </c>
      <c r="V231" s="5" t="b">
        <f>OR(ISBLANK(Spreadsheet!C231), NOT(ISBLANK(Spreadsheet!I231)))</f>
        <v>1</v>
      </c>
      <c r="W231" s="5" t="b">
        <f>OR(ISBLANK(Spreadsheet!D231),NOT(ISBLANK(Spreadsheet!C231)))</f>
        <v>1</v>
      </c>
      <c r="X231" s="155" t="str">
        <f>REPT("0",MIN(FIND({1,2,3,4,5,6,7,8,9},Spreadsheet!C231&amp;"123456789"))-1)&amp;IF(ISBLANK(Spreadsheet!C231),"",SUMPRODUCT(MID(0&amp;Spreadsheet!C231,LARGE(INDEX(ISNUMBER(--MID(Spreadsheet!C231,ROW($1:$225),1))*
 ROW($1:$225),0),ROW($1:$225))+1,1)*10^ROW($1:$225)/10))</f>
        <v/>
      </c>
      <c r="Y231" s="5" t="b">
        <f>IF(NOT(ISBLANK(Spreadsheet!C231)),IF(AND(ISNUMBER(VALUE(Spreadsheet!C231)), LEN(Spreadsheet!C231)=9),TRUE,FALSE),TRUE)</f>
        <v>1</v>
      </c>
      <c r="Z231" s="155" t="str">
        <f>REPT("0",MIN(FIND({1,2,3,4,5,6,7,8,9},Spreadsheet!D231&amp;"123456789"))-1)&amp;IF(ISBLANK(Spreadsheet!D231),"",SUMPRODUCT(MID(0&amp;Spreadsheet!D231,LARGE(INDEX(ISNUMBER(--MID(Spreadsheet!D231,ROW($1:$225),1))*
 ROW($1:$225),0),ROW($1:$225))+1,1)*10^ROW($1:$225)/10))</f>
        <v/>
      </c>
      <c r="AA231" s="5" t="b">
        <f>IF(AND(NOT(ISBLANK(Spreadsheet!D231)),NOT(ISBLANK(Spreadsheet!C231))),IF(AND(ISNUMBER(VALUE(Spreadsheet!D231)), LEN(Spreadsheet!D231)=9),TRUE,FALSE),IF(AND(NOT(ISBLANK(Spreadsheet!D231)),ISBLANK(Spreadsheet!C231)),FALSE,TRUE))</f>
        <v>1</v>
      </c>
      <c r="AB231" s="5" t="b">
        <f>OR(ISBLANK(Spreadsheet!Y231),IF(NOT(ISBLANK(Spreadsheet!Y231)),LEN(Spreadsheet!Y231)=10,ISNUMBER(VALUE(Spreadsheet!Y231))))</f>
        <v>1</v>
      </c>
      <c r="AC231" s="5" t="b">
        <f>OR(ISBLANK(Spreadsheet!AI231), AND(NOT(ISBLANK(Spreadsheet!AJ231)), NOT(ISNUMBER(SEARCH("Waive",Spreadsheet!AJ231)))))</f>
        <v>1</v>
      </c>
      <c r="AD231" s="5" t="b">
        <f>OR(ISBLANK(Spreadsheet!AK231), AND(NOT(ISBLANK(Spreadsheet!AL231)), NOT(ISNUMBER(SEARCH("Waive",Spreadsheet!AL231)))))</f>
        <v>1</v>
      </c>
      <c r="AE231" s="5" t="b">
        <f>OR(ISBLANK(Spreadsheet!AM231), AND(NOT(ISBLANK(Spreadsheet!AN231)), NOT(ISNUMBER(SEARCH("Waive", Spreadsheet!AN231)))))</f>
        <v>1</v>
      </c>
      <c r="AF231" s="5" t="b">
        <f>OR(ISBLANK(Spreadsheet!C231), NOT(ISBLANK(Spreadsheet!D231)),NOT(ISBLANK(Spreadsheet!L231)))</f>
        <v>1</v>
      </c>
      <c r="AG231" s="5" t="b">
        <f>IF(AND(NOT(ISBLANK(Spreadsheet!C231)), NOT(ISBLANK(Spreadsheet!D231)),Spreadsheet!C231&lt;&gt;Spreadsheet!D231),IF(ISERROR(VLOOKUP(Spreadsheet!C231, Spreadsheet!$C$6:'Spreadsheet'!$C230,1,FALSE)), FALSE, TRUE),TRUE)</f>
        <v>1</v>
      </c>
      <c r="AH231" s="5" t="b">
        <f>Spreadsheet!$B$2=Spreadsheet!AD231</f>
        <v>1</v>
      </c>
      <c r="AI231" s="5" t="b">
        <f>IF(ISBLANK(Spreadsheet!G231),TRUE,IF(OR(LEN(Spreadsheet!G231)&gt;1,ISNUMBER(VALUE(Spreadsheet!G231))),FALSE,TRUE))</f>
        <v>1</v>
      </c>
      <c r="AJ231" s="5" t="b">
        <f>OR(ISBLANK(Spreadsheet!C231), NOT(ISBLANK(Spreadsheet!B231)), NOT(ISBLANK(Spreadsheet!D231)))</f>
        <v>1</v>
      </c>
      <c r="AK231" s="5" t="b">
        <f t="array" ref="AK231">IF(OR(AND(ISBLANK(Spreadsheet!E231),ISBLANK(Spreadsheet!D231),NOT(ISBLANK(Spreadsheet!C231))),AND(ISBLANK(Spreadsheet!E231),ISBLANK(Spreadsheet!D231),ISBLANK(Spreadsheet!C231))),TRUE,ISNUMBER(MATCH(TRUE,EXACT(Spreadsheet!E231,Relationships),0)))</f>
        <v>1</v>
      </c>
      <c r="AL231" s="5" t="b">
        <f>IF(NOT(ISBLANK(Spreadsheet!C231)),IF(OR(ISBLANK(Spreadsheet!F231),LEN(Spreadsheet!F231)&gt;40),FALSE,TRUE),TRUE)</f>
        <v>1</v>
      </c>
      <c r="AM231" s="5" t="b">
        <f>IF(NOT(ISBLANK(Spreadsheet!C231)),IF(OR(ISBLANK(Spreadsheet!H231),LEN(Spreadsheet!H231)&gt;40),FALSE,TRUE),TRUE)</f>
        <v>1</v>
      </c>
      <c r="AN231" s="5" t="b">
        <f t="array" ref="AN231">IF(ISBLANK(Spreadsheet!I231),TRUE,ISNUMBER(MATCH(TRUE,EXACT(Spreadsheet!I231,GenderValues),0)))</f>
        <v>1</v>
      </c>
      <c r="AO231" s="5" t="b">
        <f ca="1">IF(ISERROR(DATEVALUE(TEXT(Spreadsheet!J231,"mm/dd/yyyy")) &gt; TODAY()),IF(AND(ISBLANK(Spreadsheet!J231),ISBLANK(Spreadsheet!C231)),TRUE,FALSE),IF(DATEVALUE(TEXT(Spreadsheet!J231,"mm/dd/yyyy")) &gt; TODAY(),FALSE,TRUE))</f>
        <v>1</v>
      </c>
      <c r="AP231" s="5" t="b">
        <f>OR(ISBLANK(Spreadsheet!K231),LEN(Spreadsheet!K231)&lt;=100)</f>
        <v>1</v>
      </c>
      <c r="AQ231" s="5" t="b">
        <f t="array" ref="AQ231">IF(OR(AND(ISBLANK(Spreadsheet!L231),ISBLANK(Spreadsheet!C231)),AND(NOT(ISBLANK(Spreadsheet!C231)),NOT(ISBLANK(Spreadsheet!D231)))),TRUE,ISNUMBER(MATCH(TRUE,EXACT(Spreadsheet!L231,MaritalStatus),0)))</f>
        <v>1</v>
      </c>
      <c r="AR231" s="5" t="b">
        <f ca="1">IF(ISERROR(DATEVALUE(TEXT(Spreadsheet!M231,"mm/dd/yyyy")) &gt; TODAY()),IF(ISBLANK(Spreadsheet!M231),TRUE,FALSE),IF(DATEVALUE(TEXT(Spreadsheet!M231,"mm/dd/yyyy")) &gt; TODAY(),FALSE,TRUE))</f>
        <v>1</v>
      </c>
      <c r="AS231" s="5" t="b">
        <f>OR(ISBLANK(Spreadsheet!N231),LEN(Spreadsheet!N231)&lt;=100)</f>
        <v>1</v>
      </c>
      <c r="AT231" s="5" t="b">
        <f>OR(ISBLANK(Spreadsheet!O231),UPPER(Spreadsheet!O231)="YES")</f>
        <v>1</v>
      </c>
      <c r="AU231" s="5" t="b">
        <f>OR(ISBLANK(Spreadsheet!P231),UPPER(Spreadsheet!P231)="YES")</f>
        <v>1</v>
      </c>
      <c r="AV231" s="5" t="b">
        <f t="array" ref="AV231">IF(ISBLANK(Spreadsheet!Q231),TRUE,ISNUMBER(MATCH(TRUE,EXACT(Spreadsheet!Q231,OnGroupsPriorIns),0)))</f>
        <v>1</v>
      </c>
      <c r="AW231" s="5" t="b">
        <f>OR(ISBLANK(Spreadsheet!R231),UPPER(Spreadsheet!R231)="YES")</f>
        <v>1</v>
      </c>
      <c r="AX231" s="5" t="b">
        <f>OR(ISBLANK(Spreadsheet!S231),UPPER(Spreadsheet!S231)="YES")</f>
        <v>1</v>
      </c>
      <c r="AY231" s="5" t="b">
        <f>OR(AND(ISBLANK(Spreadsheet!C231),LEN(Spreadsheet!T231)=0),AND(NOT(ISBLANK(Spreadsheet!C231)),LEN(Spreadsheet!T231)&gt;0,LEN(Spreadsheet!T231)&lt;=50))</f>
        <v>1</v>
      </c>
      <c r="AZ231" s="5" t="b">
        <f>OR(LEN(Spreadsheet!U231)=0,AND(LEN(Spreadsheet!U231)&gt;0,LEN(Spreadsheet!U231)&lt;=50))</f>
        <v>1</v>
      </c>
      <c r="BA231" s="5" t="b">
        <f>OR(AND(ISBLANK(Spreadsheet!C231),LEN(Spreadsheet!V231)=0),AND(NOT(ISBLANK(Spreadsheet!C231)),LEN(Spreadsheet!V231)&gt;0,LEN(Spreadsheet!V231)&lt;=50))</f>
        <v>1</v>
      </c>
      <c r="BB231" s="5" t="b">
        <f t="array" ref="BB231">IF(AND(ISBLANK(Spreadsheet!C231),LEN(Spreadsheet!W231)=0),TRUE,ISNUMBER(MATCH(TRUE,EXACT(Spreadsheet!W231,States),0)))</f>
        <v>1</v>
      </c>
      <c r="BC231" s="5" t="b">
        <f>OR(AND(ISBLANK(Spreadsheet!C231),LEN(Spreadsheet!X231)=0),AND(NOT(ISBLANK(Spreadsheet!C231)),LEN(Spreadsheet!X231)&gt;0,LEN(Spreadsheet!X231)=5,ISNUMBER(VALUE(Spreadsheet!X231))))</f>
        <v>1</v>
      </c>
      <c r="BD231" s="5" t="b">
        <f>OR(ISBLANK(Spreadsheet!Z231),LEN(Spreadsheet!Z231)&lt;=50)</f>
        <v>1</v>
      </c>
      <c r="BE231" s="5" t="b">
        <f>ISBLANK(Spreadsheet!AA231)</f>
        <v>1</v>
      </c>
      <c r="BF231" s="5" t="b">
        <f>ISBLANK(Spreadsheet!AB231)</f>
        <v>1</v>
      </c>
      <c r="BG231" s="5" t="b">
        <f>IF(ISERROR(DATEVALUE(TEXT(Spreadsheet!AC231,"mm/dd/yyyy")) &gt; DATEVALUE(TEXT(Spreadsheet!J231,"mm/dd/yyyy"))),IF(OR(AND(ISBLANK(Spreadsheet!AC231),ISBLANK(Spreadsheet!C231)),AND(NOT(ISBLANK(Spreadsheet!C231)),ISBLANK(Spreadsheet!AC231),NOT(ISBLANK(Spreadsheet!D231)))),TRUE,FALSE),IF(DATEVALUE(TEXT(Spreadsheet!AC231,"mm/dd/yyyy")) &gt; DATEVALUE(TEXT(Spreadsheet!J231,"mm/dd/yyyy")),TRUE,FALSE))</f>
        <v>1</v>
      </c>
      <c r="BH231" s="5" t="b">
        <f>OR(AND(ISBLANK(Spreadsheet!C231),ISBLANK(Spreadsheet!AE231)),AND(NOT(ISBLANK(Spreadsheet!C231)),NOT(ISBLANK(Spreadsheet!D231)),ISBLANK(Spreadsheet!AE231)),AND(NOT(ISBLANK(Spreadsheet!C231)),ISBLANK(Spreadsheet!D231),NOT(ISBLANK(Spreadsheet!AE231)),LEN(Spreadsheet!AE231)&lt;=100))</f>
        <v>1</v>
      </c>
      <c r="BI231" s="5" t="b">
        <f t="array" ref="BI231">IF(ISBLANK(Spreadsheet!AF231),TRUE,ISNUMBER(MATCH(TRUE,EXACT(Spreadsheet!AF231,CobraShortReasons),0)))</f>
        <v>1</v>
      </c>
      <c r="BJ231" s="5" t="b">
        <f ca="1">IF(ISERROR(DATEVALUE(TEXT(Spreadsheet!AG231,"mm/dd/yyyy")) &gt; TODAY()),IF(ISBLANK(Spreadsheet!AG231),TRUE,FALSE),IF(DATEVALUE(TEXT(Spreadsheet!AG231,"mm/dd/yyyy")) &gt; TODAY(),FALSE,TRUE))</f>
        <v>1</v>
      </c>
      <c r="BK231" s="5" t="b">
        <f>OR(ISBLANK(Spreadsheet!AH231),LEN(Spreadsheet!AH231)&lt;=25)</f>
        <v>1</v>
      </c>
      <c r="BL231" s="5" t="b">
        <f t="array" aca="1" ref="BL231" ca="1">IF(ISBLANK(Spreadsheet!AI231),TRUE,ISNUMBER(MATCH(TRUE,EXACT(Spreadsheet!AI231,INDIRECT(Spreadsheet!$D$2)),0)))</f>
        <v>1</v>
      </c>
      <c r="BM231" s="5" t="b">
        <f t="array" aca="1" ref="BM231" ca="1">IF(ISBLANK(Spreadsheet!AJ231),TRUE,ISNUMBER(MATCH(TRUE,EXACT(Spreadsheet!AJ231,INDIRECT(Spreadsheet!BJ231)),0)))</f>
        <v>1</v>
      </c>
      <c r="BN231" s="5" t="b">
        <f t="array" ref="BN231">IF(ISBLANK(Spreadsheet!AK231),TRUE,ISNUMBER(MATCH(TRUE,EXACT(Spreadsheet!AK231,DentalPlans),0)))</f>
        <v>1</v>
      </c>
      <c r="BO231" s="5" t="b">
        <f t="array" aca="1" ref="BO231" ca="1">IF(ISBLANK(Spreadsheet!AL231),TRUE,ISNUMBER(MATCH(TRUE,EXACT(Spreadsheet!AL231,INDIRECT(Spreadsheet!BK231)),0)))</f>
        <v>1</v>
      </c>
      <c r="BP231" s="5" t="b">
        <f t="array" ref="BP231">IF(ISBLANK(Spreadsheet!AM231),TRUE,ISNUMBER(MATCH(TRUE,EXACT(Spreadsheet!AM231,VisionPlans),0)))</f>
        <v>1</v>
      </c>
      <c r="BQ231" s="5" t="b">
        <f t="array" aca="1" ref="BQ231" ca="1">IF(ISBLANK(Spreadsheet!AN231),TRUE,ISNUMBER(MATCH(TRUE,EXACT(Spreadsheet!AN231,INDIRECT(Spreadsheet!BL231)),0)))</f>
        <v>1</v>
      </c>
      <c r="BR231" s="5" t="b">
        <f t="array" ref="BR231">IF(ISBLANK(Spreadsheet!AO231),TRUE,ISNUMBER(MATCH(TRUE,EXACT(Spreadsheet!AO231,LifeBenefitClasses),0)))</f>
        <v>1</v>
      </c>
      <c r="BS231" s="5" t="b">
        <f>IF(OR(ISBLANK(Spreadsheet!AO231), Spreadsheet!AO231="Waive"),IF(ISBLANK(Spreadsheet!AP231),TRUE,FALSE),IF(OR(AND(NOT(ISBLANK(Spreadsheet!AO231)),ISBLANK(Spreadsheet!AP231)),NOT(ISNUMBER(VALUE(Spreadsheet!AP231)))),FALSE,IF(OR(AND(Spreadsheet!AP231&lt;6,MOD(Spreadsheet!AP231*10,5)=0), MOD(Spreadsheet!AP231,5000)=0),TRUE,FALSE)))</f>
        <v>1</v>
      </c>
      <c r="BT231" s="5" t="b">
        <f t="array" ref="BT231">IF(ISBLANK(Spreadsheet!AQ231),TRUE,ISNUMBER(MATCH(TRUE,EXACT(Spreadsheet!AQ231,EnrollWaive),0)))</f>
        <v>1</v>
      </c>
      <c r="BU231" s="5" t="b">
        <f t="array" ref="BU231">IF(ISBLANK(Spreadsheet!AR231),TRUE,ISNUMBER(MATCH(TRUE,EXACT(Spreadsheet!AR231,LifeBenefitClasses),0)))</f>
        <v>1</v>
      </c>
      <c r="BV231" s="5" t="b">
        <f>IF(OR(ISBLANK(Spreadsheet!AR231), Spreadsheet!AR231="Waive"),IF(ISBLANK(Spreadsheet!AS231),TRUE,FALSE),IF(OR(AND(NOT(ISBLANK(Spreadsheet!AR231)),ISBLANK(Spreadsheet!AS231)),NOT(ISNUMBER(VALUE(Spreadsheet!AS231)))),FALSE,IF(OR(AND(Spreadsheet!AS231&lt;6,MOD(Spreadsheet!AS231*10,5)=0), MOD(Spreadsheet!AS231,10000)=0),TRUE,FALSE)))</f>
        <v>1</v>
      </c>
      <c r="BW231" s="5" t="b">
        <f t="array" ref="BW231">IF(ISBLANK(Spreadsheet!AT231),TRUE,ISNUMBER(MATCH(TRUE,EXACT(Spreadsheet!AT231,LifeBenefitClasses),0)))</f>
        <v>1</v>
      </c>
      <c r="BX231" s="5" t="b">
        <f>IF(OR(ISBLANK(Spreadsheet!AT231), Spreadsheet!AT231="Waive"),IF(ISBLANK(Spreadsheet!AU231),TRUE,FALSE),IF(OR(AND(NOT(ISBLANK(Spreadsheet!AT231)),ISBLANK(Spreadsheet!AU231)),NOT(ISNUMBER(VALUE(Spreadsheet!AU231)))),FALSE,IF(AND(NOT(OR(ISBLANK(Spreadsheet!AT231),Spreadsheet!AT231="Waive")),NOT(OR(ISBLANK(Spreadsheet!AR231),Spreadsheet!AR231="Waive")),MOD(Spreadsheet!AU231,5000)=0, Spreadsheet!AU231&lt;=(Spreadsheet!AS231*0.5)),TRUE,FALSE)))</f>
        <v>1</v>
      </c>
      <c r="BY231" s="5" t="b">
        <f t="array" ref="BY231">IF(ISBLANK(Spreadsheet!AV231),TRUE,ISNUMBER(MATCH(TRUE,EXACT(Spreadsheet!AV231,EnrollWaive),0)))</f>
        <v>1</v>
      </c>
      <c r="BZ231" s="5" t="b">
        <f t="array" ref="BZ231">IF(ISBLANK(Spreadsheet!AW231),TRUE,ISNUMBER(MATCH(TRUE,EXACT(Spreadsheet!AW231,LifeBenefitClasses),0)))</f>
        <v>1</v>
      </c>
      <c r="CA231" s="5" t="b">
        <f t="array" ref="CA231">IF(ISBLANK(Spreadsheet!AX231),TRUE,ISNUMBER(MATCH(TRUE,EXACT(Spreadsheet!AX231,LifeBenefitClasses),0)))</f>
        <v>1</v>
      </c>
      <c r="CB231" s="5" t="b">
        <f t="array" ref="CB231">IF(ISBLANK(Spreadsheet!AY231),TRUE,ISNUMBER(MATCH(TRUE,EXACT(Spreadsheet!AY231,LifeBenefitClasses),0)))</f>
        <v>1</v>
      </c>
      <c r="CC231" s="5" t="b">
        <f t="array" ref="CC231">IF(ISBLANK(Spreadsheet!AZ231),TRUE,ISNUMBER(MATCH(TRUE,EXACT(Spreadsheet!AZ231,LifeBenefitClasses),0)))</f>
        <v>1</v>
      </c>
      <c r="CD231" s="5" t="b">
        <f t="array" ref="CD231">IF(ISBLANK(Spreadsheet!BA231),TRUE,ISNUMBER(MATCH(TRUE,EXACT(Spreadsheet!BA231,LifeBenefitClasses),0)))</f>
        <v>1</v>
      </c>
      <c r="CE231" s="5" t="b">
        <f>IF(OR(ISBLANK(Spreadsheet!BA231), Spreadsheet!BA231="Waive"),IF(ISBLANK(Spreadsheet!BB231),TRUE,FALSE),IF(OR(AND(NOT(ISBLANK(Spreadsheet!BA231)),ISBLANK(Spreadsheet!BB231)),NOT(ISNUMBER(VALUE(Spreadsheet!BB231))),ISBLANK(Spreadsheet!BC231),NOT(ISNUMBER(VALUE(Spreadsheet!BC231)))),FALSE,IF(AND(Spreadsheet!BB231&gt;=50000,Spreadsheet!BB231&lt;=250000,MOD(Spreadsheet!BB231,10000)=0,Spreadsheet!BB231&lt;=(10*Spreadsheet!BC231)),TRUE,FALSE)))</f>
        <v>1</v>
      </c>
      <c r="CF231" s="5" t="b">
        <f>IF(NOT(ISBLANK(Spreadsheet!BC231)),AND(ISNUMBER(VALUE(Spreadsheet!BC231)),Spreadsheet!BC231&gt;0),AND(OR(ISBLANK(Spreadsheet!AO231),Spreadsheet!AO231="Waive",AND(NOT(OR(ISBLANK(Spreadsheet!AO231),Spreadsheet!AO231="Waive")),Spreadsheet!AP231&gt;=6)),OR(ISBLANK(Spreadsheet!AR231),AND(NOT(OR(ISBLANK(Spreadsheet!AR231),Spreadsheet!AR231="Waive")),Spreadsheet!AS231&gt;=6)),OR(ISBLANK(Spreadsheet!AW231)),OR(ISBLANK(Spreadsheet!AX231)),OR(ISBLANK(Spreadsheet!AY231)),OR(ISBLANK(Spreadsheet!AZ231)),OR(ISBLANK(Spreadsheet!BA231),Spreadsheet!BA231="Waive")))</f>
        <v>1</v>
      </c>
      <c r="CG231" s="5" t="b">
        <f t="shared" ca="1" si="17"/>
        <v>1</v>
      </c>
    </row>
    <row r="232" spans="8:85" x14ac:dyDescent="0.3">
      <c r="H232" s="5">
        <f t="shared" ca="1" si="14"/>
        <v>2</v>
      </c>
      <c r="I232" s="5" t="str">
        <f t="shared" ca="1" si="15"/>
        <v/>
      </c>
      <c r="J232" s="5" t="str">
        <f>IF(AND(NOT(ISBLANK(Spreadsheet!C232)),ISBLANK(Spreadsheet!D232)),Spreadsheet!F232&amp;" "&amp;Spreadsheet!H232,"")</f>
        <v/>
      </c>
      <c r="K232" s="5">
        <f>IF(AND(NOT(ISBLANK(Spreadsheet!C232)),ISBLANK(Spreadsheet!D232)),COUNTIFS(Spreadsheet!E233:E$786,"=Child",Spreadsheet!C233:C$786, "="&amp;Spreadsheet!C232) + COUNTIFS(Spreadsheet!E233:E$786,"=Step-child",Spreadsheet!C233:C$786, "="&amp;Spreadsheet!C232),0)</f>
        <v>0</v>
      </c>
      <c r="L232" s="5">
        <f>IF(NOT(ISBLANK(J232)),COUNTIFS(Spreadsheet!E233:E$786,"=Wife",Spreadsheet!C233:C$786, "="&amp;Spreadsheet!C232) + COUNTIFS(Spreadsheet!E233:E$786,"=Husband",Spreadsheet!C233:C$786, "="&amp;Spreadsheet!C232),0)</f>
        <v>0</v>
      </c>
      <c r="M232" s="5">
        <f>IF(NOT(ISBLANK(Spreadsheet!AJ232)),VLOOKUP(Spreadsheet!AJ232,'Drop Downs'!$P$2:$R$16,3,FALSE),0)</f>
        <v>0</v>
      </c>
      <c r="N232" s="5">
        <f>IF(NOT(ISBLANK(Spreadsheet!AJ232)), VLOOKUP(Spreadsheet!AJ232,'Drop Downs'!$P$2:$R$16,2,FALSE),0)</f>
        <v>0</v>
      </c>
      <c r="O232" s="5">
        <f>IF(NOT(ISBLANK(Spreadsheet!AL232)),VLOOKUP(Spreadsheet!AL232,'Drop Downs'!$P$2:$R$16,3,FALSE), 0)</f>
        <v>0</v>
      </c>
      <c r="P232" s="5">
        <f>IF(NOT(ISBLANK(Spreadsheet!AL232)),VLOOKUP(Spreadsheet!AL232,'Drop Downs'!$P$2:$R$16,2,FALSE),0)</f>
        <v>0</v>
      </c>
      <c r="Q232" s="5">
        <f>IF(NOT(ISBLANK(Spreadsheet!AN232)),VLOOKUP(Spreadsheet!AN232,'Drop Downs'!$P$2:$R$16,3,FALSE),0)</f>
        <v>0</v>
      </c>
      <c r="R232" s="5">
        <f>IF(NOT(ISBLANK(Spreadsheet!AN232)),VLOOKUP(Spreadsheet!AN232,'Drop Downs'!$P$2:$R$16,2,FALSE),0)</f>
        <v>0</v>
      </c>
      <c r="S232" s="5" t="str">
        <f>IF(OR(M232&gt;K232,N232&gt;L232,O232&gt;K232, Q232&gt;K232,N232&gt;L232, P232&gt;L232, R232&gt;L232),"Member currently has a coverage election over what he/she needs.  Please add more dependents or adjust the coverage election.","")&amp;(IF(AND(NOT(ISBLANK(Spreadsheet!C232)),NOT(ISBLANK(Spreadsheet!D232)),ISBLANK(Spreadsheet!E232)),"Dependent lacks a relationship to member.Please select one from the drop-down.",""))</f>
        <v/>
      </c>
      <c r="T232" s="5" t="b">
        <f t="shared" si="16"/>
        <v>1</v>
      </c>
      <c r="U232" s="5" t="b">
        <f>OR(ISBLANK(Spreadsheet!C232),IF(NOT(ISBLANK(Spreadsheet!D232)),NOT(ISBLANK(Spreadsheet!E232)),TRUE))</f>
        <v>1</v>
      </c>
      <c r="V232" s="5" t="b">
        <f>OR(ISBLANK(Spreadsheet!C232), NOT(ISBLANK(Spreadsheet!I232)))</f>
        <v>1</v>
      </c>
      <c r="W232" s="5" t="b">
        <f>OR(ISBLANK(Spreadsheet!D232),NOT(ISBLANK(Spreadsheet!C232)))</f>
        <v>1</v>
      </c>
      <c r="X232" s="155" t="str">
        <f>REPT("0",MIN(FIND({1,2,3,4,5,6,7,8,9},Spreadsheet!C232&amp;"123456789"))-1)&amp;IF(ISBLANK(Spreadsheet!C232),"",SUMPRODUCT(MID(0&amp;Spreadsheet!C232,LARGE(INDEX(ISNUMBER(--MID(Spreadsheet!C232,ROW($1:$225),1))*
 ROW($1:$225),0),ROW($1:$225))+1,1)*10^ROW($1:$225)/10))</f>
        <v/>
      </c>
      <c r="Y232" s="5" t="b">
        <f>IF(NOT(ISBLANK(Spreadsheet!C232)),IF(AND(ISNUMBER(VALUE(Spreadsheet!C232)), LEN(Spreadsheet!C232)=9),TRUE,FALSE),TRUE)</f>
        <v>1</v>
      </c>
      <c r="Z232" s="155" t="str">
        <f>REPT("0",MIN(FIND({1,2,3,4,5,6,7,8,9},Spreadsheet!D232&amp;"123456789"))-1)&amp;IF(ISBLANK(Spreadsheet!D232),"",SUMPRODUCT(MID(0&amp;Spreadsheet!D232,LARGE(INDEX(ISNUMBER(--MID(Spreadsheet!D232,ROW($1:$225),1))*
 ROW($1:$225),0),ROW($1:$225))+1,1)*10^ROW($1:$225)/10))</f>
        <v/>
      </c>
      <c r="AA232" s="5" t="b">
        <f>IF(AND(NOT(ISBLANK(Spreadsheet!D232)),NOT(ISBLANK(Spreadsheet!C232))),IF(AND(ISNUMBER(VALUE(Spreadsheet!D232)), LEN(Spreadsheet!D232)=9),TRUE,FALSE),IF(AND(NOT(ISBLANK(Spreadsheet!D232)),ISBLANK(Spreadsheet!C232)),FALSE,TRUE))</f>
        <v>1</v>
      </c>
      <c r="AB232" s="5" t="b">
        <f>OR(ISBLANK(Spreadsheet!Y232),IF(NOT(ISBLANK(Spreadsheet!Y232)),LEN(Spreadsheet!Y232)=10,ISNUMBER(VALUE(Spreadsheet!Y232))))</f>
        <v>1</v>
      </c>
      <c r="AC232" s="5" t="b">
        <f>OR(ISBLANK(Spreadsheet!AI232), AND(NOT(ISBLANK(Spreadsheet!AJ232)), NOT(ISNUMBER(SEARCH("Waive",Spreadsheet!AJ232)))))</f>
        <v>1</v>
      </c>
      <c r="AD232" s="5" t="b">
        <f>OR(ISBLANK(Spreadsheet!AK232), AND(NOT(ISBLANK(Spreadsheet!AL232)), NOT(ISNUMBER(SEARCH("Waive",Spreadsheet!AL232)))))</f>
        <v>1</v>
      </c>
      <c r="AE232" s="5" t="b">
        <f>OR(ISBLANK(Spreadsheet!AM232), AND(NOT(ISBLANK(Spreadsheet!AN232)), NOT(ISNUMBER(SEARCH("Waive", Spreadsheet!AN232)))))</f>
        <v>1</v>
      </c>
      <c r="AF232" s="5" t="b">
        <f>OR(ISBLANK(Spreadsheet!C232), NOT(ISBLANK(Spreadsheet!D232)),NOT(ISBLANK(Spreadsheet!L232)))</f>
        <v>1</v>
      </c>
      <c r="AG232" s="5" t="b">
        <f>IF(AND(NOT(ISBLANK(Spreadsheet!C232)), NOT(ISBLANK(Spreadsheet!D232)),Spreadsheet!C232&lt;&gt;Spreadsheet!D232),IF(ISERROR(VLOOKUP(Spreadsheet!C232, Spreadsheet!$C$6:'Spreadsheet'!$C231,1,FALSE)), FALSE, TRUE),TRUE)</f>
        <v>1</v>
      </c>
      <c r="AH232" s="5" t="b">
        <f>Spreadsheet!$B$2=Spreadsheet!AD232</f>
        <v>1</v>
      </c>
      <c r="AI232" s="5" t="b">
        <f>IF(ISBLANK(Spreadsheet!G232),TRUE,IF(OR(LEN(Spreadsheet!G232)&gt;1,ISNUMBER(VALUE(Spreadsheet!G232))),FALSE,TRUE))</f>
        <v>1</v>
      </c>
      <c r="AJ232" s="5" t="b">
        <f>OR(ISBLANK(Spreadsheet!C232), NOT(ISBLANK(Spreadsheet!B232)), NOT(ISBLANK(Spreadsheet!D232)))</f>
        <v>1</v>
      </c>
      <c r="AK232" s="5" t="b">
        <f t="array" ref="AK232">IF(OR(AND(ISBLANK(Spreadsheet!E232),ISBLANK(Spreadsheet!D232),NOT(ISBLANK(Spreadsheet!C232))),AND(ISBLANK(Spreadsheet!E232),ISBLANK(Spreadsheet!D232),ISBLANK(Spreadsheet!C232))),TRUE,ISNUMBER(MATCH(TRUE,EXACT(Spreadsheet!E232,Relationships),0)))</f>
        <v>1</v>
      </c>
      <c r="AL232" s="5" t="b">
        <f>IF(NOT(ISBLANK(Spreadsheet!C232)),IF(OR(ISBLANK(Spreadsheet!F232),LEN(Spreadsheet!F232)&gt;40),FALSE,TRUE),TRUE)</f>
        <v>1</v>
      </c>
      <c r="AM232" s="5" t="b">
        <f>IF(NOT(ISBLANK(Spreadsheet!C232)),IF(OR(ISBLANK(Spreadsheet!H232),LEN(Spreadsheet!H232)&gt;40),FALSE,TRUE),TRUE)</f>
        <v>1</v>
      </c>
      <c r="AN232" s="5" t="b">
        <f t="array" ref="AN232">IF(ISBLANK(Spreadsheet!I232),TRUE,ISNUMBER(MATCH(TRUE,EXACT(Spreadsheet!I232,GenderValues),0)))</f>
        <v>1</v>
      </c>
      <c r="AO232" s="5" t="b">
        <f ca="1">IF(ISERROR(DATEVALUE(TEXT(Spreadsheet!J232,"mm/dd/yyyy")) &gt; TODAY()),IF(AND(ISBLANK(Spreadsheet!J232),ISBLANK(Spreadsheet!C232)),TRUE,FALSE),IF(DATEVALUE(TEXT(Spreadsheet!J232,"mm/dd/yyyy")) &gt; TODAY(),FALSE,TRUE))</f>
        <v>1</v>
      </c>
      <c r="AP232" s="5" t="b">
        <f>OR(ISBLANK(Spreadsheet!K232),LEN(Spreadsheet!K232)&lt;=100)</f>
        <v>1</v>
      </c>
      <c r="AQ232" s="5" t="b">
        <f t="array" ref="AQ232">IF(OR(AND(ISBLANK(Spreadsheet!L232),ISBLANK(Spreadsheet!C232)),AND(NOT(ISBLANK(Spreadsheet!C232)),NOT(ISBLANK(Spreadsheet!D232)))),TRUE,ISNUMBER(MATCH(TRUE,EXACT(Spreadsheet!L232,MaritalStatus),0)))</f>
        <v>1</v>
      </c>
      <c r="AR232" s="5" t="b">
        <f ca="1">IF(ISERROR(DATEVALUE(TEXT(Spreadsheet!M232,"mm/dd/yyyy")) &gt; TODAY()),IF(ISBLANK(Spreadsheet!M232),TRUE,FALSE),IF(DATEVALUE(TEXT(Spreadsheet!M232,"mm/dd/yyyy")) &gt; TODAY(),FALSE,TRUE))</f>
        <v>1</v>
      </c>
      <c r="AS232" s="5" t="b">
        <f>OR(ISBLANK(Spreadsheet!N232),LEN(Spreadsheet!N232)&lt;=100)</f>
        <v>1</v>
      </c>
      <c r="AT232" s="5" t="b">
        <f>OR(ISBLANK(Spreadsheet!O232),UPPER(Spreadsheet!O232)="YES")</f>
        <v>1</v>
      </c>
      <c r="AU232" s="5" t="b">
        <f>OR(ISBLANK(Spreadsheet!P232),UPPER(Spreadsheet!P232)="YES")</f>
        <v>1</v>
      </c>
      <c r="AV232" s="5" t="b">
        <f t="array" ref="AV232">IF(ISBLANK(Spreadsheet!Q232),TRUE,ISNUMBER(MATCH(TRUE,EXACT(Spreadsheet!Q232,OnGroupsPriorIns),0)))</f>
        <v>1</v>
      </c>
      <c r="AW232" s="5" t="b">
        <f>OR(ISBLANK(Spreadsheet!R232),UPPER(Spreadsheet!R232)="YES")</f>
        <v>1</v>
      </c>
      <c r="AX232" s="5" t="b">
        <f>OR(ISBLANK(Spreadsheet!S232),UPPER(Spreadsheet!S232)="YES")</f>
        <v>1</v>
      </c>
      <c r="AY232" s="5" t="b">
        <f>OR(AND(ISBLANK(Spreadsheet!C232),LEN(Spreadsheet!T232)=0),AND(NOT(ISBLANK(Spreadsheet!C232)),LEN(Spreadsheet!T232)&gt;0,LEN(Spreadsheet!T232)&lt;=50))</f>
        <v>1</v>
      </c>
      <c r="AZ232" s="5" t="b">
        <f>OR(LEN(Spreadsheet!U232)=0,AND(LEN(Spreadsheet!U232)&gt;0,LEN(Spreadsheet!U232)&lt;=50))</f>
        <v>1</v>
      </c>
      <c r="BA232" s="5" t="b">
        <f>OR(AND(ISBLANK(Spreadsheet!C232),LEN(Spreadsheet!V232)=0),AND(NOT(ISBLANK(Spreadsheet!C232)),LEN(Spreadsheet!V232)&gt;0,LEN(Spreadsheet!V232)&lt;=50))</f>
        <v>1</v>
      </c>
      <c r="BB232" s="5" t="b">
        <f t="array" ref="BB232">IF(AND(ISBLANK(Spreadsheet!C232),LEN(Spreadsheet!W232)=0),TRUE,ISNUMBER(MATCH(TRUE,EXACT(Spreadsheet!W232,States),0)))</f>
        <v>1</v>
      </c>
      <c r="BC232" s="5" t="b">
        <f>OR(AND(ISBLANK(Spreadsheet!C232),LEN(Spreadsheet!X232)=0),AND(NOT(ISBLANK(Spreadsheet!C232)),LEN(Spreadsheet!X232)&gt;0,LEN(Spreadsheet!X232)=5,ISNUMBER(VALUE(Spreadsheet!X232))))</f>
        <v>1</v>
      </c>
      <c r="BD232" s="5" t="b">
        <f>OR(ISBLANK(Spreadsheet!Z232),LEN(Spreadsheet!Z232)&lt;=50)</f>
        <v>1</v>
      </c>
      <c r="BE232" s="5" t="b">
        <f>ISBLANK(Spreadsheet!AA232)</f>
        <v>1</v>
      </c>
      <c r="BF232" s="5" t="b">
        <f>ISBLANK(Spreadsheet!AB232)</f>
        <v>1</v>
      </c>
      <c r="BG232" s="5" t="b">
        <f>IF(ISERROR(DATEVALUE(TEXT(Spreadsheet!AC232,"mm/dd/yyyy")) &gt; DATEVALUE(TEXT(Spreadsheet!J232,"mm/dd/yyyy"))),IF(OR(AND(ISBLANK(Spreadsheet!AC232),ISBLANK(Spreadsheet!C232)),AND(NOT(ISBLANK(Spreadsheet!C232)),ISBLANK(Spreadsheet!AC232),NOT(ISBLANK(Spreadsheet!D232)))),TRUE,FALSE),IF(DATEVALUE(TEXT(Spreadsheet!AC232,"mm/dd/yyyy")) &gt; DATEVALUE(TEXT(Spreadsheet!J232,"mm/dd/yyyy")),TRUE,FALSE))</f>
        <v>1</v>
      </c>
      <c r="BH232" s="5" t="b">
        <f>OR(AND(ISBLANK(Spreadsheet!C232),ISBLANK(Spreadsheet!AE232)),AND(NOT(ISBLANK(Spreadsheet!C232)),NOT(ISBLANK(Spreadsheet!D232)),ISBLANK(Spreadsheet!AE232)),AND(NOT(ISBLANK(Spreadsheet!C232)),ISBLANK(Spreadsheet!D232),NOT(ISBLANK(Spreadsheet!AE232)),LEN(Spreadsheet!AE232)&lt;=100))</f>
        <v>1</v>
      </c>
      <c r="BI232" s="5" t="b">
        <f t="array" ref="BI232">IF(ISBLANK(Spreadsheet!AF232),TRUE,ISNUMBER(MATCH(TRUE,EXACT(Spreadsheet!AF232,CobraShortReasons),0)))</f>
        <v>1</v>
      </c>
      <c r="BJ232" s="5" t="b">
        <f ca="1">IF(ISERROR(DATEVALUE(TEXT(Spreadsheet!AG232,"mm/dd/yyyy")) &gt; TODAY()),IF(ISBLANK(Spreadsheet!AG232),TRUE,FALSE),IF(DATEVALUE(TEXT(Spreadsheet!AG232,"mm/dd/yyyy")) &gt; TODAY(),FALSE,TRUE))</f>
        <v>1</v>
      </c>
      <c r="BK232" s="5" t="b">
        <f>OR(ISBLANK(Spreadsheet!AH232),LEN(Spreadsheet!AH232)&lt;=25)</f>
        <v>1</v>
      </c>
      <c r="BL232" s="5" t="b">
        <f t="array" aca="1" ref="BL232" ca="1">IF(ISBLANK(Spreadsheet!AI232),TRUE,ISNUMBER(MATCH(TRUE,EXACT(Spreadsheet!AI232,INDIRECT(Spreadsheet!$D$2)),0)))</f>
        <v>1</v>
      </c>
      <c r="BM232" s="5" t="b">
        <f t="array" aca="1" ref="BM232" ca="1">IF(ISBLANK(Spreadsheet!AJ232),TRUE,ISNUMBER(MATCH(TRUE,EXACT(Spreadsheet!AJ232,INDIRECT(Spreadsheet!BJ232)),0)))</f>
        <v>1</v>
      </c>
      <c r="BN232" s="5" t="b">
        <f t="array" ref="BN232">IF(ISBLANK(Spreadsheet!AK232),TRUE,ISNUMBER(MATCH(TRUE,EXACT(Spreadsheet!AK232,DentalPlans),0)))</f>
        <v>1</v>
      </c>
      <c r="BO232" s="5" t="b">
        <f t="array" aca="1" ref="BO232" ca="1">IF(ISBLANK(Spreadsheet!AL232),TRUE,ISNUMBER(MATCH(TRUE,EXACT(Spreadsheet!AL232,INDIRECT(Spreadsheet!BK232)),0)))</f>
        <v>1</v>
      </c>
      <c r="BP232" s="5" t="b">
        <f t="array" ref="BP232">IF(ISBLANK(Spreadsheet!AM232),TRUE,ISNUMBER(MATCH(TRUE,EXACT(Spreadsheet!AM232,VisionPlans),0)))</f>
        <v>1</v>
      </c>
      <c r="BQ232" s="5" t="b">
        <f t="array" aca="1" ref="BQ232" ca="1">IF(ISBLANK(Spreadsheet!AN232),TRUE,ISNUMBER(MATCH(TRUE,EXACT(Spreadsheet!AN232,INDIRECT(Spreadsheet!BL232)),0)))</f>
        <v>1</v>
      </c>
      <c r="BR232" s="5" t="b">
        <f t="array" ref="BR232">IF(ISBLANK(Spreadsheet!AO232),TRUE,ISNUMBER(MATCH(TRUE,EXACT(Spreadsheet!AO232,LifeBenefitClasses),0)))</f>
        <v>1</v>
      </c>
      <c r="BS232" s="5" t="b">
        <f>IF(OR(ISBLANK(Spreadsheet!AO232), Spreadsheet!AO232="Waive"),IF(ISBLANK(Spreadsheet!AP232),TRUE,FALSE),IF(OR(AND(NOT(ISBLANK(Spreadsheet!AO232)),ISBLANK(Spreadsheet!AP232)),NOT(ISNUMBER(VALUE(Spreadsheet!AP232)))),FALSE,IF(OR(AND(Spreadsheet!AP232&lt;6,MOD(Spreadsheet!AP232*10,5)=0), MOD(Spreadsheet!AP232,5000)=0),TRUE,FALSE)))</f>
        <v>1</v>
      </c>
      <c r="BT232" s="5" t="b">
        <f t="array" ref="BT232">IF(ISBLANK(Spreadsheet!AQ232),TRUE,ISNUMBER(MATCH(TRUE,EXACT(Spreadsheet!AQ232,EnrollWaive),0)))</f>
        <v>1</v>
      </c>
      <c r="BU232" s="5" t="b">
        <f t="array" ref="BU232">IF(ISBLANK(Spreadsheet!AR232),TRUE,ISNUMBER(MATCH(TRUE,EXACT(Spreadsheet!AR232,LifeBenefitClasses),0)))</f>
        <v>1</v>
      </c>
      <c r="BV232" s="5" t="b">
        <f>IF(OR(ISBLANK(Spreadsheet!AR232), Spreadsheet!AR232="Waive"),IF(ISBLANK(Spreadsheet!AS232),TRUE,FALSE),IF(OR(AND(NOT(ISBLANK(Spreadsheet!AR232)),ISBLANK(Spreadsheet!AS232)),NOT(ISNUMBER(VALUE(Spreadsheet!AS232)))),FALSE,IF(OR(AND(Spreadsheet!AS232&lt;6,MOD(Spreadsheet!AS232*10,5)=0), MOD(Spreadsheet!AS232,10000)=0),TRUE,FALSE)))</f>
        <v>1</v>
      </c>
      <c r="BW232" s="5" t="b">
        <f t="array" ref="BW232">IF(ISBLANK(Spreadsheet!AT232),TRUE,ISNUMBER(MATCH(TRUE,EXACT(Spreadsheet!AT232,LifeBenefitClasses),0)))</f>
        <v>1</v>
      </c>
      <c r="BX232" s="5" t="b">
        <f>IF(OR(ISBLANK(Spreadsheet!AT232), Spreadsheet!AT232="Waive"),IF(ISBLANK(Spreadsheet!AU232),TRUE,FALSE),IF(OR(AND(NOT(ISBLANK(Spreadsheet!AT232)),ISBLANK(Spreadsheet!AU232)),NOT(ISNUMBER(VALUE(Spreadsheet!AU232)))),FALSE,IF(AND(NOT(OR(ISBLANK(Spreadsheet!AT232),Spreadsheet!AT232="Waive")),NOT(OR(ISBLANK(Spreadsheet!AR232),Spreadsheet!AR232="Waive")),MOD(Spreadsheet!AU232,5000)=0, Spreadsheet!AU232&lt;=(Spreadsheet!AS232*0.5)),TRUE,FALSE)))</f>
        <v>1</v>
      </c>
      <c r="BY232" s="5" t="b">
        <f t="array" ref="BY232">IF(ISBLANK(Spreadsheet!AV232),TRUE,ISNUMBER(MATCH(TRUE,EXACT(Spreadsheet!AV232,EnrollWaive),0)))</f>
        <v>1</v>
      </c>
      <c r="BZ232" s="5" t="b">
        <f t="array" ref="BZ232">IF(ISBLANK(Spreadsheet!AW232),TRUE,ISNUMBER(MATCH(TRUE,EXACT(Spreadsheet!AW232,LifeBenefitClasses),0)))</f>
        <v>1</v>
      </c>
      <c r="CA232" s="5" t="b">
        <f t="array" ref="CA232">IF(ISBLANK(Spreadsheet!AX232),TRUE,ISNUMBER(MATCH(TRUE,EXACT(Spreadsheet!AX232,LifeBenefitClasses),0)))</f>
        <v>1</v>
      </c>
      <c r="CB232" s="5" t="b">
        <f t="array" ref="CB232">IF(ISBLANK(Spreadsheet!AY232),TRUE,ISNUMBER(MATCH(TRUE,EXACT(Spreadsheet!AY232,LifeBenefitClasses),0)))</f>
        <v>1</v>
      </c>
      <c r="CC232" s="5" t="b">
        <f t="array" ref="CC232">IF(ISBLANK(Spreadsheet!AZ232),TRUE,ISNUMBER(MATCH(TRUE,EXACT(Spreadsheet!AZ232,LifeBenefitClasses),0)))</f>
        <v>1</v>
      </c>
      <c r="CD232" s="5" t="b">
        <f t="array" ref="CD232">IF(ISBLANK(Spreadsheet!BA232),TRUE,ISNUMBER(MATCH(TRUE,EXACT(Spreadsheet!BA232,LifeBenefitClasses),0)))</f>
        <v>1</v>
      </c>
      <c r="CE232" s="5" t="b">
        <f>IF(OR(ISBLANK(Spreadsheet!BA232), Spreadsheet!BA232="Waive"),IF(ISBLANK(Spreadsheet!BB232),TRUE,FALSE),IF(OR(AND(NOT(ISBLANK(Spreadsheet!BA232)),ISBLANK(Spreadsheet!BB232)),NOT(ISNUMBER(VALUE(Spreadsheet!BB232))),ISBLANK(Spreadsheet!BC232),NOT(ISNUMBER(VALUE(Spreadsheet!BC232)))),FALSE,IF(AND(Spreadsheet!BB232&gt;=50000,Spreadsheet!BB232&lt;=250000,MOD(Spreadsheet!BB232,10000)=0,Spreadsheet!BB232&lt;=(10*Spreadsheet!BC232)),TRUE,FALSE)))</f>
        <v>1</v>
      </c>
      <c r="CF232" s="5" t="b">
        <f>IF(NOT(ISBLANK(Spreadsheet!BC232)),AND(ISNUMBER(VALUE(Spreadsheet!BC232)),Spreadsheet!BC232&gt;0),AND(OR(ISBLANK(Spreadsheet!AO232),Spreadsheet!AO232="Waive",AND(NOT(OR(ISBLANK(Spreadsheet!AO232),Spreadsheet!AO232="Waive")),Spreadsheet!AP232&gt;=6)),OR(ISBLANK(Spreadsheet!AR232),AND(NOT(OR(ISBLANK(Spreadsheet!AR232),Spreadsheet!AR232="Waive")),Spreadsheet!AS232&gt;=6)),OR(ISBLANK(Spreadsheet!AW232)),OR(ISBLANK(Spreadsheet!AX232)),OR(ISBLANK(Spreadsheet!AY232)),OR(ISBLANK(Spreadsheet!AZ232)),OR(ISBLANK(Spreadsheet!BA232),Spreadsheet!BA232="Waive")))</f>
        <v>1</v>
      </c>
      <c r="CG232" s="5" t="b">
        <f t="shared" ca="1" si="17"/>
        <v>1</v>
      </c>
    </row>
    <row r="233" spans="8:85" x14ac:dyDescent="0.3">
      <c r="H233" s="5">
        <f t="shared" ca="1" si="14"/>
        <v>2</v>
      </c>
      <c r="I233" s="5" t="str">
        <f t="shared" ca="1" si="15"/>
        <v/>
      </c>
      <c r="J233" s="5" t="str">
        <f>IF(AND(NOT(ISBLANK(Spreadsheet!C233)),ISBLANK(Spreadsheet!D233)),Spreadsheet!F233&amp;" "&amp;Spreadsheet!H233,"")</f>
        <v/>
      </c>
      <c r="K233" s="5">
        <f>IF(AND(NOT(ISBLANK(Spreadsheet!C233)),ISBLANK(Spreadsheet!D233)),COUNTIFS(Spreadsheet!E234:E$786,"=Child",Spreadsheet!C234:C$786, "="&amp;Spreadsheet!C233) + COUNTIFS(Spreadsheet!E234:E$786,"=Step-child",Spreadsheet!C234:C$786, "="&amp;Spreadsheet!C233),0)</f>
        <v>0</v>
      </c>
      <c r="L233" s="5">
        <f>IF(NOT(ISBLANK(J233)),COUNTIFS(Spreadsheet!E234:E$786,"=Wife",Spreadsheet!C234:C$786, "="&amp;Spreadsheet!C233) + COUNTIFS(Spreadsheet!E234:E$786,"=Husband",Spreadsheet!C234:C$786, "="&amp;Spreadsheet!C233),0)</f>
        <v>0</v>
      </c>
      <c r="M233" s="5">
        <f>IF(NOT(ISBLANK(Spreadsheet!AJ233)),VLOOKUP(Spreadsheet!AJ233,'Drop Downs'!$P$2:$R$16,3,FALSE),0)</f>
        <v>0</v>
      </c>
      <c r="N233" s="5">
        <f>IF(NOT(ISBLANK(Spreadsheet!AJ233)), VLOOKUP(Spreadsheet!AJ233,'Drop Downs'!$P$2:$R$16,2,FALSE),0)</f>
        <v>0</v>
      </c>
      <c r="O233" s="5">
        <f>IF(NOT(ISBLANK(Spreadsheet!AL233)),VLOOKUP(Spreadsheet!AL233,'Drop Downs'!$P$2:$R$16,3,FALSE), 0)</f>
        <v>0</v>
      </c>
      <c r="P233" s="5">
        <f>IF(NOT(ISBLANK(Spreadsheet!AL233)),VLOOKUP(Spreadsheet!AL233,'Drop Downs'!$P$2:$R$16,2,FALSE),0)</f>
        <v>0</v>
      </c>
      <c r="Q233" s="5">
        <f>IF(NOT(ISBLANK(Spreadsheet!AN233)),VLOOKUP(Spreadsheet!AN233,'Drop Downs'!$P$2:$R$16,3,FALSE),0)</f>
        <v>0</v>
      </c>
      <c r="R233" s="5">
        <f>IF(NOT(ISBLANK(Spreadsheet!AN233)),VLOOKUP(Spreadsheet!AN233,'Drop Downs'!$P$2:$R$16,2,FALSE),0)</f>
        <v>0</v>
      </c>
      <c r="S233" s="5" t="str">
        <f>IF(OR(M233&gt;K233,N233&gt;L233,O233&gt;K233, Q233&gt;K233,N233&gt;L233, P233&gt;L233, R233&gt;L233),"Member currently has a coverage election over what he/she needs.  Please add more dependents or adjust the coverage election.","")&amp;(IF(AND(NOT(ISBLANK(Spreadsheet!C233)),NOT(ISBLANK(Spreadsheet!D233)),ISBLANK(Spreadsheet!E233)),"Dependent lacks a relationship to member.Please select one from the drop-down.",""))</f>
        <v/>
      </c>
      <c r="T233" s="5" t="b">
        <f t="shared" si="16"/>
        <v>1</v>
      </c>
      <c r="U233" s="5" t="b">
        <f>OR(ISBLANK(Spreadsheet!C233),IF(NOT(ISBLANK(Spreadsheet!D233)),NOT(ISBLANK(Spreadsheet!E233)),TRUE))</f>
        <v>1</v>
      </c>
      <c r="V233" s="5" t="b">
        <f>OR(ISBLANK(Spreadsheet!C233), NOT(ISBLANK(Spreadsheet!I233)))</f>
        <v>1</v>
      </c>
      <c r="W233" s="5" t="b">
        <f>OR(ISBLANK(Spreadsheet!D233),NOT(ISBLANK(Spreadsheet!C233)))</f>
        <v>1</v>
      </c>
      <c r="X233" s="155" t="str">
        <f>REPT("0",MIN(FIND({1,2,3,4,5,6,7,8,9},Spreadsheet!C233&amp;"123456789"))-1)&amp;IF(ISBLANK(Spreadsheet!C233),"",SUMPRODUCT(MID(0&amp;Spreadsheet!C233,LARGE(INDEX(ISNUMBER(--MID(Spreadsheet!C233,ROW($1:$225),1))*
 ROW($1:$225),0),ROW($1:$225))+1,1)*10^ROW($1:$225)/10))</f>
        <v/>
      </c>
      <c r="Y233" s="5" t="b">
        <f>IF(NOT(ISBLANK(Spreadsheet!C233)),IF(AND(ISNUMBER(VALUE(Spreadsheet!C233)), LEN(Spreadsheet!C233)=9),TRUE,FALSE),TRUE)</f>
        <v>1</v>
      </c>
      <c r="Z233" s="155" t="str">
        <f>REPT("0",MIN(FIND({1,2,3,4,5,6,7,8,9},Spreadsheet!D233&amp;"123456789"))-1)&amp;IF(ISBLANK(Spreadsheet!D233),"",SUMPRODUCT(MID(0&amp;Spreadsheet!D233,LARGE(INDEX(ISNUMBER(--MID(Spreadsheet!D233,ROW($1:$225),1))*
 ROW($1:$225),0),ROW($1:$225))+1,1)*10^ROW($1:$225)/10))</f>
        <v/>
      </c>
      <c r="AA233" s="5" t="b">
        <f>IF(AND(NOT(ISBLANK(Spreadsheet!D233)),NOT(ISBLANK(Spreadsheet!C233))),IF(AND(ISNUMBER(VALUE(Spreadsheet!D233)), LEN(Spreadsheet!D233)=9),TRUE,FALSE),IF(AND(NOT(ISBLANK(Spreadsheet!D233)),ISBLANK(Spreadsheet!C233)),FALSE,TRUE))</f>
        <v>1</v>
      </c>
      <c r="AB233" s="5" t="b">
        <f>OR(ISBLANK(Spreadsheet!Y233),IF(NOT(ISBLANK(Spreadsheet!Y233)),LEN(Spreadsheet!Y233)=10,ISNUMBER(VALUE(Spreadsheet!Y233))))</f>
        <v>1</v>
      </c>
      <c r="AC233" s="5" t="b">
        <f>OR(ISBLANK(Spreadsheet!AI233), AND(NOT(ISBLANK(Spreadsheet!AJ233)), NOT(ISNUMBER(SEARCH("Waive",Spreadsheet!AJ233)))))</f>
        <v>1</v>
      </c>
      <c r="AD233" s="5" t="b">
        <f>OR(ISBLANK(Spreadsheet!AK233), AND(NOT(ISBLANK(Spreadsheet!AL233)), NOT(ISNUMBER(SEARCH("Waive",Spreadsheet!AL233)))))</f>
        <v>1</v>
      </c>
      <c r="AE233" s="5" t="b">
        <f>OR(ISBLANK(Spreadsheet!AM233), AND(NOT(ISBLANK(Spreadsheet!AN233)), NOT(ISNUMBER(SEARCH("Waive", Spreadsheet!AN233)))))</f>
        <v>1</v>
      </c>
      <c r="AF233" s="5" t="b">
        <f>OR(ISBLANK(Spreadsheet!C233), NOT(ISBLANK(Spreadsheet!D233)),NOT(ISBLANK(Spreadsheet!L233)))</f>
        <v>1</v>
      </c>
      <c r="AG233" s="5" t="b">
        <f>IF(AND(NOT(ISBLANK(Spreadsheet!C233)), NOT(ISBLANK(Spreadsheet!D233)),Spreadsheet!C233&lt;&gt;Spreadsheet!D233),IF(ISERROR(VLOOKUP(Spreadsheet!C233, Spreadsheet!$C$6:'Spreadsheet'!$C232,1,FALSE)), FALSE, TRUE),TRUE)</f>
        <v>1</v>
      </c>
      <c r="AH233" s="5" t="b">
        <f>Spreadsheet!$B$2=Spreadsheet!AD233</f>
        <v>1</v>
      </c>
      <c r="AI233" s="5" t="b">
        <f>IF(ISBLANK(Spreadsheet!G233),TRUE,IF(OR(LEN(Spreadsheet!G233)&gt;1,ISNUMBER(VALUE(Spreadsheet!G233))),FALSE,TRUE))</f>
        <v>1</v>
      </c>
      <c r="AJ233" s="5" t="b">
        <f>OR(ISBLANK(Spreadsheet!C233), NOT(ISBLANK(Spreadsheet!B233)), NOT(ISBLANK(Spreadsheet!D233)))</f>
        <v>1</v>
      </c>
      <c r="AK233" s="5" t="b">
        <f t="array" ref="AK233">IF(OR(AND(ISBLANK(Spreadsheet!E233),ISBLANK(Spreadsheet!D233),NOT(ISBLANK(Spreadsheet!C233))),AND(ISBLANK(Spreadsheet!E233),ISBLANK(Spreadsheet!D233),ISBLANK(Spreadsheet!C233))),TRUE,ISNUMBER(MATCH(TRUE,EXACT(Spreadsheet!E233,Relationships),0)))</f>
        <v>1</v>
      </c>
      <c r="AL233" s="5" t="b">
        <f>IF(NOT(ISBLANK(Spreadsheet!C233)),IF(OR(ISBLANK(Spreadsheet!F233),LEN(Spreadsheet!F233)&gt;40),FALSE,TRUE),TRUE)</f>
        <v>1</v>
      </c>
      <c r="AM233" s="5" t="b">
        <f>IF(NOT(ISBLANK(Spreadsheet!C233)),IF(OR(ISBLANK(Spreadsheet!H233),LEN(Spreadsheet!H233)&gt;40),FALSE,TRUE),TRUE)</f>
        <v>1</v>
      </c>
      <c r="AN233" s="5" t="b">
        <f t="array" ref="AN233">IF(ISBLANK(Spreadsheet!I233),TRUE,ISNUMBER(MATCH(TRUE,EXACT(Spreadsheet!I233,GenderValues),0)))</f>
        <v>1</v>
      </c>
      <c r="AO233" s="5" t="b">
        <f ca="1">IF(ISERROR(DATEVALUE(TEXT(Spreadsheet!J233,"mm/dd/yyyy")) &gt; TODAY()),IF(AND(ISBLANK(Spreadsheet!J233),ISBLANK(Spreadsheet!C233)),TRUE,FALSE),IF(DATEVALUE(TEXT(Spreadsheet!J233,"mm/dd/yyyy")) &gt; TODAY(),FALSE,TRUE))</f>
        <v>1</v>
      </c>
      <c r="AP233" s="5" t="b">
        <f>OR(ISBLANK(Spreadsheet!K233),LEN(Spreadsheet!K233)&lt;=100)</f>
        <v>1</v>
      </c>
      <c r="AQ233" s="5" t="b">
        <f t="array" ref="AQ233">IF(OR(AND(ISBLANK(Spreadsheet!L233),ISBLANK(Spreadsheet!C233)),AND(NOT(ISBLANK(Spreadsheet!C233)),NOT(ISBLANK(Spreadsheet!D233)))),TRUE,ISNUMBER(MATCH(TRUE,EXACT(Spreadsheet!L233,MaritalStatus),0)))</f>
        <v>1</v>
      </c>
      <c r="AR233" s="5" t="b">
        <f ca="1">IF(ISERROR(DATEVALUE(TEXT(Spreadsheet!M233,"mm/dd/yyyy")) &gt; TODAY()),IF(ISBLANK(Spreadsheet!M233),TRUE,FALSE),IF(DATEVALUE(TEXT(Spreadsheet!M233,"mm/dd/yyyy")) &gt; TODAY(),FALSE,TRUE))</f>
        <v>1</v>
      </c>
      <c r="AS233" s="5" t="b">
        <f>OR(ISBLANK(Spreadsheet!N233),LEN(Spreadsheet!N233)&lt;=100)</f>
        <v>1</v>
      </c>
      <c r="AT233" s="5" t="b">
        <f>OR(ISBLANK(Spreadsheet!O233),UPPER(Spreadsheet!O233)="YES")</f>
        <v>1</v>
      </c>
      <c r="AU233" s="5" t="b">
        <f>OR(ISBLANK(Spreadsheet!P233),UPPER(Spreadsheet!P233)="YES")</f>
        <v>1</v>
      </c>
      <c r="AV233" s="5" t="b">
        <f t="array" ref="AV233">IF(ISBLANK(Spreadsheet!Q233),TRUE,ISNUMBER(MATCH(TRUE,EXACT(Spreadsheet!Q233,OnGroupsPriorIns),0)))</f>
        <v>1</v>
      </c>
      <c r="AW233" s="5" t="b">
        <f>OR(ISBLANK(Spreadsheet!R233),UPPER(Spreadsheet!R233)="YES")</f>
        <v>1</v>
      </c>
      <c r="AX233" s="5" t="b">
        <f>OR(ISBLANK(Spreadsheet!S233),UPPER(Spreadsheet!S233)="YES")</f>
        <v>1</v>
      </c>
      <c r="AY233" s="5" t="b">
        <f>OR(AND(ISBLANK(Spreadsheet!C233),LEN(Spreadsheet!T233)=0),AND(NOT(ISBLANK(Spreadsheet!C233)),LEN(Spreadsheet!T233)&gt;0,LEN(Spreadsheet!T233)&lt;=50))</f>
        <v>1</v>
      </c>
      <c r="AZ233" s="5" t="b">
        <f>OR(LEN(Spreadsheet!U233)=0,AND(LEN(Spreadsheet!U233)&gt;0,LEN(Spreadsheet!U233)&lt;=50))</f>
        <v>1</v>
      </c>
      <c r="BA233" s="5" t="b">
        <f>OR(AND(ISBLANK(Spreadsheet!C233),LEN(Spreadsheet!V233)=0),AND(NOT(ISBLANK(Spreadsheet!C233)),LEN(Spreadsheet!V233)&gt;0,LEN(Spreadsheet!V233)&lt;=50))</f>
        <v>1</v>
      </c>
      <c r="BB233" s="5" t="b">
        <f t="array" ref="BB233">IF(AND(ISBLANK(Spreadsheet!C233),LEN(Spreadsheet!W233)=0),TRUE,ISNUMBER(MATCH(TRUE,EXACT(Spreadsheet!W233,States),0)))</f>
        <v>1</v>
      </c>
      <c r="BC233" s="5" t="b">
        <f>OR(AND(ISBLANK(Spreadsheet!C233),LEN(Spreadsheet!X233)=0),AND(NOT(ISBLANK(Spreadsheet!C233)),LEN(Spreadsheet!X233)&gt;0,LEN(Spreadsheet!X233)=5,ISNUMBER(VALUE(Spreadsheet!X233))))</f>
        <v>1</v>
      </c>
      <c r="BD233" s="5" t="b">
        <f>OR(ISBLANK(Spreadsheet!Z233),LEN(Spreadsheet!Z233)&lt;=50)</f>
        <v>1</v>
      </c>
      <c r="BE233" s="5" t="b">
        <f>ISBLANK(Spreadsheet!AA233)</f>
        <v>1</v>
      </c>
      <c r="BF233" s="5" t="b">
        <f>ISBLANK(Spreadsheet!AB233)</f>
        <v>1</v>
      </c>
      <c r="BG233" s="5" t="b">
        <f>IF(ISERROR(DATEVALUE(TEXT(Spreadsheet!AC233,"mm/dd/yyyy")) &gt; DATEVALUE(TEXT(Spreadsheet!J233,"mm/dd/yyyy"))),IF(OR(AND(ISBLANK(Spreadsheet!AC233),ISBLANK(Spreadsheet!C233)),AND(NOT(ISBLANK(Spreadsheet!C233)),ISBLANK(Spreadsheet!AC233),NOT(ISBLANK(Spreadsheet!D233)))),TRUE,FALSE),IF(DATEVALUE(TEXT(Spreadsheet!AC233,"mm/dd/yyyy")) &gt; DATEVALUE(TEXT(Spreadsheet!J233,"mm/dd/yyyy")),TRUE,FALSE))</f>
        <v>1</v>
      </c>
      <c r="BH233" s="5" t="b">
        <f>OR(AND(ISBLANK(Spreadsheet!C233),ISBLANK(Spreadsheet!AE233)),AND(NOT(ISBLANK(Spreadsheet!C233)),NOT(ISBLANK(Spreadsheet!D233)),ISBLANK(Spreadsheet!AE233)),AND(NOT(ISBLANK(Spreadsheet!C233)),ISBLANK(Spreadsheet!D233),NOT(ISBLANK(Spreadsheet!AE233)),LEN(Spreadsheet!AE233)&lt;=100))</f>
        <v>1</v>
      </c>
      <c r="BI233" s="5" t="b">
        <f t="array" ref="BI233">IF(ISBLANK(Spreadsheet!AF233),TRUE,ISNUMBER(MATCH(TRUE,EXACT(Spreadsheet!AF233,CobraShortReasons),0)))</f>
        <v>1</v>
      </c>
      <c r="BJ233" s="5" t="b">
        <f ca="1">IF(ISERROR(DATEVALUE(TEXT(Spreadsheet!AG233,"mm/dd/yyyy")) &gt; TODAY()),IF(ISBLANK(Spreadsheet!AG233),TRUE,FALSE),IF(DATEVALUE(TEXT(Spreadsheet!AG233,"mm/dd/yyyy")) &gt; TODAY(),FALSE,TRUE))</f>
        <v>1</v>
      </c>
      <c r="BK233" s="5" t="b">
        <f>OR(ISBLANK(Spreadsheet!AH233),LEN(Spreadsheet!AH233)&lt;=25)</f>
        <v>1</v>
      </c>
      <c r="BL233" s="5" t="b">
        <f t="array" aca="1" ref="BL233" ca="1">IF(ISBLANK(Spreadsheet!AI233),TRUE,ISNUMBER(MATCH(TRUE,EXACT(Spreadsheet!AI233,INDIRECT(Spreadsheet!$D$2)),0)))</f>
        <v>1</v>
      </c>
      <c r="BM233" s="5" t="b">
        <f t="array" aca="1" ref="BM233" ca="1">IF(ISBLANK(Spreadsheet!AJ233),TRUE,ISNUMBER(MATCH(TRUE,EXACT(Spreadsheet!AJ233,INDIRECT(Spreadsheet!BJ233)),0)))</f>
        <v>1</v>
      </c>
      <c r="BN233" s="5" t="b">
        <f t="array" ref="BN233">IF(ISBLANK(Spreadsheet!AK233),TRUE,ISNUMBER(MATCH(TRUE,EXACT(Spreadsheet!AK233,DentalPlans),0)))</f>
        <v>1</v>
      </c>
      <c r="BO233" s="5" t="b">
        <f t="array" aca="1" ref="BO233" ca="1">IF(ISBLANK(Spreadsheet!AL233),TRUE,ISNUMBER(MATCH(TRUE,EXACT(Spreadsheet!AL233,INDIRECT(Spreadsheet!BK233)),0)))</f>
        <v>1</v>
      </c>
      <c r="BP233" s="5" t="b">
        <f t="array" ref="BP233">IF(ISBLANK(Spreadsheet!AM233),TRUE,ISNUMBER(MATCH(TRUE,EXACT(Spreadsheet!AM233,VisionPlans),0)))</f>
        <v>1</v>
      </c>
      <c r="BQ233" s="5" t="b">
        <f t="array" aca="1" ref="BQ233" ca="1">IF(ISBLANK(Spreadsheet!AN233),TRUE,ISNUMBER(MATCH(TRUE,EXACT(Spreadsheet!AN233,INDIRECT(Spreadsheet!BL233)),0)))</f>
        <v>1</v>
      </c>
      <c r="BR233" s="5" t="b">
        <f t="array" ref="BR233">IF(ISBLANK(Spreadsheet!AO233),TRUE,ISNUMBER(MATCH(TRUE,EXACT(Spreadsheet!AO233,LifeBenefitClasses),0)))</f>
        <v>1</v>
      </c>
      <c r="BS233" s="5" t="b">
        <f>IF(OR(ISBLANK(Spreadsheet!AO233), Spreadsheet!AO233="Waive"),IF(ISBLANK(Spreadsheet!AP233),TRUE,FALSE),IF(OR(AND(NOT(ISBLANK(Spreadsheet!AO233)),ISBLANK(Spreadsheet!AP233)),NOT(ISNUMBER(VALUE(Spreadsheet!AP233)))),FALSE,IF(OR(AND(Spreadsheet!AP233&lt;6,MOD(Spreadsheet!AP233*10,5)=0), MOD(Spreadsheet!AP233,5000)=0),TRUE,FALSE)))</f>
        <v>1</v>
      </c>
      <c r="BT233" s="5" t="b">
        <f t="array" ref="BT233">IF(ISBLANK(Spreadsheet!AQ233),TRUE,ISNUMBER(MATCH(TRUE,EXACT(Spreadsheet!AQ233,EnrollWaive),0)))</f>
        <v>1</v>
      </c>
      <c r="BU233" s="5" t="b">
        <f t="array" ref="BU233">IF(ISBLANK(Spreadsheet!AR233),TRUE,ISNUMBER(MATCH(TRUE,EXACT(Spreadsheet!AR233,LifeBenefitClasses),0)))</f>
        <v>1</v>
      </c>
      <c r="BV233" s="5" t="b">
        <f>IF(OR(ISBLANK(Spreadsheet!AR233), Spreadsheet!AR233="Waive"),IF(ISBLANK(Spreadsheet!AS233),TRUE,FALSE),IF(OR(AND(NOT(ISBLANK(Spreadsheet!AR233)),ISBLANK(Spreadsheet!AS233)),NOT(ISNUMBER(VALUE(Spreadsheet!AS233)))),FALSE,IF(OR(AND(Spreadsheet!AS233&lt;6,MOD(Spreadsheet!AS233*10,5)=0), MOD(Spreadsheet!AS233,10000)=0),TRUE,FALSE)))</f>
        <v>1</v>
      </c>
      <c r="BW233" s="5" t="b">
        <f t="array" ref="BW233">IF(ISBLANK(Spreadsheet!AT233),TRUE,ISNUMBER(MATCH(TRUE,EXACT(Spreadsheet!AT233,LifeBenefitClasses),0)))</f>
        <v>1</v>
      </c>
      <c r="BX233" s="5" t="b">
        <f>IF(OR(ISBLANK(Spreadsheet!AT233), Spreadsheet!AT233="Waive"),IF(ISBLANK(Spreadsheet!AU233),TRUE,FALSE),IF(OR(AND(NOT(ISBLANK(Spreadsheet!AT233)),ISBLANK(Spreadsheet!AU233)),NOT(ISNUMBER(VALUE(Spreadsheet!AU233)))),FALSE,IF(AND(NOT(OR(ISBLANK(Spreadsheet!AT233),Spreadsheet!AT233="Waive")),NOT(OR(ISBLANK(Spreadsheet!AR233),Spreadsheet!AR233="Waive")),MOD(Spreadsheet!AU233,5000)=0, Spreadsheet!AU233&lt;=(Spreadsheet!AS233*0.5)),TRUE,FALSE)))</f>
        <v>1</v>
      </c>
      <c r="BY233" s="5" t="b">
        <f t="array" ref="BY233">IF(ISBLANK(Spreadsheet!AV233),TRUE,ISNUMBER(MATCH(TRUE,EXACT(Spreadsheet!AV233,EnrollWaive),0)))</f>
        <v>1</v>
      </c>
      <c r="BZ233" s="5" t="b">
        <f t="array" ref="BZ233">IF(ISBLANK(Spreadsheet!AW233),TRUE,ISNUMBER(MATCH(TRUE,EXACT(Spreadsheet!AW233,LifeBenefitClasses),0)))</f>
        <v>1</v>
      </c>
      <c r="CA233" s="5" t="b">
        <f t="array" ref="CA233">IF(ISBLANK(Spreadsheet!AX233),TRUE,ISNUMBER(MATCH(TRUE,EXACT(Spreadsheet!AX233,LifeBenefitClasses),0)))</f>
        <v>1</v>
      </c>
      <c r="CB233" s="5" t="b">
        <f t="array" ref="CB233">IF(ISBLANK(Spreadsheet!AY233),TRUE,ISNUMBER(MATCH(TRUE,EXACT(Spreadsheet!AY233,LifeBenefitClasses),0)))</f>
        <v>1</v>
      </c>
      <c r="CC233" s="5" t="b">
        <f t="array" ref="CC233">IF(ISBLANK(Spreadsheet!AZ233),TRUE,ISNUMBER(MATCH(TRUE,EXACT(Spreadsheet!AZ233,LifeBenefitClasses),0)))</f>
        <v>1</v>
      </c>
      <c r="CD233" s="5" t="b">
        <f t="array" ref="CD233">IF(ISBLANK(Spreadsheet!BA233),TRUE,ISNUMBER(MATCH(TRUE,EXACT(Spreadsheet!BA233,LifeBenefitClasses),0)))</f>
        <v>1</v>
      </c>
      <c r="CE233" s="5" t="b">
        <f>IF(OR(ISBLANK(Spreadsheet!BA233), Spreadsheet!BA233="Waive"),IF(ISBLANK(Spreadsheet!BB233),TRUE,FALSE),IF(OR(AND(NOT(ISBLANK(Spreadsheet!BA233)),ISBLANK(Spreadsheet!BB233)),NOT(ISNUMBER(VALUE(Spreadsheet!BB233))),ISBLANK(Spreadsheet!BC233),NOT(ISNUMBER(VALUE(Spreadsheet!BC233)))),FALSE,IF(AND(Spreadsheet!BB233&gt;=50000,Spreadsheet!BB233&lt;=250000,MOD(Spreadsheet!BB233,10000)=0,Spreadsheet!BB233&lt;=(10*Spreadsheet!BC233)),TRUE,FALSE)))</f>
        <v>1</v>
      </c>
      <c r="CF233" s="5" t="b">
        <f>IF(NOT(ISBLANK(Spreadsheet!BC233)),AND(ISNUMBER(VALUE(Spreadsheet!BC233)),Spreadsheet!BC233&gt;0),AND(OR(ISBLANK(Spreadsheet!AO233),Spreadsheet!AO233="Waive",AND(NOT(OR(ISBLANK(Spreadsheet!AO233),Spreadsheet!AO233="Waive")),Spreadsheet!AP233&gt;=6)),OR(ISBLANK(Spreadsheet!AR233),AND(NOT(OR(ISBLANK(Spreadsheet!AR233),Spreadsheet!AR233="Waive")),Spreadsheet!AS233&gt;=6)),OR(ISBLANK(Spreadsheet!AW233)),OR(ISBLANK(Spreadsheet!AX233)),OR(ISBLANK(Spreadsheet!AY233)),OR(ISBLANK(Spreadsheet!AZ233)),OR(ISBLANK(Spreadsheet!BA233),Spreadsheet!BA233="Waive")))</f>
        <v>1</v>
      </c>
      <c r="CG233" s="5" t="b">
        <f t="shared" ca="1" si="17"/>
        <v>1</v>
      </c>
    </row>
    <row r="234" spans="8:85" x14ac:dyDescent="0.3">
      <c r="H234" s="5">
        <f t="shared" ca="1" si="14"/>
        <v>2</v>
      </c>
      <c r="I234" s="5" t="str">
        <f t="shared" ca="1" si="15"/>
        <v/>
      </c>
      <c r="J234" s="5" t="str">
        <f>IF(AND(NOT(ISBLANK(Spreadsheet!C234)),ISBLANK(Spreadsheet!D234)),Spreadsheet!F234&amp;" "&amp;Spreadsheet!H234,"")</f>
        <v/>
      </c>
      <c r="K234" s="5">
        <f>IF(AND(NOT(ISBLANK(Spreadsheet!C234)),ISBLANK(Spreadsheet!D234)),COUNTIFS(Spreadsheet!E235:E$786,"=Child",Spreadsheet!C235:C$786, "="&amp;Spreadsheet!C234) + COUNTIFS(Spreadsheet!E235:E$786,"=Step-child",Spreadsheet!C235:C$786, "="&amp;Spreadsheet!C234),0)</f>
        <v>0</v>
      </c>
      <c r="L234" s="5">
        <f>IF(NOT(ISBLANK(J234)),COUNTIFS(Spreadsheet!E235:E$786,"=Wife",Spreadsheet!C235:C$786, "="&amp;Spreadsheet!C234) + COUNTIFS(Spreadsheet!E235:E$786,"=Husband",Spreadsheet!C235:C$786, "="&amp;Spreadsheet!C234),0)</f>
        <v>0</v>
      </c>
      <c r="M234" s="5">
        <f>IF(NOT(ISBLANK(Spreadsheet!AJ234)),VLOOKUP(Spreadsheet!AJ234,'Drop Downs'!$P$2:$R$16,3,FALSE),0)</f>
        <v>0</v>
      </c>
      <c r="N234" s="5">
        <f>IF(NOT(ISBLANK(Spreadsheet!AJ234)), VLOOKUP(Spreadsheet!AJ234,'Drop Downs'!$P$2:$R$16,2,FALSE),0)</f>
        <v>0</v>
      </c>
      <c r="O234" s="5">
        <f>IF(NOT(ISBLANK(Spreadsheet!AL234)),VLOOKUP(Spreadsheet!AL234,'Drop Downs'!$P$2:$R$16,3,FALSE), 0)</f>
        <v>0</v>
      </c>
      <c r="P234" s="5">
        <f>IF(NOT(ISBLANK(Spreadsheet!AL234)),VLOOKUP(Spreadsheet!AL234,'Drop Downs'!$P$2:$R$16,2,FALSE),0)</f>
        <v>0</v>
      </c>
      <c r="Q234" s="5">
        <f>IF(NOT(ISBLANK(Spreadsheet!AN234)),VLOOKUP(Spreadsheet!AN234,'Drop Downs'!$P$2:$R$16,3,FALSE),0)</f>
        <v>0</v>
      </c>
      <c r="R234" s="5">
        <f>IF(NOT(ISBLANK(Spreadsheet!AN234)),VLOOKUP(Spreadsheet!AN234,'Drop Downs'!$P$2:$R$16,2,FALSE),0)</f>
        <v>0</v>
      </c>
      <c r="S234" s="5" t="str">
        <f>IF(OR(M234&gt;K234,N234&gt;L234,O234&gt;K234, Q234&gt;K234,N234&gt;L234, P234&gt;L234, R234&gt;L234),"Member currently has a coverage election over what he/she needs.  Please add more dependents or adjust the coverage election.","")&amp;(IF(AND(NOT(ISBLANK(Spreadsheet!C234)),NOT(ISBLANK(Spreadsheet!D234)),ISBLANK(Spreadsheet!E234)),"Dependent lacks a relationship to member.Please select one from the drop-down.",""))</f>
        <v/>
      </c>
      <c r="T234" s="5" t="b">
        <f t="shared" si="16"/>
        <v>1</v>
      </c>
      <c r="U234" s="5" t="b">
        <f>OR(ISBLANK(Spreadsheet!C234),IF(NOT(ISBLANK(Spreadsheet!D234)),NOT(ISBLANK(Spreadsheet!E234)),TRUE))</f>
        <v>1</v>
      </c>
      <c r="V234" s="5" t="b">
        <f>OR(ISBLANK(Spreadsheet!C234), NOT(ISBLANK(Spreadsheet!I234)))</f>
        <v>1</v>
      </c>
      <c r="W234" s="5" t="b">
        <f>OR(ISBLANK(Spreadsheet!D234),NOT(ISBLANK(Spreadsheet!C234)))</f>
        <v>1</v>
      </c>
      <c r="X234" s="155" t="str">
        <f>REPT("0",MIN(FIND({1,2,3,4,5,6,7,8,9},Spreadsheet!C234&amp;"123456789"))-1)&amp;IF(ISBLANK(Spreadsheet!C234),"",SUMPRODUCT(MID(0&amp;Spreadsheet!C234,LARGE(INDEX(ISNUMBER(--MID(Spreadsheet!C234,ROW($1:$225),1))*
 ROW($1:$225),0),ROW($1:$225))+1,1)*10^ROW($1:$225)/10))</f>
        <v/>
      </c>
      <c r="Y234" s="5" t="b">
        <f>IF(NOT(ISBLANK(Spreadsheet!C234)),IF(AND(ISNUMBER(VALUE(Spreadsheet!C234)), LEN(Spreadsheet!C234)=9),TRUE,FALSE),TRUE)</f>
        <v>1</v>
      </c>
      <c r="Z234" s="155" t="str">
        <f>REPT("0",MIN(FIND({1,2,3,4,5,6,7,8,9},Spreadsheet!D234&amp;"123456789"))-1)&amp;IF(ISBLANK(Spreadsheet!D234),"",SUMPRODUCT(MID(0&amp;Spreadsheet!D234,LARGE(INDEX(ISNUMBER(--MID(Spreadsheet!D234,ROW($1:$225),1))*
 ROW($1:$225),0),ROW($1:$225))+1,1)*10^ROW($1:$225)/10))</f>
        <v/>
      </c>
      <c r="AA234" s="5" t="b">
        <f>IF(AND(NOT(ISBLANK(Spreadsheet!D234)),NOT(ISBLANK(Spreadsheet!C234))),IF(AND(ISNUMBER(VALUE(Spreadsheet!D234)), LEN(Spreadsheet!D234)=9),TRUE,FALSE),IF(AND(NOT(ISBLANK(Spreadsheet!D234)),ISBLANK(Spreadsheet!C234)),FALSE,TRUE))</f>
        <v>1</v>
      </c>
      <c r="AB234" s="5" t="b">
        <f>OR(ISBLANK(Spreadsheet!Y234),IF(NOT(ISBLANK(Spreadsheet!Y234)),LEN(Spreadsheet!Y234)=10,ISNUMBER(VALUE(Spreadsheet!Y234))))</f>
        <v>1</v>
      </c>
      <c r="AC234" s="5" t="b">
        <f>OR(ISBLANK(Spreadsheet!AI234), AND(NOT(ISBLANK(Spreadsheet!AJ234)), NOT(ISNUMBER(SEARCH("Waive",Spreadsheet!AJ234)))))</f>
        <v>1</v>
      </c>
      <c r="AD234" s="5" t="b">
        <f>OR(ISBLANK(Spreadsheet!AK234), AND(NOT(ISBLANK(Spreadsheet!AL234)), NOT(ISNUMBER(SEARCH("Waive",Spreadsheet!AL234)))))</f>
        <v>1</v>
      </c>
      <c r="AE234" s="5" t="b">
        <f>OR(ISBLANK(Spreadsheet!AM234), AND(NOT(ISBLANK(Spreadsheet!AN234)), NOT(ISNUMBER(SEARCH("Waive", Spreadsheet!AN234)))))</f>
        <v>1</v>
      </c>
      <c r="AF234" s="5" t="b">
        <f>OR(ISBLANK(Spreadsheet!C234), NOT(ISBLANK(Spreadsheet!D234)),NOT(ISBLANK(Spreadsheet!L234)))</f>
        <v>1</v>
      </c>
      <c r="AG234" s="5" t="b">
        <f>IF(AND(NOT(ISBLANK(Spreadsheet!C234)), NOT(ISBLANK(Spreadsheet!D234)),Spreadsheet!C234&lt;&gt;Spreadsheet!D234),IF(ISERROR(VLOOKUP(Spreadsheet!C234, Spreadsheet!$C$6:'Spreadsheet'!$C233,1,FALSE)), FALSE, TRUE),TRUE)</f>
        <v>1</v>
      </c>
      <c r="AH234" s="5" t="b">
        <f>Spreadsheet!$B$2=Spreadsheet!AD234</f>
        <v>1</v>
      </c>
      <c r="AI234" s="5" t="b">
        <f>IF(ISBLANK(Spreadsheet!G234),TRUE,IF(OR(LEN(Spreadsheet!G234)&gt;1,ISNUMBER(VALUE(Spreadsheet!G234))),FALSE,TRUE))</f>
        <v>1</v>
      </c>
      <c r="AJ234" s="5" t="b">
        <f>OR(ISBLANK(Spreadsheet!C234), NOT(ISBLANK(Spreadsheet!B234)), NOT(ISBLANK(Spreadsheet!D234)))</f>
        <v>1</v>
      </c>
      <c r="AK234" s="5" t="b">
        <f t="array" ref="AK234">IF(OR(AND(ISBLANK(Spreadsheet!E234),ISBLANK(Spreadsheet!D234),NOT(ISBLANK(Spreadsheet!C234))),AND(ISBLANK(Spreadsheet!E234),ISBLANK(Spreadsheet!D234),ISBLANK(Spreadsheet!C234))),TRUE,ISNUMBER(MATCH(TRUE,EXACT(Spreadsheet!E234,Relationships),0)))</f>
        <v>1</v>
      </c>
      <c r="AL234" s="5" t="b">
        <f>IF(NOT(ISBLANK(Spreadsheet!C234)),IF(OR(ISBLANK(Spreadsheet!F234),LEN(Spreadsheet!F234)&gt;40),FALSE,TRUE),TRUE)</f>
        <v>1</v>
      </c>
      <c r="AM234" s="5" t="b">
        <f>IF(NOT(ISBLANK(Spreadsheet!C234)),IF(OR(ISBLANK(Spreadsheet!H234),LEN(Spreadsheet!H234)&gt;40),FALSE,TRUE),TRUE)</f>
        <v>1</v>
      </c>
      <c r="AN234" s="5" t="b">
        <f t="array" ref="AN234">IF(ISBLANK(Spreadsheet!I234),TRUE,ISNUMBER(MATCH(TRUE,EXACT(Spreadsheet!I234,GenderValues),0)))</f>
        <v>1</v>
      </c>
      <c r="AO234" s="5" t="b">
        <f ca="1">IF(ISERROR(DATEVALUE(TEXT(Spreadsheet!J234,"mm/dd/yyyy")) &gt; TODAY()),IF(AND(ISBLANK(Spreadsheet!J234),ISBLANK(Spreadsheet!C234)),TRUE,FALSE),IF(DATEVALUE(TEXT(Spreadsheet!J234,"mm/dd/yyyy")) &gt; TODAY(),FALSE,TRUE))</f>
        <v>1</v>
      </c>
      <c r="AP234" s="5" t="b">
        <f>OR(ISBLANK(Spreadsheet!K234),LEN(Spreadsheet!K234)&lt;=100)</f>
        <v>1</v>
      </c>
      <c r="AQ234" s="5" t="b">
        <f t="array" ref="AQ234">IF(OR(AND(ISBLANK(Spreadsheet!L234),ISBLANK(Spreadsheet!C234)),AND(NOT(ISBLANK(Spreadsheet!C234)),NOT(ISBLANK(Spreadsheet!D234)))),TRUE,ISNUMBER(MATCH(TRUE,EXACT(Spreadsheet!L234,MaritalStatus),0)))</f>
        <v>1</v>
      </c>
      <c r="AR234" s="5" t="b">
        <f ca="1">IF(ISERROR(DATEVALUE(TEXT(Spreadsheet!M234,"mm/dd/yyyy")) &gt; TODAY()),IF(ISBLANK(Spreadsheet!M234),TRUE,FALSE),IF(DATEVALUE(TEXT(Spreadsheet!M234,"mm/dd/yyyy")) &gt; TODAY(),FALSE,TRUE))</f>
        <v>1</v>
      </c>
      <c r="AS234" s="5" t="b">
        <f>OR(ISBLANK(Spreadsheet!N234),LEN(Spreadsheet!N234)&lt;=100)</f>
        <v>1</v>
      </c>
      <c r="AT234" s="5" t="b">
        <f>OR(ISBLANK(Spreadsheet!O234),UPPER(Spreadsheet!O234)="YES")</f>
        <v>1</v>
      </c>
      <c r="AU234" s="5" t="b">
        <f>OR(ISBLANK(Spreadsheet!P234),UPPER(Spreadsheet!P234)="YES")</f>
        <v>1</v>
      </c>
      <c r="AV234" s="5" t="b">
        <f t="array" ref="AV234">IF(ISBLANK(Spreadsheet!Q234),TRUE,ISNUMBER(MATCH(TRUE,EXACT(Spreadsheet!Q234,OnGroupsPriorIns),0)))</f>
        <v>1</v>
      </c>
      <c r="AW234" s="5" t="b">
        <f>OR(ISBLANK(Spreadsheet!R234),UPPER(Spreadsheet!R234)="YES")</f>
        <v>1</v>
      </c>
      <c r="AX234" s="5" t="b">
        <f>OR(ISBLANK(Spreadsheet!S234),UPPER(Spreadsheet!S234)="YES")</f>
        <v>1</v>
      </c>
      <c r="AY234" s="5" t="b">
        <f>OR(AND(ISBLANK(Spreadsheet!C234),LEN(Spreadsheet!T234)=0),AND(NOT(ISBLANK(Spreadsheet!C234)),LEN(Spreadsheet!T234)&gt;0,LEN(Spreadsheet!T234)&lt;=50))</f>
        <v>1</v>
      </c>
      <c r="AZ234" s="5" t="b">
        <f>OR(LEN(Spreadsheet!U234)=0,AND(LEN(Spreadsheet!U234)&gt;0,LEN(Spreadsheet!U234)&lt;=50))</f>
        <v>1</v>
      </c>
      <c r="BA234" s="5" t="b">
        <f>OR(AND(ISBLANK(Spreadsheet!C234),LEN(Spreadsheet!V234)=0),AND(NOT(ISBLANK(Spreadsheet!C234)),LEN(Spreadsheet!V234)&gt;0,LEN(Spreadsheet!V234)&lt;=50))</f>
        <v>1</v>
      </c>
      <c r="BB234" s="5" t="b">
        <f t="array" ref="BB234">IF(AND(ISBLANK(Spreadsheet!C234),LEN(Spreadsheet!W234)=0),TRUE,ISNUMBER(MATCH(TRUE,EXACT(Spreadsheet!W234,States),0)))</f>
        <v>1</v>
      </c>
      <c r="BC234" s="5" t="b">
        <f>OR(AND(ISBLANK(Spreadsheet!C234),LEN(Spreadsheet!X234)=0),AND(NOT(ISBLANK(Spreadsheet!C234)),LEN(Spreadsheet!X234)&gt;0,LEN(Spreadsheet!X234)=5,ISNUMBER(VALUE(Spreadsheet!X234))))</f>
        <v>1</v>
      </c>
      <c r="BD234" s="5" t="b">
        <f>OR(ISBLANK(Spreadsheet!Z234),LEN(Spreadsheet!Z234)&lt;=50)</f>
        <v>1</v>
      </c>
      <c r="BE234" s="5" t="b">
        <f>ISBLANK(Spreadsheet!AA234)</f>
        <v>1</v>
      </c>
      <c r="BF234" s="5" t="b">
        <f>ISBLANK(Spreadsheet!AB234)</f>
        <v>1</v>
      </c>
      <c r="BG234" s="5" t="b">
        <f>IF(ISERROR(DATEVALUE(TEXT(Spreadsheet!AC234,"mm/dd/yyyy")) &gt; DATEVALUE(TEXT(Spreadsheet!J234,"mm/dd/yyyy"))),IF(OR(AND(ISBLANK(Spreadsheet!AC234),ISBLANK(Spreadsheet!C234)),AND(NOT(ISBLANK(Spreadsheet!C234)),ISBLANK(Spreadsheet!AC234),NOT(ISBLANK(Spreadsheet!D234)))),TRUE,FALSE),IF(DATEVALUE(TEXT(Spreadsheet!AC234,"mm/dd/yyyy")) &gt; DATEVALUE(TEXT(Spreadsheet!J234,"mm/dd/yyyy")),TRUE,FALSE))</f>
        <v>1</v>
      </c>
      <c r="BH234" s="5" t="b">
        <f>OR(AND(ISBLANK(Spreadsheet!C234),ISBLANK(Spreadsheet!AE234)),AND(NOT(ISBLANK(Spreadsheet!C234)),NOT(ISBLANK(Spreadsheet!D234)),ISBLANK(Spreadsheet!AE234)),AND(NOT(ISBLANK(Spreadsheet!C234)),ISBLANK(Spreadsheet!D234),NOT(ISBLANK(Spreadsheet!AE234)),LEN(Spreadsheet!AE234)&lt;=100))</f>
        <v>1</v>
      </c>
      <c r="BI234" s="5" t="b">
        <f t="array" ref="BI234">IF(ISBLANK(Spreadsheet!AF234),TRUE,ISNUMBER(MATCH(TRUE,EXACT(Spreadsheet!AF234,CobraShortReasons),0)))</f>
        <v>1</v>
      </c>
      <c r="BJ234" s="5" t="b">
        <f ca="1">IF(ISERROR(DATEVALUE(TEXT(Spreadsheet!AG234,"mm/dd/yyyy")) &gt; TODAY()),IF(ISBLANK(Spreadsheet!AG234),TRUE,FALSE),IF(DATEVALUE(TEXT(Spreadsheet!AG234,"mm/dd/yyyy")) &gt; TODAY(),FALSE,TRUE))</f>
        <v>1</v>
      </c>
      <c r="BK234" s="5" t="b">
        <f>OR(ISBLANK(Spreadsheet!AH234),LEN(Spreadsheet!AH234)&lt;=25)</f>
        <v>1</v>
      </c>
      <c r="BL234" s="5" t="b">
        <f t="array" aca="1" ref="BL234" ca="1">IF(ISBLANK(Spreadsheet!AI234),TRUE,ISNUMBER(MATCH(TRUE,EXACT(Spreadsheet!AI234,INDIRECT(Spreadsheet!$D$2)),0)))</f>
        <v>1</v>
      </c>
      <c r="BM234" s="5" t="b">
        <f t="array" aca="1" ref="BM234" ca="1">IF(ISBLANK(Spreadsheet!AJ234),TRUE,ISNUMBER(MATCH(TRUE,EXACT(Spreadsheet!AJ234,INDIRECT(Spreadsheet!BJ234)),0)))</f>
        <v>1</v>
      </c>
      <c r="BN234" s="5" t="b">
        <f t="array" ref="BN234">IF(ISBLANK(Spreadsheet!AK234),TRUE,ISNUMBER(MATCH(TRUE,EXACT(Spreadsheet!AK234,DentalPlans),0)))</f>
        <v>1</v>
      </c>
      <c r="BO234" s="5" t="b">
        <f t="array" aca="1" ref="BO234" ca="1">IF(ISBLANK(Spreadsheet!AL234),TRUE,ISNUMBER(MATCH(TRUE,EXACT(Spreadsheet!AL234,INDIRECT(Spreadsheet!BK234)),0)))</f>
        <v>1</v>
      </c>
      <c r="BP234" s="5" t="b">
        <f t="array" ref="BP234">IF(ISBLANK(Spreadsheet!AM234),TRUE,ISNUMBER(MATCH(TRUE,EXACT(Spreadsheet!AM234,VisionPlans),0)))</f>
        <v>1</v>
      </c>
      <c r="BQ234" s="5" t="b">
        <f t="array" aca="1" ref="BQ234" ca="1">IF(ISBLANK(Spreadsheet!AN234),TRUE,ISNUMBER(MATCH(TRUE,EXACT(Spreadsheet!AN234,INDIRECT(Spreadsheet!BL234)),0)))</f>
        <v>1</v>
      </c>
      <c r="BR234" s="5" t="b">
        <f t="array" ref="BR234">IF(ISBLANK(Spreadsheet!AO234),TRUE,ISNUMBER(MATCH(TRUE,EXACT(Spreadsheet!AO234,LifeBenefitClasses),0)))</f>
        <v>1</v>
      </c>
      <c r="BS234" s="5" t="b">
        <f>IF(OR(ISBLANK(Spreadsheet!AO234), Spreadsheet!AO234="Waive"),IF(ISBLANK(Spreadsheet!AP234),TRUE,FALSE),IF(OR(AND(NOT(ISBLANK(Spreadsheet!AO234)),ISBLANK(Spreadsheet!AP234)),NOT(ISNUMBER(VALUE(Spreadsheet!AP234)))),FALSE,IF(OR(AND(Spreadsheet!AP234&lt;6,MOD(Spreadsheet!AP234*10,5)=0), MOD(Spreadsheet!AP234,5000)=0),TRUE,FALSE)))</f>
        <v>1</v>
      </c>
      <c r="BT234" s="5" t="b">
        <f t="array" ref="BT234">IF(ISBLANK(Spreadsheet!AQ234),TRUE,ISNUMBER(MATCH(TRUE,EXACT(Spreadsheet!AQ234,EnrollWaive),0)))</f>
        <v>1</v>
      </c>
      <c r="BU234" s="5" t="b">
        <f t="array" ref="BU234">IF(ISBLANK(Spreadsheet!AR234),TRUE,ISNUMBER(MATCH(TRUE,EXACT(Spreadsheet!AR234,LifeBenefitClasses),0)))</f>
        <v>1</v>
      </c>
      <c r="BV234" s="5" t="b">
        <f>IF(OR(ISBLANK(Spreadsheet!AR234), Spreadsheet!AR234="Waive"),IF(ISBLANK(Spreadsheet!AS234),TRUE,FALSE),IF(OR(AND(NOT(ISBLANK(Spreadsheet!AR234)),ISBLANK(Spreadsheet!AS234)),NOT(ISNUMBER(VALUE(Spreadsheet!AS234)))),FALSE,IF(OR(AND(Spreadsheet!AS234&lt;6,MOD(Spreadsheet!AS234*10,5)=0), MOD(Spreadsheet!AS234,10000)=0),TRUE,FALSE)))</f>
        <v>1</v>
      </c>
      <c r="BW234" s="5" t="b">
        <f t="array" ref="BW234">IF(ISBLANK(Spreadsheet!AT234),TRUE,ISNUMBER(MATCH(TRUE,EXACT(Spreadsheet!AT234,LifeBenefitClasses),0)))</f>
        <v>1</v>
      </c>
      <c r="BX234" s="5" t="b">
        <f>IF(OR(ISBLANK(Spreadsheet!AT234), Spreadsheet!AT234="Waive"),IF(ISBLANK(Spreadsheet!AU234),TRUE,FALSE),IF(OR(AND(NOT(ISBLANK(Spreadsheet!AT234)),ISBLANK(Spreadsheet!AU234)),NOT(ISNUMBER(VALUE(Spreadsheet!AU234)))),FALSE,IF(AND(NOT(OR(ISBLANK(Spreadsheet!AT234),Spreadsheet!AT234="Waive")),NOT(OR(ISBLANK(Spreadsheet!AR234),Spreadsheet!AR234="Waive")),MOD(Spreadsheet!AU234,5000)=0, Spreadsheet!AU234&lt;=(Spreadsheet!AS234*0.5)),TRUE,FALSE)))</f>
        <v>1</v>
      </c>
      <c r="BY234" s="5" t="b">
        <f t="array" ref="BY234">IF(ISBLANK(Spreadsheet!AV234),TRUE,ISNUMBER(MATCH(TRUE,EXACT(Spreadsheet!AV234,EnrollWaive),0)))</f>
        <v>1</v>
      </c>
      <c r="BZ234" s="5" t="b">
        <f t="array" ref="BZ234">IF(ISBLANK(Spreadsheet!AW234),TRUE,ISNUMBER(MATCH(TRUE,EXACT(Spreadsheet!AW234,LifeBenefitClasses),0)))</f>
        <v>1</v>
      </c>
      <c r="CA234" s="5" t="b">
        <f t="array" ref="CA234">IF(ISBLANK(Spreadsheet!AX234),TRUE,ISNUMBER(MATCH(TRUE,EXACT(Spreadsheet!AX234,LifeBenefitClasses),0)))</f>
        <v>1</v>
      </c>
      <c r="CB234" s="5" t="b">
        <f t="array" ref="CB234">IF(ISBLANK(Spreadsheet!AY234),TRUE,ISNUMBER(MATCH(TRUE,EXACT(Spreadsheet!AY234,LifeBenefitClasses),0)))</f>
        <v>1</v>
      </c>
      <c r="CC234" s="5" t="b">
        <f t="array" ref="CC234">IF(ISBLANK(Spreadsheet!AZ234),TRUE,ISNUMBER(MATCH(TRUE,EXACT(Spreadsheet!AZ234,LifeBenefitClasses),0)))</f>
        <v>1</v>
      </c>
      <c r="CD234" s="5" t="b">
        <f t="array" ref="CD234">IF(ISBLANK(Spreadsheet!BA234),TRUE,ISNUMBER(MATCH(TRUE,EXACT(Spreadsheet!BA234,LifeBenefitClasses),0)))</f>
        <v>1</v>
      </c>
      <c r="CE234" s="5" t="b">
        <f>IF(OR(ISBLANK(Spreadsheet!BA234), Spreadsheet!BA234="Waive"),IF(ISBLANK(Spreadsheet!BB234),TRUE,FALSE),IF(OR(AND(NOT(ISBLANK(Spreadsheet!BA234)),ISBLANK(Spreadsheet!BB234)),NOT(ISNUMBER(VALUE(Spreadsheet!BB234))),ISBLANK(Spreadsheet!BC234),NOT(ISNUMBER(VALUE(Spreadsheet!BC234)))),FALSE,IF(AND(Spreadsheet!BB234&gt;=50000,Spreadsheet!BB234&lt;=250000,MOD(Spreadsheet!BB234,10000)=0,Spreadsheet!BB234&lt;=(10*Spreadsheet!BC234)),TRUE,FALSE)))</f>
        <v>1</v>
      </c>
      <c r="CF234" s="5" t="b">
        <f>IF(NOT(ISBLANK(Spreadsheet!BC234)),AND(ISNUMBER(VALUE(Spreadsheet!BC234)),Spreadsheet!BC234&gt;0),AND(OR(ISBLANK(Spreadsheet!AO234),Spreadsheet!AO234="Waive",AND(NOT(OR(ISBLANK(Spreadsheet!AO234),Spreadsheet!AO234="Waive")),Spreadsheet!AP234&gt;=6)),OR(ISBLANK(Spreadsheet!AR234),AND(NOT(OR(ISBLANK(Spreadsheet!AR234),Spreadsheet!AR234="Waive")),Spreadsheet!AS234&gt;=6)),OR(ISBLANK(Spreadsheet!AW234)),OR(ISBLANK(Spreadsheet!AX234)),OR(ISBLANK(Spreadsheet!AY234)),OR(ISBLANK(Spreadsheet!AZ234)),OR(ISBLANK(Spreadsheet!BA234),Spreadsheet!BA234="Waive")))</f>
        <v>1</v>
      </c>
      <c r="CG234" s="5" t="b">
        <f t="shared" ca="1" si="17"/>
        <v>1</v>
      </c>
    </row>
    <row r="235" spans="8:85" x14ac:dyDescent="0.3">
      <c r="H235" s="5">
        <f t="shared" ca="1" si="14"/>
        <v>2</v>
      </c>
      <c r="I235" s="5" t="str">
        <f t="shared" ca="1" si="15"/>
        <v/>
      </c>
      <c r="J235" s="5" t="str">
        <f>IF(AND(NOT(ISBLANK(Spreadsheet!C235)),ISBLANK(Spreadsheet!D235)),Spreadsheet!F235&amp;" "&amp;Spreadsheet!H235,"")</f>
        <v/>
      </c>
      <c r="K235" s="5">
        <f>IF(AND(NOT(ISBLANK(Spreadsheet!C235)),ISBLANK(Spreadsheet!D235)),COUNTIFS(Spreadsheet!E236:E$786,"=Child",Spreadsheet!C236:C$786, "="&amp;Spreadsheet!C235) + COUNTIFS(Spreadsheet!E236:E$786,"=Step-child",Spreadsheet!C236:C$786, "="&amp;Spreadsheet!C235),0)</f>
        <v>0</v>
      </c>
      <c r="L235" s="5">
        <f>IF(NOT(ISBLANK(J235)),COUNTIFS(Spreadsheet!E236:E$786,"=Wife",Spreadsheet!C236:C$786, "="&amp;Spreadsheet!C235) + COUNTIFS(Spreadsheet!E236:E$786,"=Husband",Spreadsheet!C236:C$786, "="&amp;Spreadsheet!C235),0)</f>
        <v>0</v>
      </c>
      <c r="M235" s="5">
        <f>IF(NOT(ISBLANK(Spreadsheet!AJ235)),VLOOKUP(Spreadsheet!AJ235,'Drop Downs'!$P$2:$R$16,3,FALSE),0)</f>
        <v>0</v>
      </c>
      <c r="N235" s="5">
        <f>IF(NOT(ISBLANK(Spreadsheet!AJ235)), VLOOKUP(Spreadsheet!AJ235,'Drop Downs'!$P$2:$R$16,2,FALSE),0)</f>
        <v>0</v>
      </c>
      <c r="O235" s="5">
        <f>IF(NOT(ISBLANK(Spreadsheet!AL235)),VLOOKUP(Spreadsheet!AL235,'Drop Downs'!$P$2:$R$16,3,FALSE), 0)</f>
        <v>0</v>
      </c>
      <c r="P235" s="5">
        <f>IF(NOT(ISBLANK(Spreadsheet!AL235)),VLOOKUP(Spreadsheet!AL235,'Drop Downs'!$P$2:$R$16,2,FALSE),0)</f>
        <v>0</v>
      </c>
      <c r="Q235" s="5">
        <f>IF(NOT(ISBLANK(Spreadsheet!AN235)),VLOOKUP(Spreadsheet!AN235,'Drop Downs'!$P$2:$R$16,3,FALSE),0)</f>
        <v>0</v>
      </c>
      <c r="R235" s="5">
        <f>IF(NOT(ISBLANK(Spreadsheet!AN235)),VLOOKUP(Spreadsheet!AN235,'Drop Downs'!$P$2:$R$16,2,FALSE),0)</f>
        <v>0</v>
      </c>
      <c r="S235" s="5" t="str">
        <f>IF(OR(M235&gt;K235,N235&gt;L235,O235&gt;K235, Q235&gt;K235,N235&gt;L235, P235&gt;L235, R235&gt;L235),"Member currently has a coverage election over what he/she needs.  Please add more dependents or adjust the coverage election.","")&amp;(IF(AND(NOT(ISBLANK(Spreadsheet!C235)),NOT(ISBLANK(Spreadsheet!D235)),ISBLANK(Spreadsheet!E235)),"Dependent lacks a relationship to member.Please select one from the drop-down.",""))</f>
        <v/>
      </c>
      <c r="T235" s="5" t="b">
        <f t="shared" si="16"/>
        <v>1</v>
      </c>
      <c r="U235" s="5" t="b">
        <f>OR(ISBLANK(Spreadsheet!C235),IF(NOT(ISBLANK(Spreadsheet!D235)),NOT(ISBLANK(Spreadsheet!E235)),TRUE))</f>
        <v>1</v>
      </c>
      <c r="V235" s="5" t="b">
        <f>OR(ISBLANK(Spreadsheet!C235), NOT(ISBLANK(Spreadsheet!I235)))</f>
        <v>1</v>
      </c>
      <c r="W235" s="5" t="b">
        <f>OR(ISBLANK(Spreadsheet!D235),NOT(ISBLANK(Spreadsheet!C235)))</f>
        <v>1</v>
      </c>
      <c r="X235" s="155" t="str">
        <f>REPT("0",MIN(FIND({1,2,3,4,5,6,7,8,9},Spreadsheet!C235&amp;"123456789"))-1)&amp;IF(ISBLANK(Spreadsheet!C235),"",SUMPRODUCT(MID(0&amp;Spreadsheet!C235,LARGE(INDEX(ISNUMBER(--MID(Spreadsheet!C235,ROW($1:$225),1))*
 ROW($1:$225),0),ROW($1:$225))+1,1)*10^ROW($1:$225)/10))</f>
        <v/>
      </c>
      <c r="Y235" s="5" t="b">
        <f>IF(NOT(ISBLANK(Spreadsheet!C235)),IF(AND(ISNUMBER(VALUE(Spreadsheet!C235)), LEN(Spreadsheet!C235)=9),TRUE,FALSE),TRUE)</f>
        <v>1</v>
      </c>
      <c r="Z235" s="155" t="str">
        <f>REPT("0",MIN(FIND({1,2,3,4,5,6,7,8,9},Spreadsheet!D235&amp;"123456789"))-1)&amp;IF(ISBLANK(Spreadsheet!D235),"",SUMPRODUCT(MID(0&amp;Spreadsheet!D235,LARGE(INDEX(ISNUMBER(--MID(Spreadsheet!D235,ROW($1:$225),1))*
 ROW($1:$225),0),ROW($1:$225))+1,1)*10^ROW($1:$225)/10))</f>
        <v/>
      </c>
      <c r="AA235" s="5" t="b">
        <f>IF(AND(NOT(ISBLANK(Spreadsheet!D235)),NOT(ISBLANK(Spreadsheet!C235))),IF(AND(ISNUMBER(VALUE(Spreadsheet!D235)), LEN(Spreadsheet!D235)=9),TRUE,FALSE),IF(AND(NOT(ISBLANK(Spreadsheet!D235)),ISBLANK(Spreadsheet!C235)),FALSE,TRUE))</f>
        <v>1</v>
      </c>
      <c r="AB235" s="5" t="b">
        <f>OR(ISBLANK(Spreadsheet!Y235),IF(NOT(ISBLANK(Spreadsheet!Y235)),LEN(Spreadsheet!Y235)=10,ISNUMBER(VALUE(Spreadsheet!Y235))))</f>
        <v>1</v>
      </c>
      <c r="AC235" s="5" t="b">
        <f>OR(ISBLANK(Spreadsheet!AI235), AND(NOT(ISBLANK(Spreadsheet!AJ235)), NOT(ISNUMBER(SEARCH("Waive",Spreadsheet!AJ235)))))</f>
        <v>1</v>
      </c>
      <c r="AD235" s="5" t="b">
        <f>OR(ISBLANK(Spreadsheet!AK235), AND(NOT(ISBLANK(Spreadsheet!AL235)), NOT(ISNUMBER(SEARCH("Waive",Spreadsheet!AL235)))))</f>
        <v>1</v>
      </c>
      <c r="AE235" s="5" t="b">
        <f>OR(ISBLANK(Spreadsheet!AM235), AND(NOT(ISBLANK(Spreadsheet!AN235)), NOT(ISNUMBER(SEARCH("Waive", Spreadsheet!AN235)))))</f>
        <v>1</v>
      </c>
      <c r="AF235" s="5" t="b">
        <f>OR(ISBLANK(Spreadsheet!C235), NOT(ISBLANK(Spreadsheet!D235)),NOT(ISBLANK(Spreadsheet!L235)))</f>
        <v>1</v>
      </c>
      <c r="AG235" s="5" t="b">
        <f>IF(AND(NOT(ISBLANK(Spreadsheet!C235)), NOT(ISBLANK(Spreadsheet!D235)),Spreadsheet!C235&lt;&gt;Spreadsheet!D235),IF(ISERROR(VLOOKUP(Spreadsheet!C235, Spreadsheet!$C$6:'Spreadsheet'!$C234,1,FALSE)), FALSE, TRUE),TRUE)</f>
        <v>1</v>
      </c>
      <c r="AH235" s="5" t="b">
        <f>Spreadsheet!$B$2=Spreadsheet!AD235</f>
        <v>1</v>
      </c>
      <c r="AI235" s="5" t="b">
        <f>IF(ISBLANK(Spreadsheet!G235),TRUE,IF(OR(LEN(Spreadsheet!G235)&gt;1,ISNUMBER(VALUE(Spreadsheet!G235))),FALSE,TRUE))</f>
        <v>1</v>
      </c>
      <c r="AJ235" s="5" t="b">
        <f>OR(ISBLANK(Spreadsheet!C235), NOT(ISBLANK(Spreadsheet!B235)), NOT(ISBLANK(Spreadsheet!D235)))</f>
        <v>1</v>
      </c>
      <c r="AK235" s="5" t="b">
        <f t="array" ref="AK235">IF(OR(AND(ISBLANK(Spreadsheet!E235),ISBLANK(Spreadsheet!D235),NOT(ISBLANK(Spreadsheet!C235))),AND(ISBLANK(Spreadsheet!E235),ISBLANK(Spreadsheet!D235),ISBLANK(Spreadsheet!C235))),TRUE,ISNUMBER(MATCH(TRUE,EXACT(Spreadsheet!E235,Relationships),0)))</f>
        <v>1</v>
      </c>
      <c r="AL235" s="5" t="b">
        <f>IF(NOT(ISBLANK(Spreadsheet!C235)),IF(OR(ISBLANK(Spreadsheet!F235),LEN(Spreadsheet!F235)&gt;40),FALSE,TRUE),TRUE)</f>
        <v>1</v>
      </c>
      <c r="AM235" s="5" t="b">
        <f>IF(NOT(ISBLANK(Spreadsheet!C235)),IF(OR(ISBLANK(Spreadsheet!H235),LEN(Spreadsheet!H235)&gt;40),FALSE,TRUE),TRUE)</f>
        <v>1</v>
      </c>
      <c r="AN235" s="5" t="b">
        <f t="array" ref="AN235">IF(ISBLANK(Spreadsheet!I235),TRUE,ISNUMBER(MATCH(TRUE,EXACT(Spreadsheet!I235,GenderValues),0)))</f>
        <v>1</v>
      </c>
      <c r="AO235" s="5" t="b">
        <f ca="1">IF(ISERROR(DATEVALUE(TEXT(Spreadsheet!J235,"mm/dd/yyyy")) &gt; TODAY()),IF(AND(ISBLANK(Spreadsheet!J235),ISBLANK(Spreadsheet!C235)),TRUE,FALSE),IF(DATEVALUE(TEXT(Spreadsheet!J235,"mm/dd/yyyy")) &gt; TODAY(),FALSE,TRUE))</f>
        <v>1</v>
      </c>
      <c r="AP235" s="5" t="b">
        <f>OR(ISBLANK(Spreadsheet!K235),LEN(Spreadsheet!K235)&lt;=100)</f>
        <v>1</v>
      </c>
      <c r="AQ235" s="5" t="b">
        <f t="array" ref="AQ235">IF(OR(AND(ISBLANK(Spreadsheet!L235),ISBLANK(Spreadsheet!C235)),AND(NOT(ISBLANK(Spreadsheet!C235)),NOT(ISBLANK(Spreadsheet!D235)))),TRUE,ISNUMBER(MATCH(TRUE,EXACT(Spreadsheet!L235,MaritalStatus),0)))</f>
        <v>1</v>
      </c>
      <c r="AR235" s="5" t="b">
        <f ca="1">IF(ISERROR(DATEVALUE(TEXT(Spreadsheet!M235,"mm/dd/yyyy")) &gt; TODAY()),IF(ISBLANK(Spreadsheet!M235),TRUE,FALSE),IF(DATEVALUE(TEXT(Spreadsheet!M235,"mm/dd/yyyy")) &gt; TODAY(),FALSE,TRUE))</f>
        <v>1</v>
      </c>
      <c r="AS235" s="5" t="b">
        <f>OR(ISBLANK(Spreadsheet!N235),LEN(Spreadsheet!N235)&lt;=100)</f>
        <v>1</v>
      </c>
      <c r="AT235" s="5" t="b">
        <f>OR(ISBLANK(Spreadsheet!O235),UPPER(Spreadsheet!O235)="YES")</f>
        <v>1</v>
      </c>
      <c r="AU235" s="5" t="b">
        <f>OR(ISBLANK(Spreadsheet!P235),UPPER(Spreadsheet!P235)="YES")</f>
        <v>1</v>
      </c>
      <c r="AV235" s="5" t="b">
        <f t="array" ref="AV235">IF(ISBLANK(Spreadsheet!Q235),TRUE,ISNUMBER(MATCH(TRUE,EXACT(Spreadsheet!Q235,OnGroupsPriorIns),0)))</f>
        <v>1</v>
      </c>
      <c r="AW235" s="5" t="b">
        <f>OR(ISBLANK(Spreadsheet!R235),UPPER(Spreadsheet!R235)="YES")</f>
        <v>1</v>
      </c>
      <c r="AX235" s="5" t="b">
        <f>OR(ISBLANK(Spreadsheet!S235),UPPER(Spreadsheet!S235)="YES")</f>
        <v>1</v>
      </c>
      <c r="AY235" s="5" t="b">
        <f>OR(AND(ISBLANK(Spreadsheet!C235),LEN(Spreadsheet!T235)=0),AND(NOT(ISBLANK(Spreadsheet!C235)),LEN(Spreadsheet!T235)&gt;0,LEN(Spreadsheet!T235)&lt;=50))</f>
        <v>1</v>
      </c>
      <c r="AZ235" s="5" t="b">
        <f>OR(LEN(Spreadsheet!U235)=0,AND(LEN(Spreadsheet!U235)&gt;0,LEN(Spreadsheet!U235)&lt;=50))</f>
        <v>1</v>
      </c>
      <c r="BA235" s="5" t="b">
        <f>OR(AND(ISBLANK(Spreadsheet!C235),LEN(Spreadsheet!V235)=0),AND(NOT(ISBLANK(Spreadsheet!C235)),LEN(Spreadsheet!V235)&gt;0,LEN(Spreadsheet!V235)&lt;=50))</f>
        <v>1</v>
      </c>
      <c r="BB235" s="5" t="b">
        <f t="array" ref="BB235">IF(AND(ISBLANK(Spreadsheet!C235),LEN(Spreadsheet!W235)=0),TRUE,ISNUMBER(MATCH(TRUE,EXACT(Spreadsheet!W235,States),0)))</f>
        <v>1</v>
      </c>
      <c r="BC235" s="5" t="b">
        <f>OR(AND(ISBLANK(Spreadsheet!C235),LEN(Spreadsheet!X235)=0),AND(NOT(ISBLANK(Spreadsheet!C235)),LEN(Spreadsheet!X235)&gt;0,LEN(Spreadsheet!X235)=5,ISNUMBER(VALUE(Spreadsheet!X235))))</f>
        <v>1</v>
      </c>
      <c r="BD235" s="5" t="b">
        <f>OR(ISBLANK(Spreadsheet!Z235),LEN(Spreadsheet!Z235)&lt;=50)</f>
        <v>1</v>
      </c>
      <c r="BE235" s="5" t="b">
        <f>ISBLANK(Spreadsheet!AA235)</f>
        <v>1</v>
      </c>
      <c r="BF235" s="5" t="b">
        <f>ISBLANK(Spreadsheet!AB235)</f>
        <v>1</v>
      </c>
      <c r="BG235" s="5" t="b">
        <f>IF(ISERROR(DATEVALUE(TEXT(Spreadsheet!AC235,"mm/dd/yyyy")) &gt; DATEVALUE(TEXT(Spreadsheet!J235,"mm/dd/yyyy"))),IF(OR(AND(ISBLANK(Spreadsheet!AC235),ISBLANK(Spreadsheet!C235)),AND(NOT(ISBLANK(Spreadsheet!C235)),ISBLANK(Spreadsheet!AC235),NOT(ISBLANK(Spreadsheet!D235)))),TRUE,FALSE),IF(DATEVALUE(TEXT(Spreadsheet!AC235,"mm/dd/yyyy")) &gt; DATEVALUE(TEXT(Spreadsheet!J235,"mm/dd/yyyy")),TRUE,FALSE))</f>
        <v>1</v>
      </c>
      <c r="BH235" s="5" t="b">
        <f>OR(AND(ISBLANK(Spreadsheet!C235),ISBLANK(Spreadsheet!AE235)),AND(NOT(ISBLANK(Spreadsheet!C235)),NOT(ISBLANK(Spreadsheet!D235)),ISBLANK(Spreadsheet!AE235)),AND(NOT(ISBLANK(Spreadsheet!C235)),ISBLANK(Spreadsheet!D235),NOT(ISBLANK(Spreadsheet!AE235)),LEN(Spreadsheet!AE235)&lt;=100))</f>
        <v>1</v>
      </c>
      <c r="BI235" s="5" t="b">
        <f t="array" ref="BI235">IF(ISBLANK(Spreadsheet!AF235),TRUE,ISNUMBER(MATCH(TRUE,EXACT(Spreadsheet!AF235,CobraShortReasons),0)))</f>
        <v>1</v>
      </c>
      <c r="BJ235" s="5" t="b">
        <f ca="1">IF(ISERROR(DATEVALUE(TEXT(Spreadsheet!AG235,"mm/dd/yyyy")) &gt; TODAY()),IF(ISBLANK(Spreadsheet!AG235),TRUE,FALSE),IF(DATEVALUE(TEXT(Spreadsheet!AG235,"mm/dd/yyyy")) &gt; TODAY(),FALSE,TRUE))</f>
        <v>1</v>
      </c>
      <c r="BK235" s="5" t="b">
        <f>OR(ISBLANK(Spreadsheet!AH235),LEN(Spreadsheet!AH235)&lt;=25)</f>
        <v>1</v>
      </c>
      <c r="BL235" s="5" t="b">
        <f t="array" aca="1" ref="BL235" ca="1">IF(ISBLANK(Spreadsheet!AI235),TRUE,ISNUMBER(MATCH(TRUE,EXACT(Spreadsheet!AI235,INDIRECT(Spreadsheet!$D$2)),0)))</f>
        <v>1</v>
      </c>
      <c r="BM235" s="5" t="b">
        <f t="array" aca="1" ref="BM235" ca="1">IF(ISBLANK(Spreadsheet!AJ235),TRUE,ISNUMBER(MATCH(TRUE,EXACT(Spreadsheet!AJ235,INDIRECT(Spreadsheet!BJ235)),0)))</f>
        <v>1</v>
      </c>
      <c r="BN235" s="5" t="b">
        <f t="array" ref="BN235">IF(ISBLANK(Spreadsheet!AK235),TRUE,ISNUMBER(MATCH(TRUE,EXACT(Spreadsheet!AK235,DentalPlans),0)))</f>
        <v>1</v>
      </c>
      <c r="BO235" s="5" t="b">
        <f t="array" aca="1" ref="BO235" ca="1">IF(ISBLANK(Spreadsheet!AL235),TRUE,ISNUMBER(MATCH(TRUE,EXACT(Spreadsheet!AL235,INDIRECT(Spreadsheet!BK235)),0)))</f>
        <v>1</v>
      </c>
      <c r="BP235" s="5" t="b">
        <f t="array" ref="BP235">IF(ISBLANK(Spreadsheet!AM235),TRUE,ISNUMBER(MATCH(TRUE,EXACT(Spreadsheet!AM235,VisionPlans),0)))</f>
        <v>1</v>
      </c>
      <c r="BQ235" s="5" t="b">
        <f t="array" aca="1" ref="BQ235" ca="1">IF(ISBLANK(Spreadsheet!AN235),TRUE,ISNUMBER(MATCH(TRUE,EXACT(Spreadsheet!AN235,INDIRECT(Spreadsheet!BL235)),0)))</f>
        <v>1</v>
      </c>
      <c r="BR235" s="5" t="b">
        <f t="array" ref="BR235">IF(ISBLANK(Spreadsheet!AO235),TRUE,ISNUMBER(MATCH(TRUE,EXACT(Spreadsheet!AO235,LifeBenefitClasses),0)))</f>
        <v>1</v>
      </c>
      <c r="BS235" s="5" t="b">
        <f>IF(OR(ISBLANK(Spreadsheet!AO235), Spreadsheet!AO235="Waive"),IF(ISBLANK(Spreadsheet!AP235),TRUE,FALSE),IF(OR(AND(NOT(ISBLANK(Spreadsheet!AO235)),ISBLANK(Spreadsheet!AP235)),NOT(ISNUMBER(VALUE(Spreadsheet!AP235)))),FALSE,IF(OR(AND(Spreadsheet!AP235&lt;6,MOD(Spreadsheet!AP235*10,5)=0), MOD(Spreadsheet!AP235,5000)=0),TRUE,FALSE)))</f>
        <v>1</v>
      </c>
      <c r="BT235" s="5" t="b">
        <f t="array" ref="BT235">IF(ISBLANK(Spreadsheet!AQ235),TRUE,ISNUMBER(MATCH(TRUE,EXACT(Spreadsheet!AQ235,EnrollWaive),0)))</f>
        <v>1</v>
      </c>
      <c r="BU235" s="5" t="b">
        <f t="array" ref="BU235">IF(ISBLANK(Spreadsheet!AR235),TRUE,ISNUMBER(MATCH(TRUE,EXACT(Spreadsheet!AR235,LifeBenefitClasses),0)))</f>
        <v>1</v>
      </c>
      <c r="BV235" s="5" t="b">
        <f>IF(OR(ISBLANK(Spreadsheet!AR235), Spreadsheet!AR235="Waive"),IF(ISBLANK(Spreadsheet!AS235),TRUE,FALSE),IF(OR(AND(NOT(ISBLANK(Spreadsheet!AR235)),ISBLANK(Spreadsheet!AS235)),NOT(ISNUMBER(VALUE(Spreadsheet!AS235)))),FALSE,IF(OR(AND(Spreadsheet!AS235&lt;6,MOD(Spreadsheet!AS235*10,5)=0), MOD(Spreadsheet!AS235,10000)=0),TRUE,FALSE)))</f>
        <v>1</v>
      </c>
      <c r="BW235" s="5" t="b">
        <f t="array" ref="BW235">IF(ISBLANK(Spreadsheet!AT235),TRUE,ISNUMBER(MATCH(TRUE,EXACT(Spreadsheet!AT235,LifeBenefitClasses),0)))</f>
        <v>1</v>
      </c>
      <c r="BX235" s="5" t="b">
        <f>IF(OR(ISBLANK(Spreadsheet!AT235), Spreadsheet!AT235="Waive"),IF(ISBLANK(Spreadsheet!AU235),TRUE,FALSE),IF(OR(AND(NOT(ISBLANK(Spreadsheet!AT235)),ISBLANK(Spreadsheet!AU235)),NOT(ISNUMBER(VALUE(Spreadsheet!AU235)))),FALSE,IF(AND(NOT(OR(ISBLANK(Spreadsheet!AT235),Spreadsheet!AT235="Waive")),NOT(OR(ISBLANK(Spreadsheet!AR235),Spreadsheet!AR235="Waive")),MOD(Spreadsheet!AU235,5000)=0, Spreadsheet!AU235&lt;=(Spreadsheet!AS235*0.5)),TRUE,FALSE)))</f>
        <v>1</v>
      </c>
      <c r="BY235" s="5" t="b">
        <f t="array" ref="BY235">IF(ISBLANK(Spreadsheet!AV235),TRUE,ISNUMBER(MATCH(TRUE,EXACT(Spreadsheet!AV235,EnrollWaive),0)))</f>
        <v>1</v>
      </c>
      <c r="BZ235" s="5" t="b">
        <f t="array" ref="BZ235">IF(ISBLANK(Spreadsheet!AW235),TRUE,ISNUMBER(MATCH(TRUE,EXACT(Spreadsheet!AW235,LifeBenefitClasses),0)))</f>
        <v>1</v>
      </c>
      <c r="CA235" s="5" t="b">
        <f t="array" ref="CA235">IF(ISBLANK(Spreadsheet!AX235),TRUE,ISNUMBER(MATCH(TRUE,EXACT(Spreadsheet!AX235,LifeBenefitClasses),0)))</f>
        <v>1</v>
      </c>
      <c r="CB235" s="5" t="b">
        <f t="array" ref="CB235">IF(ISBLANK(Spreadsheet!AY235),TRUE,ISNUMBER(MATCH(TRUE,EXACT(Spreadsheet!AY235,LifeBenefitClasses),0)))</f>
        <v>1</v>
      </c>
      <c r="CC235" s="5" t="b">
        <f t="array" ref="CC235">IF(ISBLANK(Spreadsheet!AZ235),TRUE,ISNUMBER(MATCH(TRUE,EXACT(Spreadsheet!AZ235,LifeBenefitClasses),0)))</f>
        <v>1</v>
      </c>
      <c r="CD235" s="5" t="b">
        <f t="array" ref="CD235">IF(ISBLANK(Spreadsheet!BA235),TRUE,ISNUMBER(MATCH(TRUE,EXACT(Spreadsheet!BA235,LifeBenefitClasses),0)))</f>
        <v>1</v>
      </c>
      <c r="CE235" s="5" t="b">
        <f>IF(OR(ISBLANK(Spreadsheet!BA235), Spreadsheet!BA235="Waive"),IF(ISBLANK(Spreadsheet!BB235),TRUE,FALSE),IF(OR(AND(NOT(ISBLANK(Spreadsheet!BA235)),ISBLANK(Spreadsheet!BB235)),NOT(ISNUMBER(VALUE(Spreadsheet!BB235))),ISBLANK(Spreadsheet!BC235),NOT(ISNUMBER(VALUE(Spreadsheet!BC235)))),FALSE,IF(AND(Spreadsheet!BB235&gt;=50000,Spreadsheet!BB235&lt;=250000,MOD(Spreadsheet!BB235,10000)=0,Spreadsheet!BB235&lt;=(10*Spreadsheet!BC235)),TRUE,FALSE)))</f>
        <v>1</v>
      </c>
      <c r="CF235" s="5" t="b">
        <f>IF(NOT(ISBLANK(Spreadsheet!BC235)),AND(ISNUMBER(VALUE(Spreadsheet!BC235)),Spreadsheet!BC235&gt;0),AND(OR(ISBLANK(Spreadsheet!AO235),Spreadsheet!AO235="Waive",AND(NOT(OR(ISBLANK(Spreadsheet!AO235),Spreadsheet!AO235="Waive")),Spreadsheet!AP235&gt;=6)),OR(ISBLANK(Spreadsheet!AR235),AND(NOT(OR(ISBLANK(Spreadsheet!AR235),Spreadsheet!AR235="Waive")),Spreadsheet!AS235&gt;=6)),OR(ISBLANK(Spreadsheet!AW235)),OR(ISBLANK(Spreadsheet!AX235)),OR(ISBLANK(Spreadsheet!AY235)),OR(ISBLANK(Spreadsheet!AZ235)),OR(ISBLANK(Spreadsheet!BA235),Spreadsheet!BA235="Waive")))</f>
        <v>1</v>
      </c>
      <c r="CG235" s="5" t="b">
        <f t="shared" ca="1" si="17"/>
        <v>1</v>
      </c>
    </row>
    <row r="236" spans="8:85" x14ac:dyDescent="0.3">
      <c r="H236" s="5">
        <f t="shared" ca="1" si="14"/>
        <v>2</v>
      </c>
      <c r="I236" s="5" t="str">
        <f t="shared" ca="1" si="15"/>
        <v/>
      </c>
      <c r="J236" s="5" t="str">
        <f>IF(AND(NOT(ISBLANK(Spreadsheet!C236)),ISBLANK(Spreadsheet!D236)),Spreadsheet!F236&amp;" "&amp;Spreadsheet!H236,"")</f>
        <v/>
      </c>
      <c r="K236" s="5">
        <f>IF(AND(NOT(ISBLANK(Spreadsheet!C236)),ISBLANK(Spreadsheet!D236)),COUNTIFS(Spreadsheet!E237:E$786,"=Child",Spreadsheet!C237:C$786, "="&amp;Spreadsheet!C236) + COUNTIFS(Spreadsheet!E237:E$786,"=Step-child",Spreadsheet!C237:C$786, "="&amp;Spreadsheet!C236),0)</f>
        <v>0</v>
      </c>
      <c r="L236" s="5">
        <f>IF(NOT(ISBLANK(J236)),COUNTIFS(Spreadsheet!E237:E$786,"=Wife",Spreadsheet!C237:C$786, "="&amp;Spreadsheet!C236) + COUNTIFS(Spreadsheet!E237:E$786,"=Husband",Spreadsheet!C237:C$786, "="&amp;Spreadsheet!C236),0)</f>
        <v>0</v>
      </c>
      <c r="M236" s="5">
        <f>IF(NOT(ISBLANK(Spreadsheet!AJ236)),VLOOKUP(Spreadsheet!AJ236,'Drop Downs'!$P$2:$R$16,3,FALSE),0)</f>
        <v>0</v>
      </c>
      <c r="N236" s="5">
        <f>IF(NOT(ISBLANK(Spreadsheet!AJ236)), VLOOKUP(Spreadsheet!AJ236,'Drop Downs'!$P$2:$R$16,2,FALSE),0)</f>
        <v>0</v>
      </c>
      <c r="O236" s="5">
        <f>IF(NOT(ISBLANK(Spreadsheet!AL236)),VLOOKUP(Spreadsheet!AL236,'Drop Downs'!$P$2:$R$16,3,FALSE), 0)</f>
        <v>0</v>
      </c>
      <c r="P236" s="5">
        <f>IF(NOT(ISBLANK(Spreadsheet!AL236)),VLOOKUP(Spreadsheet!AL236,'Drop Downs'!$P$2:$R$16,2,FALSE),0)</f>
        <v>0</v>
      </c>
      <c r="Q236" s="5">
        <f>IF(NOT(ISBLANK(Spreadsheet!AN236)),VLOOKUP(Spreadsheet!AN236,'Drop Downs'!$P$2:$R$16,3,FALSE),0)</f>
        <v>0</v>
      </c>
      <c r="R236" s="5">
        <f>IF(NOT(ISBLANK(Spreadsheet!AN236)),VLOOKUP(Spreadsheet!AN236,'Drop Downs'!$P$2:$R$16,2,FALSE),0)</f>
        <v>0</v>
      </c>
      <c r="S236" s="5" t="str">
        <f>IF(OR(M236&gt;K236,N236&gt;L236,O236&gt;K236, Q236&gt;K236,N236&gt;L236, P236&gt;L236, R236&gt;L236),"Member currently has a coverage election over what he/she needs.  Please add more dependents or adjust the coverage election.","")&amp;(IF(AND(NOT(ISBLANK(Spreadsheet!C236)),NOT(ISBLANK(Spreadsheet!D236)),ISBLANK(Spreadsheet!E236)),"Dependent lacks a relationship to member.Please select one from the drop-down.",""))</f>
        <v/>
      </c>
      <c r="T236" s="5" t="b">
        <f t="shared" si="16"/>
        <v>1</v>
      </c>
      <c r="U236" s="5" t="b">
        <f>OR(ISBLANK(Spreadsheet!C236),IF(NOT(ISBLANK(Spreadsheet!D236)),NOT(ISBLANK(Spreadsheet!E236)),TRUE))</f>
        <v>1</v>
      </c>
      <c r="V236" s="5" t="b">
        <f>OR(ISBLANK(Spreadsheet!C236), NOT(ISBLANK(Spreadsheet!I236)))</f>
        <v>1</v>
      </c>
      <c r="W236" s="5" t="b">
        <f>OR(ISBLANK(Spreadsheet!D236),NOT(ISBLANK(Spreadsheet!C236)))</f>
        <v>1</v>
      </c>
      <c r="X236" s="155" t="str">
        <f>REPT("0",MIN(FIND({1,2,3,4,5,6,7,8,9},Spreadsheet!C236&amp;"123456789"))-1)&amp;IF(ISBLANK(Spreadsheet!C236),"",SUMPRODUCT(MID(0&amp;Spreadsheet!C236,LARGE(INDEX(ISNUMBER(--MID(Spreadsheet!C236,ROW($1:$225),1))*
 ROW($1:$225),0),ROW($1:$225))+1,1)*10^ROW($1:$225)/10))</f>
        <v/>
      </c>
      <c r="Y236" s="5" t="b">
        <f>IF(NOT(ISBLANK(Spreadsheet!C236)),IF(AND(ISNUMBER(VALUE(Spreadsheet!C236)), LEN(Spreadsheet!C236)=9),TRUE,FALSE),TRUE)</f>
        <v>1</v>
      </c>
      <c r="Z236" s="155" t="str">
        <f>REPT("0",MIN(FIND({1,2,3,4,5,6,7,8,9},Spreadsheet!D236&amp;"123456789"))-1)&amp;IF(ISBLANK(Spreadsheet!D236),"",SUMPRODUCT(MID(0&amp;Spreadsheet!D236,LARGE(INDEX(ISNUMBER(--MID(Spreadsheet!D236,ROW($1:$225),1))*
 ROW($1:$225),0),ROW($1:$225))+1,1)*10^ROW($1:$225)/10))</f>
        <v/>
      </c>
      <c r="AA236" s="5" t="b">
        <f>IF(AND(NOT(ISBLANK(Spreadsheet!D236)),NOT(ISBLANK(Spreadsheet!C236))),IF(AND(ISNUMBER(VALUE(Spreadsheet!D236)), LEN(Spreadsheet!D236)=9),TRUE,FALSE),IF(AND(NOT(ISBLANK(Spreadsheet!D236)),ISBLANK(Spreadsheet!C236)),FALSE,TRUE))</f>
        <v>1</v>
      </c>
      <c r="AB236" s="5" t="b">
        <f>OR(ISBLANK(Spreadsheet!Y236),IF(NOT(ISBLANK(Spreadsheet!Y236)),LEN(Spreadsheet!Y236)=10,ISNUMBER(VALUE(Spreadsheet!Y236))))</f>
        <v>1</v>
      </c>
      <c r="AC236" s="5" t="b">
        <f>OR(ISBLANK(Spreadsheet!AI236), AND(NOT(ISBLANK(Spreadsheet!AJ236)), NOT(ISNUMBER(SEARCH("Waive",Spreadsheet!AJ236)))))</f>
        <v>1</v>
      </c>
      <c r="AD236" s="5" t="b">
        <f>OR(ISBLANK(Spreadsheet!AK236), AND(NOT(ISBLANK(Spreadsheet!AL236)), NOT(ISNUMBER(SEARCH("Waive",Spreadsheet!AL236)))))</f>
        <v>1</v>
      </c>
      <c r="AE236" s="5" t="b">
        <f>OR(ISBLANK(Spreadsheet!AM236), AND(NOT(ISBLANK(Spreadsheet!AN236)), NOT(ISNUMBER(SEARCH("Waive", Spreadsheet!AN236)))))</f>
        <v>1</v>
      </c>
      <c r="AF236" s="5" t="b">
        <f>OR(ISBLANK(Spreadsheet!C236), NOT(ISBLANK(Spreadsheet!D236)),NOT(ISBLANK(Spreadsheet!L236)))</f>
        <v>1</v>
      </c>
      <c r="AG236" s="5" t="b">
        <f>IF(AND(NOT(ISBLANK(Spreadsheet!C236)), NOT(ISBLANK(Spreadsheet!D236)),Spreadsheet!C236&lt;&gt;Spreadsheet!D236),IF(ISERROR(VLOOKUP(Spreadsheet!C236, Spreadsheet!$C$6:'Spreadsheet'!$C235,1,FALSE)), FALSE, TRUE),TRUE)</f>
        <v>1</v>
      </c>
      <c r="AH236" s="5" t="b">
        <f>Spreadsheet!$B$2=Spreadsheet!AD236</f>
        <v>1</v>
      </c>
      <c r="AI236" s="5" t="b">
        <f>IF(ISBLANK(Spreadsheet!G236),TRUE,IF(OR(LEN(Spreadsheet!G236)&gt;1,ISNUMBER(VALUE(Spreadsheet!G236))),FALSE,TRUE))</f>
        <v>1</v>
      </c>
      <c r="AJ236" s="5" t="b">
        <f>OR(ISBLANK(Spreadsheet!C236), NOT(ISBLANK(Spreadsheet!B236)), NOT(ISBLANK(Spreadsheet!D236)))</f>
        <v>1</v>
      </c>
      <c r="AK236" s="5" t="b">
        <f t="array" ref="AK236">IF(OR(AND(ISBLANK(Spreadsheet!E236),ISBLANK(Spreadsheet!D236),NOT(ISBLANK(Spreadsheet!C236))),AND(ISBLANK(Spreadsheet!E236),ISBLANK(Spreadsheet!D236),ISBLANK(Spreadsheet!C236))),TRUE,ISNUMBER(MATCH(TRUE,EXACT(Spreadsheet!E236,Relationships),0)))</f>
        <v>1</v>
      </c>
      <c r="AL236" s="5" t="b">
        <f>IF(NOT(ISBLANK(Spreadsheet!C236)),IF(OR(ISBLANK(Spreadsheet!F236),LEN(Spreadsheet!F236)&gt;40),FALSE,TRUE),TRUE)</f>
        <v>1</v>
      </c>
      <c r="AM236" s="5" t="b">
        <f>IF(NOT(ISBLANK(Spreadsheet!C236)),IF(OR(ISBLANK(Spreadsheet!H236),LEN(Spreadsheet!H236)&gt;40),FALSE,TRUE),TRUE)</f>
        <v>1</v>
      </c>
      <c r="AN236" s="5" t="b">
        <f t="array" ref="AN236">IF(ISBLANK(Spreadsheet!I236),TRUE,ISNUMBER(MATCH(TRUE,EXACT(Spreadsheet!I236,GenderValues),0)))</f>
        <v>1</v>
      </c>
      <c r="AO236" s="5" t="b">
        <f ca="1">IF(ISERROR(DATEVALUE(TEXT(Spreadsheet!J236,"mm/dd/yyyy")) &gt; TODAY()),IF(AND(ISBLANK(Spreadsheet!J236),ISBLANK(Spreadsheet!C236)),TRUE,FALSE),IF(DATEVALUE(TEXT(Spreadsheet!J236,"mm/dd/yyyy")) &gt; TODAY(),FALSE,TRUE))</f>
        <v>1</v>
      </c>
      <c r="AP236" s="5" t="b">
        <f>OR(ISBLANK(Spreadsheet!K236),LEN(Spreadsheet!K236)&lt;=100)</f>
        <v>1</v>
      </c>
      <c r="AQ236" s="5" t="b">
        <f t="array" ref="AQ236">IF(OR(AND(ISBLANK(Spreadsheet!L236),ISBLANK(Spreadsheet!C236)),AND(NOT(ISBLANK(Spreadsheet!C236)),NOT(ISBLANK(Spreadsheet!D236)))),TRUE,ISNUMBER(MATCH(TRUE,EXACT(Spreadsheet!L236,MaritalStatus),0)))</f>
        <v>1</v>
      </c>
      <c r="AR236" s="5" t="b">
        <f ca="1">IF(ISERROR(DATEVALUE(TEXT(Spreadsheet!M236,"mm/dd/yyyy")) &gt; TODAY()),IF(ISBLANK(Spreadsheet!M236),TRUE,FALSE),IF(DATEVALUE(TEXT(Spreadsheet!M236,"mm/dd/yyyy")) &gt; TODAY(),FALSE,TRUE))</f>
        <v>1</v>
      </c>
      <c r="AS236" s="5" t="b">
        <f>OR(ISBLANK(Spreadsheet!N236),LEN(Spreadsheet!N236)&lt;=100)</f>
        <v>1</v>
      </c>
      <c r="AT236" s="5" t="b">
        <f>OR(ISBLANK(Spreadsheet!O236),UPPER(Spreadsheet!O236)="YES")</f>
        <v>1</v>
      </c>
      <c r="AU236" s="5" t="b">
        <f>OR(ISBLANK(Spreadsheet!P236),UPPER(Spreadsheet!P236)="YES")</f>
        <v>1</v>
      </c>
      <c r="AV236" s="5" t="b">
        <f t="array" ref="AV236">IF(ISBLANK(Spreadsheet!Q236),TRUE,ISNUMBER(MATCH(TRUE,EXACT(Spreadsheet!Q236,OnGroupsPriorIns),0)))</f>
        <v>1</v>
      </c>
      <c r="AW236" s="5" t="b">
        <f>OR(ISBLANK(Spreadsheet!R236),UPPER(Spreadsheet!R236)="YES")</f>
        <v>1</v>
      </c>
      <c r="AX236" s="5" t="b">
        <f>OR(ISBLANK(Spreadsheet!S236),UPPER(Spreadsheet!S236)="YES")</f>
        <v>1</v>
      </c>
      <c r="AY236" s="5" t="b">
        <f>OR(AND(ISBLANK(Spreadsheet!C236),LEN(Spreadsheet!T236)=0),AND(NOT(ISBLANK(Spreadsheet!C236)),LEN(Spreadsheet!T236)&gt;0,LEN(Spreadsheet!T236)&lt;=50))</f>
        <v>1</v>
      </c>
      <c r="AZ236" s="5" t="b">
        <f>OR(LEN(Spreadsheet!U236)=0,AND(LEN(Spreadsheet!U236)&gt;0,LEN(Spreadsheet!U236)&lt;=50))</f>
        <v>1</v>
      </c>
      <c r="BA236" s="5" t="b">
        <f>OR(AND(ISBLANK(Spreadsheet!C236),LEN(Spreadsheet!V236)=0),AND(NOT(ISBLANK(Spreadsheet!C236)),LEN(Spreadsheet!V236)&gt;0,LEN(Spreadsheet!V236)&lt;=50))</f>
        <v>1</v>
      </c>
      <c r="BB236" s="5" t="b">
        <f t="array" ref="BB236">IF(AND(ISBLANK(Spreadsheet!C236),LEN(Spreadsheet!W236)=0),TRUE,ISNUMBER(MATCH(TRUE,EXACT(Spreadsheet!W236,States),0)))</f>
        <v>1</v>
      </c>
      <c r="BC236" s="5" t="b">
        <f>OR(AND(ISBLANK(Spreadsheet!C236),LEN(Spreadsheet!X236)=0),AND(NOT(ISBLANK(Spreadsheet!C236)),LEN(Spreadsheet!X236)&gt;0,LEN(Spreadsheet!X236)=5,ISNUMBER(VALUE(Spreadsheet!X236))))</f>
        <v>1</v>
      </c>
      <c r="BD236" s="5" t="b">
        <f>OR(ISBLANK(Spreadsheet!Z236),LEN(Spreadsheet!Z236)&lt;=50)</f>
        <v>1</v>
      </c>
      <c r="BE236" s="5" t="b">
        <f>ISBLANK(Spreadsheet!AA236)</f>
        <v>1</v>
      </c>
      <c r="BF236" s="5" t="b">
        <f>ISBLANK(Spreadsheet!AB236)</f>
        <v>1</v>
      </c>
      <c r="BG236" s="5" t="b">
        <f>IF(ISERROR(DATEVALUE(TEXT(Spreadsheet!AC236,"mm/dd/yyyy")) &gt; DATEVALUE(TEXT(Spreadsheet!J236,"mm/dd/yyyy"))),IF(OR(AND(ISBLANK(Spreadsheet!AC236),ISBLANK(Spreadsheet!C236)),AND(NOT(ISBLANK(Spreadsheet!C236)),ISBLANK(Spreadsheet!AC236),NOT(ISBLANK(Spreadsheet!D236)))),TRUE,FALSE),IF(DATEVALUE(TEXT(Spreadsheet!AC236,"mm/dd/yyyy")) &gt; DATEVALUE(TEXT(Spreadsheet!J236,"mm/dd/yyyy")),TRUE,FALSE))</f>
        <v>1</v>
      </c>
      <c r="BH236" s="5" t="b">
        <f>OR(AND(ISBLANK(Spreadsheet!C236),ISBLANK(Spreadsheet!AE236)),AND(NOT(ISBLANK(Spreadsheet!C236)),NOT(ISBLANK(Spreadsheet!D236)),ISBLANK(Spreadsheet!AE236)),AND(NOT(ISBLANK(Spreadsheet!C236)),ISBLANK(Spreadsheet!D236),NOT(ISBLANK(Spreadsheet!AE236)),LEN(Spreadsheet!AE236)&lt;=100))</f>
        <v>1</v>
      </c>
      <c r="BI236" s="5" t="b">
        <f t="array" ref="BI236">IF(ISBLANK(Spreadsheet!AF236),TRUE,ISNUMBER(MATCH(TRUE,EXACT(Spreadsheet!AF236,CobraShortReasons),0)))</f>
        <v>1</v>
      </c>
      <c r="BJ236" s="5" t="b">
        <f ca="1">IF(ISERROR(DATEVALUE(TEXT(Spreadsheet!AG236,"mm/dd/yyyy")) &gt; TODAY()),IF(ISBLANK(Spreadsheet!AG236),TRUE,FALSE),IF(DATEVALUE(TEXT(Spreadsheet!AG236,"mm/dd/yyyy")) &gt; TODAY(),FALSE,TRUE))</f>
        <v>1</v>
      </c>
      <c r="BK236" s="5" t="b">
        <f>OR(ISBLANK(Spreadsheet!AH236),LEN(Spreadsheet!AH236)&lt;=25)</f>
        <v>1</v>
      </c>
      <c r="BL236" s="5" t="b">
        <f t="array" aca="1" ref="BL236" ca="1">IF(ISBLANK(Spreadsheet!AI236),TRUE,ISNUMBER(MATCH(TRUE,EXACT(Spreadsheet!AI236,INDIRECT(Spreadsheet!$D$2)),0)))</f>
        <v>1</v>
      </c>
      <c r="BM236" s="5" t="b">
        <f t="array" aca="1" ref="BM236" ca="1">IF(ISBLANK(Spreadsheet!AJ236),TRUE,ISNUMBER(MATCH(TRUE,EXACT(Spreadsheet!AJ236,INDIRECT(Spreadsheet!BJ236)),0)))</f>
        <v>1</v>
      </c>
      <c r="BN236" s="5" t="b">
        <f t="array" ref="BN236">IF(ISBLANK(Spreadsheet!AK236),TRUE,ISNUMBER(MATCH(TRUE,EXACT(Spreadsheet!AK236,DentalPlans),0)))</f>
        <v>1</v>
      </c>
      <c r="BO236" s="5" t="b">
        <f t="array" aca="1" ref="BO236" ca="1">IF(ISBLANK(Spreadsheet!AL236),TRUE,ISNUMBER(MATCH(TRUE,EXACT(Spreadsheet!AL236,INDIRECT(Spreadsheet!BK236)),0)))</f>
        <v>1</v>
      </c>
      <c r="BP236" s="5" t="b">
        <f t="array" ref="BP236">IF(ISBLANK(Spreadsheet!AM236),TRUE,ISNUMBER(MATCH(TRUE,EXACT(Spreadsheet!AM236,VisionPlans),0)))</f>
        <v>1</v>
      </c>
      <c r="BQ236" s="5" t="b">
        <f t="array" aca="1" ref="BQ236" ca="1">IF(ISBLANK(Spreadsheet!AN236),TRUE,ISNUMBER(MATCH(TRUE,EXACT(Spreadsheet!AN236,INDIRECT(Spreadsheet!BL236)),0)))</f>
        <v>1</v>
      </c>
      <c r="BR236" s="5" t="b">
        <f t="array" ref="BR236">IF(ISBLANK(Spreadsheet!AO236),TRUE,ISNUMBER(MATCH(TRUE,EXACT(Spreadsheet!AO236,LifeBenefitClasses),0)))</f>
        <v>1</v>
      </c>
      <c r="BS236" s="5" t="b">
        <f>IF(OR(ISBLANK(Spreadsheet!AO236), Spreadsheet!AO236="Waive"),IF(ISBLANK(Spreadsheet!AP236),TRUE,FALSE),IF(OR(AND(NOT(ISBLANK(Spreadsheet!AO236)),ISBLANK(Spreadsheet!AP236)),NOT(ISNUMBER(VALUE(Spreadsheet!AP236)))),FALSE,IF(OR(AND(Spreadsheet!AP236&lt;6,MOD(Spreadsheet!AP236*10,5)=0), MOD(Spreadsheet!AP236,5000)=0),TRUE,FALSE)))</f>
        <v>1</v>
      </c>
      <c r="BT236" s="5" t="b">
        <f t="array" ref="BT236">IF(ISBLANK(Spreadsheet!AQ236),TRUE,ISNUMBER(MATCH(TRUE,EXACT(Spreadsheet!AQ236,EnrollWaive),0)))</f>
        <v>1</v>
      </c>
      <c r="BU236" s="5" t="b">
        <f t="array" ref="BU236">IF(ISBLANK(Spreadsheet!AR236),TRUE,ISNUMBER(MATCH(TRUE,EXACT(Spreadsheet!AR236,LifeBenefitClasses),0)))</f>
        <v>1</v>
      </c>
      <c r="BV236" s="5" t="b">
        <f>IF(OR(ISBLANK(Spreadsheet!AR236), Spreadsheet!AR236="Waive"),IF(ISBLANK(Spreadsheet!AS236),TRUE,FALSE),IF(OR(AND(NOT(ISBLANK(Spreadsheet!AR236)),ISBLANK(Spreadsheet!AS236)),NOT(ISNUMBER(VALUE(Spreadsheet!AS236)))),FALSE,IF(OR(AND(Spreadsheet!AS236&lt;6,MOD(Spreadsheet!AS236*10,5)=0), MOD(Spreadsheet!AS236,10000)=0),TRUE,FALSE)))</f>
        <v>1</v>
      </c>
      <c r="BW236" s="5" t="b">
        <f t="array" ref="BW236">IF(ISBLANK(Spreadsheet!AT236),TRUE,ISNUMBER(MATCH(TRUE,EXACT(Spreadsheet!AT236,LifeBenefitClasses),0)))</f>
        <v>1</v>
      </c>
      <c r="BX236" s="5" t="b">
        <f>IF(OR(ISBLANK(Spreadsheet!AT236), Spreadsheet!AT236="Waive"),IF(ISBLANK(Spreadsheet!AU236),TRUE,FALSE),IF(OR(AND(NOT(ISBLANK(Spreadsheet!AT236)),ISBLANK(Spreadsheet!AU236)),NOT(ISNUMBER(VALUE(Spreadsheet!AU236)))),FALSE,IF(AND(NOT(OR(ISBLANK(Spreadsheet!AT236),Spreadsheet!AT236="Waive")),NOT(OR(ISBLANK(Spreadsheet!AR236),Spreadsheet!AR236="Waive")),MOD(Spreadsheet!AU236,5000)=0, Spreadsheet!AU236&lt;=(Spreadsheet!AS236*0.5)),TRUE,FALSE)))</f>
        <v>1</v>
      </c>
      <c r="BY236" s="5" t="b">
        <f t="array" ref="BY236">IF(ISBLANK(Spreadsheet!AV236),TRUE,ISNUMBER(MATCH(TRUE,EXACT(Spreadsheet!AV236,EnrollWaive),0)))</f>
        <v>1</v>
      </c>
      <c r="BZ236" s="5" t="b">
        <f t="array" ref="BZ236">IF(ISBLANK(Spreadsheet!AW236),TRUE,ISNUMBER(MATCH(TRUE,EXACT(Spreadsheet!AW236,LifeBenefitClasses),0)))</f>
        <v>1</v>
      </c>
      <c r="CA236" s="5" t="b">
        <f t="array" ref="CA236">IF(ISBLANK(Spreadsheet!AX236),TRUE,ISNUMBER(MATCH(TRUE,EXACT(Spreadsheet!AX236,LifeBenefitClasses),0)))</f>
        <v>1</v>
      </c>
      <c r="CB236" s="5" t="b">
        <f t="array" ref="CB236">IF(ISBLANK(Spreadsheet!AY236),TRUE,ISNUMBER(MATCH(TRUE,EXACT(Spreadsheet!AY236,LifeBenefitClasses),0)))</f>
        <v>1</v>
      </c>
      <c r="CC236" s="5" t="b">
        <f t="array" ref="CC236">IF(ISBLANK(Spreadsheet!AZ236),TRUE,ISNUMBER(MATCH(TRUE,EXACT(Spreadsheet!AZ236,LifeBenefitClasses),0)))</f>
        <v>1</v>
      </c>
      <c r="CD236" s="5" t="b">
        <f t="array" ref="CD236">IF(ISBLANK(Spreadsheet!BA236),TRUE,ISNUMBER(MATCH(TRUE,EXACT(Spreadsheet!BA236,LifeBenefitClasses),0)))</f>
        <v>1</v>
      </c>
      <c r="CE236" s="5" t="b">
        <f>IF(OR(ISBLANK(Spreadsheet!BA236), Spreadsheet!BA236="Waive"),IF(ISBLANK(Spreadsheet!BB236),TRUE,FALSE),IF(OR(AND(NOT(ISBLANK(Spreadsheet!BA236)),ISBLANK(Spreadsheet!BB236)),NOT(ISNUMBER(VALUE(Spreadsheet!BB236))),ISBLANK(Spreadsheet!BC236),NOT(ISNUMBER(VALUE(Spreadsheet!BC236)))),FALSE,IF(AND(Spreadsheet!BB236&gt;=50000,Spreadsheet!BB236&lt;=250000,MOD(Spreadsheet!BB236,10000)=0,Spreadsheet!BB236&lt;=(10*Spreadsheet!BC236)),TRUE,FALSE)))</f>
        <v>1</v>
      </c>
      <c r="CF236" s="5" t="b">
        <f>IF(NOT(ISBLANK(Spreadsheet!BC236)),AND(ISNUMBER(VALUE(Spreadsheet!BC236)),Spreadsheet!BC236&gt;0),AND(OR(ISBLANK(Spreadsheet!AO236),Spreadsheet!AO236="Waive",AND(NOT(OR(ISBLANK(Spreadsheet!AO236),Spreadsheet!AO236="Waive")),Spreadsheet!AP236&gt;=6)),OR(ISBLANK(Spreadsheet!AR236),AND(NOT(OR(ISBLANK(Spreadsheet!AR236),Spreadsheet!AR236="Waive")),Spreadsheet!AS236&gt;=6)),OR(ISBLANK(Spreadsheet!AW236)),OR(ISBLANK(Spreadsheet!AX236)),OR(ISBLANK(Spreadsheet!AY236)),OR(ISBLANK(Spreadsheet!AZ236)),OR(ISBLANK(Spreadsheet!BA236),Spreadsheet!BA236="Waive")))</f>
        <v>1</v>
      </c>
      <c r="CG236" s="5" t="b">
        <f t="shared" ca="1" si="17"/>
        <v>1</v>
      </c>
    </row>
    <row r="237" spans="8:85" x14ac:dyDescent="0.3">
      <c r="H237" s="5">
        <f t="shared" ca="1" si="14"/>
        <v>2</v>
      </c>
      <c r="I237" s="5" t="str">
        <f t="shared" ca="1" si="15"/>
        <v/>
      </c>
      <c r="J237" s="5" t="str">
        <f>IF(AND(NOT(ISBLANK(Spreadsheet!C237)),ISBLANK(Spreadsheet!D237)),Spreadsheet!F237&amp;" "&amp;Spreadsheet!H237,"")</f>
        <v/>
      </c>
      <c r="K237" s="5">
        <f>IF(AND(NOT(ISBLANK(Spreadsheet!C237)),ISBLANK(Spreadsheet!D237)),COUNTIFS(Spreadsheet!E238:E$786,"=Child",Spreadsheet!C238:C$786, "="&amp;Spreadsheet!C237) + COUNTIFS(Spreadsheet!E238:E$786,"=Step-child",Spreadsheet!C238:C$786, "="&amp;Spreadsheet!C237),0)</f>
        <v>0</v>
      </c>
      <c r="L237" s="5">
        <f>IF(NOT(ISBLANK(J237)),COUNTIFS(Spreadsheet!E238:E$786,"=Wife",Spreadsheet!C238:C$786, "="&amp;Spreadsheet!C237) + COUNTIFS(Spreadsheet!E238:E$786,"=Husband",Spreadsheet!C238:C$786, "="&amp;Spreadsheet!C237),0)</f>
        <v>0</v>
      </c>
      <c r="M237" s="5">
        <f>IF(NOT(ISBLANK(Spreadsheet!AJ237)),VLOOKUP(Spreadsheet!AJ237,'Drop Downs'!$P$2:$R$16,3,FALSE),0)</f>
        <v>0</v>
      </c>
      <c r="N237" s="5">
        <f>IF(NOT(ISBLANK(Spreadsheet!AJ237)), VLOOKUP(Spreadsheet!AJ237,'Drop Downs'!$P$2:$R$16,2,FALSE),0)</f>
        <v>0</v>
      </c>
      <c r="O237" s="5">
        <f>IF(NOT(ISBLANK(Spreadsheet!AL237)),VLOOKUP(Spreadsheet!AL237,'Drop Downs'!$P$2:$R$16,3,FALSE), 0)</f>
        <v>0</v>
      </c>
      <c r="P237" s="5">
        <f>IF(NOT(ISBLANK(Spreadsheet!AL237)),VLOOKUP(Spreadsheet!AL237,'Drop Downs'!$P$2:$R$16,2,FALSE),0)</f>
        <v>0</v>
      </c>
      <c r="Q237" s="5">
        <f>IF(NOT(ISBLANK(Spreadsheet!AN237)),VLOOKUP(Spreadsheet!AN237,'Drop Downs'!$P$2:$R$16,3,FALSE),0)</f>
        <v>0</v>
      </c>
      <c r="R237" s="5">
        <f>IF(NOT(ISBLANK(Spreadsheet!AN237)),VLOOKUP(Spreadsheet!AN237,'Drop Downs'!$P$2:$R$16,2,FALSE),0)</f>
        <v>0</v>
      </c>
      <c r="S237" s="5" t="str">
        <f>IF(OR(M237&gt;K237,N237&gt;L237,O237&gt;K237, Q237&gt;K237,N237&gt;L237, P237&gt;L237, R237&gt;L237),"Member currently has a coverage election over what he/she needs.  Please add more dependents or adjust the coverage election.","")&amp;(IF(AND(NOT(ISBLANK(Spreadsheet!C237)),NOT(ISBLANK(Spreadsheet!D237)),ISBLANK(Spreadsheet!E237)),"Dependent lacks a relationship to member.Please select one from the drop-down.",""))</f>
        <v/>
      </c>
      <c r="T237" s="5" t="b">
        <f t="shared" si="16"/>
        <v>1</v>
      </c>
      <c r="U237" s="5" t="b">
        <f>OR(ISBLANK(Spreadsheet!C237),IF(NOT(ISBLANK(Spreadsheet!D237)),NOT(ISBLANK(Spreadsheet!E237)),TRUE))</f>
        <v>1</v>
      </c>
      <c r="V237" s="5" t="b">
        <f>OR(ISBLANK(Spreadsheet!C237), NOT(ISBLANK(Spreadsheet!I237)))</f>
        <v>1</v>
      </c>
      <c r="W237" s="5" t="b">
        <f>OR(ISBLANK(Spreadsheet!D237),NOT(ISBLANK(Spreadsheet!C237)))</f>
        <v>1</v>
      </c>
      <c r="X237" s="155" t="str">
        <f>REPT("0",MIN(FIND({1,2,3,4,5,6,7,8,9},Spreadsheet!C237&amp;"123456789"))-1)&amp;IF(ISBLANK(Spreadsheet!C237),"",SUMPRODUCT(MID(0&amp;Spreadsheet!C237,LARGE(INDEX(ISNUMBER(--MID(Spreadsheet!C237,ROW($1:$225),1))*
 ROW($1:$225),0),ROW($1:$225))+1,1)*10^ROW($1:$225)/10))</f>
        <v/>
      </c>
      <c r="Y237" s="5" t="b">
        <f>IF(NOT(ISBLANK(Spreadsheet!C237)),IF(AND(ISNUMBER(VALUE(Spreadsheet!C237)), LEN(Spreadsheet!C237)=9),TRUE,FALSE),TRUE)</f>
        <v>1</v>
      </c>
      <c r="Z237" s="155" t="str">
        <f>REPT("0",MIN(FIND({1,2,3,4,5,6,7,8,9},Spreadsheet!D237&amp;"123456789"))-1)&amp;IF(ISBLANK(Spreadsheet!D237),"",SUMPRODUCT(MID(0&amp;Spreadsheet!D237,LARGE(INDEX(ISNUMBER(--MID(Spreadsheet!D237,ROW($1:$225),1))*
 ROW($1:$225),0),ROW($1:$225))+1,1)*10^ROW($1:$225)/10))</f>
        <v/>
      </c>
      <c r="AA237" s="5" t="b">
        <f>IF(AND(NOT(ISBLANK(Spreadsheet!D237)),NOT(ISBLANK(Spreadsheet!C237))),IF(AND(ISNUMBER(VALUE(Spreadsheet!D237)), LEN(Spreadsheet!D237)=9),TRUE,FALSE),IF(AND(NOT(ISBLANK(Spreadsheet!D237)),ISBLANK(Spreadsheet!C237)),FALSE,TRUE))</f>
        <v>1</v>
      </c>
      <c r="AB237" s="5" t="b">
        <f>OR(ISBLANK(Spreadsheet!Y237),IF(NOT(ISBLANK(Spreadsheet!Y237)),LEN(Spreadsheet!Y237)=10,ISNUMBER(VALUE(Spreadsheet!Y237))))</f>
        <v>1</v>
      </c>
      <c r="AC237" s="5" t="b">
        <f>OR(ISBLANK(Spreadsheet!AI237), AND(NOT(ISBLANK(Spreadsheet!AJ237)), NOT(ISNUMBER(SEARCH("Waive",Spreadsheet!AJ237)))))</f>
        <v>1</v>
      </c>
      <c r="AD237" s="5" t="b">
        <f>OR(ISBLANK(Spreadsheet!AK237), AND(NOT(ISBLANK(Spreadsheet!AL237)), NOT(ISNUMBER(SEARCH("Waive",Spreadsheet!AL237)))))</f>
        <v>1</v>
      </c>
      <c r="AE237" s="5" t="b">
        <f>OR(ISBLANK(Spreadsheet!AM237), AND(NOT(ISBLANK(Spreadsheet!AN237)), NOT(ISNUMBER(SEARCH("Waive", Spreadsheet!AN237)))))</f>
        <v>1</v>
      </c>
      <c r="AF237" s="5" t="b">
        <f>OR(ISBLANK(Spreadsheet!C237), NOT(ISBLANK(Spreadsheet!D237)),NOT(ISBLANK(Spreadsheet!L237)))</f>
        <v>1</v>
      </c>
      <c r="AG237" s="5" t="b">
        <f>IF(AND(NOT(ISBLANK(Spreadsheet!C237)), NOT(ISBLANK(Spreadsheet!D237)),Spreadsheet!C237&lt;&gt;Spreadsheet!D237),IF(ISERROR(VLOOKUP(Spreadsheet!C237, Spreadsheet!$C$6:'Spreadsheet'!$C236,1,FALSE)), FALSE, TRUE),TRUE)</f>
        <v>1</v>
      </c>
      <c r="AH237" s="5" t="b">
        <f>Spreadsheet!$B$2=Spreadsheet!AD237</f>
        <v>1</v>
      </c>
      <c r="AI237" s="5" t="b">
        <f>IF(ISBLANK(Spreadsheet!G237),TRUE,IF(OR(LEN(Spreadsheet!G237)&gt;1,ISNUMBER(VALUE(Spreadsheet!G237))),FALSE,TRUE))</f>
        <v>1</v>
      </c>
      <c r="AJ237" s="5" t="b">
        <f>OR(ISBLANK(Spreadsheet!C237), NOT(ISBLANK(Spreadsheet!B237)), NOT(ISBLANK(Spreadsheet!D237)))</f>
        <v>1</v>
      </c>
      <c r="AK237" s="5" t="b">
        <f t="array" ref="AK237">IF(OR(AND(ISBLANK(Spreadsheet!E237),ISBLANK(Spreadsheet!D237),NOT(ISBLANK(Spreadsheet!C237))),AND(ISBLANK(Spreadsheet!E237),ISBLANK(Spreadsheet!D237),ISBLANK(Spreadsheet!C237))),TRUE,ISNUMBER(MATCH(TRUE,EXACT(Spreadsheet!E237,Relationships),0)))</f>
        <v>1</v>
      </c>
      <c r="AL237" s="5" t="b">
        <f>IF(NOT(ISBLANK(Spreadsheet!C237)),IF(OR(ISBLANK(Spreadsheet!F237),LEN(Spreadsheet!F237)&gt;40),FALSE,TRUE),TRUE)</f>
        <v>1</v>
      </c>
      <c r="AM237" s="5" t="b">
        <f>IF(NOT(ISBLANK(Spreadsheet!C237)),IF(OR(ISBLANK(Spreadsheet!H237),LEN(Spreadsheet!H237)&gt;40),FALSE,TRUE),TRUE)</f>
        <v>1</v>
      </c>
      <c r="AN237" s="5" t="b">
        <f t="array" ref="AN237">IF(ISBLANK(Spreadsheet!I237),TRUE,ISNUMBER(MATCH(TRUE,EXACT(Spreadsheet!I237,GenderValues),0)))</f>
        <v>1</v>
      </c>
      <c r="AO237" s="5" t="b">
        <f ca="1">IF(ISERROR(DATEVALUE(TEXT(Spreadsheet!J237,"mm/dd/yyyy")) &gt; TODAY()),IF(AND(ISBLANK(Spreadsheet!J237),ISBLANK(Spreadsheet!C237)),TRUE,FALSE),IF(DATEVALUE(TEXT(Spreadsheet!J237,"mm/dd/yyyy")) &gt; TODAY(),FALSE,TRUE))</f>
        <v>1</v>
      </c>
      <c r="AP237" s="5" t="b">
        <f>OR(ISBLANK(Spreadsheet!K237),LEN(Spreadsheet!K237)&lt;=100)</f>
        <v>1</v>
      </c>
      <c r="AQ237" s="5" t="b">
        <f t="array" ref="AQ237">IF(OR(AND(ISBLANK(Spreadsheet!L237),ISBLANK(Spreadsheet!C237)),AND(NOT(ISBLANK(Spreadsheet!C237)),NOT(ISBLANK(Spreadsheet!D237)))),TRUE,ISNUMBER(MATCH(TRUE,EXACT(Spreadsheet!L237,MaritalStatus),0)))</f>
        <v>1</v>
      </c>
      <c r="AR237" s="5" t="b">
        <f ca="1">IF(ISERROR(DATEVALUE(TEXT(Spreadsheet!M237,"mm/dd/yyyy")) &gt; TODAY()),IF(ISBLANK(Spreadsheet!M237),TRUE,FALSE),IF(DATEVALUE(TEXT(Spreadsheet!M237,"mm/dd/yyyy")) &gt; TODAY(),FALSE,TRUE))</f>
        <v>1</v>
      </c>
      <c r="AS237" s="5" t="b">
        <f>OR(ISBLANK(Spreadsheet!N237),LEN(Spreadsheet!N237)&lt;=100)</f>
        <v>1</v>
      </c>
      <c r="AT237" s="5" t="b">
        <f>OR(ISBLANK(Spreadsheet!O237),UPPER(Spreadsheet!O237)="YES")</f>
        <v>1</v>
      </c>
      <c r="AU237" s="5" t="b">
        <f>OR(ISBLANK(Spreadsheet!P237),UPPER(Spreadsheet!P237)="YES")</f>
        <v>1</v>
      </c>
      <c r="AV237" s="5" t="b">
        <f t="array" ref="AV237">IF(ISBLANK(Spreadsheet!Q237),TRUE,ISNUMBER(MATCH(TRUE,EXACT(Spreadsheet!Q237,OnGroupsPriorIns),0)))</f>
        <v>1</v>
      </c>
      <c r="AW237" s="5" t="b">
        <f>OR(ISBLANK(Spreadsheet!R237),UPPER(Spreadsheet!R237)="YES")</f>
        <v>1</v>
      </c>
      <c r="AX237" s="5" t="b">
        <f>OR(ISBLANK(Spreadsheet!S237),UPPER(Spreadsheet!S237)="YES")</f>
        <v>1</v>
      </c>
      <c r="AY237" s="5" t="b">
        <f>OR(AND(ISBLANK(Spreadsheet!C237),LEN(Spreadsheet!T237)=0),AND(NOT(ISBLANK(Spreadsheet!C237)),LEN(Spreadsheet!T237)&gt;0,LEN(Spreadsheet!T237)&lt;=50))</f>
        <v>1</v>
      </c>
      <c r="AZ237" s="5" t="b">
        <f>OR(LEN(Spreadsheet!U237)=0,AND(LEN(Spreadsheet!U237)&gt;0,LEN(Spreadsheet!U237)&lt;=50))</f>
        <v>1</v>
      </c>
      <c r="BA237" s="5" t="b">
        <f>OR(AND(ISBLANK(Spreadsheet!C237),LEN(Spreadsheet!V237)=0),AND(NOT(ISBLANK(Spreadsheet!C237)),LEN(Spreadsheet!V237)&gt;0,LEN(Spreadsheet!V237)&lt;=50))</f>
        <v>1</v>
      </c>
      <c r="BB237" s="5" t="b">
        <f t="array" ref="BB237">IF(AND(ISBLANK(Spreadsheet!C237),LEN(Spreadsheet!W237)=0),TRUE,ISNUMBER(MATCH(TRUE,EXACT(Spreadsheet!W237,States),0)))</f>
        <v>1</v>
      </c>
      <c r="BC237" s="5" t="b">
        <f>OR(AND(ISBLANK(Spreadsheet!C237),LEN(Spreadsheet!X237)=0),AND(NOT(ISBLANK(Spreadsheet!C237)),LEN(Spreadsheet!X237)&gt;0,LEN(Spreadsheet!X237)=5,ISNUMBER(VALUE(Spreadsheet!X237))))</f>
        <v>1</v>
      </c>
      <c r="BD237" s="5" t="b">
        <f>OR(ISBLANK(Spreadsheet!Z237),LEN(Spreadsheet!Z237)&lt;=50)</f>
        <v>1</v>
      </c>
      <c r="BE237" s="5" t="b">
        <f>ISBLANK(Spreadsheet!AA237)</f>
        <v>1</v>
      </c>
      <c r="BF237" s="5" t="b">
        <f>ISBLANK(Spreadsheet!AB237)</f>
        <v>1</v>
      </c>
      <c r="BG237" s="5" t="b">
        <f>IF(ISERROR(DATEVALUE(TEXT(Spreadsheet!AC237,"mm/dd/yyyy")) &gt; DATEVALUE(TEXT(Spreadsheet!J237,"mm/dd/yyyy"))),IF(OR(AND(ISBLANK(Spreadsheet!AC237),ISBLANK(Spreadsheet!C237)),AND(NOT(ISBLANK(Spreadsheet!C237)),ISBLANK(Spreadsheet!AC237),NOT(ISBLANK(Spreadsheet!D237)))),TRUE,FALSE),IF(DATEVALUE(TEXT(Spreadsheet!AC237,"mm/dd/yyyy")) &gt; DATEVALUE(TEXT(Spreadsheet!J237,"mm/dd/yyyy")),TRUE,FALSE))</f>
        <v>1</v>
      </c>
      <c r="BH237" s="5" t="b">
        <f>OR(AND(ISBLANK(Spreadsheet!C237),ISBLANK(Spreadsheet!AE237)),AND(NOT(ISBLANK(Spreadsheet!C237)),NOT(ISBLANK(Spreadsheet!D237)),ISBLANK(Spreadsheet!AE237)),AND(NOT(ISBLANK(Spreadsheet!C237)),ISBLANK(Spreadsheet!D237),NOT(ISBLANK(Spreadsheet!AE237)),LEN(Spreadsheet!AE237)&lt;=100))</f>
        <v>1</v>
      </c>
      <c r="BI237" s="5" t="b">
        <f t="array" ref="BI237">IF(ISBLANK(Spreadsheet!AF237),TRUE,ISNUMBER(MATCH(TRUE,EXACT(Spreadsheet!AF237,CobraShortReasons),0)))</f>
        <v>1</v>
      </c>
      <c r="BJ237" s="5" t="b">
        <f ca="1">IF(ISERROR(DATEVALUE(TEXT(Spreadsheet!AG237,"mm/dd/yyyy")) &gt; TODAY()),IF(ISBLANK(Spreadsheet!AG237),TRUE,FALSE),IF(DATEVALUE(TEXT(Spreadsheet!AG237,"mm/dd/yyyy")) &gt; TODAY(),FALSE,TRUE))</f>
        <v>1</v>
      </c>
      <c r="BK237" s="5" t="b">
        <f>OR(ISBLANK(Spreadsheet!AH237),LEN(Spreadsheet!AH237)&lt;=25)</f>
        <v>1</v>
      </c>
      <c r="BL237" s="5" t="b">
        <f t="array" aca="1" ref="BL237" ca="1">IF(ISBLANK(Spreadsheet!AI237),TRUE,ISNUMBER(MATCH(TRUE,EXACT(Spreadsheet!AI237,INDIRECT(Spreadsheet!$D$2)),0)))</f>
        <v>1</v>
      </c>
      <c r="BM237" s="5" t="b">
        <f t="array" aca="1" ref="BM237" ca="1">IF(ISBLANK(Spreadsheet!AJ237),TRUE,ISNUMBER(MATCH(TRUE,EXACT(Spreadsheet!AJ237,INDIRECT(Spreadsheet!BJ237)),0)))</f>
        <v>1</v>
      </c>
      <c r="BN237" s="5" t="b">
        <f t="array" ref="BN237">IF(ISBLANK(Spreadsheet!AK237),TRUE,ISNUMBER(MATCH(TRUE,EXACT(Spreadsheet!AK237,DentalPlans),0)))</f>
        <v>1</v>
      </c>
      <c r="BO237" s="5" t="b">
        <f t="array" aca="1" ref="BO237" ca="1">IF(ISBLANK(Spreadsheet!AL237),TRUE,ISNUMBER(MATCH(TRUE,EXACT(Spreadsheet!AL237,INDIRECT(Spreadsheet!BK237)),0)))</f>
        <v>1</v>
      </c>
      <c r="BP237" s="5" t="b">
        <f t="array" ref="BP237">IF(ISBLANK(Spreadsheet!AM237),TRUE,ISNUMBER(MATCH(TRUE,EXACT(Spreadsheet!AM237,VisionPlans),0)))</f>
        <v>1</v>
      </c>
      <c r="BQ237" s="5" t="b">
        <f t="array" aca="1" ref="BQ237" ca="1">IF(ISBLANK(Spreadsheet!AN237),TRUE,ISNUMBER(MATCH(TRUE,EXACT(Spreadsheet!AN237,INDIRECT(Spreadsheet!BL237)),0)))</f>
        <v>1</v>
      </c>
      <c r="BR237" s="5" t="b">
        <f t="array" ref="BR237">IF(ISBLANK(Spreadsheet!AO237),TRUE,ISNUMBER(MATCH(TRUE,EXACT(Spreadsheet!AO237,LifeBenefitClasses),0)))</f>
        <v>1</v>
      </c>
      <c r="BS237" s="5" t="b">
        <f>IF(OR(ISBLANK(Spreadsheet!AO237), Spreadsheet!AO237="Waive"),IF(ISBLANK(Spreadsheet!AP237),TRUE,FALSE),IF(OR(AND(NOT(ISBLANK(Spreadsheet!AO237)),ISBLANK(Spreadsheet!AP237)),NOT(ISNUMBER(VALUE(Spreadsheet!AP237)))),FALSE,IF(OR(AND(Spreadsheet!AP237&lt;6,MOD(Spreadsheet!AP237*10,5)=0), MOD(Spreadsheet!AP237,5000)=0),TRUE,FALSE)))</f>
        <v>1</v>
      </c>
      <c r="BT237" s="5" t="b">
        <f t="array" ref="BT237">IF(ISBLANK(Spreadsheet!AQ237),TRUE,ISNUMBER(MATCH(TRUE,EXACT(Spreadsheet!AQ237,EnrollWaive),0)))</f>
        <v>1</v>
      </c>
      <c r="BU237" s="5" t="b">
        <f t="array" ref="BU237">IF(ISBLANK(Spreadsheet!AR237),TRUE,ISNUMBER(MATCH(TRUE,EXACT(Spreadsheet!AR237,LifeBenefitClasses),0)))</f>
        <v>1</v>
      </c>
      <c r="BV237" s="5" t="b">
        <f>IF(OR(ISBLANK(Spreadsheet!AR237), Spreadsheet!AR237="Waive"),IF(ISBLANK(Spreadsheet!AS237),TRUE,FALSE),IF(OR(AND(NOT(ISBLANK(Spreadsheet!AR237)),ISBLANK(Spreadsheet!AS237)),NOT(ISNUMBER(VALUE(Spreadsheet!AS237)))),FALSE,IF(OR(AND(Spreadsheet!AS237&lt;6,MOD(Spreadsheet!AS237*10,5)=0), MOD(Spreadsheet!AS237,10000)=0),TRUE,FALSE)))</f>
        <v>1</v>
      </c>
      <c r="BW237" s="5" t="b">
        <f t="array" ref="BW237">IF(ISBLANK(Spreadsheet!AT237),TRUE,ISNUMBER(MATCH(TRUE,EXACT(Spreadsheet!AT237,LifeBenefitClasses),0)))</f>
        <v>1</v>
      </c>
      <c r="BX237" s="5" t="b">
        <f>IF(OR(ISBLANK(Spreadsheet!AT237), Spreadsheet!AT237="Waive"),IF(ISBLANK(Spreadsheet!AU237),TRUE,FALSE),IF(OR(AND(NOT(ISBLANK(Spreadsheet!AT237)),ISBLANK(Spreadsheet!AU237)),NOT(ISNUMBER(VALUE(Spreadsheet!AU237)))),FALSE,IF(AND(NOT(OR(ISBLANK(Spreadsheet!AT237),Spreadsheet!AT237="Waive")),NOT(OR(ISBLANK(Spreadsheet!AR237),Spreadsheet!AR237="Waive")),MOD(Spreadsheet!AU237,5000)=0, Spreadsheet!AU237&lt;=(Spreadsheet!AS237*0.5)),TRUE,FALSE)))</f>
        <v>1</v>
      </c>
      <c r="BY237" s="5" t="b">
        <f t="array" ref="BY237">IF(ISBLANK(Spreadsheet!AV237),TRUE,ISNUMBER(MATCH(TRUE,EXACT(Spreadsheet!AV237,EnrollWaive),0)))</f>
        <v>1</v>
      </c>
      <c r="BZ237" s="5" t="b">
        <f t="array" ref="BZ237">IF(ISBLANK(Spreadsheet!AW237),TRUE,ISNUMBER(MATCH(TRUE,EXACT(Spreadsheet!AW237,LifeBenefitClasses),0)))</f>
        <v>1</v>
      </c>
      <c r="CA237" s="5" t="b">
        <f t="array" ref="CA237">IF(ISBLANK(Spreadsheet!AX237),TRUE,ISNUMBER(MATCH(TRUE,EXACT(Spreadsheet!AX237,LifeBenefitClasses),0)))</f>
        <v>1</v>
      </c>
      <c r="CB237" s="5" t="b">
        <f t="array" ref="CB237">IF(ISBLANK(Spreadsheet!AY237),TRUE,ISNUMBER(MATCH(TRUE,EXACT(Spreadsheet!AY237,LifeBenefitClasses),0)))</f>
        <v>1</v>
      </c>
      <c r="CC237" s="5" t="b">
        <f t="array" ref="CC237">IF(ISBLANK(Spreadsheet!AZ237),TRUE,ISNUMBER(MATCH(TRUE,EXACT(Spreadsheet!AZ237,LifeBenefitClasses),0)))</f>
        <v>1</v>
      </c>
      <c r="CD237" s="5" t="b">
        <f t="array" ref="CD237">IF(ISBLANK(Spreadsheet!BA237),TRUE,ISNUMBER(MATCH(TRUE,EXACT(Spreadsheet!BA237,LifeBenefitClasses),0)))</f>
        <v>1</v>
      </c>
      <c r="CE237" s="5" t="b">
        <f>IF(OR(ISBLANK(Spreadsheet!BA237), Spreadsheet!BA237="Waive"),IF(ISBLANK(Spreadsheet!BB237),TRUE,FALSE),IF(OR(AND(NOT(ISBLANK(Spreadsheet!BA237)),ISBLANK(Spreadsheet!BB237)),NOT(ISNUMBER(VALUE(Spreadsheet!BB237))),ISBLANK(Spreadsheet!BC237),NOT(ISNUMBER(VALUE(Spreadsheet!BC237)))),FALSE,IF(AND(Spreadsheet!BB237&gt;=50000,Spreadsheet!BB237&lt;=250000,MOD(Spreadsheet!BB237,10000)=0,Spreadsheet!BB237&lt;=(10*Spreadsheet!BC237)),TRUE,FALSE)))</f>
        <v>1</v>
      </c>
      <c r="CF237" s="5" t="b">
        <f>IF(NOT(ISBLANK(Spreadsheet!BC237)),AND(ISNUMBER(VALUE(Spreadsheet!BC237)),Spreadsheet!BC237&gt;0),AND(OR(ISBLANK(Spreadsheet!AO237),Spreadsheet!AO237="Waive",AND(NOT(OR(ISBLANK(Spreadsheet!AO237),Spreadsheet!AO237="Waive")),Spreadsheet!AP237&gt;=6)),OR(ISBLANK(Spreadsheet!AR237),AND(NOT(OR(ISBLANK(Spreadsheet!AR237),Spreadsheet!AR237="Waive")),Spreadsheet!AS237&gt;=6)),OR(ISBLANK(Spreadsheet!AW237)),OR(ISBLANK(Spreadsheet!AX237)),OR(ISBLANK(Spreadsheet!AY237)),OR(ISBLANK(Spreadsheet!AZ237)),OR(ISBLANK(Spreadsheet!BA237),Spreadsheet!BA237="Waive")))</f>
        <v>1</v>
      </c>
      <c r="CG237" s="5" t="b">
        <f t="shared" ca="1" si="17"/>
        <v>1</v>
      </c>
    </row>
    <row r="238" spans="8:85" x14ac:dyDescent="0.3">
      <c r="H238" s="5">
        <f t="shared" ca="1" si="14"/>
        <v>2</v>
      </c>
      <c r="I238" s="5" t="str">
        <f t="shared" ca="1" si="15"/>
        <v/>
      </c>
      <c r="J238" s="5" t="str">
        <f>IF(AND(NOT(ISBLANK(Spreadsheet!C238)),ISBLANK(Spreadsheet!D238)),Spreadsheet!F238&amp;" "&amp;Spreadsheet!H238,"")</f>
        <v/>
      </c>
      <c r="K238" s="5">
        <f>IF(AND(NOT(ISBLANK(Spreadsheet!C238)),ISBLANK(Spreadsheet!D238)),COUNTIFS(Spreadsheet!E239:E$786,"=Child",Spreadsheet!C239:C$786, "="&amp;Spreadsheet!C238) + COUNTIFS(Spreadsheet!E239:E$786,"=Step-child",Spreadsheet!C239:C$786, "="&amp;Spreadsheet!C238),0)</f>
        <v>0</v>
      </c>
      <c r="L238" s="5">
        <f>IF(NOT(ISBLANK(J238)),COUNTIFS(Spreadsheet!E239:E$786,"=Wife",Spreadsheet!C239:C$786, "="&amp;Spreadsheet!C238) + COUNTIFS(Spreadsheet!E239:E$786,"=Husband",Spreadsheet!C239:C$786, "="&amp;Spreadsheet!C238),0)</f>
        <v>0</v>
      </c>
      <c r="M238" s="5">
        <f>IF(NOT(ISBLANK(Spreadsheet!AJ238)),VLOOKUP(Spreadsheet!AJ238,'Drop Downs'!$P$2:$R$16,3,FALSE),0)</f>
        <v>0</v>
      </c>
      <c r="N238" s="5">
        <f>IF(NOT(ISBLANK(Spreadsheet!AJ238)), VLOOKUP(Spreadsheet!AJ238,'Drop Downs'!$P$2:$R$16,2,FALSE),0)</f>
        <v>0</v>
      </c>
      <c r="O238" s="5">
        <f>IF(NOT(ISBLANK(Spreadsheet!AL238)),VLOOKUP(Spreadsheet!AL238,'Drop Downs'!$P$2:$R$16,3,FALSE), 0)</f>
        <v>0</v>
      </c>
      <c r="P238" s="5">
        <f>IF(NOT(ISBLANK(Spreadsheet!AL238)),VLOOKUP(Spreadsheet!AL238,'Drop Downs'!$P$2:$R$16,2,FALSE),0)</f>
        <v>0</v>
      </c>
      <c r="Q238" s="5">
        <f>IF(NOT(ISBLANK(Spreadsheet!AN238)),VLOOKUP(Spreadsheet!AN238,'Drop Downs'!$P$2:$R$16,3,FALSE),0)</f>
        <v>0</v>
      </c>
      <c r="R238" s="5">
        <f>IF(NOT(ISBLANK(Spreadsheet!AN238)),VLOOKUP(Spreadsheet!AN238,'Drop Downs'!$P$2:$R$16,2,FALSE),0)</f>
        <v>0</v>
      </c>
      <c r="S238" s="5" t="str">
        <f>IF(OR(M238&gt;K238,N238&gt;L238,O238&gt;K238, Q238&gt;K238,N238&gt;L238, P238&gt;L238, R238&gt;L238),"Member currently has a coverage election over what he/she needs.  Please add more dependents or adjust the coverage election.","")&amp;(IF(AND(NOT(ISBLANK(Spreadsheet!C238)),NOT(ISBLANK(Spreadsheet!D238)),ISBLANK(Spreadsheet!E238)),"Dependent lacks a relationship to member.Please select one from the drop-down.",""))</f>
        <v/>
      </c>
      <c r="T238" s="5" t="b">
        <f t="shared" si="16"/>
        <v>1</v>
      </c>
      <c r="U238" s="5" t="b">
        <f>OR(ISBLANK(Spreadsheet!C238),IF(NOT(ISBLANK(Spreadsheet!D238)),NOT(ISBLANK(Spreadsheet!E238)),TRUE))</f>
        <v>1</v>
      </c>
      <c r="V238" s="5" t="b">
        <f>OR(ISBLANK(Spreadsheet!C238), NOT(ISBLANK(Spreadsheet!I238)))</f>
        <v>1</v>
      </c>
      <c r="W238" s="5" t="b">
        <f>OR(ISBLANK(Spreadsheet!D238),NOT(ISBLANK(Spreadsheet!C238)))</f>
        <v>1</v>
      </c>
      <c r="X238" s="155" t="str">
        <f>REPT("0",MIN(FIND({1,2,3,4,5,6,7,8,9},Spreadsheet!C238&amp;"123456789"))-1)&amp;IF(ISBLANK(Spreadsheet!C238),"",SUMPRODUCT(MID(0&amp;Spreadsheet!C238,LARGE(INDEX(ISNUMBER(--MID(Spreadsheet!C238,ROW($1:$225),1))*
 ROW($1:$225),0),ROW($1:$225))+1,1)*10^ROW($1:$225)/10))</f>
        <v/>
      </c>
      <c r="Y238" s="5" t="b">
        <f>IF(NOT(ISBLANK(Spreadsheet!C238)),IF(AND(ISNUMBER(VALUE(Spreadsheet!C238)), LEN(Spreadsheet!C238)=9),TRUE,FALSE),TRUE)</f>
        <v>1</v>
      </c>
      <c r="Z238" s="155" t="str">
        <f>REPT("0",MIN(FIND({1,2,3,4,5,6,7,8,9},Spreadsheet!D238&amp;"123456789"))-1)&amp;IF(ISBLANK(Spreadsheet!D238),"",SUMPRODUCT(MID(0&amp;Spreadsheet!D238,LARGE(INDEX(ISNUMBER(--MID(Spreadsheet!D238,ROW($1:$225),1))*
 ROW($1:$225),0),ROW($1:$225))+1,1)*10^ROW($1:$225)/10))</f>
        <v/>
      </c>
      <c r="AA238" s="5" t="b">
        <f>IF(AND(NOT(ISBLANK(Spreadsheet!D238)),NOT(ISBLANK(Spreadsheet!C238))),IF(AND(ISNUMBER(VALUE(Spreadsheet!D238)), LEN(Spreadsheet!D238)=9),TRUE,FALSE),IF(AND(NOT(ISBLANK(Spreadsheet!D238)),ISBLANK(Spreadsheet!C238)),FALSE,TRUE))</f>
        <v>1</v>
      </c>
      <c r="AB238" s="5" t="b">
        <f>OR(ISBLANK(Spreadsheet!Y238),IF(NOT(ISBLANK(Spreadsheet!Y238)),LEN(Spreadsheet!Y238)=10,ISNUMBER(VALUE(Spreadsheet!Y238))))</f>
        <v>1</v>
      </c>
      <c r="AC238" s="5" t="b">
        <f>OR(ISBLANK(Spreadsheet!AI238), AND(NOT(ISBLANK(Spreadsheet!AJ238)), NOT(ISNUMBER(SEARCH("Waive",Spreadsheet!AJ238)))))</f>
        <v>1</v>
      </c>
      <c r="AD238" s="5" t="b">
        <f>OR(ISBLANK(Spreadsheet!AK238), AND(NOT(ISBLANK(Spreadsheet!AL238)), NOT(ISNUMBER(SEARCH("Waive",Spreadsheet!AL238)))))</f>
        <v>1</v>
      </c>
      <c r="AE238" s="5" t="b">
        <f>OR(ISBLANK(Spreadsheet!AM238), AND(NOT(ISBLANK(Spreadsheet!AN238)), NOT(ISNUMBER(SEARCH("Waive", Spreadsheet!AN238)))))</f>
        <v>1</v>
      </c>
      <c r="AF238" s="5" t="b">
        <f>OR(ISBLANK(Spreadsheet!C238), NOT(ISBLANK(Spreadsheet!D238)),NOT(ISBLANK(Spreadsheet!L238)))</f>
        <v>1</v>
      </c>
      <c r="AG238" s="5" t="b">
        <f>IF(AND(NOT(ISBLANK(Spreadsheet!C238)), NOT(ISBLANK(Spreadsheet!D238)),Spreadsheet!C238&lt;&gt;Spreadsheet!D238),IF(ISERROR(VLOOKUP(Spreadsheet!C238, Spreadsheet!$C$6:'Spreadsheet'!$C237,1,FALSE)), FALSE, TRUE),TRUE)</f>
        <v>1</v>
      </c>
      <c r="AH238" s="5" t="b">
        <f>Spreadsheet!$B$2=Spreadsheet!AD238</f>
        <v>1</v>
      </c>
      <c r="AI238" s="5" t="b">
        <f>IF(ISBLANK(Spreadsheet!G238),TRUE,IF(OR(LEN(Spreadsheet!G238)&gt;1,ISNUMBER(VALUE(Spreadsheet!G238))),FALSE,TRUE))</f>
        <v>1</v>
      </c>
      <c r="AJ238" s="5" t="b">
        <f>OR(ISBLANK(Spreadsheet!C238), NOT(ISBLANK(Spreadsheet!B238)), NOT(ISBLANK(Spreadsheet!D238)))</f>
        <v>1</v>
      </c>
      <c r="AK238" s="5" t="b">
        <f t="array" ref="AK238">IF(OR(AND(ISBLANK(Spreadsheet!E238),ISBLANK(Spreadsheet!D238),NOT(ISBLANK(Spreadsheet!C238))),AND(ISBLANK(Spreadsheet!E238),ISBLANK(Spreadsheet!D238),ISBLANK(Spreadsheet!C238))),TRUE,ISNUMBER(MATCH(TRUE,EXACT(Spreadsheet!E238,Relationships),0)))</f>
        <v>1</v>
      </c>
      <c r="AL238" s="5" t="b">
        <f>IF(NOT(ISBLANK(Spreadsheet!C238)),IF(OR(ISBLANK(Spreadsheet!F238),LEN(Spreadsheet!F238)&gt;40),FALSE,TRUE),TRUE)</f>
        <v>1</v>
      </c>
      <c r="AM238" s="5" t="b">
        <f>IF(NOT(ISBLANK(Spreadsheet!C238)),IF(OR(ISBLANK(Spreadsheet!H238),LEN(Spreadsheet!H238)&gt;40),FALSE,TRUE),TRUE)</f>
        <v>1</v>
      </c>
      <c r="AN238" s="5" t="b">
        <f t="array" ref="AN238">IF(ISBLANK(Spreadsheet!I238),TRUE,ISNUMBER(MATCH(TRUE,EXACT(Spreadsheet!I238,GenderValues),0)))</f>
        <v>1</v>
      </c>
      <c r="AO238" s="5" t="b">
        <f ca="1">IF(ISERROR(DATEVALUE(TEXT(Spreadsheet!J238,"mm/dd/yyyy")) &gt; TODAY()),IF(AND(ISBLANK(Spreadsheet!J238),ISBLANK(Spreadsheet!C238)),TRUE,FALSE),IF(DATEVALUE(TEXT(Spreadsheet!J238,"mm/dd/yyyy")) &gt; TODAY(),FALSE,TRUE))</f>
        <v>1</v>
      </c>
      <c r="AP238" s="5" t="b">
        <f>OR(ISBLANK(Spreadsheet!K238),LEN(Spreadsheet!K238)&lt;=100)</f>
        <v>1</v>
      </c>
      <c r="AQ238" s="5" t="b">
        <f t="array" ref="AQ238">IF(OR(AND(ISBLANK(Spreadsheet!L238),ISBLANK(Spreadsheet!C238)),AND(NOT(ISBLANK(Spreadsheet!C238)),NOT(ISBLANK(Spreadsheet!D238)))),TRUE,ISNUMBER(MATCH(TRUE,EXACT(Spreadsheet!L238,MaritalStatus),0)))</f>
        <v>1</v>
      </c>
      <c r="AR238" s="5" t="b">
        <f ca="1">IF(ISERROR(DATEVALUE(TEXT(Spreadsheet!M238,"mm/dd/yyyy")) &gt; TODAY()),IF(ISBLANK(Spreadsheet!M238),TRUE,FALSE),IF(DATEVALUE(TEXT(Spreadsheet!M238,"mm/dd/yyyy")) &gt; TODAY(),FALSE,TRUE))</f>
        <v>1</v>
      </c>
      <c r="AS238" s="5" t="b">
        <f>OR(ISBLANK(Spreadsheet!N238),LEN(Spreadsheet!N238)&lt;=100)</f>
        <v>1</v>
      </c>
      <c r="AT238" s="5" t="b">
        <f>OR(ISBLANK(Spreadsheet!O238),UPPER(Spreadsheet!O238)="YES")</f>
        <v>1</v>
      </c>
      <c r="AU238" s="5" t="b">
        <f>OR(ISBLANK(Spreadsheet!P238),UPPER(Spreadsheet!P238)="YES")</f>
        <v>1</v>
      </c>
      <c r="AV238" s="5" t="b">
        <f t="array" ref="AV238">IF(ISBLANK(Spreadsheet!Q238),TRUE,ISNUMBER(MATCH(TRUE,EXACT(Spreadsheet!Q238,OnGroupsPriorIns),0)))</f>
        <v>1</v>
      </c>
      <c r="AW238" s="5" t="b">
        <f>OR(ISBLANK(Spreadsheet!R238),UPPER(Spreadsheet!R238)="YES")</f>
        <v>1</v>
      </c>
      <c r="AX238" s="5" t="b">
        <f>OR(ISBLANK(Spreadsheet!S238),UPPER(Spreadsheet!S238)="YES")</f>
        <v>1</v>
      </c>
      <c r="AY238" s="5" t="b">
        <f>OR(AND(ISBLANK(Spreadsheet!C238),LEN(Spreadsheet!T238)=0),AND(NOT(ISBLANK(Spreadsheet!C238)),LEN(Spreadsheet!T238)&gt;0,LEN(Spreadsheet!T238)&lt;=50))</f>
        <v>1</v>
      </c>
      <c r="AZ238" s="5" t="b">
        <f>OR(LEN(Spreadsheet!U238)=0,AND(LEN(Spreadsheet!U238)&gt;0,LEN(Spreadsheet!U238)&lt;=50))</f>
        <v>1</v>
      </c>
      <c r="BA238" s="5" t="b">
        <f>OR(AND(ISBLANK(Spreadsheet!C238),LEN(Spreadsheet!V238)=0),AND(NOT(ISBLANK(Spreadsheet!C238)),LEN(Spreadsheet!V238)&gt;0,LEN(Spreadsheet!V238)&lt;=50))</f>
        <v>1</v>
      </c>
      <c r="BB238" s="5" t="b">
        <f t="array" ref="BB238">IF(AND(ISBLANK(Spreadsheet!C238),LEN(Spreadsheet!W238)=0),TRUE,ISNUMBER(MATCH(TRUE,EXACT(Spreadsheet!W238,States),0)))</f>
        <v>1</v>
      </c>
      <c r="BC238" s="5" t="b">
        <f>OR(AND(ISBLANK(Spreadsheet!C238),LEN(Spreadsheet!X238)=0),AND(NOT(ISBLANK(Spreadsheet!C238)),LEN(Spreadsheet!X238)&gt;0,LEN(Spreadsheet!X238)=5,ISNUMBER(VALUE(Spreadsheet!X238))))</f>
        <v>1</v>
      </c>
      <c r="BD238" s="5" t="b">
        <f>OR(ISBLANK(Spreadsheet!Z238),LEN(Spreadsheet!Z238)&lt;=50)</f>
        <v>1</v>
      </c>
      <c r="BE238" s="5" t="b">
        <f>ISBLANK(Spreadsheet!AA238)</f>
        <v>1</v>
      </c>
      <c r="BF238" s="5" t="b">
        <f>ISBLANK(Spreadsheet!AB238)</f>
        <v>1</v>
      </c>
      <c r="BG238" s="5" t="b">
        <f>IF(ISERROR(DATEVALUE(TEXT(Spreadsheet!AC238,"mm/dd/yyyy")) &gt; DATEVALUE(TEXT(Spreadsheet!J238,"mm/dd/yyyy"))),IF(OR(AND(ISBLANK(Spreadsheet!AC238),ISBLANK(Spreadsheet!C238)),AND(NOT(ISBLANK(Spreadsheet!C238)),ISBLANK(Spreadsheet!AC238),NOT(ISBLANK(Spreadsheet!D238)))),TRUE,FALSE),IF(DATEVALUE(TEXT(Spreadsheet!AC238,"mm/dd/yyyy")) &gt; DATEVALUE(TEXT(Spreadsheet!J238,"mm/dd/yyyy")),TRUE,FALSE))</f>
        <v>1</v>
      </c>
      <c r="BH238" s="5" t="b">
        <f>OR(AND(ISBLANK(Spreadsheet!C238),ISBLANK(Spreadsheet!AE238)),AND(NOT(ISBLANK(Spreadsheet!C238)),NOT(ISBLANK(Spreadsheet!D238)),ISBLANK(Spreadsheet!AE238)),AND(NOT(ISBLANK(Spreadsheet!C238)),ISBLANK(Spreadsheet!D238),NOT(ISBLANK(Spreadsheet!AE238)),LEN(Spreadsheet!AE238)&lt;=100))</f>
        <v>1</v>
      </c>
      <c r="BI238" s="5" t="b">
        <f t="array" ref="BI238">IF(ISBLANK(Spreadsheet!AF238),TRUE,ISNUMBER(MATCH(TRUE,EXACT(Spreadsheet!AF238,CobraShortReasons),0)))</f>
        <v>1</v>
      </c>
      <c r="BJ238" s="5" t="b">
        <f ca="1">IF(ISERROR(DATEVALUE(TEXT(Spreadsheet!AG238,"mm/dd/yyyy")) &gt; TODAY()),IF(ISBLANK(Spreadsheet!AG238),TRUE,FALSE),IF(DATEVALUE(TEXT(Spreadsheet!AG238,"mm/dd/yyyy")) &gt; TODAY(),FALSE,TRUE))</f>
        <v>1</v>
      </c>
      <c r="BK238" s="5" t="b">
        <f>OR(ISBLANK(Spreadsheet!AH238),LEN(Spreadsheet!AH238)&lt;=25)</f>
        <v>1</v>
      </c>
      <c r="BL238" s="5" t="b">
        <f t="array" aca="1" ref="BL238" ca="1">IF(ISBLANK(Spreadsheet!AI238),TRUE,ISNUMBER(MATCH(TRUE,EXACT(Spreadsheet!AI238,INDIRECT(Spreadsheet!$D$2)),0)))</f>
        <v>1</v>
      </c>
      <c r="BM238" s="5" t="b">
        <f t="array" aca="1" ref="BM238" ca="1">IF(ISBLANK(Spreadsheet!AJ238),TRUE,ISNUMBER(MATCH(TRUE,EXACT(Spreadsheet!AJ238,INDIRECT(Spreadsheet!BJ238)),0)))</f>
        <v>1</v>
      </c>
      <c r="BN238" s="5" t="b">
        <f t="array" ref="BN238">IF(ISBLANK(Spreadsheet!AK238),TRUE,ISNUMBER(MATCH(TRUE,EXACT(Spreadsheet!AK238,DentalPlans),0)))</f>
        <v>1</v>
      </c>
      <c r="BO238" s="5" t="b">
        <f t="array" aca="1" ref="BO238" ca="1">IF(ISBLANK(Spreadsheet!AL238),TRUE,ISNUMBER(MATCH(TRUE,EXACT(Spreadsheet!AL238,INDIRECT(Spreadsheet!BK238)),0)))</f>
        <v>1</v>
      </c>
      <c r="BP238" s="5" t="b">
        <f t="array" ref="BP238">IF(ISBLANK(Spreadsheet!AM238),TRUE,ISNUMBER(MATCH(TRUE,EXACT(Spreadsheet!AM238,VisionPlans),0)))</f>
        <v>1</v>
      </c>
      <c r="BQ238" s="5" t="b">
        <f t="array" aca="1" ref="BQ238" ca="1">IF(ISBLANK(Spreadsheet!AN238),TRUE,ISNUMBER(MATCH(TRUE,EXACT(Spreadsheet!AN238,INDIRECT(Spreadsheet!BL238)),0)))</f>
        <v>1</v>
      </c>
      <c r="BR238" s="5" t="b">
        <f t="array" ref="BR238">IF(ISBLANK(Spreadsheet!AO238),TRUE,ISNUMBER(MATCH(TRUE,EXACT(Spreadsheet!AO238,LifeBenefitClasses),0)))</f>
        <v>1</v>
      </c>
      <c r="BS238" s="5" t="b">
        <f>IF(OR(ISBLANK(Spreadsheet!AO238), Spreadsheet!AO238="Waive"),IF(ISBLANK(Spreadsheet!AP238),TRUE,FALSE),IF(OR(AND(NOT(ISBLANK(Spreadsheet!AO238)),ISBLANK(Spreadsheet!AP238)),NOT(ISNUMBER(VALUE(Spreadsheet!AP238)))),FALSE,IF(OR(AND(Spreadsheet!AP238&lt;6,MOD(Spreadsheet!AP238*10,5)=0), MOD(Spreadsheet!AP238,5000)=0),TRUE,FALSE)))</f>
        <v>1</v>
      </c>
      <c r="BT238" s="5" t="b">
        <f t="array" ref="BT238">IF(ISBLANK(Spreadsheet!AQ238),TRUE,ISNUMBER(MATCH(TRUE,EXACT(Spreadsheet!AQ238,EnrollWaive),0)))</f>
        <v>1</v>
      </c>
      <c r="BU238" s="5" t="b">
        <f t="array" ref="BU238">IF(ISBLANK(Spreadsheet!AR238),TRUE,ISNUMBER(MATCH(TRUE,EXACT(Spreadsheet!AR238,LifeBenefitClasses),0)))</f>
        <v>1</v>
      </c>
      <c r="BV238" s="5" t="b">
        <f>IF(OR(ISBLANK(Spreadsheet!AR238), Spreadsheet!AR238="Waive"),IF(ISBLANK(Spreadsheet!AS238),TRUE,FALSE),IF(OR(AND(NOT(ISBLANK(Spreadsheet!AR238)),ISBLANK(Spreadsheet!AS238)),NOT(ISNUMBER(VALUE(Spreadsheet!AS238)))),FALSE,IF(OR(AND(Spreadsheet!AS238&lt;6,MOD(Spreadsheet!AS238*10,5)=0), MOD(Spreadsheet!AS238,10000)=0),TRUE,FALSE)))</f>
        <v>1</v>
      </c>
      <c r="BW238" s="5" t="b">
        <f t="array" ref="BW238">IF(ISBLANK(Spreadsheet!AT238),TRUE,ISNUMBER(MATCH(TRUE,EXACT(Spreadsheet!AT238,LifeBenefitClasses),0)))</f>
        <v>1</v>
      </c>
      <c r="BX238" s="5" t="b">
        <f>IF(OR(ISBLANK(Spreadsheet!AT238), Spreadsheet!AT238="Waive"),IF(ISBLANK(Spreadsheet!AU238),TRUE,FALSE),IF(OR(AND(NOT(ISBLANK(Spreadsheet!AT238)),ISBLANK(Spreadsheet!AU238)),NOT(ISNUMBER(VALUE(Spreadsheet!AU238)))),FALSE,IF(AND(NOT(OR(ISBLANK(Spreadsheet!AT238),Spreadsheet!AT238="Waive")),NOT(OR(ISBLANK(Spreadsheet!AR238),Spreadsheet!AR238="Waive")),MOD(Spreadsheet!AU238,5000)=0, Spreadsheet!AU238&lt;=(Spreadsheet!AS238*0.5)),TRUE,FALSE)))</f>
        <v>1</v>
      </c>
      <c r="BY238" s="5" t="b">
        <f t="array" ref="BY238">IF(ISBLANK(Spreadsheet!AV238),TRUE,ISNUMBER(MATCH(TRUE,EXACT(Spreadsheet!AV238,EnrollWaive),0)))</f>
        <v>1</v>
      </c>
      <c r="BZ238" s="5" t="b">
        <f t="array" ref="BZ238">IF(ISBLANK(Spreadsheet!AW238),TRUE,ISNUMBER(MATCH(TRUE,EXACT(Spreadsheet!AW238,LifeBenefitClasses),0)))</f>
        <v>1</v>
      </c>
      <c r="CA238" s="5" t="b">
        <f t="array" ref="CA238">IF(ISBLANK(Spreadsheet!AX238),TRUE,ISNUMBER(MATCH(TRUE,EXACT(Spreadsheet!AX238,LifeBenefitClasses),0)))</f>
        <v>1</v>
      </c>
      <c r="CB238" s="5" t="b">
        <f t="array" ref="CB238">IF(ISBLANK(Spreadsheet!AY238),TRUE,ISNUMBER(MATCH(TRUE,EXACT(Spreadsheet!AY238,LifeBenefitClasses),0)))</f>
        <v>1</v>
      </c>
      <c r="CC238" s="5" t="b">
        <f t="array" ref="CC238">IF(ISBLANK(Spreadsheet!AZ238),TRUE,ISNUMBER(MATCH(TRUE,EXACT(Spreadsheet!AZ238,LifeBenefitClasses),0)))</f>
        <v>1</v>
      </c>
      <c r="CD238" s="5" t="b">
        <f t="array" ref="CD238">IF(ISBLANK(Spreadsheet!BA238),TRUE,ISNUMBER(MATCH(TRUE,EXACT(Spreadsheet!BA238,LifeBenefitClasses),0)))</f>
        <v>1</v>
      </c>
      <c r="CE238" s="5" t="b">
        <f>IF(OR(ISBLANK(Spreadsheet!BA238), Spreadsheet!BA238="Waive"),IF(ISBLANK(Spreadsheet!BB238),TRUE,FALSE),IF(OR(AND(NOT(ISBLANK(Spreadsheet!BA238)),ISBLANK(Spreadsheet!BB238)),NOT(ISNUMBER(VALUE(Spreadsheet!BB238))),ISBLANK(Spreadsheet!BC238),NOT(ISNUMBER(VALUE(Spreadsheet!BC238)))),FALSE,IF(AND(Spreadsheet!BB238&gt;=50000,Spreadsheet!BB238&lt;=250000,MOD(Spreadsheet!BB238,10000)=0,Spreadsheet!BB238&lt;=(10*Spreadsheet!BC238)),TRUE,FALSE)))</f>
        <v>1</v>
      </c>
      <c r="CF238" s="5" t="b">
        <f>IF(NOT(ISBLANK(Spreadsheet!BC238)),AND(ISNUMBER(VALUE(Spreadsheet!BC238)),Spreadsheet!BC238&gt;0),AND(OR(ISBLANK(Spreadsheet!AO238),Spreadsheet!AO238="Waive",AND(NOT(OR(ISBLANK(Spreadsheet!AO238),Spreadsheet!AO238="Waive")),Spreadsheet!AP238&gt;=6)),OR(ISBLANK(Spreadsheet!AR238),AND(NOT(OR(ISBLANK(Spreadsheet!AR238),Spreadsheet!AR238="Waive")),Spreadsheet!AS238&gt;=6)),OR(ISBLANK(Spreadsheet!AW238)),OR(ISBLANK(Spreadsheet!AX238)),OR(ISBLANK(Spreadsheet!AY238)),OR(ISBLANK(Spreadsheet!AZ238)),OR(ISBLANK(Spreadsheet!BA238),Spreadsheet!BA238="Waive")))</f>
        <v>1</v>
      </c>
      <c r="CG238" s="5" t="b">
        <f t="shared" ca="1" si="17"/>
        <v>1</v>
      </c>
    </row>
    <row r="239" spans="8:85" x14ac:dyDescent="0.3">
      <c r="H239" s="5">
        <f t="shared" ca="1" si="14"/>
        <v>2</v>
      </c>
      <c r="I239" s="5" t="str">
        <f t="shared" ca="1" si="15"/>
        <v/>
      </c>
      <c r="J239" s="5" t="str">
        <f>IF(AND(NOT(ISBLANK(Spreadsheet!C239)),ISBLANK(Spreadsheet!D239)),Spreadsheet!F239&amp;" "&amp;Spreadsheet!H239,"")</f>
        <v/>
      </c>
      <c r="K239" s="5">
        <f>IF(AND(NOT(ISBLANK(Spreadsheet!C239)),ISBLANK(Spreadsheet!D239)),COUNTIFS(Spreadsheet!E240:E$786,"=Child",Spreadsheet!C240:C$786, "="&amp;Spreadsheet!C239) + COUNTIFS(Spreadsheet!E240:E$786,"=Step-child",Spreadsheet!C240:C$786, "="&amp;Spreadsheet!C239),0)</f>
        <v>0</v>
      </c>
      <c r="L239" s="5">
        <f>IF(NOT(ISBLANK(J239)),COUNTIFS(Spreadsheet!E240:E$786,"=Wife",Spreadsheet!C240:C$786, "="&amp;Spreadsheet!C239) + COUNTIFS(Spreadsheet!E240:E$786,"=Husband",Spreadsheet!C240:C$786, "="&amp;Spreadsheet!C239),0)</f>
        <v>0</v>
      </c>
      <c r="M239" s="5">
        <f>IF(NOT(ISBLANK(Spreadsheet!AJ239)),VLOOKUP(Spreadsheet!AJ239,'Drop Downs'!$P$2:$R$16,3,FALSE),0)</f>
        <v>0</v>
      </c>
      <c r="N239" s="5">
        <f>IF(NOT(ISBLANK(Spreadsheet!AJ239)), VLOOKUP(Spreadsheet!AJ239,'Drop Downs'!$P$2:$R$16,2,FALSE),0)</f>
        <v>0</v>
      </c>
      <c r="O239" s="5">
        <f>IF(NOT(ISBLANK(Spreadsheet!AL239)),VLOOKUP(Spreadsheet!AL239,'Drop Downs'!$P$2:$R$16,3,FALSE), 0)</f>
        <v>0</v>
      </c>
      <c r="P239" s="5">
        <f>IF(NOT(ISBLANK(Spreadsheet!AL239)),VLOOKUP(Spreadsheet!AL239,'Drop Downs'!$P$2:$R$16,2,FALSE),0)</f>
        <v>0</v>
      </c>
      <c r="Q239" s="5">
        <f>IF(NOT(ISBLANK(Spreadsheet!AN239)),VLOOKUP(Spreadsheet!AN239,'Drop Downs'!$P$2:$R$16,3,FALSE),0)</f>
        <v>0</v>
      </c>
      <c r="R239" s="5">
        <f>IF(NOT(ISBLANK(Spreadsheet!AN239)),VLOOKUP(Spreadsheet!AN239,'Drop Downs'!$P$2:$R$16,2,FALSE),0)</f>
        <v>0</v>
      </c>
      <c r="S239" s="5" t="str">
        <f>IF(OR(M239&gt;K239,N239&gt;L239,O239&gt;K239, Q239&gt;K239,N239&gt;L239, P239&gt;L239, R239&gt;L239),"Member currently has a coverage election over what he/she needs.  Please add more dependents or adjust the coverage election.","")&amp;(IF(AND(NOT(ISBLANK(Spreadsheet!C239)),NOT(ISBLANK(Spreadsheet!D239)),ISBLANK(Spreadsheet!E239)),"Dependent lacks a relationship to member.Please select one from the drop-down.",""))</f>
        <v/>
      </c>
      <c r="T239" s="5" t="b">
        <f t="shared" si="16"/>
        <v>1</v>
      </c>
      <c r="U239" s="5" t="b">
        <f>OR(ISBLANK(Spreadsheet!C239),IF(NOT(ISBLANK(Spreadsheet!D239)),NOT(ISBLANK(Spreadsheet!E239)),TRUE))</f>
        <v>1</v>
      </c>
      <c r="V239" s="5" t="b">
        <f>OR(ISBLANK(Spreadsheet!C239), NOT(ISBLANK(Spreadsheet!I239)))</f>
        <v>1</v>
      </c>
      <c r="W239" s="5" t="b">
        <f>OR(ISBLANK(Spreadsheet!D239),NOT(ISBLANK(Spreadsheet!C239)))</f>
        <v>1</v>
      </c>
      <c r="X239" s="155" t="str">
        <f>REPT("0",MIN(FIND({1,2,3,4,5,6,7,8,9},Spreadsheet!C239&amp;"123456789"))-1)&amp;IF(ISBLANK(Spreadsheet!C239),"",SUMPRODUCT(MID(0&amp;Spreadsheet!C239,LARGE(INDEX(ISNUMBER(--MID(Spreadsheet!C239,ROW($1:$225),1))*
 ROW($1:$225),0),ROW($1:$225))+1,1)*10^ROW($1:$225)/10))</f>
        <v/>
      </c>
      <c r="Y239" s="5" t="b">
        <f>IF(NOT(ISBLANK(Spreadsheet!C239)),IF(AND(ISNUMBER(VALUE(Spreadsheet!C239)), LEN(Spreadsheet!C239)=9),TRUE,FALSE),TRUE)</f>
        <v>1</v>
      </c>
      <c r="Z239" s="155" t="str">
        <f>REPT("0",MIN(FIND({1,2,3,4,5,6,7,8,9},Spreadsheet!D239&amp;"123456789"))-1)&amp;IF(ISBLANK(Spreadsheet!D239),"",SUMPRODUCT(MID(0&amp;Spreadsheet!D239,LARGE(INDEX(ISNUMBER(--MID(Spreadsheet!D239,ROW($1:$225),1))*
 ROW($1:$225),0),ROW($1:$225))+1,1)*10^ROW($1:$225)/10))</f>
        <v/>
      </c>
      <c r="AA239" s="5" t="b">
        <f>IF(AND(NOT(ISBLANK(Spreadsheet!D239)),NOT(ISBLANK(Spreadsheet!C239))),IF(AND(ISNUMBER(VALUE(Spreadsheet!D239)), LEN(Spreadsheet!D239)=9),TRUE,FALSE),IF(AND(NOT(ISBLANK(Spreadsheet!D239)),ISBLANK(Spreadsheet!C239)),FALSE,TRUE))</f>
        <v>1</v>
      </c>
      <c r="AB239" s="5" t="b">
        <f>OR(ISBLANK(Spreadsheet!Y239),IF(NOT(ISBLANK(Spreadsheet!Y239)),LEN(Spreadsheet!Y239)=10,ISNUMBER(VALUE(Spreadsheet!Y239))))</f>
        <v>1</v>
      </c>
      <c r="AC239" s="5" t="b">
        <f>OR(ISBLANK(Spreadsheet!AI239), AND(NOT(ISBLANK(Spreadsheet!AJ239)), NOT(ISNUMBER(SEARCH("Waive",Spreadsheet!AJ239)))))</f>
        <v>1</v>
      </c>
      <c r="AD239" s="5" t="b">
        <f>OR(ISBLANK(Spreadsheet!AK239), AND(NOT(ISBLANK(Spreadsheet!AL239)), NOT(ISNUMBER(SEARCH("Waive",Spreadsheet!AL239)))))</f>
        <v>1</v>
      </c>
      <c r="AE239" s="5" t="b">
        <f>OR(ISBLANK(Spreadsheet!AM239), AND(NOT(ISBLANK(Spreadsheet!AN239)), NOT(ISNUMBER(SEARCH("Waive", Spreadsheet!AN239)))))</f>
        <v>1</v>
      </c>
      <c r="AF239" s="5" t="b">
        <f>OR(ISBLANK(Spreadsheet!C239), NOT(ISBLANK(Spreadsheet!D239)),NOT(ISBLANK(Spreadsheet!L239)))</f>
        <v>1</v>
      </c>
      <c r="AG239" s="5" t="b">
        <f>IF(AND(NOT(ISBLANK(Spreadsheet!C239)), NOT(ISBLANK(Spreadsheet!D239)),Spreadsheet!C239&lt;&gt;Spreadsheet!D239),IF(ISERROR(VLOOKUP(Spreadsheet!C239, Spreadsheet!$C$6:'Spreadsheet'!$C238,1,FALSE)), FALSE, TRUE),TRUE)</f>
        <v>1</v>
      </c>
      <c r="AH239" s="5" t="b">
        <f>Spreadsheet!$B$2=Spreadsheet!AD239</f>
        <v>1</v>
      </c>
      <c r="AI239" s="5" t="b">
        <f>IF(ISBLANK(Spreadsheet!G239),TRUE,IF(OR(LEN(Spreadsheet!G239)&gt;1,ISNUMBER(VALUE(Spreadsheet!G239))),FALSE,TRUE))</f>
        <v>1</v>
      </c>
      <c r="AJ239" s="5" t="b">
        <f>OR(ISBLANK(Spreadsheet!C239), NOT(ISBLANK(Spreadsheet!B239)), NOT(ISBLANK(Spreadsheet!D239)))</f>
        <v>1</v>
      </c>
      <c r="AK239" s="5" t="b">
        <f t="array" ref="AK239">IF(OR(AND(ISBLANK(Spreadsheet!E239),ISBLANK(Spreadsheet!D239),NOT(ISBLANK(Spreadsheet!C239))),AND(ISBLANK(Spreadsheet!E239),ISBLANK(Spreadsheet!D239),ISBLANK(Spreadsheet!C239))),TRUE,ISNUMBER(MATCH(TRUE,EXACT(Spreadsheet!E239,Relationships),0)))</f>
        <v>1</v>
      </c>
      <c r="AL239" s="5" t="b">
        <f>IF(NOT(ISBLANK(Spreadsheet!C239)),IF(OR(ISBLANK(Spreadsheet!F239),LEN(Spreadsheet!F239)&gt;40),FALSE,TRUE),TRUE)</f>
        <v>1</v>
      </c>
      <c r="AM239" s="5" t="b">
        <f>IF(NOT(ISBLANK(Spreadsheet!C239)),IF(OR(ISBLANK(Spreadsheet!H239),LEN(Spreadsheet!H239)&gt;40),FALSE,TRUE),TRUE)</f>
        <v>1</v>
      </c>
      <c r="AN239" s="5" t="b">
        <f t="array" ref="AN239">IF(ISBLANK(Spreadsheet!I239),TRUE,ISNUMBER(MATCH(TRUE,EXACT(Spreadsheet!I239,GenderValues),0)))</f>
        <v>1</v>
      </c>
      <c r="AO239" s="5" t="b">
        <f ca="1">IF(ISERROR(DATEVALUE(TEXT(Spreadsheet!J239,"mm/dd/yyyy")) &gt; TODAY()),IF(AND(ISBLANK(Spreadsheet!J239),ISBLANK(Spreadsheet!C239)),TRUE,FALSE),IF(DATEVALUE(TEXT(Spreadsheet!J239,"mm/dd/yyyy")) &gt; TODAY(),FALSE,TRUE))</f>
        <v>1</v>
      </c>
      <c r="AP239" s="5" t="b">
        <f>OR(ISBLANK(Spreadsheet!K239),LEN(Spreadsheet!K239)&lt;=100)</f>
        <v>1</v>
      </c>
      <c r="AQ239" s="5" t="b">
        <f t="array" ref="AQ239">IF(OR(AND(ISBLANK(Spreadsheet!L239),ISBLANK(Spreadsheet!C239)),AND(NOT(ISBLANK(Spreadsheet!C239)),NOT(ISBLANK(Spreadsheet!D239)))),TRUE,ISNUMBER(MATCH(TRUE,EXACT(Spreadsheet!L239,MaritalStatus),0)))</f>
        <v>1</v>
      </c>
      <c r="AR239" s="5" t="b">
        <f ca="1">IF(ISERROR(DATEVALUE(TEXT(Spreadsheet!M239,"mm/dd/yyyy")) &gt; TODAY()),IF(ISBLANK(Spreadsheet!M239),TRUE,FALSE),IF(DATEVALUE(TEXT(Spreadsheet!M239,"mm/dd/yyyy")) &gt; TODAY(),FALSE,TRUE))</f>
        <v>1</v>
      </c>
      <c r="AS239" s="5" t="b">
        <f>OR(ISBLANK(Spreadsheet!N239),LEN(Spreadsheet!N239)&lt;=100)</f>
        <v>1</v>
      </c>
      <c r="AT239" s="5" t="b">
        <f>OR(ISBLANK(Spreadsheet!O239),UPPER(Spreadsheet!O239)="YES")</f>
        <v>1</v>
      </c>
      <c r="AU239" s="5" t="b">
        <f>OR(ISBLANK(Spreadsheet!P239),UPPER(Spreadsheet!P239)="YES")</f>
        <v>1</v>
      </c>
      <c r="AV239" s="5" t="b">
        <f t="array" ref="AV239">IF(ISBLANK(Spreadsheet!Q239),TRUE,ISNUMBER(MATCH(TRUE,EXACT(Spreadsheet!Q239,OnGroupsPriorIns),0)))</f>
        <v>1</v>
      </c>
      <c r="AW239" s="5" t="b">
        <f>OR(ISBLANK(Spreadsheet!R239),UPPER(Spreadsheet!R239)="YES")</f>
        <v>1</v>
      </c>
      <c r="AX239" s="5" t="b">
        <f>OR(ISBLANK(Spreadsheet!S239),UPPER(Spreadsheet!S239)="YES")</f>
        <v>1</v>
      </c>
      <c r="AY239" s="5" t="b">
        <f>OR(AND(ISBLANK(Spreadsheet!C239),LEN(Spreadsheet!T239)=0),AND(NOT(ISBLANK(Spreadsheet!C239)),LEN(Spreadsheet!T239)&gt;0,LEN(Spreadsheet!T239)&lt;=50))</f>
        <v>1</v>
      </c>
      <c r="AZ239" s="5" t="b">
        <f>OR(LEN(Spreadsheet!U239)=0,AND(LEN(Spreadsheet!U239)&gt;0,LEN(Spreadsheet!U239)&lt;=50))</f>
        <v>1</v>
      </c>
      <c r="BA239" s="5" t="b">
        <f>OR(AND(ISBLANK(Spreadsheet!C239),LEN(Spreadsheet!V239)=0),AND(NOT(ISBLANK(Spreadsheet!C239)),LEN(Spreadsheet!V239)&gt;0,LEN(Spreadsheet!V239)&lt;=50))</f>
        <v>1</v>
      </c>
      <c r="BB239" s="5" t="b">
        <f t="array" ref="BB239">IF(AND(ISBLANK(Spreadsheet!C239),LEN(Spreadsheet!W239)=0),TRUE,ISNUMBER(MATCH(TRUE,EXACT(Spreadsheet!W239,States),0)))</f>
        <v>1</v>
      </c>
      <c r="BC239" s="5" t="b">
        <f>OR(AND(ISBLANK(Spreadsheet!C239),LEN(Spreadsheet!X239)=0),AND(NOT(ISBLANK(Spreadsheet!C239)),LEN(Spreadsheet!X239)&gt;0,LEN(Spreadsheet!X239)=5,ISNUMBER(VALUE(Spreadsheet!X239))))</f>
        <v>1</v>
      </c>
      <c r="BD239" s="5" t="b">
        <f>OR(ISBLANK(Spreadsheet!Z239),LEN(Spreadsheet!Z239)&lt;=50)</f>
        <v>1</v>
      </c>
      <c r="BE239" s="5" t="b">
        <f>ISBLANK(Spreadsheet!AA239)</f>
        <v>1</v>
      </c>
      <c r="BF239" s="5" t="b">
        <f>ISBLANK(Spreadsheet!AB239)</f>
        <v>1</v>
      </c>
      <c r="BG239" s="5" t="b">
        <f>IF(ISERROR(DATEVALUE(TEXT(Spreadsheet!AC239,"mm/dd/yyyy")) &gt; DATEVALUE(TEXT(Spreadsheet!J239,"mm/dd/yyyy"))),IF(OR(AND(ISBLANK(Spreadsheet!AC239),ISBLANK(Spreadsheet!C239)),AND(NOT(ISBLANK(Spreadsheet!C239)),ISBLANK(Spreadsheet!AC239),NOT(ISBLANK(Spreadsheet!D239)))),TRUE,FALSE),IF(DATEVALUE(TEXT(Spreadsheet!AC239,"mm/dd/yyyy")) &gt; DATEVALUE(TEXT(Spreadsheet!J239,"mm/dd/yyyy")),TRUE,FALSE))</f>
        <v>1</v>
      </c>
      <c r="BH239" s="5" t="b">
        <f>OR(AND(ISBLANK(Spreadsheet!C239),ISBLANK(Spreadsheet!AE239)),AND(NOT(ISBLANK(Spreadsheet!C239)),NOT(ISBLANK(Spreadsheet!D239)),ISBLANK(Spreadsheet!AE239)),AND(NOT(ISBLANK(Spreadsheet!C239)),ISBLANK(Spreadsheet!D239),NOT(ISBLANK(Spreadsheet!AE239)),LEN(Spreadsheet!AE239)&lt;=100))</f>
        <v>1</v>
      </c>
      <c r="BI239" s="5" t="b">
        <f t="array" ref="BI239">IF(ISBLANK(Spreadsheet!AF239),TRUE,ISNUMBER(MATCH(TRUE,EXACT(Spreadsheet!AF239,CobraShortReasons),0)))</f>
        <v>1</v>
      </c>
      <c r="BJ239" s="5" t="b">
        <f ca="1">IF(ISERROR(DATEVALUE(TEXT(Spreadsheet!AG239,"mm/dd/yyyy")) &gt; TODAY()),IF(ISBLANK(Spreadsheet!AG239),TRUE,FALSE),IF(DATEVALUE(TEXT(Spreadsheet!AG239,"mm/dd/yyyy")) &gt; TODAY(),FALSE,TRUE))</f>
        <v>1</v>
      </c>
      <c r="BK239" s="5" t="b">
        <f>OR(ISBLANK(Spreadsheet!AH239),LEN(Spreadsheet!AH239)&lt;=25)</f>
        <v>1</v>
      </c>
      <c r="BL239" s="5" t="b">
        <f t="array" aca="1" ref="BL239" ca="1">IF(ISBLANK(Spreadsheet!AI239),TRUE,ISNUMBER(MATCH(TRUE,EXACT(Spreadsheet!AI239,INDIRECT(Spreadsheet!$D$2)),0)))</f>
        <v>1</v>
      </c>
      <c r="BM239" s="5" t="b">
        <f t="array" aca="1" ref="BM239" ca="1">IF(ISBLANK(Spreadsheet!AJ239),TRUE,ISNUMBER(MATCH(TRUE,EXACT(Spreadsheet!AJ239,INDIRECT(Spreadsheet!BJ239)),0)))</f>
        <v>1</v>
      </c>
      <c r="BN239" s="5" t="b">
        <f t="array" ref="BN239">IF(ISBLANK(Spreadsheet!AK239),TRUE,ISNUMBER(MATCH(TRUE,EXACT(Spreadsheet!AK239,DentalPlans),0)))</f>
        <v>1</v>
      </c>
      <c r="BO239" s="5" t="b">
        <f t="array" aca="1" ref="BO239" ca="1">IF(ISBLANK(Spreadsheet!AL239),TRUE,ISNUMBER(MATCH(TRUE,EXACT(Spreadsheet!AL239,INDIRECT(Spreadsheet!BK239)),0)))</f>
        <v>1</v>
      </c>
      <c r="BP239" s="5" t="b">
        <f t="array" ref="BP239">IF(ISBLANK(Spreadsheet!AM239),TRUE,ISNUMBER(MATCH(TRUE,EXACT(Spreadsheet!AM239,VisionPlans),0)))</f>
        <v>1</v>
      </c>
      <c r="BQ239" s="5" t="b">
        <f t="array" aca="1" ref="BQ239" ca="1">IF(ISBLANK(Spreadsheet!AN239),TRUE,ISNUMBER(MATCH(TRUE,EXACT(Spreadsheet!AN239,INDIRECT(Spreadsheet!BL239)),0)))</f>
        <v>1</v>
      </c>
      <c r="BR239" s="5" t="b">
        <f t="array" ref="BR239">IF(ISBLANK(Spreadsheet!AO239),TRUE,ISNUMBER(MATCH(TRUE,EXACT(Spreadsheet!AO239,LifeBenefitClasses),0)))</f>
        <v>1</v>
      </c>
      <c r="BS239" s="5" t="b">
        <f>IF(OR(ISBLANK(Spreadsheet!AO239), Spreadsheet!AO239="Waive"),IF(ISBLANK(Spreadsheet!AP239),TRUE,FALSE),IF(OR(AND(NOT(ISBLANK(Spreadsheet!AO239)),ISBLANK(Spreadsheet!AP239)),NOT(ISNUMBER(VALUE(Spreadsheet!AP239)))),FALSE,IF(OR(AND(Spreadsheet!AP239&lt;6,MOD(Spreadsheet!AP239*10,5)=0), MOD(Spreadsheet!AP239,5000)=0),TRUE,FALSE)))</f>
        <v>1</v>
      </c>
      <c r="BT239" s="5" t="b">
        <f t="array" ref="BT239">IF(ISBLANK(Spreadsheet!AQ239),TRUE,ISNUMBER(MATCH(TRUE,EXACT(Spreadsheet!AQ239,EnrollWaive),0)))</f>
        <v>1</v>
      </c>
      <c r="BU239" s="5" t="b">
        <f t="array" ref="BU239">IF(ISBLANK(Spreadsheet!AR239),TRUE,ISNUMBER(MATCH(TRUE,EXACT(Spreadsheet!AR239,LifeBenefitClasses),0)))</f>
        <v>1</v>
      </c>
      <c r="BV239" s="5" t="b">
        <f>IF(OR(ISBLANK(Spreadsheet!AR239), Spreadsheet!AR239="Waive"),IF(ISBLANK(Spreadsheet!AS239),TRUE,FALSE),IF(OR(AND(NOT(ISBLANK(Spreadsheet!AR239)),ISBLANK(Spreadsheet!AS239)),NOT(ISNUMBER(VALUE(Spreadsheet!AS239)))),FALSE,IF(OR(AND(Spreadsheet!AS239&lt;6,MOD(Spreadsheet!AS239*10,5)=0), MOD(Spreadsheet!AS239,10000)=0),TRUE,FALSE)))</f>
        <v>1</v>
      </c>
      <c r="BW239" s="5" t="b">
        <f t="array" ref="BW239">IF(ISBLANK(Spreadsheet!AT239),TRUE,ISNUMBER(MATCH(TRUE,EXACT(Spreadsheet!AT239,LifeBenefitClasses),0)))</f>
        <v>1</v>
      </c>
      <c r="BX239" s="5" t="b">
        <f>IF(OR(ISBLANK(Spreadsheet!AT239), Spreadsheet!AT239="Waive"),IF(ISBLANK(Spreadsheet!AU239),TRUE,FALSE),IF(OR(AND(NOT(ISBLANK(Spreadsheet!AT239)),ISBLANK(Spreadsheet!AU239)),NOT(ISNUMBER(VALUE(Spreadsheet!AU239)))),FALSE,IF(AND(NOT(OR(ISBLANK(Spreadsheet!AT239),Spreadsheet!AT239="Waive")),NOT(OR(ISBLANK(Spreadsheet!AR239),Spreadsheet!AR239="Waive")),MOD(Spreadsheet!AU239,5000)=0, Spreadsheet!AU239&lt;=(Spreadsheet!AS239*0.5)),TRUE,FALSE)))</f>
        <v>1</v>
      </c>
      <c r="BY239" s="5" t="b">
        <f t="array" ref="BY239">IF(ISBLANK(Spreadsheet!AV239),TRUE,ISNUMBER(MATCH(TRUE,EXACT(Spreadsheet!AV239,EnrollWaive),0)))</f>
        <v>1</v>
      </c>
      <c r="BZ239" s="5" t="b">
        <f t="array" ref="BZ239">IF(ISBLANK(Spreadsheet!AW239),TRUE,ISNUMBER(MATCH(TRUE,EXACT(Spreadsheet!AW239,LifeBenefitClasses),0)))</f>
        <v>1</v>
      </c>
      <c r="CA239" s="5" t="b">
        <f t="array" ref="CA239">IF(ISBLANK(Spreadsheet!AX239),TRUE,ISNUMBER(MATCH(TRUE,EXACT(Spreadsheet!AX239,LifeBenefitClasses),0)))</f>
        <v>1</v>
      </c>
      <c r="CB239" s="5" t="b">
        <f t="array" ref="CB239">IF(ISBLANK(Spreadsheet!AY239),TRUE,ISNUMBER(MATCH(TRUE,EXACT(Spreadsheet!AY239,LifeBenefitClasses),0)))</f>
        <v>1</v>
      </c>
      <c r="CC239" s="5" t="b">
        <f t="array" ref="CC239">IF(ISBLANK(Spreadsheet!AZ239),TRUE,ISNUMBER(MATCH(TRUE,EXACT(Spreadsheet!AZ239,LifeBenefitClasses),0)))</f>
        <v>1</v>
      </c>
      <c r="CD239" s="5" t="b">
        <f t="array" ref="CD239">IF(ISBLANK(Spreadsheet!BA239),TRUE,ISNUMBER(MATCH(TRUE,EXACT(Spreadsheet!BA239,LifeBenefitClasses),0)))</f>
        <v>1</v>
      </c>
      <c r="CE239" s="5" t="b">
        <f>IF(OR(ISBLANK(Spreadsheet!BA239), Spreadsheet!BA239="Waive"),IF(ISBLANK(Spreadsheet!BB239),TRUE,FALSE),IF(OR(AND(NOT(ISBLANK(Spreadsheet!BA239)),ISBLANK(Spreadsheet!BB239)),NOT(ISNUMBER(VALUE(Spreadsheet!BB239))),ISBLANK(Spreadsheet!BC239),NOT(ISNUMBER(VALUE(Spreadsheet!BC239)))),FALSE,IF(AND(Spreadsheet!BB239&gt;=50000,Spreadsheet!BB239&lt;=250000,MOD(Spreadsheet!BB239,10000)=0,Spreadsheet!BB239&lt;=(10*Spreadsheet!BC239)),TRUE,FALSE)))</f>
        <v>1</v>
      </c>
      <c r="CF239" s="5" t="b">
        <f>IF(NOT(ISBLANK(Spreadsheet!BC239)),AND(ISNUMBER(VALUE(Spreadsheet!BC239)),Spreadsheet!BC239&gt;0),AND(OR(ISBLANK(Spreadsheet!AO239),Spreadsheet!AO239="Waive",AND(NOT(OR(ISBLANK(Spreadsheet!AO239),Spreadsheet!AO239="Waive")),Spreadsheet!AP239&gt;=6)),OR(ISBLANK(Spreadsheet!AR239),AND(NOT(OR(ISBLANK(Spreadsheet!AR239),Spreadsheet!AR239="Waive")),Spreadsheet!AS239&gt;=6)),OR(ISBLANK(Spreadsheet!AW239)),OR(ISBLANK(Spreadsheet!AX239)),OR(ISBLANK(Spreadsheet!AY239)),OR(ISBLANK(Spreadsheet!AZ239)),OR(ISBLANK(Spreadsheet!BA239),Spreadsheet!BA239="Waive")))</f>
        <v>1</v>
      </c>
      <c r="CG239" s="5" t="b">
        <f t="shared" ca="1" si="17"/>
        <v>1</v>
      </c>
    </row>
    <row r="240" spans="8:85" x14ac:dyDescent="0.3">
      <c r="H240" s="5">
        <f t="shared" ca="1" si="14"/>
        <v>2</v>
      </c>
      <c r="I240" s="5" t="str">
        <f t="shared" ca="1" si="15"/>
        <v/>
      </c>
      <c r="J240" s="5" t="str">
        <f>IF(AND(NOT(ISBLANK(Spreadsheet!C240)),ISBLANK(Spreadsheet!D240)),Spreadsheet!F240&amp;" "&amp;Spreadsheet!H240,"")</f>
        <v/>
      </c>
      <c r="K240" s="5">
        <f>IF(AND(NOT(ISBLANK(Spreadsheet!C240)),ISBLANK(Spreadsheet!D240)),COUNTIFS(Spreadsheet!E241:E$786,"=Child",Spreadsheet!C241:C$786, "="&amp;Spreadsheet!C240) + COUNTIFS(Spreadsheet!E241:E$786,"=Step-child",Spreadsheet!C241:C$786, "="&amp;Spreadsheet!C240),0)</f>
        <v>0</v>
      </c>
      <c r="L240" s="5">
        <f>IF(NOT(ISBLANK(J240)),COUNTIFS(Spreadsheet!E241:E$786,"=Wife",Spreadsheet!C241:C$786, "="&amp;Spreadsheet!C240) + COUNTIFS(Spreadsheet!E241:E$786,"=Husband",Spreadsheet!C241:C$786, "="&amp;Spreadsheet!C240),0)</f>
        <v>0</v>
      </c>
      <c r="M240" s="5">
        <f>IF(NOT(ISBLANK(Spreadsheet!AJ240)),VLOOKUP(Spreadsheet!AJ240,'Drop Downs'!$P$2:$R$16,3,FALSE),0)</f>
        <v>0</v>
      </c>
      <c r="N240" s="5">
        <f>IF(NOT(ISBLANK(Spreadsheet!AJ240)), VLOOKUP(Spreadsheet!AJ240,'Drop Downs'!$P$2:$R$16,2,FALSE),0)</f>
        <v>0</v>
      </c>
      <c r="O240" s="5">
        <f>IF(NOT(ISBLANK(Spreadsheet!AL240)),VLOOKUP(Spreadsheet!AL240,'Drop Downs'!$P$2:$R$16,3,FALSE), 0)</f>
        <v>0</v>
      </c>
      <c r="P240" s="5">
        <f>IF(NOT(ISBLANK(Spreadsheet!AL240)),VLOOKUP(Spreadsheet!AL240,'Drop Downs'!$P$2:$R$16,2,FALSE),0)</f>
        <v>0</v>
      </c>
      <c r="Q240" s="5">
        <f>IF(NOT(ISBLANK(Spreadsheet!AN240)),VLOOKUP(Spreadsheet!AN240,'Drop Downs'!$P$2:$R$16,3,FALSE),0)</f>
        <v>0</v>
      </c>
      <c r="R240" s="5">
        <f>IF(NOT(ISBLANK(Spreadsheet!AN240)),VLOOKUP(Spreadsheet!AN240,'Drop Downs'!$P$2:$R$16,2,FALSE),0)</f>
        <v>0</v>
      </c>
      <c r="S240" s="5" t="str">
        <f>IF(OR(M240&gt;K240,N240&gt;L240,O240&gt;K240, Q240&gt;K240,N240&gt;L240, P240&gt;L240, R240&gt;L240),"Member currently has a coverage election over what he/she needs.  Please add more dependents or adjust the coverage election.","")&amp;(IF(AND(NOT(ISBLANK(Spreadsheet!C240)),NOT(ISBLANK(Spreadsheet!D240)),ISBLANK(Spreadsheet!E240)),"Dependent lacks a relationship to member.Please select one from the drop-down.",""))</f>
        <v/>
      </c>
      <c r="T240" s="5" t="b">
        <f t="shared" si="16"/>
        <v>1</v>
      </c>
      <c r="U240" s="5" t="b">
        <f>OR(ISBLANK(Spreadsheet!C240),IF(NOT(ISBLANK(Spreadsheet!D240)),NOT(ISBLANK(Spreadsheet!E240)),TRUE))</f>
        <v>1</v>
      </c>
      <c r="V240" s="5" t="b">
        <f>OR(ISBLANK(Spreadsheet!C240), NOT(ISBLANK(Spreadsheet!I240)))</f>
        <v>1</v>
      </c>
      <c r="W240" s="5" t="b">
        <f>OR(ISBLANK(Spreadsheet!D240),NOT(ISBLANK(Spreadsheet!C240)))</f>
        <v>1</v>
      </c>
      <c r="X240" s="155" t="str">
        <f>REPT("0",MIN(FIND({1,2,3,4,5,6,7,8,9},Spreadsheet!C240&amp;"123456789"))-1)&amp;IF(ISBLANK(Spreadsheet!C240),"",SUMPRODUCT(MID(0&amp;Spreadsheet!C240,LARGE(INDEX(ISNUMBER(--MID(Spreadsheet!C240,ROW($1:$225),1))*
 ROW($1:$225),0),ROW($1:$225))+1,1)*10^ROW($1:$225)/10))</f>
        <v/>
      </c>
      <c r="Y240" s="5" t="b">
        <f>IF(NOT(ISBLANK(Spreadsheet!C240)),IF(AND(ISNUMBER(VALUE(Spreadsheet!C240)), LEN(Spreadsheet!C240)=9),TRUE,FALSE),TRUE)</f>
        <v>1</v>
      </c>
      <c r="Z240" s="155" t="str">
        <f>REPT("0",MIN(FIND({1,2,3,4,5,6,7,8,9},Spreadsheet!D240&amp;"123456789"))-1)&amp;IF(ISBLANK(Spreadsheet!D240),"",SUMPRODUCT(MID(0&amp;Spreadsheet!D240,LARGE(INDEX(ISNUMBER(--MID(Spreadsheet!D240,ROW($1:$225),1))*
 ROW($1:$225),0),ROW($1:$225))+1,1)*10^ROW($1:$225)/10))</f>
        <v/>
      </c>
      <c r="AA240" s="5" t="b">
        <f>IF(AND(NOT(ISBLANK(Spreadsheet!D240)),NOT(ISBLANK(Spreadsheet!C240))),IF(AND(ISNUMBER(VALUE(Spreadsheet!D240)), LEN(Spreadsheet!D240)=9),TRUE,FALSE),IF(AND(NOT(ISBLANK(Spreadsheet!D240)),ISBLANK(Spreadsheet!C240)),FALSE,TRUE))</f>
        <v>1</v>
      </c>
      <c r="AB240" s="5" t="b">
        <f>OR(ISBLANK(Spreadsheet!Y240),IF(NOT(ISBLANK(Spreadsheet!Y240)),LEN(Spreadsheet!Y240)=10,ISNUMBER(VALUE(Spreadsheet!Y240))))</f>
        <v>1</v>
      </c>
      <c r="AC240" s="5" t="b">
        <f>OR(ISBLANK(Spreadsheet!AI240), AND(NOT(ISBLANK(Spreadsheet!AJ240)), NOT(ISNUMBER(SEARCH("Waive",Spreadsheet!AJ240)))))</f>
        <v>1</v>
      </c>
      <c r="AD240" s="5" t="b">
        <f>OR(ISBLANK(Spreadsheet!AK240), AND(NOT(ISBLANK(Spreadsheet!AL240)), NOT(ISNUMBER(SEARCH("Waive",Spreadsheet!AL240)))))</f>
        <v>1</v>
      </c>
      <c r="AE240" s="5" t="b">
        <f>OR(ISBLANK(Spreadsheet!AM240), AND(NOT(ISBLANK(Spreadsheet!AN240)), NOT(ISNUMBER(SEARCH("Waive", Spreadsheet!AN240)))))</f>
        <v>1</v>
      </c>
      <c r="AF240" s="5" t="b">
        <f>OR(ISBLANK(Spreadsheet!C240), NOT(ISBLANK(Spreadsheet!D240)),NOT(ISBLANK(Spreadsheet!L240)))</f>
        <v>1</v>
      </c>
      <c r="AG240" s="5" t="b">
        <f>IF(AND(NOT(ISBLANK(Spreadsheet!C240)), NOT(ISBLANK(Spreadsheet!D240)),Spreadsheet!C240&lt;&gt;Spreadsheet!D240),IF(ISERROR(VLOOKUP(Spreadsheet!C240, Spreadsheet!$C$6:'Spreadsheet'!$C239,1,FALSE)), FALSE, TRUE),TRUE)</f>
        <v>1</v>
      </c>
      <c r="AH240" s="5" t="b">
        <f>Spreadsheet!$B$2=Spreadsheet!AD240</f>
        <v>1</v>
      </c>
      <c r="AI240" s="5" t="b">
        <f>IF(ISBLANK(Spreadsheet!G240),TRUE,IF(OR(LEN(Spreadsheet!G240)&gt;1,ISNUMBER(VALUE(Spreadsheet!G240))),FALSE,TRUE))</f>
        <v>1</v>
      </c>
      <c r="AJ240" s="5" t="b">
        <f>OR(ISBLANK(Spreadsheet!C240), NOT(ISBLANK(Spreadsheet!B240)), NOT(ISBLANK(Spreadsheet!D240)))</f>
        <v>1</v>
      </c>
      <c r="AK240" s="5" t="b">
        <f t="array" ref="AK240">IF(OR(AND(ISBLANK(Spreadsheet!E240),ISBLANK(Spreadsheet!D240),NOT(ISBLANK(Spreadsheet!C240))),AND(ISBLANK(Spreadsheet!E240),ISBLANK(Spreadsheet!D240),ISBLANK(Spreadsheet!C240))),TRUE,ISNUMBER(MATCH(TRUE,EXACT(Spreadsheet!E240,Relationships),0)))</f>
        <v>1</v>
      </c>
      <c r="AL240" s="5" t="b">
        <f>IF(NOT(ISBLANK(Spreadsheet!C240)),IF(OR(ISBLANK(Spreadsheet!F240),LEN(Spreadsheet!F240)&gt;40),FALSE,TRUE),TRUE)</f>
        <v>1</v>
      </c>
      <c r="AM240" s="5" t="b">
        <f>IF(NOT(ISBLANK(Spreadsheet!C240)),IF(OR(ISBLANK(Spreadsheet!H240),LEN(Spreadsheet!H240)&gt;40),FALSE,TRUE),TRUE)</f>
        <v>1</v>
      </c>
      <c r="AN240" s="5" t="b">
        <f t="array" ref="AN240">IF(ISBLANK(Spreadsheet!I240),TRUE,ISNUMBER(MATCH(TRUE,EXACT(Spreadsheet!I240,GenderValues),0)))</f>
        <v>1</v>
      </c>
      <c r="AO240" s="5" t="b">
        <f ca="1">IF(ISERROR(DATEVALUE(TEXT(Spreadsheet!J240,"mm/dd/yyyy")) &gt; TODAY()),IF(AND(ISBLANK(Spreadsheet!J240),ISBLANK(Spreadsheet!C240)),TRUE,FALSE),IF(DATEVALUE(TEXT(Spreadsheet!J240,"mm/dd/yyyy")) &gt; TODAY(),FALSE,TRUE))</f>
        <v>1</v>
      </c>
      <c r="AP240" s="5" t="b">
        <f>OR(ISBLANK(Spreadsheet!K240),LEN(Spreadsheet!K240)&lt;=100)</f>
        <v>1</v>
      </c>
      <c r="AQ240" s="5" t="b">
        <f t="array" ref="AQ240">IF(OR(AND(ISBLANK(Spreadsheet!L240),ISBLANK(Spreadsheet!C240)),AND(NOT(ISBLANK(Spreadsheet!C240)),NOT(ISBLANK(Spreadsheet!D240)))),TRUE,ISNUMBER(MATCH(TRUE,EXACT(Spreadsheet!L240,MaritalStatus),0)))</f>
        <v>1</v>
      </c>
      <c r="AR240" s="5" t="b">
        <f ca="1">IF(ISERROR(DATEVALUE(TEXT(Spreadsheet!M240,"mm/dd/yyyy")) &gt; TODAY()),IF(ISBLANK(Spreadsheet!M240),TRUE,FALSE),IF(DATEVALUE(TEXT(Spreadsheet!M240,"mm/dd/yyyy")) &gt; TODAY(),FALSE,TRUE))</f>
        <v>1</v>
      </c>
      <c r="AS240" s="5" t="b">
        <f>OR(ISBLANK(Spreadsheet!N240),LEN(Spreadsheet!N240)&lt;=100)</f>
        <v>1</v>
      </c>
      <c r="AT240" s="5" t="b">
        <f>OR(ISBLANK(Spreadsheet!O240),UPPER(Spreadsheet!O240)="YES")</f>
        <v>1</v>
      </c>
      <c r="AU240" s="5" t="b">
        <f>OR(ISBLANK(Spreadsheet!P240),UPPER(Spreadsheet!P240)="YES")</f>
        <v>1</v>
      </c>
      <c r="AV240" s="5" t="b">
        <f t="array" ref="AV240">IF(ISBLANK(Spreadsheet!Q240),TRUE,ISNUMBER(MATCH(TRUE,EXACT(Spreadsheet!Q240,OnGroupsPriorIns),0)))</f>
        <v>1</v>
      </c>
      <c r="AW240" s="5" t="b">
        <f>OR(ISBLANK(Spreadsheet!R240),UPPER(Spreadsheet!R240)="YES")</f>
        <v>1</v>
      </c>
      <c r="AX240" s="5" t="b">
        <f>OR(ISBLANK(Spreadsheet!S240),UPPER(Spreadsheet!S240)="YES")</f>
        <v>1</v>
      </c>
      <c r="AY240" s="5" t="b">
        <f>OR(AND(ISBLANK(Spreadsheet!C240),LEN(Spreadsheet!T240)=0),AND(NOT(ISBLANK(Spreadsheet!C240)),LEN(Spreadsheet!T240)&gt;0,LEN(Spreadsheet!T240)&lt;=50))</f>
        <v>1</v>
      </c>
      <c r="AZ240" s="5" t="b">
        <f>OR(LEN(Spreadsheet!U240)=0,AND(LEN(Spreadsheet!U240)&gt;0,LEN(Spreadsheet!U240)&lt;=50))</f>
        <v>1</v>
      </c>
      <c r="BA240" s="5" t="b">
        <f>OR(AND(ISBLANK(Spreadsheet!C240),LEN(Spreadsheet!V240)=0),AND(NOT(ISBLANK(Spreadsheet!C240)),LEN(Spreadsheet!V240)&gt;0,LEN(Spreadsheet!V240)&lt;=50))</f>
        <v>1</v>
      </c>
      <c r="BB240" s="5" t="b">
        <f t="array" ref="BB240">IF(AND(ISBLANK(Spreadsheet!C240),LEN(Spreadsheet!W240)=0),TRUE,ISNUMBER(MATCH(TRUE,EXACT(Spreadsheet!W240,States),0)))</f>
        <v>1</v>
      </c>
      <c r="BC240" s="5" t="b">
        <f>OR(AND(ISBLANK(Spreadsheet!C240),LEN(Spreadsheet!X240)=0),AND(NOT(ISBLANK(Spreadsheet!C240)),LEN(Spreadsheet!X240)&gt;0,LEN(Spreadsheet!X240)=5,ISNUMBER(VALUE(Spreadsheet!X240))))</f>
        <v>1</v>
      </c>
      <c r="BD240" s="5" t="b">
        <f>OR(ISBLANK(Spreadsheet!Z240),LEN(Spreadsheet!Z240)&lt;=50)</f>
        <v>1</v>
      </c>
      <c r="BE240" s="5" t="b">
        <f>ISBLANK(Spreadsheet!AA240)</f>
        <v>1</v>
      </c>
      <c r="BF240" s="5" t="b">
        <f>ISBLANK(Spreadsheet!AB240)</f>
        <v>1</v>
      </c>
      <c r="BG240" s="5" t="b">
        <f>IF(ISERROR(DATEVALUE(TEXT(Spreadsheet!AC240,"mm/dd/yyyy")) &gt; DATEVALUE(TEXT(Spreadsheet!J240,"mm/dd/yyyy"))),IF(OR(AND(ISBLANK(Spreadsheet!AC240),ISBLANK(Spreadsheet!C240)),AND(NOT(ISBLANK(Spreadsheet!C240)),ISBLANK(Spreadsheet!AC240),NOT(ISBLANK(Spreadsheet!D240)))),TRUE,FALSE),IF(DATEVALUE(TEXT(Spreadsheet!AC240,"mm/dd/yyyy")) &gt; DATEVALUE(TEXT(Spreadsheet!J240,"mm/dd/yyyy")),TRUE,FALSE))</f>
        <v>1</v>
      </c>
      <c r="BH240" s="5" t="b">
        <f>OR(AND(ISBLANK(Spreadsheet!C240),ISBLANK(Spreadsheet!AE240)),AND(NOT(ISBLANK(Spreadsheet!C240)),NOT(ISBLANK(Spreadsheet!D240)),ISBLANK(Spreadsheet!AE240)),AND(NOT(ISBLANK(Spreadsheet!C240)),ISBLANK(Spreadsheet!D240),NOT(ISBLANK(Spreadsheet!AE240)),LEN(Spreadsheet!AE240)&lt;=100))</f>
        <v>1</v>
      </c>
      <c r="BI240" s="5" t="b">
        <f t="array" ref="BI240">IF(ISBLANK(Spreadsheet!AF240),TRUE,ISNUMBER(MATCH(TRUE,EXACT(Spreadsheet!AF240,CobraShortReasons),0)))</f>
        <v>1</v>
      </c>
      <c r="BJ240" s="5" t="b">
        <f ca="1">IF(ISERROR(DATEVALUE(TEXT(Spreadsheet!AG240,"mm/dd/yyyy")) &gt; TODAY()),IF(ISBLANK(Spreadsheet!AG240),TRUE,FALSE),IF(DATEVALUE(TEXT(Spreadsheet!AG240,"mm/dd/yyyy")) &gt; TODAY(),FALSE,TRUE))</f>
        <v>1</v>
      </c>
      <c r="BK240" s="5" t="b">
        <f>OR(ISBLANK(Spreadsheet!AH240),LEN(Spreadsheet!AH240)&lt;=25)</f>
        <v>1</v>
      </c>
      <c r="BL240" s="5" t="b">
        <f t="array" aca="1" ref="BL240" ca="1">IF(ISBLANK(Spreadsheet!AI240),TRUE,ISNUMBER(MATCH(TRUE,EXACT(Spreadsheet!AI240,INDIRECT(Spreadsheet!$D$2)),0)))</f>
        <v>1</v>
      </c>
      <c r="BM240" s="5" t="b">
        <f t="array" aca="1" ref="BM240" ca="1">IF(ISBLANK(Spreadsheet!AJ240),TRUE,ISNUMBER(MATCH(TRUE,EXACT(Spreadsheet!AJ240,INDIRECT(Spreadsheet!BJ240)),0)))</f>
        <v>1</v>
      </c>
      <c r="BN240" s="5" t="b">
        <f t="array" ref="BN240">IF(ISBLANK(Spreadsheet!AK240),TRUE,ISNUMBER(MATCH(TRUE,EXACT(Spreadsheet!AK240,DentalPlans),0)))</f>
        <v>1</v>
      </c>
      <c r="BO240" s="5" t="b">
        <f t="array" aca="1" ref="BO240" ca="1">IF(ISBLANK(Spreadsheet!AL240),TRUE,ISNUMBER(MATCH(TRUE,EXACT(Spreadsheet!AL240,INDIRECT(Spreadsheet!BK240)),0)))</f>
        <v>1</v>
      </c>
      <c r="BP240" s="5" t="b">
        <f t="array" ref="BP240">IF(ISBLANK(Spreadsheet!AM240),TRUE,ISNUMBER(MATCH(TRUE,EXACT(Spreadsheet!AM240,VisionPlans),0)))</f>
        <v>1</v>
      </c>
      <c r="BQ240" s="5" t="b">
        <f t="array" aca="1" ref="BQ240" ca="1">IF(ISBLANK(Spreadsheet!AN240),TRUE,ISNUMBER(MATCH(TRUE,EXACT(Spreadsheet!AN240,INDIRECT(Spreadsheet!BL240)),0)))</f>
        <v>1</v>
      </c>
      <c r="BR240" s="5" t="b">
        <f t="array" ref="BR240">IF(ISBLANK(Spreadsheet!AO240),TRUE,ISNUMBER(MATCH(TRUE,EXACT(Spreadsheet!AO240,LifeBenefitClasses),0)))</f>
        <v>1</v>
      </c>
      <c r="BS240" s="5" t="b">
        <f>IF(OR(ISBLANK(Spreadsheet!AO240), Spreadsheet!AO240="Waive"),IF(ISBLANK(Spreadsheet!AP240),TRUE,FALSE),IF(OR(AND(NOT(ISBLANK(Spreadsheet!AO240)),ISBLANK(Spreadsheet!AP240)),NOT(ISNUMBER(VALUE(Spreadsheet!AP240)))),FALSE,IF(OR(AND(Spreadsheet!AP240&lt;6,MOD(Spreadsheet!AP240*10,5)=0), MOD(Spreadsheet!AP240,5000)=0),TRUE,FALSE)))</f>
        <v>1</v>
      </c>
      <c r="BT240" s="5" t="b">
        <f t="array" ref="BT240">IF(ISBLANK(Spreadsheet!AQ240),TRUE,ISNUMBER(MATCH(TRUE,EXACT(Spreadsheet!AQ240,EnrollWaive),0)))</f>
        <v>1</v>
      </c>
      <c r="BU240" s="5" t="b">
        <f t="array" ref="BU240">IF(ISBLANK(Spreadsheet!AR240),TRUE,ISNUMBER(MATCH(TRUE,EXACT(Spreadsheet!AR240,LifeBenefitClasses),0)))</f>
        <v>1</v>
      </c>
      <c r="BV240" s="5" t="b">
        <f>IF(OR(ISBLANK(Spreadsheet!AR240), Spreadsheet!AR240="Waive"),IF(ISBLANK(Spreadsheet!AS240),TRUE,FALSE),IF(OR(AND(NOT(ISBLANK(Spreadsheet!AR240)),ISBLANK(Spreadsheet!AS240)),NOT(ISNUMBER(VALUE(Spreadsheet!AS240)))),FALSE,IF(OR(AND(Spreadsheet!AS240&lt;6,MOD(Spreadsheet!AS240*10,5)=0), MOD(Spreadsheet!AS240,10000)=0),TRUE,FALSE)))</f>
        <v>1</v>
      </c>
      <c r="BW240" s="5" t="b">
        <f t="array" ref="BW240">IF(ISBLANK(Spreadsheet!AT240),TRUE,ISNUMBER(MATCH(TRUE,EXACT(Spreadsheet!AT240,LifeBenefitClasses),0)))</f>
        <v>1</v>
      </c>
      <c r="BX240" s="5" t="b">
        <f>IF(OR(ISBLANK(Spreadsheet!AT240), Spreadsheet!AT240="Waive"),IF(ISBLANK(Spreadsheet!AU240),TRUE,FALSE),IF(OR(AND(NOT(ISBLANK(Spreadsheet!AT240)),ISBLANK(Spreadsheet!AU240)),NOT(ISNUMBER(VALUE(Spreadsheet!AU240)))),FALSE,IF(AND(NOT(OR(ISBLANK(Spreadsheet!AT240),Spreadsheet!AT240="Waive")),NOT(OR(ISBLANK(Spreadsheet!AR240),Spreadsheet!AR240="Waive")),MOD(Spreadsheet!AU240,5000)=0, Spreadsheet!AU240&lt;=(Spreadsheet!AS240*0.5)),TRUE,FALSE)))</f>
        <v>1</v>
      </c>
      <c r="BY240" s="5" t="b">
        <f t="array" ref="BY240">IF(ISBLANK(Spreadsheet!AV240),TRUE,ISNUMBER(MATCH(TRUE,EXACT(Spreadsheet!AV240,EnrollWaive),0)))</f>
        <v>1</v>
      </c>
      <c r="BZ240" s="5" t="b">
        <f t="array" ref="BZ240">IF(ISBLANK(Spreadsheet!AW240),TRUE,ISNUMBER(MATCH(TRUE,EXACT(Spreadsheet!AW240,LifeBenefitClasses),0)))</f>
        <v>1</v>
      </c>
      <c r="CA240" s="5" t="b">
        <f t="array" ref="CA240">IF(ISBLANK(Spreadsheet!AX240),TRUE,ISNUMBER(MATCH(TRUE,EXACT(Spreadsheet!AX240,LifeBenefitClasses),0)))</f>
        <v>1</v>
      </c>
      <c r="CB240" s="5" t="b">
        <f t="array" ref="CB240">IF(ISBLANK(Spreadsheet!AY240),TRUE,ISNUMBER(MATCH(TRUE,EXACT(Spreadsheet!AY240,LifeBenefitClasses),0)))</f>
        <v>1</v>
      </c>
      <c r="CC240" s="5" t="b">
        <f t="array" ref="CC240">IF(ISBLANK(Spreadsheet!AZ240),TRUE,ISNUMBER(MATCH(TRUE,EXACT(Spreadsheet!AZ240,LifeBenefitClasses),0)))</f>
        <v>1</v>
      </c>
      <c r="CD240" s="5" t="b">
        <f t="array" ref="CD240">IF(ISBLANK(Spreadsheet!BA240),TRUE,ISNUMBER(MATCH(TRUE,EXACT(Spreadsheet!BA240,LifeBenefitClasses),0)))</f>
        <v>1</v>
      </c>
      <c r="CE240" s="5" t="b">
        <f>IF(OR(ISBLANK(Spreadsheet!BA240), Spreadsheet!BA240="Waive"),IF(ISBLANK(Spreadsheet!BB240),TRUE,FALSE),IF(OR(AND(NOT(ISBLANK(Spreadsheet!BA240)),ISBLANK(Spreadsheet!BB240)),NOT(ISNUMBER(VALUE(Spreadsheet!BB240))),ISBLANK(Spreadsheet!BC240),NOT(ISNUMBER(VALUE(Spreadsheet!BC240)))),FALSE,IF(AND(Spreadsheet!BB240&gt;=50000,Spreadsheet!BB240&lt;=250000,MOD(Spreadsheet!BB240,10000)=0,Spreadsheet!BB240&lt;=(10*Spreadsheet!BC240)),TRUE,FALSE)))</f>
        <v>1</v>
      </c>
      <c r="CF240" s="5" t="b">
        <f>IF(NOT(ISBLANK(Spreadsheet!BC240)),AND(ISNUMBER(VALUE(Spreadsheet!BC240)),Spreadsheet!BC240&gt;0),AND(OR(ISBLANK(Spreadsheet!AO240),Spreadsheet!AO240="Waive",AND(NOT(OR(ISBLANK(Spreadsheet!AO240),Spreadsheet!AO240="Waive")),Spreadsheet!AP240&gt;=6)),OR(ISBLANK(Spreadsheet!AR240),AND(NOT(OR(ISBLANK(Spreadsheet!AR240),Spreadsheet!AR240="Waive")),Spreadsheet!AS240&gt;=6)),OR(ISBLANK(Spreadsheet!AW240)),OR(ISBLANK(Spreadsheet!AX240)),OR(ISBLANK(Spreadsheet!AY240)),OR(ISBLANK(Spreadsheet!AZ240)),OR(ISBLANK(Spreadsheet!BA240),Spreadsheet!BA240="Waive")))</f>
        <v>1</v>
      </c>
      <c r="CG240" s="5" t="b">
        <f t="shared" ca="1" si="17"/>
        <v>1</v>
      </c>
    </row>
    <row r="241" spans="8:85" x14ac:dyDescent="0.3">
      <c r="H241" s="5">
        <f t="shared" ca="1" si="14"/>
        <v>2</v>
      </c>
      <c r="I241" s="5" t="str">
        <f t="shared" ca="1" si="15"/>
        <v/>
      </c>
      <c r="J241" s="5" t="str">
        <f>IF(AND(NOT(ISBLANK(Spreadsheet!C241)),ISBLANK(Spreadsheet!D241)),Spreadsheet!F241&amp;" "&amp;Spreadsheet!H241,"")</f>
        <v/>
      </c>
      <c r="K241" s="5">
        <f>IF(AND(NOT(ISBLANK(Spreadsheet!C241)),ISBLANK(Spreadsheet!D241)),COUNTIFS(Spreadsheet!E242:E$786,"=Child",Spreadsheet!C242:C$786, "="&amp;Spreadsheet!C241) + COUNTIFS(Spreadsheet!E242:E$786,"=Step-child",Spreadsheet!C242:C$786, "="&amp;Spreadsheet!C241),0)</f>
        <v>0</v>
      </c>
      <c r="L241" s="5">
        <f>IF(NOT(ISBLANK(J241)),COUNTIFS(Spreadsheet!E242:E$786,"=Wife",Spreadsheet!C242:C$786, "="&amp;Spreadsheet!C241) + COUNTIFS(Spreadsheet!E242:E$786,"=Husband",Spreadsheet!C242:C$786, "="&amp;Spreadsheet!C241),0)</f>
        <v>0</v>
      </c>
      <c r="M241" s="5">
        <f>IF(NOT(ISBLANK(Spreadsheet!AJ241)),VLOOKUP(Spreadsheet!AJ241,'Drop Downs'!$P$2:$R$16,3,FALSE),0)</f>
        <v>0</v>
      </c>
      <c r="N241" s="5">
        <f>IF(NOT(ISBLANK(Spreadsheet!AJ241)), VLOOKUP(Spreadsheet!AJ241,'Drop Downs'!$P$2:$R$16,2,FALSE),0)</f>
        <v>0</v>
      </c>
      <c r="O241" s="5">
        <f>IF(NOT(ISBLANK(Spreadsheet!AL241)),VLOOKUP(Spreadsheet!AL241,'Drop Downs'!$P$2:$R$16,3,FALSE), 0)</f>
        <v>0</v>
      </c>
      <c r="P241" s="5">
        <f>IF(NOT(ISBLANK(Spreadsheet!AL241)),VLOOKUP(Spreadsheet!AL241,'Drop Downs'!$P$2:$R$16,2,FALSE),0)</f>
        <v>0</v>
      </c>
      <c r="Q241" s="5">
        <f>IF(NOT(ISBLANK(Spreadsheet!AN241)),VLOOKUP(Spreadsheet!AN241,'Drop Downs'!$P$2:$R$16,3,FALSE),0)</f>
        <v>0</v>
      </c>
      <c r="R241" s="5">
        <f>IF(NOT(ISBLANK(Spreadsheet!AN241)),VLOOKUP(Spreadsheet!AN241,'Drop Downs'!$P$2:$R$16,2,FALSE),0)</f>
        <v>0</v>
      </c>
      <c r="S241" s="5" t="str">
        <f>IF(OR(M241&gt;K241,N241&gt;L241,O241&gt;K241, Q241&gt;K241,N241&gt;L241, P241&gt;L241, R241&gt;L241),"Member currently has a coverage election over what he/she needs.  Please add more dependents or adjust the coverage election.","")&amp;(IF(AND(NOT(ISBLANK(Spreadsheet!C241)),NOT(ISBLANK(Spreadsheet!D241)),ISBLANK(Spreadsheet!E241)),"Dependent lacks a relationship to member.Please select one from the drop-down.",""))</f>
        <v/>
      </c>
      <c r="T241" s="5" t="b">
        <f t="shared" si="16"/>
        <v>1</v>
      </c>
      <c r="U241" s="5" t="b">
        <f>OR(ISBLANK(Spreadsheet!C241),IF(NOT(ISBLANK(Spreadsheet!D241)),NOT(ISBLANK(Spreadsheet!E241)),TRUE))</f>
        <v>1</v>
      </c>
      <c r="V241" s="5" t="b">
        <f>OR(ISBLANK(Spreadsheet!C241), NOT(ISBLANK(Spreadsheet!I241)))</f>
        <v>1</v>
      </c>
      <c r="W241" s="5" t="b">
        <f>OR(ISBLANK(Spreadsheet!D241),NOT(ISBLANK(Spreadsheet!C241)))</f>
        <v>1</v>
      </c>
      <c r="X241" s="155" t="str">
        <f>REPT("0",MIN(FIND({1,2,3,4,5,6,7,8,9},Spreadsheet!C241&amp;"123456789"))-1)&amp;IF(ISBLANK(Spreadsheet!C241),"",SUMPRODUCT(MID(0&amp;Spreadsheet!C241,LARGE(INDEX(ISNUMBER(--MID(Spreadsheet!C241,ROW($1:$225),1))*
 ROW($1:$225),0),ROW($1:$225))+1,1)*10^ROW($1:$225)/10))</f>
        <v/>
      </c>
      <c r="Y241" s="5" t="b">
        <f>IF(NOT(ISBLANK(Spreadsheet!C241)),IF(AND(ISNUMBER(VALUE(Spreadsheet!C241)), LEN(Spreadsheet!C241)=9),TRUE,FALSE),TRUE)</f>
        <v>1</v>
      </c>
      <c r="Z241" s="155" t="str">
        <f>REPT("0",MIN(FIND({1,2,3,4,5,6,7,8,9},Spreadsheet!D241&amp;"123456789"))-1)&amp;IF(ISBLANK(Spreadsheet!D241),"",SUMPRODUCT(MID(0&amp;Spreadsheet!D241,LARGE(INDEX(ISNUMBER(--MID(Spreadsheet!D241,ROW($1:$225),1))*
 ROW($1:$225),0),ROW($1:$225))+1,1)*10^ROW($1:$225)/10))</f>
        <v/>
      </c>
      <c r="AA241" s="5" t="b">
        <f>IF(AND(NOT(ISBLANK(Spreadsheet!D241)),NOT(ISBLANK(Spreadsheet!C241))),IF(AND(ISNUMBER(VALUE(Spreadsheet!D241)), LEN(Spreadsheet!D241)=9),TRUE,FALSE),IF(AND(NOT(ISBLANK(Spreadsheet!D241)),ISBLANK(Spreadsheet!C241)),FALSE,TRUE))</f>
        <v>1</v>
      </c>
      <c r="AB241" s="5" t="b">
        <f>OR(ISBLANK(Spreadsheet!Y241),IF(NOT(ISBLANK(Spreadsheet!Y241)),LEN(Spreadsheet!Y241)=10,ISNUMBER(VALUE(Spreadsheet!Y241))))</f>
        <v>1</v>
      </c>
      <c r="AC241" s="5" t="b">
        <f>OR(ISBLANK(Spreadsheet!AI241), AND(NOT(ISBLANK(Spreadsheet!AJ241)), NOT(ISNUMBER(SEARCH("Waive",Spreadsheet!AJ241)))))</f>
        <v>1</v>
      </c>
      <c r="AD241" s="5" t="b">
        <f>OR(ISBLANK(Spreadsheet!AK241), AND(NOT(ISBLANK(Spreadsheet!AL241)), NOT(ISNUMBER(SEARCH("Waive",Spreadsheet!AL241)))))</f>
        <v>1</v>
      </c>
      <c r="AE241" s="5" t="b">
        <f>OR(ISBLANK(Spreadsheet!AM241), AND(NOT(ISBLANK(Spreadsheet!AN241)), NOT(ISNUMBER(SEARCH("Waive", Spreadsheet!AN241)))))</f>
        <v>1</v>
      </c>
      <c r="AF241" s="5" t="b">
        <f>OR(ISBLANK(Spreadsheet!C241), NOT(ISBLANK(Spreadsheet!D241)),NOT(ISBLANK(Spreadsheet!L241)))</f>
        <v>1</v>
      </c>
      <c r="AG241" s="5" t="b">
        <f>IF(AND(NOT(ISBLANK(Spreadsheet!C241)), NOT(ISBLANK(Spreadsheet!D241)),Spreadsheet!C241&lt;&gt;Spreadsheet!D241),IF(ISERROR(VLOOKUP(Spreadsheet!C241, Spreadsheet!$C$6:'Spreadsheet'!$C240,1,FALSE)), FALSE, TRUE),TRUE)</f>
        <v>1</v>
      </c>
      <c r="AH241" s="5" t="b">
        <f>Spreadsheet!$B$2=Spreadsheet!AD241</f>
        <v>1</v>
      </c>
      <c r="AI241" s="5" t="b">
        <f>IF(ISBLANK(Spreadsheet!G241),TRUE,IF(OR(LEN(Spreadsheet!G241)&gt;1,ISNUMBER(VALUE(Spreadsheet!G241))),FALSE,TRUE))</f>
        <v>1</v>
      </c>
      <c r="AJ241" s="5" t="b">
        <f>OR(ISBLANK(Spreadsheet!C241), NOT(ISBLANK(Spreadsheet!B241)), NOT(ISBLANK(Spreadsheet!D241)))</f>
        <v>1</v>
      </c>
      <c r="AK241" s="5" t="b">
        <f t="array" ref="AK241">IF(OR(AND(ISBLANK(Spreadsheet!E241),ISBLANK(Spreadsheet!D241),NOT(ISBLANK(Spreadsheet!C241))),AND(ISBLANK(Spreadsheet!E241),ISBLANK(Spreadsheet!D241),ISBLANK(Spreadsheet!C241))),TRUE,ISNUMBER(MATCH(TRUE,EXACT(Spreadsheet!E241,Relationships),0)))</f>
        <v>1</v>
      </c>
      <c r="AL241" s="5" t="b">
        <f>IF(NOT(ISBLANK(Spreadsheet!C241)),IF(OR(ISBLANK(Spreadsheet!F241),LEN(Spreadsheet!F241)&gt;40),FALSE,TRUE),TRUE)</f>
        <v>1</v>
      </c>
      <c r="AM241" s="5" t="b">
        <f>IF(NOT(ISBLANK(Spreadsheet!C241)),IF(OR(ISBLANK(Spreadsheet!H241),LEN(Spreadsheet!H241)&gt;40),FALSE,TRUE),TRUE)</f>
        <v>1</v>
      </c>
      <c r="AN241" s="5" t="b">
        <f t="array" ref="AN241">IF(ISBLANK(Spreadsheet!I241),TRUE,ISNUMBER(MATCH(TRUE,EXACT(Spreadsheet!I241,GenderValues),0)))</f>
        <v>1</v>
      </c>
      <c r="AO241" s="5" t="b">
        <f ca="1">IF(ISERROR(DATEVALUE(TEXT(Spreadsheet!J241,"mm/dd/yyyy")) &gt; TODAY()),IF(AND(ISBLANK(Spreadsheet!J241),ISBLANK(Spreadsheet!C241)),TRUE,FALSE),IF(DATEVALUE(TEXT(Spreadsheet!J241,"mm/dd/yyyy")) &gt; TODAY(),FALSE,TRUE))</f>
        <v>1</v>
      </c>
      <c r="AP241" s="5" t="b">
        <f>OR(ISBLANK(Spreadsheet!K241),LEN(Spreadsheet!K241)&lt;=100)</f>
        <v>1</v>
      </c>
      <c r="AQ241" s="5" t="b">
        <f t="array" ref="AQ241">IF(OR(AND(ISBLANK(Spreadsheet!L241),ISBLANK(Spreadsheet!C241)),AND(NOT(ISBLANK(Spreadsheet!C241)),NOT(ISBLANK(Spreadsheet!D241)))),TRUE,ISNUMBER(MATCH(TRUE,EXACT(Spreadsheet!L241,MaritalStatus),0)))</f>
        <v>1</v>
      </c>
      <c r="AR241" s="5" t="b">
        <f ca="1">IF(ISERROR(DATEVALUE(TEXT(Spreadsheet!M241,"mm/dd/yyyy")) &gt; TODAY()),IF(ISBLANK(Spreadsheet!M241),TRUE,FALSE),IF(DATEVALUE(TEXT(Spreadsheet!M241,"mm/dd/yyyy")) &gt; TODAY(),FALSE,TRUE))</f>
        <v>1</v>
      </c>
      <c r="AS241" s="5" t="b">
        <f>OR(ISBLANK(Spreadsheet!N241),LEN(Spreadsheet!N241)&lt;=100)</f>
        <v>1</v>
      </c>
      <c r="AT241" s="5" t="b">
        <f>OR(ISBLANK(Spreadsheet!O241),UPPER(Spreadsheet!O241)="YES")</f>
        <v>1</v>
      </c>
      <c r="AU241" s="5" t="b">
        <f>OR(ISBLANK(Spreadsheet!P241),UPPER(Spreadsheet!P241)="YES")</f>
        <v>1</v>
      </c>
      <c r="AV241" s="5" t="b">
        <f t="array" ref="AV241">IF(ISBLANK(Spreadsheet!Q241),TRUE,ISNUMBER(MATCH(TRUE,EXACT(Spreadsheet!Q241,OnGroupsPriorIns),0)))</f>
        <v>1</v>
      </c>
      <c r="AW241" s="5" t="b">
        <f>OR(ISBLANK(Spreadsheet!R241),UPPER(Spreadsheet!R241)="YES")</f>
        <v>1</v>
      </c>
      <c r="AX241" s="5" t="b">
        <f>OR(ISBLANK(Spreadsheet!S241),UPPER(Spreadsheet!S241)="YES")</f>
        <v>1</v>
      </c>
      <c r="AY241" s="5" t="b">
        <f>OR(AND(ISBLANK(Spreadsheet!C241),LEN(Spreadsheet!T241)=0),AND(NOT(ISBLANK(Spreadsheet!C241)),LEN(Spreadsheet!T241)&gt;0,LEN(Spreadsheet!T241)&lt;=50))</f>
        <v>1</v>
      </c>
      <c r="AZ241" s="5" t="b">
        <f>OR(LEN(Spreadsheet!U241)=0,AND(LEN(Spreadsheet!U241)&gt;0,LEN(Spreadsheet!U241)&lt;=50))</f>
        <v>1</v>
      </c>
      <c r="BA241" s="5" t="b">
        <f>OR(AND(ISBLANK(Spreadsheet!C241),LEN(Spreadsheet!V241)=0),AND(NOT(ISBLANK(Spreadsheet!C241)),LEN(Spreadsheet!V241)&gt;0,LEN(Spreadsheet!V241)&lt;=50))</f>
        <v>1</v>
      </c>
      <c r="BB241" s="5" t="b">
        <f t="array" ref="BB241">IF(AND(ISBLANK(Spreadsheet!C241),LEN(Spreadsheet!W241)=0),TRUE,ISNUMBER(MATCH(TRUE,EXACT(Spreadsheet!W241,States),0)))</f>
        <v>1</v>
      </c>
      <c r="BC241" s="5" t="b">
        <f>OR(AND(ISBLANK(Spreadsheet!C241),LEN(Spreadsheet!X241)=0),AND(NOT(ISBLANK(Spreadsheet!C241)),LEN(Spreadsheet!X241)&gt;0,LEN(Spreadsheet!X241)=5,ISNUMBER(VALUE(Spreadsheet!X241))))</f>
        <v>1</v>
      </c>
      <c r="BD241" s="5" t="b">
        <f>OR(ISBLANK(Spreadsheet!Z241),LEN(Spreadsheet!Z241)&lt;=50)</f>
        <v>1</v>
      </c>
      <c r="BE241" s="5" t="b">
        <f>ISBLANK(Spreadsheet!AA241)</f>
        <v>1</v>
      </c>
      <c r="BF241" s="5" t="b">
        <f>ISBLANK(Spreadsheet!AB241)</f>
        <v>1</v>
      </c>
      <c r="BG241" s="5" t="b">
        <f>IF(ISERROR(DATEVALUE(TEXT(Spreadsheet!AC241,"mm/dd/yyyy")) &gt; DATEVALUE(TEXT(Spreadsheet!J241,"mm/dd/yyyy"))),IF(OR(AND(ISBLANK(Spreadsheet!AC241),ISBLANK(Spreadsheet!C241)),AND(NOT(ISBLANK(Spreadsheet!C241)),ISBLANK(Spreadsheet!AC241),NOT(ISBLANK(Spreadsheet!D241)))),TRUE,FALSE),IF(DATEVALUE(TEXT(Spreadsheet!AC241,"mm/dd/yyyy")) &gt; DATEVALUE(TEXT(Spreadsheet!J241,"mm/dd/yyyy")),TRUE,FALSE))</f>
        <v>1</v>
      </c>
      <c r="BH241" s="5" t="b">
        <f>OR(AND(ISBLANK(Spreadsheet!C241),ISBLANK(Spreadsheet!AE241)),AND(NOT(ISBLANK(Spreadsheet!C241)),NOT(ISBLANK(Spreadsheet!D241)),ISBLANK(Spreadsheet!AE241)),AND(NOT(ISBLANK(Spreadsheet!C241)),ISBLANK(Spreadsheet!D241),NOT(ISBLANK(Spreadsheet!AE241)),LEN(Spreadsheet!AE241)&lt;=100))</f>
        <v>1</v>
      </c>
      <c r="BI241" s="5" t="b">
        <f t="array" ref="BI241">IF(ISBLANK(Spreadsheet!AF241),TRUE,ISNUMBER(MATCH(TRUE,EXACT(Spreadsheet!AF241,CobraShortReasons),0)))</f>
        <v>1</v>
      </c>
      <c r="BJ241" s="5" t="b">
        <f ca="1">IF(ISERROR(DATEVALUE(TEXT(Spreadsheet!AG241,"mm/dd/yyyy")) &gt; TODAY()),IF(ISBLANK(Spreadsheet!AG241),TRUE,FALSE),IF(DATEVALUE(TEXT(Spreadsheet!AG241,"mm/dd/yyyy")) &gt; TODAY(),FALSE,TRUE))</f>
        <v>1</v>
      </c>
      <c r="BK241" s="5" t="b">
        <f>OR(ISBLANK(Spreadsheet!AH241),LEN(Spreadsheet!AH241)&lt;=25)</f>
        <v>1</v>
      </c>
      <c r="BL241" s="5" t="b">
        <f t="array" aca="1" ref="BL241" ca="1">IF(ISBLANK(Spreadsheet!AI241),TRUE,ISNUMBER(MATCH(TRUE,EXACT(Spreadsheet!AI241,INDIRECT(Spreadsheet!$D$2)),0)))</f>
        <v>1</v>
      </c>
      <c r="BM241" s="5" t="b">
        <f t="array" aca="1" ref="BM241" ca="1">IF(ISBLANK(Spreadsheet!AJ241),TRUE,ISNUMBER(MATCH(TRUE,EXACT(Spreadsheet!AJ241,INDIRECT(Spreadsheet!BJ241)),0)))</f>
        <v>1</v>
      </c>
      <c r="BN241" s="5" t="b">
        <f t="array" ref="BN241">IF(ISBLANK(Spreadsheet!AK241),TRUE,ISNUMBER(MATCH(TRUE,EXACT(Spreadsheet!AK241,DentalPlans),0)))</f>
        <v>1</v>
      </c>
      <c r="BO241" s="5" t="b">
        <f t="array" aca="1" ref="BO241" ca="1">IF(ISBLANK(Spreadsheet!AL241),TRUE,ISNUMBER(MATCH(TRUE,EXACT(Spreadsheet!AL241,INDIRECT(Spreadsheet!BK241)),0)))</f>
        <v>1</v>
      </c>
      <c r="BP241" s="5" t="b">
        <f t="array" ref="BP241">IF(ISBLANK(Spreadsheet!AM241),TRUE,ISNUMBER(MATCH(TRUE,EXACT(Spreadsheet!AM241,VisionPlans),0)))</f>
        <v>1</v>
      </c>
      <c r="BQ241" s="5" t="b">
        <f t="array" aca="1" ref="BQ241" ca="1">IF(ISBLANK(Spreadsheet!AN241),TRUE,ISNUMBER(MATCH(TRUE,EXACT(Spreadsheet!AN241,INDIRECT(Spreadsheet!BL241)),0)))</f>
        <v>1</v>
      </c>
      <c r="BR241" s="5" t="b">
        <f t="array" ref="BR241">IF(ISBLANK(Spreadsheet!AO241),TRUE,ISNUMBER(MATCH(TRUE,EXACT(Spreadsheet!AO241,LifeBenefitClasses),0)))</f>
        <v>1</v>
      </c>
      <c r="BS241" s="5" t="b">
        <f>IF(OR(ISBLANK(Spreadsheet!AO241), Spreadsheet!AO241="Waive"),IF(ISBLANK(Spreadsheet!AP241),TRUE,FALSE),IF(OR(AND(NOT(ISBLANK(Spreadsheet!AO241)),ISBLANK(Spreadsheet!AP241)),NOT(ISNUMBER(VALUE(Spreadsheet!AP241)))),FALSE,IF(OR(AND(Spreadsheet!AP241&lt;6,MOD(Spreadsheet!AP241*10,5)=0), MOD(Spreadsheet!AP241,5000)=0),TRUE,FALSE)))</f>
        <v>1</v>
      </c>
      <c r="BT241" s="5" t="b">
        <f t="array" ref="BT241">IF(ISBLANK(Spreadsheet!AQ241),TRUE,ISNUMBER(MATCH(TRUE,EXACT(Spreadsheet!AQ241,EnrollWaive),0)))</f>
        <v>1</v>
      </c>
      <c r="BU241" s="5" t="b">
        <f t="array" ref="BU241">IF(ISBLANK(Spreadsheet!AR241),TRUE,ISNUMBER(MATCH(TRUE,EXACT(Spreadsheet!AR241,LifeBenefitClasses),0)))</f>
        <v>1</v>
      </c>
      <c r="BV241" s="5" t="b">
        <f>IF(OR(ISBLANK(Spreadsheet!AR241), Spreadsheet!AR241="Waive"),IF(ISBLANK(Spreadsheet!AS241),TRUE,FALSE),IF(OR(AND(NOT(ISBLANK(Spreadsheet!AR241)),ISBLANK(Spreadsheet!AS241)),NOT(ISNUMBER(VALUE(Spreadsheet!AS241)))),FALSE,IF(OR(AND(Spreadsheet!AS241&lt;6,MOD(Spreadsheet!AS241*10,5)=0), MOD(Spreadsheet!AS241,10000)=0),TRUE,FALSE)))</f>
        <v>1</v>
      </c>
      <c r="BW241" s="5" t="b">
        <f t="array" ref="BW241">IF(ISBLANK(Spreadsheet!AT241),TRUE,ISNUMBER(MATCH(TRUE,EXACT(Spreadsheet!AT241,LifeBenefitClasses),0)))</f>
        <v>1</v>
      </c>
      <c r="BX241" s="5" t="b">
        <f>IF(OR(ISBLANK(Spreadsheet!AT241), Spreadsheet!AT241="Waive"),IF(ISBLANK(Spreadsheet!AU241),TRUE,FALSE),IF(OR(AND(NOT(ISBLANK(Spreadsheet!AT241)),ISBLANK(Spreadsheet!AU241)),NOT(ISNUMBER(VALUE(Spreadsheet!AU241)))),FALSE,IF(AND(NOT(OR(ISBLANK(Spreadsheet!AT241),Spreadsheet!AT241="Waive")),NOT(OR(ISBLANK(Spreadsheet!AR241),Spreadsheet!AR241="Waive")),MOD(Spreadsheet!AU241,5000)=0, Spreadsheet!AU241&lt;=(Spreadsheet!AS241*0.5)),TRUE,FALSE)))</f>
        <v>1</v>
      </c>
      <c r="BY241" s="5" t="b">
        <f t="array" ref="BY241">IF(ISBLANK(Spreadsheet!AV241),TRUE,ISNUMBER(MATCH(TRUE,EXACT(Spreadsheet!AV241,EnrollWaive),0)))</f>
        <v>1</v>
      </c>
      <c r="BZ241" s="5" t="b">
        <f t="array" ref="BZ241">IF(ISBLANK(Spreadsheet!AW241),TRUE,ISNUMBER(MATCH(TRUE,EXACT(Spreadsheet!AW241,LifeBenefitClasses),0)))</f>
        <v>1</v>
      </c>
      <c r="CA241" s="5" t="b">
        <f t="array" ref="CA241">IF(ISBLANK(Spreadsheet!AX241),TRUE,ISNUMBER(MATCH(TRUE,EXACT(Spreadsheet!AX241,LifeBenefitClasses),0)))</f>
        <v>1</v>
      </c>
      <c r="CB241" s="5" t="b">
        <f t="array" ref="CB241">IF(ISBLANK(Spreadsheet!AY241),TRUE,ISNUMBER(MATCH(TRUE,EXACT(Spreadsheet!AY241,LifeBenefitClasses),0)))</f>
        <v>1</v>
      </c>
      <c r="CC241" s="5" t="b">
        <f t="array" ref="CC241">IF(ISBLANK(Spreadsheet!AZ241),TRUE,ISNUMBER(MATCH(TRUE,EXACT(Spreadsheet!AZ241,LifeBenefitClasses),0)))</f>
        <v>1</v>
      </c>
      <c r="CD241" s="5" t="b">
        <f t="array" ref="CD241">IF(ISBLANK(Spreadsheet!BA241),TRUE,ISNUMBER(MATCH(TRUE,EXACT(Spreadsheet!BA241,LifeBenefitClasses),0)))</f>
        <v>1</v>
      </c>
      <c r="CE241" s="5" t="b">
        <f>IF(OR(ISBLANK(Spreadsheet!BA241), Spreadsheet!BA241="Waive"),IF(ISBLANK(Spreadsheet!BB241),TRUE,FALSE),IF(OR(AND(NOT(ISBLANK(Spreadsheet!BA241)),ISBLANK(Spreadsheet!BB241)),NOT(ISNUMBER(VALUE(Spreadsheet!BB241))),ISBLANK(Spreadsheet!BC241),NOT(ISNUMBER(VALUE(Spreadsheet!BC241)))),FALSE,IF(AND(Spreadsheet!BB241&gt;=50000,Spreadsheet!BB241&lt;=250000,MOD(Spreadsheet!BB241,10000)=0,Spreadsheet!BB241&lt;=(10*Spreadsheet!BC241)),TRUE,FALSE)))</f>
        <v>1</v>
      </c>
      <c r="CF241" s="5" t="b">
        <f>IF(NOT(ISBLANK(Spreadsheet!BC241)),AND(ISNUMBER(VALUE(Spreadsheet!BC241)),Spreadsheet!BC241&gt;0),AND(OR(ISBLANK(Spreadsheet!AO241),Spreadsheet!AO241="Waive",AND(NOT(OR(ISBLANK(Spreadsheet!AO241),Spreadsheet!AO241="Waive")),Spreadsheet!AP241&gt;=6)),OR(ISBLANK(Spreadsheet!AR241),AND(NOT(OR(ISBLANK(Spreadsheet!AR241),Spreadsheet!AR241="Waive")),Spreadsheet!AS241&gt;=6)),OR(ISBLANK(Spreadsheet!AW241)),OR(ISBLANK(Spreadsheet!AX241)),OR(ISBLANK(Spreadsheet!AY241)),OR(ISBLANK(Spreadsheet!AZ241)),OR(ISBLANK(Spreadsheet!BA241),Spreadsheet!BA241="Waive")))</f>
        <v>1</v>
      </c>
      <c r="CG241" s="5" t="b">
        <f t="shared" ca="1" si="17"/>
        <v>1</v>
      </c>
    </row>
    <row r="242" spans="8:85" x14ac:dyDescent="0.3">
      <c r="H242" s="5">
        <f t="shared" ca="1" si="14"/>
        <v>2</v>
      </c>
      <c r="I242" s="5" t="str">
        <f t="shared" ca="1" si="15"/>
        <v/>
      </c>
      <c r="J242" s="5" t="str">
        <f>IF(AND(NOT(ISBLANK(Spreadsheet!C242)),ISBLANK(Spreadsheet!D242)),Spreadsheet!F242&amp;" "&amp;Spreadsheet!H242,"")</f>
        <v/>
      </c>
      <c r="K242" s="5">
        <f>IF(AND(NOT(ISBLANK(Spreadsheet!C242)),ISBLANK(Spreadsheet!D242)),COUNTIFS(Spreadsheet!E243:E$786,"=Child",Spreadsheet!C243:C$786, "="&amp;Spreadsheet!C242) + COUNTIFS(Spreadsheet!E243:E$786,"=Step-child",Spreadsheet!C243:C$786, "="&amp;Spreadsheet!C242),0)</f>
        <v>0</v>
      </c>
      <c r="L242" s="5">
        <f>IF(NOT(ISBLANK(J242)),COUNTIFS(Spreadsheet!E243:E$786,"=Wife",Spreadsheet!C243:C$786, "="&amp;Spreadsheet!C242) + COUNTIFS(Spreadsheet!E243:E$786,"=Husband",Spreadsheet!C243:C$786, "="&amp;Spreadsheet!C242),0)</f>
        <v>0</v>
      </c>
      <c r="M242" s="5">
        <f>IF(NOT(ISBLANK(Spreadsheet!AJ242)),VLOOKUP(Spreadsheet!AJ242,'Drop Downs'!$P$2:$R$16,3,FALSE),0)</f>
        <v>0</v>
      </c>
      <c r="N242" s="5">
        <f>IF(NOT(ISBLANK(Spreadsheet!AJ242)), VLOOKUP(Spreadsheet!AJ242,'Drop Downs'!$P$2:$R$16,2,FALSE),0)</f>
        <v>0</v>
      </c>
      <c r="O242" s="5">
        <f>IF(NOT(ISBLANK(Spreadsheet!AL242)),VLOOKUP(Spreadsheet!AL242,'Drop Downs'!$P$2:$R$16,3,FALSE), 0)</f>
        <v>0</v>
      </c>
      <c r="P242" s="5">
        <f>IF(NOT(ISBLANK(Spreadsheet!AL242)),VLOOKUP(Spreadsheet!AL242,'Drop Downs'!$P$2:$R$16,2,FALSE),0)</f>
        <v>0</v>
      </c>
      <c r="Q242" s="5">
        <f>IF(NOT(ISBLANK(Spreadsheet!AN242)),VLOOKUP(Spreadsheet!AN242,'Drop Downs'!$P$2:$R$16,3,FALSE),0)</f>
        <v>0</v>
      </c>
      <c r="R242" s="5">
        <f>IF(NOT(ISBLANK(Spreadsheet!AN242)),VLOOKUP(Spreadsheet!AN242,'Drop Downs'!$P$2:$R$16,2,FALSE),0)</f>
        <v>0</v>
      </c>
      <c r="S242" s="5" t="str">
        <f>IF(OR(M242&gt;K242,N242&gt;L242,O242&gt;K242, Q242&gt;K242,N242&gt;L242, P242&gt;L242, R242&gt;L242),"Member currently has a coverage election over what he/she needs.  Please add more dependents or adjust the coverage election.","")&amp;(IF(AND(NOT(ISBLANK(Spreadsheet!C242)),NOT(ISBLANK(Spreadsheet!D242)),ISBLANK(Spreadsheet!E242)),"Dependent lacks a relationship to member.Please select one from the drop-down.",""))</f>
        <v/>
      </c>
      <c r="T242" s="5" t="b">
        <f t="shared" si="16"/>
        <v>1</v>
      </c>
      <c r="U242" s="5" t="b">
        <f>OR(ISBLANK(Spreadsheet!C242),IF(NOT(ISBLANK(Spreadsheet!D242)),NOT(ISBLANK(Spreadsheet!E242)),TRUE))</f>
        <v>1</v>
      </c>
      <c r="V242" s="5" t="b">
        <f>OR(ISBLANK(Spreadsheet!C242), NOT(ISBLANK(Spreadsheet!I242)))</f>
        <v>1</v>
      </c>
      <c r="W242" s="5" t="b">
        <f>OR(ISBLANK(Spreadsheet!D242),NOT(ISBLANK(Spreadsheet!C242)))</f>
        <v>1</v>
      </c>
      <c r="X242" s="155" t="str">
        <f>REPT("0",MIN(FIND({1,2,3,4,5,6,7,8,9},Spreadsheet!C242&amp;"123456789"))-1)&amp;IF(ISBLANK(Spreadsheet!C242),"",SUMPRODUCT(MID(0&amp;Spreadsheet!C242,LARGE(INDEX(ISNUMBER(--MID(Spreadsheet!C242,ROW($1:$225),1))*
 ROW($1:$225),0),ROW($1:$225))+1,1)*10^ROW($1:$225)/10))</f>
        <v/>
      </c>
      <c r="Y242" s="5" t="b">
        <f>IF(NOT(ISBLANK(Spreadsheet!C242)),IF(AND(ISNUMBER(VALUE(Spreadsheet!C242)), LEN(Spreadsheet!C242)=9),TRUE,FALSE),TRUE)</f>
        <v>1</v>
      </c>
      <c r="Z242" s="155" t="str">
        <f>REPT("0",MIN(FIND({1,2,3,4,5,6,7,8,9},Spreadsheet!D242&amp;"123456789"))-1)&amp;IF(ISBLANK(Spreadsheet!D242),"",SUMPRODUCT(MID(0&amp;Spreadsheet!D242,LARGE(INDEX(ISNUMBER(--MID(Spreadsheet!D242,ROW($1:$225),1))*
 ROW($1:$225),0),ROW($1:$225))+1,1)*10^ROW($1:$225)/10))</f>
        <v/>
      </c>
      <c r="AA242" s="5" t="b">
        <f>IF(AND(NOT(ISBLANK(Spreadsheet!D242)),NOT(ISBLANK(Spreadsheet!C242))),IF(AND(ISNUMBER(VALUE(Spreadsheet!D242)), LEN(Spreadsheet!D242)=9),TRUE,FALSE),IF(AND(NOT(ISBLANK(Spreadsheet!D242)),ISBLANK(Spreadsheet!C242)),FALSE,TRUE))</f>
        <v>1</v>
      </c>
      <c r="AB242" s="5" t="b">
        <f>OR(ISBLANK(Spreadsheet!Y242),IF(NOT(ISBLANK(Spreadsheet!Y242)),LEN(Spreadsheet!Y242)=10,ISNUMBER(VALUE(Spreadsheet!Y242))))</f>
        <v>1</v>
      </c>
      <c r="AC242" s="5" t="b">
        <f>OR(ISBLANK(Spreadsheet!AI242), AND(NOT(ISBLANK(Spreadsheet!AJ242)), NOT(ISNUMBER(SEARCH("Waive",Spreadsheet!AJ242)))))</f>
        <v>1</v>
      </c>
      <c r="AD242" s="5" t="b">
        <f>OR(ISBLANK(Spreadsheet!AK242), AND(NOT(ISBLANK(Spreadsheet!AL242)), NOT(ISNUMBER(SEARCH("Waive",Spreadsheet!AL242)))))</f>
        <v>1</v>
      </c>
      <c r="AE242" s="5" t="b">
        <f>OR(ISBLANK(Spreadsheet!AM242), AND(NOT(ISBLANK(Spreadsheet!AN242)), NOT(ISNUMBER(SEARCH("Waive", Spreadsheet!AN242)))))</f>
        <v>1</v>
      </c>
      <c r="AF242" s="5" t="b">
        <f>OR(ISBLANK(Spreadsheet!C242), NOT(ISBLANK(Spreadsheet!D242)),NOT(ISBLANK(Spreadsheet!L242)))</f>
        <v>1</v>
      </c>
      <c r="AG242" s="5" t="b">
        <f>IF(AND(NOT(ISBLANK(Spreadsheet!C242)), NOT(ISBLANK(Spreadsheet!D242)),Spreadsheet!C242&lt;&gt;Spreadsheet!D242),IF(ISERROR(VLOOKUP(Spreadsheet!C242, Spreadsheet!$C$6:'Spreadsheet'!$C241,1,FALSE)), FALSE, TRUE),TRUE)</f>
        <v>1</v>
      </c>
      <c r="AH242" s="5" t="b">
        <f>Spreadsheet!$B$2=Spreadsheet!AD242</f>
        <v>1</v>
      </c>
      <c r="AI242" s="5" t="b">
        <f>IF(ISBLANK(Spreadsheet!G242),TRUE,IF(OR(LEN(Spreadsheet!G242)&gt;1,ISNUMBER(VALUE(Spreadsheet!G242))),FALSE,TRUE))</f>
        <v>1</v>
      </c>
      <c r="AJ242" s="5" t="b">
        <f>OR(ISBLANK(Spreadsheet!C242), NOT(ISBLANK(Spreadsheet!B242)), NOT(ISBLANK(Spreadsheet!D242)))</f>
        <v>1</v>
      </c>
      <c r="AK242" s="5" t="b">
        <f t="array" ref="AK242">IF(OR(AND(ISBLANK(Spreadsheet!E242),ISBLANK(Spreadsheet!D242),NOT(ISBLANK(Spreadsheet!C242))),AND(ISBLANK(Spreadsheet!E242),ISBLANK(Spreadsheet!D242),ISBLANK(Spreadsheet!C242))),TRUE,ISNUMBER(MATCH(TRUE,EXACT(Spreadsheet!E242,Relationships),0)))</f>
        <v>1</v>
      </c>
      <c r="AL242" s="5" t="b">
        <f>IF(NOT(ISBLANK(Spreadsheet!C242)),IF(OR(ISBLANK(Spreadsheet!F242),LEN(Spreadsheet!F242)&gt;40),FALSE,TRUE),TRUE)</f>
        <v>1</v>
      </c>
      <c r="AM242" s="5" t="b">
        <f>IF(NOT(ISBLANK(Spreadsheet!C242)),IF(OR(ISBLANK(Spreadsheet!H242),LEN(Spreadsheet!H242)&gt;40),FALSE,TRUE),TRUE)</f>
        <v>1</v>
      </c>
      <c r="AN242" s="5" t="b">
        <f t="array" ref="AN242">IF(ISBLANK(Spreadsheet!I242),TRUE,ISNUMBER(MATCH(TRUE,EXACT(Spreadsheet!I242,GenderValues),0)))</f>
        <v>1</v>
      </c>
      <c r="AO242" s="5" t="b">
        <f ca="1">IF(ISERROR(DATEVALUE(TEXT(Spreadsheet!J242,"mm/dd/yyyy")) &gt; TODAY()),IF(AND(ISBLANK(Spreadsheet!J242),ISBLANK(Spreadsheet!C242)),TRUE,FALSE),IF(DATEVALUE(TEXT(Spreadsheet!J242,"mm/dd/yyyy")) &gt; TODAY(),FALSE,TRUE))</f>
        <v>1</v>
      </c>
      <c r="AP242" s="5" t="b">
        <f>OR(ISBLANK(Spreadsheet!K242),LEN(Spreadsheet!K242)&lt;=100)</f>
        <v>1</v>
      </c>
      <c r="AQ242" s="5" t="b">
        <f t="array" ref="AQ242">IF(OR(AND(ISBLANK(Spreadsheet!L242),ISBLANK(Spreadsheet!C242)),AND(NOT(ISBLANK(Spreadsheet!C242)),NOT(ISBLANK(Spreadsheet!D242)))),TRUE,ISNUMBER(MATCH(TRUE,EXACT(Spreadsheet!L242,MaritalStatus),0)))</f>
        <v>1</v>
      </c>
      <c r="AR242" s="5" t="b">
        <f ca="1">IF(ISERROR(DATEVALUE(TEXT(Spreadsheet!M242,"mm/dd/yyyy")) &gt; TODAY()),IF(ISBLANK(Spreadsheet!M242),TRUE,FALSE),IF(DATEVALUE(TEXT(Spreadsheet!M242,"mm/dd/yyyy")) &gt; TODAY(),FALSE,TRUE))</f>
        <v>1</v>
      </c>
      <c r="AS242" s="5" t="b">
        <f>OR(ISBLANK(Spreadsheet!N242),LEN(Spreadsheet!N242)&lt;=100)</f>
        <v>1</v>
      </c>
      <c r="AT242" s="5" t="b">
        <f>OR(ISBLANK(Spreadsheet!O242),UPPER(Spreadsheet!O242)="YES")</f>
        <v>1</v>
      </c>
      <c r="AU242" s="5" t="b">
        <f>OR(ISBLANK(Spreadsheet!P242),UPPER(Spreadsheet!P242)="YES")</f>
        <v>1</v>
      </c>
      <c r="AV242" s="5" t="b">
        <f t="array" ref="AV242">IF(ISBLANK(Spreadsheet!Q242),TRUE,ISNUMBER(MATCH(TRUE,EXACT(Spreadsheet!Q242,OnGroupsPriorIns),0)))</f>
        <v>1</v>
      </c>
      <c r="AW242" s="5" t="b">
        <f>OR(ISBLANK(Spreadsheet!R242),UPPER(Spreadsheet!R242)="YES")</f>
        <v>1</v>
      </c>
      <c r="AX242" s="5" t="b">
        <f>OR(ISBLANK(Spreadsheet!S242),UPPER(Spreadsheet!S242)="YES")</f>
        <v>1</v>
      </c>
      <c r="AY242" s="5" t="b">
        <f>OR(AND(ISBLANK(Spreadsheet!C242),LEN(Spreadsheet!T242)=0),AND(NOT(ISBLANK(Spreadsheet!C242)),LEN(Spreadsheet!T242)&gt;0,LEN(Spreadsheet!T242)&lt;=50))</f>
        <v>1</v>
      </c>
      <c r="AZ242" s="5" t="b">
        <f>OR(LEN(Spreadsheet!U242)=0,AND(LEN(Spreadsheet!U242)&gt;0,LEN(Spreadsheet!U242)&lt;=50))</f>
        <v>1</v>
      </c>
      <c r="BA242" s="5" t="b">
        <f>OR(AND(ISBLANK(Spreadsheet!C242),LEN(Spreadsheet!V242)=0),AND(NOT(ISBLANK(Spreadsheet!C242)),LEN(Spreadsheet!V242)&gt;0,LEN(Spreadsheet!V242)&lt;=50))</f>
        <v>1</v>
      </c>
      <c r="BB242" s="5" t="b">
        <f t="array" ref="BB242">IF(AND(ISBLANK(Spreadsheet!C242),LEN(Spreadsheet!W242)=0),TRUE,ISNUMBER(MATCH(TRUE,EXACT(Spreadsheet!W242,States),0)))</f>
        <v>1</v>
      </c>
      <c r="BC242" s="5" t="b">
        <f>OR(AND(ISBLANK(Spreadsheet!C242),LEN(Spreadsheet!X242)=0),AND(NOT(ISBLANK(Spreadsheet!C242)),LEN(Spreadsheet!X242)&gt;0,LEN(Spreadsheet!X242)=5,ISNUMBER(VALUE(Spreadsheet!X242))))</f>
        <v>1</v>
      </c>
      <c r="BD242" s="5" t="b">
        <f>OR(ISBLANK(Spreadsheet!Z242),LEN(Spreadsheet!Z242)&lt;=50)</f>
        <v>1</v>
      </c>
      <c r="BE242" s="5" t="b">
        <f>ISBLANK(Spreadsheet!AA242)</f>
        <v>1</v>
      </c>
      <c r="BF242" s="5" t="b">
        <f>ISBLANK(Spreadsheet!AB242)</f>
        <v>1</v>
      </c>
      <c r="BG242" s="5" t="b">
        <f>IF(ISERROR(DATEVALUE(TEXT(Spreadsheet!AC242,"mm/dd/yyyy")) &gt; DATEVALUE(TEXT(Spreadsheet!J242,"mm/dd/yyyy"))),IF(OR(AND(ISBLANK(Spreadsheet!AC242),ISBLANK(Spreadsheet!C242)),AND(NOT(ISBLANK(Spreadsheet!C242)),ISBLANK(Spreadsheet!AC242),NOT(ISBLANK(Spreadsheet!D242)))),TRUE,FALSE),IF(DATEVALUE(TEXT(Spreadsheet!AC242,"mm/dd/yyyy")) &gt; DATEVALUE(TEXT(Spreadsheet!J242,"mm/dd/yyyy")),TRUE,FALSE))</f>
        <v>1</v>
      </c>
      <c r="BH242" s="5" t="b">
        <f>OR(AND(ISBLANK(Spreadsheet!C242),ISBLANK(Spreadsheet!AE242)),AND(NOT(ISBLANK(Spreadsheet!C242)),NOT(ISBLANK(Spreadsheet!D242)),ISBLANK(Spreadsheet!AE242)),AND(NOT(ISBLANK(Spreadsheet!C242)),ISBLANK(Spreadsheet!D242),NOT(ISBLANK(Spreadsheet!AE242)),LEN(Spreadsheet!AE242)&lt;=100))</f>
        <v>1</v>
      </c>
      <c r="BI242" s="5" t="b">
        <f t="array" ref="BI242">IF(ISBLANK(Spreadsheet!AF242),TRUE,ISNUMBER(MATCH(TRUE,EXACT(Spreadsheet!AF242,CobraShortReasons),0)))</f>
        <v>1</v>
      </c>
      <c r="BJ242" s="5" t="b">
        <f ca="1">IF(ISERROR(DATEVALUE(TEXT(Spreadsheet!AG242,"mm/dd/yyyy")) &gt; TODAY()),IF(ISBLANK(Spreadsheet!AG242),TRUE,FALSE),IF(DATEVALUE(TEXT(Spreadsheet!AG242,"mm/dd/yyyy")) &gt; TODAY(),FALSE,TRUE))</f>
        <v>1</v>
      </c>
      <c r="BK242" s="5" t="b">
        <f>OR(ISBLANK(Spreadsheet!AH242),LEN(Spreadsheet!AH242)&lt;=25)</f>
        <v>1</v>
      </c>
      <c r="BL242" s="5" t="b">
        <f t="array" aca="1" ref="BL242" ca="1">IF(ISBLANK(Spreadsheet!AI242),TRUE,ISNUMBER(MATCH(TRUE,EXACT(Spreadsheet!AI242,INDIRECT(Spreadsheet!$D$2)),0)))</f>
        <v>1</v>
      </c>
      <c r="BM242" s="5" t="b">
        <f t="array" aca="1" ref="BM242" ca="1">IF(ISBLANK(Spreadsheet!AJ242),TRUE,ISNUMBER(MATCH(TRUE,EXACT(Spreadsheet!AJ242,INDIRECT(Spreadsheet!BJ242)),0)))</f>
        <v>1</v>
      </c>
      <c r="BN242" s="5" t="b">
        <f t="array" ref="BN242">IF(ISBLANK(Spreadsheet!AK242),TRUE,ISNUMBER(MATCH(TRUE,EXACT(Spreadsheet!AK242,DentalPlans),0)))</f>
        <v>1</v>
      </c>
      <c r="BO242" s="5" t="b">
        <f t="array" aca="1" ref="BO242" ca="1">IF(ISBLANK(Spreadsheet!AL242),TRUE,ISNUMBER(MATCH(TRUE,EXACT(Spreadsheet!AL242,INDIRECT(Spreadsheet!BK242)),0)))</f>
        <v>1</v>
      </c>
      <c r="BP242" s="5" t="b">
        <f t="array" ref="BP242">IF(ISBLANK(Spreadsheet!AM242),TRUE,ISNUMBER(MATCH(TRUE,EXACT(Spreadsheet!AM242,VisionPlans),0)))</f>
        <v>1</v>
      </c>
      <c r="BQ242" s="5" t="b">
        <f t="array" aca="1" ref="BQ242" ca="1">IF(ISBLANK(Spreadsheet!AN242),TRUE,ISNUMBER(MATCH(TRUE,EXACT(Spreadsheet!AN242,INDIRECT(Spreadsheet!BL242)),0)))</f>
        <v>1</v>
      </c>
      <c r="BR242" s="5" t="b">
        <f t="array" ref="BR242">IF(ISBLANK(Spreadsheet!AO242),TRUE,ISNUMBER(MATCH(TRUE,EXACT(Spreadsheet!AO242,LifeBenefitClasses),0)))</f>
        <v>1</v>
      </c>
      <c r="BS242" s="5" t="b">
        <f>IF(OR(ISBLANK(Spreadsheet!AO242), Spreadsheet!AO242="Waive"),IF(ISBLANK(Spreadsheet!AP242),TRUE,FALSE),IF(OR(AND(NOT(ISBLANK(Spreadsheet!AO242)),ISBLANK(Spreadsheet!AP242)),NOT(ISNUMBER(VALUE(Spreadsheet!AP242)))),FALSE,IF(OR(AND(Spreadsheet!AP242&lt;6,MOD(Spreadsheet!AP242*10,5)=0), MOD(Spreadsheet!AP242,5000)=0),TRUE,FALSE)))</f>
        <v>1</v>
      </c>
      <c r="BT242" s="5" t="b">
        <f t="array" ref="BT242">IF(ISBLANK(Spreadsheet!AQ242),TRUE,ISNUMBER(MATCH(TRUE,EXACT(Spreadsheet!AQ242,EnrollWaive),0)))</f>
        <v>1</v>
      </c>
      <c r="BU242" s="5" t="b">
        <f t="array" ref="BU242">IF(ISBLANK(Spreadsheet!AR242),TRUE,ISNUMBER(MATCH(TRUE,EXACT(Spreadsheet!AR242,LifeBenefitClasses),0)))</f>
        <v>1</v>
      </c>
      <c r="BV242" s="5" t="b">
        <f>IF(OR(ISBLANK(Spreadsheet!AR242), Spreadsheet!AR242="Waive"),IF(ISBLANK(Spreadsheet!AS242),TRUE,FALSE),IF(OR(AND(NOT(ISBLANK(Spreadsheet!AR242)),ISBLANK(Spreadsheet!AS242)),NOT(ISNUMBER(VALUE(Spreadsheet!AS242)))),FALSE,IF(OR(AND(Spreadsheet!AS242&lt;6,MOD(Spreadsheet!AS242*10,5)=0), MOD(Spreadsheet!AS242,10000)=0),TRUE,FALSE)))</f>
        <v>1</v>
      </c>
      <c r="BW242" s="5" t="b">
        <f t="array" ref="BW242">IF(ISBLANK(Spreadsheet!AT242),TRUE,ISNUMBER(MATCH(TRUE,EXACT(Spreadsheet!AT242,LifeBenefitClasses),0)))</f>
        <v>1</v>
      </c>
      <c r="BX242" s="5" t="b">
        <f>IF(OR(ISBLANK(Spreadsheet!AT242), Spreadsheet!AT242="Waive"),IF(ISBLANK(Spreadsheet!AU242),TRUE,FALSE),IF(OR(AND(NOT(ISBLANK(Spreadsheet!AT242)),ISBLANK(Spreadsheet!AU242)),NOT(ISNUMBER(VALUE(Spreadsheet!AU242)))),FALSE,IF(AND(NOT(OR(ISBLANK(Spreadsheet!AT242),Spreadsheet!AT242="Waive")),NOT(OR(ISBLANK(Spreadsheet!AR242),Spreadsheet!AR242="Waive")),MOD(Spreadsheet!AU242,5000)=0, Spreadsheet!AU242&lt;=(Spreadsheet!AS242*0.5)),TRUE,FALSE)))</f>
        <v>1</v>
      </c>
      <c r="BY242" s="5" t="b">
        <f t="array" ref="BY242">IF(ISBLANK(Spreadsheet!AV242),TRUE,ISNUMBER(MATCH(TRUE,EXACT(Spreadsheet!AV242,EnrollWaive),0)))</f>
        <v>1</v>
      </c>
      <c r="BZ242" s="5" t="b">
        <f t="array" ref="BZ242">IF(ISBLANK(Spreadsheet!AW242),TRUE,ISNUMBER(MATCH(TRUE,EXACT(Spreadsheet!AW242,LifeBenefitClasses),0)))</f>
        <v>1</v>
      </c>
      <c r="CA242" s="5" t="b">
        <f t="array" ref="CA242">IF(ISBLANK(Spreadsheet!AX242),TRUE,ISNUMBER(MATCH(TRUE,EXACT(Spreadsheet!AX242,LifeBenefitClasses),0)))</f>
        <v>1</v>
      </c>
      <c r="CB242" s="5" t="b">
        <f t="array" ref="CB242">IF(ISBLANK(Spreadsheet!AY242),TRUE,ISNUMBER(MATCH(TRUE,EXACT(Spreadsheet!AY242,LifeBenefitClasses),0)))</f>
        <v>1</v>
      </c>
      <c r="CC242" s="5" t="b">
        <f t="array" ref="CC242">IF(ISBLANK(Spreadsheet!AZ242),TRUE,ISNUMBER(MATCH(TRUE,EXACT(Spreadsheet!AZ242,LifeBenefitClasses),0)))</f>
        <v>1</v>
      </c>
      <c r="CD242" s="5" t="b">
        <f t="array" ref="CD242">IF(ISBLANK(Spreadsheet!BA242),TRUE,ISNUMBER(MATCH(TRUE,EXACT(Spreadsheet!BA242,LifeBenefitClasses),0)))</f>
        <v>1</v>
      </c>
      <c r="CE242" s="5" t="b">
        <f>IF(OR(ISBLANK(Spreadsheet!BA242), Spreadsheet!BA242="Waive"),IF(ISBLANK(Spreadsheet!BB242),TRUE,FALSE),IF(OR(AND(NOT(ISBLANK(Spreadsheet!BA242)),ISBLANK(Spreadsheet!BB242)),NOT(ISNUMBER(VALUE(Spreadsheet!BB242))),ISBLANK(Spreadsheet!BC242),NOT(ISNUMBER(VALUE(Spreadsheet!BC242)))),FALSE,IF(AND(Spreadsheet!BB242&gt;=50000,Spreadsheet!BB242&lt;=250000,MOD(Spreadsheet!BB242,10000)=0,Spreadsheet!BB242&lt;=(10*Spreadsheet!BC242)),TRUE,FALSE)))</f>
        <v>1</v>
      </c>
      <c r="CF242" s="5" t="b">
        <f>IF(NOT(ISBLANK(Spreadsheet!BC242)),AND(ISNUMBER(VALUE(Spreadsheet!BC242)),Spreadsheet!BC242&gt;0),AND(OR(ISBLANK(Spreadsheet!AO242),Spreadsheet!AO242="Waive",AND(NOT(OR(ISBLANK(Spreadsheet!AO242),Spreadsheet!AO242="Waive")),Spreadsheet!AP242&gt;=6)),OR(ISBLANK(Spreadsheet!AR242),AND(NOT(OR(ISBLANK(Spreadsheet!AR242),Spreadsheet!AR242="Waive")),Spreadsheet!AS242&gt;=6)),OR(ISBLANK(Spreadsheet!AW242)),OR(ISBLANK(Spreadsheet!AX242)),OR(ISBLANK(Spreadsheet!AY242)),OR(ISBLANK(Spreadsheet!AZ242)),OR(ISBLANK(Spreadsheet!BA242),Spreadsheet!BA242="Waive")))</f>
        <v>1</v>
      </c>
      <c r="CG242" s="5" t="b">
        <f t="shared" ca="1" si="17"/>
        <v>1</v>
      </c>
    </row>
    <row r="243" spans="8:85" x14ac:dyDescent="0.3">
      <c r="H243" s="5">
        <f t="shared" ca="1" si="14"/>
        <v>2</v>
      </c>
      <c r="I243" s="5" t="str">
        <f t="shared" ca="1" si="15"/>
        <v/>
      </c>
      <c r="J243" s="5" t="str">
        <f>IF(AND(NOT(ISBLANK(Spreadsheet!C243)),ISBLANK(Spreadsheet!D243)),Spreadsheet!F243&amp;" "&amp;Spreadsheet!H243,"")</f>
        <v/>
      </c>
      <c r="K243" s="5">
        <f>IF(AND(NOT(ISBLANK(Spreadsheet!C243)),ISBLANK(Spreadsheet!D243)),COUNTIFS(Spreadsheet!E244:E$786,"=Child",Spreadsheet!C244:C$786, "="&amp;Spreadsheet!C243) + COUNTIFS(Spreadsheet!E244:E$786,"=Step-child",Spreadsheet!C244:C$786, "="&amp;Spreadsheet!C243),0)</f>
        <v>0</v>
      </c>
      <c r="L243" s="5">
        <f>IF(NOT(ISBLANK(J243)),COUNTIFS(Spreadsheet!E244:E$786,"=Wife",Spreadsheet!C244:C$786, "="&amp;Spreadsheet!C243) + COUNTIFS(Spreadsheet!E244:E$786,"=Husband",Spreadsheet!C244:C$786, "="&amp;Spreadsheet!C243),0)</f>
        <v>0</v>
      </c>
      <c r="M243" s="5">
        <f>IF(NOT(ISBLANK(Spreadsheet!AJ243)),VLOOKUP(Spreadsheet!AJ243,'Drop Downs'!$P$2:$R$16,3,FALSE),0)</f>
        <v>0</v>
      </c>
      <c r="N243" s="5">
        <f>IF(NOT(ISBLANK(Spreadsheet!AJ243)), VLOOKUP(Spreadsheet!AJ243,'Drop Downs'!$P$2:$R$16,2,FALSE),0)</f>
        <v>0</v>
      </c>
      <c r="O243" s="5">
        <f>IF(NOT(ISBLANK(Spreadsheet!AL243)),VLOOKUP(Spreadsheet!AL243,'Drop Downs'!$P$2:$R$16,3,FALSE), 0)</f>
        <v>0</v>
      </c>
      <c r="P243" s="5">
        <f>IF(NOT(ISBLANK(Spreadsheet!AL243)),VLOOKUP(Spreadsheet!AL243,'Drop Downs'!$P$2:$R$16,2,FALSE),0)</f>
        <v>0</v>
      </c>
      <c r="Q243" s="5">
        <f>IF(NOT(ISBLANK(Spreadsheet!AN243)),VLOOKUP(Spreadsheet!AN243,'Drop Downs'!$P$2:$R$16,3,FALSE),0)</f>
        <v>0</v>
      </c>
      <c r="R243" s="5">
        <f>IF(NOT(ISBLANK(Spreadsheet!AN243)),VLOOKUP(Spreadsheet!AN243,'Drop Downs'!$P$2:$R$16,2,FALSE),0)</f>
        <v>0</v>
      </c>
      <c r="S243" s="5" t="str">
        <f>IF(OR(M243&gt;K243,N243&gt;L243,O243&gt;K243, Q243&gt;K243,N243&gt;L243, P243&gt;L243, R243&gt;L243),"Member currently has a coverage election over what he/she needs.  Please add more dependents or adjust the coverage election.","")&amp;(IF(AND(NOT(ISBLANK(Spreadsheet!C243)),NOT(ISBLANK(Spreadsheet!D243)),ISBLANK(Spreadsheet!E243)),"Dependent lacks a relationship to member.Please select one from the drop-down.",""))</f>
        <v/>
      </c>
      <c r="T243" s="5" t="b">
        <f t="shared" si="16"/>
        <v>1</v>
      </c>
      <c r="U243" s="5" t="b">
        <f>OR(ISBLANK(Spreadsheet!C243),IF(NOT(ISBLANK(Spreadsheet!D243)),NOT(ISBLANK(Spreadsheet!E243)),TRUE))</f>
        <v>1</v>
      </c>
      <c r="V243" s="5" t="b">
        <f>OR(ISBLANK(Spreadsheet!C243), NOT(ISBLANK(Spreadsheet!I243)))</f>
        <v>1</v>
      </c>
      <c r="W243" s="5" t="b">
        <f>OR(ISBLANK(Spreadsheet!D243),NOT(ISBLANK(Spreadsheet!C243)))</f>
        <v>1</v>
      </c>
      <c r="X243" s="155" t="str">
        <f>REPT("0",MIN(FIND({1,2,3,4,5,6,7,8,9},Spreadsheet!C243&amp;"123456789"))-1)&amp;IF(ISBLANK(Spreadsheet!C243),"",SUMPRODUCT(MID(0&amp;Spreadsheet!C243,LARGE(INDEX(ISNUMBER(--MID(Spreadsheet!C243,ROW($1:$225),1))*
 ROW($1:$225),0),ROW($1:$225))+1,1)*10^ROW($1:$225)/10))</f>
        <v/>
      </c>
      <c r="Y243" s="5" t="b">
        <f>IF(NOT(ISBLANK(Spreadsheet!C243)),IF(AND(ISNUMBER(VALUE(Spreadsheet!C243)), LEN(Spreadsheet!C243)=9),TRUE,FALSE),TRUE)</f>
        <v>1</v>
      </c>
      <c r="Z243" s="155" t="str">
        <f>REPT("0",MIN(FIND({1,2,3,4,5,6,7,8,9},Spreadsheet!D243&amp;"123456789"))-1)&amp;IF(ISBLANK(Spreadsheet!D243),"",SUMPRODUCT(MID(0&amp;Spreadsheet!D243,LARGE(INDEX(ISNUMBER(--MID(Spreadsheet!D243,ROW($1:$225),1))*
 ROW($1:$225),0),ROW($1:$225))+1,1)*10^ROW($1:$225)/10))</f>
        <v/>
      </c>
      <c r="AA243" s="5" t="b">
        <f>IF(AND(NOT(ISBLANK(Spreadsheet!D243)),NOT(ISBLANK(Spreadsheet!C243))),IF(AND(ISNUMBER(VALUE(Spreadsheet!D243)), LEN(Spreadsheet!D243)=9),TRUE,FALSE),IF(AND(NOT(ISBLANK(Spreadsheet!D243)),ISBLANK(Spreadsheet!C243)),FALSE,TRUE))</f>
        <v>1</v>
      </c>
      <c r="AB243" s="5" t="b">
        <f>OR(ISBLANK(Spreadsheet!Y243),IF(NOT(ISBLANK(Spreadsheet!Y243)),LEN(Spreadsheet!Y243)=10,ISNUMBER(VALUE(Spreadsheet!Y243))))</f>
        <v>1</v>
      </c>
      <c r="AC243" s="5" t="b">
        <f>OR(ISBLANK(Spreadsheet!AI243), AND(NOT(ISBLANK(Spreadsheet!AJ243)), NOT(ISNUMBER(SEARCH("Waive",Spreadsheet!AJ243)))))</f>
        <v>1</v>
      </c>
      <c r="AD243" s="5" t="b">
        <f>OR(ISBLANK(Spreadsheet!AK243), AND(NOT(ISBLANK(Spreadsheet!AL243)), NOT(ISNUMBER(SEARCH("Waive",Spreadsheet!AL243)))))</f>
        <v>1</v>
      </c>
      <c r="AE243" s="5" t="b">
        <f>OR(ISBLANK(Spreadsheet!AM243), AND(NOT(ISBLANK(Spreadsheet!AN243)), NOT(ISNUMBER(SEARCH("Waive", Spreadsheet!AN243)))))</f>
        <v>1</v>
      </c>
      <c r="AF243" s="5" t="b">
        <f>OR(ISBLANK(Spreadsheet!C243), NOT(ISBLANK(Spreadsheet!D243)),NOT(ISBLANK(Spreadsheet!L243)))</f>
        <v>1</v>
      </c>
      <c r="AG243" s="5" t="b">
        <f>IF(AND(NOT(ISBLANK(Spreadsheet!C243)), NOT(ISBLANK(Spreadsheet!D243)),Spreadsheet!C243&lt;&gt;Spreadsheet!D243),IF(ISERROR(VLOOKUP(Spreadsheet!C243, Spreadsheet!$C$6:'Spreadsheet'!$C242,1,FALSE)), FALSE, TRUE),TRUE)</f>
        <v>1</v>
      </c>
      <c r="AH243" s="5" t="b">
        <f>Spreadsheet!$B$2=Spreadsheet!AD243</f>
        <v>1</v>
      </c>
      <c r="AI243" s="5" t="b">
        <f>IF(ISBLANK(Spreadsheet!G243),TRUE,IF(OR(LEN(Spreadsheet!G243)&gt;1,ISNUMBER(VALUE(Spreadsheet!G243))),FALSE,TRUE))</f>
        <v>1</v>
      </c>
      <c r="AJ243" s="5" t="b">
        <f>OR(ISBLANK(Spreadsheet!C243), NOT(ISBLANK(Spreadsheet!B243)), NOT(ISBLANK(Spreadsheet!D243)))</f>
        <v>1</v>
      </c>
      <c r="AK243" s="5" t="b">
        <f t="array" ref="AK243">IF(OR(AND(ISBLANK(Spreadsheet!E243),ISBLANK(Spreadsheet!D243),NOT(ISBLANK(Spreadsheet!C243))),AND(ISBLANK(Spreadsheet!E243),ISBLANK(Spreadsheet!D243),ISBLANK(Spreadsheet!C243))),TRUE,ISNUMBER(MATCH(TRUE,EXACT(Spreadsheet!E243,Relationships),0)))</f>
        <v>1</v>
      </c>
      <c r="AL243" s="5" t="b">
        <f>IF(NOT(ISBLANK(Spreadsheet!C243)),IF(OR(ISBLANK(Spreadsheet!F243),LEN(Spreadsheet!F243)&gt;40),FALSE,TRUE),TRUE)</f>
        <v>1</v>
      </c>
      <c r="AM243" s="5" t="b">
        <f>IF(NOT(ISBLANK(Spreadsheet!C243)),IF(OR(ISBLANK(Spreadsheet!H243),LEN(Spreadsheet!H243)&gt;40),FALSE,TRUE),TRUE)</f>
        <v>1</v>
      </c>
      <c r="AN243" s="5" t="b">
        <f t="array" ref="AN243">IF(ISBLANK(Spreadsheet!I243),TRUE,ISNUMBER(MATCH(TRUE,EXACT(Spreadsheet!I243,GenderValues),0)))</f>
        <v>1</v>
      </c>
      <c r="AO243" s="5" t="b">
        <f ca="1">IF(ISERROR(DATEVALUE(TEXT(Spreadsheet!J243,"mm/dd/yyyy")) &gt; TODAY()),IF(AND(ISBLANK(Spreadsheet!J243),ISBLANK(Spreadsheet!C243)),TRUE,FALSE),IF(DATEVALUE(TEXT(Spreadsheet!J243,"mm/dd/yyyy")) &gt; TODAY(),FALSE,TRUE))</f>
        <v>1</v>
      </c>
      <c r="AP243" s="5" t="b">
        <f>OR(ISBLANK(Spreadsheet!K243),LEN(Spreadsheet!K243)&lt;=100)</f>
        <v>1</v>
      </c>
      <c r="AQ243" s="5" t="b">
        <f t="array" ref="AQ243">IF(OR(AND(ISBLANK(Spreadsheet!L243),ISBLANK(Spreadsheet!C243)),AND(NOT(ISBLANK(Spreadsheet!C243)),NOT(ISBLANK(Spreadsheet!D243)))),TRUE,ISNUMBER(MATCH(TRUE,EXACT(Spreadsheet!L243,MaritalStatus),0)))</f>
        <v>1</v>
      </c>
      <c r="AR243" s="5" t="b">
        <f ca="1">IF(ISERROR(DATEVALUE(TEXT(Spreadsheet!M243,"mm/dd/yyyy")) &gt; TODAY()),IF(ISBLANK(Spreadsheet!M243),TRUE,FALSE),IF(DATEVALUE(TEXT(Spreadsheet!M243,"mm/dd/yyyy")) &gt; TODAY(),FALSE,TRUE))</f>
        <v>1</v>
      </c>
      <c r="AS243" s="5" t="b">
        <f>OR(ISBLANK(Spreadsheet!N243),LEN(Spreadsheet!N243)&lt;=100)</f>
        <v>1</v>
      </c>
      <c r="AT243" s="5" t="b">
        <f>OR(ISBLANK(Spreadsheet!O243),UPPER(Spreadsheet!O243)="YES")</f>
        <v>1</v>
      </c>
      <c r="AU243" s="5" t="b">
        <f>OR(ISBLANK(Spreadsheet!P243),UPPER(Spreadsheet!P243)="YES")</f>
        <v>1</v>
      </c>
      <c r="AV243" s="5" t="b">
        <f t="array" ref="AV243">IF(ISBLANK(Spreadsheet!Q243),TRUE,ISNUMBER(MATCH(TRUE,EXACT(Spreadsheet!Q243,OnGroupsPriorIns),0)))</f>
        <v>1</v>
      </c>
      <c r="AW243" s="5" t="b">
        <f>OR(ISBLANK(Spreadsheet!R243),UPPER(Spreadsheet!R243)="YES")</f>
        <v>1</v>
      </c>
      <c r="AX243" s="5" t="b">
        <f>OR(ISBLANK(Spreadsheet!S243),UPPER(Spreadsheet!S243)="YES")</f>
        <v>1</v>
      </c>
      <c r="AY243" s="5" t="b">
        <f>OR(AND(ISBLANK(Spreadsheet!C243),LEN(Spreadsheet!T243)=0),AND(NOT(ISBLANK(Spreadsheet!C243)),LEN(Spreadsheet!T243)&gt;0,LEN(Spreadsheet!T243)&lt;=50))</f>
        <v>1</v>
      </c>
      <c r="AZ243" s="5" t="b">
        <f>OR(LEN(Spreadsheet!U243)=0,AND(LEN(Spreadsheet!U243)&gt;0,LEN(Spreadsheet!U243)&lt;=50))</f>
        <v>1</v>
      </c>
      <c r="BA243" s="5" t="b">
        <f>OR(AND(ISBLANK(Spreadsheet!C243),LEN(Spreadsheet!V243)=0),AND(NOT(ISBLANK(Spreadsheet!C243)),LEN(Spreadsheet!V243)&gt;0,LEN(Spreadsheet!V243)&lt;=50))</f>
        <v>1</v>
      </c>
      <c r="BB243" s="5" t="b">
        <f t="array" ref="BB243">IF(AND(ISBLANK(Spreadsheet!C243),LEN(Spreadsheet!W243)=0),TRUE,ISNUMBER(MATCH(TRUE,EXACT(Spreadsheet!W243,States),0)))</f>
        <v>1</v>
      </c>
      <c r="BC243" s="5" t="b">
        <f>OR(AND(ISBLANK(Spreadsheet!C243),LEN(Spreadsheet!X243)=0),AND(NOT(ISBLANK(Spreadsheet!C243)),LEN(Spreadsheet!X243)&gt;0,LEN(Spreadsheet!X243)=5,ISNUMBER(VALUE(Spreadsheet!X243))))</f>
        <v>1</v>
      </c>
      <c r="BD243" s="5" t="b">
        <f>OR(ISBLANK(Spreadsheet!Z243),LEN(Spreadsheet!Z243)&lt;=50)</f>
        <v>1</v>
      </c>
      <c r="BE243" s="5" t="b">
        <f>ISBLANK(Spreadsheet!AA243)</f>
        <v>1</v>
      </c>
      <c r="BF243" s="5" t="b">
        <f>ISBLANK(Spreadsheet!AB243)</f>
        <v>1</v>
      </c>
      <c r="BG243" s="5" t="b">
        <f>IF(ISERROR(DATEVALUE(TEXT(Spreadsheet!AC243,"mm/dd/yyyy")) &gt; DATEVALUE(TEXT(Spreadsheet!J243,"mm/dd/yyyy"))),IF(OR(AND(ISBLANK(Spreadsheet!AC243),ISBLANK(Spreadsheet!C243)),AND(NOT(ISBLANK(Spreadsheet!C243)),ISBLANK(Spreadsheet!AC243),NOT(ISBLANK(Spreadsheet!D243)))),TRUE,FALSE),IF(DATEVALUE(TEXT(Spreadsheet!AC243,"mm/dd/yyyy")) &gt; DATEVALUE(TEXT(Spreadsheet!J243,"mm/dd/yyyy")),TRUE,FALSE))</f>
        <v>1</v>
      </c>
      <c r="BH243" s="5" t="b">
        <f>OR(AND(ISBLANK(Spreadsheet!C243),ISBLANK(Spreadsheet!AE243)),AND(NOT(ISBLANK(Spreadsheet!C243)),NOT(ISBLANK(Spreadsheet!D243)),ISBLANK(Spreadsheet!AE243)),AND(NOT(ISBLANK(Spreadsheet!C243)),ISBLANK(Spreadsheet!D243),NOT(ISBLANK(Spreadsheet!AE243)),LEN(Spreadsheet!AE243)&lt;=100))</f>
        <v>1</v>
      </c>
      <c r="BI243" s="5" t="b">
        <f t="array" ref="BI243">IF(ISBLANK(Spreadsheet!AF243),TRUE,ISNUMBER(MATCH(TRUE,EXACT(Spreadsheet!AF243,CobraShortReasons),0)))</f>
        <v>1</v>
      </c>
      <c r="BJ243" s="5" t="b">
        <f ca="1">IF(ISERROR(DATEVALUE(TEXT(Spreadsheet!AG243,"mm/dd/yyyy")) &gt; TODAY()),IF(ISBLANK(Spreadsheet!AG243),TRUE,FALSE),IF(DATEVALUE(TEXT(Spreadsheet!AG243,"mm/dd/yyyy")) &gt; TODAY(),FALSE,TRUE))</f>
        <v>1</v>
      </c>
      <c r="BK243" s="5" t="b">
        <f>OR(ISBLANK(Spreadsheet!AH243),LEN(Spreadsheet!AH243)&lt;=25)</f>
        <v>1</v>
      </c>
      <c r="BL243" s="5" t="b">
        <f t="array" aca="1" ref="BL243" ca="1">IF(ISBLANK(Spreadsheet!AI243),TRUE,ISNUMBER(MATCH(TRUE,EXACT(Spreadsheet!AI243,INDIRECT(Spreadsheet!$D$2)),0)))</f>
        <v>1</v>
      </c>
      <c r="BM243" s="5" t="b">
        <f t="array" aca="1" ref="BM243" ca="1">IF(ISBLANK(Spreadsheet!AJ243),TRUE,ISNUMBER(MATCH(TRUE,EXACT(Spreadsheet!AJ243,INDIRECT(Spreadsheet!BJ243)),0)))</f>
        <v>1</v>
      </c>
      <c r="BN243" s="5" t="b">
        <f t="array" ref="BN243">IF(ISBLANK(Spreadsheet!AK243),TRUE,ISNUMBER(MATCH(TRUE,EXACT(Spreadsheet!AK243,DentalPlans),0)))</f>
        <v>1</v>
      </c>
      <c r="BO243" s="5" t="b">
        <f t="array" aca="1" ref="BO243" ca="1">IF(ISBLANK(Spreadsheet!AL243),TRUE,ISNUMBER(MATCH(TRUE,EXACT(Spreadsheet!AL243,INDIRECT(Spreadsheet!BK243)),0)))</f>
        <v>1</v>
      </c>
      <c r="BP243" s="5" t="b">
        <f t="array" ref="BP243">IF(ISBLANK(Spreadsheet!AM243),TRUE,ISNUMBER(MATCH(TRUE,EXACT(Spreadsheet!AM243,VisionPlans),0)))</f>
        <v>1</v>
      </c>
      <c r="BQ243" s="5" t="b">
        <f t="array" aca="1" ref="BQ243" ca="1">IF(ISBLANK(Spreadsheet!AN243),TRUE,ISNUMBER(MATCH(TRUE,EXACT(Spreadsheet!AN243,INDIRECT(Spreadsheet!BL243)),0)))</f>
        <v>1</v>
      </c>
      <c r="BR243" s="5" t="b">
        <f t="array" ref="BR243">IF(ISBLANK(Spreadsheet!AO243),TRUE,ISNUMBER(MATCH(TRUE,EXACT(Spreadsheet!AO243,LifeBenefitClasses),0)))</f>
        <v>1</v>
      </c>
      <c r="BS243" s="5" t="b">
        <f>IF(OR(ISBLANK(Spreadsheet!AO243), Spreadsheet!AO243="Waive"),IF(ISBLANK(Spreadsheet!AP243),TRUE,FALSE),IF(OR(AND(NOT(ISBLANK(Spreadsheet!AO243)),ISBLANK(Spreadsheet!AP243)),NOT(ISNUMBER(VALUE(Spreadsheet!AP243)))),FALSE,IF(OR(AND(Spreadsheet!AP243&lt;6,MOD(Spreadsheet!AP243*10,5)=0), MOD(Spreadsheet!AP243,5000)=0),TRUE,FALSE)))</f>
        <v>1</v>
      </c>
      <c r="BT243" s="5" t="b">
        <f t="array" ref="BT243">IF(ISBLANK(Spreadsheet!AQ243),TRUE,ISNUMBER(MATCH(TRUE,EXACT(Spreadsheet!AQ243,EnrollWaive),0)))</f>
        <v>1</v>
      </c>
      <c r="BU243" s="5" t="b">
        <f t="array" ref="BU243">IF(ISBLANK(Spreadsheet!AR243),TRUE,ISNUMBER(MATCH(TRUE,EXACT(Spreadsheet!AR243,LifeBenefitClasses),0)))</f>
        <v>1</v>
      </c>
      <c r="BV243" s="5" t="b">
        <f>IF(OR(ISBLANK(Spreadsheet!AR243), Spreadsheet!AR243="Waive"),IF(ISBLANK(Spreadsheet!AS243),TRUE,FALSE),IF(OR(AND(NOT(ISBLANK(Spreadsheet!AR243)),ISBLANK(Spreadsheet!AS243)),NOT(ISNUMBER(VALUE(Spreadsheet!AS243)))),FALSE,IF(OR(AND(Spreadsheet!AS243&lt;6,MOD(Spreadsheet!AS243*10,5)=0), MOD(Spreadsheet!AS243,10000)=0),TRUE,FALSE)))</f>
        <v>1</v>
      </c>
      <c r="BW243" s="5" t="b">
        <f t="array" ref="BW243">IF(ISBLANK(Spreadsheet!AT243),TRUE,ISNUMBER(MATCH(TRUE,EXACT(Spreadsheet!AT243,LifeBenefitClasses),0)))</f>
        <v>1</v>
      </c>
      <c r="BX243" s="5" t="b">
        <f>IF(OR(ISBLANK(Spreadsheet!AT243), Spreadsheet!AT243="Waive"),IF(ISBLANK(Spreadsheet!AU243),TRUE,FALSE),IF(OR(AND(NOT(ISBLANK(Spreadsheet!AT243)),ISBLANK(Spreadsheet!AU243)),NOT(ISNUMBER(VALUE(Spreadsheet!AU243)))),FALSE,IF(AND(NOT(OR(ISBLANK(Spreadsheet!AT243),Spreadsheet!AT243="Waive")),NOT(OR(ISBLANK(Spreadsheet!AR243),Spreadsheet!AR243="Waive")),MOD(Spreadsheet!AU243,5000)=0, Spreadsheet!AU243&lt;=(Spreadsheet!AS243*0.5)),TRUE,FALSE)))</f>
        <v>1</v>
      </c>
      <c r="BY243" s="5" t="b">
        <f t="array" ref="BY243">IF(ISBLANK(Spreadsheet!AV243),TRUE,ISNUMBER(MATCH(TRUE,EXACT(Spreadsheet!AV243,EnrollWaive),0)))</f>
        <v>1</v>
      </c>
      <c r="BZ243" s="5" t="b">
        <f t="array" ref="BZ243">IF(ISBLANK(Spreadsheet!AW243),TRUE,ISNUMBER(MATCH(TRUE,EXACT(Spreadsheet!AW243,LifeBenefitClasses),0)))</f>
        <v>1</v>
      </c>
      <c r="CA243" s="5" t="b">
        <f t="array" ref="CA243">IF(ISBLANK(Spreadsheet!AX243),TRUE,ISNUMBER(MATCH(TRUE,EXACT(Spreadsheet!AX243,LifeBenefitClasses),0)))</f>
        <v>1</v>
      </c>
      <c r="CB243" s="5" t="b">
        <f t="array" ref="CB243">IF(ISBLANK(Spreadsheet!AY243),TRUE,ISNUMBER(MATCH(TRUE,EXACT(Spreadsheet!AY243,LifeBenefitClasses),0)))</f>
        <v>1</v>
      </c>
      <c r="CC243" s="5" t="b">
        <f t="array" ref="CC243">IF(ISBLANK(Spreadsheet!AZ243),TRUE,ISNUMBER(MATCH(TRUE,EXACT(Spreadsheet!AZ243,LifeBenefitClasses),0)))</f>
        <v>1</v>
      </c>
      <c r="CD243" s="5" t="b">
        <f t="array" ref="CD243">IF(ISBLANK(Spreadsheet!BA243),TRUE,ISNUMBER(MATCH(TRUE,EXACT(Spreadsheet!BA243,LifeBenefitClasses),0)))</f>
        <v>1</v>
      </c>
      <c r="CE243" s="5" t="b">
        <f>IF(OR(ISBLANK(Spreadsheet!BA243), Spreadsheet!BA243="Waive"),IF(ISBLANK(Spreadsheet!BB243),TRUE,FALSE),IF(OR(AND(NOT(ISBLANK(Spreadsheet!BA243)),ISBLANK(Spreadsheet!BB243)),NOT(ISNUMBER(VALUE(Spreadsheet!BB243))),ISBLANK(Spreadsheet!BC243),NOT(ISNUMBER(VALUE(Spreadsheet!BC243)))),FALSE,IF(AND(Spreadsheet!BB243&gt;=50000,Spreadsheet!BB243&lt;=250000,MOD(Spreadsheet!BB243,10000)=0,Spreadsheet!BB243&lt;=(10*Spreadsheet!BC243)),TRUE,FALSE)))</f>
        <v>1</v>
      </c>
      <c r="CF243" s="5" t="b">
        <f>IF(NOT(ISBLANK(Spreadsheet!BC243)),AND(ISNUMBER(VALUE(Spreadsheet!BC243)),Spreadsheet!BC243&gt;0),AND(OR(ISBLANK(Spreadsheet!AO243),Spreadsheet!AO243="Waive",AND(NOT(OR(ISBLANK(Spreadsheet!AO243),Spreadsheet!AO243="Waive")),Spreadsheet!AP243&gt;=6)),OR(ISBLANK(Spreadsheet!AR243),AND(NOT(OR(ISBLANK(Spreadsheet!AR243),Spreadsheet!AR243="Waive")),Spreadsheet!AS243&gt;=6)),OR(ISBLANK(Spreadsheet!AW243)),OR(ISBLANK(Spreadsheet!AX243)),OR(ISBLANK(Spreadsheet!AY243)),OR(ISBLANK(Spreadsheet!AZ243)),OR(ISBLANK(Spreadsheet!BA243),Spreadsheet!BA243="Waive")))</f>
        <v>1</v>
      </c>
      <c r="CG243" s="5" t="b">
        <f t="shared" ca="1" si="17"/>
        <v>1</v>
      </c>
    </row>
    <row r="244" spans="8:85" x14ac:dyDescent="0.3">
      <c r="H244" s="5">
        <f t="shared" ca="1" si="14"/>
        <v>2</v>
      </c>
      <c r="I244" s="5" t="str">
        <f t="shared" ca="1" si="15"/>
        <v/>
      </c>
      <c r="J244" s="5" t="str">
        <f>IF(AND(NOT(ISBLANK(Spreadsheet!C244)),ISBLANK(Spreadsheet!D244)),Spreadsheet!F244&amp;" "&amp;Spreadsheet!H244,"")</f>
        <v/>
      </c>
      <c r="K244" s="5">
        <f>IF(AND(NOT(ISBLANK(Spreadsheet!C244)),ISBLANK(Spreadsheet!D244)),COUNTIFS(Spreadsheet!E245:E$786,"=Child",Spreadsheet!C245:C$786, "="&amp;Spreadsheet!C244) + COUNTIFS(Spreadsheet!E245:E$786,"=Step-child",Spreadsheet!C245:C$786, "="&amp;Spreadsheet!C244),0)</f>
        <v>0</v>
      </c>
      <c r="L244" s="5">
        <f>IF(NOT(ISBLANK(J244)),COUNTIFS(Spreadsheet!E245:E$786,"=Wife",Spreadsheet!C245:C$786, "="&amp;Spreadsheet!C244) + COUNTIFS(Spreadsheet!E245:E$786,"=Husband",Spreadsheet!C245:C$786, "="&amp;Spreadsheet!C244),0)</f>
        <v>0</v>
      </c>
      <c r="M244" s="5">
        <f>IF(NOT(ISBLANK(Spreadsheet!AJ244)),VLOOKUP(Spreadsheet!AJ244,'Drop Downs'!$P$2:$R$16,3,FALSE),0)</f>
        <v>0</v>
      </c>
      <c r="N244" s="5">
        <f>IF(NOT(ISBLANK(Spreadsheet!AJ244)), VLOOKUP(Spreadsheet!AJ244,'Drop Downs'!$P$2:$R$16,2,FALSE),0)</f>
        <v>0</v>
      </c>
      <c r="O244" s="5">
        <f>IF(NOT(ISBLANK(Spreadsheet!AL244)),VLOOKUP(Spreadsheet!AL244,'Drop Downs'!$P$2:$R$16,3,FALSE), 0)</f>
        <v>0</v>
      </c>
      <c r="P244" s="5">
        <f>IF(NOT(ISBLANK(Spreadsheet!AL244)),VLOOKUP(Spreadsheet!AL244,'Drop Downs'!$P$2:$R$16,2,FALSE),0)</f>
        <v>0</v>
      </c>
      <c r="Q244" s="5">
        <f>IF(NOT(ISBLANK(Spreadsheet!AN244)),VLOOKUP(Spreadsheet!AN244,'Drop Downs'!$P$2:$R$16,3,FALSE),0)</f>
        <v>0</v>
      </c>
      <c r="R244" s="5">
        <f>IF(NOT(ISBLANK(Spreadsheet!AN244)),VLOOKUP(Spreadsheet!AN244,'Drop Downs'!$P$2:$R$16,2,FALSE),0)</f>
        <v>0</v>
      </c>
      <c r="S244" s="5" t="str">
        <f>IF(OR(M244&gt;K244,N244&gt;L244,O244&gt;K244, Q244&gt;K244,N244&gt;L244, P244&gt;L244, R244&gt;L244),"Member currently has a coverage election over what he/she needs.  Please add more dependents or adjust the coverage election.","")&amp;(IF(AND(NOT(ISBLANK(Spreadsheet!C244)),NOT(ISBLANK(Spreadsheet!D244)),ISBLANK(Spreadsheet!E244)),"Dependent lacks a relationship to member.Please select one from the drop-down.",""))</f>
        <v/>
      </c>
      <c r="T244" s="5" t="b">
        <f t="shared" si="16"/>
        <v>1</v>
      </c>
      <c r="U244" s="5" t="b">
        <f>OR(ISBLANK(Spreadsheet!C244),IF(NOT(ISBLANK(Spreadsheet!D244)),NOT(ISBLANK(Spreadsheet!E244)),TRUE))</f>
        <v>1</v>
      </c>
      <c r="V244" s="5" t="b">
        <f>OR(ISBLANK(Spreadsheet!C244), NOT(ISBLANK(Spreadsheet!I244)))</f>
        <v>1</v>
      </c>
      <c r="W244" s="5" t="b">
        <f>OR(ISBLANK(Spreadsheet!D244),NOT(ISBLANK(Spreadsheet!C244)))</f>
        <v>1</v>
      </c>
      <c r="X244" s="155" t="str">
        <f>REPT("0",MIN(FIND({1,2,3,4,5,6,7,8,9},Spreadsheet!C244&amp;"123456789"))-1)&amp;IF(ISBLANK(Spreadsheet!C244),"",SUMPRODUCT(MID(0&amp;Spreadsheet!C244,LARGE(INDEX(ISNUMBER(--MID(Spreadsheet!C244,ROW($1:$225),1))*
 ROW($1:$225),0),ROW($1:$225))+1,1)*10^ROW($1:$225)/10))</f>
        <v/>
      </c>
      <c r="Y244" s="5" t="b">
        <f>IF(NOT(ISBLANK(Spreadsheet!C244)),IF(AND(ISNUMBER(VALUE(Spreadsheet!C244)), LEN(Spreadsheet!C244)=9),TRUE,FALSE),TRUE)</f>
        <v>1</v>
      </c>
      <c r="Z244" s="155" t="str">
        <f>REPT("0",MIN(FIND({1,2,3,4,5,6,7,8,9},Spreadsheet!D244&amp;"123456789"))-1)&amp;IF(ISBLANK(Spreadsheet!D244),"",SUMPRODUCT(MID(0&amp;Spreadsheet!D244,LARGE(INDEX(ISNUMBER(--MID(Spreadsheet!D244,ROW($1:$225),1))*
 ROW($1:$225),0),ROW($1:$225))+1,1)*10^ROW($1:$225)/10))</f>
        <v/>
      </c>
      <c r="AA244" s="5" t="b">
        <f>IF(AND(NOT(ISBLANK(Spreadsheet!D244)),NOT(ISBLANK(Spreadsheet!C244))),IF(AND(ISNUMBER(VALUE(Spreadsheet!D244)), LEN(Spreadsheet!D244)=9),TRUE,FALSE),IF(AND(NOT(ISBLANK(Spreadsheet!D244)),ISBLANK(Spreadsheet!C244)),FALSE,TRUE))</f>
        <v>1</v>
      </c>
      <c r="AB244" s="5" t="b">
        <f>OR(ISBLANK(Spreadsheet!Y244),IF(NOT(ISBLANK(Spreadsheet!Y244)),LEN(Spreadsheet!Y244)=10,ISNUMBER(VALUE(Spreadsheet!Y244))))</f>
        <v>1</v>
      </c>
      <c r="AC244" s="5" t="b">
        <f>OR(ISBLANK(Spreadsheet!AI244), AND(NOT(ISBLANK(Spreadsheet!AJ244)), NOT(ISNUMBER(SEARCH("Waive",Spreadsheet!AJ244)))))</f>
        <v>1</v>
      </c>
      <c r="AD244" s="5" t="b">
        <f>OR(ISBLANK(Spreadsheet!AK244), AND(NOT(ISBLANK(Spreadsheet!AL244)), NOT(ISNUMBER(SEARCH("Waive",Spreadsheet!AL244)))))</f>
        <v>1</v>
      </c>
      <c r="AE244" s="5" t="b">
        <f>OR(ISBLANK(Spreadsheet!AM244), AND(NOT(ISBLANK(Spreadsheet!AN244)), NOT(ISNUMBER(SEARCH("Waive", Spreadsheet!AN244)))))</f>
        <v>1</v>
      </c>
      <c r="AF244" s="5" t="b">
        <f>OR(ISBLANK(Spreadsheet!C244), NOT(ISBLANK(Spreadsheet!D244)),NOT(ISBLANK(Spreadsheet!L244)))</f>
        <v>1</v>
      </c>
      <c r="AG244" s="5" t="b">
        <f>IF(AND(NOT(ISBLANK(Spreadsheet!C244)), NOT(ISBLANK(Spreadsheet!D244)),Spreadsheet!C244&lt;&gt;Spreadsheet!D244),IF(ISERROR(VLOOKUP(Spreadsheet!C244, Spreadsheet!$C$6:'Spreadsheet'!$C243,1,FALSE)), FALSE, TRUE),TRUE)</f>
        <v>1</v>
      </c>
      <c r="AH244" s="5" t="b">
        <f>Spreadsheet!$B$2=Spreadsheet!AD244</f>
        <v>1</v>
      </c>
      <c r="AI244" s="5" t="b">
        <f>IF(ISBLANK(Spreadsheet!G244),TRUE,IF(OR(LEN(Spreadsheet!G244)&gt;1,ISNUMBER(VALUE(Spreadsheet!G244))),FALSE,TRUE))</f>
        <v>1</v>
      </c>
      <c r="AJ244" s="5" t="b">
        <f>OR(ISBLANK(Spreadsheet!C244), NOT(ISBLANK(Spreadsheet!B244)), NOT(ISBLANK(Spreadsheet!D244)))</f>
        <v>1</v>
      </c>
      <c r="AK244" s="5" t="b">
        <f t="array" ref="AK244">IF(OR(AND(ISBLANK(Spreadsheet!E244),ISBLANK(Spreadsheet!D244),NOT(ISBLANK(Spreadsheet!C244))),AND(ISBLANK(Spreadsheet!E244),ISBLANK(Spreadsheet!D244),ISBLANK(Spreadsheet!C244))),TRUE,ISNUMBER(MATCH(TRUE,EXACT(Spreadsheet!E244,Relationships),0)))</f>
        <v>1</v>
      </c>
      <c r="AL244" s="5" t="b">
        <f>IF(NOT(ISBLANK(Spreadsheet!C244)),IF(OR(ISBLANK(Spreadsheet!F244),LEN(Spreadsheet!F244)&gt;40),FALSE,TRUE),TRUE)</f>
        <v>1</v>
      </c>
      <c r="AM244" s="5" t="b">
        <f>IF(NOT(ISBLANK(Spreadsheet!C244)),IF(OR(ISBLANK(Spreadsheet!H244),LEN(Spreadsheet!H244)&gt;40),FALSE,TRUE),TRUE)</f>
        <v>1</v>
      </c>
      <c r="AN244" s="5" t="b">
        <f t="array" ref="AN244">IF(ISBLANK(Spreadsheet!I244),TRUE,ISNUMBER(MATCH(TRUE,EXACT(Spreadsheet!I244,GenderValues),0)))</f>
        <v>1</v>
      </c>
      <c r="AO244" s="5" t="b">
        <f ca="1">IF(ISERROR(DATEVALUE(TEXT(Spreadsheet!J244,"mm/dd/yyyy")) &gt; TODAY()),IF(AND(ISBLANK(Spreadsheet!J244),ISBLANK(Spreadsheet!C244)),TRUE,FALSE),IF(DATEVALUE(TEXT(Spreadsheet!J244,"mm/dd/yyyy")) &gt; TODAY(),FALSE,TRUE))</f>
        <v>1</v>
      </c>
      <c r="AP244" s="5" t="b">
        <f>OR(ISBLANK(Spreadsheet!K244),LEN(Spreadsheet!K244)&lt;=100)</f>
        <v>1</v>
      </c>
      <c r="AQ244" s="5" t="b">
        <f t="array" ref="AQ244">IF(OR(AND(ISBLANK(Spreadsheet!L244),ISBLANK(Spreadsheet!C244)),AND(NOT(ISBLANK(Spreadsheet!C244)),NOT(ISBLANK(Spreadsheet!D244)))),TRUE,ISNUMBER(MATCH(TRUE,EXACT(Spreadsheet!L244,MaritalStatus),0)))</f>
        <v>1</v>
      </c>
      <c r="AR244" s="5" t="b">
        <f ca="1">IF(ISERROR(DATEVALUE(TEXT(Spreadsheet!M244,"mm/dd/yyyy")) &gt; TODAY()),IF(ISBLANK(Spreadsheet!M244),TRUE,FALSE),IF(DATEVALUE(TEXT(Spreadsheet!M244,"mm/dd/yyyy")) &gt; TODAY(),FALSE,TRUE))</f>
        <v>1</v>
      </c>
      <c r="AS244" s="5" t="b">
        <f>OR(ISBLANK(Spreadsheet!N244),LEN(Spreadsheet!N244)&lt;=100)</f>
        <v>1</v>
      </c>
      <c r="AT244" s="5" t="b">
        <f>OR(ISBLANK(Spreadsheet!O244),UPPER(Spreadsheet!O244)="YES")</f>
        <v>1</v>
      </c>
      <c r="AU244" s="5" t="b">
        <f>OR(ISBLANK(Spreadsheet!P244),UPPER(Spreadsheet!P244)="YES")</f>
        <v>1</v>
      </c>
      <c r="AV244" s="5" t="b">
        <f t="array" ref="AV244">IF(ISBLANK(Spreadsheet!Q244),TRUE,ISNUMBER(MATCH(TRUE,EXACT(Spreadsheet!Q244,OnGroupsPriorIns),0)))</f>
        <v>1</v>
      </c>
      <c r="AW244" s="5" t="b">
        <f>OR(ISBLANK(Spreadsheet!R244),UPPER(Spreadsheet!R244)="YES")</f>
        <v>1</v>
      </c>
      <c r="AX244" s="5" t="b">
        <f>OR(ISBLANK(Spreadsheet!S244),UPPER(Spreadsheet!S244)="YES")</f>
        <v>1</v>
      </c>
      <c r="AY244" s="5" t="b">
        <f>OR(AND(ISBLANK(Spreadsheet!C244),LEN(Spreadsheet!T244)=0),AND(NOT(ISBLANK(Spreadsheet!C244)),LEN(Spreadsheet!T244)&gt;0,LEN(Spreadsheet!T244)&lt;=50))</f>
        <v>1</v>
      </c>
      <c r="AZ244" s="5" t="b">
        <f>OR(LEN(Spreadsheet!U244)=0,AND(LEN(Spreadsheet!U244)&gt;0,LEN(Spreadsheet!U244)&lt;=50))</f>
        <v>1</v>
      </c>
      <c r="BA244" s="5" t="b">
        <f>OR(AND(ISBLANK(Spreadsheet!C244),LEN(Spreadsheet!V244)=0),AND(NOT(ISBLANK(Spreadsheet!C244)),LEN(Spreadsheet!V244)&gt;0,LEN(Spreadsheet!V244)&lt;=50))</f>
        <v>1</v>
      </c>
      <c r="BB244" s="5" t="b">
        <f t="array" ref="BB244">IF(AND(ISBLANK(Spreadsheet!C244),LEN(Spreadsheet!W244)=0),TRUE,ISNUMBER(MATCH(TRUE,EXACT(Spreadsheet!W244,States),0)))</f>
        <v>1</v>
      </c>
      <c r="BC244" s="5" t="b">
        <f>OR(AND(ISBLANK(Spreadsheet!C244),LEN(Spreadsheet!X244)=0),AND(NOT(ISBLANK(Spreadsheet!C244)),LEN(Spreadsheet!X244)&gt;0,LEN(Spreadsheet!X244)=5,ISNUMBER(VALUE(Spreadsheet!X244))))</f>
        <v>1</v>
      </c>
      <c r="BD244" s="5" t="b">
        <f>OR(ISBLANK(Spreadsheet!Z244),LEN(Spreadsheet!Z244)&lt;=50)</f>
        <v>1</v>
      </c>
      <c r="BE244" s="5" t="b">
        <f>ISBLANK(Spreadsheet!AA244)</f>
        <v>1</v>
      </c>
      <c r="BF244" s="5" t="b">
        <f>ISBLANK(Spreadsheet!AB244)</f>
        <v>1</v>
      </c>
      <c r="BG244" s="5" t="b">
        <f>IF(ISERROR(DATEVALUE(TEXT(Spreadsheet!AC244,"mm/dd/yyyy")) &gt; DATEVALUE(TEXT(Spreadsheet!J244,"mm/dd/yyyy"))),IF(OR(AND(ISBLANK(Spreadsheet!AC244),ISBLANK(Spreadsheet!C244)),AND(NOT(ISBLANK(Spreadsheet!C244)),ISBLANK(Spreadsheet!AC244),NOT(ISBLANK(Spreadsheet!D244)))),TRUE,FALSE),IF(DATEVALUE(TEXT(Spreadsheet!AC244,"mm/dd/yyyy")) &gt; DATEVALUE(TEXT(Spreadsheet!J244,"mm/dd/yyyy")),TRUE,FALSE))</f>
        <v>1</v>
      </c>
      <c r="BH244" s="5" t="b">
        <f>OR(AND(ISBLANK(Spreadsheet!C244),ISBLANK(Spreadsheet!AE244)),AND(NOT(ISBLANK(Spreadsheet!C244)),NOT(ISBLANK(Spreadsheet!D244)),ISBLANK(Spreadsheet!AE244)),AND(NOT(ISBLANK(Spreadsheet!C244)),ISBLANK(Spreadsheet!D244),NOT(ISBLANK(Spreadsheet!AE244)),LEN(Spreadsheet!AE244)&lt;=100))</f>
        <v>1</v>
      </c>
      <c r="BI244" s="5" t="b">
        <f t="array" ref="BI244">IF(ISBLANK(Spreadsheet!AF244),TRUE,ISNUMBER(MATCH(TRUE,EXACT(Spreadsheet!AF244,CobraShortReasons),0)))</f>
        <v>1</v>
      </c>
      <c r="BJ244" s="5" t="b">
        <f ca="1">IF(ISERROR(DATEVALUE(TEXT(Spreadsheet!AG244,"mm/dd/yyyy")) &gt; TODAY()),IF(ISBLANK(Spreadsheet!AG244),TRUE,FALSE),IF(DATEVALUE(TEXT(Spreadsheet!AG244,"mm/dd/yyyy")) &gt; TODAY(),FALSE,TRUE))</f>
        <v>1</v>
      </c>
      <c r="BK244" s="5" t="b">
        <f>OR(ISBLANK(Spreadsheet!AH244),LEN(Spreadsheet!AH244)&lt;=25)</f>
        <v>1</v>
      </c>
      <c r="BL244" s="5" t="b">
        <f t="array" aca="1" ref="BL244" ca="1">IF(ISBLANK(Spreadsheet!AI244),TRUE,ISNUMBER(MATCH(TRUE,EXACT(Spreadsheet!AI244,INDIRECT(Spreadsheet!$D$2)),0)))</f>
        <v>1</v>
      </c>
      <c r="BM244" s="5" t="b">
        <f t="array" aca="1" ref="BM244" ca="1">IF(ISBLANK(Spreadsheet!AJ244),TRUE,ISNUMBER(MATCH(TRUE,EXACT(Spreadsheet!AJ244,INDIRECT(Spreadsheet!BJ244)),0)))</f>
        <v>1</v>
      </c>
      <c r="BN244" s="5" t="b">
        <f t="array" ref="BN244">IF(ISBLANK(Spreadsheet!AK244),TRUE,ISNUMBER(MATCH(TRUE,EXACT(Spreadsheet!AK244,DentalPlans),0)))</f>
        <v>1</v>
      </c>
      <c r="BO244" s="5" t="b">
        <f t="array" aca="1" ref="BO244" ca="1">IF(ISBLANK(Spreadsheet!AL244),TRUE,ISNUMBER(MATCH(TRUE,EXACT(Spreadsheet!AL244,INDIRECT(Spreadsheet!BK244)),0)))</f>
        <v>1</v>
      </c>
      <c r="BP244" s="5" t="b">
        <f t="array" ref="BP244">IF(ISBLANK(Spreadsheet!AM244),TRUE,ISNUMBER(MATCH(TRUE,EXACT(Spreadsheet!AM244,VisionPlans),0)))</f>
        <v>1</v>
      </c>
      <c r="BQ244" s="5" t="b">
        <f t="array" aca="1" ref="BQ244" ca="1">IF(ISBLANK(Spreadsheet!AN244),TRUE,ISNUMBER(MATCH(TRUE,EXACT(Spreadsheet!AN244,INDIRECT(Spreadsheet!BL244)),0)))</f>
        <v>1</v>
      </c>
      <c r="BR244" s="5" t="b">
        <f t="array" ref="BR244">IF(ISBLANK(Spreadsheet!AO244),TRUE,ISNUMBER(MATCH(TRUE,EXACT(Spreadsheet!AO244,LifeBenefitClasses),0)))</f>
        <v>1</v>
      </c>
      <c r="BS244" s="5" t="b">
        <f>IF(OR(ISBLANK(Spreadsheet!AO244), Spreadsheet!AO244="Waive"),IF(ISBLANK(Spreadsheet!AP244),TRUE,FALSE),IF(OR(AND(NOT(ISBLANK(Spreadsheet!AO244)),ISBLANK(Spreadsheet!AP244)),NOT(ISNUMBER(VALUE(Spreadsheet!AP244)))),FALSE,IF(OR(AND(Spreadsheet!AP244&lt;6,MOD(Spreadsheet!AP244*10,5)=0), MOD(Spreadsheet!AP244,5000)=0),TRUE,FALSE)))</f>
        <v>1</v>
      </c>
      <c r="BT244" s="5" t="b">
        <f t="array" ref="BT244">IF(ISBLANK(Spreadsheet!AQ244),TRUE,ISNUMBER(MATCH(TRUE,EXACT(Spreadsheet!AQ244,EnrollWaive),0)))</f>
        <v>1</v>
      </c>
      <c r="BU244" s="5" t="b">
        <f t="array" ref="BU244">IF(ISBLANK(Spreadsheet!AR244),TRUE,ISNUMBER(MATCH(TRUE,EXACT(Spreadsheet!AR244,LifeBenefitClasses),0)))</f>
        <v>1</v>
      </c>
      <c r="BV244" s="5" t="b">
        <f>IF(OR(ISBLANK(Spreadsheet!AR244), Spreadsheet!AR244="Waive"),IF(ISBLANK(Spreadsheet!AS244),TRUE,FALSE),IF(OR(AND(NOT(ISBLANK(Spreadsheet!AR244)),ISBLANK(Spreadsheet!AS244)),NOT(ISNUMBER(VALUE(Spreadsheet!AS244)))),FALSE,IF(OR(AND(Spreadsheet!AS244&lt;6,MOD(Spreadsheet!AS244*10,5)=0), MOD(Spreadsheet!AS244,10000)=0),TRUE,FALSE)))</f>
        <v>1</v>
      </c>
      <c r="BW244" s="5" t="b">
        <f t="array" ref="BW244">IF(ISBLANK(Spreadsheet!AT244),TRUE,ISNUMBER(MATCH(TRUE,EXACT(Spreadsheet!AT244,LifeBenefitClasses),0)))</f>
        <v>1</v>
      </c>
      <c r="BX244" s="5" t="b">
        <f>IF(OR(ISBLANK(Spreadsheet!AT244), Spreadsheet!AT244="Waive"),IF(ISBLANK(Spreadsheet!AU244),TRUE,FALSE),IF(OR(AND(NOT(ISBLANK(Spreadsheet!AT244)),ISBLANK(Spreadsheet!AU244)),NOT(ISNUMBER(VALUE(Spreadsheet!AU244)))),FALSE,IF(AND(NOT(OR(ISBLANK(Spreadsheet!AT244),Spreadsheet!AT244="Waive")),NOT(OR(ISBLANK(Spreadsheet!AR244),Spreadsheet!AR244="Waive")),MOD(Spreadsheet!AU244,5000)=0, Spreadsheet!AU244&lt;=(Spreadsheet!AS244*0.5)),TRUE,FALSE)))</f>
        <v>1</v>
      </c>
      <c r="BY244" s="5" t="b">
        <f t="array" ref="BY244">IF(ISBLANK(Spreadsheet!AV244),TRUE,ISNUMBER(MATCH(TRUE,EXACT(Spreadsheet!AV244,EnrollWaive),0)))</f>
        <v>1</v>
      </c>
      <c r="BZ244" s="5" t="b">
        <f t="array" ref="BZ244">IF(ISBLANK(Spreadsheet!AW244),TRUE,ISNUMBER(MATCH(TRUE,EXACT(Spreadsheet!AW244,LifeBenefitClasses),0)))</f>
        <v>1</v>
      </c>
      <c r="CA244" s="5" t="b">
        <f t="array" ref="CA244">IF(ISBLANK(Spreadsheet!AX244),TRUE,ISNUMBER(MATCH(TRUE,EXACT(Spreadsheet!AX244,LifeBenefitClasses),0)))</f>
        <v>1</v>
      </c>
      <c r="CB244" s="5" t="b">
        <f t="array" ref="CB244">IF(ISBLANK(Spreadsheet!AY244),TRUE,ISNUMBER(MATCH(TRUE,EXACT(Spreadsheet!AY244,LifeBenefitClasses),0)))</f>
        <v>1</v>
      </c>
      <c r="CC244" s="5" t="b">
        <f t="array" ref="CC244">IF(ISBLANK(Spreadsheet!AZ244),TRUE,ISNUMBER(MATCH(TRUE,EXACT(Spreadsheet!AZ244,LifeBenefitClasses),0)))</f>
        <v>1</v>
      </c>
      <c r="CD244" s="5" t="b">
        <f t="array" ref="CD244">IF(ISBLANK(Spreadsheet!BA244),TRUE,ISNUMBER(MATCH(TRUE,EXACT(Spreadsheet!BA244,LifeBenefitClasses),0)))</f>
        <v>1</v>
      </c>
      <c r="CE244" s="5" t="b">
        <f>IF(OR(ISBLANK(Spreadsheet!BA244), Spreadsheet!BA244="Waive"),IF(ISBLANK(Spreadsheet!BB244),TRUE,FALSE),IF(OR(AND(NOT(ISBLANK(Spreadsheet!BA244)),ISBLANK(Spreadsheet!BB244)),NOT(ISNUMBER(VALUE(Spreadsheet!BB244))),ISBLANK(Spreadsheet!BC244),NOT(ISNUMBER(VALUE(Spreadsheet!BC244)))),FALSE,IF(AND(Spreadsheet!BB244&gt;=50000,Spreadsheet!BB244&lt;=250000,MOD(Spreadsheet!BB244,10000)=0,Spreadsheet!BB244&lt;=(10*Spreadsheet!BC244)),TRUE,FALSE)))</f>
        <v>1</v>
      </c>
      <c r="CF244" s="5" t="b">
        <f>IF(NOT(ISBLANK(Spreadsheet!BC244)),AND(ISNUMBER(VALUE(Spreadsheet!BC244)),Spreadsheet!BC244&gt;0),AND(OR(ISBLANK(Spreadsheet!AO244),Spreadsheet!AO244="Waive",AND(NOT(OR(ISBLANK(Spreadsheet!AO244),Spreadsheet!AO244="Waive")),Spreadsheet!AP244&gt;=6)),OR(ISBLANK(Spreadsheet!AR244),AND(NOT(OR(ISBLANK(Spreadsheet!AR244),Spreadsheet!AR244="Waive")),Spreadsheet!AS244&gt;=6)),OR(ISBLANK(Spreadsheet!AW244)),OR(ISBLANK(Spreadsheet!AX244)),OR(ISBLANK(Spreadsheet!AY244)),OR(ISBLANK(Spreadsheet!AZ244)),OR(ISBLANK(Spreadsheet!BA244),Spreadsheet!BA244="Waive")))</f>
        <v>1</v>
      </c>
      <c r="CG244" s="5" t="b">
        <f t="shared" ca="1" si="17"/>
        <v>1</v>
      </c>
    </row>
    <row r="245" spans="8:85" x14ac:dyDescent="0.3">
      <c r="H245" s="5">
        <f t="shared" ca="1" si="14"/>
        <v>2</v>
      </c>
      <c r="I245" s="5" t="str">
        <f t="shared" ca="1" si="15"/>
        <v/>
      </c>
      <c r="J245" s="5" t="str">
        <f>IF(AND(NOT(ISBLANK(Spreadsheet!C245)),ISBLANK(Spreadsheet!D245)),Spreadsheet!F245&amp;" "&amp;Spreadsheet!H245,"")</f>
        <v/>
      </c>
      <c r="K245" s="5">
        <f>IF(AND(NOT(ISBLANK(Spreadsheet!C245)),ISBLANK(Spreadsheet!D245)),COUNTIFS(Spreadsheet!E246:E$786,"=Child",Spreadsheet!C246:C$786, "="&amp;Spreadsheet!C245) + COUNTIFS(Spreadsheet!E246:E$786,"=Step-child",Spreadsheet!C246:C$786, "="&amp;Spreadsheet!C245),0)</f>
        <v>0</v>
      </c>
      <c r="L245" s="5">
        <f>IF(NOT(ISBLANK(J245)),COUNTIFS(Spreadsheet!E246:E$786,"=Wife",Spreadsheet!C246:C$786, "="&amp;Spreadsheet!C245) + COUNTIFS(Spreadsheet!E246:E$786,"=Husband",Spreadsheet!C246:C$786, "="&amp;Spreadsheet!C245),0)</f>
        <v>0</v>
      </c>
      <c r="M245" s="5">
        <f>IF(NOT(ISBLANK(Spreadsheet!AJ245)),VLOOKUP(Spreadsheet!AJ245,'Drop Downs'!$P$2:$R$16,3,FALSE),0)</f>
        <v>0</v>
      </c>
      <c r="N245" s="5">
        <f>IF(NOT(ISBLANK(Spreadsheet!AJ245)), VLOOKUP(Spreadsheet!AJ245,'Drop Downs'!$P$2:$R$16,2,FALSE),0)</f>
        <v>0</v>
      </c>
      <c r="O245" s="5">
        <f>IF(NOT(ISBLANK(Spreadsheet!AL245)),VLOOKUP(Spreadsheet!AL245,'Drop Downs'!$P$2:$R$16,3,FALSE), 0)</f>
        <v>0</v>
      </c>
      <c r="P245" s="5">
        <f>IF(NOT(ISBLANK(Spreadsheet!AL245)),VLOOKUP(Spreadsheet!AL245,'Drop Downs'!$P$2:$R$16,2,FALSE),0)</f>
        <v>0</v>
      </c>
      <c r="Q245" s="5">
        <f>IF(NOT(ISBLANK(Spreadsheet!AN245)),VLOOKUP(Spreadsheet!AN245,'Drop Downs'!$P$2:$R$16,3,FALSE),0)</f>
        <v>0</v>
      </c>
      <c r="R245" s="5">
        <f>IF(NOT(ISBLANK(Spreadsheet!AN245)),VLOOKUP(Spreadsheet!AN245,'Drop Downs'!$P$2:$R$16,2,FALSE),0)</f>
        <v>0</v>
      </c>
      <c r="S245" s="5" t="str">
        <f>IF(OR(M245&gt;K245,N245&gt;L245,O245&gt;K245, Q245&gt;K245,N245&gt;L245, P245&gt;L245, R245&gt;L245),"Member currently has a coverage election over what he/she needs.  Please add more dependents or adjust the coverage election.","")&amp;(IF(AND(NOT(ISBLANK(Spreadsheet!C245)),NOT(ISBLANK(Spreadsheet!D245)),ISBLANK(Spreadsheet!E245)),"Dependent lacks a relationship to member.Please select one from the drop-down.",""))</f>
        <v/>
      </c>
      <c r="T245" s="5" t="b">
        <f t="shared" si="16"/>
        <v>1</v>
      </c>
      <c r="U245" s="5" t="b">
        <f>OR(ISBLANK(Spreadsheet!C245),IF(NOT(ISBLANK(Spreadsheet!D245)),NOT(ISBLANK(Spreadsheet!E245)),TRUE))</f>
        <v>1</v>
      </c>
      <c r="V245" s="5" t="b">
        <f>OR(ISBLANK(Spreadsheet!C245), NOT(ISBLANK(Spreadsheet!I245)))</f>
        <v>1</v>
      </c>
      <c r="W245" s="5" t="b">
        <f>OR(ISBLANK(Spreadsheet!D245),NOT(ISBLANK(Spreadsheet!C245)))</f>
        <v>1</v>
      </c>
      <c r="X245" s="155" t="str">
        <f>REPT("0",MIN(FIND({1,2,3,4,5,6,7,8,9},Spreadsheet!C245&amp;"123456789"))-1)&amp;IF(ISBLANK(Spreadsheet!C245),"",SUMPRODUCT(MID(0&amp;Spreadsheet!C245,LARGE(INDEX(ISNUMBER(--MID(Spreadsheet!C245,ROW($1:$225),1))*
 ROW($1:$225),0),ROW($1:$225))+1,1)*10^ROW($1:$225)/10))</f>
        <v/>
      </c>
      <c r="Y245" s="5" t="b">
        <f>IF(NOT(ISBLANK(Spreadsheet!C245)),IF(AND(ISNUMBER(VALUE(Spreadsheet!C245)), LEN(Spreadsheet!C245)=9),TRUE,FALSE),TRUE)</f>
        <v>1</v>
      </c>
      <c r="Z245" s="155" t="str">
        <f>REPT("0",MIN(FIND({1,2,3,4,5,6,7,8,9},Spreadsheet!D245&amp;"123456789"))-1)&amp;IF(ISBLANK(Spreadsheet!D245),"",SUMPRODUCT(MID(0&amp;Spreadsheet!D245,LARGE(INDEX(ISNUMBER(--MID(Spreadsheet!D245,ROW($1:$225),1))*
 ROW($1:$225),0),ROW($1:$225))+1,1)*10^ROW($1:$225)/10))</f>
        <v/>
      </c>
      <c r="AA245" s="5" t="b">
        <f>IF(AND(NOT(ISBLANK(Spreadsheet!D245)),NOT(ISBLANK(Spreadsheet!C245))),IF(AND(ISNUMBER(VALUE(Spreadsheet!D245)), LEN(Spreadsheet!D245)=9),TRUE,FALSE),IF(AND(NOT(ISBLANK(Spreadsheet!D245)),ISBLANK(Spreadsheet!C245)),FALSE,TRUE))</f>
        <v>1</v>
      </c>
      <c r="AB245" s="5" t="b">
        <f>OR(ISBLANK(Spreadsheet!Y245),IF(NOT(ISBLANK(Spreadsheet!Y245)),LEN(Spreadsheet!Y245)=10,ISNUMBER(VALUE(Spreadsheet!Y245))))</f>
        <v>1</v>
      </c>
      <c r="AC245" s="5" t="b">
        <f>OR(ISBLANK(Spreadsheet!AI245), AND(NOT(ISBLANK(Spreadsheet!AJ245)), NOT(ISNUMBER(SEARCH("Waive",Spreadsheet!AJ245)))))</f>
        <v>1</v>
      </c>
      <c r="AD245" s="5" t="b">
        <f>OR(ISBLANK(Spreadsheet!AK245), AND(NOT(ISBLANK(Spreadsheet!AL245)), NOT(ISNUMBER(SEARCH("Waive",Spreadsheet!AL245)))))</f>
        <v>1</v>
      </c>
      <c r="AE245" s="5" t="b">
        <f>OR(ISBLANK(Spreadsheet!AM245), AND(NOT(ISBLANK(Spreadsheet!AN245)), NOT(ISNUMBER(SEARCH("Waive", Spreadsheet!AN245)))))</f>
        <v>1</v>
      </c>
      <c r="AF245" s="5" t="b">
        <f>OR(ISBLANK(Spreadsheet!C245), NOT(ISBLANK(Spreadsheet!D245)),NOT(ISBLANK(Spreadsheet!L245)))</f>
        <v>1</v>
      </c>
      <c r="AG245" s="5" t="b">
        <f>IF(AND(NOT(ISBLANK(Spreadsheet!C245)), NOT(ISBLANK(Spreadsheet!D245)),Spreadsheet!C245&lt;&gt;Spreadsheet!D245),IF(ISERROR(VLOOKUP(Spreadsheet!C245, Spreadsheet!$C$6:'Spreadsheet'!$C244,1,FALSE)), FALSE, TRUE),TRUE)</f>
        <v>1</v>
      </c>
      <c r="AH245" s="5" t="b">
        <f>Spreadsheet!$B$2=Spreadsheet!AD245</f>
        <v>1</v>
      </c>
      <c r="AI245" s="5" t="b">
        <f>IF(ISBLANK(Spreadsheet!G245),TRUE,IF(OR(LEN(Spreadsheet!G245)&gt;1,ISNUMBER(VALUE(Spreadsheet!G245))),FALSE,TRUE))</f>
        <v>1</v>
      </c>
      <c r="AJ245" s="5" t="b">
        <f>OR(ISBLANK(Spreadsheet!C245), NOT(ISBLANK(Spreadsheet!B245)), NOT(ISBLANK(Spreadsheet!D245)))</f>
        <v>1</v>
      </c>
      <c r="AK245" s="5" t="b">
        <f t="array" ref="AK245">IF(OR(AND(ISBLANK(Spreadsheet!E245),ISBLANK(Spreadsheet!D245),NOT(ISBLANK(Spreadsheet!C245))),AND(ISBLANK(Spreadsheet!E245),ISBLANK(Spreadsheet!D245),ISBLANK(Spreadsheet!C245))),TRUE,ISNUMBER(MATCH(TRUE,EXACT(Spreadsheet!E245,Relationships),0)))</f>
        <v>1</v>
      </c>
      <c r="AL245" s="5" t="b">
        <f>IF(NOT(ISBLANK(Spreadsheet!C245)),IF(OR(ISBLANK(Spreadsheet!F245),LEN(Spreadsheet!F245)&gt;40),FALSE,TRUE),TRUE)</f>
        <v>1</v>
      </c>
      <c r="AM245" s="5" t="b">
        <f>IF(NOT(ISBLANK(Spreadsheet!C245)),IF(OR(ISBLANK(Spreadsheet!H245),LEN(Spreadsheet!H245)&gt;40),FALSE,TRUE),TRUE)</f>
        <v>1</v>
      </c>
      <c r="AN245" s="5" t="b">
        <f t="array" ref="AN245">IF(ISBLANK(Spreadsheet!I245),TRUE,ISNUMBER(MATCH(TRUE,EXACT(Spreadsheet!I245,GenderValues),0)))</f>
        <v>1</v>
      </c>
      <c r="AO245" s="5" t="b">
        <f ca="1">IF(ISERROR(DATEVALUE(TEXT(Spreadsheet!J245,"mm/dd/yyyy")) &gt; TODAY()),IF(AND(ISBLANK(Spreadsheet!J245),ISBLANK(Spreadsheet!C245)),TRUE,FALSE),IF(DATEVALUE(TEXT(Spreadsheet!J245,"mm/dd/yyyy")) &gt; TODAY(),FALSE,TRUE))</f>
        <v>1</v>
      </c>
      <c r="AP245" s="5" t="b">
        <f>OR(ISBLANK(Spreadsheet!K245),LEN(Spreadsheet!K245)&lt;=100)</f>
        <v>1</v>
      </c>
      <c r="AQ245" s="5" t="b">
        <f t="array" ref="AQ245">IF(OR(AND(ISBLANK(Spreadsheet!L245),ISBLANK(Spreadsheet!C245)),AND(NOT(ISBLANK(Spreadsheet!C245)),NOT(ISBLANK(Spreadsheet!D245)))),TRUE,ISNUMBER(MATCH(TRUE,EXACT(Spreadsheet!L245,MaritalStatus),0)))</f>
        <v>1</v>
      </c>
      <c r="AR245" s="5" t="b">
        <f ca="1">IF(ISERROR(DATEVALUE(TEXT(Spreadsheet!M245,"mm/dd/yyyy")) &gt; TODAY()),IF(ISBLANK(Spreadsheet!M245),TRUE,FALSE),IF(DATEVALUE(TEXT(Spreadsheet!M245,"mm/dd/yyyy")) &gt; TODAY(),FALSE,TRUE))</f>
        <v>1</v>
      </c>
      <c r="AS245" s="5" t="b">
        <f>OR(ISBLANK(Spreadsheet!N245),LEN(Spreadsheet!N245)&lt;=100)</f>
        <v>1</v>
      </c>
      <c r="AT245" s="5" t="b">
        <f>OR(ISBLANK(Spreadsheet!O245),UPPER(Spreadsheet!O245)="YES")</f>
        <v>1</v>
      </c>
      <c r="AU245" s="5" t="b">
        <f>OR(ISBLANK(Spreadsheet!P245),UPPER(Spreadsheet!P245)="YES")</f>
        <v>1</v>
      </c>
      <c r="AV245" s="5" t="b">
        <f t="array" ref="AV245">IF(ISBLANK(Spreadsheet!Q245),TRUE,ISNUMBER(MATCH(TRUE,EXACT(Spreadsheet!Q245,OnGroupsPriorIns),0)))</f>
        <v>1</v>
      </c>
      <c r="AW245" s="5" t="b">
        <f>OR(ISBLANK(Spreadsheet!R245),UPPER(Spreadsheet!R245)="YES")</f>
        <v>1</v>
      </c>
      <c r="AX245" s="5" t="b">
        <f>OR(ISBLANK(Spreadsheet!S245),UPPER(Spreadsheet!S245)="YES")</f>
        <v>1</v>
      </c>
      <c r="AY245" s="5" t="b">
        <f>OR(AND(ISBLANK(Spreadsheet!C245),LEN(Spreadsheet!T245)=0),AND(NOT(ISBLANK(Spreadsheet!C245)),LEN(Spreadsheet!T245)&gt;0,LEN(Spreadsheet!T245)&lt;=50))</f>
        <v>1</v>
      </c>
      <c r="AZ245" s="5" t="b">
        <f>OR(LEN(Spreadsheet!U245)=0,AND(LEN(Spreadsheet!U245)&gt;0,LEN(Spreadsheet!U245)&lt;=50))</f>
        <v>1</v>
      </c>
      <c r="BA245" s="5" t="b">
        <f>OR(AND(ISBLANK(Spreadsheet!C245),LEN(Spreadsheet!V245)=0),AND(NOT(ISBLANK(Spreadsheet!C245)),LEN(Spreadsheet!V245)&gt;0,LEN(Spreadsheet!V245)&lt;=50))</f>
        <v>1</v>
      </c>
      <c r="BB245" s="5" t="b">
        <f t="array" ref="BB245">IF(AND(ISBLANK(Spreadsheet!C245),LEN(Spreadsheet!W245)=0),TRUE,ISNUMBER(MATCH(TRUE,EXACT(Spreadsheet!W245,States),0)))</f>
        <v>1</v>
      </c>
      <c r="BC245" s="5" t="b">
        <f>OR(AND(ISBLANK(Spreadsheet!C245),LEN(Spreadsheet!X245)=0),AND(NOT(ISBLANK(Spreadsheet!C245)),LEN(Spreadsheet!X245)&gt;0,LEN(Spreadsheet!X245)=5,ISNUMBER(VALUE(Spreadsheet!X245))))</f>
        <v>1</v>
      </c>
      <c r="BD245" s="5" t="b">
        <f>OR(ISBLANK(Spreadsheet!Z245),LEN(Spreadsheet!Z245)&lt;=50)</f>
        <v>1</v>
      </c>
      <c r="BE245" s="5" t="b">
        <f>ISBLANK(Spreadsheet!AA245)</f>
        <v>1</v>
      </c>
      <c r="BF245" s="5" t="b">
        <f>ISBLANK(Spreadsheet!AB245)</f>
        <v>1</v>
      </c>
      <c r="BG245" s="5" t="b">
        <f>IF(ISERROR(DATEVALUE(TEXT(Spreadsheet!AC245,"mm/dd/yyyy")) &gt; DATEVALUE(TEXT(Spreadsheet!J245,"mm/dd/yyyy"))),IF(OR(AND(ISBLANK(Spreadsheet!AC245),ISBLANK(Spreadsheet!C245)),AND(NOT(ISBLANK(Spreadsheet!C245)),ISBLANK(Spreadsheet!AC245),NOT(ISBLANK(Spreadsheet!D245)))),TRUE,FALSE),IF(DATEVALUE(TEXT(Spreadsheet!AC245,"mm/dd/yyyy")) &gt; DATEVALUE(TEXT(Spreadsheet!J245,"mm/dd/yyyy")),TRUE,FALSE))</f>
        <v>1</v>
      </c>
      <c r="BH245" s="5" t="b">
        <f>OR(AND(ISBLANK(Spreadsheet!C245),ISBLANK(Spreadsheet!AE245)),AND(NOT(ISBLANK(Spreadsheet!C245)),NOT(ISBLANK(Spreadsheet!D245)),ISBLANK(Spreadsheet!AE245)),AND(NOT(ISBLANK(Spreadsheet!C245)),ISBLANK(Spreadsheet!D245),NOT(ISBLANK(Spreadsheet!AE245)),LEN(Spreadsheet!AE245)&lt;=100))</f>
        <v>1</v>
      </c>
      <c r="BI245" s="5" t="b">
        <f t="array" ref="BI245">IF(ISBLANK(Spreadsheet!AF245),TRUE,ISNUMBER(MATCH(TRUE,EXACT(Spreadsheet!AF245,CobraShortReasons),0)))</f>
        <v>1</v>
      </c>
      <c r="BJ245" s="5" t="b">
        <f ca="1">IF(ISERROR(DATEVALUE(TEXT(Spreadsheet!AG245,"mm/dd/yyyy")) &gt; TODAY()),IF(ISBLANK(Spreadsheet!AG245),TRUE,FALSE),IF(DATEVALUE(TEXT(Spreadsheet!AG245,"mm/dd/yyyy")) &gt; TODAY(),FALSE,TRUE))</f>
        <v>1</v>
      </c>
      <c r="BK245" s="5" t="b">
        <f>OR(ISBLANK(Spreadsheet!AH245),LEN(Spreadsheet!AH245)&lt;=25)</f>
        <v>1</v>
      </c>
      <c r="BL245" s="5" t="b">
        <f t="array" aca="1" ref="BL245" ca="1">IF(ISBLANK(Spreadsheet!AI245),TRUE,ISNUMBER(MATCH(TRUE,EXACT(Spreadsheet!AI245,INDIRECT(Spreadsheet!$D$2)),0)))</f>
        <v>1</v>
      </c>
      <c r="BM245" s="5" t="b">
        <f t="array" aca="1" ref="BM245" ca="1">IF(ISBLANK(Spreadsheet!AJ245),TRUE,ISNUMBER(MATCH(TRUE,EXACT(Spreadsheet!AJ245,INDIRECT(Spreadsheet!BJ245)),0)))</f>
        <v>1</v>
      </c>
      <c r="BN245" s="5" t="b">
        <f t="array" ref="BN245">IF(ISBLANK(Spreadsheet!AK245),TRUE,ISNUMBER(MATCH(TRUE,EXACT(Spreadsheet!AK245,DentalPlans),0)))</f>
        <v>1</v>
      </c>
      <c r="BO245" s="5" t="b">
        <f t="array" aca="1" ref="BO245" ca="1">IF(ISBLANK(Spreadsheet!AL245),TRUE,ISNUMBER(MATCH(TRUE,EXACT(Spreadsheet!AL245,INDIRECT(Spreadsheet!BK245)),0)))</f>
        <v>1</v>
      </c>
      <c r="BP245" s="5" t="b">
        <f t="array" ref="BP245">IF(ISBLANK(Spreadsheet!AM245),TRUE,ISNUMBER(MATCH(TRUE,EXACT(Spreadsheet!AM245,VisionPlans),0)))</f>
        <v>1</v>
      </c>
      <c r="BQ245" s="5" t="b">
        <f t="array" aca="1" ref="BQ245" ca="1">IF(ISBLANK(Spreadsheet!AN245),TRUE,ISNUMBER(MATCH(TRUE,EXACT(Spreadsheet!AN245,INDIRECT(Spreadsheet!BL245)),0)))</f>
        <v>1</v>
      </c>
      <c r="BR245" s="5" t="b">
        <f t="array" ref="BR245">IF(ISBLANK(Spreadsheet!AO245),TRUE,ISNUMBER(MATCH(TRUE,EXACT(Spreadsheet!AO245,LifeBenefitClasses),0)))</f>
        <v>1</v>
      </c>
      <c r="BS245" s="5" t="b">
        <f>IF(OR(ISBLANK(Spreadsheet!AO245), Spreadsheet!AO245="Waive"),IF(ISBLANK(Spreadsheet!AP245),TRUE,FALSE),IF(OR(AND(NOT(ISBLANK(Spreadsheet!AO245)),ISBLANK(Spreadsheet!AP245)),NOT(ISNUMBER(VALUE(Spreadsheet!AP245)))),FALSE,IF(OR(AND(Spreadsheet!AP245&lt;6,MOD(Spreadsheet!AP245*10,5)=0), MOD(Spreadsheet!AP245,5000)=0),TRUE,FALSE)))</f>
        <v>1</v>
      </c>
      <c r="BT245" s="5" t="b">
        <f t="array" ref="BT245">IF(ISBLANK(Spreadsheet!AQ245),TRUE,ISNUMBER(MATCH(TRUE,EXACT(Spreadsheet!AQ245,EnrollWaive),0)))</f>
        <v>1</v>
      </c>
      <c r="BU245" s="5" t="b">
        <f t="array" ref="BU245">IF(ISBLANK(Spreadsheet!AR245),TRUE,ISNUMBER(MATCH(TRUE,EXACT(Spreadsheet!AR245,LifeBenefitClasses),0)))</f>
        <v>1</v>
      </c>
      <c r="BV245" s="5" t="b">
        <f>IF(OR(ISBLANK(Spreadsheet!AR245), Spreadsheet!AR245="Waive"),IF(ISBLANK(Spreadsheet!AS245),TRUE,FALSE),IF(OR(AND(NOT(ISBLANK(Spreadsheet!AR245)),ISBLANK(Spreadsheet!AS245)),NOT(ISNUMBER(VALUE(Spreadsheet!AS245)))),FALSE,IF(OR(AND(Spreadsheet!AS245&lt;6,MOD(Spreadsheet!AS245*10,5)=0), MOD(Spreadsheet!AS245,10000)=0),TRUE,FALSE)))</f>
        <v>1</v>
      </c>
      <c r="BW245" s="5" t="b">
        <f t="array" ref="BW245">IF(ISBLANK(Spreadsheet!AT245),TRUE,ISNUMBER(MATCH(TRUE,EXACT(Spreadsheet!AT245,LifeBenefitClasses),0)))</f>
        <v>1</v>
      </c>
      <c r="BX245" s="5" t="b">
        <f>IF(OR(ISBLANK(Spreadsheet!AT245), Spreadsheet!AT245="Waive"),IF(ISBLANK(Spreadsheet!AU245),TRUE,FALSE),IF(OR(AND(NOT(ISBLANK(Spreadsheet!AT245)),ISBLANK(Spreadsheet!AU245)),NOT(ISNUMBER(VALUE(Spreadsheet!AU245)))),FALSE,IF(AND(NOT(OR(ISBLANK(Spreadsheet!AT245),Spreadsheet!AT245="Waive")),NOT(OR(ISBLANK(Spreadsheet!AR245),Spreadsheet!AR245="Waive")),MOD(Spreadsheet!AU245,5000)=0, Spreadsheet!AU245&lt;=(Spreadsheet!AS245*0.5)),TRUE,FALSE)))</f>
        <v>1</v>
      </c>
      <c r="BY245" s="5" t="b">
        <f t="array" ref="BY245">IF(ISBLANK(Spreadsheet!AV245),TRUE,ISNUMBER(MATCH(TRUE,EXACT(Spreadsheet!AV245,EnrollWaive),0)))</f>
        <v>1</v>
      </c>
      <c r="BZ245" s="5" t="b">
        <f t="array" ref="BZ245">IF(ISBLANK(Spreadsheet!AW245),TRUE,ISNUMBER(MATCH(TRUE,EXACT(Spreadsheet!AW245,LifeBenefitClasses),0)))</f>
        <v>1</v>
      </c>
      <c r="CA245" s="5" t="b">
        <f t="array" ref="CA245">IF(ISBLANK(Spreadsheet!AX245),TRUE,ISNUMBER(MATCH(TRUE,EXACT(Spreadsheet!AX245,LifeBenefitClasses),0)))</f>
        <v>1</v>
      </c>
      <c r="CB245" s="5" t="b">
        <f t="array" ref="CB245">IF(ISBLANK(Spreadsheet!AY245),TRUE,ISNUMBER(MATCH(TRUE,EXACT(Spreadsheet!AY245,LifeBenefitClasses),0)))</f>
        <v>1</v>
      </c>
      <c r="CC245" s="5" t="b">
        <f t="array" ref="CC245">IF(ISBLANK(Spreadsheet!AZ245),TRUE,ISNUMBER(MATCH(TRUE,EXACT(Spreadsheet!AZ245,LifeBenefitClasses),0)))</f>
        <v>1</v>
      </c>
      <c r="CD245" s="5" t="b">
        <f t="array" ref="CD245">IF(ISBLANK(Spreadsheet!BA245),TRUE,ISNUMBER(MATCH(TRUE,EXACT(Spreadsheet!BA245,LifeBenefitClasses),0)))</f>
        <v>1</v>
      </c>
      <c r="CE245" s="5" t="b">
        <f>IF(OR(ISBLANK(Spreadsheet!BA245), Spreadsheet!BA245="Waive"),IF(ISBLANK(Spreadsheet!BB245),TRUE,FALSE),IF(OR(AND(NOT(ISBLANK(Spreadsheet!BA245)),ISBLANK(Spreadsheet!BB245)),NOT(ISNUMBER(VALUE(Spreadsheet!BB245))),ISBLANK(Spreadsheet!BC245),NOT(ISNUMBER(VALUE(Spreadsheet!BC245)))),FALSE,IF(AND(Spreadsheet!BB245&gt;=50000,Spreadsheet!BB245&lt;=250000,MOD(Spreadsheet!BB245,10000)=0,Spreadsheet!BB245&lt;=(10*Spreadsheet!BC245)),TRUE,FALSE)))</f>
        <v>1</v>
      </c>
      <c r="CF245" s="5" t="b">
        <f>IF(NOT(ISBLANK(Spreadsheet!BC245)),AND(ISNUMBER(VALUE(Spreadsheet!BC245)),Spreadsheet!BC245&gt;0),AND(OR(ISBLANK(Spreadsheet!AO245),Spreadsheet!AO245="Waive",AND(NOT(OR(ISBLANK(Spreadsheet!AO245),Spreadsheet!AO245="Waive")),Spreadsheet!AP245&gt;=6)),OR(ISBLANK(Spreadsheet!AR245),AND(NOT(OR(ISBLANK(Spreadsheet!AR245),Spreadsheet!AR245="Waive")),Spreadsheet!AS245&gt;=6)),OR(ISBLANK(Spreadsheet!AW245)),OR(ISBLANK(Spreadsheet!AX245)),OR(ISBLANK(Spreadsheet!AY245)),OR(ISBLANK(Spreadsheet!AZ245)),OR(ISBLANK(Spreadsheet!BA245),Spreadsheet!BA245="Waive")))</f>
        <v>1</v>
      </c>
      <c r="CG245" s="5" t="b">
        <f t="shared" ca="1" si="17"/>
        <v>1</v>
      </c>
    </row>
    <row r="246" spans="8:85" x14ac:dyDescent="0.3">
      <c r="H246" s="5">
        <f t="shared" ca="1" si="14"/>
        <v>2</v>
      </c>
      <c r="I246" s="5" t="str">
        <f t="shared" ca="1" si="15"/>
        <v/>
      </c>
      <c r="J246" s="5" t="str">
        <f>IF(AND(NOT(ISBLANK(Spreadsheet!C246)),ISBLANK(Spreadsheet!D246)),Spreadsheet!F246&amp;" "&amp;Spreadsheet!H246,"")</f>
        <v/>
      </c>
      <c r="K246" s="5">
        <f>IF(AND(NOT(ISBLANK(Spreadsheet!C246)),ISBLANK(Spreadsheet!D246)),COUNTIFS(Spreadsheet!E247:E$786,"=Child",Spreadsheet!C247:C$786, "="&amp;Spreadsheet!C246) + COUNTIFS(Spreadsheet!E247:E$786,"=Step-child",Spreadsheet!C247:C$786, "="&amp;Spreadsheet!C246),0)</f>
        <v>0</v>
      </c>
      <c r="L246" s="5">
        <f>IF(NOT(ISBLANK(J246)),COUNTIFS(Spreadsheet!E247:E$786,"=Wife",Spreadsheet!C247:C$786, "="&amp;Spreadsheet!C246) + COUNTIFS(Spreadsheet!E247:E$786,"=Husband",Spreadsheet!C247:C$786, "="&amp;Spreadsheet!C246),0)</f>
        <v>0</v>
      </c>
      <c r="M246" s="5">
        <f>IF(NOT(ISBLANK(Spreadsheet!AJ246)),VLOOKUP(Spreadsheet!AJ246,'Drop Downs'!$P$2:$R$16,3,FALSE),0)</f>
        <v>0</v>
      </c>
      <c r="N246" s="5">
        <f>IF(NOT(ISBLANK(Spreadsheet!AJ246)), VLOOKUP(Spreadsheet!AJ246,'Drop Downs'!$P$2:$R$16,2,FALSE),0)</f>
        <v>0</v>
      </c>
      <c r="O246" s="5">
        <f>IF(NOT(ISBLANK(Spreadsheet!AL246)),VLOOKUP(Spreadsheet!AL246,'Drop Downs'!$P$2:$R$16,3,FALSE), 0)</f>
        <v>0</v>
      </c>
      <c r="P246" s="5">
        <f>IF(NOT(ISBLANK(Spreadsheet!AL246)),VLOOKUP(Spreadsheet!AL246,'Drop Downs'!$P$2:$R$16,2,FALSE),0)</f>
        <v>0</v>
      </c>
      <c r="Q246" s="5">
        <f>IF(NOT(ISBLANK(Spreadsheet!AN246)),VLOOKUP(Spreadsheet!AN246,'Drop Downs'!$P$2:$R$16,3,FALSE),0)</f>
        <v>0</v>
      </c>
      <c r="R246" s="5">
        <f>IF(NOT(ISBLANK(Spreadsheet!AN246)),VLOOKUP(Spreadsheet!AN246,'Drop Downs'!$P$2:$R$16,2,FALSE),0)</f>
        <v>0</v>
      </c>
      <c r="S246" s="5" t="str">
        <f>IF(OR(M246&gt;K246,N246&gt;L246,O246&gt;K246, Q246&gt;K246,N246&gt;L246, P246&gt;L246, R246&gt;L246),"Member currently has a coverage election over what he/she needs.  Please add more dependents or adjust the coverage election.","")&amp;(IF(AND(NOT(ISBLANK(Spreadsheet!C246)),NOT(ISBLANK(Spreadsheet!D246)),ISBLANK(Spreadsheet!E246)),"Dependent lacks a relationship to member.Please select one from the drop-down.",""))</f>
        <v/>
      </c>
      <c r="T246" s="5" t="b">
        <f t="shared" si="16"/>
        <v>1</v>
      </c>
      <c r="U246" s="5" t="b">
        <f>OR(ISBLANK(Spreadsheet!C246),IF(NOT(ISBLANK(Spreadsheet!D246)),NOT(ISBLANK(Spreadsheet!E246)),TRUE))</f>
        <v>1</v>
      </c>
      <c r="V246" s="5" t="b">
        <f>OR(ISBLANK(Spreadsheet!C246), NOT(ISBLANK(Spreadsheet!I246)))</f>
        <v>1</v>
      </c>
      <c r="W246" s="5" t="b">
        <f>OR(ISBLANK(Spreadsheet!D246),NOT(ISBLANK(Spreadsheet!C246)))</f>
        <v>1</v>
      </c>
      <c r="X246" s="155" t="str">
        <f>REPT("0",MIN(FIND({1,2,3,4,5,6,7,8,9},Spreadsheet!C246&amp;"123456789"))-1)&amp;IF(ISBLANK(Spreadsheet!C246),"",SUMPRODUCT(MID(0&amp;Spreadsheet!C246,LARGE(INDEX(ISNUMBER(--MID(Spreadsheet!C246,ROW($1:$225),1))*
 ROW($1:$225),0),ROW($1:$225))+1,1)*10^ROW($1:$225)/10))</f>
        <v/>
      </c>
      <c r="Y246" s="5" t="b">
        <f>IF(NOT(ISBLANK(Spreadsheet!C246)),IF(AND(ISNUMBER(VALUE(Spreadsheet!C246)), LEN(Spreadsheet!C246)=9),TRUE,FALSE),TRUE)</f>
        <v>1</v>
      </c>
      <c r="Z246" s="155" t="str">
        <f>REPT("0",MIN(FIND({1,2,3,4,5,6,7,8,9},Spreadsheet!D246&amp;"123456789"))-1)&amp;IF(ISBLANK(Spreadsheet!D246),"",SUMPRODUCT(MID(0&amp;Spreadsheet!D246,LARGE(INDEX(ISNUMBER(--MID(Spreadsheet!D246,ROW($1:$225),1))*
 ROW($1:$225),0),ROW($1:$225))+1,1)*10^ROW($1:$225)/10))</f>
        <v/>
      </c>
      <c r="AA246" s="5" t="b">
        <f>IF(AND(NOT(ISBLANK(Spreadsheet!D246)),NOT(ISBLANK(Spreadsheet!C246))),IF(AND(ISNUMBER(VALUE(Spreadsheet!D246)), LEN(Spreadsheet!D246)=9),TRUE,FALSE),IF(AND(NOT(ISBLANK(Spreadsheet!D246)),ISBLANK(Spreadsheet!C246)),FALSE,TRUE))</f>
        <v>1</v>
      </c>
      <c r="AB246" s="5" t="b">
        <f>OR(ISBLANK(Spreadsheet!Y246),IF(NOT(ISBLANK(Spreadsheet!Y246)),LEN(Spreadsheet!Y246)=10,ISNUMBER(VALUE(Spreadsheet!Y246))))</f>
        <v>1</v>
      </c>
      <c r="AC246" s="5" t="b">
        <f>OR(ISBLANK(Spreadsheet!AI246), AND(NOT(ISBLANK(Spreadsheet!AJ246)), NOT(ISNUMBER(SEARCH("Waive",Spreadsheet!AJ246)))))</f>
        <v>1</v>
      </c>
      <c r="AD246" s="5" t="b">
        <f>OR(ISBLANK(Spreadsheet!AK246), AND(NOT(ISBLANK(Spreadsheet!AL246)), NOT(ISNUMBER(SEARCH("Waive",Spreadsheet!AL246)))))</f>
        <v>1</v>
      </c>
      <c r="AE246" s="5" t="b">
        <f>OR(ISBLANK(Spreadsheet!AM246), AND(NOT(ISBLANK(Spreadsheet!AN246)), NOT(ISNUMBER(SEARCH("Waive", Spreadsheet!AN246)))))</f>
        <v>1</v>
      </c>
      <c r="AF246" s="5" t="b">
        <f>OR(ISBLANK(Spreadsheet!C246), NOT(ISBLANK(Spreadsheet!D246)),NOT(ISBLANK(Spreadsheet!L246)))</f>
        <v>1</v>
      </c>
      <c r="AG246" s="5" t="b">
        <f>IF(AND(NOT(ISBLANK(Spreadsheet!C246)), NOT(ISBLANK(Spreadsheet!D246)),Spreadsheet!C246&lt;&gt;Spreadsheet!D246),IF(ISERROR(VLOOKUP(Spreadsheet!C246, Spreadsheet!$C$6:'Spreadsheet'!$C245,1,FALSE)), FALSE, TRUE),TRUE)</f>
        <v>1</v>
      </c>
      <c r="AH246" s="5" t="b">
        <f>Spreadsheet!$B$2=Spreadsheet!AD246</f>
        <v>1</v>
      </c>
      <c r="AI246" s="5" t="b">
        <f>IF(ISBLANK(Spreadsheet!G246),TRUE,IF(OR(LEN(Spreadsheet!G246)&gt;1,ISNUMBER(VALUE(Spreadsheet!G246))),FALSE,TRUE))</f>
        <v>1</v>
      </c>
      <c r="AJ246" s="5" t="b">
        <f>OR(ISBLANK(Spreadsheet!C246), NOT(ISBLANK(Spreadsheet!B246)), NOT(ISBLANK(Spreadsheet!D246)))</f>
        <v>1</v>
      </c>
      <c r="AK246" s="5" t="b">
        <f t="array" ref="AK246">IF(OR(AND(ISBLANK(Spreadsheet!E246),ISBLANK(Spreadsheet!D246),NOT(ISBLANK(Spreadsheet!C246))),AND(ISBLANK(Spreadsheet!E246),ISBLANK(Spreadsheet!D246),ISBLANK(Spreadsheet!C246))),TRUE,ISNUMBER(MATCH(TRUE,EXACT(Spreadsheet!E246,Relationships),0)))</f>
        <v>1</v>
      </c>
      <c r="AL246" s="5" t="b">
        <f>IF(NOT(ISBLANK(Spreadsheet!C246)),IF(OR(ISBLANK(Spreadsheet!F246),LEN(Spreadsheet!F246)&gt;40),FALSE,TRUE),TRUE)</f>
        <v>1</v>
      </c>
      <c r="AM246" s="5" t="b">
        <f>IF(NOT(ISBLANK(Spreadsheet!C246)),IF(OR(ISBLANK(Spreadsheet!H246),LEN(Spreadsheet!H246)&gt;40),FALSE,TRUE),TRUE)</f>
        <v>1</v>
      </c>
      <c r="AN246" s="5" t="b">
        <f t="array" ref="AN246">IF(ISBLANK(Spreadsheet!I246),TRUE,ISNUMBER(MATCH(TRUE,EXACT(Spreadsheet!I246,GenderValues),0)))</f>
        <v>1</v>
      </c>
      <c r="AO246" s="5" t="b">
        <f ca="1">IF(ISERROR(DATEVALUE(TEXT(Spreadsheet!J246,"mm/dd/yyyy")) &gt; TODAY()),IF(AND(ISBLANK(Spreadsheet!J246),ISBLANK(Spreadsheet!C246)),TRUE,FALSE),IF(DATEVALUE(TEXT(Spreadsheet!J246,"mm/dd/yyyy")) &gt; TODAY(),FALSE,TRUE))</f>
        <v>1</v>
      </c>
      <c r="AP246" s="5" t="b">
        <f>OR(ISBLANK(Spreadsheet!K246),LEN(Spreadsheet!K246)&lt;=100)</f>
        <v>1</v>
      </c>
      <c r="AQ246" s="5" t="b">
        <f t="array" ref="AQ246">IF(OR(AND(ISBLANK(Spreadsheet!L246),ISBLANK(Spreadsheet!C246)),AND(NOT(ISBLANK(Spreadsheet!C246)),NOT(ISBLANK(Spreadsheet!D246)))),TRUE,ISNUMBER(MATCH(TRUE,EXACT(Spreadsheet!L246,MaritalStatus),0)))</f>
        <v>1</v>
      </c>
      <c r="AR246" s="5" t="b">
        <f ca="1">IF(ISERROR(DATEVALUE(TEXT(Spreadsheet!M246,"mm/dd/yyyy")) &gt; TODAY()),IF(ISBLANK(Spreadsheet!M246),TRUE,FALSE),IF(DATEVALUE(TEXT(Spreadsheet!M246,"mm/dd/yyyy")) &gt; TODAY(),FALSE,TRUE))</f>
        <v>1</v>
      </c>
      <c r="AS246" s="5" t="b">
        <f>OR(ISBLANK(Spreadsheet!N246),LEN(Spreadsheet!N246)&lt;=100)</f>
        <v>1</v>
      </c>
      <c r="AT246" s="5" t="b">
        <f>OR(ISBLANK(Spreadsheet!O246),UPPER(Spreadsheet!O246)="YES")</f>
        <v>1</v>
      </c>
      <c r="AU246" s="5" t="b">
        <f>OR(ISBLANK(Spreadsheet!P246),UPPER(Spreadsheet!P246)="YES")</f>
        <v>1</v>
      </c>
      <c r="AV246" s="5" t="b">
        <f t="array" ref="AV246">IF(ISBLANK(Spreadsheet!Q246),TRUE,ISNUMBER(MATCH(TRUE,EXACT(Spreadsheet!Q246,OnGroupsPriorIns),0)))</f>
        <v>1</v>
      </c>
      <c r="AW246" s="5" t="b">
        <f>OR(ISBLANK(Spreadsheet!R246),UPPER(Spreadsheet!R246)="YES")</f>
        <v>1</v>
      </c>
      <c r="AX246" s="5" t="b">
        <f>OR(ISBLANK(Spreadsheet!S246),UPPER(Spreadsheet!S246)="YES")</f>
        <v>1</v>
      </c>
      <c r="AY246" s="5" t="b">
        <f>OR(AND(ISBLANK(Spreadsheet!C246),LEN(Spreadsheet!T246)=0),AND(NOT(ISBLANK(Spreadsheet!C246)),LEN(Spreadsheet!T246)&gt;0,LEN(Spreadsheet!T246)&lt;=50))</f>
        <v>1</v>
      </c>
      <c r="AZ246" s="5" t="b">
        <f>OR(LEN(Spreadsheet!U246)=0,AND(LEN(Spreadsheet!U246)&gt;0,LEN(Spreadsheet!U246)&lt;=50))</f>
        <v>1</v>
      </c>
      <c r="BA246" s="5" t="b">
        <f>OR(AND(ISBLANK(Spreadsheet!C246),LEN(Spreadsheet!V246)=0),AND(NOT(ISBLANK(Spreadsheet!C246)),LEN(Spreadsheet!V246)&gt;0,LEN(Spreadsheet!V246)&lt;=50))</f>
        <v>1</v>
      </c>
      <c r="BB246" s="5" t="b">
        <f t="array" ref="BB246">IF(AND(ISBLANK(Spreadsheet!C246),LEN(Spreadsheet!W246)=0),TRUE,ISNUMBER(MATCH(TRUE,EXACT(Spreadsheet!W246,States),0)))</f>
        <v>1</v>
      </c>
      <c r="BC246" s="5" t="b">
        <f>OR(AND(ISBLANK(Spreadsheet!C246),LEN(Spreadsheet!X246)=0),AND(NOT(ISBLANK(Spreadsheet!C246)),LEN(Spreadsheet!X246)&gt;0,LEN(Spreadsheet!X246)=5,ISNUMBER(VALUE(Spreadsheet!X246))))</f>
        <v>1</v>
      </c>
      <c r="BD246" s="5" t="b">
        <f>OR(ISBLANK(Spreadsheet!Z246),LEN(Spreadsheet!Z246)&lt;=50)</f>
        <v>1</v>
      </c>
      <c r="BE246" s="5" t="b">
        <f>ISBLANK(Spreadsheet!AA246)</f>
        <v>1</v>
      </c>
      <c r="BF246" s="5" t="b">
        <f>ISBLANK(Spreadsheet!AB246)</f>
        <v>1</v>
      </c>
      <c r="BG246" s="5" t="b">
        <f>IF(ISERROR(DATEVALUE(TEXT(Spreadsheet!AC246,"mm/dd/yyyy")) &gt; DATEVALUE(TEXT(Spreadsheet!J246,"mm/dd/yyyy"))),IF(OR(AND(ISBLANK(Spreadsheet!AC246),ISBLANK(Spreadsheet!C246)),AND(NOT(ISBLANK(Spreadsheet!C246)),ISBLANK(Spreadsheet!AC246),NOT(ISBLANK(Spreadsheet!D246)))),TRUE,FALSE),IF(DATEVALUE(TEXT(Spreadsheet!AC246,"mm/dd/yyyy")) &gt; DATEVALUE(TEXT(Spreadsheet!J246,"mm/dd/yyyy")),TRUE,FALSE))</f>
        <v>1</v>
      </c>
      <c r="BH246" s="5" t="b">
        <f>OR(AND(ISBLANK(Spreadsheet!C246),ISBLANK(Spreadsheet!AE246)),AND(NOT(ISBLANK(Spreadsheet!C246)),NOT(ISBLANK(Spreadsheet!D246)),ISBLANK(Spreadsheet!AE246)),AND(NOT(ISBLANK(Spreadsheet!C246)),ISBLANK(Spreadsheet!D246),NOT(ISBLANK(Spreadsheet!AE246)),LEN(Spreadsheet!AE246)&lt;=100))</f>
        <v>1</v>
      </c>
      <c r="BI246" s="5" t="b">
        <f t="array" ref="BI246">IF(ISBLANK(Spreadsheet!AF246),TRUE,ISNUMBER(MATCH(TRUE,EXACT(Spreadsheet!AF246,CobraShortReasons),0)))</f>
        <v>1</v>
      </c>
      <c r="BJ246" s="5" t="b">
        <f ca="1">IF(ISERROR(DATEVALUE(TEXT(Spreadsheet!AG246,"mm/dd/yyyy")) &gt; TODAY()),IF(ISBLANK(Spreadsheet!AG246),TRUE,FALSE),IF(DATEVALUE(TEXT(Spreadsheet!AG246,"mm/dd/yyyy")) &gt; TODAY(),FALSE,TRUE))</f>
        <v>1</v>
      </c>
      <c r="BK246" s="5" t="b">
        <f>OR(ISBLANK(Spreadsheet!AH246),LEN(Spreadsheet!AH246)&lt;=25)</f>
        <v>1</v>
      </c>
      <c r="BL246" s="5" t="b">
        <f t="array" aca="1" ref="BL246" ca="1">IF(ISBLANK(Spreadsheet!AI246),TRUE,ISNUMBER(MATCH(TRUE,EXACT(Spreadsheet!AI246,INDIRECT(Spreadsheet!$D$2)),0)))</f>
        <v>1</v>
      </c>
      <c r="BM246" s="5" t="b">
        <f t="array" aca="1" ref="BM246" ca="1">IF(ISBLANK(Spreadsheet!AJ246),TRUE,ISNUMBER(MATCH(TRUE,EXACT(Spreadsheet!AJ246,INDIRECT(Spreadsheet!BJ246)),0)))</f>
        <v>1</v>
      </c>
      <c r="BN246" s="5" t="b">
        <f t="array" ref="BN246">IF(ISBLANK(Spreadsheet!AK246),TRUE,ISNUMBER(MATCH(TRUE,EXACT(Spreadsheet!AK246,DentalPlans),0)))</f>
        <v>1</v>
      </c>
      <c r="BO246" s="5" t="b">
        <f t="array" aca="1" ref="BO246" ca="1">IF(ISBLANK(Spreadsheet!AL246),TRUE,ISNUMBER(MATCH(TRUE,EXACT(Spreadsheet!AL246,INDIRECT(Spreadsheet!BK246)),0)))</f>
        <v>1</v>
      </c>
      <c r="BP246" s="5" t="b">
        <f t="array" ref="BP246">IF(ISBLANK(Spreadsheet!AM246),TRUE,ISNUMBER(MATCH(TRUE,EXACT(Spreadsheet!AM246,VisionPlans),0)))</f>
        <v>1</v>
      </c>
      <c r="BQ246" s="5" t="b">
        <f t="array" aca="1" ref="BQ246" ca="1">IF(ISBLANK(Spreadsheet!AN246),TRUE,ISNUMBER(MATCH(TRUE,EXACT(Spreadsheet!AN246,INDIRECT(Spreadsheet!BL246)),0)))</f>
        <v>1</v>
      </c>
      <c r="BR246" s="5" t="b">
        <f t="array" ref="BR246">IF(ISBLANK(Spreadsheet!AO246),TRUE,ISNUMBER(MATCH(TRUE,EXACT(Spreadsheet!AO246,LifeBenefitClasses),0)))</f>
        <v>1</v>
      </c>
      <c r="BS246" s="5" t="b">
        <f>IF(OR(ISBLANK(Spreadsheet!AO246), Spreadsheet!AO246="Waive"),IF(ISBLANK(Spreadsheet!AP246),TRUE,FALSE),IF(OR(AND(NOT(ISBLANK(Spreadsheet!AO246)),ISBLANK(Spreadsheet!AP246)),NOT(ISNUMBER(VALUE(Spreadsheet!AP246)))),FALSE,IF(OR(AND(Spreadsheet!AP246&lt;6,MOD(Spreadsheet!AP246*10,5)=0), MOD(Spreadsheet!AP246,5000)=0),TRUE,FALSE)))</f>
        <v>1</v>
      </c>
      <c r="BT246" s="5" t="b">
        <f t="array" ref="BT246">IF(ISBLANK(Spreadsheet!AQ246),TRUE,ISNUMBER(MATCH(TRUE,EXACT(Spreadsheet!AQ246,EnrollWaive),0)))</f>
        <v>1</v>
      </c>
      <c r="BU246" s="5" t="b">
        <f t="array" ref="BU246">IF(ISBLANK(Spreadsheet!AR246),TRUE,ISNUMBER(MATCH(TRUE,EXACT(Spreadsheet!AR246,LifeBenefitClasses),0)))</f>
        <v>1</v>
      </c>
      <c r="BV246" s="5" t="b">
        <f>IF(OR(ISBLANK(Spreadsheet!AR246), Spreadsheet!AR246="Waive"),IF(ISBLANK(Spreadsheet!AS246),TRUE,FALSE),IF(OR(AND(NOT(ISBLANK(Spreadsheet!AR246)),ISBLANK(Spreadsheet!AS246)),NOT(ISNUMBER(VALUE(Spreadsheet!AS246)))),FALSE,IF(OR(AND(Spreadsheet!AS246&lt;6,MOD(Spreadsheet!AS246*10,5)=0), MOD(Spreadsheet!AS246,10000)=0),TRUE,FALSE)))</f>
        <v>1</v>
      </c>
      <c r="BW246" s="5" t="b">
        <f t="array" ref="BW246">IF(ISBLANK(Spreadsheet!AT246),TRUE,ISNUMBER(MATCH(TRUE,EXACT(Spreadsheet!AT246,LifeBenefitClasses),0)))</f>
        <v>1</v>
      </c>
      <c r="BX246" s="5" t="b">
        <f>IF(OR(ISBLANK(Spreadsheet!AT246), Spreadsheet!AT246="Waive"),IF(ISBLANK(Spreadsheet!AU246),TRUE,FALSE),IF(OR(AND(NOT(ISBLANK(Spreadsheet!AT246)),ISBLANK(Spreadsheet!AU246)),NOT(ISNUMBER(VALUE(Spreadsheet!AU246)))),FALSE,IF(AND(NOT(OR(ISBLANK(Spreadsheet!AT246),Spreadsheet!AT246="Waive")),NOT(OR(ISBLANK(Spreadsheet!AR246),Spreadsheet!AR246="Waive")),MOD(Spreadsheet!AU246,5000)=0, Spreadsheet!AU246&lt;=(Spreadsheet!AS246*0.5)),TRUE,FALSE)))</f>
        <v>1</v>
      </c>
      <c r="BY246" s="5" t="b">
        <f t="array" ref="BY246">IF(ISBLANK(Spreadsheet!AV246),TRUE,ISNUMBER(MATCH(TRUE,EXACT(Spreadsheet!AV246,EnrollWaive),0)))</f>
        <v>1</v>
      </c>
      <c r="BZ246" s="5" t="b">
        <f t="array" ref="BZ246">IF(ISBLANK(Spreadsheet!AW246),TRUE,ISNUMBER(MATCH(TRUE,EXACT(Spreadsheet!AW246,LifeBenefitClasses),0)))</f>
        <v>1</v>
      </c>
      <c r="CA246" s="5" t="b">
        <f t="array" ref="CA246">IF(ISBLANK(Spreadsheet!AX246),TRUE,ISNUMBER(MATCH(TRUE,EXACT(Spreadsheet!AX246,LifeBenefitClasses),0)))</f>
        <v>1</v>
      </c>
      <c r="CB246" s="5" t="b">
        <f t="array" ref="CB246">IF(ISBLANK(Spreadsheet!AY246),TRUE,ISNUMBER(MATCH(TRUE,EXACT(Spreadsheet!AY246,LifeBenefitClasses),0)))</f>
        <v>1</v>
      </c>
      <c r="CC246" s="5" t="b">
        <f t="array" ref="CC246">IF(ISBLANK(Spreadsheet!AZ246),TRUE,ISNUMBER(MATCH(TRUE,EXACT(Spreadsheet!AZ246,LifeBenefitClasses),0)))</f>
        <v>1</v>
      </c>
      <c r="CD246" s="5" t="b">
        <f t="array" ref="CD246">IF(ISBLANK(Spreadsheet!BA246),TRUE,ISNUMBER(MATCH(TRUE,EXACT(Spreadsheet!BA246,LifeBenefitClasses),0)))</f>
        <v>1</v>
      </c>
      <c r="CE246" s="5" t="b">
        <f>IF(OR(ISBLANK(Spreadsheet!BA246), Spreadsheet!BA246="Waive"),IF(ISBLANK(Spreadsheet!BB246),TRUE,FALSE),IF(OR(AND(NOT(ISBLANK(Spreadsheet!BA246)),ISBLANK(Spreadsheet!BB246)),NOT(ISNUMBER(VALUE(Spreadsheet!BB246))),ISBLANK(Spreadsheet!BC246),NOT(ISNUMBER(VALUE(Spreadsheet!BC246)))),FALSE,IF(AND(Spreadsheet!BB246&gt;=50000,Spreadsheet!BB246&lt;=250000,MOD(Spreadsheet!BB246,10000)=0,Spreadsheet!BB246&lt;=(10*Spreadsheet!BC246)),TRUE,FALSE)))</f>
        <v>1</v>
      </c>
      <c r="CF246" s="5" t="b">
        <f>IF(NOT(ISBLANK(Spreadsheet!BC246)),AND(ISNUMBER(VALUE(Spreadsheet!BC246)),Spreadsheet!BC246&gt;0),AND(OR(ISBLANK(Spreadsheet!AO246),Spreadsheet!AO246="Waive",AND(NOT(OR(ISBLANK(Spreadsheet!AO246),Spreadsheet!AO246="Waive")),Spreadsheet!AP246&gt;=6)),OR(ISBLANK(Spreadsheet!AR246),AND(NOT(OR(ISBLANK(Spreadsheet!AR246),Spreadsheet!AR246="Waive")),Spreadsheet!AS246&gt;=6)),OR(ISBLANK(Spreadsheet!AW246)),OR(ISBLANK(Spreadsheet!AX246)),OR(ISBLANK(Spreadsheet!AY246)),OR(ISBLANK(Spreadsheet!AZ246)),OR(ISBLANK(Spreadsheet!BA246),Spreadsheet!BA246="Waive")))</f>
        <v>1</v>
      </c>
      <c r="CG246" s="5" t="b">
        <f t="shared" ca="1" si="17"/>
        <v>1</v>
      </c>
    </row>
    <row r="247" spans="8:85" x14ac:dyDescent="0.3">
      <c r="H247" s="5">
        <f t="shared" ca="1" si="14"/>
        <v>2</v>
      </c>
      <c r="I247" s="5" t="str">
        <f t="shared" ca="1" si="15"/>
        <v/>
      </c>
      <c r="J247" s="5" t="str">
        <f>IF(AND(NOT(ISBLANK(Spreadsheet!C247)),ISBLANK(Spreadsheet!D247)),Spreadsheet!F247&amp;" "&amp;Spreadsheet!H247,"")</f>
        <v/>
      </c>
      <c r="K247" s="5">
        <f>IF(AND(NOT(ISBLANK(Spreadsheet!C247)),ISBLANK(Spreadsheet!D247)),COUNTIFS(Spreadsheet!E248:E$786,"=Child",Spreadsheet!C248:C$786, "="&amp;Spreadsheet!C247) + COUNTIFS(Spreadsheet!E248:E$786,"=Step-child",Spreadsheet!C248:C$786, "="&amp;Spreadsheet!C247),0)</f>
        <v>0</v>
      </c>
      <c r="L247" s="5">
        <f>IF(NOT(ISBLANK(J247)),COUNTIFS(Spreadsheet!E248:E$786,"=Wife",Spreadsheet!C248:C$786, "="&amp;Spreadsheet!C247) + COUNTIFS(Spreadsheet!E248:E$786,"=Husband",Spreadsheet!C248:C$786, "="&amp;Spreadsheet!C247),0)</f>
        <v>0</v>
      </c>
      <c r="M247" s="5">
        <f>IF(NOT(ISBLANK(Spreadsheet!AJ247)),VLOOKUP(Spreadsheet!AJ247,'Drop Downs'!$P$2:$R$16,3,FALSE),0)</f>
        <v>0</v>
      </c>
      <c r="N247" s="5">
        <f>IF(NOT(ISBLANK(Spreadsheet!AJ247)), VLOOKUP(Spreadsheet!AJ247,'Drop Downs'!$P$2:$R$16,2,FALSE),0)</f>
        <v>0</v>
      </c>
      <c r="O247" s="5">
        <f>IF(NOT(ISBLANK(Spreadsheet!AL247)),VLOOKUP(Spreadsheet!AL247,'Drop Downs'!$P$2:$R$16,3,FALSE), 0)</f>
        <v>0</v>
      </c>
      <c r="P247" s="5">
        <f>IF(NOT(ISBLANK(Spreadsheet!AL247)),VLOOKUP(Spreadsheet!AL247,'Drop Downs'!$P$2:$R$16,2,FALSE),0)</f>
        <v>0</v>
      </c>
      <c r="Q247" s="5">
        <f>IF(NOT(ISBLANK(Spreadsheet!AN247)),VLOOKUP(Spreadsheet!AN247,'Drop Downs'!$P$2:$R$16,3,FALSE),0)</f>
        <v>0</v>
      </c>
      <c r="R247" s="5">
        <f>IF(NOT(ISBLANK(Spreadsheet!AN247)),VLOOKUP(Spreadsheet!AN247,'Drop Downs'!$P$2:$R$16,2,FALSE),0)</f>
        <v>0</v>
      </c>
      <c r="S247" s="5" t="str">
        <f>IF(OR(M247&gt;K247,N247&gt;L247,O247&gt;K247, Q247&gt;K247,N247&gt;L247, P247&gt;L247, R247&gt;L247),"Member currently has a coverage election over what he/she needs.  Please add more dependents or adjust the coverage election.","")&amp;(IF(AND(NOT(ISBLANK(Spreadsheet!C247)),NOT(ISBLANK(Spreadsheet!D247)),ISBLANK(Spreadsheet!E247)),"Dependent lacks a relationship to member.Please select one from the drop-down.",""))</f>
        <v/>
      </c>
      <c r="T247" s="5" t="b">
        <f t="shared" si="16"/>
        <v>1</v>
      </c>
      <c r="U247" s="5" t="b">
        <f>OR(ISBLANK(Spreadsheet!C247),IF(NOT(ISBLANK(Spreadsheet!D247)),NOT(ISBLANK(Spreadsheet!E247)),TRUE))</f>
        <v>1</v>
      </c>
      <c r="V247" s="5" t="b">
        <f>OR(ISBLANK(Spreadsheet!C247), NOT(ISBLANK(Spreadsheet!I247)))</f>
        <v>1</v>
      </c>
      <c r="W247" s="5" t="b">
        <f>OR(ISBLANK(Spreadsheet!D247),NOT(ISBLANK(Spreadsheet!C247)))</f>
        <v>1</v>
      </c>
      <c r="X247" s="155" t="str">
        <f>REPT("0",MIN(FIND({1,2,3,4,5,6,7,8,9},Spreadsheet!C247&amp;"123456789"))-1)&amp;IF(ISBLANK(Spreadsheet!C247),"",SUMPRODUCT(MID(0&amp;Spreadsheet!C247,LARGE(INDEX(ISNUMBER(--MID(Spreadsheet!C247,ROW($1:$225),1))*
 ROW($1:$225),0),ROW($1:$225))+1,1)*10^ROW($1:$225)/10))</f>
        <v/>
      </c>
      <c r="Y247" s="5" t="b">
        <f>IF(NOT(ISBLANK(Spreadsheet!C247)),IF(AND(ISNUMBER(VALUE(Spreadsheet!C247)), LEN(Spreadsheet!C247)=9),TRUE,FALSE),TRUE)</f>
        <v>1</v>
      </c>
      <c r="Z247" s="155" t="str">
        <f>REPT("0",MIN(FIND({1,2,3,4,5,6,7,8,9},Spreadsheet!D247&amp;"123456789"))-1)&amp;IF(ISBLANK(Spreadsheet!D247),"",SUMPRODUCT(MID(0&amp;Spreadsheet!D247,LARGE(INDEX(ISNUMBER(--MID(Spreadsheet!D247,ROW($1:$225),1))*
 ROW($1:$225),0),ROW($1:$225))+1,1)*10^ROW($1:$225)/10))</f>
        <v/>
      </c>
      <c r="AA247" s="5" t="b">
        <f>IF(AND(NOT(ISBLANK(Spreadsheet!D247)),NOT(ISBLANK(Spreadsheet!C247))),IF(AND(ISNUMBER(VALUE(Spreadsheet!D247)), LEN(Spreadsheet!D247)=9),TRUE,FALSE),IF(AND(NOT(ISBLANK(Spreadsheet!D247)),ISBLANK(Spreadsheet!C247)),FALSE,TRUE))</f>
        <v>1</v>
      </c>
      <c r="AB247" s="5" t="b">
        <f>OR(ISBLANK(Spreadsheet!Y247),IF(NOT(ISBLANK(Spreadsheet!Y247)),LEN(Spreadsheet!Y247)=10,ISNUMBER(VALUE(Spreadsheet!Y247))))</f>
        <v>1</v>
      </c>
      <c r="AC247" s="5" t="b">
        <f>OR(ISBLANK(Spreadsheet!AI247), AND(NOT(ISBLANK(Spreadsheet!AJ247)), NOT(ISNUMBER(SEARCH("Waive",Spreadsheet!AJ247)))))</f>
        <v>1</v>
      </c>
      <c r="AD247" s="5" t="b">
        <f>OR(ISBLANK(Spreadsheet!AK247), AND(NOT(ISBLANK(Spreadsheet!AL247)), NOT(ISNUMBER(SEARCH("Waive",Spreadsheet!AL247)))))</f>
        <v>1</v>
      </c>
      <c r="AE247" s="5" t="b">
        <f>OR(ISBLANK(Spreadsheet!AM247), AND(NOT(ISBLANK(Spreadsheet!AN247)), NOT(ISNUMBER(SEARCH("Waive", Spreadsheet!AN247)))))</f>
        <v>1</v>
      </c>
      <c r="AF247" s="5" t="b">
        <f>OR(ISBLANK(Spreadsheet!C247), NOT(ISBLANK(Spreadsheet!D247)),NOT(ISBLANK(Spreadsheet!L247)))</f>
        <v>1</v>
      </c>
      <c r="AG247" s="5" t="b">
        <f>IF(AND(NOT(ISBLANK(Spreadsheet!C247)), NOT(ISBLANK(Spreadsheet!D247)),Spreadsheet!C247&lt;&gt;Spreadsheet!D247),IF(ISERROR(VLOOKUP(Spreadsheet!C247, Spreadsheet!$C$6:'Spreadsheet'!$C246,1,FALSE)), FALSE, TRUE),TRUE)</f>
        <v>1</v>
      </c>
      <c r="AH247" s="5" t="b">
        <f>Spreadsheet!$B$2=Spreadsheet!AD247</f>
        <v>1</v>
      </c>
      <c r="AI247" s="5" t="b">
        <f>IF(ISBLANK(Spreadsheet!G247),TRUE,IF(OR(LEN(Spreadsheet!G247)&gt;1,ISNUMBER(VALUE(Spreadsheet!G247))),FALSE,TRUE))</f>
        <v>1</v>
      </c>
      <c r="AJ247" s="5" t="b">
        <f>OR(ISBLANK(Spreadsheet!C247), NOT(ISBLANK(Spreadsheet!B247)), NOT(ISBLANK(Spreadsheet!D247)))</f>
        <v>1</v>
      </c>
      <c r="AK247" s="5" t="b">
        <f t="array" ref="AK247">IF(OR(AND(ISBLANK(Spreadsheet!E247),ISBLANK(Spreadsheet!D247),NOT(ISBLANK(Spreadsheet!C247))),AND(ISBLANK(Spreadsheet!E247),ISBLANK(Spreadsheet!D247),ISBLANK(Spreadsheet!C247))),TRUE,ISNUMBER(MATCH(TRUE,EXACT(Spreadsheet!E247,Relationships),0)))</f>
        <v>1</v>
      </c>
      <c r="AL247" s="5" t="b">
        <f>IF(NOT(ISBLANK(Spreadsheet!C247)),IF(OR(ISBLANK(Spreadsheet!F247),LEN(Spreadsheet!F247)&gt;40),FALSE,TRUE),TRUE)</f>
        <v>1</v>
      </c>
      <c r="AM247" s="5" t="b">
        <f>IF(NOT(ISBLANK(Spreadsheet!C247)),IF(OR(ISBLANK(Spreadsheet!H247),LEN(Spreadsheet!H247)&gt;40),FALSE,TRUE),TRUE)</f>
        <v>1</v>
      </c>
      <c r="AN247" s="5" t="b">
        <f t="array" ref="AN247">IF(ISBLANK(Spreadsheet!I247),TRUE,ISNUMBER(MATCH(TRUE,EXACT(Spreadsheet!I247,GenderValues),0)))</f>
        <v>1</v>
      </c>
      <c r="AO247" s="5" t="b">
        <f ca="1">IF(ISERROR(DATEVALUE(TEXT(Spreadsheet!J247,"mm/dd/yyyy")) &gt; TODAY()),IF(AND(ISBLANK(Spreadsheet!J247),ISBLANK(Spreadsheet!C247)),TRUE,FALSE),IF(DATEVALUE(TEXT(Spreadsheet!J247,"mm/dd/yyyy")) &gt; TODAY(),FALSE,TRUE))</f>
        <v>1</v>
      </c>
      <c r="AP247" s="5" t="b">
        <f>OR(ISBLANK(Spreadsheet!K247),LEN(Spreadsheet!K247)&lt;=100)</f>
        <v>1</v>
      </c>
      <c r="AQ247" s="5" t="b">
        <f t="array" ref="AQ247">IF(OR(AND(ISBLANK(Spreadsheet!L247),ISBLANK(Spreadsheet!C247)),AND(NOT(ISBLANK(Spreadsheet!C247)),NOT(ISBLANK(Spreadsheet!D247)))),TRUE,ISNUMBER(MATCH(TRUE,EXACT(Spreadsheet!L247,MaritalStatus),0)))</f>
        <v>1</v>
      </c>
      <c r="AR247" s="5" t="b">
        <f ca="1">IF(ISERROR(DATEVALUE(TEXT(Spreadsheet!M247,"mm/dd/yyyy")) &gt; TODAY()),IF(ISBLANK(Spreadsheet!M247),TRUE,FALSE),IF(DATEVALUE(TEXT(Spreadsheet!M247,"mm/dd/yyyy")) &gt; TODAY(),FALSE,TRUE))</f>
        <v>1</v>
      </c>
      <c r="AS247" s="5" t="b">
        <f>OR(ISBLANK(Spreadsheet!N247),LEN(Spreadsheet!N247)&lt;=100)</f>
        <v>1</v>
      </c>
      <c r="AT247" s="5" t="b">
        <f>OR(ISBLANK(Spreadsheet!O247),UPPER(Spreadsheet!O247)="YES")</f>
        <v>1</v>
      </c>
      <c r="AU247" s="5" t="b">
        <f>OR(ISBLANK(Spreadsheet!P247),UPPER(Spreadsheet!P247)="YES")</f>
        <v>1</v>
      </c>
      <c r="AV247" s="5" t="b">
        <f t="array" ref="AV247">IF(ISBLANK(Spreadsheet!Q247),TRUE,ISNUMBER(MATCH(TRUE,EXACT(Spreadsheet!Q247,OnGroupsPriorIns),0)))</f>
        <v>1</v>
      </c>
      <c r="AW247" s="5" t="b">
        <f>OR(ISBLANK(Spreadsheet!R247),UPPER(Spreadsheet!R247)="YES")</f>
        <v>1</v>
      </c>
      <c r="AX247" s="5" t="b">
        <f>OR(ISBLANK(Spreadsheet!S247),UPPER(Spreadsheet!S247)="YES")</f>
        <v>1</v>
      </c>
      <c r="AY247" s="5" t="b">
        <f>OR(AND(ISBLANK(Spreadsheet!C247),LEN(Spreadsheet!T247)=0),AND(NOT(ISBLANK(Spreadsheet!C247)),LEN(Spreadsheet!T247)&gt;0,LEN(Spreadsheet!T247)&lt;=50))</f>
        <v>1</v>
      </c>
      <c r="AZ247" s="5" t="b">
        <f>OR(LEN(Spreadsheet!U247)=0,AND(LEN(Spreadsheet!U247)&gt;0,LEN(Spreadsheet!U247)&lt;=50))</f>
        <v>1</v>
      </c>
      <c r="BA247" s="5" t="b">
        <f>OR(AND(ISBLANK(Spreadsheet!C247),LEN(Spreadsheet!V247)=0),AND(NOT(ISBLANK(Spreadsheet!C247)),LEN(Spreadsheet!V247)&gt;0,LEN(Spreadsheet!V247)&lt;=50))</f>
        <v>1</v>
      </c>
      <c r="BB247" s="5" t="b">
        <f t="array" ref="BB247">IF(AND(ISBLANK(Spreadsheet!C247),LEN(Spreadsheet!W247)=0),TRUE,ISNUMBER(MATCH(TRUE,EXACT(Spreadsheet!W247,States),0)))</f>
        <v>1</v>
      </c>
      <c r="BC247" s="5" t="b">
        <f>OR(AND(ISBLANK(Spreadsheet!C247),LEN(Spreadsheet!X247)=0),AND(NOT(ISBLANK(Spreadsheet!C247)),LEN(Spreadsheet!X247)&gt;0,LEN(Spreadsheet!X247)=5,ISNUMBER(VALUE(Spreadsheet!X247))))</f>
        <v>1</v>
      </c>
      <c r="BD247" s="5" t="b">
        <f>OR(ISBLANK(Spreadsheet!Z247),LEN(Spreadsheet!Z247)&lt;=50)</f>
        <v>1</v>
      </c>
      <c r="BE247" s="5" t="b">
        <f>ISBLANK(Spreadsheet!AA247)</f>
        <v>1</v>
      </c>
      <c r="BF247" s="5" t="b">
        <f>ISBLANK(Spreadsheet!AB247)</f>
        <v>1</v>
      </c>
      <c r="BG247" s="5" t="b">
        <f>IF(ISERROR(DATEVALUE(TEXT(Spreadsheet!AC247,"mm/dd/yyyy")) &gt; DATEVALUE(TEXT(Spreadsheet!J247,"mm/dd/yyyy"))),IF(OR(AND(ISBLANK(Spreadsheet!AC247),ISBLANK(Spreadsheet!C247)),AND(NOT(ISBLANK(Spreadsheet!C247)),ISBLANK(Spreadsheet!AC247),NOT(ISBLANK(Spreadsheet!D247)))),TRUE,FALSE),IF(DATEVALUE(TEXT(Spreadsheet!AC247,"mm/dd/yyyy")) &gt; DATEVALUE(TEXT(Spreadsheet!J247,"mm/dd/yyyy")),TRUE,FALSE))</f>
        <v>1</v>
      </c>
      <c r="BH247" s="5" t="b">
        <f>OR(AND(ISBLANK(Spreadsheet!C247),ISBLANK(Spreadsheet!AE247)),AND(NOT(ISBLANK(Spreadsheet!C247)),NOT(ISBLANK(Spreadsheet!D247)),ISBLANK(Spreadsheet!AE247)),AND(NOT(ISBLANK(Spreadsheet!C247)),ISBLANK(Spreadsheet!D247),NOT(ISBLANK(Spreadsheet!AE247)),LEN(Spreadsheet!AE247)&lt;=100))</f>
        <v>1</v>
      </c>
      <c r="BI247" s="5" t="b">
        <f t="array" ref="BI247">IF(ISBLANK(Spreadsheet!AF247),TRUE,ISNUMBER(MATCH(TRUE,EXACT(Spreadsheet!AF247,CobraShortReasons),0)))</f>
        <v>1</v>
      </c>
      <c r="BJ247" s="5" t="b">
        <f ca="1">IF(ISERROR(DATEVALUE(TEXT(Spreadsheet!AG247,"mm/dd/yyyy")) &gt; TODAY()),IF(ISBLANK(Spreadsheet!AG247),TRUE,FALSE),IF(DATEVALUE(TEXT(Spreadsheet!AG247,"mm/dd/yyyy")) &gt; TODAY(),FALSE,TRUE))</f>
        <v>1</v>
      </c>
      <c r="BK247" s="5" t="b">
        <f>OR(ISBLANK(Spreadsheet!AH247),LEN(Spreadsheet!AH247)&lt;=25)</f>
        <v>1</v>
      </c>
      <c r="BL247" s="5" t="b">
        <f t="array" aca="1" ref="BL247" ca="1">IF(ISBLANK(Spreadsheet!AI247),TRUE,ISNUMBER(MATCH(TRUE,EXACT(Spreadsheet!AI247,INDIRECT(Spreadsheet!$D$2)),0)))</f>
        <v>1</v>
      </c>
      <c r="BM247" s="5" t="b">
        <f t="array" aca="1" ref="BM247" ca="1">IF(ISBLANK(Spreadsheet!AJ247),TRUE,ISNUMBER(MATCH(TRUE,EXACT(Spreadsheet!AJ247,INDIRECT(Spreadsheet!BJ247)),0)))</f>
        <v>1</v>
      </c>
      <c r="BN247" s="5" t="b">
        <f t="array" ref="BN247">IF(ISBLANK(Spreadsheet!AK247),TRUE,ISNUMBER(MATCH(TRUE,EXACT(Spreadsheet!AK247,DentalPlans),0)))</f>
        <v>1</v>
      </c>
      <c r="BO247" s="5" t="b">
        <f t="array" aca="1" ref="BO247" ca="1">IF(ISBLANK(Spreadsheet!AL247),TRUE,ISNUMBER(MATCH(TRUE,EXACT(Spreadsheet!AL247,INDIRECT(Spreadsheet!BK247)),0)))</f>
        <v>1</v>
      </c>
      <c r="BP247" s="5" t="b">
        <f t="array" ref="BP247">IF(ISBLANK(Spreadsheet!AM247),TRUE,ISNUMBER(MATCH(TRUE,EXACT(Spreadsheet!AM247,VisionPlans),0)))</f>
        <v>1</v>
      </c>
      <c r="BQ247" s="5" t="b">
        <f t="array" aca="1" ref="BQ247" ca="1">IF(ISBLANK(Spreadsheet!AN247),TRUE,ISNUMBER(MATCH(TRUE,EXACT(Spreadsheet!AN247,INDIRECT(Spreadsheet!BL247)),0)))</f>
        <v>1</v>
      </c>
      <c r="BR247" s="5" t="b">
        <f t="array" ref="BR247">IF(ISBLANK(Spreadsheet!AO247),TRUE,ISNUMBER(MATCH(TRUE,EXACT(Spreadsheet!AO247,LifeBenefitClasses),0)))</f>
        <v>1</v>
      </c>
      <c r="BS247" s="5" t="b">
        <f>IF(OR(ISBLANK(Spreadsheet!AO247), Spreadsheet!AO247="Waive"),IF(ISBLANK(Spreadsheet!AP247),TRUE,FALSE),IF(OR(AND(NOT(ISBLANK(Spreadsheet!AO247)),ISBLANK(Spreadsheet!AP247)),NOT(ISNUMBER(VALUE(Spreadsheet!AP247)))),FALSE,IF(OR(AND(Spreadsheet!AP247&lt;6,MOD(Spreadsheet!AP247*10,5)=0), MOD(Spreadsheet!AP247,5000)=0),TRUE,FALSE)))</f>
        <v>1</v>
      </c>
      <c r="BT247" s="5" t="b">
        <f t="array" ref="BT247">IF(ISBLANK(Spreadsheet!AQ247),TRUE,ISNUMBER(MATCH(TRUE,EXACT(Spreadsheet!AQ247,EnrollWaive),0)))</f>
        <v>1</v>
      </c>
      <c r="BU247" s="5" t="b">
        <f t="array" ref="BU247">IF(ISBLANK(Spreadsheet!AR247),TRUE,ISNUMBER(MATCH(TRUE,EXACT(Spreadsheet!AR247,LifeBenefitClasses),0)))</f>
        <v>1</v>
      </c>
      <c r="BV247" s="5" t="b">
        <f>IF(OR(ISBLANK(Spreadsheet!AR247), Spreadsheet!AR247="Waive"),IF(ISBLANK(Spreadsheet!AS247),TRUE,FALSE),IF(OR(AND(NOT(ISBLANK(Spreadsheet!AR247)),ISBLANK(Spreadsheet!AS247)),NOT(ISNUMBER(VALUE(Spreadsheet!AS247)))),FALSE,IF(OR(AND(Spreadsheet!AS247&lt;6,MOD(Spreadsheet!AS247*10,5)=0), MOD(Spreadsheet!AS247,10000)=0),TRUE,FALSE)))</f>
        <v>1</v>
      </c>
      <c r="BW247" s="5" t="b">
        <f t="array" ref="BW247">IF(ISBLANK(Spreadsheet!AT247),TRUE,ISNUMBER(MATCH(TRUE,EXACT(Spreadsheet!AT247,LifeBenefitClasses),0)))</f>
        <v>1</v>
      </c>
      <c r="BX247" s="5" t="b">
        <f>IF(OR(ISBLANK(Spreadsheet!AT247), Spreadsheet!AT247="Waive"),IF(ISBLANK(Spreadsheet!AU247),TRUE,FALSE),IF(OR(AND(NOT(ISBLANK(Spreadsheet!AT247)),ISBLANK(Spreadsheet!AU247)),NOT(ISNUMBER(VALUE(Spreadsheet!AU247)))),FALSE,IF(AND(NOT(OR(ISBLANK(Spreadsheet!AT247),Spreadsheet!AT247="Waive")),NOT(OR(ISBLANK(Spreadsheet!AR247),Spreadsheet!AR247="Waive")),MOD(Spreadsheet!AU247,5000)=0, Spreadsheet!AU247&lt;=(Spreadsheet!AS247*0.5)),TRUE,FALSE)))</f>
        <v>1</v>
      </c>
      <c r="BY247" s="5" t="b">
        <f t="array" ref="BY247">IF(ISBLANK(Spreadsheet!AV247),TRUE,ISNUMBER(MATCH(TRUE,EXACT(Spreadsheet!AV247,EnrollWaive),0)))</f>
        <v>1</v>
      </c>
      <c r="BZ247" s="5" t="b">
        <f t="array" ref="BZ247">IF(ISBLANK(Spreadsheet!AW247),TRUE,ISNUMBER(MATCH(TRUE,EXACT(Spreadsheet!AW247,LifeBenefitClasses),0)))</f>
        <v>1</v>
      </c>
      <c r="CA247" s="5" t="b">
        <f t="array" ref="CA247">IF(ISBLANK(Spreadsheet!AX247),TRUE,ISNUMBER(MATCH(TRUE,EXACT(Spreadsheet!AX247,LifeBenefitClasses),0)))</f>
        <v>1</v>
      </c>
      <c r="CB247" s="5" t="b">
        <f t="array" ref="CB247">IF(ISBLANK(Spreadsheet!AY247),TRUE,ISNUMBER(MATCH(TRUE,EXACT(Spreadsheet!AY247,LifeBenefitClasses),0)))</f>
        <v>1</v>
      </c>
      <c r="CC247" s="5" t="b">
        <f t="array" ref="CC247">IF(ISBLANK(Spreadsheet!AZ247),TRUE,ISNUMBER(MATCH(TRUE,EXACT(Spreadsheet!AZ247,LifeBenefitClasses),0)))</f>
        <v>1</v>
      </c>
      <c r="CD247" s="5" t="b">
        <f t="array" ref="CD247">IF(ISBLANK(Spreadsheet!BA247),TRUE,ISNUMBER(MATCH(TRUE,EXACT(Spreadsheet!BA247,LifeBenefitClasses),0)))</f>
        <v>1</v>
      </c>
      <c r="CE247" s="5" t="b">
        <f>IF(OR(ISBLANK(Spreadsheet!BA247), Spreadsheet!BA247="Waive"),IF(ISBLANK(Spreadsheet!BB247),TRUE,FALSE),IF(OR(AND(NOT(ISBLANK(Spreadsheet!BA247)),ISBLANK(Spreadsheet!BB247)),NOT(ISNUMBER(VALUE(Spreadsheet!BB247))),ISBLANK(Spreadsheet!BC247),NOT(ISNUMBER(VALUE(Spreadsheet!BC247)))),FALSE,IF(AND(Spreadsheet!BB247&gt;=50000,Spreadsheet!BB247&lt;=250000,MOD(Spreadsheet!BB247,10000)=0,Spreadsheet!BB247&lt;=(10*Spreadsheet!BC247)),TRUE,FALSE)))</f>
        <v>1</v>
      </c>
      <c r="CF247" s="5" t="b">
        <f>IF(NOT(ISBLANK(Spreadsheet!BC247)),AND(ISNUMBER(VALUE(Spreadsheet!BC247)),Spreadsheet!BC247&gt;0),AND(OR(ISBLANK(Spreadsheet!AO247),Spreadsheet!AO247="Waive",AND(NOT(OR(ISBLANK(Spreadsheet!AO247),Spreadsheet!AO247="Waive")),Spreadsheet!AP247&gt;=6)),OR(ISBLANK(Spreadsheet!AR247),AND(NOT(OR(ISBLANK(Spreadsheet!AR247),Spreadsheet!AR247="Waive")),Spreadsheet!AS247&gt;=6)),OR(ISBLANK(Spreadsheet!AW247)),OR(ISBLANK(Spreadsheet!AX247)),OR(ISBLANK(Spreadsheet!AY247)),OR(ISBLANK(Spreadsheet!AZ247)),OR(ISBLANK(Spreadsheet!BA247),Spreadsheet!BA247="Waive")))</f>
        <v>1</v>
      </c>
      <c r="CG247" s="5" t="b">
        <f t="shared" ca="1" si="17"/>
        <v>1</v>
      </c>
    </row>
    <row r="248" spans="8:85" x14ac:dyDescent="0.3">
      <c r="H248" s="5">
        <f t="shared" ca="1" si="14"/>
        <v>2</v>
      </c>
      <c r="I248" s="5" t="str">
        <f t="shared" ca="1" si="15"/>
        <v/>
      </c>
      <c r="J248" s="5" t="str">
        <f>IF(AND(NOT(ISBLANK(Spreadsheet!C248)),ISBLANK(Spreadsheet!D248)),Spreadsheet!F248&amp;" "&amp;Spreadsheet!H248,"")</f>
        <v/>
      </c>
      <c r="K248" s="5">
        <f>IF(AND(NOT(ISBLANK(Spreadsheet!C248)),ISBLANK(Spreadsheet!D248)),COUNTIFS(Spreadsheet!E249:E$786,"=Child",Spreadsheet!C249:C$786, "="&amp;Spreadsheet!C248) + COUNTIFS(Spreadsheet!E249:E$786,"=Step-child",Spreadsheet!C249:C$786, "="&amp;Spreadsheet!C248),0)</f>
        <v>0</v>
      </c>
      <c r="L248" s="5">
        <f>IF(NOT(ISBLANK(J248)),COUNTIFS(Spreadsheet!E249:E$786,"=Wife",Spreadsheet!C249:C$786, "="&amp;Spreadsheet!C248) + COUNTIFS(Spreadsheet!E249:E$786,"=Husband",Spreadsheet!C249:C$786, "="&amp;Spreadsheet!C248),0)</f>
        <v>0</v>
      </c>
      <c r="M248" s="5">
        <f>IF(NOT(ISBLANK(Spreadsheet!AJ248)),VLOOKUP(Spreadsheet!AJ248,'Drop Downs'!$P$2:$R$16,3,FALSE),0)</f>
        <v>0</v>
      </c>
      <c r="N248" s="5">
        <f>IF(NOT(ISBLANK(Spreadsheet!AJ248)), VLOOKUP(Spreadsheet!AJ248,'Drop Downs'!$P$2:$R$16,2,FALSE),0)</f>
        <v>0</v>
      </c>
      <c r="O248" s="5">
        <f>IF(NOT(ISBLANK(Spreadsheet!AL248)),VLOOKUP(Spreadsheet!AL248,'Drop Downs'!$P$2:$R$16,3,FALSE), 0)</f>
        <v>0</v>
      </c>
      <c r="P248" s="5">
        <f>IF(NOT(ISBLANK(Spreadsheet!AL248)),VLOOKUP(Spreadsheet!AL248,'Drop Downs'!$P$2:$R$16,2,FALSE),0)</f>
        <v>0</v>
      </c>
      <c r="Q248" s="5">
        <f>IF(NOT(ISBLANK(Spreadsheet!AN248)),VLOOKUP(Spreadsheet!AN248,'Drop Downs'!$P$2:$R$16,3,FALSE),0)</f>
        <v>0</v>
      </c>
      <c r="R248" s="5">
        <f>IF(NOT(ISBLANK(Spreadsheet!AN248)),VLOOKUP(Spreadsheet!AN248,'Drop Downs'!$P$2:$R$16,2,FALSE),0)</f>
        <v>0</v>
      </c>
      <c r="S248" s="5" t="str">
        <f>IF(OR(M248&gt;K248,N248&gt;L248,O248&gt;K248, Q248&gt;K248,N248&gt;L248, P248&gt;L248, R248&gt;L248),"Member currently has a coverage election over what he/she needs.  Please add more dependents or adjust the coverage election.","")&amp;(IF(AND(NOT(ISBLANK(Spreadsheet!C248)),NOT(ISBLANK(Spreadsheet!D248)),ISBLANK(Spreadsheet!E248)),"Dependent lacks a relationship to member.Please select one from the drop-down.",""))</f>
        <v/>
      </c>
      <c r="T248" s="5" t="b">
        <f t="shared" si="16"/>
        <v>1</v>
      </c>
      <c r="U248" s="5" t="b">
        <f>OR(ISBLANK(Spreadsheet!C248),IF(NOT(ISBLANK(Spreadsheet!D248)),NOT(ISBLANK(Spreadsheet!E248)),TRUE))</f>
        <v>1</v>
      </c>
      <c r="V248" s="5" t="b">
        <f>OR(ISBLANK(Spreadsheet!C248), NOT(ISBLANK(Spreadsheet!I248)))</f>
        <v>1</v>
      </c>
      <c r="W248" s="5" t="b">
        <f>OR(ISBLANK(Spreadsheet!D248),NOT(ISBLANK(Spreadsheet!C248)))</f>
        <v>1</v>
      </c>
      <c r="X248" s="155" t="str">
        <f>REPT("0",MIN(FIND({1,2,3,4,5,6,7,8,9},Spreadsheet!C248&amp;"123456789"))-1)&amp;IF(ISBLANK(Spreadsheet!C248),"",SUMPRODUCT(MID(0&amp;Spreadsheet!C248,LARGE(INDEX(ISNUMBER(--MID(Spreadsheet!C248,ROW($1:$225),1))*
 ROW($1:$225),0),ROW($1:$225))+1,1)*10^ROW($1:$225)/10))</f>
        <v/>
      </c>
      <c r="Y248" s="5" t="b">
        <f>IF(NOT(ISBLANK(Spreadsheet!C248)),IF(AND(ISNUMBER(VALUE(Spreadsheet!C248)), LEN(Spreadsheet!C248)=9),TRUE,FALSE),TRUE)</f>
        <v>1</v>
      </c>
      <c r="Z248" s="155" t="str">
        <f>REPT("0",MIN(FIND({1,2,3,4,5,6,7,8,9},Spreadsheet!D248&amp;"123456789"))-1)&amp;IF(ISBLANK(Spreadsheet!D248),"",SUMPRODUCT(MID(0&amp;Spreadsheet!D248,LARGE(INDEX(ISNUMBER(--MID(Spreadsheet!D248,ROW($1:$225),1))*
 ROW($1:$225),0),ROW($1:$225))+1,1)*10^ROW($1:$225)/10))</f>
        <v/>
      </c>
      <c r="AA248" s="5" t="b">
        <f>IF(AND(NOT(ISBLANK(Spreadsheet!D248)),NOT(ISBLANK(Spreadsheet!C248))),IF(AND(ISNUMBER(VALUE(Spreadsheet!D248)), LEN(Spreadsheet!D248)=9),TRUE,FALSE),IF(AND(NOT(ISBLANK(Spreadsheet!D248)),ISBLANK(Spreadsheet!C248)),FALSE,TRUE))</f>
        <v>1</v>
      </c>
      <c r="AB248" s="5" t="b">
        <f>OR(ISBLANK(Spreadsheet!Y248),IF(NOT(ISBLANK(Spreadsheet!Y248)),LEN(Spreadsheet!Y248)=10,ISNUMBER(VALUE(Spreadsheet!Y248))))</f>
        <v>1</v>
      </c>
      <c r="AC248" s="5" t="b">
        <f>OR(ISBLANK(Spreadsheet!AI248), AND(NOT(ISBLANK(Spreadsheet!AJ248)), NOT(ISNUMBER(SEARCH("Waive",Spreadsheet!AJ248)))))</f>
        <v>1</v>
      </c>
      <c r="AD248" s="5" t="b">
        <f>OR(ISBLANK(Spreadsheet!AK248), AND(NOT(ISBLANK(Spreadsheet!AL248)), NOT(ISNUMBER(SEARCH("Waive",Spreadsheet!AL248)))))</f>
        <v>1</v>
      </c>
      <c r="AE248" s="5" t="b">
        <f>OR(ISBLANK(Spreadsheet!AM248), AND(NOT(ISBLANK(Spreadsheet!AN248)), NOT(ISNUMBER(SEARCH("Waive", Spreadsheet!AN248)))))</f>
        <v>1</v>
      </c>
      <c r="AF248" s="5" t="b">
        <f>OR(ISBLANK(Spreadsheet!C248), NOT(ISBLANK(Spreadsheet!D248)),NOT(ISBLANK(Spreadsheet!L248)))</f>
        <v>1</v>
      </c>
      <c r="AG248" s="5" t="b">
        <f>IF(AND(NOT(ISBLANK(Spreadsheet!C248)), NOT(ISBLANK(Spreadsheet!D248)),Spreadsheet!C248&lt;&gt;Spreadsheet!D248),IF(ISERROR(VLOOKUP(Spreadsheet!C248, Spreadsheet!$C$6:'Spreadsheet'!$C247,1,FALSE)), FALSE, TRUE),TRUE)</f>
        <v>1</v>
      </c>
      <c r="AH248" s="5" t="b">
        <f>Spreadsheet!$B$2=Spreadsheet!AD248</f>
        <v>1</v>
      </c>
      <c r="AI248" s="5" t="b">
        <f>IF(ISBLANK(Spreadsheet!G248),TRUE,IF(OR(LEN(Spreadsheet!G248)&gt;1,ISNUMBER(VALUE(Spreadsheet!G248))),FALSE,TRUE))</f>
        <v>1</v>
      </c>
      <c r="AJ248" s="5" t="b">
        <f>OR(ISBLANK(Spreadsheet!C248), NOT(ISBLANK(Spreadsheet!B248)), NOT(ISBLANK(Spreadsheet!D248)))</f>
        <v>1</v>
      </c>
      <c r="AK248" s="5" t="b">
        <f t="array" ref="AK248">IF(OR(AND(ISBLANK(Spreadsheet!E248),ISBLANK(Spreadsheet!D248),NOT(ISBLANK(Spreadsheet!C248))),AND(ISBLANK(Spreadsheet!E248),ISBLANK(Spreadsheet!D248),ISBLANK(Spreadsheet!C248))),TRUE,ISNUMBER(MATCH(TRUE,EXACT(Spreadsheet!E248,Relationships),0)))</f>
        <v>1</v>
      </c>
      <c r="AL248" s="5" t="b">
        <f>IF(NOT(ISBLANK(Spreadsheet!C248)),IF(OR(ISBLANK(Spreadsheet!F248),LEN(Spreadsheet!F248)&gt;40),FALSE,TRUE),TRUE)</f>
        <v>1</v>
      </c>
      <c r="AM248" s="5" t="b">
        <f>IF(NOT(ISBLANK(Spreadsheet!C248)),IF(OR(ISBLANK(Spreadsheet!H248),LEN(Spreadsheet!H248)&gt;40),FALSE,TRUE),TRUE)</f>
        <v>1</v>
      </c>
      <c r="AN248" s="5" t="b">
        <f t="array" ref="AN248">IF(ISBLANK(Spreadsheet!I248),TRUE,ISNUMBER(MATCH(TRUE,EXACT(Spreadsheet!I248,GenderValues),0)))</f>
        <v>1</v>
      </c>
      <c r="AO248" s="5" t="b">
        <f ca="1">IF(ISERROR(DATEVALUE(TEXT(Spreadsheet!J248,"mm/dd/yyyy")) &gt; TODAY()),IF(AND(ISBLANK(Spreadsheet!J248),ISBLANK(Spreadsheet!C248)),TRUE,FALSE),IF(DATEVALUE(TEXT(Spreadsheet!J248,"mm/dd/yyyy")) &gt; TODAY(),FALSE,TRUE))</f>
        <v>1</v>
      </c>
      <c r="AP248" s="5" t="b">
        <f>OR(ISBLANK(Spreadsheet!K248),LEN(Spreadsheet!K248)&lt;=100)</f>
        <v>1</v>
      </c>
      <c r="AQ248" s="5" t="b">
        <f t="array" ref="AQ248">IF(OR(AND(ISBLANK(Spreadsheet!L248),ISBLANK(Spreadsheet!C248)),AND(NOT(ISBLANK(Spreadsheet!C248)),NOT(ISBLANK(Spreadsheet!D248)))),TRUE,ISNUMBER(MATCH(TRUE,EXACT(Spreadsheet!L248,MaritalStatus),0)))</f>
        <v>1</v>
      </c>
      <c r="AR248" s="5" t="b">
        <f ca="1">IF(ISERROR(DATEVALUE(TEXT(Spreadsheet!M248,"mm/dd/yyyy")) &gt; TODAY()),IF(ISBLANK(Spreadsheet!M248),TRUE,FALSE),IF(DATEVALUE(TEXT(Spreadsheet!M248,"mm/dd/yyyy")) &gt; TODAY(),FALSE,TRUE))</f>
        <v>1</v>
      </c>
      <c r="AS248" s="5" t="b">
        <f>OR(ISBLANK(Spreadsheet!N248),LEN(Spreadsheet!N248)&lt;=100)</f>
        <v>1</v>
      </c>
      <c r="AT248" s="5" t="b">
        <f>OR(ISBLANK(Spreadsheet!O248),UPPER(Spreadsheet!O248)="YES")</f>
        <v>1</v>
      </c>
      <c r="AU248" s="5" t="b">
        <f>OR(ISBLANK(Spreadsheet!P248),UPPER(Spreadsheet!P248)="YES")</f>
        <v>1</v>
      </c>
      <c r="AV248" s="5" t="b">
        <f t="array" ref="AV248">IF(ISBLANK(Spreadsheet!Q248),TRUE,ISNUMBER(MATCH(TRUE,EXACT(Spreadsheet!Q248,OnGroupsPriorIns),0)))</f>
        <v>1</v>
      </c>
      <c r="AW248" s="5" t="b">
        <f>OR(ISBLANK(Spreadsheet!R248),UPPER(Spreadsheet!R248)="YES")</f>
        <v>1</v>
      </c>
      <c r="AX248" s="5" t="b">
        <f>OR(ISBLANK(Spreadsheet!S248),UPPER(Spreadsheet!S248)="YES")</f>
        <v>1</v>
      </c>
      <c r="AY248" s="5" t="b">
        <f>OR(AND(ISBLANK(Spreadsheet!C248),LEN(Spreadsheet!T248)=0),AND(NOT(ISBLANK(Spreadsheet!C248)),LEN(Spreadsheet!T248)&gt;0,LEN(Spreadsheet!T248)&lt;=50))</f>
        <v>1</v>
      </c>
      <c r="AZ248" s="5" t="b">
        <f>OR(LEN(Spreadsheet!U248)=0,AND(LEN(Spreadsheet!U248)&gt;0,LEN(Spreadsheet!U248)&lt;=50))</f>
        <v>1</v>
      </c>
      <c r="BA248" s="5" t="b">
        <f>OR(AND(ISBLANK(Spreadsheet!C248),LEN(Spreadsheet!V248)=0),AND(NOT(ISBLANK(Spreadsheet!C248)),LEN(Spreadsheet!V248)&gt;0,LEN(Spreadsheet!V248)&lt;=50))</f>
        <v>1</v>
      </c>
      <c r="BB248" s="5" t="b">
        <f t="array" ref="BB248">IF(AND(ISBLANK(Spreadsheet!C248),LEN(Spreadsheet!W248)=0),TRUE,ISNUMBER(MATCH(TRUE,EXACT(Spreadsheet!W248,States),0)))</f>
        <v>1</v>
      </c>
      <c r="BC248" s="5" t="b">
        <f>OR(AND(ISBLANK(Spreadsheet!C248),LEN(Spreadsheet!X248)=0),AND(NOT(ISBLANK(Spreadsheet!C248)),LEN(Spreadsheet!X248)&gt;0,LEN(Spreadsheet!X248)=5,ISNUMBER(VALUE(Spreadsheet!X248))))</f>
        <v>1</v>
      </c>
      <c r="BD248" s="5" t="b">
        <f>OR(ISBLANK(Spreadsheet!Z248),LEN(Spreadsheet!Z248)&lt;=50)</f>
        <v>1</v>
      </c>
      <c r="BE248" s="5" t="b">
        <f>ISBLANK(Spreadsheet!AA248)</f>
        <v>1</v>
      </c>
      <c r="BF248" s="5" t="b">
        <f>ISBLANK(Spreadsheet!AB248)</f>
        <v>1</v>
      </c>
      <c r="BG248" s="5" t="b">
        <f>IF(ISERROR(DATEVALUE(TEXT(Spreadsheet!AC248,"mm/dd/yyyy")) &gt; DATEVALUE(TEXT(Spreadsheet!J248,"mm/dd/yyyy"))),IF(OR(AND(ISBLANK(Spreadsheet!AC248),ISBLANK(Spreadsheet!C248)),AND(NOT(ISBLANK(Spreadsheet!C248)),ISBLANK(Spreadsheet!AC248),NOT(ISBLANK(Spreadsheet!D248)))),TRUE,FALSE),IF(DATEVALUE(TEXT(Spreadsheet!AC248,"mm/dd/yyyy")) &gt; DATEVALUE(TEXT(Spreadsheet!J248,"mm/dd/yyyy")),TRUE,FALSE))</f>
        <v>1</v>
      </c>
      <c r="BH248" s="5" t="b">
        <f>OR(AND(ISBLANK(Spreadsheet!C248),ISBLANK(Spreadsheet!AE248)),AND(NOT(ISBLANK(Spreadsheet!C248)),NOT(ISBLANK(Spreadsheet!D248)),ISBLANK(Spreadsheet!AE248)),AND(NOT(ISBLANK(Spreadsheet!C248)),ISBLANK(Spreadsheet!D248),NOT(ISBLANK(Spreadsheet!AE248)),LEN(Spreadsheet!AE248)&lt;=100))</f>
        <v>1</v>
      </c>
      <c r="BI248" s="5" t="b">
        <f t="array" ref="BI248">IF(ISBLANK(Spreadsheet!AF248),TRUE,ISNUMBER(MATCH(TRUE,EXACT(Spreadsheet!AF248,CobraShortReasons),0)))</f>
        <v>1</v>
      </c>
      <c r="BJ248" s="5" t="b">
        <f ca="1">IF(ISERROR(DATEVALUE(TEXT(Spreadsheet!AG248,"mm/dd/yyyy")) &gt; TODAY()),IF(ISBLANK(Spreadsheet!AG248),TRUE,FALSE),IF(DATEVALUE(TEXT(Spreadsheet!AG248,"mm/dd/yyyy")) &gt; TODAY(),FALSE,TRUE))</f>
        <v>1</v>
      </c>
      <c r="BK248" s="5" t="b">
        <f>OR(ISBLANK(Spreadsheet!AH248),LEN(Spreadsheet!AH248)&lt;=25)</f>
        <v>1</v>
      </c>
      <c r="BL248" s="5" t="b">
        <f t="array" aca="1" ref="BL248" ca="1">IF(ISBLANK(Spreadsheet!AI248),TRUE,ISNUMBER(MATCH(TRUE,EXACT(Spreadsheet!AI248,INDIRECT(Spreadsheet!$D$2)),0)))</f>
        <v>1</v>
      </c>
      <c r="BM248" s="5" t="b">
        <f t="array" aca="1" ref="BM248" ca="1">IF(ISBLANK(Spreadsheet!AJ248),TRUE,ISNUMBER(MATCH(TRUE,EXACT(Spreadsheet!AJ248,INDIRECT(Spreadsheet!BJ248)),0)))</f>
        <v>1</v>
      </c>
      <c r="BN248" s="5" t="b">
        <f t="array" ref="BN248">IF(ISBLANK(Spreadsheet!AK248),TRUE,ISNUMBER(MATCH(TRUE,EXACT(Spreadsheet!AK248,DentalPlans),0)))</f>
        <v>1</v>
      </c>
      <c r="BO248" s="5" t="b">
        <f t="array" aca="1" ref="BO248" ca="1">IF(ISBLANK(Spreadsheet!AL248),TRUE,ISNUMBER(MATCH(TRUE,EXACT(Spreadsheet!AL248,INDIRECT(Spreadsheet!BK248)),0)))</f>
        <v>1</v>
      </c>
      <c r="BP248" s="5" t="b">
        <f t="array" ref="BP248">IF(ISBLANK(Spreadsheet!AM248),TRUE,ISNUMBER(MATCH(TRUE,EXACT(Spreadsheet!AM248,VisionPlans),0)))</f>
        <v>1</v>
      </c>
      <c r="BQ248" s="5" t="b">
        <f t="array" aca="1" ref="BQ248" ca="1">IF(ISBLANK(Spreadsheet!AN248),TRUE,ISNUMBER(MATCH(TRUE,EXACT(Spreadsheet!AN248,INDIRECT(Spreadsheet!BL248)),0)))</f>
        <v>1</v>
      </c>
      <c r="BR248" s="5" t="b">
        <f t="array" ref="BR248">IF(ISBLANK(Spreadsheet!AO248),TRUE,ISNUMBER(MATCH(TRUE,EXACT(Spreadsheet!AO248,LifeBenefitClasses),0)))</f>
        <v>1</v>
      </c>
      <c r="BS248" s="5" t="b">
        <f>IF(OR(ISBLANK(Spreadsheet!AO248), Spreadsheet!AO248="Waive"),IF(ISBLANK(Spreadsheet!AP248),TRUE,FALSE),IF(OR(AND(NOT(ISBLANK(Spreadsheet!AO248)),ISBLANK(Spreadsheet!AP248)),NOT(ISNUMBER(VALUE(Spreadsheet!AP248)))),FALSE,IF(OR(AND(Spreadsheet!AP248&lt;6,MOD(Spreadsheet!AP248*10,5)=0), MOD(Spreadsheet!AP248,5000)=0),TRUE,FALSE)))</f>
        <v>1</v>
      </c>
      <c r="BT248" s="5" t="b">
        <f t="array" ref="BT248">IF(ISBLANK(Spreadsheet!AQ248),TRUE,ISNUMBER(MATCH(TRUE,EXACT(Spreadsheet!AQ248,EnrollWaive),0)))</f>
        <v>1</v>
      </c>
      <c r="BU248" s="5" t="b">
        <f t="array" ref="BU248">IF(ISBLANK(Spreadsheet!AR248),TRUE,ISNUMBER(MATCH(TRUE,EXACT(Spreadsheet!AR248,LifeBenefitClasses),0)))</f>
        <v>1</v>
      </c>
      <c r="BV248" s="5" t="b">
        <f>IF(OR(ISBLANK(Spreadsheet!AR248), Spreadsheet!AR248="Waive"),IF(ISBLANK(Spreadsheet!AS248),TRUE,FALSE),IF(OR(AND(NOT(ISBLANK(Spreadsheet!AR248)),ISBLANK(Spreadsheet!AS248)),NOT(ISNUMBER(VALUE(Spreadsheet!AS248)))),FALSE,IF(OR(AND(Spreadsheet!AS248&lt;6,MOD(Spreadsheet!AS248*10,5)=0), MOD(Spreadsheet!AS248,10000)=0),TRUE,FALSE)))</f>
        <v>1</v>
      </c>
      <c r="BW248" s="5" t="b">
        <f t="array" ref="BW248">IF(ISBLANK(Spreadsheet!AT248),TRUE,ISNUMBER(MATCH(TRUE,EXACT(Spreadsheet!AT248,LifeBenefitClasses),0)))</f>
        <v>1</v>
      </c>
      <c r="BX248" s="5" t="b">
        <f>IF(OR(ISBLANK(Spreadsheet!AT248), Spreadsheet!AT248="Waive"),IF(ISBLANK(Spreadsheet!AU248),TRUE,FALSE),IF(OR(AND(NOT(ISBLANK(Spreadsheet!AT248)),ISBLANK(Spreadsheet!AU248)),NOT(ISNUMBER(VALUE(Spreadsheet!AU248)))),FALSE,IF(AND(NOT(OR(ISBLANK(Spreadsheet!AT248),Spreadsheet!AT248="Waive")),NOT(OR(ISBLANK(Spreadsheet!AR248),Spreadsheet!AR248="Waive")),MOD(Spreadsheet!AU248,5000)=0, Spreadsheet!AU248&lt;=(Spreadsheet!AS248*0.5)),TRUE,FALSE)))</f>
        <v>1</v>
      </c>
      <c r="BY248" s="5" t="b">
        <f t="array" ref="BY248">IF(ISBLANK(Spreadsheet!AV248),TRUE,ISNUMBER(MATCH(TRUE,EXACT(Spreadsheet!AV248,EnrollWaive),0)))</f>
        <v>1</v>
      </c>
      <c r="BZ248" s="5" t="b">
        <f t="array" ref="BZ248">IF(ISBLANK(Spreadsheet!AW248),TRUE,ISNUMBER(MATCH(TRUE,EXACT(Spreadsheet!AW248,LifeBenefitClasses),0)))</f>
        <v>1</v>
      </c>
      <c r="CA248" s="5" t="b">
        <f t="array" ref="CA248">IF(ISBLANK(Spreadsheet!AX248),TRUE,ISNUMBER(MATCH(TRUE,EXACT(Spreadsheet!AX248,LifeBenefitClasses),0)))</f>
        <v>1</v>
      </c>
      <c r="CB248" s="5" t="b">
        <f t="array" ref="CB248">IF(ISBLANK(Spreadsheet!AY248),TRUE,ISNUMBER(MATCH(TRUE,EXACT(Spreadsheet!AY248,LifeBenefitClasses),0)))</f>
        <v>1</v>
      </c>
      <c r="CC248" s="5" t="b">
        <f t="array" ref="CC248">IF(ISBLANK(Spreadsheet!AZ248),TRUE,ISNUMBER(MATCH(TRUE,EXACT(Spreadsheet!AZ248,LifeBenefitClasses),0)))</f>
        <v>1</v>
      </c>
      <c r="CD248" s="5" t="b">
        <f t="array" ref="CD248">IF(ISBLANK(Spreadsheet!BA248),TRUE,ISNUMBER(MATCH(TRUE,EXACT(Spreadsheet!BA248,LifeBenefitClasses),0)))</f>
        <v>1</v>
      </c>
      <c r="CE248" s="5" t="b">
        <f>IF(OR(ISBLANK(Spreadsheet!BA248), Spreadsheet!BA248="Waive"),IF(ISBLANK(Spreadsheet!BB248),TRUE,FALSE),IF(OR(AND(NOT(ISBLANK(Spreadsheet!BA248)),ISBLANK(Spreadsheet!BB248)),NOT(ISNUMBER(VALUE(Spreadsheet!BB248))),ISBLANK(Spreadsheet!BC248),NOT(ISNUMBER(VALUE(Spreadsheet!BC248)))),FALSE,IF(AND(Spreadsheet!BB248&gt;=50000,Spreadsheet!BB248&lt;=250000,MOD(Spreadsheet!BB248,10000)=0,Spreadsheet!BB248&lt;=(10*Spreadsheet!BC248)),TRUE,FALSE)))</f>
        <v>1</v>
      </c>
      <c r="CF248" s="5" t="b">
        <f>IF(NOT(ISBLANK(Spreadsheet!BC248)),AND(ISNUMBER(VALUE(Spreadsheet!BC248)),Spreadsheet!BC248&gt;0),AND(OR(ISBLANK(Spreadsheet!AO248),Spreadsheet!AO248="Waive",AND(NOT(OR(ISBLANK(Spreadsheet!AO248),Spreadsheet!AO248="Waive")),Spreadsheet!AP248&gt;=6)),OR(ISBLANK(Spreadsheet!AR248),AND(NOT(OR(ISBLANK(Spreadsheet!AR248),Spreadsheet!AR248="Waive")),Spreadsheet!AS248&gt;=6)),OR(ISBLANK(Spreadsheet!AW248)),OR(ISBLANK(Spreadsheet!AX248)),OR(ISBLANK(Spreadsheet!AY248)),OR(ISBLANK(Spreadsheet!AZ248)),OR(ISBLANK(Spreadsheet!BA248),Spreadsheet!BA248="Waive")))</f>
        <v>1</v>
      </c>
      <c r="CG248" s="5" t="b">
        <f t="shared" ca="1" si="17"/>
        <v>1</v>
      </c>
    </row>
    <row r="249" spans="8:85" x14ac:dyDescent="0.3">
      <c r="H249" s="5">
        <f t="shared" ca="1" si="14"/>
        <v>2</v>
      </c>
      <c r="I249" s="5" t="str">
        <f t="shared" ca="1" si="15"/>
        <v/>
      </c>
      <c r="J249" s="5" t="str">
        <f>IF(AND(NOT(ISBLANK(Spreadsheet!C249)),ISBLANK(Spreadsheet!D249)),Spreadsheet!F249&amp;" "&amp;Spreadsheet!H249,"")</f>
        <v/>
      </c>
      <c r="K249" s="5">
        <f>IF(AND(NOT(ISBLANK(Spreadsheet!C249)),ISBLANK(Spreadsheet!D249)),COUNTIFS(Spreadsheet!E250:E$786,"=Child",Spreadsheet!C250:C$786, "="&amp;Spreadsheet!C249) + COUNTIFS(Spreadsheet!E250:E$786,"=Step-child",Spreadsheet!C250:C$786, "="&amp;Spreadsheet!C249),0)</f>
        <v>0</v>
      </c>
      <c r="L249" s="5">
        <f>IF(NOT(ISBLANK(J249)),COUNTIFS(Spreadsheet!E250:E$786,"=Wife",Spreadsheet!C250:C$786, "="&amp;Spreadsheet!C249) + COUNTIFS(Spreadsheet!E250:E$786,"=Husband",Spreadsheet!C250:C$786, "="&amp;Spreadsheet!C249),0)</f>
        <v>0</v>
      </c>
      <c r="M249" s="5">
        <f>IF(NOT(ISBLANK(Spreadsheet!AJ249)),VLOOKUP(Spreadsheet!AJ249,'Drop Downs'!$P$2:$R$16,3,FALSE),0)</f>
        <v>0</v>
      </c>
      <c r="N249" s="5">
        <f>IF(NOT(ISBLANK(Spreadsheet!AJ249)), VLOOKUP(Spreadsheet!AJ249,'Drop Downs'!$P$2:$R$16,2,FALSE),0)</f>
        <v>0</v>
      </c>
      <c r="O249" s="5">
        <f>IF(NOT(ISBLANK(Spreadsheet!AL249)),VLOOKUP(Spreadsheet!AL249,'Drop Downs'!$P$2:$R$16,3,FALSE), 0)</f>
        <v>0</v>
      </c>
      <c r="P249" s="5">
        <f>IF(NOT(ISBLANK(Spreadsheet!AL249)),VLOOKUP(Spreadsheet!AL249,'Drop Downs'!$P$2:$R$16,2,FALSE),0)</f>
        <v>0</v>
      </c>
      <c r="Q249" s="5">
        <f>IF(NOT(ISBLANK(Spreadsheet!AN249)),VLOOKUP(Spreadsheet!AN249,'Drop Downs'!$P$2:$R$16,3,FALSE),0)</f>
        <v>0</v>
      </c>
      <c r="R249" s="5">
        <f>IF(NOT(ISBLANK(Spreadsheet!AN249)),VLOOKUP(Spreadsheet!AN249,'Drop Downs'!$P$2:$R$16,2,FALSE),0)</f>
        <v>0</v>
      </c>
      <c r="S249" s="5" t="str">
        <f>IF(OR(M249&gt;K249,N249&gt;L249,O249&gt;K249, Q249&gt;K249,N249&gt;L249, P249&gt;L249, R249&gt;L249),"Member currently has a coverage election over what he/she needs.  Please add more dependents or adjust the coverage election.","")&amp;(IF(AND(NOT(ISBLANK(Spreadsheet!C249)),NOT(ISBLANK(Spreadsheet!D249)),ISBLANK(Spreadsheet!E249)),"Dependent lacks a relationship to member.Please select one from the drop-down.",""))</f>
        <v/>
      </c>
      <c r="T249" s="5" t="b">
        <f t="shared" si="16"/>
        <v>1</v>
      </c>
      <c r="U249" s="5" t="b">
        <f>OR(ISBLANK(Spreadsheet!C249),IF(NOT(ISBLANK(Spreadsheet!D249)),NOT(ISBLANK(Spreadsheet!E249)),TRUE))</f>
        <v>1</v>
      </c>
      <c r="V249" s="5" t="b">
        <f>OR(ISBLANK(Spreadsheet!C249), NOT(ISBLANK(Spreadsheet!I249)))</f>
        <v>1</v>
      </c>
      <c r="W249" s="5" t="b">
        <f>OR(ISBLANK(Spreadsheet!D249),NOT(ISBLANK(Spreadsheet!C249)))</f>
        <v>1</v>
      </c>
      <c r="X249" s="155" t="str">
        <f>REPT("0",MIN(FIND({1,2,3,4,5,6,7,8,9},Spreadsheet!C249&amp;"123456789"))-1)&amp;IF(ISBLANK(Spreadsheet!C249),"",SUMPRODUCT(MID(0&amp;Spreadsheet!C249,LARGE(INDEX(ISNUMBER(--MID(Spreadsheet!C249,ROW($1:$225),1))*
 ROW($1:$225),0),ROW($1:$225))+1,1)*10^ROW($1:$225)/10))</f>
        <v/>
      </c>
      <c r="Y249" s="5" t="b">
        <f>IF(NOT(ISBLANK(Spreadsheet!C249)),IF(AND(ISNUMBER(VALUE(Spreadsheet!C249)), LEN(Spreadsheet!C249)=9),TRUE,FALSE),TRUE)</f>
        <v>1</v>
      </c>
      <c r="Z249" s="155" t="str">
        <f>REPT("0",MIN(FIND({1,2,3,4,5,6,7,8,9},Spreadsheet!D249&amp;"123456789"))-1)&amp;IF(ISBLANK(Spreadsheet!D249),"",SUMPRODUCT(MID(0&amp;Spreadsheet!D249,LARGE(INDEX(ISNUMBER(--MID(Spreadsheet!D249,ROW($1:$225),1))*
 ROW($1:$225),0),ROW($1:$225))+1,1)*10^ROW($1:$225)/10))</f>
        <v/>
      </c>
      <c r="AA249" s="5" t="b">
        <f>IF(AND(NOT(ISBLANK(Spreadsheet!D249)),NOT(ISBLANK(Spreadsheet!C249))),IF(AND(ISNUMBER(VALUE(Spreadsheet!D249)), LEN(Spreadsheet!D249)=9),TRUE,FALSE),IF(AND(NOT(ISBLANK(Spreadsheet!D249)),ISBLANK(Spreadsheet!C249)),FALSE,TRUE))</f>
        <v>1</v>
      </c>
      <c r="AB249" s="5" t="b">
        <f>OR(ISBLANK(Spreadsheet!Y249),IF(NOT(ISBLANK(Spreadsheet!Y249)),LEN(Spreadsheet!Y249)=10,ISNUMBER(VALUE(Spreadsheet!Y249))))</f>
        <v>1</v>
      </c>
      <c r="AC249" s="5" t="b">
        <f>OR(ISBLANK(Spreadsheet!AI249), AND(NOT(ISBLANK(Spreadsheet!AJ249)), NOT(ISNUMBER(SEARCH("Waive",Spreadsheet!AJ249)))))</f>
        <v>1</v>
      </c>
      <c r="AD249" s="5" t="b">
        <f>OR(ISBLANK(Spreadsheet!AK249), AND(NOT(ISBLANK(Spreadsheet!AL249)), NOT(ISNUMBER(SEARCH("Waive",Spreadsheet!AL249)))))</f>
        <v>1</v>
      </c>
      <c r="AE249" s="5" t="b">
        <f>OR(ISBLANK(Spreadsheet!AM249), AND(NOT(ISBLANK(Spreadsheet!AN249)), NOT(ISNUMBER(SEARCH("Waive", Spreadsheet!AN249)))))</f>
        <v>1</v>
      </c>
      <c r="AF249" s="5" t="b">
        <f>OR(ISBLANK(Spreadsheet!C249), NOT(ISBLANK(Spreadsheet!D249)),NOT(ISBLANK(Spreadsheet!L249)))</f>
        <v>1</v>
      </c>
      <c r="AG249" s="5" t="b">
        <f>IF(AND(NOT(ISBLANK(Spreadsheet!C249)), NOT(ISBLANK(Spreadsheet!D249)),Spreadsheet!C249&lt;&gt;Spreadsheet!D249),IF(ISERROR(VLOOKUP(Spreadsheet!C249, Spreadsheet!$C$6:'Spreadsheet'!$C248,1,FALSE)), FALSE, TRUE),TRUE)</f>
        <v>1</v>
      </c>
      <c r="AH249" s="5" t="b">
        <f>Spreadsheet!$B$2=Spreadsheet!AD249</f>
        <v>1</v>
      </c>
      <c r="AI249" s="5" t="b">
        <f>IF(ISBLANK(Spreadsheet!G249),TRUE,IF(OR(LEN(Spreadsheet!G249)&gt;1,ISNUMBER(VALUE(Spreadsheet!G249))),FALSE,TRUE))</f>
        <v>1</v>
      </c>
      <c r="AJ249" s="5" t="b">
        <f>OR(ISBLANK(Spreadsheet!C249), NOT(ISBLANK(Spreadsheet!B249)), NOT(ISBLANK(Spreadsheet!D249)))</f>
        <v>1</v>
      </c>
      <c r="AK249" s="5" t="b">
        <f t="array" ref="AK249">IF(OR(AND(ISBLANK(Spreadsheet!E249),ISBLANK(Spreadsheet!D249),NOT(ISBLANK(Spreadsheet!C249))),AND(ISBLANK(Spreadsheet!E249),ISBLANK(Spreadsheet!D249),ISBLANK(Spreadsheet!C249))),TRUE,ISNUMBER(MATCH(TRUE,EXACT(Spreadsheet!E249,Relationships),0)))</f>
        <v>1</v>
      </c>
      <c r="AL249" s="5" t="b">
        <f>IF(NOT(ISBLANK(Spreadsheet!C249)),IF(OR(ISBLANK(Spreadsheet!F249),LEN(Spreadsheet!F249)&gt;40),FALSE,TRUE),TRUE)</f>
        <v>1</v>
      </c>
      <c r="AM249" s="5" t="b">
        <f>IF(NOT(ISBLANK(Spreadsheet!C249)),IF(OR(ISBLANK(Spreadsheet!H249),LEN(Spreadsheet!H249)&gt;40),FALSE,TRUE),TRUE)</f>
        <v>1</v>
      </c>
      <c r="AN249" s="5" t="b">
        <f t="array" ref="AN249">IF(ISBLANK(Spreadsheet!I249),TRUE,ISNUMBER(MATCH(TRUE,EXACT(Spreadsheet!I249,GenderValues),0)))</f>
        <v>1</v>
      </c>
      <c r="AO249" s="5" t="b">
        <f ca="1">IF(ISERROR(DATEVALUE(TEXT(Spreadsheet!J249,"mm/dd/yyyy")) &gt; TODAY()),IF(AND(ISBLANK(Spreadsheet!J249),ISBLANK(Spreadsheet!C249)),TRUE,FALSE),IF(DATEVALUE(TEXT(Spreadsheet!J249,"mm/dd/yyyy")) &gt; TODAY(),FALSE,TRUE))</f>
        <v>1</v>
      </c>
      <c r="AP249" s="5" t="b">
        <f>OR(ISBLANK(Spreadsheet!K249),LEN(Spreadsheet!K249)&lt;=100)</f>
        <v>1</v>
      </c>
      <c r="AQ249" s="5" t="b">
        <f t="array" ref="AQ249">IF(OR(AND(ISBLANK(Spreadsheet!L249),ISBLANK(Spreadsheet!C249)),AND(NOT(ISBLANK(Spreadsheet!C249)),NOT(ISBLANK(Spreadsheet!D249)))),TRUE,ISNUMBER(MATCH(TRUE,EXACT(Spreadsheet!L249,MaritalStatus),0)))</f>
        <v>1</v>
      </c>
      <c r="AR249" s="5" t="b">
        <f ca="1">IF(ISERROR(DATEVALUE(TEXT(Spreadsheet!M249,"mm/dd/yyyy")) &gt; TODAY()),IF(ISBLANK(Spreadsheet!M249),TRUE,FALSE),IF(DATEVALUE(TEXT(Spreadsheet!M249,"mm/dd/yyyy")) &gt; TODAY(),FALSE,TRUE))</f>
        <v>1</v>
      </c>
      <c r="AS249" s="5" t="b">
        <f>OR(ISBLANK(Spreadsheet!N249),LEN(Spreadsheet!N249)&lt;=100)</f>
        <v>1</v>
      </c>
      <c r="AT249" s="5" t="b">
        <f>OR(ISBLANK(Spreadsheet!O249),UPPER(Spreadsheet!O249)="YES")</f>
        <v>1</v>
      </c>
      <c r="AU249" s="5" t="b">
        <f>OR(ISBLANK(Spreadsheet!P249),UPPER(Spreadsheet!P249)="YES")</f>
        <v>1</v>
      </c>
      <c r="AV249" s="5" t="b">
        <f t="array" ref="AV249">IF(ISBLANK(Spreadsheet!Q249),TRUE,ISNUMBER(MATCH(TRUE,EXACT(Spreadsheet!Q249,OnGroupsPriorIns),0)))</f>
        <v>1</v>
      </c>
      <c r="AW249" s="5" t="b">
        <f>OR(ISBLANK(Spreadsheet!R249),UPPER(Spreadsheet!R249)="YES")</f>
        <v>1</v>
      </c>
      <c r="AX249" s="5" t="b">
        <f>OR(ISBLANK(Spreadsheet!S249),UPPER(Spreadsheet!S249)="YES")</f>
        <v>1</v>
      </c>
      <c r="AY249" s="5" t="b">
        <f>OR(AND(ISBLANK(Spreadsheet!C249),LEN(Spreadsheet!T249)=0),AND(NOT(ISBLANK(Spreadsheet!C249)),LEN(Spreadsheet!T249)&gt;0,LEN(Spreadsheet!T249)&lt;=50))</f>
        <v>1</v>
      </c>
      <c r="AZ249" s="5" t="b">
        <f>OR(LEN(Spreadsheet!U249)=0,AND(LEN(Spreadsheet!U249)&gt;0,LEN(Spreadsheet!U249)&lt;=50))</f>
        <v>1</v>
      </c>
      <c r="BA249" s="5" t="b">
        <f>OR(AND(ISBLANK(Spreadsheet!C249),LEN(Spreadsheet!V249)=0),AND(NOT(ISBLANK(Spreadsheet!C249)),LEN(Spreadsheet!V249)&gt;0,LEN(Spreadsheet!V249)&lt;=50))</f>
        <v>1</v>
      </c>
      <c r="BB249" s="5" t="b">
        <f t="array" ref="BB249">IF(AND(ISBLANK(Spreadsheet!C249),LEN(Spreadsheet!W249)=0),TRUE,ISNUMBER(MATCH(TRUE,EXACT(Spreadsheet!W249,States),0)))</f>
        <v>1</v>
      </c>
      <c r="BC249" s="5" t="b">
        <f>OR(AND(ISBLANK(Spreadsheet!C249),LEN(Spreadsheet!X249)=0),AND(NOT(ISBLANK(Spreadsheet!C249)),LEN(Spreadsheet!X249)&gt;0,LEN(Spreadsheet!X249)=5,ISNUMBER(VALUE(Spreadsheet!X249))))</f>
        <v>1</v>
      </c>
      <c r="BD249" s="5" t="b">
        <f>OR(ISBLANK(Spreadsheet!Z249),LEN(Spreadsheet!Z249)&lt;=50)</f>
        <v>1</v>
      </c>
      <c r="BE249" s="5" t="b">
        <f>ISBLANK(Spreadsheet!AA249)</f>
        <v>1</v>
      </c>
      <c r="BF249" s="5" t="b">
        <f>ISBLANK(Spreadsheet!AB249)</f>
        <v>1</v>
      </c>
      <c r="BG249" s="5" t="b">
        <f>IF(ISERROR(DATEVALUE(TEXT(Spreadsheet!AC249,"mm/dd/yyyy")) &gt; DATEVALUE(TEXT(Spreadsheet!J249,"mm/dd/yyyy"))),IF(OR(AND(ISBLANK(Spreadsheet!AC249),ISBLANK(Spreadsheet!C249)),AND(NOT(ISBLANK(Spreadsheet!C249)),ISBLANK(Spreadsheet!AC249),NOT(ISBLANK(Spreadsheet!D249)))),TRUE,FALSE),IF(DATEVALUE(TEXT(Spreadsheet!AC249,"mm/dd/yyyy")) &gt; DATEVALUE(TEXT(Spreadsheet!J249,"mm/dd/yyyy")),TRUE,FALSE))</f>
        <v>1</v>
      </c>
      <c r="BH249" s="5" t="b">
        <f>OR(AND(ISBLANK(Spreadsheet!C249),ISBLANK(Spreadsheet!AE249)),AND(NOT(ISBLANK(Spreadsheet!C249)),NOT(ISBLANK(Spreadsheet!D249)),ISBLANK(Spreadsheet!AE249)),AND(NOT(ISBLANK(Spreadsheet!C249)),ISBLANK(Spreadsheet!D249),NOT(ISBLANK(Spreadsheet!AE249)),LEN(Spreadsheet!AE249)&lt;=100))</f>
        <v>1</v>
      </c>
      <c r="BI249" s="5" t="b">
        <f t="array" ref="BI249">IF(ISBLANK(Spreadsheet!AF249),TRUE,ISNUMBER(MATCH(TRUE,EXACT(Spreadsheet!AF249,CobraShortReasons),0)))</f>
        <v>1</v>
      </c>
      <c r="BJ249" s="5" t="b">
        <f ca="1">IF(ISERROR(DATEVALUE(TEXT(Spreadsheet!AG249,"mm/dd/yyyy")) &gt; TODAY()),IF(ISBLANK(Spreadsheet!AG249),TRUE,FALSE),IF(DATEVALUE(TEXT(Spreadsheet!AG249,"mm/dd/yyyy")) &gt; TODAY(),FALSE,TRUE))</f>
        <v>1</v>
      </c>
      <c r="BK249" s="5" t="b">
        <f>OR(ISBLANK(Spreadsheet!AH249),LEN(Spreadsheet!AH249)&lt;=25)</f>
        <v>1</v>
      </c>
      <c r="BL249" s="5" t="b">
        <f t="array" aca="1" ref="BL249" ca="1">IF(ISBLANK(Spreadsheet!AI249),TRUE,ISNUMBER(MATCH(TRUE,EXACT(Spreadsheet!AI249,INDIRECT(Spreadsheet!$D$2)),0)))</f>
        <v>1</v>
      </c>
      <c r="BM249" s="5" t="b">
        <f t="array" aca="1" ref="BM249" ca="1">IF(ISBLANK(Spreadsheet!AJ249),TRUE,ISNUMBER(MATCH(TRUE,EXACT(Spreadsheet!AJ249,INDIRECT(Spreadsheet!BJ249)),0)))</f>
        <v>1</v>
      </c>
      <c r="BN249" s="5" t="b">
        <f t="array" ref="BN249">IF(ISBLANK(Spreadsheet!AK249),TRUE,ISNUMBER(MATCH(TRUE,EXACT(Spreadsheet!AK249,DentalPlans),0)))</f>
        <v>1</v>
      </c>
      <c r="BO249" s="5" t="b">
        <f t="array" aca="1" ref="BO249" ca="1">IF(ISBLANK(Spreadsheet!AL249),TRUE,ISNUMBER(MATCH(TRUE,EXACT(Spreadsheet!AL249,INDIRECT(Spreadsheet!BK249)),0)))</f>
        <v>1</v>
      </c>
      <c r="BP249" s="5" t="b">
        <f t="array" ref="BP249">IF(ISBLANK(Spreadsheet!AM249),TRUE,ISNUMBER(MATCH(TRUE,EXACT(Spreadsheet!AM249,VisionPlans),0)))</f>
        <v>1</v>
      </c>
      <c r="BQ249" s="5" t="b">
        <f t="array" aca="1" ref="BQ249" ca="1">IF(ISBLANK(Spreadsheet!AN249),TRUE,ISNUMBER(MATCH(TRUE,EXACT(Spreadsheet!AN249,INDIRECT(Spreadsheet!BL249)),0)))</f>
        <v>1</v>
      </c>
      <c r="BR249" s="5" t="b">
        <f t="array" ref="BR249">IF(ISBLANK(Spreadsheet!AO249),TRUE,ISNUMBER(MATCH(TRUE,EXACT(Spreadsheet!AO249,LifeBenefitClasses),0)))</f>
        <v>1</v>
      </c>
      <c r="BS249" s="5" t="b">
        <f>IF(OR(ISBLANK(Spreadsheet!AO249), Spreadsheet!AO249="Waive"),IF(ISBLANK(Spreadsheet!AP249),TRUE,FALSE),IF(OR(AND(NOT(ISBLANK(Spreadsheet!AO249)),ISBLANK(Spreadsheet!AP249)),NOT(ISNUMBER(VALUE(Spreadsheet!AP249)))),FALSE,IF(OR(AND(Spreadsheet!AP249&lt;6,MOD(Spreadsheet!AP249*10,5)=0), MOD(Spreadsheet!AP249,5000)=0),TRUE,FALSE)))</f>
        <v>1</v>
      </c>
      <c r="BT249" s="5" t="b">
        <f t="array" ref="BT249">IF(ISBLANK(Spreadsheet!AQ249),TRUE,ISNUMBER(MATCH(TRUE,EXACT(Spreadsheet!AQ249,EnrollWaive),0)))</f>
        <v>1</v>
      </c>
      <c r="BU249" s="5" t="b">
        <f t="array" ref="BU249">IF(ISBLANK(Spreadsheet!AR249),TRUE,ISNUMBER(MATCH(TRUE,EXACT(Spreadsheet!AR249,LifeBenefitClasses),0)))</f>
        <v>1</v>
      </c>
      <c r="BV249" s="5" t="b">
        <f>IF(OR(ISBLANK(Spreadsheet!AR249), Spreadsheet!AR249="Waive"),IF(ISBLANK(Spreadsheet!AS249),TRUE,FALSE),IF(OR(AND(NOT(ISBLANK(Spreadsheet!AR249)),ISBLANK(Spreadsheet!AS249)),NOT(ISNUMBER(VALUE(Spreadsheet!AS249)))),FALSE,IF(OR(AND(Spreadsheet!AS249&lt;6,MOD(Spreadsheet!AS249*10,5)=0), MOD(Spreadsheet!AS249,10000)=0),TRUE,FALSE)))</f>
        <v>1</v>
      </c>
      <c r="BW249" s="5" t="b">
        <f t="array" ref="BW249">IF(ISBLANK(Spreadsheet!AT249),TRUE,ISNUMBER(MATCH(TRUE,EXACT(Spreadsheet!AT249,LifeBenefitClasses),0)))</f>
        <v>1</v>
      </c>
      <c r="BX249" s="5" t="b">
        <f>IF(OR(ISBLANK(Spreadsheet!AT249), Spreadsheet!AT249="Waive"),IF(ISBLANK(Spreadsheet!AU249),TRUE,FALSE),IF(OR(AND(NOT(ISBLANK(Spreadsheet!AT249)),ISBLANK(Spreadsheet!AU249)),NOT(ISNUMBER(VALUE(Spreadsheet!AU249)))),FALSE,IF(AND(NOT(OR(ISBLANK(Spreadsheet!AT249),Spreadsheet!AT249="Waive")),NOT(OR(ISBLANK(Spreadsheet!AR249),Spreadsheet!AR249="Waive")),MOD(Spreadsheet!AU249,5000)=0, Spreadsheet!AU249&lt;=(Spreadsheet!AS249*0.5)),TRUE,FALSE)))</f>
        <v>1</v>
      </c>
      <c r="BY249" s="5" t="b">
        <f t="array" ref="BY249">IF(ISBLANK(Spreadsheet!AV249),TRUE,ISNUMBER(MATCH(TRUE,EXACT(Spreadsheet!AV249,EnrollWaive),0)))</f>
        <v>1</v>
      </c>
      <c r="BZ249" s="5" t="b">
        <f t="array" ref="BZ249">IF(ISBLANK(Spreadsheet!AW249),TRUE,ISNUMBER(MATCH(TRUE,EXACT(Spreadsheet!AW249,LifeBenefitClasses),0)))</f>
        <v>1</v>
      </c>
      <c r="CA249" s="5" t="b">
        <f t="array" ref="CA249">IF(ISBLANK(Spreadsheet!AX249),TRUE,ISNUMBER(MATCH(TRUE,EXACT(Spreadsheet!AX249,LifeBenefitClasses),0)))</f>
        <v>1</v>
      </c>
      <c r="CB249" s="5" t="b">
        <f t="array" ref="CB249">IF(ISBLANK(Spreadsheet!AY249),TRUE,ISNUMBER(MATCH(TRUE,EXACT(Spreadsheet!AY249,LifeBenefitClasses),0)))</f>
        <v>1</v>
      </c>
      <c r="CC249" s="5" t="b">
        <f t="array" ref="CC249">IF(ISBLANK(Spreadsheet!AZ249),TRUE,ISNUMBER(MATCH(TRUE,EXACT(Spreadsheet!AZ249,LifeBenefitClasses),0)))</f>
        <v>1</v>
      </c>
      <c r="CD249" s="5" t="b">
        <f t="array" ref="CD249">IF(ISBLANK(Spreadsheet!BA249),TRUE,ISNUMBER(MATCH(TRUE,EXACT(Spreadsheet!BA249,LifeBenefitClasses),0)))</f>
        <v>1</v>
      </c>
      <c r="CE249" s="5" t="b">
        <f>IF(OR(ISBLANK(Spreadsheet!BA249), Spreadsheet!BA249="Waive"),IF(ISBLANK(Spreadsheet!BB249),TRUE,FALSE),IF(OR(AND(NOT(ISBLANK(Spreadsheet!BA249)),ISBLANK(Spreadsheet!BB249)),NOT(ISNUMBER(VALUE(Spreadsheet!BB249))),ISBLANK(Spreadsheet!BC249),NOT(ISNUMBER(VALUE(Spreadsheet!BC249)))),FALSE,IF(AND(Spreadsheet!BB249&gt;=50000,Spreadsheet!BB249&lt;=250000,MOD(Spreadsheet!BB249,10000)=0,Spreadsheet!BB249&lt;=(10*Spreadsheet!BC249)),TRUE,FALSE)))</f>
        <v>1</v>
      </c>
      <c r="CF249" s="5" t="b">
        <f>IF(NOT(ISBLANK(Spreadsheet!BC249)),AND(ISNUMBER(VALUE(Spreadsheet!BC249)),Spreadsheet!BC249&gt;0),AND(OR(ISBLANK(Spreadsheet!AO249),Spreadsheet!AO249="Waive",AND(NOT(OR(ISBLANK(Spreadsheet!AO249),Spreadsheet!AO249="Waive")),Spreadsheet!AP249&gt;=6)),OR(ISBLANK(Spreadsheet!AR249),AND(NOT(OR(ISBLANK(Spreadsheet!AR249),Spreadsheet!AR249="Waive")),Spreadsheet!AS249&gt;=6)),OR(ISBLANK(Spreadsheet!AW249)),OR(ISBLANK(Spreadsheet!AX249)),OR(ISBLANK(Spreadsheet!AY249)),OR(ISBLANK(Spreadsheet!AZ249)),OR(ISBLANK(Spreadsheet!BA249),Spreadsheet!BA249="Waive")))</f>
        <v>1</v>
      </c>
      <c r="CG249" s="5" t="b">
        <f t="shared" ca="1" si="17"/>
        <v>1</v>
      </c>
    </row>
    <row r="250" spans="8:85" x14ac:dyDescent="0.3">
      <c r="H250" s="5">
        <f t="shared" ca="1" si="14"/>
        <v>2</v>
      </c>
      <c r="I250" s="5" t="str">
        <f t="shared" ca="1" si="15"/>
        <v/>
      </c>
      <c r="J250" s="5" t="str">
        <f>IF(AND(NOT(ISBLANK(Spreadsheet!C250)),ISBLANK(Spreadsheet!D250)),Spreadsheet!F250&amp;" "&amp;Spreadsheet!H250,"")</f>
        <v/>
      </c>
      <c r="K250" s="5">
        <f>IF(AND(NOT(ISBLANK(Spreadsheet!C250)),ISBLANK(Spreadsheet!D250)),COUNTIFS(Spreadsheet!E251:E$786,"=Child",Spreadsheet!C251:C$786, "="&amp;Spreadsheet!C250) + COUNTIFS(Spreadsheet!E251:E$786,"=Step-child",Spreadsheet!C251:C$786, "="&amp;Spreadsheet!C250),0)</f>
        <v>0</v>
      </c>
      <c r="L250" s="5">
        <f>IF(NOT(ISBLANK(J250)),COUNTIFS(Spreadsheet!E251:E$786,"=Wife",Spreadsheet!C251:C$786, "="&amp;Spreadsheet!C250) + COUNTIFS(Spreadsheet!E251:E$786,"=Husband",Spreadsheet!C251:C$786, "="&amp;Spreadsheet!C250),0)</f>
        <v>0</v>
      </c>
      <c r="M250" s="5">
        <f>IF(NOT(ISBLANK(Spreadsheet!AJ250)),VLOOKUP(Spreadsheet!AJ250,'Drop Downs'!$P$2:$R$16,3,FALSE),0)</f>
        <v>0</v>
      </c>
      <c r="N250" s="5">
        <f>IF(NOT(ISBLANK(Spreadsheet!AJ250)), VLOOKUP(Spreadsheet!AJ250,'Drop Downs'!$P$2:$R$16,2,FALSE),0)</f>
        <v>0</v>
      </c>
      <c r="O250" s="5">
        <f>IF(NOT(ISBLANK(Spreadsheet!AL250)),VLOOKUP(Spreadsheet!AL250,'Drop Downs'!$P$2:$R$16,3,FALSE), 0)</f>
        <v>0</v>
      </c>
      <c r="P250" s="5">
        <f>IF(NOT(ISBLANK(Spreadsheet!AL250)),VLOOKUP(Spreadsheet!AL250,'Drop Downs'!$P$2:$R$16,2,FALSE),0)</f>
        <v>0</v>
      </c>
      <c r="Q250" s="5">
        <f>IF(NOT(ISBLANK(Spreadsheet!AN250)),VLOOKUP(Spreadsheet!AN250,'Drop Downs'!$P$2:$R$16,3,FALSE),0)</f>
        <v>0</v>
      </c>
      <c r="R250" s="5">
        <f>IF(NOT(ISBLANK(Spreadsheet!AN250)),VLOOKUP(Spreadsheet!AN250,'Drop Downs'!$P$2:$R$16,2,FALSE),0)</f>
        <v>0</v>
      </c>
      <c r="S250" s="5" t="str">
        <f>IF(OR(M250&gt;K250,N250&gt;L250,O250&gt;K250, Q250&gt;K250,N250&gt;L250, P250&gt;L250, R250&gt;L250),"Member currently has a coverage election over what he/she needs.  Please add more dependents or adjust the coverage election.","")&amp;(IF(AND(NOT(ISBLANK(Spreadsheet!C250)),NOT(ISBLANK(Spreadsheet!D250)),ISBLANK(Spreadsheet!E250)),"Dependent lacks a relationship to member.Please select one from the drop-down.",""))</f>
        <v/>
      </c>
      <c r="T250" s="5" t="b">
        <f t="shared" si="16"/>
        <v>1</v>
      </c>
      <c r="U250" s="5" t="b">
        <f>OR(ISBLANK(Spreadsheet!C250),IF(NOT(ISBLANK(Spreadsheet!D250)),NOT(ISBLANK(Spreadsheet!E250)),TRUE))</f>
        <v>1</v>
      </c>
      <c r="V250" s="5" t="b">
        <f>OR(ISBLANK(Spreadsheet!C250), NOT(ISBLANK(Spreadsheet!I250)))</f>
        <v>1</v>
      </c>
      <c r="W250" s="5" t="b">
        <f>OR(ISBLANK(Spreadsheet!D250),NOT(ISBLANK(Spreadsheet!C250)))</f>
        <v>1</v>
      </c>
      <c r="X250" s="155" t="str">
        <f>REPT("0",MIN(FIND({1,2,3,4,5,6,7,8,9},Spreadsheet!C250&amp;"123456789"))-1)&amp;IF(ISBLANK(Spreadsheet!C250),"",SUMPRODUCT(MID(0&amp;Spreadsheet!C250,LARGE(INDEX(ISNUMBER(--MID(Spreadsheet!C250,ROW($1:$225),1))*
 ROW($1:$225),0),ROW($1:$225))+1,1)*10^ROW($1:$225)/10))</f>
        <v/>
      </c>
      <c r="Y250" s="5" t="b">
        <f>IF(NOT(ISBLANK(Spreadsheet!C250)),IF(AND(ISNUMBER(VALUE(Spreadsheet!C250)), LEN(Spreadsheet!C250)=9),TRUE,FALSE),TRUE)</f>
        <v>1</v>
      </c>
      <c r="Z250" s="155" t="str">
        <f>REPT("0",MIN(FIND({1,2,3,4,5,6,7,8,9},Spreadsheet!D250&amp;"123456789"))-1)&amp;IF(ISBLANK(Spreadsheet!D250),"",SUMPRODUCT(MID(0&amp;Spreadsheet!D250,LARGE(INDEX(ISNUMBER(--MID(Spreadsheet!D250,ROW($1:$225),1))*
 ROW($1:$225),0),ROW($1:$225))+1,1)*10^ROW($1:$225)/10))</f>
        <v/>
      </c>
      <c r="AA250" s="5" t="b">
        <f>IF(AND(NOT(ISBLANK(Spreadsheet!D250)),NOT(ISBLANK(Spreadsheet!C250))),IF(AND(ISNUMBER(VALUE(Spreadsheet!D250)), LEN(Spreadsheet!D250)=9),TRUE,FALSE),IF(AND(NOT(ISBLANK(Spreadsheet!D250)),ISBLANK(Spreadsheet!C250)),FALSE,TRUE))</f>
        <v>1</v>
      </c>
      <c r="AB250" s="5" t="b">
        <f>OR(ISBLANK(Spreadsheet!Y250),IF(NOT(ISBLANK(Spreadsheet!Y250)),LEN(Spreadsheet!Y250)=10,ISNUMBER(VALUE(Spreadsheet!Y250))))</f>
        <v>1</v>
      </c>
      <c r="AC250" s="5" t="b">
        <f>OR(ISBLANK(Spreadsheet!AI250), AND(NOT(ISBLANK(Spreadsheet!AJ250)), NOT(ISNUMBER(SEARCH("Waive",Spreadsheet!AJ250)))))</f>
        <v>1</v>
      </c>
      <c r="AD250" s="5" t="b">
        <f>OR(ISBLANK(Spreadsheet!AK250), AND(NOT(ISBLANK(Spreadsheet!AL250)), NOT(ISNUMBER(SEARCH("Waive",Spreadsheet!AL250)))))</f>
        <v>1</v>
      </c>
      <c r="AE250" s="5" t="b">
        <f>OR(ISBLANK(Spreadsheet!AM250), AND(NOT(ISBLANK(Spreadsheet!AN250)), NOT(ISNUMBER(SEARCH("Waive", Spreadsheet!AN250)))))</f>
        <v>1</v>
      </c>
      <c r="AF250" s="5" t="b">
        <f>OR(ISBLANK(Spreadsheet!C250), NOT(ISBLANK(Spreadsheet!D250)),NOT(ISBLANK(Spreadsheet!L250)))</f>
        <v>1</v>
      </c>
      <c r="AG250" s="5" t="b">
        <f>IF(AND(NOT(ISBLANK(Spreadsheet!C250)), NOT(ISBLANK(Spreadsheet!D250)),Spreadsheet!C250&lt;&gt;Spreadsheet!D250),IF(ISERROR(VLOOKUP(Spreadsheet!C250, Spreadsheet!$C$6:'Spreadsheet'!$C249,1,FALSE)), FALSE, TRUE),TRUE)</f>
        <v>1</v>
      </c>
      <c r="AH250" s="5" t="b">
        <f>Spreadsheet!$B$2=Spreadsheet!AD250</f>
        <v>1</v>
      </c>
      <c r="AI250" s="5" t="b">
        <f>IF(ISBLANK(Spreadsheet!G250),TRUE,IF(OR(LEN(Spreadsheet!G250)&gt;1,ISNUMBER(VALUE(Spreadsheet!G250))),FALSE,TRUE))</f>
        <v>1</v>
      </c>
      <c r="AJ250" s="5" t="b">
        <f>OR(ISBLANK(Spreadsheet!C250), NOT(ISBLANK(Spreadsheet!B250)), NOT(ISBLANK(Spreadsheet!D250)))</f>
        <v>1</v>
      </c>
      <c r="AK250" s="5" t="b">
        <f t="array" ref="AK250">IF(OR(AND(ISBLANK(Spreadsheet!E250),ISBLANK(Spreadsheet!D250),NOT(ISBLANK(Spreadsheet!C250))),AND(ISBLANK(Spreadsheet!E250),ISBLANK(Spreadsheet!D250),ISBLANK(Spreadsheet!C250))),TRUE,ISNUMBER(MATCH(TRUE,EXACT(Spreadsheet!E250,Relationships),0)))</f>
        <v>1</v>
      </c>
      <c r="AL250" s="5" t="b">
        <f>IF(NOT(ISBLANK(Spreadsheet!C250)),IF(OR(ISBLANK(Spreadsheet!F250),LEN(Spreadsheet!F250)&gt;40),FALSE,TRUE),TRUE)</f>
        <v>1</v>
      </c>
      <c r="AM250" s="5" t="b">
        <f>IF(NOT(ISBLANK(Spreadsheet!C250)),IF(OR(ISBLANK(Spreadsheet!H250),LEN(Spreadsheet!H250)&gt;40),FALSE,TRUE),TRUE)</f>
        <v>1</v>
      </c>
      <c r="AN250" s="5" t="b">
        <f t="array" ref="AN250">IF(ISBLANK(Spreadsheet!I250),TRUE,ISNUMBER(MATCH(TRUE,EXACT(Spreadsheet!I250,GenderValues),0)))</f>
        <v>1</v>
      </c>
      <c r="AO250" s="5" t="b">
        <f ca="1">IF(ISERROR(DATEVALUE(TEXT(Spreadsheet!J250,"mm/dd/yyyy")) &gt; TODAY()),IF(AND(ISBLANK(Spreadsheet!J250),ISBLANK(Spreadsheet!C250)),TRUE,FALSE),IF(DATEVALUE(TEXT(Spreadsheet!J250,"mm/dd/yyyy")) &gt; TODAY(),FALSE,TRUE))</f>
        <v>1</v>
      </c>
      <c r="AP250" s="5" t="b">
        <f>OR(ISBLANK(Spreadsheet!K250),LEN(Spreadsheet!K250)&lt;=100)</f>
        <v>1</v>
      </c>
      <c r="AQ250" s="5" t="b">
        <f t="array" ref="AQ250">IF(OR(AND(ISBLANK(Spreadsheet!L250),ISBLANK(Spreadsheet!C250)),AND(NOT(ISBLANK(Spreadsheet!C250)),NOT(ISBLANK(Spreadsheet!D250)))),TRUE,ISNUMBER(MATCH(TRUE,EXACT(Spreadsheet!L250,MaritalStatus),0)))</f>
        <v>1</v>
      </c>
      <c r="AR250" s="5" t="b">
        <f ca="1">IF(ISERROR(DATEVALUE(TEXT(Spreadsheet!M250,"mm/dd/yyyy")) &gt; TODAY()),IF(ISBLANK(Spreadsheet!M250),TRUE,FALSE),IF(DATEVALUE(TEXT(Spreadsheet!M250,"mm/dd/yyyy")) &gt; TODAY(),FALSE,TRUE))</f>
        <v>1</v>
      </c>
      <c r="AS250" s="5" t="b">
        <f>OR(ISBLANK(Spreadsheet!N250),LEN(Spreadsheet!N250)&lt;=100)</f>
        <v>1</v>
      </c>
      <c r="AT250" s="5" t="b">
        <f>OR(ISBLANK(Spreadsheet!O250),UPPER(Spreadsheet!O250)="YES")</f>
        <v>1</v>
      </c>
      <c r="AU250" s="5" t="b">
        <f>OR(ISBLANK(Spreadsheet!P250),UPPER(Spreadsheet!P250)="YES")</f>
        <v>1</v>
      </c>
      <c r="AV250" s="5" t="b">
        <f t="array" ref="AV250">IF(ISBLANK(Spreadsheet!Q250),TRUE,ISNUMBER(MATCH(TRUE,EXACT(Spreadsheet!Q250,OnGroupsPriorIns),0)))</f>
        <v>1</v>
      </c>
      <c r="AW250" s="5" t="b">
        <f>OR(ISBLANK(Spreadsheet!R250),UPPER(Spreadsheet!R250)="YES")</f>
        <v>1</v>
      </c>
      <c r="AX250" s="5" t="b">
        <f>OR(ISBLANK(Spreadsheet!S250),UPPER(Spreadsheet!S250)="YES")</f>
        <v>1</v>
      </c>
      <c r="AY250" s="5" t="b">
        <f>OR(AND(ISBLANK(Spreadsheet!C250),LEN(Spreadsheet!T250)=0),AND(NOT(ISBLANK(Spreadsheet!C250)),LEN(Spreadsheet!T250)&gt;0,LEN(Spreadsheet!T250)&lt;=50))</f>
        <v>1</v>
      </c>
      <c r="AZ250" s="5" t="b">
        <f>OR(LEN(Spreadsheet!U250)=0,AND(LEN(Spreadsheet!U250)&gt;0,LEN(Spreadsheet!U250)&lt;=50))</f>
        <v>1</v>
      </c>
      <c r="BA250" s="5" t="b">
        <f>OR(AND(ISBLANK(Spreadsheet!C250),LEN(Spreadsheet!V250)=0),AND(NOT(ISBLANK(Spreadsheet!C250)),LEN(Spreadsheet!V250)&gt;0,LEN(Spreadsheet!V250)&lt;=50))</f>
        <v>1</v>
      </c>
      <c r="BB250" s="5" t="b">
        <f t="array" ref="BB250">IF(AND(ISBLANK(Spreadsheet!C250),LEN(Spreadsheet!W250)=0),TRUE,ISNUMBER(MATCH(TRUE,EXACT(Spreadsheet!W250,States),0)))</f>
        <v>1</v>
      </c>
      <c r="BC250" s="5" t="b">
        <f>OR(AND(ISBLANK(Spreadsheet!C250),LEN(Spreadsheet!X250)=0),AND(NOT(ISBLANK(Spreadsheet!C250)),LEN(Spreadsheet!X250)&gt;0,LEN(Spreadsheet!X250)=5,ISNUMBER(VALUE(Spreadsheet!X250))))</f>
        <v>1</v>
      </c>
      <c r="BD250" s="5" t="b">
        <f>OR(ISBLANK(Spreadsheet!Z250),LEN(Spreadsheet!Z250)&lt;=50)</f>
        <v>1</v>
      </c>
      <c r="BE250" s="5" t="b">
        <f>ISBLANK(Spreadsheet!AA250)</f>
        <v>1</v>
      </c>
      <c r="BF250" s="5" t="b">
        <f>ISBLANK(Spreadsheet!AB250)</f>
        <v>1</v>
      </c>
      <c r="BG250" s="5" t="b">
        <f>IF(ISERROR(DATEVALUE(TEXT(Spreadsheet!AC250,"mm/dd/yyyy")) &gt; DATEVALUE(TEXT(Spreadsheet!J250,"mm/dd/yyyy"))),IF(OR(AND(ISBLANK(Spreadsheet!AC250),ISBLANK(Spreadsheet!C250)),AND(NOT(ISBLANK(Spreadsheet!C250)),ISBLANK(Spreadsheet!AC250),NOT(ISBLANK(Spreadsheet!D250)))),TRUE,FALSE),IF(DATEVALUE(TEXT(Spreadsheet!AC250,"mm/dd/yyyy")) &gt; DATEVALUE(TEXT(Spreadsheet!J250,"mm/dd/yyyy")),TRUE,FALSE))</f>
        <v>1</v>
      </c>
      <c r="BH250" s="5" t="b">
        <f>OR(AND(ISBLANK(Spreadsheet!C250),ISBLANK(Spreadsheet!AE250)),AND(NOT(ISBLANK(Spreadsheet!C250)),NOT(ISBLANK(Spreadsheet!D250)),ISBLANK(Spreadsheet!AE250)),AND(NOT(ISBLANK(Spreadsheet!C250)),ISBLANK(Spreadsheet!D250),NOT(ISBLANK(Spreadsheet!AE250)),LEN(Spreadsheet!AE250)&lt;=100))</f>
        <v>1</v>
      </c>
      <c r="BI250" s="5" t="b">
        <f t="array" ref="BI250">IF(ISBLANK(Spreadsheet!AF250),TRUE,ISNUMBER(MATCH(TRUE,EXACT(Spreadsheet!AF250,CobraShortReasons),0)))</f>
        <v>1</v>
      </c>
      <c r="BJ250" s="5" t="b">
        <f ca="1">IF(ISERROR(DATEVALUE(TEXT(Spreadsheet!AG250,"mm/dd/yyyy")) &gt; TODAY()),IF(ISBLANK(Spreadsheet!AG250),TRUE,FALSE),IF(DATEVALUE(TEXT(Spreadsheet!AG250,"mm/dd/yyyy")) &gt; TODAY(),FALSE,TRUE))</f>
        <v>1</v>
      </c>
      <c r="BK250" s="5" t="b">
        <f>OR(ISBLANK(Spreadsheet!AH250),LEN(Spreadsheet!AH250)&lt;=25)</f>
        <v>1</v>
      </c>
      <c r="BL250" s="5" t="b">
        <f t="array" aca="1" ref="BL250" ca="1">IF(ISBLANK(Spreadsheet!AI250),TRUE,ISNUMBER(MATCH(TRUE,EXACT(Spreadsheet!AI250,INDIRECT(Spreadsheet!$D$2)),0)))</f>
        <v>1</v>
      </c>
      <c r="BM250" s="5" t="b">
        <f t="array" aca="1" ref="BM250" ca="1">IF(ISBLANK(Spreadsheet!AJ250),TRUE,ISNUMBER(MATCH(TRUE,EXACT(Spreadsheet!AJ250,INDIRECT(Spreadsheet!BJ250)),0)))</f>
        <v>1</v>
      </c>
      <c r="BN250" s="5" t="b">
        <f t="array" ref="BN250">IF(ISBLANK(Spreadsheet!AK250),TRUE,ISNUMBER(MATCH(TRUE,EXACT(Spreadsheet!AK250,DentalPlans),0)))</f>
        <v>1</v>
      </c>
      <c r="BO250" s="5" t="b">
        <f t="array" aca="1" ref="BO250" ca="1">IF(ISBLANK(Spreadsheet!AL250),TRUE,ISNUMBER(MATCH(TRUE,EXACT(Spreadsheet!AL250,INDIRECT(Spreadsheet!BK250)),0)))</f>
        <v>1</v>
      </c>
      <c r="BP250" s="5" t="b">
        <f t="array" ref="BP250">IF(ISBLANK(Spreadsheet!AM250),TRUE,ISNUMBER(MATCH(TRUE,EXACT(Spreadsheet!AM250,VisionPlans),0)))</f>
        <v>1</v>
      </c>
      <c r="BQ250" s="5" t="b">
        <f t="array" aca="1" ref="BQ250" ca="1">IF(ISBLANK(Spreadsheet!AN250),TRUE,ISNUMBER(MATCH(TRUE,EXACT(Spreadsheet!AN250,INDIRECT(Spreadsheet!BL250)),0)))</f>
        <v>1</v>
      </c>
      <c r="BR250" s="5" t="b">
        <f t="array" ref="BR250">IF(ISBLANK(Spreadsheet!AO250),TRUE,ISNUMBER(MATCH(TRUE,EXACT(Spreadsheet!AO250,LifeBenefitClasses),0)))</f>
        <v>1</v>
      </c>
      <c r="BS250" s="5" t="b">
        <f>IF(OR(ISBLANK(Spreadsheet!AO250), Spreadsheet!AO250="Waive"),IF(ISBLANK(Spreadsheet!AP250),TRUE,FALSE),IF(OR(AND(NOT(ISBLANK(Spreadsheet!AO250)),ISBLANK(Spreadsheet!AP250)),NOT(ISNUMBER(VALUE(Spreadsheet!AP250)))),FALSE,IF(OR(AND(Spreadsheet!AP250&lt;6,MOD(Spreadsheet!AP250*10,5)=0), MOD(Spreadsheet!AP250,5000)=0),TRUE,FALSE)))</f>
        <v>1</v>
      </c>
      <c r="BT250" s="5" t="b">
        <f t="array" ref="BT250">IF(ISBLANK(Spreadsheet!AQ250),TRUE,ISNUMBER(MATCH(TRUE,EXACT(Spreadsheet!AQ250,EnrollWaive),0)))</f>
        <v>1</v>
      </c>
      <c r="BU250" s="5" t="b">
        <f t="array" ref="BU250">IF(ISBLANK(Spreadsheet!AR250),TRUE,ISNUMBER(MATCH(TRUE,EXACT(Spreadsheet!AR250,LifeBenefitClasses),0)))</f>
        <v>1</v>
      </c>
      <c r="BV250" s="5" t="b">
        <f>IF(OR(ISBLANK(Spreadsheet!AR250), Spreadsheet!AR250="Waive"),IF(ISBLANK(Spreadsheet!AS250),TRUE,FALSE),IF(OR(AND(NOT(ISBLANK(Spreadsheet!AR250)),ISBLANK(Spreadsheet!AS250)),NOT(ISNUMBER(VALUE(Spreadsheet!AS250)))),FALSE,IF(OR(AND(Spreadsheet!AS250&lt;6,MOD(Spreadsheet!AS250*10,5)=0), MOD(Spreadsheet!AS250,10000)=0),TRUE,FALSE)))</f>
        <v>1</v>
      </c>
      <c r="BW250" s="5" t="b">
        <f t="array" ref="BW250">IF(ISBLANK(Spreadsheet!AT250),TRUE,ISNUMBER(MATCH(TRUE,EXACT(Spreadsheet!AT250,LifeBenefitClasses),0)))</f>
        <v>1</v>
      </c>
      <c r="BX250" s="5" t="b">
        <f>IF(OR(ISBLANK(Spreadsheet!AT250), Spreadsheet!AT250="Waive"),IF(ISBLANK(Spreadsheet!AU250),TRUE,FALSE),IF(OR(AND(NOT(ISBLANK(Spreadsheet!AT250)),ISBLANK(Spreadsheet!AU250)),NOT(ISNUMBER(VALUE(Spreadsheet!AU250)))),FALSE,IF(AND(NOT(OR(ISBLANK(Spreadsheet!AT250),Spreadsheet!AT250="Waive")),NOT(OR(ISBLANK(Spreadsheet!AR250),Spreadsheet!AR250="Waive")),MOD(Spreadsheet!AU250,5000)=0, Spreadsheet!AU250&lt;=(Spreadsheet!AS250*0.5)),TRUE,FALSE)))</f>
        <v>1</v>
      </c>
      <c r="BY250" s="5" t="b">
        <f t="array" ref="BY250">IF(ISBLANK(Spreadsheet!AV250),TRUE,ISNUMBER(MATCH(TRUE,EXACT(Spreadsheet!AV250,EnrollWaive),0)))</f>
        <v>1</v>
      </c>
      <c r="BZ250" s="5" t="b">
        <f t="array" ref="BZ250">IF(ISBLANK(Spreadsheet!AW250),TRUE,ISNUMBER(MATCH(TRUE,EXACT(Spreadsheet!AW250,LifeBenefitClasses),0)))</f>
        <v>1</v>
      </c>
      <c r="CA250" s="5" t="b">
        <f t="array" ref="CA250">IF(ISBLANK(Spreadsheet!AX250),TRUE,ISNUMBER(MATCH(TRUE,EXACT(Spreadsheet!AX250,LifeBenefitClasses),0)))</f>
        <v>1</v>
      </c>
      <c r="CB250" s="5" t="b">
        <f t="array" ref="CB250">IF(ISBLANK(Spreadsheet!AY250),TRUE,ISNUMBER(MATCH(TRUE,EXACT(Spreadsheet!AY250,LifeBenefitClasses),0)))</f>
        <v>1</v>
      </c>
      <c r="CC250" s="5" t="b">
        <f t="array" ref="CC250">IF(ISBLANK(Spreadsheet!AZ250),TRUE,ISNUMBER(MATCH(TRUE,EXACT(Spreadsheet!AZ250,LifeBenefitClasses),0)))</f>
        <v>1</v>
      </c>
      <c r="CD250" s="5" t="b">
        <f t="array" ref="CD250">IF(ISBLANK(Spreadsheet!BA250),TRUE,ISNUMBER(MATCH(TRUE,EXACT(Spreadsheet!BA250,LifeBenefitClasses),0)))</f>
        <v>1</v>
      </c>
      <c r="CE250" s="5" t="b">
        <f>IF(OR(ISBLANK(Spreadsheet!BA250), Spreadsheet!BA250="Waive"),IF(ISBLANK(Spreadsheet!BB250),TRUE,FALSE),IF(OR(AND(NOT(ISBLANK(Spreadsheet!BA250)),ISBLANK(Spreadsheet!BB250)),NOT(ISNUMBER(VALUE(Spreadsheet!BB250))),ISBLANK(Spreadsheet!BC250),NOT(ISNUMBER(VALUE(Spreadsheet!BC250)))),FALSE,IF(AND(Spreadsheet!BB250&gt;=50000,Spreadsheet!BB250&lt;=250000,MOD(Spreadsheet!BB250,10000)=0,Spreadsheet!BB250&lt;=(10*Spreadsheet!BC250)),TRUE,FALSE)))</f>
        <v>1</v>
      </c>
      <c r="CF250" s="5" t="b">
        <f>IF(NOT(ISBLANK(Spreadsheet!BC250)),AND(ISNUMBER(VALUE(Spreadsheet!BC250)),Spreadsheet!BC250&gt;0),AND(OR(ISBLANK(Spreadsheet!AO250),Spreadsheet!AO250="Waive",AND(NOT(OR(ISBLANK(Spreadsheet!AO250),Spreadsheet!AO250="Waive")),Spreadsheet!AP250&gt;=6)),OR(ISBLANK(Spreadsheet!AR250),AND(NOT(OR(ISBLANK(Spreadsheet!AR250),Spreadsheet!AR250="Waive")),Spreadsheet!AS250&gt;=6)),OR(ISBLANK(Spreadsheet!AW250)),OR(ISBLANK(Spreadsheet!AX250)),OR(ISBLANK(Spreadsheet!AY250)),OR(ISBLANK(Spreadsheet!AZ250)),OR(ISBLANK(Spreadsheet!BA250),Spreadsheet!BA250="Waive")))</f>
        <v>1</v>
      </c>
      <c r="CG250" s="5" t="b">
        <f t="shared" ca="1" si="17"/>
        <v>1</v>
      </c>
    </row>
    <row r="251" spans="8:85" x14ac:dyDescent="0.3">
      <c r="H251" s="5">
        <f t="shared" ca="1" si="14"/>
        <v>2</v>
      </c>
      <c r="I251" s="5" t="str">
        <f t="shared" ca="1" si="15"/>
        <v/>
      </c>
      <c r="J251" s="5" t="str">
        <f>IF(AND(NOT(ISBLANK(Spreadsheet!C251)),ISBLANK(Spreadsheet!D251)),Spreadsheet!F251&amp;" "&amp;Spreadsheet!H251,"")</f>
        <v/>
      </c>
      <c r="K251" s="5">
        <f>IF(AND(NOT(ISBLANK(Spreadsheet!C251)),ISBLANK(Spreadsheet!D251)),COUNTIFS(Spreadsheet!E252:E$786,"=Child",Spreadsheet!C252:C$786, "="&amp;Spreadsheet!C251) + COUNTIFS(Spreadsheet!E252:E$786,"=Step-child",Spreadsheet!C252:C$786, "="&amp;Spreadsheet!C251),0)</f>
        <v>0</v>
      </c>
      <c r="L251" s="5">
        <f>IF(NOT(ISBLANK(J251)),COUNTIFS(Spreadsheet!E252:E$786,"=Wife",Spreadsheet!C252:C$786, "="&amp;Spreadsheet!C251) + COUNTIFS(Spreadsheet!E252:E$786,"=Husband",Spreadsheet!C252:C$786, "="&amp;Spreadsheet!C251),0)</f>
        <v>0</v>
      </c>
      <c r="M251" s="5">
        <f>IF(NOT(ISBLANK(Spreadsheet!AJ251)),VLOOKUP(Spreadsheet!AJ251,'Drop Downs'!$P$2:$R$16,3,FALSE),0)</f>
        <v>0</v>
      </c>
      <c r="N251" s="5">
        <f>IF(NOT(ISBLANK(Spreadsheet!AJ251)), VLOOKUP(Spreadsheet!AJ251,'Drop Downs'!$P$2:$R$16,2,FALSE),0)</f>
        <v>0</v>
      </c>
      <c r="O251" s="5">
        <f>IF(NOT(ISBLANK(Spreadsheet!AL251)),VLOOKUP(Spreadsheet!AL251,'Drop Downs'!$P$2:$R$16,3,FALSE), 0)</f>
        <v>0</v>
      </c>
      <c r="P251" s="5">
        <f>IF(NOT(ISBLANK(Spreadsheet!AL251)),VLOOKUP(Spreadsheet!AL251,'Drop Downs'!$P$2:$R$16,2,FALSE),0)</f>
        <v>0</v>
      </c>
      <c r="Q251" s="5">
        <f>IF(NOT(ISBLANK(Spreadsheet!AN251)),VLOOKUP(Spreadsheet!AN251,'Drop Downs'!$P$2:$R$16,3,FALSE),0)</f>
        <v>0</v>
      </c>
      <c r="R251" s="5">
        <f>IF(NOT(ISBLANK(Spreadsheet!AN251)),VLOOKUP(Spreadsheet!AN251,'Drop Downs'!$P$2:$R$16,2,FALSE),0)</f>
        <v>0</v>
      </c>
      <c r="S251" s="5" t="str">
        <f>IF(OR(M251&gt;K251,N251&gt;L251,O251&gt;K251, Q251&gt;K251,N251&gt;L251, P251&gt;L251, R251&gt;L251),"Member currently has a coverage election over what he/she needs.  Please add more dependents or adjust the coverage election.","")&amp;(IF(AND(NOT(ISBLANK(Spreadsheet!C251)),NOT(ISBLANK(Spreadsheet!D251)),ISBLANK(Spreadsheet!E251)),"Dependent lacks a relationship to member.Please select one from the drop-down.",""))</f>
        <v/>
      </c>
      <c r="T251" s="5" t="b">
        <f t="shared" si="16"/>
        <v>1</v>
      </c>
      <c r="U251" s="5" t="b">
        <f>OR(ISBLANK(Spreadsheet!C251),IF(NOT(ISBLANK(Spreadsheet!D251)),NOT(ISBLANK(Spreadsheet!E251)),TRUE))</f>
        <v>1</v>
      </c>
      <c r="V251" s="5" t="b">
        <f>OR(ISBLANK(Spreadsheet!C251), NOT(ISBLANK(Spreadsheet!I251)))</f>
        <v>1</v>
      </c>
      <c r="W251" s="5" t="b">
        <f>OR(ISBLANK(Spreadsheet!D251),NOT(ISBLANK(Spreadsheet!C251)))</f>
        <v>1</v>
      </c>
      <c r="X251" s="155" t="str">
        <f>REPT("0",MIN(FIND({1,2,3,4,5,6,7,8,9},Spreadsheet!C251&amp;"123456789"))-1)&amp;IF(ISBLANK(Spreadsheet!C251),"",SUMPRODUCT(MID(0&amp;Spreadsheet!C251,LARGE(INDEX(ISNUMBER(--MID(Spreadsheet!C251,ROW($1:$225),1))*
 ROW($1:$225),0),ROW($1:$225))+1,1)*10^ROW($1:$225)/10))</f>
        <v/>
      </c>
      <c r="Y251" s="5" t="b">
        <f>IF(NOT(ISBLANK(Spreadsheet!C251)),IF(AND(ISNUMBER(VALUE(Spreadsheet!C251)), LEN(Spreadsheet!C251)=9),TRUE,FALSE),TRUE)</f>
        <v>1</v>
      </c>
      <c r="Z251" s="155" t="str">
        <f>REPT("0",MIN(FIND({1,2,3,4,5,6,7,8,9},Spreadsheet!D251&amp;"123456789"))-1)&amp;IF(ISBLANK(Spreadsheet!D251),"",SUMPRODUCT(MID(0&amp;Spreadsheet!D251,LARGE(INDEX(ISNUMBER(--MID(Spreadsheet!D251,ROW($1:$225),1))*
 ROW($1:$225),0),ROW($1:$225))+1,1)*10^ROW($1:$225)/10))</f>
        <v/>
      </c>
      <c r="AA251" s="5" t="b">
        <f>IF(AND(NOT(ISBLANK(Spreadsheet!D251)),NOT(ISBLANK(Spreadsheet!C251))),IF(AND(ISNUMBER(VALUE(Spreadsheet!D251)), LEN(Spreadsheet!D251)=9),TRUE,FALSE),IF(AND(NOT(ISBLANK(Spreadsheet!D251)),ISBLANK(Spreadsheet!C251)),FALSE,TRUE))</f>
        <v>1</v>
      </c>
      <c r="AB251" s="5" t="b">
        <f>OR(ISBLANK(Spreadsheet!Y251),IF(NOT(ISBLANK(Spreadsheet!Y251)),LEN(Spreadsheet!Y251)=10,ISNUMBER(VALUE(Spreadsheet!Y251))))</f>
        <v>1</v>
      </c>
      <c r="AC251" s="5" t="b">
        <f>OR(ISBLANK(Spreadsheet!AI251), AND(NOT(ISBLANK(Spreadsheet!AJ251)), NOT(ISNUMBER(SEARCH("Waive",Spreadsheet!AJ251)))))</f>
        <v>1</v>
      </c>
      <c r="AD251" s="5" t="b">
        <f>OR(ISBLANK(Spreadsheet!AK251), AND(NOT(ISBLANK(Spreadsheet!AL251)), NOT(ISNUMBER(SEARCH("Waive",Spreadsheet!AL251)))))</f>
        <v>1</v>
      </c>
      <c r="AE251" s="5" t="b">
        <f>OR(ISBLANK(Spreadsheet!AM251), AND(NOT(ISBLANK(Spreadsheet!AN251)), NOT(ISNUMBER(SEARCH("Waive", Spreadsheet!AN251)))))</f>
        <v>1</v>
      </c>
      <c r="AF251" s="5" t="b">
        <f>OR(ISBLANK(Spreadsheet!C251), NOT(ISBLANK(Spreadsheet!D251)),NOT(ISBLANK(Spreadsheet!L251)))</f>
        <v>1</v>
      </c>
      <c r="AG251" s="5" t="b">
        <f>IF(AND(NOT(ISBLANK(Spreadsheet!C251)), NOT(ISBLANK(Spreadsheet!D251)),Spreadsheet!C251&lt;&gt;Spreadsheet!D251),IF(ISERROR(VLOOKUP(Spreadsheet!C251, Spreadsheet!$C$6:'Spreadsheet'!$C250,1,FALSE)), FALSE, TRUE),TRUE)</f>
        <v>1</v>
      </c>
      <c r="AH251" s="5" t="b">
        <f>Spreadsheet!$B$2=Spreadsheet!AD251</f>
        <v>1</v>
      </c>
      <c r="AI251" s="5" t="b">
        <f>IF(ISBLANK(Spreadsheet!G251),TRUE,IF(OR(LEN(Spreadsheet!G251)&gt;1,ISNUMBER(VALUE(Spreadsheet!G251))),FALSE,TRUE))</f>
        <v>1</v>
      </c>
      <c r="AJ251" s="5" t="b">
        <f>OR(ISBLANK(Spreadsheet!C251), NOT(ISBLANK(Spreadsheet!B251)), NOT(ISBLANK(Spreadsheet!D251)))</f>
        <v>1</v>
      </c>
      <c r="AK251" s="5" t="b">
        <f t="array" ref="AK251">IF(OR(AND(ISBLANK(Spreadsheet!E251),ISBLANK(Spreadsheet!D251),NOT(ISBLANK(Spreadsheet!C251))),AND(ISBLANK(Spreadsheet!E251),ISBLANK(Spreadsheet!D251),ISBLANK(Spreadsheet!C251))),TRUE,ISNUMBER(MATCH(TRUE,EXACT(Spreadsheet!E251,Relationships),0)))</f>
        <v>1</v>
      </c>
      <c r="AL251" s="5" t="b">
        <f>IF(NOT(ISBLANK(Spreadsheet!C251)),IF(OR(ISBLANK(Spreadsheet!F251),LEN(Spreadsheet!F251)&gt;40),FALSE,TRUE),TRUE)</f>
        <v>1</v>
      </c>
      <c r="AM251" s="5" t="b">
        <f>IF(NOT(ISBLANK(Spreadsheet!C251)),IF(OR(ISBLANK(Spreadsheet!H251),LEN(Spreadsheet!H251)&gt;40),FALSE,TRUE),TRUE)</f>
        <v>1</v>
      </c>
      <c r="AN251" s="5" t="b">
        <f t="array" ref="AN251">IF(ISBLANK(Spreadsheet!I251),TRUE,ISNUMBER(MATCH(TRUE,EXACT(Spreadsheet!I251,GenderValues),0)))</f>
        <v>1</v>
      </c>
      <c r="AO251" s="5" t="b">
        <f ca="1">IF(ISERROR(DATEVALUE(TEXT(Spreadsheet!J251,"mm/dd/yyyy")) &gt; TODAY()),IF(AND(ISBLANK(Spreadsheet!J251),ISBLANK(Spreadsheet!C251)),TRUE,FALSE),IF(DATEVALUE(TEXT(Spreadsheet!J251,"mm/dd/yyyy")) &gt; TODAY(),FALSE,TRUE))</f>
        <v>1</v>
      </c>
      <c r="AP251" s="5" t="b">
        <f>OR(ISBLANK(Spreadsheet!K251),LEN(Spreadsheet!K251)&lt;=100)</f>
        <v>1</v>
      </c>
      <c r="AQ251" s="5" t="b">
        <f t="array" ref="AQ251">IF(OR(AND(ISBLANK(Spreadsheet!L251),ISBLANK(Spreadsheet!C251)),AND(NOT(ISBLANK(Spreadsheet!C251)),NOT(ISBLANK(Spreadsheet!D251)))),TRUE,ISNUMBER(MATCH(TRUE,EXACT(Spreadsheet!L251,MaritalStatus),0)))</f>
        <v>1</v>
      </c>
      <c r="AR251" s="5" t="b">
        <f ca="1">IF(ISERROR(DATEVALUE(TEXT(Spreadsheet!M251,"mm/dd/yyyy")) &gt; TODAY()),IF(ISBLANK(Spreadsheet!M251),TRUE,FALSE),IF(DATEVALUE(TEXT(Spreadsheet!M251,"mm/dd/yyyy")) &gt; TODAY(),FALSE,TRUE))</f>
        <v>1</v>
      </c>
      <c r="AS251" s="5" t="b">
        <f>OR(ISBLANK(Spreadsheet!N251),LEN(Spreadsheet!N251)&lt;=100)</f>
        <v>1</v>
      </c>
      <c r="AT251" s="5" t="b">
        <f>OR(ISBLANK(Spreadsheet!O251),UPPER(Spreadsheet!O251)="YES")</f>
        <v>1</v>
      </c>
      <c r="AU251" s="5" t="b">
        <f>OR(ISBLANK(Spreadsheet!P251),UPPER(Spreadsheet!P251)="YES")</f>
        <v>1</v>
      </c>
      <c r="AV251" s="5" t="b">
        <f t="array" ref="AV251">IF(ISBLANK(Spreadsheet!Q251),TRUE,ISNUMBER(MATCH(TRUE,EXACT(Spreadsheet!Q251,OnGroupsPriorIns),0)))</f>
        <v>1</v>
      </c>
      <c r="AW251" s="5" t="b">
        <f>OR(ISBLANK(Spreadsheet!R251),UPPER(Spreadsheet!R251)="YES")</f>
        <v>1</v>
      </c>
      <c r="AX251" s="5" t="b">
        <f>OR(ISBLANK(Spreadsheet!S251),UPPER(Spreadsheet!S251)="YES")</f>
        <v>1</v>
      </c>
      <c r="AY251" s="5" t="b">
        <f>OR(AND(ISBLANK(Spreadsheet!C251),LEN(Spreadsheet!T251)=0),AND(NOT(ISBLANK(Spreadsheet!C251)),LEN(Spreadsheet!T251)&gt;0,LEN(Spreadsheet!T251)&lt;=50))</f>
        <v>1</v>
      </c>
      <c r="AZ251" s="5" t="b">
        <f>OR(LEN(Spreadsheet!U251)=0,AND(LEN(Spreadsheet!U251)&gt;0,LEN(Spreadsheet!U251)&lt;=50))</f>
        <v>1</v>
      </c>
      <c r="BA251" s="5" t="b">
        <f>OR(AND(ISBLANK(Spreadsheet!C251),LEN(Spreadsheet!V251)=0),AND(NOT(ISBLANK(Spreadsheet!C251)),LEN(Spreadsheet!V251)&gt;0,LEN(Spreadsheet!V251)&lt;=50))</f>
        <v>1</v>
      </c>
      <c r="BB251" s="5" t="b">
        <f t="array" ref="BB251">IF(AND(ISBLANK(Spreadsheet!C251),LEN(Spreadsheet!W251)=0),TRUE,ISNUMBER(MATCH(TRUE,EXACT(Spreadsheet!W251,States),0)))</f>
        <v>1</v>
      </c>
      <c r="BC251" s="5" t="b">
        <f>OR(AND(ISBLANK(Spreadsheet!C251),LEN(Spreadsheet!X251)=0),AND(NOT(ISBLANK(Spreadsheet!C251)),LEN(Spreadsheet!X251)&gt;0,LEN(Spreadsheet!X251)=5,ISNUMBER(VALUE(Spreadsheet!X251))))</f>
        <v>1</v>
      </c>
      <c r="BD251" s="5" t="b">
        <f>OR(ISBLANK(Spreadsheet!Z251),LEN(Spreadsheet!Z251)&lt;=50)</f>
        <v>1</v>
      </c>
      <c r="BE251" s="5" t="b">
        <f>ISBLANK(Spreadsheet!AA251)</f>
        <v>1</v>
      </c>
      <c r="BF251" s="5" t="b">
        <f>ISBLANK(Spreadsheet!AB251)</f>
        <v>1</v>
      </c>
      <c r="BG251" s="5" t="b">
        <f>IF(ISERROR(DATEVALUE(TEXT(Spreadsheet!AC251,"mm/dd/yyyy")) &gt; DATEVALUE(TEXT(Spreadsheet!J251,"mm/dd/yyyy"))),IF(OR(AND(ISBLANK(Spreadsheet!AC251),ISBLANK(Spreadsheet!C251)),AND(NOT(ISBLANK(Spreadsheet!C251)),ISBLANK(Spreadsheet!AC251),NOT(ISBLANK(Spreadsheet!D251)))),TRUE,FALSE),IF(DATEVALUE(TEXT(Spreadsheet!AC251,"mm/dd/yyyy")) &gt; DATEVALUE(TEXT(Spreadsheet!J251,"mm/dd/yyyy")),TRUE,FALSE))</f>
        <v>1</v>
      </c>
      <c r="BH251" s="5" t="b">
        <f>OR(AND(ISBLANK(Spreadsheet!C251),ISBLANK(Spreadsheet!AE251)),AND(NOT(ISBLANK(Spreadsheet!C251)),NOT(ISBLANK(Spreadsheet!D251)),ISBLANK(Spreadsheet!AE251)),AND(NOT(ISBLANK(Spreadsheet!C251)),ISBLANK(Spreadsheet!D251),NOT(ISBLANK(Spreadsheet!AE251)),LEN(Spreadsheet!AE251)&lt;=100))</f>
        <v>1</v>
      </c>
      <c r="BI251" s="5" t="b">
        <f t="array" ref="BI251">IF(ISBLANK(Spreadsheet!AF251),TRUE,ISNUMBER(MATCH(TRUE,EXACT(Spreadsheet!AF251,CobraShortReasons),0)))</f>
        <v>1</v>
      </c>
      <c r="BJ251" s="5" t="b">
        <f ca="1">IF(ISERROR(DATEVALUE(TEXT(Spreadsheet!AG251,"mm/dd/yyyy")) &gt; TODAY()),IF(ISBLANK(Spreadsheet!AG251),TRUE,FALSE),IF(DATEVALUE(TEXT(Spreadsheet!AG251,"mm/dd/yyyy")) &gt; TODAY(),FALSE,TRUE))</f>
        <v>1</v>
      </c>
      <c r="BK251" s="5" t="b">
        <f>OR(ISBLANK(Spreadsheet!AH251),LEN(Spreadsheet!AH251)&lt;=25)</f>
        <v>1</v>
      </c>
      <c r="BL251" s="5" t="b">
        <f t="array" aca="1" ref="BL251" ca="1">IF(ISBLANK(Spreadsheet!AI251),TRUE,ISNUMBER(MATCH(TRUE,EXACT(Spreadsheet!AI251,INDIRECT(Spreadsheet!$D$2)),0)))</f>
        <v>1</v>
      </c>
      <c r="BM251" s="5" t="b">
        <f t="array" aca="1" ref="BM251" ca="1">IF(ISBLANK(Spreadsheet!AJ251),TRUE,ISNUMBER(MATCH(TRUE,EXACT(Spreadsheet!AJ251,INDIRECT(Spreadsheet!BJ251)),0)))</f>
        <v>1</v>
      </c>
      <c r="BN251" s="5" t="b">
        <f t="array" ref="BN251">IF(ISBLANK(Spreadsheet!AK251),TRUE,ISNUMBER(MATCH(TRUE,EXACT(Spreadsheet!AK251,DentalPlans),0)))</f>
        <v>1</v>
      </c>
      <c r="BO251" s="5" t="b">
        <f t="array" aca="1" ref="BO251" ca="1">IF(ISBLANK(Spreadsheet!AL251),TRUE,ISNUMBER(MATCH(TRUE,EXACT(Spreadsheet!AL251,INDIRECT(Spreadsheet!BK251)),0)))</f>
        <v>1</v>
      </c>
      <c r="BP251" s="5" t="b">
        <f t="array" ref="BP251">IF(ISBLANK(Spreadsheet!AM251),TRUE,ISNUMBER(MATCH(TRUE,EXACT(Spreadsheet!AM251,VisionPlans),0)))</f>
        <v>1</v>
      </c>
      <c r="BQ251" s="5" t="b">
        <f t="array" aca="1" ref="BQ251" ca="1">IF(ISBLANK(Spreadsheet!AN251),TRUE,ISNUMBER(MATCH(TRUE,EXACT(Spreadsheet!AN251,INDIRECT(Spreadsheet!BL251)),0)))</f>
        <v>1</v>
      </c>
      <c r="BR251" s="5" t="b">
        <f t="array" ref="BR251">IF(ISBLANK(Spreadsheet!AO251),TRUE,ISNUMBER(MATCH(TRUE,EXACT(Spreadsheet!AO251,LifeBenefitClasses),0)))</f>
        <v>1</v>
      </c>
      <c r="BS251" s="5" t="b">
        <f>IF(OR(ISBLANK(Spreadsheet!AO251), Spreadsheet!AO251="Waive"),IF(ISBLANK(Spreadsheet!AP251),TRUE,FALSE),IF(OR(AND(NOT(ISBLANK(Spreadsheet!AO251)),ISBLANK(Spreadsheet!AP251)),NOT(ISNUMBER(VALUE(Spreadsheet!AP251)))),FALSE,IF(OR(AND(Spreadsheet!AP251&lt;6,MOD(Spreadsheet!AP251*10,5)=0), MOD(Spreadsheet!AP251,5000)=0),TRUE,FALSE)))</f>
        <v>1</v>
      </c>
      <c r="BT251" s="5" t="b">
        <f t="array" ref="BT251">IF(ISBLANK(Spreadsheet!AQ251),TRUE,ISNUMBER(MATCH(TRUE,EXACT(Spreadsheet!AQ251,EnrollWaive),0)))</f>
        <v>1</v>
      </c>
      <c r="BU251" s="5" t="b">
        <f t="array" ref="BU251">IF(ISBLANK(Spreadsheet!AR251),TRUE,ISNUMBER(MATCH(TRUE,EXACT(Spreadsheet!AR251,LifeBenefitClasses),0)))</f>
        <v>1</v>
      </c>
      <c r="BV251" s="5" t="b">
        <f>IF(OR(ISBLANK(Spreadsheet!AR251), Spreadsheet!AR251="Waive"),IF(ISBLANK(Spreadsheet!AS251),TRUE,FALSE),IF(OR(AND(NOT(ISBLANK(Spreadsheet!AR251)),ISBLANK(Spreadsheet!AS251)),NOT(ISNUMBER(VALUE(Spreadsheet!AS251)))),FALSE,IF(OR(AND(Spreadsheet!AS251&lt;6,MOD(Spreadsheet!AS251*10,5)=0), MOD(Spreadsheet!AS251,10000)=0),TRUE,FALSE)))</f>
        <v>1</v>
      </c>
      <c r="BW251" s="5" t="b">
        <f t="array" ref="BW251">IF(ISBLANK(Spreadsheet!AT251),TRUE,ISNUMBER(MATCH(TRUE,EXACT(Spreadsheet!AT251,LifeBenefitClasses),0)))</f>
        <v>1</v>
      </c>
      <c r="BX251" s="5" t="b">
        <f>IF(OR(ISBLANK(Spreadsheet!AT251), Spreadsheet!AT251="Waive"),IF(ISBLANK(Spreadsheet!AU251),TRUE,FALSE),IF(OR(AND(NOT(ISBLANK(Spreadsheet!AT251)),ISBLANK(Spreadsheet!AU251)),NOT(ISNUMBER(VALUE(Spreadsheet!AU251)))),FALSE,IF(AND(NOT(OR(ISBLANK(Spreadsheet!AT251),Spreadsheet!AT251="Waive")),NOT(OR(ISBLANK(Spreadsheet!AR251),Spreadsheet!AR251="Waive")),MOD(Spreadsheet!AU251,5000)=0, Spreadsheet!AU251&lt;=(Spreadsheet!AS251*0.5)),TRUE,FALSE)))</f>
        <v>1</v>
      </c>
      <c r="BY251" s="5" t="b">
        <f t="array" ref="BY251">IF(ISBLANK(Spreadsheet!AV251),TRUE,ISNUMBER(MATCH(TRUE,EXACT(Spreadsheet!AV251,EnrollWaive),0)))</f>
        <v>1</v>
      </c>
      <c r="BZ251" s="5" t="b">
        <f t="array" ref="BZ251">IF(ISBLANK(Spreadsheet!AW251),TRUE,ISNUMBER(MATCH(TRUE,EXACT(Spreadsheet!AW251,LifeBenefitClasses),0)))</f>
        <v>1</v>
      </c>
      <c r="CA251" s="5" t="b">
        <f t="array" ref="CA251">IF(ISBLANK(Spreadsheet!AX251),TRUE,ISNUMBER(MATCH(TRUE,EXACT(Spreadsheet!AX251,LifeBenefitClasses),0)))</f>
        <v>1</v>
      </c>
      <c r="CB251" s="5" t="b">
        <f t="array" ref="CB251">IF(ISBLANK(Spreadsheet!AY251),TRUE,ISNUMBER(MATCH(TRUE,EXACT(Spreadsheet!AY251,LifeBenefitClasses),0)))</f>
        <v>1</v>
      </c>
      <c r="CC251" s="5" t="b">
        <f t="array" ref="CC251">IF(ISBLANK(Spreadsheet!AZ251),TRUE,ISNUMBER(MATCH(TRUE,EXACT(Spreadsheet!AZ251,LifeBenefitClasses),0)))</f>
        <v>1</v>
      </c>
      <c r="CD251" s="5" t="b">
        <f t="array" ref="CD251">IF(ISBLANK(Spreadsheet!BA251),TRUE,ISNUMBER(MATCH(TRUE,EXACT(Spreadsheet!BA251,LifeBenefitClasses),0)))</f>
        <v>1</v>
      </c>
      <c r="CE251" s="5" t="b">
        <f>IF(OR(ISBLANK(Spreadsheet!BA251), Spreadsheet!BA251="Waive"),IF(ISBLANK(Spreadsheet!BB251),TRUE,FALSE),IF(OR(AND(NOT(ISBLANK(Spreadsheet!BA251)),ISBLANK(Spreadsheet!BB251)),NOT(ISNUMBER(VALUE(Spreadsheet!BB251))),ISBLANK(Spreadsheet!BC251),NOT(ISNUMBER(VALUE(Spreadsheet!BC251)))),FALSE,IF(AND(Spreadsheet!BB251&gt;=50000,Spreadsheet!BB251&lt;=250000,MOD(Spreadsheet!BB251,10000)=0,Spreadsheet!BB251&lt;=(10*Spreadsheet!BC251)),TRUE,FALSE)))</f>
        <v>1</v>
      </c>
      <c r="CF251" s="5" t="b">
        <f>IF(NOT(ISBLANK(Spreadsheet!BC251)),AND(ISNUMBER(VALUE(Spreadsheet!BC251)),Spreadsheet!BC251&gt;0),AND(OR(ISBLANK(Spreadsheet!AO251),Spreadsheet!AO251="Waive",AND(NOT(OR(ISBLANK(Spreadsheet!AO251),Spreadsheet!AO251="Waive")),Spreadsheet!AP251&gt;=6)),OR(ISBLANK(Spreadsheet!AR251),AND(NOT(OR(ISBLANK(Spreadsheet!AR251),Spreadsheet!AR251="Waive")),Spreadsheet!AS251&gt;=6)),OR(ISBLANK(Spreadsheet!AW251)),OR(ISBLANK(Spreadsheet!AX251)),OR(ISBLANK(Spreadsheet!AY251)),OR(ISBLANK(Spreadsheet!AZ251)),OR(ISBLANK(Spreadsheet!BA251),Spreadsheet!BA251="Waive")))</f>
        <v>1</v>
      </c>
      <c r="CG251" s="5" t="b">
        <f t="shared" ca="1" si="17"/>
        <v>1</v>
      </c>
    </row>
    <row r="252" spans="8:85" x14ac:dyDescent="0.3">
      <c r="H252" s="5">
        <f t="shared" ca="1" si="14"/>
        <v>2</v>
      </c>
      <c r="I252" s="5" t="str">
        <f t="shared" ca="1" si="15"/>
        <v/>
      </c>
      <c r="J252" s="5" t="str">
        <f>IF(AND(NOT(ISBLANK(Spreadsheet!C252)),ISBLANK(Spreadsheet!D252)),Spreadsheet!F252&amp;" "&amp;Spreadsheet!H252,"")</f>
        <v/>
      </c>
      <c r="K252" s="5">
        <f>IF(AND(NOT(ISBLANK(Spreadsheet!C252)),ISBLANK(Spreadsheet!D252)),COUNTIFS(Spreadsheet!E253:E$786,"=Child",Spreadsheet!C253:C$786, "="&amp;Spreadsheet!C252) + COUNTIFS(Spreadsheet!E253:E$786,"=Step-child",Spreadsheet!C253:C$786, "="&amp;Spreadsheet!C252),0)</f>
        <v>0</v>
      </c>
      <c r="L252" s="5">
        <f>IF(NOT(ISBLANK(J252)),COUNTIFS(Spreadsheet!E253:E$786,"=Wife",Spreadsheet!C253:C$786, "="&amp;Spreadsheet!C252) + COUNTIFS(Spreadsheet!E253:E$786,"=Husband",Spreadsheet!C253:C$786, "="&amp;Spreadsheet!C252),0)</f>
        <v>0</v>
      </c>
      <c r="M252" s="5">
        <f>IF(NOT(ISBLANK(Spreadsheet!AJ252)),VLOOKUP(Spreadsheet!AJ252,'Drop Downs'!$P$2:$R$16,3,FALSE),0)</f>
        <v>0</v>
      </c>
      <c r="N252" s="5">
        <f>IF(NOT(ISBLANK(Spreadsheet!AJ252)), VLOOKUP(Spreadsheet!AJ252,'Drop Downs'!$P$2:$R$16,2,FALSE),0)</f>
        <v>0</v>
      </c>
      <c r="O252" s="5">
        <f>IF(NOT(ISBLANK(Spreadsheet!AL252)),VLOOKUP(Spreadsheet!AL252,'Drop Downs'!$P$2:$R$16,3,FALSE), 0)</f>
        <v>0</v>
      </c>
      <c r="P252" s="5">
        <f>IF(NOT(ISBLANK(Spreadsheet!AL252)),VLOOKUP(Spreadsheet!AL252,'Drop Downs'!$P$2:$R$16,2,FALSE),0)</f>
        <v>0</v>
      </c>
      <c r="Q252" s="5">
        <f>IF(NOT(ISBLANK(Spreadsheet!AN252)),VLOOKUP(Spreadsheet!AN252,'Drop Downs'!$P$2:$R$16,3,FALSE),0)</f>
        <v>0</v>
      </c>
      <c r="R252" s="5">
        <f>IF(NOT(ISBLANK(Spreadsheet!AN252)),VLOOKUP(Spreadsheet!AN252,'Drop Downs'!$P$2:$R$16,2,FALSE),0)</f>
        <v>0</v>
      </c>
      <c r="S252" s="5" t="str">
        <f>IF(OR(M252&gt;K252,N252&gt;L252,O252&gt;K252, Q252&gt;K252,N252&gt;L252, P252&gt;L252, R252&gt;L252),"Member currently has a coverage election over what he/she needs.  Please add more dependents or adjust the coverage election.","")&amp;(IF(AND(NOT(ISBLANK(Spreadsheet!C252)),NOT(ISBLANK(Spreadsheet!D252)),ISBLANK(Spreadsheet!E252)),"Dependent lacks a relationship to member.Please select one from the drop-down.",""))</f>
        <v/>
      </c>
      <c r="T252" s="5" t="b">
        <f t="shared" si="16"/>
        <v>1</v>
      </c>
      <c r="U252" s="5" t="b">
        <f>OR(ISBLANK(Spreadsheet!C252),IF(NOT(ISBLANK(Spreadsheet!D252)),NOT(ISBLANK(Spreadsheet!E252)),TRUE))</f>
        <v>1</v>
      </c>
      <c r="V252" s="5" t="b">
        <f>OR(ISBLANK(Spreadsheet!C252), NOT(ISBLANK(Spreadsheet!I252)))</f>
        <v>1</v>
      </c>
      <c r="W252" s="5" t="b">
        <f>OR(ISBLANK(Spreadsheet!D252),NOT(ISBLANK(Spreadsheet!C252)))</f>
        <v>1</v>
      </c>
      <c r="X252" s="155" t="str">
        <f>REPT("0",MIN(FIND({1,2,3,4,5,6,7,8,9},Spreadsheet!C252&amp;"123456789"))-1)&amp;IF(ISBLANK(Spreadsheet!C252),"",SUMPRODUCT(MID(0&amp;Spreadsheet!C252,LARGE(INDEX(ISNUMBER(--MID(Spreadsheet!C252,ROW($1:$225),1))*
 ROW($1:$225),0),ROW($1:$225))+1,1)*10^ROW($1:$225)/10))</f>
        <v/>
      </c>
      <c r="Y252" s="5" t="b">
        <f>IF(NOT(ISBLANK(Spreadsheet!C252)),IF(AND(ISNUMBER(VALUE(Spreadsheet!C252)), LEN(Spreadsheet!C252)=9),TRUE,FALSE),TRUE)</f>
        <v>1</v>
      </c>
      <c r="Z252" s="155" t="str">
        <f>REPT("0",MIN(FIND({1,2,3,4,5,6,7,8,9},Spreadsheet!D252&amp;"123456789"))-1)&amp;IF(ISBLANK(Spreadsheet!D252),"",SUMPRODUCT(MID(0&amp;Spreadsheet!D252,LARGE(INDEX(ISNUMBER(--MID(Spreadsheet!D252,ROW($1:$225),1))*
 ROW($1:$225),0),ROW($1:$225))+1,1)*10^ROW($1:$225)/10))</f>
        <v/>
      </c>
      <c r="AA252" s="5" t="b">
        <f>IF(AND(NOT(ISBLANK(Spreadsheet!D252)),NOT(ISBLANK(Spreadsheet!C252))),IF(AND(ISNUMBER(VALUE(Spreadsheet!D252)), LEN(Spreadsheet!D252)=9),TRUE,FALSE),IF(AND(NOT(ISBLANK(Spreadsheet!D252)),ISBLANK(Spreadsheet!C252)),FALSE,TRUE))</f>
        <v>1</v>
      </c>
      <c r="AB252" s="5" t="b">
        <f>OR(ISBLANK(Spreadsheet!Y252),IF(NOT(ISBLANK(Spreadsheet!Y252)),LEN(Spreadsheet!Y252)=10,ISNUMBER(VALUE(Spreadsheet!Y252))))</f>
        <v>1</v>
      </c>
      <c r="AC252" s="5" t="b">
        <f>OR(ISBLANK(Spreadsheet!AI252), AND(NOT(ISBLANK(Spreadsheet!AJ252)), NOT(ISNUMBER(SEARCH("Waive",Spreadsheet!AJ252)))))</f>
        <v>1</v>
      </c>
      <c r="AD252" s="5" t="b">
        <f>OR(ISBLANK(Spreadsheet!AK252), AND(NOT(ISBLANK(Spreadsheet!AL252)), NOT(ISNUMBER(SEARCH("Waive",Spreadsheet!AL252)))))</f>
        <v>1</v>
      </c>
      <c r="AE252" s="5" t="b">
        <f>OR(ISBLANK(Spreadsheet!AM252), AND(NOT(ISBLANK(Spreadsheet!AN252)), NOT(ISNUMBER(SEARCH("Waive", Spreadsheet!AN252)))))</f>
        <v>1</v>
      </c>
      <c r="AF252" s="5" t="b">
        <f>OR(ISBLANK(Spreadsheet!C252), NOT(ISBLANK(Spreadsheet!D252)),NOT(ISBLANK(Spreadsheet!L252)))</f>
        <v>1</v>
      </c>
      <c r="AG252" s="5" t="b">
        <f>IF(AND(NOT(ISBLANK(Spreadsheet!C252)), NOT(ISBLANK(Spreadsheet!D252)),Spreadsheet!C252&lt;&gt;Spreadsheet!D252),IF(ISERROR(VLOOKUP(Spreadsheet!C252, Spreadsheet!$C$6:'Spreadsheet'!$C251,1,FALSE)), FALSE, TRUE),TRUE)</f>
        <v>1</v>
      </c>
      <c r="AH252" s="5" t="b">
        <f>Spreadsheet!$B$2=Spreadsheet!AD252</f>
        <v>1</v>
      </c>
      <c r="AI252" s="5" t="b">
        <f>IF(ISBLANK(Spreadsheet!G252),TRUE,IF(OR(LEN(Spreadsheet!G252)&gt;1,ISNUMBER(VALUE(Spreadsheet!G252))),FALSE,TRUE))</f>
        <v>1</v>
      </c>
      <c r="AJ252" s="5" t="b">
        <f>OR(ISBLANK(Spreadsheet!C252), NOT(ISBLANK(Spreadsheet!B252)), NOT(ISBLANK(Spreadsheet!D252)))</f>
        <v>1</v>
      </c>
      <c r="AK252" s="5" t="b">
        <f t="array" ref="AK252">IF(OR(AND(ISBLANK(Spreadsheet!E252),ISBLANK(Spreadsheet!D252),NOT(ISBLANK(Spreadsheet!C252))),AND(ISBLANK(Spreadsheet!E252),ISBLANK(Spreadsheet!D252),ISBLANK(Spreadsheet!C252))),TRUE,ISNUMBER(MATCH(TRUE,EXACT(Spreadsheet!E252,Relationships),0)))</f>
        <v>1</v>
      </c>
      <c r="AL252" s="5" t="b">
        <f>IF(NOT(ISBLANK(Spreadsheet!C252)),IF(OR(ISBLANK(Spreadsheet!F252),LEN(Spreadsheet!F252)&gt;40),FALSE,TRUE),TRUE)</f>
        <v>1</v>
      </c>
      <c r="AM252" s="5" t="b">
        <f>IF(NOT(ISBLANK(Spreadsheet!C252)),IF(OR(ISBLANK(Spreadsheet!H252),LEN(Spreadsheet!H252)&gt;40),FALSE,TRUE),TRUE)</f>
        <v>1</v>
      </c>
      <c r="AN252" s="5" t="b">
        <f t="array" ref="AN252">IF(ISBLANK(Spreadsheet!I252),TRUE,ISNUMBER(MATCH(TRUE,EXACT(Spreadsheet!I252,GenderValues),0)))</f>
        <v>1</v>
      </c>
      <c r="AO252" s="5" t="b">
        <f ca="1">IF(ISERROR(DATEVALUE(TEXT(Spreadsheet!J252,"mm/dd/yyyy")) &gt; TODAY()),IF(AND(ISBLANK(Spreadsheet!J252),ISBLANK(Spreadsheet!C252)),TRUE,FALSE),IF(DATEVALUE(TEXT(Spreadsheet!J252,"mm/dd/yyyy")) &gt; TODAY(),FALSE,TRUE))</f>
        <v>1</v>
      </c>
      <c r="AP252" s="5" t="b">
        <f>OR(ISBLANK(Spreadsheet!K252),LEN(Spreadsheet!K252)&lt;=100)</f>
        <v>1</v>
      </c>
      <c r="AQ252" s="5" t="b">
        <f t="array" ref="AQ252">IF(OR(AND(ISBLANK(Spreadsheet!L252),ISBLANK(Spreadsheet!C252)),AND(NOT(ISBLANK(Spreadsheet!C252)),NOT(ISBLANK(Spreadsheet!D252)))),TRUE,ISNUMBER(MATCH(TRUE,EXACT(Spreadsheet!L252,MaritalStatus),0)))</f>
        <v>1</v>
      </c>
      <c r="AR252" s="5" t="b">
        <f ca="1">IF(ISERROR(DATEVALUE(TEXT(Spreadsheet!M252,"mm/dd/yyyy")) &gt; TODAY()),IF(ISBLANK(Spreadsheet!M252),TRUE,FALSE),IF(DATEVALUE(TEXT(Spreadsheet!M252,"mm/dd/yyyy")) &gt; TODAY(),FALSE,TRUE))</f>
        <v>1</v>
      </c>
      <c r="AS252" s="5" t="b">
        <f>OR(ISBLANK(Spreadsheet!N252),LEN(Spreadsheet!N252)&lt;=100)</f>
        <v>1</v>
      </c>
      <c r="AT252" s="5" t="b">
        <f>OR(ISBLANK(Spreadsheet!O252),UPPER(Spreadsheet!O252)="YES")</f>
        <v>1</v>
      </c>
      <c r="AU252" s="5" t="b">
        <f>OR(ISBLANK(Spreadsheet!P252),UPPER(Spreadsheet!P252)="YES")</f>
        <v>1</v>
      </c>
      <c r="AV252" s="5" t="b">
        <f t="array" ref="AV252">IF(ISBLANK(Spreadsheet!Q252),TRUE,ISNUMBER(MATCH(TRUE,EXACT(Spreadsheet!Q252,OnGroupsPriorIns),0)))</f>
        <v>1</v>
      </c>
      <c r="AW252" s="5" t="b">
        <f>OR(ISBLANK(Spreadsheet!R252),UPPER(Spreadsheet!R252)="YES")</f>
        <v>1</v>
      </c>
      <c r="AX252" s="5" t="b">
        <f>OR(ISBLANK(Spreadsheet!S252),UPPER(Spreadsheet!S252)="YES")</f>
        <v>1</v>
      </c>
      <c r="AY252" s="5" t="b">
        <f>OR(AND(ISBLANK(Spreadsheet!C252),LEN(Spreadsheet!T252)=0),AND(NOT(ISBLANK(Spreadsheet!C252)),LEN(Spreadsheet!T252)&gt;0,LEN(Spreadsheet!T252)&lt;=50))</f>
        <v>1</v>
      </c>
      <c r="AZ252" s="5" t="b">
        <f>OR(LEN(Spreadsheet!U252)=0,AND(LEN(Spreadsheet!U252)&gt;0,LEN(Spreadsheet!U252)&lt;=50))</f>
        <v>1</v>
      </c>
      <c r="BA252" s="5" t="b">
        <f>OR(AND(ISBLANK(Spreadsheet!C252),LEN(Spreadsheet!V252)=0),AND(NOT(ISBLANK(Spreadsheet!C252)),LEN(Spreadsheet!V252)&gt;0,LEN(Spreadsheet!V252)&lt;=50))</f>
        <v>1</v>
      </c>
      <c r="BB252" s="5" t="b">
        <f t="array" ref="BB252">IF(AND(ISBLANK(Spreadsheet!C252),LEN(Spreadsheet!W252)=0),TRUE,ISNUMBER(MATCH(TRUE,EXACT(Spreadsheet!W252,States),0)))</f>
        <v>1</v>
      </c>
      <c r="BC252" s="5" t="b">
        <f>OR(AND(ISBLANK(Spreadsheet!C252),LEN(Spreadsheet!X252)=0),AND(NOT(ISBLANK(Spreadsheet!C252)),LEN(Spreadsheet!X252)&gt;0,LEN(Spreadsheet!X252)=5,ISNUMBER(VALUE(Spreadsheet!X252))))</f>
        <v>1</v>
      </c>
      <c r="BD252" s="5" t="b">
        <f>OR(ISBLANK(Spreadsheet!Z252),LEN(Spreadsheet!Z252)&lt;=50)</f>
        <v>1</v>
      </c>
      <c r="BE252" s="5" t="b">
        <f>ISBLANK(Spreadsheet!AA252)</f>
        <v>1</v>
      </c>
      <c r="BF252" s="5" t="b">
        <f>ISBLANK(Spreadsheet!AB252)</f>
        <v>1</v>
      </c>
      <c r="BG252" s="5" t="b">
        <f>IF(ISERROR(DATEVALUE(TEXT(Spreadsheet!AC252,"mm/dd/yyyy")) &gt; DATEVALUE(TEXT(Spreadsheet!J252,"mm/dd/yyyy"))),IF(OR(AND(ISBLANK(Spreadsheet!AC252),ISBLANK(Spreadsheet!C252)),AND(NOT(ISBLANK(Spreadsheet!C252)),ISBLANK(Spreadsheet!AC252),NOT(ISBLANK(Spreadsheet!D252)))),TRUE,FALSE),IF(DATEVALUE(TEXT(Spreadsheet!AC252,"mm/dd/yyyy")) &gt; DATEVALUE(TEXT(Spreadsheet!J252,"mm/dd/yyyy")),TRUE,FALSE))</f>
        <v>1</v>
      </c>
      <c r="BH252" s="5" t="b">
        <f>OR(AND(ISBLANK(Spreadsheet!C252),ISBLANK(Spreadsheet!AE252)),AND(NOT(ISBLANK(Spreadsheet!C252)),NOT(ISBLANK(Spreadsheet!D252)),ISBLANK(Spreadsheet!AE252)),AND(NOT(ISBLANK(Spreadsheet!C252)),ISBLANK(Spreadsheet!D252),NOT(ISBLANK(Spreadsheet!AE252)),LEN(Spreadsheet!AE252)&lt;=100))</f>
        <v>1</v>
      </c>
      <c r="BI252" s="5" t="b">
        <f t="array" ref="BI252">IF(ISBLANK(Spreadsheet!AF252),TRUE,ISNUMBER(MATCH(TRUE,EXACT(Spreadsheet!AF252,CobraShortReasons),0)))</f>
        <v>1</v>
      </c>
      <c r="BJ252" s="5" t="b">
        <f ca="1">IF(ISERROR(DATEVALUE(TEXT(Spreadsheet!AG252,"mm/dd/yyyy")) &gt; TODAY()),IF(ISBLANK(Spreadsheet!AG252),TRUE,FALSE),IF(DATEVALUE(TEXT(Spreadsheet!AG252,"mm/dd/yyyy")) &gt; TODAY(),FALSE,TRUE))</f>
        <v>1</v>
      </c>
      <c r="BK252" s="5" t="b">
        <f>OR(ISBLANK(Spreadsheet!AH252),LEN(Spreadsheet!AH252)&lt;=25)</f>
        <v>1</v>
      </c>
      <c r="BL252" s="5" t="b">
        <f t="array" aca="1" ref="BL252" ca="1">IF(ISBLANK(Spreadsheet!AI252),TRUE,ISNUMBER(MATCH(TRUE,EXACT(Spreadsheet!AI252,INDIRECT(Spreadsheet!$D$2)),0)))</f>
        <v>1</v>
      </c>
      <c r="BM252" s="5" t="b">
        <f t="array" aca="1" ref="BM252" ca="1">IF(ISBLANK(Spreadsheet!AJ252),TRUE,ISNUMBER(MATCH(TRUE,EXACT(Spreadsheet!AJ252,INDIRECT(Spreadsheet!BJ252)),0)))</f>
        <v>1</v>
      </c>
      <c r="BN252" s="5" t="b">
        <f t="array" ref="BN252">IF(ISBLANK(Spreadsheet!AK252),TRUE,ISNUMBER(MATCH(TRUE,EXACT(Spreadsheet!AK252,DentalPlans),0)))</f>
        <v>1</v>
      </c>
      <c r="BO252" s="5" t="b">
        <f t="array" aca="1" ref="BO252" ca="1">IF(ISBLANK(Spreadsheet!AL252),TRUE,ISNUMBER(MATCH(TRUE,EXACT(Spreadsheet!AL252,INDIRECT(Spreadsheet!BK252)),0)))</f>
        <v>1</v>
      </c>
      <c r="BP252" s="5" t="b">
        <f t="array" ref="BP252">IF(ISBLANK(Spreadsheet!AM252),TRUE,ISNUMBER(MATCH(TRUE,EXACT(Spreadsheet!AM252,VisionPlans),0)))</f>
        <v>1</v>
      </c>
      <c r="BQ252" s="5" t="b">
        <f t="array" aca="1" ref="BQ252" ca="1">IF(ISBLANK(Spreadsheet!AN252),TRUE,ISNUMBER(MATCH(TRUE,EXACT(Spreadsheet!AN252,INDIRECT(Spreadsheet!BL252)),0)))</f>
        <v>1</v>
      </c>
      <c r="BR252" s="5" t="b">
        <f t="array" ref="BR252">IF(ISBLANK(Spreadsheet!AO252),TRUE,ISNUMBER(MATCH(TRUE,EXACT(Spreadsheet!AO252,LifeBenefitClasses),0)))</f>
        <v>1</v>
      </c>
      <c r="BS252" s="5" t="b">
        <f>IF(OR(ISBLANK(Spreadsheet!AO252), Spreadsheet!AO252="Waive"),IF(ISBLANK(Spreadsheet!AP252),TRUE,FALSE),IF(OR(AND(NOT(ISBLANK(Spreadsheet!AO252)),ISBLANK(Spreadsheet!AP252)),NOT(ISNUMBER(VALUE(Spreadsheet!AP252)))),FALSE,IF(OR(AND(Spreadsheet!AP252&lt;6,MOD(Spreadsheet!AP252*10,5)=0), MOD(Spreadsheet!AP252,5000)=0),TRUE,FALSE)))</f>
        <v>1</v>
      </c>
      <c r="BT252" s="5" t="b">
        <f t="array" ref="BT252">IF(ISBLANK(Spreadsheet!AQ252),TRUE,ISNUMBER(MATCH(TRUE,EXACT(Spreadsheet!AQ252,EnrollWaive),0)))</f>
        <v>1</v>
      </c>
      <c r="BU252" s="5" t="b">
        <f t="array" ref="BU252">IF(ISBLANK(Spreadsheet!AR252),TRUE,ISNUMBER(MATCH(TRUE,EXACT(Spreadsheet!AR252,LifeBenefitClasses),0)))</f>
        <v>1</v>
      </c>
      <c r="BV252" s="5" t="b">
        <f>IF(OR(ISBLANK(Spreadsheet!AR252), Spreadsheet!AR252="Waive"),IF(ISBLANK(Spreadsheet!AS252),TRUE,FALSE),IF(OR(AND(NOT(ISBLANK(Spreadsheet!AR252)),ISBLANK(Spreadsheet!AS252)),NOT(ISNUMBER(VALUE(Spreadsheet!AS252)))),FALSE,IF(OR(AND(Spreadsheet!AS252&lt;6,MOD(Spreadsheet!AS252*10,5)=0), MOD(Spreadsheet!AS252,10000)=0),TRUE,FALSE)))</f>
        <v>1</v>
      </c>
      <c r="BW252" s="5" t="b">
        <f t="array" ref="BW252">IF(ISBLANK(Spreadsheet!AT252),TRUE,ISNUMBER(MATCH(TRUE,EXACT(Spreadsheet!AT252,LifeBenefitClasses),0)))</f>
        <v>1</v>
      </c>
      <c r="BX252" s="5" t="b">
        <f>IF(OR(ISBLANK(Spreadsheet!AT252), Spreadsheet!AT252="Waive"),IF(ISBLANK(Spreadsheet!AU252),TRUE,FALSE),IF(OR(AND(NOT(ISBLANK(Spreadsheet!AT252)),ISBLANK(Spreadsheet!AU252)),NOT(ISNUMBER(VALUE(Spreadsheet!AU252)))),FALSE,IF(AND(NOT(OR(ISBLANK(Spreadsheet!AT252),Spreadsheet!AT252="Waive")),NOT(OR(ISBLANK(Spreadsheet!AR252),Spreadsheet!AR252="Waive")),MOD(Spreadsheet!AU252,5000)=0, Spreadsheet!AU252&lt;=(Spreadsheet!AS252*0.5)),TRUE,FALSE)))</f>
        <v>1</v>
      </c>
      <c r="BY252" s="5" t="b">
        <f t="array" ref="BY252">IF(ISBLANK(Spreadsheet!AV252),TRUE,ISNUMBER(MATCH(TRUE,EXACT(Spreadsheet!AV252,EnrollWaive),0)))</f>
        <v>1</v>
      </c>
      <c r="BZ252" s="5" t="b">
        <f t="array" ref="BZ252">IF(ISBLANK(Spreadsheet!AW252),TRUE,ISNUMBER(MATCH(TRUE,EXACT(Spreadsheet!AW252,LifeBenefitClasses),0)))</f>
        <v>1</v>
      </c>
      <c r="CA252" s="5" t="b">
        <f t="array" ref="CA252">IF(ISBLANK(Spreadsheet!AX252),TRUE,ISNUMBER(MATCH(TRUE,EXACT(Spreadsheet!AX252,LifeBenefitClasses),0)))</f>
        <v>1</v>
      </c>
      <c r="CB252" s="5" t="b">
        <f t="array" ref="CB252">IF(ISBLANK(Spreadsheet!AY252),TRUE,ISNUMBER(MATCH(TRUE,EXACT(Spreadsheet!AY252,LifeBenefitClasses),0)))</f>
        <v>1</v>
      </c>
      <c r="CC252" s="5" t="b">
        <f t="array" ref="CC252">IF(ISBLANK(Spreadsheet!AZ252),TRUE,ISNUMBER(MATCH(TRUE,EXACT(Spreadsheet!AZ252,LifeBenefitClasses),0)))</f>
        <v>1</v>
      </c>
      <c r="CD252" s="5" t="b">
        <f t="array" ref="CD252">IF(ISBLANK(Spreadsheet!BA252),TRUE,ISNUMBER(MATCH(TRUE,EXACT(Spreadsheet!BA252,LifeBenefitClasses),0)))</f>
        <v>1</v>
      </c>
      <c r="CE252" s="5" t="b">
        <f>IF(OR(ISBLANK(Spreadsheet!BA252), Spreadsheet!BA252="Waive"),IF(ISBLANK(Spreadsheet!BB252),TRUE,FALSE),IF(OR(AND(NOT(ISBLANK(Spreadsheet!BA252)),ISBLANK(Spreadsheet!BB252)),NOT(ISNUMBER(VALUE(Spreadsheet!BB252))),ISBLANK(Spreadsheet!BC252),NOT(ISNUMBER(VALUE(Spreadsheet!BC252)))),FALSE,IF(AND(Spreadsheet!BB252&gt;=50000,Spreadsheet!BB252&lt;=250000,MOD(Spreadsheet!BB252,10000)=0,Spreadsheet!BB252&lt;=(10*Spreadsheet!BC252)),TRUE,FALSE)))</f>
        <v>1</v>
      </c>
      <c r="CF252" s="5" t="b">
        <f>IF(NOT(ISBLANK(Spreadsheet!BC252)),AND(ISNUMBER(VALUE(Spreadsheet!BC252)),Spreadsheet!BC252&gt;0),AND(OR(ISBLANK(Spreadsheet!AO252),Spreadsheet!AO252="Waive",AND(NOT(OR(ISBLANK(Spreadsheet!AO252),Spreadsheet!AO252="Waive")),Spreadsheet!AP252&gt;=6)),OR(ISBLANK(Spreadsheet!AR252),AND(NOT(OR(ISBLANK(Spreadsheet!AR252),Spreadsheet!AR252="Waive")),Spreadsheet!AS252&gt;=6)),OR(ISBLANK(Spreadsheet!AW252)),OR(ISBLANK(Spreadsheet!AX252)),OR(ISBLANK(Spreadsheet!AY252)),OR(ISBLANK(Spreadsheet!AZ252)),OR(ISBLANK(Spreadsheet!BA252),Spreadsheet!BA252="Waive")))</f>
        <v>1</v>
      </c>
      <c r="CG252" s="5" t="b">
        <f t="shared" ca="1" si="17"/>
        <v>1</v>
      </c>
    </row>
    <row r="253" spans="8:85" x14ac:dyDescent="0.3">
      <c r="H253" s="5">
        <f t="shared" ca="1" si="14"/>
        <v>2</v>
      </c>
      <c r="I253" s="5" t="str">
        <f t="shared" ca="1" si="15"/>
        <v/>
      </c>
      <c r="J253" s="5" t="str">
        <f>IF(AND(NOT(ISBLANK(Spreadsheet!C253)),ISBLANK(Spreadsheet!D253)),Spreadsheet!F253&amp;" "&amp;Spreadsheet!H253,"")</f>
        <v/>
      </c>
      <c r="K253" s="5">
        <f>IF(AND(NOT(ISBLANK(Spreadsheet!C253)),ISBLANK(Spreadsheet!D253)),COUNTIFS(Spreadsheet!E254:E$786,"=Child",Spreadsheet!C254:C$786, "="&amp;Spreadsheet!C253) + COUNTIFS(Spreadsheet!E254:E$786,"=Step-child",Spreadsheet!C254:C$786, "="&amp;Spreadsheet!C253),0)</f>
        <v>0</v>
      </c>
      <c r="L253" s="5">
        <f>IF(NOT(ISBLANK(J253)),COUNTIFS(Spreadsheet!E254:E$786,"=Wife",Spreadsheet!C254:C$786, "="&amp;Spreadsheet!C253) + COUNTIFS(Spreadsheet!E254:E$786,"=Husband",Spreadsheet!C254:C$786, "="&amp;Spreadsheet!C253),0)</f>
        <v>0</v>
      </c>
      <c r="M253" s="5">
        <f>IF(NOT(ISBLANK(Spreadsheet!AJ253)),VLOOKUP(Spreadsheet!AJ253,'Drop Downs'!$P$2:$R$16,3,FALSE),0)</f>
        <v>0</v>
      </c>
      <c r="N253" s="5">
        <f>IF(NOT(ISBLANK(Spreadsheet!AJ253)), VLOOKUP(Spreadsheet!AJ253,'Drop Downs'!$P$2:$R$16,2,FALSE),0)</f>
        <v>0</v>
      </c>
      <c r="O253" s="5">
        <f>IF(NOT(ISBLANK(Spreadsheet!AL253)),VLOOKUP(Spreadsheet!AL253,'Drop Downs'!$P$2:$R$16,3,FALSE), 0)</f>
        <v>0</v>
      </c>
      <c r="P253" s="5">
        <f>IF(NOT(ISBLANK(Spreadsheet!AL253)),VLOOKUP(Spreadsheet!AL253,'Drop Downs'!$P$2:$R$16,2,FALSE),0)</f>
        <v>0</v>
      </c>
      <c r="Q253" s="5">
        <f>IF(NOT(ISBLANK(Spreadsheet!AN253)),VLOOKUP(Spreadsheet!AN253,'Drop Downs'!$P$2:$R$16,3,FALSE),0)</f>
        <v>0</v>
      </c>
      <c r="R253" s="5">
        <f>IF(NOT(ISBLANK(Spreadsheet!AN253)),VLOOKUP(Spreadsheet!AN253,'Drop Downs'!$P$2:$R$16,2,FALSE),0)</f>
        <v>0</v>
      </c>
      <c r="S253" s="5" t="str">
        <f>IF(OR(M253&gt;K253,N253&gt;L253,O253&gt;K253, Q253&gt;K253,N253&gt;L253, P253&gt;L253, R253&gt;L253),"Member currently has a coverage election over what he/she needs.  Please add more dependents or adjust the coverage election.","")&amp;(IF(AND(NOT(ISBLANK(Spreadsheet!C253)),NOT(ISBLANK(Spreadsheet!D253)),ISBLANK(Spreadsheet!E253)),"Dependent lacks a relationship to member.Please select one from the drop-down.",""))</f>
        <v/>
      </c>
      <c r="T253" s="5" t="b">
        <f t="shared" si="16"/>
        <v>1</v>
      </c>
      <c r="U253" s="5" t="b">
        <f>OR(ISBLANK(Spreadsheet!C253),IF(NOT(ISBLANK(Spreadsheet!D253)),NOT(ISBLANK(Spreadsheet!E253)),TRUE))</f>
        <v>1</v>
      </c>
      <c r="V253" s="5" t="b">
        <f>OR(ISBLANK(Spreadsheet!C253), NOT(ISBLANK(Spreadsheet!I253)))</f>
        <v>1</v>
      </c>
      <c r="W253" s="5" t="b">
        <f>OR(ISBLANK(Spreadsheet!D253),NOT(ISBLANK(Spreadsheet!C253)))</f>
        <v>1</v>
      </c>
      <c r="X253" s="155" t="str">
        <f>REPT("0",MIN(FIND({1,2,3,4,5,6,7,8,9},Spreadsheet!C253&amp;"123456789"))-1)&amp;IF(ISBLANK(Spreadsheet!C253),"",SUMPRODUCT(MID(0&amp;Spreadsheet!C253,LARGE(INDEX(ISNUMBER(--MID(Spreadsheet!C253,ROW($1:$225),1))*
 ROW($1:$225),0),ROW($1:$225))+1,1)*10^ROW($1:$225)/10))</f>
        <v/>
      </c>
      <c r="Y253" s="5" t="b">
        <f>IF(NOT(ISBLANK(Spreadsheet!C253)),IF(AND(ISNUMBER(VALUE(Spreadsheet!C253)), LEN(Spreadsheet!C253)=9),TRUE,FALSE),TRUE)</f>
        <v>1</v>
      </c>
      <c r="Z253" s="155" t="str">
        <f>REPT("0",MIN(FIND({1,2,3,4,5,6,7,8,9},Spreadsheet!D253&amp;"123456789"))-1)&amp;IF(ISBLANK(Spreadsheet!D253),"",SUMPRODUCT(MID(0&amp;Spreadsheet!D253,LARGE(INDEX(ISNUMBER(--MID(Spreadsheet!D253,ROW($1:$225),1))*
 ROW($1:$225),0),ROW($1:$225))+1,1)*10^ROW($1:$225)/10))</f>
        <v/>
      </c>
      <c r="AA253" s="5" t="b">
        <f>IF(AND(NOT(ISBLANK(Spreadsheet!D253)),NOT(ISBLANK(Spreadsheet!C253))),IF(AND(ISNUMBER(VALUE(Spreadsheet!D253)), LEN(Spreadsheet!D253)=9),TRUE,FALSE),IF(AND(NOT(ISBLANK(Spreadsheet!D253)),ISBLANK(Spreadsheet!C253)),FALSE,TRUE))</f>
        <v>1</v>
      </c>
      <c r="AB253" s="5" t="b">
        <f>OR(ISBLANK(Spreadsheet!Y253),IF(NOT(ISBLANK(Spreadsheet!Y253)),LEN(Spreadsheet!Y253)=10,ISNUMBER(VALUE(Spreadsheet!Y253))))</f>
        <v>1</v>
      </c>
      <c r="AC253" s="5" t="b">
        <f>OR(ISBLANK(Spreadsheet!AI253), AND(NOT(ISBLANK(Spreadsheet!AJ253)), NOT(ISNUMBER(SEARCH("Waive",Spreadsheet!AJ253)))))</f>
        <v>1</v>
      </c>
      <c r="AD253" s="5" t="b">
        <f>OR(ISBLANK(Spreadsheet!AK253), AND(NOT(ISBLANK(Spreadsheet!AL253)), NOT(ISNUMBER(SEARCH("Waive",Spreadsheet!AL253)))))</f>
        <v>1</v>
      </c>
      <c r="AE253" s="5" t="b">
        <f>OR(ISBLANK(Spreadsheet!AM253), AND(NOT(ISBLANK(Spreadsheet!AN253)), NOT(ISNUMBER(SEARCH("Waive", Spreadsheet!AN253)))))</f>
        <v>1</v>
      </c>
      <c r="AF253" s="5" t="b">
        <f>OR(ISBLANK(Spreadsheet!C253), NOT(ISBLANK(Spreadsheet!D253)),NOT(ISBLANK(Spreadsheet!L253)))</f>
        <v>1</v>
      </c>
      <c r="AG253" s="5" t="b">
        <f>IF(AND(NOT(ISBLANK(Spreadsheet!C253)), NOT(ISBLANK(Spreadsheet!D253)),Spreadsheet!C253&lt;&gt;Spreadsheet!D253),IF(ISERROR(VLOOKUP(Spreadsheet!C253, Spreadsheet!$C$6:'Spreadsheet'!$C252,1,FALSE)), FALSE, TRUE),TRUE)</f>
        <v>1</v>
      </c>
      <c r="AH253" s="5" t="b">
        <f>Spreadsheet!$B$2=Spreadsheet!AD253</f>
        <v>1</v>
      </c>
      <c r="AI253" s="5" t="b">
        <f>IF(ISBLANK(Spreadsheet!G253),TRUE,IF(OR(LEN(Spreadsheet!G253)&gt;1,ISNUMBER(VALUE(Spreadsheet!G253))),FALSE,TRUE))</f>
        <v>1</v>
      </c>
      <c r="AJ253" s="5" t="b">
        <f>OR(ISBLANK(Spreadsheet!C253), NOT(ISBLANK(Spreadsheet!B253)), NOT(ISBLANK(Spreadsheet!D253)))</f>
        <v>1</v>
      </c>
      <c r="AK253" s="5" t="b">
        <f t="array" ref="AK253">IF(OR(AND(ISBLANK(Spreadsheet!E253),ISBLANK(Spreadsheet!D253),NOT(ISBLANK(Spreadsheet!C253))),AND(ISBLANK(Spreadsheet!E253),ISBLANK(Spreadsheet!D253),ISBLANK(Spreadsheet!C253))),TRUE,ISNUMBER(MATCH(TRUE,EXACT(Spreadsheet!E253,Relationships),0)))</f>
        <v>1</v>
      </c>
      <c r="AL253" s="5" t="b">
        <f>IF(NOT(ISBLANK(Spreadsheet!C253)),IF(OR(ISBLANK(Spreadsheet!F253),LEN(Spreadsheet!F253)&gt;40),FALSE,TRUE),TRUE)</f>
        <v>1</v>
      </c>
      <c r="AM253" s="5" t="b">
        <f>IF(NOT(ISBLANK(Spreadsheet!C253)),IF(OR(ISBLANK(Spreadsheet!H253),LEN(Spreadsheet!H253)&gt;40),FALSE,TRUE),TRUE)</f>
        <v>1</v>
      </c>
      <c r="AN253" s="5" t="b">
        <f t="array" ref="AN253">IF(ISBLANK(Spreadsheet!I253),TRUE,ISNUMBER(MATCH(TRUE,EXACT(Spreadsheet!I253,GenderValues),0)))</f>
        <v>1</v>
      </c>
      <c r="AO253" s="5" t="b">
        <f ca="1">IF(ISERROR(DATEVALUE(TEXT(Spreadsheet!J253,"mm/dd/yyyy")) &gt; TODAY()),IF(AND(ISBLANK(Spreadsheet!J253),ISBLANK(Spreadsheet!C253)),TRUE,FALSE),IF(DATEVALUE(TEXT(Spreadsheet!J253,"mm/dd/yyyy")) &gt; TODAY(),FALSE,TRUE))</f>
        <v>1</v>
      </c>
      <c r="AP253" s="5" t="b">
        <f>OR(ISBLANK(Spreadsheet!K253),LEN(Spreadsheet!K253)&lt;=100)</f>
        <v>1</v>
      </c>
      <c r="AQ253" s="5" t="b">
        <f t="array" ref="AQ253">IF(OR(AND(ISBLANK(Spreadsheet!L253),ISBLANK(Spreadsheet!C253)),AND(NOT(ISBLANK(Spreadsheet!C253)),NOT(ISBLANK(Spreadsheet!D253)))),TRUE,ISNUMBER(MATCH(TRUE,EXACT(Spreadsheet!L253,MaritalStatus),0)))</f>
        <v>1</v>
      </c>
      <c r="AR253" s="5" t="b">
        <f ca="1">IF(ISERROR(DATEVALUE(TEXT(Spreadsheet!M253,"mm/dd/yyyy")) &gt; TODAY()),IF(ISBLANK(Spreadsheet!M253),TRUE,FALSE),IF(DATEVALUE(TEXT(Spreadsheet!M253,"mm/dd/yyyy")) &gt; TODAY(),FALSE,TRUE))</f>
        <v>1</v>
      </c>
      <c r="AS253" s="5" t="b">
        <f>OR(ISBLANK(Spreadsheet!N253),LEN(Spreadsheet!N253)&lt;=100)</f>
        <v>1</v>
      </c>
      <c r="AT253" s="5" t="b">
        <f>OR(ISBLANK(Spreadsheet!O253),UPPER(Spreadsheet!O253)="YES")</f>
        <v>1</v>
      </c>
      <c r="AU253" s="5" t="b">
        <f>OR(ISBLANK(Spreadsheet!P253),UPPER(Spreadsheet!P253)="YES")</f>
        <v>1</v>
      </c>
      <c r="AV253" s="5" t="b">
        <f t="array" ref="AV253">IF(ISBLANK(Spreadsheet!Q253),TRUE,ISNUMBER(MATCH(TRUE,EXACT(Spreadsheet!Q253,OnGroupsPriorIns),0)))</f>
        <v>1</v>
      </c>
      <c r="AW253" s="5" t="b">
        <f>OR(ISBLANK(Spreadsheet!R253),UPPER(Spreadsheet!R253)="YES")</f>
        <v>1</v>
      </c>
      <c r="AX253" s="5" t="b">
        <f>OR(ISBLANK(Spreadsheet!S253),UPPER(Spreadsheet!S253)="YES")</f>
        <v>1</v>
      </c>
      <c r="AY253" s="5" t="b">
        <f>OR(AND(ISBLANK(Spreadsheet!C253),LEN(Spreadsheet!T253)=0),AND(NOT(ISBLANK(Spreadsheet!C253)),LEN(Spreadsheet!T253)&gt;0,LEN(Spreadsheet!T253)&lt;=50))</f>
        <v>1</v>
      </c>
      <c r="AZ253" s="5" t="b">
        <f>OR(LEN(Spreadsheet!U253)=0,AND(LEN(Spreadsheet!U253)&gt;0,LEN(Spreadsheet!U253)&lt;=50))</f>
        <v>1</v>
      </c>
      <c r="BA253" s="5" t="b">
        <f>OR(AND(ISBLANK(Spreadsheet!C253),LEN(Spreadsheet!V253)=0),AND(NOT(ISBLANK(Spreadsheet!C253)),LEN(Spreadsheet!V253)&gt;0,LEN(Spreadsheet!V253)&lt;=50))</f>
        <v>1</v>
      </c>
      <c r="BB253" s="5" t="b">
        <f t="array" ref="BB253">IF(AND(ISBLANK(Spreadsheet!C253),LEN(Spreadsheet!W253)=0),TRUE,ISNUMBER(MATCH(TRUE,EXACT(Spreadsheet!W253,States),0)))</f>
        <v>1</v>
      </c>
      <c r="BC253" s="5" t="b">
        <f>OR(AND(ISBLANK(Spreadsheet!C253),LEN(Spreadsheet!X253)=0),AND(NOT(ISBLANK(Spreadsheet!C253)),LEN(Spreadsheet!X253)&gt;0,LEN(Spreadsheet!X253)=5,ISNUMBER(VALUE(Spreadsheet!X253))))</f>
        <v>1</v>
      </c>
      <c r="BD253" s="5" t="b">
        <f>OR(ISBLANK(Spreadsheet!Z253),LEN(Spreadsheet!Z253)&lt;=50)</f>
        <v>1</v>
      </c>
      <c r="BE253" s="5" t="b">
        <f>ISBLANK(Spreadsheet!AA253)</f>
        <v>1</v>
      </c>
      <c r="BF253" s="5" t="b">
        <f>ISBLANK(Spreadsheet!AB253)</f>
        <v>1</v>
      </c>
      <c r="BG253" s="5" t="b">
        <f>IF(ISERROR(DATEVALUE(TEXT(Spreadsheet!AC253,"mm/dd/yyyy")) &gt; DATEVALUE(TEXT(Spreadsheet!J253,"mm/dd/yyyy"))),IF(OR(AND(ISBLANK(Spreadsheet!AC253),ISBLANK(Spreadsheet!C253)),AND(NOT(ISBLANK(Spreadsheet!C253)),ISBLANK(Spreadsheet!AC253),NOT(ISBLANK(Spreadsheet!D253)))),TRUE,FALSE),IF(DATEVALUE(TEXT(Spreadsheet!AC253,"mm/dd/yyyy")) &gt; DATEVALUE(TEXT(Spreadsheet!J253,"mm/dd/yyyy")),TRUE,FALSE))</f>
        <v>1</v>
      </c>
      <c r="BH253" s="5" t="b">
        <f>OR(AND(ISBLANK(Spreadsheet!C253),ISBLANK(Spreadsheet!AE253)),AND(NOT(ISBLANK(Spreadsheet!C253)),NOT(ISBLANK(Spreadsheet!D253)),ISBLANK(Spreadsheet!AE253)),AND(NOT(ISBLANK(Spreadsheet!C253)),ISBLANK(Spreadsheet!D253),NOT(ISBLANK(Spreadsheet!AE253)),LEN(Spreadsheet!AE253)&lt;=100))</f>
        <v>1</v>
      </c>
      <c r="BI253" s="5" t="b">
        <f t="array" ref="BI253">IF(ISBLANK(Spreadsheet!AF253),TRUE,ISNUMBER(MATCH(TRUE,EXACT(Spreadsheet!AF253,CobraShortReasons),0)))</f>
        <v>1</v>
      </c>
      <c r="BJ253" s="5" t="b">
        <f ca="1">IF(ISERROR(DATEVALUE(TEXT(Spreadsheet!AG253,"mm/dd/yyyy")) &gt; TODAY()),IF(ISBLANK(Spreadsheet!AG253),TRUE,FALSE),IF(DATEVALUE(TEXT(Spreadsheet!AG253,"mm/dd/yyyy")) &gt; TODAY(),FALSE,TRUE))</f>
        <v>1</v>
      </c>
      <c r="BK253" s="5" t="b">
        <f>OR(ISBLANK(Spreadsheet!AH253),LEN(Spreadsheet!AH253)&lt;=25)</f>
        <v>1</v>
      </c>
      <c r="BL253" s="5" t="b">
        <f t="array" aca="1" ref="BL253" ca="1">IF(ISBLANK(Spreadsheet!AI253),TRUE,ISNUMBER(MATCH(TRUE,EXACT(Spreadsheet!AI253,INDIRECT(Spreadsheet!$D$2)),0)))</f>
        <v>1</v>
      </c>
      <c r="BM253" s="5" t="b">
        <f t="array" aca="1" ref="BM253" ca="1">IF(ISBLANK(Spreadsheet!AJ253),TRUE,ISNUMBER(MATCH(TRUE,EXACT(Spreadsheet!AJ253,INDIRECT(Spreadsheet!BJ253)),0)))</f>
        <v>1</v>
      </c>
      <c r="BN253" s="5" t="b">
        <f t="array" ref="BN253">IF(ISBLANK(Spreadsheet!AK253),TRUE,ISNUMBER(MATCH(TRUE,EXACT(Spreadsheet!AK253,DentalPlans),0)))</f>
        <v>1</v>
      </c>
      <c r="BO253" s="5" t="b">
        <f t="array" aca="1" ref="BO253" ca="1">IF(ISBLANK(Spreadsheet!AL253),TRUE,ISNUMBER(MATCH(TRUE,EXACT(Spreadsheet!AL253,INDIRECT(Spreadsheet!BK253)),0)))</f>
        <v>1</v>
      </c>
      <c r="BP253" s="5" t="b">
        <f t="array" ref="BP253">IF(ISBLANK(Spreadsheet!AM253),TRUE,ISNUMBER(MATCH(TRUE,EXACT(Spreadsheet!AM253,VisionPlans),0)))</f>
        <v>1</v>
      </c>
      <c r="BQ253" s="5" t="b">
        <f t="array" aca="1" ref="BQ253" ca="1">IF(ISBLANK(Spreadsheet!AN253),TRUE,ISNUMBER(MATCH(TRUE,EXACT(Spreadsheet!AN253,INDIRECT(Spreadsheet!BL253)),0)))</f>
        <v>1</v>
      </c>
      <c r="BR253" s="5" t="b">
        <f t="array" ref="BR253">IF(ISBLANK(Spreadsheet!AO253),TRUE,ISNUMBER(MATCH(TRUE,EXACT(Spreadsheet!AO253,LifeBenefitClasses),0)))</f>
        <v>1</v>
      </c>
      <c r="BS253" s="5" t="b">
        <f>IF(OR(ISBLANK(Spreadsheet!AO253), Spreadsheet!AO253="Waive"),IF(ISBLANK(Spreadsheet!AP253),TRUE,FALSE),IF(OR(AND(NOT(ISBLANK(Spreadsheet!AO253)),ISBLANK(Spreadsheet!AP253)),NOT(ISNUMBER(VALUE(Spreadsheet!AP253)))),FALSE,IF(OR(AND(Spreadsheet!AP253&lt;6,MOD(Spreadsheet!AP253*10,5)=0), MOD(Spreadsheet!AP253,5000)=0),TRUE,FALSE)))</f>
        <v>1</v>
      </c>
      <c r="BT253" s="5" t="b">
        <f t="array" ref="BT253">IF(ISBLANK(Spreadsheet!AQ253),TRUE,ISNUMBER(MATCH(TRUE,EXACT(Spreadsheet!AQ253,EnrollWaive),0)))</f>
        <v>1</v>
      </c>
      <c r="BU253" s="5" t="b">
        <f t="array" ref="BU253">IF(ISBLANK(Spreadsheet!AR253),TRUE,ISNUMBER(MATCH(TRUE,EXACT(Spreadsheet!AR253,LifeBenefitClasses),0)))</f>
        <v>1</v>
      </c>
      <c r="BV253" s="5" t="b">
        <f>IF(OR(ISBLANK(Spreadsheet!AR253), Spreadsheet!AR253="Waive"),IF(ISBLANK(Spreadsheet!AS253),TRUE,FALSE),IF(OR(AND(NOT(ISBLANK(Spreadsheet!AR253)),ISBLANK(Spreadsheet!AS253)),NOT(ISNUMBER(VALUE(Spreadsheet!AS253)))),FALSE,IF(OR(AND(Spreadsheet!AS253&lt;6,MOD(Spreadsheet!AS253*10,5)=0), MOD(Spreadsheet!AS253,10000)=0),TRUE,FALSE)))</f>
        <v>1</v>
      </c>
      <c r="BW253" s="5" t="b">
        <f t="array" ref="BW253">IF(ISBLANK(Spreadsheet!AT253),TRUE,ISNUMBER(MATCH(TRUE,EXACT(Spreadsheet!AT253,LifeBenefitClasses),0)))</f>
        <v>1</v>
      </c>
      <c r="BX253" s="5" t="b">
        <f>IF(OR(ISBLANK(Spreadsheet!AT253), Spreadsheet!AT253="Waive"),IF(ISBLANK(Spreadsheet!AU253),TRUE,FALSE),IF(OR(AND(NOT(ISBLANK(Spreadsheet!AT253)),ISBLANK(Spreadsheet!AU253)),NOT(ISNUMBER(VALUE(Spreadsheet!AU253)))),FALSE,IF(AND(NOT(OR(ISBLANK(Spreadsheet!AT253),Spreadsheet!AT253="Waive")),NOT(OR(ISBLANK(Spreadsheet!AR253),Spreadsheet!AR253="Waive")),MOD(Spreadsheet!AU253,5000)=0, Spreadsheet!AU253&lt;=(Spreadsheet!AS253*0.5)),TRUE,FALSE)))</f>
        <v>1</v>
      </c>
      <c r="BY253" s="5" t="b">
        <f t="array" ref="BY253">IF(ISBLANK(Spreadsheet!AV253),TRUE,ISNUMBER(MATCH(TRUE,EXACT(Spreadsheet!AV253,EnrollWaive),0)))</f>
        <v>1</v>
      </c>
      <c r="BZ253" s="5" t="b">
        <f t="array" ref="BZ253">IF(ISBLANK(Spreadsheet!AW253),TRUE,ISNUMBER(MATCH(TRUE,EXACT(Spreadsheet!AW253,LifeBenefitClasses),0)))</f>
        <v>1</v>
      </c>
      <c r="CA253" s="5" t="b">
        <f t="array" ref="CA253">IF(ISBLANK(Spreadsheet!AX253),TRUE,ISNUMBER(MATCH(TRUE,EXACT(Spreadsheet!AX253,LifeBenefitClasses),0)))</f>
        <v>1</v>
      </c>
      <c r="CB253" s="5" t="b">
        <f t="array" ref="CB253">IF(ISBLANK(Spreadsheet!AY253),TRUE,ISNUMBER(MATCH(TRUE,EXACT(Spreadsheet!AY253,LifeBenefitClasses),0)))</f>
        <v>1</v>
      </c>
      <c r="CC253" s="5" t="b">
        <f t="array" ref="CC253">IF(ISBLANK(Spreadsheet!AZ253),TRUE,ISNUMBER(MATCH(TRUE,EXACT(Spreadsheet!AZ253,LifeBenefitClasses),0)))</f>
        <v>1</v>
      </c>
      <c r="CD253" s="5" t="b">
        <f t="array" ref="CD253">IF(ISBLANK(Spreadsheet!BA253),TRUE,ISNUMBER(MATCH(TRUE,EXACT(Spreadsheet!BA253,LifeBenefitClasses),0)))</f>
        <v>1</v>
      </c>
      <c r="CE253" s="5" t="b">
        <f>IF(OR(ISBLANK(Spreadsheet!BA253), Spreadsheet!BA253="Waive"),IF(ISBLANK(Spreadsheet!BB253),TRUE,FALSE),IF(OR(AND(NOT(ISBLANK(Spreadsheet!BA253)),ISBLANK(Spreadsheet!BB253)),NOT(ISNUMBER(VALUE(Spreadsheet!BB253))),ISBLANK(Spreadsheet!BC253),NOT(ISNUMBER(VALUE(Spreadsheet!BC253)))),FALSE,IF(AND(Spreadsheet!BB253&gt;=50000,Spreadsheet!BB253&lt;=250000,MOD(Spreadsheet!BB253,10000)=0,Spreadsheet!BB253&lt;=(10*Spreadsheet!BC253)),TRUE,FALSE)))</f>
        <v>1</v>
      </c>
      <c r="CF253" s="5" t="b">
        <f>IF(NOT(ISBLANK(Spreadsheet!BC253)),AND(ISNUMBER(VALUE(Spreadsheet!BC253)),Spreadsheet!BC253&gt;0),AND(OR(ISBLANK(Spreadsheet!AO253),Spreadsheet!AO253="Waive",AND(NOT(OR(ISBLANK(Spreadsheet!AO253),Spreadsheet!AO253="Waive")),Spreadsheet!AP253&gt;=6)),OR(ISBLANK(Spreadsheet!AR253),AND(NOT(OR(ISBLANK(Spreadsheet!AR253),Spreadsheet!AR253="Waive")),Spreadsheet!AS253&gt;=6)),OR(ISBLANK(Spreadsheet!AW253)),OR(ISBLANK(Spreadsheet!AX253)),OR(ISBLANK(Spreadsheet!AY253)),OR(ISBLANK(Spreadsheet!AZ253)),OR(ISBLANK(Spreadsheet!BA253),Spreadsheet!BA253="Waive")))</f>
        <v>1</v>
      </c>
      <c r="CG253" s="5" t="b">
        <f t="shared" ca="1" si="17"/>
        <v>1</v>
      </c>
    </row>
    <row r="254" spans="8:85" x14ac:dyDescent="0.3">
      <c r="H254" s="5">
        <f t="shared" ca="1" si="14"/>
        <v>2</v>
      </c>
      <c r="I254" s="5" t="str">
        <f t="shared" ca="1" si="15"/>
        <v/>
      </c>
      <c r="J254" s="5" t="str">
        <f>IF(AND(NOT(ISBLANK(Spreadsheet!C254)),ISBLANK(Spreadsheet!D254)),Spreadsheet!F254&amp;" "&amp;Spreadsheet!H254,"")</f>
        <v/>
      </c>
      <c r="K254" s="5">
        <f>IF(AND(NOT(ISBLANK(Spreadsheet!C254)),ISBLANK(Spreadsheet!D254)),COUNTIFS(Spreadsheet!E255:E$786,"=Child",Spreadsheet!C255:C$786, "="&amp;Spreadsheet!C254) + COUNTIFS(Spreadsheet!E255:E$786,"=Step-child",Spreadsheet!C255:C$786, "="&amp;Spreadsheet!C254),0)</f>
        <v>0</v>
      </c>
      <c r="L254" s="5">
        <f>IF(NOT(ISBLANK(J254)),COUNTIFS(Spreadsheet!E255:E$786,"=Wife",Spreadsheet!C255:C$786, "="&amp;Spreadsheet!C254) + COUNTIFS(Spreadsheet!E255:E$786,"=Husband",Spreadsheet!C255:C$786, "="&amp;Spreadsheet!C254),0)</f>
        <v>0</v>
      </c>
      <c r="M254" s="5">
        <f>IF(NOT(ISBLANK(Spreadsheet!AJ254)),VLOOKUP(Spreadsheet!AJ254,'Drop Downs'!$P$2:$R$16,3,FALSE),0)</f>
        <v>0</v>
      </c>
      <c r="N254" s="5">
        <f>IF(NOT(ISBLANK(Spreadsheet!AJ254)), VLOOKUP(Spreadsheet!AJ254,'Drop Downs'!$P$2:$R$16,2,FALSE),0)</f>
        <v>0</v>
      </c>
      <c r="O254" s="5">
        <f>IF(NOT(ISBLANK(Spreadsheet!AL254)),VLOOKUP(Spreadsheet!AL254,'Drop Downs'!$P$2:$R$16,3,FALSE), 0)</f>
        <v>0</v>
      </c>
      <c r="P254" s="5">
        <f>IF(NOT(ISBLANK(Spreadsheet!AL254)),VLOOKUP(Spreadsheet!AL254,'Drop Downs'!$P$2:$R$16,2,FALSE),0)</f>
        <v>0</v>
      </c>
      <c r="Q254" s="5">
        <f>IF(NOT(ISBLANK(Spreadsheet!AN254)),VLOOKUP(Spreadsheet!AN254,'Drop Downs'!$P$2:$R$16,3,FALSE),0)</f>
        <v>0</v>
      </c>
      <c r="R254" s="5">
        <f>IF(NOT(ISBLANK(Spreadsheet!AN254)),VLOOKUP(Spreadsheet!AN254,'Drop Downs'!$P$2:$R$16,2,FALSE),0)</f>
        <v>0</v>
      </c>
      <c r="S254" s="5" t="str">
        <f>IF(OR(M254&gt;K254,N254&gt;L254,O254&gt;K254, Q254&gt;K254,N254&gt;L254, P254&gt;L254, R254&gt;L254),"Member currently has a coverage election over what he/she needs.  Please add more dependents or adjust the coverage election.","")&amp;(IF(AND(NOT(ISBLANK(Spreadsheet!C254)),NOT(ISBLANK(Spreadsheet!D254)),ISBLANK(Spreadsheet!E254)),"Dependent lacks a relationship to member.Please select one from the drop-down.",""))</f>
        <v/>
      </c>
      <c r="T254" s="5" t="b">
        <f t="shared" si="16"/>
        <v>1</v>
      </c>
      <c r="U254" s="5" t="b">
        <f>OR(ISBLANK(Spreadsheet!C254),IF(NOT(ISBLANK(Spreadsheet!D254)),NOT(ISBLANK(Spreadsheet!E254)),TRUE))</f>
        <v>1</v>
      </c>
      <c r="V254" s="5" t="b">
        <f>OR(ISBLANK(Spreadsheet!C254), NOT(ISBLANK(Spreadsheet!I254)))</f>
        <v>1</v>
      </c>
      <c r="W254" s="5" t="b">
        <f>OR(ISBLANK(Spreadsheet!D254),NOT(ISBLANK(Spreadsheet!C254)))</f>
        <v>1</v>
      </c>
      <c r="X254" s="155" t="str">
        <f>REPT("0",MIN(FIND({1,2,3,4,5,6,7,8,9},Spreadsheet!C254&amp;"123456789"))-1)&amp;IF(ISBLANK(Spreadsheet!C254),"",SUMPRODUCT(MID(0&amp;Spreadsheet!C254,LARGE(INDEX(ISNUMBER(--MID(Spreadsheet!C254,ROW($1:$225),1))*
 ROW($1:$225),0),ROW($1:$225))+1,1)*10^ROW($1:$225)/10))</f>
        <v/>
      </c>
      <c r="Y254" s="5" t="b">
        <f>IF(NOT(ISBLANK(Spreadsheet!C254)),IF(AND(ISNUMBER(VALUE(Spreadsheet!C254)), LEN(Spreadsheet!C254)=9),TRUE,FALSE),TRUE)</f>
        <v>1</v>
      </c>
      <c r="Z254" s="155" t="str">
        <f>REPT("0",MIN(FIND({1,2,3,4,5,6,7,8,9},Spreadsheet!D254&amp;"123456789"))-1)&amp;IF(ISBLANK(Spreadsheet!D254),"",SUMPRODUCT(MID(0&amp;Spreadsheet!D254,LARGE(INDEX(ISNUMBER(--MID(Spreadsheet!D254,ROW($1:$225),1))*
 ROW($1:$225),0),ROW($1:$225))+1,1)*10^ROW($1:$225)/10))</f>
        <v/>
      </c>
      <c r="AA254" s="5" t="b">
        <f>IF(AND(NOT(ISBLANK(Spreadsheet!D254)),NOT(ISBLANK(Spreadsheet!C254))),IF(AND(ISNUMBER(VALUE(Spreadsheet!D254)), LEN(Spreadsheet!D254)=9),TRUE,FALSE),IF(AND(NOT(ISBLANK(Spreadsheet!D254)),ISBLANK(Spreadsheet!C254)),FALSE,TRUE))</f>
        <v>1</v>
      </c>
      <c r="AB254" s="5" t="b">
        <f>OR(ISBLANK(Spreadsheet!Y254),IF(NOT(ISBLANK(Spreadsheet!Y254)),LEN(Spreadsheet!Y254)=10,ISNUMBER(VALUE(Spreadsheet!Y254))))</f>
        <v>1</v>
      </c>
      <c r="AC254" s="5" t="b">
        <f>OR(ISBLANK(Spreadsheet!AI254), AND(NOT(ISBLANK(Spreadsheet!AJ254)), NOT(ISNUMBER(SEARCH("Waive",Spreadsheet!AJ254)))))</f>
        <v>1</v>
      </c>
      <c r="AD254" s="5" t="b">
        <f>OR(ISBLANK(Spreadsheet!AK254), AND(NOT(ISBLANK(Spreadsheet!AL254)), NOT(ISNUMBER(SEARCH("Waive",Spreadsheet!AL254)))))</f>
        <v>1</v>
      </c>
      <c r="AE254" s="5" t="b">
        <f>OR(ISBLANK(Spreadsheet!AM254), AND(NOT(ISBLANK(Spreadsheet!AN254)), NOT(ISNUMBER(SEARCH("Waive", Spreadsheet!AN254)))))</f>
        <v>1</v>
      </c>
      <c r="AF254" s="5" t="b">
        <f>OR(ISBLANK(Spreadsheet!C254), NOT(ISBLANK(Spreadsheet!D254)),NOT(ISBLANK(Spreadsheet!L254)))</f>
        <v>1</v>
      </c>
      <c r="AG254" s="5" t="b">
        <f>IF(AND(NOT(ISBLANK(Spreadsheet!C254)), NOT(ISBLANK(Spreadsheet!D254)),Spreadsheet!C254&lt;&gt;Spreadsheet!D254),IF(ISERROR(VLOOKUP(Spreadsheet!C254, Spreadsheet!$C$6:'Spreadsheet'!$C253,1,FALSE)), FALSE, TRUE),TRUE)</f>
        <v>1</v>
      </c>
      <c r="AH254" s="5" t="b">
        <f>Spreadsheet!$B$2=Spreadsheet!AD254</f>
        <v>1</v>
      </c>
      <c r="AI254" s="5" t="b">
        <f>IF(ISBLANK(Spreadsheet!G254),TRUE,IF(OR(LEN(Spreadsheet!G254)&gt;1,ISNUMBER(VALUE(Spreadsheet!G254))),FALSE,TRUE))</f>
        <v>1</v>
      </c>
      <c r="AJ254" s="5" t="b">
        <f>OR(ISBLANK(Spreadsheet!C254), NOT(ISBLANK(Spreadsheet!B254)), NOT(ISBLANK(Spreadsheet!D254)))</f>
        <v>1</v>
      </c>
      <c r="AK254" s="5" t="b">
        <f t="array" ref="AK254">IF(OR(AND(ISBLANK(Spreadsheet!E254),ISBLANK(Spreadsheet!D254),NOT(ISBLANK(Spreadsheet!C254))),AND(ISBLANK(Spreadsheet!E254),ISBLANK(Spreadsheet!D254),ISBLANK(Spreadsheet!C254))),TRUE,ISNUMBER(MATCH(TRUE,EXACT(Spreadsheet!E254,Relationships),0)))</f>
        <v>1</v>
      </c>
      <c r="AL254" s="5" t="b">
        <f>IF(NOT(ISBLANK(Spreadsheet!C254)),IF(OR(ISBLANK(Spreadsheet!F254),LEN(Spreadsheet!F254)&gt;40),FALSE,TRUE),TRUE)</f>
        <v>1</v>
      </c>
      <c r="AM254" s="5" t="b">
        <f>IF(NOT(ISBLANK(Spreadsheet!C254)),IF(OR(ISBLANK(Spreadsheet!H254),LEN(Spreadsheet!H254)&gt;40),FALSE,TRUE),TRUE)</f>
        <v>1</v>
      </c>
      <c r="AN254" s="5" t="b">
        <f t="array" ref="AN254">IF(ISBLANK(Spreadsheet!I254),TRUE,ISNUMBER(MATCH(TRUE,EXACT(Spreadsheet!I254,GenderValues),0)))</f>
        <v>1</v>
      </c>
      <c r="AO254" s="5" t="b">
        <f ca="1">IF(ISERROR(DATEVALUE(TEXT(Spreadsheet!J254,"mm/dd/yyyy")) &gt; TODAY()),IF(AND(ISBLANK(Spreadsheet!J254),ISBLANK(Spreadsheet!C254)),TRUE,FALSE),IF(DATEVALUE(TEXT(Spreadsheet!J254,"mm/dd/yyyy")) &gt; TODAY(),FALSE,TRUE))</f>
        <v>1</v>
      </c>
      <c r="AP254" s="5" t="b">
        <f>OR(ISBLANK(Spreadsheet!K254),LEN(Spreadsheet!K254)&lt;=100)</f>
        <v>1</v>
      </c>
      <c r="AQ254" s="5" t="b">
        <f t="array" ref="AQ254">IF(OR(AND(ISBLANK(Spreadsheet!L254),ISBLANK(Spreadsheet!C254)),AND(NOT(ISBLANK(Spreadsheet!C254)),NOT(ISBLANK(Spreadsheet!D254)))),TRUE,ISNUMBER(MATCH(TRUE,EXACT(Spreadsheet!L254,MaritalStatus),0)))</f>
        <v>1</v>
      </c>
      <c r="AR254" s="5" t="b">
        <f ca="1">IF(ISERROR(DATEVALUE(TEXT(Spreadsheet!M254,"mm/dd/yyyy")) &gt; TODAY()),IF(ISBLANK(Spreadsheet!M254),TRUE,FALSE),IF(DATEVALUE(TEXT(Spreadsheet!M254,"mm/dd/yyyy")) &gt; TODAY(),FALSE,TRUE))</f>
        <v>1</v>
      </c>
      <c r="AS254" s="5" t="b">
        <f>OR(ISBLANK(Spreadsheet!N254),LEN(Spreadsheet!N254)&lt;=100)</f>
        <v>1</v>
      </c>
      <c r="AT254" s="5" t="b">
        <f>OR(ISBLANK(Spreadsheet!O254),UPPER(Spreadsheet!O254)="YES")</f>
        <v>1</v>
      </c>
      <c r="AU254" s="5" t="b">
        <f>OR(ISBLANK(Spreadsheet!P254),UPPER(Spreadsheet!P254)="YES")</f>
        <v>1</v>
      </c>
      <c r="AV254" s="5" t="b">
        <f t="array" ref="AV254">IF(ISBLANK(Spreadsheet!Q254),TRUE,ISNUMBER(MATCH(TRUE,EXACT(Spreadsheet!Q254,OnGroupsPriorIns),0)))</f>
        <v>1</v>
      </c>
      <c r="AW254" s="5" t="b">
        <f>OR(ISBLANK(Spreadsheet!R254),UPPER(Spreadsheet!R254)="YES")</f>
        <v>1</v>
      </c>
      <c r="AX254" s="5" t="b">
        <f>OR(ISBLANK(Spreadsheet!S254),UPPER(Spreadsheet!S254)="YES")</f>
        <v>1</v>
      </c>
      <c r="AY254" s="5" t="b">
        <f>OR(AND(ISBLANK(Spreadsheet!C254),LEN(Spreadsheet!T254)=0),AND(NOT(ISBLANK(Spreadsheet!C254)),LEN(Spreadsheet!T254)&gt;0,LEN(Spreadsheet!T254)&lt;=50))</f>
        <v>1</v>
      </c>
      <c r="AZ254" s="5" t="b">
        <f>OR(LEN(Spreadsheet!U254)=0,AND(LEN(Spreadsheet!U254)&gt;0,LEN(Spreadsheet!U254)&lt;=50))</f>
        <v>1</v>
      </c>
      <c r="BA254" s="5" t="b">
        <f>OR(AND(ISBLANK(Spreadsheet!C254),LEN(Spreadsheet!V254)=0),AND(NOT(ISBLANK(Spreadsheet!C254)),LEN(Spreadsheet!V254)&gt;0,LEN(Spreadsheet!V254)&lt;=50))</f>
        <v>1</v>
      </c>
      <c r="BB254" s="5" t="b">
        <f t="array" ref="BB254">IF(AND(ISBLANK(Spreadsheet!C254),LEN(Spreadsheet!W254)=0),TRUE,ISNUMBER(MATCH(TRUE,EXACT(Spreadsheet!W254,States),0)))</f>
        <v>1</v>
      </c>
      <c r="BC254" s="5" t="b">
        <f>OR(AND(ISBLANK(Spreadsheet!C254),LEN(Spreadsheet!X254)=0),AND(NOT(ISBLANK(Spreadsheet!C254)),LEN(Spreadsheet!X254)&gt;0,LEN(Spreadsheet!X254)=5,ISNUMBER(VALUE(Spreadsheet!X254))))</f>
        <v>1</v>
      </c>
      <c r="BD254" s="5" t="b">
        <f>OR(ISBLANK(Spreadsheet!Z254),LEN(Spreadsheet!Z254)&lt;=50)</f>
        <v>1</v>
      </c>
      <c r="BE254" s="5" t="b">
        <f>ISBLANK(Spreadsheet!AA254)</f>
        <v>1</v>
      </c>
      <c r="BF254" s="5" t="b">
        <f>ISBLANK(Spreadsheet!AB254)</f>
        <v>1</v>
      </c>
      <c r="BG254" s="5" t="b">
        <f>IF(ISERROR(DATEVALUE(TEXT(Spreadsheet!AC254,"mm/dd/yyyy")) &gt; DATEVALUE(TEXT(Spreadsheet!J254,"mm/dd/yyyy"))),IF(OR(AND(ISBLANK(Spreadsheet!AC254),ISBLANK(Spreadsheet!C254)),AND(NOT(ISBLANK(Spreadsheet!C254)),ISBLANK(Spreadsheet!AC254),NOT(ISBLANK(Spreadsheet!D254)))),TRUE,FALSE),IF(DATEVALUE(TEXT(Spreadsheet!AC254,"mm/dd/yyyy")) &gt; DATEVALUE(TEXT(Spreadsheet!J254,"mm/dd/yyyy")),TRUE,FALSE))</f>
        <v>1</v>
      </c>
      <c r="BH254" s="5" t="b">
        <f>OR(AND(ISBLANK(Spreadsheet!C254),ISBLANK(Spreadsheet!AE254)),AND(NOT(ISBLANK(Spreadsheet!C254)),NOT(ISBLANK(Spreadsheet!D254)),ISBLANK(Spreadsheet!AE254)),AND(NOT(ISBLANK(Spreadsheet!C254)),ISBLANK(Spreadsheet!D254),NOT(ISBLANK(Spreadsheet!AE254)),LEN(Spreadsheet!AE254)&lt;=100))</f>
        <v>1</v>
      </c>
      <c r="BI254" s="5" t="b">
        <f t="array" ref="BI254">IF(ISBLANK(Spreadsheet!AF254),TRUE,ISNUMBER(MATCH(TRUE,EXACT(Spreadsheet!AF254,CobraShortReasons),0)))</f>
        <v>1</v>
      </c>
      <c r="BJ254" s="5" t="b">
        <f ca="1">IF(ISERROR(DATEVALUE(TEXT(Spreadsheet!AG254,"mm/dd/yyyy")) &gt; TODAY()),IF(ISBLANK(Spreadsheet!AG254),TRUE,FALSE),IF(DATEVALUE(TEXT(Spreadsheet!AG254,"mm/dd/yyyy")) &gt; TODAY(),FALSE,TRUE))</f>
        <v>1</v>
      </c>
      <c r="BK254" s="5" t="b">
        <f>OR(ISBLANK(Spreadsheet!AH254),LEN(Spreadsheet!AH254)&lt;=25)</f>
        <v>1</v>
      </c>
      <c r="BL254" s="5" t="b">
        <f t="array" aca="1" ref="BL254" ca="1">IF(ISBLANK(Spreadsheet!AI254),TRUE,ISNUMBER(MATCH(TRUE,EXACT(Spreadsheet!AI254,INDIRECT(Spreadsheet!$D$2)),0)))</f>
        <v>1</v>
      </c>
      <c r="BM254" s="5" t="b">
        <f t="array" aca="1" ref="BM254" ca="1">IF(ISBLANK(Spreadsheet!AJ254),TRUE,ISNUMBER(MATCH(TRUE,EXACT(Spreadsheet!AJ254,INDIRECT(Spreadsheet!BJ254)),0)))</f>
        <v>1</v>
      </c>
      <c r="BN254" s="5" t="b">
        <f t="array" ref="BN254">IF(ISBLANK(Spreadsheet!AK254),TRUE,ISNUMBER(MATCH(TRUE,EXACT(Spreadsheet!AK254,DentalPlans),0)))</f>
        <v>1</v>
      </c>
      <c r="BO254" s="5" t="b">
        <f t="array" aca="1" ref="BO254" ca="1">IF(ISBLANK(Spreadsheet!AL254),TRUE,ISNUMBER(MATCH(TRUE,EXACT(Spreadsheet!AL254,INDIRECT(Spreadsheet!BK254)),0)))</f>
        <v>1</v>
      </c>
      <c r="BP254" s="5" t="b">
        <f t="array" ref="BP254">IF(ISBLANK(Spreadsheet!AM254),TRUE,ISNUMBER(MATCH(TRUE,EXACT(Spreadsheet!AM254,VisionPlans),0)))</f>
        <v>1</v>
      </c>
      <c r="BQ254" s="5" t="b">
        <f t="array" aca="1" ref="BQ254" ca="1">IF(ISBLANK(Spreadsheet!AN254),TRUE,ISNUMBER(MATCH(TRUE,EXACT(Spreadsheet!AN254,INDIRECT(Spreadsheet!BL254)),0)))</f>
        <v>1</v>
      </c>
      <c r="BR254" s="5" t="b">
        <f t="array" ref="BR254">IF(ISBLANK(Spreadsheet!AO254),TRUE,ISNUMBER(MATCH(TRUE,EXACT(Spreadsheet!AO254,LifeBenefitClasses),0)))</f>
        <v>1</v>
      </c>
      <c r="BS254" s="5" t="b">
        <f>IF(OR(ISBLANK(Spreadsheet!AO254), Spreadsheet!AO254="Waive"),IF(ISBLANK(Spreadsheet!AP254),TRUE,FALSE),IF(OR(AND(NOT(ISBLANK(Spreadsheet!AO254)),ISBLANK(Spreadsheet!AP254)),NOT(ISNUMBER(VALUE(Spreadsheet!AP254)))),FALSE,IF(OR(AND(Spreadsheet!AP254&lt;6,MOD(Spreadsheet!AP254*10,5)=0), MOD(Spreadsheet!AP254,5000)=0),TRUE,FALSE)))</f>
        <v>1</v>
      </c>
      <c r="BT254" s="5" t="b">
        <f t="array" ref="BT254">IF(ISBLANK(Spreadsheet!AQ254),TRUE,ISNUMBER(MATCH(TRUE,EXACT(Spreadsheet!AQ254,EnrollWaive),0)))</f>
        <v>1</v>
      </c>
      <c r="BU254" s="5" t="b">
        <f t="array" ref="BU254">IF(ISBLANK(Spreadsheet!AR254),TRUE,ISNUMBER(MATCH(TRUE,EXACT(Spreadsheet!AR254,LifeBenefitClasses),0)))</f>
        <v>1</v>
      </c>
      <c r="BV254" s="5" t="b">
        <f>IF(OR(ISBLANK(Spreadsheet!AR254), Spreadsheet!AR254="Waive"),IF(ISBLANK(Spreadsheet!AS254),TRUE,FALSE),IF(OR(AND(NOT(ISBLANK(Spreadsheet!AR254)),ISBLANK(Spreadsheet!AS254)),NOT(ISNUMBER(VALUE(Spreadsheet!AS254)))),FALSE,IF(OR(AND(Spreadsheet!AS254&lt;6,MOD(Spreadsheet!AS254*10,5)=0), MOD(Spreadsheet!AS254,10000)=0),TRUE,FALSE)))</f>
        <v>1</v>
      </c>
      <c r="BW254" s="5" t="b">
        <f t="array" ref="BW254">IF(ISBLANK(Spreadsheet!AT254),TRUE,ISNUMBER(MATCH(TRUE,EXACT(Spreadsheet!AT254,LifeBenefitClasses),0)))</f>
        <v>1</v>
      </c>
      <c r="BX254" s="5" t="b">
        <f>IF(OR(ISBLANK(Spreadsheet!AT254), Spreadsheet!AT254="Waive"),IF(ISBLANK(Spreadsheet!AU254),TRUE,FALSE),IF(OR(AND(NOT(ISBLANK(Spreadsheet!AT254)),ISBLANK(Spreadsheet!AU254)),NOT(ISNUMBER(VALUE(Spreadsheet!AU254)))),FALSE,IF(AND(NOT(OR(ISBLANK(Spreadsheet!AT254),Spreadsheet!AT254="Waive")),NOT(OR(ISBLANK(Spreadsheet!AR254),Spreadsheet!AR254="Waive")),MOD(Spreadsheet!AU254,5000)=0, Spreadsheet!AU254&lt;=(Spreadsheet!AS254*0.5)),TRUE,FALSE)))</f>
        <v>1</v>
      </c>
      <c r="BY254" s="5" t="b">
        <f t="array" ref="BY254">IF(ISBLANK(Spreadsheet!AV254),TRUE,ISNUMBER(MATCH(TRUE,EXACT(Spreadsheet!AV254,EnrollWaive),0)))</f>
        <v>1</v>
      </c>
      <c r="BZ254" s="5" t="b">
        <f t="array" ref="BZ254">IF(ISBLANK(Spreadsheet!AW254),TRUE,ISNUMBER(MATCH(TRUE,EXACT(Spreadsheet!AW254,LifeBenefitClasses),0)))</f>
        <v>1</v>
      </c>
      <c r="CA254" s="5" t="b">
        <f t="array" ref="CA254">IF(ISBLANK(Spreadsheet!AX254),TRUE,ISNUMBER(MATCH(TRUE,EXACT(Spreadsheet!AX254,LifeBenefitClasses),0)))</f>
        <v>1</v>
      </c>
      <c r="CB254" s="5" t="b">
        <f t="array" ref="CB254">IF(ISBLANK(Spreadsheet!AY254),TRUE,ISNUMBER(MATCH(TRUE,EXACT(Spreadsheet!AY254,LifeBenefitClasses),0)))</f>
        <v>1</v>
      </c>
      <c r="CC254" s="5" t="b">
        <f t="array" ref="CC254">IF(ISBLANK(Spreadsheet!AZ254),TRUE,ISNUMBER(MATCH(TRUE,EXACT(Spreadsheet!AZ254,LifeBenefitClasses),0)))</f>
        <v>1</v>
      </c>
      <c r="CD254" s="5" t="b">
        <f t="array" ref="CD254">IF(ISBLANK(Spreadsheet!BA254),TRUE,ISNUMBER(MATCH(TRUE,EXACT(Spreadsheet!BA254,LifeBenefitClasses),0)))</f>
        <v>1</v>
      </c>
      <c r="CE254" s="5" t="b">
        <f>IF(OR(ISBLANK(Spreadsheet!BA254), Spreadsheet!BA254="Waive"),IF(ISBLANK(Spreadsheet!BB254),TRUE,FALSE),IF(OR(AND(NOT(ISBLANK(Spreadsheet!BA254)),ISBLANK(Spreadsheet!BB254)),NOT(ISNUMBER(VALUE(Spreadsheet!BB254))),ISBLANK(Spreadsheet!BC254),NOT(ISNUMBER(VALUE(Spreadsheet!BC254)))),FALSE,IF(AND(Spreadsheet!BB254&gt;=50000,Spreadsheet!BB254&lt;=250000,MOD(Spreadsheet!BB254,10000)=0,Spreadsheet!BB254&lt;=(10*Spreadsheet!BC254)),TRUE,FALSE)))</f>
        <v>1</v>
      </c>
      <c r="CF254" s="5" t="b">
        <f>IF(NOT(ISBLANK(Spreadsheet!BC254)),AND(ISNUMBER(VALUE(Spreadsheet!BC254)),Spreadsheet!BC254&gt;0),AND(OR(ISBLANK(Spreadsheet!AO254),Spreadsheet!AO254="Waive",AND(NOT(OR(ISBLANK(Spreadsheet!AO254),Spreadsheet!AO254="Waive")),Spreadsheet!AP254&gt;=6)),OR(ISBLANK(Spreadsheet!AR254),AND(NOT(OR(ISBLANK(Spreadsheet!AR254),Spreadsheet!AR254="Waive")),Spreadsheet!AS254&gt;=6)),OR(ISBLANK(Spreadsheet!AW254)),OR(ISBLANK(Spreadsheet!AX254)),OR(ISBLANK(Spreadsheet!AY254)),OR(ISBLANK(Spreadsheet!AZ254)),OR(ISBLANK(Spreadsheet!BA254),Spreadsheet!BA254="Waive")))</f>
        <v>1</v>
      </c>
      <c r="CG254" s="5" t="b">
        <f t="shared" ca="1" si="17"/>
        <v>1</v>
      </c>
    </row>
    <row r="255" spans="8:85" x14ac:dyDescent="0.3">
      <c r="H255" s="5">
        <f t="shared" ca="1" si="14"/>
        <v>2</v>
      </c>
      <c r="I255" s="5" t="str">
        <f t="shared" ca="1" si="15"/>
        <v/>
      </c>
      <c r="J255" s="5" t="str">
        <f>IF(AND(NOT(ISBLANK(Spreadsheet!C255)),ISBLANK(Spreadsheet!D255)),Spreadsheet!F255&amp;" "&amp;Spreadsheet!H255,"")</f>
        <v/>
      </c>
      <c r="K255" s="5">
        <f>IF(AND(NOT(ISBLANK(Spreadsheet!C255)),ISBLANK(Spreadsheet!D255)),COUNTIFS(Spreadsheet!E256:E$786,"=Child",Spreadsheet!C256:C$786, "="&amp;Spreadsheet!C255) + COUNTIFS(Spreadsheet!E256:E$786,"=Step-child",Spreadsheet!C256:C$786, "="&amp;Spreadsheet!C255),0)</f>
        <v>0</v>
      </c>
      <c r="L255" s="5">
        <f>IF(NOT(ISBLANK(J255)),COUNTIFS(Spreadsheet!E256:E$786,"=Wife",Spreadsheet!C256:C$786, "="&amp;Spreadsheet!C255) + COUNTIFS(Spreadsheet!E256:E$786,"=Husband",Spreadsheet!C256:C$786, "="&amp;Spreadsheet!C255),0)</f>
        <v>0</v>
      </c>
      <c r="M255" s="5">
        <f>IF(NOT(ISBLANK(Spreadsheet!AJ255)),VLOOKUP(Spreadsheet!AJ255,'Drop Downs'!$P$2:$R$16,3,FALSE),0)</f>
        <v>0</v>
      </c>
      <c r="N255" s="5">
        <f>IF(NOT(ISBLANK(Spreadsheet!AJ255)), VLOOKUP(Spreadsheet!AJ255,'Drop Downs'!$P$2:$R$16,2,FALSE),0)</f>
        <v>0</v>
      </c>
      <c r="O255" s="5">
        <f>IF(NOT(ISBLANK(Spreadsheet!AL255)),VLOOKUP(Spreadsheet!AL255,'Drop Downs'!$P$2:$R$16,3,FALSE), 0)</f>
        <v>0</v>
      </c>
      <c r="P255" s="5">
        <f>IF(NOT(ISBLANK(Spreadsheet!AL255)),VLOOKUP(Spreadsheet!AL255,'Drop Downs'!$P$2:$R$16,2,FALSE),0)</f>
        <v>0</v>
      </c>
      <c r="Q255" s="5">
        <f>IF(NOT(ISBLANK(Spreadsheet!AN255)),VLOOKUP(Spreadsheet!AN255,'Drop Downs'!$P$2:$R$16,3,FALSE),0)</f>
        <v>0</v>
      </c>
      <c r="R255" s="5">
        <f>IF(NOT(ISBLANK(Spreadsheet!AN255)),VLOOKUP(Spreadsheet!AN255,'Drop Downs'!$P$2:$R$16,2,FALSE),0)</f>
        <v>0</v>
      </c>
      <c r="S255" s="5" t="str">
        <f>IF(OR(M255&gt;K255,N255&gt;L255,O255&gt;K255, Q255&gt;K255,N255&gt;L255, P255&gt;L255, R255&gt;L255),"Member currently has a coverage election over what he/she needs.  Please add more dependents or adjust the coverage election.","")&amp;(IF(AND(NOT(ISBLANK(Spreadsheet!C255)),NOT(ISBLANK(Spreadsheet!D255)),ISBLANK(Spreadsheet!E255)),"Dependent lacks a relationship to member.Please select one from the drop-down.",""))</f>
        <v/>
      </c>
      <c r="T255" s="5" t="b">
        <f t="shared" si="16"/>
        <v>1</v>
      </c>
      <c r="U255" s="5" t="b">
        <f>OR(ISBLANK(Spreadsheet!C255),IF(NOT(ISBLANK(Spreadsheet!D255)),NOT(ISBLANK(Spreadsheet!E255)),TRUE))</f>
        <v>1</v>
      </c>
      <c r="V255" s="5" t="b">
        <f>OR(ISBLANK(Spreadsheet!C255), NOT(ISBLANK(Spreadsheet!I255)))</f>
        <v>1</v>
      </c>
      <c r="W255" s="5" t="b">
        <f>OR(ISBLANK(Spreadsheet!D255),NOT(ISBLANK(Spreadsheet!C255)))</f>
        <v>1</v>
      </c>
      <c r="X255" s="155" t="str">
        <f>REPT("0",MIN(FIND({1,2,3,4,5,6,7,8,9},Spreadsheet!C255&amp;"123456789"))-1)&amp;IF(ISBLANK(Spreadsheet!C255),"",SUMPRODUCT(MID(0&amp;Spreadsheet!C255,LARGE(INDEX(ISNUMBER(--MID(Spreadsheet!C255,ROW($1:$225),1))*
 ROW($1:$225),0),ROW($1:$225))+1,1)*10^ROW($1:$225)/10))</f>
        <v/>
      </c>
      <c r="Y255" s="5" t="b">
        <f>IF(NOT(ISBLANK(Spreadsheet!C255)),IF(AND(ISNUMBER(VALUE(Spreadsheet!C255)), LEN(Spreadsheet!C255)=9),TRUE,FALSE),TRUE)</f>
        <v>1</v>
      </c>
      <c r="Z255" s="155" t="str">
        <f>REPT("0",MIN(FIND({1,2,3,4,5,6,7,8,9},Spreadsheet!D255&amp;"123456789"))-1)&amp;IF(ISBLANK(Spreadsheet!D255),"",SUMPRODUCT(MID(0&amp;Spreadsheet!D255,LARGE(INDEX(ISNUMBER(--MID(Spreadsheet!D255,ROW($1:$225),1))*
 ROW($1:$225),0),ROW($1:$225))+1,1)*10^ROW($1:$225)/10))</f>
        <v/>
      </c>
      <c r="AA255" s="5" t="b">
        <f>IF(AND(NOT(ISBLANK(Spreadsheet!D255)),NOT(ISBLANK(Spreadsheet!C255))),IF(AND(ISNUMBER(VALUE(Spreadsheet!D255)), LEN(Spreadsheet!D255)=9),TRUE,FALSE),IF(AND(NOT(ISBLANK(Spreadsheet!D255)),ISBLANK(Spreadsheet!C255)),FALSE,TRUE))</f>
        <v>1</v>
      </c>
      <c r="AB255" s="5" t="b">
        <f>OR(ISBLANK(Spreadsheet!Y255),IF(NOT(ISBLANK(Spreadsheet!Y255)),LEN(Spreadsheet!Y255)=10,ISNUMBER(VALUE(Spreadsheet!Y255))))</f>
        <v>1</v>
      </c>
      <c r="AC255" s="5" t="b">
        <f>OR(ISBLANK(Spreadsheet!AI255), AND(NOT(ISBLANK(Spreadsheet!AJ255)), NOT(ISNUMBER(SEARCH("Waive",Spreadsheet!AJ255)))))</f>
        <v>1</v>
      </c>
      <c r="AD255" s="5" t="b">
        <f>OR(ISBLANK(Spreadsheet!AK255), AND(NOT(ISBLANK(Spreadsheet!AL255)), NOT(ISNUMBER(SEARCH("Waive",Spreadsheet!AL255)))))</f>
        <v>1</v>
      </c>
      <c r="AE255" s="5" t="b">
        <f>OR(ISBLANK(Spreadsheet!AM255), AND(NOT(ISBLANK(Spreadsheet!AN255)), NOT(ISNUMBER(SEARCH("Waive", Spreadsheet!AN255)))))</f>
        <v>1</v>
      </c>
      <c r="AF255" s="5" t="b">
        <f>OR(ISBLANK(Spreadsheet!C255), NOT(ISBLANK(Spreadsheet!D255)),NOT(ISBLANK(Spreadsheet!L255)))</f>
        <v>1</v>
      </c>
      <c r="AG255" s="5" t="b">
        <f>IF(AND(NOT(ISBLANK(Spreadsheet!C255)), NOT(ISBLANK(Spreadsheet!D255)),Spreadsheet!C255&lt;&gt;Spreadsheet!D255),IF(ISERROR(VLOOKUP(Spreadsheet!C255, Spreadsheet!$C$6:'Spreadsheet'!$C254,1,FALSE)), FALSE, TRUE),TRUE)</f>
        <v>1</v>
      </c>
      <c r="AH255" s="5" t="b">
        <f>Spreadsheet!$B$2=Spreadsheet!AD255</f>
        <v>1</v>
      </c>
      <c r="AI255" s="5" t="b">
        <f>IF(ISBLANK(Spreadsheet!G255),TRUE,IF(OR(LEN(Spreadsheet!G255)&gt;1,ISNUMBER(VALUE(Spreadsheet!G255))),FALSE,TRUE))</f>
        <v>1</v>
      </c>
      <c r="AJ255" s="5" t="b">
        <f>OR(ISBLANK(Spreadsheet!C255), NOT(ISBLANK(Spreadsheet!B255)), NOT(ISBLANK(Spreadsheet!D255)))</f>
        <v>1</v>
      </c>
      <c r="AK255" s="5" t="b">
        <f t="array" ref="AK255">IF(OR(AND(ISBLANK(Spreadsheet!E255),ISBLANK(Spreadsheet!D255),NOT(ISBLANK(Spreadsheet!C255))),AND(ISBLANK(Spreadsheet!E255),ISBLANK(Spreadsheet!D255),ISBLANK(Spreadsheet!C255))),TRUE,ISNUMBER(MATCH(TRUE,EXACT(Spreadsheet!E255,Relationships),0)))</f>
        <v>1</v>
      </c>
      <c r="AL255" s="5" t="b">
        <f>IF(NOT(ISBLANK(Spreadsheet!C255)),IF(OR(ISBLANK(Spreadsheet!F255),LEN(Spreadsheet!F255)&gt;40),FALSE,TRUE),TRUE)</f>
        <v>1</v>
      </c>
      <c r="AM255" s="5" t="b">
        <f>IF(NOT(ISBLANK(Spreadsheet!C255)),IF(OR(ISBLANK(Spreadsheet!H255),LEN(Spreadsheet!H255)&gt;40),FALSE,TRUE),TRUE)</f>
        <v>1</v>
      </c>
      <c r="AN255" s="5" t="b">
        <f t="array" ref="AN255">IF(ISBLANK(Spreadsheet!I255),TRUE,ISNUMBER(MATCH(TRUE,EXACT(Spreadsheet!I255,GenderValues),0)))</f>
        <v>1</v>
      </c>
      <c r="AO255" s="5" t="b">
        <f ca="1">IF(ISERROR(DATEVALUE(TEXT(Spreadsheet!J255,"mm/dd/yyyy")) &gt; TODAY()),IF(AND(ISBLANK(Spreadsheet!J255),ISBLANK(Spreadsheet!C255)),TRUE,FALSE),IF(DATEVALUE(TEXT(Spreadsheet!J255,"mm/dd/yyyy")) &gt; TODAY(),FALSE,TRUE))</f>
        <v>1</v>
      </c>
      <c r="AP255" s="5" t="b">
        <f>OR(ISBLANK(Spreadsheet!K255),LEN(Spreadsheet!K255)&lt;=100)</f>
        <v>1</v>
      </c>
      <c r="AQ255" s="5" t="b">
        <f t="array" ref="AQ255">IF(OR(AND(ISBLANK(Spreadsheet!L255),ISBLANK(Spreadsheet!C255)),AND(NOT(ISBLANK(Spreadsheet!C255)),NOT(ISBLANK(Spreadsheet!D255)))),TRUE,ISNUMBER(MATCH(TRUE,EXACT(Spreadsheet!L255,MaritalStatus),0)))</f>
        <v>1</v>
      </c>
      <c r="AR255" s="5" t="b">
        <f ca="1">IF(ISERROR(DATEVALUE(TEXT(Spreadsheet!M255,"mm/dd/yyyy")) &gt; TODAY()),IF(ISBLANK(Spreadsheet!M255),TRUE,FALSE),IF(DATEVALUE(TEXT(Spreadsheet!M255,"mm/dd/yyyy")) &gt; TODAY(),FALSE,TRUE))</f>
        <v>1</v>
      </c>
      <c r="AS255" s="5" t="b">
        <f>OR(ISBLANK(Spreadsheet!N255),LEN(Spreadsheet!N255)&lt;=100)</f>
        <v>1</v>
      </c>
      <c r="AT255" s="5" t="b">
        <f>OR(ISBLANK(Spreadsheet!O255),UPPER(Spreadsheet!O255)="YES")</f>
        <v>1</v>
      </c>
      <c r="AU255" s="5" t="b">
        <f>OR(ISBLANK(Spreadsheet!P255),UPPER(Spreadsheet!P255)="YES")</f>
        <v>1</v>
      </c>
      <c r="AV255" s="5" t="b">
        <f t="array" ref="AV255">IF(ISBLANK(Spreadsheet!Q255),TRUE,ISNUMBER(MATCH(TRUE,EXACT(Spreadsheet!Q255,OnGroupsPriorIns),0)))</f>
        <v>1</v>
      </c>
      <c r="AW255" s="5" t="b">
        <f>OR(ISBLANK(Spreadsheet!R255),UPPER(Spreadsheet!R255)="YES")</f>
        <v>1</v>
      </c>
      <c r="AX255" s="5" t="b">
        <f>OR(ISBLANK(Spreadsheet!S255),UPPER(Spreadsheet!S255)="YES")</f>
        <v>1</v>
      </c>
      <c r="AY255" s="5" t="b">
        <f>OR(AND(ISBLANK(Spreadsheet!C255),LEN(Spreadsheet!T255)=0),AND(NOT(ISBLANK(Spreadsheet!C255)),LEN(Spreadsheet!T255)&gt;0,LEN(Spreadsheet!T255)&lt;=50))</f>
        <v>1</v>
      </c>
      <c r="AZ255" s="5" t="b">
        <f>OR(LEN(Spreadsheet!U255)=0,AND(LEN(Spreadsheet!U255)&gt;0,LEN(Spreadsheet!U255)&lt;=50))</f>
        <v>1</v>
      </c>
      <c r="BA255" s="5" t="b">
        <f>OR(AND(ISBLANK(Spreadsheet!C255),LEN(Spreadsheet!V255)=0),AND(NOT(ISBLANK(Spreadsheet!C255)),LEN(Spreadsheet!V255)&gt;0,LEN(Spreadsheet!V255)&lt;=50))</f>
        <v>1</v>
      </c>
      <c r="BB255" s="5" t="b">
        <f t="array" ref="BB255">IF(AND(ISBLANK(Spreadsheet!C255),LEN(Spreadsheet!W255)=0),TRUE,ISNUMBER(MATCH(TRUE,EXACT(Spreadsheet!W255,States),0)))</f>
        <v>1</v>
      </c>
      <c r="BC255" s="5" t="b">
        <f>OR(AND(ISBLANK(Spreadsheet!C255),LEN(Spreadsheet!X255)=0),AND(NOT(ISBLANK(Spreadsheet!C255)),LEN(Spreadsheet!X255)&gt;0,LEN(Spreadsheet!X255)=5,ISNUMBER(VALUE(Spreadsheet!X255))))</f>
        <v>1</v>
      </c>
      <c r="BD255" s="5" t="b">
        <f>OR(ISBLANK(Spreadsheet!Z255),LEN(Spreadsheet!Z255)&lt;=50)</f>
        <v>1</v>
      </c>
      <c r="BE255" s="5" t="b">
        <f>ISBLANK(Spreadsheet!AA255)</f>
        <v>1</v>
      </c>
      <c r="BF255" s="5" t="b">
        <f>ISBLANK(Spreadsheet!AB255)</f>
        <v>1</v>
      </c>
      <c r="BG255" s="5" t="b">
        <f>IF(ISERROR(DATEVALUE(TEXT(Spreadsheet!AC255,"mm/dd/yyyy")) &gt; DATEVALUE(TEXT(Spreadsheet!J255,"mm/dd/yyyy"))),IF(OR(AND(ISBLANK(Spreadsheet!AC255),ISBLANK(Spreadsheet!C255)),AND(NOT(ISBLANK(Spreadsheet!C255)),ISBLANK(Spreadsheet!AC255),NOT(ISBLANK(Spreadsheet!D255)))),TRUE,FALSE),IF(DATEVALUE(TEXT(Spreadsheet!AC255,"mm/dd/yyyy")) &gt; DATEVALUE(TEXT(Spreadsheet!J255,"mm/dd/yyyy")),TRUE,FALSE))</f>
        <v>1</v>
      </c>
      <c r="BH255" s="5" t="b">
        <f>OR(AND(ISBLANK(Spreadsheet!C255),ISBLANK(Spreadsheet!AE255)),AND(NOT(ISBLANK(Spreadsheet!C255)),NOT(ISBLANK(Spreadsheet!D255)),ISBLANK(Spreadsheet!AE255)),AND(NOT(ISBLANK(Spreadsheet!C255)),ISBLANK(Spreadsheet!D255),NOT(ISBLANK(Spreadsheet!AE255)),LEN(Spreadsheet!AE255)&lt;=100))</f>
        <v>1</v>
      </c>
      <c r="BI255" s="5" t="b">
        <f t="array" ref="BI255">IF(ISBLANK(Spreadsheet!AF255),TRUE,ISNUMBER(MATCH(TRUE,EXACT(Spreadsheet!AF255,CobraShortReasons),0)))</f>
        <v>1</v>
      </c>
      <c r="BJ255" s="5" t="b">
        <f ca="1">IF(ISERROR(DATEVALUE(TEXT(Spreadsheet!AG255,"mm/dd/yyyy")) &gt; TODAY()),IF(ISBLANK(Spreadsheet!AG255),TRUE,FALSE),IF(DATEVALUE(TEXT(Spreadsheet!AG255,"mm/dd/yyyy")) &gt; TODAY(),FALSE,TRUE))</f>
        <v>1</v>
      </c>
      <c r="BK255" s="5" t="b">
        <f>OR(ISBLANK(Spreadsheet!AH255),LEN(Spreadsheet!AH255)&lt;=25)</f>
        <v>1</v>
      </c>
      <c r="BL255" s="5" t="b">
        <f t="array" aca="1" ref="BL255" ca="1">IF(ISBLANK(Spreadsheet!AI255),TRUE,ISNUMBER(MATCH(TRUE,EXACT(Spreadsheet!AI255,INDIRECT(Spreadsheet!$D$2)),0)))</f>
        <v>1</v>
      </c>
      <c r="BM255" s="5" t="b">
        <f t="array" aca="1" ref="BM255" ca="1">IF(ISBLANK(Spreadsheet!AJ255),TRUE,ISNUMBER(MATCH(TRUE,EXACT(Spreadsheet!AJ255,INDIRECT(Spreadsheet!BJ255)),0)))</f>
        <v>1</v>
      </c>
      <c r="BN255" s="5" t="b">
        <f t="array" ref="BN255">IF(ISBLANK(Spreadsheet!AK255),TRUE,ISNUMBER(MATCH(TRUE,EXACT(Spreadsheet!AK255,DentalPlans),0)))</f>
        <v>1</v>
      </c>
      <c r="BO255" s="5" t="b">
        <f t="array" aca="1" ref="BO255" ca="1">IF(ISBLANK(Spreadsheet!AL255),TRUE,ISNUMBER(MATCH(TRUE,EXACT(Spreadsheet!AL255,INDIRECT(Spreadsheet!BK255)),0)))</f>
        <v>1</v>
      </c>
      <c r="BP255" s="5" t="b">
        <f t="array" ref="BP255">IF(ISBLANK(Spreadsheet!AM255),TRUE,ISNUMBER(MATCH(TRUE,EXACT(Spreadsheet!AM255,VisionPlans),0)))</f>
        <v>1</v>
      </c>
      <c r="BQ255" s="5" t="b">
        <f t="array" aca="1" ref="BQ255" ca="1">IF(ISBLANK(Spreadsheet!AN255),TRUE,ISNUMBER(MATCH(TRUE,EXACT(Spreadsheet!AN255,INDIRECT(Spreadsheet!BL255)),0)))</f>
        <v>1</v>
      </c>
      <c r="BR255" s="5" t="b">
        <f t="array" ref="BR255">IF(ISBLANK(Spreadsheet!AO255),TRUE,ISNUMBER(MATCH(TRUE,EXACT(Spreadsheet!AO255,LifeBenefitClasses),0)))</f>
        <v>1</v>
      </c>
      <c r="BS255" s="5" t="b">
        <f>IF(OR(ISBLANK(Spreadsheet!AO255), Spreadsheet!AO255="Waive"),IF(ISBLANK(Spreadsheet!AP255),TRUE,FALSE),IF(OR(AND(NOT(ISBLANK(Spreadsheet!AO255)),ISBLANK(Spreadsheet!AP255)),NOT(ISNUMBER(VALUE(Spreadsheet!AP255)))),FALSE,IF(OR(AND(Spreadsheet!AP255&lt;6,MOD(Spreadsheet!AP255*10,5)=0), MOD(Spreadsheet!AP255,5000)=0),TRUE,FALSE)))</f>
        <v>1</v>
      </c>
      <c r="BT255" s="5" t="b">
        <f t="array" ref="BT255">IF(ISBLANK(Spreadsheet!AQ255),TRUE,ISNUMBER(MATCH(TRUE,EXACT(Spreadsheet!AQ255,EnrollWaive),0)))</f>
        <v>1</v>
      </c>
      <c r="BU255" s="5" t="b">
        <f t="array" ref="BU255">IF(ISBLANK(Spreadsheet!AR255),TRUE,ISNUMBER(MATCH(TRUE,EXACT(Spreadsheet!AR255,LifeBenefitClasses),0)))</f>
        <v>1</v>
      </c>
      <c r="BV255" s="5" t="b">
        <f>IF(OR(ISBLANK(Spreadsheet!AR255), Spreadsheet!AR255="Waive"),IF(ISBLANK(Spreadsheet!AS255),TRUE,FALSE),IF(OR(AND(NOT(ISBLANK(Spreadsheet!AR255)),ISBLANK(Spreadsheet!AS255)),NOT(ISNUMBER(VALUE(Spreadsheet!AS255)))),FALSE,IF(OR(AND(Spreadsheet!AS255&lt;6,MOD(Spreadsheet!AS255*10,5)=0), MOD(Spreadsheet!AS255,10000)=0),TRUE,FALSE)))</f>
        <v>1</v>
      </c>
      <c r="BW255" s="5" t="b">
        <f t="array" ref="BW255">IF(ISBLANK(Spreadsheet!AT255),TRUE,ISNUMBER(MATCH(TRUE,EXACT(Spreadsheet!AT255,LifeBenefitClasses),0)))</f>
        <v>1</v>
      </c>
      <c r="BX255" s="5" t="b">
        <f>IF(OR(ISBLANK(Spreadsheet!AT255), Spreadsheet!AT255="Waive"),IF(ISBLANK(Spreadsheet!AU255),TRUE,FALSE),IF(OR(AND(NOT(ISBLANK(Spreadsheet!AT255)),ISBLANK(Spreadsheet!AU255)),NOT(ISNUMBER(VALUE(Spreadsheet!AU255)))),FALSE,IF(AND(NOT(OR(ISBLANK(Spreadsheet!AT255),Spreadsheet!AT255="Waive")),NOT(OR(ISBLANK(Spreadsheet!AR255),Spreadsheet!AR255="Waive")),MOD(Spreadsheet!AU255,5000)=0, Spreadsheet!AU255&lt;=(Spreadsheet!AS255*0.5)),TRUE,FALSE)))</f>
        <v>1</v>
      </c>
      <c r="BY255" s="5" t="b">
        <f t="array" ref="BY255">IF(ISBLANK(Spreadsheet!AV255),TRUE,ISNUMBER(MATCH(TRUE,EXACT(Spreadsheet!AV255,EnrollWaive),0)))</f>
        <v>1</v>
      </c>
      <c r="BZ255" s="5" t="b">
        <f t="array" ref="BZ255">IF(ISBLANK(Spreadsheet!AW255),TRUE,ISNUMBER(MATCH(TRUE,EXACT(Spreadsheet!AW255,LifeBenefitClasses),0)))</f>
        <v>1</v>
      </c>
      <c r="CA255" s="5" t="b">
        <f t="array" ref="CA255">IF(ISBLANK(Spreadsheet!AX255),TRUE,ISNUMBER(MATCH(TRUE,EXACT(Spreadsheet!AX255,LifeBenefitClasses),0)))</f>
        <v>1</v>
      </c>
      <c r="CB255" s="5" t="b">
        <f t="array" ref="CB255">IF(ISBLANK(Spreadsheet!AY255),TRUE,ISNUMBER(MATCH(TRUE,EXACT(Spreadsheet!AY255,LifeBenefitClasses),0)))</f>
        <v>1</v>
      </c>
      <c r="CC255" s="5" t="b">
        <f t="array" ref="CC255">IF(ISBLANK(Spreadsheet!AZ255),TRUE,ISNUMBER(MATCH(TRUE,EXACT(Spreadsheet!AZ255,LifeBenefitClasses),0)))</f>
        <v>1</v>
      </c>
      <c r="CD255" s="5" t="b">
        <f t="array" ref="CD255">IF(ISBLANK(Spreadsheet!BA255),TRUE,ISNUMBER(MATCH(TRUE,EXACT(Spreadsheet!BA255,LifeBenefitClasses),0)))</f>
        <v>1</v>
      </c>
      <c r="CE255" s="5" t="b">
        <f>IF(OR(ISBLANK(Spreadsheet!BA255), Spreadsheet!BA255="Waive"),IF(ISBLANK(Spreadsheet!BB255),TRUE,FALSE),IF(OR(AND(NOT(ISBLANK(Spreadsheet!BA255)),ISBLANK(Spreadsheet!BB255)),NOT(ISNUMBER(VALUE(Spreadsheet!BB255))),ISBLANK(Spreadsheet!BC255),NOT(ISNUMBER(VALUE(Spreadsheet!BC255)))),FALSE,IF(AND(Spreadsheet!BB255&gt;=50000,Spreadsheet!BB255&lt;=250000,MOD(Spreadsheet!BB255,10000)=0,Spreadsheet!BB255&lt;=(10*Spreadsheet!BC255)),TRUE,FALSE)))</f>
        <v>1</v>
      </c>
      <c r="CF255" s="5" t="b">
        <f>IF(NOT(ISBLANK(Spreadsheet!BC255)),AND(ISNUMBER(VALUE(Spreadsheet!BC255)),Spreadsheet!BC255&gt;0),AND(OR(ISBLANK(Spreadsheet!AO255),Spreadsheet!AO255="Waive",AND(NOT(OR(ISBLANK(Spreadsheet!AO255),Spreadsheet!AO255="Waive")),Spreadsheet!AP255&gt;=6)),OR(ISBLANK(Spreadsheet!AR255),AND(NOT(OR(ISBLANK(Spreadsheet!AR255),Spreadsheet!AR255="Waive")),Spreadsheet!AS255&gt;=6)),OR(ISBLANK(Spreadsheet!AW255)),OR(ISBLANK(Spreadsheet!AX255)),OR(ISBLANK(Spreadsheet!AY255)),OR(ISBLANK(Spreadsheet!AZ255)),OR(ISBLANK(Spreadsheet!BA255),Spreadsheet!BA255="Waive")))</f>
        <v>1</v>
      </c>
      <c r="CG255" s="5" t="b">
        <f t="shared" ca="1" si="17"/>
        <v>1</v>
      </c>
    </row>
    <row r="256" spans="8:85" x14ac:dyDescent="0.3">
      <c r="H256" s="5">
        <f t="shared" ca="1" si="14"/>
        <v>2</v>
      </c>
      <c r="I256" s="5" t="str">
        <f t="shared" ca="1" si="15"/>
        <v/>
      </c>
      <c r="J256" s="5" t="str">
        <f>IF(AND(NOT(ISBLANK(Spreadsheet!C256)),ISBLANK(Spreadsheet!D256)),Spreadsheet!F256&amp;" "&amp;Spreadsheet!H256,"")</f>
        <v/>
      </c>
      <c r="K256" s="5">
        <f>IF(AND(NOT(ISBLANK(Spreadsheet!C256)),ISBLANK(Spreadsheet!D256)),COUNTIFS(Spreadsheet!E257:E$786,"=Child",Spreadsheet!C257:C$786, "="&amp;Spreadsheet!C256) + COUNTIFS(Spreadsheet!E257:E$786,"=Step-child",Spreadsheet!C257:C$786, "="&amp;Spreadsheet!C256),0)</f>
        <v>0</v>
      </c>
      <c r="L256" s="5">
        <f>IF(NOT(ISBLANK(J256)),COUNTIFS(Spreadsheet!E257:E$786,"=Wife",Spreadsheet!C257:C$786, "="&amp;Spreadsheet!C256) + COUNTIFS(Spreadsheet!E257:E$786,"=Husband",Spreadsheet!C257:C$786, "="&amp;Spreadsheet!C256),0)</f>
        <v>0</v>
      </c>
      <c r="M256" s="5">
        <f>IF(NOT(ISBLANK(Spreadsheet!AJ256)),VLOOKUP(Spreadsheet!AJ256,'Drop Downs'!$P$2:$R$16,3,FALSE),0)</f>
        <v>0</v>
      </c>
      <c r="N256" s="5">
        <f>IF(NOT(ISBLANK(Spreadsheet!AJ256)), VLOOKUP(Spreadsheet!AJ256,'Drop Downs'!$P$2:$R$16,2,FALSE),0)</f>
        <v>0</v>
      </c>
      <c r="O256" s="5">
        <f>IF(NOT(ISBLANK(Spreadsheet!AL256)),VLOOKUP(Spreadsheet!AL256,'Drop Downs'!$P$2:$R$16,3,FALSE), 0)</f>
        <v>0</v>
      </c>
      <c r="P256" s="5">
        <f>IF(NOT(ISBLANK(Spreadsheet!AL256)),VLOOKUP(Spreadsheet!AL256,'Drop Downs'!$P$2:$R$16,2,FALSE),0)</f>
        <v>0</v>
      </c>
      <c r="Q256" s="5">
        <f>IF(NOT(ISBLANK(Spreadsheet!AN256)),VLOOKUP(Spreadsheet!AN256,'Drop Downs'!$P$2:$R$16,3,FALSE),0)</f>
        <v>0</v>
      </c>
      <c r="R256" s="5">
        <f>IF(NOT(ISBLANK(Spreadsheet!AN256)),VLOOKUP(Spreadsheet!AN256,'Drop Downs'!$P$2:$R$16,2,FALSE),0)</f>
        <v>0</v>
      </c>
      <c r="S256" s="5" t="str">
        <f>IF(OR(M256&gt;K256,N256&gt;L256,O256&gt;K256, Q256&gt;K256,N256&gt;L256, P256&gt;L256, R256&gt;L256),"Member currently has a coverage election over what he/she needs.  Please add more dependents or adjust the coverage election.","")&amp;(IF(AND(NOT(ISBLANK(Spreadsheet!C256)),NOT(ISBLANK(Spreadsheet!D256)),ISBLANK(Spreadsheet!E256)),"Dependent lacks a relationship to member.Please select one from the drop-down.",""))</f>
        <v/>
      </c>
      <c r="T256" s="5" t="b">
        <f t="shared" si="16"/>
        <v>1</v>
      </c>
      <c r="U256" s="5" t="b">
        <f>OR(ISBLANK(Spreadsheet!C256),IF(NOT(ISBLANK(Spreadsheet!D256)),NOT(ISBLANK(Spreadsheet!E256)),TRUE))</f>
        <v>1</v>
      </c>
      <c r="V256" s="5" t="b">
        <f>OR(ISBLANK(Spreadsheet!C256), NOT(ISBLANK(Spreadsheet!I256)))</f>
        <v>1</v>
      </c>
      <c r="W256" s="5" t="b">
        <f>OR(ISBLANK(Spreadsheet!D256),NOT(ISBLANK(Spreadsheet!C256)))</f>
        <v>1</v>
      </c>
      <c r="X256" s="155" t="str">
        <f>REPT("0",MIN(FIND({1,2,3,4,5,6,7,8,9},Spreadsheet!C256&amp;"123456789"))-1)&amp;IF(ISBLANK(Spreadsheet!C256),"",SUMPRODUCT(MID(0&amp;Spreadsheet!C256,LARGE(INDEX(ISNUMBER(--MID(Spreadsheet!C256,ROW($1:$225),1))*
 ROW($1:$225),0),ROW($1:$225))+1,1)*10^ROW($1:$225)/10))</f>
        <v/>
      </c>
      <c r="Y256" s="5" t="b">
        <f>IF(NOT(ISBLANK(Spreadsheet!C256)),IF(AND(ISNUMBER(VALUE(Spreadsheet!C256)), LEN(Spreadsheet!C256)=9),TRUE,FALSE),TRUE)</f>
        <v>1</v>
      </c>
      <c r="Z256" s="155" t="str">
        <f>REPT("0",MIN(FIND({1,2,3,4,5,6,7,8,9},Spreadsheet!D256&amp;"123456789"))-1)&amp;IF(ISBLANK(Spreadsheet!D256),"",SUMPRODUCT(MID(0&amp;Spreadsheet!D256,LARGE(INDEX(ISNUMBER(--MID(Spreadsheet!D256,ROW($1:$225),1))*
 ROW($1:$225),0),ROW($1:$225))+1,1)*10^ROW($1:$225)/10))</f>
        <v/>
      </c>
      <c r="AA256" s="5" t="b">
        <f>IF(AND(NOT(ISBLANK(Spreadsheet!D256)),NOT(ISBLANK(Spreadsheet!C256))),IF(AND(ISNUMBER(VALUE(Spreadsheet!D256)), LEN(Spreadsheet!D256)=9),TRUE,FALSE),IF(AND(NOT(ISBLANK(Spreadsheet!D256)),ISBLANK(Spreadsheet!C256)),FALSE,TRUE))</f>
        <v>1</v>
      </c>
      <c r="AB256" s="5" t="b">
        <f>OR(ISBLANK(Spreadsheet!Y256),IF(NOT(ISBLANK(Spreadsheet!Y256)),LEN(Spreadsheet!Y256)=10,ISNUMBER(VALUE(Spreadsheet!Y256))))</f>
        <v>1</v>
      </c>
      <c r="AC256" s="5" t="b">
        <f>OR(ISBLANK(Spreadsheet!AI256), AND(NOT(ISBLANK(Spreadsheet!AJ256)), NOT(ISNUMBER(SEARCH("Waive",Spreadsheet!AJ256)))))</f>
        <v>1</v>
      </c>
      <c r="AD256" s="5" t="b">
        <f>OR(ISBLANK(Spreadsheet!AK256), AND(NOT(ISBLANK(Spreadsheet!AL256)), NOT(ISNUMBER(SEARCH("Waive",Spreadsheet!AL256)))))</f>
        <v>1</v>
      </c>
      <c r="AE256" s="5" t="b">
        <f>OR(ISBLANK(Spreadsheet!AM256), AND(NOT(ISBLANK(Spreadsheet!AN256)), NOT(ISNUMBER(SEARCH("Waive", Spreadsheet!AN256)))))</f>
        <v>1</v>
      </c>
      <c r="AF256" s="5" t="b">
        <f>OR(ISBLANK(Spreadsheet!C256), NOT(ISBLANK(Spreadsheet!D256)),NOT(ISBLANK(Spreadsheet!L256)))</f>
        <v>1</v>
      </c>
      <c r="AG256" s="5" t="b">
        <f>IF(AND(NOT(ISBLANK(Spreadsheet!C256)), NOT(ISBLANK(Spreadsheet!D256)),Spreadsheet!C256&lt;&gt;Spreadsheet!D256),IF(ISERROR(VLOOKUP(Spreadsheet!C256, Spreadsheet!$C$6:'Spreadsheet'!$C255,1,FALSE)), FALSE, TRUE),TRUE)</f>
        <v>1</v>
      </c>
      <c r="AH256" s="5" t="b">
        <f>Spreadsheet!$B$2=Spreadsheet!AD256</f>
        <v>1</v>
      </c>
      <c r="AI256" s="5" t="b">
        <f>IF(ISBLANK(Spreadsheet!G256),TRUE,IF(OR(LEN(Spreadsheet!G256)&gt;1,ISNUMBER(VALUE(Spreadsheet!G256))),FALSE,TRUE))</f>
        <v>1</v>
      </c>
      <c r="AJ256" s="5" t="b">
        <f>OR(ISBLANK(Spreadsheet!C256), NOT(ISBLANK(Spreadsheet!B256)), NOT(ISBLANK(Spreadsheet!D256)))</f>
        <v>1</v>
      </c>
      <c r="AK256" s="5" t="b">
        <f t="array" ref="AK256">IF(OR(AND(ISBLANK(Spreadsheet!E256),ISBLANK(Spreadsheet!D256),NOT(ISBLANK(Spreadsheet!C256))),AND(ISBLANK(Spreadsheet!E256),ISBLANK(Spreadsheet!D256),ISBLANK(Spreadsheet!C256))),TRUE,ISNUMBER(MATCH(TRUE,EXACT(Spreadsheet!E256,Relationships),0)))</f>
        <v>1</v>
      </c>
      <c r="AL256" s="5" t="b">
        <f>IF(NOT(ISBLANK(Spreadsheet!C256)),IF(OR(ISBLANK(Spreadsheet!F256),LEN(Spreadsheet!F256)&gt;40),FALSE,TRUE),TRUE)</f>
        <v>1</v>
      </c>
      <c r="AM256" s="5" t="b">
        <f>IF(NOT(ISBLANK(Spreadsheet!C256)),IF(OR(ISBLANK(Spreadsheet!H256),LEN(Spreadsheet!H256)&gt;40),FALSE,TRUE),TRUE)</f>
        <v>1</v>
      </c>
      <c r="AN256" s="5" t="b">
        <f t="array" ref="AN256">IF(ISBLANK(Spreadsheet!I256),TRUE,ISNUMBER(MATCH(TRUE,EXACT(Spreadsheet!I256,GenderValues),0)))</f>
        <v>1</v>
      </c>
      <c r="AO256" s="5" t="b">
        <f ca="1">IF(ISERROR(DATEVALUE(TEXT(Spreadsheet!J256,"mm/dd/yyyy")) &gt; TODAY()),IF(AND(ISBLANK(Spreadsheet!J256),ISBLANK(Spreadsheet!C256)),TRUE,FALSE),IF(DATEVALUE(TEXT(Spreadsheet!J256,"mm/dd/yyyy")) &gt; TODAY(),FALSE,TRUE))</f>
        <v>1</v>
      </c>
      <c r="AP256" s="5" t="b">
        <f>OR(ISBLANK(Spreadsheet!K256),LEN(Spreadsheet!K256)&lt;=100)</f>
        <v>1</v>
      </c>
      <c r="AQ256" s="5" t="b">
        <f t="array" ref="AQ256">IF(OR(AND(ISBLANK(Spreadsheet!L256),ISBLANK(Spreadsheet!C256)),AND(NOT(ISBLANK(Spreadsheet!C256)),NOT(ISBLANK(Spreadsheet!D256)))),TRUE,ISNUMBER(MATCH(TRUE,EXACT(Spreadsheet!L256,MaritalStatus),0)))</f>
        <v>1</v>
      </c>
      <c r="AR256" s="5" t="b">
        <f ca="1">IF(ISERROR(DATEVALUE(TEXT(Spreadsheet!M256,"mm/dd/yyyy")) &gt; TODAY()),IF(ISBLANK(Spreadsheet!M256),TRUE,FALSE),IF(DATEVALUE(TEXT(Spreadsheet!M256,"mm/dd/yyyy")) &gt; TODAY(),FALSE,TRUE))</f>
        <v>1</v>
      </c>
      <c r="AS256" s="5" t="b">
        <f>OR(ISBLANK(Spreadsheet!N256),LEN(Spreadsheet!N256)&lt;=100)</f>
        <v>1</v>
      </c>
      <c r="AT256" s="5" t="b">
        <f>OR(ISBLANK(Spreadsheet!O256),UPPER(Spreadsheet!O256)="YES")</f>
        <v>1</v>
      </c>
      <c r="AU256" s="5" t="b">
        <f>OR(ISBLANK(Spreadsheet!P256),UPPER(Spreadsheet!P256)="YES")</f>
        <v>1</v>
      </c>
      <c r="AV256" s="5" t="b">
        <f t="array" ref="AV256">IF(ISBLANK(Spreadsheet!Q256),TRUE,ISNUMBER(MATCH(TRUE,EXACT(Spreadsheet!Q256,OnGroupsPriorIns),0)))</f>
        <v>1</v>
      </c>
      <c r="AW256" s="5" t="b">
        <f>OR(ISBLANK(Spreadsheet!R256),UPPER(Spreadsheet!R256)="YES")</f>
        <v>1</v>
      </c>
      <c r="AX256" s="5" t="b">
        <f>OR(ISBLANK(Spreadsheet!S256),UPPER(Spreadsheet!S256)="YES")</f>
        <v>1</v>
      </c>
      <c r="AY256" s="5" t="b">
        <f>OR(AND(ISBLANK(Spreadsheet!C256),LEN(Spreadsheet!T256)=0),AND(NOT(ISBLANK(Spreadsheet!C256)),LEN(Spreadsheet!T256)&gt;0,LEN(Spreadsheet!T256)&lt;=50))</f>
        <v>1</v>
      </c>
      <c r="AZ256" s="5" t="b">
        <f>OR(LEN(Spreadsheet!U256)=0,AND(LEN(Spreadsheet!U256)&gt;0,LEN(Spreadsheet!U256)&lt;=50))</f>
        <v>1</v>
      </c>
      <c r="BA256" s="5" t="b">
        <f>OR(AND(ISBLANK(Spreadsheet!C256),LEN(Spreadsheet!V256)=0),AND(NOT(ISBLANK(Spreadsheet!C256)),LEN(Spreadsheet!V256)&gt;0,LEN(Spreadsheet!V256)&lt;=50))</f>
        <v>1</v>
      </c>
      <c r="BB256" s="5" t="b">
        <f t="array" ref="BB256">IF(AND(ISBLANK(Spreadsheet!C256),LEN(Spreadsheet!W256)=0),TRUE,ISNUMBER(MATCH(TRUE,EXACT(Spreadsheet!W256,States),0)))</f>
        <v>1</v>
      </c>
      <c r="BC256" s="5" t="b">
        <f>OR(AND(ISBLANK(Spreadsheet!C256),LEN(Spreadsheet!X256)=0),AND(NOT(ISBLANK(Spreadsheet!C256)),LEN(Spreadsheet!X256)&gt;0,LEN(Spreadsheet!X256)=5,ISNUMBER(VALUE(Spreadsheet!X256))))</f>
        <v>1</v>
      </c>
      <c r="BD256" s="5" t="b">
        <f>OR(ISBLANK(Spreadsheet!Z256),LEN(Spreadsheet!Z256)&lt;=50)</f>
        <v>1</v>
      </c>
      <c r="BE256" s="5" t="b">
        <f>ISBLANK(Spreadsheet!AA256)</f>
        <v>1</v>
      </c>
      <c r="BF256" s="5" t="b">
        <f>ISBLANK(Spreadsheet!AB256)</f>
        <v>1</v>
      </c>
      <c r="BG256" s="5" t="b">
        <f>IF(ISERROR(DATEVALUE(TEXT(Spreadsheet!AC256,"mm/dd/yyyy")) &gt; DATEVALUE(TEXT(Spreadsheet!J256,"mm/dd/yyyy"))),IF(OR(AND(ISBLANK(Spreadsheet!AC256),ISBLANK(Spreadsheet!C256)),AND(NOT(ISBLANK(Spreadsheet!C256)),ISBLANK(Spreadsheet!AC256),NOT(ISBLANK(Spreadsheet!D256)))),TRUE,FALSE),IF(DATEVALUE(TEXT(Spreadsheet!AC256,"mm/dd/yyyy")) &gt; DATEVALUE(TEXT(Spreadsheet!J256,"mm/dd/yyyy")),TRUE,FALSE))</f>
        <v>1</v>
      </c>
      <c r="BH256" s="5" t="b">
        <f>OR(AND(ISBLANK(Spreadsheet!C256),ISBLANK(Spreadsheet!AE256)),AND(NOT(ISBLANK(Spreadsheet!C256)),NOT(ISBLANK(Spreadsheet!D256)),ISBLANK(Spreadsheet!AE256)),AND(NOT(ISBLANK(Spreadsheet!C256)),ISBLANK(Spreadsheet!D256),NOT(ISBLANK(Spreadsheet!AE256)),LEN(Spreadsheet!AE256)&lt;=100))</f>
        <v>1</v>
      </c>
      <c r="BI256" s="5" t="b">
        <f t="array" ref="BI256">IF(ISBLANK(Spreadsheet!AF256),TRUE,ISNUMBER(MATCH(TRUE,EXACT(Spreadsheet!AF256,CobraShortReasons),0)))</f>
        <v>1</v>
      </c>
      <c r="BJ256" s="5" t="b">
        <f ca="1">IF(ISERROR(DATEVALUE(TEXT(Spreadsheet!AG256,"mm/dd/yyyy")) &gt; TODAY()),IF(ISBLANK(Spreadsheet!AG256),TRUE,FALSE),IF(DATEVALUE(TEXT(Spreadsheet!AG256,"mm/dd/yyyy")) &gt; TODAY(),FALSE,TRUE))</f>
        <v>1</v>
      </c>
      <c r="BK256" s="5" t="b">
        <f>OR(ISBLANK(Spreadsheet!AH256),LEN(Spreadsheet!AH256)&lt;=25)</f>
        <v>1</v>
      </c>
      <c r="BL256" s="5" t="b">
        <f t="array" aca="1" ref="BL256" ca="1">IF(ISBLANK(Spreadsheet!AI256),TRUE,ISNUMBER(MATCH(TRUE,EXACT(Spreadsheet!AI256,INDIRECT(Spreadsheet!$D$2)),0)))</f>
        <v>1</v>
      </c>
      <c r="BM256" s="5" t="b">
        <f t="array" aca="1" ref="BM256" ca="1">IF(ISBLANK(Spreadsheet!AJ256),TRUE,ISNUMBER(MATCH(TRUE,EXACT(Spreadsheet!AJ256,INDIRECT(Spreadsheet!BJ256)),0)))</f>
        <v>1</v>
      </c>
      <c r="BN256" s="5" t="b">
        <f t="array" ref="BN256">IF(ISBLANK(Spreadsheet!AK256),TRUE,ISNUMBER(MATCH(TRUE,EXACT(Spreadsheet!AK256,DentalPlans),0)))</f>
        <v>1</v>
      </c>
      <c r="BO256" s="5" t="b">
        <f t="array" aca="1" ref="BO256" ca="1">IF(ISBLANK(Spreadsheet!AL256),TRUE,ISNUMBER(MATCH(TRUE,EXACT(Spreadsheet!AL256,INDIRECT(Spreadsheet!BK256)),0)))</f>
        <v>1</v>
      </c>
      <c r="BP256" s="5" t="b">
        <f t="array" ref="BP256">IF(ISBLANK(Spreadsheet!AM256),TRUE,ISNUMBER(MATCH(TRUE,EXACT(Spreadsheet!AM256,VisionPlans),0)))</f>
        <v>1</v>
      </c>
      <c r="BQ256" s="5" t="b">
        <f t="array" aca="1" ref="BQ256" ca="1">IF(ISBLANK(Spreadsheet!AN256),TRUE,ISNUMBER(MATCH(TRUE,EXACT(Spreadsheet!AN256,INDIRECT(Spreadsheet!BL256)),0)))</f>
        <v>1</v>
      </c>
      <c r="BR256" s="5" t="b">
        <f t="array" ref="BR256">IF(ISBLANK(Spreadsheet!AO256),TRUE,ISNUMBER(MATCH(TRUE,EXACT(Spreadsheet!AO256,LifeBenefitClasses),0)))</f>
        <v>1</v>
      </c>
      <c r="BS256" s="5" t="b">
        <f>IF(OR(ISBLANK(Spreadsheet!AO256), Spreadsheet!AO256="Waive"),IF(ISBLANK(Spreadsheet!AP256),TRUE,FALSE),IF(OR(AND(NOT(ISBLANK(Spreadsheet!AO256)),ISBLANK(Spreadsheet!AP256)),NOT(ISNUMBER(VALUE(Spreadsheet!AP256)))),FALSE,IF(OR(AND(Spreadsheet!AP256&lt;6,MOD(Spreadsheet!AP256*10,5)=0), MOD(Spreadsheet!AP256,5000)=0),TRUE,FALSE)))</f>
        <v>1</v>
      </c>
      <c r="BT256" s="5" t="b">
        <f t="array" ref="BT256">IF(ISBLANK(Spreadsheet!AQ256),TRUE,ISNUMBER(MATCH(TRUE,EXACT(Spreadsheet!AQ256,EnrollWaive),0)))</f>
        <v>1</v>
      </c>
      <c r="BU256" s="5" t="b">
        <f t="array" ref="BU256">IF(ISBLANK(Spreadsheet!AR256),TRUE,ISNUMBER(MATCH(TRUE,EXACT(Spreadsheet!AR256,LifeBenefitClasses),0)))</f>
        <v>1</v>
      </c>
      <c r="BV256" s="5" t="b">
        <f>IF(OR(ISBLANK(Spreadsheet!AR256), Spreadsheet!AR256="Waive"),IF(ISBLANK(Spreadsheet!AS256),TRUE,FALSE),IF(OR(AND(NOT(ISBLANK(Spreadsheet!AR256)),ISBLANK(Spreadsheet!AS256)),NOT(ISNUMBER(VALUE(Spreadsheet!AS256)))),FALSE,IF(OR(AND(Spreadsheet!AS256&lt;6,MOD(Spreadsheet!AS256*10,5)=0), MOD(Spreadsheet!AS256,10000)=0),TRUE,FALSE)))</f>
        <v>1</v>
      </c>
      <c r="BW256" s="5" t="b">
        <f t="array" ref="BW256">IF(ISBLANK(Spreadsheet!AT256),TRUE,ISNUMBER(MATCH(TRUE,EXACT(Spreadsheet!AT256,LifeBenefitClasses),0)))</f>
        <v>1</v>
      </c>
      <c r="BX256" s="5" t="b">
        <f>IF(OR(ISBLANK(Spreadsheet!AT256), Spreadsheet!AT256="Waive"),IF(ISBLANK(Spreadsheet!AU256),TRUE,FALSE),IF(OR(AND(NOT(ISBLANK(Spreadsheet!AT256)),ISBLANK(Spreadsheet!AU256)),NOT(ISNUMBER(VALUE(Spreadsheet!AU256)))),FALSE,IF(AND(NOT(OR(ISBLANK(Spreadsheet!AT256),Spreadsheet!AT256="Waive")),NOT(OR(ISBLANK(Spreadsheet!AR256),Spreadsheet!AR256="Waive")),MOD(Spreadsheet!AU256,5000)=0, Spreadsheet!AU256&lt;=(Spreadsheet!AS256*0.5)),TRUE,FALSE)))</f>
        <v>1</v>
      </c>
      <c r="BY256" s="5" t="b">
        <f t="array" ref="BY256">IF(ISBLANK(Spreadsheet!AV256),TRUE,ISNUMBER(MATCH(TRUE,EXACT(Spreadsheet!AV256,EnrollWaive),0)))</f>
        <v>1</v>
      </c>
      <c r="BZ256" s="5" t="b">
        <f t="array" ref="BZ256">IF(ISBLANK(Spreadsheet!AW256),TRUE,ISNUMBER(MATCH(TRUE,EXACT(Spreadsheet!AW256,LifeBenefitClasses),0)))</f>
        <v>1</v>
      </c>
      <c r="CA256" s="5" t="b">
        <f t="array" ref="CA256">IF(ISBLANK(Spreadsheet!AX256),TRUE,ISNUMBER(MATCH(TRUE,EXACT(Spreadsheet!AX256,LifeBenefitClasses),0)))</f>
        <v>1</v>
      </c>
      <c r="CB256" s="5" t="b">
        <f t="array" ref="CB256">IF(ISBLANK(Spreadsheet!AY256),TRUE,ISNUMBER(MATCH(TRUE,EXACT(Spreadsheet!AY256,LifeBenefitClasses),0)))</f>
        <v>1</v>
      </c>
      <c r="CC256" s="5" t="b">
        <f t="array" ref="CC256">IF(ISBLANK(Spreadsheet!AZ256),TRUE,ISNUMBER(MATCH(TRUE,EXACT(Spreadsheet!AZ256,LifeBenefitClasses),0)))</f>
        <v>1</v>
      </c>
      <c r="CD256" s="5" t="b">
        <f t="array" ref="CD256">IF(ISBLANK(Spreadsheet!BA256),TRUE,ISNUMBER(MATCH(TRUE,EXACT(Spreadsheet!BA256,LifeBenefitClasses),0)))</f>
        <v>1</v>
      </c>
      <c r="CE256" s="5" t="b">
        <f>IF(OR(ISBLANK(Spreadsheet!BA256), Spreadsheet!BA256="Waive"),IF(ISBLANK(Spreadsheet!BB256),TRUE,FALSE),IF(OR(AND(NOT(ISBLANK(Spreadsheet!BA256)),ISBLANK(Spreadsheet!BB256)),NOT(ISNUMBER(VALUE(Spreadsheet!BB256))),ISBLANK(Spreadsheet!BC256),NOT(ISNUMBER(VALUE(Spreadsheet!BC256)))),FALSE,IF(AND(Spreadsheet!BB256&gt;=50000,Spreadsheet!BB256&lt;=250000,MOD(Spreadsheet!BB256,10000)=0,Spreadsheet!BB256&lt;=(10*Spreadsheet!BC256)),TRUE,FALSE)))</f>
        <v>1</v>
      </c>
      <c r="CF256" s="5" t="b">
        <f>IF(NOT(ISBLANK(Spreadsheet!BC256)),AND(ISNUMBER(VALUE(Spreadsheet!BC256)),Spreadsheet!BC256&gt;0),AND(OR(ISBLANK(Spreadsheet!AO256),Spreadsheet!AO256="Waive",AND(NOT(OR(ISBLANK(Spreadsheet!AO256),Spreadsheet!AO256="Waive")),Spreadsheet!AP256&gt;=6)),OR(ISBLANK(Spreadsheet!AR256),AND(NOT(OR(ISBLANK(Spreadsheet!AR256),Spreadsheet!AR256="Waive")),Spreadsheet!AS256&gt;=6)),OR(ISBLANK(Spreadsheet!AW256)),OR(ISBLANK(Spreadsheet!AX256)),OR(ISBLANK(Spreadsheet!AY256)),OR(ISBLANK(Spreadsheet!AZ256)),OR(ISBLANK(Spreadsheet!BA256),Spreadsheet!BA256="Waive")))</f>
        <v>1</v>
      </c>
      <c r="CG256" s="5" t="b">
        <f t="shared" ca="1" si="17"/>
        <v>1</v>
      </c>
    </row>
    <row r="257" spans="8:85" x14ac:dyDescent="0.3">
      <c r="H257" s="5">
        <f t="shared" ca="1" si="14"/>
        <v>2</v>
      </c>
      <c r="I257" s="5" t="str">
        <f t="shared" ca="1" si="15"/>
        <v/>
      </c>
      <c r="J257" s="5" t="str">
        <f>IF(AND(NOT(ISBLANK(Spreadsheet!C257)),ISBLANK(Spreadsheet!D257)),Spreadsheet!F257&amp;" "&amp;Spreadsheet!H257,"")</f>
        <v/>
      </c>
      <c r="K257" s="5">
        <f>IF(AND(NOT(ISBLANK(Spreadsheet!C257)),ISBLANK(Spreadsheet!D257)),COUNTIFS(Spreadsheet!E258:E$786,"=Child",Spreadsheet!C258:C$786, "="&amp;Spreadsheet!C257) + COUNTIFS(Spreadsheet!E258:E$786,"=Step-child",Spreadsheet!C258:C$786, "="&amp;Spreadsheet!C257),0)</f>
        <v>0</v>
      </c>
      <c r="L257" s="5">
        <f>IF(NOT(ISBLANK(J257)),COUNTIFS(Spreadsheet!E258:E$786,"=Wife",Spreadsheet!C258:C$786, "="&amp;Spreadsheet!C257) + COUNTIFS(Spreadsheet!E258:E$786,"=Husband",Spreadsheet!C258:C$786, "="&amp;Spreadsheet!C257),0)</f>
        <v>0</v>
      </c>
      <c r="M257" s="5">
        <f>IF(NOT(ISBLANK(Spreadsheet!AJ257)),VLOOKUP(Spreadsheet!AJ257,'Drop Downs'!$P$2:$R$16,3,FALSE),0)</f>
        <v>0</v>
      </c>
      <c r="N257" s="5">
        <f>IF(NOT(ISBLANK(Spreadsheet!AJ257)), VLOOKUP(Spreadsheet!AJ257,'Drop Downs'!$P$2:$R$16,2,FALSE),0)</f>
        <v>0</v>
      </c>
      <c r="O257" s="5">
        <f>IF(NOT(ISBLANK(Spreadsheet!AL257)),VLOOKUP(Spreadsheet!AL257,'Drop Downs'!$P$2:$R$16,3,FALSE), 0)</f>
        <v>0</v>
      </c>
      <c r="P257" s="5">
        <f>IF(NOT(ISBLANK(Spreadsheet!AL257)),VLOOKUP(Spreadsheet!AL257,'Drop Downs'!$P$2:$R$16,2,FALSE),0)</f>
        <v>0</v>
      </c>
      <c r="Q257" s="5">
        <f>IF(NOT(ISBLANK(Spreadsheet!AN257)),VLOOKUP(Spreadsheet!AN257,'Drop Downs'!$P$2:$R$16,3,FALSE),0)</f>
        <v>0</v>
      </c>
      <c r="R257" s="5">
        <f>IF(NOT(ISBLANK(Spreadsheet!AN257)),VLOOKUP(Spreadsheet!AN257,'Drop Downs'!$P$2:$R$16,2,FALSE),0)</f>
        <v>0</v>
      </c>
      <c r="S257" s="5" t="str">
        <f>IF(OR(M257&gt;K257,N257&gt;L257,O257&gt;K257, Q257&gt;K257,N257&gt;L257, P257&gt;L257, R257&gt;L257),"Member currently has a coverage election over what he/she needs.  Please add more dependents or adjust the coverage election.","")&amp;(IF(AND(NOT(ISBLANK(Spreadsheet!C257)),NOT(ISBLANK(Spreadsheet!D257)),ISBLANK(Spreadsheet!E257)),"Dependent lacks a relationship to member.Please select one from the drop-down.",""))</f>
        <v/>
      </c>
      <c r="T257" s="5" t="b">
        <f t="shared" si="16"/>
        <v>1</v>
      </c>
      <c r="U257" s="5" t="b">
        <f>OR(ISBLANK(Spreadsheet!C257),IF(NOT(ISBLANK(Spreadsheet!D257)),NOT(ISBLANK(Spreadsheet!E257)),TRUE))</f>
        <v>1</v>
      </c>
      <c r="V257" s="5" t="b">
        <f>OR(ISBLANK(Spreadsheet!C257), NOT(ISBLANK(Spreadsheet!I257)))</f>
        <v>1</v>
      </c>
      <c r="W257" s="5" t="b">
        <f>OR(ISBLANK(Spreadsheet!D257),NOT(ISBLANK(Spreadsheet!C257)))</f>
        <v>1</v>
      </c>
      <c r="X257" s="155" t="str">
        <f>REPT("0",MIN(FIND({1,2,3,4,5,6,7,8,9},Spreadsheet!C257&amp;"123456789"))-1)&amp;IF(ISBLANK(Spreadsheet!C257),"",SUMPRODUCT(MID(0&amp;Spreadsheet!C257,LARGE(INDEX(ISNUMBER(--MID(Spreadsheet!C257,ROW($1:$225),1))*
 ROW($1:$225),0),ROW($1:$225))+1,1)*10^ROW($1:$225)/10))</f>
        <v/>
      </c>
      <c r="Y257" s="5" t="b">
        <f>IF(NOT(ISBLANK(Spreadsheet!C257)),IF(AND(ISNUMBER(VALUE(Spreadsheet!C257)), LEN(Spreadsheet!C257)=9),TRUE,FALSE),TRUE)</f>
        <v>1</v>
      </c>
      <c r="Z257" s="155" t="str">
        <f>REPT("0",MIN(FIND({1,2,3,4,5,6,7,8,9},Spreadsheet!D257&amp;"123456789"))-1)&amp;IF(ISBLANK(Spreadsheet!D257),"",SUMPRODUCT(MID(0&amp;Spreadsheet!D257,LARGE(INDEX(ISNUMBER(--MID(Spreadsheet!D257,ROW($1:$225),1))*
 ROW($1:$225),0),ROW($1:$225))+1,1)*10^ROW($1:$225)/10))</f>
        <v/>
      </c>
      <c r="AA257" s="5" t="b">
        <f>IF(AND(NOT(ISBLANK(Spreadsheet!D257)),NOT(ISBLANK(Spreadsheet!C257))),IF(AND(ISNUMBER(VALUE(Spreadsheet!D257)), LEN(Spreadsheet!D257)=9),TRUE,FALSE),IF(AND(NOT(ISBLANK(Spreadsheet!D257)),ISBLANK(Spreadsheet!C257)),FALSE,TRUE))</f>
        <v>1</v>
      </c>
      <c r="AB257" s="5" t="b">
        <f>OR(ISBLANK(Spreadsheet!Y257),IF(NOT(ISBLANK(Spreadsheet!Y257)),LEN(Spreadsheet!Y257)=10,ISNUMBER(VALUE(Spreadsheet!Y257))))</f>
        <v>1</v>
      </c>
      <c r="AC257" s="5" t="b">
        <f>OR(ISBLANK(Spreadsheet!AI257), AND(NOT(ISBLANK(Spreadsheet!AJ257)), NOT(ISNUMBER(SEARCH("Waive",Spreadsheet!AJ257)))))</f>
        <v>1</v>
      </c>
      <c r="AD257" s="5" t="b">
        <f>OR(ISBLANK(Spreadsheet!AK257), AND(NOT(ISBLANK(Spreadsheet!AL257)), NOT(ISNUMBER(SEARCH("Waive",Spreadsheet!AL257)))))</f>
        <v>1</v>
      </c>
      <c r="AE257" s="5" t="b">
        <f>OR(ISBLANK(Spreadsheet!AM257), AND(NOT(ISBLANK(Spreadsheet!AN257)), NOT(ISNUMBER(SEARCH("Waive", Spreadsheet!AN257)))))</f>
        <v>1</v>
      </c>
      <c r="AF257" s="5" t="b">
        <f>OR(ISBLANK(Spreadsheet!C257), NOT(ISBLANK(Spreadsheet!D257)),NOT(ISBLANK(Spreadsheet!L257)))</f>
        <v>1</v>
      </c>
      <c r="AG257" s="5" t="b">
        <f>IF(AND(NOT(ISBLANK(Spreadsheet!C257)), NOT(ISBLANK(Spreadsheet!D257)),Spreadsheet!C257&lt;&gt;Spreadsheet!D257),IF(ISERROR(VLOOKUP(Spreadsheet!C257, Spreadsheet!$C$6:'Spreadsheet'!$C256,1,FALSE)), FALSE, TRUE),TRUE)</f>
        <v>1</v>
      </c>
      <c r="AH257" s="5" t="b">
        <f>Spreadsheet!$B$2=Spreadsheet!AD257</f>
        <v>1</v>
      </c>
      <c r="AI257" s="5" t="b">
        <f>IF(ISBLANK(Spreadsheet!G257),TRUE,IF(OR(LEN(Spreadsheet!G257)&gt;1,ISNUMBER(VALUE(Spreadsheet!G257))),FALSE,TRUE))</f>
        <v>1</v>
      </c>
      <c r="AJ257" s="5" t="b">
        <f>OR(ISBLANK(Spreadsheet!C257), NOT(ISBLANK(Spreadsheet!B257)), NOT(ISBLANK(Spreadsheet!D257)))</f>
        <v>1</v>
      </c>
      <c r="AK257" s="5" t="b">
        <f t="array" ref="AK257">IF(OR(AND(ISBLANK(Spreadsheet!E257),ISBLANK(Spreadsheet!D257),NOT(ISBLANK(Spreadsheet!C257))),AND(ISBLANK(Spreadsheet!E257),ISBLANK(Spreadsheet!D257),ISBLANK(Spreadsheet!C257))),TRUE,ISNUMBER(MATCH(TRUE,EXACT(Spreadsheet!E257,Relationships),0)))</f>
        <v>1</v>
      </c>
      <c r="AL257" s="5" t="b">
        <f>IF(NOT(ISBLANK(Spreadsheet!C257)),IF(OR(ISBLANK(Spreadsheet!F257),LEN(Spreadsheet!F257)&gt;40),FALSE,TRUE),TRUE)</f>
        <v>1</v>
      </c>
      <c r="AM257" s="5" t="b">
        <f>IF(NOT(ISBLANK(Spreadsheet!C257)),IF(OR(ISBLANK(Spreadsheet!H257),LEN(Spreadsheet!H257)&gt;40),FALSE,TRUE),TRUE)</f>
        <v>1</v>
      </c>
      <c r="AN257" s="5" t="b">
        <f t="array" ref="AN257">IF(ISBLANK(Spreadsheet!I257),TRUE,ISNUMBER(MATCH(TRUE,EXACT(Spreadsheet!I257,GenderValues),0)))</f>
        <v>1</v>
      </c>
      <c r="AO257" s="5" t="b">
        <f ca="1">IF(ISERROR(DATEVALUE(TEXT(Spreadsheet!J257,"mm/dd/yyyy")) &gt; TODAY()),IF(AND(ISBLANK(Spreadsheet!J257),ISBLANK(Spreadsheet!C257)),TRUE,FALSE),IF(DATEVALUE(TEXT(Spreadsheet!J257,"mm/dd/yyyy")) &gt; TODAY(),FALSE,TRUE))</f>
        <v>1</v>
      </c>
      <c r="AP257" s="5" t="b">
        <f>OR(ISBLANK(Spreadsheet!K257),LEN(Spreadsheet!K257)&lt;=100)</f>
        <v>1</v>
      </c>
      <c r="AQ257" s="5" t="b">
        <f t="array" ref="AQ257">IF(OR(AND(ISBLANK(Spreadsheet!L257),ISBLANK(Spreadsheet!C257)),AND(NOT(ISBLANK(Spreadsheet!C257)),NOT(ISBLANK(Spreadsheet!D257)))),TRUE,ISNUMBER(MATCH(TRUE,EXACT(Spreadsheet!L257,MaritalStatus),0)))</f>
        <v>1</v>
      </c>
      <c r="AR257" s="5" t="b">
        <f ca="1">IF(ISERROR(DATEVALUE(TEXT(Spreadsheet!M257,"mm/dd/yyyy")) &gt; TODAY()),IF(ISBLANK(Spreadsheet!M257),TRUE,FALSE),IF(DATEVALUE(TEXT(Spreadsheet!M257,"mm/dd/yyyy")) &gt; TODAY(),FALSE,TRUE))</f>
        <v>1</v>
      </c>
      <c r="AS257" s="5" t="b">
        <f>OR(ISBLANK(Spreadsheet!N257),LEN(Spreadsheet!N257)&lt;=100)</f>
        <v>1</v>
      </c>
      <c r="AT257" s="5" t="b">
        <f>OR(ISBLANK(Spreadsheet!O257),UPPER(Spreadsheet!O257)="YES")</f>
        <v>1</v>
      </c>
      <c r="AU257" s="5" t="b">
        <f>OR(ISBLANK(Spreadsheet!P257),UPPER(Spreadsheet!P257)="YES")</f>
        <v>1</v>
      </c>
      <c r="AV257" s="5" t="b">
        <f t="array" ref="AV257">IF(ISBLANK(Spreadsheet!Q257),TRUE,ISNUMBER(MATCH(TRUE,EXACT(Spreadsheet!Q257,OnGroupsPriorIns),0)))</f>
        <v>1</v>
      </c>
      <c r="AW257" s="5" t="b">
        <f>OR(ISBLANK(Spreadsheet!R257),UPPER(Spreadsheet!R257)="YES")</f>
        <v>1</v>
      </c>
      <c r="AX257" s="5" t="b">
        <f>OR(ISBLANK(Spreadsheet!S257),UPPER(Spreadsheet!S257)="YES")</f>
        <v>1</v>
      </c>
      <c r="AY257" s="5" t="b">
        <f>OR(AND(ISBLANK(Spreadsheet!C257),LEN(Spreadsheet!T257)=0),AND(NOT(ISBLANK(Spreadsheet!C257)),LEN(Spreadsheet!T257)&gt;0,LEN(Spreadsheet!T257)&lt;=50))</f>
        <v>1</v>
      </c>
      <c r="AZ257" s="5" t="b">
        <f>OR(LEN(Spreadsheet!U257)=0,AND(LEN(Spreadsheet!U257)&gt;0,LEN(Spreadsheet!U257)&lt;=50))</f>
        <v>1</v>
      </c>
      <c r="BA257" s="5" t="b">
        <f>OR(AND(ISBLANK(Spreadsheet!C257),LEN(Spreadsheet!V257)=0),AND(NOT(ISBLANK(Spreadsheet!C257)),LEN(Spreadsheet!V257)&gt;0,LEN(Spreadsheet!V257)&lt;=50))</f>
        <v>1</v>
      </c>
      <c r="BB257" s="5" t="b">
        <f t="array" ref="BB257">IF(AND(ISBLANK(Spreadsheet!C257),LEN(Spreadsheet!W257)=0),TRUE,ISNUMBER(MATCH(TRUE,EXACT(Spreadsheet!W257,States),0)))</f>
        <v>1</v>
      </c>
      <c r="BC257" s="5" t="b">
        <f>OR(AND(ISBLANK(Spreadsheet!C257),LEN(Spreadsheet!X257)=0),AND(NOT(ISBLANK(Spreadsheet!C257)),LEN(Spreadsheet!X257)&gt;0,LEN(Spreadsheet!X257)=5,ISNUMBER(VALUE(Spreadsheet!X257))))</f>
        <v>1</v>
      </c>
      <c r="BD257" s="5" t="b">
        <f>OR(ISBLANK(Spreadsheet!Z257),LEN(Spreadsheet!Z257)&lt;=50)</f>
        <v>1</v>
      </c>
      <c r="BE257" s="5" t="b">
        <f>ISBLANK(Spreadsheet!AA257)</f>
        <v>1</v>
      </c>
      <c r="BF257" s="5" t="b">
        <f>ISBLANK(Spreadsheet!AB257)</f>
        <v>1</v>
      </c>
      <c r="BG257" s="5" t="b">
        <f>IF(ISERROR(DATEVALUE(TEXT(Spreadsheet!AC257,"mm/dd/yyyy")) &gt; DATEVALUE(TEXT(Spreadsheet!J257,"mm/dd/yyyy"))),IF(OR(AND(ISBLANK(Spreadsheet!AC257),ISBLANK(Spreadsheet!C257)),AND(NOT(ISBLANK(Spreadsheet!C257)),ISBLANK(Spreadsheet!AC257),NOT(ISBLANK(Spreadsheet!D257)))),TRUE,FALSE),IF(DATEVALUE(TEXT(Spreadsheet!AC257,"mm/dd/yyyy")) &gt; DATEVALUE(TEXT(Spreadsheet!J257,"mm/dd/yyyy")),TRUE,FALSE))</f>
        <v>1</v>
      </c>
      <c r="BH257" s="5" t="b">
        <f>OR(AND(ISBLANK(Spreadsheet!C257),ISBLANK(Spreadsheet!AE257)),AND(NOT(ISBLANK(Spreadsheet!C257)),NOT(ISBLANK(Spreadsheet!D257)),ISBLANK(Spreadsheet!AE257)),AND(NOT(ISBLANK(Spreadsheet!C257)),ISBLANK(Spreadsheet!D257),NOT(ISBLANK(Spreadsheet!AE257)),LEN(Spreadsheet!AE257)&lt;=100))</f>
        <v>1</v>
      </c>
      <c r="BI257" s="5" t="b">
        <f t="array" ref="BI257">IF(ISBLANK(Spreadsheet!AF257),TRUE,ISNUMBER(MATCH(TRUE,EXACT(Spreadsheet!AF257,CobraShortReasons),0)))</f>
        <v>1</v>
      </c>
      <c r="BJ257" s="5" t="b">
        <f ca="1">IF(ISERROR(DATEVALUE(TEXT(Spreadsheet!AG257,"mm/dd/yyyy")) &gt; TODAY()),IF(ISBLANK(Spreadsheet!AG257),TRUE,FALSE),IF(DATEVALUE(TEXT(Spreadsheet!AG257,"mm/dd/yyyy")) &gt; TODAY(),FALSE,TRUE))</f>
        <v>1</v>
      </c>
      <c r="BK257" s="5" t="b">
        <f>OR(ISBLANK(Spreadsheet!AH257),LEN(Spreadsheet!AH257)&lt;=25)</f>
        <v>1</v>
      </c>
      <c r="BL257" s="5" t="b">
        <f t="array" aca="1" ref="BL257" ca="1">IF(ISBLANK(Spreadsheet!AI257),TRUE,ISNUMBER(MATCH(TRUE,EXACT(Spreadsheet!AI257,INDIRECT(Spreadsheet!$D$2)),0)))</f>
        <v>1</v>
      </c>
      <c r="BM257" s="5" t="b">
        <f t="array" aca="1" ref="BM257" ca="1">IF(ISBLANK(Spreadsheet!AJ257),TRUE,ISNUMBER(MATCH(TRUE,EXACT(Spreadsheet!AJ257,INDIRECT(Spreadsheet!BJ257)),0)))</f>
        <v>1</v>
      </c>
      <c r="BN257" s="5" t="b">
        <f t="array" ref="BN257">IF(ISBLANK(Spreadsheet!AK257),TRUE,ISNUMBER(MATCH(TRUE,EXACT(Spreadsheet!AK257,DentalPlans),0)))</f>
        <v>1</v>
      </c>
      <c r="BO257" s="5" t="b">
        <f t="array" aca="1" ref="BO257" ca="1">IF(ISBLANK(Spreadsheet!AL257),TRUE,ISNUMBER(MATCH(TRUE,EXACT(Spreadsheet!AL257,INDIRECT(Spreadsheet!BK257)),0)))</f>
        <v>1</v>
      </c>
      <c r="BP257" s="5" t="b">
        <f t="array" ref="BP257">IF(ISBLANK(Spreadsheet!AM257),TRUE,ISNUMBER(MATCH(TRUE,EXACT(Spreadsheet!AM257,VisionPlans),0)))</f>
        <v>1</v>
      </c>
      <c r="BQ257" s="5" t="b">
        <f t="array" aca="1" ref="BQ257" ca="1">IF(ISBLANK(Spreadsheet!AN257),TRUE,ISNUMBER(MATCH(TRUE,EXACT(Spreadsheet!AN257,INDIRECT(Spreadsheet!BL257)),0)))</f>
        <v>1</v>
      </c>
      <c r="BR257" s="5" t="b">
        <f t="array" ref="BR257">IF(ISBLANK(Spreadsheet!AO257),TRUE,ISNUMBER(MATCH(TRUE,EXACT(Spreadsheet!AO257,LifeBenefitClasses),0)))</f>
        <v>1</v>
      </c>
      <c r="BS257" s="5" t="b">
        <f>IF(OR(ISBLANK(Spreadsheet!AO257), Spreadsheet!AO257="Waive"),IF(ISBLANK(Spreadsheet!AP257),TRUE,FALSE),IF(OR(AND(NOT(ISBLANK(Spreadsheet!AO257)),ISBLANK(Spreadsheet!AP257)),NOT(ISNUMBER(VALUE(Spreadsheet!AP257)))),FALSE,IF(OR(AND(Spreadsheet!AP257&lt;6,MOD(Spreadsheet!AP257*10,5)=0), MOD(Spreadsheet!AP257,5000)=0),TRUE,FALSE)))</f>
        <v>1</v>
      </c>
      <c r="BT257" s="5" t="b">
        <f t="array" ref="BT257">IF(ISBLANK(Spreadsheet!AQ257),TRUE,ISNUMBER(MATCH(TRUE,EXACT(Spreadsheet!AQ257,EnrollWaive),0)))</f>
        <v>1</v>
      </c>
      <c r="BU257" s="5" t="b">
        <f t="array" ref="BU257">IF(ISBLANK(Spreadsheet!AR257),TRUE,ISNUMBER(MATCH(TRUE,EXACT(Spreadsheet!AR257,LifeBenefitClasses),0)))</f>
        <v>1</v>
      </c>
      <c r="BV257" s="5" t="b">
        <f>IF(OR(ISBLANK(Spreadsheet!AR257), Spreadsheet!AR257="Waive"),IF(ISBLANK(Spreadsheet!AS257),TRUE,FALSE),IF(OR(AND(NOT(ISBLANK(Spreadsheet!AR257)),ISBLANK(Spreadsheet!AS257)),NOT(ISNUMBER(VALUE(Spreadsheet!AS257)))),FALSE,IF(OR(AND(Spreadsheet!AS257&lt;6,MOD(Spreadsheet!AS257*10,5)=0), MOD(Spreadsheet!AS257,10000)=0),TRUE,FALSE)))</f>
        <v>1</v>
      </c>
      <c r="BW257" s="5" t="b">
        <f t="array" ref="BW257">IF(ISBLANK(Spreadsheet!AT257),TRUE,ISNUMBER(MATCH(TRUE,EXACT(Spreadsheet!AT257,LifeBenefitClasses),0)))</f>
        <v>1</v>
      </c>
      <c r="BX257" s="5" t="b">
        <f>IF(OR(ISBLANK(Spreadsheet!AT257), Spreadsheet!AT257="Waive"),IF(ISBLANK(Spreadsheet!AU257),TRUE,FALSE),IF(OR(AND(NOT(ISBLANK(Spreadsheet!AT257)),ISBLANK(Spreadsheet!AU257)),NOT(ISNUMBER(VALUE(Spreadsheet!AU257)))),FALSE,IF(AND(NOT(OR(ISBLANK(Spreadsheet!AT257),Spreadsheet!AT257="Waive")),NOT(OR(ISBLANK(Spreadsheet!AR257),Spreadsheet!AR257="Waive")),MOD(Spreadsheet!AU257,5000)=0, Spreadsheet!AU257&lt;=(Spreadsheet!AS257*0.5)),TRUE,FALSE)))</f>
        <v>1</v>
      </c>
      <c r="BY257" s="5" t="b">
        <f t="array" ref="BY257">IF(ISBLANK(Spreadsheet!AV257),TRUE,ISNUMBER(MATCH(TRUE,EXACT(Spreadsheet!AV257,EnrollWaive),0)))</f>
        <v>1</v>
      </c>
      <c r="BZ257" s="5" t="b">
        <f t="array" ref="BZ257">IF(ISBLANK(Spreadsheet!AW257),TRUE,ISNUMBER(MATCH(TRUE,EXACT(Spreadsheet!AW257,LifeBenefitClasses),0)))</f>
        <v>1</v>
      </c>
      <c r="CA257" s="5" t="b">
        <f t="array" ref="CA257">IF(ISBLANK(Spreadsheet!AX257),TRUE,ISNUMBER(MATCH(TRUE,EXACT(Spreadsheet!AX257,LifeBenefitClasses),0)))</f>
        <v>1</v>
      </c>
      <c r="CB257" s="5" t="b">
        <f t="array" ref="CB257">IF(ISBLANK(Spreadsheet!AY257),TRUE,ISNUMBER(MATCH(TRUE,EXACT(Spreadsheet!AY257,LifeBenefitClasses),0)))</f>
        <v>1</v>
      </c>
      <c r="CC257" s="5" t="b">
        <f t="array" ref="CC257">IF(ISBLANK(Spreadsheet!AZ257),TRUE,ISNUMBER(MATCH(TRUE,EXACT(Spreadsheet!AZ257,LifeBenefitClasses),0)))</f>
        <v>1</v>
      </c>
      <c r="CD257" s="5" t="b">
        <f t="array" ref="CD257">IF(ISBLANK(Spreadsheet!BA257),TRUE,ISNUMBER(MATCH(TRUE,EXACT(Spreadsheet!BA257,LifeBenefitClasses),0)))</f>
        <v>1</v>
      </c>
      <c r="CE257" s="5" t="b">
        <f>IF(OR(ISBLANK(Spreadsheet!BA257), Spreadsheet!BA257="Waive"),IF(ISBLANK(Spreadsheet!BB257),TRUE,FALSE),IF(OR(AND(NOT(ISBLANK(Spreadsheet!BA257)),ISBLANK(Spreadsheet!BB257)),NOT(ISNUMBER(VALUE(Spreadsheet!BB257))),ISBLANK(Spreadsheet!BC257),NOT(ISNUMBER(VALUE(Spreadsheet!BC257)))),FALSE,IF(AND(Spreadsheet!BB257&gt;=50000,Spreadsheet!BB257&lt;=250000,MOD(Spreadsheet!BB257,10000)=0,Spreadsheet!BB257&lt;=(10*Spreadsheet!BC257)),TRUE,FALSE)))</f>
        <v>1</v>
      </c>
      <c r="CF257" s="5" t="b">
        <f>IF(NOT(ISBLANK(Spreadsheet!BC257)),AND(ISNUMBER(VALUE(Spreadsheet!BC257)),Spreadsheet!BC257&gt;0),AND(OR(ISBLANK(Spreadsheet!AO257),Spreadsheet!AO257="Waive",AND(NOT(OR(ISBLANK(Spreadsheet!AO257),Spreadsheet!AO257="Waive")),Spreadsheet!AP257&gt;=6)),OR(ISBLANK(Spreadsheet!AR257),AND(NOT(OR(ISBLANK(Spreadsheet!AR257),Spreadsheet!AR257="Waive")),Spreadsheet!AS257&gt;=6)),OR(ISBLANK(Spreadsheet!AW257)),OR(ISBLANK(Spreadsheet!AX257)),OR(ISBLANK(Spreadsheet!AY257)),OR(ISBLANK(Spreadsheet!AZ257)),OR(ISBLANK(Spreadsheet!BA257),Spreadsheet!BA257="Waive")))</f>
        <v>1</v>
      </c>
      <c r="CG257" s="5" t="b">
        <f t="shared" ca="1" si="17"/>
        <v>1</v>
      </c>
    </row>
    <row r="258" spans="8:85" x14ac:dyDescent="0.3">
      <c r="H258" s="5">
        <f t="shared" ca="1" si="14"/>
        <v>2</v>
      </c>
      <c r="I258" s="5" t="str">
        <f t="shared" ca="1" si="15"/>
        <v/>
      </c>
      <c r="J258" s="5" t="str">
        <f>IF(AND(NOT(ISBLANK(Spreadsheet!C258)),ISBLANK(Spreadsheet!D258)),Spreadsheet!F258&amp;" "&amp;Spreadsheet!H258,"")</f>
        <v/>
      </c>
      <c r="K258" s="5">
        <f>IF(AND(NOT(ISBLANK(Spreadsheet!C258)),ISBLANK(Spreadsheet!D258)),COUNTIFS(Spreadsheet!E259:E$786,"=Child",Spreadsheet!C259:C$786, "="&amp;Spreadsheet!C258) + COUNTIFS(Spreadsheet!E259:E$786,"=Step-child",Spreadsheet!C259:C$786, "="&amp;Spreadsheet!C258),0)</f>
        <v>0</v>
      </c>
      <c r="L258" s="5">
        <f>IF(NOT(ISBLANK(J258)),COUNTIFS(Spreadsheet!E259:E$786,"=Wife",Spreadsheet!C259:C$786, "="&amp;Spreadsheet!C258) + COUNTIFS(Spreadsheet!E259:E$786,"=Husband",Spreadsheet!C259:C$786, "="&amp;Spreadsheet!C258),0)</f>
        <v>0</v>
      </c>
      <c r="M258" s="5">
        <f>IF(NOT(ISBLANK(Spreadsheet!AJ258)),VLOOKUP(Spreadsheet!AJ258,'Drop Downs'!$P$2:$R$16,3,FALSE),0)</f>
        <v>0</v>
      </c>
      <c r="N258" s="5">
        <f>IF(NOT(ISBLANK(Spreadsheet!AJ258)), VLOOKUP(Spreadsheet!AJ258,'Drop Downs'!$P$2:$R$16,2,FALSE),0)</f>
        <v>0</v>
      </c>
      <c r="O258" s="5">
        <f>IF(NOT(ISBLANK(Spreadsheet!AL258)),VLOOKUP(Spreadsheet!AL258,'Drop Downs'!$P$2:$R$16,3,FALSE), 0)</f>
        <v>0</v>
      </c>
      <c r="P258" s="5">
        <f>IF(NOT(ISBLANK(Spreadsheet!AL258)),VLOOKUP(Spreadsheet!AL258,'Drop Downs'!$P$2:$R$16,2,FALSE),0)</f>
        <v>0</v>
      </c>
      <c r="Q258" s="5">
        <f>IF(NOT(ISBLANK(Spreadsheet!AN258)),VLOOKUP(Spreadsheet!AN258,'Drop Downs'!$P$2:$R$16,3,FALSE),0)</f>
        <v>0</v>
      </c>
      <c r="R258" s="5">
        <f>IF(NOT(ISBLANK(Spreadsheet!AN258)),VLOOKUP(Spreadsheet!AN258,'Drop Downs'!$P$2:$R$16,2,FALSE),0)</f>
        <v>0</v>
      </c>
      <c r="S258" s="5" t="str">
        <f>IF(OR(M258&gt;K258,N258&gt;L258,O258&gt;K258, Q258&gt;K258,N258&gt;L258, P258&gt;L258, R258&gt;L258),"Member currently has a coverage election over what he/she needs.  Please add more dependents or adjust the coverage election.","")&amp;(IF(AND(NOT(ISBLANK(Spreadsheet!C258)),NOT(ISBLANK(Spreadsheet!D258)),ISBLANK(Spreadsheet!E258)),"Dependent lacks a relationship to member.Please select one from the drop-down.",""))</f>
        <v/>
      </c>
      <c r="T258" s="5" t="b">
        <f t="shared" si="16"/>
        <v>1</v>
      </c>
      <c r="U258" s="5" t="b">
        <f>OR(ISBLANK(Spreadsheet!C258),IF(NOT(ISBLANK(Spreadsheet!D258)),NOT(ISBLANK(Spreadsheet!E258)),TRUE))</f>
        <v>1</v>
      </c>
      <c r="V258" s="5" t="b">
        <f>OR(ISBLANK(Spreadsheet!C258), NOT(ISBLANK(Spreadsheet!I258)))</f>
        <v>1</v>
      </c>
      <c r="W258" s="5" t="b">
        <f>OR(ISBLANK(Spreadsheet!D258),NOT(ISBLANK(Spreadsheet!C258)))</f>
        <v>1</v>
      </c>
      <c r="X258" s="155" t="str">
        <f>REPT("0",MIN(FIND({1,2,3,4,5,6,7,8,9},Spreadsheet!C258&amp;"123456789"))-1)&amp;IF(ISBLANK(Spreadsheet!C258),"",SUMPRODUCT(MID(0&amp;Spreadsheet!C258,LARGE(INDEX(ISNUMBER(--MID(Spreadsheet!C258,ROW($1:$225),1))*
 ROW($1:$225),0),ROW($1:$225))+1,1)*10^ROW($1:$225)/10))</f>
        <v/>
      </c>
      <c r="Y258" s="5" t="b">
        <f>IF(NOT(ISBLANK(Spreadsheet!C258)),IF(AND(ISNUMBER(VALUE(Spreadsheet!C258)), LEN(Spreadsheet!C258)=9),TRUE,FALSE),TRUE)</f>
        <v>1</v>
      </c>
      <c r="Z258" s="155" t="str">
        <f>REPT("0",MIN(FIND({1,2,3,4,5,6,7,8,9},Spreadsheet!D258&amp;"123456789"))-1)&amp;IF(ISBLANK(Spreadsheet!D258),"",SUMPRODUCT(MID(0&amp;Spreadsheet!D258,LARGE(INDEX(ISNUMBER(--MID(Spreadsheet!D258,ROW($1:$225),1))*
 ROW($1:$225),0),ROW($1:$225))+1,1)*10^ROW($1:$225)/10))</f>
        <v/>
      </c>
      <c r="AA258" s="5" t="b">
        <f>IF(AND(NOT(ISBLANK(Spreadsheet!D258)),NOT(ISBLANK(Spreadsheet!C258))),IF(AND(ISNUMBER(VALUE(Spreadsheet!D258)), LEN(Spreadsheet!D258)=9),TRUE,FALSE),IF(AND(NOT(ISBLANK(Spreadsheet!D258)),ISBLANK(Spreadsheet!C258)),FALSE,TRUE))</f>
        <v>1</v>
      </c>
      <c r="AB258" s="5" t="b">
        <f>OR(ISBLANK(Spreadsheet!Y258),IF(NOT(ISBLANK(Spreadsheet!Y258)),LEN(Spreadsheet!Y258)=10,ISNUMBER(VALUE(Spreadsheet!Y258))))</f>
        <v>1</v>
      </c>
      <c r="AC258" s="5" t="b">
        <f>OR(ISBLANK(Spreadsheet!AI258), AND(NOT(ISBLANK(Spreadsheet!AJ258)), NOT(ISNUMBER(SEARCH("Waive",Spreadsheet!AJ258)))))</f>
        <v>1</v>
      </c>
      <c r="AD258" s="5" t="b">
        <f>OR(ISBLANK(Spreadsheet!AK258), AND(NOT(ISBLANK(Spreadsheet!AL258)), NOT(ISNUMBER(SEARCH("Waive",Spreadsheet!AL258)))))</f>
        <v>1</v>
      </c>
      <c r="AE258" s="5" t="b">
        <f>OR(ISBLANK(Spreadsheet!AM258), AND(NOT(ISBLANK(Spreadsheet!AN258)), NOT(ISNUMBER(SEARCH("Waive", Spreadsheet!AN258)))))</f>
        <v>1</v>
      </c>
      <c r="AF258" s="5" t="b">
        <f>OR(ISBLANK(Spreadsheet!C258), NOT(ISBLANK(Spreadsheet!D258)),NOT(ISBLANK(Spreadsheet!L258)))</f>
        <v>1</v>
      </c>
      <c r="AG258" s="5" t="b">
        <f>IF(AND(NOT(ISBLANK(Spreadsheet!C258)), NOT(ISBLANK(Spreadsheet!D258)),Spreadsheet!C258&lt;&gt;Spreadsheet!D258),IF(ISERROR(VLOOKUP(Spreadsheet!C258, Spreadsheet!$C$6:'Spreadsheet'!$C257,1,FALSE)), FALSE, TRUE),TRUE)</f>
        <v>1</v>
      </c>
      <c r="AH258" s="5" t="b">
        <f>Spreadsheet!$B$2=Spreadsheet!AD258</f>
        <v>1</v>
      </c>
      <c r="AI258" s="5" t="b">
        <f>IF(ISBLANK(Spreadsheet!G258),TRUE,IF(OR(LEN(Spreadsheet!G258)&gt;1,ISNUMBER(VALUE(Spreadsheet!G258))),FALSE,TRUE))</f>
        <v>1</v>
      </c>
      <c r="AJ258" s="5" t="b">
        <f>OR(ISBLANK(Spreadsheet!C258), NOT(ISBLANK(Spreadsheet!B258)), NOT(ISBLANK(Spreadsheet!D258)))</f>
        <v>1</v>
      </c>
      <c r="AK258" s="5" t="b">
        <f t="array" ref="AK258">IF(OR(AND(ISBLANK(Spreadsheet!E258),ISBLANK(Spreadsheet!D258),NOT(ISBLANK(Spreadsheet!C258))),AND(ISBLANK(Spreadsheet!E258),ISBLANK(Spreadsheet!D258),ISBLANK(Spreadsheet!C258))),TRUE,ISNUMBER(MATCH(TRUE,EXACT(Spreadsheet!E258,Relationships),0)))</f>
        <v>1</v>
      </c>
      <c r="AL258" s="5" t="b">
        <f>IF(NOT(ISBLANK(Spreadsheet!C258)),IF(OR(ISBLANK(Spreadsheet!F258),LEN(Spreadsheet!F258)&gt;40),FALSE,TRUE),TRUE)</f>
        <v>1</v>
      </c>
      <c r="AM258" s="5" t="b">
        <f>IF(NOT(ISBLANK(Spreadsheet!C258)),IF(OR(ISBLANK(Spreadsheet!H258),LEN(Spreadsheet!H258)&gt;40),FALSE,TRUE),TRUE)</f>
        <v>1</v>
      </c>
      <c r="AN258" s="5" t="b">
        <f t="array" ref="AN258">IF(ISBLANK(Spreadsheet!I258),TRUE,ISNUMBER(MATCH(TRUE,EXACT(Spreadsheet!I258,GenderValues),0)))</f>
        <v>1</v>
      </c>
      <c r="AO258" s="5" t="b">
        <f ca="1">IF(ISERROR(DATEVALUE(TEXT(Spreadsheet!J258,"mm/dd/yyyy")) &gt; TODAY()),IF(AND(ISBLANK(Spreadsheet!J258),ISBLANK(Spreadsheet!C258)),TRUE,FALSE),IF(DATEVALUE(TEXT(Spreadsheet!J258,"mm/dd/yyyy")) &gt; TODAY(),FALSE,TRUE))</f>
        <v>1</v>
      </c>
      <c r="AP258" s="5" t="b">
        <f>OR(ISBLANK(Spreadsheet!K258),LEN(Spreadsheet!K258)&lt;=100)</f>
        <v>1</v>
      </c>
      <c r="AQ258" s="5" t="b">
        <f t="array" ref="AQ258">IF(OR(AND(ISBLANK(Spreadsheet!L258),ISBLANK(Spreadsheet!C258)),AND(NOT(ISBLANK(Spreadsheet!C258)),NOT(ISBLANK(Spreadsheet!D258)))),TRUE,ISNUMBER(MATCH(TRUE,EXACT(Spreadsheet!L258,MaritalStatus),0)))</f>
        <v>1</v>
      </c>
      <c r="AR258" s="5" t="b">
        <f ca="1">IF(ISERROR(DATEVALUE(TEXT(Spreadsheet!M258,"mm/dd/yyyy")) &gt; TODAY()),IF(ISBLANK(Spreadsheet!M258),TRUE,FALSE),IF(DATEVALUE(TEXT(Spreadsheet!M258,"mm/dd/yyyy")) &gt; TODAY(),FALSE,TRUE))</f>
        <v>1</v>
      </c>
      <c r="AS258" s="5" t="b">
        <f>OR(ISBLANK(Spreadsheet!N258),LEN(Spreadsheet!N258)&lt;=100)</f>
        <v>1</v>
      </c>
      <c r="AT258" s="5" t="b">
        <f>OR(ISBLANK(Spreadsheet!O258),UPPER(Spreadsheet!O258)="YES")</f>
        <v>1</v>
      </c>
      <c r="AU258" s="5" t="b">
        <f>OR(ISBLANK(Spreadsheet!P258),UPPER(Spreadsheet!P258)="YES")</f>
        <v>1</v>
      </c>
      <c r="AV258" s="5" t="b">
        <f t="array" ref="AV258">IF(ISBLANK(Spreadsheet!Q258),TRUE,ISNUMBER(MATCH(TRUE,EXACT(Spreadsheet!Q258,OnGroupsPriorIns),0)))</f>
        <v>1</v>
      </c>
      <c r="AW258" s="5" t="b">
        <f>OR(ISBLANK(Spreadsheet!R258),UPPER(Spreadsheet!R258)="YES")</f>
        <v>1</v>
      </c>
      <c r="AX258" s="5" t="b">
        <f>OR(ISBLANK(Spreadsheet!S258),UPPER(Spreadsheet!S258)="YES")</f>
        <v>1</v>
      </c>
      <c r="AY258" s="5" t="b">
        <f>OR(AND(ISBLANK(Spreadsheet!C258),LEN(Spreadsheet!T258)=0),AND(NOT(ISBLANK(Spreadsheet!C258)),LEN(Spreadsheet!T258)&gt;0,LEN(Spreadsheet!T258)&lt;=50))</f>
        <v>1</v>
      </c>
      <c r="AZ258" s="5" t="b">
        <f>OR(LEN(Spreadsheet!U258)=0,AND(LEN(Spreadsheet!U258)&gt;0,LEN(Spreadsheet!U258)&lt;=50))</f>
        <v>1</v>
      </c>
      <c r="BA258" s="5" t="b">
        <f>OR(AND(ISBLANK(Spreadsheet!C258),LEN(Spreadsheet!V258)=0),AND(NOT(ISBLANK(Spreadsheet!C258)),LEN(Spreadsheet!V258)&gt;0,LEN(Spreadsheet!V258)&lt;=50))</f>
        <v>1</v>
      </c>
      <c r="BB258" s="5" t="b">
        <f t="array" ref="BB258">IF(AND(ISBLANK(Spreadsheet!C258),LEN(Spreadsheet!W258)=0),TRUE,ISNUMBER(MATCH(TRUE,EXACT(Spreadsheet!W258,States),0)))</f>
        <v>1</v>
      </c>
      <c r="BC258" s="5" t="b">
        <f>OR(AND(ISBLANK(Spreadsheet!C258),LEN(Spreadsheet!X258)=0),AND(NOT(ISBLANK(Spreadsheet!C258)),LEN(Spreadsheet!X258)&gt;0,LEN(Spreadsheet!X258)=5,ISNUMBER(VALUE(Spreadsheet!X258))))</f>
        <v>1</v>
      </c>
      <c r="BD258" s="5" t="b">
        <f>OR(ISBLANK(Spreadsheet!Z258),LEN(Spreadsheet!Z258)&lt;=50)</f>
        <v>1</v>
      </c>
      <c r="BE258" s="5" t="b">
        <f>ISBLANK(Spreadsheet!AA258)</f>
        <v>1</v>
      </c>
      <c r="BF258" s="5" t="b">
        <f>ISBLANK(Spreadsheet!AB258)</f>
        <v>1</v>
      </c>
      <c r="BG258" s="5" t="b">
        <f>IF(ISERROR(DATEVALUE(TEXT(Spreadsheet!AC258,"mm/dd/yyyy")) &gt; DATEVALUE(TEXT(Spreadsheet!J258,"mm/dd/yyyy"))),IF(OR(AND(ISBLANK(Spreadsheet!AC258),ISBLANK(Spreadsheet!C258)),AND(NOT(ISBLANK(Spreadsheet!C258)),ISBLANK(Spreadsheet!AC258),NOT(ISBLANK(Spreadsheet!D258)))),TRUE,FALSE),IF(DATEVALUE(TEXT(Spreadsheet!AC258,"mm/dd/yyyy")) &gt; DATEVALUE(TEXT(Spreadsheet!J258,"mm/dd/yyyy")),TRUE,FALSE))</f>
        <v>1</v>
      </c>
      <c r="BH258" s="5" t="b">
        <f>OR(AND(ISBLANK(Spreadsheet!C258),ISBLANK(Spreadsheet!AE258)),AND(NOT(ISBLANK(Spreadsheet!C258)),NOT(ISBLANK(Spreadsheet!D258)),ISBLANK(Spreadsheet!AE258)),AND(NOT(ISBLANK(Spreadsheet!C258)),ISBLANK(Spreadsheet!D258),NOT(ISBLANK(Spreadsheet!AE258)),LEN(Spreadsheet!AE258)&lt;=100))</f>
        <v>1</v>
      </c>
      <c r="BI258" s="5" t="b">
        <f t="array" ref="BI258">IF(ISBLANK(Spreadsheet!AF258),TRUE,ISNUMBER(MATCH(TRUE,EXACT(Spreadsheet!AF258,CobraShortReasons),0)))</f>
        <v>1</v>
      </c>
      <c r="BJ258" s="5" t="b">
        <f ca="1">IF(ISERROR(DATEVALUE(TEXT(Spreadsheet!AG258,"mm/dd/yyyy")) &gt; TODAY()),IF(ISBLANK(Spreadsheet!AG258),TRUE,FALSE),IF(DATEVALUE(TEXT(Spreadsheet!AG258,"mm/dd/yyyy")) &gt; TODAY(),FALSE,TRUE))</f>
        <v>1</v>
      </c>
      <c r="BK258" s="5" t="b">
        <f>OR(ISBLANK(Spreadsheet!AH258),LEN(Spreadsheet!AH258)&lt;=25)</f>
        <v>1</v>
      </c>
      <c r="BL258" s="5" t="b">
        <f t="array" aca="1" ref="BL258" ca="1">IF(ISBLANK(Spreadsheet!AI258),TRUE,ISNUMBER(MATCH(TRUE,EXACT(Spreadsheet!AI258,INDIRECT(Spreadsheet!$D$2)),0)))</f>
        <v>1</v>
      </c>
      <c r="BM258" s="5" t="b">
        <f t="array" aca="1" ref="BM258" ca="1">IF(ISBLANK(Spreadsheet!AJ258),TRUE,ISNUMBER(MATCH(TRUE,EXACT(Spreadsheet!AJ258,INDIRECT(Spreadsheet!BJ258)),0)))</f>
        <v>1</v>
      </c>
      <c r="BN258" s="5" t="b">
        <f t="array" ref="BN258">IF(ISBLANK(Spreadsheet!AK258),TRUE,ISNUMBER(MATCH(TRUE,EXACT(Spreadsheet!AK258,DentalPlans),0)))</f>
        <v>1</v>
      </c>
      <c r="BO258" s="5" t="b">
        <f t="array" aca="1" ref="BO258" ca="1">IF(ISBLANK(Spreadsheet!AL258),TRUE,ISNUMBER(MATCH(TRUE,EXACT(Spreadsheet!AL258,INDIRECT(Spreadsheet!BK258)),0)))</f>
        <v>1</v>
      </c>
      <c r="BP258" s="5" t="b">
        <f t="array" ref="BP258">IF(ISBLANK(Spreadsheet!AM258),TRUE,ISNUMBER(MATCH(TRUE,EXACT(Spreadsheet!AM258,VisionPlans),0)))</f>
        <v>1</v>
      </c>
      <c r="BQ258" s="5" t="b">
        <f t="array" aca="1" ref="BQ258" ca="1">IF(ISBLANK(Spreadsheet!AN258),TRUE,ISNUMBER(MATCH(TRUE,EXACT(Spreadsheet!AN258,INDIRECT(Spreadsheet!BL258)),0)))</f>
        <v>1</v>
      </c>
      <c r="BR258" s="5" t="b">
        <f t="array" ref="BR258">IF(ISBLANK(Spreadsheet!AO258),TRUE,ISNUMBER(MATCH(TRUE,EXACT(Spreadsheet!AO258,LifeBenefitClasses),0)))</f>
        <v>1</v>
      </c>
      <c r="BS258" s="5" t="b">
        <f>IF(OR(ISBLANK(Spreadsheet!AO258), Spreadsheet!AO258="Waive"),IF(ISBLANK(Spreadsheet!AP258),TRUE,FALSE),IF(OR(AND(NOT(ISBLANK(Spreadsheet!AO258)),ISBLANK(Spreadsheet!AP258)),NOT(ISNUMBER(VALUE(Spreadsheet!AP258)))),FALSE,IF(OR(AND(Spreadsheet!AP258&lt;6,MOD(Spreadsheet!AP258*10,5)=0), MOD(Spreadsheet!AP258,5000)=0),TRUE,FALSE)))</f>
        <v>1</v>
      </c>
      <c r="BT258" s="5" t="b">
        <f t="array" ref="BT258">IF(ISBLANK(Spreadsheet!AQ258),TRUE,ISNUMBER(MATCH(TRUE,EXACT(Spreadsheet!AQ258,EnrollWaive),0)))</f>
        <v>1</v>
      </c>
      <c r="BU258" s="5" t="b">
        <f t="array" ref="BU258">IF(ISBLANK(Spreadsheet!AR258),TRUE,ISNUMBER(MATCH(TRUE,EXACT(Spreadsheet!AR258,LifeBenefitClasses),0)))</f>
        <v>1</v>
      </c>
      <c r="BV258" s="5" t="b">
        <f>IF(OR(ISBLANK(Spreadsheet!AR258), Spreadsheet!AR258="Waive"),IF(ISBLANK(Spreadsheet!AS258),TRUE,FALSE),IF(OR(AND(NOT(ISBLANK(Spreadsheet!AR258)),ISBLANK(Spreadsheet!AS258)),NOT(ISNUMBER(VALUE(Spreadsheet!AS258)))),FALSE,IF(OR(AND(Spreadsheet!AS258&lt;6,MOD(Spreadsheet!AS258*10,5)=0), MOD(Spreadsheet!AS258,10000)=0),TRUE,FALSE)))</f>
        <v>1</v>
      </c>
      <c r="BW258" s="5" t="b">
        <f t="array" ref="BW258">IF(ISBLANK(Spreadsheet!AT258),TRUE,ISNUMBER(MATCH(TRUE,EXACT(Spreadsheet!AT258,LifeBenefitClasses),0)))</f>
        <v>1</v>
      </c>
      <c r="BX258" s="5" t="b">
        <f>IF(OR(ISBLANK(Spreadsheet!AT258), Spreadsheet!AT258="Waive"),IF(ISBLANK(Spreadsheet!AU258),TRUE,FALSE),IF(OR(AND(NOT(ISBLANK(Spreadsheet!AT258)),ISBLANK(Spreadsheet!AU258)),NOT(ISNUMBER(VALUE(Spreadsheet!AU258)))),FALSE,IF(AND(NOT(OR(ISBLANK(Spreadsheet!AT258),Spreadsheet!AT258="Waive")),NOT(OR(ISBLANK(Spreadsheet!AR258),Spreadsheet!AR258="Waive")),MOD(Spreadsheet!AU258,5000)=0, Spreadsheet!AU258&lt;=(Spreadsheet!AS258*0.5)),TRUE,FALSE)))</f>
        <v>1</v>
      </c>
      <c r="BY258" s="5" t="b">
        <f t="array" ref="BY258">IF(ISBLANK(Spreadsheet!AV258),TRUE,ISNUMBER(MATCH(TRUE,EXACT(Spreadsheet!AV258,EnrollWaive),0)))</f>
        <v>1</v>
      </c>
      <c r="BZ258" s="5" t="b">
        <f t="array" ref="BZ258">IF(ISBLANK(Spreadsheet!AW258),TRUE,ISNUMBER(MATCH(TRUE,EXACT(Spreadsheet!AW258,LifeBenefitClasses),0)))</f>
        <v>1</v>
      </c>
      <c r="CA258" s="5" t="b">
        <f t="array" ref="CA258">IF(ISBLANK(Spreadsheet!AX258),TRUE,ISNUMBER(MATCH(TRUE,EXACT(Spreadsheet!AX258,LifeBenefitClasses),0)))</f>
        <v>1</v>
      </c>
      <c r="CB258" s="5" t="b">
        <f t="array" ref="CB258">IF(ISBLANK(Spreadsheet!AY258),TRUE,ISNUMBER(MATCH(TRUE,EXACT(Spreadsheet!AY258,LifeBenefitClasses),0)))</f>
        <v>1</v>
      </c>
      <c r="CC258" s="5" t="b">
        <f t="array" ref="CC258">IF(ISBLANK(Spreadsheet!AZ258),TRUE,ISNUMBER(MATCH(TRUE,EXACT(Spreadsheet!AZ258,LifeBenefitClasses),0)))</f>
        <v>1</v>
      </c>
      <c r="CD258" s="5" t="b">
        <f t="array" ref="CD258">IF(ISBLANK(Spreadsheet!BA258),TRUE,ISNUMBER(MATCH(TRUE,EXACT(Spreadsheet!BA258,LifeBenefitClasses),0)))</f>
        <v>1</v>
      </c>
      <c r="CE258" s="5" t="b">
        <f>IF(OR(ISBLANK(Spreadsheet!BA258), Spreadsheet!BA258="Waive"),IF(ISBLANK(Spreadsheet!BB258),TRUE,FALSE),IF(OR(AND(NOT(ISBLANK(Spreadsheet!BA258)),ISBLANK(Spreadsheet!BB258)),NOT(ISNUMBER(VALUE(Spreadsheet!BB258))),ISBLANK(Spreadsheet!BC258),NOT(ISNUMBER(VALUE(Spreadsheet!BC258)))),FALSE,IF(AND(Spreadsheet!BB258&gt;=50000,Spreadsheet!BB258&lt;=250000,MOD(Spreadsheet!BB258,10000)=0,Spreadsheet!BB258&lt;=(10*Spreadsheet!BC258)),TRUE,FALSE)))</f>
        <v>1</v>
      </c>
      <c r="CF258" s="5" t="b">
        <f>IF(NOT(ISBLANK(Spreadsheet!BC258)),AND(ISNUMBER(VALUE(Spreadsheet!BC258)),Spreadsheet!BC258&gt;0),AND(OR(ISBLANK(Spreadsheet!AO258),Spreadsheet!AO258="Waive",AND(NOT(OR(ISBLANK(Spreadsheet!AO258),Spreadsheet!AO258="Waive")),Spreadsheet!AP258&gt;=6)),OR(ISBLANK(Spreadsheet!AR258),AND(NOT(OR(ISBLANK(Spreadsheet!AR258),Spreadsheet!AR258="Waive")),Spreadsheet!AS258&gt;=6)),OR(ISBLANK(Spreadsheet!AW258)),OR(ISBLANK(Spreadsheet!AX258)),OR(ISBLANK(Spreadsheet!AY258)),OR(ISBLANK(Spreadsheet!AZ258)),OR(ISBLANK(Spreadsheet!BA258),Spreadsheet!BA258="Waive")))</f>
        <v>1</v>
      </c>
      <c r="CG258" s="5" t="b">
        <f t="shared" ca="1" si="17"/>
        <v>1</v>
      </c>
    </row>
    <row r="259" spans="8:85" x14ac:dyDescent="0.3">
      <c r="H259" s="5">
        <f t="shared" ca="1" si="14"/>
        <v>2</v>
      </c>
      <c r="I259" s="5" t="str">
        <f t="shared" ca="1" si="15"/>
        <v/>
      </c>
      <c r="J259" s="5" t="str">
        <f>IF(AND(NOT(ISBLANK(Spreadsheet!C259)),ISBLANK(Spreadsheet!D259)),Spreadsheet!F259&amp;" "&amp;Spreadsheet!H259,"")</f>
        <v/>
      </c>
      <c r="K259" s="5">
        <f>IF(AND(NOT(ISBLANK(Spreadsheet!C259)),ISBLANK(Spreadsheet!D259)),COUNTIFS(Spreadsheet!E260:E$786,"=Child",Spreadsheet!C260:C$786, "="&amp;Spreadsheet!C259) + COUNTIFS(Spreadsheet!E260:E$786,"=Step-child",Spreadsheet!C260:C$786, "="&amp;Spreadsheet!C259),0)</f>
        <v>0</v>
      </c>
      <c r="L259" s="5">
        <f>IF(NOT(ISBLANK(J259)),COUNTIFS(Spreadsheet!E260:E$786,"=Wife",Spreadsheet!C260:C$786, "="&amp;Spreadsheet!C259) + COUNTIFS(Spreadsheet!E260:E$786,"=Husband",Spreadsheet!C260:C$786, "="&amp;Spreadsheet!C259),0)</f>
        <v>0</v>
      </c>
      <c r="M259" s="5">
        <f>IF(NOT(ISBLANK(Spreadsheet!AJ259)),VLOOKUP(Spreadsheet!AJ259,'Drop Downs'!$P$2:$R$16,3,FALSE),0)</f>
        <v>0</v>
      </c>
      <c r="N259" s="5">
        <f>IF(NOT(ISBLANK(Spreadsheet!AJ259)), VLOOKUP(Spreadsheet!AJ259,'Drop Downs'!$P$2:$R$16,2,FALSE),0)</f>
        <v>0</v>
      </c>
      <c r="O259" s="5">
        <f>IF(NOT(ISBLANK(Spreadsheet!AL259)),VLOOKUP(Spreadsheet!AL259,'Drop Downs'!$P$2:$R$16,3,FALSE), 0)</f>
        <v>0</v>
      </c>
      <c r="P259" s="5">
        <f>IF(NOT(ISBLANK(Spreadsheet!AL259)),VLOOKUP(Spreadsheet!AL259,'Drop Downs'!$P$2:$R$16,2,FALSE),0)</f>
        <v>0</v>
      </c>
      <c r="Q259" s="5">
        <f>IF(NOT(ISBLANK(Spreadsheet!AN259)),VLOOKUP(Spreadsheet!AN259,'Drop Downs'!$P$2:$R$16,3,FALSE),0)</f>
        <v>0</v>
      </c>
      <c r="R259" s="5">
        <f>IF(NOT(ISBLANK(Spreadsheet!AN259)),VLOOKUP(Spreadsheet!AN259,'Drop Downs'!$P$2:$R$16,2,FALSE),0)</f>
        <v>0</v>
      </c>
      <c r="S259" s="5" t="str">
        <f>IF(OR(M259&gt;K259,N259&gt;L259,O259&gt;K259, Q259&gt;K259,N259&gt;L259, P259&gt;L259, R259&gt;L259),"Member currently has a coverage election over what he/she needs.  Please add more dependents or adjust the coverage election.","")&amp;(IF(AND(NOT(ISBLANK(Spreadsheet!C259)),NOT(ISBLANK(Spreadsheet!D259)),ISBLANK(Spreadsheet!E259)),"Dependent lacks a relationship to member.Please select one from the drop-down.",""))</f>
        <v/>
      </c>
      <c r="T259" s="5" t="b">
        <f t="shared" si="16"/>
        <v>1</v>
      </c>
      <c r="U259" s="5" t="b">
        <f>OR(ISBLANK(Spreadsheet!C259),IF(NOT(ISBLANK(Spreadsheet!D259)),NOT(ISBLANK(Spreadsheet!E259)),TRUE))</f>
        <v>1</v>
      </c>
      <c r="V259" s="5" t="b">
        <f>OR(ISBLANK(Spreadsheet!C259), NOT(ISBLANK(Spreadsheet!I259)))</f>
        <v>1</v>
      </c>
      <c r="W259" s="5" t="b">
        <f>OR(ISBLANK(Spreadsheet!D259),NOT(ISBLANK(Spreadsheet!C259)))</f>
        <v>1</v>
      </c>
      <c r="X259" s="155" t="str">
        <f>REPT("0",MIN(FIND({1,2,3,4,5,6,7,8,9},Spreadsheet!C259&amp;"123456789"))-1)&amp;IF(ISBLANK(Spreadsheet!C259),"",SUMPRODUCT(MID(0&amp;Spreadsheet!C259,LARGE(INDEX(ISNUMBER(--MID(Spreadsheet!C259,ROW($1:$225),1))*
 ROW($1:$225),0),ROW($1:$225))+1,1)*10^ROW($1:$225)/10))</f>
        <v/>
      </c>
      <c r="Y259" s="5" t="b">
        <f>IF(NOT(ISBLANK(Spreadsheet!C259)),IF(AND(ISNUMBER(VALUE(Spreadsheet!C259)), LEN(Spreadsheet!C259)=9),TRUE,FALSE),TRUE)</f>
        <v>1</v>
      </c>
      <c r="Z259" s="155" t="str">
        <f>REPT("0",MIN(FIND({1,2,3,4,5,6,7,8,9},Spreadsheet!D259&amp;"123456789"))-1)&amp;IF(ISBLANK(Spreadsheet!D259),"",SUMPRODUCT(MID(0&amp;Spreadsheet!D259,LARGE(INDEX(ISNUMBER(--MID(Spreadsheet!D259,ROW($1:$225),1))*
 ROW($1:$225),0),ROW($1:$225))+1,1)*10^ROW($1:$225)/10))</f>
        <v/>
      </c>
      <c r="AA259" s="5" t="b">
        <f>IF(AND(NOT(ISBLANK(Spreadsheet!D259)),NOT(ISBLANK(Spreadsheet!C259))),IF(AND(ISNUMBER(VALUE(Spreadsheet!D259)), LEN(Spreadsheet!D259)=9),TRUE,FALSE),IF(AND(NOT(ISBLANK(Spreadsheet!D259)),ISBLANK(Spreadsheet!C259)),FALSE,TRUE))</f>
        <v>1</v>
      </c>
      <c r="AB259" s="5" t="b">
        <f>OR(ISBLANK(Spreadsheet!Y259),IF(NOT(ISBLANK(Spreadsheet!Y259)),LEN(Spreadsheet!Y259)=10,ISNUMBER(VALUE(Spreadsheet!Y259))))</f>
        <v>1</v>
      </c>
      <c r="AC259" s="5" t="b">
        <f>OR(ISBLANK(Spreadsheet!AI259), AND(NOT(ISBLANK(Spreadsheet!AJ259)), NOT(ISNUMBER(SEARCH("Waive",Spreadsheet!AJ259)))))</f>
        <v>1</v>
      </c>
      <c r="AD259" s="5" t="b">
        <f>OR(ISBLANK(Spreadsheet!AK259), AND(NOT(ISBLANK(Spreadsheet!AL259)), NOT(ISNUMBER(SEARCH("Waive",Spreadsheet!AL259)))))</f>
        <v>1</v>
      </c>
      <c r="AE259" s="5" t="b">
        <f>OR(ISBLANK(Spreadsheet!AM259), AND(NOT(ISBLANK(Spreadsheet!AN259)), NOT(ISNUMBER(SEARCH("Waive", Spreadsheet!AN259)))))</f>
        <v>1</v>
      </c>
      <c r="AF259" s="5" t="b">
        <f>OR(ISBLANK(Spreadsheet!C259), NOT(ISBLANK(Spreadsheet!D259)),NOT(ISBLANK(Spreadsheet!L259)))</f>
        <v>1</v>
      </c>
      <c r="AG259" s="5" t="b">
        <f>IF(AND(NOT(ISBLANK(Spreadsheet!C259)), NOT(ISBLANK(Spreadsheet!D259)),Spreadsheet!C259&lt;&gt;Spreadsheet!D259),IF(ISERROR(VLOOKUP(Spreadsheet!C259, Spreadsheet!$C$6:'Spreadsheet'!$C258,1,FALSE)), FALSE, TRUE),TRUE)</f>
        <v>1</v>
      </c>
      <c r="AH259" s="5" t="b">
        <f>Spreadsheet!$B$2=Spreadsheet!AD259</f>
        <v>1</v>
      </c>
      <c r="AI259" s="5" t="b">
        <f>IF(ISBLANK(Spreadsheet!G259),TRUE,IF(OR(LEN(Spreadsheet!G259)&gt;1,ISNUMBER(VALUE(Spreadsheet!G259))),FALSE,TRUE))</f>
        <v>1</v>
      </c>
      <c r="AJ259" s="5" t="b">
        <f>OR(ISBLANK(Spreadsheet!C259), NOT(ISBLANK(Spreadsheet!B259)), NOT(ISBLANK(Spreadsheet!D259)))</f>
        <v>1</v>
      </c>
      <c r="AK259" s="5" t="b">
        <f t="array" ref="AK259">IF(OR(AND(ISBLANK(Spreadsheet!E259),ISBLANK(Spreadsheet!D259),NOT(ISBLANK(Spreadsheet!C259))),AND(ISBLANK(Spreadsheet!E259),ISBLANK(Spreadsheet!D259),ISBLANK(Spreadsheet!C259))),TRUE,ISNUMBER(MATCH(TRUE,EXACT(Spreadsheet!E259,Relationships),0)))</f>
        <v>1</v>
      </c>
      <c r="AL259" s="5" t="b">
        <f>IF(NOT(ISBLANK(Spreadsheet!C259)),IF(OR(ISBLANK(Spreadsheet!F259),LEN(Spreadsheet!F259)&gt;40),FALSE,TRUE),TRUE)</f>
        <v>1</v>
      </c>
      <c r="AM259" s="5" t="b">
        <f>IF(NOT(ISBLANK(Spreadsheet!C259)),IF(OR(ISBLANK(Spreadsheet!H259),LEN(Spreadsheet!H259)&gt;40),FALSE,TRUE),TRUE)</f>
        <v>1</v>
      </c>
      <c r="AN259" s="5" t="b">
        <f t="array" ref="AN259">IF(ISBLANK(Spreadsheet!I259),TRUE,ISNUMBER(MATCH(TRUE,EXACT(Spreadsheet!I259,GenderValues),0)))</f>
        <v>1</v>
      </c>
      <c r="AO259" s="5" t="b">
        <f ca="1">IF(ISERROR(DATEVALUE(TEXT(Spreadsheet!J259,"mm/dd/yyyy")) &gt; TODAY()),IF(AND(ISBLANK(Spreadsheet!J259),ISBLANK(Spreadsheet!C259)),TRUE,FALSE),IF(DATEVALUE(TEXT(Spreadsheet!J259,"mm/dd/yyyy")) &gt; TODAY(),FALSE,TRUE))</f>
        <v>1</v>
      </c>
      <c r="AP259" s="5" t="b">
        <f>OR(ISBLANK(Spreadsheet!K259),LEN(Spreadsheet!K259)&lt;=100)</f>
        <v>1</v>
      </c>
      <c r="AQ259" s="5" t="b">
        <f t="array" ref="AQ259">IF(OR(AND(ISBLANK(Spreadsheet!L259),ISBLANK(Spreadsheet!C259)),AND(NOT(ISBLANK(Spreadsheet!C259)),NOT(ISBLANK(Spreadsheet!D259)))),TRUE,ISNUMBER(MATCH(TRUE,EXACT(Spreadsheet!L259,MaritalStatus),0)))</f>
        <v>1</v>
      </c>
      <c r="AR259" s="5" t="b">
        <f ca="1">IF(ISERROR(DATEVALUE(TEXT(Spreadsheet!M259,"mm/dd/yyyy")) &gt; TODAY()),IF(ISBLANK(Spreadsheet!M259),TRUE,FALSE),IF(DATEVALUE(TEXT(Spreadsheet!M259,"mm/dd/yyyy")) &gt; TODAY(),FALSE,TRUE))</f>
        <v>1</v>
      </c>
      <c r="AS259" s="5" t="b">
        <f>OR(ISBLANK(Spreadsheet!N259),LEN(Spreadsheet!N259)&lt;=100)</f>
        <v>1</v>
      </c>
      <c r="AT259" s="5" t="b">
        <f>OR(ISBLANK(Spreadsheet!O259),UPPER(Spreadsheet!O259)="YES")</f>
        <v>1</v>
      </c>
      <c r="AU259" s="5" t="b">
        <f>OR(ISBLANK(Spreadsheet!P259),UPPER(Spreadsheet!P259)="YES")</f>
        <v>1</v>
      </c>
      <c r="AV259" s="5" t="b">
        <f t="array" ref="AV259">IF(ISBLANK(Spreadsheet!Q259),TRUE,ISNUMBER(MATCH(TRUE,EXACT(Spreadsheet!Q259,OnGroupsPriorIns),0)))</f>
        <v>1</v>
      </c>
      <c r="AW259" s="5" t="b">
        <f>OR(ISBLANK(Spreadsheet!R259),UPPER(Spreadsheet!R259)="YES")</f>
        <v>1</v>
      </c>
      <c r="AX259" s="5" t="b">
        <f>OR(ISBLANK(Spreadsheet!S259),UPPER(Spreadsheet!S259)="YES")</f>
        <v>1</v>
      </c>
      <c r="AY259" s="5" t="b">
        <f>OR(AND(ISBLANK(Spreadsheet!C259),LEN(Spreadsheet!T259)=0),AND(NOT(ISBLANK(Spreadsheet!C259)),LEN(Spreadsheet!T259)&gt;0,LEN(Spreadsheet!T259)&lt;=50))</f>
        <v>1</v>
      </c>
      <c r="AZ259" s="5" t="b">
        <f>OR(LEN(Spreadsheet!U259)=0,AND(LEN(Spreadsheet!U259)&gt;0,LEN(Spreadsheet!U259)&lt;=50))</f>
        <v>1</v>
      </c>
      <c r="BA259" s="5" t="b">
        <f>OR(AND(ISBLANK(Spreadsheet!C259),LEN(Spreadsheet!V259)=0),AND(NOT(ISBLANK(Spreadsheet!C259)),LEN(Spreadsheet!V259)&gt;0,LEN(Spreadsheet!V259)&lt;=50))</f>
        <v>1</v>
      </c>
      <c r="BB259" s="5" t="b">
        <f t="array" ref="BB259">IF(AND(ISBLANK(Spreadsheet!C259),LEN(Spreadsheet!W259)=0),TRUE,ISNUMBER(MATCH(TRUE,EXACT(Spreadsheet!W259,States),0)))</f>
        <v>1</v>
      </c>
      <c r="BC259" s="5" t="b">
        <f>OR(AND(ISBLANK(Spreadsheet!C259),LEN(Spreadsheet!X259)=0),AND(NOT(ISBLANK(Spreadsheet!C259)),LEN(Spreadsheet!X259)&gt;0,LEN(Spreadsheet!X259)=5,ISNUMBER(VALUE(Spreadsheet!X259))))</f>
        <v>1</v>
      </c>
      <c r="BD259" s="5" t="b">
        <f>OR(ISBLANK(Spreadsheet!Z259),LEN(Spreadsheet!Z259)&lt;=50)</f>
        <v>1</v>
      </c>
      <c r="BE259" s="5" t="b">
        <f>ISBLANK(Spreadsheet!AA259)</f>
        <v>1</v>
      </c>
      <c r="BF259" s="5" t="b">
        <f>ISBLANK(Spreadsheet!AB259)</f>
        <v>1</v>
      </c>
      <c r="BG259" s="5" t="b">
        <f>IF(ISERROR(DATEVALUE(TEXT(Spreadsheet!AC259,"mm/dd/yyyy")) &gt; DATEVALUE(TEXT(Spreadsheet!J259,"mm/dd/yyyy"))),IF(OR(AND(ISBLANK(Spreadsheet!AC259),ISBLANK(Spreadsheet!C259)),AND(NOT(ISBLANK(Spreadsheet!C259)),ISBLANK(Spreadsheet!AC259),NOT(ISBLANK(Spreadsheet!D259)))),TRUE,FALSE),IF(DATEVALUE(TEXT(Spreadsheet!AC259,"mm/dd/yyyy")) &gt; DATEVALUE(TEXT(Spreadsheet!J259,"mm/dd/yyyy")),TRUE,FALSE))</f>
        <v>1</v>
      </c>
      <c r="BH259" s="5" t="b">
        <f>OR(AND(ISBLANK(Spreadsheet!C259),ISBLANK(Spreadsheet!AE259)),AND(NOT(ISBLANK(Spreadsheet!C259)),NOT(ISBLANK(Spreadsheet!D259)),ISBLANK(Spreadsheet!AE259)),AND(NOT(ISBLANK(Spreadsheet!C259)),ISBLANK(Spreadsheet!D259),NOT(ISBLANK(Spreadsheet!AE259)),LEN(Spreadsheet!AE259)&lt;=100))</f>
        <v>1</v>
      </c>
      <c r="BI259" s="5" t="b">
        <f t="array" ref="BI259">IF(ISBLANK(Spreadsheet!AF259),TRUE,ISNUMBER(MATCH(TRUE,EXACT(Spreadsheet!AF259,CobraShortReasons),0)))</f>
        <v>1</v>
      </c>
      <c r="BJ259" s="5" t="b">
        <f ca="1">IF(ISERROR(DATEVALUE(TEXT(Spreadsheet!AG259,"mm/dd/yyyy")) &gt; TODAY()),IF(ISBLANK(Spreadsheet!AG259),TRUE,FALSE),IF(DATEVALUE(TEXT(Spreadsheet!AG259,"mm/dd/yyyy")) &gt; TODAY(),FALSE,TRUE))</f>
        <v>1</v>
      </c>
      <c r="BK259" s="5" t="b">
        <f>OR(ISBLANK(Spreadsheet!AH259),LEN(Spreadsheet!AH259)&lt;=25)</f>
        <v>1</v>
      </c>
      <c r="BL259" s="5" t="b">
        <f t="array" aca="1" ref="BL259" ca="1">IF(ISBLANK(Spreadsheet!AI259),TRUE,ISNUMBER(MATCH(TRUE,EXACT(Spreadsheet!AI259,INDIRECT(Spreadsheet!$D$2)),0)))</f>
        <v>1</v>
      </c>
      <c r="BM259" s="5" t="b">
        <f t="array" aca="1" ref="BM259" ca="1">IF(ISBLANK(Spreadsheet!AJ259),TRUE,ISNUMBER(MATCH(TRUE,EXACT(Spreadsheet!AJ259,INDIRECT(Spreadsheet!BJ259)),0)))</f>
        <v>1</v>
      </c>
      <c r="BN259" s="5" t="b">
        <f t="array" ref="BN259">IF(ISBLANK(Spreadsheet!AK259),TRUE,ISNUMBER(MATCH(TRUE,EXACT(Spreadsheet!AK259,DentalPlans),0)))</f>
        <v>1</v>
      </c>
      <c r="BO259" s="5" t="b">
        <f t="array" aca="1" ref="BO259" ca="1">IF(ISBLANK(Spreadsheet!AL259),TRUE,ISNUMBER(MATCH(TRUE,EXACT(Spreadsheet!AL259,INDIRECT(Spreadsheet!BK259)),0)))</f>
        <v>1</v>
      </c>
      <c r="BP259" s="5" t="b">
        <f t="array" ref="BP259">IF(ISBLANK(Spreadsheet!AM259),TRUE,ISNUMBER(MATCH(TRUE,EXACT(Spreadsheet!AM259,VisionPlans),0)))</f>
        <v>1</v>
      </c>
      <c r="BQ259" s="5" t="b">
        <f t="array" aca="1" ref="BQ259" ca="1">IF(ISBLANK(Spreadsheet!AN259),TRUE,ISNUMBER(MATCH(TRUE,EXACT(Spreadsheet!AN259,INDIRECT(Spreadsheet!BL259)),0)))</f>
        <v>1</v>
      </c>
      <c r="BR259" s="5" t="b">
        <f t="array" ref="BR259">IF(ISBLANK(Spreadsheet!AO259),TRUE,ISNUMBER(MATCH(TRUE,EXACT(Spreadsheet!AO259,LifeBenefitClasses),0)))</f>
        <v>1</v>
      </c>
      <c r="BS259" s="5" t="b">
        <f>IF(OR(ISBLANK(Spreadsheet!AO259), Spreadsheet!AO259="Waive"),IF(ISBLANK(Spreadsheet!AP259),TRUE,FALSE),IF(OR(AND(NOT(ISBLANK(Spreadsheet!AO259)),ISBLANK(Spreadsheet!AP259)),NOT(ISNUMBER(VALUE(Spreadsheet!AP259)))),FALSE,IF(OR(AND(Spreadsheet!AP259&lt;6,MOD(Spreadsheet!AP259*10,5)=0), MOD(Spreadsheet!AP259,5000)=0),TRUE,FALSE)))</f>
        <v>1</v>
      </c>
      <c r="BT259" s="5" t="b">
        <f t="array" ref="BT259">IF(ISBLANK(Spreadsheet!AQ259),TRUE,ISNUMBER(MATCH(TRUE,EXACT(Spreadsheet!AQ259,EnrollWaive),0)))</f>
        <v>1</v>
      </c>
      <c r="BU259" s="5" t="b">
        <f t="array" ref="BU259">IF(ISBLANK(Spreadsheet!AR259),TRUE,ISNUMBER(MATCH(TRUE,EXACT(Spreadsheet!AR259,LifeBenefitClasses),0)))</f>
        <v>1</v>
      </c>
      <c r="BV259" s="5" t="b">
        <f>IF(OR(ISBLANK(Spreadsheet!AR259), Spreadsheet!AR259="Waive"),IF(ISBLANK(Spreadsheet!AS259),TRUE,FALSE),IF(OR(AND(NOT(ISBLANK(Spreadsheet!AR259)),ISBLANK(Spreadsheet!AS259)),NOT(ISNUMBER(VALUE(Spreadsheet!AS259)))),FALSE,IF(OR(AND(Spreadsheet!AS259&lt;6,MOD(Spreadsheet!AS259*10,5)=0), MOD(Spreadsheet!AS259,10000)=0),TRUE,FALSE)))</f>
        <v>1</v>
      </c>
      <c r="BW259" s="5" t="b">
        <f t="array" ref="BW259">IF(ISBLANK(Spreadsheet!AT259),TRUE,ISNUMBER(MATCH(TRUE,EXACT(Spreadsheet!AT259,LifeBenefitClasses),0)))</f>
        <v>1</v>
      </c>
      <c r="BX259" s="5" t="b">
        <f>IF(OR(ISBLANK(Spreadsheet!AT259), Spreadsheet!AT259="Waive"),IF(ISBLANK(Spreadsheet!AU259),TRUE,FALSE),IF(OR(AND(NOT(ISBLANK(Spreadsheet!AT259)),ISBLANK(Spreadsheet!AU259)),NOT(ISNUMBER(VALUE(Spreadsheet!AU259)))),FALSE,IF(AND(NOT(OR(ISBLANK(Spreadsheet!AT259),Spreadsheet!AT259="Waive")),NOT(OR(ISBLANK(Spreadsheet!AR259),Spreadsheet!AR259="Waive")),MOD(Spreadsheet!AU259,5000)=0, Spreadsheet!AU259&lt;=(Spreadsheet!AS259*0.5)),TRUE,FALSE)))</f>
        <v>1</v>
      </c>
      <c r="BY259" s="5" t="b">
        <f t="array" ref="BY259">IF(ISBLANK(Spreadsheet!AV259),TRUE,ISNUMBER(MATCH(TRUE,EXACT(Spreadsheet!AV259,EnrollWaive),0)))</f>
        <v>1</v>
      </c>
      <c r="BZ259" s="5" t="b">
        <f t="array" ref="BZ259">IF(ISBLANK(Spreadsheet!AW259),TRUE,ISNUMBER(MATCH(TRUE,EXACT(Spreadsheet!AW259,LifeBenefitClasses),0)))</f>
        <v>1</v>
      </c>
      <c r="CA259" s="5" t="b">
        <f t="array" ref="CA259">IF(ISBLANK(Spreadsheet!AX259),TRUE,ISNUMBER(MATCH(TRUE,EXACT(Spreadsheet!AX259,LifeBenefitClasses),0)))</f>
        <v>1</v>
      </c>
      <c r="CB259" s="5" t="b">
        <f t="array" ref="CB259">IF(ISBLANK(Spreadsheet!AY259),TRUE,ISNUMBER(MATCH(TRUE,EXACT(Spreadsheet!AY259,LifeBenefitClasses),0)))</f>
        <v>1</v>
      </c>
      <c r="CC259" s="5" t="b">
        <f t="array" ref="CC259">IF(ISBLANK(Spreadsheet!AZ259),TRUE,ISNUMBER(MATCH(TRUE,EXACT(Spreadsheet!AZ259,LifeBenefitClasses),0)))</f>
        <v>1</v>
      </c>
      <c r="CD259" s="5" t="b">
        <f t="array" ref="CD259">IF(ISBLANK(Spreadsheet!BA259),TRUE,ISNUMBER(MATCH(TRUE,EXACT(Spreadsheet!BA259,LifeBenefitClasses),0)))</f>
        <v>1</v>
      </c>
      <c r="CE259" s="5" t="b">
        <f>IF(OR(ISBLANK(Spreadsheet!BA259), Spreadsheet!BA259="Waive"),IF(ISBLANK(Spreadsheet!BB259),TRUE,FALSE),IF(OR(AND(NOT(ISBLANK(Spreadsheet!BA259)),ISBLANK(Spreadsheet!BB259)),NOT(ISNUMBER(VALUE(Spreadsheet!BB259))),ISBLANK(Spreadsheet!BC259),NOT(ISNUMBER(VALUE(Spreadsheet!BC259)))),FALSE,IF(AND(Spreadsheet!BB259&gt;=50000,Spreadsheet!BB259&lt;=250000,MOD(Spreadsheet!BB259,10000)=0,Spreadsheet!BB259&lt;=(10*Spreadsheet!BC259)),TRUE,FALSE)))</f>
        <v>1</v>
      </c>
      <c r="CF259" s="5" t="b">
        <f>IF(NOT(ISBLANK(Spreadsheet!BC259)),AND(ISNUMBER(VALUE(Spreadsheet!BC259)),Spreadsheet!BC259&gt;0),AND(OR(ISBLANK(Spreadsheet!AO259),Spreadsheet!AO259="Waive",AND(NOT(OR(ISBLANK(Spreadsheet!AO259),Spreadsheet!AO259="Waive")),Spreadsheet!AP259&gt;=6)),OR(ISBLANK(Spreadsheet!AR259),AND(NOT(OR(ISBLANK(Spreadsheet!AR259),Spreadsheet!AR259="Waive")),Spreadsheet!AS259&gt;=6)),OR(ISBLANK(Spreadsheet!AW259)),OR(ISBLANK(Spreadsheet!AX259)),OR(ISBLANK(Spreadsheet!AY259)),OR(ISBLANK(Spreadsheet!AZ259)),OR(ISBLANK(Spreadsheet!BA259),Spreadsheet!BA259="Waive")))</f>
        <v>1</v>
      </c>
      <c r="CG259" s="5" t="b">
        <f t="shared" ca="1" si="17"/>
        <v>1</v>
      </c>
    </row>
    <row r="260" spans="8:85" x14ac:dyDescent="0.3">
      <c r="H260" s="5">
        <f t="shared" ca="1" si="14"/>
        <v>2</v>
      </c>
      <c r="I260" s="5" t="str">
        <f t="shared" ca="1" si="15"/>
        <v/>
      </c>
      <c r="J260" s="5" t="str">
        <f>IF(AND(NOT(ISBLANK(Spreadsheet!C260)),ISBLANK(Spreadsheet!D260)),Spreadsheet!F260&amp;" "&amp;Spreadsheet!H260,"")</f>
        <v/>
      </c>
      <c r="K260" s="5">
        <f>IF(AND(NOT(ISBLANK(Spreadsheet!C260)),ISBLANK(Spreadsheet!D260)),COUNTIFS(Spreadsheet!E261:E$786,"=Child",Spreadsheet!C261:C$786, "="&amp;Spreadsheet!C260) + COUNTIFS(Spreadsheet!E261:E$786,"=Step-child",Spreadsheet!C261:C$786, "="&amp;Spreadsheet!C260),0)</f>
        <v>0</v>
      </c>
      <c r="L260" s="5">
        <f>IF(NOT(ISBLANK(J260)),COUNTIFS(Spreadsheet!E261:E$786,"=Wife",Spreadsheet!C261:C$786, "="&amp;Spreadsheet!C260) + COUNTIFS(Spreadsheet!E261:E$786,"=Husband",Spreadsheet!C261:C$786, "="&amp;Spreadsheet!C260),0)</f>
        <v>0</v>
      </c>
      <c r="M260" s="5">
        <f>IF(NOT(ISBLANK(Spreadsheet!AJ260)),VLOOKUP(Spreadsheet!AJ260,'Drop Downs'!$P$2:$R$16,3,FALSE),0)</f>
        <v>0</v>
      </c>
      <c r="N260" s="5">
        <f>IF(NOT(ISBLANK(Spreadsheet!AJ260)), VLOOKUP(Spreadsheet!AJ260,'Drop Downs'!$P$2:$R$16,2,FALSE),0)</f>
        <v>0</v>
      </c>
      <c r="O260" s="5">
        <f>IF(NOT(ISBLANK(Spreadsheet!AL260)),VLOOKUP(Spreadsheet!AL260,'Drop Downs'!$P$2:$R$16,3,FALSE), 0)</f>
        <v>0</v>
      </c>
      <c r="P260" s="5">
        <f>IF(NOT(ISBLANK(Spreadsheet!AL260)),VLOOKUP(Spreadsheet!AL260,'Drop Downs'!$P$2:$R$16,2,FALSE),0)</f>
        <v>0</v>
      </c>
      <c r="Q260" s="5">
        <f>IF(NOT(ISBLANK(Spreadsheet!AN260)),VLOOKUP(Spreadsheet!AN260,'Drop Downs'!$P$2:$R$16,3,FALSE),0)</f>
        <v>0</v>
      </c>
      <c r="R260" s="5">
        <f>IF(NOT(ISBLANK(Spreadsheet!AN260)),VLOOKUP(Spreadsheet!AN260,'Drop Downs'!$P$2:$R$16,2,FALSE),0)</f>
        <v>0</v>
      </c>
      <c r="S260" s="5" t="str">
        <f>IF(OR(M260&gt;K260,N260&gt;L260,O260&gt;K260, Q260&gt;K260,N260&gt;L260, P260&gt;L260, R260&gt;L260),"Member currently has a coverage election over what he/she needs.  Please add more dependents or adjust the coverage election.","")&amp;(IF(AND(NOT(ISBLANK(Spreadsheet!C260)),NOT(ISBLANK(Spreadsheet!D260)),ISBLANK(Spreadsheet!E260)),"Dependent lacks a relationship to member.Please select one from the drop-down.",""))</f>
        <v/>
      </c>
      <c r="T260" s="5" t="b">
        <f t="shared" si="16"/>
        <v>1</v>
      </c>
      <c r="U260" s="5" t="b">
        <f>OR(ISBLANK(Spreadsheet!C260),IF(NOT(ISBLANK(Spreadsheet!D260)),NOT(ISBLANK(Spreadsheet!E260)),TRUE))</f>
        <v>1</v>
      </c>
      <c r="V260" s="5" t="b">
        <f>OR(ISBLANK(Spreadsheet!C260), NOT(ISBLANK(Spreadsheet!I260)))</f>
        <v>1</v>
      </c>
      <c r="W260" s="5" t="b">
        <f>OR(ISBLANK(Spreadsheet!D260),NOT(ISBLANK(Spreadsheet!C260)))</f>
        <v>1</v>
      </c>
      <c r="X260" s="155" t="str">
        <f>REPT("0",MIN(FIND({1,2,3,4,5,6,7,8,9},Spreadsheet!C260&amp;"123456789"))-1)&amp;IF(ISBLANK(Spreadsheet!C260),"",SUMPRODUCT(MID(0&amp;Spreadsheet!C260,LARGE(INDEX(ISNUMBER(--MID(Spreadsheet!C260,ROW($1:$225),1))*
 ROW($1:$225),0),ROW($1:$225))+1,1)*10^ROW($1:$225)/10))</f>
        <v/>
      </c>
      <c r="Y260" s="5" t="b">
        <f>IF(NOT(ISBLANK(Spreadsheet!C260)),IF(AND(ISNUMBER(VALUE(Spreadsheet!C260)), LEN(Spreadsheet!C260)=9),TRUE,FALSE),TRUE)</f>
        <v>1</v>
      </c>
      <c r="Z260" s="155" t="str">
        <f>REPT("0",MIN(FIND({1,2,3,4,5,6,7,8,9},Spreadsheet!D260&amp;"123456789"))-1)&amp;IF(ISBLANK(Spreadsheet!D260),"",SUMPRODUCT(MID(0&amp;Spreadsheet!D260,LARGE(INDEX(ISNUMBER(--MID(Spreadsheet!D260,ROW($1:$225),1))*
 ROW($1:$225),0),ROW($1:$225))+1,1)*10^ROW($1:$225)/10))</f>
        <v/>
      </c>
      <c r="AA260" s="5" t="b">
        <f>IF(AND(NOT(ISBLANK(Spreadsheet!D260)),NOT(ISBLANK(Spreadsheet!C260))),IF(AND(ISNUMBER(VALUE(Spreadsheet!D260)), LEN(Spreadsheet!D260)=9),TRUE,FALSE),IF(AND(NOT(ISBLANK(Spreadsheet!D260)),ISBLANK(Spreadsheet!C260)),FALSE,TRUE))</f>
        <v>1</v>
      </c>
      <c r="AB260" s="5" t="b">
        <f>OR(ISBLANK(Spreadsheet!Y260),IF(NOT(ISBLANK(Spreadsheet!Y260)),LEN(Spreadsheet!Y260)=10,ISNUMBER(VALUE(Spreadsheet!Y260))))</f>
        <v>1</v>
      </c>
      <c r="AC260" s="5" t="b">
        <f>OR(ISBLANK(Spreadsheet!AI260), AND(NOT(ISBLANK(Spreadsheet!AJ260)), NOT(ISNUMBER(SEARCH("Waive",Spreadsheet!AJ260)))))</f>
        <v>1</v>
      </c>
      <c r="AD260" s="5" t="b">
        <f>OR(ISBLANK(Spreadsheet!AK260), AND(NOT(ISBLANK(Spreadsheet!AL260)), NOT(ISNUMBER(SEARCH("Waive",Spreadsheet!AL260)))))</f>
        <v>1</v>
      </c>
      <c r="AE260" s="5" t="b">
        <f>OR(ISBLANK(Spreadsheet!AM260), AND(NOT(ISBLANK(Spreadsheet!AN260)), NOT(ISNUMBER(SEARCH("Waive", Spreadsheet!AN260)))))</f>
        <v>1</v>
      </c>
      <c r="AF260" s="5" t="b">
        <f>OR(ISBLANK(Spreadsheet!C260), NOT(ISBLANK(Spreadsheet!D260)),NOT(ISBLANK(Spreadsheet!L260)))</f>
        <v>1</v>
      </c>
      <c r="AG260" s="5" t="b">
        <f>IF(AND(NOT(ISBLANK(Spreadsheet!C260)), NOT(ISBLANK(Spreadsheet!D260)),Spreadsheet!C260&lt;&gt;Spreadsheet!D260),IF(ISERROR(VLOOKUP(Spreadsheet!C260, Spreadsheet!$C$6:'Spreadsheet'!$C259,1,FALSE)), FALSE, TRUE),TRUE)</f>
        <v>1</v>
      </c>
      <c r="AH260" s="5" t="b">
        <f>Spreadsheet!$B$2=Spreadsheet!AD260</f>
        <v>1</v>
      </c>
      <c r="AI260" s="5" t="b">
        <f>IF(ISBLANK(Spreadsheet!G260),TRUE,IF(OR(LEN(Spreadsheet!G260)&gt;1,ISNUMBER(VALUE(Spreadsheet!G260))),FALSE,TRUE))</f>
        <v>1</v>
      </c>
      <c r="AJ260" s="5" t="b">
        <f>OR(ISBLANK(Spreadsheet!C260), NOT(ISBLANK(Spreadsheet!B260)), NOT(ISBLANK(Spreadsheet!D260)))</f>
        <v>1</v>
      </c>
      <c r="AK260" s="5" t="b">
        <f t="array" ref="AK260">IF(OR(AND(ISBLANK(Spreadsheet!E260),ISBLANK(Spreadsheet!D260),NOT(ISBLANK(Spreadsheet!C260))),AND(ISBLANK(Spreadsheet!E260),ISBLANK(Spreadsheet!D260),ISBLANK(Spreadsheet!C260))),TRUE,ISNUMBER(MATCH(TRUE,EXACT(Spreadsheet!E260,Relationships),0)))</f>
        <v>1</v>
      </c>
      <c r="AL260" s="5" t="b">
        <f>IF(NOT(ISBLANK(Spreadsheet!C260)),IF(OR(ISBLANK(Spreadsheet!F260),LEN(Spreadsheet!F260)&gt;40),FALSE,TRUE),TRUE)</f>
        <v>1</v>
      </c>
      <c r="AM260" s="5" t="b">
        <f>IF(NOT(ISBLANK(Spreadsheet!C260)),IF(OR(ISBLANK(Spreadsheet!H260),LEN(Spreadsheet!H260)&gt;40),FALSE,TRUE),TRUE)</f>
        <v>1</v>
      </c>
      <c r="AN260" s="5" t="b">
        <f t="array" ref="AN260">IF(ISBLANK(Spreadsheet!I260),TRUE,ISNUMBER(MATCH(TRUE,EXACT(Spreadsheet!I260,GenderValues),0)))</f>
        <v>1</v>
      </c>
      <c r="AO260" s="5" t="b">
        <f ca="1">IF(ISERROR(DATEVALUE(TEXT(Spreadsheet!J260,"mm/dd/yyyy")) &gt; TODAY()),IF(AND(ISBLANK(Spreadsheet!J260),ISBLANK(Spreadsheet!C260)),TRUE,FALSE),IF(DATEVALUE(TEXT(Spreadsheet!J260,"mm/dd/yyyy")) &gt; TODAY(),FALSE,TRUE))</f>
        <v>1</v>
      </c>
      <c r="AP260" s="5" t="b">
        <f>OR(ISBLANK(Spreadsheet!K260),LEN(Spreadsheet!K260)&lt;=100)</f>
        <v>1</v>
      </c>
      <c r="AQ260" s="5" t="b">
        <f t="array" ref="AQ260">IF(OR(AND(ISBLANK(Spreadsheet!L260),ISBLANK(Spreadsheet!C260)),AND(NOT(ISBLANK(Spreadsheet!C260)),NOT(ISBLANK(Spreadsheet!D260)))),TRUE,ISNUMBER(MATCH(TRUE,EXACT(Spreadsheet!L260,MaritalStatus),0)))</f>
        <v>1</v>
      </c>
      <c r="AR260" s="5" t="b">
        <f ca="1">IF(ISERROR(DATEVALUE(TEXT(Spreadsheet!M260,"mm/dd/yyyy")) &gt; TODAY()),IF(ISBLANK(Spreadsheet!M260),TRUE,FALSE),IF(DATEVALUE(TEXT(Spreadsheet!M260,"mm/dd/yyyy")) &gt; TODAY(),FALSE,TRUE))</f>
        <v>1</v>
      </c>
      <c r="AS260" s="5" t="b">
        <f>OR(ISBLANK(Spreadsheet!N260),LEN(Spreadsheet!N260)&lt;=100)</f>
        <v>1</v>
      </c>
      <c r="AT260" s="5" t="b">
        <f>OR(ISBLANK(Spreadsheet!O260),UPPER(Spreadsheet!O260)="YES")</f>
        <v>1</v>
      </c>
      <c r="AU260" s="5" t="b">
        <f>OR(ISBLANK(Spreadsheet!P260),UPPER(Spreadsheet!P260)="YES")</f>
        <v>1</v>
      </c>
      <c r="AV260" s="5" t="b">
        <f t="array" ref="AV260">IF(ISBLANK(Spreadsheet!Q260),TRUE,ISNUMBER(MATCH(TRUE,EXACT(Spreadsheet!Q260,OnGroupsPriorIns),0)))</f>
        <v>1</v>
      </c>
      <c r="AW260" s="5" t="b">
        <f>OR(ISBLANK(Spreadsheet!R260),UPPER(Spreadsheet!R260)="YES")</f>
        <v>1</v>
      </c>
      <c r="AX260" s="5" t="b">
        <f>OR(ISBLANK(Spreadsheet!S260),UPPER(Spreadsheet!S260)="YES")</f>
        <v>1</v>
      </c>
      <c r="AY260" s="5" t="b">
        <f>OR(AND(ISBLANK(Spreadsheet!C260),LEN(Spreadsheet!T260)=0),AND(NOT(ISBLANK(Spreadsheet!C260)),LEN(Spreadsheet!T260)&gt;0,LEN(Spreadsheet!T260)&lt;=50))</f>
        <v>1</v>
      </c>
      <c r="AZ260" s="5" t="b">
        <f>OR(LEN(Spreadsheet!U260)=0,AND(LEN(Spreadsheet!U260)&gt;0,LEN(Spreadsheet!U260)&lt;=50))</f>
        <v>1</v>
      </c>
      <c r="BA260" s="5" t="b">
        <f>OR(AND(ISBLANK(Spreadsheet!C260),LEN(Spreadsheet!V260)=0),AND(NOT(ISBLANK(Spreadsheet!C260)),LEN(Spreadsheet!V260)&gt;0,LEN(Spreadsheet!V260)&lt;=50))</f>
        <v>1</v>
      </c>
      <c r="BB260" s="5" t="b">
        <f t="array" ref="BB260">IF(AND(ISBLANK(Spreadsheet!C260),LEN(Spreadsheet!W260)=0),TRUE,ISNUMBER(MATCH(TRUE,EXACT(Spreadsheet!W260,States),0)))</f>
        <v>1</v>
      </c>
      <c r="BC260" s="5" t="b">
        <f>OR(AND(ISBLANK(Spreadsheet!C260),LEN(Spreadsheet!X260)=0),AND(NOT(ISBLANK(Spreadsheet!C260)),LEN(Spreadsheet!X260)&gt;0,LEN(Spreadsheet!X260)=5,ISNUMBER(VALUE(Spreadsheet!X260))))</f>
        <v>1</v>
      </c>
      <c r="BD260" s="5" t="b">
        <f>OR(ISBLANK(Spreadsheet!Z260),LEN(Spreadsheet!Z260)&lt;=50)</f>
        <v>1</v>
      </c>
      <c r="BE260" s="5" t="b">
        <f>ISBLANK(Spreadsheet!AA260)</f>
        <v>1</v>
      </c>
      <c r="BF260" s="5" t="b">
        <f>ISBLANK(Spreadsheet!AB260)</f>
        <v>1</v>
      </c>
      <c r="BG260" s="5" t="b">
        <f>IF(ISERROR(DATEVALUE(TEXT(Spreadsheet!AC260,"mm/dd/yyyy")) &gt; DATEVALUE(TEXT(Spreadsheet!J260,"mm/dd/yyyy"))),IF(OR(AND(ISBLANK(Spreadsheet!AC260),ISBLANK(Spreadsheet!C260)),AND(NOT(ISBLANK(Spreadsheet!C260)),ISBLANK(Spreadsheet!AC260),NOT(ISBLANK(Spreadsheet!D260)))),TRUE,FALSE),IF(DATEVALUE(TEXT(Spreadsheet!AC260,"mm/dd/yyyy")) &gt; DATEVALUE(TEXT(Spreadsheet!J260,"mm/dd/yyyy")),TRUE,FALSE))</f>
        <v>1</v>
      </c>
      <c r="BH260" s="5" t="b">
        <f>OR(AND(ISBLANK(Spreadsheet!C260),ISBLANK(Spreadsheet!AE260)),AND(NOT(ISBLANK(Spreadsheet!C260)),NOT(ISBLANK(Spreadsheet!D260)),ISBLANK(Spreadsheet!AE260)),AND(NOT(ISBLANK(Spreadsheet!C260)),ISBLANK(Spreadsheet!D260),NOT(ISBLANK(Spreadsheet!AE260)),LEN(Spreadsheet!AE260)&lt;=100))</f>
        <v>1</v>
      </c>
      <c r="BI260" s="5" t="b">
        <f t="array" ref="BI260">IF(ISBLANK(Spreadsheet!AF260),TRUE,ISNUMBER(MATCH(TRUE,EXACT(Spreadsheet!AF260,CobraShortReasons),0)))</f>
        <v>1</v>
      </c>
      <c r="BJ260" s="5" t="b">
        <f ca="1">IF(ISERROR(DATEVALUE(TEXT(Spreadsheet!AG260,"mm/dd/yyyy")) &gt; TODAY()),IF(ISBLANK(Spreadsheet!AG260),TRUE,FALSE),IF(DATEVALUE(TEXT(Spreadsheet!AG260,"mm/dd/yyyy")) &gt; TODAY(),FALSE,TRUE))</f>
        <v>1</v>
      </c>
      <c r="BK260" s="5" t="b">
        <f>OR(ISBLANK(Spreadsheet!AH260),LEN(Spreadsheet!AH260)&lt;=25)</f>
        <v>1</v>
      </c>
      <c r="BL260" s="5" t="b">
        <f t="array" aca="1" ref="BL260" ca="1">IF(ISBLANK(Spreadsheet!AI260),TRUE,ISNUMBER(MATCH(TRUE,EXACT(Spreadsheet!AI260,INDIRECT(Spreadsheet!$D$2)),0)))</f>
        <v>1</v>
      </c>
      <c r="BM260" s="5" t="b">
        <f t="array" aca="1" ref="BM260" ca="1">IF(ISBLANK(Spreadsheet!AJ260),TRUE,ISNUMBER(MATCH(TRUE,EXACT(Spreadsheet!AJ260,INDIRECT(Spreadsheet!BJ260)),0)))</f>
        <v>1</v>
      </c>
      <c r="BN260" s="5" t="b">
        <f t="array" ref="BN260">IF(ISBLANK(Spreadsheet!AK260),TRUE,ISNUMBER(MATCH(TRUE,EXACT(Spreadsheet!AK260,DentalPlans),0)))</f>
        <v>1</v>
      </c>
      <c r="BO260" s="5" t="b">
        <f t="array" aca="1" ref="BO260" ca="1">IF(ISBLANK(Spreadsheet!AL260),TRUE,ISNUMBER(MATCH(TRUE,EXACT(Spreadsheet!AL260,INDIRECT(Spreadsheet!BK260)),0)))</f>
        <v>1</v>
      </c>
      <c r="BP260" s="5" t="b">
        <f t="array" ref="BP260">IF(ISBLANK(Spreadsheet!AM260),TRUE,ISNUMBER(MATCH(TRUE,EXACT(Spreadsheet!AM260,VisionPlans),0)))</f>
        <v>1</v>
      </c>
      <c r="BQ260" s="5" t="b">
        <f t="array" aca="1" ref="BQ260" ca="1">IF(ISBLANK(Spreadsheet!AN260),TRUE,ISNUMBER(MATCH(TRUE,EXACT(Spreadsheet!AN260,INDIRECT(Spreadsheet!BL260)),0)))</f>
        <v>1</v>
      </c>
      <c r="BR260" s="5" t="b">
        <f t="array" ref="BR260">IF(ISBLANK(Spreadsheet!AO260),TRUE,ISNUMBER(MATCH(TRUE,EXACT(Spreadsheet!AO260,LifeBenefitClasses),0)))</f>
        <v>1</v>
      </c>
      <c r="BS260" s="5" t="b">
        <f>IF(OR(ISBLANK(Spreadsheet!AO260), Spreadsheet!AO260="Waive"),IF(ISBLANK(Spreadsheet!AP260),TRUE,FALSE),IF(OR(AND(NOT(ISBLANK(Spreadsheet!AO260)),ISBLANK(Spreadsheet!AP260)),NOT(ISNUMBER(VALUE(Spreadsheet!AP260)))),FALSE,IF(OR(AND(Spreadsheet!AP260&lt;6,MOD(Spreadsheet!AP260*10,5)=0), MOD(Spreadsheet!AP260,5000)=0),TRUE,FALSE)))</f>
        <v>1</v>
      </c>
      <c r="BT260" s="5" t="b">
        <f t="array" ref="BT260">IF(ISBLANK(Spreadsheet!AQ260),TRUE,ISNUMBER(MATCH(TRUE,EXACT(Spreadsheet!AQ260,EnrollWaive),0)))</f>
        <v>1</v>
      </c>
      <c r="BU260" s="5" t="b">
        <f t="array" ref="BU260">IF(ISBLANK(Spreadsheet!AR260),TRUE,ISNUMBER(MATCH(TRUE,EXACT(Spreadsheet!AR260,LifeBenefitClasses),0)))</f>
        <v>1</v>
      </c>
      <c r="BV260" s="5" t="b">
        <f>IF(OR(ISBLANK(Spreadsheet!AR260), Spreadsheet!AR260="Waive"),IF(ISBLANK(Spreadsheet!AS260),TRUE,FALSE),IF(OR(AND(NOT(ISBLANK(Spreadsheet!AR260)),ISBLANK(Spreadsheet!AS260)),NOT(ISNUMBER(VALUE(Spreadsheet!AS260)))),FALSE,IF(OR(AND(Spreadsheet!AS260&lt;6,MOD(Spreadsheet!AS260*10,5)=0), MOD(Spreadsheet!AS260,10000)=0),TRUE,FALSE)))</f>
        <v>1</v>
      </c>
      <c r="BW260" s="5" t="b">
        <f t="array" ref="BW260">IF(ISBLANK(Spreadsheet!AT260),TRUE,ISNUMBER(MATCH(TRUE,EXACT(Spreadsheet!AT260,LifeBenefitClasses),0)))</f>
        <v>1</v>
      </c>
      <c r="BX260" s="5" t="b">
        <f>IF(OR(ISBLANK(Spreadsheet!AT260), Spreadsheet!AT260="Waive"),IF(ISBLANK(Spreadsheet!AU260),TRUE,FALSE),IF(OR(AND(NOT(ISBLANK(Spreadsheet!AT260)),ISBLANK(Spreadsheet!AU260)),NOT(ISNUMBER(VALUE(Spreadsheet!AU260)))),FALSE,IF(AND(NOT(OR(ISBLANK(Spreadsheet!AT260),Spreadsheet!AT260="Waive")),NOT(OR(ISBLANK(Spreadsheet!AR260),Spreadsheet!AR260="Waive")),MOD(Spreadsheet!AU260,5000)=0, Spreadsheet!AU260&lt;=(Spreadsheet!AS260*0.5)),TRUE,FALSE)))</f>
        <v>1</v>
      </c>
      <c r="BY260" s="5" t="b">
        <f t="array" ref="BY260">IF(ISBLANK(Spreadsheet!AV260),TRUE,ISNUMBER(MATCH(TRUE,EXACT(Spreadsheet!AV260,EnrollWaive),0)))</f>
        <v>1</v>
      </c>
      <c r="BZ260" s="5" t="b">
        <f t="array" ref="BZ260">IF(ISBLANK(Spreadsheet!AW260),TRUE,ISNUMBER(MATCH(TRUE,EXACT(Spreadsheet!AW260,LifeBenefitClasses),0)))</f>
        <v>1</v>
      </c>
      <c r="CA260" s="5" t="b">
        <f t="array" ref="CA260">IF(ISBLANK(Spreadsheet!AX260),TRUE,ISNUMBER(MATCH(TRUE,EXACT(Spreadsheet!AX260,LifeBenefitClasses),0)))</f>
        <v>1</v>
      </c>
      <c r="CB260" s="5" t="b">
        <f t="array" ref="CB260">IF(ISBLANK(Spreadsheet!AY260),TRUE,ISNUMBER(MATCH(TRUE,EXACT(Spreadsheet!AY260,LifeBenefitClasses),0)))</f>
        <v>1</v>
      </c>
      <c r="CC260" s="5" t="b">
        <f t="array" ref="CC260">IF(ISBLANK(Spreadsheet!AZ260),TRUE,ISNUMBER(MATCH(TRUE,EXACT(Spreadsheet!AZ260,LifeBenefitClasses),0)))</f>
        <v>1</v>
      </c>
      <c r="CD260" s="5" t="b">
        <f t="array" ref="CD260">IF(ISBLANK(Spreadsheet!BA260),TRUE,ISNUMBER(MATCH(TRUE,EXACT(Spreadsheet!BA260,LifeBenefitClasses),0)))</f>
        <v>1</v>
      </c>
      <c r="CE260" s="5" t="b">
        <f>IF(OR(ISBLANK(Spreadsheet!BA260), Spreadsheet!BA260="Waive"),IF(ISBLANK(Spreadsheet!BB260),TRUE,FALSE),IF(OR(AND(NOT(ISBLANK(Spreadsheet!BA260)),ISBLANK(Spreadsheet!BB260)),NOT(ISNUMBER(VALUE(Spreadsheet!BB260))),ISBLANK(Spreadsheet!BC260),NOT(ISNUMBER(VALUE(Spreadsheet!BC260)))),FALSE,IF(AND(Spreadsheet!BB260&gt;=50000,Spreadsheet!BB260&lt;=250000,MOD(Spreadsheet!BB260,10000)=0,Spreadsheet!BB260&lt;=(10*Spreadsheet!BC260)),TRUE,FALSE)))</f>
        <v>1</v>
      </c>
      <c r="CF260" s="5" t="b">
        <f>IF(NOT(ISBLANK(Spreadsheet!BC260)),AND(ISNUMBER(VALUE(Spreadsheet!BC260)),Spreadsheet!BC260&gt;0),AND(OR(ISBLANK(Spreadsheet!AO260),Spreadsheet!AO260="Waive",AND(NOT(OR(ISBLANK(Spreadsheet!AO260),Spreadsheet!AO260="Waive")),Spreadsheet!AP260&gt;=6)),OR(ISBLANK(Spreadsheet!AR260),AND(NOT(OR(ISBLANK(Spreadsheet!AR260),Spreadsheet!AR260="Waive")),Spreadsheet!AS260&gt;=6)),OR(ISBLANK(Spreadsheet!AW260)),OR(ISBLANK(Spreadsheet!AX260)),OR(ISBLANK(Spreadsheet!AY260)),OR(ISBLANK(Spreadsheet!AZ260)),OR(ISBLANK(Spreadsheet!BA260),Spreadsheet!BA260="Waive")))</f>
        <v>1</v>
      </c>
      <c r="CG260" s="5" t="b">
        <f t="shared" ca="1" si="17"/>
        <v>1</v>
      </c>
    </row>
    <row r="261" spans="8:85" x14ac:dyDescent="0.3">
      <c r="H261" s="5">
        <f t="shared" ca="1" si="14"/>
        <v>2</v>
      </c>
      <c r="I261" s="5" t="str">
        <f t="shared" ca="1" si="15"/>
        <v/>
      </c>
      <c r="J261" s="5" t="str">
        <f>IF(AND(NOT(ISBLANK(Spreadsheet!C261)),ISBLANK(Spreadsheet!D261)),Spreadsheet!F261&amp;" "&amp;Spreadsheet!H261,"")</f>
        <v/>
      </c>
      <c r="K261" s="5">
        <f>IF(AND(NOT(ISBLANK(Spreadsheet!C261)),ISBLANK(Spreadsheet!D261)),COUNTIFS(Spreadsheet!E262:E$786,"=Child",Spreadsheet!C262:C$786, "="&amp;Spreadsheet!C261) + COUNTIFS(Spreadsheet!E262:E$786,"=Step-child",Spreadsheet!C262:C$786, "="&amp;Spreadsheet!C261),0)</f>
        <v>0</v>
      </c>
      <c r="L261" s="5">
        <f>IF(NOT(ISBLANK(J261)),COUNTIFS(Spreadsheet!E262:E$786,"=Wife",Spreadsheet!C262:C$786, "="&amp;Spreadsheet!C261) + COUNTIFS(Spreadsheet!E262:E$786,"=Husband",Spreadsheet!C262:C$786, "="&amp;Spreadsheet!C261),0)</f>
        <v>0</v>
      </c>
      <c r="M261" s="5">
        <f>IF(NOT(ISBLANK(Spreadsheet!AJ261)),VLOOKUP(Spreadsheet!AJ261,'Drop Downs'!$P$2:$R$16,3,FALSE),0)</f>
        <v>0</v>
      </c>
      <c r="N261" s="5">
        <f>IF(NOT(ISBLANK(Spreadsheet!AJ261)), VLOOKUP(Spreadsheet!AJ261,'Drop Downs'!$P$2:$R$16,2,FALSE),0)</f>
        <v>0</v>
      </c>
      <c r="O261" s="5">
        <f>IF(NOT(ISBLANK(Spreadsheet!AL261)),VLOOKUP(Spreadsheet!AL261,'Drop Downs'!$P$2:$R$16,3,FALSE), 0)</f>
        <v>0</v>
      </c>
      <c r="P261" s="5">
        <f>IF(NOT(ISBLANK(Spreadsheet!AL261)),VLOOKUP(Spreadsheet!AL261,'Drop Downs'!$P$2:$R$16,2,FALSE),0)</f>
        <v>0</v>
      </c>
      <c r="Q261" s="5">
        <f>IF(NOT(ISBLANK(Spreadsheet!AN261)),VLOOKUP(Spreadsheet!AN261,'Drop Downs'!$P$2:$R$16,3,FALSE),0)</f>
        <v>0</v>
      </c>
      <c r="R261" s="5">
        <f>IF(NOT(ISBLANK(Spreadsheet!AN261)),VLOOKUP(Spreadsheet!AN261,'Drop Downs'!$P$2:$R$16,2,FALSE),0)</f>
        <v>0</v>
      </c>
      <c r="S261" s="5" t="str">
        <f>IF(OR(M261&gt;K261,N261&gt;L261,O261&gt;K261, Q261&gt;K261,N261&gt;L261, P261&gt;L261, R261&gt;L261),"Member currently has a coverage election over what he/she needs.  Please add more dependents or adjust the coverage election.","")&amp;(IF(AND(NOT(ISBLANK(Spreadsheet!C261)),NOT(ISBLANK(Spreadsheet!D261)),ISBLANK(Spreadsheet!E261)),"Dependent lacks a relationship to member.Please select one from the drop-down.",""))</f>
        <v/>
      </c>
      <c r="T261" s="5" t="b">
        <f t="shared" si="16"/>
        <v>1</v>
      </c>
      <c r="U261" s="5" t="b">
        <f>OR(ISBLANK(Spreadsheet!C261),IF(NOT(ISBLANK(Spreadsheet!D261)),NOT(ISBLANK(Spreadsheet!E261)),TRUE))</f>
        <v>1</v>
      </c>
      <c r="V261" s="5" t="b">
        <f>OR(ISBLANK(Spreadsheet!C261), NOT(ISBLANK(Spreadsheet!I261)))</f>
        <v>1</v>
      </c>
      <c r="W261" s="5" t="b">
        <f>OR(ISBLANK(Spreadsheet!D261),NOT(ISBLANK(Spreadsheet!C261)))</f>
        <v>1</v>
      </c>
      <c r="X261" s="155" t="str">
        <f>REPT("0",MIN(FIND({1,2,3,4,5,6,7,8,9},Spreadsheet!C261&amp;"123456789"))-1)&amp;IF(ISBLANK(Spreadsheet!C261),"",SUMPRODUCT(MID(0&amp;Spreadsheet!C261,LARGE(INDEX(ISNUMBER(--MID(Spreadsheet!C261,ROW($1:$225),1))*
 ROW($1:$225),0),ROW($1:$225))+1,1)*10^ROW($1:$225)/10))</f>
        <v/>
      </c>
      <c r="Y261" s="5" t="b">
        <f>IF(NOT(ISBLANK(Spreadsheet!C261)),IF(AND(ISNUMBER(VALUE(Spreadsheet!C261)), LEN(Spreadsheet!C261)=9),TRUE,FALSE),TRUE)</f>
        <v>1</v>
      </c>
      <c r="Z261" s="155" t="str">
        <f>REPT("0",MIN(FIND({1,2,3,4,5,6,7,8,9},Spreadsheet!D261&amp;"123456789"))-1)&amp;IF(ISBLANK(Spreadsheet!D261),"",SUMPRODUCT(MID(0&amp;Spreadsheet!D261,LARGE(INDEX(ISNUMBER(--MID(Spreadsheet!D261,ROW($1:$225),1))*
 ROW($1:$225),0),ROW($1:$225))+1,1)*10^ROW($1:$225)/10))</f>
        <v/>
      </c>
      <c r="AA261" s="5" t="b">
        <f>IF(AND(NOT(ISBLANK(Spreadsheet!D261)),NOT(ISBLANK(Spreadsheet!C261))),IF(AND(ISNUMBER(VALUE(Spreadsheet!D261)), LEN(Spreadsheet!D261)=9),TRUE,FALSE),IF(AND(NOT(ISBLANK(Spreadsheet!D261)),ISBLANK(Spreadsheet!C261)),FALSE,TRUE))</f>
        <v>1</v>
      </c>
      <c r="AB261" s="5" t="b">
        <f>OR(ISBLANK(Spreadsheet!Y261),IF(NOT(ISBLANK(Spreadsheet!Y261)),LEN(Spreadsheet!Y261)=10,ISNUMBER(VALUE(Spreadsheet!Y261))))</f>
        <v>1</v>
      </c>
      <c r="AC261" s="5" t="b">
        <f>OR(ISBLANK(Spreadsheet!AI261), AND(NOT(ISBLANK(Spreadsheet!AJ261)), NOT(ISNUMBER(SEARCH("Waive",Spreadsheet!AJ261)))))</f>
        <v>1</v>
      </c>
      <c r="AD261" s="5" t="b">
        <f>OR(ISBLANK(Spreadsheet!AK261), AND(NOT(ISBLANK(Spreadsheet!AL261)), NOT(ISNUMBER(SEARCH("Waive",Spreadsheet!AL261)))))</f>
        <v>1</v>
      </c>
      <c r="AE261" s="5" t="b">
        <f>OR(ISBLANK(Spreadsheet!AM261), AND(NOT(ISBLANK(Spreadsheet!AN261)), NOT(ISNUMBER(SEARCH("Waive", Spreadsheet!AN261)))))</f>
        <v>1</v>
      </c>
      <c r="AF261" s="5" t="b">
        <f>OR(ISBLANK(Spreadsheet!C261), NOT(ISBLANK(Spreadsheet!D261)),NOT(ISBLANK(Spreadsheet!L261)))</f>
        <v>1</v>
      </c>
      <c r="AG261" s="5" t="b">
        <f>IF(AND(NOT(ISBLANK(Spreadsheet!C261)), NOT(ISBLANK(Spreadsheet!D261)),Spreadsheet!C261&lt;&gt;Spreadsheet!D261),IF(ISERROR(VLOOKUP(Spreadsheet!C261, Spreadsheet!$C$6:'Spreadsheet'!$C260,1,FALSE)), FALSE, TRUE),TRUE)</f>
        <v>1</v>
      </c>
      <c r="AH261" s="5" t="b">
        <f>Spreadsheet!$B$2=Spreadsheet!AD261</f>
        <v>1</v>
      </c>
      <c r="AI261" s="5" t="b">
        <f>IF(ISBLANK(Spreadsheet!G261),TRUE,IF(OR(LEN(Spreadsheet!G261)&gt;1,ISNUMBER(VALUE(Spreadsheet!G261))),FALSE,TRUE))</f>
        <v>1</v>
      </c>
      <c r="AJ261" s="5" t="b">
        <f>OR(ISBLANK(Spreadsheet!C261), NOT(ISBLANK(Spreadsheet!B261)), NOT(ISBLANK(Spreadsheet!D261)))</f>
        <v>1</v>
      </c>
      <c r="AK261" s="5" t="b">
        <f t="array" ref="AK261">IF(OR(AND(ISBLANK(Spreadsheet!E261),ISBLANK(Spreadsheet!D261),NOT(ISBLANK(Spreadsheet!C261))),AND(ISBLANK(Spreadsheet!E261),ISBLANK(Spreadsheet!D261),ISBLANK(Spreadsheet!C261))),TRUE,ISNUMBER(MATCH(TRUE,EXACT(Spreadsheet!E261,Relationships),0)))</f>
        <v>1</v>
      </c>
      <c r="AL261" s="5" t="b">
        <f>IF(NOT(ISBLANK(Spreadsheet!C261)),IF(OR(ISBLANK(Spreadsheet!F261),LEN(Spreadsheet!F261)&gt;40),FALSE,TRUE),TRUE)</f>
        <v>1</v>
      </c>
      <c r="AM261" s="5" t="b">
        <f>IF(NOT(ISBLANK(Spreadsheet!C261)),IF(OR(ISBLANK(Spreadsheet!H261),LEN(Spreadsheet!H261)&gt;40),FALSE,TRUE),TRUE)</f>
        <v>1</v>
      </c>
      <c r="AN261" s="5" t="b">
        <f t="array" ref="AN261">IF(ISBLANK(Spreadsheet!I261),TRUE,ISNUMBER(MATCH(TRUE,EXACT(Spreadsheet!I261,GenderValues),0)))</f>
        <v>1</v>
      </c>
      <c r="AO261" s="5" t="b">
        <f ca="1">IF(ISERROR(DATEVALUE(TEXT(Spreadsheet!J261,"mm/dd/yyyy")) &gt; TODAY()),IF(AND(ISBLANK(Spreadsheet!J261),ISBLANK(Spreadsheet!C261)),TRUE,FALSE),IF(DATEVALUE(TEXT(Spreadsheet!J261,"mm/dd/yyyy")) &gt; TODAY(),FALSE,TRUE))</f>
        <v>1</v>
      </c>
      <c r="AP261" s="5" t="b">
        <f>OR(ISBLANK(Spreadsheet!K261),LEN(Spreadsheet!K261)&lt;=100)</f>
        <v>1</v>
      </c>
      <c r="AQ261" s="5" t="b">
        <f t="array" ref="AQ261">IF(OR(AND(ISBLANK(Spreadsheet!L261),ISBLANK(Spreadsheet!C261)),AND(NOT(ISBLANK(Spreadsheet!C261)),NOT(ISBLANK(Spreadsheet!D261)))),TRUE,ISNUMBER(MATCH(TRUE,EXACT(Spreadsheet!L261,MaritalStatus),0)))</f>
        <v>1</v>
      </c>
      <c r="AR261" s="5" t="b">
        <f ca="1">IF(ISERROR(DATEVALUE(TEXT(Spreadsheet!M261,"mm/dd/yyyy")) &gt; TODAY()),IF(ISBLANK(Spreadsheet!M261),TRUE,FALSE),IF(DATEVALUE(TEXT(Spreadsheet!M261,"mm/dd/yyyy")) &gt; TODAY(),FALSE,TRUE))</f>
        <v>1</v>
      </c>
      <c r="AS261" s="5" t="b">
        <f>OR(ISBLANK(Spreadsheet!N261),LEN(Spreadsheet!N261)&lt;=100)</f>
        <v>1</v>
      </c>
      <c r="AT261" s="5" t="b">
        <f>OR(ISBLANK(Spreadsheet!O261),UPPER(Spreadsheet!O261)="YES")</f>
        <v>1</v>
      </c>
      <c r="AU261" s="5" t="b">
        <f>OR(ISBLANK(Spreadsheet!P261),UPPER(Spreadsheet!P261)="YES")</f>
        <v>1</v>
      </c>
      <c r="AV261" s="5" t="b">
        <f t="array" ref="AV261">IF(ISBLANK(Spreadsheet!Q261),TRUE,ISNUMBER(MATCH(TRUE,EXACT(Spreadsheet!Q261,OnGroupsPriorIns),0)))</f>
        <v>1</v>
      </c>
      <c r="AW261" s="5" t="b">
        <f>OR(ISBLANK(Spreadsheet!R261),UPPER(Spreadsheet!R261)="YES")</f>
        <v>1</v>
      </c>
      <c r="AX261" s="5" t="b">
        <f>OR(ISBLANK(Spreadsheet!S261),UPPER(Spreadsheet!S261)="YES")</f>
        <v>1</v>
      </c>
      <c r="AY261" s="5" t="b">
        <f>OR(AND(ISBLANK(Spreadsheet!C261),LEN(Spreadsheet!T261)=0),AND(NOT(ISBLANK(Spreadsheet!C261)),LEN(Spreadsheet!T261)&gt;0,LEN(Spreadsheet!T261)&lt;=50))</f>
        <v>1</v>
      </c>
      <c r="AZ261" s="5" t="b">
        <f>OR(LEN(Spreadsheet!U261)=0,AND(LEN(Spreadsheet!U261)&gt;0,LEN(Spreadsheet!U261)&lt;=50))</f>
        <v>1</v>
      </c>
      <c r="BA261" s="5" t="b">
        <f>OR(AND(ISBLANK(Spreadsheet!C261),LEN(Spreadsheet!V261)=0),AND(NOT(ISBLANK(Spreadsheet!C261)),LEN(Spreadsheet!V261)&gt;0,LEN(Spreadsheet!V261)&lt;=50))</f>
        <v>1</v>
      </c>
      <c r="BB261" s="5" t="b">
        <f t="array" ref="BB261">IF(AND(ISBLANK(Spreadsheet!C261),LEN(Spreadsheet!W261)=0),TRUE,ISNUMBER(MATCH(TRUE,EXACT(Spreadsheet!W261,States),0)))</f>
        <v>1</v>
      </c>
      <c r="BC261" s="5" t="b">
        <f>OR(AND(ISBLANK(Spreadsheet!C261),LEN(Spreadsheet!X261)=0),AND(NOT(ISBLANK(Spreadsheet!C261)),LEN(Spreadsheet!X261)&gt;0,LEN(Spreadsheet!X261)=5,ISNUMBER(VALUE(Spreadsheet!X261))))</f>
        <v>1</v>
      </c>
      <c r="BD261" s="5" t="b">
        <f>OR(ISBLANK(Spreadsheet!Z261),LEN(Spreadsheet!Z261)&lt;=50)</f>
        <v>1</v>
      </c>
      <c r="BE261" s="5" t="b">
        <f>ISBLANK(Spreadsheet!AA261)</f>
        <v>1</v>
      </c>
      <c r="BF261" s="5" t="b">
        <f>ISBLANK(Spreadsheet!AB261)</f>
        <v>1</v>
      </c>
      <c r="BG261" s="5" t="b">
        <f>IF(ISERROR(DATEVALUE(TEXT(Spreadsheet!AC261,"mm/dd/yyyy")) &gt; DATEVALUE(TEXT(Spreadsheet!J261,"mm/dd/yyyy"))),IF(OR(AND(ISBLANK(Spreadsheet!AC261),ISBLANK(Spreadsheet!C261)),AND(NOT(ISBLANK(Spreadsheet!C261)),ISBLANK(Spreadsheet!AC261),NOT(ISBLANK(Spreadsheet!D261)))),TRUE,FALSE),IF(DATEVALUE(TEXT(Spreadsheet!AC261,"mm/dd/yyyy")) &gt; DATEVALUE(TEXT(Spreadsheet!J261,"mm/dd/yyyy")),TRUE,FALSE))</f>
        <v>1</v>
      </c>
      <c r="BH261" s="5" t="b">
        <f>OR(AND(ISBLANK(Spreadsheet!C261),ISBLANK(Spreadsheet!AE261)),AND(NOT(ISBLANK(Spreadsheet!C261)),NOT(ISBLANK(Spreadsheet!D261)),ISBLANK(Spreadsheet!AE261)),AND(NOT(ISBLANK(Spreadsheet!C261)),ISBLANK(Spreadsheet!D261),NOT(ISBLANK(Spreadsheet!AE261)),LEN(Spreadsheet!AE261)&lt;=100))</f>
        <v>1</v>
      </c>
      <c r="BI261" s="5" t="b">
        <f t="array" ref="BI261">IF(ISBLANK(Spreadsheet!AF261),TRUE,ISNUMBER(MATCH(TRUE,EXACT(Spreadsheet!AF261,CobraShortReasons),0)))</f>
        <v>1</v>
      </c>
      <c r="BJ261" s="5" t="b">
        <f ca="1">IF(ISERROR(DATEVALUE(TEXT(Spreadsheet!AG261,"mm/dd/yyyy")) &gt; TODAY()),IF(ISBLANK(Spreadsheet!AG261),TRUE,FALSE),IF(DATEVALUE(TEXT(Spreadsheet!AG261,"mm/dd/yyyy")) &gt; TODAY(),FALSE,TRUE))</f>
        <v>1</v>
      </c>
      <c r="BK261" s="5" t="b">
        <f>OR(ISBLANK(Spreadsheet!AH261),LEN(Spreadsheet!AH261)&lt;=25)</f>
        <v>1</v>
      </c>
      <c r="BL261" s="5" t="b">
        <f t="array" aca="1" ref="BL261" ca="1">IF(ISBLANK(Spreadsheet!AI261),TRUE,ISNUMBER(MATCH(TRUE,EXACT(Spreadsheet!AI261,INDIRECT(Spreadsheet!$D$2)),0)))</f>
        <v>1</v>
      </c>
      <c r="BM261" s="5" t="b">
        <f t="array" aca="1" ref="BM261" ca="1">IF(ISBLANK(Spreadsheet!AJ261),TRUE,ISNUMBER(MATCH(TRUE,EXACT(Spreadsheet!AJ261,INDIRECT(Spreadsheet!BJ261)),0)))</f>
        <v>1</v>
      </c>
      <c r="BN261" s="5" t="b">
        <f t="array" ref="BN261">IF(ISBLANK(Spreadsheet!AK261),TRUE,ISNUMBER(MATCH(TRUE,EXACT(Spreadsheet!AK261,DentalPlans),0)))</f>
        <v>1</v>
      </c>
      <c r="BO261" s="5" t="b">
        <f t="array" aca="1" ref="BO261" ca="1">IF(ISBLANK(Spreadsheet!AL261),TRUE,ISNUMBER(MATCH(TRUE,EXACT(Spreadsheet!AL261,INDIRECT(Spreadsheet!BK261)),0)))</f>
        <v>1</v>
      </c>
      <c r="BP261" s="5" t="b">
        <f t="array" ref="BP261">IF(ISBLANK(Spreadsheet!AM261),TRUE,ISNUMBER(MATCH(TRUE,EXACT(Spreadsheet!AM261,VisionPlans),0)))</f>
        <v>1</v>
      </c>
      <c r="BQ261" s="5" t="b">
        <f t="array" aca="1" ref="BQ261" ca="1">IF(ISBLANK(Spreadsheet!AN261),TRUE,ISNUMBER(MATCH(TRUE,EXACT(Spreadsheet!AN261,INDIRECT(Spreadsheet!BL261)),0)))</f>
        <v>1</v>
      </c>
      <c r="BR261" s="5" t="b">
        <f t="array" ref="BR261">IF(ISBLANK(Spreadsheet!AO261),TRUE,ISNUMBER(MATCH(TRUE,EXACT(Spreadsheet!AO261,LifeBenefitClasses),0)))</f>
        <v>1</v>
      </c>
      <c r="BS261" s="5" t="b">
        <f>IF(OR(ISBLANK(Spreadsheet!AO261), Spreadsheet!AO261="Waive"),IF(ISBLANK(Spreadsheet!AP261),TRUE,FALSE),IF(OR(AND(NOT(ISBLANK(Spreadsheet!AO261)),ISBLANK(Spreadsheet!AP261)),NOT(ISNUMBER(VALUE(Spreadsheet!AP261)))),FALSE,IF(OR(AND(Spreadsheet!AP261&lt;6,MOD(Spreadsheet!AP261*10,5)=0), MOD(Spreadsheet!AP261,5000)=0),TRUE,FALSE)))</f>
        <v>1</v>
      </c>
      <c r="BT261" s="5" t="b">
        <f t="array" ref="BT261">IF(ISBLANK(Spreadsheet!AQ261),TRUE,ISNUMBER(MATCH(TRUE,EXACT(Spreadsheet!AQ261,EnrollWaive),0)))</f>
        <v>1</v>
      </c>
      <c r="BU261" s="5" t="b">
        <f t="array" ref="BU261">IF(ISBLANK(Spreadsheet!AR261),TRUE,ISNUMBER(MATCH(TRUE,EXACT(Spreadsheet!AR261,LifeBenefitClasses),0)))</f>
        <v>1</v>
      </c>
      <c r="BV261" s="5" t="b">
        <f>IF(OR(ISBLANK(Spreadsheet!AR261), Spreadsheet!AR261="Waive"),IF(ISBLANK(Spreadsheet!AS261),TRUE,FALSE),IF(OR(AND(NOT(ISBLANK(Spreadsheet!AR261)),ISBLANK(Spreadsheet!AS261)),NOT(ISNUMBER(VALUE(Spreadsheet!AS261)))),FALSE,IF(OR(AND(Spreadsheet!AS261&lt;6,MOD(Spreadsheet!AS261*10,5)=0), MOD(Spreadsheet!AS261,10000)=0),TRUE,FALSE)))</f>
        <v>1</v>
      </c>
      <c r="BW261" s="5" t="b">
        <f t="array" ref="BW261">IF(ISBLANK(Spreadsheet!AT261),TRUE,ISNUMBER(MATCH(TRUE,EXACT(Spreadsheet!AT261,LifeBenefitClasses),0)))</f>
        <v>1</v>
      </c>
      <c r="BX261" s="5" t="b">
        <f>IF(OR(ISBLANK(Spreadsheet!AT261), Spreadsheet!AT261="Waive"),IF(ISBLANK(Spreadsheet!AU261),TRUE,FALSE),IF(OR(AND(NOT(ISBLANK(Spreadsheet!AT261)),ISBLANK(Spreadsheet!AU261)),NOT(ISNUMBER(VALUE(Spreadsheet!AU261)))),FALSE,IF(AND(NOT(OR(ISBLANK(Spreadsheet!AT261),Spreadsheet!AT261="Waive")),NOT(OR(ISBLANK(Spreadsheet!AR261),Spreadsheet!AR261="Waive")),MOD(Spreadsheet!AU261,5000)=0, Spreadsheet!AU261&lt;=(Spreadsheet!AS261*0.5)),TRUE,FALSE)))</f>
        <v>1</v>
      </c>
      <c r="BY261" s="5" t="b">
        <f t="array" ref="BY261">IF(ISBLANK(Spreadsheet!AV261),TRUE,ISNUMBER(MATCH(TRUE,EXACT(Spreadsheet!AV261,EnrollWaive),0)))</f>
        <v>1</v>
      </c>
      <c r="BZ261" s="5" t="b">
        <f t="array" ref="BZ261">IF(ISBLANK(Spreadsheet!AW261),TRUE,ISNUMBER(MATCH(TRUE,EXACT(Spreadsheet!AW261,LifeBenefitClasses),0)))</f>
        <v>1</v>
      </c>
      <c r="CA261" s="5" t="b">
        <f t="array" ref="CA261">IF(ISBLANK(Spreadsheet!AX261),TRUE,ISNUMBER(MATCH(TRUE,EXACT(Spreadsheet!AX261,LifeBenefitClasses),0)))</f>
        <v>1</v>
      </c>
      <c r="CB261" s="5" t="b">
        <f t="array" ref="CB261">IF(ISBLANK(Spreadsheet!AY261),TRUE,ISNUMBER(MATCH(TRUE,EXACT(Spreadsheet!AY261,LifeBenefitClasses),0)))</f>
        <v>1</v>
      </c>
      <c r="CC261" s="5" t="b">
        <f t="array" ref="CC261">IF(ISBLANK(Spreadsheet!AZ261),TRUE,ISNUMBER(MATCH(TRUE,EXACT(Spreadsheet!AZ261,LifeBenefitClasses),0)))</f>
        <v>1</v>
      </c>
      <c r="CD261" s="5" t="b">
        <f t="array" ref="CD261">IF(ISBLANK(Spreadsheet!BA261),TRUE,ISNUMBER(MATCH(TRUE,EXACT(Spreadsheet!BA261,LifeBenefitClasses),0)))</f>
        <v>1</v>
      </c>
      <c r="CE261" s="5" t="b">
        <f>IF(OR(ISBLANK(Spreadsheet!BA261), Spreadsheet!BA261="Waive"),IF(ISBLANK(Spreadsheet!BB261),TRUE,FALSE),IF(OR(AND(NOT(ISBLANK(Spreadsheet!BA261)),ISBLANK(Spreadsheet!BB261)),NOT(ISNUMBER(VALUE(Spreadsheet!BB261))),ISBLANK(Spreadsheet!BC261),NOT(ISNUMBER(VALUE(Spreadsheet!BC261)))),FALSE,IF(AND(Spreadsheet!BB261&gt;=50000,Spreadsheet!BB261&lt;=250000,MOD(Spreadsheet!BB261,10000)=0,Spreadsheet!BB261&lt;=(10*Spreadsheet!BC261)),TRUE,FALSE)))</f>
        <v>1</v>
      </c>
      <c r="CF261" s="5" t="b">
        <f>IF(NOT(ISBLANK(Spreadsheet!BC261)),AND(ISNUMBER(VALUE(Spreadsheet!BC261)),Spreadsheet!BC261&gt;0),AND(OR(ISBLANK(Spreadsheet!AO261),Spreadsheet!AO261="Waive",AND(NOT(OR(ISBLANK(Spreadsheet!AO261),Spreadsheet!AO261="Waive")),Spreadsheet!AP261&gt;=6)),OR(ISBLANK(Spreadsheet!AR261),AND(NOT(OR(ISBLANK(Spreadsheet!AR261),Spreadsheet!AR261="Waive")),Spreadsheet!AS261&gt;=6)),OR(ISBLANK(Spreadsheet!AW261)),OR(ISBLANK(Spreadsheet!AX261)),OR(ISBLANK(Spreadsheet!AY261)),OR(ISBLANK(Spreadsheet!AZ261)),OR(ISBLANK(Spreadsheet!BA261),Spreadsheet!BA261="Waive")))</f>
        <v>1</v>
      </c>
      <c r="CG261" s="5" t="b">
        <f t="shared" ca="1" si="17"/>
        <v>1</v>
      </c>
    </row>
    <row r="262" spans="8:85" x14ac:dyDescent="0.3">
      <c r="H262" s="5">
        <f t="shared" ca="1" si="14"/>
        <v>2</v>
      </c>
      <c r="I262" s="5" t="str">
        <f t="shared" ca="1" si="15"/>
        <v/>
      </c>
      <c r="J262" s="5" t="str">
        <f>IF(AND(NOT(ISBLANK(Spreadsheet!C262)),ISBLANK(Spreadsheet!D262)),Spreadsheet!F262&amp;" "&amp;Spreadsheet!H262,"")</f>
        <v/>
      </c>
      <c r="K262" s="5">
        <f>IF(AND(NOT(ISBLANK(Spreadsheet!C262)),ISBLANK(Spreadsheet!D262)),COUNTIFS(Spreadsheet!E263:E$786,"=Child",Spreadsheet!C263:C$786, "="&amp;Spreadsheet!C262) + COUNTIFS(Spreadsheet!E263:E$786,"=Step-child",Spreadsheet!C263:C$786, "="&amp;Spreadsheet!C262),0)</f>
        <v>0</v>
      </c>
      <c r="L262" s="5">
        <f>IF(NOT(ISBLANK(J262)),COUNTIFS(Spreadsheet!E263:E$786,"=Wife",Spreadsheet!C263:C$786, "="&amp;Spreadsheet!C262) + COUNTIFS(Spreadsheet!E263:E$786,"=Husband",Spreadsheet!C263:C$786, "="&amp;Spreadsheet!C262),0)</f>
        <v>0</v>
      </c>
      <c r="M262" s="5">
        <f>IF(NOT(ISBLANK(Spreadsheet!AJ262)),VLOOKUP(Spreadsheet!AJ262,'Drop Downs'!$P$2:$R$16,3,FALSE),0)</f>
        <v>0</v>
      </c>
      <c r="N262" s="5">
        <f>IF(NOT(ISBLANK(Spreadsheet!AJ262)), VLOOKUP(Spreadsheet!AJ262,'Drop Downs'!$P$2:$R$16,2,FALSE),0)</f>
        <v>0</v>
      </c>
      <c r="O262" s="5">
        <f>IF(NOT(ISBLANK(Spreadsheet!AL262)),VLOOKUP(Spreadsheet!AL262,'Drop Downs'!$P$2:$R$16,3,FALSE), 0)</f>
        <v>0</v>
      </c>
      <c r="P262" s="5">
        <f>IF(NOT(ISBLANK(Spreadsheet!AL262)),VLOOKUP(Spreadsheet!AL262,'Drop Downs'!$P$2:$R$16,2,FALSE),0)</f>
        <v>0</v>
      </c>
      <c r="Q262" s="5">
        <f>IF(NOT(ISBLANK(Spreadsheet!AN262)),VLOOKUP(Spreadsheet!AN262,'Drop Downs'!$P$2:$R$16,3,FALSE),0)</f>
        <v>0</v>
      </c>
      <c r="R262" s="5">
        <f>IF(NOT(ISBLANK(Spreadsheet!AN262)),VLOOKUP(Spreadsheet!AN262,'Drop Downs'!$P$2:$R$16,2,FALSE),0)</f>
        <v>0</v>
      </c>
      <c r="S262" s="5" t="str">
        <f>IF(OR(M262&gt;K262,N262&gt;L262,O262&gt;K262, Q262&gt;K262,N262&gt;L262, P262&gt;L262, R262&gt;L262),"Member currently has a coverage election over what he/she needs.  Please add more dependents or adjust the coverage election.","")&amp;(IF(AND(NOT(ISBLANK(Spreadsheet!C262)),NOT(ISBLANK(Spreadsheet!D262)),ISBLANK(Spreadsheet!E262)),"Dependent lacks a relationship to member.Please select one from the drop-down.",""))</f>
        <v/>
      </c>
      <c r="T262" s="5" t="b">
        <f t="shared" si="16"/>
        <v>1</v>
      </c>
      <c r="U262" s="5" t="b">
        <f>OR(ISBLANK(Spreadsheet!C262),IF(NOT(ISBLANK(Spreadsheet!D262)),NOT(ISBLANK(Spreadsheet!E262)),TRUE))</f>
        <v>1</v>
      </c>
      <c r="V262" s="5" t="b">
        <f>OR(ISBLANK(Spreadsheet!C262), NOT(ISBLANK(Spreadsheet!I262)))</f>
        <v>1</v>
      </c>
      <c r="W262" s="5" t="b">
        <f>OR(ISBLANK(Spreadsheet!D262),NOT(ISBLANK(Spreadsheet!C262)))</f>
        <v>1</v>
      </c>
      <c r="X262" s="155" t="str">
        <f>REPT("0",MIN(FIND({1,2,3,4,5,6,7,8,9},Spreadsheet!C262&amp;"123456789"))-1)&amp;IF(ISBLANK(Spreadsheet!C262),"",SUMPRODUCT(MID(0&amp;Spreadsheet!C262,LARGE(INDEX(ISNUMBER(--MID(Spreadsheet!C262,ROW($1:$225),1))*
 ROW($1:$225),0),ROW($1:$225))+1,1)*10^ROW($1:$225)/10))</f>
        <v/>
      </c>
      <c r="Y262" s="5" t="b">
        <f>IF(NOT(ISBLANK(Spreadsheet!C262)),IF(AND(ISNUMBER(VALUE(Spreadsheet!C262)), LEN(Spreadsheet!C262)=9),TRUE,FALSE),TRUE)</f>
        <v>1</v>
      </c>
      <c r="Z262" s="155" t="str">
        <f>REPT("0",MIN(FIND({1,2,3,4,5,6,7,8,9},Spreadsheet!D262&amp;"123456789"))-1)&amp;IF(ISBLANK(Spreadsheet!D262),"",SUMPRODUCT(MID(0&amp;Spreadsheet!D262,LARGE(INDEX(ISNUMBER(--MID(Spreadsheet!D262,ROW($1:$225),1))*
 ROW($1:$225),0),ROW($1:$225))+1,1)*10^ROW($1:$225)/10))</f>
        <v/>
      </c>
      <c r="AA262" s="5" t="b">
        <f>IF(AND(NOT(ISBLANK(Spreadsheet!D262)),NOT(ISBLANK(Spreadsheet!C262))),IF(AND(ISNUMBER(VALUE(Spreadsheet!D262)), LEN(Spreadsheet!D262)=9),TRUE,FALSE),IF(AND(NOT(ISBLANK(Spreadsheet!D262)),ISBLANK(Spreadsheet!C262)),FALSE,TRUE))</f>
        <v>1</v>
      </c>
      <c r="AB262" s="5" t="b">
        <f>OR(ISBLANK(Spreadsheet!Y262),IF(NOT(ISBLANK(Spreadsheet!Y262)),LEN(Spreadsheet!Y262)=10,ISNUMBER(VALUE(Spreadsheet!Y262))))</f>
        <v>1</v>
      </c>
      <c r="AC262" s="5" t="b">
        <f>OR(ISBLANK(Spreadsheet!AI262), AND(NOT(ISBLANK(Spreadsheet!AJ262)), NOT(ISNUMBER(SEARCH("Waive",Spreadsheet!AJ262)))))</f>
        <v>1</v>
      </c>
      <c r="AD262" s="5" t="b">
        <f>OR(ISBLANK(Spreadsheet!AK262), AND(NOT(ISBLANK(Spreadsheet!AL262)), NOT(ISNUMBER(SEARCH("Waive",Spreadsheet!AL262)))))</f>
        <v>1</v>
      </c>
      <c r="AE262" s="5" t="b">
        <f>OR(ISBLANK(Spreadsheet!AM262), AND(NOT(ISBLANK(Spreadsheet!AN262)), NOT(ISNUMBER(SEARCH("Waive", Spreadsheet!AN262)))))</f>
        <v>1</v>
      </c>
      <c r="AF262" s="5" t="b">
        <f>OR(ISBLANK(Spreadsheet!C262), NOT(ISBLANK(Spreadsheet!D262)),NOT(ISBLANK(Spreadsheet!L262)))</f>
        <v>1</v>
      </c>
      <c r="AG262" s="5" t="b">
        <f>IF(AND(NOT(ISBLANK(Spreadsheet!C262)), NOT(ISBLANK(Spreadsheet!D262)),Spreadsheet!C262&lt;&gt;Spreadsheet!D262),IF(ISERROR(VLOOKUP(Spreadsheet!C262, Spreadsheet!$C$6:'Spreadsheet'!$C261,1,FALSE)), FALSE, TRUE),TRUE)</f>
        <v>1</v>
      </c>
      <c r="AH262" s="5" t="b">
        <f>Spreadsheet!$B$2=Spreadsheet!AD262</f>
        <v>1</v>
      </c>
      <c r="AI262" s="5" t="b">
        <f>IF(ISBLANK(Spreadsheet!G262),TRUE,IF(OR(LEN(Spreadsheet!G262)&gt;1,ISNUMBER(VALUE(Spreadsheet!G262))),FALSE,TRUE))</f>
        <v>1</v>
      </c>
      <c r="AJ262" s="5" t="b">
        <f>OR(ISBLANK(Spreadsheet!C262), NOT(ISBLANK(Spreadsheet!B262)), NOT(ISBLANK(Spreadsheet!D262)))</f>
        <v>1</v>
      </c>
      <c r="AK262" s="5" t="b">
        <f t="array" ref="AK262">IF(OR(AND(ISBLANK(Spreadsheet!E262),ISBLANK(Spreadsheet!D262),NOT(ISBLANK(Spreadsheet!C262))),AND(ISBLANK(Spreadsheet!E262),ISBLANK(Spreadsheet!D262),ISBLANK(Spreadsheet!C262))),TRUE,ISNUMBER(MATCH(TRUE,EXACT(Spreadsheet!E262,Relationships),0)))</f>
        <v>1</v>
      </c>
      <c r="AL262" s="5" t="b">
        <f>IF(NOT(ISBLANK(Spreadsheet!C262)),IF(OR(ISBLANK(Spreadsheet!F262),LEN(Spreadsheet!F262)&gt;40),FALSE,TRUE),TRUE)</f>
        <v>1</v>
      </c>
      <c r="AM262" s="5" t="b">
        <f>IF(NOT(ISBLANK(Spreadsheet!C262)),IF(OR(ISBLANK(Spreadsheet!H262),LEN(Spreadsheet!H262)&gt;40),FALSE,TRUE),TRUE)</f>
        <v>1</v>
      </c>
      <c r="AN262" s="5" t="b">
        <f t="array" ref="AN262">IF(ISBLANK(Spreadsheet!I262),TRUE,ISNUMBER(MATCH(TRUE,EXACT(Spreadsheet!I262,GenderValues),0)))</f>
        <v>1</v>
      </c>
      <c r="AO262" s="5" t="b">
        <f ca="1">IF(ISERROR(DATEVALUE(TEXT(Spreadsheet!J262,"mm/dd/yyyy")) &gt; TODAY()),IF(AND(ISBLANK(Spreadsheet!J262),ISBLANK(Spreadsheet!C262)),TRUE,FALSE),IF(DATEVALUE(TEXT(Spreadsheet!J262,"mm/dd/yyyy")) &gt; TODAY(),FALSE,TRUE))</f>
        <v>1</v>
      </c>
      <c r="AP262" s="5" t="b">
        <f>OR(ISBLANK(Spreadsheet!K262),LEN(Spreadsheet!K262)&lt;=100)</f>
        <v>1</v>
      </c>
      <c r="AQ262" s="5" t="b">
        <f t="array" ref="AQ262">IF(OR(AND(ISBLANK(Spreadsheet!L262),ISBLANK(Spreadsheet!C262)),AND(NOT(ISBLANK(Spreadsheet!C262)),NOT(ISBLANK(Spreadsheet!D262)))),TRUE,ISNUMBER(MATCH(TRUE,EXACT(Spreadsheet!L262,MaritalStatus),0)))</f>
        <v>1</v>
      </c>
      <c r="AR262" s="5" t="b">
        <f ca="1">IF(ISERROR(DATEVALUE(TEXT(Spreadsheet!M262,"mm/dd/yyyy")) &gt; TODAY()),IF(ISBLANK(Spreadsheet!M262),TRUE,FALSE),IF(DATEVALUE(TEXT(Spreadsheet!M262,"mm/dd/yyyy")) &gt; TODAY(),FALSE,TRUE))</f>
        <v>1</v>
      </c>
      <c r="AS262" s="5" t="b">
        <f>OR(ISBLANK(Spreadsheet!N262),LEN(Spreadsheet!N262)&lt;=100)</f>
        <v>1</v>
      </c>
      <c r="AT262" s="5" t="b">
        <f>OR(ISBLANK(Spreadsheet!O262),UPPER(Spreadsheet!O262)="YES")</f>
        <v>1</v>
      </c>
      <c r="AU262" s="5" t="b">
        <f>OR(ISBLANK(Spreadsheet!P262),UPPER(Spreadsheet!P262)="YES")</f>
        <v>1</v>
      </c>
      <c r="AV262" s="5" t="b">
        <f t="array" ref="AV262">IF(ISBLANK(Spreadsheet!Q262),TRUE,ISNUMBER(MATCH(TRUE,EXACT(Spreadsheet!Q262,OnGroupsPriorIns),0)))</f>
        <v>1</v>
      </c>
      <c r="AW262" s="5" t="b">
        <f>OR(ISBLANK(Spreadsheet!R262),UPPER(Spreadsheet!R262)="YES")</f>
        <v>1</v>
      </c>
      <c r="AX262" s="5" t="b">
        <f>OR(ISBLANK(Spreadsheet!S262),UPPER(Spreadsheet!S262)="YES")</f>
        <v>1</v>
      </c>
      <c r="AY262" s="5" t="b">
        <f>OR(AND(ISBLANK(Spreadsheet!C262),LEN(Spreadsheet!T262)=0),AND(NOT(ISBLANK(Spreadsheet!C262)),LEN(Spreadsheet!T262)&gt;0,LEN(Spreadsheet!T262)&lt;=50))</f>
        <v>1</v>
      </c>
      <c r="AZ262" s="5" t="b">
        <f>OR(LEN(Spreadsheet!U262)=0,AND(LEN(Spreadsheet!U262)&gt;0,LEN(Spreadsheet!U262)&lt;=50))</f>
        <v>1</v>
      </c>
      <c r="BA262" s="5" t="b">
        <f>OR(AND(ISBLANK(Spreadsheet!C262),LEN(Spreadsheet!V262)=0),AND(NOT(ISBLANK(Spreadsheet!C262)),LEN(Spreadsheet!V262)&gt;0,LEN(Spreadsheet!V262)&lt;=50))</f>
        <v>1</v>
      </c>
      <c r="BB262" s="5" t="b">
        <f t="array" ref="BB262">IF(AND(ISBLANK(Spreadsheet!C262),LEN(Spreadsheet!W262)=0),TRUE,ISNUMBER(MATCH(TRUE,EXACT(Spreadsheet!W262,States),0)))</f>
        <v>1</v>
      </c>
      <c r="BC262" s="5" t="b">
        <f>OR(AND(ISBLANK(Spreadsheet!C262),LEN(Spreadsheet!X262)=0),AND(NOT(ISBLANK(Spreadsheet!C262)),LEN(Spreadsheet!X262)&gt;0,LEN(Spreadsheet!X262)=5,ISNUMBER(VALUE(Spreadsheet!X262))))</f>
        <v>1</v>
      </c>
      <c r="BD262" s="5" t="b">
        <f>OR(ISBLANK(Spreadsheet!Z262),LEN(Spreadsheet!Z262)&lt;=50)</f>
        <v>1</v>
      </c>
      <c r="BE262" s="5" t="b">
        <f>ISBLANK(Spreadsheet!AA262)</f>
        <v>1</v>
      </c>
      <c r="BF262" s="5" t="b">
        <f>ISBLANK(Spreadsheet!AB262)</f>
        <v>1</v>
      </c>
      <c r="BG262" s="5" t="b">
        <f>IF(ISERROR(DATEVALUE(TEXT(Spreadsheet!AC262,"mm/dd/yyyy")) &gt; DATEVALUE(TEXT(Spreadsheet!J262,"mm/dd/yyyy"))),IF(OR(AND(ISBLANK(Spreadsheet!AC262),ISBLANK(Spreadsheet!C262)),AND(NOT(ISBLANK(Spreadsheet!C262)),ISBLANK(Spreadsheet!AC262),NOT(ISBLANK(Spreadsheet!D262)))),TRUE,FALSE),IF(DATEVALUE(TEXT(Spreadsheet!AC262,"mm/dd/yyyy")) &gt; DATEVALUE(TEXT(Spreadsheet!J262,"mm/dd/yyyy")),TRUE,FALSE))</f>
        <v>1</v>
      </c>
      <c r="BH262" s="5" t="b">
        <f>OR(AND(ISBLANK(Spreadsheet!C262),ISBLANK(Spreadsheet!AE262)),AND(NOT(ISBLANK(Spreadsheet!C262)),NOT(ISBLANK(Spreadsheet!D262)),ISBLANK(Spreadsheet!AE262)),AND(NOT(ISBLANK(Spreadsheet!C262)),ISBLANK(Spreadsheet!D262),NOT(ISBLANK(Spreadsheet!AE262)),LEN(Spreadsheet!AE262)&lt;=100))</f>
        <v>1</v>
      </c>
      <c r="BI262" s="5" t="b">
        <f t="array" ref="BI262">IF(ISBLANK(Spreadsheet!AF262),TRUE,ISNUMBER(MATCH(TRUE,EXACT(Spreadsheet!AF262,CobraShortReasons),0)))</f>
        <v>1</v>
      </c>
      <c r="BJ262" s="5" t="b">
        <f ca="1">IF(ISERROR(DATEVALUE(TEXT(Spreadsheet!AG262,"mm/dd/yyyy")) &gt; TODAY()),IF(ISBLANK(Spreadsheet!AG262),TRUE,FALSE),IF(DATEVALUE(TEXT(Spreadsheet!AG262,"mm/dd/yyyy")) &gt; TODAY(),FALSE,TRUE))</f>
        <v>1</v>
      </c>
      <c r="BK262" s="5" t="b">
        <f>OR(ISBLANK(Spreadsheet!AH262),LEN(Spreadsheet!AH262)&lt;=25)</f>
        <v>1</v>
      </c>
      <c r="BL262" s="5" t="b">
        <f t="array" aca="1" ref="BL262" ca="1">IF(ISBLANK(Spreadsheet!AI262),TRUE,ISNUMBER(MATCH(TRUE,EXACT(Spreadsheet!AI262,INDIRECT(Spreadsheet!$D$2)),0)))</f>
        <v>1</v>
      </c>
      <c r="BM262" s="5" t="b">
        <f t="array" aca="1" ref="BM262" ca="1">IF(ISBLANK(Spreadsheet!AJ262),TRUE,ISNUMBER(MATCH(TRUE,EXACT(Spreadsheet!AJ262,INDIRECT(Spreadsheet!BJ262)),0)))</f>
        <v>1</v>
      </c>
      <c r="BN262" s="5" t="b">
        <f t="array" ref="BN262">IF(ISBLANK(Spreadsheet!AK262),TRUE,ISNUMBER(MATCH(TRUE,EXACT(Spreadsheet!AK262,DentalPlans),0)))</f>
        <v>1</v>
      </c>
      <c r="BO262" s="5" t="b">
        <f t="array" aca="1" ref="BO262" ca="1">IF(ISBLANK(Spreadsheet!AL262),TRUE,ISNUMBER(MATCH(TRUE,EXACT(Spreadsheet!AL262,INDIRECT(Spreadsheet!BK262)),0)))</f>
        <v>1</v>
      </c>
      <c r="BP262" s="5" t="b">
        <f t="array" ref="BP262">IF(ISBLANK(Spreadsheet!AM262),TRUE,ISNUMBER(MATCH(TRUE,EXACT(Spreadsheet!AM262,VisionPlans),0)))</f>
        <v>1</v>
      </c>
      <c r="BQ262" s="5" t="b">
        <f t="array" aca="1" ref="BQ262" ca="1">IF(ISBLANK(Spreadsheet!AN262),TRUE,ISNUMBER(MATCH(TRUE,EXACT(Spreadsheet!AN262,INDIRECT(Spreadsheet!BL262)),0)))</f>
        <v>1</v>
      </c>
      <c r="BR262" s="5" t="b">
        <f t="array" ref="BR262">IF(ISBLANK(Spreadsheet!AO262),TRUE,ISNUMBER(MATCH(TRUE,EXACT(Spreadsheet!AO262,LifeBenefitClasses),0)))</f>
        <v>1</v>
      </c>
      <c r="BS262" s="5" t="b">
        <f>IF(OR(ISBLANK(Spreadsheet!AO262), Spreadsheet!AO262="Waive"),IF(ISBLANK(Spreadsheet!AP262),TRUE,FALSE),IF(OR(AND(NOT(ISBLANK(Spreadsheet!AO262)),ISBLANK(Spreadsheet!AP262)),NOT(ISNUMBER(VALUE(Spreadsheet!AP262)))),FALSE,IF(OR(AND(Spreadsheet!AP262&lt;6,MOD(Spreadsheet!AP262*10,5)=0), MOD(Spreadsheet!AP262,5000)=0),TRUE,FALSE)))</f>
        <v>1</v>
      </c>
      <c r="BT262" s="5" t="b">
        <f t="array" ref="BT262">IF(ISBLANK(Spreadsheet!AQ262),TRUE,ISNUMBER(MATCH(TRUE,EXACT(Spreadsheet!AQ262,EnrollWaive),0)))</f>
        <v>1</v>
      </c>
      <c r="BU262" s="5" t="b">
        <f t="array" ref="BU262">IF(ISBLANK(Spreadsheet!AR262),TRUE,ISNUMBER(MATCH(TRUE,EXACT(Spreadsheet!AR262,LifeBenefitClasses),0)))</f>
        <v>1</v>
      </c>
      <c r="BV262" s="5" t="b">
        <f>IF(OR(ISBLANK(Spreadsheet!AR262), Spreadsheet!AR262="Waive"),IF(ISBLANK(Spreadsheet!AS262),TRUE,FALSE),IF(OR(AND(NOT(ISBLANK(Spreadsheet!AR262)),ISBLANK(Spreadsheet!AS262)),NOT(ISNUMBER(VALUE(Spreadsheet!AS262)))),FALSE,IF(OR(AND(Spreadsheet!AS262&lt;6,MOD(Spreadsheet!AS262*10,5)=0), MOD(Spreadsheet!AS262,10000)=0),TRUE,FALSE)))</f>
        <v>1</v>
      </c>
      <c r="BW262" s="5" t="b">
        <f t="array" ref="BW262">IF(ISBLANK(Spreadsheet!AT262),TRUE,ISNUMBER(MATCH(TRUE,EXACT(Spreadsheet!AT262,LifeBenefitClasses),0)))</f>
        <v>1</v>
      </c>
      <c r="BX262" s="5" t="b">
        <f>IF(OR(ISBLANK(Spreadsheet!AT262), Spreadsheet!AT262="Waive"),IF(ISBLANK(Spreadsheet!AU262),TRUE,FALSE),IF(OR(AND(NOT(ISBLANK(Spreadsheet!AT262)),ISBLANK(Spreadsheet!AU262)),NOT(ISNUMBER(VALUE(Spreadsheet!AU262)))),FALSE,IF(AND(NOT(OR(ISBLANK(Spreadsheet!AT262),Spreadsheet!AT262="Waive")),NOT(OR(ISBLANK(Spreadsheet!AR262),Spreadsheet!AR262="Waive")),MOD(Spreadsheet!AU262,5000)=0, Spreadsheet!AU262&lt;=(Spreadsheet!AS262*0.5)),TRUE,FALSE)))</f>
        <v>1</v>
      </c>
      <c r="BY262" s="5" t="b">
        <f t="array" ref="BY262">IF(ISBLANK(Spreadsheet!AV262),TRUE,ISNUMBER(MATCH(TRUE,EXACT(Spreadsheet!AV262,EnrollWaive),0)))</f>
        <v>1</v>
      </c>
      <c r="BZ262" s="5" t="b">
        <f t="array" ref="BZ262">IF(ISBLANK(Spreadsheet!AW262),TRUE,ISNUMBER(MATCH(TRUE,EXACT(Spreadsheet!AW262,LifeBenefitClasses),0)))</f>
        <v>1</v>
      </c>
      <c r="CA262" s="5" t="b">
        <f t="array" ref="CA262">IF(ISBLANK(Spreadsheet!AX262),TRUE,ISNUMBER(MATCH(TRUE,EXACT(Spreadsheet!AX262,LifeBenefitClasses),0)))</f>
        <v>1</v>
      </c>
      <c r="CB262" s="5" t="b">
        <f t="array" ref="CB262">IF(ISBLANK(Spreadsheet!AY262),TRUE,ISNUMBER(MATCH(TRUE,EXACT(Spreadsheet!AY262,LifeBenefitClasses),0)))</f>
        <v>1</v>
      </c>
      <c r="CC262" s="5" t="b">
        <f t="array" ref="CC262">IF(ISBLANK(Spreadsheet!AZ262),TRUE,ISNUMBER(MATCH(TRUE,EXACT(Spreadsheet!AZ262,LifeBenefitClasses),0)))</f>
        <v>1</v>
      </c>
      <c r="CD262" s="5" t="b">
        <f t="array" ref="CD262">IF(ISBLANK(Spreadsheet!BA262),TRUE,ISNUMBER(MATCH(TRUE,EXACT(Spreadsheet!BA262,LifeBenefitClasses),0)))</f>
        <v>1</v>
      </c>
      <c r="CE262" s="5" t="b">
        <f>IF(OR(ISBLANK(Spreadsheet!BA262), Spreadsheet!BA262="Waive"),IF(ISBLANK(Spreadsheet!BB262),TRUE,FALSE),IF(OR(AND(NOT(ISBLANK(Spreadsheet!BA262)),ISBLANK(Spreadsheet!BB262)),NOT(ISNUMBER(VALUE(Spreadsheet!BB262))),ISBLANK(Spreadsheet!BC262),NOT(ISNUMBER(VALUE(Spreadsheet!BC262)))),FALSE,IF(AND(Spreadsheet!BB262&gt;=50000,Spreadsheet!BB262&lt;=250000,MOD(Spreadsheet!BB262,10000)=0,Spreadsheet!BB262&lt;=(10*Spreadsheet!BC262)),TRUE,FALSE)))</f>
        <v>1</v>
      </c>
      <c r="CF262" s="5" t="b">
        <f>IF(NOT(ISBLANK(Spreadsheet!BC262)),AND(ISNUMBER(VALUE(Spreadsheet!BC262)),Spreadsheet!BC262&gt;0),AND(OR(ISBLANK(Spreadsheet!AO262),Spreadsheet!AO262="Waive",AND(NOT(OR(ISBLANK(Spreadsheet!AO262),Spreadsheet!AO262="Waive")),Spreadsheet!AP262&gt;=6)),OR(ISBLANK(Spreadsheet!AR262),AND(NOT(OR(ISBLANK(Spreadsheet!AR262),Spreadsheet!AR262="Waive")),Spreadsheet!AS262&gt;=6)),OR(ISBLANK(Spreadsheet!AW262)),OR(ISBLANK(Spreadsheet!AX262)),OR(ISBLANK(Spreadsheet!AY262)),OR(ISBLANK(Spreadsheet!AZ262)),OR(ISBLANK(Spreadsheet!BA262),Spreadsheet!BA262="Waive")))</f>
        <v>1</v>
      </c>
      <c r="CG262" s="5" t="b">
        <f t="shared" ca="1" si="17"/>
        <v>1</v>
      </c>
    </row>
    <row r="263" spans="8:85" x14ac:dyDescent="0.3">
      <c r="H263" s="5">
        <f t="shared" ca="1" si="14"/>
        <v>2</v>
      </c>
      <c r="I263" s="5" t="str">
        <f t="shared" ca="1" si="15"/>
        <v/>
      </c>
      <c r="J263" s="5" t="str">
        <f>IF(AND(NOT(ISBLANK(Spreadsheet!C263)),ISBLANK(Spreadsheet!D263)),Spreadsheet!F263&amp;" "&amp;Spreadsheet!H263,"")</f>
        <v/>
      </c>
      <c r="K263" s="5">
        <f>IF(AND(NOT(ISBLANK(Spreadsheet!C263)),ISBLANK(Spreadsheet!D263)),COUNTIFS(Spreadsheet!E264:E$786,"=Child",Spreadsheet!C264:C$786, "="&amp;Spreadsheet!C263) + COUNTIFS(Spreadsheet!E264:E$786,"=Step-child",Spreadsheet!C264:C$786, "="&amp;Spreadsheet!C263),0)</f>
        <v>0</v>
      </c>
      <c r="L263" s="5">
        <f>IF(NOT(ISBLANK(J263)),COUNTIFS(Spreadsheet!E264:E$786,"=Wife",Spreadsheet!C264:C$786, "="&amp;Spreadsheet!C263) + COUNTIFS(Spreadsheet!E264:E$786,"=Husband",Spreadsheet!C264:C$786, "="&amp;Spreadsheet!C263),0)</f>
        <v>0</v>
      </c>
      <c r="M263" s="5">
        <f>IF(NOT(ISBLANK(Spreadsheet!AJ263)),VLOOKUP(Spreadsheet!AJ263,'Drop Downs'!$P$2:$R$16,3,FALSE),0)</f>
        <v>0</v>
      </c>
      <c r="N263" s="5">
        <f>IF(NOT(ISBLANK(Spreadsheet!AJ263)), VLOOKUP(Spreadsheet!AJ263,'Drop Downs'!$P$2:$R$16,2,FALSE),0)</f>
        <v>0</v>
      </c>
      <c r="O263" s="5">
        <f>IF(NOT(ISBLANK(Spreadsheet!AL263)),VLOOKUP(Spreadsheet!AL263,'Drop Downs'!$P$2:$R$16,3,FALSE), 0)</f>
        <v>0</v>
      </c>
      <c r="P263" s="5">
        <f>IF(NOT(ISBLANK(Spreadsheet!AL263)),VLOOKUP(Spreadsheet!AL263,'Drop Downs'!$P$2:$R$16,2,FALSE),0)</f>
        <v>0</v>
      </c>
      <c r="Q263" s="5">
        <f>IF(NOT(ISBLANK(Spreadsheet!AN263)),VLOOKUP(Spreadsheet!AN263,'Drop Downs'!$P$2:$R$16,3,FALSE),0)</f>
        <v>0</v>
      </c>
      <c r="R263" s="5">
        <f>IF(NOT(ISBLANK(Spreadsheet!AN263)),VLOOKUP(Spreadsheet!AN263,'Drop Downs'!$P$2:$R$16,2,FALSE),0)</f>
        <v>0</v>
      </c>
      <c r="S263" s="5" t="str">
        <f>IF(OR(M263&gt;K263,N263&gt;L263,O263&gt;K263, Q263&gt;K263,N263&gt;L263, P263&gt;L263, R263&gt;L263),"Member currently has a coverage election over what he/she needs.  Please add more dependents or adjust the coverage election.","")&amp;(IF(AND(NOT(ISBLANK(Spreadsheet!C263)),NOT(ISBLANK(Spreadsheet!D263)),ISBLANK(Spreadsheet!E263)),"Dependent lacks a relationship to member.Please select one from the drop-down.",""))</f>
        <v/>
      </c>
      <c r="T263" s="5" t="b">
        <f t="shared" si="16"/>
        <v>1</v>
      </c>
      <c r="U263" s="5" t="b">
        <f>OR(ISBLANK(Spreadsheet!C263),IF(NOT(ISBLANK(Spreadsheet!D263)),NOT(ISBLANK(Spreadsheet!E263)),TRUE))</f>
        <v>1</v>
      </c>
      <c r="V263" s="5" t="b">
        <f>OR(ISBLANK(Spreadsheet!C263), NOT(ISBLANK(Spreadsheet!I263)))</f>
        <v>1</v>
      </c>
      <c r="W263" s="5" t="b">
        <f>OR(ISBLANK(Spreadsheet!D263),NOT(ISBLANK(Spreadsheet!C263)))</f>
        <v>1</v>
      </c>
      <c r="X263" s="155" t="str">
        <f>REPT("0",MIN(FIND({1,2,3,4,5,6,7,8,9},Spreadsheet!C263&amp;"123456789"))-1)&amp;IF(ISBLANK(Spreadsheet!C263),"",SUMPRODUCT(MID(0&amp;Spreadsheet!C263,LARGE(INDEX(ISNUMBER(--MID(Spreadsheet!C263,ROW($1:$225),1))*
 ROW($1:$225),0),ROW($1:$225))+1,1)*10^ROW($1:$225)/10))</f>
        <v/>
      </c>
      <c r="Y263" s="5" t="b">
        <f>IF(NOT(ISBLANK(Spreadsheet!C263)),IF(AND(ISNUMBER(VALUE(Spreadsheet!C263)), LEN(Spreadsheet!C263)=9),TRUE,FALSE),TRUE)</f>
        <v>1</v>
      </c>
      <c r="Z263" s="155" t="str">
        <f>REPT("0",MIN(FIND({1,2,3,4,5,6,7,8,9},Spreadsheet!D263&amp;"123456789"))-1)&amp;IF(ISBLANK(Spreadsheet!D263),"",SUMPRODUCT(MID(0&amp;Spreadsheet!D263,LARGE(INDEX(ISNUMBER(--MID(Spreadsheet!D263,ROW($1:$225),1))*
 ROW($1:$225),0),ROW($1:$225))+1,1)*10^ROW($1:$225)/10))</f>
        <v/>
      </c>
      <c r="AA263" s="5" t="b">
        <f>IF(AND(NOT(ISBLANK(Spreadsheet!D263)),NOT(ISBLANK(Spreadsheet!C263))),IF(AND(ISNUMBER(VALUE(Spreadsheet!D263)), LEN(Spreadsheet!D263)=9),TRUE,FALSE),IF(AND(NOT(ISBLANK(Spreadsheet!D263)),ISBLANK(Spreadsheet!C263)),FALSE,TRUE))</f>
        <v>1</v>
      </c>
      <c r="AB263" s="5" t="b">
        <f>OR(ISBLANK(Spreadsheet!Y263),IF(NOT(ISBLANK(Spreadsheet!Y263)),LEN(Spreadsheet!Y263)=10,ISNUMBER(VALUE(Spreadsheet!Y263))))</f>
        <v>1</v>
      </c>
      <c r="AC263" s="5" t="b">
        <f>OR(ISBLANK(Spreadsheet!AI263), AND(NOT(ISBLANK(Spreadsheet!AJ263)), NOT(ISNUMBER(SEARCH("Waive",Spreadsheet!AJ263)))))</f>
        <v>1</v>
      </c>
      <c r="AD263" s="5" t="b">
        <f>OR(ISBLANK(Spreadsheet!AK263), AND(NOT(ISBLANK(Spreadsheet!AL263)), NOT(ISNUMBER(SEARCH("Waive",Spreadsheet!AL263)))))</f>
        <v>1</v>
      </c>
      <c r="AE263" s="5" t="b">
        <f>OR(ISBLANK(Spreadsheet!AM263), AND(NOT(ISBLANK(Spreadsheet!AN263)), NOT(ISNUMBER(SEARCH("Waive", Spreadsheet!AN263)))))</f>
        <v>1</v>
      </c>
      <c r="AF263" s="5" t="b">
        <f>OR(ISBLANK(Spreadsheet!C263), NOT(ISBLANK(Spreadsheet!D263)),NOT(ISBLANK(Spreadsheet!L263)))</f>
        <v>1</v>
      </c>
      <c r="AG263" s="5" t="b">
        <f>IF(AND(NOT(ISBLANK(Spreadsheet!C263)), NOT(ISBLANK(Spreadsheet!D263)),Spreadsheet!C263&lt;&gt;Spreadsheet!D263),IF(ISERROR(VLOOKUP(Spreadsheet!C263, Spreadsheet!$C$6:'Spreadsheet'!$C262,1,FALSE)), FALSE, TRUE),TRUE)</f>
        <v>1</v>
      </c>
      <c r="AH263" s="5" t="b">
        <f>Spreadsheet!$B$2=Spreadsheet!AD263</f>
        <v>1</v>
      </c>
      <c r="AI263" s="5" t="b">
        <f>IF(ISBLANK(Spreadsheet!G263),TRUE,IF(OR(LEN(Spreadsheet!G263)&gt;1,ISNUMBER(VALUE(Spreadsheet!G263))),FALSE,TRUE))</f>
        <v>1</v>
      </c>
      <c r="AJ263" s="5" t="b">
        <f>OR(ISBLANK(Spreadsheet!C263), NOT(ISBLANK(Spreadsheet!B263)), NOT(ISBLANK(Spreadsheet!D263)))</f>
        <v>1</v>
      </c>
      <c r="AK263" s="5" t="b">
        <f t="array" ref="AK263">IF(OR(AND(ISBLANK(Spreadsheet!E263),ISBLANK(Spreadsheet!D263),NOT(ISBLANK(Spreadsheet!C263))),AND(ISBLANK(Spreadsheet!E263),ISBLANK(Spreadsheet!D263),ISBLANK(Spreadsheet!C263))),TRUE,ISNUMBER(MATCH(TRUE,EXACT(Spreadsheet!E263,Relationships),0)))</f>
        <v>1</v>
      </c>
      <c r="AL263" s="5" t="b">
        <f>IF(NOT(ISBLANK(Spreadsheet!C263)),IF(OR(ISBLANK(Spreadsheet!F263),LEN(Spreadsheet!F263)&gt;40),FALSE,TRUE),TRUE)</f>
        <v>1</v>
      </c>
      <c r="AM263" s="5" t="b">
        <f>IF(NOT(ISBLANK(Spreadsheet!C263)),IF(OR(ISBLANK(Spreadsheet!H263),LEN(Spreadsheet!H263)&gt;40),FALSE,TRUE),TRUE)</f>
        <v>1</v>
      </c>
      <c r="AN263" s="5" t="b">
        <f t="array" ref="AN263">IF(ISBLANK(Spreadsheet!I263),TRUE,ISNUMBER(MATCH(TRUE,EXACT(Spreadsheet!I263,GenderValues),0)))</f>
        <v>1</v>
      </c>
      <c r="AO263" s="5" t="b">
        <f ca="1">IF(ISERROR(DATEVALUE(TEXT(Spreadsheet!J263,"mm/dd/yyyy")) &gt; TODAY()),IF(AND(ISBLANK(Spreadsheet!J263),ISBLANK(Spreadsheet!C263)),TRUE,FALSE),IF(DATEVALUE(TEXT(Spreadsheet!J263,"mm/dd/yyyy")) &gt; TODAY(),FALSE,TRUE))</f>
        <v>1</v>
      </c>
      <c r="AP263" s="5" t="b">
        <f>OR(ISBLANK(Spreadsheet!K263),LEN(Spreadsheet!K263)&lt;=100)</f>
        <v>1</v>
      </c>
      <c r="AQ263" s="5" t="b">
        <f t="array" ref="AQ263">IF(OR(AND(ISBLANK(Spreadsheet!L263),ISBLANK(Spreadsheet!C263)),AND(NOT(ISBLANK(Spreadsheet!C263)),NOT(ISBLANK(Spreadsheet!D263)))),TRUE,ISNUMBER(MATCH(TRUE,EXACT(Spreadsheet!L263,MaritalStatus),0)))</f>
        <v>1</v>
      </c>
      <c r="AR263" s="5" t="b">
        <f ca="1">IF(ISERROR(DATEVALUE(TEXT(Spreadsheet!M263,"mm/dd/yyyy")) &gt; TODAY()),IF(ISBLANK(Spreadsheet!M263),TRUE,FALSE),IF(DATEVALUE(TEXT(Spreadsheet!M263,"mm/dd/yyyy")) &gt; TODAY(),FALSE,TRUE))</f>
        <v>1</v>
      </c>
      <c r="AS263" s="5" t="b">
        <f>OR(ISBLANK(Spreadsheet!N263),LEN(Spreadsheet!N263)&lt;=100)</f>
        <v>1</v>
      </c>
      <c r="AT263" s="5" t="b">
        <f>OR(ISBLANK(Spreadsheet!O263),UPPER(Spreadsheet!O263)="YES")</f>
        <v>1</v>
      </c>
      <c r="AU263" s="5" t="b">
        <f>OR(ISBLANK(Spreadsheet!P263),UPPER(Spreadsheet!P263)="YES")</f>
        <v>1</v>
      </c>
      <c r="AV263" s="5" t="b">
        <f t="array" ref="AV263">IF(ISBLANK(Spreadsheet!Q263),TRUE,ISNUMBER(MATCH(TRUE,EXACT(Spreadsheet!Q263,OnGroupsPriorIns),0)))</f>
        <v>1</v>
      </c>
      <c r="AW263" s="5" t="b">
        <f>OR(ISBLANK(Spreadsheet!R263),UPPER(Spreadsheet!R263)="YES")</f>
        <v>1</v>
      </c>
      <c r="AX263" s="5" t="b">
        <f>OR(ISBLANK(Spreadsheet!S263),UPPER(Spreadsheet!S263)="YES")</f>
        <v>1</v>
      </c>
      <c r="AY263" s="5" t="b">
        <f>OR(AND(ISBLANK(Spreadsheet!C263),LEN(Spreadsheet!T263)=0),AND(NOT(ISBLANK(Spreadsheet!C263)),LEN(Spreadsheet!T263)&gt;0,LEN(Spreadsheet!T263)&lt;=50))</f>
        <v>1</v>
      </c>
      <c r="AZ263" s="5" t="b">
        <f>OR(LEN(Spreadsheet!U263)=0,AND(LEN(Spreadsheet!U263)&gt;0,LEN(Spreadsheet!U263)&lt;=50))</f>
        <v>1</v>
      </c>
      <c r="BA263" s="5" t="b">
        <f>OR(AND(ISBLANK(Spreadsheet!C263),LEN(Spreadsheet!V263)=0),AND(NOT(ISBLANK(Spreadsheet!C263)),LEN(Spreadsheet!V263)&gt;0,LEN(Spreadsheet!V263)&lt;=50))</f>
        <v>1</v>
      </c>
      <c r="BB263" s="5" t="b">
        <f t="array" ref="BB263">IF(AND(ISBLANK(Spreadsheet!C263),LEN(Spreadsheet!W263)=0),TRUE,ISNUMBER(MATCH(TRUE,EXACT(Spreadsheet!W263,States),0)))</f>
        <v>1</v>
      </c>
      <c r="BC263" s="5" t="b">
        <f>OR(AND(ISBLANK(Spreadsheet!C263),LEN(Spreadsheet!X263)=0),AND(NOT(ISBLANK(Spreadsheet!C263)),LEN(Spreadsheet!X263)&gt;0,LEN(Spreadsheet!X263)=5,ISNUMBER(VALUE(Spreadsheet!X263))))</f>
        <v>1</v>
      </c>
      <c r="BD263" s="5" t="b">
        <f>OR(ISBLANK(Spreadsheet!Z263),LEN(Spreadsheet!Z263)&lt;=50)</f>
        <v>1</v>
      </c>
      <c r="BE263" s="5" t="b">
        <f>ISBLANK(Spreadsheet!AA263)</f>
        <v>1</v>
      </c>
      <c r="BF263" s="5" t="b">
        <f>ISBLANK(Spreadsheet!AB263)</f>
        <v>1</v>
      </c>
      <c r="BG263" s="5" t="b">
        <f>IF(ISERROR(DATEVALUE(TEXT(Spreadsheet!AC263,"mm/dd/yyyy")) &gt; DATEVALUE(TEXT(Spreadsheet!J263,"mm/dd/yyyy"))),IF(OR(AND(ISBLANK(Spreadsheet!AC263),ISBLANK(Spreadsheet!C263)),AND(NOT(ISBLANK(Spreadsheet!C263)),ISBLANK(Spreadsheet!AC263),NOT(ISBLANK(Spreadsheet!D263)))),TRUE,FALSE),IF(DATEVALUE(TEXT(Spreadsheet!AC263,"mm/dd/yyyy")) &gt; DATEVALUE(TEXT(Spreadsheet!J263,"mm/dd/yyyy")),TRUE,FALSE))</f>
        <v>1</v>
      </c>
      <c r="BH263" s="5" t="b">
        <f>OR(AND(ISBLANK(Spreadsheet!C263),ISBLANK(Spreadsheet!AE263)),AND(NOT(ISBLANK(Spreadsheet!C263)),NOT(ISBLANK(Spreadsheet!D263)),ISBLANK(Spreadsheet!AE263)),AND(NOT(ISBLANK(Spreadsheet!C263)),ISBLANK(Spreadsheet!D263),NOT(ISBLANK(Spreadsheet!AE263)),LEN(Spreadsheet!AE263)&lt;=100))</f>
        <v>1</v>
      </c>
      <c r="BI263" s="5" t="b">
        <f t="array" ref="BI263">IF(ISBLANK(Spreadsheet!AF263),TRUE,ISNUMBER(MATCH(TRUE,EXACT(Spreadsheet!AF263,CobraShortReasons),0)))</f>
        <v>1</v>
      </c>
      <c r="BJ263" s="5" t="b">
        <f ca="1">IF(ISERROR(DATEVALUE(TEXT(Spreadsheet!AG263,"mm/dd/yyyy")) &gt; TODAY()),IF(ISBLANK(Spreadsheet!AG263),TRUE,FALSE),IF(DATEVALUE(TEXT(Spreadsheet!AG263,"mm/dd/yyyy")) &gt; TODAY(),FALSE,TRUE))</f>
        <v>1</v>
      </c>
      <c r="BK263" s="5" t="b">
        <f>OR(ISBLANK(Spreadsheet!AH263),LEN(Spreadsheet!AH263)&lt;=25)</f>
        <v>1</v>
      </c>
      <c r="BL263" s="5" t="b">
        <f t="array" aca="1" ref="BL263" ca="1">IF(ISBLANK(Spreadsheet!AI263),TRUE,ISNUMBER(MATCH(TRUE,EXACT(Spreadsheet!AI263,INDIRECT(Spreadsheet!$D$2)),0)))</f>
        <v>1</v>
      </c>
      <c r="BM263" s="5" t="b">
        <f t="array" aca="1" ref="BM263" ca="1">IF(ISBLANK(Spreadsheet!AJ263),TRUE,ISNUMBER(MATCH(TRUE,EXACT(Spreadsheet!AJ263,INDIRECT(Spreadsheet!BJ263)),0)))</f>
        <v>1</v>
      </c>
      <c r="BN263" s="5" t="b">
        <f t="array" ref="BN263">IF(ISBLANK(Spreadsheet!AK263),TRUE,ISNUMBER(MATCH(TRUE,EXACT(Spreadsheet!AK263,DentalPlans),0)))</f>
        <v>1</v>
      </c>
      <c r="BO263" s="5" t="b">
        <f t="array" aca="1" ref="BO263" ca="1">IF(ISBLANK(Spreadsheet!AL263),TRUE,ISNUMBER(MATCH(TRUE,EXACT(Spreadsheet!AL263,INDIRECT(Spreadsheet!BK263)),0)))</f>
        <v>1</v>
      </c>
      <c r="BP263" s="5" t="b">
        <f t="array" ref="BP263">IF(ISBLANK(Spreadsheet!AM263),TRUE,ISNUMBER(MATCH(TRUE,EXACT(Spreadsheet!AM263,VisionPlans),0)))</f>
        <v>1</v>
      </c>
      <c r="BQ263" s="5" t="b">
        <f t="array" aca="1" ref="BQ263" ca="1">IF(ISBLANK(Spreadsheet!AN263),TRUE,ISNUMBER(MATCH(TRUE,EXACT(Spreadsheet!AN263,INDIRECT(Spreadsheet!BL263)),0)))</f>
        <v>1</v>
      </c>
      <c r="BR263" s="5" t="b">
        <f t="array" ref="BR263">IF(ISBLANK(Spreadsheet!AO263),TRUE,ISNUMBER(MATCH(TRUE,EXACT(Spreadsheet!AO263,LifeBenefitClasses),0)))</f>
        <v>1</v>
      </c>
      <c r="BS263" s="5" t="b">
        <f>IF(OR(ISBLANK(Spreadsheet!AO263), Spreadsheet!AO263="Waive"),IF(ISBLANK(Spreadsheet!AP263),TRUE,FALSE),IF(OR(AND(NOT(ISBLANK(Spreadsheet!AO263)),ISBLANK(Spreadsheet!AP263)),NOT(ISNUMBER(VALUE(Spreadsheet!AP263)))),FALSE,IF(OR(AND(Spreadsheet!AP263&lt;6,MOD(Spreadsheet!AP263*10,5)=0), MOD(Spreadsheet!AP263,5000)=0),TRUE,FALSE)))</f>
        <v>1</v>
      </c>
      <c r="BT263" s="5" t="b">
        <f t="array" ref="BT263">IF(ISBLANK(Spreadsheet!AQ263),TRUE,ISNUMBER(MATCH(TRUE,EXACT(Spreadsheet!AQ263,EnrollWaive),0)))</f>
        <v>1</v>
      </c>
      <c r="BU263" s="5" t="b">
        <f t="array" ref="BU263">IF(ISBLANK(Spreadsheet!AR263),TRUE,ISNUMBER(MATCH(TRUE,EXACT(Spreadsheet!AR263,LifeBenefitClasses),0)))</f>
        <v>1</v>
      </c>
      <c r="BV263" s="5" t="b">
        <f>IF(OR(ISBLANK(Spreadsheet!AR263), Spreadsheet!AR263="Waive"),IF(ISBLANK(Spreadsheet!AS263),TRUE,FALSE),IF(OR(AND(NOT(ISBLANK(Spreadsheet!AR263)),ISBLANK(Spreadsheet!AS263)),NOT(ISNUMBER(VALUE(Spreadsheet!AS263)))),FALSE,IF(OR(AND(Spreadsheet!AS263&lt;6,MOD(Spreadsheet!AS263*10,5)=0), MOD(Spreadsheet!AS263,10000)=0),TRUE,FALSE)))</f>
        <v>1</v>
      </c>
      <c r="BW263" s="5" t="b">
        <f t="array" ref="BW263">IF(ISBLANK(Spreadsheet!AT263),TRUE,ISNUMBER(MATCH(TRUE,EXACT(Spreadsheet!AT263,LifeBenefitClasses),0)))</f>
        <v>1</v>
      </c>
      <c r="BX263" s="5" t="b">
        <f>IF(OR(ISBLANK(Spreadsheet!AT263), Spreadsheet!AT263="Waive"),IF(ISBLANK(Spreadsheet!AU263),TRUE,FALSE),IF(OR(AND(NOT(ISBLANK(Spreadsheet!AT263)),ISBLANK(Spreadsheet!AU263)),NOT(ISNUMBER(VALUE(Spreadsheet!AU263)))),FALSE,IF(AND(NOT(OR(ISBLANK(Spreadsheet!AT263),Spreadsheet!AT263="Waive")),NOT(OR(ISBLANK(Spreadsheet!AR263),Spreadsheet!AR263="Waive")),MOD(Spreadsheet!AU263,5000)=0, Spreadsheet!AU263&lt;=(Spreadsheet!AS263*0.5)),TRUE,FALSE)))</f>
        <v>1</v>
      </c>
      <c r="BY263" s="5" t="b">
        <f t="array" ref="BY263">IF(ISBLANK(Spreadsheet!AV263),TRUE,ISNUMBER(MATCH(TRUE,EXACT(Spreadsheet!AV263,EnrollWaive),0)))</f>
        <v>1</v>
      </c>
      <c r="BZ263" s="5" t="b">
        <f t="array" ref="BZ263">IF(ISBLANK(Spreadsheet!AW263),TRUE,ISNUMBER(MATCH(TRUE,EXACT(Spreadsheet!AW263,LifeBenefitClasses),0)))</f>
        <v>1</v>
      </c>
      <c r="CA263" s="5" t="b">
        <f t="array" ref="CA263">IF(ISBLANK(Spreadsheet!AX263),TRUE,ISNUMBER(MATCH(TRUE,EXACT(Spreadsheet!AX263,LifeBenefitClasses),0)))</f>
        <v>1</v>
      </c>
      <c r="CB263" s="5" t="b">
        <f t="array" ref="CB263">IF(ISBLANK(Spreadsheet!AY263),TRUE,ISNUMBER(MATCH(TRUE,EXACT(Spreadsheet!AY263,LifeBenefitClasses),0)))</f>
        <v>1</v>
      </c>
      <c r="CC263" s="5" t="b">
        <f t="array" ref="CC263">IF(ISBLANK(Spreadsheet!AZ263),TRUE,ISNUMBER(MATCH(TRUE,EXACT(Spreadsheet!AZ263,LifeBenefitClasses),0)))</f>
        <v>1</v>
      </c>
      <c r="CD263" s="5" t="b">
        <f t="array" ref="CD263">IF(ISBLANK(Spreadsheet!BA263),TRUE,ISNUMBER(MATCH(TRUE,EXACT(Spreadsheet!BA263,LifeBenefitClasses),0)))</f>
        <v>1</v>
      </c>
      <c r="CE263" s="5" t="b">
        <f>IF(OR(ISBLANK(Spreadsheet!BA263), Spreadsheet!BA263="Waive"),IF(ISBLANK(Spreadsheet!BB263),TRUE,FALSE),IF(OR(AND(NOT(ISBLANK(Spreadsheet!BA263)),ISBLANK(Spreadsheet!BB263)),NOT(ISNUMBER(VALUE(Spreadsheet!BB263))),ISBLANK(Spreadsheet!BC263),NOT(ISNUMBER(VALUE(Spreadsheet!BC263)))),FALSE,IF(AND(Spreadsheet!BB263&gt;=50000,Spreadsheet!BB263&lt;=250000,MOD(Spreadsheet!BB263,10000)=0,Spreadsheet!BB263&lt;=(10*Spreadsheet!BC263)),TRUE,FALSE)))</f>
        <v>1</v>
      </c>
      <c r="CF263" s="5" t="b">
        <f>IF(NOT(ISBLANK(Spreadsheet!BC263)),AND(ISNUMBER(VALUE(Spreadsheet!BC263)),Spreadsheet!BC263&gt;0),AND(OR(ISBLANK(Spreadsheet!AO263),Spreadsheet!AO263="Waive",AND(NOT(OR(ISBLANK(Spreadsheet!AO263),Spreadsheet!AO263="Waive")),Spreadsheet!AP263&gt;=6)),OR(ISBLANK(Spreadsheet!AR263),AND(NOT(OR(ISBLANK(Spreadsheet!AR263),Spreadsheet!AR263="Waive")),Spreadsheet!AS263&gt;=6)),OR(ISBLANK(Spreadsheet!AW263)),OR(ISBLANK(Spreadsheet!AX263)),OR(ISBLANK(Spreadsheet!AY263)),OR(ISBLANK(Spreadsheet!AZ263)),OR(ISBLANK(Spreadsheet!BA263),Spreadsheet!BA263="Waive")))</f>
        <v>1</v>
      </c>
      <c r="CG263" s="5" t="b">
        <f t="shared" ca="1" si="17"/>
        <v>1</v>
      </c>
    </row>
    <row r="264" spans="8:85" x14ac:dyDescent="0.3">
      <c r="H264" s="5">
        <f t="shared" ref="H264:H327" ca="1" si="18">IF(AND(T264,U264,V264,W264,Y264,AA264,AB264,AC264,AD264,AE264,AF264,AG264,AH264,AI264,AJ264,AK264,AL264,AM264,AN264,AO264,AP264,AQ264,AR264,AS264,AT264,AU264,AV264,AW264,AX264,AY264,AZ264,BA264,BB264,BC264,BD264,BE264,BF264,BG264,BH264,BI264,BJ264,BK264,BL264,BM264,BN264,BO264,BP264,BQ264,BR264,BS264,BT264,BU264,BV264,BW264,BX264,BY264,BZ264,CA264,CB264,CC264,CD264,CE264,CF264),2,0)</f>
        <v>2</v>
      </c>
      <c r="I264" s="5" t="str">
        <f t="shared" ref="I264:I327" ca="1" si="19">IF(Y264,"",Y$1&amp;" ")&amp;IF(AA264,"",AA$1&amp;" ")&amp;IF(T264,"",T$1&amp;" ")&amp;IF(U264,"",U$1&amp;" ")&amp;IF(V264,"",V$1&amp;" ")&amp;IF(W264,"",W$1&amp;" ")&amp;IF(AA264,"",AA$1&amp;" ")&amp;IF(AB264,"",AB$1&amp;" ")&amp;IF(AC264,"",AC$1&amp;" ")&amp;IF(AD264,"",AD$1&amp;" ")&amp;IF(AE264,"",AE$1&amp;" ")&amp;IF(AF264,"",AF$1&amp;" ")&amp;IF(AG264,"",AG$1&amp;" ")&amp;IF(AH264,"",AH$1&amp;" ")&amp;IF(AI264,"",AI$1&amp;" ")&amp;IF(AJ264,"",AJ$1&amp;" ")&amp;IF(AK264,"",AK$1&amp;" ")&amp;IF(AL264,"",AL$1&amp;" ")&amp;IF(AM264,"",AM$1&amp;" ")&amp;IF(AN264,"",AN$1&amp;" ")&amp;IF(AO264,"",AO$1&amp;" ")&amp;IF(AP264,"",AP$1&amp;" ")&amp;IF(AQ264,"",AQ$1&amp;" ")&amp;IF(AR264,"",AR$1&amp;" ")&amp;IF(AS264,"",AS$1&amp;" ")&amp;IF(AT264,"",AT$1&amp;" ")&amp;IF(AU264,"",AU$1&amp;" ")&amp;IF(AV264,"",AV$1&amp;" ")&amp;IF(AW264,"",AW$1&amp;" ")&amp;IF(AX264,"",AX$1&amp;" ")&amp;IF(AY264,"",AY$1&amp;" ")&amp;IF(AZ264,"",AZ$1&amp;" ")&amp;IF(BA264,"",BA$1&amp;" ")&amp;IF(BB264,"",BB$1&amp;" ")&amp;IF(BC264,"",BC$1&amp;" ")&amp;IF(BD264,"",BD$1&amp;" ")&amp;IF(BE264,"",BE$1&amp;" ")&amp;IF(BF264,"",BF$1&amp;" ")&amp;IF(BG264,"",BG$1&amp;" ")&amp;IF(BH264,"",BH$1&amp;" ")&amp;IF(BI264,"",BI$1&amp;" ")&amp;IF(BJ264,"",BJ$1&amp;" ")&amp;IF(BK264,"",BK$1&amp;" ")&amp;IF(BL264,"",BL$1&amp;" ")&amp;IF(BM264,"",BM$1&amp;" ")&amp;IF(BN264,"",BN$1&amp;" ")&amp;IF(BO264,"",BO$1&amp;" ")&amp;IF(BP264,"",BP$1&amp;" ")&amp;IF(BQ264,"",BQ$1&amp;" ")&amp;IF(BR264,"",BR$1&amp;" ")&amp;IF(BS264,"",BS$1&amp;" ")&amp;IF(BT264,"",BT$1&amp;" ")&amp;IF(BU264,"",BU$1&amp;" ")&amp;IF(BV264,"",BV$1&amp;" ")&amp;IF(BW264,"",BW$1&amp;" ")&amp;IF(BX264,"",BX$1&amp;" ")&amp;IF(BY264,"",BY$1&amp;" ")&amp;IF(BZ264,"",BZ$1&amp;" ")&amp;IF(CA264,"",CA$1&amp;" ")&amp;IF(CB264,"",CB$1&amp;" ")&amp;IF(CC264,"",CC$1&amp;" ")&amp;IF(CD264,"",CD$1&amp;" ")&amp;IF(CE264,"",CE$1&amp;" ")&amp;IF(CF264,"",CF$1&amp;" ")</f>
        <v/>
      </c>
      <c r="J264" s="5" t="str">
        <f>IF(AND(NOT(ISBLANK(Spreadsheet!C264)),ISBLANK(Spreadsheet!D264)),Spreadsheet!F264&amp;" "&amp;Spreadsheet!H264,"")</f>
        <v/>
      </c>
      <c r="K264" s="5">
        <f>IF(AND(NOT(ISBLANK(Spreadsheet!C264)),ISBLANK(Spreadsheet!D264)),COUNTIFS(Spreadsheet!E265:E$786,"=Child",Spreadsheet!C265:C$786, "="&amp;Spreadsheet!C264) + COUNTIFS(Spreadsheet!E265:E$786,"=Step-child",Spreadsheet!C265:C$786, "="&amp;Spreadsheet!C264),0)</f>
        <v>0</v>
      </c>
      <c r="L264" s="5">
        <f>IF(NOT(ISBLANK(J264)),COUNTIFS(Spreadsheet!E265:E$786,"=Wife",Spreadsheet!C265:C$786, "="&amp;Spreadsheet!C264) + COUNTIFS(Spreadsheet!E265:E$786,"=Husband",Spreadsheet!C265:C$786, "="&amp;Spreadsheet!C264),0)</f>
        <v>0</v>
      </c>
      <c r="M264" s="5">
        <f>IF(NOT(ISBLANK(Spreadsheet!AJ264)),VLOOKUP(Spreadsheet!AJ264,'Drop Downs'!$P$2:$R$16,3,FALSE),0)</f>
        <v>0</v>
      </c>
      <c r="N264" s="5">
        <f>IF(NOT(ISBLANK(Spreadsheet!AJ264)), VLOOKUP(Spreadsheet!AJ264,'Drop Downs'!$P$2:$R$16,2,FALSE),0)</f>
        <v>0</v>
      </c>
      <c r="O264" s="5">
        <f>IF(NOT(ISBLANK(Spreadsheet!AL264)),VLOOKUP(Spreadsheet!AL264,'Drop Downs'!$P$2:$R$16,3,FALSE), 0)</f>
        <v>0</v>
      </c>
      <c r="P264" s="5">
        <f>IF(NOT(ISBLANK(Spreadsheet!AL264)),VLOOKUP(Spreadsheet!AL264,'Drop Downs'!$P$2:$R$16,2,FALSE),0)</f>
        <v>0</v>
      </c>
      <c r="Q264" s="5">
        <f>IF(NOT(ISBLANK(Spreadsheet!AN264)),VLOOKUP(Spreadsheet!AN264,'Drop Downs'!$P$2:$R$16,3,FALSE),0)</f>
        <v>0</v>
      </c>
      <c r="R264" s="5">
        <f>IF(NOT(ISBLANK(Spreadsheet!AN264)),VLOOKUP(Spreadsheet!AN264,'Drop Downs'!$P$2:$R$16,2,FALSE),0)</f>
        <v>0</v>
      </c>
      <c r="S264" s="5" t="str">
        <f>IF(OR(M264&gt;K264,N264&gt;L264,O264&gt;K264, Q264&gt;K264,N264&gt;L264, P264&gt;L264, R264&gt;L264),"Member currently has a coverage election over what he/she needs.  Please add more dependents or adjust the coverage election.","")&amp;(IF(AND(NOT(ISBLANK(Spreadsheet!C264)),NOT(ISBLANK(Spreadsheet!D264)),ISBLANK(Spreadsheet!E264)),"Dependent lacks a relationship to member.Please select one from the drop-down.",""))</f>
        <v/>
      </c>
      <c r="T264" s="5" t="b">
        <f t="shared" ref="T264:T327" si="20">AND(M264&lt;=K264,O264&lt;=K264,Q264&lt;=K264,N264&lt;=L264,P264&lt;=L264,R264&lt;=L264)</f>
        <v>1</v>
      </c>
      <c r="U264" s="5" t="b">
        <f>OR(ISBLANK(Spreadsheet!C264),IF(NOT(ISBLANK(Spreadsheet!D264)),NOT(ISBLANK(Spreadsheet!E264)),TRUE))</f>
        <v>1</v>
      </c>
      <c r="V264" s="5" t="b">
        <f>OR(ISBLANK(Spreadsheet!C264), NOT(ISBLANK(Spreadsheet!I264)))</f>
        <v>1</v>
      </c>
      <c r="W264" s="5" t="b">
        <f>OR(ISBLANK(Spreadsheet!D264),NOT(ISBLANK(Spreadsheet!C264)))</f>
        <v>1</v>
      </c>
      <c r="X264" s="155" t="str">
        <f>REPT("0",MIN(FIND({1,2,3,4,5,6,7,8,9},Spreadsheet!C264&amp;"123456789"))-1)&amp;IF(ISBLANK(Spreadsheet!C264),"",SUMPRODUCT(MID(0&amp;Spreadsheet!C264,LARGE(INDEX(ISNUMBER(--MID(Spreadsheet!C264,ROW($1:$225),1))*
 ROW($1:$225),0),ROW($1:$225))+1,1)*10^ROW($1:$225)/10))</f>
        <v/>
      </c>
      <c r="Y264" s="5" t="b">
        <f>IF(NOT(ISBLANK(Spreadsheet!C264)),IF(AND(ISNUMBER(VALUE(Spreadsheet!C264)), LEN(Spreadsheet!C264)=9),TRUE,FALSE),TRUE)</f>
        <v>1</v>
      </c>
      <c r="Z264" s="155" t="str">
        <f>REPT("0",MIN(FIND({1,2,3,4,5,6,7,8,9},Spreadsheet!D264&amp;"123456789"))-1)&amp;IF(ISBLANK(Spreadsheet!D264),"",SUMPRODUCT(MID(0&amp;Spreadsheet!D264,LARGE(INDEX(ISNUMBER(--MID(Spreadsheet!D264,ROW($1:$225),1))*
 ROW($1:$225),0),ROW($1:$225))+1,1)*10^ROW($1:$225)/10))</f>
        <v/>
      </c>
      <c r="AA264" s="5" t="b">
        <f>IF(AND(NOT(ISBLANK(Spreadsheet!D264)),NOT(ISBLANK(Spreadsheet!C264))),IF(AND(ISNUMBER(VALUE(Spreadsheet!D264)), LEN(Spreadsheet!D264)=9),TRUE,FALSE),IF(AND(NOT(ISBLANK(Spreadsheet!D264)),ISBLANK(Spreadsheet!C264)),FALSE,TRUE))</f>
        <v>1</v>
      </c>
      <c r="AB264" s="5" t="b">
        <f>OR(ISBLANK(Spreadsheet!Y264),IF(NOT(ISBLANK(Spreadsheet!Y264)),LEN(Spreadsheet!Y264)=10,ISNUMBER(VALUE(Spreadsheet!Y264))))</f>
        <v>1</v>
      </c>
      <c r="AC264" s="5" t="b">
        <f>OR(ISBLANK(Spreadsheet!AI264), AND(NOT(ISBLANK(Spreadsheet!AJ264)), NOT(ISNUMBER(SEARCH("Waive",Spreadsheet!AJ264)))))</f>
        <v>1</v>
      </c>
      <c r="AD264" s="5" t="b">
        <f>OR(ISBLANK(Spreadsheet!AK264), AND(NOT(ISBLANK(Spreadsheet!AL264)), NOT(ISNUMBER(SEARCH("Waive",Spreadsheet!AL264)))))</f>
        <v>1</v>
      </c>
      <c r="AE264" s="5" t="b">
        <f>OR(ISBLANK(Spreadsheet!AM264), AND(NOT(ISBLANK(Spreadsheet!AN264)), NOT(ISNUMBER(SEARCH("Waive", Spreadsheet!AN264)))))</f>
        <v>1</v>
      </c>
      <c r="AF264" s="5" t="b">
        <f>OR(ISBLANK(Spreadsheet!C264), NOT(ISBLANK(Spreadsheet!D264)),NOT(ISBLANK(Spreadsheet!L264)))</f>
        <v>1</v>
      </c>
      <c r="AG264" s="5" t="b">
        <f>IF(AND(NOT(ISBLANK(Spreadsheet!C264)), NOT(ISBLANK(Spreadsheet!D264)),Spreadsheet!C264&lt;&gt;Spreadsheet!D264),IF(ISERROR(VLOOKUP(Spreadsheet!C264, Spreadsheet!$C$6:'Spreadsheet'!$C263,1,FALSE)), FALSE, TRUE),TRUE)</f>
        <v>1</v>
      </c>
      <c r="AH264" s="5" t="b">
        <f>Spreadsheet!$B$2=Spreadsheet!AD264</f>
        <v>1</v>
      </c>
      <c r="AI264" s="5" t="b">
        <f>IF(ISBLANK(Spreadsheet!G264),TRUE,IF(OR(LEN(Spreadsheet!G264)&gt;1,ISNUMBER(VALUE(Spreadsheet!G264))),FALSE,TRUE))</f>
        <v>1</v>
      </c>
      <c r="AJ264" s="5" t="b">
        <f>OR(ISBLANK(Spreadsheet!C264), NOT(ISBLANK(Spreadsheet!B264)), NOT(ISBLANK(Spreadsheet!D264)))</f>
        <v>1</v>
      </c>
      <c r="AK264" s="5" t="b">
        <f t="array" ref="AK264">IF(OR(AND(ISBLANK(Spreadsheet!E264),ISBLANK(Spreadsheet!D264),NOT(ISBLANK(Spreadsheet!C264))),AND(ISBLANK(Spreadsheet!E264),ISBLANK(Spreadsheet!D264),ISBLANK(Spreadsheet!C264))),TRUE,ISNUMBER(MATCH(TRUE,EXACT(Spreadsheet!E264,Relationships),0)))</f>
        <v>1</v>
      </c>
      <c r="AL264" s="5" t="b">
        <f>IF(NOT(ISBLANK(Spreadsheet!C264)),IF(OR(ISBLANK(Spreadsheet!F264),LEN(Spreadsheet!F264)&gt;40),FALSE,TRUE),TRUE)</f>
        <v>1</v>
      </c>
      <c r="AM264" s="5" t="b">
        <f>IF(NOT(ISBLANK(Spreadsheet!C264)),IF(OR(ISBLANK(Spreadsheet!H264),LEN(Spreadsheet!H264)&gt;40),FALSE,TRUE),TRUE)</f>
        <v>1</v>
      </c>
      <c r="AN264" s="5" t="b">
        <f t="array" ref="AN264">IF(ISBLANK(Spreadsheet!I264),TRUE,ISNUMBER(MATCH(TRUE,EXACT(Spreadsheet!I264,GenderValues),0)))</f>
        <v>1</v>
      </c>
      <c r="AO264" s="5" t="b">
        <f ca="1">IF(ISERROR(DATEVALUE(TEXT(Spreadsheet!J264,"mm/dd/yyyy")) &gt; TODAY()),IF(AND(ISBLANK(Spreadsheet!J264),ISBLANK(Spreadsheet!C264)),TRUE,FALSE),IF(DATEVALUE(TEXT(Spreadsheet!J264,"mm/dd/yyyy")) &gt; TODAY(),FALSE,TRUE))</f>
        <v>1</v>
      </c>
      <c r="AP264" s="5" t="b">
        <f>OR(ISBLANK(Spreadsheet!K264),LEN(Spreadsheet!K264)&lt;=100)</f>
        <v>1</v>
      </c>
      <c r="AQ264" s="5" t="b">
        <f t="array" ref="AQ264">IF(OR(AND(ISBLANK(Spreadsheet!L264),ISBLANK(Spreadsheet!C264)),AND(NOT(ISBLANK(Spreadsheet!C264)),NOT(ISBLANK(Spreadsheet!D264)))),TRUE,ISNUMBER(MATCH(TRUE,EXACT(Spreadsheet!L264,MaritalStatus),0)))</f>
        <v>1</v>
      </c>
      <c r="AR264" s="5" t="b">
        <f ca="1">IF(ISERROR(DATEVALUE(TEXT(Spreadsheet!M264,"mm/dd/yyyy")) &gt; TODAY()),IF(ISBLANK(Spreadsheet!M264),TRUE,FALSE),IF(DATEVALUE(TEXT(Spreadsheet!M264,"mm/dd/yyyy")) &gt; TODAY(),FALSE,TRUE))</f>
        <v>1</v>
      </c>
      <c r="AS264" s="5" t="b">
        <f>OR(ISBLANK(Spreadsheet!N264),LEN(Spreadsheet!N264)&lt;=100)</f>
        <v>1</v>
      </c>
      <c r="AT264" s="5" t="b">
        <f>OR(ISBLANK(Spreadsheet!O264),UPPER(Spreadsheet!O264)="YES")</f>
        <v>1</v>
      </c>
      <c r="AU264" s="5" t="b">
        <f>OR(ISBLANK(Spreadsheet!P264),UPPER(Spreadsheet!P264)="YES")</f>
        <v>1</v>
      </c>
      <c r="AV264" s="5" t="b">
        <f t="array" ref="AV264">IF(ISBLANK(Spreadsheet!Q264),TRUE,ISNUMBER(MATCH(TRUE,EXACT(Spreadsheet!Q264,OnGroupsPriorIns),0)))</f>
        <v>1</v>
      </c>
      <c r="AW264" s="5" t="b">
        <f>OR(ISBLANK(Spreadsheet!R264),UPPER(Spreadsheet!R264)="YES")</f>
        <v>1</v>
      </c>
      <c r="AX264" s="5" t="b">
        <f>OR(ISBLANK(Spreadsheet!S264),UPPER(Spreadsheet!S264)="YES")</f>
        <v>1</v>
      </c>
      <c r="AY264" s="5" t="b">
        <f>OR(AND(ISBLANK(Spreadsheet!C264),LEN(Spreadsheet!T264)=0),AND(NOT(ISBLANK(Spreadsheet!C264)),LEN(Spreadsheet!T264)&gt;0,LEN(Spreadsheet!T264)&lt;=50))</f>
        <v>1</v>
      </c>
      <c r="AZ264" s="5" t="b">
        <f>OR(LEN(Spreadsheet!U264)=0,AND(LEN(Spreadsheet!U264)&gt;0,LEN(Spreadsheet!U264)&lt;=50))</f>
        <v>1</v>
      </c>
      <c r="BA264" s="5" t="b">
        <f>OR(AND(ISBLANK(Spreadsheet!C264),LEN(Spreadsheet!V264)=0),AND(NOT(ISBLANK(Spreadsheet!C264)),LEN(Spreadsheet!V264)&gt;0,LEN(Spreadsheet!V264)&lt;=50))</f>
        <v>1</v>
      </c>
      <c r="BB264" s="5" t="b">
        <f t="array" ref="BB264">IF(AND(ISBLANK(Spreadsheet!C264),LEN(Spreadsheet!W264)=0),TRUE,ISNUMBER(MATCH(TRUE,EXACT(Spreadsheet!W264,States),0)))</f>
        <v>1</v>
      </c>
      <c r="BC264" s="5" t="b">
        <f>OR(AND(ISBLANK(Spreadsheet!C264),LEN(Spreadsheet!X264)=0),AND(NOT(ISBLANK(Spreadsheet!C264)),LEN(Spreadsheet!X264)&gt;0,LEN(Spreadsheet!X264)=5,ISNUMBER(VALUE(Spreadsheet!X264))))</f>
        <v>1</v>
      </c>
      <c r="BD264" s="5" t="b">
        <f>OR(ISBLANK(Spreadsheet!Z264),LEN(Spreadsheet!Z264)&lt;=50)</f>
        <v>1</v>
      </c>
      <c r="BE264" s="5" t="b">
        <f>ISBLANK(Spreadsheet!AA264)</f>
        <v>1</v>
      </c>
      <c r="BF264" s="5" t="b">
        <f>ISBLANK(Spreadsheet!AB264)</f>
        <v>1</v>
      </c>
      <c r="BG264" s="5" t="b">
        <f>IF(ISERROR(DATEVALUE(TEXT(Spreadsheet!AC264,"mm/dd/yyyy")) &gt; DATEVALUE(TEXT(Spreadsheet!J264,"mm/dd/yyyy"))),IF(OR(AND(ISBLANK(Spreadsheet!AC264),ISBLANK(Spreadsheet!C264)),AND(NOT(ISBLANK(Spreadsheet!C264)),ISBLANK(Spreadsheet!AC264),NOT(ISBLANK(Spreadsheet!D264)))),TRUE,FALSE),IF(DATEVALUE(TEXT(Spreadsheet!AC264,"mm/dd/yyyy")) &gt; DATEVALUE(TEXT(Spreadsheet!J264,"mm/dd/yyyy")),TRUE,FALSE))</f>
        <v>1</v>
      </c>
      <c r="BH264" s="5" t="b">
        <f>OR(AND(ISBLANK(Spreadsheet!C264),ISBLANK(Spreadsheet!AE264)),AND(NOT(ISBLANK(Spreadsheet!C264)),NOT(ISBLANK(Spreadsheet!D264)),ISBLANK(Spreadsheet!AE264)),AND(NOT(ISBLANK(Spreadsheet!C264)),ISBLANK(Spreadsheet!D264),NOT(ISBLANK(Spreadsheet!AE264)),LEN(Spreadsheet!AE264)&lt;=100))</f>
        <v>1</v>
      </c>
      <c r="BI264" s="5" t="b">
        <f t="array" ref="BI264">IF(ISBLANK(Spreadsheet!AF264),TRUE,ISNUMBER(MATCH(TRUE,EXACT(Spreadsheet!AF264,CobraShortReasons),0)))</f>
        <v>1</v>
      </c>
      <c r="BJ264" s="5" t="b">
        <f ca="1">IF(ISERROR(DATEVALUE(TEXT(Spreadsheet!AG264,"mm/dd/yyyy")) &gt; TODAY()),IF(ISBLANK(Spreadsheet!AG264),TRUE,FALSE),IF(DATEVALUE(TEXT(Spreadsheet!AG264,"mm/dd/yyyy")) &gt; TODAY(),FALSE,TRUE))</f>
        <v>1</v>
      </c>
      <c r="BK264" s="5" t="b">
        <f>OR(ISBLANK(Spreadsheet!AH264),LEN(Spreadsheet!AH264)&lt;=25)</f>
        <v>1</v>
      </c>
      <c r="BL264" s="5" t="b">
        <f t="array" aca="1" ref="BL264" ca="1">IF(ISBLANK(Spreadsheet!AI264),TRUE,ISNUMBER(MATCH(TRUE,EXACT(Spreadsheet!AI264,INDIRECT(Spreadsheet!$D$2)),0)))</f>
        <v>1</v>
      </c>
      <c r="BM264" s="5" t="b">
        <f t="array" aca="1" ref="BM264" ca="1">IF(ISBLANK(Spreadsheet!AJ264),TRUE,ISNUMBER(MATCH(TRUE,EXACT(Spreadsheet!AJ264,INDIRECT(Spreadsheet!BJ264)),0)))</f>
        <v>1</v>
      </c>
      <c r="BN264" s="5" t="b">
        <f t="array" ref="BN264">IF(ISBLANK(Spreadsheet!AK264),TRUE,ISNUMBER(MATCH(TRUE,EXACT(Spreadsheet!AK264,DentalPlans),0)))</f>
        <v>1</v>
      </c>
      <c r="BO264" s="5" t="b">
        <f t="array" aca="1" ref="BO264" ca="1">IF(ISBLANK(Spreadsheet!AL264),TRUE,ISNUMBER(MATCH(TRUE,EXACT(Spreadsheet!AL264,INDIRECT(Spreadsheet!BK264)),0)))</f>
        <v>1</v>
      </c>
      <c r="BP264" s="5" t="b">
        <f t="array" ref="BP264">IF(ISBLANK(Spreadsheet!AM264),TRUE,ISNUMBER(MATCH(TRUE,EXACT(Spreadsheet!AM264,VisionPlans),0)))</f>
        <v>1</v>
      </c>
      <c r="BQ264" s="5" t="b">
        <f t="array" aca="1" ref="BQ264" ca="1">IF(ISBLANK(Spreadsheet!AN264),TRUE,ISNUMBER(MATCH(TRUE,EXACT(Spreadsheet!AN264,INDIRECT(Spreadsheet!BL264)),0)))</f>
        <v>1</v>
      </c>
      <c r="BR264" s="5" t="b">
        <f t="array" ref="BR264">IF(ISBLANK(Spreadsheet!AO264),TRUE,ISNUMBER(MATCH(TRUE,EXACT(Spreadsheet!AO264,LifeBenefitClasses),0)))</f>
        <v>1</v>
      </c>
      <c r="BS264" s="5" t="b">
        <f>IF(OR(ISBLANK(Spreadsheet!AO264), Spreadsheet!AO264="Waive"),IF(ISBLANK(Spreadsheet!AP264),TRUE,FALSE),IF(OR(AND(NOT(ISBLANK(Spreadsheet!AO264)),ISBLANK(Spreadsheet!AP264)),NOT(ISNUMBER(VALUE(Spreadsheet!AP264)))),FALSE,IF(OR(AND(Spreadsheet!AP264&lt;6,MOD(Spreadsheet!AP264*10,5)=0), MOD(Spreadsheet!AP264,5000)=0),TRUE,FALSE)))</f>
        <v>1</v>
      </c>
      <c r="BT264" s="5" t="b">
        <f t="array" ref="BT264">IF(ISBLANK(Spreadsheet!AQ264),TRUE,ISNUMBER(MATCH(TRUE,EXACT(Spreadsheet!AQ264,EnrollWaive),0)))</f>
        <v>1</v>
      </c>
      <c r="BU264" s="5" t="b">
        <f t="array" ref="BU264">IF(ISBLANK(Spreadsheet!AR264),TRUE,ISNUMBER(MATCH(TRUE,EXACT(Spreadsheet!AR264,LifeBenefitClasses),0)))</f>
        <v>1</v>
      </c>
      <c r="BV264" s="5" t="b">
        <f>IF(OR(ISBLANK(Spreadsheet!AR264), Spreadsheet!AR264="Waive"),IF(ISBLANK(Spreadsheet!AS264),TRUE,FALSE),IF(OR(AND(NOT(ISBLANK(Spreadsheet!AR264)),ISBLANK(Spreadsheet!AS264)),NOT(ISNUMBER(VALUE(Spreadsheet!AS264)))),FALSE,IF(OR(AND(Spreadsheet!AS264&lt;6,MOD(Spreadsheet!AS264*10,5)=0), MOD(Spreadsheet!AS264,10000)=0),TRUE,FALSE)))</f>
        <v>1</v>
      </c>
      <c r="BW264" s="5" t="b">
        <f t="array" ref="BW264">IF(ISBLANK(Spreadsheet!AT264),TRUE,ISNUMBER(MATCH(TRUE,EXACT(Spreadsheet!AT264,LifeBenefitClasses),0)))</f>
        <v>1</v>
      </c>
      <c r="BX264" s="5" t="b">
        <f>IF(OR(ISBLANK(Spreadsheet!AT264), Spreadsheet!AT264="Waive"),IF(ISBLANK(Spreadsheet!AU264),TRUE,FALSE),IF(OR(AND(NOT(ISBLANK(Spreadsheet!AT264)),ISBLANK(Spreadsheet!AU264)),NOT(ISNUMBER(VALUE(Spreadsheet!AU264)))),FALSE,IF(AND(NOT(OR(ISBLANK(Spreadsheet!AT264),Spreadsheet!AT264="Waive")),NOT(OR(ISBLANK(Spreadsheet!AR264),Spreadsheet!AR264="Waive")),MOD(Spreadsheet!AU264,5000)=0, Spreadsheet!AU264&lt;=(Spreadsheet!AS264*0.5)),TRUE,FALSE)))</f>
        <v>1</v>
      </c>
      <c r="BY264" s="5" t="b">
        <f t="array" ref="BY264">IF(ISBLANK(Spreadsheet!AV264),TRUE,ISNUMBER(MATCH(TRUE,EXACT(Spreadsheet!AV264,EnrollWaive),0)))</f>
        <v>1</v>
      </c>
      <c r="BZ264" s="5" t="b">
        <f t="array" ref="BZ264">IF(ISBLANK(Spreadsheet!AW264),TRUE,ISNUMBER(MATCH(TRUE,EXACT(Spreadsheet!AW264,LifeBenefitClasses),0)))</f>
        <v>1</v>
      </c>
      <c r="CA264" s="5" t="b">
        <f t="array" ref="CA264">IF(ISBLANK(Spreadsheet!AX264),TRUE,ISNUMBER(MATCH(TRUE,EXACT(Spreadsheet!AX264,LifeBenefitClasses),0)))</f>
        <v>1</v>
      </c>
      <c r="CB264" s="5" t="b">
        <f t="array" ref="CB264">IF(ISBLANK(Spreadsheet!AY264),TRUE,ISNUMBER(MATCH(TRUE,EXACT(Spreadsheet!AY264,LifeBenefitClasses),0)))</f>
        <v>1</v>
      </c>
      <c r="CC264" s="5" t="b">
        <f t="array" ref="CC264">IF(ISBLANK(Spreadsheet!AZ264),TRUE,ISNUMBER(MATCH(TRUE,EXACT(Spreadsheet!AZ264,LifeBenefitClasses),0)))</f>
        <v>1</v>
      </c>
      <c r="CD264" s="5" t="b">
        <f t="array" ref="CD264">IF(ISBLANK(Spreadsheet!BA264),TRUE,ISNUMBER(MATCH(TRUE,EXACT(Spreadsheet!BA264,LifeBenefitClasses),0)))</f>
        <v>1</v>
      </c>
      <c r="CE264" s="5" t="b">
        <f>IF(OR(ISBLANK(Spreadsheet!BA264), Spreadsheet!BA264="Waive"),IF(ISBLANK(Spreadsheet!BB264),TRUE,FALSE),IF(OR(AND(NOT(ISBLANK(Spreadsheet!BA264)),ISBLANK(Spreadsheet!BB264)),NOT(ISNUMBER(VALUE(Spreadsheet!BB264))),ISBLANK(Spreadsheet!BC264),NOT(ISNUMBER(VALUE(Spreadsheet!BC264)))),FALSE,IF(AND(Spreadsheet!BB264&gt;=50000,Spreadsheet!BB264&lt;=250000,MOD(Spreadsheet!BB264,10000)=0,Spreadsheet!BB264&lt;=(10*Spreadsheet!BC264)),TRUE,FALSE)))</f>
        <v>1</v>
      </c>
      <c r="CF264" s="5" t="b">
        <f>IF(NOT(ISBLANK(Spreadsheet!BC264)),AND(ISNUMBER(VALUE(Spreadsheet!BC264)),Spreadsheet!BC264&gt;0),AND(OR(ISBLANK(Spreadsheet!AO264),Spreadsheet!AO264="Waive",AND(NOT(OR(ISBLANK(Spreadsheet!AO264),Spreadsheet!AO264="Waive")),Spreadsheet!AP264&gt;=6)),OR(ISBLANK(Spreadsheet!AR264),AND(NOT(OR(ISBLANK(Spreadsheet!AR264),Spreadsheet!AR264="Waive")),Spreadsheet!AS264&gt;=6)),OR(ISBLANK(Spreadsheet!AW264)),OR(ISBLANK(Spreadsheet!AX264)),OR(ISBLANK(Spreadsheet!AY264)),OR(ISBLANK(Spreadsheet!AZ264)),OR(ISBLANK(Spreadsheet!BA264),Spreadsheet!BA264="Waive")))</f>
        <v>1</v>
      </c>
      <c r="CG264" s="5" t="b">
        <f t="shared" ref="CG264:CG327" ca="1" si="21">NOT(ISERROR(H264))</f>
        <v>1</v>
      </c>
    </row>
    <row r="265" spans="8:85" x14ac:dyDescent="0.3">
      <c r="H265" s="5">
        <f t="shared" ca="1" si="18"/>
        <v>2</v>
      </c>
      <c r="I265" s="5" t="str">
        <f t="shared" ca="1" si="19"/>
        <v/>
      </c>
      <c r="J265" s="5" t="str">
        <f>IF(AND(NOT(ISBLANK(Spreadsheet!C265)),ISBLANK(Spreadsheet!D265)),Spreadsheet!F265&amp;" "&amp;Spreadsheet!H265,"")</f>
        <v/>
      </c>
      <c r="K265" s="5">
        <f>IF(AND(NOT(ISBLANK(Spreadsheet!C265)),ISBLANK(Spreadsheet!D265)),COUNTIFS(Spreadsheet!E266:E$786,"=Child",Spreadsheet!C266:C$786, "="&amp;Spreadsheet!C265) + COUNTIFS(Spreadsheet!E266:E$786,"=Step-child",Spreadsheet!C266:C$786, "="&amp;Spreadsheet!C265),0)</f>
        <v>0</v>
      </c>
      <c r="L265" s="5">
        <f>IF(NOT(ISBLANK(J265)),COUNTIFS(Spreadsheet!E266:E$786,"=Wife",Spreadsheet!C266:C$786, "="&amp;Spreadsheet!C265) + COUNTIFS(Spreadsheet!E266:E$786,"=Husband",Spreadsheet!C266:C$786, "="&amp;Spreadsheet!C265),0)</f>
        <v>0</v>
      </c>
      <c r="M265" s="5">
        <f>IF(NOT(ISBLANK(Spreadsheet!AJ265)),VLOOKUP(Spreadsheet!AJ265,'Drop Downs'!$P$2:$R$16,3,FALSE),0)</f>
        <v>0</v>
      </c>
      <c r="N265" s="5">
        <f>IF(NOT(ISBLANK(Spreadsheet!AJ265)), VLOOKUP(Spreadsheet!AJ265,'Drop Downs'!$P$2:$R$16,2,FALSE),0)</f>
        <v>0</v>
      </c>
      <c r="O265" s="5">
        <f>IF(NOT(ISBLANK(Spreadsheet!AL265)),VLOOKUP(Spreadsheet!AL265,'Drop Downs'!$P$2:$R$16,3,FALSE), 0)</f>
        <v>0</v>
      </c>
      <c r="P265" s="5">
        <f>IF(NOT(ISBLANK(Spreadsheet!AL265)),VLOOKUP(Spreadsheet!AL265,'Drop Downs'!$P$2:$R$16,2,FALSE),0)</f>
        <v>0</v>
      </c>
      <c r="Q265" s="5">
        <f>IF(NOT(ISBLANK(Spreadsheet!AN265)),VLOOKUP(Spreadsheet!AN265,'Drop Downs'!$P$2:$R$16,3,FALSE),0)</f>
        <v>0</v>
      </c>
      <c r="R265" s="5">
        <f>IF(NOT(ISBLANK(Spreadsheet!AN265)),VLOOKUP(Spreadsheet!AN265,'Drop Downs'!$P$2:$R$16,2,FALSE),0)</f>
        <v>0</v>
      </c>
      <c r="S265" s="5" t="str">
        <f>IF(OR(M265&gt;K265,N265&gt;L265,O265&gt;K265, Q265&gt;K265,N265&gt;L265, P265&gt;L265, R265&gt;L265),"Member currently has a coverage election over what he/she needs.  Please add more dependents or adjust the coverage election.","")&amp;(IF(AND(NOT(ISBLANK(Spreadsheet!C265)),NOT(ISBLANK(Spreadsheet!D265)),ISBLANK(Spreadsheet!E265)),"Dependent lacks a relationship to member.Please select one from the drop-down.",""))</f>
        <v/>
      </c>
      <c r="T265" s="5" t="b">
        <f t="shared" si="20"/>
        <v>1</v>
      </c>
      <c r="U265" s="5" t="b">
        <f>OR(ISBLANK(Spreadsheet!C265),IF(NOT(ISBLANK(Spreadsheet!D265)),NOT(ISBLANK(Spreadsheet!E265)),TRUE))</f>
        <v>1</v>
      </c>
      <c r="V265" s="5" t="b">
        <f>OR(ISBLANK(Spreadsheet!C265), NOT(ISBLANK(Spreadsheet!I265)))</f>
        <v>1</v>
      </c>
      <c r="W265" s="5" t="b">
        <f>OR(ISBLANK(Spreadsheet!D265),NOT(ISBLANK(Spreadsheet!C265)))</f>
        <v>1</v>
      </c>
      <c r="X265" s="155" t="str">
        <f>REPT("0",MIN(FIND({1,2,3,4,5,6,7,8,9},Spreadsheet!C265&amp;"123456789"))-1)&amp;IF(ISBLANK(Spreadsheet!C265),"",SUMPRODUCT(MID(0&amp;Spreadsheet!C265,LARGE(INDEX(ISNUMBER(--MID(Spreadsheet!C265,ROW($1:$225),1))*
 ROW($1:$225),0),ROW($1:$225))+1,1)*10^ROW($1:$225)/10))</f>
        <v/>
      </c>
      <c r="Y265" s="5" t="b">
        <f>IF(NOT(ISBLANK(Spreadsheet!C265)),IF(AND(ISNUMBER(VALUE(Spreadsheet!C265)), LEN(Spreadsheet!C265)=9),TRUE,FALSE),TRUE)</f>
        <v>1</v>
      </c>
      <c r="Z265" s="155" t="str">
        <f>REPT("0",MIN(FIND({1,2,3,4,5,6,7,8,9},Spreadsheet!D265&amp;"123456789"))-1)&amp;IF(ISBLANK(Spreadsheet!D265),"",SUMPRODUCT(MID(0&amp;Spreadsheet!D265,LARGE(INDEX(ISNUMBER(--MID(Spreadsheet!D265,ROW($1:$225),1))*
 ROW($1:$225),0),ROW($1:$225))+1,1)*10^ROW($1:$225)/10))</f>
        <v/>
      </c>
      <c r="AA265" s="5" t="b">
        <f>IF(AND(NOT(ISBLANK(Spreadsheet!D265)),NOT(ISBLANK(Spreadsheet!C265))),IF(AND(ISNUMBER(VALUE(Spreadsheet!D265)), LEN(Spreadsheet!D265)=9),TRUE,FALSE),IF(AND(NOT(ISBLANK(Spreadsheet!D265)),ISBLANK(Spreadsheet!C265)),FALSE,TRUE))</f>
        <v>1</v>
      </c>
      <c r="AB265" s="5" t="b">
        <f>OR(ISBLANK(Spreadsheet!Y265),IF(NOT(ISBLANK(Spreadsheet!Y265)),LEN(Spreadsheet!Y265)=10,ISNUMBER(VALUE(Spreadsheet!Y265))))</f>
        <v>1</v>
      </c>
      <c r="AC265" s="5" t="b">
        <f>OR(ISBLANK(Spreadsheet!AI265), AND(NOT(ISBLANK(Spreadsheet!AJ265)), NOT(ISNUMBER(SEARCH("Waive",Spreadsheet!AJ265)))))</f>
        <v>1</v>
      </c>
      <c r="AD265" s="5" t="b">
        <f>OR(ISBLANK(Spreadsheet!AK265), AND(NOT(ISBLANK(Spreadsheet!AL265)), NOT(ISNUMBER(SEARCH("Waive",Spreadsheet!AL265)))))</f>
        <v>1</v>
      </c>
      <c r="AE265" s="5" t="b">
        <f>OR(ISBLANK(Spreadsheet!AM265), AND(NOT(ISBLANK(Spreadsheet!AN265)), NOT(ISNUMBER(SEARCH("Waive", Spreadsheet!AN265)))))</f>
        <v>1</v>
      </c>
      <c r="AF265" s="5" t="b">
        <f>OR(ISBLANK(Spreadsheet!C265), NOT(ISBLANK(Spreadsheet!D265)),NOT(ISBLANK(Spreadsheet!L265)))</f>
        <v>1</v>
      </c>
      <c r="AG265" s="5" t="b">
        <f>IF(AND(NOT(ISBLANK(Spreadsheet!C265)), NOT(ISBLANK(Spreadsheet!D265)),Spreadsheet!C265&lt;&gt;Spreadsheet!D265),IF(ISERROR(VLOOKUP(Spreadsheet!C265, Spreadsheet!$C$6:'Spreadsheet'!$C264,1,FALSE)), FALSE, TRUE),TRUE)</f>
        <v>1</v>
      </c>
      <c r="AH265" s="5" t="b">
        <f>Spreadsheet!$B$2=Spreadsheet!AD265</f>
        <v>1</v>
      </c>
      <c r="AI265" s="5" t="b">
        <f>IF(ISBLANK(Spreadsheet!G265),TRUE,IF(OR(LEN(Spreadsheet!G265)&gt;1,ISNUMBER(VALUE(Spreadsheet!G265))),FALSE,TRUE))</f>
        <v>1</v>
      </c>
      <c r="AJ265" s="5" t="b">
        <f>OR(ISBLANK(Spreadsheet!C265), NOT(ISBLANK(Spreadsheet!B265)), NOT(ISBLANK(Spreadsheet!D265)))</f>
        <v>1</v>
      </c>
      <c r="AK265" s="5" t="b">
        <f t="array" ref="AK265">IF(OR(AND(ISBLANK(Spreadsheet!E265),ISBLANK(Spreadsheet!D265),NOT(ISBLANK(Spreadsheet!C265))),AND(ISBLANK(Spreadsheet!E265),ISBLANK(Spreadsheet!D265),ISBLANK(Spreadsheet!C265))),TRUE,ISNUMBER(MATCH(TRUE,EXACT(Spreadsheet!E265,Relationships),0)))</f>
        <v>1</v>
      </c>
      <c r="AL265" s="5" t="b">
        <f>IF(NOT(ISBLANK(Spreadsheet!C265)),IF(OR(ISBLANK(Spreadsheet!F265),LEN(Spreadsheet!F265)&gt;40),FALSE,TRUE),TRUE)</f>
        <v>1</v>
      </c>
      <c r="AM265" s="5" t="b">
        <f>IF(NOT(ISBLANK(Spreadsheet!C265)),IF(OR(ISBLANK(Spreadsheet!H265),LEN(Spreadsheet!H265)&gt;40),FALSE,TRUE),TRUE)</f>
        <v>1</v>
      </c>
      <c r="AN265" s="5" t="b">
        <f t="array" ref="AN265">IF(ISBLANK(Spreadsheet!I265),TRUE,ISNUMBER(MATCH(TRUE,EXACT(Spreadsheet!I265,GenderValues),0)))</f>
        <v>1</v>
      </c>
      <c r="AO265" s="5" t="b">
        <f ca="1">IF(ISERROR(DATEVALUE(TEXT(Spreadsheet!J265,"mm/dd/yyyy")) &gt; TODAY()),IF(AND(ISBLANK(Spreadsheet!J265),ISBLANK(Spreadsheet!C265)),TRUE,FALSE),IF(DATEVALUE(TEXT(Spreadsheet!J265,"mm/dd/yyyy")) &gt; TODAY(),FALSE,TRUE))</f>
        <v>1</v>
      </c>
      <c r="AP265" s="5" t="b">
        <f>OR(ISBLANK(Spreadsheet!K265),LEN(Spreadsheet!K265)&lt;=100)</f>
        <v>1</v>
      </c>
      <c r="AQ265" s="5" t="b">
        <f t="array" ref="AQ265">IF(OR(AND(ISBLANK(Spreadsheet!L265),ISBLANK(Spreadsheet!C265)),AND(NOT(ISBLANK(Spreadsheet!C265)),NOT(ISBLANK(Spreadsheet!D265)))),TRUE,ISNUMBER(MATCH(TRUE,EXACT(Spreadsheet!L265,MaritalStatus),0)))</f>
        <v>1</v>
      </c>
      <c r="AR265" s="5" t="b">
        <f ca="1">IF(ISERROR(DATEVALUE(TEXT(Spreadsheet!M265,"mm/dd/yyyy")) &gt; TODAY()),IF(ISBLANK(Spreadsheet!M265),TRUE,FALSE),IF(DATEVALUE(TEXT(Spreadsheet!M265,"mm/dd/yyyy")) &gt; TODAY(),FALSE,TRUE))</f>
        <v>1</v>
      </c>
      <c r="AS265" s="5" t="b">
        <f>OR(ISBLANK(Spreadsheet!N265),LEN(Spreadsheet!N265)&lt;=100)</f>
        <v>1</v>
      </c>
      <c r="AT265" s="5" t="b">
        <f>OR(ISBLANK(Spreadsheet!O265),UPPER(Spreadsheet!O265)="YES")</f>
        <v>1</v>
      </c>
      <c r="AU265" s="5" t="b">
        <f>OR(ISBLANK(Spreadsheet!P265),UPPER(Spreadsheet!P265)="YES")</f>
        <v>1</v>
      </c>
      <c r="AV265" s="5" t="b">
        <f t="array" ref="AV265">IF(ISBLANK(Spreadsheet!Q265),TRUE,ISNUMBER(MATCH(TRUE,EXACT(Spreadsheet!Q265,OnGroupsPriorIns),0)))</f>
        <v>1</v>
      </c>
      <c r="AW265" s="5" t="b">
        <f>OR(ISBLANK(Spreadsheet!R265),UPPER(Spreadsheet!R265)="YES")</f>
        <v>1</v>
      </c>
      <c r="AX265" s="5" t="b">
        <f>OR(ISBLANK(Spreadsheet!S265),UPPER(Spreadsheet!S265)="YES")</f>
        <v>1</v>
      </c>
      <c r="AY265" s="5" t="b">
        <f>OR(AND(ISBLANK(Spreadsheet!C265),LEN(Spreadsheet!T265)=0),AND(NOT(ISBLANK(Spreadsheet!C265)),LEN(Spreadsheet!T265)&gt;0,LEN(Spreadsheet!T265)&lt;=50))</f>
        <v>1</v>
      </c>
      <c r="AZ265" s="5" t="b">
        <f>OR(LEN(Spreadsheet!U265)=0,AND(LEN(Spreadsheet!U265)&gt;0,LEN(Spreadsheet!U265)&lt;=50))</f>
        <v>1</v>
      </c>
      <c r="BA265" s="5" t="b">
        <f>OR(AND(ISBLANK(Spreadsheet!C265),LEN(Spreadsheet!V265)=0),AND(NOT(ISBLANK(Spreadsheet!C265)),LEN(Spreadsheet!V265)&gt;0,LEN(Spreadsheet!V265)&lt;=50))</f>
        <v>1</v>
      </c>
      <c r="BB265" s="5" t="b">
        <f t="array" ref="BB265">IF(AND(ISBLANK(Spreadsheet!C265),LEN(Spreadsheet!W265)=0),TRUE,ISNUMBER(MATCH(TRUE,EXACT(Spreadsheet!W265,States),0)))</f>
        <v>1</v>
      </c>
      <c r="BC265" s="5" t="b">
        <f>OR(AND(ISBLANK(Spreadsheet!C265),LEN(Spreadsheet!X265)=0),AND(NOT(ISBLANK(Spreadsheet!C265)),LEN(Spreadsheet!X265)&gt;0,LEN(Spreadsheet!X265)=5,ISNUMBER(VALUE(Spreadsheet!X265))))</f>
        <v>1</v>
      </c>
      <c r="BD265" s="5" t="b">
        <f>OR(ISBLANK(Spreadsheet!Z265),LEN(Spreadsheet!Z265)&lt;=50)</f>
        <v>1</v>
      </c>
      <c r="BE265" s="5" t="b">
        <f>ISBLANK(Spreadsheet!AA265)</f>
        <v>1</v>
      </c>
      <c r="BF265" s="5" t="b">
        <f>ISBLANK(Spreadsheet!AB265)</f>
        <v>1</v>
      </c>
      <c r="BG265" s="5" t="b">
        <f>IF(ISERROR(DATEVALUE(TEXT(Spreadsheet!AC265,"mm/dd/yyyy")) &gt; DATEVALUE(TEXT(Spreadsheet!J265,"mm/dd/yyyy"))),IF(OR(AND(ISBLANK(Spreadsheet!AC265),ISBLANK(Spreadsheet!C265)),AND(NOT(ISBLANK(Spreadsheet!C265)),ISBLANK(Spreadsheet!AC265),NOT(ISBLANK(Spreadsheet!D265)))),TRUE,FALSE),IF(DATEVALUE(TEXT(Spreadsheet!AC265,"mm/dd/yyyy")) &gt; DATEVALUE(TEXT(Spreadsheet!J265,"mm/dd/yyyy")),TRUE,FALSE))</f>
        <v>1</v>
      </c>
      <c r="BH265" s="5" t="b">
        <f>OR(AND(ISBLANK(Spreadsheet!C265),ISBLANK(Spreadsheet!AE265)),AND(NOT(ISBLANK(Spreadsheet!C265)),NOT(ISBLANK(Spreadsheet!D265)),ISBLANK(Spreadsheet!AE265)),AND(NOT(ISBLANK(Spreadsheet!C265)),ISBLANK(Spreadsheet!D265),NOT(ISBLANK(Spreadsheet!AE265)),LEN(Spreadsheet!AE265)&lt;=100))</f>
        <v>1</v>
      </c>
      <c r="BI265" s="5" t="b">
        <f t="array" ref="BI265">IF(ISBLANK(Spreadsheet!AF265),TRUE,ISNUMBER(MATCH(TRUE,EXACT(Spreadsheet!AF265,CobraShortReasons),0)))</f>
        <v>1</v>
      </c>
      <c r="BJ265" s="5" t="b">
        <f ca="1">IF(ISERROR(DATEVALUE(TEXT(Spreadsheet!AG265,"mm/dd/yyyy")) &gt; TODAY()),IF(ISBLANK(Spreadsheet!AG265),TRUE,FALSE),IF(DATEVALUE(TEXT(Spreadsheet!AG265,"mm/dd/yyyy")) &gt; TODAY(),FALSE,TRUE))</f>
        <v>1</v>
      </c>
      <c r="BK265" s="5" t="b">
        <f>OR(ISBLANK(Spreadsheet!AH265),LEN(Spreadsheet!AH265)&lt;=25)</f>
        <v>1</v>
      </c>
      <c r="BL265" s="5" t="b">
        <f t="array" aca="1" ref="BL265" ca="1">IF(ISBLANK(Spreadsheet!AI265),TRUE,ISNUMBER(MATCH(TRUE,EXACT(Spreadsheet!AI265,INDIRECT(Spreadsheet!$D$2)),0)))</f>
        <v>1</v>
      </c>
      <c r="BM265" s="5" t="b">
        <f t="array" aca="1" ref="BM265" ca="1">IF(ISBLANK(Spreadsheet!AJ265),TRUE,ISNUMBER(MATCH(TRUE,EXACT(Spreadsheet!AJ265,INDIRECT(Spreadsheet!BJ265)),0)))</f>
        <v>1</v>
      </c>
      <c r="BN265" s="5" t="b">
        <f t="array" ref="BN265">IF(ISBLANK(Spreadsheet!AK265),TRUE,ISNUMBER(MATCH(TRUE,EXACT(Spreadsheet!AK265,DentalPlans),0)))</f>
        <v>1</v>
      </c>
      <c r="BO265" s="5" t="b">
        <f t="array" aca="1" ref="BO265" ca="1">IF(ISBLANK(Spreadsheet!AL265),TRUE,ISNUMBER(MATCH(TRUE,EXACT(Spreadsheet!AL265,INDIRECT(Spreadsheet!BK265)),0)))</f>
        <v>1</v>
      </c>
      <c r="BP265" s="5" t="b">
        <f t="array" ref="BP265">IF(ISBLANK(Spreadsheet!AM265),TRUE,ISNUMBER(MATCH(TRUE,EXACT(Spreadsheet!AM265,VisionPlans),0)))</f>
        <v>1</v>
      </c>
      <c r="BQ265" s="5" t="b">
        <f t="array" aca="1" ref="BQ265" ca="1">IF(ISBLANK(Spreadsheet!AN265),TRUE,ISNUMBER(MATCH(TRUE,EXACT(Spreadsheet!AN265,INDIRECT(Spreadsheet!BL265)),0)))</f>
        <v>1</v>
      </c>
      <c r="BR265" s="5" t="b">
        <f t="array" ref="BR265">IF(ISBLANK(Spreadsheet!AO265),TRUE,ISNUMBER(MATCH(TRUE,EXACT(Spreadsheet!AO265,LifeBenefitClasses),0)))</f>
        <v>1</v>
      </c>
      <c r="BS265" s="5" t="b">
        <f>IF(OR(ISBLANK(Spreadsheet!AO265), Spreadsheet!AO265="Waive"),IF(ISBLANK(Spreadsheet!AP265),TRUE,FALSE),IF(OR(AND(NOT(ISBLANK(Spreadsheet!AO265)),ISBLANK(Spreadsheet!AP265)),NOT(ISNUMBER(VALUE(Spreadsheet!AP265)))),FALSE,IF(OR(AND(Spreadsheet!AP265&lt;6,MOD(Spreadsheet!AP265*10,5)=0), MOD(Spreadsheet!AP265,5000)=0),TRUE,FALSE)))</f>
        <v>1</v>
      </c>
      <c r="BT265" s="5" t="b">
        <f t="array" ref="BT265">IF(ISBLANK(Spreadsheet!AQ265),TRUE,ISNUMBER(MATCH(TRUE,EXACT(Spreadsheet!AQ265,EnrollWaive),0)))</f>
        <v>1</v>
      </c>
      <c r="BU265" s="5" t="b">
        <f t="array" ref="BU265">IF(ISBLANK(Spreadsheet!AR265),TRUE,ISNUMBER(MATCH(TRUE,EXACT(Spreadsheet!AR265,LifeBenefitClasses),0)))</f>
        <v>1</v>
      </c>
      <c r="BV265" s="5" t="b">
        <f>IF(OR(ISBLANK(Spreadsheet!AR265), Spreadsheet!AR265="Waive"),IF(ISBLANK(Spreadsheet!AS265),TRUE,FALSE),IF(OR(AND(NOT(ISBLANK(Spreadsheet!AR265)),ISBLANK(Spreadsheet!AS265)),NOT(ISNUMBER(VALUE(Spreadsheet!AS265)))),FALSE,IF(OR(AND(Spreadsheet!AS265&lt;6,MOD(Spreadsheet!AS265*10,5)=0), MOD(Spreadsheet!AS265,10000)=0),TRUE,FALSE)))</f>
        <v>1</v>
      </c>
      <c r="BW265" s="5" t="b">
        <f t="array" ref="BW265">IF(ISBLANK(Spreadsheet!AT265),TRUE,ISNUMBER(MATCH(TRUE,EXACT(Spreadsheet!AT265,LifeBenefitClasses),0)))</f>
        <v>1</v>
      </c>
      <c r="BX265" s="5" t="b">
        <f>IF(OR(ISBLANK(Spreadsheet!AT265), Spreadsheet!AT265="Waive"),IF(ISBLANK(Spreadsheet!AU265),TRUE,FALSE),IF(OR(AND(NOT(ISBLANK(Spreadsheet!AT265)),ISBLANK(Spreadsheet!AU265)),NOT(ISNUMBER(VALUE(Spreadsheet!AU265)))),FALSE,IF(AND(NOT(OR(ISBLANK(Spreadsheet!AT265),Spreadsheet!AT265="Waive")),NOT(OR(ISBLANK(Spreadsheet!AR265),Spreadsheet!AR265="Waive")),MOD(Spreadsheet!AU265,5000)=0, Spreadsheet!AU265&lt;=(Spreadsheet!AS265*0.5)),TRUE,FALSE)))</f>
        <v>1</v>
      </c>
      <c r="BY265" s="5" t="b">
        <f t="array" ref="BY265">IF(ISBLANK(Spreadsheet!AV265),TRUE,ISNUMBER(MATCH(TRUE,EXACT(Spreadsheet!AV265,EnrollWaive),0)))</f>
        <v>1</v>
      </c>
      <c r="BZ265" s="5" t="b">
        <f t="array" ref="BZ265">IF(ISBLANK(Spreadsheet!AW265),TRUE,ISNUMBER(MATCH(TRUE,EXACT(Spreadsheet!AW265,LifeBenefitClasses),0)))</f>
        <v>1</v>
      </c>
      <c r="CA265" s="5" t="b">
        <f t="array" ref="CA265">IF(ISBLANK(Spreadsheet!AX265),TRUE,ISNUMBER(MATCH(TRUE,EXACT(Spreadsheet!AX265,LifeBenefitClasses),0)))</f>
        <v>1</v>
      </c>
      <c r="CB265" s="5" t="b">
        <f t="array" ref="CB265">IF(ISBLANK(Spreadsheet!AY265),TRUE,ISNUMBER(MATCH(TRUE,EXACT(Spreadsheet!AY265,LifeBenefitClasses),0)))</f>
        <v>1</v>
      </c>
      <c r="CC265" s="5" t="b">
        <f t="array" ref="CC265">IF(ISBLANK(Spreadsheet!AZ265),TRUE,ISNUMBER(MATCH(TRUE,EXACT(Spreadsheet!AZ265,LifeBenefitClasses),0)))</f>
        <v>1</v>
      </c>
      <c r="CD265" s="5" t="b">
        <f t="array" ref="CD265">IF(ISBLANK(Spreadsheet!BA265),TRUE,ISNUMBER(MATCH(TRUE,EXACT(Spreadsheet!BA265,LifeBenefitClasses),0)))</f>
        <v>1</v>
      </c>
      <c r="CE265" s="5" t="b">
        <f>IF(OR(ISBLANK(Spreadsheet!BA265), Spreadsheet!BA265="Waive"),IF(ISBLANK(Spreadsheet!BB265),TRUE,FALSE),IF(OR(AND(NOT(ISBLANK(Spreadsheet!BA265)),ISBLANK(Spreadsheet!BB265)),NOT(ISNUMBER(VALUE(Spreadsheet!BB265))),ISBLANK(Spreadsheet!BC265),NOT(ISNUMBER(VALUE(Spreadsheet!BC265)))),FALSE,IF(AND(Spreadsheet!BB265&gt;=50000,Spreadsheet!BB265&lt;=250000,MOD(Spreadsheet!BB265,10000)=0,Spreadsheet!BB265&lt;=(10*Spreadsheet!BC265)),TRUE,FALSE)))</f>
        <v>1</v>
      </c>
      <c r="CF265" s="5" t="b">
        <f>IF(NOT(ISBLANK(Spreadsheet!BC265)),AND(ISNUMBER(VALUE(Spreadsheet!BC265)),Spreadsheet!BC265&gt;0),AND(OR(ISBLANK(Spreadsheet!AO265),Spreadsheet!AO265="Waive",AND(NOT(OR(ISBLANK(Spreadsheet!AO265),Spreadsheet!AO265="Waive")),Spreadsheet!AP265&gt;=6)),OR(ISBLANK(Spreadsheet!AR265),AND(NOT(OR(ISBLANK(Spreadsheet!AR265),Spreadsheet!AR265="Waive")),Spreadsheet!AS265&gt;=6)),OR(ISBLANK(Spreadsheet!AW265)),OR(ISBLANK(Spreadsheet!AX265)),OR(ISBLANK(Spreadsheet!AY265)),OR(ISBLANK(Spreadsheet!AZ265)),OR(ISBLANK(Spreadsheet!BA265),Spreadsheet!BA265="Waive")))</f>
        <v>1</v>
      </c>
      <c r="CG265" s="5" t="b">
        <f t="shared" ca="1" si="21"/>
        <v>1</v>
      </c>
    </row>
    <row r="266" spans="8:85" x14ac:dyDescent="0.3">
      <c r="H266" s="5">
        <f t="shared" ca="1" si="18"/>
        <v>2</v>
      </c>
      <c r="I266" s="5" t="str">
        <f t="shared" ca="1" si="19"/>
        <v/>
      </c>
      <c r="J266" s="5" t="str">
        <f>IF(AND(NOT(ISBLANK(Spreadsheet!C266)),ISBLANK(Spreadsheet!D266)),Spreadsheet!F266&amp;" "&amp;Spreadsheet!H266,"")</f>
        <v/>
      </c>
      <c r="K266" s="5">
        <f>IF(AND(NOT(ISBLANK(Spreadsheet!C266)),ISBLANK(Spreadsheet!D266)),COUNTIFS(Spreadsheet!E267:E$786,"=Child",Spreadsheet!C267:C$786, "="&amp;Spreadsheet!C266) + COUNTIFS(Spreadsheet!E267:E$786,"=Step-child",Spreadsheet!C267:C$786, "="&amp;Spreadsheet!C266),0)</f>
        <v>0</v>
      </c>
      <c r="L266" s="5">
        <f>IF(NOT(ISBLANK(J266)),COUNTIFS(Spreadsheet!E267:E$786,"=Wife",Spreadsheet!C267:C$786, "="&amp;Spreadsheet!C266) + COUNTIFS(Spreadsheet!E267:E$786,"=Husband",Spreadsheet!C267:C$786, "="&amp;Spreadsheet!C266),0)</f>
        <v>0</v>
      </c>
      <c r="M266" s="5">
        <f>IF(NOT(ISBLANK(Spreadsheet!AJ266)),VLOOKUP(Spreadsheet!AJ266,'Drop Downs'!$P$2:$R$16,3,FALSE),0)</f>
        <v>0</v>
      </c>
      <c r="N266" s="5">
        <f>IF(NOT(ISBLANK(Spreadsheet!AJ266)), VLOOKUP(Spreadsheet!AJ266,'Drop Downs'!$P$2:$R$16,2,FALSE),0)</f>
        <v>0</v>
      </c>
      <c r="O266" s="5">
        <f>IF(NOT(ISBLANK(Spreadsheet!AL266)),VLOOKUP(Spreadsheet!AL266,'Drop Downs'!$P$2:$R$16,3,FALSE), 0)</f>
        <v>0</v>
      </c>
      <c r="P266" s="5">
        <f>IF(NOT(ISBLANK(Spreadsheet!AL266)),VLOOKUP(Spreadsheet!AL266,'Drop Downs'!$P$2:$R$16,2,FALSE),0)</f>
        <v>0</v>
      </c>
      <c r="Q266" s="5">
        <f>IF(NOT(ISBLANK(Spreadsheet!AN266)),VLOOKUP(Spreadsheet!AN266,'Drop Downs'!$P$2:$R$16,3,FALSE),0)</f>
        <v>0</v>
      </c>
      <c r="R266" s="5">
        <f>IF(NOT(ISBLANK(Spreadsheet!AN266)),VLOOKUP(Spreadsheet!AN266,'Drop Downs'!$P$2:$R$16,2,FALSE),0)</f>
        <v>0</v>
      </c>
      <c r="S266" s="5" t="str">
        <f>IF(OR(M266&gt;K266,N266&gt;L266,O266&gt;K266, Q266&gt;K266,N266&gt;L266, P266&gt;L266, R266&gt;L266),"Member currently has a coverage election over what he/she needs.  Please add more dependents or adjust the coverage election.","")&amp;(IF(AND(NOT(ISBLANK(Spreadsheet!C266)),NOT(ISBLANK(Spreadsheet!D266)),ISBLANK(Spreadsheet!E266)),"Dependent lacks a relationship to member.Please select one from the drop-down.",""))</f>
        <v/>
      </c>
      <c r="T266" s="5" t="b">
        <f t="shared" si="20"/>
        <v>1</v>
      </c>
      <c r="U266" s="5" t="b">
        <f>OR(ISBLANK(Spreadsheet!C266),IF(NOT(ISBLANK(Spreadsheet!D266)),NOT(ISBLANK(Spreadsheet!E266)),TRUE))</f>
        <v>1</v>
      </c>
      <c r="V266" s="5" t="b">
        <f>OR(ISBLANK(Spreadsheet!C266), NOT(ISBLANK(Spreadsheet!I266)))</f>
        <v>1</v>
      </c>
      <c r="W266" s="5" t="b">
        <f>OR(ISBLANK(Spreadsheet!D266),NOT(ISBLANK(Spreadsheet!C266)))</f>
        <v>1</v>
      </c>
      <c r="X266" s="155" t="str">
        <f>REPT("0",MIN(FIND({1,2,3,4,5,6,7,8,9},Spreadsheet!C266&amp;"123456789"))-1)&amp;IF(ISBLANK(Spreadsheet!C266),"",SUMPRODUCT(MID(0&amp;Spreadsheet!C266,LARGE(INDEX(ISNUMBER(--MID(Spreadsheet!C266,ROW($1:$225),1))*
 ROW($1:$225),0),ROW($1:$225))+1,1)*10^ROW($1:$225)/10))</f>
        <v/>
      </c>
      <c r="Y266" s="5" t="b">
        <f>IF(NOT(ISBLANK(Spreadsheet!C266)),IF(AND(ISNUMBER(VALUE(Spreadsheet!C266)), LEN(Spreadsheet!C266)=9),TRUE,FALSE),TRUE)</f>
        <v>1</v>
      </c>
      <c r="Z266" s="155" t="str">
        <f>REPT("0",MIN(FIND({1,2,3,4,5,6,7,8,9},Spreadsheet!D266&amp;"123456789"))-1)&amp;IF(ISBLANK(Spreadsheet!D266),"",SUMPRODUCT(MID(0&amp;Spreadsheet!D266,LARGE(INDEX(ISNUMBER(--MID(Spreadsheet!D266,ROW($1:$225),1))*
 ROW($1:$225),0),ROW($1:$225))+1,1)*10^ROW($1:$225)/10))</f>
        <v/>
      </c>
      <c r="AA266" s="5" t="b">
        <f>IF(AND(NOT(ISBLANK(Spreadsheet!D266)),NOT(ISBLANK(Spreadsheet!C266))),IF(AND(ISNUMBER(VALUE(Spreadsheet!D266)), LEN(Spreadsheet!D266)=9),TRUE,FALSE),IF(AND(NOT(ISBLANK(Spreadsheet!D266)),ISBLANK(Spreadsheet!C266)),FALSE,TRUE))</f>
        <v>1</v>
      </c>
      <c r="AB266" s="5" t="b">
        <f>OR(ISBLANK(Spreadsheet!Y266),IF(NOT(ISBLANK(Spreadsheet!Y266)),LEN(Spreadsheet!Y266)=10,ISNUMBER(VALUE(Spreadsheet!Y266))))</f>
        <v>1</v>
      </c>
      <c r="AC266" s="5" t="b">
        <f>OR(ISBLANK(Spreadsheet!AI266), AND(NOT(ISBLANK(Spreadsheet!AJ266)), NOT(ISNUMBER(SEARCH("Waive",Spreadsheet!AJ266)))))</f>
        <v>1</v>
      </c>
      <c r="AD266" s="5" t="b">
        <f>OR(ISBLANK(Spreadsheet!AK266), AND(NOT(ISBLANK(Spreadsheet!AL266)), NOT(ISNUMBER(SEARCH("Waive",Spreadsheet!AL266)))))</f>
        <v>1</v>
      </c>
      <c r="AE266" s="5" t="b">
        <f>OR(ISBLANK(Spreadsheet!AM266), AND(NOT(ISBLANK(Spreadsheet!AN266)), NOT(ISNUMBER(SEARCH("Waive", Spreadsheet!AN266)))))</f>
        <v>1</v>
      </c>
      <c r="AF266" s="5" t="b">
        <f>OR(ISBLANK(Spreadsheet!C266), NOT(ISBLANK(Spreadsheet!D266)),NOT(ISBLANK(Spreadsheet!L266)))</f>
        <v>1</v>
      </c>
      <c r="AG266" s="5" t="b">
        <f>IF(AND(NOT(ISBLANK(Spreadsheet!C266)), NOT(ISBLANK(Spreadsheet!D266)),Spreadsheet!C266&lt;&gt;Spreadsheet!D266),IF(ISERROR(VLOOKUP(Spreadsheet!C266, Spreadsheet!$C$6:'Spreadsheet'!$C265,1,FALSE)), FALSE, TRUE),TRUE)</f>
        <v>1</v>
      </c>
      <c r="AH266" s="5" t="b">
        <f>Spreadsheet!$B$2=Spreadsheet!AD266</f>
        <v>1</v>
      </c>
      <c r="AI266" s="5" t="b">
        <f>IF(ISBLANK(Spreadsheet!G266),TRUE,IF(OR(LEN(Spreadsheet!G266)&gt;1,ISNUMBER(VALUE(Spreadsheet!G266))),FALSE,TRUE))</f>
        <v>1</v>
      </c>
      <c r="AJ266" s="5" t="b">
        <f>OR(ISBLANK(Spreadsheet!C266), NOT(ISBLANK(Spreadsheet!B266)), NOT(ISBLANK(Spreadsheet!D266)))</f>
        <v>1</v>
      </c>
      <c r="AK266" s="5" t="b">
        <f t="array" ref="AK266">IF(OR(AND(ISBLANK(Spreadsheet!E266),ISBLANK(Spreadsheet!D266),NOT(ISBLANK(Spreadsheet!C266))),AND(ISBLANK(Spreadsheet!E266),ISBLANK(Spreadsheet!D266),ISBLANK(Spreadsheet!C266))),TRUE,ISNUMBER(MATCH(TRUE,EXACT(Spreadsheet!E266,Relationships),0)))</f>
        <v>1</v>
      </c>
      <c r="AL266" s="5" t="b">
        <f>IF(NOT(ISBLANK(Spreadsheet!C266)),IF(OR(ISBLANK(Spreadsheet!F266),LEN(Spreadsheet!F266)&gt;40),FALSE,TRUE),TRUE)</f>
        <v>1</v>
      </c>
      <c r="AM266" s="5" t="b">
        <f>IF(NOT(ISBLANK(Spreadsheet!C266)),IF(OR(ISBLANK(Spreadsheet!H266),LEN(Spreadsheet!H266)&gt;40),FALSE,TRUE),TRUE)</f>
        <v>1</v>
      </c>
      <c r="AN266" s="5" t="b">
        <f t="array" ref="AN266">IF(ISBLANK(Spreadsheet!I266),TRUE,ISNUMBER(MATCH(TRUE,EXACT(Spreadsheet!I266,GenderValues),0)))</f>
        <v>1</v>
      </c>
      <c r="AO266" s="5" t="b">
        <f ca="1">IF(ISERROR(DATEVALUE(TEXT(Spreadsheet!J266,"mm/dd/yyyy")) &gt; TODAY()),IF(AND(ISBLANK(Spreadsheet!J266),ISBLANK(Spreadsheet!C266)),TRUE,FALSE),IF(DATEVALUE(TEXT(Spreadsheet!J266,"mm/dd/yyyy")) &gt; TODAY(),FALSE,TRUE))</f>
        <v>1</v>
      </c>
      <c r="AP266" s="5" t="b">
        <f>OR(ISBLANK(Spreadsheet!K266),LEN(Spreadsheet!K266)&lt;=100)</f>
        <v>1</v>
      </c>
      <c r="AQ266" s="5" t="b">
        <f t="array" ref="AQ266">IF(OR(AND(ISBLANK(Spreadsheet!L266),ISBLANK(Spreadsheet!C266)),AND(NOT(ISBLANK(Spreadsheet!C266)),NOT(ISBLANK(Spreadsheet!D266)))),TRUE,ISNUMBER(MATCH(TRUE,EXACT(Spreadsheet!L266,MaritalStatus),0)))</f>
        <v>1</v>
      </c>
      <c r="AR266" s="5" t="b">
        <f ca="1">IF(ISERROR(DATEVALUE(TEXT(Spreadsheet!M266,"mm/dd/yyyy")) &gt; TODAY()),IF(ISBLANK(Spreadsheet!M266),TRUE,FALSE),IF(DATEVALUE(TEXT(Spreadsheet!M266,"mm/dd/yyyy")) &gt; TODAY(),FALSE,TRUE))</f>
        <v>1</v>
      </c>
      <c r="AS266" s="5" t="b">
        <f>OR(ISBLANK(Spreadsheet!N266),LEN(Spreadsheet!N266)&lt;=100)</f>
        <v>1</v>
      </c>
      <c r="AT266" s="5" t="b">
        <f>OR(ISBLANK(Spreadsheet!O266),UPPER(Spreadsheet!O266)="YES")</f>
        <v>1</v>
      </c>
      <c r="AU266" s="5" t="b">
        <f>OR(ISBLANK(Spreadsheet!P266),UPPER(Spreadsheet!P266)="YES")</f>
        <v>1</v>
      </c>
      <c r="AV266" s="5" t="b">
        <f t="array" ref="AV266">IF(ISBLANK(Spreadsheet!Q266),TRUE,ISNUMBER(MATCH(TRUE,EXACT(Spreadsheet!Q266,OnGroupsPriorIns),0)))</f>
        <v>1</v>
      </c>
      <c r="AW266" s="5" t="b">
        <f>OR(ISBLANK(Spreadsheet!R266),UPPER(Spreadsheet!R266)="YES")</f>
        <v>1</v>
      </c>
      <c r="AX266" s="5" t="b">
        <f>OR(ISBLANK(Spreadsheet!S266),UPPER(Spreadsheet!S266)="YES")</f>
        <v>1</v>
      </c>
      <c r="AY266" s="5" t="b">
        <f>OR(AND(ISBLANK(Spreadsheet!C266),LEN(Spreadsheet!T266)=0),AND(NOT(ISBLANK(Spreadsheet!C266)),LEN(Spreadsheet!T266)&gt;0,LEN(Spreadsheet!T266)&lt;=50))</f>
        <v>1</v>
      </c>
      <c r="AZ266" s="5" t="b">
        <f>OR(LEN(Spreadsheet!U266)=0,AND(LEN(Spreadsheet!U266)&gt;0,LEN(Spreadsheet!U266)&lt;=50))</f>
        <v>1</v>
      </c>
      <c r="BA266" s="5" t="b">
        <f>OR(AND(ISBLANK(Spreadsheet!C266),LEN(Spreadsheet!V266)=0),AND(NOT(ISBLANK(Spreadsheet!C266)),LEN(Spreadsheet!V266)&gt;0,LEN(Spreadsheet!V266)&lt;=50))</f>
        <v>1</v>
      </c>
      <c r="BB266" s="5" t="b">
        <f t="array" ref="BB266">IF(AND(ISBLANK(Spreadsheet!C266),LEN(Spreadsheet!W266)=0),TRUE,ISNUMBER(MATCH(TRUE,EXACT(Spreadsheet!W266,States),0)))</f>
        <v>1</v>
      </c>
      <c r="BC266" s="5" t="b">
        <f>OR(AND(ISBLANK(Spreadsheet!C266),LEN(Spreadsheet!X266)=0),AND(NOT(ISBLANK(Spreadsheet!C266)),LEN(Spreadsheet!X266)&gt;0,LEN(Spreadsheet!X266)=5,ISNUMBER(VALUE(Spreadsheet!X266))))</f>
        <v>1</v>
      </c>
      <c r="BD266" s="5" t="b">
        <f>OR(ISBLANK(Spreadsheet!Z266),LEN(Spreadsheet!Z266)&lt;=50)</f>
        <v>1</v>
      </c>
      <c r="BE266" s="5" t="b">
        <f>ISBLANK(Spreadsheet!AA266)</f>
        <v>1</v>
      </c>
      <c r="BF266" s="5" t="b">
        <f>ISBLANK(Spreadsheet!AB266)</f>
        <v>1</v>
      </c>
      <c r="BG266" s="5" t="b">
        <f>IF(ISERROR(DATEVALUE(TEXT(Spreadsheet!AC266,"mm/dd/yyyy")) &gt; DATEVALUE(TEXT(Spreadsheet!J266,"mm/dd/yyyy"))),IF(OR(AND(ISBLANK(Spreadsheet!AC266),ISBLANK(Spreadsheet!C266)),AND(NOT(ISBLANK(Spreadsheet!C266)),ISBLANK(Spreadsheet!AC266),NOT(ISBLANK(Spreadsheet!D266)))),TRUE,FALSE),IF(DATEVALUE(TEXT(Spreadsheet!AC266,"mm/dd/yyyy")) &gt; DATEVALUE(TEXT(Spreadsheet!J266,"mm/dd/yyyy")),TRUE,FALSE))</f>
        <v>1</v>
      </c>
      <c r="BH266" s="5" t="b">
        <f>OR(AND(ISBLANK(Spreadsheet!C266),ISBLANK(Spreadsheet!AE266)),AND(NOT(ISBLANK(Spreadsheet!C266)),NOT(ISBLANK(Spreadsheet!D266)),ISBLANK(Spreadsheet!AE266)),AND(NOT(ISBLANK(Spreadsheet!C266)),ISBLANK(Spreadsheet!D266),NOT(ISBLANK(Spreadsheet!AE266)),LEN(Spreadsheet!AE266)&lt;=100))</f>
        <v>1</v>
      </c>
      <c r="BI266" s="5" t="b">
        <f t="array" ref="BI266">IF(ISBLANK(Spreadsheet!AF266),TRUE,ISNUMBER(MATCH(TRUE,EXACT(Spreadsheet!AF266,CobraShortReasons),0)))</f>
        <v>1</v>
      </c>
      <c r="BJ266" s="5" t="b">
        <f ca="1">IF(ISERROR(DATEVALUE(TEXT(Spreadsheet!AG266,"mm/dd/yyyy")) &gt; TODAY()),IF(ISBLANK(Spreadsheet!AG266),TRUE,FALSE),IF(DATEVALUE(TEXT(Spreadsheet!AG266,"mm/dd/yyyy")) &gt; TODAY(),FALSE,TRUE))</f>
        <v>1</v>
      </c>
      <c r="BK266" s="5" t="b">
        <f>OR(ISBLANK(Spreadsheet!AH266),LEN(Spreadsheet!AH266)&lt;=25)</f>
        <v>1</v>
      </c>
      <c r="BL266" s="5" t="b">
        <f t="array" aca="1" ref="BL266" ca="1">IF(ISBLANK(Spreadsheet!AI266),TRUE,ISNUMBER(MATCH(TRUE,EXACT(Spreadsheet!AI266,INDIRECT(Spreadsheet!$D$2)),0)))</f>
        <v>1</v>
      </c>
      <c r="BM266" s="5" t="b">
        <f t="array" aca="1" ref="BM266" ca="1">IF(ISBLANK(Spreadsheet!AJ266),TRUE,ISNUMBER(MATCH(TRUE,EXACT(Spreadsheet!AJ266,INDIRECT(Spreadsheet!BJ266)),0)))</f>
        <v>1</v>
      </c>
      <c r="BN266" s="5" t="b">
        <f t="array" ref="BN266">IF(ISBLANK(Spreadsheet!AK266),TRUE,ISNUMBER(MATCH(TRUE,EXACT(Spreadsheet!AK266,DentalPlans),0)))</f>
        <v>1</v>
      </c>
      <c r="BO266" s="5" t="b">
        <f t="array" aca="1" ref="BO266" ca="1">IF(ISBLANK(Spreadsheet!AL266),TRUE,ISNUMBER(MATCH(TRUE,EXACT(Spreadsheet!AL266,INDIRECT(Spreadsheet!BK266)),0)))</f>
        <v>1</v>
      </c>
      <c r="BP266" s="5" t="b">
        <f t="array" ref="BP266">IF(ISBLANK(Spreadsheet!AM266),TRUE,ISNUMBER(MATCH(TRUE,EXACT(Spreadsheet!AM266,VisionPlans),0)))</f>
        <v>1</v>
      </c>
      <c r="BQ266" s="5" t="b">
        <f t="array" aca="1" ref="BQ266" ca="1">IF(ISBLANK(Spreadsheet!AN266),TRUE,ISNUMBER(MATCH(TRUE,EXACT(Spreadsheet!AN266,INDIRECT(Spreadsheet!BL266)),0)))</f>
        <v>1</v>
      </c>
      <c r="BR266" s="5" t="b">
        <f t="array" ref="BR266">IF(ISBLANK(Spreadsheet!AO266),TRUE,ISNUMBER(MATCH(TRUE,EXACT(Spreadsheet!AO266,LifeBenefitClasses),0)))</f>
        <v>1</v>
      </c>
      <c r="BS266" s="5" t="b">
        <f>IF(OR(ISBLANK(Spreadsheet!AO266), Spreadsheet!AO266="Waive"),IF(ISBLANK(Spreadsheet!AP266),TRUE,FALSE),IF(OR(AND(NOT(ISBLANK(Spreadsheet!AO266)),ISBLANK(Spreadsheet!AP266)),NOT(ISNUMBER(VALUE(Spreadsheet!AP266)))),FALSE,IF(OR(AND(Spreadsheet!AP266&lt;6,MOD(Spreadsheet!AP266*10,5)=0), MOD(Spreadsheet!AP266,5000)=0),TRUE,FALSE)))</f>
        <v>1</v>
      </c>
      <c r="BT266" s="5" t="b">
        <f t="array" ref="BT266">IF(ISBLANK(Spreadsheet!AQ266),TRUE,ISNUMBER(MATCH(TRUE,EXACT(Spreadsheet!AQ266,EnrollWaive),0)))</f>
        <v>1</v>
      </c>
      <c r="BU266" s="5" t="b">
        <f t="array" ref="BU266">IF(ISBLANK(Spreadsheet!AR266),TRUE,ISNUMBER(MATCH(TRUE,EXACT(Spreadsheet!AR266,LifeBenefitClasses),0)))</f>
        <v>1</v>
      </c>
      <c r="BV266" s="5" t="b">
        <f>IF(OR(ISBLANK(Spreadsheet!AR266), Spreadsheet!AR266="Waive"),IF(ISBLANK(Spreadsheet!AS266),TRUE,FALSE),IF(OR(AND(NOT(ISBLANK(Spreadsheet!AR266)),ISBLANK(Spreadsheet!AS266)),NOT(ISNUMBER(VALUE(Spreadsheet!AS266)))),FALSE,IF(OR(AND(Spreadsheet!AS266&lt;6,MOD(Spreadsheet!AS266*10,5)=0), MOD(Spreadsheet!AS266,10000)=0),TRUE,FALSE)))</f>
        <v>1</v>
      </c>
      <c r="BW266" s="5" t="b">
        <f t="array" ref="BW266">IF(ISBLANK(Spreadsheet!AT266),TRUE,ISNUMBER(MATCH(TRUE,EXACT(Spreadsheet!AT266,LifeBenefitClasses),0)))</f>
        <v>1</v>
      </c>
      <c r="BX266" s="5" t="b">
        <f>IF(OR(ISBLANK(Spreadsheet!AT266), Spreadsheet!AT266="Waive"),IF(ISBLANK(Spreadsheet!AU266),TRUE,FALSE),IF(OR(AND(NOT(ISBLANK(Spreadsheet!AT266)),ISBLANK(Spreadsheet!AU266)),NOT(ISNUMBER(VALUE(Spreadsheet!AU266)))),FALSE,IF(AND(NOT(OR(ISBLANK(Spreadsheet!AT266),Spreadsheet!AT266="Waive")),NOT(OR(ISBLANK(Spreadsheet!AR266),Spreadsheet!AR266="Waive")),MOD(Spreadsheet!AU266,5000)=0, Spreadsheet!AU266&lt;=(Spreadsheet!AS266*0.5)),TRUE,FALSE)))</f>
        <v>1</v>
      </c>
      <c r="BY266" s="5" t="b">
        <f t="array" ref="BY266">IF(ISBLANK(Spreadsheet!AV266),TRUE,ISNUMBER(MATCH(TRUE,EXACT(Spreadsheet!AV266,EnrollWaive),0)))</f>
        <v>1</v>
      </c>
      <c r="BZ266" s="5" t="b">
        <f t="array" ref="BZ266">IF(ISBLANK(Spreadsheet!AW266),TRUE,ISNUMBER(MATCH(TRUE,EXACT(Spreadsheet!AW266,LifeBenefitClasses),0)))</f>
        <v>1</v>
      </c>
      <c r="CA266" s="5" t="b">
        <f t="array" ref="CA266">IF(ISBLANK(Spreadsheet!AX266),TRUE,ISNUMBER(MATCH(TRUE,EXACT(Spreadsheet!AX266,LifeBenefitClasses),0)))</f>
        <v>1</v>
      </c>
      <c r="CB266" s="5" t="b">
        <f t="array" ref="CB266">IF(ISBLANK(Spreadsheet!AY266),TRUE,ISNUMBER(MATCH(TRUE,EXACT(Spreadsheet!AY266,LifeBenefitClasses),0)))</f>
        <v>1</v>
      </c>
      <c r="CC266" s="5" t="b">
        <f t="array" ref="CC266">IF(ISBLANK(Spreadsheet!AZ266),TRUE,ISNUMBER(MATCH(TRUE,EXACT(Spreadsheet!AZ266,LifeBenefitClasses),0)))</f>
        <v>1</v>
      </c>
      <c r="CD266" s="5" t="b">
        <f t="array" ref="CD266">IF(ISBLANK(Spreadsheet!BA266),TRUE,ISNUMBER(MATCH(TRUE,EXACT(Spreadsheet!BA266,LifeBenefitClasses),0)))</f>
        <v>1</v>
      </c>
      <c r="CE266" s="5" t="b">
        <f>IF(OR(ISBLANK(Spreadsheet!BA266), Spreadsheet!BA266="Waive"),IF(ISBLANK(Spreadsheet!BB266),TRUE,FALSE),IF(OR(AND(NOT(ISBLANK(Spreadsheet!BA266)),ISBLANK(Spreadsheet!BB266)),NOT(ISNUMBER(VALUE(Spreadsheet!BB266))),ISBLANK(Spreadsheet!BC266),NOT(ISNUMBER(VALUE(Spreadsheet!BC266)))),FALSE,IF(AND(Spreadsheet!BB266&gt;=50000,Spreadsheet!BB266&lt;=250000,MOD(Spreadsheet!BB266,10000)=0,Spreadsheet!BB266&lt;=(10*Spreadsheet!BC266)),TRUE,FALSE)))</f>
        <v>1</v>
      </c>
      <c r="CF266" s="5" t="b">
        <f>IF(NOT(ISBLANK(Spreadsheet!BC266)),AND(ISNUMBER(VALUE(Spreadsheet!BC266)),Spreadsheet!BC266&gt;0),AND(OR(ISBLANK(Spreadsheet!AO266),Spreadsheet!AO266="Waive",AND(NOT(OR(ISBLANK(Spreadsheet!AO266),Spreadsheet!AO266="Waive")),Spreadsheet!AP266&gt;=6)),OR(ISBLANK(Spreadsheet!AR266),AND(NOT(OR(ISBLANK(Spreadsheet!AR266),Spreadsheet!AR266="Waive")),Spreadsheet!AS266&gt;=6)),OR(ISBLANK(Spreadsheet!AW266)),OR(ISBLANK(Spreadsheet!AX266)),OR(ISBLANK(Spreadsheet!AY266)),OR(ISBLANK(Spreadsheet!AZ266)),OR(ISBLANK(Spreadsheet!BA266),Spreadsheet!BA266="Waive")))</f>
        <v>1</v>
      </c>
      <c r="CG266" s="5" t="b">
        <f t="shared" ca="1" si="21"/>
        <v>1</v>
      </c>
    </row>
    <row r="267" spans="8:85" x14ac:dyDescent="0.3">
      <c r="H267" s="5">
        <f t="shared" ca="1" si="18"/>
        <v>2</v>
      </c>
      <c r="I267" s="5" t="str">
        <f t="shared" ca="1" si="19"/>
        <v/>
      </c>
      <c r="J267" s="5" t="str">
        <f>IF(AND(NOT(ISBLANK(Spreadsheet!C267)),ISBLANK(Spreadsheet!D267)),Spreadsheet!F267&amp;" "&amp;Spreadsheet!H267,"")</f>
        <v/>
      </c>
      <c r="K267" s="5">
        <f>IF(AND(NOT(ISBLANK(Spreadsheet!C267)),ISBLANK(Spreadsheet!D267)),COUNTIFS(Spreadsheet!E268:E$786,"=Child",Spreadsheet!C268:C$786, "="&amp;Spreadsheet!C267) + COUNTIFS(Spreadsheet!E268:E$786,"=Step-child",Spreadsheet!C268:C$786, "="&amp;Spreadsheet!C267),0)</f>
        <v>0</v>
      </c>
      <c r="L267" s="5">
        <f>IF(NOT(ISBLANK(J267)),COUNTIFS(Spreadsheet!E268:E$786,"=Wife",Spreadsheet!C268:C$786, "="&amp;Spreadsheet!C267) + COUNTIFS(Spreadsheet!E268:E$786,"=Husband",Spreadsheet!C268:C$786, "="&amp;Spreadsheet!C267),0)</f>
        <v>0</v>
      </c>
      <c r="M267" s="5">
        <f>IF(NOT(ISBLANK(Spreadsheet!AJ267)),VLOOKUP(Spreadsheet!AJ267,'Drop Downs'!$P$2:$R$16,3,FALSE),0)</f>
        <v>0</v>
      </c>
      <c r="N267" s="5">
        <f>IF(NOT(ISBLANK(Spreadsheet!AJ267)), VLOOKUP(Spreadsheet!AJ267,'Drop Downs'!$P$2:$R$16,2,FALSE),0)</f>
        <v>0</v>
      </c>
      <c r="O267" s="5">
        <f>IF(NOT(ISBLANK(Spreadsheet!AL267)),VLOOKUP(Spreadsheet!AL267,'Drop Downs'!$P$2:$R$16,3,FALSE), 0)</f>
        <v>0</v>
      </c>
      <c r="P267" s="5">
        <f>IF(NOT(ISBLANK(Spreadsheet!AL267)),VLOOKUP(Spreadsheet!AL267,'Drop Downs'!$P$2:$R$16,2,FALSE),0)</f>
        <v>0</v>
      </c>
      <c r="Q267" s="5">
        <f>IF(NOT(ISBLANK(Spreadsheet!AN267)),VLOOKUP(Spreadsheet!AN267,'Drop Downs'!$P$2:$R$16,3,FALSE),0)</f>
        <v>0</v>
      </c>
      <c r="R267" s="5">
        <f>IF(NOT(ISBLANK(Spreadsheet!AN267)),VLOOKUP(Spreadsheet!AN267,'Drop Downs'!$P$2:$R$16,2,FALSE),0)</f>
        <v>0</v>
      </c>
      <c r="S267" s="5" t="str">
        <f>IF(OR(M267&gt;K267,N267&gt;L267,O267&gt;K267, Q267&gt;K267,N267&gt;L267, P267&gt;L267, R267&gt;L267),"Member currently has a coverage election over what he/she needs.  Please add more dependents or adjust the coverage election.","")&amp;(IF(AND(NOT(ISBLANK(Spreadsheet!C267)),NOT(ISBLANK(Spreadsheet!D267)),ISBLANK(Spreadsheet!E267)),"Dependent lacks a relationship to member.Please select one from the drop-down.",""))</f>
        <v/>
      </c>
      <c r="T267" s="5" t="b">
        <f t="shared" si="20"/>
        <v>1</v>
      </c>
      <c r="U267" s="5" t="b">
        <f>OR(ISBLANK(Spreadsheet!C267),IF(NOT(ISBLANK(Spreadsheet!D267)),NOT(ISBLANK(Spreadsheet!E267)),TRUE))</f>
        <v>1</v>
      </c>
      <c r="V267" s="5" t="b">
        <f>OR(ISBLANK(Spreadsheet!C267), NOT(ISBLANK(Spreadsheet!I267)))</f>
        <v>1</v>
      </c>
      <c r="W267" s="5" t="b">
        <f>OR(ISBLANK(Spreadsheet!D267),NOT(ISBLANK(Spreadsheet!C267)))</f>
        <v>1</v>
      </c>
      <c r="X267" s="155" t="str">
        <f>REPT("0",MIN(FIND({1,2,3,4,5,6,7,8,9},Spreadsheet!C267&amp;"123456789"))-1)&amp;IF(ISBLANK(Spreadsheet!C267),"",SUMPRODUCT(MID(0&amp;Spreadsheet!C267,LARGE(INDEX(ISNUMBER(--MID(Spreadsheet!C267,ROW($1:$225),1))*
 ROW($1:$225),0),ROW($1:$225))+1,1)*10^ROW($1:$225)/10))</f>
        <v/>
      </c>
      <c r="Y267" s="5" t="b">
        <f>IF(NOT(ISBLANK(Spreadsheet!C267)),IF(AND(ISNUMBER(VALUE(Spreadsheet!C267)), LEN(Spreadsheet!C267)=9),TRUE,FALSE),TRUE)</f>
        <v>1</v>
      </c>
      <c r="Z267" s="155" t="str">
        <f>REPT("0",MIN(FIND({1,2,3,4,5,6,7,8,9},Spreadsheet!D267&amp;"123456789"))-1)&amp;IF(ISBLANK(Spreadsheet!D267),"",SUMPRODUCT(MID(0&amp;Spreadsheet!D267,LARGE(INDEX(ISNUMBER(--MID(Spreadsheet!D267,ROW($1:$225),1))*
 ROW($1:$225),0),ROW($1:$225))+1,1)*10^ROW($1:$225)/10))</f>
        <v/>
      </c>
      <c r="AA267" s="5" t="b">
        <f>IF(AND(NOT(ISBLANK(Spreadsheet!D267)),NOT(ISBLANK(Spreadsheet!C267))),IF(AND(ISNUMBER(VALUE(Spreadsheet!D267)), LEN(Spreadsheet!D267)=9),TRUE,FALSE),IF(AND(NOT(ISBLANK(Spreadsheet!D267)),ISBLANK(Spreadsheet!C267)),FALSE,TRUE))</f>
        <v>1</v>
      </c>
      <c r="AB267" s="5" t="b">
        <f>OR(ISBLANK(Spreadsheet!Y267),IF(NOT(ISBLANK(Spreadsheet!Y267)),LEN(Spreadsheet!Y267)=10,ISNUMBER(VALUE(Spreadsheet!Y267))))</f>
        <v>1</v>
      </c>
      <c r="AC267" s="5" t="b">
        <f>OR(ISBLANK(Spreadsheet!AI267), AND(NOT(ISBLANK(Spreadsheet!AJ267)), NOT(ISNUMBER(SEARCH("Waive",Spreadsheet!AJ267)))))</f>
        <v>1</v>
      </c>
      <c r="AD267" s="5" t="b">
        <f>OR(ISBLANK(Spreadsheet!AK267), AND(NOT(ISBLANK(Spreadsheet!AL267)), NOT(ISNUMBER(SEARCH("Waive",Spreadsheet!AL267)))))</f>
        <v>1</v>
      </c>
      <c r="AE267" s="5" t="b">
        <f>OR(ISBLANK(Spreadsheet!AM267), AND(NOT(ISBLANK(Spreadsheet!AN267)), NOT(ISNUMBER(SEARCH("Waive", Spreadsheet!AN267)))))</f>
        <v>1</v>
      </c>
      <c r="AF267" s="5" t="b">
        <f>OR(ISBLANK(Spreadsheet!C267), NOT(ISBLANK(Spreadsheet!D267)),NOT(ISBLANK(Spreadsheet!L267)))</f>
        <v>1</v>
      </c>
      <c r="AG267" s="5" t="b">
        <f>IF(AND(NOT(ISBLANK(Spreadsheet!C267)), NOT(ISBLANK(Spreadsheet!D267)),Spreadsheet!C267&lt;&gt;Spreadsheet!D267),IF(ISERROR(VLOOKUP(Spreadsheet!C267, Spreadsheet!$C$6:'Spreadsheet'!$C266,1,FALSE)), FALSE, TRUE),TRUE)</f>
        <v>1</v>
      </c>
      <c r="AH267" s="5" t="b">
        <f>Spreadsheet!$B$2=Spreadsheet!AD267</f>
        <v>1</v>
      </c>
      <c r="AI267" s="5" t="b">
        <f>IF(ISBLANK(Spreadsheet!G267),TRUE,IF(OR(LEN(Spreadsheet!G267)&gt;1,ISNUMBER(VALUE(Spreadsheet!G267))),FALSE,TRUE))</f>
        <v>1</v>
      </c>
      <c r="AJ267" s="5" t="b">
        <f>OR(ISBLANK(Spreadsheet!C267), NOT(ISBLANK(Spreadsheet!B267)), NOT(ISBLANK(Spreadsheet!D267)))</f>
        <v>1</v>
      </c>
      <c r="AK267" s="5" t="b">
        <f t="array" ref="AK267">IF(OR(AND(ISBLANK(Spreadsheet!E267),ISBLANK(Spreadsheet!D267),NOT(ISBLANK(Spreadsheet!C267))),AND(ISBLANK(Spreadsheet!E267),ISBLANK(Spreadsheet!D267),ISBLANK(Spreadsheet!C267))),TRUE,ISNUMBER(MATCH(TRUE,EXACT(Spreadsheet!E267,Relationships),0)))</f>
        <v>1</v>
      </c>
      <c r="AL267" s="5" t="b">
        <f>IF(NOT(ISBLANK(Spreadsheet!C267)),IF(OR(ISBLANK(Spreadsheet!F267),LEN(Spreadsheet!F267)&gt;40),FALSE,TRUE),TRUE)</f>
        <v>1</v>
      </c>
      <c r="AM267" s="5" t="b">
        <f>IF(NOT(ISBLANK(Spreadsheet!C267)),IF(OR(ISBLANK(Spreadsheet!H267),LEN(Spreadsheet!H267)&gt;40),FALSE,TRUE),TRUE)</f>
        <v>1</v>
      </c>
      <c r="AN267" s="5" t="b">
        <f t="array" ref="AN267">IF(ISBLANK(Spreadsheet!I267),TRUE,ISNUMBER(MATCH(TRUE,EXACT(Spreadsheet!I267,GenderValues),0)))</f>
        <v>1</v>
      </c>
      <c r="AO267" s="5" t="b">
        <f ca="1">IF(ISERROR(DATEVALUE(TEXT(Spreadsheet!J267,"mm/dd/yyyy")) &gt; TODAY()),IF(AND(ISBLANK(Spreadsheet!J267),ISBLANK(Spreadsheet!C267)),TRUE,FALSE),IF(DATEVALUE(TEXT(Spreadsheet!J267,"mm/dd/yyyy")) &gt; TODAY(),FALSE,TRUE))</f>
        <v>1</v>
      </c>
      <c r="AP267" s="5" t="b">
        <f>OR(ISBLANK(Spreadsheet!K267),LEN(Spreadsheet!K267)&lt;=100)</f>
        <v>1</v>
      </c>
      <c r="AQ267" s="5" t="b">
        <f t="array" ref="AQ267">IF(OR(AND(ISBLANK(Spreadsheet!L267),ISBLANK(Spreadsheet!C267)),AND(NOT(ISBLANK(Spreadsheet!C267)),NOT(ISBLANK(Spreadsheet!D267)))),TRUE,ISNUMBER(MATCH(TRUE,EXACT(Spreadsheet!L267,MaritalStatus),0)))</f>
        <v>1</v>
      </c>
      <c r="AR267" s="5" t="b">
        <f ca="1">IF(ISERROR(DATEVALUE(TEXT(Spreadsheet!M267,"mm/dd/yyyy")) &gt; TODAY()),IF(ISBLANK(Spreadsheet!M267),TRUE,FALSE),IF(DATEVALUE(TEXT(Spreadsheet!M267,"mm/dd/yyyy")) &gt; TODAY(),FALSE,TRUE))</f>
        <v>1</v>
      </c>
      <c r="AS267" s="5" t="b">
        <f>OR(ISBLANK(Spreadsheet!N267),LEN(Spreadsheet!N267)&lt;=100)</f>
        <v>1</v>
      </c>
      <c r="AT267" s="5" t="b">
        <f>OR(ISBLANK(Spreadsheet!O267),UPPER(Spreadsheet!O267)="YES")</f>
        <v>1</v>
      </c>
      <c r="AU267" s="5" t="b">
        <f>OR(ISBLANK(Spreadsheet!P267),UPPER(Spreadsheet!P267)="YES")</f>
        <v>1</v>
      </c>
      <c r="AV267" s="5" t="b">
        <f t="array" ref="AV267">IF(ISBLANK(Spreadsheet!Q267),TRUE,ISNUMBER(MATCH(TRUE,EXACT(Spreadsheet!Q267,OnGroupsPriorIns),0)))</f>
        <v>1</v>
      </c>
      <c r="AW267" s="5" t="b">
        <f>OR(ISBLANK(Spreadsheet!R267),UPPER(Spreadsheet!R267)="YES")</f>
        <v>1</v>
      </c>
      <c r="AX267" s="5" t="b">
        <f>OR(ISBLANK(Spreadsheet!S267),UPPER(Spreadsheet!S267)="YES")</f>
        <v>1</v>
      </c>
      <c r="AY267" s="5" t="b">
        <f>OR(AND(ISBLANK(Spreadsheet!C267),LEN(Spreadsheet!T267)=0),AND(NOT(ISBLANK(Spreadsheet!C267)),LEN(Spreadsheet!T267)&gt;0,LEN(Spreadsheet!T267)&lt;=50))</f>
        <v>1</v>
      </c>
      <c r="AZ267" s="5" t="b">
        <f>OR(LEN(Spreadsheet!U267)=0,AND(LEN(Spreadsheet!U267)&gt;0,LEN(Spreadsheet!U267)&lt;=50))</f>
        <v>1</v>
      </c>
      <c r="BA267" s="5" t="b">
        <f>OR(AND(ISBLANK(Spreadsheet!C267),LEN(Spreadsheet!V267)=0),AND(NOT(ISBLANK(Spreadsheet!C267)),LEN(Spreadsheet!V267)&gt;0,LEN(Spreadsheet!V267)&lt;=50))</f>
        <v>1</v>
      </c>
      <c r="BB267" s="5" t="b">
        <f t="array" ref="BB267">IF(AND(ISBLANK(Spreadsheet!C267),LEN(Spreadsheet!W267)=0),TRUE,ISNUMBER(MATCH(TRUE,EXACT(Spreadsheet!W267,States),0)))</f>
        <v>1</v>
      </c>
      <c r="BC267" s="5" t="b">
        <f>OR(AND(ISBLANK(Spreadsheet!C267),LEN(Spreadsheet!X267)=0),AND(NOT(ISBLANK(Spreadsheet!C267)),LEN(Spreadsheet!X267)&gt;0,LEN(Spreadsheet!X267)=5,ISNUMBER(VALUE(Spreadsheet!X267))))</f>
        <v>1</v>
      </c>
      <c r="BD267" s="5" t="b">
        <f>OR(ISBLANK(Spreadsheet!Z267),LEN(Spreadsheet!Z267)&lt;=50)</f>
        <v>1</v>
      </c>
      <c r="BE267" s="5" t="b">
        <f>ISBLANK(Spreadsheet!AA267)</f>
        <v>1</v>
      </c>
      <c r="BF267" s="5" t="b">
        <f>ISBLANK(Spreadsheet!AB267)</f>
        <v>1</v>
      </c>
      <c r="BG267" s="5" t="b">
        <f>IF(ISERROR(DATEVALUE(TEXT(Spreadsheet!AC267,"mm/dd/yyyy")) &gt; DATEVALUE(TEXT(Spreadsheet!J267,"mm/dd/yyyy"))),IF(OR(AND(ISBLANK(Spreadsheet!AC267),ISBLANK(Spreadsheet!C267)),AND(NOT(ISBLANK(Spreadsheet!C267)),ISBLANK(Spreadsheet!AC267),NOT(ISBLANK(Spreadsheet!D267)))),TRUE,FALSE),IF(DATEVALUE(TEXT(Spreadsheet!AC267,"mm/dd/yyyy")) &gt; DATEVALUE(TEXT(Spreadsheet!J267,"mm/dd/yyyy")),TRUE,FALSE))</f>
        <v>1</v>
      </c>
      <c r="BH267" s="5" t="b">
        <f>OR(AND(ISBLANK(Spreadsheet!C267),ISBLANK(Spreadsheet!AE267)),AND(NOT(ISBLANK(Spreadsheet!C267)),NOT(ISBLANK(Spreadsheet!D267)),ISBLANK(Spreadsheet!AE267)),AND(NOT(ISBLANK(Spreadsheet!C267)),ISBLANK(Spreadsheet!D267),NOT(ISBLANK(Spreadsheet!AE267)),LEN(Spreadsheet!AE267)&lt;=100))</f>
        <v>1</v>
      </c>
      <c r="BI267" s="5" t="b">
        <f t="array" ref="BI267">IF(ISBLANK(Spreadsheet!AF267),TRUE,ISNUMBER(MATCH(TRUE,EXACT(Spreadsheet!AF267,CobraShortReasons),0)))</f>
        <v>1</v>
      </c>
      <c r="BJ267" s="5" t="b">
        <f ca="1">IF(ISERROR(DATEVALUE(TEXT(Spreadsheet!AG267,"mm/dd/yyyy")) &gt; TODAY()),IF(ISBLANK(Spreadsheet!AG267),TRUE,FALSE),IF(DATEVALUE(TEXT(Spreadsheet!AG267,"mm/dd/yyyy")) &gt; TODAY(),FALSE,TRUE))</f>
        <v>1</v>
      </c>
      <c r="BK267" s="5" t="b">
        <f>OR(ISBLANK(Spreadsheet!AH267),LEN(Spreadsheet!AH267)&lt;=25)</f>
        <v>1</v>
      </c>
      <c r="BL267" s="5" t="b">
        <f t="array" aca="1" ref="BL267" ca="1">IF(ISBLANK(Spreadsheet!AI267),TRUE,ISNUMBER(MATCH(TRUE,EXACT(Spreadsheet!AI267,INDIRECT(Spreadsheet!$D$2)),0)))</f>
        <v>1</v>
      </c>
      <c r="BM267" s="5" t="b">
        <f t="array" aca="1" ref="BM267" ca="1">IF(ISBLANK(Spreadsheet!AJ267),TRUE,ISNUMBER(MATCH(TRUE,EXACT(Spreadsheet!AJ267,INDIRECT(Spreadsheet!BJ267)),0)))</f>
        <v>1</v>
      </c>
      <c r="BN267" s="5" t="b">
        <f t="array" ref="BN267">IF(ISBLANK(Spreadsheet!AK267),TRUE,ISNUMBER(MATCH(TRUE,EXACT(Spreadsheet!AK267,DentalPlans),0)))</f>
        <v>1</v>
      </c>
      <c r="BO267" s="5" t="b">
        <f t="array" aca="1" ref="BO267" ca="1">IF(ISBLANK(Spreadsheet!AL267),TRUE,ISNUMBER(MATCH(TRUE,EXACT(Spreadsheet!AL267,INDIRECT(Spreadsheet!BK267)),0)))</f>
        <v>1</v>
      </c>
      <c r="BP267" s="5" t="b">
        <f t="array" ref="BP267">IF(ISBLANK(Spreadsheet!AM267),TRUE,ISNUMBER(MATCH(TRUE,EXACT(Spreadsheet!AM267,VisionPlans),0)))</f>
        <v>1</v>
      </c>
      <c r="BQ267" s="5" t="b">
        <f t="array" aca="1" ref="BQ267" ca="1">IF(ISBLANK(Spreadsheet!AN267),TRUE,ISNUMBER(MATCH(TRUE,EXACT(Spreadsheet!AN267,INDIRECT(Spreadsheet!BL267)),0)))</f>
        <v>1</v>
      </c>
      <c r="BR267" s="5" t="b">
        <f t="array" ref="BR267">IF(ISBLANK(Spreadsheet!AO267),TRUE,ISNUMBER(MATCH(TRUE,EXACT(Spreadsheet!AO267,LifeBenefitClasses),0)))</f>
        <v>1</v>
      </c>
      <c r="BS267" s="5" t="b">
        <f>IF(OR(ISBLANK(Spreadsheet!AO267), Spreadsheet!AO267="Waive"),IF(ISBLANK(Spreadsheet!AP267),TRUE,FALSE),IF(OR(AND(NOT(ISBLANK(Spreadsheet!AO267)),ISBLANK(Spreadsheet!AP267)),NOT(ISNUMBER(VALUE(Spreadsheet!AP267)))),FALSE,IF(OR(AND(Spreadsheet!AP267&lt;6,MOD(Spreadsheet!AP267*10,5)=0), MOD(Spreadsheet!AP267,5000)=0),TRUE,FALSE)))</f>
        <v>1</v>
      </c>
      <c r="BT267" s="5" t="b">
        <f t="array" ref="BT267">IF(ISBLANK(Spreadsheet!AQ267),TRUE,ISNUMBER(MATCH(TRUE,EXACT(Spreadsheet!AQ267,EnrollWaive),0)))</f>
        <v>1</v>
      </c>
      <c r="BU267" s="5" t="b">
        <f t="array" ref="BU267">IF(ISBLANK(Spreadsheet!AR267),TRUE,ISNUMBER(MATCH(TRUE,EXACT(Spreadsheet!AR267,LifeBenefitClasses),0)))</f>
        <v>1</v>
      </c>
      <c r="BV267" s="5" t="b">
        <f>IF(OR(ISBLANK(Spreadsheet!AR267), Spreadsheet!AR267="Waive"),IF(ISBLANK(Spreadsheet!AS267),TRUE,FALSE),IF(OR(AND(NOT(ISBLANK(Spreadsheet!AR267)),ISBLANK(Spreadsheet!AS267)),NOT(ISNUMBER(VALUE(Spreadsheet!AS267)))),FALSE,IF(OR(AND(Spreadsheet!AS267&lt;6,MOD(Spreadsheet!AS267*10,5)=0), MOD(Spreadsheet!AS267,10000)=0),TRUE,FALSE)))</f>
        <v>1</v>
      </c>
      <c r="BW267" s="5" t="b">
        <f t="array" ref="BW267">IF(ISBLANK(Spreadsheet!AT267),TRUE,ISNUMBER(MATCH(TRUE,EXACT(Spreadsheet!AT267,LifeBenefitClasses),0)))</f>
        <v>1</v>
      </c>
      <c r="BX267" s="5" t="b">
        <f>IF(OR(ISBLANK(Spreadsheet!AT267), Spreadsheet!AT267="Waive"),IF(ISBLANK(Spreadsheet!AU267),TRUE,FALSE),IF(OR(AND(NOT(ISBLANK(Spreadsheet!AT267)),ISBLANK(Spreadsheet!AU267)),NOT(ISNUMBER(VALUE(Spreadsheet!AU267)))),FALSE,IF(AND(NOT(OR(ISBLANK(Spreadsheet!AT267),Spreadsheet!AT267="Waive")),NOT(OR(ISBLANK(Spreadsheet!AR267),Spreadsheet!AR267="Waive")),MOD(Spreadsheet!AU267,5000)=0, Spreadsheet!AU267&lt;=(Spreadsheet!AS267*0.5)),TRUE,FALSE)))</f>
        <v>1</v>
      </c>
      <c r="BY267" s="5" t="b">
        <f t="array" ref="BY267">IF(ISBLANK(Spreadsheet!AV267),TRUE,ISNUMBER(MATCH(TRUE,EXACT(Spreadsheet!AV267,EnrollWaive),0)))</f>
        <v>1</v>
      </c>
      <c r="BZ267" s="5" t="b">
        <f t="array" ref="BZ267">IF(ISBLANK(Spreadsheet!AW267),TRUE,ISNUMBER(MATCH(TRUE,EXACT(Spreadsheet!AW267,LifeBenefitClasses),0)))</f>
        <v>1</v>
      </c>
      <c r="CA267" s="5" t="b">
        <f t="array" ref="CA267">IF(ISBLANK(Spreadsheet!AX267),TRUE,ISNUMBER(MATCH(TRUE,EXACT(Spreadsheet!AX267,LifeBenefitClasses),0)))</f>
        <v>1</v>
      </c>
      <c r="CB267" s="5" t="b">
        <f t="array" ref="CB267">IF(ISBLANK(Spreadsheet!AY267),TRUE,ISNUMBER(MATCH(TRUE,EXACT(Spreadsheet!AY267,LifeBenefitClasses),0)))</f>
        <v>1</v>
      </c>
      <c r="CC267" s="5" t="b">
        <f t="array" ref="CC267">IF(ISBLANK(Spreadsheet!AZ267),TRUE,ISNUMBER(MATCH(TRUE,EXACT(Spreadsheet!AZ267,LifeBenefitClasses),0)))</f>
        <v>1</v>
      </c>
      <c r="CD267" s="5" t="b">
        <f t="array" ref="CD267">IF(ISBLANK(Spreadsheet!BA267),TRUE,ISNUMBER(MATCH(TRUE,EXACT(Spreadsheet!BA267,LifeBenefitClasses),0)))</f>
        <v>1</v>
      </c>
      <c r="CE267" s="5" t="b">
        <f>IF(OR(ISBLANK(Spreadsheet!BA267), Spreadsheet!BA267="Waive"),IF(ISBLANK(Spreadsheet!BB267),TRUE,FALSE),IF(OR(AND(NOT(ISBLANK(Spreadsheet!BA267)),ISBLANK(Spreadsheet!BB267)),NOT(ISNUMBER(VALUE(Spreadsheet!BB267))),ISBLANK(Spreadsheet!BC267),NOT(ISNUMBER(VALUE(Spreadsheet!BC267)))),FALSE,IF(AND(Spreadsheet!BB267&gt;=50000,Spreadsheet!BB267&lt;=250000,MOD(Spreadsheet!BB267,10000)=0,Spreadsheet!BB267&lt;=(10*Spreadsheet!BC267)),TRUE,FALSE)))</f>
        <v>1</v>
      </c>
      <c r="CF267" s="5" t="b">
        <f>IF(NOT(ISBLANK(Spreadsheet!BC267)),AND(ISNUMBER(VALUE(Spreadsheet!BC267)),Spreadsheet!BC267&gt;0),AND(OR(ISBLANK(Spreadsheet!AO267),Spreadsheet!AO267="Waive",AND(NOT(OR(ISBLANK(Spreadsheet!AO267),Spreadsheet!AO267="Waive")),Spreadsheet!AP267&gt;=6)),OR(ISBLANK(Spreadsheet!AR267),AND(NOT(OR(ISBLANK(Spreadsheet!AR267),Spreadsheet!AR267="Waive")),Spreadsheet!AS267&gt;=6)),OR(ISBLANK(Spreadsheet!AW267)),OR(ISBLANK(Spreadsheet!AX267)),OR(ISBLANK(Spreadsheet!AY267)),OR(ISBLANK(Spreadsheet!AZ267)),OR(ISBLANK(Spreadsheet!BA267),Spreadsheet!BA267="Waive")))</f>
        <v>1</v>
      </c>
      <c r="CG267" s="5" t="b">
        <f t="shared" ca="1" si="21"/>
        <v>1</v>
      </c>
    </row>
    <row r="268" spans="8:85" x14ac:dyDescent="0.3">
      <c r="H268" s="5">
        <f t="shared" ca="1" si="18"/>
        <v>2</v>
      </c>
      <c r="I268" s="5" t="str">
        <f t="shared" ca="1" si="19"/>
        <v/>
      </c>
      <c r="J268" s="5" t="str">
        <f>IF(AND(NOT(ISBLANK(Spreadsheet!C268)),ISBLANK(Spreadsheet!D268)),Spreadsheet!F268&amp;" "&amp;Spreadsheet!H268,"")</f>
        <v/>
      </c>
      <c r="K268" s="5">
        <f>IF(AND(NOT(ISBLANK(Spreadsheet!C268)),ISBLANK(Spreadsheet!D268)),COUNTIFS(Spreadsheet!E269:E$786,"=Child",Spreadsheet!C269:C$786, "="&amp;Spreadsheet!C268) + COUNTIFS(Spreadsheet!E269:E$786,"=Step-child",Spreadsheet!C269:C$786, "="&amp;Spreadsheet!C268),0)</f>
        <v>0</v>
      </c>
      <c r="L268" s="5">
        <f>IF(NOT(ISBLANK(J268)),COUNTIFS(Spreadsheet!E269:E$786,"=Wife",Spreadsheet!C269:C$786, "="&amp;Spreadsheet!C268) + COUNTIFS(Spreadsheet!E269:E$786,"=Husband",Spreadsheet!C269:C$786, "="&amp;Spreadsheet!C268),0)</f>
        <v>0</v>
      </c>
      <c r="M268" s="5">
        <f>IF(NOT(ISBLANK(Spreadsheet!AJ268)),VLOOKUP(Spreadsheet!AJ268,'Drop Downs'!$P$2:$R$16,3,FALSE),0)</f>
        <v>0</v>
      </c>
      <c r="N268" s="5">
        <f>IF(NOT(ISBLANK(Spreadsheet!AJ268)), VLOOKUP(Spreadsheet!AJ268,'Drop Downs'!$P$2:$R$16,2,FALSE),0)</f>
        <v>0</v>
      </c>
      <c r="O268" s="5">
        <f>IF(NOT(ISBLANK(Spreadsheet!AL268)),VLOOKUP(Spreadsheet!AL268,'Drop Downs'!$P$2:$R$16,3,FALSE), 0)</f>
        <v>0</v>
      </c>
      <c r="P268" s="5">
        <f>IF(NOT(ISBLANK(Spreadsheet!AL268)),VLOOKUP(Spreadsheet!AL268,'Drop Downs'!$P$2:$R$16,2,FALSE),0)</f>
        <v>0</v>
      </c>
      <c r="Q268" s="5">
        <f>IF(NOT(ISBLANK(Spreadsheet!AN268)),VLOOKUP(Spreadsheet!AN268,'Drop Downs'!$P$2:$R$16,3,FALSE),0)</f>
        <v>0</v>
      </c>
      <c r="R268" s="5">
        <f>IF(NOT(ISBLANK(Spreadsheet!AN268)),VLOOKUP(Spreadsheet!AN268,'Drop Downs'!$P$2:$R$16,2,FALSE),0)</f>
        <v>0</v>
      </c>
      <c r="S268" s="5" t="str">
        <f>IF(OR(M268&gt;K268,N268&gt;L268,O268&gt;K268, Q268&gt;K268,N268&gt;L268, P268&gt;L268, R268&gt;L268),"Member currently has a coverage election over what he/she needs.  Please add more dependents or adjust the coverage election.","")&amp;(IF(AND(NOT(ISBLANK(Spreadsheet!C268)),NOT(ISBLANK(Spreadsheet!D268)),ISBLANK(Spreadsheet!E268)),"Dependent lacks a relationship to member.Please select one from the drop-down.",""))</f>
        <v/>
      </c>
      <c r="T268" s="5" t="b">
        <f t="shared" si="20"/>
        <v>1</v>
      </c>
      <c r="U268" s="5" t="b">
        <f>OR(ISBLANK(Spreadsheet!C268),IF(NOT(ISBLANK(Spreadsheet!D268)),NOT(ISBLANK(Spreadsheet!E268)),TRUE))</f>
        <v>1</v>
      </c>
      <c r="V268" s="5" t="b">
        <f>OR(ISBLANK(Spreadsheet!C268), NOT(ISBLANK(Spreadsheet!I268)))</f>
        <v>1</v>
      </c>
      <c r="W268" s="5" t="b">
        <f>OR(ISBLANK(Spreadsheet!D268),NOT(ISBLANK(Spreadsheet!C268)))</f>
        <v>1</v>
      </c>
      <c r="X268" s="155" t="str">
        <f>REPT("0",MIN(FIND({1,2,3,4,5,6,7,8,9},Spreadsheet!C268&amp;"123456789"))-1)&amp;IF(ISBLANK(Spreadsheet!C268),"",SUMPRODUCT(MID(0&amp;Spreadsheet!C268,LARGE(INDEX(ISNUMBER(--MID(Spreadsheet!C268,ROW($1:$225),1))*
 ROW($1:$225),0),ROW($1:$225))+1,1)*10^ROW($1:$225)/10))</f>
        <v/>
      </c>
      <c r="Y268" s="5" t="b">
        <f>IF(NOT(ISBLANK(Spreadsheet!C268)),IF(AND(ISNUMBER(VALUE(Spreadsheet!C268)), LEN(Spreadsheet!C268)=9),TRUE,FALSE),TRUE)</f>
        <v>1</v>
      </c>
      <c r="Z268" s="155" t="str">
        <f>REPT("0",MIN(FIND({1,2,3,4,5,6,7,8,9},Spreadsheet!D268&amp;"123456789"))-1)&amp;IF(ISBLANK(Spreadsheet!D268),"",SUMPRODUCT(MID(0&amp;Spreadsheet!D268,LARGE(INDEX(ISNUMBER(--MID(Spreadsheet!D268,ROW($1:$225),1))*
 ROW($1:$225),0),ROW($1:$225))+1,1)*10^ROW($1:$225)/10))</f>
        <v/>
      </c>
      <c r="AA268" s="5" t="b">
        <f>IF(AND(NOT(ISBLANK(Spreadsheet!D268)),NOT(ISBLANK(Spreadsheet!C268))),IF(AND(ISNUMBER(VALUE(Spreadsheet!D268)), LEN(Spreadsheet!D268)=9),TRUE,FALSE),IF(AND(NOT(ISBLANK(Spreadsheet!D268)),ISBLANK(Spreadsheet!C268)),FALSE,TRUE))</f>
        <v>1</v>
      </c>
      <c r="AB268" s="5" t="b">
        <f>OR(ISBLANK(Spreadsheet!Y268),IF(NOT(ISBLANK(Spreadsheet!Y268)),LEN(Spreadsheet!Y268)=10,ISNUMBER(VALUE(Spreadsheet!Y268))))</f>
        <v>1</v>
      </c>
      <c r="AC268" s="5" t="b">
        <f>OR(ISBLANK(Spreadsheet!AI268), AND(NOT(ISBLANK(Spreadsheet!AJ268)), NOT(ISNUMBER(SEARCH("Waive",Spreadsheet!AJ268)))))</f>
        <v>1</v>
      </c>
      <c r="AD268" s="5" t="b">
        <f>OR(ISBLANK(Spreadsheet!AK268), AND(NOT(ISBLANK(Spreadsheet!AL268)), NOT(ISNUMBER(SEARCH("Waive",Spreadsheet!AL268)))))</f>
        <v>1</v>
      </c>
      <c r="AE268" s="5" t="b">
        <f>OR(ISBLANK(Spreadsheet!AM268), AND(NOT(ISBLANK(Spreadsheet!AN268)), NOT(ISNUMBER(SEARCH("Waive", Spreadsheet!AN268)))))</f>
        <v>1</v>
      </c>
      <c r="AF268" s="5" t="b">
        <f>OR(ISBLANK(Spreadsheet!C268), NOT(ISBLANK(Spreadsheet!D268)),NOT(ISBLANK(Spreadsheet!L268)))</f>
        <v>1</v>
      </c>
      <c r="AG268" s="5" t="b">
        <f>IF(AND(NOT(ISBLANK(Spreadsheet!C268)), NOT(ISBLANK(Spreadsheet!D268)),Spreadsheet!C268&lt;&gt;Spreadsheet!D268),IF(ISERROR(VLOOKUP(Spreadsheet!C268, Spreadsheet!$C$6:'Spreadsheet'!$C267,1,FALSE)), FALSE, TRUE),TRUE)</f>
        <v>1</v>
      </c>
      <c r="AH268" s="5" t="b">
        <f>Spreadsheet!$B$2=Spreadsheet!AD268</f>
        <v>1</v>
      </c>
      <c r="AI268" s="5" t="b">
        <f>IF(ISBLANK(Spreadsheet!G268),TRUE,IF(OR(LEN(Spreadsheet!G268)&gt;1,ISNUMBER(VALUE(Spreadsheet!G268))),FALSE,TRUE))</f>
        <v>1</v>
      </c>
      <c r="AJ268" s="5" t="b">
        <f>OR(ISBLANK(Spreadsheet!C268), NOT(ISBLANK(Spreadsheet!B268)), NOT(ISBLANK(Spreadsheet!D268)))</f>
        <v>1</v>
      </c>
      <c r="AK268" s="5" t="b">
        <f t="array" ref="AK268">IF(OR(AND(ISBLANK(Spreadsheet!E268),ISBLANK(Spreadsheet!D268),NOT(ISBLANK(Spreadsheet!C268))),AND(ISBLANK(Spreadsheet!E268),ISBLANK(Spreadsheet!D268),ISBLANK(Spreadsheet!C268))),TRUE,ISNUMBER(MATCH(TRUE,EXACT(Spreadsheet!E268,Relationships),0)))</f>
        <v>1</v>
      </c>
      <c r="AL268" s="5" t="b">
        <f>IF(NOT(ISBLANK(Spreadsheet!C268)),IF(OR(ISBLANK(Spreadsheet!F268),LEN(Spreadsheet!F268)&gt;40),FALSE,TRUE),TRUE)</f>
        <v>1</v>
      </c>
      <c r="AM268" s="5" t="b">
        <f>IF(NOT(ISBLANK(Spreadsheet!C268)),IF(OR(ISBLANK(Spreadsheet!H268),LEN(Spreadsheet!H268)&gt;40),FALSE,TRUE),TRUE)</f>
        <v>1</v>
      </c>
      <c r="AN268" s="5" t="b">
        <f t="array" ref="AN268">IF(ISBLANK(Spreadsheet!I268),TRUE,ISNUMBER(MATCH(TRUE,EXACT(Spreadsheet!I268,GenderValues),0)))</f>
        <v>1</v>
      </c>
      <c r="AO268" s="5" t="b">
        <f ca="1">IF(ISERROR(DATEVALUE(TEXT(Spreadsheet!J268,"mm/dd/yyyy")) &gt; TODAY()),IF(AND(ISBLANK(Spreadsheet!J268),ISBLANK(Spreadsheet!C268)),TRUE,FALSE),IF(DATEVALUE(TEXT(Spreadsheet!J268,"mm/dd/yyyy")) &gt; TODAY(),FALSE,TRUE))</f>
        <v>1</v>
      </c>
      <c r="AP268" s="5" t="b">
        <f>OR(ISBLANK(Spreadsheet!K268),LEN(Spreadsheet!K268)&lt;=100)</f>
        <v>1</v>
      </c>
      <c r="AQ268" s="5" t="b">
        <f t="array" ref="AQ268">IF(OR(AND(ISBLANK(Spreadsheet!L268),ISBLANK(Spreadsheet!C268)),AND(NOT(ISBLANK(Spreadsheet!C268)),NOT(ISBLANK(Spreadsheet!D268)))),TRUE,ISNUMBER(MATCH(TRUE,EXACT(Spreadsheet!L268,MaritalStatus),0)))</f>
        <v>1</v>
      </c>
      <c r="AR268" s="5" t="b">
        <f ca="1">IF(ISERROR(DATEVALUE(TEXT(Spreadsheet!M268,"mm/dd/yyyy")) &gt; TODAY()),IF(ISBLANK(Spreadsheet!M268),TRUE,FALSE),IF(DATEVALUE(TEXT(Spreadsheet!M268,"mm/dd/yyyy")) &gt; TODAY(),FALSE,TRUE))</f>
        <v>1</v>
      </c>
      <c r="AS268" s="5" t="b">
        <f>OR(ISBLANK(Spreadsheet!N268),LEN(Spreadsheet!N268)&lt;=100)</f>
        <v>1</v>
      </c>
      <c r="AT268" s="5" t="b">
        <f>OR(ISBLANK(Spreadsheet!O268),UPPER(Spreadsheet!O268)="YES")</f>
        <v>1</v>
      </c>
      <c r="AU268" s="5" t="b">
        <f>OR(ISBLANK(Spreadsheet!P268),UPPER(Spreadsheet!P268)="YES")</f>
        <v>1</v>
      </c>
      <c r="AV268" s="5" t="b">
        <f t="array" ref="AV268">IF(ISBLANK(Spreadsheet!Q268),TRUE,ISNUMBER(MATCH(TRUE,EXACT(Spreadsheet!Q268,OnGroupsPriorIns),0)))</f>
        <v>1</v>
      </c>
      <c r="AW268" s="5" t="b">
        <f>OR(ISBLANK(Spreadsheet!R268),UPPER(Spreadsheet!R268)="YES")</f>
        <v>1</v>
      </c>
      <c r="AX268" s="5" t="b">
        <f>OR(ISBLANK(Spreadsheet!S268),UPPER(Spreadsheet!S268)="YES")</f>
        <v>1</v>
      </c>
      <c r="AY268" s="5" t="b">
        <f>OR(AND(ISBLANK(Spreadsheet!C268),LEN(Spreadsheet!T268)=0),AND(NOT(ISBLANK(Spreadsheet!C268)),LEN(Spreadsheet!T268)&gt;0,LEN(Spreadsheet!T268)&lt;=50))</f>
        <v>1</v>
      </c>
      <c r="AZ268" s="5" t="b">
        <f>OR(LEN(Spreadsheet!U268)=0,AND(LEN(Spreadsheet!U268)&gt;0,LEN(Spreadsheet!U268)&lt;=50))</f>
        <v>1</v>
      </c>
      <c r="BA268" s="5" t="b">
        <f>OR(AND(ISBLANK(Spreadsheet!C268),LEN(Spreadsheet!V268)=0),AND(NOT(ISBLANK(Spreadsheet!C268)),LEN(Spreadsheet!V268)&gt;0,LEN(Spreadsheet!V268)&lt;=50))</f>
        <v>1</v>
      </c>
      <c r="BB268" s="5" t="b">
        <f t="array" ref="BB268">IF(AND(ISBLANK(Spreadsheet!C268),LEN(Spreadsheet!W268)=0),TRUE,ISNUMBER(MATCH(TRUE,EXACT(Spreadsheet!W268,States),0)))</f>
        <v>1</v>
      </c>
      <c r="BC268" s="5" t="b">
        <f>OR(AND(ISBLANK(Spreadsheet!C268),LEN(Spreadsheet!X268)=0),AND(NOT(ISBLANK(Spreadsheet!C268)),LEN(Spreadsheet!X268)&gt;0,LEN(Spreadsheet!X268)=5,ISNUMBER(VALUE(Spreadsheet!X268))))</f>
        <v>1</v>
      </c>
      <c r="BD268" s="5" t="b">
        <f>OR(ISBLANK(Spreadsheet!Z268),LEN(Spreadsheet!Z268)&lt;=50)</f>
        <v>1</v>
      </c>
      <c r="BE268" s="5" t="b">
        <f>ISBLANK(Spreadsheet!AA268)</f>
        <v>1</v>
      </c>
      <c r="BF268" s="5" t="b">
        <f>ISBLANK(Spreadsheet!AB268)</f>
        <v>1</v>
      </c>
      <c r="BG268" s="5" t="b">
        <f>IF(ISERROR(DATEVALUE(TEXT(Spreadsheet!AC268,"mm/dd/yyyy")) &gt; DATEVALUE(TEXT(Spreadsheet!J268,"mm/dd/yyyy"))),IF(OR(AND(ISBLANK(Spreadsheet!AC268),ISBLANK(Spreadsheet!C268)),AND(NOT(ISBLANK(Spreadsheet!C268)),ISBLANK(Spreadsheet!AC268),NOT(ISBLANK(Spreadsheet!D268)))),TRUE,FALSE),IF(DATEVALUE(TEXT(Spreadsheet!AC268,"mm/dd/yyyy")) &gt; DATEVALUE(TEXT(Spreadsheet!J268,"mm/dd/yyyy")),TRUE,FALSE))</f>
        <v>1</v>
      </c>
      <c r="BH268" s="5" t="b">
        <f>OR(AND(ISBLANK(Spreadsheet!C268),ISBLANK(Spreadsheet!AE268)),AND(NOT(ISBLANK(Spreadsheet!C268)),NOT(ISBLANK(Spreadsheet!D268)),ISBLANK(Spreadsheet!AE268)),AND(NOT(ISBLANK(Spreadsheet!C268)),ISBLANK(Spreadsheet!D268),NOT(ISBLANK(Spreadsheet!AE268)),LEN(Spreadsheet!AE268)&lt;=100))</f>
        <v>1</v>
      </c>
      <c r="BI268" s="5" t="b">
        <f t="array" ref="BI268">IF(ISBLANK(Spreadsheet!AF268),TRUE,ISNUMBER(MATCH(TRUE,EXACT(Spreadsheet!AF268,CobraShortReasons),0)))</f>
        <v>1</v>
      </c>
      <c r="BJ268" s="5" t="b">
        <f ca="1">IF(ISERROR(DATEVALUE(TEXT(Spreadsheet!AG268,"mm/dd/yyyy")) &gt; TODAY()),IF(ISBLANK(Spreadsheet!AG268),TRUE,FALSE),IF(DATEVALUE(TEXT(Spreadsheet!AG268,"mm/dd/yyyy")) &gt; TODAY(),FALSE,TRUE))</f>
        <v>1</v>
      </c>
      <c r="BK268" s="5" t="b">
        <f>OR(ISBLANK(Spreadsheet!AH268),LEN(Spreadsheet!AH268)&lt;=25)</f>
        <v>1</v>
      </c>
      <c r="BL268" s="5" t="b">
        <f t="array" aca="1" ref="BL268" ca="1">IF(ISBLANK(Spreadsheet!AI268),TRUE,ISNUMBER(MATCH(TRUE,EXACT(Spreadsheet!AI268,INDIRECT(Spreadsheet!$D$2)),0)))</f>
        <v>1</v>
      </c>
      <c r="BM268" s="5" t="b">
        <f t="array" aca="1" ref="BM268" ca="1">IF(ISBLANK(Spreadsheet!AJ268),TRUE,ISNUMBER(MATCH(TRUE,EXACT(Spreadsheet!AJ268,INDIRECT(Spreadsheet!BJ268)),0)))</f>
        <v>1</v>
      </c>
      <c r="BN268" s="5" t="b">
        <f t="array" ref="BN268">IF(ISBLANK(Spreadsheet!AK268),TRUE,ISNUMBER(MATCH(TRUE,EXACT(Spreadsheet!AK268,DentalPlans),0)))</f>
        <v>1</v>
      </c>
      <c r="BO268" s="5" t="b">
        <f t="array" aca="1" ref="BO268" ca="1">IF(ISBLANK(Spreadsheet!AL268),TRUE,ISNUMBER(MATCH(TRUE,EXACT(Spreadsheet!AL268,INDIRECT(Spreadsheet!BK268)),0)))</f>
        <v>1</v>
      </c>
      <c r="BP268" s="5" t="b">
        <f t="array" ref="BP268">IF(ISBLANK(Spreadsheet!AM268),TRUE,ISNUMBER(MATCH(TRUE,EXACT(Spreadsheet!AM268,VisionPlans),0)))</f>
        <v>1</v>
      </c>
      <c r="BQ268" s="5" t="b">
        <f t="array" aca="1" ref="BQ268" ca="1">IF(ISBLANK(Spreadsheet!AN268),TRUE,ISNUMBER(MATCH(TRUE,EXACT(Spreadsheet!AN268,INDIRECT(Spreadsheet!BL268)),0)))</f>
        <v>1</v>
      </c>
      <c r="BR268" s="5" t="b">
        <f t="array" ref="BR268">IF(ISBLANK(Spreadsheet!AO268),TRUE,ISNUMBER(MATCH(TRUE,EXACT(Spreadsheet!AO268,LifeBenefitClasses),0)))</f>
        <v>1</v>
      </c>
      <c r="BS268" s="5" t="b">
        <f>IF(OR(ISBLANK(Spreadsheet!AO268), Spreadsheet!AO268="Waive"),IF(ISBLANK(Spreadsheet!AP268),TRUE,FALSE),IF(OR(AND(NOT(ISBLANK(Spreadsheet!AO268)),ISBLANK(Spreadsheet!AP268)),NOT(ISNUMBER(VALUE(Spreadsheet!AP268)))),FALSE,IF(OR(AND(Spreadsheet!AP268&lt;6,MOD(Spreadsheet!AP268*10,5)=0), MOD(Spreadsheet!AP268,5000)=0),TRUE,FALSE)))</f>
        <v>1</v>
      </c>
      <c r="BT268" s="5" t="b">
        <f t="array" ref="BT268">IF(ISBLANK(Spreadsheet!AQ268),TRUE,ISNUMBER(MATCH(TRUE,EXACT(Spreadsheet!AQ268,EnrollWaive),0)))</f>
        <v>1</v>
      </c>
      <c r="BU268" s="5" t="b">
        <f t="array" ref="BU268">IF(ISBLANK(Spreadsheet!AR268),TRUE,ISNUMBER(MATCH(TRUE,EXACT(Spreadsheet!AR268,LifeBenefitClasses),0)))</f>
        <v>1</v>
      </c>
      <c r="BV268" s="5" t="b">
        <f>IF(OR(ISBLANK(Spreadsheet!AR268), Spreadsheet!AR268="Waive"),IF(ISBLANK(Spreadsheet!AS268),TRUE,FALSE),IF(OR(AND(NOT(ISBLANK(Spreadsheet!AR268)),ISBLANK(Spreadsheet!AS268)),NOT(ISNUMBER(VALUE(Spreadsheet!AS268)))),FALSE,IF(OR(AND(Spreadsheet!AS268&lt;6,MOD(Spreadsheet!AS268*10,5)=0), MOD(Spreadsheet!AS268,10000)=0),TRUE,FALSE)))</f>
        <v>1</v>
      </c>
      <c r="BW268" s="5" t="b">
        <f t="array" ref="BW268">IF(ISBLANK(Spreadsheet!AT268),TRUE,ISNUMBER(MATCH(TRUE,EXACT(Spreadsheet!AT268,LifeBenefitClasses),0)))</f>
        <v>1</v>
      </c>
      <c r="BX268" s="5" t="b">
        <f>IF(OR(ISBLANK(Spreadsheet!AT268), Spreadsheet!AT268="Waive"),IF(ISBLANK(Spreadsheet!AU268),TRUE,FALSE),IF(OR(AND(NOT(ISBLANK(Spreadsheet!AT268)),ISBLANK(Spreadsheet!AU268)),NOT(ISNUMBER(VALUE(Spreadsheet!AU268)))),FALSE,IF(AND(NOT(OR(ISBLANK(Spreadsheet!AT268),Spreadsheet!AT268="Waive")),NOT(OR(ISBLANK(Spreadsheet!AR268),Spreadsheet!AR268="Waive")),MOD(Spreadsheet!AU268,5000)=0, Spreadsheet!AU268&lt;=(Spreadsheet!AS268*0.5)),TRUE,FALSE)))</f>
        <v>1</v>
      </c>
      <c r="BY268" s="5" t="b">
        <f t="array" ref="BY268">IF(ISBLANK(Spreadsheet!AV268),TRUE,ISNUMBER(MATCH(TRUE,EXACT(Spreadsheet!AV268,EnrollWaive),0)))</f>
        <v>1</v>
      </c>
      <c r="BZ268" s="5" t="b">
        <f t="array" ref="BZ268">IF(ISBLANK(Spreadsheet!AW268),TRUE,ISNUMBER(MATCH(TRUE,EXACT(Spreadsheet!AW268,LifeBenefitClasses),0)))</f>
        <v>1</v>
      </c>
      <c r="CA268" s="5" t="b">
        <f t="array" ref="CA268">IF(ISBLANK(Spreadsheet!AX268),TRUE,ISNUMBER(MATCH(TRUE,EXACT(Spreadsheet!AX268,LifeBenefitClasses),0)))</f>
        <v>1</v>
      </c>
      <c r="CB268" s="5" t="b">
        <f t="array" ref="CB268">IF(ISBLANK(Spreadsheet!AY268),TRUE,ISNUMBER(MATCH(TRUE,EXACT(Spreadsheet!AY268,LifeBenefitClasses),0)))</f>
        <v>1</v>
      </c>
      <c r="CC268" s="5" t="b">
        <f t="array" ref="CC268">IF(ISBLANK(Spreadsheet!AZ268),TRUE,ISNUMBER(MATCH(TRUE,EXACT(Spreadsheet!AZ268,LifeBenefitClasses),0)))</f>
        <v>1</v>
      </c>
      <c r="CD268" s="5" t="b">
        <f t="array" ref="CD268">IF(ISBLANK(Spreadsheet!BA268),TRUE,ISNUMBER(MATCH(TRUE,EXACT(Spreadsheet!BA268,LifeBenefitClasses),0)))</f>
        <v>1</v>
      </c>
      <c r="CE268" s="5" t="b">
        <f>IF(OR(ISBLANK(Spreadsheet!BA268), Spreadsheet!BA268="Waive"),IF(ISBLANK(Spreadsheet!BB268),TRUE,FALSE),IF(OR(AND(NOT(ISBLANK(Spreadsheet!BA268)),ISBLANK(Spreadsheet!BB268)),NOT(ISNUMBER(VALUE(Spreadsheet!BB268))),ISBLANK(Spreadsheet!BC268),NOT(ISNUMBER(VALUE(Spreadsheet!BC268)))),FALSE,IF(AND(Spreadsheet!BB268&gt;=50000,Spreadsheet!BB268&lt;=250000,MOD(Spreadsheet!BB268,10000)=0,Spreadsheet!BB268&lt;=(10*Spreadsheet!BC268)),TRUE,FALSE)))</f>
        <v>1</v>
      </c>
      <c r="CF268" s="5" t="b">
        <f>IF(NOT(ISBLANK(Spreadsheet!BC268)),AND(ISNUMBER(VALUE(Spreadsheet!BC268)),Spreadsheet!BC268&gt;0),AND(OR(ISBLANK(Spreadsheet!AO268),Spreadsheet!AO268="Waive",AND(NOT(OR(ISBLANK(Spreadsheet!AO268),Spreadsheet!AO268="Waive")),Spreadsheet!AP268&gt;=6)),OR(ISBLANK(Spreadsheet!AR268),AND(NOT(OR(ISBLANK(Spreadsheet!AR268),Spreadsheet!AR268="Waive")),Spreadsheet!AS268&gt;=6)),OR(ISBLANK(Spreadsheet!AW268)),OR(ISBLANK(Spreadsheet!AX268)),OR(ISBLANK(Spreadsheet!AY268)),OR(ISBLANK(Spreadsheet!AZ268)),OR(ISBLANK(Spreadsheet!BA268),Spreadsheet!BA268="Waive")))</f>
        <v>1</v>
      </c>
      <c r="CG268" s="5" t="b">
        <f t="shared" ca="1" si="21"/>
        <v>1</v>
      </c>
    </row>
    <row r="269" spans="8:85" x14ac:dyDescent="0.3">
      <c r="H269" s="5">
        <f t="shared" ca="1" si="18"/>
        <v>2</v>
      </c>
      <c r="I269" s="5" t="str">
        <f t="shared" ca="1" si="19"/>
        <v/>
      </c>
      <c r="J269" s="5" t="str">
        <f>IF(AND(NOT(ISBLANK(Spreadsheet!C269)),ISBLANK(Spreadsheet!D269)),Spreadsheet!F269&amp;" "&amp;Spreadsheet!H269,"")</f>
        <v/>
      </c>
      <c r="K269" s="5">
        <f>IF(AND(NOT(ISBLANK(Spreadsheet!C269)),ISBLANK(Spreadsheet!D269)),COUNTIFS(Spreadsheet!E270:E$786,"=Child",Spreadsheet!C270:C$786, "="&amp;Spreadsheet!C269) + COUNTIFS(Spreadsheet!E270:E$786,"=Step-child",Spreadsheet!C270:C$786, "="&amp;Spreadsheet!C269),0)</f>
        <v>0</v>
      </c>
      <c r="L269" s="5">
        <f>IF(NOT(ISBLANK(J269)),COUNTIFS(Spreadsheet!E270:E$786,"=Wife",Spreadsheet!C270:C$786, "="&amp;Spreadsheet!C269) + COUNTIFS(Spreadsheet!E270:E$786,"=Husband",Spreadsheet!C270:C$786, "="&amp;Spreadsheet!C269),0)</f>
        <v>0</v>
      </c>
      <c r="M269" s="5">
        <f>IF(NOT(ISBLANK(Spreadsheet!AJ269)),VLOOKUP(Spreadsheet!AJ269,'Drop Downs'!$P$2:$R$16,3,FALSE),0)</f>
        <v>0</v>
      </c>
      <c r="N269" s="5">
        <f>IF(NOT(ISBLANK(Spreadsheet!AJ269)), VLOOKUP(Spreadsheet!AJ269,'Drop Downs'!$P$2:$R$16,2,FALSE),0)</f>
        <v>0</v>
      </c>
      <c r="O269" s="5">
        <f>IF(NOT(ISBLANK(Spreadsheet!AL269)),VLOOKUP(Spreadsheet!AL269,'Drop Downs'!$P$2:$R$16,3,FALSE), 0)</f>
        <v>0</v>
      </c>
      <c r="P269" s="5">
        <f>IF(NOT(ISBLANK(Spreadsheet!AL269)),VLOOKUP(Spreadsheet!AL269,'Drop Downs'!$P$2:$R$16,2,FALSE),0)</f>
        <v>0</v>
      </c>
      <c r="Q269" s="5">
        <f>IF(NOT(ISBLANK(Spreadsheet!AN269)),VLOOKUP(Spreadsheet!AN269,'Drop Downs'!$P$2:$R$16,3,FALSE),0)</f>
        <v>0</v>
      </c>
      <c r="R269" s="5">
        <f>IF(NOT(ISBLANK(Spreadsheet!AN269)),VLOOKUP(Spreadsheet!AN269,'Drop Downs'!$P$2:$R$16,2,FALSE),0)</f>
        <v>0</v>
      </c>
      <c r="S269" s="5" t="str">
        <f>IF(OR(M269&gt;K269,N269&gt;L269,O269&gt;K269, Q269&gt;K269,N269&gt;L269, P269&gt;L269, R269&gt;L269),"Member currently has a coverage election over what he/she needs.  Please add more dependents or adjust the coverage election.","")&amp;(IF(AND(NOT(ISBLANK(Spreadsheet!C269)),NOT(ISBLANK(Spreadsheet!D269)),ISBLANK(Spreadsheet!E269)),"Dependent lacks a relationship to member.Please select one from the drop-down.",""))</f>
        <v/>
      </c>
      <c r="T269" s="5" t="b">
        <f t="shared" si="20"/>
        <v>1</v>
      </c>
      <c r="U269" s="5" t="b">
        <f>OR(ISBLANK(Spreadsheet!C269),IF(NOT(ISBLANK(Spreadsheet!D269)),NOT(ISBLANK(Spreadsheet!E269)),TRUE))</f>
        <v>1</v>
      </c>
      <c r="V269" s="5" t="b">
        <f>OR(ISBLANK(Spreadsheet!C269), NOT(ISBLANK(Spreadsheet!I269)))</f>
        <v>1</v>
      </c>
      <c r="W269" s="5" t="b">
        <f>OR(ISBLANK(Spreadsheet!D269),NOT(ISBLANK(Spreadsheet!C269)))</f>
        <v>1</v>
      </c>
      <c r="X269" s="155" t="str">
        <f>REPT("0",MIN(FIND({1,2,3,4,5,6,7,8,9},Spreadsheet!C269&amp;"123456789"))-1)&amp;IF(ISBLANK(Spreadsheet!C269),"",SUMPRODUCT(MID(0&amp;Spreadsheet!C269,LARGE(INDEX(ISNUMBER(--MID(Spreadsheet!C269,ROW($1:$225),1))*
 ROW($1:$225),0),ROW($1:$225))+1,1)*10^ROW($1:$225)/10))</f>
        <v/>
      </c>
      <c r="Y269" s="5" t="b">
        <f>IF(NOT(ISBLANK(Spreadsheet!C269)),IF(AND(ISNUMBER(VALUE(Spreadsheet!C269)), LEN(Spreadsheet!C269)=9),TRUE,FALSE),TRUE)</f>
        <v>1</v>
      </c>
      <c r="Z269" s="155" t="str">
        <f>REPT("0",MIN(FIND({1,2,3,4,5,6,7,8,9},Spreadsheet!D269&amp;"123456789"))-1)&amp;IF(ISBLANK(Spreadsheet!D269),"",SUMPRODUCT(MID(0&amp;Spreadsheet!D269,LARGE(INDEX(ISNUMBER(--MID(Spreadsheet!D269,ROW($1:$225),1))*
 ROW($1:$225),0),ROW($1:$225))+1,1)*10^ROW($1:$225)/10))</f>
        <v/>
      </c>
      <c r="AA269" s="5" t="b">
        <f>IF(AND(NOT(ISBLANK(Spreadsheet!D269)),NOT(ISBLANK(Spreadsheet!C269))),IF(AND(ISNUMBER(VALUE(Spreadsheet!D269)), LEN(Spreadsheet!D269)=9),TRUE,FALSE),IF(AND(NOT(ISBLANK(Spreadsheet!D269)),ISBLANK(Spreadsheet!C269)),FALSE,TRUE))</f>
        <v>1</v>
      </c>
      <c r="AB269" s="5" t="b">
        <f>OR(ISBLANK(Spreadsheet!Y269),IF(NOT(ISBLANK(Spreadsheet!Y269)),LEN(Spreadsheet!Y269)=10,ISNUMBER(VALUE(Spreadsheet!Y269))))</f>
        <v>1</v>
      </c>
      <c r="AC269" s="5" t="b">
        <f>OR(ISBLANK(Spreadsheet!AI269), AND(NOT(ISBLANK(Spreadsheet!AJ269)), NOT(ISNUMBER(SEARCH("Waive",Spreadsheet!AJ269)))))</f>
        <v>1</v>
      </c>
      <c r="AD269" s="5" t="b">
        <f>OR(ISBLANK(Spreadsheet!AK269), AND(NOT(ISBLANK(Spreadsheet!AL269)), NOT(ISNUMBER(SEARCH("Waive",Spreadsheet!AL269)))))</f>
        <v>1</v>
      </c>
      <c r="AE269" s="5" t="b">
        <f>OR(ISBLANK(Spreadsheet!AM269), AND(NOT(ISBLANK(Spreadsheet!AN269)), NOT(ISNUMBER(SEARCH("Waive", Spreadsheet!AN269)))))</f>
        <v>1</v>
      </c>
      <c r="AF269" s="5" t="b">
        <f>OR(ISBLANK(Spreadsheet!C269), NOT(ISBLANK(Spreadsheet!D269)),NOT(ISBLANK(Spreadsheet!L269)))</f>
        <v>1</v>
      </c>
      <c r="AG269" s="5" t="b">
        <f>IF(AND(NOT(ISBLANK(Spreadsheet!C269)), NOT(ISBLANK(Spreadsheet!D269)),Spreadsheet!C269&lt;&gt;Spreadsheet!D269),IF(ISERROR(VLOOKUP(Spreadsheet!C269, Spreadsheet!$C$6:'Spreadsheet'!$C268,1,FALSE)), FALSE, TRUE),TRUE)</f>
        <v>1</v>
      </c>
      <c r="AH269" s="5" t="b">
        <f>Spreadsheet!$B$2=Spreadsheet!AD269</f>
        <v>1</v>
      </c>
      <c r="AI269" s="5" t="b">
        <f>IF(ISBLANK(Spreadsheet!G269),TRUE,IF(OR(LEN(Spreadsheet!G269)&gt;1,ISNUMBER(VALUE(Spreadsheet!G269))),FALSE,TRUE))</f>
        <v>1</v>
      </c>
      <c r="AJ269" s="5" t="b">
        <f>OR(ISBLANK(Spreadsheet!C269), NOT(ISBLANK(Spreadsheet!B269)), NOT(ISBLANK(Spreadsheet!D269)))</f>
        <v>1</v>
      </c>
      <c r="AK269" s="5" t="b">
        <f t="array" ref="AK269">IF(OR(AND(ISBLANK(Spreadsheet!E269),ISBLANK(Spreadsheet!D269),NOT(ISBLANK(Spreadsheet!C269))),AND(ISBLANK(Spreadsheet!E269),ISBLANK(Spreadsheet!D269),ISBLANK(Spreadsheet!C269))),TRUE,ISNUMBER(MATCH(TRUE,EXACT(Spreadsheet!E269,Relationships),0)))</f>
        <v>1</v>
      </c>
      <c r="AL269" s="5" t="b">
        <f>IF(NOT(ISBLANK(Spreadsheet!C269)),IF(OR(ISBLANK(Spreadsheet!F269),LEN(Spreadsheet!F269)&gt;40),FALSE,TRUE),TRUE)</f>
        <v>1</v>
      </c>
      <c r="AM269" s="5" t="b">
        <f>IF(NOT(ISBLANK(Spreadsheet!C269)),IF(OR(ISBLANK(Spreadsheet!H269),LEN(Spreadsheet!H269)&gt;40),FALSE,TRUE),TRUE)</f>
        <v>1</v>
      </c>
      <c r="AN269" s="5" t="b">
        <f t="array" ref="AN269">IF(ISBLANK(Spreadsheet!I269),TRUE,ISNUMBER(MATCH(TRUE,EXACT(Spreadsheet!I269,GenderValues),0)))</f>
        <v>1</v>
      </c>
      <c r="AO269" s="5" t="b">
        <f ca="1">IF(ISERROR(DATEVALUE(TEXT(Spreadsheet!J269,"mm/dd/yyyy")) &gt; TODAY()),IF(AND(ISBLANK(Spreadsheet!J269),ISBLANK(Spreadsheet!C269)),TRUE,FALSE),IF(DATEVALUE(TEXT(Spreadsheet!J269,"mm/dd/yyyy")) &gt; TODAY(),FALSE,TRUE))</f>
        <v>1</v>
      </c>
      <c r="AP269" s="5" t="b">
        <f>OR(ISBLANK(Spreadsheet!K269),LEN(Spreadsheet!K269)&lt;=100)</f>
        <v>1</v>
      </c>
      <c r="AQ269" s="5" t="b">
        <f t="array" ref="AQ269">IF(OR(AND(ISBLANK(Spreadsheet!L269),ISBLANK(Spreadsheet!C269)),AND(NOT(ISBLANK(Spreadsheet!C269)),NOT(ISBLANK(Spreadsheet!D269)))),TRUE,ISNUMBER(MATCH(TRUE,EXACT(Spreadsheet!L269,MaritalStatus),0)))</f>
        <v>1</v>
      </c>
      <c r="AR269" s="5" t="b">
        <f ca="1">IF(ISERROR(DATEVALUE(TEXT(Spreadsheet!M269,"mm/dd/yyyy")) &gt; TODAY()),IF(ISBLANK(Spreadsheet!M269),TRUE,FALSE),IF(DATEVALUE(TEXT(Spreadsheet!M269,"mm/dd/yyyy")) &gt; TODAY(),FALSE,TRUE))</f>
        <v>1</v>
      </c>
      <c r="AS269" s="5" t="b">
        <f>OR(ISBLANK(Spreadsheet!N269),LEN(Spreadsheet!N269)&lt;=100)</f>
        <v>1</v>
      </c>
      <c r="AT269" s="5" t="b">
        <f>OR(ISBLANK(Spreadsheet!O269),UPPER(Spreadsheet!O269)="YES")</f>
        <v>1</v>
      </c>
      <c r="AU269" s="5" t="b">
        <f>OR(ISBLANK(Spreadsheet!P269),UPPER(Spreadsheet!P269)="YES")</f>
        <v>1</v>
      </c>
      <c r="AV269" s="5" t="b">
        <f t="array" ref="AV269">IF(ISBLANK(Spreadsheet!Q269),TRUE,ISNUMBER(MATCH(TRUE,EXACT(Spreadsheet!Q269,OnGroupsPriorIns),0)))</f>
        <v>1</v>
      </c>
      <c r="AW269" s="5" t="b">
        <f>OR(ISBLANK(Spreadsheet!R269),UPPER(Spreadsheet!R269)="YES")</f>
        <v>1</v>
      </c>
      <c r="AX269" s="5" t="b">
        <f>OR(ISBLANK(Spreadsheet!S269),UPPER(Spreadsheet!S269)="YES")</f>
        <v>1</v>
      </c>
      <c r="AY269" s="5" t="b">
        <f>OR(AND(ISBLANK(Spreadsheet!C269),LEN(Spreadsheet!T269)=0),AND(NOT(ISBLANK(Spreadsheet!C269)),LEN(Spreadsheet!T269)&gt;0,LEN(Spreadsheet!T269)&lt;=50))</f>
        <v>1</v>
      </c>
      <c r="AZ269" s="5" t="b">
        <f>OR(LEN(Spreadsheet!U269)=0,AND(LEN(Spreadsheet!U269)&gt;0,LEN(Spreadsheet!U269)&lt;=50))</f>
        <v>1</v>
      </c>
      <c r="BA269" s="5" t="b">
        <f>OR(AND(ISBLANK(Spreadsheet!C269),LEN(Spreadsheet!V269)=0),AND(NOT(ISBLANK(Spreadsheet!C269)),LEN(Spreadsheet!V269)&gt;0,LEN(Spreadsheet!V269)&lt;=50))</f>
        <v>1</v>
      </c>
      <c r="BB269" s="5" t="b">
        <f t="array" ref="BB269">IF(AND(ISBLANK(Spreadsheet!C269),LEN(Spreadsheet!W269)=0),TRUE,ISNUMBER(MATCH(TRUE,EXACT(Spreadsheet!W269,States),0)))</f>
        <v>1</v>
      </c>
      <c r="BC269" s="5" t="b">
        <f>OR(AND(ISBLANK(Spreadsheet!C269),LEN(Spreadsheet!X269)=0),AND(NOT(ISBLANK(Spreadsheet!C269)),LEN(Spreadsheet!X269)&gt;0,LEN(Spreadsheet!X269)=5,ISNUMBER(VALUE(Spreadsheet!X269))))</f>
        <v>1</v>
      </c>
      <c r="BD269" s="5" t="b">
        <f>OR(ISBLANK(Spreadsheet!Z269),LEN(Spreadsheet!Z269)&lt;=50)</f>
        <v>1</v>
      </c>
      <c r="BE269" s="5" t="b">
        <f>ISBLANK(Spreadsheet!AA269)</f>
        <v>1</v>
      </c>
      <c r="BF269" s="5" t="b">
        <f>ISBLANK(Spreadsheet!AB269)</f>
        <v>1</v>
      </c>
      <c r="BG269" s="5" t="b">
        <f>IF(ISERROR(DATEVALUE(TEXT(Spreadsheet!AC269,"mm/dd/yyyy")) &gt; DATEVALUE(TEXT(Spreadsheet!J269,"mm/dd/yyyy"))),IF(OR(AND(ISBLANK(Spreadsheet!AC269),ISBLANK(Spreadsheet!C269)),AND(NOT(ISBLANK(Spreadsheet!C269)),ISBLANK(Spreadsheet!AC269),NOT(ISBLANK(Spreadsheet!D269)))),TRUE,FALSE),IF(DATEVALUE(TEXT(Spreadsheet!AC269,"mm/dd/yyyy")) &gt; DATEVALUE(TEXT(Spreadsheet!J269,"mm/dd/yyyy")),TRUE,FALSE))</f>
        <v>1</v>
      </c>
      <c r="BH269" s="5" t="b">
        <f>OR(AND(ISBLANK(Spreadsheet!C269),ISBLANK(Spreadsheet!AE269)),AND(NOT(ISBLANK(Spreadsheet!C269)),NOT(ISBLANK(Spreadsheet!D269)),ISBLANK(Spreadsheet!AE269)),AND(NOT(ISBLANK(Spreadsheet!C269)),ISBLANK(Spreadsheet!D269),NOT(ISBLANK(Spreadsheet!AE269)),LEN(Spreadsheet!AE269)&lt;=100))</f>
        <v>1</v>
      </c>
      <c r="BI269" s="5" t="b">
        <f t="array" ref="BI269">IF(ISBLANK(Spreadsheet!AF269),TRUE,ISNUMBER(MATCH(TRUE,EXACT(Spreadsheet!AF269,CobraShortReasons),0)))</f>
        <v>1</v>
      </c>
      <c r="BJ269" s="5" t="b">
        <f ca="1">IF(ISERROR(DATEVALUE(TEXT(Spreadsheet!AG269,"mm/dd/yyyy")) &gt; TODAY()),IF(ISBLANK(Spreadsheet!AG269),TRUE,FALSE),IF(DATEVALUE(TEXT(Spreadsheet!AG269,"mm/dd/yyyy")) &gt; TODAY(),FALSE,TRUE))</f>
        <v>1</v>
      </c>
      <c r="BK269" s="5" t="b">
        <f>OR(ISBLANK(Spreadsheet!AH269),LEN(Spreadsheet!AH269)&lt;=25)</f>
        <v>1</v>
      </c>
      <c r="BL269" s="5" t="b">
        <f t="array" aca="1" ref="BL269" ca="1">IF(ISBLANK(Spreadsheet!AI269),TRUE,ISNUMBER(MATCH(TRUE,EXACT(Spreadsheet!AI269,INDIRECT(Spreadsheet!$D$2)),0)))</f>
        <v>1</v>
      </c>
      <c r="BM269" s="5" t="b">
        <f t="array" aca="1" ref="BM269" ca="1">IF(ISBLANK(Spreadsheet!AJ269),TRUE,ISNUMBER(MATCH(TRUE,EXACT(Spreadsheet!AJ269,INDIRECT(Spreadsheet!BJ269)),0)))</f>
        <v>1</v>
      </c>
      <c r="BN269" s="5" t="b">
        <f t="array" ref="BN269">IF(ISBLANK(Spreadsheet!AK269),TRUE,ISNUMBER(MATCH(TRUE,EXACT(Spreadsheet!AK269,DentalPlans),0)))</f>
        <v>1</v>
      </c>
      <c r="BO269" s="5" t="b">
        <f t="array" aca="1" ref="BO269" ca="1">IF(ISBLANK(Spreadsheet!AL269),TRUE,ISNUMBER(MATCH(TRUE,EXACT(Spreadsheet!AL269,INDIRECT(Spreadsheet!BK269)),0)))</f>
        <v>1</v>
      </c>
      <c r="BP269" s="5" t="b">
        <f t="array" ref="BP269">IF(ISBLANK(Spreadsheet!AM269),TRUE,ISNUMBER(MATCH(TRUE,EXACT(Spreadsheet!AM269,VisionPlans),0)))</f>
        <v>1</v>
      </c>
      <c r="BQ269" s="5" t="b">
        <f t="array" aca="1" ref="BQ269" ca="1">IF(ISBLANK(Spreadsheet!AN269),TRUE,ISNUMBER(MATCH(TRUE,EXACT(Spreadsheet!AN269,INDIRECT(Spreadsheet!BL269)),0)))</f>
        <v>1</v>
      </c>
      <c r="BR269" s="5" t="b">
        <f t="array" ref="BR269">IF(ISBLANK(Spreadsheet!AO269),TRUE,ISNUMBER(MATCH(TRUE,EXACT(Spreadsheet!AO269,LifeBenefitClasses),0)))</f>
        <v>1</v>
      </c>
      <c r="BS269" s="5" t="b">
        <f>IF(OR(ISBLANK(Spreadsheet!AO269), Spreadsheet!AO269="Waive"),IF(ISBLANK(Spreadsheet!AP269),TRUE,FALSE),IF(OR(AND(NOT(ISBLANK(Spreadsheet!AO269)),ISBLANK(Spreadsheet!AP269)),NOT(ISNUMBER(VALUE(Spreadsheet!AP269)))),FALSE,IF(OR(AND(Spreadsheet!AP269&lt;6,MOD(Spreadsheet!AP269*10,5)=0), MOD(Spreadsheet!AP269,5000)=0),TRUE,FALSE)))</f>
        <v>1</v>
      </c>
      <c r="BT269" s="5" t="b">
        <f t="array" ref="BT269">IF(ISBLANK(Spreadsheet!AQ269),TRUE,ISNUMBER(MATCH(TRUE,EXACT(Spreadsheet!AQ269,EnrollWaive),0)))</f>
        <v>1</v>
      </c>
      <c r="BU269" s="5" t="b">
        <f t="array" ref="BU269">IF(ISBLANK(Spreadsheet!AR269),TRUE,ISNUMBER(MATCH(TRUE,EXACT(Spreadsheet!AR269,LifeBenefitClasses),0)))</f>
        <v>1</v>
      </c>
      <c r="BV269" s="5" t="b">
        <f>IF(OR(ISBLANK(Spreadsheet!AR269), Spreadsheet!AR269="Waive"),IF(ISBLANK(Spreadsheet!AS269),TRUE,FALSE),IF(OR(AND(NOT(ISBLANK(Spreadsheet!AR269)),ISBLANK(Spreadsheet!AS269)),NOT(ISNUMBER(VALUE(Spreadsheet!AS269)))),FALSE,IF(OR(AND(Spreadsheet!AS269&lt;6,MOD(Spreadsheet!AS269*10,5)=0), MOD(Spreadsheet!AS269,10000)=0),TRUE,FALSE)))</f>
        <v>1</v>
      </c>
      <c r="BW269" s="5" t="b">
        <f t="array" ref="BW269">IF(ISBLANK(Spreadsheet!AT269),TRUE,ISNUMBER(MATCH(TRUE,EXACT(Spreadsheet!AT269,LifeBenefitClasses),0)))</f>
        <v>1</v>
      </c>
      <c r="BX269" s="5" t="b">
        <f>IF(OR(ISBLANK(Spreadsheet!AT269), Spreadsheet!AT269="Waive"),IF(ISBLANK(Spreadsheet!AU269),TRUE,FALSE),IF(OR(AND(NOT(ISBLANK(Spreadsheet!AT269)),ISBLANK(Spreadsheet!AU269)),NOT(ISNUMBER(VALUE(Spreadsheet!AU269)))),FALSE,IF(AND(NOT(OR(ISBLANK(Spreadsheet!AT269),Spreadsheet!AT269="Waive")),NOT(OR(ISBLANK(Spreadsheet!AR269),Spreadsheet!AR269="Waive")),MOD(Spreadsheet!AU269,5000)=0, Spreadsheet!AU269&lt;=(Spreadsheet!AS269*0.5)),TRUE,FALSE)))</f>
        <v>1</v>
      </c>
      <c r="BY269" s="5" t="b">
        <f t="array" ref="BY269">IF(ISBLANK(Spreadsheet!AV269),TRUE,ISNUMBER(MATCH(TRUE,EXACT(Spreadsheet!AV269,EnrollWaive),0)))</f>
        <v>1</v>
      </c>
      <c r="BZ269" s="5" t="b">
        <f t="array" ref="BZ269">IF(ISBLANK(Spreadsheet!AW269),TRUE,ISNUMBER(MATCH(TRUE,EXACT(Spreadsheet!AW269,LifeBenefitClasses),0)))</f>
        <v>1</v>
      </c>
      <c r="CA269" s="5" t="b">
        <f t="array" ref="CA269">IF(ISBLANK(Spreadsheet!AX269),TRUE,ISNUMBER(MATCH(TRUE,EXACT(Spreadsheet!AX269,LifeBenefitClasses),0)))</f>
        <v>1</v>
      </c>
      <c r="CB269" s="5" t="b">
        <f t="array" ref="CB269">IF(ISBLANK(Spreadsheet!AY269),TRUE,ISNUMBER(MATCH(TRUE,EXACT(Spreadsheet!AY269,LifeBenefitClasses),0)))</f>
        <v>1</v>
      </c>
      <c r="CC269" s="5" t="b">
        <f t="array" ref="CC269">IF(ISBLANK(Spreadsheet!AZ269),TRUE,ISNUMBER(MATCH(TRUE,EXACT(Spreadsheet!AZ269,LifeBenefitClasses),0)))</f>
        <v>1</v>
      </c>
      <c r="CD269" s="5" t="b">
        <f t="array" ref="CD269">IF(ISBLANK(Spreadsheet!BA269),TRUE,ISNUMBER(MATCH(TRUE,EXACT(Spreadsheet!BA269,LifeBenefitClasses),0)))</f>
        <v>1</v>
      </c>
      <c r="CE269" s="5" t="b">
        <f>IF(OR(ISBLANK(Spreadsheet!BA269), Spreadsheet!BA269="Waive"),IF(ISBLANK(Spreadsheet!BB269),TRUE,FALSE),IF(OR(AND(NOT(ISBLANK(Spreadsheet!BA269)),ISBLANK(Spreadsheet!BB269)),NOT(ISNUMBER(VALUE(Spreadsheet!BB269))),ISBLANK(Spreadsheet!BC269),NOT(ISNUMBER(VALUE(Spreadsheet!BC269)))),FALSE,IF(AND(Spreadsheet!BB269&gt;=50000,Spreadsheet!BB269&lt;=250000,MOD(Spreadsheet!BB269,10000)=0,Spreadsheet!BB269&lt;=(10*Spreadsheet!BC269)),TRUE,FALSE)))</f>
        <v>1</v>
      </c>
      <c r="CF269" s="5" t="b">
        <f>IF(NOT(ISBLANK(Spreadsheet!BC269)),AND(ISNUMBER(VALUE(Spreadsheet!BC269)),Spreadsheet!BC269&gt;0),AND(OR(ISBLANK(Spreadsheet!AO269),Spreadsheet!AO269="Waive",AND(NOT(OR(ISBLANK(Spreadsheet!AO269),Spreadsheet!AO269="Waive")),Spreadsheet!AP269&gt;=6)),OR(ISBLANK(Spreadsheet!AR269),AND(NOT(OR(ISBLANK(Spreadsheet!AR269),Spreadsheet!AR269="Waive")),Spreadsheet!AS269&gt;=6)),OR(ISBLANK(Spreadsheet!AW269)),OR(ISBLANK(Spreadsheet!AX269)),OR(ISBLANK(Spreadsheet!AY269)),OR(ISBLANK(Spreadsheet!AZ269)),OR(ISBLANK(Spreadsheet!BA269),Spreadsheet!BA269="Waive")))</f>
        <v>1</v>
      </c>
      <c r="CG269" s="5" t="b">
        <f t="shared" ca="1" si="21"/>
        <v>1</v>
      </c>
    </row>
    <row r="270" spans="8:85" x14ac:dyDescent="0.3">
      <c r="H270" s="5">
        <f t="shared" ca="1" si="18"/>
        <v>2</v>
      </c>
      <c r="I270" s="5" t="str">
        <f t="shared" ca="1" si="19"/>
        <v/>
      </c>
      <c r="J270" s="5" t="str">
        <f>IF(AND(NOT(ISBLANK(Spreadsheet!C270)),ISBLANK(Spreadsheet!D270)),Spreadsheet!F270&amp;" "&amp;Spreadsheet!H270,"")</f>
        <v/>
      </c>
      <c r="K270" s="5">
        <f>IF(AND(NOT(ISBLANK(Spreadsheet!C270)),ISBLANK(Spreadsheet!D270)),COUNTIFS(Spreadsheet!E271:E$786,"=Child",Spreadsheet!C271:C$786, "="&amp;Spreadsheet!C270) + COUNTIFS(Spreadsheet!E271:E$786,"=Step-child",Spreadsheet!C271:C$786, "="&amp;Spreadsheet!C270),0)</f>
        <v>0</v>
      </c>
      <c r="L270" s="5">
        <f>IF(NOT(ISBLANK(J270)),COUNTIFS(Spreadsheet!E271:E$786,"=Wife",Spreadsheet!C271:C$786, "="&amp;Spreadsheet!C270) + COUNTIFS(Spreadsheet!E271:E$786,"=Husband",Spreadsheet!C271:C$786, "="&amp;Spreadsheet!C270),0)</f>
        <v>0</v>
      </c>
      <c r="M270" s="5">
        <f>IF(NOT(ISBLANK(Spreadsheet!AJ270)),VLOOKUP(Spreadsheet!AJ270,'Drop Downs'!$P$2:$R$16,3,FALSE),0)</f>
        <v>0</v>
      </c>
      <c r="N270" s="5">
        <f>IF(NOT(ISBLANK(Spreadsheet!AJ270)), VLOOKUP(Spreadsheet!AJ270,'Drop Downs'!$P$2:$R$16,2,FALSE),0)</f>
        <v>0</v>
      </c>
      <c r="O270" s="5">
        <f>IF(NOT(ISBLANK(Spreadsheet!AL270)),VLOOKUP(Spreadsheet!AL270,'Drop Downs'!$P$2:$R$16,3,FALSE), 0)</f>
        <v>0</v>
      </c>
      <c r="P270" s="5">
        <f>IF(NOT(ISBLANK(Spreadsheet!AL270)),VLOOKUP(Spreadsheet!AL270,'Drop Downs'!$P$2:$R$16,2,FALSE),0)</f>
        <v>0</v>
      </c>
      <c r="Q270" s="5">
        <f>IF(NOT(ISBLANK(Spreadsheet!AN270)),VLOOKUP(Spreadsheet!AN270,'Drop Downs'!$P$2:$R$16,3,FALSE),0)</f>
        <v>0</v>
      </c>
      <c r="R270" s="5">
        <f>IF(NOT(ISBLANK(Spreadsheet!AN270)),VLOOKUP(Spreadsheet!AN270,'Drop Downs'!$P$2:$R$16,2,FALSE),0)</f>
        <v>0</v>
      </c>
      <c r="S270" s="5" t="str">
        <f>IF(OR(M270&gt;K270,N270&gt;L270,O270&gt;K270, Q270&gt;K270,N270&gt;L270, P270&gt;L270, R270&gt;L270),"Member currently has a coverage election over what he/she needs.  Please add more dependents or adjust the coverage election.","")&amp;(IF(AND(NOT(ISBLANK(Spreadsheet!C270)),NOT(ISBLANK(Spreadsheet!D270)),ISBLANK(Spreadsheet!E270)),"Dependent lacks a relationship to member.Please select one from the drop-down.",""))</f>
        <v/>
      </c>
      <c r="T270" s="5" t="b">
        <f t="shared" si="20"/>
        <v>1</v>
      </c>
      <c r="U270" s="5" t="b">
        <f>OR(ISBLANK(Spreadsheet!C270),IF(NOT(ISBLANK(Spreadsheet!D270)),NOT(ISBLANK(Spreadsheet!E270)),TRUE))</f>
        <v>1</v>
      </c>
      <c r="V270" s="5" t="b">
        <f>OR(ISBLANK(Spreadsheet!C270), NOT(ISBLANK(Spreadsheet!I270)))</f>
        <v>1</v>
      </c>
      <c r="W270" s="5" t="b">
        <f>OR(ISBLANK(Spreadsheet!D270),NOT(ISBLANK(Spreadsheet!C270)))</f>
        <v>1</v>
      </c>
      <c r="X270" s="155" t="str">
        <f>REPT("0",MIN(FIND({1,2,3,4,5,6,7,8,9},Spreadsheet!C270&amp;"123456789"))-1)&amp;IF(ISBLANK(Spreadsheet!C270),"",SUMPRODUCT(MID(0&amp;Spreadsheet!C270,LARGE(INDEX(ISNUMBER(--MID(Spreadsheet!C270,ROW($1:$225),1))*
 ROW($1:$225),0),ROW($1:$225))+1,1)*10^ROW($1:$225)/10))</f>
        <v/>
      </c>
      <c r="Y270" s="5" t="b">
        <f>IF(NOT(ISBLANK(Spreadsheet!C270)),IF(AND(ISNUMBER(VALUE(Spreadsheet!C270)), LEN(Spreadsheet!C270)=9),TRUE,FALSE),TRUE)</f>
        <v>1</v>
      </c>
      <c r="Z270" s="155" t="str">
        <f>REPT("0",MIN(FIND({1,2,3,4,5,6,7,8,9},Spreadsheet!D270&amp;"123456789"))-1)&amp;IF(ISBLANK(Spreadsheet!D270),"",SUMPRODUCT(MID(0&amp;Spreadsheet!D270,LARGE(INDEX(ISNUMBER(--MID(Spreadsheet!D270,ROW($1:$225),1))*
 ROW($1:$225),0),ROW($1:$225))+1,1)*10^ROW($1:$225)/10))</f>
        <v/>
      </c>
      <c r="AA270" s="5" t="b">
        <f>IF(AND(NOT(ISBLANK(Spreadsheet!D270)),NOT(ISBLANK(Spreadsheet!C270))),IF(AND(ISNUMBER(VALUE(Spreadsheet!D270)), LEN(Spreadsheet!D270)=9),TRUE,FALSE),IF(AND(NOT(ISBLANK(Spreadsheet!D270)),ISBLANK(Spreadsheet!C270)),FALSE,TRUE))</f>
        <v>1</v>
      </c>
      <c r="AB270" s="5" t="b">
        <f>OR(ISBLANK(Spreadsheet!Y270),IF(NOT(ISBLANK(Spreadsheet!Y270)),LEN(Spreadsheet!Y270)=10,ISNUMBER(VALUE(Spreadsheet!Y270))))</f>
        <v>1</v>
      </c>
      <c r="AC270" s="5" t="b">
        <f>OR(ISBLANK(Spreadsheet!AI270), AND(NOT(ISBLANK(Spreadsheet!AJ270)), NOT(ISNUMBER(SEARCH("Waive",Spreadsheet!AJ270)))))</f>
        <v>1</v>
      </c>
      <c r="AD270" s="5" t="b">
        <f>OR(ISBLANK(Spreadsheet!AK270), AND(NOT(ISBLANK(Spreadsheet!AL270)), NOT(ISNUMBER(SEARCH("Waive",Spreadsheet!AL270)))))</f>
        <v>1</v>
      </c>
      <c r="AE270" s="5" t="b">
        <f>OR(ISBLANK(Spreadsheet!AM270), AND(NOT(ISBLANK(Spreadsheet!AN270)), NOT(ISNUMBER(SEARCH("Waive", Spreadsheet!AN270)))))</f>
        <v>1</v>
      </c>
      <c r="AF270" s="5" t="b">
        <f>OR(ISBLANK(Spreadsheet!C270), NOT(ISBLANK(Spreadsheet!D270)),NOT(ISBLANK(Spreadsheet!L270)))</f>
        <v>1</v>
      </c>
      <c r="AG270" s="5" t="b">
        <f>IF(AND(NOT(ISBLANK(Spreadsheet!C270)), NOT(ISBLANK(Spreadsheet!D270)),Spreadsheet!C270&lt;&gt;Spreadsheet!D270),IF(ISERROR(VLOOKUP(Spreadsheet!C270, Spreadsheet!$C$6:'Spreadsheet'!$C269,1,FALSE)), FALSE, TRUE),TRUE)</f>
        <v>1</v>
      </c>
      <c r="AH270" s="5" t="b">
        <f>Spreadsheet!$B$2=Spreadsheet!AD270</f>
        <v>1</v>
      </c>
      <c r="AI270" s="5" t="b">
        <f>IF(ISBLANK(Spreadsheet!G270),TRUE,IF(OR(LEN(Spreadsheet!G270)&gt;1,ISNUMBER(VALUE(Spreadsheet!G270))),FALSE,TRUE))</f>
        <v>1</v>
      </c>
      <c r="AJ270" s="5" t="b">
        <f>OR(ISBLANK(Spreadsheet!C270), NOT(ISBLANK(Spreadsheet!B270)), NOT(ISBLANK(Spreadsheet!D270)))</f>
        <v>1</v>
      </c>
      <c r="AK270" s="5" t="b">
        <f t="array" ref="AK270">IF(OR(AND(ISBLANK(Spreadsheet!E270),ISBLANK(Spreadsheet!D270),NOT(ISBLANK(Spreadsheet!C270))),AND(ISBLANK(Spreadsheet!E270),ISBLANK(Spreadsheet!D270),ISBLANK(Spreadsheet!C270))),TRUE,ISNUMBER(MATCH(TRUE,EXACT(Spreadsheet!E270,Relationships),0)))</f>
        <v>1</v>
      </c>
      <c r="AL270" s="5" t="b">
        <f>IF(NOT(ISBLANK(Spreadsheet!C270)),IF(OR(ISBLANK(Spreadsheet!F270),LEN(Spreadsheet!F270)&gt;40),FALSE,TRUE),TRUE)</f>
        <v>1</v>
      </c>
      <c r="AM270" s="5" t="b">
        <f>IF(NOT(ISBLANK(Spreadsheet!C270)),IF(OR(ISBLANK(Spreadsheet!H270),LEN(Spreadsheet!H270)&gt;40),FALSE,TRUE),TRUE)</f>
        <v>1</v>
      </c>
      <c r="AN270" s="5" t="b">
        <f t="array" ref="AN270">IF(ISBLANK(Spreadsheet!I270),TRUE,ISNUMBER(MATCH(TRUE,EXACT(Spreadsheet!I270,GenderValues),0)))</f>
        <v>1</v>
      </c>
      <c r="AO270" s="5" t="b">
        <f ca="1">IF(ISERROR(DATEVALUE(TEXT(Spreadsheet!J270,"mm/dd/yyyy")) &gt; TODAY()),IF(AND(ISBLANK(Spreadsheet!J270),ISBLANK(Spreadsheet!C270)),TRUE,FALSE),IF(DATEVALUE(TEXT(Spreadsheet!J270,"mm/dd/yyyy")) &gt; TODAY(),FALSE,TRUE))</f>
        <v>1</v>
      </c>
      <c r="AP270" s="5" t="b">
        <f>OR(ISBLANK(Spreadsheet!K270),LEN(Spreadsheet!K270)&lt;=100)</f>
        <v>1</v>
      </c>
      <c r="AQ270" s="5" t="b">
        <f t="array" ref="AQ270">IF(OR(AND(ISBLANK(Spreadsheet!L270),ISBLANK(Spreadsheet!C270)),AND(NOT(ISBLANK(Spreadsheet!C270)),NOT(ISBLANK(Spreadsheet!D270)))),TRUE,ISNUMBER(MATCH(TRUE,EXACT(Spreadsheet!L270,MaritalStatus),0)))</f>
        <v>1</v>
      </c>
      <c r="AR270" s="5" t="b">
        <f ca="1">IF(ISERROR(DATEVALUE(TEXT(Spreadsheet!M270,"mm/dd/yyyy")) &gt; TODAY()),IF(ISBLANK(Spreadsheet!M270),TRUE,FALSE),IF(DATEVALUE(TEXT(Spreadsheet!M270,"mm/dd/yyyy")) &gt; TODAY(),FALSE,TRUE))</f>
        <v>1</v>
      </c>
      <c r="AS270" s="5" t="b">
        <f>OR(ISBLANK(Spreadsheet!N270),LEN(Spreadsheet!N270)&lt;=100)</f>
        <v>1</v>
      </c>
      <c r="AT270" s="5" t="b">
        <f>OR(ISBLANK(Spreadsheet!O270),UPPER(Spreadsheet!O270)="YES")</f>
        <v>1</v>
      </c>
      <c r="AU270" s="5" t="b">
        <f>OR(ISBLANK(Spreadsheet!P270),UPPER(Spreadsheet!P270)="YES")</f>
        <v>1</v>
      </c>
      <c r="AV270" s="5" t="b">
        <f t="array" ref="AV270">IF(ISBLANK(Spreadsheet!Q270),TRUE,ISNUMBER(MATCH(TRUE,EXACT(Spreadsheet!Q270,OnGroupsPriorIns),0)))</f>
        <v>1</v>
      </c>
      <c r="AW270" s="5" t="b">
        <f>OR(ISBLANK(Spreadsheet!R270),UPPER(Spreadsheet!R270)="YES")</f>
        <v>1</v>
      </c>
      <c r="AX270" s="5" t="b">
        <f>OR(ISBLANK(Spreadsheet!S270),UPPER(Spreadsheet!S270)="YES")</f>
        <v>1</v>
      </c>
      <c r="AY270" s="5" t="b">
        <f>OR(AND(ISBLANK(Spreadsheet!C270),LEN(Spreadsheet!T270)=0),AND(NOT(ISBLANK(Spreadsheet!C270)),LEN(Spreadsheet!T270)&gt;0,LEN(Spreadsheet!T270)&lt;=50))</f>
        <v>1</v>
      </c>
      <c r="AZ270" s="5" t="b">
        <f>OR(LEN(Spreadsheet!U270)=0,AND(LEN(Spreadsheet!U270)&gt;0,LEN(Spreadsheet!U270)&lt;=50))</f>
        <v>1</v>
      </c>
      <c r="BA270" s="5" t="b">
        <f>OR(AND(ISBLANK(Spreadsheet!C270),LEN(Spreadsheet!V270)=0),AND(NOT(ISBLANK(Spreadsheet!C270)),LEN(Spreadsheet!V270)&gt;0,LEN(Spreadsheet!V270)&lt;=50))</f>
        <v>1</v>
      </c>
      <c r="BB270" s="5" t="b">
        <f t="array" ref="BB270">IF(AND(ISBLANK(Spreadsheet!C270),LEN(Spreadsheet!W270)=0),TRUE,ISNUMBER(MATCH(TRUE,EXACT(Spreadsheet!W270,States),0)))</f>
        <v>1</v>
      </c>
      <c r="BC270" s="5" t="b">
        <f>OR(AND(ISBLANK(Spreadsheet!C270),LEN(Spreadsheet!X270)=0),AND(NOT(ISBLANK(Spreadsheet!C270)),LEN(Spreadsheet!X270)&gt;0,LEN(Spreadsheet!X270)=5,ISNUMBER(VALUE(Spreadsheet!X270))))</f>
        <v>1</v>
      </c>
      <c r="BD270" s="5" t="b">
        <f>OR(ISBLANK(Spreadsheet!Z270),LEN(Spreadsheet!Z270)&lt;=50)</f>
        <v>1</v>
      </c>
      <c r="BE270" s="5" t="b">
        <f>ISBLANK(Spreadsheet!AA270)</f>
        <v>1</v>
      </c>
      <c r="BF270" s="5" t="b">
        <f>ISBLANK(Spreadsheet!AB270)</f>
        <v>1</v>
      </c>
      <c r="BG270" s="5" t="b">
        <f>IF(ISERROR(DATEVALUE(TEXT(Spreadsheet!AC270,"mm/dd/yyyy")) &gt; DATEVALUE(TEXT(Spreadsheet!J270,"mm/dd/yyyy"))),IF(OR(AND(ISBLANK(Spreadsheet!AC270),ISBLANK(Spreadsheet!C270)),AND(NOT(ISBLANK(Spreadsheet!C270)),ISBLANK(Spreadsheet!AC270),NOT(ISBLANK(Spreadsheet!D270)))),TRUE,FALSE),IF(DATEVALUE(TEXT(Spreadsheet!AC270,"mm/dd/yyyy")) &gt; DATEVALUE(TEXT(Spreadsheet!J270,"mm/dd/yyyy")),TRUE,FALSE))</f>
        <v>1</v>
      </c>
      <c r="BH270" s="5" t="b">
        <f>OR(AND(ISBLANK(Spreadsheet!C270),ISBLANK(Spreadsheet!AE270)),AND(NOT(ISBLANK(Spreadsheet!C270)),NOT(ISBLANK(Spreadsheet!D270)),ISBLANK(Spreadsheet!AE270)),AND(NOT(ISBLANK(Spreadsheet!C270)),ISBLANK(Spreadsheet!D270),NOT(ISBLANK(Spreadsheet!AE270)),LEN(Spreadsheet!AE270)&lt;=100))</f>
        <v>1</v>
      </c>
      <c r="BI270" s="5" t="b">
        <f t="array" ref="BI270">IF(ISBLANK(Spreadsheet!AF270),TRUE,ISNUMBER(MATCH(TRUE,EXACT(Spreadsheet!AF270,CobraShortReasons),0)))</f>
        <v>1</v>
      </c>
      <c r="BJ270" s="5" t="b">
        <f ca="1">IF(ISERROR(DATEVALUE(TEXT(Spreadsheet!AG270,"mm/dd/yyyy")) &gt; TODAY()),IF(ISBLANK(Spreadsheet!AG270),TRUE,FALSE),IF(DATEVALUE(TEXT(Spreadsheet!AG270,"mm/dd/yyyy")) &gt; TODAY(),FALSE,TRUE))</f>
        <v>1</v>
      </c>
      <c r="BK270" s="5" t="b">
        <f>OR(ISBLANK(Spreadsheet!AH270),LEN(Spreadsheet!AH270)&lt;=25)</f>
        <v>1</v>
      </c>
      <c r="BL270" s="5" t="b">
        <f t="array" aca="1" ref="BL270" ca="1">IF(ISBLANK(Spreadsheet!AI270),TRUE,ISNUMBER(MATCH(TRUE,EXACT(Spreadsheet!AI270,INDIRECT(Spreadsheet!$D$2)),0)))</f>
        <v>1</v>
      </c>
      <c r="BM270" s="5" t="b">
        <f t="array" aca="1" ref="BM270" ca="1">IF(ISBLANK(Spreadsheet!AJ270),TRUE,ISNUMBER(MATCH(TRUE,EXACT(Spreadsheet!AJ270,INDIRECT(Spreadsheet!BJ270)),0)))</f>
        <v>1</v>
      </c>
      <c r="BN270" s="5" t="b">
        <f t="array" ref="BN270">IF(ISBLANK(Spreadsheet!AK270),TRUE,ISNUMBER(MATCH(TRUE,EXACT(Spreadsheet!AK270,DentalPlans),0)))</f>
        <v>1</v>
      </c>
      <c r="BO270" s="5" t="b">
        <f t="array" aca="1" ref="BO270" ca="1">IF(ISBLANK(Spreadsheet!AL270),TRUE,ISNUMBER(MATCH(TRUE,EXACT(Spreadsheet!AL270,INDIRECT(Spreadsheet!BK270)),0)))</f>
        <v>1</v>
      </c>
      <c r="BP270" s="5" t="b">
        <f t="array" ref="BP270">IF(ISBLANK(Spreadsheet!AM270),TRUE,ISNUMBER(MATCH(TRUE,EXACT(Spreadsheet!AM270,VisionPlans),0)))</f>
        <v>1</v>
      </c>
      <c r="BQ270" s="5" t="b">
        <f t="array" aca="1" ref="BQ270" ca="1">IF(ISBLANK(Spreadsheet!AN270),TRUE,ISNUMBER(MATCH(TRUE,EXACT(Spreadsheet!AN270,INDIRECT(Spreadsheet!BL270)),0)))</f>
        <v>1</v>
      </c>
      <c r="BR270" s="5" t="b">
        <f t="array" ref="BR270">IF(ISBLANK(Spreadsheet!AO270),TRUE,ISNUMBER(MATCH(TRUE,EXACT(Spreadsheet!AO270,LifeBenefitClasses),0)))</f>
        <v>1</v>
      </c>
      <c r="BS270" s="5" t="b">
        <f>IF(OR(ISBLANK(Spreadsheet!AO270), Spreadsheet!AO270="Waive"),IF(ISBLANK(Spreadsheet!AP270),TRUE,FALSE),IF(OR(AND(NOT(ISBLANK(Spreadsheet!AO270)),ISBLANK(Spreadsheet!AP270)),NOT(ISNUMBER(VALUE(Spreadsheet!AP270)))),FALSE,IF(OR(AND(Spreadsheet!AP270&lt;6,MOD(Spreadsheet!AP270*10,5)=0), MOD(Spreadsheet!AP270,5000)=0),TRUE,FALSE)))</f>
        <v>1</v>
      </c>
      <c r="BT270" s="5" t="b">
        <f t="array" ref="BT270">IF(ISBLANK(Spreadsheet!AQ270),TRUE,ISNUMBER(MATCH(TRUE,EXACT(Spreadsheet!AQ270,EnrollWaive),0)))</f>
        <v>1</v>
      </c>
      <c r="BU270" s="5" t="b">
        <f t="array" ref="BU270">IF(ISBLANK(Spreadsheet!AR270),TRUE,ISNUMBER(MATCH(TRUE,EXACT(Spreadsheet!AR270,LifeBenefitClasses),0)))</f>
        <v>1</v>
      </c>
      <c r="BV270" s="5" t="b">
        <f>IF(OR(ISBLANK(Spreadsheet!AR270), Spreadsheet!AR270="Waive"),IF(ISBLANK(Spreadsheet!AS270),TRUE,FALSE),IF(OR(AND(NOT(ISBLANK(Spreadsheet!AR270)),ISBLANK(Spreadsheet!AS270)),NOT(ISNUMBER(VALUE(Spreadsheet!AS270)))),FALSE,IF(OR(AND(Spreadsheet!AS270&lt;6,MOD(Spreadsheet!AS270*10,5)=0), MOD(Spreadsheet!AS270,10000)=0),TRUE,FALSE)))</f>
        <v>1</v>
      </c>
      <c r="BW270" s="5" t="b">
        <f t="array" ref="BW270">IF(ISBLANK(Spreadsheet!AT270),TRUE,ISNUMBER(MATCH(TRUE,EXACT(Spreadsheet!AT270,LifeBenefitClasses),0)))</f>
        <v>1</v>
      </c>
      <c r="BX270" s="5" t="b">
        <f>IF(OR(ISBLANK(Spreadsheet!AT270), Spreadsheet!AT270="Waive"),IF(ISBLANK(Spreadsheet!AU270),TRUE,FALSE),IF(OR(AND(NOT(ISBLANK(Spreadsheet!AT270)),ISBLANK(Spreadsheet!AU270)),NOT(ISNUMBER(VALUE(Spreadsheet!AU270)))),FALSE,IF(AND(NOT(OR(ISBLANK(Spreadsheet!AT270),Spreadsheet!AT270="Waive")),NOT(OR(ISBLANK(Spreadsheet!AR270),Spreadsheet!AR270="Waive")),MOD(Spreadsheet!AU270,5000)=0, Spreadsheet!AU270&lt;=(Spreadsheet!AS270*0.5)),TRUE,FALSE)))</f>
        <v>1</v>
      </c>
      <c r="BY270" s="5" t="b">
        <f t="array" ref="BY270">IF(ISBLANK(Spreadsheet!AV270),TRUE,ISNUMBER(MATCH(TRUE,EXACT(Spreadsheet!AV270,EnrollWaive),0)))</f>
        <v>1</v>
      </c>
      <c r="BZ270" s="5" t="b">
        <f t="array" ref="BZ270">IF(ISBLANK(Spreadsheet!AW270),TRUE,ISNUMBER(MATCH(TRUE,EXACT(Spreadsheet!AW270,LifeBenefitClasses),0)))</f>
        <v>1</v>
      </c>
      <c r="CA270" s="5" t="b">
        <f t="array" ref="CA270">IF(ISBLANK(Spreadsheet!AX270),TRUE,ISNUMBER(MATCH(TRUE,EXACT(Spreadsheet!AX270,LifeBenefitClasses),0)))</f>
        <v>1</v>
      </c>
      <c r="CB270" s="5" t="b">
        <f t="array" ref="CB270">IF(ISBLANK(Spreadsheet!AY270),TRUE,ISNUMBER(MATCH(TRUE,EXACT(Spreadsheet!AY270,LifeBenefitClasses),0)))</f>
        <v>1</v>
      </c>
      <c r="CC270" s="5" t="b">
        <f t="array" ref="CC270">IF(ISBLANK(Spreadsheet!AZ270),TRUE,ISNUMBER(MATCH(TRUE,EXACT(Spreadsheet!AZ270,LifeBenefitClasses),0)))</f>
        <v>1</v>
      </c>
      <c r="CD270" s="5" t="b">
        <f t="array" ref="CD270">IF(ISBLANK(Spreadsheet!BA270),TRUE,ISNUMBER(MATCH(TRUE,EXACT(Spreadsheet!BA270,LifeBenefitClasses),0)))</f>
        <v>1</v>
      </c>
      <c r="CE270" s="5" t="b">
        <f>IF(OR(ISBLANK(Spreadsheet!BA270), Spreadsheet!BA270="Waive"),IF(ISBLANK(Spreadsheet!BB270),TRUE,FALSE),IF(OR(AND(NOT(ISBLANK(Spreadsheet!BA270)),ISBLANK(Spreadsheet!BB270)),NOT(ISNUMBER(VALUE(Spreadsheet!BB270))),ISBLANK(Spreadsheet!BC270),NOT(ISNUMBER(VALUE(Spreadsheet!BC270)))),FALSE,IF(AND(Spreadsheet!BB270&gt;=50000,Spreadsheet!BB270&lt;=250000,MOD(Spreadsheet!BB270,10000)=0,Spreadsheet!BB270&lt;=(10*Spreadsheet!BC270)),TRUE,FALSE)))</f>
        <v>1</v>
      </c>
      <c r="CF270" s="5" t="b">
        <f>IF(NOT(ISBLANK(Spreadsheet!BC270)),AND(ISNUMBER(VALUE(Spreadsheet!BC270)),Spreadsheet!BC270&gt;0),AND(OR(ISBLANK(Spreadsheet!AO270),Spreadsheet!AO270="Waive",AND(NOT(OR(ISBLANK(Spreadsheet!AO270),Spreadsheet!AO270="Waive")),Spreadsheet!AP270&gt;=6)),OR(ISBLANK(Spreadsheet!AR270),AND(NOT(OR(ISBLANK(Spreadsheet!AR270),Spreadsheet!AR270="Waive")),Spreadsheet!AS270&gt;=6)),OR(ISBLANK(Spreadsheet!AW270)),OR(ISBLANK(Spreadsheet!AX270)),OR(ISBLANK(Spreadsheet!AY270)),OR(ISBLANK(Spreadsheet!AZ270)),OR(ISBLANK(Spreadsheet!BA270),Spreadsheet!BA270="Waive")))</f>
        <v>1</v>
      </c>
      <c r="CG270" s="5" t="b">
        <f t="shared" ca="1" si="21"/>
        <v>1</v>
      </c>
    </row>
    <row r="271" spans="8:85" x14ac:dyDescent="0.3">
      <c r="H271" s="5">
        <f t="shared" ca="1" si="18"/>
        <v>2</v>
      </c>
      <c r="I271" s="5" t="str">
        <f t="shared" ca="1" si="19"/>
        <v/>
      </c>
      <c r="J271" s="5" t="str">
        <f>IF(AND(NOT(ISBLANK(Spreadsheet!C271)),ISBLANK(Spreadsheet!D271)),Spreadsheet!F271&amp;" "&amp;Spreadsheet!H271,"")</f>
        <v/>
      </c>
      <c r="K271" s="5">
        <f>IF(AND(NOT(ISBLANK(Spreadsheet!C271)),ISBLANK(Spreadsheet!D271)),COUNTIFS(Spreadsheet!E272:E$786,"=Child",Spreadsheet!C272:C$786, "="&amp;Spreadsheet!C271) + COUNTIFS(Spreadsheet!E272:E$786,"=Step-child",Spreadsheet!C272:C$786, "="&amp;Spreadsheet!C271),0)</f>
        <v>0</v>
      </c>
      <c r="L271" s="5">
        <f>IF(NOT(ISBLANK(J271)),COUNTIFS(Spreadsheet!E272:E$786,"=Wife",Spreadsheet!C272:C$786, "="&amp;Spreadsheet!C271) + COUNTIFS(Spreadsheet!E272:E$786,"=Husband",Spreadsheet!C272:C$786, "="&amp;Spreadsheet!C271),0)</f>
        <v>0</v>
      </c>
      <c r="M271" s="5">
        <f>IF(NOT(ISBLANK(Spreadsheet!AJ271)),VLOOKUP(Spreadsheet!AJ271,'Drop Downs'!$P$2:$R$16,3,FALSE),0)</f>
        <v>0</v>
      </c>
      <c r="N271" s="5">
        <f>IF(NOT(ISBLANK(Spreadsheet!AJ271)), VLOOKUP(Spreadsheet!AJ271,'Drop Downs'!$P$2:$R$16,2,FALSE),0)</f>
        <v>0</v>
      </c>
      <c r="O271" s="5">
        <f>IF(NOT(ISBLANK(Spreadsheet!AL271)),VLOOKUP(Spreadsheet!AL271,'Drop Downs'!$P$2:$R$16,3,FALSE), 0)</f>
        <v>0</v>
      </c>
      <c r="P271" s="5">
        <f>IF(NOT(ISBLANK(Spreadsheet!AL271)),VLOOKUP(Spreadsheet!AL271,'Drop Downs'!$P$2:$R$16,2,FALSE),0)</f>
        <v>0</v>
      </c>
      <c r="Q271" s="5">
        <f>IF(NOT(ISBLANK(Spreadsheet!AN271)),VLOOKUP(Spreadsheet!AN271,'Drop Downs'!$P$2:$R$16,3,FALSE),0)</f>
        <v>0</v>
      </c>
      <c r="R271" s="5">
        <f>IF(NOT(ISBLANK(Spreadsheet!AN271)),VLOOKUP(Spreadsheet!AN271,'Drop Downs'!$P$2:$R$16,2,FALSE),0)</f>
        <v>0</v>
      </c>
      <c r="S271" s="5" t="str">
        <f>IF(OR(M271&gt;K271,N271&gt;L271,O271&gt;K271, Q271&gt;K271,N271&gt;L271, P271&gt;L271, R271&gt;L271),"Member currently has a coverage election over what he/she needs.  Please add more dependents or adjust the coverage election.","")&amp;(IF(AND(NOT(ISBLANK(Spreadsheet!C271)),NOT(ISBLANK(Spreadsheet!D271)),ISBLANK(Spreadsheet!E271)),"Dependent lacks a relationship to member.Please select one from the drop-down.",""))</f>
        <v/>
      </c>
      <c r="T271" s="5" t="b">
        <f t="shared" si="20"/>
        <v>1</v>
      </c>
      <c r="U271" s="5" t="b">
        <f>OR(ISBLANK(Spreadsheet!C271),IF(NOT(ISBLANK(Spreadsheet!D271)),NOT(ISBLANK(Spreadsheet!E271)),TRUE))</f>
        <v>1</v>
      </c>
      <c r="V271" s="5" t="b">
        <f>OR(ISBLANK(Spreadsheet!C271), NOT(ISBLANK(Spreadsheet!I271)))</f>
        <v>1</v>
      </c>
      <c r="W271" s="5" t="b">
        <f>OR(ISBLANK(Spreadsheet!D271),NOT(ISBLANK(Spreadsheet!C271)))</f>
        <v>1</v>
      </c>
      <c r="X271" s="155" t="str">
        <f>REPT("0",MIN(FIND({1,2,3,4,5,6,7,8,9},Spreadsheet!C271&amp;"123456789"))-1)&amp;IF(ISBLANK(Spreadsheet!C271),"",SUMPRODUCT(MID(0&amp;Spreadsheet!C271,LARGE(INDEX(ISNUMBER(--MID(Spreadsheet!C271,ROW($1:$225),1))*
 ROW($1:$225),0),ROW($1:$225))+1,1)*10^ROW($1:$225)/10))</f>
        <v/>
      </c>
      <c r="Y271" s="5" t="b">
        <f>IF(NOT(ISBLANK(Spreadsheet!C271)),IF(AND(ISNUMBER(VALUE(Spreadsheet!C271)), LEN(Spreadsheet!C271)=9),TRUE,FALSE),TRUE)</f>
        <v>1</v>
      </c>
      <c r="Z271" s="155" t="str">
        <f>REPT("0",MIN(FIND({1,2,3,4,5,6,7,8,9},Spreadsheet!D271&amp;"123456789"))-1)&amp;IF(ISBLANK(Spreadsheet!D271),"",SUMPRODUCT(MID(0&amp;Spreadsheet!D271,LARGE(INDEX(ISNUMBER(--MID(Spreadsheet!D271,ROW($1:$225),1))*
 ROW($1:$225),0),ROW($1:$225))+1,1)*10^ROW($1:$225)/10))</f>
        <v/>
      </c>
      <c r="AA271" s="5" t="b">
        <f>IF(AND(NOT(ISBLANK(Spreadsheet!D271)),NOT(ISBLANK(Spreadsheet!C271))),IF(AND(ISNUMBER(VALUE(Spreadsheet!D271)), LEN(Spreadsheet!D271)=9),TRUE,FALSE),IF(AND(NOT(ISBLANK(Spreadsheet!D271)),ISBLANK(Spreadsheet!C271)),FALSE,TRUE))</f>
        <v>1</v>
      </c>
      <c r="AB271" s="5" t="b">
        <f>OR(ISBLANK(Spreadsheet!Y271),IF(NOT(ISBLANK(Spreadsheet!Y271)),LEN(Spreadsheet!Y271)=10,ISNUMBER(VALUE(Spreadsheet!Y271))))</f>
        <v>1</v>
      </c>
      <c r="AC271" s="5" t="b">
        <f>OR(ISBLANK(Spreadsheet!AI271), AND(NOT(ISBLANK(Spreadsheet!AJ271)), NOT(ISNUMBER(SEARCH("Waive",Spreadsheet!AJ271)))))</f>
        <v>1</v>
      </c>
      <c r="AD271" s="5" t="b">
        <f>OR(ISBLANK(Spreadsheet!AK271), AND(NOT(ISBLANK(Spreadsheet!AL271)), NOT(ISNUMBER(SEARCH("Waive",Spreadsheet!AL271)))))</f>
        <v>1</v>
      </c>
      <c r="AE271" s="5" t="b">
        <f>OR(ISBLANK(Spreadsheet!AM271), AND(NOT(ISBLANK(Spreadsheet!AN271)), NOT(ISNUMBER(SEARCH("Waive", Spreadsheet!AN271)))))</f>
        <v>1</v>
      </c>
      <c r="AF271" s="5" t="b">
        <f>OR(ISBLANK(Spreadsheet!C271), NOT(ISBLANK(Spreadsheet!D271)),NOT(ISBLANK(Spreadsheet!L271)))</f>
        <v>1</v>
      </c>
      <c r="AG271" s="5" t="b">
        <f>IF(AND(NOT(ISBLANK(Spreadsheet!C271)), NOT(ISBLANK(Spreadsheet!D271)),Spreadsheet!C271&lt;&gt;Spreadsheet!D271),IF(ISERROR(VLOOKUP(Spreadsheet!C271, Spreadsheet!$C$6:'Spreadsheet'!$C270,1,FALSE)), FALSE, TRUE),TRUE)</f>
        <v>1</v>
      </c>
      <c r="AH271" s="5" t="b">
        <f>Spreadsheet!$B$2=Spreadsheet!AD271</f>
        <v>1</v>
      </c>
      <c r="AI271" s="5" t="b">
        <f>IF(ISBLANK(Spreadsheet!G271),TRUE,IF(OR(LEN(Spreadsheet!G271)&gt;1,ISNUMBER(VALUE(Spreadsheet!G271))),FALSE,TRUE))</f>
        <v>1</v>
      </c>
      <c r="AJ271" s="5" t="b">
        <f>OR(ISBLANK(Spreadsheet!C271), NOT(ISBLANK(Spreadsheet!B271)), NOT(ISBLANK(Spreadsheet!D271)))</f>
        <v>1</v>
      </c>
      <c r="AK271" s="5" t="b">
        <f t="array" ref="AK271">IF(OR(AND(ISBLANK(Spreadsheet!E271),ISBLANK(Spreadsheet!D271),NOT(ISBLANK(Spreadsheet!C271))),AND(ISBLANK(Spreadsheet!E271),ISBLANK(Spreadsheet!D271),ISBLANK(Spreadsheet!C271))),TRUE,ISNUMBER(MATCH(TRUE,EXACT(Spreadsheet!E271,Relationships),0)))</f>
        <v>1</v>
      </c>
      <c r="AL271" s="5" t="b">
        <f>IF(NOT(ISBLANK(Spreadsheet!C271)),IF(OR(ISBLANK(Spreadsheet!F271),LEN(Spreadsheet!F271)&gt;40),FALSE,TRUE),TRUE)</f>
        <v>1</v>
      </c>
      <c r="AM271" s="5" t="b">
        <f>IF(NOT(ISBLANK(Spreadsheet!C271)),IF(OR(ISBLANK(Spreadsheet!H271),LEN(Spreadsheet!H271)&gt;40),FALSE,TRUE),TRUE)</f>
        <v>1</v>
      </c>
      <c r="AN271" s="5" t="b">
        <f t="array" ref="AN271">IF(ISBLANK(Spreadsheet!I271),TRUE,ISNUMBER(MATCH(TRUE,EXACT(Spreadsheet!I271,GenderValues),0)))</f>
        <v>1</v>
      </c>
      <c r="AO271" s="5" t="b">
        <f ca="1">IF(ISERROR(DATEVALUE(TEXT(Spreadsheet!J271,"mm/dd/yyyy")) &gt; TODAY()),IF(AND(ISBLANK(Spreadsheet!J271),ISBLANK(Spreadsheet!C271)),TRUE,FALSE),IF(DATEVALUE(TEXT(Spreadsheet!J271,"mm/dd/yyyy")) &gt; TODAY(),FALSE,TRUE))</f>
        <v>1</v>
      </c>
      <c r="AP271" s="5" t="b">
        <f>OR(ISBLANK(Spreadsheet!K271),LEN(Spreadsheet!K271)&lt;=100)</f>
        <v>1</v>
      </c>
      <c r="AQ271" s="5" t="b">
        <f t="array" ref="AQ271">IF(OR(AND(ISBLANK(Spreadsheet!L271),ISBLANK(Spreadsheet!C271)),AND(NOT(ISBLANK(Spreadsheet!C271)),NOT(ISBLANK(Spreadsheet!D271)))),TRUE,ISNUMBER(MATCH(TRUE,EXACT(Spreadsheet!L271,MaritalStatus),0)))</f>
        <v>1</v>
      </c>
      <c r="AR271" s="5" t="b">
        <f ca="1">IF(ISERROR(DATEVALUE(TEXT(Spreadsheet!M271,"mm/dd/yyyy")) &gt; TODAY()),IF(ISBLANK(Spreadsheet!M271),TRUE,FALSE),IF(DATEVALUE(TEXT(Spreadsheet!M271,"mm/dd/yyyy")) &gt; TODAY(),FALSE,TRUE))</f>
        <v>1</v>
      </c>
      <c r="AS271" s="5" t="b">
        <f>OR(ISBLANK(Spreadsheet!N271),LEN(Spreadsheet!N271)&lt;=100)</f>
        <v>1</v>
      </c>
      <c r="AT271" s="5" t="b">
        <f>OR(ISBLANK(Spreadsheet!O271),UPPER(Spreadsheet!O271)="YES")</f>
        <v>1</v>
      </c>
      <c r="AU271" s="5" t="b">
        <f>OR(ISBLANK(Spreadsheet!P271),UPPER(Spreadsheet!P271)="YES")</f>
        <v>1</v>
      </c>
      <c r="AV271" s="5" t="b">
        <f t="array" ref="AV271">IF(ISBLANK(Spreadsheet!Q271),TRUE,ISNUMBER(MATCH(TRUE,EXACT(Spreadsheet!Q271,OnGroupsPriorIns),0)))</f>
        <v>1</v>
      </c>
      <c r="AW271" s="5" t="b">
        <f>OR(ISBLANK(Spreadsheet!R271),UPPER(Spreadsheet!R271)="YES")</f>
        <v>1</v>
      </c>
      <c r="AX271" s="5" t="b">
        <f>OR(ISBLANK(Spreadsheet!S271),UPPER(Spreadsheet!S271)="YES")</f>
        <v>1</v>
      </c>
      <c r="AY271" s="5" t="b">
        <f>OR(AND(ISBLANK(Spreadsheet!C271),LEN(Spreadsheet!T271)=0),AND(NOT(ISBLANK(Spreadsheet!C271)),LEN(Spreadsheet!T271)&gt;0,LEN(Spreadsheet!T271)&lt;=50))</f>
        <v>1</v>
      </c>
      <c r="AZ271" s="5" t="b">
        <f>OR(LEN(Spreadsheet!U271)=0,AND(LEN(Spreadsheet!U271)&gt;0,LEN(Spreadsheet!U271)&lt;=50))</f>
        <v>1</v>
      </c>
      <c r="BA271" s="5" t="b">
        <f>OR(AND(ISBLANK(Spreadsheet!C271),LEN(Spreadsheet!V271)=0),AND(NOT(ISBLANK(Spreadsheet!C271)),LEN(Spreadsheet!V271)&gt;0,LEN(Spreadsheet!V271)&lt;=50))</f>
        <v>1</v>
      </c>
      <c r="BB271" s="5" t="b">
        <f t="array" ref="BB271">IF(AND(ISBLANK(Spreadsheet!C271),LEN(Spreadsheet!W271)=0),TRUE,ISNUMBER(MATCH(TRUE,EXACT(Spreadsheet!W271,States),0)))</f>
        <v>1</v>
      </c>
      <c r="BC271" s="5" t="b">
        <f>OR(AND(ISBLANK(Spreadsheet!C271),LEN(Spreadsheet!X271)=0),AND(NOT(ISBLANK(Spreadsheet!C271)),LEN(Spreadsheet!X271)&gt;0,LEN(Spreadsheet!X271)=5,ISNUMBER(VALUE(Spreadsheet!X271))))</f>
        <v>1</v>
      </c>
      <c r="BD271" s="5" t="b">
        <f>OR(ISBLANK(Spreadsheet!Z271),LEN(Spreadsheet!Z271)&lt;=50)</f>
        <v>1</v>
      </c>
      <c r="BE271" s="5" t="b">
        <f>ISBLANK(Spreadsheet!AA271)</f>
        <v>1</v>
      </c>
      <c r="BF271" s="5" t="b">
        <f>ISBLANK(Spreadsheet!AB271)</f>
        <v>1</v>
      </c>
      <c r="BG271" s="5" t="b">
        <f>IF(ISERROR(DATEVALUE(TEXT(Spreadsheet!AC271,"mm/dd/yyyy")) &gt; DATEVALUE(TEXT(Spreadsheet!J271,"mm/dd/yyyy"))),IF(OR(AND(ISBLANK(Spreadsheet!AC271),ISBLANK(Spreadsheet!C271)),AND(NOT(ISBLANK(Spreadsheet!C271)),ISBLANK(Spreadsheet!AC271),NOT(ISBLANK(Spreadsheet!D271)))),TRUE,FALSE),IF(DATEVALUE(TEXT(Spreadsheet!AC271,"mm/dd/yyyy")) &gt; DATEVALUE(TEXT(Spreadsheet!J271,"mm/dd/yyyy")),TRUE,FALSE))</f>
        <v>1</v>
      </c>
      <c r="BH271" s="5" t="b">
        <f>OR(AND(ISBLANK(Spreadsheet!C271),ISBLANK(Spreadsheet!AE271)),AND(NOT(ISBLANK(Spreadsheet!C271)),NOT(ISBLANK(Spreadsheet!D271)),ISBLANK(Spreadsheet!AE271)),AND(NOT(ISBLANK(Spreadsheet!C271)),ISBLANK(Spreadsheet!D271),NOT(ISBLANK(Spreadsheet!AE271)),LEN(Spreadsheet!AE271)&lt;=100))</f>
        <v>1</v>
      </c>
      <c r="BI271" s="5" t="b">
        <f t="array" ref="BI271">IF(ISBLANK(Spreadsheet!AF271),TRUE,ISNUMBER(MATCH(TRUE,EXACT(Spreadsheet!AF271,CobraShortReasons),0)))</f>
        <v>1</v>
      </c>
      <c r="BJ271" s="5" t="b">
        <f ca="1">IF(ISERROR(DATEVALUE(TEXT(Spreadsheet!AG271,"mm/dd/yyyy")) &gt; TODAY()),IF(ISBLANK(Spreadsheet!AG271),TRUE,FALSE),IF(DATEVALUE(TEXT(Spreadsheet!AG271,"mm/dd/yyyy")) &gt; TODAY(),FALSE,TRUE))</f>
        <v>1</v>
      </c>
      <c r="BK271" s="5" t="b">
        <f>OR(ISBLANK(Spreadsheet!AH271),LEN(Spreadsheet!AH271)&lt;=25)</f>
        <v>1</v>
      </c>
      <c r="BL271" s="5" t="b">
        <f t="array" aca="1" ref="BL271" ca="1">IF(ISBLANK(Spreadsheet!AI271),TRUE,ISNUMBER(MATCH(TRUE,EXACT(Spreadsheet!AI271,INDIRECT(Spreadsheet!$D$2)),0)))</f>
        <v>1</v>
      </c>
      <c r="BM271" s="5" t="b">
        <f t="array" aca="1" ref="BM271" ca="1">IF(ISBLANK(Spreadsheet!AJ271),TRUE,ISNUMBER(MATCH(TRUE,EXACT(Spreadsheet!AJ271,INDIRECT(Spreadsheet!BJ271)),0)))</f>
        <v>1</v>
      </c>
      <c r="BN271" s="5" t="b">
        <f t="array" ref="BN271">IF(ISBLANK(Spreadsheet!AK271),TRUE,ISNUMBER(MATCH(TRUE,EXACT(Spreadsheet!AK271,DentalPlans),0)))</f>
        <v>1</v>
      </c>
      <c r="BO271" s="5" t="b">
        <f t="array" aca="1" ref="BO271" ca="1">IF(ISBLANK(Spreadsheet!AL271),TRUE,ISNUMBER(MATCH(TRUE,EXACT(Spreadsheet!AL271,INDIRECT(Spreadsheet!BK271)),0)))</f>
        <v>1</v>
      </c>
      <c r="BP271" s="5" t="b">
        <f t="array" ref="BP271">IF(ISBLANK(Spreadsheet!AM271),TRUE,ISNUMBER(MATCH(TRUE,EXACT(Spreadsheet!AM271,VisionPlans),0)))</f>
        <v>1</v>
      </c>
      <c r="BQ271" s="5" t="b">
        <f t="array" aca="1" ref="BQ271" ca="1">IF(ISBLANK(Spreadsheet!AN271),TRUE,ISNUMBER(MATCH(TRUE,EXACT(Spreadsheet!AN271,INDIRECT(Spreadsheet!BL271)),0)))</f>
        <v>1</v>
      </c>
      <c r="BR271" s="5" t="b">
        <f t="array" ref="BR271">IF(ISBLANK(Spreadsheet!AO271),TRUE,ISNUMBER(MATCH(TRUE,EXACT(Spreadsheet!AO271,LifeBenefitClasses),0)))</f>
        <v>1</v>
      </c>
      <c r="BS271" s="5" t="b">
        <f>IF(OR(ISBLANK(Spreadsheet!AO271), Spreadsheet!AO271="Waive"),IF(ISBLANK(Spreadsheet!AP271),TRUE,FALSE),IF(OR(AND(NOT(ISBLANK(Spreadsheet!AO271)),ISBLANK(Spreadsheet!AP271)),NOT(ISNUMBER(VALUE(Spreadsheet!AP271)))),FALSE,IF(OR(AND(Spreadsheet!AP271&lt;6,MOD(Spreadsheet!AP271*10,5)=0), MOD(Spreadsheet!AP271,5000)=0),TRUE,FALSE)))</f>
        <v>1</v>
      </c>
      <c r="BT271" s="5" t="b">
        <f t="array" ref="BT271">IF(ISBLANK(Spreadsheet!AQ271),TRUE,ISNUMBER(MATCH(TRUE,EXACT(Spreadsheet!AQ271,EnrollWaive),0)))</f>
        <v>1</v>
      </c>
      <c r="BU271" s="5" t="b">
        <f t="array" ref="BU271">IF(ISBLANK(Spreadsheet!AR271),TRUE,ISNUMBER(MATCH(TRUE,EXACT(Spreadsheet!AR271,LifeBenefitClasses),0)))</f>
        <v>1</v>
      </c>
      <c r="BV271" s="5" t="b">
        <f>IF(OR(ISBLANK(Spreadsheet!AR271), Spreadsheet!AR271="Waive"),IF(ISBLANK(Spreadsheet!AS271),TRUE,FALSE),IF(OR(AND(NOT(ISBLANK(Spreadsheet!AR271)),ISBLANK(Spreadsheet!AS271)),NOT(ISNUMBER(VALUE(Spreadsheet!AS271)))),FALSE,IF(OR(AND(Spreadsheet!AS271&lt;6,MOD(Spreadsheet!AS271*10,5)=0), MOD(Spreadsheet!AS271,10000)=0),TRUE,FALSE)))</f>
        <v>1</v>
      </c>
      <c r="BW271" s="5" t="b">
        <f t="array" ref="BW271">IF(ISBLANK(Spreadsheet!AT271),TRUE,ISNUMBER(MATCH(TRUE,EXACT(Spreadsheet!AT271,LifeBenefitClasses),0)))</f>
        <v>1</v>
      </c>
      <c r="BX271" s="5" t="b">
        <f>IF(OR(ISBLANK(Spreadsheet!AT271), Spreadsheet!AT271="Waive"),IF(ISBLANK(Spreadsheet!AU271),TRUE,FALSE),IF(OR(AND(NOT(ISBLANK(Spreadsheet!AT271)),ISBLANK(Spreadsheet!AU271)),NOT(ISNUMBER(VALUE(Spreadsheet!AU271)))),FALSE,IF(AND(NOT(OR(ISBLANK(Spreadsheet!AT271),Spreadsheet!AT271="Waive")),NOT(OR(ISBLANK(Spreadsheet!AR271),Spreadsheet!AR271="Waive")),MOD(Spreadsheet!AU271,5000)=0, Spreadsheet!AU271&lt;=(Spreadsheet!AS271*0.5)),TRUE,FALSE)))</f>
        <v>1</v>
      </c>
      <c r="BY271" s="5" t="b">
        <f t="array" ref="BY271">IF(ISBLANK(Spreadsheet!AV271),TRUE,ISNUMBER(MATCH(TRUE,EXACT(Spreadsheet!AV271,EnrollWaive),0)))</f>
        <v>1</v>
      </c>
      <c r="BZ271" s="5" t="b">
        <f t="array" ref="BZ271">IF(ISBLANK(Spreadsheet!AW271),TRUE,ISNUMBER(MATCH(TRUE,EXACT(Spreadsheet!AW271,LifeBenefitClasses),0)))</f>
        <v>1</v>
      </c>
      <c r="CA271" s="5" t="b">
        <f t="array" ref="CA271">IF(ISBLANK(Spreadsheet!AX271),TRUE,ISNUMBER(MATCH(TRUE,EXACT(Spreadsheet!AX271,LifeBenefitClasses),0)))</f>
        <v>1</v>
      </c>
      <c r="CB271" s="5" t="b">
        <f t="array" ref="CB271">IF(ISBLANK(Spreadsheet!AY271),TRUE,ISNUMBER(MATCH(TRUE,EXACT(Spreadsheet!AY271,LifeBenefitClasses),0)))</f>
        <v>1</v>
      </c>
      <c r="CC271" s="5" t="b">
        <f t="array" ref="CC271">IF(ISBLANK(Spreadsheet!AZ271),TRUE,ISNUMBER(MATCH(TRUE,EXACT(Spreadsheet!AZ271,LifeBenefitClasses),0)))</f>
        <v>1</v>
      </c>
      <c r="CD271" s="5" t="b">
        <f t="array" ref="CD271">IF(ISBLANK(Spreadsheet!BA271),TRUE,ISNUMBER(MATCH(TRUE,EXACT(Spreadsheet!BA271,LifeBenefitClasses),0)))</f>
        <v>1</v>
      </c>
      <c r="CE271" s="5" t="b">
        <f>IF(OR(ISBLANK(Spreadsheet!BA271), Spreadsheet!BA271="Waive"),IF(ISBLANK(Spreadsheet!BB271),TRUE,FALSE),IF(OR(AND(NOT(ISBLANK(Spreadsheet!BA271)),ISBLANK(Spreadsheet!BB271)),NOT(ISNUMBER(VALUE(Spreadsheet!BB271))),ISBLANK(Spreadsheet!BC271),NOT(ISNUMBER(VALUE(Spreadsheet!BC271)))),FALSE,IF(AND(Spreadsheet!BB271&gt;=50000,Spreadsheet!BB271&lt;=250000,MOD(Spreadsheet!BB271,10000)=0,Spreadsheet!BB271&lt;=(10*Spreadsheet!BC271)),TRUE,FALSE)))</f>
        <v>1</v>
      </c>
      <c r="CF271" s="5" t="b">
        <f>IF(NOT(ISBLANK(Spreadsheet!BC271)),AND(ISNUMBER(VALUE(Spreadsheet!BC271)),Spreadsheet!BC271&gt;0),AND(OR(ISBLANK(Spreadsheet!AO271),Spreadsheet!AO271="Waive",AND(NOT(OR(ISBLANK(Spreadsheet!AO271),Spreadsheet!AO271="Waive")),Spreadsheet!AP271&gt;=6)),OR(ISBLANK(Spreadsheet!AR271),AND(NOT(OR(ISBLANK(Spreadsheet!AR271),Spreadsheet!AR271="Waive")),Spreadsheet!AS271&gt;=6)),OR(ISBLANK(Spreadsheet!AW271)),OR(ISBLANK(Spreadsheet!AX271)),OR(ISBLANK(Spreadsheet!AY271)),OR(ISBLANK(Spreadsheet!AZ271)),OR(ISBLANK(Spreadsheet!BA271),Spreadsheet!BA271="Waive")))</f>
        <v>1</v>
      </c>
      <c r="CG271" s="5" t="b">
        <f t="shared" ca="1" si="21"/>
        <v>1</v>
      </c>
    </row>
    <row r="272" spans="8:85" x14ac:dyDescent="0.3">
      <c r="H272" s="5">
        <f t="shared" ca="1" si="18"/>
        <v>2</v>
      </c>
      <c r="I272" s="5" t="str">
        <f t="shared" ca="1" si="19"/>
        <v/>
      </c>
      <c r="J272" s="5" t="str">
        <f>IF(AND(NOT(ISBLANK(Spreadsheet!C272)),ISBLANK(Spreadsheet!D272)),Spreadsheet!F272&amp;" "&amp;Spreadsheet!H272,"")</f>
        <v/>
      </c>
      <c r="K272" s="5">
        <f>IF(AND(NOT(ISBLANK(Spreadsheet!C272)),ISBLANK(Spreadsheet!D272)),COUNTIFS(Spreadsheet!E273:E$786,"=Child",Spreadsheet!C273:C$786, "="&amp;Spreadsheet!C272) + COUNTIFS(Spreadsheet!E273:E$786,"=Step-child",Spreadsheet!C273:C$786, "="&amp;Spreadsheet!C272),0)</f>
        <v>0</v>
      </c>
      <c r="L272" s="5">
        <f>IF(NOT(ISBLANK(J272)),COUNTIFS(Spreadsheet!E273:E$786,"=Wife",Spreadsheet!C273:C$786, "="&amp;Spreadsheet!C272) + COUNTIFS(Spreadsheet!E273:E$786,"=Husband",Spreadsheet!C273:C$786, "="&amp;Spreadsheet!C272),0)</f>
        <v>0</v>
      </c>
      <c r="M272" s="5">
        <f>IF(NOT(ISBLANK(Spreadsheet!AJ272)),VLOOKUP(Spreadsheet!AJ272,'Drop Downs'!$P$2:$R$16,3,FALSE),0)</f>
        <v>0</v>
      </c>
      <c r="N272" s="5">
        <f>IF(NOT(ISBLANK(Spreadsheet!AJ272)), VLOOKUP(Spreadsheet!AJ272,'Drop Downs'!$P$2:$R$16,2,FALSE),0)</f>
        <v>0</v>
      </c>
      <c r="O272" s="5">
        <f>IF(NOT(ISBLANK(Spreadsheet!AL272)),VLOOKUP(Spreadsheet!AL272,'Drop Downs'!$P$2:$R$16,3,FALSE), 0)</f>
        <v>0</v>
      </c>
      <c r="P272" s="5">
        <f>IF(NOT(ISBLANK(Spreadsheet!AL272)),VLOOKUP(Spreadsheet!AL272,'Drop Downs'!$P$2:$R$16,2,FALSE),0)</f>
        <v>0</v>
      </c>
      <c r="Q272" s="5">
        <f>IF(NOT(ISBLANK(Spreadsheet!AN272)),VLOOKUP(Spreadsheet!AN272,'Drop Downs'!$P$2:$R$16,3,FALSE),0)</f>
        <v>0</v>
      </c>
      <c r="R272" s="5">
        <f>IF(NOT(ISBLANK(Spreadsheet!AN272)),VLOOKUP(Spreadsheet!AN272,'Drop Downs'!$P$2:$R$16,2,FALSE),0)</f>
        <v>0</v>
      </c>
      <c r="S272" s="5" t="str">
        <f>IF(OR(M272&gt;K272,N272&gt;L272,O272&gt;K272, Q272&gt;K272,N272&gt;L272, P272&gt;L272, R272&gt;L272),"Member currently has a coverage election over what he/she needs.  Please add more dependents or adjust the coverage election.","")&amp;(IF(AND(NOT(ISBLANK(Spreadsheet!C272)),NOT(ISBLANK(Spreadsheet!D272)),ISBLANK(Spreadsheet!E272)),"Dependent lacks a relationship to member.Please select one from the drop-down.",""))</f>
        <v/>
      </c>
      <c r="T272" s="5" t="b">
        <f t="shared" si="20"/>
        <v>1</v>
      </c>
      <c r="U272" s="5" t="b">
        <f>OR(ISBLANK(Spreadsheet!C272),IF(NOT(ISBLANK(Spreadsheet!D272)),NOT(ISBLANK(Spreadsheet!E272)),TRUE))</f>
        <v>1</v>
      </c>
      <c r="V272" s="5" t="b">
        <f>OR(ISBLANK(Spreadsheet!C272), NOT(ISBLANK(Spreadsheet!I272)))</f>
        <v>1</v>
      </c>
      <c r="W272" s="5" t="b">
        <f>OR(ISBLANK(Spreadsheet!D272),NOT(ISBLANK(Spreadsheet!C272)))</f>
        <v>1</v>
      </c>
      <c r="X272" s="155" t="str">
        <f>REPT("0",MIN(FIND({1,2,3,4,5,6,7,8,9},Spreadsheet!C272&amp;"123456789"))-1)&amp;IF(ISBLANK(Spreadsheet!C272),"",SUMPRODUCT(MID(0&amp;Spreadsheet!C272,LARGE(INDEX(ISNUMBER(--MID(Spreadsheet!C272,ROW($1:$225),1))*
 ROW($1:$225),0),ROW($1:$225))+1,1)*10^ROW($1:$225)/10))</f>
        <v/>
      </c>
      <c r="Y272" s="5" t="b">
        <f>IF(NOT(ISBLANK(Spreadsheet!C272)),IF(AND(ISNUMBER(VALUE(Spreadsheet!C272)), LEN(Spreadsheet!C272)=9),TRUE,FALSE),TRUE)</f>
        <v>1</v>
      </c>
      <c r="Z272" s="155" t="str">
        <f>REPT("0",MIN(FIND({1,2,3,4,5,6,7,8,9},Spreadsheet!D272&amp;"123456789"))-1)&amp;IF(ISBLANK(Spreadsheet!D272),"",SUMPRODUCT(MID(0&amp;Spreadsheet!D272,LARGE(INDEX(ISNUMBER(--MID(Spreadsheet!D272,ROW($1:$225),1))*
 ROW($1:$225),0),ROW($1:$225))+1,1)*10^ROW($1:$225)/10))</f>
        <v/>
      </c>
      <c r="AA272" s="5" t="b">
        <f>IF(AND(NOT(ISBLANK(Spreadsheet!D272)),NOT(ISBLANK(Spreadsheet!C272))),IF(AND(ISNUMBER(VALUE(Spreadsheet!D272)), LEN(Spreadsheet!D272)=9),TRUE,FALSE),IF(AND(NOT(ISBLANK(Spreadsheet!D272)),ISBLANK(Spreadsheet!C272)),FALSE,TRUE))</f>
        <v>1</v>
      </c>
      <c r="AB272" s="5" t="b">
        <f>OR(ISBLANK(Spreadsheet!Y272),IF(NOT(ISBLANK(Spreadsheet!Y272)),LEN(Spreadsheet!Y272)=10,ISNUMBER(VALUE(Spreadsheet!Y272))))</f>
        <v>1</v>
      </c>
      <c r="AC272" s="5" t="b">
        <f>OR(ISBLANK(Spreadsheet!AI272), AND(NOT(ISBLANK(Spreadsheet!AJ272)), NOT(ISNUMBER(SEARCH("Waive",Spreadsheet!AJ272)))))</f>
        <v>1</v>
      </c>
      <c r="AD272" s="5" t="b">
        <f>OR(ISBLANK(Spreadsheet!AK272), AND(NOT(ISBLANK(Spreadsheet!AL272)), NOT(ISNUMBER(SEARCH("Waive",Spreadsheet!AL272)))))</f>
        <v>1</v>
      </c>
      <c r="AE272" s="5" t="b">
        <f>OR(ISBLANK(Spreadsheet!AM272), AND(NOT(ISBLANK(Spreadsheet!AN272)), NOT(ISNUMBER(SEARCH("Waive", Spreadsheet!AN272)))))</f>
        <v>1</v>
      </c>
      <c r="AF272" s="5" t="b">
        <f>OR(ISBLANK(Spreadsheet!C272), NOT(ISBLANK(Spreadsheet!D272)),NOT(ISBLANK(Spreadsheet!L272)))</f>
        <v>1</v>
      </c>
      <c r="AG272" s="5" t="b">
        <f>IF(AND(NOT(ISBLANK(Spreadsheet!C272)), NOT(ISBLANK(Spreadsheet!D272)),Spreadsheet!C272&lt;&gt;Spreadsheet!D272),IF(ISERROR(VLOOKUP(Spreadsheet!C272, Spreadsheet!$C$6:'Spreadsheet'!$C271,1,FALSE)), FALSE, TRUE),TRUE)</f>
        <v>1</v>
      </c>
      <c r="AH272" s="5" t="b">
        <f>Spreadsheet!$B$2=Spreadsheet!AD272</f>
        <v>1</v>
      </c>
      <c r="AI272" s="5" t="b">
        <f>IF(ISBLANK(Spreadsheet!G272),TRUE,IF(OR(LEN(Spreadsheet!G272)&gt;1,ISNUMBER(VALUE(Spreadsheet!G272))),FALSE,TRUE))</f>
        <v>1</v>
      </c>
      <c r="AJ272" s="5" t="b">
        <f>OR(ISBLANK(Spreadsheet!C272), NOT(ISBLANK(Spreadsheet!B272)), NOT(ISBLANK(Spreadsheet!D272)))</f>
        <v>1</v>
      </c>
      <c r="AK272" s="5" t="b">
        <f t="array" ref="AK272">IF(OR(AND(ISBLANK(Spreadsheet!E272),ISBLANK(Spreadsheet!D272),NOT(ISBLANK(Spreadsheet!C272))),AND(ISBLANK(Spreadsheet!E272),ISBLANK(Spreadsheet!D272),ISBLANK(Spreadsheet!C272))),TRUE,ISNUMBER(MATCH(TRUE,EXACT(Spreadsheet!E272,Relationships),0)))</f>
        <v>1</v>
      </c>
      <c r="AL272" s="5" t="b">
        <f>IF(NOT(ISBLANK(Spreadsheet!C272)),IF(OR(ISBLANK(Spreadsheet!F272),LEN(Spreadsheet!F272)&gt;40),FALSE,TRUE),TRUE)</f>
        <v>1</v>
      </c>
      <c r="AM272" s="5" t="b">
        <f>IF(NOT(ISBLANK(Spreadsheet!C272)),IF(OR(ISBLANK(Spreadsheet!H272),LEN(Spreadsheet!H272)&gt;40),FALSE,TRUE),TRUE)</f>
        <v>1</v>
      </c>
      <c r="AN272" s="5" t="b">
        <f t="array" ref="AN272">IF(ISBLANK(Spreadsheet!I272),TRUE,ISNUMBER(MATCH(TRUE,EXACT(Spreadsheet!I272,GenderValues),0)))</f>
        <v>1</v>
      </c>
      <c r="AO272" s="5" t="b">
        <f ca="1">IF(ISERROR(DATEVALUE(TEXT(Spreadsheet!J272,"mm/dd/yyyy")) &gt; TODAY()),IF(AND(ISBLANK(Spreadsheet!J272),ISBLANK(Spreadsheet!C272)),TRUE,FALSE),IF(DATEVALUE(TEXT(Spreadsheet!J272,"mm/dd/yyyy")) &gt; TODAY(),FALSE,TRUE))</f>
        <v>1</v>
      </c>
      <c r="AP272" s="5" t="b">
        <f>OR(ISBLANK(Spreadsheet!K272),LEN(Spreadsheet!K272)&lt;=100)</f>
        <v>1</v>
      </c>
      <c r="AQ272" s="5" t="b">
        <f t="array" ref="AQ272">IF(OR(AND(ISBLANK(Spreadsheet!L272),ISBLANK(Spreadsheet!C272)),AND(NOT(ISBLANK(Spreadsheet!C272)),NOT(ISBLANK(Spreadsheet!D272)))),TRUE,ISNUMBER(MATCH(TRUE,EXACT(Spreadsheet!L272,MaritalStatus),0)))</f>
        <v>1</v>
      </c>
      <c r="AR272" s="5" t="b">
        <f ca="1">IF(ISERROR(DATEVALUE(TEXT(Spreadsheet!M272,"mm/dd/yyyy")) &gt; TODAY()),IF(ISBLANK(Spreadsheet!M272),TRUE,FALSE),IF(DATEVALUE(TEXT(Spreadsheet!M272,"mm/dd/yyyy")) &gt; TODAY(),FALSE,TRUE))</f>
        <v>1</v>
      </c>
      <c r="AS272" s="5" t="b">
        <f>OR(ISBLANK(Spreadsheet!N272),LEN(Spreadsheet!N272)&lt;=100)</f>
        <v>1</v>
      </c>
      <c r="AT272" s="5" t="b">
        <f>OR(ISBLANK(Spreadsheet!O272),UPPER(Spreadsheet!O272)="YES")</f>
        <v>1</v>
      </c>
      <c r="AU272" s="5" t="b">
        <f>OR(ISBLANK(Spreadsheet!P272),UPPER(Spreadsheet!P272)="YES")</f>
        <v>1</v>
      </c>
      <c r="AV272" s="5" t="b">
        <f t="array" ref="AV272">IF(ISBLANK(Spreadsheet!Q272),TRUE,ISNUMBER(MATCH(TRUE,EXACT(Spreadsheet!Q272,OnGroupsPriorIns),0)))</f>
        <v>1</v>
      </c>
      <c r="AW272" s="5" t="b">
        <f>OR(ISBLANK(Spreadsheet!R272),UPPER(Spreadsheet!R272)="YES")</f>
        <v>1</v>
      </c>
      <c r="AX272" s="5" t="b">
        <f>OR(ISBLANK(Spreadsheet!S272),UPPER(Spreadsheet!S272)="YES")</f>
        <v>1</v>
      </c>
      <c r="AY272" s="5" t="b">
        <f>OR(AND(ISBLANK(Spreadsheet!C272),LEN(Spreadsheet!T272)=0),AND(NOT(ISBLANK(Spreadsheet!C272)),LEN(Spreadsheet!T272)&gt;0,LEN(Spreadsheet!T272)&lt;=50))</f>
        <v>1</v>
      </c>
      <c r="AZ272" s="5" t="b">
        <f>OR(LEN(Spreadsheet!U272)=0,AND(LEN(Spreadsheet!U272)&gt;0,LEN(Spreadsheet!U272)&lt;=50))</f>
        <v>1</v>
      </c>
      <c r="BA272" s="5" t="b">
        <f>OR(AND(ISBLANK(Spreadsheet!C272),LEN(Spreadsheet!V272)=0),AND(NOT(ISBLANK(Spreadsheet!C272)),LEN(Spreadsheet!V272)&gt;0,LEN(Spreadsheet!V272)&lt;=50))</f>
        <v>1</v>
      </c>
      <c r="BB272" s="5" t="b">
        <f t="array" ref="BB272">IF(AND(ISBLANK(Spreadsheet!C272),LEN(Spreadsheet!W272)=0),TRUE,ISNUMBER(MATCH(TRUE,EXACT(Spreadsheet!W272,States),0)))</f>
        <v>1</v>
      </c>
      <c r="BC272" s="5" t="b">
        <f>OR(AND(ISBLANK(Spreadsheet!C272),LEN(Spreadsheet!X272)=0),AND(NOT(ISBLANK(Spreadsheet!C272)),LEN(Spreadsheet!X272)&gt;0,LEN(Spreadsheet!X272)=5,ISNUMBER(VALUE(Spreadsheet!X272))))</f>
        <v>1</v>
      </c>
      <c r="BD272" s="5" t="b">
        <f>OR(ISBLANK(Spreadsheet!Z272),LEN(Spreadsheet!Z272)&lt;=50)</f>
        <v>1</v>
      </c>
      <c r="BE272" s="5" t="b">
        <f>ISBLANK(Spreadsheet!AA272)</f>
        <v>1</v>
      </c>
      <c r="BF272" s="5" t="b">
        <f>ISBLANK(Spreadsheet!AB272)</f>
        <v>1</v>
      </c>
      <c r="BG272" s="5" t="b">
        <f>IF(ISERROR(DATEVALUE(TEXT(Spreadsheet!AC272,"mm/dd/yyyy")) &gt; DATEVALUE(TEXT(Spreadsheet!J272,"mm/dd/yyyy"))),IF(OR(AND(ISBLANK(Spreadsheet!AC272),ISBLANK(Spreadsheet!C272)),AND(NOT(ISBLANK(Spreadsheet!C272)),ISBLANK(Spreadsheet!AC272),NOT(ISBLANK(Spreadsheet!D272)))),TRUE,FALSE),IF(DATEVALUE(TEXT(Spreadsheet!AC272,"mm/dd/yyyy")) &gt; DATEVALUE(TEXT(Spreadsheet!J272,"mm/dd/yyyy")),TRUE,FALSE))</f>
        <v>1</v>
      </c>
      <c r="BH272" s="5" t="b">
        <f>OR(AND(ISBLANK(Spreadsheet!C272),ISBLANK(Spreadsheet!AE272)),AND(NOT(ISBLANK(Spreadsheet!C272)),NOT(ISBLANK(Spreadsheet!D272)),ISBLANK(Spreadsheet!AE272)),AND(NOT(ISBLANK(Spreadsheet!C272)),ISBLANK(Spreadsheet!D272),NOT(ISBLANK(Spreadsheet!AE272)),LEN(Spreadsheet!AE272)&lt;=100))</f>
        <v>1</v>
      </c>
      <c r="BI272" s="5" t="b">
        <f t="array" ref="BI272">IF(ISBLANK(Spreadsheet!AF272),TRUE,ISNUMBER(MATCH(TRUE,EXACT(Spreadsheet!AF272,CobraShortReasons),0)))</f>
        <v>1</v>
      </c>
      <c r="BJ272" s="5" t="b">
        <f ca="1">IF(ISERROR(DATEVALUE(TEXT(Spreadsheet!AG272,"mm/dd/yyyy")) &gt; TODAY()),IF(ISBLANK(Spreadsheet!AG272),TRUE,FALSE),IF(DATEVALUE(TEXT(Spreadsheet!AG272,"mm/dd/yyyy")) &gt; TODAY(),FALSE,TRUE))</f>
        <v>1</v>
      </c>
      <c r="BK272" s="5" t="b">
        <f>OR(ISBLANK(Spreadsheet!AH272),LEN(Spreadsheet!AH272)&lt;=25)</f>
        <v>1</v>
      </c>
      <c r="BL272" s="5" t="b">
        <f t="array" aca="1" ref="BL272" ca="1">IF(ISBLANK(Spreadsheet!AI272),TRUE,ISNUMBER(MATCH(TRUE,EXACT(Spreadsheet!AI272,INDIRECT(Spreadsheet!$D$2)),0)))</f>
        <v>1</v>
      </c>
      <c r="BM272" s="5" t="b">
        <f t="array" aca="1" ref="BM272" ca="1">IF(ISBLANK(Spreadsheet!AJ272),TRUE,ISNUMBER(MATCH(TRUE,EXACT(Spreadsheet!AJ272,INDIRECT(Spreadsheet!BJ272)),0)))</f>
        <v>1</v>
      </c>
      <c r="BN272" s="5" t="b">
        <f t="array" ref="BN272">IF(ISBLANK(Spreadsheet!AK272),TRUE,ISNUMBER(MATCH(TRUE,EXACT(Spreadsheet!AK272,DentalPlans),0)))</f>
        <v>1</v>
      </c>
      <c r="BO272" s="5" t="b">
        <f t="array" aca="1" ref="BO272" ca="1">IF(ISBLANK(Spreadsheet!AL272),TRUE,ISNUMBER(MATCH(TRUE,EXACT(Spreadsheet!AL272,INDIRECT(Spreadsheet!BK272)),0)))</f>
        <v>1</v>
      </c>
      <c r="BP272" s="5" t="b">
        <f t="array" ref="BP272">IF(ISBLANK(Spreadsheet!AM272),TRUE,ISNUMBER(MATCH(TRUE,EXACT(Spreadsheet!AM272,VisionPlans),0)))</f>
        <v>1</v>
      </c>
      <c r="BQ272" s="5" t="b">
        <f t="array" aca="1" ref="BQ272" ca="1">IF(ISBLANK(Spreadsheet!AN272),TRUE,ISNUMBER(MATCH(TRUE,EXACT(Spreadsheet!AN272,INDIRECT(Spreadsheet!BL272)),0)))</f>
        <v>1</v>
      </c>
      <c r="BR272" s="5" t="b">
        <f t="array" ref="BR272">IF(ISBLANK(Spreadsheet!AO272),TRUE,ISNUMBER(MATCH(TRUE,EXACT(Spreadsheet!AO272,LifeBenefitClasses),0)))</f>
        <v>1</v>
      </c>
      <c r="BS272" s="5" t="b">
        <f>IF(OR(ISBLANK(Spreadsheet!AO272), Spreadsheet!AO272="Waive"),IF(ISBLANK(Spreadsheet!AP272),TRUE,FALSE),IF(OR(AND(NOT(ISBLANK(Spreadsheet!AO272)),ISBLANK(Spreadsheet!AP272)),NOT(ISNUMBER(VALUE(Spreadsheet!AP272)))),FALSE,IF(OR(AND(Spreadsheet!AP272&lt;6,MOD(Spreadsheet!AP272*10,5)=0), MOD(Spreadsheet!AP272,5000)=0),TRUE,FALSE)))</f>
        <v>1</v>
      </c>
      <c r="BT272" s="5" t="b">
        <f t="array" ref="BT272">IF(ISBLANK(Spreadsheet!AQ272),TRUE,ISNUMBER(MATCH(TRUE,EXACT(Spreadsheet!AQ272,EnrollWaive),0)))</f>
        <v>1</v>
      </c>
      <c r="BU272" s="5" t="b">
        <f t="array" ref="BU272">IF(ISBLANK(Spreadsheet!AR272),TRUE,ISNUMBER(MATCH(TRUE,EXACT(Spreadsheet!AR272,LifeBenefitClasses),0)))</f>
        <v>1</v>
      </c>
      <c r="BV272" s="5" t="b">
        <f>IF(OR(ISBLANK(Spreadsheet!AR272), Spreadsheet!AR272="Waive"),IF(ISBLANK(Spreadsheet!AS272),TRUE,FALSE),IF(OR(AND(NOT(ISBLANK(Spreadsheet!AR272)),ISBLANK(Spreadsheet!AS272)),NOT(ISNUMBER(VALUE(Spreadsheet!AS272)))),FALSE,IF(OR(AND(Spreadsheet!AS272&lt;6,MOD(Spreadsheet!AS272*10,5)=0), MOD(Spreadsheet!AS272,10000)=0),TRUE,FALSE)))</f>
        <v>1</v>
      </c>
      <c r="BW272" s="5" t="b">
        <f t="array" ref="BW272">IF(ISBLANK(Spreadsheet!AT272),TRUE,ISNUMBER(MATCH(TRUE,EXACT(Spreadsheet!AT272,LifeBenefitClasses),0)))</f>
        <v>1</v>
      </c>
      <c r="BX272" s="5" t="b">
        <f>IF(OR(ISBLANK(Spreadsheet!AT272), Spreadsheet!AT272="Waive"),IF(ISBLANK(Spreadsheet!AU272),TRUE,FALSE),IF(OR(AND(NOT(ISBLANK(Spreadsheet!AT272)),ISBLANK(Spreadsheet!AU272)),NOT(ISNUMBER(VALUE(Spreadsheet!AU272)))),FALSE,IF(AND(NOT(OR(ISBLANK(Spreadsheet!AT272),Spreadsheet!AT272="Waive")),NOT(OR(ISBLANK(Spreadsheet!AR272),Spreadsheet!AR272="Waive")),MOD(Spreadsheet!AU272,5000)=0, Spreadsheet!AU272&lt;=(Spreadsheet!AS272*0.5)),TRUE,FALSE)))</f>
        <v>1</v>
      </c>
      <c r="BY272" s="5" t="b">
        <f t="array" ref="BY272">IF(ISBLANK(Spreadsheet!AV272),TRUE,ISNUMBER(MATCH(TRUE,EXACT(Spreadsheet!AV272,EnrollWaive),0)))</f>
        <v>1</v>
      </c>
      <c r="BZ272" s="5" t="b">
        <f t="array" ref="BZ272">IF(ISBLANK(Spreadsheet!AW272),TRUE,ISNUMBER(MATCH(TRUE,EXACT(Spreadsheet!AW272,LifeBenefitClasses),0)))</f>
        <v>1</v>
      </c>
      <c r="CA272" s="5" t="b">
        <f t="array" ref="CA272">IF(ISBLANK(Spreadsheet!AX272),TRUE,ISNUMBER(MATCH(TRUE,EXACT(Spreadsheet!AX272,LifeBenefitClasses),0)))</f>
        <v>1</v>
      </c>
      <c r="CB272" s="5" t="b">
        <f t="array" ref="CB272">IF(ISBLANK(Spreadsheet!AY272),TRUE,ISNUMBER(MATCH(TRUE,EXACT(Spreadsheet!AY272,LifeBenefitClasses),0)))</f>
        <v>1</v>
      </c>
      <c r="CC272" s="5" t="b">
        <f t="array" ref="CC272">IF(ISBLANK(Spreadsheet!AZ272),TRUE,ISNUMBER(MATCH(TRUE,EXACT(Spreadsheet!AZ272,LifeBenefitClasses),0)))</f>
        <v>1</v>
      </c>
      <c r="CD272" s="5" t="b">
        <f t="array" ref="CD272">IF(ISBLANK(Spreadsheet!BA272),TRUE,ISNUMBER(MATCH(TRUE,EXACT(Spreadsheet!BA272,LifeBenefitClasses),0)))</f>
        <v>1</v>
      </c>
      <c r="CE272" s="5" t="b">
        <f>IF(OR(ISBLANK(Spreadsheet!BA272), Spreadsheet!BA272="Waive"),IF(ISBLANK(Spreadsheet!BB272),TRUE,FALSE),IF(OR(AND(NOT(ISBLANK(Spreadsheet!BA272)),ISBLANK(Spreadsheet!BB272)),NOT(ISNUMBER(VALUE(Spreadsheet!BB272))),ISBLANK(Spreadsheet!BC272),NOT(ISNUMBER(VALUE(Spreadsheet!BC272)))),FALSE,IF(AND(Spreadsheet!BB272&gt;=50000,Spreadsheet!BB272&lt;=250000,MOD(Spreadsheet!BB272,10000)=0,Spreadsheet!BB272&lt;=(10*Spreadsheet!BC272)),TRUE,FALSE)))</f>
        <v>1</v>
      </c>
      <c r="CF272" s="5" t="b">
        <f>IF(NOT(ISBLANK(Spreadsheet!BC272)),AND(ISNUMBER(VALUE(Spreadsheet!BC272)),Spreadsheet!BC272&gt;0),AND(OR(ISBLANK(Spreadsheet!AO272),Spreadsheet!AO272="Waive",AND(NOT(OR(ISBLANK(Spreadsheet!AO272),Spreadsheet!AO272="Waive")),Spreadsheet!AP272&gt;=6)),OR(ISBLANK(Spreadsheet!AR272),AND(NOT(OR(ISBLANK(Spreadsheet!AR272),Spreadsheet!AR272="Waive")),Spreadsheet!AS272&gt;=6)),OR(ISBLANK(Spreadsheet!AW272)),OR(ISBLANK(Spreadsheet!AX272)),OR(ISBLANK(Spreadsheet!AY272)),OR(ISBLANK(Spreadsheet!AZ272)),OR(ISBLANK(Spreadsheet!BA272),Spreadsheet!BA272="Waive")))</f>
        <v>1</v>
      </c>
      <c r="CG272" s="5" t="b">
        <f t="shared" ca="1" si="21"/>
        <v>1</v>
      </c>
    </row>
    <row r="273" spans="8:85" x14ac:dyDescent="0.3">
      <c r="H273" s="5">
        <f t="shared" ca="1" si="18"/>
        <v>2</v>
      </c>
      <c r="I273" s="5" t="str">
        <f t="shared" ca="1" si="19"/>
        <v/>
      </c>
      <c r="J273" s="5" t="str">
        <f>IF(AND(NOT(ISBLANK(Spreadsheet!C273)),ISBLANK(Spreadsheet!D273)),Spreadsheet!F273&amp;" "&amp;Spreadsheet!H273,"")</f>
        <v/>
      </c>
      <c r="K273" s="5">
        <f>IF(AND(NOT(ISBLANK(Spreadsheet!C273)),ISBLANK(Spreadsheet!D273)),COUNTIFS(Spreadsheet!E274:E$786,"=Child",Spreadsheet!C274:C$786, "="&amp;Spreadsheet!C273) + COUNTIFS(Spreadsheet!E274:E$786,"=Step-child",Spreadsheet!C274:C$786, "="&amp;Spreadsheet!C273),0)</f>
        <v>0</v>
      </c>
      <c r="L273" s="5">
        <f>IF(NOT(ISBLANK(J273)),COUNTIFS(Spreadsheet!E274:E$786,"=Wife",Spreadsheet!C274:C$786, "="&amp;Spreadsheet!C273) + COUNTIFS(Spreadsheet!E274:E$786,"=Husband",Spreadsheet!C274:C$786, "="&amp;Spreadsheet!C273),0)</f>
        <v>0</v>
      </c>
      <c r="M273" s="5">
        <f>IF(NOT(ISBLANK(Spreadsheet!AJ273)),VLOOKUP(Spreadsheet!AJ273,'Drop Downs'!$P$2:$R$16,3,FALSE),0)</f>
        <v>0</v>
      </c>
      <c r="N273" s="5">
        <f>IF(NOT(ISBLANK(Spreadsheet!AJ273)), VLOOKUP(Spreadsheet!AJ273,'Drop Downs'!$P$2:$R$16,2,FALSE),0)</f>
        <v>0</v>
      </c>
      <c r="O273" s="5">
        <f>IF(NOT(ISBLANK(Spreadsheet!AL273)),VLOOKUP(Spreadsheet!AL273,'Drop Downs'!$P$2:$R$16,3,FALSE), 0)</f>
        <v>0</v>
      </c>
      <c r="P273" s="5">
        <f>IF(NOT(ISBLANK(Spreadsheet!AL273)),VLOOKUP(Spreadsheet!AL273,'Drop Downs'!$P$2:$R$16,2,FALSE),0)</f>
        <v>0</v>
      </c>
      <c r="Q273" s="5">
        <f>IF(NOT(ISBLANK(Spreadsheet!AN273)),VLOOKUP(Spreadsheet!AN273,'Drop Downs'!$P$2:$R$16,3,FALSE),0)</f>
        <v>0</v>
      </c>
      <c r="R273" s="5">
        <f>IF(NOT(ISBLANK(Spreadsheet!AN273)),VLOOKUP(Spreadsheet!AN273,'Drop Downs'!$P$2:$R$16,2,FALSE),0)</f>
        <v>0</v>
      </c>
      <c r="S273" s="5" t="str">
        <f>IF(OR(M273&gt;K273,N273&gt;L273,O273&gt;K273, Q273&gt;K273,N273&gt;L273, P273&gt;L273, R273&gt;L273),"Member currently has a coverage election over what he/she needs.  Please add more dependents or adjust the coverage election.","")&amp;(IF(AND(NOT(ISBLANK(Spreadsheet!C273)),NOT(ISBLANK(Spreadsheet!D273)),ISBLANK(Spreadsheet!E273)),"Dependent lacks a relationship to member.Please select one from the drop-down.",""))</f>
        <v/>
      </c>
      <c r="T273" s="5" t="b">
        <f t="shared" si="20"/>
        <v>1</v>
      </c>
      <c r="U273" s="5" t="b">
        <f>OR(ISBLANK(Spreadsheet!C273),IF(NOT(ISBLANK(Spreadsheet!D273)),NOT(ISBLANK(Spreadsheet!E273)),TRUE))</f>
        <v>1</v>
      </c>
      <c r="V273" s="5" t="b">
        <f>OR(ISBLANK(Spreadsheet!C273), NOT(ISBLANK(Spreadsheet!I273)))</f>
        <v>1</v>
      </c>
      <c r="W273" s="5" t="b">
        <f>OR(ISBLANK(Spreadsheet!D273),NOT(ISBLANK(Spreadsheet!C273)))</f>
        <v>1</v>
      </c>
      <c r="X273" s="155" t="str">
        <f>REPT("0",MIN(FIND({1,2,3,4,5,6,7,8,9},Spreadsheet!C273&amp;"123456789"))-1)&amp;IF(ISBLANK(Spreadsheet!C273),"",SUMPRODUCT(MID(0&amp;Spreadsheet!C273,LARGE(INDEX(ISNUMBER(--MID(Spreadsheet!C273,ROW($1:$225),1))*
 ROW($1:$225),0),ROW($1:$225))+1,1)*10^ROW($1:$225)/10))</f>
        <v/>
      </c>
      <c r="Y273" s="5" t="b">
        <f>IF(NOT(ISBLANK(Spreadsheet!C273)),IF(AND(ISNUMBER(VALUE(Spreadsheet!C273)), LEN(Spreadsheet!C273)=9),TRUE,FALSE),TRUE)</f>
        <v>1</v>
      </c>
      <c r="Z273" s="155" t="str">
        <f>REPT("0",MIN(FIND({1,2,3,4,5,6,7,8,9},Spreadsheet!D273&amp;"123456789"))-1)&amp;IF(ISBLANK(Spreadsheet!D273),"",SUMPRODUCT(MID(0&amp;Spreadsheet!D273,LARGE(INDEX(ISNUMBER(--MID(Spreadsheet!D273,ROW($1:$225),1))*
 ROW($1:$225),0),ROW($1:$225))+1,1)*10^ROW($1:$225)/10))</f>
        <v/>
      </c>
      <c r="AA273" s="5" t="b">
        <f>IF(AND(NOT(ISBLANK(Spreadsheet!D273)),NOT(ISBLANK(Spreadsheet!C273))),IF(AND(ISNUMBER(VALUE(Spreadsheet!D273)), LEN(Spreadsheet!D273)=9),TRUE,FALSE),IF(AND(NOT(ISBLANK(Spreadsheet!D273)),ISBLANK(Spreadsheet!C273)),FALSE,TRUE))</f>
        <v>1</v>
      </c>
      <c r="AB273" s="5" t="b">
        <f>OR(ISBLANK(Spreadsheet!Y273),IF(NOT(ISBLANK(Spreadsheet!Y273)),LEN(Spreadsheet!Y273)=10,ISNUMBER(VALUE(Spreadsheet!Y273))))</f>
        <v>1</v>
      </c>
      <c r="AC273" s="5" t="b">
        <f>OR(ISBLANK(Spreadsheet!AI273), AND(NOT(ISBLANK(Spreadsheet!AJ273)), NOT(ISNUMBER(SEARCH("Waive",Spreadsheet!AJ273)))))</f>
        <v>1</v>
      </c>
      <c r="AD273" s="5" t="b">
        <f>OR(ISBLANK(Spreadsheet!AK273), AND(NOT(ISBLANK(Spreadsheet!AL273)), NOT(ISNUMBER(SEARCH("Waive",Spreadsheet!AL273)))))</f>
        <v>1</v>
      </c>
      <c r="AE273" s="5" t="b">
        <f>OR(ISBLANK(Spreadsheet!AM273), AND(NOT(ISBLANK(Spreadsheet!AN273)), NOT(ISNUMBER(SEARCH("Waive", Spreadsheet!AN273)))))</f>
        <v>1</v>
      </c>
      <c r="AF273" s="5" t="b">
        <f>OR(ISBLANK(Spreadsheet!C273), NOT(ISBLANK(Spreadsheet!D273)),NOT(ISBLANK(Spreadsheet!L273)))</f>
        <v>1</v>
      </c>
      <c r="AG273" s="5" t="b">
        <f>IF(AND(NOT(ISBLANK(Spreadsheet!C273)), NOT(ISBLANK(Spreadsheet!D273)),Spreadsheet!C273&lt;&gt;Spreadsheet!D273),IF(ISERROR(VLOOKUP(Spreadsheet!C273, Spreadsheet!$C$6:'Spreadsheet'!$C272,1,FALSE)), FALSE, TRUE),TRUE)</f>
        <v>1</v>
      </c>
      <c r="AH273" s="5" t="b">
        <f>Spreadsheet!$B$2=Spreadsheet!AD273</f>
        <v>1</v>
      </c>
      <c r="AI273" s="5" t="b">
        <f>IF(ISBLANK(Spreadsheet!G273),TRUE,IF(OR(LEN(Spreadsheet!G273)&gt;1,ISNUMBER(VALUE(Spreadsheet!G273))),FALSE,TRUE))</f>
        <v>1</v>
      </c>
      <c r="AJ273" s="5" t="b">
        <f>OR(ISBLANK(Spreadsheet!C273), NOT(ISBLANK(Spreadsheet!B273)), NOT(ISBLANK(Spreadsheet!D273)))</f>
        <v>1</v>
      </c>
      <c r="AK273" s="5" t="b">
        <f t="array" ref="AK273">IF(OR(AND(ISBLANK(Spreadsheet!E273),ISBLANK(Spreadsheet!D273),NOT(ISBLANK(Spreadsheet!C273))),AND(ISBLANK(Spreadsheet!E273),ISBLANK(Spreadsheet!D273),ISBLANK(Spreadsheet!C273))),TRUE,ISNUMBER(MATCH(TRUE,EXACT(Spreadsheet!E273,Relationships),0)))</f>
        <v>1</v>
      </c>
      <c r="AL273" s="5" t="b">
        <f>IF(NOT(ISBLANK(Spreadsheet!C273)),IF(OR(ISBLANK(Spreadsheet!F273),LEN(Spreadsheet!F273)&gt;40),FALSE,TRUE),TRUE)</f>
        <v>1</v>
      </c>
      <c r="AM273" s="5" t="b">
        <f>IF(NOT(ISBLANK(Spreadsheet!C273)),IF(OR(ISBLANK(Spreadsheet!H273),LEN(Spreadsheet!H273)&gt;40),FALSE,TRUE),TRUE)</f>
        <v>1</v>
      </c>
      <c r="AN273" s="5" t="b">
        <f t="array" ref="AN273">IF(ISBLANK(Spreadsheet!I273),TRUE,ISNUMBER(MATCH(TRUE,EXACT(Spreadsheet!I273,GenderValues),0)))</f>
        <v>1</v>
      </c>
      <c r="AO273" s="5" t="b">
        <f ca="1">IF(ISERROR(DATEVALUE(TEXT(Spreadsheet!J273,"mm/dd/yyyy")) &gt; TODAY()),IF(AND(ISBLANK(Spreadsheet!J273),ISBLANK(Spreadsheet!C273)),TRUE,FALSE),IF(DATEVALUE(TEXT(Spreadsheet!J273,"mm/dd/yyyy")) &gt; TODAY(),FALSE,TRUE))</f>
        <v>1</v>
      </c>
      <c r="AP273" s="5" t="b">
        <f>OR(ISBLANK(Spreadsheet!K273),LEN(Spreadsheet!K273)&lt;=100)</f>
        <v>1</v>
      </c>
      <c r="AQ273" s="5" t="b">
        <f t="array" ref="AQ273">IF(OR(AND(ISBLANK(Spreadsheet!L273),ISBLANK(Spreadsheet!C273)),AND(NOT(ISBLANK(Spreadsheet!C273)),NOT(ISBLANK(Spreadsheet!D273)))),TRUE,ISNUMBER(MATCH(TRUE,EXACT(Spreadsheet!L273,MaritalStatus),0)))</f>
        <v>1</v>
      </c>
      <c r="AR273" s="5" t="b">
        <f ca="1">IF(ISERROR(DATEVALUE(TEXT(Spreadsheet!M273,"mm/dd/yyyy")) &gt; TODAY()),IF(ISBLANK(Spreadsheet!M273),TRUE,FALSE),IF(DATEVALUE(TEXT(Spreadsheet!M273,"mm/dd/yyyy")) &gt; TODAY(),FALSE,TRUE))</f>
        <v>1</v>
      </c>
      <c r="AS273" s="5" t="b">
        <f>OR(ISBLANK(Spreadsheet!N273),LEN(Spreadsheet!N273)&lt;=100)</f>
        <v>1</v>
      </c>
      <c r="AT273" s="5" t="b">
        <f>OR(ISBLANK(Spreadsheet!O273),UPPER(Spreadsheet!O273)="YES")</f>
        <v>1</v>
      </c>
      <c r="AU273" s="5" t="b">
        <f>OR(ISBLANK(Spreadsheet!P273),UPPER(Spreadsheet!P273)="YES")</f>
        <v>1</v>
      </c>
      <c r="AV273" s="5" t="b">
        <f t="array" ref="AV273">IF(ISBLANK(Spreadsheet!Q273),TRUE,ISNUMBER(MATCH(TRUE,EXACT(Spreadsheet!Q273,OnGroupsPriorIns),0)))</f>
        <v>1</v>
      </c>
      <c r="AW273" s="5" t="b">
        <f>OR(ISBLANK(Spreadsheet!R273),UPPER(Spreadsheet!R273)="YES")</f>
        <v>1</v>
      </c>
      <c r="AX273" s="5" t="b">
        <f>OR(ISBLANK(Spreadsheet!S273),UPPER(Spreadsheet!S273)="YES")</f>
        <v>1</v>
      </c>
      <c r="AY273" s="5" t="b">
        <f>OR(AND(ISBLANK(Spreadsheet!C273),LEN(Spreadsheet!T273)=0),AND(NOT(ISBLANK(Spreadsheet!C273)),LEN(Spreadsheet!T273)&gt;0,LEN(Spreadsheet!T273)&lt;=50))</f>
        <v>1</v>
      </c>
      <c r="AZ273" s="5" t="b">
        <f>OR(LEN(Spreadsheet!U273)=0,AND(LEN(Spreadsheet!U273)&gt;0,LEN(Spreadsheet!U273)&lt;=50))</f>
        <v>1</v>
      </c>
      <c r="BA273" s="5" t="b">
        <f>OR(AND(ISBLANK(Spreadsheet!C273),LEN(Spreadsheet!V273)=0),AND(NOT(ISBLANK(Spreadsheet!C273)),LEN(Spreadsheet!V273)&gt;0,LEN(Spreadsheet!V273)&lt;=50))</f>
        <v>1</v>
      </c>
      <c r="BB273" s="5" t="b">
        <f t="array" ref="BB273">IF(AND(ISBLANK(Spreadsheet!C273),LEN(Spreadsheet!W273)=0),TRUE,ISNUMBER(MATCH(TRUE,EXACT(Spreadsheet!W273,States),0)))</f>
        <v>1</v>
      </c>
      <c r="BC273" s="5" t="b">
        <f>OR(AND(ISBLANK(Spreadsheet!C273),LEN(Spreadsheet!X273)=0),AND(NOT(ISBLANK(Spreadsheet!C273)),LEN(Spreadsheet!X273)&gt;0,LEN(Spreadsheet!X273)=5,ISNUMBER(VALUE(Spreadsheet!X273))))</f>
        <v>1</v>
      </c>
      <c r="BD273" s="5" t="b">
        <f>OR(ISBLANK(Spreadsheet!Z273),LEN(Spreadsheet!Z273)&lt;=50)</f>
        <v>1</v>
      </c>
      <c r="BE273" s="5" t="b">
        <f>ISBLANK(Spreadsheet!AA273)</f>
        <v>1</v>
      </c>
      <c r="BF273" s="5" t="b">
        <f>ISBLANK(Spreadsheet!AB273)</f>
        <v>1</v>
      </c>
      <c r="BG273" s="5" t="b">
        <f>IF(ISERROR(DATEVALUE(TEXT(Spreadsheet!AC273,"mm/dd/yyyy")) &gt; DATEVALUE(TEXT(Spreadsheet!J273,"mm/dd/yyyy"))),IF(OR(AND(ISBLANK(Spreadsheet!AC273),ISBLANK(Spreadsheet!C273)),AND(NOT(ISBLANK(Spreadsheet!C273)),ISBLANK(Spreadsheet!AC273),NOT(ISBLANK(Spreadsheet!D273)))),TRUE,FALSE),IF(DATEVALUE(TEXT(Spreadsheet!AC273,"mm/dd/yyyy")) &gt; DATEVALUE(TEXT(Spreadsheet!J273,"mm/dd/yyyy")),TRUE,FALSE))</f>
        <v>1</v>
      </c>
      <c r="BH273" s="5" t="b">
        <f>OR(AND(ISBLANK(Spreadsheet!C273),ISBLANK(Spreadsheet!AE273)),AND(NOT(ISBLANK(Spreadsheet!C273)),NOT(ISBLANK(Spreadsheet!D273)),ISBLANK(Spreadsheet!AE273)),AND(NOT(ISBLANK(Spreadsheet!C273)),ISBLANK(Spreadsheet!D273),NOT(ISBLANK(Spreadsheet!AE273)),LEN(Spreadsheet!AE273)&lt;=100))</f>
        <v>1</v>
      </c>
      <c r="BI273" s="5" t="b">
        <f t="array" ref="BI273">IF(ISBLANK(Spreadsheet!AF273),TRUE,ISNUMBER(MATCH(TRUE,EXACT(Spreadsheet!AF273,CobraShortReasons),0)))</f>
        <v>1</v>
      </c>
      <c r="BJ273" s="5" t="b">
        <f ca="1">IF(ISERROR(DATEVALUE(TEXT(Spreadsheet!AG273,"mm/dd/yyyy")) &gt; TODAY()),IF(ISBLANK(Spreadsheet!AG273),TRUE,FALSE),IF(DATEVALUE(TEXT(Spreadsheet!AG273,"mm/dd/yyyy")) &gt; TODAY(),FALSE,TRUE))</f>
        <v>1</v>
      </c>
      <c r="BK273" s="5" t="b">
        <f>OR(ISBLANK(Spreadsheet!AH273),LEN(Spreadsheet!AH273)&lt;=25)</f>
        <v>1</v>
      </c>
      <c r="BL273" s="5" t="b">
        <f t="array" aca="1" ref="BL273" ca="1">IF(ISBLANK(Spreadsheet!AI273),TRUE,ISNUMBER(MATCH(TRUE,EXACT(Spreadsheet!AI273,INDIRECT(Spreadsheet!$D$2)),0)))</f>
        <v>1</v>
      </c>
      <c r="BM273" s="5" t="b">
        <f t="array" aca="1" ref="BM273" ca="1">IF(ISBLANK(Spreadsheet!AJ273),TRUE,ISNUMBER(MATCH(TRUE,EXACT(Spreadsheet!AJ273,INDIRECT(Spreadsheet!BJ273)),0)))</f>
        <v>1</v>
      </c>
      <c r="BN273" s="5" t="b">
        <f t="array" ref="BN273">IF(ISBLANK(Spreadsheet!AK273),TRUE,ISNUMBER(MATCH(TRUE,EXACT(Spreadsheet!AK273,DentalPlans),0)))</f>
        <v>1</v>
      </c>
      <c r="BO273" s="5" t="b">
        <f t="array" aca="1" ref="BO273" ca="1">IF(ISBLANK(Spreadsheet!AL273),TRUE,ISNUMBER(MATCH(TRUE,EXACT(Spreadsheet!AL273,INDIRECT(Spreadsheet!BK273)),0)))</f>
        <v>1</v>
      </c>
      <c r="BP273" s="5" t="b">
        <f t="array" ref="BP273">IF(ISBLANK(Spreadsheet!AM273),TRUE,ISNUMBER(MATCH(TRUE,EXACT(Spreadsheet!AM273,VisionPlans),0)))</f>
        <v>1</v>
      </c>
      <c r="BQ273" s="5" t="b">
        <f t="array" aca="1" ref="BQ273" ca="1">IF(ISBLANK(Spreadsheet!AN273),TRUE,ISNUMBER(MATCH(TRUE,EXACT(Spreadsheet!AN273,INDIRECT(Spreadsheet!BL273)),0)))</f>
        <v>1</v>
      </c>
      <c r="BR273" s="5" t="b">
        <f t="array" ref="BR273">IF(ISBLANK(Spreadsheet!AO273),TRUE,ISNUMBER(MATCH(TRUE,EXACT(Spreadsheet!AO273,LifeBenefitClasses),0)))</f>
        <v>1</v>
      </c>
      <c r="BS273" s="5" t="b">
        <f>IF(OR(ISBLANK(Spreadsheet!AO273), Spreadsheet!AO273="Waive"),IF(ISBLANK(Spreadsheet!AP273),TRUE,FALSE),IF(OR(AND(NOT(ISBLANK(Spreadsheet!AO273)),ISBLANK(Spreadsheet!AP273)),NOT(ISNUMBER(VALUE(Spreadsheet!AP273)))),FALSE,IF(OR(AND(Spreadsheet!AP273&lt;6,MOD(Spreadsheet!AP273*10,5)=0), MOD(Spreadsheet!AP273,5000)=0),TRUE,FALSE)))</f>
        <v>1</v>
      </c>
      <c r="BT273" s="5" t="b">
        <f t="array" ref="BT273">IF(ISBLANK(Spreadsheet!AQ273),TRUE,ISNUMBER(MATCH(TRUE,EXACT(Spreadsheet!AQ273,EnrollWaive),0)))</f>
        <v>1</v>
      </c>
      <c r="BU273" s="5" t="b">
        <f t="array" ref="BU273">IF(ISBLANK(Spreadsheet!AR273),TRUE,ISNUMBER(MATCH(TRUE,EXACT(Spreadsheet!AR273,LifeBenefitClasses),0)))</f>
        <v>1</v>
      </c>
      <c r="BV273" s="5" t="b">
        <f>IF(OR(ISBLANK(Spreadsheet!AR273), Spreadsheet!AR273="Waive"),IF(ISBLANK(Spreadsheet!AS273),TRUE,FALSE),IF(OR(AND(NOT(ISBLANK(Spreadsheet!AR273)),ISBLANK(Spreadsheet!AS273)),NOT(ISNUMBER(VALUE(Spreadsheet!AS273)))),FALSE,IF(OR(AND(Spreadsheet!AS273&lt;6,MOD(Spreadsheet!AS273*10,5)=0), MOD(Spreadsheet!AS273,10000)=0),TRUE,FALSE)))</f>
        <v>1</v>
      </c>
      <c r="BW273" s="5" t="b">
        <f t="array" ref="BW273">IF(ISBLANK(Spreadsheet!AT273),TRUE,ISNUMBER(MATCH(TRUE,EXACT(Spreadsheet!AT273,LifeBenefitClasses),0)))</f>
        <v>1</v>
      </c>
      <c r="BX273" s="5" t="b">
        <f>IF(OR(ISBLANK(Spreadsheet!AT273), Spreadsheet!AT273="Waive"),IF(ISBLANK(Spreadsheet!AU273),TRUE,FALSE),IF(OR(AND(NOT(ISBLANK(Spreadsheet!AT273)),ISBLANK(Spreadsheet!AU273)),NOT(ISNUMBER(VALUE(Spreadsheet!AU273)))),FALSE,IF(AND(NOT(OR(ISBLANK(Spreadsheet!AT273),Spreadsheet!AT273="Waive")),NOT(OR(ISBLANK(Spreadsheet!AR273),Spreadsheet!AR273="Waive")),MOD(Spreadsheet!AU273,5000)=0, Spreadsheet!AU273&lt;=(Spreadsheet!AS273*0.5)),TRUE,FALSE)))</f>
        <v>1</v>
      </c>
      <c r="BY273" s="5" t="b">
        <f t="array" ref="BY273">IF(ISBLANK(Spreadsheet!AV273),TRUE,ISNUMBER(MATCH(TRUE,EXACT(Spreadsheet!AV273,EnrollWaive),0)))</f>
        <v>1</v>
      </c>
      <c r="BZ273" s="5" t="b">
        <f t="array" ref="BZ273">IF(ISBLANK(Spreadsheet!AW273),TRUE,ISNUMBER(MATCH(TRUE,EXACT(Spreadsheet!AW273,LifeBenefitClasses),0)))</f>
        <v>1</v>
      </c>
      <c r="CA273" s="5" t="b">
        <f t="array" ref="CA273">IF(ISBLANK(Spreadsheet!AX273),TRUE,ISNUMBER(MATCH(TRUE,EXACT(Spreadsheet!AX273,LifeBenefitClasses),0)))</f>
        <v>1</v>
      </c>
      <c r="CB273" s="5" t="b">
        <f t="array" ref="CB273">IF(ISBLANK(Spreadsheet!AY273),TRUE,ISNUMBER(MATCH(TRUE,EXACT(Spreadsheet!AY273,LifeBenefitClasses),0)))</f>
        <v>1</v>
      </c>
      <c r="CC273" s="5" t="b">
        <f t="array" ref="CC273">IF(ISBLANK(Spreadsheet!AZ273),TRUE,ISNUMBER(MATCH(TRUE,EXACT(Spreadsheet!AZ273,LifeBenefitClasses),0)))</f>
        <v>1</v>
      </c>
      <c r="CD273" s="5" t="b">
        <f t="array" ref="CD273">IF(ISBLANK(Spreadsheet!BA273),TRUE,ISNUMBER(MATCH(TRUE,EXACT(Spreadsheet!BA273,LifeBenefitClasses),0)))</f>
        <v>1</v>
      </c>
      <c r="CE273" s="5" t="b">
        <f>IF(OR(ISBLANK(Spreadsheet!BA273), Spreadsheet!BA273="Waive"),IF(ISBLANK(Spreadsheet!BB273),TRUE,FALSE),IF(OR(AND(NOT(ISBLANK(Spreadsheet!BA273)),ISBLANK(Spreadsheet!BB273)),NOT(ISNUMBER(VALUE(Spreadsheet!BB273))),ISBLANK(Spreadsheet!BC273),NOT(ISNUMBER(VALUE(Spreadsheet!BC273)))),FALSE,IF(AND(Spreadsheet!BB273&gt;=50000,Spreadsheet!BB273&lt;=250000,MOD(Spreadsheet!BB273,10000)=0,Spreadsheet!BB273&lt;=(10*Spreadsheet!BC273)),TRUE,FALSE)))</f>
        <v>1</v>
      </c>
      <c r="CF273" s="5" t="b">
        <f>IF(NOT(ISBLANK(Spreadsheet!BC273)),AND(ISNUMBER(VALUE(Spreadsheet!BC273)),Spreadsheet!BC273&gt;0),AND(OR(ISBLANK(Spreadsheet!AO273),Spreadsheet!AO273="Waive",AND(NOT(OR(ISBLANK(Spreadsheet!AO273),Spreadsheet!AO273="Waive")),Spreadsheet!AP273&gt;=6)),OR(ISBLANK(Spreadsheet!AR273),AND(NOT(OR(ISBLANK(Spreadsheet!AR273),Spreadsheet!AR273="Waive")),Spreadsheet!AS273&gt;=6)),OR(ISBLANK(Spreadsheet!AW273)),OR(ISBLANK(Spreadsheet!AX273)),OR(ISBLANK(Spreadsheet!AY273)),OR(ISBLANK(Spreadsheet!AZ273)),OR(ISBLANK(Spreadsheet!BA273),Spreadsheet!BA273="Waive")))</f>
        <v>1</v>
      </c>
      <c r="CG273" s="5" t="b">
        <f t="shared" ca="1" si="21"/>
        <v>1</v>
      </c>
    </row>
    <row r="274" spans="8:85" x14ac:dyDescent="0.3">
      <c r="H274" s="5">
        <f t="shared" ca="1" si="18"/>
        <v>2</v>
      </c>
      <c r="I274" s="5" t="str">
        <f t="shared" ca="1" si="19"/>
        <v/>
      </c>
      <c r="J274" s="5" t="str">
        <f>IF(AND(NOT(ISBLANK(Spreadsheet!C274)),ISBLANK(Spreadsheet!D274)),Spreadsheet!F274&amp;" "&amp;Spreadsheet!H274,"")</f>
        <v/>
      </c>
      <c r="K274" s="5">
        <f>IF(AND(NOT(ISBLANK(Spreadsheet!C274)),ISBLANK(Spreadsheet!D274)),COUNTIFS(Spreadsheet!E275:E$786,"=Child",Spreadsheet!C275:C$786, "="&amp;Spreadsheet!C274) + COUNTIFS(Spreadsheet!E275:E$786,"=Step-child",Spreadsheet!C275:C$786, "="&amp;Spreadsheet!C274),0)</f>
        <v>0</v>
      </c>
      <c r="L274" s="5">
        <f>IF(NOT(ISBLANK(J274)),COUNTIFS(Spreadsheet!E275:E$786,"=Wife",Spreadsheet!C275:C$786, "="&amp;Spreadsheet!C274) + COUNTIFS(Spreadsheet!E275:E$786,"=Husband",Spreadsheet!C275:C$786, "="&amp;Spreadsheet!C274),0)</f>
        <v>0</v>
      </c>
      <c r="M274" s="5">
        <f>IF(NOT(ISBLANK(Spreadsheet!AJ274)),VLOOKUP(Spreadsheet!AJ274,'Drop Downs'!$P$2:$R$16,3,FALSE),0)</f>
        <v>0</v>
      </c>
      <c r="N274" s="5">
        <f>IF(NOT(ISBLANK(Spreadsheet!AJ274)), VLOOKUP(Spreadsheet!AJ274,'Drop Downs'!$P$2:$R$16,2,FALSE),0)</f>
        <v>0</v>
      </c>
      <c r="O274" s="5">
        <f>IF(NOT(ISBLANK(Spreadsheet!AL274)),VLOOKUP(Spreadsheet!AL274,'Drop Downs'!$P$2:$R$16,3,FALSE), 0)</f>
        <v>0</v>
      </c>
      <c r="P274" s="5">
        <f>IF(NOT(ISBLANK(Spreadsheet!AL274)),VLOOKUP(Spreadsheet!AL274,'Drop Downs'!$P$2:$R$16,2,FALSE),0)</f>
        <v>0</v>
      </c>
      <c r="Q274" s="5">
        <f>IF(NOT(ISBLANK(Spreadsheet!AN274)),VLOOKUP(Spreadsheet!AN274,'Drop Downs'!$P$2:$R$16,3,FALSE),0)</f>
        <v>0</v>
      </c>
      <c r="R274" s="5">
        <f>IF(NOT(ISBLANK(Spreadsheet!AN274)),VLOOKUP(Spreadsheet!AN274,'Drop Downs'!$P$2:$R$16,2,FALSE),0)</f>
        <v>0</v>
      </c>
      <c r="S274" s="5" t="str">
        <f>IF(OR(M274&gt;K274,N274&gt;L274,O274&gt;K274, Q274&gt;K274,N274&gt;L274, P274&gt;L274, R274&gt;L274),"Member currently has a coverage election over what he/she needs.  Please add more dependents or adjust the coverage election.","")&amp;(IF(AND(NOT(ISBLANK(Spreadsheet!C274)),NOT(ISBLANK(Spreadsheet!D274)),ISBLANK(Spreadsheet!E274)),"Dependent lacks a relationship to member.Please select one from the drop-down.",""))</f>
        <v/>
      </c>
      <c r="T274" s="5" t="b">
        <f t="shared" si="20"/>
        <v>1</v>
      </c>
      <c r="U274" s="5" t="b">
        <f>OR(ISBLANK(Spreadsheet!C274),IF(NOT(ISBLANK(Spreadsheet!D274)),NOT(ISBLANK(Spreadsheet!E274)),TRUE))</f>
        <v>1</v>
      </c>
      <c r="V274" s="5" t="b">
        <f>OR(ISBLANK(Spreadsheet!C274), NOT(ISBLANK(Spreadsheet!I274)))</f>
        <v>1</v>
      </c>
      <c r="W274" s="5" t="b">
        <f>OR(ISBLANK(Spreadsheet!D274),NOT(ISBLANK(Spreadsheet!C274)))</f>
        <v>1</v>
      </c>
      <c r="X274" s="155" t="str">
        <f>REPT("0",MIN(FIND({1,2,3,4,5,6,7,8,9},Spreadsheet!C274&amp;"123456789"))-1)&amp;IF(ISBLANK(Spreadsheet!C274),"",SUMPRODUCT(MID(0&amp;Spreadsheet!C274,LARGE(INDEX(ISNUMBER(--MID(Spreadsheet!C274,ROW($1:$225),1))*
 ROW($1:$225),0),ROW($1:$225))+1,1)*10^ROW($1:$225)/10))</f>
        <v/>
      </c>
      <c r="Y274" s="5" t="b">
        <f>IF(NOT(ISBLANK(Spreadsheet!C274)),IF(AND(ISNUMBER(VALUE(Spreadsheet!C274)), LEN(Spreadsheet!C274)=9),TRUE,FALSE),TRUE)</f>
        <v>1</v>
      </c>
      <c r="Z274" s="155" t="str">
        <f>REPT("0",MIN(FIND({1,2,3,4,5,6,7,8,9},Spreadsheet!D274&amp;"123456789"))-1)&amp;IF(ISBLANK(Spreadsheet!D274),"",SUMPRODUCT(MID(0&amp;Spreadsheet!D274,LARGE(INDEX(ISNUMBER(--MID(Spreadsheet!D274,ROW($1:$225),1))*
 ROW($1:$225),0),ROW($1:$225))+1,1)*10^ROW($1:$225)/10))</f>
        <v/>
      </c>
      <c r="AA274" s="5" t="b">
        <f>IF(AND(NOT(ISBLANK(Spreadsheet!D274)),NOT(ISBLANK(Spreadsheet!C274))),IF(AND(ISNUMBER(VALUE(Spreadsheet!D274)), LEN(Spreadsheet!D274)=9),TRUE,FALSE),IF(AND(NOT(ISBLANK(Spreadsheet!D274)),ISBLANK(Spreadsheet!C274)),FALSE,TRUE))</f>
        <v>1</v>
      </c>
      <c r="AB274" s="5" t="b">
        <f>OR(ISBLANK(Spreadsheet!Y274),IF(NOT(ISBLANK(Spreadsheet!Y274)),LEN(Spreadsheet!Y274)=10,ISNUMBER(VALUE(Spreadsheet!Y274))))</f>
        <v>1</v>
      </c>
      <c r="AC274" s="5" t="b">
        <f>OR(ISBLANK(Spreadsheet!AI274), AND(NOT(ISBLANK(Spreadsheet!AJ274)), NOT(ISNUMBER(SEARCH("Waive",Spreadsheet!AJ274)))))</f>
        <v>1</v>
      </c>
      <c r="AD274" s="5" t="b">
        <f>OR(ISBLANK(Spreadsheet!AK274), AND(NOT(ISBLANK(Spreadsheet!AL274)), NOT(ISNUMBER(SEARCH("Waive",Spreadsheet!AL274)))))</f>
        <v>1</v>
      </c>
      <c r="AE274" s="5" t="b">
        <f>OR(ISBLANK(Spreadsheet!AM274), AND(NOT(ISBLANK(Spreadsheet!AN274)), NOT(ISNUMBER(SEARCH("Waive", Spreadsheet!AN274)))))</f>
        <v>1</v>
      </c>
      <c r="AF274" s="5" t="b">
        <f>OR(ISBLANK(Spreadsheet!C274), NOT(ISBLANK(Spreadsheet!D274)),NOT(ISBLANK(Spreadsheet!L274)))</f>
        <v>1</v>
      </c>
      <c r="AG274" s="5" t="b">
        <f>IF(AND(NOT(ISBLANK(Spreadsheet!C274)), NOT(ISBLANK(Spreadsheet!D274)),Spreadsheet!C274&lt;&gt;Spreadsheet!D274),IF(ISERROR(VLOOKUP(Spreadsheet!C274, Spreadsheet!$C$6:'Spreadsheet'!$C273,1,FALSE)), FALSE, TRUE),TRUE)</f>
        <v>1</v>
      </c>
      <c r="AH274" s="5" t="b">
        <f>Spreadsheet!$B$2=Spreadsheet!AD274</f>
        <v>1</v>
      </c>
      <c r="AI274" s="5" t="b">
        <f>IF(ISBLANK(Spreadsheet!G274),TRUE,IF(OR(LEN(Spreadsheet!G274)&gt;1,ISNUMBER(VALUE(Spreadsheet!G274))),FALSE,TRUE))</f>
        <v>1</v>
      </c>
      <c r="AJ274" s="5" t="b">
        <f>OR(ISBLANK(Spreadsheet!C274), NOT(ISBLANK(Spreadsheet!B274)), NOT(ISBLANK(Spreadsheet!D274)))</f>
        <v>1</v>
      </c>
      <c r="AK274" s="5" t="b">
        <f t="array" ref="AK274">IF(OR(AND(ISBLANK(Spreadsheet!E274),ISBLANK(Spreadsheet!D274),NOT(ISBLANK(Spreadsheet!C274))),AND(ISBLANK(Spreadsheet!E274),ISBLANK(Spreadsheet!D274),ISBLANK(Spreadsheet!C274))),TRUE,ISNUMBER(MATCH(TRUE,EXACT(Spreadsheet!E274,Relationships),0)))</f>
        <v>1</v>
      </c>
      <c r="AL274" s="5" t="b">
        <f>IF(NOT(ISBLANK(Spreadsheet!C274)),IF(OR(ISBLANK(Spreadsheet!F274),LEN(Spreadsheet!F274)&gt;40),FALSE,TRUE),TRUE)</f>
        <v>1</v>
      </c>
      <c r="AM274" s="5" t="b">
        <f>IF(NOT(ISBLANK(Spreadsheet!C274)),IF(OR(ISBLANK(Spreadsheet!H274),LEN(Spreadsheet!H274)&gt;40),FALSE,TRUE),TRUE)</f>
        <v>1</v>
      </c>
      <c r="AN274" s="5" t="b">
        <f t="array" ref="AN274">IF(ISBLANK(Spreadsheet!I274),TRUE,ISNUMBER(MATCH(TRUE,EXACT(Spreadsheet!I274,GenderValues),0)))</f>
        <v>1</v>
      </c>
      <c r="AO274" s="5" t="b">
        <f ca="1">IF(ISERROR(DATEVALUE(TEXT(Spreadsheet!J274,"mm/dd/yyyy")) &gt; TODAY()),IF(AND(ISBLANK(Spreadsheet!J274),ISBLANK(Spreadsheet!C274)),TRUE,FALSE),IF(DATEVALUE(TEXT(Spreadsheet!J274,"mm/dd/yyyy")) &gt; TODAY(),FALSE,TRUE))</f>
        <v>1</v>
      </c>
      <c r="AP274" s="5" t="b">
        <f>OR(ISBLANK(Spreadsheet!K274),LEN(Spreadsheet!K274)&lt;=100)</f>
        <v>1</v>
      </c>
      <c r="AQ274" s="5" t="b">
        <f t="array" ref="AQ274">IF(OR(AND(ISBLANK(Spreadsheet!L274),ISBLANK(Spreadsheet!C274)),AND(NOT(ISBLANK(Spreadsheet!C274)),NOT(ISBLANK(Spreadsheet!D274)))),TRUE,ISNUMBER(MATCH(TRUE,EXACT(Spreadsheet!L274,MaritalStatus),0)))</f>
        <v>1</v>
      </c>
      <c r="AR274" s="5" t="b">
        <f ca="1">IF(ISERROR(DATEVALUE(TEXT(Spreadsheet!M274,"mm/dd/yyyy")) &gt; TODAY()),IF(ISBLANK(Spreadsheet!M274),TRUE,FALSE),IF(DATEVALUE(TEXT(Spreadsheet!M274,"mm/dd/yyyy")) &gt; TODAY(),FALSE,TRUE))</f>
        <v>1</v>
      </c>
      <c r="AS274" s="5" t="b">
        <f>OR(ISBLANK(Spreadsheet!N274),LEN(Spreadsheet!N274)&lt;=100)</f>
        <v>1</v>
      </c>
      <c r="AT274" s="5" t="b">
        <f>OR(ISBLANK(Spreadsheet!O274),UPPER(Spreadsheet!O274)="YES")</f>
        <v>1</v>
      </c>
      <c r="AU274" s="5" t="b">
        <f>OR(ISBLANK(Spreadsheet!P274),UPPER(Spreadsheet!P274)="YES")</f>
        <v>1</v>
      </c>
      <c r="AV274" s="5" t="b">
        <f t="array" ref="AV274">IF(ISBLANK(Spreadsheet!Q274),TRUE,ISNUMBER(MATCH(TRUE,EXACT(Spreadsheet!Q274,OnGroupsPriorIns),0)))</f>
        <v>1</v>
      </c>
      <c r="AW274" s="5" t="b">
        <f>OR(ISBLANK(Spreadsheet!R274),UPPER(Spreadsheet!R274)="YES")</f>
        <v>1</v>
      </c>
      <c r="AX274" s="5" t="b">
        <f>OR(ISBLANK(Spreadsheet!S274),UPPER(Spreadsheet!S274)="YES")</f>
        <v>1</v>
      </c>
      <c r="AY274" s="5" t="b">
        <f>OR(AND(ISBLANK(Spreadsheet!C274),LEN(Spreadsheet!T274)=0),AND(NOT(ISBLANK(Spreadsheet!C274)),LEN(Spreadsheet!T274)&gt;0,LEN(Spreadsheet!T274)&lt;=50))</f>
        <v>1</v>
      </c>
      <c r="AZ274" s="5" t="b">
        <f>OR(LEN(Spreadsheet!U274)=0,AND(LEN(Spreadsheet!U274)&gt;0,LEN(Spreadsheet!U274)&lt;=50))</f>
        <v>1</v>
      </c>
      <c r="BA274" s="5" t="b">
        <f>OR(AND(ISBLANK(Spreadsheet!C274),LEN(Spreadsheet!V274)=0),AND(NOT(ISBLANK(Spreadsheet!C274)),LEN(Spreadsheet!V274)&gt;0,LEN(Spreadsheet!V274)&lt;=50))</f>
        <v>1</v>
      </c>
      <c r="BB274" s="5" t="b">
        <f t="array" ref="BB274">IF(AND(ISBLANK(Spreadsheet!C274),LEN(Spreadsheet!W274)=0),TRUE,ISNUMBER(MATCH(TRUE,EXACT(Spreadsheet!W274,States),0)))</f>
        <v>1</v>
      </c>
      <c r="BC274" s="5" t="b">
        <f>OR(AND(ISBLANK(Spreadsheet!C274),LEN(Spreadsheet!X274)=0),AND(NOT(ISBLANK(Spreadsheet!C274)),LEN(Spreadsheet!X274)&gt;0,LEN(Spreadsheet!X274)=5,ISNUMBER(VALUE(Spreadsheet!X274))))</f>
        <v>1</v>
      </c>
      <c r="BD274" s="5" t="b">
        <f>OR(ISBLANK(Spreadsheet!Z274),LEN(Spreadsheet!Z274)&lt;=50)</f>
        <v>1</v>
      </c>
      <c r="BE274" s="5" t="b">
        <f>ISBLANK(Spreadsheet!AA274)</f>
        <v>1</v>
      </c>
      <c r="BF274" s="5" t="b">
        <f>ISBLANK(Spreadsheet!AB274)</f>
        <v>1</v>
      </c>
      <c r="BG274" s="5" t="b">
        <f>IF(ISERROR(DATEVALUE(TEXT(Spreadsheet!AC274,"mm/dd/yyyy")) &gt; DATEVALUE(TEXT(Spreadsheet!J274,"mm/dd/yyyy"))),IF(OR(AND(ISBLANK(Spreadsheet!AC274),ISBLANK(Spreadsheet!C274)),AND(NOT(ISBLANK(Spreadsheet!C274)),ISBLANK(Spreadsheet!AC274),NOT(ISBLANK(Spreadsheet!D274)))),TRUE,FALSE),IF(DATEVALUE(TEXT(Spreadsheet!AC274,"mm/dd/yyyy")) &gt; DATEVALUE(TEXT(Spreadsheet!J274,"mm/dd/yyyy")),TRUE,FALSE))</f>
        <v>1</v>
      </c>
      <c r="BH274" s="5" t="b">
        <f>OR(AND(ISBLANK(Spreadsheet!C274),ISBLANK(Spreadsheet!AE274)),AND(NOT(ISBLANK(Spreadsheet!C274)),NOT(ISBLANK(Spreadsheet!D274)),ISBLANK(Spreadsheet!AE274)),AND(NOT(ISBLANK(Spreadsheet!C274)),ISBLANK(Spreadsheet!D274),NOT(ISBLANK(Spreadsheet!AE274)),LEN(Spreadsheet!AE274)&lt;=100))</f>
        <v>1</v>
      </c>
      <c r="BI274" s="5" t="b">
        <f t="array" ref="BI274">IF(ISBLANK(Spreadsheet!AF274),TRUE,ISNUMBER(MATCH(TRUE,EXACT(Spreadsheet!AF274,CobraShortReasons),0)))</f>
        <v>1</v>
      </c>
      <c r="BJ274" s="5" t="b">
        <f ca="1">IF(ISERROR(DATEVALUE(TEXT(Spreadsheet!AG274,"mm/dd/yyyy")) &gt; TODAY()),IF(ISBLANK(Spreadsheet!AG274),TRUE,FALSE),IF(DATEVALUE(TEXT(Spreadsheet!AG274,"mm/dd/yyyy")) &gt; TODAY(),FALSE,TRUE))</f>
        <v>1</v>
      </c>
      <c r="BK274" s="5" t="b">
        <f>OR(ISBLANK(Spreadsheet!AH274),LEN(Spreadsheet!AH274)&lt;=25)</f>
        <v>1</v>
      </c>
      <c r="BL274" s="5" t="b">
        <f t="array" aca="1" ref="BL274" ca="1">IF(ISBLANK(Spreadsheet!AI274),TRUE,ISNUMBER(MATCH(TRUE,EXACT(Spreadsheet!AI274,INDIRECT(Spreadsheet!$D$2)),0)))</f>
        <v>1</v>
      </c>
      <c r="BM274" s="5" t="b">
        <f t="array" aca="1" ref="BM274" ca="1">IF(ISBLANK(Spreadsheet!AJ274),TRUE,ISNUMBER(MATCH(TRUE,EXACT(Spreadsheet!AJ274,INDIRECT(Spreadsheet!BJ274)),0)))</f>
        <v>1</v>
      </c>
      <c r="BN274" s="5" t="b">
        <f t="array" ref="BN274">IF(ISBLANK(Spreadsheet!AK274),TRUE,ISNUMBER(MATCH(TRUE,EXACT(Spreadsheet!AK274,DentalPlans),0)))</f>
        <v>1</v>
      </c>
      <c r="BO274" s="5" t="b">
        <f t="array" aca="1" ref="BO274" ca="1">IF(ISBLANK(Spreadsheet!AL274),TRUE,ISNUMBER(MATCH(TRUE,EXACT(Spreadsheet!AL274,INDIRECT(Spreadsheet!BK274)),0)))</f>
        <v>1</v>
      </c>
      <c r="BP274" s="5" t="b">
        <f t="array" ref="BP274">IF(ISBLANK(Spreadsheet!AM274),TRUE,ISNUMBER(MATCH(TRUE,EXACT(Spreadsheet!AM274,VisionPlans),0)))</f>
        <v>1</v>
      </c>
      <c r="BQ274" s="5" t="b">
        <f t="array" aca="1" ref="BQ274" ca="1">IF(ISBLANK(Spreadsheet!AN274),TRUE,ISNUMBER(MATCH(TRUE,EXACT(Spreadsheet!AN274,INDIRECT(Spreadsheet!BL274)),0)))</f>
        <v>1</v>
      </c>
      <c r="BR274" s="5" t="b">
        <f t="array" ref="BR274">IF(ISBLANK(Spreadsheet!AO274),TRUE,ISNUMBER(MATCH(TRUE,EXACT(Spreadsheet!AO274,LifeBenefitClasses),0)))</f>
        <v>1</v>
      </c>
      <c r="BS274" s="5" t="b">
        <f>IF(OR(ISBLANK(Spreadsheet!AO274), Spreadsheet!AO274="Waive"),IF(ISBLANK(Spreadsheet!AP274),TRUE,FALSE),IF(OR(AND(NOT(ISBLANK(Spreadsheet!AO274)),ISBLANK(Spreadsheet!AP274)),NOT(ISNUMBER(VALUE(Spreadsheet!AP274)))),FALSE,IF(OR(AND(Spreadsheet!AP274&lt;6,MOD(Spreadsheet!AP274*10,5)=0), MOD(Spreadsheet!AP274,5000)=0),TRUE,FALSE)))</f>
        <v>1</v>
      </c>
      <c r="BT274" s="5" t="b">
        <f t="array" ref="BT274">IF(ISBLANK(Spreadsheet!AQ274),TRUE,ISNUMBER(MATCH(TRUE,EXACT(Spreadsheet!AQ274,EnrollWaive),0)))</f>
        <v>1</v>
      </c>
      <c r="BU274" s="5" t="b">
        <f t="array" ref="BU274">IF(ISBLANK(Spreadsheet!AR274),TRUE,ISNUMBER(MATCH(TRUE,EXACT(Spreadsheet!AR274,LifeBenefitClasses),0)))</f>
        <v>1</v>
      </c>
      <c r="BV274" s="5" t="b">
        <f>IF(OR(ISBLANK(Spreadsheet!AR274), Spreadsheet!AR274="Waive"),IF(ISBLANK(Spreadsheet!AS274),TRUE,FALSE),IF(OR(AND(NOT(ISBLANK(Spreadsheet!AR274)),ISBLANK(Spreadsheet!AS274)),NOT(ISNUMBER(VALUE(Spreadsheet!AS274)))),FALSE,IF(OR(AND(Spreadsheet!AS274&lt;6,MOD(Spreadsheet!AS274*10,5)=0), MOD(Spreadsheet!AS274,10000)=0),TRUE,FALSE)))</f>
        <v>1</v>
      </c>
      <c r="BW274" s="5" t="b">
        <f t="array" ref="BW274">IF(ISBLANK(Spreadsheet!AT274),TRUE,ISNUMBER(MATCH(TRUE,EXACT(Spreadsheet!AT274,LifeBenefitClasses),0)))</f>
        <v>1</v>
      </c>
      <c r="BX274" s="5" t="b">
        <f>IF(OR(ISBLANK(Spreadsheet!AT274), Spreadsheet!AT274="Waive"),IF(ISBLANK(Spreadsheet!AU274),TRUE,FALSE),IF(OR(AND(NOT(ISBLANK(Spreadsheet!AT274)),ISBLANK(Spreadsheet!AU274)),NOT(ISNUMBER(VALUE(Spreadsheet!AU274)))),FALSE,IF(AND(NOT(OR(ISBLANK(Spreadsheet!AT274),Spreadsheet!AT274="Waive")),NOT(OR(ISBLANK(Spreadsheet!AR274),Spreadsheet!AR274="Waive")),MOD(Spreadsheet!AU274,5000)=0, Spreadsheet!AU274&lt;=(Spreadsheet!AS274*0.5)),TRUE,FALSE)))</f>
        <v>1</v>
      </c>
      <c r="BY274" s="5" t="b">
        <f t="array" ref="BY274">IF(ISBLANK(Spreadsheet!AV274),TRUE,ISNUMBER(MATCH(TRUE,EXACT(Spreadsheet!AV274,EnrollWaive),0)))</f>
        <v>1</v>
      </c>
      <c r="BZ274" s="5" t="b">
        <f t="array" ref="BZ274">IF(ISBLANK(Spreadsheet!AW274),TRUE,ISNUMBER(MATCH(TRUE,EXACT(Spreadsheet!AW274,LifeBenefitClasses),0)))</f>
        <v>1</v>
      </c>
      <c r="CA274" s="5" t="b">
        <f t="array" ref="CA274">IF(ISBLANK(Spreadsheet!AX274),TRUE,ISNUMBER(MATCH(TRUE,EXACT(Spreadsheet!AX274,LifeBenefitClasses),0)))</f>
        <v>1</v>
      </c>
      <c r="CB274" s="5" t="b">
        <f t="array" ref="CB274">IF(ISBLANK(Spreadsheet!AY274),TRUE,ISNUMBER(MATCH(TRUE,EXACT(Spreadsheet!AY274,LifeBenefitClasses),0)))</f>
        <v>1</v>
      </c>
      <c r="CC274" s="5" t="b">
        <f t="array" ref="CC274">IF(ISBLANK(Spreadsheet!AZ274),TRUE,ISNUMBER(MATCH(TRUE,EXACT(Spreadsheet!AZ274,LifeBenefitClasses),0)))</f>
        <v>1</v>
      </c>
      <c r="CD274" s="5" t="b">
        <f t="array" ref="CD274">IF(ISBLANK(Spreadsheet!BA274),TRUE,ISNUMBER(MATCH(TRUE,EXACT(Spreadsheet!BA274,LifeBenefitClasses),0)))</f>
        <v>1</v>
      </c>
      <c r="CE274" s="5" t="b">
        <f>IF(OR(ISBLANK(Spreadsheet!BA274), Spreadsheet!BA274="Waive"),IF(ISBLANK(Spreadsheet!BB274),TRUE,FALSE),IF(OR(AND(NOT(ISBLANK(Spreadsheet!BA274)),ISBLANK(Spreadsheet!BB274)),NOT(ISNUMBER(VALUE(Spreadsheet!BB274))),ISBLANK(Spreadsheet!BC274),NOT(ISNUMBER(VALUE(Spreadsheet!BC274)))),FALSE,IF(AND(Spreadsheet!BB274&gt;=50000,Spreadsheet!BB274&lt;=250000,MOD(Spreadsheet!BB274,10000)=0,Spreadsheet!BB274&lt;=(10*Spreadsheet!BC274)),TRUE,FALSE)))</f>
        <v>1</v>
      </c>
      <c r="CF274" s="5" t="b">
        <f>IF(NOT(ISBLANK(Spreadsheet!BC274)),AND(ISNUMBER(VALUE(Spreadsheet!BC274)),Spreadsheet!BC274&gt;0),AND(OR(ISBLANK(Spreadsheet!AO274),Spreadsheet!AO274="Waive",AND(NOT(OR(ISBLANK(Spreadsheet!AO274),Spreadsheet!AO274="Waive")),Spreadsheet!AP274&gt;=6)),OR(ISBLANK(Spreadsheet!AR274),AND(NOT(OR(ISBLANK(Spreadsheet!AR274),Spreadsheet!AR274="Waive")),Spreadsheet!AS274&gt;=6)),OR(ISBLANK(Spreadsheet!AW274)),OR(ISBLANK(Spreadsheet!AX274)),OR(ISBLANK(Spreadsheet!AY274)),OR(ISBLANK(Spreadsheet!AZ274)),OR(ISBLANK(Spreadsheet!BA274),Spreadsheet!BA274="Waive")))</f>
        <v>1</v>
      </c>
      <c r="CG274" s="5" t="b">
        <f t="shared" ca="1" si="21"/>
        <v>1</v>
      </c>
    </row>
    <row r="275" spans="8:85" x14ac:dyDescent="0.3">
      <c r="H275" s="5">
        <f t="shared" ca="1" si="18"/>
        <v>2</v>
      </c>
      <c r="I275" s="5" t="str">
        <f t="shared" ca="1" si="19"/>
        <v/>
      </c>
      <c r="J275" s="5" t="str">
        <f>IF(AND(NOT(ISBLANK(Spreadsheet!C275)),ISBLANK(Spreadsheet!D275)),Spreadsheet!F275&amp;" "&amp;Spreadsheet!H275,"")</f>
        <v/>
      </c>
      <c r="K275" s="5">
        <f>IF(AND(NOT(ISBLANK(Spreadsheet!C275)),ISBLANK(Spreadsheet!D275)),COUNTIFS(Spreadsheet!E276:E$786,"=Child",Spreadsheet!C276:C$786, "="&amp;Spreadsheet!C275) + COUNTIFS(Spreadsheet!E276:E$786,"=Step-child",Spreadsheet!C276:C$786, "="&amp;Spreadsheet!C275),0)</f>
        <v>0</v>
      </c>
      <c r="L275" s="5">
        <f>IF(NOT(ISBLANK(J275)),COUNTIFS(Spreadsheet!E276:E$786,"=Wife",Spreadsheet!C276:C$786, "="&amp;Spreadsheet!C275) + COUNTIFS(Spreadsheet!E276:E$786,"=Husband",Spreadsheet!C276:C$786, "="&amp;Spreadsheet!C275),0)</f>
        <v>0</v>
      </c>
      <c r="M275" s="5">
        <f>IF(NOT(ISBLANK(Spreadsheet!AJ275)),VLOOKUP(Spreadsheet!AJ275,'Drop Downs'!$P$2:$R$16,3,FALSE),0)</f>
        <v>0</v>
      </c>
      <c r="N275" s="5">
        <f>IF(NOT(ISBLANK(Spreadsheet!AJ275)), VLOOKUP(Spreadsheet!AJ275,'Drop Downs'!$P$2:$R$16,2,FALSE),0)</f>
        <v>0</v>
      </c>
      <c r="O275" s="5">
        <f>IF(NOT(ISBLANK(Spreadsheet!AL275)),VLOOKUP(Spreadsheet!AL275,'Drop Downs'!$P$2:$R$16,3,FALSE), 0)</f>
        <v>0</v>
      </c>
      <c r="P275" s="5">
        <f>IF(NOT(ISBLANK(Spreadsheet!AL275)),VLOOKUP(Spreadsheet!AL275,'Drop Downs'!$P$2:$R$16,2,FALSE),0)</f>
        <v>0</v>
      </c>
      <c r="Q275" s="5">
        <f>IF(NOT(ISBLANK(Spreadsheet!AN275)),VLOOKUP(Spreadsheet!AN275,'Drop Downs'!$P$2:$R$16,3,FALSE),0)</f>
        <v>0</v>
      </c>
      <c r="R275" s="5">
        <f>IF(NOT(ISBLANK(Spreadsheet!AN275)),VLOOKUP(Spreadsheet!AN275,'Drop Downs'!$P$2:$R$16,2,FALSE),0)</f>
        <v>0</v>
      </c>
      <c r="S275" s="5" t="str">
        <f>IF(OR(M275&gt;K275,N275&gt;L275,O275&gt;K275, Q275&gt;K275,N275&gt;L275, P275&gt;L275, R275&gt;L275),"Member currently has a coverage election over what he/she needs.  Please add more dependents or adjust the coverage election.","")&amp;(IF(AND(NOT(ISBLANK(Spreadsheet!C275)),NOT(ISBLANK(Spreadsheet!D275)),ISBLANK(Spreadsheet!E275)),"Dependent lacks a relationship to member.Please select one from the drop-down.",""))</f>
        <v/>
      </c>
      <c r="T275" s="5" t="b">
        <f t="shared" si="20"/>
        <v>1</v>
      </c>
      <c r="U275" s="5" t="b">
        <f>OR(ISBLANK(Spreadsheet!C275),IF(NOT(ISBLANK(Spreadsheet!D275)),NOT(ISBLANK(Spreadsheet!E275)),TRUE))</f>
        <v>1</v>
      </c>
      <c r="V275" s="5" t="b">
        <f>OR(ISBLANK(Spreadsheet!C275), NOT(ISBLANK(Spreadsheet!I275)))</f>
        <v>1</v>
      </c>
      <c r="W275" s="5" t="b">
        <f>OR(ISBLANK(Spreadsheet!D275),NOT(ISBLANK(Spreadsheet!C275)))</f>
        <v>1</v>
      </c>
      <c r="X275" s="155" t="str">
        <f>REPT("0",MIN(FIND({1,2,3,4,5,6,7,8,9},Spreadsheet!C275&amp;"123456789"))-1)&amp;IF(ISBLANK(Spreadsheet!C275),"",SUMPRODUCT(MID(0&amp;Spreadsheet!C275,LARGE(INDEX(ISNUMBER(--MID(Spreadsheet!C275,ROW($1:$225),1))*
 ROW($1:$225),0),ROW($1:$225))+1,1)*10^ROW($1:$225)/10))</f>
        <v/>
      </c>
      <c r="Y275" s="5" t="b">
        <f>IF(NOT(ISBLANK(Spreadsheet!C275)),IF(AND(ISNUMBER(VALUE(Spreadsheet!C275)), LEN(Spreadsheet!C275)=9),TRUE,FALSE),TRUE)</f>
        <v>1</v>
      </c>
      <c r="Z275" s="155" t="str">
        <f>REPT("0",MIN(FIND({1,2,3,4,5,6,7,8,9},Spreadsheet!D275&amp;"123456789"))-1)&amp;IF(ISBLANK(Spreadsheet!D275),"",SUMPRODUCT(MID(0&amp;Spreadsheet!D275,LARGE(INDEX(ISNUMBER(--MID(Spreadsheet!D275,ROW($1:$225),1))*
 ROW($1:$225),0),ROW($1:$225))+1,1)*10^ROW($1:$225)/10))</f>
        <v/>
      </c>
      <c r="AA275" s="5" t="b">
        <f>IF(AND(NOT(ISBLANK(Spreadsheet!D275)),NOT(ISBLANK(Spreadsheet!C275))),IF(AND(ISNUMBER(VALUE(Spreadsheet!D275)), LEN(Spreadsheet!D275)=9),TRUE,FALSE),IF(AND(NOT(ISBLANK(Spreadsheet!D275)),ISBLANK(Spreadsheet!C275)),FALSE,TRUE))</f>
        <v>1</v>
      </c>
      <c r="AB275" s="5" t="b">
        <f>OR(ISBLANK(Spreadsheet!Y275),IF(NOT(ISBLANK(Spreadsheet!Y275)),LEN(Spreadsheet!Y275)=10,ISNUMBER(VALUE(Spreadsheet!Y275))))</f>
        <v>1</v>
      </c>
      <c r="AC275" s="5" t="b">
        <f>OR(ISBLANK(Spreadsheet!AI275), AND(NOT(ISBLANK(Spreadsheet!AJ275)), NOT(ISNUMBER(SEARCH("Waive",Spreadsheet!AJ275)))))</f>
        <v>1</v>
      </c>
      <c r="AD275" s="5" t="b">
        <f>OR(ISBLANK(Spreadsheet!AK275), AND(NOT(ISBLANK(Spreadsheet!AL275)), NOT(ISNUMBER(SEARCH("Waive",Spreadsheet!AL275)))))</f>
        <v>1</v>
      </c>
      <c r="AE275" s="5" t="b">
        <f>OR(ISBLANK(Spreadsheet!AM275), AND(NOT(ISBLANK(Spreadsheet!AN275)), NOT(ISNUMBER(SEARCH("Waive", Spreadsheet!AN275)))))</f>
        <v>1</v>
      </c>
      <c r="AF275" s="5" t="b">
        <f>OR(ISBLANK(Spreadsheet!C275), NOT(ISBLANK(Spreadsheet!D275)),NOT(ISBLANK(Spreadsheet!L275)))</f>
        <v>1</v>
      </c>
      <c r="AG275" s="5" t="b">
        <f>IF(AND(NOT(ISBLANK(Spreadsheet!C275)), NOT(ISBLANK(Spreadsheet!D275)),Spreadsheet!C275&lt;&gt;Spreadsheet!D275),IF(ISERROR(VLOOKUP(Spreadsheet!C275, Spreadsheet!$C$6:'Spreadsheet'!$C274,1,FALSE)), FALSE, TRUE),TRUE)</f>
        <v>1</v>
      </c>
      <c r="AH275" s="5" t="b">
        <f>Spreadsheet!$B$2=Spreadsheet!AD275</f>
        <v>1</v>
      </c>
      <c r="AI275" s="5" t="b">
        <f>IF(ISBLANK(Spreadsheet!G275),TRUE,IF(OR(LEN(Spreadsheet!G275)&gt;1,ISNUMBER(VALUE(Spreadsheet!G275))),FALSE,TRUE))</f>
        <v>1</v>
      </c>
      <c r="AJ275" s="5" t="b">
        <f>OR(ISBLANK(Spreadsheet!C275), NOT(ISBLANK(Spreadsheet!B275)), NOT(ISBLANK(Spreadsheet!D275)))</f>
        <v>1</v>
      </c>
      <c r="AK275" s="5" t="b">
        <f t="array" ref="AK275">IF(OR(AND(ISBLANK(Spreadsheet!E275),ISBLANK(Spreadsheet!D275),NOT(ISBLANK(Spreadsheet!C275))),AND(ISBLANK(Spreadsheet!E275),ISBLANK(Spreadsheet!D275),ISBLANK(Spreadsheet!C275))),TRUE,ISNUMBER(MATCH(TRUE,EXACT(Spreadsheet!E275,Relationships),0)))</f>
        <v>1</v>
      </c>
      <c r="AL275" s="5" t="b">
        <f>IF(NOT(ISBLANK(Spreadsheet!C275)),IF(OR(ISBLANK(Spreadsheet!F275),LEN(Spreadsheet!F275)&gt;40),FALSE,TRUE),TRUE)</f>
        <v>1</v>
      </c>
      <c r="AM275" s="5" t="b">
        <f>IF(NOT(ISBLANK(Spreadsheet!C275)),IF(OR(ISBLANK(Spreadsheet!H275),LEN(Spreadsheet!H275)&gt;40),FALSE,TRUE),TRUE)</f>
        <v>1</v>
      </c>
      <c r="AN275" s="5" t="b">
        <f t="array" ref="AN275">IF(ISBLANK(Spreadsheet!I275),TRUE,ISNUMBER(MATCH(TRUE,EXACT(Spreadsheet!I275,GenderValues),0)))</f>
        <v>1</v>
      </c>
      <c r="AO275" s="5" t="b">
        <f ca="1">IF(ISERROR(DATEVALUE(TEXT(Spreadsheet!J275,"mm/dd/yyyy")) &gt; TODAY()),IF(AND(ISBLANK(Spreadsheet!J275),ISBLANK(Spreadsheet!C275)),TRUE,FALSE),IF(DATEVALUE(TEXT(Spreadsheet!J275,"mm/dd/yyyy")) &gt; TODAY(),FALSE,TRUE))</f>
        <v>1</v>
      </c>
      <c r="AP275" s="5" t="b">
        <f>OR(ISBLANK(Spreadsheet!K275),LEN(Spreadsheet!K275)&lt;=100)</f>
        <v>1</v>
      </c>
      <c r="AQ275" s="5" t="b">
        <f t="array" ref="AQ275">IF(OR(AND(ISBLANK(Spreadsheet!L275),ISBLANK(Spreadsheet!C275)),AND(NOT(ISBLANK(Spreadsheet!C275)),NOT(ISBLANK(Spreadsheet!D275)))),TRUE,ISNUMBER(MATCH(TRUE,EXACT(Spreadsheet!L275,MaritalStatus),0)))</f>
        <v>1</v>
      </c>
      <c r="AR275" s="5" t="b">
        <f ca="1">IF(ISERROR(DATEVALUE(TEXT(Spreadsheet!M275,"mm/dd/yyyy")) &gt; TODAY()),IF(ISBLANK(Spreadsheet!M275),TRUE,FALSE),IF(DATEVALUE(TEXT(Spreadsheet!M275,"mm/dd/yyyy")) &gt; TODAY(),FALSE,TRUE))</f>
        <v>1</v>
      </c>
      <c r="AS275" s="5" t="b">
        <f>OR(ISBLANK(Spreadsheet!N275),LEN(Spreadsheet!N275)&lt;=100)</f>
        <v>1</v>
      </c>
      <c r="AT275" s="5" t="b">
        <f>OR(ISBLANK(Spreadsheet!O275),UPPER(Spreadsheet!O275)="YES")</f>
        <v>1</v>
      </c>
      <c r="AU275" s="5" t="b">
        <f>OR(ISBLANK(Spreadsheet!P275),UPPER(Spreadsheet!P275)="YES")</f>
        <v>1</v>
      </c>
      <c r="AV275" s="5" t="b">
        <f t="array" ref="AV275">IF(ISBLANK(Spreadsheet!Q275),TRUE,ISNUMBER(MATCH(TRUE,EXACT(Spreadsheet!Q275,OnGroupsPriorIns),0)))</f>
        <v>1</v>
      </c>
      <c r="AW275" s="5" t="b">
        <f>OR(ISBLANK(Spreadsheet!R275),UPPER(Spreadsheet!R275)="YES")</f>
        <v>1</v>
      </c>
      <c r="AX275" s="5" t="b">
        <f>OR(ISBLANK(Spreadsheet!S275),UPPER(Spreadsheet!S275)="YES")</f>
        <v>1</v>
      </c>
      <c r="AY275" s="5" t="b">
        <f>OR(AND(ISBLANK(Spreadsheet!C275),LEN(Spreadsheet!T275)=0),AND(NOT(ISBLANK(Spreadsheet!C275)),LEN(Spreadsheet!T275)&gt;0,LEN(Spreadsheet!T275)&lt;=50))</f>
        <v>1</v>
      </c>
      <c r="AZ275" s="5" t="b">
        <f>OR(LEN(Spreadsheet!U275)=0,AND(LEN(Spreadsheet!U275)&gt;0,LEN(Spreadsheet!U275)&lt;=50))</f>
        <v>1</v>
      </c>
      <c r="BA275" s="5" t="b">
        <f>OR(AND(ISBLANK(Spreadsheet!C275),LEN(Spreadsheet!V275)=0),AND(NOT(ISBLANK(Spreadsheet!C275)),LEN(Spreadsheet!V275)&gt;0,LEN(Spreadsheet!V275)&lt;=50))</f>
        <v>1</v>
      </c>
      <c r="BB275" s="5" t="b">
        <f t="array" ref="BB275">IF(AND(ISBLANK(Spreadsheet!C275),LEN(Spreadsheet!W275)=0),TRUE,ISNUMBER(MATCH(TRUE,EXACT(Spreadsheet!W275,States),0)))</f>
        <v>1</v>
      </c>
      <c r="BC275" s="5" t="b">
        <f>OR(AND(ISBLANK(Spreadsheet!C275),LEN(Spreadsheet!X275)=0),AND(NOT(ISBLANK(Spreadsheet!C275)),LEN(Spreadsheet!X275)&gt;0,LEN(Spreadsheet!X275)=5,ISNUMBER(VALUE(Spreadsheet!X275))))</f>
        <v>1</v>
      </c>
      <c r="BD275" s="5" t="b">
        <f>OR(ISBLANK(Spreadsheet!Z275),LEN(Spreadsheet!Z275)&lt;=50)</f>
        <v>1</v>
      </c>
      <c r="BE275" s="5" t="b">
        <f>ISBLANK(Spreadsheet!AA275)</f>
        <v>1</v>
      </c>
      <c r="BF275" s="5" t="b">
        <f>ISBLANK(Spreadsheet!AB275)</f>
        <v>1</v>
      </c>
      <c r="BG275" s="5" t="b">
        <f>IF(ISERROR(DATEVALUE(TEXT(Spreadsheet!AC275,"mm/dd/yyyy")) &gt; DATEVALUE(TEXT(Spreadsheet!J275,"mm/dd/yyyy"))),IF(OR(AND(ISBLANK(Spreadsheet!AC275),ISBLANK(Spreadsheet!C275)),AND(NOT(ISBLANK(Spreadsheet!C275)),ISBLANK(Spreadsheet!AC275),NOT(ISBLANK(Spreadsheet!D275)))),TRUE,FALSE),IF(DATEVALUE(TEXT(Spreadsheet!AC275,"mm/dd/yyyy")) &gt; DATEVALUE(TEXT(Spreadsheet!J275,"mm/dd/yyyy")),TRUE,FALSE))</f>
        <v>1</v>
      </c>
      <c r="BH275" s="5" t="b">
        <f>OR(AND(ISBLANK(Spreadsheet!C275),ISBLANK(Spreadsheet!AE275)),AND(NOT(ISBLANK(Spreadsheet!C275)),NOT(ISBLANK(Spreadsheet!D275)),ISBLANK(Spreadsheet!AE275)),AND(NOT(ISBLANK(Spreadsheet!C275)),ISBLANK(Spreadsheet!D275),NOT(ISBLANK(Spreadsheet!AE275)),LEN(Spreadsheet!AE275)&lt;=100))</f>
        <v>1</v>
      </c>
      <c r="BI275" s="5" t="b">
        <f t="array" ref="BI275">IF(ISBLANK(Spreadsheet!AF275),TRUE,ISNUMBER(MATCH(TRUE,EXACT(Spreadsheet!AF275,CobraShortReasons),0)))</f>
        <v>1</v>
      </c>
      <c r="BJ275" s="5" t="b">
        <f ca="1">IF(ISERROR(DATEVALUE(TEXT(Spreadsheet!AG275,"mm/dd/yyyy")) &gt; TODAY()),IF(ISBLANK(Spreadsheet!AG275),TRUE,FALSE),IF(DATEVALUE(TEXT(Spreadsheet!AG275,"mm/dd/yyyy")) &gt; TODAY(),FALSE,TRUE))</f>
        <v>1</v>
      </c>
      <c r="BK275" s="5" t="b">
        <f>OR(ISBLANK(Spreadsheet!AH275),LEN(Spreadsheet!AH275)&lt;=25)</f>
        <v>1</v>
      </c>
      <c r="BL275" s="5" t="b">
        <f t="array" aca="1" ref="BL275" ca="1">IF(ISBLANK(Spreadsheet!AI275),TRUE,ISNUMBER(MATCH(TRUE,EXACT(Spreadsheet!AI275,INDIRECT(Spreadsheet!$D$2)),0)))</f>
        <v>1</v>
      </c>
      <c r="BM275" s="5" t="b">
        <f t="array" aca="1" ref="BM275" ca="1">IF(ISBLANK(Spreadsheet!AJ275),TRUE,ISNUMBER(MATCH(TRUE,EXACT(Spreadsheet!AJ275,INDIRECT(Spreadsheet!BJ275)),0)))</f>
        <v>1</v>
      </c>
      <c r="BN275" s="5" t="b">
        <f t="array" ref="BN275">IF(ISBLANK(Spreadsheet!AK275),TRUE,ISNUMBER(MATCH(TRUE,EXACT(Spreadsheet!AK275,DentalPlans),0)))</f>
        <v>1</v>
      </c>
      <c r="BO275" s="5" t="b">
        <f t="array" aca="1" ref="BO275" ca="1">IF(ISBLANK(Spreadsheet!AL275),TRUE,ISNUMBER(MATCH(TRUE,EXACT(Spreadsheet!AL275,INDIRECT(Spreadsheet!BK275)),0)))</f>
        <v>1</v>
      </c>
      <c r="BP275" s="5" t="b">
        <f t="array" ref="BP275">IF(ISBLANK(Spreadsheet!AM275),TRUE,ISNUMBER(MATCH(TRUE,EXACT(Spreadsheet!AM275,VisionPlans),0)))</f>
        <v>1</v>
      </c>
      <c r="BQ275" s="5" t="b">
        <f t="array" aca="1" ref="BQ275" ca="1">IF(ISBLANK(Spreadsheet!AN275),TRUE,ISNUMBER(MATCH(TRUE,EXACT(Spreadsheet!AN275,INDIRECT(Spreadsheet!BL275)),0)))</f>
        <v>1</v>
      </c>
      <c r="BR275" s="5" t="b">
        <f t="array" ref="BR275">IF(ISBLANK(Spreadsheet!AO275),TRUE,ISNUMBER(MATCH(TRUE,EXACT(Spreadsheet!AO275,LifeBenefitClasses),0)))</f>
        <v>1</v>
      </c>
      <c r="BS275" s="5" t="b">
        <f>IF(OR(ISBLANK(Spreadsheet!AO275), Spreadsheet!AO275="Waive"),IF(ISBLANK(Spreadsheet!AP275),TRUE,FALSE),IF(OR(AND(NOT(ISBLANK(Spreadsheet!AO275)),ISBLANK(Spreadsheet!AP275)),NOT(ISNUMBER(VALUE(Spreadsheet!AP275)))),FALSE,IF(OR(AND(Spreadsheet!AP275&lt;6,MOD(Spreadsheet!AP275*10,5)=0), MOD(Spreadsheet!AP275,5000)=0),TRUE,FALSE)))</f>
        <v>1</v>
      </c>
      <c r="BT275" s="5" t="b">
        <f t="array" ref="BT275">IF(ISBLANK(Spreadsheet!AQ275),TRUE,ISNUMBER(MATCH(TRUE,EXACT(Spreadsheet!AQ275,EnrollWaive),0)))</f>
        <v>1</v>
      </c>
      <c r="BU275" s="5" t="b">
        <f t="array" ref="BU275">IF(ISBLANK(Spreadsheet!AR275),TRUE,ISNUMBER(MATCH(TRUE,EXACT(Spreadsheet!AR275,LifeBenefitClasses),0)))</f>
        <v>1</v>
      </c>
      <c r="BV275" s="5" t="b">
        <f>IF(OR(ISBLANK(Spreadsheet!AR275), Spreadsheet!AR275="Waive"),IF(ISBLANK(Spreadsheet!AS275),TRUE,FALSE),IF(OR(AND(NOT(ISBLANK(Spreadsheet!AR275)),ISBLANK(Spreadsheet!AS275)),NOT(ISNUMBER(VALUE(Spreadsheet!AS275)))),FALSE,IF(OR(AND(Spreadsheet!AS275&lt;6,MOD(Spreadsheet!AS275*10,5)=0), MOD(Spreadsheet!AS275,10000)=0),TRUE,FALSE)))</f>
        <v>1</v>
      </c>
      <c r="BW275" s="5" t="b">
        <f t="array" ref="BW275">IF(ISBLANK(Spreadsheet!AT275),TRUE,ISNUMBER(MATCH(TRUE,EXACT(Spreadsheet!AT275,LifeBenefitClasses),0)))</f>
        <v>1</v>
      </c>
      <c r="BX275" s="5" t="b">
        <f>IF(OR(ISBLANK(Spreadsheet!AT275), Spreadsheet!AT275="Waive"),IF(ISBLANK(Spreadsheet!AU275),TRUE,FALSE),IF(OR(AND(NOT(ISBLANK(Spreadsheet!AT275)),ISBLANK(Spreadsheet!AU275)),NOT(ISNUMBER(VALUE(Spreadsheet!AU275)))),FALSE,IF(AND(NOT(OR(ISBLANK(Spreadsheet!AT275),Spreadsheet!AT275="Waive")),NOT(OR(ISBLANK(Spreadsheet!AR275),Spreadsheet!AR275="Waive")),MOD(Spreadsheet!AU275,5000)=0, Spreadsheet!AU275&lt;=(Spreadsheet!AS275*0.5)),TRUE,FALSE)))</f>
        <v>1</v>
      </c>
      <c r="BY275" s="5" t="b">
        <f t="array" ref="BY275">IF(ISBLANK(Spreadsheet!AV275),TRUE,ISNUMBER(MATCH(TRUE,EXACT(Spreadsheet!AV275,EnrollWaive),0)))</f>
        <v>1</v>
      </c>
      <c r="BZ275" s="5" t="b">
        <f t="array" ref="BZ275">IF(ISBLANK(Spreadsheet!AW275),TRUE,ISNUMBER(MATCH(TRUE,EXACT(Spreadsheet!AW275,LifeBenefitClasses),0)))</f>
        <v>1</v>
      </c>
      <c r="CA275" s="5" t="b">
        <f t="array" ref="CA275">IF(ISBLANK(Spreadsheet!AX275),TRUE,ISNUMBER(MATCH(TRUE,EXACT(Spreadsheet!AX275,LifeBenefitClasses),0)))</f>
        <v>1</v>
      </c>
      <c r="CB275" s="5" t="b">
        <f t="array" ref="CB275">IF(ISBLANK(Spreadsheet!AY275),TRUE,ISNUMBER(MATCH(TRUE,EXACT(Spreadsheet!AY275,LifeBenefitClasses),0)))</f>
        <v>1</v>
      </c>
      <c r="CC275" s="5" t="b">
        <f t="array" ref="CC275">IF(ISBLANK(Spreadsheet!AZ275),TRUE,ISNUMBER(MATCH(TRUE,EXACT(Spreadsheet!AZ275,LifeBenefitClasses),0)))</f>
        <v>1</v>
      </c>
      <c r="CD275" s="5" t="b">
        <f t="array" ref="CD275">IF(ISBLANK(Spreadsheet!BA275),TRUE,ISNUMBER(MATCH(TRUE,EXACT(Spreadsheet!BA275,LifeBenefitClasses),0)))</f>
        <v>1</v>
      </c>
      <c r="CE275" s="5" t="b">
        <f>IF(OR(ISBLANK(Spreadsheet!BA275), Spreadsheet!BA275="Waive"),IF(ISBLANK(Spreadsheet!BB275),TRUE,FALSE),IF(OR(AND(NOT(ISBLANK(Spreadsheet!BA275)),ISBLANK(Spreadsheet!BB275)),NOT(ISNUMBER(VALUE(Spreadsheet!BB275))),ISBLANK(Spreadsheet!BC275),NOT(ISNUMBER(VALUE(Spreadsheet!BC275)))),FALSE,IF(AND(Spreadsheet!BB275&gt;=50000,Spreadsheet!BB275&lt;=250000,MOD(Spreadsheet!BB275,10000)=0,Spreadsheet!BB275&lt;=(10*Spreadsheet!BC275)),TRUE,FALSE)))</f>
        <v>1</v>
      </c>
      <c r="CF275" s="5" t="b">
        <f>IF(NOT(ISBLANK(Spreadsheet!BC275)),AND(ISNUMBER(VALUE(Spreadsheet!BC275)),Spreadsheet!BC275&gt;0),AND(OR(ISBLANK(Spreadsheet!AO275),Spreadsheet!AO275="Waive",AND(NOT(OR(ISBLANK(Spreadsheet!AO275),Spreadsheet!AO275="Waive")),Spreadsheet!AP275&gt;=6)),OR(ISBLANK(Spreadsheet!AR275),AND(NOT(OR(ISBLANK(Spreadsheet!AR275),Spreadsheet!AR275="Waive")),Spreadsheet!AS275&gt;=6)),OR(ISBLANK(Spreadsheet!AW275)),OR(ISBLANK(Spreadsheet!AX275)),OR(ISBLANK(Spreadsheet!AY275)),OR(ISBLANK(Spreadsheet!AZ275)),OR(ISBLANK(Spreadsheet!BA275),Spreadsheet!BA275="Waive")))</f>
        <v>1</v>
      </c>
      <c r="CG275" s="5" t="b">
        <f t="shared" ca="1" si="21"/>
        <v>1</v>
      </c>
    </row>
    <row r="276" spans="8:85" x14ac:dyDescent="0.3">
      <c r="H276" s="5">
        <f t="shared" ca="1" si="18"/>
        <v>2</v>
      </c>
      <c r="I276" s="5" t="str">
        <f t="shared" ca="1" si="19"/>
        <v/>
      </c>
      <c r="J276" s="5" t="str">
        <f>IF(AND(NOT(ISBLANK(Spreadsheet!C276)),ISBLANK(Spreadsheet!D276)),Spreadsheet!F276&amp;" "&amp;Spreadsheet!H276,"")</f>
        <v/>
      </c>
      <c r="K276" s="5">
        <f>IF(AND(NOT(ISBLANK(Spreadsheet!C276)),ISBLANK(Spreadsheet!D276)),COUNTIFS(Spreadsheet!E277:E$786,"=Child",Spreadsheet!C277:C$786, "="&amp;Spreadsheet!C276) + COUNTIFS(Spreadsheet!E277:E$786,"=Step-child",Spreadsheet!C277:C$786, "="&amp;Spreadsheet!C276),0)</f>
        <v>0</v>
      </c>
      <c r="L276" s="5">
        <f>IF(NOT(ISBLANK(J276)),COUNTIFS(Spreadsheet!E277:E$786,"=Wife",Spreadsheet!C277:C$786, "="&amp;Spreadsheet!C276) + COUNTIFS(Spreadsheet!E277:E$786,"=Husband",Spreadsheet!C277:C$786, "="&amp;Spreadsheet!C276),0)</f>
        <v>0</v>
      </c>
      <c r="M276" s="5">
        <f>IF(NOT(ISBLANK(Spreadsheet!AJ276)),VLOOKUP(Spreadsheet!AJ276,'Drop Downs'!$P$2:$R$16,3,FALSE),0)</f>
        <v>0</v>
      </c>
      <c r="N276" s="5">
        <f>IF(NOT(ISBLANK(Spreadsheet!AJ276)), VLOOKUP(Spreadsheet!AJ276,'Drop Downs'!$P$2:$R$16,2,FALSE),0)</f>
        <v>0</v>
      </c>
      <c r="O276" s="5">
        <f>IF(NOT(ISBLANK(Spreadsheet!AL276)),VLOOKUP(Spreadsheet!AL276,'Drop Downs'!$P$2:$R$16,3,FALSE), 0)</f>
        <v>0</v>
      </c>
      <c r="P276" s="5">
        <f>IF(NOT(ISBLANK(Spreadsheet!AL276)),VLOOKUP(Spreadsheet!AL276,'Drop Downs'!$P$2:$R$16,2,FALSE),0)</f>
        <v>0</v>
      </c>
      <c r="Q276" s="5">
        <f>IF(NOT(ISBLANK(Spreadsheet!AN276)),VLOOKUP(Spreadsheet!AN276,'Drop Downs'!$P$2:$R$16,3,FALSE),0)</f>
        <v>0</v>
      </c>
      <c r="R276" s="5">
        <f>IF(NOT(ISBLANK(Spreadsheet!AN276)),VLOOKUP(Spreadsheet!AN276,'Drop Downs'!$P$2:$R$16,2,FALSE),0)</f>
        <v>0</v>
      </c>
      <c r="S276" s="5" t="str">
        <f>IF(OR(M276&gt;K276,N276&gt;L276,O276&gt;K276, Q276&gt;K276,N276&gt;L276, P276&gt;L276, R276&gt;L276),"Member currently has a coverage election over what he/she needs.  Please add more dependents or adjust the coverage election.","")&amp;(IF(AND(NOT(ISBLANK(Spreadsheet!C276)),NOT(ISBLANK(Spreadsheet!D276)),ISBLANK(Spreadsheet!E276)),"Dependent lacks a relationship to member.Please select one from the drop-down.",""))</f>
        <v/>
      </c>
      <c r="T276" s="5" t="b">
        <f t="shared" si="20"/>
        <v>1</v>
      </c>
      <c r="U276" s="5" t="b">
        <f>OR(ISBLANK(Spreadsheet!C276),IF(NOT(ISBLANK(Spreadsheet!D276)),NOT(ISBLANK(Spreadsheet!E276)),TRUE))</f>
        <v>1</v>
      </c>
      <c r="V276" s="5" t="b">
        <f>OR(ISBLANK(Spreadsheet!C276), NOT(ISBLANK(Spreadsheet!I276)))</f>
        <v>1</v>
      </c>
      <c r="W276" s="5" t="b">
        <f>OR(ISBLANK(Spreadsheet!D276),NOT(ISBLANK(Spreadsheet!C276)))</f>
        <v>1</v>
      </c>
      <c r="X276" s="155" t="str">
        <f>REPT("0",MIN(FIND({1,2,3,4,5,6,7,8,9},Spreadsheet!C276&amp;"123456789"))-1)&amp;IF(ISBLANK(Spreadsheet!C276),"",SUMPRODUCT(MID(0&amp;Spreadsheet!C276,LARGE(INDEX(ISNUMBER(--MID(Spreadsheet!C276,ROW($1:$225),1))*
 ROW($1:$225),0),ROW($1:$225))+1,1)*10^ROW($1:$225)/10))</f>
        <v/>
      </c>
      <c r="Y276" s="5" t="b">
        <f>IF(NOT(ISBLANK(Spreadsheet!C276)),IF(AND(ISNUMBER(VALUE(Spreadsheet!C276)), LEN(Spreadsheet!C276)=9),TRUE,FALSE),TRUE)</f>
        <v>1</v>
      </c>
      <c r="Z276" s="155" t="str">
        <f>REPT("0",MIN(FIND({1,2,3,4,5,6,7,8,9},Spreadsheet!D276&amp;"123456789"))-1)&amp;IF(ISBLANK(Spreadsheet!D276),"",SUMPRODUCT(MID(0&amp;Spreadsheet!D276,LARGE(INDEX(ISNUMBER(--MID(Spreadsheet!D276,ROW($1:$225),1))*
 ROW($1:$225),0),ROW($1:$225))+1,1)*10^ROW($1:$225)/10))</f>
        <v/>
      </c>
      <c r="AA276" s="5" t="b">
        <f>IF(AND(NOT(ISBLANK(Spreadsheet!D276)),NOT(ISBLANK(Spreadsheet!C276))),IF(AND(ISNUMBER(VALUE(Spreadsheet!D276)), LEN(Spreadsheet!D276)=9),TRUE,FALSE),IF(AND(NOT(ISBLANK(Spreadsheet!D276)),ISBLANK(Spreadsheet!C276)),FALSE,TRUE))</f>
        <v>1</v>
      </c>
      <c r="AB276" s="5" t="b">
        <f>OR(ISBLANK(Spreadsheet!Y276),IF(NOT(ISBLANK(Spreadsheet!Y276)),LEN(Spreadsheet!Y276)=10,ISNUMBER(VALUE(Spreadsheet!Y276))))</f>
        <v>1</v>
      </c>
      <c r="AC276" s="5" t="b">
        <f>OR(ISBLANK(Spreadsheet!AI276), AND(NOT(ISBLANK(Spreadsheet!AJ276)), NOT(ISNUMBER(SEARCH("Waive",Spreadsheet!AJ276)))))</f>
        <v>1</v>
      </c>
      <c r="AD276" s="5" t="b">
        <f>OR(ISBLANK(Spreadsheet!AK276), AND(NOT(ISBLANK(Spreadsheet!AL276)), NOT(ISNUMBER(SEARCH("Waive",Spreadsheet!AL276)))))</f>
        <v>1</v>
      </c>
      <c r="AE276" s="5" t="b">
        <f>OR(ISBLANK(Spreadsheet!AM276), AND(NOT(ISBLANK(Spreadsheet!AN276)), NOT(ISNUMBER(SEARCH("Waive", Spreadsheet!AN276)))))</f>
        <v>1</v>
      </c>
      <c r="AF276" s="5" t="b">
        <f>OR(ISBLANK(Spreadsheet!C276), NOT(ISBLANK(Spreadsheet!D276)),NOT(ISBLANK(Spreadsheet!L276)))</f>
        <v>1</v>
      </c>
      <c r="AG276" s="5" t="b">
        <f>IF(AND(NOT(ISBLANK(Spreadsheet!C276)), NOT(ISBLANK(Spreadsheet!D276)),Spreadsheet!C276&lt;&gt;Spreadsheet!D276),IF(ISERROR(VLOOKUP(Spreadsheet!C276, Spreadsheet!$C$6:'Spreadsheet'!$C275,1,FALSE)), FALSE, TRUE),TRUE)</f>
        <v>1</v>
      </c>
      <c r="AH276" s="5" t="b">
        <f>Spreadsheet!$B$2=Spreadsheet!AD276</f>
        <v>1</v>
      </c>
      <c r="AI276" s="5" t="b">
        <f>IF(ISBLANK(Spreadsheet!G276),TRUE,IF(OR(LEN(Spreadsheet!G276)&gt;1,ISNUMBER(VALUE(Spreadsheet!G276))),FALSE,TRUE))</f>
        <v>1</v>
      </c>
      <c r="AJ276" s="5" t="b">
        <f>OR(ISBLANK(Spreadsheet!C276), NOT(ISBLANK(Spreadsheet!B276)), NOT(ISBLANK(Spreadsheet!D276)))</f>
        <v>1</v>
      </c>
      <c r="AK276" s="5" t="b">
        <f t="array" ref="AK276">IF(OR(AND(ISBLANK(Spreadsheet!E276),ISBLANK(Spreadsheet!D276),NOT(ISBLANK(Spreadsheet!C276))),AND(ISBLANK(Spreadsheet!E276),ISBLANK(Spreadsheet!D276),ISBLANK(Spreadsheet!C276))),TRUE,ISNUMBER(MATCH(TRUE,EXACT(Spreadsheet!E276,Relationships),0)))</f>
        <v>1</v>
      </c>
      <c r="AL276" s="5" t="b">
        <f>IF(NOT(ISBLANK(Spreadsheet!C276)),IF(OR(ISBLANK(Spreadsheet!F276),LEN(Spreadsheet!F276)&gt;40),FALSE,TRUE),TRUE)</f>
        <v>1</v>
      </c>
      <c r="AM276" s="5" t="b">
        <f>IF(NOT(ISBLANK(Spreadsheet!C276)),IF(OR(ISBLANK(Spreadsheet!H276),LEN(Spreadsheet!H276)&gt;40),FALSE,TRUE),TRUE)</f>
        <v>1</v>
      </c>
      <c r="AN276" s="5" t="b">
        <f t="array" ref="AN276">IF(ISBLANK(Spreadsheet!I276),TRUE,ISNUMBER(MATCH(TRUE,EXACT(Spreadsheet!I276,GenderValues),0)))</f>
        <v>1</v>
      </c>
      <c r="AO276" s="5" t="b">
        <f ca="1">IF(ISERROR(DATEVALUE(TEXT(Spreadsheet!J276,"mm/dd/yyyy")) &gt; TODAY()),IF(AND(ISBLANK(Spreadsheet!J276),ISBLANK(Spreadsheet!C276)),TRUE,FALSE),IF(DATEVALUE(TEXT(Spreadsheet!J276,"mm/dd/yyyy")) &gt; TODAY(),FALSE,TRUE))</f>
        <v>1</v>
      </c>
      <c r="AP276" s="5" t="b">
        <f>OR(ISBLANK(Spreadsheet!K276),LEN(Spreadsheet!K276)&lt;=100)</f>
        <v>1</v>
      </c>
      <c r="AQ276" s="5" t="b">
        <f t="array" ref="AQ276">IF(OR(AND(ISBLANK(Spreadsheet!L276),ISBLANK(Spreadsheet!C276)),AND(NOT(ISBLANK(Spreadsheet!C276)),NOT(ISBLANK(Spreadsheet!D276)))),TRUE,ISNUMBER(MATCH(TRUE,EXACT(Spreadsheet!L276,MaritalStatus),0)))</f>
        <v>1</v>
      </c>
      <c r="AR276" s="5" t="b">
        <f ca="1">IF(ISERROR(DATEVALUE(TEXT(Spreadsheet!M276,"mm/dd/yyyy")) &gt; TODAY()),IF(ISBLANK(Spreadsheet!M276),TRUE,FALSE),IF(DATEVALUE(TEXT(Spreadsheet!M276,"mm/dd/yyyy")) &gt; TODAY(),FALSE,TRUE))</f>
        <v>1</v>
      </c>
      <c r="AS276" s="5" t="b">
        <f>OR(ISBLANK(Spreadsheet!N276),LEN(Spreadsheet!N276)&lt;=100)</f>
        <v>1</v>
      </c>
      <c r="AT276" s="5" t="b">
        <f>OR(ISBLANK(Spreadsheet!O276),UPPER(Spreadsheet!O276)="YES")</f>
        <v>1</v>
      </c>
      <c r="AU276" s="5" t="b">
        <f>OR(ISBLANK(Spreadsheet!P276),UPPER(Spreadsheet!P276)="YES")</f>
        <v>1</v>
      </c>
      <c r="AV276" s="5" t="b">
        <f t="array" ref="AV276">IF(ISBLANK(Spreadsheet!Q276),TRUE,ISNUMBER(MATCH(TRUE,EXACT(Spreadsheet!Q276,OnGroupsPriorIns),0)))</f>
        <v>1</v>
      </c>
      <c r="AW276" s="5" t="b">
        <f>OR(ISBLANK(Spreadsheet!R276),UPPER(Spreadsheet!R276)="YES")</f>
        <v>1</v>
      </c>
      <c r="AX276" s="5" t="b">
        <f>OR(ISBLANK(Spreadsheet!S276),UPPER(Spreadsheet!S276)="YES")</f>
        <v>1</v>
      </c>
      <c r="AY276" s="5" t="b">
        <f>OR(AND(ISBLANK(Spreadsheet!C276),LEN(Spreadsheet!T276)=0),AND(NOT(ISBLANK(Spreadsheet!C276)),LEN(Spreadsheet!T276)&gt;0,LEN(Spreadsheet!T276)&lt;=50))</f>
        <v>1</v>
      </c>
      <c r="AZ276" s="5" t="b">
        <f>OR(LEN(Spreadsheet!U276)=0,AND(LEN(Spreadsheet!U276)&gt;0,LEN(Spreadsheet!U276)&lt;=50))</f>
        <v>1</v>
      </c>
      <c r="BA276" s="5" t="b">
        <f>OR(AND(ISBLANK(Spreadsheet!C276),LEN(Spreadsheet!V276)=0),AND(NOT(ISBLANK(Spreadsheet!C276)),LEN(Spreadsheet!V276)&gt;0,LEN(Spreadsheet!V276)&lt;=50))</f>
        <v>1</v>
      </c>
      <c r="BB276" s="5" t="b">
        <f t="array" ref="BB276">IF(AND(ISBLANK(Spreadsheet!C276),LEN(Spreadsheet!W276)=0),TRUE,ISNUMBER(MATCH(TRUE,EXACT(Spreadsheet!W276,States),0)))</f>
        <v>1</v>
      </c>
      <c r="BC276" s="5" t="b">
        <f>OR(AND(ISBLANK(Spreadsheet!C276),LEN(Spreadsheet!X276)=0),AND(NOT(ISBLANK(Spreadsheet!C276)),LEN(Spreadsheet!X276)&gt;0,LEN(Spreadsheet!X276)=5,ISNUMBER(VALUE(Spreadsheet!X276))))</f>
        <v>1</v>
      </c>
      <c r="BD276" s="5" t="b">
        <f>OR(ISBLANK(Spreadsheet!Z276),LEN(Spreadsheet!Z276)&lt;=50)</f>
        <v>1</v>
      </c>
      <c r="BE276" s="5" t="b">
        <f>ISBLANK(Spreadsheet!AA276)</f>
        <v>1</v>
      </c>
      <c r="BF276" s="5" t="b">
        <f>ISBLANK(Spreadsheet!AB276)</f>
        <v>1</v>
      </c>
      <c r="BG276" s="5" t="b">
        <f>IF(ISERROR(DATEVALUE(TEXT(Spreadsheet!AC276,"mm/dd/yyyy")) &gt; DATEVALUE(TEXT(Spreadsheet!J276,"mm/dd/yyyy"))),IF(OR(AND(ISBLANK(Spreadsheet!AC276),ISBLANK(Spreadsheet!C276)),AND(NOT(ISBLANK(Spreadsheet!C276)),ISBLANK(Spreadsheet!AC276),NOT(ISBLANK(Spreadsheet!D276)))),TRUE,FALSE),IF(DATEVALUE(TEXT(Spreadsheet!AC276,"mm/dd/yyyy")) &gt; DATEVALUE(TEXT(Spreadsheet!J276,"mm/dd/yyyy")),TRUE,FALSE))</f>
        <v>1</v>
      </c>
      <c r="BH276" s="5" t="b">
        <f>OR(AND(ISBLANK(Spreadsheet!C276),ISBLANK(Spreadsheet!AE276)),AND(NOT(ISBLANK(Spreadsheet!C276)),NOT(ISBLANK(Spreadsheet!D276)),ISBLANK(Spreadsheet!AE276)),AND(NOT(ISBLANK(Spreadsheet!C276)),ISBLANK(Spreadsheet!D276),NOT(ISBLANK(Spreadsheet!AE276)),LEN(Spreadsheet!AE276)&lt;=100))</f>
        <v>1</v>
      </c>
      <c r="BI276" s="5" t="b">
        <f t="array" ref="BI276">IF(ISBLANK(Spreadsheet!AF276),TRUE,ISNUMBER(MATCH(TRUE,EXACT(Spreadsheet!AF276,CobraShortReasons),0)))</f>
        <v>1</v>
      </c>
      <c r="BJ276" s="5" t="b">
        <f ca="1">IF(ISERROR(DATEVALUE(TEXT(Spreadsheet!AG276,"mm/dd/yyyy")) &gt; TODAY()),IF(ISBLANK(Spreadsheet!AG276),TRUE,FALSE),IF(DATEVALUE(TEXT(Spreadsheet!AG276,"mm/dd/yyyy")) &gt; TODAY(),FALSE,TRUE))</f>
        <v>1</v>
      </c>
      <c r="BK276" s="5" t="b">
        <f>OR(ISBLANK(Spreadsheet!AH276),LEN(Spreadsheet!AH276)&lt;=25)</f>
        <v>1</v>
      </c>
      <c r="BL276" s="5" t="b">
        <f t="array" aca="1" ref="BL276" ca="1">IF(ISBLANK(Spreadsheet!AI276),TRUE,ISNUMBER(MATCH(TRUE,EXACT(Spreadsheet!AI276,INDIRECT(Spreadsheet!$D$2)),0)))</f>
        <v>1</v>
      </c>
      <c r="BM276" s="5" t="b">
        <f t="array" aca="1" ref="BM276" ca="1">IF(ISBLANK(Spreadsheet!AJ276),TRUE,ISNUMBER(MATCH(TRUE,EXACT(Spreadsheet!AJ276,INDIRECT(Spreadsheet!BJ276)),0)))</f>
        <v>1</v>
      </c>
      <c r="BN276" s="5" t="b">
        <f t="array" ref="BN276">IF(ISBLANK(Spreadsheet!AK276),TRUE,ISNUMBER(MATCH(TRUE,EXACT(Spreadsheet!AK276,DentalPlans),0)))</f>
        <v>1</v>
      </c>
      <c r="BO276" s="5" t="b">
        <f t="array" aca="1" ref="BO276" ca="1">IF(ISBLANK(Spreadsheet!AL276),TRUE,ISNUMBER(MATCH(TRUE,EXACT(Spreadsheet!AL276,INDIRECT(Spreadsheet!BK276)),0)))</f>
        <v>1</v>
      </c>
      <c r="BP276" s="5" t="b">
        <f t="array" ref="BP276">IF(ISBLANK(Spreadsheet!AM276),TRUE,ISNUMBER(MATCH(TRUE,EXACT(Spreadsheet!AM276,VisionPlans),0)))</f>
        <v>1</v>
      </c>
      <c r="BQ276" s="5" t="b">
        <f t="array" aca="1" ref="BQ276" ca="1">IF(ISBLANK(Spreadsheet!AN276),TRUE,ISNUMBER(MATCH(TRUE,EXACT(Spreadsheet!AN276,INDIRECT(Spreadsheet!BL276)),0)))</f>
        <v>1</v>
      </c>
      <c r="BR276" s="5" t="b">
        <f t="array" ref="BR276">IF(ISBLANK(Spreadsheet!AO276),TRUE,ISNUMBER(MATCH(TRUE,EXACT(Spreadsheet!AO276,LifeBenefitClasses),0)))</f>
        <v>1</v>
      </c>
      <c r="BS276" s="5" t="b">
        <f>IF(OR(ISBLANK(Spreadsheet!AO276), Spreadsheet!AO276="Waive"),IF(ISBLANK(Spreadsheet!AP276),TRUE,FALSE),IF(OR(AND(NOT(ISBLANK(Spreadsheet!AO276)),ISBLANK(Spreadsheet!AP276)),NOT(ISNUMBER(VALUE(Spreadsheet!AP276)))),FALSE,IF(OR(AND(Spreadsheet!AP276&lt;6,MOD(Spreadsheet!AP276*10,5)=0), MOD(Spreadsheet!AP276,5000)=0),TRUE,FALSE)))</f>
        <v>1</v>
      </c>
      <c r="BT276" s="5" t="b">
        <f t="array" ref="BT276">IF(ISBLANK(Spreadsheet!AQ276),TRUE,ISNUMBER(MATCH(TRUE,EXACT(Spreadsheet!AQ276,EnrollWaive),0)))</f>
        <v>1</v>
      </c>
      <c r="BU276" s="5" t="b">
        <f t="array" ref="BU276">IF(ISBLANK(Spreadsheet!AR276),TRUE,ISNUMBER(MATCH(TRUE,EXACT(Spreadsheet!AR276,LifeBenefitClasses),0)))</f>
        <v>1</v>
      </c>
      <c r="BV276" s="5" t="b">
        <f>IF(OR(ISBLANK(Spreadsheet!AR276), Spreadsheet!AR276="Waive"),IF(ISBLANK(Spreadsheet!AS276),TRUE,FALSE),IF(OR(AND(NOT(ISBLANK(Spreadsheet!AR276)),ISBLANK(Spreadsheet!AS276)),NOT(ISNUMBER(VALUE(Spreadsheet!AS276)))),FALSE,IF(OR(AND(Spreadsheet!AS276&lt;6,MOD(Spreadsheet!AS276*10,5)=0), MOD(Spreadsheet!AS276,10000)=0),TRUE,FALSE)))</f>
        <v>1</v>
      </c>
      <c r="BW276" s="5" t="b">
        <f t="array" ref="BW276">IF(ISBLANK(Spreadsheet!AT276),TRUE,ISNUMBER(MATCH(TRUE,EXACT(Spreadsheet!AT276,LifeBenefitClasses),0)))</f>
        <v>1</v>
      </c>
      <c r="BX276" s="5" t="b">
        <f>IF(OR(ISBLANK(Spreadsheet!AT276), Spreadsheet!AT276="Waive"),IF(ISBLANK(Spreadsheet!AU276),TRUE,FALSE),IF(OR(AND(NOT(ISBLANK(Spreadsheet!AT276)),ISBLANK(Spreadsheet!AU276)),NOT(ISNUMBER(VALUE(Spreadsheet!AU276)))),FALSE,IF(AND(NOT(OR(ISBLANK(Spreadsheet!AT276),Spreadsheet!AT276="Waive")),NOT(OR(ISBLANK(Spreadsheet!AR276),Spreadsheet!AR276="Waive")),MOD(Spreadsheet!AU276,5000)=0, Spreadsheet!AU276&lt;=(Spreadsheet!AS276*0.5)),TRUE,FALSE)))</f>
        <v>1</v>
      </c>
      <c r="BY276" s="5" t="b">
        <f t="array" ref="BY276">IF(ISBLANK(Spreadsheet!AV276),TRUE,ISNUMBER(MATCH(TRUE,EXACT(Spreadsheet!AV276,EnrollWaive),0)))</f>
        <v>1</v>
      </c>
      <c r="BZ276" s="5" t="b">
        <f t="array" ref="BZ276">IF(ISBLANK(Spreadsheet!AW276),TRUE,ISNUMBER(MATCH(TRUE,EXACT(Spreadsheet!AW276,LifeBenefitClasses),0)))</f>
        <v>1</v>
      </c>
      <c r="CA276" s="5" t="b">
        <f t="array" ref="CA276">IF(ISBLANK(Spreadsheet!AX276),TRUE,ISNUMBER(MATCH(TRUE,EXACT(Spreadsheet!AX276,LifeBenefitClasses),0)))</f>
        <v>1</v>
      </c>
      <c r="CB276" s="5" t="b">
        <f t="array" ref="CB276">IF(ISBLANK(Spreadsheet!AY276),TRUE,ISNUMBER(MATCH(TRUE,EXACT(Spreadsheet!AY276,LifeBenefitClasses),0)))</f>
        <v>1</v>
      </c>
      <c r="CC276" s="5" t="b">
        <f t="array" ref="CC276">IF(ISBLANK(Spreadsheet!AZ276),TRUE,ISNUMBER(MATCH(TRUE,EXACT(Spreadsheet!AZ276,LifeBenefitClasses),0)))</f>
        <v>1</v>
      </c>
      <c r="CD276" s="5" t="b">
        <f t="array" ref="CD276">IF(ISBLANK(Spreadsheet!BA276),TRUE,ISNUMBER(MATCH(TRUE,EXACT(Spreadsheet!BA276,LifeBenefitClasses),0)))</f>
        <v>1</v>
      </c>
      <c r="CE276" s="5" t="b">
        <f>IF(OR(ISBLANK(Spreadsheet!BA276), Spreadsheet!BA276="Waive"),IF(ISBLANK(Spreadsheet!BB276),TRUE,FALSE),IF(OR(AND(NOT(ISBLANK(Spreadsheet!BA276)),ISBLANK(Spreadsheet!BB276)),NOT(ISNUMBER(VALUE(Spreadsheet!BB276))),ISBLANK(Spreadsheet!BC276),NOT(ISNUMBER(VALUE(Spreadsheet!BC276)))),FALSE,IF(AND(Spreadsheet!BB276&gt;=50000,Spreadsheet!BB276&lt;=250000,MOD(Spreadsheet!BB276,10000)=0,Spreadsheet!BB276&lt;=(10*Spreadsheet!BC276)),TRUE,FALSE)))</f>
        <v>1</v>
      </c>
      <c r="CF276" s="5" t="b">
        <f>IF(NOT(ISBLANK(Spreadsheet!BC276)),AND(ISNUMBER(VALUE(Spreadsheet!BC276)),Spreadsheet!BC276&gt;0),AND(OR(ISBLANK(Spreadsheet!AO276),Spreadsheet!AO276="Waive",AND(NOT(OR(ISBLANK(Spreadsheet!AO276),Spreadsheet!AO276="Waive")),Spreadsheet!AP276&gt;=6)),OR(ISBLANK(Spreadsheet!AR276),AND(NOT(OR(ISBLANK(Spreadsheet!AR276),Spreadsheet!AR276="Waive")),Spreadsheet!AS276&gt;=6)),OR(ISBLANK(Spreadsheet!AW276)),OR(ISBLANK(Spreadsheet!AX276)),OR(ISBLANK(Spreadsheet!AY276)),OR(ISBLANK(Spreadsheet!AZ276)),OR(ISBLANK(Spreadsheet!BA276),Spreadsheet!BA276="Waive")))</f>
        <v>1</v>
      </c>
      <c r="CG276" s="5" t="b">
        <f t="shared" ca="1" si="21"/>
        <v>1</v>
      </c>
    </row>
    <row r="277" spans="8:85" x14ac:dyDescent="0.3">
      <c r="H277" s="5">
        <f t="shared" ca="1" si="18"/>
        <v>2</v>
      </c>
      <c r="I277" s="5" t="str">
        <f t="shared" ca="1" si="19"/>
        <v/>
      </c>
      <c r="J277" s="5" t="str">
        <f>IF(AND(NOT(ISBLANK(Spreadsheet!C277)),ISBLANK(Spreadsheet!D277)),Spreadsheet!F277&amp;" "&amp;Spreadsheet!H277,"")</f>
        <v/>
      </c>
      <c r="K277" s="5">
        <f>IF(AND(NOT(ISBLANK(Spreadsheet!C277)),ISBLANK(Spreadsheet!D277)),COUNTIFS(Spreadsheet!E278:E$786,"=Child",Spreadsheet!C278:C$786, "="&amp;Spreadsheet!C277) + COUNTIFS(Spreadsheet!E278:E$786,"=Step-child",Spreadsheet!C278:C$786, "="&amp;Spreadsheet!C277),0)</f>
        <v>0</v>
      </c>
      <c r="L277" s="5">
        <f>IF(NOT(ISBLANK(J277)),COUNTIFS(Spreadsheet!E278:E$786,"=Wife",Spreadsheet!C278:C$786, "="&amp;Spreadsheet!C277) + COUNTIFS(Spreadsheet!E278:E$786,"=Husband",Spreadsheet!C278:C$786, "="&amp;Spreadsheet!C277),0)</f>
        <v>0</v>
      </c>
      <c r="M277" s="5">
        <f>IF(NOT(ISBLANK(Spreadsheet!AJ277)),VLOOKUP(Spreadsheet!AJ277,'Drop Downs'!$P$2:$R$16,3,FALSE),0)</f>
        <v>0</v>
      </c>
      <c r="N277" s="5">
        <f>IF(NOT(ISBLANK(Spreadsheet!AJ277)), VLOOKUP(Spreadsheet!AJ277,'Drop Downs'!$P$2:$R$16,2,FALSE),0)</f>
        <v>0</v>
      </c>
      <c r="O277" s="5">
        <f>IF(NOT(ISBLANK(Spreadsheet!AL277)),VLOOKUP(Spreadsheet!AL277,'Drop Downs'!$P$2:$R$16,3,FALSE), 0)</f>
        <v>0</v>
      </c>
      <c r="P277" s="5">
        <f>IF(NOT(ISBLANK(Spreadsheet!AL277)),VLOOKUP(Spreadsheet!AL277,'Drop Downs'!$P$2:$R$16,2,FALSE),0)</f>
        <v>0</v>
      </c>
      <c r="Q277" s="5">
        <f>IF(NOT(ISBLANK(Spreadsheet!AN277)),VLOOKUP(Spreadsheet!AN277,'Drop Downs'!$P$2:$R$16,3,FALSE),0)</f>
        <v>0</v>
      </c>
      <c r="R277" s="5">
        <f>IF(NOT(ISBLANK(Spreadsheet!AN277)),VLOOKUP(Spreadsheet!AN277,'Drop Downs'!$P$2:$R$16,2,FALSE),0)</f>
        <v>0</v>
      </c>
      <c r="S277" s="5" t="str">
        <f>IF(OR(M277&gt;K277,N277&gt;L277,O277&gt;K277, Q277&gt;K277,N277&gt;L277, P277&gt;L277, R277&gt;L277),"Member currently has a coverage election over what he/she needs.  Please add more dependents or adjust the coverage election.","")&amp;(IF(AND(NOT(ISBLANK(Spreadsheet!C277)),NOT(ISBLANK(Spreadsheet!D277)),ISBLANK(Spreadsheet!E277)),"Dependent lacks a relationship to member.Please select one from the drop-down.",""))</f>
        <v/>
      </c>
      <c r="T277" s="5" t="b">
        <f t="shared" si="20"/>
        <v>1</v>
      </c>
      <c r="U277" s="5" t="b">
        <f>OR(ISBLANK(Spreadsheet!C277),IF(NOT(ISBLANK(Spreadsheet!D277)),NOT(ISBLANK(Spreadsheet!E277)),TRUE))</f>
        <v>1</v>
      </c>
      <c r="V277" s="5" t="b">
        <f>OR(ISBLANK(Spreadsheet!C277), NOT(ISBLANK(Spreadsheet!I277)))</f>
        <v>1</v>
      </c>
      <c r="W277" s="5" t="b">
        <f>OR(ISBLANK(Spreadsheet!D277),NOT(ISBLANK(Spreadsheet!C277)))</f>
        <v>1</v>
      </c>
      <c r="X277" s="155" t="str">
        <f>REPT("0",MIN(FIND({1,2,3,4,5,6,7,8,9},Spreadsheet!C277&amp;"123456789"))-1)&amp;IF(ISBLANK(Spreadsheet!C277),"",SUMPRODUCT(MID(0&amp;Spreadsheet!C277,LARGE(INDEX(ISNUMBER(--MID(Spreadsheet!C277,ROW($1:$225),1))*
 ROW($1:$225),0),ROW($1:$225))+1,1)*10^ROW($1:$225)/10))</f>
        <v/>
      </c>
      <c r="Y277" s="5" t="b">
        <f>IF(NOT(ISBLANK(Spreadsheet!C277)),IF(AND(ISNUMBER(VALUE(Spreadsheet!C277)), LEN(Spreadsheet!C277)=9),TRUE,FALSE),TRUE)</f>
        <v>1</v>
      </c>
      <c r="Z277" s="155" t="str">
        <f>REPT("0",MIN(FIND({1,2,3,4,5,6,7,8,9},Spreadsheet!D277&amp;"123456789"))-1)&amp;IF(ISBLANK(Spreadsheet!D277),"",SUMPRODUCT(MID(0&amp;Spreadsheet!D277,LARGE(INDEX(ISNUMBER(--MID(Spreadsheet!D277,ROW($1:$225),1))*
 ROW($1:$225),0),ROW($1:$225))+1,1)*10^ROW($1:$225)/10))</f>
        <v/>
      </c>
      <c r="AA277" s="5" t="b">
        <f>IF(AND(NOT(ISBLANK(Spreadsheet!D277)),NOT(ISBLANK(Spreadsheet!C277))),IF(AND(ISNUMBER(VALUE(Spreadsheet!D277)), LEN(Spreadsheet!D277)=9),TRUE,FALSE),IF(AND(NOT(ISBLANK(Spreadsheet!D277)),ISBLANK(Spreadsheet!C277)),FALSE,TRUE))</f>
        <v>1</v>
      </c>
      <c r="AB277" s="5" t="b">
        <f>OR(ISBLANK(Spreadsheet!Y277),IF(NOT(ISBLANK(Spreadsheet!Y277)),LEN(Spreadsheet!Y277)=10,ISNUMBER(VALUE(Spreadsheet!Y277))))</f>
        <v>1</v>
      </c>
      <c r="AC277" s="5" t="b">
        <f>OR(ISBLANK(Spreadsheet!AI277), AND(NOT(ISBLANK(Spreadsheet!AJ277)), NOT(ISNUMBER(SEARCH("Waive",Spreadsheet!AJ277)))))</f>
        <v>1</v>
      </c>
      <c r="AD277" s="5" t="b">
        <f>OR(ISBLANK(Spreadsheet!AK277), AND(NOT(ISBLANK(Spreadsheet!AL277)), NOT(ISNUMBER(SEARCH("Waive",Spreadsheet!AL277)))))</f>
        <v>1</v>
      </c>
      <c r="AE277" s="5" t="b">
        <f>OR(ISBLANK(Spreadsheet!AM277), AND(NOT(ISBLANK(Spreadsheet!AN277)), NOT(ISNUMBER(SEARCH("Waive", Spreadsheet!AN277)))))</f>
        <v>1</v>
      </c>
      <c r="AF277" s="5" t="b">
        <f>OR(ISBLANK(Spreadsheet!C277), NOT(ISBLANK(Spreadsheet!D277)),NOT(ISBLANK(Spreadsheet!L277)))</f>
        <v>1</v>
      </c>
      <c r="AG277" s="5" t="b">
        <f>IF(AND(NOT(ISBLANK(Spreadsheet!C277)), NOT(ISBLANK(Spreadsheet!D277)),Spreadsheet!C277&lt;&gt;Spreadsheet!D277),IF(ISERROR(VLOOKUP(Spreadsheet!C277, Spreadsheet!$C$6:'Spreadsheet'!$C276,1,FALSE)), FALSE, TRUE),TRUE)</f>
        <v>1</v>
      </c>
      <c r="AH277" s="5" t="b">
        <f>Spreadsheet!$B$2=Spreadsheet!AD277</f>
        <v>1</v>
      </c>
      <c r="AI277" s="5" t="b">
        <f>IF(ISBLANK(Spreadsheet!G277),TRUE,IF(OR(LEN(Spreadsheet!G277)&gt;1,ISNUMBER(VALUE(Spreadsheet!G277))),FALSE,TRUE))</f>
        <v>1</v>
      </c>
      <c r="AJ277" s="5" t="b">
        <f>OR(ISBLANK(Spreadsheet!C277), NOT(ISBLANK(Spreadsheet!B277)), NOT(ISBLANK(Spreadsheet!D277)))</f>
        <v>1</v>
      </c>
      <c r="AK277" s="5" t="b">
        <f t="array" ref="AK277">IF(OR(AND(ISBLANK(Spreadsheet!E277),ISBLANK(Spreadsheet!D277),NOT(ISBLANK(Spreadsheet!C277))),AND(ISBLANK(Spreadsheet!E277),ISBLANK(Spreadsheet!D277),ISBLANK(Spreadsheet!C277))),TRUE,ISNUMBER(MATCH(TRUE,EXACT(Spreadsheet!E277,Relationships),0)))</f>
        <v>1</v>
      </c>
      <c r="AL277" s="5" t="b">
        <f>IF(NOT(ISBLANK(Spreadsheet!C277)),IF(OR(ISBLANK(Spreadsheet!F277),LEN(Spreadsheet!F277)&gt;40),FALSE,TRUE),TRUE)</f>
        <v>1</v>
      </c>
      <c r="AM277" s="5" t="b">
        <f>IF(NOT(ISBLANK(Spreadsheet!C277)),IF(OR(ISBLANK(Spreadsheet!H277),LEN(Spreadsheet!H277)&gt;40),FALSE,TRUE),TRUE)</f>
        <v>1</v>
      </c>
      <c r="AN277" s="5" t="b">
        <f t="array" ref="AN277">IF(ISBLANK(Spreadsheet!I277),TRUE,ISNUMBER(MATCH(TRUE,EXACT(Spreadsheet!I277,GenderValues),0)))</f>
        <v>1</v>
      </c>
      <c r="AO277" s="5" t="b">
        <f ca="1">IF(ISERROR(DATEVALUE(TEXT(Spreadsheet!J277,"mm/dd/yyyy")) &gt; TODAY()),IF(AND(ISBLANK(Spreadsheet!J277),ISBLANK(Spreadsheet!C277)),TRUE,FALSE),IF(DATEVALUE(TEXT(Spreadsheet!J277,"mm/dd/yyyy")) &gt; TODAY(),FALSE,TRUE))</f>
        <v>1</v>
      </c>
      <c r="AP277" s="5" t="b">
        <f>OR(ISBLANK(Spreadsheet!K277),LEN(Spreadsheet!K277)&lt;=100)</f>
        <v>1</v>
      </c>
      <c r="AQ277" s="5" t="b">
        <f t="array" ref="AQ277">IF(OR(AND(ISBLANK(Spreadsheet!L277),ISBLANK(Spreadsheet!C277)),AND(NOT(ISBLANK(Spreadsheet!C277)),NOT(ISBLANK(Spreadsheet!D277)))),TRUE,ISNUMBER(MATCH(TRUE,EXACT(Spreadsheet!L277,MaritalStatus),0)))</f>
        <v>1</v>
      </c>
      <c r="AR277" s="5" t="b">
        <f ca="1">IF(ISERROR(DATEVALUE(TEXT(Spreadsheet!M277,"mm/dd/yyyy")) &gt; TODAY()),IF(ISBLANK(Spreadsheet!M277),TRUE,FALSE),IF(DATEVALUE(TEXT(Spreadsheet!M277,"mm/dd/yyyy")) &gt; TODAY(),FALSE,TRUE))</f>
        <v>1</v>
      </c>
      <c r="AS277" s="5" t="b">
        <f>OR(ISBLANK(Spreadsheet!N277),LEN(Spreadsheet!N277)&lt;=100)</f>
        <v>1</v>
      </c>
      <c r="AT277" s="5" t="b">
        <f>OR(ISBLANK(Spreadsheet!O277),UPPER(Spreadsheet!O277)="YES")</f>
        <v>1</v>
      </c>
      <c r="AU277" s="5" t="b">
        <f>OR(ISBLANK(Spreadsheet!P277),UPPER(Spreadsheet!P277)="YES")</f>
        <v>1</v>
      </c>
      <c r="AV277" s="5" t="b">
        <f t="array" ref="AV277">IF(ISBLANK(Spreadsheet!Q277),TRUE,ISNUMBER(MATCH(TRUE,EXACT(Spreadsheet!Q277,OnGroupsPriorIns),0)))</f>
        <v>1</v>
      </c>
      <c r="AW277" s="5" t="b">
        <f>OR(ISBLANK(Spreadsheet!R277),UPPER(Spreadsheet!R277)="YES")</f>
        <v>1</v>
      </c>
      <c r="AX277" s="5" t="b">
        <f>OR(ISBLANK(Spreadsheet!S277),UPPER(Spreadsheet!S277)="YES")</f>
        <v>1</v>
      </c>
      <c r="AY277" s="5" t="b">
        <f>OR(AND(ISBLANK(Spreadsheet!C277),LEN(Spreadsheet!T277)=0),AND(NOT(ISBLANK(Spreadsheet!C277)),LEN(Spreadsheet!T277)&gt;0,LEN(Spreadsheet!T277)&lt;=50))</f>
        <v>1</v>
      </c>
      <c r="AZ277" s="5" t="b">
        <f>OR(LEN(Spreadsheet!U277)=0,AND(LEN(Spreadsheet!U277)&gt;0,LEN(Spreadsheet!U277)&lt;=50))</f>
        <v>1</v>
      </c>
      <c r="BA277" s="5" t="b">
        <f>OR(AND(ISBLANK(Spreadsheet!C277),LEN(Spreadsheet!V277)=0),AND(NOT(ISBLANK(Spreadsheet!C277)),LEN(Spreadsheet!V277)&gt;0,LEN(Spreadsheet!V277)&lt;=50))</f>
        <v>1</v>
      </c>
      <c r="BB277" s="5" t="b">
        <f t="array" ref="BB277">IF(AND(ISBLANK(Spreadsheet!C277),LEN(Spreadsheet!W277)=0),TRUE,ISNUMBER(MATCH(TRUE,EXACT(Spreadsheet!W277,States),0)))</f>
        <v>1</v>
      </c>
      <c r="BC277" s="5" t="b">
        <f>OR(AND(ISBLANK(Spreadsheet!C277),LEN(Spreadsheet!X277)=0),AND(NOT(ISBLANK(Spreadsheet!C277)),LEN(Spreadsheet!X277)&gt;0,LEN(Spreadsheet!X277)=5,ISNUMBER(VALUE(Spreadsheet!X277))))</f>
        <v>1</v>
      </c>
      <c r="BD277" s="5" t="b">
        <f>OR(ISBLANK(Spreadsheet!Z277),LEN(Spreadsheet!Z277)&lt;=50)</f>
        <v>1</v>
      </c>
      <c r="BE277" s="5" t="b">
        <f>ISBLANK(Spreadsheet!AA277)</f>
        <v>1</v>
      </c>
      <c r="BF277" s="5" t="b">
        <f>ISBLANK(Spreadsheet!AB277)</f>
        <v>1</v>
      </c>
      <c r="BG277" s="5" t="b">
        <f>IF(ISERROR(DATEVALUE(TEXT(Spreadsheet!AC277,"mm/dd/yyyy")) &gt; DATEVALUE(TEXT(Spreadsheet!J277,"mm/dd/yyyy"))),IF(OR(AND(ISBLANK(Spreadsheet!AC277),ISBLANK(Spreadsheet!C277)),AND(NOT(ISBLANK(Spreadsheet!C277)),ISBLANK(Spreadsheet!AC277),NOT(ISBLANK(Spreadsheet!D277)))),TRUE,FALSE),IF(DATEVALUE(TEXT(Spreadsheet!AC277,"mm/dd/yyyy")) &gt; DATEVALUE(TEXT(Spreadsheet!J277,"mm/dd/yyyy")),TRUE,FALSE))</f>
        <v>1</v>
      </c>
      <c r="BH277" s="5" t="b">
        <f>OR(AND(ISBLANK(Spreadsheet!C277),ISBLANK(Spreadsheet!AE277)),AND(NOT(ISBLANK(Spreadsheet!C277)),NOT(ISBLANK(Spreadsheet!D277)),ISBLANK(Spreadsheet!AE277)),AND(NOT(ISBLANK(Spreadsheet!C277)),ISBLANK(Spreadsheet!D277),NOT(ISBLANK(Spreadsheet!AE277)),LEN(Spreadsheet!AE277)&lt;=100))</f>
        <v>1</v>
      </c>
      <c r="BI277" s="5" t="b">
        <f t="array" ref="BI277">IF(ISBLANK(Spreadsheet!AF277),TRUE,ISNUMBER(MATCH(TRUE,EXACT(Spreadsheet!AF277,CobraShortReasons),0)))</f>
        <v>1</v>
      </c>
      <c r="BJ277" s="5" t="b">
        <f ca="1">IF(ISERROR(DATEVALUE(TEXT(Spreadsheet!AG277,"mm/dd/yyyy")) &gt; TODAY()),IF(ISBLANK(Spreadsheet!AG277),TRUE,FALSE),IF(DATEVALUE(TEXT(Spreadsheet!AG277,"mm/dd/yyyy")) &gt; TODAY(),FALSE,TRUE))</f>
        <v>1</v>
      </c>
      <c r="BK277" s="5" t="b">
        <f>OR(ISBLANK(Spreadsheet!AH277),LEN(Spreadsheet!AH277)&lt;=25)</f>
        <v>1</v>
      </c>
      <c r="BL277" s="5" t="b">
        <f t="array" aca="1" ref="BL277" ca="1">IF(ISBLANK(Spreadsheet!AI277),TRUE,ISNUMBER(MATCH(TRUE,EXACT(Spreadsheet!AI277,INDIRECT(Spreadsheet!$D$2)),0)))</f>
        <v>1</v>
      </c>
      <c r="BM277" s="5" t="b">
        <f t="array" aca="1" ref="BM277" ca="1">IF(ISBLANK(Spreadsheet!AJ277),TRUE,ISNUMBER(MATCH(TRUE,EXACT(Spreadsheet!AJ277,INDIRECT(Spreadsheet!BJ277)),0)))</f>
        <v>1</v>
      </c>
      <c r="BN277" s="5" t="b">
        <f t="array" ref="BN277">IF(ISBLANK(Spreadsheet!AK277),TRUE,ISNUMBER(MATCH(TRUE,EXACT(Spreadsheet!AK277,DentalPlans),0)))</f>
        <v>1</v>
      </c>
      <c r="BO277" s="5" t="b">
        <f t="array" aca="1" ref="BO277" ca="1">IF(ISBLANK(Spreadsheet!AL277),TRUE,ISNUMBER(MATCH(TRUE,EXACT(Spreadsheet!AL277,INDIRECT(Spreadsheet!BK277)),0)))</f>
        <v>1</v>
      </c>
      <c r="BP277" s="5" t="b">
        <f t="array" ref="BP277">IF(ISBLANK(Spreadsheet!AM277),TRUE,ISNUMBER(MATCH(TRUE,EXACT(Spreadsheet!AM277,VisionPlans),0)))</f>
        <v>1</v>
      </c>
      <c r="BQ277" s="5" t="b">
        <f t="array" aca="1" ref="BQ277" ca="1">IF(ISBLANK(Spreadsheet!AN277),TRUE,ISNUMBER(MATCH(TRUE,EXACT(Spreadsheet!AN277,INDIRECT(Spreadsheet!BL277)),0)))</f>
        <v>1</v>
      </c>
      <c r="BR277" s="5" t="b">
        <f t="array" ref="BR277">IF(ISBLANK(Spreadsheet!AO277),TRUE,ISNUMBER(MATCH(TRUE,EXACT(Spreadsheet!AO277,LifeBenefitClasses),0)))</f>
        <v>1</v>
      </c>
      <c r="BS277" s="5" t="b">
        <f>IF(OR(ISBLANK(Spreadsheet!AO277), Spreadsheet!AO277="Waive"),IF(ISBLANK(Spreadsheet!AP277),TRUE,FALSE),IF(OR(AND(NOT(ISBLANK(Spreadsheet!AO277)),ISBLANK(Spreadsheet!AP277)),NOT(ISNUMBER(VALUE(Spreadsheet!AP277)))),FALSE,IF(OR(AND(Spreadsheet!AP277&lt;6,MOD(Spreadsheet!AP277*10,5)=0), MOD(Spreadsheet!AP277,5000)=0),TRUE,FALSE)))</f>
        <v>1</v>
      </c>
      <c r="BT277" s="5" t="b">
        <f t="array" ref="BT277">IF(ISBLANK(Spreadsheet!AQ277),TRUE,ISNUMBER(MATCH(TRUE,EXACT(Spreadsheet!AQ277,EnrollWaive),0)))</f>
        <v>1</v>
      </c>
      <c r="BU277" s="5" t="b">
        <f t="array" ref="BU277">IF(ISBLANK(Spreadsheet!AR277),TRUE,ISNUMBER(MATCH(TRUE,EXACT(Spreadsheet!AR277,LifeBenefitClasses),0)))</f>
        <v>1</v>
      </c>
      <c r="BV277" s="5" t="b">
        <f>IF(OR(ISBLANK(Spreadsheet!AR277), Spreadsheet!AR277="Waive"),IF(ISBLANK(Spreadsheet!AS277),TRUE,FALSE),IF(OR(AND(NOT(ISBLANK(Spreadsheet!AR277)),ISBLANK(Spreadsheet!AS277)),NOT(ISNUMBER(VALUE(Spreadsheet!AS277)))),FALSE,IF(OR(AND(Spreadsheet!AS277&lt;6,MOD(Spreadsheet!AS277*10,5)=0), MOD(Spreadsheet!AS277,10000)=0),TRUE,FALSE)))</f>
        <v>1</v>
      </c>
      <c r="BW277" s="5" t="b">
        <f t="array" ref="BW277">IF(ISBLANK(Spreadsheet!AT277),TRUE,ISNUMBER(MATCH(TRUE,EXACT(Spreadsheet!AT277,LifeBenefitClasses),0)))</f>
        <v>1</v>
      </c>
      <c r="BX277" s="5" t="b">
        <f>IF(OR(ISBLANK(Spreadsheet!AT277), Spreadsheet!AT277="Waive"),IF(ISBLANK(Spreadsheet!AU277),TRUE,FALSE),IF(OR(AND(NOT(ISBLANK(Spreadsheet!AT277)),ISBLANK(Spreadsheet!AU277)),NOT(ISNUMBER(VALUE(Spreadsheet!AU277)))),FALSE,IF(AND(NOT(OR(ISBLANK(Spreadsheet!AT277),Spreadsheet!AT277="Waive")),NOT(OR(ISBLANK(Spreadsheet!AR277),Spreadsheet!AR277="Waive")),MOD(Spreadsheet!AU277,5000)=0, Spreadsheet!AU277&lt;=(Spreadsheet!AS277*0.5)),TRUE,FALSE)))</f>
        <v>1</v>
      </c>
      <c r="BY277" s="5" t="b">
        <f t="array" ref="BY277">IF(ISBLANK(Spreadsheet!AV277),TRUE,ISNUMBER(MATCH(TRUE,EXACT(Spreadsheet!AV277,EnrollWaive),0)))</f>
        <v>1</v>
      </c>
      <c r="BZ277" s="5" t="b">
        <f t="array" ref="BZ277">IF(ISBLANK(Spreadsheet!AW277),TRUE,ISNUMBER(MATCH(TRUE,EXACT(Spreadsheet!AW277,LifeBenefitClasses),0)))</f>
        <v>1</v>
      </c>
      <c r="CA277" s="5" t="b">
        <f t="array" ref="CA277">IF(ISBLANK(Spreadsheet!AX277),TRUE,ISNUMBER(MATCH(TRUE,EXACT(Spreadsheet!AX277,LifeBenefitClasses),0)))</f>
        <v>1</v>
      </c>
      <c r="CB277" s="5" t="b">
        <f t="array" ref="CB277">IF(ISBLANK(Spreadsheet!AY277),TRUE,ISNUMBER(MATCH(TRUE,EXACT(Spreadsheet!AY277,LifeBenefitClasses),0)))</f>
        <v>1</v>
      </c>
      <c r="CC277" s="5" t="b">
        <f t="array" ref="CC277">IF(ISBLANK(Spreadsheet!AZ277),TRUE,ISNUMBER(MATCH(TRUE,EXACT(Spreadsheet!AZ277,LifeBenefitClasses),0)))</f>
        <v>1</v>
      </c>
      <c r="CD277" s="5" t="b">
        <f t="array" ref="CD277">IF(ISBLANK(Spreadsheet!BA277),TRUE,ISNUMBER(MATCH(TRUE,EXACT(Spreadsheet!BA277,LifeBenefitClasses),0)))</f>
        <v>1</v>
      </c>
      <c r="CE277" s="5" t="b">
        <f>IF(OR(ISBLANK(Spreadsheet!BA277), Spreadsheet!BA277="Waive"),IF(ISBLANK(Spreadsheet!BB277),TRUE,FALSE),IF(OR(AND(NOT(ISBLANK(Spreadsheet!BA277)),ISBLANK(Spreadsheet!BB277)),NOT(ISNUMBER(VALUE(Spreadsheet!BB277))),ISBLANK(Spreadsheet!BC277),NOT(ISNUMBER(VALUE(Spreadsheet!BC277)))),FALSE,IF(AND(Spreadsheet!BB277&gt;=50000,Spreadsheet!BB277&lt;=250000,MOD(Spreadsheet!BB277,10000)=0,Spreadsheet!BB277&lt;=(10*Spreadsheet!BC277)),TRUE,FALSE)))</f>
        <v>1</v>
      </c>
      <c r="CF277" s="5" t="b">
        <f>IF(NOT(ISBLANK(Spreadsheet!BC277)),AND(ISNUMBER(VALUE(Spreadsheet!BC277)),Spreadsheet!BC277&gt;0),AND(OR(ISBLANK(Spreadsheet!AO277),Spreadsheet!AO277="Waive",AND(NOT(OR(ISBLANK(Spreadsheet!AO277),Spreadsheet!AO277="Waive")),Spreadsheet!AP277&gt;=6)),OR(ISBLANK(Spreadsheet!AR277),AND(NOT(OR(ISBLANK(Spreadsheet!AR277),Spreadsheet!AR277="Waive")),Spreadsheet!AS277&gt;=6)),OR(ISBLANK(Spreadsheet!AW277)),OR(ISBLANK(Spreadsheet!AX277)),OR(ISBLANK(Spreadsheet!AY277)),OR(ISBLANK(Spreadsheet!AZ277)),OR(ISBLANK(Spreadsheet!BA277),Spreadsheet!BA277="Waive")))</f>
        <v>1</v>
      </c>
      <c r="CG277" s="5" t="b">
        <f t="shared" ca="1" si="21"/>
        <v>1</v>
      </c>
    </row>
    <row r="278" spans="8:85" x14ac:dyDescent="0.3">
      <c r="H278" s="5">
        <f t="shared" ca="1" si="18"/>
        <v>2</v>
      </c>
      <c r="I278" s="5" t="str">
        <f t="shared" ca="1" si="19"/>
        <v/>
      </c>
      <c r="J278" s="5" t="str">
        <f>IF(AND(NOT(ISBLANK(Spreadsheet!C278)),ISBLANK(Spreadsheet!D278)),Spreadsheet!F278&amp;" "&amp;Spreadsheet!H278,"")</f>
        <v/>
      </c>
      <c r="K278" s="5">
        <f>IF(AND(NOT(ISBLANK(Spreadsheet!C278)),ISBLANK(Spreadsheet!D278)),COUNTIFS(Spreadsheet!E279:E$786,"=Child",Spreadsheet!C279:C$786, "="&amp;Spreadsheet!C278) + COUNTIFS(Spreadsheet!E279:E$786,"=Step-child",Spreadsheet!C279:C$786, "="&amp;Spreadsheet!C278),0)</f>
        <v>0</v>
      </c>
      <c r="L278" s="5">
        <f>IF(NOT(ISBLANK(J278)),COUNTIFS(Spreadsheet!E279:E$786,"=Wife",Spreadsheet!C279:C$786, "="&amp;Spreadsheet!C278) + COUNTIFS(Spreadsheet!E279:E$786,"=Husband",Spreadsheet!C279:C$786, "="&amp;Spreadsheet!C278),0)</f>
        <v>0</v>
      </c>
      <c r="M278" s="5">
        <f>IF(NOT(ISBLANK(Spreadsheet!AJ278)),VLOOKUP(Spreadsheet!AJ278,'Drop Downs'!$P$2:$R$16,3,FALSE),0)</f>
        <v>0</v>
      </c>
      <c r="N278" s="5">
        <f>IF(NOT(ISBLANK(Spreadsheet!AJ278)), VLOOKUP(Spreadsheet!AJ278,'Drop Downs'!$P$2:$R$16,2,FALSE),0)</f>
        <v>0</v>
      </c>
      <c r="O278" s="5">
        <f>IF(NOT(ISBLANK(Spreadsheet!AL278)),VLOOKUP(Spreadsheet!AL278,'Drop Downs'!$P$2:$R$16,3,FALSE), 0)</f>
        <v>0</v>
      </c>
      <c r="P278" s="5">
        <f>IF(NOT(ISBLANK(Spreadsheet!AL278)),VLOOKUP(Spreadsheet!AL278,'Drop Downs'!$P$2:$R$16,2,FALSE),0)</f>
        <v>0</v>
      </c>
      <c r="Q278" s="5">
        <f>IF(NOT(ISBLANK(Spreadsheet!AN278)),VLOOKUP(Spreadsheet!AN278,'Drop Downs'!$P$2:$R$16,3,FALSE),0)</f>
        <v>0</v>
      </c>
      <c r="R278" s="5">
        <f>IF(NOT(ISBLANK(Spreadsheet!AN278)),VLOOKUP(Spreadsheet!AN278,'Drop Downs'!$P$2:$R$16,2,FALSE),0)</f>
        <v>0</v>
      </c>
      <c r="S278" s="5" t="str">
        <f>IF(OR(M278&gt;K278,N278&gt;L278,O278&gt;K278, Q278&gt;K278,N278&gt;L278, P278&gt;L278, R278&gt;L278),"Member currently has a coverage election over what he/she needs.  Please add more dependents or adjust the coverage election.","")&amp;(IF(AND(NOT(ISBLANK(Spreadsheet!C278)),NOT(ISBLANK(Spreadsheet!D278)),ISBLANK(Spreadsheet!E278)),"Dependent lacks a relationship to member.Please select one from the drop-down.",""))</f>
        <v/>
      </c>
      <c r="T278" s="5" t="b">
        <f t="shared" si="20"/>
        <v>1</v>
      </c>
      <c r="U278" s="5" t="b">
        <f>OR(ISBLANK(Spreadsheet!C278),IF(NOT(ISBLANK(Spreadsheet!D278)),NOT(ISBLANK(Spreadsheet!E278)),TRUE))</f>
        <v>1</v>
      </c>
      <c r="V278" s="5" t="b">
        <f>OR(ISBLANK(Spreadsheet!C278), NOT(ISBLANK(Spreadsheet!I278)))</f>
        <v>1</v>
      </c>
      <c r="W278" s="5" t="b">
        <f>OR(ISBLANK(Spreadsheet!D278),NOT(ISBLANK(Spreadsheet!C278)))</f>
        <v>1</v>
      </c>
      <c r="X278" s="155" t="str">
        <f>REPT("0",MIN(FIND({1,2,3,4,5,6,7,8,9},Spreadsheet!C278&amp;"123456789"))-1)&amp;IF(ISBLANK(Spreadsheet!C278),"",SUMPRODUCT(MID(0&amp;Spreadsheet!C278,LARGE(INDEX(ISNUMBER(--MID(Spreadsheet!C278,ROW($1:$225),1))*
 ROW($1:$225),0),ROW($1:$225))+1,1)*10^ROW($1:$225)/10))</f>
        <v/>
      </c>
      <c r="Y278" s="5" t="b">
        <f>IF(NOT(ISBLANK(Spreadsheet!C278)),IF(AND(ISNUMBER(VALUE(Spreadsheet!C278)), LEN(Spreadsheet!C278)=9),TRUE,FALSE),TRUE)</f>
        <v>1</v>
      </c>
      <c r="Z278" s="155" t="str">
        <f>REPT("0",MIN(FIND({1,2,3,4,5,6,7,8,9},Spreadsheet!D278&amp;"123456789"))-1)&amp;IF(ISBLANK(Spreadsheet!D278),"",SUMPRODUCT(MID(0&amp;Spreadsheet!D278,LARGE(INDEX(ISNUMBER(--MID(Spreadsheet!D278,ROW($1:$225),1))*
 ROW($1:$225),0),ROW($1:$225))+1,1)*10^ROW($1:$225)/10))</f>
        <v/>
      </c>
      <c r="AA278" s="5" t="b">
        <f>IF(AND(NOT(ISBLANK(Spreadsheet!D278)),NOT(ISBLANK(Spreadsheet!C278))),IF(AND(ISNUMBER(VALUE(Spreadsheet!D278)), LEN(Spreadsheet!D278)=9),TRUE,FALSE),IF(AND(NOT(ISBLANK(Spreadsheet!D278)),ISBLANK(Spreadsheet!C278)),FALSE,TRUE))</f>
        <v>1</v>
      </c>
      <c r="AB278" s="5" t="b">
        <f>OR(ISBLANK(Spreadsheet!Y278),IF(NOT(ISBLANK(Spreadsheet!Y278)),LEN(Spreadsheet!Y278)=10,ISNUMBER(VALUE(Spreadsheet!Y278))))</f>
        <v>1</v>
      </c>
      <c r="AC278" s="5" t="b">
        <f>OR(ISBLANK(Spreadsheet!AI278), AND(NOT(ISBLANK(Spreadsheet!AJ278)), NOT(ISNUMBER(SEARCH("Waive",Spreadsheet!AJ278)))))</f>
        <v>1</v>
      </c>
      <c r="AD278" s="5" t="b">
        <f>OR(ISBLANK(Spreadsheet!AK278), AND(NOT(ISBLANK(Spreadsheet!AL278)), NOT(ISNUMBER(SEARCH("Waive",Spreadsheet!AL278)))))</f>
        <v>1</v>
      </c>
      <c r="AE278" s="5" t="b">
        <f>OR(ISBLANK(Spreadsheet!AM278), AND(NOT(ISBLANK(Spreadsheet!AN278)), NOT(ISNUMBER(SEARCH("Waive", Spreadsheet!AN278)))))</f>
        <v>1</v>
      </c>
      <c r="AF278" s="5" t="b">
        <f>OR(ISBLANK(Spreadsheet!C278), NOT(ISBLANK(Spreadsheet!D278)),NOT(ISBLANK(Spreadsheet!L278)))</f>
        <v>1</v>
      </c>
      <c r="AG278" s="5" t="b">
        <f>IF(AND(NOT(ISBLANK(Spreadsheet!C278)), NOT(ISBLANK(Spreadsheet!D278)),Spreadsheet!C278&lt;&gt;Spreadsheet!D278),IF(ISERROR(VLOOKUP(Spreadsheet!C278, Spreadsheet!$C$6:'Spreadsheet'!$C277,1,FALSE)), FALSE, TRUE),TRUE)</f>
        <v>1</v>
      </c>
      <c r="AH278" s="5" t="b">
        <f>Spreadsheet!$B$2=Spreadsheet!AD278</f>
        <v>1</v>
      </c>
      <c r="AI278" s="5" t="b">
        <f>IF(ISBLANK(Spreadsheet!G278),TRUE,IF(OR(LEN(Spreadsheet!G278)&gt;1,ISNUMBER(VALUE(Spreadsheet!G278))),FALSE,TRUE))</f>
        <v>1</v>
      </c>
      <c r="AJ278" s="5" t="b">
        <f>OR(ISBLANK(Spreadsheet!C278), NOT(ISBLANK(Spreadsheet!B278)), NOT(ISBLANK(Spreadsheet!D278)))</f>
        <v>1</v>
      </c>
      <c r="AK278" s="5" t="b">
        <f t="array" ref="AK278">IF(OR(AND(ISBLANK(Spreadsheet!E278),ISBLANK(Spreadsheet!D278),NOT(ISBLANK(Spreadsheet!C278))),AND(ISBLANK(Spreadsheet!E278),ISBLANK(Spreadsheet!D278),ISBLANK(Spreadsheet!C278))),TRUE,ISNUMBER(MATCH(TRUE,EXACT(Spreadsheet!E278,Relationships),0)))</f>
        <v>1</v>
      </c>
      <c r="AL278" s="5" t="b">
        <f>IF(NOT(ISBLANK(Spreadsheet!C278)),IF(OR(ISBLANK(Spreadsheet!F278),LEN(Spreadsheet!F278)&gt;40),FALSE,TRUE),TRUE)</f>
        <v>1</v>
      </c>
      <c r="AM278" s="5" t="b">
        <f>IF(NOT(ISBLANK(Spreadsheet!C278)),IF(OR(ISBLANK(Spreadsheet!H278),LEN(Spreadsheet!H278)&gt;40),FALSE,TRUE),TRUE)</f>
        <v>1</v>
      </c>
      <c r="AN278" s="5" t="b">
        <f t="array" ref="AN278">IF(ISBLANK(Spreadsheet!I278),TRUE,ISNUMBER(MATCH(TRUE,EXACT(Spreadsheet!I278,GenderValues),0)))</f>
        <v>1</v>
      </c>
      <c r="AO278" s="5" t="b">
        <f ca="1">IF(ISERROR(DATEVALUE(TEXT(Spreadsheet!J278,"mm/dd/yyyy")) &gt; TODAY()),IF(AND(ISBLANK(Spreadsheet!J278),ISBLANK(Spreadsheet!C278)),TRUE,FALSE),IF(DATEVALUE(TEXT(Spreadsheet!J278,"mm/dd/yyyy")) &gt; TODAY(),FALSE,TRUE))</f>
        <v>1</v>
      </c>
      <c r="AP278" s="5" t="b">
        <f>OR(ISBLANK(Spreadsheet!K278),LEN(Spreadsheet!K278)&lt;=100)</f>
        <v>1</v>
      </c>
      <c r="AQ278" s="5" t="b">
        <f t="array" ref="AQ278">IF(OR(AND(ISBLANK(Spreadsheet!L278),ISBLANK(Spreadsheet!C278)),AND(NOT(ISBLANK(Spreadsheet!C278)),NOT(ISBLANK(Spreadsheet!D278)))),TRUE,ISNUMBER(MATCH(TRUE,EXACT(Spreadsheet!L278,MaritalStatus),0)))</f>
        <v>1</v>
      </c>
      <c r="AR278" s="5" t="b">
        <f ca="1">IF(ISERROR(DATEVALUE(TEXT(Spreadsheet!M278,"mm/dd/yyyy")) &gt; TODAY()),IF(ISBLANK(Spreadsheet!M278),TRUE,FALSE),IF(DATEVALUE(TEXT(Spreadsheet!M278,"mm/dd/yyyy")) &gt; TODAY(),FALSE,TRUE))</f>
        <v>1</v>
      </c>
      <c r="AS278" s="5" t="b">
        <f>OR(ISBLANK(Spreadsheet!N278),LEN(Spreadsheet!N278)&lt;=100)</f>
        <v>1</v>
      </c>
      <c r="AT278" s="5" t="b">
        <f>OR(ISBLANK(Spreadsheet!O278),UPPER(Spreadsheet!O278)="YES")</f>
        <v>1</v>
      </c>
      <c r="AU278" s="5" t="b">
        <f>OR(ISBLANK(Spreadsheet!P278),UPPER(Spreadsheet!P278)="YES")</f>
        <v>1</v>
      </c>
      <c r="AV278" s="5" t="b">
        <f t="array" ref="AV278">IF(ISBLANK(Spreadsheet!Q278),TRUE,ISNUMBER(MATCH(TRUE,EXACT(Spreadsheet!Q278,OnGroupsPriorIns),0)))</f>
        <v>1</v>
      </c>
      <c r="AW278" s="5" t="b">
        <f>OR(ISBLANK(Spreadsheet!R278),UPPER(Spreadsheet!R278)="YES")</f>
        <v>1</v>
      </c>
      <c r="AX278" s="5" t="b">
        <f>OR(ISBLANK(Spreadsheet!S278),UPPER(Spreadsheet!S278)="YES")</f>
        <v>1</v>
      </c>
      <c r="AY278" s="5" t="b">
        <f>OR(AND(ISBLANK(Spreadsheet!C278),LEN(Spreadsheet!T278)=0),AND(NOT(ISBLANK(Spreadsheet!C278)),LEN(Spreadsheet!T278)&gt;0,LEN(Spreadsheet!T278)&lt;=50))</f>
        <v>1</v>
      </c>
      <c r="AZ278" s="5" t="b">
        <f>OR(LEN(Spreadsheet!U278)=0,AND(LEN(Spreadsheet!U278)&gt;0,LEN(Spreadsheet!U278)&lt;=50))</f>
        <v>1</v>
      </c>
      <c r="BA278" s="5" t="b">
        <f>OR(AND(ISBLANK(Spreadsheet!C278),LEN(Spreadsheet!V278)=0),AND(NOT(ISBLANK(Spreadsheet!C278)),LEN(Spreadsheet!V278)&gt;0,LEN(Spreadsheet!V278)&lt;=50))</f>
        <v>1</v>
      </c>
      <c r="BB278" s="5" t="b">
        <f t="array" ref="BB278">IF(AND(ISBLANK(Spreadsheet!C278),LEN(Spreadsheet!W278)=0),TRUE,ISNUMBER(MATCH(TRUE,EXACT(Spreadsheet!W278,States),0)))</f>
        <v>1</v>
      </c>
      <c r="BC278" s="5" t="b">
        <f>OR(AND(ISBLANK(Spreadsheet!C278),LEN(Spreadsheet!X278)=0),AND(NOT(ISBLANK(Spreadsheet!C278)),LEN(Spreadsheet!X278)&gt;0,LEN(Spreadsheet!X278)=5,ISNUMBER(VALUE(Spreadsheet!X278))))</f>
        <v>1</v>
      </c>
      <c r="BD278" s="5" t="b">
        <f>OR(ISBLANK(Spreadsheet!Z278),LEN(Spreadsheet!Z278)&lt;=50)</f>
        <v>1</v>
      </c>
      <c r="BE278" s="5" t="b">
        <f>ISBLANK(Spreadsheet!AA278)</f>
        <v>1</v>
      </c>
      <c r="BF278" s="5" t="b">
        <f>ISBLANK(Spreadsheet!AB278)</f>
        <v>1</v>
      </c>
      <c r="BG278" s="5" t="b">
        <f>IF(ISERROR(DATEVALUE(TEXT(Spreadsheet!AC278,"mm/dd/yyyy")) &gt; DATEVALUE(TEXT(Spreadsheet!J278,"mm/dd/yyyy"))),IF(OR(AND(ISBLANK(Spreadsheet!AC278),ISBLANK(Spreadsheet!C278)),AND(NOT(ISBLANK(Spreadsheet!C278)),ISBLANK(Spreadsheet!AC278),NOT(ISBLANK(Spreadsheet!D278)))),TRUE,FALSE),IF(DATEVALUE(TEXT(Spreadsheet!AC278,"mm/dd/yyyy")) &gt; DATEVALUE(TEXT(Spreadsheet!J278,"mm/dd/yyyy")),TRUE,FALSE))</f>
        <v>1</v>
      </c>
      <c r="BH278" s="5" t="b">
        <f>OR(AND(ISBLANK(Spreadsheet!C278),ISBLANK(Spreadsheet!AE278)),AND(NOT(ISBLANK(Spreadsheet!C278)),NOT(ISBLANK(Spreadsheet!D278)),ISBLANK(Spreadsheet!AE278)),AND(NOT(ISBLANK(Spreadsheet!C278)),ISBLANK(Spreadsheet!D278),NOT(ISBLANK(Spreadsheet!AE278)),LEN(Spreadsheet!AE278)&lt;=100))</f>
        <v>1</v>
      </c>
      <c r="BI278" s="5" t="b">
        <f t="array" ref="BI278">IF(ISBLANK(Spreadsheet!AF278),TRUE,ISNUMBER(MATCH(TRUE,EXACT(Spreadsheet!AF278,CobraShortReasons),0)))</f>
        <v>1</v>
      </c>
      <c r="BJ278" s="5" t="b">
        <f ca="1">IF(ISERROR(DATEVALUE(TEXT(Spreadsheet!AG278,"mm/dd/yyyy")) &gt; TODAY()),IF(ISBLANK(Spreadsheet!AG278),TRUE,FALSE),IF(DATEVALUE(TEXT(Spreadsheet!AG278,"mm/dd/yyyy")) &gt; TODAY(),FALSE,TRUE))</f>
        <v>1</v>
      </c>
      <c r="BK278" s="5" t="b">
        <f>OR(ISBLANK(Spreadsheet!AH278),LEN(Spreadsheet!AH278)&lt;=25)</f>
        <v>1</v>
      </c>
      <c r="BL278" s="5" t="b">
        <f t="array" aca="1" ref="BL278" ca="1">IF(ISBLANK(Spreadsheet!AI278),TRUE,ISNUMBER(MATCH(TRUE,EXACT(Spreadsheet!AI278,INDIRECT(Spreadsheet!$D$2)),0)))</f>
        <v>1</v>
      </c>
      <c r="BM278" s="5" t="b">
        <f t="array" aca="1" ref="BM278" ca="1">IF(ISBLANK(Spreadsheet!AJ278),TRUE,ISNUMBER(MATCH(TRUE,EXACT(Spreadsheet!AJ278,INDIRECT(Spreadsheet!BJ278)),0)))</f>
        <v>1</v>
      </c>
      <c r="BN278" s="5" t="b">
        <f t="array" ref="BN278">IF(ISBLANK(Spreadsheet!AK278),TRUE,ISNUMBER(MATCH(TRUE,EXACT(Spreadsheet!AK278,DentalPlans),0)))</f>
        <v>1</v>
      </c>
      <c r="BO278" s="5" t="b">
        <f t="array" aca="1" ref="BO278" ca="1">IF(ISBLANK(Spreadsheet!AL278),TRUE,ISNUMBER(MATCH(TRUE,EXACT(Spreadsheet!AL278,INDIRECT(Spreadsheet!BK278)),0)))</f>
        <v>1</v>
      </c>
      <c r="BP278" s="5" t="b">
        <f t="array" ref="BP278">IF(ISBLANK(Spreadsheet!AM278),TRUE,ISNUMBER(MATCH(TRUE,EXACT(Spreadsheet!AM278,VisionPlans),0)))</f>
        <v>1</v>
      </c>
      <c r="BQ278" s="5" t="b">
        <f t="array" aca="1" ref="BQ278" ca="1">IF(ISBLANK(Spreadsheet!AN278),TRUE,ISNUMBER(MATCH(TRUE,EXACT(Spreadsheet!AN278,INDIRECT(Spreadsheet!BL278)),0)))</f>
        <v>1</v>
      </c>
      <c r="BR278" s="5" t="b">
        <f t="array" ref="BR278">IF(ISBLANK(Spreadsheet!AO278),TRUE,ISNUMBER(MATCH(TRUE,EXACT(Spreadsheet!AO278,LifeBenefitClasses),0)))</f>
        <v>1</v>
      </c>
      <c r="BS278" s="5" t="b">
        <f>IF(OR(ISBLANK(Spreadsheet!AO278), Spreadsheet!AO278="Waive"),IF(ISBLANK(Spreadsheet!AP278),TRUE,FALSE),IF(OR(AND(NOT(ISBLANK(Spreadsheet!AO278)),ISBLANK(Spreadsheet!AP278)),NOT(ISNUMBER(VALUE(Spreadsheet!AP278)))),FALSE,IF(OR(AND(Spreadsheet!AP278&lt;6,MOD(Spreadsheet!AP278*10,5)=0), MOD(Spreadsheet!AP278,5000)=0),TRUE,FALSE)))</f>
        <v>1</v>
      </c>
      <c r="BT278" s="5" t="b">
        <f t="array" ref="BT278">IF(ISBLANK(Spreadsheet!AQ278),TRUE,ISNUMBER(MATCH(TRUE,EXACT(Spreadsheet!AQ278,EnrollWaive),0)))</f>
        <v>1</v>
      </c>
      <c r="BU278" s="5" t="b">
        <f t="array" ref="BU278">IF(ISBLANK(Spreadsheet!AR278),TRUE,ISNUMBER(MATCH(TRUE,EXACT(Spreadsheet!AR278,LifeBenefitClasses),0)))</f>
        <v>1</v>
      </c>
      <c r="BV278" s="5" t="b">
        <f>IF(OR(ISBLANK(Spreadsheet!AR278), Spreadsheet!AR278="Waive"),IF(ISBLANK(Spreadsheet!AS278),TRUE,FALSE),IF(OR(AND(NOT(ISBLANK(Spreadsheet!AR278)),ISBLANK(Spreadsheet!AS278)),NOT(ISNUMBER(VALUE(Spreadsheet!AS278)))),FALSE,IF(OR(AND(Spreadsheet!AS278&lt;6,MOD(Spreadsheet!AS278*10,5)=0), MOD(Spreadsheet!AS278,10000)=0),TRUE,FALSE)))</f>
        <v>1</v>
      </c>
      <c r="BW278" s="5" t="b">
        <f t="array" ref="BW278">IF(ISBLANK(Spreadsheet!AT278),TRUE,ISNUMBER(MATCH(TRUE,EXACT(Spreadsheet!AT278,LifeBenefitClasses),0)))</f>
        <v>1</v>
      </c>
      <c r="BX278" s="5" t="b">
        <f>IF(OR(ISBLANK(Spreadsheet!AT278), Spreadsheet!AT278="Waive"),IF(ISBLANK(Spreadsheet!AU278),TRUE,FALSE),IF(OR(AND(NOT(ISBLANK(Spreadsheet!AT278)),ISBLANK(Spreadsheet!AU278)),NOT(ISNUMBER(VALUE(Spreadsheet!AU278)))),FALSE,IF(AND(NOT(OR(ISBLANK(Spreadsheet!AT278),Spreadsheet!AT278="Waive")),NOT(OR(ISBLANK(Spreadsheet!AR278),Spreadsheet!AR278="Waive")),MOD(Spreadsheet!AU278,5000)=0, Spreadsheet!AU278&lt;=(Spreadsheet!AS278*0.5)),TRUE,FALSE)))</f>
        <v>1</v>
      </c>
      <c r="BY278" s="5" t="b">
        <f t="array" ref="BY278">IF(ISBLANK(Spreadsheet!AV278),TRUE,ISNUMBER(MATCH(TRUE,EXACT(Spreadsheet!AV278,EnrollWaive),0)))</f>
        <v>1</v>
      </c>
      <c r="BZ278" s="5" t="b">
        <f t="array" ref="BZ278">IF(ISBLANK(Spreadsheet!AW278),TRUE,ISNUMBER(MATCH(TRUE,EXACT(Spreadsheet!AW278,LifeBenefitClasses),0)))</f>
        <v>1</v>
      </c>
      <c r="CA278" s="5" t="b">
        <f t="array" ref="CA278">IF(ISBLANK(Spreadsheet!AX278),TRUE,ISNUMBER(MATCH(TRUE,EXACT(Spreadsheet!AX278,LifeBenefitClasses),0)))</f>
        <v>1</v>
      </c>
      <c r="CB278" s="5" t="b">
        <f t="array" ref="CB278">IF(ISBLANK(Spreadsheet!AY278),TRUE,ISNUMBER(MATCH(TRUE,EXACT(Spreadsheet!AY278,LifeBenefitClasses),0)))</f>
        <v>1</v>
      </c>
      <c r="CC278" s="5" t="b">
        <f t="array" ref="CC278">IF(ISBLANK(Spreadsheet!AZ278),TRUE,ISNUMBER(MATCH(TRUE,EXACT(Spreadsheet!AZ278,LifeBenefitClasses),0)))</f>
        <v>1</v>
      </c>
      <c r="CD278" s="5" t="b">
        <f t="array" ref="CD278">IF(ISBLANK(Spreadsheet!BA278),TRUE,ISNUMBER(MATCH(TRUE,EXACT(Spreadsheet!BA278,LifeBenefitClasses),0)))</f>
        <v>1</v>
      </c>
      <c r="CE278" s="5" t="b">
        <f>IF(OR(ISBLANK(Spreadsheet!BA278), Spreadsheet!BA278="Waive"),IF(ISBLANK(Spreadsheet!BB278),TRUE,FALSE),IF(OR(AND(NOT(ISBLANK(Spreadsheet!BA278)),ISBLANK(Spreadsheet!BB278)),NOT(ISNUMBER(VALUE(Spreadsheet!BB278))),ISBLANK(Spreadsheet!BC278),NOT(ISNUMBER(VALUE(Spreadsheet!BC278)))),FALSE,IF(AND(Spreadsheet!BB278&gt;=50000,Spreadsheet!BB278&lt;=250000,MOD(Spreadsheet!BB278,10000)=0,Spreadsheet!BB278&lt;=(10*Spreadsheet!BC278)),TRUE,FALSE)))</f>
        <v>1</v>
      </c>
      <c r="CF278" s="5" t="b">
        <f>IF(NOT(ISBLANK(Spreadsheet!BC278)),AND(ISNUMBER(VALUE(Spreadsheet!BC278)),Spreadsheet!BC278&gt;0),AND(OR(ISBLANK(Spreadsheet!AO278),Spreadsheet!AO278="Waive",AND(NOT(OR(ISBLANK(Spreadsheet!AO278),Spreadsheet!AO278="Waive")),Spreadsheet!AP278&gt;=6)),OR(ISBLANK(Spreadsheet!AR278),AND(NOT(OR(ISBLANK(Spreadsheet!AR278),Spreadsheet!AR278="Waive")),Spreadsheet!AS278&gt;=6)),OR(ISBLANK(Spreadsheet!AW278)),OR(ISBLANK(Spreadsheet!AX278)),OR(ISBLANK(Spreadsheet!AY278)),OR(ISBLANK(Spreadsheet!AZ278)),OR(ISBLANK(Spreadsheet!BA278),Spreadsheet!BA278="Waive")))</f>
        <v>1</v>
      </c>
      <c r="CG278" s="5" t="b">
        <f t="shared" ca="1" si="21"/>
        <v>1</v>
      </c>
    </row>
    <row r="279" spans="8:85" x14ac:dyDescent="0.3">
      <c r="H279" s="5">
        <f t="shared" ca="1" si="18"/>
        <v>2</v>
      </c>
      <c r="I279" s="5" t="str">
        <f t="shared" ca="1" si="19"/>
        <v/>
      </c>
      <c r="J279" s="5" t="str">
        <f>IF(AND(NOT(ISBLANK(Spreadsheet!C279)),ISBLANK(Spreadsheet!D279)),Spreadsheet!F279&amp;" "&amp;Spreadsheet!H279,"")</f>
        <v/>
      </c>
      <c r="K279" s="5">
        <f>IF(AND(NOT(ISBLANK(Spreadsheet!C279)),ISBLANK(Spreadsheet!D279)),COUNTIFS(Spreadsheet!E280:E$786,"=Child",Spreadsheet!C280:C$786, "="&amp;Spreadsheet!C279) + COUNTIFS(Spreadsheet!E280:E$786,"=Step-child",Spreadsheet!C280:C$786, "="&amp;Spreadsheet!C279),0)</f>
        <v>0</v>
      </c>
      <c r="L279" s="5">
        <f>IF(NOT(ISBLANK(J279)),COUNTIFS(Spreadsheet!E280:E$786,"=Wife",Spreadsheet!C280:C$786, "="&amp;Spreadsheet!C279) + COUNTIFS(Spreadsheet!E280:E$786,"=Husband",Spreadsheet!C280:C$786, "="&amp;Spreadsheet!C279),0)</f>
        <v>0</v>
      </c>
      <c r="M279" s="5">
        <f>IF(NOT(ISBLANK(Spreadsheet!AJ279)),VLOOKUP(Spreadsheet!AJ279,'Drop Downs'!$P$2:$R$16,3,FALSE),0)</f>
        <v>0</v>
      </c>
      <c r="N279" s="5">
        <f>IF(NOT(ISBLANK(Spreadsheet!AJ279)), VLOOKUP(Spreadsheet!AJ279,'Drop Downs'!$P$2:$R$16,2,FALSE),0)</f>
        <v>0</v>
      </c>
      <c r="O279" s="5">
        <f>IF(NOT(ISBLANK(Spreadsheet!AL279)),VLOOKUP(Spreadsheet!AL279,'Drop Downs'!$P$2:$R$16,3,FALSE), 0)</f>
        <v>0</v>
      </c>
      <c r="P279" s="5">
        <f>IF(NOT(ISBLANK(Spreadsheet!AL279)),VLOOKUP(Spreadsheet!AL279,'Drop Downs'!$P$2:$R$16,2,FALSE),0)</f>
        <v>0</v>
      </c>
      <c r="Q279" s="5">
        <f>IF(NOT(ISBLANK(Spreadsheet!AN279)),VLOOKUP(Spreadsheet!AN279,'Drop Downs'!$P$2:$R$16,3,FALSE),0)</f>
        <v>0</v>
      </c>
      <c r="R279" s="5">
        <f>IF(NOT(ISBLANK(Spreadsheet!AN279)),VLOOKUP(Spreadsheet!AN279,'Drop Downs'!$P$2:$R$16,2,FALSE),0)</f>
        <v>0</v>
      </c>
      <c r="S279" s="5" t="str">
        <f>IF(OR(M279&gt;K279,N279&gt;L279,O279&gt;K279, Q279&gt;K279,N279&gt;L279, P279&gt;L279, R279&gt;L279),"Member currently has a coverage election over what he/she needs.  Please add more dependents or adjust the coverage election.","")&amp;(IF(AND(NOT(ISBLANK(Spreadsheet!C279)),NOT(ISBLANK(Spreadsheet!D279)),ISBLANK(Spreadsheet!E279)),"Dependent lacks a relationship to member.Please select one from the drop-down.",""))</f>
        <v/>
      </c>
      <c r="T279" s="5" t="b">
        <f t="shared" si="20"/>
        <v>1</v>
      </c>
      <c r="U279" s="5" t="b">
        <f>OR(ISBLANK(Spreadsheet!C279),IF(NOT(ISBLANK(Spreadsheet!D279)),NOT(ISBLANK(Spreadsheet!E279)),TRUE))</f>
        <v>1</v>
      </c>
      <c r="V279" s="5" t="b">
        <f>OR(ISBLANK(Spreadsheet!C279), NOT(ISBLANK(Spreadsheet!I279)))</f>
        <v>1</v>
      </c>
      <c r="W279" s="5" t="b">
        <f>OR(ISBLANK(Spreadsheet!D279),NOT(ISBLANK(Spreadsheet!C279)))</f>
        <v>1</v>
      </c>
      <c r="X279" s="155" t="str">
        <f>REPT("0",MIN(FIND({1,2,3,4,5,6,7,8,9},Spreadsheet!C279&amp;"123456789"))-1)&amp;IF(ISBLANK(Spreadsheet!C279),"",SUMPRODUCT(MID(0&amp;Spreadsheet!C279,LARGE(INDEX(ISNUMBER(--MID(Spreadsheet!C279,ROW($1:$225),1))*
 ROW($1:$225),0),ROW($1:$225))+1,1)*10^ROW($1:$225)/10))</f>
        <v/>
      </c>
      <c r="Y279" s="5" t="b">
        <f>IF(NOT(ISBLANK(Spreadsheet!C279)),IF(AND(ISNUMBER(VALUE(Spreadsheet!C279)), LEN(Spreadsheet!C279)=9),TRUE,FALSE),TRUE)</f>
        <v>1</v>
      </c>
      <c r="Z279" s="155" t="str">
        <f>REPT("0",MIN(FIND({1,2,3,4,5,6,7,8,9},Spreadsheet!D279&amp;"123456789"))-1)&amp;IF(ISBLANK(Spreadsheet!D279),"",SUMPRODUCT(MID(0&amp;Spreadsheet!D279,LARGE(INDEX(ISNUMBER(--MID(Spreadsheet!D279,ROW($1:$225),1))*
 ROW($1:$225),0),ROW($1:$225))+1,1)*10^ROW($1:$225)/10))</f>
        <v/>
      </c>
      <c r="AA279" s="5" t="b">
        <f>IF(AND(NOT(ISBLANK(Spreadsheet!D279)),NOT(ISBLANK(Spreadsheet!C279))),IF(AND(ISNUMBER(VALUE(Spreadsheet!D279)), LEN(Spreadsheet!D279)=9),TRUE,FALSE),IF(AND(NOT(ISBLANK(Spreadsheet!D279)),ISBLANK(Spreadsheet!C279)),FALSE,TRUE))</f>
        <v>1</v>
      </c>
      <c r="AB279" s="5" t="b">
        <f>OR(ISBLANK(Spreadsheet!Y279),IF(NOT(ISBLANK(Spreadsheet!Y279)),LEN(Spreadsheet!Y279)=10,ISNUMBER(VALUE(Spreadsheet!Y279))))</f>
        <v>1</v>
      </c>
      <c r="AC279" s="5" t="b">
        <f>OR(ISBLANK(Spreadsheet!AI279), AND(NOT(ISBLANK(Spreadsheet!AJ279)), NOT(ISNUMBER(SEARCH("Waive",Spreadsheet!AJ279)))))</f>
        <v>1</v>
      </c>
      <c r="AD279" s="5" t="b">
        <f>OR(ISBLANK(Spreadsheet!AK279), AND(NOT(ISBLANK(Spreadsheet!AL279)), NOT(ISNUMBER(SEARCH("Waive",Spreadsheet!AL279)))))</f>
        <v>1</v>
      </c>
      <c r="AE279" s="5" t="b">
        <f>OR(ISBLANK(Spreadsheet!AM279), AND(NOT(ISBLANK(Spreadsheet!AN279)), NOT(ISNUMBER(SEARCH("Waive", Spreadsheet!AN279)))))</f>
        <v>1</v>
      </c>
      <c r="AF279" s="5" t="b">
        <f>OR(ISBLANK(Spreadsheet!C279), NOT(ISBLANK(Spreadsheet!D279)),NOT(ISBLANK(Spreadsheet!L279)))</f>
        <v>1</v>
      </c>
      <c r="AG279" s="5" t="b">
        <f>IF(AND(NOT(ISBLANK(Spreadsheet!C279)), NOT(ISBLANK(Spreadsheet!D279)),Spreadsheet!C279&lt;&gt;Spreadsheet!D279),IF(ISERROR(VLOOKUP(Spreadsheet!C279, Spreadsheet!$C$6:'Spreadsheet'!$C278,1,FALSE)), FALSE, TRUE),TRUE)</f>
        <v>1</v>
      </c>
      <c r="AH279" s="5" t="b">
        <f>Spreadsheet!$B$2=Spreadsheet!AD279</f>
        <v>1</v>
      </c>
      <c r="AI279" s="5" t="b">
        <f>IF(ISBLANK(Spreadsheet!G279),TRUE,IF(OR(LEN(Spreadsheet!G279)&gt;1,ISNUMBER(VALUE(Spreadsheet!G279))),FALSE,TRUE))</f>
        <v>1</v>
      </c>
      <c r="AJ279" s="5" t="b">
        <f>OR(ISBLANK(Spreadsheet!C279), NOT(ISBLANK(Spreadsheet!B279)), NOT(ISBLANK(Spreadsheet!D279)))</f>
        <v>1</v>
      </c>
      <c r="AK279" s="5" t="b">
        <f t="array" ref="AK279">IF(OR(AND(ISBLANK(Spreadsheet!E279),ISBLANK(Spreadsheet!D279),NOT(ISBLANK(Spreadsheet!C279))),AND(ISBLANK(Spreadsheet!E279),ISBLANK(Spreadsheet!D279),ISBLANK(Spreadsheet!C279))),TRUE,ISNUMBER(MATCH(TRUE,EXACT(Spreadsheet!E279,Relationships),0)))</f>
        <v>1</v>
      </c>
      <c r="AL279" s="5" t="b">
        <f>IF(NOT(ISBLANK(Spreadsheet!C279)),IF(OR(ISBLANK(Spreadsheet!F279),LEN(Spreadsheet!F279)&gt;40),FALSE,TRUE),TRUE)</f>
        <v>1</v>
      </c>
      <c r="AM279" s="5" t="b">
        <f>IF(NOT(ISBLANK(Spreadsheet!C279)),IF(OR(ISBLANK(Spreadsheet!H279),LEN(Spreadsheet!H279)&gt;40),FALSE,TRUE),TRUE)</f>
        <v>1</v>
      </c>
      <c r="AN279" s="5" t="b">
        <f t="array" ref="AN279">IF(ISBLANK(Spreadsheet!I279),TRUE,ISNUMBER(MATCH(TRUE,EXACT(Spreadsheet!I279,GenderValues),0)))</f>
        <v>1</v>
      </c>
      <c r="AO279" s="5" t="b">
        <f ca="1">IF(ISERROR(DATEVALUE(TEXT(Spreadsheet!J279,"mm/dd/yyyy")) &gt; TODAY()),IF(AND(ISBLANK(Spreadsheet!J279),ISBLANK(Spreadsheet!C279)),TRUE,FALSE),IF(DATEVALUE(TEXT(Spreadsheet!J279,"mm/dd/yyyy")) &gt; TODAY(),FALSE,TRUE))</f>
        <v>1</v>
      </c>
      <c r="AP279" s="5" t="b">
        <f>OR(ISBLANK(Spreadsheet!K279),LEN(Spreadsheet!K279)&lt;=100)</f>
        <v>1</v>
      </c>
      <c r="AQ279" s="5" t="b">
        <f t="array" ref="AQ279">IF(OR(AND(ISBLANK(Spreadsheet!L279),ISBLANK(Spreadsheet!C279)),AND(NOT(ISBLANK(Spreadsheet!C279)),NOT(ISBLANK(Spreadsheet!D279)))),TRUE,ISNUMBER(MATCH(TRUE,EXACT(Spreadsheet!L279,MaritalStatus),0)))</f>
        <v>1</v>
      </c>
      <c r="AR279" s="5" t="b">
        <f ca="1">IF(ISERROR(DATEVALUE(TEXT(Spreadsheet!M279,"mm/dd/yyyy")) &gt; TODAY()),IF(ISBLANK(Spreadsheet!M279),TRUE,FALSE),IF(DATEVALUE(TEXT(Spreadsheet!M279,"mm/dd/yyyy")) &gt; TODAY(),FALSE,TRUE))</f>
        <v>1</v>
      </c>
      <c r="AS279" s="5" t="b">
        <f>OR(ISBLANK(Spreadsheet!N279),LEN(Spreadsheet!N279)&lt;=100)</f>
        <v>1</v>
      </c>
      <c r="AT279" s="5" t="b">
        <f>OR(ISBLANK(Spreadsheet!O279),UPPER(Spreadsheet!O279)="YES")</f>
        <v>1</v>
      </c>
      <c r="AU279" s="5" t="b">
        <f>OR(ISBLANK(Spreadsheet!P279),UPPER(Spreadsheet!P279)="YES")</f>
        <v>1</v>
      </c>
      <c r="AV279" s="5" t="b">
        <f t="array" ref="AV279">IF(ISBLANK(Spreadsheet!Q279),TRUE,ISNUMBER(MATCH(TRUE,EXACT(Spreadsheet!Q279,OnGroupsPriorIns),0)))</f>
        <v>1</v>
      </c>
      <c r="AW279" s="5" t="b">
        <f>OR(ISBLANK(Spreadsheet!R279),UPPER(Spreadsheet!R279)="YES")</f>
        <v>1</v>
      </c>
      <c r="AX279" s="5" t="b">
        <f>OR(ISBLANK(Spreadsheet!S279),UPPER(Spreadsheet!S279)="YES")</f>
        <v>1</v>
      </c>
      <c r="AY279" s="5" t="b">
        <f>OR(AND(ISBLANK(Spreadsheet!C279),LEN(Spreadsheet!T279)=0),AND(NOT(ISBLANK(Spreadsheet!C279)),LEN(Spreadsheet!T279)&gt;0,LEN(Spreadsheet!T279)&lt;=50))</f>
        <v>1</v>
      </c>
      <c r="AZ279" s="5" t="b">
        <f>OR(LEN(Spreadsheet!U279)=0,AND(LEN(Spreadsheet!U279)&gt;0,LEN(Spreadsheet!U279)&lt;=50))</f>
        <v>1</v>
      </c>
      <c r="BA279" s="5" t="b">
        <f>OR(AND(ISBLANK(Spreadsheet!C279),LEN(Spreadsheet!V279)=0),AND(NOT(ISBLANK(Spreadsheet!C279)),LEN(Spreadsheet!V279)&gt;0,LEN(Spreadsheet!V279)&lt;=50))</f>
        <v>1</v>
      </c>
      <c r="BB279" s="5" t="b">
        <f t="array" ref="BB279">IF(AND(ISBLANK(Spreadsheet!C279),LEN(Spreadsheet!W279)=0),TRUE,ISNUMBER(MATCH(TRUE,EXACT(Spreadsheet!W279,States),0)))</f>
        <v>1</v>
      </c>
      <c r="BC279" s="5" t="b">
        <f>OR(AND(ISBLANK(Spreadsheet!C279),LEN(Spreadsheet!X279)=0),AND(NOT(ISBLANK(Spreadsheet!C279)),LEN(Spreadsheet!X279)&gt;0,LEN(Spreadsheet!X279)=5,ISNUMBER(VALUE(Spreadsheet!X279))))</f>
        <v>1</v>
      </c>
      <c r="BD279" s="5" t="b">
        <f>OR(ISBLANK(Spreadsheet!Z279),LEN(Spreadsheet!Z279)&lt;=50)</f>
        <v>1</v>
      </c>
      <c r="BE279" s="5" t="b">
        <f>ISBLANK(Spreadsheet!AA279)</f>
        <v>1</v>
      </c>
      <c r="BF279" s="5" t="b">
        <f>ISBLANK(Spreadsheet!AB279)</f>
        <v>1</v>
      </c>
      <c r="BG279" s="5" t="b">
        <f>IF(ISERROR(DATEVALUE(TEXT(Spreadsheet!AC279,"mm/dd/yyyy")) &gt; DATEVALUE(TEXT(Spreadsheet!J279,"mm/dd/yyyy"))),IF(OR(AND(ISBLANK(Spreadsheet!AC279),ISBLANK(Spreadsheet!C279)),AND(NOT(ISBLANK(Spreadsheet!C279)),ISBLANK(Spreadsheet!AC279),NOT(ISBLANK(Spreadsheet!D279)))),TRUE,FALSE),IF(DATEVALUE(TEXT(Spreadsheet!AC279,"mm/dd/yyyy")) &gt; DATEVALUE(TEXT(Spreadsheet!J279,"mm/dd/yyyy")),TRUE,FALSE))</f>
        <v>1</v>
      </c>
      <c r="BH279" s="5" t="b">
        <f>OR(AND(ISBLANK(Spreadsheet!C279),ISBLANK(Spreadsheet!AE279)),AND(NOT(ISBLANK(Spreadsheet!C279)),NOT(ISBLANK(Spreadsheet!D279)),ISBLANK(Spreadsheet!AE279)),AND(NOT(ISBLANK(Spreadsheet!C279)),ISBLANK(Spreadsheet!D279),NOT(ISBLANK(Spreadsheet!AE279)),LEN(Spreadsheet!AE279)&lt;=100))</f>
        <v>1</v>
      </c>
      <c r="BI279" s="5" t="b">
        <f t="array" ref="BI279">IF(ISBLANK(Spreadsheet!AF279),TRUE,ISNUMBER(MATCH(TRUE,EXACT(Spreadsheet!AF279,CobraShortReasons),0)))</f>
        <v>1</v>
      </c>
      <c r="BJ279" s="5" t="b">
        <f ca="1">IF(ISERROR(DATEVALUE(TEXT(Spreadsheet!AG279,"mm/dd/yyyy")) &gt; TODAY()),IF(ISBLANK(Spreadsheet!AG279),TRUE,FALSE),IF(DATEVALUE(TEXT(Spreadsheet!AG279,"mm/dd/yyyy")) &gt; TODAY(),FALSE,TRUE))</f>
        <v>1</v>
      </c>
      <c r="BK279" s="5" t="b">
        <f>OR(ISBLANK(Spreadsheet!AH279),LEN(Spreadsheet!AH279)&lt;=25)</f>
        <v>1</v>
      </c>
      <c r="BL279" s="5" t="b">
        <f t="array" aca="1" ref="BL279" ca="1">IF(ISBLANK(Spreadsheet!AI279),TRUE,ISNUMBER(MATCH(TRUE,EXACT(Spreadsheet!AI279,INDIRECT(Spreadsheet!$D$2)),0)))</f>
        <v>1</v>
      </c>
      <c r="BM279" s="5" t="b">
        <f t="array" aca="1" ref="BM279" ca="1">IF(ISBLANK(Spreadsheet!AJ279),TRUE,ISNUMBER(MATCH(TRUE,EXACT(Spreadsheet!AJ279,INDIRECT(Spreadsheet!BJ279)),0)))</f>
        <v>1</v>
      </c>
      <c r="BN279" s="5" t="b">
        <f t="array" ref="BN279">IF(ISBLANK(Spreadsheet!AK279),TRUE,ISNUMBER(MATCH(TRUE,EXACT(Spreadsheet!AK279,DentalPlans),0)))</f>
        <v>1</v>
      </c>
      <c r="BO279" s="5" t="b">
        <f t="array" aca="1" ref="BO279" ca="1">IF(ISBLANK(Spreadsheet!AL279),TRUE,ISNUMBER(MATCH(TRUE,EXACT(Spreadsheet!AL279,INDIRECT(Spreadsheet!BK279)),0)))</f>
        <v>1</v>
      </c>
      <c r="BP279" s="5" t="b">
        <f t="array" ref="BP279">IF(ISBLANK(Spreadsheet!AM279),TRUE,ISNUMBER(MATCH(TRUE,EXACT(Spreadsheet!AM279,VisionPlans),0)))</f>
        <v>1</v>
      </c>
      <c r="BQ279" s="5" t="b">
        <f t="array" aca="1" ref="BQ279" ca="1">IF(ISBLANK(Spreadsheet!AN279),TRUE,ISNUMBER(MATCH(TRUE,EXACT(Spreadsheet!AN279,INDIRECT(Spreadsheet!BL279)),0)))</f>
        <v>1</v>
      </c>
      <c r="BR279" s="5" t="b">
        <f t="array" ref="BR279">IF(ISBLANK(Spreadsheet!AO279),TRUE,ISNUMBER(MATCH(TRUE,EXACT(Spreadsheet!AO279,LifeBenefitClasses),0)))</f>
        <v>1</v>
      </c>
      <c r="BS279" s="5" t="b">
        <f>IF(OR(ISBLANK(Spreadsheet!AO279), Spreadsheet!AO279="Waive"),IF(ISBLANK(Spreadsheet!AP279),TRUE,FALSE),IF(OR(AND(NOT(ISBLANK(Spreadsheet!AO279)),ISBLANK(Spreadsheet!AP279)),NOT(ISNUMBER(VALUE(Spreadsheet!AP279)))),FALSE,IF(OR(AND(Spreadsheet!AP279&lt;6,MOD(Spreadsheet!AP279*10,5)=0), MOD(Spreadsheet!AP279,5000)=0),TRUE,FALSE)))</f>
        <v>1</v>
      </c>
      <c r="BT279" s="5" t="b">
        <f t="array" ref="BT279">IF(ISBLANK(Spreadsheet!AQ279),TRUE,ISNUMBER(MATCH(TRUE,EXACT(Spreadsheet!AQ279,EnrollWaive),0)))</f>
        <v>1</v>
      </c>
      <c r="BU279" s="5" t="b">
        <f t="array" ref="BU279">IF(ISBLANK(Spreadsheet!AR279),TRUE,ISNUMBER(MATCH(TRUE,EXACT(Spreadsheet!AR279,LifeBenefitClasses),0)))</f>
        <v>1</v>
      </c>
      <c r="BV279" s="5" t="b">
        <f>IF(OR(ISBLANK(Spreadsheet!AR279), Spreadsheet!AR279="Waive"),IF(ISBLANK(Spreadsheet!AS279),TRUE,FALSE),IF(OR(AND(NOT(ISBLANK(Spreadsheet!AR279)),ISBLANK(Spreadsheet!AS279)),NOT(ISNUMBER(VALUE(Spreadsheet!AS279)))),FALSE,IF(OR(AND(Spreadsheet!AS279&lt;6,MOD(Spreadsheet!AS279*10,5)=0), MOD(Spreadsheet!AS279,10000)=0),TRUE,FALSE)))</f>
        <v>1</v>
      </c>
      <c r="BW279" s="5" t="b">
        <f t="array" ref="BW279">IF(ISBLANK(Spreadsheet!AT279),TRUE,ISNUMBER(MATCH(TRUE,EXACT(Spreadsheet!AT279,LifeBenefitClasses),0)))</f>
        <v>1</v>
      </c>
      <c r="BX279" s="5" t="b">
        <f>IF(OR(ISBLANK(Spreadsheet!AT279), Spreadsheet!AT279="Waive"),IF(ISBLANK(Spreadsheet!AU279),TRUE,FALSE),IF(OR(AND(NOT(ISBLANK(Spreadsheet!AT279)),ISBLANK(Spreadsheet!AU279)),NOT(ISNUMBER(VALUE(Spreadsheet!AU279)))),FALSE,IF(AND(NOT(OR(ISBLANK(Spreadsheet!AT279),Spreadsheet!AT279="Waive")),NOT(OR(ISBLANK(Spreadsheet!AR279),Spreadsheet!AR279="Waive")),MOD(Spreadsheet!AU279,5000)=0, Spreadsheet!AU279&lt;=(Spreadsheet!AS279*0.5)),TRUE,FALSE)))</f>
        <v>1</v>
      </c>
      <c r="BY279" s="5" t="b">
        <f t="array" ref="BY279">IF(ISBLANK(Spreadsheet!AV279),TRUE,ISNUMBER(MATCH(TRUE,EXACT(Spreadsheet!AV279,EnrollWaive),0)))</f>
        <v>1</v>
      </c>
      <c r="BZ279" s="5" t="b">
        <f t="array" ref="BZ279">IF(ISBLANK(Spreadsheet!AW279),TRUE,ISNUMBER(MATCH(TRUE,EXACT(Spreadsheet!AW279,LifeBenefitClasses),0)))</f>
        <v>1</v>
      </c>
      <c r="CA279" s="5" t="b">
        <f t="array" ref="CA279">IF(ISBLANK(Spreadsheet!AX279),TRUE,ISNUMBER(MATCH(TRUE,EXACT(Spreadsheet!AX279,LifeBenefitClasses),0)))</f>
        <v>1</v>
      </c>
      <c r="CB279" s="5" t="b">
        <f t="array" ref="CB279">IF(ISBLANK(Spreadsheet!AY279),TRUE,ISNUMBER(MATCH(TRUE,EXACT(Spreadsheet!AY279,LifeBenefitClasses),0)))</f>
        <v>1</v>
      </c>
      <c r="CC279" s="5" t="b">
        <f t="array" ref="CC279">IF(ISBLANK(Spreadsheet!AZ279),TRUE,ISNUMBER(MATCH(TRUE,EXACT(Spreadsheet!AZ279,LifeBenefitClasses),0)))</f>
        <v>1</v>
      </c>
      <c r="CD279" s="5" t="b">
        <f t="array" ref="CD279">IF(ISBLANK(Spreadsheet!BA279),TRUE,ISNUMBER(MATCH(TRUE,EXACT(Spreadsheet!BA279,LifeBenefitClasses),0)))</f>
        <v>1</v>
      </c>
      <c r="CE279" s="5" t="b">
        <f>IF(OR(ISBLANK(Spreadsheet!BA279), Spreadsheet!BA279="Waive"),IF(ISBLANK(Spreadsheet!BB279),TRUE,FALSE),IF(OR(AND(NOT(ISBLANK(Spreadsheet!BA279)),ISBLANK(Spreadsheet!BB279)),NOT(ISNUMBER(VALUE(Spreadsheet!BB279))),ISBLANK(Spreadsheet!BC279),NOT(ISNUMBER(VALUE(Spreadsheet!BC279)))),FALSE,IF(AND(Spreadsheet!BB279&gt;=50000,Spreadsheet!BB279&lt;=250000,MOD(Spreadsheet!BB279,10000)=0,Spreadsheet!BB279&lt;=(10*Spreadsheet!BC279)),TRUE,FALSE)))</f>
        <v>1</v>
      </c>
      <c r="CF279" s="5" t="b">
        <f>IF(NOT(ISBLANK(Spreadsheet!BC279)),AND(ISNUMBER(VALUE(Spreadsheet!BC279)),Spreadsheet!BC279&gt;0),AND(OR(ISBLANK(Spreadsheet!AO279),Spreadsheet!AO279="Waive",AND(NOT(OR(ISBLANK(Spreadsheet!AO279),Spreadsheet!AO279="Waive")),Spreadsheet!AP279&gt;=6)),OR(ISBLANK(Spreadsheet!AR279),AND(NOT(OR(ISBLANK(Spreadsheet!AR279),Spreadsheet!AR279="Waive")),Spreadsheet!AS279&gt;=6)),OR(ISBLANK(Spreadsheet!AW279)),OR(ISBLANK(Spreadsheet!AX279)),OR(ISBLANK(Spreadsheet!AY279)),OR(ISBLANK(Spreadsheet!AZ279)),OR(ISBLANK(Spreadsheet!BA279),Spreadsheet!BA279="Waive")))</f>
        <v>1</v>
      </c>
      <c r="CG279" s="5" t="b">
        <f t="shared" ca="1" si="21"/>
        <v>1</v>
      </c>
    </row>
    <row r="280" spans="8:85" x14ac:dyDescent="0.3">
      <c r="H280" s="5">
        <f t="shared" ca="1" si="18"/>
        <v>2</v>
      </c>
      <c r="I280" s="5" t="str">
        <f t="shared" ca="1" si="19"/>
        <v/>
      </c>
      <c r="J280" s="5" t="str">
        <f>IF(AND(NOT(ISBLANK(Spreadsheet!C280)),ISBLANK(Spreadsheet!D280)),Spreadsheet!F280&amp;" "&amp;Spreadsheet!H280,"")</f>
        <v/>
      </c>
      <c r="K280" s="5">
        <f>IF(AND(NOT(ISBLANK(Spreadsheet!C280)),ISBLANK(Spreadsheet!D280)),COUNTIFS(Spreadsheet!E281:E$786,"=Child",Spreadsheet!C281:C$786, "="&amp;Spreadsheet!C280) + COUNTIFS(Spreadsheet!E281:E$786,"=Step-child",Spreadsheet!C281:C$786, "="&amp;Spreadsheet!C280),0)</f>
        <v>0</v>
      </c>
      <c r="L280" s="5">
        <f>IF(NOT(ISBLANK(J280)),COUNTIFS(Spreadsheet!E281:E$786,"=Wife",Spreadsheet!C281:C$786, "="&amp;Spreadsheet!C280) + COUNTIFS(Spreadsheet!E281:E$786,"=Husband",Spreadsheet!C281:C$786, "="&amp;Spreadsheet!C280),0)</f>
        <v>0</v>
      </c>
      <c r="M280" s="5">
        <f>IF(NOT(ISBLANK(Spreadsheet!AJ280)),VLOOKUP(Spreadsheet!AJ280,'Drop Downs'!$P$2:$R$16,3,FALSE),0)</f>
        <v>0</v>
      </c>
      <c r="N280" s="5">
        <f>IF(NOT(ISBLANK(Spreadsheet!AJ280)), VLOOKUP(Spreadsheet!AJ280,'Drop Downs'!$P$2:$R$16,2,FALSE),0)</f>
        <v>0</v>
      </c>
      <c r="O280" s="5">
        <f>IF(NOT(ISBLANK(Spreadsheet!AL280)),VLOOKUP(Spreadsheet!AL280,'Drop Downs'!$P$2:$R$16,3,FALSE), 0)</f>
        <v>0</v>
      </c>
      <c r="P280" s="5">
        <f>IF(NOT(ISBLANK(Spreadsheet!AL280)),VLOOKUP(Spreadsheet!AL280,'Drop Downs'!$P$2:$R$16,2,FALSE),0)</f>
        <v>0</v>
      </c>
      <c r="Q280" s="5">
        <f>IF(NOT(ISBLANK(Spreadsheet!AN280)),VLOOKUP(Spreadsheet!AN280,'Drop Downs'!$P$2:$R$16,3,FALSE),0)</f>
        <v>0</v>
      </c>
      <c r="R280" s="5">
        <f>IF(NOT(ISBLANK(Spreadsheet!AN280)),VLOOKUP(Spreadsheet!AN280,'Drop Downs'!$P$2:$R$16,2,FALSE),0)</f>
        <v>0</v>
      </c>
      <c r="S280" s="5" t="str">
        <f>IF(OR(M280&gt;K280,N280&gt;L280,O280&gt;K280, Q280&gt;K280,N280&gt;L280, P280&gt;L280, R280&gt;L280),"Member currently has a coverage election over what he/she needs.  Please add more dependents or adjust the coverage election.","")&amp;(IF(AND(NOT(ISBLANK(Spreadsheet!C280)),NOT(ISBLANK(Spreadsheet!D280)),ISBLANK(Spreadsheet!E280)),"Dependent lacks a relationship to member.Please select one from the drop-down.",""))</f>
        <v/>
      </c>
      <c r="T280" s="5" t="b">
        <f t="shared" si="20"/>
        <v>1</v>
      </c>
      <c r="U280" s="5" t="b">
        <f>OR(ISBLANK(Spreadsheet!C280),IF(NOT(ISBLANK(Spreadsheet!D280)),NOT(ISBLANK(Spreadsheet!E280)),TRUE))</f>
        <v>1</v>
      </c>
      <c r="V280" s="5" t="b">
        <f>OR(ISBLANK(Spreadsheet!C280), NOT(ISBLANK(Spreadsheet!I280)))</f>
        <v>1</v>
      </c>
      <c r="W280" s="5" t="b">
        <f>OR(ISBLANK(Spreadsheet!D280),NOT(ISBLANK(Spreadsheet!C280)))</f>
        <v>1</v>
      </c>
      <c r="X280" s="155" t="str">
        <f>REPT("0",MIN(FIND({1,2,3,4,5,6,7,8,9},Spreadsheet!C280&amp;"123456789"))-1)&amp;IF(ISBLANK(Spreadsheet!C280),"",SUMPRODUCT(MID(0&amp;Spreadsheet!C280,LARGE(INDEX(ISNUMBER(--MID(Spreadsheet!C280,ROW($1:$225),1))*
 ROW($1:$225),0),ROW($1:$225))+1,1)*10^ROW($1:$225)/10))</f>
        <v/>
      </c>
      <c r="Y280" s="5" t="b">
        <f>IF(NOT(ISBLANK(Spreadsheet!C280)),IF(AND(ISNUMBER(VALUE(Spreadsheet!C280)), LEN(Spreadsheet!C280)=9),TRUE,FALSE),TRUE)</f>
        <v>1</v>
      </c>
      <c r="Z280" s="155" t="str">
        <f>REPT("0",MIN(FIND({1,2,3,4,5,6,7,8,9},Spreadsheet!D280&amp;"123456789"))-1)&amp;IF(ISBLANK(Spreadsheet!D280),"",SUMPRODUCT(MID(0&amp;Spreadsheet!D280,LARGE(INDEX(ISNUMBER(--MID(Spreadsheet!D280,ROW($1:$225),1))*
 ROW($1:$225),0),ROW($1:$225))+1,1)*10^ROW($1:$225)/10))</f>
        <v/>
      </c>
      <c r="AA280" s="5" t="b">
        <f>IF(AND(NOT(ISBLANK(Spreadsheet!D280)),NOT(ISBLANK(Spreadsheet!C280))),IF(AND(ISNUMBER(VALUE(Spreadsheet!D280)), LEN(Spreadsheet!D280)=9),TRUE,FALSE),IF(AND(NOT(ISBLANK(Spreadsheet!D280)),ISBLANK(Spreadsheet!C280)),FALSE,TRUE))</f>
        <v>1</v>
      </c>
      <c r="AB280" s="5" t="b">
        <f>OR(ISBLANK(Spreadsheet!Y280),IF(NOT(ISBLANK(Spreadsheet!Y280)),LEN(Spreadsheet!Y280)=10,ISNUMBER(VALUE(Spreadsheet!Y280))))</f>
        <v>1</v>
      </c>
      <c r="AC280" s="5" t="b">
        <f>OR(ISBLANK(Spreadsheet!AI280), AND(NOT(ISBLANK(Spreadsheet!AJ280)), NOT(ISNUMBER(SEARCH("Waive",Spreadsheet!AJ280)))))</f>
        <v>1</v>
      </c>
      <c r="AD280" s="5" t="b">
        <f>OR(ISBLANK(Spreadsheet!AK280), AND(NOT(ISBLANK(Spreadsheet!AL280)), NOT(ISNUMBER(SEARCH("Waive",Spreadsheet!AL280)))))</f>
        <v>1</v>
      </c>
      <c r="AE280" s="5" t="b">
        <f>OR(ISBLANK(Spreadsheet!AM280), AND(NOT(ISBLANK(Spreadsheet!AN280)), NOT(ISNUMBER(SEARCH("Waive", Spreadsheet!AN280)))))</f>
        <v>1</v>
      </c>
      <c r="AF280" s="5" t="b">
        <f>OR(ISBLANK(Spreadsheet!C280), NOT(ISBLANK(Spreadsheet!D280)),NOT(ISBLANK(Spreadsheet!L280)))</f>
        <v>1</v>
      </c>
      <c r="AG280" s="5" t="b">
        <f>IF(AND(NOT(ISBLANK(Spreadsheet!C280)), NOT(ISBLANK(Spreadsheet!D280)),Spreadsheet!C280&lt;&gt;Spreadsheet!D280),IF(ISERROR(VLOOKUP(Spreadsheet!C280, Spreadsheet!$C$6:'Spreadsheet'!$C279,1,FALSE)), FALSE, TRUE),TRUE)</f>
        <v>1</v>
      </c>
      <c r="AH280" s="5" t="b">
        <f>Spreadsheet!$B$2=Spreadsheet!AD280</f>
        <v>1</v>
      </c>
      <c r="AI280" s="5" t="b">
        <f>IF(ISBLANK(Spreadsheet!G280),TRUE,IF(OR(LEN(Spreadsheet!G280)&gt;1,ISNUMBER(VALUE(Spreadsheet!G280))),FALSE,TRUE))</f>
        <v>1</v>
      </c>
      <c r="AJ280" s="5" t="b">
        <f>OR(ISBLANK(Spreadsheet!C280), NOT(ISBLANK(Spreadsheet!B280)), NOT(ISBLANK(Spreadsheet!D280)))</f>
        <v>1</v>
      </c>
      <c r="AK280" s="5" t="b">
        <f t="array" ref="AK280">IF(OR(AND(ISBLANK(Spreadsheet!E280),ISBLANK(Spreadsheet!D280),NOT(ISBLANK(Spreadsheet!C280))),AND(ISBLANK(Spreadsheet!E280),ISBLANK(Spreadsheet!D280),ISBLANK(Spreadsheet!C280))),TRUE,ISNUMBER(MATCH(TRUE,EXACT(Spreadsheet!E280,Relationships),0)))</f>
        <v>1</v>
      </c>
      <c r="AL280" s="5" t="b">
        <f>IF(NOT(ISBLANK(Spreadsheet!C280)),IF(OR(ISBLANK(Spreadsheet!F280),LEN(Spreadsheet!F280)&gt;40),FALSE,TRUE),TRUE)</f>
        <v>1</v>
      </c>
      <c r="AM280" s="5" t="b">
        <f>IF(NOT(ISBLANK(Spreadsheet!C280)),IF(OR(ISBLANK(Spreadsheet!H280),LEN(Spreadsheet!H280)&gt;40),FALSE,TRUE),TRUE)</f>
        <v>1</v>
      </c>
      <c r="AN280" s="5" t="b">
        <f t="array" ref="AN280">IF(ISBLANK(Spreadsheet!I280),TRUE,ISNUMBER(MATCH(TRUE,EXACT(Spreadsheet!I280,GenderValues),0)))</f>
        <v>1</v>
      </c>
      <c r="AO280" s="5" t="b">
        <f ca="1">IF(ISERROR(DATEVALUE(TEXT(Spreadsheet!J280,"mm/dd/yyyy")) &gt; TODAY()),IF(AND(ISBLANK(Spreadsheet!J280),ISBLANK(Spreadsheet!C280)),TRUE,FALSE),IF(DATEVALUE(TEXT(Spreadsheet!J280,"mm/dd/yyyy")) &gt; TODAY(),FALSE,TRUE))</f>
        <v>1</v>
      </c>
      <c r="AP280" s="5" t="b">
        <f>OR(ISBLANK(Spreadsheet!K280),LEN(Spreadsheet!K280)&lt;=100)</f>
        <v>1</v>
      </c>
      <c r="AQ280" s="5" t="b">
        <f t="array" ref="AQ280">IF(OR(AND(ISBLANK(Spreadsheet!L280),ISBLANK(Spreadsheet!C280)),AND(NOT(ISBLANK(Spreadsheet!C280)),NOT(ISBLANK(Spreadsheet!D280)))),TRUE,ISNUMBER(MATCH(TRUE,EXACT(Spreadsheet!L280,MaritalStatus),0)))</f>
        <v>1</v>
      </c>
      <c r="AR280" s="5" t="b">
        <f ca="1">IF(ISERROR(DATEVALUE(TEXT(Spreadsheet!M280,"mm/dd/yyyy")) &gt; TODAY()),IF(ISBLANK(Spreadsheet!M280),TRUE,FALSE),IF(DATEVALUE(TEXT(Spreadsheet!M280,"mm/dd/yyyy")) &gt; TODAY(),FALSE,TRUE))</f>
        <v>1</v>
      </c>
      <c r="AS280" s="5" t="b">
        <f>OR(ISBLANK(Spreadsheet!N280),LEN(Spreadsheet!N280)&lt;=100)</f>
        <v>1</v>
      </c>
      <c r="AT280" s="5" t="b">
        <f>OR(ISBLANK(Spreadsheet!O280),UPPER(Spreadsheet!O280)="YES")</f>
        <v>1</v>
      </c>
      <c r="AU280" s="5" t="b">
        <f>OR(ISBLANK(Spreadsheet!P280),UPPER(Spreadsheet!P280)="YES")</f>
        <v>1</v>
      </c>
      <c r="AV280" s="5" t="b">
        <f t="array" ref="AV280">IF(ISBLANK(Spreadsheet!Q280),TRUE,ISNUMBER(MATCH(TRUE,EXACT(Spreadsheet!Q280,OnGroupsPriorIns),0)))</f>
        <v>1</v>
      </c>
      <c r="AW280" s="5" t="b">
        <f>OR(ISBLANK(Spreadsheet!R280),UPPER(Spreadsheet!R280)="YES")</f>
        <v>1</v>
      </c>
      <c r="AX280" s="5" t="b">
        <f>OR(ISBLANK(Spreadsheet!S280),UPPER(Spreadsheet!S280)="YES")</f>
        <v>1</v>
      </c>
      <c r="AY280" s="5" t="b">
        <f>OR(AND(ISBLANK(Spreadsheet!C280),LEN(Spreadsheet!T280)=0),AND(NOT(ISBLANK(Spreadsheet!C280)),LEN(Spreadsheet!T280)&gt;0,LEN(Spreadsheet!T280)&lt;=50))</f>
        <v>1</v>
      </c>
      <c r="AZ280" s="5" t="b">
        <f>OR(LEN(Spreadsheet!U280)=0,AND(LEN(Spreadsheet!U280)&gt;0,LEN(Spreadsheet!U280)&lt;=50))</f>
        <v>1</v>
      </c>
      <c r="BA280" s="5" t="b">
        <f>OR(AND(ISBLANK(Spreadsheet!C280),LEN(Spreadsheet!V280)=0),AND(NOT(ISBLANK(Spreadsheet!C280)),LEN(Spreadsheet!V280)&gt;0,LEN(Spreadsheet!V280)&lt;=50))</f>
        <v>1</v>
      </c>
      <c r="BB280" s="5" t="b">
        <f t="array" ref="BB280">IF(AND(ISBLANK(Spreadsheet!C280),LEN(Spreadsheet!W280)=0),TRUE,ISNUMBER(MATCH(TRUE,EXACT(Spreadsheet!W280,States),0)))</f>
        <v>1</v>
      </c>
      <c r="BC280" s="5" t="b">
        <f>OR(AND(ISBLANK(Spreadsheet!C280),LEN(Spreadsheet!X280)=0),AND(NOT(ISBLANK(Spreadsheet!C280)),LEN(Spreadsheet!X280)&gt;0,LEN(Spreadsheet!X280)=5,ISNUMBER(VALUE(Spreadsheet!X280))))</f>
        <v>1</v>
      </c>
      <c r="BD280" s="5" t="b">
        <f>OR(ISBLANK(Spreadsheet!Z280),LEN(Spreadsheet!Z280)&lt;=50)</f>
        <v>1</v>
      </c>
      <c r="BE280" s="5" t="b">
        <f>ISBLANK(Spreadsheet!AA280)</f>
        <v>1</v>
      </c>
      <c r="BF280" s="5" t="b">
        <f>ISBLANK(Spreadsheet!AB280)</f>
        <v>1</v>
      </c>
      <c r="BG280" s="5" t="b">
        <f>IF(ISERROR(DATEVALUE(TEXT(Spreadsheet!AC280,"mm/dd/yyyy")) &gt; DATEVALUE(TEXT(Spreadsheet!J280,"mm/dd/yyyy"))),IF(OR(AND(ISBLANK(Spreadsheet!AC280),ISBLANK(Spreadsheet!C280)),AND(NOT(ISBLANK(Spreadsheet!C280)),ISBLANK(Spreadsheet!AC280),NOT(ISBLANK(Spreadsheet!D280)))),TRUE,FALSE),IF(DATEVALUE(TEXT(Spreadsheet!AC280,"mm/dd/yyyy")) &gt; DATEVALUE(TEXT(Spreadsheet!J280,"mm/dd/yyyy")),TRUE,FALSE))</f>
        <v>1</v>
      </c>
      <c r="BH280" s="5" t="b">
        <f>OR(AND(ISBLANK(Spreadsheet!C280),ISBLANK(Spreadsheet!AE280)),AND(NOT(ISBLANK(Spreadsheet!C280)),NOT(ISBLANK(Spreadsheet!D280)),ISBLANK(Spreadsheet!AE280)),AND(NOT(ISBLANK(Spreadsheet!C280)),ISBLANK(Spreadsheet!D280),NOT(ISBLANK(Spreadsheet!AE280)),LEN(Spreadsheet!AE280)&lt;=100))</f>
        <v>1</v>
      </c>
      <c r="BI280" s="5" t="b">
        <f t="array" ref="BI280">IF(ISBLANK(Spreadsheet!AF280),TRUE,ISNUMBER(MATCH(TRUE,EXACT(Spreadsheet!AF280,CobraShortReasons),0)))</f>
        <v>1</v>
      </c>
      <c r="BJ280" s="5" t="b">
        <f ca="1">IF(ISERROR(DATEVALUE(TEXT(Spreadsheet!AG280,"mm/dd/yyyy")) &gt; TODAY()),IF(ISBLANK(Spreadsheet!AG280),TRUE,FALSE),IF(DATEVALUE(TEXT(Spreadsheet!AG280,"mm/dd/yyyy")) &gt; TODAY(),FALSE,TRUE))</f>
        <v>1</v>
      </c>
      <c r="BK280" s="5" t="b">
        <f>OR(ISBLANK(Spreadsheet!AH280),LEN(Spreadsheet!AH280)&lt;=25)</f>
        <v>1</v>
      </c>
      <c r="BL280" s="5" t="b">
        <f t="array" aca="1" ref="BL280" ca="1">IF(ISBLANK(Spreadsheet!AI280),TRUE,ISNUMBER(MATCH(TRUE,EXACT(Spreadsheet!AI280,INDIRECT(Spreadsheet!$D$2)),0)))</f>
        <v>1</v>
      </c>
      <c r="BM280" s="5" t="b">
        <f t="array" aca="1" ref="BM280" ca="1">IF(ISBLANK(Spreadsheet!AJ280),TRUE,ISNUMBER(MATCH(TRUE,EXACT(Spreadsheet!AJ280,INDIRECT(Spreadsheet!BJ280)),0)))</f>
        <v>1</v>
      </c>
      <c r="BN280" s="5" t="b">
        <f t="array" ref="BN280">IF(ISBLANK(Spreadsheet!AK280),TRUE,ISNUMBER(MATCH(TRUE,EXACT(Spreadsheet!AK280,DentalPlans),0)))</f>
        <v>1</v>
      </c>
      <c r="BO280" s="5" t="b">
        <f t="array" aca="1" ref="BO280" ca="1">IF(ISBLANK(Spreadsheet!AL280),TRUE,ISNUMBER(MATCH(TRUE,EXACT(Spreadsheet!AL280,INDIRECT(Spreadsheet!BK280)),0)))</f>
        <v>1</v>
      </c>
      <c r="BP280" s="5" t="b">
        <f t="array" ref="BP280">IF(ISBLANK(Spreadsheet!AM280),TRUE,ISNUMBER(MATCH(TRUE,EXACT(Spreadsheet!AM280,VisionPlans),0)))</f>
        <v>1</v>
      </c>
      <c r="BQ280" s="5" t="b">
        <f t="array" aca="1" ref="BQ280" ca="1">IF(ISBLANK(Spreadsheet!AN280),TRUE,ISNUMBER(MATCH(TRUE,EXACT(Spreadsheet!AN280,INDIRECT(Spreadsheet!BL280)),0)))</f>
        <v>1</v>
      </c>
      <c r="BR280" s="5" t="b">
        <f t="array" ref="BR280">IF(ISBLANK(Spreadsheet!AO280),TRUE,ISNUMBER(MATCH(TRUE,EXACT(Spreadsheet!AO280,LifeBenefitClasses),0)))</f>
        <v>1</v>
      </c>
      <c r="BS280" s="5" t="b">
        <f>IF(OR(ISBLANK(Spreadsheet!AO280), Spreadsheet!AO280="Waive"),IF(ISBLANK(Spreadsheet!AP280),TRUE,FALSE),IF(OR(AND(NOT(ISBLANK(Spreadsheet!AO280)),ISBLANK(Spreadsheet!AP280)),NOT(ISNUMBER(VALUE(Spreadsheet!AP280)))),FALSE,IF(OR(AND(Spreadsheet!AP280&lt;6,MOD(Spreadsheet!AP280*10,5)=0), MOD(Spreadsheet!AP280,5000)=0),TRUE,FALSE)))</f>
        <v>1</v>
      </c>
      <c r="BT280" s="5" t="b">
        <f t="array" ref="BT280">IF(ISBLANK(Spreadsheet!AQ280),TRUE,ISNUMBER(MATCH(TRUE,EXACT(Spreadsheet!AQ280,EnrollWaive),0)))</f>
        <v>1</v>
      </c>
      <c r="BU280" s="5" t="b">
        <f t="array" ref="BU280">IF(ISBLANK(Spreadsheet!AR280),TRUE,ISNUMBER(MATCH(TRUE,EXACT(Spreadsheet!AR280,LifeBenefitClasses),0)))</f>
        <v>1</v>
      </c>
      <c r="BV280" s="5" t="b">
        <f>IF(OR(ISBLANK(Spreadsheet!AR280), Spreadsheet!AR280="Waive"),IF(ISBLANK(Spreadsheet!AS280),TRUE,FALSE),IF(OR(AND(NOT(ISBLANK(Spreadsheet!AR280)),ISBLANK(Spreadsheet!AS280)),NOT(ISNUMBER(VALUE(Spreadsheet!AS280)))),FALSE,IF(OR(AND(Spreadsheet!AS280&lt;6,MOD(Spreadsheet!AS280*10,5)=0), MOD(Spreadsheet!AS280,10000)=0),TRUE,FALSE)))</f>
        <v>1</v>
      </c>
      <c r="BW280" s="5" t="b">
        <f t="array" ref="BW280">IF(ISBLANK(Spreadsheet!AT280),TRUE,ISNUMBER(MATCH(TRUE,EXACT(Spreadsheet!AT280,LifeBenefitClasses),0)))</f>
        <v>1</v>
      </c>
      <c r="BX280" s="5" t="b">
        <f>IF(OR(ISBLANK(Spreadsheet!AT280), Spreadsheet!AT280="Waive"),IF(ISBLANK(Spreadsheet!AU280),TRUE,FALSE),IF(OR(AND(NOT(ISBLANK(Spreadsheet!AT280)),ISBLANK(Spreadsheet!AU280)),NOT(ISNUMBER(VALUE(Spreadsheet!AU280)))),FALSE,IF(AND(NOT(OR(ISBLANK(Spreadsheet!AT280),Spreadsheet!AT280="Waive")),NOT(OR(ISBLANK(Spreadsheet!AR280),Spreadsheet!AR280="Waive")),MOD(Spreadsheet!AU280,5000)=0, Spreadsheet!AU280&lt;=(Spreadsheet!AS280*0.5)),TRUE,FALSE)))</f>
        <v>1</v>
      </c>
      <c r="BY280" s="5" t="b">
        <f t="array" ref="BY280">IF(ISBLANK(Spreadsheet!AV280),TRUE,ISNUMBER(MATCH(TRUE,EXACT(Spreadsheet!AV280,EnrollWaive),0)))</f>
        <v>1</v>
      </c>
      <c r="BZ280" s="5" t="b">
        <f t="array" ref="BZ280">IF(ISBLANK(Spreadsheet!AW280),TRUE,ISNUMBER(MATCH(TRUE,EXACT(Spreadsheet!AW280,LifeBenefitClasses),0)))</f>
        <v>1</v>
      </c>
      <c r="CA280" s="5" t="b">
        <f t="array" ref="CA280">IF(ISBLANK(Spreadsheet!AX280),TRUE,ISNUMBER(MATCH(TRUE,EXACT(Spreadsheet!AX280,LifeBenefitClasses),0)))</f>
        <v>1</v>
      </c>
      <c r="CB280" s="5" t="b">
        <f t="array" ref="CB280">IF(ISBLANK(Spreadsheet!AY280),TRUE,ISNUMBER(MATCH(TRUE,EXACT(Spreadsheet!AY280,LifeBenefitClasses),0)))</f>
        <v>1</v>
      </c>
      <c r="CC280" s="5" t="b">
        <f t="array" ref="CC280">IF(ISBLANK(Spreadsheet!AZ280),TRUE,ISNUMBER(MATCH(TRUE,EXACT(Spreadsheet!AZ280,LifeBenefitClasses),0)))</f>
        <v>1</v>
      </c>
      <c r="CD280" s="5" t="b">
        <f t="array" ref="CD280">IF(ISBLANK(Spreadsheet!BA280),TRUE,ISNUMBER(MATCH(TRUE,EXACT(Spreadsheet!BA280,LifeBenefitClasses),0)))</f>
        <v>1</v>
      </c>
      <c r="CE280" s="5" t="b">
        <f>IF(OR(ISBLANK(Spreadsheet!BA280), Spreadsheet!BA280="Waive"),IF(ISBLANK(Spreadsheet!BB280),TRUE,FALSE),IF(OR(AND(NOT(ISBLANK(Spreadsheet!BA280)),ISBLANK(Spreadsheet!BB280)),NOT(ISNUMBER(VALUE(Spreadsheet!BB280))),ISBLANK(Spreadsheet!BC280),NOT(ISNUMBER(VALUE(Spreadsheet!BC280)))),FALSE,IF(AND(Spreadsheet!BB280&gt;=50000,Spreadsheet!BB280&lt;=250000,MOD(Spreadsheet!BB280,10000)=0,Spreadsheet!BB280&lt;=(10*Spreadsheet!BC280)),TRUE,FALSE)))</f>
        <v>1</v>
      </c>
      <c r="CF280" s="5" t="b">
        <f>IF(NOT(ISBLANK(Spreadsheet!BC280)),AND(ISNUMBER(VALUE(Spreadsheet!BC280)),Spreadsheet!BC280&gt;0),AND(OR(ISBLANK(Spreadsheet!AO280),Spreadsheet!AO280="Waive",AND(NOT(OR(ISBLANK(Spreadsheet!AO280),Spreadsheet!AO280="Waive")),Spreadsheet!AP280&gt;=6)),OR(ISBLANK(Spreadsheet!AR280),AND(NOT(OR(ISBLANK(Spreadsheet!AR280),Spreadsheet!AR280="Waive")),Spreadsheet!AS280&gt;=6)),OR(ISBLANK(Spreadsheet!AW280)),OR(ISBLANK(Spreadsheet!AX280)),OR(ISBLANK(Spreadsheet!AY280)),OR(ISBLANK(Spreadsheet!AZ280)),OR(ISBLANK(Spreadsheet!BA280),Spreadsheet!BA280="Waive")))</f>
        <v>1</v>
      </c>
      <c r="CG280" s="5" t="b">
        <f t="shared" ca="1" si="21"/>
        <v>1</v>
      </c>
    </row>
    <row r="281" spans="8:85" x14ac:dyDescent="0.3">
      <c r="H281" s="5">
        <f t="shared" ca="1" si="18"/>
        <v>2</v>
      </c>
      <c r="I281" s="5" t="str">
        <f t="shared" ca="1" si="19"/>
        <v/>
      </c>
      <c r="J281" s="5" t="str">
        <f>IF(AND(NOT(ISBLANK(Spreadsheet!C281)),ISBLANK(Spreadsheet!D281)),Spreadsheet!F281&amp;" "&amp;Spreadsheet!H281,"")</f>
        <v/>
      </c>
      <c r="K281" s="5">
        <f>IF(AND(NOT(ISBLANK(Spreadsheet!C281)),ISBLANK(Spreadsheet!D281)),COUNTIFS(Spreadsheet!E282:E$786,"=Child",Spreadsheet!C282:C$786, "="&amp;Spreadsheet!C281) + COUNTIFS(Spreadsheet!E282:E$786,"=Step-child",Spreadsheet!C282:C$786, "="&amp;Spreadsheet!C281),0)</f>
        <v>0</v>
      </c>
      <c r="L281" s="5">
        <f>IF(NOT(ISBLANK(J281)),COUNTIFS(Spreadsheet!E282:E$786,"=Wife",Spreadsheet!C282:C$786, "="&amp;Spreadsheet!C281) + COUNTIFS(Spreadsheet!E282:E$786,"=Husband",Spreadsheet!C282:C$786, "="&amp;Spreadsheet!C281),0)</f>
        <v>0</v>
      </c>
      <c r="M281" s="5">
        <f>IF(NOT(ISBLANK(Spreadsheet!AJ281)),VLOOKUP(Spreadsheet!AJ281,'Drop Downs'!$P$2:$R$16,3,FALSE),0)</f>
        <v>0</v>
      </c>
      <c r="N281" s="5">
        <f>IF(NOT(ISBLANK(Spreadsheet!AJ281)), VLOOKUP(Spreadsheet!AJ281,'Drop Downs'!$P$2:$R$16,2,FALSE),0)</f>
        <v>0</v>
      </c>
      <c r="O281" s="5">
        <f>IF(NOT(ISBLANK(Spreadsheet!AL281)),VLOOKUP(Spreadsheet!AL281,'Drop Downs'!$P$2:$R$16,3,FALSE), 0)</f>
        <v>0</v>
      </c>
      <c r="P281" s="5">
        <f>IF(NOT(ISBLANK(Spreadsheet!AL281)),VLOOKUP(Spreadsheet!AL281,'Drop Downs'!$P$2:$R$16,2,FALSE),0)</f>
        <v>0</v>
      </c>
      <c r="Q281" s="5">
        <f>IF(NOT(ISBLANK(Spreadsheet!AN281)),VLOOKUP(Spreadsheet!AN281,'Drop Downs'!$P$2:$R$16,3,FALSE),0)</f>
        <v>0</v>
      </c>
      <c r="R281" s="5">
        <f>IF(NOT(ISBLANK(Spreadsheet!AN281)),VLOOKUP(Spreadsheet!AN281,'Drop Downs'!$P$2:$R$16,2,FALSE),0)</f>
        <v>0</v>
      </c>
      <c r="S281" s="5" t="str">
        <f>IF(OR(M281&gt;K281,N281&gt;L281,O281&gt;K281, Q281&gt;K281,N281&gt;L281, P281&gt;L281, R281&gt;L281),"Member currently has a coverage election over what he/she needs.  Please add more dependents or adjust the coverage election.","")&amp;(IF(AND(NOT(ISBLANK(Spreadsheet!C281)),NOT(ISBLANK(Spreadsheet!D281)),ISBLANK(Spreadsheet!E281)),"Dependent lacks a relationship to member.Please select one from the drop-down.",""))</f>
        <v/>
      </c>
      <c r="T281" s="5" t="b">
        <f t="shared" si="20"/>
        <v>1</v>
      </c>
      <c r="U281" s="5" t="b">
        <f>OR(ISBLANK(Spreadsheet!C281),IF(NOT(ISBLANK(Spreadsheet!D281)),NOT(ISBLANK(Spreadsheet!E281)),TRUE))</f>
        <v>1</v>
      </c>
      <c r="V281" s="5" t="b">
        <f>OR(ISBLANK(Spreadsheet!C281), NOT(ISBLANK(Spreadsheet!I281)))</f>
        <v>1</v>
      </c>
      <c r="W281" s="5" t="b">
        <f>OR(ISBLANK(Spreadsheet!D281),NOT(ISBLANK(Spreadsheet!C281)))</f>
        <v>1</v>
      </c>
      <c r="X281" s="155" t="str">
        <f>REPT("0",MIN(FIND({1,2,3,4,5,6,7,8,9},Spreadsheet!C281&amp;"123456789"))-1)&amp;IF(ISBLANK(Spreadsheet!C281),"",SUMPRODUCT(MID(0&amp;Spreadsheet!C281,LARGE(INDEX(ISNUMBER(--MID(Spreadsheet!C281,ROW($1:$225),1))*
 ROW($1:$225),0),ROW($1:$225))+1,1)*10^ROW($1:$225)/10))</f>
        <v/>
      </c>
      <c r="Y281" s="5" t="b">
        <f>IF(NOT(ISBLANK(Spreadsheet!C281)),IF(AND(ISNUMBER(VALUE(Spreadsheet!C281)), LEN(Spreadsheet!C281)=9),TRUE,FALSE),TRUE)</f>
        <v>1</v>
      </c>
      <c r="Z281" s="155" t="str">
        <f>REPT("0",MIN(FIND({1,2,3,4,5,6,7,8,9},Spreadsheet!D281&amp;"123456789"))-1)&amp;IF(ISBLANK(Spreadsheet!D281),"",SUMPRODUCT(MID(0&amp;Spreadsheet!D281,LARGE(INDEX(ISNUMBER(--MID(Spreadsheet!D281,ROW($1:$225),1))*
 ROW($1:$225),0),ROW($1:$225))+1,1)*10^ROW($1:$225)/10))</f>
        <v/>
      </c>
      <c r="AA281" s="5" t="b">
        <f>IF(AND(NOT(ISBLANK(Spreadsheet!D281)),NOT(ISBLANK(Spreadsheet!C281))),IF(AND(ISNUMBER(VALUE(Spreadsheet!D281)), LEN(Spreadsheet!D281)=9),TRUE,FALSE),IF(AND(NOT(ISBLANK(Spreadsheet!D281)),ISBLANK(Spreadsheet!C281)),FALSE,TRUE))</f>
        <v>1</v>
      </c>
      <c r="AB281" s="5" t="b">
        <f>OR(ISBLANK(Spreadsheet!Y281),IF(NOT(ISBLANK(Spreadsheet!Y281)),LEN(Spreadsheet!Y281)=10,ISNUMBER(VALUE(Spreadsheet!Y281))))</f>
        <v>1</v>
      </c>
      <c r="AC281" s="5" t="b">
        <f>OR(ISBLANK(Spreadsheet!AI281), AND(NOT(ISBLANK(Spreadsheet!AJ281)), NOT(ISNUMBER(SEARCH("Waive",Spreadsheet!AJ281)))))</f>
        <v>1</v>
      </c>
      <c r="AD281" s="5" t="b">
        <f>OR(ISBLANK(Spreadsheet!AK281), AND(NOT(ISBLANK(Spreadsheet!AL281)), NOT(ISNUMBER(SEARCH("Waive",Spreadsheet!AL281)))))</f>
        <v>1</v>
      </c>
      <c r="AE281" s="5" t="b">
        <f>OR(ISBLANK(Spreadsheet!AM281), AND(NOT(ISBLANK(Spreadsheet!AN281)), NOT(ISNUMBER(SEARCH("Waive", Spreadsheet!AN281)))))</f>
        <v>1</v>
      </c>
      <c r="AF281" s="5" t="b">
        <f>OR(ISBLANK(Spreadsheet!C281), NOT(ISBLANK(Spreadsheet!D281)),NOT(ISBLANK(Spreadsheet!L281)))</f>
        <v>1</v>
      </c>
      <c r="AG281" s="5" t="b">
        <f>IF(AND(NOT(ISBLANK(Spreadsheet!C281)), NOT(ISBLANK(Spreadsheet!D281)),Spreadsheet!C281&lt;&gt;Spreadsheet!D281),IF(ISERROR(VLOOKUP(Spreadsheet!C281, Spreadsheet!$C$6:'Spreadsheet'!$C280,1,FALSE)), FALSE, TRUE),TRUE)</f>
        <v>1</v>
      </c>
      <c r="AH281" s="5" t="b">
        <f>Spreadsheet!$B$2=Spreadsheet!AD281</f>
        <v>1</v>
      </c>
      <c r="AI281" s="5" t="b">
        <f>IF(ISBLANK(Spreadsheet!G281),TRUE,IF(OR(LEN(Spreadsheet!G281)&gt;1,ISNUMBER(VALUE(Spreadsheet!G281))),FALSE,TRUE))</f>
        <v>1</v>
      </c>
      <c r="AJ281" s="5" t="b">
        <f>OR(ISBLANK(Spreadsheet!C281), NOT(ISBLANK(Spreadsheet!B281)), NOT(ISBLANK(Spreadsheet!D281)))</f>
        <v>1</v>
      </c>
      <c r="AK281" s="5" t="b">
        <f t="array" ref="AK281">IF(OR(AND(ISBLANK(Spreadsheet!E281),ISBLANK(Spreadsheet!D281),NOT(ISBLANK(Spreadsheet!C281))),AND(ISBLANK(Spreadsheet!E281),ISBLANK(Spreadsheet!D281),ISBLANK(Spreadsheet!C281))),TRUE,ISNUMBER(MATCH(TRUE,EXACT(Spreadsheet!E281,Relationships),0)))</f>
        <v>1</v>
      </c>
      <c r="AL281" s="5" t="b">
        <f>IF(NOT(ISBLANK(Spreadsheet!C281)),IF(OR(ISBLANK(Spreadsheet!F281),LEN(Spreadsheet!F281)&gt;40),FALSE,TRUE),TRUE)</f>
        <v>1</v>
      </c>
      <c r="AM281" s="5" t="b">
        <f>IF(NOT(ISBLANK(Spreadsheet!C281)),IF(OR(ISBLANK(Spreadsheet!H281),LEN(Spreadsheet!H281)&gt;40),FALSE,TRUE),TRUE)</f>
        <v>1</v>
      </c>
      <c r="AN281" s="5" t="b">
        <f t="array" ref="AN281">IF(ISBLANK(Spreadsheet!I281),TRUE,ISNUMBER(MATCH(TRUE,EXACT(Spreadsheet!I281,GenderValues),0)))</f>
        <v>1</v>
      </c>
      <c r="AO281" s="5" t="b">
        <f ca="1">IF(ISERROR(DATEVALUE(TEXT(Spreadsheet!J281,"mm/dd/yyyy")) &gt; TODAY()),IF(AND(ISBLANK(Spreadsheet!J281),ISBLANK(Spreadsheet!C281)),TRUE,FALSE),IF(DATEVALUE(TEXT(Spreadsheet!J281,"mm/dd/yyyy")) &gt; TODAY(),FALSE,TRUE))</f>
        <v>1</v>
      </c>
      <c r="AP281" s="5" t="b">
        <f>OR(ISBLANK(Spreadsheet!K281),LEN(Spreadsheet!K281)&lt;=100)</f>
        <v>1</v>
      </c>
      <c r="AQ281" s="5" t="b">
        <f t="array" ref="AQ281">IF(OR(AND(ISBLANK(Spreadsheet!L281),ISBLANK(Spreadsheet!C281)),AND(NOT(ISBLANK(Spreadsheet!C281)),NOT(ISBLANK(Spreadsheet!D281)))),TRUE,ISNUMBER(MATCH(TRUE,EXACT(Spreadsheet!L281,MaritalStatus),0)))</f>
        <v>1</v>
      </c>
      <c r="AR281" s="5" t="b">
        <f ca="1">IF(ISERROR(DATEVALUE(TEXT(Spreadsheet!M281,"mm/dd/yyyy")) &gt; TODAY()),IF(ISBLANK(Spreadsheet!M281),TRUE,FALSE),IF(DATEVALUE(TEXT(Spreadsheet!M281,"mm/dd/yyyy")) &gt; TODAY(),FALSE,TRUE))</f>
        <v>1</v>
      </c>
      <c r="AS281" s="5" t="b">
        <f>OR(ISBLANK(Spreadsheet!N281),LEN(Spreadsheet!N281)&lt;=100)</f>
        <v>1</v>
      </c>
      <c r="AT281" s="5" t="b">
        <f>OR(ISBLANK(Spreadsheet!O281),UPPER(Spreadsheet!O281)="YES")</f>
        <v>1</v>
      </c>
      <c r="AU281" s="5" t="b">
        <f>OR(ISBLANK(Spreadsheet!P281),UPPER(Spreadsheet!P281)="YES")</f>
        <v>1</v>
      </c>
      <c r="AV281" s="5" t="b">
        <f t="array" ref="AV281">IF(ISBLANK(Spreadsheet!Q281),TRUE,ISNUMBER(MATCH(TRUE,EXACT(Spreadsheet!Q281,OnGroupsPriorIns),0)))</f>
        <v>1</v>
      </c>
      <c r="AW281" s="5" t="b">
        <f>OR(ISBLANK(Spreadsheet!R281),UPPER(Spreadsheet!R281)="YES")</f>
        <v>1</v>
      </c>
      <c r="AX281" s="5" t="b">
        <f>OR(ISBLANK(Spreadsheet!S281),UPPER(Spreadsheet!S281)="YES")</f>
        <v>1</v>
      </c>
      <c r="AY281" s="5" t="b">
        <f>OR(AND(ISBLANK(Spreadsheet!C281),LEN(Spreadsheet!T281)=0),AND(NOT(ISBLANK(Spreadsheet!C281)),LEN(Spreadsheet!T281)&gt;0,LEN(Spreadsheet!T281)&lt;=50))</f>
        <v>1</v>
      </c>
      <c r="AZ281" s="5" t="b">
        <f>OR(LEN(Spreadsheet!U281)=0,AND(LEN(Spreadsheet!U281)&gt;0,LEN(Spreadsheet!U281)&lt;=50))</f>
        <v>1</v>
      </c>
      <c r="BA281" s="5" t="b">
        <f>OR(AND(ISBLANK(Spreadsheet!C281),LEN(Spreadsheet!V281)=0),AND(NOT(ISBLANK(Spreadsheet!C281)),LEN(Spreadsheet!V281)&gt;0,LEN(Spreadsheet!V281)&lt;=50))</f>
        <v>1</v>
      </c>
      <c r="BB281" s="5" t="b">
        <f t="array" ref="BB281">IF(AND(ISBLANK(Spreadsheet!C281),LEN(Spreadsheet!W281)=0),TRUE,ISNUMBER(MATCH(TRUE,EXACT(Spreadsheet!W281,States),0)))</f>
        <v>1</v>
      </c>
      <c r="BC281" s="5" t="b">
        <f>OR(AND(ISBLANK(Spreadsheet!C281),LEN(Spreadsheet!X281)=0),AND(NOT(ISBLANK(Spreadsheet!C281)),LEN(Spreadsheet!X281)&gt;0,LEN(Spreadsheet!X281)=5,ISNUMBER(VALUE(Spreadsheet!X281))))</f>
        <v>1</v>
      </c>
      <c r="BD281" s="5" t="b">
        <f>OR(ISBLANK(Spreadsheet!Z281),LEN(Spreadsheet!Z281)&lt;=50)</f>
        <v>1</v>
      </c>
      <c r="BE281" s="5" t="b">
        <f>ISBLANK(Spreadsheet!AA281)</f>
        <v>1</v>
      </c>
      <c r="BF281" s="5" t="b">
        <f>ISBLANK(Spreadsheet!AB281)</f>
        <v>1</v>
      </c>
      <c r="BG281" s="5" t="b">
        <f>IF(ISERROR(DATEVALUE(TEXT(Spreadsheet!AC281,"mm/dd/yyyy")) &gt; DATEVALUE(TEXT(Spreadsheet!J281,"mm/dd/yyyy"))),IF(OR(AND(ISBLANK(Spreadsheet!AC281),ISBLANK(Spreadsheet!C281)),AND(NOT(ISBLANK(Spreadsheet!C281)),ISBLANK(Spreadsheet!AC281),NOT(ISBLANK(Spreadsheet!D281)))),TRUE,FALSE),IF(DATEVALUE(TEXT(Spreadsheet!AC281,"mm/dd/yyyy")) &gt; DATEVALUE(TEXT(Spreadsheet!J281,"mm/dd/yyyy")),TRUE,FALSE))</f>
        <v>1</v>
      </c>
      <c r="BH281" s="5" t="b">
        <f>OR(AND(ISBLANK(Spreadsheet!C281),ISBLANK(Spreadsheet!AE281)),AND(NOT(ISBLANK(Spreadsheet!C281)),NOT(ISBLANK(Spreadsheet!D281)),ISBLANK(Spreadsheet!AE281)),AND(NOT(ISBLANK(Spreadsheet!C281)),ISBLANK(Spreadsheet!D281),NOT(ISBLANK(Spreadsheet!AE281)),LEN(Spreadsheet!AE281)&lt;=100))</f>
        <v>1</v>
      </c>
      <c r="BI281" s="5" t="b">
        <f t="array" ref="BI281">IF(ISBLANK(Spreadsheet!AF281),TRUE,ISNUMBER(MATCH(TRUE,EXACT(Spreadsheet!AF281,CobraShortReasons),0)))</f>
        <v>1</v>
      </c>
      <c r="BJ281" s="5" t="b">
        <f ca="1">IF(ISERROR(DATEVALUE(TEXT(Spreadsheet!AG281,"mm/dd/yyyy")) &gt; TODAY()),IF(ISBLANK(Spreadsheet!AG281),TRUE,FALSE),IF(DATEVALUE(TEXT(Spreadsheet!AG281,"mm/dd/yyyy")) &gt; TODAY(),FALSE,TRUE))</f>
        <v>1</v>
      </c>
      <c r="BK281" s="5" t="b">
        <f>OR(ISBLANK(Spreadsheet!AH281),LEN(Spreadsheet!AH281)&lt;=25)</f>
        <v>1</v>
      </c>
      <c r="BL281" s="5" t="b">
        <f t="array" aca="1" ref="BL281" ca="1">IF(ISBLANK(Spreadsheet!AI281),TRUE,ISNUMBER(MATCH(TRUE,EXACT(Spreadsheet!AI281,INDIRECT(Spreadsheet!$D$2)),0)))</f>
        <v>1</v>
      </c>
      <c r="BM281" s="5" t="b">
        <f t="array" aca="1" ref="BM281" ca="1">IF(ISBLANK(Spreadsheet!AJ281),TRUE,ISNUMBER(MATCH(TRUE,EXACT(Spreadsheet!AJ281,INDIRECT(Spreadsheet!BJ281)),0)))</f>
        <v>1</v>
      </c>
      <c r="BN281" s="5" t="b">
        <f t="array" ref="BN281">IF(ISBLANK(Spreadsheet!AK281),TRUE,ISNUMBER(MATCH(TRUE,EXACT(Spreadsheet!AK281,DentalPlans),0)))</f>
        <v>1</v>
      </c>
      <c r="BO281" s="5" t="b">
        <f t="array" aca="1" ref="BO281" ca="1">IF(ISBLANK(Spreadsheet!AL281),TRUE,ISNUMBER(MATCH(TRUE,EXACT(Spreadsheet!AL281,INDIRECT(Spreadsheet!BK281)),0)))</f>
        <v>1</v>
      </c>
      <c r="BP281" s="5" t="b">
        <f t="array" ref="BP281">IF(ISBLANK(Spreadsheet!AM281),TRUE,ISNUMBER(MATCH(TRUE,EXACT(Spreadsheet!AM281,VisionPlans),0)))</f>
        <v>1</v>
      </c>
      <c r="BQ281" s="5" t="b">
        <f t="array" aca="1" ref="BQ281" ca="1">IF(ISBLANK(Spreadsheet!AN281),TRUE,ISNUMBER(MATCH(TRUE,EXACT(Spreadsheet!AN281,INDIRECT(Spreadsheet!BL281)),0)))</f>
        <v>1</v>
      </c>
      <c r="BR281" s="5" t="b">
        <f t="array" ref="BR281">IF(ISBLANK(Spreadsheet!AO281),TRUE,ISNUMBER(MATCH(TRUE,EXACT(Spreadsheet!AO281,LifeBenefitClasses),0)))</f>
        <v>1</v>
      </c>
      <c r="BS281" s="5" t="b">
        <f>IF(OR(ISBLANK(Spreadsheet!AO281), Spreadsheet!AO281="Waive"),IF(ISBLANK(Spreadsheet!AP281),TRUE,FALSE),IF(OR(AND(NOT(ISBLANK(Spreadsheet!AO281)),ISBLANK(Spreadsheet!AP281)),NOT(ISNUMBER(VALUE(Spreadsheet!AP281)))),FALSE,IF(OR(AND(Spreadsheet!AP281&lt;6,MOD(Spreadsheet!AP281*10,5)=0), MOD(Spreadsheet!AP281,5000)=0),TRUE,FALSE)))</f>
        <v>1</v>
      </c>
      <c r="BT281" s="5" t="b">
        <f t="array" ref="BT281">IF(ISBLANK(Spreadsheet!AQ281),TRUE,ISNUMBER(MATCH(TRUE,EXACT(Spreadsheet!AQ281,EnrollWaive),0)))</f>
        <v>1</v>
      </c>
      <c r="BU281" s="5" t="b">
        <f t="array" ref="BU281">IF(ISBLANK(Spreadsheet!AR281),TRUE,ISNUMBER(MATCH(TRUE,EXACT(Spreadsheet!AR281,LifeBenefitClasses),0)))</f>
        <v>1</v>
      </c>
      <c r="BV281" s="5" t="b">
        <f>IF(OR(ISBLANK(Spreadsheet!AR281), Spreadsheet!AR281="Waive"),IF(ISBLANK(Spreadsheet!AS281),TRUE,FALSE),IF(OR(AND(NOT(ISBLANK(Spreadsheet!AR281)),ISBLANK(Spreadsheet!AS281)),NOT(ISNUMBER(VALUE(Spreadsheet!AS281)))),FALSE,IF(OR(AND(Spreadsheet!AS281&lt;6,MOD(Spreadsheet!AS281*10,5)=0), MOD(Spreadsheet!AS281,10000)=0),TRUE,FALSE)))</f>
        <v>1</v>
      </c>
      <c r="BW281" s="5" t="b">
        <f t="array" ref="BW281">IF(ISBLANK(Spreadsheet!AT281),TRUE,ISNUMBER(MATCH(TRUE,EXACT(Spreadsheet!AT281,LifeBenefitClasses),0)))</f>
        <v>1</v>
      </c>
      <c r="BX281" s="5" t="b">
        <f>IF(OR(ISBLANK(Spreadsheet!AT281), Spreadsheet!AT281="Waive"),IF(ISBLANK(Spreadsheet!AU281),TRUE,FALSE),IF(OR(AND(NOT(ISBLANK(Spreadsheet!AT281)),ISBLANK(Spreadsheet!AU281)),NOT(ISNUMBER(VALUE(Spreadsheet!AU281)))),FALSE,IF(AND(NOT(OR(ISBLANK(Spreadsheet!AT281),Spreadsheet!AT281="Waive")),NOT(OR(ISBLANK(Spreadsheet!AR281),Spreadsheet!AR281="Waive")),MOD(Spreadsheet!AU281,5000)=0, Spreadsheet!AU281&lt;=(Spreadsheet!AS281*0.5)),TRUE,FALSE)))</f>
        <v>1</v>
      </c>
      <c r="BY281" s="5" t="b">
        <f t="array" ref="BY281">IF(ISBLANK(Spreadsheet!AV281),TRUE,ISNUMBER(MATCH(TRUE,EXACT(Spreadsheet!AV281,EnrollWaive),0)))</f>
        <v>1</v>
      </c>
      <c r="BZ281" s="5" t="b">
        <f t="array" ref="BZ281">IF(ISBLANK(Spreadsheet!AW281),TRUE,ISNUMBER(MATCH(TRUE,EXACT(Spreadsheet!AW281,LifeBenefitClasses),0)))</f>
        <v>1</v>
      </c>
      <c r="CA281" s="5" t="b">
        <f t="array" ref="CA281">IF(ISBLANK(Spreadsheet!AX281),TRUE,ISNUMBER(MATCH(TRUE,EXACT(Spreadsheet!AX281,LifeBenefitClasses),0)))</f>
        <v>1</v>
      </c>
      <c r="CB281" s="5" t="b">
        <f t="array" ref="CB281">IF(ISBLANK(Spreadsheet!AY281),TRUE,ISNUMBER(MATCH(TRUE,EXACT(Spreadsheet!AY281,LifeBenefitClasses),0)))</f>
        <v>1</v>
      </c>
      <c r="CC281" s="5" t="b">
        <f t="array" ref="CC281">IF(ISBLANK(Spreadsheet!AZ281),TRUE,ISNUMBER(MATCH(TRUE,EXACT(Spreadsheet!AZ281,LifeBenefitClasses),0)))</f>
        <v>1</v>
      </c>
      <c r="CD281" s="5" t="b">
        <f t="array" ref="CD281">IF(ISBLANK(Spreadsheet!BA281),TRUE,ISNUMBER(MATCH(TRUE,EXACT(Spreadsheet!BA281,LifeBenefitClasses),0)))</f>
        <v>1</v>
      </c>
      <c r="CE281" s="5" t="b">
        <f>IF(OR(ISBLANK(Spreadsheet!BA281), Spreadsheet!BA281="Waive"),IF(ISBLANK(Spreadsheet!BB281),TRUE,FALSE),IF(OR(AND(NOT(ISBLANK(Spreadsheet!BA281)),ISBLANK(Spreadsheet!BB281)),NOT(ISNUMBER(VALUE(Spreadsheet!BB281))),ISBLANK(Spreadsheet!BC281),NOT(ISNUMBER(VALUE(Spreadsheet!BC281)))),FALSE,IF(AND(Spreadsheet!BB281&gt;=50000,Spreadsheet!BB281&lt;=250000,MOD(Spreadsheet!BB281,10000)=0,Spreadsheet!BB281&lt;=(10*Spreadsheet!BC281)),TRUE,FALSE)))</f>
        <v>1</v>
      </c>
      <c r="CF281" s="5" t="b">
        <f>IF(NOT(ISBLANK(Spreadsheet!BC281)),AND(ISNUMBER(VALUE(Spreadsheet!BC281)),Spreadsheet!BC281&gt;0),AND(OR(ISBLANK(Spreadsheet!AO281),Spreadsheet!AO281="Waive",AND(NOT(OR(ISBLANK(Spreadsheet!AO281),Spreadsheet!AO281="Waive")),Spreadsheet!AP281&gt;=6)),OR(ISBLANK(Spreadsheet!AR281),AND(NOT(OR(ISBLANK(Spreadsheet!AR281),Spreadsheet!AR281="Waive")),Spreadsheet!AS281&gt;=6)),OR(ISBLANK(Spreadsheet!AW281)),OR(ISBLANK(Spreadsheet!AX281)),OR(ISBLANK(Spreadsheet!AY281)),OR(ISBLANK(Spreadsheet!AZ281)),OR(ISBLANK(Spreadsheet!BA281),Spreadsheet!BA281="Waive")))</f>
        <v>1</v>
      </c>
      <c r="CG281" s="5" t="b">
        <f t="shared" ca="1" si="21"/>
        <v>1</v>
      </c>
    </row>
    <row r="282" spans="8:85" x14ac:dyDescent="0.3">
      <c r="H282" s="5">
        <f t="shared" ca="1" si="18"/>
        <v>2</v>
      </c>
      <c r="I282" s="5" t="str">
        <f t="shared" ca="1" si="19"/>
        <v/>
      </c>
      <c r="J282" s="5" t="str">
        <f>IF(AND(NOT(ISBLANK(Spreadsheet!C282)),ISBLANK(Spreadsheet!D282)),Spreadsheet!F282&amp;" "&amp;Spreadsheet!H282,"")</f>
        <v/>
      </c>
      <c r="K282" s="5">
        <f>IF(AND(NOT(ISBLANK(Spreadsheet!C282)),ISBLANK(Spreadsheet!D282)),COUNTIFS(Spreadsheet!E283:E$786,"=Child",Spreadsheet!C283:C$786, "="&amp;Spreadsheet!C282) + COUNTIFS(Spreadsheet!E283:E$786,"=Step-child",Spreadsheet!C283:C$786, "="&amp;Spreadsheet!C282),0)</f>
        <v>0</v>
      </c>
      <c r="L282" s="5">
        <f>IF(NOT(ISBLANK(J282)),COUNTIFS(Spreadsheet!E283:E$786,"=Wife",Spreadsheet!C283:C$786, "="&amp;Spreadsheet!C282) + COUNTIFS(Spreadsheet!E283:E$786,"=Husband",Spreadsheet!C283:C$786, "="&amp;Spreadsheet!C282),0)</f>
        <v>0</v>
      </c>
      <c r="M282" s="5">
        <f>IF(NOT(ISBLANK(Spreadsheet!AJ282)),VLOOKUP(Spreadsheet!AJ282,'Drop Downs'!$P$2:$R$16,3,FALSE),0)</f>
        <v>0</v>
      </c>
      <c r="N282" s="5">
        <f>IF(NOT(ISBLANK(Spreadsheet!AJ282)), VLOOKUP(Spreadsheet!AJ282,'Drop Downs'!$P$2:$R$16,2,FALSE),0)</f>
        <v>0</v>
      </c>
      <c r="O282" s="5">
        <f>IF(NOT(ISBLANK(Spreadsheet!AL282)),VLOOKUP(Spreadsheet!AL282,'Drop Downs'!$P$2:$R$16,3,FALSE), 0)</f>
        <v>0</v>
      </c>
      <c r="P282" s="5">
        <f>IF(NOT(ISBLANK(Spreadsheet!AL282)),VLOOKUP(Spreadsheet!AL282,'Drop Downs'!$P$2:$R$16,2,FALSE),0)</f>
        <v>0</v>
      </c>
      <c r="Q282" s="5">
        <f>IF(NOT(ISBLANK(Spreadsheet!AN282)),VLOOKUP(Spreadsheet!AN282,'Drop Downs'!$P$2:$R$16,3,FALSE),0)</f>
        <v>0</v>
      </c>
      <c r="R282" s="5">
        <f>IF(NOT(ISBLANK(Spreadsheet!AN282)),VLOOKUP(Spreadsheet!AN282,'Drop Downs'!$P$2:$R$16,2,FALSE),0)</f>
        <v>0</v>
      </c>
      <c r="S282" s="5" t="str">
        <f>IF(OR(M282&gt;K282,N282&gt;L282,O282&gt;K282, Q282&gt;K282,N282&gt;L282, P282&gt;L282, R282&gt;L282),"Member currently has a coverage election over what he/she needs.  Please add more dependents or adjust the coverage election.","")&amp;(IF(AND(NOT(ISBLANK(Spreadsheet!C282)),NOT(ISBLANK(Spreadsheet!D282)),ISBLANK(Spreadsheet!E282)),"Dependent lacks a relationship to member.Please select one from the drop-down.",""))</f>
        <v/>
      </c>
      <c r="T282" s="5" t="b">
        <f t="shared" si="20"/>
        <v>1</v>
      </c>
      <c r="U282" s="5" t="b">
        <f>OR(ISBLANK(Spreadsheet!C282),IF(NOT(ISBLANK(Spreadsheet!D282)),NOT(ISBLANK(Spreadsheet!E282)),TRUE))</f>
        <v>1</v>
      </c>
      <c r="V282" s="5" t="b">
        <f>OR(ISBLANK(Spreadsheet!C282), NOT(ISBLANK(Spreadsheet!I282)))</f>
        <v>1</v>
      </c>
      <c r="W282" s="5" t="b">
        <f>OR(ISBLANK(Spreadsheet!D282),NOT(ISBLANK(Spreadsheet!C282)))</f>
        <v>1</v>
      </c>
      <c r="X282" s="155" t="str">
        <f>REPT("0",MIN(FIND({1,2,3,4,5,6,7,8,9},Spreadsheet!C282&amp;"123456789"))-1)&amp;IF(ISBLANK(Spreadsheet!C282),"",SUMPRODUCT(MID(0&amp;Spreadsheet!C282,LARGE(INDEX(ISNUMBER(--MID(Spreadsheet!C282,ROW($1:$225),1))*
 ROW($1:$225),0),ROW($1:$225))+1,1)*10^ROW($1:$225)/10))</f>
        <v/>
      </c>
      <c r="Y282" s="5" t="b">
        <f>IF(NOT(ISBLANK(Spreadsheet!C282)),IF(AND(ISNUMBER(VALUE(Spreadsheet!C282)), LEN(Spreadsheet!C282)=9),TRUE,FALSE),TRUE)</f>
        <v>1</v>
      </c>
      <c r="Z282" s="155" t="str">
        <f>REPT("0",MIN(FIND({1,2,3,4,5,6,7,8,9},Spreadsheet!D282&amp;"123456789"))-1)&amp;IF(ISBLANK(Spreadsheet!D282),"",SUMPRODUCT(MID(0&amp;Spreadsheet!D282,LARGE(INDEX(ISNUMBER(--MID(Spreadsheet!D282,ROW($1:$225),1))*
 ROW($1:$225),0),ROW($1:$225))+1,1)*10^ROW($1:$225)/10))</f>
        <v/>
      </c>
      <c r="AA282" s="5" t="b">
        <f>IF(AND(NOT(ISBLANK(Spreadsheet!D282)),NOT(ISBLANK(Spreadsheet!C282))),IF(AND(ISNUMBER(VALUE(Spreadsheet!D282)), LEN(Spreadsheet!D282)=9),TRUE,FALSE),IF(AND(NOT(ISBLANK(Spreadsheet!D282)),ISBLANK(Spreadsheet!C282)),FALSE,TRUE))</f>
        <v>1</v>
      </c>
      <c r="AB282" s="5" t="b">
        <f>OR(ISBLANK(Spreadsheet!Y282),IF(NOT(ISBLANK(Spreadsheet!Y282)),LEN(Spreadsheet!Y282)=10,ISNUMBER(VALUE(Spreadsheet!Y282))))</f>
        <v>1</v>
      </c>
      <c r="AC282" s="5" t="b">
        <f>OR(ISBLANK(Spreadsheet!AI282), AND(NOT(ISBLANK(Spreadsheet!AJ282)), NOT(ISNUMBER(SEARCH("Waive",Spreadsheet!AJ282)))))</f>
        <v>1</v>
      </c>
      <c r="AD282" s="5" t="b">
        <f>OR(ISBLANK(Spreadsheet!AK282), AND(NOT(ISBLANK(Spreadsheet!AL282)), NOT(ISNUMBER(SEARCH("Waive",Spreadsheet!AL282)))))</f>
        <v>1</v>
      </c>
      <c r="AE282" s="5" t="b">
        <f>OR(ISBLANK(Spreadsheet!AM282), AND(NOT(ISBLANK(Spreadsheet!AN282)), NOT(ISNUMBER(SEARCH("Waive", Spreadsheet!AN282)))))</f>
        <v>1</v>
      </c>
      <c r="AF282" s="5" t="b">
        <f>OR(ISBLANK(Spreadsheet!C282), NOT(ISBLANK(Spreadsheet!D282)),NOT(ISBLANK(Spreadsheet!L282)))</f>
        <v>1</v>
      </c>
      <c r="AG282" s="5" t="b">
        <f>IF(AND(NOT(ISBLANK(Spreadsheet!C282)), NOT(ISBLANK(Spreadsheet!D282)),Spreadsheet!C282&lt;&gt;Spreadsheet!D282),IF(ISERROR(VLOOKUP(Spreadsheet!C282, Spreadsheet!$C$6:'Spreadsheet'!$C281,1,FALSE)), FALSE, TRUE),TRUE)</f>
        <v>1</v>
      </c>
      <c r="AH282" s="5" t="b">
        <f>Spreadsheet!$B$2=Spreadsheet!AD282</f>
        <v>1</v>
      </c>
      <c r="AI282" s="5" t="b">
        <f>IF(ISBLANK(Spreadsheet!G282),TRUE,IF(OR(LEN(Spreadsheet!G282)&gt;1,ISNUMBER(VALUE(Spreadsheet!G282))),FALSE,TRUE))</f>
        <v>1</v>
      </c>
      <c r="AJ282" s="5" t="b">
        <f>OR(ISBLANK(Spreadsheet!C282), NOT(ISBLANK(Spreadsheet!B282)), NOT(ISBLANK(Spreadsheet!D282)))</f>
        <v>1</v>
      </c>
      <c r="AK282" s="5" t="b">
        <f t="array" ref="AK282">IF(OR(AND(ISBLANK(Spreadsheet!E282),ISBLANK(Spreadsheet!D282),NOT(ISBLANK(Spreadsheet!C282))),AND(ISBLANK(Spreadsheet!E282),ISBLANK(Spreadsheet!D282),ISBLANK(Spreadsheet!C282))),TRUE,ISNUMBER(MATCH(TRUE,EXACT(Spreadsheet!E282,Relationships),0)))</f>
        <v>1</v>
      </c>
      <c r="AL282" s="5" t="b">
        <f>IF(NOT(ISBLANK(Spreadsheet!C282)),IF(OR(ISBLANK(Spreadsheet!F282),LEN(Spreadsheet!F282)&gt;40),FALSE,TRUE),TRUE)</f>
        <v>1</v>
      </c>
      <c r="AM282" s="5" t="b">
        <f>IF(NOT(ISBLANK(Spreadsheet!C282)),IF(OR(ISBLANK(Spreadsheet!H282),LEN(Spreadsheet!H282)&gt;40),FALSE,TRUE),TRUE)</f>
        <v>1</v>
      </c>
      <c r="AN282" s="5" t="b">
        <f t="array" ref="AN282">IF(ISBLANK(Spreadsheet!I282),TRUE,ISNUMBER(MATCH(TRUE,EXACT(Spreadsheet!I282,GenderValues),0)))</f>
        <v>1</v>
      </c>
      <c r="AO282" s="5" t="b">
        <f ca="1">IF(ISERROR(DATEVALUE(TEXT(Spreadsheet!J282,"mm/dd/yyyy")) &gt; TODAY()),IF(AND(ISBLANK(Spreadsheet!J282),ISBLANK(Spreadsheet!C282)),TRUE,FALSE),IF(DATEVALUE(TEXT(Spreadsheet!J282,"mm/dd/yyyy")) &gt; TODAY(),FALSE,TRUE))</f>
        <v>1</v>
      </c>
      <c r="AP282" s="5" t="b">
        <f>OR(ISBLANK(Spreadsheet!K282),LEN(Spreadsheet!K282)&lt;=100)</f>
        <v>1</v>
      </c>
      <c r="AQ282" s="5" t="b">
        <f t="array" ref="AQ282">IF(OR(AND(ISBLANK(Spreadsheet!L282),ISBLANK(Spreadsheet!C282)),AND(NOT(ISBLANK(Spreadsheet!C282)),NOT(ISBLANK(Spreadsheet!D282)))),TRUE,ISNUMBER(MATCH(TRUE,EXACT(Spreadsheet!L282,MaritalStatus),0)))</f>
        <v>1</v>
      </c>
      <c r="AR282" s="5" t="b">
        <f ca="1">IF(ISERROR(DATEVALUE(TEXT(Spreadsheet!M282,"mm/dd/yyyy")) &gt; TODAY()),IF(ISBLANK(Spreadsheet!M282),TRUE,FALSE),IF(DATEVALUE(TEXT(Spreadsheet!M282,"mm/dd/yyyy")) &gt; TODAY(),FALSE,TRUE))</f>
        <v>1</v>
      </c>
      <c r="AS282" s="5" t="b">
        <f>OR(ISBLANK(Spreadsheet!N282),LEN(Spreadsheet!N282)&lt;=100)</f>
        <v>1</v>
      </c>
      <c r="AT282" s="5" t="b">
        <f>OR(ISBLANK(Spreadsheet!O282),UPPER(Spreadsheet!O282)="YES")</f>
        <v>1</v>
      </c>
      <c r="AU282" s="5" t="b">
        <f>OR(ISBLANK(Spreadsheet!P282),UPPER(Spreadsheet!P282)="YES")</f>
        <v>1</v>
      </c>
      <c r="AV282" s="5" t="b">
        <f t="array" ref="AV282">IF(ISBLANK(Spreadsheet!Q282),TRUE,ISNUMBER(MATCH(TRUE,EXACT(Spreadsheet!Q282,OnGroupsPriorIns),0)))</f>
        <v>1</v>
      </c>
      <c r="AW282" s="5" t="b">
        <f>OR(ISBLANK(Spreadsheet!R282),UPPER(Spreadsheet!R282)="YES")</f>
        <v>1</v>
      </c>
      <c r="AX282" s="5" t="b">
        <f>OR(ISBLANK(Spreadsheet!S282),UPPER(Spreadsheet!S282)="YES")</f>
        <v>1</v>
      </c>
      <c r="AY282" s="5" t="b">
        <f>OR(AND(ISBLANK(Spreadsheet!C282),LEN(Spreadsheet!T282)=0),AND(NOT(ISBLANK(Spreadsheet!C282)),LEN(Spreadsheet!T282)&gt;0,LEN(Spreadsheet!T282)&lt;=50))</f>
        <v>1</v>
      </c>
      <c r="AZ282" s="5" t="b">
        <f>OR(LEN(Spreadsheet!U282)=0,AND(LEN(Spreadsheet!U282)&gt;0,LEN(Spreadsheet!U282)&lt;=50))</f>
        <v>1</v>
      </c>
      <c r="BA282" s="5" t="b">
        <f>OR(AND(ISBLANK(Spreadsheet!C282),LEN(Spreadsheet!V282)=0),AND(NOT(ISBLANK(Spreadsheet!C282)),LEN(Spreadsheet!V282)&gt;0,LEN(Spreadsheet!V282)&lt;=50))</f>
        <v>1</v>
      </c>
      <c r="BB282" s="5" t="b">
        <f t="array" ref="BB282">IF(AND(ISBLANK(Spreadsheet!C282),LEN(Spreadsheet!W282)=0),TRUE,ISNUMBER(MATCH(TRUE,EXACT(Spreadsheet!W282,States),0)))</f>
        <v>1</v>
      </c>
      <c r="BC282" s="5" t="b">
        <f>OR(AND(ISBLANK(Spreadsheet!C282),LEN(Spreadsheet!X282)=0),AND(NOT(ISBLANK(Spreadsheet!C282)),LEN(Spreadsheet!X282)&gt;0,LEN(Spreadsheet!X282)=5,ISNUMBER(VALUE(Spreadsheet!X282))))</f>
        <v>1</v>
      </c>
      <c r="BD282" s="5" t="b">
        <f>OR(ISBLANK(Spreadsheet!Z282),LEN(Spreadsheet!Z282)&lt;=50)</f>
        <v>1</v>
      </c>
      <c r="BE282" s="5" t="b">
        <f>ISBLANK(Spreadsheet!AA282)</f>
        <v>1</v>
      </c>
      <c r="BF282" s="5" t="b">
        <f>ISBLANK(Spreadsheet!AB282)</f>
        <v>1</v>
      </c>
      <c r="BG282" s="5" t="b">
        <f>IF(ISERROR(DATEVALUE(TEXT(Spreadsheet!AC282,"mm/dd/yyyy")) &gt; DATEVALUE(TEXT(Spreadsheet!J282,"mm/dd/yyyy"))),IF(OR(AND(ISBLANK(Spreadsheet!AC282),ISBLANK(Spreadsheet!C282)),AND(NOT(ISBLANK(Spreadsheet!C282)),ISBLANK(Spreadsheet!AC282),NOT(ISBLANK(Spreadsheet!D282)))),TRUE,FALSE),IF(DATEVALUE(TEXT(Spreadsheet!AC282,"mm/dd/yyyy")) &gt; DATEVALUE(TEXT(Spreadsheet!J282,"mm/dd/yyyy")),TRUE,FALSE))</f>
        <v>1</v>
      </c>
      <c r="BH282" s="5" t="b">
        <f>OR(AND(ISBLANK(Spreadsheet!C282),ISBLANK(Spreadsheet!AE282)),AND(NOT(ISBLANK(Spreadsheet!C282)),NOT(ISBLANK(Spreadsheet!D282)),ISBLANK(Spreadsheet!AE282)),AND(NOT(ISBLANK(Spreadsheet!C282)),ISBLANK(Spreadsheet!D282),NOT(ISBLANK(Spreadsheet!AE282)),LEN(Spreadsheet!AE282)&lt;=100))</f>
        <v>1</v>
      </c>
      <c r="BI282" s="5" t="b">
        <f t="array" ref="BI282">IF(ISBLANK(Spreadsheet!AF282),TRUE,ISNUMBER(MATCH(TRUE,EXACT(Spreadsheet!AF282,CobraShortReasons),0)))</f>
        <v>1</v>
      </c>
      <c r="BJ282" s="5" t="b">
        <f ca="1">IF(ISERROR(DATEVALUE(TEXT(Spreadsheet!AG282,"mm/dd/yyyy")) &gt; TODAY()),IF(ISBLANK(Spreadsheet!AG282),TRUE,FALSE),IF(DATEVALUE(TEXT(Spreadsheet!AG282,"mm/dd/yyyy")) &gt; TODAY(),FALSE,TRUE))</f>
        <v>1</v>
      </c>
      <c r="BK282" s="5" t="b">
        <f>OR(ISBLANK(Spreadsheet!AH282),LEN(Spreadsheet!AH282)&lt;=25)</f>
        <v>1</v>
      </c>
      <c r="BL282" s="5" t="b">
        <f t="array" aca="1" ref="BL282" ca="1">IF(ISBLANK(Spreadsheet!AI282),TRUE,ISNUMBER(MATCH(TRUE,EXACT(Spreadsheet!AI282,INDIRECT(Spreadsheet!$D$2)),0)))</f>
        <v>1</v>
      </c>
      <c r="BM282" s="5" t="b">
        <f t="array" aca="1" ref="BM282" ca="1">IF(ISBLANK(Spreadsheet!AJ282),TRUE,ISNUMBER(MATCH(TRUE,EXACT(Spreadsheet!AJ282,INDIRECT(Spreadsheet!BJ282)),0)))</f>
        <v>1</v>
      </c>
      <c r="BN282" s="5" t="b">
        <f t="array" ref="BN282">IF(ISBLANK(Spreadsheet!AK282),TRUE,ISNUMBER(MATCH(TRUE,EXACT(Spreadsheet!AK282,DentalPlans),0)))</f>
        <v>1</v>
      </c>
      <c r="BO282" s="5" t="b">
        <f t="array" aca="1" ref="BO282" ca="1">IF(ISBLANK(Spreadsheet!AL282),TRUE,ISNUMBER(MATCH(TRUE,EXACT(Spreadsheet!AL282,INDIRECT(Spreadsheet!BK282)),0)))</f>
        <v>1</v>
      </c>
      <c r="BP282" s="5" t="b">
        <f t="array" ref="BP282">IF(ISBLANK(Spreadsheet!AM282),TRUE,ISNUMBER(MATCH(TRUE,EXACT(Spreadsheet!AM282,VisionPlans),0)))</f>
        <v>1</v>
      </c>
      <c r="BQ282" s="5" t="b">
        <f t="array" aca="1" ref="BQ282" ca="1">IF(ISBLANK(Spreadsheet!AN282),TRUE,ISNUMBER(MATCH(TRUE,EXACT(Spreadsheet!AN282,INDIRECT(Spreadsheet!BL282)),0)))</f>
        <v>1</v>
      </c>
      <c r="BR282" s="5" t="b">
        <f t="array" ref="BR282">IF(ISBLANK(Spreadsheet!AO282),TRUE,ISNUMBER(MATCH(TRUE,EXACT(Spreadsheet!AO282,LifeBenefitClasses),0)))</f>
        <v>1</v>
      </c>
      <c r="BS282" s="5" t="b">
        <f>IF(OR(ISBLANK(Spreadsheet!AO282), Spreadsheet!AO282="Waive"),IF(ISBLANK(Spreadsheet!AP282),TRUE,FALSE),IF(OR(AND(NOT(ISBLANK(Spreadsheet!AO282)),ISBLANK(Spreadsheet!AP282)),NOT(ISNUMBER(VALUE(Spreadsheet!AP282)))),FALSE,IF(OR(AND(Spreadsheet!AP282&lt;6,MOD(Spreadsheet!AP282*10,5)=0), MOD(Spreadsheet!AP282,5000)=0),TRUE,FALSE)))</f>
        <v>1</v>
      </c>
      <c r="BT282" s="5" t="b">
        <f t="array" ref="BT282">IF(ISBLANK(Spreadsheet!AQ282),TRUE,ISNUMBER(MATCH(TRUE,EXACT(Spreadsheet!AQ282,EnrollWaive),0)))</f>
        <v>1</v>
      </c>
      <c r="BU282" s="5" t="b">
        <f t="array" ref="BU282">IF(ISBLANK(Spreadsheet!AR282),TRUE,ISNUMBER(MATCH(TRUE,EXACT(Spreadsheet!AR282,LifeBenefitClasses),0)))</f>
        <v>1</v>
      </c>
      <c r="BV282" s="5" t="b">
        <f>IF(OR(ISBLANK(Spreadsheet!AR282), Spreadsheet!AR282="Waive"),IF(ISBLANK(Spreadsheet!AS282),TRUE,FALSE),IF(OR(AND(NOT(ISBLANK(Spreadsheet!AR282)),ISBLANK(Spreadsheet!AS282)),NOT(ISNUMBER(VALUE(Spreadsheet!AS282)))),FALSE,IF(OR(AND(Spreadsheet!AS282&lt;6,MOD(Spreadsheet!AS282*10,5)=0), MOD(Spreadsheet!AS282,10000)=0),TRUE,FALSE)))</f>
        <v>1</v>
      </c>
      <c r="BW282" s="5" t="b">
        <f t="array" ref="BW282">IF(ISBLANK(Spreadsheet!AT282),TRUE,ISNUMBER(MATCH(TRUE,EXACT(Spreadsheet!AT282,LifeBenefitClasses),0)))</f>
        <v>1</v>
      </c>
      <c r="BX282" s="5" t="b">
        <f>IF(OR(ISBLANK(Spreadsheet!AT282), Spreadsheet!AT282="Waive"),IF(ISBLANK(Spreadsheet!AU282),TRUE,FALSE),IF(OR(AND(NOT(ISBLANK(Spreadsheet!AT282)),ISBLANK(Spreadsheet!AU282)),NOT(ISNUMBER(VALUE(Spreadsheet!AU282)))),FALSE,IF(AND(NOT(OR(ISBLANK(Spreadsheet!AT282),Spreadsheet!AT282="Waive")),NOT(OR(ISBLANK(Spreadsheet!AR282),Spreadsheet!AR282="Waive")),MOD(Spreadsheet!AU282,5000)=0, Spreadsheet!AU282&lt;=(Spreadsheet!AS282*0.5)),TRUE,FALSE)))</f>
        <v>1</v>
      </c>
      <c r="BY282" s="5" t="b">
        <f t="array" ref="BY282">IF(ISBLANK(Spreadsheet!AV282),TRUE,ISNUMBER(MATCH(TRUE,EXACT(Spreadsheet!AV282,EnrollWaive),0)))</f>
        <v>1</v>
      </c>
      <c r="BZ282" s="5" t="b">
        <f t="array" ref="BZ282">IF(ISBLANK(Spreadsheet!AW282),TRUE,ISNUMBER(MATCH(TRUE,EXACT(Spreadsheet!AW282,LifeBenefitClasses),0)))</f>
        <v>1</v>
      </c>
      <c r="CA282" s="5" t="b">
        <f t="array" ref="CA282">IF(ISBLANK(Spreadsheet!AX282),TRUE,ISNUMBER(MATCH(TRUE,EXACT(Spreadsheet!AX282,LifeBenefitClasses),0)))</f>
        <v>1</v>
      </c>
      <c r="CB282" s="5" t="b">
        <f t="array" ref="CB282">IF(ISBLANK(Spreadsheet!AY282),TRUE,ISNUMBER(MATCH(TRUE,EXACT(Spreadsheet!AY282,LifeBenefitClasses),0)))</f>
        <v>1</v>
      </c>
      <c r="CC282" s="5" t="b">
        <f t="array" ref="CC282">IF(ISBLANK(Spreadsheet!AZ282),TRUE,ISNUMBER(MATCH(TRUE,EXACT(Spreadsheet!AZ282,LifeBenefitClasses),0)))</f>
        <v>1</v>
      </c>
      <c r="CD282" s="5" t="b">
        <f t="array" ref="CD282">IF(ISBLANK(Spreadsheet!BA282),TRUE,ISNUMBER(MATCH(TRUE,EXACT(Spreadsheet!BA282,LifeBenefitClasses),0)))</f>
        <v>1</v>
      </c>
      <c r="CE282" s="5" t="b">
        <f>IF(OR(ISBLANK(Spreadsheet!BA282), Spreadsheet!BA282="Waive"),IF(ISBLANK(Spreadsheet!BB282),TRUE,FALSE),IF(OR(AND(NOT(ISBLANK(Spreadsheet!BA282)),ISBLANK(Spreadsheet!BB282)),NOT(ISNUMBER(VALUE(Spreadsheet!BB282))),ISBLANK(Spreadsheet!BC282),NOT(ISNUMBER(VALUE(Spreadsheet!BC282)))),FALSE,IF(AND(Spreadsheet!BB282&gt;=50000,Spreadsheet!BB282&lt;=250000,MOD(Spreadsheet!BB282,10000)=0,Spreadsheet!BB282&lt;=(10*Spreadsheet!BC282)),TRUE,FALSE)))</f>
        <v>1</v>
      </c>
      <c r="CF282" s="5" t="b">
        <f>IF(NOT(ISBLANK(Spreadsheet!BC282)),AND(ISNUMBER(VALUE(Spreadsheet!BC282)),Spreadsheet!BC282&gt;0),AND(OR(ISBLANK(Spreadsheet!AO282),Spreadsheet!AO282="Waive",AND(NOT(OR(ISBLANK(Spreadsheet!AO282),Spreadsheet!AO282="Waive")),Spreadsheet!AP282&gt;=6)),OR(ISBLANK(Spreadsheet!AR282),AND(NOT(OR(ISBLANK(Spreadsheet!AR282),Spreadsheet!AR282="Waive")),Spreadsheet!AS282&gt;=6)),OR(ISBLANK(Spreadsheet!AW282)),OR(ISBLANK(Spreadsheet!AX282)),OR(ISBLANK(Spreadsheet!AY282)),OR(ISBLANK(Spreadsheet!AZ282)),OR(ISBLANK(Spreadsheet!BA282),Spreadsheet!BA282="Waive")))</f>
        <v>1</v>
      </c>
      <c r="CG282" s="5" t="b">
        <f t="shared" ca="1" si="21"/>
        <v>1</v>
      </c>
    </row>
    <row r="283" spans="8:85" x14ac:dyDescent="0.3">
      <c r="H283" s="5">
        <f t="shared" ca="1" si="18"/>
        <v>2</v>
      </c>
      <c r="I283" s="5" t="str">
        <f t="shared" ca="1" si="19"/>
        <v/>
      </c>
      <c r="J283" s="5" t="str">
        <f>IF(AND(NOT(ISBLANK(Spreadsheet!C283)),ISBLANK(Spreadsheet!D283)),Spreadsheet!F283&amp;" "&amp;Spreadsheet!H283,"")</f>
        <v/>
      </c>
      <c r="K283" s="5">
        <f>IF(AND(NOT(ISBLANK(Spreadsheet!C283)),ISBLANK(Spreadsheet!D283)),COUNTIFS(Spreadsheet!E284:E$786,"=Child",Spreadsheet!C284:C$786, "="&amp;Spreadsheet!C283) + COUNTIFS(Spreadsheet!E284:E$786,"=Step-child",Spreadsheet!C284:C$786, "="&amp;Spreadsheet!C283),0)</f>
        <v>0</v>
      </c>
      <c r="L283" s="5">
        <f>IF(NOT(ISBLANK(J283)),COUNTIFS(Spreadsheet!E284:E$786,"=Wife",Spreadsheet!C284:C$786, "="&amp;Spreadsheet!C283) + COUNTIFS(Spreadsheet!E284:E$786,"=Husband",Spreadsheet!C284:C$786, "="&amp;Spreadsheet!C283),0)</f>
        <v>0</v>
      </c>
      <c r="M283" s="5">
        <f>IF(NOT(ISBLANK(Spreadsheet!AJ283)),VLOOKUP(Spreadsheet!AJ283,'Drop Downs'!$P$2:$R$16,3,FALSE),0)</f>
        <v>0</v>
      </c>
      <c r="N283" s="5">
        <f>IF(NOT(ISBLANK(Spreadsheet!AJ283)), VLOOKUP(Spreadsheet!AJ283,'Drop Downs'!$P$2:$R$16,2,FALSE),0)</f>
        <v>0</v>
      </c>
      <c r="O283" s="5">
        <f>IF(NOT(ISBLANK(Spreadsheet!AL283)),VLOOKUP(Spreadsheet!AL283,'Drop Downs'!$P$2:$R$16,3,FALSE), 0)</f>
        <v>0</v>
      </c>
      <c r="P283" s="5">
        <f>IF(NOT(ISBLANK(Spreadsheet!AL283)),VLOOKUP(Spreadsheet!AL283,'Drop Downs'!$P$2:$R$16,2,FALSE),0)</f>
        <v>0</v>
      </c>
      <c r="Q283" s="5">
        <f>IF(NOT(ISBLANK(Spreadsheet!AN283)),VLOOKUP(Spreadsheet!AN283,'Drop Downs'!$P$2:$R$16,3,FALSE),0)</f>
        <v>0</v>
      </c>
      <c r="R283" s="5">
        <f>IF(NOT(ISBLANK(Spreadsheet!AN283)),VLOOKUP(Spreadsheet!AN283,'Drop Downs'!$P$2:$R$16,2,FALSE),0)</f>
        <v>0</v>
      </c>
      <c r="S283" s="5" t="str">
        <f>IF(OR(M283&gt;K283,N283&gt;L283,O283&gt;K283, Q283&gt;K283,N283&gt;L283, P283&gt;L283, R283&gt;L283),"Member currently has a coverage election over what he/she needs.  Please add more dependents or adjust the coverage election.","")&amp;(IF(AND(NOT(ISBLANK(Spreadsheet!C283)),NOT(ISBLANK(Spreadsheet!D283)),ISBLANK(Spreadsheet!E283)),"Dependent lacks a relationship to member.Please select one from the drop-down.",""))</f>
        <v/>
      </c>
      <c r="T283" s="5" t="b">
        <f t="shared" si="20"/>
        <v>1</v>
      </c>
      <c r="U283" s="5" t="b">
        <f>OR(ISBLANK(Spreadsheet!C283),IF(NOT(ISBLANK(Spreadsheet!D283)),NOT(ISBLANK(Spreadsheet!E283)),TRUE))</f>
        <v>1</v>
      </c>
      <c r="V283" s="5" t="b">
        <f>OR(ISBLANK(Spreadsheet!C283), NOT(ISBLANK(Spreadsheet!I283)))</f>
        <v>1</v>
      </c>
      <c r="W283" s="5" t="b">
        <f>OR(ISBLANK(Spreadsheet!D283),NOT(ISBLANK(Spreadsheet!C283)))</f>
        <v>1</v>
      </c>
      <c r="X283" s="155" t="str">
        <f>REPT("0",MIN(FIND({1,2,3,4,5,6,7,8,9},Spreadsheet!C283&amp;"123456789"))-1)&amp;IF(ISBLANK(Spreadsheet!C283),"",SUMPRODUCT(MID(0&amp;Spreadsheet!C283,LARGE(INDEX(ISNUMBER(--MID(Spreadsheet!C283,ROW($1:$225),1))*
 ROW($1:$225),0),ROW($1:$225))+1,1)*10^ROW($1:$225)/10))</f>
        <v/>
      </c>
      <c r="Y283" s="5" t="b">
        <f>IF(NOT(ISBLANK(Spreadsheet!C283)),IF(AND(ISNUMBER(VALUE(Spreadsheet!C283)), LEN(Spreadsheet!C283)=9),TRUE,FALSE),TRUE)</f>
        <v>1</v>
      </c>
      <c r="Z283" s="155" t="str">
        <f>REPT("0",MIN(FIND({1,2,3,4,5,6,7,8,9},Spreadsheet!D283&amp;"123456789"))-1)&amp;IF(ISBLANK(Spreadsheet!D283),"",SUMPRODUCT(MID(0&amp;Spreadsheet!D283,LARGE(INDEX(ISNUMBER(--MID(Spreadsheet!D283,ROW($1:$225),1))*
 ROW($1:$225),0),ROW($1:$225))+1,1)*10^ROW($1:$225)/10))</f>
        <v/>
      </c>
      <c r="AA283" s="5" t="b">
        <f>IF(AND(NOT(ISBLANK(Spreadsheet!D283)),NOT(ISBLANK(Spreadsheet!C283))),IF(AND(ISNUMBER(VALUE(Spreadsheet!D283)), LEN(Spreadsheet!D283)=9),TRUE,FALSE),IF(AND(NOT(ISBLANK(Spreadsheet!D283)),ISBLANK(Spreadsheet!C283)),FALSE,TRUE))</f>
        <v>1</v>
      </c>
      <c r="AB283" s="5" t="b">
        <f>OR(ISBLANK(Spreadsheet!Y283),IF(NOT(ISBLANK(Spreadsheet!Y283)),LEN(Spreadsheet!Y283)=10,ISNUMBER(VALUE(Spreadsheet!Y283))))</f>
        <v>1</v>
      </c>
      <c r="AC283" s="5" t="b">
        <f>OR(ISBLANK(Spreadsheet!AI283), AND(NOT(ISBLANK(Spreadsheet!AJ283)), NOT(ISNUMBER(SEARCH("Waive",Spreadsheet!AJ283)))))</f>
        <v>1</v>
      </c>
      <c r="AD283" s="5" t="b">
        <f>OR(ISBLANK(Spreadsheet!AK283), AND(NOT(ISBLANK(Spreadsheet!AL283)), NOT(ISNUMBER(SEARCH("Waive",Spreadsheet!AL283)))))</f>
        <v>1</v>
      </c>
      <c r="AE283" s="5" t="b">
        <f>OR(ISBLANK(Spreadsheet!AM283), AND(NOT(ISBLANK(Spreadsheet!AN283)), NOT(ISNUMBER(SEARCH("Waive", Spreadsheet!AN283)))))</f>
        <v>1</v>
      </c>
      <c r="AF283" s="5" t="b">
        <f>OR(ISBLANK(Spreadsheet!C283), NOT(ISBLANK(Spreadsheet!D283)),NOT(ISBLANK(Spreadsheet!L283)))</f>
        <v>1</v>
      </c>
      <c r="AG283" s="5" t="b">
        <f>IF(AND(NOT(ISBLANK(Spreadsheet!C283)), NOT(ISBLANK(Spreadsheet!D283)),Spreadsheet!C283&lt;&gt;Spreadsheet!D283),IF(ISERROR(VLOOKUP(Spreadsheet!C283, Spreadsheet!$C$6:'Spreadsheet'!$C282,1,FALSE)), FALSE, TRUE),TRUE)</f>
        <v>1</v>
      </c>
      <c r="AH283" s="5" t="b">
        <f>Spreadsheet!$B$2=Spreadsheet!AD283</f>
        <v>1</v>
      </c>
      <c r="AI283" s="5" t="b">
        <f>IF(ISBLANK(Spreadsheet!G283),TRUE,IF(OR(LEN(Spreadsheet!G283)&gt;1,ISNUMBER(VALUE(Spreadsheet!G283))),FALSE,TRUE))</f>
        <v>1</v>
      </c>
      <c r="AJ283" s="5" t="b">
        <f>OR(ISBLANK(Spreadsheet!C283), NOT(ISBLANK(Spreadsheet!B283)), NOT(ISBLANK(Spreadsheet!D283)))</f>
        <v>1</v>
      </c>
      <c r="AK283" s="5" t="b">
        <f t="array" ref="AK283">IF(OR(AND(ISBLANK(Spreadsheet!E283),ISBLANK(Spreadsheet!D283),NOT(ISBLANK(Spreadsheet!C283))),AND(ISBLANK(Spreadsheet!E283),ISBLANK(Spreadsheet!D283),ISBLANK(Spreadsheet!C283))),TRUE,ISNUMBER(MATCH(TRUE,EXACT(Spreadsheet!E283,Relationships),0)))</f>
        <v>1</v>
      </c>
      <c r="AL283" s="5" t="b">
        <f>IF(NOT(ISBLANK(Spreadsheet!C283)),IF(OR(ISBLANK(Spreadsheet!F283),LEN(Spreadsheet!F283)&gt;40),FALSE,TRUE),TRUE)</f>
        <v>1</v>
      </c>
      <c r="AM283" s="5" t="b">
        <f>IF(NOT(ISBLANK(Spreadsheet!C283)),IF(OR(ISBLANK(Spreadsheet!H283),LEN(Spreadsheet!H283)&gt;40),FALSE,TRUE),TRUE)</f>
        <v>1</v>
      </c>
      <c r="AN283" s="5" t="b">
        <f t="array" ref="AN283">IF(ISBLANK(Spreadsheet!I283),TRUE,ISNUMBER(MATCH(TRUE,EXACT(Spreadsheet!I283,GenderValues),0)))</f>
        <v>1</v>
      </c>
      <c r="AO283" s="5" t="b">
        <f ca="1">IF(ISERROR(DATEVALUE(TEXT(Spreadsheet!J283,"mm/dd/yyyy")) &gt; TODAY()),IF(AND(ISBLANK(Spreadsheet!J283),ISBLANK(Spreadsheet!C283)),TRUE,FALSE),IF(DATEVALUE(TEXT(Spreadsheet!J283,"mm/dd/yyyy")) &gt; TODAY(),FALSE,TRUE))</f>
        <v>1</v>
      </c>
      <c r="AP283" s="5" t="b">
        <f>OR(ISBLANK(Spreadsheet!K283),LEN(Spreadsheet!K283)&lt;=100)</f>
        <v>1</v>
      </c>
      <c r="AQ283" s="5" t="b">
        <f t="array" ref="AQ283">IF(OR(AND(ISBLANK(Spreadsheet!L283),ISBLANK(Spreadsheet!C283)),AND(NOT(ISBLANK(Spreadsheet!C283)),NOT(ISBLANK(Spreadsheet!D283)))),TRUE,ISNUMBER(MATCH(TRUE,EXACT(Spreadsheet!L283,MaritalStatus),0)))</f>
        <v>1</v>
      </c>
      <c r="AR283" s="5" t="b">
        <f ca="1">IF(ISERROR(DATEVALUE(TEXT(Spreadsheet!M283,"mm/dd/yyyy")) &gt; TODAY()),IF(ISBLANK(Spreadsheet!M283),TRUE,FALSE),IF(DATEVALUE(TEXT(Spreadsheet!M283,"mm/dd/yyyy")) &gt; TODAY(),FALSE,TRUE))</f>
        <v>1</v>
      </c>
      <c r="AS283" s="5" t="b">
        <f>OR(ISBLANK(Spreadsheet!N283),LEN(Spreadsheet!N283)&lt;=100)</f>
        <v>1</v>
      </c>
      <c r="AT283" s="5" t="b">
        <f>OR(ISBLANK(Spreadsheet!O283),UPPER(Spreadsheet!O283)="YES")</f>
        <v>1</v>
      </c>
      <c r="AU283" s="5" t="b">
        <f>OR(ISBLANK(Spreadsheet!P283),UPPER(Spreadsheet!P283)="YES")</f>
        <v>1</v>
      </c>
      <c r="AV283" s="5" t="b">
        <f t="array" ref="AV283">IF(ISBLANK(Spreadsheet!Q283),TRUE,ISNUMBER(MATCH(TRUE,EXACT(Spreadsheet!Q283,OnGroupsPriorIns),0)))</f>
        <v>1</v>
      </c>
      <c r="AW283" s="5" t="b">
        <f>OR(ISBLANK(Spreadsheet!R283),UPPER(Spreadsheet!R283)="YES")</f>
        <v>1</v>
      </c>
      <c r="AX283" s="5" t="b">
        <f>OR(ISBLANK(Spreadsheet!S283),UPPER(Spreadsheet!S283)="YES")</f>
        <v>1</v>
      </c>
      <c r="AY283" s="5" t="b">
        <f>OR(AND(ISBLANK(Spreadsheet!C283),LEN(Spreadsheet!T283)=0),AND(NOT(ISBLANK(Spreadsheet!C283)),LEN(Spreadsheet!T283)&gt;0,LEN(Spreadsheet!T283)&lt;=50))</f>
        <v>1</v>
      </c>
      <c r="AZ283" s="5" t="b">
        <f>OR(LEN(Spreadsheet!U283)=0,AND(LEN(Spreadsheet!U283)&gt;0,LEN(Spreadsheet!U283)&lt;=50))</f>
        <v>1</v>
      </c>
      <c r="BA283" s="5" t="b">
        <f>OR(AND(ISBLANK(Spreadsheet!C283),LEN(Spreadsheet!V283)=0),AND(NOT(ISBLANK(Spreadsheet!C283)),LEN(Spreadsheet!V283)&gt;0,LEN(Spreadsheet!V283)&lt;=50))</f>
        <v>1</v>
      </c>
      <c r="BB283" s="5" t="b">
        <f t="array" ref="BB283">IF(AND(ISBLANK(Spreadsheet!C283),LEN(Spreadsheet!W283)=0),TRUE,ISNUMBER(MATCH(TRUE,EXACT(Spreadsheet!W283,States),0)))</f>
        <v>1</v>
      </c>
      <c r="BC283" s="5" t="b">
        <f>OR(AND(ISBLANK(Spreadsheet!C283),LEN(Spreadsheet!X283)=0),AND(NOT(ISBLANK(Spreadsheet!C283)),LEN(Spreadsheet!X283)&gt;0,LEN(Spreadsheet!X283)=5,ISNUMBER(VALUE(Spreadsheet!X283))))</f>
        <v>1</v>
      </c>
      <c r="BD283" s="5" t="b">
        <f>OR(ISBLANK(Spreadsheet!Z283),LEN(Spreadsheet!Z283)&lt;=50)</f>
        <v>1</v>
      </c>
      <c r="BE283" s="5" t="b">
        <f>ISBLANK(Spreadsheet!AA283)</f>
        <v>1</v>
      </c>
      <c r="BF283" s="5" t="b">
        <f>ISBLANK(Spreadsheet!AB283)</f>
        <v>1</v>
      </c>
      <c r="BG283" s="5" t="b">
        <f>IF(ISERROR(DATEVALUE(TEXT(Spreadsheet!AC283,"mm/dd/yyyy")) &gt; DATEVALUE(TEXT(Spreadsheet!J283,"mm/dd/yyyy"))),IF(OR(AND(ISBLANK(Spreadsheet!AC283),ISBLANK(Spreadsheet!C283)),AND(NOT(ISBLANK(Spreadsheet!C283)),ISBLANK(Spreadsheet!AC283),NOT(ISBLANK(Spreadsheet!D283)))),TRUE,FALSE),IF(DATEVALUE(TEXT(Spreadsheet!AC283,"mm/dd/yyyy")) &gt; DATEVALUE(TEXT(Spreadsheet!J283,"mm/dd/yyyy")),TRUE,FALSE))</f>
        <v>1</v>
      </c>
      <c r="BH283" s="5" t="b">
        <f>OR(AND(ISBLANK(Spreadsheet!C283),ISBLANK(Spreadsheet!AE283)),AND(NOT(ISBLANK(Spreadsheet!C283)),NOT(ISBLANK(Spreadsheet!D283)),ISBLANK(Spreadsheet!AE283)),AND(NOT(ISBLANK(Spreadsheet!C283)),ISBLANK(Spreadsheet!D283),NOT(ISBLANK(Spreadsheet!AE283)),LEN(Spreadsheet!AE283)&lt;=100))</f>
        <v>1</v>
      </c>
      <c r="BI283" s="5" t="b">
        <f t="array" ref="BI283">IF(ISBLANK(Spreadsheet!AF283),TRUE,ISNUMBER(MATCH(TRUE,EXACT(Spreadsheet!AF283,CobraShortReasons),0)))</f>
        <v>1</v>
      </c>
      <c r="BJ283" s="5" t="b">
        <f ca="1">IF(ISERROR(DATEVALUE(TEXT(Spreadsheet!AG283,"mm/dd/yyyy")) &gt; TODAY()),IF(ISBLANK(Spreadsheet!AG283),TRUE,FALSE),IF(DATEVALUE(TEXT(Spreadsheet!AG283,"mm/dd/yyyy")) &gt; TODAY(),FALSE,TRUE))</f>
        <v>1</v>
      </c>
      <c r="BK283" s="5" t="b">
        <f>OR(ISBLANK(Spreadsheet!AH283),LEN(Spreadsheet!AH283)&lt;=25)</f>
        <v>1</v>
      </c>
      <c r="BL283" s="5" t="b">
        <f t="array" aca="1" ref="BL283" ca="1">IF(ISBLANK(Spreadsheet!AI283),TRUE,ISNUMBER(MATCH(TRUE,EXACT(Spreadsheet!AI283,INDIRECT(Spreadsheet!$D$2)),0)))</f>
        <v>1</v>
      </c>
      <c r="BM283" s="5" t="b">
        <f t="array" aca="1" ref="BM283" ca="1">IF(ISBLANK(Spreadsheet!AJ283),TRUE,ISNUMBER(MATCH(TRUE,EXACT(Spreadsheet!AJ283,INDIRECT(Spreadsheet!BJ283)),0)))</f>
        <v>1</v>
      </c>
      <c r="BN283" s="5" t="b">
        <f t="array" ref="BN283">IF(ISBLANK(Spreadsheet!AK283),TRUE,ISNUMBER(MATCH(TRUE,EXACT(Spreadsheet!AK283,DentalPlans),0)))</f>
        <v>1</v>
      </c>
      <c r="BO283" s="5" t="b">
        <f t="array" aca="1" ref="BO283" ca="1">IF(ISBLANK(Spreadsheet!AL283),TRUE,ISNUMBER(MATCH(TRUE,EXACT(Spreadsheet!AL283,INDIRECT(Spreadsheet!BK283)),0)))</f>
        <v>1</v>
      </c>
      <c r="BP283" s="5" t="b">
        <f t="array" ref="BP283">IF(ISBLANK(Spreadsheet!AM283),TRUE,ISNUMBER(MATCH(TRUE,EXACT(Spreadsheet!AM283,VisionPlans),0)))</f>
        <v>1</v>
      </c>
      <c r="BQ283" s="5" t="b">
        <f t="array" aca="1" ref="BQ283" ca="1">IF(ISBLANK(Spreadsheet!AN283),TRUE,ISNUMBER(MATCH(TRUE,EXACT(Spreadsheet!AN283,INDIRECT(Spreadsheet!BL283)),0)))</f>
        <v>1</v>
      </c>
      <c r="BR283" s="5" t="b">
        <f t="array" ref="BR283">IF(ISBLANK(Spreadsheet!AO283),TRUE,ISNUMBER(MATCH(TRUE,EXACT(Spreadsheet!AO283,LifeBenefitClasses),0)))</f>
        <v>1</v>
      </c>
      <c r="BS283" s="5" t="b">
        <f>IF(OR(ISBLANK(Spreadsheet!AO283), Spreadsheet!AO283="Waive"),IF(ISBLANK(Spreadsheet!AP283),TRUE,FALSE),IF(OR(AND(NOT(ISBLANK(Spreadsheet!AO283)),ISBLANK(Spreadsheet!AP283)),NOT(ISNUMBER(VALUE(Spreadsheet!AP283)))),FALSE,IF(OR(AND(Spreadsheet!AP283&lt;6,MOD(Spreadsheet!AP283*10,5)=0), MOD(Spreadsheet!AP283,5000)=0),TRUE,FALSE)))</f>
        <v>1</v>
      </c>
      <c r="BT283" s="5" t="b">
        <f t="array" ref="BT283">IF(ISBLANK(Spreadsheet!AQ283),TRUE,ISNUMBER(MATCH(TRUE,EXACT(Spreadsheet!AQ283,EnrollWaive),0)))</f>
        <v>1</v>
      </c>
      <c r="BU283" s="5" t="b">
        <f t="array" ref="BU283">IF(ISBLANK(Spreadsheet!AR283),TRUE,ISNUMBER(MATCH(TRUE,EXACT(Spreadsheet!AR283,LifeBenefitClasses),0)))</f>
        <v>1</v>
      </c>
      <c r="BV283" s="5" t="b">
        <f>IF(OR(ISBLANK(Spreadsheet!AR283), Spreadsheet!AR283="Waive"),IF(ISBLANK(Spreadsheet!AS283),TRUE,FALSE),IF(OR(AND(NOT(ISBLANK(Spreadsheet!AR283)),ISBLANK(Spreadsheet!AS283)),NOT(ISNUMBER(VALUE(Spreadsheet!AS283)))),FALSE,IF(OR(AND(Spreadsheet!AS283&lt;6,MOD(Spreadsheet!AS283*10,5)=0), MOD(Spreadsheet!AS283,10000)=0),TRUE,FALSE)))</f>
        <v>1</v>
      </c>
      <c r="BW283" s="5" t="b">
        <f t="array" ref="BW283">IF(ISBLANK(Spreadsheet!AT283),TRUE,ISNUMBER(MATCH(TRUE,EXACT(Spreadsheet!AT283,LifeBenefitClasses),0)))</f>
        <v>1</v>
      </c>
      <c r="BX283" s="5" t="b">
        <f>IF(OR(ISBLANK(Spreadsheet!AT283), Spreadsheet!AT283="Waive"),IF(ISBLANK(Spreadsheet!AU283),TRUE,FALSE),IF(OR(AND(NOT(ISBLANK(Spreadsheet!AT283)),ISBLANK(Spreadsheet!AU283)),NOT(ISNUMBER(VALUE(Spreadsheet!AU283)))),FALSE,IF(AND(NOT(OR(ISBLANK(Spreadsheet!AT283),Spreadsheet!AT283="Waive")),NOT(OR(ISBLANK(Spreadsheet!AR283),Spreadsheet!AR283="Waive")),MOD(Spreadsheet!AU283,5000)=0, Spreadsheet!AU283&lt;=(Spreadsheet!AS283*0.5)),TRUE,FALSE)))</f>
        <v>1</v>
      </c>
      <c r="BY283" s="5" t="b">
        <f t="array" ref="BY283">IF(ISBLANK(Spreadsheet!AV283),TRUE,ISNUMBER(MATCH(TRUE,EXACT(Spreadsheet!AV283,EnrollWaive),0)))</f>
        <v>1</v>
      </c>
      <c r="BZ283" s="5" t="b">
        <f t="array" ref="BZ283">IF(ISBLANK(Spreadsheet!AW283),TRUE,ISNUMBER(MATCH(TRUE,EXACT(Spreadsheet!AW283,LifeBenefitClasses),0)))</f>
        <v>1</v>
      </c>
      <c r="CA283" s="5" t="b">
        <f t="array" ref="CA283">IF(ISBLANK(Spreadsheet!AX283),TRUE,ISNUMBER(MATCH(TRUE,EXACT(Spreadsheet!AX283,LifeBenefitClasses),0)))</f>
        <v>1</v>
      </c>
      <c r="CB283" s="5" t="b">
        <f t="array" ref="CB283">IF(ISBLANK(Spreadsheet!AY283),TRUE,ISNUMBER(MATCH(TRUE,EXACT(Spreadsheet!AY283,LifeBenefitClasses),0)))</f>
        <v>1</v>
      </c>
      <c r="CC283" s="5" t="b">
        <f t="array" ref="CC283">IF(ISBLANK(Spreadsheet!AZ283),TRUE,ISNUMBER(MATCH(TRUE,EXACT(Spreadsheet!AZ283,LifeBenefitClasses),0)))</f>
        <v>1</v>
      </c>
      <c r="CD283" s="5" t="b">
        <f t="array" ref="CD283">IF(ISBLANK(Spreadsheet!BA283),TRUE,ISNUMBER(MATCH(TRUE,EXACT(Spreadsheet!BA283,LifeBenefitClasses),0)))</f>
        <v>1</v>
      </c>
      <c r="CE283" s="5" t="b">
        <f>IF(OR(ISBLANK(Spreadsheet!BA283), Spreadsheet!BA283="Waive"),IF(ISBLANK(Spreadsheet!BB283),TRUE,FALSE),IF(OR(AND(NOT(ISBLANK(Spreadsheet!BA283)),ISBLANK(Spreadsheet!BB283)),NOT(ISNUMBER(VALUE(Spreadsheet!BB283))),ISBLANK(Spreadsheet!BC283),NOT(ISNUMBER(VALUE(Spreadsheet!BC283)))),FALSE,IF(AND(Spreadsheet!BB283&gt;=50000,Spreadsheet!BB283&lt;=250000,MOD(Spreadsheet!BB283,10000)=0,Spreadsheet!BB283&lt;=(10*Spreadsheet!BC283)),TRUE,FALSE)))</f>
        <v>1</v>
      </c>
      <c r="CF283" s="5" t="b">
        <f>IF(NOT(ISBLANK(Spreadsheet!BC283)),AND(ISNUMBER(VALUE(Spreadsheet!BC283)),Spreadsheet!BC283&gt;0),AND(OR(ISBLANK(Spreadsheet!AO283),Spreadsheet!AO283="Waive",AND(NOT(OR(ISBLANK(Spreadsheet!AO283),Spreadsheet!AO283="Waive")),Spreadsheet!AP283&gt;=6)),OR(ISBLANK(Spreadsheet!AR283),AND(NOT(OR(ISBLANK(Spreadsheet!AR283),Spreadsheet!AR283="Waive")),Spreadsheet!AS283&gt;=6)),OR(ISBLANK(Spreadsheet!AW283)),OR(ISBLANK(Spreadsheet!AX283)),OR(ISBLANK(Spreadsheet!AY283)),OR(ISBLANK(Spreadsheet!AZ283)),OR(ISBLANK(Spreadsheet!BA283),Spreadsheet!BA283="Waive")))</f>
        <v>1</v>
      </c>
      <c r="CG283" s="5" t="b">
        <f t="shared" ca="1" si="21"/>
        <v>1</v>
      </c>
    </row>
    <row r="284" spans="8:85" x14ac:dyDescent="0.3">
      <c r="H284" s="5">
        <f t="shared" ca="1" si="18"/>
        <v>2</v>
      </c>
      <c r="I284" s="5" t="str">
        <f t="shared" ca="1" si="19"/>
        <v/>
      </c>
      <c r="J284" s="5" t="str">
        <f>IF(AND(NOT(ISBLANK(Spreadsheet!C284)),ISBLANK(Spreadsheet!D284)),Spreadsheet!F284&amp;" "&amp;Spreadsheet!H284,"")</f>
        <v/>
      </c>
      <c r="K284" s="5">
        <f>IF(AND(NOT(ISBLANK(Spreadsheet!C284)),ISBLANK(Spreadsheet!D284)),COUNTIFS(Spreadsheet!E285:E$786,"=Child",Spreadsheet!C285:C$786, "="&amp;Spreadsheet!C284) + COUNTIFS(Spreadsheet!E285:E$786,"=Step-child",Spreadsheet!C285:C$786, "="&amp;Spreadsheet!C284),0)</f>
        <v>0</v>
      </c>
      <c r="L284" s="5">
        <f>IF(NOT(ISBLANK(J284)),COUNTIFS(Spreadsheet!E285:E$786,"=Wife",Spreadsheet!C285:C$786, "="&amp;Spreadsheet!C284) + COUNTIFS(Spreadsheet!E285:E$786,"=Husband",Spreadsheet!C285:C$786, "="&amp;Spreadsheet!C284),0)</f>
        <v>0</v>
      </c>
      <c r="M284" s="5">
        <f>IF(NOT(ISBLANK(Spreadsheet!AJ284)),VLOOKUP(Spreadsheet!AJ284,'Drop Downs'!$P$2:$R$16,3,FALSE),0)</f>
        <v>0</v>
      </c>
      <c r="N284" s="5">
        <f>IF(NOT(ISBLANK(Spreadsheet!AJ284)), VLOOKUP(Spreadsheet!AJ284,'Drop Downs'!$P$2:$R$16,2,FALSE),0)</f>
        <v>0</v>
      </c>
      <c r="O284" s="5">
        <f>IF(NOT(ISBLANK(Spreadsheet!AL284)),VLOOKUP(Spreadsheet!AL284,'Drop Downs'!$P$2:$R$16,3,FALSE), 0)</f>
        <v>0</v>
      </c>
      <c r="P284" s="5">
        <f>IF(NOT(ISBLANK(Spreadsheet!AL284)),VLOOKUP(Spreadsheet!AL284,'Drop Downs'!$P$2:$R$16,2,FALSE),0)</f>
        <v>0</v>
      </c>
      <c r="Q284" s="5">
        <f>IF(NOT(ISBLANK(Spreadsheet!AN284)),VLOOKUP(Spreadsheet!AN284,'Drop Downs'!$P$2:$R$16,3,FALSE),0)</f>
        <v>0</v>
      </c>
      <c r="R284" s="5">
        <f>IF(NOT(ISBLANK(Spreadsheet!AN284)),VLOOKUP(Spreadsheet!AN284,'Drop Downs'!$P$2:$R$16,2,FALSE),0)</f>
        <v>0</v>
      </c>
      <c r="S284" s="5" t="str">
        <f>IF(OR(M284&gt;K284,N284&gt;L284,O284&gt;K284, Q284&gt;K284,N284&gt;L284, P284&gt;L284, R284&gt;L284),"Member currently has a coverage election over what he/she needs.  Please add more dependents or adjust the coverage election.","")&amp;(IF(AND(NOT(ISBLANK(Spreadsheet!C284)),NOT(ISBLANK(Spreadsheet!D284)),ISBLANK(Spreadsheet!E284)),"Dependent lacks a relationship to member.Please select one from the drop-down.",""))</f>
        <v/>
      </c>
      <c r="T284" s="5" t="b">
        <f t="shared" si="20"/>
        <v>1</v>
      </c>
      <c r="U284" s="5" t="b">
        <f>OR(ISBLANK(Spreadsheet!C284),IF(NOT(ISBLANK(Spreadsheet!D284)),NOT(ISBLANK(Spreadsheet!E284)),TRUE))</f>
        <v>1</v>
      </c>
      <c r="V284" s="5" t="b">
        <f>OR(ISBLANK(Spreadsheet!C284), NOT(ISBLANK(Spreadsheet!I284)))</f>
        <v>1</v>
      </c>
      <c r="W284" s="5" t="b">
        <f>OR(ISBLANK(Spreadsheet!D284),NOT(ISBLANK(Spreadsheet!C284)))</f>
        <v>1</v>
      </c>
      <c r="X284" s="155" t="str">
        <f>REPT("0",MIN(FIND({1,2,3,4,5,6,7,8,9},Spreadsheet!C284&amp;"123456789"))-1)&amp;IF(ISBLANK(Spreadsheet!C284),"",SUMPRODUCT(MID(0&amp;Spreadsheet!C284,LARGE(INDEX(ISNUMBER(--MID(Spreadsheet!C284,ROW($1:$225),1))*
 ROW($1:$225),0),ROW($1:$225))+1,1)*10^ROW($1:$225)/10))</f>
        <v/>
      </c>
      <c r="Y284" s="5" t="b">
        <f>IF(NOT(ISBLANK(Spreadsheet!C284)),IF(AND(ISNUMBER(VALUE(Spreadsheet!C284)), LEN(Spreadsheet!C284)=9),TRUE,FALSE),TRUE)</f>
        <v>1</v>
      </c>
      <c r="Z284" s="155" t="str">
        <f>REPT("0",MIN(FIND({1,2,3,4,5,6,7,8,9},Spreadsheet!D284&amp;"123456789"))-1)&amp;IF(ISBLANK(Spreadsheet!D284),"",SUMPRODUCT(MID(0&amp;Spreadsheet!D284,LARGE(INDEX(ISNUMBER(--MID(Spreadsheet!D284,ROW($1:$225),1))*
 ROW($1:$225),0),ROW($1:$225))+1,1)*10^ROW($1:$225)/10))</f>
        <v/>
      </c>
      <c r="AA284" s="5" t="b">
        <f>IF(AND(NOT(ISBLANK(Spreadsheet!D284)),NOT(ISBLANK(Spreadsheet!C284))),IF(AND(ISNUMBER(VALUE(Spreadsheet!D284)), LEN(Spreadsheet!D284)=9),TRUE,FALSE),IF(AND(NOT(ISBLANK(Spreadsheet!D284)),ISBLANK(Spreadsheet!C284)),FALSE,TRUE))</f>
        <v>1</v>
      </c>
      <c r="AB284" s="5" t="b">
        <f>OR(ISBLANK(Spreadsheet!Y284),IF(NOT(ISBLANK(Spreadsheet!Y284)),LEN(Spreadsheet!Y284)=10,ISNUMBER(VALUE(Spreadsheet!Y284))))</f>
        <v>1</v>
      </c>
      <c r="AC284" s="5" t="b">
        <f>OR(ISBLANK(Spreadsheet!AI284), AND(NOT(ISBLANK(Spreadsheet!AJ284)), NOT(ISNUMBER(SEARCH("Waive",Spreadsheet!AJ284)))))</f>
        <v>1</v>
      </c>
      <c r="AD284" s="5" t="b">
        <f>OR(ISBLANK(Spreadsheet!AK284), AND(NOT(ISBLANK(Spreadsheet!AL284)), NOT(ISNUMBER(SEARCH("Waive",Spreadsheet!AL284)))))</f>
        <v>1</v>
      </c>
      <c r="AE284" s="5" t="b">
        <f>OR(ISBLANK(Spreadsheet!AM284), AND(NOT(ISBLANK(Spreadsheet!AN284)), NOT(ISNUMBER(SEARCH("Waive", Spreadsheet!AN284)))))</f>
        <v>1</v>
      </c>
      <c r="AF284" s="5" t="b">
        <f>OR(ISBLANK(Spreadsheet!C284), NOT(ISBLANK(Spreadsheet!D284)),NOT(ISBLANK(Spreadsheet!L284)))</f>
        <v>1</v>
      </c>
      <c r="AG284" s="5" t="b">
        <f>IF(AND(NOT(ISBLANK(Spreadsheet!C284)), NOT(ISBLANK(Spreadsheet!D284)),Spreadsheet!C284&lt;&gt;Spreadsheet!D284),IF(ISERROR(VLOOKUP(Spreadsheet!C284, Spreadsheet!$C$6:'Spreadsheet'!$C283,1,FALSE)), FALSE, TRUE),TRUE)</f>
        <v>1</v>
      </c>
      <c r="AH284" s="5" t="b">
        <f>Spreadsheet!$B$2=Spreadsheet!AD284</f>
        <v>1</v>
      </c>
      <c r="AI284" s="5" t="b">
        <f>IF(ISBLANK(Spreadsheet!G284),TRUE,IF(OR(LEN(Spreadsheet!G284)&gt;1,ISNUMBER(VALUE(Spreadsheet!G284))),FALSE,TRUE))</f>
        <v>1</v>
      </c>
      <c r="AJ284" s="5" t="b">
        <f>OR(ISBLANK(Spreadsheet!C284), NOT(ISBLANK(Spreadsheet!B284)), NOT(ISBLANK(Spreadsheet!D284)))</f>
        <v>1</v>
      </c>
      <c r="AK284" s="5" t="b">
        <f t="array" ref="AK284">IF(OR(AND(ISBLANK(Spreadsheet!E284),ISBLANK(Spreadsheet!D284),NOT(ISBLANK(Spreadsheet!C284))),AND(ISBLANK(Spreadsheet!E284),ISBLANK(Spreadsheet!D284),ISBLANK(Spreadsheet!C284))),TRUE,ISNUMBER(MATCH(TRUE,EXACT(Spreadsheet!E284,Relationships),0)))</f>
        <v>1</v>
      </c>
      <c r="AL284" s="5" t="b">
        <f>IF(NOT(ISBLANK(Spreadsheet!C284)),IF(OR(ISBLANK(Spreadsheet!F284),LEN(Spreadsheet!F284)&gt;40),FALSE,TRUE),TRUE)</f>
        <v>1</v>
      </c>
      <c r="AM284" s="5" t="b">
        <f>IF(NOT(ISBLANK(Spreadsheet!C284)),IF(OR(ISBLANK(Spreadsheet!H284),LEN(Spreadsheet!H284)&gt;40),FALSE,TRUE),TRUE)</f>
        <v>1</v>
      </c>
      <c r="AN284" s="5" t="b">
        <f t="array" ref="AN284">IF(ISBLANK(Spreadsheet!I284),TRUE,ISNUMBER(MATCH(TRUE,EXACT(Spreadsheet!I284,GenderValues),0)))</f>
        <v>1</v>
      </c>
      <c r="AO284" s="5" t="b">
        <f ca="1">IF(ISERROR(DATEVALUE(TEXT(Spreadsheet!J284,"mm/dd/yyyy")) &gt; TODAY()),IF(AND(ISBLANK(Spreadsheet!J284),ISBLANK(Spreadsheet!C284)),TRUE,FALSE),IF(DATEVALUE(TEXT(Spreadsheet!J284,"mm/dd/yyyy")) &gt; TODAY(),FALSE,TRUE))</f>
        <v>1</v>
      </c>
      <c r="AP284" s="5" t="b">
        <f>OR(ISBLANK(Spreadsheet!K284),LEN(Spreadsheet!K284)&lt;=100)</f>
        <v>1</v>
      </c>
      <c r="AQ284" s="5" t="b">
        <f t="array" ref="AQ284">IF(OR(AND(ISBLANK(Spreadsheet!L284),ISBLANK(Spreadsheet!C284)),AND(NOT(ISBLANK(Spreadsheet!C284)),NOT(ISBLANK(Spreadsheet!D284)))),TRUE,ISNUMBER(MATCH(TRUE,EXACT(Spreadsheet!L284,MaritalStatus),0)))</f>
        <v>1</v>
      </c>
      <c r="AR284" s="5" t="b">
        <f ca="1">IF(ISERROR(DATEVALUE(TEXT(Spreadsheet!M284,"mm/dd/yyyy")) &gt; TODAY()),IF(ISBLANK(Spreadsheet!M284),TRUE,FALSE),IF(DATEVALUE(TEXT(Spreadsheet!M284,"mm/dd/yyyy")) &gt; TODAY(),FALSE,TRUE))</f>
        <v>1</v>
      </c>
      <c r="AS284" s="5" t="b">
        <f>OR(ISBLANK(Spreadsheet!N284),LEN(Spreadsheet!N284)&lt;=100)</f>
        <v>1</v>
      </c>
      <c r="AT284" s="5" t="b">
        <f>OR(ISBLANK(Spreadsheet!O284),UPPER(Spreadsheet!O284)="YES")</f>
        <v>1</v>
      </c>
      <c r="AU284" s="5" t="b">
        <f>OR(ISBLANK(Spreadsheet!P284),UPPER(Spreadsheet!P284)="YES")</f>
        <v>1</v>
      </c>
      <c r="AV284" s="5" t="b">
        <f t="array" ref="AV284">IF(ISBLANK(Spreadsheet!Q284),TRUE,ISNUMBER(MATCH(TRUE,EXACT(Spreadsheet!Q284,OnGroupsPriorIns),0)))</f>
        <v>1</v>
      </c>
      <c r="AW284" s="5" t="b">
        <f>OR(ISBLANK(Spreadsheet!R284),UPPER(Spreadsheet!R284)="YES")</f>
        <v>1</v>
      </c>
      <c r="AX284" s="5" t="b">
        <f>OR(ISBLANK(Spreadsheet!S284),UPPER(Spreadsheet!S284)="YES")</f>
        <v>1</v>
      </c>
      <c r="AY284" s="5" t="b">
        <f>OR(AND(ISBLANK(Spreadsheet!C284),LEN(Spreadsheet!T284)=0),AND(NOT(ISBLANK(Spreadsheet!C284)),LEN(Spreadsheet!T284)&gt;0,LEN(Spreadsheet!T284)&lt;=50))</f>
        <v>1</v>
      </c>
      <c r="AZ284" s="5" t="b">
        <f>OR(LEN(Spreadsheet!U284)=0,AND(LEN(Spreadsheet!U284)&gt;0,LEN(Spreadsheet!U284)&lt;=50))</f>
        <v>1</v>
      </c>
      <c r="BA284" s="5" t="b">
        <f>OR(AND(ISBLANK(Spreadsheet!C284),LEN(Spreadsheet!V284)=0),AND(NOT(ISBLANK(Spreadsheet!C284)),LEN(Spreadsheet!V284)&gt;0,LEN(Spreadsheet!V284)&lt;=50))</f>
        <v>1</v>
      </c>
      <c r="BB284" s="5" t="b">
        <f t="array" ref="BB284">IF(AND(ISBLANK(Spreadsheet!C284),LEN(Spreadsheet!W284)=0),TRUE,ISNUMBER(MATCH(TRUE,EXACT(Spreadsheet!W284,States),0)))</f>
        <v>1</v>
      </c>
      <c r="BC284" s="5" t="b">
        <f>OR(AND(ISBLANK(Spreadsheet!C284),LEN(Spreadsheet!X284)=0),AND(NOT(ISBLANK(Spreadsheet!C284)),LEN(Spreadsheet!X284)&gt;0,LEN(Spreadsheet!X284)=5,ISNUMBER(VALUE(Spreadsheet!X284))))</f>
        <v>1</v>
      </c>
      <c r="BD284" s="5" t="b">
        <f>OR(ISBLANK(Spreadsheet!Z284),LEN(Spreadsheet!Z284)&lt;=50)</f>
        <v>1</v>
      </c>
      <c r="BE284" s="5" t="b">
        <f>ISBLANK(Spreadsheet!AA284)</f>
        <v>1</v>
      </c>
      <c r="BF284" s="5" t="b">
        <f>ISBLANK(Spreadsheet!AB284)</f>
        <v>1</v>
      </c>
      <c r="BG284" s="5" t="b">
        <f>IF(ISERROR(DATEVALUE(TEXT(Spreadsheet!AC284,"mm/dd/yyyy")) &gt; DATEVALUE(TEXT(Spreadsheet!J284,"mm/dd/yyyy"))),IF(OR(AND(ISBLANK(Spreadsheet!AC284),ISBLANK(Spreadsheet!C284)),AND(NOT(ISBLANK(Spreadsheet!C284)),ISBLANK(Spreadsheet!AC284),NOT(ISBLANK(Spreadsheet!D284)))),TRUE,FALSE),IF(DATEVALUE(TEXT(Spreadsheet!AC284,"mm/dd/yyyy")) &gt; DATEVALUE(TEXT(Spreadsheet!J284,"mm/dd/yyyy")),TRUE,FALSE))</f>
        <v>1</v>
      </c>
      <c r="BH284" s="5" t="b">
        <f>OR(AND(ISBLANK(Spreadsheet!C284),ISBLANK(Spreadsheet!AE284)),AND(NOT(ISBLANK(Spreadsheet!C284)),NOT(ISBLANK(Spreadsheet!D284)),ISBLANK(Spreadsheet!AE284)),AND(NOT(ISBLANK(Spreadsheet!C284)),ISBLANK(Spreadsheet!D284),NOT(ISBLANK(Spreadsheet!AE284)),LEN(Spreadsheet!AE284)&lt;=100))</f>
        <v>1</v>
      </c>
      <c r="BI284" s="5" t="b">
        <f t="array" ref="BI284">IF(ISBLANK(Spreadsheet!AF284),TRUE,ISNUMBER(MATCH(TRUE,EXACT(Spreadsheet!AF284,CobraShortReasons),0)))</f>
        <v>1</v>
      </c>
      <c r="BJ284" s="5" t="b">
        <f ca="1">IF(ISERROR(DATEVALUE(TEXT(Spreadsheet!AG284,"mm/dd/yyyy")) &gt; TODAY()),IF(ISBLANK(Spreadsheet!AG284),TRUE,FALSE),IF(DATEVALUE(TEXT(Spreadsheet!AG284,"mm/dd/yyyy")) &gt; TODAY(),FALSE,TRUE))</f>
        <v>1</v>
      </c>
      <c r="BK284" s="5" t="b">
        <f>OR(ISBLANK(Spreadsheet!AH284),LEN(Spreadsheet!AH284)&lt;=25)</f>
        <v>1</v>
      </c>
      <c r="BL284" s="5" t="b">
        <f t="array" aca="1" ref="BL284" ca="1">IF(ISBLANK(Spreadsheet!AI284),TRUE,ISNUMBER(MATCH(TRUE,EXACT(Spreadsheet!AI284,INDIRECT(Spreadsheet!$D$2)),0)))</f>
        <v>1</v>
      </c>
      <c r="BM284" s="5" t="b">
        <f t="array" aca="1" ref="BM284" ca="1">IF(ISBLANK(Spreadsheet!AJ284),TRUE,ISNUMBER(MATCH(TRUE,EXACT(Spreadsheet!AJ284,INDIRECT(Spreadsheet!BJ284)),0)))</f>
        <v>1</v>
      </c>
      <c r="BN284" s="5" t="b">
        <f t="array" ref="BN284">IF(ISBLANK(Spreadsheet!AK284),TRUE,ISNUMBER(MATCH(TRUE,EXACT(Spreadsheet!AK284,DentalPlans),0)))</f>
        <v>1</v>
      </c>
      <c r="BO284" s="5" t="b">
        <f t="array" aca="1" ref="BO284" ca="1">IF(ISBLANK(Spreadsheet!AL284),TRUE,ISNUMBER(MATCH(TRUE,EXACT(Spreadsheet!AL284,INDIRECT(Spreadsheet!BK284)),0)))</f>
        <v>1</v>
      </c>
      <c r="BP284" s="5" t="b">
        <f t="array" ref="BP284">IF(ISBLANK(Spreadsheet!AM284),TRUE,ISNUMBER(MATCH(TRUE,EXACT(Spreadsheet!AM284,VisionPlans),0)))</f>
        <v>1</v>
      </c>
      <c r="BQ284" s="5" t="b">
        <f t="array" aca="1" ref="BQ284" ca="1">IF(ISBLANK(Spreadsheet!AN284),TRUE,ISNUMBER(MATCH(TRUE,EXACT(Spreadsheet!AN284,INDIRECT(Spreadsheet!BL284)),0)))</f>
        <v>1</v>
      </c>
      <c r="BR284" s="5" t="b">
        <f t="array" ref="BR284">IF(ISBLANK(Spreadsheet!AO284),TRUE,ISNUMBER(MATCH(TRUE,EXACT(Spreadsheet!AO284,LifeBenefitClasses),0)))</f>
        <v>1</v>
      </c>
      <c r="BS284" s="5" t="b">
        <f>IF(OR(ISBLANK(Spreadsheet!AO284), Spreadsheet!AO284="Waive"),IF(ISBLANK(Spreadsheet!AP284),TRUE,FALSE),IF(OR(AND(NOT(ISBLANK(Spreadsheet!AO284)),ISBLANK(Spreadsheet!AP284)),NOT(ISNUMBER(VALUE(Spreadsheet!AP284)))),FALSE,IF(OR(AND(Spreadsheet!AP284&lt;6,MOD(Spreadsheet!AP284*10,5)=0), MOD(Spreadsheet!AP284,5000)=0),TRUE,FALSE)))</f>
        <v>1</v>
      </c>
      <c r="BT284" s="5" t="b">
        <f t="array" ref="BT284">IF(ISBLANK(Spreadsheet!AQ284),TRUE,ISNUMBER(MATCH(TRUE,EXACT(Spreadsheet!AQ284,EnrollWaive),0)))</f>
        <v>1</v>
      </c>
      <c r="BU284" s="5" t="b">
        <f t="array" ref="BU284">IF(ISBLANK(Spreadsheet!AR284),TRUE,ISNUMBER(MATCH(TRUE,EXACT(Spreadsheet!AR284,LifeBenefitClasses),0)))</f>
        <v>1</v>
      </c>
      <c r="BV284" s="5" t="b">
        <f>IF(OR(ISBLANK(Spreadsheet!AR284), Spreadsheet!AR284="Waive"),IF(ISBLANK(Spreadsheet!AS284),TRUE,FALSE),IF(OR(AND(NOT(ISBLANK(Spreadsheet!AR284)),ISBLANK(Spreadsheet!AS284)),NOT(ISNUMBER(VALUE(Spreadsheet!AS284)))),FALSE,IF(OR(AND(Spreadsheet!AS284&lt;6,MOD(Spreadsheet!AS284*10,5)=0), MOD(Spreadsheet!AS284,10000)=0),TRUE,FALSE)))</f>
        <v>1</v>
      </c>
      <c r="BW284" s="5" t="b">
        <f t="array" ref="BW284">IF(ISBLANK(Spreadsheet!AT284),TRUE,ISNUMBER(MATCH(TRUE,EXACT(Spreadsheet!AT284,LifeBenefitClasses),0)))</f>
        <v>1</v>
      </c>
      <c r="BX284" s="5" t="b">
        <f>IF(OR(ISBLANK(Spreadsheet!AT284), Spreadsheet!AT284="Waive"),IF(ISBLANK(Spreadsheet!AU284),TRUE,FALSE),IF(OR(AND(NOT(ISBLANK(Spreadsheet!AT284)),ISBLANK(Spreadsheet!AU284)),NOT(ISNUMBER(VALUE(Spreadsheet!AU284)))),FALSE,IF(AND(NOT(OR(ISBLANK(Spreadsheet!AT284),Spreadsheet!AT284="Waive")),NOT(OR(ISBLANK(Spreadsheet!AR284),Spreadsheet!AR284="Waive")),MOD(Spreadsheet!AU284,5000)=0, Spreadsheet!AU284&lt;=(Spreadsheet!AS284*0.5)),TRUE,FALSE)))</f>
        <v>1</v>
      </c>
      <c r="BY284" s="5" t="b">
        <f t="array" ref="BY284">IF(ISBLANK(Spreadsheet!AV284),TRUE,ISNUMBER(MATCH(TRUE,EXACT(Spreadsheet!AV284,EnrollWaive),0)))</f>
        <v>1</v>
      </c>
      <c r="BZ284" s="5" t="b">
        <f t="array" ref="BZ284">IF(ISBLANK(Spreadsheet!AW284),TRUE,ISNUMBER(MATCH(TRUE,EXACT(Spreadsheet!AW284,LifeBenefitClasses),0)))</f>
        <v>1</v>
      </c>
      <c r="CA284" s="5" t="b">
        <f t="array" ref="CA284">IF(ISBLANK(Spreadsheet!AX284),TRUE,ISNUMBER(MATCH(TRUE,EXACT(Spreadsheet!AX284,LifeBenefitClasses),0)))</f>
        <v>1</v>
      </c>
      <c r="CB284" s="5" t="b">
        <f t="array" ref="CB284">IF(ISBLANK(Spreadsheet!AY284),TRUE,ISNUMBER(MATCH(TRUE,EXACT(Spreadsheet!AY284,LifeBenefitClasses),0)))</f>
        <v>1</v>
      </c>
      <c r="CC284" s="5" t="b">
        <f t="array" ref="CC284">IF(ISBLANK(Spreadsheet!AZ284),TRUE,ISNUMBER(MATCH(TRUE,EXACT(Spreadsheet!AZ284,LifeBenefitClasses),0)))</f>
        <v>1</v>
      </c>
      <c r="CD284" s="5" t="b">
        <f t="array" ref="CD284">IF(ISBLANK(Spreadsheet!BA284),TRUE,ISNUMBER(MATCH(TRUE,EXACT(Spreadsheet!BA284,LifeBenefitClasses),0)))</f>
        <v>1</v>
      </c>
      <c r="CE284" s="5" t="b">
        <f>IF(OR(ISBLANK(Spreadsheet!BA284), Spreadsheet!BA284="Waive"),IF(ISBLANK(Spreadsheet!BB284),TRUE,FALSE),IF(OR(AND(NOT(ISBLANK(Spreadsheet!BA284)),ISBLANK(Spreadsheet!BB284)),NOT(ISNUMBER(VALUE(Spreadsheet!BB284))),ISBLANK(Spreadsheet!BC284),NOT(ISNUMBER(VALUE(Spreadsheet!BC284)))),FALSE,IF(AND(Spreadsheet!BB284&gt;=50000,Spreadsheet!BB284&lt;=250000,MOD(Spreadsheet!BB284,10000)=0,Spreadsheet!BB284&lt;=(10*Spreadsheet!BC284)),TRUE,FALSE)))</f>
        <v>1</v>
      </c>
      <c r="CF284" s="5" t="b">
        <f>IF(NOT(ISBLANK(Spreadsheet!BC284)),AND(ISNUMBER(VALUE(Spreadsheet!BC284)),Spreadsheet!BC284&gt;0),AND(OR(ISBLANK(Spreadsheet!AO284),Spreadsheet!AO284="Waive",AND(NOT(OR(ISBLANK(Spreadsheet!AO284),Spreadsheet!AO284="Waive")),Spreadsheet!AP284&gt;=6)),OR(ISBLANK(Spreadsheet!AR284),AND(NOT(OR(ISBLANK(Spreadsheet!AR284),Spreadsheet!AR284="Waive")),Spreadsheet!AS284&gt;=6)),OR(ISBLANK(Spreadsheet!AW284)),OR(ISBLANK(Spreadsheet!AX284)),OR(ISBLANK(Spreadsheet!AY284)),OR(ISBLANK(Spreadsheet!AZ284)),OR(ISBLANK(Spreadsheet!BA284),Spreadsheet!BA284="Waive")))</f>
        <v>1</v>
      </c>
      <c r="CG284" s="5" t="b">
        <f t="shared" ca="1" si="21"/>
        <v>1</v>
      </c>
    </row>
    <row r="285" spans="8:85" x14ac:dyDescent="0.3">
      <c r="H285" s="5">
        <f t="shared" ca="1" si="18"/>
        <v>2</v>
      </c>
      <c r="I285" s="5" t="str">
        <f t="shared" ca="1" si="19"/>
        <v/>
      </c>
      <c r="J285" s="5" t="str">
        <f>IF(AND(NOT(ISBLANK(Spreadsheet!C285)),ISBLANK(Spreadsheet!D285)),Spreadsheet!F285&amp;" "&amp;Spreadsheet!H285,"")</f>
        <v/>
      </c>
      <c r="K285" s="5">
        <f>IF(AND(NOT(ISBLANK(Spreadsheet!C285)),ISBLANK(Spreadsheet!D285)),COUNTIFS(Spreadsheet!E286:E$786,"=Child",Spreadsheet!C286:C$786, "="&amp;Spreadsheet!C285) + COUNTIFS(Spreadsheet!E286:E$786,"=Step-child",Spreadsheet!C286:C$786, "="&amp;Spreadsheet!C285),0)</f>
        <v>0</v>
      </c>
      <c r="L285" s="5">
        <f>IF(NOT(ISBLANK(J285)),COUNTIFS(Spreadsheet!E286:E$786,"=Wife",Spreadsheet!C286:C$786, "="&amp;Spreadsheet!C285) + COUNTIFS(Spreadsheet!E286:E$786,"=Husband",Spreadsheet!C286:C$786, "="&amp;Spreadsheet!C285),0)</f>
        <v>0</v>
      </c>
      <c r="M285" s="5">
        <f>IF(NOT(ISBLANK(Spreadsheet!AJ285)),VLOOKUP(Spreadsheet!AJ285,'Drop Downs'!$P$2:$R$16,3,FALSE),0)</f>
        <v>0</v>
      </c>
      <c r="N285" s="5">
        <f>IF(NOT(ISBLANK(Spreadsheet!AJ285)), VLOOKUP(Spreadsheet!AJ285,'Drop Downs'!$P$2:$R$16,2,FALSE),0)</f>
        <v>0</v>
      </c>
      <c r="O285" s="5">
        <f>IF(NOT(ISBLANK(Spreadsheet!AL285)),VLOOKUP(Spreadsheet!AL285,'Drop Downs'!$P$2:$R$16,3,FALSE), 0)</f>
        <v>0</v>
      </c>
      <c r="P285" s="5">
        <f>IF(NOT(ISBLANK(Spreadsheet!AL285)),VLOOKUP(Spreadsheet!AL285,'Drop Downs'!$P$2:$R$16,2,FALSE),0)</f>
        <v>0</v>
      </c>
      <c r="Q285" s="5">
        <f>IF(NOT(ISBLANK(Spreadsheet!AN285)),VLOOKUP(Spreadsheet!AN285,'Drop Downs'!$P$2:$R$16,3,FALSE),0)</f>
        <v>0</v>
      </c>
      <c r="R285" s="5">
        <f>IF(NOT(ISBLANK(Spreadsheet!AN285)),VLOOKUP(Spreadsheet!AN285,'Drop Downs'!$P$2:$R$16,2,FALSE),0)</f>
        <v>0</v>
      </c>
      <c r="S285" s="5" t="str">
        <f>IF(OR(M285&gt;K285,N285&gt;L285,O285&gt;K285, Q285&gt;K285,N285&gt;L285, P285&gt;L285, R285&gt;L285),"Member currently has a coverage election over what he/she needs.  Please add more dependents or adjust the coverage election.","")&amp;(IF(AND(NOT(ISBLANK(Spreadsheet!C285)),NOT(ISBLANK(Spreadsheet!D285)),ISBLANK(Spreadsheet!E285)),"Dependent lacks a relationship to member.Please select one from the drop-down.",""))</f>
        <v/>
      </c>
      <c r="T285" s="5" t="b">
        <f t="shared" si="20"/>
        <v>1</v>
      </c>
      <c r="U285" s="5" t="b">
        <f>OR(ISBLANK(Spreadsheet!C285),IF(NOT(ISBLANK(Spreadsheet!D285)),NOT(ISBLANK(Spreadsheet!E285)),TRUE))</f>
        <v>1</v>
      </c>
      <c r="V285" s="5" t="b">
        <f>OR(ISBLANK(Spreadsheet!C285), NOT(ISBLANK(Spreadsheet!I285)))</f>
        <v>1</v>
      </c>
      <c r="W285" s="5" t="b">
        <f>OR(ISBLANK(Spreadsheet!D285),NOT(ISBLANK(Spreadsheet!C285)))</f>
        <v>1</v>
      </c>
      <c r="X285" s="155" t="str">
        <f>REPT("0",MIN(FIND({1,2,3,4,5,6,7,8,9},Spreadsheet!C285&amp;"123456789"))-1)&amp;IF(ISBLANK(Spreadsheet!C285),"",SUMPRODUCT(MID(0&amp;Spreadsheet!C285,LARGE(INDEX(ISNUMBER(--MID(Spreadsheet!C285,ROW($1:$225),1))*
 ROW($1:$225),0),ROW($1:$225))+1,1)*10^ROW($1:$225)/10))</f>
        <v/>
      </c>
      <c r="Y285" s="5" t="b">
        <f>IF(NOT(ISBLANK(Spreadsheet!C285)),IF(AND(ISNUMBER(VALUE(Spreadsheet!C285)), LEN(Spreadsheet!C285)=9),TRUE,FALSE),TRUE)</f>
        <v>1</v>
      </c>
      <c r="Z285" s="155" t="str">
        <f>REPT("0",MIN(FIND({1,2,3,4,5,6,7,8,9},Spreadsheet!D285&amp;"123456789"))-1)&amp;IF(ISBLANK(Spreadsheet!D285),"",SUMPRODUCT(MID(0&amp;Spreadsheet!D285,LARGE(INDEX(ISNUMBER(--MID(Spreadsheet!D285,ROW($1:$225),1))*
 ROW($1:$225),0),ROW($1:$225))+1,1)*10^ROW($1:$225)/10))</f>
        <v/>
      </c>
      <c r="AA285" s="5" t="b">
        <f>IF(AND(NOT(ISBLANK(Spreadsheet!D285)),NOT(ISBLANK(Spreadsheet!C285))),IF(AND(ISNUMBER(VALUE(Spreadsheet!D285)), LEN(Spreadsheet!D285)=9),TRUE,FALSE),IF(AND(NOT(ISBLANK(Spreadsheet!D285)),ISBLANK(Spreadsheet!C285)),FALSE,TRUE))</f>
        <v>1</v>
      </c>
      <c r="AB285" s="5" t="b">
        <f>OR(ISBLANK(Spreadsheet!Y285),IF(NOT(ISBLANK(Spreadsheet!Y285)),LEN(Spreadsheet!Y285)=10,ISNUMBER(VALUE(Spreadsheet!Y285))))</f>
        <v>1</v>
      </c>
      <c r="AC285" s="5" t="b">
        <f>OR(ISBLANK(Spreadsheet!AI285), AND(NOT(ISBLANK(Spreadsheet!AJ285)), NOT(ISNUMBER(SEARCH("Waive",Spreadsheet!AJ285)))))</f>
        <v>1</v>
      </c>
      <c r="AD285" s="5" t="b">
        <f>OR(ISBLANK(Spreadsheet!AK285), AND(NOT(ISBLANK(Spreadsheet!AL285)), NOT(ISNUMBER(SEARCH("Waive",Spreadsheet!AL285)))))</f>
        <v>1</v>
      </c>
      <c r="AE285" s="5" t="b">
        <f>OR(ISBLANK(Spreadsheet!AM285), AND(NOT(ISBLANK(Spreadsheet!AN285)), NOT(ISNUMBER(SEARCH("Waive", Spreadsheet!AN285)))))</f>
        <v>1</v>
      </c>
      <c r="AF285" s="5" t="b">
        <f>OR(ISBLANK(Spreadsheet!C285), NOT(ISBLANK(Spreadsheet!D285)),NOT(ISBLANK(Spreadsheet!L285)))</f>
        <v>1</v>
      </c>
      <c r="AG285" s="5" t="b">
        <f>IF(AND(NOT(ISBLANK(Spreadsheet!C285)), NOT(ISBLANK(Spreadsheet!D285)),Spreadsheet!C285&lt;&gt;Spreadsheet!D285),IF(ISERROR(VLOOKUP(Spreadsheet!C285, Spreadsheet!$C$6:'Spreadsheet'!$C284,1,FALSE)), FALSE, TRUE),TRUE)</f>
        <v>1</v>
      </c>
      <c r="AH285" s="5" t="b">
        <f>Spreadsheet!$B$2=Spreadsheet!AD285</f>
        <v>1</v>
      </c>
      <c r="AI285" s="5" t="b">
        <f>IF(ISBLANK(Spreadsheet!G285),TRUE,IF(OR(LEN(Spreadsheet!G285)&gt;1,ISNUMBER(VALUE(Spreadsheet!G285))),FALSE,TRUE))</f>
        <v>1</v>
      </c>
      <c r="AJ285" s="5" t="b">
        <f>OR(ISBLANK(Spreadsheet!C285), NOT(ISBLANK(Spreadsheet!B285)), NOT(ISBLANK(Spreadsheet!D285)))</f>
        <v>1</v>
      </c>
      <c r="AK285" s="5" t="b">
        <f t="array" ref="AK285">IF(OR(AND(ISBLANK(Spreadsheet!E285),ISBLANK(Spreadsheet!D285),NOT(ISBLANK(Spreadsheet!C285))),AND(ISBLANK(Spreadsheet!E285),ISBLANK(Spreadsheet!D285),ISBLANK(Spreadsheet!C285))),TRUE,ISNUMBER(MATCH(TRUE,EXACT(Spreadsheet!E285,Relationships),0)))</f>
        <v>1</v>
      </c>
      <c r="AL285" s="5" t="b">
        <f>IF(NOT(ISBLANK(Spreadsheet!C285)),IF(OR(ISBLANK(Spreadsheet!F285),LEN(Spreadsheet!F285)&gt;40),FALSE,TRUE),TRUE)</f>
        <v>1</v>
      </c>
      <c r="AM285" s="5" t="b">
        <f>IF(NOT(ISBLANK(Spreadsheet!C285)),IF(OR(ISBLANK(Spreadsheet!H285),LEN(Spreadsheet!H285)&gt;40),FALSE,TRUE),TRUE)</f>
        <v>1</v>
      </c>
      <c r="AN285" s="5" t="b">
        <f t="array" ref="AN285">IF(ISBLANK(Spreadsheet!I285),TRUE,ISNUMBER(MATCH(TRUE,EXACT(Spreadsheet!I285,GenderValues),0)))</f>
        <v>1</v>
      </c>
      <c r="AO285" s="5" t="b">
        <f ca="1">IF(ISERROR(DATEVALUE(TEXT(Spreadsheet!J285,"mm/dd/yyyy")) &gt; TODAY()),IF(AND(ISBLANK(Spreadsheet!J285),ISBLANK(Spreadsheet!C285)),TRUE,FALSE),IF(DATEVALUE(TEXT(Spreadsheet!J285,"mm/dd/yyyy")) &gt; TODAY(),FALSE,TRUE))</f>
        <v>1</v>
      </c>
      <c r="AP285" s="5" t="b">
        <f>OR(ISBLANK(Spreadsheet!K285),LEN(Spreadsheet!K285)&lt;=100)</f>
        <v>1</v>
      </c>
      <c r="AQ285" s="5" t="b">
        <f t="array" ref="AQ285">IF(OR(AND(ISBLANK(Spreadsheet!L285),ISBLANK(Spreadsheet!C285)),AND(NOT(ISBLANK(Spreadsheet!C285)),NOT(ISBLANK(Spreadsheet!D285)))),TRUE,ISNUMBER(MATCH(TRUE,EXACT(Spreadsheet!L285,MaritalStatus),0)))</f>
        <v>1</v>
      </c>
      <c r="AR285" s="5" t="b">
        <f ca="1">IF(ISERROR(DATEVALUE(TEXT(Spreadsheet!M285,"mm/dd/yyyy")) &gt; TODAY()),IF(ISBLANK(Spreadsheet!M285),TRUE,FALSE),IF(DATEVALUE(TEXT(Spreadsheet!M285,"mm/dd/yyyy")) &gt; TODAY(),FALSE,TRUE))</f>
        <v>1</v>
      </c>
      <c r="AS285" s="5" t="b">
        <f>OR(ISBLANK(Spreadsheet!N285),LEN(Spreadsheet!N285)&lt;=100)</f>
        <v>1</v>
      </c>
      <c r="AT285" s="5" t="b">
        <f>OR(ISBLANK(Spreadsheet!O285),UPPER(Spreadsheet!O285)="YES")</f>
        <v>1</v>
      </c>
      <c r="AU285" s="5" t="b">
        <f>OR(ISBLANK(Spreadsheet!P285),UPPER(Spreadsheet!P285)="YES")</f>
        <v>1</v>
      </c>
      <c r="AV285" s="5" t="b">
        <f t="array" ref="AV285">IF(ISBLANK(Spreadsheet!Q285),TRUE,ISNUMBER(MATCH(TRUE,EXACT(Spreadsheet!Q285,OnGroupsPriorIns),0)))</f>
        <v>1</v>
      </c>
      <c r="AW285" s="5" t="b">
        <f>OR(ISBLANK(Spreadsheet!R285),UPPER(Spreadsheet!R285)="YES")</f>
        <v>1</v>
      </c>
      <c r="AX285" s="5" t="b">
        <f>OR(ISBLANK(Spreadsheet!S285),UPPER(Spreadsheet!S285)="YES")</f>
        <v>1</v>
      </c>
      <c r="AY285" s="5" t="b">
        <f>OR(AND(ISBLANK(Spreadsheet!C285),LEN(Spreadsheet!T285)=0),AND(NOT(ISBLANK(Spreadsheet!C285)),LEN(Spreadsheet!T285)&gt;0,LEN(Spreadsheet!T285)&lt;=50))</f>
        <v>1</v>
      </c>
      <c r="AZ285" s="5" t="b">
        <f>OR(LEN(Spreadsheet!U285)=0,AND(LEN(Spreadsheet!U285)&gt;0,LEN(Spreadsheet!U285)&lt;=50))</f>
        <v>1</v>
      </c>
      <c r="BA285" s="5" t="b">
        <f>OR(AND(ISBLANK(Spreadsheet!C285),LEN(Spreadsheet!V285)=0),AND(NOT(ISBLANK(Spreadsheet!C285)),LEN(Spreadsheet!V285)&gt;0,LEN(Spreadsheet!V285)&lt;=50))</f>
        <v>1</v>
      </c>
      <c r="BB285" s="5" t="b">
        <f t="array" ref="BB285">IF(AND(ISBLANK(Spreadsheet!C285),LEN(Spreadsheet!W285)=0),TRUE,ISNUMBER(MATCH(TRUE,EXACT(Spreadsheet!W285,States),0)))</f>
        <v>1</v>
      </c>
      <c r="BC285" s="5" t="b">
        <f>OR(AND(ISBLANK(Spreadsheet!C285),LEN(Spreadsheet!X285)=0),AND(NOT(ISBLANK(Spreadsheet!C285)),LEN(Spreadsheet!X285)&gt;0,LEN(Spreadsheet!X285)=5,ISNUMBER(VALUE(Spreadsheet!X285))))</f>
        <v>1</v>
      </c>
      <c r="BD285" s="5" t="b">
        <f>OR(ISBLANK(Spreadsheet!Z285),LEN(Spreadsheet!Z285)&lt;=50)</f>
        <v>1</v>
      </c>
      <c r="BE285" s="5" t="b">
        <f>ISBLANK(Spreadsheet!AA285)</f>
        <v>1</v>
      </c>
      <c r="BF285" s="5" t="b">
        <f>ISBLANK(Spreadsheet!AB285)</f>
        <v>1</v>
      </c>
      <c r="BG285" s="5" t="b">
        <f>IF(ISERROR(DATEVALUE(TEXT(Spreadsheet!AC285,"mm/dd/yyyy")) &gt; DATEVALUE(TEXT(Spreadsheet!J285,"mm/dd/yyyy"))),IF(OR(AND(ISBLANK(Spreadsheet!AC285),ISBLANK(Spreadsheet!C285)),AND(NOT(ISBLANK(Spreadsheet!C285)),ISBLANK(Spreadsheet!AC285),NOT(ISBLANK(Spreadsheet!D285)))),TRUE,FALSE),IF(DATEVALUE(TEXT(Spreadsheet!AC285,"mm/dd/yyyy")) &gt; DATEVALUE(TEXT(Spreadsheet!J285,"mm/dd/yyyy")),TRUE,FALSE))</f>
        <v>1</v>
      </c>
      <c r="BH285" s="5" t="b">
        <f>OR(AND(ISBLANK(Spreadsheet!C285),ISBLANK(Spreadsheet!AE285)),AND(NOT(ISBLANK(Spreadsheet!C285)),NOT(ISBLANK(Spreadsheet!D285)),ISBLANK(Spreadsheet!AE285)),AND(NOT(ISBLANK(Spreadsheet!C285)),ISBLANK(Spreadsheet!D285),NOT(ISBLANK(Spreadsheet!AE285)),LEN(Spreadsheet!AE285)&lt;=100))</f>
        <v>1</v>
      </c>
      <c r="BI285" s="5" t="b">
        <f t="array" ref="BI285">IF(ISBLANK(Spreadsheet!AF285),TRUE,ISNUMBER(MATCH(TRUE,EXACT(Spreadsheet!AF285,CobraShortReasons),0)))</f>
        <v>1</v>
      </c>
      <c r="BJ285" s="5" t="b">
        <f ca="1">IF(ISERROR(DATEVALUE(TEXT(Spreadsheet!AG285,"mm/dd/yyyy")) &gt; TODAY()),IF(ISBLANK(Spreadsheet!AG285),TRUE,FALSE),IF(DATEVALUE(TEXT(Spreadsheet!AG285,"mm/dd/yyyy")) &gt; TODAY(),FALSE,TRUE))</f>
        <v>1</v>
      </c>
      <c r="BK285" s="5" t="b">
        <f>OR(ISBLANK(Spreadsheet!AH285),LEN(Spreadsheet!AH285)&lt;=25)</f>
        <v>1</v>
      </c>
      <c r="BL285" s="5" t="b">
        <f t="array" aca="1" ref="BL285" ca="1">IF(ISBLANK(Spreadsheet!AI285),TRUE,ISNUMBER(MATCH(TRUE,EXACT(Spreadsheet!AI285,INDIRECT(Spreadsheet!$D$2)),0)))</f>
        <v>1</v>
      </c>
      <c r="BM285" s="5" t="b">
        <f t="array" aca="1" ref="BM285" ca="1">IF(ISBLANK(Spreadsheet!AJ285),TRUE,ISNUMBER(MATCH(TRUE,EXACT(Spreadsheet!AJ285,INDIRECT(Spreadsheet!BJ285)),0)))</f>
        <v>1</v>
      </c>
      <c r="BN285" s="5" t="b">
        <f t="array" ref="BN285">IF(ISBLANK(Spreadsheet!AK285),TRUE,ISNUMBER(MATCH(TRUE,EXACT(Spreadsheet!AK285,DentalPlans),0)))</f>
        <v>1</v>
      </c>
      <c r="BO285" s="5" t="b">
        <f t="array" aca="1" ref="BO285" ca="1">IF(ISBLANK(Spreadsheet!AL285),TRUE,ISNUMBER(MATCH(TRUE,EXACT(Spreadsheet!AL285,INDIRECT(Spreadsheet!BK285)),0)))</f>
        <v>1</v>
      </c>
      <c r="BP285" s="5" t="b">
        <f t="array" ref="BP285">IF(ISBLANK(Spreadsheet!AM285),TRUE,ISNUMBER(MATCH(TRUE,EXACT(Spreadsheet!AM285,VisionPlans),0)))</f>
        <v>1</v>
      </c>
      <c r="BQ285" s="5" t="b">
        <f t="array" aca="1" ref="BQ285" ca="1">IF(ISBLANK(Spreadsheet!AN285),TRUE,ISNUMBER(MATCH(TRUE,EXACT(Spreadsheet!AN285,INDIRECT(Spreadsheet!BL285)),0)))</f>
        <v>1</v>
      </c>
      <c r="BR285" s="5" t="b">
        <f t="array" ref="BR285">IF(ISBLANK(Spreadsheet!AO285),TRUE,ISNUMBER(MATCH(TRUE,EXACT(Spreadsheet!AO285,LifeBenefitClasses),0)))</f>
        <v>1</v>
      </c>
      <c r="BS285" s="5" t="b">
        <f>IF(OR(ISBLANK(Spreadsheet!AO285), Spreadsheet!AO285="Waive"),IF(ISBLANK(Spreadsheet!AP285),TRUE,FALSE),IF(OR(AND(NOT(ISBLANK(Spreadsheet!AO285)),ISBLANK(Spreadsheet!AP285)),NOT(ISNUMBER(VALUE(Spreadsheet!AP285)))),FALSE,IF(OR(AND(Spreadsheet!AP285&lt;6,MOD(Spreadsheet!AP285*10,5)=0), MOD(Spreadsheet!AP285,5000)=0),TRUE,FALSE)))</f>
        <v>1</v>
      </c>
      <c r="BT285" s="5" t="b">
        <f t="array" ref="BT285">IF(ISBLANK(Spreadsheet!AQ285),TRUE,ISNUMBER(MATCH(TRUE,EXACT(Spreadsheet!AQ285,EnrollWaive),0)))</f>
        <v>1</v>
      </c>
      <c r="BU285" s="5" t="b">
        <f t="array" ref="BU285">IF(ISBLANK(Spreadsheet!AR285),TRUE,ISNUMBER(MATCH(TRUE,EXACT(Spreadsheet!AR285,LifeBenefitClasses),0)))</f>
        <v>1</v>
      </c>
      <c r="BV285" s="5" t="b">
        <f>IF(OR(ISBLANK(Spreadsheet!AR285), Spreadsheet!AR285="Waive"),IF(ISBLANK(Spreadsheet!AS285),TRUE,FALSE),IF(OR(AND(NOT(ISBLANK(Spreadsheet!AR285)),ISBLANK(Spreadsheet!AS285)),NOT(ISNUMBER(VALUE(Spreadsheet!AS285)))),FALSE,IF(OR(AND(Spreadsheet!AS285&lt;6,MOD(Spreadsheet!AS285*10,5)=0), MOD(Spreadsheet!AS285,10000)=0),TRUE,FALSE)))</f>
        <v>1</v>
      </c>
      <c r="BW285" s="5" t="b">
        <f t="array" ref="BW285">IF(ISBLANK(Spreadsheet!AT285),TRUE,ISNUMBER(MATCH(TRUE,EXACT(Spreadsheet!AT285,LifeBenefitClasses),0)))</f>
        <v>1</v>
      </c>
      <c r="BX285" s="5" t="b">
        <f>IF(OR(ISBLANK(Spreadsheet!AT285), Spreadsheet!AT285="Waive"),IF(ISBLANK(Spreadsheet!AU285),TRUE,FALSE),IF(OR(AND(NOT(ISBLANK(Spreadsheet!AT285)),ISBLANK(Spreadsheet!AU285)),NOT(ISNUMBER(VALUE(Spreadsheet!AU285)))),FALSE,IF(AND(NOT(OR(ISBLANK(Spreadsheet!AT285),Spreadsheet!AT285="Waive")),NOT(OR(ISBLANK(Spreadsheet!AR285),Spreadsheet!AR285="Waive")),MOD(Spreadsheet!AU285,5000)=0, Spreadsheet!AU285&lt;=(Spreadsheet!AS285*0.5)),TRUE,FALSE)))</f>
        <v>1</v>
      </c>
      <c r="BY285" s="5" t="b">
        <f t="array" ref="BY285">IF(ISBLANK(Spreadsheet!AV285),TRUE,ISNUMBER(MATCH(TRUE,EXACT(Spreadsheet!AV285,EnrollWaive),0)))</f>
        <v>1</v>
      </c>
      <c r="BZ285" s="5" t="b">
        <f t="array" ref="BZ285">IF(ISBLANK(Spreadsheet!AW285),TRUE,ISNUMBER(MATCH(TRUE,EXACT(Spreadsheet!AW285,LifeBenefitClasses),0)))</f>
        <v>1</v>
      </c>
      <c r="CA285" s="5" t="b">
        <f t="array" ref="CA285">IF(ISBLANK(Spreadsheet!AX285),TRUE,ISNUMBER(MATCH(TRUE,EXACT(Spreadsheet!AX285,LifeBenefitClasses),0)))</f>
        <v>1</v>
      </c>
      <c r="CB285" s="5" t="b">
        <f t="array" ref="CB285">IF(ISBLANK(Spreadsheet!AY285),TRUE,ISNUMBER(MATCH(TRUE,EXACT(Spreadsheet!AY285,LifeBenefitClasses),0)))</f>
        <v>1</v>
      </c>
      <c r="CC285" s="5" t="b">
        <f t="array" ref="CC285">IF(ISBLANK(Spreadsheet!AZ285),TRUE,ISNUMBER(MATCH(TRUE,EXACT(Spreadsheet!AZ285,LifeBenefitClasses),0)))</f>
        <v>1</v>
      </c>
      <c r="CD285" s="5" t="b">
        <f t="array" ref="CD285">IF(ISBLANK(Spreadsheet!BA285),TRUE,ISNUMBER(MATCH(TRUE,EXACT(Spreadsheet!BA285,LifeBenefitClasses),0)))</f>
        <v>1</v>
      </c>
      <c r="CE285" s="5" t="b">
        <f>IF(OR(ISBLANK(Spreadsheet!BA285), Spreadsheet!BA285="Waive"),IF(ISBLANK(Spreadsheet!BB285),TRUE,FALSE),IF(OR(AND(NOT(ISBLANK(Spreadsheet!BA285)),ISBLANK(Spreadsheet!BB285)),NOT(ISNUMBER(VALUE(Spreadsheet!BB285))),ISBLANK(Spreadsheet!BC285),NOT(ISNUMBER(VALUE(Spreadsheet!BC285)))),FALSE,IF(AND(Spreadsheet!BB285&gt;=50000,Spreadsheet!BB285&lt;=250000,MOD(Spreadsheet!BB285,10000)=0,Spreadsheet!BB285&lt;=(10*Spreadsheet!BC285)),TRUE,FALSE)))</f>
        <v>1</v>
      </c>
      <c r="CF285" s="5" t="b">
        <f>IF(NOT(ISBLANK(Spreadsheet!BC285)),AND(ISNUMBER(VALUE(Spreadsheet!BC285)),Spreadsheet!BC285&gt;0),AND(OR(ISBLANK(Spreadsheet!AO285),Spreadsheet!AO285="Waive",AND(NOT(OR(ISBLANK(Spreadsheet!AO285),Spreadsheet!AO285="Waive")),Spreadsheet!AP285&gt;=6)),OR(ISBLANK(Spreadsheet!AR285),AND(NOT(OR(ISBLANK(Spreadsheet!AR285),Spreadsheet!AR285="Waive")),Spreadsheet!AS285&gt;=6)),OR(ISBLANK(Spreadsheet!AW285)),OR(ISBLANK(Spreadsheet!AX285)),OR(ISBLANK(Spreadsheet!AY285)),OR(ISBLANK(Spreadsheet!AZ285)),OR(ISBLANK(Spreadsheet!BA285),Spreadsheet!BA285="Waive")))</f>
        <v>1</v>
      </c>
      <c r="CG285" s="5" t="b">
        <f t="shared" ca="1" si="21"/>
        <v>1</v>
      </c>
    </row>
    <row r="286" spans="8:85" x14ac:dyDescent="0.3">
      <c r="H286" s="5">
        <f t="shared" ca="1" si="18"/>
        <v>2</v>
      </c>
      <c r="I286" s="5" t="str">
        <f t="shared" ca="1" si="19"/>
        <v/>
      </c>
      <c r="J286" s="5" t="str">
        <f>IF(AND(NOT(ISBLANK(Spreadsheet!C286)),ISBLANK(Spreadsheet!D286)),Spreadsheet!F286&amp;" "&amp;Spreadsheet!H286,"")</f>
        <v/>
      </c>
      <c r="K286" s="5">
        <f>IF(AND(NOT(ISBLANK(Spreadsheet!C286)),ISBLANK(Spreadsheet!D286)),COUNTIFS(Spreadsheet!E287:E$786,"=Child",Spreadsheet!C287:C$786, "="&amp;Spreadsheet!C286) + COUNTIFS(Spreadsheet!E287:E$786,"=Step-child",Spreadsheet!C287:C$786, "="&amp;Spreadsheet!C286),0)</f>
        <v>0</v>
      </c>
      <c r="L286" s="5">
        <f>IF(NOT(ISBLANK(J286)),COUNTIFS(Spreadsheet!E287:E$786,"=Wife",Spreadsheet!C287:C$786, "="&amp;Spreadsheet!C286) + COUNTIFS(Spreadsheet!E287:E$786,"=Husband",Spreadsheet!C287:C$786, "="&amp;Spreadsheet!C286),0)</f>
        <v>0</v>
      </c>
      <c r="M286" s="5">
        <f>IF(NOT(ISBLANK(Spreadsheet!AJ286)),VLOOKUP(Spreadsheet!AJ286,'Drop Downs'!$P$2:$R$16,3,FALSE),0)</f>
        <v>0</v>
      </c>
      <c r="N286" s="5">
        <f>IF(NOT(ISBLANK(Spreadsheet!AJ286)), VLOOKUP(Spreadsheet!AJ286,'Drop Downs'!$P$2:$R$16,2,FALSE),0)</f>
        <v>0</v>
      </c>
      <c r="O286" s="5">
        <f>IF(NOT(ISBLANK(Spreadsheet!AL286)),VLOOKUP(Spreadsheet!AL286,'Drop Downs'!$P$2:$R$16,3,FALSE), 0)</f>
        <v>0</v>
      </c>
      <c r="P286" s="5">
        <f>IF(NOT(ISBLANK(Spreadsheet!AL286)),VLOOKUP(Spreadsheet!AL286,'Drop Downs'!$P$2:$R$16,2,FALSE),0)</f>
        <v>0</v>
      </c>
      <c r="Q286" s="5">
        <f>IF(NOT(ISBLANK(Spreadsheet!AN286)),VLOOKUP(Spreadsheet!AN286,'Drop Downs'!$P$2:$R$16,3,FALSE),0)</f>
        <v>0</v>
      </c>
      <c r="R286" s="5">
        <f>IF(NOT(ISBLANK(Spreadsheet!AN286)),VLOOKUP(Spreadsheet!AN286,'Drop Downs'!$P$2:$R$16,2,FALSE),0)</f>
        <v>0</v>
      </c>
      <c r="S286" s="5" t="str">
        <f>IF(OR(M286&gt;K286,N286&gt;L286,O286&gt;K286, Q286&gt;K286,N286&gt;L286, P286&gt;L286, R286&gt;L286),"Member currently has a coverage election over what he/she needs.  Please add more dependents or adjust the coverage election.","")&amp;(IF(AND(NOT(ISBLANK(Spreadsheet!C286)),NOT(ISBLANK(Spreadsheet!D286)),ISBLANK(Spreadsheet!E286)),"Dependent lacks a relationship to member.Please select one from the drop-down.",""))</f>
        <v/>
      </c>
      <c r="T286" s="5" t="b">
        <f t="shared" si="20"/>
        <v>1</v>
      </c>
      <c r="U286" s="5" t="b">
        <f>OR(ISBLANK(Spreadsheet!C286),IF(NOT(ISBLANK(Spreadsheet!D286)),NOT(ISBLANK(Spreadsheet!E286)),TRUE))</f>
        <v>1</v>
      </c>
      <c r="V286" s="5" t="b">
        <f>OR(ISBLANK(Spreadsheet!C286), NOT(ISBLANK(Spreadsheet!I286)))</f>
        <v>1</v>
      </c>
      <c r="W286" s="5" t="b">
        <f>OR(ISBLANK(Spreadsheet!D286),NOT(ISBLANK(Spreadsheet!C286)))</f>
        <v>1</v>
      </c>
      <c r="X286" s="155" t="str">
        <f>REPT("0",MIN(FIND({1,2,3,4,5,6,7,8,9},Spreadsheet!C286&amp;"123456789"))-1)&amp;IF(ISBLANK(Spreadsheet!C286),"",SUMPRODUCT(MID(0&amp;Spreadsheet!C286,LARGE(INDEX(ISNUMBER(--MID(Spreadsheet!C286,ROW($1:$225),1))*
 ROW($1:$225),0),ROW($1:$225))+1,1)*10^ROW($1:$225)/10))</f>
        <v/>
      </c>
      <c r="Y286" s="5" t="b">
        <f>IF(NOT(ISBLANK(Spreadsheet!C286)),IF(AND(ISNUMBER(VALUE(Spreadsheet!C286)), LEN(Spreadsheet!C286)=9),TRUE,FALSE),TRUE)</f>
        <v>1</v>
      </c>
      <c r="Z286" s="155" t="str">
        <f>REPT("0",MIN(FIND({1,2,3,4,5,6,7,8,9},Spreadsheet!D286&amp;"123456789"))-1)&amp;IF(ISBLANK(Spreadsheet!D286),"",SUMPRODUCT(MID(0&amp;Spreadsheet!D286,LARGE(INDEX(ISNUMBER(--MID(Spreadsheet!D286,ROW($1:$225),1))*
 ROW($1:$225),0),ROW($1:$225))+1,1)*10^ROW($1:$225)/10))</f>
        <v/>
      </c>
      <c r="AA286" s="5" t="b">
        <f>IF(AND(NOT(ISBLANK(Spreadsheet!D286)),NOT(ISBLANK(Spreadsheet!C286))),IF(AND(ISNUMBER(VALUE(Spreadsheet!D286)), LEN(Spreadsheet!D286)=9),TRUE,FALSE),IF(AND(NOT(ISBLANK(Spreadsheet!D286)),ISBLANK(Spreadsheet!C286)),FALSE,TRUE))</f>
        <v>1</v>
      </c>
      <c r="AB286" s="5" t="b">
        <f>OR(ISBLANK(Spreadsheet!Y286),IF(NOT(ISBLANK(Spreadsheet!Y286)),LEN(Spreadsheet!Y286)=10,ISNUMBER(VALUE(Spreadsheet!Y286))))</f>
        <v>1</v>
      </c>
      <c r="AC286" s="5" t="b">
        <f>OR(ISBLANK(Spreadsheet!AI286), AND(NOT(ISBLANK(Spreadsheet!AJ286)), NOT(ISNUMBER(SEARCH("Waive",Spreadsheet!AJ286)))))</f>
        <v>1</v>
      </c>
      <c r="AD286" s="5" t="b">
        <f>OR(ISBLANK(Spreadsheet!AK286), AND(NOT(ISBLANK(Spreadsheet!AL286)), NOT(ISNUMBER(SEARCH("Waive",Spreadsheet!AL286)))))</f>
        <v>1</v>
      </c>
      <c r="AE286" s="5" t="b">
        <f>OR(ISBLANK(Spreadsheet!AM286), AND(NOT(ISBLANK(Spreadsheet!AN286)), NOT(ISNUMBER(SEARCH("Waive", Spreadsheet!AN286)))))</f>
        <v>1</v>
      </c>
      <c r="AF286" s="5" t="b">
        <f>OR(ISBLANK(Spreadsheet!C286), NOT(ISBLANK(Spreadsheet!D286)),NOT(ISBLANK(Spreadsheet!L286)))</f>
        <v>1</v>
      </c>
      <c r="AG286" s="5" t="b">
        <f>IF(AND(NOT(ISBLANK(Spreadsheet!C286)), NOT(ISBLANK(Spreadsheet!D286)),Spreadsheet!C286&lt;&gt;Spreadsheet!D286),IF(ISERROR(VLOOKUP(Spreadsheet!C286, Spreadsheet!$C$6:'Spreadsheet'!$C285,1,FALSE)), FALSE, TRUE),TRUE)</f>
        <v>1</v>
      </c>
      <c r="AH286" s="5" t="b">
        <f>Spreadsheet!$B$2=Spreadsheet!AD286</f>
        <v>1</v>
      </c>
      <c r="AI286" s="5" t="b">
        <f>IF(ISBLANK(Spreadsheet!G286),TRUE,IF(OR(LEN(Spreadsheet!G286)&gt;1,ISNUMBER(VALUE(Spreadsheet!G286))),FALSE,TRUE))</f>
        <v>1</v>
      </c>
      <c r="AJ286" s="5" t="b">
        <f>OR(ISBLANK(Spreadsheet!C286), NOT(ISBLANK(Spreadsheet!B286)), NOT(ISBLANK(Spreadsheet!D286)))</f>
        <v>1</v>
      </c>
      <c r="AK286" s="5" t="b">
        <f t="array" ref="AK286">IF(OR(AND(ISBLANK(Spreadsheet!E286),ISBLANK(Spreadsheet!D286),NOT(ISBLANK(Spreadsheet!C286))),AND(ISBLANK(Spreadsheet!E286),ISBLANK(Spreadsheet!D286),ISBLANK(Spreadsheet!C286))),TRUE,ISNUMBER(MATCH(TRUE,EXACT(Spreadsheet!E286,Relationships),0)))</f>
        <v>1</v>
      </c>
      <c r="AL286" s="5" t="b">
        <f>IF(NOT(ISBLANK(Spreadsheet!C286)),IF(OR(ISBLANK(Spreadsheet!F286),LEN(Spreadsheet!F286)&gt;40),FALSE,TRUE),TRUE)</f>
        <v>1</v>
      </c>
      <c r="AM286" s="5" t="b">
        <f>IF(NOT(ISBLANK(Spreadsheet!C286)),IF(OR(ISBLANK(Spreadsheet!H286),LEN(Spreadsheet!H286)&gt;40),FALSE,TRUE),TRUE)</f>
        <v>1</v>
      </c>
      <c r="AN286" s="5" t="b">
        <f t="array" ref="AN286">IF(ISBLANK(Spreadsheet!I286),TRUE,ISNUMBER(MATCH(TRUE,EXACT(Spreadsheet!I286,GenderValues),0)))</f>
        <v>1</v>
      </c>
      <c r="AO286" s="5" t="b">
        <f ca="1">IF(ISERROR(DATEVALUE(TEXT(Spreadsheet!J286,"mm/dd/yyyy")) &gt; TODAY()),IF(AND(ISBLANK(Spreadsheet!J286),ISBLANK(Spreadsheet!C286)),TRUE,FALSE),IF(DATEVALUE(TEXT(Spreadsheet!J286,"mm/dd/yyyy")) &gt; TODAY(),FALSE,TRUE))</f>
        <v>1</v>
      </c>
      <c r="AP286" s="5" t="b">
        <f>OR(ISBLANK(Spreadsheet!K286),LEN(Spreadsheet!K286)&lt;=100)</f>
        <v>1</v>
      </c>
      <c r="AQ286" s="5" t="b">
        <f t="array" ref="AQ286">IF(OR(AND(ISBLANK(Spreadsheet!L286),ISBLANK(Spreadsheet!C286)),AND(NOT(ISBLANK(Spreadsheet!C286)),NOT(ISBLANK(Spreadsheet!D286)))),TRUE,ISNUMBER(MATCH(TRUE,EXACT(Spreadsheet!L286,MaritalStatus),0)))</f>
        <v>1</v>
      </c>
      <c r="AR286" s="5" t="b">
        <f ca="1">IF(ISERROR(DATEVALUE(TEXT(Spreadsheet!M286,"mm/dd/yyyy")) &gt; TODAY()),IF(ISBLANK(Spreadsheet!M286),TRUE,FALSE),IF(DATEVALUE(TEXT(Spreadsheet!M286,"mm/dd/yyyy")) &gt; TODAY(),FALSE,TRUE))</f>
        <v>1</v>
      </c>
      <c r="AS286" s="5" t="b">
        <f>OR(ISBLANK(Spreadsheet!N286),LEN(Spreadsheet!N286)&lt;=100)</f>
        <v>1</v>
      </c>
      <c r="AT286" s="5" t="b">
        <f>OR(ISBLANK(Spreadsheet!O286),UPPER(Spreadsheet!O286)="YES")</f>
        <v>1</v>
      </c>
      <c r="AU286" s="5" t="b">
        <f>OR(ISBLANK(Spreadsheet!P286),UPPER(Spreadsheet!P286)="YES")</f>
        <v>1</v>
      </c>
      <c r="AV286" s="5" t="b">
        <f t="array" ref="AV286">IF(ISBLANK(Spreadsheet!Q286),TRUE,ISNUMBER(MATCH(TRUE,EXACT(Spreadsheet!Q286,OnGroupsPriorIns),0)))</f>
        <v>1</v>
      </c>
      <c r="AW286" s="5" t="b">
        <f>OR(ISBLANK(Spreadsheet!R286),UPPER(Spreadsheet!R286)="YES")</f>
        <v>1</v>
      </c>
      <c r="AX286" s="5" t="b">
        <f>OR(ISBLANK(Spreadsheet!S286),UPPER(Spreadsheet!S286)="YES")</f>
        <v>1</v>
      </c>
      <c r="AY286" s="5" t="b">
        <f>OR(AND(ISBLANK(Spreadsheet!C286),LEN(Spreadsheet!T286)=0),AND(NOT(ISBLANK(Spreadsheet!C286)),LEN(Spreadsheet!T286)&gt;0,LEN(Spreadsheet!T286)&lt;=50))</f>
        <v>1</v>
      </c>
      <c r="AZ286" s="5" t="b">
        <f>OR(LEN(Spreadsheet!U286)=0,AND(LEN(Spreadsheet!U286)&gt;0,LEN(Spreadsheet!U286)&lt;=50))</f>
        <v>1</v>
      </c>
      <c r="BA286" s="5" t="b">
        <f>OR(AND(ISBLANK(Spreadsheet!C286),LEN(Spreadsheet!V286)=0),AND(NOT(ISBLANK(Spreadsheet!C286)),LEN(Spreadsheet!V286)&gt;0,LEN(Spreadsheet!V286)&lt;=50))</f>
        <v>1</v>
      </c>
      <c r="BB286" s="5" t="b">
        <f t="array" ref="BB286">IF(AND(ISBLANK(Spreadsheet!C286),LEN(Spreadsheet!W286)=0),TRUE,ISNUMBER(MATCH(TRUE,EXACT(Spreadsheet!W286,States),0)))</f>
        <v>1</v>
      </c>
      <c r="BC286" s="5" t="b">
        <f>OR(AND(ISBLANK(Spreadsheet!C286),LEN(Spreadsheet!X286)=0),AND(NOT(ISBLANK(Spreadsheet!C286)),LEN(Spreadsheet!X286)&gt;0,LEN(Spreadsheet!X286)=5,ISNUMBER(VALUE(Spreadsheet!X286))))</f>
        <v>1</v>
      </c>
      <c r="BD286" s="5" t="b">
        <f>OR(ISBLANK(Spreadsheet!Z286),LEN(Spreadsheet!Z286)&lt;=50)</f>
        <v>1</v>
      </c>
      <c r="BE286" s="5" t="b">
        <f>ISBLANK(Spreadsheet!AA286)</f>
        <v>1</v>
      </c>
      <c r="BF286" s="5" t="b">
        <f>ISBLANK(Spreadsheet!AB286)</f>
        <v>1</v>
      </c>
      <c r="BG286" s="5" t="b">
        <f>IF(ISERROR(DATEVALUE(TEXT(Spreadsheet!AC286,"mm/dd/yyyy")) &gt; DATEVALUE(TEXT(Spreadsheet!J286,"mm/dd/yyyy"))),IF(OR(AND(ISBLANK(Spreadsheet!AC286),ISBLANK(Spreadsheet!C286)),AND(NOT(ISBLANK(Spreadsheet!C286)),ISBLANK(Spreadsheet!AC286),NOT(ISBLANK(Spreadsheet!D286)))),TRUE,FALSE),IF(DATEVALUE(TEXT(Spreadsheet!AC286,"mm/dd/yyyy")) &gt; DATEVALUE(TEXT(Spreadsheet!J286,"mm/dd/yyyy")),TRUE,FALSE))</f>
        <v>1</v>
      </c>
      <c r="BH286" s="5" t="b">
        <f>OR(AND(ISBLANK(Spreadsheet!C286),ISBLANK(Spreadsheet!AE286)),AND(NOT(ISBLANK(Spreadsheet!C286)),NOT(ISBLANK(Spreadsheet!D286)),ISBLANK(Spreadsheet!AE286)),AND(NOT(ISBLANK(Spreadsheet!C286)),ISBLANK(Spreadsheet!D286),NOT(ISBLANK(Spreadsheet!AE286)),LEN(Spreadsheet!AE286)&lt;=100))</f>
        <v>1</v>
      </c>
      <c r="BI286" s="5" t="b">
        <f t="array" ref="BI286">IF(ISBLANK(Spreadsheet!AF286),TRUE,ISNUMBER(MATCH(TRUE,EXACT(Spreadsheet!AF286,CobraShortReasons),0)))</f>
        <v>1</v>
      </c>
      <c r="BJ286" s="5" t="b">
        <f ca="1">IF(ISERROR(DATEVALUE(TEXT(Spreadsheet!AG286,"mm/dd/yyyy")) &gt; TODAY()),IF(ISBLANK(Spreadsheet!AG286),TRUE,FALSE),IF(DATEVALUE(TEXT(Spreadsheet!AG286,"mm/dd/yyyy")) &gt; TODAY(),FALSE,TRUE))</f>
        <v>1</v>
      </c>
      <c r="BK286" s="5" t="b">
        <f>OR(ISBLANK(Spreadsheet!AH286),LEN(Spreadsheet!AH286)&lt;=25)</f>
        <v>1</v>
      </c>
      <c r="BL286" s="5" t="b">
        <f t="array" aca="1" ref="BL286" ca="1">IF(ISBLANK(Spreadsheet!AI286),TRUE,ISNUMBER(MATCH(TRUE,EXACT(Spreadsheet!AI286,INDIRECT(Spreadsheet!$D$2)),0)))</f>
        <v>1</v>
      </c>
      <c r="BM286" s="5" t="b">
        <f t="array" aca="1" ref="BM286" ca="1">IF(ISBLANK(Spreadsheet!AJ286),TRUE,ISNUMBER(MATCH(TRUE,EXACT(Spreadsheet!AJ286,INDIRECT(Spreadsheet!BJ286)),0)))</f>
        <v>1</v>
      </c>
      <c r="BN286" s="5" t="b">
        <f t="array" ref="BN286">IF(ISBLANK(Spreadsheet!AK286),TRUE,ISNUMBER(MATCH(TRUE,EXACT(Spreadsheet!AK286,DentalPlans),0)))</f>
        <v>1</v>
      </c>
      <c r="BO286" s="5" t="b">
        <f t="array" aca="1" ref="BO286" ca="1">IF(ISBLANK(Spreadsheet!AL286),TRUE,ISNUMBER(MATCH(TRUE,EXACT(Spreadsheet!AL286,INDIRECT(Spreadsheet!BK286)),0)))</f>
        <v>1</v>
      </c>
      <c r="BP286" s="5" t="b">
        <f t="array" ref="BP286">IF(ISBLANK(Spreadsheet!AM286),TRUE,ISNUMBER(MATCH(TRUE,EXACT(Spreadsheet!AM286,VisionPlans),0)))</f>
        <v>1</v>
      </c>
      <c r="BQ286" s="5" t="b">
        <f t="array" aca="1" ref="BQ286" ca="1">IF(ISBLANK(Spreadsheet!AN286),TRUE,ISNUMBER(MATCH(TRUE,EXACT(Spreadsheet!AN286,INDIRECT(Spreadsheet!BL286)),0)))</f>
        <v>1</v>
      </c>
      <c r="BR286" s="5" t="b">
        <f t="array" ref="BR286">IF(ISBLANK(Spreadsheet!AO286),TRUE,ISNUMBER(MATCH(TRUE,EXACT(Spreadsheet!AO286,LifeBenefitClasses),0)))</f>
        <v>1</v>
      </c>
      <c r="BS286" s="5" t="b">
        <f>IF(OR(ISBLANK(Spreadsheet!AO286), Spreadsheet!AO286="Waive"),IF(ISBLANK(Spreadsheet!AP286),TRUE,FALSE),IF(OR(AND(NOT(ISBLANK(Spreadsheet!AO286)),ISBLANK(Spreadsheet!AP286)),NOT(ISNUMBER(VALUE(Spreadsheet!AP286)))),FALSE,IF(OR(AND(Spreadsheet!AP286&lt;6,MOD(Spreadsheet!AP286*10,5)=0), MOD(Spreadsheet!AP286,5000)=0),TRUE,FALSE)))</f>
        <v>1</v>
      </c>
      <c r="BT286" s="5" t="b">
        <f t="array" ref="BT286">IF(ISBLANK(Spreadsheet!AQ286),TRUE,ISNUMBER(MATCH(TRUE,EXACT(Spreadsheet!AQ286,EnrollWaive),0)))</f>
        <v>1</v>
      </c>
      <c r="BU286" s="5" t="b">
        <f t="array" ref="BU286">IF(ISBLANK(Spreadsheet!AR286),TRUE,ISNUMBER(MATCH(TRUE,EXACT(Spreadsheet!AR286,LifeBenefitClasses),0)))</f>
        <v>1</v>
      </c>
      <c r="BV286" s="5" t="b">
        <f>IF(OR(ISBLANK(Spreadsheet!AR286), Spreadsheet!AR286="Waive"),IF(ISBLANK(Spreadsheet!AS286),TRUE,FALSE),IF(OR(AND(NOT(ISBLANK(Spreadsheet!AR286)),ISBLANK(Spreadsheet!AS286)),NOT(ISNUMBER(VALUE(Spreadsheet!AS286)))),FALSE,IF(OR(AND(Spreadsheet!AS286&lt;6,MOD(Spreadsheet!AS286*10,5)=0), MOD(Spreadsheet!AS286,10000)=0),TRUE,FALSE)))</f>
        <v>1</v>
      </c>
      <c r="BW286" s="5" t="b">
        <f t="array" ref="BW286">IF(ISBLANK(Spreadsheet!AT286),TRUE,ISNUMBER(MATCH(TRUE,EXACT(Spreadsheet!AT286,LifeBenefitClasses),0)))</f>
        <v>1</v>
      </c>
      <c r="BX286" s="5" t="b">
        <f>IF(OR(ISBLANK(Spreadsheet!AT286), Spreadsheet!AT286="Waive"),IF(ISBLANK(Spreadsheet!AU286),TRUE,FALSE),IF(OR(AND(NOT(ISBLANK(Spreadsheet!AT286)),ISBLANK(Spreadsheet!AU286)),NOT(ISNUMBER(VALUE(Spreadsheet!AU286)))),FALSE,IF(AND(NOT(OR(ISBLANK(Spreadsheet!AT286),Spreadsheet!AT286="Waive")),NOT(OR(ISBLANK(Spreadsheet!AR286),Spreadsheet!AR286="Waive")),MOD(Spreadsheet!AU286,5000)=0, Spreadsheet!AU286&lt;=(Spreadsheet!AS286*0.5)),TRUE,FALSE)))</f>
        <v>1</v>
      </c>
      <c r="BY286" s="5" t="b">
        <f t="array" ref="BY286">IF(ISBLANK(Spreadsheet!AV286),TRUE,ISNUMBER(MATCH(TRUE,EXACT(Spreadsheet!AV286,EnrollWaive),0)))</f>
        <v>1</v>
      </c>
      <c r="BZ286" s="5" t="b">
        <f t="array" ref="BZ286">IF(ISBLANK(Spreadsheet!AW286),TRUE,ISNUMBER(MATCH(TRUE,EXACT(Spreadsheet!AW286,LifeBenefitClasses),0)))</f>
        <v>1</v>
      </c>
      <c r="CA286" s="5" t="b">
        <f t="array" ref="CA286">IF(ISBLANK(Spreadsheet!AX286),TRUE,ISNUMBER(MATCH(TRUE,EXACT(Spreadsheet!AX286,LifeBenefitClasses),0)))</f>
        <v>1</v>
      </c>
      <c r="CB286" s="5" t="b">
        <f t="array" ref="CB286">IF(ISBLANK(Spreadsheet!AY286),TRUE,ISNUMBER(MATCH(TRUE,EXACT(Spreadsheet!AY286,LifeBenefitClasses),0)))</f>
        <v>1</v>
      </c>
      <c r="CC286" s="5" t="b">
        <f t="array" ref="CC286">IF(ISBLANK(Spreadsheet!AZ286),TRUE,ISNUMBER(MATCH(TRUE,EXACT(Spreadsheet!AZ286,LifeBenefitClasses),0)))</f>
        <v>1</v>
      </c>
      <c r="CD286" s="5" t="b">
        <f t="array" ref="CD286">IF(ISBLANK(Spreadsheet!BA286),TRUE,ISNUMBER(MATCH(TRUE,EXACT(Spreadsheet!BA286,LifeBenefitClasses),0)))</f>
        <v>1</v>
      </c>
      <c r="CE286" s="5" t="b">
        <f>IF(OR(ISBLANK(Spreadsheet!BA286), Spreadsheet!BA286="Waive"),IF(ISBLANK(Spreadsheet!BB286),TRUE,FALSE),IF(OR(AND(NOT(ISBLANK(Spreadsheet!BA286)),ISBLANK(Spreadsheet!BB286)),NOT(ISNUMBER(VALUE(Spreadsheet!BB286))),ISBLANK(Spreadsheet!BC286),NOT(ISNUMBER(VALUE(Spreadsheet!BC286)))),FALSE,IF(AND(Spreadsheet!BB286&gt;=50000,Spreadsheet!BB286&lt;=250000,MOD(Spreadsheet!BB286,10000)=0,Spreadsheet!BB286&lt;=(10*Spreadsheet!BC286)),TRUE,FALSE)))</f>
        <v>1</v>
      </c>
      <c r="CF286" s="5" t="b">
        <f>IF(NOT(ISBLANK(Spreadsheet!BC286)),AND(ISNUMBER(VALUE(Spreadsheet!BC286)),Spreadsheet!BC286&gt;0),AND(OR(ISBLANK(Spreadsheet!AO286),Spreadsheet!AO286="Waive",AND(NOT(OR(ISBLANK(Spreadsheet!AO286),Spreadsheet!AO286="Waive")),Spreadsheet!AP286&gt;=6)),OR(ISBLANK(Spreadsheet!AR286),AND(NOT(OR(ISBLANK(Spreadsheet!AR286),Spreadsheet!AR286="Waive")),Spreadsheet!AS286&gt;=6)),OR(ISBLANK(Spreadsheet!AW286)),OR(ISBLANK(Spreadsheet!AX286)),OR(ISBLANK(Spreadsheet!AY286)),OR(ISBLANK(Spreadsheet!AZ286)),OR(ISBLANK(Spreadsheet!BA286),Spreadsheet!BA286="Waive")))</f>
        <v>1</v>
      </c>
      <c r="CG286" s="5" t="b">
        <f t="shared" ca="1" si="21"/>
        <v>1</v>
      </c>
    </row>
    <row r="287" spans="8:85" x14ac:dyDescent="0.3">
      <c r="H287" s="5">
        <f t="shared" ca="1" si="18"/>
        <v>2</v>
      </c>
      <c r="I287" s="5" t="str">
        <f t="shared" ca="1" si="19"/>
        <v/>
      </c>
      <c r="J287" s="5" t="str">
        <f>IF(AND(NOT(ISBLANK(Spreadsheet!C287)),ISBLANK(Spreadsheet!D287)),Spreadsheet!F287&amp;" "&amp;Spreadsheet!H287,"")</f>
        <v/>
      </c>
      <c r="K287" s="5">
        <f>IF(AND(NOT(ISBLANK(Spreadsheet!C287)),ISBLANK(Spreadsheet!D287)),COUNTIFS(Spreadsheet!E288:E$786,"=Child",Spreadsheet!C288:C$786, "="&amp;Spreadsheet!C287) + COUNTIFS(Spreadsheet!E288:E$786,"=Step-child",Spreadsheet!C288:C$786, "="&amp;Spreadsheet!C287),0)</f>
        <v>0</v>
      </c>
      <c r="L287" s="5">
        <f>IF(NOT(ISBLANK(J287)),COUNTIFS(Spreadsheet!E288:E$786,"=Wife",Spreadsheet!C288:C$786, "="&amp;Spreadsheet!C287) + COUNTIFS(Spreadsheet!E288:E$786,"=Husband",Spreadsheet!C288:C$786, "="&amp;Spreadsheet!C287),0)</f>
        <v>0</v>
      </c>
      <c r="M287" s="5">
        <f>IF(NOT(ISBLANK(Spreadsheet!AJ287)),VLOOKUP(Spreadsheet!AJ287,'Drop Downs'!$P$2:$R$16,3,FALSE),0)</f>
        <v>0</v>
      </c>
      <c r="N287" s="5">
        <f>IF(NOT(ISBLANK(Spreadsheet!AJ287)), VLOOKUP(Spreadsheet!AJ287,'Drop Downs'!$P$2:$R$16,2,FALSE),0)</f>
        <v>0</v>
      </c>
      <c r="O287" s="5">
        <f>IF(NOT(ISBLANK(Spreadsheet!AL287)),VLOOKUP(Spreadsheet!AL287,'Drop Downs'!$P$2:$R$16,3,FALSE), 0)</f>
        <v>0</v>
      </c>
      <c r="P287" s="5">
        <f>IF(NOT(ISBLANK(Spreadsheet!AL287)),VLOOKUP(Spreadsheet!AL287,'Drop Downs'!$P$2:$R$16,2,FALSE),0)</f>
        <v>0</v>
      </c>
      <c r="Q287" s="5">
        <f>IF(NOT(ISBLANK(Spreadsheet!AN287)),VLOOKUP(Spreadsheet!AN287,'Drop Downs'!$P$2:$R$16,3,FALSE),0)</f>
        <v>0</v>
      </c>
      <c r="R287" s="5">
        <f>IF(NOT(ISBLANK(Spreadsheet!AN287)),VLOOKUP(Spreadsheet!AN287,'Drop Downs'!$P$2:$R$16,2,FALSE),0)</f>
        <v>0</v>
      </c>
      <c r="S287" s="5" t="str">
        <f>IF(OR(M287&gt;K287,N287&gt;L287,O287&gt;K287, Q287&gt;K287,N287&gt;L287, P287&gt;L287, R287&gt;L287),"Member currently has a coverage election over what he/she needs.  Please add more dependents or adjust the coverage election.","")&amp;(IF(AND(NOT(ISBLANK(Spreadsheet!C287)),NOT(ISBLANK(Spreadsheet!D287)),ISBLANK(Spreadsheet!E287)),"Dependent lacks a relationship to member.Please select one from the drop-down.",""))</f>
        <v/>
      </c>
      <c r="T287" s="5" t="b">
        <f t="shared" si="20"/>
        <v>1</v>
      </c>
      <c r="U287" s="5" t="b">
        <f>OR(ISBLANK(Spreadsheet!C287),IF(NOT(ISBLANK(Spreadsheet!D287)),NOT(ISBLANK(Spreadsheet!E287)),TRUE))</f>
        <v>1</v>
      </c>
      <c r="V287" s="5" t="b">
        <f>OR(ISBLANK(Spreadsheet!C287), NOT(ISBLANK(Spreadsheet!I287)))</f>
        <v>1</v>
      </c>
      <c r="W287" s="5" t="b">
        <f>OR(ISBLANK(Spreadsheet!D287),NOT(ISBLANK(Spreadsheet!C287)))</f>
        <v>1</v>
      </c>
      <c r="X287" s="155" t="str">
        <f>REPT("0",MIN(FIND({1,2,3,4,5,6,7,8,9},Spreadsheet!C287&amp;"123456789"))-1)&amp;IF(ISBLANK(Spreadsheet!C287),"",SUMPRODUCT(MID(0&amp;Spreadsheet!C287,LARGE(INDEX(ISNUMBER(--MID(Spreadsheet!C287,ROW($1:$225),1))*
 ROW($1:$225),0),ROW($1:$225))+1,1)*10^ROW($1:$225)/10))</f>
        <v/>
      </c>
      <c r="Y287" s="5" t="b">
        <f>IF(NOT(ISBLANK(Spreadsheet!C287)),IF(AND(ISNUMBER(VALUE(Spreadsheet!C287)), LEN(Spreadsheet!C287)=9),TRUE,FALSE),TRUE)</f>
        <v>1</v>
      </c>
      <c r="Z287" s="155" t="str">
        <f>REPT("0",MIN(FIND({1,2,3,4,5,6,7,8,9},Spreadsheet!D287&amp;"123456789"))-1)&amp;IF(ISBLANK(Spreadsheet!D287),"",SUMPRODUCT(MID(0&amp;Spreadsheet!D287,LARGE(INDEX(ISNUMBER(--MID(Spreadsheet!D287,ROW($1:$225),1))*
 ROW($1:$225),0),ROW($1:$225))+1,1)*10^ROW($1:$225)/10))</f>
        <v/>
      </c>
      <c r="AA287" s="5" t="b">
        <f>IF(AND(NOT(ISBLANK(Spreadsheet!D287)),NOT(ISBLANK(Spreadsheet!C287))),IF(AND(ISNUMBER(VALUE(Spreadsheet!D287)), LEN(Spreadsheet!D287)=9),TRUE,FALSE),IF(AND(NOT(ISBLANK(Spreadsheet!D287)),ISBLANK(Spreadsheet!C287)),FALSE,TRUE))</f>
        <v>1</v>
      </c>
      <c r="AB287" s="5" t="b">
        <f>OR(ISBLANK(Spreadsheet!Y287),IF(NOT(ISBLANK(Spreadsheet!Y287)),LEN(Spreadsheet!Y287)=10,ISNUMBER(VALUE(Spreadsheet!Y287))))</f>
        <v>1</v>
      </c>
      <c r="AC287" s="5" t="b">
        <f>OR(ISBLANK(Spreadsheet!AI287), AND(NOT(ISBLANK(Spreadsheet!AJ287)), NOT(ISNUMBER(SEARCH("Waive",Spreadsheet!AJ287)))))</f>
        <v>1</v>
      </c>
      <c r="AD287" s="5" t="b">
        <f>OR(ISBLANK(Spreadsheet!AK287), AND(NOT(ISBLANK(Spreadsheet!AL287)), NOT(ISNUMBER(SEARCH("Waive",Spreadsheet!AL287)))))</f>
        <v>1</v>
      </c>
      <c r="AE287" s="5" t="b">
        <f>OR(ISBLANK(Spreadsheet!AM287), AND(NOT(ISBLANK(Spreadsheet!AN287)), NOT(ISNUMBER(SEARCH("Waive", Spreadsheet!AN287)))))</f>
        <v>1</v>
      </c>
      <c r="AF287" s="5" t="b">
        <f>OR(ISBLANK(Spreadsheet!C287), NOT(ISBLANK(Spreadsheet!D287)),NOT(ISBLANK(Spreadsheet!L287)))</f>
        <v>1</v>
      </c>
      <c r="AG287" s="5" t="b">
        <f>IF(AND(NOT(ISBLANK(Spreadsheet!C287)), NOT(ISBLANK(Spreadsheet!D287)),Spreadsheet!C287&lt;&gt;Spreadsheet!D287),IF(ISERROR(VLOOKUP(Spreadsheet!C287, Spreadsheet!$C$6:'Spreadsheet'!$C286,1,FALSE)), FALSE, TRUE),TRUE)</f>
        <v>1</v>
      </c>
      <c r="AH287" s="5" t="b">
        <f>Spreadsheet!$B$2=Spreadsheet!AD287</f>
        <v>1</v>
      </c>
      <c r="AI287" s="5" t="b">
        <f>IF(ISBLANK(Spreadsheet!G287),TRUE,IF(OR(LEN(Spreadsheet!G287)&gt;1,ISNUMBER(VALUE(Spreadsheet!G287))),FALSE,TRUE))</f>
        <v>1</v>
      </c>
      <c r="AJ287" s="5" t="b">
        <f>OR(ISBLANK(Spreadsheet!C287), NOT(ISBLANK(Spreadsheet!B287)), NOT(ISBLANK(Spreadsheet!D287)))</f>
        <v>1</v>
      </c>
      <c r="AK287" s="5" t="b">
        <f t="array" ref="AK287">IF(OR(AND(ISBLANK(Spreadsheet!E287),ISBLANK(Spreadsheet!D287),NOT(ISBLANK(Spreadsheet!C287))),AND(ISBLANK(Spreadsheet!E287),ISBLANK(Spreadsheet!D287),ISBLANK(Spreadsheet!C287))),TRUE,ISNUMBER(MATCH(TRUE,EXACT(Spreadsheet!E287,Relationships),0)))</f>
        <v>1</v>
      </c>
      <c r="AL287" s="5" t="b">
        <f>IF(NOT(ISBLANK(Spreadsheet!C287)),IF(OR(ISBLANK(Spreadsheet!F287),LEN(Spreadsheet!F287)&gt;40),FALSE,TRUE),TRUE)</f>
        <v>1</v>
      </c>
      <c r="AM287" s="5" t="b">
        <f>IF(NOT(ISBLANK(Spreadsheet!C287)),IF(OR(ISBLANK(Spreadsheet!H287),LEN(Spreadsheet!H287)&gt;40),FALSE,TRUE),TRUE)</f>
        <v>1</v>
      </c>
      <c r="AN287" s="5" t="b">
        <f t="array" ref="AN287">IF(ISBLANK(Spreadsheet!I287),TRUE,ISNUMBER(MATCH(TRUE,EXACT(Spreadsheet!I287,GenderValues),0)))</f>
        <v>1</v>
      </c>
      <c r="AO287" s="5" t="b">
        <f ca="1">IF(ISERROR(DATEVALUE(TEXT(Spreadsheet!J287,"mm/dd/yyyy")) &gt; TODAY()),IF(AND(ISBLANK(Spreadsheet!J287),ISBLANK(Spreadsheet!C287)),TRUE,FALSE),IF(DATEVALUE(TEXT(Spreadsheet!J287,"mm/dd/yyyy")) &gt; TODAY(),FALSE,TRUE))</f>
        <v>1</v>
      </c>
      <c r="AP287" s="5" t="b">
        <f>OR(ISBLANK(Spreadsheet!K287),LEN(Spreadsheet!K287)&lt;=100)</f>
        <v>1</v>
      </c>
      <c r="AQ287" s="5" t="b">
        <f t="array" ref="AQ287">IF(OR(AND(ISBLANK(Spreadsheet!L287),ISBLANK(Spreadsheet!C287)),AND(NOT(ISBLANK(Spreadsheet!C287)),NOT(ISBLANK(Spreadsheet!D287)))),TRUE,ISNUMBER(MATCH(TRUE,EXACT(Spreadsheet!L287,MaritalStatus),0)))</f>
        <v>1</v>
      </c>
      <c r="AR287" s="5" t="b">
        <f ca="1">IF(ISERROR(DATEVALUE(TEXT(Spreadsheet!M287,"mm/dd/yyyy")) &gt; TODAY()),IF(ISBLANK(Spreadsheet!M287),TRUE,FALSE),IF(DATEVALUE(TEXT(Spreadsheet!M287,"mm/dd/yyyy")) &gt; TODAY(),FALSE,TRUE))</f>
        <v>1</v>
      </c>
      <c r="AS287" s="5" t="b">
        <f>OR(ISBLANK(Spreadsheet!N287),LEN(Spreadsheet!N287)&lt;=100)</f>
        <v>1</v>
      </c>
      <c r="AT287" s="5" t="b">
        <f>OR(ISBLANK(Spreadsheet!O287),UPPER(Spreadsheet!O287)="YES")</f>
        <v>1</v>
      </c>
      <c r="AU287" s="5" t="b">
        <f>OR(ISBLANK(Spreadsheet!P287),UPPER(Spreadsheet!P287)="YES")</f>
        <v>1</v>
      </c>
      <c r="AV287" s="5" t="b">
        <f t="array" ref="AV287">IF(ISBLANK(Spreadsheet!Q287),TRUE,ISNUMBER(MATCH(TRUE,EXACT(Spreadsheet!Q287,OnGroupsPriorIns),0)))</f>
        <v>1</v>
      </c>
      <c r="AW287" s="5" t="b">
        <f>OR(ISBLANK(Spreadsheet!R287),UPPER(Spreadsheet!R287)="YES")</f>
        <v>1</v>
      </c>
      <c r="AX287" s="5" t="b">
        <f>OR(ISBLANK(Spreadsheet!S287),UPPER(Spreadsheet!S287)="YES")</f>
        <v>1</v>
      </c>
      <c r="AY287" s="5" t="b">
        <f>OR(AND(ISBLANK(Spreadsheet!C287),LEN(Spreadsheet!T287)=0),AND(NOT(ISBLANK(Spreadsheet!C287)),LEN(Spreadsheet!T287)&gt;0,LEN(Spreadsheet!T287)&lt;=50))</f>
        <v>1</v>
      </c>
      <c r="AZ287" s="5" t="b">
        <f>OR(LEN(Spreadsheet!U287)=0,AND(LEN(Spreadsheet!U287)&gt;0,LEN(Spreadsheet!U287)&lt;=50))</f>
        <v>1</v>
      </c>
      <c r="BA287" s="5" t="b">
        <f>OR(AND(ISBLANK(Spreadsheet!C287),LEN(Spreadsheet!V287)=0),AND(NOT(ISBLANK(Spreadsheet!C287)),LEN(Spreadsheet!V287)&gt;0,LEN(Spreadsheet!V287)&lt;=50))</f>
        <v>1</v>
      </c>
      <c r="BB287" s="5" t="b">
        <f t="array" ref="BB287">IF(AND(ISBLANK(Spreadsheet!C287),LEN(Spreadsheet!W287)=0),TRUE,ISNUMBER(MATCH(TRUE,EXACT(Spreadsheet!W287,States),0)))</f>
        <v>1</v>
      </c>
      <c r="BC287" s="5" t="b">
        <f>OR(AND(ISBLANK(Spreadsheet!C287),LEN(Spreadsheet!X287)=0),AND(NOT(ISBLANK(Spreadsheet!C287)),LEN(Spreadsheet!X287)&gt;0,LEN(Spreadsheet!X287)=5,ISNUMBER(VALUE(Spreadsheet!X287))))</f>
        <v>1</v>
      </c>
      <c r="BD287" s="5" t="b">
        <f>OR(ISBLANK(Spreadsheet!Z287),LEN(Spreadsheet!Z287)&lt;=50)</f>
        <v>1</v>
      </c>
      <c r="BE287" s="5" t="b">
        <f>ISBLANK(Spreadsheet!AA287)</f>
        <v>1</v>
      </c>
      <c r="BF287" s="5" t="b">
        <f>ISBLANK(Spreadsheet!AB287)</f>
        <v>1</v>
      </c>
      <c r="BG287" s="5" t="b">
        <f>IF(ISERROR(DATEVALUE(TEXT(Spreadsheet!AC287,"mm/dd/yyyy")) &gt; DATEVALUE(TEXT(Spreadsheet!J287,"mm/dd/yyyy"))),IF(OR(AND(ISBLANK(Spreadsheet!AC287),ISBLANK(Spreadsheet!C287)),AND(NOT(ISBLANK(Spreadsheet!C287)),ISBLANK(Spreadsheet!AC287),NOT(ISBLANK(Spreadsheet!D287)))),TRUE,FALSE),IF(DATEVALUE(TEXT(Spreadsheet!AC287,"mm/dd/yyyy")) &gt; DATEVALUE(TEXT(Spreadsheet!J287,"mm/dd/yyyy")),TRUE,FALSE))</f>
        <v>1</v>
      </c>
      <c r="BH287" s="5" t="b">
        <f>OR(AND(ISBLANK(Spreadsheet!C287),ISBLANK(Spreadsheet!AE287)),AND(NOT(ISBLANK(Spreadsheet!C287)),NOT(ISBLANK(Spreadsheet!D287)),ISBLANK(Spreadsheet!AE287)),AND(NOT(ISBLANK(Spreadsheet!C287)),ISBLANK(Spreadsheet!D287),NOT(ISBLANK(Spreadsheet!AE287)),LEN(Spreadsheet!AE287)&lt;=100))</f>
        <v>1</v>
      </c>
      <c r="BI287" s="5" t="b">
        <f t="array" ref="BI287">IF(ISBLANK(Spreadsheet!AF287),TRUE,ISNUMBER(MATCH(TRUE,EXACT(Spreadsheet!AF287,CobraShortReasons),0)))</f>
        <v>1</v>
      </c>
      <c r="BJ287" s="5" t="b">
        <f ca="1">IF(ISERROR(DATEVALUE(TEXT(Spreadsheet!AG287,"mm/dd/yyyy")) &gt; TODAY()),IF(ISBLANK(Spreadsheet!AG287),TRUE,FALSE),IF(DATEVALUE(TEXT(Spreadsheet!AG287,"mm/dd/yyyy")) &gt; TODAY(),FALSE,TRUE))</f>
        <v>1</v>
      </c>
      <c r="BK287" s="5" t="b">
        <f>OR(ISBLANK(Spreadsheet!AH287),LEN(Spreadsheet!AH287)&lt;=25)</f>
        <v>1</v>
      </c>
      <c r="BL287" s="5" t="b">
        <f t="array" aca="1" ref="BL287" ca="1">IF(ISBLANK(Spreadsheet!AI287),TRUE,ISNUMBER(MATCH(TRUE,EXACT(Spreadsheet!AI287,INDIRECT(Spreadsheet!$D$2)),0)))</f>
        <v>1</v>
      </c>
      <c r="BM287" s="5" t="b">
        <f t="array" aca="1" ref="BM287" ca="1">IF(ISBLANK(Spreadsheet!AJ287),TRUE,ISNUMBER(MATCH(TRUE,EXACT(Spreadsheet!AJ287,INDIRECT(Spreadsheet!BJ287)),0)))</f>
        <v>1</v>
      </c>
      <c r="BN287" s="5" t="b">
        <f t="array" ref="BN287">IF(ISBLANK(Spreadsheet!AK287),TRUE,ISNUMBER(MATCH(TRUE,EXACT(Spreadsheet!AK287,DentalPlans),0)))</f>
        <v>1</v>
      </c>
      <c r="BO287" s="5" t="b">
        <f t="array" aca="1" ref="BO287" ca="1">IF(ISBLANK(Spreadsheet!AL287),TRUE,ISNUMBER(MATCH(TRUE,EXACT(Spreadsheet!AL287,INDIRECT(Spreadsheet!BK287)),0)))</f>
        <v>1</v>
      </c>
      <c r="BP287" s="5" t="b">
        <f t="array" ref="BP287">IF(ISBLANK(Spreadsheet!AM287),TRUE,ISNUMBER(MATCH(TRUE,EXACT(Spreadsheet!AM287,VisionPlans),0)))</f>
        <v>1</v>
      </c>
      <c r="BQ287" s="5" t="b">
        <f t="array" aca="1" ref="BQ287" ca="1">IF(ISBLANK(Spreadsheet!AN287),TRUE,ISNUMBER(MATCH(TRUE,EXACT(Spreadsheet!AN287,INDIRECT(Spreadsheet!BL287)),0)))</f>
        <v>1</v>
      </c>
      <c r="BR287" s="5" t="b">
        <f t="array" ref="BR287">IF(ISBLANK(Spreadsheet!AO287),TRUE,ISNUMBER(MATCH(TRUE,EXACT(Spreadsheet!AO287,LifeBenefitClasses),0)))</f>
        <v>1</v>
      </c>
      <c r="BS287" s="5" t="b">
        <f>IF(OR(ISBLANK(Spreadsheet!AO287), Spreadsheet!AO287="Waive"),IF(ISBLANK(Spreadsheet!AP287),TRUE,FALSE),IF(OR(AND(NOT(ISBLANK(Spreadsheet!AO287)),ISBLANK(Spreadsheet!AP287)),NOT(ISNUMBER(VALUE(Spreadsheet!AP287)))),FALSE,IF(OR(AND(Spreadsheet!AP287&lt;6,MOD(Spreadsheet!AP287*10,5)=0), MOD(Spreadsheet!AP287,5000)=0),TRUE,FALSE)))</f>
        <v>1</v>
      </c>
      <c r="BT287" s="5" t="b">
        <f t="array" ref="BT287">IF(ISBLANK(Spreadsheet!AQ287),TRUE,ISNUMBER(MATCH(TRUE,EXACT(Spreadsheet!AQ287,EnrollWaive),0)))</f>
        <v>1</v>
      </c>
      <c r="BU287" s="5" t="b">
        <f t="array" ref="BU287">IF(ISBLANK(Spreadsheet!AR287),TRUE,ISNUMBER(MATCH(TRUE,EXACT(Spreadsheet!AR287,LifeBenefitClasses),0)))</f>
        <v>1</v>
      </c>
      <c r="BV287" s="5" t="b">
        <f>IF(OR(ISBLANK(Spreadsheet!AR287), Spreadsheet!AR287="Waive"),IF(ISBLANK(Spreadsheet!AS287),TRUE,FALSE),IF(OR(AND(NOT(ISBLANK(Spreadsheet!AR287)),ISBLANK(Spreadsheet!AS287)),NOT(ISNUMBER(VALUE(Spreadsheet!AS287)))),FALSE,IF(OR(AND(Spreadsheet!AS287&lt;6,MOD(Spreadsheet!AS287*10,5)=0), MOD(Spreadsheet!AS287,10000)=0),TRUE,FALSE)))</f>
        <v>1</v>
      </c>
      <c r="BW287" s="5" t="b">
        <f t="array" ref="BW287">IF(ISBLANK(Spreadsheet!AT287),TRUE,ISNUMBER(MATCH(TRUE,EXACT(Spreadsheet!AT287,LifeBenefitClasses),0)))</f>
        <v>1</v>
      </c>
      <c r="BX287" s="5" t="b">
        <f>IF(OR(ISBLANK(Spreadsheet!AT287), Spreadsheet!AT287="Waive"),IF(ISBLANK(Spreadsheet!AU287),TRUE,FALSE),IF(OR(AND(NOT(ISBLANK(Spreadsheet!AT287)),ISBLANK(Spreadsheet!AU287)),NOT(ISNUMBER(VALUE(Spreadsheet!AU287)))),FALSE,IF(AND(NOT(OR(ISBLANK(Spreadsheet!AT287),Spreadsheet!AT287="Waive")),NOT(OR(ISBLANK(Spreadsheet!AR287),Spreadsheet!AR287="Waive")),MOD(Spreadsheet!AU287,5000)=0, Spreadsheet!AU287&lt;=(Spreadsheet!AS287*0.5)),TRUE,FALSE)))</f>
        <v>1</v>
      </c>
      <c r="BY287" s="5" t="b">
        <f t="array" ref="BY287">IF(ISBLANK(Spreadsheet!AV287),TRUE,ISNUMBER(MATCH(TRUE,EXACT(Spreadsheet!AV287,EnrollWaive),0)))</f>
        <v>1</v>
      </c>
      <c r="BZ287" s="5" t="b">
        <f t="array" ref="BZ287">IF(ISBLANK(Spreadsheet!AW287),TRUE,ISNUMBER(MATCH(TRUE,EXACT(Spreadsheet!AW287,LifeBenefitClasses),0)))</f>
        <v>1</v>
      </c>
      <c r="CA287" s="5" t="b">
        <f t="array" ref="CA287">IF(ISBLANK(Spreadsheet!AX287),TRUE,ISNUMBER(MATCH(TRUE,EXACT(Spreadsheet!AX287,LifeBenefitClasses),0)))</f>
        <v>1</v>
      </c>
      <c r="CB287" s="5" t="b">
        <f t="array" ref="CB287">IF(ISBLANK(Spreadsheet!AY287),TRUE,ISNUMBER(MATCH(TRUE,EXACT(Spreadsheet!AY287,LifeBenefitClasses),0)))</f>
        <v>1</v>
      </c>
      <c r="CC287" s="5" t="b">
        <f t="array" ref="CC287">IF(ISBLANK(Spreadsheet!AZ287),TRUE,ISNUMBER(MATCH(TRUE,EXACT(Spreadsheet!AZ287,LifeBenefitClasses),0)))</f>
        <v>1</v>
      </c>
      <c r="CD287" s="5" t="b">
        <f t="array" ref="CD287">IF(ISBLANK(Spreadsheet!BA287),TRUE,ISNUMBER(MATCH(TRUE,EXACT(Spreadsheet!BA287,LifeBenefitClasses),0)))</f>
        <v>1</v>
      </c>
      <c r="CE287" s="5" t="b">
        <f>IF(OR(ISBLANK(Spreadsheet!BA287), Spreadsheet!BA287="Waive"),IF(ISBLANK(Spreadsheet!BB287),TRUE,FALSE),IF(OR(AND(NOT(ISBLANK(Spreadsheet!BA287)),ISBLANK(Spreadsheet!BB287)),NOT(ISNUMBER(VALUE(Spreadsheet!BB287))),ISBLANK(Spreadsheet!BC287),NOT(ISNUMBER(VALUE(Spreadsheet!BC287)))),FALSE,IF(AND(Spreadsheet!BB287&gt;=50000,Spreadsheet!BB287&lt;=250000,MOD(Spreadsheet!BB287,10000)=0,Spreadsheet!BB287&lt;=(10*Spreadsheet!BC287)),TRUE,FALSE)))</f>
        <v>1</v>
      </c>
      <c r="CF287" s="5" t="b">
        <f>IF(NOT(ISBLANK(Spreadsheet!BC287)),AND(ISNUMBER(VALUE(Spreadsheet!BC287)),Spreadsheet!BC287&gt;0),AND(OR(ISBLANK(Spreadsheet!AO287),Spreadsheet!AO287="Waive",AND(NOT(OR(ISBLANK(Spreadsheet!AO287),Spreadsheet!AO287="Waive")),Spreadsheet!AP287&gt;=6)),OR(ISBLANK(Spreadsheet!AR287),AND(NOT(OR(ISBLANK(Spreadsheet!AR287),Spreadsheet!AR287="Waive")),Spreadsheet!AS287&gt;=6)),OR(ISBLANK(Spreadsheet!AW287)),OR(ISBLANK(Spreadsheet!AX287)),OR(ISBLANK(Spreadsheet!AY287)),OR(ISBLANK(Spreadsheet!AZ287)),OR(ISBLANK(Spreadsheet!BA287),Spreadsheet!BA287="Waive")))</f>
        <v>1</v>
      </c>
      <c r="CG287" s="5" t="b">
        <f t="shared" ca="1" si="21"/>
        <v>1</v>
      </c>
    </row>
    <row r="288" spans="8:85" x14ac:dyDescent="0.3">
      <c r="H288" s="5">
        <f t="shared" ca="1" si="18"/>
        <v>2</v>
      </c>
      <c r="I288" s="5" t="str">
        <f t="shared" ca="1" si="19"/>
        <v/>
      </c>
      <c r="J288" s="5" t="str">
        <f>IF(AND(NOT(ISBLANK(Spreadsheet!C288)),ISBLANK(Spreadsheet!D288)),Spreadsheet!F288&amp;" "&amp;Spreadsheet!H288,"")</f>
        <v/>
      </c>
      <c r="K288" s="5">
        <f>IF(AND(NOT(ISBLANK(Spreadsheet!C288)),ISBLANK(Spreadsheet!D288)),COUNTIFS(Spreadsheet!E289:E$786,"=Child",Spreadsheet!C289:C$786, "="&amp;Spreadsheet!C288) + COUNTIFS(Spreadsheet!E289:E$786,"=Step-child",Spreadsheet!C289:C$786, "="&amp;Spreadsheet!C288),0)</f>
        <v>0</v>
      </c>
      <c r="L288" s="5">
        <f>IF(NOT(ISBLANK(J288)),COUNTIFS(Spreadsheet!E289:E$786,"=Wife",Spreadsheet!C289:C$786, "="&amp;Spreadsheet!C288) + COUNTIFS(Spreadsheet!E289:E$786,"=Husband",Spreadsheet!C289:C$786, "="&amp;Spreadsheet!C288),0)</f>
        <v>0</v>
      </c>
      <c r="M288" s="5">
        <f>IF(NOT(ISBLANK(Spreadsheet!AJ288)),VLOOKUP(Spreadsheet!AJ288,'Drop Downs'!$P$2:$R$16,3,FALSE),0)</f>
        <v>0</v>
      </c>
      <c r="N288" s="5">
        <f>IF(NOT(ISBLANK(Spreadsheet!AJ288)), VLOOKUP(Spreadsheet!AJ288,'Drop Downs'!$P$2:$R$16,2,FALSE),0)</f>
        <v>0</v>
      </c>
      <c r="O288" s="5">
        <f>IF(NOT(ISBLANK(Spreadsheet!AL288)),VLOOKUP(Spreadsheet!AL288,'Drop Downs'!$P$2:$R$16,3,FALSE), 0)</f>
        <v>0</v>
      </c>
      <c r="P288" s="5">
        <f>IF(NOT(ISBLANK(Spreadsheet!AL288)),VLOOKUP(Spreadsheet!AL288,'Drop Downs'!$P$2:$R$16,2,FALSE),0)</f>
        <v>0</v>
      </c>
      <c r="Q288" s="5">
        <f>IF(NOT(ISBLANK(Spreadsheet!AN288)),VLOOKUP(Spreadsheet!AN288,'Drop Downs'!$P$2:$R$16,3,FALSE),0)</f>
        <v>0</v>
      </c>
      <c r="R288" s="5">
        <f>IF(NOT(ISBLANK(Spreadsheet!AN288)),VLOOKUP(Spreadsheet!AN288,'Drop Downs'!$P$2:$R$16,2,FALSE),0)</f>
        <v>0</v>
      </c>
      <c r="S288" s="5" t="str">
        <f>IF(OR(M288&gt;K288,N288&gt;L288,O288&gt;K288, Q288&gt;K288,N288&gt;L288, P288&gt;L288, R288&gt;L288),"Member currently has a coverage election over what he/she needs.  Please add more dependents or adjust the coverage election.","")&amp;(IF(AND(NOT(ISBLANK(Spreadsheet!C288)),NOT(ISBLANK(Spreadsheet!D288)),ISBLANK(Spreadsheet!E288)),"Dependent lacks a relationship to member.Please select one from the drop-down.",""))</f>
        <v/>
      </c>
      <c r="T288" s="5" t="b">
        <f t="shared" si="20"/>
        <v>1</v>
      </c>
      <c r="U288" s="5" t="b">
        <f>OR(ISBLANK(Spreadsheet!C288),IF(NOT(ISBLANK(Spreadsheet!D288)),NOT(ISBLANK(Spreadsheet!E288)),TRUE))</f>
        <v>1</v>
      </c>
      <c r="V288" s="5" t="b">
        <f>OR(ISBLANK(Spreadsheet!C288), NOT(ISBLANK(Spreadsheet!I288)))</f>
        <v>1</v>
      </c>
      <c r="W288" s="5" t="b">
        <f>OR(ISBLANK(Spreadsheet!D288),NOT(ISBLANK(Spreadsheet!C288)))</f>
        <v>1</v>
      </c>
      <c r="X288" s="155" t="str">
        <f>REPT("0",MIN(FIND({1,2,3,4,5,6,7,8,9},Spreadsheet!C288&amp;"123456789"))-1)&amp;IF(ISBLANK(Spreadsheet!C288),"",SUMPRODUCT(MID(0&amp;Spreadsheet!C288,LARGE(INDEX(ISNUMBER(--MID(Spreadsheet!C288,ROW($1:$225),1))*
 ROW($1:$225),0),ROW($1:$225))+1,1)*10^ROW($1:$225)/10))</f>
        <v/>
      </c>
      <c r="Y288" s="5" t="b">
        <f>IF(NOT(ISBLANK(Spreadsheet!C288)),IF(AND(ISNUMBER(VALUE(Spreadsheet!C288)), LEN(Spreadsheet!C288)=9),TRUE,FALSE),TRUE)</f>
        <v>1</v>
      </c>
      <c r="Z288" s="155" t="str">
        <f>REPT("0",MIN(FIND({1,2,3,4,5,6,7,8,9},Spreadsheet!D288&amp;"123456789"))-1)&amp;IF(ISBLANK(Spreadsheet!D288),"",SUMPRODUCT(MID(0&amp;Spreadsheet!D288,LARGE(INDEX(ISNUMBER(--MID(Spreadsheet!D288,ROW($1:$225),1))*
 ROW($1:$225),0),ROW($1:$225))+1,1)*10^ROW($1:$225)/10))</f>
        <v/>
      </c>
      <c r="AA288" s="5" t="b">
        <f>IF(AND(NOT(ISBLANK(Spreadsheet!D288)),NOT(ISBLANK(Spreadsheet!C288))),IF(AND(ISNUMBER(VALUE(Spreadsheet!D288)), LEN(Spreadsheet!D288)=9),TRUE,FALSE),IF(AND(NOT(ISBLANK(Spreadsheet!D288)),ISBLANK(Spreadsheet!C288)),FALSE,TRUE))</f>
        <v>1</v>
      </c>
      <c r="AB288" s="5" t="b">
        <f>OR(ISBLANK(Spreadsheet!Y288),IF(NOT(ISBLANK(Spreadsheet!Y288)),LEN(Spreadsheet!Y288)=10,ISNUMBER(VALUE(Spreadsheet!Y288))))</f>
        <v>1</v>
      </c>
      <c r="AC288" s="5" t="b">
        <f>OR(ISBLANK(Spreadsheet!AI288), AND(NOT(ISBLANK(Spreadsheet!AJ288)), NOT(ISNUMBER(SEARCH("Waive",Spreadsheet!AJ288)))))</f>
        <v>1</v>
      </c>
      <c r="AD288" s="5" t="b">
        <f>OR(ISBLANK(Spreadsheet!AK288), AND(NOT(ISBLANK(Spreadsheet!AL288)), NOT(ISNUMBER(SEARCH("Waive",Spreadsheet!AL288)))))</f>
        <v>1</v>
      </c>
      <c r="AE288" s="5" t="b">
        <f>OR(ISBLANK(Spreadsheet!AM288), AND(NOT(ISBLANK(Spreadsheet!AN288)), NOT(ISNUMBER(SEARCH("Waive", Spreadsheet!AN288)))))</f>
        <v>1</v>
      </c>
      <c r="AF288" s="5" t="b">
        <f>OR(ISBLANK(Spreadsheet!C288), NOT(ISBLANK(Spreadsheet!D288)),NOT(ISBLANK(Spreadsheet!L288)))</f>
        <v>1</v>
      </c>
      <c r="AG288" s="5" t="b">
        <f>IF(AND(NOT(ISBLANK(Spreadsheet!C288)), NOT(ISBLANK(Spreadsheet!D288)),Spreadsheet!C288&lt;&gt;Spreadsheet!D288),IF(ISERROR(VLOOKUP(Spreadsheet!C288, Spreadsheet!$C$6:'Spreadsheet'!$C287,1,FALSE)), FALSE, TRUE),TRUE)</f>
        <v>1</v>
      </c>
      <c r="AH288" s="5" t="b">
        <f>Spreadsheet!$B$2=Spreadsheet!AD288</f>
        <v>1</v>
      </c>
      <c r="AI288" s="5" t="b">
        <f>IF(ISBLANK(Spreadsheet!G288),TRUE,IF(OR(LEN(Spreadsheet!G288)&gt;1,ISNUMBER(VALUE(Spreadsheet!G288))),FALSE,TRUE))</f>
        <v>1</v>
      </c>
      <c r="AJ288" s="5" t="b">
        <f>OR(ISBLANK(Spreadsheet!C288), NOT(ISBLANK(Spreadsheet!B288)), NOT(ISBLANK(Spreadsheet!D288)))</f>
        <v>1</v>
      </c>
      <c r="AK288" s="5" t="b">
        <f t="array" ref="AK288">IF(OR(AND(ISBLANK(Spreadsheet!E288),ISBLANK(Spreadsheet!D288),NOT(ISBLANK(Spreadsheet!C288))),AND(ISBLANK(Spreadsheet!E288),ISBLANK(Spreadsheet!D288),ISBLANK(Spreadsheet!C288))),TRUE,ISNUMBER(MATCH(TRUE,EXACT(Spreadsheet!E288,Relationships),0)))</f>
        <v>1</v>
      </c>
      <c r="AL288" s="5" t="b">
        <f>IF(NOT(ISBLANK(Spreadsheet!C288)),IF(OR(ISBLANK(Spreadsheet!F288),LEN(Spreadsheet!F288)&gt;40),FALSE,TRUE),TRUE)</f>
        <v>1</v>
      </c>
      <c r="AM288" s="5" t="b">
        <f>IF(NOT(ISBLANK(Spreadsheet!C288)),IF(OR(ISBLANK(Spreadsheet!H288),LEN(Spreadsheet!H288)&gt;40),FALSE,TRUE),TRUE)</f>
        <v>1</v>
      </c>
      <c r="AN288" s="5" t="b">
        <f t="array" ref="AN288">IF(ISBLANK(Spreadsheet!I288),TRUE,ISNUMBER(MATCH(TRUE,EXACT(Spreadsheet!I288,GenderValues),0)))</f>
        <v>1</v>
      </c>
      <c r="AO288" s="5" t="b">
        <f ca="1">IF(ISERROR(DATEVALUE(TEXT(Spreadsheet!J288,"mm/dd/yyyy")) &gt; TODAY()),IF(AND(ISBLANK(Spreadsheet!J288),ISBLANK(Spreadsheet!C288)),TRUE,FALSE),IF(DATEVALUE(TEXT(Spreadsheet!J288,"mm/dd/yyyy")) &gt; TODAY(),FALSE,TRUE))</f>
        <v>1</v>
      </c>
      <c r="AP288" s="5" t="b">
        <f>OR(ISBLANK(Spreadsheet!K288),LEN(Spreadsheet!K288)&lt;=100)</f>
        <v>1</v>
      </c>
      <c r="AQ288" s="5" t="b">
        <f t="array" ref="AQ288">IF(OR(AND(ISBLANK(Spreadsheet!L288),ISBLANK(Spreadsheet!C288)),AND(NOT(ISBLANK(Spreadsheet!C288)),NOT(ISBLANK(Spreadsheet!D288)))),TRUE,ISNUMBER(MATCH(TRUE,EXACT(Spreadsheet!L288,MaritalStatus),0)))</f>
        <v>1</v>
      </c>
      <c r="AR288" s="5" t="b">
        <f ca="1">IF(ISERROR(DATEVALUE(TEXT(Spreadsheet!M288,"mm/dd/yyyy")) &gt; TODAY()),IF(ISBLANK(Spreadsheet!M288),TRUE,FALSE),IF(DATEVALUE(TEXT(Spreadsheet!M288,"mm/dd/yyyy")) &gt; TODAY(),FALSE,TRUE))</f>
        <v>1</v>
      </c>
      <c r="AS288" s="5" t="b">
        <f>OR(ISBLANK(Spreadsheet!N288),LEN(Spreadsheet!N288)&lt;=100)</f>
        <v>1</v>
      </c>
      <c r="AT288" s="5" t="b">
        <f>OR(ISBLANK(Spreadsheet!O288),UPPER(Spreadsheet!O288)="YES")</f>
        <v>1</v>
      </c>
      <c r="AU288" s="5" t="b">
        <f>OR(ISBLANK(Spreadsheet!P288),UPPER(Spreadsheet!P288)="YES")</f>
        <v>1</v>
      </c>
      <c r="AV288" s="5" t="b">
        <f t="array" ref="AV288">IF(ISBLANK(Spreadsheet!Q288),TRUE,ISNUMBER(MATCH(TRUE,EXACT(Spreadsheet!Q288,OnGroupsPriorIns),0)))</f>
        <v>1</v>
      </c>
      <c r="AW288" s="5" t="b">
        <f>OR(ISBLANK(Spreadsheet!R288),UPPER(Spreadsheet!R288)="YES")</f>
        <v>1</v>
      </c>
      <c r="AX288" s="5" t="b">
        <f>OR(ISBLANK(Spreadsheet!S288),UPPER(Spreadsheet!S288)="YES")</f>
        <v>1</v>
      </c>
      <c r="AY288" s="5" t="b">
        <f>OR(AND(ISBLANK(Spreadsheet!C288),LEN(Spreadsheet!T288)=0),AND(NOT(ISBLANK(Spreadsheet!C288)),LEN(Spreadsheet!T288)&gt;0,LEN(Spreadsheet!T288)&lt;=50))</f>
        <v>1</v>
      </c>
      <c r="AZ288" s="5" t="b">
        <f>OR(LEN(Spreadsheet!U288)=0,AND(LEN(Spreadsheet!U288)&gt;0,LEN(Spreadsheet!U288)&lt;=50))</f>
        <v>1</v>
      </c>
      <c r="BA288" s="5" t="b">
        <f>OR(AND(ISBLANK(Spreadsheet!C288),LEN(Spreadsheet!V288)=0),AND(NOT(ISBLANK(Spreadsheet!C288)),LEN(Spreadsheet!V288)&gt;0,LEN(Spreadsheet!V288)&lt;=50))</f>
        <v>1</v>
      </c>
      <c r="BB288" s="5" t="b">
        <f t="array" ref="BB288">IF(AND(ISBLANK(Spreadsheet!C288),LEN(Spreadsheet!W288)=0),TRUE,ISNUMBER(MATCH(TRUE,EXACT(Spreadsheet!W288,States),0)))</f>
        <v>1</v>
      </c>
      <c r="BC288" s="5" t="b">
        <f>OR(AND(ISBLANK(Spreadsheet!C288),LEN(Spreadsheet!X288)=0),AND(NOT(ISBLANK(Spreadsheet!C288)),LEN(Spreadsheet!X288)&gt;0,LEN(Spreadsheet!X288)=5,ISNUMBER(VALUE(Spreadsheet!X288))))</f>
        <v>1</v>
      </c>
      <c r="BD288" s="5" t="b">
        <f>OR(ISBLANK(Spreadsheet!Z288),LEN(Spreadsheet!Z288)&lt;=50)</f>
        <v>1</v>
      </c>
      <c r="BE288" s="5" t="b">
        <f>ISBLANK(Spreadsheet!AA288)</f>
        <v>1</v>
      </c>
      <c r="BF288" s="5" t="b">
        <f>ISBLANK(Spreadsheet!AB288)</f>
        <v>1</v>
      </c>
      <c r="BG288" s="5" t="b">
        <f>IF(ISERROR(DATEVALUE(TEXT(Spreadsheet!AC288,"mm/dd/yyyy")) &gt; DATEVALUE(TEXT(Spreadsheet!J288,"mm/dd/yyyy"))),IF(OR(AND(ISBLANK(Spreadsheet!AC288),ISBLANK(Spreadsheet!C288)),AND(NOT(ISBLANK(Spreadsheet!C288)),ISBLANK(Spreadsheet!AC288),NOT(ISBLANK(Spreadsheet!D288)))),TRUE,FALSE),IF(DATEVALUE(TEXT(Spreadsheet!AC288,"mm/dd/yyyy")) &gt; DATEVALUE(TEXT(Spreadsheet!J288,"mm/dd/yyyy")),TRUE,FALSE))</f>
        <v>1</v>
      </c>
      <c r="BH288" s="5" t="b">
        <f>OR(AND(ISBLANK(Spreadsheet!C288),ISBLANK(Spreadsheet!AE288)),AND(NOT(ISBLANK(Spreadsheet!C288)),NOT(ISBLANK(Spreadsheet!D288)),ISBLANK(Spreadsheet!AE288)),AND(NOT(ISBLANK(Spreadsheet!C288)),ISBLANK(Spreadsheet!D288),NOT(ISBLANK(Spreadsheet!AE288)),LEN(Spreadsheet!AE288)&lt;=100))</f>
        <v>1</v>
      </c>
      <c r="BI288" s="5" t="b">
        <f t="array" ref="BI288">IF(ISBLANK(Spreadsheet!AF288),TRUE,ISNUMBER(MATCH(TRUE,EXACT(Spreadsheet!AF288,CobraShortReasons),0)))</f>
        <v>1</v>
      </c>
      <c r="BJ288" s="5" t="b">
        <f ca="1">IF(ISERROR(DATEVALUE(TEXT(Spreadsheet!AG288,"mm/dd/yyyy")) &gt; TODAY()),IF(ISBLANK(Spreadsheet!AG288),TRUE,FALSE),IF(DATEVALUE(TEXT(Spreadsheet!AG288,"mm/dd/yyyy")) &gt; TODAY(),FALSE,TRUE))</f>
        <v>1</v>
      </c>
      <c r="BK288" s="5" t="b">
        <f>OR(ISBLANK(Spreadsheet!AH288),LEN(Spreadsheet!AH288)&lt;=25)</f>
        <v>1</v>
      </c>
      <c r="BL288" s="5" t="b">
        <f t="array" aca="1" ref="BL288" ca="1">IF(ISBLANK(Spreadsheet!AI288),TRUE,ISNUMBER(MATCH(TRUE,EXACT(Spreadsheet!AI288,INDIRECT(Spreadsheet!$D$2)),0)))</f>
        <v>1</v>
      </c>
      <c r="BM288" s="5" t="b">
        <f t="array" aca="1" ref="BM288" ca="1">IF(ISBLANK(Spreadsheet!AJ288),TRUE,ISNUMBER(MATCH(TRUE,EXACT(Spreadsheet!AJ288,INDIRECT(Spreadsheet!BJ288)),0)))</f>
        <v>1</v>
      </c>
      <c r="BN288" s="5" t="b">
        <f t="array" ref="BN288">IF(ISBLANK(Spreadsheet!AK288),TRUE,ISNUMBER(MATCH(TRUE,EXACT(Spreadsheet!AK288,DentalPlans),0)))</f>
        <v>1</v>
      </c>
      <c r="BO288" s="5" t="b">
        <f t="array" aca="1" ref="BO288" ca="1">IF(ISBLANK(Spreadsheet!AL288),TRUE,ISNUMBER(MATCH(TRUE,EXACT(Spreadsheet!AL288,INDIRECT(Spreadsheet!BK288)),0)))</f>
        <v>1</v>
      </c>
      <c r="BP288" s="5" t="b">
        <f t="array" ref="BP288">IF(ISBLANK(Spreadsheet!AM288),TRUE,ISNUMBER(MATCH(TRUE,EXACT(Spreadsheet!AM288,VisionPlans),0)))</f>
        <v>1</v>
      </c>
      <c r="BQ288" s="5" t="b">
        <f t="array" aca="1" ref="BQ288" ca="1">IF(ISBLANK(Spreadsheet!AN288),TRUE,ISNUMBER(MATCH(TRUE,EXACT(Spreadsheet!AN288,INDIRECT(Spreadsheet!BL288)),0)))</f>
        <v>1</v>
      </c>
      <c r="BR288" s="5" t="b">
        <f t="array" ref="BR288">IF(ISBLANK(Spreadsheet!AO288),TRUE,ISNUMBER(MATCH(TRUE,EXACT(Spreadsheet!AO288,LifeBenefitClasses),0)))</f>
        <v>1</v>
      </c>
      <c r="BS288" s="5" t="b">
        <f>IF(OR(ISBLANK(Spreadsheet!AO288), Spreadsheet!AO288="Waive"),IF(ISBLANK(Spreadsheet!AP288),TRUE,FALSE),IF(OR(AND(NOT(ISBLANK(Spreadsheet!AO288)),ISBLANK(Spreadsheet!AP288)),NOT(ISNUMBER(VALUE(Spreadsheet!AP288)))),FALSE,IF(OR(AND(Spreadsheet!AP288&lt;6,MOD(Spreadsheet!AP288*10,5)=0), MOD(Spreadsheet!AP288,5000)=0),TRUE,FALSE)))</f>
        <v>1</v>
      </c>
      <c r="BT288" s="5" t="b">
        <f t="array" ref="BT288">IF(ISBLANK(Spreadsheet!AQ288),TRUE,ISNUMBER(MATCH(TRUE,EXACT(Spreadsheet!AQ288,EnrollWaive),0)))</f>
        <v>1</v>
      </c>
      <c r="BU288" s="5" t="b">
        <f t="array" ref="BU288">IF(ISBLANK(Spreadsheet!AR288),TRUE,ISNUMBER(MATCH(TRUE,EXACT(Spreadsheet!AR288,LifeBenefitClasses),0)))</f>
        <v>1</v>
      </c>
      <c r="BV288" s="5" t="b">
        <f>IF(OR(ISBLANK(Spreadsheet!AR288), Spreadsheet!AR288="Waive"),IF(ISBLANK(Spreadsheet!AS288),TRUE,FALSE),IF(OR(AND(NOT(ISBLANK(Spreadsheet!AR288)),ISBLANK(Spreadsheet!AS288)),NOT(ISNUMBER(VALUE(Spreadsheet!AS288)))),FALSE,IF(OR(AND(Spreadsheet!AS288&lt;6,MOD(Spreadsheet!AS288*10,5)=0), MOD(Spreadsheet!AS288,10000)=0),TRUE,FALSE)))</f>
        <v>1</v>
      </c>
      <c r="BW288" s="5" t="b">
        <f t="array" ref="BW288">IF(ISBLANK(Spreadsheet!AT288),TRUE,ISNUMBER(MATCH(TRUE,EXACT(Spreadsheet!AT288,LifeBenefitClasses),0)))</f>
        <v>1</v>
      </c>
      <c r="BX288" s="5" t="b">
        <f>IF(OR(ISBLANK(Spreadsheet!AT288), Spreadsheet!AT288="Waive"),IF(ISBLANK(Spreadsheet!AU288),TRUE,FALSE),IF(OR(AND(NOT(ISBLANK(Spreadsheet!AT288)),ISBLANK(Spreadsheet!AU288)),NOT(ISNUMBER(VALUE(Spreadsheet!AU288)))),FALSE,IF(AND(NOT(OR(ISBLANK(Spreadsheet!AT288),Spreadsheet!AT288="Waive")),NOT(OR(ISBLANK(Spreadsheet!AR288),Spreadsheet!AR288="Waive")),MOD(Spreadsheet!AU288,5000)=0, Spreadsheet!AU288&lt;=(Spreadsheet!AS288*0.5)),TRUE,FALSE)))</f>
        <v>1</v>
      </c>
      <c r="BY288" s="5" t="b">
        <f t="array" ref="BY288">IF(ISBLANK(Spreadsheet!AV288),TRUE,ISNUMBER(MATCH(TRUE,EXACT(Spreadsheet!AV288,EnrollWaive),0)))</f>
        <v>1</v>
      </c>
      <c r="BZ288" s="5" t="b">
        <f t="array" ref="BZ288">IF(ISBLANK(Spreadsheet!AW288),TRUE,ISNUMBER(MATCH(TRUE,EXACT(Spreadsheet!AW288,LifeBenefitClasses),0)))</f>
        <v>1</v>
      </c>
      <c r="CA288" s="5" t="b">
        <f t="array" ref="CA288">IF(ISBLANK(Spreadsheet!AX288),TRUE,ISNUMBER(MATCH(TRUE,EXACT(Spreadsheet!AX288,LifeBenefitClasses),0)))</f>
        <v>1</v>
      </c>
      <c r="CB288" s="5" t="b">
        <f t="array" ref="CB288">IF(ISBLANK(Spreadsheet!AY288),TRUE,ISNUMBER(MATCH(TRUE,EXACT(Spreadsheet!AY288,LifeBenefitClasses),0)))</f>
        <v>1</v>
      </c>
      <c r="CC288" s="5" t="b">
        <f t="array" ref="CC288">IF(ISBLANK(Spreadsheet!AZ288),TRUE,ISNUMBER(MATCH(TRUE,EXACT(Spreadsheet!AZ288,LifeBenefitClasses),0)))</f>
        <v>1</v>
      </c>
      <c r="CD288" s="5" t="b">
        <f t="array" ref="CD288">IF(ISBLANK(Spreadsheet!BA288),TRUE,ISNUMBER(MATCH(TRUE,EXACT(Spreadsheet!BA288,LifeBenefitClasses),0)))</f>
        <v>1</v>
      </c>
      <c r="CE288" s="5" t="b">
        <f>IF(OR(ISBLANK(Spreadsheet!BA288), Spreadsheet!BA288="Waive"),IF(ISBLANK(Spreadsheet!BB288),TRUE,FALSE),IF(OR(AND(NOT(ISBLANK(Spreadsheet!BA288)),ISBLANK(Spreadsheet!BB288)),NOT(ISNUMBER(VALUE(Spreadsheet!BB288))),ISBLANK(Spreadsheet!BC288),NOT(ISNUMBER(VALUE(Spreadsheet!BC288)))),FALSE,IF(AND(Spreadsheet!BB288&gt;=50000,Spreadsheet!BB288&lt;=250000,MOD(Spreadsheet!BB288,10000)=0,Spreadsheet!BB288&lt;=(10*Spreadsheet!BC288)),TRUE,FALSE)))</f>
        <v>1</v>
      </c>
      <c r="CF288" s="5" t="b">
        <f>IF(NOT(ISBLANK(Spreadsheet!BC288)),AND(ISNUMBER(VALUE(Spreadsheet!BC288)),Spreadsheet!BC288&gt;0),AND(OR(ISBLANK(Spreadsheet!AO288),Spreadsheet!AO288="Waive",AND(NOT(OR(ISBLANK(Spreadsheet!AO288),Spreadsheet!AO288="Waive")),Spreadsheet!AP288&gt;=6)),OR(ISBLANK(Spreadsheet!AR288),AND(NOT(OR(ISBLANK(Spreadsheet!AR288),Spreadsheet!AR288="Waive")),Spreadsheet!AS288&gt;=6)),OR(ISBLANK(Spreadsheet!AW288)),OR(ISBLANK(Spreadsheet!AX288)),OR(ISBLANK(Spreadsheet!AY288)),OR(ISBLANK(Spreadsheet!AZ288)),OR(ISBLANK(Spreadsheet!BA288),Spreadsheet!BA288="Waive")))</f>
        <v>1</v>
      </c>
      <c r="CG288" s="5" t="b">
        <f t="shared" ca="1" si="21"/>
        <v>1</v>
      </c>
    </row>
    <row r="289" spans="8:85" x14ac:dyDescent="0.3">
      <c r="H289" s="5">
        <f t="shared" ca="1" si="18"/>
        <v>2</v>
      </c>
      <c r="I289" s="5" t="str">
        <f t="shared" ca="1" si="19"/>
        <v/>
      </c>
      <c r="J289" s="5" t="str">
        <f>IF(AND(NOT(ISBLANK(Spreadsheet!C289)),ISBLANK(Spreadsheet!D289)),Spreadsheet!F289&amp;" "&amp;Spreadsheet!H289,"")</f>
        <v/>
      </c>
      <c r="K289" s="5">
        <f>IF(AND(NOT(ISBLANK(Spreadsheet!C289)),ISBLANK(Spreadsheet!D289)),COUNTIFS(Spreadsheet!E290:E$786,"=Child",Spreadsheet!C290:C$786, "="&amp;Spreadsheet!C289) + COUNTIFS(Spreadsheet!E290:E$786,"=Step-child",Spreadsheet!C290:C$786, "="&amp;Spreadsheet!C289),0)</f>
        <v>0</v>
      </c>
      <c r="L289" s="5">
        <f>IF(NOT(ISBLANK(J289)),COUNTIFS(Spreadsheet!E290:E$786,"=Wife",Spreadsheet!C290:C$786, "="&amp;Spreadsheet!C289) + COUNTIFS(Spreadsheet!E290:E$786,"=Husband",Spreadsheet!C290:C$786, "="&amp;Spreadsheet!C289),0)</f>
        <v>0</v>
      </c>
      <c r="M289" s="5">
        <f>IF(NOT(ISBLANK(Spreadsheet!AJ289)),VLOOKUP(Spreadsheet!AJ289,'Drop Downs'!$P$2:$R$16,3,FALSE),0)</f>
        <v>0</v>
      </c>
      <c r="N289" s="5">
        <f>IF(NOT(ISBLANK(Spreadsheet!AJ289)), VLOOKUP(Spreadsheet!AJ289,'Drop Downs'!$P$2:$R$16,2,FALSE),0)</f>
        <v>0</v>
      </c>
      <c r="O289" s="5">
        <f>IF(NOT(ISBLANK(Spreadsheet!AL289)),VLOOKUP(Spreadsheet!AL289,'Drop Downs'!$P$2:$R$16,3,FALSE), 0)</f>
        <v>0</v>
      </c>
      <c r="P289" s="5">
        <f>IF(NOT(ISBLANK(Spreadsheet!AL289)),VLOOKUP(Spreadsheet!AL289,'Drop Downs'!$P$2:$R$16,2,FALSE),0)</f>
        <v>0</v>
      </c>
      <c r="Q289" s="5">
        <f>IF(NOT(ISBLANK(Spreadsheet!AN289)),VLOOKUP(Spreadsheet!AN289,'Drop Downs'!$P$2:$R$16,3,FALSE),0)</f>
        <v>0</v>
      </c>
      <c r="R289" s="5">
        <f>IF(NOT(ISBLANK(Spreadsheet!AN289)),VLOOKUP(Spreadsheet!AN289,'Drop Downs'!$P$2:$R$16,2,FALSE),0)</f>
        <v>0</v>
      </c>
      <c r="S289" s="5" t="str">
        <f>IF(OR(M289&gt;K289,N289&gt;L289,O289&gt;K289, Q289&gt;K289,N289&gt;L289, P289&gt;L289, R289&gt;L289),"Member currently has a coverage election over what he/she needs.  Please add more dependents or adjust the coverage election.","")&amp;(IF(AND(NOT(ISBLANK(Spreadsheet!C289)),NOT(ISBLANK(Spreadsheet!D289)),ISBLANK(Spreadsheet!E289)),"Dependent lacks a relationship to member.Please select one from the drop-down.",""))</f>
        <v/>
      </c>
      <c r="T289" s="5" t="b">
        <f t="shared" si="20"/>
        <v>1</v>
      </c>
      <c r="U289" s="5" t="b">
        <f>OR(ISBLANK(Spreadsheet!C289),IF(NOT(ISBLANK(Spreadsheet!D289)),NOT(ISBLANK(Spreadsheet!E289)),TRUE))</f>
        <v>1</v>
      </c>
      <c r="V289" s="5" t="b">
        <f>OR(ISBLANK(Spreadsheet!C289), NOT(ISBLANK(Spreadsheet!I289)))</f>
        <v>1</v>
      </c>
      <c r="W289" s="5" t="b">
        <f>OR(ISBLANK(Spreadsheet!D289),NOT(ISBLANK(Spreadsheet!C289)))</f>
        <v>1</v>
      </c>
      <c r="X289" s="155" t="str">
        <f>REPT("0",MIN(FIND({1,2,3,4,5,6,7,8,9},Spreadsheet!C289&amp;"123456789"))-1)&amp;IF(ISBLANK(Spreadsheet!C289),"",SUMPRODUCT(MID(0&amp;Spreadsheet!C289,LARGE(INDEX(ISNUMBER(--MID(Spreadsheet!C289,ROW($1:$225),1))*
 ROW($1:$225),0),ROW($1:$225))+1,1)*10^ROW($1:$225)/10))</f>
        <v/>
      </c>
      <c r="Y289" s="5" t="b">
        <f>IF(NOT(ISBLANK(Spreadsheet!C289)),IF(AND(ISNUMBER(VALUE(Spreadsheet!C289)), LEN(Spreadsheet!C289)=9),TRUE,FALSE),TRUE)</f>
        <v>1</v>
      </c>
      <c r="Z289" s="155" t="str">
        <f>REPT("0",MIN(FIND({1,2,3,4,5,6,7,8,9},Spreadsheet!D289&amp;"123456789"))-1)&amp;IF(ISBLANK(Spreadsheet!D289),"",SUMPRODUCT(MID(0&amp;Spreadsheet!D289,LARGE(INDEX(ISNUMBER(--MID(Spreadsheet!D289,ROW($1:$225),1))*
 ROW($1:$225),0),ROW($1:$225))+1,1)*10^ROW($1:$225)/10))</f>
        <v/>
      </c>
      <c r="AA289" s="5" t="b">
        <f>IF(AND(NOT(ISBLANK(Spreadsheet!D289)),NOT(ISBLANK(Spreadsheet!C289))),IF(AND(ISNUMBER(VALUE(Spreadsheet!D289)), LEN(Spreadsheet!D289)=9),TRUE,FALSE),IF(AND(NOT(ISBLANK(Spreadsheet!D289)),ISBLANK(Spreadsheet!C289)),FALSE,TRUE))</f>
        <v>1</v>
      </c>
      <c r="AB289" s="5" t="b">
        <f>OR(ISBLANK(Spreadsheet!Y289),IF(NOT(ISBLANK(Spreadsheet!Y289)),LEN(Spreadsheet!Y289)=10,ISNUMBER(VALUE(Spreadsheet!Y289))))</f>
        <v>1</v>
      </c>
      <c r="AC289" s="5" t="b">
        <f>OR(ISBLANK(Spreadsheet!AI289), AND(NOT(ISBLANK(Spreadsheet!AJ289)), NOT(ISNUMBER(SEARCH("Waive",Spreadsheet!AJ289)))))</f>
        <v>1</v>
      </c>
      <c r="AD289" s="5" t="b">
        <f>OR(ISBLANK(Spreadsheet!AK289), AND(NOT(ISBLANK(Spreadsheet!AL289)), NOT(ISNUMBER(SEARCH("Waive",Spreadsheet!AL289)))))</f>
        <v>1</v>
      </c>
      <c r="AE289" s="5" t="b">
        <f>OR(ISBLANK(Spreadsheet!AM289), AND(NOT(ISBLANK(Spreadsheet!AN289)), NOT(ISNUMBER(SEARCH("Waive", Spreadsheet!AN289)))))</f>
        <v>1</v>
      </c>
      <c r="AF289" s="5" t="b">
        <f>OR(ISBLANK(Spreadsheet!C289), NOT(ISBLANK(Spreadsheet!D289)),NOT(ISBLANK(Spreadsheet!L289)))</f>
        <v>1</v>
      </c>
      <c r="AG289" s="5" t="b">
        <f>IF(AND(NOT(ISBLANK(Spreadsheet!C289)), NOT(ISBLANK(Spreadsheet!D289)),Spreadsheet!C289&lt;&gt;Spreadsheet!D289),IF(ISERROR(VLOOKUP(Spreadsheet!C289, Spreadsheet!$C$6:'Spreadsheet'!$C288,1,FALSE)), FALSE, TRUE),TRUE)</f>
        <v>1</v>
      </c>
      <c r="AH289" s="5" t="b">
        <f>Spreadsheet!$B$2=Spreadsheet!AD289</f>
        <v>1</v>
      </c>
      <c r="AI289" s="5" t="b">
        <f>IF(ISBLANK(Spreadsheet!G289),TRUE,IF(OR(LEN(Spreadsheet!G289)&gt;1,ISNUMBER(VALUE(Spreadsheet!G289))),FALSE,TRUE))</f>
        <v>1</v>
      </c>
      <c r="AJ289" s="5" t="b">
        <f>OR(ISBLANK(Spreadsheet!C289), NOT(ISBLANK(Spreadsheet!B289)), NOT(ISBLANK(Spreadsheet!D289)))</f>
        <v>1</v>
      </c>
      <c r="AK289" s="5" t="b">
        <f t="array" ref="AK289">IF(OR(AND(ISBLANK(Spreadsheet!E289),ISBLANK(Spreadsheet!D289),NOT(ISBLANK(Spreadsheet!C289))),AND(ISBLANK(Spreadsheet!E289),ISBLANK(Spreadsheet!D289),ISBLANK(Spreadsheet!C289))),TRUE,ISNUMBER(MATCH(TRUE,EXACT(Spreadsheet!E289,Relationships),0)))</f>
        <v>1</v>
      </c>
      <c r="AL289" s="5" t="b">
        <f>IF(NOT(ISBLANK(Spreadsheet!C289)),IF(OR(ISBLANK(Spreadsheet!F289),LEN(Spreadsheet!F289)&gt;40),FALSE,TRUE),TRUE)</f>
        <v>1</v>
      </c>
      <c r="AM289" s="5" t="b">
        <f>IF(NOT(ISBLANK(Spreadsheet!C289)),IF(OR(ISBLANK(Spreadsheet!H289),LEN(Spreadsheet!H289)&gt;40),FALSE,TRUE),TRUE)</f>
        <v>1</v>
      </c>
      <c r="AN289" s="5" t="b">
        <f t="array" ref="AN289">IF(ISBLANK(Spreadsheet!I289),TRUE,ISNUMBER(MATCH(TRUE,EXACT(Spreadsheet!I289,GenderValues),0)))</f>
        <v>1</v>
      </c>
      <c r="AO289" s="5" t="b">
        <f ca="1">IF(ISERROR(DATEVALUE(TEXT(Spreadsheet!J289,"mm/dd/yyyy")) &gt; TODAY()),IF(AND(ISBLANK(Spreadsheet!J289),ISBLANK(Spreadsheet!C289)),TRUE,FALSE),IF(DATEVALUE(TEXT(Spreadsheet!J289,"mm/dd/yyyy")) &gt; TODAY(),FALSE,TRUE))</f>
        <v>1</v>
      </c>
      <c r="AP289" s="5" t="b">
        <f>OR(ISBLANK(Spreadsheet!K289),LEN(Spreadsheet!K289)&lt;=100)</f>
        <v>1</v>
      </c>
      <c r="AQ289" s="5" t="b">
        <f t="array" ref="AQ289">IF(OR(AND(ISBLANK(Spreadsheet!L289),ISBLANK(Spreadsheet!C289)),AND(NOT(ISBLANK(Spreadsheet!C289)),NOT(ISBLANK(Spreadsheet!D289)))),TRUE,ISNUMBER(MATCH(TRUE,EXACT(Spreadsheet!L289,MaritalStatus),0)))</f>
        <v>1</v>
      </c>
      <c r="AR289" s="5" t="b">
        <f ca="1">IF(ISERROR(DATEVALUE(TEXT(Spreadsheet!M289,"mm/dd/yyyy")) &gt; TODAY()),IF(ISBLANK(Spreadsheet!M289),TRUE,FALSE),IF(DATEVALUE(TEXT(Spreadsheet!M289,"mm/dd/yyyy")) &gt; TODAY(),FALSE,TRUE))</f>
        <v>1</v>
      </c>
      <c r="AS289" s="5" t="b">
        <f>OR(ISBLANK(Spreadsheet!N289),LEN(Spreadsheet!N289)&lt;=100)</f>
        <v>1</v>
      </c>
      <c r="AT289" s="5" t="b">
        <f>OR(ISBLANK(Spreadsheet!O289),UPPER(Spreadsheet!O289)="YES")</f>
        <v>1</v>
      </c>
      <c r="AU289" s="5" t="b">
        <f>OR(ISBLANK(Spreadsheet!P289),UPPER(Spreadsheet!P289)="YES")</f>
        <v>1</v>
      </c>
      <c r="AV289" s="5" t="b">
        <f t="array" ref="AV289">IF(ISBLANK(Spreadsheet!Q289),TRUE,ISNUMBER(MATCH(TRUE,EXACT(Spreadsheet!Q289,OnGroupsPriorIns),0)))</f>
        <v>1</v>
      </c>
      <c r="AW289" s="5" t="b">
        <f>OR(ISBLANK(Spreadsheet!R289),UPPER(Spreadsheet!R289)="YES")</f>
        <v>1</v>
      </c>
      <c r="AX289" s="5" t="b">
        <f>OR(ISBLANK(Spreadsheet!S289),UPPER(Spreadsheet!S289)="YES")</f>
        <v>1</v>
      </c>
      <c r="AY289" s="5" t="b">
        <f>OR(AND(ISBLANK(Spreadsheet!C289),LEN(Spreadsheet!T289)=0),AND(NOT(ISBLANK(Spreadsheet!C289)),LEN(Spreadsheet!T289)&gt;0,LEN(Spreadsheet!T289)&lt;=50))</f>
        <v>1</v>
      </c>
      <c r="AZ289" s="5" t="b">
        <f>OR(LEN(Spreadsheet!U289)=0,AND(LEN(Spreadsheet!U289)&gt;0,LEN(Spreadsheet!U289)&lt;=50))</f>
        <v>1</v>
      </c>
      <c r="BA289" s="5" t="b">
        <f>OR(AND(ISBLANK(Spreadsheet!C289),LEN(Spreadsheet!V289)=0),AND(NOT(ISBLANK(Spreadsheet!C289)),LEN(Spreadsheet!V289)&gt;0,LEN(Spreadsheet!V289)&lt;=50))</f>
        <v>1</v>
      </c>
      <c r="BB289" s="5" t="b">
        <f t="array" ref="BB289">IF(AND(ISBLANK(Spreadsheet!C289),LEN(Spreadsheet!W289)=0),TRUE,ISNUMBER(MATCH(TRUE,EXACT(Spreadsheet!W289,States),0)))</f>
        <v>1</v>
      </c>
      <c r="BC289" s="5" t="b">
        <f>OR(AND(ISBLANK(Spreadsheet!C289),LEN(Spreadsheet!X289)=0),AND(NOT(ISBLANK(Spreadsheet!C289)),LEN(Spreadsheet!X289)&gt;0,LEN(Spreadsheet!X289)=5,ISNUMBER(VALUE(Spreadsheet!X289))))</f>
        <v>1</v>
      </c>
      <c r="BD289" s="5" t="b">
        <f>OR(ISBLANK(Spreadsheet!Z289),LEN(Spreadsheet!Z289)&lt;=50)</f>
        <v>1</v>
      </c>
      <c r="BE289" s="5" t="b">
        <f>ISBLANK(Spreadsheet!AA289)</f>
        <v>1</v>
      </c>
      <c r="BF289" s="5" t="b">
        <f>ISBLANK(Spreadsheet!AB289)</f>
        <v>1</v>
      </c>
      <c r="BG289" s="5" t="b">
        <f>IF(ISERROR(DATEVALUE(TEXT(Spreadsheet!AC289,"mm/dd/yyyy")) &gt; DATEVALUE(TEXT(Spreadsheet!J289,"mm/dd/yyyy"))),IF(OR(AND(ISBLANK(Spreadsheet!AC289),ISBLANK(Spreadsheet!C289)),AND(NOT(ISBLANK(Spreadsheet!C289)),ISBLANK(Spreadsheet!AC289),NOT(ISBLANK(Spreadsheet!D289)))),TRUE,FALSE),IF(DATEVALUE(TEXT(Spreadsheet!AC289,"mm/dd/yyyy")) &gt; DATEVALUE(TEXT(Spreadsheet!J289,"mm/dd/yyyy")),TRUE,FALSE))</f>
        <v>1</v>
      </c>
      <c r="BH289" s="5" t="b">
        <f>OR(AND(ISBLANK(Spreadsheet!C289),ISBLANK(Spreadsheet!AE289)),AND(NOT(ISBLANK(Spreadsheet!C289)),NOT(ISBLANK(Spreadsheet!D289)),ISBLANK(Spreadsheet!AE289)),AND(NOT(ISBLANK(Spreadsheet!C289)),ISBLANK(Spreadsheet!D289),NOT(ISBLANK(Spreadsheet!AE289)),LEN(Spreadsheet!AE289)&lt;=100))</f>
        <v>1</v>
      </c>
      <c r="BI289" s="5" t="b">
        <f t="array" ref="BI289">IF(ISBLANK(Spreadsheet!AF289),TRUE,ISNUMBER(MATCH(TRUE,EXACT(Spreadsheet!AF289,CobraShortReasons),0)))</f>
        <v>1</v>
      </c>
      <c r="BJ289" s="5" t="b">
        <f ca="1">IF(ISERROR(DATEVALUE(TEXT(Spreadsheet!AG289,"mm/dd/yyyy")) &gt; TODAY()),IF(ISBLANK(Spreadsheet!AG289),TRUE,FALSE),IF(DATEVALUE(TEXT(Spreadsheet!AG289,"mm/dd/yyyy")) &gt; TODAY(),FALSE,TRUE))</f>
        <v>1</v>
      </c>
      <c r="BK289" s="5" t="b">
        <f>OR(ISBLANK(Spreadsheet!AH289),LEN(Spreadsheet!AH289)&lt;=25)</f>
        <v>1</v>
      </c>
      <c r="BL289" s="5" t="b">
        <f t="array" aca="1" ref="BL289" ca="1">IF(ISBLANK(Spreadsheet!AI289),TRUE,ISNUMBER(MATCH(TRUE,EXACT(Spreadsheet!AI289,INDIRECT(Spreadsheet!$D$2)),0)))</f>
        <v>1</v>
      </c>
      <c r="BM289" s="5" t="b">
        <f t="array" aca="1" ref="BM289" ca="1">IF(ISBLANK(Spreadsheet!AJ289),TRUE,ISNUMBER(MATCH(TRUE,EXACT(Spreadsheet!AJ289,INDIRECT(Spreadsheet!BJ289)),0)))</f>
        <v>1</v>
      </c>
      <c r="BN289" s="5" t="b">
        <f t="array" ref="BN289">IF(ISBLANK(Spreadsheet!AK289),TRUE,ISNUMBER(MATCH(TRUE,EXACT(Spreadsheet!AK289,DentalPlans),0)))</f>
        <v>1</v>
      </c>
      <c r="BO289" s="5" t="b">
        <f t="array" aca="1" ref="BO289" ca="1">IF(ISBLANK(Spreadsheet!AL289),TRUE,ISNUMBER(MATCH(TRUE,EXACT(Spreadsheet!AL289,INDIRECT(Spreadsheet!BK289)),0)))</f>
        <v>1</v>
      </c>
      <c r="BP289" s="5" t="b">
        <f t="array" ref="BP289">IF(ISBLANK(Spreadsheet!AM289),TRUE,ISNUMBER(MATCH(TRUE,EXACT(Spreadsheet!AM289,VisionPlans),0)))</f>
        <v>1</v>
      </c>
      <c r="BQ289" s="5" t="b">
        <f t="array" aca="1" ref="BQ289" ca="1">IF(ISBLANK(Spreadsheet!AN289),TRUE,ISNUMBER(MATCH(TRUE,EXACT(Spreadsheet!AN289,INDIRECT(Spreadsheet!BL289)),0)))</f>
        <v>1</v>
      </c>
      <c r="BR289" s="5" t="b">
        <f t="array" ref="BR289">IF(ISBLANK(Spreadsheet!AO289),TRUE,ISNUMBER(MATCH(TRUE,EXACT(Spreadsheet!AO289,LifeBenefitClasses),0)))</f>
        <v>1</v>
      </c>
      <c r="BS289" s="5" t="b">
        <f>IF(OR(ISBLANK(Spreadsheet!AO289), Spreadsheet!AO289="Waive"),IF(ISBLANK(Spreadsheet!AP289),TRUE,FALSE),IF(OR(AND(NOT(ISBLANK(Spreadsheet!AO289)),ISBLANK(Spreadsheet!AP289)),NOT(ISNUMBER(VALUE(Spreadsheet!AP289)))),FALSE,IF(OR(AND(Spreadsheet!AP289&lt;6,MOD(Spreadsheet!AP289*10,5)=0), MOD(Spreadsheet!AP289,5000)=0),TRUE,FALSE)))</f>
        <v>1</v>
      </c>
      <c r="BT289" s="5" t="b">
        <f t="array" ref="BT289">IF(ISBLANK(Spreadsheet!AQ289),TRUE,ISNUMBER(MATCH(TRUE,EXACT(Spreadsheet!AQ289,EnrollWaive),0)))</f>
        <v>1</v>
      </c>
      <c r="BU289" s="5" t="b">
        <f t="array" ref="BU289">IF(ISBLANK(Spreadsheet!AR289),TRUE,ISNUMBER(MATCH(TRUE,EXACT(Spreadsheet!AR289,LifeBenefitClasses),0)))</f>
        <v>1</v>
      </c>
      <c r="BV289" s="5" t="b">
        <f>IF(OR(ISBLANK(Spreadsheet!AR289), Spreadsheet!AR289="Waive"),IF(ISBLANK(Spreadsheet!AS289),TRUE,FALSE),IF(OR(AND(NOT(ISBLANK(Spreadsheet!AR289)),ISBLANK(Spreadsheet!AS289)),NOT(ISNUMBER(VALUE(Spreadsheet!AS289)))),FALSE,IF(OR(AND(Spreadsheet!AS289&lt;6,MOD(Spreadsheet!AS289*10,5)=0), MOD(Spreadsheet!AS289,10000)=0),TRUE,FALSE)))</f>
        <v>1</v>
      </c>
      <c r="BW289" s="5" t="b">
        <f t="array" ref="BW289">IF(ISBLANK(Spreadsheet!AT289),TRUE,ISNUMBER(MATCH(TRUE,EXACT(Spreadsheet!AT289,LifeBenefitClasses),0)))</f>
        <v>1</v>
      </c>
      <c r="BX289" s="5" t="b">
        <f>IF(OR(ISBLANK(Spreadsheet!AT289), Spreadsheet!AT289="Waive"),IF(ISBLANK(Spreadsheet!AU289),TRUE,FALSE),IF(OR(AND(NOT(ISBLANK(Spreadsheet!AT289)),ISBLANK(Spreadsheet!AU289)),NOT(ISNUMBER(VALUE(Spreadsheet!AU289)))),FALSE,IF(AND(NOT(OR(ISBLANK(Spreadsheet!AT289),Spreadsheet!AT289="Waive")),NOT(OR(ISBLANK(Spreadsheet!AR289),Spreadsheet!AR289="Waive")),MOD(Spreadsheet!AU289,5000)=0, Spreadsheet!AU289&lt;=(Spreadsheet!AS289*0.5)),TRUE,FALSE)))</f>
        <v>1</v>
      </c>
      <c r="BY289" s="5" t="b">
        <f t="array" ref="BY289">IF(ISBLANK(Spreadsheet!AV289),TRUE,ISNUMBER(MATCH(TRUE,EXACT(Spreadsheet!AV289,EnrollWaive),0)))</f>
        <v>1</v>
      </c>
      <c r="BZ289" s="5" t="b">
        <f t="array" ref="BZ289">IF(ISBLANK(Spreadsheet!AW289),TRUE,ISNUMBER(MATCH(TRUE,EXACT(Spreadsheet!AW289,LifeBenefitClasses),0)))</f>
        <v>1</v>
      </c>
      <c r="CA289" s="5" t="b">
        <f t="array" ref="CA289">IF(ISBLANK(Spreadsheet!AX289),TRUE,ISNUMBER(MATCH(TRUE,EXACT(Spreadsheet!AX289,LifeBenefitClasses),0)))</f>
        <v>1</v>
      </c>
      <c r="CB289" s="5" t="b">
        <f t="array" ref="CB289">IF(ISBLANK(Spreadsheet!AY289),TRUE,ISNUMBER(MATCH(TRUE,EXACT(Spreadsheet!AY289,LifeBenefitClasses),0)))</f>
        <v>1</v>
      </c>
      <c r="CC289" s="5" t="b">
        <f t="array" ref="CC289">IF(ISBLANK(Spreadsheet!AZ289),TRUE,ISNUMBER(MATCH(TRUE,EXACT(Spreadsheet!AZ289,LifeBenefitClasses),0)))</f>
        <v>1</v>
      </c>
      <c r="CD289" s="5" t="b">
        <f t="array" ref="CD289">IF(ISBLANK(Spreadsheet!BA289),TRUE,ISNUMBER(MATCH(TRUE,EXACT(Spreadsheet!BA289,LifeBenefitClasses),0)))</f>
        <v>1</v>
      </c>
      <c r="CE289" s="5" t="b">
        <f>IF(OR(ISBLANK(Spreadsheet!BA289), Spreadsheet!BA289="Waive"),IF(ISBLANK(Spreadsheet!BB289),TRUE,FALSE),IF(OR(AND(NOT(ISBLANK(Spreadsheet!BA289)),ISBLANK(Spreadsheet!BB289)),NOT(ISNUMBER(VALUE(Spreadsheet!BB289))),ISBLANK(Spreadsheet!BC289),NOT(ISNUMBER(VALUE(Spreadsheet!BC289)))),FALSE,IF(AND(Spreadsheet!BB289&gt;=50000,Spreadsheet!BB289&lt;=250000,MOD(Spreadsheet!BB289,10000)=0,Spreadsheet!BB289&lt;=(10*Spreadsheet!BC289)),TRUE,FALSE)))</f>
        <v>1</v>
      </c>
      <c r="CF289" s="5" t="b">
        <f>IF(NOT(ISBLANK(Spreadsheet!BC289)),AND(ISNUMBER(VALUE(Spreadsheet!BC289)),Spreadsheet!BC289&gt;0),AND(OR(ISBLANK(Spreadsheet!AO289),Spreadsheet!AO289="Waive",AND(NOT(OR(ISBLANK(Spreadsheet!AO289),Spreadsheet!AO289="Waive")),Spreadsheet!AP289&gt;=6)),OR(ISBLANK(Spreadsheet!AR289),AND(NOT(OR(ISBLANK(Spreadsheet!AR289),Spreadsheet!AR289="Waive")),Spreadsheet!AS289&gt;=6)),OR(ISBLANK(Spreadsheet!AW289)),OR(ISBLANK(Spreadsheet!AX289)),OR(ISBLANK(Spreadsheet!AY289)),OR(ISBLANK(Spreadsheet!AZ289)),OR(ISBLANK(Spreadsheet!BA289),Spreadsheet!BA289="Waive")))</f>
        <v>1</v>
      </c>
      <c r="CG289" s="5" t="b">
        <f t="shared" ca="1" si="21"/>
        <v>1</v>
      </c>
    </row>
    <row r="290" spans="8:85" x14ac:dyDescent="0.3">
      <c r="H290" s="5">
        <f t="shared" ca="1" si="18"/>
        <v>2</v>
      </c>
      <c r="I290" s="5" t="str">
        <f t="shared" ca="1" si="19"/>
        <v/>
      </c>
      <c r="J290" s="5" t="str">
        <f>IF(AND(NOT(ISBLANK(Spreadsheet!C290)),ISBLANK(Spreadsheet!D290)),Spreadsheet!F290&amp;" "&amp;Spreadsheet!H290,"")</f>
        <v/>
      </c>
      <c r="K290" s="5">
        <f>IF(AND(NOT(ISBLANK(Spreadsheet!C290)),ISBLANK(Spreadsheet!D290)),COUNTIFS(Spreadsheet!E291:E$786,"=Child",Spreadsheet!C291:C$786, "="&amp;Spreadsheet!C290) + COUNTIFS(Spreadsheet!E291:E$786,"=Step-child",Spreadsheet!C291:C$786, "="&amp;Spreadsheet!C290),0)</f>
        <v>0</v>
      </c>
      <c r="L290" s="5">
        <f>IF(NOT(ISBLANK(J290)),COUNTIFS(Spreadsheet!E291:E$786,"=Wife",Spreadsheet!C291:C$786, "="&amp;Spreadsheet!C290) + COUNTIFS(Spreadsheet!E291:E$786,"=Husband",Spreadsheet!C291:C$786, "="&amp;Spreadsheet!C290),0)</f>
        <v>0</v>
      </c>
      <c r="M290" s="5">
        <f>IF(NOT(ISBLANK(Spreadsheet!AJ290)),VLOOKUP(Spreadsheet!AJ290,'Drop Downs'!$P$2:$R$16,3,FALSE),0)</f>
        <v>0</v>
      </c>
      <c r="N290" s="5">
        <f>IF(NOT(ISBLANK(Spreadsheet!AJ290)), VLOOKUP(Spreadsheet!AJ290,'Drop Downs'!$P$2:$R$16,2,FALSE),0)</f>
        <v>0</v>
      </c>
      <c r="O290" s="5">
        <f>IF(NOT(ISBLANK(Spreadsheet!AL290)),VLOOKUP(Spreadsheet!AL290,'Drop Downs'!$P$2:$R$16,3,FALSE), 0)</f>
        <v>0</v>
      </c>
      <c r="P290" s="5">
        <f>IF(NOT(ISBLANK(Spreadsheet!AL290)),VLOOKUP(Spreadsheet!AL290,'Drop Downs'!$P$2:$R$16,2,FALSE),0)</f>
        <v>0</v>
      </c>
      <c r="Q290" s="5">
        <f>IF(NOT(ISBLANK(Spreadsheet!AN290)),VLOOKUP(Spreadsheet!AN290,'Drop Downs'!$P$2:$R$16,3,FALSE),0)</f>
        <v>0</v>
      </c>
      <c r="R290" s="5">
        <f>IF(NOT(ISBLANK(Spreadsheet!AN290)),VLOOKUP(Spreadsheet!AN290,'Drop Downs'!$P$2:$R$16,2,FALSE),0)</f>
        <v>0</v>
      </c>
      <c r="S290" s="5" t="str">
        <f>IF(OR(M290&gt;K290,N290&gt;L290,O290&gt;K290, Q290&gt;K290,N290&gt;L290, P290&gt;L290, R290&gt;L290),"Member currently has a coverage election over what he/she needs.  Please add more dependents or adjust the coverage election.","")&amp;(IF(AND(NOT(ISBLANK(Spreadsheet!C290)),NOT(ISBLANK(Spreadsheet!D290)),ISBLANK(Spreadsheet!E290)),"Dependent lacks a relationship to member.Please select one from the drop-down.",""))</f>
        <v/>
      </c>
      <c r="T290" s="5" t="b">
        <f t="shared" si="20"/>
        <v>1</v>
      </c>
      <c r="U290" s="5" t="b">
        <f>OR(ISBLANK(Spreadsheet!C290),IF(NOT(ISBLANK(Spreadsheet!D290)),NOT(ISBLANK(Spreadsheet!E290)),TRUE))</f>
        <v>1</v>
      </c>
      <c r="V290" s="5" t="b">
        <f>OR(ISBLANK(Spreadsheet!C290), NOT(ISBLANK(Spreadsheet!I290)))</f>
        <v>1</v>
      </c>
      <c r="W290" s="5" t="b">
        <f>OR(ISBLANK(Spreadsheet!D290),NOT(ISBLANK(Spreadsheet!C290)))</f>
        <v>1</v>
      </c>
      <c r="X290" s="155" t="str">
        <f>REPT("0",MIN(FIND({1,2,3,4,5,6,7,8,9},Spreadsheet!C290&amp;"123456789"))-1)&amp;IF(ISBLANK(Spreadsheet!C290),"",SUMPRODUCT(MID(0&amp;Spreadsheet!C290,LARGE(INDEX(ISNUMBER(--MID(Spreadsheet!C290,ROW($1:$225),1))*
 ROW($1:$225),0),ROW($1:$225))+1,1)*10^ROW($1:$225)/10))</f>
        <v/>
      </c>
      <c r="Y290" s="5" t="b">
        <f>IF(NOT(ISBLANK(Spreadsheet!C290)),IF(AND(ISNUMBER(VALUE(Spreadsheet!C290)), LEN(Spreadsheet!C290)=9),TRUE,FALSE),TRUE)</f>
        <v>1</v>
      </c>
      <c r="Z290" s="155" t="str">
        <f>REPT("0",MIN(FIND({1,2,3,4,5,6,7,8,9},Spreadsheet!D290&amp;"123456789"))-1)&amp;IF(ISBLANK(Spreadsheet!D290),"",SUMPRODUCT(MID(0&amp;Spreadsheet!D290,LARGE(INDEX(ISNUMBER(--MID(Spreadsheet!D290,ROW($1:$225),1))*
 ROW($1:$225),0),ROW($1:$225))+1,1)*10^ROW($1:$225)/10))</f>
        <v/>
      </c>
      <c r="AA290" s="5" t="b">
        <f>IF(AND(NOT(ISBLANK(Spreadsheet!D290)),NOT(ISBLANK(Spreadsheet!C290))),IF(AND(ISNUMBER(VALUE(Spreadsheet!D290)), LEN(Spreadsheet!D290)=9),TRUE,FALSE),IF(AND(NOT(ISBLANK(Spreadsheet!D290)),ISBLANK(Spreadsheet!C290)),FALSE,TRUE))</f>
        <v>1</v>
      </c>
      <c r="AB290" s="5" t="b">
        <f>OR(ISBLANK(Spreadsheet!Y290),IF(NOT(ISBLANK(Spreadsheet!Y290)),LEN(Spreadsheet!Y290)=10,ISNUMBER(VALUE(Spreadsheet!Y290))))</f>
        <v>1</v>
      </c>
      <c r="AC290" s="5" t="b">
        <f>OR(ISBLANK(Spreadsheet!AI290), AND(NOT(ISBLANK(Spreadsheet!AJ290)), NOT(ISNUMBER(SEARCH("Waive",Spreadsheet!AJ290)))))</f>
        <v>1</v>
      </c>
      <c r="AD290" s="5" t="b">
        <f>OR(ISBLANK(Spreadsheet!AK290), AND(NOT(ISBLANK(Spreadsheet!AL290)), NOT(ISNUMBER(SEARCH("Waive",Spreadsheet!AL290)))))</f>
        <v>1</v>
      </c>
      <c r="AE290" s="5" t="b">
        <f>OR(ISBLANK(Spreadsheet!AM290), AND(NOT(ISBLANK(Spreadsheet!AN290)), NOT(ISNUMBER(SEARCH("Waive", Spreadsheet!AN290)))))</f>
        <v>1</v>
      </c>
      <c r="AF290" s="5" t="b">
        <f>OR(ISBLANK(Spreadsheet!C290), NOT(ISBLANK(Spreadsheet!D290)),NOT(ISBLANK(Spreadsheet!L290)))</f>
        <v>1</v>
      </c>
      <c r="AG290" s="5" t="b">
        <f>IF(AND(NOT(ISBLANK(Spreadsheet!C290)), NOT(ISBLANK(Spreadsheet!D290)),Spreadsheet!C290&lt;&gt;Spreadsheet!D290),IF(ISERROR(VLOOKUP(Spreadsheet!C290, Spreadsheet!$C$6:'Spreadsheet'!$C289,1,FALSE)), FALSE, TRUE),TRUE)</f>
        <v>1</v>
      </c>
      <c r="AH290" s="5" t="b">
        <f>Spreadsheet!$B$2=Spreadsheet!AD290</f>
        <v>1</v>
      </c>
      <c r="AI290" s="5" t="b">
        <f>IF(ISBLANK(Spreadsheet!G290),TRUE,IF(OR(LEN(Spreadsheet!G290)&gt;1,ISNUMBER(VALUE(Spreadsheet!G290))),FALSE,TRUE))</f>
        <v>1</v>
      </c>
      <c r="AJ290" s="5" t="b">
        <f>OR(ISBLANK(Spreadsheet!C290), NOT(ISBLANK(Spreadsheet!B290)), NOT(ISBLANK(Spreadsheet!D290)))</f>
        <v>1</v>
      </c>
      <c r="AK290" s="5" t="b">
        <f t="array" ref="AK290">IF(OR(AND(ISBLANK(Spreadsheet!E290),ISBLANK(Spreadsheet!D290),NOT(ISBLANK(Spreadsheet!C290))),AND(ISBLANK(Spreadsheet!E290),ISBLANK(Spreadsheet!D290),ISBLANK(Spreadsheet!C290))),TRUE,ISNUMBER(MATCH(TRUE,EXACT(Spreadsheet!E290,Relationships),0)))</f>
        <v>1</v>
      </c>
      <c r="AL290" s="5" t="b">
        <f>IF(NOT(ISBLANK(Spreadsheet!C290)),IF(OR(ISBLANK(Spreadsheet!F290),LEN(Spreadsheet!F290)&gt;40),FALSE,TRUE),TRUE)</f>
        <v>1</v>
      </c>
      <c r="AM290" s="5" t="b">
        <f>IF(NOT(ISBLANK(Spreadsheet!C290)),IF(OR(ISBLANK(Spreadsheet!H290),LEN(Spreadsheet!H290)&gt;40),FALSE,TRUE),TRUE)</f>
        <v>1</v>
      </c>
      <c r="AN290" s="5" t="b">
        <f t="array" ref="AN290">IF(ISBLANK(Spreadsheet!I290),TRUE,ISNUMBER(MATCH(TRUE,EXACT(Spreadsheet!I290,GenderValues),0)))</f>
        <v>1</v>
      </c>
      <c r="AO290" s="5" t="b">
        <f ca="1">IF(ISERROR(DATEVALUE(TEXT(Spreadsheet!J290,"mm/dd/yyyy")) &gt; TODAY()),IF(AND(ISBLANK(Spreadsheet!J290),ISBLANK(Spreadsheet!C290)),TRUE,FALSE),IF(DATEVALUE(TEXT(Spreadsheet!J290,"mm/dd/yyyy")) &gt; TODAY(),FALSE,TRUE))</f>
        <v>1</v>
      </c>
      <c r="AP290" s="5" t="b">
        <f>OR(ISBLANK(Spreadsheet!K290),LEN(Spreadsheet!K290)&lt;=100)</f>
        <v>1</v>
      </c>
      <c r="AQ290" s="5" t="b">
        <f t="array" ref="AQ290">IF(OR(AND(ISBLANK(Spreadsheet!L290),ISBLANK(Spreadsheet!C290)),AND(NOT(ISBLANK(Spreadsheet!C290)),NOT(ISBLANK(Spreadsheet!D290)))),TRUE,ISNUMBER(MATCH(TRUE,EXACT(Spreadsheet!L290,MaritalStatus),0)))</f>
        <v>1</v>
      </c>
      <c r="AR290" s="5" t="b">
        <f ca="1">IF(ISERROR(DATEVALUE(TEXT(Spreadsheet!M290,"mm/dd/yyyy")) &gt; TODAY()),IF(ISBLANK(Spreadsheet!M290),TRUE,FALSE),IF(DATEVALUE(TEXT(Spreadsheet!M290,"mm/dd/yyyy")) &gt; TODAY(),FALSE,TRUE))</f>
        <v>1</v>
      </c>
      <c r="AS290" s="5" t="b">
        <f>OR(ISBLANK(Spreadsheet!N290),LEN(Spreadsheet!N290)&lt;=100)</f>
        <v>1</v>
      </c>
      <c r="AT290" s="5" t="b">
        <f>OR(ISBLANK(Spreadsheet!O290),UPPER(Spreadsheet!O290)="YES")</f>
        <v>1</v>
      </c>
      <c r="AU290" s="5" t="b">
        <f>OR(ISBLANK(Spreadsheet!P290),UPPER(Spreadsheet!P290)="YES")</f>
        <v>1</v>
      </c>
      <c r="AV290" s="5" t="b">
        <f t="array" ref="AV290">IF(ISBLANK(Spreadsheet!Q290),TRUE,ISNUMBER(MATCH(TRUE,EXACT(Spreadsheet!Q290,OnGroupsPriorIns),0)))</f>
        <v>1</v>
      </c>
      <c r="AW290" s="5" t="b">
        <f>OR(ISBLANK(Spreadsheet!R290),UPPER(Spreadsheet!R290)="YES")</f>
        <v>1</v>
      </c>
      <c r="AX290" s="5" t="b">
        <f>OR(ISBLANK(Spreadsheet!S290),UPPER(Spreadsheet!S290)="YES")</f>
        <v>1</v>
      </c>
      <c r="AY290" s="5" t="b">
        <f>OR(AND(ISBLANK(Spreadsheet!C290),LEN(Spreadsheet!T290)=0),AND(NOT(ISBLANK(Spreadsheet!C290)),LEN(Spreadsheet!T290)&gt;0,LEN(Spreadsheet!T290)&lt;=50))</f>
        <v>1</v>
      </c>
      <c r="AZ290" s="5" t="b">
        <f>OR(LEN(Spreadsheet!U290)=0,AND(LEN(Spreadsheet!U290)&gt;0,LEN(Spreadsheet!U290)&lt;=50))</f>
        <v>1</v>
      </c>
      <c r="BA290" s="5" t="b">
        <f>OR(AND(ISBLANK(Spreadsheet!C290),LEN(Spreadsheet!V290)=0),AND(NOT(ISBLANK(Spreadsheet!C290)),LEN(Spreadsheet!V290)&gt;0,LEN(Spreadsheet!V290)&lt;=50))</f>
        <v>1</v>
      </c>
      <c r="BB290" s="5" t="b">
        <f t="array" ref="BB290">IF(AND(ISBLANK(Spreadsheet!C290),LEN(Spreadsheet!W290)=0),TRUE,ISNUMBER(MATCH(TRUE,EXACT(Spreadsheet!W290,States),0)))</f>
        <v>1</v>
      </c>
      <c r="BC290" s="5" t="b">
        <f>OR(AND(ISBLANK(Spreadsheet!C290),LEN(Spreadsheet!X290)=0),AND(NOT(ISBLANK(Spreadsheet!C290)),LEN(Spreadsheet!X290)&gt;0,LEN(Spreadsheet!X290)=5,ISNUMBER(VALUE(Spreadsheet!X290))))</f>
        <v>1</v>
      </c>
      <c r="BD290" s="5" t="b">
        <f>OR(ISBLANK(Spreadsheet!Z290),LEN(Spreadsheet!Z290)&lt;=50)</f>
        <v>1</v>
      </c>
      <c r="BE290" s="5" t="b">
        <f>ISBLANK(Spreadsheet!AA290)</f>
        <v>1</v>
      </c>
      <c r="BF290" s="5" t="b">
        <f>ISBLANK(Spreadsheet!AB290)</f>
        <v>1</v>
      </c>
      <c r="BG290" s="5" t="b">
        <f>IF(ISERROR(DATEVALUE(TEXT(Spreadsheet!AC290,"mm/dd/yyyy")) &gt; DATEVALUE(TEXT(Spreadsheet!J290,"mm/dd/yyyy"))),IF(OR(AND(ISBLANK(Spreadsheet!AC290),ISBLANK(Spreadsheet!C290)),AND(NOT(ISBLANK(Spreadsheet!C290)),ISBLANK(Spreadsheet!AC290),NOT(ISBLANK(Spreadsheet!D290)))),TRUE,FALSE),IF(DATEVALUE(TEXT(Spreadsheet!AC290,"mm/dd/yyyy")) &gt; DATEVALUE(TEXT(Spreadsheet!J290,"mm/dd/yyyy")),TRUE,FALSE))</f>
        <v>1</v>
      </c>
      <c r="BH290" s="5" t="b">
        <f>OR(AND(ISBLANK(Spreadsheet!C290),ISBLANK(Spreadsheet!AE290)),AND(NOT(ISBLANK(Spreadsheet!C290)),NOT(ISBLANK(Spreadsheet!D290)),ISBLANK(Spreadsheet!AE290)),AND(NOT(ISBLANK(Spreadsheet!C290)),ISBLANK(Spreadsheet!D290),NOT(ISBLANK(Spreadsheet!AE290)),LEN(Spreadsheet!AE290)&lt;=100))</f>
        <v>1</v>
      </c>
      <c r="BI290" s="5" t="b">
        <f t="array" ref="BI290">IF(ISBLANK(Spreadsheet!AF290),TRUE,ISNUMBER(MATCH(TRUE,EXACT(Spreadsheet!AF290,CobraShortReasons),0)))</f>
        <v>1</v>
      </c>
      <c r="BJ290" s="5" t="b">
        <f ca="1">IF(ISERROR(DATEVALUE(TEXT(Spreadsheet!AG290,"mm/dd/yyyy")) &gt; TODAY()),IF(ISBLANK(Spreadsheet!AG290),TRUE,FALSE),IF(DATEVALUE(TEXT(Spreadsheet!AG290,"mm/dd/yyyy")) &gt; TODAY(),FALSE,TRUE))</f>
        <v>1</v>
      </c>
      <c r="BK290" s="5" t="b">
        <f>OR(ISBLANK(Spreadsheet!AH290),LEN(Spreadsheet!AH290)&lt;=25)</f>
        <v>1</v>
      </c>
      <c r="BL290" s="5" t="b">
        <f t="array" aca="1" ref="BL290" ca="1">IF(ISBLANK(Spreadsheet!AI290),TRUE,ISNUMBER(MATCH(TRUE,EXACT(Spreadsheet!AI290,INDIRECT(Spreadsheet!$D$2)),0)))</f>
        <v>1</v>
      </c>
      <c r="BM290" s="5" t="b">
        <f t="array" aca="1" ref="BM290" ca="1">IF(ISBLANK(Spreadsheet!AJ290),TRUE,ISNUMBER(MATCH(TRUE,EXACT(Spreadsheet!AJ290,INDIRECT(Spreadsheet!BJ290)),0)))</f>
        <v>1</v>
      </c>
      <c r="BN290" s="5" t="b">
        <f t="array" ref="BN290">IF(ISBLANK(Spreadsheet!AK290),TRUE,ISNUMBER(MATCH(TRUE,EXACT(Spreadsheet!AK290,DentalPlans),0)))</f>
        <v>1</v>
      </c>
      <c r="BO290" s="5" t="b">
        <f t="array" aca="1" ref="BO290" ca="1">IF(ISBLANK(Spreadsheet!AL290),TRUE,ISNUMBER(MATCH(TRUE,EXACT(Spreadsheet!AL290,INDIRECT(Spreadsheet!BK290)),0)))</f>
        <v>1</v>
      </c>
      <c r="BP290" s="5" t="b">
        <f t="array" ref="BP290">IF(ISBLANK(Spreadsheet!AM290),TRUE,ISNUMBER(MATCH(TRUE,EXACT(Spreadsheet!AM290,VisionPlans),0)))</f>
        <v>1</v>
      </c>
      <c r="BQ290" s="5" t="b">
        <f t="array" aca="1" ref="BQ290" ca="1">IF(ISBLANK(Spreadsheet!AN290),TRUE,ISNUMBER(MATCH(TRUE,EXACT(Spreadsheet!AN290,INDIRECT(Spreadsheet!BL290)),0)))</f>
        <v>1</v>
      </c>
      <c r="BR290" s="5" t="b">
        <f t="array" ref="BR290">IF(ISBLANK(Spreadsheet!AO290),TRUE,ISNUMBER(MATCH(TRUE,EXACT(Spreadsheet!AO290,LifeBenefitClasses),0)))</f>
        <v>1</v>
      </c>
      <c r="BS290" s="5" t="b">
        <f>IF(OR(ISBLANK(Spreadsheet!AO290), Spreadsheet!AO290="Waive"),IF(ISBLANK(Spreadsheet!AP290),TRUE,FALSE),IF(OR(AND(NOT(ISBLANK(Spreadsheet!AO290)),ISBLANK(Spreadsheet!AP290)),NOT(ISNUMBER(VALUE(Spreadsheet!AP290)))),FALSE,IF(OR(AND(Spreadsheet!AP290&lt;6,MOD(Spreadsheet!AP290*10,5)=0), MOD(Spreadsheet!AP290,5000)=0),TRUE,FALSE)))</f>
        <v>1</v>
      </c>
      <c r="BT290" s="5" t="b">
        <f t="array" ref="BT290">IF(ISBLANK(Spreadsheet!AQ290),TRUE,ISNUMBER(MATCH(TRUE,EXACT(Spreadsheet!AQ290,EnrollWaive),0)))</f>
        <v>1</v>
      </c>
      <c r="BU290" s="5" t="b">
        <f t="array" ref="BU290">IF(ISBLANK(Spreadsheet!AR290),TRUE,ISNUMBER(MATCH(TRUE,EXACT(Spreadsheet!AR290,LifeBenefitClasses),0)))</f>
        <v>1</v>
      </c>
      <c r="BV290" s="5" t="b">
        <f>IF(OR(ISBLANK(Spreadsheet!AR290), Spreadsheet!AR290="Waive"),IF(ISBLANK(Spreadsheet!AS290),TRUE,FALSE),IF(OR(AND(NOT(ISBLANK(Spreadsheet!AR290)),ISBLANK(Spreadsheet!AS290)),NOT(ISNUMBER(VALUE(Spreadsheet!AS290)))),FALSE,IF(OR(AND(Spreadsheet!AS290&lt;6,MOD(Spreadsheet!AS290*10,5)=0), MOD(Spreadsheet!AS290,10000)=0),TRUE,FALSE)))</f>
        <v>1</v>
      </c>
      <c r="BW290" s="5" t="b">
        <f t="array" ref="BW290">IF(ISBLANK(Spreadsheet!AT290),TRUE,ISNUMBER(MATCH(TRUE,EXACT(Spreadsheet!AT290,LifeBenefitClasses),0)))</f>
        <v>1</v>
      </c>
      <c r="BX290" s="5" t="b">
        <f>IF(OR(ISBLANK(Spreadsheet!AT290), Spreadsheet!AT290="Waive"),IF(ISBLANK(Spreadsheet!AU290),TRUE,FALSE),IF(OR(AND(NOT(ISBLANK(Spreadsheet!AT290)),ISBLANK(Spreadsheet!AU290)),NOT(ISNUMBER(VALUE(Spreadsheet!AU290)))),FALSE,IF(AND(NOT(OR(ISBLANK(Spreadsheet!AT290),Spreadsheet!AT290="Waive")),NOT(OR(ISBLANK(Spreadsheet!AR290),Spreadsheet!AR290="Waive")),MOD(Spreadsheet!AU290,5000)=0, Spreadsheet!AU290&lt;=(Spreadsheet!AS290*0.5)),TRUE,FALSE)))</f>
        <v>1</v>
      </c>
      <c r="BY290" s="5" t="b">
        <f t="array" ref="BY290">IF(ISBLANK(Spreadsheet!AV290),TRUE,ISNUMBER(MATCH(TRUE,EXACT(Spreadsheet!AV290,EnrollWaive),0)))</f>
        <v>1</v>
      </c>
      <c r="BZ290" s="5" t="b">
        <f t="array" ref="BZ290">IF(ISBLANK(Spreadsheet!AW290),TRUE,ISNUMBER(MATCH(TRUE,EXACT(Spreadsheet!AW290,LifeBenefitClasses),0)))</f>
        <v>1</v>
      </c>
      <c r="CA290" s="5" t="b">
        <f t="array" ref="CA290">IF(ISBLANK(Spreadsheet!AX290),TRUE,ISNUMBER(MATCH(TRUE,EXACT(Spreadsheet!AX290,LifeBenefitClasses),0)))</f>
        <v>1</v>
      </c>
      <c r="CB290" s="5" t="b">
        <f t="array" ref="CB290">IF(ISBLANK(Spreadsheet!AY290),TRUE,ISNUMBER(MATCH(TRUE,EXACT(Spreadsheet!AY290,LifeBenefitClasses),0)))</f>
        <v>1</v>
      </c>
      <c r="CC290" s="5" t="b">
        <f t="array" ref="CC290">IF(ISBLANK(Spreadsheet!AZ290),TRUE,ISNUMBER(MATCH(TRUE,EXACT(Spreadsheet!AZ290,LifeBenefitClasses),0)))</f>
        <v>1</v>
      </c>
      <c r="CD290" s="5" t="b">
        <f t="array" ref="CD290">IF(ISBLANK(Spreadsheet!BA290),TRUE,ISNUMBER(MATCH(TRUE,EXACT(Spreadsheet!BA290,LifeBenefitClasses),0)))</f>
        <v>1</v>
      </c>
      <c r="CE290" s="5" t="b">
        <f>IF(OR(ISBLANK(Spreadsheet!BA290), Spreadsheet!BA290="Waive"),IF(ISBLANK(Spreadsheet!BB290),TRUE,FALSE),IF(OR(AND(NOT(ISBLANK(Spreadsheet!BA290)),ISBLANK(Spreadsheet!BB290)),NOT(ISNUMBER(VALUE(Spreadsheet!BB290))),ISBLANK(Spreadsheet!BC290),NOT(ISNUMBER(VALUE(Spreadsheet!BC290)))),FALSE,IF(AND(Spreadsheet!BB290&gt;=50000,Spreadsheet!BB290&lt;=250000,MOD(Spreadsheet!BB290,10000)=0,Spreadsheet!BB290&lt;=(10*Spreadsheet!BC290)),TRUE,FALSE)))</f>
        <v>1</v>
      </c>
      <c r="CF290" s="5" t="b">
        <f>IF(NOT(ISBLANK(Spreadsheet!BC290)),AND(ISNUMBER(VALUE(Spreadsheet!BC290)),Spreadsheet!BC290&gt;0),AND(OR(ISBLANK(Spreadsheet!AO290),Spreadsheet!AO290="Waive",AND(NOT(OR(ISBLANK(Spreadsheet!AO290),Spreadsheet!AO290="Waive")),Spreadsheet!AP290&gt;=6)),OR(ISBLANK(Spreadsheet!AR290),AND(NOT(OR(ISBLANK(Spreadsheet!AR290),Spreadsheet!AR290="Waive")),Spreadsheet!AS290&gt;=6)),OR(ISBLANK(Spreadsheet!AW290)),OR(ISBLANK(Spreadsheet!AX290)),OR(ISBLANK(Spreadsheet!AY290)),OR(ISBLANK(Spreadsheet!AZ290)),OR(ISBLANK(Spreadsheet!BA290),Spreadsheet!BA290="Waive")))</f>
        <v>1</v>
      </c>
      <c r="CG290" s="5" t="b">
        <f t="shared" ca="1" si="21"/>
        <v>1</v>
      </c>
    </row>
    <row r="291" spans="8:85" x14ac:dyDescent="0.3">
      <c r="H291" s="5">
        <f t="shared" ca="1" si="18"/>
        <v>2</v>
      </c>
      <c r="I291" s="5" t="str">
        <f t="shared" ca="1" si="19"/>
        <v/>
      </c>
      <c r="J291" s="5" t="str">
        <f>IF(AND(NOT(ISBLANK(Spreadsheet!C291)),ISBLANK(Spreadsheet!D291)),Spreadsheet!F291&amp;" "&amp;Spreadsheet!H291,"")</f>
        <v/>
      </c>
      <c r="K291" s="5">
        <f>IF(AND(NOT(ISBLANK(Spreadsheet!C291)),ISBLANK(Spreadsheet!D291)),COUNTIFS(Spreadsheet!E292:E$786,"=Child",Spreadsheet!C292:C$786, "="&amp;Spreadsheet!C291) + COUNTIFS(Spreadsheet!E292:E$786,"=Step-child",Spreadsheet!C292:C$786, "="&amp;Spreadsheet!C291),0)</f>
        <v>0</v>
      </c>
      <c r="L291" s="5">
        <f>IF(NOT(ISBLANK(J291)),COUNTIFS(Spreadsheet!E292:E$786,"=Wife",Spreadsheet!C292:C$786, "="&amp;Spreadsheet!C291) + COUNTIFS(Spreadsheet!E292:E$786,"=Husband",Spreadsheet!C292:C$786, "="&amp;Spreadsheet!C291),0)</f>
        <v>0</v>
      </c>
      <c r="M291" s="5">
        <f>IF(NOT(ISBLANK(Spreadsheet!AJ291)),VLOOKUP(Spreadsheet!AJ291,'Drop Downs'!$P$2:$R$16,3,FALSE),0)</f>
        <v>0</v>
      </c>
      <c r="N291" s="5">
        <f>IF(NOT(ISBLANK(Spreadsheet!AJ291)), VLOOKUP(Spreadsheet!AJ291,'Drop Downs'!$P$2:$R$16,2,FALSE),0)</f>
        <v>0</v>
      </c>
      <c r="O291" s="5">
        <f>IF(NOT(ISBLANK(Spreadsheet!AL291)),VLOOKUP(Spreadsheet!AL291,'Drop Downs'!$P$2:$R$16,3,FALSE), 0)</f>
        <v>0</v>
      </c>
      <c r="P291" s="5">
        <f>IF(NOT(ISBLANK(Spreadsheet!AL291)),VLOOKUP(Spreadsheet!AL291,'Drop Downs'!$P$2:$R$16,2,FALSE),0)</f>
        <v>0</v>
      </c>
      <c r="Q291" s="5">
        <f>IF(NOT(ISBLANK(Spreadsheet!AN291)),VLOOKUP(Spreadsheet!AN291,'Drop Downs'!$P$2:$R$16,3,FALSE),0)</f>
        <v>0</v>
      </c>
      <c r="R291" s="5">
        <f>IF(NOT(ISBLANK(Spreadsheet!AN291)),VLOOKUP(Spreadsheet!AN291,'Drop Downs'!$P$2:$R$16,2,FALSE),0)</f>
        <v>0</v>
      </c>
      <c r="S291" s="5" t="str">
        <f>IF(OR(M291&gt;K291,N291&gt;L291,O291&gt;K291, Q291&gt;K291,N291&gt;L291, P291&gt;L291, R291&gt;L291),"Member currently has a coverage election over what he/she needs.  Please add more dependents or adjust the coverage election.","")&amp;(IF(AND(NOT(ISBLANK(Spreadsheet!C291)),NOT(ISBLANK(Spreadsheet!D291)),ISBLANK(Spreadsheet!E291)),"Dependent lacks a relationship to member.Please select one from the drop-down.",""))</f>
        <v/>
      </c>
      <c r="T291" s="5" t="b">
        <f t="shared" si="20"/>
        <v>1</v>
      </c>
      <c r="U291" s="5" t="b">
        <f>OR(ISBLANK(Spreadsheet!C291),IF(NOT(ISBLANK(Spreadsheet!D291)),NOT(ISBLANK(Spreadsheet!E291)),TRUE))</f>
        <v>1</v>
      </c>
      <c r="V291" s="5" t="b">
        <f>OR(ISBLANK(Spreadsheet!C291), NOT(ISBLANK(Spreadsheet!I291)))</f>
        <v>1</v>
      </c>
      <c r="W291" s="5" t="b">
        <f>OR(ISBLANK(Spreadsheet!D291),NOT(ISBLANK(Spreadsheet!C291)))</f>
        <v>1</v>
      </c>
      <c r="X291" s="155" t="str">
        <f>REPT("0",MIN(FIND({1,2,3,4,5,6,7,8,9},Spreadsheet!C291&amp;"123456789"))-1)&amp;IF(ISBLANK(Spreadsheet!C291),"",SUMPRODUCT(MID(0&amp;Spreadsheet!C291,LARGE(INDEX(ISNUMBER(--MID(Spreadsheet!C291,ROW($1:$225),1))*
 ROW($1:$225),0),ROW($1:$225))+1,1)*10^ROW($1:$225)/10))</f>
        <v/>
      </c>
      <c r="Y291" s="5" t="b">
        <f>IF(NOT(ISBLANK(Spreadsheet!C291)),IF(AND(ISNUMBER(VALUE(Spreadsheet!C291)), LEN(Spreadsheet!C291)=9),TRUE,FALSE),TRUE)</f>
        <v>1</v>
      </c>
      <c r="Z291" s="155" t="str">
        <f>REPT("0",MIN(FIND({1,2,3,4,5,6,7,8,9},Spreadsheet!D291&amp;"123456789"))-1)&amp;IF(ISBLANK(Spreadsheet!D291),"",SUMPRODUCT(MID(0&amp;Spreadsheet!D291,LARGE(INDEX(ISNUMBER(--MID(Spreadsheet!D291,ROW($1:$225),1))*
 ROW($1:$225),0),ROW($1:$225))+1,1)*10^ROW($1:$225)/10))</f>
        <v/>
      </c>
      <c r="AA291" s="5" t="b">
        <f>IF(AND(NOT(ISBLANK(Spreadsheet!D291)),NOT(ISBLANK(Spreadsheet!C291))),IF(AND(ISNUMBER(VALUE(Spreadsheet!D291)), LEN(Spreadsheet!D291)=9),TRUE,FALSE),IF(AND(NOT(ISBLANK(Spreadsheet!D291)),ISBLANK(Spreadsheet!C291)),FALSE,TRUE))</f>
        <v>1</v>
      </c>
      <c r="AB291" s="5" t="b">
        <f>OR(ISBLANK(Spreadsheet!Y291),IF(NOT(ISBLANK(Spreadsheet!Y291)),LEN(Spreadsheet!Y291)=10,ISNUMBER(VALUE(Spreadsheet!Y291))))</f>
        <v>1</v>
      </c>
      <c r="AC291" s="5" t="b">
        <f>OR(ISBLANK(Spreadsheet!AI291), AND(NOT(ISBLANK(Spreadsheet!AJ291)), NOT(ISNUMBER(SEARCH("Waive",Spreadsheet!AJ291)))))</f>
        <v>1</v>
      </c>
      <c r="AD291" s="5" t="b">
        <f>OR(ISBLANK(Spreadsheet!AK291), AND(NOT(ISBLANK(Spreadsheet!AL291)), NOT(ISNUMBER(SEARCH("Waive",Spreadsheet!AL291)))))</f>
        <v>1</v>
      </c>
      <c r="AE291" s="5" t="b">
        <f>OR(ISBLANK(Spreadsheet!AM291), AND(NOT(ISBLANK(Spreadsheet!AN291)), NOT(ISNUMBER(SEARCH("Waive", Spreadsheet!AN291)))))</f>
        <v>1</v>
      </c>
      <c r="AF291" s="5" t="b">
        <f>OR(ISBLANK(Spreadsheet!C291), NOT(ISBLANK(Spreadsheet!D291)),NOT(ISBLANK(Spreadsheet!L291)))</f>
        <v>1</v>
      </c>
      <c r="AG291" s="5" t="b">
        <f>IF(AND(NOT(ISBLANK(Spreadsheet!C291)), NOT(ISBLANK(Spreadsheet!D291)),Spreadsheet!C291&lt;&gt;Spreadsheet!D291),IF(ISERROR(VLOOKUP(Spreadsheet!C291, Spreadsheet!$C$6:'Spreadsheet'!$C290,1,FALSE)), FALSE, TRUE),TRUE)</f>
        <v>1</v>
      </c>
      <c r="AH291" s="5" t="b">
        <f>Spreadsheet!$B$2=Spreadsheet!AD291</f>
        <v>1</v>
      </c>
      <c r="AI291" s="5" t="b">
        <f>IF(ISBLANK(Spreadsheet!G291),TRUE,IF(OR(LEN(Spreadsheet!G291)&gt;1,ISNUMBER(VALUE(Spreadsheet!G291))),FALSE,TRUE))</f>
        <v>1</v>
      </c>
      <c r="AJ291" s="5" t="b">
        <f>OR(ISBLANK(Spreadsheet!C291), NOT(ISBLANK(Spreadsheet!B291)), NOT(ISBLANK(Spreadsheet!D291)))</f>
        <v>1</v>
      </c>
      <c r="AK291" s="5" t="b">
        <f t="array" ref="AK291">IF(OR(AND(ISBLANK(Spreadsheet!E291),ISBLANK(Spreadsheet!D291),NOT(ISBLANK(Spreadsheet!C291))),AND(ISBLANK(Spreadsheet!E291),ISBLANK(Spreadsheet!D291),ISBLANK(Spreadsheet!C291))),TRUE,ISNUMBER(MATCH(TRUE,EXACT(Spreadsheet!E291,Relationships),0)))</f>
        <v>1</v>
      </c>
      <c r="AL291" s="5" t="b">
        <f>IF(NOT(ISBLANK(Spreadsheet!C291)),IF(OR(ISBLANK(Spreadsheet!F291),LEN(Spreadsheet!F291)&gt;40),FALSE,TRUE),TRUE)</f>
        <v>1</v>
      </c>
      <c r="AM291" s="5" t="b">
        <f>IF(NOT(ISBLANK(Spreadsheet!C291)),IF(OR(ISBLANK(Spreadsheet!H291),LEN(Spreadsheet!H291)&gt;40),FALSE,TRUE),TRUE)</f>
        <v>1</v>
      </c>
      <c r="AN291" s="5" t="b">
        <f t="array" ref="AN291">IF(ISBLANK(Spreadsheet!I291),TRUE,ISNUMBER(MATCH(TRUE,EXACT(Spreadsheet!I291,GenderValues),0)))</f>
        <v>1</v>
      </c>
      <c r="AO291" s="5" t="b">
        <f ca="1">IF(ISERROR(DATEVALUE(TEXT(Spreadsheet!J291,"mm/dd/yyyy")) &gt; TODAY()),IF(AND(ISBLANK(Spreadsheet!J291),ISBLANK(Spreadsheet!C291)),TRUE,FALSE),IF(DATEVALUE(TEXT(Spreadsheet!J291,"mm/dd/yyyy")) &gt; TODAY(),FALSE,TRUE))</f>
        <v>1</v>
      </c>
      <c r="AP291" s="5" t="b">
        <f>OR(ISBLANK(Spreadsheet!K291),LEN(Spreadsheet!K291)&lt;=100)</f>
        <v>1</v>
      </c>
      <c r="AQ291" s="5" t="b">
        <f t="array" ref="AQ291">IF(OR(AND(ISBLANK(Spreadsheet!L291),ISBLANK(Spreadsheet!C291)),AND(NOT(ISBLANK(Spreadsheet!C291)),NOT(ISBLANK(Spreadsheet!D291)))),TRUE,ISNUMBER(MATCH(TRUE,EXACT(Spreadsheet!L291,MaritalStatus),0)))</f>
        <v>1</v>
      </c>
      <c r="AR291" s="5" t="b">
        <f ca="1">IF(ISERROR(DATEVALUE(TEXT(Spreadsheet!M291,"mm/dd/yyyy")) &gt; TODAY()),IF(ISBLANK(Spreadsheet!M291),TRUE,FALSE),IF(DATEVALUE(TEXT(Spreadsheet!M291,"mm/dd/yyyy")) &gt; TODAY(),FALSE,TRUE))</f>
        <v>1</v>
      </c>
      <c r="AS291" s="5" t="b">
        <f>OR(ISBLANK(Spreadsheet!N291),LEN(Spreadsheet!N291)&lt;=100)</f>
        <v>1</v>
      </c>
      <c r="AT291" s="5" t="b">
        <f>OR(ISBLANK(Spreadsheet!O291),UPPER(Spreadsheet!O291)="YES")</f>
        <v>1</v>
      </c>
      <c r="AU291" s="5" t="b">
        <f>OR(ISBLANK(Spreadsheet!P291),UPPER(Spreadsheet!P291)="YES")</f>
        <v>1</v>
      </c>
      <c r="AV291" s="5" t="b">
        <f t="array" ref="AV291">IF(ISBLANK(Spreadsheet!Q291),TRUE,ISNUMBER(MATCH(TRUE,EXACT(Spreadsheet!Q291,OnGroupsPriorIns),0)))</f>
        <v>1</v>
      </c>
      <c r="AW291" s="5" t="b">
        <f>OR(ISBLANK(Spreadsheet!R291),UPPER(Spreadsheet!R291)="YES")</f>
        <v>1</v>
      </c>
      <c r="AX291" s="5" t="b">
        <f>OR(ISBLANK(Spreadsheet!S291),UPPER(Spreadsheet!S291)="YES")</f>
        <v>1</v>
      </c>
      <c r="AY291" s="5" t="b">
        <f>OR(AND(ISBLANK(Spreadsheet!C291),LEN(Spreadsheet!T291)=0),AND(NOT(ISBLANK(Spreadsheet!C291)),LEN(Spreadsheet!T291)&gt;0,LEN(Spreadsheet!T291)&lt;=50))</f>
        <v>1</v>
      </c>
      <c r="AZ291" s="5" t="b">
        <f>OR(LEN(Spreadsheet!U291)=0,AND(LEN(Spreadsheet!U291)&gt;0,LEN(Spreadsheet!U291)&lt;=50))</f>
        <v>1</v>
      </c>
      <c r="BA291" s="5" t="b">
        <f>OR(AND(ISBLANK(Spreadsheet!C291),LEN(Spreadsheet!V291)=0),AND(NOT(ISBLANK(Spreadsheet!C291)),LEN(Spreadsheet!V291)&gt;0,LEN(Spreadsheet!V291)&lt;=50))</f>
        <v>1</v>
      </c>
      <c r="BB291" s="5" t="b">
        <f t="array" ref="BB291">IF(AND(ISBLANK(Spreadsheet!C291),LEN(Spreadsheet!W291)=0),TRUE,ISNUMBER(MATCH(TRUE,EXACT(Spreadsheet!W291,States),0)))</f>
        <v>1</v>
      </c>
      <c r="BC291" s="5" t="b">
        <f>OR(AND(ISBLANK(Spreadsheet!C291),LEN(Spreadsheet!X291)=0),AND(NOT(ISBLANK(Spreadsheet!C291)),LEN(Spreadsheet!X291)&gt;0,LEN(Spreadsheet!X291)=5,ISNUMBER(VALUE(Spreadsheet!X291))))</f>
        <v>1</v>
      </c>
      <c r="BD291" s="5" t="b">
        <f>OR(ISBLANK(Spreadsheet!Z291),LEN(Spreadsheet!Z291)&lt;=50)</f>
        <v>1</v>
      </c>
      <c r="BE291" s="5" t="b">
        <f>ISBLANK(Spreadsheet!AA291)</f>
        <v>1</v>
      </c>
      <c r="BF291" s="5" t="b">
        <f>ISBLANK(Spreadsheet!AB291)</f>
        <v>1</v>
      </c>
      <c r="BG291" s="5" t="b">
        <f>IF(ISERROR(DATEVALUE(TEXT(Spreadsheet!AC291,"mm/dd/yyyy")) &gt; DATEVALUE(TEXT(Spreadsheet!J291,"mm/dd/yyyy"))),IF(OR(AND(ISBLANK(Spreadsheet!AC291),ISBLANK(Spreadsheet!C291)),AND(NOT(ISBLANK(Spreadsheet!C291)),ISBLANK(Spreadsheet!AC291),NOT(ISBLANK(Spreadsheet!D291)))),TRUE,FALSE),IF(DATEVALUE(TEXT(Spreadsheet!AC291,"mm/dd/yyyy")) &gt; DATEVALUE(TEXT(Spreadsheet!J291,"mm/dd/yyyy")),TRUE,FALSE))</f>
        <v>1</v>
      </c>
      <c r="BH291" s="5" t="b">
        <f>OR(AND(ISBLANK(Spreadsheet!C291),ISBLANK(Spreadsheet!AE291)),AND(NOT(ISBLANK(Spreadsheet!C291)),NOT(ISBLANK(Spreadsheet!D291)),ISBLANK(Spreadsheet!AE291)),AND(NOT(ISBLANK(Spreadsheet!C291)),ISBLANK(Spreadsheet!D291),NOT(ISBLANK(Spreadsheet!AE291)),LEN(Spreadsheet!AE291)&lt;=100))</f>
        <v>1</v>
      </c>
      <c r="BI291" s="5" t="b">
        <f t="array" ref="BI291">IF(ISBLANK(Spreadsheet!AF291),TRUE,ISNUMBER(MATCH(TRUE,EXACT(Spreadsheet!AF291,CobraShortReasons),0)))</f>
        <v>1</v>
      </c>
      <c r="BJ291" s="5" t="b">
        <f ca="1">IF(ISERROR(DATEVALUE(TEXT(Spreadsheet!AG291,"mm/dd/yyyy")) &gt; TODAY()),IF(ISBLANK(Spreadsheet!AG291),TRUE,FALSE),IF(DATEVALUE(TEXT(Spreadsheet!AG291,"mm/dd/yyyy")) &gt; TODAY(),FALSE,TRUE))</f>
        <v>1</v>
      </c>
      <c r="BK291" s="5" t="b">
        <f>OR(ISBLANK(Spreadsheet!AH291),LEN(Spreadsheet!AH291)&lt;=25)</f>
        <v>1</v>
      </c>
      <c r="BL291" s="5" t="b">
        <f t="array" aca="1" ref="BL291" ca="1">IF(ISBLANK(Spreadsheet!AI291),TRUE,ISNUMBER(MATCH(TRUE,EXACT(Spreadsheet!AI291,INDIRECT(Spreadsheet!$D$2)),0)))</f>
        <v>1</v>
      </c>
      <c r="BM291" s="5" t="b">
        <f t="array" aca="1" ref="BM291" ca="1">IF(ISBLANK(Spreadsheet!AJ291),TRUE,ISNUMBER(MATCH(TRUE,EXACT(Spreadsheet!AJ291,INDIRECT(Spreadsheet!BJ291)),0)))</f>
        <v>1</v>
      </c>
      <c r="BN291" s="5" t="b">
        <f t="array" ref="BN291">IF(ISBLANK(Spreadsheet!AK291),TRUE,ISNUMBER(MATCH(TRUE,EXACT(Spreadsheet!AK291,DentalPlans),0)))</f>
        <v>1</v>
      </c>
      <c r="BO291" s="5" t="b">
        <f t="array" aca="1" ref="BO291" ca="1">IF(ISBLANK(Spreadsheet!AL291),TRUE,ISNUMBER(MATCH(TRUE,EXACT(Spreadsheet!AL291,INDIRECT(Spreadsheet!BK291)),0)))</f>
        <v>1</v>
      </c>
      <c r="BP291" s="5" t="b">
        <f t="array" ref="BP291">IF(ISBLANK(Spreadsheet!AM291),TRUE,ISNUMBER(MATCH(TRUE,EXACT(Spreadsheet!AM291,VisionPlans),0)))</f>
        <v>1</v>
      </c>
      <c r="BQ291" s="5" t="b">
        <f t="array" aca="1" ref="BQ291" ca="1">IF(ISBLANK(Spreadsheet!AN291),TRUE,ISNUMBER(MATCH(TRUE,EXACT(Spreadsheet!AN291,INDIRECT(Spreadsheet!BL291)),0)))</f>
        <v>1</v>
      </c>
      <c r="BR291" s="5" t="b">
        <f t="array" ref="BR291">IF(ISBLANK(Spreadsheet!AO291),TRUE,ISNUMBER(MATCH(TRUE,EXACT(Spreadsheet!AO291,LifeBenefitClasses),0)))</f>
        <v>1</v>
      </c>
      <c r="BS291" s="5" t="b">
        <f>IF(OR(ISBLANK(Spreadsheet!AO291), Spreadsheet!AO291="Waive"),IF(ISBLANK(Spreadsheet!AP291),TRUE,FALSE),IF(OR(AND(NOT(ISBLANK(Spreadsheet!AO291)),ISBLANK(Spreadsheet!AP291)),NOT(ISNUMBER(VALUE(Spreadsheet!AP291)))),FALSE,IF(OR(AND(Spreadsheet!AP291&lt;6,MOD(Spreadsheet!AP291*10,5)=0), MOD(Spreadsheet!AP291,5000)=0),TRUE,FALSE)))</f>
        <v>1</v>
      </c>
      <c r="BT291" s="5" t="b">
        <f t="array" ref="BT291">IF(ISBLANK(Spreadsheet!AQ291),TRUE,ISNUMBER(MATCH(TRUE,EXACT(Spreadsheet!AQ291,EnrollWaive),0)))</f>
        <v>1</v>
      </c>
      <c r="BU291" s="5" t="b">
        <f t="array" ref="BU291">IF(ISBLANK(Spreadsheet!AR291),TRUE,ISNUMBER(MATCH(TRUE,EXACT(Spreadsheet!AR291,LifeBenefitClasses),0)))</f>
        <v>1</v>
      </c>
      <c r="BV291" s="5" t="b">
        <f>IF(OR(ISBLANK(Spreadsheet!AR291), Spreadsheet!AR291="Waive"),IF(ISBLANK(Spreadsheet!AS291),TRUE,FALSE),IF(OR(AND(NOT(ISBLANK(Spreadsheet!AR291)),ISBLANK(Spreadsheet!AS291)),NOT(ISNUMBER(VALUE(Spreadsheet!AS291)))),FALSE,IF(OR(AND(Spreadsheet!AS291&lt;6,MOD(Spreadsheet!AS291*10,5)=0), MOD(Spreadsheet!AS291,10000)=0),TRUE,FALSE)))</f>
        <v>1</v>
      </c>
      <c r="BW291" s="5" t="b">
        <f t="array" ref="BW291">IF(ISBLANK(Spreadsheet!AT291),TRUE,ISNUMBER(MATCH(TRUE,EXACT(Spreadsheet!AT291,LifeBenefitClasses),0)))</f>
        <v>1</v>
      </c>
      <c r="BX291" s="5" t="b">
        <f>IF(OR(ISBLANK(Spreadsheet!AT291), Spreadsheet!AT291="Waive"),IF(ISBLANK(Spreadsheet!AU291),TRUE,FALSE),IF(OR(AND(NOT(ISBLANK(Spreadsheet!AT291)),ISBLANK(Spreadsheet!AU291)),NOT(ISNUMBER(VALUE(Spreadsheet!AU291)))),FALSE,IF(AND(NOT(OR(ISBLANK(Spreadsheet!AT291),Spreadsheet!AT291="Waive")),NOT(OR(ISBLANK(Spreadsheet!AR291),Spreadsheet!AR291="Waive")),MOD(Spreadsheet!AU291,5000)=0, Spreadsheet!AU291&lt;=(Spreadsheet!AS291*0.5)),TRUE,FALSE)))</f>
        <v>1</v>
      </c>
      <c r="BY291" s="5" t="b">
        <f t="array" ref="BY291">IF(ISBLANK(Spreadsheet!AV291),TRUE,ISNUMBER(MATCH(TRUE,EXACT(Spreadsheet!AV291,EnrollWaive),0)))</f>
        <v>1</v>
      </c>
      <c r="BZ291" s="5" t="b">
        <f t="array" ref="BZ291">IF(ISBLANK(Spreadsheet!AW291),TRUE,ISNUMBER(MATCH(TRUE,EXACT(Spreadsheet!AW291,LifeBenefitClasses),0)))</f>
        <v>1</v>
      </c>
      <c r="CA291" s="5" t="b">
        <f t="array" ref="CA291">IF(ISBLANK(Spreadsheet!AX291),TRUE,ISNUMBER(MATCH(TRUE,EXACT(Spreadsheet!AX291,LifeBenefitClasses),0)))</f>
        <v>1</v>
      </c>
      <c r="CB291" s="5" t="b">
        <f t="array" ref="CB291">IF(ISBLANK(Spreadsheet!AY291),TRUE,ISNUMBER(MATCH(TRUE,EXACT(Spreadsheet!AY291,LifeBenefitClasses),0)))</f>
        <v>1</v>
      </c>
      <c r="CC291" s="5" t="b">
        <f t="array" ref="CC291">IF(ISBLANK(Spreadsheet!AZ291),TRUE,ISNUMBER(MATCH(TRUE,EXACT(Spreadsheet!AZ291,LifeBenefitClasses),0)))</f>
        <v>1</v>
      </c>
      <c r="CD291" s="5" t="b">
        <f t="array" ref="CD291">IF(ISBLANK(Spreadsheet!BA291),TRUE,ISNUMBER(MATCH(TRUE,EXACT(Spreadsheet!BA291,LifeBenefitClasses),0)))</f>
        <v>1</v>
      </c>
      <c r="CE291" s="5" t="b">
        <f>IF(OR(ISBLANK(Spreadsheet!BA291), Spreadsheet!BA291="Waive"),IF(ISBLANK(Spreadsheet!BB291),TRUE,FALSE),IF(OR(AND(NOT(ISBLANK(Spreadsheet!BA291)),ISBLANK(Spreadsheet!BB291)),NOT(ISNUMBER(VALUE(Spreadsheet!BB291))),ISBLANK(Spreadsheet!BC291),NOT(ISNUMBER(VALUE(Spreadsheet!BC291)))),FALSE,IF(AND(Spreadsheet!BB291&gt;=50000,Spreadsheet!BB291&lt;=250000,MOD(Spreadsheet!BB291,10000)=0,Spreadsheet!BB291&lt;=(10*Spreadsheet!BC291)),TRUE,FALSE)))</f>
        <v>1</v>
      </c>
      <c r="CF291" s="5" t="b">
        <f>IF(NOT(ISBLANK(Spreadsheet!BC291)),AND(ISNUMBER(VALUE(Spreadsheet!BC291)),Spreadsheet!BC291&gt;0),AND(OR(ISBLANK(Spreadsheet!AO291),Spreadsheet!AO291="Waive",AND(NOT(OR(ISBLANK(Spreadsheet!AO291),Spreadsheet!AO291="Waive")),Spreadsheet!AP291&gt;=6)),OR(ISBLANK(Spreadsheet!AR291),AND(NOT(OR(ISBLANK(Spreadsheet!AR291),Spreadsheet!AR291="Waive")),Spreadsheet!AS291&gt;=6)),OR(ISBLANK(Spreadsheet!AW291)),OR(ISBLANK(Spreadsheet!AX291)),OR(ISBLANK(Spreadsheet!AY291)),OR(ISBLANK(Spreadsheet!AZ291)),OR(ISBLANK(Spreadsheet!BA291),Spreadsheet!BA291="Waive")))</f>
        <v>1</v>
      </c>
      <c r="CG291" s="5" t="b">
        <f t="shared" ca="1" si="21"/>
        <v>1</v>
      </c>
    </row>
    <row r="292" spans="8:85" x14ac:dyDescent="0.3">
      <c r="H292" s="5">
        <f t="shared" ca="1" si="18"/>
        <v>2</v>
      </c>
      <c r="I292" s="5" t="str">
        <f t="shared" ca="1" si="19"/>
        <v/>
      </c>
      <c r="J292" s="5" t="str">
        <f>IF(AND(NOT(ISBLANK(Spreadsheet!C292)),ISBLANK(Spreadsheet!D292)),Spreadsheet!F292&amp;" "&amp;Spreadsheet!H292,"")</f>
        <v/>
      </c>
      <c r="K292" s="5">
        <f>IF(AND(NOT(ISBLANK(Spreadsheet!C292)),ISBLANK(Spreadsheet!D292)),COUNTIFS(Spreadsheet!E293:E$786,"=Child",Spreadsheet!C293:C$786, "="&amp;Spreadsheet!C292) + COUNTIFS(Spreadsheet!E293:E$786,"=Step-child",Spreadsheet!C293:C$786, "="&amp;Spreadsheet!C292),0)</f>
        <v>0</v>
      </c>
      <c r="L292" s="5">
        <f>IF(NOT(ISBLANK(J292)),COUNTIFS(Spreadsheet!E293:E$786,"=Wife",Spreadsheet!C293:C$786, "="&amp;Spreadsheet!C292) + COUNTIFS(Spreadsheet!E293:E$786,"=Husband",Spreadsheet!C293:C$786, "="&amp;Spreadsheet!C292),0)</f>
        <v>0</v>
      </c>
      <c r="M292" s="5">
        <f>IF(NOT(ISBLANK(Spreadsheet!AJ292)),VLOOKUP(Spreadsheet!AJ292,'Drop Downs'!$P$2:$R$16,3,FALSE),0)</f>
        <v>0</v>
      </c>
      <c r="N292" s="5">
        <f>IF(NOT(ISBLANK(Spreadsheet!AJ292)), VLOOKUP(Spreadsheet!AJ292,'Drop Downs'!$P$2:$R$16,2,FALSE),0)</f>
        <v>0</v>
      </c>
      <c r="O292" s="5">
        <f>IF(NOT(ISBLANK(Spreadsheet!AL292)),VLOOKUP(Spreadsheet!AL292,'Drop Downs'!$P$2:$R$16,3,FALSE), 0)</f>
        <v>0</v>
      </c>
      <c r="P292" s="5">
        <f>IF(NOT(ISBLANK(Spreadsheet!AL292)),VLOOKUP(Spreadsheet!AL292,'Drop Downs'!$P$2:$R$16,2,FALSE),0)</f>
        <v>0</v>
      </c>
      <c r="Q292" s="5">
        <f>IF(NOT(ISBLANK(Spreadsheet!AN292)),VLOOKUP(Spreadsheet!AN292,'Drop Downs'!$P$2:$R$16,3,FALSE),0)</f>
        <v>0</v>
      </c>
      <c r="R292" s="5">
        <f>IF(NOT(ISBLANK(Spreadsheet!AN292)),VLOOKUP(Spreadsheet!AN292,'Drop Downs'!$P$2:$R$16,2,FALSE),0)</f>
        <v>0</v>
      </c>
      <c r="S292" s="5" t="str">
        <f>IF(OR(M292&gt;K292,N292&gt;L292,O292&gt;K292, Q292&gt;K292,N292&gt;L292, P292&gt;L292, R292&gt;L292),"Member currently has a coverage election over what he/she needs.  Please add more dependents or adjust the coverage election.","")&amp;(IF(AND(NOT(ISBLANK(Spreadsheet!C292)),NOT(ISBLANK(Spreadsheet!D292)),ISBLANK(Spreadsheet!E292)),"Dependent lacks a relationship to member.Please select one from the drop-down.",""))</f>
        <v/>
      </c>
      <c r="T292" s="5" t="b">
        <f t="shared" si="20"/>
        <v>1</v>
      </c>
      <c r="U292" s="5" t="b">
        <f>OR(ISBLANK(Spreadsheet!C292),IF(NOT(ISBLANK(Spreadsheet!D292)),NOT(ISBLANK(Spreadsheet!E292)),TRUE))</f>
        <v>1</v>
      </c>
      <c r="V292" s="5" t="b">
        <f>OR(ISBLANK(Spreadsheet!C292), NOT(ISBLANK(Spreadsheet!I292)))</f>
        <v>1</v>
      </c>
      <c r="W292" s="5" t="b">
        <f>OR(ISBLANK(Spreadsheet!D292),NOT(ISBLANK(Spreadsheet!C292)))</f>
        <v>1</v>
      </c>
      <c r="X292" s="155" t="str">
        <f>REPT("0",MIN(FIND({1,2,3,4,5,6,7,8,9},Spreadsheet!C292&amp;"123456789"))-1)&amp;IF(ISBLANK(Spreadsheet!C292),"",SUMPRODUCT(MID(0&amp;Spreadsheet!C292,LARGE(INDEX(ISNUMBER(--MID(Spreadsheet!C292,ROW($1:$225),1))*
 ROW($1:$225),0),ROW($1:$225))+1,1)*10^ROW($1:$225)/10))</f>
        <v/>
      </c>
      <c r="Y292" s="5" t="b">
        <f>IF(NOT(ISBLANK(Spreadsheet!C292)),IF(AND(ISNUMBER(VALUE(Spreadsheet!C292)), LEN(Spreadsheet!C292)=9),TRUE,FALSE),TRUE)</f>
        <v>1</v>
      </c>
      <c r="Z292" s="155" t="str">
        <f>REPT("0",MIN(FIND({1,2,3,4,5,6,7,8,9},Spreadsheet!D292&amp;"123456789"))-1)&amp;IF(ISBLANK(Spreadsheet!D292),"",SUMPRODUCT(MID(0&amp;Spreadsheet!D292,LARGE(INDEX(ISNUMBER(--MID(Spreadsheet!D292,ROW($1:$225),1))*
 ROW($1:$225),0),ROW($1:$225))+1,1)*10^ROW($1:$225)/10))</f>
        <v/>
      </c>
      <c r="AA292" s="5" t="b">
        <f>IF(AND(NOT(ISBLANK(Spreadsheet!D292)),NOT(ISBLANK(Spreadsheet!C292))),IF(AND(ISNUMBER(VALUE(Spreadsheet!D292)), LEN(Spreadsheet!D292)=9),TRUE,FALSE),IF(AND(NOT(ISBLANK(Spreadsheet!D292)),ISBLANK(Spreadsheet!C292)),FALSE,TRUE))</f>
        <v>1</v>
      </c>
      <c r="AB292" s="5" t="b">
        <f>OR(ISBLANK(Spreadsheet!Y292),IF(NOT(ISBLANK(Spreadsheet!Y292)),LEN(Spreadsheet!Y292)=10,ISNUMBER(VALUE(Spreadsheet!Y292))))</f>
        <v>1</v>
      </c>
      <c r="AC292" s="5" t="b">
        <f>OR(ISBLANK(Spreadsheet!AI292), AND(NOT(ISBLANK(Spreadsheet!AJ292)), NOT(ISNUMBER(SEARCH("Waive",Spreadsheet!AJ292)))))</f>
        <v>1</v>
      </c>
      <c r="AD292" s="5" t="b">
        <f>OR(ISBLANK(Spreadsheet!AK292), AND(NOT(ISBLANK(Spreadsheet!AL292)), NOT(ISNUMBER(SEARCH("Waive",Spreadsheet!AL292)))))</f>
        <v>1</v>
      </c>
      <c r="AE292" s="5" t="b">
        <f>OR(ISBLANK(Spreadsheet!AM292), AND(NOT(ISBLANK(Spreadsheet!AN292)), NOT(ISNUMBER(SEARCH("Waive", Spreadsheet!AN292)))))</f>
        <v>1</v>
      </c>
      <c r="AF292" s="5" t="b">
        <f>OR(ISBLANK(Spreadsheet!C292), NOT(ISBLANK(Spreadsheet!D292)),NOT(ISBLANK(Spreadsheet!L292)))</f>
        <v>1</v>
      </c>
      <c r="AG292" s="5" t="b">
        <f>IF(AND(NOT(ISBLANK(Spreadsheet!C292)), NOT(ISBLANK(Spreadsheet!D292)),Spreadsheet!C292&lt;&gt;Spreadsheet!D292),IF(ISERROR(VLOOKUP(Spreadsheet!C292, Spreadsheet!$C$6:'Spreadsheet'!$C291,1,FALSE)), FALSE, TRUE),TRUE)</f>
        <v>1</v>
      </c>
      <c r="AH292" s="5" t="b">
        <f>Spreadsheet!$B$2=Spreadsheet!AD292</f>
        <v>1</v>
      </c>
      <c r="AI292" s="5" t="b">
        <f>IF(ISBLANK(Spreadsheet!G292),TRUE,IF(OR(LEN(Spreadsheet!G292)&gt;1,ISNUMBER(VALUE(Spreadsheet!G292))),FALSE,TRUE))</f>
        <v>1</v>
      </c>
      <c r="AJ292" s="5" t="b">
        <f>OR(ISBLANK(Spreadsheet!C292), NOT(ISBLANK(Spreadsheet!B292)), NOT(ISBLANK(Spreadsheet!D292)))</f>
        <v>1</v>
      </c>
      <c r="AK292" s="5" t="b">
        <f t="array" ref="AK292">IF(OR(AND(ISBLANK(Spreadsheet!E292),ISBLANK(Spreadsheet!D292),NOT(ISBLANK(Spreadsheet!C292))),AND(ISBLANK(Spreadsheet!E292),ISBLANK(Spreadsheet!D292),ISBLANK(Spreadsheet!C292))),TRUE,ISNUMBER(MATCH(TRUE,EXACT(Spreadsheet!E292,Relationships),0)))</f>
        <v>1</v>
      </c>
      <c r="AL292" s="5" t="b">
        <f>IF(NOT(ISBLANK(Spreadsheet!C292)),IF(OR(ISBLANK(Spreadsheet!F292),LEN(Spreadsheet!F292)&gt;40),FALSE,TRUE),TRUE)</f>
        <v>1</v>
      </c>
      <c r="AM292" s="5" t="b">
        <f>IF(NOT(ISBLANK(Spreadsheet!C292)),IF(OR(ISBLANK(Spreadsheet!H292),LEN(Spreadsheet!H292)&gt;40),FALSE,TRUE),TRUE)</f>
        <v>1</v>
      </c>
      <c r="AN292" s="5" t="b">
        <f t="array" ref="AN292">IF(ISBLANK(Spreadsheet!I292),TRUE,ISNUMBER(MATCH(TRUE,EXACT(Spreadsheet!I292,GenderValues),0)))</f>
        <v>1</v>
      </c>
      <c r="AO292" s="5" t="b">
        <f ca="1">IF(ISERROR(DATEVALUE(TEXT(Spreadsheet!J292,"mm/dd/yyyy")) &gt; TODAY()),IF(AND(ISBLANK(Spreadsheet!J292),ISBLANK(Spreadsheet!C292)),TRUE,FALSE),IF(DATEVALUE(TEXT(Spreadsheet!J292,"mm/dd/yyyy")) &gt; TODAY(),FALSE,TRUE))</f>
        <v>1</v>
      </c>
      <c r="AP292" s="5" t="b">
        <f>OR(ISBLANK(Spreadsheet!K292),LEN(Spreadsheet!K292)&lt;=100)</f>
        <v>1</v>
      </c>
      <c r="AQ292" s="5" t="b">
        <f t="array" ref="AQ292">IF(OR(AND(ISBLANK(Spreadsheet!L292),ISBLANK(Spreadsheet!C292)),AND(NOT(ISBLANK(Spreadsheet!C292)),NOT(ISBLANK(Spreadsheet!D292)))),TRUE,ISNUMBER(MATCH(TRUE,EXACT(Spreadsheet!L292,MaritalStatus),0)))</f>
        <v>1</v>
      </c>
      <c r="AR292" s="5" t="b">
        <f ca="1">IF(ISERROR(DATEVALUE(TEXT(Spreadsheet!M292,"mm/dd/yyyy")) &gt; TODAY()),IF(ISBLANK(Spreadsheet!M292),TRUE,FALSE),IF(DATEVALUE(TEXT(Spreadsheet!M292,"mm/dd/yyyy")) &gt; TODAY(),FALSE,TRUE))</f>
        <v>1</v>
      </c>
      <c r="AS292" s="5" t="b">
        <f>OR(ISBLANK(Spreadsheet!N292),LEN(Spreadsheet!N292)&lt;=100)</f>
        <v>1</v>
      </c>
      <c r="AT292" s="5" t="b">
        <f>OR(ISBLANK(Spreadsheet!O292),UPPER(Spreadsheet!O292)="YES")</f>
        <v>1</v>
      </c>
      <c r="AU292" s="5" t="b">
        <f>OR(ISBLANK(Spreadsheet!P292),UPPER(Spreadsheet!P292)="YES")</f>
        <v>1</v>
      </c>
      <c r="AV292" s="5" t="b">
        <f t="array" ref="AV292">IF(ISBLANK(Spreadsheet!Q292),TRUE,ISNUMBER(MATCH(TRUE,EXACT(Spreadsheet!Q292,OnGroupsPriorIns),0)))</f>
        <v>1</v>
      </c>
      <c r="AW292" s="5" t="b">
        <f>OR(ISBLANK(Spreadsheet!R292),UPPER(Spreadsheet!R292)="YES")</f>
        <v>1</v>
      </c>
      <c r="AX292" s="5" t="b">
        <f>OR(ISBLANK(Spreadsheet!S292),UPPER(Spreadsheet!S292)="YES")</f>
        <v>1</v>
      </c>
      <c r="AY292" s="5" t="b">
        <f>OR(AND(ISBLANK(Spreadsheet!C292),LEN(Spreadsheet!T292)=0),AND(NOT(ISBLANK(Spreadsheet!C292)),LEN(Spreadsheet!T292)&gt;0,LEN(Spreadsheet!T292)&lt;=50))</f>
        <v>1</v>
      </c>
      <c r="AZ292" s="5" t="b">
        <f>OR(LEN(Spreadsheet!U292)=0,AND(LEN(Spreadsheet!U292)&gt;0,LEN(Spreadsheet!U292)&lt;=50))</f>
        <v>1</v>
      </c>
      <c r="BA292" s="5" t="b">
        <f>OR(AND(ISBLANK(Spreadsheet!C292),LEN(Spreadsheet!V292)=0),AND(NOT(ISBLANK(Spreadsheet!C292)),LEN(Spreadsheet!V292)&gt;0,LEN(Spreadsheet!V292)&lt;=50))</f>
        <v>1</v>
      </c>
      <c r="BB292" s="5" t="b">
        <f t="array" ref="BB292">IF(AND(ISBLANK(Spreadsheet!C292),LEN(Spreadsheet!W292)=0),TRUE,ISNUMBER(MATCH(TRUE,EXACT(Spreadsheet!W292,States),0)))</f>
        <v>1</v>
      </c>
      <c r="BC292" s="5" t="b">
        <f>OR(AND(ISBLANK(Spreadsheet!C292),LEN(Spreadsheet!X292)=0),AND(NOT(ISBLANK(Spreadsheet!C292)),LEN(Spreadsheet!X292)&gt;0,LEN(Spreadsheet!X292)=5,ISNUMBER(VALUE(Spreadsheet!X292))))</f>
        <v>1</v>
      </c>
      <c r="BD292" s="5" t="b">
        <f>OR(ISBLANK(Spreadsheet!Z292),LEN(Spreadsheet!Z292)&lt;=50)</f>
        <v>1</v>
      </c>
      <c r="BE292" s="5" t="b">
        <f>ISBLANK(Spreadsheet!AA292)</f>
        <v>1</v>
      </c>
      <c r="BF292" s="5" t="b">
        <f>ISBLANK(Spreadsheet!AB292)</f>
        <v>1</v>
      </c>
      <c r="BG292" s="5" t="b">
        <f>IF(ISERROR(DATEVALUE(TEXT(Spreadsheet!AC292,"mm/dd/yyyy")) &gt; DATEVALUE(TEXT(Spreadsheet!J292,"mm/dd/yyyy"))),IF(OR(AND(ISBLANK(Spreadsheet!AC292),ISBLANK(Spreadsheet!C292)),AND(NOT(ISBLANK(Spreadsheet!C292)),ISBLANK(Spreadsheet!AC292),NOT(ISBLANK(Spreadsheet!D292)))),TRUE,FALSE),IF(DATEVALUE(TEXT(Spreadsheet!AC292,"mm/dd/yyyy")) &gt; DATEVALUE(TEXT(Spreadsheet!J292,"mm/dd/yyyy")),TRUE,FALSE))</f>
        <v>1</v>
      </c>
      <c r="BH292" s="5" t="b">
        <f>OR(AND(ISBLANK(Spreadsheet!C292),ISBLANK(Spreadsheet!AE292)),AND(NOT(ISBLANK(Spreadsheet!C292)),NOT(ISBLANK(Spreadsheet!D292)),ISBLANK(Spreadsheet!AE292)),AND(NOT(ISBLANK(Spreadsheet!C292)),ISBLANK(Spreadsheet!D292),NOT(ISBLANK(Spreadsheet!AE292)),LEN(Spreadsheet!AE292)&lt;=100))</f>
        <v>1</v>
      </c>
      <c r="BI292" s="5" t="b">
        <f t="array" ref="BI292">IF(ISBLANK(Spreadsheet!AF292),TRUE,ISNUMBER(MATCH(TRUE,EXACT(Spreadsheet!AF292,CobraShortReasons),0)))</f>
        <v>1</v>
      </c>
      <c r="BJ292" s="5" t="b">
        <f ca="1">IF(ISERROR(DATEVALUE(TEXT(Spreadsheet!AG292,"mm/dd/yyyy")) &gt; TODAY()),IF(ISBLANK(Spreadsheet!AG292),TRUE,FALSE),IF(DATEVALUE(TEXT(Spreadsheet!AG292,"mm/dd/yyyy")) &gt; TODAY(),FALSE,TRUE))</f>
        <v>1</v>
      </c>
      <c r="BK292" s="5" t="b">
        <f>OR(ISBLANK(Spreadsheet!AH292),LEN(Spreadsheet!AH292)&lt;=25)</f>
        <v>1</v>
      </c>
      <c r="BL292" s="5" t="b">
        <f t="array" aca="1" ref="BL292" ca="1">IF(ISBLANK(Spreadsheet!AI292),TRUE,ISNUMBER(MATCH(TRUE,EXACT(Spreadsheet!AI292,INDIRECT(Spreadsheet!$D$2)),0)))</f>
        <v>1</v>
      </c>
      <c r="BM292" s="5" t="b">
        <f t="array" aca="1" ref="BM292" ca="1">IF(ISBLANK(Spreadsheet!AJ292),TRUE,ISNUMBER(MATCH(TRUE,EXACT(Spreadsheet!AJ292,INDIRECT(Spreadsheet!BJ292)),0)))</f>
        <v>1</v>
      </c>
      <c r="BN292" s="5" t="b">
        <f t="array" ref="BN292">IF(ISBLANK(Spreadsheet!AK292),TRUE,ISNUMBER(MATCH(TRUE,EXACT(Spreadsheet!AK292,DentalPlans),0)))</f>
        <v>1</v>
      </c>
      <c r="BO292" s="5" t="b">
        <f t="array" aca="1" ref="BO292" ca="1">IF(ISBLANK(Spreadsheet!AL292),TRUE,ISNUMBER(MATCH(TRUE,EXACT(Spreadsheet!AL292,INDIRECT(Spreadsheet!BK292)),0)))</f>
        <v>1</v>
      </c>
      <c r="BP292" s="5" t="b">
        <f t="array" ref="BP292">IF(ISBLANK(Spreadsheet!AM292),TRUE,ISNUMBER(MATCH(TRUE,EXACT(Spreadsheet!AM292,VisionPlans),0)))</f>
        <v>1</v>
      </c>
      <c r="BQ292" s="5" t="b">
        <f t="array" aca="1" ref="BQ292" ca="1">IF(ISBLANK(Spreadsheet!AN292),TRUE,ISNUMBER(MATCH(TRUE,EXACT(Spreadsheet!AN292,INDIRECT(Spreadsheet!BL292)),0)))</f>
        <v>1</v>
      </c>
      <c r="BR292" s="5" t="b">
        <f t="array" ref="BR292">IF(ISBLANK(Spreadsheet!AO292),TRUE,ISNUMBER(MATCH(TRUE,EXACT(Spreadsheet!AO292,LifeBenefitClasses),0)))</f>
        <v>1</v>
      </c>
      <c r="BS292" s="5" t="b">
        <f>IF(OR(ISBLANK(Spreadsheet!AO292), Spreadsheet!AO292="Waive"),IF(ISBLANK(Spreadsheet!AP292),TRUE,FALSE),IF(OR(AND(NOT(ISBLANK(Spreadsheet!AO292)),ISBLANK(Spreadsheet!AP292)),NOT(ISNUMBER(VALUE(Spreadsheet!AP292)))),FALSE,IF(OR(AND(Spreadsheet!AP292&lt;6,MOD(Spreadsheet!AP292*10,5)=0), MOD(Spreadsheet!AP292,5000)=0),TRUE,FALSE)))</f>
        <v>1</v>
      </c>
      <c r="BT292" s="5" t="b">
        <f t="array" ref="BT292">IF(ISBLANK(Spreadsheet!AQ292),TRUE,ISNUMBER(MATCH(TRUE,EXACT(Spreadsheet!AQ292,EnrollWaive),0)))</f>
        <v>1</v>
      </c>
      <c r="BU292" s="5" t="b">
        <f t="array" ref="BU292">IF(ISBLANK(Spreadsheet!AR292),TRUE,ISNUMBER(MATCH(TRUE,EXACT(Spreadsheet!AR292,LifeBenefitClasses),0)))</f>
        <v>1</v>
      </c>
      <c r="BV292" s="5" t="b">
        <f>IF(OR(ISBLANK(Spreadsheet!AR292), Spreadsheet!AR292="Waive"),IF(ISBLANK(Spreadsheet!AS292),TRUE,FALSE),IF(OR(AND(NOT(ISBLANK(Spreadsheet!AR292)),ISBLANK(Spreadsheet!AS292)),NOT(ISNUMBER(VALUE(Spreadsheet!AS292)))),FALSE,IF(OR(AND(Spreadsheet!AS292&lt;6,MOD(Spreadsheet!AS292*10,5)=0), MOD(Spreadsheet!AS292,10000)=0),TRUE,FALSE)))</f>
        <v>1</v>
      </c>
      <c r="BW292" s="5" t="b">
        <f t="array" ref="BW292">IF(ISBLANK(Spreadsheet!AT292),TRUE,ISNUMBER(MATCH(TRUE,EXACT(Spreadsheet!AT292,LifeBenefitClasses),0)))</f>
        <v>1</v>
      </c>
      <c r="BX292" s="5" t="b">
        <f>IF(OR(ISBLANK(Spreadsheet!AT292), Spreadsheet!AT292="Waive"),IF(ISBLANK(Spreadsheet!AU292),TRUE,FALSE),IF(OR(AND(NOT(ISBLANK(Spreadsheet!AT292)),ISBLANK(Spreadsheet!AU292)),NOT(ISNUMBER(VALUE(Spreadsheet!AU292)))),FALSE,IF(AND(NOT(OR(ISBLANK(Spreadsheet!AT292),Spreadsheet!AT292="Waive")),NOT(OR(ISBLANK(Spreadsheet!AR292),Spreadsheet!AR292="Waive")),MOD(Spreadsheet!AU292,5000)=0, Spreadsheet!AU292&lt;=(Spreadsheet!AS292*0.5)),TRUE,FALSE)))</f>
        <v>1</v>
      </c>
      <c r="BY292" s="5" t="b">
        <f t="array" ref="BY292">IF(ISBLANK(Spreadsheet!AV292),TRUE,ISNUMBER(MATCH(TRUE,EXACT(Spreadsheet!AV292,EnrollWaive),0)))</f>
        <v>1</v>
      </c>
      <c r="BZ292" s="5" t="b">
        <f t="array" ref="BZ292">IF(ISBLANK(Spreadsheet!AW292),TRUE,ISNUMBER(MATCH(TRUE,EXACT(Spreadsheet!AW292,LifeBenefitClasses),0)))</f>
        <v>1</v>
      </c>
      <c r="CA292" s="5" t="b">
        <f t="array" ref="CA292">IF(ISBLANK(Spreadsheet!AX292),TRUE,ISNUMBER(MATCH(TRUE,EXACT(Spreadsheet!AX292,LifeBenefitClasses),0)))</f>
        <v>1</v>
      </c>
      <c r="CB292" s="5" t="b">
        <f t="array" ref="CB292">IF(ISBLANK(Spreadsheet!AY292),TRUE,ISNUMBER(MATCH(TRUE,EXACT(Spreadsheet!AY292,LifeBenefitClasses),0)))</f>
        <v>1</v>
      </c>
      <c r="CC292" s="5" t="b">
        <f t="array" ref="CC292">IF(ISBLANK(Spreadsheet!AZ292),TRUE,ISNUMBER(MATCH(TRUE,EXACT(Spreadsheet!AZ292,LifeBenefitClasses),0)))</f>
        <v>1</v>
      </c>
      <c r="CD292" s="5" t="b">
        <f t="array" ref="CD292">IF(ISBLANK(Spreadsheet!BA292),TRUE,ISNUMBER(MATCH(TRUE,EXACT(Spreadsheet!BA292,LifeBenefitClasses),0)))</f>
        <v>1</v>
      </c>
      <c r="CE292" s="5" t="b">
        <f>IF(OR(ISBLANK(Spreadsheet!BA292), Spreadsheet!BA292="Waive"),IF(ISBLANK(Spreadsheet!BB292),TRUE,FALSE),IF(OR(AND(NOT(ISBLANK(Spreadsheet!BA292)),ISBLANK(Spreadsheet!BB292)),NOT(ISNUMBER(VALUE(Spreadsheet!BB292))),ISBLANK(Spreadsheet!BC292),NOT(ISNUMBER(VALUE(Spreadsheet!BC292)))),FALSE,IF(AND(Spreadsheet!BB292&gt;=50000,Spreadsheet!BB292&lt;=250000,MOD(Spreadsheet!BB292,10000)=0,Spreadsheet!BB292&lt;=(10*Spreadsheet!BC292)),TRUE,FALSE)))</f>
        <v>1</v>
      </c>
      <c r="CF292" s="5" t="b">
        <f>IF(NOT(ISBLANK(Spreadsheet!BC292)),AND(ISNUMBER(VALUE(Spreadsheet!BC292)),Spreadsheet!BC292&gt;0),AND(OR(ISBLANK(Spreadsheet!AO292),Spreadsheet!AO292="Waive",AND(NOT(OR(ISBLANK(Spreadsheet!AO292),Spreadsheet!AO292="Waive")),Spreadsheet!AP292&gt;=6)),OR(ISBLANK(Spreadsheet!AR292),AND(NOT(OR(ISBLANK(Spreadsheet!AR292),Spreadsheet!AR292="Waive")),Spreadsheet!AS292&gt;=6)),OR(ISBLANK(Spreadsheet!AW292)),OR(ISBLANK(Spreadsheet!AX292)),OR(ISBLANK(Spreadsheet!AY292)),OR(ISBLANK(Spreadsheet!AZ292)),OR(ISBLANK(Spreadsheet!BA292),Spreadsheet!BA292="Waive")))</f>
        <v>1</v>
      </c>
      <c r="CG292" s="5" t="b">
        <f t="shared" ca="1" si="21"/>
        <v>1</v>
      </c>
    </row>
    <row r="293" spans="8:85" x14ac:dyDescent="0.3">
      <c r="H293" s="5">
        <f t="shared" ca="1" si="18"/>
        <v>2</v>
      </c>
      <c r="I293" s="5" t="str">
        <f t="shared" ca="1" si="19"/>
        <v/>
      </c>
      <c r="J293" s="5" t="str">
        <f>IF(AND(NOT(ISBLANK(Spreadsheet!C293)),ISBLANK(Spreadsheet!D293)),Spreadsheet!F293&amp;" "&amp;Spreadsheet!H293,"")</f>
        <v/>
      </c>
      <c r="K293" s="5">
        <f>IF(AND(NOT(ISBLANK(Spreadsheet!C293)),ISBLANK(Spreadsheet!D293)),COUNTIFS(Spreadsheet!E294:E$786,"=Child",Spreadsheet!C294:C$786, "="&amp;Spreadsheet!C293) + COUNTIFS(Spreadsheet!E294:E$786,"=Step-child",Spreadsheet!C294:C$786, "="&amp;Spreadsheet!C293),0)</f>
        <v>0</v>
      </c>
      <c r="L293" s="5">
        <f>IF(NOT(ISBLANK(J293)),COUNTIFS(Spreadsheet!E294:E$786,"=Wife",Spreadsheet!C294:C$786, "="&amp;Spreadsheet!C293) + COUNTIFS(Spreadsheet!E294:E$786,"=Husband",Spreadsheet!C294:C$786, "="&amp;Spreadsheet!C293),0)</f>
        <v>0</v>
      </c>
      <c r="M293" s="5">
        <f>IF(NOT(ISBLANK(Spreadsheet!AJ293)),VLOOKUP(Spreadsheet!AJ293,'Drop Downs'!$P$2:$R$16,3,FALSE),0)</f>
        <v>0</v>
      </c>
      <c r="N293" s="5">
        <f>IF(NOT(ISBLANK(Spreadsheet!AJ293)), VLOOKUP(Spreadsheet!AJ293,'Drop Downs'!$P$2:$R$16,2,FALSE),0)</f>
        <v>0</v>
      </c>
      <c r="O293" s="5">
        <f>IF(NOT(ISBLANK(Spreadsheet!AL293)),VLOOKUP(Spreadsheet!AL293,'Drop Downs'!$P$2:$R$16,3,FALSE), 0)</f>
        <v>0</v>
      </c>
      <c r="P293" s="5">
        <f>IF(NOT(ISBLANK(Spreadsheet!AL293)),VLOOKUP(Spreadsheet!AL293,'Drop Downs'!$P$2:$R$16,2,FALSE),0)</f>
        <v>0</v>
      </c>
      <c r="Q293" s="5">
        <f>IF(NOT(ISBLANK(Spreadsheet!AN293)),VLOOKUP(Spreadsheet!AN293,'Drop Downs'!$P$2:$R$16,3,FALSE),0)</f>
        <v>0</v>
      </c>
      <c r="R293" s="5">
        <f>IF(NOT(ISBLANK(Spreadsheet!AN293)),VLOOKUP(Spreadsheet!AN293,'Drop Downs'!$P$2:$R$16,2,FALSE),0)</f>
        <v>0</v>
      </c>
      <c r="S293" s="5" t="str">
        <f>IF(OR(M293&gt;K293,N293&gt;L293,O293&gt;K293, Q293&gt;K293,N293&gt;L293, P293&gt;L293, R293&gt;L293),"Member currently has a coverage election over what he/she needs.  Please add more dependents or adjust the coverage election.","")&amp;(IF(AND(NOT(ISBLANK(Spreadsheet!C293)),NOT(ISBLANK(Spreadsheet!D293)),ISBLANK(Spreadsheet!E293)),"Dependent lacks a relationship to member.Please select one from the drop-down.",""))</f>
        <v/>
      </c>
      <c r="T293" s="5" t="b">
        <f t="shared" si="20"/>
        <v>1</v>
      </c>
      <c r="U293" s="5" t="b">
        <f>OR(ISBLANK(Spreadsheet!C293),IF(NOT(ISBLANK(Spreadsheet!D293)),NOT(ISBLANK(Spreadsheet!E293)),TRUE))</f>
        <v>1</v>
      </c>
      <c r="V293" s="5" t="b">
        <f>OR(ISBLANK(Spreadsheet!C293), NOT(ISBLANK(Spreadsheet!I293)))</f>
        <v>1</v>
      </c>
      <c r="W293" s="5" t="b">
        <f>OR(ISBLANK(Spreadsheet!D293),NOT(ISBLANK(Spreadsheet!C293)))</f>
        <v>1</v>
      </c>
      <c r="X293" s="155" t="str">
        <f>REPT("0",MIN(FIND({1,2,3,4,5,6,7,8,9},Spreadsheet!C293&amp;"123456789"))-1)&amp;IF(ISBLANK(Spreadsheet!C293),"",SUMPRODUCT(MID(0&amp;Spreadsheet!C293,LARGE(INDEX(ISNUMBER(--MID(Spreadsheet!C293,ROW($1:$225),1))*
 ROW($1:$225),0),ROW($1:$225))+1,1)*10^ROW($1:$225)/10))</f>
        <v/>
      </c>
      <c r="Y293" s="5" t="b">
        <f>IF(NOT(ISBLANK(Spreadsheet!C293)),IF(AND(ISNUMBER(VALUE(Spreadsheet!C293)), LEN(Spreadsheet!C293)=9),TRUE,FALSE),TRUE)</f>
        <v>1</v>
      </c>
      <c r="Z293" s="155" t="str">
        <f>REPT("0",MIN(FIND({1,2,3,4,5,6,7,8,9},Spreadsheet!D293&amp;"123456789"))-1)&amp;IF(ISBLANK(Spreadsheet!D293),"",SUMPRODUCT(MID(0&amp;Spreadsheet!D293,LARGE(INDEX(ISNUMBER(--MID(Spreadsheet!D293,ROW($1:$225),1))*
 ROW($1:$225),0),ROW($1:$225))+1,1)*10^ROW($1:$225)/10))</f>
        <v/>
      </c>
      <c r="AA293" s="5" t="b">
        <f>IF(AND(NOT(ISBLANK(Spreadsheet!D293)),NOT(ISBLANK(Spreadsheet!C293))),IF(AND(ISNUMBER(VALUE(Spreadsheet!D293)), LEN(Spreadsheet!D293)=9),TRUE,FALSE),IF(AND(NOT(ISBLANK(Spreadsheet!D293)),ISBLANK(Spreadsheet!C293)),FALSE,TRUE))</f>
        <v>1</v>
      </c>
      <c r="AB293" s="5" t="b">
        <f>OR(ISBLANK(Spreadsheet!Y293),IF(NOT(ISBLANK(Spreadsheet!Y293)),LEN(Spreadsheet!Y293)=10,ISNUMBER(VALUE(Spreadsheet!Y293))))</f>
        <v>1</v>
      </c>
      <c r="AC293" s="5" t="b">
        <f>OR(ISBLANK(Spreadsheet!AI293), AND(NOT(ISBLANK(Spreadsheet!AJ293)), NOT(ISNUMBER(SEARCH("Waive",Spreadsheet!AJ293)))))</f>
        <v>1</v>
      </c>
      <c r="AD293" s="5" t="b">
        <f>OR(ISBLANK(Spreadsheet!AK293), AND(NOT(ISBLANK(Spreadsheet!AL293)), NOT(ISNUMBER(SEARCH("Waive",Spreadsheet!AL293)))))</f>
        <v>1</v>
      </c>
      <c r="AE293" s="5" t="b">
        <f>OR(ISBLANK(Spreadsheet!AM293), AND(NOT(ISBLANK(Spreadsheet!AN293)), NOT(ISNUMBER(SEARCH("Waive", Spreadsheet!AN293)))))</f>
        <v>1</v>
      </c>
      <c r="AF293" s="5" t="b">
        <f>OR(ISBLANK(Spreadsheet!C293), NOT(ISBLANK(Spreadsheet!D293)),NOT(ISBLANK(Spreadsheet!L293)))</f>
        <v>1</v>
      </c>
      <c r="AG293" s="5" t="b">
        <f>IF(AND(NOT(ISBLANK(Spreadsheet!C293)), NOT(ISBLANK(Spreadsheet!D293)),Spreadsheet!C293&lt;&gt;Spreadsheet!D293),IF(ISERROR(VLOOKUP(Spreadsheet!C293, Spreadsheet!$C$6:'Spreadsheet'!$C292,1,FALSE)), FALSE, TRUE),TRUE)</f>
        <v>1</v>
      </c>
      <c r="AH293" s="5" t="b">
        <f>Spreadsheet!$B$2=Spreadsheet!AD293</f>
        <v>1</v>
      </c>
      <c r="AI293" s="5" t="b">
        <f>IF(ISBLANK(Spreadsheet!G293),TRUE,IF(OR(LEN(Spreadsheet!G293)&gt;1,ISNUMBER(VALUE(Spreadsheet!G293))),FALSE,TRUE))</f>
        <v>1</v>
      </c>
      <c r="AJ293" s="5" t="b">
        <f>OR(ISBLANK(Spreadsheet!C293), NOT(ISBLANK(Spreadsheet!B293)), NOT(ISBLANK(Spreadsheet!D293)))</f>
        <v>1</v>
      </c>
      <c r="AK293" s="5" t="b">
        <f t="array" ref="AK293">IF(OR(AND(ISBLANK(Spreadsheet!E293),ISBLANK(Spreadsheet!D293),NOT(ISBLANK(Spreadsheet!C293))),AND(ISBLANK(Spreadsheet!E293),ISBLANK(Spreadsheet!D293),ISBLANK(Spreadsheet!C293))),TRUE,ISNUMBER(MATCH(TRUE,EXACT(Spreadsheet!E293,Relationships),0)))</f>
        <v>1</v>
      </c>
      <c r="AL293" s="5" t="b">
        <f>IF(NOT(ISBLANK(Spreadsheet!C293)),IF(OR(ISBLANK(Spreadsheet!F293),LEN(Spreadsheet!F293)&gt;40),FALSE,TRUE),TRUE)</f>
        <v>1</v>
      </c>
      <c r="AM293" s="5" t="b">
        <f>IF(NOT(ISBLANK(Spreadsheet!C293)),IF(OR(ISBLANK(Spreadsheet!H293),LEN(Spreadsheet!H293)&gt;40),FALSE,TRUE),TRUE)</f>
        <v>1</v>
      </c>
      <c r="AN293" s="5" t="b">
        <f t="array" ref="AN293">IF(ISBLANK(Spreadsheet!I293),TRUE,ISNUMBER(MATCH(TRUE,EXACT(Spreadsheet!I293,GenderValues),0)))</f>
        <v>1</v>
      </c>
      <c r="AO293" s="5" t="b">
        <f ca="1">IF(ISERROR(DATEVALUE(TEXT(Spreadsheet!J293,"mm/dd/yyyy")) &gt; TODAY()),IF(AND(ISBLANK(Spreadsheet!J293),ISBLANK(Spreadsheet!C293)),TRUE,FALSE),IF(DATEVALUE(TEXT(Spreadsheet!J293,"mm/dd/yyyy")) &gt; TODAY(),FALSE,TRUE))</f>
        <v>1</v>
      </c>
      <c r="AP293" s="5" t="b">
        <f>OR(ISBLANK(Spreadsheet!K293),LEN(Spreadsheet!K293)&lt;=100)</f>
        <v>1</v>
      </c>
      <c r="AQ293" s="5" t="b">
        <f t="array" ref="AQ293">IF(OR(AND(ISBLANK(Spreadsheet!L293),ISBLANK(Spreadsheet!C293)),AND(NOT(ISBLANK(Spreadsheet!C293)),NOT(ISBLANK(Spreadsheet!D293)))),TRUE,ISNUMBER(MATCH(TRUE,EXACT(Spreadsheet!L293,MaritalStatus),0)))</f>
        <v>1</v>
      </c>
      <c r="AR293" s="5" t="b">
        <f ca="1">IF(ISERROR(DATEVALUE(TEXT(Spreadsheet!M293,"mm/dd/yyyy")) &gt; TODAY()),IF(ISBLANK(Spreadsheet!M293),TRUE,FALSE),IF(DATEVALUE(TEXT(Spreadsheet!M293,"mm/dd/yyyy")) &gt; TODAY(),FALSE,TRUE))</f>
        <v>1</v>
      </c>
      <c r="AS293" s="5" t="b">
        <f>OR(ISBLANK(Spreadsheet!N293),LEN(Spreadsheet!N293)&lt;=100)</f>
        <v>1</v>
      </c>
      <c r="AT293" s="5" t="b">
        <f>OR(ISBLANK(Spreadsheet!O293),UPPER(Spreadsheet!O293)="YES")</f>
        <v>1</v>
      </c>
      <c r="AU293" s="5" t="b">
        <f>OR(ISBLANK(Spreadsheet!P293),UPPER(Spreadsheet!P293)="YES")</f>
        <v>1</v>
      </c>
      <c r="AV293" s="5" t="b">
        <f t="array" ref="AV293">IF(ISBLANK(Spreadsheet!Q293),TRUE,ISNUMBER(MATCH(TRUE,EXACT(Spreadsheet!Q293,OnGroupsPriorIns),0)))</f>
        <v>1</v>
      </c>
      <c r="AW293" s="5" t="b">
        <f>OR(ISBLANK(Spreadsheet!R293),UPPER(Spreadsheet!R293)="YES")</f>
        <v>1</v>
      </c>
      <c r="AX293" s="5" t="b">
        <f>OR(ISBLANK(Spreadsheet!S293),UPPER(Spreadsheet!S293)="YES")</f>
        <v>1</v>
      </c>
      <c r="AY293" s="5" t="b">
        <f>OR(AND(ISBLANK(Spreadsheet!C293),LEN(Spreadsheet!T293)=0),AND(NOT(ISBLANK(Spreadsheet!C293)),LEN(Spreadsheet!T293)&gt;0,LEN(Spreadsheet!T293)&lt;=50))</f>
        <v>1</v>
      </c>
      <c r="AZ293" s="5" t="b">
        <f>OR(LEN(Spreadsheet!U293)=0,AND(LEN(Spreadsheet!U293)&gt;0,LEN(Spreadsheet!U293)&lt;=50))</f>
        <v>1</v>
      </c>
      <c r="BA293" s="5" t="b">
        <f>OR(AND(ISBLANK(Spreadsheet!C293),LEN(Spreadsheet!V293)=0),AND(NOT(ISBLANK(Spreadsheet!C293)),LEN(Spreadsheet!V293)&gt;0,LEN(Spreadsheet!V293)&lt;=50))</f>
        <v>1</v>
      </c>
      <c r="BB293" s="5" t="b">
        <f t="array" ref="BB293">IF(AND(ISBLANK(Spreadsheet!C293),LEN(Spreadsheet!W293)=0),TRUE,ISNUMBER(MATCH(TRUE,EXACT(Spreadsheet!W293,States),0)))</f>
        <v>1</v>
      </c>
      <c r="BC293" s="5" t="b">
        <f>OR(AND(ISBLANK(Spreadsheet!C293),LEN(Spreadsheet!X293)=0),AND(NOT(ISBLANK(Spreadsheet!C293)),LEN(Spreadsheet!X293)&gt;0,LEN(Spreadsheet!X293)=5,ISNUMBER(VALUE(Spreadsheet!X293))))</f>
        <v>1</v>
      </c>
      <c r="BD293" s="5" t="b">
        <f>OR(ISBLANK(Spreadsheet!Z293),LEN(Spreadsheet!Z293)&lt;=50)</f>
        <v>1</v>
      </c>
      <c r="BE293" s="5" t="b">
        <f>ISBLANK(Spreadsheet!AA293)</f>
        <v>1</v>
      </c>
      <c r="BF293" s="5" t="b">
        <f>ISBLANK(Spreadsheet!AB293)</f>
        <v>1</v>
      </c>
      <c r="BG293" s="5" t="b">
        <f>IF(ISERROR(DATEVALUE(TEXT(Spreadsheet!AC293,"mm/dd/yyyy")) &gt; DATEVALUE(TEXT(Spreadsheet!J293,"mm/dd/yyyy"))),IF(OR(AND(ISBLANK(Spreadsheet!AC293),ISBLANK(Spreadsheet!C293)),AND(NOT(ISBLANK(Spreadsheet!C293)),ISBLANK(Spreadsheet!AC293),NOT(ISBLANK(Spreadsheet!D293)))),TRUE,FALSE),IF(DATEVALUE(TEXT(Spreadsheet!AC293,"mm/dd/yyyy")) &gt; DATEVALUE(TEXT(Spreadsheet!J293,"mm/dd/yyyy")),TRUE,FALSE))</f>
        <v>1</v>
      </c>
      <c r="BH293" s="5" t="b">
        <f>OR(AND(ISBLANK(Spreadsheet!C293),ISBLANK(Spreadsheet!AE293)),AND(NOT(ISBLANK(Spreadsheet!C293)),NOT(ISBLANK(Spreadsheet!D293)),ISBLANK(Spreadsheet!AE293)),AND(NOT(ISBLANK(Spreadsheet!C293)),ISBLANK(Spreadsheet!D293),NOT(ISBLANK(Spreadsheet!AE293)),LEN(Spreadsheet!AE293)&lt;=100))</f>
        <v>1</v>
      </c>
      <c r="BI293" s="5" t="b">
        <f t="array" ref="BI293">IF(ISBLANK(Spreadsheet!AF293),TRUE,ISNUMBER(MATCH(TRUE,EXACT(Spreadsheet!AF293,CobraShortReasons),0)))</f>
        <v>1</v>
      </c>
      <c r="BJ293" s="5" t="b">
        <f ca="1">IF(ISERROR(DATEVALUE(TEXT(Spreadsheet!AG293,"mm/dd/yyyy")) &gt; TODAY()),IF(ISBLANK(Spreadsheet!AG293),TRUE,FALSE),IF(DATEVALUE(TEXT(Spreadsheet!AG293,"mm/dd/yyyy")) &gt; TODAY(),FALSE,TRUE))</f>
        <v>1</v>
      </c>
      <c r="BK293" s="5" t="b">
        <f>OR(ISBLANK(Spreadsheet!AH293),LEN(Spreadsheet!AH293)&lt;=25)</f>
        <v>1</v>
      </c>
      <c r="BL293" s="5" t="b">
        <f t="array" aca="1" ref="BL293" ca="1">IF(ISBLANK(Spreadsheet!AI293),TRUE,ISNUMBER(MATCH(TRUE,EXACT(Spreadsheet!AI293,INDIRECT(Spreadsheet!$D$2)),0)))</f>
        <v>1</v>
      </c>
      <c r="BM293" s="5" t="b">
        <f t="array" aca="1" ref="BM293" ca="1">IF(ISBLANK(Spreadsheet!AJ293),TRUE,ISNUMBER(MATCH(TRUE,EXACT(Spreadsheet!AJ293,INDIRECT(Spreadsheet!BJ293)),0)))</f>
        <v>1</v>
      </c>
      <c r="BN293" s="5" t="b">
        <f t="array" ref="BN293">IF(ISBLANK(Spreadsheet!AK293),TRUE,ISNUMBER(MATCH(TRUE,EXACT(Spreadsheet!AK293,DentalPlans),0)))</f>
        <v>1</v>
      </c>
      <c r="BO293" s="5" t="b">
        <f t="array" aca="1" ref="BO293" ca="1">IF(ISBLANK(Spreadsheet!AL293),TRUE,ISNUMBER(MATCH(TRUE,EXACT(Spreadsheet!AL293,INDIRECT(Spreadsheet!BK293)),0)))</f>
        <v>1</v>
      </c>
      <c r="BP293" s="5" t="b">
        <f t="array" ref="BP293">IF(ISBLANK(Spreadsheet!AM293),TRUE,ISNUMBER(MATCH(TRUE,EXACT(Spreadsheet!AM293,VisionPlans),0)))</f>
        <v>1</v>
      </c>
      <c r="BQ293" s="5" t="b">
        <f t="array" aca="1" ref="BQ293" ca="1">IF(ISBLANK(Spreadsheet!AN293),TRUE,ISNUMBER(MATCH(TRUE,EXACT(Spreadsheet!AN293,INDIRECT(Spreadsheet!BL293)),0)))</f>
        <v>1</v>
      </c>
      <c r="BR293" s="5" t="b">
        <f t="array" ref="BR293">IF(ISBLANK(Spreadsheet!AO293),TRUE,ISNUMBER(MATCH(TRUE,EXACT(Spreadsheet!AO293,LifeBenefitClasses),0)))</f>
        <v>1</v>
      </c>
      <c r="BS293" s="5" t="b">
        <f>IF(OR(ISBLANK(Spreadsheet!AO293), Spreadsheet!AO293="Waive"),IF(ISBLANK(Spreadsheet!AP293),TRUE,FALSE),IF(OR(AND(NOT(ISBLANK(Spreadsheet!AO293)),ISBLANK(Spreadsheet!AP293)),NOT(ISNUMBER(VALUE(Spreadsheet!AP293)))),FALSE,IF(OR(AND(Spreadsheet!AP293&lt;6,MOD(Spreadsheet!AP293*10,5)=0), MOD(Spreadsheet!AP293,5000)=0),TRUE,FALSE)))</f>
        <v>1</v>
      </c>
      <c r="BT293" s="5" t="b">
        <f t="array" ref="BT293">IF(ISBLANK(Spreadsheet!AQ293),TRUE,ISNUMBER(MATCH(TRUE,EXACT(Spreadsheet!AQ293,EnrollWaive),0)))</f>
        <v>1</v>
      </c>
      <c r="BU293" s="5" t="b">
        <f t="array" ref="BU293">IF(ISBLANK(Spreadsheet!AR293),TRUE,ISNUMBER(MATCH(TRUE,EXACT(Spreadsheet!AR293,LifeBenefitClasses),0)))</f>
        <v>1</v>
      </c>
      <c r="BV293" s="5" t="b">
        <f>IF(OR(ISBLANK(Spreadsheet!AR293), Spreadsheet!AR293="Waive"),IF(ISBLANK(Spreadsheet!AS293),TRUE,FALSE),IF(OR(AND(NOT(ISBLANK(Spreadsheet!AR293)),ISBLANK(Spreadsheet!AS293)),NOT(ISNUMBER(VALUE(Spreadsheet!AS293)))),FALSE,IF(OR(AND(Spreadsheet!AS293&lt;6,MOD(Spreadsheet!AS293*10,5)=0), MOD(Spreadsheet!AS293,10000)=0),TRUE,FALSE)))</f>
        <v>1</v>
      </c>
      <c r="BW293" s="5" t="b">
        <f t="array" ref="BW293">IF(ISBLANK(Spreadsheet!AT293),TRUE,ISNUMBER(MATCH(TRUE,EXACT(Spreadsheet!AT293,LifeBenefitClasses),0)))</f>
        <v>1</v>
      </c>
      <c r="BX293" s="5" t="b">
        <f>IF(OR(ISBLANK(Spreadsheet!AT293), Spreadsheet!AT293="Waive"),IF(ISBLANK(Spreadsheet!AU293),TRUE,FALSE),IF(OR(AND(NOT(ISBLANK(Spreadsheet!AT293)),ISBLANK(Spreadsheet!AU293)),NOT(ISNUMBER(VALUE(Spreadsheet!AU293)))),FALSE,IF(AND(NOT(OR(ISBLANK(Spreadsheet!AT293),Spreadsheet!AT293="Waive")),NOT(OR(ISBLANK(Spreadsheet!AR293),Spreadsheet!AR293="Waive")),MOD(Spreadsheet!AU293,5000)=0, Spreadsheet!AU293&lt;=(Spreadsheet!AS293*0.5)),TRUE,FALSE)))</f>
        <v>1</v>
      </c>
      <c r="BY293" s="5" t="b">
        <f t="array" ref="BY293">IF(ISBLANK(Spreadsheet!AV293),TRUE,ISNUMBER(MATCH(TRUE,EXACT(Spreadsheet!AV293,EnrollWaive),0)))</f>
        <v>1</v>
      </c>
      <c r="BZ293" s="5" t="b">
        <f t="array" ref="BZ293">IF(ISBLANK(Spreadsheet!AW293),TRUE,ISNUMBER(MATCH(TRUE,EXACT(Spreadsheet!AW293,LifeBenefitClasses),0)))</f>
        <v>1</v>
      </c>
      <c r="CA293" s="5" t="b">
        <f t="array" ref="CA293">IF(ISBLANK(Spreadsheet!AX293),TRUE,ISNUMBER(MATCH(TRUE,EXACT(Spreadsheet!AX293,LifeBenefitClasses),0)))</f>
        <v>1</v>
      </c>
      <c r="CB293" s="5" t="b">
        <f t="array" ref="CB293">IF(ISBLANK(Spreadsheet!AY293),TRUE,ISNUMBER(MATCH(TRUE,EXACT(Spreadsheet!AY293,LifeBenefitClasses),0)))</f>
        <v>1</v>
      </c>
      <c r="CC293" s="5" t="b">
        <f t="array" ref="CC293">IF(ISBLANK(Spreadsheet!AZ293),TRUE,ISNUMBER(MATCH(TRUE,EXACT(Spreadsheet!AZ293,LifeBenefitClasses),0)))</f>
        <v>1</v>
      </c>
      <c r="CD293" s="5" t="b">
        <f t="array" ref="CD293">IF(ISBLANK(Spreadsheet!BA293),TRUE,ISNUMBER(MATCH(TRUE,EXACT(Spreadsheet!BA293,LifeBenefitClasses),0)))</f>
        <v>1</v>
      </c>
      <c r="CE293" s="5" t="b">
        <f>IF(OR(ISBLANK(Spreadsheet!BA293), Spreadsheet!BA293="Waive"),IF(ISBLANK(Spreadsheet!BB293),TRUE,FALSE),IF(OR(AND(NOT(ISBLANK(Spreadsheet!BA293)),ISBLANK(Spreadsheet!BB293)),NOT(ISNUMBER(VALUE(Spreadsheet!BB293))),ISBLANK(Spreadsheet!BC293),NOT(ISNUMBER(VALUE(Spreadsheet!BC293)))),FALSE,IF(AND(Spreadsheet!BB293&gt;=50000,Spreadsheet!BB293&lt;=250000,MOD(Spreadsheet!BB293,10000)=0,Spreadsheet!BB293&lt;=(10*Spreadsheet!BC293)),TRUE,FALSE)))</f>
        <v>1</v>
      </c>
      <c r="CF293" s="5" t="b">
        <f>IF(NOT(ISBLANK(Spreadsheet!BC293)),AND(ISNUMBER(VALUE(Spreadsheet!BC293)),Spreadsheet!BC293&gt;0),AND(OR(ISBLANK(Spreadsheet!AO293),Spreadsheet!AO293="Waive",AND(NOT(OR(ISBLANK(Spreadsheet!AO293),Spreadsheet!AO293="Waive")),Spreadsheet!AP293&gt;=6)),OR(ISBLANK(Spreadsheet!AR293),AND(NOT(OR(ISBLANK(Spreadsheet!AR293),Spreadsheet!AR293="Waive")),Spreadsheet!AS293&gt;=6)),OR(ISBLANK(Spreadsheet!AW293)),OR(ISBLANK(Spreadsheet!AX293)),OR(ISBLANK(Spreadsheet!AY293)),OR(ISBLANK(Spreadsheet!AZ293)),OR(ISBLANK(Spreadsheet!BA293),Spreadsheet!BA293="Waive")))</f>
        <v>1</v>
      </c>
      <c r="CG293" s="5" t="b">
        <f t="shared" ca="1" si="21"/>
        <v>1</v>
      </c>
    </row>
    <row r="294" spans="8:85" x14ac:dyDescent="0.3">
      <c r="H294" s="5">
        <f t="shared" ca="1" si="18"/>
        <v>2</v>
      </c>
      <c r="I294" s="5" t="str">
        <f t="shared" ca="1" si="19"/>
        <v/>
      </c>
      <c r="J294" s="5" t="str">
        <f>IF(AND(NOT(ISBLANK(Spreadsheet!C294)),ISBLANK(Spreadsheet!D294)),Spreadsheet!F294&amp;" "&amp;Spreadsheet!H294,"")</f>
        <v/>
      </c>
      <c r="K294" s="5">
        <f>IF(AND(NOT(ISBLANK(Spreadsheet!C294)),ISBLANK(Spreadsheet!D294)),COUNTIFS(Spreadsheet!E295:E$786,"=Child",Spreadsheet!C295:C$786, "="&amp;Spreadsheet!C294) + COUNTIFS(Spreadsheet!E295:E$786,"=Step-child",Spreadsheet!C295:C$786, "="&amp;Spreadsheet!C294),0)</f>
        <v>0</v>
      </c>
      <c r="L294" s="5">
        <f>IF(NOT(ISBLANK(J294)),COUNTIFS(Spreadsheet!E295:E$786,"=Wife",Spreadsheet!C295:C$786, "="&amp;Spreadsheet!C294) + COUNTIFS(Spreadsheet!E295:E$786,"=Husband",Spreadsheet!C295:C$786, "="&amp;Spreadsheet!C294),0)</f>
        <v>0</v>
      </c>
      <c r="M294" s="5">
        <f>IF(NOT(ISBLANK(Spreadsheet!AJ294)),VLOOKUP(Spreadsheet!AJ294,'Drop Downs'!$P$2:$R$16,3,FALSE),0)</f>
        <v>0</v>
      </c>
      <c r="N294" s="5">
        <f>IF(NOT(ISBLANK(Spreadsheet!AJ294)), VLOOKUP(Spreadsheet!AJ294,'Drop Downs'!$P$2:$R$16,2,FALSE),0)</f>
        <v>0</v>
      </c>
      <c r="O294" s="5">
        <f>IF(NOT(ISBLANK(Spreadsheet!AL294)),VLOOKUP(Spreadsheet!AL294,'Drop Downs'!$P$2:$R$16,3,FALSE), 0)</f>
        <v>0</v>
      </c>
      <c r="P294" s="5">
        <f>IF(NOT(ISBLANK(Spreadsheet!AL294)),VLOOKUP(Spreadsheet!AL294,'Drop Downs'!$P$2:$R$16,2,FALSE),0)</f>
        <v>0</v>
      </c>
      <c r="Q294" s="5">
        <f>IF(NOT(ISBLANK(Spreadsheet!AN294)),VLOOKUP(Spreadsheet!AN294,'Drop Downs'!$P$2:$R$16,3,FALSE),0)</f>
        <v>0</v>
      </c>
      <c r="R294" s="5">
        <f>IF(NOT(ISBLANK(Spreadsheet!AN294)),VLOOKUP(Spreadsheet!AN294,'Drop Downs'!$P$2:$R$16,2,FALSE),0)</f>
        <v>0</v>
      </c>
      <c r="S294" s="5" t="str">
        <f>IF(OR(M294&gt;K294,N294&gt;L294,O294&gt;K294, Q294&gt;K294,N294&gt;L294, P294&gt;L294, R294&gt;L294),"Member currently has a coverage election over what he/she needs.  Please add more dependents or adjust the coverage election.","")&amp;(IF(AND(NOT(ISBLANK(Spreadsheet!C294)),NOT(ISBLANK(Spreadsheet!D294)),ISBLANK(Spreadsheet!E294)),"Dependent lacks a relationship to member.Please select one from the drop-down.",""))</f>
        <v/>
      </c>
      <c r="T294" s="5" t="b">
        <f t="shared" si="20"/>
        <v>1</v>
      </c>
      <c r="U294" s="5" t="b">
        <f>OR(ISBLANK(Spreadsheet!C294),IF(NOT(ISBLANK(Spreadsheet!D294)),NOT(ISBLANK(Spreadsheet!E294)),TRUE))</f>
        <v>1</v>
      </c>
      <c r="V294" s="5" t="b">
        <f>OR(ISBLANK(Spreadsheet!C294), NOT(ISBLANK(Spreadsheet!I294)))</f>
        <v>1</v>
      </c>
      <c r="W294" s="5" t="b">
        <f>OR(ISBLANK(Spreadsheet!D294),NOT(ISBLANK(Spreadsheet!C294)))</f>
        <v>1</v>
      </c>
      <c r="X294" s="155" t="str">
        <f>REPT("0",MIN(FIND({1,2,3,4,5,6,7,8,9},Spreadsheet!C294&amp;"123456789"))-1)&amp;IF(ISBLANK(Spreadsheet!C294),"",SUMPRODUCT(MID(0&amp;Spreadsheet!C294,LARGE(INDEX(ISNUMBER(--MID(Spreadsheet!C294,ROW($1:$225),1))*
 ROW($1:$225),0),ROW($1:$225))+1,1)*10^ROW($1:$225)/10))</f>
        <v/>
      </c>
      <c r="Y294" s="5" t="b">
        <f>IF(NOT(ISBLANK(Spreadsheet!C294)),IF(AND(ISNUMBER(VALUE(Spreadsheet!C294)), LEN(Spreadsheet!C294)=9),TRUE,FALSE),TRUE)</f>
        <v>1</v>
      </c>
      <c r="Z294" s="155" t="str">
        <f>REPT("0",MIN(FIND({1,2,3,4,5,6,7,8,9},Spreadsheet!D294&amp;"123456789"))-1)&amp;IF(ISBLANK(Spreadsheet!D294),"",SUMPRODUCT(MID(0&amp;Spreadsheet!D294,LARGE(INDEX(ISNUMBER(--MID(Spreadsheet!D294,ROW($1:$225),1))*
 ROW($1:$225),0),ROW($1:$225))+1,1)*10^ROW($1:$225)/10))</f>
        <v/>
      </c>
      <c r="AA294" s="5" t="b">
        <f>IF(AND(NOT(ISBLANK(Spreadsheet!D294)),NOT(ISBLANK(Spreadsheet!C294))),IF(AND(ISNUMBER(VALUE(Spreadsheet!D294)), LEN(Spreadsheet!D294)=9),TRUE,FALSE),IF(AND(NOT(ISBLANK(Spreadsheet!D294)),ISBLANK(Spreadsheet!C294)),FALSE,TRUE))</f>
        <v>1</v>
      </c>
      <c r="AB294" s="5" t="b">
        <f>OR(ISBLANK(Spreadsheet!Y294),IF(NOT(ISBLANK(Spreadsheet!Y294)),LEN(Spreadsheet!Y294)=10,ISNUMBER(VALUE(Spreadsheet!Y294))))</f>
        <v>1</v>
      </c>
      <c r="AC294" s="5" t="b">
        <f>OR(ISBLANK(Spreadsheet!AI294), AND(NOT(ISBLANK(Spreadsheet!AJ294)), NOT(ISNUMBER(SEARCH("Waive",Spreadsheet!AJ294)))))</f>
        <v>1</v>
      </c>
      <c r="AD294" s="5" t="b">
        <f>OR(ISBLANK(Spreadsheet!AK294), AND(NOT(ISBLANK(Spreadsheet!AL294)), NOT(ISNUMBER(SEARCH("Waive",Spreadsheet!AL294)))))</f>
        <v>1</v>
      </c>
      <c r="AE294" s="5" t="b">
        <f>OR(ISBLANK(Spreadsheet!AM294), AND(NOT(ISBLANK(Spreadsheet!AN294)), NOT(ISNUMBER(SEARCH("Waive", Spreadsheet!AN294)))))</f>
        <v>1</v>
      </c>
      <c r="AF294" s="5" t="b">
        <f>OR(ISBLANK(Spreadsheet!C294), NOT(ISBLANK(Spreadsheet!D294)),NOT(ISBLANK(Spreadsheet!L294)))</f>
        <v>1</v>
      </c>
      <c r="AG294" s="5" t="b">
        <f>IF(AND(NOT(ISBLANK(Spreadsheet!C294)), NOT(ISBLANK(Spreadsheet!D294)),Spreadsheet!C294&lt;&gt;Spreadsheet!D294),IF(ISERROR(VLOOKUP(Spreadsheet!C294, Spreadsheet!$C$6:'Spreadsheet'!$C293,1,FALSE)), FALSE, TRUE),TRUE)</f>
        <v>1</v>
      </c>
      <c r="AH294" s="5" t="b">
        <f>Spreadsheet!$B$2=Spreadsheet!AD294</f>
        <v>1</v>
      </c>
      <c r="AI294" s="5" t="b">
        <f>IF(ISBLANK(Spreadsheet!G294),TRUE,IF(OR(LEN(Spreadsheet!G294)&gt;1,ISNUMBER(VALUE(Spreadsheet!G294))),FALSE,TRUE))</f>
        <v>1</v>
      </c>
      <c r="AJ294" s="5" t="b">
        <f>OR(ISBLANK(Spreadsheet!C294), NOT(ISBLANK(Spreadsheet!B294)), NOT(ISBLANK(Spreadsheet!D294)))</f>
        <v>1</v>
      </c>
      <c r="AK294" s="5" t="b">
        <f t="array" ref="AK294">IF(OR(AND(ISBLANK(Spreadsheet!E294),ISBLANK(Spreadsheet!D294),NOT(ISBLANK(Spreadsheet!C294))),AND(ISBLANK(Spreadsheet!E294),ISBLANK(Spreadsheet!D294),ISBLANK(Spreadsheet!C294))),TRUE,ISNUMBER(MATCH(TRUE,EXACT(Spreadsheet!E294,Relationships),0)))</f>
        <v>1</v>
      </c>
      <c r="AL294" s="5" t="b">
        <f>IF(NOT(ISBLANK(Spreadsheet!C294)),IF(OR(ISBLANK(Spreadsheet!F294),LEN(Spreadsheet!F294)&gt;40),FALSE,TRUE),TRUE)</f>
        <v>1</v>
      </c>
      <c r="AM294" s="5" t="b">
        <f>IF(NOT(ISBLANK(Spreadsheet!C294)),IF(OR(ISBLANK(Spreadsheet!H294),LEN(Spreadsheet!H294)&gt;40),FALSE,TRUE),TRUE)</f>
        <v>1</v>
      </c>
      <c r="AN294" s="5" t="b">
        <f t="array" ref="AN294">IF(ISBLANK(Spreadsheet!I294),TRUE,ISNUMBER(MATCH(TRUE,EXACT(Spreadsheet!I294,GenderValues),0)))</f>
        <v>1</v>
      </c>
      <c r="AO294" s="5" t="b">
        <f ca="1">IF(ISERROR(DATEVALUE(TEXT(Spreadsheet!J294,"mm/dd/yyyy")) &gt; TODAY()),IF(AND(ISBLANK(Spreadsheet!J294),ISBLANK(Spreadsheet!C294)),TRUE,FALSE),IF(DATEVALUE(TEXT(Spreadsheet!J294,"mm/dd/yyyy")) &gt; TODAY(),FALSE,TRUE))</f>
        <v>1</v>
      </c>
      <c r="AP294" s="5" t="b">
        <f>OR(ISBLANK(Spreadsheet!K294),LEN(Spreadsheet!K294)&lt;=100)</f>
        <v>1</v>
      </c>
      <c r="AQ294" s="5" t="b">
        <f t="array" ref="AQ294">IF(OR(AND(ISBLANK(Spreadsheet!L294),ISBLANK(Spreadsheet!C294)),AND(NOT(ISBLANK(Spreadsheet!C294)),NOT(ISBLANK(Spreadsheet!D294)))),TRUE,ISNUMBER(MATCH(TRUE,EXACT(Spreadsheet!L294,MaritalStatus),0)))</f>
        <v>1</v>
      </c>
      <c r="AR294" s="5" t="b">
        <f ca="1">IF(ISERROR(DATEVALUE(TEXT(Spreadsheet!M294,"mm/dd/yyyy")) &gt; TODAY()),IF(ISBLANK(Spreadsheet!M294),TRUE,FALSE),IF(DATEVALUE(TEXT(Spreadsheet!M294,"mm/dd/yyyy")) &gt; TODAY(),FALSE,TRUE))</f>
        <v>1</v>
      </c>
      <c r="AS294" s="5" t="b">
        <f>OR(ISBLANK(Spreadsheet!N294),LEN(Spreadsheet!N294)&lt;=100)</f>
        <v>1</v>
      </c>
      <c r="AT294" s="5" t="b">
        <f>OR(ISBLANK(Spreadsheet!O294),UPPER(Spreadsheet!O294)="YES")</f>
        <v>1</v>
      </c>
      <c r="AU294" s="5" t="b">
        <f>OR(ISBLANK(Spreadsheet!P294),UPPER(Spreadsheet!P294)="YES")</f>
        <v>1</v>
      </c>
      <c r="AV294" s="5" t="b">
        <f t="array" ref="AV294">IF(ISBLANK(Spreadsheet!Q294),TRUE,ISNUMBER(MATCH(TRUE,EXACT(Spreadsheet!Q294,OnGroupsPriorIns),0)))</f>
        <v>1</v>
      </c>
      <c r="AW294" s="5" t="b">
        <f>OR(ISBLANK(Spreadsheet!R294),UPPER(Spreadsheet!R294)="YES")</f>
        <v>1</v>
      </c>
      <c r="AX294" s="5" t="b">
        <f>OR(ISBLANK(Spreadsheet!S294),UPPER(Spreadsheet!S294)="YES")</f>
        <v>1</v>
      </c>
      <c r="AY294" s="5" t="b">
        <f>OR(AND(ISBLANK(Spreadsheet!C294),LEN(Spreadsheet!T294)=0),AND(NOT(ISBLANK(Spreadsheet!C294)),LEN(Spreadsheet!T294)&gt;0,LEN(Spreadsheet!T294)&lt;=50))</f>
        <v>1</v>
      </c>
      <c r="AZ294" s="5" t="b">
        <f>OR(LEN(Spreadsheet!U294)=0,AND(LEN(Spreadsheet!U294)&gt;0,LEN(Spreadsheet!U294)&lt;=50))</f>
        <v>1</v>
      </c>
      <c r="BA294" s="5" t="b">
        <f>OR(AND(ISBLANK(Spreadsheet!C294),LEN(Spreadsheet!V294)=0),AND(NOT(ISBLANK(Spreadsheet!C294)),LEN(Spreadsheet!V294)&gt;0,LEN(Spreadsheet!V294)&lt;=50))</f>
        <v>1</v>
      </c>
      <c r="BB294" s="5" t="b">
        <f t="array" ref="BB294">IF(AND(ISBLANK(Spreadsheet!C294),LEN(Spreadsheet!W294)=0),TRUE,ISNUMBER(MATCH(TRUE,EXACT(Spreadsheet!W294,States),0)))</f>
        <v>1</v>
      </c>
      <c r="BC294" s="5" t="b">
        <f>OR(AND(ISBLANK(Spreadsheet!C294),LEN(Spreadsheet!X294)=0),AND(NOT(ISBLANK(Spreadsheet!C294)),LEN(Spreadsheet!X294)&gt;0,LEN(Spreadsheet!X294)=5,ISNUMBER(VALUE(Spreadsheet!X294))))</f>
        <v>1</v>
      </c>
      <c r="BD294" s="5" t="b">
        <f>OR(ISBLANK(Spreadsheet!Z294),LEN(Spreadsheet!Z294)&lt;=50)</f>
        <v>1</v>
      </c>
      <c r="BE294" s="5" t="b">
        <f>ISBLANK(Spreadsheet!AA294)</f>
        <v>1</v>
      </c>
      <c r="BF294" s="5" t="b">
        <f>ISBLANK(Spreadsheet!AB294)</f>
        <v>1</v>
      </c>
      <c r="BG294" s="5" t="b">
        <f>IF(ISERROR(DATEVALUE(TEXT(Spreadsheet!AC294,"mm/dd/yyyy")) &gt; DATEVALUE(TEXT(Spreadsheet!J294,"mm/dd/yyyy"))),IF(OR(AND(ISBLANK(Spreadsheet!AC294),ISBLANK(Spreadsheet!C294)),AND(NOT(ISBLANK(Spreadsheet!C294)),ISBLANK(Spreadsheet!AC294),NOT(ISBLANK(Spreadsheet!D294)))),TRUE,FALSE),IF(DATEVALUE(TEXT(Spreadsheet!AC294,"mm/dd/yyyy")) &gt; DATEVALUE(TEXT(Spreadsheet!J294,"mm/dd/yyyy")),TRUE,FALSE))</f>
        <v>1</v>
      </c>
      <c r="BH294" s="5" t="b">
        <f>OR(AND(ISBLANK(Spreadsheet!C294),ISBLANK(Spreadsheet!AE294)),AND(NOT(ISBLANK(Spreadsheet!C294)),NOT(ISBLANK(Spreadsheet!D294)),ISBLANK(Spreadsheet!AE294)),AND(NOT(ISBLANK(Spreadsheet!C294)),ISBLANK(Spreadsheet!D294),NOT(ISBLANK(Spreadsheet!AE294)),LEN(Spreadsheet!AE294)&lt;=100))</f>
        <v>1</v>
      </c>
      <c r="BI294" s="5" t="b">
        <f t="array" ref="BI294">IF(ISBLANK(Spreadsheet!AF294),TRUE,ISNUMBER(MATCH(TRUE,EXACT(Spreadsheet!AF294,CobraShortReasons),0)))</f>
        <v>1</v>
      </c>
      <c r="BJ294" s="5" t="b">
        <f ca="1">IF(ISERROR(DATEVALUE(TEXT(Spreadsheet!AG294,"mm/dd/yyyy")) &gt; TODAY()),IF(ISBLANK(Spreadsheet!AG294),TRUE,FALSE),IF(DATEVALUE(TEXT(Spreadsheet!AG294,"mm/dd/yyyy")) &gt; TODAY(),FALSE,TRUE))</f>
        <v>1</v>
      </c>
      <c r="BK294" s="5" t="b">
        <f>OR(ISBLANK(Spreadsheet!AH294),LEN(Spreadsheet!AH294)&lt;=25)</f>
        <v>1</v>
      </c>
      <c r="BL294" s="5" t="b">
        <f t="array" aca="1" ref="BL294" ca="1">IF(ISBLANK(Spreadsheet!AI294),TRUE,ISNUMBER(MATCH(TRUE,EXACT(Spreadsheet!AI294,INDIRECT(Spreadsheet!$D$2)),0)))</f>
        <v>1</v>
      </c>
      <c r="BM294" s="5" t="b">
        <f t="array" aca="1" ref="BM294" ca="1">IF(ISBLANK(Spreadsheet!AJ294),TRUE,ISNUMBER(MATCH(TRUE,EXACT(Spreadsheet!AJ294,INDIRECT(Spreadsheet!BJ294)),0)))</f>
        <v>1</v>
      </c>
      <c r="BN294" s="5" t="b">
        <f t="array" ref="BN294">IF(ISBLANK(Spreadsheet!AK294),TRUE,ISNUMBER(MATCH(TRUE,EXACT(Spreadsheet!AK294,DentalPlans),0)))</f>
        <v>1</v>
      </c>
      <c r="BO294" s="5" t="b">
        <f t="array" aca="1" ref="BO294" ca="1">IF(ISBLANK(Spreadsheet!AL294),TRUE,ISNUMBER(MATCH(TRUE,EXACT(Spreadsheet!AL294,INDIRECT(Spreadsheet!BK294)),0)))</f>
        <v>1</v>
      </c>
      <c r="BP294" s="5" t="b">
        <f t="array" ref="BP294">IF(ISBLANK(Spreadsheet!AM294),TRUE,ISNUMBER(MATCH(TRUE,EXACT(Spreadsheet!AM294,VisionPlans),0)))</f>
        <v>1</v>
      </c>
      <c r="BQ294" s="5" t="b">
        <f t="array" aca="1" ref="BQ294" ca="1">IF(ISBLANK(Spreadsheet!AN294),TRUE,ISNUMBER(MATCH(TRUE,EXACT(Spreadsheet!AN294,INDIRECT(Spreadsheet!BL294)),0)))</f>
        <v>1</v>
      </c>
      <c r="BR294" s="5" t="b">
        <f t="array" ref="BR294">IF(ISBLANK(Spreadsheet!AO294),TRUE,ISNUMBER(MATCH(TRUE,EXACT(Spreadsheet!AO294,LifeBenefitClasses),0)))</f>
        <v>1</v>
      </c>
      <c r="BS294" s="5" t="b">
        <f>IF(OR(ISBLANK(Spreadsheet!AO294), Spreadsheet!AO294="Waive"),IF(ISBLANK(Spreadsheet!AP294),TRUE,FALSE),IF(OR(AND(NOT(ISBLANK(Spreadsheet!AO294)),ISBLANK(Spreadsheet!AP294)),NOT(ISNUMBER(VALUE(Spreadsheet!AP294)))),FALSE,IF(OR(AND(Spreadsheet!AP294&lt;6,MOD(Spreadsheet!AP294*10,5)=0), MOD(Spreadsheet!AP294,5000)=0),TRUE,FALSE)))</f>
        <v>1</v>
      </c>
      <c r="BT294" s="5" t="b">
        <f t="array" ref="BT294">IF(ISBLANK(Spreadsheet!AQ294),TRUE,ISNUMBER(MATCH(TRUE,EXACT(Spreadsheet!AQ294,EnrollWaive),0)))</f>
        <v>1</v>
      </c>
      <c r="BU294" s="5" t="b">
        <f t="array" ref="BU294">IF(ISBLANK(Spreadsheet!AR294),TRUE,ISNUMBER(MATCH(TRUE,EXACT(Spreadsheet!AR294,LifeBenefitClasses),0)))</f>
        <v>1</v>
      </c>
      <c r="BV294" s="5" t="b">
        <f>IF(OR(ISBLANK(Spreadsheet!AR294), Spreadsheet!AR294="Waive"),IF(ISBLANK(Spreadsheet!AS294),TRUE,FALSE),IF(OR(AND(NOT(ISBLANK(Spreadsheet!AR294)),ISBLANK(Spreadsheet!AS294)),NOT(ISNUMBER(VALUE(Spreadsheet!AS294)))),FALSE,IF(OR(AND(Spreadsheet!AS294&lt;6,MOD(Spreadsheet!AS294*10,5)=0), MOD(Spreadsheet!AS294,10000)=0),TRUE,FALSE)))</f>
        <v>1</v>
      </c>
      <c r="BW294" s="5" t="b">
        <f t="array" ref="BW294">IF(ISBLANK(Spreadsheet!AT294),TRUE,ISNUMBER(MATCH(TRUE,EXACT(Spreadsheet!AT294,LifeBenefitClasses),0)))</f>
        <v>1</v>
      </c>
      <c r="BX294" s="5" t="b">
        <f>IF(OR(ISBLANK(Spreadsheet!AT294), Spreadsheet!AT294="Waive"),IF(ISBLANK(Spreadsheet!AU294),TRUE,FALSE),IF(OR(AND(NOT(ISBLANK(Spreadsheet!AT294)),ISBLANK(Spreadsheet!AU294)),NOT(ISNUMBER(VALUE(Spreadsheet!AU294)))),FALSE,IF(AND(NOT(OR(ISBLANK(Spreadsheet!AT294),Spreadsheet!AT294="Waive")),NOT(OR(ISBLANK(Spreadsheet!AR294),Spreadsheet!AR294="Waive")),MOD(Spreadsheet!AU294,5000)=0, Spreadsheet!AU294&lt;=(Spreadsheet!AS294*0.5)),TRUE,FALSE)))</f>
        <v>1</v>
      </c>
      <c r="BY294" s="5" t="b">
        <f t="array" ref="BY294">IF(ISBLANK(Spreadsheet!AV294),TRUE,ISNUMBER(MATCH(TRUE,EXACT(Spreadsheet!AV294,EnrollWaive),0)))</f>
        <v>1</v>
      </c>
      <c r="BZ294" s="5" t="b">
        <f t="array" ref="BZ294">IF(ISBLANK(Spreadsheet!AW294),TRUE,ISNUMBER(MATCH(TRUE,EXACT(Spreadsheet!AW294,LifeBenefitClasses),0)))</f>
        <v>1</v>
      </c>
      <c r="CA294" s="5" t="b">
        <f t="array" ref="CA294">IF(ISBLANK(Spreadsheet!AX294),TRUE,ISNUMBER(MATCH(TRUE,EXACT(Spreadsheet!AX294,LifeBenefitClasses),0)))</f>
        <v>1</v>
      </c>
      <c r="CB294" s="5" t="b">
        <f t="array" ref="CB294">IF(ISBLANK(Spreadsheet!AY294),TRUE,ISNUMBER(MATCH(TRUE,EXACT(Spreadsheet!AY294,LifeBenefitClasses),0)))</f>
        <v>1</v>
      </c>
      <c r="CC294" s="5" t="b">
        <f t="array" ref="CC294">IF(ISBLANK(Spreadsheet!AZ294),TRUE,ISNUMBER(MATCH(TRUE,EXACT(Spreadsheet!AZ294,LifeBenefitClasses),0)))</f>
        <v>1</v>
      </c>
      <c r="CD294" s="5" t="b">
        <f t="array" ref="CD294">IF(ISBLANK(Spreadsheet!BA294),TRUE,ISNUMBER(MATCH(TRUE,EXACT(Spreadsheet!BA294,LifeBenefitClasses),0)))</f>
        <v>1</v>
      </c>
      <c r="CE294" s="5" t="b">
        <f>IF(OR(ISBLANK(Spreadsheet!BA294), Spreadsheet!BA294="Waive"),IF(ISBLANK(Spreadsheet!BB294),TRUE,FALSE),IF(OR(AND(NOT(ISBLANK(Spreadsheet!BA294)),ISBLANK(Spreadsheet!BB294)),NOT(ISNUMBER(VALUE(Spreadsheet!BB294))),ISBLANK(Spreadsheet!BC294),NOT(ISNUMBER(VALUE(Spreadsheet!BC294)))),FALSE,IF(AND(Spreadsheet!BB294&gt;=50000,Spreadsheet!BB294&lt;=250000,MOD(Spreadsheet!BB294,10000)=0,Spreadsheet!BB294&lt;=(10*Spreadsheet!BC294)),TRUE,FALSE)))</f>
        <v>1</v>
      </c>
      <c r="CF294" s="5" t="b">
        <f>IF(NOT(ISBLANK(Spreadsheet!BC294)),AND(ISNUMBER(VALUE(Spreadsheet!BC294)),Spreadsheet!BC294&gt;0),AND(OR(ISBLANK(Spreadsheet!AO294),Spreadsheet!AO294="Waive",AND(NOT(OR(ISBLANK(Spreadsheet!AO294),Spreadsheet!AO294="Waive")),Spreadsheet!AP294&gt;=6)),OR(ISBLANK(Spreadsheet!AR294),AND(NOT(OR(ISBLANK(Spreadsheet!AR294),Spreadsheet!AR294="Waive")),Spreadsheet!AS294&gt;=6)),OR(ISBLANK(Spreadsheet!AW294)),OR(ISBLANK(Spreadsheet!AX294)),OR(ISBLANK(Spreadsheet!AY294)),OR(ISBLANK(Spreadsheet!AZ294)),OR(ISBLANK(Spreadsheet!BA294),Spreadsheet!BA294="Waive")))</f>
        <v>1</v>
      </c>
      <c r="CG294" s="5" t="b">
        <f t="shared" ca="1" si="21"/>
        <v>1</v>
      </c>
    </row>
    <row r="295" spans="8:85" x14ac:dyDescent="0.3">
      <c r="H295" s="5">
        <f t="shared" ca="1" si="18"/>
        <v>2</v>
      </c>
      <c r="I295" s="5" t="str">
        <f t="shared" ca="1" si="19"/>
        <v/>
      </c>
      <c r="J295" s="5" t="str">
        <f>IF(AND(NOT(ISBLANK(Spreadsheet!C295)),ISBLANK(Spreadsheet!D295)),Spreadsheet!F295&amp;" "&amp;Spreadsheet!H295,"")</f>
        <v/>
      </c>
      <c r="K295" s="5">
        <f>IF(AND(NOT(ISBLANK(Spreadsheet!C295)),ISBLANK(Spreadsheet!D295)),COUNTIFS(Spreadsheet!E296:E$786,"=Child",Spreadsheet!C296:C$786, "="&amp;Spreadsheet!C295) + COUNTIFS(Spreadsheet!E296:E$786,"=Step-child",Spreadsheet!C296:C$786, "="&amp;Spreadsheet!C295),0)</f>
        <v>0</v>
      </c>
      <c r="L295" s="5">
        <f>IF(NOT(ISBLANK(J295)),COUNTIFS(Spreadsheet!E296:E$786,"=Wife",Spreadsheet!C296:C$786, "="&amp;Spreadsheet!C295) + COUNTIFS(Spreadsheet!E296:E$786,"=Husband",Spreadsheet!C296:C$786, "="&amp;Spreadsheet!C295),0)</f>
        <v>0</v>
      </c>
      <c r="M295" s="5">
        <f>IF(NOT(ISBLANK(Spreadsheet!AJ295)),VLOOKUP(Spreadsheet!AJ295,'Drop Downs'!$P$2:$R$16,3,FALSE),0)</f>
        <v>0</v>
      </c>
      <c r="N295" s="5">
        <f>IF(NOT(ISBLANK(Spreadsheet!AJ295)), VLOOKUP(Spreadsheet!AJ295,'Drop Downs'!$P$2:$R$16,2,FALSE),0)</f>
        <v>0</v>
      </c>
      <c r="O295" s="5">
        <f>IF(NOT(ISBLANK(Spreadsheet!AL295)),VLOOKUP(Spreadsheet!AL295,'Drop Downs'!$P$2:$R$16,3,FALSE), 0)</f>
        <v>0</v>
      </c>
      <c r="P295" s="5">
        <f>IF(NOT(ISBLANK(Spreadsheet!AL295)),VLOOKUP(Spreadsheet!AL295,'Drop Downs'!$P$2:$R$16,2,FALSE),0)</f>
        <v>0</v>
      </c>
      <c r="Q295" s="5">
        <f>IF(NOT(ISBLANK(Spreadsheet!AN295)),VLOOKUP(Spreadsheet!AN295,'Drop Downs'!$P$2:$R$16,3,FALSE),0)</f>
        <v>0</v>
      </c>
      <c r="R295" s="5">
        <f>IF(NOT(ISBLANK(Spreadsheet!AN295)),VLOOKUP(Spreadsheet!AN295,'Drop Downs'!$P$2:$R$16,2,FALSE),0)</f>
        <v>0</v>
      </c>
      <c r="S295" s="5" t="str">
        <f>IF(OR(M295&gt;K295,N295&gt;L295,O295&gt;K295, Q295&gt;K295,N295&gt;L295, P295&gt;L295, R295&gt;L295),"Member currently has a coverage election over what he/she needs.  Please add more dependents or adjust the coverage election.","")&amp;(IF(AND(NOT(ISBLANK(Spreadsheet!C295)),NOT(ISBLANK(Spreadsheet!D295)),ISBLANK(Spreadsheet!E295)),"Dependent lacks a relationship to member.Please select one from the drop-down.",""))</f>
        <v/>
      </c>
      <c r="T295" s="5" t="b">
        <f t="shared" si="20"/>
        <v>1</v>
      </c>
      <c r="U295" s="5" t="b">
        <f>OR(ISBLANK(Spreadsheet!C295),IF(NOT(ISBLANK(Spreadsheet!D295)),NOT(ISBLANK(Spreadsheet!E295)),TRUE))</f>
        <v>1</v>
      </c>
      <c r="V295" s="5" t="b">
        <f>OR(ISBLANK(Spreadsheet!C295), NOT(ISBLANK(Spreadsheet!I295)))</f>
        <v>1</v>
      </c>
      <c r="W295" s="5" t="b">
        <f>OR(ISBLANK(Spreadsheet!D295),NOT(ISBLANK(Spreadsheet!C295)))</f>
        <v>1</v>
      </c>
      <c r="X295" s="155" t="str">
        <f>REPT("0",MIN(FIND({1,2,3,4,5,6,7,8,9},Spreadsheet!C295&amp;"123456789"))-1)&amp;IF(ISBLANK(Spreadsheet!C295),"",SUMPRODUCT(MID(0&amp;Spreadsheet!C295,LARGE(INDEX(ISNUMBER(--MID(Spreadsheet!C295,ROW($1:$225),1))*
 ROW($1:$225),0),ROW($1:$225))+1,1)*10^ROW($1:$225)/10))</f>
        <v/>
      </c>
      <c r="Y295" s="5" t="b">
        <f>IF(NOT(ISBLANK(Spreadsheet!C295)),IF(AND(ISNUMBER(VALUE(Spreadsheet!C295)), LEN(Spreadsheet!C295)=9),TRUE,FALSE),TRUE)</f>
        <v>1</v>
      </c>
      <c r="Z295" s="155" t="str">
        <f>REPT("0",MIN(FIND({1,2,3,4,5,6,7,8,9},Spreadsheet!D295&amp;"123456789"))-1)&amp;IF(ISBLANK(Spreadsheet!D295),"",SUMPRODUCT(MID(0&amp;Spreadsheet!D295,LARGE(INDEX(ISNUMBER(--MID(Spreadsheet!D295,ROW($1:$225),1))*
 ROW($1:$225),0),ROW($1:$225))+1,1)*10^ROW($1:$225)/10))</f>
        <v/>
      </c>
      <c r="AA295" s="5" t="b">
        <f>IF(AND(NOT(ISBLANK(Spreadsheet!D295)),NOT(ISBLANK(Spreadsheet!C295))),IF(AND(ISNUMBER(VALUE(Spreadsheet!D295)), LEN(Spreadsheet!D295)=9),TRUE,FALSE),IF(AND(NOT(ISBLANK(Spreadsheet!D295)),ISBLANK(Spreadsheet!C295)),FALSE,TRUE))</f>
        <v>1</v>
      </c>
      <c r="AB295" s="5" t="b">
        <f>OR(ISBLANK(Spreadsheet!Y295),IF(NOT(ISBLANK(Spreadsheet!Y295)),LEN(Spreadsheet!Y295)=10,ISNUMBER(VALUE(Spreadsheet!Y295))))</f>
        <v>1</v>
      </c>
      <c r="AC295" s="5" t="b">
        <f>OR(ISBLANK(Spreadsheet!AI295), AND(NOT(ISBLANK(Spreadsheet!AJ295)), NOT(ISNUMBER(SEARCH("Waive",Spreadsheet!AJ295)))))</f>
        <v>1</v>
      </c>
      <c r="AD295" s="5" t="b">
        <f>OR(ISBLANK(Spreadsheet!AK295), AND(NOT(ISBLANK(Spreadsheet!AL295)), NOT(ISNUMBER(SEARCH("Waive",Spreadsheet!AL295)))))</f>
        <v>1</v>
      </c>
      <c r="AE295" s="5" t="b">
        <f>OR(ISBLANK(Spreadsheet!AM295), AND(NOT(ISBLANK(Spreadsheet!AN295)), NOT(ISNUMBER(SEARCH("Waive", Spreadsheet!AN295)))))</f>
        <v>1</v>
      </c>
      <c r="AF295" s="5" t="b">
        <f>OR(ISBLANK(Spreadsheet!C295), NOT(ISBLANK(Spreadsheet!D295)),NOT(ISBLANK(Spreadsheet!L295)))</f>
        <v>1</v>
      </c>
      <c r="AG295" s="5" t="b">
        <f>IF(AND(NOT(ISBLANK(Spreadsheet!C295)), NOT(ISBLANK(Spreadsheet!D295)),Spreadsheet!C295&lt;&gt;Spreadsheet!D295),IF(ISERROR(VLOOKUP(Spreadsheet!C295, Spreadsheet!$C$6:'Spreadsheet'!$C294,1,FALSE)), FALSE, TRUE),TRUE)</f>
        <v>1</v>
      </c>
      <c r="AH295" s="5" t="b">
        <f>Spreadsheet!$B$2=Spreadsheet!AD295</f>
        <v>1</v>
      </c>
      <c r="AI295" s="5" t="b">
        <f>IF(ISBLANK(Spreadsheet!G295),TRUE,IF(OR(LEN(Spreadsheet!G295)&gt;1,ISNUMBER(VALUE(Spreadsheet!G295))),FALSE,TRUE))</f>
        <v>1</v>
      </c>
      <c r="AJ295" s="5" t="b">
        <f>OR(ISBLANK(Spreadsheet!C295), NOT(ISBLANK(Spreadsheet!B295)), NOT(ISBLANK(Spreadsheet!D295)))</f>
        <v>1</v>
      </c>
      <c r="AK295" s="5" t="b">
        <f t="array" ref="AK295">IF(OR(AND(ISBLANK(Spreadsheet!E295),ISBLANK(Spreadsheet!D295),NOT(ISBLANK(Spreadsheet!C295))),AND(ISBLANK(Spreadsheet!E295),ISBLANK(Spreadsheet!D295),ISBLANK(Spreadsheet!C295))),TRUE,ISNUMBER(MATCH(TRUE,EXACT(Spreadsheet!E295,Relationships),0)))</f>
        <v>1</v>
      </c>
      <c r="AL295" s="5" t="b">
        <f>IF(NOT(ISBLANK(Spreadsheet!C295)),IF(OR(ISBLANK(Spreadsheet!F295),LEN(Spreadsheet!F295)&gt;40),FALSE,TRUE),TRUE)</f>
        <v>1</v>
      </c>
      <c r="AM295" s="5" t="b">
        <f>IF(NOT(ISBLANK(Spreadsheet!C295)),IF(OR(ISBLANK(Spreadsheet!H295),LEN(Spreadsheet!H295)&gt;40),FALSE,TRUE),TRUE)</f>
        <v>1</v>
      </c>
      <c r="AN295" s="5" t="b">
        <f t="array" ref="AN295">IF(ISBLANK(Spreadsheet!I295),TRUE,ISNUMBER(MATCH(TRUE,EXACT(Spreadsheet!I295,GenderValues),0)))</f>
        <v>1</v>
      </c>
      <c r="AO295" s="5" t="b">
        <f ca="1">IF(ISERROR(DATEVALUE(TEXT(Spreadsheet!J295,"mm/dd/yyyy")) &gt; TODAY()),IF(AND(ISBLANK(Spreadsheet!J295),ISBLANK(Spreadsheet!C295)),TRUE,FALSE),IF(DATEVALUE(TEXT(Spreadsheet!J295,"mm/dd/yyyy")) &gt; TODAY(),FALSE,TRUE))</f>
        <v>1</v>
      </c>
      <c r="AP295" s="5" t="b">
        <f>OR(ISBLANK(Spreadsheet!K295),LEN(Spreadsheet!K295)&lt;=100)</f>
        <v>1</v>
      </c>
      <c r="AQ295" s="5" t="b">
        <f t="array" ref="AQ295">IF(OR(AND(ISBLANK(Spreadsheet!L295),ISBLANK(Spreadsheet!C295)),AND(NOT(ISBLANK(Spreadsheet!C295)),NOT(ISBLANK(Spreadsheet!D295)))),TRUE,ISNUMBER(MATCH(TRUE,EXACT(Spreadsheet!L295,MaritalStatus),0)))</f>
        <v>1</v>
      </c>
      <c r="AR295" s="5" t="b">
        <f ca="1">IF(ISERROR(DATEVALUE(TEXT(Spreadsheet!M295,"mm/dd/yyyy")) &gt; TODAY()),IF(ISBLANK(Spreadsheet!M295),TRUE,FALSE),IF(DATEVALUE(TEXT(Spreadsheet!M295,"mm/dd/yyyy")) &gt; TODAY(),FALSE,TRUE))</f>
        <v>1</v>
      </c>
      <c r="AS295" s="5" t="b">
        <f>OR(ISBLANK(Spreadsheet!N295),LEN(Spreadsheet!N295)&lt;=100)</f>
        <v>1</v>
      </c>
      <c r="AT295" s="5" t="b">
        <f>OR(ISBLANK(Spreadsheet!O295),UPPER(Spreadsheet!O295)="YES")</f>
        <v>1</v>
      </c>
      <c r="AU295" s="5" t="b">
        <f>OR(ISBLANK(Spreadsheet!P295),UPPER(Spreadsheet!P295)="YES")</f>
        <v>1</v>
      </c>
      <c r="AV295" s="5" t="b">
        <f t="array" ref="AV295">IF(ISBLANK(Spreadsheet!Q295),TRUE,ISNUMBER(MATCH(TRUE,EXACT(Spreadsheet!Q295,OnGroupsPriorIns),0)))</f>
        <v>1</v>
      </c>
      <c r="AW295" s="5" t="b">
        <f>OR(ISBLANK(Spreadsheet!R295),UPPER(Spreadsheet!R295)="YES")</f>
        <v>1</v>
      </c>
      <c r="AX295" s="5" t="b">
        <f>OR(ISBLANK(Spreadsheet!S295),UPPER(Spreadsheet!S295)="YES")</f>
        <v>1</v>
      </c>
      <c r="AY295" s="5" t="b">
        <f>OR(AND(ISBLANK(Spreadsheet!C295),LEN(Spreadsheet!T295)=0),AND(NOT(ISBLANK(Spreadsheet!C295)),LEN(Spreadsheet!T295)&gt;0,LEN(Spreadsheet!T295)&lt;=50))</f>
        <v>1</v>
      </c>
      <c r="AZ295" s="5" t="b">
        <f>OR(LEN(Spreadsheet!U295)=0,AND(LEN(Spreadsheet!U295)&gt;0,LEN(Spreadsheet!U295)&lt;=50))</f>
        <v>1</v>
      </c>
      <c r="BA295" s="5" t="b">
        <f>OR(AND(ISBLANK(Spreadsheet!C295),LEN(Spreadsheet!V295)=0),AND(NOT(ISBLANK(Spreadsheet!C295)),LEN(Spreadsheet!V295)&gt;0,LEN(Spreadsheet!V295)&lt;=50))</f>
        <v>1</v>
      </c>
      <c r="BB295" s="5" t="b">
        <f t="array" ref="BB295">IF(AND(ISBLANK(Spreadsheet!C295),LEN(Spreadsheet!W295)=0),TRUE,ISNUMBER(MATCH(TRUE,EXACT(Spreadsheet!W295,States),0)))</f>
        <v>1</v>
      </c>
      <c r="BC295" s="5" t="b">
        <f>OR(AND(ISBLANK(Spreadsheet!C295),LEN(Spreadsheet!X295)=0),AND(NOT(ISBLANK(Spreadsheet!C295)),LEN(Spreadsheet!X295)&gt;0,LEN(Spreadsheet!X295)=5,ISNUMBER(VALUE(Spreadsheet!X295))))</f>
        <v>1</v>
      </c>
      <c r="BD295" s="5" t="b">
        <f>OR(ISBLANK(Spreadsheet!Z295),LEN(Spreadsheet!Z295)&lt;=50)</f>
        <v>1</v>
      </c>
      <c r="BE295" s="5" t="b">
        <f>ISBLANK(Spreadsheet!AA295)</f>
        <v>1</v>
      </c>
      <c r="BF295" s="5" t="b">
        <f>ISBLANK(Spreadsheet!AB295)</f>
        <v>1</v>
      </c>
      <c r="BG295" s="5" t="b">
        <f>IF(ISERROR(DATEVALUE(TEXT(Spreadsheet!AC295,"mm/dd/yyyy")) &gt; DATEVALUE(TEXT(Spreadsheet!J295,"mm/dd/yyyy"))),IF(OR(AND(ISBLANK(Spreadsheet!AC295),ISBLANK(Spreadsheet!C295)),AND(NOT(ISBLANK(Spreadsheet!C295)),ISBLANK(Spreadsheet!AC295),NOT(ISBLANK(Spreadsheet!D295)))),TRUE,FALSE),IF(DATEVALUE(TEXT(Spreadsheet!AC295,"mm/dd/yyyy")) &gt; DATEVALUE(TEXT(Spreadsheet!J295,"mm/dd/yyyy")),TRUE,FALSE))</f>
        <v>1</v>
      </c>
      <c r="BH295" s="5" t="b">
        <f>OR(AND(ISBLANK(Spreadsheet!C295),ISBLANK(Spreadsheet!AE295)),AND(NOT(ISBLANK(Spreadsheet!C295)),NOT(ISBLANK(Spreadsheet!D295)),ISBLANK(Spreadsheet!AE295)),AND(NOT(ISBLANK(Spreadsheet!C295)),ISBLANK(Spreadsheet!D295),NOT(ISBLANK(Spreadsheet!AE295)),LEN(Spreadsheet!AE295)&lt;=100))</f>
        <v>1</v>
      </c>
      <c r="BI295" s="5" t="b">
        <f t="array" ref="BI295">IF(ISBLANK(Spreadsheet!AF295),TRUE,ISNUMBER(MATCH(TRUE,EXACT(Spreadsheet!AF295,CobraShortReasons),0)))</f>
        <v>1</v>
      </c>
      <c r="BJ295" s="5" t="b">
        <f ca="1">IF(ISERROR(DATEVALUE(TEXT(Spreadsheet!AG295,"mm/dd/yyyy")) &gt; TODAY()),IF(ISBLANK(Spreadsheet!AG295),TRUE,FALSE),IF(DATEVALUE(TEXT(Spreadsheet!AG295,"mm/dd/yyyy")) &gt; TODAY(),FALSE,TRUE))</f>
        <v>1</v>
      </c>
      <c r="BK295" s="5" t="b">
        <f>OR(ISBLANK(Spreadsheet!AH295),LEN(Spreadsheet!AH295)&lt;=25)</f>
        <v>1</v>
      </c>
      <c r="BL295" s="5" t="b">
        <f t="array" aca="1" ref="BL295" ca="1">IF(ISBLANK(Spreadsheet!AI295),TRUE,ISNUMBER(MATCH(TRUE,EXACT(Spreadsheet!AI295,INDIRECT(Spreadsheet!$D$2)),0)))</f>
        <v>1</v>
      </c>
      <c r="BM295" s="5" t="b">
        <f t="array" aca="1" ref="BM295" ca="1">IF(ISBLANK(Spreadsheet!AJ295),TRUE,ISNUMBER(MATCH(TRUE,EXACT(Spreadsheet!AJ295,INDIRECT(Spreadsheet!BJ295)),0)))</f>
        <v>1</v>
      </c>
      <c r="BN295" s="5" t="b">
        <f t="array" ref="BN295">IF(ISBLANK(Spreadsheet!AK295),TRUE,ISNUMBER(MATCH(TRUE,EXACT(Spreadsheet!AK295,DentalPlans),0)))</f>
        <v>1</v>
      </c>
      <c r="BO295" s="5" t="b">
        <f t="array" aca="1" ref="BO295" ca="1">IF(ISBLANK(Spreadsheet!AL295),TRUE,ISNUMBER(MATCH(TRUE,EXACT(Spreadsheet!AL295,INDIRECT(Spreadsheet!BK295)),0)))</f>
        <v>1</v>
      </c>
      <c r="BP295" s="5" t="b">
        <f t="array" ref="BP295">IF(ISBLANK(Spreadsheet!AM295),TRUE,ISNUMBER(MATCH(TRUE,EXACT(Spreadsheet!AM295,VisionPlans),0)))</f>
        <v>1</v>
      </c>
      <c r="BQ295" s="5" t="b">
        <f t="array" aca="1" ref="BQ295" ca="1">IF(ISBLANK(Spreadsheet!AN295),TRUE,ISNUMBER(MATCH(TRUE,EXACT(Spreadsheet!AN295,INDIRECT(Spreadsheet!BL295)),0)))</f>
        <v>1</v>
      </c>
      <c r="BR295" s="5" t="b">
        <f t="array" ref="BR295">IF(ISBLANK(Spreadsheet!AO295),TRUE,ISNUMBER(MATCH(TRUE,EXACT(Spreadsheet!AO295,LifeBenefitClasses),0)))</f>
        <v>1</v>
      </c>
      <c r="BS295" s="5" t="b">
        <f>IF(OR(ISBLANK(Spreadsheet!AO295), Spreadsheet!AO295="Waive"),IF(ISBLANK(Spreadsheet!AP295),TRUE,FALSE),IF(OR(AND(NOT(ISBLANK(Spreadsheet!AO295)),ISBLANK(Spreadsheet!AP295)),NOT(ISNUMBER(VALUE(Spreadsheet!AP295)))),FALSE,IF(OR(AND(Spreadsheet!AP295&lt;6,MOD(Spreadsheet!AP295*10,5)=0), MOD(Spreadsheet!AP295,5000)=0),TRUE,FALSE)))</f>
        <v>1</v>
      </c>
      <c r="BT295" s="5" t="b">
        <f t="array" ref="BT295">IF(ISBLANK(Spreadsheet!AQ295),TRUE,ISNUMBER(MATCH(TRUE,EXACT(Spreadsheet!AQ295,EnrollWaive),0)))</f>
        <v>1</v>
      </c>
      <c r="BU295" s="5" t="b">
        <f t="array" ref="BU295">IF(ISBLANK(Spreadsheet!AR295),TRUE,ISNUMBER(MATCH(TRUE,EXACT(Spreadsheet!AR295,LifeBenefitClasses),0)))</f>
        <v>1</v>
      </c>
      <c r="BV295" s="5" t="b">
        <f>IF(OR(ISBLANK(Spreadsheet!AR295), Spreadsheet!AR295="Waive"),IF(ISBLANK(Spreadsheet!AS295),TRUE,FALSE),IF(OR(AND(NOT(ISBLANK(Spreadsheet!AR295)),ISBLANK(Spreadsheet!AS295)),NOT(ISNUMBER(VALUE(Spreadsheet!AS295)))),FALSE,IF(OR(AND(Spreadsheet!AS295&lt;6,MOD(Spreadsheet!AS295*10,5)=0), MOD(Spreadsheet!AS295,10000)=0),TRUE,FALSE)))</f>
        <v>1</v>
      </c>
      <c r="BW295" s="5" t="b">
        <f t="array" ref="BW295">IF(ISBLANK(Spreadsheet!AT295),TRUE,ISNUMBER(MATCH(TRUE,EXACT(Spreadsheet!AT295,LifeBenefitClasses),0)))</f>
        <v>1</v>
      </c>
      <c r="BX295" s="5" t="b">
        <f>IF(OR(ISBLANK(Spreadsheet!AT295), Spreadsheet!AT295="Waive"),IF(ISBLANK(Spreadsheet!AU295),TRUE,FALSE),IF(OR(AND(NOT(ISBLANK(Spreadsheet!AT295)),ISBLANK(Spreadsheet!AU295)),NOT(ISNUMBER(VALUE(Spreadsheet!AU295)))),FALSE,IF(AND(NOT(OR(ISBLANK(Spreadsheet!AT295),Spreadsheet!AT295="Waive")),NOT(OR(ISBLANK(Spreadsheet!AR295),Spreadsheet!AR295="Waive")),MOD(Spreadsheet!AU295,5000)=0, Spreadsheet!AU295&lt;=(Spreadsheet!AS295*0.5)),TRUE,FALSE)))</f>
        <v>1</v>
      </c>
      <c r="BY295" s="5" t="b">
        <f t="array" ref="BY295">IF(ISBLANK(Spreadsheet!AV295),TRUE,ISNUMBER(MATCH(TRUE,EXACT(Spreadsheet!AV295,EnrollWaive),0)))</f>
        <v>1</v>
      </c>
      <c r="BZ295" s="5" t="b">
        <f t="array" ref="BZ295">IF(ISBLANK(Spreadsheet!AW295),TRUE,ISNUMBER(MATCH(TRUE,EXACT(Spreadsheet!AW295,LifeBenefitClasses),0)))</f>
        <v>1</v>
      </c>
      <c r="CA295" s="5" t="b">
        <f t="array" ref="CA295">IF(ISBLANK(Spreadsheet!AX295),TRUE,ISNUMBER(MATCH(TRUE,EXACT(Spreadsheet!AX295,LifeBenefitClasses),0)))</f>
        <v>1</v>
      </c>
      <c r="CB295" s="5" t="b">
        <f t="array" ref="CB295">IF(ISBLANK(Spreadsheet!AY295),TRUE,ISNUMBER(MATCH(TRUE,EXACT(Spreadsheet!AY295,LifeBenefitClasses),0)))</f>
        <v>1</v>
      </c>
      <c r="CC295" s="5" t="b">
        <f t="array" ref="CC295">IF(ISBLANK(Spreadsheet!AZ295),TRUE,ISNUMBER(MATCH(TRUE,EXACT(Spreadsheet!AZ295,LifeBenefitClasses),0)))</f>
        <v>1</v>
      </c>
      <c r="CD295" s="5" t="b">
        <f t="array" ref="CD295">IF(ISBLANK(Spreadsheet!BA295),TRUE,ISNUMBER(MATCH(TRUE,EXACT(Spreadsheet!BA295,LifeBenefitClasses),0)))</f>
        <v>1</v>
      </c>
      <c r="CE295" s="5" t="b">
        <f>IF(OR(ISBLANK(Spreadsheet!BA295), Spreadsheet!BA295="Waive"),IF(ISBLANK(Spreadsheet!BB295),TRUE,FALSE),IF(OR(AND(NOT(ISBLANK(Spreadsheet!BA295)),ISBLANK(Spreadsheet!BB295)),NOT(ISNUMBER(VALUE(Spreadsheet!BB295))),ISBLANK(Spreadsheet!BC295),NOT(ISNUMBER(VALUE(Spreadsheet!BC295)))),FALSE,IF(AND(Spreadsheet!BB295&gt;=50000,Spreadsheet!BB295&lt;=250000,MOD(Spreadsheet!BB295,10000)=0,Spreadsheet!BB295&lt;=(10*Spreadsheet!BC295)),TRUE,FALSE)))</f>
        <v>1</v>
      </c>
      <c r="CF295" s="5" t="b">
        <f>IF(NOT(ISBLANK(Spreadsheet!BC295)),AND(ISNUMBER(VALUE(Spreadsheet!BC295)),Spreadsheet!BC295&gt;0),AND(OR(ISBLANK(Spreadsheet!AO295),Spreadsheet!AO295="Waive",AND(NOT(OR(ISBLANK(Spreadsheet!AO295),Spreadsheet!AO295="Waive")),Spreadsheet!AP295&gt;=6)),OR(ISBLANK(Spreadsheet!AR295),AND(NOT(OR(ISBLANK(Spreadsheet!AR295),Spreadsheet!AR295="Waive")),Spreadsheet!AS295&gt;=6)),OR(ISBLANK(Spreadsheet!AW295)),OR(ISBLANK(Spreadsheet!AX295)),OR(ISBLANK(Spreadsheet!AY295)),OR(ISBLANK(Spreadsheet!AZ295)),OR(ISBLANK(Spreadsheet!BA295),Spreadsheet!BA295="Waive")))</f>
        <v>1</v>
      </c>
      <c r="CG295" s="5" t="b">
        <f t="shared" ca="1" si="21"/>
        <v>1</v>
      </c>
    </row>
    <row r="296" spans="8:85" x14ac:dyDescent="0.3">
      <c r="H296" s="5">
        <f t="shared" ca="1" si="18"/>
        <v>2</v>
      </c>
      <c r="I296" s="5" t="str">
        <f t="shared" ca="1" si="19"/>
        <v/>
      </c>
      <c r="J296" s="5" t="str">
        <f>IF(AND(NOT(ISBLANK(Spreadsheet!C296)),ISBLANK(Spreadsheet!D296)),Spreadsheet!F296&amp;" "&amp;Spreadsheet!H296,"")</f>
        <v/>
      </c>
      <c r="K296" s="5">
        <f>IF(AND(NOT(ISBLANK(Spreadsheet!C296)),ISBLANK(Spreadsheet!D296)),COUNTIFS(Spreadsheet!E297:E$786,"=Child",Spreadsheet!C297:C$786, "="&amp;Spreadsheet!C296) + COUNTIFS(Spreadsheet!E297:E$786,"=Step-child",Spreadsheet!C297:C$786, "="&amp;Spreadsheet!C296),0)</f>
        <v>0</v>
      </c>
      <c r="L296" s="5">
        <f>IF(NOT(ISBLANK(J296)),COUNTIFS(Spreadsheet!E297:E$786,"=Wife",Spreadsheet!C297:C$786, "="&amp;Spreadsheet!C296) + COUNTIFS(Spreadsheet!E297:E$786,"=Husband",Spreadsheet!C297:C$786, "="&amp;Spreadsheet!C296),0)</f>
        <v>0</v>
      </c>
      <c r="M296" s="5">
        <f>IF(NOT(ISBLANK(Spreadsheet!AJ296)),VLOOKUP(Spreadsheet!AJ296,'Drop Downs'!$P$2:$R$16,3,FALSE),0)</f>
        <v>0</v>
      </c>
      <c r="N296" s="5">
        <f>IF(NOT(ISBLANK(Spreadsheet!AJ296)), VLOOKUP(Spreadsheet!AJ296,'Drop Downs'!$P$2:$R$16,2,FALSE),0)</f>
        <v>0</v>
      </c>
      <c r="O296" s="5">
        <f>IF(NOT(ISBLANK(Spreadsheet!AL296)),VLOOKUP(Spreadsheet!AL296,'Drop Downs'!$P$2:$R$16,3,FALSE), 0)</f>
        <v>0</v>
      </c>
      <c r="P296" s="5">
        <f>IF(NOT(ISBLANK(Spreadsheet!AL296)),VLOOKUP(Spreadsheet!AL296,'Drop Downs'!$P$2:$R$16,2,FALSE),0)</f>
        <v>0</v>
      </c>
      <c r="Q296" s="5">
        <f>IF(NOT(ISBLANK(Spreadsheet!AN296)),VLOOKUP(Spreadsheet!AN296,'Drop Downs'!$P$2:$R$16,3,FALSE),0)</f>
        <v>0</v>
      </c>
      <c r="R296" s="5">
        <f>IF(NOT(ISBLANK(Spreadsheet!AN296)),VLOOKUP(Spreadsheet!AN296,'Drop Downs'!$P$2:$R$16,2,FALSE),0)</f>
        <v>0</v>
      </c>
      <c r="S296" s="5" t="str">
        <f>IF(OR(M296&gt;K296,N296&gt;L296,O296&gt;K296, Q296&gt;K296,N296&gt;L296, P296&gt;L296, R296&gt;L296),"Member currently has a coverage election over what he/she needs.  Please add more dependents or adjust the coverage election.","")&amp;(IF(AND(NOT(ISBLANK(Spreadsheet!C296)),NOT(ISBLANK(Spreadsheet!D296)),ISBLANK(Spreadsheet!E296)),"Dependent lacks a relationship to member.Please select one from the drop-down.",""))</f>
        <v/>
      </c>
      <c r="T296" s="5" t="b">
        <f t="shared" si="20"/>
        <v>1</v>
      </c>
      <c r="U296" s="5" t="b">
        <f>OR(ISBLANK(Spreadsheet!C296),IF(NOT(ISBLANK(Spreadsheet!D296)),NOT(ISBLANK(Spreadsheet!E296)),TRUE))</f>
        <v>1</v>
      </c>
      <c r="V296" s="5" t="b">
        <f>OR(ISBLANK(Spreadsheet!C296), NOT(ISBLANK(Spreadsheet!I296)))</f>
        <v>1</v>
      </c>
      <c r="W296" s="5" t="b">
        <f>OR(ISBLANK(Spreadsheet!D296),NOT(ISBLANK(Spreadsheet!C296)))</f>
        <v>1</v>
      </c>
      <c r="X296" s="155" t="str">
        <f>REPT("0",MIN(FIND({1,2,3,4,5,6,7,8,9},Spreadsheet!C296&amp;"123456789"))-1)&amp;IF(ISBLANK(Spreadsheet!C296),"",SUMPRODUCT(MID(0&amp;Spreadsheet!C296,LARGE(INDEX(ISNUMBER(--MID(Spreadsheet!C296,ROW($1:$225),1))*
 ROW($1:$225),0),ROW($1:$225))+1,1)*10^ROW($1:$225)/10))</f>
        <v/>
      </c>
      <c r="Y296" s="5" t="b">
        <f>IF(NOT(ISBLANK(Spreadsheet!C296)),IF(AND(ISNUMBER(VALUE(Spreadsheet!C296)), LEN(Spreadsheet!C296)=9),TRUE,FALSE),TRUE)</f>
        <v>1</v>
      </c>
      <c r="Z296" s="155" t="str">
        <f>REPT("0",MIN(FIND({1,2,3,4,5,6,7,8,9},Spreadsheet!D296&amp;"123456789"))-1)&amp;IF(ISBLANK(Spreadsheet!D296),"",SUMPRODUCT(MID(0&amp;Spreadsheet!D296,LARGE(INDEX(ISNUMBER(--MID(Spreadsheet!D296,ROW($1:$225),1))*
 ROW($1:$225),0),ROW($1:$225))+1,1)*10^ROW($1:$225)/10))</f>
        <v/>
      </c>
      <c r="AA296" s="5" t="b">
        <f>IF(AND(NOT(ISBLANK(Spreadsheet!D296)),NOT(ISBLANK(Spreadsheet!C296))),IF(AND(ISNUMBER(VALUE(Spreadsheet!D296)), LEN(Spreadsheet!D296)=9),TRUE,FALSE),IF(AND(NOT(ISBLANK(Spreadsheet!D296)),ISBLANK(Spreadsheet!C296)),FALSE,TRUE))</f>
        <v>1</v>
      </c>
      <c r="AB296" s="5" t="b">
        <f>OR(ISBLANK(Spreadsheet!Y296),IF(NOT(ISBLANK(Spreadsheet!Y296)),LEN(Spreadsheet!Y296)=10,ISNUMBER(VALUE(Spreadsheet!Y296))))</f>
        <v>1</v>
      </c>
      <c r="AC296" s="5" t="b">
        <f>OR(ISBLANK(Spreadsheet!AI296), AND(NOT(ISBLANK(Spreadsheet!AJ296)), NOT(ISNUMBER(SEARCH("Waive",Spreadsheet!AJ296)))))</f>
        <v>1</v>
      </c>
      <c r="AD296" s="5" t="b">
        <f>OR(ISBLANK(Spreadsheet!AK296), AND(NOT(ISBLANK(Spreadsheet!AL296)), NOT(ISNUMBER(SEARCH("Waive",Spreadsheet!AL296)))))</f>
        <v>1</v>
      </c>
      <c r="AE296" s="5" t="b">
        <f>OR(ISBLANK(Spreadsheet!AM296), AND(NOT(ISBLANK(Spreadsheet!AN296)), NOT(ISNUMBER(SEARCH("Waive", Spreadsheet!AN296)))))</f>
        <v>1</v>
      </c>
      <c r="AF296" s="5" t="b">
        <f>OR(ISBLANK(Spreadsheet!C296), NOT(ISBLANK(Spreadsheet!D296)),NOT(ISBLANK(Spreadsheet!L296)))</f>
        <v>1</v>
      </c>
      <c r="AG296" s="5" t="b">
        <f>IF(AND(NOT(ISBLANK(Spreadsheet!C296)), NOT(ISBLANK(Spreadsheet!D296)),Spreadsheet!C296&lt;&gt;Spreadsheet!D296),IF(ISERROR(VLOOKUP(Spreadsheet!C296, Spreadsheet!$C$6:'Spreadsheet'!$C295,1,FALSE)), FALSE, TRUE),TRUE)</f>
        <v>1</v>
      </c>
      <c r="AH296" s="5" t="b">
        <f>Spreadsheet!$B$2=Spreadsheet!AD296</f>
        <v>1</v>
      </c>
      <c r="AI296" s="5" t="b">
        <f>IF(ISBLANK(Spreadsheet!G296),TRUE,IF(OR(LEN(Spreadsheet!G296)&gt;1,ISNUMBER(VALUE(Spreadsheet!G296))),FALSE,TRUE))</f>
        <v>1</v>
      </c>
      <c r="AJ296" s="5" t="b">
        <f>OR(ISBLANK(Spreadsheet!C296), NOT(ISBLANK(Spreadsheet!B296)), NOT(ISBLANK(Spreadsheet!D296)))</f>
        <v>1</v>
      </c>
      <c r="AK296" s="5" t="b">
        <f t="array" ref="AK296">IF(OR(AND(ISBLANK(Spreadsheet!E296),ISBLANK(Spreadsheet!D296),NOT(ISBLANK(Spreadsheet!C296))),AND(ISBLANK(Spreadsheet!E296),ISBLANK(Spreadsheet!D296),ISBLANK(Spreadsheet!C296))),TRUE,ISNUMBER(MATCH(TRUE,EXACT(Spreadsheet!E296,Relationships),0)))</f>
        <v>1</v>
      </c>
      <c r="AL296" s="5" t="b">
        <f>IF(NOT(ISBLANK(Spreadsheet!C296)),IF(OR(ISBLANK(Spreadsheet!F296),LEN(Spreadsheet!F296)&gt;40),FALSE,TRUE),TRUE)</f>
        <v>1</v>
      </c>
      <c r="AM296" s="5" t="b">
        <f>IF(NOT(ISBLANK(Spreadsheet!C296)),IF(OR(ISBLANK(Spreadsheet!H296),LEN(Spreadsheet!H296)&gt;40),FALSE,TRUE),TRUE)</f>
        <v>1</v>
      </c>
      <c r="AN296" s="5" t="b">
        <f t="array" ref="AN296">IF(ISBLANK(Spreadsheet!I296),TRUE,ISNUMBER(MATCH(TRUE,EXACT(Spreadsheet!I296,GenderValues),0)))</f>
        <v>1</v>
      </c>
      <c r="AO296" s="5" t="b">
        <f ca="1">IF(ISERROR(DATEVALUE(TEXT(Spreadsheet!J296,"mm/dd/yyyy")) &gt; TODAY()),IF(AND(ISBLANK(Spreadsheet!J296),ISBLANK(Spreadsheet!C296)),TRUE,FALSE),IF(DATEVALUE(TEXT(Spreadsheet!J296,"mm/dd/yyyy")) &gt; TODAY(),FALSE,TRUE))</f>
        <v>1</v>
      </c>
      <c r="AP296" s="5" t="b">
        <f>OR(ISBLANK(Spreadsheet!K296),LEN(Spreadsheet!K296)&lt;=100)</f>
        <v>1</v>
      </c>
      <c r="AQ296" s="5" t="b">
        <f t="array" ref="AQ296">IF(OR(AND(ISBLANK(Spreadsheet!L296),ISBLANK(Spreadsheet!C296)),AND(NOT(ISBLANK(Spreadsheet!C296)),NOT(ISBLANK(Spreadsheet!D296)))),TRUE,ISNUMBER(MATCH(TRUE,EXACT(Spreadsheet!L296,MaritalStatus),0)))</f>
        <v>1</v>
      </c>
      <c r="AR296" s="5" t="b">
        <f ca="1">IF(ISERROR(DATEVALUE(TEXT(Spreadsheet!M296,"mm/dd/yyyy")) &gt; TODAY()),IF(ISBLANK(Spreadsheet!M296),TRUE,FALSE),IF(DATEVALUE(TEXT(Spreadsheet!M296,"mm/dd/yyyy")) &gt; TODAY(),FALSE,TRUE))</f>
        <v>1</v>
      </c>
      <c r="AS296" s="5" t="b">
        <f>OR(ISBLANK(Spreadsheet!N296),LEN(Spreadsheet!N296)&lt;=100)</f>
        <v>1</v>
      </c>
      <c r="AT296" s="5" t="b">
        <f>OR(ISBLANK(Spreadsheet!O296),UPPER(Spreadsheet!O296)="YES")</f>
        <v>1</v>
      </c>
      <c r="AU296" s="5" t="b">
        <f>OR(ISBLANK(Spreadsheet!P296),UPPER(Spreadsheet!P296)="YES")</f>
        <v>1</v>
      </c>
      <c r="AV296" s="5" t="b">
        <f t="array" ref="AV296">IF(ISBLANK(Spreadsheet!Q296),TRUE,ISNUMBER(MATCH(TRUE,EXACT(Spreadsheet!Q296,OnGroupsPriorIns),0)))</f>
        <v>1</v>
      </c>
      <c r="AW296" s="5" t="b">
        <f>OR(ISBLANK(Spreadsheet!R296),UPPER(Spreadsheet!R296)="YES")</f>
        <v>1</v>
      </c>
      <c r="AX296" s="5" t="b">
        <f>OR(ISBLANK(Spreadsheet!S296),UPPER(Spreadsheet!S296)="YES")</f>
        <v>1</v>
      </c>
      <c r="AY296" s="5" t="b">
        <f>OR(AND(ISBLANK(Spreadsheet!C296),LEN(Spreadsheet!T296)=0),AND(NOT(ISBLANK(Spreadsheet!C296)),LEN(Spreadsheet!T296)&gt;0,LEN(Spreadsheet!T296)&lt;=50))</f>
        <v>1</v>
      </c>
      <c r="AZ296" s="5" t="b">
        <f>OR(LEN(Spreadsheet!U296)=0,AND(LEN(Spreadsheet!U296)&gt;0,LEN(Spreadsheet!U296)&lt;=50))</f>
        <v>1</v>
      </c>
      <c r="BA296" s="5" t="b">
        <f>OR(AND(ISBLANK(Spreadsheet!C296),LEN(Spreadsheet!V296)=0),AND(NOT(ISBLANK(Spreadsheet!C296)),LEN(Spreadsheet!V296)&gt;0,LEN(Spreadsheet!V296)&lt;=50))</f>
        <v>1</v>
      </c>
      <c r="BB296" s="5" t="b">
        <f t="array" ref="BB296">IF(AND(ISBLANK(Spreadsheet!C296),LEN(Spreadsheet!W296)=0),TRUE,ISNUMBER(MATCH(TRUE,EXACT(Spreadsheet!W296,States),0)))</f>
        <v>1</v>
      </c>
      <c r="BC296" s="5" t="b">
        <f>OR(AND(ISBLANK(Spreadsheet!C296),LEN(Spreadsheet!X296)=0),AND(NOT(ISBLANK(Spreadsheet!C296)),LEN(Spreadsheet!X296)&gt;0,LEN(Spreadsheet!X296)=5,ISNUMBER(VALUE(Spreadsheet!X296))))</f>
        <v>1</v>
      </c>
      <c r="BD296" s="5" t="b">
        <f>OR(ISBLANK(Spreadsheet!Z296),LEN(Spreadsheet!Z296)&lt;=50)</f>
        <v>1</v>
      </c>
      <c r="BE296" s="5" t="b">
        <f>ISBLANK(Spreadsheet!AA296)</f>
        <v>1</v>
      </c>
      <c r="BF296" s="5" t="b">
        <f>ISBLANK(Spreadsheet!AB296)</f>
        <v>1</v>
      </c>
      <c r="BG296" s="5" t="b">
        <f>IF(ISERROR(DATEVALUE(TEXT(Spreadsheet!AC296,"mm/dd/yyyy")) &gt; DATEVALUE(TEXT(Spreadsheet!J296,"mm/dd/yyyy"))),IF(OR(AND(ISBLANK(Spreadsheet!AC296),ISBLANK(Spreadsheet!C296)),AND(NOT(ISBLANK(Spreadsheet!C296)),ISBLANK(Spreadsheet!AC296),NOT(ISBLANK(Spreadsheet!D296)))),TRUE,FALSE),IF(DATEVALUE(TEXT(Spreadsheet!AC296,"mm/dd/yyyy")) &gt; DATEVALUE(TEXT(Spreadsheet!J296,"mm/dd/yyyy")),TRUE,FALSE))</f>
        <v>1</v>
      </c>
      <c r="BH296" s="5" t="b">
        <f>OR(AND(ISBLANK(Spreadsheet!C296),ISBLANK(Spreadsheet!AE296)),AND(NOT(ISBLANK(Spreadsheet!C296)),NOT(ISBLANK(Spreadsheet!D296)),ISBLANK(Spreadsheet!AE296)),AND(NOT(ISBLANK(Spreadsheet!C296)),ISBLANK(Spreadsheet!D296),NOT(ISBLANK(Spreadsheet!AE296)),LEN(Spreadsheet!AE296)&lt;=100))</f>
        <v>1</v>
      </c>
      <c r="BI296" s="5" t="b">
        <f t="array" ref="BI296">IF(ISBLANK(Spreadsheet!AF296),TRUE,ISNUMBER(MATCH(TRUE,EXACT(Spreadsheet!AF296,CobraShortReasons),0)))</f>
        <v>1</v>
      </c>
      <c r="BJ296" s="5" t="b">
        <f ca="1">IF(ISERROR(DATEVALUE(TEXT(Spreadsheet!AG296,"mm/dd/yyyy")) &gt; TODAY()),IF(ISBLANK(Spreadsheet!AG296),TRUE,FALSE),IF(DATEVALUE(TEXT(Spreadsheet!AG296,"mm/dd/yyyy")) &gt; TODAY(),FALSE,TRUE))</f>
        <v>1</v>
      </c>
      <c r="BK296" s="5" t="b">
        <f>OR(ISBLANK(Spreadsheet!AH296),LEN(Spreadsheet!AH296)&lt;=25)</f>
        <v>1</v>
      </c>
      <c r="BL296" s="5" t="b">
        <f t="array" aca="1" ref="BL296" ca="1">IF(ISBLANK(Spreadsheet!AI296),TRUE,ISNUMBER(MATCH(TRUE,EXACT(Spreadsheet!AI296,INDIRECT(Spreadsheet!$D$2)),0)))</f>
        <v>1</v>
      </c>
      <c r="BM296" s="5" t="b">
        <f t="array" aca="1" ref="BM296" ca="1">IF(ISBLANK(Spreadsheet!AJ296),TRUE,ISNUMBER(MATCH(TRUE,EXACT(Spreadsheet!AJ296,INDIRECT(Spreadsheet!BJ296)),0)))</f>
        <v>1</v>
      </c>
      <c r="BN296" s="5" t="b">
        <f t="array" ref="BN296">IF(ISBLANK(Spreadsheet!AK296),TRUE,ISNUMBER(MATCH(TRUE,EXACT(Spreadsheet!AK296,DentalPlans),0)))</f>
        <v>1</v>
      </c>
      <c r="BO296" s="5" t="b">
        <f t="array" aca="1" ref="BO296" ca="1">IF(ISBLANK(Spreadsheet!AL296),TRUE,ISNUMBER(MATCH(TRUE,EXACT(Spreadsheet!AL296,INDIRECT(Spreadsheet!BK296)),0)))</f>
        <v>1</v>
      </c>
      <c r="BP296" s="5" t="b">
        <f t="array" ref="BP296">IF(ISBLANK(Spreadsheet!AM296),TRUE,ISNUMBER(MATCH(TRUE,EXACT(Spreadsheet!AM296,VisionPlans),0)))</f>
        <v>1</v>
      </c>
      <c r="BQ296" s="5" t="b">
        <f t="array" aca="1" ref="BQ296" ca="1">IF(ISBLANK(Spreadsheet!AN296),TRUE,ISNUMBER(MATCH(TRUE,EXACT(Spreadsheet!AN296,INDIRECT(Spreadsheet!BL296)),0)))</f>
        <v>1</v>
      </c>
      <c r="BR296" s="5" t="b">
        <f t="array" ref="BR296">IF(ISBLANK(Spreadsheet!AO296),TRUE,ISNUMBER(MATCH(TRUE,EXACT(Spreadsheet!AO296,LifeBenefitClasses),0)))</f>
        <v>1</v>
      </c>
      <c r="BS296" s="5" t="b">
        <f>IF(OR(ISBLANK(Spreadsheet!AO296), Spreadsheet!AO296="Waive"),IF(ISBLANK(Spreadsheet!AP296),TRUE,FALSE),IF(OR(AND(NOT(ISBLANK(Spreadsheet!AO296)),ISBLANK(Spreadsheet!AP296)),NOT(ISNUMBER(VALUE(Spreadsheet!AP296)))),FALSE,IF(OR(AND(Spreadsheet!AP296&lt;6,MOD(Spreadsheet!AP296*10,5)=0), MOD(Spreadsheet!AP296,5000)=0),TRUE,FALSE)))</f>
        <v>1</v>
      </c>
      <c r="BT296" s="5" t="b">
        <f t="array" ref="BT296">IF(ISBLANK(Spreadsheet!AQ296),TRUE,ISNUMBER(MATCH(TRUE,EXACT(Spreadsheet!AQ296,EnrollWaive),0)))</f>
        <v>1</v>
      </c>
      <c r="BU296" s="5" t="b">
        <f t="array" ref="BU296">IF(ISBLANK(Spreadsheet!AR296),TRUE,ISNUMBER(MATCH(TRUE,EXACT(Spreadsheet!AR296,LifeBenefitClasses),0)))</f>
        <v>1</v>
      </c>
      <c r="BV296" s="5" t="b">
        <f>IF(OR(ISBLANK(Spreadsheet!AR296), Spreadsheet!AR296="Waive"),IF(ISBLANK(Spreadsheet!AS296),TRUE,FALSE),IF(OR(AND(NOT(ISBLANK(Spreadsheet!AR296)),ISBLANK(Spreadsheet!AS296)),NOT(ISNUMBER(VALUE(Spreadsheet!AS296)))),FALSE,IF(OR(AND(Spreadsheet!AS296&lt;6,MOD(Spreadsheet!AS296*10,5)=0), MOD(Spreadsheet!AS296,10000)=0),TRUE,FALSE)))</f>
        <v>1</v>
      </c>
      <c r="BW296" s="5" t="b">
        <f t="array" ref="BW296">IF(ISBLANK(Spreadsheet!AT296),TRUE,ISNUMBER(MATCH(TRUE,EXACT(Spreadsheet!AT296,LifeBenefitClasses),0)))</f>
        <v>1</v>
      </c>
      <c r="BX296" s="5" t="b">
        <f>IF(OR(ISBLANK(Spreadsheet!AT296), Spreadsheet!AT296="Waive"),IF(ISBLANK(Spreadsheet!AU296),TRUE,FALSE),IF(OR(AND(NOT(ISBLANK(Spreadsheet!AT296)),ISBLANK(Spreadsheet!AU296)),NOT(ISNUMBER(VALUE(Spreadsheet!AU296)))),FALSE,IF(AND(NOT(OR(ISBLANK(Spreadsheet!AT296),Spreadsheet!AT296="Waive")),NOT(OR(ISBLANK(Spreadsheet!AR296),Spreadsheet!AR296="Waive")),MOD(Spreadsheet!AU296,5000)=0, Spreadsheet!AU296&lt;=(Spreadsheet!AS296*0.5)),TRUE,FALSE)))</f>
        <v>1</v>
      </c>
      <c r="BY296" s="5" t="b">
        <f t="array" ref="BY296">IF(ISBLANK(Spreadsheet!AV296),TRUE,ISNUMBER(MATCH(TRUE,EXACT(Spreadsheet!AV296,EnrollWaive),0)))</f>
        <v>1</v>
      </c>
      <c r="BZ296" s="5" t="b">
        <f t="array" ref="BZ296">IF(ISBLANK(Spreadsheet!AW296),TRUE,ISNUMBER(MATCH(TRUE,EXACT(Spreadsheet!AW296,LifeBenefitClasses),0)))</f>
        <v>1</v>
      </c>
      <c r="CA296" s="5" t="b">
        <f t="array" ref="CA296">IF(ISBLANK(Spreadsheet!AX296),TRUE,ISNUMBER(MATCH(TRUE,EXACT(Spreadsheet!AX296,LifeBenefitClasses),0)))</f>
        <v>1</v>
      </c>
      <c r="CB296" s="5" t="b">
        <f t="array" ref="CB296">IF(ISBLANK(Spreadsheet!AY296),TRUE,ISNUMBER(MATCH(TRUE,EXACT(Spreadsheet!AY296,LifeBenefitClasses),0)))</f>
        <v>1</v>
      </c>
      <c r="CC296" s="5" t="b">
        <f t="array" ref="CC296">IF(ISBLANK(Spreadsheet!AZ296),TRUE,ISNUMBER(MATCH(TRUE,EXACT(Spreadsheet!AZ296,LifeBenefitClasses),0)))</f>
        <v>1</v>
      </c>
      <c r="CD296" s="5" t="b">
        <f t="array" ref="CD296">IF(ISBLANK(Spreadsheet!BA296),TRUE,ISNUMBER(MATCH(TRUE,EXACT(Spreadsheet!BA296,LifeBenefitClasses),0)))</f>
        <v>1</v>
      </c>
      <c r="CE296" s="5" t="b">
        <f>IF(OR(ISBLANK(Spreadsheet!BA296), Spreadsheet!BA296="Waive"),IF(ISBLANK(Spreadsheet!BB296),TRUE,FALSE),IF(OR(AND(NOT(ISBLANK(Spreadsheet!BA296)),ISBLANK(Spreadsheet!BB296)),NOT(ISNUMBER(VALUE(Spreadsheet!BB296))),ISBLANK(Spreadsheet!BC296),NOT(ISNUMBER(VALUE(Spreadsheet!BC296)))),FALSE,IF(AND(Spreadsheet!BB296&gt;=50000,Spreadsheet!BB296&lt;=250000,MOD(Spreadsheet!BB296,10000)=0,Spreadsheet!BB296&lt;=(10*Spreadsheet!BC296)),TRUE,FALSE)))</f>
        <v>1</v>
      </c>
      <c r="CF296" s="5" t="b">
        <f>IF(NOT(ISBLANK(Spreadsheet!BC296)),AND(ISNUMBER(VALUE(Spreadsheet!BC296)),Spreadsheet!BC296&gt;0),AND(OR(ISBLANK(Spreadsheet!AO296),Spreadsheet!AO296="Waive",AND(NOT(OR(ISBLANK(Spreadsheet!AO296),Spreadsheet!AO296="Waive")),Spreadsheet!AP296&gt;=6)),OR(ISBLANK(Spreadsheet!AR296),AND(NOT(OR(ISBLANK(Spreadsheet!AR296),Spreadsheet!AR296="Waive")),Spreadsheet!AS296&gt;=6)),OR(ISBLANK(Spreadsheet!AW296)),OR(ISBLANK(Spreadsheet!AX296)),OR(ISBLANK(Spreadsheet!AY296)),OR(ISBLANK(Spreadsheet!AZ296)),OR(ISBLANK(Spreadsheet!BA296),Spreadsheet!BA296="Waive")))</f>
        <v>1</v>
      </c>
      <c r="CG296" s="5" t="b">
        <f t="shared" ca="1" si="21"/>
        <v>1</v>
      </c>
    </row>
    <row r="297" spans="8:85" x14ac:dyDescent="0.3">
      <c r="H297" s="5">
        <f t="shared" ca="1" si="18"/>
        <v>2</v>
      </c>
      <c r="I297" s="5" t="str">
        <f t="shared" ca="1" si="19"/>
        <v/>
      </c>
      <c r="J297" s="5" t="str">
        <f>IF(AND(NOT(ISBLANK(Spreadsheet!C297)),ISBLANK(Spreadsheet!D297)),Spreadsheet!F297&amp;" "&amp;Spreadsheet!H297,"")</f>
        <v/>
      </c>
      <c r="K297" s="5">
        <f>IF(AND(NOT(ISBLANK(Spreadsheet!C297)),ISBLANK(Spreadsheet!D297)),COUNTIFS(Spreadsheet!E298:E$786,"=Child",Spreadsheet!C298:C$786, "="&amp;Spreadsheet!C297) + COUNTIFS(Spreadsheet!E298:E$786,"=Step-child",Spreadsheet!C298:C$786, "="&amp;Spreadsheet!C297),0)</f>
        <v>0</v>
      </c>
      <c r="L297" s="5">
        <f>IF(NOT(ISBLANK(J297)),COUNTIFS(Spreadsheet!E298:E$786,"=Wife",Spreadsheet!C298:C$786, "="&amp;Spreadsheet!C297) + COUNTIFS(Spreadsheet!E298:E$786,"=Husband",Spreadsheet!C298:C$786, "="&amp;Spreadsheet!C297),0)</f>
        <v>0</v>
      </c>
      <c r="M297" s="5">
        <f>IF(NOT(ISBLANK(Spreadsheet!AJ297)),VLOOKUP(Spreadsheet!AJ297,'Drop Downs'!$P$2:$R$16,3,FALSE),0)</f>
        <v>0</v>
      </c>
      <c r="N297" s="5">
        <f>IF(NOT(ISBLANK(Spreadsheet!AJ297)), VLOOKUP(Spreadsheet!AJ297,'Drop Downs'!$P$2:$R$16,2,FALSE),0)</f>
        <v>0</v>
      </c>
      <c r="O297" s="5">
        <f>IF(NOT(ISBLANK(Spreadsheet!AL297)),VLOOKUP(Spreadsheet!AL297,'Drop Downs'!$P$2:$R$16,3,FALSE), 0)</f>
        <v>0</v>
      </c>
      <c r="P297" s="5">
        <f>IF(NOT(ISBLANK(Spreadsheet!AL297)),VLOOKUP(Spreadsheet!AL297,'Drop Downs'!$P$2:$R$16,2,FALSE),0)</f>
        <v>0</v>
      </c>
      <c r="Q297" s="5">
        <f>IF(NOT(ISBLANK(Spreadsheet!AN297)),VLOOKUP(Spreadsheet!AN297,'Drop Downs'!$P$2:$R$16,3,FALSE),0)</f>
        <v>0</v>
      </c>
      <c r="R297" s="5">
        <f>IF(NOT(ISBLANK(Spreadsheet!AN297)),VLOOKUP(Spreadsheet!AN297,'Drop Downs'!$P$2:$R$16,2,FALSE),0)</f>
        <v>0</v>
      </c>
      <c r="S297" s="5" t="str">
        <f>IF(OR(M297&gt;K297,N297&gt;L297,O297&gt;K297, Q297&gt;K297,N297&gt;L297, P297&gt;L297, R297&gt;L297),"Member currently has a coverage election over what he/she needs.  Please add more dependents or adjust the coverage election.","")&amp;(IF(AND(NOT(ISBLANK(Spreadsheet!C297)),NOT(ISBLANK(Spreadsheet!D297)),ISBLANK(Spreadsheet!E297)),"Dependent lacks a relationship to member.Please select one from the drop-down.",""))</f>
        <v/>
      </c>
      <c r="T297" s="5" t="b">
        <f t="shared" si="20"/>
        <v>1</v>
      </c>
      <c r="U297" s="5" t="b">
        <f>OR(ISBLANK(Spreadsheet!C297),IF(NOT(ISBLANK(Spreadsheet!D297)),NOT(ISBLANK(Spreadsheet!E297)),TRUE))</f>
        <v>1</v>
      </c>
      <c r="V297" s="5" t="b">
        <f>OR(ISBLANK(Spreadsheet!C297), NOT(ISBLANK(Spreadsheet!I297)))</f>
        <v>1</v>
      </c>
      <c r="W297" s="5" t="b">
        <f>OR(ISBLANK(Spreadsheet!D297),NOT(ISBLANK(Spreadsheet!C297)))</f>
        <v>1</v>
      </c>
      <c r="X297" s="155" t="str">
        <f>REPT("0",MIN(FIND({1,2,3,4,5,6,7,8,9},Spreadsheet!C297&amp;"123456789"))-1)&amp;IF(ISBLANK(Spreadsheet!C297),"",SUMPRODUCT(MID(0&amp;Spreadsheet!C297,LARGE(INDEX(ISNUMBER(--MID(Spreadsheet!C297,ROW($1:$225),1))*
 ROW($1:$225),0),ROW($1:$225))+1,1)*10^ROW($1:$225)/10))</f>
        <v/>
      </c>
      <c r="Y297" s="5" t="b">
        <f>IF(NOT(ISBLANK(Spreadsheet!C297)),IF(AND(ISNUMBER(VALUE(Spreadsheet!C297)), LEN(Spreadsheet!C297)=9),TRUE,FALSE),TRUE)</f>
        <v>1</v>
      </c>
      <c r="Z297" s="155" t="str">
        <f>REPT("0",MIN(FIND({1,2,3,4,5,6,7,8,9},Spreadsheet!D297&amp;"123456789"))-1)&amp;IF(ISBLANK(Spreadsheet!D297),"",SUMPRODUCT(MID(0&amp;Spreadsheet!D297,LARGE(INDEX(ISNUMBER(--MID(Spreadsheet!D297,ROW($1:$225),1))*
 ROW($1:$225),0),ROW($1:$225))+1,1)*10^ROW($1:$225)/10))</f>
        <v/>
      </c>
      <c r="AA297" s="5" t="b">
        <f>IF(AND(NOT(ISBLANK(Spreadsheet!D297)),NOT(ISBLANK(Spreadsheet!C297))),IF(AND(ISNUMBER(VALUE(Spreadsheet!D297)), LEN(Spreadsheet!D297)=9),TRUE,FALSE),IF(AND(NOT(ISBLANK(Spreadsheet!D297)),ISBLANK(Spreadsheet!C297)),FALSE,TRUE))</f>
        <v>1</v>
      </c>
      <c r="AB297" s="5" t="b">
        <f>OR(ISBLANK(Spreadsheet!Y297),IF(NOT(ISBLANK(Spreadsheet!Y297)),LEN(Spreadsheet!Y297)=10,ISNUMBER(VALUE(Spreadsheet!Y297))))</f>
        <v>1</v>
      </c>
      <c r="AC297" s="5" t="b">
        <f>OR(ISBLANK(Spreadsheet!AI297), AND(NOT(ISBLANK(Spreadsheet!AJ297)), NOT(ISNUMBER(SEARCH("Waive",Spreadsheet!AJ297)))))</f>
        <v>1</v>
      </c>
      <c r="AD297" s="5" t="b">
        <f>OR(ISBLANK(Spreadsheet!AK297), AND(NOT(ISBLANK(Spreadsheet!AL297)), NOT(ISNUMBER(SEARCH("Waive",Spreadsheet!AL297)))))</f>
        <v>1</v>
      </c>
      <c r="AE297" s="5" t="b">
        <f>OR(ISBLANK(Spreadsheet!AM297), AND(NOT(ISBLANK(Spreadsheet!AN297)), NOT(ISNUMBER(SEARCH("Waive", Spreadsheet!AN297)))))</f>
        <v>1</v>
      </c>
      <c r="AF297" s="5" t="b">
        <f>OR(ISBLANK(Spreadsheet!C297), NOT(ISBLANK(Spreadsheet!D297)),NOT(ISBLANK(Spreadsheet!L297)))</f>
        <v>1</v>
      </c>
      <c r="AG297" s="5" t="b">
        <f>IF(AND(NOT(ISBLANK(Spreadsheet!C297)), NOT(ISBLANK(Spreadsheet!D297)),Spreadsheet!C297&lt;&gt;Spreadsheet!D297),IF(ISERROR(VLOOKUP(Spreadsheet!C297, Spreadsheet!$C$6:'Spreadsheet'!$C296,1,FALSE)), FALSE, TRUE),TRUE)</f>
        <v>1</v>
      </c>
      <c r="AH297" s="5" t="b">
        <f>Spreadsheet!$B$2=Spreadsheet!AD297</f>
        <v>1</v>
      </c>
      <c r="AI297" s="5" t="b">
        <f>IF(ISBLANK(Spreadsheet!G297),TRUE,IF(OR(LEN(Spreadsheet!G297)&gt;1,ISNUMBER(VALUE(Spreadsheet!G297))),FALSE,TRUE))</f>
        <v>1</v>
      </c>
      <c r="AJ297" s="5" t="b">
        <f>OR(ISBLANK(Spreadsheet!C297), NOT(ISBLANK(Spreadsheet!B297)), NOT(ISBLANK(Spreadsheet!D297)))</f>
        <v>1</v>
      </c>
      <c r="AK297" s="5" t="b">
        <f t="array" ref="AK297">IF(OR(AND(ISBLANK(Spreadsheet!E297),ISBLANK(Spreadsheet!D297),NOT(ISBLANK(Spreadsheet!C297))),AND(ISBLANK(Spreadsheet!E297),ISBLANK(Spreadsheet!D297),ISBLANK(Spreadsheet!C297))),TRUE,ISNUMBER(MATCH(TRUE,EXACT(Spreadsheet!E297,Relationships),0)))</f>
        <v>1</v>
      </c>
      <c r="AL297" s="5" t="b">
        <f>IF(NOT(ISBLANK(Spreadsheet!C297)),IF(OR(ISBLANK(Spreadsheet!F297),LEN(Spreadsheet!F297)&gt;40),FALSE,TRUE),TRUE)</f>
        <v>1</v>
      </c>
      <c r="AM297" s="5" t="b">
        <f>IF(NOT(ISBLANK(Spreadsheet!C297)),IF(OR(ISBLANK(Spreadsheet!H297),LEN(Spreadsheet!H297)&gt;40),FALSE,TRUE),TRUE)</f>
        <v>1</v>
      </c>
      <c r="AN297" s="5" t="b">
        <f t="array" ref="AN297">IF(ISBLANK(Spreadsheet!I297),TRUE,ISNUMBER(MATCH(TRUE,EXACT(Spreadsheet!I297,GenderValues),0)))</f>
        <v>1</v>
      </c>
      <c r="AO297" s="5" t="b">
        <f ca="1">IF(ISERROR(DATEVALUE(TEXT(Spreadsheet!J297,"mm/dd/yyyy")) &gt; TODAY()),IF(AND(ISBLANK(Spreadsheet!J297),ISBLANK(Spreadsheet!C297)),TRUE,FALSE),IF(DATEVALUE(TEXT(Spreadsheet!J297,"mm/dd/yyyy")) &gt; TODAY(),FALSE,TRUE))</f>
        <v>1</v>
      </c>
      <c r="AP297" s="5" t="b">
        <f>OR(ISBLANK(Spreadsheet!K297),LEN(Spreadsheet!K297)&lt;=100)</f>
        <v>1</v>
      </c>
      <c r="AQ297" s="5" t="b">
        <f t="array" ref="AQ297">IF(OR(AND(ISBLANK(Spreadsheet!L297),ISBLANK(Spreadsheet!C297)),AND(NOT(ISBLANK(Spreadsheet!C297)),NOT(ISBLANK(Spreadsheet!D297)))),TRUE,ISNUMBER(MATCH(TRUE,EXACT(Spreadsheet!L297,MaritalStatus),0)))</f>
        <v>1</v>
      </c>
      <c r="AR297" s="5" t="b">
        <f ca="1">IF(ISERROR(DATEVALUE(TEXT(Spreadsheet!M297,"mm/dd/yyyy")) &gt; TODAY()),IF(ISBLANK(Spreadsheet!M297),TRUE,FALSE),IF(DATEVALUE(TEXT(Spreadsheet!M297,"mm/dd/yyyy")) &gt; TODAY(),FALSE,TRUE))</f>
        <v>1</v>
      </c>
      <c r="AS297" s="5" t="b">
        <f>OR(ISBLANK(Spreadsheet!N297),LEN(Spreadsheet!N297)&lt;=100)</f>
        <v>1</v>
      </c>
      <c r="AT297" s="5" t="b">
        <f>OR(ISBLANK(Spreadsheet!O297),UPPER(Spreadsheet!O297)="YES")</f>
        <v>1</v>
      </c>
      <c r="AU297" s="5" t="b">
        <f>OR(ISBLANK(Spreadsheet!P297),UPPER(Spreadsheet!P297)="YES")</f>
        <v>1</v>
      </c>
      <c r="AV297" s="5" t="b">
        <f t="array" ref="AV297">IF(ISBLANK(Spreadsheet!Q297),TRUE,ISNUMBER(MATCH(TRUE,EXACT(Spreadsheet!Q297,OnGroupsPriorIns),0)))</f>
        <v>1</v>
      </c>
      <c r="AW297" s="5" t="b">
        <f>OR(ISBLANK(Spreadsheet!R297),UPPER(Spreadsheet!R297)="YES")</f>
        <v>1</v>
      </c>
      <c r="AX297" s="5" t="b">
        <f>OR(ISBLANK(Spreadsheet!S297),UPPER(Spreadsheet!S297)="YES")</f>
        <v>1</v>
      </c>
      <c r="AY297" s="5" t="b">
        <f>OR(AND(ISBLANK(Spreadsheet!C297),LEN(Spreadsheet!T297)=0),AND(NOT(ISBLANK(Spreadsheet!C297)),LEN(Spreadsheet!T297)&gt;0,LEN(Spreadsheet!T297)&lt;=50))</f>
        <v>1</v>
      </c>
      <c r="AZ297" s="5" t="b">
        <f>OR(LEN(Spreadsheet!U297)=0,AND(LEN(Spreadsheet!U297)&gt;0,LEN(Spreadsheet!U297)&lt;=50))</f>
        <v>1</v>
      </c>
      <c r="BA297" s="5" t="b">
        <f>OR(AND(ISBLANK(Spreadsheet!C297),LEN(Spreadsheet!V297)=0),AND(NOT(ISBLANK(Spreadsheet!C297)),LEN(Spreadsheet!V297)&gt;0,LEN(Spreadsheet!V297)&lt;=50))</f>
        <v>1</v>
      </c>
      <c r="BB297" s="5" t="b">
        <f t="array" ref="BB297">IF(AND(ISBLANK(Spreadsheet!C297),LEN(Spreadsheet!W297)=0),TRUE,ISNUMBER(MATCH(TRUE,EXACT(Spreadsheet!W297,States),0)))</f>
        <v>1</v>
      </c>
      <c r="BC297" s="5" t="b">
        <f>OR(AND(ISBLANK(Spreadsheet!C297),LEN(Spreadsheet!X297)=0),AND(NOT(ISBLANK(Spreadsheet!C297)),LEN(Spreadsheet!X297)&gt;0,LEN(Spreadsheet!X297)=5,ISNUMBER(VALUE(Spreadsheet!X297))))</f>
        <v>1</v>
      </c>
      <c r="BD297" s="5" t="b">
        <f>OR(ISBLANK(Spreadsheet!Z297),LEN(Spreadsheet!Z297)&lt;=50)</f>
        <v>1</v>
      </c>
      <c r="BE297" s="5" t="b">
        <f>ISBLANK(Spreadsheet!AA297)</f>
        <v>1</v>
      </c>
      <c r="BF297" s="5" t="b">
        <f>ISBLANK(Spreadsheet!AB297)</f>
        <v>1</v>
      </c>
      <c r="BG297" s="5" t="b">
        <f>IF(ISERROR(DATEVALUE(TEXT(Spreadsheet!AC297,"mm/dd/yyyy")) &gt; DATEVALUE(TEXT(Spreadsheet!J297,"mm/dd/yyyy"))),IF(OR(AND(ISBLANK(Spreadsheet!AC297),ISBLANK(Spreadsheet!C297)),AND(NOT(ISBLANK(Spreadsheet!C297)),ISBLANK(Spreadsheet!AC297),NOT(ISBLANK(Spreadsheet!D297)))),TRUE,FALSE),IF(DATEVALUE(TEXT(Spreadsheet!AC297,"mm/dd/yyyy")) &gt; DATEVALUE(TEXT(Spreadsheet!J297,"mm/dd/yyyy")),TRUE,FALSE))</f>
        <v>1</v>
      </c>
      <c r="BH297" s="5" t="b">
        <f>OR(AND(ISBLANK(Spreadsheet!C297),ISBLANK(Spreadsheet!AE297)),AND(NOT(ISBLANK(Spreadsheet!C297)),NOT(ISBLANK(Spreadsheet!D297)),ISBLANK(Spreadsheet!AE297)),AND(NOT(ISBLANK(Spreadsheet!C297)),ISBLANK(Spreadsheet!D297),NOT(ISBLANK(Spreadsheet!AE297)),LEN(Spreadsheet!AE297)&lt;=100))</f>
        <v>1</v>
      </c>
      <c r="BI297" s="5" t="b">
        <f t="array" ref="BI297">IF(ISBLANK(Spreadsheet!AF297),TRUE,ISNUMBER(MATCH(TRUE,EXACT(Spreadsheet!AF297,CobraShortReasons),0)))</f>
        <v>1</v>
      </c>
      <c r="BJ297" s="5" t="b">
        <f ca="1">IF(ISERROR(DATEVALUE(TEXT(Spreadsheet!AG297,"mm/dd/yyyy")) &gt; TODAY()),IF(ISBLANK(Spreadsheet!AG297),TRUE,FALSE),IF(DATEVALUE(TEXT(Spreadsheet!AG297,"mm/dd/yyyy")) &gt; TODAY(),FALSE,TRUE))</f>
        <v>1</v>
      </c>
      <c r="BK297" s="5" t="b">
        <f>OR(ISBLANK(Spreadsheet!AH297),LEN(Spreadsheet!AH297)&lt;=25)</f>
        <v>1</v>
      </c>
      <c r="BL297" s="5" t="b">
        <f t="array" aca="1" ref="BL297" ca="1">IF(ISBLANK(Spreadsheet!AI297),TRUE,ISNUMBER(MATCH(TRUE,EXACT(Spreadsheet!AI297,INDIRECT(Spreadsheet!$D$2)),0)))</f>
        <v>1</v>
      </c>
      <c r="BM297" s="5" t="b">
        <f t="array" aca="1" ref="BM297" ca="1">IF(ISBLANK(Spreadsheet!AJ297),TRUE,ISNUMBER(MATCH(TRUE,EXACT(Spreadsheet!AJ297,INDIRECT(Spreadsheet!BJ297)),0)))</f>
        <v>1</v>
      </c>
      <c r="BN297" s="5" t="b">
        <f t="array" ref="BN297">IF(ISBLANK(Spreadsheet!AK297),TRUE,ISNUMBER(MATCH(TRUE,EXACT(Spreadsheet!AK297,DentalPlans),0)))</f>
        <v>1</v>
      </c>
      <c r="BO297" s="5" t="b">
        <f t="array" aca="1" ref="BO297" ca="1">IF(ISBLANK(Spreadsheet!AL297),TRUE,ISNUMBER(MATCH(TRUE,EXACT(Spreadsheet!AL297,INDIRECT(Spreadsheet!BK297)),0)))</f>
        <v>1</v>
      </c>
      <c r="BP297" s="5" t="b">
        <f t="array" ref="BP297">IF(ISBLANK(Spreadsheet!AM297),TRUE,ISNUMBER(MATCH(TRUE,EXACT(Spreadsheet!AM297,VisionPlans),0)))</f>
        <v>1</v>
      </c>
      <c r="BQ297" s="5" t="b">
        <f t="array" aca="1" ref="BQ297" ca="1">IF(ISBLANK(Spreadsheet!AN297),TRUE,ISNUMBER(MATCH(TRUE,EXACT(Spreadsheet!AN297,INDIRECT(Spreadsheet!BL297)),0)))</f>
        <v>1</v>
      </c>
      <c r="BR297" s="5" t="b">
        <f t="array" ref="BR297">IF(ISBLANK(Spreadsheet!AO297),TRUE,ISNUMBER(MATCH(TRUE,EXACT(Spreadsheet!AO297,LifeBenefitClasses),0)))</f>
        <v>1</v>
      </c>
      <c r="BS297" s="5" t="b">
        <f>IF(OR(ISBLANK(Spreadsheet!AO297), Spreadsheet!AO297="Waive"),IF(ISBLANK(Spreadsheet!AP297),TRUE,FALSE),IF(OR(AND(NOT(ISBLANK(Spreadsheet!AO297)),ISBLANK(Spreadsheet!AP297)),NOT(ISNUMBER(VALUE(Spreadsheet!AP297)))),FALSE,IF(OR(AND(Spreadsheet!AP297&lt;6,MOD(Spreadsheet!AP297*10,5)=0), MOD(Spreadsheet!AP297,5000)=0),TRUE,FALSE)))</f>
        <v>1</v>
      </c>
      <c r="BT297" s="5" t="b">
        <f t="array" ref="BT297">IF(ISBLANK(Spreadsheet!AQ297),TRUE,ISNUMBER(MATCH(TRUE,EXACT(Spreadsheet!AQ297,EnrollWaive),0)))</f>
        <v>1</v>
      </c>
      <c r="BU297" s="5" t="b">
        <f t="array" ref="BU297">IF(ISBLANK(Spreadsheet!AR297),TRUE,ISNUMBER(MATCH(TRUE,EXACT(Spreadsheet!AR297,LifeBenefitClasses),0)))</f>
        <v>1</v>
      </c>
      <c r="BV297" s="5" t="b">
        <f>IF(OR(ISBLANK(Spreadsheet!AR297), Spreadsheet!AR297="Waive"),IF(ISBLANK(Spreadsheet!AS297),TRUE,FALSE),IF(OR(AND(NOT(ISBLANK(Spreadsheet!AR297)),ISBLANK(Spreadsheet!AS297)),NOT(ISNUMBER(VALUE(Spreadsheet!AS297)))),FALSE,IF(OR(AND(Spreadsheet!AS297&lt;6,MOD(Spreadsheet!AS297*10,5)=0), MOD(Spreadsheet!AS297,10000)=0),TRUE,FALSE)))</f>
        <v>1</v>
      </c>
      <c r="BW297" s="5" t="b">
        <f t="array" ref="BW297">IF(ISBLANK(Spreadsheet!AT297),TRUE,ISNUMBER(MATCH(TRUE,EXACT(Spreadsheet!AT297,LifeBenefitClasses),0)))</f>
        <v>1</v>
      </c>
      <c r="BX297" s="5" t="b">
        <f>IF(OR(ISBLANK(Spreadsheet!AT297), Spreadsheet!AT297="Waive"),IF(ISBLANK(Spreadsheet!AU297),TRUE,FALSE),IF(OR(AND(NOT(ISBLANK(Spreadsheet!AT297)),ISBLANK(Spreadsheet!AU297)),NOT(ISNUMBER(VALUE(Spreadsheet!AU297)))),FALSE,IF(AND(NOT(OR(ISBLANK(Spreadsheet!AT297),Spreadsheet!AT297="Waive")),NOT(OR(ISBLANK(Spreadsheet!AR297),Spreadsheet!AR297="Waive")),MOD(Spreadsheet!AU297,5000)=0, Spreadsheet!AU297&lt;=(Spreadsheet!AS297*0.5)),TRUE,FALSE)))</f>
        <v>1</v>
      </c>
      <c r="BY297" s="5" t="b">
        <f t="array" ref="BY297">IF(ISBLANK(Spreadsheet!AV297),TRUE,ISNUMBER(MATCH(TRUE,EXACT(Spreadsheet!AV297,EnrollWaive),0)))</f>
        <v>1</v>
      </c>
      <c r="BZ297" s="5" t="b">
        <f t="array" ref="BZ297">IF(ISBLANK(Spreadsheet!AW297),TRUE,ISNUMBER(MATCH(TRUE,EXACT(Spreadsheet!AW297,LifeBenefitClasses),0)))</f>
        <v>1</v>
      </c>
      <c r="CA297" s="5" t="b">
        <f t="array" ref="CA297">IF(ISBLANK(Spreadsheet!AX297),TRUE,ISNUMBER(MATCH(TRUE,EXACT(Spreadsheet!AX297,LifeBenefitClasses),0)))</f>
        <v>1</v>
      </c>
      <c r="CB297" s="5" t="b">
        <f t="array" ref="CB297">IF(ISBLANK(Spreadsheet!AY297),TRUE,ISNUMBER(MATCH(TRUE,EXACT(Spreadsheet!AY297,LifeBenefitClasses),0)))</f>
        <v>1</v>
      </c>
      <c r="CC297" s="5" t="b">
        <f t="array" ref="CC297">IF(ISBLANK(Spreadsheet!AZ297),TRUE,ISNUMBER(MATCH(TRUE,EXACT(Spreadsheet!AZ297,LifeBenefitClasses),0)))</f>
        <v>1</v>
      </c>
      <c r="CD297" s="5" t="b">
        <f t="array" ref="CD297">IF(ISBLANK(Spreadsheet!BA297),TRUE,ISNUMBER(MATCH(TRUE,EXACT(Spreadsheet!BA297,LifeBenefitClasses),0)))</f>
        <v>1</v>
      </c>
      <c r="CE297" s="5" t="b">
        <f>IF(OR(ISBLANK(Spreadsheet!BA297), Spreadsheet!BA297="Waive"),IF(ISBLANK(Spreadsheet!BB297),TRUE,FALSE),IF(OR(AND(NOT(ISBLANK(Spreadsheet!BA297)),ISBLANK(Spreadsheet!BB297)),NOT(ISNUMBER(VALUE(Spreadsheet!BB297))),ISBLANK(Spreadsheet!BC297),NOT(ISNUMBER(VALUE(Spreadsheet!BC297)))),FALSE,IF(AND(Spreadsheet!BB297&gt;=50000,Spreadsheet!BB297&lt;=250000,MOD(Spreadsheet!BB297,10000)=0,Spreadsheet!BB297&lt;=(10*Spreadsheet!BC297)),TRUE,FALSE)))</f>
        <v>1</v>
      </c>
      <c r="CF297" s="5" t="b">
        <f>IF(NOT(ISBLANK(Spreadsheet!BC297)),AND(ISNUMBER(VALUE(Spreadsheet!BC297)),Spreadsheet!BC297&gt;0),AND(OR(ISBLANK(Spreadsheet!AO297),Spreadsheet!AO297="Waive",AND(NOT(OR(ISBLANK(Spreadsheet!AO297),Spreadsheet!AO297="Waive")),Spreadsheet!AP297&gt;=6)),OR(ISBLANK(Spreadsheet!AR297),AND(NOT(OR(ISBLANK(Spreadsheet!AR297),Spreadsheet!AR297="Waive")),Spreadsheet!AS297&gt;=6)),OR(ISBLANK(Spreadsheet!AW297)),OR(ISBLANK(Spreadsheet!AX297)),OR(ISBLANK(Spreadsheet!AY297)),OR(ISBLANK(Spreadsheet!AZ297)),OR(ISBLANK(Spreadsheet!BA297),Spreadsheet!BA297="Waive")))</f>
        <v>1</v>
      </c>
      <c r="CG297" s="5" t="b">
        <f t="shared" ca="1" si="21"/>
        <v>1</v>
      </c>
    </row>
    <row r="298" spans="8:85" x14ac:dyDescent="0.3">
      <c r="H298" s="5">
        <f t="shared" ca="1" si="18"/>
        <v>2</v>
      </c>
      <c r="I298" s="5" t="str">
        <f t="shared" ca="1" si="19"/>
        <v/>
      </c>
      <c r="J298" s="5" t="str">
        <f>IF(AND(NOT(ISBLANK(Spreadsheet!C298)),ISBLANK(Spreadsheet!D298)),Spreadsheet!F298&amp;" "&amp;Spreadsheet!H298,"")</f>
        <v/>
      </c>
      <c r="K298" s="5">
        <f>IF(AND(NOT(ISBLANK(Spreadsheet!C298)),ISBLANK(Spreadsheet!D298)),COUNTIFS(Spreadsheet!E299:E$786,"=Child",Spreadsheet!C299:C$786, "="&amp;Spreadsheet!C298) + COUNTIFS(Spreadsheet!E299:E$786,"=Step-child",Spreadsheet!C299:C$786, "="&amp;Spreadsheet!C298),0)</f>
        <v>0</v>
      </c>
      <c r="L298" s="5">
        <f>IF(NOT(ISBLANK(J298)),COUNTIFS(Spreadsheet!E299:E$786,"=Wife",Spreadsheet!C299:C$786, "="&amp;Spreadsheet!C298) + COUNTIFS(Spreadsheet!E299:E$786,"=Husband",Spreadsheet!C299:C$786, "="&amp;Spreadsheet!C298),0)</f>
        <v>0</v>
      </c>
      <c r="M298" s="5">
        <f>IF(NOT(ISBLANK(Spreadsheet!AJ298)),VLOOKUP(Spreadsheet!AJ298,'Drop Downs'!$P$2:$R$16,3,FALSE),0)</f>
        <v>0</v>
      </c>
      <c r="N298" s="5">
        <f>IF(NOT(ISBLANK(Spreadsheet!AJ298)), VLOOKUP(Spreadsheet!AJ298,'Drop Downs'!$P$2:$R$16,2,FALSE),0)</f>
        <v>0</v>
      </c>
      <c r="O298" s="5">
        <f>IF(NOT(ISBLANK(Spreadsheet!AL298)),VLOOKUP(Spreadsheet!AL298,'Drop Downs'!$P$2:$R$16,3,FALSE), 0)</f>
        <v>0</v>
      </c>
      <c r="P298" s="5">
        <f>IF(NOT(ISBLANK(Spreadsheet!AL298)),VLOOKUP(Spreadsheet!AL298,'Drop Downs'!$P$2:$R$16,2,FALSE),0)</f>
        <v>0</v>
      </c>
      <c r="Q298" s="5">
        <f>IF(NOT(ISBLANK(Spreadsheet!AN298)),VLOOKUP(Spreadsheet!AN298,'Drop Downs'!$P$2:$R$16,3,FALSE),0)</f>
        <v>0</v>
      </c>
      <c r="R298" s="5">
        <f>IF(NOT(ISBLANK(Spreadsheet!AN298)),VLOOKUP(Spreadsheet!AN298,'Drop Downs'!$P$2:$R$16,2,FALSE),0)</f>
        <v>0</v>
      </c>
      <c r="S298" s="5" t="str">
        <f>IF(OR(M298&gt;K298,N298&gt;L298,O298&gt;K298, Q298&gt;K298,N298&gt;L298, P298&gt;L298, R298&gt;L298),"Member currently has a coverage election over what he/she needs.  Please add more dependents or adjust the coverage election.","")&amp;(IF(AND(NOT(ISBLANK(Spreadsheet!C298)),NOT(ISBLANK(Spreadsheet!D298)),ISBLANK(Spreadsheet!E298)),"Dependent lacks a relationship to member.Please select one from the drop-down.",""))</f>
        <v/>
      </c>
      <c r="T298" s="5" t="b">
        <f t="shared" si="20"/>
        <v>1</v>
      </c>
      <c r="U298" s="5" t="b">
        <f>OR(ISBLANK(Spreadsheet!C298),IF(NOT(ISBLANK(Spreadsheet!D298)),NOT(ISBLANK(Spreadsheet!E298)),TRUE))</f>
        <v>1</v>
      </c>
      <c r="V298" s="5" t="b">
        <f>OR(ISBLANK(Spreadsheet!C298), NOT(ISBLANK(Spreadsheet!I298)))</f>
        <v>1</v>
      </c>
      <c r="W298" s="5" t="b">
        <f>OR(ISBLANK(Spreadsheet!D298),NOT(ISBLANK(Spreadsheet!C298)))</f>
        <v>1</v>
      </c>
      <c r="X298" s="155" t="str">
        <f>REPT("0",MIN(FIND({1,2,3,4,5,6,7,8,9},Spreadsheet!C298&amp;"123456789"))-1)&amp;IF(ISBLANK(Spreadsheet!C298),"",SUMPRODUCT(MID(0&amp;Spreadsheet!C298,LARGE(INDEX(ISNUMBER(--MID(Spreadsheet!C298,ROW($1:$225),1))*
 ROW($1:$225),0),ROW($1:$225))+1,1)*10^ROW($1:$225)/10))</f>
        <v/>
      </c>
      <c r="Y298" s="5" t="b">
        <f>IF(NOT(ISBLANK(Spreadsheet!C298)),IF(AND(ISNUMBER(VALUE(Spreadsheet!C298)), LEN(Spreadsheet!C298)=9),TRUE,FALSE),TRUE)</f>
        <v>1</v>
      </c>
      <c r="Z298" s="155" t="str">
        <f>REPT("0",MIN(FIND({1,2,3,4,5,6,7,8,9},Spreadsheet!D298&amp;"123456789"))-1)&amp;IF(ISBLANK(Spreadsheet!D298),"",SUMPRODUCT(MID(0&amp;Spreadsheet!D298,LARGE(INDEX(ISNUMBER(--MID(Spreadsheet!D298,ROW($1:$225),1))*
 ROW($1:$225),0),ROW($1:$225))+1,1)*10^ROW($1:$225)/10))</f>
        <v/>
      </c>
      <c r="AA298" s="5" t="b">
        <f>IF(AND(NOT(ISBLANK(Spreadsheet!D298)),NOT(ISBLANK(Spreadsheet!C298))),IF(AND(ISNUMBER(VALUE(Spreadsheet!D298)), LEN(Spreadsheet!D298)=9),TRUE,FALSE),IF(AND(NOT(ISBLANK(Spreadsheet!D298)),ISBLANK(Spreadsheet!C298)),FALSE,TRUE))</f>
        <v>1</v>
      </c>
      <c r="AB298" s="5" t="b">
        <f>OR(ISBLANK(Spreadsheet!Y298),IF(NOT(ISBLANK(Spreadsheet!Y298)),LEN(Spreadsheet!Y298)=10,ISNUMBER(VALUE(Spreadsheet!Y298))))</f>
        <v>1</v>
      </c>
      <c r="AC298" s="5" t="b">
        <f>OR(ISBLANK(Spreadsheet!AI298), AND(NOT(ISBLANK(Spreadsheet!AJ298)), NOT(ISNUMBER(SEARCH("Waive",Spreadsheet!AJ298)))))</f>
        <v>1</v>
      </c>
      <c r="AD298" s="5" t="b">
        <f>OR(ISBLANK(Spreadsheet!AK298), AND(NOT(ISBLANK(Spreadsheet!AL298)), NOT(ISNUMBER(SEARCH("Waive",Spreadsheet!AL298)))))</f>
        <v>1</v>
      </c>
      <c r="AE298" s="5" t="b">
        <f>OR(ISBLANK(Spreadsheet!AM298), AND(NOT(ISBLANK(Spreadsheet!AN298)), NOT(ISNUMBER(SEARCH("Waive", Spreadsheet!AN298)))))</f>
        <v>1</v>
      </c>
      <c r="AF298" s="5" t="b">
        <f>OR(ISBLANK(Spreadsheet!C298), NOT(ISBLANK(Spreadsheet!D298)),NOT(ISBLANK(Spreadsheet!L298)))</f>
        <v>1</v>
      </c>
      <c r="AG298" s="5" t="b">
        <f>IF(AND(NOT(ISBLANK(Spreadsheet!C298)), NOT(ISBLANK(Spreadsheet!D298)),Spreadsheet!C298&lt;&gt;Spreadsheet!D298),IF(ISERROR(VLOOKUP(Spreadsheet!C298, Spreadsheet!$C$6:'Spreadsheet'!$C297,1,FALSE)), FALSE, TRUE),TRUE)</f>
        <v>1</v>
      </c>
      <c r="AH298" s="5" t="b">
        <f>Spreadsheet!$B$2=Spreadsheet!AD298</f>
        <v>1</v>
      </c>
      <c r="AI298" s="5" t="b">
        <f>IF(ISBLANK(Spreadsheet!G298),TRUE,IF(OR(LEN(Spreadsheet!G298)&gt;1,ISNUMBER(VALUE(Spreadsheet!G298))),FALSE,TRUE))</f>
        <v>1</v>
      </c>
      <c r="AJ298" s="5" t="b">
        <f>OR(ISBLANK(Spreadsheet!C298), NOT(ISBLANK(Spreadsheet!B298)), NOT(ISBLANK(Spreadsheet!D298)))</f>
        <v>1</v>
      </c>
      <c r="AK298" s="5" t="b">
        <f t="array" ref="AK298">IF(OR(AND(ISBLANK(Spreadsheet!E298),ISBLANK(Spreadsheet!D298),NOT(ISBLANK(Spreadsheet!C298))),AND(ISBLANK(Spreadsheet!E298),ISBLANK(Spreadsheet!D298),ISBLANK(Spreadsheet!C298))),TRUE,ISNUMBER(MATCH(TRUE,EXACT(Spreadsheet!E298,Relationships),0)))</f>
        <v>1</v>
      </c>
      <c r="AL298" s="5" t="b">
        <f>IF(NOT(ISBLANK(Spreadsheet!C298)),IF(OR(ISBLANK(Spreadsheet!F298),LEN(Spreadsheet!F298)&gt;40),FALSE,TRUE),TRUE)</f>
        <v>1</v>
      </c>
      <c r="AM298" s="5" t="b">
        <f>IF(NOT(ISBLANK(Spreadsheet!C298)),IF(OR(ISBLANK(Spreadsheet!H298),LEN(Spreadsheet!H298)&gt;40),FALSE,TRUE),TRUE)</f>
        <v>1</v>
      </c>
      <c r="AN298" s="5" t="b">
        <f t="array" ref="AN298">IF(ISBLANK(Spreadsheet!I298),TRUE,ISNUMBER(MATCH(TRUE,EXACT(Spreadsheet!I298,GenderValues),0)))</f>
        <v>1</v>
      </c>
      <c r="AO298" s="5" t="b">
        <f ca="1">IF(ISERROR(DATEVALUE(TEXT(Spreadsheet!J298,"mm/dd/yyyy")) &gt; TODAY()),IF(AND(ISBLANK(Spreadsheet!J298),ISBLANK(Spreadsheet!C298)),TRUE,FALSE),IF(DATEVALUE(TEXT(Spreadsheet!J298,"mm/dd/yyyy")) &gt; TODAY(),FALSE,TRUE))</f>
        <v>1</v>
      </c>
      <c r="AP298" s="5" t="b">
        <f>OR(ISBLANK(Spreadsheet!K298),LEN(Spreadsheet!K298)&lt;=100)</f>
        <v>1</v>
      </c>
      <c r="AQ298" s="5" t="b">
        <f t="array" ref="AQ298">IF(OR(AND(ISBLANK(Spreadsheet!L298),ISBLANK(Spreadsheet!C298)),AND(NOT(ISBLANK(Spreadsheet!C298)),NOT(ISBLANK(Spreadsheet!D298)))),TRUE,ISNUMBER(MATCH(TRUE,EXACT(Spreadsheet!L298,MaritalStatus),0)))</f>
        <v>1</v>
      </c>
      <c r="AR298" s="5" t="b">
        <f ca="1">IF(ISERROR(DATEVALUE(TEXT(Spreadsheet!M298,"mm/dd/yyyy")) &gt; TODAY()),IF(ISBLANK(Spreadsheet!M298),TRUE,FALSE),IF(DATEVALUE(TEXT(Spreadsheet!M298,"mm/dd/yyyy")) &gt; TODAY(),FALSE,TRUE))</f>
        <v>1</v>
      </c>
      <c r="AS298" s="5" t="b">
        <f>OR(ISBLANK(Spreadsheet!N298),LEN(Spreadsheet!N298)&lt;=100)</f>
        <v>1</v>
      </c>
      <c r="AT298" s="5" t="b">
        <f>OR(ISBLANK(Spreadsheet!O298),UPPER(Spreadsheet!O298)="YES")</f>
        <v>1</v>
      </c>
      <c r="AU298" s="5" t="b">
        <f>OR(ISBLANK(Spreadsheet!P298),UPPER(Spreadsheet!P298)="YES")</f>
        <v>1</v>
      </c>
      <c r="AV298" s="5" t="b">
        <f t="array" ref="AV298">IF(ISBLANK(Spreadsheet!Q298),TRUE,ISNUMBER(MATCH(TRUE,EXACT(Spreadsheet!Q298,OnGroupsPriorIns),0)))</f>
        <v>1</v>
      </c>
      <c r="AW298" s="5" t="b">
        <f>OR(ISBLANK(Spreadsheet!R298),UPPER(Spreadsheet!R298)="YES")</f>
        <v>1</v>
      </c>
      <c r="AX298" s="5" t="b">
        <f>OR(ISBLANK(Spreadsheet!S298),UPPER(Spreadsheet!S298)="YES")</f>
        <v>1</v>
      </c>
      <c r="AY298" s="5" t="b">
        <f>OR(AND(ISBLANK(Spreadsheet!C298),LEN(Spreadsheet!T298)=0),AND(NOT(ISBLANK(Spreadsheet!C298)),LEN(Spreadsheet!T298)&gt;0,LEN(Spreadsheet!T298)&lt;=50))</f>
        <v>1</v>
      </c>
      <c r="AZ298" s="5" t="b">
        <f>OR(LEN(Spreadsheet!U298)=0,AND(LEN(Spreadsheet!U298)&gt;0,LEN(Spreadsheet!U298)&lt;=50))</f>
        <v>1</v>
      </c>
      <c r="BA298" s="5" t="b">
        <f>OR(AND(ISBLANK(Spreadsheet!C298),LEN(Spreadsheet!V298)=0),AND(NOT(ISBLANK(Spreadsheet!C298)),LEN(Spreadsheet!V298)&gt;0,LEN(Spreadsheet!V298)&lt;=50))</f>
        <v>1</v>
      </c>
      <c r="BB298" s="5" t="b">
        <f t="array" ref="BB298">IF(AND(ISBLANK(Spreadsheet!C298),LEN(Spreadsheet!W298)=0),TRUE,ISNUMBER(MATCH(TRUE,EXACT(Spreadsheet!W298,States),0)))</f>
        <v>1</v>
      </c>
      <c r="BC298" s="5" t="b">
        <f>OR(AND(ISBLANK(Spreadsheet!C298),LEN(Spreadsheet!X298)=0),AND(NOT(ISBLANK(Spreadsheet!C298)),LEN(Spreadsheet!X298)&gt;0,LEN(Spreadsheet!X298)=5,ISNUMBER(VALUE(Spreadsheet!X298))))</f>
        <v>1</v>
      </c>
      <c r="BD298" s="5" t="b">
        <f>OR(ISBLANK(Spreadsheet!Z298),LEN(Spreadsheet!Z298)&lt;=50)</f>
        <v>1</v>
      </c>
      <c r="BE298" s="5" t="b">
        <f>ISBLANK(Spreadsheet!AA298)</f>
        <v>1</v>
      </c>
      <c r="BF298" s="5" t="b">
        <f>ISBLANK(Spreadsheet!AB298)</f>
        <v>1</v>
      </c>
      <c r="BG298" s="5" t="b">
        <f>IF(ISERROR(DATEVALUE(TEXT(Spreadsheet!AC298,"mm/dd/yyyy")) &gt; DATEVALUE(TEXT(Spreadsheet!J298,"mm/dd/yyyy"))),IF(OR(AND(ISBLANK(Spreadsheet!AC298),ISBLANK(Spreadsheet!C298)),AND(NOT(ISBLANK(Spreadsheet!C298)),ISBLANK(Spreadsheet!AC298),NOT(ISBLANK(Spreadsheet!D298)))),TRUE,FALSE),IF(DATEVALUE(TEXT(Spreadsheet!AC298,"mm/dd/yyyy")) &gt; DATEVALUE(TEXT(Spreadsheet!J298,"mm/dd/yyyy")),TRUE,FALSE))</f>
        <v>1</v>
      </c>
      <c r="BH298" s="5" t="b">
        <f>OR(AND(ISBLANK(Spreadsheet!C298),ISBLANK(Spreadsheet!AE298)),AND(NOT(ISBLANK(Spreadsheet!C298)),NOT(ISBLANK(Spreadsheet!D298)),ISBLANK(Spreadsheet!AE298)),AND(NOT(ISBLANK(Spreadsheet!C298)),ISBLANK(Spreadsheet!D298),NOT(ISBLANK(Spreadsheet!AE298)),LEN(Spreadsheet!AE298)&lt;=100))</f>
        <v>1</v>
      </c>
      <c r="BI298" s="5" t="b">
        <f t="array" ref="BI298">IF(ISBLANK(Spreadsheet!AF298),TRUE,ISNUMBER(MATCH(TRUE,EXACT(Spreadsheet!AF298,CobraShortReasons),0)))</f>
        <v>1</v>
      </c>
      <c r="BJ298" s="5" t="b">
        <f ca="1">IF(ISERROR(DATEVALUE(TEXT(Spreadsheet!AG298,"mm/dd/yyyy")) &gt; TODAY()),IF(ISBLANK(Spreadsheet!AG298),TRUE,FALSE),IF(DATEVALUE(TEXT(Spreadsheet!AG298,"mm/dd/yyyy")) &gt; TODAY(),FALSE,TRUE))</f>
        <v>1</v>
      </c>
      <c r="BK298" s="5" t="b">
        <f>OR(ISBLANK(Spreadsheet!AH298),LEN(Spreadsheet!AH298)&lt;=25)</f>
        <v>1</v>
      </c>
      <c r="BL298" s="5" t="b">
        <f t="array" aca="1" ref="BL298" ca="1">IF(ISBLANK(Spreadsheet!AI298),TRUE,ISNUMBER(MATCH(TRUE,EXACT(Spreadsheet!AI298,INDIRECT(Spreadsheet!$D$2)),0)))</f>
        <v>1</v>
      </c>
      <c r="BM298" s="5" t="b">
        <f t="array" aca="1" ref="BM298" ca="1">IF(ISBLANK(Spreadsheet!AJ298),TRUE,ISNUMBER(MATCH(TRUE,EXACT(Spreadsheet!AJ298,INDIRECT(Spreadsheet!BJ298)),0)))</f>
        <v>1</v>
      </c>
      <c r="BN298" s="5" t="b">
        <f t="array" ref="BN298">IF(ISBLANK(Spreadsheet!AK298),TRUE,ISNUMBER(MATCH(TRUE,EXACT(Spreadsheet!AK298,DentalPlans),0)))</f>
        <v>1</v>
      </c>
      <c r="BO298" s="5" t="b">
        <f t="array" aca="1" ref="BO298" ca="1">IF(ISBLANK(Spreadsheet!AL298),TRUE,ISNUMBER(MATCH(TRUE,EXACT(Spreadsheet!AL298,INDIRECT(Spreadsheet!BK298)),0)))</f>
        <v>1</v>
      </c>
      <c r="BP298" s="5" t="b">
        <f t="array" ref="BP298">IF(ISBLANK(Spreadsheet!AM298),TRUE,ISNUMBER(MATCH(TRUE,EXACT(Spreadsheet!AM298,VisionPlans),0)))</f>
        <v>1</v>
      </c>
      <c r="BQ298" s="5" t="b">
        <f t="array" aca="1" ref="BQ298" ca="1">IF(ISBLANK(Spreadsheet!AN298),TRUE,ISNUMBER(MATCH(TRUE,EXACT(Spreadsheet!AN298,INDIRECT(Spreadsheet!BL298)),0)))</f>
        <v>1</v>
      </c>
      <c r="BR298" s="5" t="b">
        <f t="array" ref="BR298">IF(ISBLANK(Spreadsheet!AO298),TRUE,ISNUMBER(MATCH(TRUE,EXACT(Spreadsheet!AO298,LifeBenefitClasses),0)))</f>
        <v>1</v>
      </c>
      <c r="BS298" s="5" t="b">
        <f>IF(OR(ISBLANK(Spreadsheet!AO298), Spreadsheet!AO298="Waive"),IF(ISBLANK(Spreadsheet!AP298),TRUE,FALSE),IF(OR(AND(NOT(ISBLANK(Spreadsheet!AO298)),ISBLANK(Spreadsheet!AP298)),NOT(ISNUMBER(VALUE(Spreadsheet!AP298)))),FALSE,IF(OR(AND(Spreadsheet!AP298&lt;6,MOD(Spreadsheet!AP298*10,5)=0), MOD(Spreadsheet!AP298,5000)=0),TRUE,FALSE)))</f>
        <v>1</v>
      </c>
      <c r="BT298" s="5" t="b">
        <f t="array" ref="BT298">IF(ISBLANK(Spreadsheet!AQ298),TRUE,ISNUMBER(MATCH(TRUE,EXACT(Spreadsheet!AQ298,EnrollWaive),0)))</f>
        <v>1</v>
      </c>
      <c r="BU298" s="5" t="b">
        <f t="array" ref="BU298">IF(ISBLANK(Spreadsheet!AR298),TRUE,ISNUMBER(MATCH(TRUE,EXACT(Spreadsheet!AR298,LifeBenefitClasses),0)))</f>
        <v>1</v>
      </c>
      <c r="BV298" s="5" t="b">
        <f>IF(OR(ISBLANK(Spreadsheet!AR298), Spreadsheet!AR298="Waive"),IF(ISBLANK(Spreadsheet!AS298),TRUE,FALSE),IF(OR(AND(NOT(ISBLANK(Spreadsheet!AR298)),ISBLANK(Spreadsheet!AS298)),NOT(ISNUMBER(VALUE(Spreadsheet!AS298)))),FALSE,IF(OR(AND(Spreadsheet!AS298&lt;6,MOD(Spreadsheet!AS298*10,5)=0), MOD(Spreadsheet!AS298,10000)=0),TRUE,FALSE)))</f>
        <v>1</v>
      </c>
      <c r="BW298" s="5" t="b">
        <f t="array" ref="BW298">IF(ISBLANK(Spreadsheet!AT298),TRUE,ISNUMBER(MATCH(TRUE,EXACT(Spreadsheet!AT298,LifeBenefitClasses),0)))</f>
        <v>1</v>
      </c>
      <c r="BX298" s="5" t="b">
        <f>IF(OR(ISBLANK(Spreadsheet!AT298), Spreadsheet!AT298="Waive"),IF(ISBLANK(Spreadsheet!AU298),TRUE,FALSE),IF(OR(AND(NOT(ISBLANK(Spreadsheet!AT298)),ISBLANK(Spreadsheet!AU298)),NOT(ISNUMBER(VALUE(Spreadsheet!AU298)))),FALSE,IF(AND(NOT(OR(ISBLANK(Spreadsheet!AT298),Spreadsheet!AT298="Waive")),NOT(OR(ISBLANK(Spreadsheet!AR298),Spreadsheet!AR298="Waive")),MOD(Spreadsheet!AU298,5000)=0, Spreadsheet!AU298&lt;=(Spreadsheet!AS298*0.5)),TRUE,FALSE)))</f>
        <v>1</v>
      </c>
      <c r="BY298" s="5" t="b">
        <f t="array" ref="BY298">IF(ISBLANK(Spreadsheet!AV298),TRUE,ISNUMBER(MATCH(TRUE,EXACT(Spreadsheet!AV298,EnrollWaive),0)))</f>
        <v>1</v>
      </c>
      <c r="BZ298" s="5" t="b">
        <f t="array" ref="BZ298">IF(ISBLANK(Spreadsheet!AW298),TRUE,ISNUMBER(MATCH(TRUE,EXACT(Spreadsheet!AW298,LifeBenefitClasses),0)))</f>
        <v>1</v>
      </c>
      <c r="CA298" s="5" t="b">
        <f t="array" ref="CA298">IF(ISBLANK(Spreadsheet!AX298),TRUE,ISNUMBER(MATCH(TRUE,EXACT(Spreadsheet!AX298,LifeBenefitClasses),0)))</f>
        <v>1</v>
      </c>
      <c r="CB298" s="5" t="b">
        <f t="array" ref="CB298">IF(ISBLANK(Spreadsheet!AY298),TRUE,ISNUMBER(MATCH(TRUE,EXACT(Spreadsheet!AY298,LifeBenefitClasses),0)))</f>
        <v>1</v>
      </c>
      <c r="CC298" s="5" t="b">
        <f t="array" ref="CC298">IF(ISBLANK(Spreadsheet!AZ298),TRUE,ISNUMBER(MATCH(TRUE,EXACT(Spreadsheet!AZ298,LifeBenefitClasses),0)))</f>
        <v>1</v>
      </c>
      <c r="CD298" s="5" t="b">
        <f t="array" ref="CD298">IF(ISBLANK(Spreadsheet!BA298),TRUE,ISNUMBER(MATCH(TRUE,EXACT(Spreadsheet!BA298,LifeBenefitClasses),0)))</f>
        <v>1</v>
      </c>
      <c r="CE298" s="5" t="b">
        <f>IF(OR(ISBLANK(Spreadsheet!BA298), Spreadsheet!BA298="Waive"),IF(ISBLANK(Spreadsheet!BB298),TRUE,FALSE),IF(OR(AND(NOT(ISBLANK(Spreadsheet!BA298)),ISBLANK(Spreadsheet!BB298)),NOT(ISNUMBER(VALUE(Spreadsheet!BB298))),ISBLANK(Spreadsheet!BC298),NOT(ISNUMBER(VALUE(Spreadsheet!BC298)))),FALSE,IF(AND(Spreadsheet!BB298&gt;=50000,Spreadsheet!BB298&lt;=250000,MOD(Spreadsheet!BB298,10000)=0,Spreadsheet!BB298&lt;=(10*Spreadsheet!BC298)),TRUE,FALSE)))</f>
        <v>1</v>
      </c>
      <c r="CF298" s="5" t="b">
        <f>IF(NOT(ISBLANK(Spreadsheet!BC298)),AND(ISNUMBER(VALUE(Spreadsheet!BC298)),Spreadsheet!BC298&gt;0),AND(OR(ISBLANK(Spreadsheet!AO298),Spreadsheet!AO298="Waive",AND(NOT(OR(ISBLANK(Spreadsheet!AO298),Spreadsheet!AO298="Waive")),Spreadsheet!AP298&gt;=6)),OR(ISBLANK(Spreadsheet!AR298),AND(NOT(OR(ISBLANK(Spreadsheet!AR298),Spreadsheet!AR298="Waive")),Spreadsheet!AS298&gt;=6)),OR(ISBLANK(Spreadsheet!AW298)),OR(ISBLANK(Spreadsheet!AX298)),OR(ISBLANK(Spreadsheet!AY298)),OR(ISBLANK(Spreadsheet!AZ298)),OR(ISBLANK(Spreadsheet!BA298),Spreadsheet!BA298="Waive")))</f>
        <v>1</v>
      </c>
      <c r="CG298" s="5" t="b">
        <f t="shared" ca="1" si="21"/>
        <v>1</v>
      </c>
    </row>
    <row r="299" spans="8:85" x14ac:dyDescent="0.3">
      <c r="H299" s="5">
        <f t="shared" ca="1" si="18"/>
        <v>2</v>
      </c>
      <c r="I299" s="5" t="str">
        <f t="shared" ca="1" si="19"/>
        <v/>
      </c>
      <c r="J299" s="5" t="str">
        <f>IF(AND(NOT(ISBLANK(Spreadsheet!C299)),ISBLANK(Spreadsheet!D299)),Spreadsheet!F299&amp;" "&amp;Spreadsheet!H299,"")</f>
        <v/>
      </c>
      <c r="K299" s="5">
        <f>IF(AND(NOT(ISBLANK(Spreadsheet!C299)),ISBLANK(Spreadsheet!D299)),COUNTIFS(Spreadsheet!E300:E$786,"=Child",Spreadsheet!C300:C$786, "="&amp;Spreadsheet!C299) + COUNTIFS(Spreadsheet!E300:E$786,"=Step-child",Spreadsheet!C300:C$786, "="&amp;Spreadsheet!C299),0)</f>
        <v>0</v>
      </c>
      <c r="L299" s="5">
        <f>IF(NOT(ISBLANK(J299)),COUNTIFS(Spreadsheet!E300:E$786,"=Wife",Spreadsheet!C300:C$786, "="&amp;Spreadsheet!C299) + COUNTIFS(Spreadsheet!E300:E$786,"=Husband",Spreadsheet!C300:C$786, "="&amp;Spreadsheet!C299),0)</f>
        <v>0</v>
      </c>
      <c r="M299" s="5">
        <f>IF(NOT(ISBLANK(Spreadsheet!AJ299)),VLOOKUP(Spreadsheet!AJ299,'Drop Downs'!$P$2:$R$16,3,FALSE),0)</f>
        <v>0</v>
      </c>
      <c r="N299" s="5">
        <f>IF(NOT(ISBLANK(Spreadsheet!AJ299)), VLOOKUP(Spreadsheet!AJ299,'Drop Downs'!$P$2:$R$16,2,FALSE),0)</f>
        <v>0</v>
      </c>
      <c r="O299" s="5">
        <f>IF(NOT(ISBLANK(Spreadsheet!AL299)),VLOOKUP(Spreadsheet!AL299,'Drop Downs'!$P$2:$R$16,3,FALSE), 0)</f>
        <v>0</v>
      </c>
      <c r="P299" s="5">
        <f>IF(NOT(ISBLANK(Spreadsheet!AL299)),VLOOKUP(Spreadsheet!AL299,'Drop Downs'!$P$2:$R$16,2,FALSE),0)</f>
        <v>0</v>
      </c>
      <c r="Q299" s="5">
        <f>IF(NOT(ISBLANK(Spreadsheet!AN299)),VLOOKUP(Spreadsheet!AN299,'Drop Downs'!$P$2:$R$16,3,FALSE),0)</f>
        <v>0</v>
      </c>
      <c r="R299" s="5">
        <f>IF(NOT(ISBLANK(Spreadsheet!AN299)),VLOOKUP(Spreadsheet!AN299,'Drop Downs'!$P$2:$R$16,2,FALSE),0)</f>
        <v>0</v>
      </c>
      <c r="S299" s="5" t="str">
        <f>IF(OR(M299&gt;K299,N299&gt;L299,O299&gt;K299, Q299&gt;K299,N299&gt;L299, P299&gt;L299, R299&gt;L299),"Member currently has a coverage election over what he/she needs.  Please add more dependents or adjust the coverage election.","")&amp;(IF(AND(NOT(ISBLANK(Spreadsheet!C299)),NOT(ISBLANK(Spreadsheet!D299)),ISBLANK(Spreadsheet!E299)),"Dependent lacks a relationship to member.Please select one from the drop-down.",""))</f>
        <v/>
      </c>
      <c r="T299" s="5" t="b">
        <f t="shared" si="20"/>
        <v>1</v>
      </c>
      <c r="U299" s="5" t="b">
        <f>OR(ISBLANK(Spreadsheet!C299),IF(NOT(ISBLANK(Spreadsheet!D299)),NOT(ISBLANK(Spreadsheet!E299)),TRUE))</f>
        <v>1</v>
      </c>
      <c r="V299" s="5" t="b">
        <f>OR(ISBLANK(Spreadsheet!C299), NOT(ISBLANK(Spreadsheet!I299)))</f>
        <v>1</v>
      </c>
      <c r="W299" s="5" t="b">
        <f>OR(ISBLANK(Spreadsheet!D299),NOT(ISBLANK(Spreadsheet!C299)))</f>
        <v>1</v>
      </c>
      <c r="X299" s="155" t="str">
        <f>REPT("0",MIN(FIND({1,2,3,4,5,6,7,8,9},Spreadsheet!C299&amp;"123456789"))-1)&amp;IF(ISBLANK(Spreadsheet!C299),"",SUMPRODUCT(MID(0&amp;Spreadsheet!C299,LARGE(INDEX(ISNUMBER(--MID(Spreadsheet!C299,ROW($1:$225),1))*
 ROW($1:$225),0),ROW($1:$225))+1,1)*10^ROW($1:$225)/10))</f>
        <v/>
      </c>
      <c r="Y299" s="5" t="b">
        <f>IF(NOT(ISBLANK(Spreadsheet!C299)),IF(AND(ISNUMBER(VALUE(Spreadsheet!C299)), LEN(Spreadsheet!C299)=9),TRUE,FALSE),TRUE)</f>
        <v>1</v>
      </c>
      <c r="Z299" s="155" t="str">
        <f>REPT("0",MIN(FIND({1,2,3,4,5,6,7,8,9},Spreadsheet!D299&amp;"123456789"))-1)&amp;IF(ISBLANK(Spreadsheet!D299),"",SUMPRODUCT(MID(0&amp;Spreadsheet!D299,LARGE(INDEX(ISNUMBER(--MID(Spreadsheet!D299,ROW($1:$225),1))*
 ROW($1:$225),0),ROW($1:$225))+1,1)*10^ROW($1:$225)/10))</f>
        <v/>
      </c>
      <c r="AA299" s="5" t="b">
        <f>IF(AND(NOT(ISBLANK(Spreadsheet!D299)),NOT(ISBLANK(Spreadsheet!C299))),IF(AND(ISNUMBER(VALUE(Spreadsheet!D299)), LEN(Spreadsheet!D299)=9),TRUE,FALSE),IF(AND(NOT(ISBLANK(Spreadsheet!D299)),ISBLANK(Spreadsheet!C299)),FALSE,TRUE))</f>
        <v>1</v>
      </c>
      <c r="AB299" s="5" t="b">
        <f>OR(ISBLANK(Spreadsheet!Y299),IF(NOT(ISBLANK(Spreadsheet!Y299)),LEN(Spreadsheet!Y299)=10,ISNUMBER(VALUE(Spreadsheet!Y299))))</f>
        <v>1</v>
      </c>
      <c r="AC299" s="5" t="b">
        <f>OR(ISBLANK(Spreadsheet!AI299), AND(NOT(ISBLANK(Spreadsheet!AJ299)), NOT(ISNUMBER(SEARCH("Waive",Spreadsheet!AJ299)))))</f>
        <v>1</v>
      </c>
      <c r="AD299" s="5" t="b">
        <f>OR(ISBLANK(Spreadsheet!AK299), AND(NOT(ISBLANK(Spreadsheet!AL299)), NOT(ISNUMBER(SEARCH("Waive",Spreadsheet!AL299)))))</f>
        <v>1</v>
      </c>
      <c r="AE299" s="5" t="b">
        <f>OR(ISBLANK(Spreadsheet!AM299), AND(NOT(ISBLANK(Spreadsheet!AN299)), NOT(ISNUMBER(SEARCH("Waive", Spreadsheet!AN299)))))</f>
        <v>1</v>
      </c>
      <c r="AF299" s="5" t="b">
        <f>OR(ISBLANK(Spreadsheet!C299), NOT(ISBLANK(Spreadsheet!D299)),NOT(ISBLANK(Spreadsheet!L299)))</f>
        <v>1</v>
      </c>
      <c r="AG299" s="5" t="b">
        <f>IF(AND(NOT(ISBLANK(Spreadsheet!C299)), NOT(ISBLANK(Spreadsheet!D299)),Spreadsheet!C299&lt;&gt;Spreadsheet!D299),IF(ISERROR(VLOOKUP(Spreadsheet!C299, Spreadsheet!$C$6:'Spreadsheet'!$C298,1,FALSE)), FALSE, TRUE),TRUE)</f>
        <v>1</v>
      </c>
      <c r="AH299" s="5" t="b">
        <f>Spreadsheet!$B$2=Spreadsheet!AD299</f>
        <v>1</v>
      </c>
      <c r="AI299" s="5" t="b">
        <f>IF(ISBLANK(Spreadsheet!G299),TRUE,IF(OR(LEN(Spreadsheet!G299)&gt;1,ISNUMBER(VALUE(Spreadsheet!G299))),FALSE,TRUE))</f>
        <v>1</v>
      </c>
      <c r="AJ299" s="5" t="b">
        <f>OR(ISBLANK(Spreadsheet!C299), NOT(ISBLANK(Spreadsheet!B299)), NOT(ISBLANK(Spreadsheet!D299)))</f>
        <v>1</v>
      </c>
      <c r="AK299" s="5" t="b">
        <f t="array" ref="AK299">IF(OR(AND(ISBLANK(Spreadsheet!E299),ISBLANK(Spreadsheet!D299),NOT(ISBLANK(Spreadsheet!C299))),AND(ISBLANK(Spreadsheet!E299),ISBLANK(Spreadsheet!D299),ISBLANK(Spreadsheet!C299))),TRUE,ISNUMBER(MATCH(TRUE,EXACT(Spreadsheet!E299,Relationships),0)))</f>
        <v>1</v>
      </c>
      <c r="AL299" s="5" t="b">
        <f>IF(NOT(ISBLANK(Spreadsheet!C299)),IF(OR(ISBLANK(Spreadsheet!F299),LEN(Spreadsheet!F299)&gt;40),FALSE,TRUE),TRUE)</f>
        <v>1</v>
      </c>
      <c r="AM299" s="5" t="b">
        <f>IF(NOT(ISBLANK(Spreadsheet!C299)),IF(OR(ISBLANK(Spreadsheet!H299),LEN(Spreadsheet!H299)&gt;40),FALSE,TRUE),TRUE)</f>
        <v>1</v>
      </c>
      <c r="AN299" s="5" t="b">
        <f t="array" ref="AN299">IF(ISBLANK(Spreadsheet!I299),TRUE,ISNUMBER(MATCH(TRUE,EXACT(Spreadsheet!I299,GenderValues),0)))</f>
        <v>1</v>
      </c>
      <c r="AO299" s="5" t="b">
        <f ca="1">IF(ISERROR(DATEVALUE(TEXT(Spreadsheet!J299,"mm/dd/yyyy")) &gt; TODAY()),IF(AND(ISBLANK(Spreadsheet!J299),ISBLANK(Spreadsheet!C299)),TRUE,FALSE),IF(DATEVALUE(TEXT(Spreadsheet!J299,"mm/dd/yyyy")) &gt; TODAY(),FALSE,TRUE))</f>
        <v>1</v>
      </c>
      <c r="AP299" s="5" t="b">
        <f>OR(ISBLANK(Spreadsheet!K299),LEN(Spreadsheet!K299)&lt;=100)</f>
        <v>1</v>
      </c>
      <c r="AQ299" s="5" t="b">
        <f t="array" ref="AQ299">IF(OR(AND(ISBLANK(Spreadsheet!L299),ISBLANK(Spreadsheet!C299)),AND(NOT(ISBLANK(Spreadsheet!C299)),NOT(ISBLANK(Spreadsheet!D299)))),TRUE,ISNUMBER(MATCH(TRUE,EXACT(Spreadsheet!L299,MaritalStatus),0)))</f>
        <v>1</v>
      </c>
      <c r="AR299" s="5" t="b">
        <f ca="1">IF(ISERROR(DATEVALUE(TEXT(Spreadsheet!M299,"mm/dd/yyyy")) &gt; TODAY()),IF(ISBLANK(Spreadsheet!M299),TRUE,FALSE),IF(DATEVALUE(TEXT(Spreadsheet!M299,"mm/dd/yyyy")) &gt; TODAY(),FALSE,TRUE))</f>
        <v>1</v>
      </c>
      <c r="AS299" s="5" t="b">
        <f>OR(ISBLANK(Spreadsheet!N299),LEN(Spreadsheet!N299)&lt;=100)</f>
        <v>1</v>
      </c>
      <c r="AT299" s="5" t="b">
        <f>OR(ISBLANK(Spreadsheet!O299),UPPER(Spreadsheet!O299)="YES")</f>
        <v>1</v>
      </c>
      <c r="AU299" s="5" t="b">
        <f>OR(ISBLANK(Spreadsheet!P299),UPPER(Spreadsheet!P299)="YES")</f>
        <v>1</v>
      </c>
      <c r="AV299" s="5" t="b">
        <f t="array" ref="AV299">IF(ISBLANK(Spreadsheet!Q299),TRUE,ISNUMBER(MATCH(TRUE,EXACT(Spreadsheet!Q299,OnGroupsPriorIns),0)))</f>
        <v>1</v>
      </c>
      <c r="AW299" s="5" t="b">
        <f>OR(ISBLANK(Spreadsheet!R299),UPPER(Spreadsheet!R299)="YES")</f>
        <v>1</v>
      </c>
      <c r="AX299" s="5" t="b">
        <f>OR(ISBLANK(Spreadsheet!S299),UPPER(Spreadsheet!S299)="YES")</f>
        <v>1</v>
      </c>
      <c r="AY299" s="5" t="b">
        <f>OR(AND(ISBLANK(Spreadsheet!C299),LEN(Spreadsheet!T299)=0),AND(NOT(ISBLANK(Spreadsheet!C299)),LEN(Spreadsheet!T299)&gt;0,LEN(Spreadsheet!T299)&lt;=50))</f>
        <v>1</v>
      </c>
      <c r="AZ299" s="5" t="b">
        <f>OR(LEN(Spreadsheet!U299)=0,AND(LEN(Spreadsheet!U299)&gt;0,LEN(Spreadsheet!U299)&lt;=50))</f>
        <v>1</v>
      </c>
      <c r="BA299" s="5" t="b">
        <f>OR(AND(ISBLANK(Spreadsheet!C299),LEN(Spreadsheet!V299)=0),AND(NOT(ISBLANK(Spreadsheet!C299)),LEN(Spreadsheet!V299)&gt;0,LEN(Spreadsheet!V299)&lt;=50))</f>
        <v>1</v>
      </c>
      <c r="BB299" s="5" t="b">
        <f t="array" ref="BB299">IF(AND(ISBLANK(Spreadsheet!C299),LEN(Spreadsheet!W299)=0),TRUE,ISNUMBER(MATCH(TRUE,EXACT(Spreadsheet!W299,States),0)))</f>
        <v>1</v>
      </c>
      <c r="BC299" s="5" t="b">
        <f>OR(AND(ISBLANK(Spreadsheet!C299),LEN(Spreadsheet!X299)=0),AND(NOT(ISBLANK(Spreadsheet!C299)),LEN(Spreadsheet!X299)&gt;0,LEN(Spreadsheet!X299)=5,ISNUMBER(VALUE(Spreadsheet!X299))))</f>
        <v>1</v>
      </c>
      <c r="BD299" s="5" t="b">
        <f>OR(ISBLANK(Spreadsheet!Z299),LEN(Spreadsheet!Z299)&lt;=50)</f>
        <v>1</v>
      </c>
      <c r="BE299" s="5" t="b">
        <f>ISBLANK(Spreadsheet!AA299)</f>
        <v>1</v>
      </c>
      <c r="BF299" s="5" t="b">
        <f>ISBLANK(Spreadsheet!AB299)</f>
        <v>1</v>
      </c>
      <c r="BG299" s="5" t="b">
        <f>IF(ISERROR(DATEVALUE(TEXT(Spreadsheet!AC299,"mm/dd/yyyy")) &gt; DATEVALUE(TEXT(Spreadsheet!J299,"mm/dd/yyyy"))),IF(OR(AND(ISBLANK(Spreadsheet!AC299),ISBLANK(Spreadsheet!C299)),AND(NOT(ISBLANK(Spreadsheet!C299)),ISBLANK(Spreadsheet!AC299),NOT(ISBLANK(Spreadsheet!D299)))),TRUE,FALSE),IF(DATEVALUE(TEXT(Spreadsheet!AC299,"mm/dd/yyyy")) &gt; DATEVALUE(TEXT(Spreadsheet!J299,"mm/dd/yyyy")),TRUE,FALSE))</f>
        <v>1</v>
      </c>
      <c r="BH299" s="5" t="b">
        <f>OR(AND(ISBLANK(Spreadsheet!C299),ISBLANK(Spreadsheet!AE299)),AND(NOT(ISBLANK(Spreadsheet!C299)),NOT(ISBLANK(Spreadsheet!D299)),ISBLANK(Spreadsheet!AE299)),AND(NOT(ISBLANK(Spreadsheet!C299)),ISBLANK(Spreadsheet!D299),NOT(ISBLANK(Spreadsheet!AE299)),LEN(Spreadsheet!AE299)&lt;=100))</f>
        <v>1</v>
      </c>
      <c r="BI299" s="5" t="b">
        <f t="array" ref="BI299">IF(ISBLANK(Spreadsheet!AF299),TRUE,ISNUMBER(MATCH(TRUE,EXACT(Spreadsheet!AF299,CobraShortReasons),0)))</f>
        <v>1</v>
      </c>
      <c r="BJ299" s="5" t="b">
        <f ca="1">IF(ISERROR(DATEVALUE(TEXT(Spreadsheet!AG299,"mm/dd/yyyy")) &gt; TODAY()),IF(ISBLANK(Spreadsheet!AG299),TRUE,FALSE),IF(DATEVALUE(TEXT(Spreadsheet!AG299,"mm/dd/yyyy")) &gt; TODAY(),FALSE,TRUE))</f>
        <v>1</v>
      </c>
      <c r="BK299" s="5" t="b">
        <f>OR(ISBLANK(Spreadsheet!AH299),LEN(Spreadsheet!AH299)&lt;=25)</f>
        <v>1</v>
      </c>
      <c r="BL299" s="5" t="b">
        <f t="array" aca="1" ref="BL299" ca="1">IF(ISBLANK(Spreadsheet!AI299),TRUE,ISNUMBER(MATCH(TRUE,EXACT(Spreadsheet!AI299,INDIRECT(Spreadsheet!$D$2)),0)))</f>
        <v>1</v>
      </c>
      <c r="BM299" s="5" t="b">
        <f t="array" aca="1" ref="BM299" ca="1">IF(ISBLANK(Spreadsheet!AJ299),TRUE,ISNUMBER(MATCH(TRUE,EXACT(Spreadsheet!AJ299,INDIRECT(Spreadsheet!BJ299)),0)))</f>
        <v>1</v>
      </c>
      <c r="BN299" s="5" t="b">
        <f t="array" ref="BN299">IF(ISBLANK(Spreadsheet!AK299),TRUE,ISNUMBER(MATCH(TRUE,EXACT(Spreadsheet!AK299,DentalPlans),0)))</f>
        <v>1</v>
      </c>
      <c r="BO299" s="5" t="b">
        <f t="array" aca="1" ref="BO299" ca="1">IF(ISBLANK(Spreadsheet!AL299),TRUE,ISNUMBER(MATCH(TRUE,EXACT(Spreadsheet!AL299,INDIRECT(Spreadsheet!BK299)),0)))</f>
        <v>1</v>
      </c>
      <c r="BP299" s="5" t="b">
        <f t="array" ref="BP299">IF(ISBLANK(Spreadsheet!AM299),TRUE,ISNUMBER(MATCH(TRUE,EXACT(Spreadsheet!AM299,VisionPlans),0)))</f>
        <v>1</v>
      </c>
      <c r="BQ299" s="5" t="b">
        <f t="array" aca="1" ref="BQ299" ca="1">IF(ISBLANK(Spreadsheet!AN299),TRUE,ISNUMBER(MATCH(TRUE,EXACT(Spreadsheet!AN299,INDIRECT(Spreadsheet!BL299)),0)))</f>
        <v>1</v>
      </c>
      <c r="BR299" s="5" t="b">
        <f t="array" ref="BR299">IF(ISBLANK(Spreadsheet!AO299),TRUE,ISNUMBER(MATCH(TRUE,EXACT(Spreadsheet!AO299,LifeBenefitClasses),0)))</f>
        <v>1</v>
      </c>
      <c r="BS299" s="5" t="b">
        <f>IF(OR(ISBLANK(Spreadsheet!AO299), Spreadsheet!AO299="Waive"),IF(ISBLANK(Spreadsheet!AP299),TRUE,FALSE),IF(OR(AND(NOT(ISBLANK(Spreadsheet!AO299)),ISBLANK(Spreadsheet!AP299)),NOT(ISNUMBER(VALUE(Spreadsheet!AP299)))),FALSE,IF(OR(AND(Spreadsheet!AP299&lt;6,MOD(Spreadsheet!AP299*10,5)=0), MOD(Spreadsheet!AP299,5000)=0),TRUE,FALSE)))</f>
        <v>1</v>
      </c>
      <c r="BT299" s="5" t="b">
        <f t="array" ref="BT299">IF(ISBLANK(Spreadsheet!AQ299),TRUE,ISNUMBER(MATCH(TRUE,EXACT(Spreadsheet!AQ299,EnrollWaive),0)))</f>
        <v>1</v>
      </c>
      <c r="BU299" s="5" t="b">
        <f t="array" ref="BU299">IF(ISBLANK(Spreadsheet!AR299),TRUE,ISNUMBER(MATCH(TRUE,EXACT(Spreadsheet!AR299,LifeBenefitClasses),0)))</f>
        <v>1</v>
      </c>
      <c r="BV299" s="5" t="b">
        <f>IF(OR(ISBLANK(Spreadsheet!AR299), Spreadsheet!AR299="Waive"),IF(ISBLANK(Spreadsheet!AS299),TRUE,FALSE),IF(OR(AND(NOT(ISBLANK(Spreadsheet!AR299)),ISBLANK(Spreadsheet!AS299)),NOT(ISNUMBER(VALUE(Spreadsheet!AS299)))),FALSE,IF(OR(AND(Spreadsheet!AS299&lt;6,MOD(Spreadsheet!AS299*10,5)=0), MOD(Spreadsheet!AS299,10000)=0),TRUE,FALSE)))</f>
        <v>1</v>
      </c>
      <c r="BW299" s="5" t="b">
        <f t="array" ref="BW299">IF(ISBLANK(Spreadsheet!AT299),TRUE,ISNUMBER(MATCH(TRUE,EXACT(Spreadsheet!AT299,LifeBenefitClasses),0)))</f>
        <v>1</v>
      </c>
      <c r="BX299" s="5" t="b">
        <f>IF(OR(ISBLANK(Spreadsheet!AT299), Spreadsheet!AT299="Waive"),IF(ISBLANK(Spreadsheet!AU299),TRUE,FALSE),IF(OR(AND(NOT(ISBLANK(Spreadsheet!AT299)),ISBLANK(Spreadsheet!AU299)),NOT(ISNUMBER(VALUE(Spreadsheet!AU299)))),FALSE,IF(AND(NOT(OR(ISBLANK(Spreadsheet!AT299),Spreadsheet!AT299="Waive")),NOT(OR(ISBLANK(Spreadsheet!AR299),Spreadsheet!AR299="Waive")),MOD(Spreadsheet!AU299,5000)=0, Spreadsheet!AU299&lt;=(Spreadsheet!AS299*0.5)),TRUE,FALSE)))</f>
        <v>1</v>
      </c>
      <c r="BY299" s="5" t="b">
        <f t="array" ref="BY299">IF(ISBLANK(Spreadsheet!AV299),TRUE,ISNUMBER(MATCH(TRUE,EXACT(Spreadsheet!AV299,EnrollWaive),0)))</f>
        <v>1</v>
      </c>
      <c r="BZ299" s="5" t="b">
        <f t="array" ref="BZ299">IF(ISBLANK(Spreadsheet!AW299),TRUE,ISNUMBER(MATCH(TRUE,EXACT(Spreadsheet!AW299,LifeBenefitClasses),0)))</f>
        <v>1</v>
      </c>
      <c r="CA299" s="5" t="b">
        <f t="array" ref="CA299">IF(ISBLANK(Spreadsheet!AX299),TRUE,ISNUMBER(MATCH(TRUE,EXACT(Spreadsheet!AX299,LifeBenefitClasses),0)))</f>
        <v>1</v>
      </c>
      <c r="CB299" s="5" t="b">
        <f t="array" ref="CB299">IF(ISBLANK(Spreadsheet!AY299),TRUE,ISNUMBER(MATCH(TRUE,EXACT(Spreadsheet!AY299,LifeBenefitClasses),0)))</f>
        <v>1</v>
      </c>
      <c r="CC299" s="5" t="b">
        <f t="array" ref="CC299">IF(ISBLANK(Spreadsheet!AZ299),TRUE,ISNUMBER(MATCH(TRUE,EXACT(Spreadsheet!AZ299,LifeBenefitClasses),0)))</f>
        <v>1</v>
      </c>
      <c r="CD299" s="5" t="b">
        <f t="array" ref="CD299">IF(ISBLANK(Spreadsheet!BA299),TRUE,ISNUMBER(MATCH(TRUE,EXACT(Spreadsheet!BA299,LifeBenefitClasses),0)))</f>
        <v>1</v>
      </c>
      <c r="CE299" s="5" t="b">
        <f>IF(OR(ISBLANK(Spreadsheet!BA299), Spreadsheet!BA299="Waive"),IF(ISBLANK(Spreadsheet!BB299),TRUE,FALSE),IF(OR(AND(NOT(ISBLANK(Spreadsheet!BA299)),ISBLANK(Spreadsheet!BB299)),NOT(ISNUMBER(VALUE(Spreadsheet!BB299))),ISBLANK(Spreadsheet!BC299),NOT(ISNUMBER(VALUE(Spreadsheet!BC299)))),FALSE,IF(AND(Spreadsheet!BB299&gt;=50000,Spreadsheet!BB299&lt;=250000,MOD(Spreadsheet!BB299,10000)=0,Spreadsheet!BB299&lt;=(10*Spreadsheet!BC299)),TRUE,FALSE)))</f>
        <v>1</v>
      </c>
      <c r="CF299" s="5" t="b">
        <f>IF(NOT(ISBLANK(Spreadsheet!BC299)),AND(ISNUMBER(VALUE(Spreadsheet!BC299)),Spreadsheet!BC299&gt;0),AND(OR(ISBLANK(Spreadsheet!AO299),Spreadsheet!AO299="Waive",AND(NOT(OR(ISBLANK(Spreadsheet!AO299),Spreadsheet!AO299="Waive")),Spreadsheet!AP299&gt;=6)),OR(ISBLANK(Spreadsheet!AR299),AND(NOT(OR(ISBLANK(Spreadsheet!AR299),Spreadsheet!AR299="Waive")),Spreadsheet!AS299&gt;=6)),OR(ISBLANK(Spreadsheet!AW299)),OR(ISBLANK(Spreadsheet!AX299)),OR(ISBLANK(Spreadsheet!AY299)),OR(ISBLANK(Spreadsheet!AZ299)),OR(ISBLANK(Spreadsheet!BA299),Spreadsheet!BA299="Waive")))</f>
        <v>1</v>
      </c>
      <c r="CG299" s="5" t="b">
        <f t="shared" ca="1" si="21"/>
        <v>1</v>
      </c>
    </row>
    <row r="300" spans="8:85" x14ac:dyDescent="0.3">
      <c r="H300" s="5">
        <f t="shared" ca="1" si="18"/>
        <v>2</v>
      </c>
      <c r="I300" s="5" t="str">
        <f t="shared" ca="1" si="19"/>
        <v/>
      </c>
      <c r="J300" s="5" t="str">
        <f>IF(AND(NOT(ISBLANK(Spreadsheet!C300)),ISBLANK(Spreadsheet!D300)),Spreadsheet!F300&amp;" "&amp;Spreadsheet!H300,"")</f>
        <v/>
      </c>
      <c r="K300" s="5">
        <f>IF(AND(NOT(ISBLANK(Spreadsheet!C300)),ISBLANK(Spreadsheet!D300)),COUNTIFS(Spreadsheet!E301:E$786,"=Child",Spreadsheet!C301:C$786, "="&amp;Spreadsheet!C300) + COUNTIFS(Spreadsheet!E301:E$786,"=Step-child",Spreadsheet!C301:C$786, "="&amp;Spreadsheet!C300),0)</f>
        <v>0</v>
      </c>
      <c r="L300" s="5">
        <f>IF(NOT(ISBLANK(J300)),COUNTIFS(Spreadsheet!E301:E$786,"=Wife",Spreadsheet!C301:C$786, "="&amp;Spreadsheet!C300) + COUNTIFS(Spreadsheet!E301:E$786,"=Husband",Spreadsheet!C301:C$786, "="&amp;Spreadsheet!C300),0)</f>
        <v>0</v>
      </c>
      <c r="M300" s="5">
        <f>IF(NOT(ISBLANK(Spreadsheet!AJ300)),VLOOKUP(Spreadsheet!AJ300,'Drop Downs'!$P$2:$R$16,3,FALSE),0)</f>
        <v>0</v>
      </c>
      <c r="N300" s="5">
        <f>IF(NOT(ISBLANK(Spreadsheet!AJ300)), VLOOKUP(Spreadsheet!AJ300,'Drop Downs'!$P$2:$R$16,2,FALSE),0)</f>
        <v>0</v>
      </c>
      <c r="O300" s="5">
        <f>IF(NOT(ISBLANK(Spreadsheet!AL300)),VLOOKUP(Spreadsheet!AL300,'Drop Downs'!$P$2:$R$16,3,FALSE), 0)</f>
        <v>0</v>
      </c>
      <c r="P300" s="5">
        <f>IF(NOT(ISBLANK(Spreadsheet!AL300)),VLOOKUP(Spreadsheet!AL300,'Drop Downs'!$P$2:$R$16,2,FALSE),0)</f>
        <v>0</v>
      </c>
      <c r="Q300" s="5">
        <f>IF(NOT(ISBLANK(Spreadsheet!AN300)),VLOOKUP(Spreadsheet!AN300,'Drop Downs'!$P$2:$R$16,3,FALSE),0)</f>
        <v>0</v>
      </c>
      <c r="R300" s="5">
        <f>IF(NOT(ISBLANK(Spreadsheet!AN300)),VLOOKUP(Spreadsheet!AN300,'Drop Downs'!$P$2:$R$16,2,FALSE),0)</f>
        <v>0</v>
      </c>
      <c r="S300" s="5" t="str">
        <f>IF(OR(M300&gt;K300,N300&gt;L300,O300&gt;K300, Q300&gt;K300,N300&gt;L300, P300&gt;L300, R300&gt;L300),"Member currently has a coverage election over what he/she needs.  Please add more dependents or adjust the coverage election.","")&amp;(IF(AND(NOT(ISBLANK(Spreadsheet!C300)),NOT(ISBLANK(Spreadsheet!D300)),ISBLANK(Spreadsheet!E300)),"Dependent lacks a relationship to member.Please select one from the drop-down.",""))</f>
        <v/>
      </c>
      <c r="T300" s="5" t="b">
        <f t="shared" si="20"/>
        <v>1</v>
      </c>
      <c r="U300" s="5" t="b">
        <f>OR(ISBLANK(Spreadsheet!C300),IF(NOT(ISBLANK(Spreadsheet!D300)),NOT(ISBLANK(Spreadsheet!E300)),TRUE))</f>
        <v>1</v>
      </c>
      <c r="V300" s="5" t="b">
        <f>OR(ISBLANK(Spreadsheet!C300), NOT(ISBLANK(Spreadsheet!I300)))</f>
        <v>1</v>
      </c>
      <c r="W300" s="5" t="b">
        <f>OR(ISBLANK(Spreadsheet!D300),NOT(ISBLANK(Spreadsheet!C300)))</f>
        <v>1</v>
      </c>
      <c r="X300" s="155" t="str">
        <f>REPT("0",MIN(FIND({1,2,3,4,5,6,7,8,9},Spreadsheet!C300&amp;"123456789"))-1)&amp;IF(ISBLANK(Spreadsheet!C300),"",SUMPRODUCT(MID(0&amp;Spreadsheet!C300,LARGE(INDEX(ISNUMBER(--MID(Spreadsheet!C300,ROW($1:$225),1))*
 ROW($1:$225),0),ROW($1:$225))+1,1)*10^ROW($1:$225)/10))</f>
        <v/>
      </c>
      <c r="Y300" s="5" t="b">
        <f>IF(NOT(ISBLANK(Spreadsheet!C300)),IF(AND(ISNUMBER(VALUE(Spreadsheet!C300)), LEN(Spreadsheet!C300)=9),TRUE,FALSE),TRUE)</f>
        <v>1</v>
      </c>
      <c r="Z300" s="155" t="str">
        <f>REPT("0",MIN(FIND({1,2,3,4,5,6,7,8,9},Spreadsheet!D300&amp;"123456789"))-1)&amp;IF(ISBLANK(Spreadsheet!D300),"",SUMPRODUCT(MID(0&amp;Spreadsheet!D300,LARGE(INDEX(ISNUMBER(--MID(Spreadsheet!D300,ROW($1:$225),1))*
 ROW($1:$225),0),ROW($1:$225))+1,1)*10^ROW($1:$225)/10))</f>
        <v/>
      </c>
      <c r="AA300" s="5" t="b">
        <f>IF(AND(NOT(ISBLANK(Spreadsheet!D300)),NOT(ISBLANK(Spreadsheet!C300))),IF(AND(ISNUMBER(VALUE(Spreadsheet!D300)), LEN(Spreadsheet!D300)=9),TRUE,FALSE),IF(AND(NOT(ISBLANK(Spreadsheet!D300)),ISBLANK(Spreadsheet!C300)),FALSE,TRUE))</f>
        <v>1</v>
      </c>
      <c r="AB300" s="5" t="b">
        <f>OR(ISBLANK(Spreadsheet!Y300),IF(NOT(ISBLANK(Spreadsheet!Y300)),LEN(Spreadsheet!Y300)=10,ISNUMBER(VALUE(Spreadsheet!Y300))))</f>
        <v>1</v>
      </c>
      <c r="AC300" s="5" t="b">
        <f>OR(ISBLANK(Spreadsheet!AI300), AND(NOT(ISBLANK(Spreadsheet!AJ300)), NOT(ISNUMBER(SEARCH("Waive",Spreadsheet!AJ300)))))</f>
        <v>1</v>
      </c>
      <c r="AD300" s="5" t="b">
        <f>OR(ISBLANK(Spreadsheet!AK300), AND(NOT(ISBLANK(Spreadsheet!AL300)), NOT(ISNUMBER(SEARCH("Waive",Spreadsheet!AL300)))))</f>
        <v>1</v>
      </c>
      <c r="AE300" s="5" t="b">
        <f>OR(ISBLANK(Spreadsheet!AM300), AND(NOT(ISBLANK(Spreadsheet!AN300)), NOT(ISNUMBER(SEARCH("Waive", Spreadsheet!AN300)))))</f>
        <v>1</v>
      </c>
      <c r="AF300" s="5" t="b">
        <f>OR(ISBLANK(Spreadsheet!C300), NOT(ISBLANK(Spreadsheet!D300)),NOT(ISBLANK(Spreadsheet!L300)))</f>
        <v>1</v>
      </c>
      <c r="AG300" s="5" t="b">
        <f>IF(AND(NOT(ISBLANK(Spreadsheet!C300)), NOT(ISBLANK(Spreadsheet!D300)),Spreadsheet!C300&lt;&gt;Spreadsheet!D300),IF(ISERROR(VLOOKUP(Spreadsheet!C300, Spreadsheet!$C$6:'Spreadsheet'!$C299,1,FALSE)), FALSE, TRUE),TRUE)</f>
        <v>1</v>
      </c>
      <c r="AH300" s="5" t="b">
        <f>Spreadsheet!$B$2=Spreadsheet!AD300</f>
        <v>1</v>
      </c>
      <c r="AI300" s="5" t="b">
        <f>IF(ISBLANK(Spreadsheet!G300),TRUE,IF(OR(LEN(Spreadsheet!G300)&gt;1,ISNUMBER(VALUE(Spreadsheet!G300))),FALSE,TRUE))</f>
        <v>1</v>
      </c>
      <c r="AJ300" s="5" t="b">
        <f>OR(ISBLANK(Spreadsheet!C300), NOT(ISBLANK(Spreadsheet!B300)), NOT(ISBLANK(Spreadsheet!D300)))</f>
        <v>1</v>
      </c>
      <c r="AK300" s="5" t="b">
        <f t="array" ref="AK300">IF(OR(AND(ISBLANK(Spreadsheet!E300),ISBLANK(Spreadsheet!D300),NOT(ISBLANK(Spreadsheet!C300))),AND(ISBLANK(Spreadsheet!E300),ISBLANK(Spreadsheet!D300),ISBLANK(Spreadsheet!C300))),TRUE,ISNUMBER(MATCH(TRUE,EXACT(Spreadsheet!E300,Relationships),0)))</f>
        <v>1</v>
      </c>
      <c r="AL300" s="5" t="b">
        <f>IF(NOT(ISBLANK(Spreadsheet!C300)),IF(OR(ISBLANK(Spreadsheet!F300),LEN(Spreadsheet!F300)&gt;40),FALSE,TRUE),TRUE)</f>
        <v>1</v>
      </c>
      <c r="AM300" s="5" t="b">
        <f>IF(NOT(ISBLANK(Spreadsheet!C300)),IF(OR(ISBLANK(Spreadsheet!H300),LEN(Spreadsheet!H300)&gt;40),FALSE,TRUE),TRUE)</f>
        <v>1</v>
      </c>
      <c r="AN300" s="5" t="b">
        <f t="array" ref="AN300">IF(ISBLANK(Spreadsheet!I300),TRUE,ISNUMBER(MATCH(TRUE,EXACT(Spreadsheet!I300,GenderValues),0)))</f>
        <v>1</v>
      </c>
      <c r="AO300" s="5" t="b">
        <f ca="1">IF(ISERROR(DATEVALUE(TEXT(Spreadsheet!J300,"mm/dd/yyyy")) &gt; TODAY()),IF(AND(ISBLANK(Spreadsheet!J300),ISBLANK(Spreadsheet!C300)),TRUE,FALSE),IF(DATEVALUE(TEXT(Spreadsheet!J300,"mm/dd/yyyy")) &gt; TODAY(),FALSE,TRUE))</f>
        <v>1</v>
      </c>
      <c r="AP300" s="5" t="b">
        <f>OR(ISBLANK(Spreadsheet!K300),LEN(Spreadsheet!K300)&lt;=100)</f>
        <v>1</v>
      </c>
      <c r="AQ300" s="5" t="b">
        <f t="array" ref="AQ300">IF(OR(AND(ISBLANK(Spreadsheet!L300),ISBLANK(Spreadsheet!C300)),AND(NOT(ISBLANK(Spreadsheet!C300)),NOT(ISBLANK(Spreadsheet!D300)))),TRUE,ISNUMBER(MATCH(TRUE,EXACT(Spreadsheet!L300,MaritalStatus),0)))</f>
        <v>1</v>
      </c>
      <c r="AR300" s="5" t="b">
        <f ca="1">IF(ISERROR(DATEVALUE(TEXT(Spreadsheet!M300,"mm/dd/yyyy")) &gt; TODAY()),IF(ISBLANK(Spreadsheet!M300),TRUE,FALSE),IF(DATEVALUE(TEXT(Spreadsheet!M300,"mm/dd/yyyy")) &gt; TODAY(),FALSE,TRUE))</f>
        <v>1</v>
      </c>
      <c r="AS300" s="5" t="b">
        <f>OR(ISBLANK(Spreadsheet!N300),LEN(Spreadsheet!N300)&lt;=100)</f>
        <v>1</v>
      </c>
      <c r="AT300" s="5" t="b">
        <f>OR(ISBLANK(Spreadsheet!O300),UPPER(Spreadsheet!O300)="YES")</f>
        <v>1</v>
      </c>
      <c r="AU300" s="5" t="b">
        <f>OR(ISBLANK(Spreadsheet!P300),UPPER(Spreadsheet!P300)="YES")</f>
        <v>1</v>
      </c>
      <c r="AV300" s="5" t="b">
        <f t="array" ref="AV300">IF(ISBLANK(Spreadsheet!Q300),TRUE,ISNUMBER(MATCH(TRUE,EXACT(Spreadsheet!Q300,OnGroupsPriorIns),0)))</f>
        <v>1</v>
      </c>
      <c r="AW300" s="5" t="b">
        <f>OR(ISBLANK(Spreadsheet!R300),UPPER(Spreadsheet!R300)="YES")</f>
        <v>1</v>
      </c>
      <c r="AX300" s="5" t="b">
        <f>OR(ISBLANK(Spreadsheet!S300),UPPER(Spreadsheet!S300)="YES")</f>
        <v>1</v>
      </c>
      <c r="AY300" s="5" t="b">
        <f>OR(AND(ISBLANK(Spreadsheet!C300),LEN(Spreadsheet!T300)=0),AND(NOT(ISBLANK(Spreadsheet!C300)),LEN(Spreadsheet!T300)&gt;0,LEN(Spreadsheet!T300)&lt;=50))</f>
        <v>1</v>
      </c>
      <c r="AZ300" s="5" t="b">
        <f>OR(LEN(Spreadsheet!U300)=0,AND(LEN(Spreadsheet!U300)&gt;0,LEN(Spreadsheet!U300)&lt;=50))</f>
        <v>1</v>
      </c>
      <c r="BA300" s="5" t="b">
        <f>OR(AND(ISBLANK(Spreadsheet!C300),LEN(Spreadsheet!V300)=0),AND(NOT(ISBLANK(Spreadsheet!C300)),LEN(Spreadsheet!V300)&gt;0,LEN(Spreadsheet!V300)&lt;=50))</f>
        <v>1</v>
      </c>
      <c r="BB300" s="5" t="b">
        <f t="array" ref="BB300">IF(AND(ISBLANK(Spreadsheet!C300),LEN(Spreadsheet!W300)=0),TRUE,ISNUMBER(MATCH(TRUE,EXACT(Spreadsheet!W300,States),0)))</f>
        <v>1</v>
      </c>
      <c r="BC300" s="5" t="b">
        <f>OR(AND(ISBLANK(Spreadsheet!C300),LEN(Spreadsheet!X300)=0),AND(NOT(ISBLANK(Spreadsheet!C300)),LEN(Spreadsheet!X300)&gt;0,LEN(Spreadsheet!X300)=5,ISNUMBER(VALUE(Spreadsheet!X300))))</f>
        <v>1</v>
      </c>
      <c r="BD300" s="5" t="b">
        <f>OR(ISBLANK(Spreadsheet!Z300),LEN(Spreadsheet!Z300)&lt;=50)</f>
        <v>1</v>
      </c>
      <c r="BE300" s="5" t="b">
        <f>ISBLANK(Spreadsheet!AA300)</f>
        <v>1</v>
      </c>
      <c r="BF300" s="5" t="b">
        <f>ISBLANK(Spreadsheet!AB300)</f>
        <v>1</v>
      </c>
      <c r="BG300" s="5" t="b">
        <f>IF(ISERROR(DATEVALUE(TEXT(Spreadsheet!AC300,"mm/dd/yyyy")) &gt; DATEVALUE(TEXT(Spreadsheet!J300,"mm/dd/yyyy"))),IF(OR(AND(ISBLANK(Spreadsheet!AC300),ISBLANK(Spreadsheet!C300)),AND(NOT(ISBLANK(Spreadsheet!C300)),ISBLANK(Spreadsheet!AC300),NOT(ISBLANK(Spreadsheet!D300)))),TRUE,FALSE),IF(DATEVALUE(TEXT(Spreadsheet!AC300,"mm/dd/yyyy")) &gt; DATEVALUE(TEXT(Spreadsheet!J300,"mm/dd/yyyy")),TRUE,FALSE))</f>
        <v>1</v>
      </c>
      <c r="BH300" s="5" t="b">
        <f>OR(AND(ISBLANK(Spreadsheet!C300),ISBLANK(Spreadsheet!AE300)),AND(NOT(ISBLANK(Spreadsheet!C300)),NOT(ISBLANK(Spreadsheet!D300)),ISBLANK(Spreadsheet!AE300)),AND(NOT(ISBLANK(Spreadsheet!C300)),ISBLANK(Spreadsheet!D300),NOT(ISBLANK(Spreadsheet!AE300)),LEN(Spreadsheet!AE300)&lt;=100))</f>
        <v>1</v>
      </c>
      <c r="BI300" s="5" t="b">
        <f t="array" ref="BI300">IF(ISBLANK(Spreadsheet!AF300),TRUE,ISNUMBER(MATCH(TRUE,EXACT(Spreadsheet!AF300,CobraShortReasons),0)))</f>
        <v>1</v>
      </c>
      <c r="BJ300" s="5" t="b">
        <f ca="1">IF(ISERROR(DATEVALUE(TEXT(Spreadsheet!AG300,"mm/dd/yyyy")) &gt; TODAY()),IF(ISBLANK(Spreadsheet!AG300),TRUE,FALSE),IF(DATEVALUE(TEXT(Spreadsheet!AG300,"mm/dd/yyyy")) &gt; TODAY(),FALSE,TRUE))</f>
        <v>1</v>
      </c>
      <c r="BK300" s="5" t="b">
        <f>OR(ISBLANK(Spreadsheet!AH300),LEN(Spreadsheet!AH300)&lt;=25)</f>
        <v>1</v>
      </c>
      <c r="BL300" s="5" t="b">
        <f t="array" aca="1" ref="BL300" ca="1">IF(ISBLANK(Spreadsheet!AI300),TRUE,ISNUMBER(MATCH(TRUE,EXACT(Spreadsheet!AI300,INDIRECT(Spreadsheet!$D$2)),0)))</f>
        <v>1</v>
      </c>
      <c r="BM300" s="5" t="b">
        <f t="array" aca="1" ref="BM300" ca="1">IF(ISBLANK(Spreadsheet!AJ300),TRUE,ISNUMBER(MATCH(TRUE,EXACT(Spreadsheet!AJ300,INDIRECT(Spreadsheet!BJ300)),0)))</f>
        <v>1</v>
      </c>
      <c r="BN300" s="5" t="b">
        <f t="array" ref="BN300">IF(ISBLANK(Spreadsheet!AK300),TRUE,ISNUMBER(MATCH(TRUE,EXACT(Spreadsheet!AK300,DentalPlans),0)))</f>
        <v>1</v>
      </c>
      <c r="BO300" s="5" t="b">
        <f t="array" aca="1" ref="BO300" ca="1">IF(ISBLANK(Spreadsheet!AL300),TRUE,ISNUMBER(MATCH(TRUE,EXACT(Spreadsheet!AL300,INDIRECT(Spreadsheet!BK300)),0)))</f>
        <v>1</v>
      </c>
      <c r="BP300" s="5" t="b">
        <f t="array" ref="BP300">IF(ISBLANK(Spreadsheet!AM300),TRUE,ISNUMBER(MATCH(TRUE,EXACT(Spreadsheet!AM300,VisionPlans),0)))</f>
        <v>1</v>
      </c>
      <c r="BQ300" s="5" t="b">
        <f t="array" aca="1" ref="BQ300" ca="1">IF(ISBLANK(Spreadsheet!AN300),TRUE,ISNUMBER(MATCH(TRUE,EXACT(Spreadsheet!AN300,INDIRECT(Spreadsheet!BL300)),0)))</f>
        <v>1</v>
      </c>
      <c r="BR300" s="5" t="b">
        <f t="array" ref="BR300">IF(ISBLANK(Spreadsheet!AO300),TRUE,ISNUMBER(MATCH(TRUE,EXACT(Spreadsheet!AO300,LifeBenefitClasses),0)))</f>
        <v>1</v>
      </c>
      <c r="BS300" s="5" t="b">
        <f>IF(OR(ISBLANK(Spreadsheet!AO300), Spreadsheet!AO300="Waive"),IF(ISBLANK(Spreadsheet!AP300),TRUE,FALSE),IF(OR(AND(NOT(ISBLANK(Spreadsheet!AO300)),ISBLANK(Spreadsheet!AP300)),NOT(ISNUMBER(VALUE(Spreadsheet!AP300)))),FALSE,IF(OR(AND(Spreadsheet!AP300&lt;6,MOD(Spreadsheet!AP300*10,5)=0), MOD(Spreadsheet!AP300,5000)=0),TRUE,FALSE)))</f>
        <v>1</v>
      </c>
      <c r="BT300" s="5" t="b">
        <f t="array" ref="BT300">IF(ISBLANK(Spreadsheet!AQ300),TRUE,ISNUMBER(MATCH(TRUE,EXACT(Spreadsheet!AQ300,EnrollWaive),0)))</f>
        <v>1</v>
      </c>
      <c r="BU300" s="5" t="b">
        <f t="array" ref="BU300">IF(ISBLANK(Spreadsheet!AR300),TRUE,ISNUMBER(MATCH(TRUE,EXACT(Spreadsheet!AR300,LifeBenefitClasses),0)))</f>
        <v>1</v>
      </c>
      <c r="BV300" s="5" t="b">
        <f>IF(OR(ISBLANK(Spreadsheet!AR300), Spreadsheet!AR300="Waive"),IF(ISBLANK(Spreadsheet!AS300),TRUE,FALSE),IF(OR(AND(NOT(ISBLANK(Spreadsheet!AR300)),ISBLANK(Spreadsheet!AS300)),NOT(ISNUMBER(VALUE(Spreadsheet!AS300)))),FALSE,IF(OR(AND(Spreadsheet!AS300&lt;6,MOD(Spreadsheet!AS300*10,5)=0), MOD(Spreadsheet!AS300,10000)=0),TRUE,FALSE)))</f>
        <v>1</v>
      </c>
      <c r="BW300" s="5" t="b">
        <f t="array" ref="BW300">IF(ISBLANK(Spreadsheet!AT300),TRUE,ISNUMBER(MATCH(TRUE,EXACT(Spreadsheet!AT300,LifeBenefitClasses),0)))</f>
        <v>1</v>
      </c>
      <c r="BX300" s="5" t="b">
        <f>IF(OR(ISBLANK(Spreadsheet!AT300), Spreadsheet!AT300="Waive"),IF(ISBLANK(Spreadsheet!AU300),TRUE,FALSE),IF(OR(AND(NOT(ISBLANK(Spreadsheet!AT300)),ISBLANK(Spreadsheet!AU300)),NOT(ISNUMBER(VALUE(Spreadsheet!AU300)))),FALSE,IF(AND(NOT(OR(ISBLANK(Spreadsheet!AT300),Spreadsheet!AT300="Waive")),NOT(OR(ISBLANK(Spreadsheet!AR300),Spreadsheet!AR300="Waive")),MOD(Spreadsheet!AU300,5000)=0, Spreadsheet!AU300&lt;=(Spreadsheet!AS300*0.5)),TRUE,FALSE)))</f>
        <v>1</v>
      </c>
      <c r="BY300" s="5" t="b">
        <f t="array" ref="BY300">IF(ISBLANK(Spreadsheet!AV300),TRUE,ISNUMBER(MATCH(TRUE,EXACT(Spreadsheet!AV300,EnrollWaive),0)))</f>
        <v>1</v>
      </c>
      <c r="BZ300" s="5" t="b">
        <f t="array" ref="BZ300">IF(ISBLANK(Spreadsheet!AW300),TRUE,ISNUMBER(MATCH(TRUE,EXACT(Spreadsheet!AW300,LifeBenefitClasses),0)))</f>
        <v>1</v>
      </c>
      <c r="CA300" s="5" t="b">
        <f t="array" ref="CA300">IF(ISBLANK(Spreadsheet!AX300),TRUE,ISNUMBER(MATCH(TRUE,EXACT(Spreadsheet!AX300,LifeBenefitClasses),0)))</f>
        <v>1</v>
      </c>
      <c r="CB300" s="5" t="b">
        <f t="array" ref="CB300">IF(ISBLANK(Spreadsheet!AY300),TRUE,ISNUMBER(MATCH(TRUE,EXACT(Spreadsheet!AY300,LifeBenefitClasses),0)))</f>
        <v>1</v>
      </c>
      <c r="CC300" s="5" t="b">
        <f t="array" ref="CC300">IF(ISBLANK(Spreadsheet!AZ300),TRUE,ISNUMBER(MATCH(TRUE,EXACT(Spreadsheet!AZ300,LifeBenefitClasses),0)))</f>
        <v>1</v>
      </c>
      <c r="CD300" s="5" t="b">
        <f t="array" ref="CD300">IF(ISBLANK(Spreadsheet!BA300),TRUE,ISNUMBER(MATCH(TRUE,EXACT(Spreadsheet!BA300,LifeBenefitClasses),0)))</f>
        <v>1</v>
      </c>
      <c r="CE300" s="5" t="b">
        <f>IF(OR(ISBLANK(Spreadsheet!BA300), Spreadsheet!BA300="Waive"),IF(ISBLANK(Spreadsheet!BB300),TRUE,FALSE),IF(OR(AND(NOT(ISBLANK(Spreadsheet!BA300)),ISBLANK(Spreadsheet!BB300)),NOT(ISNUMBER(VALUE(Spreadsheet!BB300))),ISBLANK(Spreadsheet!BC300),NOT(ISNUMBER(VALUE(Spreadsheet!BC300)))),FALSE,IF(AND(Spreadsheet!BB300&gt;=50000,Spreadsheet!BB300&lt;=250000,MOD(Spreadsheet!BB300,10000)=0,Spreadsheet!BB300&lt;=(10*Spreadsheet!BC300)),TRUE,FALSE)))</f>
        <v>1</v>
      </c>
      <c r="CF300" s="5" t="b">
        <f>IF(NOT(ISBLANK(Spreadsheet!BC300)),AND(ISNUMBER(VALUE(Spreadsheet!BC300)),Spreadsheet!BC300&gt;0),AND(OR(ISBLANK(Spreadsheet!AO300),Spreadsheet!AO300="Waive",AND(NOT(OR(ISBLANK(Spreadsheet!AO300),Spreadsheet!AO300="Waive")),Spreadsheet!AP300&gt;=6)),OR(ISBLANK(Spreadsheet!AR300),AND(NOT(OR(ISBLANK(Spreadsheet!AR300),Spreadsheet!AR300="Waive")),Spreadsheet!AS300&gt;=6)),OR(ISBLANK(Spreadsheet!AW300)),OR(ISBLANK(Spreadsheet!AX300)),OR(ISBLANK(Spreadsheet!AY300)),OR(ISBLANK(Spreadsheet!AZ300)),OR(ISBLANK(Spreadsheet!BA300),Spreadsheet!BA300="Waive")))</f>
        <v>1</v>
      </c>
      <c r="CG300" s="5" t="b">
        <f t="shared" ca="1" si="21"/>
        <v>1</v>
      </c>
    </row>
    <row r="301" spans="8:85" x14ac:dyDescent="0.3">
      <c r="H301" s="5">
        <f t="shared" ca="1" si="18"/>
        <v>2</v>
      </c>
      <c r="I301" s="5" t="str">
        <f t="shared" ca="1" si="19"/>
        <v/>
      </c>
      <c r="J301" s="5" t="str">
        <f>IF(AND(NOT(ISBLANK(Spreadsheet!C301)),ISBLANK(Spreadsheet!D301)),Spreadsheet!F301&amp;" "&amp;Spreadsheet!H301,"")</f>
        <v/>
      </c>
      <c r="K301" s="5">
        <f>IF(AND(NOT(ISBLANK(Spreadsheet!C301)),ISBLANK(Spreadsheet!D301)),COUNTIFS(Spreadsheet!E302:E$786,"=Child",Spreadsheet!C302:C$786, "="&amp;Spreadsheet!C301) + COUNTIFS(Spreadsheet!E302:E$786,"=Step-child",Spreadsheet!C302:C$786, "="&amp;Spreadsheet!C301),0)</f>
        <v>0</v>
      </c>
      <c r="L301" s="5">
        <f>IF(NOT(ISBLANK(J301)),COUNTIFS(Spreadsheet!E302:E$786,"=Wife",Spreadsheet!C302:C$786, "="&amp;Spreadsheet!C301) + COUNTIFS(Spreadsheet!E302:E$786,"=Husband",Spreadsheet!C302:C$786, "="&amp;Spreadsheet!C301),0)</f>
        <v>0</v>
      </c>
      <c r="M301" s="5">
        <f>IF(NOT(ISBLANK(Spreadsheet!AJ301)),VLOOKUP(Spreadsheet!AJ301,'Drop Downs'!$P$2:$R$16,3,FALSE),0)</f>
        <v>0</v>
      </c>
      <c r="N301" s="5">
        <f>IF(NOT(ISBLANK(Spreadsheet!AJ301)), VLOOKUP(Spreadsheet!AJ301,'Drop Downs'!$P$2:$R$16,2,FALSE),0)</f>
        <v>0</v>
      </c>
      <c r="O301" s="5">
        <f>IF(NOT(ISBLANK(Spreadsheet!AL301)),VLOOKUP(Spreadsheet!AL301,'Drop Downs'!$P$2:$R$16,3,FALSE), 0)</f>
        <v>0</v>
      </c>
      <c r="P301" s="5">
        <f>IF(NOT(ISBLANK(Spreadsheet!AL301)),VLOOKUP(Spreadsheet!AL301,'Drop Downs'!$P$2:$R$16,2,FALSE),0)</f>
        <v>0</v>
      </c>
      <c r="Q301" s="5">
        <f>IF(NOT(ISBLANK(Spreadsheet!AN301)),VLOOKUP(Spreadsheet!AN301,'Drop Downs'!$P$2:$R$16,3,FALSE),0)</f>
        <v>0</v>
      </c>
      <c r="R301" s="5">
        <f>IF(NOT(ISBLANK(Spreadsheet!AN301)),VLOOKUP(Spreadsheet!AN301,'Drop Downs'!$P$2:$R$16,2,FALSE),0)</f>
        <v>0</v>
      </c>
      <c r="S301" s="5" t="str">
        <f>IF(OR(M301&gt;K301,N301&gt;L301,O301&gt;K301, Q301&gt;K301,N301&gt;L301, P301&gt;L301, R301&gt;L301),"Member currently has a coverage election over what he/she needs.  Please add more dependents or adjust the coverage election.","")&amp;(IF(AND(NOT(ISBLANK(Spreadsheet!C301)),NOT(ISBLANK(Spreadsheet!D301)),ISBLANK(Spreadsheet!E301)),"Dependent lacks a relationship to member.Please select one from the drop-down.",""))</f>
        <v/>
      </c>
      <c r="T301" s="5" t="b">
        <f t="shared" si="20"/>
        <v>1</v>
      </c>
      <c r="U301" s="5" t="b">
        <f>OR(ISBLANK(Spreadsheet!C301),IF(NOT(ISBLANK(Spreadsheet!D301)),NOT(ISBLANK(Spreadsheet!E301)),TRUE))</f>
        <v>1</v>
      </c>
      <c r="V301" s="5" t="b">
        <f>OR(ISBLANK(Spreadsheet!C301), NOT(ISBLANK(Spreadsheet!I301)))</f>
        <v>1</v>
      </c>
      <c r="W301" s="5" t="b">
        <f>OR(ISBLANK(Spreadsheet!D301),NOT(ISBLANK(Spreadsheet!C301)))</f>
        <v>1</v>
      </c>
      <c r="X301" s="155" t="str">
        <f>REPT("0",MIN(FIND({1,2,3,4,5,6,7,8,9},Spreadsheet!C301&amp;"123456789"))-1)&amp;IF(ISBLANK(Spreadsheet!C301),"",SUMPRODUCT(MID(0&amp;Spreadsheet!C301,LARGE(INDEX(ISNUMBER(--MID(Spreadsheet!C301,ROW($1:$225),1))*
 ROW($1:$225),0),ROW($1:$225))+1,1)*10^ROW($1:$225)/10))</f>
        <v/>
      </c>
      <c r="Y301" s="5" t="b">
        <f>IF(NOT(ISBLANK(Spreadsheet!C301)),IF(AND(ISNUMBER(VALUE(Spreadsheet!C301)), LEN(Spreadsheet!C301)=9),TRUE,FALSE),TRUE)</f>
        <v>1</v>
      </c>
      <c r="Z301" s="155" t="str">
        <f>REPT("0",MIN(FIND({1,2,3,4,5,6,7,8,9},Spreadsheet!D301&amp;"123456789"))-1)&amp;IF(ISBLANK(Spreadsheet!D301),"",SUMPRODUCT(MID(0&amp;Spreadsheet!D301,LARGE(INDEX(ISNUMBER(--MID(Spreadsheet!D301,ROW($1:$225),1))*
 ROW($1:$225),0),ROW($1:$225))+1,1)*10^ROW($1:$225)/10))</f>
        <v/>
      </c>
      <c r="AA301" s="5" t="b">
        <f>IF(AND(NOT(ISBLANK(Spreadsheet!D301)),NOT(ISBLANK(Spreadsheet!C301))),IF(AND(ISNUMBER(VALUE(Spreadsheet!D301)), LEN(Spreadsheet!D301)=9),TRUE,FALSE),IF(AND(NOT(ISBLANK(Spreadsheet!D301)),ISBLANK(Spreadsheet!C301)),FALSE,TRUE))</f>
        <v>1</v>
      </c>
      <c r="AB301" s="5" t="b">
        <f>OR(ISBLANK(Spreadsheet!Y301),IF(NOT(ISBLANK(Spreadsheet!Y301)),LEN(Spreadsheet!Y301)=10,ISNUMBER(VALUE(Spreadsheet!Y301))))</f>
        <v>1</v>
      </c>
      <c r="AC301" s="5" t="b">
        <f>OR(ISBLANK(Spreadsheet!AI301), AND(NOT(ISBLANK(Spreadsheet!AJ301)), NOT(ISNUMBER(SEARCH("Waive",Spreadsheet!AJ301)))))</f>
        <v>1</v>
      </c>
      <c r="AD301" s="5" t="b">
        <f>OR(ISBLANK(Spreadsheet!AK301), AND(NOT(ISBLANK(Spreadsheet!AL301)), NOT(ISNUMBER(SEARCH("Waive",Spreadsheet!AL301)))))</f>
        <v>1</v>
      </c>
      <c r="AE301" s="5" t="b">
        <f>OR(ISBLANK(Spreadsheet!AM301), AND(NOT(ISBLANK(Spreadsheet!AN301)), NOT(ISNUMBER(SEARCH("Waive", Spreadsheet!AN301)))))</f>
        <v>1</v>
      </c>
      <c r="AF301" s="5" t="b">
        <f>OR(ISBLANK(Spreadsheet!C301), NOT(ISBLANK(Spreadsheet!D301)),NOT(ISBLANK(Spreadsheet!L301)))</f>
        <v>1</v>
      </c>
      <c r="AG301" s="5" t="b">
        <f>IF(AND(NOT(ISBLANK(Spreadsheet!C301)), NOT(ISBLANK(Spreadsheet!D301)),Spreadsheet!C301&lt;&gt;Spreadsheet!D301),IF(ISERROR(VLOOKUP(Spreadsheet!C301, Spreadsheet!$C$6:'Spreadsheet'!$C300,1,FALSE)), FALSE, TRUE),TRUE)</f>
        <v>1</v>
      </c>
      <c r="AH301" s="5" t="b">
        <f>Spreadsheet!$B$2=Spreadsheet!AD301</f>
        <v>1</v>
      </c>
      <c r="AI301" s="5" t="b">
        <f>IF(ISBLANK(Spreadsheet!G301),TRUE,IF(OR(LEN(Spreadsheet!G301)&gt;1,ISNUMBER(VALUE(Spreadsheet!G301))),FALSE,TRUE))</f>
        <v>1</v>
      </c>
      <c r="AJ301" s="5" t="b">
        <f>OR(ISBLANK(Spreadsheet!C301), NOT(ISBLANK(Spreadsheet!B301)), NOT(ISBLANK(Spreadsheet!D301)))</f>
        <v>1</v>
      </c>
      <c r="AK301" s="5" t="b">
        <f t="array" ref="AK301">IF(OR(AND(ISBLANK(Spreadsheet!E301),ISBLANK(Spreadsheet!D301),NOT(ISBLANK(Spreadsheet!C301))),AND(ISBLANK(Spreadsheet!E301),ISBLANK(Spreadsheet!D301),ISBLANK(Spreadsheet!C301))),TRUE,ISNUMBER(MATCH(TRUE,EXACT(Spreadsheet!E301,Relationships),0)))</f>
        <v>1</v>
      </c>
      <c r="AL301" s="5" t="b">
        <f>IF(NOT(ISBLANK(Spreadsheet!C301)),IF(OR(ISBLANK(Spreadsheet!F301),LEN(Spreadsheet!F301)&gt;40),FALSE,TRUE),TRUE)</f>
        <v>1</v>
      </c>
      <c r="AM301" s="5" t="b">
        <f>IF(NOT(ISBLANK(Spreadsheet!C301)),IF(OR(ISBLANK(Spreadsheet!H301),LEN(Spreadsheet!H301)&gt;40),FALSE,TRUE),TRUE)</f>
        <v>1</v>
      </c>
      <c r="AN301" s="5" t="b">
        <f t="array" ref="AN301">IF(ISBLANK(Spreadsheet!I301),TRUE,ISNUMBER(MATCH(TRUE,EXACT(Spreadsheet!I301,GenderValues),0)))</f>
        <v>1</v>
      </c>
      <c r="AO301" s="5" t="b">
        <f ca="1">IF(ISERROR(DATEVALUE(TEXT(Spreadsheet!J301,"mm/dd/yyyy")) &gt; TODAY()),IF(AND(ISBLANK(Spreadsheet!J301),ISBLANK(Spreadsheet!C301)),TRUE,FALSE),IF(DATEVALUE(TEXT(Spreadsheet!J301,"mm/dd/yyyy")) &gt; TODAY(),FALSE,TRUE))</f>
        <v>1</v>
      </c>
      <c r="AP301" s="5" t="b">
        <f>OR(ISBLANK(Spreadsheet!K301),LEN(Spreadsheet!K301)&lt;=100)</f>
        <v>1</v>
      </c>
      <c r="AQ301" s="5" t="b">
        <f t="array" ref="AQ301">IF(OR(AND(ISBLANK(Spreadsheet!L301),ISBLANK(Spreadsheet!C301)),AND(NOT(ISBLANK(Spreadsheet!C301)),NOT(ISBLANK(Spreadsheet!D301)))),TRUE,ISNUMBER(MATCH(TRUE,EXACT(Spreadsheet!L301,MaritalStatus),0)))</f>
        <v>1</v>
      </c>
      <c r="AR301" s="5" t="b">
        <f ca="1">IF(ISERROR(DATEVALUE(TEXT(Spreadsheet!M301,"mm/dd/yyyy")) &gt; TODAY()),IF(ISBLANK(Spreadsheet!M301),TRUE,FALSE),IF(DATEVALUE(TEXT(Spreadsheet!M301,"mm/dd/yyyy")) &gt; TODAY(),FALSE,TRUE))</f>
        <v>1</v>
      </c>
      <c r="AS301" s="5" t="b">
        <f>OR(ISBLANK(Spreadsheet!N301),LEN(Spreadsheet!N301)&lt;=100)</f>
        <v>1</v>
      </c>
      <c r="AT301" s="5" t="b">
        <f>OR(ISBLANK(Spreadsheet!O301),UPPER(Spreadsheet!O301)="YES")</f>
        <v>1</v>
      </c>
      <c r="AU301" s="5" t="b">
        <f>OR(ISBLANK(Spreadsheet!P301),UPPER(Spreadsheet!P301)="YES")</f>
        <v>1</v>
      </c>
      <c r="AV301" s="5" t="b">
        <f t="array" ref="AV301">IF(ISBLANK(Spreadsheet!Q301),TRUE,ISNUMBER(MATCH(TRUE,EXACT(Spreadsheet!Q301,OnGroupsPriorIns),0)))</f>
        <v>1</v>
      </c>
      <c r="AW301" s="5" t="b">
        <f>OR(ISBLANK(Spreadsheet!R301),UPPER(Spreadsheet!R301)="YES")</f>
        <v>1</v>
      </c>
      <c r="AX301" s="5" t="b">
        <f>OR(ISBLANK(Spreadsheet!S301),UPPER(Spreadsheet!S301)="YES")</f>
        <v>1</v>
      </c>
      <c r="AY301" s="5" t="b">
        <f>OR(AND(ISBLANK(Spreadsheet!C301),LEN(Spreadsheet!T301)=0),AND(NOT(ISBLANK(Spreadsheet!C301)),LEN(Spreadsheet!T301)&gt;0,LEN(Spreadsheet!T301)&lt;=50))</f>
        <v>1</v>
      </c>
      <c r="AZ301" s="5" t="b">
        <f>OR(LEN(Spreadsheet!U301)=0,AND(LEN(Spreadsheet!U301)&gt;0,LEN(Spreadsheet!U301)&lt;=50))</f>
        <v>1</v>
      </c>
      <c r="BA301" s="5" t="b">
        <f>OR(AND(ISBLANK(Spreadsheet!C301),LEN(Spreadsheet!V301)=0),AND(NOT(ISBLANK(Spreadsheet!C301)),LEN(Spreadsheet!V301)&gt;0,LEN(Spreadsheet!V301)&lt;=50))</f>
        <v>1</v>
      </c>
      <c r="BB301" s="5" t="b">
        <f t="array" ref="BB301">IF(AND(ISBLANK(Spreadsheet!C301),LEN(Spreadsheet!W301)=0),TRUE,ISNUMBER(MATCH(TRUE,EXACT(Spreadsheet!W301,States),0)))</f>
        <v>1</v>
      </c>
      <c r="BC301" s="5" t="b">
        <f>OR(AND(ISBLANK(Spreadsheet!C301),LEN(Spreadsheet!X301)=0),AND(NOT(ISBLANK(Spreadsheet!C301)),LEN(Spreadsheet!X301)&gt;0,LEN(Spreadsheet!X301)=5,ISNUMBER(VALUE(Spreadsheet!X301))))</f>
        <v>1</v>
      </c>
      <c r="BD301" s="5" t="b">
        <f>OR(ISBLANK(Spreadsheet!Z301),LEN(Spreadsheet!Z301)&lt;=50)</f>
        <v>1</v>
      </c>
      <c r="BE301" s="5" t="b">
        <f>ISBLANK(Spreadsheet!AA301)</f>
        <v>1</v>
      </c>
      <c r="BF301" s="5" t="b">
        <f>ISBLANK(Spreadsheet!AB301)</f>
        <v>1</v>
      </c>
      <c r="BG301" s="5" t="b">
        <f>IF(ISERROR(DATEVALUE(TEXT(Spreadsheet!AC301,"mm/dd/yyyy")) &gt; DATEVALUE(TEXT(Spreadsheet!J301,"mm/dd/yyyy"))),IF(OR(AND(ISBLANK(Spreadsheet!AC301),ISBLANK(Spreadsheet!C301)),AND(NOT(ISBLANK(Spreadsheet!C301)),ISBLANK(Spreadsheet!AC301),NOT(ISBLANK(Spreadsheet!D301)))),TRUE,FALSE),IF(DATEVALUE(TEXT(Spreadsheet!AC301,"mm/dd/yyyy")) &gt; DATEVALUE(TEXT(Spreadsheet!J301,"mm/dd/yyyy")),TRUE,FALSE))</f>
        <v>1</v>
      </c>
      <c r="BH301" s="5" t="b">
        <f>OR(AND(ISBLANK(Spreadsheet!C301),ISBLANK(Spreadsheet!AE301)),AND(NOT(ISBLANK(Spreadsheet!C301)),NOT(ISBLANK(Spreadsheet!D301)),ISBLANK(Spreadsheet!AE301)),AND(NOT(ISBLANK(Spreadsheet!C301)),ISBLANK(Spreadsheet!D301),NOT(ISBLANK(Spreadsheet!AE301)),LEN(Spreadsheet!AE301)&lt;=100))</f>
        <v>1</v>
      </c>
      <c r="BI301" s="5" t="b">
        <f t="array" ref="BI301">IF(ISBLANK(Spreadsheet!AF301),TRUE,ISNUMBER(MATCH(TRUE,EXACT(Spreadsheet!AF301,CobraShortReasons),0)))</f>
        <v>1</v>
      </c>
      <c r="BJ301" s="5" t="b">
        <f ca="1">IF(ISERROR(DATEVALUE(TEXT(Spreadsheet!AG301,"mm/dd/yyyy")) &gt; TODAY()),IF(ISBLANK(Spreadsheet!AG301),TRUE,FALSE),IF(DATEVALUE(TEXT(Spreadsheet!AG301,"mm/dd/yyyy")) &gt; TODAY(),FALSE,TRUE))</f>
        <v>1</v>
      </c>
      <c r="BK301" s="5" t="b">
        <f>OR(ISBLANK(Spreadsheet!AH301),LEN(Spreadsheet!AH301)&lt;=25)</f>
        <v>1</v>
      </c>
      <c r="BL301" s="5" t="b">
        <f t="array" aca="1" ref="BL301" ca="1">IF(ISBLANK(Spreadsheet!AI301),TRUE,ISNUMBER(MATCH(TRUE,EXACT(Spreadsheet!AI301,INDIRECT(Spreadsheet!$D$2)),0)))</f>
        <v>1</v>
      </c>
      <c r="BM301" s="5" t="b">
        <f t="array" aca="1" ref="BM301" ca="1">IF(ISBLANK(Spreadsheet!AJ301),TRUE,ISNUMBER(MATCH(TRUE,EXACT(Spreadsheet!AJ301,INDIRECT(Spreadsheet!BJ301)),0)))</f>
        <v>1</v>
      </c>
      <c r="BN301" s="5" t="b">
        <f t="array" ref="BN301">IF(ISBLANK(Spreadsheet!AK301),TRUE,ISNUMBER(MATCH(TRUE,EXACT(Spreadsheet!AK301,DentalPlans),0)))</f>
        <v>1</v>
      </c>
      <c r="BO301" s="5" t="b">
        <f t="array" aca="1" ref="BO301" ca="1">IF(ISBLANK(Spreadsheet!AL301),TRUE,ISNUMBER(MATCH(TRUE,EXACT(Spreadsheet!AL301,INDIRECT(Spreadsheet!BK301)),0)))</f>
        <v>1</v>
      </c>
      <c r="BP301" s="5" t="b">
        <f t="array" ref="BP301">IF(ISBLANK(Spreadsheet!AM301),TRUE,ISNUMBER(MATCH(TRUE,EXACT(Spreadsheet!AM301,VisionPlans),0)))</f>
        <v>1</v>
      </c>
      <c r="BQ301" s="5" t="b">
        <f t="array" aca="1" ref="BQ301" ca="1">IF(ISBLANK(Spreadsheet!AN301),TRUE,ISNUMBER(MATCH(TRUE,EXACT(Spreadsheet!AN301,INDIRECT(Spreadsheet!BL301)),0)))</f>
        <v>1</v>
      </c>
      <c r="BR301" s="5" t="b">
        <f t="array" ref="BR301">IF(ISBLANK(Spreadsheet!AO301),TRUE,ISNUMBER(MATCH(TRUE,EXACT(Spreadsheet!AO301,LifeBenefitClasses),0)))</f>
        <v>1</v>
      </c>
      <c r="BS301" s="5" t="b">
        <f>IF(OR(ISBLANK(Spreadsheet!AO301), Spreadsheet!AO301="Waive"),IF(ISBLANK(Spreadsheet!AP301),TRUE,FALSE),IF(OR(AND(NOT(ISBLANK(Spreadsheet!AO301)),ISBLANK(Spreadsheet!AP301)),NOT(ISNUMBER(VALUE(Spreadsheet!AP301)))),FALSE,IF(OR(AND(Spreadsheet!AP301&lt;6,MOD(Spreadsheet!AP301*10,5)=0), MOD(Spreadsheet!AP301,5000)=0),TRUE,FALSE)))</f>
        <v>1</v>
      </c>
      <c r="BT301" s="5" t="b">
        <f t="array" ref="BT301">IF(ISBLANK(Spreadsheet!AQ301),TRUE,ISNUMBER(MATCH(TRUE,EXACT(Spreadsheet!AQ301,EnrollWaive),0)))</f>
        <v>1</v>
      </c>
      <c r="BU301" s="5" t="b">
        <f t="array" ref="BU301">IF(ISBLANK(Spreadsheet!AR301),TRUE,ISNUMBER(MATCH(TRUE,EXACT(Spreadsheet!AR301,LifeBenefitClasses),0)))</f>
        <v>1</v>
      </c>
      <c r="BV301" s="5" t="b">
        <f>IF(OR(ISBLANK(Spreadsheet!AR301), Spreadsheet!AR301="Waive"),IF(ISBLANK(Spreadsheet!AS301),TRUE,FALSE),IF(OR(AND(NOT(ISBLANK(Spreadsheet!AR301)),ISBLANK(Spreadsheet!AS301)),NOT(ISNUMBER(VALUE(Spreadsheet!AS301)))),FALSE,IF(OR(AND(Spreadsheet!AS301&lt;6,MOD(Spreadsheet!AS301*10,5)=0), MOD(Spreadsheet!AS301,10000)=0),TRUE,FALSE)))</f>
        <v>1</v>
      </c>
      <c r="BW301" s="5" t="b">
        <f t="array" ref="BW301">IF(ISBLANK(Spreadsheet!AT301),TRUE,ISNUMBER(MATCH(TRUE,EXACT(Spreadsheet!AT301,LifeBenefitClasses),0)))</f>
        <v>1</v>
      </c>
      <c r="BX301" s="5" t="b">
        <f>IF(OR(ISBLANK(Spreadsheet!AT301), Spreadsheet!AT301="Waive"),IF(ISBLANK(Spreadsheet!AU301),TRUE,FALSE),IF(OR(AND(NOT(ISBLANK(Spreadsheet!AT301)),ISBLANK(Spreadsheet!AU301)),NOT(ISNUMBER(VALUE(Spreadsheet!AU301)))),FALSE,IF(AND(NOT(OR(ISBLANK(Spreadsheet!AT301),Spreadsheet!AT301="Waive")),NOT(OR(ISBLANK(Spreadsheet!AR301),Spreadsheet!AR301="Waive")),MOD(Spreadsheet!AU301,5000)=0, Spreadsheet!AU301&lt;=(Spreadsheet!AS301*0.5)),TRUE,FALSE)))</f>
        <v>1</v>
      </c>
      <c r="BY301" s="5" t="b">
        <f t="array" ref="BY301">IF(ISBLANK(Spreadsheet!AV301),TRUE,ISNUMBER(MATCH(TRUE,EXACT(Spreadsheet!AV301,EnrollWaive),0)))</f>
        <v>1</v>
      </c>
      <c r="BZ301" s="5" t="b">
        <f t="array" ref="BZ301">IF(ISBLANK(Spreadsheet!AW301),TRUE,ISNUMBER(MATCH(TRUE,EXACT(Spreadsheet!AW301,LifeBenefitClasses),0)))</f>
        <v>1</v>
      </c>
      <c r="CA301" s="5" t="b">
        <f t="array" ref="CA301">IF(ISBLANK(Spreadsheet!AX301),TRUE,ISNUMBER(MATCH(TRUE,EXACT(Spreadsheet!AX301,LifeBenefitClasses),0)))</f>
        <v>1</v>
      </c>
      <c r="CB301" s="5" t="b">
        <f t="array" ref="CB301">IF(ISBLANK(Spreadsheet!AY301),TRUE,ISNUMBER(MATCH(TRUE,EXACT(Spreadsheet!AY301,LifeBenefitClasses),0)))</f>
        <v>1</v>
      </c>
      <c r="CC301" s="5" t="b">
        <f t="array" ref="CC301">IF(ISBLANK(Spreadsheet!AZ301),TRUE,ISNUMBER(MATCH(TRUE,EXACT(Spreadsheet!AZ301,LifeBenefitClasses),0)))</f>
        <v>1</v>
      </c>
      <c r="CD301" s="5" t="b">
        <f t="array" ref="CD301">IF(ISBLANK(Spreadsheet!BA301),TRUE,ISNUMBER(MATCH(TRUE,EXACT(Spreadsheet!BA301,LifeBenefitClasses),0)))</f>
        <v>1</v>
      </c>
      <c r="CE301" s="5" t="b">
        <f>IF(OR(ISBLANK(Spreadsheet!BA301), Spreadsheet!BA301="Waive"),IF(ISBLANK(Spreadsheet!BB301),TRUE,FALSE),IF(OR(AND(NOT(ISBLANK(Spreadsheet!BA301)),ISBLANK(Spreadsheet!BB301)),NOT(ISNUMBER(VALUE(Spreadsheet!BB301))),ISBLANK(Spreadsheet!BC301),NOT(ISNUMBER(VALUE(Spreadsheet!BC301)))),FALSE,IF(AND(Spreadsheet!BB301&gt;=50000,Spreadsheet!BB301&lt;=250000,MOD(Spreadsheet!BB301,10000)=0,Spreadsheet!BB301&lt;=(10*Spreadsheet!BC301)),TRUE,FALSE)))</f>
        <v>1</v>
      </c>
      <c r="CF301" s="5" t="b">
        <f>IF(NOT(ISBLANK(Spreadsheet!BC301)),AND(ISNUMBER(VALUE(Spreadsheet!BC301)),Spreadsheet!BC301&gt;0),AND(OR(ISBLANK(Spreadsheet!AO301),Spreadsheet!AO301="Waive",AND(NOT(OR(ISBLANK(Spreadsheet!AO301),Spreadsheet!AO301="Waive")),Spreadsheet!AP301&gt;=6)),OR(ISBLANK(Spreadsheet!AR301),AND(NOT(OR(ISBLANK(Spreadsheet!AR301),Spreadsheet!AR301="Waive")),Spreadsheet!AS301&gt;=6)),OR(ISBLANK(Spreadsheet!AW301)),OR(ISBLANK(Spreadsheet!AX301)),OR(ISBLANK(Spreadsheet!AY301)),OR(ISBLANK(Spreadsheet!AZ301)),OR(ISBLANK(Spreadsheet!BA301),Spreadsheet!BA301="Waive")))</f>
        <v>1</v>
      </c>
      <c r="CG301" s="5" t="b">
        <f t="shared" ca="1" si="21"/>
        <v>1</v>
      </c>
    </row>
    <row r="302" spans="8:85" x14ac:dyDescent="0.3">
      <c r="H302" s="5">
        <f t="shared" ca="1" si="18"/>
        <v>2</v>
      </c>
      <c r="I302" s="5" t="str">
        <f t="shared" ca="1" si="19"/>
        <v/>
      </c>
      <c r="J302" s="5" t="str">
        <f>IF(AND(NOT(ISBLANK(Spreadsheet!C302)),ISBLANK(Spreadsheet!D302)),Spreadsheet!F302&amp;" "&amp;Spreadsheet!H302,"")</f>
        <v/>
      </c>
      <c r="K302" s="5">
        <f>IF(AND(NOT(ISBLANK(Spreadsheet!C302)),ISBLANK(Spreadsheet!D302)),COUNTIFS(Spreadsheet!E303:E$786,"=Child",Spreadsheet!C303:C$786, "="&amp;Spreadsheet!C302) + COUNTIFS(Spreadsheet!E303:E$786,"=Step-child",Spreadsheet!C303:C$786, "="&amp;Spreadsheet!C302),0)</f>
        <v>0</v>
      </c>
      <c r="L302" s="5">
        <f>IF(NOT(ISBLANK(J302)),COUNTIFS(Spreadsheet!E303:E$786,"=Wife",Spreadsheet!C303:C$786, "="&amp;Spreadsheet!C302) + COUNTIFS(Spreadsheet!E303:E$786,"=Husband",Spreadsheet!C303:C$786, "="&amp;Spreadsheet!C302),0)</f>
        <v>0</v>
      </c>
      <c r="M302" s="5">
        <f>IF(NOT(ISBLANK(Spreadsheet!AJ302)),VLOOKUP(Spreadsheet!AJ302,'Drop Downs'!$P$2:$R$16,3,FALSE),0)</f>
        <v>0</v>
      </c>
      <c r="N302" s="5">
        <f>IF(NOT(ISBLANK(Spreadsheet!AJ302)), VLOOKUP(Spreadsheet!AJ302,'Drop Downs'!$P$2:$R$16,2,FALSE),0)</f>
        <v>0</v>
      </c>
      <c r="O302" s="5">
        <f>IF(NOT(ISBLANK(Spreadsheet!AL302)),VLOOKUP(Spreadsheet!AL302,'Drop Downs'!$P$2:$R$16,3,FALSE), 0)</f>
        <v>0</v>
      </c>
      <c r="P302" s="5">
        <f>IF(NOT(ISBLANK(Spreadsheet!AL302)),VLOOKUP(Spreadsheet!AL302,'Drop Downs'!$P$2:$R$16,2,FALSE),0)</f>
        <v>0</v>
      </c>
      <c r="Q302" s="5">
        <f>IF(NOT(ISBLANK(Spreadsheet!AN302)),VLOOKUP(Spreadsheet!AN302,'Drop Downs'!$P$2:$R$16,3,FALSE),0)</f>
        <v>0</v>
      </c>
      <c r="R302" s="5">
        <f>IF(NOT(ISBLANK(Spreadsheet!AN302)),VLOOKUP(Spreadsheet!AN302,'Drop Downs'!$P$2:$R$16,2,FALSE),0)</f>
        <v>0</v>
      </c>
      <c r="S302" s="5" t="str">
        <f>IF(OR(M302&gt;K302,N302&gt;L302,O302&gt;K302, Q302&gt;K302,N302&gt;L302, P302&gt;L302, R302&gt;L302),"Member currently has a coverage election over what he/she needs.  Please add more dependents or adjust the coverage election.","")&amp;(IF(AND(NOT(ISBLANK(Spreadsheet!C302)),NOT(ISBLANK(Spreadsheet!D302)),ISBLANK(Spreadsheet!E302)),"Dependent lacks a relationship to member.Please select one from the drop-down.",""))</f>
        <v/>
      </c>
      <c r="T302" s="5" t="b">
        <f t="shared" si="20"/>
        <v>1</v>
      </c>
      <c r="U302" s="5" t="b">
        <f>OR(ISBLANK(Spreadsheet!C302),IF(NOT(ISBLANK(Spreadsheet!D302)),NOT(ISBLANK(Spreadsheet!E302)),TRUE))</f>
        <v>1</v>
      </c>
      <c r="V302" s="5" t="b">
        <f>OR(ISBLANK(Spreadsheet!C302), NOT(ISBLANK(Spreadsheet!I302)))</f>
        <v>1</v>
      </c>
      <c r="W302" s="5" t="b">
        <f>OR(ISBLANK(Spreadsheet!D302),NOT(ISBLANK(Spreadsheet!C302)))</f>
        <v>1</v>
      </c>
      <c r="X302" s="155" t="str">
        <f>REPT("0",MIN(FIND({1,2,3,4,5,6,7,8,9},Spreadsheet!C302&amp;"123456789"))-1)&amp;IF(ISBLANK(Spreadsheet!C302),"",SUMPRODUCT(MID(0&amp;Spreadsheet!C302,LARGE(INDEX(ISNUMBER(--MID(Spreadsheet!C302,ROW($1:$225),1))*
 ROW($1:$225),0),ROW($1:$225))+1,1)*10^ROW($1:$225)/10))</f>
        <v/>
      </c>
      <c r="Y302" s="5" t="b">
        <f>IF(NOT(ISBLANK(Spreadsheet!C302)),IF(AND(ISNUMBER(VALUE(Spreadsheet!C302)), LEN(Spreadsheet!C302)=9),TRUE,FALSE),TRUE)</f>
        <v>1</v>
      </c>
      <c r="Z302" s="155" t="str">
        <f>REPT("0",MIN(FIND({1,2,3,4,5,6,7,8,9},Spreadsheet!D302&amp;"123456789"))-1)&amp;IF(ISBLANK(Spreadsheet!D302),"",SUMPRODUCT(MID(0&amp;Spreadsheet!D302,LARGE(INDEX(ISNUMBER(--MID(Spreadsheet!D302,ROW($1:$225),1))*
 ROW($1:$225),0),ROW($1:$225))+1,1)*10^ROW($1:$225)/10))</f>
        <v/>
      </c>
      <c r="AA302" s="5" t="b">
        <f>IF(AND(NOT(ISBLANK(Spreadsheet!D302)),NOT(ISBLANK(Spreadsheet!C302))),IF(AND(ISNUMBER(VALUE(Spreadsheet!D302)), LEN(Spreadsheet!D302)=9),TRUE,FALSE),IF(AND(NOT(ISBLANK(Spreadsheet!D302)),ISBLANK(Spreadsheet!C302)),FALSE,TRUE))</f>
        <v>1</v>
      </c>
      <c r="AB302" s="5" t="b">
        <f>OR(ISBLANK(Spreadsheet!Y302),IF(NOT(ISBLANK(Spreadsheet!Y302)),LEN(Spreadsheet!Y302)=10,ISNUMBER(VALUE(Spreadsheet!Y302))))</f>
        <v>1</v>
      </c>
      <c r="AC302" s="5" t="b">
        <f>OR(ISBLANK(Spreadsheet!AI302), AND(NOT(ISBLANK(Spreadsheet!AJ302)), NOT(ISNUMBER(SEARCH("Waive",Spreadsheet!AJ302)))))</f>
        <v>1</v>
      </c>
      <c r="AD302" s="5" t="b">
        <f>OR(ISBLANK(Spreadsheet!AK302), AND(NOT(ISBLANK(Spreadsheet!AL302)), NOT(ISNUMBER(SEARCH("Waive",Spreadsheet!AL302)))))</f>
        <v>1</v>
      </c>
      <c r="AE302" s="5" t="b">
        <f>OR(ISBLANK(Spreadsheet!AM302), AND(NOT(ISBLANK(Spreadsheet!AN302)), NOT(ISNUMBER(SEARCH("Waive", Spreadsheet!AN302)))))</f>
        <v>1</v>
      </c>
      <c r="AF302" s="5" t="b">
        <f>OR(ISBLANK(Spreadsheet!C302), NOT(ISBLANK(Spreadsheet!D302)),NOT(ISBLANK(Spreadsheet!L302)))</f>
        <v>1</v>
      </c>
      <c r="AG302" s="5" t="b">
        <f>IF(AND(NOT(ISBLANK(Spreadsheet!C302)), NOT(ISBLANK(Spreadsheet!D302)),Spreadsheet!C302&lt;&gt;Spreadsheet!D302),IF(ISERROR(VLOOKUP(Spreadsheet!C302, Spreadsheet!$C$6:'Spreadsheet'!$C301,1,FALSE)), FALSE, TRUE),TRUE)</f>
        <v>1</v>
      </c>
      <c r="AH302" s="5" t="b">
        <f>Spreadsheet!$B$2=Spreadsheet!AD302</f>
        <v>1</v>
      </c>
      <c r="AI302" s="5" t="b">
        <f>IF(ISBLANK(Spreadsheet!G302),TRUE,IF(OR(LEN(Spreadsheet!G302)&gt;1,ISNUMBER(VALUE(Spreadsheet!G302))),FALSE,TRUE))</f>
        <v>1</v>
      </c>
      <c r="AJ302" s="5" t="b">
        <f>OR(ISBLANK(Spreadsheet!C302), NOT(ISBLANK(Spreadsheet!B302)), NOT(ISBLANK(Spreadsheet!D302)))</f>
        <v>1</v>
      </c>
      <c r="AK302" s="5" t="b">
        <f t="array" ref="AK302">IF(OR(AND(ISBLANK(Spreadsheet!E302),ISBLANK(Spreadsheet!D302),NOT(ISBLANK(Spreadsheet!C302))),AND(ISBLANK(Spreadsheet!E302),ISBLANK(Spreadsheet!D302),ISBLANK(Spreadsheet!C302))),TRUE,ISNUMBER(MATCH(TRUE,EXACT(Spreadsheet!E302,Relationships),0)))</f>
        <v>1</v>
      </c>
      <c r="AL302" s="5" t="b">
        <f>IF(NOT(ISBLANK(Spreadsheet!C302)),IF(OR(ISBLANK(Spreadsheet!F302),LEN(Spreadsheet!F302)&gt;40),FALSE,TRUE),TRUE)</f>
        <v>1</v>
      </c>
      <c r="AM302" s="5" t="b">
        <f>IF(NOT(ISBLANK(Spreadsheet!C302)),IF(OR(ISBLANK(Spreadsheet!H302),LEN(Spreadsheet!H302)&gt;40),FALSE,TRUE),TRUE)</f>
        <v>1</v>
      </c>
      <c r="AN302" s="5" t="b">
        <f t="array" ref="AN302">IF(ISBLANK(Spreadsheet!I302),TRUE,ISNUMBER(MATCH(TRUE,EXACT(Spreadsheet!I302,GenderValues),0)))</f>
        <v>1</v>
      </c>
      <c r="AO302" s="5" t="b">
        <f ca="1">IF(ISERROR(DATEVALUE(TEXT(Spreadsheet!J302,"mm/dd/yyyy")) &gt; TODAY()),IF(AND(ISBLANK(Spreadsheet!J302),ISBLANK(Spreadsheet!C302)),TRUE,FALSE),IF(DATEVALUE(TEXT(Spreadsheet!J302,"mm/dd/yyyy")) &gt; TODAY(),FALSE,TRUE))</f>
        <v>1</v>
      </c>
      <c r="AP302" s="5" t="b">
        <f>OR(ISBLANK(Spreadsheet!K302),LEN(Spreadsheet!K302)&lt;=100)</f>
        <v>1</v>
      </c>
      <c r="AQ302" s="5" t="b">
        <f t="array" ref="AQ302">IF(OR(AND(ISBLANK(Spreadsheet!L302),ISBLANK(Spreadsheet!C302)),AND(NOT(ISBLANK(Spreadsheet!C302)),NOT(ISBLANK(Spreadsheet!D302)))),TRUE,ISNUMBER(MATCH(TRUE,EXACT(Spreadsheet!L302,MaritalStatus),0)))</f>
        <v>1</v>
      </c>
      <c r="AR302" s="5" t="b">
        <f ca="1">IF(ISERROR(DATEVALUE(TEXT(Spreadsheet!M302,"mm/dd/yyyy")) &gt; TODAY()),IF(ISBLANK(Spreadsheet!M302),TRUE,FALSE),IF(DATEVALUE(TEXT(Spreadsheet!M302,"mm/dd/yyyy")) &gt; TODAY(),FALSE,TRUE))</f>
        <v>1</v>
      </c>
      <c r="AS302" s="5" t="b">
        <f>OR(ISBLANK(Spreadsheet!N302),LEN(Spreadsheet!N302)&lt;=100)</f>
        <v>1</v>
      </c>
      <c r="AT302" s="5" t="b">
        <f>OR(ISBLANK(Spreadsheet!O302),UPPER(Spreadsheet!O302)="YES")</f>
        <v>1</v>
      </c>
      <c r="AU302" s="5" t="b">
        <f>OR(ISBLANK(Spreadsheet!P302),UPPER(Spreadsheet!P302)="YES")</f>
        <v>1</v>
      </c>
      <c r="AV302" s="5" t="b">
        <f t="array" ref="AV302">IF(ISBLANK(Spreadsheet!Q302),TRUE,ISNUMBER(MATCH(TRUE,EXACT(Spreadsheet!Q302,OnGroupsPriorIns),0)))</f>
        <v>1</v>
      </c>
      <c r="AW302" s="5" t="b">
        <f>OR(ISBLANK(Spreadsheet!R302),UPPER(Spreadsheet!R302)="YES")</f>
        <v>1</v>
      </c>
      <c r="AX302" s="5" t="b">
        <f>OR(ISBLANK(Spreadsheet!S302),UPPER(Spreadsheet!S302)="YES")</f>
        <v>1</v>
      </c>
      <c r="AY302" s="5" t="b">
        <f>OR(AND(ISBLANK(Spreadsheet!C302),LEN(Spreadsheet!T302)=0),AND(NOT(ISBLANK(Spreadsheet!C302)),LEN(Spreadsheet!T302)&gt;0,LEN(Spreadsheet!T302)&lt;=50))</f>
        <v>1</v>
      </c>
      <c r="AZ302" s="5" t="b">
        <f>OR(LEN(Spreadsheet!U302)=0,AND(LEN(Spreadsheet!U302)&gt;0,LEN(Spreadsheet!U302)&lt;=50))</f>
        <v>1</v>
      </c>
      <c r="BA302" s="5" t="b">
        <f>OR(AND(ISBLANK(Spreadsheet!C302),LEN(Spreadsheet!V302)=0),AND(NOT(ISBLANK(Spreadsheet!C302)),LEN(Spreadsheet!V302)&gt;0,LEN(Spreadsheet!V302)&lt;=50))</f>
        <v>1</v>
      </c>
      <c r="BB302" s="5" t="b">
        <f t="array" ref="BB302">IF(AND(ISBLANK(Spreadsheet!C302),LEN(Spreadsheet!W302)=0),TRUE,ISNUMBER(MATCH(TRUE,EXACT(Spreadsheet!W302,States),0)))</f>
        <v>1</v>
      </c>
      <c r="BC302" s="5" t="b">
        <f>OR(AND(ISBLANK(Spreadsheet!C302),LEN(Spreadsheet!X302)=0),AND(NOT(ISBLANK(Spreadsheet!C302)),LEN(Spreadsheet!X302)&gt;0,LEN(Spreadsheet!X302)=5,ISNUMBER(VALUE(Spreadsheet!X302))))</f>
        <v>1</v>
      </c>
      <c r="BD302" s="5" t="b">
        <f>OR(ISBLANK(Spreadsheet!Z302),LEN(Spreadsheet!Z302)&lt;=50)</f>
        <v>1</v>
      </c>
      <c r="BE302" s="5" t="b">
        <f>ISBLANK(Spreadsheet!AA302)</f>
        <v>1</v>
      </c>
      <c r="BF302" s="5" t="b">
        <f>ISBLANK(Spreadsheet!AB302)</f>
        <v>1</v>
      </c>
      <c r="BG302" s="5" t="b">
        <f>IF(ISERROR(DATEVALUE(TEXT(Spreadsheet!AC302,"mm/dd/yyyy")) &gt; DATEVALUE(TEXT(Spreadsheet!J302,"mm/dd/yyyy"))),IF(OR(AND(ISBLANK(Spreadsheet!AC302),ISBLANK(Spreadsheet!C302)),AND(NOT(ISBLANK(Spreadsheet!C302)),ISBLANK(Spreadsheet!AC302),NOT(ISBLANK(Spreadsheet!D302)))),TRUE,FALSE),IF(DATEVALUE(TEXT(Spreadsheet!AC302,"mm/dd/yyyy")) &gt; DATEVALUE(TEXT(Spreadsheet!J302,"mm/dd/yyyy")),TRUE,FALSE))</f>
        <v>1</v>
      </c>
      <c r="BH302" s="5" t="b">
        <f>OR(AND(ISBLANK(Spreadsheet!C302),ISBLANK(Spreadsheet!AE302)),AND(NOT(ISBLANK(Spreadsheet!C302)),NOT(ISBLANK(Spreadsheet!D302)),ISBLANK(Spreadsheet!AE302)),AND(NOT(ISBLANK(Spreadsheet!C302)),ISBLANK(Spreadsheet!D302),NOT(ISBLANK(Spreadsheet!AE302)),LEN(Spreadsheet!AE302)&lt;=100))</f>
        <v>1</v>
      </c>
      <c r="BI302" s="5" t="b">
        <f t="array" ref="BI302">IF(ISBLANK(Spreadsheet!AF302),TRUE,ISNUMBER(MATCH(TRUE,EXACT(Spreadsheet!AF302,CobraShortReasons),0)))</f>
        <v>1</v>
      </c>
      <c r="BJ302" s="5" t="b">
        <f ca="1">IF(ISERROR(DATEVALUE(TEXT(Spreadsheet!AG302,"mm/dd/yyyy")) &gt; TODAY()),IF(ISBLANK(Spreadsheet!AG302),TRUE,FALSE),IF(DATEVALUE(TEXT(Spreadsheet!AG302,"mm/dd/yyyy")) &gt; TODAY(),FALSE,TRUE))</f>
        <v>1</v>
      </c>
      <c r="BK302" s="5" t="b">
        <f>OR(ISBLANK(Spreadsheet!AH302),LEN(Spreadsheet!AH302)&lt;=25)</f>
        <v>1</v>
      </c>
      <c r="BL302" s="5" t="b">
        <f t="array" aca="1" ref="BL302" ca="1">IF(ISBLANK(Spreadsheet!AI302),TRUE,ISNUMBER(MATCH(TRUE,EXACT(Spreadsheet!AI302,INDIRECT(Spreadsheet!$D$2)),0)))</f>
        <v>1</v>
      </c>
      <c r="BM302" s="5" t="b">
        <f t="array" aca="1" ref="BM302" ca="1">IF(ISBLANK(Spreadsheet!AJ302),TRUE,ISNUMBER(MATCH(TRUE,EXACT(Spreadsheet!AJ302,INDIRECT(Spreadsheet!BJ302)),0)))</f>
        <v>1</v>
      </c>
      <c r="BN302" s="5" t="b">
        <f t="array" ref="BN302">IF(ISBLANK(Spreadsheet!AK302),TRUE,ISNUMBER(MATCH(TRUE,EXACT(Spreadsheet!AK302,DentalPlans),0)))</f>
        <v>1</v>
      </c>
      <c r="BO302" s="5" t="b">
        <f t="array" aca="1" ref="BO302" ca="1">IF(ISBLANK(Spreadsheet!AL302),TRUE,ISNUMBER(MATCH(TRUE,EXACT(Spreadsheet!AL302,INDIRECT(Spreadsheet!BK302)),0)))</f>
        <v>1</v>
      </c>
      <c r="BP302" s="5" t="b">
        <f t="array" ref="BP302">IF(ISBLANK(Spreadsheet!AM302),TRUE,ISNUMBER(MATCH(TRUE,EXACT(Spreadsheet!AM302,VisionPlans),0)))</f>
        <v>1</v>
      </c>
      <c r="BQ302" s="5" t="b">
        <f t="array" aca="1" ref="BQ302" ca="1">IF(ISBLANK(Spreadsheet!AN302),TRUE,ISNUMBER(MATCH(TRUE,EXACT(Spreadsheet!AN302,INDIRECT(Spreadsheet!BL302)),0)))</f>
        <v>1</v>
      </c>
      <c r="BR302" s="5" t="b">
        <f t="array" ref="BR302">IF(ISBLANK(Spreadsheet!AO302),TRUE,ISNUMBER(MATCH(TRUE,EXACT(Spreadsheet!AO302,LifeBenefitClasses),0)))</f>
        <v>1</v>
      </c>
      <c r="BS302" s="5" t="b">
        <f>IF(OR(ISBLANK(Spreadsheet!AO302), Spreadsheet!AO302="Waive"),IF(ISBLANK(Spreadsheet!AP302),TRUE,FALSE),IF(OR(AND(NOT(ISBLANK(Spreadsheet!AO302)),ISBLANK(Spreadsheet!AP302)),NOT(ISNUMBER(VALUE(Spreadsheet!AP302)))),FALSE,IF(OR(AND(Spreadsheet!AP302&lt;6,MOD(Spreadsheet!AP302*10,5)=0), MOD(Spreadsheet!AP302,5000)=0),TRUE,FALSE)))</f>
        <v>1</v>
      </c>
      <c r="BT302" s="5" t="b">
        <f t="array" ref="BT302">IF(ISBLANK(Spreadsheet!AQ302),TRUE,ISNUMBER(MATCH(TRUE,EXACT(Spreadsheet!AQ302,EnrollWaive),0)))</f>
        <v>1</v>
      </c>
      <c r="BU302" s="5" t="b">
        <f t="array" ref="BU302">IF(ISBLANK(Spreadsheet!AR302),TRUE,ISNUMBER(MATCH(TRUE,EXACT(Spreadsheet!AR302,LifeBenefitClasses),0)))</f>
        <v>1</v>
      </c>
      <c r="BV302" s="5" t="b">
        <f>IF(OR(ISBLANK(Spreadsheet!AR302), Spreadsheet!AR302="Waive"),IF(ISBLANK(Spreadsheet!AS302),TRUE,FALSE),IF(OR(AND(NOT(ISBLANK(Spreadsheet!AR302)),ISBLANK(Spreadsheet!AS302)),NOT(ISNUMBER(VALUE(Spreadsheet!AS302)))),FALSE,IF(OR(AND(Spreadsheet!AS302&lt;6,MOD(Spreadsheet!AS302*10,5)=0), MOD(Spreadsheet!AS302,10000)=0),TRUE,FALSE)))</f>
        <v>1</v>
      </c>
      <c r="BW302" s="5" t="b">
        <f t="array" ref="BW302">IF(ISBLANK(Spreadsheet!AT302),TRUE,ISNUMBER(MATCH(TRUE,EXACT(Spreadsheet!AT302,LifeBenefitClasses),0)))</f>
        <v>1</v>
      </c>
      <c r="BX302" s="5" t="b">
        <f>IF(OR(ISBLANK(Spreadsheet!AT302), Spreadsheet!AT302="Waive"),IF(ISBLANK(Spreadsheet!AU302),TRUE,FALSE),IF(OR(AND(NOT(ISBLANK(Spreadsheet!AT302)),ISBLANK(Spreadsheet!AU302)),NOT(ISNUMBER(VALUE(Spreadsheet!AU302)))),FALSE,IF(AND(NOT(OR(ISBLANK(Spreadsheet!AT302),Spreadsheet!AT302="Waive")),NOT(OR(ISBLANK(Spreadsheet!AR302),Spreadsheet!AR302="Waive")),MOD(Spreadsheet!AU302,5000)=0, Spreadsheet!AU302&lt;=(Spreadsheet!AS302*0.5)),TRUE,FALSE)))</f>
        <v>1</v>
      </c>
      <c r="BY302" s="5" t="b">
        <f t="array" ref="BY302">IF(ISBLANK(Spreadsheet!AV302),TRUE,ISNUMBER(MATCH(TRUE,EXACT(Spreadsheet!AV302,EnrollWaive),0)))</f>
        <v>1</v>
      </c>
      <c r="BZ302" s="5" t="b">
        <f t="array" ref="BZ302">IF(ISBLANK(Spreadsheet!AW302),TRUE,ISNUMBER(MATCH(TRUE,EXACT(Spreadsheet!AW302,LifeBenefitClasses),0)))</f>
        <v>1</v>
      </c>
      <c r="CA302" s="5" t="b">
        <f t="array" ref="CA302">IF(ISBLANK(Spreadsheet!AX302),TRUE,ISNUMBER(MATCH(TRUE,EXACT(Spreadsheet!AX302,LifeBenefitClasses),0)))</f>
        <v>1</v>
      </c>
      <c r="CB302" s="5" t="b">
        <f t="array" ref="CB302">IF(ISBLANK(Spreadsheet!AY302),TRUE,ISNUMBER(MATCH(TRUE,EXACT(Spreadsheet!AY302,LifeBenefitClasses),0)))</f>
        <v>1</v>
      </c>
      <c r="CC302" s="5" t="b">
        <f t="array" ref="CC302">IF(ISBLANK(Spreadsheet!AZ302),TRUE,ISNUMBER(MATCH(TRUE,EXACT(Spreadsheet!AZ302,LifeBenefitClasses),0)))</f>
        <v>1</v>
      </c>
      <c r="CD302" s="5" t="b">
        <f t="array" ref="CD302">IF(ISBLANK(Spreadsheet!BA302),TRUE,ISNUMBER(MATCH(TRUE,EXACT(Spreadsheet!BA302,LifeBenefitClasses),0)))</f>
        <v>1</v>
      </c>
      <c r="CE302" s="5" t="b">
        <f>IF(OR(ISBLANK(Spreadsheet!BA302), Spreadsheet!BA302="Waive"),IF(ISBLANK(Spreadsheet!BB302),TRUE,FALSE),IF(OR(AND(NOT(ISBLANK(Spreadsheet!BA302)),ISBLANK(Spreadsheet!BB302)),NOT(ISNUMBER(VALUE(Spreadsheet!BB302))),ISBLANK(Spreadsheet!BC302),NOT(ISNUMBER(VALUE(Spreadsheet!BC302)))),FALSE,IF(AND(Spreadsheet!BB302&gt;=50000,Spreadsheet!BB302&lt;=250000,MOD(Spreadsheet!BB302,10000)=0,Spreadsheet!BB302&lt;=(10*Spreadsheet!BC302)),TRUE,FALSE)))</f>
        <v>1</v>
      </c>
      <c r="CF302" s="5" t="b">
        <f>IF(NOT(ISBLANK(Spreadsheet!BC302)),AND(ISNUMBER(VALUE(Spreadsheet!BC302)),Spreadsheet!BC302&gt;0),AND(OR(ISBLANK(Spreadsheet!AO302),Spreadsheet!AO302="Waive",AND(NOT(OR(ISBLANK(Spreadsheet!AO302),Spreadsheet!AO302="Waive")),Spreadsheet!AP302&gt;=6)),OR(ISBLANK(Spreadsheet!AR302),AND(NOT(OR(ISBLANK(Spreadsheet!AR302),Spreadsheet!AR302="Waive")),Spreadsheet!AS302&gt;=6)),OR(ISBLANK(Spreadsheet!AW302)),OR(ISBLANK(Spreadsheet!AX302)),OR(ISBLANK(Spreadsheet!AY302)),OR(ISBLANK(Spreadsheet!AZ302)),OR(ISBLANK(Spreadsheet!BA302),Spreadsheet!BA302="Waive")))</f>
        <v>1</v>
      </c>
      <c r="CG302" s="5" t="b">
        <f t="shared" ca="1" si="21"/>
        <v>1</v>
      </c>
    </row>
    <row r="303" spans="8:85" x14ac:dyDescent="0.3">
      <c r="H303" s="5">
        <f t="shared" ca="1" si="18"/>
        <v>2</v>
      </c>
      <c r="I303" s="5" t="str">
        <f t="shared" ca="1" si="19"/>
        <v/>
      </c>
      <c r="J303" s="5" t="str">
        <f>IF(AND(NOT(ISBLANK(Spreadsheet!C303)),ISBLANK(Spreadsheet!D303)),Spreadsheet!F303&amp;" "&amp;Spreadsheet!H303,"")</f>
        <v/>
      </c>
      <c r="K303" s="5">
        <f>IF(AND(NOT(ISBLANK(Spreadsheet!C303)),ISBLANK(Spreadsheet!D303)),COUNTIFS(Spreadsheet!E304:E$786,"=Child",Spreadsheet!C304:C$786, "="&amp;Spreadsheet!C303) + COUNTIFS(Spreadsheet!E304:E$786,"=Step-child",Spreadsheet!C304:C$786, "="&amp;Spreadsheet!C303),0)</f>
        <v>0</v>
      </c>
      <c r="L303" s="5">
        <f>IF(NOT(ISBLANK(J303)),COUNTIFS(Spreadsheet!E304:E$786,"=Wife",Spreadsheet!C304:C$786, "="&amp;Spreadsheet!C303) + COUNTIFS(Spreadsheet!E304:E$786,"=Husband",Spreadsheet!C304:C$786, "="&amp;Spreadsheet!C303),0)</f>
        <v>0</v>
      </c>
      <c r="M303" s="5">
        <f>IF(NOT(ISBLANK(Spreadsheet!AJ303)),VLOOKUP(Spreadsheet!AJ303,'Drop Downs'!$P$2:$R$16,3,FALSE),0)</f>
        <v>0</v>
      </c>
      <c r="N303" s="5">
        <f>IF(NOT(ISBLANK(Spreadsheet!AJ303)), VLOOKUP(Spreadsheet!AJ303,'Drop Downs'!$P$2:$R$16,2,FALSE),0)</f>
        <v>0</v>
      </c>
      <c r="O303" s="5">
        <f>IF(NOT(ISBLANK(Spreadsheet!AL303)),VLOOKUP(Spreadsheet!AL303,'Drop Downs'!$P$2:$R$16,3,FALSE), 0)</f>
        <v>0</v>
      </c>
      <c r="P303" s="5">
        <f>IF(NOT(ISBLANK(Spreadsheet!AL303)),VLOOKUP(Spreadsheet!AL303,'Drop Downs'!$P$2:$R$16,2,FALSE),0)</f>
        <v>0</v>
      </c>
      <c r="Q303" s="5">
        <f>IF(NOT(ISBLANK(Spreadsheet!AN303)),VLOOKUP(Spreadsheet!AN303,'Drop Downs'!$P$2:$R$16,3,FALSE),0)</f>
        <v>0</v>
      </c>
      <c r="R303" s="5">
        <f>IF(NOT(ISBLANK(Spreadsheet!AN303)),VLOOKUP(Spreadsheet!AN303,'Drop Downs'!$P$2:$R$16,2,FALSE),0)</f>
        <v>0</v>
      </c>
      <c r="S303" s="5" t="str">
        <f>IF(OR(M303&gt;K303,N303&gt;L303,O303&gt;K303, Q303&gt;K303,N303&gt;L303, P303&gt;L303, R303&gt;L303),"Member currently has a coverage election over what he/she needs.  Please add more dependents or adjust the coverage election.","")&amp;(IF(AND(NOT(ISBLANK(Spreadsheet!C303)),NOT(ISBLANK(Spreadsheet!D303)),ISBLANK(Spreadsheet!E303)),"Dependent lacks a relationship to member.Please select one from the drop-down.",""))</f>
        <v/>
      </c>
      <c r="T303" s="5" t="b">
        <f t="shared" si="20"/>
        <v>1</v>
      </c>
      <c r="U303" s="5" t="b">
        <f>OR(ISBLANK(Spreadsheet!C303),IF(NOT(ISBLANK(Spreadsheet!D303)),NOT(ISBLANK(Spreadsheet!E303)),TRUE))</f>
        <v>1</v>
      </c>
      <c r="V303" s="5" t="b">
        <f>OR(ISBLANK(Spreadsheet!C303), NOT(ISBLANK(Spreadsheet!I303)))</f>
        <v>1</v>
      </c>
      <c r="W303" s="5" t="b">
        <f>OR(ISBLANK(Spreadsheet!D303),NOT(ISBLANK(Spreadsheet!C303)))</f>
        <v>1</v>
      </c>
      <c r="X303" s="155" t="str">
        <f>REPT("0",MIN(FIND({1,2,3,4,5,6,7,8,9},Spreadsheet!C303&amp;"123456789"))-1)&amp;IF(ISBLANK(Spreadsheet!C303),"",SUMPRODUCT(MID(0&amp;Spreadsheet!C303,LARGE(INDEX(ISNUMBER(--MID(Spreadsheet!C303,ROW($1:$225),1))*
 ROW($1:$225),0),ROW($1:$225))+1,1)*10^ROW($1:$225)/10))</f>
        <v/>
      </c>
      <c r="Y303" s="5" t="b">
        <f>IF(NOT(ISBLANK(Spreadsheet!C303)),IF(AND(ISNUMBER(VALUE(Spreadsheet!C303)), LEN(Spreadsheet!C303)=9),TRUE,FALSE),TRUE)</f>
        <v>1</v>
      </c>
      <c r="Z303" s="155" t="str">
        <f>REPT("0",MIN(FIND({1,2,3,4,5,6,7,8,9},Spreadsheet!D303&amp;"123456789"))-1)&amp;IF(ISBLANK(Spreadsheet!D303),"",SUMPRODUCT(MID(0&amp;Spreadsheet!D303,LARGE(INDEX(ISNUMBER(--MID(Spreadsheet!D303,ROW($1:$225),1))*
 ROW($1:$225),0),ROW($1:$225))+1,1)*10^ROW($1:$225)/10))</f>
        <v/>
      </c>
      <c r="AA303" s="5" t="b">
        <f>IF(AND(NOT(ISBLANK(Spreadsheet!D303)),NOT(ISBLANK(Spreadsheet!C303))),IF(AND(ISNUMBER(VALUE(Spreadsheet!D303)), LEN(Spreadsheet!D303)=9),TRUE,FALSE),IF(AND(NOT(ISBLANK(Spreadsheet!D303)),ISBLANK(Spreadsheet!C303)),FALSE,TRUE))</f>
        <v>1</v>
      </c>
      <c r="AB303" s="5" t="b">
        <f>OR(ISBLANK(Spreadsheet!Y303),IF(NOT(ISBLANK(Spreadsheet!Y303)),LEN(Spreadsheet!Y303)=10,ISNUMBER(VALUE(Spreadsheet!Y303))))</f>
        <v>1</v>
      </c>
      <c r="AC303" s="5" t="b">
        <f>OR(ISBLANK(Spreadsheet!AI303), AND(NOT(ISBLANK(Spreadsheet!AJ303)), NOT(ISNUMBER(SEARCH("Waive",Spreadsheet!AJ303)))))</f>
        <v>1</v>
      </c>
      <c r="AD303" s="5" t="b">
        <f>OR(ISBLANK(Spreadsheet!AK303), AND(NOT(ISBLANK(Spreadsheet!AL303)), NOT(ISNUMBER(SEARCH("Waive",Spreadsheet!AL303)))))</f>
        <v>1</v>
      </c>
      <c r="AE303" s="5" t="b">
        <f>OR(ISBLANK(Spreadsheet!AM303), AND(NOT(ISBLANK(Spreadsheet!AN303)), NOT(ISNUMBER(SEARCH("Waive", Spreadsheet!AN303)))))</f>
        <v>1</v>
      </c>
      <c r="AF303" s="5" t="b">
        <f>OR(ISBLANK(Spreadsheet!C303), NOT(ISBLANK(Spreadsheet!D303)),NOT(ISBLANK(Spreadsheet!L303)))</f>
        <v>1</v>
      </c>
      <c r="AG303" s="5" t="b">
        <f>IF(AND(NOT(ISBLANK(Spreadsheet!C303)), NOT(ISBLANK(Spreadsheet!D303)),Spreadsheet!C303&lt;&gt;Spreadsheet!D303),IF(ISERROR(VLOOKUP(Spreadsheet!C303, Spreadsheet!$C$6:'Spreadsheet'!$C302,1,FALSE)), FALSE, TRUE),TRUE)</f>
        <v>1</v>
      </c>
      <c r="AH303" s="5" t="b">
        <f>Spreadsheet!$B$2=Spreadsheet!AD303</f>
        <v>1</v>
      </c>
      <c r="AI303" s="5" t="b">
        <f>IF(ISBLANK(Spreadsheet!G303),TRUE,IF(OR(LEN(Spreadsheet!G303)&gt;1,ISNUMBER(VALUE(Spreadsheet!G303))),FALSE,TRUE))</f>
        <v>1</v>
      </c>
      <c r="AJ303" s="5" t="b">
        <f>OR(ISBLANK(Spreadsheet!C303), NOT(ISBLANK(Spreadsheet!B303)), NOT(ISBLANK(Spreadsheet!D303)))</f>
        <v>1</v>
      </c>
      <c r="AK303" s="5" t="b">
        <f t="array" ref="AK303">IF(OR(AND(ISBLANK(Spreadsheet!E303),ISBLANK(Spreadsheet!D303),NOT(ISBLANK(Spreadsheet!C303))),AND(ISBLANK(Spreadsheet!E303),ISBLANK(Spreadsheet!D303),ISBLANK(Spreadsheet!C303))),TRUE,ISNUMBER(MATCH(TRUE,EXACT(Spreadsheet!E303,Relationships),0)))</f>
        <v>1</v>
      </c>
      <c r="AL303" s="5" t="b">
        <f>IF(NOT(ISBLANK(Spreadsheet!C303)),IF(OR(ISBLANK(Spreadsheet!F303),LEN(Spreadsheet!F303)&gt;40),FALSE,TRUE),TRUE)</f>
        <v>1</v>
      </c>
      <c r="AM303" s="5" t="b">
        <f>IF(NOT(ISBLANK(Spreadsheet!C303)),IF(OR(ISBLANK(Spreadsheet!H303),LEN(Spreadsheet!H303)&gt;40),FALSE,TRUE),TRUE)</f>
        <v>1</v>
      </c>
      <c r="AN303" s="5" t="b">
        <f t="array" ref="AN303">IF(ISBLANK(Spreadsheet!I303),TRUE,ISNUMBER(MATCH(TRUE,EXACT(Spreadsheet!I303,GenderValues),0)))</f>
        <v>1</v>
      </c>
      <c r="AO303" s="5" t="b">
        <f ca="1">IF(ISERROR(DATEVALUE(TEXT(Spreadsheet!J303,"mm/dd/yyyy")) &gt; TODAY()),IF(AND(ISBLANK(Spreadsheet!J303),ISBLANK(Spreadsheet!C303)),TRUE,FALSE),IF(DATEVALUE(TEXT(Spreadsheet!J303,"mm/dd/yyyy")) &gt; TODAY(),FALSE,TRUE))</f>
        <v>1</v>
      </c>
      <c r="AP303" s="5" t="b">
        <f>OR(ISBLANK(Spreadsheet!K303),LEN(Spreadsheet!K303)&lt;=100)</f>
        <v>1</v>
      </c>
      <c r="AQ303" s="5" t="b">
        <f t="array" ref="AQ303">IF(OR(AND(ISBLANK(Spreadsheet!L303),ISBLANK(Spreadsheet!C303)),AND(NOT(ISBLANK(Spreadsheet!C303)),NOT(ISBLANK(Spreadsheet!D303)))),TRUE,ISNUMBER(MATCH(TRUE,EXACT(Spreadsheet!L303,MaritalStatus),0)))</f>
        <v>1</v>
      </c>
      <c r="AR303" s="5" t="b">
        <f ca="1">IF(ISERROR(DATEVALUE(TEXT(Spreadsheet!M303,"mm/dd/yyyy")) &gt; TODAY()),IF(ISBLANK(Spreadsheet!M303),TRUE,FALSE),IF(DATEVALUE(TEXT(Spreadsheet!M303,"mm/dd/yyyy")) &gt; TODAY(),FALSE,TRUE))</f>
        <v>1</v>
      </c>
      <c r="AS303" s="5" t="b">
        <f>OR(ISBLANK(Spreadsheet!N303),LEN(Spreadsheet!N303)&lt;=100)</f>
        <v>1</v>
      </c>
      <c r="AT303" s="5" t="b">
        <f>OR(ISBLANK(Spreadsheet!O303),UPPER(Spreadsheet!O303)="YES")</f>
        <v>1</v>
      </c>
      <c r="AU303" s="5" t="b">
        <f>OR(ISBLANK(Spreadsheet!P303),UPPER(Spreadsheet!P303)="YES")</f>
        <v>1</v>
      </c>
      <c r="AV303" s="5" t="b">
        <f t="array" ref="AV303">IF(ISBLANK(Spreadsheet!Q303),TRUE,ISNUMBER(MATCH(TRUE,EXACT(Spreadsheet!Q303,OnGroupsPriorIns),0)))</f>
        <v>1</v>
      </c>
      <c r="AW303" s="5" t="b">
        <f>OR(ISBLANK(Spreadsheet!R303),UPPER(Spreadsheet!R303)="YES")</f>
        <v>1</v>
      </c>
      <c r="AX303" s="5" t="b">
        <f>OR(ISBLANK(Spreadsheet!S303),UPPER(Spreadsheet!S303)="YES")</f>
        <v>1</v>
      </c>
      <c r="AY303" s="5" t="b">
        <f>OR(AND(ISBLANK(Spreadsheet!C303),LEN(Spreadsheet!T303)=0),AND(NOT(ISBLANK(Spreadsheet!C303)),LEN(Spreadsheet!T303)&gt;0,LEN(Spreadsheet!T303)&lt;=50))</f>
        <v>1</v>
      </c>
      <c r="AZ303" s="5" t="b">
        <f>OR(LEN(Spreadsheet!U303)=0,AND(LEN(Spreadsheet!U303)&gt;0,LEN(Spreadsheet!U303)&lt;=50))</f>
        <v>1</v>
      </c>
      <c r="BA303" s="5" t="b">
        <f>OR(AND(ISBLANK(Spreadsheet!C303),LEN(Spreadsheet!V303)=0),AND(NOT(ISBLANK(Spreadsheet!C303)),LEN(Spreadsheet!V303)&gt;0,LEN(Spreadsheet!V303)&lt;=50))</f>
        <v>1</v>
      </c>
      <c r="BB303" s="5" t="b">
        <f t="array" ref="BB303">IF(AND(ISBLANK(Spreadsheet!C303),LEN(Spreadsheet!W303)=0),TRUE,ISNUMBER(MATCH(TRUE,EXACT(Spreadsheet!W303,States),0)))</f>
        <v>1</v>
      </c>
      <c r="BC303" s="5" t="b">
        <f>OR(AND(ISBLANK(Spreadsheet!C303),LEN(Spreadsheet!X303)=0),AND(NOT(ISBLANK(Spreadsheet!C303)),LEN(Spreadsheet!X303)&gt;0,LEN(Spreadsheet!X303)=5,ISNUMBER(VALUE(Spreadsheet!X303))))</f>
        <v>1</v>
      </c>
      <c r="BD303" s="5" t="b">
        <f>OR(ISBLANK(Spreadsheet!Z303),LEN(Spreadsheet!Z303)&lt;=50)</f>
        <v>1</v>
      </c>
      <c r="BE303" s="5" t="b">
        <f>ISBLANK(Spreadsheet!AA303)</f>
        <v>1</v>
      </c>
      <c r="BF303" s="5" t="b">
        <f>ISBLANK(Spreadsheet!AB303)</f>
        <v>1</v>
      </c>
      <c r="BG303" s="5" t="b">
        <f>IF(ISERROR(DATEVALUE(TEXT(Spreadsheet!AC303,"mm/dd/yyyy")) &gt; DATEVALUE(TEXT(Spreadsheet!J303,"mm/dd/yyyy"))),IF(OR(AND(ISBLANK(Spreadsheet!AC303),ISBLANK(Spreadsheet!C303)),AND(NOT(ISBLANK(Spreadsheet!C303)),ISBLANK(Spreadsheet!AC303),NOT(ISBLANK(Spreadsheet!D303)))),TRUE,FALSE),IF(DATEVALUE(TEXT(Spreadsheet!AC303,"mm/dd/yyyy")) &gt; DATEVALUE(TEXT(Spreadsheet!J303,"mm/dd/yyyy")),TRUE,FALSE))</f>
        <v>1</v>
      </c>
      <c r="BH303" s="5" t="b">
        <f>OR(AND(ISBLANK(Spreadsheet!C303),ISBLANK(Spreadsheet!AE303)),AND(NOT(ISBLANK(Spreadsheet!C303)),NOT(ISBLANK(Spreadsheet!D303)),ISBLANK(Spreadsheet!AE303)),AND(NOT(ISBLANK(Spreadsheet!C303)),ISBLANK(Spreadsheet!D303),NOT(ISBLANK(Spreadsheet!AE303)),LEN(Spreadsheet!AE303)&lt;=100))</f>
        <v>1</v>
      </c>
      <c r="BI303" s="5" t="b">
        <f t="array" ref="BI303">IF(ISBLANK(Spreadsheet!AF303),TRUE,ISNUMBER(MATCH(TRUE,EXACT(Spreadsheet!AF303,CobraShortReasons),0)))</f>
        <v>1</v>
      </c>
      <c r="BJ303" s="5" t="b">
        <f ca="1">IF(ISERROR(DATEVALUE(TEXT(Spreadsheet!AG303,"mm/dd/yyyy")) &gt; TODAY()),IF(ISBLANK(Spreadsheet!AG303),TRUE,FALSE),IF(DATEVALUE(TEXT(Spreadsheet!AG303,"mm/dd/yyyy")) &gt; TODAY(),FALSE,TRUE))</f>
        <v>1</v>
      </c>
      <c r="BK303" s="5" t="b">
        <f>OR(ISBLANK(Spreadsheet!AH303),LEN(Spreadsheet!AH303)&lt;=25)</f>
        <v>1</v>
      </c>
      <c r="BL303" s="5" t="b">
        <f t="array" aca="1" ref="BL303" ca="1">IF(ISBLANK(Spreadsheet!AI303),TRUE,ISNUMBER(MATCH(TRUE,EXACT(Spreadsheet!AI303,INDIRECT(Spreadsheet!$D$2)),0)))</f>
        <v>1</v>
      </c>
      <c r="BM303" s="5" t="b">
        <f t="array" aca="1" ref="BM303" ca="1">IF(ISBLANK(Spreadsheet!AJ303),TRUE,ISNUMBER(MATCH(TRUE,EXACT(Spreadsheet!AJ303,INDIRECT(Spreadsheet!BJ303)),0)))</f>
        <v>1</v>
      </c>
      <c r="BN303" s="5" t="b">
        <f t="array" ref="BN303">IF(ISBLANK(Spreadsheet!AK303),TRUE,ISNUMBER(MATCH(TRUE,EXACT(Spreadsheet!AK303,DentalPlans),0)))</f>
        <v>1</v>
      </c>
      <c r="BO303" s="5" t="b">
        <f t="array" aca="1" ref="BO303" ca="1">IF(ISBLANK(Spreadsheet!AL303),TRUE,ISNUMBER(MATCH(TRUE,EXACT(Spreadsheet!AL303,INDIRECT(Spreadsheet!BK303)),0)))</f>
        <v>1</v>
      </c>
      <c r="BP303" s="5" t="b">
        <f t="array" ref="BP303">IF(ISBLANK(Spreadsheet!AM303),TRUE,ISNUMBER(MATCH(TRUE,EXACT(Spreadsheet!AM303,VisionPlans),0)))</f>
        <v>1</v>
      </c>
      <c r="BQ303" s="5" t="b">
        <f t="array" aca="1" ref="BQ303" ca="1">IF(ISBLANK(Spreadsheet!AN303),TRUE,ISNUMBER(MATCH(TRUE,EXACT(Spreadsheet!AN303,INDIRECT(Spreadsheet!BL303)),0)))</f>
        <v>1</v>
      </c>
      <c r="BR303" s="5" t="b">
        <f t="array" ref="BR303">IF(ISBLANK(Spreadsheet!AO303),TRUE,ISNUMBER(MATCH(TRUE,EXACT(Spreadsheet!AO303,LifeBenefitClasses),0)))</f>
        <v>1</v>
      </c>
      <c r="BS303" s="5" t="b">
        <f>IF(OR(ISBLANK(Spreadsheet!AO303), Spreadsheet!AO303="Waive"),IF(ISBLANK(Spreadsheet!AP303),TRUE,FALSE),IF(OR(AND(NOT(ISBLANK(Spreadsheet!AO303)),ISBLANK(Spreadsheet!AP303)),NOT(ISNUMBER(VALUE(Spreadsheet!AP303)))),FALSE,IF(OR(AND(Spreadsheet!AP303&lt;6,MOD(Spreadsheet!AP303*10,5)=0), MOD(Spreadsheet!AP303,5000)=0),TRUE,FALSE)))</f>
        <v>1</v>
      </c>
      <c r="BT303" s="5" t="b">
        <f t="array" ref="BT303">IF(ISBLANK(Spreadsheet!AQ303),TRUE,ISNUMBER(MATCH(TRUE,EXACT(Spreadsheet!AQ303,EnrollWaive),0)))</f>
        <v>1</v>
      </c>
      <c r="BU303" s="5" t="b">
        <f t="array" ref="BU303">IF(ISBLANK(Spreadsheet!AR303),TRUE,ISNUMBER(MATCH(TRUE,EXACT(Spreadsheet!AR303,LifeBenefitClasses),0)))</f>
        <v>1</v>
      </c>
      <c r="BV303" s="5" t="b">
        <f>IF(OR(ISBLANK(Spreadsheet!AR303), Spreadsheet!AR303="Waive"),IF(ISBLANK(Spreadsheet!AS303),TRUE,FALSE),IF(OR(AND(NOT(ISBLANK(Spreadsheet!AR303)),ISBLANK(Spreadsheet!AS303)),NOT(ISNUMBER(VALUE(Spreadsheet!AS303)))),FALSE,IF(OR(AND(Spreadsheet!AS303&lt;6,MOD(Spreadsheet!AS303*10,5)=0), MOD(Spreadsheet!AS303,10000)=0),TRUE,FALSE)))</f>
        <v>1</v>
      </c>
      <c r="BW303" s="5" t="b">
        <f t="array" ref="BW303">IF(ISBLANK(Spreadsheet!AT303),TRUE,ISNUMBER(MATCH(TRUE,EXACT(Spreadsheet!AT303,LifeBenefitClasses),0)))</f>
        <v>1</v>
      </c>
      <c r="BX303" s="5" t="b">
        <f>IF(OR(ISBLANK(Spreadsheet!AT303), Spreadsheet!AT303="Waive"),IF(ISBLANK(Spreadsheet!AU303),TRUE,FALSE),IF(OR(AND(NOT(ISBLANK(Spreadsheet!AT303)),ISBLANK(Spreadsheet!AU303)),NOT(ISNUMBER(VALUE(Spreadsheet!AU303)))),FALSE,IF(AND(NOT(OR(ISBLANK(Spreadsheet!AT303),Spreadsheet!AT303="Waive")),NOT(OR(ISBLANK(Spreadsheet!AR303),Spreadsheet!AR303="Waive")),MOD(Spreadsheet!AU303,5000)=0, Spreadsheet!AU303&lt;=(Spreadsheet!AS303*0.5)),TRUE,FALSE)))</f>
        <v>1</v>
      </c>
      <c r="BY303" s="5" t="b">
        <f t="array" ref="BY303">IF(ISBLANK(Spreadsheet!AV303),TRUE,ISNUMBER(MATCH(TRUE,EXACT(Spreadsheet!AV303,EnrollWaive),0)))</f>
        <v>1</v>
      </c>
      <c r="BZ303" s="5" t="b">
        <f t="array" ref="BZ303">IF(ISBLANK(Spreadsheet!AW303),TRUE,ISNUMBER(MATCH(TRUE,EXACT(Spreadsheet!AW303,LifeBenefitClasses),0)))</f>
        <v>1</v>
      </c>
      <c r="CA303" s="5" t="b">
        <f t="array" ref="CA303">IF(ISBLANK(Spreadsheet!AX303),TRUE,ISNUMBER(MATCH(TRUE,EXACT(Spreadsheet!AX303,LifeBenefitClasses),0)))</f>
        <v>1</v>
      </c>
      <c r="CB303" s="5" t="b">
        <f t="array" ref="CB303">IF(ISBLANK(Spreadsheet!AY303),TRUE,ISNUMBER(MATCH(TRUE,EXACT(Spreadsheet!AY303,LifeBenefitClasses),0)))</f>
        <v>1</v>
      </c>
      <c r="CC303" s="5" t="b">
        <f t="array" ref="CC303">IF(ISBLANK(Spreadsheet!AZ303),TRUE,ISNUMBER(MATCH(TRUE,EXACT(Spreadsheet!AZ303,LifeBenefitClasses),0)))</f>
        <v>1</v>
      </c>
      <c r="CD303" s="5" t="b">
        <f t="array" ref="CD303">IF(ISBLANK(Spreadsheet!BA303),TRUE,ISNUMBER(MATCH(TRUE,EXACT(Spreadsheet!BA303,LifeBenefitClasses),0)))</f>
        <v>1</v>
      </c>
      <c r="CE303" s="5" t="b">
        <f>IF(OR(ISBLANK(Spreadsheet!BA303), Spreadsheet!BA303="Waive"),IF(ISBLANK(Spreadsheet!BB303),TRUE,FALSE),IF(OR(AND(NOT(ISBLANK(Spreadsheet!BA303)),ISBLANK(Spreadsheet!BB303)),NOT(ISNUMBER(VALUE(Spreadsheet!BB303))),ISBLANK(Spreadsheet!BC303),NOT(ISNUMBER(VALUE(Spreadsheet!BC303)))),FALSE,IF(AND(Spreadsheet!BB303&gt;=50000,Spreadsheet!BB303&lt;=250000,MOD(Spreadsheet!BB303,10000)=0,Spreadsheet!BB303&lt;=(10*Spreadsheet!BC303)),TRUE,FALSE)))</f>
        <v>1</v>
      </c>
      <c r="CF303" s="5" t="b">
        <f>IF(NOT(ISBLANK(Spreadsheet!BC303)),AND(ISNUMBER(VALUE(Spreadsheet!BC303)),Spreadsheet!BC303&gt;0),AND(OR(ISBLANK(Spreadsheet!AO303),Spreadsheet!AO303="Waive",AND(NOT(OR(ISBLANK(Spreadsheet!AO303),Spreadsheet!AO303="Waive")),Spreadsheet!AP303&gt;=6)),OR(ISBLANK(Spreadsheet!AR303),AND(NOT(OR(ISBLANK(Spreadsheet!AR303),Spreadsheet!AR303="Waive")),Spreadsheet!AS303&gt;=6)),OR(ISBLANK(Spreadsheet!AW303)),OR(ISBLANK(Spreadsheet!AX303)),OR(ISBLANK(Spreadsheet!AY303)),OR(ISBLANK(Spreadsheet!AZ303)),OR(ISBLANK(Spreadsheet!BA303),Spreadsheet!BA303="Waive")))</f>
        <v>1</v>
      </c>
      <c r="CG303" s="5" t="b">
        <f t="shared" ca="1" si="21"/>
        <v>1</v>
      </c>
    </row>
    <row r="304" spans="8:85" x14ac:dyDescent="0.3">
      <c r="H304" s="5">
        <f t="shared" ca="1" si="18"/>
        <v>2</v>
      </c>
      <c r="I304" s="5" t="str">
        <f t="shared" ca="1" si="19"/>
        <v/>
      </c>
      <c r="J304" s="5" t="str">
        <f>IF(AND(NOT(ISBLANK(Spreadsheet!C304)),ISBLANK(Spreadsheet!D304)),Spreadsheet!F304&amp;" "&amp;Spreadsheet!H304,"")</f>
        <v/>
      </c>
      <c r="K304" s="5">
        <f>IF(AND(NOT(ISBLANK(Spreadsheet!C304)),ISBLANK(Spreadsheet!D304)),COUNTIFS(Spreadsheet!E305:E$786,"=Child",Spreadsheet!C305:C$786, "="&amp;Spreadsheet!C304) + COUNTIFS(Spreadsheet!E305:E$786,"=Step-child",Spreadsheet!C305:C$786, "="&amp;Spreadsheet!C304),0)</f>
        <v>0</v>
      </c>
      <c r="L304" s="5">
        <f>IF(NOT(ISBLANK(J304)),COUNTIFS(Spreadsheet!E305:E$786,"=Wife",Spreadsheet!C305:C$786, "="&amp;Spreadsheet!C304) + COUNTIFS(Spreadsheet!E305:E$786,"=Husband",Spreadsheet!C305:C$786, "="&amp;Spreadsheet!C304),0)</f>
        <v>0</v>
      </c>
      <c r="M304" s="5">
        <f>IF(NOT(ISBLANK(Spreadsheet!AJ304)),VLOOKUP(Spreadsheet!AJ304,'Drop Downs'!$P$2:$R$16,3,FALSE),0)</f>
        <v>0</v>
      </c>
      <c r="N304" s="5">
        <f>IF(NOT(ISBLANK(Spreadsheet!AJ304)), VLOOKUP(Spreadsheet!AJ304,'Drop Downs'!$P$2:$R$16,2,FALSE),0)</f>
        <v>0</v>
      </c>
      <c r="O304" s="5">
        <f>IF(NOT(ISBLANK(Spreadsheet!AL304)),VLOOKUP(Spreadsheet!AL304,'Drop Downs'!$P$2:$R$16,3,FALSE), 0)</f>
        <v>0</v>
      </c>
      <c r="P304" s="5">
        <f>IF(NOT(ISBLANK(Spreadsheet!AL304)),VLOOKUP(Spreadsheet!AL304,'Drop Downs'!$P$2:$R$16,2,FALSE),0)</f>
        <v>0</v>
      </c>
      <c r="Q304" s="5">
        <f>IF(NOT(ISBLANK(Spreadsheet!AN304)),VLOOKUP(Spreadsheet!AN304,'Drop Downs'!$P$2:$R$16,3,FALSE),0)</f>
        <v>0</v>
      </c>
      <c r="R304" s="5">
        <f>IF(NOT(ISBLANK(Spreadsheet!AN304)),VLOOKUP(Spreadsheet!AN304,'Drop Downs'!$P$2:$R$16,2,FALSE),0)</f>
        <v>0</v>
      </c>
      <c r="S304" s="5" t="str">
        <f>IF(OR(M304&gt;K304,N304&gt;L304,O304&gt;K304, Q304&gt;K304,N304&gt;L304, P304&gt;L304, R304&gt;L304),"Member currently has a coverage election over what he/she needs.  Please add more dependents or adjust the coverage election.","")&amp;(IF(AND(NOT(ISBLANK(Spreadsheet!C304)),NOT(ISBLANK(Spreadsheet!D304)),ISBLANK(Spreadsheet!E304)),"Dependent lacks a relationship to member.Please select one from the drop-down.",""))</f>
        <v/>
      </c>
      <c r="T304" s="5" t="b">
        <f t="shared" si="20"/>
        <v>1</v>
      </c>
      <c r="U304" s="5" t="b">
        <f>OR(ISBLANK(Spreadsheet!C304),IF(NOT(ISBLANK(Spreadsheet!D304)),NOT(ISBLANK(Spreadsheet!E304)),TRUE))</f>
        <v>1</v>
      </c>
      <c r="V304" s="5" t="b">
        <f>OR(ISBLANK(Spreadsheet!C304), NOT(ISBLANK(Spreadsheet!I304)))</f>
        <v>1</v>
      </c>
      <c r="W304" s="5" t="b">
        <f>OR(ISBLANK(Spreadsheet!D304),NOT(ISBLANK(Spreadsheet!C304)))</f>
        <v>1</v>
      </c>
      <c r="X304" s="155" t="str">
        <f>REPT("0",MIN(FIND({1,2,3,4,5,6,7,8,9},Spreadsheet!C304&amp;"123456789"))-1)&amp;IF(ISBLANK(Spreadsheet!C304),"",SUMPRODUCT(MID(0&amp;Spreadsheet!C304,LARGE(INDEX(ISNUMBER(--MID(Spreadsheet!C304,ROW($1:$225),1))*
 ROW($1:$225),0),ROW($1:$225))+1,1)*10^ROW($1:$225)/10))</f>
        <v/>
      </c>
      <c r="Y304" s="5" t="b">
        <f>IF(NOT(ISBLANK(Spreadsheet!C304)),IF(AND(ISNUMBER(VALUE(Spreadsheet!C304)), LEN(Spreadsheet!C304)=9),TRUE,FALSE),TRUE)</f>
        <v>1</v>
      </c>
      <c r="Z304" s="155" t="str">
        <f>REPT("0",MIN(FIND({1,2,3,4,5,6,7,8,9},Spreadsheet!D304&amp;"123456789"))-1)&amp;IF(ISBLANK(Spreadsheet!D304),"",SUMPRODUCT(MID(0&amp;Spreadsheet!D304,LARGE(INDEX(ISNUMBER(--MID(Spreadsheet!D304,ROW($1:$225),1))*
 ROW($1:$225),0),ROW($1:$225))+1,1)*10^ROW($1:$225)/10))</f>
        <v/>
      </c>
      <c r="AA304" s="5" t="b">
        <f>IF(AND(NOT(ISBLANK(Spreadsheet!D304)),NOT(ISBLANK(Spreadsheet!C304))),IF(AND(ISNUMBER(VALUE(Spreadsheet!D304)), LEN(Spreadsheet!D304)=9),TRUE,FALSE),IF(AND(NOT(ISBLANK(Spreadsheet!D304)),ISBLANK(Spreadsheet!C304)),FALSE,TRUE))</f>
        <v>1</v>
      </c>
      <c r="AB304" s="5" t="b">
        <f>OR(ISBLANK(Spreadsheet!Y304),IF(NOT(ISBLANK(Spreadsheet!Y304)),LEN(Spreadsheet!Y304)=10,ISNUMBER(VALUE(Spreadsheet!Y304))))</f>
        <v>1</v>
      </c>
      <c r="AC304" s="5" t="b">
        <f>OR(ISBLANK(Spreadsheet!AI304), AND(NOT(ISBLANK(Spreadsheet!AJ304)), NOT(ISNUMBER(SEARCH("Waive",Spreadsheet!AJ304)))))</f>
        <v>1</v>
      </c>
      <c r="AD304" s="5" t="b">
        <f>OR(ISBLANK(Spreadsheet!AK304), AND(NOT(ISBLANK(Spreadsheet!AL304)), NOT(ISNUMBER(SEARCH("Waive",Spreadsheet!AL304)))))</f>
        <v>1</v>
      </c>
      <c r="AE304" s="5" t="b">
        <f>OR(ISBLANK(Spreadsheet!AM304), AND(NOT(ISBLANK(Spreadsheet!AN304)), NOT(ISNUMBER(SEARCH("Waive", Spreadsheet!AN304)))))</f>
        <v>1</v>
      </c>
      <c r="AF304" s="5" t="b">
        <f>OR(ISBLANK(Spreadsheet!C304), NOT(ISBLANK(Spreadsheet!D304)),NOT(ISBLANK(Spreadsheet!L304)))</f>
        <v>1</v>
      </c>
      <c r="AG304" s="5" t="b">
        <f>IF(AND(NOT(ISBLANK(Spreadsheet!C304)), NOT(ISBLANK(Spreadsheet!D304)),Spreadsheet!C304&lt;&gt;Spreadsheet!D304),IF(ISERROR(VLOOKUP(Spreadsheet!C304, Spreadsheet!$C$6:'Spreadsheet'!$C303,1,FALSE)), FALSE, TRUE),TRUE)</f>
        <v>1</v>
      </c>
      <c r="AH304" s="5" t="b">
        <f>Spreadsheet!$B$2=Spreadsheet!AD304</f>
        <v>1</v>
      </c>
      <c r="AI304" s="5" t="b">
        <f>IF(ISBLANK(Spreadsheet!G304),TRUE,IF(OR(LEN(Spreadsheet!G304)&gt;1,ISNUMBER(VALUE(Spreadsheet!G304))),FALSE,TRUE))</f>
        <v>1</v>
      </c>
      <c r="AJ304" s="5" t="b">
        <f>OR(ISBLANK(Spreadsheet!C304), NOT(ISBLANK(Spreadsheet!B304)), NOT(ISBLANK(Spreadsheet!D304)))</f>
        <v>1</v>
      </c>
      <c r="AK304" s="5" t="b">
        <f t="array" ref="AK304">IF(OR(AND(ISBLANK(Spreadsheet!E304),ISBLANK(Spreadsheet!D304),NOT(ISBLANK(Spreadsheet!C304))),AND(ISBLANK(Spreadsheet!E304),ISBLANK(Spreadsheet!D304),ISBLANK(Spreadsheet!C304))),TRUE,ISNUMBER(MATCH(TRUE,EXACT(Spreadsheet!E304,Relationships),0)))</f>
        <v>1</v>
      </c>
      <c r="AL304" s="5" t="b">
        <f>IF(NOT(ISBLANK(Spreadsheet!C304)),IF(OR(ISBLANK(Spreadsheet!F304),LEN(Spreadsheet!F304)&gt;40),FALSE,TRUE),TRUE)</f>
        <v>1</v>
      </c>
      <c r="AM304" s="5" t="b">
        <f>IF(NOT(ISBLANK(Spreadsheet!C304)),IF(OR(ISBLANK(Spreadsheet!H304),LEN(Spreadsheet!H304)&gt;40),FALSE,TRUE),TRUE)</f>
        <v>1</v>
      </c>
      <c r="AN304" s="5" t="b">
        <f t="array" ref="AN304">IF(ISBLANK(Spreadsheet!I304),TRUE,ISNUMBER(MATCH(TRUE,EXACT(Spreadsheet!I304,GenderValues),0)))</f>
        <v>1</v>
      </c>
      <c r="AO304" s="5" t="b">
        <f ca="1">IF(ISERROR(DATEVALUE(TEXT(Spreadsheet!J304,"mm/dd/yyyy")) &gt; TODAY()),IF(AND(ISBLANK(Spreadsheet!J304),ISBLANK(Spreadsheet!C304)),TRUE,FALSE),IF(DATEVALUE(TEXT(Spreadsheet!J304,"mm/dd/yyyy")) &gt; TODAY(),FALSE,TRUE))</f>
        <v>1</v>
      </c>
      <c r="AP304" s="5" t="b">
        <f>OR(ISBLANK(Spreadsheet!K304),LEN(Spreadsheet!K304)&lt;=100)</f>
        <v>1</v>
      </c>
      <c r="AQ304" s="5" t="b">
        <f t="array" ref="AQ304">IF(OR(AND(ISBLANK(Spreadsheet!L304),ISBLANK(Spreadsheet!C304)),AND(NOT(ISBLANK(Spreadsheet!C304)),NOT(ISBLANK(Spreadsheet!D304)))),TRUE,ISNUMBER(MATCH(TRUE,EXACT(Spreadsheet!L304,MaritalStatus),0)))</f>
        <v>1</v>
      </c>
      <c r="AR304" s="5" t="b">
        <f ca="1">IF(ISERROR(DATEVALUE(TEXT(Spreadsheet!M304,"mm/dd/yyyy")) &gt; TODAY()),IF(ISBLANK(Spreadsheet!M304),TRUE,FALSE),IF(DATEVALUE(TEXT(Spreadsheet!M304,"mm/dd/yyyy")) &gt; TODAY(),FALSE,TRUE))</f>
        <v>1</v>
      </c>
      <c r="AS304" s="5" t="b">
        <f>OR(ISBLANK(Spreadsheet!N304),LEN(Spreadsheet!N304)&lt;=100)</f>
        <v>1</v>
      </c>
      <c r="AT304" s="5" t="b">
        <f>OR(ISBLANK(Spreadsheet!O304),UPPER(Spreadsheet!O304)="YES")</f>
        <v>1</v>
      </c>
      <c r="AU304" s="5" t="b">
        <f>OR(ISBLANK(Spreadsheet!P304),UPPER(Spreadsheet!P304)="YES")</f>
        <v>1</v>
      </c>
      <c r="AV304" s="5" t="b">
        <f t="array" ref="AV304">IF(ISBLANK(Spreadsheet!Q304),TRUE,ISNUMBER(MATCH(TRUE,EXACT(Spreadsheet!Q304,OnGroupsPriorIns),0)))</f>
        <v>1</v>
      </c>
      <c r="AW304" s="5" t="b">
        <f>OR(ISBLANK(Spreadsheet!R304),UPPER(Spreadsheet!R304)="YES")</f>
        <v>1</v>
      </c>
      <c r="AX304" s="5" t="b">
        <f>OR(ISBLANK(Spreadsheet!S304),UPPER(Spreadsheet!S304)="YES")</f>
        <v>1</v>
      </c>
      <c r="AY304" s="5" t="b">
        <f>OR(AND(ISBLANK(Spreadsheet!C304),LEN(Spreadsheet!T304)=0),AND(NOT(ISBLANK(Spreadsheet!C304)),LEN(Spreadsheet!T304)&gt;0,LEN(Spreadsheet!T304)&lt;=50))</f>
        <v>1</v>
      </c>
      <c r="AZ304" s="5" t="b">
        <f>OR(LEN(Spreadsheet!U304)=0,AND(LEN(Spreadsheet!U304)&gt;0,LEN(Spreadsheet!U304)&lt;=50))</f>
        <v>1</v>
      </c>
      <c r="BA304" s="5" t="b">
        <f>OR(AND(ISBLANK(Spreadsheet!C304),LEN(Spreadsheet!V304)=0),AND(NOT(ISBLANK(Spreadsheet!C304)),LEN(Spreadsheet!V304)&gt;0,LEN(Spreadsheet!V304)&lt;=50))</f>
        <v>1</v>
      </c>
      <c r="BB304" s="5" t="b">
        <f t="array" ref="BB304">IF(AND(ISBLANK(Spreadsheet!C304),LEN(Spreadsheet!W304)=0),TRUE,ISNUMBER(MATCH(TRUE,EXACT(Spreadsheet!W304,States),0)))</f>
        <v>1</v>
      </c>
      <c r="BC304" s="5" t="b">
        <f>OR(AND(ISBLANK(Spreadsheet!C304),LEN(Spreadsheet!X304)=0),AND(NOT(ISBLANK(Spreadsheet!C304)),LEN(Spreadsheet!X304)&gt;0,LEN(Spreadsheet!X304)=5,ISNUMBER(VALUE(Spreadsheet!X304))))</f>
        <v>1</v>
      </c>
      <c r="BD304" s="5" t="b">
        <f>OR(ISBLANK(Spreadsheet!Z304),LEN(Spreadsheet!Z304)&lt;=50)</f>
        <v>1</v>
      </c>
      <c r="BE304" s="5" t="b">
        <f>ISBLANK(Spreadsheet!AA304)</f>
        <v>1</v>
      </c>
      <c r="BF304" s="5" t="b">
        <f>ISBLANK(Spreadsheet!AB304)</f>
        <v>1</v>
      </c>
      <c r="BG304" s="5" t="b">
        <f>IF(ISERROR(DATEVALUE(TEXT(Spreadsheet!AC304,"mm/dd/yyyy")) &gt; DATEVALUE(TEXT(Spreadsheet!J304,"mm/dd/yyyy"))),IF(OR(AND(ISBLANK(Spreadsheet!AC304),ISBLANK(Spreadsheet!C304)),AND(NOT(ISBLANK(Spreadsheet!C304)),ISBLANK(Spreadsheet!AC304),NOT(ISBLANK(Spreadsheet!D304)))),TRUE,FALSE),IF(DATEVALUE(TEXT(Spreadsheet!AC304,"mm/dd/yyyy")) &gt; DATEVALUE(TEXT(Spreadsheet!J304,"mm/dd/yyyy")),TRUE,FALSE))</f>
        <v>1</v>
      </c>
      <c r="BH304" s="5" t="b">
        <f>OR(AND(ISBLANK(Spreadsheet!C304),ISBLANK(Spreadsheet!AE304)),AND(NOT(ISBLANK(Spreadsheet!C304)),NOT(ISBLANK(Spreadsheet!D304)),ISBLANK(Spreadsheet!AE304)),AND(NOT(ISBLANK(Spreadsheet!C304)),ISBLANK(Spreadsheet!D304),NOT(ISBLANK(Spreadsheet!AE304)),LEN(Spreadsheet!AE304)&lt;=100))</f>
        <v>1</v>
      </c>
      <c r="BI304" s="5" t="b">
        <f t="array" ref="BI304">IF(ISBLANK(Spreadsheet!AF304),TRUE,ISNUMBER(MATCH(TRUE,EXACT(Spreadsheet!AF304,CobraShortReasons),0)))</f>
        <v>1</v>
      </c>
      <c r="BJ304" s="5" t="b">
        <f ca="1">IF(ISERROR(DATEVALUE(TEXT(Spreadsheet!AG304,"mm/dd/yyyy")) &gt; TODAY()),IF(ISBLANK(Spreadsheet!AG304),TRUE,FALSE),IF(DATEVALUE(TEXT(Spreadsheet!AG304,"mm/dd/yyyy")) &gt; TODAY(),FALSE,TRUE))</f>
        <v>1</v>
      </c>
      <c r="BK304" s="5" t="b">
        <f>OR(ISBLANK(Spreadsheet!AH304),LEN(Spreadsheet!AH304)&lt;=25)</f>
        <v>1</v>
      </c>
      <c r="BL304" s="5" t="b">
        <f t="array" aca="1" ref="BL304" ca="1">IF(ISBLANK(Spreadsheet!AI304),TRUE,ISNUMBER(MATCH(TRUE,EXACT(Spreadsheet!AI304,INDIRECT(Spreadsheet!$D$2)),0)))</f>
        <v>1</v>
      </c>
      <c r="BM304" s="5" t="b">
        <f t="array" aca="1" ref="BM304" ca="1">IF(ISBLANK(Spreadsheet!AJ304),TRUE,ISNUMBER(MATCH(TRUE,EXACT(Spreadsheet!AJ304,INDIRECT(Spreadsheet!BJ304)),0)))</f>
        <v>1</v>
      </c>
      <c r="BN304" s="5" t="b">
        <f t="array" ref="BN304">IF(ISBLANK(Spreadsheet!AK304),TRUE,ISNUMBER(MATCH(TRUE,EXACT(Spreadsheet!AK304,DentalPlans),0)))</f>
        <v>1</v>
      </c>
      <c r="BO304" s="5" t="b">
        <f t="array" aca="1" ref="BO304" ca="1">IF(ISBLANK(Spreadsheet!AL304),TRUE,ISNUMBER(MATCH(TRUE,EXACT(Spreadsheet!AL304,INDIRECT(Spreadsheet!BK304)),0)))</f>
        <v>1</v>
      </c>
      <c r="BP304" s="5" t="b">
        <f t="array" ref="BP304">IF(ISBLANK(Spreadsheet!AM304),TRUE,ISNUMBER(MATCH(TRUE,EXACT(Spreadsheet!AM304,VisionPlans),0)))</f>
        <v>1</v>
      </c>
      <c r="BQ304" s="5" t="b">
        <f t="array" aca="1" ref="BQ304" ca="1">IF(ISBLANK(Spreadsheet!AN304),TRUE,ISNUMBER(MATCH(TRUE,EXACT(Spreadsheet!AN304,INDIRECT(Spreadsheet!BL304)),0)))</f>
        <v>1</v>
      </c>
      <c r="BR304" s="5" t="b">
        <f t="array" ref="BR304">IF(ISBLANK(Spreadsheet!AO304),TRUE,ISNUMBER(MATCH(TRUE,EXACT(Spreadsheet!AO304,LifeBenefitClasses),0)))</f>
        <v>1</v>
      </c>
      <c r="BS304" s="5" t="b">
        <f>IF(OR(ISBLANK(Spreadsheet!AO304), Spreadsheet!AO304="Waive"),IF(ISBLANK(Spreadsheet!AP304),TRUE,FALSE),IF(OR(AND(NOT(ISBLANK(Spreadsheet!AO304)),ISBLANK(Spreadsheet!AP304)),NOT(ISNUMBER(VALUE(Spreadsheet!AP304)))),FALSE,IF(OR(AND(Spreadsheet!AP304&lt;6,MOD(Spreadsheet!AP304*10,5)=0), MOD(Spreadsheet!AP304,5000)=0),TRUE,FALSE)))</f>
        <v>1</v>
      </c>
      <c r="BT304" s="5" t="b">
        <f t="array" ref="BT304">IF(ISBLANK(Spreadsheet!AQ304),TRUE,ISNUMBER(MATCH(TRUE,EXACT(Spreadsheet!AQ304,EnrollWaive),0)))</f>
        <v>1</v>
      </c>
      <c r="BU304" s="5" t="b">
        <f t="array" ref="BU304">IF(ISBLANK(Spreadsheet!AR304),TRUE,ISNUMBER(MATCH(TRUE,EXACT(Spreadsheet!AR304,LifeBenefitClasses),0)))</f>
        <v>1</v>
      </c>
      <c r="BV304" s="5" t="b">
        <f>IF(OR(ISBLANK(Spreadsheet!AR304), Spreadsheet!AR304="Waive"),IF(ISBLANK(Spreadsheet!AS304),TRUE,FALSE),IF(OR(AND(NOT(ISBLANK(Spreadsheet!AR304)),ISBLANK(Spreadsheet!AS304)),NOT(ISNUMBER(VALUE(Spreadsheet!AS304)))),FALSE,IF(OR(AND(Spreadsheet!AS304&lt;6,MOD(Spreadsheet!AS304*10,5)=0), MOD(Spreadsheet!AS304,10000)=0),TRUE,FALSE)))</f>
        <v>1</v>
      </c>
      <c r="BW304" s="5" t="b">
        <f t="array" ref="BW304">IF(ISBLANK(Spreadsheet!AT304),TRUE,ISNUMBER(MATCH(TRUE,EXACT(Spreadsheet!AT304,LifeBenefitClasses),0)))</f>
        <v>1</v>
      </c>
      <c r="BX304" s="5" t="b">
        <f>IF(OR(ISBLANK(Spreadsheet!AT304), Spreadsheet!AT304="Waive"),IF(ISBLANK(Spreadsheet!AU304),TRUE,FALSE),IF(OR(AND(NOT(ISBLANK(Spreadsheet!AT304)),ISBLANK(Spreadsheet!AU304)),NOT(ISNUMBER(VALUE(Spreadsheet!AU304)))),FALSE,IF(AND(NOT(OR(ISBLANK(Spreadsheet!AT304),Spreadsheet!AT304="Waive")),NOT(OR(ISBLANK(Spreadsheet!AR304),Spreadsheet!AR304="Waive")),MOD(Spreadsheet!AU304,5000)=0, Spreadsheet!AU304&lt;=(Spreadsheet!AS304*0.5)),TRUE,FALSE)))</f>
        <v>1</v>
      </c>
      <c r="BY304" s="5" t="b">
        <f t="array" ref="BY304">IF(ISBLANK(Spreadsheet!AV304),TRUE,ISNUMBER(MATCH(TRUE,EXACT(Spreadsheet!AV304,EnrollWaive),0)))</f>
        <v>1</v>
      </c>
      <c r="BZ304" s="5" t="b">
        <f t="array" ref="BZ304">IF(ISBLANK(Spreadsheet!AW304),TRUE,ISNUMBER(MATCH(TRUE,EXACT(Spreadsheet!AW304,LifeBenefitClasses),0)))</f>
        <v>1</v>
      </c>
      <c r="CA304" s="5" t="b">
        <f t="array" ref="CA304">IF(ISBLANK(Spreadsheet!AX304),TRUE,ISNUMBER(MATCH(TRUE,EXACT(Spreadsheet!AX304,LifeBenefitClasses),0)))</f>
        <v>1</v>
      </c>
      <c r="CB304" s="5" t="b">
        <f t="array" ref="CB304">IF(ISBLANK(Spreadsheet!AY304),TRUE,ISNUMBER(MATCH(TRUE,EXACT(Spreadsheet!AY304,LifeBenefitClasses),0)))</f>
        <v>1</v>
      </c>
      <c r="CC304" s="5" t="b">
        <f t="array" ref="CC304">IF(ISBLANK(Spreadsheet!AZ304),TRUE,ISNUMBER(MATCH(TRUE,EXACT(Spreadsheet!AZ304,LifeBenefitClasses),0)))</f>
        <v>1</v>
      </c>
      <c r="CD304" s="5" t="b">
        <f t="array" ref="CD304">IF(ISBLANK(Spreadsheet!BA304),TRUE,ISNUMBER(MATCH(TRUE,EXACT(Spreadsheet!BA304,LifeBenefitClasses),0)))</f>
        <v>1</v>
      </c>
      <c r="CE304" s="5" t="b">
        <f>IF(OR(ISBLANK(Spreadsheet!BA304), Spreadsheet!BA304="Waive"),IF(ISBLANK(Spreadsheet!BB304),TRUE,FALSE),IF(OR(AND(NOT(ISBLANK(Spreadsheet!BA304)),ISBLANK(Spreadsheet!BB304)),NOT(ISNUMBER(VALUE(Spreadsheet!BB304))),ISBLANK(Spreadsheet!BC304),NOT(ISNUMBER(VALUE(Spreadsheet!BC304)))),FALSE,IF(AND(Spreadsheet!BB304&gt;=50000,Spreadsheet!BB304&lt;=250000,MOD(Spreadsheet!BB304,10000)=0,Spreadsheet!BB304&lt;=(10*Spreadsheet!BC304)),TRUE,FALSE)))</f>
        <v>1</v>
      </c>
      <c r="CF304" s="5" t="b">
        <f>IF(NOT(ISBLANK(Spreadsheet!BC304)),AND(ISNUMBER(VALUE(Spreadsheet!BC304)),Spreadsheet!BC304&gt;0),AND(OR(ISBLANK(Spreadsheet!AO304),Spreadsheet!AO304="Waive",AND(NOT(OR(ISBLANK(Spreadsheet!AO304),Spreadsheet!AO304="Waive")),Spreadsheet!AP304&gt;=6)),OR(ISBLANK(Spreadsheet!AR304),AND(NOT(OR(ISBLANK(Spreadsheet!AR304),Spreadsheet!AR304="Waive")),Spreadsheet!AS304&gt;=6)),OR(ISBLANK(Spreadsheet!AW304)),OR(ISBLANK(Spreadsheet!AX304)),OR(ISBLANK(Spreadsheet!AY304)),OR(ISBLANK(Spreadsheet!AZ304)),OR(ISBLANK(Spreadsheet!BA304),Spreadsheet!BA304="Waive")))</f>
        <v>1</v>
      </c>
      <c r="CG304" s="5" t="b">
        <f t="shared" ca="1" si="21"/>
        <v>1</v>
      </c>
    </row>
    <row r="305" spans="8:85" x14ac:dyDescent="0.3">
      <c r="H305" s="5">
        <f t="shared" ca="1" si="18"/>
        <v>2</v>
      </c>
      <c r="I305" s="5" t="str">
        <f t="shared" ca="1" si="19"/>
        <v/>
      </c>
      <c r="J305" s="5" t="str">
        <f>IF(AND(NOT(ISBLANK(Spreadsheet!C305)),ISBLANK(Spreadsheet!D305)),Spreadsheet!F305&amp;" "&amp;Spreadsheet!H305,"")</f>
        <v/>
      </c>
      <c r="K305" s="5">
        <f>IF(AND(NOT(ISBLANK(Spreadsheet!C305)),ISBLANK(Spreadsheet!D305)),COUNTIFS(Spreadsheet!E306:E$786,"=Child",Spreadsheet!C306:C$786, "="&amp;Spreadsheet!C305) + COUNTIFS(Spreadsheet!E306:E$786,"=Step-child",Spreadsheet!C306:C$786, "="&amp;Spreadsheet!C305),0)</f>
        <v>0</v>
      </c>
      <c r="L305" s="5">
        <f>IF(NOT(ISBLANK(J305)),COUNTIFS(Spreadsheet!E306:E$786,"=Wife",Spreadsheet!C306:C$786, "="&amp;Spreadsheet!C305) + COUNTIFS(Spreadsheet!E306:E$786,"=Husband",Spreadsheet!C306:C$786, "="&amp;Spreadsheet!C305),0)</f>
        <v>0</v>
      </c>
      <c r="M305" s="5">
        <f>IF(NOT(ISBLANK(Spreadsheet!AJ305)),VLOOKUP(Spreadsheet!AJ305,'Drop Downs'!$P$2:$R$16,3,FALSE),0)</f>
        <v>0</v>
      </c>
      <c r="N305" s="5">
        <f>IF(NOT(ISBLANK(Spreadsheet!AJ305)), VLOOKUP(Spreadsheet!AJ305,'Drop Downs'!$P$2:$R$16,2,FALSE),0)</f>
        <v>0</v>
      </c>
      <c r="O305" s="5">
        <f>IF(NOT(ISBLANK(Spreadsheet!AL305)),VLOOKUP(Spreadsheet!AL305,'Drop Downs'!$P$2:$R$16,3,FALSE), 0)</f>
        <v>0</v>
      </c>
      <c r="P305" s="5">
        <f>IF(NOT(ISBLANK(Spreadsheet!AL305)),VLOOKUP(Spreadsheet!AL305,'Drop Downs'!$P$2:$R$16,2,FALSE),0)</f>
        <v>0</v>
      </c>
      <c r="Q305" s="5">
        <f>IF(NOT(ISBLANK(Spreadsheet!AN305)),VLOOKUP(Spreadsheet!AN305,'Drop Downs'!$P$2:$R$16,3,FALSE),0)</f>
        <v>0</v>
      </c>
      <c r="R305" s="5">
        <f>IF(NOT(ISBLANK(Spreadsheet!AN305)),VLOOKUP(Spreadsheet!AN305,'Drop Downs'!$P$2:$R$16,2,FALSE),0)</f>
        <v>0</v>
      </c>
      <c r="S305" s="5" t="str">
        <f>IF(OR(M305&gt;K305,N305&gt;L305,O305&gt;K305, Q305&gt;K305,N305&gt;L305, P305&gt;L305, R305&gt;L305),"Member currently has a coverage election over what he/she needs.  Please add more dependents or adjust the coverage election.","")&amp;(IF(AND(NOT(ISBLANK(Spreadsheet!C305)),NOT(ISBLANK(Spreadsheet!D305)),ISBLANK(Spreadsheet!E305)),"Dependent lacks a relationship to member.Please select one from the drop-down.",""))</f>
        <v/>
      </c>
      <c r="T305" s="5" t="b">
        <f t="shared" si="20"/>
        <v>1</v>
      </c>
      <c r="U305" s="5" t="b">
        <f>OR(ISBLANK(Spreadsheet!C305),IF(NOT(ISBLANK(Spreadsheet!D305)),NOT(ISBLANK(Spreadsheet!E305)),TRUE))</f>
        <v>1</v>
      </c>
      <c r="V305" s="5" t="b">
        <f>OR(ISBLANK(Spreadsheet!C305), NOT(ISBLANK(Spreadsheet!I305)))</f>
        <v>1</v>
      </c>
      <c r="W305" s="5" t="b">
        <f>OR(ISBLANK(Spreadsheet!D305),NOT(ISBLANK(Spreadsheet!C305)))</f>
        <v>1</v>
      </c>
      <c r="X305" s="155" t="str">
        <f>REPT("0",MIN(FIND({1,2,3,4,5,6,7,8,9},Spreadsheet!C305&amp;"123456789"))-1)&amp;IF(ISBLANK(Spreadsheet!C305),"",SUMPRODUCT(MID(0&amp;Spreadsheet!C305,LARGE(INDEX(ISNUMBER(--MID(Spreadsheet!C305,ROW($1:$225),1))*
 ROW($1:$225),0),ROW($1:$225))+1,1)*10^ROW($1:$225)/10))</f>
        <v/>
      </c>
      <c r="Y305" s="5" t="b">
        <f>IF(NOT(ISBLANK(Spreadsheet!C305)),IF(AND(ISNUMBER(VALUE(Spreadsheet!C305)), LEN(Spreadsheet!C305)=9),TRUE,FALSE),TRUE)</f>
        <v>1</v>
      </c>
      <c r="Z305" s="155" t="str">
        <f>REPT("0",MIN(FIND({1,2,3,4,5,6,7,8,9},Spreadsheet!D305&amp;"123456789"))-1)&amp;IF(ISBLANK(Spreadsheet!D305),"",SUMPRODUCT(MID(0&amp;Spreadsheet!D305,LARGE(INDEX(ISNUMBER(--MID(Spreadsheet!D305,ROW($1:$225),1))*
 ROW($1:$225),0),ROW($1:$225))+1,1)*10^ROW($1:$225)/10))</f>
        <v/>
      </c>
      <c r="AA305" s="5" t="b">
        <f>IF(AND(NOT(ISBLANK(Spreadsheet!D305)),NOT(ISBLANK(Spreadsheet!C305))),IF(AND(ISNUMBER(VALUE(Spreadsheet!D305)), LEN(Spreadsheet!D305)=9),TRUE,FALSE),IF(AND(NOT(ISBLANK(Spreadsheet!D305)),ISBLANK(Spreadsheet!C305)),FALSE,TRUE))</f>
        <v>1</v>
      </c>
      <c r="AB305" s="5" t="b">
        <f>OR(ISBLANK(Spreadsheet!Y305),IF(NOT(ISBLANK(Spreadsheet!Y305)),LEN(Spreadsheet!Y305)=10,ISNUMBER(VALUE(Spreadsheet!Y305))))</f>
        <v>1</v>
      </c>
      <c r="AC305" s="5" t="b">
        <f>OR(ISBLANK(Spreadsheet!AI305), AND(NOT(ISBLANK(Spreadsheet!AJ305)), NOT(ISNUMBER(SEARCH("Waive",Spreadsheet!AJ305)))))</f>
        <v>1</v>
      </c>
      <c r="AD305" s="5" t="b">
        <f>OR(ISBLANK(Spreadsheet!AK305), AND(NOT(ISBLANK(Spreadsheet!AL305)), NOT(ISNUMBER(SEARCH("Waive",Spreadsheet!AL305)))))</f>
        <v>1</v>
      </c>
      <c r="AE305" s="5" t="b">
        <f>OR(ISBLANK(Spreadsheet!AM305), AND(NOT(ISBLANK(Spreadsheet!AN305)), NOT(ISNUMBER(SEARCH("Waive", Spreadsheet!AN305)))))</f>
        <v>1</v>
      </c>
      <c r="AF305" s="5" t="b">
        <f>OR(ISBLANK(Spreadsheet!C305), NOT(ISBLANK(Spreadsheet!D305)),NOT(ISBLANK(Spreadsheet!L305)))</f>
        <v>1</v>
      </c>
      <c r="AG305" s="5" t="b">
        <f>IF(AND(NOT(ISBLANK(Spreadsheet!C305)), NOT(ISBLANK(Spreadsheet!D305)),Spreadsheet!C305&lt;&gt;Spreadsheet!D305),IF(ISERROR(VLOOKUP(Spreadsheet!C305, Spreadsheet!$C$6:'Spreadsheet'!$C304,1,FALSE)), FALSE, TRUE),TRUE)</f>
        <v>1</v>
      </c>
      <c r="AH305" s="5" t="b">
        <f>Spreadsheet!$B$2=Spreadsheet!AD305</f>
        <v>1</v>
      </c>
      <c r="AI305" s="5" t="b">
        <f>IF(ISBLANK(Spreadsheet!G305),TRUE,IF(OR(LEN(Spreadsheet!G305)&gt;1,ISNUMBER(VALUE(Spreadsheet!G305))),FALSE,TRUE))</f>
        <v>1</v>
      </c>
      <c r="AJ305" s="5" t="b">
        <f>OR(ISBLANK(Spreadsheet!C305), NOT(ISBLANK(Spreadsheet!B305)), NOT(ISBLANK(Spreadsheet!D305)))</f>
        <v>1</v>
      </c>
      <c r="AK305" s="5" t="b">
        <f t="array" ref="AK305">IF(OR(AND(ISBLANK(Spreadsheet!E305),ISBLANK(Spreadsheet!D305),NOT(ISBLANK(Spreadsheet!C305))),AND(ISBLANK(Spreadsheet!E305),ISBLANK(Spreadsheet!D305),ISBLANK(Spreadsheet!C305))),TRUE,ISNUMBER(MATCH(TRUE,EXACT(Spreadsheet!E305,Relationships),0)))</f>
        <v>1</v>
      </c>
      <c r="AL305" s="5" t="b">
        <f>IF(NOT(ISBLANK(Spreadsheet!C305)),IF(OR(ISBLANK(Spreadsheet!F305),LEN(Spreadsheet!F305)&gt;40),FALSE,TRUE),TRUE)</f>
        <v>1</v>
      </c>
      <c r="AM305" s="5" t="b">
        <f>IF(NOT(ISBLANK(Spreadsheet!C305)),IF(OR(ISBLANK(Spreadsheet!H305),LEN(Spreadsheet!H305)&gt;40),FALSE,TRUE),TRUE)</f>
        <v>1</v>
      </c>
      <c r="AN305" s="5" t="b">
        <f t="array" ref="AN305">IF(ISBLANK(Spreadsheet!I305),TRUE,ISNUMBER(MATCH(TRUE,EXACT(Spreadsheet!I305,GenderValues),0)))</f>
        <v>1</v>
      </c>
      <c r="AO305" s="5" t="b">
        <f ca="1">IF(ISERROR(DATEVALUE(TEXT(Spreadsheet!J305,"mm/dd/yyyy")) &gt; TODAY()),IF(AND(ISBLANK(Spreadsheet!J305),ISBLANK(Spreadsheet!C305)),TRUE,FALSE),IF(DATEVALUE(TEXT(Spreadsheet!J305,"mm/dd/yyyy")) &gt; TODAY(),FALSE,TRUE))</f>
        <v>1</v>
      </c>
      <c r="AP305" s="5" t="b">
        <f>OR(ISBLANK(Spreadsheet!K305),LEN(Spreadsheet!K305)&lt;=100)</f>
        <v>1</v>
      </c>
      <c r="AQ305" s="5" t="b">
        <f t="array" ref="AQ305">IF(OR(AND(ISBLANK(Spreadsheet!L305),ISBLANK(Spreadsheet!C305)),AND(NOT(ISBLANK(Spreadsheet!C305)),NOT(ISBLANK(Spreadsheet!D305)))),TRUE,ISNUMBER(MATCH(TRUE,EXACT(Spreadsheet!L305,MaritalStatus),0)))</f>
        <v>1</v>
      </c>
      <c r="AR305" s="5" t="b">
        <f ca="1">IF(ISERROR(DATEVALUE(TEXT(Spreadsheet!M305,"mm/dd/yyyy")) &gt; TODAY()),IF(ISBLANK(Spreadsheet!M305),TRUE,FALSE),IF(DATEVALUE(TEXT(Spreadsheet!M305,"mm/dd/yyyy")) &gt; TODAY(),FALSE,TRUE))</f>
        <v>1</v>
      </c>
      <c r="AS305" s="5" t="b">
        <f>OR(ISBLANK(Spreadsheet!N305),LEN(Spreadsheet!N305)&lt;=100)</f>
        <v>1</v>
      </c>
      <c r="AT305" s="5" t="b">
        <f>OR(ISBLANK(Spreadsheet!O305),UPPER(Spreadsheet!O305)="YES")</f>
        <v>1</v>
      </c>
      <c r="AU305" s="5" t="b">
        <f>OR(ISBLANK(Spreadsheet!P305),UPPER(Spreadsheet!P305)="YES")</f>
        <v>1</v>
      </c>
      <c r="AV305" s="5" t="b">
        <f t="array" ref="AV305">IF(ISBLANK(Spreadsheet!Q305),TRUE,ISNUMBER(MATCH(TRUE,EXACT(Spreadsheet!Q305,OnGroupsPriorIns),0)))</f>
        <v>1</v>
      </c>
      <c r="AW305" s="5" t="b">
        <f>OR(ISBLANK(Spreadsheet!R305),UPPER(Spreadsheet!R305)="YES")</f>
        <v>1</v>
      </c>
      <c r="AX305" s="5" t="b">
        <f>OR(ISBLANK(Spreadsheet!S305),UPPER(Spreadsheet!S305)="YES")</f>
        <v>1</v>
      </c>
      <c r="AY305" s="5" t="b">
        <f>OR(AND(ISBLANK(Spreadsheet!C305),LEN(Spreadsheet!T305)=0),AND(NOT(ISBLANK(Spreadsheet!C305)),LEN(Spreadsheet!T305)&gt;0,LEN(Spreadsheet!T305)&lt;=50))</f>
        <v>1</v>
      </c>
      <c r="AZ305" s="5" t="b">
        <f>OR(LEN(Spreadsheet!U305)=0,AND(LEN(Spreadsheet!U305)&gt;0,LEN(Spreadsheet!U305)&lt;=50))</f>
        <v>1</v>
      </c>
      <c r="BA305" s="5" t="b">
        <f>OR(AND(ISBLANK(Spreadsheet!C305),LEN(Spreadsheet!V305)=0),AND(NOT(ISBLANK(Spreadsheet!C305)),LEN(Spreadsheet!V305)&gt;0,LEN(Spreadsheet!V305)&lt;=50))</f>
        <v>1</v>
      </c>
      <c r="BB305" s="5" t="b">
        <f t="array" ref="BB305">IF(AND(ISBLANK(Spreadsheet!C305),LEN(Spreadsheet!W305)=0),TRUE,ISNUMBER(MATCH(TRUE,EXACT(Spreadsheet!W305,States),0)))</f>
        <v>1</v>
      </c>
      <c r="BC305" s="5" t="b">
        <f>OR(AND(ISBLANK(Spreadsheet!C305),LEN(Spreadsheet!X305)=0),AND(NOT(ISBLANK(Spreadsheet!C305)),LEN(Spreadsheet!X305)&gt;0,LEN(Spreadsheet!X305)=5,ISNUMBER(VALUE(Spreadsheet!X305))))</f>
        <v>1</v>
      </c>
      <c r="BD305" s="5" t="b">
        <f>OR(ISBLANK(Spreadsheet!Z305),LEN(Spreadsheet!Z305)&lt;=50)</f>
        <v>1</v>
      </c>
      <c r="BE305" s="5" t="b">
        <f>ISBLANK(Spreadsheet!AA305)</f>
        <v>1</v>
      </c>
      <c r="BF305" s="5" t="b">
        <f>ISBLANK(Spreadsheet!AB305)</f>
        <v>1</v>
      </c>
      <c r="BG305" s="5" t="b">
        <f>IF(ISERROR(DATEVALUE(TEXT(Spreadsheet!AC305,"mm/dd/yyyy")) &gt; DATEVALUE(TEXT(Spreadsheet!J305,"mm/dd/yyyy"))),IF(OR(AND(ISBLANK(Spreadsheet!AC305),ISBLANK(Spreadsheet!C305)),AND(NOT(ISBLANK(Spreadsheet!C305)),ISBLANK(Spreadsheet!AC305),NOT(ISBLANK(Spreadsheet!D305)))),TRUE,FALSE),IF(DATEVALUE(TEXT(Spreadsheet!AC305,"mm/dd/yyyy")) &gt; DATEVALUE(TEXT(Spreadsheet!J305,"mm/dd/yyyy")),TRUE,FALSE))</f>
        <v>1</v>
      </c>
      <c r="BH305" s="5" t="b">
        <f>OR(AND(ISBLANK(Spreadsheet!C305),ISBLANK(Spreadsheet!AE305)),AND(NOT(ISBLANK(Spreadsheet!C305)),NOT(ISBLANK(Spreadsheet!D305)),ISBLANK(Spreadsheet!AE305)),AND(NOT(ISBLANK(Spreadsheet!C305)),ISBLANK(Spreadsheet!D305),NOT(ISBLANK(Spreadsheet!AE305)),LEN(Spreadsheet!AE305)&lt;=100))</f>
        <v>1</v>
      </c>
      <c r="BI305" s="5" t="b">
        <f t="array" ref="BI305">IF(ISBLANK(Spreadsheet!AF305),TRUE,ISNUMBER(MATCH(TRUE,EXACT(Spreadsheet!AF305,CobraShortReasons),0)))</f>
        <v>1</v>
      </c>
      <c r="BJ305" s="5" t="b">
        <f ca="1">IF(ISERROR(DATEVALUE(TEXT(Spreadsheet!AG305,"mm/dd/yyyy")) &gt; TODAY()),IF(ISBLANK(Spreadsheet!AG305),TRUE,FALSE),IF(DATEVALUE(TEXT(Spreadsheet!AG305,"mm/dd/yyyy")) &gt; TODAY(),FALSE,TRUE))</f>
        <v>1</v>
      </c>
      <c r="BK305" s="5" t="b">
        <f>OR(ISBLANK(Spreadsheet!AH305),LEN(Spreadsheet!AH305)&lt;=25)</f>
        <v>1</v>
      </c>
      <c r="BL305" s="5" t="b">
        <f t="array" aca="1" ref="BL305" ca="1">IF(ISBLANK(Spreadsheet!AI305),TRUE,ISNUMBER(MATCH(TRUE,EXACT(Spreadsheet!AI305,INDIRECT(Spreadsheet!$D$2)),0)))</f>
        <v>1</v>
      </c>
      <c r="BM305" s="5" t="b">
        <f t="array" aca="1" ref="BM305" ca="1">IF(ISBLANK(Spreadsheet!AJ305),TRUE,ISNUMBER(MATCH(TRUE,EXACT(Spreadsheet!AJ305,INDIRECT(Spreadsheet!BJ305)),0)))</f>
        <v>1</v>
      </c>
      <c r="BN305" s="5" t="b">
        <f t="array" ref="BN305">IF(ISBLANK(Spreadsheet!AK305),TRUE,ISNUMBER(MATCH(TRUE,EXACT(Spreadsheet!AK305,DentalPlans),0)))</f>
        <v>1</v>
      </c>
      <c r="BO305" s="5" t="b">
        <f t="array" aca="1" ref="BO305" ca="1">IF(ISBLANK(Spreadsheet!AL305),TRUE,ISNUMBER(MATCH(TRUE,EXACT(Spreadsheet!AL305,INDIRECT(Spreadsheet!BK305)),0)))</f>
        <v>1</v>
      </c>
      <c r="BP305" s="5" t="b">
        <f t="array" ref="BP305">IF(ISBLANK(Spreadsheet!AM305),TRUE,ISNUMBER(MATCH(TRUE,EXACT(Spreadsheet!AM305,VisionPlans),0)))</f>
        <v>1</v>
      </c>
      <c r="BQ305" s="5" t="b">
        <f t="array" aca="1" ref="BQ305" ca="1">IF(ISBLANK(Spreadsheet!AN305),TRUE,ISNUMBER(MATCH(TRUE,EXACT(Spreadsheet!AN305,INDIRECT(Spreadsheet!BL305)),0)))</f>
        <v>1</v>
      </c>
      <c r="BR305" s="5" t="b">
        <f t="array" ref="BR305">IF(ISBLANK(Spreadsheet!AO305),TRUE,ISNUMBER(MATCH(TRUE,EXACT(Spreadsheet!AO305,LifeBenefitClasses),0)))</f>
        <v>1</v>
      </c>
      <c r="BS305" s="5" t="b">
        <f>IF(OR(ISBLANK(Spreadsheet!AO305), Spreadsheet!AO305="Waive"),IF(ISBLANK(Spreadsheet!AP305),TRUE,FALSE),IF(OR(AND(NOT(ISBLANK(Spreadsheet!AO305)),ISBLANK(Spreadsheet!AP305)),NOT(ISNUMBER(VALUE(Spreadsheet!AP305)))),FALSE,IF(OR(AND(Spreadsheet!AP305&lt;6,MOD(Spreadsheet!AP305*10,5)=0), MOD(Spreadsheet!AP305,5000)=0),TRUE,FALSE)))</f>
        <v>1</v>
      </c>
      <c r="BT305" s="5" t="b">
        <f t="array" ref="BT305">IF(ISBLANK(Spreadsheet!AQ305),TRUE,ISNUMBER(MATCH(TRUE,EXACT(Spreadsheet!AQ305,EnrollWaive),0)))</f>
        <v>1</v>
      </c>
      <c r="BU305" s="5" t="b">
        <f t="array" ref="BU305">IF(ISBLANK(Spreadsheet!AR305),TRUE,ISNUMBER(MATCH(TRUE,EXACT(Spreadsheet!AR305,LifeBenefitClasses),0)))</f>
        <v>1</v>
      </c>
      <c r="BV305" s="5" t="b">
        <f>IF(OR(ISBLANK(Spreadsheet!AR305), Spreadsheet!AR305="Waive"),IF(ISBLANK(Spreadsheet!AS305),TRUE,FALSE),IF(OR(AND(NOT(ISBLANK(Spreadsheet!AR305)),ISBLANK(Spreadsheet!AS305)),NOT(ISNUMBER(VALUE(Spreadsheet!AS305)))),FALSE,IF(OR(AND(Spreadsheet!AS305&lt;6,MOD(Spreadsheet!AS305*10,5)=0), MOD(Spreadsheet!AS305,10000)=0),TRUE,FALSE)))</f>
        <v>1</v>
      </c>
      <c r="BW305" s="5" t="b">
        <f t="array" ref="BW305">IF(ISBLANK(Spreadsheet!AT305),TRUE,ISNUMBER(MATCH(TRUE,EXACT(Spreadsheet!AT305,LifeBenefitClasses),0)))</f>
        <v>1</v>
      </c>
      <c r="BX305" s="5" t="b">
        <f>IF(OR(ISBLANK(Spreadsheet!AT305), Spreadsheet!AT305="Waive"),IF(ISBLANK(Spreadsheet!AU305),TRUE,FALSE),IF(OR(AND(NOT(ISBLANK(Spreadsheet!AT305)),ISBLANK(Spreadsheet!AU305)),NOT(ISNUMBER(VALUE(Spreadsheet!AU305)))),FALSE,IF(AND(NOT(OR(ISBLANK(Spreadsheet!AT305),Spreadsheet!AT305="Waive")),NOT(OR(ISBLANK(Spreadsheet!AR305),Spreadsheet!AR305="Waive")),MOD(Spreadsheet!AU305,5000)=0, Spreadsheet!AU305&lt;=(Spreadsheet!AS305*0.5)),TRUE,FALSE)))</f>
        <v>1</v>
      </c>
      <c r="BY305" s="5" t="b">
        <f t="array" ref="BY305">IF(ISBLANK(Spreadsheet!AV305),TRUE,ISNUMBER(MATCH(TRUE,EXACT(Spreadsheet!AV305,EnrollWaive),0)))</f>
        <v>1</v>
      </c>
      <c r="BZ305" s="5" t="b">
        <f t="array" ref="BZ305">IF(ISBLANK(Spreadsheet!AW305),TRUE,ISNUMBER(MATCH(TRUE,EXACT(Spreadsheet!AW305,LifeBenefitClasses),0)))</f>
        <v>1</v>
      </c>
      <c r="CA305" s="5" t="b">
        <f t="array" ref="CA305">IF(ISBLANK(Spreadsheet!AX305),TRUE,ISNUMBER(MATCH(TRUE,EXACT(Spreadsheet!AX305,LifeBenefitClasses),0)))</f>
        <v>1</v>
      </c>
      <c r="CB305" s="5" t="b">
        <f t="array" ref="CB305">IF(ISBLANK(Spreadsheet!AY305),TRUE,ISNUMBER(MATCH(TRUE,EXACT(Spreadsheet!AY305,LifeBenefitClasses),0)))</f>
        <v>1</v>
      </c>
      <c r="CC305" s="5" t="b">
        <f t="array" ref="CC305">IF(ISBLANK(Spreadsheet!AZ305),TRUE,ISNUMBER(MATCH(TRUE,EXACT(Spreadsheet!AZ305,LifeBenefitClasses),0)))</f>
        <v>1</v>
      </c>
      <c r="CD305" s="5" t="b">
        <f t="array" ref="CD305">IF(ISBLANK(Spreadsheet!BA305),TRUE,ISNUMBER(MATCH(TRUE,EXACT(Spreadsheet!BA305,LifeBenefitClasses),0)))</f>
        <v>1</v>
      </c>
      <c r="CE305" s="5" t="b">
        <f>IF(OR(ISBLANK(Spreadsheet!BA305), Spreadsheet!BA305="Waive"),IF(ISBLANK(Spreadsheet!BB305),TRUE,FALSE),IF(OR(AND(NOT(ISBLANK(Spreadsheet!BA305)),ISBLANK(Spreadsheet!BB305)),NOT(ISNUMBER(VALUE(Spreadsheet!BB305))),ISBLANK(Spreadsheet!BC305),NOT(ISNUMBER(VALUE(Spreadsheet!BC305)))),FALSE,IF(AND(Spreadsheet!BB305&gt;=50000,Spreadsheet!BB305&lt;=250000,MOD(Spreadsheet!BB305,10000)=0,Spreadsheet!BB305&lt;=(10*Spreadsheet!BC305)),TRUE,FALSE)))</f>
        <v>1</v>
      </c>
      <c r="CF305" s="5" t="b">
        <f>IF(NOT(ISBLANK(Spreadsheet!BC305)),AND(ISNUMBER(VALUE(Spreadsheet!BC305)),Spreadsheet!BC305&gt;0),AND(OR(ISBLANK(Spreadsheet!AO305),Spreadsheet!AO305="Waive",AND(NOT(OR(ISBLANK(Spreadsheet!AO305),Spreadsheet!AO305="Waive")),Spreadsheet!AP305&gt;=6)),OR(ISBLANK(Spreadsheet!AR305),AND(NOT(OR(ISBLANK(Spreadsheet!AR305),Spreadsheet!AR305="Waive")),Spreadsheet!AS305&gt;=6)),OR(ISBLANK(Spreadsheet!AW305)),OR(ISBLANK(Spreadsheet!AX305)),OR(ISBLANK(Spreadsheet!AY305)),OR(ISBLANK(Spreadsheet!AZ305)),OR(ISBLANK(Spreadsheet!BA305),Spreadsheet!BA305="Waive")))</f>
        <v>1</v>
      </c>
      <c r="CG305" s="5" t="b">
        <f t="shared" ca="1" si="21"/>
        <v>1</v>
      </c>
    </row>
    <row r="306" spans="8:85" x14ac:dyDescent="0.3">
      <c r="H306" s="5">
        <f t="shared" ca="1" si="18"/>
        <v>2</v>
      </c>
      <c r="I306" s="5" t="str">
        <f t="shared" ca="1" si="19"/>
        <v/>
      </c>
      <c r="J306" s="5" t="str">
        <f>IF(AND(NOT(ISBLANK(Spreadsheet!C306)),ISBLANK(Spreadsheet!D306)),Spreadsheet!F306&amp;" "&amp;Spreadsheet!H306,"")</f>
        <v/>
      </c>
      <c r="K306" s="5">
        <f>IF(AND(NOT(ISBLANK(Spreadsheet!C306)),ISBLANK(Spreadsheet!D306)),COUNTIFS(Spreadsheet!E307:E$786,"=Child",Spreadsheet!C307:C$786, "="&amp;Spreadsheet!C306) + COUNTIFS(Spreadsheet!E307:E$786,"=Step-child",Spreadsheet!C307:C$786, "="&amp;Spreadsheet!C306),0)</f>
        <v>0</v>
      </c>
      <c r="L306" s="5">
        <f>IF(NOT(ISBLANK(J306)),COUNTIFS(Spreadsheet!E307:E$786,"=Wife",Spreadsheet!C307:C$786, "="&amp;Spreadsheet!C306) + COUNTIFS(Spreadsheet!E307:E$786,"=Husband",Spreadsheet!C307:C$786, "="&amp;Spreadsheet!C306),0)</f>
        <v>0</v>
      </c>
      <c r="M306" s="5">
        <f>IF(NOT(ISBLANK(Spreadsheet!AJ306)),VLOOKUP(Spreadsheet!AJ306,'Drop Downs'!$P$2:$R$16,3,FALSE),0)</f>
        <v>0</v>
      </c>
      <c r="N306" s="5">
        <f>IF(NOT(ISBLANK(Spreadsheet!AJ306)), VLOOKUP(Spreadsheet!AJ306,'Drop Downs'!$P$2:$R$16,2,FALSE),0)</f>
        <v>0</v>
      </c>
      <c r="O306" s="5">
        <f>IF(NOT(ISBLANK(Spreadsheet!AL306)),VLOOKUP(Spreadsheet!AL306,'Drop Downs'!$P$2:$R$16,3,FALSE), 0)</f>
        <v>0</v>
      </c>
      <c r="P306" s="5">
        <f>IF(NOT(ISBLANK(Spreadsheet!AL306)),VLOOKUP(Spreadsheet!AL306,'Drop Downs'!$P$2:$R$16,2,FALSE),0)</f>
        <v>0</v>
      </c>
      <c r="Q306" s="5">
        <f>IF(NOT(ISBLANK(Spreadsheet!AN306)),VLOOKUP(Spreadsheet!AN306,'Drop Downs'!$P$2:$R$16,3,FALSE),0)</f>
        <v>0</v>
      </c>
      <c r="R306" s="5">
        <f>IF(NOT(ISBLANK(Spreadsheet!AN306)),VLOOKUP(Spreadsheet!AN306,'Drop Downs'!$P$2:$R$16,2,FALSE),0)</f>
        <v>0</v>
      </c>
      <c r="S306" s="5" t="str">
        <f>IF(OR(M306&gt;K306,N306&gt;L306,O306&gt;K306, Q306&gt;K306,N306&gt;L306, P306&gt;L306, R306&gt;L306),"Member currently has a coverage election over what he/she needs.  Please add more dependents or adjust the coverage election.","")&amp;(IF(AND(NOT(ISBLANK(Spreadsheet!C306)),NOT(ISBLANK(Spreadsheet!D306)),ISBLANK(Spreadsheet!E306)),"Dependent lacks a relationship to member.Please select one from the drop-down.",""))</f>
        <v/>
      </c>
      <c r="T306" s="5" t="b">
        <f t="shared" si="20"/>
        <v>1</v>
      </c>
      <c r="U306" s="5" t="b">
        <f>OR(ISBLANK(Spreadsheet!C306),IF(NOT(ISBLANK(Spreadsheet!D306)),NOT(ISBLANK(Spreadsheet!E306)),TRUE))</f>
        <v>1</v>
      </c>
      <c r="V306" s="5" t="b">
        <f>OR(ISBLANK(Spreadsheet!C306), NOT(ISBLANK(Spreadsheet!I306)))</f>
        <v>1</v>
      </c>
      <c r="W306" s="5" t="b">
        <f>OR(ISBLANK(Spreadsheet!D306),NOT(ISBLANK(Spreadsheet!C306)))</f>
        <v>1</v>
      </c>
      <c r="X306" s="155" t="str">
        <f>REPT("0",MIN(FIND({1,2,3,4,5,6,7,8,9},Spreadsheet!C306&amp;"123456789"))-1)&amp;IF(ISBLANK(Spreadsheet!C306),"",SUMPRODUCT(MID(0&amp;Spreadsheet!C306,LARGE(INDEX(ISNUMBER(--MID(Spreadsheet!C306,ROW($1:$225),1))*
 ROW($1:$225),0),ROW($1:$225))+1,1)*10^ROW($1:$225)/10))</f>
        <v/>
      </c>
      <c r="Y306" s="5" t="b">
        <f>IF(NOT(ISBLANK(Spreadsheet!C306)),IF(AND(ISNUMBER(VALUE(Spreadsheet!C306)), LEN(Spreadsheet!C306)=9),TRUE,FALSE),TRUE)</f>
        <v>1</v>
      </c>
      <c r="Z306" s="155" t="str">
        <f>REPT("0",MIN(FIND({1,2,3,4,5,6,7,8,9},Spreadsheet!D306&amp;"123456789"))-1)&amp;IF(ISBLANK(Spreadsheet!D306),"",SUMPRODUCT(MID(0&amp;Spreadsheet!D306,LARGE(INDEX(ISNUMBER(--MID(Spreadsheet!D306,ROW($1:$225),1))*
 ROW($1:$225),0),ROW($1:$225))+1,1)*10^ROW($1:$225)/10))</f>
        <v/>
      </c>
      <c r="AA306" s="5" t="b">
        <f>IF(AND(NOT(ISBLANK(Spreadsheet!D306)),NOT(ISBLANK(Spreadsheet!C306))),IF(AND(ISNUMBER(VALUE(Spreadsheet!D306)), LEN(Spreadsheet!D306)=9),TRUE,FALSE),IF(AND(NOT(ISBLANK(Spreadsheet!D306)),ISBLANK(Spreadsheet!C306)),FALSE,TRUE))</f>
        <v>1</v>
      </c>
      <c r="AB306" s="5" t="b">
        <f>OR(ISBLANK(Spreadsheet!Y306),IF(NOT(ISBLANK(Spreadsheet!Y306)),LEN(Spreadsheet!Y306)=10,ISNUMBER(VALUE(Spreadsheet!Y306))))</f>
        <v>1</v>
      </c>
      <c r="AC306" s="5" t="b">
        <f>OR(ISBLANK(Spreadsheet!AI306), AND(NOT(ISBLANK(Spreadsheet!AJ306)), NOT(ISNUMBER(SEARCH("Waive",Spreadsheet!AJ306)))))</f>
        <v>1</v>
      </c>
      <c r="AD306" s="5" t="b">
        <f>OR(ISBLANK(Spreadsheet!AK306), AND(NOT(ISBLANK(Spreadsheet!AL306)), NOT(ISNUMBER(SEARCH("Waive",Spreadsheet!AL306)))))</f>
        <v>1</v>
      </c>
      <c r="AE306" s="5" t="b">
        <f>OR(ISBLANK(Spreadsheet!AM306), AND(NOT(ISBLANK(Spreadsheet!AN306)), NOT(ISNUMBER(SEARCH("Waive", Spreadsheet!AN306)))))</f>
        <v>1</v>
      </c>
      <c r="AF306" s="5" t="b">
        <f>OR(ISBLANK(Spreadsheet!C306), NOT(ISBLANK(Spreadsheet!D306)),NOT(ISBLANK(Spreadsheet!L306)))</f>
        <v>1</v>
      </c>
      <c r="AG306" s="5" t="b">
        <f>IF(AND(NOT(ISBLANK(Spreadsheet!C306)), NOT(ISBLANK(Spreadsheet!D306)),Spreadsheet!C306&lt;&gt;Spreadsheet!D306),IF(ISERROR(VLOOKUP(Spreadsheet!C306, Spreadsheet!$C$6:'Spreadsheet'!$C305,1,FALSE)), FALSE, TRUE),TRUE)</f>
        <v>1</v>
      </c>
      <c r="AH306" s="5" t="b">
        <f>Spreadsheet!$B$2=Spreadsheet!AD306</f>
        <v>1</v>
      </c>
      <c r="AI306" s="5" t="b">
        <f>IF(ISBLANK(Spreadsheet!G306),TRUE,IF(OR(LEN(Spreadsheet!G306)&gt;1,ISNUMBER(VALUE(Spreadsheet!G306))),FALSE,TRUE))</f>
        <v>1</v>
      </c>
      <c r="AJ306" s="5" t="b">
        <f>OR(ISBLANK(Spreadsheet!C306), NOT(ISBLANK(Spreadsheet!B306)), NOT(ISBLANK(Spreadsheet!D306)))</f>
        <v>1</v>
      </c>
      <c r="AK306" s="5" t="b">
        <f t="array" ref="AK306">IF(OR(AND(ISBLANK(Spreadsheet!E306),ISBLANK(Spreadsheet!D306),NOT(ISBLANK(Spreadsheet!C306))),AND(ISBLANK(Spreadsheet!E306),ISBLANK(Spreadsheet!D306),ISBLANK(Spreadsheet!C306))),TRUE,ISNUMBER(MATCH(TRUE,EXACT(Spreadsheet!E306,Relationships),0)))</f>
        <v>1</v>
      </c>
      <c r="AL306" s="5" t="b">
        <f>IF(NOT(ISBLANK(Spreadsheet!C306)),IF(OR(ISBLANK(Spreadsheet!F306),LEN(Spreadsheet!F306)&gt;40),FALSE,TRUE),TRUE)</f>
        <v>1</v>
      </c>
      <c r="AM306" s="5" t="b">
        <f>IF(NOT(ISBLANK(Spreadsheet!C306)),IF(OR(ISBLANK(Spreadsheet!H306),LEN(Spreadsheet!H306)&gt;40),FALSE,TRUE),TRUE)</f>
        <v>1</v>
      </c>
      <c r="AN306" s="5" t="b">
        <f t="array" ref="AN306">IF(ISBLANK(Spreadsheet!I306),TRUE,ISNUMBER(MATCH(TRUE,EXACT(Spreadsheet!I306,GenderValues),0)))</f>
        <v>1</v>
      </c>
      <c r="AO306" s="5" t="b">
        <f ca="1">IF(ISERROR(DATEVALUE(TEXT(Spreadsheet!J306,"mm/dd/yyyy")) &gt; TODAY()),IF(AND(ISBLANK(Spreadsheet!J306),ISBLANK(Spreadsheet!C306)),TRUE,FALSE),IF(DATEVALUE(TEXT(Spreadsheet!J306,"mm/dd/yyyy")) &gt; TODAY(),FALSE,TRUE))</f>
        <v>1</v>
      </c>
      <c r="AP306" s="5" t="b">
        <f>OR(ISBLANK(Spreadsheet!K306),LEN(Spreadsheet!K306)&lt;=100)</f>
        <v>1</v>
      </c>
      <c r="AQ306" s="5" t="b">
        <f t="array" ref="AQ306">IF(OR(AND(ISBLANK(Spreadsheet!L306),ISBLANK(Spreadsheet!C306)),AND(NOT(ISBLANK(Spreadsheet!C306)),NOT(ISBLANK(Spreadsheet!D306)))),TRUE,ISNUMBER(MATCH(TRUE,EXACT(Spreadsheet!L306,MaritalStatus),0)))</f>
        <v>1</v>
      </c>
      <c r="AR306" s="5" t="b">
        <f ca="1">IF(ISERROR(DATEVALUE(TEXT(Spreadsheet!M306,"mm/dd/yyyy")) &gt; TODAY()),IF(ISBLANK(Spreadsheet!M306),TRUE,FALSE),IF(DATEVALUE(TEXT(Spreadsheet!M306,"mm/dd/yyyy")) &gt; TODAY(),FALSE,TRUE))</f>
        <v>1</v>
      </c>
      <c r="AS306" s="5" t="b">
        <f>OR(ISBLANK(Spreadsheet!N306),LEN(Spreadsheet!N306)&lt;=100)</f>
        <v>1</v>
      </c>
      <c r="AT306" s="5" t="b">
        <f>OR(ISBLANK(Spreadsheet!O306),UPPER(Spreadsheet!O306)="YES")</f>
        <v>1</v>
      </c>
      <c r="AU306" s="5" t="b">
        <f>OR(ISBLANK(Spreadsheet!P306),UPPER(Spreadsheet!P306)="YES")</f>
        <v>1</v>
      </c>
      <c r="AV306" s="5" t="b">
        <f t="array" ref="AV306">IF(ISBLANK(Spreadsheet!Q306),TRUE,ISNUMBER(MATCH(TRUE,EXACT(Spreadsheet!Q306,OnGroupsPriorIns),0)))</f>
        <v>1</v>
      </c>
      <c r="AW306" s="5" t="b">
        <f>OR(ISBLANK(Spreadsheet!R306),UPPER(Spreadsheet!R306)="YES")</f>
        <v>1</v>
      </c>
      <c r="AX306" s="5" t="b">
        <f>OR(ISBLANK(Spreadsheet!S306),UPPER(Spreadsheet!S306)="YES")</f>
        <v>1</v>
      </c>
      <c r="AY306" s="5" t="b">
        <f>OR(AND(ISBLANK(Spreadsheet!C306),LEN(Spreadsheet!T306)=0),AND(NOT(ISBLANK(Spreadsheet!C306)),LEN(Spreadsheet!T306)&gt;0,LEN(Spreadsheet!T306)&lt;=50))</f>
        <v>1</v>
      </c>
      <c r="AZ306" s="5" t="b">
        <f>OR(LEN(Spreadsheet!U306)=0,AND(LEN(Spreadsheet!U306)&gt;0,LEN(Spreadsheet!U306)&lt;=50))</f>
        <v>1</v>
      </c>
      <c r="BA306" s="5" t="b">
        <f>OR(AND(ISBLANK(Spreadsheet!C306),LEN(Spreadsheet!V306)=0),AND(NOT(ISBLANK(Spreadsheet!C306)),LEN(Spreadsheet!V306)&gt;0,LEN(Spreadsheet!V306)&lt;=50))</f>
        <v>1</v>
      </c>
      <c r="BB306" s="5" t="b">
        <f t="array" ref="BB306">IF(AND(ISBLANK(Spreadsheet!C306),LEN(Spreadsheet!W306)=0),TRUE,ISNUMBER(MATCH(TRUE,EXACT(Spreadsheet!W306,States),0)))</f>
        <v>1</v>
      </c>
      <c r="BC306" s="5" t="b">
        <f>OR(AND(ISBLANK(Spreadsheet!C306),LEN(Spreadsheet!X306)=0),AND(NOT(ISBLANK(Spreadsheet!C306)),LEN(Spreadsheet!X306)&gt;0,LEN(Spreadsheet!X306)=5,ISNUMBER(VALUE(Spreadsheet!X306))))</f>
        <v>1</v>
      </c>
      <c r="BD306" s="5" t="b">
        <f>OR(ISBLANK(Spreadsheet!Z306),LEN(Spreadsheet!Z306)&lt;=50)</f>
        <v>1</v>
      </c>
      <c r="BE306" s="5" t="b">
        <f>ISBLANK(Spreadsheet!AA306)</f>
        <v>1</v>
      </c>
      <c r="BF306" s="5" t="b">
        <f>ISBLANK(Spreadsheet!AB306)</f>
        <v>1</v>
      </c>
      <c r="BG306" s="5" t="b">
        <f>IF(ISERROR(DATEVALUE(TEXT(Spreadsheet!AC306,"mm/dd/yyyy")) &gt; DATEVALUE(TEXT(Spreadsheet!J306,"mm/dd/yyyy"))),IF(OR(AND(ISBLANK(Spreadsheet!AC306),ISBLANK(Spreadsheet!C306)),AND(NOT(ISBLANK(Spreadsheet!C306)),ISBLANK(Spreadsheet!AC306),NOT(ISBLANK(Spreadsheet!D306)))),TRUE,FALSE),IF(DATEVALUE(TEXT(Spreadsheet!AC306,"mm/dd/yyyy")) &gt; DATEVALUE(TEXT(Spreadsheet!J306,"mm/dd/yyyy")),TRUE,FALSE))</f>
        <v>1</v>
      </c>
      <c r="BH306" s="5" t="b">
        <f>OR(AND(ISBLANK(Spreadsheet!C306),ISBLANK(Spreadsheet!AE306)),AND(NOT(ISBLANK(Spreadsheet!C306)),NOT(ISBLANK(Spreadsheet!D306)),ISBLANK(Spreadsheet!AE306)),AND(NOT(ISBLANK(Spreadsheet!C306)),ISBLANK(Spreadsheet!D306),NOT(ISBLANK(Spreadsheet!AE306)),LEN(Spreadsheet!AE306)&lt;=100))</f>
        <v>1</v>
      </c>
      <c r="BI306" s="5" t="b">
        <f t="array" ref="BI306">IF(ISBLANK(Spreadsheet!AF306),TRUE,ISNUMBER(MATCH(TRUE,EXACT(Spreadsheet!AF306,CobraShortReasons),0)))</f>
        <v>1</v>
      </c>
      <c r="BJ306" s="5" t="b">
        <f ca="1">IF(ISERROR(DATEVALUE(TEXT(Spreadsheet!AG306,"mm/dd/yyyy")) &gt; TODAY()),IF(ISBLANK(Spreadsheet!AG306),TRUE,FALSE),IF(DATEVALUE(TEXT(Spreadsheet!AG306,"mm/dd/yyyy")) &gt; TODAY(),FALSE,TRUE))</f>
        <v>1</v>
      </c>
      <c r="BK306" s="5" t="b">
        <f>OR(ISBLANK(Spreadsheet!AH306),LEN(Spreadsheet!AH306)&lt;=25)</f>
        <v>1</v>
      </c>
      <c r="BL306" s="5" t="b">
        <f t="array" aca="1" ref="BL306" ca="1">IF(ISBLANK(Spreadsheet!AI306),TRUE,ISNUMBER(MATCH(TRUE,EXACT(Spreadsheet!AI306,INDIRECT(Spreadsheet!$D$2)),0)))</f>
        <v>1</v>
      </c>
      <c r="BM306" s="5" t="b">
        <f t="array" aca="1" ref="BM306" ca="1">IF(ISBLANK(Spreadsheet!AJ306),TRUE,ISNUMBER(MATCH(TRUE,EXACT(Spreadsheet!AJ306,INDIRECT(Spreadsheet!BJ306)),0)))</f>
        <v>1</v>
      </c>
      <c r="BN306" s="5" t="b">
        <f t="array" ref="BN306">IF(ISBLANK(Spreadsheet!AK306),TRUE,ISNUMBER(MATCH(TRUE,EXACT(Spreadsheet!AK306,DentalPlans),0)))</f>
        <v>1</v>
      </c>
      <c r="BO306" s="5" t="b">
        <f t="array" aca="1" ref="BO306" ca="1">IF(ISBLANK(Spreadsheet!AL306),TRUE,ISNUMBER(MATCH(TRUE,EXACT(Spreadsheet!AL306,INDIRECT(Spreadsheet!BK306)),0)))</f>
        <v>1</v>
      </c>
      <c r="BP306" s="5" t="b">
        <f t="array" ref="BP306">IF(ISBLANK(Spreadsheet!AM306),TRUE,ISNUMBER(MATCH(TRUE,EXACT(Spreadsheet!AM306,VisionPlans),0)))</f>
        <v>1</v>
      </c>
      <c r="BQ306" s="5" t="b">
        <f t="array" aca="1" ref="BQ306" ca="1">IF(ISBLANK(Spreadsheet!AN306),TRUE,ISNUMBER(MATCH(TRUE,EXACT(Spreadsheet!AN306,INDIRECT(Spreadsheet!BL306)),0)))</f>
        <v>1</v>
      </c>
      <c r="BR306" s="5" t="b">
        <f t="array" ref="BR306">IF(ISBLANK(Spreadsheet!AO306),TRUE,ISNUMBER(MATCH(TRUE,EXACT(Spreadsheet!AO306,LifeBenefitClasses),0)))</f>
        <v>1</v>
      </c>
      <c r="BS306" s="5" t="b">
        <f>IF(OR(ISBLANK(Spreadsheet!AO306), Spreadsheet!AO306="Waive"),IF(ISBLANK(Spreadsheet!AP306),TRUE,FALSE),IF(OR(AND(NOT(ISBLANK(Spreadsheet!AO306)),ISBLANK(Spreadsheet!AP306)),NOT(ISNUMBER(VALUE(Spreadsheet!AP306)))),FALSE,IF(OR(AND(Spreadsheet!AP306&lt;6,MOD(Spreadsheet!AP306*10,5)=0), MOD(Spreadsheet!AP306,5000)=0),TRUE,FALSE)))</f>
        <v>1</v>
      </c>
      <c r="BT306" s="5" t="b">
        <f t="array" ref="BT306">IF(ISBLANK(Spreadsheet!AQ306),TRUE,ISNUMBER(MATCH(TRUE,EXACT(Spreadsheet!AQ306,EnrollWaive),0)))</f>
        <v>1</v>
      </c>
      <c r="BU306" s="5" t="b">
        <f t="array" ref="BU306">IF(ISBLANK(Spreadsheet!AR306),TRUE,ISNUMBER(MATCH(TRUE,EXACT(Spreadsheet!AR306,LifeBenefitClasses),0)))</f>
        <v>1</v>
      </c>
      <c r="BV306" s="5" t="b">
        <f>IF(OR(ISBLANK(Spreadsheet!AR306), Spreadsheet!AR306="Waive"),IF(ISBLANK(Spreadsheet!AS306),TRUE,FALSE),IF(OR(AND(NOT(ISBLANK(Spreadsheet!AR306)),ISBLANK(Spreadsheet!AS306)),NOT(ISNUMBER(VALUE(Spreadsheet!AS306)))),FALSE,IF(OR(AND(Spreadsheet!AS306&lt;6,MOD(Spreadsheet!AS306*10,5)=0), MOD(Spreadsheet!AS306,10000)=0),TRUE,FALSE)))</f>
        <v>1</v>
      </c>
      <c r="BW306" s="5" t="b">
        <f t="array" ref="BW306">IF(ISBLANK(Spreadsheet!AT306),TRUE,ISNUMBER(MATCH(TRUE,EXACT(Spreadsheet!AT306,LifeBenefitClasses),0)))</f>
        <v>1</v>
      </c>
      <c r="BX306" s="5" t="b">
        <f>IF(OR(ISBLANK(Spreadsheet!AT306), Spreadsheet!AT306="Waive"),IF(ISBLANK(Spreadsheet!AU306),TRUE,FALSE),IF(OR(AND(NOT(ISBLANK(Spreadsheet!AT306)),ISBLANK(Spreadsheet!AU306)),NOT(ISNUMBER(VALUE(Spreadsheet!AU306)))),FALSE,IF(AND(NOT(OR(ISBLANK(Spreadsheet!AT306),Spreadsheet!AT306="Waive")),NOT(OR(ISBLANK(Spreadsheet!AR306),Spreadsheet!AR306="Waive")),MOD(Spreadsheet!AU306,5000)=0, Spreadsheet!AU306&lt;=(Spreadsheet!AS306*0.5)),TRUE,FALSE)))</f>
        <v>1</v>
      </c>
      <c r="BY306" s="5" t="b">
        <f t="array" ref="BY306">IF(ISBLANK(Spreadsheet!AV306),TRUE,ISNUMBER(MATCH(TRUE,EXACT(Spreadsheet!AV306,EnrollWaive),0)))</f>
        <v>1</v>
      </c>
      <c r="BZ306" s="5" t="b">
        <f t="array" ref="BZ306">IF(ISBLANK(Spreadsheet!AW306),TRUE,ISNUMBER(MATCH(TRUE,EXACT(Spreadsheet!AW306,LifeBenefitClasses),0)))</f>
        <v>1</v>
      </c>
      <c r="CA306" s="5" t="b">
        <f t="array" ref="CA306">IF(ISBLANK(Spreadsheet!AX306),TRUE,ISNUMBER(MATCH(TRUE,EXACT(Spreadsheet!AX306,LifeBenefitClasses),0)))</f>
        <v>1</v>
      </c>
      <c r="CB306" s="5" t="b">
        <f t="array" ref="CB306">IF(ISBLANK(Spreadsheet!AY306),TRUE,ISNUMBER(MATCH(TRUE,EXACT(Spreadsheet!AY306,LifeBenefitClasses),0)))</f>
        <v>1</v>
      </c>
      <c r="CC306" s="5" t="b">
        <f t="array" ref="CC306">IF(ISBLANK(Spreadsheet!AZ306),TRUE,ISNUMBER(MATCH(TRUE,EXACT(Spreadsheet!AZ306,LifeBenefitClasses),0)))</f>
        <v>1</v>
      </c>
      <c r="CD306" s="5" t="b">
        <f t="array" ref="CD306">IF(ISBLANK(Spreadsheet!BA306),TRUE,ISNUMBER(MATCH(TRUE,EXACT(Spreadsheet!BA306,LifeBenefitClasses),0)))</f>
        <v>1</v>
      </c>
      <c r="CE306" s="5" t="b">
        <f>IF(OR(ISBLANK(Spreadsheet!BA306), Spreadsheet!BA306="Waive"),IF(ISBLANK(Spreadsheet!BB306),TRUE,FALSE),IF(OR(AND(NOT(ISBLANK(Spreadsheet!BA306)),ISBLANK(Spreadsheet!BB306)),NOT(ISNUMBER(VALUE(Spreadsheet!BB306))),ISBLANK(Spreadsheet!BC306),NOT(ISNUMBER(VALUE(Spreadsheet!BC306)))),FALSE,IF(AND(Spreadsheet!BB306&gt;=50000,Spreadsheet!BB306&lt;=250000,MOD(Spreadsheet!BB306,10000)=0,Spreadsheet!BB306&lt;=(10*Spreadsheet!BC306)),TRUE,FALSE)))</f>
        <v>1</v>
      </c>
      <c r="CF306" s="5" t="b">
        <f>IF(NOT(ISBLANK(Spreadsheet!BC306)),AND(ISNUMBER(VALUE(Spreadsheet!BC306)),Spreadsheet!BC306&gt;0),AND(OR(ISBLANK(Spreadsheet!AO306),Spreadsheet!AO306="Waive",AND(NOT(OR(ISBLANK(Spreadsheet!AO306),Spreadsheet!AO306="Waive")),Spreadsheet!AP306&gt;=6)),OR(ISBLANK(Spreadsheet!AR306),AND(NOT(OR(ISBLANK(Spreadsheet!AR306),Spreadsheet!AR306="Waive")),Spreadsheet!AS306&gt;=6)),OR(ISBLANK(Spreadsheet!AW306)),OR(ISBLANK(Spreadsheet!AX306)),OR(ISBLANK(Spreadsheet!AY306)),OR(ISBLANK(Spreadsheet!AZ306)),OR(ISBLANK(Spreadsheet!BA306),Spreadsheet!BA306="Waive")))</f>
        <v>1</v>
      </c>
      <c r="CG306" s="5" t="b">
        <f t="shared" ca="1" si="21"/>
        <v>1</v>
      </c>
    </row>
    <row r="307" spans="8:85" x14ac:dyDescent="0.3">
      <c r="H307" s="5">
        <f t="shared" ca="1" si="18"/>
        <v>2</v>
      </c>
      <c r="I307" s="5" t="str">
        <f t="shared" ca="1" si="19"/>
        <v/>
      </c>
      <c r="J307" s="5" t="str">
        <f>IF(AND(NOT(ISBLANK(Spreadsheet!C307)),ISBLANK(Spreadsheet!D307)),Spreadsheet!F307&amp;" "&amp;Spreadsheet!H307,"")</f>
        <v/>
      </c>
      <c r="K307" s="5">
        <f>IF(AND(NOT(ISBLANK(Spreadsheet!C307)),ISBLANK(Spreadsheet!D307)),COUNTIFS(Spreadsheet!E308:E$786,"=Child",Spreadsheet!C308:C$786, "="&amp;Spreadsheet!C307) + COUNTIFS(Spreadsheet!E308:E$786,"=Step-child",Spreadsheet!C308:C$786, "="&amp;Spreadsheet!C307),0)</f>
        <v>0</v>
      </c>
      <c r="L307" s="5">
        <f>IF(NOT(ISBLANK(J307)),COUNTIFS(Spreadsheet!E308:E$786,"=Wife",Spreadsheet!C308:C$786, "="&amp;Spreadsheet!C307) + COUNTIFS(Spreadsheet!E308:E$786,"=Husband",Spreadsheet!C308:C$786, "="&amp;Spreadsheet!C307),0)</f>
        <v>0</v>
      </c>
      <c r="M307" s="5">
        <f>IF(NOT(ISBLANK(Spreadsheet!AJ307)),VLOOKUP(Spreadsheet!AJ307,'Drop Downs'!$P$2:$R$16,3,FALSE),0)</f>
        <v>0</v>
      </c>
      <c r="N307" s="5">
        <f>IF(NOT(ISBLANK(Spreadsheet!AJ307)), VLOOKUP(Spreadsheet!AJ307,'Drop Downs'!$P$2:$R$16,2,FALSE),0)</f>
        <v>0</v>
      </c>
      <c r="O307" s="5">
        <f>IF(NOT(ISBLANK(Spreadsheet!AL307)),VLOOKUP(Spreadsheet!AL307,'Drop Downs'!$P$2:$R$16,3,FALSE), 0)</f>
        <v>0</v>
      </c>
      <c r="P307" s="5">
        <f>IF(NOT(ISBLANK(Spreadsheet!AL307)),VLOOKUP(Spreadsheet!AL307,'Drop Downs'!$P$2:$R$16,2,FALSE),0)</f>
        <v>0</v>
      </c>
      <c r="Q307" s="5">
        <f>IF(NOT(ISBLANK(Spreadsheet!AN307)),VLOOKUP(Spreadsheet!AN307,'Drop Downs'!$P$2:$R$16,3,FALSE),0)</f>
        <v>0</v>
      </c>
      <c r="R307" s="5">
        <f>IF(NOT(ISBLANK(Spreadsheet!AN307)),VLOOKUP(Spreadsheet!AN307,'Drop Downs'!$P$2:$R$16,2,FALSE),0)</f>
        <v>0</v>
      </c>
      <c r="S307" s="5" t="str">
        <f>IF(OR(M307&gt;K307,N307&gt;L307,O307&gt;K307, Q307&gt;K307,N307&gt;L307, P307&gt;L307, R307&gt;L307),"Member currently has a coverage election over what he/she needs.  Please add more dependents or adjust the coverage election.","")&amp;(IF(AND(NOT(ISBLANK(Spreadsheet!C307)),NOT(ISBLANK(Spreadsheet!D307)),ISBLANK(Spreadsheet!E307)),"Dependent lacks a relationship to member.Please select one from the drop-down.",""))</f>
        <v/>
      </c>
      <c r="T307" s="5" t="b">
        <f t="shared" si="20"/>
        <v>1</v>
      </c>
      <c r="U307" s="5" t="b">
        <f>OR(ISBLANK(Spreadsheet!C307),IF(NOT(ISBLANK(Spreadsheet!D307)),NOT(ISBLANK(Spreadsheet!E307)),TRUE))</f>
        <v>1</v>
      </c>
      <c r="V307" s="5" t="b">
        <f>OR(ISBLANK(Spreadsheet!C307), NOT(ISBLANK(Spreadsheet!I307)))</f>
        <v>1</v>
      </c>
      <c r="W307" s="5" t="b">
        <f>OR(ISBLANK(Spreadsheet!D307),NOT(ISBLANK(Spreadsheet!C307)))</f>
        <v>1</v>
      </c>
      <c r="X307" s="155" t="str">
        <f>REPT("0",MIN(FIND({1,2,3,4,5,6,7,8,9},Spreadsheet!C307&amp;"123456789"))-1)&amp;IF(ISBLANK(Spreadsheet!C307),"",SUMPRODUCT(MID(0&amp;Spreadsheet!C307,LARGE(INDEX(ISNUMBER(--MID(Spreadsheet!C307,ROW($1:$225),1))*
 ROW($1:$225),0),ROW($1:$225))+1,1)*10^ROW($1:$225)/10))</f>
        <v/>
      </c>
      <c r="Y307" s="5" t="b">
        <f>IF(NOT(ISBLANK(Spreadsheet!C307)),IF(AND(ISNUMBER(VALUE(Spreadsheet!C307)), LEN(Spreadsheet!C307)=9),TRUE,FALSE),TRUE)</f>
        <v>1</v>
      </c>
      <c r="Z307" s="155" t="str">
        <f>REPT("0",MIN(FIND({1,2,3,4,5,6,7,8,9},Spreadsheet!D307&amp;"123456789"))-1)&amp;IF(ISBLANK(Spreadsheet!D307),"",SUMPRODUCT(MID(0&amp;Spreadsheet!D307,LARGE(INDEX(ISNUMBER(--MID(Spreadsheet!D307,ROW($1:$225),1))*
 ROW($1:$225),0),ROW($1:$225))+1,1)*10^ROW($1:$225)/10))</f>
        <v/>
      </c>
      <c r="AA307" s="5" t="b">
        <f>IF(AND(NOT(ISBLANK(Spreadsheet!D307)),NOT(ISBLANK(Spreadsheet!C307))),IF(AND(ISNUMBER(VALUE(Spreadsheet!D307)), LEN(Spreadsheet!D307)=9),TRUE,FALSE),IF(AND(NOT(ISBLANK(Spreadsheet!D307)),ISBLANK(Spreadsheet!C307)),FALSE,TRUE))</f>
        <v>1</v>
      </c>
      <c r="AB307" s="5" t="b">
        <f>OR(ISBLANK(Spreadsheet!Y307),IF(NOT(ISBLANK(Spreadsheet!Y307)),LEN(Spreadsheet!Y307)=10,ISNUMBER(VALUE(Spreadsheet!Y307))))</f>
        <v>1</v>
      </c>
      <c r="AC307" s="5" t="b">
        <f>OR(ISBLANK(Spreadsheet!AI307), AND(NOT(ISBLANK(Spreadsheet!AJ307)), NOT(ISNUMBER(SEARCH("Waive",Spreadsheet!AJ307)))))</f>
        <v>1</v>
      </c>
      <c r="AD307" s="5" t="b">
        <f>OR(ISBLANK(Spreadsheet!AK307), AND(NOT(ISBLANK(Spreadsheet!AL307)), NOT(ISNUMBER(SEARCH("Waive",Spreadsheet!AL307)))))</f>
        <v>1</v>
      </c>
      <c r="AE307" s="5" t="b">
        <f>OR(ISBLANK(Spreadsheet!AM307), AND(NOT(ISBLANK(Spreadsheet!AN307)), NOT(ISNUMBER(SEARCH("Waive", Spreadsheet!AN307)))))</f>
        <v>1</v>
      </c>
      <c r="AF307" s="5" t="b">
        <f>OR(ISBLANK(Spreadsheet!C307), NOT(ISBLANK(Spreadsheet!D307)),NOT(ISBLANK(Spreadsheet!L307)))</f>
        <v>1</v>
      </c>
      <c r="AG307" s="5" t="b">
        <f>IF(AND(NOT(ISBLANK(Spreadsheet!C307)), NOT(ISBLANK(Spreadsheet!D307)),Spreadsheet!C307&lt;&gt;Spreadsheet!D307),IF(ISERROR(VLOOKUP(Spreadsheet!C307, Spreadsheet!$C$6:'Spreadsheet'!$C306,1,FALSE)), FALSE, TRUE),TRUE)</f>
        <v>1</v>
      </c>
      <c r="AH307" s="5" t="b">
        <f>Spreadsheet!$B$2=Spreadsheet!AD307</f>
        <v>1</v>
      </c>
      <c r="AI307" s="5" t="b">
        <f>IF(ISBLANK(Spreadsheet!G307),TRUE,IF(OR(LEN(Spreadsheet!G307)&gt;1,ISNUMBER(VALUE(Spreadsheet!G307))),FALSE,TRUE))</f>
        <v>1</v>
      </c>
      <c r="AJ307" s="5" t="b">
        <f>OR(ISBLANK(Spreadsheet!C307), NOT(ISBLANK(Spreadsheet!B307)), NOT(ISBLANK(Spreadsheet!D307)))</f>
        <v>1</v>
      </c>
      <c r="AK307" s="5" t="b">
        <f t="array" ref="AK307">IF(OR(AND(ISBLANK(Spreadsheet!E307),ISBLANK(Spreadsheet!D307),NOT(ISBLANK(Spreadsheet!C307))),AND(ISBLANK(Spreadsheet!E307),ISBLANK(Spreadsheet!D307),ISBLANK(Spreadsheet!C307))),TRUE,ISNUMBER(MATCH(TRUE,EXACT(Spreadsheet!E307,Relationships),0)))</f>
        <v>1</v>
      </c>
      <c r="AL307" s="5" t="b">
        <f>IF(NOT(ISBLANK(Spreadsheet!C307)),IF(OR(ISBLANK(Spreadsheet!F307),LEN(Spreadsheet!F307)&gt;40),FALSE,TRUE),TRUE)</f>
        <v>1</v>
      </c>
      <c r="AM307" s="5" t="b">
        <f>IF(NOT(ISBLANK(Spreadsheet!C307)),IF(OR(ISBLANK(Spreadsheet!H307),LEN(Spreadsheet!H307)&gt;40),FALSE,TRUE),TRUE)</f>
        <v>1</v>
      </c>
      <c r="AN307" s="5" t="b">
        <f t="array" ref="AN307">IF(ISBLANK(Spreadsheet!I307),TRUE,ISNUMBER(MATCH(TRUE,EXACT(Spreadsheet!I307,GenderValues),0)))</f>
        <v>1</v>
      </c>
      <c r="AO307" s="5" t="b">
        <f ca="1">IF(ISERROR(DATEVALUE(TEXT(Spreadsheet!J307,"mm/dd/yyyy")) &gt; TODAY()),IF(AND(ISBLANK(Spreadsheet!J307),ISBLANK(Spreadsheet!C307)),TRUE,FALSE),IF(DATEVALUE(TEXT(Spreadsheet!J307,"mm/dd/yyyy")) &gt; TODAY(),FALSE,TRUE))</f>
        <v>1</v>
      </c>
      <c r="AP307" s="5" t="b">
        <f>OR(ISBLANK(Spreadsheet!K307),LEN(Spreadsheet!K307)&lt;=100)</f>
        <v>1</v>
      </c>
      <c r="AQ307" s="5" t="b">
        <f t="array" ref="AQ307">IF(OR(AND(ISBLANK(Spreadsheet!L307),ISBLANK(Spreadsheet!C307)),AND(NOT(ISBLANK(Spreadsheet!C307)),NOT(ISBLANK(Spreadsheet!D307)))),TRUE,ISNUMBER(MATCH(TRUE,EXACT(Spreadsheet!L307,MaritalStatus),0)))</f>
        <v>1</v>
      </c>
      <c r="AR307" s="5" t="b">
        <f ca="1">IF(ISERROR(DATEVALUE(TEXT(Spreadsheet!M307,"mm/dd/yyyy")) &gt; TODAY()),IF(ISBLANK(Spreadsheet!M307),TRUE,FALSE),IF(DATEVALUE(TEXT(Spreadsheet!M307,"mm/dd/yyyy")) &gt; TODAY(),FALSE,TRUE))</f>
        <v>1</v>
      </c>
      <c r="AS307" s="5" t="b">
        <f>OR(ISBLANK(Spreadsheet!N307),LEN(Spreadsheet!N307)&lt;=100)</f>
        <v>1</v>
      </c>
      <c r="AT307" s="5" t="b">
        <f>OR(ISBLANK(Spreadsheet!O307),UPPER(Spreadsheet!O307)="YES")</f>
        <v>1</v>
      </c>
      <c r="AU307" s="5" t="b">
        <f>OR(ISBLANK(Spreadsheet!P307),UPPER(Spreadsheet!P307)="YES")</f>
        <v>1</v>
      </c>
      <c r="AV307" s="5" t="b">
        <f t="array" ref="AV307">IF(ISBLANK(Spreadsheet!Q307),TRUE,ISNUMBER(MATCH(TRUE,EXACT(Spreadsheet!Q307,OnGroupsPriorIns),0)))</f>
        <v>1</v>
      </c>
      <c r="AW307" s="5" t="b">
        <f>OR(ISBLANK(Spreadsheet!R307),UPPER(Spreadsheet!R307)="YES")</f>
        <v>1</v>
      </c>
      <c r="AX307" s="5" t="b">
        <f>OR(ISBLANK(Spreadsheet!S307),UPPER(Spreadsheet!S307)="YES")</f>
        <v>1</v>
      </c>
      <c r="AY307" s="5" t="b">
        <f>OR(AND(ISBLANK(Spreadsheet!C307),LEN(Spreadsheet!T307)=0),AND(NOT(ISBLANK(Spreadsheet!C307)),LEN(Spreadsheet!T307)&gt;0,LEN(Spreadsheet!T307)&lt;=50))</f>
        <v>1</v>
      </c>
      <c r="AZ307" s="5" t="b">
        <f>OR(LEN(Spreadsheet!U307)=0,AND(LEN(Spreadsheet!U307)&gt;0,LEN(Spreadsheet!U307)&lt;=50))</f>
        <v>1</v>
      </c>
      <c r="BA307" s="5" t="b">
        <f>OR(AND(ISBLANK(Spreadsheet!C307),LEN(Spreadsheet!V307)=0),AND(NOT(ISBLANK(Spreadsheet!C307)),LEN(Spreadsheet!V307)&gt;0,LEN(Spreadsheet!V307)&lt;=50))</f>
        <v>1</v>
      </c>
      <c r="BB307" s="5" t="b">
        <f t="array" ref="BB307">IF(AND(ISBLANK(Spreadsheet!C307),LEN(Spreadsheet!W307)=0),TRUE,ISNUMBER(MATCH(TRUE,EXACT(Spreadsheet!W307,States),0)))</f>
        <v>1</v>
      </c>
      <c r="BC307" s="5" t="b">
        <f>OR(AND(ISBLANK(Spreadsheet!C307),LEN(Spreadsheet!X307)=0),AND(NOT(ISBLANK(Spreadsheet!C307)),LEN(Spreadsheet!X307)&gt;0,LEN(Spreadsheet!X307)=5,ISNUMBER(VALUE(Spreadsheet!X307))))</f>
        <v>1</v>
      </c>
      <c r="BD307" s="5" t="b">
        <f>OR(ISBLANK(Spreadsheet!Z307),LEN(Spreadsheet!Z307)&lt;=50)</f>
        <v>1</v>
      </c>
      <c r="BE307" s="5" t="b">
        <f>ISBLANK(Spreadsheet!AA307)</f>
        <v>1</v>
      </c>
      <c r="BF307" s="5" t="b">
        <f>ISBLANK(Spreadsheet!AB307)</f>
        <v>1</v>
      </c>
      <c r="BG307" s="5" t="b">
        <f>IF(ISERROR(DATEVALUE(TEXT(Spreadsheet!AC307,"mm/dd/yyyy")) &gt; DATEVALUE(TEXT(Spreadsheet!J307,"mm/dd/yyyy"))),IF(OR(AND(ISBLANK(Spreadsheet!AC307),ISBLANK(Spreadsheet!C307)),AND(NOT(ISBLANK(Spreadsheet!C307)),ISBLANK(Spreadsheet!AC307),NOT(ISBLANK(Spreadsheet!D307)))),TRUE,FALSE),IF(DATEVALUE(TEXT(Spreadsheet!AC307,"mm/dd/yyyy")) &gt; DATEVALUE(TEXT(Spreadsheet!J307,"mm/dd/yyyy")),TRUE,FALSE))</f>
        <v>1</v>
      </c>
      <c r="BH307" s="5" t="b">
        <f>OR(AND(ISBLANK(Spreadsheet!C307),ISBLANK(Spreadsheet!AE307)),AND(NOT(ISBLANK(Spreadsheet!C307)),NOT(ISBLANK(Spreadsheet!D307)),ISBLANK(Spreadsheet!AE307)),AND(NOT(ISBLANK(Spreadsheet!C307)),ISBLANK(Spreadsheet!D307),NOT(ISBLANK(Spreadsheet!AE307)),LEN(Spreadsheet!AE307)&lt;=100))</f>
        <v>1</v>
      </c>
      <c r="BI307" s="5" t="b">
        <f t="array" ref="BI307">IF(ISBLANK(Spreadsheet!AF307),TRUE,ISNUMBER(MATCH(TRUE,EXACT(Spreadsheet!AF307,CobraShortReasons),0)))</f>
        <v>1</v>
      </c>
      <c r="BJ307" s="5" t="b">
        <f ca="1">IF(ISERROR(DATEVALUE(TEXT(Spreadsheet!AG307,"mm/dd/yyyy")) &gt; TODAY()),IF(ISBLANK(Spreadsheet!AG307),TRUE,FALSE),IF(DATEVALUE(TEXT(Spreadsheet!AG307,"mm/dd/yyyy")) &gt; TODAY(),FALSE,TRUE))</f>
        <v>1</v>
      </c>
      <c r="BK307" s="5" t="b">
        <f>OR(ISBLANK(Spreadsheet!AH307),LEN(Spreadsheet!AH307)&lt;=25)</f>
        <v>1</v>
      </c>
      <c r="BL307" s="5" t="b">
        <f t="array" aca="1" ref="BL307" ca="1">IF(ISBLANK(Spreadsheet!AI307),TRUE,ISNUMBER(MATCH(TRUE,EXACT(Spreadsheet!AI307,INDIRECT(Spreadsheet!$D$2)),0)))</f>
        <v>1</v>
      </c>
      <c r="BM307" s="5" t="b">
        <f t="array" aca="1" ref="BM307" ca="1">IF(ISBLANK(Spreadsheet!AJ307),TRUE,ISNUMBER(MATCH(TRUE,EXACT(Spreadsheet!AJ307,INDIRECT(Spreadsheet!BJ307)),0)))</f>
        <v>1</v>
      </c>
      <c r="BN307" s="5" t="b">
        <f t="array" ref="BN307">IF(ISBLANK(Spreadsheet!AK307),TRUE,ISNUMBER(MATCH(TRUE,EXACT(Spreadsheet!AK307,DentalPlans),0)))</f>
        <v>1</v>
      </c>
      <c r="BO307" s="5" t="b">
        <f t="array" aca="1" ref="BO307" ca="1">IF(ISBLANK(Spreadsheet!AL307),TRUE,ISNUMBER(MATCH(TRUE,EXACT(Spreadsheet!AL307,INDIRECT(Spreadsheet!BK307)),0)))</f>
        <v>1</v>
      </c>
      <c r="BP307" s="5" t="b">
        <f t="array" ref="BP307">IF(ISBLANK(Spreadsheet!AM307),TRUE,ISNUMBER(MATCH(TRUE,EXACT(Spreadsheet!AM307,VisionPlans),0)))</f>
        <v>1</v>
      </c>
      <c r="BQ307" s="5" t="b">
        <f t="array" aca="1" ref="BQ307" ca="1">IF(ISBLANK(Spreadsheet!AN307),TRUE,ISNUMBER(MATCH(TRUE,EXACT(Spreadsheet!AN307,INDIRECT(Spreadsheet!BL307)),0)))</f>
        <v>1</v>
      </c>
      <c r="BR307" s="5" t="b">
        <f t="array" ref="BR307">IF(ISBLANK(Spreadsheet!AO307),TRUE,ISNUMBER(MATCH(TRUE,EXACT(Spreadsheet!AO307,LifeBenefitClasses),0)))</f>
        <v>1</v>
      </c>
      <c r="BS307" s="5" t="b">
        <f>IF(OR(ISBLANK(Spreadsheet!AO307), Spreadsheet!AO307="Waive"),IF(ISBLANK(Spreadsheet!AP307),TRUE,FALSE),IF(OR(AND(NOT(ISBLANK(Spreadsheet!AO307)),ISBLANK(Spreadsheet!AP307)),NOT(ISNUMBER(VALUE(Spreadsheet!AP307)))),FALSE,IF(OR(AND(Spreadsheet!AP307&lt;6,MOD(Spreadsheet!AP307*10,5)=0), MOD(Spreadsheet!AP307,5000)=0),TRUE,FALSE)))</f>
        <v>1</v>
      </c>
      <c r="BT307" s="5" t="b">
        <f t="array" ref="BT307">IF(ISBLANK(Spreadsheet!AQ307),TRUE,ISNUMBER(MATCH(TRUE,EXACT(Spreadsheet!AQ307,EnrollWaive),0)))</f>
        <v>1</v>
      </c>
      <c r="BU307" s="5" t="b">
        <f t="array" ref="BU307">IF(ISBLANK(Spreadsheet!AR307),TRUE,ISNUMBER(MATCH(TRUE,EXACT(Spreadsheet!AR307,LifeBenefitClasses),0)))</f>
        <v>1</v>
      </c>
      <c r="BV307" s="5" t="b">
        <f>IF(OR(ISBLANK(Spreadsheet!AR307), Spreadsheet!AR307="Waive"),IF(ISBLANK(Spreadsheet!AS307),TRUE,FALSE),IF(OR(AND(NOT(ISBLANK(Spreadsheet!AR307)),ISBLANK(Spreadsheet!AS307)),NOT(ISNUMBER(VALUE(Spreadsheet!AS307)))),FALSE,IF(OR(AND(Spreadsheet!AS307&lt;6,MOD(Spreadsheet!AS307*10,5)=0), MOD(Spreadsheet!AS307,10000)=0),TRUE,FALSE)))</f>
        <v>1</v>
      </c>
      <c r="BW307" s="5" t="b">
        <f t="array" ref="BW307">IF(ISBLANK(Spreadsheet!AT307),TRUE,ISNUMBER(MATCH(TRUE,EXACT(Spreadsheet!AT307,LifeBenefitClasses),0)))</f>
        <v>1</v>
      </c>
      <c r="BX307" s="5" t="b">
        <f>IF(OR(ISBLANK(Spreadsheet!AT307), Spreadsheet!AT307="Waive"),IF(ISBLANK(Spreadsheet!AU307),TRUE,FALSE),IF(OR(AND(NOT(ISBLANK(Spreadsheet!AT307)),ISBLANK(Spreadsheet!AU307)),NOT(ISNUMBER(VALUE(Spreadsheet!AU307)))),FALSE,IF(AND(NOT(OR(ISBLANK(Spreadsheet!AT307),Spreadsheet!AT307="Waive")),NOT(OR(ISBLANK(Spreadsheet!AR307),Spreadsheet!AR307="Waive")),MOD(Spreadsheet!AU307,5000)=0, Spreadsheet!AU307&lt;=(Spreadsheet!AS307*0.5)),TRUE,FALSE)))</f>
        <v>1</v>
      </c>
      <c r="BY307" s="5" t="b">
        <f t="array" ref="BY307">IF(ISBLANK(Spreadsheet!AV307),TRUE,ISNUMBER(MATCH(TRUE,EXACT(Spreadsheet!AV307,EnrollWaive),0)))</f>
        <v>1</v>
      </c>
      <c r="BZ307" s="5" t="b">
        <f t="array" ref="BZ307">IF(ISBLANK(Spreadsheet!AW307),TRUE,ISNUMBER(MATCH(TRUE,EXACT(Spreadsheet!AW307,LifeBenefitClasses),0)))</f>
        <v>1</v>
      </c>
      <c r="CA307" s="5" t="b">
        <f t="array" ref="CA307">IF(ISBLANK(Spreadsheet!AX307),TRUE,ISNUMBER(MATCH(TRUE,EXACT(Spreadsheet!AX307,LifeBenefitClasses),0)))</f>
        <v>1</v>
      </c>
      <c r="CB307" s="5" t="b">
        <f t="array" ref="CB307">IF(ISBLANK(Spreadsheet!AY307),TRUE,ISNUMBER(MATCH(TRUE,EXACT(Spreadsheet!AY307,LifeBenefitClasses),0)))</f>
        <v>1</v>
      </c>
      <c r="CC307" s="5" t="b">
        <f t="array" ref="CC307">IF(ISBLANK(Spreadsheet!AZ307),TRUE,ISNUMBER(MATCH(TRUE,EXACT(Spreadsheet!AZ307,LifeBenefitClasses),0)))</f>
        <v>1</v>
      </c>
      <c r="CD307" s="5" t="b">
        <f t="array" ref="CD307">IF(ISBLANK(Spreadsheet!BA307),TRUE,ISNUMBER(MATCH(TRUE,EXACT(Spreadsheet!BA307,LifeBenefitClasses),0)))</f>
        <v>1</v>
      </c>
      <c r="CE307" s="5" t="b">
        <f>IF(OR(ISBLANK(Spreadsheet!BA307), Spreadsheet!BA307="Waive"),IF(ISBLANK(Spreadsheet!BB307),TRUE,FALSE),IF(OR(AND(NOT(ISBLANK(Spreadsheet!BA307)),ISBLANK(Spreadsheet!BB307)),NOT(ISNUMBER(VALUE(Spreadsheet!BB307))),ISBLANK(Spreadsheet!BC307),NOT(ISNUMBER(VALUE(Spreadsheet!BC307)))),FALSE,IF(AND(Spreadsheet!BB307&gt;=50000,Spreadsheet!BB307&lt;=250000,MOD(Spreadsheet!BB307,10000)=0,Spreadsheet!BB307&lt;=(10*Spreadsheet!BC307)),TRUE,FALSE)))</f>
        <v>1</v>
      </c>
      <c r="CF307" s="5" t="b">
        <f>IF(NOT(ISBLANK(Spreadsheet!BC307)),AND(ISNUMBER(VALUE(Spreadsheet!BC307)),Spreadsheet!BC307&gt;0),AND(OR(ISBLANK(Spreadsheet!AO307),Spreadsheet!AO307="Waive",AND(NOT(OR(ISBLANK(Spreadsheet!AO307),Spreadsheet!AO307="Waive")),Spreadsheet!AP307&gt;=6)),OR(ISBLANK(Spreadsheet!AR307),AND(NOT(OR(ISBLANK(Spreadsheet!AR307),Spreadsheet!AR307="Waive")),Spreadsheet!AS307&gt;=6)),OR(ISBLANK(Spreadsheet!AW307)),OR(ISBLANK(Spreadsheet!AX307)),OR(ISBLANK(Spreadsheet!AY307)),OR(ISBLANK(Spreadsheet!AZ307)),OR(ISBLANK(Spreadsheet!BA307),Spreadsheet!BA307="Waive")))</f>
        <v>1</v>
      </c>
      <c r="CG307" s="5" t="b">
        <f t="shared" ca="1" si="21"/>
        <v>1</v>
      </c>
    </row>
    <row r="308" spans="8:85" x14ac:dyDescent="0.3">
      <c r="H308" s="5">
        <f t="shared" ca="1" si="18"/>
        <v>2</v>
      </c>
      <c r="I308" s="5" t="str">
        <f t="shared" ca="1" si="19"/>
        <v/>
      </c>
      <c r="J308" s="5" t="str">
        <f>IF(AND(NOT(ISBLANK(Spreadsheet!C308)),ISBLANK(Spreadsheet!D308)),Spreadsheet!F308&amp;" "&amp;Spreadsheet!H308,"")</f>
        <v/>
      </c>
      <c r="K308" s="5">
        <f>IF(AND(NOT(ISBLANK(Spreadsheet!C308)),ISBLANK(Spreadsheet!D308)),COUNTIFS(Spreadsheet!E309:E$786,"=Child",Spreadsheet!C309:C$786, "="&amp;Spreadsheet!C308) + COUNTIFS(Spreadsheet!E309:E$786,"=Step-child",Spreadsheet!C309:C$786, "="&amp;Spreadsheet!C308),0)</f>
        <v>0</v>
      </c>
      <c r="L308" s="5">
        <f>IF(NOT(ISBLANK(J308)),COUNTIFS(Spreadsheet!E309:E$786,"=Wife",Spreadsheet!C309:C$786, "="&amp;Spreadsheet!C308) + COUNTIFS(Spreadsheet!E309:E$786,"=Husband",Spreadsheet!C309:C$786, "="&amp;Spreadsheet!C308),0)</f>
        <v>0</v>
      </c>
      <c r="M308" s="5">
        <f>IF(NOT(ISBLANK(Spreadsheet!AJ308)),VLOOKUP(Spreadsheet!AJ308,'Drop Downs'!$P$2:$R$16,3,FALSE),0)</f>
        <v>0</v>
      </c>
      <c r="N308" s="5">
        <f>IF(NOT(ISBLANK(Spreadsheet!AJ308)), VLOOKUP(Spreadsheet!AJ308,'Drop Downs'!$P$2:$R$16,2,FALSE),0)</f>
        <v>0</v>
      </c>
      <c r="O308" s="5">
        <f>IF(NOT(ISBLANK(Spreadsheet!AL308)),VLOOKUP(Spreadsheet!AL308,'Drop Downs'!$P$2:$R$16,3,FALSE), 0)</f>
        <v>0</v>
      </c>
      <c r="P308" s="5">
        <f>IF(NOT(ISBLANK(Spreadsheet!AL308)),VLOOKUP(Spreadsheet!AL308,'Drop Downs'!$P$2:$R$16,2,FALSE),0)</f>
        <v>0</v>
      </c>
      <c r="Q308" s="5">
        <f>IF(NOT(ISBLANK(Spreadsheet!AN308)),VLOOKUP(Spreadsheet!AN308,'Drop Downs'!$P$2:$R$16,3,FALSE),0)</f>
        <v>0</v>
      </c>
      <c r="R308" s="5">
        <f>IF(NOT(ISBLANK(Spreadsheet!AN308)),VLOOKUP(Spreadsheet!AN308,'Drop Downs'!$P$2:$R$16,2,FALSE),0)</f>
        <v>0</v>
      </c>
      <c r="S308" s="5" t="str">
        <f>IF(OR(M308&gt;K308,N308&gt;L308,O308&gt;K308, Q308&gt;K308,N308&gt;L308, P308&gt;L308, R308&gt;L308),"Member currently has a coverage election over what he/she needs.  Please add more dependents or adjust the coverage election.","")&amp;(IF(AND(NOT(ISBLANK(Spreadsheet!C308)),NOT(ISBLANK(Spreadsheet!D308)),ISBLANK(Spreadsheet!E308)),"Dependent lacks a relationship to member.Please select one from the drop-down.",""))</f>
        <v/>
      </c>
      <c r="T308" s="5" t="b">
        <f t="shared" si="20"/>
        <v>1</v>
      </c>
      <c r="U308" s="5" t="b">
        <f>OR(ISBLANK(Spreadsheet!C308),IF(NOT(ISBLANK(Spreadsheet!D308)),NOT(ISBLANK(Spreadsheet!E308)),TRUE))</f>
        <v>1</v>
      </c>
      <c r="V308" s="5" t="b">
        <f>OR(ISBLANK(Spreadsheet!C308), NOT(ISBLANK(Spreadsheet!I308)))</f>
        <v>1</v>
      </c>
      <c r="W308" s="5" t="b">
        <f>OR(ISBLANK(Spreadsheet!D308),NOT(ISBLANK(Spreadsheet!C308)))</f>
        <v>1</v>
      </c>
      <c r="X308" s="155" t="str">
        <f>REPT("0",MIN(FIND({1,2,3,4,5,6,7,8,9},Spreadsheet!C308&amp;"123456789"))-1)&amp;IF(ISBLANK(Spreadsheet!C308),"",SUMPRODUCT(MID(0&amp;Spreadsheet!C308,LARGE(INDEX(ISNUMBER(--MID(Spreadsheet!C308,ROW($1:$225),1))*
 ROW($1:$225),0),ROW($1:$225))+1,1)*10^ROW($1:$225)/10))</f>
        <v/>
      </c>
      <c r="Y308" s="5" t="b">
        <f>IF(NOT(ISBLANK(Spreadsheet!C308)),IF(AND(ISNUMBER(VALUE(Spreadsheet!C308)), LEN(Spreadsheet!C308)=9),TRUE,FALSE),TRUE)</f>
        <v>1</v>
      </c>
      <c r="Z308" s="155" t="str">
        <f>REPT("0",MIN(FIND({1,2,3,4,5,6,7,8,9},Spreadsheet!D308&amp;"123456789"))-1)&amp;IF(ISBLANK(Spreadsheet!D308),"",SUMPRODUCT(MID(0&amp;Spreadsheet!D308,LARGE(INDEX(ISNUMBER(--MID(Spreadsheet!D308,ROW($1:$225),1))*
 ROW($1:$225),0),ROW($1:$225))+1,1)*10^ROW($1:$225)/10))</f>
        <v/>
      </c>
      <c r="AA308" s="5" t="b">
        <f>IF(AND(NOT(ISBLANK(Spreadsheet!D308)),NOT(ISBLANK(Spreadsheet!C308))),IF(AND(ISNUMBER(VALUE(Spreadsheet!D308)), LEN(Spreadsheet!D308)=9),TRUE,FALSE),IF(AND(NOT(ISBLANK(Spreadsheet!D308)),ISBLANK(Spreadsheet!C308)),FALSE,TRUE))</f>
        <v>1</v>
      </c>
      <c r="AB308" s="5" t="b">
        <f>OR(ISBLANK(Spreadsheet!Y308),IF(NOT(ISBLANK(Spreadsheet!Y308)),LEN(Spreadsheet!Y308)=10,ISNUMBER(VALUE(Spreadsheet!Y308))))</f>
        <v>1</v>
      </c>
      <c r="AC308" s="5" t="b">
        <f>OR(ISBLANK(Spreadsheet!AI308), AND(NOT(ISBLANK(Spreadsheet!AJ308)), NOT(ISNUMBER(SEARCH("Waive",Spreadsheet!AJ308)))))</f>
        <v>1</v>
      </c>
      <c r="AD308" s="5" t="b">
        <f>OR(ISBLANK(Spreadsheet!AK308), AND(NOT(ISBLANK(Spreadsheet!AL308)), NOT(ISNUMBER(SEARCH("Waive",Spreadsheet!AL308)))))</f>
        <v>1</v>
      </c>
      <c r="AE308" s="5" t="b">
        <f>OR(ISBLANK(Spreadsheet!AM308), AND(NOT(ISBLANK(Spreadsheet!AN308)), NOT(ISNUMBER(SEARCH("Waive", Spreadsheet!AN308)))))</f>
        <v>1</v>
      </c>
      <c r="AF308" s="5" t="b">
        <f>OR(ISBLANK(Spreadsheet!C308), NOT(ISBLANK(Spreadsheet!D308)),NOT(ISBLANK(Spreadsheet!L308)))</f>
        <v>1</v>
      </c>
      <c r="AG308" s="5" t="b">
        <f>IF(AND(NOT(ISBLANK(Spreadsheet!C308)), NOT(ISBLANK(Spreadsheet!D308)),Spreadsheet!C308&lt;&gt;Spreadsheet!D308),IF(ISERROR(VLOOKUP(Spreadsheet!C308, Spreadsheet!$C$6:'Spreadsheet'!$C307,1,FALSE)), FALSE, TRUE),TRUE)</f>
        <v>1</v>
      </c>
      <c r="AH308" s="5" t="b">
        <f>Spreadsheet!$B$2=Spreadsheet!AD308</f>
        <v>1</v>
      </c>
      <c r="AI308" s="5" t="b">
        <f>IF(ISBLANK(Spreadsheet!G308),TRUE,IF(OR(LEN(Spreadsheet!G308)&gt;1,ISNUMBER(VALUE(Spreadsheet!G308))),FALSE,TRUE))</f>
        <v>1</v>
      </c>
      <c r="AJ308" s="5" t="b">
        <f>OR(ISBLANK(Spreadsheet!C308), NOT(ISBLANK(Spreadsheet!B308)), NOT(ISBLANK(Spreadsheet!D308)))</f>
        <v>1</v>
      </c>
      <c r="AK308" s="5" t="b">
        <f t="array" ref="AK308">IF(OR(AND(ISBLANK(Spreadsheet!E308),ISBLANK(Spreadsheet!D308),NOT(ISBLANK(Spreadsheet!C308))),AND(ISBLANK(Spreadsheet!E308),ISBLANK(Spreadsheet!D308),ISBLANK(Spreadsheet!C308))),TRUE,ISNUMBER(MATCH(TRUE,EXACT(Spreadsheet!E308,Relationships),0)))</f>
        <v>1</v>
      </c>
      <c r="AL308" s="5" t="b">
        <f>IF(NOT(ISBLANK(Spreadsheet!C308)),IF(OR(ISBLANK(Spreadsheet!F308),LEN(Spreadsheet!F308)&gt;40),FALSE,TRUE),TRUE)</f>
        <v>1</v>
      </c>
      <c r="AM308" s="5" t="b">
        <f>IF(NOT(ISBLANK(Spreadsheet!C308)),IF(OR(ISBLANK(Spreadsheet!H308),LEN(Spreadsheet!H308)&gt;40),FALSE,TRUE),TRUE)</f>
        <v>1</v>
      </c>
      <c r="AN308" s="5" t="b">
        <f t="array" ref="AN308">IF(ISBLANK(Spreadsheet!I308),TRUE,ISNUMBER(MATCH(TRUE,EXACT(Spreadsheet!I308,GenderValues),0)))</f>
        <v>1</v>
      </c>
      <c r="AO308" s="5" t="b">
        <f ca="1">IF(ISERROR(DATEVALUE(TEXT(Spreadsheet!J308,"mm/dd/yyyy")) &gt; TODAY()),IF(AND(ISBLANK(Spreadsheet!J308),ISBLANK(Spreadsheet!C308)),TRUE,FALSE),IF(DATEVALUE(TEXT(Spreadsheet!J308,"mm/dd/yyyy")) &gt; TODAY(),FALSE,TRUE))</f>
        <v>1</v>
      </c>
      <c r="AP308" s="5" t="b">
        <f>OR(ISBLANK(Spreadsheet!K308),LEN(Spreadsheet!K308)&lt;=100)</f>
        <v>1</v>
      </c>
      <c r="AQ308" s="5" t="b">
        <f t="array" ref="AQ308">IF(OR(AND(ISBLANK(Spreadsheet!L308),ISBLANK(Spreadsheet!C308)),AND(NOT(ISBLANK(Spreadsheet!C308)),NOT(ISBLANK(Spreadsheet!D308)))),TRUE,ISNUMBER(MATCH(TRUE,EXACT(Spreadsheet!L308,MaritalStatus),0)))</f>
        <v>1</v>
      </c>
      <c r="AR308" s="5" t="b">
        <f ca="1">IF(ISERROR(DATEVALUE(TEXT(Spreadsheet!M308,"mm/dd/yyyy")) &gt; TODAY()),IF(ISBLANK(Spreadsheet!M308),TRUE,FALSE),IF(DATEVALUE(TEXT(Spreadsheet!M308,"mm/dd/yyyy")) &gt; TODAY(),FALSE,TRUE))</f>
        <v>1</v>
      </c>
      <c r="AS308" s="5" t="b">
        <f>OR(ISBLANK(Spreadsheet!N308),LEN(Spreadsheet!N308)&lt;=100)</f>
        <v>1</v>
      </c>
      <c r="AT308" s="5" t="b">
        <f>OR(ISBLANK(Spreadsheet!O308),UPPER(Spreadsheet!O308)="YES")</f>
        <v>1</v>
      </c>
      <c r="AU308" s="5" t="b">
        <f>OR(ISBLANK(Spreadsheet!P308),UPPER(Spreadsheet!P308)="YES")</f>
        <v>1</v>
      </c>
      <c r="AV308" s="5" t="b">
        <f t="array" ref="AV308">IF(ISBLANK(Spreadsheet!Q308),TRUE,ISNUMBER(MATCH(TRUE,EXACT(Spreadsheet!Q308,OnGroupsPriorIns),0)))</f>
        <v>1</v>
      </c>
      <c r="AW308" s="5" t="b">
        <f>OR(ISBLANK(Spreadsheet!R308),UPPER(Spreadsheet!R308)="YES")</f>
        <v>1</v>
      </c>
      <c r="AX308" s="5" t="b">
        <f>OR(ISBLANK(Spreadsheet!S308),UPPER(Spreadsheet!S308)="YES")</f>
        <v>1</v>
      </c>
      <c r="AY308" s="5" t="b">
        <f>OR(AND(ISBLANK(Spreadsheet!C308),LEN(Spreadsheet!T308)=0),AND(NOT(ISBLANK(Spreadsheet!C308)),LEN(Spreadsheet!T308)&gt;0,LEN(Spreadsheet!T308)&lt;=50))</f>
        <v>1</v>
      </c>
      <c r="AZ308" s="5" t="b">
        <f>OR(LEN(Spreadsheet!U308)=0,AND(LEN(Spreadsheet!U308)&gt;0,LEN(Spreadsheet!U308)&lt;=50))</f>
        <v>1</v>
      </c>
      <c r="BA308" s="5" t="b">
        <f>OR(AND(ISBLANK(Spreadsheet!C308),LEN(Spreadsheet!V308)=0),AND(NOT(ISBLANK(Spreadsheet!C308)),LEN(Spreadsheet!V308)&gt;0,LEN(Spreadsheet!V308)&lt;=50))</f>
        <v>1</v>
      </c>
      <c r="BB308" s="5" t="b">
        <f t="array" ref="BB308">IF(AND(ISBLANK(Spreadsheet!C308),LEN(Spreadsheet!W308)=0),TRUE,ISNUMBER(MATCH(TRUE,EXACT(Spreadsheet!W308,States),0)))</f>
        <v>1</v>
      </c>
      <c r="BC308" s="5" t="b">
        <f>OR(AND(ISBLANK(Spreadsheet!C308),LEN(Spreadsheet!X308)=0),AND(NOT(ISBLANK(Spreadsheet!C308)),LEN(Spreadsheet!X308)&gt;0,LEN(Spreadsheet!X308)=5,ISNUMBER(VALUE(Spreadsheet!X308))))</f>
        <v>1</v>
      </c>
      <c r="BD308" s="5" t="b">
        <f>OR(ISBLANK(Spreadsheet!Z308),LEN(Spreadsheet!Z308)&lt;=50)</f>
        <v>1</v>
      </c>
      <c r="BE308" s="5" t="b">
        <f>ISBLANK(Spreadsheet!AA308)</f>
        <v>1</v>
      </c>
      <c r="BF308" s="5" t="b">
        <f>ISBLANK(Spreadsheet!AB308)</f>
        <v>1</v>
      </c>
      <c r="BG308" s="5" t="b">
        <f>IF(ISERROR(DATEVALUE(TEXT(Spreadsheet!AC308,"mm/dd/yyyy")) &gt; DATEVALUE(TEXT(Spreadsheet!J308,"mm/dd/yyyy"))),IF(OR(AND(ISBLANK(Spreadsheet!AC308),ISBLANK(Spreadsheet!C308)),AND(NOT(ISBLANK(Spreadsheet!C308)),ISBLANK(Spreadsheet!AC308),NOT(ISBLANK(Spreadsheet!D308)))),TRUE,FALSE),IF(DATEVALUE(TEXT(Spreadsheet!AC308,"mm/dd/yyyy")) &gt; DATEVALUE(TEXT(Spreadsheet!J308,"mm/dd/yyyy")),TRUE,FALSE))</f>
        <v>1</v>
      </c>
      <c r="BH308" s="5" t="b">
        <f>OR(AND(ISBLANK(Spreadsheet!C308),ISBLANK(Spreadsheet!AE308)),AND(NOT(ISBLANK(Spreadsheet!C308)),NOT(ISBLANK(Spreadsheet!D308)),ISBLANK(Spreadsheet!AE308)),AND(NOT(ISBLANK(Spreadsheet!C308)),ISBLANK(Spreadsheet!D308),NOT(ISBLANK(Spreadsheet!AE308)),LEN(Spreadsheet!AE308)&lt;=100))</f>
        <v>1</v>
      </c>
      <c r="BI308" s="5" t="b">
        <f t="array" ref="BI308">IF(ISBLANK(Spreadsheet!AF308),TRUE,ISNUMBER(MATCH(TRUE,EXACT(Spreadsheet!AF308,CobraShortReasons),0)))</f>
        <v>1</v>
      </c>
      <c r="BJ308" s="5" t="b">
        <f ca="1">IF(ISERROR(DATEVALUE(TEXT(Spreadsheet!AG308,"mm/dd/yyyy")) &gt; TODAY()),IF(ISBLANK(Spreadsheet!AG308),TRUE,FALSE),IF(DATEVALUE(TEXT(Spreadsheet!AG308,"mm/dd/yyyy")) &gt; TODAY(),FALSE,TRUE))</f>
        <v>1</v>
      </c>
      <c r="BK308" s="5" t="b">
        <f>OR(ISBLANK(Spreadsheet!AH308),LEN(Spreadsheet!AH308)&lt;=25)</f>
        <v>1</v>
      </c>
      <c r="BL308" s="5" t="b">
        <f t="array" aca="1" ref="BL308" ca="1">IF(ISBLANK(Spreadsheet!AI308),TRUE,ISNUMBER(MATCH(TRUE,EXACT(Spreadsheet!AI308,INDIRECT(Spreadsheet!$D$2)),0)))</f>
        <v>1</v>
      </c>
      <c r="BM308" s="5" t="b">
        <f t="array" aca="1" ref="BM308" ca="1">IF(ISBLANK(Spreadsheet!AJ308),TRUE,ISNUMBER(MATCH(TRUE,EXACT(Spreadsheet!AJ308,INDIRECT(Spreadsheet!BJ308)),0)))</f>
        <v>1</v>
      </c>
      <c r="BN308" s="5" t="b">
        <f t="array" ref="BN308">IF(ISBLANK(Spreadsheet!AK308),TRUE,ISNUMBER(MATCH(TRUE,EXACT(Spreadsheet!AK308,DentalPlans),0)))</f>
        <v>1</v>
      </c>
      <c r="BO308" s="5" t="b">
        <f t="array" aca="1" ref="BO308" ca="1">IF(ISBLANK(Spreadsheet!AL308),TRUE,ISNUMBER(MATCH(TRUE,EXACT(Spreadsheet!AL308,INDIRECT(Spreadsheet!BK308)),0)))</f>
        <v>1</v>
      </c>
      <c r="BP308" s="5" t="b">
        <f t="array" ref="BP308">IF(ISBLANK(Spreadsheet!AM308),TRUE,ISNUMBER(MATCH(TRUE,EXACT(Spreadsheet!AM308,VisionPlans),0)))</f>
        <v>1</v>
      </c>
      <c r="BQ308" s="5" t="b">
        <f t="array" aca="1" ref="BQ308" ca="1">IF(ISBLANK(Spreadsheet!AN308),TRUE,ISNUMBER(MATCH(TRUE,EXACT(Spreadsheet!AN308,INDIRECT(Spreadsheet!BL308)),0)))</f>
        <v>1</v>
      </c>
      <c r="BR308" s="5" t="b">
        <f t="array" ref="BR308">IF(ISBLANK(Spreadsheet!AO308),TRUE,ISNUMBER(MATCH(TRUE,EXACT(Spreadsheet!AO308,LifeBenefitClasses),0)))</f>
        <v>1</v>
      </c>
      <c r="BS308" s="5" t="b">
        <f>IF(OR(ISBLANK(Spreadsheet!AO308), Spreadsheet!AO308="Waive"),IF(ISBLANK(Spreadsheet!AP308),TRUE,FALSE),IF(OR(AND(NOT(ISBLANK(Spreadsheet!AO308)),ISBLANK(Spreadsheet!AP308)),NOT(ISNUMBER(VALUE(Spreadsheet!AP308)))),FALSE,IF(OR(AND(Spreadsheet!AP308&lt;6,MOD(Spreadsheet!AP308*10,5)=0), MOD(Spreadsheet!AP308,5000)=0),TRUE,FALSE)))</f>
        <v>1</v>
      </c>
      <c r="BT308" s="5" t="b">
        <f t="array" ref="BT308">IF(ISBLANK(Spreadsheet!AQ308),TRUE,ISNUMBER(MATCH(TRUE,EXACT(Spreadsheet!AQ308,EnrollWaive),0)))</f>
        <v>1</v>
      </c>
      <c r="BU308" s="5" t="b">
        <f t="array" ref="BU308">IF(ISBLANK(Spreadsheet!AR308),TRUE,ISNUMBER(MATCH(TRUE,EXACT(Spreadsheet!AR308,LifeBenefitClasses),0)))</f>
        <v>1</v>
      </c>
      <c r="BV308" s="5" t="b">
        <f>IF(OR(ISBLANK(Spreadsheet!AR308), Spreadsheet!AR308="Waive"),IF(ISBLANK(Spreadsheet!AS308),TRUE,FALSE),IF(OR(AND(NOT(ISBLANK(Spreadsheet!AR308)),ISBLANK(Spreadsheet!AS308)),NOT(ISNUMBER(VALUE(Spreadsheet!AS308)))),FALSE,IF(OR(AND(Spreadsheet!AS308&lt;6,MOD(Spreadsheet!AS308*10,5)=0), MOD(Spreadsheet!AS308,10000)=0),TRUE,FALSE)))</f>
        <v>1</v>
      </c>
      <c r="BW308" s="5" t="b">
        <f t="array" ref="BW308">IF(ISBLANK(Spreadsheet!AT308),TRUE,ISNUMBER(MATCH(TRUE,EXACT(Spreadsheet!AT308,LifeBenefitClasses),0)))</f>
        <v>1</v>
      </c>
      <c r="BX308" s="5" t="b">
        <f>IF(OR(ISBLANK(Spreadsheet!AT308), Spreadsheet!AT308="Waive"),IF(ISBLANK(Spreadsheet!AU308),TRUE,FALSE),IF(OR(AND(NOT(ISBLANK(Spreadsheet!AT308)),ISBLANK(Spreadsheet!AU308)),NOT(ISNUMBER(VALUE(Spreadsheet!AU308)))),FALSE,IF(AND(NOT(OR(ISBLANK(Spreadsheet!AT308),Spreadsheet!AT308="Waive")),NOT(OR(ISBLANK(Spreadsheet!AR308),Spreadsheet!AR308="Waive")),MOD(Spreadsheet!AU308,5000)=0, Spreadsheet!AU308&lt;=(Spreadsheet!AS308*0.5)),TRUE,FALSE)))</f>
        <v>1</v>
      </c>
      <c r="BY308" s="5" t="b">
        <f t="array" ref="BY308">IF(ISBLANK(Spreadsheet!AV308),TRUE,ISNUMBER(MATCH(TRUE,EXACT(Spreadsheet!AV308,EnrollWaive),0)))</f>
        <v>1</v>
      </c>
      <c r="BZ308" s="5" t="b">
        <f t="array" ref="BZ308">IF(ISBLANK(Spreadsheet!AW308),TRUE,ISNUMBER(MATCH(TRUE,EXACT(Spreadsheet!AW308,LifeBenefitClasses),0)))</f>
        <v>1</v>
      </c>
      <c r="CA308" s="5" t="b">
        <f t="array" ref="CA308">IF(ISBLANK(Spreadsheet!AX308),TRUE,ISNUMBER(MATCH(TRUE,EXACT(Spreadsheet!AX308,LifeBenefitClasses),0)))</f>
        <v>1</v>
      </c>
      <c r="CB308" s="5" t="b">
        <f t="array" ref="CB308">IF(ISBLANK(Spreadsheet!AY308),TRUE,ISNUMBER(MATCH(TRUE,EXACT(Spreadsheet!AY308,LifeBenefitClasses),0)))</f>
        <v>1</v>
      </c>
      <c r="CC308" s="5" t="b">
        <f t="array" ref="CC308">IF(ISBLANK(Spreadsheet!AZ308),TRUE,ISNUMBER(MATCH(TRUE,EXACT(Spreadsheet!AZ308,LifeBenefitClasses),0)))</f>
        <v>1</v>
      </c>
      <c r="CD308" s="5" t="b">
        <f t="array" ref="CD308">IF(ISBLANK(Spreadsheet!BA308),TRUE,ISNUMBER(MATCH(TRUE,EXACT(Spreadsheet!BA308,LifeBenefitClasses),0)))</f>
        <v>1</v>
      </c>
      <c r="CE308" s="5" t="b">
        <f>IF(OR(ISBLANK(Spreadsheet!BA308), Spreadsheet!BA308="Waive"),IF(ISBLANK(Spreadsheet!BB308),TRUE,FALSE),IF(OR(AND(NOT(ISBLANK(Spreadsheet!BA308)),ISBLANK(Spreadsheet!BB308)),NOT(ISNUMBER(VALUE(Spreadsheet!BB308))),ISBLANK(Spreadsheet!BC308),NOT(ISNUMBER(VALUE(Spreadsheet!BC308)))),FALSE,IF(AND(Spreadsheet!BB308&gt;=50000,Spreadsheet!BB308&lt;=250000,MOD(Spreadsheet!BB308,10000)=0,Spreadsheet!BB308&lt;=(10*Spreadsheet!BC308)),TRUE,FALSE)))</f>
        <v>1</v>
      </c>
      <c r="CF308" s="5" t="b">
        <f>IF(NOT(ISBLANK(Spreadsheet!BC308)),AND(ISNUMBER(VALUE(Spreadsheet!BC308)),Spreadsheet!BC308&gt;0),AND(OR(ISBLANK(Spreadsheet!AO308),Spreadsheet!AO308="Waive",AND(NOT(OR(ISBLANK(Spreadsheet!AO308),Spreadsheet!AO308="Waive")),Spreadsheet!AP308&gt;=6)),OR(ISBLANK(Spreadsheet!AR308),AND(NOT(OR(ISBLANK(Spreadsheet!AR308),Spreadsheet!AR308="Waive")),Spreadsheet!AS308&gt;=6)),OR(ISBLANK(Spreadsheet!AW308)),OR(ISBLANK(Spreadsheet!AX308)),OR(ISBLANK(Spreadsheet!AY308)),OR(ISBLANK(Spreadsheet!AZ308)),OR(ISBLANK(Spreadsheet!BA308),Spreadsheet!BA308="Waive")))</f>
        <v>1</v>
      </c>
      <c r="CG308" s="5" t="b">
        <f t="shared" ca="1" si="21"/>
        <v>1</v>
      </c>
    </row>
    <row r="309" spans="8:85" x14ac:dyDescent="0.3">
      <c r="H309" s="5">
        <f t="shared" ca="1" si="18"/>
        <v>2</v>
      </c>
      <c r="I309" s="5" t="str">
        <f t="shared" ca="1" si="19"/>
        <v/>
      </c>
      <c r="J309" s="5" t="str">
        <f>IF(AND(NOT(ISBLANK(Spreadsheet!C309)),ISBLANK(Spreadsheet!D309)),Spreadsheet!F309&amp;" "&amp;Spreadsheet!H309,"")</f>
        <v/>
      </c>
      <c r="K309" s="5">
        <f>IF(AND(NOT(ISBLANK(Spreadsheet!C309)),ISBLANK(Spreadsheet!D309)),COUNTIFS(Spreadsheet!E310:E$786,"=Child",Spreadsheet!C310:C$786, "="&amp;Spreadsheet!C309) + COUNTIFS(Spreadsheet!E310:E$786,"=Step-child",Spreadsheet!C310:C$786, "="&amp;Spreadsheet!C309),0)</f>
        <v>0</v>
      </c>
      <c r="L309" s="5">
        <f>IF(NOT(ISBLANK(J309)),COUNTIFS(Spreadsheet!E310:E$786,"=Wife",Spreadsheet!C310:C$786, "="&amp;Spreadsheet!C309) + COUNTIFS(Spreadsheet!E310:E$786,"=Husband",Spreadsheet!C310:C$786, "="&amp;Spreadsheet!C309),0)</f>
        <v>0</v>
      </c>
      <c r="M309" s="5">
        <f>IF(NOT(ISBLANK(Spreadsheet!AJ309)),VLOOKUP(Spreadsheet!AJ309,'Drop Downs'!$P$2:$R$16,3,FALSE),0)</f>
        <v>0</v>
      </c>
      <c r="N309" s="5">
        <f>IF(NOT(ISBLANK(Spreadsheet!AJ309)), VLOOKUP(Spreadsheet!AJ309,'Drop Downs'!$P$2:$R$16,2,FALSE),0)</f>
        <v>0</v>
      </c>
      <c r="O309" s="5">
        <f>IF(NOT(ISBLANK(Spreadsheet!AL309)),VLOOKUP(Spreadsheet!AL309,'Drop Downs'!$P$2:$R$16,3,FALSE), 0)</f>
        <v>0</v>
      </c>
      <c r="P309" s="5">
        <f>IF(NOT(ISBLANK(Spreadsheet!AL309)),VLOOKUP(Spreadsheet!AL309,'Drop Downs'!$P$2:$R$16,2,FALSE),0)</f>
        <v>0</v>
      </c>
      <c r="Q309" s="5">
        <f>IF(NOT(ISBLANK(Spreadsheet!AN309)),VLOOKUP(Spreadsheet!AN309,'Drop Downs'!$P$2:$R$16,3,FALSE),0)</f>
        <v>0</v>
      </c>
      <c r="R309" s="5">
        <f>IF(NOT(ISBLANK(Spreadsheet!AN309)),VLOOKUP(Spreadsheet!AN309,'Drop Downs'!$P$2:$R$16,2,FALSE),0)</f>
        <v>0</v>
      </c>
      <c r="S309" s="5" t="str">
        <f>IF(OR(M309&gt;K309,N309&gt;L309,O309&gt;K309, Q309&gt;K309,N309&gt;L309, P309&gt;L309, R309&gt;L309),"Member currently has a coverage election over what he/she needs.  Please add more dependents or adjust the coverage election.","")&amp;(IF(AND(NOT(ISBLANK(Spreadsheet!C309)),NOT(ISBLANK(Spreadsheet!D309)),ISBLANK(Spreadsheet!E309)),"Dependent lacks a relationship to member.Please select one from the drop-down.",""))</f>
        <v/>
      </c>
      <c r="T309" s="5" t="b">
        <f t="shared" si="20"/>
        <v>1</v>
      </c>
      <c r="U309" s="5" t="b">
        <f>OR(ISBLANK(Spreadsheet!C309),IF(NOT(ISBLANK(Spreadsheet!D309)),NOT(ISBLANK(Spreadsheet!E309)),TRUE))</f>
        <v>1</v>
      </c>
      <c r="V309" s="5" t="b">
        <f>OR(ISBLANK(Spreadsheet!C309), NOT(ISBLANK(Spreadsheet!I309)))</f>
        <v>1</v>
      </c>
      <c r="W309" s="5" t="b">
        <f>OR(ISBLANK(Spreadsheet!D309),NOT(ISBLANK(Spreadsheet!C309)))</f>
        <v>1</v>
      </c>
      <c r="X309" s="155" t="str">
        <f>REPT("0",MIN(FIND({1,2,3,4,5,6,7,8,9},Spreadsheet!C309&amp;"123456789"))-1)&amp;IF(ISBLANK(Spreadsheet!C309),"",SUMPRODUCT(MID(0&amp;Spreadsheet!C309,LARGE(INDEX(ISNUMBER(--MID(Spreadsheet!C309,ROW($1:$225),1))*
 ROW($1:$225),0),ROW($1:$225))+1,1)*10^ROW($1:$225)/10))</f>
        <v/>
      </c>
      <c r="Y309" s="5" t="b">
        <f>IF(NOT(ISBLANK(Spreadsheet!C309)),IF(AND(ISNUMBER(VALUE(Spreadsheet!C309)), LEN(Spreadsheet!C309)=9),TRUE,FALSE),TRUE)</f>
        <v>1</v>
      </c>
      <c r="Z309" s="155" t="str">
        <f>REPT("0",MIN(FIND({1,2,3,4,5,6,7,8,9},Spreadsheet!D309&amp;"123456789"))-1)&amp;IF(ISBLANK(Spreadsheet!D309),"",SUMPRODUCT(MID(0&amp;Spreadsheet!D309,LARGE(INDEX(ISNUMBER(--MID(Spreadsheet!D309,ROW($1:$225),1))*
 ROW($1:$225),0),ROW($1:$225))+1,1)*10^ROW($1:$225)/10))</f>
        <v/>
      </c>
      <c r="AA309" s="5" t="b">
        <f>IF(AND(NOT(ISBLANK(Spreadsheet!D309)),NOT(ISBLANK(Spreadsheet!C309))),IF(AND(ISNUMBER(VALUE(Spreadsheet!D309)), LEN(Spreadsheet!D309)=9),TRUE,FALSE),IF(AND(NOT(ISBLANK(Spreadsheet!D309)),ISBLANK(Spreadsheet!C309)),FALSE,TRUE))</f>
        <v>1</v>
      </c>
      <c r="AB309" s="5" t="b">
        <f>OR(ISBLANK(Spreadsheet!Y309),IF(NOT(ISBLANK(Spreadsheet!Y309)),LEN(Spreadsheet!Y309)=10,ISNUMBER(VALUE(Spreadsheet!Y309))))</f>
        <v>1</v>
      </c>
      <c r="AC309" s="5" t="b">
        <f>OR(ISBLANK(Spreadsheet!AI309), AND(NOT(ISBLANK(Spreadsheet!AJ309)), NOT(ISNUMBER(SEARCH("Waive",Spreadsheet!AJ309)))))</f>
        <v>1</v>
      </c>
      <c r="AD309" s="5" t="b">
        <f>OR(ISBLANK(Spreadsheet!AK309), AND(NOT(ISBLANK(Spreadsheet!AL309)), NOT(ISNUMBER(SEARCH("Waive",Spreadsheet!AL309)))))</f>
        <v>1</v>
      </c>
      <c r="AE309" s="5" t="b">
        <f>OR(ISBLANK(Spreadsheet!AM309), AND(NOT(ISBLANK(Spreadsheet!AN309)), NOT(ISNUMBER(SEARCH("Waive", Spreadsheet!AN309)))))</f>
        <v>1</v>
      </c>
      <c r="AF309" s="5" t="b">
        <f>OR(ISBLANK(Spreadsheet!C309), NOT(ISBLANK(Spreadsheet!D309)),NOT(ISBLANK(Spreadsheet!L309)))</f>
        <v>1</v>
      </c>
      <c r="AG309" s="5" t="b">
        <f>IF(AND(NOT(ISBLANK(Spreadsheet!C309)), NOT(ISBLANK(Spreadsheet!D309)),Spreadsheet!C309&lt;&gt;Spreadsheet!D309),IF(ISERROR(VLOOKUP(Spreadsheet!C309, Spreadsheet!$C$6:'Spreadsheet'!$C308,1,FALSE)), FALSE, TRUE),TRUE)</f>
        <v>1</v>
      </c>
      <c r="AH309" s="5" t="b">
        <f>Spreadsheet!$B$2=Spreadsheet!AD309</f>
        <v>1</v>
      </c>
      <c r="AI309" s="5" t="b">
        <f>IF(ISBLANK(Spreadsheet!G309),TRUE,IF(OR(LEN(Spreadsheet!G309)&gt;1,ISNUMBER(VALUE(Spreadsheet!G309))),FALSE,TRUE))</f>
        <v>1</v>
      </c>
      <c r="AJ309" s="5" t="b">
        <f>OR(ISBLANK(Spreadsheet!C309), NOT(ISBLANK(Spreadsheet!B309)), NOT(ISBLANK(Spreadsheet!D309)))</f>
        <v>1</v>
      </c>
      <c r="AK309" s="5" t="b">
        <f t="array" ref="AK309">IF(OR(AND(ISBLANK(Spreadsheet!E309),ISBLANK(Spreadsheet!D309),NOT(ISBLANK(Spreadsheet!C309))),AND(ISBLANK(Spreadsheet!E309),ISBLANK(Spreadsheet!D309),ISBLANK(Spreadsheet!C309))),TRUE,ISNUMBER(MATCH(TRUE,EXACT(Spreadsheet!E309,Relationships),0)))</f>
        <v>1</v>
      </c>
      <c r="AL309" s="5" t="b">
        <f>IF(NOT(ISBLANK(Spreadsheet!C309)),IF(OR(ISBLANK(Spreadsheet!F309),LEN(Spreadsheet!F309)&gt;40),FALSE,TRUE),TRUE)</f>
        <v>1</v>
      </c>
      <c r="AM309" s="5" t="b">
        <f>IF(NOT(ISBLANK(Spreadsheet!C309)),IF(OR(ISBLANK(Spreadsheet!H309),LEN(Spreadsheet!H309)&gt;40),FALSE,TRUE),TRUE)</f>
        <v>1</v>
      </c>
      <c r="AN309" s="5" t="b">
        <f t="array" ref="AN309">IF(ISBLANK(Spreadsheet!I309),TRUE,ISNUMBER(MATCH(TRUE,EXACT(Spreadsheet!I309,GenderValues),0)))</f>
        <v>1</v>
      </c>
      <c r="AO309" s="5" t="b">
        <f ca="1">IF(ISERROR(DATEVALUE(TEXT(Spreadsheet!J309,"mm/dd/yyyy")) &gt; TODAY()),IF(AND(ISBLANK(Spreadsheet!J309),ISBLANK(Spreadsheet!C309)),TRUE,FALSE),IF(DATEVALUE(TEXT(Spreadsheet!J309,"mm/dd/yyyy")) &gt; TODAY(),FALSE,TRUE))</f>
        <v>1</v>
      </c>
      <c r="AP309" s="5" t="b">
        <f>OR(ISBLANK(Spreadsheet!K309),LEN(Spreadsheet!K309)&lt;=100)</f>
        <v>1</v>
      </c>
      <c r="AQ309" s="5" t="b">
        <f t="array" ref="AQ309">IF(OR(AND(ISBLANK(Spreadsheet!L309),ISBLANK(Spreadsheet!C309)),AND(NOT(ISBLANK(Spreadsheet!C309)),NOT(ISBLANK(Spreadsheet!D309)))),TRUE,ISNUMBER(MATCH(TRUE,EXACT(Spreadsheet!L309,MaritalStatus),0)))</f>
        <v>1</v>
      </c>
      <c r="AR309" s="5" t="b">
        <f ca="1">IF(ISERROR(DATEVALUE(TEXT(Spreadsheet!M309,"mm/dd/yyyy")) &gt; TODAY()),IF(ISBLANK(Spreadsheet!M309),TRUE,FALSE),IF(DATEVALUE(TEXT(Spreadsheet!M309,"mm/dd/yyyy")) &gt; TODAY(),FALSE,TRUE))</f>
        <v>1</v>
      </c>
      <c r="AS309" s="5" t="b">
        <f>OR(ISBLANK(Spreadsheet!N309),LEN(Spreadsheet!N309)&lt;=100)</f>
        <v>1</v>
      </c>
      <c r="AT309" s="5" t="b">
        <f>OR(ISBLANK(Spreadsheet!O309),UPPER(Spreadsheet!O309)="YES")</f>
        <v>1</v>
      </c>
      <c r="AU309" s="5" t="b">
        <f>OR(ISBLANK(Spreadsheet!P309),UPPER(Spreadsheet!P309)="YES")</f>
        <v>1</v>
      </c>
      <c r="AV309" s="5" t="b">
        <f t="array" ref="AV309">IF(ISBLANK(Spreadsheet!Q309),TRUE,ISNUMBER(MATCH(TRUE,EXACT(Spreadsheet!Q309,OnGroupsPriorIns),0)))</f>
        <v>1</v>
      </c>
      <c r="AW309" s="5" t="b">
        <f>OR(ISBLANK(Spreadsheet!R309),UPPER(Spreadsheet!R309)="YES")</f>
        <v>1</v>
      </c>
      <c r="AX309" s="5" t="b">
        <f>OR(ISBLANK(Spreadsheet!S309),UPPER(Spreadsheet!S309)="YES")</f>
        <v>1</v>
      </c>
      <c r="AY309" s="5" t="b">
        <f>OR(AND(ISBLANK(Spreadsheet!C309),LEN(Spreadsheet!T309)=0),AND(NOT(ISBLANK(Spreadsheet!C309)),LEN(Spreadsheet!T309)&gt;0,LEN(Spreadsheet!T309)&lt;=50))</f>
        <v>1</v>
      </c>
      <c r="AZ309" s="5" t="b">
        <f>OR(LEN(Spreadsheet!U309)=0,AND(LEN(Spreadsheet!U309)&gt;0,LEN(Spreadsheet!U309)&lt;=50))</f>
        <v>1</v>
      </c>
      <c r="BA309" s="5" t="b">
        <f>OR(AND(ISBLANK(Spreadsheet!C309),LEN(Spreadsheet!V309)=0),AND(NOT(ISBLANK(Spreadsheet!C309)),LEN(Spreadsheet!V309)&gt;0,LEN(Spreadsheet!V309)&lt;=50))</f>
        <v>1</v>
      </c>
      <c r="BB309" s="5" t="b">
        <f t="array" ref="BB309">IF(AND(ISBLANK(Spreadsheet!C309),LEN(Spreadsheet!W309)=0),TRUE,ISNUMBER(MATCH(TRUE,EXACT(Spreadsheet!W309,States),0)))</f>
        <v>1</v>
      </c>
      <c r="BC309" s="5" t="b">
        <f>OR(AND(ISBLANK(Spreadsheet!C309),LEN(Spreadsheet!X309)=0),AND(NOT(ISBLANK(Spreadsheet!C309)),LEN(Spreadsheet!X309)&gt;0,LEN(Spreadsheet!X309)=5,ISNUMBER(VALUE(Spreadsheet!X309))))</f>
        <v>1</v>
      </c>
      <c r="BD309" s="5" t="b">
        <f>OR(ISBLANK(Spreadsheet!Z309),LEN(Spreadsheet!Z309)&lt;=50)</f>
        <v>1</v>
      </c>
      <c r="BE309" s="5" t="b">
        <f>ISBLANK(Spreadsheet!AA309)</f>
        <v>1</v>
      </c>
      <c r="BF309" s="5" t="b">
        <f>ISBLANK(Spreadsheet!AB309)</f>
        <v>1</v>
      </c>
      <c r="BG309" s="5" t="b">
        <f>IF(ISERROR(DATEVALUE(TEXT(Spreadsheet!AC309,"mm/dd/yyyy")) &gt; DATEVALUE(TEXT(Spreadsheet!J309,"mm/dd/yyyy"))),IF(OR(AND(ISBLANK(Spreadsheet!AC309),ISBLANK(Spreadsheet!C309)),AND(NOT(ISBLANK(Spreadsheet!C309)),ISBLANK(Spreadsheet!AC309),NOT(ISBLANK(Spreadsheet!D309)))),TRUE,FALSE),IF(DATEVALUE(TEXT(Spreadsheet!AC309,"mm/dd/yyyy")) &gt; DATEVALUE(TEXT(Spreadsheet!J309,"mm/dd/yyyy")),TRUE,FALSE))</f>
        <v>1</v>
      </c>
      <c r="BH309" s="5" t="b">
        <f>OR(AND(ISBLANK(Spreadsheet!C309),ISBLANK(Spreadsheet!AE309)),AND(NOT(ISBLANK(Spreadsheet!C309)),NOT(ISBLANK(Spreadsheet!D309)),ISBLANK(Spreadsheet!AE309)),AND(NOT(ISBLANK(Spreadsheet!C309)),ISBLANK(Spreadsheet!D309),NOT(ISBLANK(Spreadsheet!AE309)),LEN(Spreadsheet!AE309)&lt;=100))</f>
        <v>1</v>
      </c>
      <c r="BI309" s="5" t="b">
        <f t="array" ref="BI309">IF(ISBLANK(Spreadsheet!AF309),TRUE,ISNUMBER(MATCH(TRUE,EXACT(Spreadsheet!AF309,CobraShortReasons),0)))</f>
        <v>1</v>
      </c>
      <c r="BJ309" s="5" t="b">
        <f ca="1">IF(ISERROR(DATEVALUE(TEXT(Spreadsheet!AG309,"mm/dd/yyyy")) &gt; TODAY()),IF(ISBLANK(Spreadsheet!AG309),TRUE,FALSE),IF(DATEVALUE(TEXT(Spreadsheet!AG309,"mm/dd/yyyy")) &gt; TODAY(),FALSE,TRUE))</f>
        <v>1</v>
      </c>
      <c r="BK309" s="5" t="b">
        <f>OR(ISBLANK(Spreadsheet!AH309),LEN(Spreadsheet!AH309)&lt;=25)</f>
        <v>1</v>
      </c>
      <c r="BL309" s="5" t="b">
        <f t="array" aca="1" ref="BL309" ca="1">IF(ISBLANK(Spreadsheet!AI309),TRUE,ISNUMBER(MATCH(TRUE,EXACT(Spreadsheet!AI309,INDIRECT(Spreadsheet!$D$2)),0)))</f>
        <v>1</v>
      </c>
      <c r="BM309" s="5" t="b">
        <f t="array" aca="1" ref="BM309" ca="1">IF(ISBLANK(Spreadsheet!AJ309),TRUE,ISNUMBER(MATCH(TRUE,EXACT(Spreadsheet!AJ309,INDIRECT(Spreadsheet!BJ309)),0)))</f>
        <v>1</v>
      </c>
      <c r="BN309" s="5" t="b">
        <f t="array" ref="BN309">IF(ISBLANK(Spreadsheet!AK309),TRUE,ISNUMBER(MATCH(TRUE,EXACT(Spreadsheet!AK309,DentalPlans),0)))</f>
        <v>1</v>
      </c>
      <c r="BO309" s="5" t="b">
        <f t="array" aca="1" ref="BO309" ca="1">IF(ISBLANK(Spreadsheet!AL309),TRUE,ISNUMBER(MATCH(TRUE,EXACT(Spreadsheet!AL309,INDIRECT(Spreadsheet!BK309)),0)))</f>
        <v>1</v>
      </c>
      <c r="BP309" s="5" t="b">
        <f t="array" ref="BP309">IF(ISBLANK(Spreadsheet!AM309),TRUE,ISNUMBER(MATCH(TRUE,EXACT(Spreadsheet!AM309,VisionPlans),0)))</f>
        <v>1</v>
      </c>
      <c r="BQ309" s="5" t="b">
        <f t="array" aca="1" ref="BQ309" ca="1">IF(ISBLANK(Spreadsheet!AN309),TRUE,ISNUMBER(MATCH(TRUE,EXACT(Spreadsheet!AN309,INDIRECT(Spreadsheet!BL309)),0)))</f>
        <v>1</v>
      </c>
      <c r="BR309" s="5" t="b">
        <f t="array" ref="BR309">IF(ISBLANK(Spreadsheet!AO309),TRUE,ISNUMBER(MATCH(TRUE,EXACT(Spreadsheet!AO309,LifeBenefitClasses),0)))</f>
        <v>1</v>
      </c>
      <c r="BS309" s="5" t="b">
        <f>IF(OR(ISBLANK(Spreadsheet!AO309), Spreadsheet!AO309="Waive"),IF(ISBLANK(Spreadsheet!AP309),TRUE,FALSE),IF(OR(AND(NOT(ISBLANK(Spreadsheet!AO309)),ISBLANK(Spreadsheet!AP309)),NOT(ISNUMBER(VALUE(Spreadsheet!AP309)))),FALSE,IF(OR(AND(Spreadsheet!AP309&lt;6,MOD(Spreadsheet!AP309*10,5)=0), MOD(Spreadsheet!AP309,5000)=0),TRUE,FALSE)))</f>
        <v>1</v>
      </c>
      <c r="BT309" s="5" t="b">
        <f t="array" ref="BT309">IF(ISBLANK(Spreadsheet!AQ309),TRUE,ISNUMBER(MATCH(TRUE,EXACT(Spreadsheet!AQ309,EnrollWaive),0)))</f>
        <v>1</v>
      </c>
      <c r="BU309" s="5" t="b">
        <f t="array" ref="BU309">IF(ISBLANK(Spreadsheet!AR309),TRUE,ISNUMBER(MATCH(TRUE,EXACT(Spreadsheet!AR309,LifeBenefitClasses),0)))</f>
        <v>1</v>
      </c>
      <c r="BV309" s="5" t="b">
        <f>IF(OR(ISBLANK(Spreadsheet!AR309), Spreadsheet!AR309="Waive"),IF(ISBLANK(Spreadsheet!AS309),TRUE,FALSE),IF(OR(AND(NOT(ISBLANK(Spreadsheet!AR309)),ISBLANK(Spreadsheet!AS309)),NOT(ISNUMBER(VALUE(Spreadsheet!AS309)))),FALSE,IF(OR(AND(Spreadsheet!AS309&lt;6,MOD(Spreadsheet!AS309*10,5)=0), MOD(Spreadsheet!AS309,10000)=0),TRUE,FALSE)))</f>
        <v>1</v>
      </c>
      <c r="BW309" s="5" t="b">
        <f t="array" ref="BW309">IF(ISBLANK(Spreadsheet!AT309),TRUE,ISNUMBER(MATCH(TRUE,EXACT(Spreadsheet!AT309,LifeBenefitClasses),0)))</f>
        <v>1</v>
      </c>
      <c r="BX309" s="5" t="b">
        <f>IF(OR(ISBLANK(Spreadsheet!AT309), Spreadsheet!AT309="Waive"),IF(ISBLANK(Spreadsheet!AU309),TRUE,FALSE),IF(OR(AND(NOT(ISBLANK(Spreadsheet!AT309)),ISBLANK(Spreadsheet!AU309)),NOT(ISNUMBER(VALUE(Spreadsheet!AU309)))),FALSE,IF(AND(NOT(OR(ISBLANK(Spreadsheet!AT309),Spreadsheet!AT309="Waive")),NOT(OR(ISBLANK(Spreadsheet!AR309),Spreadsheet!AR309="Waive")),MOD(Spreadsheet!AU309,5000)=0, Spreadsheet!AU309&lt;=(Spreadsheet!AS309*0.5)),TRUE,FALSE)))</f>
        <v>1</v>
      </c>
      <c r="BY309" s="5" t="b">
        <f t="array" ref="BY309">IF(ISBLANK(Spreadsheet!AV309),TRUE,ISNUMBER(MATCH(TRUE,EXACT(Spreadsheet!AV309,EnrollWaive),0)))</f>
        <v>1</v>
      </c>
      <c r="BZ309" s="5" t="b">
        <f t="array" ref="BZ309">IF(ISBLANK(Spreadsheet!AW309),TRUE,ISNUMBER(MATCH(TRUE,EXACT(Spreadsheet!AW309,LifeBenefitClasses),0)))</f>
        <v>1</v>
      </c>
      <c r="CA309" s="5" t="b">
        <f t="array" ref="CA309">IF(ISBLANK(Spreadsheet!AX309),TRUE,ISNUMBER(MATCH(TRUE,EXACT(Spreadsheet!AX309,LifeBenefitClasses),0)))</f>
        <v>1</v>
      </c>
      <c r="CB309" s="5" t="b">
        <f t="array" ref="CB309">IF(ISBLANK(Spreadsheet!AY309),TRUE,ISNUMBER(MATCH(TRUE,EXACT(Spreadsheet!AY309,LifeBenefitClasses),0)))</f>
        <v>1</v>
      </c>
      <c r="CC309" s="5" t="b">
        <f t="array" ref="CC309">IF(ISBLANK(Spreadsheet!AZ309),TRUE,ISNUMBER(MATCH(TRUE,EXACT(Spreadsheet!AZ309,LifeBenefitClasses),0)))</f>
        <v>1</v>
      </c>
      <c r="CD309" s="5" t="b">
        <f t="array" ref="CD309">IF(ISBLANK(Spreadsheet!BA309),TRUE,ISNUMBER(MATCH(TRUE,EXACT(Spreadsheet!BA309,LifeBenefitClasses),0)))</f>
        <v>1</v>
      </c>
      <c r="CE309" s="5" t="b">
        <f>IF(OR(ISBLANK(Spreadsheet!BA309), Spreadsheet!BA309="Waive"),IF(ISBLANK(Spreadsheet!BB309),TRUE,FALSE),IF(OR(AND(NOT(ISBLANK(Spreadsheet!BA309)),ISBLANK(Spreadsheet!BB309)),NOT(ISNUMBER(VALUE(Spreadsheet!BB309))),ISBLANK(Spreadsheet!BC309),NOT(ISNUMBER(VALUE(Spreadsheet!BC309)))),FALSE,IF(AND(Spreadsheet!BB309&gt;=50000,Spreadsheet!BB309&lt;=250000,MOD(Spreadsheet!BB309,10000)=0,Spreadsheet!BB309&lt;=(10*Spreadsheet!BC309)),TRUE,FALSE)))</f>
        <v>1</v>
      </c>
      <c r="CF309" s="5" t="b">
        <f>IF(NOT(ISBLANK(Spreadsheet!BC309)),AND(ISNUMBER(VALUE(Spreadsheet!BC309)),Spreadsheet!BC309&gt;0),AND(OR(ISBLANK(Spreadsheet!AO309),Spreadsheet!AO309="Waive",AND(NOT(OR(ISBLANK(Spreadsheet!AO309),Spreadsheet!AO309="Waive")),Spreadsheet!AP309&gt;=6)),OR(ISBLANK(Spreadsheet!AR309),AND(NOT(OR(ISBLANK(Spreadsheet!AR309),Spreadsheet!AR309="Waive")),Spreadsheet!AS309&gt;=6)),OR(ISBLANK(Spreadsheet!AW309)),OR(ISBLANK(Spreadsheet!AX309)),OR(ISBLANK(Spreadsheet!AY309)),OR(ISBLANK(Spreadsheet!AZ309)),OR(ISBLANK(Spreadsheet!BA309),Spreadsheet!BA309="Waive")))</f>
        <v>1</v>
      </c>
      <c r="CG309" s="5" t="b">
        <f t="shared" ca="1" si="21"/>
        <v>1</v>
      </c>
    </row>
    <row r="310" spans="8:85" x14ac:dyDescent="0.3">
      <c r="H310" s="5">
        <f t="shared" ca="1" si="18"/>
        <v>2</v>
      </c>
      <c r="I310" s="5" t="str">
        <f t="shared" ca="1" si="19"/>
        <v/>
      </c>
      <c r="J310" s="5" t="str">
        <f>IF(AND(NOT(ISBLANK(Spreadsheet!C310)),ISBLANK(Spreadsheet!D310)),Spreadsheet!F310&amp;" "&amp;Spreadsheet!H310,"")</f>
        <v/>
      </c>
      <c r="K310" s="5">
        <f>IF(AND(NOT(ISBLANK(Spreadsheet!C310)),ISBLANK(Spreadsheet!D310)),COUNTIFS(Spreadsheet!E311:E$786,"=Child",Spreadsheet!C311:C$786, "="&amp;Spreadsheet!C310) + COUNTIFS(Spreadsheet!E311:E$786,"=Step-child",Spreadsheet!C311:C$786, "="&amp;Spreadsheet!C310),0)</f>
        <v>0</v>
      </c>
      <c r="L310" s="5">
        <f>IF(NOT(ISBLANK(J310)),COUNTIFS(Spreadsheet!E311:E$786,"=Wife",Spreadsheet!C311:C$786, "="&amp;Spreadsheet!C310) + COUNTIFS(Spreadsheet!E311:E$786,"=Husband",Spreadsheet!C311:C$786, "="&amp;Spreadsheet!C310),0)</f>
        <v>0</v>
      </c>
      <c r="M310" s="5">
        <f>IF(NOT(ISBLANK(Spreadsheet!AJ310)),VLOOKUP(Spreadsheet!AJ310,'Drop Downs'!$P$2:$R$16,3,FALSE),0)</f>
        <v>0</v>
      </c>
      <c r="N310" s="5">
        <f>IF(NOT(ISBLANK(Spreadsheet!AJ310)), VLOOKUP(Spreadsheet!AJ310,'Drop Downs'!$P$2:$R$16,2,FALSE),0)</f>
        <v>0</v>
      </c>
      <c r="O310" s="5">
        <f>IF(NOT(ISBLANK(Spreadsheet!AL310)),VLOOKUP(Spreadsheet!AL310,'Drop Downs'!$P$2:$R$16,3,FALSE), 0)</f>
        <v>0</v>
      </c>
      <c r="P310" s="5">
        <f>IF(NOT(ISBLANK(Spreadsheet!AL310)),VLOOKUP(Spreadsheet!AL310,'Drop Downs'!$P$2:$R$16,2,FALSE),0)</f>
        <v>0</v>
      </c>
      <c r="Q310" s="5">
        <f>IF(NOT(ISBLANK(Spreadsheet!AN310)),VLOOKUP(Spreadsheet!AN310,'Drop Downs'!$P$2:$R$16,3,FALSE),0)</f>
        <v>0</v>
      </c>
      <c r="R310" s="5">
        <f>IF(NOT(ISBLANK(Spreadsheet!AN310)),VLOOKUP(Spreadsheet!AN310,'Drop Downs'!$P$2:$R$16,2,FALSE),0)</f>
        <v>0</v>
      </c>
      <c r="S310" s="5" t="str">
        <f>IF(OR(M310&gt;K310,N310&gt;L310,O310&gt;K310, Q310&gt;K310,N310&gt;L310, P310&gt;L310, R310&gt;L310),"Member currently has a coverage election over what he/she needs.  Please add more dependents or adjust the coverage election.","")&amp;(IF(AND(NOT(ISBLANK(Spreadsheet!C310)),NOT(ISBLANK(Spreadsheet!D310)),ISBLANK(Spreadsheet!E310)),"Dependent lacks a relationship to member.Please select one from the drop-down.",""))</f>
        <v/>
      </c>
      <c r="T310" s="5" t="b">
        <f t="shared" si="20"/>
        <v>1</v>
      </c>
      <c r="U310" s="5" t="b">
        <f>OR(ISBLANK(Spreadsheet!C310),IF(NOT(ISBLANK(Spreadsheet!D310)),NOT(ISBLANK(Spreadsheet!E310)),TRUE))</f>
        <v>1</v>
      </c>
      <c r="V310" s="5" t="b">
        <f>OR(ISBLANK(Spreadsheet!C310), NOT(ISBLANK(Spreadsheet!I310)))</f>
        <v>1</v>
      </c>
      <c r="W310" s="5" t="b">
        <f>OR(ISBLANK(Spreadsheet!D310),NOT(ISBLANK(Spreadsheet!C310)))</f>
        <v>1</v>
      </c>
      <c r="X310" s="155" t="str">
        <f>REPT("0",MIN(FIND({1,2,3,4,5,6,7,8,9},Spreadsheet!C310&amp;"123456789"))-1)&amp;IF(ISBLANK(Spreadsheet!C310),"",SUMPRODUCT(MID(0&amp;Spreadsheet!C310,LARGE(INDEX(ISNUMBER(--MID(Spreadsheet!C310,ROW($1:$225),1))*
 ROW($1:$225),0),ROW($1:$225))+1,1)*10^ROW($1:$225)/10))</f>
        <v/>
      </c>
      <c r="Y310" s="5" t="b">
        <f>IF(NOT(ISBLANK(Spreadsheet!C310)),IF(AND(ISNUMBER(VALUE(Spreadsheet!C310)), LEN(Spreadsheet!C310)=9),TRUE,FALSE),TRUE)</f>
        <v>1</v>
      </c>
      <c r="Z310" s="155" t="str">
        <f>REPT("0",MIN(FIND({1,2,3,4,5,6,7,8,9},Spreadsheet!D310&amp;"123456789"))-1)&amp;IF(ISBLANK(Spreadsheet!D310),"",SUMPRODUCT(MID(0&amp;Spreadsheet!D310,LARGE(INDEX(ISNUMBER(--MID(Spreadsheet!D310,ROW($1:$225),1))*
 ROW($1:$225),0),ROW($1:$225))+1,1)*10^ROW($1:$225)/10))</f>
        <v/>
      </c>
      <c r="AA310" s="5" t="b">
        <f>IF(AND(NOT(ISBLANK(Spreadsheet!D310)),NOT(ISBLANK(Spreadsheet!C310))),IF(AND(ISNUMBER(VALUE(Spreadsheet!D310)), LEN(Spreadsheet!D310)=9),TRUE,FALSE),IF(AND(NOT(ISBLANK(Spreadsheet!D310)),ISBLANK(Spreadsheet!C310)),FALSE,TRUE))</f>
        <v>1</v>
      </c>
      <c r="AB310" s="5" t="b">
        <f>OR(ISBLANK(Spreadsheet!Y310),IF(NOT(ISBLANK(Spreadsheet!Y310)),LEN(Spreadsheet!Y310)=10,ISNUMBER(VALUE(Spreadsheet!Y310))))</f>
        <v>1</v>
      </c>
      <c r="AC310" s="5" t="b">
        <f>OR(ISBLANK(Spreadsheet!AI310), AND(NOT(ISBLANK(Spreadsheet!AJ310)), NOT(ISNUMBER(SEARCH("Waive",Spreadsheet!AJ310)))))</f>
        <v>1</v>
      </c>
      <c r="AD310" s="5" t="b">
        <f>OR(ISBLANK(Spreadsheet!AK310), AND(NOT(ISBLANK(Spreadsheet!AL310)), NOT(ISNUMBER(SEARCH("Waive",Spreadsheet!AL310)))))</f>
        <v>1</v>
      </c>
      <c r="AE310" s="5" t="b">
        <f>OR(ISBLANK(Spreadsheet!AM310), AND(NOT(ISBLANK(Spreadsheet!AN310)), NOT(ISNUMBER(SEARCH("Waive", Spreadsheet!AN310)))))</f>
        <v>1</v>
      </c>
      <c r="AF310" s="5" t="b">
        <f>OR(ISBLANK(Spreadsheet!C310), NOT(ISBLANK(Spreadsheet!D310)),NOT(ISBLANK(Spreadsheet!L310)))</f>
        <v>1</v>
      </c>
      <c r="AG310" s="5" t="b">
        <f>IF(AND(NOT(ISBLANK(Spreadsheet!C310)), NOT(ISBLANK(Spreadsheet!D310)),Spreadsheet!C310&lt;&gt;Spreadsheet!D310),IF(ISERROR(VLOOKUP(Spreadsheet!C310, Spreadsheet!$C$6:'Spreadsheet'!$C309,1,FALSE)), FALSE, TRUE),TRUE)</f>
        <v>1</v>
      </c>
      <c r="AH310" s="5" t="b">
        <f>Spreadsheet!$B$2=Spreadsheet!AD310</f>
        <v>1</v>
      </c>
      <c r="AI310" s="5" t="b">
        <f>IF(ISBLANK(Spreadsheet!G310),TRUE,IF(OR(LEN(Spreadsheet!G310)&gt;1,ISNUMBER(VALUE(Spreadsheet!G310))),FALSE,TRUE))</f>
        <v>1</v>
      </c>
      <c r="AJ310" s="5" t="b">
        <f>OR(ISBLANK(Spreadsheet!C310), NOT(ISBLANK(Spreadsheet!B310)), NOT(ISBLANK(Spreadsheet!D310)))</f>
        <v>1</v>
      </c>
      <c r="AK310" s="5" t="b">
        <f t="array" ref="AK310">IF(OR(AND(ISBLANK(Spreadsheet!E310),ISBLANK(Spreadsheet!D310),NOT(ISBLANK(Spreadsheet!C310))),AND(ISBLANK(Spreadsheet!E310),ISBLANK(Spreadsheet!D310),ISBLANK(Spreadsheet!C310))),TRUE,ISNUMBER(MATCH(TRUE,EXACT(Spreadsheet!E310,Relationships),0)))</f>
        <v>1</v>
      </c>
      <c r="AL310" s="5" t="b">
        <f>IF(NOT(ISBLANK(Spreadsheet!C310)),IF(OR(ISBLANK(Spreadsheet!F310),LEN(Spreadsheet!F310)&gt;40),FALSE,TRUE),TRUE)</f>
        <v>1</v>
      </c>
      <c r="AM310" s="5" t="b">
        <f>IF(NOT(ISBLANK(Spreadsheet!C310)),IF(OR(ISBLANK(Spreadsheet!H310),LEN(Spreadsheet!H310)&gt;40),FALSE,TRUE),TRUE)</f>
        <v>1</v>
      </c>
      <c r="AN310" s="5" t="b">
        <f t="array" ref="AN310">IF(ISBLANK(Spreadsheet!I310),TRUE,ISNUMBER(MATCH(TRUE,EXACT(Spreadsheet!I310,GenderValues),0)))</f>
        <v>1</v>
      </c>
      <c r="AO310" s="5" t="b">
        <f ca="1">IF(ISERROR(DATEVALUE(TEXT(Spreadsheet!J310,"mm/dd/yyyy")) &gt; TODAY()),IF(AND(ISBLANK(Spreadsheet!J310),ISBLANK(Spreadsheet!C310)),TRUE,FALSE),IF(DATEVALUE(TEXT(Spreadsheet!J310,"mm/dd/yyyy")) &gt; TODAY(),FALSE,TRUE))</f>
        <v>1</v>
      </c>
      <c r="AP310" s="5" t="b">
        <f>OR(ISBLANK(Spreadsheet!K310),LEN(Spreadsheet!K310)&lt;=100)</f>
        <v>1</v>
      </c>
      <c r="AQ310" s="5" t="b">
        <f t="array" ref="AQ310">IF(OR(AND(ISBLANK(Spreadsheet!L310),ISBLANK(Spreadsheet!C310)),AND(NOT(ISBLANK(Spreadsheet!C310)),NOT(ISBLANK(Spreadsheet!D310)))),TRUE,ISNUMBER(MATCH(TRUE,EXACT(Spreadsheet!L310,MaritalStatus),0)))</f>
        <v>1</v>
      </c>
      <c r="AR310" s="5" t="b">
        <f ca="1">IF(ISERROR(DATEVALUE(TEXT(Spreadsheet!M310,"mm/dd/yyyy")) &gt; TODAY()),IF(ISBLANK(Spreadsheet!M310),TRUE,FALSE),IF(DATEVALUE(TEXT(Spreadsheet!M310,"mm/dd/yyyy")) &gt; TODAY(),FALSE,TRUE))</f>
        <v>1</v>
      </c>
      <c r="AS310" s="5" t="b">
        <f>OR(ISBLANK(Spreadsheet!N310),LEN(Spreadsheet!N310)&lt;=100)</f>
        <v>1</v>
      </c>
      <c r="AT310" s="5" t="b">
        <f>OR(ISBLANK(Spreadsheet!O310),UPPER(Spreadsheet!O310)="YES")</f>
        <v>1</v>
      </c>
      <c r="AU310" s="5" t="b">
        <f>OR(ISBLANK(Spreadsheet!P310),UPPER(Spreadsheet!P310)="YES")</f>
        <v>1</v>
      </c>
      <c r="AV310" s="5" t="b">
        <f t="array" ref="AV310">IF(ISBLANK(Spreadsheet!Q310),TRUE,ISNUMBER(MATCH(TRUE,EXACT(Spreadsheet!Q310,OnGroupsPriorIns),0)))</f>
        <v>1</v>
      </c>
      <c r="AW310" s="5" t="b">
        <f>OR(ISBLANK(Spreadsheet!R310),UPPER(Spreadsheet!R310)="YES")</f>
        <v>1</v>
      </c>
      <c r="AX310" s="5" t="b">
        <f>OR(ISBLANK(Spreadsheet!S310),UPPER(Spreadsheet!S310)="YES")</f>
        <v>1</v>
      </c>
      <c r="AY310" s="5" t="b">
        <f>OR(AND(ISBLANK(Spreadsheet!C310),LEN(Spreadsheet!T310)=0),AND(NOT(ISBLANK(Spreadsheet!C310)),LEN(Spreadsheet!T310)&gt;0,LEN(Spreadsheet!T310)&lt;=50))</f>
        <v>1</v>
      </c>
      <c r="AZ310" s="5" t="b">
        <f>OR(LEN(Spreadsheet!U310)=0,AND(LEN(Spreadsheet!U310)&gt;0,LEN(Spreadsheet!U310)&lt;=50))</f>
        <v>1</v>
      </c>
      <c r="BA310" s="5" t="b">
        <f>OR(AND(ISBLANK(Spreadsheet!C310),LEN(Spreadsheet!V310)=0),AND(NOT(ISBLANK(Spreadsheet!C310)),LEN(Spreadsheet!V310)&gt;0,LEN(Spreadsheet!V310)&lt;=50))</f>
        <v>1</v>
      </c>
      <c r="BB310" s="5" t="b">
        <f t="array" ref="BB310">IF(AND(ISBLANK(Spreadsheet!C310),LEN(Spreadsheet!W310)=0),TRUE,ISNUMBER(MATCH(TRUE,EXACT(Spreadsheet!W310,States),0)))</f>
        <v>1</v>
      </c>
      <c r="BC310" s="5" t="b">
        <f>OR(AND(ISBLANK(Spreadsheet!C310),LEN(Spreadsheet!X310)=0),AND(NOT(ISBLANK(Spreadsheet!C310)),LEN(Spreadsheet!X310)&gt;0,LEN(Spreadsheet!X310)=5,ISNUMBER(VALUE(Spreadsheet!X310))))</f>
        <v>1</v>
      </c>
      <c r="BD310" s="5" t="b">
        <f>OR(ISBLANK(Spreadsheet!Z310),LEN(Spreadsheet!Z310)&lt;=50)</f>
        <v>1</v>
      </c>
      <c r="BE310" s="5" t="b">
        <f>ISBLANK(Spreadsheet!AA310)</f>
        <v>1</v>
      </c>
      <c r="BF310" s="5" t="b">
        <f>ISBLANK(Spreadsheet!AB310)</f>
        <v>1</v>
      </c>
      <c r="BG310" s="5" t="b">
        <f>IF(ISERROR(DATEVALUE(TEXT(Spreadsheet!AC310,"mm/dd/yyyy")) &gt; DATEVALUE(TEXT(Spreadsheet!J310,"mm/dd/yyyy"))),IF(OR(AND(ISBLANK(Spreadsheet!AC310),ISBLANK(Spreadsheet!C310)),AND(NOT(ISBLANK(Spreadsheet!C310)),ISBLANK(Spreadsheet!AC310),NOT(ISBLANK(Spreadsheet!D310)))),TRUE,FALSE),IF(DATEVALUE(TEXT(Spreadsheet!AC310,"mm/dd/yyyy")) &gt; DATEVALUE(TEXT(Spreadsheet!J310,"mm/dd/yyyy")),TRUE,FALSE))</f>
        <v>1</v>
      </c>
      <c r="BH310" s="5" t="b">
        <f>OR(AND(ISBLANK(Spreadsheet!C310),ISBLANK(Spreadsheet!AE310)),AND(NOT(ISBLANK(Spreadsheet!C310)),NOT(ISBLANK(Spreadsheet!D310)),ISBLANK(Spreadsheet!AE310)),AND(NOT(ISBLANK(Spreadsheet!C310)),ISBLANK(Spreadsheet!D310),NOT(ISBLANK(Spreadsheet!AE310)),LEN(Spreadsheet!AE310)&lt;=100))</f>
        <v>1</v>
      </c>
      <c r="BI310" s="5" t="b">
        <f t="array" ref="BI310">IF(ISBLANK(Spreadsheet!AF310),TRUE,ISNUMBER(MATCH(TRUE,EXACT(Spreadsheet!AF310,CobraShortReasons),0)))</f>
        <v>1</v>
      </c>
      <c r="BJ310" s="5" t="b">
        <f ca="1">IF(ISERROR(DATEVALUE(TEXT(Spreadsheet!AG310,"mm/dd/yyyy")) &gt; TODAY()),IF(ISBLANK(Spreadsheet!AG310),TRUE,FALSE),IF(DATEVALUE(TEXT(Spreadsheet!AG310,"mm/dd/yyyy")) &gt; TODAY(),FALSE,TRUE))</f>
        <v>1</v>
      </c>
      <c r="BK310" s="5" t="b">
        <f>OR(ISBLANK(Spreadsheet!AH310),LEN(Spreadsheet!AH310)&lt;=25)</f>
        <v>1</v>
      </c>
      <c r="BL310" s="5" t="b">
        <f t="array" aca="1" ref="BL310" ca="1">IF(ISBLANK(Spreadsheet!AI310),TRUE,ISNUMBER(MATCH(TRUE,EXACT(Spreadsheet!AI310,INDIRECT(Spreadsheet!$D$2)),0)))</f>
        <v>1</v>
      </c>
      <c r="BM310" s="5" t="b">
        <f t="array" aca="1" ref="BM310" ca="1">IF(ISBLANK(Spreadsheet!AJ310),TRUE,ISNUMBER(MATCH(TRUE,EXACT(Spreadsheet!AJ310,INDIRECT(Spreadsheet!BJ310)),0)))</f>
        <v>1</v>
      </c>
      <c r="BN310" s="5" t="b">
        <f t="array" ref="BN310">IF(ISBLANK(Spreadsheet!AK310),TRUE,ISNUMBER(MATCH(TRUE,EXACT(Spreadsheet!AK310,DentalPlans),0)))</f>
        <v>1</v>
      </c>
      <c r="BO310" s="5" t="b">
        <f t="array" aca="1" ref="BO310" ca="1">IF(ISBLANK(Spreadsheet!AL310),TRUE,ISNUMBER(MATCH(TRUE,EXACT(Spreadsheet!AL310,INDIRECT(Spreadsheet!BK310)),0)))</f>
        <v>1</v>
      </c>
      <c r="BP310" s="5" t="b">
        <f t="array" ref="BP310">IF(ISBLANK(Spreadsheet!AM310),TRUE,ISNUMBER(MATCH(TRUE,EXACT(Spreadsheet!AM310,VisionPlans),0)))</f>
        <v>1</v>
      </c>
      <c r="BQ310" s="5" t="b">
        <f t="array" aca="1" ref="BQ310" ca="1">IF(ISBLANK(Spreadsheet!AN310),TRUE,ISNUMBER(MATCH(TRUE,EXACT(Spreadsheet!AN310,INDIRECT(Spreadsheet!BL310)),0)))</f>
        <v>1</v>
      </c>
      <c r="BR310" s="5" t="b">
        <f t="array" ref="BR310">IF(ISBLANK(Spreadsheet!AO310),TRUE,ISNUMBER(MATCH(TRUE,EXACT(Spreadsheet!AO310,LifeBenefitClasses),0)))</f>
        <v>1</v>
      </c>
      <c r="BS310" s="5" t="b">
        <f>IF(OR(ISBLANK(Spreadsheet!AO310), Spreadsheet!AO310="Waive"),IF(ISBLANK(Spreadsheet!AP310),TRUE,FALSE),IF(OR(AND(NOT(ISBLANK(Spreadsheet!AO310)),ISBLANK(Spreadsheet!AP310)),NOT(ISNUMBER(VALUE(Spreadsheet!AP310)))),FALSE,IF(OR(AND(Spreadsheet!AP310&lt;6,MOD(Spreadsheet!AP310*10,5)=0), MOD(Spreadsheet!AP310,5000)=0),TRUE,FALSE)))</f>
        <v>1</v>
      </c>
      <c r="BT310" s="5" t="b">
        <f t="array" ref="BT310">IF(ISBLANK(Spreadsheet!AQ310),TRUE,ISNUMBER(MATCH(TRUE,EXACT(Spreadsheet!AQ310,EnrollWaive),0)))</f>
        <v>1</v>
      </c>
      <c r="BU310" s="5" t="b">
        <f t="array" ref="BU310">IF(ISBLANK(Spreadsheet!AR310),TRUE,ISNUMBER(MATCH(TRUE,EXACT(Spreadsheet!AR310,LifeBenefitClasses),0)))</f>
        <v>1</v>
      </c>
      <c r="BV310" s="5" t="b">
        <f>IF(OR(ISBLANK(Spreadsheet!AR310), Spreadsheet!AR310="Waive"),IF(ISBLANK(Spreadsheet!AS310),TRUE,FALSE),IF(OR(AND(NOT(ISBLANK(Spreadsheet!AR310)),ISBLANK(Spreadsheet!AS310)),NOT(ISNUMBER(VALUE(Spreadsheet!AS310)))),FALSE,IF(OR(AND(Spreadsheet!AS310&lt;6,MOD(Spreadsheet!AS310*10,5)=0), MOD(Spreadsheet!AS310,10000)=0),TRUE,FALSE)))</f>
        <v>1</v>
      </c>
      <c r="BW310" s="5" t="b">
        <f t="array" ref="BW310">IF(ISBLANK(Spreadsheet!AT310),TRUE,ISNUMBER(MATCH(TRUE,EXACT(Spreadsheet!AT310,LifeBenefitClasses),0)))</f>
        <v>1</v>
      </c>
      <c r="BX310" s="5" t="b">
        <f>IF(OR(ISBLANK(Spreadsheet!AT310), Spreadsheet!AT310="Waive"),IF(ISBLANK(Spreadsheet!AU310),TRUE,FALSE),IF(OR(AND(NOT(ISBLANK(Spreadsheet!AT310)),ISBLANK(Spreadsheet!AU310)),NOT(ISNUMBER(VALUE(Spreadsheet!AU310)))),FALSE,IF(AND(NOT(OR(ISBLANK(Spreadsheet!AT310),Spreadsheet!AT310="Waive")),NOT(OR(ISBLANK(Spreadsheet!AR310),Spreadsheet!AR310="Waive")),MOD(Spreadsheet!AU310,5000)=0, Spreadsheet!AU310&lt;=(Spreadsheet!AS310*0.5)),TRUE,FALSE)))</f>
        <v>1</v>
      </c>
      <c r="BY310" s="5" t="b">
        <f t="array" ref="BY310">IF(ISBLANK(Spreadsheet!AV310),TRUE,ISNUMBER(MATCH(TRUE,EXACT(Spreadsheet!AV310,EnrollWaive),0)))</f>
        <v>1</v>
      </c>
      <c r="BZ310" s="5" t="b">
        <f t="array" ref="BZ310">IF(ISBLANK(Spreadsheet!AW310),TRUE,ISNUMBER(MATCH(TRUE,EXACT(Spreadsheet!AW310,LifeBenefitClasses),0)))</f>
        <v>1</v>
      </c>
      <c r="CA310" s="5" t="b">
        <f t="array" ref="CA310">IF(ISBLANK(Spreadsheet!AX310),TRUE,ISNUMBER(MATCH(TRUE,EXACT(Spreadsheet!AX310,LifeBenefitClasses),0)))</f>
        <v>1</v>
      </c>
      <c r="CB310" s="5" t="b">
        <f t="array" ref="CB310">IF(ISBLANK(Spreadsheet!AY310),TRUE,ISNUMBER(MATCH(TRUE,EXACT(Spreadsheet!AY310,LifeBenefitClasses),0)))</f>
        <v>1</v>
      </c>
      <c r="CC310" s="5" t="b">
        <f t="array" ref="CC310">IF(ISBLANK(Spreadsheet!AZ310),TRUE,ISNUMBER(MATCH(TRUE,EXACT(Spreadsheet!AZ310,LifeBenefitClasses),0)))</f>
        <v>1</v>
      </c>
      <c r="CD310" s="5" t="b">
        <f t="array" ref="CD310">IF(ISBLANK(Spreadsheet!BA310),TRUE,ISNUMBER(MATCH(TRUE,EXACT(Spreadsheet!BA310,LifeBenefitClasses),0)))</f>
        <v>1</v>
      </c>
      <c r="CE310" s="5" t="b">
        <f>IF(OR(ISBLANK(Spreadsheet!BA310), Spreadsheet!BA310="Waive"),IF(ISBLANK(Spreadsheet!BB310),TRUE,FALSE),IF(OR(AND(NOT(ISBLANK(Spreadsheet!BA310)),ISBLANK(Spreadsheet!BB310)),NOT(ISNUMBER(VALUE(Spreadsheet!BB310))),ISBLANK(Spreadsheet!BC310),NOT(ISNUMBER(VALUE(Spreadsheet!BC310)))),FALSE,IF(AND(Spreadsheet!BB310&gt;=50000,Spreadsheet!BB310&lt;=250000,MOD(Spreadsheet!BB310,10000)=0,Spreadsheet!BB310&lt;=(10*Spreadsheet!BC310)),TRUE,FALSE)))</f>
        <v>1</v>
      </c>
      <c r="CF310" s="5" t="b">
        <f>IF(NOT(ISBLANK(Spreadsheet!BC310)),AND(ISNUMBER(VALUE(Spreadsheet!BC310)),Spreadsheet!BC310&gt;0),AND(OR(ISBLANK(Spreadsheet!AO310),Spreadsheet!AO310="Waive",AND(NOT(OR(ISBLANK(Spreadsheet!AO310),Spreadsheet!AO310="Waive")),Spreadsheet!AP310&gt;=6)),OR(ISBLANK(Spreadsheet!AR310),AND(NOT(OR(ISBLANK(Spreadsheet!AR310),Spreadsheet!AR310="Waive")),Spreadsheet!AS310&gt;=6)),OR(ISBLANK(Spreadsheet!AW310)),OR(ISBLANK(Spreadsheet!AX310)),OR(ISBLANK(Spreadsheet!AY310)),OR(ISBLANK(Spreadsheet!AZ310)),OR(ISBLANK(Spreadsheet!BA310),Spreadsheet!BA310="Waive")))</f>
        <v>1</v>
      </c>
      <c r="CG310" s="5" t="b">
        <f t="shared" ca="1" si="21"/>
        <v>1</v>
      </c>
    </row>
    <row r="311" spans="8:85" x14ac:dyDescent="0.3">
      <c r="H311" s="5">
        <f t="shared" ca="1" si="18"/>
        <v>2</v>
      </c>
      <c r="I311" s="5" t="str">
        <f t="shared" ca="1" si="19"/>
        <v/>
      </c>
      <c r="J311" s="5" t="str">
        <f>IF(AND(NOT(ISBLANK(Spreadsheet!C311)),ISBLANK(Spreadsheet!D311)),Spreadsheet!F311&amp;" "&amp;Spreadsheet!H311,"")</f>
        <v/>
      </c>
      <c r="K311" s="5">
        <f>IF(AND(NOT(ISBLANK(Spreadsheet!C311)),ISBLANK(Spreadsheet!D311)),COUNTIFS(Spreadsheet!E312:E$786,"=Child",Spreadsheet!C312:C$786, "="&amp;Spreadsheet!C311) + COUNTIFS(Spreadsheet!E312:E$786,"=Step-child",Spreadsheet!C312:C$786, "="&amp;Spreadsheet!C311),0)</f>
        <v>0</v>
      </c>
      <c r="L311" s="5">
        <f>IF(NOT(ISBLANK(J311)),COUNTIFS(Spreadsheet!E312:E$786,"=Wife",Spreadsheet!C312:C$786, "="&amp;Spreadsheet!C311) + COUNTIFS(Spreadsheet!E312:E$786,"=Husband",Spreadsheet!C312:C$786, "="&amp;Spreadsheet!C311),0)</f>
        <v>0</v>
      </c>
      <c r="M311" s="5">
        <f>IF(NOT(ISBLANK(Spreadsheet!AJ311)),VLOOKUP(Spreadsheet!AJ311,'Drop Downs'!$P$2:$R$16,3,FALSE),0)</f>
        <v>0</v>
      </c>
      <c r="N311" s="5">
        <f>IF(NOT(ISBLANK(Spreadsheet!AJ311)), VLOOKUP(Spreadsheet!AJ311,'Drop Downs'!$P$2:$R$16,2,FALSE),0)</f>
        <v>0</v>
      </c>
      <c r="O311" s="5">
        <f>IF(NOT(ISBLANK(Spreadsheet!AL311)),VLOOKUP(Spreadsheet!AL311,'Drop Downs'!$P$2:$R$16,3,FALSE), 0)</f>
        <v>0</v>
      </c>
      <c r="P311" s="5">
        <f>IF(NOT(ISBLANK(Spreadsheet!AL311)),VLOOKUP(Spreadsheet!AL311,'Drop Downs'!$P$2:$R$16,2,FALSE),0)</f>
        <v>0</v>
      </c>
      <c r="Q311" s="5">
        <f>IF(NOT(ISBLANK(Spreadsheet!AN311)),VLOOKUP(Spreadsheet!AN311,'Drop Downs'!$P$2:$R$16,3,FALSE),0)</f>
        <v>0</v>
      </c>
      <c r="R311" s="5">
        <f>IF(NOT(ISBLANK(Spreadsheet!AN311)),VLOOKUP(Spreadsheet!AN311,'Drop Downs'!$P$2:$R$16,2,FALSE),0)</f>
        <v>0</v>
      </c>
      <c r="S311" s="5" t="str">
        <f>IF(OR(M311&gt;K311,N311&gt;L311,O311&gt;K311, Q311&gt;K311,N311&gt;L311, P311&gt;L311, R311&gt;L311),"Member currently has a coverage election over what he/she needs.  Please add more dependents or adjust the coverage election.","")&amp;(IF(AND(NOT(ISBLANK(Spreadsheet!C311)),NOT(ISBLANK(Spreadsheet!D311)),ISBLANK(Spreadsheet!E311)),"Dependent lacks a relationship to member.Please select one from the drop-down.",""))</f>
        <v/>
      </c>
      <c r="T311" s="5" t="b">
        <f t="shared" si="20"/>
        <v>1</v>
      </c>
      <c r="U311" s="5" t="b">
        <f>OR(ISBLANK(Spreadsheet!C311),IF(NOT(ISBLANK(Spreadsheet!D311)),NOT(ISBLANK(Spreadsheet!E311)),TRUE))</f>
        <v>1</v>
      </c>
      <c r="V311" s="5" t="b">
        <f>OR(ISBLANK(Spreadsheet!C311), NOT(ISBLANK(Spreadsheet!I311)))</f>
        <v>1</v>
      </c>
      <c r="W311" s="5" t="b">
        <f>OR(ISBLANK(Spreadsheet!D311),NOT(ISBLANK(Spreadsheet!C311)))</f>
        <v>1</v>
      </c>
      <c r="X311" s="155" t="str">
        <f>REPT("0",MIN(FIND({1,2,3,4,5,6,7,8,9},Spreadsheet!C311&amp;"123456789"))-1)&amp;IF(ISBLANK(Spreadsheet!C311),"",SUMPRODUCT(MID(0&amp;Spreadsheet!C311,LARGE(INDEX(ISNUMBER(--MID(Spreadsheet!C311,ROW($1:$225),1))*
 ROW($1:$225),0),ROW($1:$225))+1,1)*10^ROW($1:$225)/10))</f>
        <v/>
      </c>
      <c r="Y311" s="5" t="b">
        <f>IF(NOT(ISBLANK(Spreadsheet!C311)),IF(AND(ISNUMBER(VALUE(Spreadsheet!C311)), LEN(Spreadsheet!C311)=9),TRUE,FALSE),TRUE)</f>
        <v>1</v>
      </c>
      <c r="Z311" s="155" t="str">
        <f>REPT("0",MIN(FIND({1,2,3,4,5,6,7,8,9},Spreadsheet!D311&amp;"123456789"))-1)&amp;IF(ISBLANK(Spreadsheet!D311),"",SUMPRODUCT(MID(0&amp;Spreadsheet!D311,LARGE(INDEX(ISNUMBER(--MID(Spreadsheet!D311,ROW($1:$225),1))*
 ROW($1:$225),0),ROW($1:$225))+1,1)*10^ROW($1:$225)/10))</f>
        <v/>
      </c>
      <c r="AA311" s="5" t="b">
        <f>IF(AND(NOT(ISBLANK(Spreadsheet!D311)),NOT(ISBLANK(Spreadsheet!C311))),IF(AND(ISNUMBER(VALUE(Spreadsheet!D311)), LEN(Spreadsheet!D311)=9),TRUE,FALSE),IF(AND(NOT(ISBLANK(Spreadsheet!D311)),ISBLANK(Spreadsheet!C311)),FALSE,TRUE))</f>
        <v>1</v>
      </c>
      <c r="AB311" s="5" t="b">
        <f>OR(ISBLANK(Spreadsheet!Y311),IF(NOT(ISBLANK(Spreadsheet!Y311)),LEN(Spreadsheet!Y311)=10,ISNUMBER(VALUE(Spreadsheet!Y311))))</f>
        <v>1</v>
      </c>
      <c r="AC311" s="5" t="b">
        <f>OR(ISBLANK(Spreadsheet!AI311), AND(NOT(ISBLANK(Spreadsheet!AJ311)), NOT(ISNUMBER(SEARCH("Waive",Spreadsheet!AJ311)))))</f>
        <v>1</v>
      </c>
      <c r="AD311" s="5" t="b">
        <f>OR(ISBLANK(Spreadsheet!AK311), AND(NOT(ISBLANK(Spreadsheet!AL311)), NOT(ISNUMBER(SEARCH("Waive",Spreadsheet!AL311)))))</f>
        <v>1</v>
      </c>
      <c r="AE311" s="5" t="b">
        <f>OR(ISBLANK(Spreadsheet!AM311), AND(NOT(ISBLANK(Spreadsheet!AN311)), NOT(ISNUMBER(SEARCH("Waive", Spreadsheet!AN311)))))</f>
        <v>1</v>
      </c>
      <c r="AF311" s="5" t="b">
        <f>OR(ISBLANK(Spreadsheet!C311), NOT(ISBLANK(Spreadsheet!D311)),NOT(ISBLANK(Spreadsheet!L311)))</f>
        <v>1</v>
      </c>
      <c r="AG311" s="5" t="b">
        <f>IF(AND(NOT(ISBLANK(Spreadsheet!C311)), NOT(ISBLANK(Spreadsheet!D311)),Spreadsheet!C311&lt;&gt;Spreadsheet!D311),IF(ISERROR(VLOOKUP(Spreadsheet!C311, Spreadsheet!$C$6:'Spreadsheet'!$C310,1,FALSE)), FALSE, TRUE),TRUE)</f>
        <v>1</v>
      </c>
      <c r="AH311" s="5" t="b">
        <f>Spreadsheet!$B$2=Spreadsheet!AD311</f>
        <v>1</v>
      </c>
      <c r="AI311" s="5" t="b">
        <f>IF(ISBLANK(Spreadsheet!G311),TRUE,IF(OR(LEN(Spreadsheet!G311)&gt;1,ISNUMBER(VALUE(Spreadsheet!G311))),FALSE,TRUE))</f>
        <v>1</v>
      </c>
      <c r="AJ311" s="5" t="b">
        <f>OR(ISBLANK(Spreadsheet!C311), NOT(ISBLANK(Spreadsheet!B311)), NOT(ISBLANK(Spreadsheet!D311)))</f>
        <v>1</v>
      </c>
      <c r="AK311" s="5" t="b">
        <f t="array" ref="AK311">IF(OR(AND(ISBLANK(Spreadsheet!E311),ISBLANK(Spreadsheet!D311),NOT(ISBLANK(Spreadsheet!C311))),AND(ISBLANK(Spreadsheet!E311),ISBLANK(Spreadsheet!D311),ISBLANK(Spreadsheet!C311))),TRUE,ISNUMBER(MATCH(TRUE,EXACT(Spreadsheet!E311,Relationships),0)))</f>
        <v>1</v>
      </c>
      <c r="AL311" s="5" t="b">
        <f>IF(NOT(ISBLANK(Spreadsheet!C311)),IF(OR(ISBLANK(Spreadsheet!F311),LEN(Spreadsheet!F311)&gt;40),FALSE,TRUE),TRUE)</f>
        <v>1</v>
      </c>
      <c r="AM311" s="5" t="b">
        <f>IF(NOT(ISBLANK(Spreadsheet!C311)),IF(OR(ISBLANK(Spreadsheet!H311),LEN(Spreadsheet!H311)&gt;40),FALSE,TRUE),TRUE)</f>
        <v>1</v>
      </c>
      <c r="AN311" s="5" t="b">
        <f t="array" ref="AN311">IF(ISBLANK(Spreadsheet!I311),TRUE,ISNUMBER(MATCH(TRUE,EXACT(Spreadsheet!I311,GenderValues),0)))</f>
        <v>1</v>
      </c>
      <c r="AO311" s="5" t="b">
        <f ca="1">IF(ISERROR(DATEVALUE(TEXT(Spreadsheet!J311,"mm/dd/yyyy")) &gt; TODAY()),IF(AND(ISBLANK(Spreadsheet!J311),ISBLANK(Spreadsheet!C311)),TRUE,FALSE),IF(DATEVALUE(TEXT(Spreadsheet!J311,"mm/dd/yyyy")) &gt; TODAY(),FALSE,TRUE))</f>
        <v>1</v>
      </c>
      <c r="AP311" s="5" t="b">
        <f>OR(ISBLANK(Spreadsheet!K311),LEN(Spreadsheet!K311)&lt;=100)</f>
        <v>1</v>
      </c>
      <c r="AQ311" s="5" t="b">
        <f t="array" ref="AQ311">IF(OR(AND(ISBLANK(Spreadsheet!L311),ISBLANK(Spreadsheet!C311)),AND(NOT(ISBLANK(Spreadsheet!C311)),NOT(ISBLANK(Spreadsheet!D311)))),TRUE,ISNUMBER(MATCH(TRUE,EXACT(Spreadsheet!L311,MaritalStatus),0)))</f>
        <v>1</v>
      </c>
      <c r="AR311" s="5" t="b">
        <f ca="1">IF(ISERROR(DATEVALUE(TEXT(Spreadsheet!M311,"mm/dd/yyyy")) &gt; TODAY()),IF(ISBLANK(Spreadsheet!M311),TRUE,FALSE),IF(DATEVALUE(TEXT(Spreadsheet!M311,"mm/dd/yyyy")) &gt; TODAY(),FALSE,TRUE))</f>
        <v>1</v>
      </c>
      <c r="AS311" s="5" t="b">
        <f>OR(ISBLANK(Spreadsheet!N311),LEN(Spreadsheet!N311)&lt;=100)</f>
        <v>1</v>
      </c>
      <c r="AT311" s="5" t="b">
        <f>OR(ISBLANK(Spreadsheet!O311),UPPER(Spreadsheet!O311)="YES")</f>
        <v>1</v>
      </c>
      <c r="AU311" s="5" t="b">
        <f>OR(ISBLANK(Spreadsheet!P311),UPPER(Spreadsheet!P311)="YES")</f>
        <v>1</v>
      </c>
      <c r="AV311" s="5" t="b">
        <f t="array" ref="AV311">IF(ISBLANK(Spreadsheet!Q311),TRUE,ISNUMBER(MATCH(TRUE,EXACT(Spreadsheet!Q311,OnGroupsPriorIns),0)))</f>
        <v>1</v>
      </c>
      <c r="AW311" s="5" t="b">
        <f>OR(ISBLANK(Spreadsheet!R311),UPPER(Spreadsheet!R311)="YES")</f>
        <v>1</v>
      </c>
      <c r="AX311" s="5" t="b">
        <f>OR(ISBLANK(Spreadsheet!S311),UPPER(Spreadsheet!S311)="YES")</f>
        <v>1</v>
      </c>
      <c r="AY311" s="5" t="b">
        <f>OR(AND(ISBLANK(Spreadsheet!C311),LEN(Spreadsheet!T311)=0),AND(NOT(ISBLANK(Spreadsheet!C311)),LEN(Spreadsheet!T311)&gt;0,LEN(Spreadsheet!T311)&lt;=50))</f>
        <v>1</v>
      </c>
      <c r="AZ311" s="5" t="b">
        <f>OR(LEN(Spreadsheet!U311)=0,AND(LEN(Spreadsheet!U311)&gt;0,LEN(Spreadsheet!U311)&lt;=50))</f>
        <v>1</v>
      </c>
      <c r="BA311" s="5" t="b">
        <f>OR(AND(ISBLANK(Spreadsheet!C311),LEN(Spreadsheet!V311)=0),AND(NOT(ISBLANK(Spreadsheet!C311)),LEN(Spreadsheet!V311)&gt;0,LEN(Spreadsheet!V311)&lt;=50))</f>
        <v>1</v>
      </c>
      <c r="BB311" s="5" t="b">
        <f t="array" ref="BB311">IF(AND(ISBLANK(Spreadsheet!C311),LEN(Spreadsheet!W311)=0),TRUE,ISNUMBER(MATCH(TRUE,EXACT(Spreadsheet!W311,States),0)))</f>
        <v>1</v>
      </c>
      <c r="BC311" s="5" t="b">
        <f>OR(AND(ISBLANK(Spreadsheet!C311),LEN(Spreadsheet!X311)=0),AND(NOT(ISBLANK(Spreadsheet!C311)),LEN(Spreadsheet!X311)&gt;0,LEN(Spreadsheet!X311)=5,ISNUMBER(VALUE(Spreadsheet!X311))))</f>
        <v>1</v>
      </c>
      <c r="BD311" s="5" t="b">
        <f>OR(ISBLANK(Spreadsheet!Z311),LEN(Spreadsheet!Z311)&lt;=50)</f>
        <v>1</v>
      </c>
      <c r="BE311" s="5" t="b">
        <f>ISBLANK(Spreadsheet!AA311)</f>
        <v>1</v>
      </c>
      <c r="BF311" s="5" t="b">
        <f>ISBLANK(Spreadsheet!AB311)</f>
        <v>1</v>
      </c>
      <c r="BG311" s="5" t="b">
        <f>IF(ISERROR(DATEVALUE(TEXT(Spreadsheet!AC311,"mm/dd/yyyy")) &gt; DATEVALUE(TEXT(Spreadsheet!J311,"mm/dd/yyyy"))),IF(OR(AND(ISBLANK(Spreadsheet!AC311),ISBLANK(Spreadsheet!C311)),AND(NOT(ISBLANK(Spreadsheet!C311)),ISBLANK(Spreadsheet!AC311),NOT(ISBLANK(Spreadsheet!D311)))),TRUE,FALSE),IF(DATEVALUE(TEXT(Spreadsheet!AC311,"mm/dd/yyyy")) &gt; DATEVALUE(TEXT(Spreadsheet!J311,"mm/dd/yyyy")),TRUE,FALSE))</f>
        <v>1</v>
      </c>
      <c r="BH311" s="5" t="b">
        <f>OR(AND(ISBLANK(Spreadsheet!C311),ISBLANK(Spreadsheet!AE311)),AND(NOT(ISBLANK(Spreadsheet!C311)),NOT(ISBLANK(Spreadsheet!D311)),ISBLANK(Spreadsheet!AE311)),AND(NOT(ISBLANK(Spreadsheet!C311)),ISBLANK(Spreadsheet!D311),NOT(ISBLANK(Spreadsheet!AE311)),LEN(Spreadsheet!AE311)&lt;=100))</f>
        <v>1</v>
      </c>
      <c r="BI311" s="5" t="b">
        <f t="array" ref="BI311">IF(ISBLANK(Spreadsheet!AF311),TRUE,ISNUMBER(MATCH(TRUE,EXACT(Spreadsheet!AF311,CobraShortReasons),0)))</f>
        <v>1</v>
      </c>
      <c r="BJ311" s="5" t="b">
        <f ca="1">IF(ISERROR(DATEVALUE(TEXT(Spreadsheet!AG311,"mm/dd/yyyy")) &gt; TODAY()),IF(ISBLANK(Spreadsheet!AG311),TRUE,FALSE),IF(DATEVALUE(TEXT(Spreadsheet!AG311,"mm/dd/yyyy")) &gt; TODAY(),FALSE,TRUE))</f>
        <v>1</v>
      </c>
      <c r="BK311" s="5" t="b">
        <f>OR(ISBLANK(Spreadsheet!AH311),LEN(Spreadsheet!AH311)&lt;=25)</f>
        <v>1</v>
      </c>
      <c r="BL311" s="5" t="b">
        <f t="array" aca="1" ref="BL311" ca="1">IF(ISBLANK(Spreadsheet!AI311),TRUE,ISNUMBER(MATCH(TRUE,EXACT(Spreadsheet!AI311,INDIRECT(Spreadsheet!$D$2)),0)))</f>
        <v>1</v>
      </c>
      <c r="BM311" s="5" t="b">
        <f t="array" aca="1" ref="BM311" ca="1">IF(ISBLANK(Spreadsheet!AJ311),TRUE,ISNUMBER(MATCH(TRUE,EXACT(Spreadsheet!AJ311,INDIRECT(Spreadsheet!BJ311)),0)))</f>
        <v>1</v>
      </c>
      <c r="BN311" s="5" t="b">
        <f t="array" ref="BN311">IF(ISBLANK(Spreadsheet!AK311),TRUE,ISNUMBER(MATCH(TRUE,EXACT(Spreadsheet!AK311,DentalPlans),0)))</f>
        <v>1</v>
      </c>
      <c r="BO311" s="5" t="b">
        <f t="array" aca="1" ref="BO311" ca="1">IF(ISBLANK(Spreadsheet!AL311),TRUE,ISNUMBER(MATCH(TRUE,EXACT(Spreadsheet!AL311,INDIRECT(Spreadsheet!BK311)),0)))</f>
        <v>1</v>
      </c>
      <c r="BP311" s="5" t="b">
        <f t="array" ref="BP311">IF(ISBLANK(Spreadsheet!AM311),TRUE,ISNUMBER(MATCH(TRUE,EXACT(Spreadsheet!AM311,VisionPlans),0)))</f>
        <v>1</v>
      </c>
      <c r="BQ311" s="5" t="b">
        <f t="array" aca="1" ref="BQ311" ca="1">IF(ISBLANK(Spreadsheet!AN311),TRUE,ISNUMBER(MATCH(TRUE,EXACT(Spreadsheet!AN311,INDIRECT(Spreadsheet!BL311)),0)))</f>
        <v>1</v>
      </c>
      <c r="BR311" s="5" t="b">
        <f t="array" ref="BR311">IF(ISBLANK(Spreadsheet!AO311),TRUE,ISNUMBER(MATCH(TRUE,EXACT(Spreadsheet!AO311,LifeBenefitClasses),0)))</f>
        <v>1</v>
      </c>
      <c r="BS311" s="5" t="b">
        <f>IF(OR(ISBLANK(Spreadsheet!AO311), Spreadsheet!AO311="Waive"),IF(ISBLANK(Spreadsheet!AP311),TRUE,FALSE),IF(OR(AND(NOT(ISBLANK(Spreadsheet!AO311)),ISBLANK(Spreadsheet!AP311)),NOT(ISNUMBER(VALUE(Spreadsheet!AP311)))),FALSE,IF(OR(AND(Spreadsheet!AP311&lt;6,MOD(Spreadsheet!AP311*10,5)=0), MOD(Spreadsheet!AP311,5000)=0),TRUE,FALSE)))</f>
        <v>1</v>
      </c>
      <c r="BT311" s="5" t="b">
        <f t="array" ref="BT311">IF(ISBLANK(Spreadsheet!AQ311),TRUE,ISNUMBER(MATCH(TRUE,EXACT(Spreadsheet!AQ311,EnrollWaive),0)))</f>
        <v>1</v>
      </c>
      <c r="BU311" s="5" t="b">
        <f t="array" ref="BU311">IF(ISBLANK(Spreadsheet!AR311),TRUE,ISNUMBER(MATCH(TRUE,EXACT(Spreadsheet!AR311,LifeBenefitClasses),0)))</f>
        <v>1</v>
      </c>
      <c r="BV311" s="5" t="b">
        <f>IF(OR(ISBLANK(Spreadsheet!AR311), Spreadsheet!AR311="Waive"),IF(ISBLANK(Spreadsheet!AS311),TRUE,FALSE),IF(OR(AND(NOT(ISBLANK(Spreadsheet!AR311)),ISBLANK(Spreadsheet!AS311)),NOT(ISNUMBER(VALUE(Spreadsheet!AS311)))),FALSE,IF(OR(AND(Spreadsheet!AS311&lt;6,MOD(Spreadsheet!AS311*10,5)=0), MOD(Spreadsheet!AS311,10000)=0),TRUE,FALSE)))</f>
        <v>1</v>
      </c>
      <c r="BW311" s="5" t="b">
        <f t="array" ref="BW311">IF(ISBLANK(Spreadsheet!AT311),TRUE,ISNUMBER(MATCH(TRUE,EXACT(Spreadsheet!AT311,LifeBenefitClasses),0)))</f>
        <v>1</v>
      </c>
      <c r="BX311" s="5" t="b">
        <f>IF(OR(ISBLANK(Spreadsheet!AT311), Spreadsheet!AT311="Waive"),IF(ISBLANK(Spreadsheet!AU311),TRUE,FALSE),IF(OR(AND(NOT(ISBLANK(Spreadsheet!AT311)),ISBLANK(Spreadsheet!AU311)),NOT(ISNUMBER(VALUE(Spreadsheet!AU311)))),FALSE,IF(AND(NOT(OR(ISBLANK(Spreadsheet!AT311),Spreadsheet!AT311="Waive")),NOT(OR(ISBLANK(Spreadsheet!AR311),Spreadsheet!AR311="Waive")),MOD(Spreadsheet!AU311,5000)=0, Spreadsheet!AU311&lt;=(Spreadsheet!AS311*0.5)),TRUE,FALSE)))</f>
        <v>1</v>
      </c>
      <c r="BY311" s="5" t="b">
        <f t="array" ref="BY311">IF(ISBLANK(Spreadsheet!AV311),TRUE,ISNUMBER(MATCH(TRUE,EXACT(Spreadsheet!AV311,EnrollWaive),0)))</f>
        <v>1</v>
      </c>
      <c r="BZ311" s="5" t="b">
        <f t="array" ref="BZ311">IF(ISBLANK(Spreadsheet!AW311),TRUE,ISNUMBER(MATCH(TRUE,EXACT(Spreadsheet!AW311,LifeBenefitClasses),0)))</f>
        <v>1</v>
      </c>
      <c r="CA311" s="5" t="b">
        <f t="array" ref="CA311">IF(ISBLANK(Spreadsheet!AX311),TRUE,ISNUMBER(MATCH(TRUE,EXACT(Spreadsheet!AX311,LifeBenefitClasses),0)))</f>
        <v>1</v>
      </c>
      <c r="CB311" s="5" t="b">
        <f t="array" ref="CB311">IF(ISBLANK(Spreadsheet!AY311),TRUE,ISNUMBER(MATCH(TRUE,EXACT(Spreadsheet!AY311,LifeBenefitClasses),0)))</f>
        <v>1</v>
      </c>
      <c r="CC311" s="5" t="b">
        <f t="array" ref="CC311">IF(ISBLANK(Spreadsheet!AZ311),TRUE,ISNUMBER(MATCH(TRUE,EXACT(Spreadsheet!AZ311,LifeBenefitClasses),0)))</f>
        <v>1</v>
      </c>
      <c r="CD311" s="5" t="b">
        <f t="array" ref="CD311">IF(ISBLANK(Spreadsheet!BA311),TRUE,ISNUMBER(MATCH(TRUE,EXACT(Spreadsheet!BA311,LifeBenefitClasses),0)))</f>
        <v>1</v>
      </c>
      <c r="CE311" s="5" t="b">
        <f>IF(OR(ISBLANK(Spreadsheet!BA311), Spreadsheet!BA311="Waive"),IF(ISBLANK(Spreadsheet!BB311),TRUE,FALSE),IF(OR(AND(NOT(ISBLANK(Spreadsheet!BA311)),ISBLANK(Spreadsheet!BB311)),NOT(ISNUMBER(VALUE(Spreadsheet!BB311))),ISBLANK(Spreadsheet!BC311),NOT(ISNUMBER(VALUE(Spreadsheet!BC311)))),FALSE,IF(AND(Spreadsheet!BB311&gt;=50000,Spreadsheet!BB311&lt;=250000,MOD(Spreadsheet!BB311,10000)=0,Spreadsheet!BB311&lt;=(10*Spreadsheet!BC311)),TRUE,FALSE)))</f>
        <v>1</v>
      </c>
      <c r="CF311" s="5" t="b">
        <f>IF(NOT(ISBLANK(Spreadsheet!BC311)),AND(ISNUMBER(VALUE(Spreadsheet!BC311)),Spreadsheet!BC311&gt;0),AND(OR(ISBLANK(Spreadsheet!AO311),Spreadsheet!AO311="Waive",AND(NOT(OR(ISBLANK(Spreadsheet!AO311),Spreadsheet!AO311="Waive")),Spreadsheet!AP311&gt;=6)),OR(ISBLANK(Spreadsheet!AR311),AND(NOT(OR(ISBLANK(Spreadsheet!AR311),Spreadsheet!AR311="Waive")),Spreadsheet!AS311&gt;=6)),OR(ISBLANK(Spreadsheet!AW311)),OR(ISBLANK(Spreadsheet!AX311)),OR(ISBLANK(Spreadsheet!AY311)),OR(ISBLANK(Spreadsheet!AZ311)),OR(ISBLANK(Spreadsheet!BA311),Spreadsheet!BA311="Waive")))</f>
        <v>1</v>
      </c>
      <c r="CG311" s="5" t="b">
        <f t="shared" ca="1" si="21"/>
        <v>1</v>
      </c>
    </row>
    <row r="312" spans="8:85" x14ac:dyDescent="0.3">
      <c r="H312" s="5">
        <f t="shared" ca="1" si="18"/>
        <v>2</v>
      </c>
      <c r="I312" s="5" t="str">
        <f t="shared" ca="1" si="19"/>
        <v/>
      </c>
      <c r="J312" s="5" t="str">
        <f>IF(AND(NOT(ISBLANK(Spreadsheet!C312)),ISBLANK(Spreadsheet!D312)),Spreadsheet!F312&amp;" "&amp;Spreadsheet!H312,"")</f>
        <v/>
      </c>
      <c r="K312" s="5">
        <f>IF(AND(NOT(ISBLANK(Spreadsheet!C312)),ISBLANK(Spreadsheet!D312)),COUNTIFS(Spreadsheet!E313:E$786,"=Child",Spreadsheet!C313:C$786, "="&amp;Spreadsheet!C312) + COUNTIFS(Spreadsheet!E313:E$786,"=Step-child",Spreadsheet!C313:C$786, "="&amp;Spreadsheet!C312),0)</f>
        <v>0</v>
      </c>
      <c r="L312" s="5">
        <f>IF(NOT(ISBLANK(J312)),COUNTIFS(Spreadsheet!E313:E$786,"=Wife",Spreadsheet!C313:C$786, "="&amp;Spreadsheet!C312) + COUNTIFS(Spreadsheet!E313:E$786,"=Husband",Spreadsheet!C313:C$786, "="&amp;Spreadsheet!C312),0)</f>
        <v>0</v>
      </c>
      <c r="M312" s="5">
        <f>IF(NOT(ISBLANK(Spreadsheet!AJ312)),VLOOKUP(Spreadsheet!AJ312,'Drop Downs'!$P$2:$R$16,3,FALSE),0)</f>
        <v>0</v>
      </c>
      <c r="N312" s="5">
        <f>IF(NOT(ISBLANK(Spreadsheet!AJ312)), VLOOKUP(Spreadsheet!AJ312,'Drop Downs'!$P$2:$R$16,2,FALSE),0)</f>
        <v>0</v>
      </c>
      <c r="O312" s="5">
        <f>IF(NOT(ISBLANK(Spreadsheet!AL312)),VLOOKUP(Spreadsheet!AL312,'Drop Downs'!$P$2:$R$16,3,FALSE), 0)</f>
        <v>0</v>
      </c>
      <c r="P312" s="5">
        <f>IF(NOT(ISBLANK(Spreadsheet!AL312)),VLOOKUP(Spreadsheet!AL312,'Drop Downs'!$P$2:$R$16,2,FALSE),0)</f>
        <v>0</v>
      </c>
      <c r="Q312" s="5">
        <f>IF(NOT(ISBLANK(Spreadsheet!AN312)),VLOOKUP(Spreadsheet!AN312,'Drop Downs'!$P$2:$R$16,3,FALSE),0)</f>
        <v>0</v>
      </c>
      <c r="R312" s="5">
        <f>IF(NOT(ISBLANK(Spreadsheet!AN312)),VLOOKUP(Spreadsheet!AN312,'Drop Downs'!$P$2:$R$16,2,FALSE),0)</f>
        <v>0</v>
      </c>
      <c r="S312" s="5" t="str">
        <f>IF(OR(M312&gt;K312,N312&gt;L312,O312&gt;K312, Q312&gt;K312,N312&gt;L312, P312&gt;L312, R312&gt;L312),"Member currently has a coverage election over what he/she needs.  Please add more dependents or adjust the coverage election.","")&amp;(IF(AND(NOT(ISBLANK(Spreadsheet!C312)),NOT(ISBLANK(Spreadsheet!D312)),ISBLANK(Spreadsheet!E312)),"Dependent lacks a relationship to member.Please select one from the drop-down.",""))</f>
        <v/>
      </c>
      <c r="T312" s="5" t="b">
        <f t="shared" si="20"/>
        <v>1</v>
      </c>
      <c r="U312" s="5" t="b">
        <f>OR(ISBLANK(Spreadsheet!C312),IF(NOT(ISBLANK(Spreadsheet!D312)),NOT(ISBLANK(Spreadsheet!E312)),TRUE))</f>
        <v>1</v>
      </c>
      <c r="V312" s="5" t="b">
        <f>OR(ISBLANK(Spreadsheet!C312), NOT(ISBLANK(Spreadsheet!I312)))</f>
        <v>1</v>
      </c>
      <c r="W312" s="5" t="b">
        <f>OR(ISBLANK(Spreadsheet!D312),NOT(ISBLANK(Spreadsheet!C312)))</f>
        <v>1</v>
      </c>
      <c r="X312" s="155" t="str">
        <f>REPT("0",MIN(FIND({1,2,3,4,5,6,7,8,9},Spreadsheet!C312&amp;"123456789"))-1)&amp;IF(ISBLANK(Spreadsheet!C312),"",SUMPRODUCT(MID(0&amp;Spreadsheet!C312,LARGE(INDEX(ISNUMBER(--MID(Spreadsheet!C312,ROW($1:$225),1))*
 ROW($1:$225),0),ROW($1:$225))+1,1)*10^ROW($1:$225)/10))</f>
        <v/>
      </c>
      <c r="Y312" s="5" t="b">
        <f>IF(NOT(ISBLANK(Spreadsheet!C312)),IF(AND(ISNUMBER(VALUE(Spreadsheet!C312)), LEN(Spreadsheet!C312)=9),TRUE,FALSE),TRUE)</f>
        <v>1</v>
      </c>
      <c r="Z312" s="155" t="str">
        <f>REPT("0",MIN(FIND({1,2,3,4,5,6,7,8,9},Spreadsheet!D312&amp;"123456789"))-1)&amp;IF(ISBLANK(Spreadsheet!D312),"",SUMPRODUCT(MID(0&amp;Spreadsheet!D312,LARGE(INDEX(ISNUMBER(--MID(Spreadsheet!D312,ROW($1:$225),1))*
 ROW($1:$225),0),ROW($1:$225))+1,1)*10^ROW($1:$225)/10))</f>
        <v/>
      </c>
      <c r="AA312" s="5" t="b">
        <f>IF(AND(NOT(ISBLANK(Spreadsheet!D312)),NOT(ISBLANK(Spreadsheet!C312))),IF(AND(ISNUMBER(VALUE(Spreadsheet!D312)), LEN(Spreadsheet!D312)=9),TRUE,FALSE),IF(AND(NOT(ISBLANK(Spreadsheet!D312)),ISBLANK(Spreadsheet!C312)),FALSE,TRUE))</f>
        <v>1</v>
      </c>
      <c r="AB312" s="5" t="b">
        <f>OR(ISBLANK(Spreadsheet!Y312),IF(NOT(ISBLANK(Spreadsheet!Y312)),LEN(Spreadsheet!Y312)=10,ISNUMBER(VALUE(Spreadsheet!Y312))))</f>
        <v>1</v>
      </c>
      <c r="AC312" s="5" t="b">
        <f>OR(ISBLANK(Spreadsheet!AI312), AND(NOT(ISBLANK(Spreadsheet!AJ312)), NOT(ISNUMBER(SEARCH("Waive",Spreadsheet!AJ312)))))</f>
        <v>1</v>
      </c>
      <c r="AD312" s="5" t="b">
        <f>OR(ISBLANK(Spreadsheet!AK312), AND(NOT(ISBLANK(Spreadsheet!AL312)), NOT(ISNUMBER(SEARCH("Waive",Spreadsheet!AL312)))))</f>
        <v>1</v>
      </c>
      <c r="AE312" s="5" t="b">
        <f>OR(ISBLANK(Spreadsheet!AM312), AND(NOT(ISBLANK(Spreadsheet!AN312)), NOT(ISNUMBER(SEARCH("Waive", Spreadsheet!AN312)))))</f>
        <v>1</v>
      </c>
      <c r="AF312" s="5" t="b">
        <f>OR(ISBLANK(Spreadsheet!C312), NOT(ISBLANK(Spreadsheet!D312)),NOT(ISBLANK(Spreadsheet!L312)))</f>
        <v>1</v>
      </c>
      <c r="AG312" s="5" t="b">
        <f>IF(AND(NOT(ISBLANK(Spreadsheet!C312)), NOT(ISBLANK(Spreadsheet!D312)),Spreadsheet!C312&lt;&gt;Spreadsheet!D312),IF(ISERROR(VLOOKUP(Spreadsheet!C312, Spreadsheet!$C$6:'Spreadsheet'!$C311,1,FALSE)), FALSE, TRUE),TRUE)</f>
        <v>1</v>
      </c>
      <c r="AH312" s="5" t="b">
        <f>Spreadsheet!$B$2=Spreadsheet!AD312</f>
        <v>1</v>
      </c>
      <c r="AI312" s="5" t="b">
        <f>IF(ISBLANK(Spreadsheet!G312),TRUE,IF(OR(LEN(Spreadsheet!G312)&gt;1,ISNUMBER(VALUE(Spreadsheet!G312))),FALSE,TRUE))</f>
        <v>1</v>
      </c>
      <c r="AJ312" s="5" t="b">
        <f>OR(ISBLANK(Spreadsheet!C312), NOT(ISBLANK(Spreadsheet!B312)), NOT(ISBLANK(Spreadsheet!D312)))</f>
        <v>1</v>
      </c>
      <c r="AK312" s="5" t="b">
        <f t="array" ref="AK312">IF(OR(AND(ISBLANK(Spreadsheet!E312),ISBLANK(Spreadsheet!D312),NOT(ISBLANK(Spreadsheet!C312))),AND(ISBLANK(Spreadsheet!E312),ISBLANK(Spreadsheet!D312),ISBLANK(Spreadsheet!C312))),TRUE,ISNUMBER(MATCH(TRUE,EXACT(Spreadsheet!E312,Relationships),0)))</f>
        <v>1</v>
      </c>
      <c r="AL312" s="5" t="b">
        <f>IF(NOT(ISBLANK(Spreadsheet!C312)),IF(OR(ISBLANK(Spreadsheet!F312),LEN(Spreadsheet!F312)&gt;40),FALSE,TRUE),TRUE)</f>
        <v>1</v>
      </c>
      <c r="AM312" s="5" t="b">
        <f>IF(NOT(ISBLANK(Spreadsheet!C312)),IF(OR(ISBLANK(Spreadsheet!H312),LEN(Spreadsheet!H312)&gt;40),FALSE,TRUE),TRUE)</f>
        <v>1</v>
      </c>
      <c r="AN312" s="5" t="b">
        <f t="array" ref="AN312">IF(ISBLANK(Spreadsheet!I312),TRUE,ISNUMBER(MATCH(TRUE,EXACT(Spreadsheet!I312,GenderValues),0)))</f>
        <v>1</v>
      </c>
      <c r="AO312" s="5" t="b">
        <f ca="1">IF(ISERROR(DATEVALUE(TEXT(Spreadsheet!J312,"mm/dd/yyyy")) &gt; TODAY()),IF(AND(ISBLANK(Spreadsheet!J312),ISBLANK(Spreadsheet!C312)),TRUE,FALSE),IF(DATEVALUE(TEXT(Spreadsheet!J312,"mm/dd/yyyy")) &gt; TODAY(),FALSE,TRUE))</f>
        <v>1</v>
      </c>
      <c r="AP312" s="5" t="b">
        <f>OR(ISBLANK(Spreadsheet!K312),LEN(Spreadsheet!K312)&lt;=100)</f>
        <v>1</v>
      </c>
      <c r="AQ312" s="5" t="b">
        <f t="array" ref="AQ312">IF(OR(AND(ISBLANK(Spreadsheet!L312),ISBLANK(Spreadsheet!C312)),AND(NOT(ISBLANK(Spreadsheet!C312)),NOT(ISBLANK(Spreadsheet!D312)))),TRUE,ISNUMBER(MATCH(TRUE,EXACT(Spreadsheet!L312,MaritalStatus),0)))</f>
        <v>1</v>
      </c>
      <c r="AR312" s="5" t="b">
        <f ca="1">IF(ISERROR(DATEVALUE(TEXT(Spreadsheet!M312,"mm/dd/yyyy")) &gt; TODAY()),IF(ISBLANK(Spreadsheet!M312),TRUE,FALSE),IF(DATEVALUE(TEXT(Spreadsheet!M312,"mm/dd/yyyy")) &gt; TODAY(),FALSE,TRUE))</f>
        <v>1</v>
      </c>
      <c r="AS312" s="5" t="b">
        <f>OR(ISBLANK(Spreadsheet!N312),LEN(Spreadsheet!N312)&lt;=100)</f>
        <v>1</v>
      </c>
      <c r="AT312" s="5" t="b">
        <f>OR(ISBLANK(Spreadsheet!O312),UPPER(Spreadsheet!O312)="YES")</f>
        <v>1</v>
      </c>
      <c r="AU312" s="5" t="b">
        <f>OR(ISBLANK(Spreadsheet!P312),UPPER(Spreadsheet!P312)="YES")</f>
        <v>1</v>
      </c>
      <c r="AV312" s="5" t="b">
        <f t="array" ref="AV312">IF(ISBLANK(Spreadsheet!Q312),TRUE,ISNUMBER(MATCH(TRUE,EXACT(Spreadsheet!Q312,OnGroupsPriorIns),0)))</f>
        <v>1</v>
      </c>
      <c r="AW312" s="5" t="b">
        <f>OR(ISBLANK(Spreadsheet!R312),UPPER(Spreadsheet!R312)="YES")</f>
        <v>1</v>
      </c>
      <c r="AX312" s="5" t="b">
        <f>OR(ISBLANK(Spreadsheet!S312),UPPER(Spreadsheet!S312)="YES")</f>
        <v>1</v>
      </c>
      <c r="AY312" s="5" t="b">
        <f>OR(AND(ISBLANK(Spreadsheet!C312),LEN(Spreadsheet!T312)=0),AND(NOT(ISBLANK(Spreadsheet!C312)),LEN(Spreadsheet!T312)&gt;0,LEN(Spreadsheet!T312)&lt;=50))</f>
        <v>1</v>
      </c>
      <c r="AZ312" s="5" t="b">
        <f>OR(LEN(Spreadsheet!U312)=0,AND(LEN(Spreadsheet!U312)&gt;0,LEN(Spreadsheet!U312)&lt;=50))</f>
        <v>1</v>
      </c>
      <c r="BA312" s="5" t="b">
        <f>OR(AND(ISBLANK(Spreadsheet!C312),LEN(Spreadsheet!V312)=0),AND(NOT(ISBLANK(Spreadsheet!C312)),LEN(Spreadsheet!V312)&gt;0,LEN(Spreadsheet!V312)&lt;=50))</f>
        <v>1</v>
      </c>
      <c r="BB312" s="5" t="b">
        <f t="array" ref="BB312">IF(AND(ISBLANK(Spreadsheet!C312),LEN(Spreadsheet!W312)=0),TRUE,ISNUMBER(MATCH(TRUE,EXACT(Spreadsheet!W312,States),0)))</f>
        <v>1</v>
      </c>
      <c r="BC312" s="5" t="b">
        <f>OR(AND(ISBLANK(Spreadsheet!C312),LEN(Spreadsheet!X312)=0),AND(NOT(ISBLANK(Spreadsheet!C312)),LEN(Spreadsheet!X312)&gt;0,LEN(Spreadsheet!X312)=5,ISNUMBER(VALUE(Spreadsheet!X312))))</f>
        <v>1</v>
      </c>
      <c r="BD312" s="5" t="b">
        <f>OR(ISBLANK(Spreadsheet!Z312),LEN(Spreadsheet!Z312)&lt;=50)</f>
        <v>1</v>
      </c>
      <c r="BE312" s="5" t="b">
        <f>ISBLANK(Spreadsheet!AA312)</f>
        <v>1</v>
      </c>
      <c r="BF312" s="5" t="b">
        <f>ISBLANK(Spreadsheet!AB312)</f>
        <v>1</v>
      </c>
      <c r="BG312" s="5" t="b">
        <f>IF(ISERROR(DATEVALUE(TEXT(Spreadsheet!AC312,"mm/dd/yyyy")) &gt; DATEVALUE(TEXT(Spreadsheet!J312,"mm/dd/yyyy"))),IF(OR(AND(ISBLANK(Spreadsheet!AC312),ISBLANK(Spreadsheet!C312)),AND(NOT(ISBLANK(Spreadsheet!C312)),ISBLANK(Spreadsheet!AC312),NOT(ISBLANK(Spreadsheet!D312)))),TRUE,FALSE),IF(DATEVALUE(TEXT(Spreadsheet!AC312,"mm/dd/yyyy")) &gt; DATEVALUE(TEXT(Spreadsheet!J312,"mm/dd/yyyy")),TRUE,FALSE))</f>
        <v>1</v>
      </c>
      <c r="BH312" s="5" t="b">
        <f>OR(AND(ISBLANK(Spreadsheet!C312),ISBLANK(Spreadsheet!AE312)),AND(NOT(ISBLANK(Spreadsheet!C312)),NOT(ISBLANK(Spreadsheet!D312)),ISBLANK(Spreadsheet!AE312)),AND(NOT(ISBLANK(Spreadsheet!C312)),ISBLANK(Spreadsheet!D312),NOT(ISBLANK(Spreadsheet!AE312)),LEN(Spreadsheet!AE312)&lt;=100))</f>
        <v>1</v>
      </c>
      <c r="BI312" s="5" t="b">
        <f t="array" ref="BI312">IF(ISBLANK(Spreadsheet!AF312),TRUE,ISNUMBER(MATCH(TRUE,EXACT(Spreadsheet!AF312,CobraShortReasons),0)))</f>
        <v>1</v>
      </c>
      <c r="BJ312" s="5" t="b">
        <f ca="1">IF(ISERROR(DATEVALUE(TEXT(Spreadsheet!AG312,"mm/dd/yyyy")) &gt; TODAY()),IF(ISBLANK(Spreadsheet!AG312),TRUE,FALSE),IF(DATEVALUE(TEXT(Spreadsheet!AG312,"mm/dd/yyyy")) &gt; TODAY(),FALSE,TRUE))</f>
        <v>1</v>
      </c>
      <c r="BK312" s="5" t="b">
        <f>OR(ISBLANK(Spreadsheet!AH312),LEN(Spreadsheet!AH312)&lt;=25)</f>
        <v>1</v>
      </c>
      <c r="BL312" s="5" t="b">
        <f t="array" aca="1" ref="BL312" ca="1">IF(ISBLANK(Spreadsheet!AI312),TRUE,ISNUMBER(MATCH(TRUE,EXACT(Spreadsheet!AI312,INDIRECT(Spreadsheet!$D$2)),0)))</f>
        <v>1</v>
      </c>
      <c r="BM312" s="5" t="b">
        <f t="array" aca="1" ref="BM312" ca="1">IF(ISBLANK(Spreadsheet!AJ312),TRUE,ISNUMBER(MATCH(TRUE,EXACT(Spreadsheet!AJ312,INDIRECT(Spreadsheet!BJ312)),0)))</f>
        <v>1</v>
      </c>
      <c r="BN312" s="5" t="b">
        <f t="array" ref="BN312">IF(ISBLANK(Spreadsheet!AK312),TRUE,ISNUMBER(MATCH(TRUE,EXACT(Spreadsheet!AK312,DentalPlans),0)))</f>
        <v>1</v>
      </c>
      <c r="BO312" s="5" t="b">
        <f t="array" aca="1" ref="BO312" ca="1">IF(ISBLANK(Spreadsheet!AL312),TRUE,ISNUMBER(MATCH(TRUE,EXACT(Spreadsheet!AL312,INDIRECT(Spreadsheet!BK312)),0)))</f>
        <v>1</v>
      </c>
      <c r="BP312" s="5" t="b">
        <f t="array" ref="BP312">IF(ISBLANK(Spreadsheet!AM312),TRUE,ISNUMBER(MATCH(TRUE,EXACT(Spreadsheet!AM312,VisionPlans),0)))</f>
        <v>1</v>
      </c>
      <c r="BQ312" s="5" t="b">
        <f t="array" aca="1" ref="BQ312" ca="1">IF(ISBLANK(Spreadsheet!AN312),TRUE,ISNUMBER(MATCH(TRUE,EXACT(Spreadsheet!AN312,INDIRECT(Spreadsheet!BL312)),0)))</f>
        <v>1</v>
      </c>
      <c r="BR312" s="5" t="b">
        <f t="array" ref="BR312">IF(ISBLANK(Spreadsheet!AO312),TRUE,ISNUMBER(MATCH(TRUE,EXACT(Spreadsheet!AO312,LifeBenefitClasses),0)))</f>
        <v>1</v>
      </c>
      <c r="BS312" s="5" t="b">
        <f>IF(OR(ISBLANK(Spreadsheet!AO312), Spreadsheet!AO312="Waive"),IF(ISBLANK(Spreadsheet!AP312),TRUE,FALSE),IF(OR(AND(NOT(ISBLANK(Spreadsheet!AO312)),ISBLANK(Spreadsheet!AP312)),NOT(ISNUMBER(VALUE(Spreadsheet!AP312)))),FALSE,IF(OR(AND(Spreadsheet!AP312&lt;6,MOD(Spreadsheet!AP312*10,5)=0), MOD(Spreadsheet!AP312,5000)=0),TRUE,FALSE)))</f>
        <v>1</v>
      </c>
      <c r="BT312" s="5" t="b">
        <f t="array" ref="BT312">IF(ISBLANK(Spreadsheet!AQ312),TRUE,ISNUMBER(MATCH(TRUE,EXACT(Spreadsheet!AQ312,EnrollWaive),0)))</f>
        <v>1</v>
      </c>
      <c r="BU312" s="5" t="b">
        <f t="array" ref="BU312">IF(ISBLANK(Spreadsheet!AR312),TRUE,ISNUMBER(MATCH(TRUE,EXACT(Spreadsheet!AR312,LifeBenefitClasses),0)))</f>
        <v>1</v>
      </c>
      <c r="BV312" s="5" t="b">
        <f>IF(OR(ISBLANK(Spreadsheet!AR312), Spreadsheet!AR312="Waive"),IF(ISBLANK(Spreadsheet!AS312),TRUE,FALSE),IF(OR(AND(NOT(ISBLANK(Spreadsheet!AR312)),ISBLANK(Spreadsheet!AS312)),NOT(ISNUMBER(VALUE(Spreadsheet!AS312)))),FALSE,IF(OR(AND(Spreadsheet!AS312&lt;6,MOD(Spreadsheet!AS312*10,5)=0), MOD(Spreadsheet!AS312,10000)=0),TRUE,FALSE)))</f>
        <v>1</v>
      </c>
      <c r="BW312" s="5" t="b">
        <f t="array" ref="BW312">IF(ISBLANK(Spreadsheet!AT312),TRUE,ISNUMBER(MATCH(TRUE,EXACT(Spreadsheet!AT312,LifeBenefitClasses),0)))</f>
        <v>1</v>
      </c>
      <c r="BX312" s="5" t="b">
        <f>IF(OR(ISBLANK(Spreadsheet!AT312), Spreadsheet!AT312="Waive"),IF(ISBLANK(Spreadsheet!AU312),TRUE,FALSE),IF(OR(AND(NOT(ISBLANK(Spreadsheet!AT312)),ISBLANK(Spreadsheet!AU312)),NOT(ISNUMBER(VALUE(Spreadsheet!AU312)))),FALSE,IF(AND(NOT(OR(ISBLANK(Spreadsheet!AT312),Spreadsheet!AT312="Waive")),NOT(OR(ISBLANK(Spreadsheet!AR312),Spreadsheet!AR312="Waive")),MOD(Spreadsheet!AU312,5000)=0, Spreadsheet!AU312&lt;=(Spreadsheet!AS312*0.5)),TRUE,FALSE)))</f>
        <v>1</v>
      </c>
      <c r="BY312" s="5" t="b">
        <f t="array" ref="BY312">IF(ISBLANK(Spreadsheet!AV312),TRUE,ISNUMBER(MATCH(TRUE,EXACT(Spreadsheet!AV312,EnrollWaive),0)))</f>
        <v>1</v>
      </c>
      <c r="BZ312" s="5" t="b">
        <f t="array" ref="BZ312">IF(ISBLANK(Spreadsheet!AW312),TRUE,ISNUMBER(MATCH(TRUE,EXACT(Spreadsheet!AW312,LifeBenefitClasses),0)))</f>
        <v>1</v>
      </c>
      <c r="CA312" s="5" t="b">
        <f t="array" ref="CA312">IF(ISBLANK(Spreadsheet!AX312),TRUE,ISNUMBER(MATCH(TRUE,EXACT(Spreadsheet!AX312,LifeBenefitClasses),0)))</f>
        <v>1</v>
      </c>
      <c r="CB312" s="5" t="b">
        <f t="array" ref="CB312">IF(ISBLANK(Spreadsheet!AY312),TRUE,ISNUMBER(MATCH(TRUE,EXACT(Spreadsheet!AY312,LifeBenefitClasses),0)))</f>
        <v>1</v>
      </c>
      <c r="CC312" s="5" t="b">
        <f t="array" ref="CC312">IF(ISBLANK(Spreadsheet!AZ312),TRUE,ISNUMBER(MATCH(TRUE,EXACT(Spreadsheet!AZ312,LifeBenefitClasses),0)))</f>
        <v>1</v>
      </c>
      <c r="CD312" s="5" t="b">
        <f t="array" ref="CD312">IF(ISBLANK(Spreadsheet!BA312),TRUE,ISNUMBER(MATCH(TRUE,EXACT(Spreadsheet!BA312,LifeBenefitClasses),0)))</f>
        <v>1</v>
      </c>
      <c r="CE312" s="5" t="b">
        <f>IF(OR(ISBLANK(Spreadsheet!BA312), Spreadsheet!BA312="Waive"),IF(ISBLANK(Spreadsheet!BB312),TRUE,FALSE),IF(OR(AND(NOT(ISBLANK(Spreadsheet!BA312)),ISBLANK(Spreadsheet!BB312)),NOT(ISNUMBER(VALUE(Spreadsheet!BB312))),ISBLANK(Spreadsheet!BC312),NOT(ISNUMBER(VALUE(Spreadsheet!BC312)))),FALSE,IF(AND(Spreadsheet!BB312&gt;=50000,Spreadsheet!BB312&lt;=250000,MOD(Spreadsheet!BB312,10000)=0,Spreadsheet!BB312&lt;=(10*Spreadsheet!BC312)),TRUE,FALSE)))</f>
        <v>1</v>
      </c>
      <c r="CF312" s="5" t="b">
        <f>IF(NOT(ISBLANK(Spreadsheet!BC312)),AND(ISNUMBER(VALUE(Spreadsheet!BC312)),Spreadsheet!BC312&gt;0),AND(OR(ISBLANK(Spreadsheet!AO312),Spreadsheet!AO312="Waive",AND(NOT(OR(ISBLANK(Spreadsheet!AO312),Spreadsheet!AO312="Waive")),Spreadsheet!AP312&gt;=6)),OR(ISBLANK(Spreadsheet!AR312),AND(NOT(OR(ISBLANK(Spreadsheet!AR312),Spreadsheet!AR312="Waive")),Spreadsheet!AS312&gt;=6)),OR(ISBLANK(Spreadsheet!AW312)),OR(ISBLANK(Spreadsheet!AX312)),OR(ISBLANK(Spreadsheet!AY312)),OR(ISBLANK(Spreadsheet!AZ312)),OR(ISBLANK(Spreadsheet!BA312),Spreadsheet!BA312="Waive")))</f>
        <v>1</v>
      </c>
      <c r="CG312" s="5" t="b">
        <f t="shared" ca="1" si="21"/>
        <v>1</v>
      </c>
    </row>
    <row r="313" spans="8:85" x14ac:dyDescent="0.3">
      <c r="H313" s="5">
        <f t="shared" ca="1" si="18"/>
        <v>2</v>
      </c>
      <c r="I313" s="5" t="str">
        <f t="shared" ca="1" si="19"/>
        <v/>
      </c>
      <c r="J313" s="5" t="str">
        <f>IF(AND(NOT(ISBLANK(Spreadsheet!C313)),ISBLANK(Spreadsheet!D313)),Spreadsheet!F313&amp;" "&amp;Spreadsheet!H313,"")</f>
        <v/>
      </c>
      <c r="K313" s="5">
        <f>IF(AND(NOT(ISBLANK(Spreadsheet!C313)),ISBLANK(Spreadsheet!D313)),COUNTIFS(Spreadsheet!E314:E$786,"=Child",Spreadsheet!C314:C$786, "="&amp;Spreadsheet!C313) + COUNTIFS(Spreadsheet!E314:E$786,"=Step-child",Spreadsheet!C314:C$786, "="&amp;Spreadsheet!C313),0)</f>
        <v>0</v>
      </c>
      <c r="L313" s="5">
        <f>IF(NOT(ISBLANK(J313)),COUNTIFS(Spreadsheet!E314:E$786,"=Wife",Spreadsheet!C314:C$786, "="&amp;Spreadsheet!C313) + COUNTIFS(Spreadsheet!E314:E$786,"=Husband",Spreadsheet!C314:C$786, "="&amp;Spreadsheet!C313),0)</f>
        <v>0</v>
      </c>
      <c r="M313" s="5">
        <f>IF(NOT(ISBLANK(Spreadsheet!AJ313)),VLOOKUP(Spreadsheet!AJ313,'Drop Downs'!$P$2:$R$16,3,FALSE),0)</f>
        <v>0</v>
      </c>
      <c r="N313" s="5">
        <f>IF(NOT(ISBLANK(Spreadsheet!AJ313)), VLOOKUP(Spreadsheet!AJ313,'Drop Downs'!$P$2:$R$16,2,FALSE),0)</f>
        <v>0</v>
      </c>
      <c r="O313" s="5">
        <f>IF(NOT(ISBLANK(Spreadsheet!AL313)),VLOOKUP(Spreadsheet!AL313,'Drop Downs'!$P$2:$R$16,3,FALSE), 0)</f>
        <v>0</v>
      </c>
      <c r="P313" s="5">
        <f>IF(NOT(ISBLANK(Spreadsheet!AL313)),VLOOKUP(Spreadsheet!AL313,'Drop Downs'!$P$2:$R$16,2,FALSE),0)</f>
        <v>0</v>
      </c>
      <c r="Q313" s="5">
        <f>IF(NOT(ISBLANK(Spreadsheet!AN313)),VLOOKUP(Spreadsheet!AN313,'Drop Downs'!$P$2:$R$16,3,FALSE),0)</f>
        <v>0</v>
      </c>
      <c r="R313" s="5">
        <f>IF(NOT(ISBLANK(Spreadsheet!AN313)),VLOOKUP(Spreadsheet!AN313,'Drop Downs'!$P$2:$R$16,2,FALSE),0)</f>
        <v>0</v>
      </c>
      <c r="S313" s="5" t="str">
        <f>IF(OR(M313&gt;K313,N313&gt;L313,O313&gt;K313, Q313&gt;K313,N313&gt;L313, P313&gt;L313, R313&gt;L313),"Member currently has a coverage election over what he/she needs.  Please add more dependents or adjust the coverage election.","")&amp;(IF(AND(NOT(ISBLANK(Spreadsheet!C313)),NOT(ISBLANK(Spreadsheet!D313)),ISBLANK(Spreadsheet!E313)),"Dependent lacks a relationship to member.Please select one from the drop-down.",""))</f>
        <v/>
      </c>
      <c r="T313" s="5" t="b">
        <f t="shared" si="20"/>
        <v>1</v>
      </c>
      <c r="U313" s="5" t="b">
        <f>OR(ISBLANK(Spreadsheet!C313),IF(NOT(ISBLANK(Spreadsheet!D313)),NOT(ISBLANK(Spreadsheet!E313)),TRUE))</f>
        <v>1</v>
      </c>
      <c r="V313" s="5" t="b">
        <f>OR(ISBLANK(Spreadsheet!C313), NOT(ISBLANK(Spreadsheet!I313)))</f>
        <v>1</v>
      </c>
      <c r="W313" s="5" t="b">
        <f>OR(ISBLANK(Spreadsheet!D313),NOT(ISBLANK(Spreadsheet!C313)))</f>
        <v>1</v>
      </c>
      <c r="X313" s="155" t="str">
        <f>REPT("0",MIN(FIND({1,2,3,4,5,6,7,8,9},Spreadsheet!C313&amp;"123456789"))-1)&amp;IF(ISBLANK(Spreadsheet!C313),"",SUMPRODUCT(MID(0&amp;Spreadsheet!C313,LARGE(INDEX(ISNUMBER(--MID(Spreadsheet!C313,ROW($1:$225),1))*
 ROW($1:$225),0),ROW($1:$225))+1,1)*10^ROW($1:$225)/10))</f>
        <v/>
      </c>
      <c r="Y313" s="5" t="b">
        <f>IF(NOT(ISBLANK(Spreadsheet!C313)),IF(AND(ISNUMBER(VALUE(Spreadsheet!C313)), LEN(Spreadsheet!C313)=9),TRUE,FALSE),TRUE)</f>
        <v>1</v>
      </c>
      <c r="Z313" s="155" t="str">
        <f>REPT("0",MIN(FIND({1,2,3,4,5,6,7,8,9},Spreadsheet!D313&amp;"123456789"))-1)&amp;IF(ISBLANK(Spreadsheet!D313),"",SUMPRODUCT(MID(0&amp;Spreadsheet!D313,LARGE(INDEX(ISNUMBER(--MID(Spreadsheet!D313,ROW($1:$225),1))*
 ROW($1:$225),0),ROW($1:$225))+1,1)*10^ROW($1:$225)/10))</f>
        <v/>
      </c>
      <c r="AA313" s="5" t="b">
        <f>IF(AND(NOT(ISBLANK(Spreadsheet!D313)),NOT(ISBLANK(Spreadsheet!C313))),IF(AND(ISNUMBER(VALUE(Spreadsheet!D313)), LEN(Spreadsheet!D313)=9),TRUE,FALSE),IF(AND(NOT(ISBLANK(Spreadsheet!D313)),ISBLANK(Spreadsheet!C313)),FALSE,TRUE))</f>
        <v>1</v>
      </c>
      <c r="AB313" s="5" t="b">
        <f>OR(ISBLANK(Spreadsheet!Y313),IF(NOT(ISBLANK(Spreadsheet!Y313)),LEN(Spreadsheet!Y313)=10,ISNUMBER(VALUE(Spreadsheet!Y313))))</f>
        <v>1</v>
      </c>
      <c r="AC313" s="5" t="b">
        <f>OR(ISBLANK(Spreadsheet!AI313), AND(NOT(ISBLANK(Spreadsheet!AJ313)), NOT(ISNUMBER(SEARCH("Waive",Spreadsheet!AJ313)))))</f>
        <v>1</v>
      </c>
      <c r="AD313" s="5" t="b">
        <f>OR(ISBLANK(Spreadsheet!AK313), AND(NOT(ISBLANK(Spreadsheet!AL313)), NOT(ISNUMBER(SEARCH("Waive",Spreadsheet!AL313)))))</f>
        <v>1</v>
      </c>
      <c r="AE313" s="5" t="b">
        <f>OR(ISBLANK(Spreadsheet!AM313), AND(NOT(ISBLANK(Spreadsheet!AN313)), NOT(ISNUMBER(SEARCH("Waive", Spreadsheet!AN313)))))</f>
        <v>1</v>
      </c>
      <c r="AF313" s="5" t="b">
        <f>OR(ISBLANK(Spreadsheet!C313), NOT(ISBLANK(Spreadsheet!D313)),NOT(ISBLANK(Spreadsheet!L313)))</f>
        <v>1</v>
      </c>
      <c r="AG313" s="5" t="b">
        <f>IF(AND(NOT(ISBLANK(Spreadsheet!C313)), NOT(ISBLANK(Spreadsheet!D313)),Spreadsheet!C313&lt;&gt;Spreadsheet!D313),IF(ISERROR(VLOOKUP(Spreadsheet!C313, Spreadsheet!$C$6:'Spreadsheet'!$C312,1,FALSE)), FALSE, TRUE),TRUE)</f>
        <v>1</v>
      </c>
      <c r="AH313" s="5" t="b">
        <f>Spreadsheet!$B$2=Spreadsheet!AD313</f>
        <v>1</v>
      </c>
      <c r="AI313" s="5" t="b">
        <f>IF(ISBLANK(Spreadsheet!G313),TRUE,IF(OR(LEN(Spreadsheet!G313)&gt;1,ISNUMBER(VALUE(Spreadsheet!G313))),FALSE,TRUE))</f>
        <v>1</v>
      </c>
      <c r="AJ313" s="5" t="b">
        <f>OR(ISBLANK(Spreadsheet!C313), NOT(ISBLANK(Spreadsheet!B313)), NOT(ISBLANK(Spreadsheet!D313)))</f>
        <v>1</v>
      </c>
      <c r="AK313" s="5" t="b">
        <f t="array" ref="AK313">IF(OR(AND(ISBLANK(Spreadsheet!E313),ISBLANK(Spreadsheet!D313),NOT(ISBLANK(Spreadsheet!C313))),AND(ISBLANK(Spreadsheet!E313),ISBLANK(Spreadsheet!D313),ISBLANK(Spreadsheet!C313))),TRUE,ISNUMBER(MATCH(TRUE,EXACT(Spreadsheet!E313,Relationships),0)))</f>
        <v>1</v>
      </c>
      <c r="AL313" s="5" t="b">
        <f>IF(NOT(ISBLANK(Spreadsheet!C313)),IF(OR(ISBLANK(Spreadsheet!F313),LEN(Spreadsheet!F313)&gt;40),FALSE,TRUE),TRUE)</f>
        <v>1</v>
      </c>
      <c r="AM313" s="5" t="b">
        <f>IF(NOT(ISBLANK(Spreadsheet!C313)),IF(OR(ISBLANK(Spreadsheet!H313),LEN(Spreadsheet!H313)&gt;40),FALSE,TRUE),TRUE)</f>
        <v>1</v>
      </c>
      <c r="AN313" s="5" t="b">
        <f t="array" ref="AN313">IF(ISBLANK(Spreadsheet!I313),TRUE,ISNUMBER(MATCH(TRUE,EXACT(Spreadsheet!I313,GenderValues),0)))</f>
        <v>1</v>
      </c>
      <c r="AO313" s="5" t="b">
        <f ca="1">IF(ISERROR(DATEVALUE(TEXT(Spreadsheet!J313,"mm/dd/yyyy")) &gt; TODAY()),IF(AND(ISBLANK(Spreadsheet!J313),ISBLANK(Spreadsheet!C313)),TRUE,FALSE),IF(DATEVALUE(TEXT(Spreadsheet!J313,"mm/dd/yyyy")) &gt; TODAY(),FALSE,TRUE))</f>
        <v>1</v>
      </c>
      <c r="AP313" s="5" t="b">
        <f>OR(ISBLANK(Spreadsheet!K313),LEN(Spreadsheet!K313)&lt;=100)</f>
        <v>1</v>
      </c>
      <c r="AQ313" s="5" t="b">
        <f t="array" ref="AQ313">IF(OR(AND(ISBLANK(Spreadsheet!L313),ISBLANK(Spreadsheet!C313)),AND(NOT(ISBLANK(Spreadsheet!C313)),NOT(ISBLANK(Spreadsheet!D313)))),TRUE,ISNUMBER(MATCH(TRUE,EXACT(Spreadsheet!L313,MaritalStatus),0)))</f>
        <v>1</v>
      </c>
      <c r="AR313" s="5" t="b">
        <f ca="1">IF(ISERROR(DATEVALUE(TEXT(Spreadsheet!M313,"mm/dd/yyyy")) &gt; TODAY()),IF(ISBLANK(Spreadsheet!M313),TRUE,FALSE),IF(DATEVALUE(TEXT(Spreadsheet!M313,"mm/dd/yyyy")) &gt; TODAY(),FALSE,TRUE))</f>
        <v>1</v>
      </c>
      <c r="AS313" s="5" t="b">
        <f>OR(ISBLANK(Spreadsheet!N313),LEN(Spreadsheet!N313)&lt;=100)</f>
        <v>1</v>
      </c>
      <c r="AT313" s="5" t="b">
        <f>OR(ISBLANK(Spreadsheet!O313),UPPER(Spreadsheet!O313)="YES")</f>
        <v>1</v>
      </c>
      <c r="AU313" s="5" t="b">
        <f>OR(ISBLANK(Spreadsheet!P313),UPPER(Spreadsheet!P313)="YES")</f>
        <v>1</v>
      </c>
      <c r="AV313" s="5" t="b">
        <f t="array" ref="AV313">IF(ISBLANK(Spreadsheet!Q313),TRUE,ISNUMBER(MATCH(TRUE,EXACT(Spreadsheet!Q313,OnGroupsPriorIns),0)))</f>
        <v>1</v>
      </c>
      <c r="AW313" s="5" t="b">
        <f>OR(ISBLANK(Spreadsheet!R313),UPPER(Spreadsheet!R313)="YES")</f>
        <v>1</v>
      </c>
      <c r="AX313" s="5" t="b">
        <f>OR(ISBLANK(Spreadsheet!S313),UPPER(Spreadsheet!S313)="YES")</f>
        <v>1</v>
      </c>
      <c r="AY313" s="5" t="b">
        <f>OR(AND(ISBLANK(Spreadsheet!C313),LEN(Spreadsheet!T313)=0),AND(NOT(ISBLANK(Spreadsheet!C313)),LEN(Spreadsheet!T313)&gt;0,LEN(Spreadsheet!T313)&lt;=50))</f>
        <v>1</v>
      </c>
      <c r="AZ313" s="5" t="b">
        <f>OR(LEN(Spreadsheet!U313)=0,AND(LEN(Spreadsheet!U313)&gt;0,LEN(Spreadsheet!U313)&lt;=50))</f>
        <v>1</v>
      </c>
      <c r="BA313" s="5" t="b">
        <f>OR(AND(ISBLANK(Spreadsheet!C313),LEN(Spreadsheet!V313)=0),AND(NOT(ISBLANK(Spreadsheet!C313)),LEN(Spreadsheet!V313)&gt;0,LEN(Spreadsheet!V313)&lt;=50))</f>
        <v>1</v>
      </c>
      <c r="BB313" s="5" t="b">
        <f t="array" ref="BB313">IF(AND(ISBLANK(Spreadsheet!C313),LEN(Spreadsheet!W313)=0),TRUE,ISNUMBER(MATCH(TRUE,EXACT(Spreadsheet!W313,States),0)))</f>
        <v>1</v>
      </c>
      <c r="BC313" s="5" t="b">
        <f>OR(AND(ISBLANK(Spreadsheet!C313),LEN(Spreadsheet!X313)=0),AND(NOT(ISBLANK(Spreadsheet!C313)),LEN(Spreadsheet!X313)&gt;0,LEN(Spreadsheet!X313)=5,ISNUMBER(VALUE(Spreadsheet!X313))))</f>
        <v>1</v>
      </c>
      <c r="BD313" s="5" t="b">
        <f>OR(ISBLANK(Spreadsheet!Z313),LEN(Spreadsheet!Z313)&lt;=50)</f>
        <v>1</v>
      </c>
      <c r="BE313" s="5" t="b">
        <f>ISBLANK(Spreadsheet!AA313)</f>
        <v>1</v>
      </c>
      <c r="BF313" s="5" t="b">
        <f>ISBLANK(Spreadsheet!AB313)</f>
        <v>1</v>
      </c>
      <c r="BG313" s="5" t="b">
        <f>IF(ISERROR(DATEVALUE(TEXT(Spreadsheet!AC313,"mm/dd/yyyy")) &gt; DATEVALUE(TEXT(Spreadsheet!J313,"mm/dd/yyyy"))),IF(OR(AND(ISBLANK(Spreadsheet!AC313),ISBLANK(Spreadsheet!C313)),AND(NOT(ISBLANK(Spreadsheet!C313)),ISBLANK(Spreadsheet!AC313),NOT(ISBLANK(Spreadsheet!D313)))),TRUE,FALSE),IF(DATEVALUE(TEXT(Spreadsheet!AC313,"mm/dd/yyyy")) &gt; DATEVALUE(TEXT(Spreadsheet!J313,"mm/dd/yyyy")),TRUE,FALSE))</f>
        <v>1</v>
      </c>
      <c r="BH313" s="5" t="b">
        <f>OR(AND(ISBLANK(Spreadsheet!C313),ISBLANK(Spreadsheet!AE313)),AND(NOT(ISBLANK(Spreadsheet!C313)),NOT(ISBLANK(Spreadsheet!D313)),ISBLANK(Spreadsheet!AE313)),AND(NOT(ISBLANK(Spreadsheet!C313)),ISBLANK(Spreadsheet!D313),NOT(ISBLANK(Spreadsheet!AE313)),LEN(Spreadsheet!AE313)&lt;=100))</f>
        <v>1</v>
      </c>
      <c r="BI313" s="5" t="b">
        <f t="array" ref="BI313">IF(ISBLANK(Spreadsheet!AF313),TRUE,ISNUMBER(MATCH(TRUE,EXACT(Spreadsheet!AF313,CobraShortReasons),0)))</f>
        <v>1</v>
      </c>
      <c r="BJ313" s="5" t="b">
        <f ca="1">IF(ISERROR(DATEVALUE(TEXT(Spreadsheet!AG313,"mm/dd/yyyy")) &gt; TODAY()),IF(ISBLANK(Spreadsheet!AG313),TRUE,FALSE),IF(DATEVALUE(TEXT(Spreadsheet!AG313,"mm/dd/yyyy")) &gt; TODAY(),FALSE,TRUE))</f>
        <v>1</v>
      </c>
      <c r="BK313" s="5" t="b">
        <f>OR(ISBLANK(Spreadsheet!AH313),LEN(Spreadsheet!AH313)&lt;=25)</f>
        <v>1</v>
      </c>
      <c r="BL313" s="5" t="b">
        <f t="array" aca="1" ref="BL313" ca="1">IF(ISBLANK(Spreadsheet!AI313),TRUE,ISNUMBER(MATCH(TRUE,EXACT(Spreadsheet!AI313,INDIRECT(Spreadsheet!$D$2)),0)))</f>
        <v>1</v>
      </c>
      <c r="BM313" s="5" t="b">
        <f t="array" aca="1" ref="BM313" ca="1">IF(ISBLANK(Spreadsheet!AJ313),TRUE,ISNUMBER(MATCH(TRUE,EXACT(Spreadsheet!AJ313,INDIRECT(Spreadsheet!BJ313)),0)))</f>
        <v>1</v>
      </c>
      <c r="BN313" s="5" t="b">
        <f t="array" ref="BN313">IF(ISBLANK(Spreadsheet!AK313),TRUE,ISNUMBER(MATCH(TRUE,EXACT(Spreadsheet!AK313,DentalPlans),0)))</f>
        <v>1</v>
      </c>
      <c r="BO313" s="5" t="b">
        <f t="array" aca="1" ref="BO313" ca="1">IF(ISBLANK(Spreadsheet!AL313),TRUE,ISNUMBER(MATCH(TRUE,EXACT(Spreadsheet!AL313,INDIRECT(Spreadsheet!BK313)),0)))</f>
        <v>1</v>
      </c>
      <c r="BP313" s="5" t="b">
        <f t="array" ref="BP313">IF(ISBLANK(Spreadsheet!AM313),TRUE,ISNUMBER(MATCH(TRUE,EXACT(Spreadsheet!AM313,VisionPlans),0)))</f>
        <v>1</v>
      </c>
      <c r="BQ313" s="5" t="b">
        <f t="array" aca="1" ref="BQ313" ca="1">IF(ISBLANK(Spreadsheet!AN313),TRUE,ISNUMBER(MATCH(TRUE,EXACT(Spreadsheet!AN313,INDIRECT(Spreadsheet!BL313)),0)))</f>
        <v>1</v>
      </c>
      <c r="BR313" s="5" t="b">
        <f t="array" ref="BR313">IF(ISBLANK(Spreadsheet!AO313),TRUE,ISNUMBER(MATCH(TRUE,EXACT(Spreadsheet!AO313,LifeBenefitClasses),0)))</f>
        <v>1</v>
      </c>
      <c r="BS313" s="5" t="b">
        <f>IF(OR(ISBLANK(Spreadsheet!AO313), Spreadsheet!AO313="Waive"),IF(ISBLANK(Spreadsheet!AP313),TRUE,FALSE),IF(OR(AND(NOT(ISBLANK(Spreadsheet!AO313)),ISBLANK(Spreadsheet!AP313)),NOT(ISNUMBER(VALUE(Spreadsheet!AP313)))),FALSE,IF(OR(AND(Spreadsheet!AP313&lt;6,MOD(Spreadsheet!AP313*10,5)=0), MOD(Spreadsheet!AP313,5000)=0),TRUE,FALSE)))</f>
        <v>1</v>
      </c>
      <c r="BT313" s="5" t="b">
        <f t="array" ref="BT313">IF(ISBLANK(Spreadsheet!AQ313),TRUE,ISNUMBER(MATCH(TRUE,EXACT(Spreadsheet!AQ313,EnrollWaive),0)))</f>
        <v>1</v>
      </c>
      <c r="BU313" s="5" t="b">
        <f t="array" ref="BU313">IF(ISBLANK(Spreadsheet!AR313),TRUE,ISNUMBER(MATCH(TRUE,EXACT(Spreadsheet!AR313,LifeBenefitClasses),0)))</f>
        <v>1</v>
      </c>
      <c r="BV313" s="5" t="b">
        <f>IF(OR(ISBLANK(Spreadsheet!AR313), Spreadsheet!AR313="Waive"),IF(ISBLANK(Spreadsheet!AS313),TRUE,FALSE),IF(OR(AND(NOT(ISBLANK(Spreadsheet!AR313)),ISBLANK(Spreadsheet!AS313)),NOT(ISNUMBER(VALUE(Spreadsheet!AS313)))),FALSE,IF(OR(AND(Spreadsheet!AS313&lt;6,MOD(Spreadsheet!AS313*10,5)=0), MOD(Spreadsheet!AS313,10000)=0),TRUE,FALSE)))</f>
        <v>1</v>
      </c>
      <c r="BW313" s="5" t="b">
        <f t="array" ref="BW313">IF(ISBLANK(Spreadsheet!AT313),TRUE,ISNUMBER(MATCH(TRUE,EXACT(Spreadsheet!AT313,LifeBenefitClasses),0)))</f>
        <v>1</v>
      </c>
      <c r="BX313" s="5" t="b">
        <f>IF(OR(ISBLANK(Spreadsheet!AT313), Spreadsheet!AT313="Waive"),IF(ISBLANK(Spreadsheet!AU313),TRUE,FALSE),IF(OR(AND(NOT(ISBLANK(Spreadsheet!AT313)),ISBLANK(Spreadsheet!AU313)),NOT(ISNUMBER(VALUE(Spreadsheet!AU313)))),FALSE,IF(AND(NOT(OR(ISBLANK(Spreadsheet!AT313),Spreadsheet!AT313="Waive")),NOT(OR(ISBLANK(Spreadsheet!AR313),Spreadsheet!AR313="Waive")),MOD(Spreadsheet!AU313,5000)=0, Spreadsheet!AU313&lt;=(Spreadsheet!AS313*0.5)),TRUE,FALSE)))</f>
        <v>1</v>
      </c>
      <c r="BY313" s="5" t="b">
        <f t="array" ref="BY313">IF(ISBLANK(Spreadsheet!AV313),TRUE,ISNUMBER(MATCH(TRUE,EXACT(Spreadsheet!AV313,EnrollWaive),0)))</f>
        <v>1</v>
      </c>
      <c r="BZ313" s="5" t="b">
        <f t="array" ref="BZ313">IF(ISBLANK(Spreadsheet!AW313),TRUE,ISNUMBER(MATCH(TRUE,EXACT(Spreadsheet!AW313,LifeBenefitClasses),0)))</f>
        <v>1</v>
      </c>
      <c r="CA313" s="5" t="b">
        <f t="array" ref="CA313">IF(ISBLANK(Spreadsheet!AX313),TRUE,ISNUMBER(MATCH(TRUE,EXACT(Spreadsheet!AX313,LifeBenefitClasses),0)))</f>
        <v>1</v>
      </c>
      <c r="CB313" s="5" t="b">
        <f t="array" ref="CB313">IF(ISBLANK(Spreadsheet!AY313),TRUE,ISNUMBER(MATCH(TRUE,EXACT(Spreadsheet!AY313,LifeBenefitClasses),0)))</f>
        <v>1</v>
      </c>
      <c r="CC313" s="5" t="b">
        <f t="array" ref="CC313">IF(ISBLANK(Spreadsheet!AZ313),TRUE,ISNUMBER(MATCH(TRUE,EXACT(Spreadsheet!AZ313,LifeBenefitClasses),0)))</f>
        <v>1</v>
      </c>
      <c r="CD313" s="5" t="b">
        <f t="array" ref="CD313">IF(ISBLANK(Spreadsheet!BA313),TRUE,ISNUMBER(MATCH(TRUE,EXACT(Spreadsheet!BA313,LifeBenefitClasses),0)))</f>
        <v>1</v>
      </c>
      <c r="CE313" s="5" t="b">
        <f>IF(OR(ISBLANK(Spreadsheet!BA313), Spreadsheet!BA313="Waive"),IF(ISBLANK(Spreadsheet!BB313),TRUE,FALSE),IF(OR(AND(NOT(ISBLANK(Spreadsheet!BA313)),ISBLANK(Spreadsheet!BB313)),NOT(ISNUMBER(VALUE(Spreadsheet!BB313))),ISBLANK(Spreadsheet!BC313),NOT(ISNUMBER(VALUE(Spreadsheet!BC313)))),FALSE,IF(AND(Spreadsheet!BB313&gt;=50000,Spreadsheet!BB313&lt;=250000,MOD(Spreadsheet!BB313,10000)=0,Spreadsheet!BB313&lt;=(10*Spreadsheet!BC313)),TRUE,FALSE)))</f>
        <v>1</v>
      </c>
      <c r="CF313" s="5" t="b">
        <f>IF(NOT(ISBLANK(Spreadsheet!BC313)),AND(ISNUMBER(VALUE(Spreadsheet!BC313)),Spreadsheet!BC313&gt;0),AND(OR(ISBLANK(Spreadsheet!AO313),Spreadsheet!AO313="Waive",AND(NOT(OR(ISBLANK(Spreadsheet!AO313),Spreadsheet!AO313="Waive")),Spreadsheet!AP313&gt;=6)),OR(ISBLANK(Spreadsheet!AR313),AND(NOT(OR(ISBLANK(Spreadsheet!AR313),Spreadsheet!AR313="Waive")),Spreadsheet!AS313&gt;=6)),OR(ISBLANK(Spreadsheet!AW313)),OR(ISBLANK(Spreadsheet!AX313)),OR(ISBLANK(Spreadsheet!AY313)),OR(ISBLANK(Spreadsheet!AZ313)),OR(ISBLANK(Spreadsheet!BA313),Spreadsheet!BA313="Waive")))</f>
        <v>1</v>
      </c>
      <c r="CG313" s="5" t="b">
        <f t="shared" ca="1" si="21"/>
        <v>1</v>
      </c>
    </row>
    <row r="314" spans="8:85" x14ac:dyDescent="0.3">
      <c r="H314" s="5">
        <f t="shared" ca="1" si="18"/>
        <v>2</v>
      </c>
      <c r="I314" s="5" t="str">
        <f t="shared" ca="1" si="19"/>
        <v/>
      </c>
      <c r="J314" s="5" t="str">
        <f>IF(AND(NOT(ISBLANK(Spreadsheet!C314)),ISBLANK(Spreadsheet!D314)),Spreadsheet!F314&amp;" "&amp;Spreadsheet!H314,"")</f>
        <v/>
      </c>
      <c r="K314" s="5">
        <f>IF(AND(NOT(ISBLANK(Spreadsheet!C314)),ISBLANK(Spreadsheet!D314)),COUNTIFS(Spreadsheet!E315:E$786,"=Child",Spreadsheet!C315:C$786, "="&amp;Spreadsheet!C314) + COUNTIFS(Spreadsheet!E315:E$786,"=Step-child",Spreadsheet!C315:C$786, "="&amp;Spreadsheet!C314),0)</f>
        <v>0</v>
      </c>
      <c r="L314" s="5">
        <f>IF(NOT(ISBLANK(J314)),COUNTIFS(Spreadsheet!E315:E$786,"=Wife",Spreadsheet!C315:C$786, "="&amp;Spreadsheet!C314) + COUNTIFS(Spreadsheet!E315:E$786,"=Husband",Spreadsheet!C315:C$786, "="&amp;Spreadsheet!C314),0)</f>
        <v>0</v>
      </c>
      <c r="M314" s="5">
        <f>IF(NOT(ISBLANK(Spreadsheet!AJ314)),VLOOKUP(Spreadsheet!AJ314,'Drop Downs'!$P$2:$R$16,3,FALSE),0)</f>
        <v>0</v>
      </c>
      <c r="N314" s="5">
        <f>IF(NOT(ISBLANK(Spreadsheet!AJ314)), VLOOKUP(Spreadsheet!AJ314,'Drop Downs'!$P$2:$R$16,2,FALSE),0)</f>
        <v>0</v>
      </c>
      <c r="O314" s="5">
        <f>IF(NOT(ISBLANK(Spreadsheet!AL314)),VLOOKUP(Spreadsheet!AL314,'Drop Downs'!$P$2:$R$16,3,FALSE), 0)</f>
        <v>0</v>
      </c>
      <c r="P314" s="5">
        <f>IF(NOT(ISBLANK(Spreadsheet!AL314)),VLOOKUP(Spreadsheet!AL314,'Drop Downs'!$P$2:$R$16,2,FALSE),0)</f>
        <v>0</v>
      </c>
      <c r="Q314" s="5">
        <f>IF(NOT(ISBLANK(Spreadsheet!AN314)),VLOOKUP(Spreadsheet!AN314,'Drop Downs'!$P$2:$R$16,3,FALSE),0)</f>
        <v>0</v>
      </c>
      <c r="R314" s="5">
        <f>IF(NOT(ISBLANK(Spreadsheet!AN314)),VLOOKUP(Spreadsheet!AN314,'Drop Downs'!$P$2:$R$16,2,FALSE),0)</f>
        <v>0</v>
      </c>
      <c r="S314" s="5" t="str">
        <f>IF(OR(M314&gt;K314,N314&gt;L314,O314&gt;K314, Q314&gt;K314,N314&gt;L314, P314&gt;L314, R314&gt;L314),"Member currently has a coverage election over what he/she needs.  Please add more dependents or adjust the coverage election.","")&amp;(IF(AND(NOT(ISBLANK(Spreadsheet!C314)),NOT(ISBLANK(Spreadsheet!D314)),ISBLANK(Spreadsheet!E314)),"Dependent lacks a relationship to member.Please select one from the drop-down.",""))</f>
        <v/>
      </c>
      <c r="T314" s="5" t="b">
        <f t="shared" si="20"/>
        <v>1</v>
      </c>
      <c r="U314" s="5" t="b">
        <f>OR(ISBLANK(Spreadsheet!C314),IF(NOT(ISBLANK(Spreadsheet!D314)),NOT(ISBLANK(Spreadsheet!E314)),TRUE))</f>
        <v>1</v>
      </c>
      <c r="V314" s="5" t="b">
        <f>OR(ISBLANK(Spreadsheet!C314), NOT(ISBLANK(Spreadsheet!I314)))</f>
        <v>1</v>
      </c>
      <c r="W314" s="5" t="b">
        <f>OR(ISBLANK(Spreadsheet!D314),NOT(ISBLANK(Spreadsheet!C314)))</f>
        <v>1</v>
      </c>
      <c r="X314" s="155" t="str">
        <f>REPT("0",MIN(FIND({1,2,3,4,5,6,7,8,9},Spreadsheet!C314&amp;"123456789"))-1)&amp;IF(ISBLANK(Spreadsheet!C314),"",SUMPRODUCT(MID(0&amp;Spreadsheet!C314,LARGE(INDEX(ISNUMBER(--MID(Spreadsheet!C314,ROW($1:$225),1))*
 ROW($1:$225),0),ROW($1:$225))+1,1)*10^ROW($1:$225)/10))</f>
        <v/>
      </c>
      <c r="Y314" s="5" t="b">
        <f>IF(NOT(ISBLANK(Spreadsheet!C314)),IF(AND(ISNUMBER(VALUE(Spreadsheet!C314)), LEN(Spreadsheet!C314)=9),TRUE,FALSE),TRUE)</f>
        <v>1</v>
      </c>
      <c r="Z314" s="155" t="str">
        <f>REPT("0",MIN(FIND({1,2,3,4,5,6,7,8,9},Spreadsheet!D314&amp;"123456789"))-1)&amp;IF(ISBLANK(Spreadsheet!D314),"",SUMPRODUCT(MID(0&amp;Spreadsheet!D314,LARGE(INDEX(ISNUMBER(--MID(Spreadsheet!D314,ROW($1:$225),1))*
 ROW($1:$225),0),ROW($1:$225))+1,1)*10^ROW($1:$225)/10))</f>
        <v/>
      </c>
      <c r="AA314" s="5" t="b">
        <f>IF(AND(NOT(ISBLANK(Spreadsheet!D314)),NOT(ISBLANK(Spreadsheet!C314))),IF(AND(ISNUMBER(VALUE(Spreadsheet!D314)), LEN(Spreadsheet!D314)=9),TRUE,FALSE),IF(AND(NOT(ISBLANK(Spreadsheet!D314)),ISBLANK(Spreadsheet!C314)),FALSE,TRUE))</f>
        <v>1</v>
      </c>
      <c r="AB314" s="5" t="b">
        <f>OR(ISBLANK(Spreadsheet!Y314),IF(NOT(ISBLANK(Spreadsheet!Y314)),LEN(Spreadsheet!Y314)=10,ISNUMBER(VALUE(Spreadsheet!Y314))))</f>
        <v>1</v>
      </c>
      <c r="AC314" s="5" t="b">
        <f>OR(ISBLANK(Spreadsheet!AI314), AND(NOT(ISBLANK(Spreadsheet!AJ314)), NOT(ISNUMBER(SEARCH("Waive",Spreadsheet!AJ314)))))</f>
        <v>1</v>
      </c>
      <c r="AD314" s="5" t="b">
        <f>OR(ISBLANK(Spreadsheet!AK314), AND(NOT(ISBLANK(Spreadsheet!AL314)), NOT(ISNUMBER(SEARCH("Waive",Spreadsheet!AL314)))))</f>
        <v>1</v>
      </c>
      <c r="AE314" s="5" t="b">
        <f>OR(ISBLANK(Spreadsheet!AM314), AND(NOT(ISBLANK(Spreadsheet!AN314)), NOT(ISNUMBER(SEARCH("Waive", Spreadsheet!AN314)))))</f>
        <v>1</v>
      </c>
      <c r="AF314" s="5" t="b">
        <f>OR(ISBLANK(Spreadsheet!C314), NOT(ISBLANK(Spreadsheet!D314)),NOT(ISBLANK(Spreadsheet!L314)))</f>
        <v>1</v>
      </c>
      <c r="AG314" s="5" t="b">
        <f>IF(AND(NOT(ISBLANK(Spreadsheet!C314)), NOT(ISBLANK(Spreadsheet!D314)),Spreadsheet!C314&lt;&gt;Spreadsheet!D314),IF(ISERROR(VLOOKUP(Spreadsheet!C314, Spreadsheet!$C$6:'Spreadsheet'!$C313,1,FALSE)), FALSE, TRUE),TRUE)</f>
        <v>1</v>
      </c>
      <c r="AH314" s="5" t="b">
        <f>Spreadsheet!$B$2=Spreadsheet!AD314</f>
        <v>1</v>
      </c>
      <c r="AI314" s="5" t="b">
        <f>IF(ISBLANK(Spreadsheet!G314),TRUE,IF(OR(LEN(Spreadsheet!G314)&gt;1,ISNUMBER(VALUE(Spreadsheet!G314))),FALSE,TRUE))</f>
        <v>1</v>
      </c>
      <c r="AJ314" s="5" t="b">
        <f>OR(ISBLANK(Spreadsheet!C314), NOT(ISBLANK(Spreadsheet!B314)), NOT(ISBLANK(Spreadsheet!D314)))</f>
        <v>1</v>
      </c>
      <c r="AK314" s="5" t="b">
        <f t="array" ref="AK314">IF(OR(AND(ISBLANK(Spreadsheet!E314),ISBLANK(Spreadsheet!D314),NOT(ISBLANK(Spreadsheet!C314))),AND(ISBLANK(Spreadsheet!E314),ISBLANK(Spreadsheet!D314),ISBLANK(Spreadsheet!C314))),TRUE,ISNUMBER(MATCH(TRUE,EXACT(Spreadsheet!E314,Relationships),0)))</f>
        <v>1</v>
      </c>
      <c r="AL314" s="5" t="b">
        <f>IF(NOT(ISBLANK(Spreadsheet!C314)),IF(OR(ISBLANK(Spreadsheet!F314),LEN(Spreadsheet!F314)&gt;40),FALSE,TRUE),TRUE)</f>
        <v>1</v>
      </c>
      <c r="AM314" s="5" t="b">
        <f>IF(NOT(ISBLANK(Spreadsheet!C314)),IF(OR(ISBLANK(Spreadsheet!H314),LEN(Spreadsheet!H314)&gt;40),FALSE,TRUE),TRUE)</f>
        <v>1</v>
      </c>
      <c r="AN314" s="5" t="b">
        <f t="array" ref="AN314">IF(ISBLANK(Spreadsheet!I314),TRUE,ISNUMBER(MATCH(TRUE,EXACT(Spreadsheet!I314,GenderValues),0)))</f>
        <v>1</v>
      </c>
      <c r="AO314" s="5" t="b">
        <f ca="1">IF(ISERROR(DATEVALUE(TEXT(Spreadsheet!J314,"mm/dd/yyyy")) &gt; TODAY()),IF(AND(ISBLANK(Spreadsheet!J314),ISBLANK(Spreadsheet!C314)),TRUE,FALSE),IF(DATEVALUE(TEXT(Spreadsheet!J314,"mm/dd/yyyy")) &gt; TODAY(),FALSE,TRUE))</f>
        <v>1</v>
      </c>
      <c r="AP314" s="5" t="b">
        <f>OR(ISBLANK(Spreadsheet!K314),LEN(Spreadsheet!K314)&lt;=100)</f>
        <v>1</v>
      </c>
      <c r="AQ314" s="5" t="b">
        <f t="array" ref="AQ314">IF(OR(AND(ISBLANK(Spreadsheet!L314),ISBLANK(Spreadsheet!C314)),AND(NOT(ISBLANK(Spreadsheet!C314)),NOT(ISBLANK(Spreadsheet!D314)))),TRUE,ISNUMBER(MATCH(TRUE,EXACT(Spreadsheet!L314,MaritalStatus),0)))</f>
        <v>1</v>
      </c>
      <c r="AR314" s="5" t="b">
        <f ca="1">IF(ISERROR(DATEVALUE(TEXT(Spreadsheet!M314,"mm/dd/yyyy")) &gt; TODAY()),IF(ISBLANK(Spreadsheet!M314),TRUE,FALSE),IF(DATEVALUE(TEXT(Spreadsheet!M314,"mm/dd/yyyy")) &gt; TODAY(),FALSE,TRUE))</f>
        <v>1</v>
      </c>
      <c r="AS314" s="5" t="b">
        <f>OR(ISBLANK(Spreadsheet!N314),LEN(Spreadsheet!N314)&lt;=100)</f>
        <v>1</v>
      </c>
      <c r="AT314" s="5" t="b">
        <f>OR(ISBLANK(Spreadsheet!O314),UPPER(Spreadsheet!O314)="YES")</f>
        <v>1</v>
      </c>
      <c r="AU314" s="5" t="b">
        <f>OR(ISBLANK(Spreadsheet!P314),UPPER(Spreadsheet!P314)="YES")</f>
        <v>1</v>
      </c>
      <c r="AV314" s="5" t="b">
        <f t="array" ref="AV314">IF(ISBLANK(Spreadsheet!Q314),TRUE,ISNUMBER(MATCH(TRUE,EXACT(Spreadsheet!Q314,OnGroupsPriorIns),0)))</f>
        <v>1</v>
      </c>
      <c r="AW314" s="5" t="b">
        <f>OR(ISBLANK(Spreadsheet!R314),UPPER(Spreadsheet!R314)="YES")</f>
        <v>1</v>
      </c>
      <c r="AX314" s="5" t="b">
        <f>OR(ISBLANK(Spreadsheet!S314),UPPER(Spreadsheet!S314)="YES")</f>
        <v>1</v>
      </c>
      <c r="AY314" s="5" t="b">
        <f>OR(AND(ISBLANK(Spreadsheet!C314),LEN(Spreadsheet!T314)=0),AND(NOT(ISBLANK(Spreadsheet!C314)),LEN(Spreadsheet!T314)&gt;0,LEN(Spreadsheet!T314)&lt;=50))</f>
        <v>1</v>
      </c>
      <c r="AZ314" s="5" t="b">
        <f>OR(LEN(Spreadsheet!U314)=0,AND(LEN(Spreadsheet!U314)&gt;0,LEN(Spreadsheet!U314)&lt;=50))</f>
        <v>1</v>
      </c>
      <c r="BA314" s="5" t="b">
        <f>OR(AND(ISBLANK(Spreadsheet!C314),LEN(Spreadsheet!V314)=0),AND(NOT(ISBLANK(Spreadsheet!C314)),LEN(Spreadsheet!V314)&gt;0,LEN(Spreadsheet!V314)&lt;=50))</f>
        <v>1</v>
      </c>
      <c r="BB314" s="5" t="b">
        <f t="array" ref="BB314">IF(AND(ISBLANK(Spreadsheet!C314),LEN(Spreadsheet!W314)=0),TRUE,ISNUMBER(MATCH(TRUE,EXACT(Spreadsheet!W314,States),0)))</f>
        <v>1</v>
      </c>
      <c r="BC314" s="5" t="b">
        <f>OR(AND(ISBLANK(Spreadsheet!C314),LEN(Spreadsheet!X314)=0),AND(NOT(ISBLANK(Spreadsheet!C314)),LEN(Spreadsheet!X314)&gt;0,LEN(Spreadsheet!X314)=5,ISNUMBER(VALUE(Spreadsheet!X314))))</f>
        <v>1</v>
      </c>
      <c r="BD314" s="5" t="b">
        <f>OR(ISBLANK(Spreadsheet!Z314),LEN(Spreadsheet!Z314)&lt;=50)</f>
        <v>1</v>
      </c>
      <c r="BE314" s="5" t="b">
        <f>ISBLANK(Spreadsheet!AA314)</f>
        <v>1</v>
      </c>
      <c r="BF314" s="5" t="b">
        <f>ISBLANK(Spreadsheet!AB314)</f>
        <v>1</v>
      </c>
      <c r="BG314" s="5" t="b">
        <f>IF(ISERROR(DATEVALUE(TEXT(Spreadsheet!AC314,"mm/dd/yyyy")) &gt; DATEVALUE(TEXT(Spreadsheet!J314,"mm/dd/yyyy"))),IF(OR(AND(ISBLANK(Spreadsheet!AC314),ISBLANK(Spreadsheet!C314)),AND(NOT(ISBLANK(Spreadsheet!C314)),ISBLANK(Spreadsheet!AC314),NOT(ISBLANK(Spreadsheet!D314)))),TRUE,FALSE),IF(DATEVALUE(TEXT(Spreadsheet!AC314,"mm/dd/yyyy")) &gt; DATEVALUE(TEXT(Spreadsheet!J314,"mm/dd/yyyy")),TRUE,FALSE))</f>
        <v>1</v>
      </c>
      <c r="BH314" s="5" t="b">
        <f>OR(AND(ISBLANK(Spreadsheet!C314),ISBLANK(Spreadsheet!AE314)),AND(NOT(ISBLANK(Spreadsheet!C314)),NOT(ISBLANK(Spreadsheet!D314)),ISBLANK(Spreadsheet!AE314)),AND(NOT(ISBLANK(Spreadsheet!C314)),ISBLANK(Spreadsheet!D314),NOT(ISBLANK(Spreadsheet!AE314)),LEN(Spreadsheet!AE314)&lt;=100))</f>
        <v>1</v>
      </c>
      <c r="BI314" s="5" t="b">
        <f t="array" ref="BI314">IF(ISBLANK(Spreadsheet!AF314),TRUE,ISNUMBER(MATCH(TRUE,EXACT(Spreadsheet!AF314,CobraShortReasons),0)))</f>
        <v>1</v>
      </c>
      <c r="BJ314" s="5" t="b">
        <f ca="1">IF(ISERROR(DATEVALUE(TEXT(Spreadsheet!AG314,"mm/dd/yyyy")) &gt; TODAY()),IF(ISBLANK(Spreadsheet!AG314),TRUE,FALSE),IF(DATEVALUE(TEXT(Spreadsheet!AG314,"mm/dd/yyyy")) &gt; TODAY(),FALSE,TRUE))</f>
        <v>1</v>
      </c>
      <c r="BK314" s="5" t="b">
        <f>OR(ISBLANK(Spreadsheet!AH314),LEN(Spreadsheet!AH314)&lt;=25)</f>
        <v>1</v>
      </c>
      <c r="BL314" s="5" t="b">
        <f t="array" aca="1" ref="BL314" ca="1">IF(ISBLANK(Spreadsheet!AI314),TRUE,ISNUMBER(MATCH(TRUE,EXACT(Spreadsheet!AI314,INDIRECT(Spreadsheet!$D$2)),0)))</f>
        <v>1</v>
      </c>
      <c r="BM314" s="5" t="b">
        <f t="array" aca="1" ref="BM314" ca="1">IF(ISBLANK(Spreadsheet!AJ314),TRUE,ISNUMBER(MATCH(TRUE,EXACT(Spreadsheet!AJ314,INDIRECT(Spreadsheet!BJ314)),0)))</f>
        <v>1</v>
      </c>
      <c r="BN314" s="5" t="b">
        <f t="array" ref="BN314">IF(ISBLANK(Spreadsheet!AK314),TRUE,ISNUMBER(MATCH(TRUE,EXACT(Spreadsheet!AK314,DentalPlans),0)))</f>
        <v>1</v>
      </c>
      <c r="BO314" s="5" t="b">
        <f t="array" aca="1" ref="BO314" ca="1">IF(ISBLANK(Spreadsheet!AL314),TRUE,ISNUMBER(MATCH(TRUE,EXACT(Spreadsheet!AL314,INDIRECT(Spreadsheet!BK314)),0)))</f>
        <v>1</v>
      </c>
      <c r="BP314" s="5" t="b">
        <f t="array" ref="BP314">IF(ISBLANK(Spreadsheet!AM314),TRUE,ISNUMBER(MATCH(TRUE,EXACT(Spreadsheet!AM314,VisionPlans),0)))</f>
        <v>1</v>
      </c>
      <c r="BQ314" s="5" t="b">
        <f t="array" aca="1" ref="BQ314" ca="1">IF(ISBLANK(Spreadsheet!AN314),TRUE,ISNUMBER(MATCH(TRUE,EXACT(Spreadsheet!AN314,INDIRECT(Spreadsheet!BL314)),0)))</f>
        <v>1</v>
      </c>
      <c r="BR314" s="5" t="b">
        <f t="array" ref="BR314">IF(ISBLANK(Spreadsheet!AO314),TRUE,ISNUMBER(MATCH(TRUE,EXACT(Spreadsheet!AO314,LifeBenefitClasses),0)))</f>
        <v>1</v>
      </c>
      <c r="BS314" s="5" t="b">
        <f>IF(OR(ISBLANK(Spreadsheet!AO314), Spreadsheet!AO314="Waive"),IF(ISBLANK(Spreadsheet!AP314),TRUE,FALSE),IF(OR(AND(NOT(ISBLANK(Spreadsheet!AO314)),ISBLANK(Spreadsheet!AP314)),NOT(ISNUMBER(VALUE(Spreadsheet!AP314)))),FALSE,IF(OR(AND(Spreadsheet!AP314&lt;6,MOD(Spreadsheet!AP314*10,5)=0), MOD(Spreadsheet!AP314,5000)=0),TRUE,FALSE)))</f>
        <v>1</v>
      </c>
      <c r="BT314" s="5" t="b">
        <f t="array" ref="BT314">IF(ISBLANK(Spreadsheet!AQ314),TRUE,ISNUMBER(MATCH(TRUE,EXACT(Spreadsheet!AQ314,EnrollWaive),0)))</f>
        <v>1</v>
      </c>
      <c r="BU314" s="5" t="b">
        <f t="array" ref="BU314">IF(ISBLANK(Spreadsheet!AR314),TRUE,ISNUMBER(MATCH(TRUE,EXACT(Spreadsheet!AR314,LifeBenefitClasses),0)))</f>
        <v>1</v>
      </c>
      <c r="BV314" s="5" t="b">
        <f>IF(OR(ISBLANK(Spreadsheet!AR314), Spreadsheet!AR314="Waive"),IF(ISBLANK(Spreadsheet!AS314),TRUE,FALSE),IF(OR(AND(NOT(ISBLANK(Spreadsheet!AR314)),ISBLANK(Spreadsheet!AS314)),NOT(ISNUMBER(VALUE(Spreadsheet!AS314)))),FALSE,IF(OR(AND(Spreadsheet!AS314&lt;6,MOD(Spreadsheet!AS314*10,5)=0), MOD(Spreadsheet!AS314,10000)=0),TRUE,FALSE)))</f>
        <v>1</v>
      </c>
      <c r="BW314" s="5" t="b">
        <f t="array" ref="BW314">IF(ISBLANK(Spreadsheet!AT314),TRUE,ISNUMBER(MATCH(TRUE,EXACT(Spreadsheet!AT314,LifeBenefitClasses),0)))</f>
        <v>1</v>
      </c>
      <c r="BX314" s="5" t="b">
        <f>IF(OR(ISBLANK(Spreadsheet!AT314), Spreadsheet!AT314="Waive"),IF(ISBLANK(Spreadsheet!AU314),TRUE,FALSE),IF(OR(AND(NOT(ISBLANK(Spreadsheet!AT314)),ISBLANK(Spreadsheet!AU314)),NOT(ISNUMBER(VALUE(Spreadsheet!AU314)))),FALSE,IF(AND(NOT(OR(ISBLANK(Spreadsheet!AT314),Spreadsheet!AT314="Waive")),NOT(OR(ISBLANK(Spreadsheet!AR314),Spreadsheet!AR314="Waive")),MOD(Spreadsheet!AU314,5000)=0, Spreadsheet!AU314&lt;=(Spreadsheet!AS314*0.5)),TRUE,FALSE)))</f>
        <v>1</v>
      </c>
      <c r="BY314" s="5" t="b">
        <f t="array" ref="BY314">IF(ISBLANK(Spreadsheet!AV314),TRUE,ISNUMBER(MATCH(TRUE,EXACT(Spreadsheet!AV314,EnrollWaive),0)))</f>
        <v>1</v>
      </c>
      <c r="BZ314" s="5" t="b">
        <f t="array" ref="BZ314">IF(ISBLANK(Spreadsheet!AW314),TRUE,ISNUMBER(MATCH(TRUE,EXACT(Spreadsheet!AW314,LifeBenefitClasses),0)))</f>
        <v>1</v>
      </c>
      <c r="CA314" s="5" t="b">
        <f t="array" ref="CA314">IF(ISBLANK(Spreadsheet!AX314),TRUE,ISNUMBER(MATCH(TRUE,EXACT(Spreadsheet!AX314,LifeBenefitClasses),0)))</f>
        <v>1</v>
      </c>
      <c r="CB314" s="5" t="b">
        <f t="array" ref="CB314">IF(ISBLANK(Spreadsheet!AY314),TRUE,ISNUMBER(MATCH(TRUE,EXACT(Spreadsheet!AY314,LifeBenefitClasses),0)))</f>
        <v>1</v>
      </c>
      <c r="CC314" s="5" t="b">
        <f t="array" ref="CC314">IF(ISBLANK(Spreadsheet!AZ314),TRUE,ISNUMBER(MATCH(TRUE,EXACT(Spreadsheet!AZ314,LifeBenefitClasses),0)))</f>
        <v>1</v>
      </c>
      <c r="CD314" s="5" t="b">
        <f t="array" ref="CD314">IF(ISBLANK(Spreadsheet!BA314),TRUE,ISNUMBER(MATCH(TRUE,EXACT(Spreadsheet!BA314,LifeBenefitClasses),0)))</f>
        <v>1</v>
      </c>
      <c r="CE314" s="5" t="b">
        <f>IF(OR(ISBLANK(Spreadsheet!BA314), Spreadsheet!BA314="Waive"),IF(ISBLANK(Spreadsheet!BB314),TRUE,FALSE),IF(OR(AND(NOT(ISBLANK(Spreadsheet!BA314)),ISBLANK(Spreadsheet!BB314)),NOT(ISNUMBER(VALUE(Spreadsheet!BB314))),ISBLANK(Spreadsheet!BC314),NOT(ISNUMBER(VALUE(Spreadsheet!BC314)))),FALSE,IF(AND(Spreadsheet!BB314&gt;=50000,Spreadsheet!BB314&lt;=250000,MOD(Spreadsheet!BB314,10000)=0,Spreadsheet!BB314&lt;=(10*Spreadsheet!BC314)),TRUE,FALSE)))</f>
        <v>1</v>
      </c>
      <c r="CF314" s="5" t="b">
        <f>IF(NOT(ISBLANK(Spreadsheet!BC314)),AND(ISNUMBER(VALUE(Spreadsheet!BC314)),Spreadsheet!BC314&gt;0),AND(OR(ISBLANK(Spreadsheet!AO314),Spreadsheet!AO314="Waive",AND(NOT(OR(ISBLANK(Spreadsheet!AO314),Spreadsheet!AO314="Waive")),Spreadsheet!AP314&gt;=6)),OR(ISBLANK(Spreadsheet!AR314),AND(NOT(OR(ISBLANK(Spreadsheet!AR314),Spreadsheet!AR314="Waive")),Spreadsheet!AS314&gt;=6)),OR(ISBLANK(Spreadsheet!AW314)),OR(ISBLANK(Spreadsheet!AX314)),OR(ISBLANK(Spreadsheet!AY314)),OR(ISBLANK(Spreadsheet!AZ314)),OR(ISBLANK(Spreadsheet!BA314),Spreadsheet!BA314="Waive")))</f>
        <v>1</v>
      </c>
      <c r="CG314" s="5" t="b">
        <f t="shared" ca="1" si="21"/>
        <v>1</v>
      </c>
    </row>
    <row r="315" spans="8:85" x14ac:dyDescent="0.3">
      <c r="H315" s="5">
        <f t="shared" ca="1" si="18"/>
        <v>2</v>
      </c>
      <c r="I315" s="5" t="str">
        <f t="shared" ca="1" si="19"/>
        <v/>
      </c>
      <c r="J315" s="5" t="str">
        <f>IF(AND(NOT(ISBLANK(Spreadsheet!C315)),ISBLANK(Spreadsheet!D315)),Spreadsheet!F315&amp;" "&amp;Spreadsheet!H315,"")</f>
        <v/>
      </c>
      <c r="K315" s="5">
        <f>IF(AND(NOT(ISBLANK(Spreadsheet!C315)),ISBLANK(Spreadsheet!D315)),COUNTIFS(Spreadsheet!E316:E$786,"=Child",Spreadsheet!C316:C$786, "="&amp;Spreadsheet!C315) + COUNTIFS(Spreadsheet!E316:E$786,"=Step-child",Spreadsheet!C316:C$786, "="&amp;Spreadsheet!C315),0)</f>
        <v>0</v>
      </c>
      <c r="L315" s="5">
        <f>IF(NOT(ISBLANK(J315)),COUNTIFS(Spreadsheet!E316:E$786,"=Wife",Spreadsheet!C316:C$786, "="&amp;Spreadsheet!C315) + COUNTIFS(Spreadsheet!E316:E$786,"=Husband",Spreadsheet!C316:C$786, "="&amp;Spreadsheet!C315),0)</f>
        <v>0</v>
      </c>
      <c r="M315" s="5">
        <f>IF(NOT(ISBLANK(Spreadsheet!AJ315)),VLOOKUP(Spreadsheet!AJ315,'Drop Downs'!$P$2:$R$16,3,FALSE),0)</f>
        <v>0</v>
      </c>
      <c r="N315" s="5">
        <f>IF(NOT(ISBLANK(Spreadsheet!AJ315)), VLOOKUP(Spreadsheet!AJ315,'Drop Downs'!$P$2:$R$16,2,FALSE),0)</f>
        <v>0</v>
      </c>
      <c r="O315" s="5">
        <f>IF(NOT(ISBLANK(Spreadsheet!AL315)),VLOOKUP(Spreadsheet!AL315,'Drop Downs'!$P$2:$R$16,3,FALSE), 0)</f>
        <v>0</v>
      </c>
      <c r="P315" s="5">
        <f>IF(NOT(ISBLANK(Spreadsheet!AL315)),VLOOKUP(Spreadsheet!AL315,'Drop Downs'!$P$2:$R$16,2,FALSE),0)</f>
        <v>0</v>
      </c>
      <c r="Q315" s="5">
        <f>IF(NOT(ISBLANK(Spreadsheet!AN315)),VLOOKUP(Spreadsheet!AN315,'Drop Downs'!$P$2:$R$16,3,FALSE),0)</f>
        <v>0</v>
      </c>
      <c r="R315" s="5">
        <f>IF(NOT(ISBLANK(Spreadsheet!AN315)),VLOOKUP(Spreadsheet!AN315,'Drop Downs'!$P$2:$R$16,2,FALSE),0)</f>
        <v>0</v>
      </c>
      <c r="S315" s="5" t="str">
        <f>IF(OR(M315&gt;K315,N315&gt;L315,O315&gt;K315, Q315&gt;K315,N315&gt;L315, P315&gt;L315, R315&gt;L315),"Member currently has a coverage election over what he/she needs.  Please add more dependents or adjust the coverage election.","")&amp;(IF(AND(NOT(ISBLANK(Spreadsheet!C315)),NOT(ISBLANK(Spreadsheet!D315)),ISBLANK(Spreadsheet!E315)),"Dependent lacks a relationship to member.Please select one from the drop-down.",""))</f>
        <v/>
      </c>
      <c r="T315" s="5" t="b">
        <f t="shared" si="20"/>
        <v>1</v>
      </c>
      <c r="U315" s="5" t="b">
        <f>OR(ISBLANK(Spreadsheet!C315),IF(NOT(ISBLANK(Spreadsheet!D315)),NOT(ISBLANK(Spreadsheet!E315)),TRUE))</f>
        <v>1</v>
      </c>
      <c r="V315" s="5" t="b">
        <f>OR(ISBLANK(Spreadsheet!C315), NOT(ISBLANK(Spreadsheet!I315)))</f>
        <v>1</v>
      </c>
      <c r="W315" s="5" t="b">
        <f>OR(ISBLANK(Spreadsheet!D315),NOT(ISBLANK(Spreadsheet!C315)))</f>
        <v>1</v>
      </c>
      <c r="X315" s="155" t="str">
        <f>REPT("0",MIN(FIND({1,2,3,4,5,6,7,8,9},Spreadsheet!C315&amp;"123456789"))-1)&amp;IF(ISBLANK(Spreadsheet!C315),"",SUMPRODUCT(MID(0&amp;Spreadsheet!C315,LARGE(INDEX(ISNUMBER(--MID(Spreadsheet!C315,ROW($1:$225),1))*
 ROW($1:$225),0),ROW($1:$225))+1,1)*10^ROW($1:$225)/10))</f>
        <v/>
      </c>
      <c r="Y315" s="5" t="b">
        <f>IF(NOT(ISBLANK(Spreadsheet!C315)),IF(AND(ISNUMBER(VALUE(Spreadsheet!C315)), LEN(Spreadsheet!C315)=9),TRUE,FALSE),TRUE)</f>
        <v>1</v>
      </c>
      <c r="Z315" s="155" t="str">
        <f>REPT("0",MIN(FIND({1,2,3,4,5,6,7,8,9},Spreadsheet!D315&amp;"123456789"))-1)&amp;IF(ISBLANK(Spreadsheet!D315),"",SUMPRODUCT(MID(0&amp;Spreadsheet!D315,LARGE(INDEX(ISNUMBER(--MID(Spreadsheet!D315,ROW($1:$225),1))*
 ROW($1:$225),0),ROW($1:$225))+1,1)*10^ROW($1:$225)/10))</f>
        <v/>
      </c>
      <c r="AA315" s="5" t="b">
        <f>IF(AND(NOT(ISBLANK(Spreadsheet!D315)),NOT(ISBLANK(Spreadsheet!C315))),IF(AND(ISNUMBER(VALUE(Spreadsheet!D315)), LEN(Spreadsheet!D315)=9),TRUE,FALSE),IF(AND(NOT(ISBLANK(Spreadsheet!D315)),ISBLANK(Spreadsheet!C315)),FALSE,TRUE))</f>
        <v>1</v>
      </c>
      <c r="AB315" s="5" t="b">
        <f>OR(ISBLANK(Spreadsheet!Y315),IF(NOT(ISBLANK(Spreadsheet!Y315)),LEN(Spreadsheet!Y315)=10,ISNUMBER(VALUE(Spreadsheet!Y315))))</f>
        <v>1</v>
      </c>
      <c r="AC315" s="5" t="b">
        <f>OR(ISBLANK(Spreadsheet!AI315), AND(NOT(ISBLANK(Spreadsheet!AJ315)), NOT(ISNUMBER(SEARCH("Waive",Spreadsheet!AJ315)))))</f>
        <v>1</v>
      </c>
      <c r="AD315" s="5" t="b">
        <f>OR(ISBLANK(Spreadsheet!AK315), AND(NOT(ISBLANK(Spreadsheet!AL315)), NOT(ISNUMBER(SEARCH("Waive",Spreadsheet!AL315)))))</f>
        <v>1</v>
      </c>
      <c r="AE315" s="5" t="b">
        <f>OR(ISBLANK(Spreadsheet!AM315), AND(NOT(ISBLANK(Spreadsheet!AN315)), NOT(ISNUMBER(SEARCH("Waive", Spreadsheet!AN315)))))</f>
        <v>1</v>
      </c>
      <c r="AF315" s="5" t="b">
        <f>OR(ISBLANK(Spreadsheet!C315), NOT(ISBLANK(Spreadsheet!D315)),NOT(ISBLANK(Spreadsheet!L315)))</f>
        <v>1</v>
      </c>
      <c r="AG315" s="5" t="b">
        <f>IF(AND(NOT(ISBLANK(Spreadsheet!C315)), NOT(ISBLANK(Spreadsheet!D315)),Spreadsheet!C315&lt;&gt;Spreadsheet!D315),IF(ISERROR(VLOOKUP(Spreadsheet!C315, Spreadsheet!$C$6:'Spreadsheet'!$C314,1,FALSE)), FALSE, TRUE),TRUE)</f>
        <v>1</v>
      </c>
      <c r="AH315" s="5" t="b">
        <f>Spreadsheet!$B$2=Spreadsheet!AD315</f>
        <v>1</v>
      </c>
      <c r="AI315" s="5" t="b">
        <f>IF(ISBLANK(Spreadsheet!G315),TRUE,IF(OR(LEN(Spreadsheet!G315)&gt;1,ISNUMBER(VALUE(Spreadsheet!G315))),FALSE,TRUE))</f>
        <v>1</v>
      </c>
      <c r="AJ315" s="5" t="b">
        <f>OR(ISBLANK(Spreadsheet!C315), NOT(ISBLANK(Spreadsheet!B315)), NOT(ISBLANK(Spreadsheet!D315)))</f>
        <v>1</v>
      </c>
      <c r="AK315" s="5" t="b">
        <f t="array" ref="AK315">IF(OR(AND(ISBLANK(Spreadsheet!E315),ISBLANK(Spreadsheet!D315),NOT(ISBLANK(Spreadsheet!C315))),AND(ISBLANK(Spreadsheet!E315),ISBLANK(Spreadsheet!D315),ISBLANK(Spreadsheet!C315))),TRUE,ISNUMBER(MATCH(TRUE,EXACT(Spreadsheet!E315,Relationships),0)))</f>
        <v>1</v>
      </c>
      <c r="AL315" s="5" t="b">
        <f>IF(NOT(ISBLANK(Spreadsheet!C315)),IF(OR(ISBLANK(Spreadsheet!F315),LEN(Spreadsheet!F315)&gt;40),FALSE,TRUE),TRUE)</f>
        <v>1</v>
      </c>
      <c r="AM315" s="5" t="b">
        <f>IF(NOT(ISBLANK(Spreadsheet!C315)),IF(OR(ISBLANK(Spreadsheet!H315),LEN(Spreadsheet!H315)&gt;40),FALSE,TRUE),TRUE)</f>
        <v>1</v>
      </c>
      <c r="AN315" s="5" t="b">
        <f t="array" ref="AN315">IF(ISBLANK(Spreadsheet!I315),TRUE,ISNUMBER(MATCH(TRUE,EXACT(Spreadsheet!I315,GenderValues),0)))</f>
        <v>1</v>
      </c>
      <c r="AO315" s="5" t="b">
        <f ca="1">IF(ISERROR(DATEVALUE(TEXT(Spreadsheet!J315,"mm/dd/yyyy")) &gt; TODAY()),IF(AND(ISBLANK(Spreadsheet!J315),ISBLANK(Spreadsheet!C315)),TRUE,FALSE),IF(DATEVALUE(TEXT(Spreadsheet!J315,"mm/dd/yyyy")) &gt; TODAY(),FALSE,TRUE))</f>
        <v>1</v>
      </c>
      <c r="AP315" s="5" t="b">
        <f>OR(ISBLANK(Spreadsheet!K315),LEN(Spreadsheet!K315)&lt;=100)</f>
        <v>1</v>
      </c>
      <c r="AQ315" s="5" t="b">
        <f t="array" ref="AQ315">IF(OR(AND(ISBLANK(Spreadsheet!L315),ISBLANK(Spreadsheet!C315)),AND(NOT(ISBLANK(Spreadsheet!C315)),NOT(ISBLANK(Spreadsheet!D315)))),TRUE,ISNUMBER(MATCH(TRUE,EXACT(Spreadsheet!L315,MaritalStatus),0)))</f>
        <v>1</v>
      </c>
      <c r="AR315" s="5" t="b">
        <f ca="1">IF(ISERROR(DATEVALUE(TEXT(Spreadsheet!M315,"mm/dd/yyyy")) &gt; TODAY()),IF(ISBLANK(Spreadsheet!M315),TRUE,FALSE),IF(DATEVALUE(TEXT(Spreadsheet!M315,"mm/dd/yyyy")) &gt; TODAY(),FALSE,TRUE))</f>
        <v>1</v>
      </c>
      <c r="AS315" s="5" t="b">
        <f>OR(ISBLANK(Spreadsheet!N315),LEN(Spreadsheet!N315)&lt;=100)</f>
        <v>1</v>
      </c>
      <c r="AT315" s="5" t="b">
        <f>OR(ISBLANK(Spreadsheet!O315),UPPER(Spreadsheet!O315)="YES")</f>
        <v>1</v>
      </c>
      <c r="AU315" s="5" t="b">
        <f>OR(ISBLANK(Spreadsheet!P315),UPPER(Spreadsheet!P315)="YES")</f>
        <v>1</v>
      </c>
      <c r="AV315" s="5" t="b">
        <f t="array" ref="AV315">IF(ISBLANK(Spreadsheet!Q315),TRUE,ISNUMBER(MATCH(TRUE,EXACT(Spreadsheet!Q315,OnGroupsPriorIns),0)))</f>
        <v>1</v>
      </c>
      <c r="AW315" s="5" t="b">
        <f>OR(ISBLANK(Spreadsheet!R315),UPPER(Spreadsheet!R315)="YES")</f>
        <v>1</v>
      </c>
      <c r="AX315" s="5" t="b">
        <f>OR(ISBLANK(Spreadsheet!S315),UPPER(Spreadsheet!S315)="YES")</f>
        <v>1</v>
      </c>
      <c r="AY315" s="5" t="b">
        <f>OR(AND(ISBLANK(Spreadsheet!C315),LEN(Spreadsheet!T315)=0),AND(NOT(ISBLANK(Spreadsheet!C315)),LEN(Spreadsheet!T315)&gt;0,LEN(Spreadsheet!T315)&lt;=50))</f>
        <v>1</v>
      </c>
      <c r="AZ315" s="5" t="b">
        <f>OR(LEN(Spreadsheet!U315)=0,AND(LEN(Spreadsheet!U315)&gt;0,LEN(Spreadsheet!U315)&lt;=50))</f>
        <v>1</v>
      </c>
      <c r="BA315" s="5" t="b">
        <f>OR(AND(ISBLANK(Spreadsheet!C315),LEN(Spreadsheet!V315)=0),AND(NOT(ISBLANK(Spreadsheet!C315)),LEN(Spreadsheet!V315)&gt;0,LEN(Spreadsheet!V315)&lt;=50))</f>
        <v>1</v>
      </c>
      <c r="BB315" s="5" t="b">
        <f t="array" ref="BB315">IF(AND(ISBLANK(Spreadsheet!C315),LEN(Spreadsheet!W315)=0),TRUE,ISNUMBER(MATCH(TRUE,EXACT(Spreadsheet!W315,States),0)))</f>
        <v>1</v>
      </c>
      <c r="BC315" s="5" t="b">
        <f>OR(AND(ISBLANK(Spreadsheet!C315),LEN(Spreadsheet!X315)=0),AND(NOT(ISBLANK(Spreadsheet!C315)),LEN(Spreadsheet!X315)&gt;0,LEN(Spreadsheet!X315)=5,ISNUMBER(VALUE(Spreadsheet!X315))))</f>
        <v>1</v>
      </c>
      <c r="BD315" s="5" t="b">
        <f>OR(ISBLANK(Spreadsheet!Z315),LEN(Spreadsheet!Z315)&lt;=50)</f>
        <v>1</v>
      </c>
      <c r="BE315" s="5" t="b">
        <f>ISBLANK(Spreadsheet!AA315)</f>
        <v>1</v>
      </c>
      <c r="BF315" s="5" t="b">
        <f>ISBLANK(Spreadsheet!AB315)</f>
        <v>1</v>
      </c>
      <c r="BG315" s="5" t="b">
        <f>IF(ISERROR(DATEVALUE(TEXT(Spreadsheet!AC315,"mm/dd/yyyy")) &gt; DATEVALUE(TEXT(Spreadsheet!J315,"mm/dd/yyyy"))),IF(OR(AND(ISBLANK(Spreadsheet!AC315),ISBLANK(Spreadsheet!C315)),AND(NOT(ISBLANK(Spreadsheet!C315)),ISBLANK(Spreadsheet!AC315),NOT(ISBLANK(Spreadsheet!D315)))),TRUE,FALSE),IF(DATEVALUE(TEXT(Spreadsheet!AC315,"mm/dd/yyyy")) &gt; DATEVALUE(TEXT(Spreadsheet!J315,"mm/dd/yyyy")),TRUE,FALSE))</f>
        <v>1</v>
      </c>
      <c r="BH315" s="5" t="b">
        <f>OR(AND(ISBLANK(Spreadsheet!C315),ISBLANK(Spreadsheet!AE315)),AND(NOT(ISBLANK(Spreadsheet!C315)),NOT(ISBLANK(Spreadsheet!D315)),ISBLANK(Spreadsheet!AE315)),AND(NOT(ISBLANK(Spreadsheet!C315)),ISBLANK(Spreadsheet!D315),NOT(ISBLANK(Spreadsheet!AE315)),LEN(Spreadsheet!AE315)&lt;=100))</f>
        <v>1</v>
      </c>
      <c r="BI315" s="5" t="b">
        <f t="array" ref="BI315">IF(ISBLANK(Spreadsheet!AF315),TRUE,ISNUMBER(MATCH(TRUE,EXACT(Spreadsheet!AF315,CobraShortReasons),0)))</f>
        <v>1</v>
      </c>
      <c r="BJ315" s="5" t="b">
        <f ca="1">IF(ISERROR(DATEVALUE(TEXT(Spreadsheet!AG315,"mm/dd/yyyy")) &gt; TODAY()),IF(ISBLANK(Spreadsheet!AG315),TRUE,FALSE),IF(DATEVALUE(TEXT(Spreadsheet!AG315,"mm/dd/yyyy")) &gt; TODAY(),FALSE,TRUE))</f>
        <v>1</v>
      </c>
      <c r="BK315" s="5" t="b">
        <f>OR(ISBLANK(Spreadsheet!AH315),LEN(Spreadsheet!AH315)&lt;=25)</f>
        <v>1</v>
      </c>
      <c r="BL315" s="5" t="b">
        <f t="array" aca="1" ref="BL315" ca="1">IF(ISBLANK(Spreadsheet!AI315),TRUE,ISNUMBER(MATCH(TRUE,EXACT(Spreadsheet!AI315,INDIRECT(Spreadsheet!$D$2)),0)))</f>
        <v>1</v>
      </c>
      <c r="BM315" s="5" t="b">
        <f t="array" aca="1" ref="BM315" ca="1">IF(ISBLANK(Spreadsheet!AJ315),TRUE,ISNUMBER(MATCH(TRUE,EXACT(Spreadsheet!AJ315,INDIRECT(Spreadsheet!BJ315)),0)))</f>
        <v>1</v>
      </c>
      <c r="BN315" s="5" t="b">
        <f t="array" ref="BN315">IF(ISBLANK(Spreadsheet!AK315),TRUE,ISNUMBER(MATCH(TRUE,EXACT(Spreadsheet!AK315,DentalPlans),0)))</f>
        <v>1</v>
      </c>
      <c r="BO315" s="5" t="b">
        <f t="array" aca="1" ref="BO315" ca="1">IF(ISBLANK(Spreadsheet!AL315),TRUE,ISNUMBER(MATCH(TRUE,EXACT(Spreadsheet!AL315,INDIRECT(Spreadsheet!BK315)),0)))</f>
        <v>1</v>
      </c>
      <c r="BP315" s="5" t="b">
        <f t="array" ref="BP315">IF(ISBLANK(Spreadsheet!AM315),TRUE,ISNUMBER(MATCH(TRUE,EXACT(Spreadsheet!AM315,VisionPlans),0)))</f>
        <v>1</v>
      </c>
      <c r="BQ315" s="5" t="b">
        <f t="array" aca="1" ref="BQ315" ca="1">IF(ISBLANK(Spreadsheet!AN315),TRUE,ISNUMBER(MATCH(TRUE,EXACT(Spreadsheet!AN315,INDIRECT(Spreadsheet!BL315)),0)))</f>
        <v>1</v>
      </c>
      <c r="BR315" s="5" t="b">
        <f t="array" ref="BR315">IF(ISBLANK(Spreadsheet!AO315),TRUE,ISNUMBER(MATCH(TRUE,EXACT(Spreadsheet!AO315,LifeBenefitClasses),0)))</f>
        <v>1</v>
      </c>
      <c r="BS315" s="5" t="b">
        <f>IF(OR(ISBLANK(Spreadsheet!AO315), Spreadsheet!AO315="Waive"),IF(ISBLANK(Spreadsheet!AP315),TRUE,FALSE),IF(OR(AND(NOT(ISBLANK(Spreadsheet!AO315)),ISBLANK(Spreadsheet!AP315)),NOT(ISNUMBER(VALUE(Spreadsheet!AP315)))),FALSE,IF(OR(AND(Spreadsheet!AP315&lt;6,MOD(Spreadsheet!AP315*10,5)=0), MOD(Spreadsheet!AP315,5000)=0),TRUE,FALSE)))</f>
        <v>1</v>
      </c>
      <c r="BT315" s="5" t="b">
        <f t="array" ref="BT315">IF(ISBLANK(Spreadsheet!AQ315),TRUE,ISNUMBER(MATCH(TRUE,EXACT(Spreadsheet!AQ315,EnrollWaive),0)))</f>
        <v>1</v>
      </c>
      <c r="BU315" s="5" t="b">
        <f t="array" ref="BU315">IF(ISBLANK(Spreadsheet!AR315),TRUE,ISNUMBER(MATCH(TRUE,EXACT(Spreadsheet!AR315,LifeBenefitClasses),0)))</f>
        <v>1</v>
      </c>
      <c r="BV315" s="5" t="b">
        <f>IF(OR(ISBLANK(Spreadsheet!AR315), Spreadsheet!AR315="Waive"),IF(ISBLANK(Spreadsheet!AS315),TRUE,FALSE),IF(OR(AND(NOT(ISBLANK(Spreadsheet!AR315)),ISBLANK(Spreadsheet!AS315)),NOT(ISNUMBER(VALUE(Spreadsheet!AS315)))),FALSE,IF(OR(AND(Spreadsheet!AS315&lt;6,MOD(Spreadsheet!AS315*10,5)=0), MOD(Spreadsheet!AS315,10000)=0),TRUE,FALSE)))</f>
        <v>1</v>
      </c>
      <c r="BW315" s="5" t="b">
        <f t="array" ref="BW315">IF(ISBLANK(Spreadsheet!AT315),TRUE,ISNUMBER(MATCH(TRUE,EXACT(Spreadsheet!AT315,LifeBenefitClasses),0)))</f>
        <v>1</v>
      </c>
      <c r="BX315" s="5" t="b">
        <f>IF(OR(ISBLANK(Spreadsheet!AT315), Spreadsheet!AT315="Waive"),IF(ISBLANK(Spreadsheet!AU315),TRUE,FALSE),IF(OR(AND(NOT(ISBLANK(Spreadsheet!AT315)),ISBLANK(Spreadsheet!AU315)),NOT(ISNUMBER(VALUE(Spreadsheet!AU315)))),FALSE,IF(AND(NOT(OR(ISBLANK(Spreadsheet!AT315),Spreadsheet!AT315="Waive")),NOT(OR(ISBLANK(Spreadsheet!AR315),Spreadsheet!AR315="Waive")),MOD(Spreadsheet!AU315,5000)=0, Spreadsheet!AU315&lt;=(Spreadsheet!AS315*0.5)),TRUE,FALSE)))</f>
        <v>1</v>
      </c>
      <c r="BY315" s="5" t="b">
        <f t="array" ref="BY315">IF(ISBLANK(Spreadsheet!AV315),TRUE,ISNUMBER(MATCH(TRUE,EXACT(Spreadsheet!AV315,EnrollWaive),0)))</f>
        <v>1</v>
      </c>
      <c r="BZ315" s="5" t="b">
        <f t="array" ref="BZ315">IF(ISBLANK(Spreadsheet!AW315),TRUE,ISNUMBER(MATCH(TRUE,EXACT(Spreadsheet!AW315,LifeBenefitClasses),0)))</f>
        <v>1</v>
      </c>
      <c r="CA315" s="5" t="b">
        <f t="array" ref="CA315">IF(ISBLANK(Spreadsheet!AX315),TRUE,ISNUMBER(MATCH(TRUE,EXACT(Spreadsheet!AX315,LifeBenefitClasses),0)))</f>
        <v>1</v>
      </c>
      <c r="CB315" s="5" t="b">
        <f t="array" ref="CB315">IF(ISBLANK(Spreadsheet!AY315),TRUE,ISNUMBER(MATCH(TRUE,EXACT(Spreadsheet!AY315,LifeBenefitClasses),0)))</f>
        <v>1</v>
      </c>
      <c r="CC315" s="5" t="b">
        <f t="array" ref="CC315">IF(ISBLANK(Spreadsheet!AZ315),TRUE,ISNUMBER(MATCH(TRUE,EXACT(Spreadsheet!AZ315,LifeBenefitClasses),0)))</f>
        <v>1</v>
      </c>
      <c r="CD315" s="5" t="b">
        <f t="array" ref="CD315">IF(ISBLANK(Spreadsheet!BA315),TRUE,ISNUMBER(MATCH(TRUE,EXACT(Spreadsheet!BA315,LifeBenefitClasses),0)))</f>
        <v>1</v>
      </c>
      <c r="CE315" s="5" t="b">
        <f>IF(OR(ISBLANK(Spreadsheet!BA315), Spreadsheet!BA315="Waive"),IF(ISBLANK(Spreadsheet!BB315),TRUE,FALSE),IF(OR(AND(NOT(ISBLANK(Spreadsheet!BA315)),ISBLANK(Spreadsheet!BB315)),NOT(ISNUMBER(VALUE(Spreadsheet!BB315))),ISBLANK(Spreadsheet!BC315),NOT(ISNUMBER(VALUE(Spreadsheet!BC315)))),FALSE,IF(AND(Spreadsheet!BB315&gt;=50000,Spreadsheet!BB315&lt;=250000,MOD(Spreadsheet!BB315,10000)=0,Spreadsheet!BB315&lt;=(10*Spreadsheet!BC315)),TRUE,FALSE)))</f>
        <v>1</v>
      </c>
      <c r="CF315" s="5" t="b">
        <f>IF(NOT(ISBLANK(Spreadsheet!BC315)),AND(ISNUMBER(VALUE(Spreadsheet!BC315)),Spreadsheet!BC315&gt;0),AND(OR(ISBLANK(Spreadsheet!AO315),Spreadsheet!AO315="Waive",AND(NOT(OR(ISBLANK(Spreadsheet!AO315),Spreadsheet!AO315="Waive")),Spreadsheet!AP315&gt;=6)),OR(ISBLANK(Spreadsheet!AR315),AND(NOT(OR(ISBLANK(Spreadsheet!AR315),Spreadsheet!AR315="Waive")),Spreadsheet!AS315&gt;=6)),OR(ISBLANK(Spreadsheet!AW315)),OR(ISBLANK(Spreadsheet!AX315)),OR(ISBLANK(Spreadsheet!AY315)),OR(ISBLANK(Spreadsheet!AZ315)),OR(ISBLANK(Spreadsheet!BA315),Spreadsheet!BA315="Waive")))</f>
        <v>1</v>
      </c>
      <c r="CG315" s="5" t="b">
        <f t="shared" ca="1" si="21"/>
        <v>1</v>
      </c>
    </row>
    <row r="316" spans="8:85" x14ac:dyDescent="0.3">
      <c r="H316" s="5">
        <f t="shared" ca="1" si="18"/>
        <v>2</v>
      </c>
      <c r="I316" s="5" t="str">
        <f t="shared" ca="1" si="19"/>
        <v/>
      </c>
      <c r="J316" s="5" t="str">
        <f>IF(AND(NOT(ISBLANK(Spreadsheet!C316)),ISBLANK(Spreadsheet!D316)),Spreadsheet!F316&amp;" "&amp;Spreadsheet!H316,"")</f>
        <v/>
      </c>
      <c r="K316" s="5">
        <f>IF(AND(NOT(ISBLANK(Spreadsheet!C316)),ISBLANK(Spreadsheet!D316)),COUNTIFS(Spreadsheet!E317:E$786,"=Child",Spreadsheet!C317:C$786, "="&amp;Spreadsheet!C316) + COUNTIFS(Spreadsheet!E317:E$786,"=Step-child",Spreadsheet!C317:C$786, "="&amp;Spreadsheet!C316),0)</f>
        <v>0</v>
      </c>
      <c r="L316" s="5">
        <f>IF(NOT(ISBLANK(J316)),COUNTIFS(Spreadsheet!E317:E$786,"=Wife",Spreadsheet!C317:C$786, "="&amp;Spreadsheet!C316) + COUNTIFS(Spreadsheet!E317:E$786,"=Husband",Spreadsheet!C317:C$786, "="&amp;Spreadsheet!C316),0)</f>
        <v>0</v>
      </c>
      <c r="M316" s="5">
        <f>IF(NOT(ISBLANK(Spreadsheet!AJ316)),VLOOKUP(Spreadsheet!AJ316,'Drop Downs'!$P$2:$R$16,3,FALSE),0)</f>
        <v>0</v>
      </c>
      <c r="N316" s="5">
        <f>IF(NOT(ISBLANK(Spreadsheet!AJ316)), VLOOKUP(Spreadsheet!AJ316,'Drop Downs'!$P$2:$R$16,2,FALSE),0)</f>
        <v>0</v>
      </c>
      <c r="O316" s="5">
        <f>IF(NOT(ISBLANK(Spreadsheet!AL316)),VLOOKUP(Spreadsheet!AL316,'Drop Downs'!$P$2:$R$16,3,FALSE), 0)</f>
        <v>0</v>
      </c>
      <c r="P316" s="5">
        <f>IF(NOT(ISBLANK(Spreadsheet!AL316)),VLOOKUP(Spreadsheet!AL316,'Drop Downs'!$P$2:$R$16,2,FALSE),0)</f>
        <v>0</v>
      </c>
      <c r="Q316" s="5">
        <f>IF(NOT(ISBLANK(Spreadsheet!AN316)),VLOOKUP(Spreadsheet!AN316,'Drop Downs'!$P$2:$R$16,3,FALSE),0)</f>
        <v>0</v>
      </c>
      <c r="R316" s="5">
        <f>IF(NOT(ISBLANK(Spreadsheet!AN316)),VLOOKUP(Spreadsheet!AN316,'Drop Downs'!$P$2:$R$16,2,FALSE),0)</f>
        <v>0</v>
      </c>
      <c r="S316" s="5" t="str">
        <f>IF(OR(M316&gt;K316,N316&gt;L316,O316&gt;K316, Q316&gt;K316,N316&gt;L316, P316&gt;L316, R316&gt;L316),"Member currently has a coverage election over what he/she needs.  Please add more dependents or adjust the coverage election.","")&amp;(IF(AND(NOT(ISBLANK(Spreadsheet!C316)),NOT(ISBLANK(Spreadsheet!D316)),ISBLANK(Spreadsheet!E316)),"Dependent lacks a relationship to member.Please select one from the drop-down.",""))</f>
        <v/>
      </c>
      <c r="T316" s="5" t="b">
        <f t="shared" si="20"/>
        <v>1</v>
      </c>
      <c r="U316" s="5" t="b">
        <f>OR(ISBLANK(Spreadsheet!C316),IF(NOT(ISBLANK(Spreadsheet!D316)),NOT(ISBLANK(Spreadsheet!E316)),TRUE))</f>
        <v>1</v>
      </c>
      <c r="V316" s="5" t="b">
        <f>OR(ISBLANK(Spreadsheet!C316), NOT(ISBLANK(Spreadsheet!I316)))</f>
        <v>1</v>
      </c>
      <c r="W316" s="5" t="b">
        <f>OR(ISBLANK(Spreadsheet!D316),NOT(ISBLANK(Spreadsheet!C316)))</f>
        <v>1</v>
      </c>
      <c r="X316" s="155" t="str">
        <f>REPT("0",MIN(FIND({1,2,3,4,5,6,7,8,9},Spreadsheet!C316&amp;"123456789"))-1)&amp;IF(ISBLANK(Spreadsheet!C316),"",SUMPRODUCT(MID(0&amp;Spreadsheet!C316,LARGE(INDEX(ISNUMBER(--MID(Spreadsheet!C316,ROW($1:$225),1))*
 ROW($1:$225),0),ROW($1:$225))+1,1)*10^ROW($1:$225)/10))</f>
        <v/>
      </c>
      <c r="Y316" s="5" t="b">
        <f>IF(NOT(ISBLANK(Spreadsheet!C316)),IF(AND(ISNUMBER(VALUE(Spreadsheet!C316)), LEN(Spreadsheet!C316)=9),TRUE,FALSE),TRUE)</f>
        <v>1</v>
      </c>
      <c r="Z316" s="155" t="str">
        <f>REPT("0",MIN(FIND({1,2,3,4,5,6,7,8,9},Spreadsheet!D316&amp;"123456789"))-1)&amp;IF(ISBLANK(Spreadsheet!D316),"",SUMPRODUCT(MID(0&amp;Spreadsheet!D316,LARGE(INDEX(ISNUMBER(--MID(Spreadsheet!D316,ROW($1:$225),1))*
 ROW($1:$225),0),ROW($1:$225))+1,1)*10^ROW($1:$225)/10))</f>
        <v/>
      </c>
      <c r="AA316" s="5" t="b">
        <f>IF(AND(NOT(ISBLANK(Spreadsheet!D316)),NOT(ISBLANK(Spreadsheet!C316))),IF(AND(ISNUMBER(VALUE(Spreadsheet!D316)), LEN(Spreadsheet!D316)=9),TRUE,FALSE),IF(AND(NOT(ISBLANK(Spreadsheet!D316)),ISBLANK(Spreadsheet!C316)),FALSE,TRUE))</f>
        <v>1</v>
      </c>
      <c r="AB316" s="5" t="b">
        <f>OR(ISBLANK(Spreadsheet!Y316),IF(NOT(ISBLANK(Spreadsheet!Y316)),LEN(Spreadsheet!Y316)=10,ISNUMBER(VALUE(Spreadsheet!Y316))))</f>
        <v>1</v>
      </c>
      <c r="AC316" s="5" t="b">
        <f>OR(ISBLANK(Spreadsheet!AI316), AND(NOT(ISBLANK(Spreadsheet!AJ316)), NOT(ISNUMBER(SEARCH("Waive",Spreadsheet!AJ316)))))</f>
        <v>1</v>
      </c>
      <c r="AD316" s="5" t="b">
        <f>OR(ISBLANK(Spreadsheet!AK316), AND(NOT(ISBLANK(Spreadsheet!AL316)), NOT(ISNUMBER(SEARCH("Waive",Spreadsheet!AL316)))))</f>
        <v>1</v>
      </c>
      <c r="AE316" s="5" t="b">
        <f>OR(ISBLANK(Spreadsheet!AM316), AND(NOT(ISBLANK(Spreadsheet!AN316)), NOT(ISNUMBER(SEARCH("Waive", Spreadsheet!AN316)))))</f>
        <v>1</v>
      </c>
      <c r="AF316" s="5" t="b">
        <f>OR(ISBLANK(Spreadsheet!C316), NOT(ISBLANK(Spreadsheet!D316)),NOT(ISBLANK(Spreadsheet!L316)))</f>
        <v>1</v>
      </c>
      <c r="AG316" s="5" t="b">
        <f>IF(AND(NOT(ISBLANK(Spreadsheet!C316)), NOT(ISBLANK(Spreadsheet!D316)),Spreadsheet!C316&lt;&gt;Spreadsheet!D316),IF(ISERROR(VLOOKUP(Spreadsheet!C316, Spreadsheet!$C$6:'Spreadsheet'!$C315,1,FALSE)), FALSE, TRUE),TRUE)</f>
        <v>1</v>
      </c>
      <c r="AH316" s="5" t="b">
        <f>Spreadsheet!$B$2=Spreadsheet!AD316</f>
        <v>1</v>
      </c>
      <c r="AI316" s="5" t="b">
        <f>IF(ISBLANK(Spreadsheet!G316),TRUE,IF(OR(LEN(Spreadsheet!G316)&gt;1,ISNUMBER(VALUE(Spreadsheet!G316))),FALSE,TRUE))</f>
        <v>1</v>
      </c>
      <c r="AJ316" s="5" t="b">
        <f>OR(ISBLANK(Spreadsheet!C316), NOT(ISBLANK(Spreadsheet!B316)), NOT(ISBLANK(Spreadsheet!D316)))</f>
        <v>1</v>
      </c>
      <c r="AK316" s="5" t="b">
        <f t="array" ref="AK316">IF(OR(AND(ISBLANK(Spreadsheet!E316),ISBLANK(Spreadsheet!D316),NOT(ISBLANK(Spreadsheet!C316))),AND(ISBLANK(Spreadsheet!E316),ISBLANK(Spreadsheet!D316),ISBLANK(Spreadsheet!C316))),TRUE,ISNUMBER(MATCH(TRUE,EXACT(Spreadsheet!E316,Relationships),0)))</f>
        <v>1</v>
      </c>
      <c r="AL316" s="5" t="b">
        <f>IF(NOT(ISBLANK(Spreadsheet!C316)),IF(OR(ISBLANK(Spreadsheet!F316),LEN(Spreadsheet!F316)&gt;40),FALSE,TRUE),TRUE)</f>
        <v>1</v>
      </c>
      <c r="AM316" s="5" t="b">
        <f>IF(NOT(ISBLANK(Spreadsheet!C316)),IF(OR(ISBLANK(Spreadsheet!H316),LEN(Spreadsheet!H316)&gt;40),FALSE,TRUE),TRUE)</f>
        <v>1</v>
      </c>
      <c r="AN316" s="5" t="b">
        <f t="array" ref="AN316">IF(ISBLANK(Spreadsheet!I316),TRUE,ISNUMBER(MATCH(TRUE,EXACT(Spreadsheet!I316,GenderValues),0)))</f>
        <v>1</v>
      </c>
      <c r="AO316" s="5" t="b">
        <f ca="1">IF(ISERROR(DATEVALUE(TEXT(Spreadsheet!J316,"mm/dd/yyyy")) &gt; TODAY()),IF(AND(ISBLANK(Spreadsheet!J316),ISBLANK(Spreadsheet!C316)),TRUE,FALSE),IF(DATEVALUE(TEXT(Spreadsheet!J316,"mm/dd/yyyy")) &gt; TODAY(),FALSE,TRUE))</f>
        <v>1</v>
      </c>
      <c r="AP316" s="5" t="b">
        <f>OR(ISBLANK(Spreadsheet!K316),LEN(Spreadsheet!K316)&lt;=100)</f>
        <v>1</v>
      </c>
      <c r="AQ316" s="5" t="b">
        <f t="array" ref="AQ316">IF(OR(AND(ISBLANK(Spreadsheet!L316),ISBLANK(Spreadsheet!C316)),AND(NOT(ISBLANK(Spreadsheet!C316)),NOT(ISBLANK(Spreadsheet!D316)))),TRUE,ISNUMBER(MATCH(TRUE,EXACT(Spreadsheet!L316,MaritalStatus),0)))</f>
        <v>1</v>
      </c>
      <c r="AR316" s="5" t="b">
        <f ca="1">IF(ISERROR(DATEVALUE(TEXT(Spreadsheet!M316,"mm/dd/yyyy")) &gt; TODAY()),IF(ISBLANK(Spreadsheet!M316),TRUE,FALSE),IF(DATEVALUE(TEXT(Spreadsheet!M316,"mm/dd/yyyy")) &gt; TODAY(),FALSE,TRUE))</f>
        <v>1</v>
      </c>
      <c r="AS316" s="5" t="b">
        <f>OR(ISBLANK(Spreadsheet!N316),LEN(Spreadsheet!N316)&lt;=100)</f>
        <v>1</v>
      </c>
      <c r="AT316" s="5" t="b">
        <f>OR(ISBLANK(Spreadsheet!O316),UPPER(Spreadsheet!O316)="YES")</f>
        <v>1</v>
      </c>
      <c r="AU316" s="5" t="b">
        <f>OR(ISBLANK(Spreadsheet!P316),UPPER(Spreadsheet!P316)="YES")</f>
        <v>1</v>
      </c>
      <c r="AV316" s="5" t="b">
        <f t="array" ref="AV316">IF(ISBLANK(Spreadsheet!Q316),TRUE,ISNUMBER(MATCH(TRUE,EXACT(Spreadsheet!Q316,OnGroupsPriorIns),0)))</f>
        <v>1</v>
      </c>
      <c r="AW316" s="5" t="b">
        <f>OR(ISBLANK(Spreadsheet!R316),UPPER(Spreadsheet!R316)="YES")</f>
        <v>1</v>
      </c>
      <c r="AX316" s="5" t="b">
        <f>OR(ISBLANK(Spreadsheet!S316),UPPER(Spreadsheet!S316)="YES")</f>
        <v>1</v>
      </c>
      <c r="AY316" s="5" t="b">
        <f>OR(AND(ISBLANK(Spreadsheet!C316),LEN(Spreadsheet!T316)=0),AND(NOT(ISBLANK(Spreadsheet!C316)),LEN(Spreadsheet!T316)&gt;0,LEN(Spreadsheet!T316)&lt;=50))</f>
        <v>1</v>
      </c>
      <c r="AZ316" s="5" t="b">
        <f>OR(LEN(Spreadsheet!U316)=0,AND(LEN(Spreadsheet!U316)&gt;0,LEN(Spreadsheet!U316)&lt;=50))</f>
        <v>1</v>
      </c>
      <c r="BA316" s="5" t="b">
        <f>OR(AND(ISBLANK(Spreadsheet!C316),LEN(Spreadsheet!V316)=0),AND(NOT(ISBLANK(Spreadsheet!C316)),LEN(Spreadsheet!V316)&gt;0,LEN(Spreadsheet!V316)&lt;=50))</f>
        <v>1</v>
      </c>
      <c r="BB316" s="5" t="b">
        <f t="array" ref="BB316">IF(AND(ISBLANK(Spreadsheet!C316),LEN(Spreadsheet!W316)=0),TRUE,ISNUMBER(MATCH(TRUE,EXACT(Spreadsheet!W316,States),0)))</f>
        <v>1</v>
      </c>
      <c r="BC316" s="5" t="b">
        <f>OR(AND(ISBLANK(Spreadsheet!C316),LEN(Spreadsheet!X316)=0),AND(NOT(ISBLANK(Spreadsheet!C316)),LEN(Spreadsheet!X316)&gt;0,LEN(Spreadsheet!X316)=5,ISNUMBER(VALUE(Spreadsheet!X316))))</f>
        <v>1</v>
      </c>
      <c r="BD316" s="5" t="b">
        <f>OR(ISBLANK(Spreadsheet!Z316),LEN(Spreadsheet!Z316)&lt;=50)</f>
        <v>1</v>
      </c>
      <c r="BE316" s="5" t="b">
        <f>ISBLANK(Spreadsheet!AA316)</f>
        <v>1</v>
      </c>
      <c r="BF316" s="5" t="b">
        <f>ISBLANK(Spreadsheet!AB316)</f>
        <v>1</v>
      </c>
      <c r="BG316" s="5" t="b">
        <f>IF(ISERROR(DATEVALUE(TEXT(Spreadsheet!AC316,"mm/dd/yyyy")) &gt; DATEVALUE(TEXT(Spreadsheet!J316,"mm/dd/yyyy"))),IF(OR(AND(ISBLANK(Spreadsheet!AC316),ISBLANK(Spreadsheet!C316)),AND(NOT(ISBLANK(Spreadsheet!C316)),ISBLANK(Spreadsheet!AC316),NOT(ISBLANK(Spreadsheet!D316)))),TRUE,FALSE),IF(DATEVALUE(TEXT(Spreadsheet!AC316,"mm/dd/yyyy")) &gt; DATEVALUE(TEXT(Spreadsheet!J316,"mm/dd/yyyy")),TRUE,FALSE))</f>
        <v>1</v>
      </c>
      <c r="BH316" s="5" t="b">
        <f>OR(AND(ISBLANK(Spreadsheet!C316),ISBLANK(Spreadsheet!AE316)),AND(NOT(ISBLANK(Spreadsheet!C316)),NOT(ISBLANK(Spreadsheet!D316)),ISBLANK(Spreadsheet!AE316)),AND(NOT(ISBLANK(Spreadsheet!C316)),ISBLANK(Spreadsheet!D316),NOT(ISBLANK(Spreadsheet!AE316)),LEN(Spreadsheet!AE316)&lt;=100))</f>
        <v>1</v>
      </c>
      <c r="BI316" s="5" t="b">
        <f t="array" ref="BI316">IF(ISBLANK(Spreadsheet!AF316),TRUE,ISNUMBER(MATCH(TRUE,EXACT(Spreadsheet!AF316,CobraShortReasons),0)))</f>
        <v>1</v>
      </c>
      <c r="BJ316" s="5" t="b">
        <f ca="1">IF(ISERROR(DATEVALUE(TEXT(Spreadsheet!AG316,"mm/dd/yyyy")) &gt; TODAY()),IF(ISBLANK(Spreadsheet!AG316),TRUE,FALSE),IF(DATEVALUE(TEXT(Spreadsheet!AG316,"mm/dd/yyyy")) &gt; TODAY(),FALSE,TRUE))</f>
        <v>1</v>
      </c>
      <c r="BK316" s="5" t="b">
        <f>OR(ISBLANK(Spreadsheet!AH316),LEN(Spreadsheet!AH316)&lt;=25)</f>
        <v>1</v>
      </c>
      <c r="BL316" s="5" t="b">
        <f t="array" aca="1" ref="BL316" ca="1">IF(ISBLANK(Spreadsheet!AI316),TRUE,ISNUMBER(MATCH(TRUE,EXACT(Spreadsheet!AI316,INDIRECT(Spreadsheet!$D$2)),0)))</f>
        <v>1</v>
      </c>
      <c r="BM316" s="5" t="b">
        <f t="array" aca="1" ref="BM316" ca="1">IF(ISBLANK(Spreadsheet!AJ316),TRUE,ISNUMBER(MATCH(TRUE,EXACT(Spreadsheet!AJ316,INDIRECT(Spreadsheet!BJ316)),0)))</f>
        <v>1</v>
      </c>
      <c r="BN316" s="5" t="b">
        <f t="array" ref="BN316">IF(ISBLANK(Spreadsheet!AK316),TRUE,ISNUMBER(MATCH(TRUE,EXACT(Spreadsheet!AK316,DentalPlans),0)))</f>
        <v>1</v>
      </c>
      <c r="BO316" s="5" t="b">
        <f t="array" aca="1" ref="BO316" ca="1">IF(ISBLANK(Spreadsheet!AL316),TRUE,ISNUMBER(MATCH(TRUE,EXACT(Spreadsheet!AL316,INDIRECT(Spreadsheet!BK316)),0)))</f>
        <v>1</v>
      </c>
      <c r="BP316" s="5" t="b">
        <f t="array" ref="BP316">IF(ISBLANK(Spreadsheet!AM316),TRUE,ISNUMBER(MATCH(TRUE,EXACT(Spreadsheet!AM316,VisionPlans),0)))</f>
        <v>1</v>
      </c>
      <c r="BQ316" s="5" t="b">
        <f t="array" aca="1" ref="BQ316" ca="1">IF(ISBLANK(Spreadsheet!AN316),TRUE,ISNUMBER(MATCH(TRUE,EXACT(Spreadsheet!AN316,INDIRECT(Spreadsheet!BL316)),0)))</f>
        <v>1</v>
      </c>
      <c r="BR316" s="5" t="b">
        <f t="array" ref="BR316">IF(ISBLANK(Spreadsheet!AO316),TRUE,ISNUMBER(MATCH(TRUE,EXACT(Spreadsheet!AO316,LifeBenefitClasses),0)))</f>
        <v>1</v>
      </c>
      <c r="BS316" s="5" t="b">
        <f>IF(OR(ISBLANK(Spreadsheet!AO316), Spreadsheet!AO316="Waive"),IF(ISBLANK(Spreadsheet!AP316),TRUE,FALSE),IF(OR(AND(NOT(ISBLANK(Spreadsheet!AO316)),ISBLANK(Spreadsheet!AP316)),NOT(ISNUMBER(VALUE(Spreadsheet!AP316)))),FALSE,IF(OR(AND(Spreadsheet!AP316&lt;6,MOD(Spreadsheet!AP316*10,5)=0), MOD(Spreadsheet!AP316,5000)=0),TRUE,FALSE)))</f>
        <v>1</v>
      </c>
      <c r="BT316" s="5" t="b">
        <f t="array" ref="BT316">IF(ISBLANK(Spreadsheet!AQ316),TRUE,ISNUMBER(MATCH(TRUE,EXACT(Spreadsheet!AQ316,EnrollWaive),0)))</f>
        <v>1</v>
      </c>
      <c r="BU316" s="5" t="b">
        <f t="array" ref="BU316">IF(ISBLANK(Spreadsheet!AR316),TRUE,ISNUMBER(MATCH(TRUE,EXACT(Spreadsheet!AR316,LifeBenefitClasses),0)))</f>
        <v>1</v>
      </c>
      <c r="BV316" s="5" t="b">
        <f>IF(OR(ISBLANK(Spreadsheet!AR316), Spreadsheet!AR316="Waive"),IF(ISBLANK(Spreadsheet!AS316),TRUE,FALSE),IF(OR(AND(NOT(ISBLANK(Spreadsheet!AR316)),ISBLANK(Spreadsheet!AS316)),NOT(ISNUMBER(VALUE(Spreadsheet!AS316)))),FALSE,IF(OR(AND(Spreadsheet!AS316&lt;6,MOD(Spreadsheet!AS316*10,5)=0), MOD(Spreadsheet!AS316,10000)=0),TRUE,FALSE)))</f>
        <v>1</v>
      </c>
      <c r="BW316" s="5" t="b">
        <f t="array" ref="BW316">IF(ISBLANK(Spreadsheet!AT316),TRUE,ISNUMBER(MATCH(TRUE,EXACT(Spreadsheet!AT316,LifeBenefitClasses),0)))</f>
        <v>1</v>
      </c>
      <c r="BX316" s="5" t="b">
        <f>IF(OR(ISBLANK(Spreadsheet!AT316), Spreadsheet!AT316="Waive"),IF(ISBLANK(Spreadsheet!AU316),TRUE,FALSE),IF(OR(AND(NOT(ISBLANK(Spreadsheet!AT316)),ISBLANK(Spreadsheet!AU316)),NOT(ISNUMBER(VALUE(Spreadsheet!AU316)))),FALSE,IF(AND(NOT(OR(ISBLANK(Spreadsheet!AT316),Spreadsheet!AT316="Waive")),NOT(OR(ISBLANK(Spreadsheet!AR316),Spreadsheet!AR316="Waive")),MOD(Spreadsheet!AU316,5000)=0, Spreadsheet!AU316&lt;=(Spreadsheet!AS316*0.5)),TRUE,FALSE)))</f>
        <v>1</v>
      </c>
      <c r="BY316" s="5" t="b">
        <f t="array" ref="BY316">IF(ISBLANK(Spreadsheet!AV316),TRUE,ISNUMBER(MATCH(TRUE,EXACT(Spreadsheet!AV316,EnrollWaive),0)))</f>
        <v>1</v>
      </c>
      <c r="BZ316" s="5" t="b">
        <f t="array" ref="BZ316">IF(ISBLANK(Spreadsheet!AW316),TRUE,ISNUMBER(MATCH(TRUE,EXACT(Spreadsheet!AW316,LifeBenefitClasses),0)))</f>
        <v>1</v>
      </c>
      <c r="CA316" s="5" t="b">
        <f t="array" ref="CA316">IF(ISBLANK(Spreadsheet!AX316),TRUE,ISNUMBER(MATCH(TRUE,EXACT(Spreadsheet!AX316,LifeBenefitClasses),0)))</f>
        <v>1</v>
      </c>
      <c r="CB316" s="5" t="b">
        <f t="array" ref="CB316">IF(ISBLANK(Spreadsheet!AY316),TRUE,ISNUMBER(MATCH(TRUE,EXACT(Spreadsheet!AY316,LifeBenefitClasses),0)))</f>
        <v>1</v>
      </c>
      <c r="CC316" s="5" t="b">
        <f t="array" ref="CC316">IF(ISBLANK(Spreadsheet!AZ316),TRUE,ISNUMBER(MATCH(TRUE,EXACT(Spreadsheet!AZ316,LifeBenefitClasses),0)))</f>
        <v>1</v>
      </c>
      <c r="CD316" s="5" t="b">
        <f t="array" ref="CD316">IF(ISBLANK(Spreadsheet!BA316),TRUE,ISNUMBER(MATCH(TRUE,EXACT(Spreadsheet!BA316,LifeBenefitClasses),0)))</f>
        <v>1</v>
      </c>
      <c r="CE316" s="5" t="b">
        <f>IF(OR(ISBLANK(Spreadsheet!BA316), Spreadsheet!BA316="Waive"),IF(ISBLANK(Spreadsheet!BB316),TRUE,FALSE),IF(OR(AND(NOT(ISBLANK(Spreadsheet!BA316)),ISBLANK(Spreadsheet!BB316)),NOT(ISNUMBER(VALUE(Spreadsheet!BB316))),ISBLANK(Spreadsheet!BC316),NOT(ISNUMBER(VALUE(Spreadsheet!BC316)))),FALSE,IF(AND(Spreadsheet!BB316&gt;=50000,Spreadsheet!BB316&lt;=250000,MOD(Spreadsheet!BB316,10000)=0,Spreadsheet!BB316&lt;=(10*Spreadsheet!BC316)),TRUE,FALSE)))</f>
        <v>1</v>
      </c>
      <c r="CF316" s="5" t="b">
        <f>IF(NOT(ISBLANK(Spreadsheet!BC316)),AND(ISNUMBER(VALUE(Spreadsheet!BC316)),Spreadsheet!BC316&gt;0),AND(OR(ISBLANK(Spreadsheet!AO316),Spreadsheet!AO316="Waive",AND(NOT(OR(ISBLANK(Spreadsheet!AO316),Spreadsheet!AO316="Waive")),Spreadsheet!AP316&gt;=6)),OR(ISBLANK(Spreadsheet!AR316),AND(NOT(OR(ISBLANK(Spreadsheet!AR316),Spreadsheet!AR316="Waive")),Spreadsheet!AS316&gt;=6)),OR(ISBLANK(Spreadsheet!AW316)),OR(ISBLANK(Spreadsheet!AX316)),OR(ISBLANK(Spreadsheet!AY316)),OR(ISBLANK(Spreadsheet!AZ316)),OR(ISBLANK(Spreadsheet!BA316),Spreadsheet!BA316="Waive")))</f>
        <v>1</v>
      </c>
      <c r="CG316" s="5" t="b">
        <f t="shared" ca="1" si="21"/>
        <v>1</v>
      </c>
    </row>
    <row r="317" spans="8:85" x14ac:dyDescent="0.3">
      <c r="H317" s="5">
        <f t="shared" ca="1" si="18"/>
        <v>2</v>
      </c>
      <c r="I317" s="5" t="str">
        <f t="shared" ca="1" si="19"/>
        <v/>
      </c>
      <c r="J317" s="5" t="str">
        <f>IF(AND(NOT(ISBLANK(Spreadsheet!C317)),ISBLANK(Spreadsheet!D317)),Spreadsheet!F317&amp;" "&amp;Spreadsheet!H317,"")</f>
        <v/>
      </c>
      <c r="K317" s="5">
        <f>IF(AND(NOT(ISBLANK(Spreadsheet!C317)),ISBLANK(Spreadsheet!D317)),COUNTIFS(Spreadsheet!E318:E$786,"=Child",Spreadsheet!C318:C$786, "="&amp;Spreadsheet!C317) + COUNTIFS(Spreadsheet!E318:E$786,"=Step-child",Spreadsheet!C318:C$786, "="&amp;Spreadsheet!C317),0)</f>
        <v>0</v>
      </c>
      <c r="L317" s="5">
        <f>IF(NOT(ISBLANK(J317)),COUNTIFS(Spreadsheet!E318:E$786,"=Wife",Spreadsheet!C318:C$786, "="&amp;Spreadsheet!C317) + COUNTIFS(Spreadsheet!E318:E$786,"=Husband",Spreadsheet!C318:C$786, "="&amp;Spreadsheet!C317),0)</f>
        <v>0</v>
      </c>
      <c r="M317" s="5">
        <f>IF(NOT(ISBLANK(Spreadsheet!AJ317)),VLOOKUP(Spreadsheet!AJ317,'Drop Downs'!$P$2:$R$16,3,FALSE),0)</f>
        <v>0</v>
      </c>
      <c r="N317" s="5">
        <f>IF(NOT(ISBLANK(Spreadsheet!AJ317)), VLOOKUP(Spreadsheet!AJ317,'Drop Downs'!$P$2:$R$16,2,FALSE),0)</f>
        <v>0</v>
      </c>
      <c r="O317" s="5">
        <f>IF(NOT(ISBLANK(Spreadsheet!AL317)),VLOOKUP(Spreadsheet!AL317,'Drop Downs'!$P$2:$R$16,3,FALSE), 0)</f>
        <v>0</v>
      </c>
      <c r="P317" s="5">
        <f>IF(NOT(ISBLANK(Spreadsheet!AL317)),VLOOKUP(Spreadsheet!AL317,'Drop Downs'!$P$2:$R$16,2,FALSE),0)</f>
        <v>0</v>
      </c>
      <c r="Q317" s="5">
        <f>IF(NOT(ISBLANK(Spreadsheet!AN317)),VLOOKUP(Spreadsheet!AN317,'Drop Downs'!$P$2:$R$16,3,FALSE),0)</f>
        <v>0</v>
      </c>
      <c r="R317" s="5">
        <f>IF(NOT(ISBLANK(Spreadsheet!AN317)),VLOOKUP(Spreadsheet!AN317,'Drop Downs'!$P$2:$R$16,2,FALSE),0)</f>
        <v>0</v>
      </c>
      <c r="S317" s="5" t="str">
        <f>IF(OR(M317&gt;K317,N317&gt;L317,O317&gt;K317, Q317&gt;K317,N317&gt;L317, P317&gt;L317, R317&gt;L317),"Member currently has a coverage election over what he/she needs.  Please add more dependents or adjust the coverage election.","")&amp;(IF(AND(NOT(ISBLANK(Spreadsheet!C317)),NOT(ISBLANK(Spreadsheet!D317)),ISBLANK(Spreadsheet!E317)),"Dependent lacks a relationship to member.Please select one from the drop-down.",""))</f>
        <v/>
      </c>
      <c r="T317" s="5" t="b">
        <f t="shared" si="20"/>
        <v>1</v>
      </c>
      <c r="U317" s="5" t="b">
        <f>OR(ISBLANK(Spreadsheet!C317),IF(NOT(ISBLANK(Spreadsheet!D317)),NOT(ISBLANK(Spreadsheet!E317)),TRUE))</f>
        <v>1</v>
      </c>
      <c r="V317" s="5" t="b">
        <f>OR(ISBLANK(Spreadsheet!C317), NOT(ISBLANK(Spreadsheet!I317)))</f>
        <v>1</v>
      </c>
      <c r="W317" s="5" t="b">
        <f>OR(ISBLANK(Spreadsheet!D317),NOT(ISBLANK(Spreadsheet!C317)))</f>
        <v>1</v>
      </c>
      <c r="X317" s="155" t="str">
        <f>REPT("0",MIN(FIND({1,2,3,4,5,6,7,8,9},Spreadsheet!C317&amp;"123456789"))-1)&amp;IF(ISBLANK(Spreadsheet!C317),"",SUMPRODUCT(MID(0&amp;Spreadsheet!C317,LARGE(INDEX(ISNUMBER(--MID(Spreadsheet!C317,ROW($1:$225),1))*
 ROW($1:$225),0),ROW($1:$225))+1,1)*10^ROW($1:$225)/10))</f>
        <v/>
      </c>
      <c r="Y317" s="5" t="b">
        <f>IF(NOT(ISBLANK(Spreadsheet!C317)),IF(AND(ISNUMBER(VALUE(Spreadsheet!C317)), LEN(Spreadsheet!C317)=9),TRUE,FALSE),TRUE)</f>
        <v>1</v>
      </c>
      <c r="Z317" s="155" t="str">
        <f>REPT("0",MIN(FIND({1,2,3,4,5,6,7,8,9},Spreadsheet!D317&amp;"123456789"))-1)&amp;IF(ISBLANK(Spreadsheet!D317),"",SUMPRODUCT(MID(0&amp;Spreadsheet!D317,LARGE(INDEX(ISNUMBER(--MID(Spreadsheet!D317,ROW($1:$225),1))*
 ROW($1:$225),0),ROW($1:$225))+1,1)*10^ROW($1:$225)/10))</f>
        <v/>
      </c>
      <c r="AA317" s="5" t="b">
        <f>IF(AND(NOT(ISBLANK(Spreadsheet!D317)),NOT(ISBLANK(Spreadsheet!C317))),IF(AND(ISNUMBER(VALUE(Spreadsheet!D317)), LEN(Spreadsheet!D317)=9),TRUE,FALSE),IF(AND(NOT(ISBLANK(Spreadsheet!D317)),ISBLANK(Spreadsheet!C317)),FALSE,TRUE))</f>
        <v>1</v>
      </c>
      <c r="AB317" s="5" t="b">
        <f>OR(ISBLANK(Spreadsheet!Y317),IF(NOT(ISBLANK(Spreadsheet!Y317)),LEN(Spreadsheet!Y317)=10,ISNUMBER(VALUE(Spreadsheet!Y317))))</f>
        <v>1</v>
      </c>
      <c r="AC317" s="5" t="b">
        <f>OR(ISBLANK(Spreadsheet!AI317), AND(NOT(ISBLANK(Spreadsheet!AJ317)), NOT(ISNUMBER(SEARCH("Waive",Spreadsheet!AJ317)))))</f>
        <v>1</v>
      </c>
      <c r="AD317" s="5" t="b">
        <f>OR(ISBLANK(Spreadsheet!AK317), AND(NOT(ISBLANK(Spreadsheet!AL317)), NOT(ISNUMBER(SEARCH("Waive",Spreadsheet!AL317)))))</f>
        <v>1</v>
      </c>
      <c r="AE317" s="5" t="b">
        <f>OR(ISBLANK(Spreadsheet!AM317), AND(NOT(ISBLANK(Spreadsheet!AN317)), NOT(ISNUMBER(SEARCH("Waive", Spreadsheet!AN317)))))</f>
        <v>1</v>
      </c>
      <c r="AF317" s="5" t="b">
        <f>OR(ISBLANK(Spreadsheet!C317), NOT(ISBLANK(Spreadsheet!D317)),NOT(ISBLANK(Spreadsheet!L317)))</f>
        <v>1</v>
      </c>
      <c r="AG317" s="5" t="b">
        <f>IF(AND(NOT(ISBLANK(Spreadsheet!C317)), NOT(ISBLANK(Spreadsheet!D317)),Spreadsheet!C317&lt;&gt;Spreadsheet!D317),IF(ISERROR(VLOOKUP(Spreadsheet!C317, Spreadsheet!$C$6:'Spreadsheet'!$C316,1,FALSE)), FALSE, TRUE),TRUE)</f>
        <v>1</v>
      </c>
      <c r="AH317" s="5" t="b">
        <f>Spreadsheet!$B$2=Spreadsheet!AD317</f>
        <v>1</v>
      </c>
      <c r="AI317" s="5" t="b">
        <f>IF(ISBLANK(Spreadsheet!G317),TRUE,IF(OR(LEN(Spreadsheet!G317)&gt;1,ISNUMBER(VALUE(Spreadsheet!G317))),FALSE,TRUE))</f>
        <v>1</v>
      </c>
      <c r="AJ317" s="5" t="b">
        <f>OR(ISBLANK(Spreadsheet!C317), NOT(ISBLANK(Spreadsheet!B317)), NOT(ISBLANK(Spreadsheet!D317)))</f>
        <v>1</v>
      </c>
      <c r="AK317" s="5" t="b">
        <f t="array" ref="AK317">IF(OR(AND(ISBLANK(Spreadsheet!E317),ISBLANK(Spreadsheet!D317),NOT(ISBLANK(Spreadsheet!C317))),AND(ISBLANK(Spreadsheet!E317),ISBLANK(Spreadsheet!D317),ISBLANK(Spreadsheet!C317))),TRUE,ISNUMBER(MATCH(TRUE,EXACT(Spreadsheet!E317,Relationships),0)))</f>
        <v>1</v>
      </c>
      <c r="AL317" s="5" t="b">
        <f>IF(NOT(ISBLANK(Spreadsheet!C317)),IF(OR(ISBLANK(Spreadsheet!F317),LEN(Spreadsheet!F317)&gt;40),FALSE,TRUE),TRUE)</f>
        <v>1</v>
      </c>
      <c r="AM317" s="5" t="b">
        <f>IF(NOT(ISBLANK(Spreadsheet!C317)),IF(OR(ISBLANK(Spreadsheet!H317),LEN(Spreadsheet!H317)&gt;40),FALSE,TRUE),TRUE)</f>
        <v>1</v>
      </c>
      <c r="AN317" s="5" t="b">
        <f t="array" ref="AN317">IF(ISBLANK(Spreadsheet!I317),TRUE,ISNUMBER(MATCH(TRUE,EXACT(Spreadsheet!I317,GenderValues),0)))</f>
        <v>1</v>
      </c>
      <c r="AO317" s="5" t="b">
        <f ca="1">IF(ISERROR(DATEVALUE(TEXT(Spreadsheet!J317,"mm/dd/yyyy")) &gt; TODAY()),IF(AND(ISBLANK(Spreadsheet!J317),ISBLANK(Spreadsheet!C317)),TRUE,FALSE),IF(DATEVALUE(TEXT(Spreadsheet!J317,"mm/dd/yyyy")) &gt; TODAY(),FALSE,TRUE))</f>
        <v>1</v>
      </c>
      <c r="AP317" s="5" t="b">
        <f>OR(ISBLANK(Spreadsheet!K317),LEN(Spreadsheet!K317)&lt;=100)</f>
        <v>1</v>
      </c>
      <c r="AQ317" s="5" t="b">
        <f t="array" ref="AQ317">IF(OR(AND(ISBLANK(Spreadsheet!L317),ISBLANK(Spreadsheet!C317)),AND(NOT(ISBLANK(Spreadsheet!C317)),NOT(ISBLANK(Spreadsheet!D317)))),TRUE,ISNUMBER(MATCH(TRUE,EXACT(Spreadsheet!L317,MaritalStatus),0)))</f>
        <v>1</v>
      </c>
      <c r="AR317" s="5" t="b">
        <f ca="1">IF(ISERROR(DATEVALUE(TEXT(Spreadsheet!M317,"mm/dd/yyyy")) &gt; TODAY()),IF(ISBLANK(Spreadsheet!M317),TRUE,FALSE),IF(DATEVALUE(TEXT(Spreadsheet!M317,"mm/dd/yyyy")) &gt; TODAY(),FALSE,TRUE))</f>
        <v>1</v>
      </c>
      <c r="AS317" s="5" t="b">
        <f>OR(ISBLANK(Spreadsheet!N317),LEN(Spreadsheet!N317)&lt;=100)</f>
        <v>1</v>
      </c>
      <c r="AT317" s="5" t="b">
        <f>OR(ISBLANK(Spreadsheet!O317),UPPER(Spreadsheet!O317)="YES")</f>
        <v>1</v>
      </c>
      <c r="AU317" s="5" t="b">
        <f>OR(ISBLANK(Spreadsheet!P317),UPPER(Spreadsheet!P317)="YES")</f>
        <v>1</v>
      </c>
      <c r="AV317" s="5" t="b">
        <f t="array" ref="AV317">IF(ISBLANK(Spreadsheet!Q317),TRUE,ISNUMBER(MATCH(TRUE,EXACT(Spreadsheet!Q317,OnGroupsPriorIns),0)))</f>
        <v>1</v>
      </c>
      <c r="AW317" s="5" t="b">
        <f>OR(ISBLANK(Spreadsheet!R317),UPPER(Spreadsheet!R317)="YES")</f>
        <v>1</v>
      </c>
      <c r="AX317" s="5" t="b">
        <f>OR(ISBLANK(Spreadsheet!S317),UPPER(Spreadsheet!S317)="YES")</f>
        <v>1</v>
      </c>
      <c r="AY317" s="5" t="b">
        <f>OR(AND(ISBLANK(Spreadsheet!C317),LEN(Spreadsheet!T317)=0),AND(NOT(ISBLANK(Spreadsheet!C317)),LEN(Spreadsheet!T317)&gt;0,LEN(Spreadsheet!T317)&lt;=50))</f>
        <v>1</v>
      </c>
      <c r="AZ317" s="5" t="b">
        <f>OR(LEN(Spreadsheet!U317)=0,AND(LEN(Spreadsheet!U317)&gt;0,LEN(Spreadsheet!U317)&lt;=50))</f>
        <v>1</v>
      </c>
      <c r="BA317" s="5" t="b">
        <f>OR(AND(ISBLANK(Spreadsheet!C317),LEN(Spreadsheet!V317)=0),AND(NOT(ISBLANK(Spreadsheet!C317)),LEN(Spreadsheet!V317)&gt;0,LEN(Spreadsheet!V317)&lt;=50))</f>
        <v>1</v>
      </c>
      <c r="BB317" s="5" t="b">
        <f t="array" ref="BB317">IF(AND(ISBLANK(Spreadsheet!C317),LEN(Spreadsheet!W317)=0),TRUE,ISNUMBER(MATCH(TRUE,EXACT(Spreadsheet!W317,States),0)))</f>
        <v>1</v>
      </c>
      <c r="BC317" s="5" t="b">
        <f>OR(AND(ISBLANK(Spreadsheet!C317),LEN(Spreadsheet!X317)=0),AND(NOT(ISBLANK(Spreadsheet!C317)),LEN(Spreadsheet!X317)&gt;0,LEN(Spreadsheet!X317)=5,ISNUMBER(VALUE(Spreadsheet!X317))))</f>
        <v>1</v>
      </c>
      <c r="BD317" s="5" t="b">
        <f>OR(ISBLANK(Spreadsheet!Z317),LEN(Spreadsheet!Z317)&lt;=50)</f>
        <v>1</v>
      </c>
      <c r="BE317" s="5" t="b">
        <f>ISBLANK(Spreadsheet!AA317)</f>
        <v>1</v>
      </c>
      <c r="BF317" s="5" t="b">
        <f>ISBLANK(Spreadsheet!AB317)</f>
        <v>1</v>
      </c>
      <c r="BG317" s="5" t="b">
        <f>IF(ISERROR(DATEVALUE(TEXT(Spreadsheet!AC317,"mm/dd/yyyy")) &gt; DATEVALUE(TEXT(Spreadsheet!J317,"mm/dd/yyyy"))),IF(OR(AND(ISBLANK(Spreadsheet!AC317),ISBLANK(Spreadsheet!C317)),AND(NOT(ISBLANK(Spreadsheet!C317)),ISBLANK(Spreadsheet!AC317),NOT(ISBLANK(Spreadsheet!D317)))),TRUE,FALSE),IF(DATEVALUE(TEXT(Spreadsheet!AC317,"mm/dd/yyyy")) &gt; DATEVALUE(TEXT(Spreadsheet!J317,"mm/dd/yyyy")),TRUE,FALSE))</f>
        <v>1</v>
      </c>
      <c r="BH317" s="5" t="b">
        <f>OR(AND(ISBLANK(Spreadsheet!C317),ISBLANK(Spreadsheet!AE317)),AND(NOT(ISBLANK(Spreadsheet!C317)),NOT(ISBLANK(Spreadsheet!D317)),ISBLANK(Spreadsheet!AE317)),AND(NOT(ISBLANK(Spreadsheet!C317)),ISBLANK(Spreadsheet!D317),NOT(ISBLANK(Spreadsheet!AE317)),LEN(Spreadsheet!AE317)&lt;=100))</f>
        <v>1</v>
      </c>
      <c r="BI317" s="5" t="b">
        <f t="array" ref="BI317">IF(ISBLANK(Spreadsheet!AF317),TRUE,ISNUMBER(MATCH(TRUE,EXACT(Spreadsheet!AF317,CobraShortReasons),0)))</f>
        <v>1</v>
      </c>
      <c r="BJ317" s="5" t="b">
        <f ca="1">IF(ISERROR(DATEVALUE(TEXT(Spreadsheet!AG317,"mm/dd/yyyy")) &gt; TODAY()),IF(ISBLANK(Spreadsheet!AG317),TRUE,FALSE),IF(DATEVALUE(TEXT(Spreadsheet!AG317,"mm/dd/yyyy")) &gt; TODAY(),FALSE,TRUE))</f>
        <v>1</v>
      </c>
      <c r="BK317" s="5" t="b">
        <f>OR(ISBLANK(Spreadsheet!AH317),LEN(Spreadsheet!AH317)&lt;=25)</f>
        <v>1</v>
      </c>
      <c r="BL317" s="5" t="b">
        <f t="array" aca="1" ref="BL317" ca="1">IF(ISBLANK(Spreadsheet!AI317),TRUE,ISNUMBER(MATCH(TRUE,EXACT(Spreadsheet!AI317,INDIRECT(Spreadsheet!$D$2)),0)))</f>
        <v>1</v>
      </c>
      <c r="BM317" s="5" t="b">
        <f t="array" aca="1" ref="BM317" ca="1">IF(ISBLANK(Spreadsheet!AJ317),TRUE,ISNUMBER(MATCH(TRUE,EXACT(Spreadsheet!AJ317,INDIRECT(Spreadsheet!BJ317)),0)))</f>
        <v>1</v>
      </c>
      <c r="BN317" s="5" t="b">
        <f t="array" ref="BN317">IF(ISBLANK(Spreadsheet!AK317),TRUE,ISNUMBER(MATCH(TRUE,EXACT(Spreadsheet!AK317,DentalPlans),0)))</f>
        <v>1</v>
      </c>
      <c r="BO317" s="5" t="b">
        <f t="array" aca="1" ref="BO317" ca="1">IF(ISBLANK(Spreadsheet!AL317),TRUE,ISNUMBER(MATCH(TRUE,EXACT(Spreadsheet!AL317,INDIRECT(Spreadsheet!BK317)),0)))</f>
        <v>1</v>
      </c>
      <c r="BP317" s="5" t="b">
        <f t="array" ref="BP317">IF(ISBLANK(Spreadsheet!AM317),TRUE,ISNUMBER(MATCH(TRUE,EXACT(Spreadsheet!AM317,VisionPlans),0)))</f>
        <v>1</v>
      </c>
      <c r="BQ317" s="5" t="b">
        <f t="array" aca="1" ref="BQ317" ca="1">IF(ISBLANK(Spreadsheet!AN317),TRUE,ISNUMBER(MATCH(TRUE,EXACT(Spreadsheet!AN317,INDIRECT(Spreadsheet!BL317)),0)))</f>
        <v>1</v>
      </c>
      <c r="BR317" s="5" t="b">
        <f t="array" ref="BR317">IF(ISBLANK(Spreadsheet!AO317),TRUE,ISNUMBER(MATCH(TRUE,EXACT(Spreadsheet!AO317,LifeBenefitClasses),0)))</f>
        <v>1</v>
      </c>
      <c r="BS317" s="5" t="b">
        <f>IF(OR(ISBLANK(Spreadsheet!AO317), Spreadsheet!AO317="Waive"),IF(ISBLANK(Spreadsheet!AP317),TRUE,FALSE),IF(OR(AND(NOT(ISBLANK(Spreadsheet!AO317)),ISBLANK(Spreadsheet!AP317)),NOT(ISNUMBER(VALUE(Spreadsheet!AP317)))),FALSE,IF(OR(AND(Spreadsheet!AP317&lt;6,MOD(Spreadsheet!AP317*10,5)=0), MOD(Spreadsheet!AP317,5000)=0),TRUE,FALSE)))</f>
        <v>1</v>
      </c>
      <c r="BT317" s="5" t="b">
        <f t="array" ref="BT317">IF(ISBLANK(Spreadsheet!AQ317),TRUE,ISNUMBER(MATCH(TRUE,EXACT(Spreadsheet!AQ317,EnrollWaive),0)))</f>
        <v>1</v>
      </c>
      <c r="BU317" s="5" t="b">
        <f t="array" ref="BU317">IF(ISBLANK(Spreadsheet!AR317),TRUE,ISNUMBER(MATCH(TRUE,EXACT(Spreadsheet!AR317,LifeBenefitClasses),0)))</f>
        <v>1</v>
      </c>
      <c r="BV317" s="5" t="b">
        <f>IF(OR(ISBLANK(Spreadsheet!AR317), Spreadsheet!AR317="Waive"),IF(ISBLANK(Spreadsheet!AS317),TRUE,FALSE),IF(OR(AND(NOT(ISBLANK(Spreadsheet!AR317)),ISBLANK(Spreadsheet!AS317)),NOT(ISNUMBER(VALUE(Spreadsheet!AS317)))),FALSE,IF(OR(AND(Spreadsheet!AS317&lt;6,MOD(Spreadsheet!AS317*10,5)=0), MOD(Spreadsheet!AS317,10000)=0),TRUE,FALSE)))</f>
        <v>1</v>
      </c>
      <c r="BW317" s="5" t="b">
        <f t="array" ref="BW317">IF(ISBLANK(Spreadsheet!AT317),TRUE,ISNUMBER(MATCH(TRUE,EXACT(Spreadsheet!AT317,LifeBenefitClasses),0)))</f>
        <v>1</v>
      </c>
      <c r="BX317" s="5" t="b">
        <f>IF(OR(ISBLANK(Spreadsheet!AT317), Spreadsheet!AT317="Waive"),IF(ISBLANK(Spreadsheet!AU317),TRUE,FALSE),IF(OR(AND(NOT(ISBLANK(Spreadsheet!AT317)),ISBLANK(Spreadsheet!AU317)),NOT(ISNUMBER(VALUE(Spreadsheet!AU317)))),FALSE,IF(AND(NOT(OR(ISBLANK(Spreadsheet!AT317),Spreadsheet!AT317="Waive")),NOT(OR(ISBLANK(Spreadsheet!AR317),Spreadsheet!AR317="Waive")),MOD(Spreadsheet!AU317,5000)=0, Spreadsheet!AU317&lt;=(Spreadsheet!AS317*0.5)),TRUE,FALSE)))</f>
        <v>1</v>
      </c>
      <c r="BY317" s="5" t="b">
        <f t="array" ref="BY317">IF(ISBLANK(Spreadsheet!AV317),TRUE,ISNUMBER(MATCH(TRUE,EXACT(Spreadsheet!AV317,EnrollWaive),0)))</f>
        <v>1</v>
      </c>
      <c r="BZ317" s="5" t="b">
        <f t="array" ref="BZ317">IF(ISBLANK(Spreadsheet!AW317),TRUE,ISNUMBER(MATCH(TRUE,EXACT(Spreadsheet!AW317,LifeBenefitClasses),0)))</f>
        <v>1</v>
      </c>
      <c r="CA317" s="5" t="b">
        <f t="array" ref="CA317">IF(ISBLANK(Spreadsheet!AX317),TRUE,ISNUMBER(MATCH(TRUE,EXACT(Spreadsheet!AX317,LifeBenefitClasses),0)))</f>
        <v>1</v>
      </c>
      <c r="CB317" s="5" t="b">
        <f t="array" ref="CB317">IF(ISBLANK(Spreadsheet!AY317),TRUE,ISNUMBER(MATCH(TRUE,EXACT(Spreadsheet!AY317,LifeBenefitClasses),0)))</f>
        <v>1</v>
      </c>
      <c r="CC317" s="5" t="b">
        <f t="array" ref="CC317">IF(ISBLANK(Spreadsheet!AZ317),TRUE,ISNUMBER(MATCH(TRUE,EXACT(Spreadsheet!AZ317,LifeBenefitClasses),0)))</f>
        <v>1</v>
      </c>
      <c r="CD317" s="5" t="b">
        <f t="array" ref="CD317">IF(ISBLANK(Spreadsheet!BA317),TRUE,ISNUMBER(MATCH(TRUE,EXACT(Spreadsheet!BA317,LifeBenefitClasses),0)))</f>
        <v>1</v>
      </c>
      <c r="CE317" s="5" t="b">
        <f>IF(OR(ISBLANK(Spreadsheet!BA317), Spreadsheet!BA317="Waive"),IF(ISBLANK(Spreadsheet!BB317),TRUE,FALSE),IF(OR(AND(NOT(ISBLANK(Spreadsheet!BA317)),ISBLANK(Spreadsheet!BB317)),NOT(ISNUMBER(VALUE(Spreadsheet!BB317))),ISBLANK(Spreadsheet!BC317),NOT(ISNUMBER(VALUE(Spreadsheet!BC317)))),FALSE,IF(AND(Spreadsheet!BB317&gt;=50000,Spreadsheet!BB317&lt;=250000,MOD(Spreadsheet!BB317,10000)=0,Spreadsheet!BB317&lt;=(10*Spreadsheet!BC317)),TRUE,FALSE)))</f>
        <v>1</v>
      </c>
      <c r="CF317" s="5" t="b">
        <f>IF(NOT(ISBLANK(Spreadsheet!BC317)),AND(ISNUMBER(VALUE(Spreadsheet!BC317)),Spreadsheet!BC317&gt;0),AND(OR(ISBLANK(Spreadsheet!AO317),Spreadsheet!AO317="Waive",AND(NOT(OR(ISBLANK(Spreadsheet!AO317),Spreadsheet!AO317="Waive")),Spreadsheet!AP317&gt;=6)),OR(ISBLANK(Spreadsheet!AR317),AND(NOT(OR(ISBLANK(Spreadsheet!AR317),Spreadsheet!AR317="Waive")),Spreadsheet!AS317&gt;=6)),OR(ISBLANK(Spreadsheet!AW317)),OR(ISBLANK(Spreadsheet!AX317)),OR(ISBLANK(Spreadsheet!AY317)),OR(ISBLANK(Spreadsheet!AZ317)),OR(ISBLANK(Spreadsheet!BA317),Spreadsheet!BA317="Waive")))</f>
        <v>1</v>
      </c>
      <c r="CG317" s="5" t="b">
        <f t="shared" ca="1" si="21"/>
        <v>1</v>
      </c>
    </row>
    <row r="318" spans="8:85" x14ac:dyDescent="0.3">
      <c r="H318" s="5">
        <f t="shared" ca="1" si="18"/>
        <v>2</v>
      </c>
      <c r="I318" s="5" t="str">
        <f t="shared" ca="1" si="19"/>
        <v/>
      </c>
      <c r="J318" s="5" t="str">
        <f>IF(AND(NOT(ISBLANK(Spreadsheet!C318)),ISBLANK(Spreadsheet!D318)),Spreadsheet!F318&amp;" "&amp;Spreadsheet!H318,"")</f>
        <v/>
      </c>
      <c r="K318" s="5">
        <f>IF(AND(NOT(ISBLANK(Spreadsheet!C318)),ISBLANK(Spreadsheet!D318)),COUNTIFS(Spreadsheet!E319:E$786,"=Child",Spreadsheet!C319:C$786, "="&amp;Spreadsheet!C318) + COUNTIFS(Spreadsheet!E319:E$786,"=Step-child",Spreadsheet!C319:C$786, "="&amp;Spreadsheet!C318),0)</f>
        <v>0</v>
      </c>
      <c r="L318" s="5">
        <f>IF(NOT(ISBLANK(J318)),COUNTIFS(Spreadsheet!E319:E$786,"=Wife",Spreadsheet!C319:C$786, "="&amp;Spreadsheet!C318) + COUNTIFS(Spreadsheet!E319:E$786,"=Husband",Spreadsheet!C319:C$786, "="&amp;Spreadsheet!C318),0)</f>
        <v>0</v>
      </c>
      <c r="M318" s="5">
        <f>IF(NOT(ISBLANK(Spreadsheet!AJ318)),VLOOKUP(Spreadsheet!AJ318,'Drop Downs'!$P$2:$R$16,3,FALSE),0)</f>
        <v>0</v>
      </c>
      <c r="N318" s="5">
        <f>IF(NOT(ISBLANK(Spreadsheet!AJ318)), VLOOKUP(Spreadsheet!AJ318,'Drop Downs'!$P$2:$R$16,2,FALSE),0)</f>
        <v>0</v>
      </c>
      <c r="O318" s="5">
        <f>IF(NOT(ISBLANK(Spreadsheet!AL318)),VLOOKUP(Spreadsheet!AL318,'Drop Downs'!$P$2:$R$16,3,FALSE), 0)</f>
        <v>0</v>
      </c>
      <c r="P318" s="5">
        <f>IF(NOT(ISBLANK(Spreadsheet!AL318)),VLOOKUP(Spreadsheet!AL318,'Drop Downs'!$P$2:$R$16,2,FALSE),0)</f>
        <v>0</v>
      </c>
      <c r="Q318" s="5">
        <f>IF(NOT(ISBLANK(Spreadsheet!AN318)),VLOOKUP(Spreadsheet!AN318,'Drop Downs'!$P$2:$R$16,3,FALSE),0)</f>
        <v>0</v>
      </c>
      <c r="R318" s="5">
        <f>IF(NOT(ISBLANK(Spreadsheet!AN318)),VLOOKUP(Spreadsheet!AN318,'Drop Downs'!$P$2:$R$16,2,FALSE),0)</f>
        <v>0</v>
      </c>
      <c r="S318" s="5" t="str">
        <f>IF(OR(M318&gt;K318,N318&gt;L318,O318&gt;K318, Q318&gt;K318,N318&gt;L318, P318&gt;L318, R318&gt;L318),"Member currently has a coverage election over what he/she needs.  Please add more dependents or adjust the coverage election.","")&amp;(IF(AND(NOT(ISBLANK(Spreadsheet!C318)),NOT(ISBLANK(Spreadsheet!D318)),ISBLANK(Spreadsheet!E318)),"Dependent lacks a relationship to member.Please select one from the drop-down.",""))</f>
        <v/>
      </c>
      <c r="T318" s="5" t="b">
        <f t="shared" si="20"/>
        <v>1</v>
      </c>
      <c r="U318" s="5" t="b">
        <f>OR(ISBLANK(Spreadsheet!C318),IF(NOT(ISBLANK(Spreadsheet!D318)),NOT(ISBLANK(Spreadsheet!E318)),TRUE))</f>
        <v>1</v>
      </c>
      <c r="V318" s="5" t="b">
        <f>OR(ISBLANK(Spreadsheet!C318), NOT(ISBLANK(Spreadsheet!I318)))</f>
        <v>1</v>
      </c>
      <c r="W318" s="5" t="b">
        <f>OR(ISBLANK(Spreadsheet!D318),NOT(ISBLANK(Spreadsheet!C318)))</f>
        <v>1</v>
      </c>
      <c r="X318" s="155" t="str">
        <f>REPT("0",MIN(FIND({1,2,3,4,5,6,7,8,9},Spreadsheet!C318&amp;"123456789"))-1)&amp;IF(ISBLANK(Spreadsheet!C318),"",SUMPRODUCT(MID(0&amp;Spreadsheet!C318,LARGE(INDEX(ISNUMBER(--MID(Spreadsheet!C318,ROW($1:$225),1))*
 ROW($1:$225),0),ROW($1:$225))+1,1)*10^ROW($1:$225)/10))</f>
        <v/>
      </c>
      <c r="Y318" s="5" t="b">
        <f>IF(NOT(ISBLANK(Spreadsheet!C318)),IF(AND(ISNUMBER(VALUE(Spreadsheet!C318)), LEN(Spreadsheet!C318)=9),TRUE,FALSE),TRUE)</f>
        <v>1</v>
      </c>
      <c r="Z318" s="155" t="str">
        <f>REPT("0",MIN(FIND({1,2,3,4,5,6,7,8,9},Spreadsheet!D318&amp;"123456789"))-1)&amp;IF(ISBLANK(Spreadsheet!D318),"",SUMPRODUCT(MID(0&amp;Spreadsheet!D318,LARGE(INDEX(ISNUMBER(--MID(Spreadsheet!D318,ROW($1:$225),1))*
 ROW($1:$225),0),ROW($1:$225))+1,1)*10^ROW($1:$225)/10))</f>
        <v/>
      </c>
      <c r="AA318" s="5" t="b">
        <f>IF(AND(NOT(ISBLANK(Spreadsheet!D318)),NOT(ISBLANK(Spreadsheet!C318))),IF(AND(ISNUMBER(VALUE(Spreadsheet!D318)), LEN(Spreadsheet!D318)=9),TRUE,FALSE),IF(AND(NOT(ISBLANK(Spreadsheet!D318)),ISBLANK(Spreadsheet!C318)),FALSE,TRUE))</f>
        <v>1</v>
      </c>
      <c r="AB318" s="5" t="b">
        <f>OR(ISBLANK(Spreadsheet!Y318),IF(NOT(ISBLANK(Spreadsheet!Y318)),LEN(Spreadsheet!Y318)=10,ISNUMBER(VALUE(Spreadsheet!Y318))))</f>
        <v>1</v>
      </c>
      <c r="AC318" s="5" t="b">
        <f>OR(ISBLANK(Spreadsheet!AI318), AND(NOT(ISBLANK(Spreadsheet!AJ318)), NOT(ISNUMBER(SEARCH("Waive",Spreadsheet!AJ318)))))</f>
        <v>1</v>
      </c>
      <c r="AD318" s="5" t="b">
        <f>OR(ISBLANK(Spreadsheet!AK318), AND(NOT(ISBLANK(Spreadsheet!AL318)), NOT(ISNUMBER(SEARCH("Waive",Spreadsheet!AL318)))))</f>
        <v>1</v>
      </c>
      <c r="AE318" s="5" t="b">
        <f>OR(ISBLANK(Spreadsheet!AM318), AND(NOT(ISBLANK(Spreadsheet!AN318)), NOT(ISNUMBER(SEARCH("Waive", Spreadsheet!AN318)))))</f>
        <v>1</v>
      </c>
      <c r="AF318" s="5" t="b">
        <f>OR(ISBLANK(Spreadsheet!C318), NOT(ISBLANK(Spreadsheet!D318)),NOT(ISBLANK(Spreadsheet!L318)))</f>
        <v>1</v>
      </c>
      <c r="AG318" s="5" t="b">
        <f>IF(AND(NOT(ISBLANK(Spreadsheet!C318)), NOT(ISBLANK(Spreadsheet!D318)),Spreadsheet!C318&lt;&gt;Spreadsheet!D318),IF(ISERROR(VLOOKUP(Spreadsheet!C318, Spreadsheet!$C$6:'Spreadsheet'!$C317,1,FALSE)), FALSE, TRUE),TRUE)</f>
        <v>1</v>
      </c>
      <c r="AH318" s="5" t="b">
        <f>Spreadsheet!$B$2=Spreadsheet!AD318</f>
        <v>1</v>
      </c>
      <c r="AI318" s="5" t="b">
        <f>IF(ISBLANK(Spreadsheet!G318),TRUE,IF(OR(LEN(Spreadsheet!G318)&gt;1,ISNUMBER(VALUE(Spreadsheet!G318))),FALSE,TRUE))</f>
        <v>1</v>
      </c>
      <c r="AJ318" s="5" t="b">
        <f>OR(ISBLANK(Spreadsheet!C318), NOT(ISBLANK(Spreadsheet!B318)), NOT(ISBLANK(Spreadsheet!D318)))</f>
        <v>1</v>
      </c>
      <c r="AK318" s="5" t="b">
        <f t="array" ref="AK318">IF(OR(AND(ISBLANK(Spreadsheet!E318),ISBLANK(Spreadsheet!D318),NOT(ISBLANK(Spreadsheet!C318))),AND(ISBLANK(Spreadsheet!E318),ISBLANK(Spreadsheet!D318),ISBLANK(Spreadsheet!C318))),TRUE,ISNUMBER(MATCH(TRUE,EXACT(Spreadsheet!E318,Relationships),0)))</f>
        <v>1</v>
      </c>
      <c r="AL318" s="5" t="b">
        <f>IF(NOT(ISBLANK(Spreadsheet!C318)),IF(OR(ISBLANK(Spreadsheet!F318),LEN(Spreadsheet!F318)&gt;40),FALSE,TRUE),TRUE)</f>
        <v>1</v>
      </c>
      <c r="AM318" s="5" t="b">
        <f>IF(NOT(ISBLANK(Spreadsheet!C318)),IF(OR(ISBLANK(Spreadsheet!H318),LEN(Spreadsheet!H318)&gt;40),FALSE,TRUE),TRUE)</f>
        <v>1</v>
      </c>
      <c r="AN318" s="5" t="b">
        <f t="array" ref="AN318">IF(ISBLANK(Spreadsheet!I318),TRUE,ISNUMBER(MATCH(TRUE,EXACT(Spreadsheet!I318,GenderValues),0)))</f>
        <v>1</v>
      </c>
      <c r="AO318" s="5" t="b">
        <f ca="1">IF(ISERROR(DATEVALUE(TEXT(Spreadsheet!J318,"mm/dd/yyyy")) &gt; TODAY()),IF(AND(ISBLANK(Spreadsheet!J318),ISBLANK(Spreadsheet!C318)),TRUE,FALSE),IF(DATEVALUE(TEXT(Spreadsheet!J318,"mm/dd/yyyy")) &gt; TODAY(),FALSE,TRUE))</f>
        <v>1</v>
      </c>
      <c r="AP318" s="5" t="b">
        <f>OR(ISBLANK(Spreadsheet!K318),LEN(Spreadsheet!K318)&lt;=100)</f>
        <v>1</v>
      </c>
      <c r="AQ318" s="5" t="b">
        <f t="array" ref="AQ318">IF(OR(AND(ISBLANK(Spreadsheet!L318),ISBLANK(Spreadsheet!C318)),AND(NOT(ISBLANK(Spreadsheet!C318)),NOT(ISBLANK(Spreadsheet!D318)))),TRUE,ISNUMBER(MATCH(TRUE,EXACT(Spreadsheet!L318,MaritalStatus),0)))</f>
        <v>1</v>
      </c>
      <c r="AR318" s="5" t="b">
        <f ca="1">IF(ISERROR(DATEVALUE(TEXT(Spreadsheet!M318,"mm/dd/yyyy")) &gt; TODAY()),IF(ISBLANK(Spreadsheet!M318),TRUE,FALSE),IF(DATEVALUE(TEXT(Spreadsheet!M318,"mm/dd/yyyy")) &gt; TODAY(),FALSE,TRUE))</f>
        <v>1</v>
      </c>
      <c r="AS318" s="5" t="b">
        <f>OR(ISBLANK(Spreadsheet!N318),LEN(Spreadsheet!N318)&lt;=100)</f>
        <v>1</v>
      </c>
      <c r="AT318" s="5" t="b">
        <f>OR(ISBLANK(Spreadsheet!O318),UPPER(Spreadsheet!O318)="YES")</f>
        <v>1</v>
      </c>
      <c r="AU318" s="5" t="b">
        <f>OR(ISBLANK(Spreadsheet!P318),UPPER(Spreadsheet!P318)="YES")</f>
        <v>1</v>
      </c>
      <c r="AV318" s="5" t="b">
        <f t="array" ref="AV318">IF(ISBLANK(Spreadsheet!Q318),TRUE,ISNUMBER(MATCH(TRUE,EXACT(Spreadsheet!Q318,OnGroupsPriorIns),0)))</f>
        <v>1</v>
      </c>
      <c r="AW318" s="5" t="b">
        <f>OR(ISBLANK(Spreadsheet!R318),UPPER(Spreadsheet!R318)="YES")</f>
        <v>1</v>
      </c>
      <c r="AX318" s="5" t="b">
        <f>OR(ISBLANK(Spreadsheet!S318),UPPER(Spreadsheet!S318)="YES")</f>
        <v>1</v>
      </c>
      <c r="AY318" s="5" t="b">
        <f>OR(AND(ISBLANK(Spreadsheet!C318),LEN(Spreadsheet!T318)=0),AND(NOT(ISBLANK(Spreadsheet!C318)),LEN(Spreadsheet!T318)&gt;0,LEN(Spreadsheet!T318)&lt;=50))</f>
        <v>1</v>
      </c>
      <c r="AZ318" s="5" t="b">
        <f>OR(LEN(Spreadsheet!U318)=0,AND(LEN(Spreadsheet!U318)&gt;0,LEN(Spreadsheet!U318)&lt;=50))</f>
        <v>1</v>
      </c>
      <c r="BA318" s="5" t="b">
        <f>OR(AND(ISBLANK(Spreadsheet!C318),LEN(Spreadsheet!V318)=0),AND(NOT(ISBLANK(Spreadsheet!C318)),LEN(Spreadsheet!V318)&gt;0,LEN(Spreadsheet!V318)&lt;=50))</f>
        <v>1</v>
      </c>
      <c r="BB318" s="5" t="b">
        <f t="array" ref="BB318">IF(AND(ISBLANK(Spreadsheet!C318),LEN(Spreadsheet!W318)=0),TRUE,ISNUMBER(MATCH(TRUE,EXACT(Spreadsheet!W318,States),0)))</f>
        <v>1</v>
      </c>
      <c r="BC318" s="5" t="b">
        <f>OR(AND(ISBLANK(Spreadsheet!C318),LEN(Spreadsheet!X318)=0),AND(NOT(ISBLANK(Spreadsheet!C318)),LEN(Spreadsheet!X318)&gt;0,LEN(Spreadsheet!X318)=5,ISNUMBER(VALUE(Spreadsheet!X318))))</f>
        <v>1</v>
      </c>
      <c r="BD318" s="5" t="b">
        <f>OR(ISBLANK(Spreadsheet!Z318),LEN(Spreadsheet!Z318)&lt;=50)</f>
        <v>1</v>
      </c>
      <c r="BE318" s="5" t="b">
        <f>ISBLANK(Spreadsheet!AA318)</f>
        <v>1</v>
      </c>
      <c r="BF318" s="5" t="b">
        <f>ISBLANK(Spreadsheet!AB318)</f>
        <v>1</v>
      </c>
      <c r="BG318" s="5" t="b">
        <f>IF(ISERROR(DATEVALUE(TEXT(Spreadsheet!AC318,"mm/dd/yyyy")) &gt; DATEVALUE(TEXT(Spreadsheet!J318,"mm/dd/yyyy"))),IF(OR(AND(ISBLANK(Spreadsheet!AC318),ISBLANK(Spreadsheet!C318)),AND(NOT(ISBLANK(Spreadsheet!C318)),ISBLANK(Spreadsheet!AC318),NOT(ISBLANK(Spreadsheet!D318)))),TRUE,FALSE),IF(DATEVALUE(TEXT(Spreadsheet!AC318,"mm/dd/yyyy")) &gt; DATEVALUE(TEXT(Spreadsheet!J318,"mm/dd/yyyy")),TRUE,FALSE))</f>
        <v>1</v>
      </c>
      <c r="BH318" s="5" t="b">
        <f>OR(AND(ISBLANK(Spreadsheet!C318),ISBLANK(Spreadsheet!AE318)),AND(NOT(ISBLANK(Spreadsheet!C318)),NOT(ISBLANK(Spreadsheet!D318)),ISBLANK(Spreadsheet!AE318)),AND(NOT(ISBLANK(Spreadsheet!C318)),ISBLANK(Spreadsheet!D318),NOT(ISBLANK(Spreadsheet!AE318)),LEN(Spreadsheet!AE318)&lt;=100))</f>
        <v>1</v>
      </c>
      <c r="BI318" s="5" t="b">
        <f t="array" ref="BI318">IF(ISBLANK(Spreadsheet!AF318),TRUE,ISNUMBER(MATCH(TRUE,EXACT(Spreadsheet!AF318,CobraShortReasons),0)))</f>
        <v>1</v>
      </c>
      <c r="BJ318" s="5" t="b">
        <f ca="1">IF(ISERROR(DATEVALUE(TEXT(Spreadsheet!AG318,"mm/dd/yyyy")) &gt; TODAY()),IF(ISBLANK(Spreadsheet!AG318),TRUE,FALSE),IF(DATEVALUE(TEXT(Spreadsheet!AG318,"mm/dd/yyyy")) &gt; TODAY(),FALSE,TRUE))</f>
        <v>1</v>
      </c>
      <c r="BK318" s="5" t="b">
        <f>OR(ISBLANK(Spreadsheet!AH318),LEN(Spreadsheet!AH318)&lt;=25)</f>
        <v>1</v>
      </c>
      <c r="BL318" s="5" t="b">
        <f t="array" aca="1" ref="BL318" ca="1">IF(ISBLANK(Spreadsheet!AI318),TRUE,ISNUMBER(MATCH(TRUE,EXACT(Spreadsheet!AI318,INDIRECT(Spreadsheet!$D$2)),0)))</f>
        <v>1</v>
      </c>
      <c r="BM318" s="5" t="b">
        <f t="array" aca="1" ref="BM318" ca="1">IF(ISBLANK(Spreadsheet!AJ318),TRUE,ISNUMBER(MATCH(TRUE,EXACT(Spreadsheet!AJ318,INDIRECT(Spreadsheet!BJ318)),0)))</f>
        <v>1</v>
      </c>
      <c r="BN318" s="5" t="b">
        <f t="array" ref="BN318">IF(ISBLANK(Spreadsheet!AK318),TRUE,ISNUMBER(MATCH(TRUE,EXACT(Spreadsheet!AK318,DentalPlans),0)))</f>
        <v>1</v>
      </c>
      <c r="BO318" s="5" t="b">
        <f t="array" aca="1" ref="BO318" ca="1">IF(ISBLANK(Spreadsheet!AL318),TRUE,ISNUMBER(MATCH(TRUE,EXACT(Spreadsheet!AL318,INDIRECT(Spreadsheet!BK318)),0)))</f>
        <v>1</v>
      </c>
      <c r="BP318" s="5" t="b">
        <f t="array" ref="BP318">IF(ISBLANK(Spreadsheet!AM318),TRUE,ISNUMBER(MATCH(TRUE,EXACT(Spreadsheet!AM318,VisionPlans),0)))</f>
        <v>1</v>
      </c>
      <c r="BQ318" s="5" t="b">
        <f t="array" aca="1" ref="BQ318" ca="1">IF(ISBLANK(Spreadsheet!AN318),TRUE,ISNUMBER(MATCH(TRUE,EXACT(Spreadsheet!AN318,INDIRECT(Spreadsheet!BL318)),0)))</f>
        <v>1</v>
      </c>
      <c r="BR318" s="5" t="b">
        <f t="array" ref="BR318">IF(ISBLANK(Spreadsheet!AO318),TRUE,ISNUMBER(MATCH(TRUE,EXACT(Spreadsheet!AO318,LifeBenefitClasses),0)))</f>
        <v>1</v>
      </c>
      <c r="BS318" s="5" t="b">
        <f>IF(OR(ISBLANK(Spreadsheet!AO318), Spreadsheet!AO318="Waive"),IF(ISBLANK(Spreadsheet!AP318),TRUE,FALSE),IF(OR(AND(NOT(ISBLANK(Spreadsheet!AO318)),ISBLANK(Spreadsheet!AP318)),NOT(ISNUMBER(VALUE(Spreadsheet!AP318)))),FALSE,IF(OR(AND(Spreadsheet!AP318&lt;6,MOD(Spreadsheet!AP318*10,5)=0), MOD(Spreadsheet!AP318,5000)=0),TRUE,FALSE)))</f>
        <v>1</v>
      </c>
      <c r="BT318" s="5" t="b">
        <f t="array" ref="BT318">IF(ISBLANK(Spreadsheet!AQ318),TRUE,ISNUMBER(MATCH(TRUE,EXACT(Spreadsheet!AQ318,EnrollWaive),0)))</f>
        <v>1</v>
      </c>
      <c r="BU318" s="5" t="b">
        <f t="array" ref="BU318">IF(ISBLANK(Spreadsheet!AR318),TRUE,ISNUMBER(MATCH(TRUE,EXACT(Spreadsheet!AR318,LifeBenefitClasses),0)))</f>
        <v>1</v>
      </c>
      <c r="BV318" s="5" t="b">
        <f>IF(OR(ISBLANK(Spreadsheet!AR318), Spreadsheet!AR318="Waive"),IF(ISBLANK(Spreadsheet!AS318),TRUE,FALSE),IF(OR(AND(NOT(ISBLANK(Spreadsheet!AR318)),ISBLANK(Spreadsheet!AS318)),NOT(ISNUMBER(VALUE(Spreadsheet!AS318)))),FALSE,IF(OR(AND(Spreadsheet!AS318&lt;6,MOD(Spreadsheet!AS318*10,5)=0), MOD(Spreadsheet!AS318,10000)=0),TRUE,FALSE)))</f>
        <v>1</v>
      </c>
      <c r="BW318" s="5" t="b">
        <f t="array" ref="BW318">IF(ISBLANK(Spreadsheet!AT318),TRUE,ISNUMBER(MATCH(TRUE,EXACT(Spreadsheet!AT318,LifeBenefitClasses),0)))</f>
        <v>1</v>
      </c>
      <c r="BX318" s="5" t="b">
        <f>IF(OR(ISBLANK(Spreadsheet!AT318), Spreadsheet!AT318="Waive"),IF(ISBLANK(Spreadsheet!AU318),TRUE,FALSE),IF(OR(AND(NOT(ISBLANK(Spreadsheet!AT318)),ISBLANK(Spreadsheet!AU318)),NOT(ISNUMBER(VALUE(Spreadsheet!AU318)))),FALSE,IF(AND(NOT(OR(ISBLANK(Spreadsheet!AT318),Spreadsheet!AT318="Waive")),NOT(OR(ISBLANK(Spreadsheet!AR318),Spreadsheet!AR318="Waive")),MOD(Spreadsheet!AU318,5000)=0, Spreadsheet!AU318&lt;=(Spreadsheet!AS318*0.5)),TRUE,FALSE)))</f>
        <v>1</v>
      </c>
      <c r="BY318" s="5" t="b">
        <f t="array" ref="BY318">IF(ISBLANK(Spreadsheet!AV318),TRUE,ISNUMBER(MATCH(TRUE,EXACT(Spreadsheet!AV318,EnrollWaive),0)))</f>
        <v>1</v>
      </c>
      <c r="BZ318" s="5" t="b">
        <f t="array" ref="BZ318">IF(ISBLANK(Spreadsheet!AW318),TRUE,ISNUMBER(MATCH(TRUE,EXACT(Spreadsheet!AW318,LifeBenefitClasses),0)))</f>
        <v>1</v>
      </c>
      <c r="CA318" s="5" t="b">
        <f t="array" ref="CA318">IF(ISBLANK(Spreadsheet!AX318),TRUE,ISNUMBER(MATCH(TRUE,EXACT(Spreadsheet!AX318,LifeBenefitClasses),0)))</f>
        <v>1</v>
      </c>
      <c r="CB318" s="5" t="b">
        <f t="array" ref="CB318">IF(ISBLANK(Spreadsheet!AY318),TRUE,ISNUMBER(MATCH(TRUE,EXACT(Spreadsheet!AY318,LifeBenefitClasses),0)))</f>
        <v>1</v>
      </c>
      <c r="CC318" s="5" t="b">
        <f t="array" ref="CC318">IF(ISBLANK(Spreadsheet!AZ318),TRUE,ISNUMBER(MATCH(TRUE,EXACT(Spreadsheet!AZ318,LifeBenefitClasses),0)))</f>
        <v>1</v>
      </c>
      <c r="CD318" s="5" t="b">
        <f t="array" ref="CD318">IF(ISBLANK(Spreadsheet!BA318),TRUE,ISNUMBER(MATCH(TRUE,EXACT(Spreadsheet!BA318,LifeBenefitClasses),0)))</f>
        <v>1</v>
      </c>
      <c r="CE318" s="5" t="b">
        <f>IF(OR(ISBLANK(Spreadsheet!BA318), Spreadsheet!BA318="Waive"),IF(ISBLANK(Spreadsheet!BB318),TRUE,FALSE),IF(OR(AND(NOT(ISBLANK(Spreadsheet!BA318)),ISBLANK(Spreadsheet!BB318)),NOT(ISNUMBER(VALUE(Spreadsheet!BB318))),ISBLANK(Spreadsheet!BC318),NOT(ISNUMBER(VALUE(Spreadsheet!BC318)))),FALSE,IF(AND(Spreadsheet!BB318&gt;=50000,Spreadsheet!BB318&lt;=250000,MOD(Spreadsheet!BB318,10000)=0,Spreadsheet!BB318&lt;=(10*Spreadsheet!BC318)),TRUE,FALSE)))</f>
        <v>1</v>
      </c>
      <c r="CF318" s="5" t="b">
        <f>IF(NOT(ISBLANK(Spreadsheet!BC318)),AND(ISNUMBER(VALUE(Spreadsheet!BC318)),Spreadsheet!BC318&gt;0),AND(OR(ISBLANK(Spreadsheet!AO318),Spreadsheet!AO318="Waive",AND(NOT(OR(ISBLANK(Spreadsheet!AO318),Spreadsheet!AO318="Waive")),Spreadsheet!AP318&gt;=6)),OR(ISBLANK(Spreadsheet!AR318),AND(NOT(OR(ISBLANK(Spreadsheet!AR318),Spreadsheet!AR318="Waive")),Spreadsheet!AS318&gt;=6)),OR(ISBLANK(Spreadsheet!AW318)),OR(ISBLANK(Spreadsheet!AX318)),OR(ISBLANK(Spreadsheet!AY318)),OR(ISBLANK(Spreadsheet!AZ318)),OR(ISBLANK(Spreadsheet!BA318),Spreadsheet!BA318="Waive")))</f>
        <v>1</v>
      </c>
      <c r="CG318" s="5" t="b">
        <f t="shared" ca="1" si="21"/>
        <v>1</v>
      </c>
    </row>
    <row r="319" spans="8:85" x14ac:dyDescent="0.3">
      <c r="H319" s="5">
        <f t="shared" ca="1" si="18"/>
        <v>2</v>
      </c>
      <c r="I319" s="5" t="str">
        <f t="shared" ca="1" si="19"/>
        <v/>
      </c>
      <c r="J319" s="5" t="str">
        <f>IF(AND(NOT(ISBLANK(Spreadsheet!C319)),ISBLANK(Spreadsheet!D319)),Spreadsheet!F319&amp;" "&amp;Spreadsheet!H319,"")</f>
        <v/>
      </c>
      <c r="K319" s="5">
        <f>IF(AND(NOT(ISBLANK(Spreadsheet!C319)),ISBLANK(Spreadsheet!D319)),COUNTIFS(Spreadsheet!E320:E$786,"=Child",Spreadsheet!C320:C$786, "="&amp;Spreadsheet!C319) + COUNTIFS(Spreadsheet!E320:E$786,"=Step-child",Spreadsheet!C320:C$786, "="&amp;Spreadsheet!C319),0)</f>
        <v>0</v>
      </c>
      <c r="L319" s="5">
        <f>IF(NOT(ISBLANK(J319)),COUNTIFS(Spreadsheet!E320:E$786,"=Wife",Spreadsheet!C320:C$786, "="&amp;Spreadsheet!C319) + COUNTIFS(Spreadsheet!E320:E$786,"=Husband",Spreadsheet!C320:C$786, "="&amp;Spreadsheet!C319),0)</f>
        <v>0</v>
      </c>
      <c r="M319" s="5">
        <f>IF(NOT(ISBLANK(Spreadsheet!AJ319)),VLOOKUP(Spreadsheet!AJ319,'Drop Downs'!$P$2:$R$16,3,FALSE),0)</f>
        <v>0</v>
      </c>
      <c r="N319" s="5">
        <f>IF(NOT(ISBLANK(Spreadsheet!AJ319)), VLOOKUP(Spreadsheet!AJ319,'Drop Downs'!$P$2:$R$16,2,FALSE),0)</f>
        <v>0</v>
      </c>
      <c r="O319" s="5">
        <f>IF(NOT(ISBLANK(Spreadsheet!AL319)),VLOOKUP(Spreadsheet!AL319,'Drop Downs'!$P$2:$R$16,3,FALSE), 0)</f>
        <v>0</v>
      </c>
      <c r="P319" s="5">
        <f>IF(NOT(ISBLANK(Spreadsheet!AL319)),VLOOKUP(Spreadsheet!AL319,'Drop Downs'!$P$2:$R$16,2,FALSE),0)</f>
        <v>0</v>
      </c>
      <c r="Q319" s="5">
        <f>IF(NOT(ISBLANK(Spreadsheet!AN319)),VLOOKUP(Spreadsheet!AN319,'Drop Downs'!$P$2:$R$16,3,FALSE),0)</f>
        <v>0</v>
      </c>
      <c r="R319" s="5">
        <f>IF(NOT(ISBLANK(Spreadsheet!AN319)),VLOOKUP(Spreadsheet!AN319,'Drop Downs'!$P$2:$R$16,2,FALSE),0)</f>
        <v>0</v>
      </c>
      <c r="S319" s="5" t="str">
        <f>IF(OR(M319&gt;K319,N319&gt;L319,O319&gt;K319, Q319&gt;K319,N319&gt;L319, P319&gt;L319, R319&gt;L319),"Member currently has a coverage election over what he/she needs.  Please add more dependents or adjust the coverage election.","")&amp;(IF(AND(NOT(ISBLANK(Spreadsheet!C319)),NOT(ISBLANK(Spreadsheet!D319)),ISBLANK(Spreadsheet!E319)),"Dependent lacks a relationship to member.Please select one from the drop-down.",""))</f>
        <v/>
      </c>
      <c r="T319" s="5" t="b">
        <f t="shared" si="20"/>
        <v>1</v>
      </c>
      <c r="U319" s="5" t="b">
        <f>OR(ISBLANK(Spreadsheet!C319),IF(NOT(ISBLANK(Spreadsheet!D319)),NOT(ISBLANK(Spreadsheet!E319)),TRUE))</f>
        <v>1</v>
      </c>
      <c r="V319" s="5" t="b">
        <f>OR(ISBLANK(Spreadsheet!C319), NOT(ISBLANK(Spreadsheet!I319)))</f>
        <v>1</v>
      </c>
      <c r="W319" s="5" t="b">
        <f>OR(ISBLANK(Spreadsheet!D319),NOT(ISBLANK(Spreadsheet!C319)))</f>
        <v>1</v>
      </c>
      <c r="X319" s="155" t="str">
        <f>REPT("0",MIN(FIND({1,2,3,4,5,6,7,8,9},Spreadsheet!C319&amp;"123456789"))-1)&amp;IF(ISBLANK(Spreadsheet!C319),"",SUMPRODUCT(MID(0&amp;Spreadsheet!C319,LARGE(INDEX(ISNUMBER(--MID(Spreadsheet!C319,ROW($1:$225),1))*
 ROW($1:$225),0),ROW($1:$225))+1,1)*10^ROW($1:$225)/10))</f>
        <v/>
      </c>
      <c r="Y319" s="5" t="b">
        <f>IF(NOT(ISBLANK(Spreadsheet!C319)),IF(AND(ISNUMBER(VALUE(Spreadsheet!C319)), LEN(Spreadsheet!C319)=9),TRUE,FALSE),TRUE)</f>
        <v>1</v>
      </c>
      <c r="Z319" s="155" t="str">
        <f>REPT("0",MIN(FIND({1,2,3,4,5,6,7,8,9},Spreadsheet!D319&amp;"123456789"))-1)&amp;IF(ISBLANK(Spreadsheet!D319),"",SUMPRODUCT(MID(0&amp;Spreadsheet!D319,LARGE(INDEX(ISNUMBER(--MID(Spreadsheet!D319,ROW($1:$225),1))*
 ROW($1:$225),0),ROW($1:$225))+1,1)*10^ROW($1:$225)/10))</f>
        <v/>
      </c>
      <c r="AA319" s="5" t="b">
        <f>IF(AND(NOT(ISBLANK(Spreadsheet!D319)),NOT(ISBLANK(Spreadsheet!C319))),IF(AND(ISNUMBER(VALUE(Spreadsheet!D319)), LEN(Spreadsheet!D319)=9),TRUE,FALSE),IF(AND(NOT(ISBLANK(Spreadsheet!D319)),ISBLANK(Spreadsheet!C319)),FALSE,TRUE))</f>
        <v>1</v>
      </c>
      <c r="AB319" s="5" t="b">
        <f>OR(ISBLANK(Spreadsheet!Y319),IF(NOT(ISBLANK(Spreadsheet!Y319)),LEN(Spreadsheet!Y319)=10,ISNUMBER(VALUE(Spreadsheet!Y319))))</f>
        <v>1</v>
      </c>
      <c r="AC319" s="5" t="b">
        <f>OR(ISBLANK(Spreadsheet!AI319), AND(NOT(ISBLANK(Spreadsheet!AJ319)), NOT(ISNUMBER(SEARCH("Waive",Spreadsheet!AJ319)))))</f>
        <v>1</v>
      </c>
      <c r="AD319" s="5" t="b">
        <f>OR(ISBLANK(Spreadsheet!AK319), AND(NOT(ISBLANK(Spreadsheet!AL319)), NOT(ISNUMBER(SEARCH("Waive",Spreadsheet!AL319)))))</f>
        <v>1</v>
      </c>
      <c r="AE319" s="5" t="b">
        <f>OR(ISBLANK(Spreadsheet!AM319), AND(NOT(ISBLANK(Spreadsheet!AN319)), NOT(ISNUMBER(SEARCH("Waive", Spreadsheet!AN319)))))</f>
        <v>1</v>
      </c>
      <c r="AF319" s="5" t="b">
        <f>OR(ISBLANK(Spreadsheet!C319), NOT(ISBLANK(Spreadsheet!D319)),NOT(ISBLANK(Spreadsheet!L319)))</f>
        <v>1</v>
      </c>
      <c r="AG319" s="5" t="b">
        <f>IF(AND(NOT(ISBLANK(Spreadsheet!C319)), NOT(ISBLANK(Spreadsheet!D319)),Spreadsheet!C319&lt;&gt;Spreadsheet!D319),IF(ISERROR(VLOOKUP(Spreadsheet!C319, Spreadsheet!$C$6:'Spreadsheet'!$C318,1,FALSE)), FALSE, TRUE),TRUE)</f>
        <v>1</v>
      </c>
      <c r="AH319" s="5" t="b">
        <f>Spreadsheet!$B$2=Spreadsheet!AD319</f>
        <v>1</v>
      </c>
      <c r="AI319" s="5" t="b">
        <f>IF(ISBLANK(Spreadsheet!G319),TRUE,IF(OR(LEN(Spreadsheet!G319)&gt;1,ISNUMBER(VALUE(Spreadsheet!G319))),FALSE,TRUE))</f>
        <v>1</v>
      </c>
      <c r="AJ319" s="5" t="b">
        <f>OR(ISBLANK(Spreadsheet!C319), NOT(ISBLANK(Spreadsheet!B319)), NOT(ISBLANK(Spreadsheet!D319)))</f>
        <v>1</v>
      </c>
      <c r="AK319" s="5" t="b">
        <f t="array" ref="AK319">IF(OR(AND(ISBLANK(Spreadsheet!E319),ISBLANK(Spreadsheet!D319),NOT(ISBLANK(Spreadsheet!C319))),AND(ISBLANK(Spreadsheet!E319),ISBLANK(Spreadsheet!D319),ISBLANK(Spreadsheet!C319))),TRUE,ISNUMBER(MATCH(TRUE,EXACT(Spreadsheet!E319,Relationships),0)))</f>
        <v>1</v>
      </c>
      <c r="AL319" s="5" t="b">
        <f>IF(NOT(ISBLANK(Spreadsheet!C319)),IF(OR(ISBLANK(Spreadsheet!F319),LEN(Spreadsheet!F319)&gt;40),FALSE,TRUE),TRUE)</f>
        <v>1</v>
      </c>
      <c r="AM319" s="5" t="b">
        <f>IF(NOT(ISBLANK(Spreadsheet!C319)),IF(OR(ISBLANK(Spreadsheet!H319),LEN(Spreadsheet!H319)&gt;40),FALSE,TRUE),TRUE)</f>
        <v>1</v>
      </c>
      <c r="AN319" s="5" t="b">
        <f t="array" ref="AN319">IF(ISBLANK(Spreadsheet!I319),TRUE,ISNUMBER(MATCH(TRUE,EXACT(Spreadsheet!I319,GenderValues),0)))</f>
        <v>1</v>
      </c>
      <c r="AO319" s="5" t="b">
        <f ca="1">IF(ISERROR(DATEVALUE(TEXT(Spreadsheet!J319,"mm/dd/yyyy")) &gt; TODAY()),IF(AND(ISBLANK(Spreadsheet!J319),ISBLANK(Spreadsheet!C319)),TRUE,FALSE),IF(DATEVALUE(TEXT(Spreadsheet!J319,"mm/dd/yyyy")) &gt; TODAY(),FALSE,TRUE))</f>
        <v>1</v>
      </c>
      <c r="AP319" s="5" t="b">
        <f>OR(ISBLANK(Spreadsheet!K319),LEN(Spreadsheet!K319)&lt;=100)</f>
        <v>1</v>
      </c>
      <c r="AQ319" s="5" t="b">
        <f t="array" ref="AQ319">IF(OR(AND(ISBLANK(Spreadsheet!L319),ISBLANK(Spreadsheet!C319)),AND(NOT(ISBLANK(Spreadsheet!C319)),NOT(ISBLANK(Spreadsheet!D319)))),TRUE,ISNUMBER(MATCH(TRUE,EXACT(Spreadsheet!L319,MaritalStatus),0)))</f>
        <v>1</v>
      </c>
      <c r="AR319" s="5" t="b">
        <f ca="1">IF(ISERROR(DATEVALUE(TEXT(Spreadsheet!M319,"mm/dd/yyyy")) &gt; TODAY()),IF(ISBLANK(Spreadsheet!M319),TRUE,FALSE),IF(DATEVALUE(TEXT(Spreadsheet!M319,"mm/dd/yyyy")) &gt; TODAY(),FALSE,TRUE))</f>
        <v>1</v>
      </c>
      <c r="AS319" s="5" t="b">
        <f>OR(ISBLANK(Spreadsheet!N319),LEN(Spreadsheet!N319)&lt;=100)</f>
        <v>1</v>
      </c>
      <c r="AT319" s="5" t="b">
        <f>OR(ISBLANK(Spreadsheet!O319),UPPER(Spreadsheet!O319)="YES")</f>
        <v>1</v>
      </c>
      <c r="AU319" s="5" t="b">
        <f>OR(ISBLANK(Spreadsheet!P319),UPPER(Spreadsheet!P319)="YES")</f>
        <v>1</v>
      </c>
      <c r="AV319" s="5" t="b">
        <f t="array" ref="AV319">IF(ISBLANK(Spreadsheet!Q319),TRUE,ISNUMBER(MATCH(TRUE,EXACT(Spreadsheet!Q319,OnGroupsPriorIns),0)))</f>
        <v>1</v>
      </c>
      <c r="AW319" s="5" t="b">
        <f>OR(ISBLANK(Spreadsheet!R319),UPPER(Spreadsheet!R319)="YES")</f>
        <v>1</v>
      </c>
      <c r="AX319" s="5" t="b">
        <f>OR(ISBLANK(Spreadsheet!S319),UPPER(Spreadsheet!S319)="YES")</f>
        <v>1</v>
      </c>
      <c r="AY319" s="5" t="b">
        <f>OR(AND(ISBLANK(Spreadsheet!C319),LEN(Spreadsheet!T319)=0),AND(NOT(ISBLANK(Spreadsheet!C319)),LEN(Spreadsheet!T319)&gt;0,LEN(Spreadsheet!T319)&lt;=50))</f>
        <v>1</v>
      </c>
      <c r="AZ319" s="5" t="b">
        <f>OR(LEN(Spreadsheet!U319)=0,AND(LEN(Spreadsheet!U319)&gt;0,LEN(Spreadsheet!U319)&lt;=50))</f>
        <v>1</v>
      </c>
      <c r="BA319" s="5" t="b">
        <f>OR(AND(ISBLANK(Spreadsheet!C319),LEN(Spreadsheet!V319)=0),AND(NOT(ISBLANK(Spreadsheet!C319)),LEN(Spreadsheet!V319)&gt;0,LEN(Spreadsheet!V319)&lt;=50))</f>
        <v>1</v>
      </c>
      <c r="BB319" s="5" t="b">
        <f t="array" ref="BB319">IF(AND(ISBLANK(Spreadsheet!C319),LEN(Spreadsheet!W319)=0),TRUE,ISNUMBER(MATCH(TRUE,EXACT(Spreadsheet!W319,States),0)))</f>
        <v>1</v>
      </c>
      <c r="BC319" s="5" t="b">
        <f>OR(AND(ISBLANK(Spreadsheet!C319),LEN(Spreadsheet!X319)=0),AND(NOT(ISBLANK(Spreadsheet!C319)),LEN(Spreadsheet!X319)&gt;0,LEN(Spreadsheet!X319)=5,ISNUMBER(VALUE(Spreadsheet!X319))))</f>
        <v>1</v>
      </c>
      <c r="BD319" s="5" t="b">
        <f>OR(ISBLANK(Spreadsheet!Z319),LEN(Spreadsheet!Z319)&lt;=50)</f>
        <v>1</v>
      </c>
      <c r="BE319" s="5" t="b">
        <f>ISBLANK(Spreadsheet!AA319)</f>
        <v>1</v>
      </c>
      <c r="BF319" s="5" t="b">
        <f>ISBLANK(Spreadsheet!AB319)</f>
        <v>1</v>
      </c>
      <c r="BG319" s="5" t="b">
        <f>IF(ISERROR(DATEVALUE(TEXT(Spreadsheet!AC319,"mm/dd/yyyy")) &gt; DATEVALUE(TEXT(Spreadsheet!J319,"mm/dd/yyyy"))),IF(OR(AND(ISBLANK(Spreadsheet!AC319),ISBLANK(Spreadsheet!C319)),AND(NOT(ISBLANK(Spreadsheet!C319)),ISBLANK(Spreadsheet!AC319),NOT(ISBLANK(Spreadsheet!D319)))),TRUE,FALSE),IF(DATEVALUE(TEXT(Spreadsheet!AC319,"mm/dd/yyyy")) &gt; DATEVALUE(TEXT(Spreadsheet!J319,"mm/dd/yyyy")),TRUE,FALSE))</f>
        <v>1</v>
      </c>
      <c r="BH319" s="5" t="b">
        <f>OR(AND(ISBLANK(Spreadsheet!C319),ISBLANK(Spreadsheet!AE319)),AND(NOT(ISBLANK(Spreadsheet!C319)),NOT(ISBLANK(Spreadsheet!D319)),ISBLANK(Spreadsheet!AE319)),AND(NOT(ISBLANK(Spreadsheet!C319)),ISBLANK(Spreadsheet!D319),NOT(ISBLANK(Spreadsheet!AE319)),LEN(Spreadsheet!AE319)&lt;=100))</f>
        <v>1</v>
      </c>
      <c r="BI319" s="5" t="b">
        <f t="array" ref="BI319">IF(ISBLANK(Spreadsheet!AF319),TRUE,ISNUMBER(MATCH(TRUE,EXACT(Spreadsheet!AF319,CobraShortReasons),0)))</f>
        <v>1</v>
      </c>
      <c r="BJ319" s="5" t="b">
        <f ca="1">IF(ISERROR(DATEVALUE(TEXT(Spreadsheet!AG319,"mm/dd/yyyy")) &gt; TODAY()),IF(ISBLANK(Spreadsheet!AG319),TRUE,FALSE),IF(DATEVALUE(TEXT(Spreadsheet!AG319,"mm/dd/yyyy")) &gt; TODAY(),FALSE,TRUE))</f>
        <v>1</v>
      </c>
      <c r="BK319" s="5" t="b">
        <f>OR(ISBLANK(Spreadsheet!AH319),LEN(Spreadsheet!AH319)&lt;=25)</f>
        <v>1</v>
      </c>
      <c r="BL319" s="5" t="b">
        <f t="array" aca="1" ref="BL319" ca="1">IF(ISBLANK(Spreadsheet!AI319),TRUE,ISNUMBER(MATCH(TRUE,EXACT(Spreadsheet!AI319,INDIRECT(Spreadsheet!$D$2)),0)))</f>
        <v>1</v>
      </c>
      <c r="BM319" s="5" t="b">
        <f t="array" aca="1" ref="BM319" ca="1">IF(ISBLANK(Spreadsheet!AJ319),TRUE,ISNUMBER(MATCH(TRUE,EXACT(Spreadsheet!AJ319,INDIRECT(Spreadsheet!BJ319)),0)))</f>
        <v>1</v>
      </c>
      <c r="BN319" s="5" t="b">
        <f t="array" ref="BN319">IF(ISBLANK(Spreadsheet!AK319),TRUE,ISNUMBER(MATCH(TRUE,EXACT(Spreadsheet!AK319,DentalPlans),0)))</f>
        <v>1</v>
      </c>
      <c r="BO319" s="5" t="b">
        <f t="array" aca="1" ref="BO319" ca="1">IF(ISBLANK(Spreadsheet!AL319),TRUE,ISNUMBER(MATCH(TRUE,EXACT(Spreadsheet!AL319,INDIRECT(Spreadsheet!BK319)),0)))</f>
        <v>1</v>
      </c>
      <c r="BP319" s="5" t="b">
        <f t="array" ref="BP319">IF(ISBLANK(Spreadsheet!AM319),TRUE,ISNUMBER(MATCH(TRUE,EXACT(Spreadsheet!AM319,VisionPlans),0)))</f>
        <v>1</v>
      </c>
      <c r="BQ319" s="5" t="b">
        <f t="array" aca="1" ref="BQ319" ca="1">IF(ISBLANK(Spreadsheet!AN319),TRUE,ISNUMBER(MATCH(TRUE,EXACT(Spreadsheet!AN319,INDIRECT(Spreadsheet!BL319)),0)))</f>
        <v>1</v>
      </c>
      <c r="BR319" s="5" t="b">
        <f t="array" ref="BR319">IF(ISBLANK(Spreadsheet!AO319),TRUE,ISNUMBER(MATCH(TRUE,EXACT(Spreadsheet!AO319,LifeBenefitClasses),0)))</f>
        <v>1</v>
      </c>
      <c r="BS319" s="5" t="b">
        <f>IF(OR(ISBLANK(Spreadsheet!AO319), Spreadsheet!AO319="Waive"),IF(ISBLANK(Spreadsheet!AP319),TRUE,FALSE),IF(OR(AND(NOT(ISBLANK(Spreadsheet!AO319)),ISBLANK(Spreadsheet!AP319)),NOT(ISNUMBER(VALUE(Spreadsheet!AP319)))),FALSE,IF(OR(AND(Spreadsheet!AP319&lt;6,MOD(Spreadsheet!AP319*10,5)=0), MOD(Spreadsheet!AP319,5000)=0),TRUE,FALSE)))</f>
        <v>1</v>
      </c>
      <c r="BT319" s="5" t="b">
        <f t="array" ref="BT319">IF(ISBLANK(Spreadsheet!AQ319),TRUE,ISNUMBER(MATCH(TRUE,EXACT(Spreadsheet!AQ319,EnrollWaive),0)))</f>
        <v>1</v>
      </c>
      <c r="BU319" s="5" t="b">
        <f t="array" ref="BU319">IF(ISBLANK(Spreadsheet!AR319),TRUE,ISNUMBER(MATCH(TRUE,EXACT(Spreadsheet!AR319,LifeBenefitClasses),0)))</f>
        <v>1</v>
      </c>
      <c r="BV319" s="5" t="b">
        <f>IF(OR(ISBLANK(Spreadsheet!AR319), Spreadsheet!AR319="Waive"),IF(ISBLANK(Spreadsheet!AS319),TRUE,FALSE),IF(OR(AND(NOT(ISBLANK(Spreadsheet!AR319)),ISBLANK(Spreadsheet!AS319)),NOT(ISNUMBER(VALUE(Spreadsheet!AS319)))),FALSE,IF(OR(AND(Spreadsheet!AS319&lt;6,MOD(Spreadsheet!AS319*10,5)=0), MOD(Spreadsheet!AS319,10000)=0),TRUE,FALSE)))</f>
        <v>1</v>
      </c>
      <c r="BW319" s="5" t="b">
        <f t="array" ref="BW319">IF(ISBLANK(Spreadsheet!AT319),TRUE,ISNUMBER(MATCH(TRUE,EXACT(Spreadsheet!AT319,LifeBenefitClasses),0)))</f>
        <v>1</v>
      </c>
      <c r="BX319" s="5" t="b">
        <f>IF(OR(ISBLANK(Spreadsheet!AT319), Spreadsheet!AT319="Waive"),IF(ISBLANK(Spreadsheet!AU319),TRUE,FALSE),IF(OR(AND(NOT(ISBLANK(Spreadsheet!AT319)),ISBLANK(Spreadsheet!AU319)),NOT(ISNUMBER(VALUE(Spreadsheet!AU319)))),FALSE,IF(AND(NOT(OR(ISBLANK(Spreadsheet!AT319),Spreadsheet!AT319="Waive")),NOT(OR(ISBLANK(Spreadsheet!AR319),Spreadsheet!AR319="Waive")),MOD(Spreadsheet!AU319,5000)=0, Spreadsheet!AU319&lt;=(Spreadsheet!AS319*0.5)),TRUE,FALSE)))</f>
        <v>1</v>
      </c>
      <c r="BY319" s="5" t="b">
        <f t="array" ref="BY319">IF(ISBLANK(Spreadsheet!AV319),TRUE,ISNUMBER(MATCH(TRUE,EXACT(Spreadsheet!AV319,EnrollWaive),0)))</f>
        <v>1</v>
      </c>
      <c r="BZ319" s="5" t="b">
        <f t="array" ref="BZ319">IF(ISBLANK(Spreadsheet!AW319),TRUE,ISNUMBER(MATCH(TRUE,EXACT(Spreadsheet!AW319,LifeBenefitClasses),0)))</f>
        <v>1</v>
      </c>
      <c r="CA319" s="5" t="b">
        <f t="array" ref="CA319">IF(ISBLANK(Spreadsheet!AX319),TRUE,ISNUMBER(MATCH(TRUE,EXACT(Spreadsheet!AX319,LifeBenefitClasses),0)))</f>
        <v>1</v>
      </c>
      <c r="CB319" s="5" t="b">
        <f t="array" ref="CB319">IF(ISBLANK(Spreadsheet!AY319),TRUE,ISNUMBER(MATCH(TRUE,EXACT(Spreadsheet!AY319,LifeBenefitClasses),0)))</f>
        <v>1</v>
      </c>
      <c r="CC319" s="5" t="b">
        <f t="array" ref="CC319">IF(ISBLANK(Spreadsheet!AZ319),TRUE,ISNUMBER(MATCH(TRUE,EXACT(Spreadsheet!AZ319,LifeBenefitClasses),0)))</f>
        <v>1</v>
      </c>
      <c r="CD319" s="5" t="b">
        <f t="array" ref="CD319">IF(ISBLANK(Spreadsheet!BA319),TRUE,ISNUMBER(MATCH(TRUE,EXACT(Spreadsheet!BA319,LifeBenefitClasses),0)))</f>
        <v>1</v>
      </c>
      <c r="CE319" s="5" t="b">
        <f>IF(OR(ISBLANK(Spreadsheet!BA319), Spreadsheet!BA319="Waive"),IF(ISBLANK(Spreadsheet!BB319),TRUE,FALSE),IF(OR(AND(NOT(ISBLANK(Spreadsheet!BA319)),ISBLANK(Spreadsheet!BB319)),NOT(ISNUMBER(VALUE(Spreadsheet!BB319))),ISBLANK(Spreadsheet!BC319),NOT(ISNUMBER(VALUE(Spreadsheet!BC319)))),FALSE,IF(AND(Spreadsheet!BB319&gt;=50000,Spreadsheet!BB319&lt;=250000,MOD(Spreadsheet!BB319,10000)=0,Spreadsheet!BB319&lt;=(10*Spreadsheet!BC319)),TRUE,FALSE)))</f>
        <v>1</v>
      </c>
      <c r="CF319" s="5" t="b">
        <f>IF(NOT(ISBLANK(Spreadsheet!BC319)),AND(ISNUMBER(VALUE(Spreadsheet!BC319)),Spreadsheet!BC319&gt;0),AND(OR(ISBLANK(Spreadsheet!AO319),Spreadsheet!AO319="Waive",AND(NOT(OR(ISBLANK(Spreadsheet!AO319),Spreadsheet!AO319="Waive")),Spreadsheet!AP319&gt;=6)),OR(ISBLANK(Spreadsheet!AR319),AND(NOT(OR(ISBLANK(Spreadsheet!AR319),Spreadsheet!AR319="Waive")),Spreadsheet!AS319&gt;=6)),OR(ISBLANK(Spreadsheet!AW319)),OR(ISBLANK(Spreadsheet!AX319)),OR(ISBLANK(Spreadsheet!AY319)),OR(ISBLANK(Spreadsheet!AZ319)),OR(ISBLANK(Spreadsheet!BA319),Spreadsheet!BA319="Waive")))</f>
        <v>1</v>
      </c>
      <c r="CG319" s="5" t="b">
        <f t="shared" ca="1" si="21"/>
        <v>1</v>
      </c>
    </row>
    <row r="320" spans="8:85" x14ac:dyDescent="0.3">
      <c r="H320" s="5">
        <f t="shared" ca="1" si="18"/>
        <v>2</v>
      </c>
      <c r="I320" s="5" t="str">
        <f t="shared" ca="1" si="19"/>
        <v/>
      </c>
      <c r="J320" s="5" t="str">
        <f>IF(AND(NOT(ISBLANK(Spreadsheet!C320)),ISBLANK(Spreadsheet!D320)),Spreadsheet!F320&amp;" "&amp;Spreadsheet!H320,"")</f>
        <v/>
      </c>
      <c r="K320" s="5">
        <f>IF(AND(NOT(ISBLANK(Spreadsheet!C320)),ISBLANK(Spreadsheet!D320)),COUNTIFS(Spreadsheet!E321:E$786,"=Child",Spreadsheet!C321:C$786, "="&amp;Spreadsheet!C320) + COUNTIFS(Spreadsheet!E321:E$786,"=Step-child",Spreadsheet!C321:C$786, "="&amp;Spreadsheet!C320),0)</f>
        <v>0</v>
      </c>
      <c r="L320" s="5">
        <f>IF(NOT(ISBLANK(J320)),COUNTIFS(Spreadsheet!E321:E$786,"=Wife",Spreadsheet!C321:C$786, "="&amp;Spreadsheet!C320) + COUNTIFS(Spreadsheet!E321:E$786,"=Husband",Spreadsheet!C321:C$786, "="&amp;Spreadsheet!C320),0)</f>
        <v>0</v>
      </c>
      <c r="M320" s="5">
        <f>IF(NOT(ISBLANK(Spreadsheet!AJ320)),VLOOKUP(Spreadsheet!AJ320,'Drop Downs'!$P$2:$R$16,3,FALSE),0)</f>
        <v>0</v>
      </c>
      <c r="N320" s="5">
        <f>IF(NOT(ISBLANK(Spreadsheet!AJ320)), VLOOKUP(Spreadsheet!AJ320,'Drop Downs'!$P$2:$R$16,2,FALSE),0)</f>
        <v>0</v>
      </c>
      <c r="O320" s="5">
        <f>IF(NOT(ISBLANK(Spreadsheet!AL320)),VLOOKUP(Spreadsheet!AL320,'Drop Downs'!$P$2:$R$16,3,FALSE), 0)</f>
        <v>0</v>
      </c>
      <c r="P320" s="5">
        <f>IF(NOT(ISBLANK(Spreadsheet!AL320)),VLOOKUP(Spreadsheet!AL320,'Drop Downs'!$P$2:$R$16,2,FALSE),0)</f>
        <v>0</v>
      </c>
      <c r="Q320" s="5">
        <f>IF(NOT(ISBLANK(Spreadsheet!AN320)),VLOOKUP(Spreadsheet!AN320,'Drop Downs'!$P$2:$R$16,3,FALSE),0)</f>
        <v>0</v>
      </c>
      <c r="R320" s="5">
        <f>IF(NOT(ISBLANK(Spreadsheet!AN320)),VLOOKUP(Spreadsheet!AN320,'Drop Downs'!$P$2:$R$16,2,FALSE),0)</f>
        <v>0</v>
      </c>
      <c r="S320" s="5" t="str">
        <f>IF(OR(M320&gt;K320,N320&gt;L320,O320&gt;K320, Q320&gt;K320,N320&gt;L320, P320&gt;L320, R320&gt;L320),"Member currently has a coverage election over what he/she needs.  Please add more dependents or adjust the coverage election.","")&amp;(IF(AND(NOT(ISBLANK(Spreadsheet!C320)),NOT(ISBLANK(Spreadsheet!D320)),ISBLANK(Spreadsheet!E320)),"Dependent lacks a relationship to member.Please select one from the drop-down.",""))</f>
        <v/>
      </c>
      <c r="T320" s="5" t="b">
        <f t="shared" si="20"/>
        <v>1</v>
      </c>
      <c r="U320" s="5" t="b">
        <f>OR(ISBLANK(Spreadsheet!C320),IF(NOT(ISBLANK(Spreadsheet!D320)),NOT(ISBLANK(Spreadsheet!E320)),TRUE))</f>
        <v>1</v>
      </c>
      <c r="V320" s="5" t="b">
        <f>OR(ISBLANK(Spreadsheet!C320), NOT(ISBLANK(Spreadsheet!I320)))</f>
        <v>1</v>
      </c>
      <c r="W320" s="5" t="b">
        <f>OR(ISBLANK(Spreadsheet!D320),NOT(ISBLANK(Spreadsheet!C320)))</f>
        <v>1</v>
      </c>
      <c r="X320" s="155" t="str">
        <f>REPT("0",MIN(FIND({1,2,3,4,5,6,7,8,9},Spreadsheet!C320&amp;"123456789"))-1)&amp;IF(ISBLANK(Spreadsheet!C320),"",SUMPRODUCT(MID(0&amp;Spreadsheet!C320,LARGE(INDEX(ISNUMBER(--MID(Spreadsheet!C320,ROW($1:$225),1))*
 ROW($1:$225),0),ROW($1:$225))+1,1)*10^ROW($1:$225)/10))</f>
        <v/>
      </c>
      <c r="Y320" s="5" t="b">
        <f>IF(NOT(ISBLANK(Spreadsheet!C320)),IF(AND(ISNUMBER(VALUE(Spreadsheet!C320)), LEN(Spreadsheet!C320)=9),TRUE,FALSE),TRUE)</f>
        <v>1</v>
      </c>
      <c r="Z320" s="155" t="str">
        <f>REPT("0",MIN(FIND({1,2,3,4,5,6,7,8,9},Spreadsheet!D320&amp;"123456789"))-1)&amp;IF(ISBLANK(Spreadsheet!D320),"",SUMPRODUCT(MID(0&amp;Spreadsheet!D320,LARGE(INDEX(ISNUMBER(--MID(Spreadsheet!D320,ROW($1:$225),1))*
 ROW($1:$225),0),ROW($1:$225))+1,1)*10^ROW($1:$225)/10))</f>
        <v/>
      </c>
      <c r="AA320" s="5" t="b">
        <f>IF(AND(NOT(ISBLANK(Spreadsheet!D320)),NOT(ISBLANK(Spreadsheet!C320))),IF(AND(ISNUMBER(VALUE(Spreadsheet!D320)), LEN(Spreadsheet!D320)=9),TRUE,FALSE),IF(AND(NOT(ISBLANK(Spreadsheet!D320)),ISBLANK(Spreadsheet!C320)),FALSE,TRUE))</f>
        <v>1</v>
      </c>
      <c r="AB320" s="5" t="b">
        <f>OR(ISBLANK(Spreadsheet!Y320),IF(NOT(ISBLANK(Spreadsheet!Y320)),LEN(Spreadsheet!Y320)=10,ISNUMBER(VALUE(Spreadsheet!Y320))))</f>
        <v>1</v>
      </c>
      <c r="AC320" s="5" t="b">
        <f>OR(ISBLANK(Spreadsheet!AI320), AND(NOT(ISBLANK(Spreadsheet!AJ320)), NOT(ISNUMBER(SEARCH("Waive",Spreadsheet!AJ320)))))</f>
        <v>1</v>
      </c>
      <c r="AD320" s="5" t="b">
        <f>OR(ISBLANK(Spreadsheet!AK320), AND(NOT(ISBLANK(Spreadsheet!AL320)), NOT(ISNUMBER(SEARCH("Waive",Spreadsheet!AL320)))))</f>
        <v>1</v>
      </c>
      <c r="AE320" s="5" t="b">
        <f>OR(ISBLANK(Spreadsheet!AM320), AND(NOT(ISBLANK(Spreadsheet!AN320)), NOT(ISNUMBER(SEARCH("Waive", Spreadsheet!AN320)))))</f>
        <v>1</v>
      </c>
      <c r="AF320" s="5" t="b">
        <f>OR(ISBLANK(Spreadsheet!C320), NOT(ISBLANK(Spreadsheet!D320)),NOT(ISBLANK(Spreadsheet!L320)))</f>
        <v>1</v>
      </c>
      <c r="AG320" s="5" t="b">
        <f>IF(AND(NOT(ISBLANK(Spreadsheet!C320)), NOT(ISBLANK(Spreadsheet!D320)),Spreadsheet!C320&lt;&gt;Spreadsheet!D320),IF(ISERROR(VLOOKUP(Spreadsheet!C320, Spreadsheet!$C$6:'Spreadsheet'!$C319,1,FALSE)), FALSE, TRUE),TRUE)</f>
        <v>1</v>
      </c>
      <c r="AH320" s="5" t="b">
        <f>Spreadsheet!$B$2=Spreadsheet!AD320</f>
        <v>1</v>
      </c>
      <c r="AI320" s="5" t="b">
        <f>IF(ISBLANK(Spreadsheet!G320),TRUE,IF(OR(LEN(Spreadsheet!G320)&gt;1,ISNUMBER(VALUE(Spreadsheet!G320))),FALSE,TRUE))</f>
        <v>1</v>
      </c>
      <c r="AJ320" s="5" t="b">
        <f>OR(ISBLANK(Spreadsheet!C320), NOT(ISBLANK(Spreadsheet!B320)), NOT(ISBLANK(Spreadsheet!D320)))</f>
        <v>1</v>
      </c>
      <c r="AK320" s="5" t="b">
        <f t="array" ref="AK320">IF(OR(AND(ISBLANK(Spreadsheet!E320),ISBLANK(Spreadsheet!D320),NOT(ISBLANK(Spreadsheet!C320))),AND(ISBLANK(Spreadsheet!E320),ISBLANK(Spreadsheet!D320),ISBLANK(Spreadsheet!C320))),TRUE,ISNUMBER(MATCH(TRUE,EXACT(Spreadsheet!E320,Relationships),0)))</f>
        <v>1</v>
      </c>
      <c r="AL320" s="5" t="b">
        <f>IF(NOT(ISBLANK(Spreadsheet!C320)),IF(OR(ISBLANK(Spreadsheet!F320),LEN(Spreadsheet!F320)&gt;40),FALSE,TRUE),TRUE)</f>
        <v>1</v>
      </c>
      <c r="AM320" s="5" t="b">
        <f>IF(NOT(ISBLANK(Spreadsheet!C320)),IF(OR(ISBLANK(Spreadsheet!H320),LEN(Spreadsheet!H320)&gt;40),FALSE,TRUE),TRUE)</f>
        <v>1</v>
      </c>
      <c r="AN320" s="5" t="b">
        <f t="array" ref="AN320">IF(ISBLANK(Spreadsheet!I320),TRUE,ISNUMBER(MATCH(TRUE,EXACT(Spreadsheet!I320,GenderValues),0)))</f>
        <v>1</v>
      </c>
      <c r="AO320" s="5" t="b">
        <f ca="1">IF(ISERROR(DATEVALUE(TEXT(Spreadsheet!J320,"mm/dd/yyyy")) &gt; TODAY()),IF(AND(ISBLANK(Spreadsheet!J320),ISBLANK(Spreadsheet!C320)),TRUE,FALSE),IF(DATEVALUE(TEXT(Spreadsheet!J320,"mm/dd/yyyy")) &gt; TODAY(),FALSE,TRUE))</f>
        <v>1</v>
      </c>
      <c r="AP320" s="5" t="b">
        <f>OR(ISBLANK(Spreadsheet!K320),LEN(Spreadsheet!K320)&lt;=100)</f>
        <v>1</v>
      </c>
      <c r="AQ320" s="5" t="b">
        <f t="array" ref="AQ320">IF(OR(AND(ISBLANK(Spreadsheet!L320),ISBLANK(Spreadsheet!C320)),AND(NOT(ISBLANK(Spreadsheet!C320)),NOT(ISBLANK(Spreadsheet!D320)))),TRUE,ISNUMBER(MATCH(TRUE,EXACT(Spreadsheet!L320,MaritalStatus),0)))</f>
        <v>1</v>
      </c>
      <c r="AR320" s="5" t="b">
        <f ca="1">IF(ISERROR(DATEVALUE(TEXT(Spreadsheet!M320,"mm/dd/yyyy")) &gt; TODAY()),IF(ISBLANK(Spreadsheet!M320),TRUE,FALSE),IF(DATEVALUE(TEXT(Spreadsheet!M320,"mm/dd/yyyy")) &gt; TODAY(),FALSE,TRUE))</f>
        <v>1</v>
      </c>
      <c r="AS320" s="5" t="b">
        <f>OR(ISBLANK(Spreadsheet!N320),LEN(Spreadsheet!N320)&lt;=100)</f>
        <v>1</v>
      </c>
      <c r="AT320" s="5" t="b">
        <f>OR(ISBLANK(Spreadsheet!O320),UPPER(Spreadsheet!O320)="YES")</f>
        <v>1</v>
      </c>
      <c r="AU320" s="5" t="b">
        <f>OR(ISBLANK(Spreadsheet!P320),UPPER(Spreadsheet!P320)="YES")</f>
        <v>1</v>
      </c>
      <c r="AV320" s="5" t="b">
        <f t="array" ref="AV320">IF(ISBLANK(Spreadsheet!Q320),TRUE,ISNUMBER(MATCH(TRUE,EXACT(Spreadsheet!Q320,OnGroupsPriorIns),0)))</f>
        <v>1</v>
      </c>
      <c r="AW320" s="5" t="b">
        <f>OR(ISBLANK(Spreadsheet!R320),UPPER(Spreadsheet!R320)="YES")</f>
        <v>1</v>
      </c>
      <c r="AX320" s="5" t="b">
        <f>OR(ISBLANK(Spreadsheet!S320),UPPER(Spreadsheet!S320)="YES")</f>
        <v>1</v>
      </c>
      <c r="AY320" s="5" t="b">
        <f>OR(AND(ISBLANK(Spreadsheet!C320),LEN(Spreadsheet!T320)=0),AND(NOT(ISBLANK(Spreadsheet!C320)),LEN(Spreadsheet!T320)&gt;0,LEN(Spreadsheet!T320)&lt;=50))</f>
        <v>1</v>
      </c>
      <c r="AZ320" s="5" t="b">
        <f>OR(LEN(Spreadsheet!U320)=0,AND(LEN(Spreadsheet!U320)&gt;0,LEN(Spreadsheet!U320)&lt;=50))</f>
        <v>1</v>
      </c>
      <c r="BA320" s="5" t="b">
        <f>OR(AND(ISBLANK(Spreadsheet!C320),LEN(Spreadsheet!V320)=0),AND(NOT(ISBLANK(Spreadsheet!C320)),LEN(Spreadsheet!V320)&gt;0,LEN(Spreadsheet!V320)&lt;=50))</f>
        <v>1</v>
      </c>
      <c r="BB320" s="5" t="b">
        <f t="array" ref="BB320">IF(AND(ISBLANK(Spreadsheet!C320),LEN(Spreadsheet!W320)=0),TRUE,ISNUMBER(MATCH(TRUE,EXACT(Spreadsheet!W320,States),0)))</f>
        <v>1</v>
      </c>
      <c r="BC320" s="5" t="b">
        <f>OR(AND(ISBLANK(Spreadsheet!C320),LEN(Spreadsheet!X320)=0),AND(NOT(ISBLANK(Spreadsheet!C320)),LEN(Spreadsheet!X320)&gt;0,LEN(Spreadsheet!X320)=5,ISNUMBER(VALUE(Spreadsheet!X320))))</f>
        <v>1</v>
      </c>
      <c r="BD320" s="5" t="b">
        <f>OR(ISBLANK(Spreadsheet!Z320),LEN(Spreadsheet!Z320)&lt;=50)</f>
        <v>1</v>
      </c>
      <c r="BE320" s="5" t="b">
        <f>ISBLANK(Spreadsheet!AA320)</f>
        <v>1</v>
      </c>
      <c r="BF320" s="5" t="b">
        <f>ISBLANK(Spreadsheet!AB320)</f>
        <v>1</v>
      </c>
      <c r="BG320" s="5" t="b">
        <f>IF(ISERROR(DATEVALUE(TEXT(Spreadsheet!AC320,"mm/dd/yyyy")) &gt; DATEVALUE(TEXT(Spreadsheet!J320,"mm/dd/yyyy"))),IF(OR(AND(ISBLANK(Spreadsheet!AC320),ISBLANK(Spreadsheet!C320)),AND(NOT(ISBLANK(Spreadsheet!C320)),ISBLANK(Spreadsheet!AC320),NOT(ISBLANK(Spreadsheet!D320)))),TRUE,FALSE),IF(DATEVALUE(TEXT(Spreadsheet!AC320,"mm/dd/yyyy")) &gt; DATEVALUE(TEXT(Spreadsheet!J320,"mm/dd/yyyy")),TRUE,FALSE))</f>
        <v>1</v>
      </c>
      <c r="BH320" s="5" t="b">
        <f>OR(AND(ISBLANK(Spreadsheet!C320),ISBLANK(Spreadsheet!AE320)),AND(NOT(ISBLANK(Spreadsheet!C320)),NOT(ISBLANK(Spreadsheet!D320)),ISBLANK(Spreadsheet!AE320)),AND(NOT(ISBLANK(Spreadsheet!C320)),ISBLANK(Spreadsheet!D320),NOT(ISBLANK(Spreadsheet!AE320)),LEN(Spreadsheet!AE320)&lt;=100))</f>
        <v>1</v>
      </c>
      <c r="BI320" s="5" t="b">
        <f t="array" ref="BI320">IF(ISBLANK(Spreadsheet!AF320),TRUE,ISNUMBER(MATCH(TRUE,EXACT(Spreadsheet!AF320,CobraShortReasons),0)))</f>
        <v>1</v>
      </c>
      <c r="BJ320" s="5" t="b">
        <f ca="1">IF(ISERROR(DATEVALUE(TEXT(Spreadsheet!AG320,"mm/dd/yyyy")) &gt; TODAY()),IF(ISBLANK(Spreadsheet!AG320),TRUE,FALSE),IF(DATEVALUE(TEXT(Spreadsheet!AG320,"mm/dd/yyyy")) &gt; TODAY(),FALSE,TRUE))</f>
        <v>1</v>
      </c>
      <c r="BK320" s="5" t="b">
        <f>OR(ISBLANK(Spreadsheet!AH320),LEN(Spreadsheet!AH320)&lt;=25)</f>
        <v>1</v>
      </c>
      <c r="BL320" s="5" t="b">
        <f t="array" aca="1" ref="BL320" ca="1">IF(ISBLANK(Spreadsheet!AI320),TRUE,ISNUMBER(MATCH(TRUE,EXACT(Spreadsheet!AI320,INDIRECT(Spreadsheet!$D$2)),0)))</f>
        <v>1</v>
      </c>
      <c r="BM320" s="5" t="b">
        <f t="array" aca="1" ref="BM320" ca="1">IF(ISBLANK(Spreadsheet!AJ320),TRUE,ISNUMBER(MATCH(TRUE,EXACT(Spreadsheet!AJ320,INDIRECT(Spreadsheet!BJ320)),0)))</f>
        <v>1</v>
      </c>
      <c r="BN320" s="5" t="b">
        <f t="array" ref="BN320">IF(ISBLANK(Spreadsheet!AK320),TRUE,ISNUMBER(MATCH(TRUE,EXACT(Spreadsheet!AK320,DentalPlans),0)))</f>
        <v>1</v>
      </c>
      <c r="BO320" s="5" t="b">
        <f t="array" aca="1" ref="BO320" ca="1">IF(ISBLANK(Spreadsheet!AL320),TRUE,ISNUMBER(MATCH(TRUE,EXACT(Spreadsheet!AL320,INDIRECT(Spreadsheet!BK320)),0)))</f>
        <v>1</v>
      </c>
      <c r="BP320" s="5" t="b">
        <f t="array" ref="BP320">IF(ISBLANK(Spreadsheet!AM320),TRUE,ISNUMBER(MATCH(TRUE,EXACT(Spreadsheet!AM320,VisionPlans),0)))</f>
        <v>1</v>
      </c>
      <c r="BQ320" s="5" t="b">
        <f t="array" aca="1" ref="BQ320" ca="1">IF(ISBLANK(Spreadsheet!AN320),TRUE,ISNUMBER(MATCH(TRUE,EXACT(Spreadsheet!AN320,INDIRECT(Spreadsheet!BL320)),0)))</f>
        <v>1</v>
      </c>
      <c r="BR320" s="5" t="b">
        <f t="array" ref="BR320">IF(ISBLANK(Spreadsheet!AO320),TRUE,ISNUMBER(MATCH(TRUE,EXACT(Spreadsheet!AO320,LifeBenefitClasses),0)))</f>
        <v>1</v>
      </c>
      <c r="BS320" s="5" t="b">
        <f>IF(OR(ISBLANK(Spreadsheet!AO320), Spreadsheet!AO320="Waive"),IF(ISBLANK(Spreadsheet!AP320),TRUE,FALSE),IF(OR(AND(NOT(ISBLANK(Spreadsheet!AO320)),ISBLANK(Spreadsheet!AP320)),NOT(ISNUMBER(VALUE(Spreadsheet!AP320)))),FALSE,IF(OR(AND(Spreadsheet!AP320&lt;6,MOD(Spreadsheet!AP320*10,5)=0), MOD(Spreadsheet!AP320,5000)=0),TRUE,FALSE)))</f>
        <v>1</v>
      </c>
      <c r="BT320" s="5" t="b">
        <f t="array" ref="BT320">IF(ISBLANK(Spreadsheet!AQ320),TRUE,ISNUMBER(MATCH(TRUE,EXACT(Spreadsheet!AQ320,EnrollWaive),0)))</f>
        <v>1</v>
      </c>
      <c r="BU320" s="5" t="b">
        <f t="array" ref="BU320">IF(ISBLANK(Spreadsheet!AR320),TRUE,ISNUMBER(MATCH(TRUE,EXACT(Spreadsheet!AR320,LifeBenefitClasses),0)))</f>
        <v>1</v>
      </c>
      <c r="BV320" s="5" t="b">
        <f>IF(OR(ISBLANK(Spreadsheet!AR320), Spreadsheet!AR320="Waive"),IF(ISBLANK(Spreadsheet!AS320),TRUE,FALSE),IF(OR(AND(NOT(ISBLANK(Spreadsheet!AR320)),ISBLANK(Spreadsheet!AS320)),NOT(ISNUMBER(VALUE(Spreadsheet!AS320)))),FALSE,IF(OR(AND(Spreadsheet!AS320&lt;6,MOD(Spreadsheet!AS320*10,5)=0), MOD(Spreadsheet!AS320,10000)=0),TRUE,FALSE)))</f>
        <v>1</v>
      </c>
      <c r="BW320" s="5" t="b">
        <f t="array" ref="BW320">IF(ISBLANK(Spreadsheet!AT320),TRUE,ISNUMBER(MATCH(TRUE,EXACT(Spreadsheet!AT320,LifeBenefitClasses),0)))</f>
        <v>1</v>
      </c>
      <c r="BX320" s="5" t="b">
        <f>IF(OR(ISBLANK(Spreadsheet!AT320), Spreadsheet!AT320="Waive"),IF(ISBLANK(Spreadsheet!AU320),TRUE,FALSE),IF(OR(AND(NOT(ISBLANK(Spreadsheet!AT320)),ISBLANK(Spreadsheet!AU320)),NOT(ISNUMBER(VALUE(Spreadsheet!AU320)))),FALSE,IF(AND(NOT(OR(ISBLANK(Spreadsheet!AT320),Spreadsheet!AT320="Waive")),NOT(OR(ISBLANK(Spreadsheet!AR320),Spreadsheet!AR320="Waive")),MOD(Spreadsheet!AU320,5000)=0, Spreadsheet!AU320&lt;=(Spreadsheet!AS320*0.5)),TRUE,FALSE)))</f>
        <v>1</v>
      </c>
      <c r="BY320" s="5" t="b">
        <f t="array" ref="BY320">IF(ISBLANK(Spreadsheet!AV320),TRUE,ISNUMBER(MATCH(TRUE,EXACT(Spreadsheet!AV320,EnrollWaive),0)))</f>
        <v>1</v>
      </c>
      <c r="BZ320" s="5" t="b">
        <f t="array" ref="BZ320">IF(ISBLANK(Spreadsheet!AW320),TRUE,ISNUMBER(MATCH(TRUE,EXACT(Spreadsheet!AW320,LifeBenefitClasses),0)))</f>
        <v>1</v>
      </c>
      <c r="CA320" s="5" t="b">
        <f t="array" ref="CA320">IF(ISBLANK(Spreadsheet!AX320),TRUE,ISNUMBER(MATCH(TRUE,EXACT(Spreadsheet!AX320,LifeBenefitClasses),0)))</f>
        <v>1</v>
      </c>
      <c r="CB320" s="5" t="b">
        <f t="array" ref="CB320">IF(ISBLANK(Spreadsheet!AY320),TRUE,ISNUMBER(MATCH(TRUE,EXACT(Spreadsheet!AY320,LifeBenefitClasses),0)))</f>
        <v>1</v>
      </c>
      <c r="CC320" s="5" t="b">
        <f t="array" ref="CC320">IF(ISBLANK(Spreadsheet!AZ320),TRUE,ISNUMBER(MATCH(TRUE,EXACT(Spreadsheet!AZ320,LifeBenefitClasses),0)))</f>
        <v>1</v>
      </c>
      <c r="CD320" s="5" t="b">
        <f t="array" ref="CD320">IF(ISBLANK(Spreadsheet!BA320),TRUE,ISNUMBER(MATCH(TRUE,EXACT(Spreadsheet!BA320,LifeBenefitClasses),0)))</f>
        <v>1</v>
      </c>
      <c r="CE320" s="5" t="b">
        <f>IF(OR(ISBLANK(Spreadsheet!BA320), Spreadsheet!BA320="Waive"),IF(ISBLANK(Spreadsheet!BB320),TRUE,FALSE),IF(OR(AND(NOT(ISBLANK(Spreadsheet!BA320)),ISBLANK(Spreadsheet!BB320)),NOT(ISNUMBER(VALUE(Spreadsheet!BB320))),ISBLANK(Spreadsheet!BC320),NOT(ISNUMBER(VALUE(Spreadsheet!BC320)))),FALSE,IF(AND(Spreadsheet!BB320&gt;=50000,Spreadsheet!BB320&lt;=250000,MOD(Spreadsheet!BB320,10000)=0,Spreadsheet!BB320&lt;=(10*Spreadsheet!BC320)),TRUE,FALSE)))</f>
        <v>1</v>
      </c>
      <c r="CF320" s="5" t="b">
        <f>IF(NOT(ISBLANK(Spreadsheet!BC320)),AND(ISNUMBER(VALUE(Spreadsheet!BC320)),Spreadsheet!BC320&gt;0),AND(OR(ISBLANK(Spreadsheet!AO320),Spreadsheet!AO320="Waive",AND(NOT(OR(ISBLANK(Spreadsheet!AO320),Spreadsheet!AO320="Waive")),Spreadsheet!AP320&gt;=6)),OR(ISBLANK(Spreadsheet!AR320),AND(NOT(OR(ISBLANK(Spreadsheet!AR320),Spreadsheet!AR320="Waive")),Spreadsheet!AS320&gt;=6)),OR(ISBLANK(Spreadsheet!AW320)),OR(ISBLANK(Spreadsheet!AX320)),OR(ISBLANK(Spreadsheet!AY320)),OR(ISBLANK(Spreadsheet!AZ320)),OR(ISBLANK(Spreadsheet!BA320),Spreadsheet!BA320="Waive")))</f>
        <v>1</v>
      </c>
      <c r="CG320" s="5" t="b">
        <f t="shared" ca="1" si="21"/>
        <v>1</v>
      </c>
    </row>
    <row r="321" spans="8:85" x14ac:dyDescent="0.3">
      <c r="H321" s="5">
        <f t="shared" ca="1" si="18"/>
        <v>2</v>
      </c>
      <c r="I321" s="5" t="str">
        <f t="shared" ca="1" si="19"/>
        <v/>
      </c>
      <c r="J321" s="5" t="str">
        <f>IF(AND(NOT(ISBLANK(Spreadsheet!C321)),ISBLANK(Spreadsheet!D321)),Spreadsheet!F321&amp;" "&amp;Spreadsheet!H321,"")</f>
        <v/>
      </c>
      <c r="K321" s="5">
        <f>IF(AND(NOT(ISBLANK(Spreadsheet!C321)),ISBLANK(Spreadsheet!D321)),COUNTIFS(Spreadsheet!E322:E$786,"=Child",Spreadsheet!C322:C$786, "="&amp;Spreadsheet!C321) + COUNTIFS(Spreadsheet!E322:E$786,"=Step-child",Spreadsheet!C322:C$786, "="&amp;Spreadsheet!C321),0)</f>
        <v>0</v>
      </c>
      <c r="L321" s="5">
        <f>IF(NOT(ISBLANK(J321)),COUNTIFS(Spreadsheet!E322:E$786,"=Wife",Spreadsheet!C322:C$786, "="&amp;Spreadsheet!C321) + COUNTIFS(Spreadsheet!E322:E$786,"=Husband",Spreadsheet!C322:C$786, "="&amp;Spreadsheet!C321),0)</f>
        <v>0</v>
      </c>
      <c r="M321" s="5">
        <f>IF(NOT(ISBLANK(Spreadsheet!AJ321)),VLOOKUP(Spreadsheet!AJ321,'Drop Downs'!$P$2:$R$16,3,FALSE),0)</f>
        <v>0</v>
      </c>
      <c r="N321" s="5">
        <f>IF(NOT(ISBLANK(Spreadsheet!AJ321)), VLOOKUP(Spreadsheet!AJ321,'Drop Downs'!$P$2:$R$16,2,FALSE),0)</f>
        <v>0</v>
      </c>
      <c r="O321" s="5">
        <f>IF(NOT(ISBLANK(Spreadsheet!AL321)),VLOOKUP(Spreadsheet!AL321,'Drop Downs'!$P$2:$R$16,3,FALSE), 0)</f>
        <v>0</v>
      </c>
      <c r="P321" s="5">
        <f>IF(NOT(ISBLANK(Spreadsheet!AL321)),VLOOKUP(Spreadsheet!AL321,'Drop Downs'!$P$2:$R$16,2,FALSE),0)</f>
        <v>0</v>
      </c>
      <c r="Q321" s="5">
        <f>IF(NOT(ISBLANK(Spreadsheet!AN321)),VLOOKUP(Spreadsheet!AN321,'Drop Downs'!$P$2:$R$16,3,FALSE),0)</f>
        <v>0</v>
      </c>
      <c r="R321" s="5">
        <f>IF(NOT(ISBLANK(Spreadsheet!AN321)),VLOOKUP(Spreadsheet!AN321,'Drop Downs'!$P$2:$R$16,2,FALSE),0)</f>
        <v>0</v>
      </c>
      <c r="S321" s="5" t="str">
        <f>IF(OR(M321&gt;K321,N321&gt;L321,O321&gt;K321, Q321&gt;K321,N321&gt;L321, P321&gt;L321, R321&gt;L321),"Member currently has a coverage election over what he/she needs.  Please add more dependents or adjust the coverage election.","")&amp;(IF(AND(NOT(ISBLANK(Spreadsheet!C321)),NOT(ISBLANK(Spreadsheet!D321)),ISBLANK(Spreadsheet!E321)),"Dependent lacks a relationship to member.Please select one from the drop-down.",""))</f>
        <v/>
      </c>
      <c r="T321" s="5" t="b">
        <f t="shared" si="20"/>
        <v>1</v>
      </c>
      <c r="U321" s="5" t="b">
        <f>OR(ISBLANK(Spreadsheet!C321),IF(NOT(ISBLANK(Spreadsheet!D321)),NOT(ISBLANK(Spreadsheet!E321)),TRUE))</f>
        <v>1</v>
      </c>
      <c r="V321" s="5" t="b">
        <f>OR(ISBLANK(Spreadsheet!C321), NOT(ISBLANK(Spreadsheet!I321)))</f>
        <v>1</v>
      </c>
      <c r="W321" s="5" t="b">
        <f>OR(ISBLANK(Spreadsheet!D321),NOT(ISBLANK(Spreadsheet!C321)))</f>
        <v>1</v>
      </c>
      <c r="X321" s="155" t="str">
        <f>REPT("0",MIN(FIND({1,2,3,4,5,6,7,8,9},Spreadsheet!C321&amp;"123456789"))-1)&amp;IF(ISBLANK(Spreadsheet!C321),"",SUMPRODUCT(MID(0&amp;Spreadsheet!C321,LARGE(INDEX(ISNUMBER(--MID(Spreadsheet!C321,ROW($1:$225),1))*
 ROW($1:$225),0),ROW($1:$225))+1,1)*10^ROW($1:$225)/10))</f>
        <v/>
      </c>
      <c r="Y321" s="5" t="b">
        <f>IF(NOT(ISBLANK(Spreadsheet!C321)),IF(AND(ISNUMBER(VALUE(Spreadsheet!C321)), LEN(Spreadsheet!C321)=9),TRUE,FALSE),TRUE)</f>
        <v>1</v>
      </c>
      <c r="Z321" s="155" t="str">
        <f>REPT("0",MIN(FIND({1,2,3,4,5,6,7,8,9},Spreadsheet!D321&amp;"123456789"))-1)&amp;IF(ISBLANK(Spreadsheet!D321),"",SUMPRODUCT(MID(0&amp;Spreadsheet!D321,LARGE(INDEX(ISNUMBER(--MID(Spreadsheet!D321,ROW($1:$225),1))*
 ROW($1:$225),0),ROW($1:$225))+1,1)*10^ROW($1:$225)/10))</f>
        <v/>
      </c>
      <c r="AA321" s="5" t="b">
        <f>IF(AND(NOT(ISBLANK(Spreadsheet!D321)),NOT(ISBLANK(Spreadsheet!C321))),IF(AND(ISNUMBER(VALUE(Spreadsheet!D321)), LEN(Spreadsheet!D321)=9),TRUE,FALSE),IF(AND(NOT(ISBLANK(Spreadsheet!D321)),ISBLANK(Spreadsheet!C321)),FALSE,TRUE))</f>
        <v>1</v>
      </c>
      <c r="AB321" s="5" t="b">
        <f>OR(ISBLANK(Spreadsheet!Y321),IF(NOT(ISBLANK(Spreadsheet!Y321)),LEN(Spreadsheet!Y321)=10,ISNUMBER(VALUE(Spreadsheet!Y321))))</f>
        <v>1</v>
      </c>
      <c r="AC321" s="5" t="b">
        <f>OR(ISBLANK(Spreadsheet!AI321), AND(NOT(ISBLANK(Spreadsheet!AJ321)), NOT(ISNUMBER(SEARCH("Waive",Spreadsheet!AJ321)))))</f>
        <v>1</v>
      </c>
      <c r="AD321" s="5" t="b">
        <f>OR(ISBLANK(Spreadsheet!AK321), AND(NOT(ISBLANK(Spreadsheet!AL321)), NOT(ISNUMBER(SEARCH("Waive",Spreadsheet!AL321)))))</f>
        <v>1</v>
      </c>
      <c r="AE321" s="5" t="b">
        <f>OR(ISBLANK(Spreadsheet!AM321), AND(NOT(ISBLANK(Spreadsheet!AN321)), NOT(ISNUMBER(SEARCH("Waive", Spreadsheet!AN321)))))</f>
        <v>1</v>
      </c>
      <c r="AF321" s="5" t="b">
        <f>OR(ISBLANK(Spreadsheet!C321), NOT(ISBLANK(Spreadsheet!D321)),NOT(ISBLANK(Spreadsheet!L321)))</f>
        <v>1</v>
      </c>
      <c r="AG321" s="5" t="b">
        <f>IF(AND(NOT(ISBLANK(Spreadsheet!C321)), NOT(ISBLANK(Spreadsheet!D321)),Spreadsheet!C321&lt;&gt;Spreadsheet!D321),IF(ISERROR(VLOOKUP(Spreadsheet!C321, Spreadsheet!$C$6:'Spreadsheet'!$C320,1,FALSE)), FALSE, TRUE),TRUE)</f>
        <v>1</v>
      </c>
      <c r="AH321" s="5" t="b">
        <f>Spreadsheet!$B$2=Spreadsheet!AD321</f>
        <v>1</v>
      </c>
      <c r="AI321" s="5" t="b">
        <f>IF(ISBLANK(Spreadsheet!G321),TRUE,IF(OR(LEN(Spreadsheet!G321)&gt;1,ISNUMBER(VALUE(Spreadsheet!G321))),FALSE,TRUE))</f>
        <v>1</v>
      </c>
      <c r="AJ321" s="5" t="b">
        <f>OR(ISBLANK(Spreadsheet!C321), NOT(ISBLANK(Spreadsheet!B321)), NOT(ISBLANK(Spreadsheet!D321)))</f>
        <v>1</v>
      </c>
      <c r="AK321" s="5" t="b">
        <f t="array" ref="AK321">IF(OR(AND(ISBLANK(Spreadsheet!E321),ISBLANK(Spreadsheet!D321),NOT(ISBLANK(Spreadsheet!C321))),AND(ISBLANK(Spreadsheet!E321),ISBLANK(Spreadsheet!D321),ISBLANK(Spreadsheet!C321))),TRUE,ISNUMBER(MATCH(TRUE,EXACT(Spreadsheet!E321,Relationships),0)))</f>
        <v>1</v>
      </c>
      <c r="AL321" s="5" t="b">
        <f>IF(NOT(ISBLANK(Spreadsheet!C321)),IF(OR(ISBLANK(Spreadsheet!F321),LEN(Spreadsheet!F321)&gt;40),FALSE,TRUE),TRUE)</f>
        <v>1</v>
      </c>
      <c r="AM321" s="5" t="b">
        <f>IF(NOT(ISBLANK(Spreadsheet!C321)),IF(OR(ISBLANK(Spreadsheet!H321),LEN(Spreadsheet!H321)&gt;40),FALSE,TRUE),TRUE)</f>
        <v>1</v>
      </c>
      <c r="AN321" s="5" t="b">
        <f t="array" ref="AN321">IF(ISBLANK(Spreadsheet!I321),TRUE,ISNUMBER(MATCH(TRUE,EXACT(Spreadsheet!I321,GenderValues),0)))</f>
        <v>1</v>
      </c>
      <c r="AO321" s="5" t="b">
        <f ca="1">IF(ISERROR(DATEVALUE(TEXT(Spreadsheet!J321,"mm/dd/yyyy")) &gt; TODAY()),IF(AND(ISBLANK(Spreadsheet!J321),ISBLANK(Spreadsheet!C321)),TRUE,FALSE),IF(DATEVALUE(TEXT(Spreadsheet!J321,"mm/dd/yyyy")) &gt; TODAY(),FALSE,TRUE))</f>
        <v>1</v>
      </c>
      <c r="AP321" s="5" t="b">
        <f>OR(ISBLANK(Spreadsheet!K321),LEN(Spreadsheet!K321)&lt;=100)</f>
        <v>1</v>
      </c>
      <c r="AQ321" s="5" t="b">
        <f t="array" ref="AQ321">IF(OR(AND(ISBLANK(Spreadsheet!L321),ISBLANK(Spreadsheet!C321)),AND(NOT(ISBLANK(Spreadsheet!C321)),NOT(ISBLANK(Spreadsheet!D321)))),TRUE,ISNUMBER(MATCH(TRUE,EXACT(Spreadsheet!L321,MaritalStatus),0)))</f>
        <v>1</v>
      </c>
      <c r="AR321" s="5" t="b">
        <f ca="1">IF(ISERROR(DATEVALUE(TEXT(Spreadsheet!M321,"mm/dd/yyyy")) &gt; TODAY()),IF(ISBLANK(Spreadsheet!M321),TRUE,FALSE),IF(DATEVALUE(TEXT(Spreadsheet!M321,"mm/dd/yyyy")) &gt; TODAY(),FALSE,TRUE))</f>
        <v>1</v>
      </c>
      <c r="AS321" s="5" t="b">
        <f>OR(ISBLANK(Spreadsheet!N321),LEN(Spreadsheet!N321)&lt;=100)</f>
        <v>1</v>
      </c>
      <c r="AT321" s="5" t="b">
        <f>OR(ISBLANK(Spreadsheet!O321),UPPER(Spreadsheet!O321)="YES")</f>
        <v>1</v>
      </c>
      <c r="AU321" s="5" t="b">
        <f>OR(ISBLANK(Spreadsheet!P321),UPPER(Spreadsheet!P321)="YES")</f>
        <v>1</v>
      </c>
      <c r="AV321" s="5" t="b">
        <f t="array" ref="AV321">IF(ISBLANK(Spreadsheet!Q321),TRUE,ISNUMBER(MATCH(TRUE,EXACT(Spreadsheet!Q321,OnGroupsPriorIns),0)))</f>
        <v>1</v>
      </c>
      <c r="AW321" s="5" t="b">
        <f>OR(ISBLANK(Spreadsheet!R321),UPPER(Spreadsheet!R321)="YES")</f>
        <v>1</v>
      </c>
      <c r="AX321" s="5" t="b">
        <f>OR(ISBLANK(Spreadsheet!S321),UPPER(Spreadsheet!S321)="YES")</f>
        <v>1</v>
      </c>
      <c r="AY321" s="5" t="b">
        <f>OR(AND(ISBLANK(Spreadsheet!C321),LEN(Spreadsheet!T321)=0),AND(NOT(ISBLANK(Spreadsheet!C321)),LEN(Spreadsheet!T321)&gt;0,LEN(Spreadsheet!T321)&lt;=50))</f>
        <v>1</v>
      </c>
      <c r="AZ321" s="5" t="b">
        <f>OR(LEN(Spreadsheet!U321)=0,AND(LEN(Spreadsheet!U321)&gt;0,LEN(Spreadsheet!U321)&lt;=50))</f>
        <v>1</v>
      </c>
      <c r="BA321" s="5" t="b">
        <f>OR(AND(ISBLANK(Spreadsheet!C321),LEN(Spreadsheet!V321)=0),AND(NOT(ISBLANK(Spreadsheet!C321)),LEN(Spreadsheet!V321)&gt;0,LEN(Spreadsheet!V321)&lt;=50))</f>
        <v>1</v>
      </c>
      <c r="BB321" s="5" t="b">
        <f t="array" ref="BB321">IF(AND(ISBLANK(Spreadsheet!C321),LEN(Spreadsheet!W321)=0),TRUE,ISNUMBER(MATCH(TRUE,EXACT(Spreadsheet!W321,States),0)))</f>
        <v>1</v>
      </c>
      <c r="BC321" s="5" t="b">
        <f>OR(AND(ISBLANK(Spreadsheet!C321),LEN(Spreadsheet!X321)=0),AND(NOT(ISBLANK(Spreadsheet!C321)),LEN(Spreadsheet!X321)&gt;0,LEN(Spreadsheet!X321)=5,ISNUMBER(VALUE(Spreadsheet!X321))))</f>
        <v>1</v>
      </c>
      <c r="BD321" s="5" t="b">
        <f>OR(ISBLANK(Spreadsheet!Z321),LEN(Spreadsheet!Z321)&lt;=50)</f>
        <v>1</v>
      </c>
      <c r="BE321" s="5" t="b">
        <f>ISBLANK(Spreadsheet!AA321)</f>
        <v>1</v>
      </c>
      <c r="BF321" s="5" t="b">
        <f>ISBLANK(Spreadsheet!AB321)</f>
        <v>1</v>
      </c>
      <c r="BG321" s="5" t="b">
        <f>IF(ISERROR(DATEVALUE(TEXT(Spreadsheet!AC321,"mm/dd/yyyy")) &gt; DATEVALUE(TEXT(Spreadsheet!J321,"mm/dd/yyyy"))),IF(OR(AND(ISBLANK(Spreadsheet!AC321),ISBLANK(Spreadsheet!C321)),AND(NOT(ISBLANK(Spreadsheet!C321)),ISBLANK(Spreadsheet!AC321),NOT(ISBLANK(Spreadsheet!D321)))),TRUE,FALSE),IF(DATEVALUE(TEXT(Spreadsheet!AC321,"mm/dd/yyyy")) &gt; DATEVALUE(TEXT(Spreadsheet!J321,"mm/dd/yyyy")),TRUE,FALSE))</f>
        <v>1</v>
      </c>
      <c r="BH321" s="5" t="b">
        <f>OR(AND(ISBLANK(Spreadsheet!C321),ISBLANK(Spreadsheet!AE321)),AND(NOT(ISBLANK(Spreadsheet!C321)),NOT(ISBLANK(Spreadsheet!D321)),ISBLANK(Spreadsheet!AE321)),AND(NOT(ISBLANK(Spreadsheet!C321)),ISBLANK(Spreadsheet!D321),NOT(ISBLANK(Spreadsheet!AE321)),LEN(Spreadsheet!AE321)&lt;=100))</f>
        <v>1</v>
      </c>
      <c r="BI321" s="5" t="b">
        <f t="array" ref="BI321">IF(ISBLANK(Spreadsheet!AF321),TRUE,ISNUMBER(MATCH(TRUE,EXACT(Spreadsheet!AF321,CobraShortReasons),0)))</f>
        <v>1</v>
      </c>
      <c r="BJ321" s="5" t="b">
        <f ca="1">IF(ISERROR(DATEVALUE(TEXT(Spreadsheet!AG321,"mm/dd/yyyy")) &gt; TODAY()),IF(ISBLANK(Spreadsheet!AG321),TRUE,FALSE),IF(DATEVALUE(TEXT(Spreadsheet!AG321,"mm/dd/yyyy")) &gt; TODAY(),FALSE,TRUE))</f>
        <v>1</v>
      </c>
      <c r="BK321" s="5" t="b">
        <f>OR(ISBLANK(Spreadsheet!AH321),LEN(Spreadsheet!AH321)&lt;=25)</f>
        <v>1</v>
      </c>
      <c r="BL321" s="5" t="b">
        <f t="array" aca="1" ref="BL321" ca="1">IF(ISBLANK(Spreadsheet!AI321),TRUE,ISNUMBER(MATCH(TRUE,EXACT(Spreadsheet!AI321,INDIRECT(Spreadsheet!$D$2)),0)))</f>
        <v>1</v>
      </c>
      <c r="BM321" s="5" t="b">
        <f t="array" aca="1" ref="BM321" ca="1">IF(ISBLANK(Spreadsheet!AJ321),TRUE,ISNUMBER(MATCH(TRUE,EXACT(Spreadsheet!AJ321,INDIRECT(Spreadsheet!BJ321)),0)))</f>
        <v>1</v>
      </c>
      <c r="BN321" s="5" t="b">
        <f t="array" ref="BN321">IF(ISBLANK(Spreadsheet!AK321),TRUE,ISNUMBER(MATCH(TRUE,EXACT(Spreadsheet!AK321,DentalPlans),0)))</f>
        <v>1</v>
      </c>
      <c r="BO321" s="5" t="b">
        <f t="array" aca="1" ref="BO321" ca="1">IF(ISBLANK(Spreadsheet!AL321),TRUE,ISNUMBER(MATCH(TRUE,EXACT(Spreadsheet!AL321,INDIRECT(Spreadsheet!BK321)),0)))</f>
        <v>1</v>
      </c>
      <c r="BP321" s="5" t="b">
        <f t="array" ref="BP321">IF(ISBLANK(Spreadsheet!AM321),TRUE,ISNUMBER(MATCH(TRUE,EXACT(Spreadsheet!AM321,VisionPlans),0)))</f>
        <v>1</v>
      </c>
      <c r="BQ321" s="5" t="b">
        <f t="array" aca="1" ref="BQ321" ca="1">IF(ISBLANK(Spreadsheet!AN321),TRUE,ISNUMBER(MATCH(TRUE,EXACT(Spreadsheet!AN321,INDIRECT(Spreadsheet!BL321)),0)))</f>
        <v>1</v>
      </c>
      <c r="BR321" s="5" t="b">
        <f t="array" ref="BR321">IF(ISBLANK(Spreadsheet!AO321),TRUE,ISNUMBER(MATCH(TRUE,EXACT(Spreadsheet!AO321,LifeBenefitClasses),0)))</f>
        <v>1</v>
      </c>
      <c r="BS321" s="5" t="b">
        <f>IF(OR(ISBLANK(Spreadsheet!AO321), Spreadsheet!AO321="Waive"),IF(ISBLANK(Spreadsheet!AP321),TRUE,FALSE),IF(OR(AND(NOT(ISBLANK(Spreadsheet!AO321)),ISBLANK(Spreadsheet!AP321)),NOT(ISNUMBER(VALUE(Spreadsheet!AP321)))),FALSE,IF(OR(AND(Spreadsheet!AP321&lt;6,MOD(Spreadsheet!AP321*10,5)=0), MOD(Spreadsheet!AP321,5000)=0),TRUE,FALSE)))</f>
        <v>1</v>
      </c>
      <c r="BT321" s="5" t="b">
        <f t="array" ref="BT321">IF(ISBLANK(Spreadsheet!AQ321),TRUE,ISNUMBER(MATCH(TRUE,EXACT(Spreadsheet!AQ321,EnrollWaive),0)))</f>
        <v>1</v>
      </c>
      <c r="BU321" s="5" t="b">
        <f t="array" ref="BU321">IF(ISBLANK(Spreadsheet!AR321),TRUE,ISNUMBER(MATCH(TRUE,EXACT(Spreadsheet!AR321,LifeBenefitClasses),0)))</f>
        <v>1</v>
      </c>
      <c r="BV321" s="5" t="b">
        <f>IF(OR(ISBLANK(Spreadsheet!AR321), Spreadsheet!AR321="Waive"),IF(ISBLANK(Spreadsheet!AS321),TRUE,FALSE),IF(OR(AND(NOT(ISBLANK(Spreadsheet!AR321)),ISBLANK(Spreadsheet!AS321)),NOT(ISNUMBER(VALUE(Spreadsheet!AS321)))),FALSE,IF(OR(AND(Spreadsheet!AS321&lt;6,MOD(Spreadsheet!AS321*10,5)=0), MOD(Spreadsheet!AS321,10000)=0),TRUE,FALSE)))</f>
        <v>1</v>
      </c>
      <c r="BW321" s="5" t="b">
        <f t="array" ref="BW321">IF(ISBLANK(Spreadsheet!AT321),TRUE,ISNUMBER(MATCH(TRUE,EXACT(Spreadsheet!AT321,LifeBenefitClasses),0)))</f>
        <v>1</v>
      </c>
      <c r="BX321" s="5" t="b">
        <f>IF(OR(ISBLANK(Spreadsheet!AT321), Spreadsheet!AT321="Waive"),IF(ISBLANK(Spreadsheet!AU321),TRUE,FALSE),IF(OR(AND(NOT(ISBLANK(Spreadsheet!AT321)),ISBLANK(Spreadsheet!AU321)),NOT(ISNUMBER(VALUE(Spreadsheet!AU321)))),FALSE,IF(AND(NOT(OR(ISBLANK(Spreadsheet!AT321),Spreadsheet!AT321="Waive")),NOT(OR(ISBLANK(Spreadsheet!AR321),Spreadsheet!AR321="Waive")),MOD(Spreadsheet!AU321,5000)=0, Spreadsheet!AU321&lt;=(Spreadsheet!AS321*0.5)),TRUE,FALSE)))</f>
        <v>1</v>
      </c>
      <c r="BY321" s="5" t="b">
        <f t="array" ref="BY321">IF(ISBLANK(Spreadsheet!AV321),TRUE,ISNUMBER(MATCH(TRUE,EXACT(Spreadsheet!AV321,EnrollWaive),0)))</f>
        <v>1</v>
      </c>
      <c r="BZ321" s="5" t="b">
        <f t="array" ref="BZ321">IF(ISBLANK(Spreadsheet!AW321),TRUE,ISNUMBER(MATCH(TRUE,EXACT(Spreadsheet!AW321,LifeBenefitClasses),0)))</f>
        <v>1</v>
      </c>
      <c r="CA321" s="5" t="b">
        <f t="array" ref="CA321">IF(ISBLANK(Spreadsheet!AX321),TRUE,ISNUMBER(MATCH(TRUE,EXACT(Spreadsheet!AX321,LifeBenefitClasses),0)))</f>
        <v>1</v>
      </c>
      <c r="CB321" s="5" t="b">
        <f t="array" ref="CB321">IF(ISBLANK(Spreadsheet!AY321),TRUE,ISNUMBER(MATCH(TRUE,EXACT(Spreadsheet!AY321,LifeBenefitClasses),0)))</f>
        <v>1</v>
      </c>
      <c r="CC321" s="5" t="b">
        <f t="array" ref="CC321">IF(ISBLANK(Spreadsheet!AZ321),TRUE,ISNUMBER(MATCH(TRUE,EXACT(Spreadsheet!AZ321,LifeBenefitClasses),0)))</f>
        <v>1</v>
      </c>
      <c r="CD321" s="5" t="b">
        <f t="array" ref="CD321">IF(ISBLANK(Spreadsheet!BA321),TRUE,ISNUMBER(MATCH(TRUE,EXACT(Spreadsheet!BA321,LifeBenefitClasses),0)))</f>
        <v>1</v>
      </c>
      <c r="CE321" s="5" t="b">
        <f>IF(OR(ISBLANK(Spreadsheet!BA321), Spreadsheet!BA321="Waive"),IF(ISBLANK(Spreadsheet!BB321),TRUE,FALSE),IF(OR(AND(NOT(ISBLANK(Spreadsheet!BA321)),ISBLANK(Spreadsheet!BB321)),NOT(ISNUMBER(VALUE(Spreadsheet!BB321))),ISBLANK(Spreadsheet!BC321),NOT(ISNUMBER(VALUE(Spreadsheet!BC321)))),FALSE,IF(AND(Spreadsheet!BB321&gt;=50000,Spreadsheet!BB321&lt;=250000,MOD(Spreadsheet!BB321,10000)=0,Spreadsheet!BB321&lt;=(10*Spreadsheet!BC321)),TRUE,FALSE)))</f>
        <v>1</v>
      </c>
      <c r="CF321" s="5" t="b">
        <f>IF(NOT(ISBLANK(Spreadsheet!BC321)),AND(ISNUMBER(VALUE(Spreadsheet!BC321)),Spreadsheet!BC321&gt;0),AND(OR(ISBLANK(Spreadsheet!AO321),Spreadsheet!AO321="Waive",AND(NOT(OR(ISBLANK(Spreadsheet!AO321),Spreadsheet!AO321="Waive")),Spreadsheet!AP321&gt;=6)),OR(ISBLANK(Spreadsheet!AR321),AND(NOT(OR(ISBLANK(Spreadsheet!AR321),Spreadsheet!AR321="Waive")),Spreadsheet!AS321&gt;=6)),OR(ISBLANK(Spreadsheet!AW321)),OR(ISBLANK(Spreadsheet!AX321)),OR(ISBLANK(Spreadsheet!AY321)),OR(ISBLANK(Spreadsheet!AZ321)),OR(ISBLANK(Spreadsheet!BA321),Spreadsheet!BA321="Waive")))</f>
        <v>1</v>
      </c>
      <c r="CG321" s="5" t="b">
        <f t="shared" ca="1" si="21"/>
        <v>1</v>
      </c>
    </row>
    <row r="322" spans="8:85" x14ac:dyDescent="0.3">
      <c r="H322" s="5">
        <f t="shared" ca="1" si="18"/>
        <v>2</v>
      </c>
      <c r="I322" s="5" t="str">
        <f t="shared" ca="1" si="19"/>
        <v/>
      </c>
      <c r="J322" s="5" t="str">
        <f>IF(AND(NOT(ISBLANK(Spreadsheet!C322)),ISBLANK(Spreadsheet!D322)),Spreadsheet!F322&amp;" "&amp;Spreadsheet!H322,"")</f>
        <v/>
      </c>
      <c r="K322" s="5">
        <f>IF(AND(NOT(ISBLANK(Spreadsheet!C322)),ISBLANK(Spreadsheet!D322)),COUNTIFS(Spreadsheet!E323:E$786,"=Child",Spreadsheet!C323:C$786, "="&amp;Spreadsheet!C322) + COUNTIFS(Spreadsheet!E323:E$786,"=Step-child",Spreadsheet!C323:C$786, "="&amp;Spreadsheet!C322),0)</f>
        <v>0</v>
      </c>
      <c r="L322" s="5">
        <f>IF(NOT(ISBLANK(J322)),COUNTIFS(Spreadsheet!E323:E$786,"=Wife",Spreadsheet!C323:C$786, "="&amp;Spreadsheet!C322) + COUNTIFS(Spreadsheet!E323:E$786,"=Husband",Spreadsheet!C323:C$786, "="&amp;Spreadsheet!C322),0)</f>
        <v>0</v>
      </c>
      <c r="M322" s="5">
        <f>IF(NOT(ISBLANK(Spreadsheet!AJ322)),VLOOKUP(Spreadsheet!AJ322,'Drop Downs'!$P$2:$R$16,3,FALSE),0)</f>
        <v>0</v>
      </c>
      <c r="N322" s="5">
        <f>IF(NOT(ISBLANK(Spreadsheet!AJ322)), VLOOKUP(Spreadsheet!AJ322,'Drop Downs'!$P$2:$R$16,2,FALSE),0)</f>
        <v>0</v>
      </c>
      <c r="O322" s="5">
        <f>IF(NOT(ISBLANK(Spreadsheet!AL322)),VLOOKUP(Spreadsheet!AL322,'Drop Downs'!$P$2:$R$16,3,FALSE), 0)</f>
        <v>0</v>
      </c>
      <c r="P322" s="5">
        <f>IF(NOT(ISBLANK(Spreadsheet!AL322)),VLOOKUP(Spreadsheet!AL322,'Drop Downs'!$P$2:$R$16,2,FALSE),0)</f>
        <v>0</v>
      </c>
      <c r="Q322" s="5">
        <f>IF(NOT(ISBLANK(Spreadsheet!AN322)),VLOOKUP(Spreadsheet!AN322,'Drop Downs'!$P$2:$R$16,3,FALSE),0)</f>
        <v>0</v>
      </c>
      <c r="R322" s="5">
        <f>IF(NOT(ISBLANK(Spreadsheet!AN322)),VLOOKUP(Spreadsheet!AN322,'Drop Downs'!$P$2:$R$16,2,FALSE),0)</f>
        <v>0</v>
      </c>
      <c r="S322" s="5" t="str">
        <f>IF(OR(M322&gt;K322,N322&gt;L322,O322&gt;K322, Q322&gt;K322,N322&gt;L322, P322&gt;L322, R322&gt;L322),"Member currently has a coverage election over what he/she needs.  Please add more dependents or adjust the coverage election.","")&amp;(IF(AND(NOT(ISBLANK(Spreadsheet!C322)),NOT(ISBLANK(Spreadsheet!D322)),ISBLANK(Spreadsheet!E322)),"Dependent lacks a relationship to member.Please select one from the drop-down.",""))</f>
        <v/>
      </c>
      <c r="T322" s="5" t="b">
        <f t="shared" si="20"/>
        <v>1</v>
      </c>
      <c r="U322" s="5" t="b">
        <f>OR(ISBLANK(Spreadsheet!C322),IF(NOT(ISBLANK(Spreadsheet!D322)),NOT(ISBLANK(Spreadsheet!E322)),TRUE))</f>
        <v>1</v>
      </c>
      <c r="V322" s="5" t="b">
        <f>OR(ISBLANK(Spreadsheet!C322), NOT(ISBLANK(Spreadsheet!I322)))</f>
        <v>1</v>
      </c>
      <c r="W322" s="5" t="b">
        <f>OR(ISBLANK(Spreadsheet!D322),NOT(ISBLANK(Spreadsheet!C322)))</f>
        <v>1</v>
      </c>
      <c r="X322" s="155" t="str">
        <f>REPT("0",MIN(FIND({1,2,3,4,5,6,7,8,9},Spreadsheet!C322&amp;"123456789"))-1)&amp;IF(ISBLANK(Spreadsheet!C322),"",SUMPRODUCT(MID(0&amp;Spreadsheet!C322,LARGE(INDEX(ISNUMBER(--MID(Spreadsheet!C322,ROW($1:$225),1))*
 ROW($1:$225),0),ROW($1:$225))+1,1)*10^ROW($1:$225)/10))</f>
        <v/>
      </c>
      <c r="Y322" s="5" t="b">
        <f>IF(NOT(ISBLANK(Spreadsheet!C322)),IF(AND(ISNUMBER(VALUE(Spreadsheet!C322)), LEN(Spreadsheet!C322)=9),TRUE,FALSE),TRUE)</f>
        <v>1</v>
      </c>
      <c r="Z322" s="155" t="str">
        <f>REPT("0",MIN(FIND({1,2,3,4,5,6,7,8,9},Spreadsheet!D322&amp;"123456789"))-1)&amp;IF(ISBLANK(Spreadsheet!D322),"",SUMPRODUCT(MID(0&amp;Spreadsheet!D322,LARGE(INDEX(ISNUMBER(--MID(Spreadsheet!D322,ROW($1:$225),1))*
 ROW($1:$225),0),ROW($1:$225))+1,1)*10^ROW($1:$225)/10))</f>
        <v/>
      </c>
      <c r="AA322" s="5" t="b">
        <f>IF(AND(NOT(ISBLANK(Spreadsheet!D322)),NOT(ISBLANK(Spreadsheet!C322))),IF(AND(ISNUMBER(VALUE(Spreadsheet!D322)), LEN(Spreadsheet!D322)=9),TRUE,FALSE),IF(AND(NOT(ISBLANK(Spreadsheet!D322)),ISBLANK(Spreadsheet!C322)),FALSE,TRUE))</f>
        <v>1</v>
      </c>
      <c r="AB322" s="5" t="b">
        <f>OR(ISBLANK(Spreadsheet!Y322),IF(NOT(ISBLANK(Spreadsheet!Y322)),LEN(Spreadsheet!Y322)=10,ISNUMBER(VALUE(Spreadsheet!Y322))))</f>
        <v>1</v>
      </c>
      <c r="AC322" s="5" t="b">
        <f>OR(ISBLANK(Spreadsheet!AI322), AND(NOT(ISBLANK(Spreadsheet!AJ322)), NOT(ISNUMBER(SEARCH("Waive",Spreadsheet!AJ322)))))</f>
        <v>1</v>
      </c>
      <c r="AD322" s="5" t="b">
        <f>OR(ISBLANK(Spreadsheet!AK322), AND(NOT(ISBLANK(Spreadsheet!AL322)), NOT(ISNUMBER(SEARCH("Waive",Spreadsheet!AL322)))))</f>
        <v>1</v>
      </c>
      <c r="AE322" s="5" t="b">
        <f>OR(ISBLANK(Spreadsheet!AM322), AND(NOT(ISBLANK(Spreadsheet!AN322)), NOT(ISNUMBER(SEARCH("Waive", Spreadsheet!AN322)))))</f>
        <v>1</v>
      </c>
      <c r="AF322" s="5" t="b">
        <f>OR(ISBLANK(Spreadsheet!C322), NOT(ISBLANK(Spreadsheet!D322)),NOT(ISBLANK(Spreadsheet!L322)))</f>
        <v>1</v>
      </c>
      <c r="AG322" s="5" t="b">
        <f>IF(AND(NOT(ISBLANK(Spreadsheet!C322)), NOT(ISBLANK(Spreadsheet!D322)),Spreadsheet!C322&lt;&gt;Spreadsheet!D322),IF(ISERROR(VLOOKUP(Spreadsheet!C322, Spreadsheet!$C$6:'Spreadsheet'!$C321,1,FALSE)), FALSE, TRUE),TRUE)</f>
        <v>1</v>
      </c>
      <c r="AH322" s="5" t="b">
        <f>Spreadsheet!$B$2=Spreadsheet!AD322</f>
        <v>1</v>
      </c>
      <c r="AI322" s="5" t="b">
        <f>IF(ISBLANK(Spreadsheet!G322),TRUE,IF(OR(LEN(Spreadsheet!G322)&gt;1,ISNUMBER(VALUE(Spreadsheet!G322))),FALSE,TRUE))</f>
        <v>1</v>
      </c>
      <c r="AJ322" s="5" t="b">
        <f>OR(ISBLANK(Spreadsheet!C322), NOT(ISBLANK(Spreadsheet!B322)), NOT(ISBLANK(Spreadsheet!D322)))</f>
        <v>1</v>
      </c>
      <c r="AK322" s="5" t="b">
        <f t="array" ref="AK322">IF(OR(AND(ISBLANK(Spreadsheet!E322),ISBLANK(Spreadsheet!D322),NOT(ISBLANK(Spreadsheet!C322))),AND(ISBLANK(Spreadsheet!E322),ISBLANK(Spreadsheet!D322),ISBLANK(Spreadsheet!C322))),TRUE,ISNUMBER(MATCH(TRUE,EXACT(Spreadsheet!E322,Relationships),0)))</f>
        <v>1</v>
      </c>
      <c r="AL322" s="5" t="b">
        <f>IF(NOT(ISBLANK(Spreadsheet!C322)),IF(OR(ISBLANK(Spreadsheet!F322),LEN(Spreadsheet!F322)&gt;40),FALSE,TRUE),TRUE)</f>
        <v>1</v>
      </c>
      <c r="AM322" s="5" t="b">
        <f>IF(NOT(ISBLANK(Spreadsheet!C322)),IF(OR(ISBLANK(Spreadsheet!H322),LEN(Spreadsheet!H322)&gt;40),FALSE,TRUE),TRUE)</f>
        <v>1</v>
      </c>
      <c r="AN322" s="5" t="b">
        <f t="array" ref="AN322">IF(ISBLANK(Spreadsheet!I322),TRUE,ISNUMBER(MATCH(TRUE,EXACT(Spreadsheet!I322,GenderValues),0)))</f>
        <v>1</v>
      </c>
      <c r="AO322" s="5" t="b">
        <f ca="1">IF(ISERROR(DATEVALUE(TEXT(Spreadsheet!J322,"mm/dd/yyyy")) &gt; TODAY()),IF(AND(ISBLANK(Spreadsheet!J322),ISBLANK(Spreadsheet!C322)),TRUE,FALSE),IF(DATEVALUE(TEXT(Spreadsheet!J322,"mm/dd/yyyy")) &gt; TODAY(),FALSE,TRUE))</f>
        <v>1</v>
      </c>
      <c r="AP322" s="5" t="b">
        <f>OR(ISBLANK(Spreadsheet!K322),LEN(Spreadsheet!K322)&lt;=100)</f>
        <v>1</v>
      </c>
      <c r="AQ322" s="5" t="b">
        <f t="array" ref="AQ322">IF(OR(AND(ISBLANK(Spreadsheet!L322),ISBLANK(Spreadsheet!C322)),AND(NOT(ISBLANK(Spreadsheet!C322)),NOT(ISBLANK(Spreadsheet!D322)))),TRUE,ISNUMBER(MATCH(TRUE,EXACT(Spreadsheet!L322,MaritalStatus),0)))</f>
        <v>1</v>
      </c>
      <c r="AR322" s="5" t="b">
        <f ca="1">IF(ISERROR(DATEVALUE(TEXT(Spreadsheet!M322,"mm/dd/yyyy")) &gt; TODAY()),IF(ISBLANK(Spreadsheet!M322),TRUE,FALSE),IF(DATEVALUE(TEXT(Spreadsheet!M322,"mm/dd/yyyy")) &gt; TODAY(),FALSE,TRUE))</f>
        <v>1</v>
      </c>
      <c r="AS322" s="5" t="b">
        <f>OR(ISBLANK(Spreadsheet!N322),LEN(Spreadsheet!N322)&lt;=100)</f>
        <v>1</v>
      </c>
      <c r="AT322" s="5" t="b">
        <f>OR(ISBLANK(Spreadsheet!O322),UPPER(Spreadsheet!O322)="YES")</f>
        <v>1</v>
      </c>
      <c r="AU322" s="5" t="b">
        <f>OR(ISBLANK(Spreadsheet!P322),UPPER(Spreadsheet!P322)="YES")</f>
        <v>1</v>
      </c>
      <c r="AV322" s="5" t="b">
        <f t="array" ref="AV322">IF(ISBLANK(Spreadsheet!Q322),TRUE,ISNUMBER(MATCH(TRUE,EXACT(Spreadsheet!Q322,OnGroupsPriorIns),0)))</f>
        <v>1</v>
      </c>
      <c r="AW322" s="5" t="b">
        <f>OR(ISBLANK(Spreadsheet!R322),UPPER(Spreadsheet!R322)="YES")</f>
        <v>1</v>
      </c>
      <c r="AX322" s="5" t="b">
        <f>OR(ISBLANK(Spreadsheet!S322),UPPER(Spreadsheet!S322)="YES")</f>
        <v>1</v>
      </c>
      <c r="AY322" s="5" t="b">
        <f>OR(AND(ISBLANK(Spreadsheet!C322),LEN(Spreadsheet!T322)=0),AND(NOT(ISBLANK(Spreadsheet!C322)),LEN(Spreadsheet!T322)&gt;0,LEN(Spreadsheet!T322)&lt;=50))</f>
        <v>1</v>
      </c>
      <c r="AZ322" s="5" t="b">
        <f>OR(LEN(Spreadsheet!U322)=0,AND(LEN(Spreadsheet!U322)&gt;0,LEN(Spreadsheet!U322)&lt;=50))</f>
        <v>1</v>
      </c>
      <c r="BA322" s="5" t="b">
        <f>OR(AND(ISBLANK(Spreadsheet!C322),LEN(Spreadsheet!V322)=0),AND(NOT(ISBLANK(Spreadsheet!C322)),LEN(Spreadsheet!V322)&gt;0,LEN(Spreadsheet!V322)&lt;=50))</f>
        <v>1</v>
      </c>
      <c r="BB322" s="5" t="b">
        <f t="array" ref="BB322">IF(AND(ISBLANK(Spreadsheet!C322),LEN(Spreadsheet!W322)=0),TRUE,ISNUMBER(MATCH(TRUE,EXACT(Spreadsheet!W322,States),0)))</f>
        <v>1</v>
      </c>
      <c r="BC322" s="5" t="b">
        <f>OR(AND(ISBLANK(Spreadsheet!C322),LEN(Spreadsheet!X322)=0),AND(NOT(ISBLANK(Spreadsheet!C322)),LEN(Spreadsheet!X322)&gt;0,LEN(Spreadsheet!X322)=5,ISNUMBER(VALUE(Spreadsheet!X322))))</f>
        <v>1</v>
      </c>
      <c r="BD322" s="5" t="b">
        <f>OR(ISBLANK(Spreadsheet!Z322),LEN(Spreadsheet!Z322)&lt;=50)</f>
        <v>1</v>
      </c>
      <c r="BE322" s="5" t="b">
        <f>ISBLANK(Spreadsheet!AA322)</f>
        <v>1</v>
      </c>
      <c r="BF322" s="5" t="b">
        <f>ISBLANK(Spreadsheet!AB322)</f>
        <v>1</v>
      </c>
      <c r="BG322" s="5" t="b">
        <f>IF(ISERROR(DATEVALUE(TEXT(Spreadsheet!AC322,"mm/dd/yyyy")) &gt; DATEVALUE(TEXT(Spreadsheet!J322,"mm/dd/yyyy"))),IF(OR(AND(ISBLANK(Spreadsheet!AC322),ISBLANK(Spreadsheet!C322)),AND(NOT(ISBLANK(Spreadsheet!C322)),ISBLANK(Spreadsheet!AC322),NOT(ISBLANK(Spreadsheet!D322)))),TRUE,FALSE),IF(DATEVALUE(TEXT(Spreadsheet!AC322,"mm/dd/yyyy")) &gt; DATEVALUE(TEXT(Spreadsheet!J322,"mm/dd/yyyy")),TRUE,FALSE))</f>
        <v>1</v>
      </c>
      <c r="BH322" s="5" t="b">
        <f>OR(AND(ISBLANK(Spreadsheet!C322),ISBLANK(Spreadsheet!AE322)),AND(NOT(ISBLANK(Spreadsheet!C322)),NOT(ISBLANK(Spreadsheet!D322)),ISBLANK(Spreadsheet!AE322)),AND(NOT(ISBLANK(Spreadsheet!C322)),ISBLANK(Spreadsheet!D322),NOT(ISBLANK(Spreadsheet!AE322)),LEN(Spreadsheet!AE322)&lt;=100))</f>
        <v>1</v>
      </c>
      <c r="BI322" s="5" t="b">
        <f t="array" ref="BI322">IF(ISBLANK(Spreadsheet!AF322),TRUE,ISNUMBER(MATCH(TRUE,EXACT(Spreadsheet!AF322,CobraShortReasons),0)))</f>
        <v>1</v>
      </c>
      <c r="BJ322" s="5" t="b">
        <f ca="1">IF(ISERROR(DATEVALUE(TEXT(Spreadsheet!AG322,"mm/dd/yyyy")) &gt; TODAY()),IF(ISBLANK(Spreadsheet!AG322),TRUE,FALSE),IF(DATEVALUE(TEXT(Spreadsheet!AG322,"mm/dd/yyyy")) &gt; TODAY(),FALSE,TRUE))</f>
        <v>1</v>
      </c>
      <c r="BK322" s="5" t="b">
        <f>OR(ISBLANK(Spreadsheet!AH322),LEN(Spreadsheet!AH322)&lt;=25)</f>
        <v>1</v>
      </c>
      <c r="BL322" s="5" t="b">
        <f t="array" aca="1" ref="BL322" ca="1">IF(ISBLANK(Spreadsheet!AI322),TRUE,ISNUMBER(MATCH(TRUE,EXACT(Spreadsheet!AI322,INDIRECT(Spreadsheet!$D$2)),0)))</f>
        <v>1</v>
      </c>
      <c r="BM322" s="5" t="b">
        <f t="array" aca="1" ref="BM322" ca="1">IF(ISBLANK(Spreadsheet!AJ322),TRUE,ISNUMBER(MATCH(TRUE,EXACT(Spreadsheet!AJ322,INDIRECT(Spreadsheet!BJ322)),0)))</f>
        <v>1</v>
      </c>
      <c r="BN322" s="5" t="b">
        <f t="array" ref="BN322">IF(ISBLANK(Spreadsheet!AK322),TRUE,ISNUMBER(MATCH(TRUE,EXACT(Spreadsheet!AK322,DentalPlans),0)))</f>
        <v>1</v>
      </c>
      <c r="BO322" s="5" t="b">
        <f t="array" aca="1" ref="BO322" ca="1">IF(ISBLANK(Spreadsheet!AL322),TRUE,ISNUMBER(MATCH(TRUE,EXACT(Spreadsheet!AL322,INDIRECT(Spreadsheet!BK322)),0)))</f>
        <v>1</v>
      </c>
      <c r="BP322" s="5" t="b">
        <f t="array" ref="BP322">IF(ISBLANK(Spreadsheet!AM322),TRUE,ISNUMBER(MATCH(TRUE,EXACT(Spreadsheet!AM322,VisionPlans),0)))</f>
        <v>1</v>
      </c>
      <c r="BQ322" s="5" t="b">
        <f t="array" aca="1" ref="BQ322" ca="1">IF(ISBLANK(Spreadsheet!AN322),TRUE,ISNUMBER(MATCH(TRUE,EXACT(Spreadsheet!AN322,INDIRECT(Spreadsheet!BL322)),0)))</f>
        <v>1</v>
      </c>
      <c r="BR322" s="5" t="b">
        <f t="array" ref="BR322">IF(ISBLANK(Spreadsheet!AO322),TRUE,ISNUMBER(MATCH(TRUE,EXACT(Spreadsheet!AO322,LifeBenefitClasses),0)))</f>
        <v>1</v>
      </c>
      <c r="BS322" s="5" t="b">
        <f>IF(OR(ISBLANK(Spreadsheet!AO322), Spreadsheet!AO322="Waive"),IF(ISBLANK(Spreadsheet!AP322),TRUE,FALSE),IF(OR(AND(NOT(ISBLANK(Spreadsheet!AO322)),ISBLANK(Spreadsheet!AP322)),NOT(ISNUMBER(VALUE(Spreadsheet!AP322)))),FALSE,IF(OR(AND(Spreadsheet!AP322&lt;6,MOD(Spreadsheet!AP322*10,5)=0), MOD(Spreadsheet!AP322,5000)=0),TRUE,FALSE)))</f>
        <v>1</v>
      </c>
      <c r="BT322" s="5" t="b">
        <f t="array" ref="BT322">IF(ISBLANK(Spreadsheet!AQ322),TRUE,ISNUMBER(MATCH(TRUE,EXACT(Spreadsheet!AQ322,EnrollWaive),0)))</f>
        <v>1</v>
      </c>
      <c r="BU322" s="5" t="b">
        <f t="array" ref="BU322">IF(ISBLANK(Spreadsheet!AR322),TRUE,ISNUMBER(MATCH(TRUE,EXACT(Spreadsheet!AR322,LifeBenefitClasses),0)))</f>
        <v>1</v>
      </c>
      <c r="BV322" s="5" t="b">
        <f>IF(OR(ISBLANK(Spreadsheet!AR322), Spreadsheet!AR322="Waive"),IF(ISBLANK(Spreadsheet!AS322),TRUE,FALSE),IF(OR(AND(NOT(ISBLANK(Spreadsheet!AR322)),ISBLANK(Spreadsheet!AS322)),NOT(ISNUMBER(VALUE(Spreadsheet!AS322)))),FALSE,IF(OR(AND(Spreadsheet!AS322&lt;6,MOD(Spreadsheet!AS322*10,5)=0), MOD(Spreadsheet!AS322,10000)=0),TRUE,FALSE)))</f>
        <v>1</v>
      </c>
      <c r="BW322" s="5" t="b">
        <f t="array" ref="BW322">IF(ISBLANK(Spreadsheet!AT322),TRUE,ISNUMBER(MATCH(TRUE,EXACT(Spreadsheet!AT322,LifeBenefitClasses),0)))</f>
        <v>1</v>
      </c>
      <c r="BX322" s="5" t="b">
        <f>IF(OR(ISBLANK(Spreadsheet!AT322), Spreadsheet!AT322="Waive"),IF(ISBLANK(Spreadsheet!AU322),TRUE,FALSE),IF(OR(AND(NOT(ISBLANK(Spreadsheet!AT322)),ISBLANK(Spreadsheet!AU322)),NOT(ISNUMBER(VALUE(Spreadsheet!AU322)))),FALSE,IF(AND(NOT(OR(ISBLANK(Spreadsheet!AT322),Spreadsheet!AT322="Waive")),NOT(OR(ISBLANK(Spreadsheet!AR322),Spreadsheet!AR322="Waive")),MOD(Spreadsheet!AU322,5000)=0, Spreadsheet!AU322&lt;=(Spreadsheet!AS322*0.5)),TRUE,FALSE)))</f>
        <v>1</v>
      </c>
      <c r="BY322" s="5" t="b">
        <f t="array" ref="BY322">IF(ISBLANK(Spreadsheet!AV322),TRUE,ISNUMBER(MATCH(TRUE,EXACT(Spreadsheet!AV322,EnrollWaive),0)))</f>
        <v>1</v>
      </c>
      <c r="BZ322" s="5" t="b">
        <f t="array" ref="BZ322">IF(ISBLANK(Spreadsheet!AW322),TRUE,ISNUMBER(MATCH(TRUE,EXACT(Spreadsheet!AW322,LifeBenefitClasses),0)))</f>
        <v>1</v>
      </c>
      <c r="CA322" s="5" t="b">
        <f t="array" ref="CA322">IF(ISBLANK(Spreadsheet!AX322),TRUE,ISNUMBER(MATCH(TRUE,EXACT(Spreadsheet!AX322,LifeBenefitClasses),0)))</f>
        <v>1</v>
      </c>
      <c r="CB322" s="5" t="b">
        <f t="array" ref="CB322">IF(ISBLANK(Spreadsheet!AY322),TRUE,ISNUMBER(MATCH(TRUE,EXACT(Spreadsheet!AY322,LifeBenefitClasses),0)))</f>
        <v>1</v>
      </c>
      <c r="CC322" s="5" t="b">
        <f t="array" ref="CC322">IF(ISBLANK(Spreadsheet!AZ322),TRUE,ISNUMBER(MATCH(TRUE,EXACT(Spreadsheet!AZ322,LifeBenefitClasses),0)))</f>
        <v>1</v>
      </c>
      <c r="CD322" s="5" t="b">
        <f t="array" ref="CD322">IF(ISBLANK(Spreadsheet!BA322),TRUE,ISNUMBER(MATCH(TRUE,EXACT(Spreadsheet!BA322,LifeBenefitClasses),0)))</f>
        <v>1</v>
      </c>
      <c r="CE322" s="5" t="b">
        <f>IF(OR(ISBLANK(Spreadsheet!BA322), Spreadsheet!BA322="Waive"),IF(ISBLANK(Spreadsheet!BB322),TRUE,FALSE),IF(OR(AND(NOT(ISBLANK(Spreadsheet!BA322)),ISBLANK(Spreadsheet!BB322)),NOT(ISNUMBER(VALUE(Spreadsheet!BB322))),ISBLANK(Spreadsheet!BC322),NOT(ISNUMBER(VALUE(Spreadsheet!BC322)))),FALSE,IF(AND(Spreadsheet!BB322&gt;=50000,Spreadsheet!BB322&lt;=250000,MOD(Spreadsheet!BB322,10000)=0,Spreadsheet!BB322&lt;=(10*Spreadsheet!BC322)),TRUE,FALSE)))</f>
        <v>1</v>
      </c>
      <c r="CF322" s="5" t="b">
        <f>IF(NOT(ISBLANK(Spreadsheet!BC322)),AND(ISNUMBER(VALUE(Spreadsheet!BC322)),Spreadsheet!BC322&gt;0),AND(OR(ISBLANK(Spreadsheet!AO322),Spreadsheet!AO322="Waive",AND(NOT(OR(ISBLANK(Spreadsheet!AO322),Spreadsheet!AO322="Waive")),Spreadsheet!AP322&gt;=6)),OR(ISBLANK(Spreadsheet!AR322),AND(NOT(OR(ISBLANK(Spreadsheet!AR322),Spreadsheet!AR322="Waive")),Spreadsheet!AS322&gt;=6)),OR(ISBLANK(Spreadsheet!AW322)),OR(ISBLANK(Spreadsheet!AX322)),OR(ISBLANK(Spreadsheet!AY322)),OR(ISBLANK(Spreadsheet!AZ322)),OR(ISBLANK(Spreadsheet!BA322),Spreadsheet!BA322="Waive")))</f>
        <v>1</v>
      </c>
      <c r="CG322" s="5" t="b">
        <f t="shared" ca="1" si="21"/>
        <v>1</v>
      </c>
    </row>
    <row r="323" spans="8:85" x14ac:dyDescent="0.3">
      <c r="H323" s="5">
        <f t="shared" ca="1" si="18"/>
        <v>2</v>
      </c>
      <c r="I323" s="5" t="str">
        <f t="shared" ca="1" si="19"/>
        <v/>
      </c>
      <c r="J323" s="5" t="str">
        <f>IF(AND(NOT(ISBLANK(Spreadsheet!C323)),ISBLANK(Spreadsheet!D323)),Spreadsheet!F323&amp;" "&amp;Spreadsheet!H323,"")</f>
        <v/>
      </c>
      <c r="K323" s="5">
        <f>IF(AND(NOT(ISBLANK(Spreadsheet!C323)),ISBLANK(Spreadsheet!D323)),COUNTIFS(Spreadsheet!E324:E$786,"=Child",Spreadsheet!C324:C$786, "="&amp;Spreadsheet!C323) + COUNTIFS(Spreadsheet!E324:E$786,"=Step-child",Spreadsheet!C324:C$786, "="&amp;Spreadsheet!C323),0)</f>
        <v>0</v>
      </c>
      <c r="L323" s="5">
        <f>IF(NOT(ISBLANK(J323)),COUNTIFS(Spreadsheet!E324:E$786,"=Wife",Spreadsheet!C324:C$786, "="&amp;Spreadsheet!C323) + COUNTIFS(Spreadsheet!E324:E$786,"=Husband",Spreadsheet!C324:C$786, "="&amp;Spreadsheet!C323),0)</f>
        <v>0</v>
      </c>
      <c r="M323" s="5">
        <f>IF(NOT(ISBLANK(Spreadsheet!AJ323)),VLOOKUP(Spreadsheet!AJ323,'Drop Downs'!$P$2:$R$16,3,FALSE),0)</f>
        <v>0</v>
      </c>
      <c r="N323" s="5">
        <f>IF(NOT(ISBLANK(Spreadsheet!AJ323)), VLOOKUP(Spreadsheet!AJ323,'Drop Downs'!$P$2:$R$16,2,FALSE),0)</f>
        <v>0</v>
      </c>
      <c r="O323" s="5">
        <f>IF(NOT(ISBLANK(Spreadsheet!AL323)),VLOOKUP(Spreadsheet!AL323,'Drop Downs'!$P$2:$R$16,3,FALSE), 0)</f>
        <v>0</v>
      </c>
      <c r="P323" s="5">
        <f>IF(NOT(ISBLANK(Spreadsheet!AL323)),VLOOKUP(Spreadsheet!AL323,'Drop Downs'!$P$2:$R$16,2,FALSE),0)</f>
        <v>0</v>
      </c>
      <c r="Q323" s="5">
        <f>IF(NOT(ISBLANK(Spreadsheet!AN323)),VLOOKUP(Spreadsheet!AN323,'Drop Downs'!$P$2:$R$16,3,FALSE),0)</f>
        <v>0</v>
      </c>
      <c r="R323" s="5">
        <f>IF(NOT(ISBLANK(Spreadsheet!AN323)),VLOOKUP(Spreadsheet!AN323,'Drop Downs'!$P$2:$R$16,2,FALSE),0)</f>
        <v>0</v>
      </c>
      <c r="S323" s="5" t="str">
        <f>IF(OR(M323&gt;K323,N323&gt;L323,O323&gt;K323, Q323&gt;K323,N323&gt;L323, P323&gt;L323, R323&gt;L323),"Member currently has a coverage election over what he/she needs.  Please add more dependents or adjust the coverage election.","")&amp;(IF(AND(NOT(ISBLANK(Spreadsheet!C323)),NOT(ISBLANK(Spreadsheet!D323)),ISBLANK(Spreadsheet!E323)),"Dependent lacks a relationship to member.Please select one from the drop-down.",""))</f>
        <v/>
      </c>
      <c r="T323" s="5" t="b">
        <f t="shared" si="20"/>
        <v>1</v>
      </c>
      <c r="U323" s="5" t="b">
        <f>OR(ISBLANK(Spreadsheet!C323),IF(NOT(ISBLANK(Spreadsheet!D323)),NOT(ISBLANK(Spreadsheet!E323)),TRUE))</f>
        <v>1</v>
      </c>
      <c r="V323" s="5" t="b">
        <f>OR(ISBLANK(Spreadsheet!C323), NOT(ISBLANK(Spreadsheet!I323)))</f>
        <v>1</v>
      </c>
      <c r="W323" s="5" t="b">
        <f>OR(ISBLANK(Spreadsheet!D323),NOT(ISBLANK(Spreadsheet!C323)))</f>
        <v>1</v>
      </c>
      <c r="X323" s="155" t="str">
        <f>REPT("0",MIN(FIND({1,2,3,4,5,6,7,8,9},Spreadsheet!C323&amp;"123456789"))-1)&amp;IF(ISBLANK(Spreadsheet!C323),"",SUMPRODUCT(MID(0&amp;Spreadsheet!C323,LARGE(INDEX(ISNUMBER(--MID(Spreadsheet!C323,ROW($1:$225),1))*
 ROW($1:$225),0),ROW($1:$225))+1,1)*10^ROW($1:$225)/10))</f>
        <v/>
      </c>
      <c r="Y323" s="5" t="b">
        <f>IF(NOT(ISBLANK(Spreadsheet!C323)),IF(AND(ISNUMBER(VALUE(Spreadsheet!C323)), LEN(Spreadsheet!C323)=9),TRUE,FALSE),TRUE)</f>
        <v>1</v>
      </c>
      <c r="Z323" s="155" t="str">
        <f>REPT("0",MIN(FIND({1,2,3,4,5,6,7,8,9},Spreadsheet!D323&amp;"123456789"))-1)&amp;IF(ISBLANK(Spreadsheet!D323),"",SUMPRODUCT(MID(0&amp;Spreadsheet!D323,LARGE(INDEX(ISNUMBER(--MID(Spreadsheet!D323,ROW($1:$225),1))*
 ROW($1:$225),0),ROW($1:$225))+1,1)*10^ROW($1:$225)/10))</f>
        <v/>
      </c>
      <c r="AA323" s="5" t="b">
        <f>IF(AND(NOT(ISBLANK(Spreadsheet!D323)),NOT(ISBLANK(Spreadsheet!C323))),IF(AND(ISNUMBER(VALUE(Spreadsheet!D323)), LEN(Spreadsheet!D323)=9),TRUE,FALSE),IF(AND(NOT(ISBLANK(Spreadsheet!D323)),ISBLANK(Spreadsheet!C323)),FALSE,TRUE))</f>
        <v>1</v>
      </c>
      <c r="AB323" s="5" t="b">
        <f>OR(ISBLANK(Spreadsheet!Y323),IF(NOT(ISBLANK(Spreadsheet!Y323)),LEN(Spreadsheet!Y323)=10,ISNUMBER(VALUE(Spreadsheet!Y323))))</f>
        <v>1</v>
      </c>
      <c r="AC323" s="5" t="b">
        <f>OR(ISBLANK(Spreadsheet!AI323), AND(NOT(ISBLANK(Spreadsheet!AJ323)), NOT(ISNUMBER(SEARCH("Waive",Spreadsheet!AJ323)))))</f>
        <v>1</v>
      </c>
      <c r="AD323" s="5" t="b">
        <f>OR(ISBLANK(Spreadsheet!AK323), AND(NOT(ISBLANK(Spreadsheet!AL323)), NOT(ISNUMBER(SEARCH("Waive",Spreadsheet!AL323)))))</f>
        <v>1</v>
      </c>
      <c r="AE323" s="5" t="b">
        <f>OR(ISBLANK(Spreadsheet!AM323), AND(NOT(ISBLANK(Spreadsheet!AN323)), NOT(ISNUMBER(SEARCH("Waive", Spreadsheet!AN323)))))</f>
        <v>1</v>
      </c>
      <c r="AF323" s="5" t="b">
        <f>OR(ISBLANK(Spreadsheet!C323), NOT(ISBLANK(Spreadsheet!D323)),NOT(ISBLANK(Spreadsheet!L323)))</f>
        <v>1</v>
      </c>
      <c r="AG323" s="5" t="b">
        <f>IF(AND(NOT(ISBLANK(Spreadsheet!C323)), NOT(ISBLANK(Spreadsheet!D323)),Spreadsheet!C323&lt;&gt;Spreadsheet!D323),IF(ISERROR(VLOOKUP(Spreadsheet!C323, Spreadsheet!$C$6:'Spreadsheet'!$C322,1,FALSE)), FALSE, TRUE),TRUE)</f>
        <v>1</v>
      </c>
      <c r="AH323" s="5" t="b">
        <f>Spreadsheet!$B$2=Spreadsheet!AD323</f>
        <v>1</v>
      </c>
      <c r="AI323" s="5" t="b">
        <f>IF(ISBLANK(Spreadsheet!G323),TRUE,IF(OR(LEN(Spreadsheet!G323)&gt;1,ISNUMBER(VALUE(Spreadsheet!G323))),FALSE,TRUE))</f>
        <v>1</v>
      </c>
      <c r="AJ323" s="5" t="b">
        <f>OR(ISBLANK(Spreadsheet!C323), NOT(ISBLANK(Spreadsheet!B323)), NOT(ISBLANK(Spreadsheet!D323)))</f>
        <v>1</v>
      </c>
      <c r="AK323" s="5" t="b">
        <f t="array" ref="AK323">IF(OR(AND(ISBLANK(Spreadsheet!E323),ISBLANK(Spreadsheet!D323),NOT(ISBLANK(Spreadsheet!C323))),AND(ISBLANK(Spreadsheet!E323),ISBLANK(Spreadsheet!D323),ISBLANK(Spreadsheet!C323))),TRUE,ISNUMBER(MATCH(TRUE,EXACT(Spreadsheet!E323,Relationships),0)))</f>
        <v>1</v>
      </c>
      <c r="AL323" s="5" t="b">
        <f>IF(NOT(ISBLANK(Spreadsheet!C323)),IF(OR(ISBLANK(Spreadsheet!F323),LEN(Spreadsheet!F323)&gt;40),FALSE,TRUE),TRUE)</f>
        <v>1</v>
      </c>
      <c r="AM323" s="5" t="b">
        <f>IF(NOT(ISBLANK(Spreadsheet!C323)),IF(OR(ISBLANK(Spreadsheet!H323),LEN(Spreadsheet!H323)&gt;40),FALSE,TRUE),TRUE)</f>
        <v>1</v>
      </c>
      <c r="AN323" s="5" t="b">
        <f t="array" ref="AN323">IF(ISBLANK(Spreadsheet!I323),TRUE,ISNUMBER(MATCH(TRUE,EXACT(Spreadsheet!I323,GenderValues),0)))</f>
        <v>1</v>
      </c>
      <c r="AO323" s="5" t="b">
        <f ca="1">IF(ISERROR(DATEVALUE(TEXT(Spreadsheet!J323,"mm/dd/yyyy")) &gt; TODAY()),IF(AND(ISBLANK(Spreadsheet!J323),ISBLANK(Spreadsheet!C323)),TRUE,FALSE),IF(DATEVALUE(TEXT(Spreadsheet!J323,"mm/dd/yyyy")) &gt; TODAY(),FALSE,TRUE))</f>
        <v>1</v>
      </c>
      <c r="AP323" s="5" t="b">
        <f>OR(ISBLANK(Spreadsheet!K323),LEN(Spreadsheet!K323)&lt;=100)</f>
        <v>1</v>
      </c>
      <c r="AQ323" s="5" t="b">
        <f t="array" ref="AQ323">IF(OR(AND(ISBLANK(Spreadsheet!L323),ISBLANK(Spreadsheet!C323)),AND(NOT(ISBLANK(Spreadsheet!C323)),NOT(ISBLANK(Spreadsheet!D323)))),TRUE,ISNUMBER(MATCH(TRUE,EXACT(Spreadsheet!L323,MaritalStatus),0)))</f>
        <v>1</v>
      </c>
      <c r="AR323" s="5" t="b">
        <f ca="1">IF(ISERROR(DATEVALUE(TEXT(Spreadsheet!M323,"mm/dd/yyyy")) &gt; TODAY()),IF(ISBLANK(Spreadsheet!M323),TRUE,FALSE),IF(DATEVALUE(TEXT(Spreadsheet!M323,"mm/dd/yyyy")) &gt; TODAY(),FALSE,TRUE))</f>
        <v>1</v>
      </c>
      <c r="AS323" s="5" t="b">
        <f>OR(ISBLANK(Spreadsheet!N323),LEN(Spreadsheet!N323)&lt;=100)</f>
        <v>1</v>
      </c>
      <c r="AT323" s="5" t="b">
        <f>OR(ISBLANK(Spreadsheet!O323),UPPER(Spreadsheet!O323)="YES")</f>
        <v>1</v>
      </c>
      <c r="AU323" s="5" t="b">
        <f>OR(ISBLANK(Spreadsheet!P323),UPPER(Spreadsheet!P323)="YES")</f>
        <v>1</v>
      </c>
      <c r="AV323" s="5" t="b">
        <f t="array" ref="AV323">IF(ISBLANK(Spreadsheet!Q323),TRUE,ISNUMBER(MATCH(TRUE,EXACT(Spreadsheet!Q323,OnGroupsPriorIns),0)))</f>
        <v>1</v>
      </c>
      <c r="AW323" s="5" t="b">
        <f>OR(ISBLANK(Spreadsheet!R323),UPPER(Spreadsheet!R323)="YES")</f>
        <v>1</v>
      </c>
      <c r="AX323" s="5" t="b">
        <f>OR(ISBLANK(Spreadsheet!S323),UPPER(Spreadsheet!S323)="YES")</f>
        <v>1</v>
      </c>
      <c r="AY323" s="5" t="b">
        <f>OR(AND(ISBLANK(Spreadsheet!C323),LEN(Spreadsheet!T323)=0),AND(NOT(ISBLANK(Spreadsheet!C323)),LEN(Spreadsheet!T323)&gt;0,LEN(Spreadsheet!T323)&lt;=50))</f>
        <v>1</v>
      </c>
      <c r="AZ323" s="5" t="b">
        <f>OR(LEN(Spreadsheet!U323)=0,AND(LEN(Spreadsheet!U323)&gt;0,LEN(Spreadsheet!U323)&lt;=50))</f>
        <v>1</v>
      </c>
      <c r="BA323" s="5" t="b">
        <f>OR(AND(ISBLANK(Spreadsheet!C323),LEN(Spreadsheet!V323)=0),AND(NOT(ISBLANK(Spreadsheet!C323)),LEN(Spreadsheet!V323)&gt;0,LEN(Spreadsheet!V323)&lt;=50))</f>
        <v>1</v>
      </c>
      <c r="BB323" s="5" t="b">
        <f t="array" ref="BB323">IF(AND(ISBLANK(Spreadsheet!C323),LEN(Spreadsheet!W323)=0),TRUE,ISNUMBER(MATCH(TRUE,EXACT(Spreadsheet!W323,States),0)))</f>
        <v>1</v>
      </c>
      <c r="BC323" s="5" t="b">
        <f>OR(AND(ISBLANK(Spreadsheet!C323),LEN(Spreadsheet!X323)=0),AND(NOT(ISBLANK(Spreadsheet!C323)),LEN(Spreadsheet!X323)&gt;0,LEN(Spreadsheet!X323)=5,ISNUMBER(VALUE(Spreadsheet!X323))))</f>
        <v>1</v>
      </c>
      <c r="BD323" s="5" t="b">
        <f>OR(ISBLANK(Spreadsheet!Z323),LEN(Spreadsheet!Z323)&lt;=50)</f>
        <v>1</v>
      </c>
      <c r="BE323" s="5" t="b">
        <f>ISBLANK(Spreadsheet!AA323)</f>
        <v>1</v>
      </c>
      <c r="BF323" s="5" t="b">
        <f>ISBLANK(Spreadsheet!AB323)</f>
        <v>1</v>
      </c>
      <c r="BG323" s="5" t="b">
        <f>IF(ISERROR(DATEVALUE(TEXT(Spreadsheet!AC323,"mm/dd/yyyy")) &gt; DATEVALUE(TEXT(Spreadsheet!J323,"mm/dd/yyyy"))),IF(OR(AND(ISBLANK(Spreadsheet!AC323),ISBLANK(Spreadsheet!C323)),AND(NOT(ISBLANK(Spreadsheet!C323)),ISBLANK(Spreadsheet!AC323),NOT(ISBLANK(Spreadsheet!D323)))),TRUE,FALSE),IF(DATEVALUE(TEXT(Spreadsheet!AC323,"mm/dd/yyyy")) &gt; DATEVALUE(TEXT(Spreadsheet!J323,"mm/dd/yyyy")),TRUE,FALSE))</f>
        <v>1</v>
      </c>
      <c r="BH323" s="5" t="b">
        <f>OR(AND(ISBLANK(Spreadsheet!C323),ISBLANK(Spreadsheet!AE323)),AND(NOT(ISBLANK(Spreadsheet!C323)),NOT(ISBLANK(Spreadsheet!D323)),ISBLANK(Spreadsheet!AE323)),AND(NOT(ISBLANK(Spreadsheet!C323)),ISBLANK(Spreadsheet!D323),NOT(ISBLANK(Spreadsheet!AE323)),LEN(Spreadsheet!AE323)&lt;=100))</f>
        <v>1</v>
      </c>
      <c r="BI323" s="5" t="b">
        <f t="array" ref="BI323">IF(ISBLANK(Spreadsheet!AF323),TRUE,ISNUMBER(MATCH(TRUE,EXACT(Spreadsheet!AF323,CobraShortReasons),0)))</f>
        <v>1</v>
      </c>
      <c r="BJ323" s="5" t="b">
        <f ca="1">IF(ISERROR(DATEVALUE(TEXT(Spreadsheet!AG323,"mm/dd/yyyy")) &gt; TODAY()),IF(ISBLANK(Spreadsheet!AG323),TRUE,FALSE),IF(DATEVALUE(TEXT(Spreadsheet!AG323,"mm/dd/yyyy")) &gt; TODAY(),FALSE,TRUE))</f>
        <v>1</v>
      </c>
      <c r="BK323" s="5" t="b">
        <f>OR(ISBLANK(Spreadsheet!AH323),LEN(Spreadsheet!AH323)&lt;=25)</f>
        <v>1</v>
      </c>
      <c r="BL323" s="5" t="b">
        <f t="array" aca="1" ref="BL323" ca="1">IF(ISBLANK(Spreadsheet!AI323),TRUE,ISNUMBER(MATCH(TRUE,EXACT(Spreadsheet!AI323,INDIRECT(Spreadsheet!$D$2)),0)))</f>
        <v>1</v>
      </c>
      <c r="BM323" s="5" t="b">
        <f t="array" aca="1" ref="BM323" ca="1">IF(ISBLANK(Spreadsheet!AJ323),TRUE,ISNUMBER(MATCH(TRUE,EXACT(Spreadsheet!AJ323,INDIRECT(Spreadsheet!BJ323)),0)))</f>
        <v>1</v>
      </c>
      <c r="BN323" s="5" t="b">
        <f t="array" ref="BN323">IF(ISBLANK(Spreadsheet!AK323),TRUE,ISNUMBER(MATCH(TRUE,EXACT(Spreadsheet!AK323,DentalPlans),0)))</f>
        <v>1</v>
      </c>
      <c r="BO323" s="5" t="b">
        <f t="array" aca="1" ref="BO323" ca="1">IF(ISBLANK(Spreadsheet!AL323),TRUE,ISNUMBER(MATCH(TRUE,EXACT(Spreadsheet!AL323,INDIRECT(Spreadsheet!BK323)),0)))</f>
        <v>1</v>
      </c>
      <c r="BP323" s="5" t="b">
        <f t="array" ref="BP323">IF(ISBLANK(Spreadsheet!AM323),TRUE,ISNUMBER(MATCH(TRUE,EXACT(Spreadsheet!AM323,VisionPlans),0)))</f>
        <v>1</v>
      </c>
      <c r="BQ323" s="5" t="b">
        <f t="array" aca="1" ref="BQ323" ca="1">IF(ISBLANK(Spreadsheet!AN323),TRUE,ISNUMBER(MATCH(TRUE,EXACT(Spreadsheet!AN323,INDIRECT(Spreadsheet!BL323)),0)))</f>
        <v>1</v>
      </c>
      <c r="BR323" s="5" t="b">
        <f t="array" ref="BR323">IF(ISBLANK(Spreadsheet!AO323),TRUE,ISNUMBER(MATCH(TRUE,EXACT(Spreadsheet!AO323,LifeBenefitClasses),0)))</f>
        <v>1</v>
      </c>
      <c r="BS323" s="5" t="b">
        <f>IF(OR(ISBLANK(Spreadsheet!AO323), Spreadsheet!AO323="Waive"),IF(ISBLANK(Spreadsheet!AP323),TRUE,FALSE),IF(OR(AND(NOT(ISBLANK(Spreadsheet!AO323)),ISBLANK(Spreadsheet!AP323)),NOT(ISNUMBER(VALUE(Spreadsheet!AP323)))),FALSE,IF(OR(AND(Spreadsheet!AP323&lt;6,MOD(Spreadsheet!AP323*10,5)=0), MOD(Spreadsheet!AP323,5000)=0),TRUE,FALSE)))</f>
        <v>1</v>
      </c>
      <c r="BT323" s="5" t="b">
        <f t="array" ref="BT323">IF(ISBLANK(Spreadsheet!AQ323),TRUE,ISNUMBER(MATCH(TRUE,EXACT(Spreadsheet!AQ323,EnrollWaive),0)))</f>
        <v>1</v>
      </c>
      <c r="BU323" s="5" t="b">
        <f t="array" ref="BU323">IF(ISBLANK(Spreadsheet!AR323),TRUE,ISNUMBER(MATCH(TRUE,EXACT(Spreadsheet!AR323,LifeBenefitClasses),0)))</f>
        <v>1</v>
      </c>
      <c r="BV323" s="5" t="b">
        <f>IF(OR(ISBLANK(Spreadsheet!AR323), Spreadsheet!AR323="Waive"),IF(ISBLANK(Spreadsheet!AS323),TRUE,FALSE),IF(OR(AND(NOT(ISBLANK(Spreadsheet!AR323)),ISBLANK(Spreadsheet!AS323)),NOT(ISNUMBER(VALUE(Spreadsheet!AS323)))),FALSE,IF(OR(AND(Spreadsheet!AS323&lt;6,MOD(Spreadsheet!AS323*10,5)=0), MOD(Spreadsheet!AS323,10000)=0),TRUE,FALSE)))</f>
        <v>1</v>
      </c>
      <c r="BW323" s="5" t="b">
        <f t="array" ref="BW323">IF(ISBLANK(Spreadsheet!AT323),TRUE,ISNUMBER(MATCH(TRUE,EXACT(Spreadsheet!AT323,LifeBenefitClasses),0)))</f>
        <v>1</v>
      </c>
      <c r="BX323" s="5" t="b">
        <f>IF(OR(ISBLANK(Spreadsheet!AT323), Spreadsheet!AT323="Waive"),IF(ISBLANK(Spreadsheet!AU323),TRUE,FALSE),IF(OR(AND(NOT(ISBLANK(Spreadsheet!AT323)),ISBLANK(Spreadsheet!AU323)),NOT(ISNUMBER(VALUE(Spreadsheet!AU323)))),FALSE,IF(AND(NOT(OR(ISBLANK(Spreadsheet!AT323),Spreadsheet!AT323="Waive")),NOT(OR(ISBLANK(Spreadsheet!AR323),Spreadsheet!AR323="Waive")),MOD(Spreadsheet!AU323,5000)=0, Spreadsheet!AU323&lt;=(Spreadsheet!AS323*0.5)),TRUE,FALSE)))</f>
        <v>1</v>
      </c>
      <c r="BY323" s="5" t="b">
        <f t="array" ref="BY323">IF(ISBLANK(Spreadsheet!AV323),TRUE,ISNUMBER(MATCH(TRUE,EXACT(Spreadsheet!AV323,EnrollWaive),0)))</f>
        <v>1</v>
      </c>
      <c r="BZ323" s="5" t="b">
        <f t="array" ref="BZ323">IF(ISBLANK(Spreadsheet!AW323),TRUE,ISNUMBER(MATCH(TRUE,EXACT(Spreadsheet!AW323,LifeBenefitClasses),0)))</f>
        <v>1</v>
      </c>
      <c r="CA323" s="5" t="b">
        <f t="array" ref="CA323">IF(ISBLANK(Spreadsheet!AX323),TRUE,ISNUMBER(MATCH(TRUE,EXACT(Spreadsheet!AX323,LifeBenefitClasses),0)))</f>
        <v>1</v>
      </c>
      <c r="CB323" s="5" t="b">
        <f t="array" ref="CB323">IF(ISBLANK(Spreadsheet!AY323),TRUE,ISNUMBER(MATCH(TRUE,EXACT(Spreadsheet!AY323,LifeBenefitClasses),0)))</f>
        <v>1</v>
      </c>
      <c r="CC323" s="5" t="b">
        <f t="array" ref="CC323">IF(ISBLANK(Spreadsheet!AZ323),TRUE,ISNUMBER(MATCH(TRUE,EXACT(Spreadsheet!AZ323,LifeBenefitClasses),0)))</f>
        <v>1</v>
      </c>
      <c r="CD323" s="5" t="b">
        <f t="array" ref="CD323">IF(ISBLANK(Spreadsheet!BA323),TRUE,ISNUMBER(MATCH(TRUE,EXACT(Spreadsheet!BA323,LifeBenefitClasses),0)))</f>
        <v>1</v>
      </c>
      <c r="CE323" s="5" t="b">
        <f>IF(OR(ISBLANK(Spreadsheet!BA323), Spreadsheet!BA323="Waive"),IF(ISBLANK(Spreadsheet!BB323),TRUE,FALSE),IF(OR(AND(NOT(ISBLANK(Spreadsheet!BA323)),ISBLANK(Spreadsheet!BB323)),NOT(ISNUMBER(VALUE(Spreadsheet!BB323))),ISBLANK(Spreadsheet!BC323),NOT(ISNUMBER(VALUE(Spreadsheet!BC323)))),FALSE,IF(AND(Spreadsheet!BB323&gt;=50000,Spreadsheet!BB323&lt;=250000,MOD(Spreadsheet!BB323,10000)=0,Spreadsheet!BB323&lt;=(10*Spreadsheet!BC323)),TRUE,FALSE)))</f>
        <v>1</v>
      </c>
      <c r="CF323" s="5" t="b">
        <f>IF(NOT(ISBLANK(Spreadsheet!BC323)),AND(ISNUMBER(VALUE(Spreadsheet!BC323)),Spreadsheet!BC323&gt;0),AND(OR(ISBLANK(Spreadsheet!AO323),Spreadsheet!AO323="Waive",AND(NOT(OR(ISBLANK(Spreadsheet!AO323),Spreadsheet!AO323="Waive")),Spreadsheet!AP323&gt;=6)),OR(ISBLANK(Spreadsheet!AR323),AND(NOT(OR(ISBLANK(Spreadsheet!AR323),Spreadsheet!AR323="Waive")),Spreadsheet!AS323&gt;=6)),OR(ISBLANK(Spreadsheet!AW323)),OR(ISBLANK(Spreadsheet!AX323)),OR(ISBLANK(Spreadsheet!AY323)),OR(ISBLANK(Spreadsheet!AZ323)),OR(ISBLANK(Spreadsheet!BA323),Spreadsheet!BA323="Waive")))</f>
        <v>1</v>
      </c>
      <c r="CG323" s="5" t="b">
        <f t="shared" ca="1" si="21"/>
        <v>1</v>
      </c>
    </row>
    <row r="324" spans="8:85" x14ac:dyDescent="0.3">
      <c r="H324" s="5">
        <f t="shared" ca="1" si="18"/>
        <v>2</v>
      </c>
      <c r="I324" s="5" t="str">
        <f t="shared" ca="1" si="19"/>
        <v/>
      </c>
      <c r="J324" s="5" t="str">
        <f>IF(AND(NOT(ISBLANK(Spreadsheet!C324)),ISBLANK(Spreadsheet!D324)),Spreadsheet!F324&amp;" "&amp;Spreadsheet!H324,"")</f>
        <v/>
      </c>
      <c r="K324" s="5">
        <f>IF(AND(NOT(ISBLANK(Spreadsheet!C324)),ISBLANK(Spreadsheet!D324)),COUNTIFS(Spreadsheet!E325:E$786,"=Child",Spreadsheet!C325:C$786, "="&amp;Spreadsheet!C324) + COUNTIFS(Spreadsheet!E325:E$786,"=Step-child",Spreadsheet!C325:C$786, "="&amp;Spreadsheet!C324),0)</f>
        <v>0</v>
      </c>
      <c r="L324" s="5">
        <f>IF(NOT(ISBLANK(J324)),COUNTIFS(Spreadsheet!E325:E$786,"=Wife",Spreadsheet!C325:C$786, "="&amp;Spreadsheet!C324) + COUNTIFS(Spreadsheet!E325:E$786,"=Husband",Spreadsheet!C325:C$786, "="&amp;Spreadsheet!C324),0)</f>
        <v>0</v>
      </c>
      <c r="M324" s="5">
        <f>IF(NOT(ISBLANK(Spreadsheet!AJ324)),VLOOKUP(Spreadsheet!AJ324,'Drop Downs'!$P$2:$R$16,3,FALSE),0)</f>
        <v>0</v>
      </c>
      <c r="N324" s="5">
        <f>IF(NOT(ISBLANK(Spreadsheet!AJ324)), VLOOKUP(Spreadsheet!AJ324,'Drop Downs'!$P$2:$R$16,2,FALSE),0)</f>
        <v>0</v>
      </c>
      <c r="O324" s="5">
        <f>IF(NOT(ISBLANK(Spreadsheet!AL324)),VLOOKUP(Spreadsheet!AL324,'Drop Downs'!$P$2:$R$16,3,FALSE), 0)</f>
        <v>0</v>
      </c>
      <c r="P324" s="5">
        <f>IF(NOT(ISBLANK(Spreadsheet!AL324)),VLOOKUP(Spreadsheet!AL324,'Drop Downs'!$P$2:$R$16,2,FALSE),0)</f>
        <v>0</v>
      </c>
      <c r="Q324" s="5">
        <f>IF(NOT(ISBLANK(Spreadsheet!AN324)),VLOOKUP(Spreadsheet!AN324,'Drop Downs'!$P$2:$R$16,3,FALSE),0)</f>
        <v>0</v>
      </c>
      <c r="R324" s="5">
        <f>IF(NOT(ISBLANK(Spreadsheet!AN324)),VLOOKUP(Spreadsheet!AN324,'Drop Downs'!$P$2:$R$16,2,FALSE),0)</f>
        <v>0</v>
      </c>
      <c r="S324" s="5" t="str">
        <f>IF(OR(M324&gt;K324,N324&gt;L324,O324&gt;K324, Q324&gt;K324,N324&gt;L324, P324&gt;L324, R324&gt;L324),"Member currently has a coverage election over what he/she needs.  Please add more dependents or adjust the coverage election.","")&amp;(IF(AND(NOT(ISBLANK(Spreadsheet!C324)),NOT(ISBLANK(Spreadsheet!D324)),ISBLANK(Spreadsheet!E324)),"Dependent lacks a relationship to member.Please select one from the drop-down.",""))</f>
        <v/>
      </c>
      <c r="T324" s="5" t="b">
        <f t="shared" si="20"/>
        <v>1</v>
      </c>
      <c r="U324" s="5" t="b">
        <f>OR(ISBLANK(Spreadsheet!C324),IF(NOT(ISBLANK(Spreadsheet!D324)),NOT(ISBLANK(Spreadsheet!E324)),TRUE))</f>
        <v>1</v>
      </c>
      <c r="V324" s="5" t="b">
        <f>OR(ISBLANK(Spreadsheet!C324), NOT(ISBLANK(Spreadsheet!I324)))</f>
        <v>1</v>
      </c>
      <c r="W324" s="5" t="b">
        <f>OR(ISBLANK(Spreadsheet!D324),NOT(ISBLANK(Spreadsheet!C324)))</f>
        <v>1</v>
      </c>
      <c r="X324" s="155" t="str">
        <f>REPT("0",MIN(FIND({1,2,3,4,5,6,7,8,9},Spreadsheet!C324&amp;"123456789"))-1)&amp;IF(ISBLANK(Spreadsheet!C324),"",SUMPRODUCT(MID(0&amp;Spreadsheet!C324,LARGE(INDEX(ISNUMBER(--MID(Spreadsheet!C324,ROW($1:$225),1))*
 ROW($1:$225),0),ROW($1:$225))+1,1)*10^ROW($1:$225)/10))</f>
        <v/>
      </c>
      <c r="Y324" s="5" t="b">
        <f>IF(NOT(ISBLANK(Spreadsheet!C324)),IF(AND(ISNUMBER(VALUE(Spreadsheet!C324)), LEN(Spreadsheet!C324)=9),TRUE,FALSE),TRUE)</f>
        <v>1</v>
      </c>
      <c r="Z324" s="155" t="str">
        <f>REPT("0",MIN(FIND({1,2,3,4,5,6,7,8,9},Spreadsheet!D324&amp;"123456789"))-1)&amp;IF(ISBLANK(Spreadsheet!D324),"",SUMPRODUCT(MID(0&amp;Spreadsheet!D324,LARGE(INDEX(ISNUMBER(--MID(Spreadsheet!D324,ROW($1:$225),1))*
 ROW($1:$225),0),ROW($1:$225))+1,1)*10^ROW($1:$225)/10))</f>
        <v/>
      </c>
      <c r="AA324" s="5" t="b">
        <f>IF(AND(NOT(ISBLANK(Spreadsheet!D324)),NOT(ISBLANK(Spreadsheet!C324))),IF(AND(ISNUMBER(VALUE(Spreadsheet!D324)), LEN(Spreadsheet!D324)=9),TRUE,FALSE),IF(AND(NOT(ISBLANK(Spreadsheet!D324)),ISBLANK(Spreadsheet!C324)),FALSE,TRUE))</f>
        <v>1</v>
      </c>
      <c r="AB324" s="5" t="b">
        <f>OR(ISBLANK(Spreadsheet!Y324),IF(NOT(ISBLANK(Spreadsheet!Y324)),LEN(Spreadsheet!Y324)=10,ISNUMBER(VALUE(Spreadsheet!Y324))))</f>
        <v>1</v>
      </c>
      <c r="AC324" s="5" t="b">
        <f>OR(ISBLANK(Spreadsheet!AI324), AND(NOT(ISBLANK(Spreadsheet!AJ324)), NOT(ISNUMBER(SEARCH("Waive",Spreadsheet!AJ324)))))</f>
        <v>1</v>
      </c>
      <c r="AD324" s="5" t="b">
        <f>OR(ISBLANK(Spreadsheet!AK324), AND(NOT(ISBLANK(Spreadsheet!AL324)), NOT(ISNUMBER(SEARCH("Waive",Spreadsheet!AL324)))))</f>
        <v>1</v>
      </c>
      <c r="AE324" s="5" t="b">
        <f>OR(ISBLANK(Spreadsheet!AM324), AND(NOT(ISBLANK(Spreadsheet!AN324)), NOT(ISNUMBER(SEARCH("Waive", Spreadsheet!AN324)))))</f>
        <v>1</v>
      </c>
      <c r="AF324" s="5" t="b">
        <f>OR(ISBLANK(Spreadsheet!C324), NOT(ISBLANK(Spreadsheet!D324)),NOT(ISBLANK(Spreadsheet!L324)))</f>
        <v>1</v>
      </c>
      <c r="AG324" s="5" t="b">
        <f>IF(AND(NOT(ISBLANK(Spreadsheet!C324)), NOT(ISBLANK(Spreadsheet!D324)),Spreadsheet!C324&lt;&gt;Spreadsheet!D324),IF(ISERROR(VLOOKUP(Spreadsheet!C324, Spreadsheet!$C$6:'Spreadsheet'!$C323,1,FALSE)), FALSE, TRUE),TRUE)</f>
        <v>1</v>
      </c>
      <c r="AH324" s="5" t="b">
        <f>Spreadsheet!$B$2=Spreadsheet!AD324</f>
        <v>1</v>
      </c>
      <c r="AI324" s="5" t="b">
        <f>IF(ISBLANK(Spreadsheet!G324),TRUE,IF(OR(LEN(Spreadsheet!G324)&gt;1,ISNUMBER(VALUE(Spreadsheet!G324))),FALSE,TRUE))</f>
        <v>1</v>
      </c>
      <c r="AJ324" s="5" t="b">
        <f>OR(ISBLANK(Spreadsheet!C324), NOT(ISBLANK(Spreadsheet!B324)), NOT(ISBLANK(Spreadsheet!D324)))</f>
        <v>1</v>
      </c>
      <c r="AK324" s="5" t="b">
        <f t="array" ref="AK324">IF(OR(AND(ISBLANK(Spreadsheet!E324),ISBLANK(Spreadsheet!D324),NOT(ISBLANK(Spreadsheet!C324))),AND(ISBLANK(Spreadsheet!E324),ISBLANK(Spreadsheet!D324),ISBLANK(Spreadsheet!C324))),TRUE,ISNUMBER(MATCH(TRUE,EXACT(Spreadsheet!E324,Relationships),0)))</f>
        <v>1</v>
      </c>
      <c r="AL324" s="5" t="b">
        <f>IF(NOT(ISBLANK(Spreadsheet!C324)),IF(OR(ISBLANK(Spreadsheet!F324),LEN(Spreadsheet!F324)&gt;40),FALSE,TRUE),TRUE)</f>
        <v>1</v>
      </c>
      <c r="AM324" s="5" t="b">
        <f>IF(NOT(ISBLANK(Spreadsheet!C324)),IF(OR(ISBLANK(Spreadsheet!H324),LEN(Spreadsheet!H324)&gt;40),FALSE,TRUE),TRUE)</f>
        <v>1</v>
      </c>
      <c r="AN324" s="5" t="b">
        <f t="array" ref="AN324">IF(ISBLANK(Spreadsheet!I324),TRUE,ISNUMBER(MATCH(TRUE,EXACT(Spreadsheet!I324,GenderValues),0)))</f>
        <v>1</v>
      </c>
      <c r="AO324" s="5" t="b">
        <f ca="1">IF(ISERROR(DATEVALUE(TEXT(Spreadsheet!J324,"mm/dd/yyyy")) &gt; TODAY()),IF(AND(ISBLANK(Spreadsheet!J324),ISBLANK(Spreadsheet!C324)),TRUE,FALSE),IF(DATEVALUE(TEXT(Spreadsheet!J324,"mm/dd/yyyy")) &gt; TODAY(),FALSE,TRUE))</f>
        <v>1</v>
      </c>
      <c r="AP324" s="5" t="b">
        <f>OR(ISBLANK(Spreadsheet!K324),LEN(Spreadsheet!K324)&lt;=100)</f>
        <v>1</v>
      </c>
      <c r="AQ324" s="5" t="b">
        <f t="array" ref="AQ324">IF(OR(AND(ISBLANK(Spreadsheet!L324),ISBLANK(Spreadsheet!C324)),AND(NOT(ISBLANK(Spreadsheet!C324)),NOT(ISBLANK(Spreadsheet!D324)))),TRUE,ISNUMBER(MATCH(TRUE,EXACT(Spreadsheet!L324,MaritalStatus),0)))</f>
        <v>1</v>
      </c>
      <c r="AR324" s="5" t="b">
        <f ca="1">IF(ISERROR(DATEVALUE(TEXT(Spreadsheet!M324,"mm/dd/yyyy")) &gt; TODAY()),IF(ISBLANK(Spreadsheet!M324),TRUE,FALSE),IF(DATEVALUE(TEXT(Spreadsheet!M324,"mm/dd/yyyy")) &gt; TODAY(),FALSE,TRUE))</f>
        <v>1</v>
      </c>
      <c r="AS324" s="5" t="b">
        <f>OR(ISBLANK(Spreadsheet!N324),LEN(Spreadsheet!N324)&lt;=100)</f>
        <v>1</v>
      </c>
      <c r="AT324" s="5" t="b">
        <f>OR(ISBLANK(Spreadsheet!O324),UPPER(Spreadsheet!O324)="YES")</f>
        <v>1</v>
      </c>
      <c r="AU324" s="5" t="b">
        <f>OR(ISBLANK(Spreadsheet!P324),UPPER(Spreadsheet!P324)="YES")</f>
        <v>1</v>
      </c>
      <c r="AV324" s="5" t="b">
        <f t="array" ref="AV324">IF(ISBLANK(Spreadsheet!Q324),TRUE,ISNUMBER(MATCH(TRUE,EXACT(Spreadsheet!Q324,OnGroupsPriorIns),0)))</f>
        <v>1</v>
      </c>
      <c r="AW324" s="5" t="b">
        <f>OR(ISBLANK(Spreadsheet!R324),UPPER(Spreadsheet!R324)="YES")</f>
        <v>1</v>
      </c>
      <c r="AX324" s="5" t="b">
        <f>OR(ISBLANK(Spreadsheet!S324),UPPER(Spreadsheet!S324)="YES")</f>
        <v>1</v>
      </c>
      <c r="AY324" s="5" t="b">
        <f>OR(AND(ISBLANK(Spreadsheet!C324),LEN(Spreadsheet!T324)=0),AND(NOT(ISBLANK(Spreadsheet!C324)),LEN(Spreadsheet!T324)&gt;0,LEN(Spreadsheet!T324)&lt;=50))</f>
        <v>1</v>
      </c>
      <c r="AZ324" s="5" t="b">
        <f>OR(LEN(Spreadsheet!U324)=0,AND(LEN(Spreadsheet!U324)&gt;0,LEN(Spreadsheet!U324)&lt;=50))</f>
        <v>1</v>
      </c>
      <c r="BA324" s="5" t="b">
        <f>OR(AND(ISBLANK(Spreadsheet!C324),LEN(Spreadsheet!V324)=0),AND(NOT(ISBLANK(Spreadsheet!C324)),LEN(Spreadsheet!V324)&gt;0,LEN(Spreadsheet!V324)&lt;=50))</f>
        <v>1</v>
      </c>
      <c r="BB324" s="5" t="b">
        <f t="array" ref="BB324">IF(AND(ISBLANK(Spreadsheet!C324),LEN(Spreadsheet!W324)=0),TRUE,ISNUMBER(MATCH(TRUE,EXACT(Spreadsheet!W324,States),0)))</f>
        <v>1</v>
      </c>
      <c r="BC324" s="5" t="b">
        <f>OR(AND(ISBLANK(Spreadsheet!C324),LEN(Spreadsheet!X324)=0),AND(NOT(ISBLANK(Spreadsheet!C324)),LEN(Spreadsheet!X324)&gt;0,LEN(Spreadsheet!X324)=5,ISNUMBER(VALUE(Spreadsheet!X324))))</f>
        <v>1</v>
      </c>
      <c r="BD324" s="5" t="b">
        <f>OR(ISBLANK(Spreadsheet!Z324),LEN(Spreadsheet!Z324)&lt;=50)</f>
        <v>1</v>
      </c>
      <c r="BE324" s="5" t="b">
        <f>ISBLANK(Spreadsheet!AA324)</f>
        <v>1</v>
      </c>
      <c r="BF324" s="5" t="b">
        <f>ISBLANK(Spreadsheet!AB324)</f>
        <v>1</v>
      </c>
      <c r="BG324" s="5" t="b">
        <f>IF(ISERROR(DATEVALUE(TEXT(Spreadsheet!AC324,"mm/dd/yyyy")) &gt; DATEVALUE(TEXT(Spreadsheet!J324,"mm/dd/yyyy"))),IF(OR(AND(ISBLANK(Spreadsheet!AC324),ISBLANK(Spreadsheet!C324)),AND(NOT(ISBLANK(Spreadsheet!C324)),ISBLANK(Spreadsheet!AC324),NOT(ISBLANK(Spreadsheet!D324)))),TRUE,FALSE),IF(DATEVALUE(TEXT(Spreadsheet!AC324,"mm/dd/yyyy")) &gt; DATEVALUE(TEXT(Spreadsheet!J324,"mm/dd/yyyy")),TRUE,FALSE))</f>
        <v>1</v>
      </c>
      <c r="BH324" s="5" t="b">
        <f>OR(AND(ISBLANK(Spreadsheet!C324),ISBLANK(Spreadsheet!AE324)),AND(NOT(ISBLANK(Spreadsheet!C324)),NOT(ISBLANK(Spreadsheet!D324)),ISBLANK(Spreadsheet!AE324)),AND(NOT(ISBLANK(Spreadsheet!C324)),ISBLANK(Spreadsheet!D324),NOT(ISBLANK(Spreadsheet!AE324)),LEN(Spreadsheet!AE324)&lt;=100))</f>
        <v>1</v>
      </c>
      <c r="BI324" s="5" t="b">
        <f t="array" ref="BI324">IF(ISBLANK(Spreadsheet!AF324),TRUE,ISNUMBER(MATCH(TRUE,EXACT(Spreadsheet!AF324,CobraShortReasons),0)))</f>
        <v>1</v>
      </c>
      <c r="BJ324" s="5" t="b">
        <f ca="1">IF(ISERROR(DATEVALUE(TEXT(Spreadsheet!AG324,"mm/dd/yyyy")) &gt; TODAY()),IF(ISBLANK(Spreadsheet!AG324),TRUE,FALSE),IF(DATEVALUE(TEXT(Spreadsheet!AG324,"mm/dd/yyyy")) &gt; TODAY(),FALSE,TRUE))</f>
        <v>1</v>
      </c>
      <c r="BK324" s="5" t="b">
        <f>OR(ISBLANK(Spreadsheet!AH324),LEN(Spreadsheet!AH324)&lt;=25)</f>
        <v>1</v>
      </c>
      <c r="BL324" s="5" t="b">
        <f t="array" aca="1" ref="BL324" ca="1">IF(ISBLANK(Spreadsheet!AI324),TRUE,ISNUMBER(MATCH(TRUE,EXACT(Spreadsheet!AI324,INDIRECT(Spreadsheet!$D$2)),0)))</f>
        <v>1</v>
      </c>
      <c r="BM324" s="5" t="b">
        <f t="array" aca="1" ref="BM324" ca="1">IF(ISBLANK(Spreadsheet!AJ324),TRUE,ISNUMBER(MATCH(TRUE,EXACT(Spreadsheet!AJ324,INDIRECT(Spreadsheet!BJ324)),0)))</f>
        <v>1</v>
      </c>
      <c r="BN324" s="5" t="b">
        <f t="array" ref="BN324">IF(ISBLANK(Spreadsheet!AK324),TRUE,ISNUMBER(MATCH(TRUE,EXACT(Spreadsheet!AK324,DentalPlans),0)))</f>
        <v>1</v>
      </c>
      <c r="BO324" s="5" t="b">
        <f t="array" aca="1" ref="BO324" ca="1">IF(ISBLANK(Spreadsheet!AL324),TRUE,ISNUMBER(MATCH(TRUE,EXACT(Spreadsheet!AL324,INDIRECT(Spreadsheet!BK324)),0)))</f>
        <v>1</v>
      </c>
      <c r="BP324" s="5" t="b">
        <f t="array" ref="BP324">IF(ISBLANK(Spreadsheet!AM324),TRUE,ISNUMBER(MATCH(TRUE,EXACT(Spreadsheet!AM324,VisionPlans),0)))</f>
        <v>1</v>
      </c>
      <c r="BQ324" s="5" t="b">
        <f t="array" aca="1" ref="BQ324" ca="1">IF(ISBLANK(Spreadsheet!AN324),TRUE,ISNUMBER(MATCH(TRUE,EXACT(Spreadsheet!AN324,INDIRECT(Spreadsheet!BL324)),0)))</f>
        <v>1</v>
      </c>
      <c r="BR324" s="5" t="b">
        <f t="array" ref="BR324">IF(ISBLANK(Spreadsheet!AO324),TRUE,ISNUMBER(MATCH(TRUE,EXACT(Spreadsheet!AO324,LifeBenefitClasses),0)))</f>
        <v>1</v>
      </c>
      <c r="BS324" s="5" t="b">
        <f>IF(OR(ISBLANK(Spreadsheet!AO324), Spreadsheet!AO324="Waive"),IF(ISBLANK(Spreadsheet!AP324),TRUE,FALSE),IF(OR(AND(NOT(ISBLANK(Spreadsheet!AO324)),ISBLANK(Spreadsheet!AP324)),NOT(ISNUMBER(VALUE(Spreadsheet!AP324)))),FALSE,IF(OR(AND(Spreadsheet!AP324&lt;6,MOD(Spreadsheet!AP324*10,5)=0), MOD(Spreadsheet!AP324,5000)=0),TRUE,FALSE)))</f>
        <v>1</v>
      </c>
      <c r="BT324" s="5" t="b">
        <f t="array" ref="BT324">IF(ISBLANK(Spreadsheet!AQ324),TRUE,ISNUMBER(MATCH(TRUE,EXACT(Spreadsheet!AQ324,EnrollWaive),0)))</f>
        <v>1</v>
      </c>
      <c r="BU324" s="5" t="b">
        <f t="array" ref="BU324">IF(ISBLANK(Spreadsheet!AR324),TRUE,ISNUMBER(MATCH(TRUE,EXACT(Spreadsheet!AR324,LifeBenefitClasses),0)))</f>
        <v>1</v>
      </c>
      <c r="BV324" s="5" t="b">
        <f>IF(OR(ISBLANK(Spreadsheet!AR324), Spreadsheet!AR324="Waive"),IF(ISBLANK(Spreadsheet!AS324),TRUE,FALSE),IF(OR(AND(NOT(ISBLANK(Spreadsheet!AR324)),ISBLANK(Spreadsheet!AS324)),NOT(ISNUMBER(VALUE(Spreadsheet!AS324)))),FALSE,IF(OR(AND(Spreadsheet!AS324&lt;6,MOD(Spreadsheet!AS324*10,5)=0), MOD(Spreadsheet!AS324,10000)=0),TRUE,FALSE)))</f>
        <v>1</v>
      </c>
      <c r="BW324" s="5" t="b">
        <f t="array" ref="BW324">IF(ISBLANK(Spreadsheet!AT324),TRUE,ISNUMBER(MATCH(TRUE,EXACT(Spreadsheet!AT324,LifeBenefitClasses),0)))</f>
        <v>1</v>
      </c>
      <c r="BX324" s="5" t="b">
        <f>IF(OR(ISBLANK(Spreadsheet!AT324), Spreadsheet!AT324="Waive"),IF(ISBLANK(Spreadsheet!AU324),TRUE,FALSE),IF(OR(AND(NOT(ISBLANK(Spreadsheet!AT324)),ISBLANK(Spreadsheet!AU324)),NOT(ISNUMBER(VALUE(Spreadsheet!AU324)))),FALSE,IF(AND(NOT(OR(ISBLANK(Spreadsheet!AT324),Spreadsheet!AT324="Waive")),NOT(OR(ISBLANK(Spreadsheet!AR324),Spreadsheet!AR324="Waive")),MOD(Spreadsheet!AU324,5000)=0, Spreadsheet!AU324&lt;=(Spreadsheet!AS324*0.5)),TRUE,FALSE)))</f>
        <v>1</v>
      </c>
      <c r="BY324" s="5" t="b">
        <f t="array" ref="BY324">IF(ISBLANK(Spreadsheet!AV324),TRUE,ISNUMBER(MATCH(TRUE,EXACT(Spreadsheet!AV324,EnrollWaive),0)))</f>
        <v>1</v>
      </c>
      <c r="BZ324" s="5" t="b">
        <f t="array" ref="BZ324">IF(ISBLANK(Spreadsheet!AW324),TRUE,ISNUMBER(MATCH(TRUE,EXACT(Spreadsheet!AW324,LifeBenefitClasses),0)))</f>
        <v>1</v>
      </c>
      <c r="CA324" s="5" t="b">
        <f t="array" ref="CA324">IF(ISBLANK(Spreadsheet!AX324),TRUE,ISNUMBER(MATCH(TRUE,EXACT(Spreadsheet!AX324,LifeBenefitClasses),0)))</f>
        <v>1</v>
      </c>
      <c r="CB324" s="5" t="b">
        <f t="array" ref="CB324">IF(ISBLANK(Spreadsheet!AY324),TRUE,ISNUMBER(MATCH(TRUE,EXACT(Spreadsheet!AY324,LifeBenefitClasses),0)))</f>
        <v>1</v>
      </c>
      <c r="CC324" s="5" t="b">
        <f t="array" ref="CC324">IF(ISBLANK(Spreadsheet!AZ324),TRUE,ISNUMBER(MATCH(TRUE,EXACT(Spreadsheet!AZ324,LifeBenefitClasses),0)))</f>
        <v>1</v>
      </c>
      <c r="CD324" s="5" t="b">
        <f t="array" ref="CD324">IF(ISBLANK(Spreadsheet!BA324),TRUE,ISNUMBER(MATCH(TRUE,EXACT(Spreadsheet!BA324,LifeBenefitClasses),0)))</f>
        <v>1</v>
      </c>
      <c r="CE324" s="5" t="b">
        <f>IF(OR(ISBLANK(Spreadsheet!BA324), Spreadsheet!BA324="Waive"),IF(ISBLANK(Spreadsheet!BB324),TRUE,FALSE),IF(OR(AND(NOT(ISBLANK(Spreadsheet!BA324)),ISBLANK(Spreadsheet!BB324)),NOT(ISNUMBER(VALUE(Spreadsheet!BB324))),ISBLANK(Spreadsheet!BC324),NOT(ISNUMBER(VALUE(Spreadsheet!BC324)))),FALSE,IF(AND(Spreadsheet!BB324&gt;=50000,Spreadsheet!BB324&lt;=250000,MOD(Spreadsheet!BB324,10000)=0,Spreadsheet!BB324&lt;=(10*Spreadsheet!BC324)),TRUE,FALSE)))</f>
        <v>1</v>
      </c>
      <c r="CF324" s="5" t="b">
        <f>IF(NOT(ISBLANK(Spreadsheet!BC324)),AND(ISNUMBER(VALUE(Spreadsheet!BC324)),Spreadsheet!BC324&gt;0),AND(OR(ISBLANK(Spreadsheet!AO324),Spreadsheet!AO324="Waive",AND(NOT(OR(ISBLANK(Spreadsheet!AO324),Spreadsheet!AO324="Waive")),Spreadsheet!AP324&gt;=6)),OR(ISBLANK(Spreadsheet!AR324),AND(NOT(OR(ISBLANK(Spreadsheet!AR324),Spreadsheet!AR324="Waive")),Spreadsheet!AS324&gt;=6)),OR(ISBLANK(Spreadsheet!AW324)),OR(ISBLANK(Spreadsheet!AX324)),OR(ISBLANK(Spreadsheet!AY324)),OR(ISBLANK(Spreadsheet!AZ324)),OR(ISBLANK(Spreadsheet!BA324),Spreadsheet!BA324="Waive")))</f>
        <v>1</v>
      </c>
      <c r="CG324" s="5" t="b">
        <f t="shared" ca="1" si="21"/>
        <v>1</v>
      </c>
    </row>
    <row r="325" spans="8:85" x14ac:dyDescent="0.3">
      <c r="H325" s="5">
        <f t="shared" ca="1" si="18"/>
        <v>2</v>
      </c>
      <c r="I325" s="5" t="str">
        <f t="shared" ca="1" si="19"/>
        <v/>
      </c>
      <c r="J325" s="5" t="str">
        <f>IF(AND(NOT(ISBLANK(Spreadsheet!C325)),ISBLANK(Spreadsheet!D325)),Spreadsheet!F325&amp;" "&amp;Spreadsheet!H325,"")</f>
        <v/>
      </c>
      <c r="K325" s="5">
        <f>IF(AND(NOT(ISBLANK(Spreadsheet!C325)),ISBLANK(Spreadsheet!D325)),COUNTIFS(Spreadsheet!E326:E$786,"=Child",Spreadsheet!C326:C$786, "="&amp;Spreadsheet!C325) + COUNTIFS(Spreadsheet!E326:E$786,"=Step-child",Spreadsheet!C326:C$786, "="&amp;Spreadsheet!C325),0)</f>
        <v>0</v>
      </c>
      <c r="L325" s="5">
        <f>IF(NOT(ISBLANK(J325)),COUNTIFS(Spreadsheet!E326:E$786,"=Wife",Spreadsheet!C326:C$786, "="&amp;Spreadsheet!C325) + COUNTIFS(Spreadsheet!E326:E$786,"=Husband",Spreadsheet!C326:C$786, "="&amp;Spreadsheet!C325),0)</f>
        <v>0</v>
      </c>
      <c r="M325" s="5">
        <f>IF(NOT(ISBLANK(Spreadsheet!AJ325)),VLOOKUP(Spreadsheet!AJ325,'Drop Downs'!$P$2:$R$16,3,FALSE),0)</f>
        <v>0</v>
      </c>
      <c r="N325" s="5">
        <f>IF(NOT(ISBLANK(Spreadsheet!AJ325)), VLOOKUP(Spreadsheet!AJ325,'Drop Downs'!$P$2:$R$16,2,FALSE),0)</f>
        <v>0</v>
      </c>
      <c r="O325" s="5">
        <f>IF(NOT(ISBLANK(Spreadsheet!AL325)),VLOOKUP(Spreadsheet!AL325,'Drop Downs'!$P$2:$R$16,3,FALSE), 0)</f>
        <v>0</v>
      </c>
      <c r="P325" s="5">
        <f>IF(NOT(ISBLANK(Spreadsheet!AL325)),VLOOKUP(Spreadsheet!AL325,'Drop Downs'!$P$2:$R$16,2,FALSE),0)</f>
        <v>0</v>
      </c>
      <c r="Q325" s="5">
        <f>IF(NOT(ISBLANK(Spreadsheet!AN325)),VLOOKUP(Spreadsheet!AN325,'Drop Downs'!$P$2:$R$16,3,FALSE),0)</f>
        <v>0</v>
      </c>
      <c r="R325" s="5">
        <f>IF(NOT(ISBLANK(Spreadsheet!AN325)),VLOOKUP(Spreadsheet!AN325,'Drop Downs'!$P$2:$R$16,2,FALSE),0)</f>
        <v>0</v>
      </c>
      <c r="S325" s="5" t="str">
        <f>IF(OR(M325&gt;K325,N325&gt;L325,O325&gt;K325, Q325&gt;K325,N325&gt;L325, P325&gt;L325, R325&gt;L325),"Member currently has a coverage election over what he/she needs.  Please add more dependents or adjust the coverage election.","")&amp;(IF(AND(NOT(ISBLANK(Spreadsheet!C325)),NOT(ISBLANK(Spreadsheet!D325)),ISBLANK(Spreadsheet!E325)),"Dependent lacks a relationship to member.Please select one from the drop-down.",""))</f>
        <v/>
      </c>
      <c r="T325" s="5" t="b">
        <f t="shared" si="20"/>
        <v>1</v>
      </c>
      <c r="U325" s="5" t="b">
        <f>OR(ISBLANK(Spreadsheet!C325),IF(NOT(ISBLANK(Spreadsheet!D325)),NOT(ISBLANK(Spreadsheet!E325)),TRUE))</f>
        <v>1</v>
      </c>
      <c r="V325" s="5" t="b">
        <f>OR(ISBLANK(Spreadsheet!C325), NOT(ISBLANK(Spreadsheet!I325)))</f>
        <v>1</v>
      </c>
      <c r="W325" s="5" t="b">
        <f>OR(ISBLANK(Spreadsheet!D325),NOT(ISBLANK(Spreadsheet!C325)))</f>
        <v>1</v>
      </c>
      <c r="X325" s="155" t="str">
        <f>REPT("0",MIN(FIND({1,2,3,4,5,6,7,8,9},Spreadsheet!C325&amp;"123456789"))-1)&amp;IF(ISBLANK(Spreadsheet!C325),"",SUMPRODUCT(MID(0&amp;Spreadsheet!C325,LARGE(INDEX(ISNUMBER(--MID(Spreadsheet!C325,ROW($1:$225),1))*
 ROW($1:$225),0),ROW($1:$225))+1,1)*10^ROW($1:$225)/10))</f>
        <v/>
      </c>
      <c r="Y325" s="5" t="b">
        <f>IF(NOT(ISBLANK(Spreadsheet!C325)),IF(AND(ISNUMBER(VALUE(Spreadsheet!C325)), LEN(Spreadsheet!C325)=9),TRUE,FALSE),TRUE)</f>
        <v>1</v>
      </c>
      <c r="Z325" s="155" t="str">
        <f>REPT("0",MIN(FIND({1,2,3,4,5,6,7,8,9},Spreadsheet!D325&amp;"123456789"))-1)&amp;IF(ISBLANK(Spreadsheet!D325),"",SUMPRODUCT(MID(0&amp;Spreadsheet!D325,LARGE(INDEX(ISNUMBER(--MID(Spreadsheet!D325,ROW($1:$225),1))*
 ROW($1:$225),0),ROW($1:$225))+1,1)*10^ROW($1:$225)/10))</f>
        <v/>
      </c>
      <c r="AA325" s="5" t="b">
        <f>IF(AND(NOT(ISBLANK(Spreadsheet!D325)),NOT(ISBLANK(Spreadsheet!C325))),IF(AND(ISNUMBER(VALUE(Spreadsheet!D325)), LEN(Spreadsheet!D325)=9),TRUE,FALSE),IF(AND(NOT(ISBLANK(Spreadsheet!D325)),ISBLANK(Spreadsheet!C325)),FALSE,TRUE))</f>
        <v>1</v>
      </c>
      <c r="AB325" s="5" t="b">
        <f>OR(ISBLANK(Spreadsheet!Y325),IF(NOT(ISBLANK(Spreadsheet!Y325)),LEN(Spreadsheet!Y325)=10,ISNUMBER(VALUE(Spreadsheet!Y325))))</f>
        <v>1</v>
      </c>
      <c r="AC325" s="5" t="b">
        <f>OR(ISBLANK(Spreadsheet!AI325), AND(NOT(ISBLANK(Spreadsheet!AJ325)), NOT(ISNUMBER(SEARCH("Waive",Spreadsheet!AJ325)))))</f>
        <v>1</v>
      </c>
      <c r="AD325" s="5" t="b">
        <f>OR(ISBLANK(Spreadsheet!AK325), AND(NOT(ISBLANK(Spreadsheet!AL325)), NOT(ISNUMBER(SEARCH("Waive",Spreadsheet!AL325)))))</f>
        <v>1</v>
      </c>
      <c r="AE325" s="5" t="b">
        <f>OR(ISBLANK(Spreadsheet!AM325), AND(NOT(ISBLANK(Spreadsheet!AN325)), NOT(ISNUMBER(SEARCH("Waive", Spreadsheet!AN325)))))</f>
        <v>1</v>
      </c>
      <c r="AF325" s="5" t="b">
        <f>OR(ISBLANK(Spreadsheet!C325), NOT(ISBLANK(Spreadsheet!D325)),NOT(ISBLANK(Spreadsheet!L325)))</f>
        <v>1</v>
      </c>
      <c r="AG325" s="5" t="b">
        <f>IF(AND(NOT(ISBLANK(Spreadsheet!C325)), NOT(ISBLANK(Spreadsheet!D325)),Spreadsheet!C325&lt;&gt;Spreadsheet!D325),IF(ISERROR(VLOOKUP(Spreadsheet!C325, Spreadsheet!$C$6:'Spreadsheet'!$C324,1,FALSE)), FALSE, TRUE),TRUE)</f>
        <v>1</v>
      </c>
      <c r="AH325" s="5" t="b">
        <f>Spreadsheet!$B$2=Spreadsheet!AD325</f>
        <v>1</v>
      </c>
      <c r="AI325" s="5" t="b">
        <f>IF(ISBLANK(Spreadsheet!G325),TRUE,IF(OR(LEN(Spreadsheet!G325)&gt;1,ISNUMBER(VALUE(Spreadsheet!G325))),FALSE,TRUE))</f>
        <v>1</v>
      </c>
      <c r="AJ325" s="5" t="b">
        <f>OR(ISBLANK(Spreadsheet!C325), NOT(ISBLANK(Spreadsheet!B325)), NOT(ISBLANK(Spreadsheet!D325)))</f>
        <v>1</v>
      </c>
      <c r="AK325" s="5" t="b">
        <f t="array" ref="AK325">IF(OR(AND(ISBLANK(Spreadsheet!E325),ISBLANK(Spreadsheet!D325),NOT(ISBLANK(Spreadsheet!C325))),AND(ISBLANK(Spreadsheet!E325),ISBLANK(Spreadsheet!D325),ISBLANK(Spreadsheet!C325))),TRUE,ISNUMBER(MATCH(TRUE,EXACT(Spreadsheet!E325,Relationships),0)))</f>
        <v>1</v>
      </c>
      <c r="AL325" s="5" t="b">
        <f>IF(NOT(ISBLANK(Spreadsheet!C325)),IF(OR(ISBLANK(Spreadsheet!F325),LEN(Spreadsheet!F325)&gt;40),FALSE,TRUE),TRUE)</f>
        <v>1</v>
      </c>
      <c r="AM325" s="5" t="b">
        <f>IF(NOT(ISBLANK(Spreadsheet!C325)),IF(OR(ISBLANK(Spreadsheet!H325),LEN(Spreadsheet!H325)&gt;40),FALSE,TRUE),TRUE)</f>
        <v>1</v>
      </c>
      <c r="AN325" s="5" t="b">
        <f t="array" ref="AN325">IF(ISBLANK(Spreadsheet!I325),TRUE,ISNUMBER(MATCH(TRUE,EXACT(Spreadsheet!I325,GenderValues),0)))</f>
        <v>1</v>
      </c>
      <c r="AO325" s="5" t="b">
        <f ca="1">IF(ISERROR(DATEVALUE(TEXT(Spreadsheet!J325,"mm/dd/yyyy")) &gt; TODAY()),IF(AND(ISBLANK(Spreadsheet!J325),ISBLANK(Spreadsheet!C325)),TRUE,FALSE),IF(DATEVALUE(TEXT(Spreadsheet!J325,"mm/dd/yyyy")) &gt; TODAY(),FALSE,TRUE))</f>
        <v>1</v>
      </c>
      <c r="AP325" s="5" t="b">
        <f>OR(ISBLANK(Spreadsheet!K325),LEN(Spreadsheet!K325)&lt;=100)</f>
        <v>1</v>
      </c>
      <c r="AQ325" s="5" t="b">
        <f t="array" ref="AQ325">IF(OR(AND(ISBLANK(Spreadsheet!L325),ISBLANK(Spreadsheet!C325)),AND(NOT(ISBLANK(Spreadsheet!C325)),NOT(ISBLANK(Spreadsheet!D325)))),TRUE,ISNUMBER(MATCH(TRUE,EXACT(Spreadsheet!L325,MaritalStatus),0)))</f>
        <v>1</v>
      </c>
      <c r="AR325" s="5" t="b">
        <f ca="1">IF(ISERROR(DATEVALUE(TEXT(Spreadsheet!M325,"mm/dd/yyyy")) &gt; TODAY()),IF(ISBLANK(Spreadsheet!M325),TRUE,FALSE),IF(DATEVALUE(TEXT(Spreadsheet!M325,"mm/dd/yyyy")) &gt; TODAY(),FALSE,TRUE))</f>
        <v>1</v>
      </c>
      <c r="AS325" s="5" t="b">
        <f>OR(ISBLANK(Spreadsheet!N325),LEN(Spreadsheet!N325)&lt;=100)</f>
        <v>1</v>
      </c>
      <c r="AT325" s="5" t="b">
        <f>OR(ISBLANK(Spreadsheet!O325),UPPER(Spreadsheet!O325)="YES")</f>
        <v>1</v>
      </c>
      <c r="AU325" s="5" t="b">
        <f>OR(ISBLANK(Spreadsheet!P325),UPPER(Spreadsheet!P325)="YES")</f>
        <v>1</v>
      </c>
      <c r="AV325" s="5" t="b">
        <f t="array" ref="AV325">IF(ISBLANK(Spreadsheet!Q325),TRUE,ISNUMBER(MATCH(TRUE,EXACT(Spreadsheet!Q325,OnGroupsPriorIns),0)))</f>
        <v>1</v>
      </c>
      <c r="AW325" s="5" t="b">
        <f>OR(ISBLANK(Spreadsheet!R325),UPPER(Spreadsheet!R325)="YES")</f>
        <v>1</v>
      </c>
      <c r="AX325" s="5" t="b">
        <f>OR(ISBLANK(Spreadsheet!S325),UPPER(Spreadsheet!S325)="YES")</f>
        <v>1</v>
      </c>
      <c r="AY325" s="5" t="b">
        <f>OR(AND(ISBLANK(Spreadsheet!C325),LEN(Spreadsheet!T325)=0),AND(NOT(ISBLANK(Spreadsheet!C325)),LEN(Spreadsheet!T325)&gt;0,LEN(Spreadsheet!T325)&lt;=50))</f>
        <v>1</v>
      </c>
      <c r="AZ325" s="5" t="b">
        <f>OR(LEN(Spreadsheet!U325)=0,AND(LEN(Spreadsheet!U325)&gt;0,LEN(Spreadsheet!U325)&lt;=50))</f>
        <v>1</v>
      </c>
      <c r="BA325" s="5" t="b">
        <f>OR(AND(ISBLANK(Spreadsheet!C325),LEN(Spreadsheet!V325)=0),AND(NOT(ISBLANK(Spreadsheet!C325)),LEN(Spreadsheet!V325)&gt;0,LEN(Spreadsheet!V325)&lt;=50))</f>
        <v>1</v>
      </c>
      <c r="BB325" s="5" t="b">
        <f t="array" ref="BB325">IF(AND(ISBLANK(Spreadsheet!C325),LEN(Spreadsheet!W325)=0),TRUE,ISNUMBER(MATCH(TRUE,EXACT(Spreadsheet!W325,States),0)))</f>
        <v>1</v>
      </c>
      <c r="BC325" s="5" t="b">
        <f>OR(AND(ISBLANK(Spreadsheet!C325),LEN(Spreadsheet!X325)=0),AND(NOT(ISBLANK(Spreadsheet!C325)),LEN(Spreadsheet!X325)&gt;0,LEN(Spreadsheet!X325)=5,ISNUMBER(VALUE(Spreadsheet!X325))))</f>
        <v>1</v>
      </c>
      <c r="BD325" s="5" t="b">
        <f>OR(ISBLANK(Spreadsheet!Z325),LEN(Spreadsheet!Z325)&lt;=50)</f>
        <v>1</v>
      </c>
      <c r="BE325" s="5" t="b">
        <f>ISBLANK(Spreadsheet!AA325)</f>
        <v>1</v>
      </c>
      <c r="BF325" s="5" t="b">
        <f>ISBLANK(Spreadsheet!AB325)</f>
        <v>1</v>
      </c>
      <c r="BG325" s="5" t="b">
        <f>IF(ISERROR(DATEVALUE(TEXT(Spreadsheet!AC325,"mm/dd/yyyy")) &gt; DATEVALUE(TEXT(Spreadsheet!J325,"mm/dd/yyyy"))),IF(OR(AND(ISBLANK(Spreadsheet!AC325),ISBLANK(Spreadsheet!C325)),AND(NOT(ISBLANK(Spreadsheet!C325)),ISBLANK(Spreadsheet!AC325),NOT(ISBLANK(Spreadsheet!D325)))),TRUE,FALSE),IF(DATEVALUE(TEXT(Spreadsheet!AC325,"mm/dd/yyyy")) &gt; DATEVALUE(TEXT(Spreadsheet!J325,"mm/dd/yyyy")),TRUE,FALSE))</f>
        <v>1</v>
      </c>
      <c r="BH325" s="5" t="b">
        <f>OR(AND(ISBLANK(Spreadsheet!C325),ISBLANK(Spreadsheet!AE325)),AND(NOT(ISBLANK(Spreadsheet!C325)),NOT(ISBLANK(Spreadsheet!D325)),ISBLANK(Spreadsheet!AE325)),AND(NOT(ISBLANK(Spreadsheet!C325)),ISBLANK(Spreadsheet!D325),NOT(ISBLANK(Spreadsheet!AE325)),LEN(Spreadsheet!AE325)&lt;=100))</f>
        <v>1</v>
      </c>
      <c r="BI325" s="5" t="b">
        <f t="array" ref="BI325">IF(ISBLANK(Spreadsheet!AF325),TRUE,ISNUMBER(MATCH(TRUE,EXACT(Spreadsheet!AF325,CobraShortReasons),0)))</f>
        <v>1</v>
      </c>
      <c r="BJ325" s="5" t="b">
        <f ca="1">IF(ISERROR(DATEVALUE(TEXT(Spreadsheet!AG325,"mm/dd/yyyy")) &gt; TODAY()),IF(ISBLANK(Spreadsheet!AG325),TRUE,FALSE),IF(DATEVALUE(TEXT(Spreadsheet!AG325,"mm/dd/yyyy")) &gt; TODAY(),FALSE,TRUE))</f>
        <v>1</v>
      </c>
      <c r="BK325" s="5" t="b">
        <f>OR(ISBLANK(Spreadsheet!AH325),LEN(Spreadsheet!AH325)&lt;=25)</f>
        <v>1</v>
      </c>
      <c r="BL325" s="5" t="b">
        <f t="array" aca="1" ref="BL325" ca="1">IF(ISBLANK(Spreadsheet!AI325),TRUE,ISNUMBER(MATCH(TRUE,EXACT(Spreadsheet!AI325,INDIRECT(Spreadsheet!$D$2)),0)))</f>
        <v>1</v>
      </c>
      <c r="BM325" s="5" t="b">
        <f t="array" aca="1" ref="BM325" ca="1">IF(ISBLANK(Spreadsheet!AJ325),TRUE,ISNUMBER(MATCH(TRUE,EXACT(Spreadsheet!AJ325,INDIRECT(Spreadsheet!BJ325)),0)))</f>
        <v>1</v>
      </c>
      <c r="BN325" s="5" t="b">
        <f t="array" ref="BN325">IF(ISBLANK(Spreadsheet!AK325),TRUE,ISNUMBER(MATCH(TRUE,EXACT(Spreadsheet!AK325,DentalPlans),0)))</f>
        <v>1</v>
      </c>
      <c r="BO325" s="5" t="b">
        <f t="array" aca="1" ref="BO325" ca="1">IF(ISBLANK(Spreadsheet!AL325),TRUE,ISNUMBER(MATCH(TRUE,EXACT(Spreadsheet!AL325,INDIRECT(Spreadsheet!BK325)),0)))</f>
        <v>1</v>
      </c>
      <c r="BP325" s="5" t="b">
        <f t="array" ref="BP325">IF(ISBLANK(Spreadsheet!AM325),TRUE,ISNUMBER(MATCH(TRUE,EXACT(Spreadsheet!AM325,VisionPlans),0)))</f>
        <v>1</v>
      </c>
      <c r="BQ325" s="5" t="b">
        <f t="array" aca="1" ref="BQ325" ca="1">IF(ISBLANK(Spreadsheet!AN325),TRUE,ISNUMBER(MATCH(TRUE,EXACT(Spreadsheet!AN325,INDIRECT(Spreadsheet!BL325)),0)))</f>
        <v>1</v>
      </c>
      <c r="BR325" s="5" t="b">
        <f t="array" ref="BR325">IF(ISBLANK(Spreadsheet!AO325),TRUE,ISNUMBER(MATCH(TRUE,EXACT(Spreadsheet!AO325,LifeBenefitClasses),0)))</f>
        <v>1</v>
      </c>
      <c r="BS325" s="5" t="b">
        <f>IF(OR(ISBLANK(Spreadsheet!AO325), Spreadsheet!AO325="Waive"),IF(ISBLANK(Spreadsheet!AP325),TRUE,FALSE),IF(OR(AND(NOT(ISBLANK(Spreadsheet!AO325)),ISBLANK(Spreadsheet!AP325)),NOT(ISNUMBER(VALUE(Spreadsheet!AP325)))),FALSE,IF(OR(AND(Spreadsheet!AP325&lt;6,MOD(Spreadsheet!AP325*10,5)=0), MOD(Spreadsheet!AP325,5000)=0),TRUE,FALSE)))</f>
        <v>1</v>
      </c>
      <c r="BT325" s="5" t="b">
        <f t="array" ref="BT325">IF(ISBLANK(Spreadsheet!AQ325),TRUE,ISNUMBER(MATCH(TRUE,EXACT(Spreadsheet!AQ325,EnrollWaive),0)))</f>
        <v>1</v>
      </c>
      <c r="BU325" s="5" t="b">
        <f t="array" ref="BU325">IF(ISBLANK(Spreadsheet!AR325),TRUE,ISNUMBER(MATCH(TRUE,EXACT(Spreadsheet!AR325,LifeBenefitClasses),0)))</f>
        <v>1</v>
      </c>
      <c r="BV325" s="5" t="b">
        <f>IF(OR(ISBLANK(Spreadsheet!AR325), Spreadsheet!AR325="Waive"),IF(ISBLANK(Spreadsheet!AS325),TRUE,FALSE),IF(OR(AND(NOT(ISBLANK(Spreadsheet!AR325)),ISBLANK(Spreadsheet!AS325)),NOT(ISNUMBER(VALUE(Spreadsheet!AS325)))),FALSE,IF(OR(AND(Spreadsheet!AS325&lt;6,MOD(Spreadsheet!AS325*10,5)=0), MOD(Spreadsheet!AS325,10000)=0),TRUE,FALSE)))</f>
        <v>1</v>
      </c>
      <c r="BW325" s="5" t="b">
        <f t="array" ref="BW325">IF(ISBLANK(Spreadsheet!AT325),TRUE,ISNUMBER(MATCH(TRUE,EXACT(Spreadsheet!AT325,LifeBenefitClasses),0)))</f>
        <v>1</v>
      </c>
      <c r="BX325" s="5" t="b">
        <f>IF(OR(ISBLANK(Spreadsheet!AT325), Spreadsheet!AT325="Waive"),IF(ISBLANK(Spreadsheet!AU325),TRUE,FALSE),IF(OR(AND(NOT(ISBLANK(Spreadsheet!AT325)),ISBLANK(Spreadsheet!AU325)),NOT(ISNUMBER(VALUE(Spreadsheet!AU325)))),FALSE,IF(AND(NOT(OR(ISBLANK(Spreadsheet!AT325),Spreadsheet!AT325="Waive")),NOT(OR(ISBLANK(Spreadsheet!AR325),Spreadsheet!AR325="Waive")),MOD(Spreadsheet!AU325,5000)=0, Spreadsheet!AU325&lt;=(Spreadsheet!AS325*0.5)),TRUE,FALSE)))</f>
        <v>1</v>
      </c>
      <c r="BY325" s="5" t="b">
        <f t="array" ref="BY325">IF(ISBLANK(Spreadsheet!AV325),TRUE,ISNUMBER(MATCH(TRUE,EXACT(Spreadsheet!AV325,EnrollWaive),0)))</f>
        <v>1</v>
      </c>
      <c r="BZ325" s="5" t="b">
        <f t="array" ref="BZ325">IF(ISBLANK(Spreadsheet!AW325),TRUE,ISNUMBER(MATCH(TRUE,EXACT(Spreadsheet!AW325,LifeBenefitClasses),0)))</f>
        <v>1</v>
      </c>
      <c r="CA325" s="5" t="b">
        <f t="array" ref="CA325">IF(ISBLANK(Spreadsheet!AX325),TRUE,ISNUMBER(MATCH(TRUE,EXACT(Spreadsheet!AX325,LifeBenefitClasses),0)))</f>
        <v>1</v>
      </c>
      <c r="CB325" s="5" t="b">
        <f t="array" ref="CB325">IF(ISBLANK(Spreadsheet!AY325),TRUE,ISNUMBER(MATCH(TRUE,EXACT(Spreadsheet!AY325,LifeBenefitClasses),0)))</f>
        <v>1</v>
      </c>
      <c r="CC325" s="5" t="b">
        <f t="array" ref="CC325">IF(ISBLANK(Spreadsheet!AZ325),TRUE,ISNUMBER(MATCH(TRUE,EXACT(Spreadsheet!AZ325,LifeBenefitClasses),0)))</f>
        <v>1</v>
      </c>
      <c r="CD325" s="5" t="b">
        <f t="array" ref="CD325">IF(ISBLANK(Spreadsheet!BA325),TRUE,ISNUMBER(MATCH(TRUE,EXACT(Spreadsheet!BA325,LifeBenefitClasses),0)))</f>
        <v>1</v>
      </c>
      <c r="CE325" s="5" t="b">
        <f>IF(OR(ISBLANK(Spreadsheet!BA325), Spreadsheet!BA325="Waive"),IF(ISBLANK(Spreadsheet!BB325),TRUE,FALSE),IF(OR(AND(NOT(ISBLANK(Spreadsheet!BA325)),ISBLANK(Spreadsheet!BB325)),NOT(ISNUMBER(VALUE(Spreadsheet!BB325))),ISBLANK(Spreadsheet!BC325),NOT(ISNUMBER(VALUE(Spreadsheet!BC325)))),FALSE,IF(AND(Spreadsheet!BB325&gt;=50000,Spreadsheet!BB325&lt;=250000,MOD(Spreadsheet!BB325,10000)=0,Spreadsheet!BB325&lt;=(10*Spreadsheet!BC325)),TRUE,FALSE)))</f>
        <v>1</v>
      </c>
      <c r="CF325" s="5" t="b">
        <f>IF(NOT(ISBLANK(Spreadsheet!BC325)),AND(ISNUMBER(VALUE(Spreadsheet!BC325)),Spreadsheet!BC325&gt;0),AND(OR(ISBLANK(Spreadsheet!AO325),Spreadsheet!AO325="Waive",AND(NOT(OR(ISBLANK(Spreadsheet!AO325),Spreadsheet!AO325="Waive")),Spreadsheet!AP325&gt;=6)),OR(ISBLANK(Spreadsheet!AR325),AND(NOT(OR(ISBLANK(Spreadsheet!AR325),Spreadsheet!AR325="Waive")),Spreadsheet!AS325&gt;=6)),OR(ISBLANK(Spreadsheet!AW325)),OR(ISBLANK(Spreadsheet!AX325)),OR(ISBLANK(Spreadsheet!AY325)),OR(ISBLANK(Spreadsheet!AZ325)),OR(ISBLANK(Spreadsheet!BA325),Spreadsheet!BA325="Waive")))</f>
        <v>1</v>
      </c>
      <c r="CG325" s="5" t="b">
        <f t="shared" ca="1" si="21"/>
        <v>1</v>
      </c>
    </row>
    <row r="326" spans="8:85" x14ac:dyDescent="0.3">
      <c r="H326" s="5">
        <f t="shared" ca="1" si="18"/>
        <v>2</v>
      </c>
      <c r="I326" s="5" t="str">
        <f t="shared" ca="1" si="19"/>
        <v/>
      </c>
      <c r="J326" s="5" t="str">
        <f>IF(AND(NOT(ISBLANK(Spreadsheet!C326)),ISBLANK(Spreadsheet!D326)),Spreadsheet!F326&amp;" "&amp;Spreadsheet!H326,"")</f>
        <v/>
      </c>
      <c r="K326" s="5">
        <f>IF(AND(NOT(ISBLANK(Spreadsheet!C326)),ISBLANK(Spreadsheet!D326)),COUNTIFS(Spreadsheet!E327:E$786,"=Child",Spreadsheet!C327:C$786, "="&amp;Spreadsheet!C326) + COUNTIFS(Spreadsheet!E327:E$786,"=Step-child",Spreadsheet!C327:C$786, "="&amp;Spreadsheet!C326),0)</f>
        <v>0</v>
      </c>
      <c r="L326" s="5">
        <f>IF(NOT(ISBLANK(J326)),COUNTIFS(Spreadsheet!E327:E$786,"=Wife",Spreadsheet!C327:C$786, "="&amp;Spreadsheet!C326) + COUNTIFS(Spreadsheet!E327:E$786,"=Husband",Spreadsheet!C327:C$786, "="&amp;Spreadsheet!C326),0)</f>
        <v>0</v>
      </c>
      <c r="M326" s="5">
        <f>IF(NOT(ISBLANK(Spreadsheet!AJ326)),VLOOKUP(Spreadsheet!AJ326,'Drop Downs'!$P$2:$R$16,3,FALSE),0)</f>
        <v>0</v>
      </c>
      <c r="N326" s="5">
        <f>IF(NOT(ISBLANK(Spreadsheet!AJ326)), VLOOKUP(Spreadsheet!AJ326,'Drop Downs'!$P$2:$R$16,2,FALSE),0)</f>
        <v>0</v>
      </c>
      <c r="O326" s="5">
        <f>IF(NOT(ISBLANK(Spreadsheet!AL326)),VLOOKUP(Spreadsheet!AL326,'Drop Downs'!$P$2:$R$16,3,FALSE), 0)</f>
        <v>0</v>
      </c>
      <c r="P326" s="5">
        <f>IF(NOT(ISBLANK(Spreadsheet!AL326)),VLOOKUP(Spreadsheet!AL326,'Drop Downs'!$P$2:$R$16,2,FALSE),0)</f>
        <v>0</v>
      </c>
      <c r="Q326" s="5">
        <f>IF(NOT(ISBLANK(Spreadsheet!AN326)),VLOOKUP(Spreadsheet!AN326,'Drop Downs'!$P$2:$R$16,3,FALSE),0)</f>
        <v>0</v>
      </c>
      <c r="R326" s="5">
        <f>IF(NOT(ISBLANK(Spreadsheet!AN326)),VLOOKUP(Spreadsheet!AN326,'Drop Downs'!$P$2:$R$16,2,FALSE),0)</f>
        <v>0</v>
      </c>
      <c r="S326" s="5" t="str">
        <f>IF(OR(M326&gt;K326,N326&gt;L326,O326&gt;K326, Q326&gt;K326,N326&gt;L326, P326&gt;L326, R326&gt;L326),"Member currently has a coverage election over what he/she needs.  Please add more dependents or adjust the coverage election.","")&amp;(IF(AND(NOT(ISBLANK(Spreadsheet!C326)),NOT(ISBLANK(Spreadsheet!D326)),ISBLANK(Spreadsheet!E326)),"Dependent lacks a relationship to member.Please select one from the drop-down.",""))</f>
        <v/>
      </c>
      <c r="T326" s="5" t="b">
        <f t="shared" si="20"/>
        <v>1</v>
      </c>
      <c r="U326" s="5" t="b">
        <f>OR(ISBLANK(Spreadsheet!C326),IF(NOT(ISBLANK(Spreadsheet!D326)),NOT(ISBLANK(Spreadsheet!E326)),TRUE))</f>
        <v>1</v>
      </c>
      <c r="V326" s="5" t="b">
        <f>OR(ISBLANK(Spreadsheet!C326), NOT(ISBLANK(Spreadsheet!I326)))</f>
        <v>1</v>
      </c>
      <c r="W326" s="5" t="b">
        <f>OR(ISBLANK(Spreadsheet!D326),NOT(ISBLANK(Spreadsheet!C326)))</f>
        <v>1</v>
      </c>
      <c r="X326" s="155" t="str">
        <f>REPT("0",MIN(FIND({1,2,3,4,5,6,7,8,9},Spreadsheet!C326&amp;"123456789"))-1)&amp;IF(ISBLANK(Spreadsheet!C326),"",SUMPRODUCT(MID(0&amp;Spreadsheet!C326,LARGE(INDEX(ISNUMBER(--MID(Spreadsheet!C326,ROW($1:$225),1))*
 ROW($1:$225),0),ROW($1:$225))+1,1)*10^ROW($1:$225)/10))</f>
        <v/>
      </c>
      <c r="Y326" s="5" t="b">
        <f>IF(NOT(ISBLANK(Spreadsheet!C326)),IF(AND(ISNUMBER(VALUE(Spreadsheet!C326)), LEN(Spreadsheet!C326)=9),TRUE,FALSE),TRUE)</f>
        <v>1</v>
      </c>
      <c r="Z326" s="155" t="str">
        <f>REPT("0",MIN(FIND({1,2,3,4,5,6,7,8,9},Spreadsheet!D326&amp;"123456789"))-1)&amp;IF(ISBLANK(Spreadsheet!D326),"",SUMPRODUCT(MID(0&amp;Spreadsheet!D326,LARGE(INDEX(ISNUMBER(--MID(Spreadsheet!D326,ROW($1:$225),1))*
 ROW($1:$225),0),ROW($1:$225))+1,1)*10^ROW($1:$225)/10))</f>
        <v/>
      </c>
      <c r="AA326" s="5" t="b">
        <f>IF(AND(NOT(ISBLANK(Spreadsheet!D326)),NOT(ISBLANK(Spreadsheet!C326))),IF(AND(ISNUMBER(VALUE(Spreadsheet!D326)), LEN(Spreadsheet!D326)=9),TRUE,FALSE),IF(AND(NOT(ISBLANK(Spreadsheet!D326)),ISBLANK(Spreadsheet!C326)),FALSE,TRUE))</f>
        <v>1</v>
      </c>
      <c r="AB326" s="5" t="b">
        <f>OR(ISBLANK(Spreadsheet!Y326),IF(NOT(ISBLANK(Spreadsheet!Y326)),LEN(Spreadsheet!Y326)=10,ISNUMBER(VALUE(Spreadsheet!Y326))))</f>
        <v>1</v>
      </c>
      <c r="AC326" s="5" t="b">
        <f>OR(ISBLANK(Spreadsheet!AI326), AND(NOT(ISBLANK(Spreadsheet!AJ326)), NOT(ISNUMBER(SEARCH("Waive",Spreadsheet!AJ326)))))</f>
        <v>1</v>
      </c>
      <c r="AD326" s="5" t="b">
        <f>OR(ISBLANK(Spreadsheet!AK326), AND(NOT(ISBLANK(Spreadsheet!AL326)), NOT(ISNUMBER(SEARCH("Waive",Spreadsheet!AL326)))))</f>
        <v>1</v>
      </c>
      <c r="AE326" s="5" t="b">
        <f>OR(ISBLANK(Spreadsheet!AM326), AND(NOT(ISBLANK(Spreadsheet!AN326)), NOT(ISNUMBER(SEARCH("Waive", Spreadsheet!AN326)))))</f>
        <v>1</v>
      </c>
      <c r="AF326" s="5" t="b">
        <f>OR(ISBLANK(Spreadsheet!C326), NOT(ISBLANK(Spreadsheet!D326)),NOT(ISBLANK(Spreadsheet!L326)))</f>
        <v>1</v>
      </c>
      <c r="AG326" s="5" t="b">
        <f>IF(AND(NOT(ISBLANK(Spreadsheet!C326)), NOT(ISBLANK(Spreadsheet!D326)),Spreadsheet!C326&lt;&gt;Spreadsheet!D326),IF(ISERROR(VLOOKUP(Spreadsheet!C326, Spreadsheet!$C$6:'Spreadsheet'!$C325,1,FALSE)), FALSE, TRUE),TRUE)</f>
        <v>1</v>
      </c>
      <c r="AH326" s="5" t="b">
        <f>Spreadsheet!$B$2=Spreadsheet!AD326</f>
        <v>1</v>
      </c>
      <c r="AI326" s="5" t="b">
        <f>IF(ISBLANK(Spreadsheet!G326),TRUE,IF(OR(LEN(Spreadsheet!G326)&gt;1,ISNUMBER(VALUE(Spreadsheet!G326))),FALSE,TRUE))</f>
        <v>1</v>
      </c>
      <c r="AJ326" s="5" t="b">
        <f>OR(ISBLANK(Spreadsheet!C326), NOT(ISBLANK(Spreadsheet!B326)), NOT(ISBLANK(Spreadsheet!D326)))</f>
        <v>1</v>
      </c>
      <c r="AK326" s="5" t="b">
        <f t="array" ref="AK326">IF(OR(AND(ISBLANK(Spreadsheet!E326),ISBLANK(Spreadsheet!D326),NOT(ISBLANK(Spreadsheet!C326))),AND(ISBLANK(Spreadsheet!E326),ISBLANK(Spreadsheet!D326),ISBLANK(Spreadsheet!C326))),TRUE,ISNUMBER(MATCH(TRUE,EXACT(Spreadsheet!E326,Relationships),0)))</f>
        <v>1</v>
      </c>
      <c r="AL326" s="5" t="b">
        <f>IF(NOT(ISBLANK(Spreadsheet!C326)),IF(OR(ISBLANK(Spreadsheet!F326),LEN(Spreadsheet!F326)&gt;40),FALSE,TRUE),TRUE)</f>
        <v>1</v>
      </c>
      <c r="AM326" s="5" t="b">
        <f>IF(NOT(ISBLANK(Spreadsheet!C326)),IF(OR(ISBLANK(Spreadsheet!H326),LEN(Spreadsheet!H326)&gt;40),FALSE,TRUE),TRUE)</f>
        <v>1</v>
      </c>
      <c r="AN326" s="5" t="b">
        <f t="array" ref="AN326">IF(ISBLANK(Spreadsheet!I326),TRUE,ISNUMBER(MATCH(TRUE,EXACT(Spreadsheet!I326,GenderValues),0)))</f>
        <v>1</v>
      </c>
      <c r="AO326" s="5" t="b">
        <f ca="1">IF(ISERROR(DATEVALUE(TEXT(Spreadsheet!J326,"mm/dd/yyyy")) &gt; TODAY()),IF(AND(ISBLANK(Spreadsheet!J326),ISBLANK(Spreadsheet!C326)),TRUE,FALSE),IF(DATEVALUE(TEXT(Spreadsheet!J326,"mm/dd/yyyy")) &gt; TODAY(),FALSE,TRUE))</f>
        <v>1</v>
      </c>
      <c r="AP326" s="5" t="b">
        <f>OR(ISBLANK(Spreadsheet!K326),LEN(Spreadsheet!K326)&lt;=100)</f>
        <v>1</v>
      </c>
      <c r="AQ326" s="5" t="b">
        <f t="array" ref="AQ326">IF(OR(AND(ISBLANK(Spreadsheet!L326),ISBLANK(Spreadsheet!C326)),AND(NOT(ISBLANK(Spreadsheet!C326)),NOT(ISBLANK(Spreadsheet!D326)))),TRUE,ISNUMBER(MATCH(TRUE,EXACT(Spreadsheet!L326,MaritalStatus),0)))</f>
        <v>1</v>
      </c>
      <c r="AR326" s="5" t="b">
        <f ca="1">IF(ISERROR(DATEVALUE(TEXT(Spreadsheet!M326,"mm/dd/yyyy")) &gt; TODAY()),IF(ISBLANK(Spreadsheet!M326),TRUE,FALSE),IF(DATEVALUE(TEXT(Spreadsheet!M326,"mm/dd/yyyy")) &gt; TODAY(),FALSE,TRUE))</f>
        <v>1</v>
      </c>
      <c r="AS326" s="5" t="b">
        <f>OR(ISBLANK(Spreadsheet!N326),LEN(Spreadsheet!N326)&lt;=100)</f>
        <v>1</v>
      </c>
      <c r="AT326" s="5" t="b">
        <f>OR(ISBLANK(Spreadsheet!O326),UPPER(Spreadsheet!O326)="YES")</f>
        <v>1</v>
      </c>
      <c r="AU326" s="5" t="b">
        <f>OR(ISBLANK(Spreadsheet!P326),UPPER(Spreadsheet!P326)="YES")</f>
        <v>1</v>
      </c>
      <c r="AV326" s="5" t="b">
        <f t="array" ref="AV326">IF(ISBLANK(Spreadsheet!Q326),TRUE,ISNUMBER(MATCH(TRUE,EXACT(Spreadsheet!Q326,OnGroupsPriorIns),0)))</f>
        <v>1</v>
      </c>
      <c r="AW326" s="5" t="b">
        <f>OR(ISBLANK(Spreadsheet!R326),UPPER(Spreadsheet!R326)="YES")</f>
        <v>1</v>
      </c>
      <c r="AX326" s="5" t="b">
        <f>OR(ISBLANK(Spreadsheet!S326),UPPER(Spreadsheet!S326)="YES")</f>
        <v>1</v>
      </c>
      <c r="AY326" s="5" t="b">
        <f>OR(AND(ISBLANK(Spreadsheet!C326),LEN(Spreadsheet!T326)=0),AND(NOT(ISBLANK(Spreadsheet!C326)),LEN(Spreadsheet!T326)&gt;0,LEN(Spreadsheet!T326)&lt;=50))</f>
        <v>1</v>
      </c>
      <c r="AZ326" s="5" t="b">
        <f>OR(LEN(Spreadsheet!U326)=0,AND(LEN(Spreadsheet!U326)&gt;0,LEN(Spreadsheet!U326)&lt;=50))</f>
        <v>1</v>
      </c>
      <c r="BA326" s="5" t="b">
        <f>OR(AND(ISBLANK(Spreadsheet!C326),LEN(Spreadsheet!V326)=0),AND(NOT(ISBLANK(Spreadsheet!C326)),LEN(Spreadsheet!V326)&gt;0,LEN(Spreadsheet!V326)&lt;=50))</f>
        <v>1</v>
      </c>
      <c r="BB326" s="5" t="b">
        <f t="array" ref="BB326">IF(AND(ISBLANK(Spreadsheet!C326),LEN(Spreadsheet!W326)=0),TRUE,ISNUMBER(MATCH(TRUE,EXACT(Spreadsheet!W326,States),0)))</f>
        <v>1</v>
      </c>
      <c r="BC326" s="5" t="b">
        <f>OR(AND(ISBLANK(Spreadsheet!C326),LEN(Spreadsheet!X326)=0),AND(NOT(ISBLANK(Spreadsheet!C326)),LEN(Spreadsheet!X326)&gt;0,LEN(Spreadsheet!X326)=5,ISNUMBER(VALUE(Spreadsheet!X326))))</f>
        <v>1</v>
      </c>
      <c r="BD326" s="5" t="b">
        <f>OR(ISBLANK(Spreadsheet!Z326),LEN(Spreadsheet!Z326)&lt;=50)</f>
        <v>1</v>
      </c>
      <c r="BE326" s="5" t="b">
        <f>ISBLANK(Spreadsheet!AA326)</f>
        <v>1</v>
      </c>
      <c r="BF326" s="5" t="b">
        <f>ISBLANK(Spreadsheet!AB326)</f>
        <v>1</v>
      </c>
      <c r="BG326" s="5" t="b">
        <f>IF(ISERROR(DATEVALUE(TEXT(Spreadsheet!AC326,"mm/dd/yyyy")) &gt; DATEVALUE(TEXT(Spreadsheet!J326,"mm/dd/yyyy"))),IF(OR(AND(ISBLANK(Spreadsheet!AC326),ISBLANK(Spreadsheet!C326)),AND(NOT(ISBLANK(Spreadsheet!C326)),ISBLANK(Spreadsheet!AC326),NOT(ISBLANK(Spreadsheet!D326)))),TRUE,FALSE),IF(DATEVALUE(TEXT(Spreadsheet!AC326,"mm/dd/yyyy")) &gt; DATEVALUE(TEXT(Spreadsheet!J326,"mm/dd/yyyy")),TRUE,FALSE))</f>
        <v>1</v>
      </c>
      <c r="BH326" s="5" t="b">
        <f>OR(AND(ISBLANK(Spreadsheet!C326),ISBLANK(Spreadsheet!AE326)),AND(NOT(ISBLANK(Spreadsheet!C326)),NOT(ISBLANK(Spreadsheet!D326)),ISBLANK(Spreadsheet!AE326)),AND(NOT(ISBLANK(Spreadsheet!C326)),ISBLANK(Spreadsheet!D326),NOT(ISBLANK(Spreadsheet!AE326)),LEN(Spreadsheet!AE326)&lt;=100))</f>
        <v>1</v>
      </c>
      <c r="BI326" s="5" t="b">
        <f t="array" ref="BI326">IF(ISBLANK(Spreadsheet!AF326),TRUE,ISNUMBER(MATCH(TRUE,EXACT(Spreadsheet!AF326,CobraShortReasons),0)))</f>
        <v>1</v>
      </c>
      <c r="BJ326" s="5" t="b">
        <f ca="1">IF(ISERROR(DATEVALUE(TEXT(Spreadsheet!AG326,"mm/dd/yyyy")) &gt; TODAY()),IF(ISBLANK(Spreadsheet!AG326),TRUE,FALSE),IF(DATEVALUE(TEXT(Spreadsheet!AG326,"mm/dd/yyyy")) &gt; TODAY(),FALSE,TRUE))</f>
        <v>1</v>
      </c>
      <c r="BK326" s="5" t="b">
        <f>OR(ISBLANK(Spreadsheet!AH326),LEN(Spreadsheet!AH326)&lt;=25)</f>
        <v>1</v>
      </c>
      <c r="BL326" s="5" t="b">
        <f t="array" aca="1" ref="BL326" ca="1">IF(ISBLANK(Spreadsheet!AI326),TRUE,ISNUMBER(MATCH(TRUE,EXACT(Spreadsheet!AI326,INDIRECT(Spreadsheet!$D$2)),0)))</f>
        <v>1</v>
      </c>
      <c r="BM326" s="5" t="b">
        <f t="array" aca="1" ref="BM326" ca="1">IF(ISBLANK(Spreadsheet!AJ326),TRUE,ISNUMBER(MATCH(TRUE,EXACT(Spreadsheet!AJ326,INDIRECT(Spreadsheet!BJ326)),0)))</f>
        <v>1</v>
      </c>
      <c r="BN326" s="5" t="b">
        <f t="array" ref="BN326">IF(ISBLANK(Spreadsheet!AK326),TRUE,ISNUMBER(MATCH(TRUE,EXACT(Spreadsheet!AK326,DentalPlans),0)))</f>
        <v>1</v>
      </c>
      <c r="BO326" s="5" t="b">
        <f t="array" aca="1" ref="BO326" ca="1">IF(ISBLANK(Spreadsheet!AL326),TRUE,ISNUMBER(MATCH(TRUE,EXACT(Spreadsheet!AL326,INDIRECT(Spreadsheet!BK326)),0)))</f>
        <v>1</v>
      </c>
      <c r="BP326" s="5" t="b">
        <f t="array" ref="BP326">IF(ISBLANK(Spreadsheet!AM326),TRUE,ISNUMBER(MATCH(TRUE,EXACT(Spreadsheet!AM326,VisionPlans),0)))</f>
        <v>1</v>
      </c>
      <c r="BQ326" s="5" t="b">
        <f t="array" aca="1" ref="BQ326" ca="1">IF(ISBLANK(Spreadsheet!AN326),TRUE,ISNUMBER(MATCH(TRUE,EXACT(Spreadsheet!AN326,INDIRECT(Spreadsheet!BL326)),0)))</f>
        <v>1</v>
      </c>
      <c r="BR326" s="5" t="b">
        <f t="array" ref="BR326">IF(ISBLANK(Spreadsheet!AO326),TRUE,ISNUMBER(MATCH(TRUE,EXACT(Spreadsheet!AO326,LifeBenefitClasses),0)))</f>
        <v>1</v>
      </c>
      <c r="BS326" s="5" t="b">
        <f>IF(OR(ISBLANK(Spreadsheet!AO326), Spreadsheet!AO326="Waive"),IF(ISBLANK(Spreadsheet!AP326),TRUE,FALSE),IF(OR(AND(NOT(ISBLANK(Spreadsheet!AO326)),ISBLANK(Spreadsheet!AP326)),NOT(ISNUMBER(VALUE(Spreadsheet!AP326)))),FALSE,IF(OR(AND(Spreadsheet!AP326&lt;6,MOD(Spreadsheet!AP326*10,5)=0), MOD(Spreadsheet!AP326,5000)=0),TRUE,FALSE)))</f>
        <v>1</v>
      </c>
      <c r="BT326" s="5" t="b">
        <f t="array" ref="BT326">IF(ISBLANK(Spreadsheet!AQ326),TRUE,ISNUMBER(MATCH(TRUE,EXACT(Spreadsheet!AQ326,EnrollWaive),0)))</f>
        <v>1</v>
      </c>
      <c r="BU326" s="5" t="b">
        <f t="array" ref="BU326">IF(ISBLANK(Spreadsheet!AR326),TRUE,ISNUMBER(MATCH(TRUE,EXACT(Spreadsheet!AR326,LifeBenefitClasses),0)))</f>
        <v>1</v>
      </c>
      <c r="BV326" s="5" t="b">
        <f>IF(OR(ISBLANK(Spreadsheet!AR326), Spreadsheet!AR326="Waive"),IF(ISBLANK(Spreadsheet!AS326),TRUE,FALSE),IF(OR(AND(NOT(ISBLANK(Spreadsheet!AR326)),ISBLANK(Spreadsheet!AS326)),NOT(ISNUMBER(VALUE(Spreadsheet!AS326)))),FALSE,IF(OR(AND(Spreadsheet!AS326&lt;6,MOD(Spreadsheet!AS326*10,5)=0), MOD(Spreadsheet!AS326,10000)=0),TRUE,FALSE)))</f>
        <v>1</v>
      </c>
      <c r="BW326" s="5" t="b">
        <f t="array" ref="BW326">IF(ISBLANK(Spreadsheet!AT326),TRUE,ISNUMBER(MATCH(TRUE,EXACT(Spreadsheet!AT326,LifeBenefitClasses),0)))</f>
        <v>1</v>
      </c>
      <c r="BX326" s="5" t="b">
        <f>IF(OR(ISBLANK(Spreadsheet!AT326), Spreadsheet!AT326="Waive"),IF(ISBLANK(Spreadsheet!AU326),TRUE,FALSE),IF(OR(AND(NOT(ISBLANK(Spreadsheet!AT326)),ISBLANK(Spreadsheet!AU326)),NOT(ISNUMBER(VALUE(Spreadsheet!AU326)))),FALSE,IF(AND(NOT(OR(ISBLANK(Spreadsheet!AT326),Spreadsheet!AT326="Waive")),NOT(OR(ISBLANK(Spreadsheet!AR326),Spreadsheet!AR326="Waive")),MOD(Spreadsheet!AU326,5000)=0, Spreadsheet!AU326&lt;=(Spreadsheet!AS326*0.5)),TRUE,FALSE)))</f>
        <v>1</v>
      </c>
      <c r="BY326" s="5" t="b">
        <f t="array" ref="BY326">IF(ISBLANK(Spreadsheet!AV326),TRUE,ISNUMBER(MATCH(TRUE,EXACT(Spreadsheet!AV326,EnrollWaive),0)))</f>
        <v>1</v>
      </c>
      <c r="BZ326" s="5" t="b">
        <f t="array" ref="BZ326">IF(ISBLANK(Spreadsheet!AW326),TRUE,ISNUMBER(MATCH(TRUE,EXACT(Spreadsheet!AW326,LifeBenefitClasses),0)))</f>
        <v>1</v>
      </c>
      <c r="CA326" s="5" t="b">
        <f t="array" ref="CA326">IF(ISBLANK(Spreadsheet!AX326),TRUE,ISNUMBER(MATCH(TRUE,EXACT(Spreadsheet!AX326,LifeBenefitClasses),0)))</f>
        <v>1</v>
      </c>
      <c r="CB326" s="5" t="b">
        <f t="array" ref="CB326">IF(ISBLANK(Spreadsheet!AY326),TRUE,ISNUMBER(MATCH(TRUE,EXACT(Spreadsheet!AY326,LifeBenefitClasses),0)))</f>
        <v>1</v>
      </c>
      <c r="CC326" s="5" t="b">
        <f t="array" ref="CC326">IF(ISBLANK(Spreadsheet!AZ326),TRUE,ISNUMBER(MATCH(TRUE,EXACT(Spreadsheet!AZ326,LifeBenefitClasses),0)))</f>
        <v>1</v>
      </c>
      <c r="CD326" s="5" t="b">
        <f t="array" ref="CD326">IF(ISBLANK(Spreadsheet!BA326),TRUE,ISNUMBER(MATCH(TRUE,EXACT(Spreadsheet!BA326,LifeBenefitClasses),0)))</f>
        <v>1</v>
      </c>
      <c r="CE326" s="5" t="b">
        <f>IF(OR(ISBLANK(Spreadsheet!BA326), Spreadsheet!BA326="Waive"),IF(ISBLANK(Spreadsheet!BB326),TRUE,FALSE),IF(OR(AND(NOT(ISBLANK(Spreadsheet!BA326)),ISBLANK(Spreadsheet!BB326)),NOT(ISNUMBER(VALUE(Spreadsheet!BB326))),ISBLANK(Spreadsheet!BC326),NOT(ISNUMBER(VALUE(Spreadsheet!BC326)))),FALSE,IF(AND(Spreadsheet!BB326&gt;=50000,Spreadsheet!BB326&lt;=250000,MOD(Spreadsheet!BB326,10000)=0,Spreadsheet!BB326&lt;=(10*Spreadsheet!BC326)),TRUE,FALSE)))</f>
        <v>1</v>
      </c>
      <c r="CF326" s="5" t="b">
        <f>IF(NOT(ISBLANK(Spreadsheet!BC326)),AND(ISNUMBER(VALUE(Spreadsheet!BC326)),Spreadsheet!BC326&gt;0),AND(OR(ISBLANK(Spreadsheet!AO326),Spreadsheet!AO326="Waive",AND(NOT(OR(ISBLANK(Spreadsheet!AO326),Spreadsheet!AO326="Waive")),Spreadsheet!AP326&gt;=6)),OR(ISBLANK(Spreadsheet!AR326),AND(NOT(OR(ISBLANK(Spreadsheet!AR326),Spreadsheet!AR326="Waive")),Spreadsheet!AS326&gt;=6)),OR(ISBLANK(Spreadsheet!AW326)),OR(ISBLANK(Spreadsheet!AX326)),OR(ISBLANK(Spreadsheet!AY326)),OR(ISBLANK(Spreadsheet!AZ326)),OR(ISBLANK(Spreadsheet!BA326),Spreadsheet!BA326="Waive")))</f>
        <v>1</v>
      </c>
      <c r="CG326" s="5" t="b">
        <f t="shared" ca="1" si="21"/>
        <v>1</v>
      </c>
    </row>
    <row r="327" spans="8:85" x14ac:dyDescent="0.3">
      <c r="H327" s="5">
        <f t="shared" ca="1" si="18"/>
        <v>2</v>
      </c>
      <c r="I327" s="5" t="str">
        <f t="shared" ca="1" si="19"/>
        <v/>
      </c>
      <c r="J327" s="5" t="str">
        <f>IF(AND(NOT(ISBLANK(Spreadsheet!C327)),ISBLANK(Spreadsheet!D327)),Spreadsheet!F327&amp;" "&amp;Spreadsheet!H327,"")</f>
        <v/>
      </c>
      <c r="K327" s="5">
        <f>IF(AND(NOT(ISBLANK(Spreadsheet!C327)),ISBLANK(Spreadsheet!D327)),COUNTIFS(Spreadsheet!E328:E$786,"=Child",Spreadsheet!C328:C$786, "="&amp;Spreadsheet!C327) + COUNTIFS(Spreadsheet!E328:E$786,"=Step-child",Spreadsheet!C328:C$786, "="&amp;Spreadsheet!C327),0)</f>
        <v>0</v>
      </c>
      <c r="L327" s="5">
        <f>IF(NOT(ISBLANK(J327)),COUNTIFS(Spreadsheet!E328:E$786,"=Wife",Spreadsheet!C328:C$786, "="&amp;Spreadsheet!C327) + COUNTIFS(Spreadsheet!E328:E$786,"=Husband",Spreadsheet!C328:C$786, "="&amp;Spreadsheet!C327),0)</f>
        <v>0</v>
      </c>
      <c r="M327" s="5">
        <f>IF(NOT(ISBLANK(Spreadsheet!AJ327)),VLOOKUP(Spreadsheet!AJ327,'Drop Downs'!$P$2:$R$16,3,FALSE),0)</f>
        <v>0</v>
      </c>
      <c r="N327" s="5">
        <f>IF(NOT(ISBLANK(Spreadsheet!AJ327)), VLOOKUP(Spreadsheet!AJ327,'Drop Downs'!$P$2:$R$16,2,FALSE),0)</f>
        <v>0</v>
      </c>
      <c r="O327" s="5">
        <f>IF(NOT(ISBLANK(Spreadsheet!AL327)),VLOOKUP(Spreadsheet!AL327,'Drop Downs'!$P$2:$R$16,3,FALSE), 0)</f>
        <v>0</v>
      </c>
      <c r="P327" s="5">
        <f>IF(NOT(ISBLANK(Spreadsheet!AL327)),VLOOKUP(Spreadsheet!AL327,'Drop Downs'!$P$2:$R$16,2,FALSE),0)</f>
        <v>0</v>
      </c>
      <c r="Q327" s="5">
        <f>IF(NOT(ISBLANK(Spreadsheet!AN327)),VLOOKUP(Spreadsheet!AN327,'Drop Downs'!$P$2:$R$16,3,FALSE),0)</f>
        <v>0</v>
      </c>
      <c r="R327" s="5">
        <f>IF(NOT(ISBLANK(Spreadsheet!AN327)),VLOOKUP(Spreadsheet!AN327,'Drop Downs'!$P$2:$R$16,2,FALSE),0)</f>
        <v>0</v>
      </c>
      <c r="S327" s="5" t="str">
        <f>IF(OR(M327&gt;K327,N327&gt;L327,O327&gt;K327, Q327&gt;K327,N327&gt;L327, P327&gt;L327, R327&gt;L327),"Member currently has a coverage election over what he/she needs.  Please add more dependents or adjust the coverage election.","")&amp;(IF(AND(NOT(ISBLANK(Spreadsheet!C327)),NOT(ISBLANK(Spreadsheet!D327)),ISBLANK(Spreadsheet!E327)),"Dependent lacks a relationship to member.Please select one from the drop-down.",""))</f>
        <v/>
      </c>
      <c r="T327" s="5" t="b">
        <f t="shared" si="20"/>
        <v>1</v>
      </c>
      <c r="U327" s="5" t="b">
        <f>OR(ISBLANK(Spreadsheet!C327),IF(NOT(ISBLANK(Spreadsheet!D327)),NOT(ISBLANK(Spreadsheet!E327)),TRUE))</f>
        <v>1</v>
      </c>
      <c r="V327" s="5" t="b">
        <f>OR(ISBLANK(Spreadsheet!C327), NOT(ISBLANK(Spreadsheet!I327)))</f>
        <v>1</v>
      </c>
      <c r="W327" s="5" t="b">
        <f>OR(ISBLANK(Spreadsheet!D327),NOT(ISBLANK(Spreadsheet!C327)))</f>
        <v>1</v>
      </c>
      <c r="X327" s="155" t="str">
        <f>REPT("0",MIN(FIND({1,2,3,4,5,6,7,8,9},Spreadsheet!C327&amp;"123456789"))-1)&amp;IF(ISBLANK(Spreadsheet!C327),"",SUMPRODUCT(MID(0&amp;Spreadsheet!C327,LARGE(INDEX(ISNUMBER(--MID(Spreadsheet!C327,ROW($1:$225),1))*
 ROW($1:$225),0),ROW($1:$225))+1,1)*10^ROW($1:$225)/10))</f>
        <v/>
      </c>
      <c r="Y327" s="5" t="b">
        <f>IF(NOT(ISBLANK(Spreadsheet!C327)),IF(AND(ISNUMBER(VALUE(Spreadsheet!C327)), LEN(Spreadsheet!C327)=9),TRUE,FALSE),TRUE)</f>
        <v>1</v>
      </c>
      <c r="Z327" s="155" t="str">
        <f>REPT("0",MIN(FIND({1,2,3,4,5,6,7,8,9},Spreadsheet!D327&amp;"123456789"))-1)&amp;IF(ISBLANK(Spreadsheet!D327),"",SUMPRODUCT(MID(0&amp;Spreadsheet!D327,LARGE(INDEX(ISNUMBER(--MID(Spreadsheet!D327,ROW($1:$225),1))*
 ROW($1:$225),0),ROW($1:$225))+1,1)*10^ROW($1:$225)/10))</f>
        <v/>
      </c>
      <c r="AA327" s="5" t="b">
        <f>IF(AND(NOT(ISBLANK(Spreadsheet!D327)),NOT(ISBLANK(Spreadsheet!C327))),IF(AND(ISNUMBER(VALUE(Spreadsheet!D327)), LEN(Spreadsheet!D327)=9),TRUE,FALSE),IF(AND(NOT(ISBLANK(Spreadsheet!D327)),ISBLANK(Spreadsheet!C327)),FALSE,TRUE))</f>
        <v>1</v>
      </c>
      <c r="AB327" s="5" t="b">
        <f>OR(ISBLANK(Spreadsheet!Y327),IF(NOT(ISBLANK(Spreadsheet!Y327)),LEN(Spreadsheet!Y327)=10,ISNUMBER(VALUE(Spreadsheet!Y327))))</f>
        <v>1</v>
      </c>
      <c r="AC327" s="5" t="b">
        <f>OR(ISBLANK(Spreadsheet!AI327), AND(NOT(ISBLANK(Spreadsheet!AJ327)), NOT(ISNUMBER(SEARCH("Waive",Spreadsheet!AJ327)))))</f>
        <v>1</v>
      </c>
      <c r="AD327" s="5" t="b">
        <f>OR(ISBLANK(Spreadsheet!AK327), AND(NOT(ISBLANK(Spreadsheet!AL327)), NOT(ISNUMBER(SEARCH("Waive",Spreadsheet!AL327)))))</f>
        <v>1</v>
      </c>
      <c r="AE327" s="5" t="b">
        <f>OR(ISBLANK(Spreadsheet!AM327), AND(NOT(ISBLANK(Spreadsheet!AN327)), NOT(ISNUMBER(SEARCH("Waive", Spreadsheet!AN327)))))</f>
        <v>1</v>
      </c>
      <c r="AF327" s="5" t="b">
        <f>OR(ISBLANK(Spreadsheet!C327), NOT(ISBLANK(Spreadsheet!D327)),NOT(ISBLANK(Spreadsheet!L327)))</f>
        <v>1</v>
      </c>
      <c r="AG327" s="5" t="b">
        <f>IF(AND(NOT(ISBLANK(Spreadsheet!C327)), NOT(ISBLANK(Spreadsheet!D327)),Spreadsheet!C327&lt;&gt;Spreadsheet!D327),IF(ISERROR(VLOOKUP(Spreadsheet!C327, Spreadsheet!$C$6:'Spreadsheet'!$C326,1,FALSE)), FALSE, TRUE),TRUE)</f>
        <v>1</v>
      </c>
      <c r="AH327" s="5" t="b">
        <f>Spreadsheet!$B$2=Spreadsheet!AD327</f>
        <v>1</v>
      </c>
      <c r="AI327" s="5" t="b">
        <f>IF(ISBLANK(Spreadsheet!G327),TRUE,IF(OR(LEN(Spreadsheet!G327)&gt;1,ISNUMBER(VALUE(Spreadsheet!G327))),FALSE,TRUE))</f>
        <v>1</v>
      </c>
      <c r="AJ327" s="5" t="b">
        <f>OR(ISBLANK(Spreadsheet!C327), NOT(ISBLANK(Spreadsheet!B327)), NOT(ISBLANK(Spreadsheet!D327)))</f>
        <v>1</v>
      </c>
      <c r="AK327" s="5" t="b">
        <f t="array" ref="AK327">IF(OR(AND(ISBLANK(Spreadsheet!E327),ISBLANK(Spreadsheet!D327),NOT(ISBLANK(Spreadsheet!C327))),AND(ISBLANK(Spreadsheet!E327),ISBLANK(Spreadsheet!D327),ISBLANK(Spreadsheet!C327))),TRUE,ISNUMBER(MATCH(TRUE,EXACT(Spreadsheet!E327,Relationships),0)))</f>
        <v>1</v>
      </c>
      <c r="AL327" s="5" t="b">
        <f>IF(NOT(ISBLANK(Spreadsheet!C327)),IF(OR(ISBLANK(Spreadsheet!F327),LEN(Spreadsheet!F327)&gt;40),FALSE,TRUE),TRUE)</f>
        <v>1</v>
      </c>
      <c r="AM327" s="5" t="b">
        <f>IF(NOT(ISBLANK(Spreadsheet!C327)),IF(OR(ISBLANK(Spreadsheet!H327),LEN(Spreadsheet!H327)&gt;40),FALSE,TRUE),TRUE)</f>
        <v>1</v>
      </c>
      <c r="AN327" s="5" t="b">
        <f t="array" ref="AN327">IF(ISBLANK(Spreadsheet!I327),TRUE,ISNUMBER(MATCH(TRUE,EXACT(Spreadsheet!I327,GenderValues),0)))</f>
        <v>1</v>
      </c>
      <c r="AO327" s="5" t="b">
        <f ca="1">IF(ISERROR(DATEVALUE(TEXT(Spreadsheet!J327,"mm/dd/yyyy")) &gt; TODAY()),IF(AND(ISBLANK(Spreadsheet!J327),ISBLANK(Spreadsheet!C327)),TRUE,FALSE),IF(DATEVALUE(TEXT(Spreadsheet!J327,"mm/dd/yyyy")) &gt; TODAY(),FALSE,TRUE))</f>
        <v>1</v>
      </c>
      <c r="AP327" s="5" t="b">
        <f>OR(ISBLANK(Spreadsheet!K327),LEN(Spreadsheet!K327)&lt;=100)</f>
        <v>1</v>
      </c>
      <c r="AQ327" s="5" t="b">
        <f t="array" ref="AQ327">IF(OR(AND(ISBLANK(Spreadsheet!L327),ISBLANK(Spreadsheet!C327)),AND(NOT(ISBLANK(Spreadsheet!C327)),NOT(ISBLANK(Spreadsheet!D327)))),TRUE,ISNUMBER(MATCH(TRUE,EXACT(Spreadsheet!L327,MaritalStatus),0)))</f>
        <v>1</v>
      </c>
      <c r="AR327" s="5" t="b">
        <f ca="1">IF(ISERROR(DATEVALUE(TEXT(Spreadsheet!M327,"mm/dd/yyyy")) &gt; TODAY()),IF(ISBLANK(Spreadsheet!M327),TRUE,FALSE),IF(DATEVALUE(TEXT(Spreadsheet!M327,"mm/dd/yyyy")) &gt; TODAY(),FALSE,TRUE))</f>
        <v>1</v>
      </c>
      <c r="AS327" s="5" t="b">
        <f>OR(ISBLANK(Spreadsheet!N327),LEN(Spreadsheet!N327)&lt;=100)</f>
        <v>1</v>
      </c>
      <c r="AT327" s="5" t="b">
        <f>OR(ISBLANK(Spreadsheet!O327),UPPER(Spreadsheet!O327)="YES")</f>
        <v>1</v>
      </c>
      <c r="AU327" s="5" t="b">
        <f>OR(ISBLANK(Spreadsheet!P327),UPPER(Spreadsheet!P327)="YES")</f>
        <v>1</v>
      </c>
      <c r="AV327" s="5" t="b">
        <f t="array" ref="AV327">IF(ISBLANK(Spreadsheet!Q327),TRUE,ISNUMBER(MATCH(TRUE,EXACT(Spreadsheet!Q327,OnGroupsPriorIns),0)))</f>
        <v>1</v>
      </c>
      <c r="AW327" s="5" t="b">
        <f>OR(ISBLANK(Spreadsheet!R327),UPPER(Spreadsheet!R327)="YES")</f>
        <v>1</v>
      </c>
      <c r="AX327" s="5" t="b">
        <f>OR(ISBLANK(Spreadsheet!S327),UPPER(Spreadsheet!S327)="YES")</f>
        <v>1</v>
      </c>
      <c r="AY327" s="5" t="b">
        <f>OR(AND(ISBLANK(Spreadsheet!C327),LEN(Spreadsheet!T327)=0),AND(NOT(ISBLANK(Spreadsheet!C327)),LEN(Spreadsheet!T327)&gt;0,LEN(Spreadsheet!T327)&lt;=50))</f>
        <v>1</v>
      </c>
      <c r="AZ327" s="5" t="b">
        <f>OR(LEN(Spreadsheet!U327)=0,AND(LEN(Spreadsheet!U327)&gt;0,LEN(Spreadsheet!U327)&lt;=50))</f>
        <v>1</v>
      </c>
      <c r="BA327" s="5" t="b">
        <f>OR(AND(ISBLANK(Spreadsheet!C327),LEN(Spreadsheet!V327)=0),AND(NOT(ISBLANK(Spreadsheet!C327)),LEN(Spreadsheet!V327)&gt;0,LEN(Spreadsheet!V327)&lt;=50))</f>
        <v>1</v>
      </c>
      <c r="BB327" s="5" t="b">
        <f t="array" ref="BB327">IF(AND(ISBLANK(Spreadsheet!C327),LEN(Spreadsheet!W327)=0),TRUE,ISNUMBER(MATCH(TRUE,EXACT(Spreadsheet!W327,States),0)))</f>
        <v>1</v>
      </c>
      <c r="BC327" s="5" t="b">
        <f>OR(AND(ISBLANK(Spreadsheet!C327),LEN(Spreadsheet!X327)=0),AND(NOT(ISBLANK(Spreadsheet!C327)),LEN(Spreadsheet!X327)&gt;0,LEN(Spreadsheet!X327)=5,ISNUMBER(VALUE(Spreadsheet!X327))))</f>
        <v>1</v>
      </c>
      <c r="BD327" s="5" t="b">
        <f>OR(ISBLANK(Spreadsheet!Z327),LEN(Spreadsheet!Z327)&lt;=50)</f>
        <v>1</v>
      </c>
      <c r="BE327" s="5" t="b">
        <f>ISBLANK(Spreadsheet!AA327)</f>
        <v>1</v>
      </c>
      <c r="BF327" s="5" t="b">
        <f>ISBLANK(Spreadsheet!AB327)</f>
        <v>1</v>
      </c>
      <c r="BG327" s="5" t="b">
        <f>IF(ISERROR(DATEVALUE(TEXT(Spreadsheet!AC327,"mm/dd/yyyy")) &gt; DATEVALUE(TEXT(Spreadsheet!J327,"mm/dd/yyyy"))),IF(OR(AND(ISBLANK(Spreadsheet!AC327),ISBLANK(Spreadsheet!C327)),AND(NOT(ISBLANK(Spreadsheet!C327)),ISBLANK(Spreadsheet!AC327),NOT(ISBLANK(Spreadsheet!D327)))),TRUE,FALSE),IF(DATEVALUE(TEXT(Spreadsheet!AC327,"mm/dd/yyyy")) &gt; DATEVALUE(TEXT(Spreadsheet!J327,"mm/dd/yyyy")),TRUE,FALSE))</f>
        <v>1</v>
      </c>
      <c r="BH327" s="5" t="b">
        <f>OR(AND(ISBLANK(Spreadsheet!C327),ISBLANK(Spreadsheet!AE327)),AND(NOT(ISBLANK(Spreadsheet!C327)),NOT(ISBLANK(Spreadsheet!D327)),ISBLANK(Spreadsheet!AE327)),AND(NOT(ISBLANK(Spreadsheet!C327)),ISBLANK(Spreadsheet!D327),NOT(ISBLANK(Spreadsheet!AE327)),LEN(Spreadsheet!AE327)&lt;=100))</f>
        <v>1</v>
      </c>
      <c r="BI327" s="5" t="b">
        <f t="array" ref="BI327">IF(ISBLANK(Spreadsheet!AF327),TRUE,ISNUMBER(MATCH(TRUE,EXACT(Spreadsheet!AF327,CobraShortReasons),0)))</f>
        <v>1</v>
      </c>
      <c r="BJ327" s="5" t="b">
        <f ca="1">IF(ISERROR(DATEVALUE(TEXT(Spreadsheet!AG327,"mm/dd/yyyy")) &gt; TODAY()),IF(ISBLANK(Spreadsheet!AG327),TRUE,FALSE),IF(DATEVALUE(TEXT(Spreadsheet!AG327,"mm/dd/yyyy")) &gt; TODAY(),FALSE,TRUE))</f>
        <v>1</v>
      </c>
      <c r="BK327" s="5" t="b">
        <f>OR(ISBLANK(Spreadsheet!AH327),LEN(Spreadsheet!AH327)&lt;=25)</f>
        <v>1</v>
      </c>
      <c r="BL327" s="5" t="b">
        <f t="array" aca="1" ref="BL327" ca="1">IF(ISBLANK(Spreadsheet!AI327),TRUE,ISNUMBER(MATCH(TRUE,EXACT(Spreadsheet!AI327,INDIRECT(Spreadsheet!$D$2)),0)))</f>
        <v>1</v>
      </c>
      <c r="BM327" s="5" t="b">
        <f t="array" aca="1" ref="BM327" ca="1">IF(ISBLANK(Spreadsheet!AJ327),TRUE,ISNUMBER(MATCH(TRUE,EXACT(Spreadsheet!AJ327,INDIRECT(Spreadsheet!BJ327)),0)))</f>
        <v>1</v>
      </c>
      <c r="BN327" s="5" t="b">
        <f t="array" ref="BN327">IF(ISBLANK(Spreadsheet!AK327),TRUE,ISNUMBER(MATCH(TRUE,EXACT(Spreadsheet!AK327,DentalPlans),0)))</f>
        <v>1</v>
      </c>
      <c r="BO327" s="5" t="b">
        <f t="array" aca="1" ref="BO327" ca="1">IF(ISBLANK(Spreadsheet!AL327),TRUE,ISNUMBER(MATCH(TRUE,EXACT(Spreadsheet!AL327,INDIRECT(Spreadsheet!BK327)),0)))</f>
        <v>1</v>
      </c>
      <c r="BP327" s="5" t="b">
        <f t="array" ref="BP327">IF(ISBLANK(Spreadsheet!AM327),TRUE,ISNUMBER(MATCH(TRUE,EXACT(Spreadsheet!AM327,VisionPlans),0)))</f>
        <v>1</v>
      </c>
      <c r="BQ327" s="5" t="b">
        <f t="array" aca="1" ref="BQ327" ca="1">IF(ISBLANK(Spreadsheet!AN327),TRUE,ISNUMBER(MATCH(TRUE,EXACT(Spreadsheet!AN327,INDIRECT(Spreadsheet!BL327)),0)))</f>
        <v>1</v>
      </c>
      <c r="BR327" s="5" t="b">
        <f t="array" ref="BR327">IF(ISBLANK(Spreadsheet!AO327),TRUE,ISNUMBER(MATCH(TRUE,EXACT(Spreadsheet!AO327,LifeBenefitClasses),0)))</f>
        <v>1</v>
      </c>
      <c r="BS327" s="5" t="b">
        <f>IF(OR(ISBLANK(Spreadsheet!AO327), Spreadsheet!AO327="Waive"),IF(ISBLANK(Spreadsheet!AP327),TRUE,FALSE),IF(OR(AND(NOT(ISBLANK(Spreadsheet!AO327)),ISBLANK(Spreadsheet!AP327)),NOT(ISNUMBER(VALUE(Spreadsheet!AP327)))),FALSE,IF(OR(AND(Spreadsheet!AP327&lt;6,MOD(Spreadsheet!AP327*10,5)=0), MOD(Spreadsheet!AP327,5000)=0),TRUE,FALSE)))</f>
        <v>1</v>
      </c>
      <c r="BT327" s="5" t="b">
        <f t="array" ref="BT327">IF(ISBLANK(Spreadsheet!AQ327),TRUE,ISNUMBER(MATCH(TRUE,EXACT(Spreadsheet!AQ327,EnrollWaive),0)))</f>
        <v>1</v>
      </c>
      <c r="BU327" s="5" t="b">
        <f t="array" ref="BU327">IF(ISBLANK(Spreadsheet!AR327),TRUE,ISNUMBER(MATCH(TRUE,EXACT(Spreadsheet!AR327,LifeBenefitClasses),0)))</f>
        <v>1</v>
      </c>
      <c r="BV327" s="5" t="b">
        <f>IF(OR(ISBLANK(Spreadsheet!AR327), Spreadsheet!AR327="Waive"),IF(ISBLANK(Spreadsheet!AS327),TRUE,FALSE),IF(OR(AND(NOT(ISBLANK(Spreadsheet!AR327)),ISBLANK(Spreadsheet!AS327)),NOT(ISNUMBER(VALUE(Spreadsheet!AS327)))),FALSE,IF(OR(AND(Spreadsheet!AS327&lt;6,MOD(Spreadsheet!AS327*10,5)=0), MOD(Spreadsheet!AS327,10000)=0),TRUE,FALSE)))</f>
        <v>1</v>
      </c>
      <c r="BW327" s="5" t="b">
        <f t="array" ref="BW327">IF(ISBLANK(Spreadsheet!AT327),TRUE,ISNUMBER(MATCH(TRUE,EXACT(Spreadsheet!AT327,LifeBenefitClasses),0)))</f>
        <v>1</v>
      </c>
      <c r="BX327" s="5" t="b">
        <f>IF(OR(ISBLANK(Spreadsheet!AT327), Spreadsheet!AT327="Waive"),IF(ISBLANK(Spreadsheet!AU327),TRUE,FALSE),IF(OR(AND(NOT(ISBLANK(Spreadsheet!AT327)),ISBLANK(Spreadsheet!AU327)),NOT(ISNUMBER(VALUE(Spreadsheet!AU327)))),FALSE,IF(AND(NOT(OR(ISBLANK(Spreadsheet!AT327),Spreadsheet!AT327="Waive")),NOT(OR(ISBLANK(Spreadsheet!AR327),Spreadsheet!AR327="Waive")),MOD(Spreadsheet!AU327,5000)=0, Spreadsheet!AU327&lt;=(Spreadsheet!AS327*0.5)),TRUE,FALSE)))</f>
        <v>1</v>
      </c>
      <c r="BY327" s="5" t="b">
        <f t="array" ref="BY327">IF(ISBLANK(Spreadsheet!AV327),TRUE,ISNUMBER(MATCH(TRUE,EXACT(Spreadsheet!AV327,EnrollWaive),0)))</f>
        <v>1</v>
      </c>
      <c r="BZ327" s="5" t="b">
        <f t="array" ref="BZ327">IF(ISBLANK(Spreadsheet!AW327),TRUE,ISNUMBER(MATCH(TRUE,EXACT(Spreadsheet!AW327,LifeBenefitClasses),0)))</f>
        <v>1</v>
      </c>
      <c r="CA327" s="5" t="b">
        <f t="array" ref="CA327">IF(ISBLANK(Spreadsheet!AX327),TRUE,ISNUMBER(MATCH(TRUE,EXACT(Spreadsheet!AX327,LifeBenefitClasses),0)))</f>
        <v>1</v>
      </c>
      <c r="CB327" s="5" t="b">
        <f t="array" ref="CB327">IF(ISBLANK(Spreadsheet!AY327),TRUE,ISNUMBER(MATCH(TRUE,EXACT(Spreadsheet!AY327,LifeBenefitClasses),0)))</f>
        <v>1</v>
      </c>
      <c r="CC327" s="5" t="b">
        <f t="array" ref="CC327">IF(ISBLANK(Spreadsheet!AZ327),TRUE,ISNUMBER(MATCH(TRUE,EXACT(Spreadsheet!AZ327,LifeBenefitClasses),0)))</f>
        <v>1</v>
      </c>
      <c r="CD327" s="5" t="b">
        <f t="array" ref="CD327">IF(ISBLANK(Spreadsheet!BA327),TRUE,ISNUMBER(MATCH(TRUE,EXACT(Spreadsheet!BA327,LifeBenefitClasses),0)))</f>
        <v>1</v>
      </c>
      <c r="CE327" s="5" t="b">
        <f>IF(OR(ISBLANK(Spreadsheet!BA327), Spreadsheet!BA327="Waive"),IF(ISBLANK(Spreadsheet!BB327),TRUE,FALSE),IF(OR(AND(NOT(ISBLANK(Spreadsheet!BA327)),ISBLANK(Spreadsheet!BB327)),NOT(ISNUMBER(VALUE(Spreadsheet!BB327))),ISBLANK(Spreadsheet!BC327),NOT(ISNUMBER(VALUE(Spreadsheet!BC327)))),FALSE,IF(AND(Spreadsheet!BB327&gt;=50000,Spreadsheet!BB327&lt;=250000,MOD(Spreadsheet!BB327,10000)=0,Spreadsheet!BB327&lt;=(10*Spreadsheet!BC327)),TRUE,FALSE)))</f>
        <v>1</v>
      </c>
      <c r="CF327" s="5" t="b">
        <f>IF(NOT(ISBLANK(Spreadsheet!BC327)),AND(ISNUMBER(VALUE(Spreadsheet!BC327)),Spreadsheet!BC327&gt;0),AND(OR(ISBLANK(Spreadsheet!AO327),Spreadsheet!AO327="Waive",AND(NOT(OR(ISBLANK(Spreadsheet!AO327),Spreadsheet!AO327="Waive")),Spreadsheet!AP327&gt;=6)),OR(ISBLANK(Spreadsheet!AR327),AND(NOT(OR(ISBLANK(Spreadsheet!AR327),Spreadsheet!AR327="Waive")),Spreadsheet!AS327&gt;=6)),OR(ISBLANK(Spreadsheet!AW327)),OR(ISBLANK(Spreadsheet!AX327)),OR(ISBLANK(Spreadsheet!AY327)),OR(ISBLANK(Spreadsheet!AZ327)),OR(ISBLANK(Spreadsheet!BA327),Spreadsheet!BA327="Waive")))</f>
        <v>1</v>
      </c>
      <c r="CG327" s="5" t="b">
        <f t="shared" ca="1" si="21"/>
        <v>1</v>
      </c>
    </row>
    <row r="328" spans="8:85" x14ac:dyDescent="0.3">
      <c r="H328" s="5">
        <f t="shared" ref="H328:H378" ca="1" si="22">IF(AND(T328,U328,V328,W328,Y328,AA328,AB328,AC328,AD328,AE328,AF328,AG328,AH328,AI328,AJ328,AK328,AL328,AM328,AN328,AO328,AP328,AQ328,AR328,AS328,AT328,AU328,AV328,AW328,AX328,AY328,AZ328,BA328,BB328,BC328,BD328,BE328,BF328,BG328,BH328,BI328,BJ328,BK328,BL328,BM328,BN328,BO328,BP328,BQ328,BR328,BS328,BT328,BU328,BV328,BW328,BX328,BY328,BZ328,CA328,CB328,CC328,CD328,CE328,CF328),2,0)</f>
        <v>2</v>
      </c>
      <c r="I328" s="5" t="str">
        <f t="shared" ref="I328:I378" ca="1" si="23">IF(Y328,"",Y$1&amp;" ")&amp;IF(AA328,"",AA$1&amp;" ")&amp;IF(T328,"",T$1&amp;" ")&amp;IF(U328,"",U$1&amp;" ")&amp;IF(V328,"",V$1&amp;" ")&amp;IF(W328,"",W$1&amp;" ")&amp;IF(AA328,"",AA$1&amp;" ")&amp;IF(AB328,"",AB$1&amp;" ")&amp;IF(AC328,"",AC$1&amp;" ")&amp;IF(AD328,"",AD$1&amp;" ")&amp;IF(AE328,"",AE$1&amp;" ")&amp;IF(AF328,"",AF$1&amp;" ")&amp;IF(AG328,"",AG$1&amp;" ")&amp;IF(AH328,"",AH$1&amp;" ")&amp;IF(AI328,"",AI$1&amp;" ")&amp;IF(AJ328,"",AJ$1&amp;" ")&amp;IF(AK328,"",AK$1&amp;" ")&amp;IF(AL328,"",AL$1&amp;" ")&amp;IF(AM328,"",AM$1&amp;" ")&amp;IF(AN328,"",AN$1&amp;" ")&amp;IF(AO328,"",AO$1&amp;" ")&amp;IF(AP328,"",AP$1&amp;" ")&amp;IF(AQ328,"",AQ$1&amp;" ")&amp;IF(AR328,"",AR$1&amp;" ")&amp;IF(AS328,"",AS$1&amp;" ")&amp;IF(AT328,"",AT$1&amp;" ")&amp;IF(AU328,"",AU$1&amp;" ")&amp;IF(AV328,"",AV$1&amp;" ")&amp;IF(AW328,"",AW$1&amp;" ")&amp;IF(AX328,"",AX$1&amp;" ")&amp;IF(AY328,"",AY$1&amp;" ")&amp;IF(AZ328,"",AZ$1&amp;" ")&amp;IF(BA328,"",BA$1&amp;" ")&amp;IF(BB328,"",BB$1&amp;" ")&amp;IF(BC328,"",BC$1&amp;" ")&amp;IF(BD328,"",BD$1&amp;" ")&amp;IF(BE328,"",BE$1&amp;" ")&amp;IF(BF328,"",BF$1&amp;" ")&amp;IF(BG328,"",BG$1&amp;" ")&amp;IF(BH328,"",BH$1&amp;" ")&amp;IF(BI328,"",BI$1&amp;" ")&amp;IF(BJ328,"",BJ$1&amp;" ")&amp;IF(BK328,"",BK$1&amp;" ")&amp;IF(BL328,"",BL$1&amp;" ")&amp;IF(BM328,"",BM$1&amp;" ")&amp;IF(BN328,"",BN$1&amp;" ")&amp;IF(BO328,"",BO$1&amp;" ")&amp;IF(BP328,"",BP$1&amp;" ")&amp;IF(BQ328,"",BQ$1&amp;" ")&amp;IF(BR328,"",BR$1&amp;" ")&amp;IF(BS328,"",BS$1&amp;" ")&amp;IF(BT328,"",BT$1&amp;" ")&amp;IF(BU328,"",BU$1&amp;" ")&amp;IF(BV328,"",BV$1&amp;" ")&amp;IF(BW328,"",BW$1&amp;" ")&amp;IF(BX328,"",BX$1&amp;" ")&amp;IF(BY328,"",BY$1&amp;" ")&amp;IF(BZ328,"",BZ$1&amp;" ")&amp;IF(CA328,"",CA$1&amp;" ")&amp;IF(CB328,"",CB$1&amp;" ")&amp;IF(CC328,"",CC$1&amp;" ")&amp;IF(CD328,"",CD$1&amp;" ")&amp;IF(CE328,"",CE$1&amp;" ")&amp;IF(CF328,"",CF$1&amp;" ")</f>
        <v/>
      </c>
      <c r="J328" s="5" t="str">
        <f>IF(AND(NOT(ISBLANK(Spreadsheet!C328)),ISBLANK(Spreadsheet!D328)),Spreadsheet!F328&amp;" "&amp;Spreadsheet!H328,"")</f>
        <v/>
      </c>
      <c r="K328" s="5">
        <f>IF(AND(NOT(ISBLANK(Spreadsheet!C328)),ISBLANK(Spreadsheet!D328)),COUNTIFS(Spreadsheet!E329:E$786,"=Child",Spreadsheet!C329:C$786, "="&amp;Spreadsheet!C328) + COUNTIFS(Spreadsheet!E329:E$786,"=Step-child",Spreadsheet!C329:C$786, "="&amp;Spreadsheet!C328),0)</f>
        <v>0</v>
      </c>
      <c r="L328" s="5">
        <f>IF(NOT(ISBLANK(J328)),COUNTIFS(Spreadsheet!E329:E$786,"=Wife",Spreadsheet!C329:C$786, "="&amp;Spreadsheet!C328) + COUNTIFS(Spreadsheet!E329:E$786,"=Husband",Spreadsheet!C329:C$786, "="&amp;Spreadsheet!C328),0)</f>
        <v>0</v>
      </c>
      <c r="M328" s="5">
        <f>IF(NOT(ISBLANK(Spreadsheet!AJ328)),VLOOKUP(Spreadsheet!AJ328,'Drop Downs'!$P$2:$R$16,3,FALSE),0)</f>
        <v>0</v>
      </c>
      <c r="N328" s="5">
        <f>IF(NOT(ISBLANK(Spreadsheet!AJ328)), VLOOKUP(Spreadsheet!AJ328,'Drop Downs'!$P$2:$R$16,2,FALSE),0)</f>
        <v>0</v>
      </c>
      <c r="O328" s="5">
        <f>IF(NOT(ISBLANK(Spreadsheet!AL328)),VLOOKUP(Spreadsheet!AL328,'Drop Downs'!$P$2:$R$16,3,FALSE), 0)</f>
        <v>0</v>
      </c>
      <c r="P328" s="5">
        <f>IF(NOT(ISBLANK(Spreadsheet!AL328)),VLOOKUP(Spreadsheet!AL328,'Drop Downs'!$P$2:$R$16,2,FALSE),0)</f>
        <v>0</v>
      </c>
      <c r="Q328" s="5">
        <f>IF(NOT(ISBLANK(Spreadsheet!AN328)),VLOOKUP(Spreadsheet!AN328,'Drop Downs'!$P$2:$R$16,3,FALSE),0)</f>
        <v>0</v>
      </c>
      <c r="R328" s="5">
        <f>IF(NOT(ISBLANK(Spreadsheet!AN328)),VLOOKUP(Spreadsheet!AN328,'Drop Downs'!$P$2:$R$16,2,FALSE),0)</f>
        <v>0</v>
      </c>
      <c r="S328" s="5" t="str">
        <f>IF(OR(M328&gt;K328,N328&gt;L328,O328&gt;K328, Q328&gt;K328,N328&gt;L328, P328&gt;L328, R328&gt;L328),"Member currently has a coverage election over what he/she needs.  Please add more dependents or adjust the coverage election.","")&amp;(IF(AND(NOT(ISBLANK(Spreadsheet!C328)),NOT(ISBLANK(Spreadsheet!D328)),ISBLANK(Spreadsheet!E328)),"Dependent lacks a relationship to member.Please select one from the drop-down.",""))</f>
        <v/>
      </c>
      <c r="T328" s="5" t="b">
        <f t="shared" ref="T328:T378" si="24">AND(M328&lt;=K328,O328&lt;=K328,Q328&lt;=K328,N328&lt;=L328,P328&lt;=L328,R328&lt;=L328)</f>
        <v>1</v>
      </c>
      <c r="U328" s="5" t="b">
        <f>OR(ISBLANK(Spreadsheet!C328),IF(NOT(ISBLANK(Spreadsheet!D328)),NOT(ISBLANK(Spreadsheet!E328)),TRUE))</f>
        <v>1</v>
      </c>
      <c r="V328" s="5" t="b">
        <f>OR(ISBLANK(Spreadsheet!C328), NOT(ISBLANK(Spreadsheet!I328)))</f>
        <v>1</v>
      </c>
      <c r="W328" s="5" t="b">
        <f>OR(ISBLANK(Spreadsheet!D328),NOT(ISBLANK(Spreadsheet!C328)))</f>
        <v>1</v>
      </c>
      <c r="X328" s="155" t="str">
        <f>REPT("0",MIN(FIND({1,2,3,4,5,6,7,8,9},Spreadsheet!C328&amp;"123456789"))-1)&amp;IF(ISBLANK(Spreadsheet!C328),"",SUMPRODUCT(MID(0&amp;Spreadsheet!C328,LARGE(INDEX(ISNUMBER(--MID(Spreadsheet!C328,ROW($1:$225),1))*
 ROW($1:$225),0),ROW($1:$225))+1,1)*10^ROW($1:$225)/10))</f>
        <v/>
      </c>
      <c r="Y328" s="5" t="b">
        <f>IF(NOT(ISBLANK(Spreadsheet!C328)),IF(AND(ISNUMBER(VALUE(Spreadsheet!C328)), LEN(Spreadsheet!C328)=9),TRUE,FALSE),TRUE)</f>
        <v>1</v>
      </c>
      <c r="Z328" s="155" t="str">
        <f>REPT("0",MIN(FIND({1,2,3,4,5,6,7,8,9},Spreadsheet!D328&amp;"123456789"))-1)&amp;IF(ISBLANK(Spreadsheet!D328),"",SUMPRODUCT(MID(0&amp;Spreadsheet!D328,LARGE(INDEX(ISNUMBER(--MID(Spreadsheet!D328,ROW($1:$225),1))*
 ROW($1:$225),0),ROW($1:$225))+1,1)*10^ROW($1:$225)/10))</f>
        <v/>
      </c>
      <c r="AA328" s="5" t="b">
        <f>IF(AND(NOT(ISBLANK(Spreadsheet!D328)),NOT(ISBLANK(Spreadsheet!C328))),IF(AND(ISNUMBER(VALUE(Spreadsheet!D328)), LEN(Spreadsheet!D328)=9),TRUE,FALSE),IF(AND(NOT(ISBLANK(Spreadsheet!D328)),ISBLANK(Spreadsheet!C328)),FALSE,TRUE))</f>
        <v>1</v>
      </c>
      <c r="AB328" s="5" t="b">
        <f>OR(ISBLANK(Spreadsheet!Y328),IF(NOT(ISBLANK(Spreadsheet!Y328)),LEN(Spreadsheet!Y328)=10,ISNUMBER(VALUE(Spreadsheet!Y328))))</f>
        <v>1</v>
      </c>
      <c r="AC328" s="5" t="b">
        <f>OR(ISBLANK(Spreadsheet!AI328), AND(NOT(ISBLANK(Spreadsheet!AJ328)), NOT(ISNUMBER(SEARCH("Waive",Spreadsheet!AJ328)))))</f>
        <v>1</v>
      </c>
      <c r="AD328" s="5" t="b">
        <f>OR(ISBLANK(Spreadsheet!AK328), AND(NOT(ISBLANK(Spreadsheet!AL328)), NOT(ISNUMBER(SEARCH("Waive",Spreadsheet!AL328)))))</f>
        <v>1</v>
      </c>
      <c r="AE328" s="5" t="b">
        <f>OR(ISBLANK(Spreadsheet!AM328), AND(NOT(ISBLANK(Spreadsheet!AN328)), NOT(ISNUMBER(SEARCH("Waive", Spreadsheet!AN328)))))</f>
        <v>1</v>
      </c>
      <c r="AF328" s="5" t="b">
        <f>OR(ISBLANK(Spreadsheet!C328), NOT(ISBLANK(Spreadsheet!D328)),NOT(ISBLANK(Spreadsheet!L328)))</f>
        <v>1</v>
      </c>
      <c r="AG328" s="5" t="b">
        <f>IF(AND(NOT(ISBLANK(Spreadsheet!C328)), NOT(ISBLANK(Spreadsheet!D328)),Spreadsheet!C328&lt;&gt;Spreadsheet!D328),IF(ISERROR(VLOOKUP(Spreadsheet!C328, Spreadsheet!$C$6:'Spreadsheet'!$C327,1,FALSE)), FALSE, TRUE),TRUE)</f>
        <v>1</v>
      </c>
      <c r="AH328" s="5" t="b">
        <f>Spreadsheet!$B$2=Spreadsheet!AD328</f>
        <v>1</v>
      </c>
      <c r="AI328" s="5" t="b">
        <f>IF(ISBLANK(Spreadsheet!G328),TRUE,IF(OR(LEN(Spreadsheet!G328)&gt;1,ISNUMBER(VALUE(Spreadsheet!G328))),FALSE,TRUE))</f>
        <v>1</v>
      </c>
      <c r="AJ328" s="5" t="b">
        <f>OR(ISBLANK(Spreadsheet!C328), NOT(ISBLANK(Spreadsheet!B328)), NOT(ISBLANK(Spreadsheet!D328)))</f>
        <v>1</v>
      </c>
      <c r="AK328" s="5" t="b">
        <f t="array" ref="AK328">IF(OR(AND(ISBLANK(Spreadsheet!E328),ISBLANK(Spreadsheet!D328),NOT(ISBLANK(Spreadsheet!C328))),AND(ISBLANK(Spreadsheet!E328),ISBLANK(Spreadsheet!D328),ISBLANK(Spreadsheet!C328))),TRUE,ISNUMBER(MATCH(TRUE,EXACT(Spreadsheet!E328,Relationships),0)))</f>
        <v>1</v>
      </c>
      <c r="AL328" s="5" t="b">
        <f>IF(NOT(ISBLANK(Spreadsheet!C328)),IF(OR(ISBLANK(Spreadsheet!F328),LEN(Spreadsheet!F328)&gt;40),FALSE,TRUE),TRUE)</f>
        <v>1</v>
      </c>
      <c r="AM328" s="5" t="b">
        <f>IF(NOT(ISBLANK(Spreadsheet!C328)),IF(OR(ISBLANK(Spreadsheet!H328),LEN(Spreadsheet!H328)&gt;40),FALSE,TRUE),TRUE)</f>
        <v>1</v>
      </c>
      <c r="AN328" s="5" t="b">
        <f t="array" ref="AN328">IF(ISBLANK(Spreadsheet!I328),TRUE,ISNUMBER(MATCH(TRUE,EXACT(Spreadsheet!I328,GenderValues),0)))</f>
        <v>1</v>
      </c>
      <c r="AO328" s="5" t="b">
        <f ca="1">IF(ISERROR(DATEVALUE(TEXT(Spreadsheet!J328,"mm/dd/yyyy")) &gt; TODAY()),IF(AND(ISBLANK(Spreadsheet!J328),ISBLANK(Spreadsheet!C328)),TRUE,FALSE),IF(DATEVALUE(TEXT(Spreadsheet!J328,"mm/dd/yyyy")) &gt; TODAY(),FALSE,TRUE))</f>
        <v>1</v>
      </c>
      <c r="AP328" s="5" t="b">
        <f>OR(ISBLANK(Spreadsheet!K328),LEN(Spreadsheet!K328)&lt;=100)</f>
        <v>1</v>
      </c>
      <c r="AQ328" s="5" t="b">
        <f t="array" ref="AQ328">IF(OR(AND(ISBLANK(Spreadsheet!L328),ISBLANK(Spreadsheet!C328)),AND(NOT(ISBLANK(Spreadsheet!C328)),NOT(ISBLANK(Spreadsheet!D328)))),TRUE,ISNUMBER(MATCH(TRUE,EXACT(Spreadsheet!L328,MaritalStatus),0)))</f>
        <v>1</v>
      </c>
      <c r="AR328" s="5" t="b">
        <f ca="1">IF(ISERROR(DATEVALUE(TEXT(Spreadsheet!M328,"mm/dd/yyyy")) &gt; TODAY()),IF(ISBLANK(Spreadsheet!M328),TRUE,FALSE),IF(DATEVALUE(TEXT(Spreadsheet!M328,"mm/dd/yyyy")) &gt; TODAY(),FALSE,TRUE))</f>
        <v>1</v>
      </c>
      <c r="AS328" s="5" t="b">
        <f>OR(ISBLANK(Spreadsheet!N328),LEN(Spreadsheet!N328)&lt;=100)</f>
        <v>1</v>
      </c>
      <c r="AT328" s="5" t="b">
        <f>OR(ISBLANK(Spreadsheet!O328),UPPER(Spreadsheet!O328)="YES")</f>
        <v>1</v>
      </c>
      <c r="AU328" s="5" t="b">
        <f>OR(ISBLANK(Spreadsheet!P328),UPPER(Spreadsheet!P328)="YES")</f>
        <v>1</v>
      </c>
      <c r="AV328" s="5" t="b">
        <f t="array" ref="AV328">IF(ISBLANK(Spreadsheet!Q328),TRUE,ISNUMBER(MATCH(TRUE,EXACT(Spreadsheet!Q328,OnGroupsPriorIns),0)))</f>
        <v>1</v>
      </c>
      <c r="AW328" s="5" t="b">
        <f>OR(ISBLANK(Spreadsheet!R328),UPPER(Spreadsheet!R328)="YES")</f>
        <v>1</v>
      </c>
      <c r="AX328" s="5" t="b">
        <f>OR(ISBLANK(Spreadsheet!S328),UPPER(Spreadsheet!S328)="YES")</f>
        <v>1</v>
      </c>
      <c r="AY328" s="5" t="b">
        <f>OR(AND(ISBLANK(Spreadsheet!C328),LEN(Spreadsheet!T328)=0),AND(NOT(ISBLANK(Spreadsheet!C328)),LEN(Spreadsheet!T328)&gt;0,LEN(Spreadsheet!T328)&lt;=50))</f>
        <v>1</v>
      </c>
      <c r="AZ328" s="5" t="b">
        <f>OR(LEN(Spreadsheet!U328)=0,AND(LEN(Spreadsheet!U328)&gt;0,LEN(Spreadsheet!U328)&lt;=50))</f>
        <v>1</v>
      </c>
      <c r="BA328" s="5" t="b">
        <f>OR(AND(ISBLANK(Spreadsheet!C328),LEN(Spreadsheet!V328)=0),AND(NOT(ISBLANK(Spreadsheet!C328)),LEN(Spreadsheet!V328)&gt;0,LEN(Spreadsheet!V328)&lt;=50))</f>
        <v>1</v>
      </c>
      <c r="BB328" s="5" t="b">
        <f t="array" ref="BB328">IF(AND(ISBLANK(Spreadsheet!C328),LEN(Spreadsheet!W328)=0),TRUE,ISNUMBER(MATCH(TRUE,EXACT(Spreadsheet!W328,States),0)))</f>
        <v>1</v>
      </c>
      <c r="BC328" s="5" t="b">
        <f>OR(AND(ISBLANK(Spreadsheet!C328),LEN(Spreadsheet!X328)=0),AND(NOT(ISBLANK(Spreadsheet!C328)),LEN(Spreadsheet!X328)&gt;0,LEN(Spreadsheet!X328)=5,ISNUMBER(VALUE(Spreadsheet!X328))))</f>
        <v>1</v>
      </c>
      <c r="BD328" s="5" t="b">
        <f>OR(ISBLANK(Spreadsheet!Z328),LEN(Spreadsheet!Z328)&lt;=50)</f>
        <v>1</v>
      </c>
      <c r="BE328" s="5" t="b">
        <f>ISBLANK(Spreadsheet!AA328)</f>
        <v>1</v>
      </c>
      <c r="BF328" s="5" t="b">
        <f>ISBLANK(Spreadsheet!AB328)</f>
        <v>1</v>
      </c>
      <c r="BG328" s="5" t="b">
        <f>IF(ISERROR(DATEVALUE(TEXT(Spreadsheet!AC328,"mm/dd/yyyy")) &gt; DATEVALUE(TEXT(Spreadsheet!J328,"mm/dd/yyyy"))),IF(OR(AND(ISBLANK(Spreadsheet!AC328),ISBLANK(Spreadsheet!C328)),AND(NOT(ISBLANK(Spreadsheet!C328)),ISBLANK(Spreadsheet!AC328),NOT(ISBLANK(Spreadsheet!D328)))),TRUE,FALSE),IF(DATEVALUE(TEXT(Spreadsheet!AC328,"mm/dd/yyyy")) &gt; DATEVALUE(TEXT(Spreadsheet!J328,"mm/dd/yyyy")),TRUE,FALSE))</f>
        <v>1</v>
      </c>
      <c r="BH328" s="5" t="b">
        <f>OR(AND(ISBLANK(Spreadsheet!C328),ISBLANK(Spreadsheet!AE328)),AND(NOT(ISBLANK(Spreadsheet!C328)),NOT(ISBLANK(Spreadsheet!D328)),ISBLANK(Spreadsheet!AE328)),AND(NOT(ISBLANK(Spreadsheet!C328)),ISBLANK(Spreadsheet!D328),NOT(ISBLANK(Spreadsheet!AE328)),LEN(Spreadsheet!AE328)&lt;=100))</f>
        <v>1</v>
      </c>
      <c r="BI328" s="5" t="b">
        <f t="array" ref="BI328">IF(ISBLANK(Spreadsheet!AF328),TRUE,ISNUMBER(MATCH(TRUE,EXACT(Spreadsheet!AF328,CobraShortReasons),0)))</f>
        <v>1</v>
      </c>
      <c r="BJ328" s="5" t="b">
        <f ca="1">IF(ISERROR(DATEVALUE(TEXT(Spreadsheet!AG328,"mm/dd/yyyy")) &gt; TODAY()),IF(ISBLANK(Spreadsheet!AG328),TRUE,FALSE),IF(DATEVALUE(TEXT(Spreadsheet!AG328,"mm/dd/yyyy")) &gt; TODAY(),FALSE,TRUE))</f>
        <v>1</v>
      </c>
      <c r="BK328" s="5" t="b">
        <f>OR(ISBLANK(Spreadsheet!AH328),LEN(Spreadsheet!AH328)&lt;=25)</f>
        <v>1</v>
      </c>
      <c r="BL328" s="5" t="b">
        <f t="array" aca="1" ref="BL328" ca="1">IF(ISBLANK(Spreadsheet!AI328),TRUE,ISNUMBER(MATCH(TRUE,EXACT(Spreadsheet!AI328,INDIRECT(Spreadsheet!$D$2)),0)))</f>
        <v>1</v>
      </c>
      <c r="BM328" s="5" t="b">
        <f t="array" aca="1" ref="BM328" ca="1">IF(ISBLANK(Spreadsheet!AJ328),TRUE,ISNUMBER(MATCH(TRUE,EXACT(Spreadsheet!AJ328,INDIRECT(Spreadsheet!BJ328)),0)))</f>
        <v>1</v>
      </c>
      <c r="BN328" s="5" t="b">
        <f t="array" ref="BN328">IF(ISBLANK(Spreadsheet!AK328),TRUE,ISNUMBER(MATCH(TRUE,EXACT(Spreadsheet!AK328,DentalPlans),0)))</f>
        <v>1</v>
      </c>
      <c r="BO328" s="5" t="b">
        <f t="array" aca="1" ref="BO328" ca="1">IF(ISBLANK(Spreadsheet!AL328),TRUE,ISNUMBER(MATCH(TRUE,EXACT(Spreadsheet!AL328,INDIRECT(Spreadsheet!BK328)),0)))</f>
        <v>1</v>
      </c>
      <c r="BP328" s="5" t="b">
        <f t="array" ref="BP328">IF(ISBLANK(Spreadsheet!AM328),TRUE,ISNUMBER(MATCH(TRUE,EXACT(Spreadsheet!AM328,VisionPlans),0)))</f>
        <v>1</v>
      </c>
      <c r="BQ328" s="5" t="b">
        <f t="array" aca="1" ref="BQ328" ca="1">IF(ISBLANK(Spreadsheet!AN328),TRUE,ISNUMBER(MATCH(TRUE,EXACT(Spreadsheet!AN328,INDIRECT(Spreadsheet!BL328)),0)))</f>
        <v>1</v>
      </c>
      <c r="BR328" s="5" t="b">
        <f t="array" ref="BR328">IF(ISBLANK(Spreadsheet!AO328),TRUE,ISNUMBER(MATCH(TRUE,EXACT(Spreadsheet!AO328,LifeBenefitClasses),0)))</f>
        <v>1</v>
      </c>
      <c r="BS328" s="5" t="b">
        <f>IF(OR(ISBLANK(Spreadsheet!AO328), Spreadsheet!AO328="Waive"),IF(ISBLANK(Spreadsheet!AP328),TRUE,FALSE),IF(OR(AND(NOT(ISBLANK(Spreadsheet!AO328)),ISBLANK(Spreadsheet!AP328)),NOT(ISNUMBER(VALUE(Spreadsheet!AP328)))),FALSE,IF(OR(AND(Spreadsheet!AP328&lt;6,MOD(Spreadsheet!AP328*10,5)=0), MOD(Spreadsheet!AP328,5000)=0),TRUE,FALSE)))</f>
        <v>1</v>
      </c>
      <c r="BT328" s="5" t="b">
        <f t="array" ref="BT328">IF(ISBLANK(Spreadsheet!AQ328),TRUE,ISNUMBER(MATCH(TRUE,EXACT(Spreadsheet!AQ328,EnrollWaive),0)))</f>
        <v>1</v>
      </c>
      <c r="BU328" s="5" t="b">
        <f t="array" ref="BU328">IF(ISBLANK(Spreadsheet!AR328),TRUE,ISNUMBER(MATCH(TRUE,EXACT(Spreadsheet!AR328,LifeBenefitClasses),0)))</f>
        <v>1</v>
      </c>
      <c r="BV328" s="5" t="b">
        <f>IF(OR(ISBLANK(Spreadsheet!AR328), Spreadsheet!AR328="Waive"),IF(ISBLANK(Spreadsheet!AS328),TRUE,FALSE),IF(OR(AND(NOT(ISBLANK(Spreadsheet!AR328)),ISBLANK(Spreadsheet!AS328)),NOT(ISNUMBER(VALUE(Spreadsheet!AS328)))),FALSE,IF(OR(AND(Spreadsheet!AS328&lt;6,MOD(Spreadsheet!AS328*10,5)=0), MOD(Spreadsheet!AS328,10000)=0),TRUE,FALSE)))</f>
        <v>1</v>
      </c>
      <c r="BW328" s="5" t="b">
        <f t="array" ref="BW328">IF(ISBLANK(Spreadsheet!AT328),TRUE,ISNUMBER(MATCH(TRUE,EXACT(Spreadsheet!AT328,LifeBenefitClasses),0)))</f>
        <v>1</v>
      </c>
      <c r="BX328" s="5" t="b">
        <f>IF(OR(ISBLANK(Spreadsheet!AT328), Spreadsheet!AT328="Waive"),IF(ISBLANK(Spreadsheet!AU328),TRUE,FALSE),IF(OR(AND(NOT(ISBLANK(Spreadsheet!AT328)),ISBLANK(Spreadsheet!AU328)),NOT(ISNUMBER(VALUE(Spreadsheet!AU328)))),FALSE,IF(AND(NOT(OR(ISBLANK(Spreadsheet!AT328),Spreadsheet!AT328="Waive")),NOT(OR(ISBLANK(Spreadsheet!AR328),Spreadsheet!AR328="Waive")),MOD(Spreadsheet!AU328,5000)=0, Spreadsheet!AU328&lt;=(Spreadsheet!AS328*0.5)),TRUE,FALSE)))</f>
        <v>1</v>
      </c>
      <c r="BY328" s="5" t="b">
        <f t="array" ref="BY328">IF(ISBLANK(Spreadsheet!AV328),TRUE,ISNUMBER(MATCH(TRUE,EXACT(Spreadsheet!AV328,EnrollWaive),0)))</f>
        <v>1</v>
      </c>
      <c r="BZ328" s="5" t="b">
        <f t="array" ref="BZ328">IF(ISBLANK(Spreadsheet!AW328),TRUE,ISNUMBER(MATCH(TRUE,EXACT(Spreadsheet!AW328,LifeBenefitClasses),0)))</f>
        <v>1</v>
      </c>
      <c r="CA328" s="5" t="b">
        <f t="array" ref="CA328">IF(ISBLANK(Spreadsheet!AX328),TRUE,ISNUMBER(MATCH(TRUE,EXACT(Spreadsheet!AX328,LifeBenefitClasses),0)))</f>
        <v>1</v>
      </c>
      <c r="CB328" s="5" t="b">
        <f t="array" ref="CB328">IF(ISBLANK(Spreadsheet!AY328),TRUE,ISNUMBER(MATCH(TRUE,EXACT(Spreadsheet!AY328,LifeBenefitClasses),0)))</f>
        <v>1</v>
      </c>
      <c r="CC328" s="5" t="b">
        <f t="array" ref="CC328">IF(ISBLANK(Spreadsheet!AZ328),TRUE,ISNUMBER(MATCH(TRUE,EXACT(Spreadsheet!AZ328,LifeBenefitClasses),0)))</f>
        <v>1</v>
      </c>
      <c r="CD328" s="5" t="b">
        <f t="array" ref="CD328">IF(ISBLANK(Spreadsheet!BA328),TRUE,ISNUMBER(MATCH(TRUE,EXACT(Spreadsheet!BA328,LifeBenefitClasses),0)))</f>
        <v>1</v>
      </c>
      <c r="CE328" s="5" t="b">
        <f>IF(OR(ISBLANK(Spreadsheet!BA328), Spreadsheet!BA328="Waive"),IF(ISBLANK(Spreadsheet!BB328),TRUE,FALSE),IF(OR(AND(NOT(ISBLANK(Spreadsheet!BA328)),ISBLANK(Spreadsheet!BB328)),NOT(ISNUMBER(VALUE(Spreadsheet!BB328))),ISBLANK(Spreadsheet!BC328),NOT(ISNUMBER(VALUE(Spreadsheet!BC328)))),FALSE,IF(AND(Spreadsheet!BB328&gt;=50000,Spreadsheet!BB328&lt;=250000,MOD(Spreadsheet!BB328,10000)=0,Spreadsheet!BB328&lt;=(10*Spreadsheet!BC328)),TRUE,FALSE)))</f>
        <v>1</v>
      </c>
      <c r="CF328" s="5" t="b">
        <f>IF(NOT(ISBLANK(Spreadsheet!BC328)),AND(ISNUMBER(VALUE(Spreadsheet!BC328)),Spreadsheet!BC328&gt;0),AND(OR(ISBLANK(Spreadsheet!AO328),Spreadsheet!AO328="Waive",AND(NOT(OR(ISBLANK(Spreadsheet!AO328),Spreadsheet!AO328="Waive")),Spreadsheet!AP328&gt;=6)),OR(ISBLANK(Spreadsheet!AR328),AND(NOT(OR(ISBLANK(Spreadsheet!AR328),Spreadsheet!AR328="Waive")),Spreadsheet!AS328&gt;=6)),OR(ISBLANK(Spreadsheet!AW328)),OR(ISBLANK(Spreadsheet!AX328)),OR(ISBLANK(Spreadsheet!AY328)),OR(ISBLANK(Spreadsheet!AZ328)),OR(ISBLANK(Spreadsheet!BA328),Spreadsheet!BA328="Waive")))</f>
        <v>1</v>
      </c>
      <c r="CG328" s="5" t="b">
        <f t="shared" ref="CG328:CG378" ca="1" si="25">NOT(ISERROR(H328))</f>
        <v>1</v>
      </c>
    </row>
    <row r="329" spans="8:85" x14ac:dyDescent="0.3">
      <c r="H329" s="5">
        <f t="shared" ca="1" si="22"/>
        <v>2</v>
      </c>
      <c r="I329" s="5" t="str">
        <f t="shared" ca="1" si="23"/>
        <v/>
      </c>
      <c r="J329" s="5" t="str">
        <f>IF(AND(NOT(ISBLANK(Spreadsheet!C329)),ISBLANK(Spreadsheet!D329)),Spreadsheet!F329&amp;" "&amp;Spreadsheet!H329,"")</f>
        <v/>
      </c>
      <c r="K329" s="5">
        <f>IF(AND(NOT(ISBLANK(Spreadsheet!C329)),ISBLANK(Spreadsheet!D329)),COUNTIFS(Spreadsheet!E330:E$786,"=Child",Spreadsheet!C330:C$786, "="&amp;Spreadsheet!C329) + COUNTIFS(Spreadsheet!E330:E$786,"=Step-child",Spreadsheet!C330:C$786, "="&amp;Spreadsheet!C329),0)</f>
        <v>0</v>
      </c>
      <c r="L329" s="5">
        <f>IF(NOT(ISBLANK(J329)),COUNTIFS(Spreadsheet!E330:E$786,"=Wife",Spreadsheet!C330:C$786, "="&amp;Spreadsheet!C329) + COUNTIFS(Spreadsheet!E330:E$786,"=Husband",Spreadsheet!C330:C$786, "="&amp;Spreadsheet!C329),0)</f>
        <v>0</v>
      </c>
      <c r="M329" s="5">
        <f>IF(NOT(ISBLANK(Spreadsheet!AJ329)),VLOOKUP(Spreadsheet!AJ329,'Drop Downs'!$P$2:$R$16,3,FALSE),0)</f>
        <v>0</v>
      </c>
      <c r="N329" s="5">
        <f>IF(NOT(ISBLANK(Spreadsheet!AJ329)), VLOOKUP(Spreadsheet!AJ329,'Drop Downs'!$P$2:$R$16,2,FALSE),0)</f>
        <v>0</v>
      </c>
      <c r="O329" s="5">
        <f>IF(NOT(ISBLANK(Spreadsheet!AL329)),VLOOKUP(Spreadsheet!AL329,'Drop Downs'!$P$2:$R$16,3,FALSE), 0)</f>
        <v>0</v>
      </c>
      <c r="P329" s="5">
        <f>IF(NOT(ISBLANK(Spreadsheet!AL329)),VLOOKUP(Spreadsheet!AL329,'Drop Downs'!$P$2:$R$16,2,FALSE),0)</f>
        <v>0</v>
      </c>
      <c r="Q329" s="5">
        <f>IF(NOT(ISBLANK(Spreadsheet!AN329)),VLOOKUP(Spreadsheet!AN329,'Drop Downs'!$P$2:$R$16,3,FALSE),0)</f>
        <v>0</v>
      </c>
      <c r="R329" s="5">
        <f>IF(NOT(ISBLANK(Spreadsheet!AN329)),VLOOKUP(Spreadsheet!AN329,'Drop Downs'!$P$2:$R$16,2,FALSE),0)</f>
        <v>0</v>
      </c>
      <c r="S329" s="5" t="str">
        <f>IF(OR(M329&gt;K329,N329&gt;L329,O329&gt;K329, Q329&gt;K329,N329&gt;L329, P329&gt;L329, R329&gt;L329),"Member currently has a coverage election over what he/she needs.  Please add more dependents or adjust the coverage election.","")&amp;(IF(AND(NOT(ISBLANK(Spreadsheet!C329)),NOT(ISBLANK(Spreadsheet!D329)),ISBLANK(Spreadsheet!E329)),"Dependent lacks a relationship to member.Please select one from the drop-down.",""))</f>
        <v/>
      </c>
      <c r="T329" s="5" t="b">
        <f t="shared" si="24"/>
        <v>1</v>
      </c>
      <c r="U329" s="5" t="b">
        <f>OR(ISBLANK(Spreadsheet!C329),IF(NOT(ISBLANK(Spreadsheet!D329)),NOT(ISBLANK(Spreadsheet!E329)),TRUE))</f>
        <v>1</v>
      </c>
      <c r="V329" s="5" t="b">
        <f>OR(ISBLANK(Spreadsheet!C329), NOT(ISBLANK(Spreadsheet!I329)))</f>
        <v>1</v>
      </c>
      <c r="W329" s="5" t="b">
        <f>OR(ISBLANK(Spreadsheet!D329),NOT(ISBLANK(Spreadsheet!C329)))</f>
        <v>1</v>
      </c>
      <c r="X329" s="155" t="str">
        <f>REPT("0",MIN(FIND({1,2,3,4,5,6,7,8,9},Spreadsheet!C329&amp;"123456789"))-1)&amp;IF(ISBLANK(Spreadsheet!C329),"",SUMPRODUCT(MID(0&amp;Spreadsheet!C329,LARGE(INDEX(ISNUMBER(--MID(Spreadsheet!C329,ROW($1:$225),1))*
 ROW($1:$225),0),ROW($1:$225))+1,1)*10^ROW($1:$225)/10))</f>
        <v/>
      </c>
      <c r="Y329" s="5" t="b">
        <f>IF(NOT(ISBLANK(Spreadsheet!C329)),IF(AND(ISNUMBER(VALUE(Spreadsheet!C329)), LEN(Spreadsheet!C329)=9),TRUE,FALSE),TRUE)</f>
        <v>1</v>
      </c>
      <c r="Z329" s="155" t="str">
        <f>REPT("0",MIN(FIND({1,2,3,4,5,6,7,8,9},Spreadsheet!D329&amp;"123456789"))-1)&amp;IF(ISBLANK(Spreadsheet!D329),"",SUMPRODUCT(MID(0&amp;Spreadsheet!D329,LARGE(INDEX(ISNUMBER(--MID(Spreadsheet!D329,ROW($1:$225),1))*
 ROW($1:$225),0),ROW($1:$225))+1,1)*10^ROW($1:$225)/10))</f>
        <v/>
      </c>
      <c r="AA329" s="5" t="b">
        <f>IF(AND(NOT(ISBLANK(Spreadsheet!D329)),NOT(ISBLANK(Spreadsheet!C329))),IF(AND(ISNUMBER(VALUE(Spreadsheet!D329)), LEN(Spreadsheet!D329)=9),TRUE,FALSE),IF(AND(NOT(ISBLANK(Spreadsheet!D329)),ISBLANK(Spreadsheet!C329)),FALSE,TRUE))</f>
        <v>1</v>
      </c>
      <c r="AB329" s="5" t="b">
        <f>OR(ISBLANK(Spreadsheet!Y329),IF(NOT(ISBLANK(Spreadsheet!Y329)),LEN(Spreadsheet!Y329)=10,ISNUMBER(VALUE(Spreadsheet!Y329))))</f>
        <v>1</v>
      </c>
      <c r="AC329" s="5" t="b">
        <f>OR(ISBLANK(Spreadsheet!AI329), AND(NOT(ISBLANK(Spreadsheet!AJ329)), NOT(ISNUMBER(SEARCH("Waive",Spreadsheet!AJ329)))))</f>
        <v>1</v>
      </c>
      <c r="AD329" s="5" t="b">
        <f>OR(ISBLANK(Spreadsheet!AK329), AND(NOT(ISBLANK(Spreadsheet!AL329)), NOT(ISNUMBER(SEARCH("Waive",Spreadsheet!AL329)))))</f>
        <v>1</v>
      </c>
      <c r="AE329" s="5" t="b">
        <f>OR(ISBLANK(Spreadsheet!AM329), AND(NOT(ISBLANK(Spreadsheet!AN329)), NOT(ISNUMBER(SEARCH("Waive", Spreadsheet!AN329)))))</f>
        <v>1</v>
      </c>
      <c r="AF329" s="5" t="b">
        <f>OR(ISBLANK(Spreadsheet!C329), NOT(ISBLANK(Spreadsheet!D329)),NOT(ISBLANK(Spreadsheet!L329)))</f>
        <v>1</v>
      </c>
      <c r="AG329" s="5" t="b">
        <f>IF(AND(NOT(ISBLANK(Spreadsheet!C329)), NOT(ISBLANK(Spreadsheet!D329)),Spreadsheet!C329&lt;&gt;Spreadsheet!D329),IF(ISERROR(VLOOKUP(Spreadsheet!C329, Spreadsheet!$C$6:'Spreadsheet'!$C328,1,FALSE)), FALSE, TRUE),TRUE)</f>
        <v>1</v>
      </c>
      <c r="AH329" s="5" t="b">
        <f>Spreadsheet!$B$2=Spreadsheet!AD329</f>
        <v>1</v>
      </c>
      <c r="AI329" s="5" t="b">
        <f>IF(ISBLANK(Spreadsheet!G329),TRUE,IF(OR(LEN(Spreadsheet!G329)&gt;1,ISNUMBER(VALUE(Spreadsheet!G329))),FALSE,TRUE))</f>
        <v>1</v>
      </c>
      <c r="AJ329" s="5" t="b">
        <f>OR(ISBLANK(Spreadsheet!C329), NOT(ISBLANK(Spreadsheet!B329)), NOT(ISBLANK(Spreadsheet!D329)))</f>
        <v>1</v>
      </c>
      <c r="AK329" s="5" t="b">
        <f t="array" ref="AK329">IF(OR(AND(ISBLANK(Spreadsheet!E329),ISBLANK(Spreadsheet!D329),NOT(ISBLANK(Spreadsheet!C329))),AND(ISBLANK(Spreadsheet!E329),ISBLANK(Spreadsheet!D329),ISBLANK(Spreadsheet!C329))),TRUE,ISNUMBER(MATCH(TRUE,EXACT(Spreadsheet!E329,Relationships),0)))</f>
        <v>1</v>
      </c>
      <c r="AL329" s="5" t="b">
        <f>IF(NOT(ISBLANK(Spreadsheet!C329)),IF(OR(ISBLANK(Spreadsheet!F329),LEN(Spreadsheet!F329)&gt;40),FALSE,TRUE),TRUE)</f>
        <v>1</v>
      </c>
      <c r="AM329" s="5" t="b">
        <f>IF(NOT(ISBLANK(Spreadsheet!C329)),IF(OR(ISBLANK(Spreadsheet!H329),LEN(Spreadsheet!H329)&gt;40),FALSE,TRUE),TRUE)</f>
        <v>1</v>
      </c>
      <c r="AN329" s="5" t="b">
        <f t="array" ref="AN329">IF(ISBLANK(Spreadsheet!I329),TRUE,ISNUMBER(MATCH(TRUE,EXACT(Spreadsheet!I329,GenderValues),0)))</f>
        <v>1</v>
      </c>
      <c r="AO329" s="5" t="b">
        <f ca="1">IF(ISERROR(DATEVALUE(TEXT(Spreadsheet!J329,"mm/dd/yyyy")) &gt; TODAY()),IF(AND(ISBLANK(Spreadsheet!J329),ISBLANK(Spreadsheet!C329)),TRUE,FALSE),IF(DATEVALUE(TEXT(Spreadsheet!J329,"mm/dd/yyyy")) &gt; TODAY(),FALSE,TRUE))</f>
        <v>1</v>
      </c>
      <c r="AP329" s="5" t="b">
        <f>OR(ISBLANK(Spreadsheet!K329),LEN(Spreadsheet!K329)&lt;=100)</f>
        <v>1</v>
      </c>
      <c r="AQ329" s="5" t="b">
        <f t="array" ref="AQ329">IF(OR(AND(ISBLANK(Spreadsheet!L329),ISBLANK(Spreadsheet!C329)),AND(NOT(ISBLANK(Spreadsheet!C329)),NOT(ISBLANK(Spreadsheet!D329)))),TRUE,ISNUMBER(MATCH(TRUE,EXACT(Spreadsheet!L329,MaritalStatus),0)))</f>
        <v>1</v>
      </c>
      <c r="AR329" s="5" t="b">
        <f ca="1">IF(ISERROR(DATEVALUE(TEXT(Spreadsheet!M329,"mm/dd/yyyy")) &gt; TODAY()),IF(ISBLANK(Spreadsheet!M329),TRUE,FALSE),IF(DATEVALUE(TEXT(Spreadsheet!M329,"mm/dd/yyyy")) &gt; TODAY(),FALSE,TRUE))</f>
        <v>1</v>
      </c>
      <c r="AS329" s="5" t="b">
        <f>OR(ISBLANK(Spreadsheet!N329),LEN(Spreadsheet!N329)&lt;=100)</f>
        <v>1</v>
      </c>
      <c r="AT329" s="5" t="b">
        <f>OR(ISBLANK(Spreadsheet!O329),UPPER(Spreadsheet!O329)="YES")</f>
        <v>1</v>
      </c>
      <c r="AU329" s="5" t="b">
        <f>OR(ISBLANK(Spreadsheet!P329),UPPER(Spreadsheet!P329)="YES")</f>
        <v>1</v>
      </c>
      <c r="AV329" s="5" t="b">
        <f t="array" ref="AV329">IF(ISBLANK(Spreadsheet!Q329),TRUE,ISNUMBER(MATCH(TRUE,EXACT(Spreadsheet!Q329,OnGroupsPriorIns),0)))</f>
        <v>1</v>
      </c>
      <c r="AW329" s="5" t="b">
        <f>OR(ISBLANK(Spreadsheet!R329),UPPER(Spreadsheet!R329)="YES")</f>
        <v>1</v>
      </c>
      <c r="AX329" s="5" t="b">
        <f>OR(ISBLANK(Spreadsheet!S329),UPPER(Spreadsheet!S329)="YES")</f>
        <v>1</v>
      </c>
      <c r="AY329" s="5" t="b">
        <f>OR(AND(ISBLANK(Spreadsheet!C329),LEN(Spreadsheet!T329)=0),AND(NOT(ISBLANK(Spreadsheet!C329)),LEN(Spreadsheet!T329)&gt;0,LEN(Spreadsheet!T329)&lt;=50))</f>
        <v>1</v>
      </c>
      <c r="AZ329" s="5" t="b">
        <f>OR(LEN(Spreadsheet!U329)=0,AND(LEN(Spreadsheet!U329)&gt;0,LEN(Spreadsheet!U329)&lt;=50))</f>
        <v>1</v>
      </c>
      <c r="BA329" s="5" t="b">
        <f>OR(AND(ISBLANK(Spreadsheet!C329),LEN(Spreadsheet!V329)=0),AND(NOT(ISBLANK(Spreadsheet!C329)),LEN(Spreadsheet!V329)&gt;0,LEN(Spreadsheet!V329)&lt;=50))</f>
        <v>1</v>
      </c>
      <c r="BB329" s="5" t="b">
        <f t="array" ref="BB329">IF(AND(ISBLANK(Spreadsheet!C329),LEN(Spreadsheet!W329)=0),TRUE,ISNUMBER(MATCH(TRUE,EXACT(Spreadsheet!W329,States),0)))</f>
        <v>1</v>
      </c>
      <c r="BC329" s="5" t="b">
        <f>OR(AND(ISBLANK(Spreadsheet!C329),LEN(Spreadsheet!X329)=0),AND(NOT(ISBLANK(Spreadsheet!C329)),LEN(Spreadsheet!X329)&gt;0,LEN(Spreadsheet!X329)=5,ISNUMBER(VALUE(Spreadsheet!X329))))</f>
        <v>1</v>
      </c>
      <c r="BD329" s="5" t="b">
        <f>OR(ISBLANK(Spreadsheet!Z329),LEN(Spreadsheet!Z329)&lt;=50)</f>
        <v>1</v>
      </c>
      <c r="BE329" s="5" t="b">
        <f>ISBLANK(Spreadsheet!AA329)</f>
        <v>1</v>
      </c>
      <c r="BF329" s="5" t="b">
        <f>ISBLANK(Spreadsheet!AB329)</f>
        <v>1</v>
      </c>
      <c r="BG329" s="5" t="b">
        <f>IF(ISERROR(DATEVALUE(TEXT(Spreadsheet!AC329,"mm/dd/yyyy")) &gt; DATEVALUE(TEXT(Spreadsheet!J329,"mm/dd/yyyy"))),IF(OR(AND(ISBLANK(Spreadsheet!AC329),ISBLANK(Spreadsheet!C329)),AND(NOT(ISBLANK(Spreadsheet!C329)),ISBLANK(Spreadsheet!AC329),NOT(ISBLANK(Spreadsheet!D329)))),TRUE,FALSE),IF(DATEVALUE(TEXT(Spreadsheet!AC329,"mm/dd/yyyy")) &gt; DATEVALUE(TEXT(Spreadsheet!J329,"mm/dd/yyyy")),TRUE,FALSE))</f>
        <v>1</v>
      </c>
      <c r="BH329" s="5" t="b">
        <f>OR(AND(ISBLANK(Spreadsheet!C329),ISBLANK(Spreadsheet!AE329)),AND(NOT(ISBLANK(Spreadsheet!C329)),NOT(ISBLANK(Spreadsheet!D329)),ISBLANK(Spreadsheet!AE329)),AND(NOT(ISBLANK(Spreadsheet!C329)),ISBLANK(Spreadsheet!D329),NOT(ISBLANK(Spreadsheet!AE329)),LEN(Spreadsheet!AE329)&lt;=100))</f>
        <v>1</v>
      </c>
      <c r="BI329" s="5" t="b">
        <f t="array" ref="BI329">IF(ISBLANK(Spreadsheet!AF329),TRUE,ISNUMBER(MATCH(TRUE,EXACT(Spreadsheet!AF329,CobraShortReasons),0)))</f>
        <v>1</v>
      </c>
      <c r="BJ329" s="5" t="b">
        <f ca="1">IF(ISERROR(DATEVALUE(TEXT(Spreadsheet!AG329,"mm/dd/yyyy")) &gt; TODAY()),IF(ISBLANK(Spreadsheet!AG329),TRUE,FALSE),IF(DATEVALUE(TEXT(Spreadsheet!AG329,"mm/dd/yyyy")) &gt; TODAY(),FALSE,TRUE))</f>
        <v>1</v>
      </c>
      <c r="BK329" s="5" t="b">
        <f>OR(ISBLANK(Spreadsheet!AH329),LEN(Spreadsheet!AH329)&lt;=25)</f>
        <v>1</v>
      </c>
      <c r="BL329" s="5" t="b">
        <f t="array" aca="1" ref="BL329" ca="1">IF(ISBLANK(Spreadsheet!AI329),TRUE,ISNUMBER(MATCH(TRUE,EXACT(Spreadsheet!AI329,INDIRECT(Spreadsheet!$D$2)),0)))</f>
        <v>1</v>
      </c>
      <c r="BM329" s="5" t="b">
        <f t="array" aca="1" ref="BM329" ca="1">IF(ISBLANK(Spreadsheet!AJ329),TRUE,ISNUMBER(MATCH(TRUE,EXACT(Spreadsheet!AJ329,INDIRECT(Spreadsheet!BJ329)),0)))</f>
        <v>1</v>
      </c>
      <c r="BN329" s="5" t="b">
        <f t="array" ref="BN329">IF(ISBLANK(Spreadsheet!AK329),TRUE,ISNUMBER(MATCH(TRUE,EXACT(Spreadsheet!AK329,DentalPlans),0)))</f>
        <v>1</v>
      </c>
      <c r="BO329" s="5" t="b">
        <f t="array" aca="1" ref="BO329" ca="1">IF(ISBLANK(Spreadsheet!AL329),TRUE,ISNUMBER(MATCH(TRUE,EXACT(Spreadsheet!AL329,INDIRECT(Spreadsheet!BK329)),0)))</f>
        <v>1</v>
      </c>
      <c r="BP329" s="5" t="b">
        <f t="array" ref="BP329">IF(ISBLANK(Spreadsheet!AM329),TRUE,ISNUMBER(MATCH(TRUE,EXACT(Spreadsheet!AM329,VisionPlans),0)))</f>
        <v>1</v>
      </c>
      <c r="BQ329" s="5" t="b">
        <f t="array" aca="1" ref="BQ329" ca="1">IF(ISBLANK(Spreadsheet!AN329),TRUE,ISNUMBER(MATCH(TRUE,EXACT(Spreadsheet!AN329,INDIRECT(Spreadsheet!BL329)),0)))</f>
        <v>1</v>
      </c>
      <c r="BR329" s="5" t="b">
        <f t="array" ref="BR329">IF(ISBLANK(Spreadsheet!AO329),TRUE,ISNUMBER(MATCH(TRUE,EXACT(Spreadsheet!AO329,LifeBenefitClasses),0)))</f>
        <v>1</v>
      </c>
      <c r="BS329" s="5" t="b">
        <f>IF(OR(ISBLANK(Spreadsheet!AO329), Spreadsheet!AO329="Waive"),IF(ISBLANK(Spreadsheet!AP329),TRUE,FALSE),IF(OR(AND(NOT(ISBLANK(Spreadsheet!AO329)),ISBLANK(Spreadsheet!AP329)),NOT(ISNUMBER(VALUE(Spreadsheet!AP329)))),FALSE,IF(OR(AND(Spreadsheet!AP329&lt;6,MOD(Spreadsheet!AP329*10,5)=0), MOD(Spreadsheet!AP329,5000)=0),TRUE,FALSE)))</f>
        <v>1</v>
      </c>
      <c r="BT329" s="5" t="b">
        <f t="array" ref="BT329">IF(ISBLANK(Spreadsheet!AQ329),TRUE,ISNUMBER(MATCH(TRUE,EXACT(Spreadsheet!AQ329,EnrollWaive),0)))</f>
        <v>1</v>
      </c>
      <c r="BU329" s="5" t="b">
        <f t="array" ref="BU329">IF(ISBLANK(Spreadsheet!AR329),TRUE,ISNUMBER(MATCH(TRUE,EXACT(Spreadsheet!AR329,LifeBenefitClasses),0)))</f>
        <v>1</v>
      </c>
      <c r="BV329" s="5" t="b">
        <f>IF(OR(ISBLANK(Spreadsheet!AR329), Spreadsheet!AR329="Waive"),IF(ISBLANK(Spreadsheet!AS329),TRUE,FALSE),IF(OR(AND(NOT(ISBLANK(Spreadsheet!AR329)),ISBLANK(Spreadsheet!AS329)),NOT(ISNUMBER(VALUE(Spreadsheet!AS329)))),FALSE,IF(OR(AND(Spreadsheet!AS329&lt;6,MOD(Spreadsheet!AS329*10,5)=0), MOD(Spreadsheet!AS329,10000)=0),TRUE,FALSE)))</f>
        <v>1</v>
      </c>
      <c r="BW329" s="5" t="b">
        <f t="array" ref="BW329">IF(ISBLANK(Spreadsheet!AT329),TRUE,ISNUMBER(MATCH(TRUE,EXACT(Spreadsheet!AT329,LifeBenefitClasses),0)))</f>
        <v>1</v>
      </c>
      <c r="BX329" s="5" t="b">
        <f>IF(OR(ISBLANK(Spreadsheet!AT329), Spreadsheet!AT329="Waive"),IF(ISBLANK(Spreadsheet!AU329),TRUE,FALSE),IF(OR(AND(NOT(ISBLANK(Spreadsheet!AT329)),ISBLANK(Spreadsheet!AU329)),NOT(ISNUMBER(VALUE(Spreadsheet!AU329)))),FALSE,IF(AND(NOT(OR(ISBLANK(Spreadsheet!AT329),Spreadsheet!AT329="Waive")),NOT(OR(ISBLANK(Spreadsheet!AR329),Spreadsheet!AR329="Waive")),MOD(Spreadsheet!AU329,5000)=0, Spreadsheet!AU329&lt;=(Spreadsheet!AS329*0.5)),TRUE,FALSE)))</f>
        <v>1</v>
      </c>
      <c r="BY329" s="5" t="b">
        <f t="array" ref="BY329">IF(ISBLANK(Spreadsheet!AV329),TRUE,ISNUMBER(MATCH(TRUE,EXACT(Spreadsheet!AV329,EnrollWaive),0)))</f>
        <v>1</v>
      </c>
      <c r="BZ329" s="5" t="b">
        <f t="array" ref="BZ329">IF(ISBLANK(Spreadsheet!AW329),TRUE,ISNUMBER(MATCH(TRUE,EXACT(Spreadsheet!AW329,LifeBenefitClasses),0)))</f>
        <v>1</v>
      </c>
      <c r="CA329" s="5" t="b">
        <f t="array" ref="CA329">IF(ISBLANK(Spreadsheet!AX329),TRUE,ISNUMBER(MATCH(TRUE,EXACT(Spreadsheet!AX329,LifeBenefitClasses),0)))</f>
        <v>1</v>
      </c>
      <c r="CB329" s="5" t="b">
        <f t="array" ref="CB329">IF(ISBLANK(Spreadsheet!AY329),TRUE,ISNUMBER(MATCH(TRUE,EXACT(Spreadsheet!AY329,LifeBenefitClasses),0)))</f>
        <v>1</v>
      </c>
      <c r="CC329" s="5" t="b">
        <f t="array" ref="CC329">IF(ISBLANK(Spreadsheet!AZ329),TRUE,ISNUMBER(MATCH(TRUE,EXACT(Spreadsheet!AZ329,LifeBenefitClasses),0)))</f>
        <v>1</v>
      </c>
      <c r="CD329" s="5" t="b">
        <f t="array" ref="CD329">IF(ISBLANK(Spreadsheet!BA329),TRUE,ISNUMBER(MATCH(TRUE,EXACT(Spreadsheet!BA329,LifeBenefitClasses),0)))</f>
        <v>1</v>
      </c>
      <c r="CE329" s="5" t="b">
        <f>IF(OR(ISBLANK(Spreadsheet!BA329), Spreadsheet!BA329="Waive"),IF(ISBLANK(Spreadsheet!BB329),TRUE,FALSE),IF(OR(AND(NOT(ISBLANK(Spreadsheet!BA329)),ISBLANK(Spreadsheet!BB329)),NOT(ISNUMBER(VALUE(Spreadsheet!BB329))),ISBLANK(Spreadsheet!BC329),NOT(ISNUMBER(VALUE(Spreadsheet!BC329)))),FALSE,IF(AND(Spreadsheet!BB329&gt;=50000,Spreadsheet!BB329&lt;=250000,MOD(Spreadsheet!BB329,10000)=0,Spreadsheet!BB329&lt;=(10*Spreadsheet!BC329)),TRUE,FALSE)))</f>
        <v>1</v>
      </c>
      <c r="CF329" s="5" t="b">
        <f>IF(NOT(ISBLANK(Spreadsheet!BC329)),AND(ISNUMBER(VALUE(Spreadsheet!BC329)),Spreadsheet!BC329&gt;0),AND(OR(ISBLANK(Spreadsheet!AO329),Spreadsheet!AO329="Waive",AND(NOT(OR(ISBLANK(Spreadsheet!AO329),Spreadsheet!AO329="Waive")),Spreadsheet!AP329&gt;=6)),OR(ISBLANK(Spreadsheet!AR329),AND(NOT(OR(ISBLANK(Spreadsheet!AR329),Spreadsheet!AR329="Waive")),Spreadsheet!AS329&gt;=6)),OR(ISBLANK(Spreadsheet!AW329)),OR(ISBLANK(Spreadsheet!AX329)),OR(ISBLANK(Spreadsheet!AY329)),OR(ISBLANK(Spreadsheet!AZ329)),OR(ISBLANK(Spreadsheet!BA329),Spreadsheet!BA329="Waive")))</f>
        <v>1</v>
      </c>
      <c r="CG329" s="5" t="b">
        <f t="shared" ca="1" si="25"/>
        <v>1</v>
      </c>
    </row>
    <row r="330" spans="8:85" x14ac:dyDescent="0.3">
      <c r="H330" s="5">
        <f t="shared" ca="1" si="22"/>
        <v>2</v>
      </c>
      <c r="I330" s="5" t="str">
        <f t="shared" ca="1" si="23"/>
        <v/>
      </c>
      <c r="J330" s="5" t="str">
        <f>IF(AND(NOT(ISBLANK(Spreadsheet!C330)),ISBLANK(Spreadsheet!D330)),Spreadsheet!F330&amp;" "&amp;Spreadsheet!H330,"")</f>
        <v/>
      </c>
      <c r="K330" s="5">
        <f>IF(AND(NOT(ISBLANK(Spreadsheet!C330)),ISBLANK(Spreadsheet!D330)),COUNTIFS(Spreadsheet!E331:E$786,"=Child",Spreadsheet!C331:C$786, "="&amp;Spreadsheet!C330) + COUNTIFS(Spreadsheet!E331:E$786,"=Step-child",Spreadsheet!C331:C$786, "="&amp;Spreadsheet!C330),0)</f>
        <v>0</v>
      </c>
      <c r="L330" s="5">
        <f>IF(NOT(ISBLANK(J330)),COUNTIFS(Spreadsheet!E331:E$786,"=Wife",Spreadsheet!C331:C$786, "="&amp;Spreadsheet!C330) + COUNTIFS(Spreadsheet!E331:E$786,"=Husband",Spreadsheet!C331:C$786, "="&amp;Spreadsheet!C330),0)</f>
        <v>0</v>
      </c>
      <c r="M330" s="5">
        <f>IF(NOT(ISBLANK(Spreadsheet!AJ330)),VLOOKUP(Spreadsheet!AJ330,'Drop Downs'!$P$2:$R$16,3,FALSE),0)</f>
        <v>0</v>
      </c>
      <c r="N330" s="5">
        <f>IF(NOT(ISBLANK(Spreadsheet!AJ330)), VLOOKUP(Spreadsheet!AJ330,'Drop Downs'!$P$2:$R$16,2,FALSE),0)</f>
        <v>0</v>
      </c>
      <c r="O330" s="5">
        <f>IF(NOT(ISBLANK(Spreadsheet!AL330)),VLOOKUP(Spreadsheet!AL330,'Drop Downs'!$P$2:$R$16,3,FALSE), 0)</f>
        <v>0</v>
      </c>
      <c r="P330" s="5">
        <f>IF(NOT(ISBLANK(Spreadsheet!AL330)),VLOOKUP(Spreadsheet!AL330,'Drop Downs'!$P$2:$R$16,2,FALSE),0)</f>
        <v>0</v>
      </c>
      <c r="Q330" s="5">
        <f>IF(NOT(ISBLANK(Spreadsheet!AN330)),VLOOKUP(Spreadsheet!AN330,'Drop Downs'!$P$2:$R$16,3,FALSE),0)</f>
        <v>0</v>
      </c>
      <c r="R330" s="5">
        <f>IF(NOT(ISBLANK(Spreadsheet!AN330)),VLOOKUP(Spreadsheet!AN330,'Drop Downs'!$P$2:$R$16,2,FALSE),0)</f>
        <v>0</v>
      </c>
      <c r="S330" s="5" t="str">
        <f>IF(OR(M330&gt;K330,N330&gt;L330,O330&gt;K330, Q330&gt;K330,N330&gt;L330, P330&gt;L330, R330&gt;L330),"Member currently has a coverage election over what he/she needs.  Please add more dependents or adjust the coverage election.","")&amp;(IF(AND(NOT(ISBLANK(Spreadsheet!C330)),NOT(ISBLANK(Spreadsheet!D330)),ISBLANK(Spreadsheet!E330)),"Dependent lacks a relationship to member.Please select one from the drop-down.",""))</f>
        <v/>
      </c>
      <c r="T330" s="5" t="b">
        <f t="shared" si="24"/>
        <v>1</v>
      </c>
      <c r="U330" s="5" t="b">
        <f>OR(ISBLANK(Spreadsheet!C330),IF(NOT(ISBLANK(Spreadsheet!D330)),NOT(ISBLANK(Spreadsheet!E330)),TRUE))</f>
        <v>1</v>
      </c>
      <c r="V330" s="5" t="b">
        <f>OR(ISBLANK(Spreadsheet!C330), NOT(ISBLANK(Spreadsheet!I330)))</f>
        <v>1</v>
      </c>
      <c r="W330" s="5" t="b">
        <f>OR(ISBLANK(Spreadsheet!D330),NOT(ISBLANK(Spreadsheet!C330)))</f>
        <v>1</v>
      </c>
      <c r="X330" s="155" t="str">
        <f>REPT("0",MIN(FIND({1,2,3,4,5,6,7,8,9},Spreadsheet!C330&amp;"123456789"))-1)&amp;IF(ISBLANK(Spreadsheet!C330),"",SUMPRODUCT(MID(0&amp;Spreadsheet!C330,LARGE(INDEX(ISNUMBER(--MID(Spreadsheet!C330,ROW($1:$225),1))*
 ROW($1:$225),0),ROW($1:$225))+1,1)*10^ROW($1:$225)/10))</f>
        <v/>
      </c>
      <c r="Y330" s="5" t="b">
        <f>IF(NOT(ISBLANK(Spreadsheet!C330)),IF(AND(ISNUMBER(VALUE(Spreadsheet!C330)), LEN(Spreadsheet!C330)=9),TRUE,FALSE),TRUE)</f>
        <v>1</v>
      </c>
      <c r="Z330" s="155" t="str">
        <f>REPT("0",MIN(FIND({1,2,3,4,5,6,7,8,9},Spreadsheet!D330&amp;"123456789"))-1)&amp;IF(ISBLANK(Spreadsheet!D330),"",SUMPRODUCT(MID(0&amp;Spreadsheet!D330,LARGE(INDEX(ISNUMBER(--MID(Spreadsheet!D330,ROW($1:$225),1))*
 ROW($1:$225),0),ROW($1:$225))+1,1)*10^ROW($1:$225)/10))</f>
        <v/>
      </c>
      <c r="AA330" s="5" t="b">
        <f>IF(AND(NOT(ISBLANK(Spreadsheet!D330)),NOT(ISBLANK(Spreadsheet!C330))),IF(AND(ISNUMBER(VALUE(Spreadsheet!D330)), LEN(Spreadsheet!D330)=9),TRUE,FALSE),IF(AND(NOT(ISBLANK(Spreadsheet!D330)),ISBLANK(Spreadsheet!C330)),FALSE,TRUE))</f>
        <v>1</v>
      </c>
      <c r="AB330" s="5" t="b">
        <f>OR(ISBLANK(Spreadsheet!Y330),IF(NOT(ISBLANK(Spreadsheet!Y330)),LEN(Spreadsheet!Y330)=10,ISNUMBER(VALUE(Spreadsheet!Y330))))</f>
        <v>1</v>
      </c>
      <c r="AC330" s="5" t="b">
        <f>OR(ISBLANK(Spreadsheet!AI330), AND(NOT(ISBLANK(Spreadsheet!AJ330)), NOT(ISNUMBER(SEARCH("Waive",Spreadsheet!AJ330)))))</f>
        <v>1</v>
      </c>
      <c r="AD330" s="5" t="b">
        <f>OR(ISBLANK(Spreadsheet!AK330), AND(NOT(ISBLANK(Spreadsheet!AL330)), NOT(ISNUMBER(SEARCH("Waive",Spreadsheet!AL330)))))</f>
        <v>1</v>
      </c>
      <c r="AE330" s="5" t="b">
        <f>OR(ISBLANK(Spreadsheet!AM330), AND(NOT(ISBLANK(Spreadsheet!AN330)), NOT(ISNUMBER(SEARCH("Waive", Spreadsheet!AN330)))))</f>
        <v>1</v>
      </c>
      <c r="AF330" s="5" t="b">
        <f>OR(ISBLANK(Spreadsheet!C330), NOT(ISBLANK(Spreadsheet!D330)),NOT(ISBLANK(Spreadsheet!L330)))</f>
        <v>1</v>
      </c>
      <c r="AG330" s="5" t="b">
        <f>IF(AND(NOT(ISBLANK(Spreadsheet!C330)), NOT(ISBLANK(Spreadsheet!D330)),Spreadsheet!C330&lt;&gt;Spreadsheet!D330),IF(ISERROR(VLOOKUP(Spreadsheet!C330, Spreadsheet!$C$6:'Spreadsheet'!$C329,1,FALSE)), FALSE, TRUE),TRUE)</f>
        <v>1</v>
      </c>
      <c r="AH330" s="5" t="b">
        <f>Spreadsheet!$B$2=Spreadsheet!AD330</f>
        <v>1</v>
      </c>
      <c r="AI330" s="5" t="b">
        <f>IF(ISBLANK(Spreadsheet!G330),TRUE,IF(OR(LEN(Spreadsheet!G330)&gt;1,ISNUMBER(VALUE(Spreadsheet!G330))),FALSE,TRUE))</f>
        <v>1</v>
      </c>
      <c r="AJ330" s="5" t="b">
        <f>OR(ISBLANK(Spreadsheet!C330), NOT(ISBLANK(Spreadsheet!B330)), NOT(ISBLANK(Spreadsheet!D330)))</f>
        <v>1</v>
      </c>
      <c r="AK330" s="5" t="b">
        <f t="array" ref="AK330">IF(OR(AND(ISBLANK(Spreadsheet!E330),ISBLANK(Spreadsheet!D330),NOT(ISBLANK(Spreadsheet!C330))),AND(ISBLANK(Spreadsheet!E330),ISBLANK(Spreadsheet!D330),ISBLANK(Spreadsheet!C330))),TRUE,ISNUMBER(MATCH(TRUE,EXACT(Spreadsheet!E330,Relationships),0)))</f>
        <v>1</v>
      </c>
      <c r="AL330" s="5" t="b">
        <f>IF(NOT(ISBLANK(Spreadsheet!C330)),IF(OR(ISBLANK(Spreadsheet!F330),LEN(Spreadsheet!F330)&gt;40),FALSE,TRUE),TRUE)</f>
        <v>1</v>
      </c>
      <c r="AM330" s="5" t="b">
        <f>IF(NOT(ISBLANK(Spreadsheet!C330)),IF(OR(ISBLANK(Spreadsheet!H330),LEN(Spreadsheet!H330)&gt;40),FALSE,TRUE),TRUE)</f>
        <v>1</v>
      </c>
      <c r="AN330" s="5" t="b">
        <f t="array" ref="AN330">IF(ISBLANK(Spreadsheet!I330),TRUE,ISNUMBER(MATCH(TRUE,EXACT(Spreadsheet!I330,GenderValues),0)))</f>
        <v>1</v>
      </c>
      <c r="AO330" s="5" t="b">
        <f ca="1">IF(ISERROR(DATEVALUE(TEXT(Spreadsheet!J330,"mm/dd/yyyy")) &gt; TODAY()),IF(AND(ISBLANK(Spreadsheet!J330),ISBLANK(Spreadsheet!C330)),TRUE,FALSE),IF(DATEVALUE(TEXT(Spreadsheet!J330,"mm/dd/yyyy")) &gt; TODAY(),FALSE,TRUE))</f>
        <v>1</v>
      </c>
      <c r="AP330" s="5" t="b">
        <f>OR(ISBLANK(Spreadsheet!K330),LEN(Spreadsheet!K330)&lt;=100)</f>
        <v>1</v>
      </c>
      <c r="AQ330" s="5" t="b">
        <f t="array" ref="AQ330">IF(OR(AND(ISBLANK(Spreadsheet!L330),ISBLANK(Spreadsheet!C330)),AND(NOT(ISBLANK(Spreadsheet!C330)),NOT(ISBLANK(Spreadsheet!D330)))),TRUE,ISNUMBER(MATCH(TRUE,EXACT(Spreadsheet!L330,MaritalStatus),0)))</f>
        <v>1</v>
      </c>
      <c r="AR330" s="5" t="b">
        <f ca="1">IF(ISERROR(DATEVALUE(TEXT(Spreadsheet!M330,"mm/dd/yyyy")) &gt; TODAY()),IF(ISBLANK(Spreadsheet!M330),TRUE,FALSE),IF(DATEVALUE(TEXT(Spreadsheet!M330,"mm/dd/yyyy")) &gt; TODAY(),FALSE,TRUE))</f>
        <v>1</v>
      </c>
      <c r="AS330" s="5" t="b">
        <f>OR(ISBLANK(Spreadsheet!N330),LEN(Spreadsheet!N330)&lt;=100)</f>
        <v>1</v>
      </c>
      <c r="AT330" s="5" t="b">
        <f>OR(ISBLANK(Spreadsheet!O330),UPPER(Spreadsheet!O330)="YES")</f>
        <v>1</v>
      </c>
      <c r="AU330" s="5" t="b">
        <f>OR(ISBLANK(Spreadsheet!P330),UPPER(Spreadsheet!P330)="YES")</f>
        <v>1</v>
      </c>
      <c r="AV330" s="5" t="b">
        <f t="array" ref="AV330">IF(ISBLANK(Spreadsheet!Q330),TRUE,ISNUMBER(MATCH(TRUE,EXACT(Spreadsheet!Q330,OnGroupsPriorIns),0)))</f>
        <v>1</v>
      </c>
      <c r="AW330" s="5" t="b">
        <f>OR(ISBLANK(Spreadsheet!R330),UPPER(Spreadsheet!R330)="YES")</f>
        <v>1</v>
      </c>
      <c r="AX330" s="5" t="b">
        <f>OR(ISBLANK(Spreadsheet!S330),UPPER(Spreadsheet!S330)="YES")</f>
        <v>1</v>
      </c>
      <c r="AY330" s="5" t="b">
        <f>OR(AND(ISBLANK(Spreadsheet!C330),LEN(Spreadsheet!T330)=0),AND(NOT(ISBLANK(Spreadsheet!C330)),LEN(Spreadsheet!T330)&gt;0,LEN(Spreadsheet!T330)&lt;=50))</f>
        <v>1</v>
      </c>
      <c r="AZ330" s="5" t="b">
        <f>OR(LEN(Spreadsheet!U330)=0,AND(LEN(Spreadsheet!U330)&gt;0,LEN(Spreadsheet!U330)&lt;=50))</f>
        <v>1</v>
      </c>
      <c r="BA330" s="5" t="b">
        <f>OR(AND(ISBLANK(Spreadsheet!C330),LEN(Spreadsheet!V330)=0),AND(NOT(ISBLANK(Spreadsheet!C330)),LEN(Spreadsheet!V330)&gt;0,LEN(Spreadsheet!V330)&lt;=50))</f>
        <v>1</v>
      </c>
      <c r="BB330" s="5" t="b">
        <f t="array" ref="BB330">IF(AND(ISBLANK(Spreadsheet!C330),LEN(Spreadsheet!W330)=0),TRUE,ISNUMBER(MATCH(TRUE,EXACT(Spreadsheet!W330,States),0)))</f>
        <v>1</v>
      </c>
      <c r="BC330" s="5" t="b">
        <f>OR(AND(ISBLANK(Spreadsheet!C330),LEN(Spreadsheet!X330)=0),AND(NOT(ISBLANK(Spreadsheet!C330)),LEN(Spreadsheet!X330)&gt;0,LEN(Spreadsheet!X330)=5,ISNUMBER(VALUE(Spreadsheet!X330))))</f>
        <v>1</v>
      </c>
      <c r="BD330" s="5" t="b">
        <f>OR(ISBLANK(Spreadsheet!Z330),LEN(Spreadsheet!Z330)&lt;=50)</f>
        <v>1</v>
      </c>
      <c r="BE330" s="5" t="b">
        <f>ISBLANK(Spreadsheet!AA330)</f>
        <v>1</v>
      </c>
      <c r="BF330" s="5" t="b">
        <f>ISBLANK(Spreadsheet!AB330)</f>
        <v>1</v>
      </c>
      <c r="BG330" s="5" t="b">
        <f>IF(ISERROR(DATEVALUE(TEXT(Spreadsheet!AC330,"mm/dd/yyyy")) &gt; DATEVALUE(TEXT(Spreadsheet!J330,"mm/dd/yyyy"))),IF(OR(AND(ISBLANK(Spreadsheet!AC330),ISBLANK(Spreadsheet!C330)),AND(NOT(ISBLANK(Spreadsheet!C330)),ISBLANK(Spreadsheet!AC330),NOT(ISBLANK(Spreadsheet!D330)))),TRUE,FALSE),IF(DATEVALUE(TEXT(Spreadsheet!AC330,"mm/dd/yyyy")) &gt; DATEVALUE(TEXT(Spreadsheet!J330,"mm/dd/yyyy")),TRUE,FALSE))</f>
        <v>1</v>
      </c>
      <c r="BH330" s="5" t="b">
        <f>OR(AND(ISBLANK(Spreadsheet!C330),ISBLANK(Spreadsheet!AE330)),AND(NOT(ISBLANK(Spreadsheet!C330)),NOT(ISBLANK(Spreadsheet!D330)),ISBLANK(Spreadsheet!AE330)),AND(NOT(ISBLANK(Spreadsheet!C330)),ISBLANK(Spreadsheet!D330),NOT(ISBLANK(Spreadsheet!AE330)),LEN(Spreadsheet!AE330)&lt;=100))</f>
        <v>1</v>
      </c>
      <c r="BI330" s="5" t="b">
        <f t="array" ref="BI330">IF(ISBLANK(Spreadsheet!AF330),TRUE,ISNUMBER(MATCH(TRUE,EXACT(Spreadsheet!AF330,CobraShortReasons),0)))</f>
        <v>1</v>
      </c>
      <c r="BJ330" s="5" t="b">
        <f ca="1">IF(ISERROR(DATEVALUE(TEXT(Spreadsheet!AG330,"mm/dd/yyyy")) &gt; TODAY()),IF(ISBLANK(Spreadsheet!AG330),TRUE,FALSE),IF(DATEVALUE(TEXT(Spreadsheet!AG330,"mm/dd/yyyy")) &gt; TODAY(),FALSE,TRUE))</f>
        <v>1</v>
      </c>
      <c r="BK330" s="5" t="b">
        <f>OR(ISBLANK(Spreadsheet!AH330),LEN(Spreadsheet!AH330)&lt;=25)</f>
        <v>1</v>
      </c>
      <c r="BL330" s="5" t="b">
        <f t="array" aca="1" ref="BL330" ca="1">IF(ISBLANK(Spreadsheet!AI330),TRUE,ISNUMBER(MATCH(TRUE,EXACT(Spreadsheet!AI330,INDIRECT(Spreadsheet!$D$2)),0)))</f>
        <v>1</v>
      </c>
      <c r="BM330" s="5" t="b">
        <f t="array" aca="1" ref="BM330" ca="1">IF(ISBLANK(Spreadsheet!AJ330),TRUE,ISNUMBER(MATCH(TRUE,EXACT(Spreadsheet!AJ330,INDIRECT(Spreadsheet!BJ330)),0)))</f>
        <v>1</v>
      </c>
      <c r="BN330" s="5" t="b">
        <f t="array" ref="BN330">IF(ISBLANK(Spreadsheet!AK330),TRUE,ISNUMBER(MATCH(TRUE,EXACT(Spreadsheet!AK330,DentalPlans),0)))</f>
        <v>1</v>
      </c>
      <c r="BO330" s="5" t="b">
        <f t="array" aca="1" ref="BO330" ca="1">IF(ISBLANK(Spreadsheet!AL330),TRUE,ISNUMBER(MATCH(TRUE,EXACT(Spreadsheet!AL330,INDIRECT(Spreadsheet!BK330)),0)))</f>
        <v>1</v>
      </c>
      <c r="BP330" s="5" t="b">
        <f t="array" ref="BP330">IF(ISBLANK(Spreadsheet!AM330),TRUE,ISNUMBER(MATCH(TRUE,EXACT(Spreadsheet!AM330,VisionPlans),0)))</f>
        <v>1</v>
      </c>
      <c r="BQ330" s="5" t="b">
        <f t="array" aca="1" ref="BQ330" ca="1">IF(ISBLANK(Spreadsheet!AN330),TRUE,ISNUMBER(MATCH(TRUE,EXACT(Spreadsheet!AN330,INDIRECT(Spreadsheet!BL330)),0)))</f>
        <v>1</v>
      </c>
      <c r="BR330" s="5" t="b">
        <f t="array" ref="BR330">IF(ISBLANK(Spreadsheet!AO330),TRUE,ISNUMBER(MATCH(TRUE,EXACT(Spreadsheet!AO330,LifeBenefitClasses),0)))</f>
        <v>1</v>
      </c>
      <c r="BS330" s="5" t="b">
        <f>IF(OR(ISBLANK(Spreadsheet!AO330), Spreadsheet!AO330="Waive"),IF(ISBLANK(Spreadsheet!AP330),TRUE,FALSE),IF(OR(AND(NOT(ISBLANK(Spreadsheet!AO330)),ISBLANK(Spreadsheet!AP330)),NOT(ISNUMBER(VALUE(Spreadsheet!AP330)))),FALSE,IF(OR(AND(Spreadsheet!AP330&lt;6,MOD(Spreadsheet!AP330*10,5)=0), MOD(Spreadsheet!AP330,5000)=0),TRUE,FALSE)))</f>
        <v>1</v>
      </c>
      <c r="BT330" s="5" t="b">
        <f t="array" ref="BT330">IF(ISBLANK(Spreadsheet!AQ330),TRUE,ISNUMBER(MATCH(TRUE,EXACT(Spreadsheet!AQ330,EnrollWaive),0)))</f>
        <v>1</v>
      </c>
      <c r="BU330" s="5" t="b">
        <f t="array" ref="BU330">IF(ISBLANK(Spreadsheet!AR330),TRUE,ISNUMBER(MATCH(TRUE,EXACT(Spreadsheet!AR330,LifeBenefitClasses),0)))</f>
        <v>1</v>
      </c>
      <c r="BV330" s="5" t="b">
        <f>IF(OR(ISBLANK(Spreadsheet!AR330), Spreadsheet!AR330="Waive"),IF(ISBLANK(Spreadsheet!AS330),TRUE,FALSE),IF(OR(AND(NOT(ISBLANK(Spreadsheet!AR330)),ISBLANK(Spreadsheet!AS330)),NOT(ISNUMBER(VALUE(Spreadsheet!AS330)))),FALSE,IF(OR(AND(Spreadsheet!AS330&lt;6,MOD(Spreadsheet!AS330*10,5)=0), MOD(Spreadsheet!AS330,10000)=0),TRUE,FALSE)))</f>
        <v>1</v>
      </c>
      <c r="BW330" s="5" t="b">
        <f t="array" ref="BW330">IF(ISBLANK(Spreadsheet!AT330),TRUE,ISNUMBER(MATCH(TRUE,EXACT(Spreadsheet!AT330,LifeBenefitClasses),0)))</f>
        <v>1</v>
      </c>
      <c r="BX330" s="5" t="b">
        <f>IF(OR(ISBLANK(Spreadsheet!AT330), Spreadsheet!AT330="Waive"),IF(ISBLANK(Spreadsheet!AU330),TRUE,FALSE),IF(OR(AND(NOT(ISBLANK(Spreadsheet!AT330)),ISBLANK(Spreadsheet!AU330)),NOT(ISNUMBER(VALUE(Spreadsheet!AU330)))),FALSE,IF(AND(NOT(OR(ISBLANK(Spreadsheet!AT330),Spreadsheet!AT330="Waive")),NOT(OR(ISBLANK(Spreadsheet!AR330),Spreadsheet!AR330="Waive")),MOD(Spreadsheet!AU330,5000)=0, Spreadsheet!AU330&lt;=(Spreadsheet!AS330*0.5)),TRUE,FALSE)))</f>
        <v>1</v>
      </c>
      <c r="BY330" s="5" t="b">
        <f t="array" ref="BY330">IF(ISBLANK(Spreadsheet!AV330),TRUE,ISNUMBER(MATCH(TRUE,EXACT(Spreadsheet!AV330,EnrollWaive),0)))</f>
        <v>1</v>
      </c>
      <c r="BZ330" s="5" t="b">
        <f t="array" ref="BZ330">IF(ISBLANK(Spreadsheet!AW330),TRUE,ISNUMBER(MATCH(TRUE,EXACT(Spreadsheet!AW330,LifeBenefitClasses),0)))</f>
        <v>1</v>
      </c>
      <c r="CA330" s="5" t="b">
        <f t="array" ref="CA330">IF(ISBLANK(Spreadsheet!AX330),TRUE,ISNUMBER(MATCH(TRUE,EXACT(Spreadsheet!AX330,LifeBenefitClasses),0)))</f>
        <v>1</v>
      </c>
      <c r="CB330" s="5" t="b">
        <f t="array" ref="CB330">IF(ISBLANK(Spreadsheet!AY330),TRUE,ISNUMBER(MATCH(TRUE,EXACT(Spreadsheet!AY330,LifeBenefitClasses),0)))</f>
        <v>1</v>
      </c>
      <c r="CC330" s="5" t="b">
        <f t="array" ref="CC330">IF(ISBLANK(Spreadsheet!AZ330),TRUE,ISNUMBER(MATCH(TRUE,EXACT(Spreadsheet!AZ330,LifeBenefitClasses),0)))</f>
        <v>1</v>
      </c>
      <c r="CD330" s="5" t="b">
        <f t="array" ref="CD330">IF(ISBLANK(Spreadsheet!BA330),TRUE,ISNUMBER(MATCH(TRUE,EXACT(Spreadsheet!BA330,LifeBenefitClasses),0)))</f>
        <v>1</v>
      </c>
      <c r="CE330" s="5" t="b">
        <f>IF(OR(ISBLANK(Spreadsheet!BA330), Spreadsheet!BA330="Waive"),IF(ISBLANK(Spreadsheet!BB330),TRUE,FALSE),IF(OR(AND(NOT(ISBLANK(Spreadsheet!BA330)),ISBLANK(Spreadsheet!BB330)),NOT(ISNUMBER(VALUE(Spreadsheet!BB330))),ISBLANK(Spreadsheet!BC330),NOT(ISNUMBER(VALUE(Spreadsheet!BC330)))),FALSE,IF(AND(Spreadsheet!BB330&gt;=50000,Spreadsheet!BB330&lt;=250000,MOD(Spreadsheet!BB330,10000)=0,Spreadsheet!BB330&lt;=(10*Spreadsheet!BC330)),TRUE,FALSE)))</f>
        <v>1</v>
      </c>
      <c r="CF330" s="5" t="b">
        <f>IF(NOT(ISBLANK(Spreadsheet!BC330)),AND(ISNUMBER(VALUE(Spreadsheet!BC330)),Spreadsheet!BC330&gt;0),AND(OR(ISBLANK(Spreadsheet!AO330),Spreadsheet!AO330="Waive",AND(NOT(OR(ISBLANK(Spreadsheet!AO330),Spreadsheet!AO330="Waive")),Spreadsheet!AP330&gt;=6)),OR(ISBLANK(Spreadsheet!AR330),AND(NOT(OR(ISBLANK(Spreadsheet!AR330),Spreadsheet!AR330="Waive")),Spreadsheet!AS330&gt;=6)),OR(ISBLANK(Spreadsheet!AW330)),OR(ISBLANK(Spreadsheet!AX330)),OR(ISBLANK(Spreadsheet!AY330)),OR(ISBLANK(Spreadsheet!AZ330)),OR(ISBLANK(Spreadsheet!BA330),Spreadsheet!BA330="Waive")))</f>
        <v>1</v>
      </c>
      <c r="CG330" s="5" t="b">
        <f t="shared" ca="1" si="25"/>
        <v>1</v>
      </c>
    </row>
    <row r="331" spans="8:85" x14ac:dyDescent="0.3">
      <c r="H331" s="5">
        <f t="shared" ca="1" si="22"/>
        <v>2</v>
      </c>
      <c r="I331" s="5" t="str">
        <f t="shared" ca="1" si="23"/>
        <v/>
      </c>
      <c r="J331" s="5" t="str">
        <f>IF(AND(NOT(ISBLANK(Spreadsheet!C331)),ISBLANK(Spreadsheet!D331)),Spreadsheet!F331&amp;" "&amp;Spreadsheet!H331,"")</f>
        <v/>
      </c>
      <c r="K331" s="5">
        <f>IF(AND(NOT(ISBLANK(Spreadsheet!C331)),ISBLANK(Spreadsheet!D331)),COUNTIFS(Spreadsheet!E332:E$786,"=Child",Spreadsheet!C332:C$786, "="&amp;Spreadsheet!C331) + COUNTIFS(Spreadsheet!E332:E$786,"=Step-child",Spreadsheet!C332:C$786, "="&amp;Spreadsheet!C331),0)</f>
        <v>0</v>
      </c>
      <c r="L331" s="5">
        <f>IF(NOT(ISBLANK(J331)),COUNTIFS(Spreadsheet!E332:E$786,"=Wife",Spreadsheet!C332:C$786, "="&amp;Spreadsheet!C331) + COUNTIFS(Spreadsheet!E332:E$786,"=Husband",Spreadsheet!C332:C$786, "="&amp;Spreadsheet!C331),0)</f>
        <v>0</v>
      </c>
      <c r="M331" s="5">
        <f>IF(NOT(ISBLANK(Spreadsheet!AJ331)),VLOOKUP(Spreadsheet!AJ331,'Drop Downs'!$P$2:$R$16,3,FALSE),0)</f>
        <v>0</v>
      </c>
      <c r="N331" s="5">
        <f>IF(NOT(ISBLANK(Spreadsheet!AJ331)), VLOOKUP(Spreadsheet!AJ331,'Drop Downs'!$P$2:$R$16,2,FALSE),0)</f>
        <v>0</v>
      </c>
      <c r="O331" s="5">
        <f>IF(NOT(ISBLANK(Spreadsheet!AL331)),VLOOKUP(Spreadsheet!AL331,'Drop Downs'!$P$2:$R$16,3,FALSE), 0)</f>
        <v>0</v>
      </c>
      <c r="P331" s="5">
        <f>IF(NOT(ISBLANK(Spreadsheet!AL331)),VLOOKUP(Spreadsheet!AL331,'Drop Downs'!$P$2:$R$16,2,FALSE),0)</f>
        <v>0</v>
      </c>
      <c r="Q331" s="5">
        <f>IF(NOT(ISBLANK(Spreadsheet!AN331)),VLOOKUP(Spreadsheet!AN331,'Drop Downs'!$P$2:$R$16,3,FALSE),0)</f>
        <v>0</v>
      </c>
      <c r="R331" s="5">
        <f>IF(NOT(ISBLANK(Spreadsheet!AN331)),VLOOKUP(Spreadsheet!AN331,'Drop Downs'!$P$2:$R$16,2,FALSE),0)</f>
        <v>0</v>
      </c>
      <c r="S331" s="5" t="str">
        <f>IF(OR(M331&gt;K331,N331&gt;L331,O331&gt;K331, Q331&gt;K331,N331&gt;L331, P331&gt;L331, R331&gt;L331),"Member currently has a coverage election over what he/she needs.  Please add more dependents or adjust the coverage election.","")&amp;(IF(AND(NOT(ISBLANK(Spreadsheet!C331)),NOT(ISBLANK(Spreadsheet!D331)),ISBLANK(Spreadsheet!E331)),"Dependent lacks a relationship to member.Please select one from the drop-down.",""))</f>
        <v/>
      </c>
      <c r="T331" s="5" t="b">
        <f t="shared" si="24"/>
        <v>1</v>
      </c>
      <c r="U331" s="5" t="b">
        <f>OR(ISBLANK(Spreadsheet!C331),IF(NOT(ISBLANK(Spreadsheet!D331)),NOT(ISBLANK(Spreadsheet!E331)),TRUE))</f>
        <v>1</v>
      </c>
      <c r="V331" s="5" t="b">
        <f>OR(ISBLANK(Spreadsheet!C331), NOT(ISBLANK(Spreadsheet!I331)))</f>
        <v>1</v>
      </c>
      <c r="W331" s="5" t="b">
        <f>OR(ISBLANK(Spreadsheet!D331),NOT(ISBLANK(Spreadsheet!C331)))</f>
        <v>1</v>
      </c>
      <c r="X331" s="155" t="str">
        <f>REPT("0",MIN(FIND({1,2,3,4,5,6,7,8,9},Spreadsheet!C331&amp;"123456789"))-1)&amp;IF(ISBLANK(Spreadsheet!C331),"",SUMPRODUCT(MID(0&amp;Spreadsheet!C331,LARGE(INDEX(ISNUMBER(--MID(Spreadsheet!C331,ROW($1:$225),1))*
 ROW($1:$225),0),ROW($1:$225))+1,1)*10^ROW($1:$225)/10))</f>
        <v/>
      </c>
      <c r="Y331" s="5" t="b">
        <f>IF(NOT(ISBLANK(Spreadsheet!C331)),IF(AND(ISNUMBER(VALUE(Spreadsheet!C331)), LEN(Spreadsheet!C331)=9),TRUE,FALSE),TRUE)</f>
        <v>1</v>
      </c>
      <c r="Z331" s="155" t="str">
        <f>REPT("0",MIN(FIND({1,2,3,4,5,6,7,8,9},Spreadsheet!D331&amp;"123456789"))-1)&amp;IF(ISBLANK(Spreadsheet!D331),"",SUMPRODUCT(MID(0&amp;Spreadsheet!D331,LARGE(INDEX(ISNUMBER(--MID(Spreadsheet!D331,ROW($1:$225),1))*
 ROW($1:$225),0),ROW($1:$225))+1,1)*10^ROW($1:$225)/10))</f>
        <v/>
      </c>
      <c r="AA331" s="5" t="b">
        <f>IF(AND(NOT(ISBLANK(Spreadsheet!D331)),NOT(ISBLANK(Spreadsheet!C331))),IF(AND(ISNUMBER(VALUE(Spreadsheet!D331)), LEN(Spreadsheet!D331)=9),TRUE,FALSE),IF(AND(NOT(ISBLANK(Spreadsheet!D331)),ISBLANK(Spreadsheet!C331)),FALSE,TRUE))</f>
        <v>1</v>
      </c>
      <c r="AB331" s="5" t="b">
        <f>OR(ISBLANK(Spreadsheet!Y331),IF(NOT(ISBLANK(Spreadsheet!Y331)),LEN(Spreadsheet!Y331)=10,ISNUMBER(VALUE(Spreadsheet!Y331))))</f>
        <v>1</v>
      </c>
      <c r="AC331" s="5" t="b">
        <f>OR(ISBLANK(Spreadsheet!AI331), AND(NOT(ISBLANK(Spreadsheet!AJ331)), NOT(ISNUMBER(SEARCH("Waive",Spreadsheet!AJ331)))))</f>
        <v>1</v>
      </c>
      <c r="AD331" s="5" t="b">
        <f>OR(ISBLANK(Spreadsheet!AK331), AND(NOT(ISBLANK(Spreadsheet!AL331)), NOT(ISNUMBER(SEARCH("Waive",Spreadsheet!AL331)))))</f>
        <v>1</v>
      </c>
      <c r="AE331" s="5" t="b">
        <f>OR(ISBLANK(Spreadsheet!AM331), AND(NOT(ISBLANK(Spreadsheet!AN331)), NOT(ISNUMBER(SEARCH("Waive", Spreadsheet!AN331)))))</f>
        <v>1</v>
      </c>
      <c r="AF331" s="5" t="b">
        <f>OR(ISBLANK(Spreadsheet!C331), NOT(ISBLANK(Spreadsheet!D331)),NOT(ISBLANK(Spreadsheet!L331)))</f>
        <v>1</v>
      </c>
      <c r="AG331" s="5" t="b">
        <f>IF(AND(NOT(ISBLANK(Spreadsheet!C331)), NOT(ISBLANK(Spreadsheet!D331)),Spreadsheet!C331&lt;&gt;Spreadsheet!D331),IF(ISERROR(VLOOKUP(Spreadsheet!C331, Spreadsheet!$C$6:'Spreadsheet'!$C330,1,FALSE)), FALSE, TRUE),TRUE)</f>
        <v>1</v>
      </c>
      <c r="AH331" s="5" t="b">
        <f>Spreadsheet!$B$2=Spreadsheet!AD331</f>
        <v>1</v>
      </c>
      <c r="AI331" s="5" t="b">
        <f>IF(ISBLANK(Spreadsheet!G331),TRUE,IF(OR(LEN(Spreadsheet!G331)&gt;1,ISNUMBER(VALUE(Spreadsheet!G331))),FALSE,TRUE))</f>
        <v>1</v>
      </c>
      <c r="AJ331" s="5" t="b">
        <f>OR(ISBLANK(Spreadsheet!C331), NOT(ISBLANK(Spreadsheet!B331)), NOT(ISBLANK(Spreadsheet!D331)))</f>
        <v>1</v>
      </c>
      <c r="AK331" s="5" t="b">
        <f t="array" ref="AK331">IF(OR(AND(ISBLANK(Spreadsheet!E331),ISBLANK(Spreadsheet!D331),NOT(ISBLANK(Spreadsheet!C331))),AND(ISBLANK(Spreadsheet!E331),ISBLANK(Spreadsheet!D331),ISBLANK(Spreadsheet!C331))),TRUE,ISNUMBER(MATCH(TRUE,EXACT(Spreadsheet!E331,Relationships),0)))</f>
        <v>1</v>
      </c>
      <c r="AL331" s="5" t="b">
        <f>IF(NOT(ISBLANK(Spreadsheet!C331)),IF(OR(ISBLANK(Spreadsheet!F331),LEN(Spreadsheet!F331)&gt;40),FALSE,TRUE),TRUE)</f>
        <v>1</v>
      </c>
      <c r="AM331" s="5" t="b">
        <f>IF(NOT(ISBLANK(Spreadsheet!C331)),IF(OR(ISBLANK(Spreadsheet!H331),LEN(Spreadsheet!H331)&gt;40),FALSE,TRUE),TRUE)</f>
        <v>1</v>
      </c>
      <c r="AN331" s="5" t="b">
        <f t="array" ref="AN331">IF(ISBLANK(Spreadsheet!I331),TRUE,ISNUMBER(MATCH(TRUE,EXACT(Spreadsheet!I331,GenderValues),0)))</f>
        <v>1</v>
      </c>
      <c r="AO331" s="5" t="b">
        <f ca="1">IF(ISERROR(DATEVALUE(TEXT(Spreadsheet!J331,"mm/dd/yyyy")) &gt; TODAY()),IF(AND(ISBLANK(Spreadsheet!J331),ISBLANK(Spreadsheet!C331)),TRUE,FALSE),IF(DATEVALUE(TEXT(Spreadsheet!J331,"mm/dd/yyyy")) &gt; TODAY(),FALSE,TRUE))</f>
        <v>1</v>
      </c>
      <c r="AP331" s="5" t="b">
        <f>OR(ISBLANK(Spreadsheet!K331),LEN(Spreadsheet!K331)&lt;=100)</f>
        <v>1</v>
      </c>
      <c r="AQ331" s="5" t="b">
        <f t="array" ref="AQ331">IF(OR(AND(ISBLANK(Spreadsheet!L331),ISBLANK(Spreadsheet!C331)),AND(NOT(ISBLANK(Spreadsheet!C331)),NOT(ISBLANK(Spreadsheet!D331)))),TRUE,ISNUMBER(MATCH(TRUE,EXACT(Spreadsheet!L331,MaritalStatus),0)))</f>
        <v>1</v>
      </c>
      <c r="AR331" s="5" t="b">
        <f ca="1">IF(ISERROR(DATEVALUE(TEXT(Spreadsheet!M331,"mm/dd/yyyy")) &gt; TODAY()),IF(ISBLANK(Spreadsheet!M331),TRUE,FALSE),IF(DATEVALUE(TEXT(Spreadsheet!M331,"mm/dd/yyyy")) &gt; TODAY(),FALSE,TRUE))</f>
        <v>1</v>
      </c>
      <c r="AS331" s="5" t="b">
        <f>OR(ISBLANK(Spreadsheet!N331),LEN(Spreadsheet!N331)&lt;=100)</f>
        <v>1</v>
      </c>
      <c r="AT331" s="5" t="b">
        <f>OR(ISBLANK(Spreadsheet!O331),UPPER(Spreadsheet!O331)="YES")</f>
        <v>1</v>
      </c>
      <c r="AU331" s="5" t="b">
        <f>OR(ISBLANK(Spreadsheet!P331),UPPER(Spreadsheet!P331)="YES")</f>
        <v>1</v>
      </c>
      <c r="AV331" s="5" t="b">
        <f t="array" ref="AV331">IF(ISBLANK(Spreadsheet!Q331),TRUE,ISNUMBER(MATCH(TRUE,EXACT(Spreadsheet!Q331,OnGroupsPriorIns),0)))</f>
        <v>1</v>
      </c>
      <c r="AW331" s="5" t="b">
        <f>OR(ISBLANK(Spreadsheet!R331),UPPER(Spreadsheet!R331)="YES")</f>
        <v>1</v>
      </c>
      <c r="AX331" s="5" t="b">
        <f>OR(ISBLANK(Spreadsheet!S331),UPPER(Spreadsheet!S331)="YES")</f>
        <v>1</v>
      </c>
      <c r="AY331" s="5" t="b">
        <f>OR(AND(ISBLANK(Spreadsheet!C331),LEN(Spreadsheet!T331)=0),AND(NOT(ISBLANK(Spreadsheet!C331)),LEN(Spreadsheet!T331)&gt;0,LEN(Spreadsheet!T331)&lt;=50))</f>
        <v>1</v>
      </c>
      <c r="AZ331" s="5" t="b">
        <f>OR(LEN(Spreadsheet!U331)=0,AND(LEN(Spreadsheet!U331)&gt;0,LEN(Spreadsheet!U331)&lt;=50))</f>
        <v>1</v>
      </c>
      <c r="BA331" s="5" t="b">
        <f>OR(AND(ISBLANK(Spreadsheet!C331),LEN(Spreadsheet!V331)=0),AND(NOT(ISBLANK(Spreadsheet!C331)),LEN(Spreadsheet!V331)&gt;0,LEN(Spreadsheet!V331)&lt;=50))</f>
        <v>1</v>
      </c>
      <c r="BB331" s="5" t="b">
        <f t="array" ref="BB331">IF(AND(ISBLANK(Spreadsheet!C331),LEN(Spreadsheet!W331)=0),TRUE,ISNUMBER(MATCH(TRUE,EXACT(Spreadsheet!W331,States),0)))</f>
        <v>1</v>
      </c>
      <c r="BC331" s="5" t="b">
        <f>OR(AND(ISBLANK(Spreadsheet!C331),LEN(Spreadsheet!X331)=0),AND(NOT(ISBLANK(Spreadsheet!C331)),LEN(Spreadsheet!X331)&gt;0,LEN(Spreadsheet!X331)=5,ISNUMBER(VALUE(Spreadsheet!X331))))</f>
        <v>1</v>
      </c>
      <c r="BD331" s="5" t="b">
        <f>OR(ISBLANK(Spreadsheet!Z331),LEN(Spreadsheet!Z331)&lt;=50)</f>
        <v>1</v>
      </c>
      <c r="BE331" s="5" t="b">
        <f>ISBLANK(Spreadsheet!AA331)</f>
        <v>1</v>
      </c>
      <c r="BF331" s="5" t="b">
        <f>ISBLANK(Spreadsheet!AB331)</f>
        <v>1</v>
      </c>
      <c r="BG331" s="5" t="b">
        <f>IF(ISERROR(DATEVALUE(TEXT(Spreadsheet!AC331,"mm/dd/yyyy")) &gt; DATEVALUE(TEXT(Spreadsheet!J331,"mm/dd/yyyy"))),IF(OR(AND(ISBLANK(Spreadsheet!AC331),ISBLANK(Spreadsheet!C331)),AND(NOT(ISBLANK(Spreadsheet!C331)),ISBLANK(Spreadsheet!AC331),NOT(ISBLANK(Spreadsheet!D331)))),TRUE,FALSE),IF(DATEVALUE(TEXT(Spreadsheet!AC331,"mm/dd/yyyy")) &gt; DATEVALUE(TEXT(Spreadsheet!J331,"mm/dd/yyyy")),TRUE,FALSE))</f>
        <v>1</v>
      </c>
      <c r="BH331" s="5" t="b">
        <f>OR(AND(ISBLANK(Spreadsheet!C331),ISBLANK(Spreadsheet!AE331)),AND(NOT(ISBLANK(Spreadsheet!C331)),NOT(ISBLANK(Spreadsheet!D331)),ISBLANK(Spreadsheet!AE331)),AND(NOT(ISBLANK(Spreadsheet!C331)),ISBLANK(Spreadsheet!D331),NOT(ISBLANK(Spreadsheet!AE331)),LEN(Spreadsheet!AE331)&lt;=100))</f>
        <v>1</v>
      </c>
      <c r="BI331" s="5" t="b">
        <f t="array" ref="BI331">IF(ISBLANK(Spreadsheet!AF331),TRUE,ISNUMBER(MATCH(TRUE,EXACT(Spreadsheet!AF331,CobraShortReasons),0)))</f>
        <v>1</v>
      </c>
      <c r="BJ331" s="5" t="b">
        <f ca="1">IF(ISERROR(DATEVALUE(TEXT(Spreadsheet!AG331,"mm/dd/yyyy")) &gt; TODAY()),IF(ISBLANK(Spreadsheet!AG331),TRUE,FALSE),IF(DATEVALUE(TEXT(Spreadsheet!AG331,"mm/dd/yyyy")) &gt; TODAY(),FALSE,TRUE))</f>
        <v>1</v>
      </c>
      <c r="BK331" s="5" t="b">
        <f>OR(ISBLANK(Spreadsheet!AH331),LEN(Spreadsheet!AH331)&lt;=25)</f>
        <v>1</v>
      </c>
      <c r="BL331" s="5" t="b">
        <f t="array" aca="1" ref="BL331" ca="1">IF(ISBLANK(Spreadsheet!AI331),TRUE,ISNUMBER(MATCH(TRUE,EXACT(Spreadsheet!AI331,INDIRECT(Spreadsheet!$D$2)),0)))</f>
        <v>1</v>
      </c>
      <c r="BM331" s="5" t="b">
        <f t="array" aca="1" ref="BM331" ca="1">IF(ISBLANK(Spreadsheet!AJ331),TRUE,ISNUMBER(MATCH(TRUE,EXACT(Spreadsheet!AJ331,INDIRECT(Spreadsheet!BJ331)),0)))</f>
        <v>1</v>
      </c>
      <c r="BN331" s="5" t="b">
        <f t="array" ref="BN331">IF(ISBLANK(Spreadsheet!AK331),TRUE,ISNUMBER(MATCH(TRUE,EXACT(Spreadsheet!AK331,DentalPlans),0)))</f>
        <v>1</v>
      </c>
      <c r="BO331" s="5" t="b">
        <f t="array" aca="1" ref="BO331" ca="1">IF(ISBLANK(Spreadsheet!AL331),TRUE,ISNUMBER(MATCH(TRUE,EXACT(Spreadsheet!AL331,INDIRECT(Spreadsheet!BK331)),0)))</f>
        <v>1</v>
      </c>
      <c r="BP331" s="5" t="b">
        <f t="array" ref="BP331">IF(ISBLANK(Spreadsheet!AM331),TRUE,ISNUMBER(MATCH(TRUE,EXACT(Spreadsheet!AM331,VisionPlans),0)))</f>
        <v>1</v>
      </c>
      <c r="BQ331" s="5" t="b">
        <f t="array" aca="1" ref="BQ331" ca="1">IF(ISBLANK(Spreadsheet!AN331),TRUE,ISNUMBER(MATCH(TRUE,EXACT(Spreadsheet!AN331,INDIRECT(Spreadsheet!BL331)),0)))</f>
        <v>1</v>
      </c>
      <c r="BR331" s="5" t="b">
        <f t="array" ref="BR331">IF(ISBLANK(Spreadsheet!AO331),TRUE,ISNUMBER(MATCH(TRUE,EXACT(Spreadsheet!AO331,LifeBenefitClasses),0)))</f>
        <v>1</v>
      </c>
      <c r="BS331" s="5" t="b">
        <f>IF(OR(ISBLANK(Spreadsheet!AO331), Spreadsheet!AO331="Waive"),IF(ISBLANK(Spreadsheet!AP331),TRUE,FALSE),IF(OR(AND(NOT(ISBLANK(Spreadsheet!AO331)),ISBLANK(Spreadsheet!AP331)),NOT(ISNUMBER(VALUE(Spreadsheet!AP331)))),FALSE,IF(OR(AND(Spreadsheet!AP331&lt;6,MOD(Spreadsheet!AP331*10,5)=0), MOD(Spreadsheet!AP331,5000)=0),TRUE,FALSE)))</f>
        <v>1</v>
      </c>
      <c r="BT331" s="5" t="b">
        <f t="array" ref="BT331">IF(ISBLANK(Spreadsheet!AQ331),TRUE,ISNUMBER(MATCH(TRUE,EXACT(Spreadsheet!AQ331,EnrollWaive),0)))</f>
        <v>1</v>
      </c>
      <c r="BU331" s="5" t="b">
        <f t="array" ref="BU331">IF(ISBLANK(Spreadsheet!AR331),TRUE,ISNUMBER(MATCH(TRUE,EXACT(Spreadsheet!AR331,LifeBenefitClasses),0)))</f>
        <v>1</v>
      </c>
      <c r="BV331" s="5" t="b">
        <f>IF(OR(ISBLANK(Spreadsheet!AR331), Spreadsheet!AR331="Waive"),IF(ISBLANK(Spreadsheet!AS331),TRUE,FALSE),IF(OR(AND(NOT(ISBLANK(Spreadsheet!AR331)),ISBLANK(Spreadsheet!AS331)),NOT(ISNUMBER(VALUE(Spreadsheet!AS331)))),FALSE,IF(OR(AND(Spreadsheet!AS331&lt;6,MOD(Spreadsheet!AS331*10,5)=0), MOD(Spreadsheet!AS331,10000)=0),TRUE,FALSE)))</f>
        <v>1</v>
      </c>
      <c r="BW331" s="5" t="b">
        <f t="array" ref="BW331">IF(ISBLANK(Spreadsheet!AT331),TRUE,ISNUMBER(MATCH(TRUE,EXACT(Spreadsheet!AT331,LifeBenefitClasses),0)))</f>
        <v>1</v>
      </c>
      <c r="BX331" s="5" t="b">
        <f>IF(OR(ISBLANK(Spreadsheet!AT331), Spreadsheet!AT331="Waive"),IF(ISBLANK(Spreadsheet!AU331),TRUE,FALSE),IF(OR(AND(NOT(ISBLANK(Spreadsheet!AT331)),ISBLANK(Spreadsheet!AU331)),NOT(ISNUMBER(VALUE(Spreadsheet!AU331)))),FALSE,IF(AND(NOT(OR(ISBLANK(Spreadsheet!AT331),Spreadsheet!AT331="Waive")),NOT(OR(ISBLANK(Spreadsheet!AR331),Spreadsheet!AR331="Waive")),MOD(Spreadsheet!AU331,5000)=0, Spreadsheet!AU331&lt;=(Spreadsheet!AS331*0.5)),TRUE,FALSE)))</f>
        <v>1</v>
      </c>
      <c r="BY331" s="5" t="b">
        <f t="array" ref="BY331">IF(ISBLANK(Spreadsheet!AV331),TRUE,ISNUMBER(MATCH(TRUE,EXACT(Spreadsheet!AV331,EnrollWaive),0)))</f>
        <v>1</v>
      </c>
      <c r="BZ331" s="5" t="b">
        <f t="array" ref="BZ331">IF(ISBLANK(Spreadsheet!AW331),TRUE,ISNUMBER(MATCH(TRUE,EXACT(Spreadsheet!AW331,LifeBenefitClasses),0)))</f>
        <v>1</v>
      </c>
      <c r="CA331" s="5" t="b">
        <f t="array" ref="CA331">IF(ISBLANK(Spreadsheet!AX331),TRUE,ISNUMBER(MATCH(TRUE,EXACT(Spreadsheet!AX331,LifeBenefitClasses),0)))</f>
        <v>1</v>
      </c>
      <c r="CB331" s="5" t="b">
        <f t="array" ref="CB331">IF(ISBLANK(Spreadsheet!AY331),TRUE,ISNUMBER(MATCH(TRUE,EXACT(Spreadsheet!AY331,LifeBenefitClasses),0)))</f>
        <v>1</v>
      </c>
      <c r="CC331" s="5" t="b">
        <f t="array" ref="CC331">IF(ISBLANK(Spreadsheet!AZ331),TRUE,ISNUMBER(MATCH(TRUE,EXACT(Spreadsheet!AZ331,LifeBenefitClasses),0)))</f>
        <v>1</v>
      </c>
      <c r="CD331" s="5" t="b">
        <f t="array" ref="CD331">IF(ISBLANK(Spreadsheet!BA331),TRUE,ISNUMBER(MATCH(TRUE,EXACT(Spreadsheet!BA331,LifeBenefitClasses),0)))</f>
        <v>1</v>
      </c>
      <c r="CE331" s="5" t="b">
        <f>IF(OR(ISBLANK(Spreadsheet!BA331), Spreadsheet!BA331="Waive"),IF(ISBLANK(Spreadsheet!BB331),TRUE,FALSE),IF(OR(AND(NOT(ISBLANK(Spreadsheet!BA331)),ISBLANK(Spreadsheet!BB331)),NOT(ISNUMBER(VALUE(Spreadsheet!BB331))),ISBLANK(Spreadsheet!BC331),NOT(ISNUMBER(VALUE(Spreadsheet!BC331)))),FALSE,IF(AND(Spreadsheet!BB331&gt;=50000,Spreadsheet!BB331&lt;=250000,MOD(Spreadsheet!BB331,10000)=0,Spreadsheet!BB331&lt;=(10*Spreadsheet!BC331)),TRUE,FALSE)))</f>
        <v>1</v>
      </c>
      <c r="CF331" s="5" t="b">
        <f>IF(NOT(ISBLANK(Spreadsheet!BC331)),AND(ISNUMBER(VALUE(Spreadsheet!BC331)),Spreadsheet!BC331&gt;0),AND(OR(ISBLANK(Spreadsheet!AO331),Spreadsheet!AO331="Waive",AND(NOT(OR(ISBLANK(Spreadsheet!AO331),Spreadsheet!AO331="Waive")),Spreadsheet!AP331&gt;=6)),OR(ISBLANK(Spreadsheet!AR331),AND(NOT(OR(ISBLANK(Spreadsheet!AR331),Spreadsheet!AR331="Waive")),Spreadsheet!AS331&gt;=6)),OR(ISBLANK(Spreadsheet!AW331)),OR(ISBLANK(Spreadsheet!AX331)),OR(ISBLANK(Spreadsheet!AY331)),OR(ISBLANK(Spreadsheet!AZ331)),OR(ISBLANK(Spreadsheet!BA331),Spreadsheet!BA331="Waive")))</f>
        <v>1</v>
      </c>
      <c r="CG331" s="5" t="b">
        <f t="shared" ca="1" si="25"/>
        <v>1</v>
      </c>
    </row>
    <row r="332" spans="8:85" x14ac:dyDescent="0.3">
      <c r="H332" s="5">
        <f t="shared" ca="1" si="22"/>
        <v>2</v>
      </c>
      <c r="I332" s="5" t="str">
        <f t="shared" ca="1" si="23"/>
        <v/>
      </c>
      <c r="J332" s="5" t="str">
        <f>IF(AND(NOT(ISBLANK(Spreadsheet!C332)),ISBLANK(Spreadsheet!D332)),Spreadsheet!F332&amp;" "&amp;Spreadsheet!H332,"")</f>
        <v/>
      </c>
      <c r="K332" s="5">
        <f>IF(AND(NOT(ISBLANK(Spreadsheet!C332)),ISBLANK(Spreadsheet!D332)),COUNTIFS(Spreadsheet!E333:E$786,"=Child",Spreadsheet!C333:C$786, "="&amp;Spreadsheet!C332) + COUNTIFS(Spreadsheet!E333:E$786,"=Step-child",Spreadsheet!C333:C$786, "="&amp;Spreadsheet!C332),0)</f>
        <v>0</v>
      </c>
      <c r="L332" s="5">
        <f>IF(NOT(ISBLANK(J332)),COUNTIFS(Spreadsheet!E333:E$786,"=Wife",Spreadsheet!C333:C$786, "="&amp;Spreadsheet!C332) + COUNTIFS(Spreadsheet!E333:E$786,"=Husband",Spreadsheet!C333:C$786, "="&amp;Spreadsheet!C332),0)</f>
        <v>0</v>
      </c>
      <c r="M332" s="5">
        <f>IF(NOT(ISBLANK(Spreadsheet!AJ332)),VLOOKUP(Spreadsheet!AJ332,'Drop Downs'!$P$2:$R$16,3,FALSE),0)</f>
        <v>0</v>
      </c>
      <c r="N332" s="5">
        <f>IF(NOT(ISBLANK(Spreadsheet!AJ332)), VLOOKUP(Spreadsheet!AJ332,'Drop Downs'!$P$2:$R$16,2,FALSE),0)</f>
        <v>0</v>
      </c>
      <c r="O332" s="5">
        <f>IF(NOT(ISBLANK(Spreadsheet!AL332)),VLOOKUP(Spreadsheet!AL332,'Drop Downs'!$P$2:$R$16,3,FALSE), 0)</f>
        <v>0</v>
      </c>
      <c r="P332" s="5">
        <f>IF(NOT(ISBLANK(Spreadsheet!AL332)),VLOOKUP(Spreadsheet!AL332,'Drop Downs'!$P$2:$R$16,2,FALSE),0)</f>
        <v>0</v>
      </c>
      <c r="Q332" s="5">
        <f>IF(NOT(ISBLANK(Spreadsheet!AN332)),VLOOKUP(Spreadsheet!AN332,'Drop Downs'!$P$2:$R$16,3,FALSE),0)</f>
        <v>0</v>
      </c>
      <c r="R332" s="5">
        <f>IF(NOT(ISBLANK(Spreadsheet!AN332)),VLOOKUP(Spreadsheet!AN332,'Drop Downs'!$P$2:$R$16,2,FALSE),0)</f>
        <v>0</v>
      </c>
      <c r="S332" s="5" t="str">
        <f>IF(OR(M332&gt;K332,N332&gt;L332,O332&gt;K332, Q332&gt;K332,N332&gt;L332, P332&gt;L332, R332&gt;L332),"Member currently has a coverage election over what he/she needs.  Please add more dependents or adjust the coverage election.","")&amp;(IF(AND(NOT(ISBLANK(Spreadsheet!C332)),NOT(ISBLANK(Spreadsheet!D332)),ISBLANK(Spreadsheet!E332)),"Dependent lacks a relationship to member.Please select one from the drop-down.",""))</f>
        <v/>
      </c>
      <c r="T332" s="5" t="b">
        <f t="shared" si="24"/>
        <v>1</v>
      </c>
      <c r="U332" s="5" t="b">
        <f>OR(ISBLANK(Spreadsheet!C332),IF(NOT(ISBLANK(Spreadsheet!D332)),NOT(ISBLANK(Spreadsheet!E332)),TRUE))</f>
        <v>1</v>
      </c>
      <c r="V332" s="5" t="b">
        <f>OR(ISBLANK(Spreadsheet!C332), NOT(ISBLANK(Spreadsheet!I332)))</f>
        <v>1</v>
      </c>
      <c r="W332" s="5" t="b">
        <f>OR(ISBLANK(Spreadsheet!D332),NOT(ISBLANK(Spreadsheet!C332)))</f>
        <v>1</v>
      </c>
      <c r="X332" s="155" t="str">
        <f>REPT("0",MIN(FIND({1,2,3,4,5,6,7,8,9},Spreadsheet!C332&amp;"123456789"))-1)&amp;IF(ISBLANK(Spreadsheet!C332),"",SUMPRODUCT(MID(0&amp;Spreadsheet!C332,LARGE(INDEX(ISNUMBER(--MID(Spreadsheet!C332,ROW($1:$225),1))*
 ROW($1:$225),0),ROW($1:$225))+1,1)*10^ROW($1:$225)/10))</f>
        <v/>
      </c>
      <c r="Y332" s="5" t="b">
        <f>IF(NOT(ISBLANK(Spreadsheet!C332)),IF(AND(ISNUMBER(VALUE(Spreadsheet!C332)), LEN(Spreadsheet!C332)=9),TRUE,FALSE),TRUE)</f>
        <v>1</v>
      </c>
      <c r="Z332" s="155" t="str">
        <f>REPT("0",MIN(FIND({1,2,3,4,5,6,7,8,9},Spreadsheet!D332&amp;"123456789"))-1)&amp;IF(ISBLANK(Spreadsheet!D332),"",SUMPRODUCT(MID(0&amp;Spreadsheet!D332,LARGE(INDEX(ISNUMBER(--MID(Spreadsheet!D332,ROW($1:$225),1))*
 ROW($1:$225),0),ROW($1:$225))+1,1)*10^ROW($1:$225)/10))</f>
        <v/>
      </c>
      <c r="AA332" s="5" t="b">
        <f>IF(AND(NOT(ISBLANK(Spreadsheet!D332)),NOT(ISBLANK(Spreadsheet!C332))),IF(AND(ISNUMBER(VALUE(Spreadsheet!D332)), LEN(Spreadsheet!D332)=9),TRUE,FALSE),IF(AND(NOT(ISBLANK(Spreadsheet!D332)),ISBLANK(Spreadsheet!C332)),FALSE,TRUE))</f>
        <v>1</v>
      </c>
      <c r="AB332" s="5" t="b">
        <f>OR(ISBLANK(Spreadsheet!Y332),IF(NOT(ISBLANK(Spreadsheet!Y332)),LEN(Spreadsheet!Y332)=10,ISNUMBER(VALUE(Spreadsheet!Y332))))</f>
        <v>1</v>
      </c>
      <c r="AC332" s="5" t="b">
        <f>OR(ISBLANK(Spreadsheet!AI332), AND(NOT(ISBLANK(Spreadsheet!AJ332)), NOT(ISNUMBER(SEARCH("Waive",Spreadsheet!AJ332)))))</f>
        <v>1</v>
      </c>
      <c r="AD332" s="5" t="b">
        <f>OR(ISBLANK(Spreadsheet!AK332), AND(NOT(ISBLANK(Spreadsheet!AL332)), NOT(ISNUMBER(SEARCH("Waive",Spreadsheet!AL332)))))</f>
        <v>1</v>
      </c>
      <c r="AE332" s="5" t="b">
        <f>OR(ISBLANK(Spreadsheet!AM332), AND(NOT(ISBLANK(Spreadsheet!AN332)), NOT(ISNUMBER(SEARCH("Waive", Spreadsheet!AN332)))))</f>
        <v>1</v>
      </c>
      <c r="AF332" s="5" t="b">
        <f>OR(ISBLANK(Spreadsheet!C332), NOT(ISBLANK(Spreadsheet!D332)),NOT(ISBLANK(Spreadsheet!L332)))</f>
        <v>1</v>
      </c>
      <c r="AG332" s="5" t="b">
        <f>IF(AND(NOT(ISBLANK(Spreadsheet!C332)), NOT(ISBLANK(Spreadsheet!D332)),Spreadsheet!C332&lt;&gt;Spreadsheet!D332),IF(ISERROR(VLOOKUP(Spreadsheet!C332, Spreadsheet!$C$6:'Spreadsheet'!$C331,1,FALSE)), FALSE, TRUE),TRUE)</f>
        <v>1</v>
      </c>
      <c r="AH332" s="5" t="b">
        <f>Spreadsheet!$B$2=Spreadsheet!AD332</f>
        <v>1</v>
      </c>
      <c r="AI332" s="5" t="b">
        <f>IF(ISBLANK(Spreadsheet!G332),TRUE,IF(OR(LEN(Spreadsheet!G332)&gt;1,ISNUMBER(VALUE(Spreadsheet!G332))),FALSE,TRUE))</f>
        <v>1</v>
      </c>
      <c r="AJ332" s="5" t="b">
        <f>OR(ISBLANK(Spreadsheet!C332), NOT(ISBLANK(Spreadsheet!B332)), NOT(ISBLANK(Spreadsheet!D332)))</f>
        <v>1</v>
      </c>
      <c r="AK332" s="5" t="b">
        <f t="array" ref="AK332">IF(OR(AND(ISBLANK(Spreadsheet!E332),ISBLANK(Spreadsheet!D332),NOT(ISBLANK(Spreadsheet!C332))),AND(ISBLANK(Spreadsheet!E332),ISBLANK(Spreadsheet!D332),ISBLANK(Spreadsheet!C332))),TRUE,ISNUMBER(MATCH(TRUE,EXACT(Spreadsheet!E332,Relationships),0)))</f>
        <v>1</v>
      </c>
      <c r="AL332" s="5" t="b">
        <f>IF(NOT(ISBLANK(Spreadsheet!C332)),IF(OR(ISBLANK(Spreadsheet!F332),LEN(Spreadsheet!F332)&gt;40),FALSE,TRUE),TRUE)</f>
        <v>1</v>
      </c>
      <c r="AM332" s="5" t="b">
        <f>IF(NOT(ISBLANK(Spreadsheet!C332)),IF(OR(ISBLANK(Spreadsheet!H332),LEN(Spreadsheet!H332)&gt;40),FALSE,TRUE),TRUE)</f>
        <v>1</v>
      </c>
      <c r="AN332" s="5" t="b">
        <f t="array" ref="AN332">IF(ISBLANK(Spreadsheet!I332),TRUE,ISNUMBER(MATCH(TRUE,EXACT(Spreadsheet!I332,GenderValues),0)))</f>
        <v>1</v>
      </c>
      <c r="AO332" s="5" t="b">
        <f ca="1">IF(ISERROR(DATEVALUE(TEXT(Spreadsheet!J332,"mm/dd/yyyy")) &gt; TODAY()),IF(AND(ISBLANK(Spreadsheet!J332),ISBLANK(Spreadsheet!C332)),TRUE,FALSE),IF(DATEVALUE(TEXT(Spreadsheet!J332,"mm/dd/yyyy")) &gt; TODAY(),FALSE,TRUE))</f>
        <v>1</v>
      </c>
      <c r="AP332" s="5" t="b">
        <f>OR(ISBLANK(Spreadsheet!K332),LEN(Spreadsheet!K332)&lt;=100)</f>
        <v>1</v>
      </c>
      <c r="AQ332" s="5" t="b">
        <f t="array" ref="AQ332">IF(OR(AND(ISBLANK(Spreadsheet!L332),ISBLANK(Spreadsheet!C332)),AND(NOT(ISBLANK(Spreadsheet!C332)),NOT(ISBLANK(Spreadsheet!D332)))),TRUE,ISNUMBER(MATCH(TRUE,EXACT(Spreadsheet!L332,MaritalStatus),0)))</f>
        <v>1</v>
      </c>
      <c r="AR332" s="5" t="b">
        <f ca="1">IF(ISERROR(DATEVALUE(TEXT(Spreadsheet!M332,"mm/dd/yyyy")) &gt; TODAY()),IF(ISBLANK(Spreadsheet!M332),TRUE,FALSE),IF(DATEVALUE(TEXT(Spreadsheet!M332,"mm/dd/yyyy")) &gt; TODAY(),FALSE,TRUE))</f>
        <v>1</v>
      </c>
      <c r="AS332" s="5" t="b">
        <f>OR(ISBLANK(Spreadsheet!N332),LEN(Spreadsheet!N332)&lt;=100)</f>
        <v>1</v>
      </c>
      <c r="AT332" s="5" t="b">
        <f>OR(ISBLANK(Spreadsheet!O332),UPPER(Spreadsheet!O332)="YES")</f>
        <v>1</v>
      </c>
      <c r="AU332" s="5" t="b">
        <f>OR(ISBLANK(Spreadsheet!P332),UPPER(Spreadsheet!P332)="YES")</f>
        <v>1</v>
      </c>
      <c r="AV332" s="5" t="b">
        <f t="array" ref="AV332">IF(ISBLANK(Spreadsheet!Q332),TRUE,ISNUMBER(MATCH(TRUE,EXACT(Spreadsheet!Q332,OnGroupsPriorIns),0)))</f>
        <v>1</v>
      </c>
      <c r="AW332" s="5" t="b">
        <f>OR(ISBLANK(Spreadsheet!R332),UPPER(Spreadsheet!R332)="YES")</f>
        <v>1</v>
      </c>
      <c r="AX332" s="5" t="b">
        <f>OR(ISBLANK(Spreadsheet!S332),UPPER(Spreadsheet!S332)="YES")</f>
        <v>1</v>
      </c>
      <c r="AY332" s="5" t="b">
        <f>OR(AND(ISBLANK(Spreadsheet!C332),LEN(Spreadsheet!T332)=0),AND(NOT(ISBLANK(Spreadsheet!C332)),LEN(Spreadsheet!T332)&gt;0,LEN(Spreadsheet!T332)&lt;=50))</f>
        <v>1</v>
      </c>
      <c r="AZ332" s="5" t="b">
        <f>OR(LEN(Spreadsheet!U332)=0,AND(LEN(Spreadsheet!U332)&gt;0,LEN(Spreadsheet!U332)&lt;=50))</f>
        <v>1</v>
      </c>
      <c r="BA332" s="5" t="b">
        <f>OR(AND(ISBLANK(Spreadsheet!C332),LEN(Spreadsheet!V332)=0),AND(NOT(ISBLANK(Spreadsheet!C332)),LEN(Spreadsheet!V332)&gt;0,LEN(Spreadsheet!V332)&lt;=50))</f>
        <v>1</v>
      </c>
      <c r="BB332" s="5" t="b">
        <f t="array" ref="BB332">IF(AND(ISBLANK(Spreadsheet!C332),LEN(Spreadsheet!W332)=0),TRUE,ISNUMBER(MATCH(TRUE,EXACT(Spreadsheet!W332,States),0)))</f>
        <v>1</v>
      </c>
      <c r="BC332" s="5" t="b">
        <f>OR(AND(ISBLANK(Spreadsheet!C332),LEN(Spreadsheet!X332)=0),AND(NOT(ISBLANK(Spreadsheet!C332)),LEN(Spreadsheet!X332)&gt;0,LEN(Spreadsheet!X332)=5,ISNUMBER(VALUE(Spreadsheet!X332))))</f>
        <v>1</v>
      </c>
      <c r="BD332" s="5" t="b">
        <f>OR(ISBLANK(Spreadsheet!Z332),LEN(Spreadsheet!Z332)&lt;=50)</f>
        <v>1</v>
      </c>
      <c r="BE332" s="5" t="b">
        <f>ISBLANK(Spreadsheet!AA332)</f>
        <v>1</v>
      </c>
      <c r="BF332" s="5" t="b">
        <f>ISBLANK(Spreadsheet!AB332)</f>
        <v>1</v>
      </c>
      <c r="BG332" s="5" t="b">
        <f>IF(ISERROR(DATEVALUE(TEXT(Spreadsheet!AC332,"mm/dd/yyyy")) &gt; DATEVALUE(TEXT(Spreadsheet!J332,"mm/dd/yyyy"))),IF(OR(AND(ISBLANK(Spreadsheet!AC332),ISBLANK(Spreadsheet!C332)),AND(NOT(ISBLANK(Spreadsheet!C332)),ISBLANK(Spreadsheet!AC332),NOT(ISBLANK(Spreadsheet!D332)))),TRUE,FALSE),IF(DATEVALUE(TEXT(Spreadsheet!AC332,"mm/dd/yyyy")) &gt; DATEVALUE(TEXT(Spreadsheet!J332,"mm/dd/yyyy")),TRUE,FALSE))</f>
        <v>1</v>
      </c>
      <c r="BH332" s="5" t="b">
        <f>OR(AND(ISBLANK(Spreadsheet!C332),ISBLANK(Spreadsheet!AE332)),AND(NOT(ISBLANK(Spreadsheet!C332)),NOT(ISBLANK(Spreadsheet!D332)),ISBLANK(Spreadsheet!AE332)),AND(NOT(ISBLANK(Spreadsheet!C332)),ISBLANK(Spreadsheet!D332),NOT(ISBLANK(Spreadsheet!AE332)),LEN(Spreadsheet!AE332)&lt;=100))</f>
        <v>1</v>
      </c>
      <c r="BI332" s="5" t="b">
        <f t="array" ref="BI332">IF(ISBLANK(Spreadsheet!AF332),TRUE,ISNUMBER(MATCH(TRUE,EXACT(Spreadsheet!AF332,CobraShortReasons),0)))</f>
        <v>1</v>
      </c>
      <c r="BJ332" s="5" t="b">
        <f ca="1">IF(ISERROR(DATEVALUE(TEXT(Spreadsheet!AG332,"mm/dd/yyyy")) &gt; TODAY()),IF(ISBLANK(Spreadsheet!AG332),TRUE,FALSE),IF(DATEVALUE(TEXT(Spreadsheet!AG332,"mm/dd/yyyy")) &gt; TODAY(),FALSE,TRUE))</f>
        <v>1</v>
      </c>
      <c r="BK332" s="5" t="b">
        <f>OR(ISBLANK(Spreadsheet!AH332),LEN(Spreadsheet!AH332)&lt;=25)</f>
        <v>1</v>
      </c>
      <c r="BL332" s="5" t="b">
        <f t="array" aca="1" ref="BL332" ca="1">IF(ISBLANK(Spreadsheet!AI332),TRUE,ISNUMBER(MATCH(TRUE,EXACT(Spreadsheet!AI332,INDIRECT(Spreadsheet!$D$2)),0)))</f>
        <v>1</v>
      </c>
      <c r="BM332" s="5" t="b">
        <f t="array" aca="1" ref="BM332" ca="1">IF(ISBLANK(Spreadsheet!AJ332),TRUE,ISNUMBER(MATCH(TRUE,EXACT(Spreadsheet!AJ332,INDIRECT(Spreadsheet!BJ332)),0)))</f>
        <v>1</v>
      </c>
      <c r="BN332" s="5" t="b">
        <f t="array" ref="BN332">IF(ISBLANK(Spreadsheet!AK332),TRUE,ISNUMBER(MATCH(TRUE,EXACT(Spreadsheet!AK332,DentalPlans),0)))</f>
        <v>1</v>
      </c>
      <c r="BO332" s="5" t="b">
        <f t="array" aca="1" ref="BO332" ca="1">IF(ISBLANK(Spreadsheet!AL332),TRUE,ISNUMBER(MATCH(TRUE,EXACT(Spreadsheet!AL332,INDIRECT(Spreadsheet!BK332)),0)))</f>
        <v>1</v>
      </c>
      <c r="BP332" s="5" t="b">
        <f t="array" ref="BP332">IF(ISBLANK(Spreadsheet!AM332),TRUE,ISNUMBER(MATCH(TRUE,EXACT(Spreadsheet!AM332,VisionPlans),0)))</f>
        <v>1</v>
      </c>
      <c r="BQ332" s="5" t="b">
        <f t="array" aca="1" ref="BQ332" ca="1">IF(ISBLANK(Spreadsheet!AN332),TRUE,ISNUMBER(MATCH(TRUE,EXACT(Spreadsheet!AN332,INDIRECT(Spreadsheet!BL332)),0)))</f>
        <v>1</v>
      </c>
      <c r="BR332" s="5" t="b">
        <f t="array" ref="BR332">IF(ISBLANK(Spreadsheet!AO332),TRUE,ISNUMBER(MATCH(TRUE,EXACT(Spreadsheet!AO332,LifeBenefitClasses),0)))</f>
        <v>1</v>
      </c>
      <c r="BS332" s="5" t="b">
        <f>IF(OR(ISBLANK(Spreadsheet!AO332), Spreadsheet!AO332="Waive"),IF(ISBLANK(Spreadsheet!AP332),TRUE,FALSE),IF(OR(AND(NOT(ISBLANK(Spreadsheet!AO332)),ISBLANK(Spreadsheet!AP332)),NOT(ISNUMBER(VALUE(Spreadsheet!AP332)))),FALSE,IF(OR(AND(Spreadsheet!AP332&lt;6,MOD(Spreadsheet!AP332*10,5)=0), MOD(Spreadsheet!AP332,5000)=0),TRUE,FALSE)))</f>
        <v>1</v>
      </c>
      <c r="BT332" s="5" t="b">
        <f t="array" ref="BT332">IF(ISBLANK(Spreadsheet!AQ332),TRUE,ISNUMBER(MATCH(TRUE,EXACT(Spreadsheet!AQ332,EnrollWaive),0)))</f>
        <v>1</v>
      </c>
      <c r="BU332" s="5" t="b">
        <f t="array" ref="BU332">IF(ISBLANK(Spreadsheet!AR332),TRUE,ISNUMBER(MATCH(TRUE,EXACT(Spreadsheet!AR332,LifeBenefitClasses),0)))</f>
        <v>1</v>
      </c>
      <c r="BV332" s="5" t="b">
        <f>IF(OR(ISBLANK(Spreadsheet!AR332), Spreadsheet!AR332="Waive"),IF(ISBLANK(Spreadsheet!AS332),TRUE,FALSE),IF(OR(AND(NOT(ISBLANK(Spreadsheet!AR332)),ISBLANK(Spreadsheet!AS332)),NOT(ISNUMBER(VALUE(Spreadsheet!AS332)))),FALSE,IF(OR(AND(Spreadsheet!AS332&lt;6,MOD(Spreadsheet!AS332*10,5)=0), MOD(Spreadsheet!AS332,10000)=0),TRUE,FALSE)))</f>
        <v>1</v>
      </c>
      <c r="BW332" s="5" t="b">
        <f t="array" ref="BW332">IF(ISBLANK(Spreadsheet!AT332),TRUE,ISNUMBER(MATCH(TRUE,EXACT(Spreadsheet!AT332,LifeBenefitClasses),0)))</f>
        <v>1</v>
      </c>
      <c r="BX332" s="5" t="b">
        <f>IF(OR(ISBLANK(Spreadsheet!AT332), Spreadsheet!AT332="Waive"),IF(ISBLANK(Spreadsheet!AU332),TRUE,FALSE),IF(OR(AND(NOT(ISBLANK(Spreadsheet!AT332)),ISBLANK(Spreadsheet!AU332)),NOT(ISNUMBER(VALUE(Spreadsheet!AU332)))),FALSE,IF(AND(NOT(OR(ISBLANK(Spreadsheet!AT332),Spreadsheet!AT332="Waive")),NOT(OR(ISBLANK(Spreadsheet!AR332),Spreadsheet!AR332="Waive")),MOD(Spreadsheet!AU332,5000)=0, Spreadsheet!AU332&lt;=(Spreadsheet!AS332*0.5)),TRUE,FALSE)))</f>
        <v>1</v>
      </c>
      <c r="BY332" s="5" t="b">
        <f t="array" ref="BY332">IF(ISBLANK(Spreadsheet!AV332),TRUE,ISNUMBER(MATCH(TRUE,EXACT(Spreadsheet!AV332,EnrollWaive),0)))</f>
        <v>1</v>
      </c>
      <c r="BZ332" s="5" t="b">
        <f t="array" ref="BZ332">IF(ISBLANK(Spreadsheet!AW332),TRUE,ISNUMBER(MATCH(TRUE,EXACT(Spreadsheet!AW332,LifeBenefitClasses),0)))</f>
        <v>1</v>
      </c>
      <c r="CA332" s="5" t="b">
        <f t="array" ref="CA332">IF(ISBLANK(Spreadsheet!AX332),TRUE,ISNUMBER(MATCH(TRUE,EXACT(Spreadsheet!AX332,LifeBenefitClasses),0)))</f>
        <v>1</v>
      </c>
      <c r="CB332" s="5" t="b">
        <f t="array" ref="CB332">IF(ISBLANK(Spreadsheet!AY332),TRUE,ISNUMBER(MATCH(TRUE,EXACT(Spreadsheet!AY332,LifeBenefitClasses),0)))</f>
        <v>1</v>
      </c>
      <c r="CC332" s="5" t="b">
        <f t="array" ref="CC332">IF(ISBLANK(Spreadsheet!AZ332),TRUE,ISNUMBER(MATCH(TRUE,EXACT(Spreadsheet!AZ332,LifeBenefitClasses),0)))</f>
        <v>1</v>
      </c>
      <c r="CD332" s="5" t="b">
        <f t="array" ref="CD332">IF(ISBLANK(Spreadsheet!BA332),TRUE,ISNUMBER(MATCH(TRUE,EXACT(Spreadsheet!BA332,LifeBenefitClasses),0)))</f>
        <v>1</v>
      </c>
      <c r="CE332" s="5" t="b">
        <f>IF(OR(ISBLANK(Spreadsheet!BA332), Spreadsheet!BA332="Waive"),IF(ISBLANK(Spreadsheet!BB332),TRUE,FALSE),IF(OR(AND(NOT(ISBLANK(Spreadsheet!BA332)),ISBLANK(Spreadsheet!BB332)),NOT(ISNUMBER(VALUE(Spreadsheet!BB332))),ISBLANK(Spreadsheet!BC332),NOT(ISNUMBER(VALUE(Spreadsheet!BC332)))),FALSE,IF(AND(Spreadsheet!BB332&gt;=50000,Spreadsheet!BB332&lt;=250000,MOD(Spreadsheet!BB332,10000)=0,Spreadsheet!BB332&lt;=(10*Spreadsheet!BC332)),TRUE,FALSE)))</f>
        <v>1</v>
      </c>
      <c r="CF332" s="5" t="b">
        <f>IF(NOT(ISBLANK(Spreadsheet!BC332)),AND(ISNUMBER(VALUE(Spreadsheet!BC332)),Spreadsheet!BC332&gt;0),AND(OR(ISBLANK(Spreadsheet!AO332),Spreadsheet!AO332="Waive",AND(NOT(OR(ISBLANK(Spreadsheet!AO332),Spreadsheet!AO332="Waive")),Spreadsheet!AP332&gt;=6)),OR(ISBLANK(Spreadsheet!AR332),AND(NOT(OR(ISBLANK(Spreadsheet!AR332),Spreadsheet!AR332="Waive")),Spreadsheet!AS332&gt;=6)),OR(ISBLANK(Spreadsheet!AW332)),OR(ISBLANK(Spreadsheet!AX332)),OR(ISBLANK(Spreadsheet!AY332)),OR(ISBLANK(Spreadsheet!AZ332)),OR(ISBLANK(Spreadsheet!BA332),Spreadsheet!BA332="Waive")))</f>
        <v>1</v>
      </c>
      <c r="CG332" s="5" t="b">
        <f t="shared" ca="1" si="25"/>
        <v>1</v>
      </c>
    </row>
    <row r="333" spans="8:85" x14ac:dyDescent="0.3">
      <c r="H333" s="5">
        <f t="shared" ca="1" si="22"/>
        <v>2</v>
      </c>
      <c r="I333" s="5" t="str">
        <f t="shared" ca="1" si="23"/>
        <v/>
      </c>
      <c r="J333" s="5" t="str">
        <f>IF(AND(NOT(ISBLANK(Spreadsheet!C333)),ISBLANK(Spreadsheet!D333)),Spreadsheet!F333&amp;" "&amp;Spreadsheet!H333,"")</f>
        <v/>
      </c>
      <c r="K333" s="5">
        <f>IF(AND(NOT(ISBLANK(Spreadsheet!C333)),ISBLANK(Spreadsheet!D333)),COUNTIFS(Spreadsheet!E334:E$786,"=Child",Spreadsheet!C334:C$786, "="&amp;Spreadsheet!C333) + COUNTIFS(Spreadsheet!E334:E$786,"=Step-child",Spreadsheet!C334:C$786, "="&amp;Spreadsheet!C333),0)</f>
        <v>0</v>
      </c>
      <c r="L333" s="5">
        <f>IF(NOT(ISBLANK(J333)),COUNTIFS(Spreadsheet!E334:E$786,"=Wife",Spreadsheet!C334:C$786, "="&amp;Spreadsheet!C333) + COUNTIFS(Spreadsheet!E334:E$786,"=Husband",Spreadsheet!C334:C$786, "="&amp;Spreadsheet!C333),0)</f>
        <v>0</v>
      </c>
      <c r="M333" s="5">
        <f>IF(NOT(ISBLANK(Spreadsheet!AJ333)),VLOOKUP(Spreadsheet!AJ333,'Drop Downs'!$P$2:$R$16,3,FALSE),0)</f>
        <v>0</v>
      </c>
      <c r="N333" s="5">
        <f>IF(NOT(ISBLANK(Spreadsheet!AJ333)), VLOOKUP(Spreadsheet!AJ333,'Drop Downs'!$P$2:$R$16,2,FALSE),0)</f>
        <v>0</v>
      </c>
      <c r="O333" s="5">
        <f>IF(NOT(ISBLANK(Spreadsheet!AL333)),VLOOKUP(Spreadsheet!AL333,'Drop Downs'!$P$2:$R$16,3,FALSE), 0)</f>
        <v>0</v>
      </c>
      <c r="P333" s="5">
        <f>IF(NOT(ISBLANK(Spreadsheet!AL333)),VLOOKUP(Spreadsheet!AL333,'Drop Downs'!$P$2:$R$16,2,FALSE),0)</f>
        <v>0</v>
      </c>
      <c r="Q333" s="5">
        <f>IF(NOT(ISBLANK(Spreadsheet!AN333)),VLOOKUP(Spreadsheet!AN333,'Drop Downs'!$P$2:$R$16,3,FALSE),0)</f>
        <v>0</v>
      </c>
      <c r="R333" s="5">
        <f>IF(NOT(ISBLANK(Spreadsheet!AN333)),VLOOKUP(Spreadsheet!AN333,'Drop Downs'!$P$2:$R$16,2,FALSE),0)</f>
        <v>0</v>
      </c>
      <c r="S333" s="5" t="str">
        <f>IF(OR(M333&gt;K333,N333&gt;L333,O333&gt;K333, Q333&gt;K333,N333&gt;L333, P333&gt;L333, R333&gt;L333),"Member currently has a coverage election over what he/she needs.  Please add more dependents or adjust the coverage election.","")&amp;(IF(AND(NOT(ISBLANK(Spreadsheet!C333)),NOT(ISBLANK(Spreadsheet!D333)),ISBLANK(Spreadsheet!E333)),"Dependent lacks a relationship to member.Please select one from the drop-down.",""))</f>
        <v/>
      </c>
      <c r="T333" s="5" t="b">
        <f t="shared" si="24"/>
        <v>1</v>
      </c>
      <c r="U333" s="5" t="b">
        <f>OR(ISBLANK(Spreadsheet!C333),IF(NOT(ISBLANK(Spreadsheet!D333)),NOT(ISBLANK(Spreadsheet!E333)),TRUE))</f>
        <v>1</v>
      </c>
      <c r="V333" s="5" t="b">
        <f>OR(ISBLANK(Spreadsheet!C333), NOT(ISBLANK(Spreadsheet!I333)))</f>
        <v>1</v>
      </c>
      <c r="W333" s="5" t="b">
        <f>OR(ISBLANK(Spreadsheet!D333),NOT(ISBLANK(Spreadsheet!C333)))</f>
        <v>1</v>
      </c>
      <c r="X333" s="155" t="str">
        <f>REPT("0",MIN(FIND({1,2,3,4,5,6,7,8,9},Spreadsheet!C333&amp;"123456789"))-1)&amp;IF(ISBLANK(Spreadsheet!C333),"",SUMPRODUCT(MID(0&amp;Spreadsheet!C333,LARGE(INDEX(ISNUMBER(--MID(Spreadsheet!C333,ROW($1:$225),1))*
 ROW($1:$225),0),ROW($1:$225))+1,1)*10^ROW($1:$225)/10))</f>
        <v/>
      </c>
      <c r="Y333" s="5" t="b">
        <f>IF(NOT(ISBLANK(Spreadsheet!C333)),IF(AND(ISNUMBER(VALUE(Spreadsheet!C333)), LEN(Spreadsheet!C333)=9),TRUE,FALSE),TRUE)</f>
        <v>1</v>
      </c>
      <c r="Z333" s="155" t="str">
        <f>REPT("0",MIN(FIND({1,2,3,4,5,6,7,8,9},Spreadsheet!D333&amp;"123456789"))-1)&amp;IF(ISBLANK(Spreadsheet!D333),"",SUMPRODUCT(MID(0&amp;Spreadsheet!D333,LARGE(INDEX(ISNUMBER(--MID(Spreadsheet!D333,ROW($1:$225),1))*
 ROW($1:$225),0),ROW($1:$225))+1,1)*10^ROW($1:$225)/10))</f>
        <v/>
      </c>
      <c r="AA333" s="5" t="b">
        <f>IF(AND(NOT(ISBLANK(Spreadsheet!D333)),NOT(ISBLANK(Spreadsheet!C333))),IF(AND(ISNUMBER(VALUE(Spreadsheet!D333)), LEN(Spreadsheet!D333)=9),TRUE,FALSE),IF(AND(NOT(ISBLANK(Spreadsheet!D333)),ISBLANK(Spreadsheet!C333)),FALSE,TRUE))</f>
        <v>1</v>
      </c>
      <c r="AB333" s="5" t="b">
        <f>OR(ISBLANK(Spreadsheet!Y333),IF(NOT(ISBLANK(Spreadsheet!Y333)),LEN(Spreadsheet!Y333)=10,ISNUMBER(VALUE(Spreadsheet!Y333))))</f>
        <v>1</v>
      </c>
      <c r="AC333" s="5" t="b">
        <f>OR(ISBLANK(Spreadsheet!AI333), AND(NOT(ISBLANK(Spreadsheet!AJ333)), NOT(ISNUMBER(SEARCH("Waive",Spreadsheet!AJ333)))))</f>
        <v>1</v>
      </c>
      <c r="AD333" s="5" t="b">
        <f>OR(ISBLANK(Spreadsheet!AK333), AND(NOT(ISBLANK(Spreadsheet!AL333)), NOT(ISNUMBER(SEARCH("Waive",Spreadsheet!AL333)))))</f>
        <v>1</v>
      </c>
      <c r="AE333" s="5" t="b">
        <f>OR(ISBLANK(Spreadsheet!AM333), AND(NOT(ISBLANK(Spreadsheet!AN333)), NOT(ISNUMBER(SEARCH("Waive", Spreadsheet!AN333)))))</f>
        <v>1</v>
      </c>
      <c r="AF333" s="5" t="b">
        <f>OR(ISBLANK(Spreadsheet!C333), NOT(ISBLANK(Spreadsheet!D333)),NOT(ISBLANK(Spreadsheet!L333)))</f>
        <v>1</v>
      </c>
      <c r="AG333" s="5" t="b">
        <f>IF(AND(NOT(ISBLANK(Spreadsheet!C333)), NOT(ISBLANK(Spreadsheet!D333)),Spreadsheet!C333&lt;&gt;Spreadsheet!D333),IF(ISERROR(VLOOKUP(Spreadsheet!C333, Spreadsheet!$C$6:'Spreadsheet'!$C332,1,FALSE)), FALSE, TRUE),TRUE)</f>
        <v>1</v>
      </c>
      <c r="AH333" s="5" t="b">
        <f>Spreadsheet!$B$2=Spreadsheet!AD333</f>
        <v>1</v>
      </c>
      <c r="AI333" s="5" t="b">
        <f>IF(ISBLANK(Spreadsheet!G333),TRUE,IF(OR(LEN(Spreadsheet!G333)&gt;1,ISNUMBER(VALUE(Spreadsheet!G333))),FALSE,TRUE))</f>
        <v>1</v>
      </c>
      <c r="AJ333" s="5" t="b">
        <f>OR(ISBLANK(Spreadsheet!C333), NOT(ISBLANK(Spreadsheet!B333)), NOT(ISBLANK(Spreadsheet!D333)))</f>
        <v>1</v>
      </c>
      <c r="AK333" s="5" t="b">
        <f t="array" ref="AK333">IF(OR(AND(ISBLANK(Spreadsheet!E333),ISBLANK(Spreadsheet!D333),NOT(ISBLANK(Spreadsheet!C333))),AND(ISBLANK(Spreadsheet!E333),ISBLANK(Spreadsheet!D333),ISBLANK(Spreadsheet!C333))),TRUE,ISNUMBER(MATCH(TRUE,EXACT(Spreadsheet!E333,Relationships),0)))</f>
        <v>1</v>
      </c>
      <c r="AL333" s="5" t="b">
        <f>IF(NOT(ISBLANK(Spreadsheet!C333)),IF(OR(ISBLANK(Spreadsheet!F333),LEN(Spreadsheet!F333)&gt;40),FALSE,TRUE),TRUE)</f>
        <v>1</v>
      </c>
      <c r="AM333" s="5" t="b">
        <f>IF(NOT(ISBLANK(Spreadsheet!C333)),IF(OR(ISBLANK(Spreadsheet!H333),LEN(Spreadsheet!H333)&gt;40),FALSE,TRUE),TRUE)</f>
        <v>1</v>
      </c>
      <c r="AN333" s="5" t="b">
        <f t="array" ref="AN333">IF(ISBLANK(Spreadsheet!I333),TRUE,ISNUMBER(MATCH(TRUE,EXACT(Spreadsheet!I333,GenderValues),0)))</f>
        <v>1</v>
      </c>
      <c r="AO333" s="5" t="b">
        <f ca="1">IF(ISERROR(DATEVALUE(TEXT(Spreadsheet!J333,"mm/dd/yyyy")) &gt; TODAY()),IF(AND(ISBLANK(Spreadsheet!J333),ISBLANK(Spreadsheet!C333)),TRUE,FALSE),IF(DATEVALUE(TEXT(Spreadsheet!J333,"mm/dd/yyyy")) &gt; TODAY(),FALSE,TRUE))</f>
        <v>1</v>
      </c>
      <c r="AP333" s="5" t="b">
        <f>OR(ISBLANK(Spreadsheet!K333),LEN(Spreadsheet!K333)&lt;=100)</f>
        <v>1</v>
      </c>
      <c r="AQ333" s="5" t="b">
        <f t="array" ref="AQ333">IF(OR(AND(ISBLANK(Spreadsheet!L333),ISBLANK(Spreadsheet!C333)),AND(NOT(ISBLANK(Spreadsheet!C333)),NOT(ISBLANK(Spreadsheet!D333)))),TRUE,ISNUMBER(MATCH(TRUE,EXACT(Spreadsheet!L333,MaritalStatus),0)))</f>
        <v>1</v>
      </c>
      <c r="AR333" s="5" t="b">
        <f ca="1">IF(ISERROR(DATEVALUE(TEXT(Spreadsheet!M333,"mm/dd/yyyy")) &gt; TODAY()),IF(ISBLANK(Spreadsheet!M333),TRUE,FALSE),IF(DATEVALUE(TEXT(Spreadsheet!M333,"mm/dd/yyyy")) &gt; TODAY(),FALSE,TRUE))</f>
        <v>1</v>
      </c>
      <c r="AS333" s="5" t="b">
        <f>OR(ISBLANK(Spreadsheet!N333),LEN(Spreadsheet!N333)&lt;=100)</f>
        <v>1</v>
      </c>
      <c r="AT333" s="5" t="b">
        <f>OR(ISBLANK(Spreadsheet!O333),UPPER(Spreadsheet!O333)="YES")</f>
        <v>1</v>
      </c>
      <c r="AU333" s="5" t="b">
        <f>OR(ISBLANK(Spreadsheet!P333),UPPER(Spreadsheet!P333)="YES")</f>
        <v>1</v>
      </c>
      <c r="AV333" s="5" t="b">
        <f t="array" ref="AV333">IF(ISBLANK(Spreadsheet!Q333),TRUE,ISNUMBER(MATCH(TRUE,EXACT(Spreadsheet!Q333,OnGroupsPriorIns),0)))</f>
        <v>1</v>
      </c>
      <c r="AW333" s="5" t="b">
        <f>OR(ISBLANK(Spreadsheet!R333),UPPER(Spreadsheet!R333)="YES")</f>
        <v>1</v>
      </c>
      <c r="AX333" s="5" t="b">
        <f>OR(ISBLANK(Spreadsheet!S333),UPPER(Spreadsheet!S333)="YES")</f>
        <v>1</v>
      </c>
      <c r="AY333" s="5" t="b">
        <f>OR(AND(ISBLANK(Spreadsheet!C333),LEN(Spreadsheet!T333)=0),AND(NOT(ISBLANK(Spreadsheet!C333)),LEN(Spreadsheet!T333)&gt;0,LEN(Spreadsheet!T333)&lt;=50))</f>
        <v>1</v>
      </c>
      <c r="AZ333" s="5" t="b">
        <f>OR(LEN(Spreadsheet!U333)=0,AND(LEN(Spreadsheet!U333)&gt;0,LEN(Spreadsheet!U333)&lt;=50))</f>
        <v>1</v>
      </c>
      <c r="BA333" s="5" t="b">
        <f>OR(AND(ISBLANK(Spreadsheet!C333),LEN(Spreadsheet!V333)=0),AND(NOT(ISBLANK(Spreadsheet!C333)),LEN(Spreadsheet!V333)&gt;0,LEN(Spreadsheet!V333)&lt;=50))</f>
        <v>1</v>
      </c>
      <c r="BB333" s="5" t="b">
        <f t="array" ref="BB333">IF(AND(ISBLANK(Spreadsheet!C333),LEN(Spreadsheet!W333)=0),TRUE,ISNUMBER(MATCH(TRUE,EXACT(Spreadsheet!W333,States),0)))</f>
        <v>1</v>
      </c>
      <c r="BC333" s="5" t="b">
        <f>OR(AND(ISBLANK(Spreadsheet!C333),LEN(Spreadsheet!X333)=0),AND(NOT(ISBLANK(Spreadsheet!C333)),LEN(Spreadsheet!X333)&gt;0,LEN(Spreadsheet!X333)=5,ISNUMBER(VALUE(Spreadsheet!X333))))</f>
        <v>1</v>
      </c>
      <c r="BD333" s="5" t="b">
        <f>OR(ISBLANK(Spreadsheet!Z333),LEN(Spreadsheet!Z333)&lt;=50)</f>
        <v>1</v>
      </c>
      <c r="BE333" s="5" t="b">
        <f>ISBLANK(Spreadsheet!AA333)</f>
        <v>1</v>
      </c>
      <c r="BF333" s="5" t="b">
        <f>ISBLANK(Spreadsheet!AB333)</f>
        <v>1</v>
      </c>
      <c r="BG333" s="5" t="b">
        <f>IF(ISERROR(DATEVALUE(TEXT(Spreadsheet!AC333,"mm/dd/yyyy")) &gt; DATEVALUE(TEXT(Spreadsheet!J333,"mm/dd/yyyy"))),IF(OR(AND(ISBLANK(Spreadsheet!AC333),ISBLANK(Spreadsheet!C333)),AND(NOT(ISBLANK(Spreadsheet!C333)),ISBLANK(Spreadsheet!AC333),NOT(ISBLANK(Spreadsheet!D333)))),TRUE,FALSE),IF(DATEVALUE(TEXT(Spreadsheet!AC333,"mm/dd/yyyy")) &gt; DATEVALUE(TEXT(Spreadsheet!J333,"mm/dd/yyyy")),TRUE,FALSE))</f>
        <v>1</v>
      </c>
      <c r="BH333" s="5" t="b">
        <f>OR(AND(ISBLANK(Spreadsheet!C333),ISBLANK(Spreadsheet!AE333)),AND(NOT(ISBLANK(Spreadsheet!C333)),NOT(ISBLANK(Spreadsheet!D333)),ISBLANK(Spreadsheet!AE333)),AND(NOT(ISBLANK(Spreadsheet!C333)),ISBLANK(Spreadsheet!D333),NOT(ISBLANK(Spreadsheet!AE333)),LEN(Spreadsheet!AE333)&lt;=100))</f>
        <v>1</v>
      </c>
      <c r="BI333" s="5" t="b">
        <f t="array" ref="BI333">IF(ISBLANK(Spreadsheet!AF333),TRUE,ISNUMBER(MATCH(TRUE,EXACT(Spreadsheet!AF333,CobraShortReasons),0)))</f>
        <v>1</v>
      </c>
      <c r="BJ333" s="5" t="b">
        <f ca="1">IF(ISERROR(DATEVALUE(TEXT(Spreadsheet!AG333,"mm/dd/yyyy")) &gt; TODAY()),IF(ISBLANK(Spreadsheet!AG333),TRUE,FALSE),IF(DATEVALUE(TEXT(Spreadsheet!AG333,"mm/dd/yyyy")) &gt; TODAY(),FALSE,TRUE))</f>
        <v>1</v>
      </c>
      <c r="BK333" s="5" t="b">
        <f>OR(ISBLANK(Spreadsheet!AH333),LEN(Spreadsheet!AH333)&lt;=25)</f>
        <v>1</v>
      </c>
      <c r="BL333" s="5" t="b">
        <f t="array" aca="1" ref="BL333" ca="1">IF(ISBLANK(Spreadsheet!AI333),TRUE,ISNUMBER(MATCH(TRUE,EXACT(Spreadsheet!AI333,INDIRECT(Spreadsheet!$D$2)),0)))</f>
        <v>1</v>
      </c>
      <c r="BM333" s="5" t="b">
        <f t="array" aca="1" ref="BM333" ca="1">IF(ISBLANK(Spreadsheet!AJ333),TRUE,ISNUMBER(MATCH(TRUE,EXACT(Spreadsheet!AJ333,INDIRECT(Spreadsheet!BJ333)),0)))</f>
        <v>1</v>
      </c>
      <c r="BN333" s="5" t="b">
        <f t="array" ref="BN333">IF(ISBLANK(Spreadsheet!AK333),TRUE,ISNUMBER(MATCH(TRUE,EXACT(Spreadsheet!AK333,DentalPlans),0)))</f>
        <v>1</v>
      </c>
      <c r="BO333" s="5" t="b">
        <f t="array" aca="1" ref="BO333" ca="1">IF(ISBLANK(Spreadsheet!AL333),TRUE,ISNUMBER(MATCH(TRUE,EXACT(Spreadsheet!AL333,INDIRECT(Spreadsheet!BK333)),0)))</f>
        <v>1</v>
      </c>
      <c r="BP333" s="5" t="b">
        <f t="array" ref="BP333">IF(ISBLANK(Spreadsheet!AM333),TRUE,ISNUMBER(MATCH(TRUE,EXACT(Spreadsheet!AM333,VisionPlans),0)))</f>
        <v>1</v>
      </c>
      <c r="BQ333" s="5" t="b">
        <f t="array" aca="1" ref="BQ333" ca="1">IF(ISBLANK(Spreadsheet!AN333),TRUE,ISNUMBER(MATCH(TRUE,EXACT(Spreadsheet!AN333,INDIRECT(Spreadsheet!BL333)),0)))</f>
        <v>1</v>
      </c>
      <c r="BR333" s="5" t="b">
        <f t="array" ref="BR333">IF(ISBLANK(Spreadsheet!AO333),TRUE,ISNUMBER(MATCH(TRUE,EXACT(Spreadsheet!AO333,LifeBenefitClasses),0)))</f>
        <v>1</v>
      </c>
      <c r="BS333" s="5" t="b">
        <f>IF(OR(ISBLANK(Spreadsheet!AO333), Spreadsheet!AO333="Waive"),IF(ISBLANK(Spreadsheet!AP333),TRUE,FALSE),IF(OR(AND(NOT(ISBLANK(Spreadsheet!AO333)),ISBLANK(Spreadsheet!AP333)),NOT(ISNUMBER(VALUE(Spreadsheet!AP333)))),FALSE,IF(OR(AND(Spreadsheet!AP333&lt;6,MOD(Spreadsheet!AP333*10,5)=0), MOD(Spreadsheet!AP333,5000)=0),TRUE,FALSE)))</f>
        <v>1</v>
      </c>
      <c r="BT333" s="5" t="b">
        <f t="array" ref="BT333">IF(ISBLANK(Spreadsheet!AQ333),TRUE,ISNUMBER(MATCH(TRUE,EXACT(Spreadsheet!AQ333,EnrollWaive),0)))</f>
        <v>1</v>
      </c>
      <c r="BU333" s="5" t="b">
        <f t="array" ref="BU333">IF(ISBLANK(Spreadsheet!AR333),TRUE,ISNUMBER(MATCH(TRUE,EXACT(Spreadsheet!AR333,LifeBenefitClasses),0)))</f>
        <v>1</v>
      </c>
      <c r="BV333" s="5" t="b">
        <f>IF(OR(ISBLANK(Spreadsheet!AR333), Spreadsheet!AR333="Waive"),IF(ISBLANK(Spreadsheet!AS333),TRUE,FALSE),IF(OR(AND(NOT(ISBLANK(Spreadsheet!AR333)),ISBLANK(Spreadsheet!AS333)),NOT(ISNUMBER(VALUE(Spreadsheet!AS333)))),FALSE,IF(OR(AND(Spreadsheet!AS333&lt;6,MOD(Spreadsheet!AS333*10,5)=0), MOD(Spreadsheet!AS333,10000)=0),TRUE,FALSE)))</f>
        <v>1</v>
      </c>
      <c r="BW333" s="5" t="b">
        <f t="array" ref="BW333">IF(ISBLANK(Spreadsheet!AT333),TRUE,ISNUMBER(MATCH(TRUE,EXACT(Spreadsheet!AT333,LifeBenefitClasses),0)))</f>
        <v>1</v>
      </c>
      <c r="BX333" s="5" t="b">
        <f>IF(OR(ISBLANK(Spreadsheet!AT333), Spreadsheet!AT333="Waive"),IF(ISBLANK(Spreadsheet!AU333),TRUE,FALSE),IF(OR(AND(NOT(ISBLANK(Spreadsheet!AT333)),ISBLANK(Spreadsheet!AU333)),NOT(ISNUMBER(VALUE(Spreadsheet!AU333)))),FALSE,IF(AND(NOT(OR(ISBLANK(Spreadsheet!AT333),Spreadsheet!AT333="Waive")),NOT(OR(ISBLANK(Spreadsheet!AR333),Spreadsheet!AR333="Waive")),MOD(Spreadsheet!AU333,5000)=0, Spreadsheet!AU333&lt;=(Spreadsheet!AS333*0.5)),TRUE,FALSE)))</f>
        <v>1</v>
      </c>
      <c r="BY333" s="5" t="b">
        <f t="array" ref="BY333">IF(ISBLANK(Spreadsheet!AV333),TRUE,ISNUMBER(MATCH(TRUE,EXACT(Spreadsheet!AV333,EnrollWaive),0)))</f>
        <v>1</v>
      </c>
      <c r="BZ333" s="5" t="b">
        <f t="array" ref="BZ333">IF(ISBLANK(Spreadsheet!AW333),TRUE,ISNUMBER(MATCH(TRUE,EXACT(Spreadsheet!AW333,LifeBenefitClasses),0)))</f>
        <v>1</v>
      </c>
      <c r="CA333" s="5" t="b">
        <f t="array" ref="CA333">IF(ISBLANK(Spreadsheet!AX333),TRUE,ISNUMBER(MATCH(TRUE,EXACT(Spreadsheet!AX333,LifeBenefitClasses),0)))</f>
        <v>1</v>
      </c>
      <c r="CB333" s="5" t="b">
        <f t="array" ref="CB333">IF(ISBLANK(Spreadsheet!AY333),TRUE,ISNUMBER(MATCH(TRUE,EXACT(Spreadsheet!AY333,LifeBenefitClasses),0)))</f>
        <v>1</v>
      </c>
      <c r="CC333" s="5" t="b">
        <f t="array" ref="CC333">IF(ISBLANK(Spreadsheet!AZ333),TRUE,ISNUMBER(MATCH(TRUE,EXACT(Spreadsheet!AZ333,LifeBenefitClasses),0)))</f>
        <v>1</v>
      </c>
      <c r="CD333" s="5" t="b">
        <f t="array" ref="CD333">IF(ISBLANK(Spreadsheet!BA333),TRUE,ISNUMBER(MATCH(TRUE,EXACT(Spreadsheet!BA333,LifeBenefitClasses),0)))</f>
        <v>1</v>
      </c>
      <c r="CE333" s="5" t="b">
        <f>IF(OR(ISBLANK(Spreadsheet!BA333), Spreadsheet!BA333="Waive"),IF(ISBLANK(Spreadsheet!BB333),TRUE,FALSE),IF(OR(AND(NOT(ISBLANK(Spreadsheet!BA333)),ISBLANK(Spreadsheet!BB333)),NOT(ISNUMBER(VALUE(Spreadsheet!BB333))),ISBLANK(Spreadsheet!BC333),NOT(ISNUMBER(VALUE(Spreadsheet!BC333)))),FALSE,IF(AND(Spreadsheet!BB333&gt;=50000,Spreadsheet!BB333&lt;=250000,MOD(Spreadsheet!BB333,10000)=0,Spreadsheet!BB333&lt;=(10*Spreadsheet!BC333)),TRUE,FALSE)))</f>
        <v>1</v>
      </c>
      <c r="CF333" s="5" t="b">
        <f>IF(NOT(ISBLANK(Spreadsheet!BC333)),AND(ISNUMBER(VALUE(Spreadsheet!BC333)),Spreadsheet!BC333&gt;0),AND(OR(ISBLANK(Spreadsheet!AO333),Spreadsheet!AO333="Waive",AND(NOT(OR(ISBLANK(Spreadsheet!AO333),Spreadsheet!AO333="Waive")),Spreadsheet!AP333&gt;=6)),OR(ISBLANK(Spreadsheet!AR333),AND(NOT(OR(ISBLANK(Spreadsheet!AR333),Spreadsheet!AR333="Waive")),Spreadsheet!AS333&gt;=6)),OR(ISBLANK(Spreadsheet!AW333)),OR(ISBLANK(Spreadsheet!AX333)),OR(ISBLANK(Spreadsheet!AY333)),OR(ISBLANK(Spreadsheet!AZ333)),OR(ISBLANK(Spreadsheet!BA333),Spreadsheet!BA333="Waive")))</f>
        <v>1</v>
      </c>
      <c r="CG333" s="5" t="b">
        <f t="shared" ca="1" si="25"/>
        <v>1</v>
      </c>
    </row>
    <row r="334" spans="8:85" x14ac:dyDescent="0.3">
      <c r="H334" s="5">
        <f t="shared" ca="1" si="22"/>
        <v>2</v>
      </c>
      <c r="I334" s="5" t="str">
        <f t="shared" ca="1" si="23"/>
        <v/>
      </c>
      <c r="J334" s="5" t="str">
        <f>IF(AND(NOT(ISBLANK(Spreadsheet!C334)),ISBLANK(Spreadsheet!D334)),Spreadsheet!F334&amp;" "&amp;Spreadsheet!H334,"")</f>
        <v/>
      </c>
      <c r="K334" s="5">
        <f>IF(AND(NOT(ISBLANK(Spreadsheet!C334)),ISBLANK(Spreadsheet!D334)),COUNTIFS(Spreadsheet!E335:E$786,"=Child",Spreadsheet!C335:C$786, "="&amp;Spreadsheet!C334) + COUNTIFS(Spreadsheet!E335:E$786,"=Step-child",Spreadsheet!C335:C$786, "="&amp;Spreadsheet!C334),0)</f>
        <v>0</v>
      </c>
      <c r="L334" s="5">
        <f>IF(NOT(ISBLANK(J334)),COUNTIFS(Spreadsheet!E335:E$786,"=Wife",Spreadsheet!C335:C$786, "="&amp;Spreadsheet!C334) + COUNTIFS(Spreadsheet!E335:E$786,"=Husband",Spreadsheet!C335:C$786, "="&amp;Spreadsheet!C334),0)</f>
        <v>0</v>
      </c>
      <c r="M334" s="5">
        <f>IF(NOT(ISBLANK(Spreadsheet!AJ334)),VLOOKUP(Spreadsheet!AJ334,'Drop Downs'!$P$2:$R$16,3,FALSE),0)</f>
        <v>0</v>
      </c>
      <c r="N334" s="5">
        <f>IF(NOT(ISBLANK(Spreadsheet!AJ334)), VLOOKUP(Spreadsheet!AJ334,'Drop Downs'!$P$2:$R$16,2,FALSE),0)</f>
        <v>0</v>
      </c>
      <c r="O334" s="5">
        <f>IF(NOT(ISBLANK(Spreadsheet!AL334)),VLOOKUP(Spreadsheet!AL334,'Drop Downs'!$P$2:$R$16,3,FALSE), 0)</f>
        <v>0</v>
      </c>
      <c r="P334" s="5">
        <f>IF(NOT(ISBLANK(Spreadsheet!AL334)),VLOOKUP(Spreadsheet!AL334,'Drop Downs'!$P$2:$R$16,2,FALSE),0)</f>
        <v>0</v>
      </c>
      <c r="Q334" s="5">
        <f>IF(NOT(ISBLANK(Spreadsheet!AN334)),VLOOKUP(Spreadsheet!AN334,'Drop Downs'!$P$2:$R$16,3,FALSE),0)</f>
        <v>0</v>
      </c>
      <c r="R334" s="5">
        <f>IF(NOT(ISBLANK(Spreadsheet!AN334)),VLOOKUP(Spreadsheet!AN334,'Drop Downs'!$P$2:$R$16,2,FALSE),0)</f>
        <v>0</v>
      </c>
      <c r="S334" s="5" t="str">
        <f>IF(OR(M334&gt;K334,N334&gt;L334,O334&gt;K334, Q334&gt;K334,N334&gt;L334, P334&gt;L334, R334&gt;L334),"Member currently has a coverage election over what he/she needs.  Please add more dependents or adjust the coverage election.","")&amp;(IF(AND(NOT(ISBLANK(Spreadsheet!C334)),NOT(ISBLANK(Spreadsheet!D334)),ISBLANK(Spreadsheet!E334)),"Dependent lacks a relationship to member.Please select one from the drop-down.",""))</f>
        <v/>
      </c>
      <c r="T334" s="5" t="b">
        <f t="shared" si="24"/>
        <v>1</v>
      </c>
      <c r="U334" s="5" t="b">
        <f>OR(ISBLANK(Spreadsheet!C334),IF(NOT(ISBLANK(Spreadsheet!D334)),NOT(ISBLANK(Spreadsheet!E334)),TRUE))</f>
        <v>1</v>
      </c>
      <c r="V334" s="5" t="b">
        <f>OR(ISBLANK(Spreadsheet!C334), NOT(ISBLANK(Spreadsheet!I334)))</f>
        <v>1</v>
      </c>
      <c r="W334" s="5" t="b">
        <f>OR(ISBLANK(Spreadsheet!D334),NOT(ISBLANK(Spreadsheet!C334)))</f>
        <v>1</v>
      </c>
      <c r="X334" s="155" t="str">
        <f>REPT("0",MIN(FIND({1,2,3,4,5,6,7,8,9},Spreadsheet!C334&amp;"123456789"))-1)&amp;IF(ISBLANK(Spreadsheet!C334),"",SUMPRODUCT(MID(0&amp;Spreadsheet!C334,LARGE(INDEX(ISNUMBER(--MID(Spreadsheet!C334,ROW($1:$225),1))*
 ROW($1:$225),0),ROW($1:$225))+1,1)*10^ROW($1:$225)/10))</f>
        <v/>
      </c>
      <c r="Y334" s="5" t="b">
        <f>IF(NOT(ISBLANK(Spreadsheet!C334)),IF(AND(ISNUMBER(VALUE(Spreadsheet!C334)), LEN(Spreadsheet!C334)=9),TRUE,FALSE),TRUE)</f>
        <v>1</v>
      </c>
      <c r="Z334" s="155" t="str">
        <f>REPT("0",MIN(FIND({1,2,3,4,5,6,7,8,9},Spreadsheet!D334&amp;"123456789"))-1)&amp;IF(ISBLANK(Spreadsheet!D334),"",SUMPRODUCT(MID(0&amp;Spreadsheet!D334,LARGE(INDEX(ISNUMBER(--MID(Spreadsheet!D334,ROW($1:$225),1))*
 ROW($1:$225),0),ROW($1:$225))+1,1)*10^ROW($1:$225)/10))</f>
        <v/>
      </c>
      <c r="AA334" s="5" t="b">
        <f>IF(AND(NOT(ISBLANK(Spreadsheet!D334)),NOT(ISBLANK(Spreadsheet!C334))),IF(AND(ISNUMBER(VALUE(Spreadsheet!D334)), LEN(Spreadsheet!D334)=9),TRUE,FALSE),IF(AND(NOT(ISBLANK(Spreadsheet!D334)),ISBLANK(Spreadsheet!C334)),FALSE,TRUE))</f>
        <v>1</v>
      </c>
      <c r="AB334" s="5" t="b">
        <f>OR(ISBLANK(Spreadsheet!Y334),IF(NOT(ISBLANK(Spreadsheet!Y334)),LEN(Spreadsheet!Y334)=10,ISNUMBER(VALUE(Spreadsheet!Y334))))</f>
        <v>1</v>
      </c>
      <c r="AC334" s="5" t="b">
        <f>OR(ISBLANK(Spreadsheet!AI334), AND(NOT(ISBLANK(Spreadsheet!AJ334)), NOT(ISNUMBER(SEARCH("Waive",Spreadsheet!AJ334)))))</f>
        <v>1</v>
      </c>
      <c r="AD334" s="5" t="b">
        <f>OR(ISBLANK(Spreadsheet!AK334), AND(NOT(ISBLANK(Spreadsheet!AL334)), NOT(ISNUMBER(SEARCH("Waive",Spreadsheet!AL334)))))</f>
        <v>1</v>
      </c>
      <c r="AE334" s="5" t="b">
        <f>OR(ISBLANK(Spreadsheet!AM334), AND(NOT(ISBLANK(Spreadsheet!AN334)), NOT(ISNUMBER(SEARCH("Waive", Spreadsheet!AN334)))))</f>
        <v>1</v>
      </c>
      <c r="AF334" s="5" t="b">
        <f>OR(ISBLANK(Spreadsheet!C334), NOT(ISBLANK(Spreadsheet!D334)),NOT(ISBLANK(Spreadsheet!L334)))</f>
        <v>1</v>
      </c>
      <c r="AG334" s="5" t="b">
        <f>IF(AND(NOT(ISBLANK(Spreadsheet!C334)), NOT(ISBLANK(Spreadsheet!D334)),Spreadsheet!C334&lt;&gt;Spreadsheet!D334),IF(ISERROR(VLOOKUP(Spreadsheet!C334, Spreadsheet!$C$6:'Spreadsheet'!$C333,1,FALSE)), FALSE, TRUE),TRUE)</f>
        <v>1</v>
      </c>
      <c r="AH334" s="5" t="b">
        <f>Spreadsheet!$B$2=Spreadsheet!AD334</f>
        <v>1</v>
      </c>
      <c r="AI334" s="5" t="b">
        <f>IF(ISBLANK(Spreadsheet!G334),TRUE,IF(OR(LEN(Spreadsheet!G334)&gt;1,ISNUMBER(VALUE(Spreadsheet!G334))),FALSE,TRUE))</f>
        <v>1</v>
      </c>
      <c r="AJ334" s="5" t="b">
        <f>OR(ISBLANK(Spreadsheet!C334), NOT(ISBLANK(Spreadsheet!B334)), NOT(ISBLANK(Spreadsheet!D334)))</f>
        <v>1</v>
      </c>
      <c r="AK334" s="5" t="b">
        <f t="array" ref="AK334">IF(OR(AND(ISBLANK(Spreadsheet!E334),ISBLANK(Spreadsheet!D334),NOT(ISBLANK(Spreadsheet!C334))),AND(ISBLANK(Spreadsheet!E334),ISBLANK(Spreadsheet!D334),ISBLANK(Spreadsheet!C334))),TRUE,ISNUMBER(MATCH(TRUE,EXACT(Spreadsheet!E334,Relationships),0)))</f>
        <v>1</v>
      </c>
      <c r="AL334" s="5" t="b">
        <f>IF(NOT(ISBLANK(Spreadsheet!C334)),IF(OR(ISBLANK(Spreadsheet!F334),LEN(Spreadsheet!F334)&gt;40),FALSE,TRUE),TRUE)</f>
        <v>1</v>
      </c>
      <c r="AM334" s="5" t="b">
        <f>IF(NOT(ISBLANK(Spreadsheet!C334)),IF(OR(ISBLANK(Spreadsheet!H334),LEN(Spreadsheet!H334)&gt;40),FALSE,TRUE),TRUE)</f>
        <v>1</v>
      </c>
      <c r="AN334" s="5" t="b">
        <f t="array" ref="AN334">IF(ISBLANK(Spreadsheet!I334),TRUE,ISNUMBER(MATCH(TRUE,EXACT(Spreadsheet!I334,GenderValues),0)))</f>
        <v>1</v>
      </c>
      <c r="AO334" s="5" t="b">
        <f ca="1">IF(ISERROR(DATEVALUE(TEXT(Spreadsheet!J334,"mm/dd/yyyy")) &gt; TODAY()),IF(AND(ISBLANK(Spreadsheet!J334),ISBLANK(Spreadsheet!C334)),TRUE,FALSE),IF(DATEVALUE(TEXT(Spreadsheet!J334,"mm/dd/yyyy")) &gt; TODAY(),FALSE,TRUE))</f>
        <v>1</v>
      </c>
      <c r="AP334" s="5" t="b">
        <f>OR(ISBLANK(Spreadsheet!K334),LEN(Spreadsheet!K334)&lt;=100)</f>
        <v>1</v>
      </c>
      <c r="AQ334" s="5" t="b">
        <f t="array" ref="AQ334">IF(OR(AND(ISBLANK(Spreadsheet!L334),ISBLANK(Spreadsheet!C334)),AND(NOT(ISBLANK(Spreadsheet!C334)),NOT(ISBLANK(Spreadsheet!D334)))),TRUE,ISNUMBER(MATCH(TRUE,EXACT(Spreadsheet!L334,MaritalStatus),0)))</f>
        <v>1</v>
      </c>
      <c r="AR334" s="5" t="b">
        <f ca="1">IF(ISERROR(DATEVALUE(TEXT(Spreadsheet!M334,"mm/dd/yyyy")) &gt; TODAY()),IF(ISBLANK(Spreadsheet!M334),TRUE,FALSE),IF(DATEVALUE(TEXT(Spreadsheet!M334,"mm/dd/yyyy")) &gt; TODAY(),FALSE,TRUE))</f>
        <v>1</v>
      </c>
      <c r="AS334" s="5" t="b">
        <f>OR(ISBLANK(Spreadsheet!N334),LEN(Spreadsheet!N334)&lt;=100)</f>
        <v>1</v>
      </c>
      <c r="AT334" s="5" t="b">
        <f>OR(ISBLANK(Spreadsheet!O334),UPPER(Spreadsheet!O334)="YES")</f>
        <v>1</v>
      </c>
      <c r="AU334" s="5" t="b">
        <f>OR(ISBLANK(Spreadsheet!P334),UPPER(Spreadsheet!P334)="YES")</f>
        <v>1</v>
      </c>
      <c r="AV334" s="5" t="b">
        <f t="array" ref="AV334">IF(ISBLANK(Spreadsheet!Q334),TRUE,ISNUMBER(MATCH(TRUE,EXACT(Spreadsheet!Q334,OnGroupsPriorIns),0)))</f>
        <v>1</v>
      </c>
      <c r="AW334" s="5" t="b">
        <f>OR(ISBLANK(Spreadsheet!R334),UPPER(Spreadsheet!R334)="YES")</f>
        <v>1</v>
      </c>
      <c r="AX334" s="5" t="b">
        <f>OR(ISBLANK(Spreadsheet!S334),UPPER(Spreadsheet!S334)="YES")</f>
        <v>1</v>
      </c>
      <c r="AY334" s="5" t="b">
        <f>OR(AND(ISBLANK(Spreadsheet!C334),LEN(Spreadsheet!T334)=0),AND(NOT(ISBLANK(Spreadsheet!C334)),LEN(Spreadsheet!T334)&gt;0,LEN(Spreadsheet!T334)&lt;=50))</f>
        <v>1</v>
      </c>
      <c r="AZ334" s="5" t="b">
        <f>OR(LEN(Spreadsheet!U334)=0,AND(LEN(Spreadsheet!U334)&gt;0,LEN(Spreadsheet!U334)&lt;=50))</f>
        <v>1</v>
      </c>
      <c r="BA334" s="5" t="b">
        <f>OR(AND(ISBLANK(Spreadsheet!C334),LEN(Spreadsheet!V334)=0),AND(NOT(ISBLANK(Spreadsheet!C334)),LEN(Spreadsheet!V334)&gt;0,LEN(Spreadsheet!V334)&lt;=50))</f>
        <v>1</v>
      </c>
      <c r="BB334" s="5" t="b">
        <f t="array" ref="BB334">IF(AND(ISBLANK(Spreadsheet!C334),LEN(Spreadsheet!W334)=0),TRUE,ISNUMBER(MATCH(TRUE,EXACT(Spreadsheet!W334,States),0)))</f>
        <v>1</v>
      </c>
      <c r="BC334" s="5" t="b">
        <f>OR(AND(ISBLANK(Spreadsheet!C334),LEN(Spreadsheet!X334)=0),AND(NOT(ISBLANK(Spreadsheet!C334)),LEN(Spreadsheet!X334)&gt;0,LEN(Spreadsheet!X334)=5,ISNUMBER(VALUE(Spreadsheet!X334))))</f>
        <v>1</v>
      </c>
      <c r="BD334" s="5" t="b">
        <f>OR(ISBLANK(Spreadsheet!Z334),LEN(Spreadsheet!Z334)&lt;=50)</f>
        <v>1</v>
      </c>
      <c r="BE334" s="5" t="b">
        <f>ISBLANK(Spreadsheet!AA334)</f>
        <v>1</v>
      </c>
      <c r="BF334" s="5" t="b">
        <f>ISBLANK(Spreadsheet!AB334)</f>
        <v>1</v>
      </c>
      <c r="BG334" s="5" t="b">
        <f>IF(ISERROR(DATEVALUE(TEXT(Spreadsheet!AC334,"mm/dd/yyyy")) &gt; DATEVALUE(TEXT(Spreadsheet!J334,"mm/dd/yyyy"))),IF(OR(AND(ISBLANK(Spreadsheet!AC334),ISBLANK(Spreadsheet!C334)),AND(NOT(ISBLANK(Spreadsheet!C334)),ISBLANK(Spreadsheet!AC334),NOT(ISBLANK(Spreadsheet!D334)))),TRUE,FALSE),IF(DATEVALUE(TEXT(Spreadsheet!AC334,"mm/dd/yyyy")) &gt; DATEVALUE(TEXT(Spreadsheet!J334,"mm/dd/yyyy")),TRUE,FALSE))</f>
        <v>1</v>
      </c>
      <c r="BH334" s="5" t="b">
        <f>OR(AND(ISBLANK(Spreadsheet!C334),ISBLANK(Spreadsheet!AE334)),AND(NOT(ISBLANK(Spreadsheet!C334)),NOT(ISBLANK(Spreadsheet!D334)),ISBLANK(Spreadsheet!AE334)),AND(NOT(ISBLANK(Spreadsheet!C334)),ISBLANK(Spreadsheet!D334),NOT(ISBLANK(Spreadsheet!AE334)),LEN(Spreadsheet!AE334)&lt;=100))</f>
        <v>1</v>
      </c>
      <c r="BI334" s="5" t="b">
        <f t="array" ref="BI334">IF(ISBLANK(Spreadsheet!AF334),TRUE,ISNUMBER(MATCH(TRUE,EXACT(Spreadsheet!AF334,CobraShortReasons),0)))</f>
        <v>1</v>
      </c>
      <c r="BJ334" s="5" t="b">
        <f ca="1">IF(ISERROR(DATEVALUE(TEXT(Spreadsheet!AG334,"mm/dd/yyyy")) &gt; TODAY()),IF(ISBLANK(Spreadsheet!AG334),TRUE,FALSE),IF(DATEVALUE(TEXT(Spreadsheet!AG334,"mm/dd/yyyy")) &gt; TODAY(),FALSE,TRUE))</f>
        <v>1</v>
      </c>
      <c r="BK334" s="5" t="b">
        <f>OR(ISBLANK(Spreadsheet!AH334),LEN(Spreadsheet!AH334)&lt;=25)</f>
        <v>1</v>
      </c>
      <c r="BL334" s="5" t="b">
        <f t="array" aca="1" ref="BL334" ca="1">IF(ISBLANK(Spreadsheet!AI334),TRUE,ISNUMBER(MATCH(TRUE,EXACT(Spreadsheet!AI334,INDIRECT(Spreadsheet!$D$2)),0)))</f>
        <v>1</v>
      </c>
      <c r="BM334" s="5" t="b">
        <f t="array" aca="1" ref="BM334" ca="1">IF(ISBLANK(Spreadsheet!AJ334),TRUE,ISNUMBER(MATCH(TRUE,EXACT(Spreadsheet!AJ334,INDIRECT(Spreadsheet!BJ334)),0)))</f>
        <v>1</v>
      </c>
      <c r="BN334" s="5" t="b">
        <f t="array" ref="BN334">IF(ISBLANK(Spreadsheet!AK334),TRUE,ISNUMBER(MATCH(TRUE,EXACT(Spreadsheet!AK334,DentalPlans),0)))</f>
        <v>1</v>
      </c>
      <c r="BO334" s="5" t="b">
        <f t="array" aca="1" ref="BO334" ca="1">IF(ISBLANK(Spreadsheet!AL334),TRUE,ISNUMBER(MATCH(TRUE,EXACT(Spreadsheet!AL334,INDIRECT(Spreadsheet!BK334)),0)))</f>
        <v>1</v>
      </c>
      <c r="BP334" s="5" t="b">
        <f t="array" ref="BP334">IF(ISBLANK(Spreadsheet!AM334),TRUE,ISNUMBER(MATCH(TRUE,EXACT(Spreadsheet!AM334,VisionPlans),0)))</f>
        <v>1</v>
      </c>
      <c r="BQ334" s="5" t="b">
        <f t="array" aca="1" ref="BQ334" ca="1">IF(ISBLANK(Spreadsheet!AN334),TRUE,ISNUMBER(MATCH(TRUE,EXACT(Spreadsheet!AN334,INDIRECT(Spreadsheet!BL334)),0)))</f>
        <v>1</v>
      </c>
      <c r="BR334" s="5" t="b">
        <f t="array" ref="BR334">IF(ISBLANK(Spreadsheet!AO334),TRUE,ISNUMBER(MATCH(TRUE,EXACT(Spreadsheet!AO334,LifeBenefitClasses),0)))</f>
        <v>1</v>
      </c>
      <c r="BS334" s="5" t="b">
        <f>IF(OR(ISBLANK(Spreadsheet!AO334), Spreadsheet!AO334="Waive"),IF(ISBLANK(Spreadsheet!AP334),TRUE,FALSE),IF(OR(AND(NOT(ISBLANK(Spreadsheet!AO334)),ISBLANK(Spreadsheet!AP334)),NOT(ISNUMBER(VALUE(Spreadsheet!AP334)))),FALSE,IF(OR(AND(Spreadsheet!AP334&lt;6,MOD(Spreadsheet!AP334*10,5)=0), MOD(Spreadsheet!AP334,5000)=0),TRUE,FALSE)))</f>
        <v>1</v>
      </c>
      <c r="BT334" s="5" t="b">
        <f t="array" ref="BT334">IF(ISBLANK(Spreadsheet!AQ334),TRUE,ISNUMBER(MATCH(TRUE,EXACT(Spreadsheet!AQ334,EnrollWaive),0)))</f>
        <v>1</v>
      </c>
      <c r="BU334" s="5" t="b">
        <f t="array" ref="BU334">IF(ISBLANK(Spreadsheet!AR334),TRUE,ISNUMBER(MATCH(TRUE,EXACT(Spreadsheet!AR334,LifeBenefitClasses),0)))</f>
        <v>1</v>
      </c>
      <c r="BV334" s="5" t="b">
        <f>IF(OR(ISBLANK(Spreadsheet!AR334), Spreadsheet!AR334="Waive"),IF(ISBLANK(Spreadsheet!AS334),TRUE,FALSE),IF(OR(AND(NOT(ISBLANK(Spreadsheet!AR334)),ISBLANK(Spreadsheet!AS334)),NOT(ISNUMBER(VALUE(Spreadsheet!AS334)))),FALSE,IF(OR(AND(Spreadsheet!AS334&lt;6,MOD(Spreadsheet!AS334*10,5)=0), MOD(Spreadsheet!AS334,10000)=0),TRUE,FALSE)))</f>
        <v>1</v>
      </c>
      <c r="BW334" s="5" t="b">
        <f t="array" ref="BW334">IF(ISBLANK(Spreadsheet!AT334),TRUE,ISNUMBER(MATCH(TRUE,EXACT(Spreadsheet!AT334,LifeBenefitClasses),0)))</f>
        <v>1</v>
      </c>
      <c r="BX334" s="5" t="b">
        <f>IF(OR(ISBLANK(Spreadsheet!AT334), Spreadsheet!AT334="Waive"),IF(ISBLANK(Spreadsheet!AU334),TRUE,FALSE),IF(OR(AND(NOT(ISBLANK(Spreadsheet!AT334)),ISBLANK(Spreadsheet!AU334)),NOT(ISNUMBER(VALUE(Spreadsheet!AU334)))),FALSE,IF(AND(NOT(OR(ISBLANK(Spreadsheet!AT334),Spreadsheet!AT334="Waive")),NOT(OR(ISBLANK(Spreadsheet!AR334),Spreadsheet!AR334="Waive")),MOD(Spreadsheet!AU334,5000)=0, Spreadsheet!AU334&lt;=(Spreadsheet!AS334*0.5)),TRUE,FALSE)))</f>
        <v>1</v>
      </c>
      <c r="BY334" s="5" t="b">
        <f t="array" ref="BY334">IF(ISBLANK(Spreadsheet!AV334),TRUE,ISNUMBER(MATCH(TRUE,EXACT(Spreadsheet!AV334,EnrollWaive),0)))</f>
        <v>1</v>
      </c>
      <c r="BZ334" s="5" t="b">
        <f t="array" ref="BZ334">IF(ISBLANK(Spreadsheet!AW334),TRUE,ISNUMBER(MATCH(TRUE,EXACT(Spreadsheet!AW334,LifeBenefitClasses),0)))</f>
        <v>1</v>
      </c>
      <c r="CA334" s="5" t="b">
        <f t="array" ref="CA334">IF(ISBLANK(Spreadsheet!AX334),TRUE,ISNUMBER(MATCH(TRUE,EXACT(Spreadsheet!AX334,LifeBenefitClasses),0)))</f>
        <v>1</v>
      </c>
      <c r="CB334" s="5" t="b">
        <f t="array" ref="CB334">IF(ISBLANK(Spreadsheet!AY334),TRUE,ISNUMBER(MATCH(TRUE,EXACT(Spreadsheet!AY334,LifeBenefitClasses),0)))</f>
        <v>1</v>
      </c>
      <c r="CC334" s="5" t="b">
        <f t="array" ref="CC334">IF(ISBLANK(Spreadsheet!AZ334),TRUE,ISNUMBER(MATCH(TRUE,EXACT(Spreadsheet!AZ334,LifeBenefitClasses),0)))</f>
        <v>1</v>
      </c>
      <c r="CD334" s="5" t="b">
        <f t="array" ref="CD334">IF(ISBLANK(Spreadsheet!BA334),TRUE,ISNUMBER(MATCH(TRUE,EXACT(Spreadsheet!BA334,LifeBenefitClasses),0)))</f>
        <v>1</v>
      </c>
      <c r="CE334" s="5" t="b">
        <f>IF(OR(ISBLANK(Spreadsheet!BA334), Spreadsheet!BA334="Waive"),IF(ISBLANK(Spreadsheet!BB334),TRUE,FALSE),IF(OR(AND(NOT(ISBLANK(Spreadsheet!BA334)),ISBLANK(Spreadsheet!BB334)),NOT(ISNUMBER(VALUE(Spreadsheet!BB334))),ISBLANK(Spreadsheet!BC334),NOT(ISNUMBER(VALUE(Spreadsheet!BC334)))),FALSE,IF(AND(Spreadsheet!BB334&gt;=50000,Spreadsheet!BB334&lt;=250000,MOD(Spreadsheet!BB334,10000)=0,Spreadsheet!BB334&lt;=(10*Spreadsheet!BC334)),TRUE,FALSE)))</f>
        <v>1</v>
      </c>
      <c r="CF334" s="5" t="b">
        <f>IF(NOT(ISBLANK(Spreadsheet!BC334)),AND(ISNUMBER(VALUE(Spreadsheet!BC334)),Spreadsheet!BC334&gt;0),AND(OR(ISBLANK(Spreadsheet!AO334),Spreadsheet!AO334="Waive",AND(NOT(OR(ISBLANK(Spreadsheet!AO334),Spreadsheet!AO334="Waive")),Spreadsheet!AP334&gt;=6)),OR(ISBLANK(Spreadsheet!AR334),AND(NOT(OR(ISBLANK(Spreadsheet!AR334),Spreadsheet!AR334="Waive")),Spreadsheet!AS334&gt;=6)),OR(ISBLANK(Spreadsheet!AW334)),OR(ISBLANK(Spreadsheet!AX334)),OR(ISBLANK(Spreadsheet!AY334)),OR(ISBLANK(Spreadsheet!AZ334)),OR(ISBLANK(Spreadsheet!BA334),Spreadsheet!BA334="Waive")))</f>
        <v>1</v>
      </c>
      <c r="CG334" s="5" t="b">
        <f t="shared" ca="1" si="25"/>
        <v>1</v>
      </c>
    </row>
    <row r="335" spans="8:85" x14ac:dyDescent="0.3">
      <c r="H335" s="5">
        <f t="shared" ca="1" si="22"/>
        <v>2</v>
      </c>
      <c r="I335" s="5" t="str">
        <f t="shared" ca="1" si="23"/>
        <v/>
      </c>
      <c r="J335" s="5" t="str">
        <f>IF(AND(NOT(ISBLANK(Spreadsheet!C335)),ISBLANK(Spreadsheet!D335)),Spreadsheet!F335&amp;" "&amp;Spreadsheet!H335,"")</f>
        <v/>
      </c>
      <c r="K335" s="5">
        <f>IF(AND(NOT(ISBLANK(Spreadsheet!C335)),ISBLANK(Spreadsheet!D335)),COUNTIFS(Spreadsheet!E336:E$786,"=Child",Spreadsheet!C336:C$786, "="&amp;Spreadsheet!C335) + COUNTIFS(Spreadsheet!E336:E$786,"=Step-child",Spreadsheet!C336:C$786, "="&amp;Spreadsheet!C335),0)</f>
        <v>0</v>
      </c>
      <c r="L335" s="5">
        <f>IF(NOT(ISBLANK(J335)),COUNTIFS(Spreadsheet!E336:E$786,"=Wife",Spreadsheet!C336:C$786, "="&amp;Spreadsheet!C335) + COUNTIFS(Spreadsheet!E336:E$786,"=Husband",Spreadsheet!C336:C$786, "="&amp;Spreadsheet!C335),0)</f>
        <v>0</v>
      </c>
      <c r="M335" s="5">
        <f>IF(NOT(ISBLANK(Spreadsheet!AJ335)),VLOOKUP(Spreadsheet!AJ335,'Drop Downs'!$P$2:$R$16,3,FALSE),0)</f>
        <v>0</v>
      </c>
      <c r="N335" s="5">
        <f>IF(NOT(ISBLANK(Spreadsheet!AJ335)), VLOOKUP(Spreadsheet!AJ335,'Drop Downs'!$P$2:$R$16,2,FALSE),0)</f>
        <v>0</v>
      </c>
      <c r="O335" s="5">
        <f>IF(NOT(ISBLANK(Spreadsheet!AL335)),VLOOKUP(Spreadsheet!AL335,'Drop Downs'!$P$2:$R$16,3,FALSE), 0)</f>
        <v>0</v>
      </c>
      <c r="P335" s="5">
        <f>IF(NOT(ISBLANK(Spreadsheet!AL335)),VLOOKUP(Spreadsheet!AL335,'Drop Downs'!$P$2:$R$16,2,FALSE),0)</f>
        <v>0</v>
      </c>
      <c r="Q335" s="5">
        <f>IF(NOT(ISBLANK(Spreadsheet!AN335)),VLOOKUP(Spreadsheet!AN335,'Drop Downs'!$P$2:$R$16,3,FALSE),0)</f>
        <v>0</v>
      </c>
      <c r="R335" s="5">
        <f>IF(NOT(ISBLANK(Spreadsheet!AN335)),VLOOKUP(Spreadsheet!AN335,'Drop Downs'!$P$2:$R$16,2,FALSE),0)</f>
        <v>0</v>
      </c>
      <c r="S335" s="5" t="str">
        <f>IF(OR(M335&gt;K335,N335&gt;L335,O335&gt;K335, Q335&gt;K335,N335&gt;L335, P335&gt;L335, R335&gt;L335),"Member currently has a coverage election over what he/she needs.  Please add more dependents or adjust the coverage election.","")&amp;(IF(AND(NOT(ISBLANK(Spreadsheet!C335)),NOT(ISBLANK(Spreadsheet!D335)),ISBLANK(Spreadsheet!E335)),"Dependent lacks a relationship to member.Please select one from the drop-down.",""))</f>
        <v/>
      </c>
      <c r="T335" s="5" t="b">
        <f t="shared" si="24"/>
        <v>1</v>
      </c>
      <c r="U335" s="5" t="b">
        <f>OR(ISBLANK(Spreadsheet!C335),IF(NOT(ISBLANK(Spreadsheet!D335)),NOT(ISBLANK(Spreadsheet!E335)),TRUE))</f>
        <v>1</v>
      </c>
      <c r="V335" s="5" t="b">
        <f>OR(ISBLANK(Spreadsheet!C335), NOT(ISBLANK(Spreadsheet!I335)))</f>
        <v>1</v>
      </c>
      <c r="W335" s="5" t="b">
        <f>OR(ISBLANK(Spreadsheet!D335),NOT(ISBLANK(Spreadsheet!C335)))</f>
        <v>1</v>
      </c>
      <c r="X335" s="155" t="str">
        <f>REPT("0",MIN(FIND({1,2,3,4,5,6,7,8,9},Spreadsheet!C335&amp;"123456789"))-1)&amp;IF(ISBLANK(Spreadsheet!C335),"",SUMPRODUCT(MID(0&amp;Spreadsheet!C335,LARGE(INDEX(ISNUMBER(--MID(Spreadsheet!C335,ROW($1:$225),1))*
 ROW($1:$225),0),ROW($1:$225))+1,1)*10^ROW($1:$225)/10))</f>
        <v/>
      </c>
      <c r="Y335" s="5" t="b">
        <f>IF(NOT(ISBLANK(Spreadsheet!C335)),IF(AND(ISNUMBER(VALUE(Spreadsheet!C335)), LEN(Spreadsheet!C335)=9),TRUE,FALSE),TRUE)</f>
        <v>1</v>
      </c>
      <c r="Z335" s="155" t="str">
        <f>REPT("0",MIN(FIND({1,2,3,4,5,6,7,8,9},Spreadsheet!D335&amp;"123456789"))-1)&amp;IF(ISBLANK(Spreadsheet!D335),"",SUMPRODUCT(MID(0&amp;Spreadsheet!D335,LARGE(INDEX(ISNUMBER(--MID(Spreadsheet!D335,ROW($1:$225),1))*
 ROW($1:$225),0),ROW($1:$225))+1,1)*10^ROW($1:$225)/10))</f>
        <v/>
      </c>
      <c r="AA335" s="5" t="b">
        <f>IF(AND(NOT(ISBLANK(Spreadsheet!D335)),NOT(ISBLANK(Spreadsheet!C335))),IF(AND(ISNUMBER(VALUE(Spreadsheet!D335)), LEN(Spreadsheet!D335)=9),TRUE,FALSE),IF(AND(NOT(ISBLANK(Spreadsheet!D335)),ISBLANK(Spreadsheet!C335)),FALSE,TRUE))</f>
        <v>1</v>
      </c>
      <c r="AB335" s="5" t="b">
        <f>OR(ISBLANK(Spreadsheet!Y335),IF(NOT(ISBLANK(Spreadsheet!Y335)),LEN(Spreadsheet!Y335)=10,ISNUMBER(VALUE(Spreadsheet!Y335))))</f>
        <v>1</v>
      </c>
      <c r="AC335" s="5" t="b">
        <f>OR(ISBLANK(Spreadsheet!AI335), AND(NOT(ISBLANK(Spreadsheet!AJ335)), NOT(ISNUMBER(SEARCH("Waive",Spreadsheet!AJ335)))))</f>
        <v>1</v>
      </c>
      <c r="AD335" s="5" t="b">
        <f>OR(ISBLANK(Spreadsheet!AK335), AND(NOT(ISBLANK(Spreadsheet!AL335)), NOT(ISNUMBER(SEARCH("Waive",Spreadsheet!AL335)))))</f>
        <v>1</v>
      </c>
      <c r="AE335" s="5" t="b">
        <f>OR(ISBLANK(Spreadsheet!AM335), AND(NOT(ISBLANK(Spreadsheet!AN335)), NOT(ISNUMBER(SEARCH("Waive", Spreadsheet!AN335)))))</f>
        <v>1</v>
      </c>
      <c r="AF335" s="5" t="b">
        <f>OR(ISBLANK(Spreadsheet!C335), NOT(ISBLANK(Spreadsheet!D335)),NOT(ISBLANK(Spreadsheet!L335)))</f>
        <v>1</v>
      </c>
      <c r="AG335" s="5" t="b">
        <f>IF(AND(NOT(ISBLANK(Spreadsheet!C335)), NOT(ISBLANK(Spreadsheet!D335)),Spreadsheet!C335&lt;&gt;Spreadsheet!D335),IF(ISERROR(VLOOKUP(Spreadsheet!C335, Spreadsheet!$C$6:'Spreadsheet'!$C334,1,FALSE)), FALSE, TRUE),TRUE)</f>
        <v>1</v>
      </c>
      <c r="AH335" s="5" t="b">
        <f>Spreadsheet!$B$2=Spreadsheet!AD335</f>
        <v>1</v>
      </c>
      <c r="AI335" s="5" t="b">
        <f>IF(ISBLANK(Spreadsheet!G335),TRUE,IF(OR(LEN(Spreadsheet!G335)&gt;1,ISNUMBER(VALUE(Spreadsheet!G335))),FALSE,TRUE))</f>
        <v>1</v>
      </c>
      <c r="AJ335" s="5" t="b">
        <f>OR(ISBLANK(Spreadsheet!C335), NOT(ISBLANK(Spreadsheet!B335)), NOT(ISBLANK(Spreadsheet!D335)))</f>
        <v>1</v>
      </c>
      <c r="AK335" s="5" t="b">
        <f t="array" ref="AK335">IF(OR(AND(ISBLANK(Spreadsheet!E335),ISBLANK(Spreadsheet!D335),NOT(ISBLANK(Spreadsheet!C335))),AND(ISBLANK(Spreadsheet!E335),ISBLANK(Spreadsheet!D335),ISBLANK(Spreadsheet!C335))),TRUE,ISNUMBER(MATCH(TRUE,EXACT(Spreadsheet!E335,Relationships),0)))</f>
        <v>1</v>
      </c>
      <c r="AL335" s="5" t="b">
        <f>IF(NOT(ISBLANK(Spreadsheet!C335)),IF(OR(ISBLANK(Spreadsheet!F335),LEN(Spreadsheet!F335)&gt;40),FALSE,TRUE),TRUE)</f>
        <v>1</v>
      </c>
      <c r="AM335" s="5" t="b">
        <f>IF(NOT(ISBLANK(Spreadsheet!C335)),IF(OR(ISBLANK(Spreadsheet!H335),LEN(Spreadsheet!H335)&gt;40),FALSE,TRUE),TRUE)</f>
        <v>1</v>
      </c>
      <c r="AN335" s="5" t="b">
        <f t="array" ref="AN335">IF(ISBLANK(Spreadsheet!I335),TRUE,ISNUMBER(MATCH(TRUE,EXACT(Spreadsheet!I335,GenderValues),0)))</f>
        <v>1</v>
      </c>
      <c r="AO335" s="5" t="b">
        <f ca="1">IF(ISERROR(DATEVALUE(TEXT(Spreadsheet!J335,"mm/dd/yyyy")) &gt; TODAY()),IF(AND(ISBLANK(Spreadsheet!J335),ISBLANK(Spreadsheet!C335)),TRUE,FALSE),IF(DATEVALUE(TEXT(Spreadsheet!J335,"mm/dd/yyyy")) &gt; TODAY(),FALSE,TRUE))</f>
        <v>1</v>
      </c>
      <c r="AP335" s="5" t="b">
        <f>OR(ISBLANK(Spreadsheet!K335),LEN(Spreadsheet!K335)&lt;=100)</f>
        <v>1</v>
      </c>
      <c r="AQ335" s="5" t="b">
        <f t="array" ref="AQ335">IF(OR(AND(ISBLANK(Spreadsheet!L335),ISBLANK(Spreadsheet!C335)),AND(NOT(ISBLANK(Spreadsheet!C335)),NOT(ISBLANK(Spreadsheet!D335)))),TRUE,ISNUMBER(MATCH(TRUE,EXACT(Spreadsheet!L335,MaritalStatus),0)))</f>
        <v>1</v>
      </c>
      <c r="AR335" s="5" t="b">
        <f ca="1">IF(ISERROR(DATEVALUE(TEXT(Spreadsheet!M335,"mm/dd/yyyy")) &gt; TODAY()),IF(ISBLANK(Spreadsheet!M335),TRUE,FALSE),IF(DATEVALUE(TEXT(Spreadsheet!M335,"mm/dd/yyyy")) &gt; TODAY(),FALSE,TRUE))</f>
        <v>1</v>
      </c>
      <c r="AS335" s="5" t="b">
        <f>OR(ISBLANK(Spreadsheet!N335),LEN(Spreadsheet!N335)&lt;=100)</f>
        <v>1</v>
      </c>
      <c r="AT335" s="5" t="b">
        <f>OR(ISBLANK(Spreadsheet!O335),UPPER(Spreadsheet!O335)="YES")</f>
        <v>1</v>
      </c>
      <c r="AU335" s="5" t="b">
        <f>OR(ISBLANK(Spreadsheet!P335),UPPER(Spreadsheet!P335)="YES")</f>
        <v>1</v>
      </c>
      <c r="AV335" s="5" t="b">
        <f t="array" ref="AV335">IF(ISBLANK(Spreadsheet!Q335),TRUE,ISNUMBER(MATCH(TRUE,EXACT(Spreadsheet!Q335,OnGroupsPriorIns),0)))</f>
        <v>1</v>
      </c>
      <c r="AW335" s="5" t="b">
        <f>OR(ISBLANK(Spreadsheet!R335),UPPER(Spreadsheet!R335)="YES")</f>
        <v>1</v>
      </c>
      <c r="AX335" s="5" t="b">
        <f>OR(ISBLANK(Spreadsheet!S335),UPPER(Spreadsheet!S335)="YES")</f>
        <v>1</v>
      </c>
      <c r="AY335" s="5" t="b">
        <f>OR(AND(ISBLANK(Spreadsheet!C335),LEN(Spreadsheet!T335)=0),AND(NOT(ISBLANK(Spreadsheet!C335)),LEN(Spreadsheet!T335)&gt;0,LEN(Spreadsheet!T335)&lt;=50))</f>
        <v>1</v>
      </c>
      <c r="AZ335" s="5" t="b">
        <f>OR(LEN(Spreadsheet!U335)=0,AND(LEN(Spreadsheet!U335)&gt;0,LEN(Spreadsheet!U335)&lt;=50))</f>
        <v>1</v>
      </c>
      <c r="BA335" s="5" t="b">
        <f>OR(AND(ISBLANK(Spreadsheet!C335),LEN(Spreadsheet!V335)=0),AND(NOT(ISBLANK(Spreadsheet!C335)),LEN(Spreadsheet!V335)&gt;0,LEN(Spreadsheet!V335)&lt;=50))</f>
        <v>1</v>
      </c>
      <c r="BB335" s="5" t="b">
        <f t="array" ref="BB335">IF(AND(ISBLANK(Spreadsheet!C335),LEN(Spreadsheet!W335)=0),TRUE,ISNUMBER(MATCH(TRUE,EXACT(Spreadsheet!W335,States),0)))</f>
        <v>1</v>
      </c>
      <c r="BC335" s="5" t="b">
        <f>OR(AND(ISBLANK(Spreadsheet!C335),LEN(Spreadsheet!X335)=0),AND(NOT(ISBLANK(Spreadsheet!C335)),LEN(Spreadsheet!X335)&gt;0,LEN(Spreadsheet!X335)=5,ISNUMBER(VALUE(Spreadsheet!X335))))</f>
        <v>1</v>
      </c>
      <c r="BD335" s="5" t="b">
        <f>OR(ISBLANK(Spreadsheet!Z335),LEN(Spreadsheet!Z335)&lt;=50)</f>
        <v>1</v>
      </c>
      <c r="BE335" s="5" t="b">
        <f>ISBLANK(Spreadsheet!AA335)</f>
        <v>1</v>
      </c>
      <c r="BF335" s="5" t="b">
        <f>ISBLANK(Spreadsheet!AB335)</f>
        <v>1</v>
      </c>
      <c r="BG335" s="5" t="b">
        <f>IF(ISERROR(DATEVALUE(TEXT(Spreadsheet!AC335,"mm/dd/yyyy")) &gt; DATEVALUE(TEXT(Spreadsheet!J335,"mm/dd/yyyy"))),IF(OR(AND(ISBLANK(Spreadsheet!AC335),ISBLANK(Spreadsheet!C335)),AND(NOT(ISBLANK(Spreadsheet!C335)),ISBLANK(Spreadsheet!AC335),NOT(ISBLANK(Spreadsheet!D335)))),TRUE,FALSE),IF(DATEVALUE(TEXT(Spreadsheet!AC335,"mm/dd/yyyy")) &gt; DATEVALUE(TEXT(Spreadsheet!J335,"mm/dd/yyyy")),TRUE,FALSE))</f>
        <v>1</v>
      </c>
      <c r="BH335" s="5" t="b">
        <f>OR(AND(ISBLANK(Spreadsheet!C335),ISBLANK(Spreadsheet!AE335)),AND(NOT(ISBLANK(Spreadsheet!C335)),NOT(ISBLANK(Spreadsheet!D335)),ISBLANK(Spreadsheet!AE335)),AND(NOT(ISBLANK(Spreadsheet!C335)),ISBLANK(Spreadsheet!D335),NOT(ISBLANK(Spreadsheet!AE335)),LEN(Spreadsheet!AE335)&lt;=100))</f>
        <v>1</v>
      </c>
      <c r="BI335" s="5" t="b">
        <f t="array" ref="BI335">IF(ISBLANK(Spreadsheet!AF335),TRUE,ISNUMBER(MATCH(TRUE,EXACT(Spreadsheet!AF335,CobraShortReasons),0)))</f>
        <v>1</v>
      </c>
      <c r="BJ335" s="5" t="b">
        <f ca="1">IF(ISERROR(DATEVALUE(TEXT(Spreadsheet!AG335,"mm/dd/yyyy")) &gt; TODAY()),IF(ISBLANK(Spreadsheet!AG335),TRUE,FALSE),IF(DATEVALUE(TEXT(Spreadsheet!AG335,"mm/dd/yyyy")) &gt; TODAY(),FALSE,TRUE))</f>
        <v>1</v>
      </c>
      <c r="BK335" s="5" t="b">
        <f>OR(ISBLANK(Spreadsheet!AH335),LEN(Spreadsheet!AH335)&lt;=25)</f>
        <v>1</v>
      </c>
      <c r="BL335" s="5" t="b">
        <f t="array" aca="1" ref="BL335" ca="1">IF(ISBLANK(Spreadsheet!AI335),TRUE,ISNUMBER(MATCH(TRUE,EXACT(Spreadsheet!AI335,INDIRECT(Spreadsheet!$D$2)),0)))</f>
        <v>1</v>
      </c>
      <c r="BM335" s="5" t="b">
        <f t="array" aca="1" ref="BM335" ca="1">IF(ISBLANK(Spreadsheet!AJ335),TRUE,ISNUMBER(MATCH(TRUE,EXACT(Spreadsheet!AJ335,INDIRECT(Spreadsheet!BJ335)),0)))</f>
        <v>1</v>
      </c>
      <c r="BN335" s="5" t="b">
        <f t="array" ref="BN335">IF(ISBLANK(Spreadsheet!AK335),TRUE,ISNUMBER(MATCH(TRUE,EXACT(Spreadsheet!AK335,DentalPlans),0)))</f>
        <v>1</v>
      </c>
      <c r="BO335" s="5" t="b">
        <f t="array" aca="1" ref="BO335" ca="1">IF(ISBLANK(Spreadsheet!AL335),TRUE,ISNUMBER(MATCH(TRUE,EXACT(Spreadsheet!AL335,INDIRECT(Spreadsheet!BK335)),0)))</f>
        <v>1</v>
      </c>
      <c r="BP335" s="5" t="b">
        <f t="array" ref="BP335">IF(ISBLANK(Spreadsheet!AM335),TRUE,ISNUMBER(MATCH(TRUE,EXACT(Spreadsheet!AM335,VisionPlans),0)))</f>
        <v>1</v>
      </c>
      <c r="BQ335" s="5" t="b">
        <f t="array" aca="1" ref="BQ335" ca="1">IF(ISBLANK(Spreadsheet!AN335),TRUE,ISNUMBER(MATCH(TRUE,EXACT(Spreadsheet!AN335,INDIRECT(Spreadsheet!BL335)),0)))</f>
        <v>1</v>
      </c>
      <c r="BR335" s="5" t="b">
        <f t="array" ref="BR335">IF(ISBLANK(Spreadsheet!AO335),TRUE,ISNUMBER(MATCH(TRUE,EXACT(Spreadsheet!AO335,LifeBenefitClasses),0)))</f>
        <v>1</v>
      </c>
      <c r="BS335" s="5" t="b">
        <f>IF(OR(ISBLANK(Spreadsheet!AO335), Spreadsheet!AO335="Waive"),IF(ISBLANK(Spreadsheet!AP335),TRUE,FALSE),IF(OR(AND(NOT(ISBLANK(Spreadsheet!AO335)),ISBLANK(Spreadsheet!AP335)),NOT(ISNUMBER(VALUE(Spreadsheet!AP335)))),FALSE,IF(OR(AND(Spreadsheet!AP335&lt;6,MOD(Spreadsheet!AP335*10,5)=0), MOD(Spreadsheet!AP335,5000)=0),TRUE,FALSE)))</f>
        <v>1</v>
      </c>
      <c r="BT335" s="5" t="b">
        <f t="array" ref="BT335">IF(ISBLANK(Spreadsheet!AQ335),TRUE,ISNUMBER(MATCH(TRUE,EXACT(Spreadsheet!AQ335,EnrollWaive),0)))</f>
        <v>1</v>
      </c>
      <c r="BU335" s="5" t="b">
        <f t="array" ref="BU335">IF(ISBLANK(Spreadsheet!AR335),TRUE,ISNUMBER(MATCH(TRUE,EXACT(Spreadsheet!AR335,LifeBenefitClasses),0)))</f>
        <v>1</v>
      </c>
      <c r="BV335" s="5" t="b">
        <f>IF(OR(ISBLANK(Spreadsheet!AR335), Spreadsheet!AR335="Waive"),IF(ISBLANK(Spreadsheet!AS335),TRUE,FALSE),IF(OR(AND(NOT(ISBLANK(Spreadsheet!AR335)),ISBLANK(Spreadsheet!AS335)),NOT(ISNUMBER(VALUE(Spreadsheet!AS335)))),FALSE,IF(OR(AND(Spreadsheet!AS335&lt;6,MOD(Spreadsheet!AS335*10,5)=0), MOD(Spreadsheet!AS335,10000)=0),TRUE,FALSE)))</f>
        <v>1</v>
      </c>
      <c r="BW335" s="5" t="b">
        <f t="array" ref="BW335">IF(ISBLANK(Spreadsheet!AT335),TRUE,ISNUMBER(MATCH(TRUE,EXACT(Spreadsheet!AT335,LifeBenefitClasses),0)))</f>
        <v>1</v>
      </c>
      <c r="BX335" s="5" t="b">
        <f>IF(OR(ISBLANK(Spreadsheet!AT335), Spreadsheet!AT335="Waive"),IF(ISBLANK(Spreadsheet!AU335),TRUE,FALSE),IF(OR(AND(NOT(ISBLANK(Spreadsheet!AT335)),ISBLANK(Spreadsheet!AU335)),NOT(ISNUMBER(VALUE(Spreadsheet!AU335)))),FALSE,IF(AND(NOT(OR(ISBLANK(Spreadsheet!AT335),Spreadsheet!AT335="Waive")),NOT(OR(ISBLANK(Spreadsheet!AR335),Spreadsheet!AR335="Waive")),MOD(Spreadsheet!AU335,5000)=0, Spreadsheet!AU335&lt;=(Spreadsheet!AS335*0.5)),TRUE,FALSE)))</f>
        <v>1</v>
      </c>
      <c r="BY335" s="5" t="b">
        <f t="array" ref="BY335">IF(ISBLANK(Spreadsheet!AV335),TRUE,ISNUMBER(MATCH(TRUE,EXACT(Spreadsheet!AV335,EnrollWaive),0)))</f>
        <v>1</v>
      </c>
      <c r="BZ335" s="5" t="b">
        <f t="array" ref="BZ335">IF(ISBLANK(Spreadsheet!AW335),TRUE,ISNUMBER(MATCH(TRUE,EXACT(Spreadsheet!AW335,LifeBenefitClasses),0)))</f>
        <v>1</v>
      </c>
      <c r="CA335" s="5" t="b">
        <f t="array" ref="CA335">IF(ISBLANK(Spreadsheet!AX335),TRUE,ISNUMBER(MATCH(TRUE,EXACT(Spreadsheet!AX335,LifeBenefitClasses),0)))</f>
        <v>1</v>
      </c>
      <c r="CB335" s="5" t="b">
        <f t="array" ref="CB335">IF(ISBLANK(Spreadsheet!AY335),TRUE,ISNUMBER(MATCH(TRUE,EXACT(Spreadsheet!AY335,LifeBenefitClasses),0)))</f>
        <v>1</v>
      </c>
      <c r="CC335" s="5" t="b">
        <f t="array" ref="CC335">IF(ISBLANK(Spreadsheet!AZ335),TRUE,ISNUMBER(MATCH(TRUE,EXACT(Spreadsheet!AZ335,LifeBenefitClasses),0)))</f>
        <v>1</v>
      </c>
      <c r="CD335" s="5" t="b">
        <f t="array" ref="CD335">IF(ISBLANK(Spreadsheet!BA335),TRUE,ISNUMBER(MATCH(TRUE,EXACT(Spreadsheet!BA335,LifeBenefitClasses),0)))</f>
        <v>1</v>
      </c>
      <c r="CE335" s="5" t="b">
        <f>IF(OR(ISBLANK(Spreadsheet!BA335), Spreadsheet!BA335="Waive"),IF(ISBLANK(Spreadsheet!BB335),TRUE,FALSE),IF(OR(AND(NOT(ISBLANK(Spreadsheet!BA335)),ISBLANK(Spreadsheet!BB335)),NOT(ISNUMBER(VALUE(Spreadsheet!BB335))),ISBLANK(Spreadsheet!BC335),NOT(ISNUMBER(VALUE(Spreadsheet!BC335)))),FALSE,IF(AND(Spreadsheet!BB335&gt;=50000,Spreadsheet!BB335&lt;=250000,MOD(Spreadsheet!BB335,10000)=0,Spreadsheet!BB335&lt;=(10*Spreadsheet!BC335)),TRUE,FALSE)))</f>
        <v>1</v>
      </c>
      <c r="CF335" s="5" t="b">
        <f>IF(NOT(ISBLANK(Spreadsheet!BC335)),AND(ISNUMBER(VALUE(Spreadsheet!BC335)),Spreadsheet!BC335&gt;0),AND(OR(ISBLANK(Spreadsheet!AO335),Spreadsheet!AO335="Waive",AND(NOT(OR(ISBLANK(Spreadsheet!AO335),Spreadsheet!AO335="Waive")),Spreadsheet!AP335&gt;=6)),OR(ISBLANK(Spreadsheet!AR335),AND(NOT(OR(ISBLANK(Spreadsheet!AR335),Spreadsheet!AR335="Waive")),Spreadsheet!AS335&gt;=6)),OR(ISBLANK(Spreadsheet!AW335)),OR(ISBLANK(Spreadsheet!AX335)),OR(ISBLANK(Spreadsheet!AY335)),OR(ISBLANK(Spreadsheet!AZ335)),OR(ISBLANK(Spreadsheet!BA335),Spreadsheet!BA335="Waive")))</f>
        <v>1</v>
      </c>
      <c r="CG335" s="5" t="b">
        <f t="shared" ca="1" si="25"/>
        <v>1</v>
      </c>
    </row>
    <row r="336" spans="8:85" x14ac:dyDescent="0.3">
      <c r="H336" s="5">
        <f t="shared" ca="1" si="22"/>
        <v>2</v>
      </c>
      <c r="I336" s="5" t="str">
        <f t="shared" ca="1" si="23"/>
        <v/>
      </c>
      <c r="J336" s="5" t="str">
        <f>IF(AND(NOT(ISBLANK(Spreadsheet!C336)),ISBLANK(Spreadsheet!D336)),Spreadsheet!F336&amp;" "&amp;Spreadsheet!H336,"")</f>
        <v/>
      </c>
      <c r="K336" s="5">
        <f>IF(AND(NOT(ISBLANK(Spreadsheet!C336)),ISBLANK(Spreadsheet!D336)),COUNTIFS(Spreadsheet!E337:E$786,"=Child",Spreadsheet!C337:C$786, "="&amp;Spreadsheet!C336) + COUNTIFS(Spreadsheet!E337:E$786,"=Step-child",Spreadsheet!C337:C$786, "="&amp;Spreadsheet!C336),0)</f>
        <v>0</v>
      </c>
      <c r="L336" s="5">
        <f>IF(NOT(ISBLANK(J336)),COUNTIFS(Spreadsheet!E337:E$786,"=Wife",Spreadsheet!C337:C$786, "="&amp;Spreadsheet!C336) + COUNTIFS(Spreadsheet!E337:E$786,"=Husband",Spreadsheet!C337:C$786, "="&amp;Spreadsheet!C336),0)</f>
        <v>0</v>
      </c>
      <c r="M336" s="5">
        <f>IF(NOT(ISBLANK(Spreadsheet!AJ336)),VLOOKUP(Spreadsheet!AJ336,'Drop Downs'!$P$2:$R$16,3,FALSE),0)</f>
        <v>0</v>
      </c>
      <c r="N336" s="5">
        <f>IF(NOT(ISBLANK(Spreadsheet!AJ336)), VLOOKUP(Spreadsheet!AJ336,'Drop Downs'!$P$2:$R$16,2,FALSE),0)</f>
        <v>0</v>
      </c>
      <c r="O336" s="5">
        <f>IF(NOT(ISBLANK(Spreadsheet!AL336)),VLOOKUP(Spreadsheet!AL336,'Drop Downs'!$P$2:$R$16,3,FALSE), 0)</f>
        <v>0</v>
      </c>
      <c r="P336" s="5">
        <f>IF(NOT(ISBLANK(Spreadsheet!AL336)),VLOOKUP(Spreadsheet!AL336,'Drop Downs'!$P$2:$R$16,2,FALSE),0)</f>
        <v>0</v>
      </c>
      <c r="Q336" s="5">
        <f>IF(NOT(ISBLANK(Spreadsheet!AN336)),VLOOKUP(Spreadsheet!AN336,'Drop Downs'!$P$2:$R$16,3,FALSE),0)</f>
        <v>0</v>
      </c>
      <c r="R336" s="5">
        <f>IF(NOT(ISBLANK(Spreadsheet!AN336)),VLOOKUP(Spreadsheet!AN336,'Drop Downs'!$P$2:$R$16,2,FALSE),0)</f>
        <v>0</v>
      </c>
      <c r="S336" s="5" t="str">
        <f>IF(OR(M336&gt;K336,N336&gt;L336,O336&gt;K336, Q336&gt;K336,N336&gt;L336, P336&gt;L336, R336&gt;L336),"Member currently has a coverage election over what he/she needs.  Please add more dependents or adjust the coverage election.","")&amp;(IF(AND(NOT(ISBLANK(Spreadsheet!C336)),NOT(ISBLANK(Spreadsheet!D336)),ISBLANK(Spreadsheet!E336)),"Dependent lacks a relationship to member.Please select one from the drop-down.",""))</f>
        <v/>
      </c>
      <c r="T336" s="5" t="b">
        <f t="shared" si="24"/>
        <v>1</v>
      </c>
      <c r="U336" s="5" t="b">
        <f>OR(ISBLANK(Spreadsheet!C336),IF(NOT(ISBLANK(Spreadsheet!D336)),NOT(ISBLANK(Spreadsheet!E336)),TRUE))</f>
        <v>1</v>
      </c>
      <c r="V336" s="5" t="b">
        <f>OR(ISBLANK(Spreadsheet!C336), NOT(ISBLANK(Spreadsheet!I336)))</f>
        <v>1</v>
      </c>
      <c r="W336" s="5" t="b">
        <f>OR(ISBLANK(Spreadsheet!D336),NOT(ISBLANK(Spreadsheet!C336)))</f>
        <v>1</v>
      </c>
      <c r="X336" s="155" t="str">
        <f>REPT("0",MIN(FIND({1,2,3,4,5,6,7,8,9},Spreadsheet!C336&amp;"123456789"))-1)&amp;IF(ISBLANK(Spreadsheet!C336),"",SUMPRODUCT(MID(0&amp;Spreadsheet!C336,LARGE(INDEX(ISNUMBER(--MID(Spreadsheet!C336,ROW($1:$225),1))*
 ROW($1:$225),0),ROW($1:$225))+1,1)*10^ROW($1:$225)/10))</f>
        <v/>
      </c>
      <c r="Y336" s="5" t="b">
        <f>IF(NOT(ISBLANK(Spreadsheet!C336)),IF(AND(ISNUMBER(VALUE(Spreadsheet!C336)), LEN(Spreadsheet!C336)=9),TRUE,FALSE),TRUE)</f>
        <v>1</v>
      </c>
      <c r="Z336" s="155" t="str">
        <f>REPT("0",MIN(FIND({1,2,3,4,5,6,7,8,9},Spreadsheet!D336&amp;"123456789"))-1)&amp;IF(ISBLANK(Spreadsheet!D336),"",SUMPRODUCT(MID(0&amp;Spreadsheet!D336,LARGE(INDEX(ISNUMBER(--MID(Spreadsheet!D336,ROW($1:$225),1))*
 ROW($1:$225),0),ROW($1:$225))+1,1)*10^ROW($1:$225)/10))</f>
        <v/>
      </c>
      <c r="AA336" s="5" t="b">
        <f>IF(AND(NOT(ISBLANK(Spreadsheet!D336)),NOT(ISBLANK(Spreadsheet!C336))),IF(AND(ISNUMBER(VALUE(Spreadsheet!D336)), LEN(Spreadsheet!D336)=9),TRUE,FALSE),IF(AND(NOT(ISBLANK(Spreadsheet!D336)),ISBLANK(Spreadsheet!C336)),FALSE,TRUE))</f>
        <v>1</v>
      </c>
      <c r="AB336" s="5" t="b">
        <f>OR(ISBLANK(Spreadsheet!Y336),IF(NOT(ISBLANK(Spreadsheet!Y336)),LEN(Spreadsheet!Y336)=10,ISNUMBER(VALUE(Spreadsheet!Y336))))</f>
        <v>1</v>
      </c>
      <c r="AC336" s="5" t="b">
        <f>OR(ISBLANK(Spreadsheet!AI336), AND(NOT(ISBLANK(Spreadsheet!AJ336)), NOT(ISNUMBER(SEARCH("Waive",Spreadsheet!AJ336)))))</f>
        <v>1</v>
      </c>
      <c r="AD336" s="5" t="b">
        <f>OR(ISBLANK(Spreadsheet!AK336), AND(NOT(ISBLANK(Spreadsheet!AL336)), NOT(ISNUMBER(SEARCH("Waive",Spreadsheet!AL336)))))</f>
        <v>1</v>
      </c>
      <c r="AE336" s="5" t="b">
        <f>OR(ISBLANK(Spreadsheet!AM336), AND(NOT(ISBLANK(Spreadsheet!AN336)), NOT(ISNUMBER(SEARCH("Waive", Spreadsheet!AN336)))))</f>
        <v>1</v>
      </c>
      <c r="AF336" s="5" t="b">
        <f>OR(ISBLANK(Spreadsheet!C336), NOT(ISBLANK(Spreadsheet!D336)),NOT(ISBLANK(Spreadsheet!L336)))</f>
        <v>1</v>
      </c>
      <c r="AG336" s="5" t="b">
        <f>IF(AND(NOT(ISBLANK(Spreadsheet!C336)), NOT(ISBLANK(Spreadsheet!D336)),Spreadsheet!C336&lt;&gt;Spreadsheet!D336),IF(ISERROR(VLOOKUP(Spreadsheet!C336, Spreadsheet!$C$6:'Spreadsheet'!$C335,1,FALSE)), FALSE, TRUE),TRUE)</f>
        <v>1</v>
      </c>
      <c r="AH336" s="5" t="b">
        <f>Spreadsheet!$B$2=Spreadsheet!AD336</f>
        <v>1</v>
      </c>
      <c r="AI336" s="5" t="b">
        <f>IF(ISBLANK(Spreadsheet!G336),TRUE,IF(OR(LEN(Spreadsheet!G336)&gt;1,ISNUMBER(VALUE(Spreadsheet!G336))),FALSE,TRUE))</f>
        <v>1</v>
      </c>
      <c r="AJ336" s="5" t="b">
        <f>OR(ISBLANK(Spreadsheet!C336), NOT(ISBLANK(Spreadsheet!B336)), NOT(ISBLANK(Spreadsheet!D336)))</f>
        <v>1</v>
      </c>
      <c r="AK336" s="5" t="b">
        <f t="array" ref="AK336">IF(OR(AND(ISBLANK(Spreadsheet!E336),ISBLANK(Spreadsheet!D336),NOT(ISBLANK(Spreadsheet!C336))),AND(ISBLANK(Spreadsheet!E336),ISBLANK(Spreadsheet!D336),ISBLANK(Spreadsheet!C336))),TRUE,ISNUMBER(MATCH(TRUE,EXACT(Spreadsheet!E336,Relationships),0)))</f>
        <v>1</v>
      </c>
      <c r="AL336" s="5" t="b">
        <f>IF(NOT(ISBLANK(Spreadsheet!C336)),IF(OR(ISBLANK(Spreadsheet!F336),LEN(Spreadsheet!F336)&gt;40),FALSE,TRUE),TRUE)</f>
        <v>1</v>
      </c>
      <c r="AM336" s="5" t="b">
        <f>IF(NOT(ISBLANK(Spreadsheet!C336)),IF(OR(ISBLANK(Spreadsheet!H336),LEN(Spreadsheet!H336)&gt;40),FALSE,TRUE),TRUE)</f>
        <v>1</v>
      </c>
      <c r="AN336" s="5" t="b">
        <f t="array" ref="AN336">IF(ISBLANK(Spreadsheet!I336),TRUE,ISNUMBER(MATCH(TRUE,EXACT(Spreadsheet!I336,GenderValues),0)))</f>
        <v>1</v>
      </c>
      <c r="AO336" s="5" t="b">
        <f ca="1">IF(ISERROR(DATEVALUE(TEXT(Spreadsheet!J336,"mm/dd/yyyy")) &gt; TODAY()),IF(AND(ISBLANK(Spreadsheet!J336),ISBLANK(Spreadsheet!C336)),TRUE,FALSE),IF(DATEVALUE(TEXT(Spreadsheet!J336,"mm/dd/yyyy")) &gt; TODAY(),FALSE,TRUE))</f>
        <v>1</v>
      </c>
      <c r="AP336" s="5" t="b">
        <f>OR(ISBLANK(Spreadsheet!K336),LEN(Spreadsheet!K336)&lt;=100)</f>
        <v>1</v>
      </c>
      <c r="AQ336" s="5" t="b">
        <f t="array" ref="AQ336">IF(OR(AND(ISBLANK(Spreadsheet!L336),ISBLANK(Spreadsheet!C336)),AND(NOT(ISBLANK(Spreadsheet!C336)),NOT(ISBLANK(Spreadsheet!D336)))),TRUE,ISNUMBER(MATCH(TRUE,EXACT(Spreadsheet!L336,MaritalStatus),0)))</f>
        <v>1</v>
      </c>
      <c r="AR336" s="5" t="b">
        <f ca="1">IF(ISERROR(DATEVALUE(TEXT(Spreadsheet!M336,"mm/dd/yyyy")) &gt; TODAY()),IF(ISBLANK(Spreadsheet!M336),TRUE,FALSE),IF(DATEVALUE(TEXT(Spreadsheet!M336,"mm/dd/yyyy")) &gt; TODAY(),FALSE,TRUE))</f>
        <v>1</v>
      </c>
      <c r="AS336" s="5" t="b">
        <f>OR(ISBLANK(Spreadsheet!N336),LEN(Spreadsheet!N336)&lt;=100)</f>
        <v>1</v>
      </c>
      <c r="AT336" s="5" t="b">
        <f>OR(ISBLANK(Spreadsheet!O336),UPPER(Spreadsheet!O336)="YES")</f>
        <v>1</v>
      </c>
      <c r="AU336" s="5" t="b">
        <f>OR(ISBLANK(Spreadsheet!P336),UPPER(Spreadsheet!P336)="YES")</f>
        <v>1</v>
      </c>
      <c r="AV336" s="5" t="b">
        <f t="array" ref="AV336">IF(ISBLANK(Spreadsheet!Q336),TRUE,ISNUMBER(MATCH(TRUE,EXACT(Spreadsheet!Q336,OnGroupsPriorIns),0)))</f>
        <v>1</v>
      </c>
      <c r="AW336" s="5" t="b">
        <f>OR(ISBLANK(Spreadsheet!R336),UPPER(Spreadsheet!R336)="YES")</f>
        <v>1</v>
      </c>
      <c r="AX336" s="5" t="b">
        <f>OR(ISBLANK(Spreadsheet!S336),UPPER(Spreadsheet!S336)="YES")</f>
        <v>1</v>
      </c>
      <c r="AY336" s="5" t="b">
        <f>OR(AND(ISBLANK(Spreadsheet!C336),LEN(Spreadsheet!T336)=0),AND(NOT(ISBLANK(Spreadsheet!C336)),LEN(Spreadsheet!T336)&gt;0,LEN(Spreadsheet!T336)&lt;=50))</f>
        <v>1</v>
      </c>
      <c r="AZ336" s="5" t="b">
        <f>OR(LEN(Spreadsheet!U336)=0,AND(LEN(Spreadsheet!U336)&gt;0,LEN(Spreadsheet!U336)&lt;=50))</f>
        <v>1</v>
      </c>
      <c r="BA336" s="5" t="b">
        <f>OR(AND(ISBLANK(Spreadsheet!C336),LEN(Spreadsheet!V336)=0),AND(NOT(ISBLANK(Spreadsheet!C336)),LEN(Spreadsheet!V336)&gt;0,LEN(Spreadsheet!V336)&lt;=50))</f>
        <v>1</v>
      </c>
      <c r="BB336" s="5" t="b">
        <f t="array" ref="BB336">IF(AND(ISBLANK(Spreadsheet!C336),LEN(Spreadsheet!W336)=0),TRUE,ISNUMBER(MATCH(TRUE,EXACT(Spreadsheet!W336,States),0)))</f>
        <v>1</v>
      </c>
      <c r="BC336" s="5" t="b">
        <f>OR(AND(ISBLANK(Spreadsheet!C336),LEN(Spreadsheet!X336)=0),AND(NOT(ISBLANK(Spreadsheet!C336)),LEN(Spreadsheet!X336)&gt;0,LEN(Spreadsheet!X336)=5,ISNUMBER(VALUE(Spreadsheet!X336))))</f>
        <v>1</v>
      </c>
      <c r="BD336" s="5" t="b">
        <f>OR(ISBLANK(Spreadsheet!Z336),LEN(Spreadsheet!Z336)&lt;=50)</f>
        <v>1</v>
      </c>
      <c r="BE336" s="5" t="b">
        <f>ISBLANK(Spreadsheet!AA336)</f>
        <v>1</v>
      </c>
      <c r="BF336" s="5" t="b">
        <f>ISBLANK(Spreadsheet!AB336)</f>
        <v>1</v>
      </c>
      <c r="BG336" s="5" t="b">
        <f>IF(ISERROR(DATEVALUE(TEXT(Spreadsheet!AC336,"mm/dd/yyyy")) &gt; DATEVALUE(TEXT(Spreadsheet!J336,"mm/dd/yyyy"))),IF(OR(AND(ISBLANK(Spreadsheet!AC336),ISBLANK(Spreadsheet!C336)),AND(NOT(ISBLANK(Spreadsheet!C336)),ISBLANK(Spreadsheet!AC336),NOT(ISBLANK(Spreadsheet!D336)))),TRUE,FALSE),IF(DATEVALUE(TEXT(Spreadsheet!AC336,"mm/dd/yyyy")) &gt; DATEVALUE(TEXT(Spreadsheet!J336,"mm/dd/yyyy")),TRUE,FALSE))</f>
        <v>1</v>
      </c>
      <c r="BH336" s="5" t="b">
        <f>OR(AND(ISBLANK(Spreadsheet!C336),ISBLANK(Spreadsheet!AE336)),AND(NOT(ISBLANK(Spreadsheet!C336)),NOT(ISBLANK(Spreadsheet!D336)),ISBLANK(Spreadsheet!AE336)),AND(NOT(ISBLANK(Spreadsheet!C336)),ISBLANK(Spreadsheet!D336),NOT(ISBLANK(Spreadsheet!AE336)),LEN(Spreadsheet!AE336)&lt;=100))</f>
        <v>1</v>
      </c>
      <c r="BI336" s="5" t="b">
        <f t="array" ref="BI336">IF(ISBLANK(Spreadsheet!AF336),TRUE,ISNUMBER(MATCH(TRUE,EXACT(Spreadsheet!AF336,CobraShortReasons),0)))</f>
        <v>1</v>
      </c>
      <c r="BJ336" s="5" t="b">
        <f ca="1">IF(ISERROR(DATEVALUE(TEXT(Spreadsheet!AG336,"mm/dd/yyyy")) &gt; TODAY()),IF(ISBLANK(Spreadsheet!AG336),TRUE,FALSE),IF(DATEVALUE(TEXT(Spreadsheet!AG336,"mm/dd/yyyy")) &gt; TODAY(),FALSE,TRUE))</f>
        <v>1</v>
      </c>
      <c r="BK336" s="5" t="b">
        <f>OR(ISBLANK(Spreadsheet!AH336),LEN(Spreadsheet!AH336)&lt;=25)</f>
        <v>1</v>
      </c>
      <c r="BL336" s="5" t="b">
        <f t="array" aca="1" ref="BL336" ca="1">IF(ISBLANK(Spreadsheet!AI336),TRUE,ISNUMBER(MATCH(TRUE,EXACT(Spreadsheet!AI336,INDIRECT(Spreadsheet!$D$2)),0)))</f>
        <v>1</v>
      </c>
      <c r="BM336" s="5" t="b">
        <f t="array" aca="1" ref="BM336" ca="1">IF(ISBLANK(Spreadsheet!AJ336),TRUE,ISNUMBER(MATCH(TRUE,EXACT(Spreadsheet!AJ336,INDIRECT(Spreadsheet!BJ336)),0)))</f>
        <v>1</v>
      </c>
      <c r="BN336" s="5" t="b">
        <f t="array" ref="BN336">IF(ISBLANK(Spreadsheet!AK336),TRUE,ISNUMBER(MATCH(TRUE,EXACT(Spreadsheet!AK336,DentalPlans),0)))</f>
        <v>1</v>
      </c>
      <c r="BO336" s="5" t="b">
        <f t="array" aca="1" ref="BO336" ca="1">IF(ISBLANK(Spreadsheet!AL336),TRUE,ISNUMBER(MATCH(TRUE,EXACT(Spreadsheet!AL336,INDIRECT(Spreadsheet!BK336)),0)))</f>
        <v>1</v>
      </c>
      <c r="BP336" s="5" t="b">
        <f t="array" ref="BP336">IF(ISBLANK(Spreadsheet!AM336),TRUE,ISNUMBER(MATCH(TRUE,EXACT(Spreadsheet!AM336,VisionPlans),0)))</f>
        <v>1</v>
      </c>
      <c r="BQ336" s="5" t="b">
        <f t="array" aca="1" ref="BQ336" ca="1">IF(ISBLANK(Spreadsheet!AN336),TRUE,ISNUMBER(MATCH(TRUE,EXACT(Spreadsheet!AN336,INDIRECT(Spreadsheet!BL336)),0)))</f>
        <v>1</v>
      </c>
      <c r="BR336" s="5" t="b">
        <f t="array" ref="BR336">IF(ISBLANK(Spreadsheet!AO336),TRUE,ISNUMBER(MATCH(TRUE,EXACT(Spreadsheet!AO336,LifeBenefitClasses),0)))</f>
        <v>1</v>
      </c>
      <c r="BS336" s="5" t="b">
        <f>IF(OR(ISBLANK(Spreadsheet!AO336), Spreadsheet!AO336="Waive"),IF(ISBLANK(Spreadsheet!AP336),TRUE,FALSE),IF(OR(AND(NOT(ISBLANK(Spreadsheet!AO336)),ISBLANK(Spreadsheet!AP336)),NOT(ISNUMBER(VALUE(Spreadsheet!AP336)))),FALSE,IF(OR(AND(Spreadsheet!AP336&lt;6,MOD(Spreadsheet!AP336*10,5)=0), MOD(Spreadsheet!AP336,5000)=0),TRUE,FALSE)))</f>
        <v>1</v>
      </c>
      <c r="BT336" s="5" t="b">
        <f t="array" ref="BT336">IF(ISBLANK(Spreadsheet!AQ336),TRUE,ISNUMBER(MATCH(TRUE,EXACT(Spreadsheet!AQ336,EnrollWaive),0)))</f>
        <v>1</v>
      </c>
      <c r="BU336" s="5" t="b">
        <f t="array" ref="BU336">IF(ISBLANK(Spreadsheet!AR336),TRUE,ISNUMBER(MATCH(TRUE,EXACT(Spreadsheet!AR336,LifeBenefitClasses),0)))</f>
        <v>1</v>
      </c>
      <c r="BV336" s="5" t="b">
        <f>IF(OR(ISBLANK(Spreadsheet!AR336), Spreadsheet!AR336="Waive"),IF(ISBLANK(Spreadsheet!AS336),TRUE,FALSE),IF(OR(AND(NOT(ISBLANK(Spreadsheet!AR336)),ISBLANK(Spreadsheet!AS336)),NOT(ISNUMBER(VALUE(Spreadsheet!AS336)))),FALSE,IF(OR(AND(Spreadsheet!AS336&lt;6,MOD(Spreadsheet!AS336*10,5)=0), MOD(Spreadsheet!AS336,10000)=0),TRUE,FALSE)))</f>
        <v>1</v>
      </c>
      <c r="BW336" s="5" t="b">
        <f t="array" ref="BW336">IF(ISBLANK(Spreadsheet!AT336),TRUE,ISNUMBER(MATCH(TRUE,EXACT(Spreadsheet!AT336,LifeBenefitClasses),0)))</f>
        <v>1</v>
      </c>
      <c r="BX336" s="5" t="b">
        <f>IF(OR(ISBLANK(Spreadsheet!AT336), Spreadsheet!AT336="Waive"),IF(ISBLANK(Spreadsheet!AU336),TRUE,FALSE),IF(OR(AND(NOT(ISBLANK(Spreadsheet!AT336)),ISBLANK(Spreadsheet!AU336)),NOT(ISNUMBER(VALUE(Spreadsheet!AU336)))),FALSE,IF(AND(NOT(OR(ISBLANK(Spreadsheet!AT336),Spreadsheet!AT336="Waive")),NOT(OR(ISBLANK(Spreadsheet!AR336),Spreadsheet!AR336="Waive")),MOD(Spreadsheet!AU336,5000)=0, Spreadsheet!AU336&lt;=(Spreadsheet!AS336*0.5)),TRUE,FALSE)))</f>
        <v>1</v>
      </c>
      <c r="BY336" s="5" t="b">
        <f t="array" ref="BY336">IF(ISBLANK(Spreadsheet!AV336),TRUE,ISNUMBER(MATCH(TRUE,EXACT(Spreadsheet!AV336,EnrollWaive),0)))</f>
        <v>1</v>
      </c>
      <c r="BZ336" s="5" t="b">
        <f t="array" ref="BZ336">IF(ISBLANK(Spreadsheet!AW336),TRUE,ISNUMBER(MATCH(TRUE,EXACT(Spreadsheet!AW336,LifeBenefitClasses),0)))</f>
        <v>1</v>
      </c>
      <c r="CA336" s="5" t="b">
        <f t="array" ref="CA336">IF(ISBLANK(Spreadsheet!AX336),TRUE,ISNUMBER(MATCH(TRUE,EXACT(Spreadsheet!AX336,LifeBenefitClasses),0)))</f>
        <v>1</v>
      </c>
      <c r="CB336" s="5" t="b">
        <f t="array" ref="CB336">IF(ISBLANK(Spreadsheet!AY336),TRUE,ISNUMBER(MATCH(TRUE,EXACT(Spreadsheet!AY336,LifeBenefitClasses),0)))</f>
        <v>1</v>
      </c>
      <c r="CC336" s="5" t="b">
        <f t="array" ref="CC336">IF(ISBLANK(Spreadsheet!AZ336),TRUE,ISNUMBER(MATCH(TRUE,EXACT(Spreadsheet!AZ336,LifeBenefitClasses),0)))</f>
        <v>1</v>
      </c>
      <c r="CD336" s="5" t="b">
        <f t="array" ref="CD336">IF(ISBLANK(Spreadsheet!BA336),TRUE,ISNUMBER(MATCH(TRUE,EXACT(Spreadsheet!BA336,LifeBenefitClasses),0)))</f>
        <v>1</v>
      </c>
      <c r="CE336" s="5" t="b">
        <f>IF(OR(ISBLANK(Spreadsheet!BA336), Spreadsheet!BA336="Waive"),IF(ISBLANK(Spreadsheet!BB336),TRUE,FALSE),IF(OR(AND(NOT(ISBLANK(Spreadsheet!BA336)),ISBLANK(Spreadsheet!BB336)),NOT(ISNUMBER(VALUE(Spreadsheet!BB336))),ISBLANK(Spreadsheet!BC336),NOT(ISNUMBER(VALUE(Spreadsheet!BC336)))),FALSE,IF(AND(Spreadsheet!BB336&gt;=50000,Spreadsheet!BB336&lt;=250000,MOD(Spreadsheet!BB336,10000)=0,Spreadsheet!BB336&lt;=(10*Spreadsheet!BC336)),TRUE,FALSE)))</f>
        <v>1</v>
      </c>
      <c r="CF336" s="5" t="b">
        <f>IF(NOT(ISBLANK(Spreadsheet!BC336)),AND(ISNUMBER(VALUE(Spreadsheet!BC336)),Spreadsheet!BC336&gt;0),AND(OR(ISBLANK(Spreadsheet!AO336),Spreadsheet!AO336="Waive",AND(NOT(OR(ISBLANK(Spreadsheet!AO336),Spreadsheet!AO336="Waive")),Spreadsheet!AP336&gt;=6)),OR(ISBLANK(Spreadsheet!AR336),AND(NOT(OR(ISBLANK(Spreadsheet!AR336),Spreadsheet!AR336="Waive")),Spreadsheet!AS336&gt;=6)),OR(ISBLANK(Spreadsheet!AW336)),OR(ISBLANK(Spreadsheet!AX336)),OR(ISBLANK(Spreadsheet!AY336)),OR(ISBLANK(Spreadsheet!AZ336)),OR(ISBLANK(Spreadsheet!BA336),Spreadsheet!BA336="Waive")))</f>
        <v>1</v>
      </c>
      <c r="CG336" s="5" t="b">
        <f t="shared" ca="1" si="25"/>
        <v>1</v>
      </c>
    </row>
    <row r="337" spans="8:85" x14ac:dyDescent="0.3">
      <c r="H337" s="5">
        <f t="shared" ca="1" si="22"/>
        <v>2</v>
      </c>
      <c r="I337" s="5" t="str">
        <f t="shared" ca="1" si="23"/>
        <v/>
      </c>
      <c r="J337" s="5" t="str">
        <f>IF(AND(NOT(ISBLANK(Spreadsheet!C337)),ISBLANK(Spreadsheet!D337)),Spreadsheet!F337&amp;" "&amp;Spreadsheet!H337,"")</f>
        <v/>
      </c>
      <c r="K337" s="5">
        <f>IF(AND(NOT(ISBLANK(Spreadsheet!C337)),ISBLANK(Spreadsheet!D337)),COUNTIFS(Spreadsheet!E338:E$786,"=Child",Spreadsheet!C338:C$786, "="&amp;Spreadsheet!C337) + COUNTIFS(Spreadsheet!E338:E$786,"=Step-child",Spreadsheet!C338:C$786, "="&amp;Spreadsheet!C337),0)</f>
        <v>0</v>
      </c>
      <c r="L337" s="5">
        <f>IF(NOT(ISBLANK(J337)),COUNTIFS(Spreadsheet!E338:E$786,"=Wife",Spreadsheet!C338:C$786, "="&amp;Spreadsheet!C337) + COUNTIFS(Spreadsheet!E338:E$786,"=Husband",Spreadsheet!C338:C$786, "="&amp;Spreadsheet!C337),0)</f>
        <v>0</v>
      </c>
      <c r="M337" s="5">
        <f>IF(NOT(ISBLANK(Spreadsheet!AJ337)),VLOOKUP(Spreadsheet!AJ337,'Drop Downs'!$P$2:$R$16,3,FALSE),0)</f>
        <v>0</v>
      </c>
      <c r="N337" s="5">
        <f>IF(NOT(ISBLANK(Spreadsheet!AJ337)), VLOOKUP(Spreadsheet!AJ337,'Drop Downs'!$P$2:$R$16,2,FALSE),0)</f>
        <v>0</v>
      </c>
      <c r="O337" s="5">
        <f>IF(NOT(ISBLANK(Spreadsheet!AL337)),VLOOKUP(Spreadsheet!AL337,'Drop Downs'!$P$2:$R$16,3,FALSE), 0)</f>
        <v>0</v>
      </c>
      <c r="P337" s="5">
        <f>IF(NOT(ISBLANK(Spreadsheet!AL337)),VLOOKUP(Spreadsheet!AL337,'Drop Downs'!$P$2:$R$16,2,FALSE),0)</f>
        <v>0</v>
      </c>
      <c r="Q337" s="5">
        <f>IF(NOT(ISBLANK(Spreadsheet!AN337)),VLOOKUP(Spreadsheet!AN337,'Drop Downs'!$P$2:$R$16,3,FALSE),0)</f>
        <v>0</v>
      </c>
      <c r="R337" s="5">
        <f>IF(NOT(ISBLANK(Spreadsheet!AN337)),VLOOKUP(Spreadsheet!AN337,'Drop Downs'!$P$2:$R$16,2,FALSE),0)</f>
        <v>0</v>
      </c>
      <c r="S337" s="5" t="str">
        <f>IF(OR(M337&gt;K337,N337&gt;L337,O337&gt;K337, Q337&gt;K337,N337&gt;L337, P337&gt;L337, R337&gt;L337),"Member currently has a coverage election over what he/she needs.  Please add more dependents or adjust the coverage election.","")&amp;(IF(AND(NOT(ISBLANK(Spreadsheet!C337)),NOT(ISBLANK(Spreadsheet!D337)),ISBLANK(Spreadsheet!E337)),"Dependent lacks a relationship to member.Please select one from the drop-down.",""))</f>
        <v/>
      </c>
      <c r="T337" s="5" t="b">
        <f t="shared" si="24"/>
        <v>1</v>
      </c>
      <c r="U337" s="5" t="b">
        <f>OR(ISBLANK(Spreadsheet!C337),IF(NOT(ISBLANK(Spreadsheet!D337)),NOT(ISBLANK(Spreadsheet!E337)),TRUE))</f>
        <v>1</v>
      </c>
      <c r="V337" s="5" t="b">
        <f>OR(ISBLANK(Spreadsheet!C337), NOT(ISBLANK(Spreadsheet!I337)))</f>
        <v>1</v>
      </c>
      <c r="W337" s="5" t="b">
        <f>OR(ISBLANK(Spreadsheet!D337),NOT(ISBLANK(Spreadsheet!C337)))</f>
        <v>1</v>
      </c>
      <c r="X337" s="155" t="str">
        <f>REPT("0",MIN(FIND({1,2,3,4,5,6,7,8,9},Spreadsheet!C337&amp;"123456789"))-1)&amp;IF(ISBLANK(Spreadsheet!C337),"",SUMPRODUCT(MID(0&amp;Spreadsheet!C337,LARGE(INDEX(ISNUMBER(--MID(Spreadsheet!C337,ROW($1:$225),1))*
 ROW($1:$225),0),ROW($1:$225))+1,1)*10^ROW($1:$225)/10))</f>
        <v/>
      </c>
      <c r="Y337" s="5" t="b">
        <f>IF(NOT(ISBLANK(Spreadsheet!C337)),IF(AND(ISNUMBER(VALUE(Spreadsheet!C337)), LEN(Spreadsheet!C337)=9),TRUE,FALSE),TRUE)</f>
        <v>1</v>
      </c>
      <c r="Z337" s="155" t="str">
        <f>REPT("0",MIN(FIND({1,2,3,4,5,6,7,8,9},Spreadsheet!D337&amp;"123456789"))-1)&amp;IF(ISBLANK(Spreadsheet!D337),"",SUMPRODUCT(MID(0&amp;Spreadsheet!D337,LARGE(INDEX(ISNUMBER(--MID(Spreadsheet!D337,ROW($1:$225),1))*
 ROW($1:$225),0),ROW($1:$225))+1,1)*10^ROW($1:$225)/10))</f>
        <v/>
      </c>
      <c r="AA337" s="5" t="b">
        <f>IF(AND(NOT(ISBLANK(Spreadsheet!D337)),NOT(ISBLANK(Spreadsheet!C337))),IF(AND(ISNUMBER(VALUE(Spreadsheet!D337)), LEN(Spreadsheet!D337)=9),TRUE,FALSE),IF(AND(NOT(ISBLANK(Spreadsheet!D337)),ISBLANK(Spreadsheet!C337)),FALSE,TRUE))</f>
        <v>1</v>
      </c>
      <c r="AB337" s="5" t="b">
        <f>OR(ISBLANK(Spreadsheet!Y337),IF(NOT(ISBLANK(Spreadsheet!Y337)),LEN(Spreadsheet!Y337)=10,ISNUMBER(VALUE(Spreadsheet!Y337))))</f>
        <v>1</v>
      </c>
      <c r="AC337" s="5" t="b">
        <f>OR(ISBLANK(Spreadsheet!AI337), AND(NOT(ISBLANK(Spreadsheet!AJ337)), NOT(ISNUMBER(SEARCH("Waive",Spreadsheet!AJ337)))))</f>
        <v>1</v>
      </c>
      <c r="AD337" s="5" t="b">
        <f>OR(ISBLANK(Spreadsheet!AK337), AND(NOT(ISBLANK(Spreadsheet!AL337)), NOT(ISNUMBER(SEARCH("Waive",Spreadsheet!AL337)))))</f>
        <v>1</v>
      </c>
      <c r="AE337" s="5" t="b">
        <f>OR(ISBLANK(Spreadsheet!AM337), AND(NOT(ISBLANK(Spreadsheet!AN337)), NOT(ISNUMBER(SEARCH("Waive", Spreadsheet!AN337)))))</f>
        <v>1</v>
      </c>
      <c r="AF337" s="5" t="b">
        <f>OR(ISBLANK(Spreadsheet!C337), NOT(ISBLANK(Spreadsheet!D337)),NOT(ISBLANK(Spreadsheet!L337)))</f>
        <v>1</v>
      </c>
      <c r="AG337" s="5" t="b">
        <f>IF(AND(NOT(ISBLANK(Spreadsheet!C337)), NOT(ISBLANK(Spreadsheet!D337)),Spreadsheet!C337&lt;&gt;Spreadsheet!D337),IF(ISERROR(VLOOKUP(Spreadsheet!C337, Spreadsheet!$C$6:'Spreadsheet'!$C336,1,FALSE)), FALSE, TRUE),TRUE)</f>
        <v>1</v>
      </c>
      <c r="AH337" s="5" t="b">
        <f>Spreadsheet!$B$2=Spreadsheet!AD337</f>
        <v>1</v>
      </c>
      <c r="AI337" s="5" t="b">
        <f>IF(ISBLANK(Spreadsheet!G337),TRUE,IF(OR(LEN(Spreadsheet!G337)&gt;1,ISNUMBER(VALUE(Spreadsheet!G337))),FALSE,TRUE))</f>
        <v>1</v>
      </c>
      <c r="AJ337" s="5" t="b">
        <f>OR(ISBLANK(Spreadsheet!C337), NOT(ISBLANK(Spreadsheet!B337)), NOT(ISBLANK(Spreadsheet!D337)))</f>
        <v>1</v>
      </c>
      <c r="AK337" s="5" t="b">
        <f t="array" ref="AK337">IF(OR(AND(ISBLANK(Spreadsheet!E337),ISBLANK(Spreadsheet!D337),NOT(ISBLANK(Spreadsheet!C337))),AND(ISBLANK(Spreadsheet!E337),ISBLANK(Spreadsheet!D337),ISBLANK(Spreadsheet!C337))),TRUE,ISNUMBER(MATCH(TRUE,EXACT(Spreadsheet!E337,Relationships),0)))</f>
        <v>1</v>
      </c>
      <c r="AL337" s="5" t="b">
        <f>IF(NOT(ISBLANK(Spreadsheet!C337)),IF(OR(ISBLANK(Spreadsheet!F337),LEN(Spreadsheet!F337)&gt;40),FALSE,TRUE),TRUE)</f>
        <v>1</v>
      </c>
      <c r="AM337" s="5" t="b">
        <f>IF(NOT(ISBLANK(Spreadsheet!C337)),IF(OR(ISBLANK(Spreadsheet!H337),LEN(Spreadsheet!H337)&gt;40),FALSE,TRUE),TRUE)</f>
        <v>1</v>
      </c>
      <c r="AN337" s="5" t="b">
        <f t="array" ref="AN337">IF(ISBLANK(Spreadsheet!I337),TRUE,ISNUMBER(MATCH(TRUE,EXACT(Spreadsheet!I337,GenderValues),0)))</f>
        <v>1</v>
      </c>
      <c r="AO337" s="5" t="b">
        <f ca="1">IF(ISERROR(DATEVALUE(TEXT(Spreadsheet!J337,"mm/dd/yyyy")) &gt; TODAY()),IF(AND(ISBLANK(Spreadsheet!J337),ISBLANK(Spreadsheet!C337)),TRUE,FALSE),IF(DATEVALUE(TEXT(Spreadsheet!J337,"mm/dd/yyyy")) &gt; TODAY(),FALSE,TRUE))</f>
        <v>1</v>
      </c>
      <c r="AP337" s="5" t="b">
        <f>OR(ISBLANK(Spreadsheet!K337),LEN(Spreadsheet!K337)&lt;=100)</f>
        <v>1</v>
      </c>
      <c r="AQ337" s="5" t="b">
        <f t="array" ref="AQ337">IF(OR(AND(ISBLANK(Spreadsheet!L337),ISBLANK(Spreadsheet!C337)),AND(NOT(ISBLANK(Spreadsheet!C337)),NOT(ISBLANK(Spreadsheet!D337)))),TRUE,ISNUMBER(MATCH(TRUE,EXACT(Spreadsheet!L337,MaritalStatus),0)))</f>
        <v>1</v>
      </c>
      <c r="AR337" s="5" t="b">
        <f ca="1">IF(ISERROR(DATEVALUE(TEXT(Spreadsheet!M337,"mm/dd/yyyy")) &gt; TODAY()),IF(ISBLANK(Spreadsheet!M337),TRUE,FALSE),IF(DATEVALUE(TEXT(Spreadsheet!M337,"mm/dd/yyyy")) &gt; TODAY(),FALSE,TRUE))</f>
        <v>1</v>
      </c>
      <c r="AS337" s="5" t="b">
        <f>OR(ISBLANK(Spreadsheet!N337),LEN(Spreadsheet!N337)&lt;=100)</f>
        <v>1</v>
      </c>
      <c r="AT337" s="5" t="b">
        <f>OR(ISBLANK(Spreadsheet!O337),UPPER(Spreadsheet!O337)="YES")</f>
        <v>1</v>
      </c>
      <c r="AU337" s="5" t="b">
        <f>OR(ISBLANK(Spreadsheet!P337),UPPER(Spreadsheet!P337)="YES")</f>
        <v>1</v>
      </c>
      <c r="AV337" s="5" t="b">
        <f t="array" ref="AV337">IF(ISBLANK(Spreadsheet!Q337),TRUE,ISNUMBER(MATCH(TRUE,EXACT(Spreadsheet!Q337,OnGroupsPriorIns),0)))</f>
        <v>1</v>
      </c>
      <c r="AW337" s="5" t="b">
        <f>OR(ISBLANK(Spreadsheet!R337),UPPER(Spreadsheet!R337)="YES")</f>
        <v>1</v>
      </c>
      <c r="AX337" s="5" t="b">
        <f>OR(ISBLANK(Spreadsheet!S337),UPPER(Spreadsheet!S337)="YES")</f>
        <v>1</v>
      </c>
      <c r="AY337" s="5" t="b">
        <f>OR(AND(ISBLANK(Spreadsheet!C337),LEN(Spreadsheet!T337)=0),AND(NOT(ISBLANK(Spreadsheet!C337)),LEN(Spreadsheet!T337)&gt;0,LEN(Spreadsheet!T337)&lt;=50))</f>
        <v>1</v>
      </c>
      <c r="AZ337" s="5" t="b">
        <f>OR(LEN(Spreadsheet!U337)=0,AND(LEN(Spreadsheet!U337)&gt;0,LEN(Spreadsheet!U337)&lt;=50))</f>
        <v>1</v>
      </c>
      <c r="BA337" s="5" t="b">
        <f>OR(AND(ISBLANK(Spreadsheet!C337),LEN(Spreadsheet!V337)=0),AND(NOT(ISBLANK(Spreadsheet!C337)),LEN(Spreadsheet!V337)&gt;0,LEN(Spreadsheet!V337)&lt;=50))</f>
        <v>1</v>
      </c>
      <c r="BB337" s="5" t="b">
        <f t="array" ref="BB337">IF(AND(ISBLANK(Spreadsheet!C337),LEN(Spreadsheet!W337)=0),TRUE,ISNUMBER(MATCH(TRUE,EXACT(Spreadsheet!W337,States),0)))</f>
        <v>1</v>
      </c>
      <c r="BC337" s="5" t="b">
        <f>OR(AND(ISBLANK(Spreadsheet!C337),LEN(Spreadsheet!X337)=0),AND(NOT(ISBLANK(Spreadsheet!C337)),LEN(Spreadsheet!X337)&gt;0,LEN(Spreadsheet!X337)=5,ISNUMBER(VALUE(Spreadsheet!X337))))</f>
        <v>1</v>
      </c>
      <c r="BD337" s="5" t="b">
        <f>OR(ISBLANK(Spreadsheet!Z337),LEN(Spreadsheet!Z337)&lt;=50)</f>
        <v>1</v>
      </c>
      <c r="BE337" s="5" t="b">
        <f>ISBLANK(Spreadsheet!AA337)</f>
        <v>1</v>
      </c>
      <c r="BF337" s="5" t="b">
        <f>ISBLANK(Spreadsheet!AB337)</f>
        <v>1</v>
      </c>
      <c r="BG337" s="5" t="b">
        <f>IF(ISERROR(DATEVALUE(TEXT(Spreadsheet!AC337,"mm/dd/yyyy")) &gt; DATEVALUE(TEXT(Spreadsheet!J337,"mm/dd/yyyy"))),IF(OR(AND(ISBLANK(Spreadsheet!AC337),ISBLANK(Spreadsheet!C337)),AND(NOT(ISBLANK(Spreadsheet!C337)),ISBLANK(Spreadsheet!AC337),NOT(ISBLANK(Spreadsheet!D337)))),TRUE,FALSE),IF(DATEVALUE(TEXT(Spreadsheet!AC337,"mm/dd/yyyy")) &gt; DATEVALUE(TEXT(Spreadsheet!J337,"mm/dd/yyyy")),TRUE,FALSE))</f>
        <v>1</v>
      </c>
      <c r="BH337" s="5" t="b">
        <f>OR(AND(ISBLANK(Spreadsheet!C337),ISBLANK(Spreadsheet!AE337)),AND(NOT(ISBLANK(Spreadsheet!C337)),NOT(ISBLANK(Spreadsheet!D337)),ISBLANK(Spreadsheet!AE337)),AND(NOT(ISBLANK(Spreadsheet!C337)),ISBLANK(Spreadsheet!D337),NOT(ISBLANK(Spreadsheet!AE337)),LEN(Spreadsheet!AE337)&lt;=100))</f>
        <v>1</v>
      </c>
      <c r="BI337" s="5" t="b">
        <f t="array" ref="BI337">IF(ISBLANK(Spreadsheet!AF337),TRUE,ISNUMBER(MATCH(TRUE,EXACT(Spreadsheet!AF337,CobraShortReasons),0)))</f>
        <v>1</v>
      </c>
      <c r="BJ337" s="5" t="b">
        <f ca="1">IF(ISERROR(DATEVALUE(TEXT(Spreadsheet!AG337,"mm/dd/yyyy")) &gt; TODAY()),IF(ISBLANK(Spreadsheet!AG337),TRUE,FALSE),IF(DATEVALUE(TEXT(Spreadsheet!AG337,"mm/dd/yyyy")) &gt; TODAY(),FALSE,TRUE))</f>
        <v>1</v>
      </c>
      <c r="BK337" s="5" t="b">
        <f>OR(ISBLANK(Spreadsheet!AH337),LEN(Spreadsheet!AH337)&lt;=25)</f>
        <v>1</v>
      </c>
      <c r="BL337" s="5" t="b">
        <f t="array" aca="1" ref="BL337" ca="1">IF(ISBLANK(Spreadsheet!AI337),TRUE,ISNUMBER(MATCH(TRUE,EXACT(Spreadsheet!AI337,INDIRECT(Spreadsheet!$D$2)),0)))</f>
        <v>1</v>
      </c>
      <c r="BM337" s="5" t="b">
        <f t="array" aca="1" ref="BM337" ca="1">IF(ISBLANK(Spreadsheet!AJ337),TRUE,ISNUMBER(MATCH(TRUE,EXACT(Spreadsheet!AJ337,INDIRECT(Spreadsheet!BJ337)),0)))</f>
        <v>1</v>
      </c>
      <c r="BN337" s="5" t="b">
        <f t="array" ref="BN337">IF(ISBLANK(Spreadsheet!AK337),TRUE,ISNUMBER(MATCH(TRUE,EXACT(Spreadsheet!AK337,DentalPlans),0)))</f>
        <v>1</v>
      </c>
      <c r="BO337" s="5" t="b">
        <f t="array" aca="1" ref="BO337" ca="1">IF(ISBLANK(Spreadsheet!AL337),TRUE,ISNUMBER(MATCH(TRUE,EXACT(Spreadsheet!AL337,INDIRECT(Spreadsheet!BK337)),0)))</f>
        <v>1</v>
      </c>
      <c r="BP337" s="5" t="b">
        <f t="array" ref="BP337">IF(ISBLANK(Spreadsheet!AM337),TRUE,ISNUMBER(MATCH(TRUE,EXACT(Spreadsheet!AM337,VisionPlans),0)))</f>
        <v>1</v>
      </c>
      <c r="BQ337" s="5" t="b">
        <f t="array" aca="1" ref="BQ337" ca="1">IF(ISBLANK(Spreadsheet!AN337),TRUE,ISNUMBER(MATCH(TRUE,EXACT(Spreadsheet!AN337,INDIRECT(Spreadsheet!BL337)),0)))</f>
        <v>1</v>
      </c>
      <c r="BR337" s="5" t="b">
        <f t="array" ref="BR337">IF(ISBLANK(Spreadsheet!AO337),TRUE,ISNUMBER(MATCH(TRUE,EXACT(Spreadsheet!AO337,LifeBenefitClasses),0)))</f>
        <v>1</v>
      </c>
      <c r="BS337" s="5" t="b">
        <f>IF(OR(ISBLANK(Spreadsheet!AO337), Spreadsheet!AO337="Waive"),IF(ISBLANK(Spreadsheet!AP337),TRUE,FALSE),IF(OR(AND(NOT(ISBLANK(Spreadsheet!AO337)),ISBLANK(Spreadsheet!AP337)),NOT(ISNUMBER(VALUE(Spreadsheet!AP337)))),FALSE,IF(OR(AND(Spreadsheet!AP337&lt;6,MOD(Spreadsheet!AP337*10,5)=0), MOD(Spreadsheet!AP337,5000)=0),TRUE,FALSE)))</f>
        <v>1</v>
      </c>
      <c r="BT337" s="5" t="b">
        <f t="array" ref="BT337">IF(ISBLANK(Spreadsheet!AQ337),TRUE,ISNUMBER(MATCH(TRUE,EXACT(Spreadsheet!AQ337,EnrollWaive),0)))</f>
        <v>1</v>
      </c>
      <c r="BU337" s="5" t="b">
        <f t="array" ref="BU337">IF(ISBLANK(Spreadsheet!AR337),TRUE,ISNUMBER(MATCH(TRUE,EXACT(Spreadsheet!AR337,LifeBenefitClasses),0)))</f>
        <v>1</v>
      </c>
      <c r="BV337" s="5" t="b">
        <f>IF(OR(ISBLANK(Spreadsheet!AR337), Spreadsheet!AR337="Waive"),IF(ISBLANK(Spreadsheet!AS337),TRUE,FALSE),IF(OR(AND(NOT(ISBLANK(Spreadsheet!AR337)),ISBLANK(Spreadsheet!AS337)),NOT(ISNUMBER(VALUE(Spreadsheet!AS337)))),FALSE,IF(OR(AND(Spreadsheet!AS337&lt;6,MOD(Spreadsheet!AS337*10,5)=0), MOD(Spreadsheet!AS337,10000)=0),TRUE,FALSE)))</f>
        <v>1</v>
      </c>
      <c r="BW337" s="5" t="b">
        <f t="array" ref="BW337">IF(ISBLANK(Spreadsheet!AT337),TRUE,ISNUMBER(MATCH(TRUE,EXACT(Spreadsheet!AT337,LifeBenefitClasses),0)))</f>
        <v>1</v>
      </c>
      <c r="BX337" s="5" t="b">
        <f>IF(OR(ISBLANK(Spreadsheet!AT337), Spreadsheet!AT337="Waive"),IF(ISBLANK(Spreadsheet!AU337),TRUE,FALSE),IF(OR(AND(NOT(ISBLANK(Spreadsheet!AT337)),ISBLANK(Spreadsheet!AU337)),NOT(ISNUMBER(VALUE(Spreadsheet!AU337)))),FALSE,IF(AND(NOT(OR(ISBLANK(Spreadsheet!AT337),Spreadsheet!AT337="Waive")),NOT(OR(ISBLANK(Spreadsheet!AR337),Spreadsheet!AR337="Waive")),MOD(Spreadsheet!AU337,5000)=0, Spreadsheet!AU337&lt;=(Spreadsheet!AS337*0.5)),TRUE,FALSE)))</f>
        <v>1</v>
      </c>
      <c r="BY337" s="5" t="b">
        <f t="array" ref="BY337">IF(ISBLANK(Spreadsheet!AV337),TRUE,ISNUMBER(MATCH(TRUE,EXACT(Spreadsheet!AV337,EnrollWaive),0)))</f>
        <v>1</v>
      </c>
      <c r="BZ337" s="5" t="b">
        <f t="array" ref="BZ337">IF(ISBLANK(Spreadsheet!AW337),TRUE,ISNUMBER(MATCH(TRUE,EXACT(Spreadsheet!AW337,LifeBenefitClasses),0)))</f>
        <v>1</v>
      </c>
      <c r="CA337" s="5" t="b">
        <f t="array" ref="CA337">IF(ISBLANK(Spreadsheet!AX337),TRUE,ISNUMBER(MATCH(TRUE,EXACT(Spreadsheet!AX337,LifeBenefitClasses),0)))</f>
        <v>1</v>
      </c>
      <c r="CB337" s="5" t="b">
        <f t="array" ref="CB337">IF(ISBLANK(Spreadsheet!AY337),TRUE,ISNUMBER(MATCH(TRUE,EXACT(Spreadsheet!AY337,LifeBenefitClasses),0)))</f>
        <v>1</v>
      </c>
      <c r="CC337" s="5" t="b">
        <f t="array" ref="CC337">IF(ISBLANK(Spreadsheet!AZ337),TRUE,ISNUMBER(MATCH(TRUE,EXACT(Spreadsheet!AZ337,LifeBenefitClasses),0)))</f>
        <v>1</v>
      </c>
      <c r="CD337" s="5" t="b">
        <f t="array" ref="CD337">IF(ISBLANK(Spreadsheet!BA337),TRUE,ISNUMBER(MATCH(TRUE,EXACT(Spreadsheet!BA337,LifeBenefitClasses),0)))</f>
        <v>1</v>
      </c>
      <c r="CE337" s="5" t="b">
        <f>IF(OR(ISBLANK(Spreadsheet!BA337), Spreadsheet!BA337="Waive"),IF(ISBLANK(Spreadsheet!BB337),TRUE,FALSE),IF(OR(AND(NOT(ISBLANK(Spreadsheet!BA337)),ISBLANK(Spreadsheet!BB337)),NOT(ISNUMBER(VALUE(Spreadsheet!BB337))),ISBLANK(Spreadsheet!BC337),NOT(ISNUMBER(VALUE(Spreadsheet!BC337)))),FALSE,IF(AND(Spreadsheet!BB337&gt;=50000,Spreadsheet!BB337&lt;=250000,MOD(Spreadsheet!BB337,10000)=0,Spreadsheet!BB337&lt;=(10*Spreadsheet!BC337)),TRUE,FALSE)))</f>
        <v>1</v>
      </c>
      <c r="CF337" s="5" t="b">
        <f>IF(NOT(ISBLANK(Spreadsheet!BC337)),AND(ISNUMBER(VALUE(Spreadsheet!BC337)),Spreadsheet!BC337&gt;0),AND(OR(ISBLANK(Spreadsheet!AO337),Spreadsheet!AO337="Waive",AND(NOT(OR(ISBLANK(Spreadsheet!AO337),Spreadsheet!AO337="Waive")),Spreadsheet!AP337&gt;=6)),OR(ISBLANK(Spreadsheet!AR337),AND(NOT(OR(ISBLANK(Spreadsheet!AR337),Spreadsheet!AR337="Waive")),Spreadsheet!AS337&gt;=6)),OR(ISBLANK(Spreadsheet!AW337)),OR(ISBLANK(Spreadsheet!AX337)),OR(ISBLANK(Spreadsheet!AY337)),OR(ISBLANK(Spreadsheet!AZ337)),OR(ISBLANK(Spreadsheet!BA337),Spreadsheet!BA337="Waive")))</f>
        <v>1</v>
      </c>
      <c r="CG337" s="5" t="b">
        <f t="shared" ca="1" si="25"/>
        <v>1</v>
      </c>
    </row>
    <row r="338" spans="8:85" x14ac:dyDescent="0.3">
      <c r="H338" s="5">
        <f t="shared" ca="1" si="22"/>
        <v>2</v>
      </c>
      <c r="I338" s="5" t="str">
        <f t="shared" ca="1" si="23"/>
        <v/>
      </c>
      <c r="J338" s="5" t="str">
        <f>IF(AND(NOT(ISBLANK(Spreadsheet!C338)),ISBLANK(Spreadsheet!D338)),Spreadsheet!F338&amp;" "&amp;Spreadsheet!H338,"")</f>
        <v/>
      </c>
      <c r="K338" s="5">
        <f>IF(AND(NOT(ISBLANK(Spreadsheet!C338)),ISBLANK(Spreadsheet!D338)),COUNTIFS(Spreadsheet!E339:E$786,"=Child",Spreadsheet!C339:C$786, "="&amp;Spreadsheet!C338) + COUNTIFS(Spreadsheet!E339:E$786,"=Step-child",Spreadsheet!C339:C$786, "="&amp;Spreadsheet!C338),0)</f>
        <v>0</v>
      </c>
      <c r="L338" s="5">
        <f>IF(NOT(ISBLANK(J338)),COUNTIFS(Spreadsheet!E339:E$786,"=Wife",Spreadsheet!C339:C$786, "="&amp;Spreadsheet!C338) + COUNTIFS(Spreadsheet!E339:E$786,"=Husband",Spreadsheet!C339:C$786, "="&amp;Spreadsheet!C338),0)</f>
        <v>0</v>
      </c>
      <c r="M338" s="5">
        <f>IF(NOT(ISBLANK(Spreadsheet!AJ338)),VLOOKUP(Spreadsheet!AJ338,'Drop Downs'!$P$2:$R$16,3,FALSE),0)</f>
        <v>0</v>
      </c>
      <c r="N338" s="5">
        <f>IF(NOT(ISBLANK(Spreadsheet!AJ338)), VLOOKUP(Spreadsheet!AJ338,'Drop Downs'!$P$2:$R$16,2,FALSE),0)</f>
        <v>0</v>
      </c>
      <c r="O338" s="5">
        <f>IF(NOT(ISBLANK(Spreadsheet!AL338)),VLOOKUP(Spreadsheet!AL338,'Drop Downs'!$P$2:$R$16,3,FALSE), 0)</f>
        <v>0</v>
      </c>
      <c r="P338" s="5">
        <f>IF(NOT(ISBLANK(Spreadsheet!AL338)),VLOOKUP(Spreadsheet!AL338,'Drop Downs'!$P$2:$R$16,2,FALSE),0)</f>
        <v>0</v>
      </c>
      <c r="Q338" s="5">
        <f>IF(NOT(ISBLANK(Spreadsheet!AN338)),VLOOKUP(Spreadsheet!AN338,'Drop Downs'!$P$2:$R$16,3,FALSE),0)</f>
        <v>0</v>
      </c>
      <c r="R338" s="5">
        <f>IF(NOT(ISBLANK(Spreadsheet!AN338)),VLOOKUP(Spreadsheet!AN338,'Drop Downs'!$P$2:$R$16,2,FALSE),0)</f>
        <v>0</v>
      </c>
      <c r="S338" s="5" t="str">
        <f>IF(OR(M338&gt;K338,N338&gt;L338,O338&gt;K338, Q338&gt;K338,N338&gt;L338, P338&gt;L338, R338&gt;L338),"Member currently has a coverage election over what he/she needs.  Please add more dependents or adjust the coverage election.","")&amp;(IF(AND(NOT(ISBLANK(Spreadsheet!C338)),NOT(ISBLANK(Spreadsheet!D338)),ISBLANK(Spreadsheet!E338)),"Dependent lacks a relationship to member.Please select one from the drop-down.",""))</f>
        <v/>
      </c>
      <c r="T338" s="5" t="b">
        <f t="shared" si="24"/>
        <v>1</v>
      </c>
      <c r="U338" s="5" t="b">
        <f>OR(ISBLANK(Spreadsheet!C338),IF(NOT(ISBLANK(Spreadsheet!D338)),NOT(ISBLANK(Spreadsheet!E338)),TRUE))</f>
        <v>1</v>
      </c>
      <c r="V338" s="5" t="b">
        <f>OR(ISBLANK(Spreadsheet!C338), NOT(ISBLANK(Spreadsheet!I338)))</f>
        <v>1</v>
      </c>
      <c r="W338" s="5" t="b">
        <f>OR(ISBLANK(Spreadsheet!D338),NOT(ISBLANK(Spreadsheet!C338)))</f>
        <v>1</v>
      </c>
      <c r="X338" s="155" t="str">
        <f>REPT("0",MIN(FIND({1,2,3,4,5,6,7,8,9},Spreadsheet!C338&amp;"123456789"))-1)&amp;IF(ISBLANK(Spreadsheet!C338),"",SUMPRODUCT(MID(0&amp;Spreadsheet!C338,LARGE(INDEX(ISNUMBER(--MID(Spreadsheet!C338,ROW($1:$225),1))*
 ROW($1:$225),0),ROW($1:$225))+1,1)*10^ROW($1:$225)/10))</f>
        <v/>
      </c>
      <c r="Y338" s="5" t="b">
        <f>IF(NOT(ISBLANK(Spreadsheet!C338)),IF(AND(ISNUMBER(VALUE(Spreadsheet!C338)), LEN(Spreadsheet!C338)=9),TRUE,FALSE),TRUE)</f>
        <v>1</v>
      </c>
      <c r="Z338" s="155" t="str">
        <f>REPT("0",MIN(FIND({1,2,3,4,5,6,7,8,9},Spreadsheet!D338&amp;"123456789"))-1)&amp;IF(ISBLANK(Spreadsheet!D338),"",SUMPRODUCT(MID(0&amp;Spreadsheet!D338,LARGE(INDEX(ISNUMBER(--MID(Spreadsheet!D338,ROW($1:$225),1))*
 ROW($1:$225),0),ROW($1:$225))+1,1)*10^ROW($1:$225)/10))</f>
        <v/>
      </c>
      <c r="AA338" s="5" t="b">
        <f>IF(AND(NOT(ISBLANK(Spreadsheet!D338)),NOT(ISBLANK(Spreadsheet!C338))),IF(AND(ISNUMBER(VALUE(Spreadsheet!D338)), LEN(Spreadsheet!D338)=9),TRUE,FALSE),IF(AND(NOT(ISBLANK(Spreadsheet!D338)),ISBLANK(Spreadsheet!C338)),FALSE,TRUE))</f>
        <v>1</v>
      </c>
      <c r="AB338" s="5" t="b">
        <f>OR(ISBLANK(Spreadsheet!Y338),IF(NOT(ISBLANK(Spreadsheet!Y338)),LEN(Spreadsheet!Y338)=10,ISNUMBER(VALUE(Spreadsheet!Y338))))</f>
        <v>1</v>
      </c>
      <c r="AC338" s="5" t="b">
        <f>OR(ISBLANK(Spreadsheet!AI338), AND(NOT(ISBLANK(Spreadsheet!AJ338)), NOT(ISNUMBER(SEARCH("Waive",Spreadsheet!AJ338)))))</f>
        <v>1</v>
      </c>
      <c r="AD338" s="5" t="b">
        <f>OR(ISBLANK(Spreadsheet!AK338), AND(NOT(ISBLANK(Spreadsheet!AL338)), NOT(ISNUMBER(SEARCH("Waive",Spreadsheet!AL338)))))</f>
        <v>1</v>
      </c>
      <c r="AE338" s="5" t="b">
        <f>OR(ISBLANK(Spreadsheet!AM338), AND(NOT(ISBLANK(Spreadsheet!AN338)), NOT(ISNUMBER(SEARCH("Waive", Spreadsheet!AN338)))))</f>
        <v>1</v>
      </c>
      <c r="AF338" s="5" t="b">
        <f>OR(ISBLANK(Spreadsheet!C338), NOT(ISBLANK(Spreadsheet!D338)),NOT(ISBLANK(Spreadsheet!L338)))</f>
        <v>1</v>
      </c>
      <c r="AG338" s="5" t="b">
        <f>IF(AND(NOT(ISBLANK(Spreadsheet!C338)), NOT(ISBLANK(Spreadsheet!D338)),Spreadsheet!C338&lt;&gt;Spreadsheet!D338),IF(ISERROR(VLOOKUP(Spreadsheet!C338, Spreadsheet!$C$6:'Spreadsheet'!$C337,1,FALSE)), FALSE, TRUE),TRUE)</f>
        <v>1</v>
      </c>
      <c r="AH338" s="5" t="b">
        <f>Spreadsheet!$B$2=Spreadsheet!AD338</f>
        <v>1</v>
      </c>
      <c r="AI338" s="5" t="b">
        <f>IF(ISBLANK(Spreadsheet!G338),TRUE,IF(OR(LEN(Spreadsheet!G338)&gt;1,ISNUMBER(VALUE(Spreadsheet!G338))),FALSE,TRUE))</f>
        <v>1</v>
      </c>
      <c r="AJ338" s="5" t="b">
        <f>OR(ISBLANK(Spreadsheet!C338), NOT(ISBLANK(Spreadsheet!B338)), NOT(ISBLANK(Spreadsheet!D338)))</f>
        <v>1</v>
      </c>
      <c r="AK338" s="5" t="b">
        <f t="array" ref="AK338">IF(OR(AND(ISBLANK(Spreadsheet!E338),ISBLANK(Spreadsheet!D338),NOT(ISBLANK(Spreadsheet!C338))),AND(ISBLANK(Spreadsheet!E338),ISBLANK(Spreadsheet!D338),ISBLANK(Spreadsheet!C338))),TRUE,ISNUMBER(MATCH(TRUE,EXACT(Spreadsheet!E338,Relationships),0)))</f>
        <v>1</v>
      </c>
      <c r="AL338" s="5" t="b">
        <f>IF(NOT(ISBLANK(Spreadsheet!C338)),IF(OR(ISBLANK(Spreadsheet!F338),LEN(Spreadsheet!F338)&gt;40),FALSE,TRUE),TRUE)</f>
        <v>1</v>
      </c>
      <c r="AM338" s="5" t="b">
        <f>IF(NOT(ISBLANK(Spreadsheet!C338)),IF(OR(ISBLANK(Spreadsheet!H338),LEN(Spreadsheet!H338)&gt;40),FALSE,TRUE),TRUE)</f>
        <v>1</v>
      </c>
      <c r="AN338" s="5" t="b">
        <f t="array" ref="AN338">IF(ISBLANK(Spreadsheet!I338),TRUE,ISNUMBER(MATCH(TRUE,EXACT(Spreadsheet!I338,GenderValues),0)))</f>
        <v>1</v>
      </c>
      <c r="AO338" s="5" t="b">
        <f ca="1">IF(ISERROR(DATEVALUE(TEXT(Spreadsheet!J338,"mm/dd/yyyy")) &gt; TODAY()),IF(AND(ISBLANK(Spreadsheet!J338),ISBLANK(Spreadsheet!C338)),TRUE,FALSE),IF(DATEVALUE(TEXT(Spreadsheet!J338,"mm/dd/yyyy")) &gt; TODAY(),FALSE,TRUE))</f>
        <v>1</v>
      </c>
      <c r="AP338" s="5" t="b">
        <f>OR(ISBLANK(Spreadsheet!K338),LEN(Spreadsheet!K338)&lt;=100)</f>
        <v>1</v>
      </c>
      <c r="AQ338" s="5" t="b">
        <f t="array" ref="AQ338">IF(OR(AND(ISBLANK(Spreadsheet!L338),ISBLANK(Spreadsheet!C338)),AND(NOT(ISBLANK(Spreadsheet!C338)),NOT(ISBLANK(Spreadsheet!D338)))),TRUE,ISNUMBER(MATCH(TRUE,EXACT(Spreadsheet!L338,MaritalStatus),0)))</f>
        <v>1</v>
      </c>
      <c r="AR338" s="5" t="b">
        <f ca="1">IF(ISERROR(DATEVALUE(TEXT(Spreadsheet!M338,"mm/dd/yyyy")) &gt; TODAY()),IF(ISBLANK(Spreadsheet!M338),TRUE,FALSE),IF(DATEVALUE(TEXT(Spreadsheet!M338,"mm/dd/yyyy")) &gt; TODAY(),FALSE,TRUE))</f>
        <v>1</v>
      </c>
      <c r="AS338" s="5" t="b">
        <f>OR(ISBLANK(Spreadsheet!N338),LEN(Spreadsheet!N338)&lt;=100)</f>
        <v>1</v>
      </c>
      <c r="AT338" s="5" t="b">
        <f>OR(ISBLANK(Spreadsheet!O338),UPPER(Spreadsheet!O338)="YES")</f>
        <v>1</v>
      </c>
      <c r="AU338" s="5" t="b">
        <f>OR(ISBLANK(Spreadsheet!P338),UPPER(Spreadsheet!P338)="YES")</f>
        <v>1</v>
      </c>
      <c r="AV338" s="5" t="b">
        <f t="array" ref="AV338">IF(ISBLANK(Spreadsheet!Q338),TRUE,ISNUMBER(MATCH(TRUE,EXACT(Spreadsheet!Q338,OnGroupsPriorIns),0)))</f>
        <v>1</v>
      </c>
      <c r="AW338" s="5" t="b">
        <f>OR(ISBLANK(Spreadsheet!R338),UPPER(Spreadsheet!R338)="YES")</f>
        <v>1</v>
      </c>
      <c r="AX338" s="5" t="b">
        <f>OR(ISBLANK(Spreadsheet!S338),UPPER(Spreadsheet!S338)="YES")</f>
        <v>1</v>
      </c>
      <c r="AY338" s="5" t="b">
        <f>OR(AND(ISBLANK(Spreadsheet!C338),LEN(Spreadsheet!T338)=0),AND(NOT(ISBLANK(Spreadsheet!C338)),LEN(Spreadsheet!T338)&gt;0,LEN(Spreadsheet!T338)&lt;=50))</f>
        <v>1</v>
      </c>
      <c r="AZ338" s="5" t="b">
        <f>OR(LEN(Spreadsheet!U338)=0,AND(LEN(Spreadsheet!U338)&gt;0,LEN(Spreadsheet!U338)&lt;=50))</f>
        <v>1</v>
      </c>
      <c r="BA338" s="5" t="b">
        <f>OR(AND(ISBLANK(Spreadsheet!C338),LEN(Spreadsheet!V338)=0),AND(NOT(ISBLANK(Spreadsheet!C338)),LEN(Spreadsheet!V338)&gt;0,LEN(Spreadsheet!V338)&lt;=50))</f>
        <v>1</v>
      </c>
      <c r="BB338" s="5" t="b">
        <f t="array" ref="BB338">IF(AND(ISBLANK(Spreadsheet!C338),LEN(Spreadsheet!W338)=0),TRUE,ISNUMBER(MATCH(TRUE,EXACT(Spreadsheet!W338,States),0)))</f>
        <v>1</v>
      </c>
      <c r="BC338" s="5" t="b">
        <f>OR(AND(ISBLANK(Spreadsheet!C338),LEN(Spreadsheet!X338)=0),AND(NOT(ISBLANK(Spreadsheet!C338)),LEN(Spreadsheet!X338)&gt;0,LEN(Spreadsheet!X338)=5,ISNUMBER(VALUE(Spreadsheet!X338))))</f>
        <v>1</v>
      </c>
      <c r="BD338" s="5" t="b">
        <f>OR(ISBLANK(Spreadsheet!Z338),LEN(Spreadsheet!Z338)&lt;=50)</f>
        <v>1</v>
      </c>
      <c r="BE338" s="5" t="b">
        <f>ISBLANK(Spreadsheet!AA338)</f>
        <v>1</v>
      </c>
      <c r="BF338" s="5" t="b">
        <f>ISBLANK(Spreadsheet!AB338)</f>
        <v>1</v>
      </c>
      <c r="BG338" s="5" t="b">
        <f>IF(ISERROR(DATEVALUE(TEXT(Spreadsheet!AC338,"mm/dd/yyyy")) &gt; DATEVALUE(TEXT(Spreadsheet!J338,"mm/dd/yyyy"))),IF(OR(AND(ISBLANK(Spreadsheet!AC338),ISBLANK(Spreadsheet!C338)),AND(NOT(ISBLANK(Spreadsheet!C338)),ISBLANK(Spreadsheet!AC338),NOT(ISBLANK(Spreadsheet!D338)))),TRUE,FALSE),IF(DATEVALUE(TEXT(Spreadsheet!AC338,"mm/dd/yyyy")) &gt; DATEVALUE(TEXT(Spreadsheet!J338,"mm/dd/yyyy")),TRUE,FALSE))</f>
        <v>1</v>
      </c>
      <c r="BH338" s="5" t="b">
        <f>OR(AND(ISBLANK(Spreadsheet!C338),ISBLANK(Spreadsheet!AE338)),AND(NOT(ISBLANK(Spreadsheet!C338)),NOT(ISBLANK(Spreadsheet!D338)),ISBLANK(Spreadsheet!AE338)),AND(NOT(ISBLANK(Spreadsheet!C338)),ISBLANK(Spreadsheet!D338),NOT(ISBLANK(Spreadsheet!AE338)),LEN(Spreadsheet!AE338)&lt;=100))</f>
        <v>1</v>
      </c>
      <c r="BI338" s="5" t="b">
        <f t="array" ref="BI338">IF(ISBLANK(Spreadsheet!AF338),TRUE,ISNUMBER(MATCH(TRUE,EXACT(Spreadsheet!AF338,CobraShortReasons),0)))</f>
        <v>1</v>
      </c>
      <c r="BJ338" s="5" t="b">
        <f ca="1">IF(ISERROR(DATEVALUE(TEXT(Spreadsheet!AG338,"mm/dd/yyyy")) &gt; TODAY()),IF(ISBLANK(Spreadsheet!AG338),TRUE,FALSE),IF(DATEVALUE(TEXT(Spreadsheet!AG338,"mm/dd/yyyy")) &gt; TODAY(),FALSE,TRUE))</f>
        <v>1</v>
      </c>
      <c r="BK338" s="5" t="b">
        <f>OR(ISBLANK(Spreadsheet!AH338),LEN(Spreadsheet!AH338)&lt;=25)</f>
        <v>1</v>
      </c>
      <c r="BL338" s="5" t="b">
        <f t="array" aca="1" ref="BL338" ca="1">IF(ISBLANK(Spreadsheet!AI338),TRUE,ISNUMBER(MATCH(TRUE,EXACT(Spreadsheet!AI338,INDIRECT(Spreadsheet!$D$2)),0)))</f>
        <v>1</v>
      </c>
      <c r="BM338" s="5" t="b">
        <f t="array" aca="1" ref="BM338" ca="1">IF(ISBLANK(Spreadsheet!AJ338),TRUE,ISNUMBER(MATCH(TRUE,EXACT(Spreadsheet!AJ338,INDIRECT(Spreadsheet!BJ338)),0)))</f>
        <v>1</v>
      </c>
      <c r="BN338" s="5" t="b">
        <f t="array" ref="BN338">IF(ISBLANK(Spreadsheet!AK338),TRUE,ISNUMBER(MATCH(TRUE,EXACT(Spreadsheet!AK338,DentalPlans),0)))</f>
        <v>1</v>
      </c>
      <c r="BO338" s="5" t="b">
        <f t="array" aca="1" ref="BO338" ca="1">IF(ISBLANK(Spreadsheet!AL338),TRUE,ISNUMBER(MATCH(TRUE,EXACT(Spreadsheet!AL338,INDIRECT(Spreadsheet!BK338)),0)))</f>
        <v>1</v>
      </c>
      <c r="BP338" s="5" t="b">
        <f t="array" ref="BP338">IF(ISBLANK(Spreadsheet!AM338),TRUE,ISNUMBER(MATCH(TRUE,EXACT(Spreadsheet!AM338,VisionPlans),0)))</f>
        <v>1</v>
      </c>
      <c r="BQ338" s="5" t="b">
        <f t="array" aca="1" ref="BQ338" ca="1">IF(ISBLANK(Spreadsheet!AN338),TRUE,ISNUMBER(MATCH(TRUE,EXACT(Spreadsheet!AN338,INDIRECT(Spreadsheet!BL338)),0)))</f>
        <v>1</v>
      </c>
      <c r="BR338" s="5" t="b">
        <f t="array" ref="BR338">IF(ISBLANK(Spreadsheet!AO338),TRUE,ISNUMBER(MATCH(TRUE,EXACT(Spreadsheet!AO338,LifeBenefitClasses),0)))</f>
        <v>1</v>
      </c>
      <c r="BS338" s="5" t="b">
        <f>IF(OR(ISBLANK(Spreadsheet!AO338), Spreadsheet!AO338="Waive"),IF(ISBLANK(Spreadsheet!AP338),TRUE,FALSE),IF(OR(AND(NOT(ISBLANK(Spreadsheet!AO338)),ISBLANK(Spreadsheet!AP338)),NOT(ISNUMBER(VALUE(Spreadsheet!AP338)))),FALSE,IF(OR(AND(Spreadsheet!AP338&lt;6,MOD(Spreadsheet!AP338*10,5)=0), MOD(Spreadsheet!AP338,5000)=0),TRUE,FALSE)))</f>
        <v>1</v>
      </c>
      <c r="BT338" s="5" t="b">
        <f t="array" ref="BT338">IF(ISBLANK(Spreadsheet!AQ338),TRUE,ISNUMBER(MATCH(TRUE,EXACT(Spreadsheet!AQ338,EnrollWaive),0)))</f>
        <v>1</v>
      </c>
      <c r="BU338" s="5" t="b">
        <f t="array" ref="BU338">IF(ISBLANK(Spreadsheet!AR338),TRUE,ISNUMBER(MATCH(TRUE,EXACT(Spreadsheet!AR338,LifeBenefitClasses),0)))</f>
        <v>1</v>
      </c>
      <c r="BV338" s="5" t="b">
        <f>IF(OR(ISBLANK(Spreadsheet!AR338), Spreadsheet!AR338="Waive"),IF(ISBLANK(Spreadsheet!AS338),TRUE,FALSE),IF(OR(AND(NOT(ISBLANK(Spreadsheet!AR338)),ISBLANK(Spreadsheet!AS338)),NOT(ISNUMBER(VALUE(Spreadsheet!AS338)))),FALSE,IF(OR(AND(Spreadsheet!AS338&lt;6,MOD(Spreadsheet!AS338*10,5)=0), MOD(Spreadsheet!AS338,10000)=0),TRUE,FALSE)))</f>
        <v>1</v>
      </c>
      <c r="BW338" s="5" t="b">
        <f t="array" ref="BW338">IF(ISBLANK(Spreadsheet!AT338),TRUE,ISNUMBER(MATCH(TRUE,EXACT(Spreadsheet!AT338,LifeBenefitClasses),0)))</f>
        <v>1</v>
      </c>
      <c r="BX338" s="5" t="b">
        <f>IF(OR(ISBLANK(Spreadsheet!AT338), Spreadsheet!AT338="Waive"),IF(ISBLANK(Spreadsheet!AU338),TRUE,FALSE),IF(OR(AND(NOT(ISBLANK(Spreadsheet!AT338)),ISBLANK(Spreadsheet!AU338)),NOT(ISNUMBER(VALUE(Spreadsheet!AU338)))),FALSE,IF(AND(NOT(OR(ISBLANK(Spreadsheet!AT338),Spreadsheet!AT338="Waive")),NOT(OR(ISBLANK(Spreadsheet!AR338),Spreadsheet!AR338="Waive")),MOD(Spreadsheet!AU338,5000)=0, Spreadsheet!AU338&lt;=(Spreadsheet!AS338*0.5)),TRUE,FALSE)))</f>
        <v>1</v>
      </c>
      <c r="BY338" s="5" t="b">
        <f t="array" ref="BY338">IF(ISBLANK(Spreadsheet!AV338),TRUE,ISNUMBER(MATCH(TRUE,EXACT(Spreadsheet!AV338,EnrollWaive),0)))</f>
        <v>1</v>
      </c>
      <c r="BZ338" s="5" t="b">
        <f t="array" ref="BZ338">IF(ISBLANK(Spreadsheet!AW338),TRUE,ISNUMBER(MATCH(TRUE,EXACT(Spreadsheet!AW338,LifeBenefitClasses),0)))</f>
        <v>1</v>
      </c>
      <c r="CA338" s="5" t="b">
        <f t="array" ref="CA338">IF(ISBLANK(Spreadsheet!AX338),TRUE,ISNUMBER(MATCH(TRUE,EXACT(Spreadsheet!AX338,LifeBenefitClasses),0)))</f>
        <v>1</v>
      </c>
      <c r="CB338" s="5" t="b">
        <f t="array" ref="CB338">IF(ISBLANK(Spreadsheet!AY338),TRUE,ISNUMBER(MATCH(TRUE,EXACT(Spreadsheet!AY338,LifeBenefitClasses),0)))</f>
        <v>1</v>
      </c>
      <c r="CC338" s="5" t="b">
        <f t="array" ref="CC338">IF(ISBLANK(Spreadsheet!AZ338),TRUE,ISNUMBER(MATCH(TRUE,EXACT(Spreadsheet!AZ338,LifeBenefitClasses),0)))</f>
        <v>1</v>
      </c>
      <c r="CD338" s="5" t="b">
        <f t="array" ref="CD338">IF(ISBLANK(Spreadsheet!BA338),TRUE,ISNUMBER(MATCH(TRUE,EXACT(Spreadsheet!BA338,LifeBenefitClasses),0)))</f>
        <v>1</v>
      </c>
      <c r="CE338" s="5" t="b">
        <f>IF(OR(ISBLANK(Spreadsheet!BA338), Spreadsheet!BA338="Waive"),IF(ISBLANK(Spreadsheet!BB338),TRUE,FALSE),IF(OR(AND(NOT(ISBLANK(Spreadsheet!BA338)),ISBLANK(Spreadsheet!BB338)),NOT(ISNUMBER(VALUE(Spreadsheet!BB338))),ISBLANK(Spreadsheet!BC338),NOT(ISNUMBER(VALUE(Spreadsheet!BC338)))),FALSE,IF(AND(Spreadsheet!BB338&gt;=50000,Spreadsheet!BB338&lt;=250000,MOD(Spreadsheet!BB338,10000)=0,Spreadsheet!BB338&lt;=(10*Spreadsheet!BC338)),TRUE,FALSE)))</f>
        <v>1</v>
      </c>
      <c r="CF338" s="5" t="b">
        <f>IF(NOT(ISBLANK(Spreadsheet!BC338)),AND(ISNUMBER(VALUE(Spreadsheet!BC338)),Spreadsheet!BC338&gt;0),AND(OR(ISBLANK(Spreadsheet!AO338),Spreadsheet!AO338="Waive",AND(NOT(OR(ISBLANK(Spreadsheet!AO338),Spreadsheet!AO338="Waive")),Spreadsheet!AP338&gt;=6)),OR(ISBLANK(Spreadsheet!AR338),AND(NOT(OR(ISBLANK(Spreadsheet!AR338),Spreadsheet!AR338="Waive")),Spreadsheet!AS338&gt;=6)),OR(ISBLANK(Spreadsheet!AW338)),OR(ISBLANK(Spreadsheet!AX338)),OR(ISBLANK(Spreadsheet!AY338)),OR(ISBLANK(Spreadsheet!AZ338)),OR(ISBLANK(Spreadsheet!BA338),Spreadsheet!BA338="Waive")))</f>
        <v>1</v>
      </c>
      <c r="CG338" s="5" t="b">
        <f t="shared" ca="1" si="25"/>
        <v>1</v>
      </c>
    </row>
    <row r="339" spans="8:85" x14ac:dyDescent="0.3">
      <c r="H339" s="5">
        <f t="shared" ca="1" si="22"/>
        <v>2</v>
      </c>
      <c r="I339" s="5" t="str">
        <f t="shared" ca="1" si="23"/>
        <v/>
      </c>
      <c r="J339" s="5" t="str">
        <f>IF(AND(NOT(ISBLANK(Spreadsheet!C339)),ISBLANK(Spreadsheet!D339)),Spreadsheet!F339&amp;" "&amp;Spreadsheet!H339,"")</f>
        <v/>
      </c>
      <c r="K339" s="5">
        <f>IF(AND(NOT(ISBLANK(Spreadsheet!C339)),ISBLANK(Spreadsheet!D339)),COUNTIFS(Spreadsheet!E340:E$786,"=Child",Spreadsheet!C340:C$786, "="&amp;Spreadsheet!C339) + COUNTIFS(Spreadsheet!E340:E$786,"=Step-child",Spreadsheet!C340:C$786, "="&amp;Spreadsheet!C339),0)</f>
        <v>0</v>
      </c>
      <c r="L339" s="5">
        <f>IF(NOT(ISBLANK(J339)),COUNTIFS(Spreadsheet!E340:E$786,"=Wife",Spreadsheet!C340:C$786, "="&amp;Spreadsheet!C339) + COUNTIFS(Spreadsheet!E340:E$786,"=Husband",Spreadsheet!C340:C$786, "="&amp;Spreadsheet!C339),0)</f>
        <v>0</v>
      </c>
      <c r="M339" s="5">
        <f>IF(NOT(ISBLANK(Spreadsheet!AJ339)),VLOOKUP(Spreadsheet!AJ339,'Drop Downs'!$P$2:$R$16,3,FALSE),0)</f>
        <v>0</v>
      </c>
      <c r="N339" s="5">
        <f>IF(NOT(ISBLANK(Spreadsheet!AJ339)), VLOOKUP(Spreadsheet!AJ339,'Drop Downs'!$P$2:$R$16,2,FALSE),0)</f>
        <v>0</v>
      </c>
      <c r="O339" s="5">
        <f>IF(NOT(ISBLANK(Spreadsheet!AL339)),VLOOKUP(Spreadsheet!AL339,'Drop Downs'!$P$2:$R$16,3,FALSE), 0)</f>
        <v>0</v>
      </c>
      <c r="P339" s="5">
        <f>IF(NOT(ISBLANK(Spreadsheet!AL339)),VLOOKUP(Spreadsheet!AL339,'Drop Downs'!$P$2:$R$16,2,FALSE),0)</f>
        <v>0</v>
      </c>
      <c r="Q339" s="5">
        <f>IF(NOT(ISBLANK(Spreadsheet!AN339)),VLOOKUP(Spreadsheet!AN339,'Drop Downs'!$P$2:$R$16,3,FALSE),0)</f>
        <v>0</v>
      </c>
      <c r="R339" s="5">
        <f>IF(NOT(ISBLANK(Spreadsheet!AN339)),VLOOKUP(Spreadsheet!AN339,'Drop Downs'!$P$2:$R$16,2,FALSE),0)</f>
        <v>0</v>
      </c>
      <c r="S339" s="5" t="str">
        <f>IF(OR(M339&gt;K339,N339&gt;L339,O339&gt;K339, Q339&gt;K339,N339&gt;L339, P339&gt;L339, R339&gt;L339),"Member currently has a coverage election over what he/she needs.  Please add more dependents or adjust the coverage election.","")&amp;(IF(AND(NOT(ISBLANK(Spreadsheet!C339)),NOT(ISBLANK(Spreadsheet!D339)),ISBLANK(Spreadsheet!E339)),"Dependent lacks a relationship to member.Please select one from the drop-down.",""))</f>
        <v/>
      </c>
      <c r="T339" s="5" t="b">
        <f t="shared" si="24"/>
        <v>1</v>
      </c>
      <c r="U339" s="5" t="b">
        <f>OR(ISBLANK(Spreadsheet!C339),IF(NOT(ISBLANK(Spreadsheet!D339)),NOT(ISBLANK(Spreadsheet!E339)),TRUE))</f>
        <v>1</v>
      </c>
      <c r="V339" s="5" t="b">
        <f>OR(ISBLANK(Spreadsheet!C339), NOT(ISBLANK(Spreadsheet!I339)))</f>
        <v>1</v>
      </c>
      <c r="W339" s="5" t="b">
        <f>OR(ISBLANK(Spreadsheet!D339),NOT(ISBLANK(Spreadsheet!C339)))</f>
        <v>1</v>
      </c>
      <c r="X339" s="155" t="str">
        <f>REPT("0",MIN(FIND({1,2,3,4,5,6,7,8,9},Spreadsheet!C339&amp;"123456789"))-1)&amp;IF(ISBLANK(Spreadsheet!C339),"",SUMPRODUCT(MID(0&amp;Spreadsheet!C339,LARGE(INDEX(ISNUMBER(--MID(Spreadsheet!C339,ROW($1:$225),1))*
 ROW($1:$225),0),ROW($1:$225))+1,1)*10^ROW($1:$225)/10))</f>
        <v/>
      </c>
      <c r="Y339" s="5" t="b">
        <f>IF(NOT(ISBLANK(Spreadsheet!C339)),IF(AND(ISNUMBER(VALUE(Spreadsheet!C339)), LEN(Spreadsheet!C339)=9),TRUE,FALSE),TRUE)</f>
        <v>1</v>
      </c>
      <c r="Z339" s="155" t="str">
        <f>REPT("0",MIN(FIND({1,2,3,4,5,6,7,8,9},Spreadsheet!D339&amp;"123456789"))-1)&amp;IF(ISBLANK(Spreadsheet!D339),"",SUMPRODUCT(MID(0&amp;Spreadsheet!D339,LARGE(INDEX(ISNUMBER(--MID(Spreadsheet!D339,ROW($1:$225),1))*
 ROW($1:$225),0),ROW($1:$225))+1,1)*10^ROW($1:$225)/10))</f>
        <v/>
      </c>
      <c r="AA339" s="5" t="b">
        <f>IF(AND(NOT(ISBLANK(Spreadsheet!D339)),NOT(ISBLANK(Spreadsheet!C339))),IF(AND(ISNUMBER(VALUE(Spreadsheet!D339)), LEN(Spreadsheet!D339)=9),TRUE,FALSE),IF(AND(NOT(ISBLANK(Spreadsheet!D339)),ISBLANK(Spreadsheet!C339)),FALSE,TRUE))</f>
        <v>1</v>
      </c>
      <c r="AB339" s="5" t="b">
        <f>OR(ISBLANK(Spreadsheet!Y339),IF(NOT(ISBLANK(Spreadsheet!Y339)),LEN(Spreadsheet!Y339)=10,ISNUMBER(VALUE(Spreadsheet!Y339))))</f>
        <v>1</v>
      </c>
      <c r="AC339" s="5" t="b">
        <f>OR(ISBLANK(Spreadsheet!AI339), AND(NOT(ISBLANK(Spreadsheet!AJ339)), NOT(ISNUMBER(SEARCH("Waive",Spreadsheet!AJ339)))))</f>
        <v>1</v>
      </c>
      <c r="AD339" s="5" t="b">
        <f>OR(ISBLANK(Spreadsheet!AK339), AND(NOT(ISBLANK(Spreadsheet!AL339)), NOT(ISNUMBER(SEARCH("Waive",Spreadsheet!AL339)))))</f>
        <v>1</v>
      </c>
      <c r="AE339" s="5" t="b">
        <f>OR(ISBLANK(Spreadsheet!AM339), AND(NOT(ISBLANK(Spreadsheet!AN339)), NOT(ISNUMBER(SEARCH("Waive", Spreadsheet!AN339)))))</f>
        <v>1</v>
      </c>
      <c r="AF339" s="5" t="b">
        <f>OR(ISBLANK(Spreadsheet!C339), NOT(ISBLANK(Spreadsheet!D339)),NOT(ISBLANK(Spreadsheet!L339)))</f>
        <v>1</v>
      </c>
      <c r="AG339" s="5" t="b">
        <f>IF(AND(NOT(ISBLANK(Spreadsheet!C339)), NOT(ISBLANK(Spreadsheet!D339)),Spreadsheet!C339&lt;&gt;Spreadsheet!D339),IF(ISERROR(VLOOKUP(Spreadsheet!C339, Spreadsheet!$C$6:'Spreadsheet'!$C338,1,FALSE)), FALSE, TRUE),TRUE)</f>
        <v>1</v>
      </c>
      <c r="AH339" s="5" t="b">
        <f>Spreadsheet!$B$2=Spreadsheet!AD339</f>
        <v>1</v>
      </c>
      <c r="AI339" s="5" t="b">
        <f>IF(ISBLANK(Spreadsheet!G339),TRUE,IF(OR(LEN(Spreadsheet!G339)&gt;1,ISNUMBER(VALUE(Spreadsheet!G339))),FALSE,TRUE))</f>
        <v>1</v>
      </c>
      <c r="AJ339" s="5" t="b">
        <f>OR(ISBLANK(Spreadsheet!C339), NOT(ISBLANK(Spreadsheet!B339)), NOT(ISBLANK(Spreadsheet!D339)))</f>
        <v>1</v>
      </c>
      <c r="AK339" s="5" t="b">
        <f t="array" ref="AK339">IF(OR(AND(ISBLANK(Spreadsheet!E339),ISBLANK(Spreadsheet!D339),NOT(ISBLANK(Spreadsheet!C339))),AND(ISBLANK(Spreadsheet!E339),ISBLANK(Spreadsheet!D339),ISBLANK(Spreadsheet!C339))),TRUE,ISNUMBER(MATCH(TRUE,EXACT(Spreadsheet!E339,Relationships),0)))</f>
        <v>1</v>
      </c>
      <c r="AL339" s="5" t="b">
        <f>IF(NOT(ISBLANK(Spreadsheet!C339)),IF(OR(ISBLANK(Spreadsheet!F339),LEN(Spreadsheet!F339)&gt;40),FALSE,TRUE),TRUE)</f>
        <v>1</v>
      </c>
      <c r="AM339" s="5" t="b">
        <f>IF(NOT(ISBLANK(Spreadsheet!C339)),IF(OR(ISBLANK(Spreadsheet!H339),LEN(Spreadsheet!H339)&gt;40),FALSE,TRUE),TRUE)</f>
        <v>1</v>
      </c>
      <c r="AN339" s="5" t="b">
        <f t="array" ref="AN339">IF(ISBLANK(Spreadsheet!I339),TRUE,ISNUMBER(MATCH(TRUE,EXACT(Spreadsheet!I339,GenderValues),0)))</f>
        <v>1</v>
      </c>
      <c r="AO339" s="5" t="b">
        <f ca="1">IF(ISERROR(DATEVALUE(TEXT(Spreadsheet!J339,"mm/dd/yyyy")) &gt; TODAY()),IF(AND(ISBLANK(Spreadsheet!J339),ISBLANK(Spreadsheet!C339)),TRUE,FALSE),IF(DATEVALUE(TEXT(Spreadsheet!J339,"mm/dd/yyyy")) &gt; TODAY(),FALSE,TRUE))</f>
        <v>1</v>
      </c>
      <c r="AP339" s="5" t="b">
        <f>OR(ISBLANK(Spreadsheet!K339),LEN(Spreadsheet!K339)&lt;=100)</f>
        <v>1</v>
      </c>
      <c r="AQ339" s="5" t="b">
        <f t="array" ref="AQ339">IF(OR(AND(ISBLANK(Spreadsheet!L339),ISBLANK(Spreadsheet!C339)),AND(NOT(ISBLANK(Spreadsheet!C339)),NOT(ISBLANK(Spreadsheet!D339)))),TRUE,ISNUMBER(MATCH(TRUE,EXACT(Spreadsheet!L339,MaritalStatus),0)))</f>
        <v>1</v>
      </c>
      <c r="AR339" s="5" t="b">
        <f ca="1">IF(ISERROR(DATEVALUE(TEXT(Spreadsheet!M339,"mm/dd/yyyy")) &gt; TODAY()),IF(ISBLANK(Spreadsheet!M339),TRUE,FALSE),IF(DATEVALUE(TEXT(Spreadsheet!M339,"mm/dd/yyyy")) &gt; TODAY(),FALSE,TRUE))</f>
        <v>1</v>
      </c>
      <c r="AS339" s="5" t="b">
        <f>OR(ISBLANK(Spreadsheet!N339),LEN(Spreadsheet!N339)&lt;=100)</f>
        <v>1</v>
      </c>
      <c r="AT339" s="5" t="b">
        <f>OR(ISBLANK(Spreadsheet!O339),UPPER(Spreadsheet!O339)="YES")</f>
        <v>1</v>
      </c>
      <c r="AU339" s="5" t="b">
        <f>OR(ISBLANK(Spreadsheet!P339),UPPER(Spreadsheet!P339)="YES")</f>
        <v>1</v>
      </c>
      <c r="AV339" s="5" t="b">
        <f t="array" ref="AV339">IF(ISBLANK(Spreadsheet!Q339),TRUE,ISNUMBER(MATCH(TRUE,EXACT(Spreadsheet!Q339,OnGroupsPriorIns),0)))</f>
        <v>1</v>
      </c>
      <c r="AW339" s="5" t="b">
        <f>OR(ISBLANK(Spreadsheet!R339),UPPER(Spreadsheet!R339)="YES")</f>
        <v>1</v>
      </c>
      <c r="AX339" s="5" t="b">
        <f>OR(ISBLANK(Spreadsheet!S339),UPPER(Spreadsheet!S339)="YES")</f>
        <v>1</v>
      </c>
      <c r="AY339" s="5" t="b">
        <f>OR(AND(ISBLANK(Spreadsheet!C339),LEN(Spreadsheet!T339)=0),AND(NOT(ISBLANK(Spreadsheet!C339)),LEN(Spreadsheet!T339)&gt;0,LEN(Spreadsheet!T339)&lt;=50))</f>
        <v>1</v>
      </c>
      <c r="AZ339" s="5" t="b">
        <f>OR(LEN(Spreadsheet!U339)=0,AND(LEN(Spreadsheet!U339)&gt;0,LEN(Spreadsheet!U339)&lt;=50))</f>
        <v>1</v>
      </c>
      <c r="BA339" s="5" t="b">
        <f>OR(AND(ISBLANK(Spreadsheet!C339),LEN(Spreadsheet!V339)=0),AND(NOT(ISBLANK(Spreadsheet!C339)),LEN(Spreadsheet!V339)&gt;0,LEN(Spreadsheet!V339)&lt;=50))</f>
        <v>1</v>
      </c>
      <c r="BB339" s="5" t="b">
        <f t="array" ref="BB339">IF(AND(ISBLANK(Spreadsheet!C339),LEN(Spreadsheet!W339)=0),TRUE,ISNUMBER(MATCH(TRUE,EXACT(Spreadsheet!W339,States),0)))</f>
        <v>1</v>
      </c>
      <c r="BC339" s="5" t="b">
        <f>OR(AND(ISBLANK(Spreadsheet!C339),LEN(Spreadsheet!X339)=0),AND(NOT(ISBLANK(Spreadsheet!C339)),LEN(Spreadsheet!X339)&gt;0,LEN(Spreadsheet!X339)=5,ISNUMBER(VALUE(Spreadsheet!X339))))</f>
        <v>1</v>
      </c>
      <c r="BD339" s="5" t="b">
        <f>OR(ISBLANK(Spreadsheet!Z339),LEN(Spreadsheet!Z339)&lt;=50)</f>
        <v>1</v>
      </c>
      <c r="BE339" s="5" t="b">
        <f>ISBLANK(Spreadsheet!AA339)</f>
        <v>1</v>
      </c>
      <c r="BF339" s="5" t="b">
        <f>ISBLANK(Spreadsheet!AB339)</f>
        <v>1</v>
      </c>
      <c r="BG339" s="5" t="b">
        <f>IF(ISERROR(DATEVALUE(TEXT(Spreadsheet!AC339,"mm/dd/yyyy")) &gt; DATEVALUE(TEXT(Spreadsheet!J339,"mm/dd/yyyy"))),IF(OR(AND(ISBLANK(Spreadsheet!AC339),ISBLANK(Spreadsheet!C339)),AND(NOT(ISBLANK(Spreadsheet!C339)),ISBLANK(Spreadsheet!AC339),NOT(ISBLANK(Spreadsheet!D339)))),TRUE,FALSE),IF(DATEVALUE(TEXT(Spreadsheet!AC339,"mm/dd/yyyy")) &gt; DATEVALUE(TEXT(Spreadsheet!J339,"mm/dd/yyyy")),TRUE,FALSE))</f>
        <v>1</v>
      </c>
      <c r="BH339" s="5" t="b">
        <f>OR(AND(ISBLANK(Spreadsheet!C339),ISBLANK(Spreadsheet!AE339)),AND(NOT(ISBLANK(Spreadsheet!C339)),NOT(ISBLANK(Spreadsheet!D339)),ISBLANK(Spreadsheet!AE339)),AND(NOT(ISBLANK(Spreadsheet!C339)),ISBLANK(Spreadsheet!D339),NOT(ISBLANK(Spreadsheet!AE339)),LEN(Spreadsheet!AE339)&lt;=100))</f>
        <v>1</v>
      </c>
      <c r="BI339" s="5" t="b">
        <f t="array" ref="BI339">IF(ISBLANK(Spreadsheet!AF339),TRUE,ISNUMBER(MATCH(TRUE,EXACT(Spreadsheet!AF339,CobraShortReasons),0)))</f>
        <v>1</v>
      </c>
      <c r="BJ339" s="5" t="b">
        <f ca="1">IF(ISERROR(DATEVALUE(TEXT(Spreadsheet!AG339,"mm/dd/yyyy")) &gt; TODAY()),IF(ISBLANK(Spreadsheet!AG339),TRUE,FALSE),IF(DATEVALUE(TEXT(Spreadsheet!AG339,"mm/dd/yyyy")) &gt; TODAY(),FALSE,TRUE))</f>
        <v>1</v>
      </c>
      <c r="BK339" s="5" t="b">
        <f>OR(ISBLANK(Spreadsheet!AH339),LEN(Spreadsheet!AH339)&lt;=25)</f>
        <v>1</v>
      </c>
      <c r="BL339" s="5" t="b">
        <f t="array" aca="1" ref="BL339" ca="1">IF(ISBLANK(Spreadsheet!AI339),TRUE,ISNUMBER(MATCH(TRUE,EXACT(Spreadsheet!AI339,INDIRECT(Spreadsheet!$D$2)),0)))</f>
        <v>1</v>
      </c>
      <c r="BM339" s="5" t="b">
        <f t="array" aca="1" ref="BM339" ca="1">IF(ISBLANK(Spreadsheet!AJ339),TRUE,ISNUMBER(MATCH(TRUE,EXACT(Spreadsheet!AJ339,INDIRECT(Spreadsheet!BJ339)),0)))</f>
        <v>1</v>
      </c>
      <c r="BN339" s="5" t="b">
        <f t="array" ref="BN339">IF(ISBLANK(Spreadsheet!AK339),TRUE,ISNUMBER(MATCH(TRUE,EXACT(Spreadsheet!AK339,DentalPlans),0)))</f>
        <v>1</v>
      </c>
      <c r="BO339" s="5" t="b">
        <f t="array" aca="1" ref="BO339" ca="1">IF(ISBLANK(Spreadsheet!AL339),TRUE,ISNUMBER(MATCH(TRUE,EXACT(Spreadsheet!AL339,INDIRECT(Spreadsheet!BK339)),0)))</f>
        <v>1</v>
      </c>
      <c r="BP339" s="5" t="b">
        <f t="array" ref="BP339">IF(ISBLANK(Spreadsheet!AM339),TRUE,ISNUMBER(MATCH(TRUE,EXACT(Spreadsheet!AM339,VisionPlans),0)))</f>
        <v>1</v>
      </c>
      <c r="BQ339" s="5" t="b">
        <f t="array" aca="1" ref="BQ339" ca="1">IF(ISBLANK(Spreadsheet!AN339),TRUE,ISNUMBER(MATCH(TRUE,EXACT(Spreadsheet!AN339,INDIRECT(Spreadsheet!BL339)),0)))</f>
        <v>1</v>
      </c>
      <c r="BR339" s="5" t="b">
        <f t="array" ref="BR339">IF(ISBLANK(Spreadsheet!AO339),TRUE,ISNUMBER(MATCH(TRUE,EXACT(Spreadsheet!AO339,LifeBenefitClasses),0)))</f>
        <v>1</v>
      </c>
      <c r="BS339" s="5" t="b">
        <f>IF(OR(ISBLANK(Spreadsheet!AO339), Spreadsheet!AO339="Waive"),IF(ISBLANK(Spreadsheet!AP339),TRUE,FALSE),IF(OR(AND(NOT(ISBLANK(Spreadsheet!AO339)),ISBLANK(Spreadsheet!AP339)),NOT(ISNUMBER(VALUE(Spreadsheet!AP339)))),FALSE,IF(OR(AND(Spreadsheet!AP339&lt;6,MOD(Spreadsheet!AP339*10,5)=0), MOD(Spreadsheet!AP339,5000)=0),TRUE,FALSE)))</f>
        <v>1</v>
      </c>
      <c r="BT339" s="5" t="b">
        <f t="array" ref="BT339">IF(ISBLANK(Spreadsheet!AQ339),TRUE,ISNUMBER(MATCH(TRUE,EXACT(Spreadsheet!AQ339,EnrollWaive),0)))</f>
        <v>1</v>
      </c>
      <c r="BU339" s="5" t="b">
        <f t="array" ref="BU339">IF(ISBLANK(Spreadsheet!AR339),TRUE,ISNUMBER(MATCH(TRUE,EXACT(Spreadsheet!AR339,LifeBenefitClasses),0)))</f>
        <v>1</v>
      </c>
      <c r="BV339" s="5" t="b">
        <f>IF(OR(ISBLANK(Spreadsheet!AR339), Spreadsheet!AR339="Waive"),IF(ISBLANK(Spreadsheet!AS339),TRUE,FALSE),IF(OR(AND(NOT(ISBLANK(Spreadsheet!AR339)),ISBLANK(Spreadsheet!AS339)),NOT(ISNUMBER(VALUE(Spreadsheet!AS339)))),FALSE,IF(OR(AND(Spreadsheet!AS339&lt;6,MOD(Spreadsheet!AS339*10,5)=0), MOD(Spreadsheet!AS339,10000)=0),TRUE,FALSE)))</f>
        <v>1</v>
      </c>
      <c r="BW339" s="5" t="b">
        <f t="array" ref="BW339">IF(ISBLANK(Spreadsheet!AT339),TRUE,ISNUMBER(MATCH(TRUE,EXACT(Spreadsheet!AT339,LifeBenefitClasses),0)))</f>
        <v>1</v>
      </c>
      <c r="BX339" s="5" t="b">
        <f>IF(OR(ISBLANK(Spreadsheet!AT339), Spreadsheet!AT339="Waive"),IF(ISBLANK(Spreadsheet!AU339),TRUE,FALSE),IF(OR(AND(NOT(ISBLANK(Spreadsheet!AT339)),ISBLANK(Spreadsheet!AU339)),NOT(ISNUMBER(VALUE(Spreadsheet!AU339)))),FALSE,IF(AND(NOT(OR(ISBLANK(Spreadsheet!AT339),Spreadsheet!AT339="Waive")),NOT(OR(ISBLANK(Spreadsheet!AR339),Spreadsheet!AR339="Waive")),MOD(Spreadsheet!AU339,5000)=0, Spreadsheet!AU339&lt;=(Spreadsheet!AS339*0.5)),TRUE,FALSE)))</f>
        <v>1</v>
      </c>
      <c r="BY339" s="5" t="b">
        <f t="array" ref="BY339">IF(ISBLANK(Spreadsheet!AV339),TRUE,ISNUMBER(MATCH(TRUE,EXACT(Spreadsheet!AV339,EnrollWaive),0)))</f>
        <v>1</v>
      </c>
      <c r="BZ339" s="5" t="b">
        <f t="array" ref="BZ339">IF(ISBLANK(Spreadsheet!AW339),TRUE,ISNUMBER(MATCH(TRUE,EXACT(Spreadsheet!AW339,LifeBenefitClasses),0)))</f>
        <v>1</v>
      </c>
      <c r="CA339" s="5" t="b">
        <f t="array" ref="CA339">IF(ISBLANK(Spreadsheet!AX339),TRUE,ISNUMBER(MATCH(TRUE,EXACT(Spreadsheet!AX339,LifeBenefitClasses),0)))</f>
        <v>1</v>
      </c>
      <c r="CB339" s="5" t="b">
        <f t="array" ref="CB339">IF(ISBLANK(Spreadsheet!AY339),TRUE,ISNUMBER(MATCH(TRUE,EXACT(Spreadsheet!AY339,LifeBenefitClasses),0)))</f>
        <v>1</v>
      </c>
      <c r="CC339" s="5" t="b">
        <f t="array" ref="CC339">IF(ISBLANK(Spreadsheet!AZ339),TRUE,ISNUMBER(MATCH(TRUE,EXACT(Spreadsheet!AZ339,LifeBenefitClasses),0)))</f>
        <v>1</v>
      </c>
      <c r="CD339" s="5" t="b">
        <f t="array" ref="CD339">IF(ISBLANK(Spreadsheet!BA339),TRUE,ISNUMBER(MATCH(TRUE,EXACT(Spreadsheet!BA339,LifeBenefitClasses),0)))</f>
        <v>1</v>
      </c>
      <c r="CE339" s="5" t="b">
        <f>IF(OR(ISBLANK(Spreadsheet!BA339), Spreadsheet!BA339="Waive"),IF(ISBLANK(Spreadsheet!BB339),TRUE,FALSE),IF(OR(AND(NOT(ISBLANK(Spreadsheet!BA339)),ISBLANK(Spreadsheet!BB339)),NOT(ISNUMBER(VALUE(Spreadsheet!BB339))),ISBLANK(Spreadsheet!BC339),NOT(ISNUMBER(VALUE(Spreadsheet!BC339)))),FALSE,IF(AND(Spreadsheet!BB339&gt;=50000,Spreadsheet!BB339&lt;=250000,MOD(Spreadsheet!BB339,10000)=0,Spreadsheet!BB339&lt;=(10*Spreadsheet!BC339)),TRUE,FALSE)))</f>
        <v>1</v>
      </c>
      <c r="CF339" s="5" t="b">
        <f>IF(NOT(ISBLANK(Spreadsheet!BC339)),AND(ISNUMBER(VALUE(Spreadsheet!BC339)),Spreadsheet!BC339&gt;0),AND(OR(ISBLANK(Spreadsheet!AO339),Spreadsheet!AO339="Waive",AND(NOT(OR(ISBLANK(Spreadsheet!AO339),Spreadsheet!AO339="Waive")),Spreadsheet!AP339&gt;=6)),OR(ISBLANK(Spreadsheet!AR339),AND(NOT(OR(ISBLANK(Spreadsheet!AR339),Spreadsheet!AR339="Waive")),Spreadsheet!AS339&gt;=6)),OR(ISBLANK(Spreadsheet!AW339)),OR(ISBLANK(Spreadsheet!AX339)),OR(ISBLANK(Spreadsheet!AY339)),OR(ISBLANK(Spreadsheet!AZ339)),OR(ISBLANK(Spreadsheet!BA339),Spreadsheet!BA339="Waive")))</f>
        <v>1</v>
      </c>
      <c r="CG339" s="5" t="b">
        <f t="shared" ca="1" si="25"/>
        <v>1</v>
      </c>
    </row>
    <row r="340" spans="8:85" x14ac:dyDescent="0.3">
      <c r="H340" s="5">
        <f t="shared" ca="1" si="22"/>
        <v>2</v>
      </c>
      <c r="I340" s="5" t="str">
        <f t="shared" ca="1" si="23"/>
        <v/>
      </c>
      <c r="J340" s="5" t="str">
        <f>IF(AND(NOT(ISBLANK(Spreadsheet!C340)),ISBLANK(Spreadsheet!D340)),Spreadsheet!F340&amp;" "&amp;Spreadsheet!H340,"")</f>
        <v/>
      </c>
      <c r="K340" s="5">
        <f>IF(AND(NOT(ISBLANK(Spreadsheet!C340)),ISBLANK(Spreadsheet!D340)),COUNTIFS(Spreadsheet!E341:E$786,"=Child",Spreadsheet!C341:C$786, "="&amp;Spreadsheet!C340) + COUNTIFS(Spreadsheet!E341:E$786,"=Step-child",Spreadsheet!C341:C$786, "="&amp;Spreadsheet!C340),0)</f>
        <v>0</v>
      </c>
      <c r="L340" s="5">
        <f>IF(NOT(ISBLANK(J340)),COUNTIFS(Spreadsheet!E341:E$786,"=Wife",Spreadsheet!C341:C$786, "="&amp;Spreadsheet!C340) + COUNTIFS(Spreadsheet!E341:E$786,"=Husband",Spreadsheet!C341:C$786, "="&amp;Spreadsheet!C340),0)</f>
        <v>0</v>
      </c>
      <c r="M340" s="5">
        <f>IF(NOT(ISBLANK(Spreadsheet!AJ340)),VLOOKUP(Spreadsheet!AJ340,'Drop Downs'!$P$2:$R$16,3,FALSE),0)</f>
        <v>0</v>
      </c>
      <c r="N340" s="5">
        <f>IF(NOT(ISBLANK(Spreadsheet!AJ340)), VLOOKUP(Spreadsheet!AJ340,'Drop Downs'!$P$2:$R$16,2,FALSE),0)</f>
        <v>0</v>
      </c>
      <c r="O340" s="5">
        <f>IF(NOT(ISBLANK(Spreadsheet!AL340)),VLOOKUP(Spreadsheet!AL340,'Drop Downs'!$P$2:$R$16,3,FALSE), 0)</f>
        <v>0</v>
      </c>
      <c r="P340" s="5">
        <f>IF(NOT(ISBLANK(Spreadsheet!AL340)),VLOOKUP(Spreadsheet!AL340,'Drop Downs'!$P$2:$R$16,2,FALSE),0)</f>
        <v>0</v>
      </c>
      <c r="Q340" s="5">
        <f>IF(NOT(ISBLANK(Spreadsheet!AN340)),VLOOKUP(Spreadsheet!AN340,'Drop Downs'!$P$2:$R$16,3,FALSE),0)</f>
        <v>0</v>
      </c>
      <c r="R340" s="5">
        <f>IF(NOT(ISBLANK(Spreadsheet!AN340)),VLOOKUP(Spreadsheet!AN340,'Drop Downs'!$P$2:$R$16,2,FALSE),0)</f>
        <v>0</v>
      </c>
      <c r="S340" s="5" t="str">
        <f>IF(OR(M340&gt;K340,N340&gt;L340,O340&gt;K340, Q340&gt;K340,N340&gt;L340, P340&gt;L340, R340&gt;L340),"Member currently has a coverage election over what he/she needs.  Please add more dependents or adjust the coverage election.","")&amp;(IF(AND(NOT(ISBLANK(Spreadsheet!C340)),NOT(ISBLANK(Spreadsheet!D340)),ISBLANK(Spreadsheet!E340)),"Dependent lacks a relationship to member.Please select one from the drop-down.",""))</f>
        <v/>
      </c>
      <c r="T340" s="5" t="b">
        <f t="shared" si="24"/>
        <v>1</v>
      </c>
      <c r="U340" s="5" t="b">
        <f>OR(ISBLANK(Spreadsheet!C340),IF(NOT(ISBLANK(Spreadsheet!D340)),NOT(ISBLANK(Spreadsheet!E340)),TRUE))</f>
        <v>1</v>
      </c>
      <c r="V340" s="5" t="b">
        <f>OR(ISBLANK(Spreadsheet!C340), NOT(ISBLANK(Spreadsheet!I340)))</f>
        <v>1</v>
      </c>
      <c r="W340" s="5" t="b">
        <f>OR(ISBLANK(Spreadsheet!D340),NOT(ISBLANK(Spreadsheet!C340)))</f>
        <v>1</v>
      </c>
      <c r="X340" s="155" t="str">
        <f>REPT("0",MIN(FIND({1,2,3,4,5,6,7,8,9},Spreadsheet!C340&amp;"123456789"))-1)&amp;IF(ISBLANK(Spreadsheet!C340),"",SUMPRODUCT(MID(0&amp;Spreadsheet!C340,LARGE(INDEX(ISNUMBER(--MID(Spreadsheet!C340,ROW($1:$225),1))*
 ROW($1:$225),0),ROW($1:$225))+1,1)*10^ROW($1:$225)/10))</f>
        <v/>
      </c>
      <c r="Y340" s="5" t="b">
        <f>IF(NOT(ISBLANK(Spreadsheet!C340)),IF(AND(ISNUMBER(VALUE(Spreadsheet!C340)), LEN(Spreadsheet!C340)=9),TRUE,FALSE),TRUE)</f>
        <v>1</v>
      </c>
      <c r="Z340" s="155" t="str">
        <f>REPT("0",MIN(FIND({1,2,3,4,5,6,7,8,9},Spreadsheet!D340&amp;"123456789"))-1)&amp;IF(ISBLANK(Spreadsheet!D340),"",SUMPRODUCT(MID(0&amp;Spreadsheet!D340,LARGE(INDEX(ISNUMBER(--MID(Spreadsheet!D340,ROW($1:$225),1))*
 ROW($1:$225),0),ROW($1:$225))+1,1)*10^ROW($1:$225)/10))</f>
        <v/>
      </c>
      <c r="AA340" s="5" t="b">
        <f>IF(AND(NOT(ISBLANK(Spreadsheet!D340)),NOT(ISBLANK(Spreadsheet!C340))),IF(AND(ISNUMBER(VALUE(Spreadsheet!D340)), LEN(Spreadsheet!D340)=9),TRUE,FALSE),IF(AND(NOT(ISBLANK(Spreadsheet!D340)),ISBLANK(Spreadsheet!C340)),FALSE,TRUE))</f>
        <v>1</v>
      </c>
      <c r="AB340" s="5" t="b">
        <f>OR(ISBLANK(Spreadsheet!Y340),IF(NOT(ISBLANK(Spreadsheet!Y340)),LEN(Spreadsheet!Y340)=10,ISNUMBER(VALUE(Spreadsheet!Y340))))</f>
        <v>1</v>
      </c>
      <c r="AC340" s="5" t="b">
        <f>OR(ISBLANK(Spreadsheet!AI340), AND(NOT(ISBLANK(Spreadsheet!AJ340)), NOT(ISNUMBER(SEARCH("Waive",Spreadsheet!AJ340)))))</f>
        <v>1</v>
      </c>
      <c r="AD340" s="5" t="b">
        <f>OR(ISBLANK(Spreadsheet!AK340), AND(NOT(ISBLANK(Spreadsheet!AL340)), NOT(ISNUMBER(SEARCH("Waive",Spreadsheet!AL340)))))</f>
        <v>1</v>
      </c>
      <c r="AE340" s="5" t="b">
        <f>OR(ISBLANK(Spreadsheet!AM340), AND(NOT(ISBLANK(Spreadsheet!AN340)), NOT(ISNUMBER(SEARCH("Waive", Spreadsheet!AN340)))))</f>
        <v>1</v>
      </c>
      <c r="AF340" s="5" t="b">
        <f>OR(ISBLANK(Spreadsheet!C340), NOT(ISBLANK(Spreadsheet!D340)),NOT(ISBLANK(Spreadsheet!L340)))</f>
        <v>1</v>
      </c>
      <c r="AG340" s="5" t="b">
        <f>IF(AND(NOT(ISBLANK(Spreadsheet!C340)), NOT(ISBLANK(Spreadsheet!D340)),Spreadsheet!C340&lt;&gt;Spreadsheet!D340),IF(ISERROR(VLOOKUP(Spreadsheet!C340, Spreadsheet!$C$6:'Spreadsheet'!$C339,1,FALSE)), FALSE, TRUE),TRUE)</f>
        <v>1</v>
      </c>
      <c r="AH340" s="5" t="b">
        <f>Spreadsheet!$B$2=Spreadsheet!AD340</f>
        <v>1</v>
      </c>
      <c r="AI340" s="5" t="b">
        <f>IF(ISBLANK(Spreadsheet!G340),TRUE,IF(OR(LEN(Spreadsheet!G340)&gt;1,ISNUMBER(VALUE(Spreadsheet!G340))),FALSE,TRUE))</f>
        <v>1</v>
      </c>
      <c r="AJ340" s="5" t="b">
        <f>OR(ISBLANK(Spreadsheet!C340), NOT(ISBLANK(Spreadsheet!B340)), NOT(ISBLANK(Spreadsheet!D340)))</f>
        <v>1</v>
      </c>
      <c r="AK340" s="5" t="b">
        <f t="array" ref="AK340">IF(OR(AND(ISBLANK(Spreadsheet!E340),ISBLANK(Spreadsheet!D340),NOT(ISBLANK(Spreadsheet!C340))),AND(ISBLANK(Spreadsheet!E340),ISBLANK(Spreadsheet!D340),ISBLANK(Spreadsheet!C340))),TRUE,ISNUMBER(MATCH(TRUE,EXACT(Spreadsheet!E340,Relationships),0)))</f>
        <v>1</v>
      </c>
      <c r="AL340" s="5" t="b">
        <f>IF(NOT(ISBLANK(Spreadsheet!C340)),IF(OR(ISBLANK(Spreadsheet!F340),LEN(Spreadsheet!F340)&gt;40),FALSE,TRUE),TRUE)</f>
        <v>1</v>
      </c>
      <c r="AM340" s="5" t="b">
        <f>IF(NOT(ISBLANK(Spreadsheet!C340)),IF(OR(ISBLANK(Spreadsheet!H340),LEN(Spreadsheet!H340)&gt;40),FALSE,TRUE),TRUE)</f>
        <v>1</v>
      </c>
      <c r="AN340" s="5" t="b">
        <f t="array" ref="AN340">IF(ISBLANK(Spreadsheet!I340),TRUE,ISNUMBER(MATCH(TRUE,EXACT(Spreadsheet!I340,GenderValues),0)))</f>
        <v>1</v>
      </c>
      <c r="AO340" s="5" t="b">
        <f ca="1">IF(ISERROR(DATEVALUE(TEXT(Spreadsheet!J340,"mm/dd/yyyy")) &gt; TODAY()),IF(AND(ISBLANK(Spreadsheet!J340),ISBLANK(Spreadsheet!C340)),TRUE,FALSE),IF(DATEVALUE(TEXT(Spreadsheet!J340,"mm/dd/yyyy")) &gt; TODAY(),FALSE,TRUE))</f>
        <v>1</v>
      </c>
      <c r="AP340" s="5" t="b">
        <f>OR(ISBLANK(Spreadsheet!K340),LEN(Spreadsheet!K340)&lt;=100)</f>
        <v>1</v>
      </c>
      <c r="AQ340" s="5" t="b">
        <f t="array" ref="AQ340">IF(OR(AND(ISBLANK(Spreadsheet!L340),ISBLANK(Spreadsheet!C340)),AND(NOT(ISBLANK(Spreadsheet!C340)),NOT(ISBLANK(Spreadsheet!D340)))),TRUE,ISNUMBER(MATCH(TRUE,EXACT(Spreadsheet!L340,MaritalStatus),0)))</f>
        <v>1</v>
      </c>
      <c r="AR340" s="5" t="b">
        <f ca="1">IF(ISERROR(DATEVALUE(TEXT(Spreadsheet!M340,"mm/dd/yyyy")) &gt; TODAY()),IF(ISBLANK(Spreadsheet!M340),TRUE,FALSE),IF(DATEVALUE(TEXT(Spreadsheet!M340,"mm/dd/yyyy")) &gt; TODAY(),FALSE,TRUE))</f>
        <v>1</v>
      </c>
      <c r="AS340" s="5" t="b">
        <f>OR(ISBLANK(Spreadsheet!N340),LEN(Spreadsheet!N340)&lt;=100)</f>
        <v>1</v>
      </c>
      <c r="AT340" s="5" t="b">
        <f>OR(ISBLANK(Spreadsheet!O340),UPPER(Spreadsheet!O340)="YES")</f>
        <v>1</v>
      </c>
      <c r="AU340" s="5" t="b">
        <f>OR(ISBLANK(Spreadsheet!P340),UPPER(Spreadsheet!P340)="YES")</f>
        <v>1</v>
      </c>
      <c r="AV340" s="5" t="b">
        <f t="array" ref="AV340">IF(ISBLANK(Spreadsheet!Q340),TRUE,ISNUMBER(MATCH(TRUE,EXACT(Spreadsheet!Q340,OnGroupsPriorIns),0)))</f>
        <v>1</v>
      </c>
      <c r="AW340" s="5" t="b">
        <f>OR(ISBLANK(Spreadsheet!R340),UPPER(Spreadsheet!R340)="YES")</f>
        <v>1</v>
      </c>
      <c r="AX340" s="5" t="b">
        <f>OR(ISBLANK(Spreadsheet!S340),UPPER(Spreadsheet!S340)="YES")</f>
        <v>1</v>
      </c>
      <c r="AY340" s="5" t="b">
        <f>OR(AND(ISBLANK(Spreadsheet!C340),LEN(Spreadsheet!T340)=0),AND(NOT(ISBLANK(Spreadsheet!C340)),LEN(Spreadsheet!T340)&gt;0,LEN(Spreadsheet!T340)&lt;=50))</f>
        <v>1</v>
      </c>
      <c r="AZ340" s="5" t="b">
        <f>OR(LEN(Spreadsheet!U340)=0,AND(LEN(Spreadsheet!U340)&gt;0,LEN(Spreadsheet!U340)&lt;=50))</f>
        <v>1</v>
      </c>
      <c r="BA340" s="5" t="b">
        <f>OR(AND(ISBLANK(Spreadsheet!C340),LEN(Spreadsheet!V340)=0),AND(NOT(ISBLANK(Spreadsheet!C340)),LEN(Spreadsheet!V340)&gt;0,LEN(Spreadsheet!V340)&lt;=50))</f>
        <v>1</v>
      </c>
      <c r="BB340" s="5" t="b">
        <f t="array" ref="BB340">IF(AND(ISBLANK(Spreadsheet!C340),LEN(Spreadsheet!W340)=0),TRUE,ISNUMBER(MATCH(TRUE,EXACT(Spreadsheet!W340,States),0)))</f>
        <v>1</v>
      </c>
      <c r="BC340" s="5" t="b">
        <f>OR(AND(ISBLANK(Spreadsheet!C340),LEN(Spreadsheet!X340)=0),AND(NOT(ISBLANK(Spreadsheet!C340)),LEN(Spreadsheet!X340)&gt;0,LEN(Spreadsheet!X340)=5,ISNUMBER(VALUE(Spreadsheet!X340))))</f>
        <v>1</v>
      </c>
      <c r="BD340" s="5" t="b">
        <f>OR(ISBLANK(Spreadsheet!Z340),LEN(Spreadsheet!Z340)&lt;=50)</f>
        <v>1</v>
      </c>
      <c r="BE340" s="5" t="b">
        <f>ISBLANK(Spreadsheet!AA340)</f>
        <v>1</v>
      </c>
      <c r="BF340" s="5" t="b">
        <f>ISBLANK(Spreadsheet!AB340)</f>
        <v>1</v>
      </c>
      <c r="BG340" s="5" t="b">
        <f>IF(ISERROR(DATEVALUE(TEXT(Spreadsheet!AC340,"mm/dd/yyyy")) &gt; DATEVALUE(TEXT(Spreadsheet!J340,"mm/dd/yyyy"))),IF(OR(AND(ISBLANK(Spreadsheet!AC340),ISBLANK(Spreadsheet!C340)),AND(NOT(ISBLANK(Spreadsheet!C340)),ISBLANK(Spreadsheet!AC340),NOT(ISBLANK(Spreadsheet!D340)))),TRUE,FALSE),IF(DATEVALUE(TEXT(Spreadsheet!AC340,"mm/dd/yyyy")) &gt; DATEVALUE(TEXT(Spreadsheet!J340,"mm/dd/yyyy")),TRUE,FALSE))</f>
        <v>1</v>
      </c>
      <c r="BH340" s="5" t="b">
        <f>OR(AND(ISBLANK(Spreadsheet!C340),ISBLANK(Spreadsheet!AE340)),AND(NOT(ISBLANK(Spreadsheet!C340)),NOT(ISBLANK(Spreadsheet!D340)),ISBLANK(Spreadsheet!AE340)),AND(NOT(ISBLANK(Spreadsheet!C340)),ISBLANK(Spreadsheet!D340),NOT(ISBLANK(Spreadsheet!AE340)),LEN(Spreadsheet!AE340)&lt;=100))</f>
        <v>1</v>
      </c>
      <c r="BI340" s="5" t="b">
        <f t="array" ref="BI340">IF(ISBLANK(Spreadsheet!AF340),TRUE,ISNUMBER(MATCH(TRUE,EXACT(Spreadsheet!AF340,CobraShortReasons),0)))</f>
        <v>1</v>
      </c>
      <c r="BJ340" s="5" t="b">
        <f ca="1">IF(ISERROR(DATEVALUE(TEXT(Spreadsheet!AG340,"mm/dd/yyyy")) &gt; TODAY()),IF(ISBLANK(Spreadsheet!AG340),TRUE,FALSE),IF(DATEVALUE(TEXT(Spreadsheet!AG340,"mm/dd/yyyy")) &gt; TODAY(),FALSE,TRUE))</f>
        <v>1</v>
      </c>
      <c r="BK340" s="5" t="b">
        <f>OR(ISBLANK(Spreadsheet!AH340),LEN(Spreadsheet!AH340)&lt;=25)</f>
        <v>1</v>
      </c>
      <c r="BL340" s="5" t="b">
        <f t="array" aca="1" ref="BL340" ca="1">IF(ISBLANK(Spreadsheet!AI340),TRUE,ISNUMBER(MATCH(TRUE,EXACT(Spreadsheet!AI340,INDIRECT(Spreadsheet!$D$2)),0)))</f>
        <v>1</v>
      </c>
      <c r="BM340" s="5" t="b">
        <f t="array" aca="1" ref="BM340" ca="1">IF(ISBLANK(Spreadsheet!AJ340),TRUE,ISNUMBER(MATCH(TRUE,EXACT(Spreadsheet!AJ340,INDIRECT(Spreadsheet!BJ340)),0)))</f>
        <v>1</v>
      </c>
      <c r="BN340" s="5" t="b">
        <f t="array" ref="BN340">IF(ISBLANK(Spreadsheet!AK340),TRUE,ISNUMBER(MATCH(TRUE,EXACT(Spreadsheet!AK340,DentalPlans),0)))</f>
        <v>1</v>
      </c>
      <c r="BO340" s="5" t="b">
        <f t="array" aca="1" ref="BO340" ca="1">IF(ISBLANK(Spreadsheet!AL340),TRUE,ISNUMBER(MATCH(TRUE,EXACT(Spreadsheet!AL340,INDIRECT(Spreadsheet!BK340)),0)))</f>
        <v>1</v>
      </c>
      <c r="BP340" s="5" t="b">
        <f t="array" ref="BP340">IF(ISBLANK(Spreadsheet!AM340),TRUE,ISNUMBER(MATCH(TRUE,EXACT(Spreadsheet!AM340,VisionPlans),0)))</f>
        <v>1</v>
      </c>
      <c r="BQ340" s="5" t="b">
        <f t="array" aca="1" ref="BQ340" ca="1">IF(ISBLANK(Spreadsheet!AN340),TRUE,ISNUMBER(MATCH(TRUE,EXACT(Spreadsheet!AN340,INDIRECT(Spreadsheet!BL340)),0)))</f>
        <v>1</v>
      </c>
      <c r="BR340" s="5" t="b">
        <f t="array" ref="BR340">IF(ISBLANK(Spreadsheet!AO340),TRUE,ISNUMBER(MATCH(TRUE,EXACT(Spreadsheet!AO340,LifeBenefitClasses),0)))</f>
        <v>1</v>
      </c>
      <c r="BS340" s="5" t="b">
        <f>IF(OR(ISBLANK(Spreadsheet!AO340), Spreadsheet!AO340="Waive"),IF(ISBLANK(Spreadsheet!AP340),TRUE,FALSE),IF(OR(AND(NOT(ISBLANK(Spreadsheet!AO340)),ISBLANK(Spreadsheet!AP340)),NOT(ISNUMBER(VALUE(Spreadsheet!AP340)))),FALSE,IF(OR(AND(Spreadsheet!AP340&lt;6,MOD(Spreadsheet!AP340*10,5)=0), MOD(Spreadsheet!AP340,5000)=0),TRUE,FALSE)))</f>
        <v>1</v>
      </c>
      <c r="BT340" s="5" t="b">
        <f t="array" ref="BT340">IF(ISBLANK(Spreadsheet!AQ340),TRUE,ISNUMBER(MATCH(TRUE,EXACT(Spreadsheet!AQ340,EnrollWaive),0)))</f>
        <v>1</v>
      </c>
      <c r="BU340" s="5" t="b">
        <f t="array" ref="BU340">IF(ISBLANK(Spreadsheet!AR340),TRUE,ISNUMBER(MATCH(TRUE,EXACT(Spreadsheet!AR340,LifeBenefitClasses),0)))</f>
        <v>1</v>
      </c>
      <c r="BV340" s="5" t="b">
        <f>IF(OR(ISBLANK(Spreadsheet!AR340), Spreadsheet!AR340="Waive"),IF(ISBLANK(Spreadsheet!AS340),TRUE,FALSE),IF(OR(AND(NOT(ISBLANK(Spreadsheet!AR340)),ISBLANK(Spreadsheet!AS340)),NOT(ISNUMBER(VALUE(Spreadsheet!AS340)))),FALSE,IF(OR(AND(Spreadsheet!AS340&lt;6,MOD(Spreadsheet!AS340*10,5)=0), MOD(Spreadsheet!AS340,10000)=0),TRUE,FALSE)))</f>
        <v>1</v>
      </c>
      <c r="BW340" s="5" t="b">
        <f t="array" ref="BW340">IF(ISBLANK(Spreadsheet!AT340),TRUE,ISNUMBER(MATCH(TRUE,EXACT(Spreadsheet!AT340,LifeBenefitClasses),0)))</f>
        <v>1</v>
      </c>
      <c r="BX340" s="5" t="b">
        <f>IF(OR(ISBLANK(Spreadsheet!AT340), Spreadsheet!AT340="Waive"),IF(ISBLANK(Spreadsheet!AU340),TRUE,FALSE),IF(OR(AND(NOT(ISBLANK(Spreadsheet!AT340)),ISBLANK(Spreadsheet!AU340)),NOT(ISNUMBER(VALUE(Spreadsheet!AU340)))),FALSE,IF(AND(NOT(OR(ISBLANK(Spreadsheet!AT340),Spreadsheet!AT340="Waive")),NOT(OR(ISBLANK(Spreadsheet!AR340),Spreadsheet!AR340="Waive")),MOD(Spreadsheet!AU340,5000)=0, Spreadsheet!AU340&lt;=(Spreadsheet!AS340*0.5)),TRUE,FALSE)))</f>
        <v>1</v>
      </c>
      <c r="BY340" s="5" t="b">
        <f t="array" ref="BY340">IF(ISBLANK(Spreadsheet!AV340),TRUE,ISNUMBER(MATCH(TRUE,EXACT(Spreadsheet!AV340,EnrollWaive),0)))</f>
        <v>1</v>
      </c>
      <c r="BZ340" s="5" t="b">
        <f t="array" ref="BZ340">IF(ISBLANK(Spreadsheet!AW340),TRUE,ISNUMBER(MATCH(TRUE,EXACT(Spreadsheet!AW340,LifeBenefitClasses),0)))</f>
        <v>1</v>
      </c>
      <c r="CA340" s="5" t="b">
        <f t="array" ref="CA340">IF(ISBLANK(Spreadsheet!AX340),TRUE,ISNUMBER(MATCH(TRUE,EXACT(Spreadsheet!AX340,LifeBenefitClasses),0)))</f>
        <v>1</v>
      </c>
      <c r="CB340" s="5" t="b">
        <f t="array" ref="CB340">IF(ISBLANK(Spreadsheet!AY340),TRUE,ISNUMBER(MATCH(TRUE,EXACT(Spreadsheet!AY340,LifeBenefitClasses),0)))</f>
        <v>1</v>
      </c>
      <c r="CC340" s="5" t="b">
        <f t="array" ref="CC340">IF(ISBLANK(Spreadsheet!AZ340),TRUE,ISNUMBER(MATCH(TRUE,EXACT(Spreadsheet!AZ340,LifeBenefitClasses),0)))</f>
        <v>1</v>
      </c>
      <c r="CD340" s="5" t="b">
        <f t="array" ref="CD340">IF(ISBLANK(Spreadsheet!BA340),TRUE,ISNUMBER(MATCH(TRUE,EXACT(Spreadsheet!BA340,LifeBenefitClasses),0)))</f>
        <v>1</v>
      </c>
      <c r="CE340" s="5" t="b">
        <f>IF(OR(ISBLANK(Spreadsheet!BA340), Spreadsheet!BA340="Waive"),IF(ISBLANK(Spreadsheet!BB340),TRUE,FALSE),IF(OR(AND(NOT(ISBLANK(Spreadsheet!BA340)),ISBLANK(Spreadsheet!BB340)),NOT(ISNUMBER(VALUE(Spreadsheet!BB340))),ISBLANK(Spreadsheet!BC340),NOT(ISNUMBER(VALUE(Spreadsheet!BC340)))),FALSE,IF(AND(Spreadsheet!BB340&gt;=50000,Spreadsheet!BB340&lt;=250000,MOD(Spreadsheet!BB340,10000)=0,Spreadsheet!BB340&lt;=(10*Spreadsheet!BC340)),TRUE,FALSE)))</f>
        <v>1</v>
      </c>
      <c r="CF340" s="5" t="b">
        <f>IF(NOT(ISBLANK(Spreadsheet!BC340)),AND(ISNUMBER(VALUE(Spreadsheet!BC340)),Spreadsheet!BC340&gt;0),AND(OR(ISBLANK(Spreadsheet!AO340),Spreadsheet!AO340="Waive",AND(NOT(OR(ISBLANK(Spreadsheet!AO340),Spreadsheet!AO340="Waive")),Spreadsheet!AP340&gt;=6)),OR(ISBLANK(Spreadsheet!AR340),AND(NOT(OR(ISBLANK(Spreadsheet!AR340),Spreadsheet!AR340="Waive")),Spreadsheet!AS340&gt;=6)),OR(ISBLANK(Spreadsheet!AW340)),OR(ISBLANK(Spreadsheet!AX340)),OR(ISBLANK(Spreadsheet!AY340)),OR(ISBLANK(Spreadsheet!AZ340)),OR(ISBLANK(Spreadsheet!BA340),Spreadsheet!BA340="Waive")))</f>
        <v>1</v>
      </c>
      <c r="CG340" s="5" t="b">
        <f t="shared" ca="1" si="25"/>
        <v>1</v>
      </c>
    </row>
    <row r="341" spans="8:85" x14ac:dyDescent="0.3">
      <c r="H341" s="5">
        <f t="shared" ca="1" si="22"/>
        <v>2</v>
      </c>
      <c r="I341" s="5" t="str">
        <f t="shared" ca="1" si="23"/>
        <v/>
      </c>
      <c r="J341" s="5" t="str">
        <f>IF(AND(NOT(ISBLANK(Spreadsheet!C341)),ISBLANK(Spreadsheet!D341)),Spreadsheet!F341&amp;" "&amp;Spreadsheet!H341,"")</f>
        <v/>
      </c>
      <c r="K341" s="5">
        <f>IF(AND(NOT(ISBLANK(Spreadsheet!C341)),ISBLANK(Spreadsheet!D341)),COUNTIFS(Spreadsheet!E342:E$786,"=Child",Spreadsheet!C342:C$786, "="&amp;Spreadsheet!C341) + COUNTIFS(Spreadsheet!E342:E$786,"=Step-child",Spreadsheet!C342:C$786, "="&amp;Spreadsheet!C341),0)</f>
        <v>0</v>
      </c>
      <c r="L341" s="5">
        <f>IF(NOT(ISBLANK(J341)),COUNTIFS(Spreadsheet!E342:E$786,"=Wife",Spreadsheet!C342:C$786, "="&amp;Spreadsheet!C341) + COUNTIFS(Spreadsheet!E342:E$786,"=Husband",Spreadsheet!C342:C$786, "="&amp;Spreadsheet!C341),0)</f>
        <v>0</v>
      </c>
      <c r="M341" s="5">
        <f>IF(NOT(ISBLANK(Spreadsheet!AJ341)),VLOOKUP(Spreadsheet!AJ341,'Drop Downs'!$P$2:$R$16,3,FALSE),0)</f>
        <v>0</v>
      </c>
      <c r="N341" s="5">
        <f>IF(NOT(ISBLANK(Spreadsheet!AJ341)), VLOOKUP(Spreadsheet!AJ341,'Drop Downs'!$P$2:$R$16,2,FALSE),0)</f>
        <v>0</v>
      </c>
      <c r="O341" s="5">
        <f>IF(NOT(ISBLANK(Spreadsheet!AL341)),VLOOKUP(Spreadsheet!AL341,'Drop Downs'!$P$2:$R$16,3,FALSE), 0)</f>
        <v>0</v>
      </c>
      <c r="P341" s="5">
        <f>IF(NOT(ISBLANK(Spreadsheet!AL341)),VLOOKUP(Spreadsheet!AL341,'Drop Downs'!$P$2:$R$16,2,FALSE),0)</f>
        <v>0</v>
      </c>
      <c r="Q341" s="5">
        <f>IF(NOT(ISBLANK(Spreadsheet!AN341)),VLOOKUP(Spreadsheet!AN341,'Drop Downs'!$P$2:$R$16,3,FALSE),0)</f>
        <v>0</v>
      </c>
      <c r="R341" s="5">
        <f>IF(NOT(ISBLANK(Spreadsheet!AN341)),VLOOKUP(Spreadsheet!AN341,'Drop Downs'!$P$2:$R$16,2,FALSE),0)</f>
        <v>0</v>
      </c>
      <c r="S341" s="5" t="str">
        <f>IF(OR(M341&gt;K341,N341&gt;L341,O341&gt;K341, Q341&gt;K341,N341&gt;L341, P341&gt;L341, R341&gt;L341),"Member currently has a coverage election over what he/she needs.  Please add more dependents or adjust the coverage election.","")&amp;(IF(AND(NOT(ISBLANK(Spreadsheet!C341)),NOT(ISBLANK(Spreadsheet!D341)),ISBLANK(Spreadsheet!E341)),"Dependent lacks a relationship to member.Please select one from the drop-down.",""))</f>
        <v/>
      </c>
      <c r="T341" s="5" t="b">
        <f t="shared" si="24"/>
        <v>1</v>
      </c>
      <c r="U341" s="5" t="b">
        <f>OR(ISBLANK(Spreadsheet!C341),IF(NOT(ISBLANK(Spreadsheet!D341)),NOT(ISBLANK(Spreadsheet!E341)),TRUE))</f>
        <v>1</v>
      </c>
      <c r="V341" s="5" t="b">
        <f>OR(ISBLANK(Spreadsheet!C341), NOT(ISBLANK(Spreadsheet!I341)))</f>
        <v>1</v>
      </c>
      <c r="W341" s="5" t="b">
        <f>OR(ISBLANK(Spreadsheet!D341),NOT(ISBLANK(Spreadsheet!C341)))</f>
        <v>1</v>
      </c>
      <c r="X341" s="155" t="str">
        <f>REPT("0",MIN(FIND({1,2,3,4,5,6,7,8,9},Spreadsheet!C341&amp;"123456789"))-1)&amp;IF(ISBLANK(Spreadsheet!C341),"",SUMPRODUCT(MID(0&amp;Spreadsheet!C341,LARGE(INDEX(ISNUMBER(--MID(Spreadsheet!C341,ROW($1:$225),1))*
 ROW($1:$225),0),ROW($1:$225))+1,1)*10^ROW($1:$225)/10))</f>
        <v/>
      </c>
      <c r="Y341" s="5" t="b">
        <f>IF(NOT(ISBLANK(Spreadsheet!C341)),IF(AND(ISNUMBER(VALUE(Spreadsheet!C341)), LEN(Spreadsheet!C341)=9),TRUE,FALSE),TRUE)</f>
        <v>1</v>
      </c>
      <c r="Z341" s="155" t="str">
        <f>REPT("0",MIN(FIND({1,2,3,4,5,6,7,8,9},Spreadsheet!D341&amp;"123456789"))-1)&amp;IF(ISBLANK(Spreadsheet!D341),"",SUMPRODUCT(MID(0&amp;Spreadsheet!D341,LARGE(INDEX(ISNUMBER(--MID(Spreadsheet!D341,ROW($1:$225),1))*
 ROW($1:$225),0),ROW($1:$225))+1,1)*10^ROW($1:$225)/10))</f>
        <v/>
      </c>
      <c r="AA341" s="5" t="b">
        <f>IF(AND(NOT(ISBLANK(Spreadsheet!D341)),NOT(ISBLANK(Spreadsheet!C341))),IF(AND(ISNUMBER(VALUE(Spreadsheet!D341)), LEN(Spreadsheet!D341)=9),TRUE,FALSE),IF(AND(NOT(ISBLANK(Spreadsheet!D341)),ISBLANK(Spreadsheet!C341)),FALSE,TRUE))</f>
        <v>1</v>
      </c>
      <c r="AB341" s="5" t="b">
        <f>OR(ISBLANK(Spreadsheet!Y341),IF(NOT(ISBLANK(Spreadsheet!Y341)),LEN(Spreadsheet!Y341)=10,ISNUMBER(VALUE(Spreadsheet!Y341))))</f>
        <v>1</v>
      </c>
      <c r="AC341" s="5" t="b">
        <f>OR(ISBLANK(Spreadsheet!AI341), AND(NOT(ISBLANK(Spreadsheet!AJ341)), NOT(ISNUMBER(SEARCH("Waive",Spreadsheet!AJ341)))))</f>
        <v>1</v>
      </c>
      <c r="AD341" s="5" t="b">
        <f>OR(ISBLANK(Spreadsheet!AK341), AND(NOT(ISBLANK(Spreadsheet!AL341)), NOT(ISNUMBER(SEARCH("Waive",Spreadsheet!AL341)))))</f>
        <v>1</v>
      </c>
      <c r="AE341" s="5" t="b">
        <f>OR(ISBLANK(Spreadsheet!AM341), AND(NOT(ISBLANK(Spreadsheet!AN341)), NOT(ISNUMBER(SEARCH("Waive", Spreadsheet!AN341)))))</f>
        <v>1</v>
      </c>
      <c r="AF341" s="5" t="b">
        <f>OR(ISBLANK(Spreadsheet!C341), NOT(ISBLANK(Spreadsheet!D341)),NOT(ISBLANK(Spreadsheet!L341)))</f>
        <v>1</v>
      </c>
      <c r="AG341" s="5" t="b">
        <f>IF(AND(NOT(ISBLANK(Spreadsheet!C341)), NOT(ISBLANK(Spreadsheet!D341)),Spreadsheet!C341&lt;&gt;Spreadsheet!D341),IF(ISERROR(VLOOKUP(Spreadsheet!C341, Spreadsheet!$C$6:'Spreadsheet'!$C340,1,FALSE)), FALSE, TRUE),TRUE)</f>
        <v>1</v>
      </c>
      <c r="AH341" s="5" t="b">
        <f>Spreadsheet!$B$2=Spreadsheet!AD341</f>
        <v>1</v>
      </c>
      <c r="AI341" s="5" t="b">
        <f>IF(ISBLANK(Spreadsheet!G341),TRUE,IF(OR(LEN(Spreadsheet!G341)&gt;1,ISNUMBER(VALUE(Spreadsheet!G341))),FALSE,TRUE))</f>
        <v>1</v>
      </c>
      <c r="AJ341" s="5" t="b">
        <f>OR(ISBLANK(Spreadsheet!C341), NOT(ISBLANK(Spreadsheet!B341)), NOT(ISBLANK(Spreadsheet!D341)))</f>
        <v>1</v>
      </c>
      <c r="AK341" s="5" t="b">
        <f t="array" ref="AK341">IF(OR(AND(ISBLANK(Spreadsheet!E341),ISBLANK(Spreadsheet!D341),NOT(ISBLANK(Spreadsheet!C341))),AND(ISBLANK(Spreadsheet!E341),ISBLANK(Spreadsheet!D341),ISBLANK(Spreadsheet!C341))),TRUE,ISNUMBER(MATCH(TRUE,EXACT(Spreadsheet!E341,Relationships),0)))</f>
        <v>1</v>
      </c>
      <c r="AL341" s="5" t="b">
        <f>IF(NOT(ISBLANK(Spreadsheet!C341)),IF(OR(ISBLANK(Spreadsheet!F341),LEN(Spreadsheet!F341)&gt;40),FALSE,TRUE),TRUE)</f>
        <v>1</v>
      </c>
      <c r="AM341" s="5" t="b">
        <f>IF(NOT(ISBLANK(Spreadsheet!C341)),IF(OR(ISBLANK(Spreadsheet!H341),LEN(Spreadsheet!H341)&gt;40),FALSE,TRUE),TRUE)</f>
        <v>1</v>
      </c>
      <c r="AN341" s="5" t="b">
        <f t="array" ref="AN341">IF(ISBLANK(Spreadsheet!I341),TRUE,ISNUMBER(MATCH(TRUE,EXACT(Spreadsheet!I341,GenderValues),0)))</f>
        <v>1</v>
      </c>
      <c r="AO341" s="5" t="b">
        <f ca="1">IF(ISERROR(DATEVALUE(TEXT(Spreadsheet!J341,"mm/dd/yyyy")) &gt; TODAY()),IF(AND(ISBLANK(Spreadsheet!J341),ISBLANK(Spreadsheet!C341)),TRUE,FALSE),IF(DATEVALUE(TEXT(Spreadsheet!J341,"mm/dd/yyyy")) &gt; TODAY(),FALSE,TRUE))</f>
        <v>1</v>
      </c>
      <c r="AP341" s="5" t="b">
        <f>OR(ISBLANK(Spreadsheet!K341),LEN(Spreadsheet!K341)&lt;=100)</f>
        <v>1</v>
      </c>
      <c r="AQ341" s="5" t="b">
        <f t="array" ref="AQ341">IF(OR(AND(ISBLANK(Spreadsheet!L341),ISBLANK(Spreadsheet!C341)),AND(NOT(ISBLANK(Spreadsheet!C341)),NOT(ISBLANK(Spreadsheet!D341)))),TRUE,ISNUMBER(MATCH(TRUE,EXACT(Spreadsheet!L341,MaritalStatus),0)))</f>
        <v>1</v>
      </c>
      <c r="AR341" s="5" t="b">
        <f ca="1">IF(ISERROR(DATEVALUE(TEXT(Spreadsheet!M341,"mm/dd/yyyy")) &gt; TODAY()),IF(ISBLANK(Spreadsheet!M341),TRUE,FALSE),IF(DATEVALUE(TEXT(Spreadsheet!M341,"mm/dd/yyyy")) &gt; TODAY(),FALSE,TRUE))</f>
        <v>1</v>
      </c>
      <c r="AS341" s="5" t="b">
        <f>OR(ISBLANK(Spreadsheet!N341),LEN(Spreadsheet!N341)&lt;=100)</f>
        <v>1</v>
      </c>
      <c r="AT341" s="5" t="b">
        <f>OR(ISBLANK(Spreadsheet!O341),UPPER(Spreadsheet!O341)="YES")</f>
        <v>1</v>
      </c>
      <c r="AU341" s="5" t="b">
        <f>OR(ISBLANK(Spreadsheet!P341),UPPER(Spreadsheet!P341)="YES")</f>
        <v>1</v>
      </c>
      <c r="AV341" s="5" t="b">
        <f t="array" ref="AV341">IF(ISBLANK(Spreadsheet!Q341),TRUE,ISNUMBER(MATCH(TRUE,EXACT(Spreadsheet!Q341,OnGroupsPriorIns),0)))</f>
        <v>1</v>
      </c>
      <c r="AW341" s="5" t="b">
        <f>OR(ISBLANK(Spreadsheet!R341),UPPER(Spreadsheet!R341)="YES")</f>
        <v>1</v>
      </c>
      <c r="AX341" s="5" t="b">
        <f>OR(ISBLANK(Spreadsheet!S341),UPPER(Spreadsheet!S341)="YES")</f>
        <v>1</v>
      </c>
      <c r="AY341" s="5" t="b">
        <f>OR(AND(ISBLANK(Spreadsheet!C341),LEN(Spreadsheet!T341)=0),AND(NOT(ISBLANK(Spreadsheet!C341)),LEN(Spreadsheet!T341)&gt;0,LEN(Spreadsheet!T341)&lt;=50))</f>
        <v>1</v>
      </c>
      <c r="AZ341" s="5" t="b">
        <f>OR(LEN(Spreadsheet!U341)=0,AND(LEN(Spreadsheet!U341)&gt;0,LEN(Spreadsheet!U341)&lt;=50))</f>
        <v>1</v>
      </c>
      <c r="BA341" s="5" t="b">
        <f>OR(AND(ISBLANK(Spreadsheet!C341),LEN(Spreadsheet!V341)=0),AND(NOT(ISBLANK(Spreadsheet!C341)),LEN(Spreadsheet!V341)&gt;0,LEN(Spreadsheet!V341)&lt;=50))</f>
        <v>1</v>
      </c>
      <c r="BB341" s="5" t="b">
        <f t="array" ref="BB341">IF(AND(ISBLANK(Spreadsheet!C341),LEN(Spreadsheet!W341)=0),TRUE,ISNUMBER(MATCH(TRUE,EXACT(Spreadsheet!W341,States),0)))</f>
        <v>1</v>
      </c>
      <c r="BC341" s="5" t="b">
        <f>OR(AND(ISBLANK(Spreadsheet!C341),LEN(Spreadsheet!X341)=0),AND(NOT(ISBLANK(Spreadsheet!C341)),LEN(Spreadsheet!X341)&gt;0,LEN(Spreadsheet!X341)=5,ISNUMBER(VALUE(Spreadsheet!X341))))</f>
        <v>1</v>
      </c>
      <c r="BD341" s="5" t="b">
        <f>OR(ISBLANK(Spreadsheet!Z341),LEN(Spreadsheet!Z341)&lt;=50)</f>
        <v>1</v>
      </c>
      <c r="BE341" s="5" t="b">
        <f>ISBLANK(Spreadsheet!AA341)</f>
        <v>1</v>
      </c>
      <c r="BF341" s="5" t="b">
        <f>ISBLANK(Spreadsheet!AB341)</f>
        <v>1</v>
      </c>
      <c r="BG341" s="5" t="b">
        <f>IF(ISERROR(DATEVALUE(TEXT(Spreadsheet!AC341,"mm/dd/yyyy")) &gt; DATEVALUE(TEXT(Spreadsheet!J341,"mm/dd/yyyy"))),IF(OR(AND(ISBLANK(Spreadsheet!AC341),ISBLANK(Spreadsheet!C341)),AND(NOT(ISBLANK(Spreadsheet!C341)),ISBLANK(Spreadsheet!AC341),NOT(ISBLANK(Spreadsheet!D341)))),TRUE,FALSE),IF(DATEVALUE(TEXT(Spreadsheet!AC341,"mm/dd/yyyy")) &gt; DATEVALUE(TEXT(Spreadsheet!J341,"mm/dd/yyyy")),TRUE,FALSE))</f>
        <v>1</v>
      </c>
      <c r="BH341" s="5" t="b">
        <f>OR(AND(ISBLANK(Spreadsheet!C341),ISBLANK(Spreadsheet!AE341)),AND(NOT(ISBLANK(Spreadsheet!C341)),NOT(ISBLANK(Spreadsheet!D341)),ISBLANK(Spreadsheet!AE341)),AND(NOT(ISBLANK(Spreadsheet!C341)),ISBLANK(Spreadsheet!D341),NOT(ISBLANK(Spreadsheet!AE341)),LEN(Spreadsheet!AE341)&lt;=100))</f>
        <v>1</v>
      </c>
      <c r="BI341" s="5" t="b">
        <f t="array" ref="BI341">IF(ISBLANK(Spreadsheet!AF341),TRUE,ISNUMBER(MATCH(TRUE,EXACT(Spreadsheet!AF341,CobraShortReasons),0)))</f>
        <v>1</v>
      </c>
      <c r="BJ341" s="5" t="b">
        <f ca="1">IF(ISERROR(DATEVALUE(TEXT(Spreadsheet!AG341,"mm/dd/yyyy")) &gt; TODAY()),IF(ISBLANK(Spreadsheet!AG341),TRUE,FALSE),IF(DATEVALUE(TEXT(Spreadsheet!AG341,"mm/dd/yyyy")) &gt; TODAY(),FALSE,TRUE))</f>
        <v>1</v>
      </c>
      <c r="BK341" s="5" t="b">
        <f>OR(ISBLANK(Spreadsheet!AH341),LEN(Spreadsheet!AH341)&lt;=25)</f>
        <v>1</v>
      </c>
      <c r="BL341" s="5" t="b">
        <f t="array" aca="1" ref="BL341" ca="1">IF(ISBLANK(Spreadsheet!AI341),TRUE,ISNUMBER(MATCH(TRUE,EXACT(Spreadsheet!AI341,INDIRECT(Spreadsheet!$D$2)),0)))</f>
        <v>1</v>
      </c>
      <c r="BM341" s="5" t="b">
        <f t="array" aca="1" ref="BM341" ca="1">IF(ISBLANK(Spreadsheet!AJ341),TRUE,ISNUMBER(MATCH(TRUE,EXACT(Spreadsheet!AJ341,INDIRECT(Spreadsheet!BJ341)),0)))</f>
        <v>1</v>
      </c>
      <c r="BN341" s="5" t="b">
        <f t="array" ref="BN341">IF(ISBLANK(Spreadsheet!AK341),TRUE,ISNUMBER(MATCH(TRUE,EXACT(Spreadsheet!AK341,DentalPlans),0)))</f>
        <v>1</v>
      </c>
      <c r="BO341" s="5" t="b">
        <f t="array" aca="1" ref="BO341" ca="1">IF(ISBLANK(Spreadsheet!AL341),TRUE,ISNUMBER(MATCH(TRUE,EXACT(Spreadsheet!AL341,INDIRECT(Spreadsheet!BK341)),0)))</f>
        <v>1</v>
      </c>
      <c r="BP341" s="5" t="b">
        <f t="array" ref="BP341">IF(ISBLANK(Spreadsheet!AM341),TRUE,ISNUMBER(MATCH(TRUE,EXACT(Spreadsheet!AM341,VisionPlans),0)))</f>
        <v>1</v>
      </c>
      <c r="BQ341" s="5" t="b">
        <f t="array" aca="1" ref="BQ341" ca="1">IF(ISBLANK(Spreadsheet!AN341),TRUE,ISNUMBER(MATCH(TRUE,EXACT(Spreadsheet!AN341,INDIRECT(Spreadsheet!BL341)),0)))</f>
        <v>1</v>
      </c>
      <c r="BR341" s="5" t="b">
        <f t="array" ref="BR341">IF(ISBLANK(Spreadsheet!AO341),TRUE,ISNUMBER(MATCH(TRUE,EXACT(Spreadsheet!AO341,LifeBenefitClasses),0)))</f>
        <v>1</v>
      </c>
      <c r="BS341" s="5" t="b">
        <f>IF(OR(ISBLANK(Spreadsheet!AO341), Spreadsheet!AO341="Waive"),IF(ISBLANK(Spreadsheet!AP341),TRUE,FALSE),IF(OR(AND(NOT(ISBLANK(Spreadsheet!AO341)),ISBLANK(Spreadsheet!AP341)),NOT(ISNUMBER(VALUE(Spreadsheet!AP341)))),FALSE,IF(OR(AND(Spreadsheet!AP341&lt;6,MOD(Spreadsheet!AP341*10,5)=0), MOD(Spreadsheet!AP341,5000)=0),TRUE,FALSE)))</f>
        <v>1</v>
      </c>
      <c r="BT341" s="5" t="b">
        <f t="array" ref="BT341">IF(ISBLANK(Spreadsheet!AQ341),TRUE,ISNUMBER(MATCH(TRUE,EXACT(Spreadsheet!AQ341,EnrollWaive),0)))</f>
        <v>1</v>
      </c>
      <c r="BU341" s="5" t="b">
        <f t="array" ref="BU341">IF(ISBLANK(Spreadsheet!AR341),TRUE,ISNUMBER(MATCH(TRUE,EXACT(Spreadsheet!AR341,LifeBenefitClasses),0)))</f>
        <v>1</v>
      </c>
      <c r="BV341" s="5" t="b">
        <f>IF(OR(ISBLANK(Spreadsheet!AR341), Spreadsheet!AR341="Waive"),IF(ISBLANK(Spreadsheet!AS341),TRUE,FALSE),IF(OR(AND(NOT(ISBLANK(Spreadsheet!AR341)),ISBLANK(Spreadsheet!AS341)),NOT(ISNUMBER(VALUE(Spreadsheet!AS341)))),FALSE,IF(OR(AND(Spreadsheet!AS341&lt;6,MOD(Spreadsheet!AS341*10,5)=0), MOD(Spreadsheet!AS341,10000)=0),TRUE,FALSE)))</f>
        <v>1</v>
      </c>
      <c r="BW341" s="5" t="b">
        <f t="array" ref="BW341">IF(ISBLANK(Spreadsheet!AT341),TRUE,ISNUMBER(MATCH(TRUE,EXACT(Spreadsheet!AT341,LifeBenefitClasses),0)))</f>
        <v>1</v>
      </c>
      <c r="BX341" s="5" t="b">
        <f>IF(OR(ISBLANK(Spreadsheet!AT341), Spreadsheet!AT341="Waive"),IF(ISBLANK(Spreadsheet!AU341),TRUE,FALSE),IF(OR(AND(NOT(ISBLANK(Spreadsheet!AT341)),ISBLANK(Spreadsheet!AU341)),NOT(ISNUMBER(VALUE(Spreadsheet!AU341)))),FALSE,IF(AND(NOT(OR(ISBLANK(Spreadsheet!AT341),Spreadsheet!AT341="Waive")),NOT(OR(ISBLANK(Spreadsheet!AR341),Spreadsheet!AR341="Waive")),MOD(Spreadsheet!AU341,5000)=0, Spreadsheet!AU341&lt;=(Spreadsheet!AS341*0.5)),TRUE,FALSE)))</f>
        <v>1</v>
      </c>
      <c r="BY341" s="5" t="b">
        <f t="array" ref="BY341">IF(ISBLANK(Spreadsheet!AV341),TRUE,ISNUMBER(MATCH(TRUE,EXACT(Spreadsheet!AV341,EnrollWaive),0)))</f>
        <v>1</v>
      </c>
      <c r="BZ341" s="5" t="b">
        <f t="array" ref="BZ341">IF(ISBLANK(Spreadsheet!AW341),TRUE,ISNUMBER(MATCH(TRUE,EXACT(Spreadsheet!AW341,LifeBenefitClasses),0)))</f>
        <v>1</v>
      </c>
      <c r="CA341" s="5" t="b">
        <f t="array" ref="CA341">IF(ISBLANK(Spreadsheet!AX341),TRUE,ISNUMBER(MATCH(TRUE,EXACT(Spreadsheet!AX341,LifeBenefitClasses),0)))</f>
        <v>1</v>
      </c>
      <c r="CB341" s="5" t="b">
        <f t="array" ref="CB341">IF(ISBLANK(Spreadsheet!AY341),TRUE,ISNUMBER(MATCH(TRUE,EXACT(Spreadsheet!AY341,LifeBenefitClasses),0)))</f>
        <v>1</v>
      </c>
      <c r="CC341" s="5" t="b">
        <f t="array" ref="CC341">IF(ISBLANK(Spreadsheet!AZ341),TRUE,ISNUMBER(MATCH(TRUE,EXACT(Spreadsheet!AZ341,LifeBenefitClasses),0)))</f>
        <v>1</v>
      </c>
      <c r="CD341" s="5" t="b">
        <f t="array" ref="CD341">IF(ISBLANK(Spreadsheet!BA341),TRUE,ISNUMBER(MATCH(TRUE,EXACT(Spreadsheet!BA341,LifeBenefitClasses),0)))</f>
        <v>1</v>
      </c>
      <c r="CE341" s="5" t="b">
        <f>IF(OR(ISBLANK(Spreadsheet!BA341), Spreadsheet!BA341="Waive"),IF(ISBLANK(Spreadsheet!BB341),TRUE,FALSE),IF(OR(AND(NOT(ISBLANK(Spreadsheet!BA341)),ISBLANK(Spreadsheet!BB341)),NOT(ISNUMBER(VALUE(Spreadsheet!BB341))),ISBLANK(Spreadsheet!BC341),NOT(ISNUMBER(VALUE(Spreadsheet!BC341)))),FALSE,IF(AND(Spreadsheet!BB341&gt;=50000,Spreadsheet!BB341&lt;=250000,MOD(Spreadsheet!BB341,10000)=0,Spreadsheet!BB341&lt;=(10*Spreadsheet!BC341)),TRUE,FALSE)))</f>
        <v>1</v>
      </c>
      <c r="CF341" s="5" t="b">
        <f>IF(NOT(ISBLANK(Spreadsheet!BC341)),AND(ISNUMBER(VALUE(Spreadsheet!BC341)),Spreadsheet!BC341&gt;0),AND(OR(ISBLANK(Spreadsheet!AO341),Spreadsheet!AO341="Waive",AND(NOT(OR(ISBLANK(Spreadsheet!AO341),Spreadsheet!AO341="Waive")),Spreadsheet!AP341&gt;=6)),OR(ISBLANK(Spreadsheet!AR341),AND(NOT(OR(ISBLANK(Spreadsheet!AR341),Spreadsheet!AR341="Waive")),Spreadsheet!AS341&gt;=6)),OR(ISBLANK(Spreadsheet!AW341)),OR(ISBLANK(Spreadsheet!AX341)),OR(ISBLANK(Spreadsheet!AY341)),OR(ISBLANK(Spreadsheet!AZ341)),OR(ISBLANK(Spreadsheet!BA341),Spreadsheet!BA341="Waive")))</f>
        <v>1</v>
      </c>
      <c r="CG341" s="5" t="b">
        <f t="shared" ca="1" si="25"/>
        <v>1</v>
      </c>
    </row>
    <row r="342" spans="8:85" x14ac:dyDescent="0.3">
      <c r="H342" s="5">
        <f t="shared" ca="1" si="22"/>
        <v>2</v>
      </c>
      <c r="I342" s="5" t="str">
        <f t="shared" ca="1" si="23"/>
        <v/>
      </c>
      <c r="J342" s="5" t="str">
        <f>IF(AND(NOT(ISBLANK(Spreadsheet!C342)),ISBLANK(Spreadsheet!D342)),Spreadsheet!F342&amp;" "&amp;Spreadsheet!H342,"")</f>
        <v/>
      </c>
      <c r="K342" s="5">
        <f>IF(AND(NOT(ISBLANK(Spreadsheet!C342)),ISBLANK(Spreadsheet!D342)),COUNTIFS(Spreadsheet!E343:E$786,"=Child",Spreadsheet!C343:C$786, "="&amp;Spreadsheet!C342) + COUNTIFS(Spreadsheet!E343:E$786,"=Step-child",Spreadsheet!C343:C$786, "="&amp;Spreadsheet!C342),0)</f>
        <v>0</v>
      </c>
      <c r="L342" s="5">
        <f>IF(NOT(ISBLANK(J342)),COUNTIFS(Spreadsheet!E343:E$786,"=Wife",Spreadsheet!C343:C$786, "="&amp;Spreadsheet!C342) + COUNTIFS(Spreadsheet!E343:E$786,"=Husband",Spreadsheet!C343:C$786, "="&amp;Spreadsheet!C342),0)</f>
        <v>0</v>
      </c>
      <c r="M342" s="5">
        <f>IF(NOT(ISBLANK(Spreadsheet!AJ342)),VLOOKUP(Spreadsheet!AJ342,'Drop Downs'!$P$2:$R$16,3,FALSE),0)</f>
        <v>0</v>
      </c>
      <c r="N342" s="5">
        <f>IF(NOT(ISBLANK(Spreadsheet!AJ342)), VLOOKUP(Spreadsheet!AJ342,'Drop Downs'!$P$2:$R$16,2,FALSE),0)</f>
        <v>0</v>
      </c>
      <c r="O342" s="5">
        <f>IF(NOT(ISBLANK(Spreadsheet!AL342)),VLOOKUP(Spreadsheet!AL342,'Drop Downs'!$P$2:$R$16,3,FALSE), 0)</f>
        <v>0</v>
      </c>
      <c r="P342" s="5">
        <f>IF(NOT(ISBLANK(Spreadsheet!AL342)),VLOOKUP(Spreadsheet!AL342,'Drop Downs'!$P$2:$R$16,2,FALSE),0)</f>
        <v>0</v>
      </c>
      <c r="Q342" s="5">
        <f>IF(NOT(ISBLANK(Spreadsheet!AN342)),VLOOKUP(Spreadsheet!AN342,'Drop Downs'!$P$2:$R$16,3,FALSE),0)</f>
        <v>0</v>
      </c>
      <c r="R342" s="5">
        <f>IF(NOT(ISBLANK(Spreadsheet!AN342)),VLOOKUP(Spreadsheet!AN342,'Drop Downs'!$P$2:$R$16,2,FALSE),0)</f>
        <v>0</v>
      </c>
      <c r="S342" s="5" t="str">
        <f>IF(OR(M342&gt;K342,N342&gt;L342,O342&gt;K342, Q342&gt;K342,N342&gt;L342, P342&gt;L342, R342&gt;L342),"Member currently has a coverage election over what he/she needs.  Please add more dependents or adjust the coverage election.","")&amp;(IF(AND(NOT(ISBLANK(Spreadsheet!C342)),NOT(ISBLANK(Spreadsheet!D342)),ISBLANK(Spreadsheet!E342)),"Dependent lacks a relationship to member.Please select one from the drop-down.",""))</f>
        <v/>
      </c>
      <c r="T342" s="5" t="b">
        <f t="shared" si="24"/>
        <v>1</v>
      </c>
      <c r="U342" s="5" t="b">
        <f>OR(ISBLANK(Spreadsheet!C342),IF(NOT(ISBLANK(Spreadsheet!D342)),NOT(ISBLANK(Spreadsheet!E342)),TRUE))</f>
        <v>1</v>
      </c>
      <c r="V342" s="5" t="b">
        <f>OR(ISBLANK(Spreadsheet!C342), NOT(ISBLANK(Spreadsheet!I342)))</f>
        <v>1</v>
      </c>
      <c r="W342" s="5" t="b">
        <f>OR(ISBLANK(Spreadsheet!D342),NOT(ISBLANK(Spreadsheet!C342)))</f>
        <v>1</v>
      </c>
      <c r="X342" s="155" t="str">
        <f>REPT("0",MIN(FIND({1,2,3,4,5,6,7,8,9},Spreadsheet!C342&amp;"123456789"))-1)&amp;IF(ISBLANK(Spreadsheet!C342),"",SUMPRODUCT(MID(0&amp;Spreadsheet!C342,LARGE(INDEX(ISNUMBER(--MID(Spreadsheet!C342,ROW($1:$225),1))*
 ROW($1:$225),0),ROW($1:$225))+1,1)*10^ROW($1:$225)/10))</f>
        <v/>
      </c>
      <c r="Y342" s="5" t="b">
        <f>IF(NOT(ISBLANK(Spreadsheet!C342)),IF(AND(ISNUMBER(VALUE(Spreadsheet!C342)), LEN(Spreadsheet!C342)=9),TRUE,FALSE),TRUE)</f>
        <v>1</v>
      </c>
      <c r="Z342" s="155" t="str">
        <f>REPT("0",MIN(FIND({1,2,3,4,5,6,7,8,9},Spreadsheet!D342&amp;"123456789"))-1)&amp;IF(ISBLANK(Spreadsheet!D342),"",SUMPRODUCT(MID(0&amp;Spreadsheet!D342,LARGE(INDEX(ISNUMBER(--MID(Spreadsheet!D342,ROW($1:$225),1))*
 ROW($1:$225),0),ROW($1:$225))+1,1)*10^ROW($1:$225)/10))</f>
        <v/>
      </c>
      <c r="AA342" s="5" t="b">
        <f>IF(AND(NOT(ISBLANK(Spreadsheet!D342)),NOT(ISBLANK(Spreadsheet!C342))),IF(AND(ISNUMBER(VALUE(Spreadsheet!D342)), LEN(Spreadsheet!D342)=9),TRUE,FALSE),IF(AND(NOT(ISBLANK(Spreadsheet!D342)),ISBLANK(Spreadsheet!C342)),FALSE,TRUE))</f>
        <v>1</v>
      </c>
      <c r="AB342" s="5" t="b">
        <f>OR(ISBLANK(Spreadsheet!Y342),IF(NOT(ISBLANK(Spreadsheet!Y342)),LEN(Spreadsheet!Y342)=10,ISNUMBER(VALUE(Spreadsheet!Y342))))</f>
        <v>1</v>
      </c>
      <c r="AC342" s="5" t="b">
        <f>OR(ISBLANK(Spreadsheet!AI342), AND(NOT(ISBLANK(Spreadsheet!AJ342)), NOT(ISNUMBER(SEARCH("Waive",Spreadsheet!AJ342)))))</f>
        <v>1</v>
      </c>
      <c r="AD342" s="5" t="b">
        <f>OR(ISBLANK(Spreadsheet!AK342), AND(NOT(ISBLANK(Spreadsheet!AL342)), NOT(ISNUMBER(SEARCH("Waive",Spreadsheet!AL342)))))</f>
        <v>1</v>
      </c>
      <c r="AE342" s="5" t="b">
        <f>OR(ISBLANK(Spreadsheet!AM342), AND(NOT(ISBLANK(Spreadsheet!AN342)), NOT(ISNUMBER(SEARCH("Waive", Spreadsheet!AN342)))))</f>
        <v>1</v>
      </c>
      <c r="AF342" s="5" t="b">
        <f>OR(ISBLANK(Spreadsheet!C342), NOT(ISBLANK(Spreadsheet!D342)),NOT(ISBLANK(Spreadsheet!L342)))</f>
        <v>1</v>
      </c>
      <c r="AG342" s="5" t="b">
        <f>IF(AND(NOT(ISBLANK(Spreadsheet!C342)), NOT(ISBLANK(Spreadsheet!D342)),Spreadsheet!C342&lt;&gt;Spreadsheet!D342),IF(ISERROR(VLOOKUP(Spreadsheet!C342, Spreadsheet!$C$6:'Spreadsheet'!$C341,1,FALSE)), FALSE, TRUE),TRUE)</f>
        <v>1</v>
      </c>
      <c r="AH342" s="5" t="b">
        <f>Spreadsheet!$B$2=Spreadsheet!AD342</f>
        <v>1</v>
      </c>
      <c r="AI342" s="5" t="b">
        <f>IF(ISBLANK(Spreadsheet!G342),TRUE,IF(OR(LEN(Spreadsheet!G342)&gt;1,ISNUMBER(VALUE(Spreadsheet!G342))),FALSE,TRUE))</f>
        <v>1</v>
      </c>
      <c r="AJ342" s="5" t="b">
        <f>OR(ISBLANK(Spreadsheet!C342), NOT(ISBLANK(Spreadsheet!B342)), NOT(ISBLANK(Spreadsheet!D342)))</f>
        <v>1</v>
      </c>
      <c r="AK342" s="5" t="b">
        <f t="array" ref="AK342">IF(OR(AND(ISBLANK(Spreadsheet!E342),ISBLANK(Spreadsheet!D342),NOT(ISBLANK(Spreadsheet!C342))),AND(ISBLANK(Spreadsheet!E342),ISBLANK(Spreadsheet!D342),ISBLANK(Spreadsheet!C342))),TRUE,ISNUMBER(MATCH(TRUE,EXACT(Spreadsheet!E342,Relationships),0)))</f>
        <v>1</v>
      </c>
      <c r="AL342" s="5" t="b">
        <f>IF(NOT(ISBLANK(Spreadsheet!C342)),IF(OR(ISBLANK(Spreadsheet!F342),LEN(Spreadsheet!F342)&gt;40),FALSE,TRUE),TRUE)</f>
        <v>1</v>
      </c>
      <c r="AM342" s="5" t="b">
        <f>IF(NOT(ISBLANK(Spreadsheet!C342)),IF(OR(ISBLANK(Spreadsheet!H342),LEN(Spreadsheet!H342)&gt;40),FALSE,TRUE),TRUE)</f>
        <v>1</v>
      </c>
      <c r="AN342" s="5" t="b">
        <f t="array" ref="AN342">IF(ISBLANK(Spreadsheet!I342),TRUE,ISNUMBER(MATCH(TRUE,EXACT(Spreadsheet!I342,GenderValues),0)))</f>
        <v>1</v>
      </c>
      <c r="AO342" s="5" t="b">
        <f ca="1">IF(ISERROR(DATEVALUE(TEXT(Spreadsheet!J342,"mm/dd/yyyy")) &gt; TODAY()),IF(AND(ISBLANK(Spreadsheet!J342),ISBLANK(Spreadsheet!C342)),TRUE,FALSE),IF(DATEVALUE(TEXT(Spreadsheet!J342,"mm/dd/yyyy")) &gt; TODAY(),FALSE,TRUE))</f>
        <v>1</v>
      </c>
      <c r="AP342" s="5" t="b">
        <f>OR(ISBLANK(Spreadsheet!K342),LEN(Spreadsheet!K342)&lt;=100)</f>
        <v>1</v>
      </c>
      <c r="AQ342" s="5" t="b">
        <f t="array" ref="AQ342">IF(OR(AND(ISBLANK(Spreadsheet!L342),ISBLANK(Spreadsheet!C342)),AND(NOT(ISBLANK(Spreadsheet!C342)),NOT(ISBLANK(Spreadsheet!D342)))),TRUE,ISNUMBER(MATCH(TRUE,EXACT(Spreadsheet!L342,MaritalStatus),0)))</f>
        <v>1</v>
      </c>
      <c r="AR342" s="5" t="b">
        <f ca="1">IF(ISERROR(DATEVALUE(TEXT(Spreadsheet!M342,"mm/dd/yyyy")) &gt; TODAY()),IF(ISBLANK(Spreadsheet!M342),TRUE,FALSE),IF(DATEVALUE(TEXT(Spreadsheet!M342,"mm/dd/yyyy")) &gt; TODAY(),FALSE,TRUE))</f>
        <v>1</v>
      </c>
      <c r="AS342" s="5" t="b">
        <f>OR(ISBLANK(Spreadsheet!N342),LEN(Spreadsheet!N342)&lt;=100)</f>
        <v>1</v>
      </c>
      <c r="AT342" s="5" t="b">
        <f>OR(ISBLANK(Spreadsheet!O342),UPPER(Spreadsheet!O342)="YES")</f>
        <v>1</v>
      </c>
      <c r="AU342" s="5" t="b">
        <f>OR(ISBLANK(Spreadsheet!P342),UPPER(Spreadsheet!P342)="YES")</f>
        <v>1</v>
      </c>
      <c r="AV342" s="5" t="b">
        <f t="array" ref="AV342">IF(ISBLANK(Spreadsheet!Q342),TRUE,ISNUMBER(MATCH(TRUE,EXACT(Spreadsheet!Q342,OnGroupsPriorIns),0)))</f>
        <v>1</v>
      </c>
      <c r="AW342" s="5" t="b">
        <f>OR(ISBLANK(Spreadsheet!R342),UPPER(Spreadsheet!R342)="YES")</f>
        <v>1</v>
      </c>
      <c r="AX342" s="5" t="b">
        <f>OR(ISBLANK(Spreadsheet!S342),UPPER(Spreadsheet!S342)="YES")</f>
        <v>1</v>
      </c>
      <c r="AY342" s="5" t="b">
        <f>OR(AND(ISBLANK(Spreadsheet!C342),LEN(Spreadsheet!T342)=0),AND(NOT(ISBLANK(Spreadsheet!C342)),LEN(Spreadsheet!T342)&gt;0,LEN(Spreadsheet!T342)&lt;=50))</f>
        <v>1</v>
      </c>
      <c r="AZ342" s="5" t="b">
        <f>OR(LEN(Spreadsheet!U342)=0,AND(LEN(Spreadsheet!U342)&gt;0,LEN(Spreadsheet!U342)&lt;=50))</f>
        <v>1</v>
      </c>
      <c r="BA342" s="5" t="b">
        <f>OR(AND(ISBLANK(Spreadsheet!C342),LEN(Spreadsheet!V342)=0),AND(NOT(ISBLANK(Spreadsheet!C342)),LEN(Spreadsheet!V342)&gt;0,LEN(Spreadsheet!V342)&lt;=50))</f>
        <v>1</v>
      </c>
      <c r="BB342" s="5" t="b">
        <f t="array" ref="BB342">IF(AND(ISBLANK(Spreadsheet!C342),LEN(Spreadsheet!W342)=0),TRUE,ISNUMBER(MATCH(TRUE,EXACT(Spreadsheet!W342,States),0)))</f>
        <v>1</v>
      </c>
      <c r="BC342" s="5" t="b">
        <f>OR(AND(ISBLANK(Spreadsheet!C342),LEN(Spreadsheet!X342)=0),AND(NOT(ISBLANK(Spreadsheet!C342)),LEN(Spreadsheet!X342)&gt;0,LEN(Spreadsheet!X342)=5,ISNUMBER(VALUE(Spreadsheet!X342))))</f>
        <v>1</v>
      </c>
      <c r="BD342" s="5" t="b">
        <f>OR(ISBLANK(Spreadsheet!Z342),LEN(Spreadsheet!Z342)&lt;=50)</f>
        <v>1</v>
      </c>
      <c r="BE342" s="5" t="b">
        <f>ISBLANK(Spreadsheet!AA342)</f>
        <v>1</v>
      </c>
      <c r="BF342" s="5" t="b">
        <f>ISBLANK(Spreadsheet!AB342)</f>
        <v>1</v>
      </c>
      <c r="BG342" s="5" t="b">
        <f>IF(ISERROR(DATEVALUE(TEXT(Spreadsheet!AC342,"mm/dd/yyyy")) &gt; DATEVALUE(TEXT(Spreadsheet!J342,"mm/dd/yyyy"))),IF(OR(AND(ISBLANK(Spreadsheet!AC342),ISBLANK(Spreadsheet!C342)),AND(NOT(ISBLANK(Spreadsheet!C342)),ISBLANK(Spreadsheet!AC342),NOT(ISBLANK(Spreadsheet!D342)))),TRUE,FALSE),IF(DATEVALUE(TEXT(Spreadsheet!AC342,"mm/dd/yyyy")) &gt; DATEVALUE(TEXT(Spreadsheet!J342,"mm/dd/yyyy")),TRUE,FALSE))</f>
        <v>1</v>
      </c>
      <c r="BH342" s="5" t="b">
        <f>OR(AND(ISBLANK(Spreadsheet!C342),ISBLANK(Spreadsheet!AE342)),AND(NOT(ISBLANK(Spreadsheet!C342)),NOT(ISBLANK(Spreadsheet!D342)),ISBLANK(Spreadsheet!AE342)),AND(NOT(ISBLANK(Spreadsheet!C342)),ISBLANK(Spreadsheet!D342),NOT(ISBLANK(Spreadsheet!AE342)),LEN(Spreadsheet!AE342)&lt;=100))</f>
        <v>1</v>
      </c>
      <c r="BI342" s="5" t="b">
        <f t="array" ref="BI342">IF(ISBLANK(Spreadsheet!AF342),TRUE,ISNUMBER(MATCH(TRUE,EXACT(Spreadsheet!AF342,CobraShortReasons),0)))</f>
        <v>1</v>
      </c>
      <c r="BJ342" s="5" t="b">
        <f ca="1">IF(ISERROR(DATEVALUE(TEXT(Spreadsheet!AG342,"mm/dd/yyyy")) &gt; TODAY()),IF(ISBLANK(Spreadsheet!AG342),TRUE,FALSE),IF(DATEVALUE(TEXT(Spreadsheet!AG342,"mm/dd/yyyy")) &gt; TODAY(),FALSE,TRUE))</f>
        <v>1</v>
      </c>
      <c r="BK342" s="5" t="b">
        <f>OR(ISBLANK(Spreadsheet!AH342),LEN(Spreadsheet!AH342)&lt;=25)</f>
        <v>1</v>
      </c>
      <c r="BL342" s="5" t="b">
        <f t="array" aca="1" ref="BL342" ca="1">IF(ISBLANK(Spreadsheet!AI342),TRUE,ISNUMBER(MATCH(TRUE,EXACT(Spreadsheet!AI342,INDIRECT(Spreadsheet!$D$2)),0)))</f>
        <v>1</v>
      </c>
      <c r="BM342" s="5" t="b">
        <f t="array" aca="1" ref="BM342" ca="1">IF(ISBLANK(Spreadsheet!AJ342),TRUE,ISNUMBER(MATCH(TRUE,EXACT(Spreadsheet!AJ342,INDIRECT(Spreadsheet!BJ342)),0)))</f>
        <v>1</v>
      </c>
      <c r="BN342" s="5" t="b">
        <f t="array" ref="BN342">IF(ISBLANK(Spreadsheet!AK342),TRUE,ISNUMBER(MATCH(TRUE,EXACT(Spreadsheet!AK342,DentalPlans),0)))</f>
        <v>1</v>
      </c>
      <c r="BO342" s="5" t="b">
        <f t="array" aca="1" ref="BO342" ca="1">IF(ISBLANK(Spreadsheet!AL342),TRUE,ISNUMBER(MATCH(TRUE,EXACT(Spreadsheet!AL342,INDIRECT(Spreadsheet!BK342)),0)))</f>
        <v>1</v>
      </c>
      <c r="BP342" s="5" t="b">
        <f t="array" ref="BP342">IF(ISBLANK(Spreadsheet!AM342),TRUE,ISNUMBER(MATCH(TRUE,EXACT(Spreadsheet!AM342,VisionPlans),0)))</f>
        <v>1</v>
      </c>
      <c r="BQ342" s="5" t="b">
        <f t="array" aca="1" ref="BQ342" ca="1">IF(ISBLANK(Spreadsheet!AN342),TRUE,ISNUMBER(MATCH(TRUE,EXACT(Spreadsheet!AN342,INDIRECT(Spreadsheet!BL342)),0)))</f>
        <v>1</v>
      </c>
      <c r="BR342" s="5" t="b">
        <f t="array" ref="BR342">IF(ISBLANK(Spreadsheet!AO342),TRUE,ISNUMBER(MATCH(TRUE,EXACT(Spreadsheet!AO342,LifeBenefitClasses),0)))</f>
        <v>1</v>
      </c>
      <c r="BS342" s="5" t="b">
        <f>IF(OR(ISBLANK(Spreadsheet!AO342), Spreadsheet!AO342="Waive"),IF(ISBLANK(Spreadsheet!AP342),TRUE,FALSE),IF(OR(AND(NOT(ISBLANK(Spreadsheet!AO342)),ISBLANK(Spreadsheet!AP342)),NOT(ISNUMBER(VALUE(Spreadsheet!AP342)))),FALSE,IF(OR(AND(Spreadsheet!AP342&lt;6,MOD(Spreadsheet!AP342*10,5)=0), MOD(Spreadsheet!AP342,5000)=0),TRUE,FALSE)))</f>
        <v>1</v>
      </c>
      <c r="BT342" s="5" t="b">
        <f t="array" ref="BT342">IF(ISBLANK(Spreadsheet!AQ342),TRUE,ISNUMBER(MATCH(TRUE,EXACT(Spreadsheet!AQ342,EnrollWaive),0)))</f>
        <v>1</v>
      </c>
      <c r="BU342" s="5" t="b">
        <f t="array" ref="BU342">IF(ISBLANK(Spreadsheet!AR342),TRUE,ISNUMBER(MATCH(TRUE,EXACT(Spreadsheet!AR342,LifeBenefitClasses),0)))</f>
        <v>1</v>
      </c>
      <c r="BV342" s="5" t="b">
        <f>IF(OR(ISBLANK(Spreadsheet!AR342), Spreadsheet!AR342="Waive"),IF(ISBLANK(Spreadsheet!AS342),TRUE,FALSE),IF(OR(AND(NOT(ISBLANK(Spreadsheet!AR342)),ISBLANK(Spreadsheet!AS342)),NOT(ISNUMBER(VALUE(Spreadsheet!AS342)))),FALSE,IF(OR(AND(Spreadsheet!AS342&lt;6,MOD(Spreadsheet!AS342*10,5)=0), MOD(Spreadsheet!AS342,10000)=0),TRUE,FALSE)))</f>
        <v>1</v>
      </c>
      <c r="BW342" s="5" t="b">
        <f t="array" ref="BW342">IF(ISBLANK(Spreadsheet!AT342),TRUE,ISNUMBER(MATCH(TRUE,EXACT(Spreadsheet!AT342,LifeBenefitClasses),0)))</f>
        <v>1</v>
      </c>
      <c r="BX342" s="5" t="b">
        <f>IF(OR(ISBLANK(Spreadsheet!AT342), Spreadsheet!AT342="Waive"),IF(ISBLANK(Spreadsheet!AU342),TRUE,FALSE),IF(OR(AND(NOT(ISBLANK(Spreadsheet!AT342)),ISBLANK(Spreadsheet!AU342)),NOT(ISNUMBER(VALUE(Spreadsheet!AU342)))),FALSE,IF(AND(NOT(OR(ISBLANK(Spreadsheet!AT342),Spreadsheet!AT342="Waive")),NOT(OR(ISBLANK(Spreadsheet!AR342),Spreadsheet!AR342="Waive")),MOD(Spreadsheet!AU342,5000)=0, Spreadsheet!AU342&lt;=(Spreadsheet!AS342*0.5)),TRUE,FALSE)))</f>
        <v>1</v>
      </c>
      <c r="BY342" s="5" t="b">
        <f t="array" ref="BY342">IF(ISBLANK(Spreadsheet!AV342),TRUE,ISNUMBER(MATCH(TRUE,EXACT(Spreadsheet!AV342,EnrollWaive),0)))</f>
        <v>1</v>
      </c>
      <c r="BZ342" s="5" t="b">
        <f t="array" ref="BZ342">IF(ISBLANK(Spreadsheet!AW342),TRUE,ISNUMBER(MATCH(TRUE,EXACT(Spreadsheet!AW342,LifeBenefitClasses),0)))</f>
        <v>1</v>
      </c>
      <c r="CA342" s="5" t="b">
        <f t="array" ref="CA342">IF(ISBLANK(Spreadsheet!AX342),TRUE,ISNUMBER(MATCH(TRUE,EXACT(Spreadsheet!AX342,LifeBenefitClasses),0)))</f>
        <v>1</v>
      </c>
      <c r="CB342" s="5" t="b">
        <f t="array" ref="CB342">IF(ISBLANK(Spreadsheet!AY342),TRUE,ISNUMBER(MATCH(TRUE,EXACT(Spreadsheet!AY342,LifeBenefitClasses),0)))</f>
        <v>1</v>
      </c>
      <c r="CC342" s="5" t="b">
        <f t="array" ref="CC342">IF(ISBLANK(Spreadsheet!AZ342),TRUE,ISNUMBER(MATCH(TRUE,EXACT(Spreadsheet!AZ342,LifeBenefitClasses),0)))</f>
        <v>1</v>
      </c>
      <c r="CD342" s="5" t="b">
        <f t="array" ref="CD342">IF(ISBLANK(Spreadsheet!BA342),TRUE,ISNUMBER(MATCH(TRUE,EXACT(Spreadsheet!BA342,LifeBenefitClasses),0)))</f>
        <v>1</v>
      </c>
      <c r="CE342" s="5" t="b">
        <f>IF(OR(ISBLANK(Spreadsheet!BA342), Spreadsheet!BA342="Waive"),IF(ISBLANK(Spreadsheet!BB342),TRUE,FALSE),IF(OR(AND(NOT(ISBLANK(Spreadsheet!BA342)),ISBLANK(Spreadsheet!BB342)),NOT(ISNUMBER(VALUE(Spreadsheet!BB342))),ISBLANK(Spreadsheet!BC342),NOT(ISNUMBER(VALUE(Spreadsheet!BC342)))),FALSE,IF(AND(Spreadsheet!BB342&gt;=50000,Spreadsheet!BB342&lt;=250000,MOD(Spreadsheet!BB342,10000)=0,Spreadsheet!BB342&lt;=(10*Spreadsheet!BC342)),TRUE,FALSE)))</f>
        <v>1</v>
      </c>
      <c r="CF342" s="5" t="b">
        <f>IF(NOT(ISBLANK(Spreadsheet!BC342)),AND(ISNUMBER(VALUE(Spreadsheet!BC342)),Spreadsheet!BC342&gt;0),AND(OR(ISBLANK(Spreadsheet!AO342),Spreadsheet!AO342="Waive",AND(NOT(OR(ISBLANK(Spreadsheet!AO342),Spreadsheet!AO342="Waive")),Spreadsheet!AP342&gt;=6)),OR(ISBLANK(Spreadsheet!AR342),AND(NOT(OR(ISBLANK(Spreadsheet!AR342),Spreadsheet!AR342="Waive")),Spreadsheet!AS342&gt;=6)),OR(ISBLANK(Spreadsheet!AW342)),OR(ISBLANK(Spreadsheet!AX342)),OR(ISBLANK(Spreadsheet!AY342)),OR(ISBLANK(Spreadsheet!AZ342)),OR(ISBLANK(Spreadsheet!BA342),Spreadsheet!BA342="Waive")))</f>
        <v>1</v>
      </c>
      <c r="CG342" s="5" t="b">
        <f t="shared" ca="1" si="25"/>
        <v>1</v>
      </c>
    </row>
    <row r="343" spans="8:85" x14ac:dyDescent="0.3">
      <c r="H343" s="5">
        <f t="shared" ca="1" si="22"/>
        <v>2</v>
      </c>
      <c r="I343" s="5" t="str">
        <f t="shared" ca="1" si="23"/>
        <v/>
      </c>
      <c r="J343" s="5" t="str">
        <f>IF(AND(NOT(ISBLANK(Spreadsheet!C343)),ISBLANK(Spreadsheet!D343)),Spreadsheet!F343&amp;" "&amp;Spreadsheet!H343,"")</f>
        <v/>
      </c>
      <c r="K343" s="5">
        <f>IF(AND(NOT(ISBLANK(Spreadsheet!C343)),ISBLANK(Spreadsheet!D343)),COUNTIFS(Spreadsheet!E344:E$786,"=Child",Spreadsheet!C344:C$786, "="&amp;Spreadsheet!C343) + COUNTIFS(Spreadsheet!E344:E$786,"=Step-child",Spreadsheet!C344:C$786, "="&amp;Spreadsheet!C343),0)</f>
        <v>0</v>
      </c>
      <c r="L343" s="5">
        <f>IF(NOT(ISBLANK(J343)),COUNTIFS(Spreadsheet!E344:E$786,"=Wife",Spreadsheet!C344:C$786, "="&amp;Spreadsheet!C343) + COUNTIFS(Spreadsheet!E344:E$786,"=Husband",Spreadsheet!C344:C$786, "="&amp;Spreadsheet!C343),0)</f>
        <v>0</v>
      </c>
      <c r="M343" s="5">
        <f>IF(NOT(ISBLANK(Spreadsheet!AJ343)),VLOOKUP(Spreadsheet!AJ343,'Drop Downs'!$P$2:$R$16,3,FALSE),0)</f>
        <v>0</v>
      </c>
      <c r="N343" s="5">
        <f>IF(NOT(ISBLANK(Spreadsheet!AJ343)), VLOOKUP(Spreadsheet!AJ343,'Drop Downs'!$P$2:$R$16,2,FALSE),0)</f>
        <v>0</v>
      </c>
      <c r="O343" s="5">
        <f>IF(NOT(ISBLANK(Spreadsheet!AL343)),VLOOKUP(Spreadsheet!AL343,'Drop Downs'!$P$2:$R$16,3,FALSE), 0)</f>
        <v>0</v>
      </c>
      <c r="P343" s="5">
        <f>IF(NOT(ISBLANK(Spreadsheet!AL343)),VLOOKUP(Spreadsheet!AL343,'Drop Downs'!$P$2:$R$16,2,FALSE),0)</f>
        <v>0</v>
      </c>
      <c r="Q343" s="5">
        <f>IF(NOT(ISBLANK(Spreadsheet!AN343)),VLOOKUP(Spreadsheet!AN343,'Drop Downs'!$P$2:$R$16,3,FALSE),0)</f>
        <v>0</v>
      </c>
      <c r="R343" s="5">
        <f>IF(NOT(ISBLANK(Spreadsheet!AN343)),VLOOKUP(Spreadsheet!AN343,'Drop Downs'!$P$2:$R$16,2,FALSE),0)</f>
        <v>0</v>
      </c>
      <c r="S343" s="5" t="str">
        <f>IF(OR(M343&gt;K343,N343&gt;L343,O343&gt;K343, Q343&gt;K343,N343&gt;L343, P343&gt;L343, R343&gt;L343),"Member currently has a coverage election over what he/she needs.  Please add more dependents or adjust the coverage election.","")&amp;(IF(AND(NOT(ISBLANK(Spreadsheet!C343)),NOT(ISBLANK(Spreadsheet!D343)),ISBLANK(Spreadsheet!E343)),"Dependent lacks a relationship to member.Please select one from the drop-down.",""))</f>
        <v/>
      </c>
      <c r="T343" s="5" t="b">
        <f t="shared" si="24"/>
        <v>1</v>
      </c>
      <c r="U343" s="5" t="b">
        <f>OR(ISBLANK(Spreadsheet!C343),IF(NOT(ISBLANK(Spreadsheet!D343)),NOT(ISBLANK(Spreadsheet!E343)),TRUE))</f>
        <v>1</v>
      </c>
      <c r="V343" s="5" t="b">
        <f>OR(ISBLANK(Spreadsheet!C343), NOT(ISBLANK(Spreadsheet!I343)))</f>
        <v>1</v>
      </c>
      <c r="W343" s="5" t="b">
        <f>OR(ISBLANK(Spreadsheet!D343),NOT(ISBLANK(Spreadsheet!C343)))</f>
        <v>1</v>
      </c>
      <c r="X343" s="155" t="str">
        <f>REPT("0",MIN(FIND({1,2,3,4,5,6,7,8,9},Spreadsheet!C343&amp;"123456789"))-1)&amp;IF(ISBLANK(Spreadsheet!C343),"",SUMPRODUCT(MID(0&amp;Spreadsheet!C343,LARGE(INDEX(ISNUMBER(--MID(Spreadsheet!C343,ROW($1:$225),1))*
 ROW($1:$225),0),ROW($1:$225))+1,1)*10^ROW($1:$225)/10))</f>
        <v/>
      </c>
      <c r="Y343" s="5" t="b">
        <f>IF(NOT(ISBLANK(Spreadsheet!C343)),IF(AND(ISNUMBER(VALUE(Spreadsheet!C343)), LEN(Spreadsheet!C343)=9),TRUE,FALSE),TRUE)</f>
        <v>1</v>
      </c>
      <c r="Z343" s="155" t="str">
        <f>REPT("0",MIN(FIND({1,2,3,4,5,6,7,8,9},Spreadsheet!D343&amp;"123456789"))-1)&amp;IF(ISBLANK(Spreadsheet!D343),"",SUMPRODUCT(MID(0&amp;Spreadsheet!D343,LARGE(INDEX(ISNUMBER(--MID(Spreadsheet!D343,ROW($1:$225),1))*
 ROW($1:$225),0),ROW($1:$225))+1,1)*10^ROW($1:$225)/10))</f>
        <v/>
      </c>
      <c r="AA343" s="5" t="b">
        <f>IF(AND(NOT(ISBLANK(Spreadsheet!D343)),NOT(ISBLANK(Spreadsheet!C343))),IF(AND(ISNUMBER(VALUE(Spreadsheet!D343)), LEN(Spreadsheet!D343)=9),TRUE,FALSE),IF(AND(NOT(ISBLANK(Spreadsheet!D343)),ISBLANK(Spreadsheet!C343)),FALSE,TRUE))</f>
        <v>1</v>
      </c>
      <c r="AB343" s="5" t="b">
        <f>OR(ISBLANK(Spreadsheet!Y343),IF(NOT(ISBLANK(Spreadsheet!Y343)),LEN(Spreadsheet!Y343)=10,ISNUMBER(VALUE(Spreadsheet!Y343))))</f>
        <v>1</v>
      </c>
      <c r="AC343" s="5" t="b">
        <f>OR(ISBLANK(Spreadsheet!AI343), AND(NOT(ISBLANK(Spreadsheet!AJ343)), NOT(ISNUMBER(SEARCH("Waive",Spreadsheet!AJ343)))))</f>
        <v>1</v>
      </c>
      <c r="AD343" s="5" t="b">
        <f>OR(ISBLANK(Spreadsheet!AK343), AND(NOT(ISBLANK(Spreadsheet!AL343)), NOT(ISNUMBER(SEARCH("Waive",Spreadsheet!AL343)))))</f>
        <v>1</v>
      </c>
      <c r="AE343" s="5" t="b">
        <f>OR(ISBLANK(Spreadsheet!AM343), AND(NOT(ISBLANK(Spreadsheet!AN343)), NOT(ISNUMBER(SEARCH("Waive", Spreadsheet!AN343)))))</f>
        <v>1</v>
      </c>
      <c r="AF343" s="5" t="b">
        <f>OR(ISBLANK(Spreadsheet!C343), NOT(ISBLANK(Spreadsheet!D343)),NOT(ISBLANK(Spreadsheet!L343)))</f>
        <v>1</v>
      </c>
      <c r="AG343" s="5" t="b">
        <f>IF(AND(NOT(ISBLANK(Spreadsheet!C343)), NOT(ISBLANK(Spreadsheet!D343)),Spreadsheet!C343&lt;&gt;Spreadsheet!D343),IF(ISERROR(VLOOKUP(Spreadsheet!C343, Spreadsheet!$C$6:'Spreadsheet'!$C342,1,FALSE)), FALSE, TRUE),TRUE)</f>
        <v>1</v>
      </c>
      <c r="AH343" s="5" t="b">
        <f>Spreadsheet!$B$2=Spreadsheet!AD343</f>
        <v>1</v>
      </c>
      <c r="AI343" s="5" t="b">
        <f>IF(ISBLANK(Spreadsheet!G343),TRUE,IF(OR(LEN(Spreadsheet!G343)&gt;1,ISNUMBER(VALUE(Spreadsheet!G343))),FALSE,TRUE))</f>
        <v>1</v>
      </c>
      <c r="AJ343" s="5" t="b">
        <f>OR(ISBLANK(Spreadsheet!C343), NOT(ISBLANK(Spreadsheet!B343)), NOT(ISBLANK(Spreadsheet!D343)))</f>
        <v>1</v>
      </c>
      <c r="AK343" s="5" t="b">
        <f t="array" ref="AK343">IF(OR(AND(ISBLANK(Spreadsheet!E343),ISBLANK(Spreadsheet!D343),NOT(ISBLANK(Spreadsheet!C343))),AND(ISBLANK(Spreadsheet!E343),ISBLANK(Spreadsheet!D343),ISBLANK(Spreadsheet!C343))),TRUE,ISNUMBER(MATCH(TRUE,EXACT(Spreadsheet!E343,Relationships),0)))</f>
        <v>1</v>
      </c>
      <c r="AL343" s="5" t="b">
        <f>IF(NOT(ISBLANK(Spreadsheet!C343)),IF(OR(ISBLANK(Spreadsheet!F343),LEN(Spreadsheet!F343)&gt;40),FALSE,TRUE),TRUE)</f>
        <v>1</v>
      </c>
      <c r="AM343" s="5" t="b">
        <f>IF(NOT(ISBLANK(Spreadsheet!C343)),IF(OR(ISBLANK(Spreadsheet!H343),LEN(Spreadsheet!H343)&gt;40),FALSE,TRUE),TRUE)</f>
        <v>1</v>
      </c>
      <c r="AN343" s="5" t="b">
        <f t="array" ref="AN343">IF(ISBLANK(Spreadsheet!I343),TRUE,ISNUMBER(MATCH(TRUE,EXACT(Spreadsheet!I343,GenderValues),0)))</f>
        <v>1</v>
      </c>
      <c r="AO343" s="5" t="b">
        <f ca="1">IF(ISERROR(DATEVALUE(TEXT(Spreadsheet!J343,"mm/dd/yyyy")) &gt; TODAY()),IF(AND(ISBLANK(Spreadsheet!J343),ISBLANK(Spreadsheet!C343)),TRUE,FALSE),IF(DATEVALUE(TEXT(Spreadsheet!J343,"mm/dd/yyyy")) &gt; TODAY(),FALSE,TRUE))</f>
        <v>1</v>
      </c>
      <c r="AP343" s="5" t="b">
        <f>OR(ISBLANK(Spreadsheet!K343),LEN(Spreadsheet!K343)&lt;=100)</f>
        <v>1</v>
      </c>
      <c r="AQ343" s="5" t="b">
        <f t="array" ref="AQ343">IF(OR(AND(ISBLANK(Spreadsheet!L343),ISBLANK(Spreadsheet!C343)),AND(NOT(ISBLANK(Spreadsheet!C343)),NOT(ISBLANK(Spreadsheet!D343)))),TRUE,ISNUMBER(MATCH(TRUE,EXACT(Spreadsheet!L343,MaritalStatus),0)))</f>
        <v>1</v>
      </c>
      <c r="AR343" s="5" t="b">
        <f ca="1">IF(ISERROR(DATEVALUE(TEXT(Spreadsheet!M343,"mm/dd/yyyy")) &gt; TODAY()),IF(ISBLANK(Spreadsheet!M343),TRUE,FALSE),IF(DATEVALUE(TEXT(Spreadsheet!M343,"mm/dd/yyyy")) &gt; TODAY(),FALSE,TRUE))</f>
        <v>1</v>
      </c>
      <c r="AS343" s="5" t="b">
        <f>OR(ISBLANK(Spreadsheet!N343),LEN(Spreadsheet!N343)&lt;=100)</f>
        <v>1</v>
      </c>
      <c r="AT343" s="5" t="b">
        <f>OR(ISBLANK(Spreadsheet!O343),UPPER(Spreadsheet!O343)="YES")</f>
        <v>1</v>
      </c>
      <c r="AU343" s="5" t="b">
        <f>OR(ISBLANK(Spreadsheet!P343),UPPER(Spreadsheet!P343)="YES")</f>
        <v>1</v>
      </c>
      <c r="AV343" s="5" t="b">
        <f t="array" ref="AV343">IF(ISBLANK(Spreadsheet!Q343),TRUE,ISNUMBER(MATCH(TRUE,EXACT(Spreadsheet!Q343,OnGroupsPriorIns),0)))</f>
        <v>1</v>
      </c>
      <c r="AW343" s="5" t="b">
        <f>OR(ISBLANK(Spreadsheet!R343),UPPER(Spreadsheet!R343)="YES")</f>
        <v>1</v>
      </c>
      <c r="AX343" s="5" t="b">
        <f>OR(ISBLANK(Spreadsheet!S343),UPPER(Spreadsheet!S343)="YES")</f>
        <v>1</v>
      </c>
      <c r="AY343" s="5" t="b">
        <f>OR(AND(ISBLANK(Spreadsheet!C343),LEN(Spreadsheet!T343)=0),AND(NOT(ISBLANK(Spreadsheet!C343)),LEN(Spreadsheet!T343)&gt;0,LEN(Spreadsheet!T343)&lt;=50))</f>
        <v>1</v>
      </c>
      <c r="AZ343" s="5" t="b">
        <f>OR(LEN(Spreadsheet!U343)=0,AND(LEN(Spreadsheet!U343)&gt;0,LEN(Spreadsheet!U343)&lt;=50))</f>
        <v>1</v>
      </c>
      <c r="BA343" s="5" t="b">
        <f>OR(AND(ISBLANK(Spreadsheet!C343),LEN(Spreadsheet!V343)=0),AND(NOT(ISBLANK(Spreadsheet!C343)),LEN(Spreadsheet!V343)&gt;0,LEN(Spreadsheet!V343)&lt;=50))</f>
        <v>1</v>
      </c>
      <c r="BB343" s="5" t="b">
        <f t="array" ref="BB343">IF(AND(ISBLANK(Spreadsheet!C343),LEN(Spreadsheet!W343)=0),TRUE,ISNUMBER(MATCH(TRUE,EXACT(Spreadsheet!W343,States),0)))</f>
        <v>1</v>
      </c>
      <c r="BC343" s="5" t="b">
        <f>OR(AND(ISBLANK(Spreadsheet!C343),LEN(Spreadsheet!X343)=0),AND(NOT(ISBLANK(Spreadsheet!C343)),LEN(Spreadsheet!X343)&gt;0,LEN(Spreadsheet!X343)=5,ISNUMBER(VALUE(Spreadsheet!X343))))</f>
        <v>1</v>
      </c>
      <c r="BD343" s="5" t="b">
        <f>OR(ISBLANK(Spreadsheet!Z343),LEN(Spreadsheet!Z343)&lt;=50)</f>
        <v>1</v>
      </c>
      <c r="BE343" s="5" t="b">
        <f>ISBLANK(Spreadsheet!AA343)</f>
        <v>1</v>
      </c>
      <c r="BF343" s="5" t="b">
        <f>ISBLANK(Spreadsheet!AB343)</f>
        <v>1</v>
      </c>
      <c r="BG343" s="5" t="b">
        <f>IF(ISERROR(DATEVALUE(TEXT(Spreadsheet!AC343,"mm/dd/yyyy")) &gt; DATEVALUE(TEXT(Spreadsheet!J343,"mm/dd/yyyy"))),IF(OR(AND(ISBLANK(Spreadsheet!AC343),ISBLANK(Spreadsheet!C343)),AND(NOT(ISBLANK(Spreadsheet!C343)),ISBLANK(Spreadsheet!AC343),NOT(ISBLANK(Spreadsheet!D343)))),TRUE,FALSE),IF(DATEVALUE(TEXT(Spreadsheet!AC343,"mm/dd/yyyy")) &gt; DATEVALUE(TEXT(Spreadsheet!J343,"mm/dd/yyyy")),TRUE,FALSE))</f>
        <v>1</v>
      </c>
      <c r="BH343" s="5" t="b">
        <f>OR(AND(ISBLANK(Spreadsheet!C343),ISBLANK(Spreadsheet!AE343)),AND(NOT(ISBLANK(Spreadsheet!C343)),NOT(ISBLANK(Spreadsheet!D343)),ISBLANK(Spreadsheet!AE343)),AND(NOT(ISBLANK(Spreadsheet!C343)),ISBLANK(Spreadsheet!D343),NOT(ISBLANK(Spreadsheet!AE343)),LEN(Spreadsheet!AE343)&lt;=100))</f>
        <v>1</v>
      </c>
      <c r="BI343" s="5" t="b">
        <f t="array" ref="BI343">IF(ISBLANK(Spreadsheet!AF343),TRUE,ISNUMBER(MATCH(TRUE,EXACT(Spreadsheet!AF343,CobraShortReasons),0)))</f>
        <v>1</v>
      </c>
      <c r="BJ343" s="5" t="b">
        <f ca="1">IF(ISERROR(DATEVALUE(TEXT(Spreadsheet!AG343,"mm/dd/yyyy")) &gt; TODAY()),IF(ISBLANK(Spreadsheet!AG343),TRUE,FALSE),IF(DATEVALUE(TEXT(Spreadsheet!AG343,"mm/dd/yyyy")) &gt; TODAY(),FALSE,TRUE))</f>
        <v>1</v>
      </c>
      <c r="BK343" s="5" t="b">
        <f>OR(ISBLANK(Spreadsheet!AH343),LEN(Spreadsheet!AH343)&lt;=25)</f>
        <v>1</v>
      </c>
      <c r="BL343" s="5" t="b">
        <f t="array" aca="1" ref="BL343" ca="1">IF(ISBLANK(Spreadsheet!AI343),TRUE,ISNUMBER(MATCH(TRUE,EXACT(Spreadsheet!AI343,INDIRECT(Spreadsheet!$D$2)),0)))</f>
        <v>1</v>
      </c>
      <c r="BM343" s="5" t="b">
        <f t="array" aca="1" ref="BM343" ca="1">IF(ISBLANK(Spreadsheet!AJ343),TRUE,ISNUMBER(MATCH(TRUE,EXACT(Spreadsheet!AJ343,INDIRECT(Spreadsheet!BJ343)),0)))</f>
        <v>1</v>
      </c>
      <c r="BN343" s="5" t="b">
        <f t="array" ref="BN343">IF(ISBLANK(Spreadsheet!AK343),TRUE,ISNUMBER(MATCH(TRUE,EXACT(Spreadsheet!AK343,DentalPlans),0)))</f>
        <v>1</v>
      </c>
      <c r="BO343" s="5" t="b">
        <f t="array" aca="1" ref="BO343" ca="1">IF(ISBLANK(Spreadsheet!AL343),TRUE,ISNUMBER(MATCH(TRUE,EXACT(Spreadsheet!AL343,INDIRECT(Spreadsheet!BK343)),0)))</f>
        <v>1</v>
      </c>
      <c r="BP343" s="5" t="b">
        <f t="array" ref="BP343">IF(ISBLANK(Spreadsheet!AM343),TRUE,ISNUMBER(MATCH(TRUE,EXACT(Spreadsheet!AM343,VisionPlans),0)))</f>
        <v>1</v>
      </c>
      <c r="BQ343" s="5" t="b">
        <f t="array" aca="1" ref="BQ343" ca="1">IF(ISBLANK(Spreadsheet!AN343),TRUE,ISNUMBER(MATCH(TRUE,EXACT(Spreadsheet!AN343,INDIRECT(Spreadsheet!BL343)),0)))</f>
        <v>1</v>
      </c>
      <c r="BR343" s="5" t="b">
        <f t="array" ref="BR343">IF(ISBLANK(Spreadsheet!AO343),TRUE,ISNUMBER(MATCH(TRUE,EXACT(Spreadsheet!AO343,LifeBenefitClasses),0)))</f>
        <v>1</v>
      </c>
      <c r="BS343" s="5" t="b">
        <f>IF(OR(ISBLANK(Spreadsheet!AO343), Spreadsheet!AO343="Waive"),IF(ISBLANK(Spreadsheet!AP343),TRUE,FALSE),IF(OR(AND(NOT(ISBLANK(Spreadsheet!AO343)),ISBLANK(Spreadsheet!AP343)),NOT(ISNUMBER(VALUE(Spreadsheet!AP343)))),FALSE,IF(OR(AND(Spreadsheet!AP343&lt;6,MOD(Spreadsheet!AP343*10,5)=0), MOD(Spreadsheet!AP343,5000)=0),TRUE,FALSE)))</f>
        <v>1</v>
      </c>
      <c r="BT343" s="5" t="b">
        <f t="array" ref="BT343">IF(ISBLANK(Spreadsheet!AQ343),TRUE,ISNUMBER(MATCH(TRUE,EXACT(Spreadsheet!AQ343,EnrollWaive),0)))</f>
        <v>1</v>
      </c>
      <c r="BU343" s="5" t="b">
        <f t="array" ref="BU343">IF(ISBLANK(Spreadsheet!AR343),TRUE,ISNUMBER(MATCH(TRUE,EXACT(Spreadsheet!AR343,LifeBenefitClasses),0)))</f>
        <v>1</v>
      </c>
      <c r="BV343" s="5" t="b">
        <f>IF(OR(ISBLANK(Spreadsheet!AR343), Spreadsheet!AR343="Waive"),IF(ISBLANK(Spreadsheet!AS343),TRUE,FALSE),IF(OR(AND(NOT(ISBLANK(Spreadsheet!AR343)),ISBLANK(Spreadsheet!AS343)),NOT(ISNUMBER(VALUE(Spreadsheet!AS343)))),FALSE,IF(OR(AND(Spreadsheet!AS343&lt;6,MOD(Spreadsheet!AS343*10,5)=0), MOD(Spreadsheet!AS343,10000)=0),TRUE,FALSE)))</f>
        <v>1</v>
      </c>
      <c r="BW343" s="5" t="b">
        <f t="array" ref="BW343">IF(ISBLANK(Spreadsheet!AT343),TRUE,ISNUMBER(MATCH(TRUE,EXACT(Spreadsheet!AT343,LifeBenefitClasses),0)))</f>
        <v>1</v>
      </c>
      <c r="BX343" s="5" t="b">
        <f>IF(OR(ISBLANK(Spreadsheet!AT343), Spreadsheet!AT343="Waive"),IF(ISBLANK(Spreadsheet!AU343),TRUE,FALSE),IF(OR(AND(NOT(ISBLANK(Spreadsheet!AT343)),ISBLANK(Spreadsheet!AU343)),NOT(ISNUMBER(VALUE(Spreadsheet!AU343)))),FALSE,IF(AND(NOT(OR(ISBLANK(Spreadsheet!AT343),Spreadsheet!AT343="Waive")),NOT(OR(ISBLANK(Spreadsheet!AR343),Spreadsheet!AR343="Waive")),MOD(Spreadsheet!AU343,5000)=0, Spreadsheet!AU343&lt;=(Spreadsheet!AS343*0.5)),TRUE,FALSE)))</f>
        <v>1</v>
      </c>
      <c r="BY343" s="5" t="b">
        <f t="array" ref="BY343">IF(ISBLANK(Spreadsheet!AV343),TRUE,ISNUMBER(MATCH(TRUE,EXACT(Spreadsheet!AV343,EnrollWaive),0)))</f>
        <v>1</v>
      </c>
      <c r="BZ343" s="5" t="b">
        <f t="array" ref="BZ343">IF(ISBLANK(Spreadsheet!AW343),TRUE,ISNUMBER(MATCH(TRUE,EXACT(Spreadsheet!AW343,LifeBenefitClasses),0)))</f>
        <v>1</v>
      </c>
      <c r="CA343" s="5" t="b">
        <f t="array" ref="CA343">IF(ISBLANK(Spreadsheet!AX343),TRUE,ISNUMBER(MATCH(TRUE,EXACT(Spreadsheet!AX343,LifeBenefitClasses),0)))</f>
        <v>1</v>
      </c>
      <c r="CB343" s="5" t="b">
        <f t="array" ref="CB343">IF(ISBLANK(Spreadsheet!AY343),TRUE,ISNUMBER(MATCH(TRUE,EXACT(Spreadsheet!AY343,LifeBenefitClasses),0)))</f>
        <v>1</v>
      </c>
      <c r="CC343" s="5" t="b">
        <f t="array" ref="CC343">IF(ISBLANK(Spreadsheet!AZ343),TRUE,ISNUMBER(MATCH(TRUE,EXACT(Spreadsheet!AZ343,LifeBenefitClasses),0)))</f>
        <v>1</v>
      </c>
      <c r="CD343" s="5" t="b">
        <f t="array" ref="CD343">IF(ISBLANK(Spreadsheet!BA343),TRUE,ISNUMBER(MATCH(TRUE,EXACT(Spreadsheet!BA343,LifeBenefitClasses),0)))</f>
        <v>1</v>
      </c>
      <c r="CE343" s="5" t="b">
        <f>IF(OR(ISBLANK(Spreadsheet!BA343), Spreadsheet!BA343="Waive"),IF(ISBLANK(Spreadsheet!BB343),TRUE,FALSE),IF(OR(AND(NOT(ISBLANK(Spreadsheet!BA343)),ISBLANK(Spreadsheet!BB343)),NOT(ISNUMBER(VALUE(Spreadsheet!BB343))),ISBLANK(Spreadsheet!BC343),NOT(ISNUMBER(VALUE(Spreadsheet!BC343)))),FALSE,IF(AND(Spreadsheet!BB343&gt;=50000,Spreadsheet!BB343&lt;=250000,MOD(Spreadsheet!BB343,10000)=0,Spreadsheet!BB343&lt;=(10*Spreadsheet!BC343)),TRUE,FALSE)))</f>
        <v>1</v>
      </c>
      <c r="CF343" s="5" t="b">
        <f>IF(NOT(ISBLANK(Spreadsheet!BC343)),AND(ISNUMBER(VALUE(Spreadsheet!BC343)),Spreadsheet!BC343&gt;0),AND(OR(ISBLANK(Spreadsheet!AO343),Spreadsheet!AO343="Waive",AND(NOT(OR(ISBLANK(Spreadsheet!AO343),Spreadsheet!AO343="Waive")),Spreadsheet!AP343&gt;=6)),OR(ISBLANK(Spreadsheet!AR343),AND(NOT(OR(ISBLANK(Spreadsheet!AR343),Spreadsheet!AR343="Waive")),Spreadsheet!AS343&gt;=6)),OR(ISBLANK(Spreadsheet!AW343)),OR(ISBLANK(Spreadsheet!AX343)),OR(ISBLANK(Spreadsheet!AY343)),OR(ISBLANK(Spreadsheet!AZ343)),OR(ISBLANK(Spreadsheet!BA343),Spreadsheet!BA343="Waive")))</f>
        <v>1</v>
      </c>
      <c r="CG343" s="5" t="b">
        <f t="shared" ca="1" si="25"/>
        <v>1</v>
      </c>
    </row>
    <row r="344" spans="8:85" x14ac:dyDescent="0.3">
      <c r="H344" s="5">
        <f t="shared" ca="1" si="22"/>
        <v>2</v>
      </c>
      <c r="I344" s="5" t="str">
        <f t="shared" ca="1" si="23"/>
        <v/>
      </c>
      <c r="J344" s="5" t="str">
        <f>IF(AND(NOT(ISBLANK(Spreadsheet!C344)),ISBLANK(Spreadsheet!D344)),Spreadsheet!F344&amp;" "&amp;Spreadsheet!H344,"")</f>
        <v/>
      </c>
      <c r="K344" s="5">
        <f>IF(AND(NOT(ISBLANK(Spreadsheet!C344)),ISBLANK(Spreadsheet!D344)),COUNTIFS(Spreadsheet!E345:E$786,"=Child",Spreadsheet!C345:C$786, "="&amp;Spreadsheet!C344) + COUNTIFS(Spreadsheet!E345:E$786,"=Step-child",Spreadsheet!C345:C$786, "="&amp;Spreadsheet!C344),0)</f>
        <v>0</v>
      </c>
      <c r="L344" s="5">
        <f>IF(NOT(ISBLANK(J344)),COUNTIFS(Spreadsheet!E345:E$786,"=Wife",Spreadsheet!C345:C$786, "="&amp;Spreadsheet!C344) + COUNTIFS(Spreadsheet!E345:E$786,"=Husband",Spreadsheet!C345:C$786, "="&amp;Spreadsheet!C344),0)</f>
        <v>0</v>
      </c>
      <c r="M344" s="5">
        <f>IF(NOT(ISBLANK(Spreadsheet!AJ344)),VLOOKUP(Spreadsheet!AJ344,'Drop Downs'!$P$2:$R$16,3,FALSE),0)</f>
        <v>0</v>
      </c>
      <c r="N344" s="5">
        <f>IF(NOT(ISBLANK(Spreadsheet!AJ344)), VLOOKUP(Spreadsheet!AJ344,'Drop Downs'!$P$2:$R$16,2,FALSE),0)</f>
        <v>0</v>
      </c>
      <c r="O344" s="5">
        <f>IF(NOT(ISBLANK(Spreadsheet!AL344)),VLOOKUP(Spreadsheet!AL344,'Drop Downs'!$P$2:$R$16,3,FALSE), 0)</f>
        <v>0</v>
      </c>
      <c r="P344" s="5">
        <f>IF(NOT(ISBLANK(Spreadsheet!AL344)),VLOOKUP(Spreadsheet!AL344,'Drop Downs'!$P$2:$R$16,2,FALSE),0)</f>
        <v>0</v>
      </c>
      <c r="Q344" s="5">
        <f>IF(NOT(ISBLANK(Spreadsheet!AN344)),VLOOKUP(Spreadsheet!AN344,'Drop Downs'!$P$2:$R$16,3,FALSE),0)</f>
        <v>0</v>
      </c>
      <c r="R344" s="5">
        <f>IF(NOT(ISBLANK(Spreadsheet!AN344)),VLOOKUP(Spreadsheet!AN344,'Drop Downs'!$P$2:$R$16,2,FALSE),0)</f>
        <v>0</v>
      </c>
      <c r="S344" s="5" t="str">
        <f>IF(OR(M344&gt;K344,N344&gt;L344,O344&gt;K344, Q344&gt;K344,N344&gt;L344, P344&gt;L344, R344&gt;L344),"Member currently has a coverage election over what he/she needs.  Please add more dependents or adjust the coverage election.","")&amp;(IF(AND(NOT(ISBLANK(Spreadsheet!C344)),NOT(ISBLANK(Spreadsheet!D344)),ISBLANK(Spreadsheet!E344)),"Dependent lacks a relationship to member.Please select one from the drop-down.",""))</f>
        <v/>
      </c>
      <c r="T344" s="5" t="b">
        <f t="shared" si="24"/>
        <v>1</v>
      </c>
      <c r="U344" s="5" t="b">
        <f>OR(ISBLANK(Spreadsheet!C344),IF(NOT(ISBLANK(Spreadsheet!D344)),NOT(ISBLANK(Spreadsheet!E344)),TRUE))</f>
        <v>1</v>
      </c>
      <c r="V344" s="5" t="b">
        <f>OR(ISBLANK(Spreadsheet!C344), NOT(ISBLANK(Spreadsheet!I344)))</f>
        <v>1</v>
      </c>
      <c r="W344" s="5" t="b">
        <f>OR(ISBLANK(Spreadsheet!D344),NOT(ISBLANK(Spreadsheet!C344)))</f>
        <v>1</v>
      </c>
      <c r="X344" s="155" t="str">
        <f>REPT("0",MIN(FIND({1,2,3,4,5,6,7,8,9},Spreadsheet!C344&amp;"123456789"))-1)&amp;IF(ISBLANK(Spreadsheet!C344),"",SUMPRODUCT(MID(0&amp;Spreadsheet!C344,LARGE(INDEX(ISNUMBER(--MID(Spreadsheet!C344,ROW($1:$225),1))*
 ROW($1:$225),0),ROW($1:$225))+1,1)*10^ROW($1:$225)/10))</f>
        <v/>
      </c>
      <c r="Y344" s="5" t="b">
        <f>IF(NOT(ISBLANK(Spreadsheet!C344)),IF(AND(ISNUMBER(VALUE(Spreadsheet!C344)), LEN(Spreadsheet!C344)=9),TRUE,FALSE),TRUE)</f>
        <v>1</v>
      </c>
      <c r="Z344" s="155" t="str">
        <f>REPT("0",MIN(FIND({1,2,3,4,5,6,7,8,9},Spreadsheet!D344&amp;"123456789"))-1)&amp;IF(ISBLANK(Spreadsheet!D344),"",SUMPRODUCT(MID(0&amp;Spreadsheet!D344,LARGE(INDEX(ISNUMBER(--MID(Spreadsheet!D344,ROW($1:$225),1))*
 ROW($1:$225),0),ROW($1:$225))+1,1)*10^ROW($1:$225)/10))</f>
        <v/>
      </c>
      <c r="AA344" s="5" t="b">
        <f>IF(AND(NOT(ISBLANK(Spreadsheet!D344)),NOT(ISBLANK(Spreadsheet!C344))),IF(AND(ISNUMBER(VALUE(Spreadsheet!D344)), LEN(Spreadsheet!D344)=9),TRUE,FALSE),IF(AND(NOT(ISBLANK(Spreadsheet!D344)),ISBLANK(Spreadsheet!C344)),FALSE,TRUE))</f>
        <v>1</v>
      </c>
      <c r="AB344" s="5" t="b">
        <f>OR(ISBLANK(Spreadsheet!Y344),IF(NOT(ISBLANK(Spreadsheet!Y344)),LEN(Spreadsheet!Y344)=10,ISNUMBER(VALUE(Spreadsheet!Y344))))</f>
        <v>1</v>
      </c>
      <c r="AC344" s="5" t="b">
        <f>OR(ISBLANK(Spreadsheet!AI344), AND(NOT(ISBLANK(Spreadsheet!AJ344)), NOT(ISNUMBER(SEARCH("Waive",Spreadsheet!AJ344)))))</f>
        <v>1</v>
      </c>
      <c r="AD344" s="5" t="b">
        <f>OR(ISBLANK(Spreadsheet!AK344), AND(NOT(ISBLANK(Spreadsheet!AL344)), NOT(ISNUMBER(SEARCH("Waive",Spreadsheet!AL344)))))</f>
        <v>1</v>
      </c>
      <c r="AE344" s="5" t="b">
        <f>OR(ISBLANK(Spreadsheet!AM344), AND(NOT(ISBLANK(Spreadsheet!AN344)), NOT(ISNUMBER(SEARCH("Waive", Spreadsheet!AN344)))))</f>
        <v>1</v>
      </c>
      <c r="AF344" s="5" t="b">
        <f>OR(ISBLANK(Spreadsheet!C344), NOT(ISBLANK(Spreadsheet!D344)),NOT(ISBLANK(Spreadsheet!L344)))</f>
        <v>1</v>
      </c>
      <c r="AG344" s="5" t="b">
        <f>IF(AND(NOT(ISBLANK(Spreadsheet!C344)), NOT(ISBLANK(Spreadsheet!D344)),Spreadsheet!C344&lt;&gt;Spreadsheet!D344),IF(ISERROR(VLOOKUP(Spreadsheet!C344, Spreadsheet!$C$6:'Spreadsheet'!$C343,1,FALSE)), FALSE, TRUE),TRUE)</f>
        <v>1</v>
      </c>
      <c r="AH344" s="5" t="b">
        <f>Spreadsheet!$B$2=Spreadsheet!AD344</f>
        <v>1</v>
      </c>
      <c r="AI344" s="5" t="b">
        <f>IF(ISBLANK(Spreadsheet!G344),TRUE,IF(OR(LEN(Spreadsheet!G344)&gt;1,ISNUMBER(VALUE(Spreadsheet!G344))),FALSE,TRUE))</f>
        <v>1</v>
      </c>
      <c r="AJ344" s="5" t="b">
        <f>OR(ISBLANK(Spreadsheet!C344), NOT(ISBLANK(Spreadsheet!B344)), NOT(ISBLANK(Spreadsheet!D344)))</f>
        <v>1</v>
      </c>
      <c r="AK344" s="5" t="b">
        <f t="array" ref="AK344">IF(OR(AND(ISBLANK(Spreadsheet!E344),ISBLANK(Spreadsheet!D344),NOT(ISBLANK(Spreadsheet!C344))),AND(ISBLANK(Spreadsheet!E344),ISBLANK(Spreadsheet!D344),ISBLANK(Spreadsheet!C344))),TRUE,ISNUMBER(MATCH(TRUE,EXACT(Spreadsheet!E344,Relationships),0)))</f>
        <v>1</v>
      </c>
      <c r="AL344" s="5" t="b">
        <f>IF(NOT(ISBLANK(Spreadsheet!C344)),IF(OR(ISBLANK(Spreadsheet!F344),LEN(Spreadsheet!F344)&gt;40),FALSE,TRUE),TRUE)</f>
        <v>1</v>
      </c>
      <c r="AM344" s="5" t="b">
        <f>IF(NOT(ISBLANK(Spreadsheet!C344)),IF(OR(ISBLANK(Spreadsheet!H344),LEN(Spreadsheet!H344)&gt;40),FALSE,TRUE),TRUE)</f>
        <v>1</v>
      </c>
      <c r="AN344" s="5" t="b">
        <f t="array" ref="AN344">IF(ISBLANK(Spreadsheet!I344),TRUE,ISNUMBER(MATCH(TRUE,EXACT(Spreadsheet!I344,GenderValues),0)))</f>
        <v>1</v>
      </c>
      <c r="AO344" s="5" t="b">
        <f ca="1">IF(ISERROR(DATEVALUE(TEXT(Spreadsheet!J344,"mm/dd/yyyy")) &gt; TODAY()),IF(AND(ISBLANK(Spreadsheet!J344),ISBLANK(Spreadsheet!C344)),TRUE,FALSE),IF(DATEVALUE(TEXT(Spreadsheet!J344,"mm/dd/yyyy")) &gt; TODAY(),FALSE,TRUE))</f>
        <v>1</v>
      </c>
      <c r="AP344" s="5" t="b">
        <f>OR(ISBLANK(Spreadsheet!K344),LEN(Spreadsheet!K344)&lt;=100)</f>
        <v>1</v>
      </c>
      <c r="AQ344" s="5" t="b">
        <f t="array" ref="AQ344">IF(OR(AND(ISBLANK(Spreadsheet!L344),ISBLANK(Spreadsheet!C344)),AND(NOT(ISBLANK(Spreadsheet!C344)),NOT(ISBLANK(Spreadsheet!D344)))),TRUE,ISNUMBER(MATCH(TRUE,EXACT(Spreadsheet!L344,MaritalStatus),0)))</f>
        <v>1</v>
      </c>
      <c r="AR344" s="5" t="b">
        <f ca="1">IF(ISERROR(DATEVALUE(TEXT(Spreadsheet!M344,"mm/dd/yyyy")) &gt; TODAY()),IF(ISBLANK(Spreadsheet!M344),TRUE,FALSE),IF(DATEVALUE(TEXT(Spreadsheet!M344,"mm/dd/yyyy")) &gt; TODAY(),FALSE,TRUE))</f>
        <v>1</v>
      </c>
      <c r="AS344" s="5" t="b">
        <f>OR(ISBLANK(Spreadsheet!N344),LEN(Spreadsheet!N344)&lt;=100)</f>
        <v>1</v>
      </c>
      <c r="AT344" s="5" t="b">
        <f>OR(ISBLANK(Spreadsheet!O344),UPPER(Spreadsheet!O344)="YES")</f>
        <v>1</v>
      </c>
      <c r="AU344" s="5" t="b">
        <f>OR(ISBLANK(Spreadsheet!P344),UPPER(Spreadsheet!P344)="YES")</f>
        <v>1</v>
      </c>
      <c r="AV344" s="5" t="b">
        <f t="array" ref="AV344">IF(ISBLANK(Spreadsheet!Q344),TRUE,ISNUMBER(MATCH(TRUE,EXACT(Spreadsheet!Q344,OnGroupsPriorIns),0)))</f>
        <v>1</v>
      </c>
      <c r="AW344" s="5" t="b">
        <f>OR(ISBLANK(Spreadsheet!R344),UPPER(Spreadsheet!R344)="YES")</f>
        <v>1</v>
      </c>
      <c r="AX344" s="5" t="b">
        <f>OR(ISBLANK(Spreadsheet!S344),UPPER(Spreadsheet!S344)="YES")</f>
        <v>1</v>
      </c>
      <c r="AY344" s="5" t="b">
        <f>OR(AND(ISBLANK(Spreadsheet!C344),LEN(Spreadsheet!T344)=0),AND(NOT(ISBLANK(Spreadsheet!C344)),LEN(Spreadsheet!T344)&gt;0,LEN(Spreadsheet!T344)&lt;=50))</f>
        <v>1</v>
      </c>
      <c r="AZ344" s="5" t="b">
        <f>OR(LEN(Spreadsheet!U344)=0,AND(LEN(Spreadsheet!U344)&gt;0,LEN(Spreadsheet!U344)&lt;=50))</f>
        <v>1</v>
      </c>
      <c r="BA344" s="5" t="b">
        <f>OR(AND(ISBLANK(Spreadsheet!C344),LEN(Spreadsheet!V344)=0),AND(NOT(ISBLANK(Spreadsheet!C344)),LEN(Spreadsheet!V344)&gt;0,LEN(Spreadsheet!V344)&lt;=50))</f>
        <v>1</v>
      </c>
      <c r="BB344" s="5" t="b">
        <f t="array" ref="BB344">IF(AND(ISBLANK(Spreadsheet!C344),LEN(Spreadsheet!W344)=0),TRUE,ISNUMBER(MATCH(TRUE,EXACT(Spreadsheet!W344,States),0)))</f>
        <v>1</v>
      </c>
      <c r="BC344" s="5" t="b">
        <f>OR(AND(ISBLANK(Spreadsheet!C344),LEN(Spreadsheet!X344)=0),AND(NOT(ISBLANK(Spreadsheet!C344)),LEN(Spreadsheet!X344)&gt;0,LEN(Spreadsheet!X344)=5,ISNUMBER(VALUE(Spreadsheet!X344))))</f>
        <v>1</v>
      </c>
      <c r="BD344" s="5" t="b">
        <f>OR(ISBLANK(Spreadsheet!Z344),LEN(Spreadsheet!Z344)&lt;=50)</f>
        <v>1</v>
      </c>
      <c r="BE344" s="5" t="b">
        <f>ISBLANK(Spreadsheet!AA344)</f>
        <v>1</v>
      </c>
      <c r="BF344" s="5" t="b">
        <f>ISBLANK(Spreadsheet!AB344)</f>
        <v>1</v>
      </c>
      <c r="BG344" s="5" t="b">
        <f>IF(ISERROR(DATEVALUE(TEXT(Spreadsheet!AC344,"mm/dd/yyyy")) &gt; DATEVALUE(TEXT(Spreadsheet!J344,"mm/dd/yyyy"))),IF(OR(AND(ISBLANK(Spreadsheet!AC344),ISBLANK(Spreadsheet!C344)),AND(NOT(ISBLANK(Spreadsheet!C344)),ISBLANK(Spreadsheet!AC344),NOT(ISBLANK(Spreadsheet!D344)))),TRUE,FALSE),IF(DATEVALUE(TEXT(Spreadsheet!AC344,"mm/dd/yyyy")) &gt; DATEVALUE(TEXT(Spreadsheet!J344,"mm/dd/yyyy")),TRUE,FALSE))</f>
        <v>1</v>
      </c>
      <c r="BH344" s="5" t="b">
        <f>OR(AND(ISBLANK(Spreadsheet!C344),ISBLANK(Spreadsheet!AE344)),AND(NOT(ISBLANK(Spreadsheet!C344)),NOT(ISBLANK(Spreadsheet!D344)),ISBLANK(Spreadsheet!AE344)),AND(NOT(ISBLANK(Spreadsheet!C344)),ISBLANK(Spreadsheet!D344),NOT(ISBLANK(Spreadsheet!AE344)),LEN(Spreadsheet!AE344)&lt;=100))</f>
        <v>1</v>
      </c>
      <c r="BI344" s="5" t="b">
        <f t="array" ref="BI344">IF(ISBLANK(Spreadsheet!AF344),TRUE,ISNUMBER(MATCH(TRUE,EXACT(Spreadsheet!AF344,CobraShortReasons),0)))</f>
        <v>1</v>
      </c>
      <c r="BJ344" s="5" t="b">
        <f ca="1">IF(ISERROR(DATEVALUE(TEXT(Spreadsheet!AG344,"mm/dd/yyyy")) &gt; TODAY()),IF(ISBLANK(Spreadsheet!AG344),TRUE,FALSE),IF(DATEVALUE(TEXT(Spreadsheet!AG344,"mm/dd/yyyy")) &gt; TODAY(),FALSE,TRUE))</f>
        <v>1</v>
      </c>
      <c r="BK344" s="5" t="b">
        <f>OR(ISBLANK(Spreadsheet!AH344),LEN(Spreadsheet!AH344)&lt;=25)</f>
        <v>1</v>
      </c>
      <c r="BL344" s="5" t="b">
        <f t="array" aca="1" ref="BL344" ca="1">IF(ISBLANK(Spreadsheet!AI344),TRUE,ISNUMBER(MATCH(TRUE,EXACT(Spreadsheet!AI344,INDIRECT(Spreadsheet!$D$2)),0)))</f>
        <v>1</v>
      </c>
      <c r="BM344" s="5" t="b">
        <f t="array" aca="1" ref="BM344" ca="1">IF(ISBLANK(Spreadsheet!AJ344),TRUE,ISNUMBER(MATCH(TRUE,EXACT(Spreadsheet!AJ344,INDIRECT(Spreadsheet!BJ344)),0)))</f>
        <v>1</v>
      </c>
      <c r="BN344" s="5" t="b">
        <f t="array" ref="BN344">IF(ISBLANK(Spreadsheet!AK344),TRUE,ISNUMBER(MATCH(TRUE,EXACT(Spreadsheet!AK344,DentalPlans),0)))</f>
        <v>1</v>
      </c>
      <c r="BO344" s="5" t="b">
        <f t="array" aca="1" ref="BO344" ca="1">IF(ISBLANK(Spreadsheet!AL344),TRUE,ISNUMBER(MATCH(TRUE,EXACT(Spreadsheet!AL344,INDIRECT(Spreadsheet!BK344)),0)))</f>
        <v>1</v>
      </c>
      <c r="BP344" s="5" t="b">
        <f t="array" ref="BP344">IF(ISBLANK(Spreadsheet!AM344),TRUE,ISNUMBER(MATCH(TRUE,EXACT(Spreadsheet!AM344,VisionPlans),0)))</f>
        <v>1</v>
      </c>
      <c r="BQ344" s="5" t="b">
        <f t="array" aca="1" ref="BQ344" ca="1">IF(ISBLANK(Spreadsheet!AN344),TRUE,ISNUMBER(MATCH(TRUE,EXACT(Spreadsheet!AN344,INDIRECT(Spreadsheet!BL344)),0)))</f>
        <v>1</v>
      </c>
      <c r="BR344" s="5" t="b">
        <f t="array" ref="BR344">IF(ISBLANK(Spreadsheet!AO344),TRUE,ISNUMBER(MATCH(TRUE,EXACT(Spreadsheet!AO344,LifeBenefitClasses),0)))</f>
        <v>1</v>
      </c>
      <c r="BS344" s="5" t="b">
        <f>IF(OR(ISBLANK(Spreadsheet!AO344), Spreadsheet!AO344="Waive"),IF(ISBLANK(Spreadsheet!AP344),TRUE,FALSE),IF(OR(AND(NOT(ISBLANK(Spreadsheet!AO344)),ISBLANK(Spreadsheet!AP344)),NOT(ISNUMBER(VALUE(Spreadsheet!AP344)))),FALSE,IF(OR(AND(Spreadsheet!AP344&lt;6,MOD(Spreadsheet!AP344*10,5)=0), MOD(Spreadsheet!AP344,5000)=0),TRUE,FALSE)))</f>
        <v>1</v>
      </c>
      <c r="BT344" s="5" t="b">
        <f t="array" ref="BT344">IF(ISBLANK(Spreadsheet!AQ344),TRUE,ISNUMBER(MATCH(TRUE,EXACT(Spreadsheet!AQ344,EnrollWaive),0)))</f>
        <v>1</v>
      </c>
      <c r="BU344" s="5" t="b">
        <f t="array" ref="BU344">IF(ISBLANK(Spreadsheet!AR344),TRUE,ISNUMBER(MATCH(TRUE,EXACT(Spreadsheet!AR344,LifeBenefitClasses),0)))</f>
        <v>1</v>
      </c>
      <c r="BV344" s="5" t="b">
        <f>IF(OR(ISBLANK(Spreadsheet!AR344), Spreadsheet!AR344="Waive"),IF(ISBLANK(Spreadsheet!AS344),TRUE,FALSE),IF(OR(AND(NOT(ISBLANK(Spreadsheet!AR344)),ISBLANK(Spreadsheet!AS344)),NOT(ISNUMBER(VALUE(Spreadsheet!AS344)))),FALSE,IF(OR(AND(Spreadsheet!AS344&lt;6,MOD(Spreadsheet!AS344*10,5)=0), MOD(Spreadsheet!AS344,10000)=0),TRUE,FALSE)))</f>
        <v>1</v>
      </c>
      <c r="BW344" s="5" t="b">
        <f t="array" ref="BW344">IF(ISBLANK(Spreadsheet!AT344),TRUE,ISNUMBER(MATCH(TRUE,EXACT(Spreadsheet!AT344,LifeBenefitClasses),0)))</f>
        <v>1</v>
      </c>
      <c r="BX344" s="5" t="b">
        <f>IF(OR(ISBLANK(Spreadsheet!AT344), Spreadsheet!AT344="Waive"),IF(ISBLANK(Spreadsheet!AU344),TRUE,FALSE),IF(OR(AND(NOT(ISBLANK(Spreadsheet!AT344)),ISBLANK(Spreadsheet!AU344)),NOT(ISNUMBER(VALUE(Spreadsheet!AU344)))),FALSE,IF(AND(NOT(OR(ISBLANK(Spreadsheet!AT344),Spreadsheet!AT344="Waive")),NOT(OR(ISBLANK(Spreadsheet!AR344),Spreadsheet!AR344="Waive")),MOD(Spreadsheet!AU344,5000)=0, Spreadsheet!AU344&lt;=(Spreadsheet!AS344*0.5)),TRUE,FALSE)))</f>
        <v>1</v>
      </c>
      <c r="BY344" s="5" t="b">
        <f t="array" ref="BY344">IF(ISBLANK(Spreadsheet!AV344),TRUE,ISNUMBER(MATCH(TRUE,EXACT(Spreadsheet!AV344,EnrollWaive),0)))</f>
        <v>1</v>
      </c>
      <c r="BZ344" s="5" t="b">
        <f t="array" ref="BZ344">IF(ISBLANK(Spreadsheet!AW344),TRUE,ISNUMBER(MATCH(TRUE,EXACT(Spreadsheet!AW344,LifeBenefitClasses),0)))</f>
        <v>1</v>
      </c>
      <c r="CA344" s="5" t="b">
        <f t="array" ref="CA344">IF(ISBLANK(Spreadsheet!AX344),TRUE,ISNUMBER(MATCH(TRUE,EXACT(Spreadsheet!AX344,LifeBenefitClasses),0)))</f>
        <v>1</v>
      </c>
      <c r="CB344" s="5" t="b">
        <f t="array" ref="CB344">IF(ISBLANK(Spreadsheet!AY344),TRUE,ISNUMBER(MATCH(TRUE,EXACT(Spreadsheet!AY344,LifeBenefitClasses),0)))</f>
        <v>1</v>
      </c>
      <c r="CC344" s="5" t="b">
        <f t="array" ref="CC344">IF(ISBLANK(Spreadsheet!AZ344),TRUE,ISNUMBER(MATCH(TRUE,EXACT(Spreadsheet!AZ344,LifeBenefitClasses),0)))</f>
        <v>1</v>
      </c>
      <c r="CD344" s="5" t="b">
        <f t="array" ref="CD344">IF(ISBLANK(Spreadsheet!BA344),TRUE,ISNUMBER(MATCH(TRUE,EXACT(Spreadsheet!BA344,LifeBenefitClasses),0)))</f>
        <v>1</v>
      </c>
      <c r="CE344" s="5" t="b">
        <f>IF(OR(ISBLANK(Spreadsheet!BA344), Spreadsheet!BA344="Waive"),IF(ISBLANK(Spreadsheet!BB344),TRUE,FALSE),IF(OR(AND(NOT(ISBLANK(Spreadsheet!BA344)),ISBLANK(Spreadsheet!BB344)),NOT(ISNUMBER(VALUE(Spreadsheet!BB344))),ISBLANK(Spreadsheet!BC344),NOT(ISNUMBER(VALUE(Spreadsheet!BC344)))),FALSE,IF(AND(Spreadsheet!BB344&gt;=50000,Spreadsheet!BB344&lt;=250000,MOD(Spreadsheet!BB344,10000)=0,Spreadsheet!BB344&lt;=(10*Spreadsheet!BC344)),TRUE,FALSE)))</f>
        <v>1</v>
      </c>
      <c r="CF344" s="5" t="b">
        <f>IF(NOT(ISBLANK(Spreadsheet!BC344)),AND(ISNUMBER(VALUE(Spreadsheet!BC344)),Spreadsheet!BC344&gt;0),AND(OR(ISBLANK(Spreadsheet!AO344),Spreadsheet!AO344="Waive",AND(NOT(OR(ISBLANK(Spreadsheet!AO344),Spreadsheet!AO344="Waive")),Spreadsheet!AP344&gt;=6)),OR(ISBLANK(Spreadsheet!AR344),AND(NOT(OR(ISBLANK(Spreadsheet!AR344),Spreadsheet!AR344="Waive")),Spreadsheet!AS344&gt;=6)),OR(ISBLANK(Spreadsheet!AW344)),OR(ISBLANK(Spreadsheet!AX344)),OR(ISBLANK(Spreadsheet!AY344)),OR(ISBLANK(Spreadsheet!AZ344)),OR(ISBLANK(Spreadsheet!BA344),Spreadsheet!BA344="Waive")))</f>
        <v>1</v>
      </c>
      <c r="CG344" s="5" t="b">
        <f t="shared" ca="1" si="25"/>
        <v>1</v>
      </c>
    </row>
    <row r="345" spans="8:85" x14ac:dyDescent="0.3">
      <c r="H345" s="5">
        <f t="shared" ca="1" si="22"/>
        <v>2</v>
      </c>
      <c r="I345" s="5" t="str">
        <f t="shared" ca="1" si="23"/>
        <v/>
      </c>
      <c r="J345" s="5" t="str">
        <f>IF(AND(NOT(ISBLANK(Spreadsheet!C345)),ISBLANK(Spreadsheet!D345)),Spreadsheet!F345&amp;" "&amp;Spreadsheet!H345,"")</f>
        <v/>
      </c>
      <c r="K345" s="5">
        <f>IF(AND(NOT(ISBLANK(Spreadsheet!C345)),ISBLANK(Spreadsheet!D345)),COUNTIFS(Spreadsheet!E346:E$786,"=Child",Spreadsheet!C346:C$786, "="&amp;Spreadsheet!C345) + COUNTIFS(Spreadsheet!E346:E$786,"=Step-child",Spreadsheet!C346:C$786, "="&amp;Spreadsheet!C345),0)</f>
        <v>0</v>
      </c>
      <c r="L345" s="5">
        <f>IF(NOT(ISBLANK(J345)),COUNTIFS(Spreadsheet!E346:E$786,"=Wife",Spreadsheet!C346:C$786, "="&amp;Spreadsheet!C345) + COUNTIFS(Spreadsheet!E346:E$786,"=Husband",Spreadsheet!C346:C$786, "="&amp;Spreadsheet!C345),0)</f>
        <v>0</v>
      </c>
      <c r="M345" s="5">
        <f>IF(NOT(ISBLANK(Spreadsheet!AJ345)),VLOOKUP(Spreadsheet!AJ345,'Drop Downs'!$P$2:$R$16,3,FALSE),0)</f>
        <v>0</v>
      </c>
      <c r="N345" s="5">
        <f>IF(NOT(ISBLANK(Spreadsheet!AJ345)), VLOOKUP(Spreadsheet!AJ345,'Drop Downs'!$P$2:$R$16,2,FALSE),0)</f>
        <v>0</v>
      </c>
      <c r="O345" s="5">
        <f>IF(NOT(ISBLANK(Spreadsheet!AL345)),VLOOKUP(Spreadsheet!AL345,'Drop Downs'!$P$2:$R$16,3,FALSE), 0)</f>
        <v>0</v>
      </c>
      <c r="P345" s="5">
        <f>IF(NOT(ISBLANK(Spreadsheet!AL345)),VLOOKUP(Spreadsheet!AL345,'Drop Downs'!$P$2:$R$16,2,FALSE),0)</f>
        <v>0</v>
      </c>
      <c r="Q345" s="5">
        <f>IF(NOT(ISBLANK(Spreadsheet!AN345)),VLOOKUP(Spreadsheet!AN345,'Drop Downs'!$P$2:$R$16,3,FALSE),0)</f>
        <v>0</v>
      </c>
      <c r="R345" s="5">
        <f>IF(NOT(ISBLANK(Spreadsheet!AN345)),VLOOKUP(Spreadsheet!AN345,'Drop Downs'!$P$2:$R$16,2,FALSE),0)</f>
        <v>0</v>
      </c>
      <c r="S345" s="5" t="str">
        <f>IF(OR(M345&gt;K345,N345&gt;L345,O345&gt;K345, Q345&gt;K345,N345&gt;L345, P345&gt;L345, R345&gt;L345),"Member currently has a coverage election over what he/she needs.  Please add more dependents or adjust the coverage election.","")&amp;(IF(AND(NOT(ISBLANK(Spreadsheet!C345)),NOT(ISBLANK(Spreadsheet!D345)),ISBLANK(Spreadsheet!E345)),"Dependent lacks a relationship to member.Please select one from the drop-down.",""))</f>
        <v/>
      </c>
      <c r="T345" s="5" t="b">
        <f t="shared" si="24"/>
        <v>1</v>
      </c>
      <c r="U345" s="5" t="b">
        <f>OR(ISBLANK(Spreadsheet!C345),IF(NOT(ISBLANK(Spreadsheet!D345)),NOT(ISBLANK(Spreadsheet!E345)),TRUE))</f>
        <v>1</v>
      </c>
      <c r="V345" s="5" t="b">
        <f>OR(ISBLANK(Spreadsheet!C345), NOT(ISBLANK(Spreadsheet!I345)))</f>
        <v>1</v>
      </c>
      <c r="W345" s="5" t="b">
        <f>OR(ISBLANK(Spreadsheet!D345),NOT(ISBLANK(Spreadsheet!C345)))</f>
        <v>1</v>
      </c>
      <c r="X345" s="155" t="str">
        <f>REPT("0",MIN(FIND({1,2,3,4,5,6,7,8,9},Spreadsheet!C345&amp;"123456789"))-1)&amp;IF(ISBLANK(Spreadsheet!C345),"",SUMPRODUCT(MID(0&amp;Spreadsheet!C345,LARGE(INDEX(ISNUMBER(--MID(Spreadsheet!C345,ROW($1:$225),1))*
 ROW($1:$225),0),ROW($1:$225))+1,1)*10^ROW($1:$225)/10))</f>
        <v/>
      </c>
      <c r="Y345" s="5" t="b">
        <f>IF(NOT(ISBLANK(Spreadsheet!C345)),IF(AND(ISNUMBER(VALUE(Spreadsheet!C345)), LEN(Spreadsheet!C345)=9),TRUE,FALSE),TRUE)</f>
        <v>1</v>
      </c>
      <c r="Z345" s="155" t="str">
        <f>REPT("0",MIN(FIND({1,2,3,4,5,6,7,8,9},Spreadsheet!D345&amp;"123456789"))-1)&amp;IF(ISBLANK(Spreadsheet!D345),"",SUMPRODUCT(MID(0&amp;Spreadsheet!D345,LARGE(INDEX(ISNUMBER(--MID(Spreadsheet!D345,ROW($1:$225),1))*
 ROW($1:$225),0),ROW($1:$225))+1,1)*10^ROW($1:$225)/10))</f>
        <v/>
      </c>
      <c r="AA345" s="5" t="b">
        <f>IF(AND(NOT(ISBLANK(Spreadsheet!D345)),NOT(ISBLANK(Spreadsheet!C345))),IF(AND(ISNUMBER(VALUE(Spreadsheet!D345)), LEN(Spreadsheet!D345)=9),TRUE,FALSE),IF(AND(NOT(ISBLANK(Spreadsheet!D345)),ISBLANK(Spreadsheet!C345)),FALSE,TRUE))</f>
        <v>1</v>
      </c>
      <c r="AB345" s="5" t="b">
        <f>OR(ISBLANK(Spreadsheet!Y345),IF(NOT(ISBLANK(Spreadsheet!Y345)),LEN(Spreadsheet!Y345)=10,ISNUMBER(VALUE(Spreadsheet!Y345))))</f>
        <v>1</v>
      </c>
      <c r="AC345" s="5" t="b">
        <f>OR(ISBLANK(Spreadsheet!AI345), AND(NOT(ISBLANK(Spreadsheet!AJ345)), NOT(ISNUMBER(SEARCH("Waive",Spreadsheet!AJ345)))))</f>
        <v>1</v>
      </c>
      <c r="AD345" s="5" t="b">
        <f>OR(ISBLANK(Spreadsheet!AK345), AND(NOT(ISBLANK(Spreadsheet!AL345)), NOT(ISNUMBER(SEARCH("Waive",Spreadsheet!AL345)))))</f>
        <v>1</v>
      </c>
      <c r="AE345" s="5" t="b">
        <f>OR(ISBLANK(Spreadsheet!AM345), AND(NOT(ISBLANK(Spreadsheet!AN345)), NOT(ISNUMBER(SEARCH("Waive", Spreadsheet!AN345)))))</f>
        <v>1</v>
      </c>
      <c r="AF345" s="5" t="b">
        <f>OR(ISBLANK(Spreadsheet!C345), NOT(ISBLANK(Spreadsheet!D345)),NOT(ISBLANK(Spreadsheet!L345)))</f>
        <v>1</v>
      </c>
      <c r="AG345" s="5" t="b">
        <f>IF(AND(NOT(ISBLANK(Spreadsheet!C345)), NOT(ISBLANK(Spreadsheet!D345)),Spreadsheet!C345&lt;&gt;Spreadsheet!D345),IF(ISERROR(VLOOKUP(Spreadsheet!C345, Spreadsheet!$C$6:'Spreadsheet'!$C344,1,FALSE)), FALSE, TRUE),TRUE)</f>
        <v>1</v>
      </c>
      <c r="AH345" s="5" t="b">
        <f>Spreadsheet!$B$2=Spreadsheet!AD345</f>
        <v>1</v>
      </c>
      <c r="AI345" s="5" t="b">
        <f>IF(ISBLANK(Spreadsheet!G345),TRUE,IF(OR(LEN(Spreadsheet!G345)&gt;1,ISNUMBER(VALUE(Spreadsheet!G345))),FALSE,TRUE))</f>
        <v>1</v>
      </c>
      <c r="AJ345" s="5" t="b">
        <f>OR(ISBLANK(Spreadsheet!C345), NOT(ISBLANK(Spreadsheet!B345)), NOT(ISBLANK(Spreadsheet!D345)))</f>
        <v>1</v>
      </c>
      <c r="AK345" s="5" t="b">
        <f t="array" ref="AK345">IF(OR(AND(ISBLANK(Spreadsheet!E345),ISBLANK(Spreadsheet!D345),NOT(ISBLANK(Spreadsheet!C345))),AND(ISBLANK(Spreadsheet!E345),ISBLANK(Spreadsheet!D345),ISBLANK(Spreadsheet!C345))),TRUE,ISNUMBER(MATCH(TRUE,EXACT(Spreadsheet!E345,Relationships),0)))</f>
        <v>1</v>
      </c>
      <c r="AL345" s="5" t="b">
        <f>IF(NOT(ISBLANK(Spreadsheet!C345)),IF(OR(ISBLANK(Spreadsheet!F345),LEN(Spreadsheet!F345)&gt;40),FALSE,TRUE),TRUE)</f>
        <v>1</v>
      </c>
      <c r="AM345" s="5" t="b">
        <f>IF(NOT(ISBLANK(Spreadsheet!C345)),IF(OR(ISBLANK(Spreadsheet!H345),LEN(Spreadsheet!H345)&gt;40),FALSE,TRUE),TRUE)</f>
        <v>1</v>
      </c>
      <c r="AN345" s="5" t="b">
        <f t="array" ref="AN345">IF(ISBLANK(Spreadsheet!I345),TRUE,ISNUMBER(MATCH(TRUE,EXACT(Spreadsheet!I345,GenderValues),0)))</f>
        <v>1</v>
      </c>
      <c r="AO345" s="5" t="b">
        <f ca="1">IF(ISERROR(DATEVALUE(TEXT(Spreadsheet!J345,"mm/dd/yyyy")) &gt; TODAY()),IF(AND(ISBLANK(Spreadsheet!J345),ISBLANK(Spreadsheet!C345)),TRUE,FALSE),IF(DATEVALUE(TEXT(Spreadsheet!J345,"mm/dd/yyyy")) &gt; TODAY(),FALSE,TRUE))</f>
        <v>1</v>
      </c>
      <c r="AP345" s="5" t="b">
        <f>OR(ISBLANK(Spreadsheet!K345),LEN(Spreadsheet!K345)&lt;=100)</f>
        <v>1</v>
      </c>
      <c r="AQ345" s="5" t="b">
        <f t="array" ref="AQ345">IF(OR(AND(ISBLANK(Spreadsheet!L345),ISBLANK(Spreadsheet!C345)),AND(NOT(ISBLANK(Spreadsheet!C345)),NOT(ISBLANK(Spreadsheet!D345)))),TRUE,ISNUMBER(MATCH(TRUE,EXACT(Spreadsheet!L345,MaritalStatus),0)))</f>
        <v>1</v>
      </c>
      <c r="AR345" s="5" t="b">
        <f ca="1">IF(ISERROR(DATEVALUE(TEXT(Spreadsheet!M345,"mm/dd/yyyy")) &gt; TODAY()),IF(ISBLANK(Spreadsheet!M345),TRUE,FALSE),IF(DATEVALUE(TEXT(Spreadsheet!M345,"mm/dd/yyyy")) &gt; TODAY(),FALSE,TRUE))</f>
        <v>1</v>
      </c>
      <c r="AS345" s="5" t="b">
        <f>OR(ISBLANK(Spreadsheet!N345),LEN(Spreadsheet!N345)&lt;=100)</f>
        <v>1</v>
      </c>
      <c r="AT345" s="5" t="b">
        <f>OR(ISBLANK(Spreadsheet!O345),UPPER(Spreadsheet!O345)="YES")</f>
        <v>1</v>
      </c>
      <c r="AU345" s="5" t="b">
        <f>OR(ISBLANK(Spreadsheet!P345),UPPER(Spreadsheet!P345)="YES")</f>
        <v>1</v>
      </c>
      <c r="AV345" s="5" t="b">
        <f t="array" ref="AV345">IF(ISBLANK(Spreadsheet!Q345),TRUE,ISNUMBER(MATCH(TRUE,EXACT(Spreadsheet!Q345,OnGroupsPriorIns),0)))</f>
        <v>1</v>
      </c>
      <c r="AW345" s="5" t="b">
        <f>OR(ISBLANK(Spreadsheet!R345),UPPER(Spreadsheet!R345)="YES")</f>
        <v>1</v>
      </c>
      <c r="AX345" s="5" t="b">
        <f>OR(ISBLANK(Spreadsheet!S345),UPPER(Spreadsheet!S345)="YES")</f>
        <v>1</v>
      </c>
      <c r="AY345" s="5" t="b">
        <f>OR(AND(ISBLANK(Spreadsheet!C345),LEN(Spreadsheet!T345)=0),AND(NOT(ISBLANK(Spreadsheet!C345)),LEN(Spreadsheet!T345)&gt;0,LEN(Spreadsheet!T345)&lt;=50))</f>
        <v>1</v>
      </c>
      <c r="AZ345" s="5" t="b">
        <f>OR(LEN(Spreadsheet!U345)=0,AND(LEN(Spreadsheet!U345)&gt;0,LEN(Spreadsheet!U345)&lt;=50))</f>
        <v>1</v>
      </c>
      <c r="BA345" s="5" t="b">
        <f>OR(AND(ISBLANK(Spreadsheet!C345),LEN(Spreadsheet!V345)=0),AND(NOT(ISBLANK(Spreadsheet!C345)),LEN(Spreadsheet!V345)&gt;0,LEN(Spreadsheet!V345)&lt;=50))</f>
        <v>1</v>
      </c>
      <c r="BB345" s="5" t="b">
        <f t="array" ref="BB345">IF(AND(ISBLANK(Spreadsheet!C345),LEN(Spreadsheet!W345)=0),TRUE,ISNUMBER(MATCH(TRUE,EXACT(Spreadsheet!W345,States),0)))</f>
        <v>1</v>
      </c>
      <c r="BC345" s="5" t="b">
        <f>OR(AND(ISBLANK(Spreadsheet!C345),LEN(Spreadsheet!X345)=0),AND(NOT(ISBLANK(Spreadsheet!C345)),LEN(Spreadsheet!X345)&gt;0,LEN(Spreadsheet!X345)=5,ISNUMBER(VALUE(Spreadsheet!X345))))</f>
        <v>1</v>
      </c>
      <c r="BD345" s="5" t="b">
        <f>OR(ISBLANK(Spreadsheet!Z345),LEN(Spreadsheet!Z345)&lt;=50)</f>
        <v>1</v>
      </c>
      <c r="BE345" s="5" t="b">
        <f>ISBLANK(Spreadsheet!AA345)</f>
        <v>1</v>
      </c>
      <c r="BF345" s="5" t="b">
        <f>ISBLANK(Spreadsheet!AB345)</f>
        <v>1</v>
      </c>
      <c r="BG345" s="5" t="b">
        <f>IF(ISERROR(DATEVALUE(TEXT(Spreadsheet!AC345,"mm/dd/yyyy")) &gt; DATEVALUE(TEXT(Spreadsheet!J345,"mm/dd/yyyy"))),IF(OR(AND(ISBLANK(Spreadsheet!AC345),ISBLANK(Spreadsheet!C345)),AND(NOT(ISBLANK(Spreadsheet!C345)),ISBLANK(Spreadsheet!AC345),NOT(ISBLANK(Spreadsheet!D345)))),TRUE,FALSE),IF(DATEVALUE(TEXT(Spreadsheet!AC345,"mm/dd/yyyy")) &gt; DATEVALUE(TEXT(Spreadsheet!J345,"mm/dd/yyyy")),TRUE,FALSE))</f>
        <v>1</v>
      </c>
      <c r="BH345" s="5" t="b">
        <f>OR(AND(ISBLANK(Spreadsheet!C345),ISBLANK(Spreadsheet!AE345)),AND(NOT(ISBLANK(Spreadsheet!C345)),NOT(ISBLANK(Spreadsheet!D345)),ISBLANK(Spreadsheet!AE345)),AND(NOT(ISBLANK(Spreadsheet!C345)),ISBLANK(Spreadsheet!D345),NOT(ISBLANK(Spreadsheet!AE345)),LEN(Spreadsheet!AE345)&lt;=100))</f>
        <v>1</v>
      </c>
      <c r="BI345" s="5" t="b">
        <f t="array" ref="BI345">IF(ISBLANK(Spreadsheet!AF345),TRUE,ISNUMBER(MATCH(TRUE,EXACT(Spreadsheet!AF345,CobraShortReasons),0)))</f>
        <v>1</v>
      </c>
      <c r="BJ345" s="5" t="b">
        <f ca="1">IF(ISERROR(DATEVALUE(TEXT(Spreadsheet!AG345,"mm/dd/yyyy")) &gt; TODAY()),IF(ISBLANK(Spreadsheet!AG345),TRUE,FALSE),IF(DATEVALUE(TEXT(Spreadsheet!AG345,"mm/dd/yyyy")) &gt; TODAY(),FALSE,TRUE))</f>
        <v>1</v>
      </c>
      <c r="BK345" s="5" t="b">
        <f>OR(ISBLANK(Spreadsheet!AH345),LEN(Spreadsheet!AH345)&lt;=25)</f>
        <v>1</v>
      </c>
      <c r="BL345" s="5" t="b">
        <f t="array" aca="1" ref="BL345" ca="1">IF(ISBLANK(Spreadsheet!AI345),TRUE,ISNUMBER(MATCH(TRUE,EXACT(Spreadsheet!AI345,INDIRECT(Spreadsheet!$D$2)),0)))</f>
        <v>1</v>
      </c>
      <c r="BM345" s="5" t="b">
        <f t="array" aca="1" ref="BM345" ca="1">IF(ISBLANK(Spreadsheet!AJ345),TRUE,ISNUMBER(MATCH(TRUE,EXACT(Spreadsheet!AJ345,INDIRECT(Spreadsheet!BJ345)),0)))</f>
        <v>1</v>
      </c>
      <c r="BN345" s="5" t="b">
        <f t="array" ref="BN345">IF(ISBLANK(Spreadsheet!AK345),TRUE,ISNUMBER(MATCH(TRUE,EXACT(Spreadsheet!AK345,DentalPlans),0)))</f>
        <v>1</v>
      </c>
      <c r="BO345" s="5" t="b">
        <f t="array" aca="1" ref="BO345" ca="1">IF(ISBLANK(Spreadsheet!AL345),TRUE,ISNUMBER(MATCH(TRUE,EXACT(Spreadsheet!AL345,INDIRECT(Spreadsheet!BK345)),0)))</f>
        <v>1</v>
      </c>
      <c r="BP345" s="5" t="b">
        <f t="array" ref="BP345">IF(ISBLANK(Spreadsheet!AM345),TRUE,ISNUMBER(MATCH(TRUE,EXACT(Spreadsheet!AM345,VisionPlans),0)))</f>
        <v>1</v>
      </c>
      <c r="BQ345" s="5" t="b">
        <f t="array" aca="1" ref="BQ345" ca="1">IF(ISBLANK(Spreadsheet!AN345),TRUE,ISNUMBER(MATCH(TRUE,EXACT(Spreadsheet!AN345,INDIRECT(Spreadsheet!BL345)),0)))</f>
        <v>1</v>
      </c>
      <c r="BR345" s="5" t="b">
        <f t="array" ref="BR345">IF(ISBLANK(Spreadsheet!AO345),TRUE,ISNUMBER(MATCH(TRUE,EXACT(Spreadsheet!AO345,LifeBenefitClasses),0)))</f>
        <v>1</v>
      </c>
      <c r="BS345" s="5" t="b">
        <f>IF(OR(ISBLANK(Spreadsheet!AO345), Spreadsheet!AO345="Waive"),IF(ISBLANK(Spreadsheet!AP345),TRUE,FALSE),IF(OR(AND(NOT(ISBLANK(Spreadsheet!AO345)),ISBLANK(Spreadsheet!AP345)),NOT(ISNUMBER(VALUE(Spreadsheet!AP345)))),FALSE,IF(OR(AND(Spreadsheet!AP345&lt;6,MOD(Spreadsheet!AP345*10,5)=0), MOD(Spreadsheet!AP345,5000)=0),TRUE,FALSE)))</f>
        <v>1</v>
      </c>
      <c r="BT345" s="5" t="b">
        <f t="array" ref="BT345">IF(ISBLANK(Spreadsheet!AQ345),TRUE,ISNUMBER(MATCH(TRUE,EXACT(Spreadsheet!AQ345,EnrollWaive),0)))</f>
        <v>1</v>
      </c>
      <c r="BU345" s="5" t="b">
        <f t="array" ref="BU345">IF(ISBLANK(Spreadsheet!AR345),TRUE,ISNUMBER(MATCH(TRUE,EXACT(Spreadsheet!AR345,LifeBenefitClasses),0)))</f>
        <v>1</v>
      </c>
      <c r="BV345" s="5" t="b">
        <f>IF(OR(ISBLANK(Spreadsheet!AR345), Spreadsheet!AR345="Waive"),IF(ISBLANK(Spreadsheet!AS345),TRUE,FALSE),IF(OR(AND(NOT(ISBLANK(Spreadsheet!AR345)),ISBLANK(Spreadsheet!AS345)),NOT(ISNUMBER(VALUE(Spreadsheet!AS345)))),FALSE,IF(OR(AND(Spreadsheet!AS345&lt;6,MOD(Spreadsheet!AS345*10,5)=0), MOD(Spreadsheet!AS345,10000)=0),TRUE,FALSE)))</f>
        <v>1</v>
      </c>
      <c r="BW345" s="5" t="b">
        <f t="array" ref="BW345">IF(ISBLANK(Spreadsheet!AT345),TRUE,ISNUMBER(MATCH(TRUE,EXACT(Spreadsheet!AT345,LifeBenefitClasses),0)))</f>
        <v>1</v>
      </c>
      <c r="BX345" s="5" t="b">
        <f>IF(OR(ISBLANK(Spreadsheet!AT345), Spreadsheet!AT345="Waive"),IF(ISBLANK(Spreadsheet!AU345),TRUE,FALSE),IF(OR(AND(NOT(ISBLANK(Spreadsheet!AT345)),ISBLANK(Spreadsheet!AU345)),NOT(ISNUMBER(VALUE(Spreadsheet!AU345)))),FALSE,IF(AND(NOT(OR(ISBLANK(Spreadsheet!AT345),Spreadsheet!AT345="Waive")),NOT(OR(ISBLANK(Spreadsheet!AR345),Spreadsheet!AR345="Waive")),MOD(Spreadsheet!AU345,5000)=0, Spreadsheet!AU345&lt;=(Spreadsheet!AS345*0.5)),TRUE,FALSE)))</f>
        <v>1</v>
      </c>
      <c r="BY345" s="5" t="b">
        <f t="array" ref="BY345">IF(ISBLANK(Spreadsheet!AV345),TRUE,ISNUMBER(MATCH(TRUE,EXACT(Spreadsheet!AV345,EnrollWaive),0)))</f>
        <v>1</v>
      </c>
      <c r="BZ345" s="5" t="b">
        <f t="array" ref="BZ345">IF(ISBLANK(Spreadsheet!AW345),TRUE,ISNUMBER(MATCH(TRUE,EXACT(Spreadsheet!AW345,LifeBenefitClasses),0)))</f>
        <v>1</v>
      </c>
      <c r="CA345" s="5" t="b">
        <f t="array" ref="CA345">IF(ISBLANK(Spreadsheet!AX345),TRUE,ISNUMBER(MATCH(TRUE,EXACT(Spreadsheet!AX345,LifeBenefitClasses),0)))</f>
        <v>1</v>
      </c>
      <c r="CB345" s="5" t="b">
        <f t="array" ref="CB345">IF(ISBLANK(Spreadsheet!AY345),TRUE,ISNUMBER(MATCH(TRUE,EXACT(Spreadsheet!AY345,LifeBenefitClasses),0)))</f>
        <v>1</v>
      </c>
      <c r="CC345" s="5" t="b">
        <f t="array" ref="CC345">IF(ISBLANK(Spreadsheet!AZ345),TRUE,ISNUMBER(MATCH(TRUE,EXACT(Spreadsheet!AZ345,LifeBenefitClasses),0)))</f>
        <v>1</v>
      </c>
      <c r="CD345" s="5" t="b">
        <f t="array" ref="CD345">IF(ISBLANK(Spreadsheet!BA345),TRUE,ISNUMBER(MATCH(TRUE,EXACT(Spreadsheet!BA345,LifeBenefitClasses),0)))</f>
        <v>1</v>
      </c>
      <c r="CE345" s="5" t="b">
        <f>IF(OR(ISBLANK(Spreadsheet!BA345), Spreadsheet!BA345="Waive"),IF(ISBLANK(Spreadsheet!BB345),TRUE,FALSE),IF(OR(AND(NOT(ISBLANK(Spreadsheet!BA345)),ISBLANK(Spreadsheet!BB345)),NOT(ISNUMBER(VALUE(Spreadsheet!BB345))),ISBLANK(Spreadsheet!BC345),NOT(ISNUMBER(VALUE(Spreadsheet!BC345)))),FALSE,IF(AND(Spreadsheet!BB345&gt;=50000,Spreadsheet!BB345&lt;=250000,MOD(Spreadsheet!BB345,10000)=0,Spreadsheet!BB345&lt;=(10*Spreadsheet!BC345)),TRUE,FALSE)))</f>
        <v>1</v>
      </c>
      <c r="CF345" s="5" t="b">
        <f>IF(NOT(ISBLANK(Spreadsheet!BC345)),AND(ISNUMBER(VALUE(Spreadsheet!BC345)),Spreadsheet!BC345&gt;0),AND(OR(ISBLANK(Spreadsheet!AO345),Spreadsheet!AO345="Waive",AND(NOT(OR(ISBLANK(Spreadsheet!AO345),Spreadsheet!AO345="Waive")),Spreadsheet!AP345&gt;=6)),OR(ISBLANK(Spreadsheet!AR345),AND(NOT(OR(ISBLANK(Spreadsheet!AR345),Spreadsheet!AR345="Waive")),Spreadsheet!AS345&gt;=6)),OR(ISBLANK(Spreadsheet!AW345)),OR(ISBLANK(Spreadsheet!AX345)),OR(ISBLANK(Spreadsheet!AY345)),OR(ISBLANK(Spreadsheet!AZ345)),OR(ISBLANK(Spreadsheet!BA345),Spreadsheet!BA345="Waive")))</f>
        <v>1</v>
      </c>
      <c r="CG345" s="5" t="b">
        <f t="shared" ca="1" si="25"/>
        <v>1</v>
      </c>
    </row>
    <row r="346" spans="8:85" x14ac:dyDescent="0.3">
      <c r="H346" s="5">
        <f t="shared" ca="1" si="22"/>
        <v>2</v>
      </c>
      <c r="I346" s="5" t="str">
        <f t="shared" ca="1" si="23"/>
        <v/>
      </c>
      <c r="J346" s="5" t="str">
        <f>IF(AND(NOT(ISBLANK(Spreadsheet!C346)),ISBLANK(Spreadsheet!D346)),Spreadsheet!F346&amp;" "&amp;Spreadsheet!H346,"")</f>
        <v/>
      </c>
      <c r="K346" s="5">
        <f>IF(AND(NOT(ISBLANK(Spreadsheet!C346)),ISBLANK(Spreadsheet!D346)),COUNTIFS(Spreadsheet!E347:E$786,"=Child",Spreadsheet!C347:C$786, "="&amp;Spreadsheet!C346) + COUNTIFS(Spreadsheet!E347:E$786,"=Step-child",Spreadsheet!C347:C$786, "="&amp;Spreadsheet!C346),0)</f>
        <v>0</v>
      </c>
      <c r="L346" s="5">
        <f>IF(NOT(ISBLANK(J346)),COUNTIFS(Spreadsheet!E347:E$786,"=Wife",Spreadsheet!C347:C$786, "="&amp;Spreadsheet!C346) + COUNTIFS(Spreadsheet!E347:E$786,"=Husband",Spreadsheet!C347:C$786, "="&amp;Spreadsheet!C346),0)</f>
        <v>0</v>
      </c>
      <c r="M346" s="5">
        <f>IF(NOT(ISBLANK(Spreadsheet!AJ346)),VLOOKUP(Spreadsheet!AJ346,'Drop Downs'!$P$2:$R$16,3,FALSE),0)</f>
        <v>0</v>
      </c>
      <c r="N346" s="5">
        <f>IF(NOT(ISBLANK(Spreadsheet!AJ346)), VLOOKUP(Spreadsheet!AJ346,'Drop Downs'!$P$2:$R$16,2,FALSE),0)</f>
        <v>0</v>
      </c>
      <c r="O346" s="5">
        <f>IF(NOT(ISBLANK(Spreadsheet!AL346)),VLOOKUP(Spreadsheet!AL346,'Drop Downs'!$P$2:$R$16,3,FALSE), 0)</f>
        <v>0</v>
      </c>
      <c r="P346" s="5">
        <f>IF(NOT(ISBLANK(Spreadsheet!AL346)),VLOOKUP(Spreadsheet!AL346,'Drop Downs'!$P$2:$R$16,2,FALSE),0)</f>
        <v>0</v>
      </c>
      <c r="Q346" s="5">
        <f>IF(NOT(ISBLANK(Spreadsheet!AN346)),VLOOKUP(Spreadsheet!AN346,'Drop Downs'!$P$2:$R$16,3,FALSE),0)</f>
        <v>0</v>
      </c>
      <c r="R346" s="5">
        <f>IF(NOT(ISBLANK(Spreadsheet!AN346)),VLOOKUP(Spreadsheet!AN346,'Drop Downs'!$P$2:$R$16,2,FALSE),0)</f>
        <v>0</v>
      </c>
      <c r="S346" s="5" t="str">
        <f>IF(OR(M346&gt;K346,N346&gt;L346,O346&gt;K346, Q346&gt;K346,N346&gt;L346, P346&gt;L346, R346&gt;L346),"Member currently has a coverage election over what he/she needs.  Please add more dependents or adjust the coverage election.","")&amp;(IF(AND(NOT(ISBLANK(Spreadsheet!C346)),NOT(ISBLANK(Spreadsheet!D346)),ISBLANK(Spreadsheet!E346)),"Dependent lacks a relationship to member.Please select one from the drop-down.",""))</f>
        <v/>
      </c>
      <c r="T346" s="5" t="b">
        <f t="shared" si="24"/>
        <v>1</v>
      </c>
      <c r="U346" s="5" t="b">
        <f>OR(ISBLANK(Spreadsheet!C346),IF(NOT(ISBLANK(Spreadsheet!D346)),NOT(ISBLANK(Spreadsheet!E346)),TRUE))</f>
        <v>1</v>
      </c>
      <c r="V346" s="5" t="b">
        <f>OR(ISBLANK(Spreadsheet!C346), NOT(ISBLANK(Spreadsheet!I346)))</f>
        <v>1</v>
      </c>
      <c r="W346" s="5" t="b">
        <f>OR(ISBLANK(Spreadsheet!D346),NOT(ISBLANK(Spreadsheet!C346)))</f>
        <v>1</v>
      </c>
      <c r="X346" s="155" t="str">
        <f>REPT("0",MIN(FIND({1,2,3,4,5,6,7,8,9},Spreadsheet!C346&amp;"123456789"))-1)&amp;IF(ISBLANK(Spreadsheet!C346),"",SUMPRODUCT(MID(0&amp;Spreadsheet!C346,LARGE(INDEX(ISNUMBER(--MID(Spreadsheet!C346,ROW($1:$225),1))*
 ROW($1:$225),0),ROW($1:$225))+1,1)*10^ROW($1:$225)/10))</f>
        <v/>
      </c>
      <c r="Y346" s="5" t="b">
        <f>IF(NOT(ISBLANK(Spreadsheet!C346)),IF(AND(ISNUMBER(VALUE(Spreadsheet!C346)), LEN(Spreadsheet!C346)=9),TRUE,FALSE),TRUE)</f>
        <v>1</v>
      </c>
      <c r="Z346" s="155" t="str">
        <f>REPT("0",MIN(FIND({1,2,3,4,5,6,7,8,9},Spreadsheet!D346&amp;"123456789"))-1)&amp;IF(ISBLANK(Spreadsheet!D346),"",SUMPRODUCT(MID(0&amp;Spreadsheet!D346,LARGE(INDEX(ISNUMBER(--MID(Spreadsheet!D346,ROW($1:$225),1))*
 ROW($1:$225),0),ROW($1:$225))+1,1)*10^ROW($1:$225)/10))</f>
        <v/>
      </c>
      <c r="AA346" s="5" t="b">
        <f>IF(AND(NOT(ISBLANK(Spreadsheet!D346)),NOT(ISBLANK(Spreadsheet!C346))),IF(AND(ISNUMBER(VALUE(Spreadsheet!D346)), LEN(Spreadsheet!D346)=9),TRUE,FALSE),IF(AND(NOT(ISBLANK(Spreadsheet!D346)),ISBLANK(Spreadsheet!C346)),FALSE,TRUE))</f>
        <v>1</v>
      </c>
      <c r="AB346" s="5" t="b">
        <f>OR(ISBLANK(Spreadsheet!Y346),IF(NOT(ISBLANK(Spreadsheet!Y346)),LEN(Spreadsheet!Y346)=10,ISNUMBER(VALUE(Spreadsheet!Y346))))</f>
        <v>1</v>
      </c>
      <c r="AC346" s="5" t="b">
        <f>OR(ISBLANK(Spreadsheet!AI346), AND(NOT(ISBLANK(Spreadsheet!AJ346)), NOT(ISNUMBER(SEARCH("Waive",Spreadsheet!AJ346)))))</f>
        <v>1</v>
      </c>
      <c r="AD346" s="5" t="b">
        <f>OR(ISBLANK(Spreadsheet!AK346), AND(NOT(ISBLANK(Spreadsheet!AL346)), NOT(ISNUMBER(SEARCH("Waive",Spreadsheet!AL346)))))</f>
        <v>1</v>
      </c>
      <c r="AE346" s="5" t="b">
        <f>OR(ISBLANK(Spreadsheet!AM346), AND(NOT(ISBLANK(Spreadsheet!AN346)), NOT(ISNUMBER(SEARCH("Waive", Spreadsheet!AN346)))))</f>
        <v>1</v>
      </c>
      <c r="AF346" s="5" t="b">
        <f>OR(ISBLANK(Spreadsheet!C346), NOT(ISBLANK(Spreadsheet!D346)),NOT(ISBLANK(Spreadsheet!L346)))</f>
        <v>1</v>
      </c>
      <c r="AG346" s="5" t="b">
        <f>IF(AND(NOT(ISBLANK(Spreadsheet!C346)), NOT(ISBLANK(Spreadsheet!D346)),Spreadsheet!C346&lt;&gt;Spreadsheet!D346),IF(ISERROR(VLOOKUP(Spreadsheet!C346, Spreadsheet!$C$6:'Spreadsheet'!$C345,1,FALSE)), FALSE, TRUE),TRUE)</f>
        <v>1</v>
      </c>
      <c r="AH346" s="5" t="b">
        <f>Spreadsheet!$B$2=Spreadsheet!AD346</f>
        <v>1</v>
      </c>
      <c r="AI346" s="5" t="b">
        <f>IF(ISBLANK(Spreadsheet!G346),TRUE,IF(OR(LEN(Spreadsheet!G346)&gt;1,ISNUMBER(VALUE(Spreadsheet!G346))),FALSE,TRUE))</f>
        <v>1</v>
      </c>
      <c r="AJ346" s="5" t="b">
        <f>OR(ISBLANK(Spreadsheet!C346), NOT(ISBLANK(Spreadsheet!B346)), NOT(ISBLANK(Spreadsheet!D346)))</f>
        <v>1</v>
      </c>
      <c r="AK346" s="5" t="b">
        <f t="array" ref="AK346">IF(OR(AND(ISBLANK(Spreadsheet!E346),ISBLANK(Spreadsheet!D346),NOT(ISBLANK(Spreadsheet!C346))),AND(ISBLANK(Spreadsheet!E346),ISBLANK(Spreadsheet!D346),ISBLANK(Spreadsheet!C346))),TRUE,ISNUMBER(MATCH(TRUE,EXACT(Spreadsheet!E346,Relationships),0)))</f>
        <v>1</v>
      </c>
      <c r="AL346" s="5" t="b">
        <f>IF(NOT(ISBLANK(Spreadsheet!C346)),IF(OR(ISBLANK(Spreadsheet!F346),LEN(Spreadsheet!F346)&gt;40),FALSE,TRUE),TRUE)</f>
        <v>1</v>
      </c>
      <c r="AM346" s="5" t="b">
        <f>IF(NOT(ISBLANK(Spreadsheet!C346)),IF(OR(ISBLANK(Spreadsheet!H346),LEN(Spreadsheet!H346)&gt;40),FALSE,TRUE),TRUE)</f>
        <v>1</v>
      </c>
      <c r="AN346" s="5" t="b">
        <f t="array" ref="AN346">IF(ISBLANK(Spreadsheet!I346),TRUE,ISNUMBER(MATCH(TRUE,EXACT(Spreadsheet!I346,GenderValues),0)))</f>
        <v>1</v>
      </c>
      <c r="AO346" s="5" t="b">
        <f ca="1">IF(ISERROR(DATEVALUE(TEXT(Spreadsheet!J346,"mm/dd/yyyy")) &gt; TODAY()),IF(AND(ISBLANK(Spreadsheet!J346),ISBLANK(Spreadsheet!C346)),TRUE,FALSE),IF(DATEVALUE(TEXT(Spreadsheet!J346,"mm/dd/yyyy")) &gt; TODAY(),FALSE,TRUE))</f>
        <v>1</v>
      </c>
      <c r="AP346" s="5" t="b">
        <f>OR(ISBLANK(Spreadsheet!K346),LEN(Spreadsheet!K346)&lt;=100)</f>
        <v>1</v>
      </c>
      <c r="AQ346" s="5" t="b">
        <f t="array" ref="AQ346">IF(OR(AND(ISBLANK(Spreadsheet!L346),ISBLANK(Spreadsheet!C346)),AND(NOT(ISBLANK(Spreadsheet!C346)),NOT(ISBLANK(Spreadsheet!D346)))),TRUE,ISNUMBER(MATCH(TRUE,EXACT(Spreadsheet!L346,MaritalStatus),0)))</f>
        <v>1</v>
      </c>
      <c r="AR346" s="5" t="b">
        <f ca="1">IF(ISERROR(DATEVALUE(TEXT(Spreadsheet!M346,"mm/dd/yyyy")) &gt; TODAY()),IF(ISBLANK(Spreadsheet!M346),TRUE,FALSE),IF(DATEVALUE(TEXT(Spreadsheet!M346,"mm/dd/yyyy")) &gt; TODAY(),FALSE,TRUE))</f>
        <v>1</v>
      </c>
      <c r="AS346" s="5" t="b">
        <f>OR(ISBLANK(Spreadsheet!N346),LEN(Spreadsheet!N346)&lt;=100)</f>
        <v>1</v>
      </c>
      <c r="AT346" s="5" t="b">
        <f>OR(ISBLANK(Spreadsheet!O346),UPPER(Spreadsheet!O346)="YES")</f>
        <v>1</v>
      </c>
      <c r="AU346" s="5" t="b">
        <f>OR(ISBLANK(Spreadsheet!P346),UPPER(Spreadsheet!P346)="YES")</f>
        <v>1</v>
      </c>
      <c r="AV346" s="5" t="b">
        <f t="array" ref="AV346">IF(ISBLANK(Spreadsheet!Q346),TRUE,ISNUMBER(MATCH(TRUE,EXACT(Spreadsheet!Q346,OnGroupsPriorIns),0)))</f>
        <v>1</v>
      </c>
      <c r="AW346" s="5" t="b">
        <f>OR(ISBLANK(Spreadsheet!R346),UPPER(Spreadsheet!R346)="YES")</f>
        <v>1</v>
      </c>
      <c r="AX346" s="5" t="b">
        <f>OR(ISBLANK(Spreadsheet!S346),UPPER(Spreadsheet!S346)="YES")</f>
        <v>1</v>
      </c>
      <c r="AY346" s="5" t="b">
        <f>OR(AND(ISBLANK(Spreadsheet!C346),LEN(Spreadsheet!T346)=0),AND(NOT(ISBLANK(Spreadsheet!C346)),LEN(Spreadsheet!T346)&gt;0,LEN(Spreadsheet!T346)&lt;=50))</f>
        <v>1</v>
      </c>
      <c r="AZ346" s="5" t="b">
        <f>OR(LEN(Spreadsheet!U346)=0,AND(LEN(Spreadsheet!U346)&gt;0,LEN(Spreadsheet!U346)&lt;=50))</f>
        <v>1</v>
      </c>
      <c r="BA346" s="5" t="b">
        <f>OR(AND(ISBLANK(Spreadsheet!C346),LEN(Spreadsheet!V346)=0),AND(NOT(ISBLANK(Spreadsheet!C346)),LEN(Spreadsheet!V346)&gt;0,LEN(Spreadsheet!V346)&lt;=50))</f>
        <v>1</v>
      </c>
      <c r="BB346" s="5" t="b">
        <f t="array" ref="BB346">IF(AND(ISBLANK(Spreadsheet!C346),LEN(Spreadsheet!W346)=0),TRUE,ISNUMBER(MATCH(TRUE,EXACT(Spreadsheet!W346,States),0)))</f>
        <v>1</v>
      </c>
      <c r="BC346" s="5" t="b">
        <f>OR(AND(ISBLANK(Spreadsheet!C346),LEN(Spreadsheet!X346)=0),AND(NOT(ISBLANK(Spreadsheet!C346)),LEN(Spreadsheet!X346)&gt;0,LEN(Spreadsheet!X346)=5,ISNUMBER(VALUE(Spreadsheet!X346))))</f>
        <v>1</v>
      </c>
      <c r="BD346" s="5" t="b">
        <f>OR(ISBLANK(Spreadsheet!Z346),LEN(Spreadsheet!Z346)&lt;=50)</f>
        <v>1</v>
      </c>
      <c r="BE346" s="5" t="b">
        <f>ISBLANK(Spreadsheet!AA346)</f>
        <v>1</v>
      </c>
      <c r="BF346" s="5" t="b">
        <f>ISBLANK(Spreadsheet!AB346)</f>
        <v>1</v>
      </c>
      <c r="BG346" s="5" t="b">
        <f>IF(ISERROR(DATEVALUE(TEXT(Spreadsheet!AC346,"mm/dd/yyyy")) &gt; DATEVALUE(TEXT(Spreadsheet!J346,"mm/dd/yyyy"))),IF(OR(AND(ISBLANK(Spreadsheet!AC346),ISBLANK(Spreadsheet!C346)),AND(NOT(ISBLANK(Spreadsheet!C346)),ISBLANK(Spreadsheet!AC346),NOT(ISBLANK(Spreadsheet!D346)))),TRUE,FALSE),IF(DATEVALUE(TEXT(Spreadsheet!AC346,"mm/dd/yyyy")) &gt; DATEVALUE(TEXT(Spreadsheet!J346,"mm/dd/yyyy")),TRUE,FALSE))</f>
        <v>1</v>
      </c>
      <c r="BH346" s="5" t="b">
        <f>OR(AND(ISBLANK(Spreadsheet!C346),ISBLANK(Spreadsheet!AE346)),AND(NOT(ISBLANK(Spreadsheet!C346)),NOT(ISBLANK(Spreadsheet!D346)),ISBLANK(Spreadsheet!AE346)),AND(NOT(ISBLANK(Spreadsheet!C346)),ISBLANK(Spreadsheet!D346),NOT(ISBLANK(Spreadsheet!AE346)),LEN(Spreadsheet!AE346)&lt;=100))</f>
        <v>1</v>
      </c>
      <c r="BI346" s="5" t="b">
        <f t="array" ref="BI346">IF(ISBLANK(Spreadsheet!AF346),TRUE,ISNUMBER(MATCH(TRUE,EXACT(Spreadsheet!AF346,CobraShortReasons),0)))</f>
        <v>1</v>
      </c>
      <c r="BJ346" s="5" t="b">
        <f ca="1">IF(ISERROR(DATEVALUE(TEXT(Spreadsheet!AG346,"mm/dd/yyyy")) &gt; TODAY()),IF(ISBLANK(Spreadsheet!AG346),TRUE,FALSE),IF(DATEVALUE(TEXT(Spreadsheet!AG346,"mm/dd/yyyy")) &gt; TODAY(),FALSE,TRUE))</f>
        <v>1</v>
      </c>
      <c r="BK346" s="5" t="b">
        <f>OR(ISBLANK(Spreadsheet!AH346),LEN(Spreadsheet!AH346)&lt;=25)</f>
        <v>1</v>
      </c>
      <c r="BL346" s="5" t="b">
        <f t="array" aca="1" ref="BL346" ca="1">IF(ISBLANK(Spreadsheet!AI346),TRUE,ISNUMBER(MATCH(TRUE,EXACT(Spreadsheet!AI346,INDIRECT(Spreadsheet!$D$2)),0)))</f>
        <v>1</v>
      </c>
      <c r="BM346" s="5" t="b">
        <f t="array" aca="1" ref="BM346" ca="1">IF(ISBLANK(Spreadsheet!AJ346),TRUE,ISNUMBER(MATCH(TRUE,EXACT(Spreadsheet!AJ346,INDIRECT(Spreadsheet!BJ346)),0)))</f>
        <v>1</v>
      </c>
      <c r="BN346" s="5" t="b">
        <f t="array" ref="BN346">IF(ISBLANK(Spreadsheet!AK346),TRUE,ISNUMBER(MATCH(TRUE,EXACT(Spreadsheet!AK346,DentalPlans),0)))</f>
        <v>1</v>
      </c>
      <c r="BO346" s="5" t="b">
        <f t="array" aca="1" ref="BO346" ca="1">IF(ISBLANK(Spreadsheet!AL346),TRUE,ISNUMBER(MATCH(TRUE,EXACT(Spreadsheet!AL346,INDIRECT(Spreadsheet!BK346)),0)))</f>
        <v>1</v>
      </c>
      <c r="BP346" s="5" t="b">
        <f t="array" ref="BP346">IF(ISBLANK(Spreadsheet!AM346),TRUE,ISNUMBER(MATCH(TRUE,EXACT(Spreadsheet!AM346,VisionPlans),0)))</f>
        <v>1</v>
      </c>
      <c r="BQ346" s="5" t="b">
        <f t="array" aca="1" ref="BQ346" ca="1">IF(ISBLANK(Spreadsheet!AN346),TRUE,ISNUMBER(MATCH(TRUE,EXACT(Spreadsheet!AN346,INDIRECT(Spreadsheet!BL346)),0)))</f>
        <v>1</v>
      </c>
      <c r="BR346" s="5" t="b">
        <f t="array" ref="BR346">IF(ISBLANK(Spreadsheet!AO346),TRUE,ISNUMBER(MATCH(TRUE,EXACT(Spreadsheet!AO346,LifeBenefitClasses),0)))</f>
        <v>1</v>
      </c>
      <c r="BS346" s="5" t="b">
        <f>IF(OR(ISBLANK(Spreadsheet!AO346), Spreadsheet!AO346="Waive"),IF(ISBLANK(Spreadsheet!AP346),TRUE,FALSE),IF(OR(AND(NOT(ISBLANK(Spreadsheet!AO346)),ISBLANK(Spreadsheet!AP346)),NOT(ISNUMBER(VALUE(Spreadsheet!AP346)))),FALSE,IF(OR(AND(Spreadsheet!AP346&lt;6,MOD(Spreadsheet!AP346*10,5)=0), MOD(Spreadsheet!AP346,5000)=0),TRUE,FALSE)))</f>
        <v>1</v>
      </c>
      <c r="BT346" s="5" t="b">
        <f t="array" ref="BT346">IF(ISBLANK(Spreadsheet!AQ346),TRUE,ISNUMBER(MATCH(TRUE,EXACT(Spreadsheet!AQ346,EnrollWaive),0)))</f>
        <v>1</v>
      </c>
      <c r="BU346" s="5" t="b">
        <f t="array" ref="BU346">IF(ISBLANK(Spreadsheet!AR346),TRUE,ISNUMBER(MATCH(TRUE,EXACT(Spreadsheet!AR346,LifeBenefitClasses),0)))</f>
        <v>1</v>
      </c>
      <c r="BV346" s="5" t="b">
        <f>IF(OR(ISBLANK(Spreadsheet!AR346), Spreadsheet!AR346="Waive"),IF(ISBLANK(Spreadsheet!AS346),TRUE,FALSE),IF(OR(AND(NOT(ISBLANK(Spreadsheet!AR346)),ISBLANK(Spreadsheet!AS346)),NOT(ISNUMBER(VALUE(Spreadsheet!AS346)))),FALSE,IF(OR(AND(Spreadsheet!AS346&lt;6,MOD(Spreadsheet!AS346*10,5)=0), MOD(Spreadsheet!AS346,10000)=0),TRUE,FALSE)))</f>
        <v>1</v>
      </c>
      <c r="BW346" s="5" t="b">
        <f t="array" ref="BW346">IF(ISBLANK(Spreadsheet!AT346),TRUE,ISNUMBER(MATCH(TRUE,EXACT(Spreadsheet!AT346,LifeBenefitClasses),0)))</f>
        <v>1</v>
      </c>
      <c r="BX346" s="5" t="b">
        <f>IF(OR(ISBLANK(Spreadsheet!AT346), Spreadsheet!AT346="Waive"),IF(ISBLANK(Spreadsheet!AU346),TRUE,FALSE),IF(OR(AND(NOT(ISBLANK(Spreadsheet!AT346)),ISBLANK(Spreadsheet!AU346)),NOT(ISNUMBER(VALUE(Spreadsheet!AU346)))),FALSE,IF(AND(NOT(OR(ISBLANK(Spreadsheet!AT346),Spreadsheet!AT346="Waive")),NOT(OR(ISBLANK(Spreadsheet!AR346),Spreadsheet!AR346="Waive")),MOD(Spreadsheet!AU346,5000)=0, Spreadsheet!AU346&lt;=(Spreadsheet!AS346*0.5)),TRUE,FALSE)))</f>
        <v>1</v>
      </c>
      <c r="BY346" s="5" t="b">
        <f t="array" ref="BY346">IF(ISBLANK(Spreadsheet!AV346),TRUE,ISNUMBER(MATCH(TRUE,EXACT(Spreadsheet!AV346,EnrollWaive),0)))</f>
        <v>1</v>
      </c>
      <c r="BZ346" s="5" t="b">
        <f t="array" ref="BZ346">IF(ISBLANK(Spreadsheet!AW346),TRUE,ISNUMBER(MATCH(TRUE,EXACT(Spreadsheet!AW346,LifeBenefitClasses),0)))</f>
        <v>1</v>
      </c>
      <c r="CA346" s="5" t="b">
        <f t="array" ref="CA346">IF(ISBLANK(Spreadsheet!AX346),TRUE,ISNUMBER(MATCH(TRUE,EXACT(Spreadsheet!AX346,LifeBenefitClasses),0)))</f>
        <v>1</v>
      </c>
      <c r="CB346" s="5" t="b">
        <f t="array" ref="CB346">IF(ISBLANK(Spreadsheet!AY346),TRUE,ISNUMBER(MATCH(TRUE,EXACT(Spreadsheet!AY346,LifeBenefitClasses),0)))</f>
        <v>1</v>
      </c>
      <c r="CC346" s="5" t="b">
        <f t="array" ref="CC346">IF(ISBLANK(Spreadsheet!AZ346),TRUE,ISNUMBER(MATCH(TRUE,EXACT(Spreadsheet!AZ346,LifeBenefitClasses),0)))</f>
        <v>1</v>
      </c>
      <c r="CD346" s="5" t="b">
        <f t="array" ref="CD346">IF(ISBLANK(Spreadsheet!BA346),TRUE,ISNUMBER(MATCH(TRUE,EXACT(Spreadsheet!BA346,LifeBenefitClasses),0)))</f>
        <v>1</v>
      </c>
      <c r="CE346" s="5" t="b">
        <f>IF(OR(ISBLANK(Spreadsheet!BA346), Spreadsheet!BA346="Waive"),IF(ISBLANK(Spreadsheet!BB346),TRUE,FALSE),IF(OR(AND(NOT(ISBLANK(Spreadsheet!BA346)),ISBLANK(Spreadsheet!BB346)),NOT(ISNUMBER(VALUE(Spreadsheet!BB346))),ISBLANK(Spreadsheet!BC346),NOT(ISNUMBER(VALUE(Spreadsheet!BC346)))),FALSE,IF(AND(Spreadsheet!BB346&gt;=50000,Spreadsheet!BB346&lt;=250000,MOD(Spreadsheet!BB346,10000)=0,Spreadsheet!BB346&lt;=(10*Spreadsheet!BC346)),TRUE,FALSE)))</f>
        <v>1</v>
      </c>
      <c r="CF346" s="5" t="b">
        <f>IF(NOT(ISBLANK(Spreadsheet!BC346)),AND(ISNUMBER(VALUE(Spreadsheet!BC346)),Spreadsheet!BC346&gt;0),AND(OR(ISBLANK(Spreadsheet!AO346),Spreadsheet!AO346="Waive",AND(NOT(OR(ISBLANK(Spreadsheet!AO346),Spreadsheet!AO346="Waive")),Spreadsheet!AP346&gt;=6)),OR(ISBLANK(Spreadsheet!AR346),AND(NOT(OR(ISBLANK(Spreadsheet!AR346),Spreadsheet!AR346="Waive")),Spreadsheet!AS346&gt;=6)),OR(ISBLANK(Spreadsheet!AW346)),OR(ISBLANK(Spreadsheet!AX346)),OR(ISBLANK(Spreadsheet!AY346)),OR(ISBLANK(Spreadsheet!AZ346)),OR(ISBLANK(Spreadsheet!BA346),Spreadsheet!BA346="Waive")))</f>
        <v>1</v>
      </c>
      <c r="CG346" s="5" t="b">
        <f t="shared" ca="1" si="25"/>
        <v>1</v>
      </c>
    </row>
    <row r="347" spans="8:85" x14ac:dyDescent="0.3">
      <c r="H347" s="5">
        <f t="shared" ca="1" si="22"/>
        <v>2</v>
      </c>
      <c r="I347" s="5" t="str">
        <f t="shared" ca="1" si="23"/>
        <v/>
      </c>
      <c r="J347" s="5" t="str">
        <f>IF(AND(NOT(ISBLANK(Spreadsheet!C347)),ISBLANK(Spreadsheet!D347)),Spreadsheet!F347&amp;" "&amp;Spreadsheet!H347,"")</f>
        <v/>
      </c>
      <c r="K347" s="5">
        <f>IF(AND(NOT(ISBLANK(Spreadsheet!C347)),ISBLANK(Spreadsheet!D347)),COUNTIFS(Spreadsheet!E348:E$786,"=Child",Spreadsheet!C348:C$786, "="&amp;Spreadsheet!C347) + COUNTIFS(Spreadsheet!E348:E$786,"=Step-child",Spreadsheet!C348:C$786, "="&amp;Spreadsheet!C347),0)</f>
        <v>0</v>
      </c>
      <c r="L347" s="5">
        <f>IF(NOT(ISBLANK(J347)),COUNTIFS(Spreadsheet!E348:E$786,"=Wife",Spreadsheet!C348:C$786, "="&amp;Spreadsheet!C347) + COUNTIFS(Spreadsheet!E348:E$786,"=Husband",Spreadsheet!C348:C$786, "="&amp;Spreadsheet!C347),0)</f>
        <v>0</v>
      </c>
      <c r="M347" s="5">
        <f>IF(NOT(ISBLANK(Spreadsheet!AJ347)),VLOOKUP(Spreadsheet!AJ347,'Drop Downs'!$P$2:$R$16,3,FALSE),0)</f>
        <v>0</v>
      </c>
      <c r="N347" s="5">
        <f>IF(NOT(ISBLANK(Spreadsheet!AJ347)), VLOOKUP(Spreadsheet!AJ347,'Drop Downs'!$P$2:$R$16,2,FALSE),0)</f>
        <v>0</v>
      </c>
      <c r="O347" s="5">
        <f>IF(NOT(ISBLANK(Spreadsheet!AL347)),VLOOKUP(Spreadsheet!AL347,'Drop Downs'!$P$2:$R$16,3,FALSE), 0)</f>
        <v>0</v>
      </c>
      <c r="P347" s="5">
        <f>IF(NOT(ISBLANK(Spreadsheet!AL347)),VLOOKUP(Spreadsheet!AL347,'Drop Downs'!$P$2:$R$16,2,FALSE),0)</f>
        <v>0</v>
      </c>
      <c r="Q347" s="5">
        <f>IF(NOT(ISBLANK(Spreadsheet!AN347)),VLOOKUP(Spreadsheet!AN347,'Drop Downs'!$P$2:$R$16,3,FALSE),0)</f>
        <v>0</v>
      </c>
      <c r="R347" s="5">
        <f>IF(NOT(ISBLANK(Spreadsheet!AN347)),VLOOKUP(Spreadsheet!AN347,'Drop Downs'!$P$2:$R$16,2,FALSE),0)</f>
        <v>0</v>
      </c>
      <c r="S347" s="5" t="str">
        <f>IF(OR(M347&gt;K347,N347&gt;L347,O347&gt;K347, Q347&gt;K347,N347&gt;L347, P347&gt;L347, R347&gt;L347),"Member currently has a coverage election over what he/she needs.  Please add more dependents or adjust the coverage election.","")&amp;(IF(AND(NOT(ISBLANK(Spreadsheet!C347)),NOT(ISBLANK(Spreadsheet!D347)),ISBLANK(Spreadsheet!E347)),"Dependent lacks a relationship to member.Please select one from the drop-down.",""))</f>
        <v/>
      </c>
      <c r="T347" s="5" t="b">
        <f t="shared" si="24"/>
        <v>1</v>
      </c>
      <c r="U347" s="5" t="b">
        <f>OR(ISBLANK(Spreadsheet!C347),IF(NOT(ISBLANK(Spreadsheet!D347)),NOT(ISBLANK(Spreadsheet!E347)),TRUE))</f>
        <v>1</v>
      </c>
      <c r="V347" s="5" t="b">
        <f>OR(ISBLANK(Spreadsheet!C347), NOT(ISBLANK(Spreadsheet!I347)))</f>
        <v>1</v>
      </c>
      <c r="W347" s="5" t="b">
        <f>OR(ISBLANK(Spreadsheet!D347),NOT(ISBLANK(Spreadsheet!C347)))</f>
        <v>1</v>
      </c>
      <c r="X347" s="155" t="str">
        <f>REPT("0",MIN(FIND({1,2,3,4,5,6,7,8,9},Spreadsheet!C347&amp;"123456789"))-1)&amp;IF(ISBLANK(Spreadsheet!C347),"",SUMPRODUCT(MID(0&amp;Spreadsheet!C347,LARGE(INDEX(ISNUMBER(--MID(Spreadsheet!C347,ROW($1:$225),1))*
 ROW($1:$225),0),ROW($1:$225))+1,1)*10^ROW($1:$225)/10))</f>
        <v/>
      </c>
      <c r="Y347" s="5" t="b">
        <f>IF(NOT(ISBLANK(Spreadsheet!C347)),IF(AND(ISNUMBER(VALUE(Spreadsheet!C347)), LEN(Spreadsheet!C347)=9),TRUE,FALSE),TRUE)</f>
        <v>1</v>
      </c>
      <c r="Z347" s="155" t="str">
        <f>REPT("0",MIN(FIND({1,2,3,4,5,6,7,8,9},Spreadsheet!D347&amp;"123456789"))-1)&amp;IF(ISBLANK(Spreadsheet!D347),"",SUMPRODUCT(MID(0&amp;Spreadsheet!D347,LARGE(INDEX(ISNUMBER(--MID(Spreadsheet!D347,ROW($1:$225),1))*
 ROW($1:$225),0),ROW($1:$225))+1,1)*10^ROW($1:$225)/10))</f>
        <v/>
      </c>
      <c r="AA347" s="5" t="b">
        <f>IF(AND(NOT(ISBLANK(Spreadsheet!D347)),NOT(ISBLANK(Spreadsheet!C347))),IF(AND(ISNUMBER(VALUE(Spreadsheet!D347)), LEN(Spreadsheet!D347)=9),TRUE,FALSE),IF(AND(NOT(ISBLANK(Spreadsheet!D347)),ISBLANK(Spreadsheet!C347)),FALSE,TRUE))</f>
        <v>1</v>
      </c>
      <c r="AB347" s="5" t="b">
        <f>OR(ISBLANK(Spreadsheet!Y347),IF(NOT(ISBLANK(Spreadsheet!Y347)),LEN(Spreadsheet!Y347)=10,ISNUMBER(VALUE(Spreadsheet!Y347))))</f>
        <v>1</v>
      </c>
      <c r="AC347" s="5" t="b">
        <f>OR(ISBLANK(Spreadsheet!AI347), AND(NOT(ISBLANK(Spreadsheet!AJ347)), NOT(ISNUMBER(SEARCH("Waive",Spreadsheet!AJ347)))))</f>
        <v>1</v>
      </c>
      <c r="AD347" s="5" t="b">
        <f>OR(ISBLANK(Spreadsheet!AK347), AND(NOT(ISBLANK(Spreadsheet!AL347)), NOT(ISNUMBER(SEARCH("Waive",Spreadsheet!AL347)))))</f>
        <v>1</v>
      </c>
      <c r="AE347" s="5" t="b">
        <f>OR(ISBLANK(Spreadsheet!AM347), AND(NOT(ISBLANK(Spreadsheet!AN347)), NOT(ISNUMBER(SEARCH("Waive", Spreadsheet!AN347)))))</f>
        <v>1</v>
      </c>
      <c r="AF347" s="5" t="b">
        <f>OR(ISBLANK(Spreadsheet!C347), NOT(ISBLANK(Spreadsheet!D347)),NOT(ISBLANK(Spreadsheet!L347)))</f>
        <v>1</v>
      </c>
      <c r="AG347" s="5" t="b">
        <f>IF(AND(NOT(ISBLANK(Spreadsheet!C347)), NOT(ISBLANK(Spreadsheet!D347)),Spreadsheet!C347&lt;&gt;Spreadsheet!D347),IF(ISERROR(VLOOKUP(Spreadsheet!C347, Spreadsheet!$C$6:'Spreadsheet'!$C346,1,FALSE)), FALSE, TRUE),TRUE)</f>
        <v>1</v>
      </c>
      <c r="AH347" s="5" t="b">
        <f>Spreadsheet!$B$2=Spreadsheet!AD347</f>
        <v>1</v>
      </c>
      <c r="AI347" s="5" t="b">
        <f>IF(ISBLANK(Spreadsheet!G347),TRUE,IF(OR(LEN(Spreadsheet!G347)&gt;1,ISNUMBER(VALUE(Spreadsheet!G347))),FALSE,TRUE))</f>
        <v>1</v>
      </c>
      <c r="AJ347" s="5" t="b">
        <f>OR(ISBLANK(Spreadsheet!C347), NOT(ISBLANK(Spreadsheet!B347)), NOT(ISBLANK(Spreadsheet!D347)))</f>
        <v>1</v>
      </c>
      <c r="AK347" s="5" t="b">
        <f t="array" ref="AK347">IF(OR(AND(ISBLANK(Spreadsheet!E347),ISBLANK(Spreadsheet!D347),NOT(ISBLANK(Spreadsheet!C347))),AND(ISBLANK(Spreadsheet!E347),ISBLANK(Spreadsheet!D347),ISBLANK(Spreadsheet!C347))),TRUE,ISNUMBER(MATCH(TRUE,EXACT(Spreadsheet!E347,Relationships),0)))</f>
        <v>1</v>
      </c>
      <c r="AL347" s="5" t="b">
        <f>IF(NOT(ISBLANK(Spreadsheet!C347)),IF(OR(ISBLANK(Spreadsheet!F347),LEN(Spreadsheet!F347)&gt;40),FALSE,TRUE),TRUE)</f>
        <v>1</v>
      </c>
      <c r="AM347" s="5" t="b">
        <f>IF(NOT(ISBLANK(Spreadsheet!C347)),IF(OR(ISBLANK(Spreadsheet!H347),LEN(Spreadsheet!H347)&gt;40),FALSE,TRUE),TRUE)</f>
        <v>1</v>
      </c>
      <c r="AN347" s="5" t="b">
        <f t="array" ref="AN347">IF(ISBLANK(Spreadsheet!I347),TRUE,ISNUMBER(MATCH(TRUE,EXACT(Spreadsheet!I347,GenderValues),0)))</f>
        <v>1</v>
      </c>
      <c r="AO347" s="5" t="b">
        <f ca="1">IF(ISERROR(DATEVALUE(TEXT(Spreadsheet!J347,"mm/dd/yyyy")) &gt; TODAY()),IF(AND(ISBLANK(Spreadsheet!J347),ISBLANK(Spreadsheet!C347)),TRUE,FALSE),IF(DATEVALUE(TEXT(Spreadsheet!J347,"mm/dd/yyyy")) &gt; TODAY(),FALSE,TRUE))</f>
        <v>1</v>
      </c>
      <c r="AP347" s="5" t="b">
        <f>OR(ISBLANK(Spreadsheet!K347),LEN(Spreadsheet!K347)&lt;=100)</f>
        <v>1</v>
      </c>
      <c r="AQ347" s="5" t="b">
        <f t="array" ref="AQ347">IF(OR(AND(ISBLANK(Spreadsheet!L347),ISBLANK(Spreadsheet!C347)),AND(NOT(ISBLANK(Spreadsheet!C347)),NOT(ISBLANK(Spreadsheet!D347)))),TRUE,ISNUMBER(MATCH(TRUE,EXACT(Spreadsheet!L347,MaritalStatus),0)))</f>
        <v>1</v>
      </c>
      <c r="AR347" s="5" t="b">
        <f ca="1">IF(ISERROR(DATEVALUE(TEXT(Spreadsheet!M347,"mm/dd/yyyy")) &gt; TODAY()),IF(ISBLANK(Spreadsheet!M347),TRUE,FALSE),IF(DATEVALUE(TEXT(Spreadsheet!M347,"mm/dd/yyyy")) &gt; TODAY(),FALSE,TRUE))</f>
        <v>1</v>
      </c>
      <c r="AS347" s="5" t="b">
        <f>OR(ISBLANK(Spreadsheet!N347),LEN(Spreadsheet!N347)&lt;=100)</f>
        <v>1</v>
      </c>
      <c r="AT347" s="5" t="b">
        <f>OR(ISBLANK(Spreadsheet!O347),UPPER(Spreadsheet!O347)="YES")</f>
        <v>1</v>
      </c>
      <c r="AU347" s="5" t="b">
        <f>OR(ISBLANK(Spreadsheet!P347),UPPER(Spreadsheet!P347)="YES")</f>
        <v>1</v>
      </c>
      <c r="AV347" s="5" t="b">
        <f t="array" ref="AV347">IF(ISBLANK(Spreadsheet!Q347),TRUE,ISNUMBER(MATCH(TRUE,EXACT(Spreadsheet!Q347,OnGroupsPriorIns),0)))</f>
        <v>1</v>
      </c>
      <c r="AW347" s="5" t="b">
        <f>OR(ISBLANK(Spreadsheet!R347),UPPER(Spreadsheet!R347)="YES")</f>
        <v>1</v>
      </c>
      <c r="AX347" s="5" t="b">
        <f>OR(ISBLANK(Spreadsheet!S347),UPPER(Spreadsheet!S347)="YES")</f>
        <v>1</v>
      </c>
      <c r="AY347" s="5" t="b">
        <f>OR(AND(ISBLANK(Spreadsheet!C347),LEN(Spreadsheet!T347)=0),AND(NOT(ISBLANK(Spreadsheet!C347)),LEN(Spreadsheet!T347)&gt;0,LEN(Spreadsheet!T347)&lt;=50))</f>
        <v>1</v>
      </c>
      <c r="AZ347" s="5" t="b">
        <f>OR(LEN(Spreadsheet!U347)=0,AND(LEN(Spreadsheet!U347)&gt;0,LEN(Spreadsheet!U347)&lt;=50))</f>
        <v>1</v>
      </c>
      <c r="BA347" s="5" t="b">
        <f>OR(AND(ISBLANK(Spreadsheet!C347),LEN(Spreadsheet!V347)=0),AND(NOT(ISBLANK(Spreadsheet!C347)),LEN(Spreadsheet!V347)&gt;0,LEN(Spreadsheet!V347)&lt;=50))</f>
        <v>1</v>
      </c>
      <c r="BB347" s="5" t="b">
        <f t="array" ref="BB347">IF(AND(ISBLANK(Spreadsheet!C347),LEN(Spreadsheet!W347)=0),TRUE,ISNUMBER(MATCH(TRUE,EXACT(Spreadsheet!W347,States),0)))</f>
        <v>1</v>
      </c>
      <c r="BC347" s="5" t="b">
        <f>OR(AND(ISBLANK(Spreadsheet!C347),LEN(Spreadsheet!X347)=0),AND(NOT(ISBLANK(Spreadsheet!C347)),LEN(Spreadsheet!X347)&gt;0,LEN(Spreadsheet!X347)=5,ISNUMBER(VALUE(Spreadsheet!X347))))</f>
        <v>1</v>
      </c>
      <c r="BD347" s="5" t="b">
        <f>OR(ISBLANK(Spreadsheet!Z347),LEN(Spreadsheet!Z347)&lt;=50)</f>
        <v>1</v>
      </c>
      <c r="BE347" s="5" t="b">
        <f>ISBLANK(Spreadsheet!AA347)</f>
        <v>1</v>
      </c>
      <c r="BF347" s="5" t="b">
        <f>ISBLANK(Spreadsheet!AB347)</f>
        <v>1</v>
      </c>
      <c r="BG347" s="5" t="b">
        <f>IF(ISERROR(DATEVALUE(TEXT(Spreadsheet!AC347,"mm/dd/yyyy")) &gt; DATEVALUE(TEXT(Spreadsheet!J347,"mm/dd/yyyy"))),IF(OR(AND(ISBLANK(Spreadsheet!AC347),ISBLANK(Spreadsheet!C347)),AND(NOT(ISBLANK(Spreadsheet!C347)),ISBLANK(Spreadsheet!AC347),NOT(ISBLANK(Spreadsheet!D347)))),TRUE,FALSE),IF(DATEVALUE(TEXT(Spreadsheet!AC347,"mm/dd/yyyy")) &gt; DATEVALUE(TEXT(Spreadsheet!J347,"mm/dd/yyyy")),TRUE,FALSE))</f>
        <v>1</v>
      </c>
      <c r="BH347" s="5" t="b">
        <f>OR(AND(ISBLANK(Spreadsheet!C347),ISBLANK(Spreadsheet!AE347)),AND(NOT(ISBLANK(Spreadsheet!C347)),NOT(ISBLANK(Spreadsheet!D347)),ISBLANK(Spreadsheet!AE347)),AND(NOT(ISBLANK(Spreadsheet!C347)),ISBLANK(Spreadsheet!D347),NOT(ISBLANK(Spreadsheet!AE347)),LEN(Spreadsheet!AE347)&lt;=100))</f>
        <v>1</v>
      </c>
      <c r="BI347" s="5" t="b">
        <f t="array" ref="BI347">IF(ISBLANK(Spreadsheet!AF347),TRUE,ISNUMBER(MATCH(TRUE,EXACT(Spreadsheet!AF347,CobraShortReasons),0)))</f>
        <v>1</v>
      </c>
      <c r="BJ347" s="5" t="b">
        <f ca="1">IF(ISERROR(DATEVALUE(TEXT(Spreadsheet!AG347,"mm/dd/yyyy")) &gt; TODAY()),IF(ISBLANK(Spreadsheet!AG347),TRUE,FALSE),IF(DATEVALUE(TEXT(Spreadsheet!AG347,"mm/dd/yyyy")) &gt; TODAY(),FALSE,TRUE))</f>
        <v>1</v>
      </c>
      <c r="BK347" s="5" t="b">
        <f>OR(ISBLANK(Spreadsheet!AH347),LEN(Spreadsheet!AH347)&lt;=25)</f>
        <v>1</v>
      </c>
      <c r="BL347" s="5" t="b">
        <f t="array" aca="1" ref="BL347" ca="1">IF(ISBLANK(Spreadsheet!AI347),TRUE,ISNUMBER(MATCH(TRUE,EXACT(Spreadsheet!AI347,INDIRECT(Spreadsheet!$D$2)),0)))</f>
        <v>1</v>
      </c>
      <c r="BM347" s="5" t="b">
        <f t="array" aca="1" ref="BM347" ca="1">IF(ISBLANK(Spreadsheet!AJ347),TRUE,ISNUMBER(MATCH(TRUE,EXACT(Spreadsheet!AJ347,INDIRECT(Spreadsheet!BJ347)),0)))</f>
        <v>1</v>
      </c>
      <c r="BN347" s="5" t="b">
        <f t="array" ref="BN347">IF(ISBLANK(Spreadsheet!AK347),TRUE,ISNUMBER(MATCH(TRUE,EXACT(Spreadsheet!AK347,DentalPlans),0)))</f>
        <v>1</v>
      </c>
      <c r="BO347" s="5" t="b">
        <f t="array" aca="1" ref="BO347" ca="1">IF(ISBLANK(Spreadsheet!AL347),TRUE,ISNUMBER(MATCH(TRUE,EXACT(Spreadsheet!AL347,INDIRECT(Spreadsheet!BK347)),0)))</f>
        <v>1</v>
      </c>
      <c r="BP347" s="5" t="b">
        <f t="array" ref="BP347">IF(ISBLANK(Spreadsheet!AM347),TRUE,ISNUMBER(MATCH(TRUE,EXACT(Spreadsheet!AM347,VisionPlans),0)))</f>
        <v>1</v>
      </c>
      <c r="BQ347" s="5" t="b">
        <f t="array" aca="1" ref="BQ347" ca="1">IF(ISBLANK(Spreadsheet!AN347),TRUE,ISNUMBER(MATCH(TRUE,EXACT(Spreadsheet!AN347,INDIRECT(Spreadsheet!BL347)),0)))</f>
        <v>1</v>
      </c>
      <c r="BR347" s="5" t="b">
        <f t="array" ref="BR347">IF(ISBLANK(Spreadsheet!AO347),TRUE,ISNUMBER(MATCH(TRUE,EXACT(Spreadsheet!AO347,LifeBenefitClasses),0)))</f>
        <v>1</v>
      </c>
      <c r="BS347" s="5" t="b">
        <f>IF(OR(ISBLANK(Spreadsheet!AO347), Spreadsheet!AO347="Waive"),IF(ISBLANK(Spreadsheet!AP347),TRUE,FALSE),IF(OR(AND(NOT(ISBLANK(Spreadsheet!AO347)),ISBLANK(Spreadsheet!AP347)),NOT(ISNUMBER(VALUE(Spreadsheet!AP347)))),FALSE,IF(OR(AND(Spreadsheet!AP347&lt;6,MOD(Spreadsheet!AP347*10,5)=0), MOD(Spreadsheet!AP347,5000)=0),TRUE,FALSE)))</f>
        <v>1</v>
      </c>
      <c r="BT347" s="5" t="b">
        <f t="array" ref="BT347">IF(ISBLANK(Spreadsheet!AQ347),TRUE,ISNUMBER(MATCH(TRUE,EXACT(Spreadsheet!AQ347,EnrollWaive),0)))</f>
        <v>1</v>
      </c>
      <c r="BU347" s="5" t="b">
        <f t="array" ref="BU347">IF(ISBLANK(Spreadsheet!AR347),TRUE,ISNUMBER(MATCH(TRUE,EXACT(Spreadsheet!AR347,LifeBenefitClasses),0)))</f>
        <v>1</v>
      </c>
      <c r="BV347" s="5" t="b">
        <f>IF(OR(ISBLANK(Spreadsheet!AR347), Spreadsheet!AR347="Waive"),IF(ISBLANK(Spreadsheet!AS347),TRUE,FALSE),IF(OR(AND(NOT(ISBLANK(Spreadsheet!AR347)),ISBLANK(Spreadsheet!AS347)),NOT(ISNUMBER(VALUE(Spreadsheet!AS347)))),FALSE,IF(OR(AND(Spreadsheet!AS347&lt;6,MOD(Spreadsheet!AS347*10,5)=0), MOD(Spreadsheet!AS347,10000)=0),TRUE,FALSE)))</f>
        <v>1</v>
      </c>
      <c r="BW347" s="5" t="b">
        <f t="array" ref="BW347">IF(ISBLANK(Spreadsheet!AT347),TRUE,ISNUMBER(MATCH(TRUE,EXACT(Spreadsheet!AT347,LifeBenefitClasses),0)))</f>
        <v>1</v>
      </c>
      <c r="BX347" s="5" t="b">
        <f>IF(OR(ISBLANK(Spreadsheet!AT347), Spreadsheet!AT347="Waive"),IF(ISBLANK(Spreadsheet!AU347),TRUE,FALSE),IF(OR(AND(NOT(ISBLANK(Spreadsheet!AT347)),ISBLANK(Spreadsheet!AU347)),NOT(ISNUMBER(VALUE(Spreadsheet!AU347)))),FALSE,IF(AND(NOT(OR(ISBLANK(Spreadsheet!AT347),Spreadsheet!AT347="Waive")),NOT(OR(ISBLANK(Spreadsheet!AR347),Spreadsheet!AR347="Waive")),MOD(Spreadsheet!AU347,5000)=0, Spreadsheet!AU347&lt;=(Spreadsheet!AS347*0.5)),TRUE,FALSE)))</f>
        <v>1</v>
      </c>
      <c r="BY347" s="5" t="b">
        <f t="array" ref="BY347">IF(ISBLANK(Spreadsheet!AV347),TRUE,ISNUMBER(MATCH(TRUE,EXACT(Spreadsheet!AV347,EnrollWaive),0)))</f>
        <v>1</v>
      </c>
      <c r="BZ347" s="5" t="b">
        <f t="array" ref="BZ347">IF(ISBLANK(Spreadsheet!AW347),TRUE,ISNUMBER(MATCH(TRUE,EXACT(Spreadsheet!AW347,LifeBenefitClasses),0)))</f>
        <v>1</v>
      </c>
      <c r="CA347" s="5" t="b">
        <f t="array" ref="CA347">IF(ISBLANK(Spreadsheet!AX347),TRUE,ISNUMBER(MATCH(TRUE,EXACT(Spreadsheet!AX347,LifeBenefitClasses),0)))</f>
        <v>1</v>
      </c>
      <c r="CB347" s="5" t="b">
        <f t="array" ref="CB347">IF(ISBLANK(Spreadsheet!AY347),TRUE,ISNUMBER(MATCH(TRUE,EXACT(Spreadsheet!AY347,LifeBenefitClasses),0)))</f>
        <v>1</v>
      </c>
      <c r="CC347" s="5" t="b">
        <f t="array" ref="CC347">IF(ISBLANK(Spreadsheet!AZ347),TRUE,ISNUMBER(MATCH(TRUE,EXACT(Spreadsheet!AZ347,LifeBenefitClasses),0)))</f>
        <v>1</v>
      </c>
      <c r="CD347" s="5" t="b">
        <f t="array" ref="CD347">IF(ISBLANK(Spreadsheet!BA347),TRUE,ISNUMBER(MATCH(TRUE,EXACT(Spreadsheet!BA347,LifeBenefitClasses),0)))</f>
        <v>1</v>
      </c>
      <c r="CE347" s="5" t="b">
        <f>IF(OR(ISBLANK(Spreadsheet!BA347), Spreadsheet!BA347="Waive"),IF(ISBLANK(Spreadsheet!BB347),TRUE,FALSE),IF(OR(AND(NOT(ISBLANK(Spreadsheet!BA347)),ISBLANK(Spreadsheet!BB347)),NOT(ISNUMBER(VALUE(Spreadsheet!BB347))),ISBLANK(Spreadsheet!BC347),NOT(ISNUMBER(VALUE(Spreadsheet!BC347)))),FALSE,IF(AND(Spreadsheet!BB347&gt;=50000,Spreadsheet!BB347&lt;=250000,MOD(Spreadsheet!BB347,10000)=0,Spreadsheet!BB347&lt;=(10*Spreadsheet!BC347)),TRUE,FALSE)))</f>
        <v>1</v>
      </c>
      <c r="CF347" s="5" t="b">
        <f>IF(NOT(ISBLANK(Spreadsheet!BC347)),AND(ISNUMBER(VALUE(Spreadsheet!BC347)),Spreadsheet!BC347&gt;0),AND(OR(ISBLANK(Spreadsheet!AO347),Spreadsheet!AO347="Waive",AND(NOT(OR(ISBLANK(Spreadsheet!AO347),Spreadsheet!AO347="Waive")),Spreadsheet!AP347&gt;=6)),OR(ISBLANK(Spreadsheet!AR347),AND(NOT(OR(ISBLANK(Spreadsheet!AR347),Spreadsheet!AR347="Waive")),Spreadsheet!AS347&gt;=6)),OR(ISBLANK(Spreadsheet!AW347)),OR(ISBLANK(Spreadsheet!AX347)),OR(ISBLANK(Spreadsheet!AY347)),OR(ISBLANK(Spreadsheet!AZ347)),OR(ISBLANK(Spreadsheet!BA347),Spreadsheet!BA347="Waive")))</f>
        <v>1</v>
      </c>
      <c r="CG347" s="5" t="b">
        <f t="shared" ca="1" si="25"/>
        <v>1</v>
      </c>
    </row>
    <row r="348" spans="8:85" x14ac:dyDescent="0.3">
      <c r="H348" s="5">
        <f t="shared" ca="1" si="22"/>
        <v>2</v>
      </c>
      <c r="I348" s="5" t="str">
        <f t="shared" ca="1" si="23"/>
        <v/>
      </c>
      <c r="J348" s="5" t="str">
        <f>IF(AND(NOT(ISBLANK(Spreadsheet!C348)),ISBLANK(Spreadsheet!D348)),Spreadsheet!F348&amp;" "&amp;Spreadsheet!H348,"")</f>
        <v/>
      </c>
      <c r="K348" s="5">
        <f>IF(AND(NOT(ISBLANK(Spreadsheet!C348)),ISBLANK(Spreadsheet!D348)),COUNTIFS(Spreadsheet!E349:E$786,"=Child",Spreadsheet!C349:C$786, "="&amp;Spreadsheet!C348) + COUNTIFS(Spreadsheet!E349:E$786,"=Step-child",Spreadsheet!C349:C$786, "="&amp;Spreadsheet!C348),0)</f>
        <v>0</v>
      </c>
      <c r="L348" s="5">
        <f>IF(NOT(ISBLANK(J348)),COUNTIFS(Spreadsheet!E349:E$786,"=Wife",Spreadsheet!C349:C$786, "="&amp;Spreadsheet!C348) + COUNTIFS(Spreadsheet!E349:E$786,"=Husband",Spreadsheet!C349:C$786, "="&amp;Spreadsheet!C348),0)</f>
        <v>0</v>
      </c>
      <c r="M348" s="5">
        <f>IF(NOT(ISBLANK(Spreadsheet!AJ348)),VLOOKUP(Spreadsheet!AJ348,'Drop Downs'!$P$2:$R$16,3,FALSE),0)</f>
        <v>0</v>
      </c>
      <c r="N348" s="5">
        <f>IF(NOT(ISBLANK(Spreadsheet!AJ348)), VLOOKUP(Spreadsheet!AJ348,'Drop Downs'!$P$2:$R$16,2,FALSE),0)</f>
        <v>0</v>
      </c>
      <c r="O348" s="5">
        <f>IF(NOT(ISBLANK(Spreadsheet!AL348)),VLOOKUP(Spreadsheet!AL348,'Drop Downs'!$P$2:$R$16,3,FALSE), 0)</f>
        <v>0</v>
      </c>
      <c r="P348" s="5">
        <f>IF(NOT(ISBLANK(Spreadsheet!AL348)),VLOOKUP(Spreadsheet!AL348,'Drop Downs'!$P$2:$R$16,2,FALSE),0)</f>
        <v>0</v>
      </c>
      <c r="Q348" s="5">
        <f>IF(NOT(ISBLANK(Spreadsheet!AN348)),VLOOKUP(Spreadsheet!AN348,'Drop Downs'!$P$2:$R$16,3,FALSE),0)</f>
        <v>0</v>
      </c>
      <c r="R348" s="5">
        <f>IF(NOT(ISBLANK(Spreadsheet!AN348)),VLOOKUP(Spreadsheet!AN348,'Drop Downs'!$P$2:$R$16,2,FALSE),0)</f>
        <v>0</v>
      </c>
      <c r="S348" s="5" t="str">
        <f>IF(OR(M348&gt;K348,N348&gt;L348,O348&gt;K348, Q348&gt;K348,N348&gt;L348, P348&gt;L348, R348&gt;L348),"Member currently has a coverage election over what he/she needs.  Please add more dependents or adjust the coverage election.","")&amp;(IF(AND(NOT(ISBLANK(Spreadsheet!C348)),NOT(ISBLANK(Spreadsheet!D348)),ISBLANK(Spreadsheet!E348)),"Dependent lacks a relationship to member.Please select one from the drop-down.",""))</f>
        <v/>
      </c>
      <c r="T348" s="5" t="b">
        <f t="shared" si="24"/>
        <v>1</v>
      </c>
      <c r="U348" s="5" t="b">
        <f>OR(ISBLANK(Spreadsheet!C348),IF(NOT(ISBLANK(Spreadsheet!D348)),NOT(ISBLANK(Spreadsheet!E348)),TRUE))</f>
        <v>1</v>
      </c>
      <c r="V348" s="5" t="b">
        <f>OR(ISBLANK(Spreadsheet!C348), NOT(ISBLANK(Spreadsheet!I348)))</f>
        <v>1</v>
      </c>
      <c r="W348" s="5" t="b">
        <f>OR(ISBLANK(Spreadsheet!D348),NOT(ISBLANK(Spreadsheet!C348)))</f>
        <v>1</v>
      </c>
      <c r="X348" s="155" t="str">
        <f>REPT("0",MIN(FIND({1,2,3,4,5,6,7,8,9},Spreadsheet!C348&amp;"123456789"))-1)&amp;IF(ISBLANK(Spreadsheet!C348),"",SUMPRODUCT(MID(0&amp;Spreadsheet!C348,LARGE(INDEX(ISNUMBER(--MID(Spreadsheet!C348,ROW($1:$225),1))*
 ROW($1:$225),0),ROW($1:$225))+1,1)*10^ROW($1:$225)/10))</f>
        <v/>
      </c>
      <c r="Y348" s="5" t="b">
        <f>IF(NOT(ISBLANK(Spreadsheet!C348)),IF(AND(ISNUMBER(VALUE(Spreadsheet!C348)), LEN(Spreadsheet!C348)=9),TRUE,FALSE),TRUE)</f>
        <v>1</v>
      </c>
      <c r="Z348" s="155" t="str">
        <f>REPT("0",MIN(FIND({1,2,3,4,5,6,7,8,9},Spreadsheet!D348&amp;"123456789"))-1)&amp;IF(ISBLANK(Spreadsheet!D348),"",SUMPRODUCT(MID(0&amp;Spreadsheet!D348,LARGE(INDEX(ISNUMBER(--MID(Spreadsheet!D348,ROW($1:$225),1))*
 ROW($1:$225),0),ROW($1:$225))+1,1)*10^ROW($1:$225)/10))</f>
        <v/>
      </c>
      <c r="AA348" s="5" t="b">
        <f>IF(AND(NOT(ISBLANK(Spreadsheet!D348)),NOT(ISBLANK(Spreadsheet!C348))),IF(AND(ISNUMBER(VALUE(Spreadsheet!D348)), LEN(Spreadsheet!D348)=9),TRUE,FALSE),IF(AND(NOT(ISBLANK(Spreadsheet!D348)),ISBLANK(Spreadsheet!C348)),FALSE,TRUE))</f>
        <v>1</v>
      </c>
      <c r="AB348" s="5" t="b">
        <f>OR(ISBLANK(Spreadsheet!Y348),IF(NOT(ISBLANK(Spreadsheet!Y348)),LEN(Spreadsheet!Y348)=10,ISNUMBER(VALUE(Spreadsheet!Y348))))</f>
        <v>1</v>
      </c>
      <c r="AC348" s="5" t="b">
        <f>OR(ISBLANK(Spreadsheet!AI348), AND(NOT(ISBLANK(Spreadsheet!AJ348)), NOT(ISNUMBER(SEARCH("Waive",Spreadsheet!AJ348)))))</f>
        <v>1</v>
      </c>
      <c r="AD348" s="5" t="b">
        <f>OR(ISBLANK(Spreadsheet!AK348), AND(NOT(ISBLANK(Spreadsheet!AL348)), NOT(ISNUMBER(SEARCH("Waive",Spreadsheet!AL348)))))</f>
        <v>1</v>
      </c>
      <c r="AE348" s="5" t="b">
        <f>OR(ISBLANK(Spreadsheet!AM348), AND(NOT(ISBLANK(Spreadsheet!AN348)), NOT(ISNUMBER(SEARCH("Waive", Spreadsheet!AN348)))))</f>
        <v>1</v>
      </c>
      <c r="AF348" s="5" t="b">
        <f>OR(ISBLANK(Spreadsheet!C348), NOT(ISBLANK(Spreadsheet!D348)),NOT(ISBLANK(Spreadsheet!L348)))</f>
        <v>1</v>
      </c>
      <c r="AG348" s="5" t="b">
        <f>IF(AND(NOT(ISBLANK(Spreadsheet!C348)), NOT(ISBLANK(Spreadsheet!D348)),Spreadsheet!C348&lt;&gt;Spreadsheet!D348),IF(ISERROR(VLOOKUP(Spreadsheet!C348, Spreadsheet!$C$6:'Spreadsheet'!$C347,1,FALSE)), FALSE, TRUE),TRUE)</f>
        <v>1</v>
      </c>
      <c r="AH348" s="5" t="b">
        <f>Spreadsheet!$B$2=Spreadsheet!AD348</f>
        <v>1</v>
      </c>
      <c r="AI348" s="5" t="b">
        <f>IF(ISBLANK(Spreadsheet!G348),TRUE,IF(OR(LEN(Spreadsheet!G348)&gt;1,ISNUMBER(VALUE(Spreadsheet!G348))),FALSE,TRUE))</f>
        <v>1</v>
      </c>
      <c r="AJ348" s="5" t="b">
        <f>OR(ISBLANK(Spreadsheet!C348), NOT(ISBLANK(Spreadsheet!B348)), NOT(ISBLANK(Spreadsheet!D348)))</f>
        <v>1</v>
      </c>
      <c r="AK348" s="5" t="b">
        <f t="array" ref="AK348">IF(OR(AND(ISBLANK(Spreadsheet!E348),ISBLANK(Spreadsheet!D348),NOT(ISBLANK(Spreadsheet!C348))),AND(ISBLANK(Spreadsheet!E348),ISBLANK(Spreadsheet!D348),ISBLANK(Spreadsheet!C348))),TRUE,ISNUMBER(MATCH(TRUE,EXACT(Spreadsheet!E348,Relationships),0)))</f>
        <v>1</v>
      </c>
      <c r="AL348" s="5" t="b">
        <f>IF(NOT(ISBLANK(Spreadsheet!C348)),IF(OR(ISBLANK(Spreadsheet!F348),LEN(Spreadsheet!F348)&gt;40),FALSE,TRUE),TRUE)</f>
        <v>1</v>
      </c>
      <c r="AM348" s="5" t="b">
        <f>IF(NOT(ISBLANK(Spreadsheet!C348)),IF(OR(ISBLANK(Spreadsheet!H348),LEN(Spreadsheet!H348)&gt;40),FALSE,TRUE),TRUE)</f>
        <v>1</v>
      </c>
      <c r="AN348" s="5" t="b">
        <f t="array" ref="AN348">IF(ISBLANK(Spreadsheet!I348),TRUE,ISNUMBER(MATCH(TRUE,EXACT(Spreadsheet!I348,GenderValues),0)))</f>
        <v>1</v>
      </c>
      <c r="AO348" s="5" t="b">
        <f ca="1">IF(ISERROR(DATEVALUE(TEXT(Spreadsheet!J348,"mm/dd/yyyy")) &gt; TODAY()),IF(AND(ISBLANK(Spreadsheet!J348),ISBLANK(Spreadsheet!C348)),TRUE,FALSE),IF(DATEVALUE(TEXT(Spreadsheet!J348,"mm/dd/yyyy")) &gt; TODAY(),FALSE,TRUE))</f>
        <v>1</v>
      </c>
      <c r="AP348" s="5" t="b">
        <f>OR(ISBLANK(Spreadsheet!K348),LEN(Spreadsheet!K348)&lt;=100)</f>
        <v>1</v>
      </c>
      <c r="AQ348" s="5" t="b">
        <f t="array" ref="AQ348">IF(OR(AND(ISBLANK(Spreadsheet!L348),ISBLANK(Spreadsheet!C348)),AND(NOT(ISBLANK(Spreadsheet!C348)),NOT(ISBLANK(Spreadsheet!D348)))),TRUE,ISNUMBER(MATCH(TRUE,EXACT(Spreadsheet!L348,MaritalStatus),0)))</f>
        <v>1</v>
      </c>
      <c r="AR348" s="5" t="b">
        <f ca="1">IF(ISERROR(DATEVALUE(TEXT(Spreadsheet!M348,"mm/dd/yyyy")) &gt; TODAY()),IF(ISBLANK(Spreadsheet!M348),TRUE,FALSE),IF(DATEVALUE(TEXT(Spreadsheet!M348,"mm/dd/yyyy")) &gt; TODAY(),FALSE,TRUE))</f>
        <v>1</v>
      </c>
      <c r="AS348" s="5" t="b">
        <f>OR(ISBLANK(Spreadsheet!N348),LEN(Spreadsheet!N348)&lt;=100)</f>
        <v>1</v>
      </c>
      <c r="AT348" s="5" t="b">
        <f>OR(ISBLANK(Spreadsheet!O348),UPPER(Spreadsheet!O348)="YES")</f>
        <v>1</v>
      </c>
      <c r="AU348" s="5" t="b">
        <f>OR(ISBLANK(Spreadsheet!P348),UPPER(Spreadsheet!P348)="YES")</f>
        <v>1</v>
      </c>
      <c r="AV348" s="5" t="b">
        <f t="array" ref="AV348">IF(ISBLANK(Spreadsheet!Q348),TRUE,ISNUMBER(MATCH(TRUE,EXACT(Spreadsheet!Q348,OnGroupsPriorIns),0)))</f>
        <v>1</v>
      </c>
      <c r="AW348" s="5" t="b">
        <f>OR(ISBLANK(Spreadsheet!R348),UPPER(Spreadsheet!R348)="YES")</f>
        <v>1</v>
      </c>
      <c r="AX348" s="5" t="b">
        <f>OR(ISBLANK(Spreadsheet!S348),UPPER(Spreadsheet!S348)="YES")</f>
        <v>1</v>
      </c>
      <c r="AY348" s="5" t="b">
        <f>OR(AND(ISBLANK(Spreadsheet!C348),LEN(Spreadsheet!T348)=0),AND(NOT(ISBLANK(Spreadsheet!C348)),LEN(Spreadsheet!T348)&gt;0,LEN(Spreadsheet!T348)&lt;=50))</f>
        <v>1</v>
      </c>
      <c r="AZ348" s="5" t="b">
        <f>OR(LEN(Spreadsheet!U348)=0,AND(LEN(Spreadsheet!U348)&gt;0,LEN(Spreadsheet!U348)&lt;=50))</f>
        <v>1</v>
      </c>
      <c r="BA348" s="5" t="b">
        <f>OR(AND(ISBLANK(Spreadsheet!C348),LEN(Spreadsheet!V348)=0),AND(NOT(ISBLANK(Spreadsheet!C348)),LEN(Spreadsheet!V348)&gt;0,LEN(Spreadsheet!V348)&lt;=50))</f>
        <v>1</v>
      </c>
      <c r="BB348" s="5" t="b">
        <f t="array" ref="BB348">IF(AND(ISBLANK(Spreadsheet!C348),LEN(Spreadsheet!W348)=0),TRUE,ISNUMBER(MATCH(TRUE,EXACT(Spreadsheet!W348,States),0)))</f>
        <v>1</v>
      </c>
      <c r="BC348" s="5" t="b">
        <f>OR(AND(ISBLANK(Spreadsheet!C348),LEN(Spreadsheet!X348)=0),AND(NOT(ISBLANK(Spreadsheet!C348)),LEN(Spreadsheet!X348)&gt;0,LEN(Spreadsheet!X348)=5,ISNUMBER(VALUE(Spreadsheet!X348))))</f>
        <v>1</v>
      </c>
      <c r="BD348" s="5" t="b">
        <f>OR(ISBLANK(Spreadsheet!Z348),LEN(Spreadsheet!Z348)&lt;=50)</f>
        <v>1</v>
      </c>
      <c r="BE348" s="5" t="b">
        <f>ISBLANK(Spreadsheet!AA348)</f>
        <v>1</v>
      </c>
      <c r="BF348" s="5" t="b">
        <f>ISBLANK(Spreadsheet!AB348)</f>
        <v>1</v>
      </c>
      <c r="BG348" s="5" t="b">
        <f>IF(ISERROR(DATEVALUE(TEXT(Spreadsheet!AC348,"mm/dd/yyyy")) &gt; DATEVALUE(TEXT(Spreadsheet!J348,"mm/dd/yyyy"))),IF(OR(AND(ISBLANK(Spreadsheet!AC348),ISBLANK(Spreadsheet!C348)),AND(NOT(ISBLANK(Spreadsheet!C348)),ISBLANK(Spreadsheet!AC348),NOT(ISBLANK(Spreadsheet!D348)))),TRUE,FALSE),IF(DATEVALUE(TEXT(Spreadsheet!AC348,"mm/dd/yyyy")) &gt; DATEVALUE(TEXT(Spreadsheet!J348,"mm/dd/yyyy")),TRUE,FALSE))</f>
        <v>1</v>
      </c>
      <c r="BH348" s="5" t="b">
        <f>OR(AND(ISBLANK(Spreadsheet!C348),ISBLANK(Spreadsheet!AE348)),AND(NOT(ISBLANK(Spreadsheet!C348)),NOT(ISBLANK(Spreadsheet!D348)),ISBLANK(Spreadsheet!AE348)),AND(NOT(ISBLANK(Spreadsheet!C348)),ISBLANK(Spreadsheet!D348),NOT(ISBLANK(Spreadsheet!AE348)),LEN(Spreadsheet!AE348)&lt;=100))</f>
        <v>1</v>
      </c>
      <c r="BI348" s="5" t="b">
        <f t="array" ref="BI348">IF(ISBLANK(Spreadsheet!AF348),TRUE,ISNUMBER(MATCH(TRUE,EXACT(Spreadsheet!AF348,CobraShortReasons),0)))</f>
        <v>1</v>
      </c>
      <c r="BJ348" s="5" t="b">
        <f ca="1">IF(ISERROR(DATEVALUE(TEXT(Spreadsheet!AG348,"mm/dd/yyyy")) &gt; TODAY()),IF(ISBLANK(Spreadsheet!AG348),TRUE,FALSE),IF(DATEVALUE(TEXT(Spreadsheet!AG348,"mm/dd/yyyy")) &gt; TODAY(),FALSE,TRUE))</f>
        <v>1</v>
      </c>
      <c r="BK348" s="5" t="b">
        <f>OR(ISBLANK(Spreadsheet!AH348),LEN(Spreadsheet!AH348)&lt;=25)</f>
        <v>1</v>
      </c>
      <c r="BL348" s="5" t="b">
        <f t="array" aca="1" ref="BL348" ca="1">IF(ISBLANK(Spreadsheet!AI348),TRUE,ISNUMBER(MATCH(TRUE,EXACT(Spreadsheet!AI348,INDIRECT(Spreadsheet!$D$2)),0)))</f>
        <v>1</v>
      </c>
      <c r="BM348" s="5" t="b">
        <f t="array" aca="1" ref="BM348" ca="1">IF(ISBLANK(Spreadsheet!AJ348),TRUE,ISNUMBER(MATCH(TRUE,EXACT(Spreadsheet!AJ348,INDIRECT(Spreadsheet!BJ348)),0)))</f>
        <v>1</v>
      </c>
      <c r="BN348" s="5" t="b">
        <f t="array" ref="BN348">IF(ISBLANK(Spreadsheet!AK348),TRUE,ISNUMBER(MATCH(TRUE,EXACT(Spreadsheet!AK348,DentalPlans),0)))</f>
        <v>1</v>
      </c>
      <c r="BO348" s="5" t="b">
        <f t="array" aca="1" ref="BO348" ca="1">IF(ISBLANK(Spreadsheet!AL348),TRUE,ISNUMBER(MATCH(TRUE,EXACT(Spreadsheet!AL348,INDIRECT(Spreadsheet!BK348)),0)))</f>
        <v>1</v>
      </c>
      <c r="BP348" s="5" t="b">
        <f t="array" ref="BP348">IF(ISBLANK(Spreadsheet!AM348),TRUE,ISNUMBER(MATCH(TRUE,EXACT(Spreadsheet!AM348,VisionPlans),0)))</f>
        <v>1</v>
      </c>
      <c r="BQ348" s="5" t="b">
        <f t="array" aca="1" ref="BQ348" ca="1">IF(ISBLANK(Spreadsheet!AN348),TRUE,ISNUMBER(MATCH(TRUE,EXACT(Spreadsheet!AN348,INDIRECT(Spreadsheet!BL348)),0)))</f>
        <v>1</v>
      </c>
      <c r="BR348" s="5" t="b">
        <f t="array" ref="BR348">IF(ISBLANK(Spreadsheet!AO348),TRUE,ISNUMBER(MATCH(TRUE,EXACT(Spreadsheet!AO348,LifeBenefitClasses),0)))</f>
        <v>1</v>
      </c>
      <c r="BS348" s="5" t="b">
        <f>IF(OR(ISBLANK(Spreadsheet!AO348), Spreadsheet!AO348="Waive"),IF(ISBLANK(Spreadsheet!AP348),TRUE,FALSE),IF(OR(AND(NOT(ISBLANK(Spreadsheet!AO348)),ISBLANK(Spreadsheet!AP348)),NOT(ISNUMBER(VALUE(Spreadsheet!AP348)))),FALSE,IF(OR(AND(Spreadsheet!AP348&lt;6,MOD(Spreadsheet!AP348*10,5)=0), MOD(Spreadsheet!AP348,5000)=0),TRUE,FALSE)))</f>
        <v>1</v>
      </c>
      <c r="BT348" s="5" t="b">
        <f t="array" ref="BT348">IF(ISBLANK(Spreadsheet!AQ348),TRUE,ISNUMBER(MATCH(TRUE,EXACT(Spreadsheet!AQ348,EnrollWaive),0)))</f>
        <v>1</v>
      </c>
      <c r="BU348" s="5" t="b">
        <f t="array" ref="BU348">IF(ISBLANK(Spreadsheet!AR348),TRUE,ISNUMBER(MATCH(TRUE,EXACT(Spreadsheet!AR348,LifeBenefitClasses),0)))</f>
        <v>1</v>
      </c>
      <c r="BV348" s="5" t="b">
        <f>IF(OR(ISBLANK(Spreadsheet!AR348), Spreadsheet!AR348="Waive"),IF(ISBLANK(Spreadsheet!AS348),TRUE,FALSE),IF(OR(AND(NOT(ISBLANK(Spreadsheet!AR348)),ISBLANK(Spreadsheet!AS348)),NOT(ISNUMBER(VALUE(Spreadsheet!AS348)))),FALSE,IF(OR(AND(Spreadsheet!AS348&lt;6,MOD(Spreadsheet!AS348*10,5)=0), MOD(Spreadsheet!AS348,10000)=0),TRUE,FALSE)))</f>
        <v>1</v>
      </c>
      <c r="BW348" s="5" t="b">
        <f t="array" ref="BW348">IF(ISBLANK(Spreadsheet!AT348),TRUE,ISNUMBER(MATCH(TRUE,EXACT(Spreadsheet!AT348,LifeBenefitClasses),0)))</f>
        <v>1</v>
      </c>
      <c r="BX348" s="5" t="b">
        <f>IF(OR(ISBLANK(Spreadsheet!AT348), Spreadsheet!AT348="Waive"),IF(ISBLANK(Spreadsheet!AU348),TRUE,FALSE),IF(OR(AND(NOT(ISBLANK(Spreadsheet!AT348)),ISBLANK(Spreadsheet!AU348)),NOT(ISNUMBER(VALUE(Spreadsheet!AU348)))),FALSE,IF(AND(NOT(OR(ISBLANK(Spreadsheet!AT348),Spreadsheet!AT348="Waive")),NOT(OR(ISBLANK(Spreadsheet!AR348),Spreadsheet!AR348="Waive")),MOD(Spreadsheet!AU348,5000)=0, Spreadsheet!AU348&lt;=(Spreadsheet!AS348*0.5)),TRUE,FALSE)))</f>
        <v>1</v>
      </c>
      <c r="BY348" s="5" t="b">
        <f t="array" ref="BY348">IF(ISBLANK(Spreadsheet!AV348),TRUE,ISNUMBER(MATCH(TRUE,EXACT(Spreadsheet!AV348,EnrollWaive),0)))</f>
        <v>1</v>
      </c>
      <c r="BZ348" s="5" t="b">
        <f t="array" ref="BZ348">IF(ISBLANK(Spreadsheet!AW348),TRUE,ISNUMBER(MATCH(TRUE,EXACT(Spreadsheet!AW348,LifeBenefitClasses),0)))</f>
        <v>1</v>
      </c>
      <c r="CA348" s="5" t="b">
        <f t="array" ref="CA348">IF(ISBLANK(Spreadsheet!AX348),TRUE,ISNUMBER(MATCH(TRUE,EXACT(Spreadsheet!AX348,LifeBenefitClasses),0)))</f>
        <v>1</v>
      </c>
      <c r="CB348" s="5" t="b">
        <f t="array" ref="CB348">IF(ISBLANK(Spreadsheet!AY348),TRUE,ISNUMBER(MATCH(TRUE,EXACT(Spreadsheet!AY348,LifeBenefitClasses),0)))</f>
        <v>1</v>
      </c>
      <c r="CC348" s="5" t="b">
        <f t="array" ref="CC348">IF(ISBLANK(Spreadsheet!AZ348),TRUE,ISNUMBER(MATCH(TRUE,EXACT(Spreadsheet!AZ348,LifeBenefitClasses),0)))</f>
        <v>1</v>
      </c>
      <c r="CD348" s="5" t="b">
        <f t="array" ref="CD348">IF(ISBLANK(Spreadsheet!BA348),TRUE,ISNUMBER(MATCH(TRUE,EXACT(Spreadsheet!BA348,LifeBenefitClasses),0)))</f>
        <v>1</v>
      </c>
      <c r="CE348" s="5" t="b">
        <f>IF(OR(ISBLANK(Spreadsheet!BA348), Spreadsheet!BA348="Waive"),IF(ISBLANK(Spreadsheet!BB348),TRUE,FALSE),IF(OR(AND(NOT(ISBLANK(Spreadsheet!BA348)),ISBLANK(Spreadsheet!BB348)),NOT(ISNUMBER(VALUE(Spreadsheet!BB348))),ISBLANK(Spreadsheet!BC348),NOT(ISNUMBER(VALUE(Spreadsheet!BC348)))),FALSE,IF(AND(Spreadsheet!BB348&gt;=50000,Spreadsheet!BB348&lt;=250000,MOD(Spreadsheet!BB348,10000)=0,Spreadsheet!BB348&lt;=(10*Spreadsheet!BC348)),TRUE,FALSE)))</f>
        <v>1</v>
      </c>
      <c r="CF348" s="5" t="b">
        <f>IF(NOT(ISBLANK(Spreadsheet!BC348)),AND(ISNUMBER(VALUE(Spreadsheet!BC348)),Spreadsheet!BC348&gt;0),AND(OR(ISBLANK(Spreadsheet!AO348),Spreadsheet!AO348="Waive",AND(NOT(OR(ISBLANK(Spreadsheet!AO348),Spreadsheet!AO348="Waive")),Spreadsheet!AP348&gt;=6)),OR(ISBLANK(Spreadsheet!AR348),AND(NOT(OR(ISBLANK(Spreadsheet!AR348),Spreadsheet!AR348="Waive")),Spreadsheet!AS348&gt;=6)),OR(ISBLANK(Spreadsheet!AW348)),OR(ISBLANK(Spreadsheet!AX348)),OR(ISBLANK(Spreadsheet!AY348)),OR(ISBLANK(Spreadsheet!AZ348)),OR(ISBLANK(Spreadsheet!BA348),Spreadsheet!BA348="Waive")))</f>
        <v>1</v>
      </c>
      <c r="CG348" s="5" t="b">
        <f t="shared" ca="1" si="25"/>
        <v>1</v>
      </c>
    </row>
    <row r="349" spans="8:85" x14ac:dyDescent="0.3">
      <c r="H349" s="5">
        <f t="shared" ca="1" si="22"/>
        <v>2</v>
      </c>
      <c r="I349" s="5" t="str">
        <f t="shared" ca="1" si="23"/>
        <v/>
      </c>
      <c r="J349" s="5" t="str">
        <f>IF(AND(NOT(ISBLANK(Spreadsheet!C349)),ISBLANK(Spreadsheet!D349)),Spreadsheet!F349&amp;" "&amp;Spreadsheet!H349,"")</f>
        <v/>
      </c>
      <c r="K349" s="5">
        <f>IF(AND(NOT(ISBLANK(Spreadsheet!C349)),ISBLANK(Spreadsheet!D349)),COUNTIFS(Spreadsheet!E350:E$786,"=Child",Spreadsheet!C350:C$786, "="&amp;Spreadsheet!C349) + COUNTIFS(Spreadsheet!E350:E$786,"=Step-child",Spreadsheet!C350:C$786, "="&amp;Spreadsheet!C349),0)</f>
        <v>0</v>
      </c>
      <c r="L349" s="5">
        <f>IF(NOT(ISBLANK(J349)),COUNTIFS(Spreadsheet!E350:E$786,"=Wife",Spreadsheet!C350:C$786, "="&amp;Spreadsheet!C349) + COUNTIFS(Spreadsheet!E350:E$786,"=Husband",Spreadsheet!C350:C$786, "="&amp;Spreadsheet!C349),0)</f>
        <v>0</v>
      </c>
      <c r="M349" s="5">
        <f>IF(NOT(ISBLANK(Spreadsheet!AJ349)),VLOOKUP(Spreadsheet!AJ349,'Drop Downs'!$P$2:$R$16,3,FALSE),0)</f>
        <v>0</v>
      </c>
      <c r="N349" s="5">
        <f>IF(NOT(ISBLANK(Spreadsheet!AJ349)), VLOOKUP(Spreadsheet!AJ349,'Drop Downs'!$P$2:$R$16,2,FALSE),0)</f>
        <v>0</v>
      </c>
      <c r="O349" s="5">
        <f>IF(NOT(ISBLANK(Spreadsheet!AL349)),VLOOKUP(Spreadsheet!AL349,'Drop Downs'!$P$2:$R$16,3,FALSE), 0)</f>
        <v>0</v>
      </c>
      <c r="P349" s="5">
        <f>IF(NOT(ISBLANK(Spreadsheet!AL349)),VLOOKUP(Spreadsheet!AL349,'Drop Downs'!$P$2:$R$16,2,FALSE),0)</f>
        <v>0</v>
      </c>
      <c r="Q349" s="5">
        <f>IF(NOT(ISBLANK(Spreadsheet!AN349)),VLOOKUP(Spreadsheet!AN349,'Drop Downs'!$P$2:$R$16,3,FALSE),0)</f>
        <v>0</v>
      </c>
      <c r="R349" s="5">
        <f>IF(NOT(ISBLANK(Spreadsheet!AN349)),VLOOKUP(Spreadsheet!AN349,'Drop Downs'!$P$2:$R$16,2,FALSE),0)</f>
        <v>0</v>
      </c>
      <c r="S349" s="5" t="str">
        <f>IF(OR(M349&gt;K349,N349&gt;L349,O349&gt;K349, Q349&gt;K349,N349&gt;L349, P349&gt;L349, R349&gt;L349),"Member currently has a coverage election over what he/she needs.  Please add more dependents or adjust the coverage election.","")&amp;(IF(AND(NOT(ISBLANK(Spreadsheet!C349)),NOT(ISBLANK(Spreadsheet!D349)),ISBLANK(Spreadsheet!E349)),"Dependent lacks a relationship to member.Please select one from the drop-down.",""))</f>
        <v/>
      </c>
      <c r="T349" s="5" t="b">
        <f t="shared" si="24"/>
        <v>1</v>
      </c>
      <c r="U349" s="5" t="b">
        <f>OR(ISBLANK(Spreadsheet!C349),IF(NOT(ISBLANK(Spreadsheet!D349)),NOT(ISBLANK(Spreadsheet!E349)),TRUE))</f>
        <v>1</v>
      </c>
      <c r="V349" s="5" t="b">
        <f>OR(ISBLANK(Spreadsheet!C349), NOT(ISBLANK(Spreadsheet!I349)))</f>
        <v>1</v>
      </c>
      <c r="W349" s="5" t="b">
        <f>OR(ISBLANK(Spreadsheet!D349),NOT(ISBLANK(Spreadsheet!C349)))</f>
        <v>1</v>
      </c>
      <c r="X349" s="155" t="str">
        <f>REPT("0",MIN(FIND({1,2,3,4,5,6,7,8,9},Spreadsheet!C349&amp;"123456789"))-1)&amp;IF(ISBLANK(Spreadsheet!C349),"",SUMPRODUCT(MID(0&amp;Spreadsheet!C349,LARGE(INDEX(ISNUMBER(--MID(Spreadsheet!C349,ROW($1:$225),1))*
 ROW($1:$225),0),ROW($1:$225))+1,1)*10^ROW($1:$225)/10))</f>
        <v/>
      </c>
      <c r="Y349" s="5" t="b">
        <f>IF(NOT(ISBLANK(Spreadsheet!C349)),IF(AND(ISNUMBER(VALUE(Spreadsheet!C349)), LEN(Spreadsheet!C349)=9),TRUE,FALSE),TRUE)</f>
        <v>1</v>
      </c>
      <c r="Z349" s="155" t="str">
        <f>REPT("0",MIN(FIND({1,2,3,4,5,6,7,8,9},Spreadsheet!D349&amp;"123456789"))-1)&amp;IF(ISBLANK(Spreadsheet!D349),"",SUMPRODUCT(MID(0&amp;Spreadsheet!D349,LARGE(INDEX(ISNUMBER(--MID(Spreadsheet!D349,ROW($1:$225),1))*
 ROW($1:$225),0),ROW($1:$225))+1,1)*10^ROW($1:$225)/10))</f>
        <v/>
      </c>
      <c r="AA349" s="5" t="b">
        <f>IF(AND(NOT(ISBLANK(Spreadsheet!D349)),NOT(ISBLANK(Spreadsheet!C349))),IF(AND(ISNUMBER(VALUE(Spreadsheet!D349)), LEN(Spreadsheet!D349)=9),TRUE,FALSE),IF(AND(NOT(ISBLANK(Spreadsheet!D349)),ISBLANK(Spreadsheet!C349)),FALSE,TRUE))</f>
        <v>1</v>
      </c>
      <c r="AB349" s="5" t="b">
        <f>OR(ISBLANK(Spreadsheet!Y349),IF(NOT(ISBLANK(Spreadsheet!Y349)),LEN(Spreadsheet!Y349)=10,ISNUMBER(VALUE(Spreadsheet!Y349))))</f>
        <v>1</v>
      </c>
      <c r="AC349" s="5" t="b">
        <f>OR(ISBLANK(Spreadsheet!AI349), AND(NOT(ISBLANK(Spreadsheet!AJ349)), NOT(ISNUMBER(SEARCH("Waive",Spreadsheet!AJ349)))))</f>
        <v>1</v>
      </c>
      <c r="AD349" s="5" t="b">
        <f>OR(ISBLANK(Spreadsheet!AK349), AND(NOT(ISBLANK(Spreadsheet!AL349)), NOT(ISNUMBER(SEARCH("Waive",Spreadsheet!AL349)))))</f>
        <v>1</v>
      </c>
      <c r="AE349" s="5" t="b">
        <f>OR(ISBLANK(Spreadsheet!AM349), AND(NOT(ISBLANK(Spreadsheet!AN349)), NOT(ISNUMBER(SEARCH("Waive", Spreadsheet!AN349)))))</f>
        <v>1</v>
      </c>
      <c r="AF349" s="5" t="b">
        <f>OR(ISBLANK(Spreadsheet!C349), NOT(ISBLANK(Spreadsheet!D349)),NOT(ISBLANK(Spreadsheet!L349)))</f>
        <v>1</v>
      </c>
      <c r="AG349" s="5" t="b">
        <f>IF(AND(NOT(ISBLANK(Spreadsheet!C349)), NOT(ISBLANK(Spreadsheet!D349)),Spreadsheet!C349&lt;&gt;Spreadsheet!D349),IF(ISERROR(VLOOKUP(Spreadsheet!C349, Spreadsheet!$C$6:'Spreadsheet'!$C348,1,FALSE)), FALSE, TRUE),TRUE)</f>
        <v>1</v>
      </c>
      <c r="AH349" s="5" t="b">
        <f>Spreadsheet!$B$2=Spreadsheet!AD349</f>
        <v>1</v>
      </c>
      <c r="AI349" s="5" t="b">
        <f>IF(ISBLANK(Spreadsheet!G349),TRUE,IF(OR(LEN(Spreadsheet!G349)&gt;1,ISNUMBER(VALUE(Spreadsheet!G349))),FALSE,TRUE))</f>
        <v>1</v>
      </c>
      <c r="AJ349" s="5" t="b">
        <f>OR(ISBLANK(Spreadsheet!C349), NOT(ISBLANK(Spreadsheet!B349)), NOT(ISBLANK(Spreadsheet!D349)))</f>
        <v>1</v>
      </c>
      <c r="AK349" s="5" t="b">
        <f t="array" ref="AK349">IF(OR(AND(ISBLANK(Spreadsheet!E349),ISBLANK(Spreadsheet!D349),NOT(ISBLANK(Spreadsheet!C349))),AND(ISBLANK(Spreadsheet!E349),ISBLANK(Spreadsheet!D349),ISBLANK(Spreadsheet!C349))),TRUE,ISNUMBER(MATCH(TRUE,EXACT(Spreadsheet!E349,Relationships),0)))</f>
        <v>1</v>
      </c>
      <c r="AL349" s="5" t="b">
        <f>IF(NOT(ISBLANK(Spreadsheet!C349)),IF(OR(ISBLANK(Spreadsheet!F349),LEN(Spreadsheet!F349)&gt;40),FALSE,TRUE),TRUE)</f>
        <v>1</v>
      </c>
      <c r="AM349" s="5" t="b">
        <f>IF(NOT(ISBLANK(Spreadsheet!C349)),IF(OR(ISBLANK(Spreadsheet!H349),LEN(Spreadsheet!H349)&gt;40),FALSE,TRUE),TRUE)</f>
        <v>1</v>
      </c>
      <c r="AN349" s="5" t="b">
        <f t="array" ref="AN349">IF(ISBLANK(Spreadsheet!I349),TRUE,ISNUMBER(MATCH(TRUE,EXACT(Spreadsheet!I349,GenderValues),0)))</f>
        <v>1</v>
      </c>
      <c r="AO349" s="5" t="b">
        <f ca="1">IF(ISERROR(DATEVALUE(TEXT(Spreadsheet!J349,"mm/dd/yyyy")) &gt; TODAY()),IF(AND(ISBLANK(Spreadsheet!J349),ISBLANK(Spreadsheet!C349)),TRUE,FALSE),IF(DATEVALUE(TEXT(Spreadsheet!J349,"mm/dd/yyyy")) &gt; TODAY(),FALSE,TRUE))</f>
        <v>1</v>
      </c>
      <c r="AP349" s="5" t="b">
        <f>OR(ISBLANK(Spreadsheet!K349),LEN(Spreadsheet!K349)&lt;=100)</f>
        <v>1</v>
      </c>
      <c r="AQ349" s="5" t="b">
        <f t="array" ref="AQ349">IF(OR(AND(ISBLANK(Spreadsheet!L349),ISBLANK(Spreadsheet!C349)),AND(NOT(ISBLANK(Spreadsheet!C349)),NOT(ISBLANK(Spreadsheet!D349)))),TRUE,ISNUMBER(MATCH(TRUE,EXACT(Spreadsheet!L349,MaritalStatus),0)))</f>
        <v>1</v>
      </c>
      <c r="AR349" s="5" t="b">
        <f ca="1">IF(ISERROR(DATEVALUE(TEXT(Spreadsheet!M349,"mm/dd/yyyy")) &gt; TODAY()),IF(ISBLANK(Spreadsheet!M349),TRUE,FALSE),IF(DATEVALUE(TEXT(Spreadsheet!M349,"mm/dd/yyyy")) &gt; TODAY(),FALSE,TRUE))</f>
        <v>1</v>
      </c>
      <c r="AS349" s="5" t="b">
        <f>OR(ISBLANK(Spreadsheet!N349),LEN(Spreadsheet!N349)&lt;=100)</f>
        <v>1</v>
      </c>
      <c r="AT349" s="5" t="b">
        <f>OR(ISBLANK(Spreadsheet!O349),UPPER(Spreadsheet!O349)="YES")</f>
        <v>1</v>
      </c>
      <c r="AU349" s="5" t="b">
        <f>OR(ISBLANK(Spreadsheet!P349),UPPER(Spreadsheet!P349)="YES")</f>
        <v>1</v>
      </c>
      <c r="AV349" s="5" t="b">
        <f t="array" ref="AV349">IF(ISBLANK(Spreadsheet!Q349),TRUE,ISNUMBER(MATCH(TRUE,EXACT(Spreadsheet!Q349,OnGroupsPriorIns),0)))</f>
        <v>1</v>
      </c>
      <c r="AW349" s="5" t="b">
        <f>OR(ISBLANK(Spreadsheet!R349),UPPER(Spreadsheet!R349)="YES")</f>
        <v>1</v>
      </c>
      <c r="AX349" s="5" t="b">
        <f>OR(ISBLANK(Spreadsheet!S349),UPPER(Spreadsheet!S349)="YES")</f>
        <v>1</v>
      </c>
      <c r="AY349" s="5" t="b">
        <f>OR(AND(ISBLANK(Spreadsheet!C349),LEN(Spreadsheet!T349)=0),AND(NOT(ISBLANK(Spreadsheet!C349)),LEN(Spreadsheet!T349)&gt;0,LEN(Spreadsheet!T349)&lt;=50))</f>
        <v>1</v>
      </c>
      <c r="AZ349" s="5" t="b">
        <f>OR(LEN(Spreadsheet!U349)=0,AND(LEN(Spreadsheet!U349)&gt;0,LEN(Spreadsheet!U349)&lt;=50))</f>
        <v>1</v>
      </c>
      <c r="BA349" s="5" t="b">
        <f>OR(AND(ISBLANK(Spreadsheet!C349),LEN(Spreadsheet!V349)=0),AND(NOT(ISBLANK(Spreadsheet!C349)),LEN(Spreadsheet!V349)&gt;0,LEN(Spreadsheet!V349)&lt;=50))</f>
        <v>1</v>
      </c>
      <c r="BB349" s="5" t="b">
        <f t="array" ref="BB349">IF(AND(ISBLANK(Spreadsheet!C349),LEN(Spreadsheet!W349)=0),TRUE,ISNUMBER(MATCH(TRUE,EXACT(Spreadsheet!W349,States),0)))</f>
        <v>1</v>
      </c>
      <c r="BC349" s="5" t="b">
        <f>OR(AND(ISBLANK(Spreadsheet!C349),LEN(Spreadsheet!X349)=0),AND(NOT(ISBLANK(Spreadsheet!C349)),LEN(Spreadsheet!X349)&gt;0,LEN(Spreadsheet!X349)=5,ISNUMBER(VALUE(Spreadsheet!X349))))</f>
        <v>1</v>
      </c>
      <c r="BD349" s="5" t="b">
        <f>OR(ISBLANK(Spreadsheet!Z349),LEN(Spreadsheet!Z349)&lt;=50)</f>
        <v>1</v>
      </c>
      <c r="BE349" s="5" t="b">
        <f>ISBLANK(Spreadsheet!AA349)</f>
        <v>1</v>
      </c>
      <c r="BF349" s="5" t="b">
        <f>ISBLANK(Spreadsheet!AB349)</f>
        <v>1</v>
      </c>
      <c r="BG349" s="5" t="b">
        <f>IF(ISERROR(DATEVALUE(TEXT(Spreadsheet!AC349,"mm/dd/yyyy")) &gt; DATEVALUE(TEXT(Spreadsheet!J349,"mm/dd/yyyy"))),IF(OR(AND(ISBLANK(Spreadsheet!AC349),ISBLANK(Spreadsheet!C349)),AND(NOT(ISBLANK(Spreadsheet!C349)),ISBLANK(Spreadsheet!AC349),NOT(ISBLANK(Spreadsheet!D349)))),TRUE,FALSE),IF(DATEVALUE(TEXT(Spreadsheet!AC349,"mm/dd/yyyy")) &gt; DATEVALUE(TEXT(Spreadsheet!J349,"mm/dd/yyyy")),TRUE,FALSE))</f>
        <v>1</v>
      </c>
      <c r="BH349" s="5" t="b">
        <f>OR(AND(ISBLANK(Spreadsheet!C349),ISBLANK(Spreadsheet!AE349)),AND(NOT(ISBLANK(Spreadsheet!C349)),NOT(ISBLANK(Spreadsheet!D349)),ISBLANK(Spreadsheet!AE349)),AND(NOT(ISBLANK(Spreadsheet!C349)),ISBLANK(Spreadsheet!D349),NOT(ISBLANK(Spreadsheet!AE349)),LEN(Spreadsheet!AE349)&lt;=100))</f>
        <v>1</v>
      </c>
      <c r="BI349" s="5" t="b">
        <f t="array" ref="BI349">IF(ISBLANK(Spreadsheet!AF349),TRUE,ISNUMBER(MATCH(TRUE,EXACT(Spreadsheet!AF349,CobraShortReasons),0)))</f>
        <v>1</v>
      </c>
      <c r="BJ349" s="5" t="b">
        <f ca="1">IF(ISERROR(DATEVALUE(TEXT(Spreadsheet!AG349,"mm/dd/yyyy")) &gt; TODAY()),IF(ISBLANK(Spreadsheet!AG349),TRUE,FALSE),IF(DATEVALUE(TEXT(Spreadsheet!AG349,"mm/dd/yyyy")) &gt; TODAY(),FALSE,TRUE))</f>
        <v>1</v>
      </c>
      <c r="BK349" s="5" t="b">
        <f>OR(ISBLANK(Spreadsheet!AH349),LEN(Spreadsheet!AH349)&lt;=25)</f>
        <v>1</v>
      </c>
      <c r="BL349" s="5" t="b">
        <f t="array" aca="1" ref="BL349" ca="1">IF(ISBLANK(Spreadsheet!AI349),TRUE,ISNUMBER(MATCH(TRUE,EXACT(Spreadsheet!AI349,INDIRECT(Spreadsheet!$D$2)),0)))</f>
        <v>1</v>
      </c>
      <c r="BM349" s="5" t="b">
        <f t="array" aca="1" ref="BM349" ca="1">IF(ISBLANK(Spreadsheet!AJ349),TRUE,ISNUMBER(MATCH(TRUE,EXACT(Spreadsheet!AJ349,INDIRECT(Spreadsheet!BJ349)),0)))</f>
        <v>1</v>
      </c>
      <c r="BN349" s="5" t="b">
        <f t="array" ref="BN349">IF(ISBLANK(Spreadsheet!AK349),TRUE,ISNUMBER(MATCH(TRUE,EXACT(Spreadsheet!AK349,DentalPlans),0)))</f>
        <v>1</v>
      </c>
      <c r="BO349" s="5" t="b">
        <f t="array" aca="1" ref="BO349" ca="1">IF(ISBLANK(Spreadsheet!AL349),TRUE,ISNUMBER(MATCH(TRUE,EXACT(Spreadsheet!AL349,INDIRECT(Spreadsheet!BK349)),0)))</f>
        <v>1</v>
      </c>
      <c r="BP349" s="5" t="b">
        <f t="array" ref="BP349">IF(ISBLANK(Spreadsheet!AM349),TRUE,ISNUMBER(MATCH(TRUE,EXACT(Spreadsheet!AM349,VisionPlans),0)))</f>
        <v>1</v>
      </c>
      <c r="BQ349" s="5" t="b">
        <f t="array" aca="1" ref="BQ349" ca="1">IF(ISBLANK(Spreadsheet!AN349),TRUE,ISNUMBER(MATCH(TRUE,EXACT(Spreadsheet!AN349,INDIRECT(Spreadsheet!BL349)),0)))</f>
        <v>1</v>
      </c>
      <c r="BR349" s="5" t="b">
        <f t="array" ref="BR349">IF(ISBLANK(Spreadsheet!AO349),TRUE,ISNUMBER(MATCH(TRUE,EXACT(Spreadsheet!AO349,LifeBenefitClasses),0)))</f>
        <v>1</v>
      </c>
      <c r="BS349" s="5" t="b">
        <f>IF(OR(ISBLANK(Spreadsheet!AO349), Spreadsheet!AO349="Waive"),IF(ISBLANK(Spreadsheet!AP349),TRUE,FALSE),IF(OR(AND(NOT(ISBLANK(Spreadsheet!AO349)),ISBLANK(Spreadsheet!AP349)),NOT(ISNUMBER(VALUE(Spreadsheet!AP349)))),FALSE,IF(OR(AND(Spreadsheet!AP349&lt;6,MOD(Spreadsheet!AP349*10,5)=0), MOD(Spreadsheet!AP349,5000)=0),TRUE,FALSE)))</f>
        <v>1</v>
      </c>
      <c r="BT349" s="5" t="b">
        <f t="array" ref="BT349">IF(ISBLANK(Spreadsheet!AQ349),TRUE,ISNUMBER(MATCH(TRUE,EXACT(Spreadsheet!AQ349,EnrollWaive),0)))</f>
        <v>1</v>
      </c>
      <c r="BU349" s="5" t="b">
        <f t="array" ref="BU349">IF(ISBLANK(Spreadsheet!AR349),TRUE,ISNUMBER(MATCH(TRUE,EXACT(Spreadsheet!AR349,LifeBenefitClasses),0)))</f>
        <v>1</v>
      </c>
      <c r="BV349" s="5" t="b">
        <f>IF(OR(ISBLANK(Spreadsheet!AR349), Spreadsheet!AR349="Waive"),IF(ISBLANK(Spreadsheet!AS349),TRUE,FALSE),IF(OR(AND(NOT(ISBLANK(Spreadsheet!AR349)),ISBLANK(Spreadsheet!AS349)),NOT(ISNUMBER(VALUE(Spreadsheet!AS349)))),FALSE,IF(OR(AND(Spreadsheet!AS349&lt;6,MOD(Spreadsheet!AS349*10,5)=0), MOD(Spreadsheet!AS349,10000)=0),TRUE,FALSE)))</f>
        <v>1</v>
      </c>
      <c r="BW349" s="5" t="b">
        <f t="array" ref="BW349">IF(ISBLANK(Spreadsheet!AT349),TRUE,ISNUMBER(MATCH(TRUE,EXACT(Spreadsheet!AT349,LifeBenefitClasses),0)))</f>
        <v>1</v>
      </c>
      <c r="BX349" s="5" t="b">
        <f>IF(OR(ISBLANK(Spreadsheet!AT349), Spreadsheet!AT349="Waive"),IF(ISBLANK(Spreadsheet!AU349),TRUE,FALSE),IF(OR(AND(NOT(ISBLANK(Spreadsheet!AT349)),ISBLANK(Spreadsheet!AU349)),NOT(ISNUMBER(VALUE(Spreadsheet!AU349)))),FALSE,IF(AND(NOT(OR(ISBLANK(Spreadsheet!AT349),Spreadsheet!AT349="Waive")),NOT(OR(ISBLANK(Spreadsheet!AR349),Spreadsheet!AR349="Waive")),MOD(Spreadsheet!AU349,5000)=0, Spreadsheet!AU349&lt;=(Spreadsheet!AS349*0.5)),TRUE,FALSE)))</f>
        <v>1</v>
      </c>
      <c r="BY349" s="5" t="b">
        <f t="array" ref="BY349">IF(ISBLANK(Spreadsheet!AV349),TRUE,ISNUMBER(MATCH(TRUE,EXACT(Spreadsheet!AV349,EnrollWaive),0)))</f>
        <v>1</v>
      </c>
      <c r="BZ349" s="5" t="b">
        <f t="array" ref="BZ349">IF(ISBLANK(Spreadsheet!AW349),TRUE,ISNUMBER(MATCH(TRUE,EXACT(Spreadsheet!AW349,LifeBenefitClasses),0)))</f>
        <v>1</v>
      </c>
      <c r="CA349" s="5" t="b">
        <f t="array" ref="CA349">IF(ISBLANK(Spreadsheet!AX349),TRUE,ISNUMBER(MATCH(TRUE,EXACT(Spreadsheet!AX349,LifeBenefitClasses),0)))</f>
        <v>1</v>
      </c>
      <c r="CB349" s="5" t="b">
        <f t="array" ref="CB349">IF(ISBLANK(Spreadsheet!AY349),TRUE,ISNUMBER(MATCH(TRUE,EXACT(Spreadsheet!AY349,LifeBenefitClasses),0)))</f>
        <v>1</v>
      </c>
      <c r="CC349" s="5" t="b">
        <f t="array" ref="CC349">IF(ISBLANK(Spreadsheet!AZ349),TRUE,ISNUMBER(MATCH(TRUE,EXACT(Spreadsheet!AZ349,LifeBenefitClasses),0)))</f>
        <v>1</v>
      </c>
      <c r="CD349" s="5" t="b">
        <f t="array" ref="CD349">IF(ISBLANK(Spreadsheet!BA349),TRUE,ISNUMBER(MATCH(TRUE,EXACT(Spreadsheet!BA349,LifeBenefitClasses),0)))</f>
        <v>1</v>
      </c>
      <c r="CE349" s="5" t="b">
        <f>IF(OR(ISBLANK(Spreadsheet!BA349), Spreadsheet!BA349="Waive"),IF(ISBLANK(Spreadsheet!BB349),TRUE,FALSE),IF(OR(AND(NOT(ISBLANK(Spreadsheet!BA349)),ISBLANK(Spreadsheet!BB349)),NOT(ISNUMBER(VALUE(Spreadsheet!BB349))),ISBLANK(Spreadsheet!BC349),NOT(ISNUMBER(VALUE(Spreadsheet!BC349)))),FALSE,IF(AND(Spreadsheet!BB349&gt;=50000,Spreadsheet!BB349&lt;=250000,MOD(Spreadsheet!BB349,10000)=0,Spreadsheet!BB349&lt;=(10*Spreadsheet!BC349)),TRUE,FALSE)))</f>
        <v>1</v>
      </c>
      <c r="CF349" s="5" t="b">
        <f>IF(NOT(ISBLANK(Spreadsheet!BC349)),AND(ISNUMBER(VALUE(Spreadsheet!BC349)),Spreadsheet!BC349&gt;0),AND(OR(ISBLANK(Spreadsheet!AO349),Spreadsheet!AO349="Waive",AND(NOT(OR(ISBLANK(Spreadsheet!AO349),Spreadsheet!AO349="Waive")),Spreadsheet!AP349&gt;=6)),OR(ISBLANK(Spreadsheet!AR349),AND(NOT(OR(ISBLANK(Spreadsheet!AR349),Spreadsheet!AR349="Waive")),Spreadsheet!AS349&gt;=6)),OR(ISBLANK(Spreadsheet!AW349)),OR(ISBLANK(Spreadsheet!AX349)),OR(ISBLANK(Spreadsheet!AY349)),OR(ISBLANK(Spreadsheet!AZ349)),OR(ISBLANK(Spreadsheet!BA349),Spreadsheet!BA349="Waive")))</f>
        <v>1</v>
      </c>
      <c r="CG349" s="5" t="b">
        <f t="shared" ca="1" si="25"/>
        <v>1</v>
      </c>
    </row>
    <row r="350" spans="8:85" x14ac:dyDescent="0.3">
      <c r="H350" s="5">
        <f t="shared" ca="1" si="22"/>
        <v>2</v>
      </c>
      <c r="I350" s="5" t="str">
        <f t="shared" ca="1" si="23"/>
        <v/>
      </c>
      <c r="J350" s="5" t="str">
        <f>IF(AND(NOT(ISBLANK(Spreadsheet!C350)),ISBLANK(Spreadsheet!D350)),Spreadsheet!F350&amp;" "&amp;Spreadsheet!H350,"")</f>
        <v/>
      </c>
      <c r="K350" s="5">
        <f>IF(AND(NOT(ISBLANK(Spreadsheet!C350)),ISBLANK(Spreadsheet!D350)),COUNTIFS(Spreadsheet!E351:E$786,"=Child",Spreadsheet!C351:C$786, "="&amp;Spreadsheet!C350) + COUNTIFS(Spreadsheet!E351:E$786,"=Step-child",Spreadsheet!C351:C$786, "="&amp;Spreadsheet!C350),0)</f>
        <v>0</v>
      </c>
      <c r="L350" s="5">
        <f>IF(NOT(ISBLANK(J350)),COUNTIFS(Spreadsheet!E351:E$786,"=Wife",Spreadsheet!C351:C$786, "="&amp;Spreadsheet!C350) + COUNTIFS(Spreadsheet!E351:E$786,"=Husband",Spreadsheet!C351:C$786, "="&amp;Spreadsheet!C350),0)</f>
        <v>0</v>
      </c>
      <c r="M350" s="5">
        <f>IF(NOT(ISBLANK(Spreadsheet!AJ350)),VLOOKUP(Spreadsheet!AJ350,'Drop Downs'!$P$2:$R$16,3,FALSE),0)</f>
        <v>0</v>
      </c>
      <c r="N350" s="5">
        <f>IF(NOT(ISBLANK(Spreadsheet!AJ350)), VLOOKUP(Spreadsheet!AJ350,'Drop Downs'!$P$2:$R$16,2,FALSE),0)</f>
        <v>0</v>
      </c>
      <c r="O350" s="5">
        <f>IF(NOT(ISBLANK(Spreadsheet!AL350)),VLOOKUP(Spreadsheet!AL350,'Drop Downs'!$P$2:$R$16,3,FALSE), 0)</f>
        <v>0</v>
      </c>
      <c r="P350" s="5">
        <f>IF(NOT(ISBLANK(Spreadsheet!AL350)),VLOOKUP(Spreadsheet!AL350,'Drop Downs'!$P$2:$R$16,2,FALSE),0)</f>
        <v>0</v>
      </c>
      <c r="Q350" s="5">
        <f>IF(NOT(ISBLANK(Spreadsheet!AN350)),VLOOKUP(Spreadsheet!AN350,'Drop Downs'!$P$2:$R$16,3,FALSE),0)</f>
        <v>0</v>
      </c>
      <c r="R350" s="5">
        <f>IF(NOT(ISBLANK(Spreadsheet!AN350)),VLOOKUP(Spreadsheet!AN350,'Drop Downs'!$P$2:$R$16,2,FALSE),0)</f>
        <v>0</v>
      </c>
      <c r="S350" s="5" t="str">
        <f>IF(OR(M350&gt;K350,N350&gt;L350,O350&gt;K350, Q350&gt;K350,N350&gt;L350, P350&gt;L350, R350&gt;L350),"Member currently has a coverage election over what he/she needs.  Please add more dependents or adjust the coverage election.","")&amp;(IF(AND(NOT(ISBLANK(Spreadsheet!C350)),NOT(ISBLANK(Spreadsheet!D350)),ISBLANK(Spreadsheet!E350)),"Dependent lacks a relationship to member.Please select one from the drop-down.",""))</f>
        <v/>
      </c>
      <c r="T350" s="5" t="b">
        <f t="shared" si="24"/>
        <v>1</v>
      </c>
      <c r="U350" s="5" t="b">
        <f>OR(ISBLANK(Spreadsheet!C350),IF(NOT(ISBLANK(Spreadsheet!D350)),NOT(ISBLANK(Spreadsheet!E350)),TRUE))</f>
        <v>1</v>
      </c>
      <c r="V350" s="5" t="b">
        <f>OR(ISBLANK(Spreadsheet!C350), NOT(ISBLANK(Spreadsheet!I350)))</f>
        <v>1</v>
      </c>
      <c r="W350" s="5" t="b">
        <f>OR(ISBLANK(Spreadsheet!D350),NOT(ISBLANK(Spreadsheet!C350)))</f>
        <v>1</v>
      </c>
      <c r="X350" s="155" t="str">
        <f>REPT("0",MIN(FIND({1,2,3,4,5,6,7,8,9},Spreadsheet!C350&amp;"123456789"))-1)&amp;IF(ISBLANK(Spreadsheet!C350),"",SUMPRODUCT(MID(0&amp;Spreadsheet!C350,LARGE(INDEX(ISNUMBER(--MID(Spreadsheet!C350,ROW($1:$225),1))*
 ROW($1:$225),0),ROW($1:$225))+1,1)*10^ROW($1:$225)/10))</f>
        <v/>
      </c>
      <c r="Y350" s="5" t="b">
        <f>IF(NOT(ISBLANK(Spreadsheet!C350)),IF(AND(ISNUMBER(VALUE(Spreadsheet!C350)), LEN(Spreadsheet!C350)=9),TRUE,FALSE),TRUE)</f>
        <v>1</v>
      </c>
      <c r="Z350" s="155" t="str">
        <f>REPT("0",MIN(FIND({1,2,3,4,5,6,7,8,9},Spreadsheet!D350&amp;"123456789"))-1)&amp;IF(ISBLANK(Spreadsheet!D350),"",SUMPRODUCT(MID(0&amp;Spreadsheet!D350,LARGE(INDEX(ISNUMBER(--MID(Spreadsheet!D350,ROW($1:$225),1))*
 ROW($1:$225),0),ROW($1:$225))+1,1)*10^ROW($1:$225)/10))</f>
        <v/>
      </c>
      <c r="AA350" s="5" t="b">
        <f>IF(AND(NOT(ISBLANK(Spreadsheet!D350)),NOT(ISBLANK(Spreadsheet!C350))),IF(AND(ISNUMBER(VALUE(Spreadsheet!D350)), LEN(Spreadsheet!D350)=9),TRUE,FALSE),IF(AND(NOT(ISBLANK(Spreadsheet!D350)),ISBLANK(Spreadsheet!C350)),FALSE,TRUE))</f>
        <v>1</v>
      </c>
      <c r="AB350" s="5" t="b">
        <f>OR(ISBLANK(Spreadsheet!Y350),IF(NOT(ISBLANK(Spreadsheet!Y350)),LEN(Spreadsheet!Y350)=10,ISNUMBER(VALUE(Spreadsheet!Y350))))</f>
        <v>1</v>
      </c>
      <c r="AC350" s="5" t="b">
        <f>OR(ISBLANK(Spreadsheet!AI350), AND(NOT(ISBLANK(Spreadsheet!AJ350)), NOT(ISNUMBER(SEARCH("Waive",Spreadsheet!AJ350)))))</f>
        <v>1</v>
      </c>
      <c r="AD350" s="5" t="b">
        <f>OR(ISBLANK(Spreadsheet!AK350), AND(NOT(ISBLANK(Spreadsheet!AL350)), NOT(ISNUMBER(SEARCH("Waive",Spreadsheet!AL350)))))</f>
        <v>1</v>
      </c>
      <c r="AE350" s="5" t="b">
        <f>OR(ISBLANK(Spreadsheet!AM350), AND(NOT(ISBLANK(Spreadsheet!AN350)), NOT(ISNUMBER(SEARCH("Waive", Spreadsheet!AN350)))))</f>
        <v>1</v>
      </c>
      <c r="AF350" s="5" t="b">
        <f>OR(ISBLANK(Spreadsheet!C350), NOT(ISBLANK(Spreadsheet!D350)),NOT(ISBLANK(Spreadsheet!L350)))</f>
        <v>1</v>
      </c>
      <c r="AG350" s="5" t="b">
        <f>IF(AND(NOT(ISBLANK(Spreadsheet!C350)), NOT(ISBLANK(Spreadsheet!D350)),Spreadsheet!C350&lt;&gt;Spreadsheet!D350),IF(ISERROR(VLOOKUP(Spreadsheet!C350, Spreadsheet!$C$6:'Spreadsheet'!$C349,1,FALSE)), FALSE, TRUE),TRUE)</f>
        <v>1</v>
      </c>
      <c r="AH350" s="5" t="b">
        <f>Spreadsheet!$B$2=Spreadsheet!AD350</f>
        <v>1</v>
      </c>
      <c r="AI350" s="5" t="b">
        <f>IF(ISBLANK(Spreadsheet!G350),TRUE,IF(OR(LEN(Spreadsheet!G350)&gt;1,ISNUMBER(VALUE(Spreadsheet!G350))),FALSE,TRUE))</f>
        <v>1</v>
      </c>
      <c r="AJ350" s="5" t="b">
        <f>OR(ISBLANK(Spreadsheet!C350), NOT(ISBLANK(Spreadsheet!B350)), NOT(ISBLANK(Spreadsheet!D350)))</f>
        <v>1</v>
      </c>
      <c r="AK350" s="5" t="b">
        <f t="array" ref="AK350">IF(OR(AND(ISBLANK(Spreadsheet!E350),ISBLANK(Spreadsheet!D350),NOT(ISBLANK(Spreadsheet!C350))),AND(ISBLANK(Spreadsheet!E350),ISBLANK(Spreadsheet!D350),ISBLANK(Spreadsheet!C350))),TRUE,ISNUMBER(MATCH(TRUE,EXACT(Spreadsheet!E350,Relationships),0)))</f>
        <v>1</v>
      </c>
      <c r="AL350" s="5" t="b">
        <f>IF(NOT(ISBLANK(Spreadsheet!C350)),IF(OR(ISBLANK(Spreadsheet!F350),LEN(Spreadsheet!F350)&gt;40),FALSE,TRUE),TRUE)</f>
        <v>1</v>
      </c>
      <c r="AM350" s="5" t="b">
        <f>IF(NOT(ISBLANK(Spreadsheet!C350)),IF(OR(ISBLANK(Spreadsheet!H350),LEN(Spreadsheet!H350)&gt;40),FALSE,TRUE),TRUE)</f>
        <v>1</v>
      </c>
      <c r="AN350" s="5" t="b">
        <f t="array" ref="AN350">IF(ISBLANK(Spreadsheet!I350),TRUE,ISNUMBER(MATCH(TRUE,EXACT(Spreadsheet!I350,GenderValues),0)))</f>
        <v>1</v>
      </c>
      <c r="AO350" s="5" t="b">
        <f ca="1">IF(ISERROR(DATEVALUE(TEXT(Spreadsheet!J350,"mm/dd/yyyy")) &gt; TODAY()),IF(AND(ISBLANK(Spreadsheet!J350),ISBLANK(Spreadsheet!C350)),TRUE,FALSE),IF(DATEVALUE(TEXT(Spreadsheet!J350,"mm/dd/yyyy")) &gt; TODAY(),FALSE,TRUE))</f>
        <v>1</v>
      </c>
      <c r="AP350" s="5" t="b">
        <f>OR(ISBLANK(Spreadsheet!K350),LEN(Spreadsheet!K350)&lt;=100)</f>
        <v>1</v>
      </c>
      <c r="AQ350" s="5" t="b">
        <f t="array" ref="AQ350">IF(OR(AND(ISBLANK(Spreadsheet!L350),ISBLANK(Spreadsheet!C350)),AND(NOT(ISBLANK(Spreadsheet!C350)),NOT(ISBLANK(Spreadsheet!D350)))),TRUE,ISNUMBER(MATCH(TRUE,EXACT(Spreadsheet!L350,MaritalStatus),0)))</f>
        <v>1</v>
      </c>
      <c r="AR350" s="5" t="b">
        <f ca="1">IF(ISERROR(DATEVALUE(TEXT(Spreadsheet!M350,"mm/dd/yyyy")) &gt; TODAY()),IF(ISBLANK(Spreadsheet!M350),TRUE,FALSE),IF(DATEVALUE(TEXT(Spreadsheet!M350,"mm/dd/yyyy")) &gt; TODAY(),FALSE,TRUE))</f>
        <v>1</v>
      </c>
      <c r="AS350" s="5" t="b">
        <f>OR(ISBLANK(Spreadsheet!N350),LEN(Spreadsheet!N350)&lt;=100)</f>
        <v>1</v>
      </c>
      <c r="AT350" s="5" t="b">
        <f>OR(ISBLANK(Spreadsheet!O350),UPPER(Spreadsheet!O350)="YES")</f>
        <v>1</v>
      </c>
      <c r="AU350" s="5" t="b">
        <f>OR(ISBLANK(Spreadsheet!P350),UPPER(Spreadsheet!P350)="YES")</f>
        <v>1</v>
      </c>
      <c r="AV350" s="5" t="b">
        <f t="array" ref="AV350">IF(ISBLANK(Spreadsheet!Q350),TRUE,ISNUMBER(MATCH(TRUE,EXACT(Spreadsheet!Q350,OnGroupsPriorIns),0)))</f>
        <v>1</v>
      </c>
      <c r="AW350" s="5" t="b">
        <f>OR(ISBLANK(Spreadsheet!R350),UPPER(Spreadsheet!R350)="YES")</f>
        <v>1</v>
      </c>
      <c r="AX350" s="5" t="b">
        <f>OR(ISBLANK(Spreadsheet!S350),UPPER(Spreadsheet!S350)="YES")</f>
        <v>1</v>
      </c>
      <c r="AY350" s="5" t="b">
        <f>OR(AND(ISBLANK(Spreadsheet!C350),LEN(Spreadsheet!T350)=0),AND(NOT(ISBLANK(Spreadsheet!C350)),LEN(Spreadsheet!T350)&gt;0,LEN(Spreadsheet!T350)&lt;=50))</f>
        <v>1</v>
      </c>
      <c r="AZ350" s="5" t="b">
        <f>OR(LEN(Spreadsheet!U350)=0,AND(LEN(Spreadsheet!U350)&gt;0,LEN(Spreadsheet!U350)&lt;=50))</f>
        <v>1</v>
      </c>
      <c r="BA350" s="5" t="b">
        <f>OR(AND(ISBLANK(Spreadsheet!C350),LEN(Spreadsheet!V350)=0),AND(NOT(ISBLANK(Spreadsheet!C350)),LEN(Spreadsheet!V350)&gt;0,LEN(Spreadsheet!V350)&lt;=50))</f>
        <v>1</v>
      </c>
      <c r="BB350" s="5" t="b">
        <f t="array" ref="BB350">IF(AND(ISBLANK(Spreadsheet!C350),LEN(Spreadsheet!W350)=0),TRUE,ISNUMBER(MATCH(TRUE,EXACT(Spreadsheet!W350,States),0)))</f>
        <v>1</v>
      </c>
      <c r="BC350" s="5" t="b">
        <f>OR(AND(ISBLANK(Spreadsheet!C350),LEN(Spreadsheet!X350)=0),AND(NOT(ISBLANK(Spreadsheet!C350)),LEN(Spreadsheet!X350)&gt;0,LEN(Spreadsheet!X350)=5,ISNUMBER(VALUE(Spreadsheet!X350))))</f>
        <v>1</v>
      </c>
      <c r="BD350" s="5" t="b">
        <f>OR(ISBLANK(Spreadsheet!Z350),LEN(Spreadsheet!Z350)&lt;=50)</f>
        <v>1</v>
      </c>
      <c r="BE350" s="5" t="b">
        <f>ISBLANK(Spreadsheet!AA350)</f>
        <v>1</v>
      </c>
      <c r="BF350" s="5" t="b">
        <f>ISBLANK(Spreadsheet!AB350)</f>
        <v>1</v>
      </c>
      <c r="BG350" s="5" t="b">
        <f>IF(ISERROR(DATEVALUE(TEXT(Spreadsheet!AC350,"mm/dd/yyyy")) &gt; DATEVALUE(TEXT(Spreadsheet!J350,"mm/dd/yyyy"))),IF(OR(AND(ISBLANK(Spreadsheet!AC350),ISBLANK(Spreadsheet!C350)),AND(NOT(ISBLANK(Spreadsheet!C350)),ISBLANK(Spreadsheet!AC350),NOT(ISBLANK(Spreadsheet!D350)))),TRUE,FALSE),IF(DATEVALUE(TEXT(Spreadsheet!AC350,"mm/dd/yyyy")) &gt; DATEVALUE(TEXT(Spreadsheet!J350,"mm/dd/yyyy")),TRUE,FALSE))</f>
        <v>1</v>
      </c>
      <c r="BH350" s="5" t="b">
        <f>OR(AND(ISBLANK(Spreadsheet!C350),ISBLANK(Spreadsheet!AE350)),AND(NOT(ISBLANK(Spreadsheet!C350)),NOT(ISBLANK(Spreadsheet!D350)),ISBLANK(Spreadsheet!AE350)),AND(NOT(ISBLANK(Spreadsheet!C350)),ISBLANK(Spreadsheet!D350),NOT(ISBLANK(Spreadsheet!AE350)),LEN(Spreadsheet!AE350)&lt;=100))</f>
        <v>1</v>
      </c>
      <c r="BI350" s="5" t="b">
        <f t="array" ref="BI350">IF(ISBLANK(Spreadsheet!AF350),TRUE,ISNUMBER(MATCH(TRUE,EXACT(Spreadsheet!AF350,CobraShortReasons),0)))</f>
        <v>1</v>
      </c>
      <c r="BJ350" s="5" t="b">
        <f ca="1">IF(ISERROR(DATEVALUE(TEXT(Spreadsheet!AG350,"mm/dd/yyyy")) &gt; TODAY()),IF(ISBLANK(Spreadsheet!AG350),TRUE,FALSE),IF(DATEVALUE(TEXT(Spreadsheet!AG350,"mm/dd/yyyy")) &gt; TODAY(),FALSE,TRUE))</f>
        <v>1</v>
      </c>
      <c r="BK350" s="5" t="b">
        <f>OR(ISBLANK(Spreadsheet!AH350),LEN(Spreadsheet!AH350)&lt;=25)</f>
        <v>1</v>
      </c>
      <c r="BL350" s="5" t="b">
        <f t="array" aca="1" ref="BL350" ca="1">IF(ISBLANK(Spreadsheet!AI350),TRUE,ISNUMBER(MATCH(TRUE,EXACT(Spreadsheet!AI350,INDIRECT(Spreadsheet!$D$2)),0)))</f>
        <v>1</v>
      </c>
      <c r="BM350" s="5" t="b">
        <f t="array" aca="1" ref="BM350" ca="1">IF(ISBLANK(Spreadsheet!AJ350),TRUE,ISNUMBER(MATCH(TRUE,EXACT(Spreadsheet!AJ350,INDIRECT(Spreadsheet!BJ350)),0)))</f>
        <v>1</v>
      </c>
      <c r="BN350" s="5" t="b">
        <f t="array" ref="BN350">IF(ISBLANK(Spreadsheet!AK350),TRUE,ISNUMBER(MATCH(TRUE,EXACT(Spreadsheet!AK350,DentalPlans),0)))</f>
        <v>1</v>
      </c>
      <c r="BO350" s="5" t="b">
        <f t="array" aca="1" ref="BO350" ca="1">IF(ISBLANK(Spreadsheet!AL350),TRUE,ISNUMBER(MATCH(TRUE,EXACT(Spreadsheet!AL350,INDIRECT(Spreadsheet!BK350)),0)))</f>
        <v>1</v>
      </c>
      <c r="BP350" s="5" t="b">
        <f t="array" ref="BP350">IF(ISBLANK(Spreadsheet!AM350),TRUE,ISNUMBER(MATCH(TRUE,EXACT(Spreadsheet!AM350,VisionPlans),0)))</f>
        <v>1</v>
      </c>
      <c r="BQ350" s="5" t="b">
        <f t="array" aca="1" ref="BQ350" ca="1">IF(ISBLANK(Spreadsheet!AN350),TRUE,ISNUMBER(MATCH(TRUE,EXACT(Spreadsheet!AN350,INDIRECT(Spreadsheet!BL350)),0)))</f>
        <v>1</v>
      </c>
      <c r="BR350" s="5" t="b">
        <f t="array" ref="BR350">IF(ISBLANK(Spreadsheet!AO350),TRUE,ISNUMBER(MATCH(TRUE,EXACT(Spreadsheet!AO350,LifeBenefitClasses),0)))</f>
        <v>1</v>
      </c>
      <c r="BS350" s="5" t="b">
        <f>IF(OR(ISBLANK(Spreadsheet!AO350), Spreadsheet!AO350="Waive"),IF(ISBLANK(Spreadsheet!AP350),TRUE,FALSE),IF(OR(AND(NOT(ISBLANK(Spreadsheet!AO350)),ISBLANK(Spreadsheet!AP350)),NOT(ISNUMBER(VALUE(Spreadsheet!AP350)))),FALSE,IF(OR(AND(Spreadsheet!AP350&lt;6,MOD(Spreadsheet!AP350*10,5)=0), MOD(Spreadsheet!AP350,5000)=0),TRUE,FALSE)))</f>
        <v>1</v>
      </c>
      <c r="BT350" s="5" t="b">
        <f t="array" ref="BT350">IF(ISBLANK(Spreadsheet!AQ350),TRUE,ISNUMBER(MATCH(TRUE,EXACT(Spreadsheet!AQ350,EnrollWaive),0)))</f>
        <v>1</v>
      </c>
      <c r="BU350" s="5" t="b">
        <f t="array" ref="BU350">IF(ISBLANK(Spreadsheet!AR350),TRUE,ISNUMBER(MATCH(TRUE,EXACT(Spreadsheet!AR350,LifeBenefitClasses),0)))</f>
        <v>1</v>
      </c>
      <c r="BV350" s="5" t="b">
        <f>IF(OR(ISBLANK(Spreadsheet!AR350), Spreadsheet!AR350="Waive"),IF(ISBLANK(Spreadsheet!AS350),TRUE,FALSE),IF(OR(AND(NOT(ISBLANK(Spreadsheet!AR350)),ISBLANK(Spreadsheet!AS350)),NOT(ISNUMBER(VALUE(Spreadsheet!AS350)))),FALSE,IF(OR(AND(Spreadsheet!AS350&lt;6,MOD(Spreadsheet!AS350*10,5)=0), MOD(Spreadsheet!AS350,10000)=0),TRUE,FALSE)))</f>
        <v>1</v>
      </c>
      <c r="BW350" s="5" t="b">
        <f t="array" ref="BW350">IF(ISBLANK(Spreadsheet!AT350),TRUE,ISNUMBER(MATCH(TRUE,EXACT(Spreadsheet!AT350,LifeBenefitClasses),0)))</f>
        <v>1</v>
      </c>
      <c r="BX350" s="5" t="b">
        <f>IF(OR(ISBLANK(Spreadsheet!AT350), Spreadsheet!AT350="Waive"),IF(ISBLANK(Spreadsheet!AU350),TRUE,FALSE),IF(OR(AND(NOT(ISBLANK(Spreadsheet!AT350)),ISBLANK(Spreadsheet!AU350)),NOT(ISNUMBER(VALUE(Spreadsheet!AU350)))),FALSE,IF(AND(NOT(OR(ISBLANK(Spreadsheet!AT350),Spreadsheet!AT350="Waive")),NOT(OR(ISBLANK(Spreadsheet!AR350),Spreadsheet!AR350="Waive")),MOD(Spreadsheet!AU350,5000)=0, Spreadsheet!AU350&lt;=(Spreadsheet!AS350*0.5)),TRUE,FALSE)))</f>
        <v>1</v>
      </c>
      <c r="BY350" s="5" t="b">
        <f t="array" ref="BY350">IF(ISBLANK(Spreadsheet!AV350),TRUE,ISNUMBER(MATCH(TRUE,EXACT(Spreadsheet!AV350,EnrollWaive),0)))</f>
        <v>1</v>
      </c>
      <c r="BZ350" s="5" t="b">
        <f t="array" ref="BZ350">IF(ISBLANK(Spreadsheet!AW350),TRUE,ISNUMBER(MATCH(TRUE,EXACT(Spreadsheet!AW350,LifeBenefitClasses),0)))</f>
        <v>1</v>
      </c>
      <c r="CA350" s="5" t="b">
        <f t="array" ref="CA350">IF(ISBLANK(Spreadsheet!AX350),TRUE,ISNUMBER(MATCH(TRUE,EXACT(Spreadsheet!AX350,LifeBenefitClasses),0)))</f>
        <v>1</v>
      </c>
      <c r="CB350" s="5" t="b">
        <f t="array" ref="CB350">IF(ISBLANK(Spreadsheet!AY350),TRUE,ISNUMBER(MATCH(TRUE,EXACT(Spreadsheet!AY350,LifeBenefitClasses),0)))</f>
        <v>1</v>
      </c>
      <c r="CC350" s="5" t="b">
        <f t="array" ref="CC350">IF(ISBLANK(Spreadsheet!AZ350),TRUE,ISNUMBER(MATCH(TRUE,EXACT(Spreadsheet!AZ350,LifeBenefitClasses),0)))</f>
        <v>1</v>
      </c>
      <c r="CD350" s="5" t="b">
        <f t="array" ref="CD350">IF(ISBLANK(Spreadsheet!BA350),TRUE,ISNUMBER(MATCH(TRUE,EXACT(Spreadsheet!BA350,LifeBenefitClasses),0)))</f>
        <v>1</v>
      </c>
      <c r="CE350" s="5" t="b">
        <f>IF(OR(ISBLANK(Spreadsheet!BA350), Spreadsheet!BA350="Waive"),IF(ISBLANK(Spreadsheet!BB350),TRUE,FALSE),IF(OR(AND(NOT(ISBLANK(Spreadsheet!BA350)),ISBLANK(Spreadsheet!BB350)),NOT(ISNUMBER(VALUE(Spreadsheet!BB350))),ISBLANK(Spreadsheet!BC350),NOT(ISNUMBER(VALUE(Spreadsheet!BC350)))),FALSE,IF(AND(Spreadsheet!BB350&gt;=50000,Spreadsheet!BB350&lt;=250000,MOD(Spreadsheet!BB350,10000)=0,Spreadsheet!BB350&lt;=(10*Spreadsheet!BC350)),TRUE,FALSE)))</f>
        <v>1</v>
      </c>
      <c r="CF350" s="5" t="b">
        <f>IF(NOT(ISBLANK(Spreadsheet!BC350)),AND(ISNUMBER(VALUE(Spreadsheet!BC350)),Spreadsheet!BC350&gt;0),AND(OR(ISBLANK(Spreadsheet!AO350),Spreadsheet!AO350="Waive",AND(NOT(OR(ISBLANK(Spreadsheet!AO350),Spreadsheet!AO350="Waive")),Spreadsheet!AP350&gt;=6)),OR(ISBLANK(Spreadsheet!AR350),AND(NOT(OR(ISBLANK(Spreadsheet!AR350),Spreadsheet!AR350="Waive")),Spreadsheet!AS350&gt;=6)),OR(ISBLANK(Spreadsheet!AW350)),OR(ISBLANK(Spreadsheet!AX350)),OR(ISBLANK(Spreadsheet!AY350)),OR(ISBLANK(Spreadsheet!AZ350)),OR(ISBLANK(Spreadsheet!BA350),Spreadsheet!BA350="Waive")))</f>
        <v>1</v>
      </c>
      <c r="CG350" s="5" t="b">
        <f t="shared" ca="1" si="25"/>
        <v>1</v>
      </c>
    </row>
    <row r="351" spans="8:85" x14ac:dyDescent="0.3">
      <c r="H351" s="5">
        <f t="shared" ca="1" si="22"/>
        <v>2</v>
      </c>
      <c r="I351" s="5" t="str">
        <f t="shared" ca="1" si="23"/>
        <v/>
      </c>
      <c r="J351" s="5" t="str">
        <f>IF(AND(NOT(ISBLANK(Spreadsheet!C351)),ISBLANK(Spreadsheet!D351)),Spreadsheet!F351&amp;" "&amp;Spreadsheet!H351,"")</f>
        <v/>
      </c>
      <c r="K351" s="5">
        <f>IF(AND(NOT(ISBLANK(Spreadsheet!C351)),ISBLANK(Spreadsheet!D351)),COUNTIFS(Spreadsheet!E352:E$786,"=Child",Spreadsheet!C352:C$786, "="&amp;Spreadsheet!C351) + COUNTIFS(Spreadsheet!E352:E$786,"=Step-child",Spreadsheet!C352:C$786, "="&amp;Spreadsheet!C351),0)</f>
        <v>0</v>
      </c>
      <c r="L351" s="5">
        <f>IF(NOT(ISBLANK(J351)),COUNTIFS(Spreadsheet!E352:E$786,"=Wife",Spreadsheet!C352:C$786, "="&amp;Spreadsheet!C351) + COUNTIFS(Spreadsheet!E352:E$786,"=Husband",Spreadsheet!C352:C$786, "="&amp;Spreadsheet!C351),0)</f>
        <v>0</v>
      </c>
      <c r="M351" s="5">
        <f>IF(NOT(ISBLANK(Spreadsheet!AJ351)),VLOOKUP(Spreadsheet!AJ351,'Drop Downs'!$P$2:$R$16,3,FALSE),0)</f>
        <v>0</v>
      </c>
      <c r="N351" s="5">
        <f>IF(NOT(ISBLANK(Spreadsheet!AJ351)), VLOOKUP(Spreadsheet!AJ351,'Drop Downs'!$P$2:$R$16,2,FALSE),0)</f>
        <v>0</v>
      </c>
      <c r="O351" s="5">
        <f>IF(NOT(ISBLANK(Spreadsheet!AL351)),VLOOKUP(Spreadsheet!AL351,'Drop Downs'!$P$2:$R$16,3,FALSE), 0)</f>
        <v>0</v>
      </c>
      <c r="P351" s="5">
        <f>IF(NOT(ISBLANK(Spreadsheet!AL351)),VLOOKUP(Spreadsheet!AL351,'Drop Downs'!$P$2:$R$16,2,FALSE),0)</f>
        <v>0</v>
      </c>
      <c r="Q351" s="5">
        <f>IF(NOT(ISBLANK(Spreadsheet!AN351)),VLOOKUP(Spreadsheet!AN351,'Drop Downs'!$P$2:$R$16,3,FALSE),0)</f>
        <v>0</v>
      </c>
      <c r="R351" s="5">
        <f>IF(NOT(ISBLANK(Spreadsheet!AN351)),VLOOKUP(Spreadsheet!AN351,'Drop Downs'!$P$2:$R$16,2,FALSE),0)</f>
        <v>0</v>
      </c>
      <c r="S351" s="5" t="str">
        <f>IF(OR(M351&gt;K351,N351&gt;L351,O351&gt;K351, Q351&gt;K351,N351&gt;L351, P351&gt;L351, R351&gt;L351),"Member currently has a coverage election over what he/she needs.  Please add more dependents or adjust the coverage election.","")&amp;(IF(AND(NOT(ISBLANK(Spreadsheet!C351)),NOT(ISBLANK(Spreadsheet!D351)),ISBLANK(Spreadsheet!E351)),"Dependent lacks a relationship to member.Please select one from the drop-down.",""))</f>
        <v/>
      </c>
      <c r="T351" s="5" t="b">
        <f t="shared" si="24"/>
        <v>1</v>
      </c>
      <c r="U351" s="5" t="b">
        <f>OR(ISBLANK(Spreadsheet!C351),IF(NOT(ISBLANK(Spreadsheet!D351)),NOT(ISBLANK(Spreadsheet!E351)),TRUE))</f>
        <v>1</v>
      </c>
      <c r="V351" s="5" t="b">
        <f>OR(ISBLANK(Spreadsheet!C351), NOT(ISBLANK(Spreadsheet!I351)))</f>
        <v>1</v>
      </c>
      <c r="W351" s="5" t="b">
        <f>OR(ISBLANK(Spreadsheet!D351),NOT(ISBLANK(Spreadsheet!C351)))</f>
        <v>1</v>
      </c>
      <c r="X351" s="155" t="str">
        <f>REPT("0",MIN(FIND({1,2,3,4,5,6,7,8,9},Spreadsheet!C351&amp;"123456789"))-1)&amp;IF(ISBLANK(Spreadsheet!C351),"",SUMPRODUCT(MID(0&amp;Spreadsheet!C351,LARGE(INDEX(ISNUMBER(--MID(Spreadsheet!C351,ROW($1:$225),1))*
 ROW($1:$225),0),ROW($1:$225))+1,1)*10^ROW($1:$225)/10))</f>
        <v/>
      </c>
      <c r="Y351" s="5" t="b">
        <f>IF(NOT(ISBLANK(Spreadsheet!C351)),IF(AND(ISNUMBER(VALUE(Spreadsheet!C351)), LEN(Spreadsheet!C351)=9),TRUE,FALSE),TRUE)</f>
        <v>1</v>
      </c>
      <c r="Z351" s="155" t="str">
        <f>REPT("0",MIN(FIND({1,2,3,4,5,6,7,8,9},Spreadsheet!D351&amp;"123456789"))-1)&amp;IF(ISBLANK(Spreadsheet!D351),"",SUMPRODUCT(MID(0&amp;Spreadsheet!D351,LARGE(INDEX(ISNUMBER(--MID(Spreadsheet!D351,ROW($1:$225),1))*
 ROW($1:$225),0),ROW($1:$225))+1,1)*10^ROW($1:$225)/10))</f>
        <v/>
      </c>
      <c r="AA351" s="5" t="b">
        <f>IF(AND(NOT(ISBLANK(Spreadsheet!D351)),NOT(ISBLANK(Spreadsheet!C351))),IF(AND(ISNUMBER(VALUE(Spreadsheet!D351)), LEN(Spreadsheet!D351)=9),TRUE,FALSE),IF(AND(NOT(ISBLANK(Spreadsheet!D351)),ISBLANK(Spreadsheet!C351)),FALSE,TRUE))</f>
        <v>1</v>
      </c>
      <c r="AB351" s="5" t="b">
        <f>OR(ISBLANK(Spreadsheet!Y351),IF(NOT(ISBLANK(Spreadsheet!Y351)),LEN(Spreadsheet!Y351)=10,ISNUMBER(VALUE(Spreadsheet!Y351))))</f>
        <v>1</v>
      </c>
      <c r="AC351" s="5" t="b">
        <f>OR(ISBLANK(Spreadsheet!AI351), AND(NOT(ISBLANK(Spreadsheet!AJ351)), NOT(ISNUMBER(SEARCH("Waive",Spreadsheet!AJ351)))))</f>
        <v>1</v>
      </c>
      <c r="AD351" s="5" t="b">
        <f>OR(ISBLANK(Spreadsheet!AK351), AND(NOT(ISBLANK(Spreadsheet!AL351)), NOT(ISNUMBER(SEARCH("Waive",Spreadsheet!AL351)))))</f>
        <v>1</v>
      </c>
      <c r="AE351" s="5" t="b">
        <f>OR(ISBLANK(Spreadsheet!AM351), AND(NOT(ISBLANK(Spreadsheet!AN351)), NOT(ISNUMBER(SEARCH("Waive", Spreadsheet!AN351)))))</f>
        <v>1</v>
      </c>
      <c r="AF351" s="5" t="b">
        <f>OR(ISBLANK(Spreadsheet!C351), NOT(ISBLANK(Spreadsheet!D351)),NOT(ISBLANK(Spreadsheet!L351)))</f>
        <v>1</v>
      </c>
      <c r="AG351" s="5" t="b">
        <f>IF(AND(NOT(ISBLANK(Spreadsheet!C351)), NOT(ISBLANK(Spreadsheet!D351)),Spreadsheet!C351&lt;&gt;Spreadsheet!D351),IF(ISERROR(VLOOKUP(Spreadsheet!C351, Spreadsheet!$C$6:'Spreadsheet'!$C350,1,FALSE)), FALSE, TRUE),TRUE)</f>
        <v>1</v>
      </c>
      <c r="AH351" s="5" t="b">
        <f>Spreadsheet!$B$2=Spreadsheet!AD351</f>
        <v>1</v>
      </c>
      <c r="AI351" s="5" t="b">
        <f>IF(ISBLANK(Spreadsheet!G351),TRUE,IF(OR(LEN(Spreadsheet!G351)&gt;1,ISNUMBER(VALUE(Spreadsheet!G351))),FALSE,TRUE))</f>
        <v>1</v>
      </c>
      <c r="AJ351" s="5" t="b">
        <f>OR(ISBLANK(Spreadsheet!C351), NOT(ISBLANK(Spreadsheet!B351)), NOT(ISBLANK(Spreadsheet!D351)))</f>
        <v>1</v>
      </c>
      <c r="AK351" s="5" t="b">
        <f t="array" ref="AK351">IF(OR(AND(ISBLANK(Spreadsheet!E351),ISBLANK(Spreadsheet!D351),NOT(ISBLANK(Spreadsheet!C351))),AND(ISBLANK(Spreadsheet!E351),ISBLANK(Spreadsheet!D351),ISBLANK(Spreadsheet!C351))),TRUE,ISNUMBER(MATCH(TRUE,EXACT(Spreadsheet!E351,Relationships),0)))</f>
        <v>1</v>
      </c>
      <c r="AL351" s="5" t="b">
        <f>IF(NOT(ISBLANK(Spreadsheet!C351)),IF(OR(ISBLANK(Spreadsheet!F351),LEN(Spreadsheet!F351)&gt;40),FALSE,TRUE),TRUE)</f>
        <v>1</v>
      </c>
      <c r="AM351" s="5" t="b">
        <f>IF(NOT(ISBLANK(Spreadsheet!C351)),IF(OR(ISBLANK(Spreadsheet!H351),LEN(Spreadsheet!H351)&gt;40),FALSE,TRUE),TRUE)</f>
        <v>1</v>
      </c>
      <c r="AN351" s="5" t="b">
        <f t="array" ref="AN351">IF(ISBLANK(Spreadsheet!I351),TRUE,ISNUMBER(MATCH(TRUE,EXACT(Spreadsheet!I351,GenderValues),0)))</f>
        <v>1</v>
      </c>
      <c r="AO351" s="5" t="b">
        <f ca="1">IF(ISERROR(DATEVALUE(TEXT(Spreadsheet!J351,"mm/dd/yyyy")) &gt; TODAY()),IF(AND(ISBLANK(Spreadsheet!J351),ISBLANK(Spreadsheet!C351)),TRUE,FALSE),IF(DATEVALUE(TEXT(Spreadsheet!J351,"mm/dd/yyyy")) &gt; TODAY(),FALSE,TRUE))</f>
        <v>1</v>
      </c>
      <c r="AP351" s="5" t="b">
        <f>OR(ISBLANK(Spreadsheet!K351),LEN(Spreadsheet!K351)&lt;=100)</f>
        <v>1</v>
      </c>
      <c r="AQ351" s="5" t="b">
        <f t="array" ref="AQ351">IF(OR(AND(ISBLANK(Spreadsheet!L351),ISBLANK(Spreadsheet!C351)),AND(NOT(ISBLANK(Spreadsheet!C351)),NOT(ISBLANK(Spreadsheet!D351)))),TRUE,ISNUMBER(MATCH(TRUE,EXACT(Spreadsheet!L351,MaritalStatus),0)))</f>
        <v>1</v>
      </c>
      <c r="AR351" s="5" t="b">
        <f ca="1">IF(ISERROR(DATEVALUE(TEXT(Spreadsheet!M351,"mm/dd/yyyy")) &gt; TODAY()),IF(ISBLANK(Spreadsheet!M351),TRUE,FALSE),IF(DATEVALUE(TEXT(Spreadsheet!M351,"mm/dd/yyyy")) &gt; TODAY(),FALSE,TRUE))</f>
        <v>1</v>
      </c>
      <c r="AS351" s="5" t="b">
        <f>OR(ISBLANK(Spreadsheet!N351),LEN(Spreadsheet!N351)&lt;=100)</f>
        <v>1</v>
      </c>
      <c r="AT351" s="5" t="b">
        <f>OR(ISBLANK(Spreadsheet!O351),UPPER(Spreadsheet!O351)="YES")</f>
        <v>1</v>
      </c>
      <c r="AU351" s="5" t="b">
        <f>OR(ISBLANK(Spreadsheet!P351),UPPER(Spreadsheet!P351)="YES")</f>
        <v>1</v>
      </c>
      <c r="AV351" s="5" t="b">
        <f t="array" ref="AV351">IF(ISBLANK(Spreadsheet!Q351),TRUE,ISNUMBER(MATCH(TRUE,EXACT(Spreadsheet!Q351,OnGroupsPriorIns),0)))</f>
        <v>1</v>
      </c>
      <c r="AW351" s="5" t="b">
        <f>OR(ISBLANK(Spreadsheet!R351),UPPER(Spreadsheet!R351)="YES")</f>
        <v>1</v>
      </c>
      <c r="AX351" s="5" t="b">
        <f>OR(ISBLANK(Spreadsheet!S351),UPPER(Spreadsheet!S351)="YES")</f>
        <v>1</v>
      </c>
      <c r="AY351" s="5" t="b">
        <f>OR(AND(ISBLANK(Spreadsheet!C351),LEN(Spreadsheet!T351)=0),AND(NOT(ISBLANK(Spreadsheet!C351)),LEN(Spreadsheet!T351)&gt;0,LEN(Spreadsheet!T351)&lt;=50))</f>
        <v>1</v>
      </c>
      <c r="AZ351" s="5" t="b">
        <f>OR(LEN(Spreadsheet!U351)=0,AND(LEN(Spreadsheet!U351)&gt;0,LEN(Spreadsheet!U351)&lt;=50))</f>
        <v>1</v>
      </c>
      <c r="BA351" s="5" t="b">
        <f>OR(AND(ISBLANK(Spreadsheet!C351),LEN(Spreadsheet!V351)=0),AND(NOT(ISBLANK(Spreadsheet!C351)),LEN(Spreadsheet!V351)&gt;0,LEN(Spreadsheet!V351)&lt;=50))</f>
        <v>1</v>
      </c>
      <c r="BB351" s="5" t="b">
        <f t="array" ref="BB351">IF(AND(ISBLANK(Spreadsheet!C351),LEN(Spreadsheet!W351)=0),TRUE,ISNUMBER(MATCH(TRUE,EXACT(Spreadsheet!W351,States),0)))</f>
        <v>1</v>
      </c>
      <c r="BC351" s="5" t="b">
        <f>OR(AND(ISBLANK(Spreadsheet!C351),LEN(Spreadsheet!X351)=0),AND(NOT(ISBLANK(Spreadsheet!C351)),LEN(Spreadsheet!X351)&gt;0,LEN(Spreadsheet!X351)=5,ISNUMBER(VALUE(Spreadsheet!X351))))</f>
        <v>1</v>
      </c>
      <c r="BD351" s="5" t="b">
        <f>OR(ISBLANK(Spreadsheet!Z351),LEN(Spreadsheet!Z351)&lt;=50)</f>
        <v>1</v>
      </c>
      <c r="BE351" s="5" t="b">
        <f>ISBLANK(Spreadsheet!AA351)</f>
        <v>1</v>
      </c>
      <c r="BF351" s="5" t="b">
        <f>ISBLANK(Spreadsheet!AB351)</f>
        <v>1</v>
      </c>
      <c r="BG351" s="5" t="b">
        <f>IF(ISERROR(DATEVALUE(TEXT(Spreadsheet!AC351,"mm/dd/yyyy")) &gt; DATEVALUE(TEXT(Spreadsheet!J351,"mm/dd/yyyy"))),IF(OR(AND(ISBLANK(Spreadsheet!AC351),ISBLANK(Spreadsheet!C351)),AND(NOT(ISBLANK(Spreadsheet!C351)),ISBLANK(Spreadsheet!AC351),NOT(ISBLANK(Spreadsheet!D351)))),TRUE,FALSE),IF(DATEVALUE(TEXT(Spreadsheet!AC351,"mm/dd/yyyy")) &gt; DATEVALUE(TEXT(Spreadsheet!J351,"mm/dd/yyyy")),TRUE,FALSE))</f>
        <v>1</v>
      </c>
      <c r="BH351" s="5" t="b">
        <f>OR(AND(ISBLANK(Spreadsheet!C351),ISBLANK(Spreadsheet!AE351)),AND(NOT(ISBLANK(Spreadsheet!C351)),NOT(ISBLANK(Spreadsheet!D351)),ISBLANK(Spreadsheet!AE351)),AND(NOT(ISBLANK(Spreadsheet!C351)),ISBLANK(Spreadsheet!D351),NOT(ISBLANK(Spreadsheet!AE351)),LEN(Spreadsheet!AE351)&lt;=100))</f>
        <v>1</v>
      </c>
      <c r="BI351" s="5" t="b">
        <f t="array" ref="BI351">IF(ISBLANK(Spreadsheet!AF351),TRUE,ISNUMBER(MATCH(TRUE,EXACT(Spreadsheet!AF351,CobraShortReasons),0)))</f>
        <v>1</v>
      </c>
      <c r="BJ351" s="5" t="b">
        <f ca="1">IF(ISERROR(DATEVALUE(TEXT(Spreadsheet!AG351,"mm/dd/yyyy")) &gt; TODAY()),IF(ISBLANK(Spreadsheet!AG351),TRUE,FALSE),IF(DATEVALUE(TEXT(Spreadsheet!AG351,"mm/dd/yyyy")) &gt; TODAY(),FALSE,TRUE))</f>
        <v>1</v>
      </c>
      <c r="BK351" s="5" t="b">
        <f>OR(ISBLANK(Spreadsheet!AH351),LEN(Spreadsheet!AH351)&lt;=25)</f>
        <v>1</v>
      </c>
      <c r="BL351" s="5" t="b">
        <f t="array" aca="1" ref="BL351" ca="1">IF(ISBLANK(Spreadsheet!AI351),TRUE,ISNUMBER(MATCH(TRUE,EXACT(Spreadsheet!AI351,INDIRECT(Spreadsheet!$D$2)),0)))</f>
        <v>1</v>
      </c>
      <c r="BM351" s="5" t="b">
        <f t="array" aca="1" ref="BM351" ca="1">IF(ISBLANK(Spreadsheet!AJ351),TRUE,ISNUMBER(MATCH(TRUE,EXACT(Spreadsheet!AJ351,INDIRECT(Spreadsheet!BJ351)),0)))</f>
        <v>1</v>
      </c>
      <c r="BN351" s="5" t="b">
        <f t="array" ref="BN351">IF(ISBLANK(Spreadsheet!AK351),TRUE,ISNUMBER(MATCH(TRUE,EXACT(Spreadsheet!AK351,DentalPlans),0)))</f>
        <v>1</v>
      </c>
      <c r="BO351" s="5" t="b">
        <f t="array" aca="1" ref="BO351" ca="1">IF(ISBLANK(Spreadsheet!AL351),TRUE,ISNUMBER(MATCH(TRUE,EXACT(Spreadsheet!AL351,INDIRECT(Spreadsheet!BK351)),0)))</f>
        <v>1</v>
      </c>
      <c r="BP351" s="5" t="b">
        <f t="array" ref="BP351">IF(ISBLANK(Spreadsheet!AM351),TRUE,ISNUMBER(MATCH(TRUE,EXACT(Spreadsheet!AM351,VisionPlans),0)))</f>
        <v>1</v>
      </c>
      <c r="BQ351" s="5" t="b">
        <f t="array" aca="1" ref="BQ351" ca="1">IF(ISBLANK(Spreadsheet!AN351),TRUE,ISNUMBER(MATCH(TRUE,EXACT(Spreadsheet!AN351,INDIRECT(Spreadsheet!BL351)),0)))</f>
        <v>1</v>
      </c>
      <c r="BR351" s="5" t="b">
        <f t="array" ref="BR351">IF(ISBLANK(Spreadsheet!AO351),TRUE,ISNUMBER(MATCH(TRUE,EXACT(Spreadsheet!AO351,LifeBenefitClasses),0)))</f>
        <v>1</v>
      </c>
      <c r="BS351" s="5" t="b">
        <f>IF(OR(ISBLANK(Spreadsheet!AO351), Spreadsheet!AO351="Waive"),IF(ISBLANK(Spreadsheet!AP351),TRUE,FALSE),IF(OR(AND(NOT(ISBLANK(Spreadsheet!AO351)),ISBLANK(Spreadsheet!AP351)),NOT(ISNUMBER(VALUE(Spreadsheet!AP351)))),FALSE,IF(OR(AND(Spreadsheet!AP351&lt;6,MOD(Spreadsheet!AP351*10,5)=0), MOD(Spreadsheet!AP351,5000)=0),TRUE,FALSE)))</f>
        <v>1</v>
      </c>
      <c r="BT351" s="5" t="b">
        <f t="array" ref="BT351">IF(ISBLANK(Spreadsheet!AQ351),TRUE,ISNUMBER(MATCH(TRUE,EXACT(Spreadsheet!AQ351,EnrollWaive),0)))</f>
        <v>1</v>
      </c>
      <c r="BU351" s="5" t="b">
        <f t="array" ref="BU351">IF(ISBLANK(Spreadsheet!AR351),TRUE,ISNUMBER(MATCH(TRUE,EXACT(Spreadsheet!AR351,LifeBenefitClasses),0)))</f>
        <v>1</v>
      </c>
      <c r="BV351" s="5" t="b">
        <f>IF(OR(ISBLANK(Spreadsheet!AR351), Spreadsheet!AR351="Waive"),IF(ISBLANK(Spreadsheet!AS351),TRUE,FALSE),IF(OR(AND(NOT(ISBLANK(Spreadsheet!AR351)),ISBLANK(Spreadsheet!AS351)),NOT(ISNUMBER(VALUE(Spreadsheet!AS351)))),FALSE,IF(OR(AND(Spreadsheet!AS351&lt;6,MOD(Spreadsheet!AS351*10,5)=0), MOD(Spreadsheet!AS351,10000)=0),TRUE,FALSE)))</f>
        <v>1</v>
      </c>
      <c r="BW351" s="5" t="b">
        <f t="array" ref="BW351">IF(ISBLANK(Spreadsheet!AT351),TRUE,ISNUMBER(MATCH(TRUE,EXACT(Spreadsheet!AT351,LifeBenefitClasses),0)))</f>
        <v>1</v>
      </c>
      <c r="BX351" s="5" t="b">
        <f>IF(OR(ISBLANK(Spreadsheet!AT351), Spreadsheet!AT351="Waive"),IF(ISBLANK(Spreadsheet!AU351),TRUE,FALSE),IF(OR(AND(NOT(ISBLANK(Spreadsheet!AT351)),ISBLANK(Spreadsheet!AU351)),NOT(ISNUMBER(VALUE(Spreadsheet!AU351)))),FALSE,IF(AND(NOT(OR(ISBLANK(Spreadsheet!AT351),Spreadsheet!AT351="Waive")),NOT(OR(ISBLANK(Spreadsheet!AR351),Spreadsheet!AR351="Waive")),MOD(Spreadsheet!AU351,5000)=0, Spreadsheet!AU351&lt;=(Spreadsheet!AS351*0.5)),TRUE,FALSE)))</f>
        <v>1</v>
      </c>
      <c r="BY351" s="5" t="b">
        <f t="array" ref="BY351">IF(ISBLANK(Spreadsheet!AV351),TRUE,ISNUMBER(MATCH(TRUE,EXACT(Spreadsheet!AV351,EnrollWaive),0)))</f>
        <v>1</v>
      </c>
      <c r="BZ351" s="5" t="b">
        <f t="array" ref="BZ351">IF(ISBLANK(Spreadsheet!AW351),TRUE,ISNUMBER(MATCH(TRUE,EXACT(Spreadsheet!AW351,LifeBenefitClasses),0)))</f>
        <v>1</v>
      </c>
      <c r="CA351" s="5" t="b">
        <f t="array" ref="CA351">IF(ISBLANK(Spreadsheet!AX351),TRUE,ISNUMBER(MATCH(TRUE,EXACT(Spreadsheet!AX351,LifeBenefitClasses),0)))</f>
        <v>1</v>
      </c>
      <c r="CB351" s="5" t="b">
        <f t="array" ref="CB351">IF(ISBLANK(Spreadsheet!AY351),TRUE,ISNUMBER(MATCH(TRUE,EXACT(Spreadsheet!AY351,LifeBenefitClasses),0)))</f>
        <v>1</v>
      </c>
      <c r="CC351" s="5" t="b">
        <f t="array" ref="CC351">IF(ISBLANK(Spreadsheet!AZ351),TRUE,ISNUMBER(MATCH(TRUE,EXACT(Spreadsheet!AZ351,LifeBenefitClasses),0)))</f>
        <v>1</v>
      </c>
      <c r="CD351" s="5" t="b">
        <f t="array" ref="CD351">IF(ISBLANK(Spreadsheet!BA351),TRUE,ISNUMBER(MATCH(TRUE,EXACT(Spreadsheet!BA351,LifeBenefitClasses),0)))</f>
        <v>1</v>
      </c>
      <c r="CE351" s="5" t="b">
        <f>IF(OR(ISBLANK(Spreadsheet!BA351), Spreadsheet!BA351="Waive"),IF(ISBLANK(Spreadsheet!BB351),TRUE,FALSE),IF(OR(AND(NOT(ISBLANK(Spreadsheet!BA351)),ISBLANK(Spreadsheet!BB351)),NOT(ISNUMBER(VALUE(Spreadsheet!BB351))),ISBLANK(Spreadsheet!BC351),NOT(ISNUMBER(VALUE(Spreadsheet!BC351)))),FALSE,IF(AND(Spreadsheet!BB351&gt;=50000,Spreadsheet!BB351&lt;=250000,MOD(Spreadsheet!BB351,10000)=0,Spreadsheet!BB351&lt;=(10*Spreadsheet!BC351)),TRUE,FALSE)))</f>
        <v>1</v>
      </c>
      <c r="CF351" s="5" t="b">
        <f>IF(NOT(ISBLANK(Spreadsheet!BC351)),AND(ISNUMBER(VALUE(Spreadsheet!BC351)),Spreadsheet!BC351&gt;0),AND(OR(ISBLANK(Spreadsheet!AO351),Spreadsheet!AO351="Waive",AND(NOT(OR(ISBLANK(Spreadsheet!AO351),Spreadsheet!AO351="Waive")),Spreadsheet!AP351&gt;=6)),OR(ISBLANK(Spreadsheet!AR351),AND(NOT(OR(ISBLANK(Spreadsheet!AR351),Spreadsheet!AR351="Waive")),Spreadsheet!AS351&gt;=6)),OR(ISBLANK(Spreadsheet!AW351)),OR(ISBLANK(Spreadsheet!AX351)),OR(ISBLANK(Spreadsheet!AY351)),OR(ISBLANK(Spreadsheet!AZ351)),OR(ISBLANK(Spreadsheet!BA351),Spreadsheet!BA351="Waive")))</f>
        <v>1</v>
      </c>
      <c r="CG351" s="5" t="b">
        <f t="shared" ca="1" si="25"/>
        <v>1</v>
      </c>
    </row>
    <row r="352" spans="8:85" x14ac:dyDescent="0.3">
      <c r="H352" s="5">
        <f t="shared" ca="1" si="22"/>
        <v>2</v>
      </c>
      <c r="I352" s="5" t="str">
        <f t="shared" ca="1" si="23"/>
        <v/>
      </c>
      <c r="J352" s="5" t="str">
        <f>IF(AND(NOT(ISBLANK(Spreadsheet!C352)),ISBLANK(Spreadsheet!D352)),Spreadsheet!F352&amp;" "&amp;Spreadsheet!H352,"")</f>
        <v/>
      </c>
      <c r="K352" s="5">
        <f>IF(AND(NOT(ISBLANK(Spreadsheet!C352)),ISBLANK(Spreadsheet!D352)),COUNTIFS(Spreadsheet!E353:E$786,"=Child",Spreadsheet!C353:C$786, "="&amp;Spreadsheet!C352) + COUNTIFS(Spreadsheet!E353:E$786,"=Step-child",Spreadsheet!C353:C$786, "="&amp;Spreadsheet!C352),0)</f>
        <v>0</v>
      </c>
      <c r="L352" s="5">
        <f>IF(NOT(ISBLANK(J352)),COUNTIFS(Spreadsheet!E353:E$786,"=Wife",Spreadsheet!C353:C$786, "="&amp;Spreadsheet!C352) + COUNTIFS(Spreadsheet!E353:E$786,"=Husband",Spreadsheet!C353:C$786, "="&amp;Spreadsheet!C352),0)</f>
        <v>0</v>
      </c>
      <c r="M352" s="5">
        <f>IF(NOT(ISBLANK(Spreadsheet!AJ352)),VLOOKUP(Spreadsheet!AJ352,'Drop Downs'!$P$2:$R$16,3,FALSE),0)</f>
        <v>0</v>
      </c>
      <c r="N352" s="5">
        <f>IF(NOT(ISBLANK(Spreadsheet!AJ352)), VLOOKUP(Spreadsheet!AJ352,'Drop Downs'!$P$2:$R$16,2,FALSE),0)</f>
        <v>0</v>
      </c>
      <c r="O352" s="5">
        <f>IF(NOT(ISBLANK(Spreadsheet!AL352)),VLOOKUP(Spreadsheet!AL352,'Drop Downs'!$P$2:$R$16,3,FALSE), 0)</f>
        <v>0</v>
      </c>
      <c r="P352" s="5">
        <f>IF(NOT(ISBLANK(Spreadsheet!AL352)),VLOOKUP(Spreadsheet!AL352,'Drop Downs'!$P$2:$R$16,2,FALSE),0)</f>
        <v>0</v>
      </c>
      <c r="Q352" s="5">
        <f>IF(NOT(ISBLANK(Spreadsheet!AN352)),VLOOKUP(Spreadsheet!AN352,'Drop Downs'!$P$2:$R$16,3,FALSE),0)</f>
        <v>0</v>
      </c>
      <c r="R352" s="5">
        <f>IF(NOT(ISBLANK(Spreadsheet!AN352)),VLOOKUP(Spreadsheet!AN352,'Drop Downs'!$P$2:$R$16,2,FALSE),0)</f>
        <v>0</v>
      </c>
      <c r="S352" s="5" t="str">
        <f>IF(OR(M352&gt;K352,N352&gt;L352,O352&gt;K352, Q352&gt;K352,N352&gt;L352, P352&gt;L352, R352&gt;L352),"Member currently has a coverage election over what he/she needs.  Please add more dependents or adjust the coverage election.","")&amp;(IF(AND(NOT(ISBLANK(Spreadsheet!C352)),NOT(ISBLANK(Spreadsheet!D352)),ISBLANK(Spreadsheet!E352)),"Dependent lacks a relationship to member.Please select one from the drop-down.",""))</f>
        <v/>
      </c>
      <c r="T352" s="5" t="b">
        <f t="shared" si="24"/>
        <v>1</v>
      </c>
      <c r="U352" s="5" t="b">
        <f>OR(ISBLANK(Spreadsheet!C352),IF(NOT(ISBLANK(Spreadsheet!D352)),NOT(ISBLANK(Spreadsheet!E352)),TRUE))</f>
        <v>1</v>
      </c>
      <c r="V352" s="5" t="b">
        <f>OR(ISBLANK(Spreadsheet!C352), NOT(ISBLANK(Spreadsheet!I352)))</f>
        <v>1</v>
      </c>
      <c r="W352" s="5" t="b">
        <f>OR(ISBLANK(Spreadsheet!D352),NOT(ISBLANK(Spreadsheet!C352)))</f>
        <v>1</v>
      </c>
      <c r="X352" s="155" t="str">
        <f>REPT("0",MIN(FIND({1,2,3,4,5,6,7,8,9},Spreadsheet!C352&amp;"123456789"))-1)&amp;IF(ISBLANK(Spreadsheet!C352),"",SUMPRODUCT(MID(0&amp;Spreadsheet!C352,LARGE(INDEX(ISNUMBER(--MID(Spreadsheet!C352,ROW($1:$225),1))*
 ROW($1:$225),0),ROW($1:$225))+1,1)*10^ROW($1:$225)/10))</f>
        <v/>
      </c>
      <c r="Y352" s="5" t="b">
        <f>IF(NOT(ISBLANK(Spreadsheet!C352)),IF(AND(ISNUMBER(VALUE(Spreadsheet!C352)), LEN(Spreadsheet!C352)=9),TRUE,FALSE),TRUE)</f>
        <v>1</v>
      </c>
      <c r="Z352" s="155" t="str">
        <f>REPT("0",MIN(FIND({1,2,3,4,5,6,7,8,9},Spreadsheet!D352&amp;"123456789"))-1)&amp;IF(ISBLANK(Spreadsheet!D352),"",SUMPRODUCT(MID(0&amp;Spreadsheet!D352,LARGE(INDEX(ISNUMBER(--MID(Spreadsheet!D352,ROW($1:$225),1))*
 ROW($1:$225),0),ROW($1:$225))+1,1)*10^ROW($1:$225)/10))</f>
        <v/>
      </c>
      <c r="AA352" s="5" t="b">
        <f>IF(AND(NOT(ISBLANK(Spreadsheet!D352)),NOT(ISBLANK(Spreadsheet!C352))),IF(AND(ISNUMBER(VALUE(Spreadsheet!D352)), LEN(Spreadsheet!D352)=9),TRUE,FALSE),IF(AND(NOT(ISBLANK(Spreadsheet!D352)),ISBLANK(Spreadsheet!C352)),FALSE,TRUE))</f>
        <v>1</v>
      </c>
      <c r="AB352" s="5" t="b">
        <f>OR(ISBLANK(Spreadsheet!Y352),IF(NOT(ISBLANK(Spreadsheet!Y352)),LEN(Spreadsheet!Y352)=10,ISNUMBER(VALUE(Spreadsheet!Y352))))</f>
        <v>1</v>
      </c>
      <c r="AC352" s="5" t="b">
        <f>OR(ISBLANK(Spreadsheet!AI352), AND(NOT(ISBLANK(Spreadsheet!AJ352)), NOT(ISNUMBER(SEARCH("Waive",Spreadsheet!AJ352)))))</f>
        <v>1</v>
      </c>
      <c r="AD352" s="5" t="b">
        <f>OR(ISBLANK(Spreadsheet!AK352), AND(NOT(ISBLANK(Spreadsheet!AL352)), NOT(ISNUMBER(SEARCH("Waive",Spreadsheet!AL352)))))</f>
        <v>1</v>
      </c>
      <c r="AE352" s="5" t="b">
        <f>OR(ISBLANK(Spreadsheet!AM352), AND(NOT(ISBLANK(Spreadsheet!AN352)), NOT(ISNUMBER(SEARCH("Waive", Spreadsheet!AN352)))))</f>
        <v>1</v>
      </c>
      <c r="AF352" s="5" t="b">
        <f>OR(ISBLANK(Spreadsheet!C352), NOT(ISBLANK(Spreadsheet!D352)),NOT(ISBLANK(Spreadsheet!L352)))</f>
        <v>1</v>
      </c>
      <c r="AG352" s="5" t="b">
        <f>IF(AND(NOT(ISBLANK(Spreadsheet!C352)), NOT(ISBLANK(Spreadsheet!D352)),Spreadsheet!C352&lt;&gt;Spreadsheet!D352),IF(ISERROR(VLOOKUP(Spreadsheet!C352, Spreadsheet!$C$6:'Spreadsheet'!$C351,1,FALSE)), FALSE, TRUE),TRUE)</f>
        <v>1</v>
      </c>
      <c r="AH352" s="5" t="b">
        <f>Spreadsheet!$B$2=Spreadsheet!AD352</f>
        <v>1</v>
      </c>
      <c r="AI352" s="5" t="b">
        <f>IF(ISBLANK(Spreadsheet!G352),TRUE,IF(OR(LEN(Spreadsheet!G352)&gt;1,ISNUMBER(VALUE(Spreadsheet!G352))),FALSE,TRUE))</f>
        <v>1</v>
      </c>
      <c r="AJ352" s="5" t="b">
        <f>OR(ISBLANK(Spreadsheet!C352), NOT(ISBLANK(Spreadsheet!B352)), NOT(ISBLANK(Spreadsheet!D352)))</f>
        <v>1</v>
      </c>
      <c r="AK352" s="5" t="b">
        <f t="array" ref="AK352">IF(OR(AND(ISBLANK(Spreadsheet!E352),ISBLANK(Spreadsheet!D352),NOT(ISBLANK(Spreadsheet!C352))),AND(ISBLANK(Spreadsheet!E352),ISBLANK(Spreadsheet!D352),ISBLANK(Spreadsheet!C352))),TRUE,ISNUMBER(MATCH(TRUE,EXACT(Spreadsheet!E352,Relationships),0)))</f>
        <v>1</v>
      </c>
      <c r="AL352" s="5" t="b">
        <f>IF(NOT(ISBLANK(Spreadsheet!C352)),IF(OR(ISBLANK(Spreadsheet!F352),LEN(Spreadsheet!F352)&gt;40),FALSE,TRUE),TRUE)</f>
        <v>1</v>
      </c>
      <c r="AM352" s="5" t="b">
        <f>IF(NOT(ISBLANK(Spreadsheet!C352)),IF(OR(ISBLANK(Spreadsheet!H352),LEN(Spreadsheet!H352)&gt;40),FALSE,TRUE),TRUE)</f>
        <v>1</v>
      </c>
      <c r="AN352" s="5" t="b">
        <f t="array" ref="AN352">IF(ISBLANK(Spreadsheet!I352),TRUE,ISNUMBER(MATCH(TRUE,EXACT(Spreadsheet!I352,GenderValues),0)))</f>
        <v>1</v>
      </c>
      <c r="AO352" s="5" t="b">
        <f ca="1">IF(ISERROR(DATEVALUE(TEXT(Spreadsheet!J352,"mm/dd/yyyy")) &gt; TODAY()),IF(AND(ISBLANK(Spreadsheet!J352),ISBLANK(Spreadsheet!C352)),TRUE,FALSE),IF(DATEVALUE(TEXT(Spreadsheet!J352,"mm/dd/yyyy")) &gt; TODAY(),FALSE,TRUE))</f>
        <v>1</v>
      </c>
      <c r="AP352" s="5" t="b">
        <f>OR(ISBLANK(Spreadsheet!K352),LEN(Spreadsheet!K352)&lt;=100)</f>
        <v>1</v>
      </c>
      <c r="AQ352" s="5" t="b">
        <f t="array" ref="AQ352">IF(OR(AND(ISBLANK(Spreadsheet!L352),ISBLANK(Spreadsheet!C352)),AND(NOT(ISBLANK(Spreadsheet!C352)),NOT(ISBLANK(Spreadsheet!D352)))),TRUE,ISNUMBER(MATCH(TRUE,EXACT(Spreadsheet!L352,MaritalStatus),0)))</f>
        <v>1</v>
      </c>
      <c r="AR352" s="5" t="b">
        <f ca="1">IF(ISERROR(DATEVALUE(TEXT(Spreadsheet!M352,"mm/dd/yyyy")) &gt; TODAY()),IF(ISBLANK(Spreadsheet!M352),TRUE,FALSE),IF(DATEVALUE(TEXT(Spreadsheet!M352,"mm/dd/yyyy")) &gt; TODAY(),FALSE,TRUE))</f>
        <v>1</v>
      </c>
      <c r="AS352" s="5" t="b">
        <f>OR(ISBLANK(Spreadsheet!N352),LEN(Spreadsheet!N352)&lt;=100)</f>
        <v>1</v>
      </c>
      <c r="AT352" s="5" t="b">
        <f>OR(ISBLANK(Spreadsheet!O352),UPPER(Spreadsheet!O352)="YES")</f>
        <v>1</v>
      </c>
      <c r="AU352" s="5" t="b">
        <f>OR(ISBLANK(Spreadsheet!P352),UPPER(Spreadsheet!P352)="YES")</f>
        <v>1</v>
      </c>
      <c r="AV352" s="5" t="b">
        <f t="array" ref="AV352">IF(ISBLANK(Spreadsheet!Q352),TRUE,ISNUMBER(MATCH(TRUE,EXACT(Spreadsheet!Q352,OnGroupsPriorIns),0)))</f>
        <v>1</v>
      </c>
      <c r="AW352" s="5" t="b">
        <f>OR(ISBLANK(Spreadsheet!R352),UPPER(Spreadsheet!R352)="YES")</f>
        <v>1</v>
      </c>
      <c r="AX352" s="5" t="b">
        <f>OR(ISBLANK(Spreadsheet!S352),UPPER(Spreadsheet!S352)="YES")</f>
        <v>1</v>
      </c>
      <c r="AY352" s="5" t="b">
        <f>OR(AND(ISBLANK(Spreadsheet!C352),LEN(Spreadsheet!T352)=0),AND(NOT(ISBLANK(Spreadsheet!C352)),LEN(Spreadsheet!T352)&gt;0,LEN(Spreadsheet!T352)&lt;=50))</f>
        <v>1</v>
      </c>
      <c r="AZ352" s="5" t="b">
        <f>OR(LEN(Spreadsheet!U352)=0,AND(LEN(Spreadsheet!U352)&gt;0,LEN(Spreadsheet!U352)&lt;=50))</f>
        <v>1</v>
      </c>
      <c r="BA352" s="5" t="b">
        <f>OR(AND(ISBLANK(Spreadsheet!C352),LEN(Spreadsheet!V352)=0),AND(NOT(ISBLANK(Spreadsheet!C352)),LEN(Spreadsheet!V352)&gt;0,LEN(Spreadsheet!V352)&lt;=50))</f>
        <v>1</v>
      </c>
      <c r="BB352" s="5" t="b">
        <f t="array" ref="BB352">IF(AND(ISBLANK(Spreadsheet!C352),LEN(Spreadsheet!W352)=0),TRUE,ISNUMBER(MATCH(TRUE,EXACT(Spreadsheet!W352,States),0)))</f>
        <v>1</v>
      </c>
      <c r="BC352" s="5" t="b">
        <f>OR(AND(ISBLANK(Spreadsheet!C352),LEN(Spreadsheet!X352)=0),AND(NOT(ISBLANK(Spreadsheet!C352)),LEN(Spreadsheet!X352)&gt;0,LEN(Spreadsheet!X352)=5,ISNUMBER(VALUE(Spreadsheet!X352))))</f>
        <v>1</v>
      </c>
      <c r="BD352" s="5" t="b">
        <f>OR(ISBLANK(Spreadsheet!Z352),LEN(Spreadsheet!Z352)&lt;=50)</f>
        <v>1</v>
      </c>
      <c r="BE352" s="5" t="b">
        <f>ISBLANK(Spreadsheet!AA352)</f>
        <v>1</v>
      </c>
      <c r="BF352" s="5" t="b">
        <f>ISBLANK(Spreadsheet!AB352)</f>
        <v>1</v>
      </c>
      <c r="BG352" s="5" t="b">
        <f>IF(ISERROR(DATEVALUE(TEXT(Spreadsheet!AC352,"mm/dd/yyyy")) &gt; DATEVALUE(TEXT(Spreadsheet!J352,"mm/dd/yyyy"))),IF(OR(AND(ISBLANK(Spreadsheet!AC352),ISBLANK(Spreadsheet!C352)),AND(NOT(ISBLANK(Spreadsheet!C352)),ISBLANK(Spreadsheet!AC352),NOT(ISBLANK(Spreadsheet!D352)))),TRUE,FALSE),IF(DATEVALUE(TEXT(Spreadsheet!AC352,"mm/dd/yyyy")) &gt; DATEVALUE(TEXT(Spreadsheet!J352,"mm/dd/yyyy")),TRUE,FALSE))</f>
        <v>1</v>
      </c>
      <c r="BH352" s="5" t="b">
        <f>OR(AND(ISBLANK(Spreadsheet!C352),ISBLANK(Spreadsheet!AE352)),AND(NOT(ISBLANK(Spreadsheet!C352)),NOT(ISBLANK(Spreadsheet!D352)),ISBLANK(Spreadsheet!AE352)),AND(NOT(ISBLANK(Spreadsheet!C352)),ISBLANK(Spreadsheet!D352),NOT(ISBLANK(Spreadsheet!AE352)),LEN(Spreadsheet!AE352)&lt;=100))</f>
        <v>1</v>
      </c>
      <c r="BI352" s="5" t="b">
        <f t="array" ref="BI352">IF(ISBLANK(Spreadsheet!AF352),TRUE,ISNUMBER(MATCH(TRUE,EXACT(Spreadsheet!AF352,CobraShortReasons),0)))</f>
        <v>1</v>
      </c>
      <c r="BJ352" s="5" t="b">
        <f ca="1">IF(ISERROR(DATEVALUE(TEXT(Spreadsheet!AG352,"mm/dd/yyyy")) &gt; TODAY()),IF(ISBLANK(Spreadsheet!AG352),TRUE,FALSE),IF(DATEVALUE(TEXT(Spreadsheet!AG352,"mm/dd/yyyy")) &gt; TODAY(),FALSE,TRUE))</f>
        <v>1</v>
      </c>
      <c r="BK352" s="5" t="b">
        <f>OR(ISBLANK(Spreadsheet!AH352),LEN(Spreadsheet!AH352)&lt;=25)</f>
        <v>1</v>
      </c>
      <c r="BL352" s="5" t="b">
        <f t="array" aca="1" ref="BL352" ca="1">IF(ISBLANK(Spreadsheet!AI352),TRUE,ISNUMBER(MATCH(TRUE,EXACT(Spreadsheet!AI352,INDIRECT(Spreadsheet!$D$2)),0)))</f>
        <v>1</v>
      </c>
      <c r="BM352" s="5" t="b">
        <f t="array" aca="1" ref="BM352" ca="1">IF(ISBLANK(Spreadsheet!AJ352),TRUE,ISNUMBER(MATCH(TRUE,EXACT(Spreadsheet!AJ352,INDIRECT(Spreadsheet!BJ352)),0)))</f>
        <v>1</v>
      </c>
      <c r="BN352" s="5" t="b">
        <f t="array" ref="BN352">IF(ISBLANK(Spreadsheet!AK352),TRUE,ISNUMBER(MATCH(TRUE,EXACT(Spreadsheet!AK352,DentalPlans),0)))</f>
        <v>1</v>
      </c>
      <c r="BO352" s="5" t="b">
        <f t="array" aca="1" ref="BO352" ca="1">IF(ISBLANK(Spreadsheet!AL352),TRUE,ISNUMBER(MATCH(TRUE,EXACT(Spreadsheet!AL352,INDIRECT(Spreadsheet!BK352)),0)))</f>
        <v>1</v>
      </c>
      <c r="BP352" s="5" t="b">
        <f t="array" ref="BP352">IF(ISBLANK(Spreadsheet!AM352),TRUE,ISNUMBER(MATCH(TRUE,EXACT(Spreadsheet!AM352,VisionPlans),0)))</f>
        <v>1</v>
      </c>
      <c r="BQ352" s="5" t="b">
        <f t="array" aca="1" ref="BQ352" ca="1">IF(ISBLANK(Spreadsheet!AN352),TRUE,ISNUMBER(MATCH(TRUE,EXACT(Spreadsheet!AN352,INDIRECT(Spreadsheet!BL352)),0)))</f>
        <v>1</v>
      </c>
      <c r="BR352" s="5" t="b">
        <f t="array" ref="BR352">IF(ISBLANK(Spreadsheet!AO352),TRUE,ISNUMBER(MATCH(TRUE,EXACT(Spreadsheet!AO352,LifeBenefitClasses),0)))</f>
        <v>1</v>
      </c>
      <c r="BS352" s="5" t="b">
        <f>IF(OR(ISBLANK(Spreadsheet!AO352), Spreadsheet!AO352="Waive"),IF(ISBLANK(Spreadsheet!AP352),TRUE,FALSE),IF(OR(AND(NOT(ISBLANK(Spreadsheet!AO352)),ISBLANK(Spreadsheet!AP352)),NOT(ISNUMBER(VALUE(Spreadsheet!AP352)))),FALSE,IF(OR(AND(Spreadsheet!AP352&lt;6,MOD(Spreadsheet!AP352*10,5)=0), MOD(Spreadsheet!AP352,5000)=0),TRUE,FALSE)))</f>
        <v>1</v>
      </c>
      <c r="BT352" s="5" t="b">
        <f t="array" ref="BT352">IF(ISBLANK(Spreadsheet!AQ352),TRUE,ISNUMBER(MATCH(TRUE,EXACT(Spreadsheet!AQ352,EnrollWaive),0)))</f>
        <v>1</v>
      </c>
      <c r="BU352" s="5" t="b">
        <f t="array" ref="BU352">IF(ISBLANK(Spreadsheet!AR352),TRUE,ISNUMBER(MATCH(TRUE,EXACT(Spreadsheet!AR352,LifeBenefitClasses),0)))</f>
        <v>1</v>
      </c>
      <c r="BV352" s="5" t="b">
        <f>IF(OR(ISBLANK(Spreadsheet!AR352), Spreadsheet!AR352="Waive"),IF(ISBLANK(Spreadsheet!AS352),TRUE,FALSE),IF(OR(AND(NOT(ISBLANK(Spreadsheet!AR352)),ISBLANK(Spreadsheet!AS352)),NOT(ISNUMBER(VALUE(Spreadsheet!AS352)))),FALSE,IF(OR(AND(Spreadsheet!AS352&lt;6,MOD(Spreadsheet!AS352*10,5)=0), MOD(Spreadsheet!AS352,10000)=0),TRUE,FALSE)))</f>
        <v>1</v>
      </c>
      <c r="BW352" s="5" t="b">
        <f t="array" ref="BW352">IF(ISBLANK(Spreadsheet!AT352),TRUE,ISNUMBER(MATCH(TRUE,EXACT(Spreadsheet!AT352,LifeBenefitClasses),0)))</f>
        <v>1</v>
      </c>
      <c r="BX352" s="5" t="b">
        <f>IF(OR(ISBLANK(Spreadsheet!AT352), Spreadsheet!AT352="Waive"),IF(ISBLANK(Spreadsheet!AU352),TRUE,FALSE),IF(OR(AND(NOT(ISBLANK(Spreadsheet!AT352)),ISBLANK(Spreadsheet!AU352)),NOT(ISNUMBER(VALUE(Spreadsheet!AU352)))),FALSE,IF(AND(NOT(OR(ISBLANK(Spreadsheet!AT352),Spreadsheet!AT352="Waive")),NOT(OR(ISBLANK(Spreadsheet!AR352),Spreadsheet!AR352="Waive")),MOD(Spreadsheet!AU352,5000)=0, Spreadsheet!AU352&lt;=(Spreadsheet!AS352*0.5)),TRUE,FALSE)))</f>
        <v>1</v>
      </c>
      <c r="BY352" s="5" t="b">
        <f t="array" ref="BY352">IF(ISBLANK(Spreadsheet!AV352),TRUE,ISNUMBER(MATCH(TRUE,EXACT(Spreadsheet!AV352,EnrollWaive),0)))</f>
        <v>1</v>
      </c>
      <c r="BZ352" s="5" t="b">
        <f t="array" ref="BZ352">IF(ISBLANK(Spreadsheet!AW352),TRUE,ISNUMBER(MATCH(TRUE,EXACT(Spreadsheet!AW352,LifeBenefitClasses),0)))</f>
        <v>1</v>
      </c>
      <c r="CA352" s="5" t="b">
        <f t="array" ref="CA352">IF(ISBLANK(Spreadsheet!AX352),TRUE,ISNUMBER(MATCH(TRUE,EXACT(Spreadsheet!AX352,LifeBenefitClasses),0)))</f>
        <v>1</v>
      </c>
      <c r="CB352" s="5" t="b">
        <f t="array" ref="CB352">IF(ISBLANK(Spreadsheet!AY352),TRUE,ISNUMBER(MATCH(TRUE,EXACT(Spreadsheet!AY352,LifeBenefitClasses),0)))</f>
        <v>1</v>
      </c>
      <c r="CC352" s="5" t="b">
        <f t="array" ref="CC352">IF(ISBLANK(Spreadsheet!AZ352),TRUE,ISNUMBER(MATCH(TRUE,EXACT(Spreadsheet!AZ352,LifeBenefitClasses),0)))</f>
        <v>1</v>
      </c>
      <c r="CD352" s="5" t="b">
        <f t="array" ref="CD352">IF(ISBLANK(Spreadsheet!BA352),TRUE,ISNUMBER(MATCH(TRUE,EXACT(Spreadsheet!BA352,LifeBenefitClasses),0)))</f>
        <v>1</v>
      </c>
      <c r="CE352" s="5" t="b">
        <f>IF(OR(ISBLANK(Spreadsheet!BA352), Spreadsheet!BA352="Waive"),IF(ISBLANK(Spreadsheet!BB352),TRUE,FALSE),IF(OR(AND(NOT(ISBLANK(Spreadsheet!BA352)),ISBLANK(Spreadsheet!BB352)),NOT(ISNUMBER(VALUE(Spreadsheet!BB352))),ISBLANK(Spreadsheet!BC352),NOT(ISNUMBER(VALUE(Spreadsheet!BC352)))),FALSE,IF(AND(Spreadsheet!BB352&gt;=50000,Spreadsheet!BB352&lt;=250000,MOD(Spreadsheet!BB352,10000)=0,Spreadsheet!BB352&lt;=(10*Spreadsheet!BC352)),TRUE,FALSE)))</f>
        <v>1</v>
      </c>
      <c r="CF352" s="5" t="b">
        <f>IF(NOT(ISBLANK(Spreadsheet!BC352)),AND(ISNUMBER(VALUE(Spreadsheet!BC352)),Spreadsheet!BC352&gt;0),AND(OR(ISBLANK(Spreadsheet!AO352),Spreadsheet!AO352="Waive",AND(NOT(OR(ISBLANK(Spreadsheet!AO352),Spreadsheet!AO352="Waive")),Spreadsheet!AP352&gt;=6)),OR(ISBLANK(Spreadsheet!AR352),AND(NOT(OR(ISBLANK(Spreadsheet!AR352),Spreadsheet!AR352="Waive")),Spreadsheet!AS352&gt;=6)),OR(ISBLANK(Spreadsheet!AW352)),OR(ISBLANK(Spreadsheet!AX352)),OR(ISBLANK(Spreadsheet!AY352)),OR(ISBLANK(Spreadsheet!AZ352)),OR(ISBLANK(Spreadsheet!BA352),Spreadsheet!BA352="Waive")))</f>
        <v>1</v>
      </c>
      <c r="CG352" s="5" t="b">
        <f t="shared" ca="1" si="25"/>
        <v>1</v>
      </c>
    </row>
    <row r="353" spans="8:85" x14ac:dyDescent="0.3">
      <c r="H353" s="5">
        <f t="shared" ca="1" si="22"/>
        <v>2</v>
      </c>
      <c r="I353" s="5" t="str">
        <f t="shared" ca="1" si="23"/>
        <v/>
      </c>
      <c r="J353" s="5" t="str">
        <f>IF(AND(NOT(ISBLANK(Spreadsheet!C353)),ISBLANK(Spreadsheet!D353)),Spreadsheet!F353&amp;" "&amp;Spreadsheet!H353,"")</f>
        <v/>
      </c>
      <c r="K353" s="5">
        <f>IF(AND(NOT(ISBLANK(Spreadsheet!C353)),ISBLANK(Spreadsheet!D353)),COUNTIFS(Spreadsheet!E354:E$786,"=Child",Spreadsheet!C354:C$786, "="&amp;Spreadsheet!C353) + COUNTIFS(Spreadsheet!E354:E$786,"=Step-child",Spreadsheet!C354:C$786, "="&amp;Spreadsheet!C353),0)</f>
        <v>0</v>
      </c>
      <c r="L353" s="5">
        <f>IF(NOT(ISBLANK(J353)),COUNTIFS(Spreadsheet!E354:E$786,"=Wife",Spreadsheet!C354:C$786, "="&amp;Spreadsheet!C353) + COUNTIFS(Spreadsheet!E354:E$786,"=Husband",Spreadsheet!C354:C$786, "="&amp;Spreadsheet!C353),0)</f>
        <v>0</v>
      </c>
      <c r="M353" s="5">
        <f>IF(NOT(ISBLANK(Spreadsheet!AJ353)),VLOOKUP(Spreadsheet!AJ353,'Drop Downs'!$P$2:$R$16,3,FALSE),0)</f>
        <v>0</v>
      </c>
      <c r="N353" s="5">
        <f>IF(NOT(ISBLANK(Spreadsheet!AJ353)), VLOOKUP(Spreadsheet!AJ353,'Drop Downs'!$P$2:$R$16,2,FALSE),0)</f>
        <v>0</v>
      </c>
      <c r="O353" s="5">
        <f>IF(NOT(ISBLANK(Spreadsheet!AL353)),VLOOKUP(Spreadsheet!AL353,'Drop Downs'!$P$2:$R$16,3,FALSE), 0)</f>
        <v>0</v>
      </c>
      <c r="P353" s="5">
        <f>IF(NOT(ISBLANK(Spreadsheet!AL353)),VLOOKUP(Spreadsheet!AL353,'Drop Downs'!$P$2:$R$16,2,FALSE),0)</f>
        <v>0</v>
      </c>
      <c r="Q353" s="5">
        <f>IF(NOT(ISBLANK(Spreadsheet!AN353)),VLOOKUP(Spreadsheet!AN353,'Drop Downs'!$P$2:$R$16,3,FALSE),0)</f>
        <v>0</v>
      </c>
      <c r="R353" s="5">
        <f>IF(NOT(ISBLANK(Spreadsheet!AN353)),VLOOKUP(Spreadsheet!AN353,'Drop Downs'!$P$2:$R$16,2,FALSE),0)</f>
        <v>0</v>
      </c>
      <c r="S353" s="5" t="str">
        <f>IF(OR(M353&gt;K353,N353&gt;L353,O353&gt;K353, Q353&gt;K353,N353&gt;L353, P353&gt;L353, R353&gt;L353),"Member currently has a coverage election over what he/she needs.  Please add more dependents or adjust the coverage election.","")&amp;(IF(AND(NOT(ISBLANK(Spreadsheet!C353)),NOT(ISBLANK(Spreadsheet!D353)),ISBLANK(Spreadsheet!E353)),"Dependent lacks a relationship to member.Please select one from the drop-down.",""))</f>
        <v/>
      </c>
      <c r="T353" s="5" t="b">
        <f t="shared" si="24"/>
        <v>1</v>
      </c>
      <c r="U353" s="5" t="b">
        <f>OR(ISBLANK(Spreadsheet!C353),IF(NOT(ISBLANK(Spreadsheet!D353)),NOT(ISBLANK(Spreadsheet!E353)),TRUE))</f>
        <v>1</v>
      </c>
      <c r="V353" s="5" t="b">
        <f>OR(ISBLANK(Spreadsheet!C353), NOT(ISBLANK(Spreadsheet!I353)))</f>
        <v>1</v>
      </c>
      <c r="W353" s="5" t="b">
        <f>OR(ISBLANK(Spreadsheet!D353),NOT(ISBLANK(Spreadsheet!C353)))</f>
        <v>1</v>
      </c>
      <c r="X353" s="155" t="str">
        <f>REPT("0",MIN(FIND({1,2,3,4,5,6,7,8,9},Spreadsheet!C353&amp;"123456789"))-1)&amp;IF(ISBLANK(Spreadsheet!C353),"",SUMPRODUCT(MID(0&amp;Spreadsheet!C353,LARGE(INDEX(ISNUMBER(--MID(Spreadsheet!C353,ROW($1:$225),1))*
 ROW($1:$225),0),ROW($1:$225))+1,1)*10^ROW($1:$225)/10))</f>
        <v/>
      </c>
      <c r="Y353" s="5" t="b">
        <f>IF(NOT(ISBLANK(Spreadsheet!C353)),IF(AND(ISNUMBER(VALUE(Spreadsheet!C353)), LEN(Spreadsheet!C353)=9),TRUE,FALSE),TRUE)</f>
        <v>1</v>
      </c>
      <c r="Z353" s="155" t="str">
        <f>REPT("0",MIN(FIND({1,2,3,4,5,6,7,8,9},Spreadsheet!D353&amp;"123456789"))-1)&amp;IF(ISBLANK(Spreadsheet!D353),"",SUMPRODUCT(MID(0&amp;Spreadsheet!D353,LARGE(INDEX(ISNUMBER(--MID(Spreadsheet!D353,ROW($1:$225),1))*
 ROW($1:$225),0),ROW($1:$225))+1,1)*10^ROW($1:$225)/10))</f>
        <v/>
      </c>
      <c r="AA353" s="5" t="b">
        <f>IF(AND(NOT(ISBLANK(Spreadsheet!D353)),NOT(ISBLANK(Spreadsheet!C353))),IF(AND(ISNUMBER(VALUE(Spreadsheet!D353)), LEN(Spreadsheet!D353)=9),TRUE,FALSE),IF(AND(NOT(ISBLANK(Spreadsheet!D353)),ISBLANK(Spreadsheet!C353)),FALSE,TRUE))</f>
        <v>1</v>
      </c>
      <c r="AB353" s="5" t="b">
        <f>OR(ISBLANK(Spreadsheet!Y353),IF(NOT(ISBLANK(Spreadsheet!Y353)),LEN(Spreadsheet!Y353)=10,ISNUMBER(VALUE(Spreadsheet!Y353))))</f>
        <v>1</v>
      </c>
      <c r="AC353" s="5" t="b">
        <f>OR(ISBLANK(Spreadsheet!AI353), AND(NOT(ISBLANK(Spreadsheet!AJ353)), NOT(ISNUMBER(SEARCH("Waive",Spreadsheet!AJ353)))))</f>
        <v>1</v>
      </c>
      <c r="AD353" s="5" t="b">
        <f>OR(ISBLANK(Spreadsheet!AK353), AND(NOT(ISBLANK(Spreadsheet!AL353)), NOT(ISNUMBER(SEARCH("Waive",Spreadsheet!AL353)))))</f>
        <v>1</v>
      </c>
      <c r="AE353" s="5" t="b">
        <f>OR(ISBLANK(Spreadsheet!AM353), AND(NOT(ISBLANK(Spreadsheet!AN353)), NOT(ISNUMBER(SEARCH("Waive", Spreadsheet!AN353)))))</f>
        <v>1</v>
      </c>
      <c r="AF353" s="5" t="b">
        <f>OR(ISBLANK(Spreadsheet!C353), NOT(ISBLANK(Spreadsheet!D353)),NOT(ISBLANK(Spreadsheet!L353)))</f>
        <v>1</v>
      </c>
      <c r="AG353" s="5" t="b">
        <f>IF(AND(NOT(ISBLANK(Spreadsheet!C353)), NOT(ISBLANK(Spreadsheet!D353)),Spreadsheet!C353&lt;&gt;Spreadsheet!D353),IF(ISERROR(VLOOKUP(Spreadsheet!C353, Spreadsheet!$C$6:'Spreadsheet'!$C352,1,FALSE)), FALSE, TRUE),TRUE)</f>
        <v>1</v>
      </c>
      <c r="AH353" s="5" t="b">
        <f>Spreadsheet!$B$2=Spreadsheet!AD353</f>
        <v>1</v>
      </c>
      <c r="AI353" s="5" t="b">
        <f>IF(ISBLANK(Spreadsheet!G353),TRUE,IF(OR(LEN(Spreadsheet!G353)&gt;1,ISNUMBER(VALUE(Spreadsheet!G353))),FALSE,TRUE))</f>
        <v>1</v>
      </c>
      <c r="AJ353" s="5" t="b">
        <f>OR(ISBLANK(Spreadsheet!C353), NOT(ISBLANK(Spreadsheet!B353)), NOT(ISBLANK(Spreadsheet!D353)))</f>
        <v>1</v>
      </c>
      <c r="AK353" s="5" t="b">
        <f t="array" ref="AK353">IF(OR(AND(ISBLANK(Spreadsheet!E353),ISBLANK(Spreadsheet!D353),NOT(ISBLANK(Spreadsheet!C353))),AND(ISBLANK(Spreadsheet!E353),ISBLANK(Spreadsheet!D353),ISBLANK(Spreadsheet!C353))),TRUE,ISNUMBER(MATCH(TRUE,EXACT(Spreadsheet!E353,Relationships),0)))</f>
        <v>1</v>
      </c>
      <c r="AL353" s="5" t="b">
        <f>IF(NOT(ISBLANK(Spreadsheet!C353)),IF(OR(ISBLANK(Spreadsheet!F353),LEN(Spreadsheet!F353)&gt;40),FALSE,TRUE),TRUE)</f>
        <v>1</v>
      </c>
      <c r="AM353" s="5" t="b">
        <f>IF(NOT(ISBLANK(Spreadsheet!C353)),IF(OR(ISBLANK(Spreadsheet!H353),LEN(Spreadsheet!H353)&gt;40),FALSE,TRUE),TRUE)</f>
        <v>1</v>
      </c>
      <c r="AN353" s="5" t="b">
        <f t="array" ref="AN353">IF(ISBLANK(Spreadsheet!I353),TRUE,ISNUMBER(MATCH(TRUE,EXACT(Spreadsheet!I353,GenderValues),0)))</f>
        <v>1</v>
      </c>
      <c r="AO353" s="5" t="b">
        <f ca="1">IF(ISERROR(DATEVALUE(TEXT(Spreadsheet!J353,"mm/dd/yyyy")) &gt; TODAY()),IF(AND(ISBLANK(Spreadsheet!J353),ISBLANK(Spreadsheet!C353)),TRUE,FALSE),IF(DATEVALUE(TEXT(Spreadsheet!J353,"mm/dd/yyyy")) &gt; TODAY(),FALSE,TRUE))</f>
        <v>1</v>
      </c>
      <c r="AP353" s="5" t="b">
        <f>OR(ISBLANK(Spreadsheet!K353),LEN(Spreadsheet!K353)&lt;=100)</f>
        <v>1</v>
      </c>
      <c r="AQ353" s="5" t="b">
        <f t="array" ref="AQ353">IF(OR(AND(ISBLANK(Spreadsheet!L353),ISBLANK(Spreadsheet!C353)),AND(NOT(ISBLANK(Spreadsheet!C353)),NOT(ISBLANK(Spreadsheet!D353)))),TRUE,ISNUMBER(MATCH(TRUE,EXACT(Spreadsheet!L353,MaritalStatus),0)))</f>
        <v>1</v>
      </c>
      <c r="AR353" s="5" t="b">
        <f ca="1">IF(ISERROR(DATEVALUE(TEXT(Spreadsheet!M353,"mm/dd/yyyy")) &gt; TODAY()),IF(ISBLANK(Spreadsheet!M353),TRUE,FALSE),IF(DATEVALUE(TEXT(Spreadsheet!M353,"mm/dd/yyyy")) &gt; TODAY(),FALSE,TRUE))</f>
        <v>1</v>
      </c>
      <c r="AS353" s="5" t="b">
        <f>OR(ISBLANK(Spreadsheet!N353),LEN(Spreadsheet!N353)&lt;=100)</f>
        <v>1</v>
      </c>
      <c r="AT353" s="5" t="b">
        <f>OR(ISBLANK(Spreadsheet!O353),UPPER(Spreadsheet!O353)="YES")</f>
        <v>1</v>
      </c>
      <c r="AU353" s="5" t="b">
        <f>OR(ISBLANK(Spreadsheet!P353),UPPER(Spreadsheet!P353)="YES")</f>
        <v>1</v>
      </c>
      <c r="AV353" s="5" t="b">
        <f t="array" ref="AV353">IF(ISBLANK(Spreadsheet!Q353),TRUE,ISNUMBER(MATCH(TRUE,EXACT(Spreadsheet!Q353,OnGroupsPriorIns),0)))</f>
        <v>1</v>
      </c>
      <c r="AW353" s="5" t="b">
        <f>OR(ISBLANK(Spreadsheet!R353),UPPER(Spreadsheet!R353)="YES")</f>
        <v>1</v>
      </c>
      <c r="AX353" s="5" t="b">
        <f>OR(ISBLANK(Spreadsheet!S353),UPPER(Spreadsheet!S353)="YES")</f>
        <v>1</v>
      </c>
      <c r="AY353" s="5" t="b">
        <f>OR(AND(ISBLANK(Spreadsheet!C353),LEN(Spreadsheet!T353)=0),AND(NOT(ISBLANK(Spreadsheet!C353)),LEN(Spreadsheet!T353)&gt;0,LEN(Spreadsheet!T353)&lt;=50))</f>
        <v>1</v>
      </c>
      <c r="AZ353" s="5" t="b">
        <f>OR(LEN(Spreadsheet!U353)=0,AND(LEN(Spreadsheet!U353)&gt;0,LEN(Spreadsheet!U353)&lt;=50))</f>
        <v>1</v>
      </c>
      <c r="BA353" s="5" t="b">
        <f>OR(AND(ISBLANK(Spreadsheet!C353),LEN(Spreadsheet!V353)=0),AND(NOT(ISBLANK(Spreadsheet!C353)),LEN(Spreadsheet!V353)&gt;0,LEN(Spreadsheet!V353)&lt;=50))</f>
        <v>1</v>
      </c>
      <c r="BB353" s="5" t="b">
        <f t="array" ref="BB353">IF(AND(ISBLANK(Spreadsheet!C353),LEN(Spreadsheet!W353)=0),TRUE,ISNUMBER(MATCH(TRUE,EXACT(Spreadsheet!W353,States),0)))</f>
        <v>1</v>
      </c>
      <c r="BC353" s="5" t="b">
        <f>OR(AND(ISBLANK(Spreadsheet!C353),LEN(Spreadsheet!X353)=0),AND(NOT(ISBLANK(Spreadsheet!C353)),LEN(Spreadsheet!X353)&gt;0,LEN(Spreadsheet!X353)=5,ISNUMBER(VALUE(Spreadsheet!X353))))</f>
        <v>1</v>
      </c>
      <c r="BD353" s="5" t="b">
        <f>OR(ISBLANK(Spreadsheet!Z353),LEN(Spreadsheet!Z353)&lt;=50)</f>
        <v>1</v>
      </c>
      <c r="BE353" s="5" t="b">
        <f>ISBLANK(Spreadsheet!AA353)</f>
        <v>1</v>
      </c>
      <c r="BF353" s="5" t="b">
        <f>ISBLANK(Spreadsheet!AB353)</f>
        <v>1</v>
      </c>
      <c r="BG353" s="5" t="b">
        <f>IF(ISERROR(DATEVALUE(TEXT(Spreadsheet!AC353,"mm/dd/yyyy")) &gt; DATEVALUE(TEXT(Spreadsheet!J353,"mm/dd/yyyy"))),IF(OR(AND(ISBLANK(Spreadsheet!AC353),ISBLANK(Spreadsheet!C353)),AND(NOT(ISBLANK(Spreadsheet!C353)),ISBLANK(Spreadsheet!AC353),NOT(ISBLANK(Spreadsheet!D353)))),TRUE,FALSE),IF(DATEVALUE(TEXT(Spreadsheet!AC353,"mm/dd/yyyy")) &gt; DATEVALUE(TEXT(Spreadsheet!J353,"mm/dd/yyyy")),TRUE,FALSE))</f>
        <v>1</v>
      </c>
      <c r="BH353" s="5" t="b">
        <f>OR(AND(ISBLANK(Spreadsheet!C353),ISBLANK(Spreadsheet!AE353)),AND(NOT(ISBLANK(Spreadsheet!C353)),NOT(ISBLANK(Spreadsheet!D353)),ISBLANK(Spreadsheet!AE353)),AND(NOT(ISBLANK(Spreadsheet!C353)),ISBLANK(Spreadsheet!D353),NOT(ISBLANK(Spreadsheet!AE353)),LEN(Spreadsheet!AE353)&lt;=100))</f>
        <v>1</v>
      </c>
      <c r="BI353" s="5" t="b">
        <f t="array" ref="BI353">IF(ISBLANK(Spreadsheet!AF353),TRUE,ISNUMBER(MATCH(TRUE,EXACT(Spreadsheet!AF353,CobraShortReasons),0)))</f>
        <v>1</v>
      </c>
      <c r="BJ353" s="5" t="b">
        <f ca="1">IF(ISERROR(DATEVALUE(TEXT(Spreadsheet!AG353,"mm/dd/yyyy")) &gt; TODAY()),IF(ISBLANK(Spreadsheet!AG353),TRUE,FALSE),IF(DATEVALUE(TEXT(Spreadsheet!AG353,"mm/dd/yyyy")) &gt; TODAY(),FALSE,TRUE))</f>
        <v>1</v>
      </c>
      <c r="BK353" s="5" t="b">
        <f>OR(ISBLANK(Spreadsheet!AH353),LEN(Spreadsheet!AH353)&lt;=25)</f>
        <v>1</v>
      </c>
      <c r="BL353" s="5" t="b">
        <f t="array" aca="1" ref="BL353" ca="1">IF(ISBLANK(Spreadsheet!AI353),TRUE,ISNUMBER(MATCH(TRUE,EXACT(Spreadsheet!AI353,INDIRECT(Spreadsheet!$D$2)),0)))</f>
        <v>1</v>
      </c>
      <c r="BM353" s="5" t="b">
        <f t="array" aca="1" ref="BM353" ca="1">IF(ISBLANK(Spreadsheet!AJ353),TRUE,ISNUMBER(MATCH(TRUE,EXACT(Spreadsheet!AJ353,INDIRECT(Spreadsheet!BJ353)),0)))</f>
        <v>1</v>
      </c>
      <c r="BN353" s="5" t="b">
        <f t="array" ref="BN353">IF(ISBLANK(Spreadsheet!AK353),TRUE,ISNUMBER(MATCH(TRUE,EXACT(Spreadsheet!AK353,DentalPlans),0)))</f>
        <v>1</v>
      </c>
      <c r="BO353" s="5" t="b">
        <f t="array" aca="1" ref="BO353" ca="1">IF(ISBLANK(Spreadsheet!AL353),TRUE,ISNUMBER(MATCH(TRUE,EXACT(Spreadsheet!AL353,INDIRECT(Spreadsheet!BK353)),0)))</f>
        <v>1</v>
      </c>
      <c r="BP353" s="5" t="b">
        <f t="array" ref="BP353">IF(ISBLANK(Spreadsheet!AM353),TRUE,ISNUMBER(MATCH(TRUE,EXACT(Spreadsheet!AM353,VisionPlans),0)))</f>
        <v>1</v>
      </c>
      <c r="BQ353" s="5" t="b">
        <f t="array" aca="1" ref="BQ353" ca="1">IF(ISBLANK(Spreadsheet!AN353),TRUE,ISNUMBER(MATCH(TRUE,EXACT(Spreadsheet!AN353,INDIRECT(Spreadsheet!BL353)),0)))</f>
        <v>1</v>
      </c>
      <c r="BR353" s="5" t="b">
        <f t="array" ref="BR353">IF(ISBLANK(Spreadsheet!AO353),TRUE,ISNUMBER(MATCH(TRUE,EXACT(Spreadsheet!AO353,LifeBenefitClasses),0)))</f>
        <v>1</v>
      </c>
      <c r="BS353" s="5" t="b">
        <f>IF(OR(ISBLANK(Spreadsheet!AO353), Spreadsheet!AO353="Waive"),IF(ISBLANK(Spreadsheet!AP353),TRUE,FALSE),IF(OR(AND(NOT(ISBLANK(Spreadsheet!AO353)),ISBLANK(Spreadsheet!AP353)),NOT(ISNUMBER(VALUE(Spreadsheet!AP353)))),FALSE,IF(OR(AND(Spreadsheet!AP353&lt;6,MOD(Spreadsheet!AP353*10,5)=0), MOD(Spreadsheet!AP353,5000)=0),TRUE,FALSE)))</f>
        <v>1</v>
      </c>
      <c r="BT353" s="5" t="b">
        <f t="array" ref="BT353">IF(ISBLANK(Spreadsheet!AQ353),TRUE,ISNUMBER(MATCH(TRUE,EXACT(Spreadsheet!AQ353,EnrollWaive),0)))</f>
        <v>1</v>
      </c>
      <c r="BU353" s="5" t="b">
        <f t="array" ref="BU353">IF(ISBLANK(Spreadsheet!AR353),TRUE,ISNUMBER(MATCH(TRUE,EXACT(Spreadsheet!AR353,LifeBenefitClasses),0)))</f>
        <v>1</v>
      </c>
      <c r="BV353" s="5" t="b">
        <f>IF(OR(ISBLANK(Spreadsheet!AR353), Spreadsheet!AR353="Waive"),IF(ISBLANK(Spreadsheet!AS353),TRUE,FALSE),IF(OR(AND(NOT(ISBLANK(Spreadsheet!AR353)),ISBLANK(Spreadsheet!AS353)),NOT(ISNUMBER(VALUE(Spreadsheet!AS353)))),FALSE,IF(OR(AND(Spreadsheet!AS353&lt;6,MOD(Spreadsheet!AS353*10,5)=0), MOD(Spreadsheet!AS353,10000)=0),TRUE,FALSE)))</f>
        <v>1</v>
      </c>
      <c r="BW353" s="5" t="b">
        <f t="array" ref="BW353">IF(ISBLANK(Spreadsheet!AT353),TRUE,ISNUMBER(MATCH(TRUE,EXACT(Spreadsheet!AT353,LifeBenefitClasses),0)))</f>
        <v>1</v>
      </c>
      <c r="BX353" s="5" t="b">
        <f>IF(OR(ISBLANK(Spreadsheet!AT353), Spreadsheet!AT353="Waive"),IF(ISBLANK(Spreadsheet!AU353),TRUE,FALSE),IF(OR(AND(NOT(ISBLANK(Spreadsheet!AT353)),ISBLANK(Spreadsheet!AU353)),NOT(ISNUMBER(VALUE(Spreadsheet!AU353)))),FALSE,IF(AND(NOT(OR(ISBLANK(Spreadsheet!AT353),Spreadsheet!AT353="Waive")),NOT(OR(ISBLANK(Spreadsheet!AR353),Spreadsheet!AR353="Waive")),MOD(Spreadsheet!AU353,5000)=0, Spreadsheet!AU353&lt;=(Spreadsheet!AS353*0.5)),TRUE,FALSE)))</f>
        <v>1</v>
      </c>
      <c r="BY353" s="5" t="b">
        <f t="array" ref="BY353">IF(ISBLANK(Spreadsheet!AV353),TRUE,ISNUMBER(MATCH(TRUE,EXACT(Spreadsheet!AV353,EnrollWaive),0)))</f>
        <v>1</v>
      </c>
      <c r="BZ353" s="5" t="b">
        <f t="array" ref="BZ353">IF(ISBLANK(Spreadsheet!AW353),TRUE,ISNUMBER(MATCH(TRUE,EXACT(Spreadsheet!AW353,LifeBenefitClasses),0)))</f>
        <v>1</v>
      </c>
      <c r="CA353" s="5" t="b">
        <f t="array" ref="CA353">IF(ISBLANK(Spreadsheet!AX353),TRUE,ISNUMBER(MATCH(TRUE,EXACT(Spreadsheet!AX353,LifeBenefitClasses),0)))</f>
        <v>1</v>
      </c>
      <c r="CB353" s="5" t="b">
        <f t="array" ref="CB353">IF(ISBLANK(Spreadsheet!AY353),TRUE,ISNUMBER(MATCH(TRUE,EXACT(Spreadsheet!AY353,LifeBenefitClasses),0)))</f>
        <v>1</v>
      </c>
      <c r="CC353" s="5" t="b">
        <f t="array" ref="CC353">IF(ISBLANK(Spreadsheet!AZ353),TRUE,ISNUMBER(MATCH(TRUE,EXACT(Spreadsheet!AZ353,LifeBenefitClasses),0)))</f>
        <v>1</v>
      </c>
      <c r="CD353" s="5" t="b">
        <f t="array" ref="CD353">IF(ISBLANK(Spreadsheet!BA353),TRUE,ISNUMBER(MATCH(TRUE,EXACT(Spreadsheet!BA353,LifeBenefitClasses),0)))</f>
        <v>1</v>
      </c>
      <c r="CE353" s="5" t="b">
        <f>IF(OR(ISBLANK(Spreadsheet!BA353), Spreadsheet!BA353="Waive"),IF(ISBLANK(Spreadsheet!BB353),TRUE,FALSE),IF(OR(AND(NOT(ISBLANK(Spreadsheet!BA353)),ISBLANK(Spreadsheet!BB353)),NOT(ISNUMBER(VALUE(Spreadsheet!BB353))),ISBLANK(Spreadsheet!BC353),NOT(ISNUMBER(VALUE(Spreadsheet!BC353)))),FALSE,IF(AND(Spreadsheet!BB353&gt;=50000,Spreadsheet!BB353&lt;=250000,MOD(Spreadsheet!BB353,10000)=0,Spreadsheet!BB353&lt;=(10*Spreadsheet!BC353)),TRUE,FALSE)))</f>
        <v>1</v>
      </c>
      <c r="CF353" s="5" t="b">
        <f>IF(NOT(ISBLANK(Spreadsheet!BC353)),AND(ISNUMBER(VALUE(Spreadsheet!BC353)),Spreadsheet!BC353&gt;0),AND(OR(ISBLANK(Spreadsheet!AO353),Spreadsheet!AO353="Waive",AND(NOT(OR(ISBLANK(Spreadsheet!AO353),Spreadsheet!AO353="Waive")),Spreadsheet!AP353&gt;=6)),OR(ISBLANK(Spreadsheet!AR353),AND(NOT(OR(ISBLANK(Spreadsheet!AR353),Spreadsheet!AR353="Waive")),Spreadsheet!AS353&gt;=6)),OR(ISBLANK(Spreadsheet!AW353)),OR(ISBLANK(Spreadsheet!AX353)),OR(ISBLANK(Spreadsheet!AY353)),OR(ISBLANK(Spreadsheet!AZ353)),OR(ISBLANK(Spreadsheet!BA353),Spreadsheet!BA353="Waive")))</f>
        <v>1</v>
      </c>
      <c r="CG353" s="5" t="b">
        <f t="shared" ca="1" si="25"/>
        <v>1</v>
      </c>
    </row>
    <row r="354" spans="8:85" x14ac:dyDescent="0.3">
      <c r="H354" s="5">
        <f t="shared" ca="1" si="22"/>
        <v>2</v>
      </c>
      <c r="I354" s="5" t="str">
        <f t="shared" ca="1" si="23"/>
        <v/>
      </c>
      <c r="J354" s="5" t="str">
        <f>IF(AND(NOT(ISBLANK(Spreadsheet!C354)),ISBLANK(Spreadsheet!D354)),Spreadsheet!F354&amp;" "&amp;Spreadsheet!H354,"")</f>
        <v/>
      </c>
      <c r="K354" s="5">
        <f>IF(AND(NOT(ISBLANK(Spreadsheet!C354)),ISBLANK(Spreadsheet!D354)),COUNTIFS(Spreadsheet!E355:E$786,"=Child",Spreadsheet!C355:C$786, "="&amp;Spreadsheet!C354) + COUNTIFS(Spreadsheet!E355:E$786,"=Step-child",Spreadsheet!C355:C$786, "="&amp;Spreadsheet!C354),0)</f>
        <v>0</v>
      </c>
      <c r="L354" s="5">
        <f>IF(NOT(ISBLANK(J354)),COUNTIFS(Spreadsheet!E355:E$786,"=Wife",Spreadsheet!C355:C$786, "="&amp;Spreadsheet!C354) + COUNTIFS(Spreadsheet!E355:E$786,"=Husband",Spreadsheet!C355:C$786, "="&amp;Spreadsheet!C354),0)</f>
        <v>0</v>
      </c>
      <c r="M354" s="5">
        <f>IF(NOT(ISBLANK(Spreadsheet!AJ354)),VLOOKUP(Spreadsheet!AJ354,'Drop Downs'!$P$2:$R$16,3,FALSE),0)</f>
        <v>0</v>
      </c>
      <c r="N354" s="5">
        <f>IF(NOT(ISBLANK(Spreadsheet!AJ354)), VLOOKUP(Spreadsheet!AJ354,'Drop Downs'!$P$2:$R$16,2,FALSE),0)</f>
        <v>0</v>
      </c>
      <c r="O354" s="5">
        <f>IF(NOT(ISBLANK(Spreadsheet!AL354)),VLOOKUP(Spreadsheet!AL354,'Drop Downs'!$P$2:$R$16,3,FALSE), 0)</f>
        <v>0</v>
      </c>
      <c r="P354" s="5">
        <f>IF(NOT(ISBLANK(Spreadsheet!AL354)),VLOOKUP(Spreadsheet!AL354,'Drop Downs'!$P$2:$R$16,2,FALSE),0)</f>
        <v>0</v>
      </c>
      <c r="Q354" s="5">
        <f>IF(NOT(ISBLANK(Spreadsheet!AN354)),VLOOKUP(Spreadsheet!AN354,'Drop Downs'!$P$2:$R$16,3,FALSE),0)</f>
        <v>0</v>
      </c>
      <c r="R354" s="5">
        <f>IF(NOT(ISBLANK(Spreadsheet!AN354)),VLOOKUP(Spreadsheet!AN354,'Drop Downs'!$P$2:$R$16,2,FALSE),0)</f>
        <v>0</v>
      </c>
      <c r="S354" s="5" t="str">
        <f>IF(OR(M354&gt;K354,N354&gt;L354,O354&gt;K354, Q354&gt;K354,N354&gt;L354, P354&gt;L354, R354&gt;L354),"Member currently has a coverage election over what he/she needs.  Please add more dependents or adjust the coverage election.","")&amp;(IF(AND(NOT(ISBLANK(Spreadsheet!C354)),NOT(ISBLANK(Spreadsheet!D354)),ISBLANK(Spreadsheet!E354)),"Dependent lacks a relationship to member.Please select one from the drop-down.",""))</f>
        <v/>
      </c>
      <c r="T354" s="5" t="b">
        <f t="shared" si="24"/>
        <v>1</v>
      </c>
      <c r="U354" s="5" t="b">
        <f>OR(ISBLANK(Spreadsheet!C354),IF(NOT(ISBLANK(Spreadsheet!D354)),NOT(ISBLANK(Spreadsheet!E354)),TRUE))</f>
        <v>1</v>
      </c>
      <c r="V354" s="5" t="b">
        <f>OR(ISBLANK(Spreadsheet!C354), NOT(ISBLANK(Spreadsheet!I354)))</f>
        <v>1</v>
      </c>
      <c r="W354" s="5" t="b">
        <f>OR(ISBLANK(Spreadsheet!D354),NOT(ISBLANK(Spreadsheet!C354)))</f>
        <v>1</v>
      </c>
      <c r="X354" s="155" t="str">
        <f>REPT("0",MIN(FIND({1,2,3,4,5,6,7,8,9},Spreadsheet!C354&amp;"123456789"))-1)&amp;IF(ISBLANK(Spreadsheet!C354),"",SUMPRODUCT(MID(0&amp;Spreadsheet!C354,LARGE(INDEX(ISNUMBER(--MID(Spreadsheet!C354,ROW($1:$225),1))*
 ROW($1:$225),0),ROW($1:$225))+1,1)*10^ROW($1:$225)/10))</f>
        <v/>
      </c>
      <c r="Y354" s="5" t="b">
        <f>IF(NOT(ISBLANK(Spreadsheet!C354)),IF(AND(ISNUMBER(VALUE(Spreadsheet!C354)), LEN(Spreadsheet!C354)=9),TRUE,FALSE),TRUE)</f>
        <v>1</v>
      </c>
      <c r="Z354" s="155" t="str">
        <f>REPT("0",MIN(FIND({1,2,3,4,5,6,7,8,9},Spreadsheet!D354&amp;"123456789"))-1)&amp;IF(ISBLANK(Spreadsheet!D354),"",SUMPRODUCT(MID(0&amp;Spreadsheet!D354,LARGE(INDEX(ISNUMBER(--MID(Spreadsheet!D354,ROW($1:$225),1))*
 ROW($1:$225),0),ROW($1:$225))+1,1)*10^ROW($1:$225)/10))</f>
        <v/>
      </c>
      <c r="AA354" s="5" t="b">
        <f>IF(AND(NOT(ISBLANK(Spreadsheet!D354)),NOT(ISBLANK(Spreadsheet!C354))),IF(AND(ISNUMBER(VALUE(Spreadsheet!D354)), LEN(Spreadsheet!D354)=9),TRUE,FALSE),IF(AND(NOT(ISBLANK(Spreadsheet!D354)),ISBLANK(Spreadsheet!C354)),FALSE,TRUE))</f>
        <v>1</v>
      </c>
      <c r="AB354" s="5" t="b">
        <f>OR(ISBLANK(Spreadsheet!Y354),IF(NOT(ISBLANK(Spreadsheet!Y354)),LEN(Spreadsheet!Y354)=10,ISNUMBER(VALUE(Spreadsheet!Y354))))</f>
        <v>1</v>
      </c>
      <c r="AC354" s="5" t="b">
        <f>OR(ISBLANK(Spreadsheet!AI354), AND(NOT(ISBLANK(Spreadsheet!AJ354)), NOT(ISNUMBER(SEARCH("Waive",Spreadsheet!AJ354)))))</f>
        <v>1</v>
      </c>
      <c r="AD354" s="5" t="b">
        <f>OR(ISBLANK(Spreadsheet!AK354), AND(NOT(ISBLANK(Spreadsheet!AL354)), NOT(ISNUMBER(SEARCH("Waive",Spreadsheet!AL354)))))</f>
        <v>1</v>
      </c>
      <c r="AE354" s="5" t="b">
        <f>OR(ISBLANK(Spreadsheet!AM354), AND(NOT(ISBLANK(Spreadsheet!AN354)), NOT(ISNUMBER(SEARCH("Waive", Spreadsheet!AN354)))))</f>
        <v>1</v>
      </c>
      <c r="AF354" s="5" t="b">
        <f>OR(ISBLANK(Spreadsheet!C354), NOT(ISBLANK(Spreadsheet!D354)),NOT(ISBLANK(Spreadsheet!L354)))</f>
        <v>1</v>
      </c>
      <c r="AG354" s="5" t="b">
        <f>IF(AND(NOT(ISBLANK(Spreadsheet!C354)), NOT(ISBLANK(Spreadsheet!D354)),Spreadsheet!C354&lt;&gt;Spreadsheet!D354),IF(ISERROR(VLOOKUP(Spreadsheet!C354, Spreadsheet!$C$6:'Spreadsheet'!$C353,1,FALSE)), FALSE, TRUE),TRUE)</f>
        <v>1</v>
      </c>
      <c r="AH354" s="5" t="b">
        <f>Spreadsheet!$B$2=Spreadsheet!AD354</f>
        <v>1</v>
      </c>
      <c r="AI354" s="5" t="b">
        <f>IF(ISBLANK(Spreadsheet!G354),TRUE,IF(OR(LEN(Spreadsheet!G354)&gt;1,ISNUMBER(VALUE(Spreadsheet!G354))),FALSE,TRUE))</f>
        <v>1</v>
      </c>
      <c r="AJ354" s="5" t="b">
        <f>OR(ISBLANK(Spreadsheet!C354), NOT(ISBLANK(Spreadsheet!B354)), NOT(ISBLANK(Spreadsheet!D354)))</f>
        <v>1</v>
      </c>
      <c r="AK354" s="5" t="b">
        <f t="array" ref="AK354">IF(OR(AND(ISBLANK(Spreadsheet!E354),ISBLANK(Spreadsheet!D354),NOT(ISBLANK(Spreadsheet!C354))),AND(ISBLANK(Spreadsheet!E354),ISBLANK(Spreadsheet!D354),ISBLANK(Spreadsheet!C354))),TRUE,ISNUMBER(MATCH(TRUE,EXACT(Spreadsheet!E354,Relationships),0)))</f>
        <v>1</v>
      </c>
      <c r="AL354" s="5" t="b">
        <f>IF(NOT(ISBLANK(Spreadsheet!C354)),IF(OR(ISBLANK(Spreadsheet!F354),LEN(Spreadsheet!F354)&gt;40),FALSE,TRUE),TRUE)</f>
        <v>1</v>
      </c>
      <c r="AM354" s="5" t="b">
        <f>IF(NOT(ISBLANK(Spreadsheet!C354)),IF(OR(ISBLANK(Spreadsheet!H354),LEN(Spreadsheet!H354)&gt;40),FALSE,TRUE),TRUE)</f>
        <v>1</v>
      </c>
      <c r="AN354" s="5" t="b">
        <f t="array" ref="AN354">IF(ISBLANK(Spreadsheet!I354),TRUE,ISNUMBER(MATCH(TRUE,EXACT(Spreadsheet!I354,GenderValues),0)))</f>
        <v>1</v>
      </c>
      <c r="AO354" s="5" t="b">
        <f ca="1">IF(ISERROR(DATEVALUE(TEXT(Spreadsheet!J354,"mm/dd/yyyy")) &gt; TODAY()),IF(AND(ISBLANK(Spreadsheet!J354),ISBLANK(Spreadsheet!C354)),TRUE,FALSE),IF(DATEVALUE(TEXT(Spreadsheet!J354,"mm/dd/yyyy")) &gt; TODAY(),FALSE,TRUE))</f>
        <v>1</v>
      </c>
      <c r="AP354" s="5" t="b">
        <f>OR(ISBLANK(Spreadsheet!K354),LEN(Spreadsheet!K354)&lt;=100)</f>
        <v>1</v>
      </c>
      <c r="AQ354" s="5" t="b">
        <f t="array" ref="AQ354">IF(OR(AND(ISBLANK(Spreadsheet!L354),ISBLANK(Spreadsheet!C354)),AND(NOT(ISBLANK(Spreadsheet!C354)),NOT(ISBLANK(Spreadsheet!D354)))),TRUE,ISNUMBER(MATCH(TRUE,EXACT(Spreadsheet!L354,MaritalStatus),0)))</f>
        <v>1</v>
      </c>
      <c r="AR354" s="5" t="b">
        <f ca="1">IF(ISERROR(DATEVALUE(TEXT(Spreadsheet!M354,"mm/dd/yyyy")) &gt; TODAY()),IF(ISBLANK(Spreadsheet!M354),TRUE,FALSE),IF(DATEVALUE(TEXT(Spreadsheet!M354,"mm/dd/yyyy")) &gt; TODAY(),FALSE,TRUE))</f>
        <v>1</v>
      </c>
      <c r="AS354" s="5" t="b">
        <f>OR(ISBLANK(Spreadsheet!N354),LEN(Spreadsheet!N354)&lt;=100)</f>
        <v>1</v>
      </c>
      <c r="AT354" s="5" t="b">
        <f>OR(ISBLANK(Spreadsheet!O354),UPPER(Spreadsheet!O354)="YES")</f>
        <v>1</v>
      </c>
      <c r="AU354" s="5" t="b">
        <f>OR(ISBLANK(Spreadsheet!P354),UPPER(Spreadsheet!P354)="YES")</f>
        <v>1</v>
      </c>
      <c r="AV354" s="5" t="b">
        <f t="array" ref="AV354">IF(ISBLANK(Spreadsheet!Q354),TRUE,ISNUMBER(MATCH(TRUE,EXACT(Spreadsheet!Q354,OnGroupsPriorIns),0)))</f>
        <v>1</v>
      </c>
      <c r="AW354" s="5" t="b">
        <f>OR(ISBLANK(Spreadsheet!R354),UPPER(Spreadsheet!R354)="YES")</f>
        <v>1</v>
      </c>
      <c r="AX354" s="5" t="b">
        <f>OR(ISBLANK(Spreadsheet!S354),UPPER(Spreadsheet!S354)="YES")</f>
        <v>1</v>
      </c>
      <c r="AY354" s="5" t="b">
        <f>OR(AND(ISBLANK(Spreadsheet!C354),LEN(Spreadsheet!T354)=0),AND(NOT(ISBLANK(Spreadsheet!C354)),LEN(Spreadsheet!T354)&gt;0,LEN(Spreadsheet!T354)&lt;=50))</f>
        <v>1</v>
      </c>
      <c r="AZ354" s="5" t="b">
        <f>OR(LEN(Spreadsheet!U354)=0,AND(LEN(Spreadsheet!U354)&gt;0,LEN(Spreadsheet!U354)&lt;=50))</f>
        <v>1</v>
      </c>
      <c r="BA354" s="5" t="b">
        <f>OR(AND(ISBLANK(Spreadsheet!C354),LEN(Spreadsheet!V354)=0),AND(NOT(ISBLANK(Spreadsheet!C354)),LEN(Spreadsheet!V354)&gt;0,LEN(Spreadsheet!V354)&lt;=50))</f>
        <v>1</v>
      </c>
      <c r="BB354" s="5" t="b">
        <f t="array" ref="BB354">IF(AND(ISBLANK(Spreadsheet!C354),LEN(Spreadsheet!W354)=0),TRUE,ISNUMBER(MATCH(TRUE,EXACT(Spreadsheet!W354,States),0)))</f>
        <v>1</v>
      </c>
      <c r="BC354" s="5" t="b">
        <f>OR(AND(ISBLANK(Spreadsheet!C354),LEN(Spreadsheet!X354)=0),AND(NOT(ISBLANK(Spreadsheet!C354)),LEN(Spreadsheet!X354)&gt;0,LEN(Spreadsheet!X354)=5,ISNUMBER(VALUE(Spreadsheet!X354))))</f>
        <v>1</v>
      </c>
      <c r="BD354" s="5" t="b">
        <f>OR(ISBLANK(Spreadsheet!Z354),LEN(Spreadsheet!Z354)&lt;=50)</f>
        <v>1</v>
      </c>
      <c r="BE354" s="5" t="b">
        <f>ISBLANK(Spreadsheet!AA354)</f>
        <v>1</v>
      </c>
      <c r="BF354" s="5" t="b">
        <f>ISBLANK(Spreadsheet!AB354)</f>
        <v>1</v>
      </c>
      <c r="BG354" s="5" t="b">
        <f>IF(ISERROR(DATEVALUE(TEXT(Spreadsheet!AC354,"mm/dd/yyyy")) &gt; DATEVALUE(TEXT(Spreadsheet!J354,"mm/dd/yyyy"))),IF(OR(AND(ISBLANK(Spreadsheet!AC354),ISBLANK(Spreadsheet!C354)),AND(NOT(ISBLANK(Spreadsheet!C354)),ISBLANK(Spreadsheet!AC354),NOT(ISBLANK(Spreadsheet!D354)))),TRUE,FALSE),IF(DATEVALUE(TEXT(Spreadsheet!AC354,"mm/dd/yyyy")) &gt; DATEVALUE(TEXT(Spreadsheet!J354,"mm/dd/yyyy")),TRUE,FALSE))</f>
        <v>1</v>
      </c>
      <c r="BH354" s="5" t="b">
        <f>OR(AND(ISBLANK(Spreadsheet!C354),ISBLANK(Spreadsheet!AE354)),AND(NOT(ISBLANK(Spreadsheet!C354)),NOT(ISBLANK(Spreadsheet!D354)),ISBLANK(Spreadsheet!AE354)),AND(NOT(ISBLANK(Spreadsheet!C354)),ISBLANK(Spreadsheet!D354),NOT(ISBLANK(Spreadsheet!AE354)),LEN(Spreadsheet!AE354)&lt;=100))</f>
        <v>1</v>
      </c>
      <c r="BI354" s="5" t="b">
        <f t="array" ref="BI354">IF(ISBLANK(Spreadsheet!AF354),TRUE,ISNUMBER(MATCH(TRUE,EXACT(Spreadsheet!AF354,CobraShortReasons),0)))</f>
        <v>1</v>
      </c>
      <c r="BJ354" s="5" t="b">
        <f ca="1">IF(ISERROR(DATEVALUE(TEXT(Spreadsheet!AG354,"mm/dd/yyyy")) &gt; TODAY()),IF(ISBLANK(Spreadsheet!AG354),TRUE,FALSE),IF(DATEVALUE(TEXT(Spreadsheet!AG354,"mm/dd/yyyy")) &gt; TODAY(),FALSE,TRUE))</f>
        <v>1</v>
      </c>
      <c r="BK354" s="5" t="b">
        <f>OR(ISBLANK(Spreadsheet!AH354),LEN(Spreadsheet!AH354)&lt;=25)</f>
        <v>1</v>
      </c>
      <c r="BL354" s="5" t="b">
        <f t="array" aca="1" ref="BL354" ca="1">IF(ISBLANK(Spreadsheet!AI354),TRUE,ISNUMBER(MATCH(TRUE,EXACT(Spreadsheet!AI354,INDIRECT(Spreadsheet!$D$2)),0)))</f>
        <v>1</v>
      </c>
      <c r="BM354" s="5" t="b">
        <f t="array" aca="1" ref="BM354" ca="1">IF(ISBLANK(Spreadsheet!AJ354),TRUE,ISNUMBER(MATCH(TRUE,EXACT(Spreadsheet!AJ354,INDIRECT(Spreadsheet!BJ354)),0)))</f>
        <v>1</v>
      </c>
      <c r="BN354" s="5" t="b">
        <f t="array" ref="BN354">IF(ISBLANK(Spreadsheet!AK354),TRUE,ISNUMBER(MATCH(TRUE,EXACT(Spreadsheet!AK354,DentalPlans),0)))</f>
        <v>1</v>
      </c>
      <c r="BO354" s="5" t="b">
        <f t="array" aca="1" ref="BO354" ca="1">IF(ISBLANK(Spreadsheet!AL354),TRUE,ISNUMBER(MATCH(TRUE,EXACT(Spreadsheet!AL354,INDIRECT(Spreadsheet!BK354)),0)))</f>
        <v>1</v>
      </c>
      <c r="BP354" s="5" t="b">
        <f t="array" ref="BP354">IF(ISBLANK(Spreadsheet!AM354),TRUE,ISNUMBER(MATCH(TRUE,EXACT(Spreadsheet!AM354,VisionPlans),0)))</f>
        <v>1</v>
      </c>
      <c r="BQ354" s="5" t="b">
        <f t="array" aca="1" ref="BQ354" ca="1">IF(ISBLANK(Spreadsheet!AN354),TRUE,ISNUMBER(MATCH(TRUE,EXACT(Spreadsheet!AN354,INDIRECT(Spreadsheet!BL354)),0)))</f>
        <v>1</v>
      </c>
      <c r="BR354" s="5" t="b">
        <f t="array" ref="BR354">IF(ISBLANK(Spreadsheet!AO354),TRUE,ISNUMBER(MATCH(TRUE,EXACT(Spreadsheet!AO354,LifeBenefitClasses),0)))</f>
        <v>1</v>
      </c>
      <c r="BS354" s="5" t="b">
        <f>IF(OR(ISBLANK(Spreadsheet!AO354), Spreadsheet!AO354="Waive"),IF(ISBLANK(Spreadsheet!AP354),TRUE,FALSE),IF(OR(AND(NOT(ISBLANK(Spreadsheet!AO354)),ISBLANK(Spreadsheet!AP354)),NOT(ISNUMBER(VALUE(Spreadsheet!AP354)))),FALSE,IF(OR(AND(Spreadsheet!AP354&lt;6,MOD(Spreadsheet!AP354*10,5)=0), MOD(Spreadsheet!AP354,5000)=0),TRUE,FALSE)))</f>
        <v>1</v>
      </c>
      <c r="BT354" s="5" t="b">
        <f t="array" ref="BT354">IF(ISBLANK(Spreadsheet!AQ354),TRUE,ISNUMBER(MATCH(TRUE,EXACT(Spreadsheet!AQ354,EnrollWaive),0)))</f>
        <v>1</v>
      </c>
      <c r="BU354" s="5" t="b">
        <f t="array" ref="BU354">IF(ISBLANK(Spreadsheet!AR354),TRUE,ISNUMBER(MATCH(TRUE,EXACT(Spreadsheet!AR354,LifeBenefitClasses),0)))</f>
        <v>1</v>
      </c>
      <c r="BV354" s="5" t="b">
        <f>IF(OR(ISBLANK(Spreadsheet!AR354), Spreadsheet!AR354="Waive"),IF(ISBLANK(Spreadsheet!AS354),TRUE,FALSE),IF(OR(AND(NOT(ISBLANK(Spreadsheet!AR354)),ISBLANK(Spreadsheet!AS354)),NOT(ISNUMBER(VALUE(Spreadsheet!AS354)))),FALSE,IF(OR(AND(Spreadsheet!AS354&lt;6,MOD(Spreadsheet!AS354*10,5)=0), MOD(Spreadsheet!AS354,10000)=0),TRUE,FALSE)))</f>
        <v>1</v>
      </c>
      <c r="BW354" s="5" t="b">
        <f t="array" ref="BW354">IF(ISBLANK(Spreadsheet!AT354),TRUE,ISNUMBER(MATCH(TRUE,EXACT(Spreadsheet!AT354,LifeBenefitClasses),0)))</f>
        <v>1</v>
      </c>
      <c r="BX354" s="5" t="b">
        <f>IF(OR(ISBLANK(Spreadsheet!AT354), Spreadsheet!AT354="Waive"),IF(ISBLANK(Spreadsheet!AU354),TRUE,FALSE),IF(OR(AND(NOT(ISBLANK(Spreadsheet!AT354)),ISBLANK(Spreadsheet!AU354)),NOT(ISNUMBER(VALUE(Spreadsheet!AU354)))),FALSE,IF(AND(NOT(OR(ISBLANK(Spreadsheet!AT354),Spreadsheet!AT354="Waive")),NOT(OR(ISBLANK(Spreadsheet!AR354),Spreadsheet!AR354="Waive")),MOD(Spreadsheet!AU354,5000)=0, Spreadsheet!AU354&lt;=(Spreadsheet!AS354*0.5)),TRUE,FALSE)))</f>
        <v>1</v>
      </c>
      <c r="BY354" s="5" t="b">
        <f t="array" ref="BY354">IF(ISBLANK(Spreadsheet!AV354),TRUE,ISNUMBER(MATCH(TRUE,EXACT(Spreadsheet!AV354,EnrollWaive),0)))</f>
        <v>1</v>
      </c>
      <c r="BZ354" s="5" t="b">
        <f t="array" ref="BZ354">IF(ISBLANK(Spreadsheet!AW354),TRUE,ISNUMBER(MATCH(TRUE,EXACT(Spreadsheet!AW354,LifeBenefitClasses),0)))</f>
        <v>1</v>
      </c>
      <c r="CA354" s="5" t="b">
        <f t="array" ref="CA354">IF(ISBLANK(Spreadsheet!AX354),TRUE,ISNUMBER(MATCH(TRUE,EXACT(Spreadsheet!AX354,LifeBenefitClasses),0)))</f>
        <v>1</v>
      </c>
      <c r="CB354" s="5" t="b">
        <f t="array" ref="CB354">IF(ISBLANK(Spreadsheet!AY354),TRUE,ISNUMBER(MATCH(TRUE,EXACT(Spreadsheet!AY354,LifeBenefitClasses),0)))</f>
        <v>1</v>
      </c>
      <c r="CC354" s="5" t="b">
        <f t="array" ref="CC354">IF(ISBLANK(Spreadsheet!AZ354),TRUE,ISNUMBER(MATCH(TRUE,EXACT(Spreadsheet!AZ354,LifeBenefitClasses),0)))</f>
        <v>1</v>
      </c>
      <c r="CD354" s="5" t="b">
        <f t="array" ref="CD354">IF(ISBLANK(Spreadsheet!BA354),TRUE,ISNUMBER(MATCH(TRUE,EXACT(Spreadsheet!BA354,LifeBenefitClasses),0)))</f>
        <v>1</v>
      </c>
      <c r="CE354" s="5" t="b">
        <f>IF(OR(ISBLANK(Spreadsheet!BA354), Spreadsheet!BA354="Waive"),IF(ISBLANK(Spreadsheet!BB354),TRUE,FALSE),IF(OR(AND(NOT(ISBLANK(Spreadsheet!BA354)),ISBLANK(Spreadsheet!BB354)),NOT(ISNUMBER(VALUE(Spreadsheet!BB354))),ISBLANK(Spreadsheet!BC354),NOT(ISNUMBER(VALUE(Spreadsheet!BC354)))),FALSE,IF(AND(Spreadsheet!BB354&gt;=50000,Spreadsheet!BB354&lt;=250000,MOD(Spreadsheet!BB354,10000)=0,Spreadsheet!BB354&lt;=(10*Spreadsheet!BC354)),TRUE,FALSE)))</f>
        <v>1</v>
      </c>
      <c r="CF354" s="5" t="b">
        <f>IF(NOT(ISBLANK(Spreadsheet!BC354)),AND(ISNUMBER(VALUE(Spreadsheet!BC354)),Spreadsheet!BC354&gt;0),AND(OR(ISBLANK(Spreadsheet!AO354),Spreadsheet!AO354="Waive",AND(NOT(OR(ISBLANK(Spreadsheet!AO354),Spreadsheet!AO354="Waive")),Spreadsheet!AP354&gt;=6)),OR(ISBLANK(Spreadsheet!AR354),AND(NOT(OR(ISBLANK(Spreadsheet!AR354),Spreadsheet!AR354="Waive")),Spreadsheet!AS354&gt;=6)),OR(ISBLANK(Spreadsheet!AW354)),OR(ISBLANK(Spreadsheet!AX354)),OR(ISBLANK(Spreadsheet!AY354)),OR(ISBLANK(Spreadsheet!AZ354)),OR(ISBLANK(Spreadsheet!BA354),Spreadsheet!BA354="Waive")))</f>
        <v>1</v>
      </c>
      <c r="CG354" s="5" t="b">
        <f t="shared" ca="1" si="25"/>
        <v>1</v>
      </c>
    </row>
    <row r="355" spans="8:85" x14ac:dyDescent="0.3">
      <c r="H355" s="5">
        <f t="shared" ca="1" si="22"/>
        <v>2</v>
      </c>
      <c r="I355" s="5" t="str">
        <f t="shared" ca="1" si="23"/>
        <v/>
      </c>
      <c r="J355" s="5" t="str">
        <f>IF(AND(NOT(ISBLANK(Spreadsheet!C355)),ISBLANK(Spreadsheet!D355)),Spreadsheet!F355&amp;" "&amp;Spreadsheet!H355,"")</f>
        <v/>
      </c>
      <c r="K355" s="5">
        <f>IF(AND(NOT(ISBLANK(Spreadsheet!C355)),ISBLANK(Spreadsheet!D355)),COUNTIFS(Spreadsheet!E356:E$786,"=Child",Spreadsheet!C356:C$786, "="&amp;Spreadsheet!C355) + COUNTIFS(Spreadsheet!E356:E$786,"=Step-child",Spreadsheet!C356:C$786, "="&amp;Spreadsheet!C355),0)</f>
        <v>0</v>
      </c>
      <c r="L355" s="5">
        <f>IF(NOT(ISBLANK(J355)),COUNTIFS(Spreadsheet!E356:E$786,"=Wife",Spreadsheet!C356:C$786, "="&amp;Spreadsheet!C355) + COUNTIFS(Spreadsheet!E356:E$786,"=Husband",Spreadsheet!C356:C$786, "="&amp;Spreadsheet!C355),0)</f>
        <v>0</v>
      </c>
      <c r="M355" s="5">
        <f>IF(NOT(ISBLANK(Spreadsheet!AJ355)),VLOOKUP(Spreadsheet!AJ355,'Drop Downs'!$P$2:$R$16,3,FALSE),0)</f>
        <v>0</v>
      </c>
      <c r="N355" s="5">
        <f>IF(NOT(ISBLANK(Spreadsheet!AJ355)), VLOOKUP(Spreadsheet!AJ355,'Drop Downs'!$P$2:$R$16,2,FALSE),0)</f>
        <v>0</v>
      </c>
      <c r="O355" s="5">
        <f>IF(NOT(ISBLANK(Spreadsheet!AL355)),VLOOKUP(Spreadsheet!AL355,'Drop Downs'!$P$2:$R$16,3,FALSE), 0)</f>
        <v>0</v>
      </c>
      <c r="P355" s="5">
        <f>IF(NOT(ISBLANK(Spreadsheet!AL355)),VLOOKUP(Spreadsheet!AL355,'Drop Downs'!$P$2:$R$16,2,FALSE),0)</f>
        <v>0</v>
      </c>
      <c r="Q355" s="5">
        <f>IF(NOT(ISBLANK(Spreadsheet!AN355)),VLOOKUP(Spreadsheet!AN355,'Drop Downs'!$P$2:$R$16,3,FALSE),0)</f>
        <v>0</v>
      </c>
      <c r="R355" s="5">
        <f>IF(NOT(ISBLANK(Spreadsheet!AN355)),VLOOKUP(Spreadsheet!AN355,'Drop Downs'!$P$2:$R$16,2,FALSE),0)</f>
        <v>0</v>
      </c>
      <c r="S355" s="5" t="str">
        <f>IF(OR(M355&gt;K355,N355&gt;L355,O355&gt;K355, Q355&gt;K355,N355&gt;L355, P355&gt;L355, R355&gt;L355),"Member currently has a coverage election over what he/she needs.  Please add more dependents or adjust the coverage election.","")&amp;(IF(AND(NOT(ISBLANK(Spreadsheet!C355)),NOT(ISBLANK(Spreadsheet!D355)),ISBLANK(Spreadsheet!E355)),"Dependent lacks a relationship to member.Please select one from the drop-down.",""))</f>
        <v/>
      </c>
      <c r="T355" s="5" t="b">
        <f t="shared" si="24"/>
        <v>1</v>
      </c>
      <c r="U355" s="5" t="b">
        <f>OR(ISBLANK(Spreadsheet!C355),IF(NOT(ISBLANK(Spreadsheet!D355)),NOT(ISBLANK(Spreadsheet!E355)),TRUE))</f>
        <v>1</v>
      </c>
      <c r="V355" s="5" t="b">
        <f>OR(ISBLANK(Spreadsheet!C355), NOT(ISBLANK(Spreadsheet!I355)))</f>
        <v>1</v>
      </c>
      <c r="W355" s="5" t="b">
        <f>OR(ISBLANK(Spreadsheet!D355),NOT(ISBLANK(Spreadsheet!C355)))</f>
        <v>1</v>
      </c>
      <c r="X355" s="155" t="str">
        <f>REPT("0",MIN(FIND({1,2,3,4,5,6,7,8,9},Spreadsheet!C355&amp;"123456789"))-1)&amp;IF(ISBLANK(Spreadsheet!C355),"",SUMPRODUCT(MID(0&amp;Spreadsheet!C355,LARGE(INDEX(ISNUMBER(--MID(Spreadsheet!C355,ROW($1:$225),1))*
 ROW($1:$225),0),ROW($1:$225))+1,1)*10^ROW($1:$225)/10))</f>
        <v/>
      </c>
      <c r="Y355" s="5" t="b">
        <f>IF(NOT(ISBLANK(Spreadsheet!C355)),IF(AND(ISNUMBER(VALUE(Spreadsheet!C355)), LEN(Spreadsheet!C355)=9),TRUE,FALSE),TRUE)</f>
        <v>1</v>
      </c>
      <c r="Z355" s="155" t="str">
        <f>REPT("0",MIN(FIND({1,2,3,4,5,6,7,8,9},Spreadsheet!D355&amp;"123456789"))-1)&amp;IF(ISBLANK(Spreadsheet!D355),"",SUMPRODUCT(MID(0&amp;Spreadsheet!D355,LARGE(INDEX(ISNUMBER(--MID(Spreadsheet!D355,ROW($1:$225),1))*
 ROW($1:$225),0),ROW($1:$225))+1,1)*10^ROW($1:$225)/10))</f>
        <v/>
      </c>
      <c r="AA355" s="5" t="b">
        <f>IF(AND(NOT(ISBLANK(Spreadsheet!D355)),NOT(ISBLANK(Spreadsheet!C355))),IF(AND(ISNUMBER(VALUE(Spreadsheet!D355)), LEN(Spreadsheet!D355)=9),TRUE,FALSE),IF(AND(NOT(ISBLANK(Spreadsheet!D355)),ISBLANK(Spreadsheet!C355)),FALSE,TRUE))</f>
        <v>1</v>
      </c>
      <c r="AB355" s="5" t="b">
        <f>OR(ISBLANK(Spreadsheet!Y355),IF(NOT(ISBLANK(Spreadsheet!Y355)),LEN(Spreadsheet!Y355)=10,ISNUMBER(VALUE(Spreadsheet!Y355))))</f>
        <v>1</v>
      </c>
      <c r="AC355" s="5" t="b">
        <f>OR(ISBLANK(Spreadsheet!AI355), AND(NOT(ISBLANK(Spreadsheet!AJ355)), NOT(ISNUMBER(SEARCH("Waive",Spreadsheet!AJ355)))))</f>
        <v>1</v>
      </c>
      <c r="AD355" s="5" t="b">
        <f>OR(ISBLANK(Spreadsheet!AK355), AND(NOT(ISBLANK(Spreadsheet!AL355)), NOT(ISNUMBER(SEARCH("Waive",Spreadsheet!AL355)))))</f>
        <v>1</v>
      </c>
      <c r="AE355" s="5" t="b">
        <f>OR(ISBLANK(Spreadsheet!AM355), AND(NOT(ISBLANK(Spreadsheet!AN355)), NOT(ISNUMBER(SEARCH("Waive", Spreadsheet!AN355)))))</f>
        <v>1</v>
      </c>
      <c r="AF355" s="5" t="b">
        <f>OR(ISBLANK(Spreadsheet!C355), NOT(ISBLANK(Spreadsheet!D355)),NOT(ISBLANK(Spreadsheet!L355)))</f>
        <v>1</v>
      </c>
      <c r="AG355" s="5" t="b">
        <f>IF(AND(NOT(ISBLANK(Spreadsheet!C355)), NOT(ISBLANK(Spreadsheet!D355)),Spreadsheet!C355&lt;&gt;Spreadsheet!D355),IF(ISERROR(VLOOKUP(Spreadsheet!C355, Spreadsheet!$C$6:'Spreadsheet'!$C354,1,FALSE)), FALSE, TRUE),TRUE)</f>
        <v>1</v>
      </c>
      <c r="AH355" s="5" t="b">
        <f>Spreadsheet!$B$2=Spreadsheet!AD355</f>
        <v>1</v>
      </c>
      <c r="AI355" s="5" t="b">
        <f>IF(ISBLANK(Spreadsheet!G355),TRUE,IF(OR(LEN(Spreadsheet!G355)&gt;1,ISNUMBER(VALUE(Spreadsheet!G355))),FALSE,TRUE))</f>
        <v>1</v>
      </c>
      <c r="AJ355" s="5" t="b">
        <f>OR(ISBLANK(Spreadsheet!C355), NOT(ISBLANK(Spreadsheet!B355)), NOT(ISBLANK(Spreadsheet!D355)))</f>
        <v>1</v>
      </c>
      <c r="AK355" s="5" t="b">
        <f t="array" ref="AK355">IF(OR(AND(ISBLANK(Spreadsheet!E355),ISBLANK(Spreadsheet!D355),NOT(ISBLANK(Spreadsheet!C355))),AND(ISBLANK(Spreadsheet!E355),ISBLANK(Spreadsheet!D355),ISBLANK(Spreadsheet!C355))),TRUE,ISNUMBER(MATCH(TRUE,EXACT(Spreadsheet!E355,Relationships),0)))</f>
        <v>1</v>
      </c>
      <c r="AL355" s="5" t="b">
        <f>IF(NOT(ISBLANK(Spreadsheet!C355)),IF(OR(ISBLANK(Spreadsheet!F355),LEN(Spreadsheet!F355)&gt;40),FALSE,TRUE),TRUE)</f>
        <v>1</v>
      </c>
      <c r="AM355" s="5" t="b">
        <f>IF(NOT(ISBLANK(Spreadsheet!C355)),IF(OR(ISBLANK(Spreadsheet!H355),LEN(Spreadsheet!H355)&gt;40),FALSE,TRUE),TRUE)</f>
        <v>1</v>
      </c>
      <c r="AN355" s="5" t="b">
        <f t="array" ref="AN355">IF(ISBLANK(Spreadsheet!I355),TRUE,ISNUMBER(MATCH(TRUE,EXACT(Spreadsheet!I355,GenderValues),0)))</f>
        <v>1</v>
      </c>
      <c r="AO355" s="5" t="b">
        <f ca="1">IF(ISERROR(DATEVALUE(TEXT(Spreadsheet!J355,"mm/dd/yyyy")) &gt; TODAY()),IF(AND(ISBLANK(Spreadsheet!J355),ISBLANK(Spreadsheet!C355)),TRUE,FALSE),IF(DATEVALUE(TEXT(Spreadsheet!J355,"mm/dd/yyyy")) &gt; TODAY(),FALSE,TRUE))</f>
        <v>1</v>
      </c>
      <c r="AP355" s="5" t="b">
        <f>OR(ISBLANK(Spreadsheet!K355),LEN(Spreadsheet!K355)&lt;=100)</f>
        <v>1</v>
      </c>
      <c r="AQ355" s="5" t="b">
        <f t="array" ref="AQ355">IF(OR(AND(ISBLANK(Spreadsheet!L355),ISBLANK(Spreadsheet!C355)),AND(NOT(ISBLANK(Spreadsheet!C355)),NOT(ISBLANK(Spreadsheet!D355)))),TRUE,ISNUMBER(MATCH(TRUE,EXACT(Spreadsheet!L355,MaritalStatus),0)))</f>
        <v>1</v>
      </c>
      <c r="AR355" s="5" t="b">
        <f ca="1">IF(ISERROR(DATEVALUE(TEXT(Spreadsheet!M355,"mm/dd/yyyy")) &gt; TODAY()),IF(ISBLANK(Spreadsheet!M355),TRUE,FALSE),IF(DATEVALUE(TEXT(Spreadsheet!M355,"mm/dd/yyyy")) &gt; TODAY(),FALSE,TRUE))</f>
        <v>1</v>
      </c>
      <c r="AS355" s="5" t="b">
        <f>OR(ISBLANK(Spreadsheet!N355),LEN(Spreadsheet!N355)&lt;=100)</f>
        <v>1</v>
      </c>
      <c r="AT355" s="5" t="b">
        <f>OR(ISBLANK(Spreadsheet!O355),UPPER(Spreadsheet!O355)="YES")</f>
        <v>1</v>
      </c>
      <c r="AU355" s="5" t="b">
        <f>OR(ISBLANK(Spreadsheet!P355),UPPER(Spreadsheet!P355)="YES")</f>
        <v>1</v>
      </c>
      <c r="AV355" s="5" t="b">
        <f t="array" ref="AV355">IF(ISBLANK(Spreadsheet!Q355),TRUE,ISNUMBER(MATCH(TRUE,EXACT(Spreadsheet!Q355,OnGroupsPriorIns),0)))</f>
        <v>1</v>
      </c>
      <c r="AW355" s="5" t="b">
        <f>OR(ISBLANK(Spreadsheet!R355),UPPER(Spreadsheet!R355)="YES")</f>
        <v>1</v>
      </c>
      <c r="AX355" s="5" t="b">
        <f>OR(ISBLANK(Spreadsheet!S355),UPPER(Spreadsheet!S355)="YES")</f>
        <v>1</v>
      </c>
      <c r="AY355" s="5" t="b">
        <f>OR(AND(ISBLANK(Spreadsheet!C355),LEN(Spreadsheet!T355)=0),AND(NOT(ISBLANK(Spreadsheet!C355)),LEN(Spreadsheet!T355)&gt;0,LEN(Spreadsheet!T355)&lt;=50))</f>
        <v>1</v>
      </c>
      <c r="AZ355" s="5" t="b">
        <f>OR(LEN(Spreadsheet!U355)=0,AND(LEN(Spreadsheet!U355)&gt;0,LEN(Spreadsheet!U355)&lt;=50))</f>
        <v>1</v>
      </c>
      <c r="BA355" s="5" t="b">
        <f>OR(AND(ISBLANK(Spreadsheet!C355),LEN(Spreadsheet!V355)=0),AND(NOT(ISBLANK(Spreadsheet!C355)),LEN(Spreadsheet!V355)&gt;0,LEN(Spreadsheet!V355)&lt;=50))</f>
        <v>1</v>
      </c>
      <c r="BB355" s="5" t="b">
        <f t="array" ref="BB355">IF(AND(ISBLANK(Spreadsheet!C355),LEN(Spreadsheet!W355)=0),TRUE,ISNUMBER(MATCH(TRUE,EXACT(Spreadsheet!W355,States),0)))</f>
        <v>1</v>
      </c>
      <c r="BC355" s="5" t="b">
        <f>OR(AND(ISBLANK(Spreadsheet!C355),LEN(Spreadsheet!X355)=0),AND(NOT(ISBLANK(Spreadsheet!C355)),LEN(Spreadsheet!X355)&gt;0,LEN(Spreadsheet!X355)=5,ISNUMBER(VALUE(Spreadsheet!X355))))</f>
        <v>1</v>
      </c>
      <c r="BD355" s="5" t="b">
        <f>OR(ISBLANK(Spreadsheet!Z355),LEN(Spreadsheet!Z355)&lt;=50)</f>
        <v>1</v>
      </c>
      <c r="BE355" s="5" t="b">
        <f>ISBLANK(Spreadsheet!AA355)</f>
        <v>1</v>
      </c>
      <c r="BF355" s="5" t="b">
        <f>ISBLANK(Spreadsheet!AB355)</f>
        <v>1</v>
      </c>
      <c r="BG355" s="5" t="b">
        <f>IF(ISERROR(DATEVALUE(TEXT(Spreadsheet!AC355,"mm/dd/yyyy")) &gt; DATEVALUE(TEXT(Spreadsheet!J355,"mm/dd/yyyy"))),IF(OR(AND(ISBLANK(Spreadsheet!AC355),ISBLANK(Spreadsheet!C355)),AND(NOT(ISBLANK(Spreadsheet!C355)),ISBLANK(Spreadsheet!AC355),NOT(ISBLANK(Spreadsheet!D355)))),TRUE,FALSE),IF(DATEVALUE(TEXT(Spreadsheet!AC355,"mm/dd/yyyy")) &gt; DATEVALUE(TEXT(Spreadsheet!J355,"mm/dd/yyyy")),TRUE,FALSE))</f>
        <v>1</v>
      </c>
      <c r="BH355" s="5" t="b">
        <f>OR(AND(ISBLANK(Spreadsheet!C355),ISBLANK(Spreadsheet!AE355)),AND(NOT(ISBLANK(Spreadsheet!C355)),NOT(ISBLANK(Spreadsheet!D355)),ISBLANK(Spreadsheet!AE355)),AND(NOT(ISBLANK(Spreadsheet!C355)),ISBLANK(Spreadsheet!D355),NOT(ISBLANK(Spreadsheet!AE355)),LEN(Spreadsheet!AE355)&lt;=100))</f>
        <v>1</v>
      </c>
      <c r="BI355" s="5" t="b">
        <f t="array" ref="BI355">IF(ISBLANK(Spreadsheet!AF355),TRUE,ISNUMBER(MATCH(TRUE,EXACT(Spreadsheet!AF355,CobraShortReasons),0)))</f>
        <v>1</v>
      </c>
      <c r="BJ355" s="5" t="b">
        <f ca="1">IF(ISERROR(DATEVALUE(TEXT(Spreadsheet!AG355,"mm/dd/yyyy")) &gt; TODAY()),IF(ISBLANK(Spreadsheet!AG355),TRUE,FALSE),IF(DATEVALUE(TEXT(Spreadsheet!AG355,"mm/dd/yyyy")) &gt; TODAY(),FALSE,TRUE))</f>
        <v>1</v>
      </c>
      <c r="BK355" s="5" t="b">
        <f>OR(ISBLANK(Spreadsheet!AH355),LEN(Spreadsheet!AH355)&lt;=25)</f>
        <v>1</v>
      </c>
      <c r="BL355" s="5" t="b">
        <f t="array" aca="1" ref="BL355" ca="1">IF(ISBLANK(Spreadsheet!AI355),TRUE,ISNUMBER(MATCH(TRUE,EXACT(Spreadsheet!AI355,INDIRECT(Spreadsheet!$D$2)),0)))</f>
        <v>1</v>
      </c>
      <c r="BM355" s="5" t="b">
        <f t="array" aca="1" ref="BM355" ca="1">IF(ISBLANK(Spreadsheet!AJ355),TRUE,ISNUMBER(MATCH(TRUE,EXACT(Spreadsheet!AJ355,INDIRECT(Spreadsheet!BJ355)),0)))</f>
        <v>1</v>
      </c>
      <c r="BN355" s="5" t="b">
        <f t="array" ref="BN355">IF(ISBLANK(Spreadsheet!AK355),TRUE,ISNUMBER(MATCH(TRUE,EXACT(Spreadsheet!AK355,DentalPlans),0)))</f>
        <v>1</v>
      </c>
      <c r="BO355" s="5" t="b">
        <f t="array" aca="1" ref="BO355" ca="1">IF(ISBLANK(Spreadsheet!AL355),TRUE,ISNUMBER(MATCH(TRUE,EXACT(Spreadsheet!AL355,INDIRECT(Spreadsheet!BK355)),0)))</f>
        <v>1</v>
      </c>
      <c r="BP355" s="5" t="b">
        <f t="array" ref="BP355">IF(ISBLANK(Spreadsheet!AM355),TRUE,ISNUMBER(MATCH(TRUE,EXACT(Spreadsheet!AM355,VisionPlans),0)))</f>
        <v>1</v>
      </c>
      <c r="BQ355" s="5" t="b">
        <f t="array" aca="1" ref="BQ355" ca="1">IF(ISBLANK(Spreadsheet!AN355),TRUE,ISNUMBER(MATCH(TRUE,EXACT(Spreadsheet!AN355,INDIRECT(Spreadsheet!BL355)),0)))</f>
        <v>1</v>
      </c>
      <c r="BR355" s="5" t="b">
        <f t="array" ref="BR355">IF(ISBLANK(Spreadsheet!AO355),TRUE,ISNUMBER(MATCH(TRUE,EXACT(Spreadsheet!AO355,LifeBenefitClasses),0)))</f>
        <v>1</v>
      </c>
      <c r="BS355" s="5" t="b">
        <f>IF(OR(ISBLANK(Spreadsheet!AO355), Spreadsheet!AO355="Waive"),IF(ISBLANK(Spreadsheet!AP355),TRUE,FALSE),IF(OR(AND(NOT(ISBLANK(Spreadsheet!AO355)),ISBLANK(Spreadsheet!AP355)),NOT(ISNUMBER(VALUE(Spreadsheet!AP355)))),FALSE,IF(OR(AND(Spreadsheet!AP355&lt;6,MOD(Spreadsheet!AP355*10,5)=0), MOD(Spreadsheet!AP355,5000)=0),TRUE,FALSE)))</f>
        <v>1</v>
      </c>
      <c r="BT355" s="5" t="b">
        <f t="array" ref="BT355">IF(ISBLANK(Spreadsheet!AQ355),TRUE,ISNUMBER(MATCH(TRUE,EXACT(Spreadsheet!AQ355,EnrollWaive),0)))</f>
        <v>1</v>
      </c>
      <c r="BU355" s="5" t="b">
        <f t="array" ref="BU355">IF(ISBLANK(Spreadsheet!AR355),TRUE,ISNUMBER(MATCH(TRUE,EXACT(Spreadsheet!AR355,LifeBenefitClasses),0)))</f>
        <v>1</v>
      </c>
      <c r="BV355" s="5" t="b">
        <f>IF(OR(ISBLANK(Spreadsheet!AR355), Spreadsheet!AR355="Waive"),IF(ISBLANK(Spreadsheet!AS355),TRUE,FALSE),IF(OR(AND(NOT(ISBLANK(Spreadsheet!AR355)),ISBLANK(Spreadsheet!AS355)),NOT(ISNUMBER(VALUE(Spreadsheet!AS355)))),FALSE,IF(OR(AND(Spreadsheet!AS355&lt;6,MOD(Spreadsheet!AS355*10,5)=0), MOD(Spreadsheet!AS355,10000)=0),TRUE,FALSE)))</f>
        <v>1</v>
      </c>
      <c r="BW355" s="5" t="b">
        <f t="array" ref="BW355">IF(ISBLANK(Spreadsheet!AT355),TRUE,ISNUMBER(MATCH(TRUE,EXACT(Spreadsheet!AT355,LifeBenefitClasses),0)))</f>
        <v>1</v>
      </c>
      <c r="BX355" s="5" t="b">
        <f>IF(OR(ISBLANK(Spreadsheet!AT355), Spreadsheet!AT355="Waive"),IF(ISBLANK(Spreadsheet!AU355),TRUE,FALSE),IF(OR(AND(NOT(ISBLANK(Spreadsheet!AT355)),ISBLANK(Spreadsheet!AU355)),NOT(ISNUMBER(VALUE(Spreadsheet!AU355)))),FALSE,IF(AND(NOT(OR(ISBLANK(Spreadsheet!AT355),Spreadsheet!AT355="Waive")),NOT(OR(ISBLANK(Spreadsheet!AR355),Spreadsheet!AR355="Waive")),MOD(Spreadsheet!AU355,5000)=0, Spreadsheet!AU355&lt;=(Spreadsheet!AS355*0.5)),TRUE,FALSE)))</f>
        <v>1</v>
      </c>
      <c r="BY355" s="5" t="b">
        <f t="array" ref="BY355">IF(ISBLANK(Spreadsheet!AV355),TRUE,ISNUMBER(MATCH(TRUE,EXACT(Spreadsheet!AV355,EnrollWaive),0)))</f>
        <v>1</v>
      </c>
      <c r="BZ355" s="5" t="b">
        <f t="array" ref="BZ355">IF(ISBLANK(Spreadsheet!AW355),TRUE,ISNUMBER(MATCH(TRUE,EXACT(Spreadsheet!AW355,LifeBenefitClasses),0)))</f>
        <v>1</v>
      </c>
      <c r="CA355" s="5" t="b">
        <f t="array" ref="CA355">IF(ISBLANK(Spreadsheet!AX355),TRUE,ISNUMBER(MATCH(TRUE,EXACT(Spreadsheet!AX355,LifeBenefitClasses),0)))</f>
        <v>1</v>
      </c>
      <c r="CB355" s="5" t="b">
        <f t="array" ref="CB355">IF(ISBLANK(Spreadsheet!AY355),TRUE,ISNUMBER(MATCH(TRUE,EXACT(Spreadsheet!AY355,LifeBenefitClasses),0)))</f>
        <v>1</v>
      </c>
      <c r="CC355" s="5" t="b">
        <f t="array" ref="CC355">IF(ISBLANK(Spreadsheet!AZ355),TRUE,ISNUMBER(MATCH(TRUE,EXACT(Spreadsheet!AZ355,LifeBenefitClasses),0)))</f>
        <v>1</v>
      </c>
      <c r="CD355" s="5" t="b">
        <f t="array" ref="CD355">IF(ISBLANK(Spreadsheet!BA355),TRUE,ISNUMBER(MATCH(TRUE,EXACT(Spreadsheet!BA355,LifeBenefitClasses),0)))</f>
        <v>1</v>
      </c>
      <c r="CE355" s="5" t="b">
        <f>IF(OR(ISBLANK(Spreadsheet!BA355), Spreadsheet!BA355="Waive"),IF(ISBLANK(Spreadsheet!BB355),TRUE,FALSE),IF(OR(AND(NOT(ISBLANK(Spreadsheet!BA355)),ISBLANK(Spreadsheet!BB355)),NOT(ISNUMBER(VALUE(Spreadsheet!BB355))),ISBLANK(Spreadsheet!BC355),NOT(ISNUMBER(VALUE(Spreadsheet!BC355)))),FALSE,IF(AND(Spreadsheet!BB355&gt;=50000,Spreadsheet!BB355&lt;=250000,MOD(Spreadsheet!BB355,10000)=0,Spreadsheet!BB355&lt;=(10*Spreadsheet!BC355)),TRUE,FALSE)))</f>
        <v>1</v>
      </c>
      <c r="CF355" s="5" t="b">
        <f>IF(NOT(ISBLANK(Spreadsheet!BC355)),AND(ISNUMBER(VALUE(Spreadsheet!BC355)),Spreadsheet!BC355&gt;0),AND(OR(ISBLANK(Spreadsheet!AO355),Spreadsheet!AO355="Waive",AND(NOT(OR(ISBLANK(Spreadsheet!AO355),Spreadsheet!AO355="Waive")),Spreadsheet!AP355&gt;=6)),OR(ISBLANK(Spreadsheet!AR355),AND(NOT(OR(ISBLANK(Spreadsheet!AR355),Spreadsheet!AR355="Waive")),Spreadsheet!AS355&gt;=6)),OR(ISBLANK(Spreadsheet!AW355)),OR(ISBLANK(Spreadsheet!AX355)),OR(ISBLANK(Spreadsheet!AY355)),OR(ISBLANK(Spreadsheet!AZ355)),OR(ISBLANK(Spreadsheet!BA355),Spreadsheet!BA355="Waive")))</f>
        <v>1</v>
      </c>
      <c r="CG355" s="5" t="b">
        <f t="shared" ca="1" si="25"/>
        <v>1</v>
      </c>
    </row>
    <row r="356" spans="8:85" x14ac:dyDescent="0.3">
      <c r="H356" s="5">
        <f t="shared" ca="1" si="22"/>
        <v>2</v>
      </c>
      <c r="I356" s="5" t="str">
        <f t="shared" ca="1" si="23"/>
        <v/>
      </c>
      <c r="J356" s="5" t="str">
        <f>IF(AND(NOT(ISBLANK(Spreadsheet!C356)),ISBLANK(Spreadsheet!D356)),Spreadsheet!F356&amp;" "&amp;Spreadsheet!H356,"")</f>
        <v/>
      </c>
      <c r="K356" s="5">
        <f>IF(AND(NOT(ISBLANK(Spreadsheet!C356)),ISBLANK(Spreadsheet!D356)),COUNTIFS(Spreadsheet!E357:E$786,"=Child",Spreadsheet!C357:C$786, "="&amp;Spreadsheet!C356) + COUNTIFS(Spreadsheet!E357:E$786,"=Step-child",Spreadsheet!C357:C$786, "="&amp;Spreadsheet!C356),0)</f>
        <v>0</v>
      </c>
      <c r="L356" s="5">
        <f>IF(NOT(ISBLANK(J356)),COUNTIFS(Spreadsheet!E357:E$786,"=Wife",Spreadsheet!C357:C$786, "="&amp;Spreadsheet!C356) + COUNTIFS(Spreadsheet!E357:E$786,"=Husband",Spreadsheet!C357:C$786, "="&amp;Spreadsheet!C356),0)</f>
        <v>0</v>
      </c>
      <c r="M356" s="5">
        <f>IF(NOT(ISBLANK(Spreadsheet!AJ356)),VLOOKUP(Spreadsheet!AJ356,'Drop Downs'!$P$2:$R$16,3,FALSE),0)</f>
        <v>0</v>
      </c>
      <c r="N356" s="5">
        <f>IF(NOT(ISBLANK(Spreadsheet!AJ356)), VLOOKUP(Spreadsheet!AJ356,'Drop Downs'!$P$2:$R$16,2,FALSE),0)</f>
        <v>0</v>
      </c>
      <c r="O356" s="5">
        <f>IF(NOT(ISBLANK(Spreadsheet!AL356)),VLOOKUP(Spreadsheet!AL356,'Drop Downs'!$P$2:$R$16,3,FALSE), 0)</f>
        <v>0</v>
      </c>
      <c r="P356" s="5">
        <f>IF(NOT(ISBLANK(Spreadsheet!AL356)),VLOOKUP(Spreadsheet!AL356,'Drop Downs'!$P$2:$R$16,2,FALSE),0)</f>
        <v>0</v>
      </c>
      <c r="Q356" s="5">
        <f>IF(NOT(ISBLANK(Spreadsheet!AN356)),VLOOKUP(Spreadsheet!AN356,'Drop Downs'!$P$2:$R$16,3,FALSE),0)</f>
        <v>0</v>
      </c>
      <c r="R356" s="5">
        <f>IF(NOT(ISBLANK(Spreadsheet!AN356)),VLOOKUP(Spreadsheet!AN356,'Drop Downs'!$P$2:$R$16,2,FALSE),0)</f>
        <v>0</v>
      </c>
      <c r="S356" s="5" t="str">
        <f>IF(OR(M356&gt;K356,N356&gt;L356,O356&gt;K356, Q356&gt;K356,N356&gt;L356, P356&gt;L356, R356&gt;L356),"Member currently has a coverage election over what he/she needs.  Please add more dependents or adjust the coverage election.","")&amp;(IF(AND(NOT(ISBLANK(Spreadsheet!C356)),NOT(ISBLANK(Spreadsheet!D356)),ISBLANK(Spreadsheet!E356)),"Dependent lacks a relationship to member.Please select one from the drop-down.",""))</f>
        <v/>
      </c>
      <c r="T356" s="5" t="b">
        <f t="shared" si="24"/>
        <v>1</v>
      </c>
      <c r="U356" s="5" t="b">
        <f>OR(ISBLANK(Spreadsheet!C356),IF(NOT(ISBLANK(Spreadsheet!D356)),NOT(ISBLANK(Spreadsheet!E356)),TRUE))</f>
        <v>1</v>
      </c>
      <c r="V356" s="5" t="b">
        <f>OR(ISBLANK(Spreadsheet!C356), NOT(ISBLANK(Spreadsheet!I356)))</f>
        <v>1</v>
      </c>
      <c r="W356" s="5" t="b">
        <f>OR(ISBLANK(Spreadsheet!D356),NOT(ISBLANK(Spreadsheet!C356)))</f>
        <v>1</v>
      </c>
      <c r="X356" s="155" t="str">
        <f>REPT("0",MIN(FIND({1,2,3,4,5,6,7,8,9},Spreadsheet!C356&amp;"123456789"))-1)&amp;IF(ISBLANK(Spreadsheet!C356),"",SUMPRODUCT(MID(0&amp;Spreadsheet!C356,LARGE(INDEX(ISNUMBER(--MID(Spreadsheet!C356,ROW($1:$225),1))*
 ROW($1:$225),0),ROW($1:$225))+1,1)*10^ROW($1:$225)/10))</f>
        <v/>
      </c>
      <c r="Y356" s="5" t="b">
        <f>IF(NOT(ISBLANK(Spreadsheet!C356)),IF(AND(ISNUMBER(VALUE(Spreadsheet!C356)), LEN(Spreadsheet!C356)=9),TRUE,FALSE),TRUE)</f>
        <v>1</v>
      </c>
      <c r="Z356" s="155" t="str">
        <f>REPT("0",MIN(FIND({1,2,3,4,5,6,7,8,9},Spreadsheet!D356&amp;"123456789"))-1)&amp;IF(ISBLANK(Spreadsheet!D356),"",SUMPRODUCT(MID(0&amp;Spreadsheet!D356,LARGE(INDEX(ISNUMBER(--MID(Spreadsheet!D356,ROW($1:$225),1))*
 ROW($1:$225),0),ROW($1:$225))+1,1)*10^ROW($1:$225)/10))</f>
        <v/>
      </c>
      <c r="AA356" s="5" t="b">
        <f>IF(AND(NOT(ISBLANK(Spreadsheet!D356)),NOT(ISBLANK(Spreadsheet!C356))),IF(AND(ISNUMBER(VALUE(Spreadsheet!D356)), LEN(Spreadsheet!D356)=9),TRUE,FALSE),IF(AND(NOT(ISBLANK(Spreadsheet!D356)),ISBLANK(Spreadsheet!C356)),FALSE,TRUE))</f>
        <v>1</v>
      </c>
      <c r="AB356" s="5" t="b">
        <f>OR(ISBLANK(Spreadsheet!Y356),IF(NOT(ISBLANK(Spreadsheet!Y356)),LEN(Spreadsheet!Y356)=10,ISNUMBER(VALUE(Spreadsheet!Y356))))</f>
        <v>1</v>
      </c>
      <c r="AC356" s="5" t="b">
        <f>OR(ISBLANK(Spreadsheet!AI356), AND(NOT(ISBLANK(Spreadsheet!AJ356)), NOT(ISNUMBER(SEARCH("Waive",Spreadsheet!AJ356)))))</f>
        <v>1</v>
      </c>
      <c r="AD356" s="5" t="b">
        <f>OR(ISBLANK(Spreadsheet!AK356), AND(NOT(ISBLANK(Spreadsheet!AL356)), NOT(ISNUMBER(SEARCH("Waive",Spreadsheet!AL356)))))</f>
        <v>1</v>
      </c>
      <c r="AE356" s="5" t="b">
        <f>OR(ISBLANK(Spreadsheet!AM356), AND(NOT(ISBLANK(Spreadsheet!AN356)), NOT(ISNUMBER(SEARCH("Waive", Spreadsheet!AN356)))))</f>
        <v>1</v>
      </c>
      <c r="AF356" s="5" t="b">
        <f>OR(ISBLANK(Spreadsheet!C356), NOT(ISBLANK(Spreadsheet!D356)),NOT(ISBLANK(Spreadsheet!L356)))</f>
        <v>1</v>
      </c>
      <c r="AG356" s="5" t="b">
        <f>IF(AND(NOT(ISBLANK(Spreadsheet!C356)), NOT(ISBLANK(Spreadsheet!D356)),Spreadsheet!C356&lt;&gt;Spreadsheet!D356),IF(ISERROR(VLOOKUP(Spreadsheet!C356, Spreadsheet!$C$6:'Spreadsheet'!$C355,1,FALSE)), FALSE, TRUE),TRUE)</f>
        <v>1</v>
      </c>
      <c r="AH356" s="5" t="b">
        <f>Spreadsheet!$B$2=Spreadsheet!AD356</f>
        <v>1</v>
      </c>
      <c r="AI356" s="5" t="b">
        <f>IF(ISBLANK(Spreadsheet!G356),TRUE,IF(OR(LEN(Spreadsheet!G356)&gt;1,ISNUMBER(VALUE(Spreadsheet!G356))),FALSE,TRUE))</f>
        <v>1</v>
      </c>
      <c r="AJ356" s="5" t="b">
        <f>OR(ISBLANK(Spreadsheet!C356), NOT(ISBLANK(Spreadsheet!B356)), NOT(ISBLANK(Spreadsheet!D356)))</f>
        <v>1</v>
      </c>
      <c r="AK356" s="5" t="b">
        <f t="array" ref="AK356">IF(OR(AND(ISBLANK(Spreadsheet!E356),ISBLANK(Spreadsheet!D356),NOT(ISBLANK(Spreadsheet!C356))),AND(ISBLANK(Spreadsheet!E356),ISBLANK(Spreadsheet!D356),ISBLANK(Spreadsheet!C356))),TRUE,ISNUMBER(MATCH(TRUE,EXACT(Spreadsheet!E356,Relationships),0)))</f>
        <v>1</v>
      </c>
      <c r="AL356" s="5" t="b">
        <f>IF(NOT(ISBLANK(Spreadsheet!C356)),IF(OR(ISBLANK(Spreadsheet!F356),LEN(Spreadsheet!F356)&gt;40),FALSE,TRUE),TRUE)</f>
        <v>1</v>
      </c>
      <c r="AM356" s="5" t="b">
        <f>IF(NOT(ISBLANK(Spreadsheet!C356)),IF(OR(ISBLANK(Spreadsheet!H356),LEN(Spreadsheet!H356)&gt;40),FALSE,TRUE),TRUE)</f>
        <v>1</v>
      </c>
      <c r="AN356" s="5" t="b">
        <f t="array" ref="AN356">IF(ISBLANK(Spreadsheet!I356),TRUE,ISNUMBER(MATCH(TRUE,EXACT(Spreadsheet!I356,GenderValues),0)))</f>
        <v>1</v>
      </c>
      <c r="AO356" s="5" t="b">
        <f ca="1">IF(ISERROR(DATEVALUE(TEXT(Spreadsheet!J356,"mm/dd/yyyy")) &gt; TODAY()),IF(AND(ISBLANK(Spreadsheet!J356),ISBLANK(Spreadsheet!C356)),TRUE,FALSE),IF(DATEVALUE(TEXT(Spreadsheet!J356,"mm/dd/yyyy")) &gt; TODAY(),FALSE,TRUE))</f>
        <v>1</v>
      </c>
      <c r="AP356" s="5" t="b">
        <f>OR(ISBLANK(Spreadsheet!K356),LEN(Spreadsheet!K356)&lt;=100)</f>
        <v>1</v>
      </c>
      <c r="AQ356" s="5" t="b">
        <f t="array" ref="AQ356">IF(OR(AND(ISBLANK(Spreadsheet!L356),ISBLANK(Spreadsheet!C356)),AND(NOT(ISBLANK(Spreadsheet!C356)),NOT(ISBLANK(Spreadsheet!D356)))),TRUE,ISNUMBER(MATCH(TRUE,EXACT(Spreadsheet!L356,MaritalStatus),0)))</f>
        <v>1</v>
      </c>
      <c r="AR356" s="5" t="b">
        <f ca="1">IF(ISERROR(DATEVALUE(TEXT(Spreadsheet!M356,"mm/dd/yyyy")) &gt; TODAY()),IF(ISBLANK(Spreadsheet!M356),TRUE,FALSE),IF(DATEVALUE(TEXT(Spreadsheet!M356,"mm/dd/yyyy")) &gt; TODAY(),FALSE,TRUE))</f>
        <v>1</v>
      </c>
      <c r="AS356" s="5" t="b">
        <f>OR(ISBLANK(Spreadsheet!N356),LEN(Spreadsheet!N356)&lt;=100)</f>
        <v>1</v>
      </c>
      <c r="AT356" s="5" t="b">
        <f>OR(ISBLANK(Spreadsheet!O356),UPPER(Spreadsheet!O356)="YES")</f>
        <v>1</v>
      </c>
      <c r="AU356" s="5" t="b">
        <f>OR(ISBLANK(Spreadsheet!P356),UPPER(Spreadsheet!P356)="YES")</f>
        <v>1</v>
      </c>
      <c r="AV356" s="5" t="b">
        <f t="array" ref="AV356">IF(ISBLANK(Spreadsheet!Q356),TRUE,ISNUMBER(MATCH(TRUE,EXACT(Spreadsheet!Q356,OnGroupsPriorIns),0)))</f>
        <v>1</v>
      </c>
      <c r="AW356" s="5" t="b">
        <f>OR(ISBLANK(Spreadsheet!R356),UPPER(Spreadsheet!R356)="YES")</f>
        <v>1</v>
      </c>
      <c r="AX356" s="5" t="b">
        <f>OR(ISBLANK(Spreadsheet!S356),UPPER(Spreadsheet!S356)="YES")</f>
        <v>1</v>
      </c>
      <c r="AY356" s="5" t="b">
        <f>OR(AND(ISBLANK(Spreadsheet!C356),LEN(Spreadsheet!T356)=0),AND(NOT(ISBLANK(Spreadsheet!C356)),LEN(Spreadsheet!T356)&gt;0,LEN(Spreadsheet!T356)&lt;=50))</f>
        <v>1</v>
      </c>
      <c r="AZ356" s="5" t="b">
        <f>OR(LEN(Spreadsheet!U356)=0,AND(LEN(Spreadsheet!U356)&gt;0,LEN(Spreadsheet!U356)&lt;=50))</f>
        <v>1</v>
      </c>
      <c r="BA356" s="5" t="b">
        <f>OR(AND(ISBLANK(Spreadsheet!C356),LEN(Spreadsheet!V356)=0),AND(NOT(ISBLANK(Spreadsheet!C356)),LEN(Spreadsheet!V356)&gt;0,LEN(Spreadsheet!V356)&lt;=50))</f>
        <v>1</v>
      </c>
      <c r="BB356" s="5" t="b">
        <f t="array" ref="BB356">IF(AND(ISBLANK(Spreadsheet!C356),LEN(Spreadsheet!W356)=0),TRUE,ISNUMBER(MATCH(TRUE,EXACT(Spreadsheet!W356,States),0)))</f>
        <v>1</v>
      </c>
      <c r="BC356" s="5" t="b">
        <f>OR(AND(ISBLANK(Spreadsheet!C356),LEN(Spreadsheet!X356)=0),AND(NOT(ISBLANK(Spreadsheet!C356)),LEN(Spreadsheet!X356)&gt;0,LEN(Spreadsheet!X356)=5,ISNUMBER(VALUE(Spreadsheet!X356))))</f>
        <v>1</v>
      </c>
      <c r="BD356" s="5" t="b">
        <f>OR(ISBLANK(Spreadsheet!Z356),LEN(Spreadsheet!Z356)&lt;=50)</f>
        <v>1</v>
      </c>
      <c r="BE356" s="5" t="b">
        <f>ISBLANK(Spreadsheet!AA356)</f>
        <v>1</v>
      </c>
      <c r="BF356" s="5" t="b">
        <f>ISBLANK(Spreadsheet!AB356)</f>
        <v>1</v>
      </c>
      <c r="BG356" s="5" t="b">
        <f>IF(ISERROR(DATEVALUE(TEXT(Spreadsheet!AC356,"mm/dd/yyyy")) &gt; DATEVALUE(TEXT(Spreadsheet!J356,"mm/dd/yyyy"))),IF(OR(AND(ISBLANK(Spreadsheet!AC356),ISBLANK(Spreadsheet!C356)),AND(NOT(ISBLANK(Spreadsheet!C356)),ISBLANK(Spreadsheet!AC356),NOT(ISBLANK(Spreadsheet!D356)))),TRUE,FALSE),IF(DATEVALUE(TEXT(Spreadsheet!AC356,"mm/dd/yyyy")) &gt; DATEVALUE(TEXT(Spreadsheet!J356,"mm/dd/yyyy")),TRUE,FALSE))</f>
        <v>1</v>
      </c>
      <c r="BH356" s="5" t="b">
        <f>OR(AND(ISBLANK(Spreadsheet!C356),ISBLANK(Spreadsheet!AE356)),AND(NOT(ISBLANK(Spreadsheet!C356)),NOT(ISBLANK(Spreadsheet!D356)),ISBLANK(Spreadsheet!AE356)),AND(NOT(ISBLANK(Spreadsheet!C356)),ISBLANK(Spreadsheet!D356),NOT(ISBLANK(Spreadsheet!AE356)),LEN(Spreadsheet!AE356)&lt;=100))</f>
        <v>1</v>
      </c>
      <c r="BI356" s="5" t="b">
        <f t="array" ref="BI356">IF(ISBLANK(Spreadsheet!AF356),TRUE,ISNUMBER(MATCH(TRUE,EXACT(Spreadsheet!AF356,CobraShortReasons),0)))</f>
        <v>1</v>
      </c>
      <c r="BJ356" s="5" t="b">
        <f ca="1">IF(ISERROR(DATEVALUE(TEXT(Spreadsheet!AG356,"mm/dd/yyyy")) &gt; TODAY()),IF(ISBLANK(Spreadsheet!AG356),TRUE,FALSE),IF(DATEVALUE(TEXT(Spreadsheet!AG356,"mm/dd/yyyy")) &gt; TODAY(),FALSE,TRUE))</f>
        <v>1</v>
      </c>
      <c r="BK356" s="5" t="b">
        <f>OR(ISBLANK(Spreadsheet!AH356),LEN(Spreadsheet!AH356)&lt;=25)</f>
        <v>1</v>
      </c>
      <c r="BL356" s="5" t="b">
        <f t="array" aca="1" ref="BL356" ca="1">IF(ISBLANK(Spreadsheet!AI356),TRUE,ISNUMBER(MATCH(TRUE,EXACT(Spreadsheet!AI356,INDIRECT(Spreadsheet!$D$2)),0)))</f>
        <v>1</v>
      </c>
      <c r="BM356" s="5" t="b">
        <f t="array" aca="1" ref="BM356" ca="1">IF(ISBLANK(Spreadsheet!AJ356),TRUE,ISNUMBER(MATCH(TRUE,EXACT(Spreadsheet!AJ356,INDIRECT(Spreadsheet!BJ356)),0)))</f>
        <v>1</v>
      </c>
      <c r="BN356" s="5" t="b">
        <f t="array" ref="BN356">IF(ISBLANK(Spreadsheet!AK356),TRUE,ISNUMBER(MATCH(TRUE,EXACT(Spreadsheet!AK356,DentalPlans),0)))</f>
        <v>1</v>
      </c>
      <c r="BO356" s="5" t="b">
        <f t="array" aca="1" ref="BO356" ca="1">IF(ISBLANK(Spreadsheet!AL356),TRUE,ISNUMBER(MATCH(TRUE,EXACT(Spreadsheet!AL356,INDIRECT(Spreadsheet!BK356)),0)))</f>
        <v>1</v>
      </c>
      <c r="BP356" s="5" t="b">
        <f t="array" ref="BP356">IF(ISBLANK(Spreadsheet!AM356),TRUE,ISNUMBER(MATCH(TRUE,EXACT(Spreadsheet!AM356,VisionPlans),0)))</f>
        <v>1</v>
      </c>
      <c r="BQ356" s="5" t="b">
        <f t="array" aca="1" ref="BQ356" ca="1">IF(ISBLANK(Spreadsheet!AN356),TRUE,ISNUMBER(MATCH(TRUE,EXACT(Spreadsheet!AN356,INDIRECT(Spreadsheet!BL356)),0)))</f>
        <v>1</v>
      </c>
      <c r="BR356" s="5" t="b">
        <f t="array" ref="BR356">IF(ISBLANK(Spreadsheet!AO356),TRUE,ISNUMBER(MATCH(TRUE,EXACT(Spreadsheet!AO356,LifeBenefitClasses),0)))</f>
        <v>1</v>
      </c>
      <c r="BS356" s="5" t="b">
        <f>IF(OR(ISBLANK(Spreadsheet!AO356), Spreadsheet!AO356="Waive"),IF(ISBLANK(Spreadsheet!AP356),TRUE,FALSE),IF(OR(AND(NOT(ISBLANK(Spreadsheet!AO356)),ISBLANK(Spreadsheet!AP356)),NOT(ISNUMBER(VALUE(Spreadsheet!AP356)))),FALSE,IF(OR(AND(Spreadsheet!AP356&lt;6,MOD(Spreadsheet!AP356*10,5)=0), MOD(Spreadsheet!AP356,5000)=0),TRUE,FALSE)))</f>
        <v>1</v>
      </c>
      <c r="BT356" s="5" t="b">
        <f t="array" ref="BT356">IF(ISBLANK(Spreadsheet!AQ356),TRUE,ISNUMBER(MATCH(TRUE,EXACT(Spreadsheet!AQ356,EnrollWaive),0)))</f>
        <v>1</v>
      </c>
      <c r="BU356" s="5" t="b">
        <f t="array" ref="BU356">IF(ISBLANK(Spreadsheet!AR356),TRUE,ISNUMBER(MATCH(TRUE,EXACT(Spreadsheet!AR356,LifeBenefitClasses),0)))</f>
        <v>1</v>
      </c>
      <c r="BV356" s="5" t="b">
        <f>IF(OR(ISBLANK(Spreadsheet!AR356), Spreadsheet!AR356="Waive"),IF(ISBLANK(Spreadsheet!AS356),TRUE,FALSE),IF(OR(AND(NOT(ISBLANK(Spreadsheet!AR356)),ISBLANK(Spreadsheet!AS356)),NOT(ISNUMBER(VALUE(Spreadsheet!AS356)))),FALSE,IF(OR(AND(Spreadsheet!AS356&lt;6,MOD(Spreadsheet!AS356*10,5)=0), MOD(Spreadsheet!AS356,10000)=0),TRUE,FALSE)))</f>
        <v>1</v>
      </c>
      <c r="BW356" s="5" t="b">
        <f t="array" ref="BW356">IF(ISBLANK(Spreadsheet!AT356),TRUE,ISNUMBER(MATCH(TRUE,EXACT(Spreadsheet!AT356,LifeBenefitClasses),0)))</f>
        <v>1</v>
      </c>
      <c r="BX356" s="5" t="b">
        <f>IF(OR(ISBLANK(Spreadsheet!AT356), Spreadsheet!AT356="Waive"),IF(ISBLANK(Spreadsheet!AU356),TRUE,FALSE),IF(OR(AND(NOT(ISBLANK(Spreadsheet!AT356)),ISBLANK(Spreadsheet!AU356)),NOT(ISNUMBER(VALUE(Spreadsheet!AU356)))),FALSE,IF(AND(NOT(OR(ISBLANK(Spreadsheet!AT356),Spreadsheet!AT356="Waive")),NOT(OR(ISBLANK(Spreadsheet!AR356),Spreadsheet!AR356="Waive")),MOD(Spreadsheet!AU356,5000)=0, Spreadsheet!AU356&lt;=(Spreadsheet!AS356*0.5)),TRUE,FALSE)))</f>
        <v>1</v>
      </c>
      <c r="BY356" s="5" t="b">
        <f t="array" ref="BY356">IF(ISBLANK(Spreadsheet!AV356),TRUE,ISNUMBER(MATCH(TRUE,EXACT(Spreadsheet!AV356,EnrollWaive),0)))</f>
        <v>1</v>
      </c>
      <c r="BZ356" s="5" t="b">
        <f t="array" ref="BZ356">IF(ISBLANK(Spreadsheet!AW356),TRUE,ISNUMBER(MATCH(TRUE,EXACT(Spreadsheet!AW356,LifeBenefitClasses),0)))</f>
        <v>1</v>
      </c>
      <c r="CA356" s="5" t="b">
        <f t="array" ref="CA356">IF(ISBLANK(Spreadsheet!AX356),TRUE,ISNUMBER(MATCH(TRUE,EXACT(Spreadsheet!AX356,LifeBenefitClasses),0)))</f>
        <v>1</v>
      </c>
      <c r="CB356" s="5" t="b">
        <f t="array" ref="CB356">IF(ISBLANK(Spreadsheet!AY356),TRUE,ISNUMBER(MATCH(TRUE,EXACT(Spreadsheet!AY356,LifeBenefitClasses),0)))</f>
        <v>1</v>
      </c>
      <c r="CC356" s="5" t="b">
        <f t="array" ref="CC356">IF(ISBLANK(Spreadsheet!AZ356),TRUE,ISNUMBER(MATCH(TRUE,EXACT(Spreadsheet!AZ356,LifeBenefitClasses),0)))</f>
        <v>1</v>
      </c>
      <c r="CD356" s="5" t="b">
        <f t="array" ref="CD356">IF(ISBLANK(Spreadsheet!BA356),TRUE,ISNUMBER(MATCH(TRUE,EXACT(Spreadsheet!BA356,LifeBenefitClasses),0)))</f>
        <v>1</v>
      </c>
      <c r="CE356" s="5" t="b">
        <f>IF(OR(ISBLANK(Spreadsheet!BA356), Spreadsheet!BA356="Waive"),IF(ISBLANK(Spreadsheet!BB356),TRUE,FALSE),IF(OR(AND(NOT(ISBLANK(Spreadsheet!BA356)),ISBLANK(Spreadsheet!BB356)),NOT(ISNUMBER(VALUE(Spreadsheet!BB356))),ISBLANK(Spreadsheet!BC356),NOT(ISNUMBER(VALUE(Spreadsheet!BC356)))),FALSE,IF(AND(Spreadsheet!BB356&gt;=50000,Spreadsheet!BB356&lt;=250000,MOD(Spreadsheet!BB356,10000)=0,Spreadsheet!BB356&lt;=(10*Spreadsheet!BC356)),TRUE,FALSE)))</f>
        <v>1</v>
      </c>
      <c r="CF356" s="5" t="b">
        <f>IF(NOT(ISBLANK(Spreadsheet!BC356)),AND(ISNUMBER(VALUE(Spreadsheet!BC356)),Spreadsheet!BC356&gt;0),AND(OR(ISBLANK(Spreadsheet!AO356),Spreadsheet!AO356="Waive",AND(NOT(OR(ISBLANK(Spreadsheet!AO356),Spreadsheet!AO356="Waive")),Spreadsheet!AP356&gt;=6)),OR(ISBLANK(Spreadsheet!AR356),AND(NOT(OR(ISBLANK(Spreadsheet!AR356),Spreadsheet!AR356="Waive")),Spreadsheet!AS356&gt;=6)),OR(ISBLANK(Spreadsheet!AW356)),OR(ISBLANK(Spreadsheet!AX356)),OR(ISBLANK(Spreadsheet!AY356)),OR(ISBLANK(Spreadsheet!AZ356)),OR(ISBLANK(Spreadsheet!BA356),Spreadsheet!BA356="Waive")))</f>
        <v>1</v>
      </c>
      <c r="CG356" s="5" t="b">
        <f t="shared" ca="1" si="25"/>
        <v>1</v>
      </c>
    </row>
    <row r="357" spans="8:85" x14ac:dyDescent="0.3">
      <c r="H357" s="5">
        <f t="shared" ca="1" si="22"/>
        <v>2</v>
      </c>
      <c r="I357" s="5" t="str">
        <f t="shared" ca="1" si="23"/>
        <v/>
      </c>
      <c r="J357" s="5" t="str">
        <f>IF(AND(NOT(ISBLANK(Spreadsheet!C357)),ISBLANK(Spreadsheet!D357)),Spreadsheet!F357&amp;" "&amp;Spreadsheet!H357,"")</f>
        <v/>
      </c>
      <c r="K357" s="5">
        <f>IF(AND(NOT(ISBLANK(Spreadsheet!C357)),ISBLANK(Spreadsheet!D357)),COUNTIFS(Spreadsheet!E358:E$786,"=Child",Spreadsheet!C358:C$786, "="&amp;Spreadsheet!C357) + COUNTIFS(Spreadsheet!E358:E$786,"=Step-child",Spreadsheet!C358:C$786, "="&amp;Spreadsheet!C357),0)</f>
        <v>0</v>
      </c>
      <c r="L357" s="5">
        <f>IF(NOT(ISBLANK(J357)),COUNTIFS(Spreadsheet!E358:E$786,"=Wife",Spreadsheet!C358:C$786, "="&amp;Spreadsheet!C357) + COUNTIFS(Spreadsheet!E358:E$786,"=Husband",Spreadsheet!C358:C$786, "="&amp;Spreadsheet!C357),0)</f>
        <v>0</v>
      </c>
      <c r="M357" s="5">
        <f>IF(NOT(ISBLANK(Spreadsheet!AJ357)),VLOOKUP(Spreadsheet!AJ357,'Drop Downs'!$P$2:$R$16,3,FALSE),0)</f>
        <v>0</v>
      </c>
      <c r="N357" s="5">
        <f>IF(NOT(ISBLANK(Spreadsheet!AJ357)), VLOOKUP(Spreadsheet!AJ357,'Drop Downs'!$P$2:$R$16,2,FALSE),0)</f>
        <v>0</v>
      </c>
      <c r="O357" s="5">
        <f>IF(NOT(ISBLANK(Spreadsheet!AL357)),VLOOKUP(Spreadsheet!AL357,'Drop Downs'!$P$2:$R$16,3,FALSE), 0)</f>
        <v>0</v>
      </c>
      <c r="P357" s="5">
        <f>IF(NOT(ISBLANK(Spreadsheet!AL357)),VLOOKUP(Spreadsheet!AL357,'Drop Downs'!$P$2:$R$16,2,FALSE),0)</f>
        <v>0</v>
      </c>
      <c r="Q357" s="5">
        <f>IF(NOT(ISBLANK(Spreadsheet!AN357)),VLOOKUP(Spreadsheet!AN357,'Drop Downs'!$P$2:$R$16,3,FALSE),0)</f>
        <v>0</v>
      </c>
      <c r="R357" s="5">
        <f>IF(NOT(ISBLANK(Spreadsheet!AN357)),VLOOKUP(Spreadsheet!AN357,'Drop Downs'!$P$2:$R$16,2,FALSE),0)</f>
        <v>0</v>
      </c>
      <c r="S357" s="5" t="str">
        <f>IF(OR(M357&gt;K357,N357&gt;L357,O357&gt;K357, Q357&gt;K357,N357&gt;L357, P357&gt;L357, R357&gt;L357),"Member currently has a coverage election over what he/she needs.  Please add more dependents or adjust the coverage election.","")&amp;(IF(AND(NOT(ISBLANK(Spreadsheet!C357)),NOT(ISBLANK(Spreadsheet!D357)),ISBLANK(Spreadsheet!E357)),"Dependent lacks a relationship to member.Please select one from the drop-down.",""))</f>
        <v/>
      </c>
      <c r="T357" s="5" t="b">
        <f t="shared" si="24"/>
        <v>1</v>
      </c>
      <c r="U357" s="5" t="b">
        <f>OR(ISBLANK(Spreadsheet!C357),IF(NOT(ISBLANK(Spreadsheet!D357)),NOT(ISBLANK(Spreadsheet!E357)),TRUE))</f>
        <v>1</v>
      </c>
      <c r="V357" s="5" t="b">
        <f>OR(ISBLANK(Spreadsheet!C357), NOT(ISBLANK(Spreadsheet!I357)))</f>
        <v>1</v>
      </c>
      <c r="W357" s="5" t="b">
        <f>OR(ISBLANK(Spreadsheet!D357),NOT(ISBLANK(Spreadsheet!C357)))</f>
        <v>1</v>
      </c>
      <c r="X357" s="155" t="str">
        <f>REPT("0",MIN(FIND({1,2,3,4,5,6,7,8,9},Spreadsheet!C357&amp;"123456789"))-1)&amp;IF(ISBLANK(Spreadsheet!C357),"",SUMPRODUCT(MID(0&amp;Spreadsheet!C357,LARGE(INDEX(ISNUMBER(--MID(Spreadsheet!C357,ROW($1:$225),1))*
 ROW($1:$225),0),ROW($1:$225))+1,1)*10^ROW($1:$225)/10))</f>
        <v/>
      </c>
      <c r="Y357" s="5" t="b">
        <f>IF(NOT(ISBLANK(Spreadsheet!C357)),IF(AND(ISNUMBER(VALUE(Spreadsheet!C357)), LEN(Spreadsheet!C357)=9),TRUE,FALSE),TRUE)</f>
        <v>1</v>
      </c>
      <c r="Z357" s="155" t="str">
        <f>REPT("0",MIN(FIND({1,2,3,4,5,6,7,8,9},Spreadsheet!D357&amp;"123456789"))-1)&amp;IF(ISBLANK(Spreadsheet!D357),"",SUMPRODUCT(MID(0&amp;Spreadsheet!D357,LARGE(INDEX(ISNUMBER(--MID(Spreadsheet!D357,ROW($1:$225),1))*
 ROW($1:$225),0),ROW($1:$225))+1,1)*10^ROW($1:$225)/10))</f>
        <v/>
      </c>
      <c r="AA357" s="5" t="b">
        <f>IF(AND(NOT(ISBLANK(Spreadsheet!D357)),NOT(ISBLANK(Spreadsheet!C357))),IF(AND(ISNUMBER(VALUE(Spreadsheet!D357)), LEN(Spreadsheet!D357)=9),TRUE,FALSE),IF(AND(NOT(ISBLANK(Spreadsheet!D357)),ISBLANK(Spreadsheet!C357)),FALSE,TRUE))</f>
        <v>1</v>
      </c>
      <c r="AB357" s="5" t="b">
        <f>OR(ISBLANK(Spreadsheet!Y357),IF(NOT(ISBLANK(Spreadsheet!Y357)),LEN(Spreadsheet!Y357)=10,ISNUMBER(VALUE(Spreadsheet!Y357))))</f>
        <v>1</v>
      </c>
      <c r="AC357" s="5" t="b">
        <f>OR(ISBLANK(Spreadsheet!AI357), AND(NOT(ISBLANK(Spreadsheet!AJ357)), NOT(ISNUMBER(SEARCH("Waive",Spreadsheet!AJ357)))))</f>
        <v>1</v>
      </c>
      <c r="AD357" s="5" t="b">
        <f>OR(ISBLANK(Spreadsheet!AK357), AND(NOT(ISBLANK(Spreadsheet!AL357)), NOT(ISNUMBER(SEARCH("Waive",Spreadsheet!AL357)))))</f>
        <v>1</v>
      </c>
      <c r="AE357" s="5" t="b">
        <f>OR(ISBLANK(Spreadsheet!AM357), AND(NOT(ISBLANK(Spreadsheet!AN357)), NOT(ISNUMBER(SEARCH("Waive", Spreadsheet!AN357)))))</f>
        <v>1</v>
      </c>
      <c r="AF357" s="5" t="b">
        <f>OR(ISBLANK(Spreadsheet!C357), NOT(ISBLANK(Spreadsheet!D357)),NOT(ISBLANK(Spreadsheet!L357)))</f>
        <v>1</v>
      </c>
      <c r="AG357" s="5" t="b">
        <f>IF(AND(NOT(ISBLANK(Spreadsheet!C357)), NOT(ISBLANK(Spreadsheet!D357)),Spreadsheet!C357&lt;&gt;Spreadsheet!D357),IF(ISERROR(VLOOKUP(Spreadsheet!C357, Spreadsheet!$C$6:'Spreadsheet'!$C356,1,FALSE)), FALSE, TRUE),TRUE)</f>
        <v>1</v>
      </c>
      <c r="AH357" s="5" t="b">
        <f>Spreadsheet!$B$2=Spreadsheet!AD357</f>
        <v>1</v>
      </c>
      <c r="AI357" s="5" t="b">
        <f>IF(ISBLANK(Spreadsheet!G357),TRUE,IF(OR(LEN(Spreadsheet!G357)&gt;1,ISNUMBER(VALUE(Spreadsheet!G357))),FALSE,TRUE))</f>
        <v>1</v>
      </c>
      <c r="AJ357" s="5" t="b">
        <f>OR(ISBLANK(Spreadsheet!C357), NOT(ISBLANK(Spreadsheet!B357)), NOT(ISBLANK(Spreadsheet!D357)))</f>
        <v>1</v>
      </c>
      <c r="AK357" s="5" t="b">
        <f t="array" ref="AK357">IF(OR(AND(ISBLANK(Spreadsheet!E357),ISBLANK(Spreadsheet!D357),NOT(ISBLANK(Spreadsheet!C357))),AND(ISBLANK(Spreadsheet!E357),ISBLANK(Spreadsheet!D357),ISBLANK(Spreadsheet!C357))),TRUE,ISNUMBER(MATCH(TRUE,EXACT(Spreadsheet!E357,Relationships),0)))</f>
        <v>1</v>
      </c>
      <c r="AL357" s="5" t="b">
        <f>IF(NOT(ISBLANK(Spreadsheet!C357)),IF(OR(ISBLANK(Spreadsheet!F357),LEN(Spreadsheet!F357)&gt;40),FALSE,TRUE),TRUE)</f>
        <v>1</v>
      </c>
      <c r="AM357" s="5" t="b">
        <f>IF(NOT(ISBLANK(Spreadsheet!C357)),IF(OR(ISBLANK(Spreadsheet!H357),LEN(Spreadsheet!H357)&gt;40),FALSE,TRUE),TRUE)</f>
        <v>1</v>
      </c>
      <c r="AN357" s="5" t="b">
        <f t="array" ref="AN357">IF(ISBLANK(Spreadsheet!I357),TRUE,ISNUMBER(MATCH(TRUE,EXACT(Spreadsheet!I357,GenderValues),0)))</f>
        <v>1</v>
      </c>
      <c r="AO357" s="5" t="b">
        <f ca="1">IF(ISERROR(DATEVALUE(TEXT(Spreadsheet!J357,"mm/dd/yyyy")) &gt; TODAY()),IF(AND(ISBLANK(Spreadsheet!J357),ISBLANK(Spreadsheet!C357)),TRUE,FALSE),IF(DATEVALUE(TEXT(Spreadsheet!J357,"mm/dd/yyyy")) &gt; TODAY(),FALSE,TRUE))</f>
        <v>1</v>
      </c>
      <c r="AP357" s="5" t="b">
        <f>OR(ISBLANK(Spreadsheet!K357),LEN(Spreadsheet!K357)&lt;=100)</f>
        <v>1</v>
      </c>
      <c r="AQ357" s="5" t="b">
        <f t="array" ref="AQ357">IF(OR(AND(ISBLANK(Spreadsheet!L357),ISBLANK(Spreadsheet!C357)),AND(NOT(ISBLANK(Spreadsheet!C357)),NOT(ISBLANK(Spreadsheet!D357)))),TRUE,ISNUMBER(MATCH(TRUE,EXACT(Spreadsheet!L357,MaritalStatus),0)))</f>
        <v>1</v>
      </c>
      <c r="AR357" s="5" t="b">
        <f ca="1">IF(ISERROR(DATEVALUE(TEXT(Spreadsheet!M357,"mm/dd/yyyy")) &gt; TODAY()),IF(ISBLANK(Spreadsheet!M357),TRUE,FALSE),IF(DATEVALUE(TEXT(Spreadsheet!M357,"mm/dd/yyyy")) &gt; TODAY(),FALSE,TRUE))</f>
        <v>1</v>
      </c>
      <c r="AS357" s="5" t="b">
        <f>OR(ISBLANK(Spreadsheet!N357),LEN(Spreadsheet!N357)&lt;=100)</f>
        <v>1</v>
      </c>
      <c r="AT357" s="5" t="b">
        <f>OR(ISBLANK(Spreadsheet!O357),UPPER(Spreadsheet!O357)="YES")</f>
        <v>1</v>
      </c>
      <c r="AU357" s="5" t="b">
        <f>OR(ISBLANK(Spreadsheet!P357),UPPER(Spreadsheet!P357)="YES")</f>
        <v>1</v>
      </c>
      <c r="AV357" s="5" t="b">
        <f t="array" ref="AV357">IF(ISBLANK(Spreadsheet!Q357),TRUE,ISNUMBER(MATCH(TRUE,EXACT(Spreadsheet!Q357,OnGroupsPriorIns),0)))</f>
        <v>1</v>
      </c>
      <c r="AW357" s="5" t="b">
        <f>OR(ISBLANK(Spreadsheet!R357),UPPER(Spreadsheet!R357)="YES")</f>
        <v>1</v>
      </c>
      <c r="AX357" s="5" t="b">
        <f>OR(ISBLANK(Spreadsheet!S357),UPPER(Spreadsheet!S357)="YES")</f>
        <v>1</v>
      </c>
      <c r="AY357" s="5" t="b">
        <f>OR(AND(ISBLANK(Spreadsheet!C357),LEN(Spreadsheet!T357)=0),AND(NOT(ISBLANK(Spreadsheet!C357)),LEN(Spreadsheet!T357)&gt;0,LEN(Spreadsheet!T357)&lt;=50))</f>
        <v>1</v>
      </c>
      <c r="AZ357" s="5" t="b">
        <f>OR(LEN(Spreadsheet!U357)=0,AND(LEN(Spreadsheet!U357)&gt;0,LEN(Spreadsheet!U357)&lt;=50))</f>
        <v>1</v>
      </c>
      <c r="BA357" s="5" t="b">
        <f>OR(AND(ISBLANK(Spreadsheet!C357),LEN(Spreadsheet!V357)=0),AND(NOT(ISBLANK(Spreadsheet!C357)),LEN(Spreadsheet!V357)&gt;0,LEN(Spreadsheet!V357)&lt;=50))</f>
        <v>1</v>
      </c>
      <c r="BB357" s="5" t="b">
        <f t="array" ref="BB357">IF(AND(ISBLANK(Spreadsheet!C357),LEN(Spreadsheet!W357)=0),TRUE,ISNUMBER(MATCH(TRUE,EXACT(Spreadsheet!W357,States),0)))</f>
        <v>1</v>
      </c>
      <c r="BC357" s="5" t="b">
        <f>OR(AND(ISBLANK(Spreadsheet!C357),LEN(Spreadsheet!X357)=0),AND(NOT(ISBLANK(Spreadsheet!C357)),LEN(Spreadsheet!X357)&gt;0,LEN(Spreadsheet!X357)=5,ISNUMBER(VALUE(Spreadsheet!X357))))</f>
        <v>1</v>
      </c>
      <c r="BD357" s="5" t="b">
        <f>OR(ISBLANK(Spreadsheet!Z357),LEN(Spreadsheet!Z357)&lt;=50)</f>
        <v>1</v>
      </c>
      <c r="BE357" s="5" t="b">
        <f>ISBLANK(Spreadsheet!AA357)</f>
        <v>1</v>
      </c>
      <c r="BF357" s="5" t="b">
        <f>ISBLANK(Spreadsheet!AB357)</f>
        <v>1</v>
      </c>
      <c r="BG357" s="5" t="b">
        <f>IF(ISERROR(DATEVALUE(TEXT(Spreadsheet!AC357,"mm/dd/yyyy")) &gt; DATEVALUE(TEXT(Spreadsheet!J357,"mm/dd/yyyy"))),IF(OR(AND(ISBLANK(Spreadsheet!AC357),ISBLANK(Spreadsheet!C357)),AND(NOT(ISBLANK(Spreadsheet!C357)),ISBLANK(Spreadsheet!AC357),NOT(ISBLANK(Spreadsheet!D357)))),TRUE,FALSE),IF(DATEVALUE(TEXT(Spreadsheet!AC357,"mm/dd/yyyy")) &gt; DATEVALUE(TEXT(Spreadsheet!J357,"mm/dd/yyyy")),TRUE,FALSE))</f>
        <v>1</v>
      </c>
      <c r="BH357" s="5" t="b">
        <f>OR(AND(ISBLANK(Spreadsheet!C357),ISBLANK(Spreadsheet!AE357)),AND(NOT(ISBLANK(Spreadsheet!C357)),NOT(ISBLANK(Spreadsheet!D357)),ISBLANK(Spreadsheet!AE357)),AND(NOT(ISBLANK(Spreadsheet!C357)),ISBLANK(Spreadsheet!D357),NOT(ISBLANK(Spreadsheet!AE357)),LEN(Spreadsheet!AE357)&lt;=100))</f>
        <v>1</v>
      </c>
      <c r="BI357" s="5" t="b">
        <f t="array" ref="BI357">IF(ISBLANK(Spreadsheet!AF357),TRUE,ISNUMBER(MATCH(TRUE,EXACT(Spreadsheet!AF357,CobraShortReasons),0)))</f>
        <v>1</v>
      </c>
      <c r="BJ357" s="5" t="b">
        <f ca="1">IF(ISERROR(DATEVALUE(TEXT(Spreadsheet!AG357,"mm/dd/yyyy")) &gt; TODAY()),IF(ISBLANK(Spreadsheet!AG357),TRUE,FALSE),IF(DATEVALUE(TEXT(Spreadsheet!AG357,"mm/dd/yyyy")) &gt; TODAY(),FALSE,TRUE))</f>
        <v>1</v>
      </c>
      <c r="BK357" s="5" t="b">
        <f>OR(ISBLANK(Spreadsheet!AH357),LEN(Spreadsheet!AH357)&lt;=25)</f>
        <v>1</v>
      </c>
      <c r="BL357" s="5" t="b">
        <f t="array" aca="1" ref="BL357" ca="1">IF(ISBLANK(Spreadsheet!AI357),TRUE,ISNUMBER(MATCH(TRUE,EXACT(Spreadsheet!AI357,INDIRECT(Spreadsheet!$D$2)),0)))</f>
        <v>1</v>
      </c>
      <c r="BM357" s="5" t="b">
        <f t="array" aca="1" ref="BM357" ca="1">IF(ISBLANK(Spreadsheet!AJ357),TRUE,ISNUMBER(MATCH(TRUE,EXACT(Spreadsheet!AJ357,INDIRECT(Spreadsheet!BJ357)),0)))</f>
        <v>1</v>
      </c>
      <c r="BN357" s="5" t="b">
        <f t="array" ref="BN357">IF(ISBLANK(Spreadsheet!AK357),TRUE,ISNUMBER(MATCH(TRUE,EXACT(Spreadsheet!AK357,DentalPlans),0)))</f>
        <v>1</v>
      </c>
      <c r="BO357" s="5" t="b">
        <f t="array" aca="1" ref="BO357" ca="1">IF(ISBLANK(Spreadsheet!AL357),TRUE,ISNUMBER(MATCH(TRUE,EXACT(Spreadsheet!AL357,INDIRECT(Spreadsheet!BK357)),0)))</f>
        <v>1</v>
      </c>
      <c r="BP357" s="5" t="b">
        <f t="array" ref="BP357">IF(ISBLANK(Spreadsheet!AM357),TRUE,ISNUMBER(MATCH(TRUE,EXACT(Spreadsheet!AM357,VisionPlans),0)))</f>
        <v>1</v>
      </c>
      <c r="BQ357" s="5" t="b">
        <f t="array" aca="1" ref="BQ357" ca="1">IF(ISBLANK(Spreadsheet!AN357),TRUE,ISNUMBER(MATCH(TRUE,EXACT(Spreadsheet!AN357,INDIRECT(Spreadsheet!BL357)),0)))</f>
        <v>1</v>
      </c>
      <c r="BR357" s="5" t="b">
        <f t="array" ref="BR357">IF(ISBLANK(Spreadsheet!AO357),TRUE,ISNUMBER(MATCH(TRUE,EXACT(Spreadsheet!AO357,LifeBenefitClasses),0)))</f>
        <v>1</v>
      </c>
      <c r="BS357" s="5" t="b">
        <f>IF(OR(ISBLANK(Spreadsheet!AO357), Spreadsheet!AO357="Waive"),IF(ISBLANK(Spreadsheet!AP357),TRUE,FALSE),IF(OR(AND(NOT(ISBLANK(Spreadsheet!AO357)),ISBLANK(Spreadsheet!AP357)),NOT(ISNUMBER(VALUE(Spreadsheet!AP357)))),FALSE,IF(OR(AND(Spreadsheet!AP357&lt;6,MOD(Spreadsheet!AP357*10,5)=0), MOD(Spreadsheet!AP357,5000)=0),TRUE,FALSE)))</f>
        <v>1</v>
      </c>
      <c r="BT357" s="5" t="b">
        <f t="array" ref="BT357">IF(ISBLANK(Spreadsheet!AQ357),TRUE,ISNUMBER(MATCH(TRUE,EXACT(Spreadsheet!AQ357,EnrollWaive),0)))</f>
        <v>1</v>
      </c>
      <c r="BU357" s="5" t="b">
        <f t="array" ref="BU357">IF(ISBLANK(Spreadsheet!AR357),TRUE,ISNUMBER(MATCH(TRUE,EXACT(Spreadsheet!AR357,LifeBenefitClasses),0)))</f>
        <v>1</v>
      </c>
      <c r="BV357" s="5" t="b">
        <f>IF(OR(ISBLANK(Spreadsheet!AR357), Spreadsheet!AR357="Waive"),IF(ISBLANK(Spreadsheet!AS357),TRUE,FALSE),IF(OR(AND(NOT(ISBLANK(Spreadsheet!AR357)),ISBLANK(Spreadsheet!AS357)),NOT(ISNUMBER(VALUE(Spreadsheet!AS357)))),FALSE,IF(OR(AND(Spreadsheet!AS357&lt;6,MOD(Spreadsheet!AS357*10,5)=0), MOD(Spreadsheet!AS357,10000)=0),TRUE,FALSE)))</f>
        <v>1</v>
      </c>
      <c r="BW357" s="5" t="b">
        <f t="array" ref="BW357">IF(ISBLANK(Spreadsheet!AT357),TRUE,ISNUMBER(MATCH(TRUE,EXACT(Spreadsheet!AT357,LifeBenefitClasses),0)))</f>
        <v>1</v>
      </c>
      <c r="BX357" s="5" t="b">
        <f>IF(OR(ISBLANK(Spreadsheet!AT357), Spreadsheet!AT357="Waive"),IF(ISBLANK(Spreadsheet!AU357),TRUE,FALSE),IF(OR(AND(NOT(ISBLANK(Spreadsheet!AT357)),ISBLANK(Spreadsheet!AU357)),NOT(ISNUMBER(VALUE(Spreadsheet!AU357)))),FALSE,IF(AND(NOT(OR(ISBLANK(Spreadsheet!AT357),Spreadsheet!AT357="Waive")),NOT(OR(ISBLANK(Spreadsheet!AR357),Spreadsheet!AR357="Waive")),MOD(Spreadsheet!AU357,5000)=0, Spreadsheet!AU357&lt;=(Spreadsheet!AS357*0.5)),TRUE,FALSE)))</f>
        <v>1</v>
      </c>
      <c r="BY357" s="5" t="b">
        <f t="array" ref="BY357">IF(ISBLANK(Spreadsheet!AV357),TRUE,ISNUMBER(MATCH(TRUE,EXACT(Spreadsheet!AV357,EnrollWaive),0)))</f>
        <v>1</v>
      </c>
      <c r="BZ357" s="5" t="b">
        <f t="array" ref="BZ357">IF(ISBLANK(Spreadsheet!AW357),TRUE,ISNUMBER(MATCH(TRUE,EXACT(Spreadsheet!AW357,LifeBenefitClasses),0)))</f>
        <v>1</v>
      </c>
      <c r="CA357" s="5" t="b">
        <f t="array" ref="CA357">IF(ISBLANK(Spreadsheet!AX357),TRUE,ISNUMBER(MATCH(TRUE,EXACT(Spreadsheet!AX357,LifeBenefitClasses),0)))</f>
        <v>1</v>
      </c>
      <c r="CB357" s="5" t="b">
        <f t="array" ref="CB357">IF(ISBLANK(Spreadsheet!AY357),TRUE,ISNUMBER(MATCH(TRUE,EXACT(Spreadsheet!AY357,LifeBenefitClasses),0)))</f>
        <v>1</v>
      </c>
      <c r="CC357" s="5" t="b">
        <f t="array" ref="CC357">IF(ISBLANK(Spreadsheet!AZ357),TRUE,ISNUMBER(MATCH(TRUE,EXACT(Spreadsheet!AZ357,LifeBenefitClasses),0)))</f>
        <v>1</v>
      </c>
      <c r="CD357" s="5" t="b">
        <f t="array" ref="CD357">IF(ISBLANK(Spreadsheet!BA357),TRUE,ISNUMBER(MATCH(TRUE,EXACT(Spreadsheet!BA357,LifeBenefitClasses),0)))</f>
        <v>1</v>
      </c>
      <c r="CE357" s="5" t="b">
        <f>IF(OR(ISBLANK(Spreadsheet!BA357), Spreadsheet!BA357="Waive"),IF(ISBLANK(Spreadsheet!BB357),TRUE,FALSE),IF(OR(AND(NOT(ISBLANK(Spreadsheet!BA357)),ISBLANK(Spreadsheet!BB357)),NOT(ISNUMBER(VALUE(Spreadsheet!BB357))),ISBLANK(Spreadsheet!BC357),NOT(ISNUMBER(VALUE(Spreadsheet!BC357)))),FALSE,IF(AND(Spreadsheet!BB357&gt;=50000,Spreadsheet!BB357&lt;=250000,MOD(Spreadsheet!BB357,10000)=0,Spreadsheet!BB357&lt;=(10*Spreadsheet!BC357)),TRUE,FALSE)))</f>
        <v>1</v>
      </c>
      <c r="CF357" s="5" t="b">
        <f>IF(NOT(ISBLANK(Spreadsheet!BC357)),AND(ISNUMBER(VALUE(Spreadsheet!BC357)),Spreadsheet!BC357&gt;0),AND(OR(ISBLANK(Spreadsheet!AO357),Spreadsheet!AO357="Waive",AND(NOT(OR(ISBLANK(Spreadsheet!AO357),Spreadsheet!AO357="Waive")),Spreadsheet!AP357&gt;=6)),OR(ISBLANK(Spreadsheet!AR357),AND(NOT(OR(ISBLANK(Spreadsheet!AR357),Spreadsheet!AR357="Waive")),Spreadsheet!AS357&gt;=6)),OR(ISBLANK(Spreadsheet!AW357)),OR(ISBLANK(Spreadsheet!AX357)),OR(ISBLANK(Spreadsheet!AY357)),OR(ISBLANK(Spreadsheet!AZ357)),OR(ISBLANK(Spreadsheet!BA357),Spreadsheet!BA357="Waive")))</f>
        <v>1</v>
      </c>
      <c r="CG357" s="5" t="b">
        <f t="shared" ca="1" si="25"/>
        <v>1</v>
      </c>
    </row>
    <row r="358" spans="8:85" x14ac:dyDescent="0.3">
      <c r="H358" s="5">
        <f t="shared" ca="1" si="22"/>
        <v>2</v>
      </c>
      <c r="I358" s="5" t="str">
        <f t="shared" ca="1" si="23"/>
        <v/>
      </c>
      <c r="J358" s="5" t="str">
        <f>IF(AND(NOT(ISBLANK(Spreadsheet!C358)),ISBLANK(Spreadsheet!D358)),Spreadsheet!F358&amp;" "&amp;Spreadsheet!H358,"")</f>
        <v/>
      </c>
      <c r="K358" s="5">
        <f>IF(AND(NOT(ISBLANK(Spreadsheet!C358)),ISBLANK(Spreadsheet!D358)),COUNTIFS(Spreadsheet!E359:E$786,"=Child",Spreadsheet!C359:C$786, "="&amp;Spreadsheet!C358) + COUNTIFS(Spreadsheet!E359:E$786,"=Step-child",Spreadsheet!C359:C$786, "="&amp;Spreadsheet!C358),0)</f>
        <v>0</v>
      </c>
      <c r="L358" s="5">
        <f>IF(NOT(ISBLANK(J358)),COUNTIFS(Spreadsheet!E359:E$786,"=Wife",Spreadsheet!C359:C$786, "="&amp;Spreadsheet!C358) + COUNTIFS(Spreadsheet!E359:E$786,"=Husband",Spreadsheet!C359:C$786, "="&amp;Spreadsheet!C358),0)</f>
        <v>0</v>
      </c>
      <c r="M358" s="5">
        <f>IF(NOT(ISBLANK(Spreadsheet!AJ358)),VLOOKUP(Spreadsheet!AJ358,'Drop Downs'!$P$2:$R$16,3,FALSE),0)</f>
        <v>0</v>
      </c>
      <c r="N358" s="5">
        <f>IF(NOT(ISBLANK(Spreadsheet!AJ358)), VLOOKUP(Spreadsheet!AJ358,'Drop Downs'!$P$2:$R$16,2,FALSE),0)</f>
        <v>0</v>
      </c>
      <c r="O358" s="5">
        <f>IF(NOT(ISBLANK(Spreadsheet!AL358)),VLOOKUP(Spreadsheet!AL358,'Drop Downs'!$P$2:$R$16,3,FALSE), 0)</f>
        <v>0</v>
      </c>
      <c r="P358" s="5">
        <f>IF(NOT(ISBLANK(Spreadsheet!AL358)),VLOOKUP(Spreadsheet!AL358,'Drop Downs'!$P$2:$R$16,2,FALSE),0)</f>
        <v>0</v>
      </c>
      <c r="Q358" s="5">
        <f>IF(NOT(ISBLANK(Spreadsheet!AN358)),VLOOKUP(Spreadsheet!AN358,'Drop Downs'!$P$2:$R$16,3,FALSE),0)</f>
        <v>0</v>
      </c>
      <c r="R358" s="5">
        <f>IF(NOT(ISBLANK(Spreadsheet!AN358)),VLOOKUP(Spreadsheet!AN358,'Drop Downs'!$P$2:$R$16,2,FALSE),0)</f>
        <v>0</v>
      </c>
      <c r="S358" s="5" t="str">
        <f>IF(OR(M358&gt;K358,N358&gt;L358,O358&gt;K358, Q358&gt;K358,N358&gt;L358, P358&gt;L358, R358&gt;L358),"Member currently has a coverage election over what he/she needs.  Please add more dependents or adjust the coverage election.","")&amp;(IF(AND(NOT(ISBLANK(Spreadsheet!C358)),NOT(ISBLANK(Spreadsheet!D358)),ISBLANK(Spreadsheet!E358)),"Dependent lacks a relationship to member.Please select one from the drop-down.",""))</f>
        <v/>
      </c>
      <c r="T358" s="5" t="b">
        <f t="shared" si="24"/>
        <v>1</v>
      </c>
      <c r="U358" s="5" t="b">
        <f>OR(ISBLANK(Spreadsheet!C358),IF(NOT(ISBLANK(Spreadsheet!D358)),NOT(ISBLANK(Spreadsheet!E358)),TRUE))</f>
        <v>1</v>
      </c>
      <c r="V358" s="5" t="b">
        <f>OR(ISBLANK(Spreadsheet!C358), NOT(ISBLANK(Spreadsheet!I358)))</f>
        <v>1</v>
      </c>
      <c r="W358" s="5" t="b">
        <f>OR(ISBLANK(Spreadsheet!D358),NOT(ISBLANK(Spreadsheet!C358)))</f>
        <v>1</v>
      </c>
      <c r="X358" s="155" t="str">
        <f>REPT("0",MIN(FIND({1,2,3,4,5,6,7,8,9},Spreadsheet!C358&amp;"123456789"))-1)&amp;IF(ISBLANK(Spreadsheet!C358),"",SUMPRODUCT(MID(0&amp;Spreadsheet!C358,LARGE(INDEX(ISNUMBER(--MID(Spreadsheet!C358,ROW($1:$225),1))*
 ROW($1:$225),0),ROW($1:$225))+1,1)*10^ROW($1:$225)/10))</f>
        <v/>
      </c>
      <c r="Y358" s="5" t="b">
        <f>IF(NOT(ISBLANK(Spreadsheet!C358)),IF(AND(ISNUMBER(VALUE(Spreadsheet!C358)), LEN(Spreadsheet!C358)=9),TRUE,FALSE),TRUE)</f>
        <v>1</v>
      </c>
      <c r="Z358" s="155" t="str">
        <f>REPT("0",MIN(FIND({1,2,3,4,5,6,7,8,9},Spreadsheet!D358&amp;"123456789"))-1)&amp;IF(ISBLANK(Spreadsheet!D358),"",SUMPRODUCT(MID(0&amp;Spreadsheet!D358,LARGE(INDEX(ISNUMBER(--MID(Spreadsheet!D358,ROW($1:$225),1))*
 ROW($1:$225),0),ROW($1:$225))+1,1)*10^ROW($1:$225)/10))</f>
        <v/>
      </c>
      <c r="AA358" s="5" t="b">
        <f>IF(AND(NOT(ISBLANK(Spreadsheet!D358)),NOT(ISBLANK(Spreadsheet!C358))),IF(AND(ISNUMBER(VALUE(Spreadsheet!D358)), LEN(Spreadsheet!D358)=9),TRUE,FALSE),IF(AND(NOT(ISBLANK(Spreadsheet!D358)),ISBLANK(Spreadsheet!C358)),FALSE,TRUE))</f>
        <v>1</v>
      </c>
      <c r="AB358" s="5" t="b">
        <f>OR(ISBLANK(Spreadsheet!Y358),IF(NOT(ISBLANK(Spreadsheet!Y358)),LEN(Spreadsheet!Y358)=10,ISNUMBER(VALUE(Spreadsheet!Y358))))</f>
        <v>1</v>
      </c>
      <c r="AC358" s="5" t="b">
        <f>OR(ISBLANK(Spreadsheet!AI358), AND(NOT(ISBLANK(Spreadsheet!AJ358)), NOT(ISNUMBER(SEARCH("Waive",Spreadsheet!AJ358)))))</f>
        <v>1</v>
      </c>
      <c r="AD358" s="5" t="b">
        <f>OR(ISBLANK(Spreadsheet!AK358), AND(NOT(ISBLANK(Spreadsheet!AL358)), NOT(ISNUMBER(SEARCH("Waive",Spreadsheet!AL358)))))</f>
        <v>1</v>
      </c>
      <c r="AE358" s="5" t="b">
        <f>OR(ISBLANK(Spreadsheet!AM358), AND(NOT(ISBLANK(Spreadsheet!AN358)), NOT(ISNUMBER(SEARCH("Waive", Spreadsheet!AN358)))))</f>
        <v>1</v>
      </c>
      <c r="AF358" s="5" t="b">
        <f>OR(ISBLANK(Spreadsheet!C358), NOT(ISBLANK(Spreadsheet!D358)),NOT(ISBLANK(Spreadsheet!L358)))</f>
        <v>1</v>
      </c>
      <c r="AG358" s="5" t="b">
        <f>IF(AND(NOT(ISBLANK(Spreadsheet!C358)), NOT(ISBLANK(Spreadsheet!D358)),Spreadsheet!C358&lt;&gt;Spreadsheet!D358),IF(ISERROR(VLOOKUP(Spreadsheet!C358, Spreadsheet!$C$6:'Spreadsheet'!$C357,1,FALSE)), FALSE, TRUE),TRUE)</f>
        <v>1</v>
      </c>
      <c r="AH358" s="5" t="b">
        <f>Spreadsheet!$B$2=Spreadsheet!AD358</f>
        <v>1</v>
      </c>
      <c r="AI358" s="5" t="b">
        <f>IF(ISBLANK(Spreadsheet!G358),TRUE,IF(OR(LEN(Spreadsheet!G358)&gt;1,ISNUMBER(VALUE(Spreadsheet!G358))),FALSE,TRUE))</f>
        <v>1</v>
      </c>
      <c r="AJ358" s="5" t="b">
        <f>OR(ISBLANK(Spreadsheet!C358), NOT(ISBLANK(Spreadsheet!B358)), NOT(ISBLANK(Spreadsheet!D358)))</f>
        <v>1</v>
      </c>
      <c r="AK358" s="5" t="b">
        <f t="array" ref="AK358">IF(OR(AND(ISBLANK(Spreadsheet!E358),ISBLANK(Spreadsheet!D358),NOT(ISBLANK(Spreadsheet!C358))),AND(ISBLANK(Spreadsheet!E358),ISBLANK(Spreadsheet!D358),ISBLANK(Spreadsheet!C358))),TRUE,ISNUMBER(MATCH(TRUE,EXACT(Spreadsheet!E358,Relationships),0)))</f>
        <v>1</v>
      </c>
      <c r="AL358" s="5" t="b">
        <f>IF(NOT(ISBLANK(Spreadsheet!C358)),IF(OR(ISBLANK(Spreadsheet!F358),LEN(Spreadsheet!F358)&gt;40),FALSE,TRUE),TRUE)</f>
        <v>1</v>
      </c>
      <c r="AM358" s="5" t="b">
        <f>IF(NOT(ISBLANK(Spreadsheet!C358)),IF(OR(ISBLANK(Spreadsheet!H358),LEN(Spreadsheet!H358)&gt;40),FALSE,TRUE),TRUE)</f>
        <v>1</v>
      </c>
      <c r="AN358" s="5" t="b">
        <f t="array" ref="AN358">IF(ISBLANK(Spreadsheet!I358),TRUE,ISNUMBER(MATCH(TRUE,EXACT(Spreadsheet!I358,GenderValues),0)))</f>
        <v>1</v>
      </c>
      <c r="AO358" s="5" t="b">
        <f ca="1">IF(ISERROR(DATEVALUE(TEXT(Spreadsheet!J358,"mm/dd/yyyy")) &gt; TODAY()),IF(AND(ISBLANK(Spreadsheet!J358),ISBLANK(Spreadsheet!C358)),TRUE,FALSE),IF(DATEVALUE(TEXT(Spreadsheet!J358,"mm/dd/yyyy")) &gt; TODAY(),FALSE,TRUE))</f>
        <v>1</v>
      </c>
      <c r="AP358" s="5" t="b">
        <f>OR(ISBLANK(Spreadsheet!K358),LEN(Spreadsheet!K358)&lt;=100)</f>
        <v>1</v>
      </c>
      <c r="AQ358" s="5" t="b">
        <f t="array" ref="AQ358">IF(OR(AND(ISBLANK(Spreadsheet!L358),ISBLANK(Spreadsheet!C358)),AND(NOT(ISBLANK(Spreadsheet!C358)),NOT(ISBLANK(Spreadsheet!D358)))),TRUE,ISNUMBER(MATCH(TRUE,EXACT(Spreadsheet!L358,MaritalStatus),0)))</f>
        <v>1</v>
      </c>
      <c r="AR358" s="5" t="b">
        <f ca="1">IF(ISERROR(DATEVALUE(TEXT(Spreadsheet!M358,"mm/dd/yyyy")) &gt; TODAY()),IF(ISBLANK(Spreadsheet!M358),TRUE,FALSE),IF(DATEVALUE(TEXT(Spreadsheet!M358,"mm/dd/yyyy")) &gt; TODAY(),FALSE,TRUE))</f>
        <v>1</v>
      </c>
      <c r="AS358" s="5" t="b">
        <f>OR(ISBLANK(Spreadsheet!N358),LEN(Spreadsheet!N358)&lt;=100)</f>
        <v>1</v>
      </c>
      <c r="AT358" s="5" t="b">
        <f>OR(ISBLANK(Spreadsheet!O358),UPPER(Spreadsheet!O358)="YES")</f>
        <v>1</v>
      </c>
      <c r="AU358" s="5" t="b">
        <f>OR(ISBLANK(Spreadsheet!P358),UPPER(Spreadsheet!P358)="YES")</f>
        <v>1</v>
      </c>
      <c r="AV358" s="5" t="b">
        <f t="array" ref="AV358">IF(ISBLANK(Spreadsheet!Q358),TRUE,ISNUMBER(MATCH(TRUE,EXACT(Spreadsheet!Q358,OnGroupsPriorIns),0)))</f>
        <v>1</v>
      </c>
      <c r="AW358" s="5" t="b">
        <f>OR(ISBLANK(Spreadsheet!R358),UPPER(Spreadsheet!R358)="YES")</f>
        <v>1</v>
      </c>
      <c r="AX358" s="5" t="b">
        <f>OR(ISBLANK(Spreadsheet!S358),UPPER(Spreadsheet!S358)="YES")</f>
        <v>1</v>
      </c>
      <c r="AY358" s="5" t="b">
        <f>OR(AND(ISBLANK(Spreadsheet!C358),LEN(Spreadsheet!T358)=0),AND(NOT(ISBLANK(Spreadsheet!C358)),LEN(Spreadsheet!T358)&gt;0,LEN(Spreadsheet!T358)&lt;=50))</f>
        <v>1</v>
      </c>
      <c r="AZ358" s="5" t="b">
        <f>OR(LEN(Spreadsheet!U358)=0,AND(LEN(Spreadsheet!U358)&gt;0,LEN(Spreadsheet!U358)&lt;=50))</f>
        <v>1</v>
      </c>
      <c r="BA358" s="5" t="b">
        <f>OR(AND(ISBLANK(Spreadsheet!C358),LEN(Spreadsheet!V358)=0),AND(NOT(ISBLANK(Spreadsheet!C358)),LEN(Spreadsheet!V358)&gt;0,LEN(Spreadsheet!V358)&lt;=50))</f>
        <v>1</v>
      </c>
      <c r="BB358" s="5" t="b">
        <f t="array" ref="BB358">IF(AND(ISBLANK(Spreadsheet!C358),LEN(Spreadsheet!W358)=0),TRUE,ISNUMBER(MATCH(TRUE,EXACT(Spreadsheet!W358,States),0)))</f>
        <v>1</v>
      </c>
      <c r="BC358" s="5" t="b">
        <f>OR(AND(ISBLANK(Spreadsheet!C358),LEN(Spreadsheet!X358)=0),AND(NOT(ISBLANK(Spreadsheet!C358)),LEN(Spreadsheet!X358)&gt;0,LEN(Spreadsheet!X358)=5,ISNUMBER(VALUE(Spreadsheet!X358))))</f>
        <v>1</v>
      </c>
      <c r="BD358" s="5" t="b">
        <f>OR(ISBLANK(Spreadsheet!Z358),LEN(Spreadsheet!Z358)&lt;=50)</f>
        <v>1</v>
      </c>
      <c r="BE358" s="5" t="b">
        <f>ISBLANK(Spreadsheet!AA358)</f>
        <v>1</v>
      </c>
      <c r="BF358" s="5" t="b">
        <f>ISBLANK(Spreadsheet!AB358)</f>
        <v>1</v>
      </c>
      <c r="BG358" s="5" t="b">
        <f>IF(ISERROR(DATEVALUE(TEXT(Spreadsheet!AC358,"mm/dd/yyyy")) &gt; DATEVALUE(TEXT(Spreadsheet!J358,"mm/dd/yyyy"))),IF(OR(AND(ISBLANK(Spreadsheet!AC358),ISBLANK(Spreadsheet!C358)),AND(NOT(ISBLANK(Spreadsheet!C358)),ISBLANK(Spreadsheet!AC358),NOT(ISBLANK(Spreadsheet!D358)))),TRUE,FALSE),IF(DATEVALUE(TEXT(Spreadsheet!AC358,"mm/dd/yyyy")) &gt; DATEVALUE(TEXT(Spreadsheet!J358,"mm/dd/yyyy")),TRUE,FALSE))</f>
        <v>1</v>
      </c>
      <c r="BH358" s="5" t="b">
        <f>OR(AND(ISBLANK(Spreadsheet!C358),ISBLANK(Spreadsheet!AE358)),AND(NOT(ISBLANK(Spreadsheet!C358)),NOT(ISBLANK(Spreadsheet!D358)),ISBLANK(Spreadsheet!AE358)),AND(NOT(ISBLANK(Spreadsheet!C358)),ISBLANK(Spreadsheet!D358),NOT(ISBLANK(Spreadsheet!AE358)),LEN(Spreadsheet!AE358)&lt;=100))</f>
        <v>1</v>
      </c>
      <c r="BI358" s="5" t="b">
        <f t="array" ref="BI358">IF(ISBLANK(Spreadsheet!AF358),TRUE,ISNUMBER(MATCH(TRUE,EXACT(Spreadsheet!AF358,CobraShortReasons),0)))</f>
        <v>1</v>
      </c>
      <c r="BJ358" s="5" t="b">
        <f ca="1">IF(ISERROR(DATEVALUE(TEXT(Spreadsheet!AG358,"mm/dd/yyyy")) &gt; TODAY()),IF(ISBLANK(Spreadsheet!AG358),TRUE,FALSE),IF(DATEVALUE(TEXT(Spreadsheet!AG358,"mm/dd/yyyy")) &gt; TODAY(),FALSE,TRUE))</f>
        <v>1</v>
      </c>
      <c r="BK358" s="5" t="b">
        <f>OR(ISBLANK(Spreadsheet!AH358),LEN(Spreadsheet!AH358)&lt;=25)</f>
        <v>1</v>
      </c>
      <c r="BL358" s="5" t="b">
        <f t="array" aca="1" ref="BL358" ca="1">IF(ISBLANK(Spreadsheet!AI358),TRUE,ISNUMBER(MATCH(TRUE,EXACT(Spreadsheet!AI358,INDIRECT(Spreadsheet!$D$2)),0)))</f>
        <v>1</v>
      </c>
      <c r="BM358" s="5" t="b">
        <f t="array" aca="1" ref="BM358" ca="1">IF(ISBLANK(Spreadsheet!AJ358),TRUE,ISNUMBER(MATCH(TRUE,EXACT(Spreadsheet!AJ358,INDIRECT(Spreadsheet!BJ358)),0)))</f>
        <v>1</v>
      </c>
      <c r="BN358" s="5" t="b">
        <f t="array" ref="BN358">IF(ISBLANK(Spreadsheet!AK358),TRUE,ISNUMBER(MATCH(TRUE,EXACT(Spreadsheet!AK358,DentalPlans),0)))</f>
        <v>1</v>
      </c>
      <c r="BO358" s="5" t="b">
        <f t="array" aca="1" ref="BO358" ca="1">IF(ISBLANK(Spreadsheet!AL358),TRUE,ISNUMBER(MATCH(TRUE,EXACT(Spreadsheet!AL358,INDIRECT(Spreadsheet!BK358)),0)))</f>
        <v>1</v>
      </c>
      <c r="BP358" s="5" t="b">
        <f t="array" ref="BP358">IF(ISBLANK(Spreadsheet!AM358),TRUE,ISNUMBER(MATCH(TRUE,EXACT(Spreadsheet!AM358,VisionPlans),0)))</f>
        <v>1</v>
      </c>
      <c r="BQ358" s="5" t="b">
        <f t="array" aca="1" ref="BQ358" ca="1">IF(ISBLANK(Spreadsheet!AN358),TRUE,ISNUMBER(MATCH(TRUE,EXACT(Spreadsheet!AN358,INDIRECT(Spreadsheet!BL358)),0)))</f>
        <v>1</v>
      </c>
      <c r="BR358" s="5" t="b">
        <f t="array" ref="BR358">IF(ISBLANK(Spreadsheet!AO358),TRUE,ISNUMBER(MATCH(TRUE,EXACT(Spreadsheet!AO358,LifeBenefitClasses),0)))</f>
        <v>1</v>
      </c>
      <c r="BS358" s="5" t="b">
        <f>IF(OR(ISBLANK(Spreadsheet!AO358), Spreadsheet!AO358="Waive"),IF(ISBLANK(Spreadsheet!AP358),TRUE,FALSE),IF(OR(AND(NOT(ISBLANK(Spreadsheet!AO358)),ISBLANK(Spreadsheet!AP358)),NOT(ISNUMBER(VALUE(Spreadsheet!AP358)))),FALSE,IF(OR(AND(Spreadsheet!AP358&lt;6,MOD(Spreadsheet!AP358*10,5)=0), MOD(Spreadsheet!AP358,5000)=0),TRUE,FALSE)))</f>
        <v>1</v>
      </c>
      <c r="BT358" s="5" t="b">
        <f t="array" ref="BT358">IF(ISBLANK(Spreadsheet!AQ358),TRUE,ISNUMBER(MATCH(TRUE,EXACT(Spreadsheet!AQ358,EnrollWaive),0)))</f>
        <v>1</v>
      </c>
      <c r="BU358" s="5" t="b">
        <f t="array" ref="BU358">IF(ISBLANK(Spreadsheet!AR358),TRUE,ISNUMBER(MATCH(TRUE,EXACT(Spreadsheet!AR358,LifeBenefitClasses),0)))</f>
        <v>1</v>
      </c>
      <c r="BV358" s="5" t="b">
        <f>IF(OR(ISBLANK(Spreadsheet!AR358), Spreadsheet!AR358="Waive"),IF(ISBLANK(Spreadsheet!AS358),TRUE,FALSE),IF(OR(AND(NOT(ISBLANK(Spreadsheet!AR358)),ISBLANK(Spreadsheet!AS358)),NOT(ISNUMBER(VALUE(Spreadsheet!AS358)))),FALSE,IF(OR(AND(Spreadsheet!AS358&lt;6,MOD(Spreadsheet!AS358*10,5)=0), MOD(Spreadsheet!AS358,10000)=0),TRUE,FALSE)))</f>
        <v>1</v>
      </c>
      <c r="BW358" s="5" t="b">
        <f t="array" ref="BW358">IF(ISBLANK(Spreadsheet!AT358),TRUE,ISNUMBER(MATCH(TRUE,EXACT(Spreadsheet!AT358,LifeBenefitClasses),0)))</f>
        <v>1</v>
      </c>
      <c r="BX358" s="5" t="b">
        <f>IF(OR(ISBLANK(Spreadsheet!AT358), Spreadsheet!AT358="Waive"),IF(ISBLANK(Spreadsheet!AU358),TRUE,FALSE),IF(OR(AND(NOT(ISBLANK(Spreadsheet!AT358)),ISBLANK(Spreadsheet!AU358)),NOT(ISNUMBER(VALUE(Spreadsheet!AU358)))),FALSE,IF(AND(NOT(OR(ISBLANK(Spreadsheet!AT358),Spreadsheet!AT358="Waive")),NOT(OR(ISBLANK(Spreadsheet!AR358),Spreadsheet!AR358="Waive")),MOD(Spreadsheet!AU358,5000)=0, Spreadsheet!AU358&lt;=(Spreadsheet!AS358*0.5)),TRUE,FALSE)))</f>
        <v>1</v>
      </c>
      <c r="BY358" s="5" t="b">
        <f t="array" ref="BY358">IF(ISBLANK(Spreadsheet!AV358),TRUE,ISNUMBER(MATCH(TRUE,EXACT(Spreadsheet!AV358,EnrollWaive),0)))</f>
        <v>1</v>
      </c>
      <c r="BZ358" s="5" t="b">
        <f t="array" ref="BZ358">IF(ISBLANK(Spreadsheet!AW358),TRUE,ISNUMBER(MATCH(TRUE,EXACT(Spreadsheet!AW358,LifeBenefitClasses),0)))</f>
        <v>1</v>
      </c>
      <c r="CA358" s="5" t="b">
        <f t="array" ref="CA358">IF(ISBLANK(Spreadsheet!AX358),TRUE,ISNUMBER(MATCH(TRUE,EXACT(Spreadsheet!AX358,LifeBenefitClasses),0)))</f>
        <v>1</v>
      </c>
      <c r="CB358" s="5" t="b">
        <f t="array" ref="CB358">IF(ISBLANK(Spreadsheet!AY358),TRUE,ISNUMBER(MATCH(TRUE,EXACT(Spreadsheet!AY358,LifeBenefitClasses),0)))</f>
        <v>1</v>
      </c>
      <c r="CC358" s="5" t="b">
        <f t="array" ref="CC358">IF(ISBLANK(Spreadsheet!AZ358),TRUE,ISNUMBER(MATCH(TRUE,EXACT(Spreadsheet!AZ358,LifeBenefitClasses),0)))</f>
        <v>1</v>
      </c>
      <c r="CD358" s="5" t="b">
        <f t="array" ref="CD358">IF(ISBLANK(Spreadsheet!BA358),TRUE,ISNUMBER(MATCH(TRUE,EXACT(Spreadsheet!BA358,LifeBenefitClasses),0)))</f>
        <v>1</v>
      </c>
      <c r="CE358" s="5" t="b">
        <f>IF(OR(ISBLANK(Spreadsheet!BA358), Spreadsheet!BA358="Waive"),IF(ISBLANK(Spreadsheet!BB358),TRUE,FALSE),IF(OR(AND(NOT(ISBLANK(Spreadsheet!BA358)),ISBLANK(Spreadsheet!BB358)),NOT(ISNUMBER(VALUE(Spreadsheet!BB358))),ISBLANK(Spreadsheet!BC358),NOT(ISNUMBER(VALUE(Spreadsheet!BC358)))),FALSE,IF(AND(Spreadsheet!BB358&gt;=50000,Spreadsheet!BB358&lt;=250000,MOD(Spreadsheet!BB358,10000)=0,Spreadsheet!BB358&lt;=(10*Spreadsheet!BC358)),TRUE,FALSE)))</f>
        <v>1</v>
      </c>
      <c r="CF358" s="5" t="b">
        <f>IF(NOT(ISBLANK(Spreadsheet!BC358)),AND(ISNUMBER(VALUE(Spreadsheet!BC358)),Spreadsheet!BC358&gt;0),AND(OR(ISBLANK(Spreadsheet!AO358),Spreadsheet!AO358="Waive",AND(NOT(OR(ISBLANK(Spreadsheet!AO358),Spreadsheet!AO358="Waive")),Spreadsheet!AP358&gt;=6)),OR(ISBLANK(Spreadsheet!AR358),AND(NOT(OR(ISBLANK(Spreadsheet!AR358),Spreadsheet!AR358="Waive")),Spreadsheet!AS358&gt;=6)),OR(ISBLANK(Spreadsheet!AW358)),OR(ISBLANK(Spreadsheet!AX358)),OR(ISBLANK(Spreadsheet!AY358)),OR(ISBLANK(Spreadsheet!AZ358)),OR(ISBLANK(Spreadsheet!BA358),Spreadsheet!BA358="Waive")))</f>
        <v>1</v>
      </c>
      <c r="CG358" s="5" t="b">
        <f t="shared" ca="1" si="25"/>
        <v>1</v>
      </c>
    </row>
    <row r="359" spans="8:85" x14ac:dyDescent="0.3">
      <c r="H359" s="5">
        <f t="shared" ca="1" si="22"/>
        <v>2</v>
      </c>
      <c r="I359" s="5" t="str">
        <f t="shared" ca="1" si="23"/>
        <v/>
      </c>
      <c r="J359" s="5" t="str">
        <f>IF(AND(NOT(ISBLANK(Spreadsheet!C359)),ISBLANK(Spreadsheet!D359)),Spreadsheet!F359&amp;" "&amp;Spreadsheet!H359,"")</f>
        <v/>
      </c>
      <c r="K359" s="5">
        <f>IF(AND(NOT(ISBLANK(Spreadsheet!C359)),ISBLANK(Spreadsheet!D359)),COUNTIFS(Spreadsheet!E360:E$786,"=Child",Spreadsheet!C360:C$786, "="&amp;Spreadsheet!C359) + COUNTIFS(Spreadsheet!E360:E$786,"=Step-child",Spreadsheet!C360:C$786, "="&amp;Spreadsheet!C359),0)</f>
        <v>0</v>
      </c>
      <c r="L359" s="5">
        <f>IF(NOT(ISBLANK(J359)),COUNTIFS(Spreadsheet!E360:E$786,"=Wife",Spreadsheet!C360:C$786, "="&amp;Spreadsheet!C359) + COUNTIFS(Spreadsheet!E360:E$786,"=Husband",Spreadsheet!C360:C$786, "="&amp;Spreadsheet!C359),0)</f>
        <v>0</v>
      </c>
      <c r="M359" s="5">
        <f>IF(NOT(ISBLANK(Spreadsheet!AJ359)),VLOOKUP(Spreadsheet!AJ359,'Drop Downs'!$P$2:$R$16,3,FALSE),0)</f>
        <v>0</v>
      </c>
      <c r="N359" s="5">
        <f>IF(NOT(ISBLANK(Spreadsheet!AJ359)), VLOOKUP(Spreadsheet!AJ359,'Drop Downs'!$P$2:$R$16,2,FALSE),0)</f>
        <v>0</v>
      </c>
      <c r="O359" s="5">
        <f>IF(NOT(ISBLANK(Spreadsheet!AL359)),VLOOKUP(Spreadsheet!AL359,'Drop Downs'!$P$2:$R$16,3,FALSE), 0)</f>
        <v>0</v>
      </c>
      <c r="P359" s="5">
        <f>IF(NOT(ISBLANK(Spreadsheet!AL359)),VLOOKUP(Spreadsheet!AL359,'Drop Downs'!$P$2:$R$16,2,FALSE),0)</f>
        <v>0</v>
      </c>
      <c r="Q359" s="5">
        <f>IF(NOT(ISBLANK(Spreadsheet!AN359)),VLOOKUP(Spreadsheet!AN359,'Drop Downs'!$P$2:$R$16,3,FALSE),0)</f>
        <v>0</v>
      </c>
      <c r="R359" s="5">
        <f>IF(NOT(ISBLANK(Spreadsheet!AN359)),VLOOKUP(Spreadsheet!AN359,'Drop Downs'!$P$2:$R$16,2,FALSE),0)</f>
        <v>0</v>
      </c>
      <c r="S359" s="5" t="str">
        <f>IF(OR(M359&gt;K359,N359&gt;L359,O359&gt;K359, Q359&gt;K359,N359&gt;L359, P359&gt;L359, R359&gt;L359),"Member currently has a coverage election over what he/she needs.  Please add more dependents or adjust the coverage election.","")&amp;(IF(AND(NOT(ISBLANK(Spreadsheet!C359)),NOT(ISBLANK(Spreadsheet!D359)),ISBLANK(Spreadsheet!E359)),"Dependent lacks a relationship to member.Please select one from the drop-down.",""))</f>
        <v/>
      </c>
      <c r="T359" s="5" t="b">
        <f t="shared" si="24"/>
        <v>1</v>
      </c>
      <c r="U359" s="5" t="b">
        <f>OR(ISBLANK(Spreadsheet!C359),IF(NOT(ISBLANK(Spreadsheet!D359)),NOT(ISBLANK(Spreadsheet!E359)),TRUE))</f>
        <v>1</v>
      </c>
      <c r="V359" s="5" t="b">
        <f>OR(ISBLANK(Spreadsheet!C359), NOT(ISBLANK(Spreadsheet!I359)))</f>
        <v>1</v>
      </c>
      <c r="W359" s="5" t="b">
        <f>OR(ISBLANK(Spreadsheet!D359),NOT(ISBLANK(Spreadsheet!C359)))</f>
        <v>1</v>
      </c>
      <c r="X359" s="155" t="str">
        <f>REPT("0",MIN(FIND({1,2,3,4,5,6,7,8,9},Spreadsheet!C359&amp;"123456789"))-1)&amp;IF(ISBLANK(Spreadsheet!C359),"",SUMPRODUCT(MID(0&amp;Spreadsheet!C359,LARGE(INDEX(ISNUMBER(--MID(Spreadsheet!C359,ROW($1:$225),1))*
 ROW($1:$225),0),ROW($1:$225))+1,1)*10^ROW($1:$225)/10))</f>
        <v/>
      </c>
      <c r="Y359" s="5" t="b">
        <f>IF(NOT(ISBLANK(Spreadsheet!C359)),IF(AND(ISNUMBER(VALUE(Spreadsheet!C359)), LEN(Spreadsheet!C359)=9),TRUE,FALSE),TRUE)</f>
        <v>1</v>
      </c>
      <c r="Z359" s="155" t="str">
        <f>REPT("0",MIN(FIND({1,2,3,4,5,6,7,8,9},Spreadsheet!D359&amp;"123456789"))-1)&amp;IF(ISBLANK(Spreadsheet!D359),"",SUMPRODUCT(MID(0&amp;Spreadsheet!D359,LARGE(INDEX(ISNUMBER(--MID(Spreadsheet!D359,ROW($1:$225),1))*
 ROW($1:$225),0),ROW($1:$225))+1,1)*10^ROW($1:$225)/10))</f>
        <v/>
      </c>
      <c r="AA359" s="5" t="b">
        <f>IF(AND(NOT(ISBLANK(Spreadsheet!D359)),NOT(ISBLANK(Spreadsheet!C359))),IF(AND(ISNUMBER(VALUE(Spreadsheet!D359)), LEN(Spreadsheet!D359)=9),TRUE,FALSE),IF(AND(NOT(ISBLANK(Spreadsheet!D359)),ISBLANK(Spreadsheet!C359)),FALSE,TRUE))</f>
        <v>1</v>
      </c>
      <c r="AB359" s="5" t="b">
        <f>OR(ISBLANK(Spreadsheet!Y359),IF(NOT(ISBLANK(Spreadsheet!Y359)),LEN(Spreadsheet!Y359)=10,ISNUMBER(VALUE(Spreadsheet!Y359))))</f>
        <v>1</v>
      </c>
      <c r="AC359" s="5" t="b">
        <f>OR(ISBLANK(Spreadsheet!AI359), AND(NOT(ISBLANK(Spreadsheet!AJ359)), NOT(ISNUMBER(SEARCH("Waive",Spreadsheet!AJ359)))))</f>
        <v>1</v>
      </c>
      <c r="AD359" s="5" t="b">
        <f>OR(ISBLANK(Spreadsheet!AK359), AND(NOT(ISBLANK(Spreadsheet!AL359)), NOT(ISNUMBER(SEARCH("Waive",Spreadsheet!AL359)))))</f>
        <v>1</v>
      </c>
      <c r="AE359" s="5" t="b">
        <f>OR(ISBLANK(Spreadsheet!AM359), AND(NOT(ISBLANK(Spreadsheet!AN359)), NOT(ISNUMBER(SEARCH("Waive", Spreadsheet!AN359)))))</f>
        <v>1</v>
      </c>
      <c r="AF359" s="5" t="b">
        <f>OR(ISBLANK(Spreadsheet!C359), NOT(ISBLANK(Spreadsheet!D359)),NOT(ISBLANK(Spreadsheet!L359)))</f>
        <v>1</v>
      </c>
      <c r="AG359" s="5" t="b">
        <f>IF(AND(NOT(ISBLANK(Spreadsheet!C359)), NOT(ISBLANK(Spreadsheet!D359)),Spreadsheet!C359&lt;&gt;Spreadsheet!D359),IF(ISERROR(VLOOKUP(Spreadsheet!C359, Spreadsheet!$C$6:'Spreadsheet'!$C358,1,FALSE)), FALSE, TRUE),TRUE)</f>
        <v>1</v>
      </c>
      <c r="AH359" s="5" t="b">
        <f>Spreadsheet!$B$2=Spreadsheet!AD359</f>
        <v>1</v>
      </c>
      <c r="AI359" s="5" t="b">
        <f>IF(ISBLANK(Spreadsheet!G359),TRUE,IF(OR(LEN(Spreadsheet!G359)&gt;1,ISNUMBER(VALUE(Spreadsheet!G359))),FALSE,TRUE))</f>
        <v>1</v>
      </c>
      <c r="AJ359" s="5" t="b">
        <f>OR(ISBLANK(Spreadsheet!C359), NOT(ISBLANK(Spreadsheet!B359)), NOT(ISBLANK(Spreadsheet!D359)))</f>
        <v>1</v>
      </c>
      <c r="AK359" s="5" t="b">
        <f t="array" ref="AK359">IF(OR(AND(ISBLANK(Spreadsheet!E359),ISBLANK(Spreadsheet!D359),NOT(ISBLANK(Spreadsheet!C359))),AND(ISBLANK(Spreadsheet!E359),ISBLANK(Spreadsheet!D359),ISBLANK(Spreadsheet!C359))),TRUE,ISNUMBER(MATCH(TRUE,EXACT(Spreadsheet!E359,Relationships),0)))</f>
        <v>1</v>
      </c>
      <c r="AL359" s="5" t="b">
        <f>IF(NOT(ISBLANK(Spreadsheet!C359)),IF(OR(ISBLANK(Spreadsheet!F359),LEN(Spreadsheet!F359)&gt;40),FALSE,TRUE),TRUE)</f>
        <v>1</v>
      </c>
      <c r="AM359" s="5" t="b">
        <f>IF(NOT(ISBLANK(Spreadsheet!C359)),IF(OR(ISBLANK(Spreadsheet!H359),LEN(Spreadsheet!H359)&gt;40),FALSE,TRUE),TRUE)</f>
        <v>1</v>
      </c>
      <c r="AN359" s="5" t="b">
        <f t="array" ref="AN359">IF(ISBLANK(Spreadsheet!I359),TRUE,ISNUMBER(MATCH(TRUE,EXACT(Spreadsheet!I359,GenderValues),0)))</f>
        <v>1</v>
      </c>
      <c r="AO359" s="5" t="b">
        <f ca="1">IF(ISERROR(DATEVALUE(TEXT(Spreadsheet!J359,"mm/dd/yyyy")) &gt; TODAY()),IF(AND(ISBLANK(Spreadsheet!J359),ISBLANK(Spreadsheet!C359)),TRUE,FALSE),IF(DATEVALUE(TEXT(Spreadsheet!J359,"mm/dd/yyyy")) &gt; TODAY(),FALSE,TRUE))</f>
        <v>1</v>
      </c>
      <c r="AP359" s="5" t="b">
        <f>OR(ISBLANK(Spreadsheet!K359),LEN(Spreadsheet!K359)&lt;=100)</f>
        <v>1</v>
      </c>
      <c r="AQ359" s="5" t="b">
        <f t="array" ref="AQ359">IF(OR(AND(ISBLANK(Spreadsheet!L359),ISBLANK(Spreadsheet!C359)),AND(NOT(ISBLANK(Spreadsheet!C359)),NOT(ISBLANK(Spreadsheet!D359)))),TRUE,ISNUMBER(MATCH(TRUE,EXACT(Spreadsheet!L359,MaritalStatus),0)))</f>
        <v>1</v>
      </c>
      <c r="AR359" s="5" t="b">
        <f ca="1">IF(ISERROR(DATEVALUE(TEXT(Spreadsheet!M359,"mm/dd/yyyy")) &gt; TODAY()),IF(ISBLANK(Spreadsheet!M359),TRUE,FALSE),IF(DATEVALUE(TEXT(Spreadsheet!M359,"mm/dd/yyyy")) &gt; TODAY(),FALSE,TRUE))</f>
        <v>1</v>
      </c>
      <c r="AS359" s="5" t="b">
        <f>OR(ISBLANK(Spreadsheet!N359),LEN(Spreadsheet!N359)&lt;=100)</f>
        <v>1</v>
      </c>
      <c r="AT359" s="5" t="b">
        <f>OR(ISBLANK(Spreadsheet!O359),UPPER(Spreadsheet!O359)="YES")</f>
        <v>1</v>
      </c>
      <c r="AU359" s="5" t="b">
        <f>OR(ISBLANK(Spreadsheet!P359),UPPER(Spreadsheet!P359)="YES")</f>
        <v>1</v>
      </c>
      <c r="AV359" s="5" t="b">
        <f t="array" ref="AV359">IF(ISBLANK(Spreadsheet!Q359),TRUE,ISNUMBER(MATCH(TRUE,EXACT(Spreadsheet!Q359,OnGroupsPriorIns),0)))</f>
        <v>1</v>
      </c>
      <c r="AW359" s="5" t="b">
        <f>OR(ISBLANK(Spreadsheet!R359),UPPER(Spreadsheet!R359)="YES")</f>
        <v>1</v>
      </c>
      <c r="AX359" s="5" t="b">
        <f>OR(ISBLANK(Spreadsheet!S359),UPPER(Spreadsheet!S359)="YES")</f>
        <v>1</v>
      </c>
      <c r="AY359" s="5" t="b">
        <f>OR(AND(ISBLANK(Spreadsheet!C359),LEN(Spreadsheet!T359)=0),AND(NOT(ISBLANK(Spreadsheet!C359)),LEN(Spreadsheet!T359)&gt;0,LEN(Spreadsheet!T359)&lt;=50))</f>
        <v>1</v>
      </c>
      <c r="AZ359" s="5" t="b">
        <f>OR(LEN(Spreadsheet!U359)=0,AND(LEN(Spreadsheet!U359)&gt;0,LEN(Spreadsheet!U359)&lt;=50))</f>
        <v>1</v>
      </c>
      <c r="BA359" s="5" t="b">
        <f>OR(AND(ISBLANK(Spreadsheet!C359),LEN(Spreadsheet!V359)=0),AND(NOT(ISBLANK(Spreadsheet!C359)),LEN(Spreadsheet!V359)&gt;0,LEN(Spreadsheet!V359)&lt;=50))</f>
        <v>1</v>
      </c>
      <c r="BB359" s="5" t="b">
        <f t="array" ref="BB359">IF(AND(ISBLANK(Spreadsheet!C359),LEN(Spreadsheet!W359)=0),TRUE,ISNUMBER(MATCH(TRUE,EXACT(Spreadsheet!W359,States),0)))</f>
        <v>1</v>
      </c>
      <c r="BC359" s="5" t="b">
        <f>OR(AND(ISBLANK(Spreadsheet!C359),LEN(Spreadsheet!X359)=0),AND(NOT(ISBLANK(Spreadsheet!C359)),LEN(Spreadsheet!X359)&gt;0,LEN(Spreadsheet!X359)=5,ISNUMBER(VALUE(Spreadsheet!X359))))</f>
        <v>1</v>
      </c>
      <c r="BD359" s="5" t="b">
        <f>OR(ISBLANK(Spreadsheet!Z359),LEN(Spreadsheet!Z359)&lt;=50)</f>
        <v>1</v>
      </c>
      <c r="BE359" s="5" t="b">
        <f>ISBLANK(Spreadsheet!AA359)</f>
        <v>1</v>
      </c>
      <c r="BF359" s="5" t="b">
        <f>ISBLANK(Spreadsheet!AB359)</f>
        <v>1</v>
      </c>
      <c r="BG359" s="5" t="b">
        <f>IF(ISERROR(DATEVALUE(TEXT(Spreadsheet!AC359,"mm/dd/yyyy")) &gt; DATEVALUE(TEXT(Spreadsheet!J359,"mm/dd/yyyy"))),IF(OR(AND(ISBLANK(Spreadsheet!AC359),ISBLANK(Spreadsheet!C359)),AND(NOT(ISBLANK(Spreadsheet!C359)),ISBLANK(Spreadsheet!AC359),NOT(ISBLANK(Spreadsheet!D359)))),TRUE,FALSE),IF(DATEVALUE(TEXT(Spreadsheet!AC359,"mm/dd/yyyy")) &gt; DATEVALUE(TEXT(Spreadsheet!J359,"mm/dd/yyyy")),TRUE,FALSE))</f>
        <v>1</v>
      </c>
      <c r="BH359" s="5" t="b">
        <f>OR(AND(ISBLANK(Spreadsheet!C359),ISBLANK(Spreadsheet!AE359)),AND(NOT(ISBLANK(Spreadsheet!C359)),NOT(ISBLANK(Spreadsheet!D359)),ISBLANK(Spreadsheet!AE359)),AND(NOT(ISBLANK(Spreadsheet!C359)),ISBLANK(Spreadsheet!D359),NOT(ISBLANK(Spreadsheet!AE359)),LEN(Spreadsheet!AE359)&lt;=100))</f>
        <v>1</v>
      </c>
      <c r="BI359" s="5" t="b">
        <f t="array" ref="BI359">IF(ISBLANK(Spreadsheet!AF359),TRUE,ISNUMBER(MATCH(TRUE,EXACT(Spreadsheet!AF359,CobraShortReasons),0)))</f>
        <v>1</v>
      </c>
      <c r="BJ359" s="5" t="b">
        <f ca="1">IF(ISERROR(DATEVALUE(TEXT(Spreadsheet!AG359,"mm/dd/yyyy")) &gt; TODAY()),IF(ISBLANK(Spreadsheet!AG359),TRUE,FALSE),IF(DATEVALUE(TEXT(Spreadsheet!AG359,"mm/dd/yyyy")) &gt; TODAY(),FALSE,TRUE))</f>
        <v>1</v>
      </c>
      <c r="BK359" s="5" t="b">
        <f>OR(ISBLANK(Spreadsheet!AH359),LEN(Spreadsheet!AH359)&lt;=25)</f>
        <v>1</v>
      </c>
      <c r="BL359" s="5" t="b">
        <f t="array" aca="1" ref="BL359" ca="1">IF(ISBLANK(Spreadsheet!AI359),TRUE,ISNUMBER(MATCH(TRUE,EXACT(Spreadsheet!AI359,INDIRECT(Spreadsheet!$D$2)),0)))</f>
        <v>1</v>
      </c>
      <c r="BM359" s="5" t="b">
        <f t="array" aca="1" ref="BM359" ca="1">IF(ISBLANK(Spreadsheet!AJ359),TRUE,ISNUMBER(MATCH(TRUE,EXACT(Spreadsheet!AJ359,INDIRECT(Spreadsheet!BJ359)),0)))</f>
        <v>1</v>
      </c>
      <c r="BN359" s="5" t="b">
        <f t="array" ref="BN359">IF(ISBLANK(Spreadsheet!AK359),TRUE,ISNUMBER(MATCH(TRUE,EXACT(Spreadsheet!AK359,DentalPlans),0)))</f>
        <v>1</v>
      </c>
      <c r="BO359" s="5" t="b">
        <f t="array" aca="1" ref="BO359" ca="1">IF(ISBLANK(Spreadsheet!AL359),TRUE,ISNUMBER(MATCH(TRUE,EXACT(Spreadsheet!AL359,INDIRECT(Spreadsheet!BK359)),0)))</f>
        <v>1</v>
      </c>
      <c r="BP359" s="5" t="b">
        <f t="array" ref="BP359">IF(ISBLANK(Spreadsheet!AM359),TRUE,ISNUMBER(MATCH(TRUE,EXACT(Spreadsheet!AM359,VisionPlans),0)))</f>
        <v>1</v>
      </c>
      <c r="BQ359" s="5" t="b">
        <f t="array" aca="1" ref="BQ359" ca="1">IF(ISBLANK(Spreadsheet!AN359),TRUE,ISNUMBER(MATCH(TRUE,EXACT(Spreadsheet!AN359,INDIRECT(Spreadsheet!BL359)),0)))</f>
        <v>1</v>
      </c>
      <c r="BR359" s="5" t="b">
        <f t="array" ref="BR359">IF(ISBLANK(Spreadsheet!AO359),TRUE,ISNUMBER(MATCH(TRUE,EXACT(Spreadsheet!AO359,LifeBenefitClasses),0)))</f>
        <v>1</v>
      </c>
      <c r="BS359" s="5" t="b">
        <f>IF(OR(ISBLANK(Spreadsheet!AO359), Spreadsheet!AO359="Waive"),IF(ISBLANK(Spreadsheet!AP359),TRUE,FALSE),IF(OR(AND(NOT(ISBLANK(Spreadsheet!AO359)),ISBLANK(Spreadsheet!AP359)),NOT(ISNUMBER(VALUE(Spreadsheet!AP359)))),FALSE,IF(OR(AND(Spreadsheet!AP359&lt;6,MOD(Spreadsheet!AP359*10,5)=0), MOD(Spreadsheet!AP359,5000)=0),TRUE,FALSE)))</f>
        <v>1</v>
      </c>
      <c r="BT359" s="5" t="b">
        <f t="array" ref="BT359">IF(ISBLANK(Spreadsheet!AQ359),TRUE,ISNUMBER(MATCH(TRUE,EXACT(Spreadsheet!AQ359,EnrollWaive),0)))</f>
        <v>1</v>
      </c>
      <c r="BU359" s="5" t="b">
        <f t="array" ref="BU359">IF(ISBLANK(Spreadsheet!AR359),TRUE,ISNUMBER(MATCH(TRUE,EXACT(Spreadsheet!AR359,LifeBenefitClasses),0)))</f>
        <v>1</v>
      </c>
      <c r="BV359" s="5" t="b">
        <f>IF(OR(ISBLANK(Spreadsheet!AR359), Spreadsheet!AR359="Waive"),IF(ISBLANK(Spreadsheet!AS359),TRUE,FALSE),IF(OR(AND(NOT(ISBLANK(Spreadsheet!AR359)),ISBLANK(Spreadsheet!AS359)),NOT(ISNUMBER(VALUE(Spreadsheet!AS359)))),FALSE,IF(OR(AND(Spreadsheet!AS359&lt;6,MOD(Spreadsheet!AS359*10,5)=0), MOD(Spreadsheet!AS359,10000)=0),TRUE,FALSE)))</f>
        <v>1</v>
      </c>
      <c r="BW359" s="5" t="b">
        <f t="array" ref="BW359">IF(ISBLANK(Spreadsheet!AT359),TRUE,ISNUMBER(MATCH(TRUE,EXACT(Spreadsheet!AT359,LifeBenefitClasses),0)))</f>
        <v>1</v>
      </c>
      <c r="BX359" s="5" t="b">
        <f>IF(OR(ISBLANK(Spreadsheet!AT359), Spreadsheet!AT359="Waive"),IF(ISBLANK(Spreadsheet!AU359),TRUE,FALSE),IF(OR(AND(NOT(ISBLANK(Spreadsheet!AT359)),ISBLANK(Spreadsheet!AU359)),NOT(ISNUMBER(VALUE(Spreadsheet!AU359)))),FALSE,IF(AND(NOT(OR(ISBLANK(Spreadsheet!AT359),Spreadsheet!AT359="Waive")),NOT(OR(ISBLANK(Spreadsheet!AR359),Spreadsheet!AR359="Waive")),MOD(Spreadsheet!AU359,5000)=0, Spreadsheet!AU359&lt;=(Spreadsheet!AS359*0.5)),TRUE,FALSE)))</f>
        <v>1</v>
      </c>
      <c r="BY359" s="5" t="b">
        <f t="array" ref="BY359">IF(ISBLANK(Spreadsheet!AV359),TRUE,ISNUMBER(MATCH(TRUE,EXACT(Spreadsheet!AV359,EnrollWaive),0)))</f>
        <v>1</v>
      </c>
      <c r="BZ359" s="5" t="b">
        <f t="array" ref="BZ359">IF(ISBLANK(Spreadsheet!AW359),TRUE,ISNUMBER(MATCH(TRUE,EXACT(Spreadsheet!AW359,LifeBenefitClasses),0)))</f>
        <v>1</v>
      </c>
      <c r="CA359" s="5" t="b">
        <f t="array" ref="CA359">IF(ISBLANK(Spreadsheet!AX359),TRUE,ISNUMBER(MATCH(TRUE,EXACT(Spreadsheet!AX359,LifeBenefitClasses),0)))</f>
        <v>1</v>
      </c>
      <c r="CB359" s="5" t="b">
        <f t="array" ref="CB359">IF(ISBLANK(Spreadsheet!AY359),TRUE,ISNUMBER(MATCH(TRUE,EXACT(Spreadsheet!AY359,LifeBenefitClasses),0)))</f>
        <v>1</v>
      </c>
      <c r="CC359" s="5" t="b">
        <f t="array" ref="CC359">IF(ISBLANK(Spreadsheet!AZ359),TRUE,ISNUMBER(MATCH(TRUE,EXACT(Spreadsheet!AZ359,LifeBenefitClasses),0)))</f>
        <v>1</v>
      </c>
      <c r="CD359" s="5" t="b">
        <f t="array" ref="CD359">IF(ISBLANK(Spreadsheet!BA359),TRUE,ISNUMBER(MATCH(TRUE,EXACT(Spreadsheet!BA359,LifeBenefitClasses),0)))</f>
        <v>1</v>
      </c>
      <c r="CE359" s="5" t="b">
        <f>IF(OR(ISBLANK(Spreadsheet!BA359), Spreadsheet!BA359="Waive"),IF(ISBLANK(Spreadsheet!BB359),TRUE,FALSE),IF(OR(AND(NOT(ISBLANK(Spreadsheet!BA359)),ISBLANK(Spreadsheet!BB359)),NOT(ISNUMBER(VALUE(Spreadsheet!BB359))),ISBLANK(Spreadsheet!BC359),NOT(ISNUMBER(VALUE(Spreadsheet!BC359)))),FALSE,IF(AND(Spreadsheet!BB359&gt;=50000,Spreadsheet!BB359&lt;=250000,MOD(Spreadsheet!BB359,10000)=0,Spreadsheet!BB359&lt;=(10*Spreadsheet!BC359)),TRUE,FALSE)))</f>
        <v>1</v>
      </c>
      <c r="CF359" s="5" t="b">
        <f>IF(NOT(ISBLANK(Spreadsheet!BC359)),AND(ISNUMBER(VALUE(Spreadsheet!BC359)),Spreadsheet!BC359&gt;0),AND(OR(ISBLANK(Spreadsheet!AO359),Spreadsheet!AO359="Waive",AND(NOT(OR(ISBLANK(Spreadsheet!AO359),Spreadsheet!AO359="Waive")),Spreadsheet!AP359&gt;=6)),OR(ISBLANK(Spreadsheet!AR359),AND(NOT(OR(ISBLANK(Spreadsheet!AR359),Spreadsheet!AR359="Waive")),Spreadsheet!AS359&gt;=6)),OR(ISBLANK(Spreadsheet!AW359)),OR(ISBLANK(Spreadsheet!AX359)),OR(ISBLANK(Spreadsheet!AY359)),OR(ISBLANK(Spreadsheet!AZ359)),OR(ISBLANK(Spreadsheet!BA359),Spreadsheet!BA359="Waive")))</f>
        <v>1</v>
      </c>
      <c r="CG359" s="5" t="b">
        <f t="shared" ca="1" si="25"/>
        <v>1</v>
      </c>
    </row>
    <row r="360" spans="8:85" x14ac:dyDescent="0.3">
      <c r="H360" s="5">
        <f t="shared" ca="1" si="22"/>
        <v>2</v>
      </c>
      <c r="I360" s="5" t="str">
        <f t="shared" ca="1" si="23"/>
        <v/>
      </c>
      <c r="J360" s="5" t="str">
        <f>IF(AND(NOT(ISBLANK(Spreadsheet!C360)),ISBLANK(Spreadsheet!D360)),Spreadsheet!F360&amp;" "&amp;Spreadsheet!H360,"")</f>
        <v/>
      </c>
      <c r="K360" s="5">
        <f>IF(AND(NOT(ISBLANK(Spreadsheet!C360)),ISBLANK(Spreadsheet!D360)),COUNTIFS(Spreadsheet!E361:E$786,"=Child",Spreadsheet!C361:C$786, "="&amp;Spreadsheet!C360) + COUNTIFS(Spreadsheet!E361:E$786,"=Step-child",Spreadsheet!C361:C$786, "="&amp;Spreadsheet!C360),0)</f>
        <v>0</v>
      </c>
      <c r="L360" s="5">
        <f>IF(NOT(ISBLANK(J360)),COUNTIFS(Spreadsheet!E361:E$786,"=Wife",Spreadsheet!C361:C$786, "="&amp;Spreadsheet!C360) + COUNTIFS(Spreadsheet!E361:E$786,"=Husband",Spreadsheet!C361:C$786, "="&amp;Spreadsheet!C360),0)</f>
        <v>0</v>
      </c>
      <c r="M360" s="5">
        <f>IF(NOT(ISBLANK(Spreadsheet!AJ360)),VLOOKUP(Spreadsheet!AJ360,'Drop Downs'!$P$2:$R$16,3,FALSE),0)</f>
        <v>0</v>
      </c>
      <c r="N360" s="5">
        <f>IF(NOT(ISBLANK(Spreadsheet!AJ360)), VLOOKUP(Spreadsheet!AJ360,'Drop Downs'!$P$2:$R$16,2,FALSE),0)</f>
        <v>0</v>
      </c>
      <c r="O360" s="5">
        <f>IF(NOT(ISBLANK(Spreadsheet!AL360)),VLOOKUP(Spreadsheet!AL360,'Drop Downs'!$P$2:$R$16,3,FALSE), 0)</f>
        <v>0</v>
      </c>
      <c r="P360" s="5">
        <f>IF(NOT(ISBLANK(Spreadsheet!AL360)),VLOOKUP(Spreadsheet!AL360,'Drop Downs'!$P$2:$R$16,2,FALSE),0)</f>
        <v>0</v>
      </c>
      <c r="Q360" s="5">
        <f>IF(NOT(ISBLANK(Spreadsheet!AN360)),VLOOKUP(Spreadsheet!AN360,'Drop Downs'!$P$2:$R$16,3,FALSE),0)</f>
        <v>0</v>
      </c>
      <c r="R360" s="5">
        <f>IF(NOT(ISBLANK(Spreadsheet!AN360)),VLOOKUP(Spreadsheet!AN360,'Drop Downs'!$P$2:$R$16,2,FALSE),0)</f>
        <v>0</v>
      </c>
      <c r="S360" s="5" t="str">
        <f>IF(OR(M360&gt;K360,N360&gt;L360,O360&gt;K360, Q360&gt;K360,N360&gt;L360, P360&gt;L360, R360&gt;L360),"Member currently has a coverage election over what he/she needs.  Please add more dependents or adjust the coverage election.","")&amp;(IF(AND(NOT(ISBLANK(Spreadsheet!C360)),NOT(ISBLANK(Spreadsheet!D360)),ISBLANK(Spreadsheet!E360)),"Dependent lacks a relationship to member.Please select one from the drop-down.",""))</f>
        <v/>
      </c>
      <c r="T360" s="5" t="b">
        <f t="shared" si="24"/>
        <v>1</v>
      </c>
      <c r="U360" s="5" t="b">
        <f>OR(ISBLANK(Spreadsheet!C360),IF(NOT(ISBLANK(Spreadsheet!D360)),NOT(ISBLANK(Spreadsheet!E360)),TRUE))</f>
        <v>1</v>
      </c>
      <c r="V360" s="5" t="b">
        <f>OR(ISBLANK(Spreadsheet!C360), NOT(ISBLANK(Spreadsheet!I360)))</f>
        <v>1</v>
      </c>
      <c r="W360" s="5" t="b">
        <f>OR(ISBLANK(Spreadsheet!D360),NOT(ISBLANK(Spreadsheet!C360)))</f>
        <v>1</v>
      </c>
      <c r="X360" s="155" t="str">
        <f>REPT("0",MIN(FIND({1,2,3,4,5,6,7,8,9},Spreadsheet!C360&amp;"123456789"))-1)&amp;IF(ISBLANK(Spreadsheet!C360),"",SUMPRODUCT(MID(0&amp;Spreadsheet!C360,LARGE(INDEX(ISNUMBER(--MID(Spreadsheet!C360,ROW($1:$225),1))*
 ROW($1:$225),0),ROW($1:$225))+1,1)*10^ROW($1:$225)/10))</f>
        <v/>
      </c>
      <c r="Y360" s="5" t="b">
        <f>IF(NOT(ISBLANK(Spreadsheet!C360)),IF(AND(ISNUMBER(VALUE(Spreadsheet!C360)), LEN(Spreadsheet!C360)=9),TRUE,FALSE),TRUE)</f>
        <v>1</v>
      </c>
      <c r="Z360" s="155" t="str">
        <f>REPT("0",MIN(FIND({1,2,3,4,5,6,7,8,9},Spreadsheet!D360&amp;"123456789"))-1)&amp;IF(ISBLANK(Spreadsheet!D360),"",SUMPRODUCT(MID(0&amp;Spreadsheet!D360,LARGE(INDEX(ISNUMBER(--MID(Spreadsheet!D360,ROW($1:$225),1))*
 ROW($1:$225),0),ROW($1:$225))+1,1)*10^ROW($1:$225)/10))</f>
        <v/>
      </c>
      <c r="AA360" s="5" t="b">
        <f>IF(AND(NOT(ISBLANK(Spreadsheet!D360)),NOT(ISBLANK(Spreadsheet!C360))),IF(AND(ISNUMBER(VALUE(Spreadsheet!D360)), LEN(Spreadsheet!D360)=9),TRUE,FALSE),IF(AND(NOT(ISBLANK(Spreadsheet!D360)),ISBLANK(Spreadsheet!C360)),FALSE,TRUE))</f>
        <v>1</v>
      </c>
      <c r="AB360" s="5" t="b">
        <f>OR(ISBLANK(Spreadsheet!Y360),IF(NOT(ISBLANK(Spreadsheet!Y360)),LEN(Spreadsheet!Y360)=10,ISNUMBER(VALUE(Spreadsheet!Y360))))</f>
        <v>1</v>
      </c>
      <c r="AC360" s="5" t="b">
        <f>OR(ISBLANK(Spreadsheet!AI360), AND(NOT(ISBLANK(Spreadsheet!AJ360)), NOT(ISNUMBER(SEARCH("Waive",Spreadsheet!AJ360)))))</f>
        <v>1</v>
      </c>
      <c r="AD360" s="5" t="b">
        <f>OR(ISBLANK(Spreadsheet!AK360), AND(NOT(ISBLANK(Spreadsheet!AL360)), NOT(ISNUMBER(SEARCH("Waive",Spreadsheet!AL360)))))</f>
        <v>1</v>
      </c>
      <c r="AE360" s="5" t="b">
        <f>OR(ISBLANK(Spreadsheet!AM360), AND(NOT(ISBLANK(Spreadsheet!AN360)), NOT(ISNUMBER(SEARCH("Waive", Spreadsheet!AN360)))))</f>
        <v>1</v>
      </c>
      <c r="AF360" s="5" t="b">
        <f>OR(ISBLANK(Spreadsheet!C360), NOT(ISBLANK(Spreadsheet!D360)),NOT(ISBLANK(Spreadsheet!L360)))</f>
        <v>1</v>
      </c>
      <c r="AG360" s="5" t="b">
        <f>IF(AND(NOT(ISBLANK(Spreadsheet!C360)), NOT(ISBLANK(Spreadsheet!D360)),Spreadsheet!C360&lt;&gt;Spreadsheet!D360),IF(ISERROR(VLOOKUP(Spreadsheet!C360, Spreadsheet!$C$6:'Spreadsheet'!$C359,1,FALSE)), FALSE, TRUE),TRUE)</f>
        <v>1</v>
      </c>
      <c r="AH360" s="5" t="b">
        <f>Spreadsheet!$B$2=Spreadsheet!AD360</f>
        <v>1</v>
      </c>
      <c r="AI360" s="5" t="b">
        <f>IF(ISBLANK(Spreadsheet!G360),TRUE,IF(OR(LEN(Spreadsheet!G360)&gt;1,ISNUMBER(VALUE(Spreadsheet!G360))),FALSE,TRUE))</f>
        <v>1</v>
      </c>
      <c r="AJ360" s="5" t="b">
        <f>OR(ISBLANK(Spreadsheet!C360), NOT(ISBLANK(Spreadsheet!B360)), NOT(ISBLANK(Spreadsheet!D360)))</f>
        <v>1</v>
      </c>
      <c r="AK360" s="5" t="b">
        <f t="array" ref="AK360">IF(OR(AND(ISBLANK(Spreadsheet!E360),ISBLANK(Spreadsheet!D360),NOT(ISBLANK(Spreadsheet!C360))),AND(ISBLANK(Spreadsheet!E360),ISBLANK(Spreadsheet!D360),ISBLANK(Spreadsheet!C360))),TRUE,ISNUMBER(MATCH(TRUE,EXACT(Spreadsheet!E360,Relationships),0)))</f>
        <v>1</v>
      </c>
      <c r="AL360" s="5" t="b">
        <f>IF(NOT(ISBLANK(Spreadsheet!C360)),IF(OR(ISBLANK(Spreadsheet!F360),LEN(Spreadsheet!F360)&gt;40),FALSE,TRUE),TRUE)</f>
        <v>1</v>
      </c>
      <c r="AM360" s="5" t="b">
        <f>IF(NOT(ISBLANK(Spreadsheet!C360)),IF(OR(ISBLANK(Spreadsheet!H360),LEN(Spreadsheet!H360)&gt;40),FALSE,TRUE),TRUE)</f>
        <v>1</v>
      </c>
      <c r="AN360" s="5" t="b">
        <f t="array" ref="AN360">IF(ISBLANK(Spreadsheet!I360),TRUE,ISNUMBER(MATCH(TRUE,EXACT(Spreadsheet!I360,GenderValues),0)))</f>
        <v>1</v>
      </c>
      <c r="AO360" s="5" t="b">
        <f ca="1">IF(ISERROR(DATEVALUE(TEXT(Spreadsheet!J360,"mm/dd/yyyy")) &gt; TODAY()),IF(AND(ISBLANK(Spreadsheet!J360),ISBLANK(Spreadsheet!C360)),TRUE,FALSE),IF(DATEVALUE(TEXT(Spreadsheet!J360,"mm/dd/yyyy")) &gt; TODAY(),FALSE,TRUE))</f>
        <v>1</v>
      </c>
      <c r="AP360" s="5" t="b">
        <f>OR(ISBLANK(Spreadsheet!K360),LEN(Spreadsheet!K360)&lt;=100)</f>
        <v>1</v>
      </c>
      <c r="AQ360" s="5" t="b">
        <f t="array" ref="AQ360">IF(OR(AND(ISBLANK(Spreadsheet!L360),ISBLANK(Spreadsheet!C360)),AND(NOT(ISBLANK(Spreadsheet!C360)),NOT(ISBLANK(Spreadsheet!D360)))),TRUE,ISNUMBER(MATCH(TRUE,EXACT(Spreadsheet!L360,MaritalStatus),0)))</f>
        <v>1</v>
      </c>
      <c r="AR360" s="5" t="b">
        <f ca="1">IF(ISERROR(DATEVALUE(TEXT(Spreadsheet!M360,"mm/dd/yyyy")) &gt; TODAY()),IF(ISBLANK(Spreadsheet!M360),TRUE,FALSE),IF(DATEVALUE(TEXT(Spreadsheet!M360,"mm/dd/yyyy")) &gt; TODAY(),FALSE,TRUE))</f>
        <v>1</v>
      </c>
      <c r="AS360" s="5" t="b">
        <f>OR(ISBLANK(Spreadsheet!N360),LEN(Spreadsheet!N360)&lt;=100)</f>
        <v>1</v>
      </c>
      <c r="AT360" s="5" t="b">
        <f>OR(ISBLANK(Spreadsheet!O360),UPPER(Spreadsheet!O360)="YES")</f>
        <v>1</v>
      </c>
      <c r="AU360" s="5" t="b">
        <f>OR(ISBLANK(Spreadsheet!P360),UPPER(Spreadsheet!P360)="YES")</f>
        <v>1</v>
      </c>
      <c r="AV360" s="5" t="b">
        <f t="array" ref="AV360">IF(ISBLANK(Spreadsheet!Q360),TRUE,ISNUMBER(MATCH(TRUE,EXACT(Spreadsheet!Q360,OnGroupsPriorIns),0)))</f>
        <v>1</v>
      </c>
      <c r="AW360" s="5" t="b">
        <f>OR(ISBLANK(Spreadsheet!R360),UPPER(Spreadsheet!R360)="YES")</f>
        <v>1</v>
      </c>
      <c r="AX360" s="5" t="b">
        <f>OR(ISBLANK(Spreadsheet!S360),UPPER(Spreadsheet!S360)="YES")</f>
        <v>1</v>
      </c>
      <c r="AY360" s="5" t="b">
        <f>OR(AND(ISBLANK(Spreadsheet!C360),LEN(Spreadsheet!T360)=0),AND(NOT(ISBLANK(Spreadsheet!C360)),LEN(Spreadsheet!T360)&gt;0,LEN(Spreadsheet!T360)&lt;=50))</f>
        <v>1</v>
      </c>
      <c r="AZ360" s="5" t="b">
        <f>OR(LEN(Spreadsheet!U360)=0,AND(LEN(Spreadsheet!U360)&gt;0,LEN(Spreadsheet!U360)&lt;=50))</f>
        <v>1</v>
      </c>
      <c r="BA360" s="5" t="b">
        <f>OR(AND(ISBLANK(Spreadsheet!C360),LEN(Spreadsheet!V360)=0),AND(NOT(ISBLANK(Spreadsheet!C360)),LEN(Spreadsheet!V360)&gt;0,LEN(Spreadsheet!V360)&lt;=50))</f>
        <v>1</v>
      </c>
      <c r="BB360" s="5" t="b">
        <f t="array" ref="BB360">IF(AND(ISBLANK(Spreadsheet!C360),LEN(Spreadsheet!W360)=0),TRUE,ISNUMBER(MATCH(TRUE,EXACT(Spreadsheet!W360,States),0)))</f>
        <v>1</v>
      </c>
      <c r="BC360" s="5" t="b">
        <f>OR(AND(ISBLANK(Spreadsheet!C360),LEN(Spreadsheet!X360)=0),AND(NOT(ISBLANK(Spreadsheet!C360)),LEN(Spreadsheet!X360)&gt;0,LEN(Spreadsheet!X360)=5,ISNUMBER(VALUE(Spreadsheet!X360))))</f>
        <v>1</v>
      </c>
      <c r="BD360" s="5" t="b">
        <f>OR(ISBLANK(Spreadsheet!Z360),LEN(Spreadsheet!Z360)&lt;=50)</f>
        <v>1</v>
      </c>
      <c r="BE360" s="5" t="b">
        <f>ISBLANK(Spreadsheet!AA360)</f>
        <v>1</v>
      </c>
      <c r="BF360" s="5" t="b">
        <f>ISBLANK(Spreadsheet!AB360)</f>
        <v>1</v>
      </c>
      <c r="BG360" s="5" t="b">
        <f>IF(ISERROR(DATEVALUE(TEXT(Spreadsheet!AC360,"mm/dd/yyyy")) &gt; DATEVALUE(TEXT(Spreadsheet!J360,"mm/dd/yyyy"))),IF(OR(AND(ISBLANK(Spreadsheet!AC360),ISBLANK(Spreadsheet!C360)),AND(NOT(ISBLANK(Spreadsheet!C360)),ISBLANK(Spreadsheet!AC360),NOT(ISBLANK(Spreadsheet!D360)))),TRUE,FALSE),IF(DATEVALUE(TEXT(Spreadsheet!AC360,"mm/dd/yyyy")) &gt; DATEVALUE(TEXT(Spreadsheet!J360,"mm/dd/yyyy")),TRUE,FALSE))</f>
        <v>1</v>
      </c>
      <c r="BH360" s="5" t="b">
        <f>OR(AND(ISBLANK(Spreadsheet!C360),ISBLANK(Spreadsheet!AE360)),AND(NOT(ISBLANK(Spreadsheet!C360)),NOT(ISBLANK(Spreadsheet!D360)),ISBLANK(Spreadsheet!AE360)),AND(NOT(ISBLANK(Spreadsheet!C360)),ISBLANK(Spreadsheet!D360),NOT(ISBLANK(Spreadsheet!AE360)),LEN(Spreadsheet!AE360)&lt;=100))</f>
        <v>1</v>
      </c>
      <c r="BI360" s="5" t="b">
        <f t="array" ref="BI360">IF(ISBLANK(Spreadsheet!AF360),TRUE,ISNUMBER(MATCH(TRUE,EXACT(Spreadsheet!AF360,CobraShortReasons),0)))</f>
        <v>1</v>
      </c>
      <c r="BJ360" s="5" t="b">
        <f ca="1">IF(ISERROR(DATEVALUE(TEXT(Spreadsheet!AG360,"mm/dd/yyyy")) &gt; TODAY()),IF(ISBLANK(Spreadsheet!AG360),TRUE,FALSE),IF(DATEVALUE(TEXT(Spreadsheet!AG360,"mm/dd/yyyy")) &gt; TODAY(),FALSE,TRUE))</f>
        <v>1</v>
      </c>
      <c r="BK360" s="5" t="b">
        <f>OR(ISBLANK(Spreadsheet!AH360),LEN(Spreadsheet!AH360)&lt;=25)</f>
        <v>1</v>
      </c>
      <c r="BL360" s="5" t="b">
        <f t="array" aca="1" ref="BL360" ca="1">IF(ISBLANK(Spreadsheet!AI360),TRUE,ISNUMBER(MATCH(TRUE,EXACT(Spreadsheet!AI360,INDIRECT(Spreadsheet!$D$2)),0)))</f>
        <v>1</v>
      </c>
      <c r="BM360" s="5" t="b">
        <f t="array" aca="1" ref="BM360" ca="1">IF(ISBLANK(Spreadsheet!AJ360),TRUE,ISNUMBER(MATCH(TRUE,EXACT(Spreadsheet!AJ360,INDIRECT(Spreadsheet!BJ360)),0)))</f>
        <v>1</v>
      </c>
      <c r="BN360" s="5" t="b">
        <f t="array" ref="BN360">IF(ISBLANK(Spreadsheet!AK360),TRUE,ISNUMBER(MATCH(TRUE,EXACT(Spreadsheet!AK360,DentalPlans),0)))</f>
        <v>1</v>
      </c>
      <c r="BO360" s="5" t="b">
        <f t="array" aca="1" ref="BO360" ca="1">IF(ISBLANK(Spreadsheet!AL360),TRUE,ISNUMBER(MATCH(TRUE,EXACT(Spreadsheet!AL360,INDIRECT(Spreadsheet!BK360)),0)))</f>
        <v>1</v>
      </c>
      <c r="BP360" s="5" t="b">
        <f t="array" ref="BP360">IF(ISBLANK(Spreadsheet!AM360),TRUE,ISNUMBER(MATCH(TRUE,EXACT(Spreadsheet!AM360,VisionPlans),0)))</f>
        <v>1</v>
      </c>
      <c r="BQ360" s="5" t="b">
        <f t="array" aca="1" ref="BQ360" ca="1">IF(ISBLANK(Spreadsheet!AN360),TRUE,ISNUMBER(MATCH(TRUE,EXACT(Spreadsheet!AN360,INDIRECT(Spreadsheet!BL360)),0)))</f>
        <v>1</v>
      </c>
      <c r="BR360" s="5" t="b">
        <f t="array" ref="BR360">IF(ISBLANK(Spreadsheet!AO360),TRUE,ISNUMBER(MATCH(TRUE,EXACT(Spreadsheet!AO360,LifeBenefitClasses),0)))</f>
        <v>1</v>
      </c>
      <c r="BS360" s="5" t="b">
        <f>IF(OR(ISBLANK(Spreadsheet!AO360), Spreadsheet!AO360="Waive"),IF(ISBLANK(Spreadsheet!AP360),TRUE,FALSE),IF(OR(AND(NOT(ISBLANK(Spreadsheet!AO360)),ISBLANK(Spreadsheet!AP360)),NOT(ISNUMBER(VALUE(Spreadsheet!AP360)))),FALSE,IF(OR(AND(Spreadsheet!AP360&lt;6,MOD(Spreadsheet!AP360*10,5)=0), MOD(Spreadsheet!AP360,5000)=0),TRUE,FALSE)))</f>
        <v>1</v>
      </c>
      <c r="BT360" s="5" t="b">
        <f t="array" ref="BT360">IF(ISBLANK(Spreadsheet!AQ360),TRUE,ISNUMBER(MATCH(TRUE,EXACT(Spreadsheet!AQ360,EnrollWaive),0)))</f>
        <v>1</v>
      </c>
      <c r="BU360" s="5" t="b">
        <f t="array" ref="BU360">IF(ISBLANK(Spreadsheet!AR360),TRUE,ISNUMBER(MATCH(TRUE,EXACT(Spreadsheet!AR360,LifeBenefitClasses),0)))</f>
        <v>1</v>
      </c>
      <c r="BV360" s="5" t="b">
        <f>IF(OR(ISBLANK(Spreadsheet!AR360), Spreadsheet!AR360="Waive"),IF(ISBLANK(Spreadsheet!AS360),TRUE,FALSE),IF(OR(AND(NOT(ISBLANK(Spreadsheet!AR360)),ISBLANK(Spreadsheet!AS360)),NOT(ISNUMBER(VALUE(Spreadsheet!AS360)))),FALSE,IF(OR(AND(Spreadsheet!AS360&lt;6,MOD(Spreadsheet!AS360*10,5)=0), MOD(Spreadsheet!AS360,10000)=0),TRUE,FALSE)))</f>
        <v>1</v>
      </c>
      <c r="BW360" s="5" t="b">
        <f t="array" ref="BW360">IF(ISBLANK(Spreadsheet!AT360),TRUE,ISNUMBER(MATCH(TRUE,EXACT(Spreadsheet!AT360,LifeBenefitClasses),0)))</f>
        <v>1</v>
      </c>
      <c r="BX360" s="5" t="b">
        <f>IF(OR(ISBLANK(Spreadsheet!AT360), Spreadsheet!AT360="Waive"),IF(ISBLANK(Spreadsheet!AU360),TRUE,FALSE),IF(OR(AND(NOT(ISBLANK(Spreadsheet!AT360)),ISBLANK(Spreadsheet!AU360)),NOT(ISNUMBER(VALUE(Spreadsheet!AU360)))),FALSE,IF(AND(NOT(OR(ISBLANK(Spreadsheet!AT360),Spreadsheet!AT360="Waive")),NOT(OR(ISBLANK(Spreadsheet!AR360),Spreadsheet!AR360="Waive")),MOD(Spreadsheet!AU360,5000)=0, Spreadsheet!AU360&lt;=(Spreadsheet!AS360*0.5)),TRUE,FALSE)))</f>
        <v>1</v>
      </c>
      <c r="BY360" s="5" t="b">
        <f t="array" ref="BY360">IF(ISBLANK(Spreadsheet!AV360),TRUE,ISNUMBER(MATCH(TRUE,EXACT(Spreadsheet!AV360,EnrollWaive),0)))</f>
        <v>1</v>
      </c>
      <c r="BZ360" s="5" t="b">
        <f t="array" ref="BZ360">IF(ISBLANK(Spreadsheet!AW360),TRUE,ISNUMBER(MATCH(TRUE,EXACT(Spreadsheet!AW360,LifeBenefitClasses),0)))</f>
        <v>1</v>
      </c>
      <c r="CA360" s="5" t="b">
        <f t="array" ref="CA360">IF(ISBLANK(Spreadsheet!AX360),TRUE,ISNUMBER(MATCH(TRUE,EXACT(Spreadsheet!AX360,LifeBenefitClasses),0)))</f>
        <v>1</v>
      </c>
      <c r="CB360" s="5" t="b">
        <f t="array" ref="CB360">IF(ISBLANK(Spreadsheet!AY360),TRUE,ISNUMBER(MATCH(TRUE,EXACT(Spreadsheet!AY360,LifeBenefitClasses),0)))</f>
        <v>1</v>
      </c>
      <c r="CC360" s="5" t="b">
        <f t="array" ref="CC360">IF(ISBLANK(Spreadsheet!AZ360),TRUE,ISNUMBER(MATCH(TRUE,EXACT(Spreadsheet!AZ360,LifeBenefitClasses),0)))</f>
        <v>1</v>
      </c>
      <c r="CD360" s="5" t="b">
        <f t="array" ref="CD360">IF(ISBLANK(Spreadsheet!BA360),TRUE,ISNUMBER(MATCH(TRUE,EXACT(Spreadsheet!BA360,LifeBenefitClasses),0)))</f>
        <v>1</v>
      </c>
      <c r="CE360" s="5" t="b">
        <f>IF(OR(ISBLANK(Spreadsheet!BA360), Spreadsheet!BA360="Waive"),IF(ISBLANK(Spreadsheet!BB360),TRUE,FALSE),IF(OR(AND(NOT(ISBLANK(Spreadsheet!BA360)),ISBLANK(Spreadsheet!BB360)),NOT(ISNUMBER(VALUE(Spreadsheet!BB360))),ISBLANK(Spreadsheet!BC360),NOT(ISNUMBER(VALUE(Spreadsheet!BC360)))),FALSE,IF(AND(Spreadsheet!BB360&gt;=50000,Spreadsheet!BB360&lt;=250000,MOD(Spreadsheet!BB360,10000)=0,Spreadsheet!BB360&lt;=(10*Spreadsheet!BC360)),TRUE,FALSE)))</f>
        <v>1</v>
      </c>
      <c r="CF360" s="5" t="b">
        <f>IF(NOT(ISBLANK(Spreadsheet!BC360)),AND(ISNUMBER(VALUE(Spreadsheet!BC360)),Spreadsheet!BC360&gt;0),AND(OR(ISBLANK(Spreadsheet!AO360),Spreadsheet!AO360="Waive",AND(NOT(OR(ISBLANK(Spreadsheet!AO360),Spreadsheet!AO360="Waive")),Spreadsheet!AP360&gt;=6)),OR(ISBLANK(Spreadsheet!AR360),AND(NOT(OR(ISBLANK(Spreadsheet!AR360),Spreadsheet!AR360="Waive")),Spreadsheet!AS360&gt;=6)),OR(ISBLANK(Spreadsheet!AW360)),OR(ISBLANK(Spreadsheet!AX360)),OR(ISBLANK(Spreadsheet!AY360)),OR(ISBLANK(Spreadsheet!AZ360)),OR(ISBLANK(Spreadsheet!BA360),Spreadsheet!BA360="Waive")))</f>
        <v>1</v>
      </c>
      <c r="CG360" s="5" t="b">
        <f t="shared" ca="1" si="25"/>
        <v>1</v>
      </c>
    </row>
    <row r="361" spans="8:85" x14ac:dyDescent="0.3">
      <c r="H361" s="5">
        <f t="shared" ca="1" si="22"/>
        <v>2</v>
      </c>
      <c r="I361" s="5" t="str">
        <f t="shared" ca="1" si="23"/>
        <v/>
      </c>
      <c r="J361" s="5" t="str">
        <f>IF(AND(NOT(ISBLANK(Spreadsheet!C361)),ISBLANK(Spreadsheet!D361)),Spreadsheet!F361&amp;" "&amp;Spreadsheet!H361,"")</f>
        <v/>
      </c>
      <c r="K361" s="5">
        <f>IF(AND(NOT(ISBLANK(Spreadsheet!C361)),ISBLANK(Spreadsheet!D361)),COUNTIFS(Spreadsheet!E362:E$786,"=Child",Spreadsheet!C362:C$786, "="&amp;Spreadsheet!C361) + COUNTIFS(Spreadsheet!E362:E$786,"=Step-child",Spreadsheet!C362:C$786, "="&amp;Spreadsheet!C361),0)</f>
        <v>0</v>
      </c>
      <c r="L361" s="5">
        <f>IF(NOT(ISBLANK(J361)),COUNTIFS(Spreadsheet!E362:E$786,"=Wife",Spreadsheet!C362:C$786, "="&amp;Spreadsheet!C361) + COUNTIFS(Spreadsheet!E362:E$786,"=Husband",Spreadsheet!C362:C$786, "="&amp;Spreadsheet!C361),0)</f>
        <v>0</v>
      </c>
      <c r="M361" s="5">
        <f>IF(NOT(ISBLANK(Spreadsheet!AJ361)),VLOOKUP(Spreadsheet!AJ361,'Drop Downs'!$P$2:$R$16,3,FALSE),0)</f>
        <v>0</v>
      </c>
      <c r="N361" s="5">
        <f>IF(NOT(ISBLANK(Spreadsheet!AJ361)), VLOOKUP(Spreadsheet!AJ361,'Drop Downs'!$P$2:$R$16,2,FALSE),0)</f>
        <v>0</v>
      </c>
      <c r="O361" s="5">
        <f>IF(NOT(ISBLANK(Spreadsheet!AL361)),VLOOKUP(Spreadsheet!AL361,'Drop Downs'!$P$2:$R$16,3,FALSE), 0)</f>
        <v>0</v>
      </c>
      <c r="P361" s="5">
        <f>IF(NOT(ISBLANK(Spreadsheet!AL361)),VLOOKUP(Spreadsheet!AL361,'Drop Downs'!$P$2:$R$16,2,FALSE),0)</f>
        <v>0</v>
      </c>
      <c r="Q361" s="5">
        <f>IF(NOT(ISBLANK(Spreadsheet!AN361)),VLOOKUP(Spreadsheet!AN361,'Drop Downs'!$P$2:$R$16,3,FALSE),0)</f>
        <v>0</v>
      </c>
      <c r="R361" s="5">
        <f>IF(NOT(ISBLANK(Spreadsheet!AN361)),VLOOKUP(Spreadsheet!AN361,'Drop Downs'!$P$2:$R$16,2,FALSE),0)</f>
        <v>0</v>
      </c>
      <c r="S361" s="5" t="str">
        <f>IF(OR(M361&gt;K361,N361&gt;L361,O361&gt;K361, Q361&gt;K361,N361&gt;L361, P361&gt;L361, R361&gt;L361),"Member currently has a coverage election over what he/she needs.  Please add more dependents or adjust the coverage election.","")&amp;(IF(AND(NOT(ISBLANK(Spreadsheet!C361)),NOT(ISBLANK(Spreadsheet!D361)),ISBLANK(Spreadsheet!E361)),"Dependent lacks a relationship to member.Please select one from the drop-down.",""))</f>
        <v/>
      </c>
      <c r="T361" s="5" t="b">
        <f t="shared" si="24"/>
        <v>1</v>
      </c>
      <c r="U361" s="5" t="b">
        <f>OR(ISBLANK(Spreadsheet!C361),IF(NOT(ISBLANK(Spreadsheet!D361)),NOT(ISBLANK(Spreadsheet!E361)),TRUE))</f>
        <v>1</v>
      </c>
      <c r="V361" s="5" t="b">
        <f>OR(ISBLANK(Spreadsheet!C361), NOT(ISBLANK(Spreadsheet!I361)))</f>
        <v>1</v>
      </c>
      <c r="W361" s="5" t="b">
        <f>OR(ISBLANK(Spreadsheet!D361),NOT(ISBLANK(Spreadsheet!C361)))</f>
        <v>1</v>
      </c>
      <c r="X361" s="155" t="str">
        <f>REPT("0",MIN(FIND({1,2,3,4,5,6,7,8,9},Spreadsheet!C361&amp;"123456789"))-1)&amp;IF(ISBLANK(Spreadsheet!C361),"",SUMPRODUCT(MID(0&amp;Spreadsheet!C361,LARGE(INDEX(ISNUMBER(--MID(Spreadsheet!C361,ROW($1:$225),1))*
 ROW($1:$225),0),ROW($1:$225))+1,1)*10^ROW($1:$225)/10))</f>
        <v/>
      </c>
      <c r="Y361" s="5" t="b">
        <f>IF(NOT(ISBLANK(Spreadsheet!C361)),IF(AND(ISNUMBER(VALUE(Spreadsheet!C361)), LEN(Spreadsheet!C361)=9),TRUE,FALSE),TRUE)</f>
        <v>1</v>
      </c>
      <c r="Z361" s="155" t="str">
        <f>REPT("0",MIN(FIND({1,2,3,4,5,6,7,8,9},Spreadsheet!D361&amp;"123456789"))-1)&amp;IF(ISBLANK(Spreadsheet!D361),"",SUMPRODUCT(MID(0&amp;Spreadsheet!D361,LARGE(INDEX(ISNUMBER(--MID(Spreadsheet!D361,ROW($1:$225),1))*
 ROW($1:$225),0),ROW($1:$225))+1,1)*10^ROW($1:$225)/10))</f>
        <v/>
      </c>
      <c r="AA361" s="5" t="b">
        <f>IF(AND(NOT(ISBLANK(Spreadsheet!D361)),NOT(ISBLANK(Spreadsheet!C361))),IF(AND(ISNUMBER(VALUE(Spreadsheet!D361)), LEN(Spreadsheet!D361)=9),TRUE,FALSE),IF(AND(NOT(ISBLANK(Spreadsheet!D361)),ISBLANK(Spreadsheet!C361)),FALSE,TRUE))</f>
        <v>1</v>
      </c>
      <c r="AB361" s="5" t="b">
        <f>OR(ISBLANK(Spreadsheet!Y361),IF(NOT(ISBLANK(Spreadsheet!Y361)),LEN(Spreadsheet!Y361)=10,ISNUMBER(VALUE(Spreadsheet!Y361))))</f>
        <v>1</v>
      </c>
      <c r="AC361" s="5" t="b">
        <f>OR(ISBLANK(Spreadsheet!AI361), AND(NOT(ISBLANK(Spreadsheet!AJ361)), NOT(ISNUMBER(SEARCH("Waive",Spreadsheet!AJ361)))))</f>
        <v>1</v>
      </c>
      <c r="AD361" s="5" t="b">
        <f>OR(ISBLANK(Spreadsheet!AK361), AND(NOT(ISBLANK(Spreadsheet!AL361)), NOT(ISNUMBER(SEARCH("Waive",Spreadsheet!AL361)))))</f>
        <v>1</v>
      </c>
      <c r="AE361" s="5" t="b">
        <f>OR(ISBLANK(Spreadsheet!AM361), AND(NOT(ISBLANK(Spreadsheet!AN361)), NOT(ISNUMBER(SEARCH("Waive", Spreadsheet!AN361)))))</f>
        <v>1</v>
      </c>
      <c r="AF361" s="5" t="b">
        <f>OR(ISBLANK(Spreadsheet!C361), NOT(ISBLANK(Spreadsheet!D361)),NOT(ISBLANK(Spreadsheet!L361)))</f>
        <v>1</v>
      </c>
      <c r="AG361" s="5" t="b">
        <f>IF(AND(NOT(ISBLANK(Spreadsheet!C361)), NOT(ISBLANK(Spreadsheet!D361)),Spreadsheet!C361&lt;&gt;Spreadsheet!D361),IF(ISERROR(VLOOKUP(Spreadsheet!C361, Spreadsheet!$C$6:'Spreadsheet'!$C360,1,FALSE)), FALSE, TRUE),TRUE)</f>
        <v>1</v>
      </c>
      <c r="AH361" s="5" t="b">
        <f>Spreadsheet!$B$2=Spreadsheet!AD361</f>
        <v>1</v>
      </c>
      <c r="AI361" s="5" t="b">
        <f>IF(ISBLANK(Spreadsheet!G361),TRUE,IF(OR(LEN(Spreadsheet!G361)&gt;1,ISNUMBER(VALUE(Spreadsheet!G361))),FALSE,TRUE))</f>
        <v>1</v>
      </c>
      <c r="AJ361" s="5" t="b">
        <f>OR(ISBLANK(Spreadsheet!C361), NOT(ISBLANK(Spreadsheet!B361)), NOT(ISBLANK(Spreadsheet!D361)))</f>
        <v>1</v>
      </c>
      <c r="AK361" s="5" t="b">
        <f t="array" ref="AK361">IF(OR(AND(ISBLANK(Spreadsheet!E361),ISBLANK(Spreadsheet!D361),NOT(ISBLANK(Spreadsheet!C361))),AND(ISBLANK(Spreadsheet!E361),ISBLANK(Spreadsheet!D361),ISBLANK(Spreadsheet!C361))),TRUE,ISNUMBER(MATCH(TRUE,EXACT(Spreadsheet!E361,Relationships),0)))</f>
        <v>1</v>
      </c>
      <c r="AL361" s="5" t="b">
        <f>IF(NOT(ISBLANK(Spreadsheet!C361)),IF(OR(ISBLANK(Spreadsheet!F361),LEN(Spreadsheet!F361)&gt;40),FALSE,TRUE),TRUE)</f>
        <v>1</v>
      </c>
      <c r="AM361" s="5" t="b">
        <f>IF(NOT(ISBLANK(Spreadsheet!C361)),IF(OR(ISBLANK(Spreadsheet!H361),LEN(Spreadsheet!H361)&gt;40),FALSE,TRUE),TRUE)</f>
        <v>1</v>
      </c>
      <c r="AN361" s="5" t="b">
        <f t="array" ref="AN361">IF(ISBLANK(Spreadsheet!I361),TRUE,ISNUMBER(MATCH(TRUE,EXACT(Spreadsheet!I361,GenderValues),0)))</f>
        <v>1</v>
      </c>
      <c r="AO361" s="5" t="b">
        <f ca="1">IF(ISERROR(DATEVALUE(TEXT(Spreadsheet!J361,"mm/dd/yyyy")) &gt; TODAY()),IF(AND(ISBLANK(Spreadsheet!J361),ISBLANK(Spreadsheet!C361)),TRUE,FALSE),IF(DATEVALUE(TEXT(Spreadsheet!J361,"mm/dd/yyyy")) &gt; TODAY(),FALSE,TRUE))</f>
        <v>1</v>
      </c>
      <c r="AP361" s="5" t="b">
        <f>OR(ISBLANK(Spreadsheet!K361),LEN(Spreadsheet!K361)&lt;=100)</f>
        <v>1</v>
      </c>
      <c r="AQ361" s="5" t="b">
        <f t="array" ref="AQ361">IF(OR(AND(ISBLANK(Spreadsheet!L361),ISBLANK(Spreadsheet!C361)),AND(NOT(ISBLANK(Spreadsheet!C361)),NOT(ISBLANK(Spreadsheet!D361)))),TRUE,ISNUMBER(MATCH(TRUE,EXACT(Spreadsheet!L361,MaritalStatus),0)))</f>
        <v>1</v>
      </c>
      <c r="AR361" s="5" t="b">
        <f ca="1">IF(ISERROR(DATEVALUE(TEXT(Spreadsheet!M361,"mm/dd/yyyy")) &gt; TODAY()),IF(ISBLANK(Spreadsheet!M361),TRUE,FALSE),IF(DATEVALUE(TEXT(Spreadsheet!M361,"mm/dd/yyyy")) &gt; TODAY(),FALSE,TRUE))</f>
        <v>1</v>
      </c>
      <c r="AS361" s="5" t="b">
        <f>OR(ISBLANK(Spreadsheet!N361),LEN(Spreadsheet!N361)&lt;=100)</f>
        <v>1</v>
      </c>
      <c r="AT361" s="5" t="b">
        <f>OR(ISBLANK(Spreadsheet!O361),UPPER(Spreadsheet!O361)="YES")</f>
        <v>1</v>
      </c>
      <c r="AU361" s="5" t="b">
        <f>OR(ISBLANK(Spreadsheet!P361),UPPER(Spreadsheet!P361)="YES")</f>
        <v>1</v>
      </c>
      <c r="AV361" s="5" t="b">
        <f t="array" ref="AV361">IF(ISBLANK(Spreadsheet!Q361),TRUE,ISNUMBER(MATCH(TRUE,EXACT(Spreadsheet!Q361,OnGroupsPriorIns),0)))</f>
        <v>1</v>
      </c>
      <c r="AW361" s="5" t="b">
        <f>OR(ISBLANK(Spreadsheet!R361),UPPER(Spreadsheet!R361)="YES")</f>
        <v>1</v>
      </c>
      <c r="AX361" s="5" t="b">
        <f>OR(ISBLANK(Spreadsheet!S361),UPPER(Spreadsheet!S361)="YES")</f>
        <v>1</v>
      </c>
      <c r="AY361" s="5" t="b">
        <f>OR(AND(ISBLANK(Spreadsheet!C361),LEN(Spreadsheet!T361)=0),AND(NOT(ISBLANK(Spreadsheet!C361)),LEN(Spreadsheet!T361)&gt;0,LEN(Spreadsheet!T361)&lt;=50))</f>
        <v>1</v>
      </c>
      <c r="AZ361" s="5" t="b">
        <f>OR(LEN(Spreadsheet!U361)=0,AND(LEN(Spreadsheet!U361)&gt;0,LEN(Spreadsheet!U361)&lt;=50))</f>
        <v>1</v>
      </c>
      <c r="BA361" s="5" t="b">
        <f>OR(AND(ISBLANK(Spreadsheet!C361),LEN(Spreadsheet!V361)=0),AND(NOT(ISBLANK(Spreadsheet!C361)),LEN(Spreadsheet!V361)&gt;0,LEN(Spreadsheet!V361)&lt;=50))</f>
        <v>1</v>
      </c>
      <c r="BB361" s="5" t="b">
        <f t="array" ref="BB361">IF(AND(ISBLANK(Spreadsheet!C361),LEN(Spreadsheet!W361)=0),TRUE,ISNUMBER(MATCH(TRUE,EXACT(Spreadsheet!W361,States),0)))</f>
        <v>1</v>
      </c>
      <c r="BC361" s="5" t="b">
        <f>OR(AND(ISBLANK(Spreadsheet!C361),LEN(Spreadsheet!X361)=0),AND(NOT(ISBLANK(Spreadsheet!C361)),LEN(Spreadsheet!X361)&gt;0,LEN(Spreadsheet!X361)=5,ISNUMBER(VALUE(Spreadsheet!X361))))</f>
        <v>1</v>
      </c>
      <c r="BD361" s="5" t="b">
        <f>OR(ISBLANK(Spreadsheet!Z361),LEN(Spreadsheet!Z361)&lt;=50)</f>
        <v>1</v>
      </c>
      <c r="BE361" s="5" t="b">
        <f>ISBLANK(Spreadsheet!AA361)</f>
        <v>1</v>
      </c>
      <c r="BF361" s="5" t="b">
        <f>ISBLANK(Spreadsheet!AB361)</f>
        <v>1</v>
      </c>
      <c r="BG361" s="5" t="b">
        <f>IF(ISERROR(DATEVALUE(TEXT(Spreadsheet!AC361,"mm/dd/yyyy")) &gt; DATEVALUE(TEXT(Spreadsheet!J361,"mm/dd/yyyy"))),IF(OR(AND(ISBLANK(Spreadsheet!AC361),ISBLANK(Spreadsheet!C361)),AND(NOT(ISBLANK(Spreadsheet!C361)),ISBLANK(Spreadsheet!AC361),NOT(ISBLANK(Spreadsheet!D361)))),TRUE,FALSE),IF(DATEVALUE(TEXT(Spreadsheet!AC361,"mm/dd/yyyy")) &gt; DATEVALUE(TEXT(Spreadsheet!J361,"mm/dd/yyyy")),TRUE,FALSE))</f>
        <v>1</v>
      </c>
      <c r="BH361" s="5" t="b">
        <f>OR(AND(ISBLANK(Spreadsheet!C361),ISBLANK(Spreadsheet!AE361)),AND(NOT(ISBLANK(Spreadsheet!C361)),NOT(ISBLANK(Spreadsheet!D361)),ISBLANK(Spreadsheet!AE361)),AND(NOT(ISBLANK(Spreadsheet!C361)),ISBLANK(Spreadsheet!D361),NOT(ISBLANK(Spreadsheet!AE361)),LEN(Spreadsheet!AE361)&lt;=100))</f>
        <v>1</v>
      </c>
      <c r="BI361" s="5" t="b">
        <f t="array" ref="BI361">IF(ISBLANK(Spreadsheet!AF361),TRUE,ISNUMBER(MATCH(TRUE,EXACT(Spreadsheet!AF361,CobraShortReasons),0)))</f>
        <v>1</v>
      </c>
      <c r="BJ361" s="5" t="b">
        <f ca="1">IF(ISERROR(DATEVALUE(TEXT(Spreadsheet!AG361,"mm/dd/yyyy")) &gt; TODAY()),IF(ISBLANK(Spreadsheet!AG361),TRUE,FALSE),IF(DATEVALUE(TEXT(Spreadsheet!AG361,"mm/dd/yyyy")) &gt; TODAY(),FALSE,TRUE))</f>
        <v>1</v>
      </c>
      <c r="BK361" s="5" t="b">
        <f>OR(ISBLANK(Spreadsheet!AH361),LEN(Spreadsheet!AH361)&lt;=25)</f>
        <v>1</v>
      </c>
      <c r="BL361" s="5" t="b">
        <f t="array" aca="1" ref="BL361" ca="1">IF(ISBLANK(Spreadsheet!AI361),TRUE,ISNUMBER(MATCH(TRUE,EXACT(Spreadsheet!AI361,INDIRECT(Spreadsheet!$D$2)),0)))</f>
        <v>1</v>
      </c>
      <c r="BM361" s="5" t="b">
        <f t="array" aca="1" ref="BM361" ca="1">IF(ISBLANK(Spreadsheet!AJ361),TRUE,ISNUMBER(MATCH(TRUE,EXACT(Spreadsheet!AJ361,INDIRECT(Spreadsheet!BJ361)),0)))</f>
        <v>1</v>
      </c>
      <c r="BN361" s="5" t="b">
        <f t="array" ref="BN361">IF(ISBLANK(Spreadsheet!AK361),TRUE,ISNUMBER(MATCH(TRUE,EXACT(Spreadsheet!AK361,DentalPlans),0)))</f>
        <v>1</v>
      </c>
      <c r="BO361" s="5" t="b">
        <f t="array" aca="1" ref="BO361" ca="1">IF(ISBLANK(Spreadsheet!AL361),TRUE,ISNUMBER(MATCH(TRUE,EXACT(Spreadsheet!AL361,INDIRECT(Spreadsheet!BK361)),0)))</f>
        <v>1</v>
      </c>
      <c r="BP361" s="5" t="b">
        <f t="array" ref="BP361">IF(ISBLANK(Spreadsheet!AM361),TRUE,ISNUMBER(MATCH(TRUE,EXACT(Spreadsheet!AM361,VisionPlans),0)))</f>
        <v>1</v>
      </c>
      <c r="BQ361" s="5" t="b">
        <f t="array" aca="1" ref="BQ361" ca="1">IF(ISBLANK(Spreadsheet!AN361),TRUE,ISNUMBER(MATCH(TRUE,EXACT(Spreadsheet!AN361,INDIRECT(Spreadsheet!BL361)),0)))</f>
        <v>1</v>
      </c>
      <c r="BR361" s="5" t="b">
        <f t="array" ref="BR361">IF(ISBLANK(Spreadsheet!AO361),TRUE,ISNUMBER(MATCH(TRUE,EXACT(Spreadsheet!AO361,LifeBenefitClasses),0)))</f>
        <v>1</v>
      </c>
      <c r="BS361" s="5" t="b">
        <f>IF(OR(ISBLANK(Spreadsheet!AO361), Spreadsheet!AO361="Waive"),IF(ISBLANK(Spreadsheet!AP361),TRUE,FALSE),IF(OR(AND(NOT(ISBLANK(Spreadsheet!AO361)),ISBLANK(Spreadsheet!AP361)),NOT(ISNUMBER(VALUE(Spreadsheet!AP361)))),FALSE,IF(OR(AND(Spreadsheet!AP361&lt;6,MOD(Spreadsheet!AP361*10,5)=0), MOD(Spreadsheet!AP361,5000)=0),TRUE,FALSE)))</f>
        <v>1</v>
      </c>
      <c r="BT361" s="5" t="b">
        <f t="array" ref="BT361">IF(ISBLANK(Spreadsheet!AQ361),TRUE,ISNUMBER(MATCH(TRUE,EXACT(Spreadsheet!AQ361,EnrollWaive),0)))</f>
        <v>1</v>
      </c>
      <c r="BU361" s="5" t="b">
        <f t="array" ref="BU361">IF(ISBLANK(Spreadsheet!AR361),TRUE,ISNUMBER(MATCH(TRUE,EXACT(Spreadsheet!AR361,LifeBenefitClasses),0)))</f>
        <v>1</v>
      </c>
      <c r="BV361" s="5" t="b">
        <f>IF(OR(ISBLANK(Spreadsheet!AR361), Spreadsheet!AR361="Waive"),IF(ISBLANK(Spreadsheet!AS361),TRUE,FALSE),IF(OR(AND(NOT(ISBLANK(Spreadsheet!AR361)),ISBLANK(Spreadsheet!AS361)),NOT(ISNUMBER(VALUE(Spreadsheet!AS361)))),FALSE,IF(OR(AND(Spreadsheet!AS361&lt;6,MOD(Spreadsheet!AS361*10,5)=0), MOD(Spreadsheet!AS361,10000)=0),TRUE,FALSE)))</f>
        <v>1</v>
      </c>
      <c r="BW361" s="5" t="b">
        <f t="array" ref="BW361">IF(ISBLANK(Spreadsheet!AT361),TRUE,ISNUMBER(MATCH(TRUE,EXACT(Spreadsheet!AT361,LifeBenefitClasses),0)))</f>
        <v>1</v>
      </c>
      <c r="BX361" s="5" t="b">
        <f>IF(OR(ISBLANK(Spreadsheet!AT361), Spreadsheet!AT361="Waive"),IF(ISBLANK(Spreadsheet!AU361),TRUE,FALSE),IF(OR(AND(NOT(ISBLANK(Spreadsheet!AT361)),ISBLANK(Spreadsheet!AU361)),NOT(ISNUMBER(VALUE(Spreadsheet!AU361)))),FALSE,IF(AND(NOT(OR(ISBLANK(Spreadsheet!AT361),Spreadsheet!AT361="Waive")),NOT(OR(ISBLANK(Spreadsheet!AR361),Spreadsheet!AR361="Waive")),MOD(Spreadsheet!AU361,5000)=0, Spreadsheet!AU361&lt;=(Spreadsheet!AS361*0.5)),TRUE,FALSE)))</f>
        <v>1</v>
      </c>
      <c r="BY361" s="5" t="b">
        <f t="array" ref="BY361">IF(ISBLANK(Spreadsheet!AV361),TRUE,ISNUMBER(MATCH(TRUE,EXACT(Spreadsheet!AV361,EnrollWaive),0)))</f>
        <v>1</v>
      </c>
      <c r="BZ361" s="5" t="b">
        <f t="array" ref="BZ361">IF(ISBLANK(Spreadsheet!AW361),TRUE,ISNUMBER(MATCH(TRUE,EXACT(Spreadsheet!AW361,LifeBenefitClasses),0)))</f>
        <v>1</v>
      </c>
      <c r="CA361" s="5" t="b">
        <f t="array" ref="CA361">IF(ISBLANK(Spreadsheet!AX361),TRUE,ISNUMBER(MATCH(TRUE,EXACT(Spreadsheet!AX361,LifeBenefitClasses),0)))</f>
        <v>1</v>
      </c>
      <c r="CB361" s="5" t="b">
        <f t="array" ref="CB361">IF(ISBLANK(Spreadsheet!AY361),TRUE,ISNUMBER(MATCH(TRUE,EXACT(Spreadsheet!AY361,LifeBenefitClasses),0)))</f>
        <v>1</v>
      </c>
      <c r="CC361" s="5" t="b">
        <f t="array" ref="CC361">IF(ISBLANK(Spreadsheet!AZ361),TRUE,ISNUMBER(MATCH(TRUE,EXACT(Spreadsheet!AZ361,LifeBenefitClasses),0)))</f>
        <v>1</v>
      </c>
      <c r="CD361" s="5" t="b">
        <f t="array" ref="CD361">IF(ISBLANK(Spreadsheet!BA361),TRUE,ISNUMBER(MATCH(TRUE,EXACT(Spreadsheet!BA361,LifeBenefitClasses),0)))</f>
        <v>1</v>
      </c>
      <c r="CE361" s="5" t="b">
        <f>IF(OR(ISBLANK(Spreadsheet!BA361), Spreadsheet!BA361="Waive"),IF(ISBLANK(Spreadsheet!BB361),TRUE,FALSE),IF(OR(AND(NOT(ISBLANK(Spreadsheet!BA361)),ISBLANK(Spreadsheet!BB361)),NOT(ISNUMBER(VALUE(Spreadsheet!BB361))),ISBLANK(Spreadsheet!BC361),NOT(ISNUMBER(VALUE(Spreadsheet!BC361)))),FALSE,IF(AND(Spreadsheet!BB361&gt;=50000,Spreadsheet!BB361&lt;=250000,MOD(Spreadsheet!BB361,10000)=0,Spreadsheet!BB361&lt;=(10*Spreadsheet!BC361)),TRUE,FALSE)))</f>
        <v>1</v>
      </c>
      <c r="CF361" s="5" t="b">
        <f>IF(NOT(ISBLANK(Spreadsheet!BC361)),AND(ISNUMBER(VALUE(Spreadsheet!BC361)),Spreadsheet!BC361&gt;0),AND(OR(ISBLANK(Spreadsheet!AO361),Spreadsheet!AO361="Waive",AND(NOT(OR(ISBLANK(Spreadsheet!AO361),Spreadsheet!AO361="Waive")),Spreadsheet!AP361&gt;=6)),OR(ISBLANK(Spreadsheet!AR361),AND(NOT(OR(ISBLANK(Spreadsheet!AR361),Spreadsheet!AR361="Waive")),Spreadsheet!AS361&gt;=6)),OR(ISBLANK(Spreadsheet!AW361)),OR(ISBLANK(Spreadsheet!AX361)),OR(ISBLANK(Spreadsheet!AY361)),OR(ISBLANK(Spreadsheet!AZ361)),OR(ISBLANK(Spreadsheet!BA361),Spreadsheet!BA361="Waive")))</f>
        <v>1</v>
      </c>
      <c r="CG361" s="5" t="b">
        <f t="shared" ca="1" si="25"/>
        <v>1</v>
      </c>
    </row>
    <row r="362" spans="8:85" x14ac:dyDescent="0.3">
      <c r="H362" s="5">
        <f t="shared" ca="1" si="22"/>
        <v>2</v>
      </c>
      <c r="I362" s="5" t="str">
        <f t="shared" ca="1" si="23"/>
        <v/>
      </c>
      <c r="J362" s="5" t="str">
        <f>IF(AND(NOT(ISBLANK(Spreadsheet!C362)),ISBLANK(Spreadsheet!D362)),Spreadsheet!F362&amp;" "&amp;Spreadsheet!H362,"")</f>
        <v/>
      </c>
      <c r="K362" s="5">
        <f>IF(AND(NOT(ISBLANK(Spreadsheet!C362)),ISBLANK(Spreadsheet!D362)),COUNTIFS(Spreadsheet!E363:E$786,"=Child",Spreadsheet!C363:C$786, "="&amp;Spreadsheet!C362) + COUNTIFS(Spreadsheet!E363:E$786,"=Step-child",Spreadsheet!C363:C$786, "="&amp;Spreadsheet!C362),0)</f>
        <v>0</v>
      </c>
      <c r="L362" s="5">
        <f>IF(NOT(ISBLANK(J362)),COUNTIFS(Spreadsheet!E363:E$786,"=Wife",Spreadsheet!C363:C$786, "="&amp;Spreadsheet!C362) + COUNTIFS(Spreadsheet!E363:E$786,"=Husband",Spreadsheet!C363:C$786, "="&amp;Spreadsheet!C362),0)</f>
        <v>0</v>
      </c>
      <c r="M362" s="5">
        <f>IF(NOT(ISBLANK(Spreadsheet!AJ362)),VLOOKUP(Spreadsheet!AJ362,'Drop Downs'!$P$2:$R$16,3,FALSE),0)</f>
        <v>0</v>
      </c>
      <c r="N362" s="5">
        <f>IF(NOT(ISBLANK(Spreadsheet!AJ362)), VLOOKUP(Spreadsheet!AJ362,'Drop Downs'!$P$2:$R$16,2,FALSE),0)</f>
        <v>0</v>
      </c>
      <c r="O362" s="5">
        <f>IF(NOT(ISBLANK(Spreadsheet!AL362)),VLOOKUP(Spreadsheet!AL362,'Drop Downs'!$P$2:$R$16,3,FALSE), 0)</f>
        <v>0</v>
      </c>
      <c r="P362" s="5">
        <f>IF(NOT(ISBLANK(Spreadsheet!AL362)),VLOOKUP(Spreadsheet!AL362,'Drop Downs'!$P$2:$R$16,2,FALSE),0)</f>
        <v>0</v>
      </c>
      <c r="Q362" s="5">
        <f>IF(NOT(ISBLANK(Spreadsheet!AN362)),VLOOKUP(Spreadsheet!AN362,'Drop Downs'!$P$2:$R$16,3,FALSE),0)</f>
        <v>0</v>
      </c>
      <c r="R362" s="5">
        <f>IF(NOT(ISBLANK(Spreadsheet!AN362)),VLOOKUP(Spreadsheet!AN362,'Drop Downs'!$P$2:$R$16,2,FALSE),0)</f>
        <v>0</v>
      </c>
      <c r="S362" s="5" t="str">
        <f>IF(OR(M362&gt;K362,N362&gt;L362,O362&gt;K362, Q362&gt;K362,N362&gt;L362, P362&gt;L362, R362&gt;L362),"Member currently has a coverage election over what he/she needs.  Please add more dependents or adjust the coverage election.","")&amp;(IF(AND(NOT(ISBLANK(Spreadsheet!C362)),NOT(ISBLANK(Spreadsheet!D362)),ISBLANK(Spreadsheet!E362)),"Dependent lacks a relationship to member.Please select one from the drop-down.",""))</f>
        <v/>
      </c>
      <c r="T362" s="5" t="b">
        <f t="shared" si="24"/>
        <v>1</v>
      </c>
      <c r="U362" s="5" t="b">
        <f>OR(ISBLANK(Spreadsheet!C362),IF(NOT(ISBLANK(Spreadsheet!D362)),NOT(ISBLANK(Spreadsheet!E362)),TRUE))</f>
        <v>1</v>
      </c>
      <c r="V362" s="5" t="b">
        <f>OR(ISBLANK(Spreadsheet!C362), NOT(ISBLANK(Spreadsheet!I362)))</f>
        <v>1</v>
      </c>
      <c r="W362" s="5" t="b">
        <f>OR(ISBLANK(Spreadsheet!D362),NOT(ISBLANK(Spreadsheet!C362)))</f>
        <v>1</v>
      </c>
      <c r="X362" s="155" t="str">
        <f>REPT("0",MIN(FIND({1,2,3,4,5,6,7,8,9},Spreadsheet!C362&amp;"123456789"))-1)&amp;IF(ISBLANK(Spreadsheet!C362),"",SUMPRODUCT(MID(0&amp;Spreadsheet!C362,LARGE(INDEX(ISNUMBER(--MID(Spreadsheet!C362,ROW($1:$225),1))*
 ROW($1:$225),0),ROW($1:$225))+1,1)*10^ROW($1:$225)/10))</f>
        <v/>
      </c>
      <c r="Y362" s="5" t="b">
        <f>IF(NOT(ISBLANK(Spreadsheet!C362)),IF(AND(ISNUMBER(VALUE(Spreadsheet!C362)), LEN(Spreadsheet!C362)=9),TRUE,FALSE),TRUE)</f>
        <v>1</v>
      </c>
      <c r="Z362" s="155" t="str">
        <f>REPT("0",MIN(FIND({1,2,3,4,5,6,7,8,9},Spreadsheet!D362&amp;"123456789"))-1)&amp;IF(ISBLANK(Spreadsheet!D362),"",SUMPRODUCT(MID(0&amp;Spreadsheet!D362,LARGE(INDEX(ISNUMBER(--MID(Spreadsheet!D362,ROW($1:$225),1))*
 ROW($1:$225),0),ROW($1:$225))+1,1)*10^ROW($1:$225)/10))</f>
        <v/>
      </c>
      <c r="AA362" s="5" t="b">
        <f>IF(AND(NOT(ISBLANK(Spreadsheet!D362)),NOT(ISBLANK(Spreadsheet!C362))),IF(AND(ISNUMBER(VALUE(Spreadsheet!D362)), LEN(Spreadsheet!D362)=9),TRUE,FALSE),IF(AND(NOT(ISBLANK(Spreadsheet!D362)),ISBLANK(Spreadsheet!C362)),FALSE,TRUE))</f>
        <v>1</v>
      </c>
      <c r="AB362" s="5" t="b">
        <f>OR(ISBLANK(Spreadsheet!Y362),IF(NOT(ISBLANK(Spreadsheet!Y362)),LEN(Spreadsheet!Y362)=10,ISNUMBER(VALUE(Spreadsheet!Y362))))</f>
        <v>1</v>
      </c>
      <c r="AC362" s="5" t="b">
        <f>OR(ISBLANK(Spreadsheet!AI362), AND(NOT(ISBLANK(Spreadsheet!AJ362)), NOT(ISNUMBER(SEARCH("Waive",Spreadsheet!AJ362)))))</f>
        <v>1</v>
      </c>
      <c r="AD362" s="5" t="b">
        <f>OR(ISBLANK(Spreadsheet!AK362), AND(NOT(ISBLANK(Spreadsheet!AL362)), NOT(ISNUMBER(SEARCH("Waive",Spreadsheet!AL362)))))</f>
        <v>1</v>
      </c>
      <c r="AE362" s="5" t="b">
        <f>OR(ISBLANK(Spreadsheet!AM362), AND(NOT(ISBLANK(Spreadsheet!AN362)), NOT(ISNUMBER(SEARCH("Waive", Spreadsheet!AN362)))))</f>
        <v>1</v>
      </c>
      <c r="AF362" s="5" t="b">
        <f>OR(ISBLANK(Spreadsheet!C362), NOT(ISBLANK(Spreadsheet!D362)),NOT(ISBLANK(Spreadsheet!L362)))</f>
        <v>1</v>
      </c>
      <c r="AG362" s="5" t="b">
        <f>IF(AND(NOT(ISBLANK(Spreadsheet!C362)), NOT(ISBLANK(Spreadsheet!D362)),Spreadsheet!C362&lt;&gt;Spreadsheet!D362),IF(ISERROR(VLOOKUP(Spreadsheet!C362, Spreadsheet!$C$6:'Spreadsheet'!$C361,1,FALSE)), FALSE, TRUE),TRUE)</f>
        <v>1</v>
      </c>
      <c r="AH362" s="5" t="b">
        <f>Spreadsheet!$B$2=Spreadsheet!AD362</f>
        <v>1</v>
      </c>
      <c r="AI362" s="5" t="b">
        <f>IF(ISBLANK(Spreadsheet!G362),TRUE,IF(OR(LEN(Spreadsheet!G362)&gt;1,ISNUMBER(VALUE(Spreadsheet!G362))),FALSE,TRUE))</f>
        <v>1</v>
      </c>
      <c r="AJ362" s="5" t="b">
        <f>OR(ISBLANK(Spreadsheet!C362), NOT(ISBLANK(Spreadsheet!B362)), NOT(ISBLANK(Spreadsheet!D362)))</f>
        <v>1</v>
      </c>
      <c r="AK362" s="5" t="b">
        <f t="array" ref="AK362">IF(OR(AND(ISBLANK(Spreadsheet!E362),ISBLANK(Spreadsheet!D362),NOT(ISBLANK(Spreadsheet!C362))),AND(ISBLANK(Spreadsheet!E362),ISBLANK(Spreadsheet!D362),ISBLANK(Spreadsheet!C362))),TRUE,ISNUMBER(MATCH(TRUE,EXACT(Spreadsheet!E362,Relationships),0)))</f>
        <v>1</v>
      </c>
      <c r="AL362" s="5" t="b">
        <f>IF(NOT(ISBLANK(Spreadsheet!C362)),IF(OR(ISBLANK(Spreadsheet!F362),LEN(Spreadsheet!F362)&gt;40),FALSE,TRUE),TRUE)</f>
        <v>1</v>
      </c>
      <c r="AM362" s="5" t="b">
        <f>IF(NOT(ISBLANK(Spreadsheet!C362)),IF(OR(ISBLANK(Spreadsheet!H362),LEN(Spreadsheet!H362)&gt;40),FALSE,TRUE),TRUE)</f>
        <v>1</v>
      </c>
      <c r="AN362" s="5" t="b">
        <f t="array" ref="AN362">IF(ISBLANK(Spreadsheet!I362),TRUE,ISNUMBER(MATCH(TRUE,EXACT(Spreadsheet!I362,GenderValues),0)))</f>
        <v>1</v>
      </c>
      <c r="AO362" s="5" t="b">
        <f ca="1">IF(ISERROR(DATEVALUE(TEXT(Spreadsheet!J362,"mm/dd/yyyy")) &gt; TODAY()),IF(AND(ISBLANK(Spreadsheet!J362),ISBLANK(Spreadsheet!C362)),TRUE,FALSE),IF(DATEVALUE(TEXT(Spreadsheet!J362,"mm/dd/yyyy")) &gt; TODAY(),FALSE,TRUE))</f>
        <v>1</v>
      </c>
      <c r="AP362" s="5" t="b">
        <f>OR(ISBLANK(Spreadsheet!K362),LEN(Spreadsheet!K362)&lt;=100)</f>
        <v>1</v>
      </c>
      <c r="AQ362" s="5" t="b">
        <f t="array" ref="AQ362">IF(OR(AND(ISBLANK(Spreadsheet!L362),ISBLANK(Spreadsheet!C362)),AND(NOT(ISBLANK(Spreadsheet!C362)),NOT(ISBLANK(Spreadsheet!D362)))),TRUE,ISNUMBER(MATCH(TRUE,EXACT(Spreadsheet!L362,MaritalStatus),0)))</f>
        <v>1</v>
      </c>
      <c r="AR362" s="5" t="b">
        <f ca="1">IF(ISERROR(DATEVALUE(TEXT(Spreadsheet!M362,"mm/dd/yyyy")) &gt; TODAY()),IF(ISBLANK(Spreadsheet!M362),TRUE,FALSE),IF(DATEVALUE(TEXT(Spreadsheet!M362,"mm/dd/yyyy")) &gt; TODAY(),FALSE,TRUE))</f>
        <v>1</v>
      </c>
      <c r="AS362" s="5" t="b">
        <f>OR(ISBLANK(Spreadsheet!N362),LEN(Spreadsheet!N362)&lt;=100)</f>
        <v>1</v>
      </c>
      <c r="AT362" s="5" t="b">
        <f>OR(ISBLANK(Spreadsheet!O362),UPPER(Spreadsheet!O362)="YES")</f>
        <v>1</v>
      </c>
      <c r="AU362" s="5" t="b">
        <f>OR(ISBLANK(Spreadsheet!P362),UPPER(Spreadsheet!P362)="YES")</f>
        <v>1</v>
      </c>
      <c r="AV362" s="5" t="b">
        <f t="array" ref="AV362">IF(ISBLANK(Spreadsheet!Q362),TRUE,ISNUMBER(MATCH(TRUE,EXACT(Spreadsheet!Q362,OnGroupsPriorIns),0)))</f>
        <v>1</v>
      </c>
      <c r="AW362" s="5" t="b">
        <f>OR(ISBLANK(Spreadsheet!R362),UPPER(Spreadsheet!R362)="YES")</f>
        <v>1</v>
      </c>
      <c r="AX362" s="5" t="b">
        <f>OR(ISBLANK(Spreadsheet!S362),UPPER(Spreadsheet!S362)="YES")</f>
        <v>1</v>
      </c>
      <c r="AY362" s="5" t="b">
        <f>OR(AND(ISBLANK(Spreadsheet!C362),LEN(Spreadsheet!T362)=0),AND(NOT(ISBLANK(Spreadsheet!C362)),LEN(Spreadsheet!T362)&gt;0,LEN(Spreadsheet!T362)&lt;=50))</f>
        <v>1</v>
      </c>
      <c r="AZ362" s="5" t="b">
        <f>OR(LEN(Spreadsheet!U362)=0,AND(LEN(Spreadsheet!U362)&gt;0,LEN(Spreadsheet!U362)&lt;=50))</f>
        <v>1</v>
      </c>
      <c r="BA362" s="5" t="b">
        <f>OR(AND(ISBLANK(Spreadsheet!C362),LEN(Spreadsheet!V362)=0),AND(NOT(ISBLANK(Spreadsheet!C362)),LEN(Spreadsheet!V362)&gt;0,LEN(Spreadsheet!V362)&lt;=50))</f>
        <v>1</v>
      </c>
      <c r="BB362" s="5" t="b">
        <f t="array" ref="BB362">IF(AND(ISBLANK(Spreadsheet!C362),LEN(Spreadsheet!W362)=0),TRUE,ISNUMBER(MATCH(TRUE,EXACT(Spreadsheet!W362,States),0)))</f>
        <v>1</v>
      </c>
      <c r="BC362" s="5" t="b">
        <f>OR(AND(ISBLANK(Spreadsheet!C362),LEN(Spreadsheet!X362)=0),AND(NOT(ISBLANK(Spreadsheet!C362)),LEN(Spreadsheet!X362)&gt;0,LEN(Spreadsheet!X362)=5,ISNUMBER(VALUE(Spreadsheet!X362))))</f>
        <v>1</v>
      </c>
      <c r="BD362" s="5" t="b">
        <f>OR(ISBLANK(Spreadsheet!Z362),LEN(Spreadsheet!Z362)&lt;=50)</f>
        <v>1</v>
      </c>
      <c r="BE362" s="5" t="b">
        <f>ISBLANK(Spreadsheet!AA362)</f>
        <v>1</v>
      </c>
      <c r="BF362" s="5" t="b">
        <f>ISBLANK(Spreadsheet!AB362)</f>
        <v>1</v>
      </c>
      <c r="BG362" s="5" t="b">
        <f>IF(ISERROR(DATEVALUE(TEXT(Spreadsheet!AC362,"mm/dd/yyyy")) &gt; DATEVALUE(TEXT(Spreadsheet!J362,"mm/dd/yyyy"))),IF(OR(AND(ISBLANK(Spreadsheet!AC362),ISBLANK(Spreadsheet!C362)),AND(NOT(ISBLANK(Spreadsheet!C362)),ISBLANK(Spreadsheet!AC362),NOT(ISBLANK(Spreadsheet!D362)))),TRUE,FALSE),IF(DATEVALUE(TEXT(Spreadsheet!AC362,"mm/dd/yyyy")) &gt; DATEVALUE(TEXT(Spreadsheet!J362,"mm/dd/yyyy")),TRUE,FALSE))</f>
        <v>1</v>
      </c>
      <c r="BH362" s="5" t="b">
        <f>OR(AND(ISBLANK(Spreadsheet!C362),ISBLANK(Spreadsheet!AE362)),AND(NOT(ISBLANK(Spreadsheet!C362)),NOT(ISBLANK(Spreadsheet!D362)),ISBLANK(Spreadsheet!AE362)),AND(NOT(ISBLANK(Spreadsheet!C362)),ISBLANK(Spreadsheet!D362),NOT(ISBLANK(Spreadsheet!AE362)),LEN(Spreadsheet!AE362)&lt;=100))</f>
        <v>1</v>
      </c>
      <c r="BI362" s="5" t="b">
        <f t="array" ref="BI362">IF(ISBLANK(Spreadsheet!AF362),TRUE,ISNUMBER(MATCH(TRUE,EXACT(Spreadsheet!AF362,CobraShortReasons),0)))</f>
        <v>1</v>
      </c>
      <c r="BJ362" s="5" t="b">
        <f ca="1">IF(ISERROR(DATEVALUE(TEXT(Spreadsheet!AG362,"mm/dd/yyyy")) &gt; TODAY()),IF(ISBLANK(Spreadsheet!AG362),TRUE,FALSE),IF(DATEVALUE(TEXT(Spreadsheet!AG362,"mm/dd/yyyy")) &gt; TODAY(),FALSE,TRUE))</f>
        <v>1</v>
      </c>
      <c r="BK362" s="5" t="b">
        <f>OR(ISBLANK(Spreadsheet!AH362),LEN(Spreadsheet!AH362)&lt;=25)</f>
        <v>1</v>
      </c>
      <c r="BL362" s="5" t="b">
        <f t="array" aca="1" ref="BL362" ca="1">IF(ISBLANK(Spreadsheet!AI362),TRUE,ISNUMBER(MATCH(TRUE,EXACT(Spreadsheet!AI362,INDIRECT(Spreadsheet!$D$2)),0)))</f>
        <v>1</v>
      </c>
      <c r="BM362" s="5" t="b">
        <f t="array" aca="1" ref="BM362" ca="1">IF(ISBLANK(Spreadsheet!AJ362),TRUE,ISNUMBER(MATCH(TRUE,EXACT(Spreadsheet!AJ362,INDIRECT(Spreadsheet!BJ362)),0)))</f>
        <v>1</v>
      </c>
      <c r="BN362" s="5" t="b">
        <f t="array" ref="BN362">IF(ISBLANK(Spreadsheet!AK362),TRUE,ISNUMBER(MATCH(TRUE,EXACT(Spreadsheet!AK362,DentalPlans),0)))</f>
        <v>1</v>
      </c>
      <c r="BO362" s="5" t="b">
        <f t="array" aca="1" ref="BO362" ca="1">IF(ISBLANK(Spreadsheet!AL362),TRUE,ISNUMBER(MATCH(TRUE,EXACT(Spreadsheet!AL362,INDIRECT(Spreadsheet!BK362)),0)))</f>
        <v>1</v>
      </c>
      <c r="BP362" s="5" t="b">
        <f t="array" ref="BP362">IF(ISBLANK(Spreadsheet!AM362),TRUE,ISNUMBER(MATCH(TRUE,EXACT(Spreadsheet!AM362,VisionPlans),0)))</f>
        <v>1</v>
      </c>
      <c r="BQ362" s="5" t="b">
        <f t="array" aca="1" ref="BQ362" ca="1">IF(ISBLANK(Spreadsheet!AN362),TRUE,ISNUMBER(MATCH(TRUE,EXACT(Spreadsheet!AN362,INDIRECT(Spreadsheet!BL362)),0)))</f>
        <v>1</v>
      </c>
      <c r="BR362" s="5" t="b">
        <f t="array" ref="BR362">IF(ISBLANK(Spreadsheet!AO362),TRUE,ISNUMBER(MATCH(TRUE,EXACT(Spreadsheet!AO362,LifeBenefitClasses),0)))</f>
        <v>1</v>
      </c>
      <c r="BS362" s="5" t="b">
        <f>IF(OR(ISBLANK(Spreadsheet!AO362), Spreadsheet!AO362="Waive"),IF(ISBLANK(Spreadsheet!AP362),TRUE,FALSE),IF(OR(AND(NOT(ISBLANK(Spreadsheet!AO362)),ISBLANK(Spreadsheet!AP362)),NOT(ISNUMBER(VALUE(Spreadsheet!AP362)))),FALSE,IF(OR(AND(Spreadsheet!AP362&lt;6,MOD(Spreadsheet!AP362*10,5)=0), MOD(Spreadsheet!AP362,5000)=0),TRUE,FALSE)))</f>
        <v>1</v>
      </c>
      <c r="BT362" s="5" t="b">
        <f t="array" ref="BT362">IF(ISBLANK(Spreadsheet!AQ362),TRUE,ISNUMBER(MATCH(TRUE,EXACT(Spreadsheet!AQ362,EnrollWaive),0)))</f>
        <v>1</v>
      </c>
      <c r="BU362" s="5" t="b">
        <f t="array" ref="BU362">IF(ISBLANK(Spreadsheet!AR362),TRUE,ISNUMBER(MATCH(TRUE,EXACT(Spreadsheet!AR362,LifeBenefitClasses),0)))</f>
        <v>1</v>
      </c>
      <c r="BV362" s="5" t="b">
        <f>IF(OR(ISBLANK(Spreadsheet!AR362), Spreadsheet!AR362="Waive"),IF(ISBLANK(Spreadsheet!AS362),TRUE,FALSE),IF(OR(AND(NOT(ISBLANK(Spreadsheet!AR362)),ISBLANK(Spreadsheet!AS362)),NOT(ISNUMBER(VALUE(Spreadsheet!AS362)))),FALSE,IF(OR(AND(Spreadsheet!AS362&lt;6,MOD(Spreadsheet!AS362*10,5)=0), MOD(Spreadsheet!AS362,10000)=0),TRUE,FALSE)))</f>
        <v>1</v>
      </c>
      <c r="BW362" s="5" t="b">
        <f t="array" ref="BW362">IF(ISBLANK(Spreadsheet!AT362),TRUE,ISNUMBER(MATCH(TRUE,EXACT(Spreadsheet!AT362,LifeBenefitClasses),0)))</f>
        <v>1</v>
      </c>
      <c r="BX362" s="5" t="b">
        <f>IF(OR(ISBLANK(Spreadsheet!AT362), Spreadsheet!AT362="Waive"),IF(ISBLANK(Spreadsheet!AU362),TRUE,FALSE),IF(OR(AND(NOT(ISBLANK(Spreadsheet!AT362)),ISBLANK(Spreadsheet!AU362)),NOT(ISNUMBER(VALUE(Spreadsheet!AU362)))),FALSE,IF(AND(NOT(OR(ISBLANK(Spreadsheet!AT362),Spreadsheet!AT362="Waive")),NOT(OR(ISBLANK(Spreadsheet!AR362),Spreadsheet!AR362="Waive")),MOD(Spreadsheet!AU362,5000)=0, Spreadsheet!AU362&lt;=(Spreadsheet!AS362*0.5)),TRUE,FALSE)))</f>
        <v>1</v>
      </c>
      <c r="BY362" s="5" t="b">
        <f t="array" ref="BY362">IF(ISBLANK(Spreadsheet!AV362),TRUE,ISNUMBER(MATCH(TRUE,EXACT(Spreadsheet!AV362,EnrollWaive),0)))</f>
        <v>1</v>
      </c>
      <c r="BZ362" s="5" t="b">
        <f t="array" ref="BZ362">IF(ISBLANK(Spreadsheet!AW362),TRUE,ISNUMBER(MATCH(TRUE,EXACT(Spreadsheet!AW362,LifeBenefitClasses),0)))</f>
        <v>1</v>
      </c>
      <c r="CA362" s="5" t="b">
        <f t="array" ref="CA362">IF(ISBLANK(Spreadsheet!AX362),TRUE,ISNUMBER(MATCH(TRUE,EXACT(Spreadsheet!AX362,LifeBenefitClasses),0)))</f>
        <v>1</v>
      </c>
      <c r="CB362" s="5" t="b">
        <f t="array" ref="CB362">IF(ISBLANK(Spreadsheet!AY362),TRUE,ISNUMBER(MATCH(TRUE,EXACT(Spreadsheet!AY362,LifeBenefitClasses),0)))</f>
        <v>1</v>
      </c>
      <c r="CC362" s="5" t="b">
        <f t="array" ref="CC362">IF(ISBLANK(Spreadsheet!AZ362),TRUE,ISNUMBER(MATCH(TRUE,EXACT(Spreadsheet!AZ362,LifeBenefitClasses),0)))</f>
        <v>1</v>
      </c>
      <c r="CD362" s="5" t="b">
        <f t="array" ref="CD362">IF(ISBLANK(Spreadsheet!BA362),TRUE,ISNUMBER(MATCH(TRUE,EXACT(Spreadsheet!BA362,LifeBenefitClasses),0)))</f>
        <v>1</v>
      </c>
      <c r="CE362" s="5" t="b">
        <f>IF(OR(ISBLANK(Spreadsheet!BA362), Spreadsheet!BA362="Waive"),IF(ISBLANK(Spreadsheet!BB362),TRUE,FALSE),IF(OR(AND(NOT(ISBLANK(Spreadsheet!BA362)),ISBLANK(Spreadsheet!BB362)),NOT(ISNUMBER(VALUE(Spreadsheet!BB362))),ISBLANK(Spreadsheet!BC362),NOT(ISNUMBER(VALUE(Spreadsheet!BC362)))),FALSE,IF(AND(Spreadsheet!BB362&gt;=50000,Spreadsheet!BB362&lt;=250000,MOD(Spreadsheet!BB362,10000)=0,Spreadsheet!BB362&lt;=(10*Spreadsheet!BC362)),TRUE,FALSE)))</f>
        <v>1</v>
      </c>
      <c r="CF362" s="5" t="b">
        <f>IF(NOT(ISBLANK(Spreadsheet!BC362)),AND(ISNUMBER(VALUE(Spreadsheet!BC362)),Spreadsheet!BC362&gt;0),AND(OR(ISBLANK(Spreadsheet!AO362),Spreadsheet!AO362="Waive",AND(NOT(OR(ISBLANK(Spreadsheet!AO362),Spreadsheet!AO362="Waive")),Spreadsheet!AP362&gt;=6)),OR(ISBLANK(Spreadsheet!AR362),AND(NOT(OR(ISBLANK(Spreadsheet!AR362),Spreadsheet!AR362="Waive")),Spreadsheet!AS362&gt;=6)),OR(ISBLANK(Spreadsheet!AW362)),OR(ISBLANK(Spreadsheet!AX362)),OR(ISBLANK(Spreadsheet!AY362)),OR(ISBLANK(Spreadsheet!AZ362)),OR(ISBLANK(Spreadsheet!BA362),Spreadsheet!BA362="Waive")))</f>
        <v>1</v>
      </c>
      <c r="CG362" s="5" t="b">
        <f t="shared" ca="1" si="25"/>
        <v>1</v>
      </c>
    </row>
    <row r="363" spans="8:85" x14ac:dyDescent="0.3">
      <c r="H363" s="5">
        <f t="shared" ca="1" si="22"/>
        <v>2</v>
      </c>
      <c r="I363" s="5" t="str">
        <f t="shared" ca="1" si="23"/>
        <v/>
      </c>
      <c r="J363" s="5" t="str">
        <f>IF(AND(NOT(ISBLANK(Spreadsheet!C363)),ISBLANK(Spreadsheet!D363)),Spreadsheet!F363&amp;" "&amp;Spreadsheet!H363,"")</f>
        <v/>
      </c>
      <c r="K363" s="5">
        <f>IF(AND(NOT(ISBLANK(Spreadsheet!C363)),ISBLANK(Spreadsheet!D363)),COUNTIFS(Spreadsheet!E364:E$786,"=Child",Spreadsheet!C364:C$786, "="&amp;Spreadsheet!C363) + COUNTIFS(Spreadsheet!E364:E$786,"=Step-child",Spreadsheet!C364:C$786, "="&amp;Spreadsheet!C363),0)</f>
        <v>0</v>
      </c>
      <c r="L363" s="5">
        <f>IF(NOT(ISBLANK(J363)),COUNTIFS(Spreadsheet!E364:E$786,"=Wife",Spreadsheet!C364:C$786, "="&amp;Spreadsheet!C363) + COUNTIFS(Spreadsheet!E364:E$786,"=Husband",Spreadsheet!C364:C$786, "="&amp;Spreadsheet!C363),0)</f>
        <v>0</v>
      </c>
      <c r="M363" s="5">
        <f>IF(NOT(ISBLANK(Spreadsheet!AJ363)),VLOOKUP(Spreadsheet!AJ363,'Drop Downs'!$P$2:$R$16,3,FALSE),0)</f>
        <v>0</v>
      </c>
      <c r="N363" s="5">
        <f>IF(NOT(ISBLANK(Spreadsheet!AJ363)), VLOOKUP(Spreadsheet!AJ363,'Drop Downs'!$P$2:$R$16,2,FALSE),0)</f>
        <v>0</v>
      </c>
      <c r="O363" s="5">
        <f>IF(NOT(ISBLANK(Spreadsheet!AL363)),VLOOKUP(Spreadsheet!AL363,'Drop Downs'!$P$2:$R$16,3,FALSE), 0)</f>
        <v>0</v>
      </c>
      <c r="P363" s="5">
        <f>IF(NOT(ISBLANK(Spreadsheet!AL363)),VLOOKUP(Spreadsheet!AL363,'Drop Downs'!$P$2:$R$16,2,FALSE),0)</f>
        <v>0</v>
      </c>
      <c r="Q363" s="5">
        <f>IF(NOT(ISBLANK(Spreadsheet!AN363)),VLOOKUP(Spreadsheet!AN363,'Drop Downs'!$P$2:$R$16,3,FALSE),0)</f>
        <v>0</v>
      </c>
      <c r="R363" s="5">
        <f>IF(NOT(ISBLANK(Spreadsheet!AN363)),VLOOKUP(Spreadsheet!AN363,'Drop Downs'!$P$2:$R$16,2,FALSE),0)</f>
        <v>0</v>
      </c>
      <c r="S363" s="5" t="str">
        <f>IF(OR(M363&gt;K363,N363&gt;L363,O363&gt;K363, Q363&gt;K363,N363&gt;L363, P363&gt;L363, R363&gt;L363),"Member currently has a coverage election over what he/she needs.  Please add more dependents or adjust the coverage election.","")&amp;(IF(AND(NOT(ISBLANK(Spreadsheet!C363)),NOT(ISBLANK(Spreadsheet!D363)),ISBLANK(Spreadsheet!E363)),"Dependent lacks a relationship to member.Please select one from the drop-down.",""))</f>
        <v/>
      </c>
      <c r="T363" s="5" t="b">
        <f t="shared" si="24"/>
        <v>1</v>
      </c>
      <c r="U363" s="5" t="b">
        <f>OR(ISBLANK(Spreadsheet!C363),IF(NOT(ISBLANK(Spreadsheet!D363)),NOT(ISBLANK(Spreadsheet!E363)),TRUE))</f>
        <v>1</v>
      </c>
      <c r="V363" s="5" t="b">
        <f>OR(ISBLANK(Spreadsheet!C363), NOT(ISBLANK(Spreadsheet!I363)))</f>
        <v>1</v>
      </c>
      <c r="W363" s="5" t="b">
        <f>OR(ISBLANK(Spreadsheet!D363),NOT(ISBLANK(Spreadsheet!C363)))</f>
        <v>1</v>
      </c>
      <c r="X363" s="155" t="str">
        <f>REPT("0",MIN(FIND({1,2,3,4,5,6,7,8,9},Spreadsheet!C363&amp;"123456789"))-1)&amp;IF(ISBLANK(Spreadsheet!C363),"",SUMPRODUCT(MID(0&amp;Spreadsheet!C363,LARGE(INDEX(ISNUMBER(--MID(Spreadsheet!C363,ROW($1:$225),1))*
 ROW($1:$225),0),ROW($1:$225))+1,1)*10^ROW($1:$225)/10))</f>
        <v/>
      </c>
      <c r="Y363" s="5" t="b">
        <f>IF(NOT(ISBLANK(Spreadsheet!C363)),IF(AND(ISNUMBER(VALUE(Spreadsheet!C363)), LEN(Spreadsheet!C363)=9),TRUE,FALSE),TRUE)</f>
        <v>1</v>
      </c>
      <c r="Z363" s="155" t="str">
        <f>REPT("0",MIN(FIND({1,2,3,4,5,6,7,8,9},Spreadsheet!D363&amp;"123456789"))-1)&amp;IF(ISBLANK(Spreadsheet!D363),"",SUMPRODUCT(MID(0&amp;Spreadsheet!D363,LARGE(INDEX(ISNUMBER(--MID(Spreadsheet!D363,ROW($1:$225),1))*
 ROW($1:$225),0),ROW($1:$225))+1,1)*10^ROW($1:$225)/10))</f>
        <v/>
      </c>
      <c r="AA363" s="5" t="b">
        <f>IF(AND(NOT(ISBLANK(Spreadsheet!D363)),NOT(ISBLANK(Spreadsheet!C363))),IF(AND(ISNUMBER(VALUE(Spreadsheet!D363)), LEN(Spreadsheet!D363)=9),TRUE,FALSE),IF(AND(NOT(ISBLANK(Spreadsheet!D363)),ISBLANK(Spreadsheet!C363)),FALSE,TRUE))</f>
        <v>1</v>
      </c>
      <c r="AB363" s="5" t="b">
        <f>OR(ISBLANK(Spreadsheet!Y363),IF(NOT(ISBLANK(Spreadsheet!Y363)),LEN(Spreadsheet!Y363)=10,ISNUMBER(VALUE(Spreadsheet!Y363))))</f>
        <v>1</v>
      </c>
      <c r="AC363" s="5" t="b">
        <f>OR(ISBLANK(Spreadsheet!AI363), AND(NOT(ISBLANK(Spreadsheet!AJ363)), NOT(ISNUMBER(SEARCH("Waive",Spreadsheet!AJ363)))))</f>
        <v>1</v>
      </c>
      <c r="AD363" s="5" t="b">
        <f>OR(ISBLANK(Spreadsheet!AK363), AND(NOT(ISBLANK(Spreadsheet!AL363)), NOT(ISNUMBER(SEARCH("Waive",Spreadsheet!AL363)))))</f>
        <v>1</v>
      </c>
      <c r="AE363" s="5" t="b">
        <f>OR(ISBLANK(Spreadsheet!AM363), AND(NOT(ISBLANK(Spreadsheet!AN363)), NOT(ISNUMBER(SEARCH("Waive", Spreadsheet!AN363)))))</f>
        <v>1</v>
      </c>
      <c r="AF363" s="5" t="b">
        <f>OR(ISBLANK(Spreadsheet!C363), NOT(ISBLANK(Spreadsheet!D363)),NOT(ISBLANK(Spreadsheet!L363)))</f>
        <v>1</v>
      </c>
      <c r="AG363" s="5" t="b">
        <f>IF(AND(NOT(ISBLANK(Spreadsheet!C363)), NOT(ISBLANK(Spreadsheet!D363)),Spreadsheet!C363&lt;&gt;Spreadsheet!D363),IF(ISERROR(VLOOKUP(Spreadsheet!C363, Spreadsheet!$C$6:'Spreadsheet'!$C362,1,FALSE)), FALSE, TRUE),TRUE)</f>
        <v>1</v>
      </c>
      <c r="AH363" s="5" t="b">
        <f>Spreadsheet!$B$2=Spreadsheet!AD363</f>
        <v>1</v>
      </c>
      <c r="AI363" s="5" t="b">
        <f>IF(ISBLANK(Spreadsheet!G363),TRUE,IF(OR(LEN(Spreadsheet!G363)&gt;1,ISNUMBER(VALUE(Spreadsheet!G363))),FALSE,TRUE))</f>
        <v>1</v>
      </c>
      <c r="AJ363" s="5" t="b">
        <f>OR(ISBLANK(Spreadsheet!C363), NOT(ISBLANK(Spreadsheet!B363)), NOT(ISBLANK(Spreadsheet!D363)))</f>
        <v>1</v>
      </c>
      <c r="AK363" s="5" t="b">
        <f t="array" ref="AK363">IF(OR(AND(ISBLANK(Spreadsheet!E363),ISBLANK(Spreadsheet!D363),NOT(ISBLANK(Spreadsheet!C363))),AND(ISBLANK(Spreadsheet!E363),ISBLANK(Spreadsheet!D363),ISBLANK(Spreadsheet!C363))),TRUE,ISNUMBER(MATCH(TRUE,EXACT(Spreadsheet!E363,Relationships),0)))</f>
        <v>1</v>
      </c>
      <c r="AL363" s="5" t="b">
        <f>IF(NOT(ISBLANK(Spreadsheet!C363)),IF(OR(ISBLANK(Spreadsheet!F363),LEN(Spreadsheet!F363)&gt;40),FALSE,TRUE),TRUE)</f>
        <v>1</v>
      </c>
      <c r="AM363" s="5" t="b">
        <f>IF(NOT(ISBLANK(Spreadsheet!C363)),IF(OR(ISBLANK(Spreadsheet!H363),LEN(Spreadsheet!H363)&gt;40),FALSE,TRUE),TRUE)</f>
        <v>1</v>
      </c>
      <c r="AN363" s="5" t="b">
        <f t="array" ref="AN363">IF(ISBLANK(Spreadsheet!I363),TRUE,ISNUMBER(MATCH(TRUE,EXACT(Spreadsheet!I363,GenderValues),0)))</f>
        <v>1</v>
      </c>
      <c r="AO363" s="5" t="b">
        <f ca="1">IF(ISERROR(DATEVALUE(TEXT(Spreadsheet!J363,"mm/dd/yyyy")) &gt; TODAY()),IF(AND(ISBLANK(Spreadsheet!J363),ISBLANK(Spreadsheet!C363)),TRUE,FALSE),IF(DATEVALUE(TEXT(Spreadsheet!J363,"mm/dd/yyyy")) &gt; TODAY(),FALSE,TRUE))</f>
        <v>1</v>
      </c>
      <c r="AP363" s="5" t="b">
        <f>OR(ISBLANK(Spreadsheet!K363),LEN(Spreadsheet!K363)&lt;=100)</f>
        <v>1</v>
      </c>
      <c r="AQ363" s="5" t="b">
        <f t="array" ref="AQ363">IF(OR(AND(ISBLANK(Spreadsheet!L363),ISBLANK(Spreadsheet!C363)),AND(NOT(ISBLANK(Spreadsheet!C363)),NOT(ISBLANK(Spreadsheet!D363)))),TRUE,ISNUMBER(MATCH(TRUE,EXACT(Spreadsheet!L363,MaritalStatus),0)))</f>
        <v>1</v>
      </c>
      <c r="AR363" s="5" t="b">
        <f ca="1">IF(ISERROR(DATEVALUE(TEXT(Spreadsheet!M363,"mm/dd/yyyy")) &gt; TODAY()),IF(ISBLANK(Spreadsheet!M363),TRUE,FALSE),IF(DATEVALUE(TEXT(Spreadsheet!M363,"mm/dd/yyyy")) &gt; TODAY(),FALSE,TRUE))</f>
        <v>1</v>
      </c>
      <c r="AS363" s="5" t="b">
        <f>OR(ISBLANK(Spreadsheet!N363),LEN(Spreadsheet!N363)&lt;=100)</f>
        <v>1</v>
      </c>
      <c r="AT363" s="5" t="b">
        <f>OR(ISBLANK(Spreadsheet!O363),UPPER(Spreadsheet!O363)="YES")</f>
        <v>1</v>
      </c>
      <c r="AU363" s="5" t="b">
        <f>OR(ISBLANK(Spreadsheet!P363),UPPER(Spreadsheet!P363)="YES")</f>
        <v>1</v>
      </c>
      <c r="AV363" s="5" t="b">
        <f t="array" ref="AV363">IF(ISBLANK(Spreadsheet!Q363),TRUE,ISNUMBER(MATCH(TRUE,EXACT(Spreadsheet!Q363,OnGroupsPriorIns),0)))</f>
        <v>1</v>
      </c>
      <c r="AW363" s="5" t="b">
        <f>OR(ISBLANK(Spreadsheet!R363),UPPER(Spreadsheet!R363)="YES")</f>
        <v>1</v>
      </c>
      <c r="AX363" s="5" t="b">
        <f>OR(ISBLANK(Spreadsheet!S363),UPPER(Spreadsheet!S363)="YES")</f>
        <v>1</v>
      </c>
      <c r="AY363" s="5" t="b">
        <f>OR(AND(ISBLANK(Spreadsheet!C363),LEN(Spreadsheet!T363)=0),AND(NOT(ISBLANK(Spreadsheet!C363)),LEN(Spreadsheet!T363)&gt;0,LEN(Spreadsheet!T363)&lt;=50))</f>
        <v>1</v>
      </c>
      <c r="AZ363" s="5" t="b">
        <f>OR(LEN(Spreadsheet!U363)=0,AND(LEN(Spreadsheet!U363)&gt;0,LEN(Spreadsheet!U363)&lt;=50))</f>
        <v>1</v>
      </c>
      <c r="BA363" s="5" t="b">
        <f>OR(AND(ISBLANK(Spreadsheet!C363),LEN(Spreadsheet!V363)=0),AND(NOT(ISBLANK(Spreadsheet!C363)),LEN(Spreadsheet!V363)&gt;0,LEN(Spreadsheet!V363)&lt;=50))</f>
        <v>1</v>
      </c>
      <c r="BB363" s="5" t="b">
        <f t="array" ref="BB363">IF(AND(ISBLANK(Spreadsheet!C363),LEN(Spreadsheet!W363)=0),TRUE,ISNUMBER(MATCH(TRUE,EXACT(Spreadsheet!W363,States),0)))</f>
        <v>1</v>
      </c>
      <c r="BC363" s="5" t="b">
        <f>OR(AND(ISBLANK(Spreadsheet!C363),LEN(Spreadsheet!X363)=0),AND(NOT(ISBLANK(Spreadsheet!C363)),LEN(Spreadsheet!X363)&gt;0,LEN(Spreadsheet!X363)=5,ISNUMBER(VALUE(Spreadsheet!X363))))</f>
        <v>1</v>
      </c>
      <c r="BD363" s="5" t="b">
        <f>OR(ISBLANK(Spreadsheet!Z363),LEN(Spreadsheet!Z363)&lt;=50)</f>
        <v>1</v>
      </c>
      <c r="BE363" s="5" t="b">
        <f>ISBLANK(Spreadsheet!AA363)</f>
        <v>1</v>
      </c>
      <c r="BF363" s="5" t="b">
        <f>ISBLANK(Spreadsheet!AB363)</f>
        <v>1</v>
      </c>
      <c r="BG363" s="5" t="b">
        <f>IF(ISERROR(DATEVALUE(TEXT(Spreadsheet!AC363,"mm/dd/yyyy")) &gt; DATEVALUE(TEXT(Spreadsheet!J363,"mm/dd/yyyy"))),IF(OR(AND(ISBLANK(Spreadsheet!AC363),ISBLANK(Spreadsheet!C363)),AND(NOT(ISBLANK(Spreadsheet!C363)),ISBLANK(Spreadsheet!AC363),NOT(ISBLANK(Spreadsheet!D363)))),TRUE,FALSE),IF(DATEVALUE(TEXT(Spreadsheet!AC363,"mm/dd/yyyy")) &gt; DATEVALUE(TEXT(Spreadsheet!J363,"mm/dd/yyyy")),TRUE,FALSE))</f>
        <v>1</v>
      </c>
      <c r="BH363" s="5" t="b">
        <f>OR(AND(ISBLANK(Spreadsheet!C363),ISBLANK(Spreadsheet!AE363)),AND(NOT(ISBLANK(Spreadsheet!C363)),NOT(ISBLANK(Spreadsheet!D363)),ISBLANK(Spreadsheet!AE363)),AND(NOT(ISBLANK(Spreadsheet!C363)),ISBLANK(Spreadsheet!D363),NOT(ISBLANK(Spreadsheet!AE363)),LEN(Spreadsheet!AE363)&lt;=100))</f>
        <v>1</v>
      </c>
      <c r="BI363" s="5" t="b">
        <f t="array" ref="BI363">IF(ISBLANK(Spreadsheet!AF363),TRUE,ISNUMBER(MATCH(TRUE,EXACT(Spreadsheet!AF363,CobraShortReasons),0)))</f>
        <v>1</v>
      </c>
      <c r="BJ363" s="5" t="b">
        <f ca="1">IF(ISERROR(DATEVALUE(TEXT(Spreadsheet!AG363,"mm/dd/yyyy")) &gt; TODAY()),IF(ISBLANK(Spreadsheet!AG363),TRUE,FALSE),IF(DATEVALUE(TEXT(Spreadsheet!AG363,"mm/dd/yyyy")) &gt; TODAY(),FALSE,TRUE))</f>
        <v>1</v>
      </c>
      <c r="BK363" s="5" t="b">
        <f>OR(ISBLANK(Spreadsheet!AH363),LEN(Spreadsheet!AH363)&lt;=25)</f>
        <v>1</v>
      </c>
      <c r="BL363" s="5" t="b">
        <f t="array" aca="1" ref="BL363" ca="1">IF(ISBLANK(Spreadsheet!AI363),TRUE,ISNUMBER(MATCH(TRUE,EXACT(Spreadsheet!AI363,INDIRECT(Spreadsheet!$D$2)),0)))</f>
        <v>1</v>
      </c>
      <c r="BM363" s="5" t="b">
        <f t="array" aca="1" ref="BM363" ca="1">IF(ISBLANK(Spreadsheet!AJ363),TRUE,ISNUMBER(MATCH(TRUE,EXACT(Spreadsheet!AJ363,INDIRECT(Spreadsheet!BJ363)),0)))</f>
        <v>1</v>
      </c>
      <c r="BN363" s="5" t="b">
        <f t="array" ref="BN363">IF(ISBLANK(Spreadsheet!AK363),TRUE,ISNUMBER(MATCH(TRUE,EXACT(Spreadsheet!AK363,DentalPlans),0)))</f>
        <v>1</v>
      </c>
      <c r="BO363" s="5" t="b">
        <f t="array" aca="1" ref="BO363" ca="1">IF(ISBLANK(Spreadsheet!AL363),TRUE,ISNUMBER(MATCH(TRUE,EXACT(Spreadsheet!AL363,INDIRECT(Spreadsheet!BK363)),0)))</f>
        <v>1</v>
      </c>
      <c r="BP363" s="5" t="b">
        <f t="array" ref="BP363">IF(ISBLANK(Spreadsheet!AM363),TRUE,ISNUMBER(MATCH(TRUE,EXACT(Spreadsheet!AM363,VisionPlans),0)))</f>
        <v>1</v>
      </c>
      <c r="BQ363" s="5" t="b">
        <f t="array" aca="1" ref="BQ363" ca="1">IF(ISBLANK(Spreadsheet!AN363),TRUE,ISNUMBER(MATCH(TRUE,EXACT(Spreadsheet!AN363,INDIRECT(Spreadsheet!BL363)),0)))</f>
        <v>1</v>
      </c>
      <c r="BR363" s="5" t="b">
        <f t="array" ref="BR363">IF(ISBLANK(Spreadsheet!AO363),TRUE,ISNUMBER(MATCH(TRUE,EXACT(Spreadsheet!AO363,LifeBenefitClasses),0)))</f>
        <v>1</v>
      </c>
      <c r="BS363" s="5" t="b">
        <f>IF(OR(ISBLANK(Spreadsheet!AO363), Spreadsheet!AO363="Waive"),IF(ISBLANK(Spreadsheet!AP363),TRUE,FALSE),IF(OR(AND(NOT(ISBLANK(Spreadsheet!AO363)),ISBLANK(Spreadsheet!AP363)),NOT(ISNUMBER(VALUE(Spreadsheet!AP363)))),FALSE,IF(OR(AND(Spreadsheet!AP363&lt;6,MOD(Spreadsheet!AP363*10,5)=0), MOD(Spreadsheet!AP363,5000)=0),TRUE,FALSE)))</f>
        <v>1</v>
      </c>
      <c r="BT363" s="5" t="b">
        <f t="array" ref="BT363">IF(ISBLANK(Spreadsheet!AQ363),TRUE,ISNUMBER(MATCH(TRUE,EXACT(Spreadsheet!AQ363,EnrollWaive),0)))</f>
        <v>1</v>
      </c>
      <c r="BU363" s="5" t="b">
        <f t="array" ref="BU363">IF(ISBLANK(Spreadsheet!AR363),TRUE,ISNUMBER(MATCH(TRUE,EXACT(Spreadsheet!AR363,LifeBenefitClasses),0)))</f>
        <v>1</v>
      </c>
      <c r="BV363" s="5" t="b">
        <f>IF(OR(ISBLANK(Spreadsheet!AR363), Spreadsheet!AR363="Waive"),IF(ISBLANK(Spreadsheet!AS363),TRUE,FALSE),IF(OR(AND(NOT(ISBLANK(Spreadsheet!AR363)),ISBLANK(Spreadsheet!AS363)),NOT(ISNUMBER(VALUE(Spreadsheet!AS363)))),FALSE,IF(OR(AND(Spreadsheet!AS363&lt;6,MOD(Spreadsheet!AS363*10,5)=0), MOD(Spreadsheet!AS363,10000)=0),TRUE,FALSE)))</f>
        <v>1</v>
      </c>
      <c r="BW363" s="5" t="b">
        <f t="array" ref="BW363">IF(ISBLANK(Spreadsheet!AT363),TRUE,ISNUMBER(MATCH(TRUE,EXACT(Spreadsheet!AT363,LifeBenefitClasses),0)))</f>
        <v>1</v>
      </c>
      <c r="BX363" s="5" t="b">
        <f>IF(OR(ISBLANK(Spreadsheet!AT363), Spreadsheet!AT363="Waive"),IF(ISBLANK(Spreadsheet!AU363),TRUE,FALSE),IF(OR(AND(NOT(ISBLANK(Spreadsheet!AT363)),ISBLANK(Spreadsheet!AU363)),NOT(ISNUMBER(VALUE(Spreadsheet!AU363)))),FALSE,IF(AND(NOT(OR(ISBLANK(Spreadsheet!AT363),Spreadsheet!AT363="Waive")),NOT(OR(ISBLANK(Spreadsheet!AR363),Spreadsheet!AR363="Waive")),MOD(Spreadsheet!AU363,5000)=0, Spreadsheet!AU363&lt;=(Spreadsheet!AS363*0.5)),TRUE,FALSE)))</f>
        <v>1</v>
      </c>
      <c r="BY363" s="5" t="b">
        <f t="array" ref="BY363">IF(ISBLANK(Spreadsheet!AV363),TRUE,ISNUMBER(MATCH(TRUE,EXACT(Spreadsheet!AV363,EnrollWaive),0)))</f>
        <v>1</v>
      </c>
      <c r="BZ363" s="5" t="b">
        <f t="array" ref="BZ363">IF(ISBLANK(Spreadsheet!AW363),TRUE,ISNUMBER(MATCH(TRUE,EXACT(Spreadsheet!AW363,LifeBenefitClasses),0)))</f>
        <v>1</v>
      </c>
      <c r="CA363" s="5" t="b">
        <f t="array" ref="CA363">IF(ISBLANK(Spreadsheet!AX363),TRUE,ISNUMBER(MATCH(TRUE,EXACT(Spreadsheet!AX363,LifeBenefitClasses),0)))</f>
        <v>1</v>
      </c>
      <c r="CB363" s="5" t="b">
        <f t="array" ref="CB363">IF(ISBLANK(Spreadsheet!AY363),TRUE,ISNUMBER(MATCH(TRUE,EXACT(Spreadsheet!AY363,LifeBenefitClasses),0)))</f>
        <v>1</v>
      </c>
      <c r="CC363" s="5" t="b">
        <f t="array" ref="CC363">IF(ISBLANK(Spreadsheet!AZ363),TRUE,ISNUMBER(MATCH(TRUE,EXACT(Spreadsheet!AZ363,LifeBenefitClasses),0)))</f>
        <v>1</v>
      </c>
      <c r="CD363" s="5" t="b">
        <f t="array" ref="CD363">IF(ISBLANK(Spreadsheet!BA363),TRUE,ISNUMBER(MATCH(TRUE,EXACT(Spreadsheet!BA363,LifeBenefitClasses),0)))</f>
        <v>1</v>
      </c>
      <c r="CE363" s="5" t="b">
        <f>IF(OR(ISBLANK(Spreadsheet!BA363), Spreadsheet!BA363="Waive"),IF(ISBLANK(Spreadsheet!BB363),TRUE,FALSE),IF(OR(AND(NOT(ISBLANK(Spreadsheet!BA363)),ISBLANK(Spreadsheet!BB363)),NOT(ISNUMBER(VALUE(Spreadsheet!BB363))),ISBLANK(Spreadsheet!BC363),NOT(ISNUMBER(VALUE(Spreadsheet!BC363)))),FALSE,IF(AND(Spreadsheet!BB363&gt;=50000,Spreadsheet!BB363&lt;=250000,MOD(Spreadsheet!BB363,10000)=0,Spreadsheet!BB363&lt;=(10*Spreadsheet!BC363)),TRUE,FALSE)))</f>
        <v>1</v>
      </c>
      <c r="CF363" s="5" t="b">
        <f>IF(NOT(ISBLANK(Spreadsheet!BC363)),AND(ISNUMBER(VALUE(Spreadsheet!BC363)),Spreadsheet!BC363&gt;0),AND(OR(ISBLANK(Spreadsheet!AO363),Spreadsheet!AO363="Waive",AND(NOT(OR(ISBLANK(Spreadsheet!AO363),Spreadsheet!AO363="Waive")),Spreadsheet!AP363&gt;=6)),OR(ISBLANK(Spreadsheet!AR363),AND(NOT(OR(ISBLANK(Spreadsheet!AR363),Spreadsheet!AR363="Waive")),Spreadsheet!AS363&gt;=6)),OR(ISBLANK(Spreadsheet!AW363)),OR(ISBLANK(Spreadsheet!AX363)),OR(ISBLANK(Spreadsheet!AY363)),OR(ISBLANK(Spreadsheet!AZ363)),OR(ISBLANK(Spreadsheet!BA363),Spreadsheet!BA363="Waive")))</f>
        <v>1</v>
      </c>
      <c r="CG363" s="5" t="b">
        <f t="shared" ca="1" si="25"/>
        <v>1</v>
      </c>
    </row>
    <row r="364" spans="8:85" x14ac:dyDescent="0.3">
      <c r="H364" s="5">
        <f t="shared" ca="1" si="22"/>
        <v>2</v>
      </c>
      <c r="I364" s="5" t="str">
        <f t="shared" ca="1" si="23"/>
        <v/>
      </c>
      <c r="J364" s="5" t="str">
        <f>IF(AND(NOT(ISBLANK(Spreadsheet!C364)),ISBLANK(Spreadsheet!D364)),Spreadsheet!F364&amp;" "&amp;Spreadsheet!H364,"")</f>
        <v/>
      </c>
      <c r="K364" s="5">
        <f>IF(AND(NOT(ISBLANK(Spreadsheet!C364)),ISBLANK(Spreadsheet!D364)),COUNTIFS(Spreadsheet!E365:E$786,"=Child",Spreadsheet!C365:C$786, "="&amp;Spreadsheet!C364) + COUNTIFS(Spreadsheet!E365:E$786,"=Step-child",Spreadsheet!C365:C$786, "="&amp;Spreadsheet!C364),0)</f>
        <v>0</v>
      </c>
      <c r="L364" s="5">
        <f>IF(NOT(ISBLANK(J364)),COUNTIFS(Spreadsheet!E365:E$786,"=Wife",Spreadsheet!C365:C$786, "="&amp;Spreadsheet!C364) + COUNTIFS(Spreadsheet!E365:E$786,"=Husband",Spreadsheet!C365:C$786, "="&amp;Spreadsheet!C364),0)</f>
        <v>0</v>
      </c>
      <c r="M364" s="5">
        <f>IF(NOT(ISBLANK(Spreadsheet!AJ364)),VLOOKUP(Spreadsheet!AJ364,'Drop Downs'!$P$2:$R$16,3,FALSE),0)</f>
        <v>0</v>
      </c>
      <c r="N364" s="5">
        <f>IF(NOT(ISBLANK(Spreadsheet!AJ364)), VLOOKUP(Spreadsheet!AJ364,'Drop Downs'!$P$2:$R$16,2,FALSE),0)</f>
        <v>0</v>
      </c>
      <c r="O364" s="5">
        <f>IF(NOT(ISBLANK(Spreadsheet!AL364)),VLOOKUP(Spreadsheet!AL364,'Drop Downs'!$P$2:$R$16,3,FALSE), 0)</f>
        <v>0</v>
      </c>
      <c r="P364" s="5">
        <f>IF(NOT(ISBLANK(Spreadsheet!AL364)),VLOOKUP(Spreadsheet!AL364,'Drop Downs'!$P$2:$R$16,2,FALSE),0)</f>
        <v>0</v>
      </c>
      <c r="Q364" s="5">
        <f>IF(NOT(ISBLANK(Spreadsheet!AN364)),VLOOKUP(Spreadsheet!AN364,'Drop Downs'!$P$2:$R$16,3,FALSE),0)</f>
        <v>0</v>
      </c>
      <c r="R364" s="5">
        <f>IF(NOT(ISBLANK(Spreadsheet!AN364)),VLOOKUP(Spreadsheet!AN364,'Drop Downs'!$P$2:$R$16,2,FALSE),0)</f>
        <v>0</v>
      </c>
      <c r="S364" s="5" t="str">
        <f>IF(OR(M364&gt;K364,N364&gt;L364,O364&gt;K364, Q364&gt;K364,N364&gt;L364, P364&gt;L364, R364&gt;L364),"Member currently has a coverage election over what he/she needs.  Please add more dependents or adjust the coverage election.","")&amp;(IF(AND(NOT(ISBLANK(Spreadsheet!C364)),NOT(ISBLANK(Spreadsheet!D364)),ISBLANK(Spreadsheet!E364)),"Dependent lacks a relationship to member.Please select one from the drop-down.",""))</f>
        <v/>
      </c>
      <c r="T364" s="5" t="b">
        <f t="shared" si="24"/>
        <v>1</v>
      </c>
      <c r="U364" s="5" t="b">
        <f>OR(ISBLANK(Spreadsheet!C364),IF(NOT(ISBLANK(Spreadsheet!D364)),NOT(ISBLANK(Spreadsheet!E364)),TRUE))</f>
        <v>1</v>
      </c>
      <c r="V364" s="5" t="b">
        <f>OR(ISBLANK(Spreadsheet!C364), NOT(ISBLANK(Spreadsheet!I364)))</f>
        <v>1</v>
      </c>
      <c r="W364" s="5" t="b">
        <f>OR(ISBLANK(Spreadsheet!D364),NOT(ISBLANK(Spreadsheet!C364)))</f>
        <v>1</v>
      </c>
      <c r="X364" s="155" t="str">
        <f>REPT("0",MIN(FIND({1,2,3,4,5,6,7,8,9},Spreadsheet!C364&amp;"123456789"))-1)&amp;IF(ISBLANK(Spreadsheet!C364),"",SUMPRODUCT(MID(0&amp;Spreadsheet!C364,LARGE(INDEX(ISNUMBER(--MID(Spreadsheet!C364,ROW($1:$225),1))*
 ROW($1:$225),0),ROW($1:$225))+1,1)*10^ROW($1:$225)/10))</f>
        <v/>
      </c>
      <c r="Y364" s="5" t="b">
        <f>IF(NOT(ISBLANK(Spreadsheet!C364)),IF(AND(ISNUMBER(VALUE(Spreadsheet!C364)), LEN(Spreadsheet!C364)=9),TRUE,FALSE),TRUE)</f>
        <v>1</v>
      </c>
      <c r="Z364" s="155" t="str">
        <f>REPT("0",MIN(FIND({1,2,3,4,5,6,7,8,9},Spreadsheet!D364&amp;"123456789"))-1)&amp;IF(ISBLANK(Spreadsheet!D364),"",SUMPRODUCT(MID(0&amp;Spreadsheet!D364,LARGE(INDEX(ISNUMBER(--MID(Spreadsheet!D364,ROW($1:$225),1))*
 ROW($1:$225),0),ROW($1:$225))+1,1)*10^ROW($1:$225)/10))</f>
        <v/>
      </c>
      <c r="AA364" s="5" t="b">
        <f>IF(AND(NOT(ISBLANK(Spreadsheet!D364)),NOT(ISBLANK(Spreadsheet!C364))),IF(AND(ISNUMBER(VALUE(Spreadsheet!D364)), LEN(Spreadsheet!D364)=9),TRUE,FALSE),IF(AND(NOT(ISBLANK(Spreadsheet!D364)),ISBLANK(Spreadsheet!C364)),FALSE,TRUE))</f>
        <v>1</v>
      </c>
      <c r="AB364" s="5" t="b">
        <f>OR(ISBLANK(Spreadsheet!Y364),IF(NOT(ISBLANK(Spreadsheet!Y364)),LEN(Spreadsheet!Y364)=10,ISNUMBER(VALUE(Spreadsheet!Y364))))</f>
        <v>1</v>
      </c>
      <c r="AC364" s="5" t="b">
        <f>OR(ISBLANK(Spreadsheet!AI364), AND(NOT(ISBLANK(Spreadsheet!AJ364)), NOT(ISNUMBER(SEARCH("Waive",Spreadsheet!AJ364)))))</f>
        <v>1</v>
      </c>
      <c r="AD364" s="5" t="b">
        <f>OR(ISBLANK(Spreadsheet!AK364), AND(NOT(ISBLANK(Spreadsheet!AL364)), NOT(ISNUMBER(SEARCH("Waive",Spreadsheet!AL364)))))</f>
        <v>1</v>
      </c>
      <c r="AE364" s="5" t="b">
        <f>OR(ISBLANK(Spreadsheet!AM364), AND(NOT(ISBLANK(Spreadsheet!AN364)), NOT(ISNUMBER(SEARCH("Waive", Spreadsheet!AN364)))))</f>
        <v>1</v>
      </c>
      <c r="AF364" s="5" t="b">
        <f>OR(ISBLANK(Spreadsheet!C364), NOT(ISBLANK(Spreadsheet!D364)),NOT(ISBLANK(Spreadsheet!L364)))</f>
        <v>1</v>
      </c>
      <c r="AG364" s="5" t="b">
        <f>IF(AND(NOT(ISBLANK(Spreadsheet!C364)), NOT(ISBLANK(Spreadsheet!D364)),Spreadsheet!C364&lt;&gt;Spreadsheet!D364),IF(ISERROR(VLOOKUP(Spreadsheet!C364, Spreadsheet!$C$6:'Spreadsheet'!$C363,1,FALSE)), FALSE, TRUE),TRUE)</f>
        <v>1</v>
      </c>
      <c r="AH364" s="5" t="b">
        <f>Spreadsheet!$B$2=Spreadsheet!AD364</f>
        <v>1</v>
      </c>
      <c r="AI364" s="5" t="b">
        <f>IF(ISBLANK(Spreadsheet!G364),TRUE,IF(OR(LEN(Spreadsheet!G364)&gt;1,ISNUMBER(VALUE(Spreadsheet!G364))),FALSE,TRUE))</f>
        <v>1</v>
      </c>
      <c r="AJ364" s="5" t="b">
        <f>OR(ISBLANK(Spreadsheet!C364), NOT(ISBLANK(Spreadsheet!B364)), NOT(ISBLANK(Spreadsheet!D364)))</f>
        <v>1</v>
      </c>
      <c r="AK364" s="5" t="b">
        <f t="array" ref="AK364">IF(OR(AND(ISBLANK(Spreadsheet!E364),ISBLANK(Spreadsheet!D364),NOT(ISBLANK(Spreadsheet!C364))),AND(ISBLANK(Spreadsheet!E364),ISBLANK(Spreadsheet!D364),ISBLANK(Spreadsheet!C364))),TRUE,ISNUMBER(MATCH(TRUE,EXACT(Spreadsheet!E364,Relationships),0)))</f>
        <v>1</v>
      </c>
      <c r="AL364" s="5" t="b">
        <f>IF(NOT(ISBLANK(Spreadsheet!C364)),IF(OR(ISBLANK(Spreadsheet!F364),LEN(Spreadsheet!F364)&gt;40),FALSE,TRUE),TRUE)</f>
        <v>1</v>
      </c>
      <c r="AM364" s="5" t="b">
        <f>IF(NOT(ISBLANK(Spreadsheet!C364)),IF(OR(ISBLANK(Spreadsheet!H364),LEN(Spreadsheet!H364)&gt;40),FALSE,TRUE),TRUE)</f>
        <v>1</v>
      </c>
      <c r="AN364" s="5" t="b">
        <f t="array" ref="AN364">IF(ISBLANK(Spreadsheet!I364),TRUE,ISNUMBER(MATCH(TRUE,EXACT(Spreadsheet!I364,GenderValues),0)))</f>
        <v>1</v>
      </c>
      <c r="AO364" s="5" t="b">
        <f ca="1">IF(ISERROR(DATEVALUE(TEXT(Spreadsheet!J364,"mm/dd/yyyy")) &gt; TODAY()),IF(AND(ISBLANK(Spreadsheet!J364),ISBLANK(Spreadsheet!C364)),TRUE,FALSE),IF(DATEVALUE(TEXT(Spreadsheet!J364,"mm/dd/yyyy")) &gt; TODAY(),FALSE,TRUE))</f>
        <v>1</v>
      </c>
      <c r="AP364" s="5" t="b">
        <f>OR(ISBLANK(Spreadsheet!K364),LEN(Spreadsheet!K364)&lt;=100)</f>
        <v>1</v>
      </c>
      <c r="AQ364" s="5" t="b">
        <f t="array" ref="AQ364">IF(OR(AND(ISBLANK(Spreadsheet!L364),ISBLANK(Spreadsheet!C364)),AND(NOT(ISBLANK(Spreadsheet!C364)),NOT(ISBLANK(Spreadsheet!D364)))),TRUE,ISNUMBER(MATCH(TRUE,EXACT(Spreadsheet!L364,MaritalStatus),0)))</f>
        <v>1</v>
      </c>
      <c r="AR364" s="5" t="b">
        <f ca="1">IF(ISERROR(DATEVALUE(TEXT(Spreadsheet!M364,"mm/dd/yyyy")) &gt; TODAY()),IF(ISBLANK(Spreadsheet!M364),TRUE,FALSE),IF(DATEVALUE(TEXT(Spreadsheet!M364,"mm/dd/yyyy")) &gt; TODAY(),FALSE,TRUE))</f>
        <v>1</v>
      </c>
      <c r="AS364" s="5" t="b">
        <f>OR(ISBLANK(Spreadsheet!N364),LEN(Spreadsheet!N364)&lt;=100)</f>
        <v>1</v>
      </c>
      <c r="AT364" s="5" t="b">
        <f>OR(ISBLANK(Spreadsheet!O364),UPPER(Spreadsheet!O364)="YES")</f>
        <v>1</v>
      </c>
      <c r="AU364" s="5" t="b">
        <f>OR(ISBLANK(Spreadsheet!P364),UPPER(Spreadsheet!P364)="YES")</f>
        <v>1</v>
      </c>
      <c r="AV364" s="5" t="b">
        <f t="array" ref="AV364">IF(ISBLANK(Spreadsheet!Q364),TRUE,ISNUMBER(MATCH(TRUE,EXACT(Spreadsheet!Q364,OnGroupsPriorIns),0)))</f>
        <v>1</v>
      </c>
      <c r="AW364" s="5" t="b">
        <f>OR(ISBLANK(Spreadsheet!R364),UPPER(Spreadsheet!R364)="YES")</f>
        <v>1</v>
      </c>
      <c r="AX364" s="5" t="b">
        <f>OR(ISBLANK(Spreadsheet!S364),UPPER(Spreadsheet!S364)="YES")</f>
        <v>1</v>
      </c>
      <c r="AY364" s="5" t="b">
        <f>OR(AND(ISBLANK(Spreadsheet!C364),LEN(Spreadsheet!T364)=0),AND(NOT(ISBLANK(Spreadsheet!C364)),LEN(Spreadsheet!T364)&gt;0,LEN(Spreadsheet!T364)&lt;=50))</f>
        <v>1</v>
      </c>
      <c r="AZ364" s="5" t="b">
        <f>OR(LEN(Spreadsheet!U364)=0,AND(LEN(Spreadsheet!U364)&gt;0,LEN(Spreadsheet!U364)&lt;=50))</f>
        <v>1</v>
      </c>
      <c r="BA364" s="5" t="b">
        <f>OR(AND(ISBLANK(Spreadsheet!C364),LEN(Spreadsheet!V364)=0),AND(NOT(ISBLANK(Spreadsheet!C364)),LEN(Spreadsheet!V364)&gt;0,LEN(Spreadsheet!V364)&lt;=50))</f>
        <v>1</v>
      </c>
      <c r="BB364" s="5" t="b">
        <f t="array" ref="BB364">IF(AND(ISBLANK(Spreadsheet!C364),LEN(Spreadsheet!W364)=0),TRUE,ISNUMBER(MATCH(TRUE,EXACT(Spreadsheet!W364,States),0)))</f>
        <v>1</v>
      </c>
      <c r="BC364" s="5" t="b">
        <f>OR(AND(ISBLANK(Spreadsheet!C364),LEN(Spreadsheet!X364)=0),AND(NOT(ISBLANK(Spreadsheet!C364)),LEN(Spreadsheet!X364)&gt;0,LEN(Spreadsheet!X364)=5,ISNUMBER(VALUE(Spreadsheet!X364))))</f>
        <v>1</v>
      </c>
      <c r="BD364" s="5" t="b">
        <f>OR(ISBLANK(Spreadsheet!Z364),LEN(Spreadsheet!Z364)&lt;=50)</f>
        <v>1</v>
      </c>
      <c r="BE364" s="5" t="b">
        <f>ISBLANK(Spreadsheet!AA364)</f>
        <v>1</v>
      </c>
      <c r="BF364" s="5" t="b">
        <f>ISBLANK(Spreadsheet!AB364)</f>
        <v>1</v>
      </c>
      <c r="BG364" s="5" t="b">
        <f>IF(ISERROR(DATEVALUE(TEXT(Spreadsheet!AC364,"mm/dd/yyyy")) &gt; DATEVALUE(TEXT(Spreadsheet!J364,"mm/dd/yyyy"))),IF(OR(AND(ISBLANK(Spreadsheet!AC364),ISBLANK(Spreadsheet!C364)),AND(NOT(ISBLANK(Spreadsheet!C364)),ISBLANK(Spreadsheet!AC364),NOT(ISBLANK(Spreadsheet!D364)))),TRUE,FALSE),IF(DATEVALUE(TEXT(Spreadsheet!AC364,"mm/dd/yyyy")) &gt; DATEVALUE(TEXT(Spreadsheet!J364,"mm/dd/yyyy")),TRUE,FALSE))</f>
        <v>1</v>
      </c>
      <c r="BH364" s="5" t="b">
        <f>OR(AND(ISBLANK(Spreadsheet!C364),ISBLANK(Spreadsheet!AE364)),AND(NOT(ISBLANK(Spreadsheet!C364)),NOT(ISBLANK(Spreadsheet!D364)),ISBLANK(Spreadsheet!AE364)),AND(NOT(ISBLANK(Spreadsheet!C364)),ISBLANK(Spreadsheet!D364),NOT(ISBLANK(Spreadsheet!AE364)),LEN(Spreadsheet!AE364)&lt;=100))</f>
        <v>1</v>
      </c>
      <c r="BI364" s="5" t="b">
        <f t="array" ref="BI364">IF(ISBLANK(Spreadsheet!AF364),TRUE,ISNUMBER(MATCH(TRUE,EXACT(Spreadsheet!AF364,CobraShortReasons),0)))</f>
        <v>1</v>
      </c>
      <c r="BJ364" s="5" t="b">
        <f ca="1">IF(ISERROR(DATEVALUE(TEXT(Spreadsheet!AG364,"mm/dd/yyyy")) &gt; TODAY()),IF(ISBLANK(Spreadsheet!AG364),TRUE,FALSE),IF(DATEVALUE(TEXT(Spreadsheet!AG364,"mm/dd/yyyy")) &gt; TODAY(),FALSE,TRUE))</f>
        <v>1</v>
      </c>
      <c r="BK364" s="5" t="b">
        <f>OR(ISBLANK(Spreadsheet!AH364),LEN(Spreadsheet!AH364)&lt;=25)</f>
        <v>1</v>
      </c>
      <c r="BL364" s="5" t="b">
        <f t="array" aca="1" ref="BL364" ca="1">IF(ISBLANK(Spreadsheet!AI364),TRUE,ISNUMBER(MATCH(TRUE,EXACT(Spreadsheet!AI364,INDIRECT(Spreadsheet!$D$2)),0)))</f>
        <v>1</v>
      </c>
      <c r="BM364" s="5" t="b">
        <f t="array" aca="1" ref="BM364" ca="1">IF(ISBLANK(Spreadsheet!AJ364),TRUE,ISNUMBER(MATCH(TRUE,EXACT(Spreadsheet!AJ364,INDIRECT(Spreadsheet!BJ364)),0)))</f>
        <v>1</v>
      </c>
      <c r="BN364" s="5" t="b">
        <f t="array" ref="BN364">IF(ISBLANK(Spreadsheet!AK364),TRUE,ISNUMBER(MATCH(TRUE,EXACT(Spreadsheet!AK364,DentalPlans),0)))</f>
        <v>1</v>
      </c>
      <c r="BO364" s="5" t="b">
        <f t="array" aca="1" ref="BO364" ca="1">IF(ISBLANK(Spreadsheet!AL364),TRUE,ISNUMBER(MATCH(TRUE,EXACT(Spreadsheet!AL364,INDIRECT(Spreadsheet!BK364)),0)))</f>
        <v>1</v>
      </c>
      <c r="BP364" s="5" t="b">
        <f t="array" ref="BP364">IF(ISBLANK(Spreadsheet!AM364),TRUE,ISNUMBER(MATCH(TRUE,EXACT(Spreadsheet!AM364,VisionPlans),0)))</f>
        <v>1</v>
      </c>
      <c r="BQ364" s="5" t="b">
        <f t="array" aca="1" ref="BQ364" ca="1">IF(ISBLANK(Spreadsheet!AN364),TRUE,ISNUMBER(MATCH(TRUE,EXACT(Spreadsheet!AN364,INDIRECT(Spreadsheet!BL364)),0)))</f>
        <v>1</v>
      </c>
      <c r="BR364" s="5" t="b">
        <f t="array" ref="BR364">IF(ISBLANK(Spreadsheet!AO364),TRUE,ISNUMBER(MATCH(TRUE,EXACT(Spreadsheet!AO364,LifeBenefitClasses),0)))</f>
        <v>1</v>
      </c>
      <c r="BS364" s="5" t="b">
        <f>IF(OR(ISBLANK(Spreadsheet!AO364), Spreadsheet!AO364="Waive"),IF(ISBLANK(Spreadsheet!AP364),TRUE,FALSE),IF(OR(AND(NOT(ISBLANK(Spreadsheet!AO364)),ISBLANK(Spreadsheet!AP364)),NOT(ISNUMBER(VALUE(Spreadsheet!AP364)))),FALSE,IF(OR(AND(Spreadsheet!AP364&lt;6,MOD(Spreadsheet!AP364*10,5)=0), MOD(Spreadsheet!AP364,5000)=0),TRUE,FALSE)))</f>
        <v>1</v>
      </c>
      <c r="BT364" s="5" t="b">
        <f t="array" ref="BT364">IF(ISBLANK(Spreadsheet!AQ364),TRUE,ISNUMBER(MATCH(TRUE,EXACT(Spreadsheet!AQ364,EnrollWaive),0)))</f>
        <v>1</v>
      </c>
      <c r="BU364" s="5" t="b">
        <f t="array" ref="BU364">IF(ISBLANK(Spreadsheet!AR364),TRUE,ISNUMBER(MATCH(TRUE,EXACT(Spreadsheet!AR364,LifeBenefitClasses),0)))</f>
        <v>1</v>
      </c>
      <c r="BV364" s="5" t="b">
        <f>IF(OR(ISBLANK(Spreadsheet!AR364), Spreadsheet!AR364="Waive"),IF(ISBLANK(Spreadsheet!AS364),TRUE,FALSE),IF(OR(AND(NOT(ISBLANK(Spreadsheet!AR364)),ISBLANK(Spreadsheet!AS364)),NOT(ISNUMBER(VALUE(Spreadsheet!AS364)))),FALSE,IF(OR(AND(Spreadsheet!AS364&lt;6,MOD(Spreadsheet!AS364*10,5)=0), MOD(Spreadsheet!AS364,10000)=0),TRUE,FALSE)))</f>
        <v>1</v>
      </c>
      <c r="BW364" s="5" t="b">
        <f t="array" ref="BW364">IF(ISBLANK(Spreadsheet!AT364),TRUE,ISNUMBER(MATCH(TRUE,EXACT(Spreadsheet!AT364,LifeBenefitClasses),0)))</f>
        <v>1</v>
      </c>
      <c r="BX364" s="5" t="b">
        <f>IF(OR(ISBLANK(Spreadsheet!AT364), Spreadsheet!AT364="Waive"),IF(ISBLANK(Spreadsheet!AU364),TRUE,FALSE),IF(OR(AND(NOT(ISBLANK(Spreadsheet!AT364)),ISBLANK(Spreadsheet!AU364)),NOT(ISNUMBER(VALUE(Spreadsheet!AU364)))),FALSE,IF(AND(NOT(OR(ISBLANK(Spreadsheet!AT364),Spreadsheet!AT364="Waive")),NOT(OR(ISBLANK(Spreadsheet!AR364),Spreadsheet!AR364="Waive")),MOD(Spreadsheet!AU364,5000)=0, Spreadsheet!AU364&lt;=(Spreadsheet!AS364*0.5)),TRUE,FALSE)))</f>
        <v>1</v>
      </c>
      <c r="BY364" s="5" t="b">
        <f t="array" ref="BY364">IF(ISBLANK(Spreadsheet!AV364),TRUE,ISNUMBER(MATCH(TRUE,EXACT(Spreadsheet!AV364,EnrollWaive),0)))</f>
        <v>1</v>
      </c>
      <c r="BZ364" s="5" t="b">
        <f t="array" ref="BZ364">IF(ISBLANK(Spreadsheet!AW364),TRUE,ISNUMBER(MATCH(TRUE,EXACT(Spreadsheet!AW364,LifeBenefitClasses),0)))</f>
        <v>1</v>
      </c>
      <c r="CA364" s="5" t="b">
        <f t="array" ref="CA364">IF(ISBLANK(Spreadsheet!AX364),TRUE,ISNUMBER(MATCH(TRUE,EXACT(Spreadsheet!AX364,LifeBenefitClasses),0)))</f>
        <v>1</v>
      </c>
      <c r="CB364" s="5" t="b">
        <f t="array" ref="CB364">IF(ISBLANK(Spreadsheet!AY364),TRUE,ISNUMBER(MATCH(TRUE,EXACT(Spreadsheet!AY364,LifeBenefitClasses),0)))</f>
        <v>1</v>
      </c>
      <c r="CC364" s="5" t="b">
        <f t="array" ref="CC364">IF(ISBLANK(Spreadsheet!AZ364),TRUE,ISNUMBER(MATCH(TRUE,EXACT(Spreadsheet!AZ364,LifeBenefitClasses),0)))</f>
        <v>1</v>
      </c>
      <c r="CD364" s="5" t="b">
        <f t="array" ref="CD364">IF(ISBLANK(Spreadsheet!BA364),TRUE,ISNUMBER(MATCH(TRUE,EXACT(Spreadsheet!BA364,LifeBenefitClasses),0)))</f>
        <v>1</v>
      </c>
      <c r="CE364" s="5" t="b">
        <f>IF(OR(ISBLANK(Spreadsheet!BA364), Spreadsheet!BA364="Waive"),IF(ISBLANK(Spreadsheet!BB364),TRUE,FALSE),IF(OR(AND(NOT(ISBLANK(Spreadsheet!BA364)),ISBLANK(Spreadsheet!BB364)),NOT(ISNUMBER(VALUE(Spreadsheet!BB364))),ISBLANK(Spreadsheet!BC364),NOT(ISNUMBER(VALUE(Spreadsheet!BC364)))),FALSE,IF(AND(Spreadsheet!BB364&gt;=50000,Spreadsheet!BB364&lt;=250000,MOD(Spreadsheet!BB364,10000)=0,Spreadsheet!BB364&lt;=(10*Spreadsheet!BC364)),TRUE,FALSE)))</f>
        <v>1</v>
      </c>
      <c r="CF364" s="5" t="b">
        <f>IF(NOT(ISBLANK(Spreadsheet!BC364)),AND(ISNUMBER(VALUE(Spreadsheet!BC364)),Spreadsheet!BC364&gt;0),AND(OR(ISBLANK(Spreadsheet!AO364),Spreadsheet!AO364="Waive",AND(NOT(OR(ISBLANK(Spreadsheet!AO364),Spreadsheet!AO364="Waive")),Spreadsheet!AP364&gt;=6)),OR(ISBLANK(Spreadsheet!AR364),AND(NOT(OR(ISBLANK(Spreadsheet!AR364),Spreadsheet!AR364="Waive")),Spreadsheet!AS364&gt;=6)),OR(ISBLANK(Spreadsheet!AW364)),OR(ISBLANK(Spreadsheet!AX364)),OR(ISBLANK(Spreadsheet!AY364)),OR(ISBLANK(Spreadsheet!AZ364)),OR(ISBLANK(Spreadsheet!BA364),Spreadsheet!BA364="Waive")))</f>
        <v>1</v>
      </c>
      <c r="CG364" s="5" t="b">
        <f t="shared" ca="1" si="25"/>
        <v>1</v>
      </c>
    </row>
    <row r="365" spans="8:85" x14ac:dyDescent="0.3">
      <c r="H365" s="5">
        <f t="shared" ca="1" si="22"/>
        <v>2</v>
      </c>
      <c r="I365" s="5" t="str">
        <f t="shared" ca="1" si="23"/>
        <v/>
      </c>
      <c r="J365" s="5" t="str">
        <f>IF(AND(NOT(ISBLANK(Spreadsheet!C365)),ISBLANK(Spreadsheet!D365)),Spreadsheet!F365&amp;" "&amp;Spreadsheet!H365,"")</f>
        <v/>
      </c>
      <c r="K365" s="5">
        <f>IF(AND(NOT(ISBLANK(Spreadsheet!C365)),ISBLANK(Spreadsheet!D365)),COUNTIFS(Spreadsheet!E366:E$786,"=Child",Spreadsheet!C366:C$786, "="&amp;Spreadsheet!C365) + COUNTIFS(Spreadsheet!E366:E$786,"=Step-child",Spreadsheet!C366:C$786, "="&amp;Spreadsheet!C365),0)</f>
        <v>0</v>
      </c>
      <c r="L365" s="5">
        <f>IF(NOT(ISBLANK(J365)),COUNTIFS(Spreadsheet!E366:E$786,"=Wife",Spreadsheet!C366:C$786, "="&amp;Spreadsheet!C365) + COUNTIFS(Spreadsheet!E366:E$786,"=Husband",Spreadsheet!C366:C$786, "="&amp;Spreadsheet!C365),0)</f>
        <v>0</v>
      </c>
      <c r="M365" s="5">
        <f>IF(NOT(ISBLANK(Spreadsheet!AJ365)),VLOOKUP(Spreadsheet!AJ365,'Drop Downs'!$P$2:$R$16,3,FALSE),0)</f>
        <v>0</v>
      </c>
      <c r="N365" s="5">
        <f>IF(NOT(ISBLANK(Spreadsheet!AJ365)), VLOOKUP(Spreadsheet!AJ365,'Drop Downs'!$P$2:$R$16,2,FALSE),0)</f>
        <v>0</v>
      </c>
      <c r="O365" s="5">
        <f>IF(NOT(ISBLANK(Spreadsheet!AL365)),VLOOKUP(Spreadsheet!AL365,'Drop Downs'!$P$2:$R$16,3,FALSE), 0)</f>
        <v>0</v>
      </c>
      <c r="P365" s="5">
        <f>IF(NOT(ISBLANK(Spreadsheet!AL365)),VLOOKUP(Spreadsheet!AL365,'Drop Downs'!$P$2:$R$16,2,FALSE),0)</f>
        <v>0</v>
      </c>
      <c r="Q365" s="5">
        <f>IF(NOT(ISBLANK(Spreadsheet!AN365)),VLOOKUP(Spreadsheet!AN365,'Drop Downs'!$P$2:$R$16,3,FALSE),0)</f>
        <v>0</v>
      </c>
      <c r="R365" s="5">
        <f>IF(NOT(ISBLANK(Spreadsheet!AN365)),VLOOKUP(Spreadsheet!AN365,'Drop Downs'!$P$2:$R$16,2,FALSE),0)</f>
        <v>0</v>
      </c>
      <c r="S365" s="5" t="str">
        <f>IF(OR(M365&gt;K365,N365&gt;L365,O365&gt;K365, Q365&gt;K365,N365&gt;L365, P365&gt;L365, R365&gt;L365),"Member currently has a coverage election over what he/she needs.  Please add more dependents or adjust the coverage election.","")&amp;(IF(AND(NOT(ISBLANK(Spreadsheet!C365)),NOT(ISBLANK(Spreadsheet!D365)),ISBLANK(Spreadsheet!E365)),"Dependent lacks a relationship to member.Please select one from the drop-down.",""))</f>
        <v/>
      </c>
      <c r="T365" s="5" t="b">
        <f t="shared" si="24"/>
        <v>1</v>
      </c>
      <c r="U365" s="5" t="b">
        <f>OR(ISBLANK(Spreadsheet!C365),IF(NOT(ISBLANK(Spreadsheet!D365)),NOT(ISBLANK(Spreadsheet!E365)),TRUE))</f>
        <v>1</v>
      </c>
      <c r="V365" s="5" t="b">
        <f>OR(ISBLANK(Spreadsheet!C365), NOT(ISBLANK(Spreadsheet!I365)))</f>
        <v>1</v>
      </c>
      <c r="W365" s="5" t="b">
        <f>OR(ISBLANK(Spreadsheet!D365),NOT(ISBLANK(Spreadsheet!C365)))</f>
        <v>1</v>
      </c>
      <c r="X365" s="155" t="str">
        <f>REPT("0",MIN(FIND({1,2,3,4,5,6,7,8,9},Spreadsheet!C365&amp;"123456789"))-1)&amp;IF(ISBLANK(Spreadsheet!C365),"",SUMPRODUCT(MID(0&amp;Spreadsheet!C365,LARGE(INDEX(ISNUMBER(--MID(Spreadsheet!C365,ROW($1:$225),1))*
 ROW($1:$225),0),ROW($1:$225))+1,1)*10^ROW($1:$225)/10))</f>
        <v/>
      </c>
      <c r="Y365" s="5" t="b">
        <f>IF(NOT(ISBLANK(Spreadsheet!C365)),IF(AND(ISNUMBER(VALUE(Spreadsheet!C365)), LEN(Spreadsheet!C365)=9),TRUE,FALSE),TRUE)</f>
        <v>1</v>
      </c>
      <c r="Z365" s="155" t="str">
        <f>REPT("0",MIN(FIND({1,2,3,4,5,6,7,8,9},Spreadsheet!D365&amp;"123456789"))-1)&amp;IF(ISBLANK(Spreadsheet!D365),"",SUMPRODUCT(MID(0&amp;Spreadsheet!D365,LARGE(INDEX(ISNUMBER(--MID(Spreadsheet!D365,ROW($1:$225),1))*
 ROW($1:$225),0),ROW($1:$225))+1,1)*10^ROW($1:$225)/10))</f>
        <v/>
      </c>
      <c r="AA365" s="5" t="b">
        <f>IF(AND(NOT(ISBLANK(Spreadsheet!D365)),NOT(ISBLANK(Spreadsheet!C365))),IF(AND(ISNUMBER(VALUE(Spreadsheet!D365)), LEN(Spreadsheet!D365)=9),TRUE,FALSE),IF(AND(NOT(ISBLANK(Spreadsheet!D365)),ISBLANK(Spreadsheet!C365)),FALSE,TRUE))</f>
        <v>1</v>
      </c>
      <c r="AB365" s="5" t="b">
        <f>OR(ISBLANK(Spreadsheet!Y365),IF(NOT(ISBLANK(Spreadsheet!Y365)),LEN(Spreadsheet!Y365)=10,ISNUMBER(VALUE(Spreadsheet!Y365))))</f>
        <v>1</v>
      </c>
      <c r="AC365" s="5" t="b">
        <f>OR(ISBLANK(Spreadsheet!AI365), AND(NOT(ISBLANK(Spreadsheet!AJ365)), NOT(ISNUMBER(SEARCH("Waive",Spreadsheet!AJ365)))))</f>
        <v>1</v>
      </c>
      <c r="AD365" s="5" t="b">
        <f>OR(ISBLANK(Spreadsheet!AK365), AND(NOT(ISBLANK(Spreadsheet!AL365)), NOT(ISNUMBER(SEARCH("Waive",Spreadsheet!AL365)))))</f>
        <v>1</v>
      </c>
      <c r="AE365" s="5" t="b">
        <f>OR(ISBLANK(Spreadsheet!AM365), AND(NOT(ISBLANK(Spreadsheet!AN365)), NOT(ISNUMBER(SEARCH("Waive", Spreadsheet!AN365)))))</f>
        <v>1</v>
      </c>
      <c r="AF365" s="5" t="b">
        <f>OR(ISBLANK(Spreadsheet!C365), NOT(ISBLANK(Spreadsheet!D365)),NOT(ISBLANK(Spreadsheet!L365)))</f>
        <v>1</v>
      </c>
      <c r="AG365" s="5" t="b">
        <f>IF(AND(NOT(ISBLANK(Spreadsheet!C365)), NOT(ISBLANK(Spreadsheet!D365)),Spreadsheet!C365&lt;&gt;Spreadsheet!D365),IF(ISERROR(VLOOKUP(Spreadsheet!C365, Spreadsheet!$C$6:'Spreadsheet'!$C364,1,FALSE)), FALSE, TRUE),TRUE)</f>
        <v>1</v>
      </c>
      <c r="AH365" s="5" t="b">
        <f>Spreadsheet!$B$2=Spreadsheet!AD365</f>
        <v>1</v>
      </c>
      <c r="AI365" s="5" t="b">
        <f>IF(ISBLANK(Spreadsheet!G365),TRUE,IF(OR(LEN(Spreadsheet!G365)&gt;1,ISNUMBER(VALUE(Spreadsheet!G365))),FALSE,TRUE))</f>
        <v>1</v>
      </c>
      <c r="AJ365" s="5" t="b">
        <f>OR(ISBLANK(Spreadsheet!C365), NOT(ISBLANK(Spreadsheet!B365)), NOT(ISBLANK(Spreadsheet!D365)))</f>
        <v>1</v>
      </c>
      <c r="AK365" s="5" t="b">
        <f t="array" ref="AK365">IF(OR(AND(ISBLANK(Spreadsheet!E365),ISBLANK(Spreadsheet!D365),NOT(ISBLANK(Spreadsheet!C365))),AND(ISBLANK(Spreadsheet!E365),ISBLANK(Spreadsheet!D365),ISBLANK(Spreadsheet!C365))),TRUE,ISNUMBER(MATCH(TRUE,EXACT(Spreadsheet!E365,Relationships),0)))</f>
        <v>1</v>
      </c>
      <c r="AL365" s="5" t="b">
        <f>IF(NOT(ISBLANK(Spreadsheet!C365)),IF(OR(ISBLANK(Spreadsheet!F365),LEN(Spreadsheet!F365)&gt;40),FALSE,TRUE),TRUE)</f>
        <v>1</v>
      </c>
      <c r="AM365" s="5" t="b">
        <f>IF(NOT(ISBLANK(Spreadsheet!C365)),IF(OR(ISBLANK(Spreadsheet!H365),LEN(Spreadsheet!H365)&gt;40),FALSE,TRUE),TRUE)</f>
        <v>1</v>
      </c>
      <c r="AN365" s="5" t="b">
        <f t="array" ref="AN365">IF(ISBLANK(Spreadsheet!I365),TRUE,ISNUMBER(MATCH(TRUE,EXACT(Spreadsheet!I365,GenderValues),0)))</f>
        <v>1</v>
      </c>
      <c r="AO365" s="5" t="b">
        <f ca="1">IF(ISERROR(DATEVALUE(TEXT(Spreadsheet!J365,"mm/dd/yyyy")) &gt; TODAY()),IF(AND(ISBLANK(Spreadsheet!J365),ISBLANK(Spreadsheet!C365)),TRUE,FALSE),IF(DATEVALUE(TEXT(Spreadsheet!J365,"mm/dd/yyyy")) &gt; TODAY(),FALSE,TRUE))</f>
        <v>1</v>
      </c>
      <c r="AP365" s="5" t="b">
        <f>OR(ISBLANK(Spreadsheet!K365),LEN(Spreadsheet!K365)&lt;=100)</f>
        <v>1</v>
      </c>
      <c r="AQ365" s="5" t="b">
        <f t="array" ref="AQ365">IF(OR(AND(ISBLANK(Spreadsheet!L365),ISBLANK(Spreadsheet!C365)),AND(NOT(ISBLANK(Spreadsheet!C365)),NOT(ISBLANK(Spreadsheet!D365)))),TRUE,ISNUMBER(MATCH(TRUE,EXACT(Spreadsheet!L365,MaritalStatus),0)))</f>
        <v>1</v>
      </c>
      <c r="AR365" s="5" t="b">
        <f ca="1">IF(ISERROR(DATEVALUE(TEXT(Spreadsheet!M365,"mm/dd/yyyy")) &gt; TODAY()),IF(ISBLANK(Spreadsheet!M365),TRUE,FALSE),IF(DATEVALUE(TEXT(Spreadsheet!M365,"mm/dd/yyyy")) &gt; TODAY(),FALSE,TRUE))</f>
        <v>1</v>
      </c>
      <c r="AS365" s="5" t="b">
        <f>OR(ISBLANK(Spreadsheet!N365),LEN(Spreadsheet!N365)&lt;=100)</f>
        <v>1</v>
      </c>
      <c r="AT365" s="5" t="b">
        <f>OR(ISBLANK(Spreadsheet!O365),UPPER(Spreadsheet!O365)="YES")</f>
        <v>1</v>
      </c>
      <c r="AU365" s="5" t="b">
        <f>OR(ISBLANK(Spreadsheet!P365),UPPER(Spreadsheet!P365)="YES")</f>
        <v>1</v>
      </c>
      <c r="AV365" s="5" t="b">
        <f t="array" ref="AV365">IF(ISBLANK(Spreadsheet!Q365),TRUE,ISNUMBER(MATCH(TRUE,EXACT(Spreadsheet!Q365,OnGroupsPriorIns),0)))</f>
        <v>1</v>
      </c>
      <c r="AW365" s="5" t="b">
        <f>OR(ISBLANK(Spreadsheet!R365),UPPER(Spreadsheet!R365)="YES")</f>
        <v>1</v>
      </c>
      <c r="AX365" s="5" t="b">
        <f>OR(ISBLANK(Spreadsheet!S365),UPPER(Spreadsheet!S365)="YES")</f>
        <v>1</v>
      </c>
      <c r="AY365" s="5" t="b">
        <f>OR(AND(ISBLANK(Spreadsheet!C365),LEN(Spreadsheet!T365)=0),AND(NOT(ISBLANK(Spreadsheet!C365)),LEN(Spreadsheet!T365)&gt;0,LEN(Spreadsheet!T365)&lt;=50))</f>
        <v>1</v>
      </c>
      <c r="AZ365" s="5" t="b">
        <f>OR(LEN(Spreadsheet!U365)=0,AND(LEN(Spreadsheet!U365)&gt;0,LEN(Spreadsheet!U365)&lt;=50))</f>
        <v>1</v>
      </c>
      <c r="BA365" s="5" t="b">
        <f>OR(AND(ISBLANK(Spreadsheet!C365),LEN(Spreadsheet!V365)=0),AND(NOT(ISBLANK(Spreadsheet!C365)),LEN(Spreadsheet!V365)&gt;0,LEN(Spreadsheet!V365)&lt;=50))</f>
        <v>1</v>
      </c>
      <c r="BB365" s="5" t="b">
        <f t="array" ref="BB365">IF(AND(ISBLANK(Spreadsheet!C365),LEN(Spreadsheet!W365)=0),TRUE,ISNUMBER(MATCH(TRUE,EXACT(Spreadsheet!W365,States),0)))</f>
        <v>1</v>
      </c>
      <c r="BC365" s="5" t="b">
        <f>OR(AND(ISBLANK(Spreadsheet!C365),LEN(Spreadsheet!X365)=0),AND(NOT(ISBLANK(Spreadsheet!C365)),LEN(Spreadsheet!X365)&gt;0,LEN(Spreadsheet!X365)=5,ISNUMBER(VALUE(Spreadsheet!X365))))</f>
        <v>1</v>
      </c>
      <c r="BD365" s="5" t="b">
        <f>OR(ISBLANK(Spreadsheet!Z365),LEN(Spreadsheet!Z365)&lt;=50)</f>
        <v>1</v>
      </c>
      <c r="BE365" s="5" t="b">
        <f>ISBLANK(Spreadsheet!AA365)</f>
        <v>1</v>
      </c>
      <c r="BF365" s="5" t="b">
        <f>ISBLANK(Spreadsheet!AB365)</f>
        <v>1</v>
      </c>
      <c r="BG365" s="5" t="b">
        <f>IF(ISERROR(DATEVALUE(TEXT(Spreadsheet!AC365,"mm/dd/yyyy")) &gt; DATEVALUE(TEXT(Spreadsheet!J365,"mm/dd/yyyy"))),IF(OR(AND(ISBLANK(Spreadsheet!AC365),ISBLANK(Spreadsheet!C365)),AND(NOT(ISBLANK(Spreadsheet!C365)),ISBLANK(Spreadsheet!AC365),NOT(ISBLANK(Spreadsheet!D365)))),TRUE,FALSE),IF(DATEVALUE(TEXT(Spreadsheet!AC365,"mm/dd/yyyy")) &gt; DATEVALUE(TEXT(Spreadsheet!J365,"mm/dd/yyyy")),TRUE,FALSE))</f>
        <v>1</v>
      </c>
      <c r="BH365" s="5" t="b">
        <f>OR(AND(ISBLANK(Spreadsheet!C365),ISBLANK(Spreadsheet!AE365)),AND(NOT(ISBLANK(Spreadsheet!C365)),NOT(ISBLANK(Spreadsheet!D365)),ISBLANK(Spreadsheet!AE365)),AND(NOT(ISBLANK(Spreadsheet!C365)),ISBLANK(Spreadsheet!D365),NOT(ISBLANK(Spreadsheet!AE365)),LEN(Spreadsheet!AE365)&lt;=100))</f>
        <v>1</v>
      </c>
      <c r="BI365" s="5" t="b">
        <f t="array" ref="BI365">IF(ISBLANK(Spreadsheet!AF365),TRUE,ISNUMBER(MATCH(TRUE,EXACT(Spreadsheet!AF365,CobraShortReasons),0)))</f>
        <v>1</v>
      </c>
      <c r="BJ365" s="5" t="b">
        <f ca="1">IF(ISERROR(DATEVALUE(TEXT(Spreadsheet!AG365,"mm/dd/yyyy")) &gt; TODAY()),IF(ISBLANK(Spreadsheet!AG365),TRUE,FALSE),IF(DATEVALUE(TEXT(Spreadsheet!AG365,"mm/dd/yyyy")) &gt; TODAY(),FALSE,TRUE))</f>
        <v>1</v>
      </c>
      <c r="BK365" s="5" t="b">
        <f>OR(ISBLANK(Spreadsheet!AH365),LEN(Spreadsheet!AH365)&lt;=25)</f>
        <v>1</v>
      </c>
      <c r="BL365" s="5" t="b">
        <f t="array" aca="1" ref="BL365" ca="1">IF(ISBLANK(Spreadsheet!AI365),TRUE,ISNUMBER(MATCH(TRUE,EXACT(Spreadsheet!AI365,INDIRECT(Spreadsheet!$D$2)),0)))</f>
        <v>1</v>
      </c>
      <c r="BM365" s="5" t="b">
        <f t="array" aca="1" ref="BM365" ca="1">IF(ISBLANK(Spreadsheet!AJ365),TRUE,ISNUMBER(MATCH(TRUE,EXACT(Spreadsheet!AJ365,INDIRECT(Spreadsheet!BJ365)),0)))</f>
        <v>1</v>
      </c>
      <c r="BN365" s="5" t="b">
        <f t="array" ref="BN365">IF(ISBLANK(Spreadsheet!AK365),TRUE,ISNUMBER(MATCH(TRUE,EXACT(Spreadsheet!AK365,DentalPlans),0)))</f>
        <v>1</v>
      </c>
      <c r="BO365" s="5" t="b">
        <f t="array" aca="1" ref="BO365" ca="1">IF(ISBLANK(Spreadsheet!AL365),TRUE,ISNUMBER(MATCH(TRUE,EXACT(Spreadsheet!AL365,INDIRECT(Spreadsheet!BK365)),0)))</f>
        <v>1</v>
      </c>
      <c r="BP365" s="5" t="b">
        <f t="array" ref="BP365">IF(ISBLANK(Spreadsheet!AM365),TRUE,ISNUMBER(MATCH(TRUE,EXACT(Spreadsheet!AM365,VisionPlans),0)))</f>
        <v>1</v>
      </c>
      <c r="BQ365" s="5" t="b">
        <f t="array" aca="1" ref="BQ365" ca="1">IF(ISBLANK(Spreadsheet!AN365),TRUE,ISNUMBER(MATCH(TRUE,EXACT(Spreadsheet!AN365,INDIRECT(Spreadsheet!BL365)),0)))</f>
        <v>1</v>
      </c>
      <c r="BR365" s="5" t="b">
        <f t="array" ref="BR365">IF(ISBLANK(Spreadsheet!AO365),TRUE,ISNUMBER(MATCH(TRUE,EXACT(Spreadsheet!AO365,LifeBenefitClasses),0)))</f>
        <v>1</v>
      </c>
      <c r="BS365" s="5" t="b">
        <f>IF(OR(ISBLANK(Spreadsheet!AO365), Spreadsheet!AO365="Waive"),IF(ISBLANK(Spreadsheet!AP365),TRUE,FALSE),IF(OR(AND(NOT(ISBLANK(Spreadsheet!AO365)),ISBLANK(Spreadsheet!AP365)),NOT(ISNUMBER(VALUE(Spreadsheet!AP365)))),FALSE,IF(OR(AND(Spreadsheet!AP365&lt;6,MOD(Spreadsheet!AP365*10,5)=0), MOD(Spreadsheet!AP365,5000)=0),TRUE,FALSE)))</f>
        <v>1</v>
      </c>
      <c r="BT365" s="5" t="b">
        <f t="array" ref="BT365">IF(ISBLANK(Spreadsheet!AQ365),TRUE,ISNUMBER(MATCH(TRUE,EXACT(Spreadsheet!AQ365,EnrollWaive),0)))</f>
        <v>1</v>
      </c>
      <c r="BU365" s="5" t="b">
        <f t="array" ref="BU365">IF(ISBLANK(Spreadsheet!AR365),TRUE,ISNUMBER(MATCH(TRUE,EXACT(Spreadsheet!AR365,LifeBenefitClasses),0)))</f>
        <v>1</v>
      </c>
      <c r="BV365" s="5" t="b">
        <f>IF(OR(ISBLANK(Spreadsheet!AR365), Spreadsheet!AR365="Waive"),IF(ISBLANK(Spreadsheet!AS365),TRUE,FALSE),IF(OR(AND(NOT(ISBLANK(Spreadsheet!AR365)),ISBLANK(Spreadsheet!AS365)),NOT(ISNUMBER(VALUE(Spreadsheet!AS365)))),FALSE,IF(OR(AND(Spreadsheet!AS365&lt;6,MOD(Spreadsheet!AS365*10,5)=0), MOD(Spreadsheet!AS365,10000)=0),TRUE,FALSE)))</f>
        <v>1</v>
      </c>
      <c r="BW365" s="5" t="b">
        <f t="array" ref="BW365">IF(ISBLANK(Spreadsheet!AT365),TRUE,ISNUMBER(MATCH(TRUE,EXACT(Spreadsheet!AT365,LifeBenefitClasses),0)))</f>
        <v>1</v>
      </c>
      <c r="BX365" s="5" t="b">
        <f>IF(OR(ISBLANK(Spreadsheet!AT365), Spreadsheet!AT365="Waive"),IF(ISBLANK(Spreadsheet!AU365),TRUE,FALSE),IF(OR(AND(NOT(ISBLANK(Spreadsheet!AT365)),ISBLANK(Spreadsheet!AU365)),NOT(ISNUMBER(VALUE(Spreadsheet!AU365)))),FALSE,IF(AND(NOT(OR(ISBLANK(Spreadsheet!AT365),Spreadsheet!AT365="Waive")),NOT(OR(ISBLANK(Spreadsheet!AR365),Spreadsheet!AR365="Waive")),MOD(Spreadsheet!AU365,5000)=0, Spreadsheet!AU365&lt;=(Spreadsheet!AS365*0.5)),TRUE,FALSE)))</f>
        <v>1</v>
      </c>
      <c r="BY365" s="5" t="b">
        <f t="array" ref="BY365">IF(ISBLANK(Spreadsheet!AV365),TRUE,ISNUMBER(MATCH(TRUE,EXACT(Spreadsheet!AV365,EnrollWaive),0)))</f>
        <v>1</v>
      </c>
      <c r="BZ365" s="5" t="b">
        <f t="array" ref="BZ365">IF(ISBLANK(Spreadsheet!AW365),TRUE,ISNUMBER(MATCH(TRUE,EXACT(Spreadsheet!AW365,LifeBenefitClasses),0)))</f>
        <v>1</v>
      </c>
      <c r="CA365" s="5" t="b">
        <f t="array" ref="CA365">IF(ISBLANK(Spreadsheet!AX365),TRUE,ISNUMBER(MATCH(TRUE,EXACT(Spreadsheet!AX365,LifeBenefitClasses),0)))</f>
        <v>1</v>
      </c>
      <c r="CB365" s="5" t="b">
        <f t="array" ref="CB365">IF(ISBLANK(Spreadsheet!AY365),TRUE,ISNUMBER(MATCH(TRUE,EXACT(Spreadsheet!AY365,LifeBenefitClasses),0)))</f>
        <v>1</v>
      </c>
      <c r="CC365" s="5" t="b">
        <f t="array" ref="CC365">IF(ISBLANK(Spreadsheet!AZ365),TRUE,ISNUMBER(MATCH(TRUE,EXACT(Spreadsheet!AZ365,LifeBenefitClasses),0)))</f>
        <v>1</v>
      </c>
      <c r="CD365" s="5" t="b">
        <f t="array" ref="CD365">IF(ISBLANK(Spreadsheet!BA365),TRUE,ISNUMBER(MATCH(TRUE,EXACT(Spreadsheet!BA365,LifeBenefitClasses),0)))</f>
        <v>1</v>
      </c>
      <c r="CE365" s="5" t="b">
        <f>IF(OR(ISBLANK(Spreadsheet!BA365), Spreadsheet!BA365="Waive"),IF(ISBLANK(Spreadsheet!BB365),TRUE,FALSE),IF(OR(AND(NOT(ISBLANK(Spreadsheet!BA365)),ISBLANK(Spreadsheet!BB365)),NOT(ISNUMBER(VALUE(Spreadsheet!BB365))),ISBLANK(Spreadsheet!BC365),NOT(ISNUMBER(VALUE(Spreadsheet!BC365)))),FALSE,IF(AND(Spreadsheet!BB365&gt;=50000,Spreadsheet!BB365&lt;=250000,MOD(Spreadsheet!BB365,10000)=0,Spreadsheet!BB365&lt;=(10*Spreadsheet!BC365)),TRUE,FALSE)))</f>
        <v>1</v>
      </c>
      <c r="CF365" s="5" t="b">
        <f>IF(NOT(ISBLANK(Spreadsheet!BC365)),AND(ISNUMBER(VALUE(Spreadsheet!BC365)),Spreadsheet!BC365&gt;0),AND(OR(ISBLANK(Spreadsheet!AO365),Spreadsheet!AO365="Waive",AND(NOT(OR(ISBLANK(Spreadsheet!AO365),Spreadsheet!AO365="Waive")),Spreadsheet!AP365&gt;=6)),OR(ISBLANK(Spreadsheet!AR365),AND(NOT(OR(ISBLANK(Spreadsheet!AR365),Spreadsheet!AR365="Waive")),Spreadsheet!AS365&gt;=6)),OR(ISBLANK(Spreadsheet!AW365)),OR(ISBLANK(Spreadsheet!AX365)),OR(ISBLANK(Spreadsheet!AY365)),OR(ISBLANK(Spreadsheet!AZ365)),OR(ISBLANK(Spreadsheet!BA365),Spreadsheet!BA365="Waive")))</f>
        <v>1</v>
      </c>
      <c r="CG365" s="5" t="b">
        <f t="shared" ca="1" si="25"/>
        <v>1</v>
      </c>
    </row>
    <row r="366" spans="8:85" x14ac:dyDescent="0.3">
      <c r="H366" s="5">
        <f t="shared" ca="1" si="22"/>
        <v>2</v>
      </c>
      <c r="I366" s="5" t="str">
        <f t="shared" ca="1" si="23"/>
        <v/>
      </c>
      <c r="J366" s="5" t="str">
        <f>IF(AND(NOT(ISBLANK(Spreadsheet!C366)),ISBLANK(Spreadsheet!D366)),Spreadsheet!F366&amp;" "&amp;Spreadsheet!H366,"")</f>
        <v/>
      </c>
      <c r="K366" s="5">
        <f>IF(AND(NOT(ISBLANK(Spreadsheet!C366)),ISBLANK(Spreadsheet!D366)),COUNTIFS(Spreadsheet!E367:E$786,"=Child",Spreadsheet!C367:C$786, "="&amp;Spreadsheet!C366) + COUNTIFS(Spreadsheet!E367:E$786,"=Step-child",Spreadsheet!C367:C$786, "="&amp;Spreadsheet!C366),0)</f>
        <v>0</v>
      </c>
      <c r="L366" s="5">
        <f>IF(NOT(ISBLANK(J366)),COUNTIFS(Spreadsheet!E367:E$786,"=Wife",Spreadsheet!C367:C$786, "="&amp;Spreadsheet!C366) + COUNTIFS(Spreadsheet!E367:E$786,"=Husband",Spreadsheet!C367:C$786, "="&amp;Spreadsheet!C366),0)</f>
        <v>0</v>
      </c>
      <c r="M366" s="5">
        <f>IF(NOT(ISBLANK(Spreadsheet!AJ366)),VLOOKUP(Spreadsheet!AJ366,'Drop Downs'!$P$2:$R$16,3,FALSE),0)</f>
        <v>0</v>
      </c>
      <c r="N366" s="5">
        <f>IF(NOT(ISBLANK(Spreadsheet!AJ366)), VLOOKUP(Spreadsheet!AJ366,'Drop Downs'!$P$2:$R$16,2,FALSE),0)</f>
        <v>0</v>
      </c>
      <c r="O366" s="5">
        <f>IF(NOT(ISBLANK(Spreadsheet!AL366)),VLOOKUP(Spreadsheet!AL366,'Drop Downs'!$P$2:$R$16,3,FALSE), 0)</f>
        <v>0</v>
      </c>
      <c r="P366" s="5">
        <f>IF(NOT(ISBLANK(Spreadsheet!AL366)),VLOOKUP(Spreadsheet!AL366,'Drop Downs'!$P$2:$R$16,2,FALSE),0)</f>
        <v>0</v>
      </c>
      <c r="Q366" s="5">
        <f>IF(NOT(ISBLANK(Spreadsheet!AN366)),VLOOKUP(Spreadsheet!AN366,'Drop Downs'!$P$2:$R$16,3,FALSE),0)</f>
        <v>0</v>
      </c>
      <c r="R366" s="5">
        <f>IF(NOT(ISBLANK(Spreadsheet!AN366)),VLOOKUP(Spreadsheet!AN366,'Drop Downs'!$P$2:$R$16,2,FALSE),0)</f>
        <v>0</v>
      </c>
      <c r="S366" s="5" t="str">
        <f>IF(OR(M366&gt;K366,N366&gt;L366,O366&gt;K366, Q366&gt;K366,N366&gt;L366, P366&gt;L366, R366&gt;L366),"Member currently has a coverage election over what he/she needs.  Please add more dependents or adjust the coverage election.","")&amp;(IF(AND(NOT(ISBLANK(Spreadsheet!C366)),NOT(ISBLANK(Spreadsheet!D366)),ISBLANK(Spreadsheet!E366)),"Dependent lacks a relationship to member.Please select one from the drop-down.",""))</f>
        <v/>
      </c>
      <c r="T366" s="5" t="b">
        <f t="shared" si="24"/>
        <v>1</v>
      </c>
      <c r="U366" s="5" t="b">
        <f>OR(ISBLANK(Spreadsheet!C366),IF(NOT(ISBLANK(Spreadsheet!D366)),NOT(ISBLANK(Spreadsheet!E366)),TRUE))</f>
        <v>1</v>
      </c>
      <c r="V366" s="5" t="b">
        <f>OR(ISBLANK(Spreadsheet!C366), NOT(ISBLANK(Spreadsheet!I366)))</f>
        <v>1</v>
      </c>
      <c r="W366" s="5" t="b">
        <f>OR(ISBLANK(Spreadsheet!D366),NOT(ISBLANK(Spreadsheet!C366)))</f>
        <v>1</v>
      </c>
      <c r="X366" s="155" t="str">
        <f>REPT("0",MIN(FIND({1,2,3,4,5,6,7,8,9},Spreadsheet!C366&amp;"123456789"))-1)&amp;IF(ISBLANK(Spreadsheet!C366),"",SUMPRODUCT(MID(0&amp;Spreadsheet!C366,LARGE(INDEX(ISNUMBER(--MID(Spreadsheet!C366,ROW($1:$225),1))*
 ROW($1:$225),0),ROW($1:$225))+1,1)*10^ROW($1:$225)/10))</f>
        <v/>
      </c>
      <c r="Y366" s="5" t="b">
        <f>IF(NOT(ISBLANK(Spreadsheet!C366)),IF(AND(ISNUMBER(VALUE(Spreadsheet!C366)), LEN(Spreadsheet!C366)=9),TRUE,FALSE),TRUE)</f>
        <v>1</v>
      </c>
      <c r="Z366" s="155" t="str">
        <f>REPT("0",MIN(FIND({1,2,3,4,5,6,7,8,9},Spreadsheet!D366&amp;"123456789"))-1)&amp;IF(ISBLANK(Spreadsheet!D366),"",SUMPRODUCT(MID(0&amp;Spreadsheet!D366,LARGE(INDEX(ISNUMBER(--MID(Spreadsheet!D366,ROW($1:$225),1))*
 ROW($1:$225),0),ROW($1:$225))+1,1)*10^ROW($1:$225)/10))</f>
        <v/>
      </c>
      <c r="AA366" s="5" t="b">
        <f>IF(AND(NOT(ISBLANK(Spreadsheet!D366)),NOT(ISBLANK(Spreadsheet!C366))),IF(AND(ISNUMBER(VALUE(Spreadsheet!D366)), LEN(Spreadsheet!D366)=9),TRUE,FALSE),IF(AND(NOT(ISBLANK(Spreadsheet!D366)),ISBLANK(Spreadsheet!C366)),FALSE,TRUE))</f>
        <v>1</v>
      </c>
      <c r="AB366" s="5" t="b">
        <f>OR(ISBLANK(Spreadsheet!Y366),IF(NOT(ISBLANK(Spreadsheet!Y366)),LEN(Spreadsheet!Y366)=10,ISNUMBER(VALUE(Spreadsheet!Y366))))</f>
        <v>1</v>
      </c>
      <c r="AC366" s="5" t="b">
        <f>OR(ISBLANK(Spreadsheet!AI366), AND(NOT(ISBLANK(Spreadsheet!AJ366)), NOT(ISNUMBER(SEARCH("Waive",Spreadsheet!AJ366)))))</f>
        <v>1</v>
      </c>
      <c r="AD366" s="5" t="b">
        <f>OR(ISBLANK(Spreadsheet!AK366), AND(NOT(ISBLANK(Spreadsheet!AL366)), NOT(ISNUMBER(SEARCH("Waive",Spreadsheet!AL366)))))</f>
        <v>1</v>
      </c>
      <c r="AE366" s="5" t="b">
        <f>OR(ISBLANK(Spreadsheet!AM366), AND(NOT(ISBLANK(Spreadsheet!AN366)), NOT(ISNUMBER(SEARCH("Waive", Spreadsheet!AN366)))))</f>
        <v>1</v>
      </c>
      <c r="AF366" s="5" t="b">
        <f>OR(ISBLANK(Spreadsheet!C366), NOT(ISBLANK(Spreadsheet!D366)),NOT(ISBLANK(Spreadsheet!L366)))</f>
        <v>1</v>
      </c>
      <c r="AG366" s="5" t="b">
        <f>IF(AND(NOT(ISBLANK(Spreadsheet!C366)), NOT(ISBLANK(Spreadsheet!D366)),Spreadsheet!C366&lt;&gt;Spreadsheet!D366),IF(ISERROR(VLOOKUP(Spreadsheet!C366, Spreadsheet!$C$6:'Spreadsheet'!$C365,1,FALSE)), FALSE, TRUE),TRUE)</f>
        <v>1</v>
      </c>
      <c r="AH366" s="5" t="b">
        <f>Spreadsheet!$B$2=Spreadsheet!AD366</f>
        <v>1</v>
      </c>
      <c r="AI366" s="5" t="b">
        <f>IF(ISBLANK(Spreadsheet!G366),TRUE,IF(OR(LEN(Spreadsheet!G366)&gt;1,ISNUMBER(VALUE(Spreadsheet!G366))),FALSE,TRUE))</f>
        <v>1</v>
      </c>
      <c r="AJ366" s="5" t="b">
        <f>OR(ISBLANK(Spreadsheet!C366), NOT(ISBLANK(Spreadsheet!B366)), NOT(ISBLANK(Spreadsheet!D366)))</f>
        <v>1</v>
      </c>
      <c r="AK366" s="5" t="b">
        <f t="array" ref="AK366">IF(OR(AND(ISBLANK(Spreadsheet!E366),ISBLANK(Spreadsheet!D366),NOT(ISBLANK(Spreadsheet!C366))),AND(ISBLANK(Spreadsheet!E366),ISBLANK(Spreadsheet!D366),ISBLANK(Spreadsheet!C366))),TRUE,ISNUMBER(MATCH(TRUE,EXACT(Spreadsheet!E366,Relationships),0)))</f>
        <v>1</v>
      </c>
      <c r="AL366" s="5" t="b">
        <f>IF(NOT(ISBLANK(Spreadsheet!C366)),IF(OR(ISBLANK(Spreadsheet!F366),LEN(Spreadsheet!F366)&gt;40),FALSE,TRUE),TRUE)</f>
        <v>1</v>
      </c>
      <c r="AM366" s="5" t="b">
        <f>IF(NOT(ISBLANK(Spreadsheet!C366)),IF(OR(ISBLANK(Spreadsheet!H366),LEN(Spreadsheet!H366)&gt;40),FALSE,TRUE),TRUE)</f>
        <v>1</v>
      </c>
      <c r="AN366" s="5" t="b">
        <f t="array" ref="AN366">IF(ISBLANK(Spreadsheet!I366),TRUE,ISNUMBER(MATCH(TRUE,EXACT(Spreadsheet!I366,GenderValues),0)))</f>
        <v>1</v>
      </c>
      <c r="AO366" s="5" t="b">
        <f ca="1">IF(ISERROR(DATEVALUE(TEXT(Spreadsheet!J366,"mm/dd/yyyy")) &gt; TODAY()),IF(AND(ISBLANK(Spreadsheet!J366),ISBLANK(Spreadsheet!C366)),TRUE,FALSE),IF(DATEVALUE(TEXT(Spreadsheet!J366,"mm/dd/yyyy")) &gt; TODAY(),FALSE,TRUE))</f>
        <v>1</v>
      </c>
      <c r="AP366" s="5" t="b">
        <f>OR(ISBLANK(Spreadsheet!K366),LEN(Spreadsheet!K366)&lt;=100)</f>
        <v>1</v>
      </c>
      <c r="AQ366" s="5" t="b">
        <f t="array" ref="AQ366">IF(OR(AND(ISBLANK(Spreadsheet!L366),ISBLANK(Spreadsheet!C366)),AND(NOT(ISBLANK(Spreadsheet!C366)),NOT(ISBLANK(Spreadsheet!D366)))),TRUE,ISNUMBER(MATCH(TRUE,EXACT(Spreadsheet!L366,MaritalStatus),0)))</f>
        <v>1</v>
      </c>
      <c r="AR366" s="5" t="b">
        <f ca="1">IF(ISERROR(DATEVALUE(TEXT(Spreadsheet!M366,"mm/dd/yyyy")) &gt; TODAY()),IF(ISBLANK(Spreadsheet!M366),TRUE,FALSE),IF(DATEVALUE(TEXT(Spreadsheet!M366,"mm/dd/yyyy")) &gt; TODAY(),FALSE,TRUE))</f>
        <v>1</v>
      </c>
      <c r="AS366" s="5" t="b">
        <f>OR(ISBLANK(Spreadsheet!N366),LEN(Spreadsheet!N366)&lt;=100)</f>
        <v>1</v>
      </c>
      <c r="AT366" s="5" t="b">
        <f>OR(ISBLANK(Spreadsheet!O366),UPPER(Spreadsheet!O366)="YES")</f>
        <v>1</v>
      </c>
      <c r="AU366" s="5" t="b">
        <f>OR(ISBLANK(Spreadsheet!P366),UPPER(Spreadsheet!P366)="YES")</f>
        <v>1</v>
      </c>
      <c r="AV366" s="5" t="b">
        <f t="array" ref="AV366">IF(ISBLANK(Spreadsheet!Q366),TRUE,ISNUMBER(MATCH(TRUE,EXACT(Spreadsheet!Q366,OnGroupsPriorIns),0)))</f>
        <v>1</v>
      </c>
      <c r="AW366" s="5" t="b">
        <f>OR(ISBLANK(Spreadsheet!R366),UPPER(Spreadsheet!R366)="YES")</f>
        <v>1</v>
      </c>
      <c r="AX366" s="5" t="b">
        <f>OR(ISBLANK(Spreadsheet!S366),UPPER(Spreadsheet!S366)="YES")</f>
        <v>1</v>
      </c>
      <c r="AY366" s="5" t="b">
        <f>OR(AND(ISBLANK(Spreadsheet!C366),LEN(Spreadsheet!T366)=0),AND(NOT(ISBLANK(Spreadsheet!C366)),LEN(Spreadsheet!T366)&gt;0,LEN(Spreadsheet!T366)&lt;=50))</f>
        <v>1</v>
      </c>
      <c r="AZ366" s="5" t="b">
        <f>OR(LEN(Spreadsheet!U366)=0,AND(LEN(Spreadsheet!U366)&gt;0,LEN(Spreadsheet!U366)&lt;=50))</f>
        <v>1</v>
      </c>
      <c r="BA366" s="5" t="b">
        <f>OR(AND(ISBLANK(Spreadsheet!C366),LEN(Spreadsheet!V366)=0),AND(NOT(ISBLANK(Spreadsheet!C366)),LEN(Spreadsheet!V366)&gt;0,LEN(Spreadsheet!V366)&lt;=50))</f>
        <v>1</v>
      </c>
      <c r="BB366" s="5" t="b">
        <f t="array" ref="BB366">IF(AND(ISBLANK(Spreadsheet!C366),LEN(Spreadsheet!W366)=0),TRUE,ISNUMBER(MATCH(TRUE,EXACT(Spreadsheet!W366,States),0)))</f>
        <v>1</v>
      </c>
      <c r="BC366" s="5" t="b">
        <f>OR(AND(ISBLANK(Spreadsheet!C366),LEN(Spreadsheet!X366)=0),AND(NOT(ISBLANK(Spreadsheet!C366)),LEN(Spreadsheet!X366)&gt;0,LEN(Spreadsheet!X366)=5,ISNUMBER(VALUE(Spreadsheet!X366))))</f>
        <v>1</v>
      </c>
      <c r="BD366" s="5" t="b">
        <f>OR(ISBLANK(Spreadsheet!Z366),LEN(Spreadsheet!Z366)&lt;=50)</f>
        <v>1</v>
      </c>
      <c r="BE366" s="5" t="b">
        <f>ISBLANK(Spreadsheet!AA366)</f>
        <v>1</v>
      </c>
      <c r="BF366" s="5" t="b">
        <f>ISBLANK(Spreadsheet!AB366)</f>
        <v>1</v>
      </c>
      <c r="BG366" s="5" t="b">
        <f>IF(ISERROR(DATEVALUE(TEXT(Spreadsheet!AC366,"mm/dd/yyyy")) &gt; DATEVALUE(TEXT(Spreadsheet!J366,"mm/dd/yyyy"))),IF(OR(AND(ISBLANK(Spreadsheet!AC366),ISBLANK(Spreadsheet!C366)),AND(NOT(ISBLANK(Spreadsheet!C366)),ISBLANK(Spreadsheet!AC366),NOT(ISBLANK(Spreadsheet!D366)))),TRUE,FALSE),IF(DATEVALUE(TEXT(Spreadsheet!AC366,"mm/dd/yyyy")) &gt; DATEVALUE(TEXT(Spreadsheet!J366,"mm/dd/yyyy")),TRUE,FALSE))</f>
        <v>1</v>
      </c>
      <c r="BH366" s="5" t="b">
        <f>OR(AND(ISBLANK(Spreadsheet!C366),ISBLANK(Spreadsheet!AE366)),AND(NOT(ISBLANK(Spreadsheet!C366)),NOT(ISBLANK(Spreadsheet!D366)),ISBLANK(Spreadsheet!AE366)),AND(NOT(ISBLANK(Spreadsheet!C366)),ISBLANK(Spreadsheet!D366),NOT(ISBLANK(Spreadsheet!AE366)),LEN(Spreadsheet!AE366)&lt;=100))</f>
        <v>1</v>
      </c>
      <c r="BI366" s="5" t="b">
        <f t="array" ref="BI366">IF(ISBLANK(Spreadsheet!AF366),TRUE,ISNUMBER(MATCH(TRUE,EXACT(Spreadsheet!AF366,CobraShortReasons),0)))</f>
        <v>1</v>
      </c>
      <c r="BJ366" s="5" t="b">
        <f ca="1">IF(ISERROR(DATEVALUE(TEXT(Spreadsheet!AG366,"mm/dd/yyyy")) &gt; TODAY()),IF(ISBLANK(Spreadsheet!AG366),TRUE,FALSE),IF(DATEVALUE(TEXT(Spreadsheet!AG366,"mm/dd/yyyy")) &gt; TODAY(),FALSE,TRUE))</f>
        <v>1</v>
      </c>
      <c r="BK366" s="5" t="b">
        <f>OR(ISBLANK(Spreadsheet!AH366),LEN(Spreadsheet!AH366)&lt;=25)</f>
        <v>1</v>
      </c>
      <c r="BL366" s="5" t="b">
        <f t="array" aca="1" ref="BL366" ca="1">IF(ISBLANK(Spreadsheet!AI366),TRUE,ISNUMBER(MATCH(TRUE,EXACT(Spreadsheet!AI366,INDIRECT(Spreadsheet!$D$2)),0)))</f>
        <v>1</v>
      </c>
      <c r="BM366" s="5" t="b">
        <f t="array" aca="1" ref="BM366" ca="1">IF(ISBLANK(Spreadsheet!AJ366),TRUE,ISNUMBER(MATCH(TRUE,EXACT(Spreadsheet!AJ366,INDIRECT(Spreadsheet!BJ366)),0)))</f>
        <v>1</v>
      </c>
      <c r="BN366" s="5" t="b">
        <f t="array" ref="BN366">IF(ISBLANK(Spreadsheet!AK366),TRUE,ISNUMBER(MATCH(TRUE,EXACT(Spreadsheet!AK366,DentalPlans),0)))</f>
        <v>1</v>
      </c>
      <c r="BO366" s="5" t="b">
        <f t="array" aca="1" ref="BO366" ca="1">IF(ISBLANK(Spreadsheet!AL366),TRUE,ISNUMBER(MATCH(TRUE,EXACT(Spreadsheet!AL366,INDIRECT(Spreadsheet!BK366)),0)))</f>
        <v>1</v>
      </c>
      <c r="BP366" s="5" t="b">
        <f t="array" ref="BP366">IF(ISBLANK(Spreadsheet!AM366),TRUE,ISNUMBER(MATCH(TRUE,EXACT(Spreadsheet!AM366,VisionPlans),0)))</f>
        <v>1</v>
      </c>
      <c r="BQ366" s="5" t="b">
        <f t="array" aca="1" ref="BQ366" ca="1">IF(ISBLANK(Spreadsheet!AN366),TRUE,ISNUMBER(MATCH(TRUE,EXACT(Spreadsheet!AN366,INDIRECT(Spreadsheet!BL366)),0)))</f>
        <v>1</v>
      </c>
      <c r="BR366" s="5" t="b">
        <f t="array" ref="BR366">IF(ISBLANK(Spreadsheet!AO366),TRUE,ISNUMBER(MATCH(TRUE,EXACT(Spreadsheet!AO366,LifeBenefitClasses),0)))</f>
        <v>1</v>
      </c>
      <c r="BS366" s="5" t="b">
        <f>IF(OR(ISBLANK(Spreadsheet!AO366), Spreadsheet!AO366="Waive"),IF(ISBLANK(Spreadsheet!AP366),TRUE,FALSE),IF(OR(AND(NOT(ISBLANK(Spreadsheet!AO366)),ISBLANK(Spreadsheet!AP366)),NOT(ISNUMBER(VALUE(Spreadsheet!AP366)))),FALSE,IF(OR(AND(Spreadsheet!AP366&lt;6,MOD(Spreadsheet!AP366*10,5)=0), MOD(Spreadsheet!AP366,5000)=0),TRUE,FALSE)))</f>
        <v>1</v>
      </c>
      <c r="BT366" s="5" t="b">
        <f t="array" ref="BT366">IF(ISBLANK(Spreadsheet!AQ366),TRUE,ISNUMBER(MATCH(TRUE,EXACT(Spreadsheet!AQ366,EnrollWaive),0)))</f>
        <v>1</v>
      </c>
      <c r="BU366" s="5" t="b">
        <f t="array" ref="BU366">IF(ISBLANK(Spreadsheet!AR366),TRUE,ISNUMBER(MATCH(TRUE,EXACT(Spreadsheet!AR366,LifeBenefitClasses),0)))</f>
        <v>1</v>
      </c>
      <c r="BV366" s="5" t="b">
        <f>IF(OR(ISBLANK(Spreadsheet!AR366), Spreadsheet!AR366="Waive"),IF(ISBLANK(Spreadsheet!AS366),TRUE,FALSE),IF(OR(AND(NOT(ISBLANK(Spreadsheet!AR366)),ISBLANK(Spreadsheet!AS366)),NOT(ISNUMBER(VALUE(Spreadsheet!AS366)))),FALSE,IF(OR(AND(Spreadsheet!AS366&lt;6,MOD(Spreadsheet!AS366*10,5)=0), MOD(Spreadsheet!AS366,10000)=0),TRUE,FALSE)))</f>
        <v>1</v>
      </c>
      <c r="BW366" s="5" t="b">
        <f t="array" ref="BW366">IF(ISBLANK(Spreadsheet!AT366),TRUE,ISNUMBER(MATCH(TRUE,EXACT(Spreadsheet!AT366,LifeBenefitClasses),0)))</f>
        <v>1</v>
      </c>
      <c r="BX366" s="5" t="b">
        <f>IF(OR(ISBLANK(Spreadsheet!AT366), Spreadsheet!AT366="Waive"),IF(ISBLANK(Spreadsheet!AU366),TRUE,FALSE),IF(OR(AND(NOT(ISBLANK(Spreadsheet!AT366)),ISBLANK(Spreadsheet!AU366)),NOT(ISNUMBER(VALUE(Spreadsheet!AU366)))),FALSE,IF(AND(NOT(OR(ISBLANK(Spreadsheet!AT366),Spreadsheet!AT366="Waive")),NOT(OR(ISBLANK(Spreadsheet!AR366),Spreadsheet!AR366="Waive")),MOD(Spreadsheet!AU366,5000)=0, Spreadsheet!AU366&lt;=(Spreadsheet!AS366*0.5)),TRUE,FALSE)))</f>
        <v>1</v>
      </c>
      <c r="BY366" s="5" t="b">
        <f t="array" ref="BY366">IF(ISBLANK(Spreadsheet!AV366),TRUE,ISNUMBER(MATCH(TRUE,EXACT(Spreadsheet!AV366,EnrollWaive),0)))</f>
        <v>1</v>
      </c>
      <c r="BZ366" s="5" t="b">
        <f t="array" ref="BZ366">IF(ISBLANK(Spreadsheet!AW366),TRUE,ISNUMBER(MATCH(TRUE,EXACT(Spreadsheet!AW366,LifeBenefitClasses),0)))</f>
        <v>1</v>
      </c>
      <c r="CA366" s="5" t="b">
        <f t="array" ref="CA366">IF(ISBLANK(Spreadsheet!AX366),TRUE,ISNUMBER(MATCH(TRUE,EXACT(Spreadsheet!AX366,LifeBenefitClasses),0)))</f>
        <v>1</v>
      </c>
      <c r="CB366" s="5" t="b">
        <f t="array" ref="CB366">IF(ISBLANK(Spreadsheet!AY366),TRUE,ISNUMBER(MATCH(TRUE,EXACT(Spreadsheet!AY366,LifeBenefitClasses),0)))</f>
        <v>1</v>
      </c>
      <c r="CC366" s="5" t="b">
        <f t="array" ref="CC366">IF(ISBLANK(Spreadsheet!AZ366),TRUE,ISNUMBER(MATCH(TRUE,EXACT(Spreadsheet!AZ366,LifeBenefitClasses),0)))</f>
        <v>1</v>
      </c>
      <c r="CD366" s="5" t="b">
        <f t="array" ref="CD366">IF(ISBLANK(Spreadsheet!BA366),TRUE,ISNUMBER(MATCH(TRUE,EXACT(Spreadsheet!BA366,LifeBenefitClasses),0)))</f>
        <v>1</v>
      </c>
      <c r="CE366" s="5" t="b">
        <f>IF(OR(ISBLANK(Spreadsheet!BA366), Spreadsheet!BA366="Waive"),IF(ISBLANK(Spreadsheet!BB366),TRUE,FALSE),IF(OR(AND(NOT(ISBLANK(Spreadsheet!BA366)),ISBLANK(Spreadsheet!BB366)),NOT(ISNUMBER(VALUE(Spreadsheet!BB366))),ISBLANK(Spreadsheet!BC366),NOT(ISNUMBER(VALUE(Spreadsheet!BC366)))),FALSE,IF(AND(Spreadsheet!BB366&gt;=50000,Spreadsheet!BB366&lt;=250000,MOD(Spreadsheet!BB366,10000)=0,Spreadsheet!BB366&lt;=(10*Spreadsheet!BC366)),TRUE,FALSE)))</f>
        <v>1</v>
      </c>
      <c r="CF366" s="5" t="b">
        <f>IF(NOT(ISBLANK(Spreadsheet!BC366)),AND(ISNUMBER(VALUE(Spreadsheet!BC366)),Spreadsheet!BC366&gt;0),AND(OR(ISBLANK(Spreadsheet!AO366),Spreadsheet!AO366="Waive",AND(NOT(OR(ISBLANK(Spreadsheet!AO366),Spreadsheet!AO366="Waive")),Spreadsheet!AP366&gt;=6)),OR(ISBLANK(Spreadsheet!AR366),AND(NOT(OR(ISBLANK(Spreadsheet!AR366),Spreadsheet!AR366="Waive")),Spreadsheet!AS366&gt;=6)),OR(ISBLANK(Spreadsheet!AW366)),OR(ISBLANK(Spreadsheet!AX366)),OR(ISBLANK(Spreadsheet!AY366)),OR(ISBLANK(Spreadsheet!AZ366)),OR(ISBLANK(Spreadsheet!BA366),Spreadsheet!BA366="Waive")))</f>
        <v>1</v>
      </c>
      <c r="CG366" s="5" t="b">
        <f t="shared" ca="1" si="25"/>
        <v>1</v>
      </c>
    </row>
    <row r="367" spans="8:85" x14ac:dyDescent="0.3">
      <c r="H367" s="5">
        <f t="shared" ca="1" si="22"/>
        <v>2</v>
      </c>
      <c r="I367" s="5" t="str">
        <f t="shared" ca="1" si="23"/>
        <v/>
      </c>
      <c r="J367" s="5" t="str">
        <f>IF(AND(NOT(ISBLANK(Spreadsheet!C367)),ISBLANK(Spreadsheet!D367)),Spreadsheet!F367&amp;" "&amp;Spreadsheet!H367,"")</f>
        <v/>
      </c>
      <c r="K367" s="5">
        <f>IF(AND(NOT(ISBLANK(Spreadsheet!C367)),ISBLANK(Spreadsheet!D367)),COUNTIFS(Spreadsheet!E368:E$786,"=Child",Spreadsheet!C368:C$786, "="&amp;Spreadsheet!C367) + COUNTIFS(Spreadsheet!E368:E$786,"=Step-child",Spreadsheet!C368:C$786, "="&amp;Spreadsheet!C367),0)</f>
        <v>0</v>
      </c>
      <c r="L367" s="5">
        <f>IF(NOT(ISBLANK(J367)),COUNTIFS(Spreadsheet!E368:E$786,"=Wife",Spreadsheet!C368:C$786, "="&amp;Spreadsheet!C367) + COUNTIFS(Spreadsheet!E368:E$786,"=Husband",Spreadsheet!C368:C$786, "="&amp;Spreadsheet!C367),0)</f>
        <v>0</v>
      </c>
      <c r="M367" s="5">
        <f>IF(NOT(ISBLANK(Spreadsheet!AJ367)),VLOOKUP(Spreadsheet!AJ367,'Drop Downs'!$P$2:$R$16,3,FALSE),0)</f>
        <v>0</v>
      </c>
      <c r="N367" s="5">
        <f>IF(NOT(ISBLANK(Spreadsheet!AJ367)), VLOOKUP(Spreadsheet!AJ367,'Drop Downs'!$P$2:$R$16,2,FALSE),0)</f>
        <v>0</v>
      </c>
      <c r="O367" s="5">
        <f>IF(NOT(ISBLANK(Spreadsheet!AL367)),VLOOKUP(Spreadsheet!AL367,'Drop Downs'!$P$2:$R$16,3,FALSE), 0)</f>
        <v>0</v>
      </c>
      <c r="P367" s="5">
        <f>IF(NOT(ISBLANK(Spreadsheet!AL367)),VLOOKUP(Spreadsheet!AL367,'Drop Downs'!$P$2:$R$16,2,FALSE),0)</f>
        <v>0</v>
      </c>
      <c r="Q367" s="5">
        <f>IF(NOT(ISBLANK(Spreadsheet!AN367)),VLOOKUP(Spreadsheet!AN367,'Drop Downs'!$P$2:$R$16,3,FALSE),0)</f>
        <v>0</v>
      </c>
      <c r="R367" s="5">
        <f>IF(NOT(ISBLANK(Spreadsheet!AN367)),VLOOKUP(Spreadsheet!AN367,'Drop Downs'!$P$2:$R$16,2,FALSE),0)</f>
        <v>0</v>
      </c>
      <c r="S367" s="5" t="str">
        <f>IF(OR(M367&gt;K367,N367&gt;L367,O367&gt;K367, Q367&gt;K367,N367&gt;L367, P367&gt;L367, R367&gt;L367),"Member currently has a coverage election over what he/she needs.  Please add more dependents or adjust the coverage election.","")&amp;(IF(AND(NOT(ISBLANK(Spreadsheet!C367)),NOT(ISBLANK(Spreadsheet!D367)),ISBLANK(Spreadsheet!E367)),"Dependent lacks a relationship to member.Please select one from the drop-down.",""))</f>
        <v/>
      </c>
      <c r="T367" s="5" t="b">
        <f t="shared" si="24"/>
        <v>1</v>
      </c>
      <c r="U367" s="5" t="b">
        <f>OR(ISBLANK(Spreadsheet!C367),IF(NOT(ISBLANK(Spreadsheet!D367)),NOT(ISBLANK(Spreadsheet!E367)),TRUE))</f>
        <v>1</v>
      </c>
      <c r="V367" s="5" t="b">
        <f>OR(ISBLANK(Spreadsheet!C367), NOT(ISBLANK(Spreadsheet!I367)))</f>
        <v>1</v>
      </c>
      <c r="W367" s="5" t="b">
        <f>OR(ISBLANK(Spreadsheet!D367),NOT(ISBLANK(Spreadsheet!C367)))</f>
        <v>1</v>
      </c>
      <c r="X367" s="155" t="str">
        <f>REPT("0",MIN(FIND({1,2,3,4,5,6,7,8,9},Spreadsheet!C367&amp;"123456789"))-1)&amp;IF(ISBLANK(Spreadsheet!C367),"",SUMPRODUCT(MID(0&amp;Spreadsheet!C367,LARGE(INDEX(ISNUMBER(--MID(Spreadsheet!C367,ROW($1:$225),1))*
 ROW($1:$225),0),ROW($1:$225))+1,1)*10^ROW($1:$225)/10))</f>
        <v/>
      </c>
      <c r="Y367" s="5" t="b">
        <f>IF(NOT(ISBLANK(Spreadsheet!C367)),IF(AND(ISNUMBER(VALUE(Spreadsheet!C367)), LEN(Spreadsheet!C367)=9),TRUE,FALSE),TRUE)</f>
        <v>1</v>
      </c>
      <c r="Z367" s="155" t="str">
        <f>REPT("0",MIN(FIND({1,2,3,4,5,6,7,8,9},Spreadsheet!D367&amp;"123456789"))-1)&amp;IF(ISBLANK(Spreadsheet!D367),"",SUMPRODUCT(MID(0&amp;Spreadsheet!D367,LARGE(INDEX(ISNUMBER(--MID(Spreadsheet!D367,ROW($1:$225),1))*
 ROW($1:$225),0),ROW($1:$225))+1,1)*10^ROW($1:$225)/10))</f>
        <v/>
      </c>
      <c r="AA367" s="5" t="b">
        <f>IF(AND(NOT(ISBLANK(Spreadsheet!D367)),NOT(ISBLANK(Spreadsheet!C367))),IF(AND(ISNUMBER(VALUE(Spreadsheet!D367)), LEN(Spreadsheet!D367)=9),TRUE,FALSE),IF(AND(NOT(ISBLANK(Spreadsheet!D367)),ISBLANK(Spreadsheet!C367)),FALSE,TRUE))</f>
        <v>1</v>
      </c>
      <c r="AB367" s="5" t="b">
        <f>OR(ISBLANK(Spreadsheet!Y367),IF(NOT(ISBLANK(Spreadsheet!Y367)),LEN(Spreadsheet!Y367)=10,ISNUMBER(VALUE(Spreadsheet!Y367))))</f>
        <v>1</v>
      </c>
      <c r="AC367" s="5" t="b">
        <f>OR(ISBLANK(Spreadsheet!AI367), AND(NOT(ISBLANK(Spreadsheet!AJ367)), NOT(ISNUMBER(SEARCH("Waive",Spreadsheet!AJ367)))))</f>
        <v>1</v>
      </c>
      <c r="AD367" s="5" t="b">
        <f>OR(ISBLANK(Spreadsheet!AK367), AND(NOT(ISBLANK(Spreadsheet!AL367)), NOT(ISNUMBER(SEARCH("Waive",Spreadsheet!AL367)))))</f>
        <v>1</v>
      </c>
      <c r="AE367" s="5" t="b">
        <f>OR(ISBLANK(Spreadsheet!AM367), AND(NOT(ISBLANK(Spreadsheet!AN367)), NOT(ISNUMBER(SEARCH("Waive", Spreadsheet!AN367)))))</f>
        <v>1</v>
      </c>
      <c r="AF367" s="5" t="b">
        <f>OR(ISBLANK(Spreadsheet!C367), NOT(ISBLANK(Spreadsheet!D367)),NOT(ISBLANK(Spreadsheet!L367)))</f>
        <v>1</v>
      </c>
      <c r="AG367" s="5" t="b">
        <f>IF(AND(NOT(ISBLANK(Spreadsheet!C367)), NOT(ISBLANK(Spreadsheet!D367)),Spreadsheet!C367&lt;&gt;Spreadsheet!D367),IF(ISERROR(VLOOKUP(Spreadsheet!C367, Spreadsheet!$C$6:'Spreadsheet'!$C366,1,FALSE)), FALSE, TRUE),TRUE)</f>
        <v>1</v>
      </c>
      <c r="AH367" s="5" t="b">
        <f>Spreadsheet!$B$2=Spreadsheet!AD367</f>
        <v>1</v>
      </c>
      <c r="AI367" s="5" t="b">
        <f>IF(ISBLANK(Spreadsheet!G367),TRUE,IF(OR(LEN(Spreadsheet!G367)&gt;1,ISNUMBER(VALUE(Spreadsheet!G367))),FALSE,TRUE))</f>
        <v>1</v>
      </c>
      <c r="AJ367" s="5" t="b">
        <f>OR(ISBLANK(Spreadsheet!C367), NOT(ISBLANK(Spreadsheet!B367)), NOT(ISBLANK(Spreadsheet!D367)))</f>
        <v>1</v>
      </c>
      <c r="AK367" s="5" t="b">
        <f t="array" ref="AK367">IF(OR(AND(ISBLANK(Spreadsheet!E367),ISBLANK(Spreadsheet!D367),NOT(ISBLANK(Spreadsheet!C367))),AND(ISBLANK(Spreadsheet!E367),ISBLANK(Spreadsheet!D367),ISBLANK(Spreadsheet!C367))),TRUE,ISNUMBER(MATCH(TRUE,EXACT(Spreadsheet!E367,Relationships),0)))</f>
        <v>1</v>
      </c>
      <c r="AL367" s="5" t="b">
        <f>IF(NOT(ISBLANK(Spreadsheet!C367)),IF(OR(ISBLANK(Spreadsheet!F367),LEN(Spreadsheet!F367)&gt;40),FALSE,TRUE),TRUE)</f>
        <v>1</v>
      </c>
      <c r="AM367" s="5" t="b">
        <f>IF(NOT(ISBLANK(Spreadsheet!C367)),IF(OR(ISBLANK(Spreadsheet!H367),LEN(Spreadsheet!H367)&gt;40),FALSE,TRUE),TRUE)</f>
        <v>1</v>
      </c>
      <c r="AN367" s="5" t="b">
        <f t="array" ref="AN367">IF(ISBLANK(Spreadsheet!I367),TRUE,ISNUMBER(MATCH(TRUE,EXACT(Spreadsheet!I367,GenderValues),0)))</f>
        <v>1</v>
      </c>
      <c r="AO367" s="5" t="b">
        <f ca="1">IF(ISERROR(DATEVALUE(TEXT(Spreadsheet!J367,"mm/dd/yyyy")) &gt; TODAY()),IF(AND(ISBLANK(Spreadsheet!J367),ISBLANK(Spreadsheet!C367)),TRUE,FALSE),IF(DATEVALUE(TEXT(Spreadsheet!J367,"mm/dd/yyyy")) &gt; TODAY(),FALSE,TRUE))</f>
        <v>1</v>
      </c>
      <c r="AP367" s="5" t="b">
        <f>OR(ISBLANK(Spreadsheet!K367),LEN(Spreadsheet!K367)&lt;=100)</f>
        <v>1</v>
      </c>
      <c r="AQ367" s="5" t="b">
        <f t="array" ref="AQ367">IF(OR(AND(ISBLANK(Spreadsheet!L367),ISBLANK(Spreadsheet!C367)),AND(NOT(ISBLANK(Spreadsheet!C367)),NOT(ISBLANK(Spreadsheet!D367)))),TRUE,ISNUMBER(MATCH(TRUE,EXACT(Spreadsheet!L367,MaritalStatus),0)))</f>
        <v>1</v>
      </c>
      <c r="AR367" s="5" t="b">
        <f ca="1">IF(ISERROR(DATEVALUE(TEXT(Spreadsheet!M367,"mm/dd/yyyy")) &gt; TODAY()),IF(ISBLANK(Spreadsheet!M367),TRUE,FALSE),IF(DATEVALUE(TEXT(Spreadsheet!M367,"mm/dd/yyyy")) &gt; TODAY(),FALSE,TRUE))</f>
        <v>1</v>
      </c>
      <c r="AS367" s="5" t="b">
        <f>OR(ISBLANK(Spreadsheet!N367),LEN(Spreadsheet!N367)&lt;=100)</f>
        <v>1</v>
      </c>
      <c r="AT367" s="5" t="b">
        <f>OR(ISBLANK(Spreadsheet!O367),UPPER(Spreadsheet!O367)="YES")</f>
        <v>1</v>
      </c>
      <c r="AU367" s="5" t="b">
        <f>OR(ISBLANK(Spreadsheet!P367),UPPER(Spreadsheet!P367)="YES")</f>
        <v>1</v>
      </c>
      <c r="AV367" s="5" t="b">
        <f t="array" ref="AV367">IF(ISBLANK(Spreadsheet!Q367),TRUE,ISNUMBER(MATCH(TRUE,EXACT(Spreadsheet!Q367,OnGroupsPriorIns),0)))</f>
        <v>1</v>
      </c>
      <c r="AW367" s="5" t="b">
        <f>OR(ISBLANK(Spreadsheet!R367),UPPER(Spreadsheet!R367)="YES")</f>
        <v>1</v>
      </c>
      <c r="AX367" s="5" t="b">
        <f>OR(ISBLANK(Spreadsheet!S367),UPPER(Spreadsheet!S367)="YES")</f>
        <v>1</v>
      </c>
      <c r="AY367" s="5" t="b">
        <f>OR(AND(ISBLANK(Spreadsheet!C367),LEN(Spreadsheet!T367)=0),AND(NOT(ISBLANK(Spreadsheet!C367)),LEN(Spreadsheet!T367)&gt;0,LEN(Spreadsheet!T367)&lt;=50))</f>
        <v>1</v>
      </c>
      <c r="AZ367" s="5" t="b">
        <f>OR(LEN(Spreadsheet!U367)=0,AND(LEN(Spreadsheet!U367)&gt;0,LEN(Spreadsheet!U367)&lt;=50))</f>
        <v>1</v>
      </c>
      <c r="BA367" s="5" t="b">
        <f>OR(AND(ISBLANK(Spreadsheet!C367),LEN(Spreadsheet!V367)=0),AND(NOT(ISBLANK(Spreadsheet!C367)),LEN(Spreadsheet!V367)&gt;0,LEN(Spreadsheet!V367)&lt;=50))</f>
        <v>1</v>
      </c>
      <c r="BB367" s="5" t="b">
        <f t="array" ref="BB367">IF(AND(ISBLANK(Spreadsheet!C367),LEN(Spreadsheet!W367)=0),TRUE,ISNUMBER(MATCH(TRUE,EXACT(Spreadsheet!W367,States),0)))</f>
        <v>1</v>
      </c>
      <c r="BC367" s="5" t="b">
        <f>OR(AND(ISBLANK(Spreadsheet!C367),LEN(Spreadsheet!X367)=0),AND(NOT(ISBLANK(Spreadsheet!C367)),LEN(Spreadsheet!X367)&gt;0,LEN(Spreadsheet!X367)=5,ISNUMBER(VALUE(Spreadsheet!X367))))</f>
        <v>1</v>
      </c>
      <c r="BD367" s="5" t="b">
        <f>OR(ISBLANK(Spreadsheet!Z367),LEN(Spreadsheet!Z367)&lt;=50)</f>
        <v>1</v>
      </c>
      <c r="BE367" s="5" t="b">
        <f>ISBLANK(Spreadsheet!AA367)</f>
        <v>1</v>
      </c>
      <c r="BF367" s="5" t="b">
        <f>ISBLANK(Spreadsheet!AB367)</f>
        <v>1</v>
      </c>
      <c r="BG367" s="5" t="b">
        <f>IF(ISERROR(DATEVALUE(TEXT(Spreadsheet!AC367,"mm/dd/yyyy")) &gt; DATEVALUE(TEXT(Spreadsheet!J367,"mm/dd/yyyy"))),IF(OR(AND(ISBLANK(Spreadsheet!AC367),ISBLANK(Spreadsheet!C367)),AND(NOT(ISBLANK(Spreadsheet!C367)),ISBLANK(Spreadsheet!AC367),NOT(ISBLANK(Spreadsheet!D367)))),TRUE,FALSE),IF(DATEVALUE(TEXT(Spreadsheet!AC367,"mm/dd/yyyy")) &gt; DATEVALUE(TEXT(Spreadsheet!J367,"mm/dd/yyyy")),TRUE,FALSE))</f>
        <v>1</v>
      </c>
      <c r="BH367" s="5" t="b">
        <f>OR(AND(ISBLANK(Spreadsheet!C367),ISBLANK(Spreadsheet!AE367)),AND(NOT(ISBLANK(Spreadsheet!C367)),NOT(ISBLANK(Spreadsheet!D367)),ISBLANK(Spreadsheet!AE367)),AND(NOT(ISBLANK(Spreadsheet!C367)),ISBLANK(Spreadsheet!D367),NOT(ISBLANK(Spreadsheet!AE367)),LEN(Spreadsheet!AE367)&lt;=100))</f>
        <v>1</v>
      </c>
      <c r="BI367" s="5" t="b">
        <f t="array" ref="BI367">IF(ISBLANK(Spreadsheet!AF367),TRUE,ISNUMBER(MATCH(TRUE,EXACT(Spreadsheet!AF367,CobraShortReasons),0)))</f>
        <v>1</v>
      </c>
      <c r="BJ367" s="5" t="b">
        <f ca="1">IF(ISERROR(DATEVALUE(TEXT(Spreadsheet!AG367,"mm/dd/yyyy")) &gt; TODAY()),IF(ISBLANK(Spreadsheet!AG367),TRUE,FALSE),IF(DATEVALUE(TEXT(Spreadsheet!AG367,"mm/dd/yyyy")) &gt; TODAY(),FALSE,TRUE))</f>
        <v>1</v>
      </c>
      <c r="BK367" s="5" t="b">
        <f>OR(ISBLANK(Spreadsheet!AH367),LEN(Spreadsheet!AH367)&lt;=25)</f>
        <v>1</v>
      </c>
      <c r="BL367" s="5" t="b">
        <f t="array" aca="1" ref="BL367" ca="1">IF(ISBLANK(Spreadsheet!AI367),TRUE,ISNUMBER(MATCH(TRUE,EXACT(Spreadsheet!AI367,INDIRECT(Spreadsheet!$D$2)),0)))</f>
        <v>1</v>
      </c>
      <c r="BM367" s="5" t="b">
        <f t="array" aca="1" ref="BM367" ca="1">IF(ISBLANK(Spreadsheet!AJ367),TRUE,ISNUMBER(MATCH(TRUE,EXACT(Spreadsheet!AJ367,INDIRECT(Spreadsheet!BJ367)),0)))</f>
        <v>1</v>
      </c>
      <c r="BN367" s="5" t="b">
        <f t="array" ref="BN367">IF(ISBLANK(Spreadsheet!AK367),TRUE,ISNUMBER(MATCH(TRUE,EXACT(Spreadsheet!AK367,DentalPlans),0)))</f>
        <v>1</v>
      </c>
      <c r="BO367" s="5" t="b">
        <f t="array" aca="1" ref="BO367" ca="1">IF(ISBLANK(Spreadsheet!AL367),TRUE,ISNUMBER(MATCH(TRUE,EXACT(Spreadsheet!AL367,INDIRECT(Spreadsheet!BK367)),0)))</f>
        <v>1</v>
      </c>
      <c r="BP367" s="5" t="b">
        <f t="array" ref="BP367">IF(ISBLANK(Spreadsheet!AM367),TRUE,ISNUMBER(MATCH(TRUE,EXACT(Spreadsheet!AM367,VisionPlans),0)))</f>
        <v>1</v>
      </c>
      <c r="BQ367" s="5" t="b">
        <f t="array" aca="1" ref="BQ367" ca="1">IF(ISBLANK(Spreadsheet!AN367),TRUE,ISNUMBER(MATCH(TRUE,EXACT(Spreadsheet!AN367,INDIRECT(Spreadsheet!BL367)),0)))</f>
        <v>1</v>
      </c>
      <c r="BR367" s="5" t="b">
        <f t="array" ref="BR367">IF(ISBLANK(Spreadsheet!AO367),TRUE,ISNUMBER(MATCH(TRUE,EXACT(Spreadsheet!AO367,LifeBenefitClasses),0)))</f>
        <v>1</v>
      </c>
      <c r="BS367" s="5" t="b">
        <f>IF(OR(ISBLANK(Spreadsheet!AO367), Spreadsheet!AO367="Waive"),IF(ISBLANK(Spreadsheet!AP367),TRUE,FALSE),IF(OR(AND(NOT(ISBLANK(Spreadsheet!AO367)),ISBLANK(Spreadsheet!AP367)),NOT(ISNUMBER(VALUE(Spreadsheet!AP367)))),FALSE,IF(OR(AND(Spreadsheet!AP367&lt;6,MOD(Spreadsheet!AP367*10,5)=0), MOD(Spreadsheet!AP367,5000)=0),TRUE,FALSE)))</f>
        <v>1</v>
      </c>
      <c r="BT367" s="5" t="b">
        <f t="array" ref="BT367">IF(ISBLANK(Spreadsheet!AQ367),TRUE,ISNUMBER(MATCH(TRUE,EXACT(Spreadsheet!AQ367,EnrollWaive),0)))</f>
        <v>1</v>
      </c>
      <c r="BU367" s="5" t="b">
        <f t="array" ref="BU367">IF(ISBLANK(Spreadsheet!AR367),TRUE,ISNUMBER(MATCH(TRUE,EXACT(Spreadsheet!AR367,LifeBenefitClasses),0)))</f>
        <v>1</v>
      </c>
      <c r="BV367" s="5" t="b">
        <f>IF(OR(ISBLANK(Spreadsheet!AR367), Spreadsheet!AR367="Waive"),IF(ISBLANK(Spreadsheet!AS367),TRUE,FALSE),IF(OR(AND(NOT(ISBLANK(Spreadsheet!AR367)),ISBLANK(Spreadsheet!AS367)),NOT(ISNUMBER(VALUE(Spreadsheet!AS367)))),FALSE,IF(OR(AND(Spreadsheet!AS367&lt;6,MOD(Spreadsheet!AS367*10,5)=0), MOD(Spreadsheet!AS367,10000)=0),TRUE,FALSE)))</f>
        <v>1</v>
      </c>
      <c r="BW367" s="5" t="b">
        <f t="array" ref="BW367">IF(ISBLANK(Spreadsheet!AT367),TRUE,ISNUMBER(MATCH(TRUE,EXACT(Spreadsheet!AT367,LifeBenefitClasses),0)))</f>
        <v>1</v>
      </c>
      <c r="BX367" s="5" t="b">
        <f>IF(OR(ISBLANK(Spreadsheet!AT367), Spreadsheet!AT367="Waive"),IF(ISBLANK(Spreadsheet!AU367),TRUE,FALSE),IF(OR(AND(NOT(ISBLANK(Spreadsheet!AT367)),ISBLANK(Spreadsheet!AU367)),NOT(ISNUMBER(VALUE(Spreadsheet!AU367)))),FALSE,IF(AND(NOT(OR(ISBLANK(Spreadsheet!AT367),Spreadsheet!AT367="Waive")),NOT(OR(ISBLANK(Spreadsheet!AR367),Spreadsheet!AR367="Waive")),MOD(Spreadsheet!AU367,5000)=0, Spreadsheet!AU367&lt;=(Spreadsheet!AS367*0.5)),TRUE,FALSE)))</f>
        <v>1</v>
      </c>
      <c r="BY367" s="5" t="b">
        <f t="array" ref="BY367">IF(ISBLANK(Spreadsheet!AV367),TRUE,ISNUMBER(MATCH(TRUE,EXACT(Spreadsheet!AV367,EnrollWaive),0)))</f>
        <v>1</v>
      </c>
      <c r="BZ367" s="5" t="b">
        <f t="array" ref="BZ367">IF(ISBLANK(Spreadsheet!AW367),TRUE,ISNUMBER(MATCH(TRUE,EXACT(Spreadsheet!AW367,LifeBenefitClasses),0)))</f>
        <v>1</v>
      </c>
      <c r="CA367" s="5" t="b">
        <f t="array" ref="CA367">IF(ISBLANK(Spreadsheet!AX367),TRUE,ISNUMBER(MATCH(TRUE,EXACT(Spreadsheet!AX367,LifeBenefitClasses),0)))</f>
        <v>1</v>
      </c>
      <c r="CB367" s="5" t="b">
        <f t="array" ref="CB367">IF(ISBLANK(Spreadsheet!AY367),TRUE,ISNUMBER(MATCH(TRUE,EXACT(Spreadsheet!AY367,LifeBenefitClasses),0)))</f>
        <v>1</v>
      </c>
      <c r="CC367" s="5" t="b">
        <f t="array" ref="CC367">IF(ISBLANK(Spreadsheet!AZ367),TRUE,ISNUMBER(MATCH(TRUE,EXACT(Spreadsheet!AZ367,LifeBenefitClasses),0)))</f>
        <v>1</v>
      </c>
      <c r="CD367" s="5" t="b">
        <f t="array" ref="CD367">IF(ISBLANK(Spreadsheet!BA367),TRUE,ISNUMBER(MATCH(TRUE,EXACT(Spreadsheet!BA367,LifeBenefitClasses),0)))</f>
        <v>1</v>
      </c>
      <c r="CE367" s="5" t="b">
        <f>IF(OR(ISBLANK(Spreadsheet!BA367), Spreadsheet!BA367="Waive"),IF(ISBLANK(Spreadsheet!BB367),TRUE,FALSE),IF(OR(AND(NOT(ISBLANK(Spreadsheet!BA367)),ISBLANK(Spreadsheet!BB367)),NOT(ISNUMBER(VALUE(Spreadsheet!BB367))),ISBLANK(Spreadsheet!BC367),NOT(ISNUMBER(VALUE(Spreadsheet!BC367)))),FALSE,IF(AND(Spreadsheet!BB367&gt;=50000,Spreadsheet!BB367&lt;=250000,MOD(Spreadsheet!BB367,10000)=0,Spreadsheet!BB367&lt;=(10*Spreadsheet!BC367)),TRUE,FALSE)))</f>
        <v>1</v>
      </c>
      <c r="CF367" s="5" t="b">
        <f>IF(NOT(ISBLANK(Spreadsheet!BC367)),AND(ISNUMBER(VALUE(Spreadsheet!BC367)),Spreadsheet!BC367&gt;0),AND(OR(ISBLANK(Spreadsheet!AO367),Spreadsheet!AO367="Waive",AND(NOT(OR(ISBLANK(Spreadsheet!AO367),Spreadsheet!AO367="Waive")),Spreadsheet!AP367&gt;=6)),OR(ISBLANK(Spreadsheet!AR367),AND(NOT(OR(ISBLANK(Spreadsheet!AR367),Spreadsheet!AR367="Waive")),Spreadsheet!AS367&gt;=6)),OR(ISBLANK(Spreadsheet!AW367)),OR(ISBLANK(Spreadsheet!AX367)),OR(ISBLANK(Spreadsheet!AY367)),OR(ISBLANK(Spreadsheet!AZ367)),OR(ISBLANK(Spreadsheet!BA367),Spreadsheet!BA367="Waive")))</f>
        <v>1</v>
      </c>
      <c r="CG367" s="5" t="b">
        <f t="shared" ca="1" si="25"/>
        <v>1</v>
      </c>
    </row>
    <row r="368" spans="8:85" x14ac:dyDescent="0.3">
      <c r="H368" s="5">
        <f t="shared" ca="1" si="22"/>
        <v>2</v>
      </c>
      <c r="I368" s="5" t="str">
        <f t="shared" ca="1" si="23"/>
        <v/>
      </c>
      <c r="J368" s="5" t="str">
        <f>IF(AND(NOT(ISBLANK(Spreadsheet!C368)),ISBLANK(Spreadsheet!D368)),Spreadsheet!F368&amp;" "&amp;Spreadsheet!H368,"")</f>
        <v/>
      </c>
      <c r="K368" s="5">
        <f>IF(AND(NOT(ISBLANK(Spreadsheet!C368)),ISBLANK(Spreadsheet!D368)),COUNTIFS(Spreadsheet!E369:E$786,"=Child",Spreadsheet!C369:C$786, "="&amp;Spreadsheet!C368) + COUNTIFS(Spreadsheet!E369:E$786,"=Step-child",Spreadsheet!C369:C$786, "="&amp;Spreadsheet!C368),0)</f>
        <v>0</v>
      </c>
      <c r="L368" s="5">
        <f>IF(NOT(ISBLANK(J368)),COUNTIFS(Spreadsheet!E369:E$786,"=Wife",Spreadsheet!C369:C$786, "="&amp;Spreadsheet!C368) + COUNTIFS(Spreadsheet!E369:E$786,"=Husband",Spreadsheet!C369:C$786, "="&amp;Spreadsheet!C368),0)</f>
        <v>0</v>
      </c>
      <c r="M368" s="5">
        <f>IF(NOT(ISBLANK(Spreadsheet!AJ368)),VLOOKUP(Spreadsheet!AJ368,'Drop Downs'!$P$2:$R$16,3,FALSE),0)</f>
        <v>0</v>
      </c>
      <c r="N368" s="5">
        <f>IF(NOT(ISBLANK(Spreadsheet!AJ368)), VLOOKUP(Spreadsheet!AJ368,'Drop Downs'!$P$2:$R$16,2,FALSE),0)</f>
        <v>0</v>
      </c>
      <c r="O368" s="5">
        <f>IF(NOT(ISBLANK(Spreadsheet!AL368)),VLOOKUP(Spreadsheet!AL368,'Drop Downs'!$P$2:$R$16,3,FALSE), 0)</f>
        <v>0</v>
      </c>
      <c r="P368" s="5">
        <f>IF(NOT(ISBLANK(Spreadsheet!AL368)),VLOOKUP(Spreadsheet!AL368,'Drop Downs'!$P$2:$R$16,2,FALSE),0)</f>
        <v>0</v>
      </c>
      <c r="Q368" s="5">
        <f>IF(NOT(ISBLANK(Spreadsheet!AN368)),VLOOKUP(Spreadsheet!AN368,'Drop Downs'!$P$2:$R$16,3,FALSE),0)</f>
        <v>0</v>
      </c>
      <c r="R368" s="5">
        <f>IF(NOT(ISBLANK(Spreadsheet!AN368)),VLOOKUP(Spreadsheet!AN368,'Drop Downs'!$P$2:$R$16,2,FALSE),0)</f>
        <v>0</v>
      </c>
      <c r="S368" s="5" t="str">
        <f>IF(OR(M368&gt;K368,N368&gt;L368,O368&gt;K368, Q368&gt;K368,N368&gt;L368, P368&gt;L368, R368&gt;L368),"Member currently has a coverage election over what he/she needs.  Please add more dependents or adjust the coverage election.","")&amp;(IF(AND(NOT(ISBLANK(Spreadsheet!C368)),NOT(ISBLANK(Spreadsheet!D368)),ISBLANK(Spreadsheet!E368)),"Dependent lacks a relationship to member.Please select one from the drop-down.",""))</f>
        <v/>
      </c>
      <c r="T368" s="5" t="b">
        <f t="shared" si="24"/>
        <v>1</v>
      </c>
      <c r="U368" s="5" t="b">
        <f>OR(ISBLANK(Spreadsheet!C368),IF(NOT(ISBLANK(Spreadsheet!D368)),NOT(ISBLANK(Spreadsheet!E368)),TRUE))</f>
        <v>1</v>
      </c>
      <c r="V368" s="5" t="b">
        <f>OR(ISBLANK(Spreadsheet!C368), NOT(ISBLANK(Spreadsheet!I368)))</f>
        <v>1</v>
      </c>
      <c r="W368" s="5" t="b">
        <f>OR(ISBLANK(Spreadsheet!D368),NOT(ISBLANK(Spreadsheet!C368)))</f>
        <v>1</v>
      </c>
      <c r="X368" s="155" t="str">
        <f>REPT("0",MIN(FIND({1,2,3,4,5,6,7,8,9},Spreadsheet!C368&amp;"123456789"))-1)&amp;IF(ISBLANK(Spreadsheet!C368),"",SUMPRODUCT(MID(0&amp;Spreadsheet!C368,LARGE(INDEX(ISNUMBER(--MID(Spreadsheet!C368,ROW($1:$225),1))*
 ROW($1:$225),0),ROW($1:$225))+1,1)*10^ROW($1:$225)/10))</f>
        <v/>
      </c>
      <c r="Y368" s="5" t="b">
        <f>IF(NOT(ISBLANK(Spreadsheet!C368)),IF(AND(ISNUMBER(VALUE(Spreadsheet!C368)), LEN(Spreadsheet!C368)=9),TRUE,FALSE),TRUE)</f>
        <v>1</v>
      </c>
      <c r="Z368" s="155" t="str">
        <f>REPT("0",MIN(FIND({1,2,3,4,5,6,7,8,9},Spreadsheet!D368&amp;"123456789"))-1)&amp;IF(ISBLANK(Spreadsheet!D368),"",SUMPRODUCT(MID(0&amp;Spreadsheet!D368,LARGE(INDEX(ISNUMBER(--MID(Spreadsheet!D368,ROW($1:$225),1))*
 ROW($1:$225),0),ROW($1:$225))+1,1)*10^ROW($1:$225)/10))</f>
        <v/>
      </c>
      <c r="AA368" s="5" t="b">
        <f>IF(AND(NOT(ISBLANK(Spreadsheet!D368)),NOT(ISBLANK(Spreadsheet!C368))),IF(AND(ISNUMBER(VALUE(Spreadsheet!D368)), LEN(Spreadsheet!D368)=9),TRUE,FALSE),IF(AND(NOT(ISBLANK(Spreadsheet!D368)),ISBLANK(Spreadsheet!C368)),FALSE,TRUE))</f>
        <v>1</v>
      </c>
      <c r="AB368" s="5" t="b">
        <f>OR(ISBLANK(Spreadsheet!Y368),IF(NOT(ISBLANK(Spreadsheet!Y368)),LEN(Spreadsheet!Y368)=10,ISNUMBER(VALUE(Spreadsheet!Y368))))</f>
        <v>1</v>
      </c>
      <c r="AC368" s="5" t="b">
        <f>OR(ISBLANK(Spreadsheet!AI368), AND(NOT(ISBLANK(Spreadsheet!AJ368)), NOT(ISNUMBER(SEARCH("Waive",Spreadsheet!AJ368)))))</f>
        <v>1</v>
      </c>
      <c r="AD368" s="5" t="b">
        <f>OR(ISBLANK(Spreadsheet!AK368), AND(NOT(ISBLANK(Spreadsheet!AL368)), NOT(ISNUMBER(SEARCH("Waive",Spreadsheet!AL368)))))</f>
        <v>1</v>
      </c>
      <c r="AE368" s="5" t="b">
        <f>OR(ISBLANK(Spreadsheet!AM368), AND(NOT(ISBLANK(Spreadsheet!AN368)), NOT(ISNUMBER(SEARCH("Waive", Spreadsheet!AN368)))))</f>
        <v>1</v>
      </c>
      <c r="AF368" s="5" t="b">
        <f>OR(ISBLANK(Spreadsheet!C368), NOT(ISBLANK(Spreadsheet!D368)),NOT(ISBLANK(Spreadsheet!L368)))</f>
        <v>1</v>
      </c>
      <c r="AG368" s="5" t="b">
        <f>IF(AND(NOT(ISBLANK(Spreadsheet!C368)), NOT(ISBLANK(Spreadsheet!D368)),Spreadsheet!C368&lt;&gt;Spreadsheet!D368),IF(ISERROR(VLOOKUP(Spreadsheet!C368, Spreadsheet!$C$6:'Spreadsheet'!$C367,1,FALSE)), FALSE, TRUE),TRUE)</f>
        <v>1</v>
      </c>
      <c r="AH368" s="5" t="b">
        <f>Spreadsheet!$B$2=Spreadsheet!AD368</f>
        <v>1</v>
      </c>
      <c r="AI368" s="5" t="b">
        <f>IF(ISBLANK(Spreadsheet!G368),TRUE,IF(OR(LEN(Spreadsheet!G368)&gt;1,ISNUMBER(VALUE(Spreadsheet!G368))),FALSE,TRUE))</f>
        <v>1</v>
      </c>
      <c r="AJ368" s="5" t="b">
        <f>OR(ISBLANK(Spreadsheet!C368), NOT(ISBLANK(Spreadsheet!B368)), NOT(ISBLANK(Spreadsheet!D368)))</f>
        <v>1</v>
      </c>
      <c r="AK368" s="5" t="b">
        <f t="array" ref="AK368">IF(OR(AND(ISBLANK(Spreadsheet!E368),ISBLANK(Spreadsheet!D368),NOT(ISBLANK(Spreadsheet!C368))),AND(ISBLANK(Spreadsheet!E368),ISBLANK(Spreadsheet!D368),ISBLANK(Spreadsheet!C368))),TRUE,ISNUMBER(MATCH(TRUE,EXACT(Spreadsheet!E368,Relationships),0)))</f>
        <v>1</v>
      </c>
      <c r="AL368" s="5" t="b">
        <f>IF(NOT(ISBLANK(Spreadsheet!C368)),IF(OR(ISBLANK(Spreadsheet!F368),LEN(Spreadsheet!F368)&gt;40),FALSE,TRUE),TRUE)</f>
        <v>1</v>
      </c>
      <c r="AM368" s="5" t="b">
        <f>IF(NOT(ISBLANK(Spreadsheet!C368)),IF(OR(ISBLANK(Spreadsheet!H368),LEN(Spreadsheet!H368)&gt;40),FALSE,TRUE),TRUE)</f>
        <v>1</v>
      </c>
      <c r="AN368" s="5" t="b">
        <f t="array" ref="AN368">IF(ISBLANK(Spreadsheet!I368),TRUE,ISNUMBER(MATCH(TRUE,EXACT(Spreadsheet!I368,GenderValues),0)))</f>
        <v>1</v>
      </c>
      <c r="AO368" s="5" t="b">
        <f ca="1">IF(ISERROR(DATEVALUE(TEXT(Spreadsheet!J368,"mm/dd/yyyy")) &gt; TODAY()),IF(AND(ISBLANK(Spreadsheet!J368),ISBLANK(Spreadsheet!C368)),TRUE,FALSE),IF(DATEVALUE(TEXT(Spreadsheet!J368,"mm/dd/yyyy")) &gt; TODAY(),FALSE,TRUE))</f>
        <v>1</v>
      </c>
      <c r="AP368" s="5" t="b">
        <f>OR(ISBLANK(Spreadsheet!K368),LEN(Spreadsheet!K368)&lt;=100)</f>
        <v>1</v>
      </c>
      <c r="AQ368" s="5" t="b">
        <f t="array" ref="AQ368">IF(OR(AND(ISBLANK(Spreadsheet!L368),ISBLANK(Spreadsheet!C368)),AND(NOT(ISBLANK(Spreadsheet!C368)),NOT(ISBLANK(Spreadsheet!D368)))),TRUE,ISNUMBER(MATCH(TRUE,EXACT(Spreadsheet!L368,MaritalStatus),0)))</f>
        <v>1</v>
      </c>
      <c r="AR368" s="5" t="b">
        <f ca="1">IF(ISERROR(DATEVALUE(TEXT(Spreadsheet!M368,"mm/dd/yyyy")) &gt; TODAY()),IF(ISBLANK(Spreadsheet!M368),TRUE,FALSE),IF(DATEVALUE(TEXT(Spreadsheet!M368,"mm/dd/yyyy")) &gt; TODAY(),FALSE,TRUE))</f>
        <v>1</v>
      </c>
      <c r="AS368" s="5" t="b">
        <f>OR(ISBLANK(Spreadsheet!N368),LEN(Spreadsheet!N368)&lt;=100)</f>
        <v>1</v>
      </c>
      <c r="AT368" s="5" t="b">
        <f>OR(ISBLANK(Spreadsheet!O368),UPPER(Spreadsheet!O368)="YES")</f>
        <v>1</v>
      </c>
      <c r="AU368" s="5" t="b">
        <f>OR(ISBLANK(Spreadsheet!P368),UPPER(Spreadsheet!P368)="YES")</f>
        <v>1</v>
      </c>
      <c r="AV368" s="5" t="b">
        <f t="array" ref="AV368">IF(ISBLANK(Spreadsheet!Q368),TRUE,ISNUMBER(MATCH(TRUE,EXACT(Spreadsheet!Q368,OnGroupsPriorIns),0)))</f>
        <v>1</v>
      </c>
      <c r="AW368" s="5" t="b">
        <f>OR(ISBLANK(Spreadsheet!R368),UPPER(Spreadsheet!R368)="YES")</f>
        <v>1</v>
      </c>
      <c r="AX368" s="5" t="b">
        <f>OR(ISBLANK(Spreadsheet!S368),UPPER(Spreadsheet!S368)="YES")</f>
        <v>1</v>
      </c>
      <c r="AY368" s="5" t="b">
        <f>OR(AND(ISBLANK(Spreadsheet!C368),LEN(Spreadsheet!T368)=0),AND(NOT(ISBLANK(Spreadsheet!C368)),LEN(Spreadsheet!T368)&gt;0,LEN(Spreadsheet!T368)&lt;=50))</f>
        <v>1</v>
      </c>
      <c r="AZ368" s="5" t="b">
        <f>OR(LEN(Spreadsheet!U368)=0,AND(LEN(Spreadsheet!U368)&gt;0,LEN(Spreadsheet!U368)&lt;=50))</f>
        <v>1</v>
      </c>
      <c r="BA368" s="5" t="b">
        <f>OR(AND(ISBLANK(Spreadsheet!C368),LEN(Spreadsheet!V368)=0),AND(NOT(ISBLANK(Spreadsheet!C368)),LEN(Spreadsheet!V368)&gt;0,LEN(Spreadsheet!V368)&lt;=50))</f>
        <v>1</v>
      </c>
      <c r="BB368" s="5" t="b">
        <f t="array" ref="BB368">IF(AND(ISBLANK(Spreadsheet!C368),LEN(Spreadsheet!W368)=0),TRUE,ISNUMBER(MATCH(TRUE,EXACT(Spreadsheet!W368,States),0)))</f>
        <v>1</v>
      </c>
      <c r="BC368" s="5" t="b">
        <f>OR(AND(ISBLANK(Spreadsheet!C368),LEN(Spreadsheet!X368)=0),AND(NOT(ISBLANK(Spreadsheet!C368)),LEN(Spreadsheet!X368)&gt;0,LEN(Spreadsheet!X368)=5,ISNUMBER(VALUE(Spreadsheet!X368))))</f>
        <v>1</v>
      </c>
      <c r="BD368" s="5" t="b">
        <f>OR(ISBLANK(Spreadsheet!Z368),LEN(Spreadsheet!Z368)&lt;=50)</f>
        <v>1</v>
      </c>
      <c r="BE368" s="5" t="b">
        <f>ISBLANK(Spreadsheet!AA368)</f>
        <v>1</v>
      </c>
      <c r="BF368" s="5" t="b">
        <f>ISBLANK(Spreadsheet!AB368)</f>
        <v>1</v>
      </c>
      <c r="BG368" s="5" t="b">
        <f>IF(ISERROR(DATEVALUE(TEXT(Spreadsheet!AC368,"mm/dd/yyyy")) &gt; DATEVALUE(TEXT(Spreadsheet!J368,"mm/dd/yyyy"))),IF(OR(AND(ISBLANK(Spreadsheet!AC368),ISBLANK(Spreadsheet!C368)),AND(NOT(ISBLANK(Spreadsheet!C368)),ISBLANK(Spreadsheet!AC368),NOT(ISBLANK(Spreadsheet!D368)))),TRUE,FALSE),IF(DATEVALUE(TEXT(Spreadsheet!AC368,"mm/dd/yyyy")) &gt; DATEVALUE(TEXT(Spreadsheet!J368,"mm/dd/yyyy")),TRUE,FALSE))</f>
        <v>1</v>
      </c>
      <c r="BH368" s="5" t="b">
        <f>OR(AND(ISBLANK(Spreadsheet!C368),ISBLANK(Spreadsheet!AE368)),AND(NOT(ISBLANK(Spreadsheet!C368)),NOT(ISBLANK(Spreadsheet!D368)),ISBLANK(Spreadsheet!AE368)),AND(NOT(ISBLANK(Spreadsheet!C368)),ISBLANK(Spreadsheet!D368),NOT(ISBLANK(Spreadsheet!AE368)),LEN(Spreadsheet!AE368)&lt;=100))</f>
        <v>1</v>
      </c>
      <c r="BI368" s="5" t="b">
        <f t="array" ref="BI368">IF(ISBLANK(Spreadsheet!AF368),TRUE,ISNUMBER(MATCH(TRUE,EXACT(Spreadsheet!AF368,CobraShortReasons),0)))</f>
        <v>1</v>
      </c>
      <c r="BJ368" s="5" t="b">
        <f ca="1">IF(ISERROR(DATEVALUE(TEXT(Spreadsheet!AG368,"mm/dd/yyyy")) &gt; TODAY()),IF(ISBLANK(Spreadsheet!AG368),TRUE,FALSE),IF(DATEVALUE(TEXT(Spreadsheet!AG368,"mm/dd/yyyy")) &gt; TODAY(),FALSE,TRUE))</f>
        <v>1</v>
      </c>
      <c r="BK368" s="5" t="b">
        <f>OR(ISBLANK(Spreadsheet!AH368),LEN(Spreadsheet!AH368)&lt;=25)</f>
        <v>1</v>
      </c>
      <c r="BL368" s="5" t="b">
        <f t="array" aca="1" ref="BL368" ca="1">IF(ISBLANK(Spreadsheet!AI368),TRUE,ISNUMBER(MATCH(TRUE,EXACT(Spreadsheet!AI368,INDIRECT(Spreadsheet!$D$2)),0)))</f>
        <v>1</v>
      </c>
      <c r="BM368" s="5" t="b">
        <f t="array" aca="1" ref="BM368" ca="1">IF(ISBLANK(Spreadsheet!AJ368),TRUE,ISNUMBER(MATCH(TRUE,EXACT(Spreadsheet!AJ368,INDIRECT(Spreadsheet!BJ368)),0)))</f>
        <v>1</v>
      </c>
      <c r="BN368" s="5" t="b">
        <f t="array" ref="BN368">IF(ISBLANK(Spreadsheet!AK368),TRUE,ISNUMBER(MATCH(TRUE,EXACT(Spreadsheet!AK368,DentalPlans),0)))</f>
        <v>1</v>
      </c>
      <c r="BO368" s="5" t="b">
        <f t="array" aca="1" ref="BO368" ca="1">IF(ISBLANK(Spreadsheet!AL368),TRUE,ISNUMBER(MATCH(TRUE,EXACT(Spreadsheet!AL368,INDIRECT(Spreadsheet!BK368)),0)))</f>
        <v>1</v>
      </c>
      <c r="BP368" s="5" t="b">
        <f t="array" ref="BP368">IF(ISBLANK(Spreadsheet!AM368),TRUE,ISNUMBER(MATCH(TRUE,EXACT(Spreadsheet!AM368,VisionPlans),0)))</f>
        <v>1</v>
      </c>
      <c r="BQ368" s="5" t="b">
        <f t="array" aca="1" ref="BQ368" ca="1">IF(ISBLANK(Spreadsheet!AN368),TRUE,ISNUMBER(MATCH(TRUE,EXACT(Spreadsheet!AN368,INDIRECT(Spreadsheet!BL368)),0)))</f>
        <v>1</v>
      </c>
      <c r="BR368" s="5" t="b">
        <f t="array" ref="BR368">IF(ISBLANK(Spreadsheet!AO368),TRUE,ISNUMBER(MATCH(TRUE,EXACT(Spreadsheet!AO368,LifeBenefitClasses),0)))</f>
        <v>1</v>
      </c>
      <c r="BS368" s="5" t="b">
        <f>IF(OR(ISBLANK(Spreadsheet!AO368), Spreadsheet!AO368="Waive"),IF(ISBLANK(Spreadsheet!AP368),TRUE,FALSE),IF(OR(AND(NOT(ISBLANK(Spreadsheet!AO368)),ISBLANK(Spreadsheet!AP368)),NOT(ISNUMBER(VALUE(Spreadsheet!AP368)))),FALSE,IF(OR(AND(Spreadsheet!AP368&lt;6,MOD(Spreadsheet!AP368*10,5)=0), MOD(Spreadsheet!AP368,5000)=0),TRUE,FALSE)))</f>
        <v>1</v>
      </c>
      <c r="BT368" s="5" t="b">
        <f t="array" ref="BT368">IF(ISBLANK(Spreadsheet!AQ368),TRUE,ISNUMBER(MATCH(TRUE,EXACT(Spreadsheet!AQ368,EnrollWaive),0)))</f>
        <v>1</v>
      </c>
      <c r="BU368" s="5" t="b">
        <f t="array" ref="BU368">IF(ISBLANK(Spreadsheet!AR368),TRUE,ISNUMBER(MATCH(TRUE,EXACT(Spreadsheet!AR368,LifeBenefitClasses),0)))</f>
        <v>1</v>
      </c>
      <c r="BV368" s="5" t="b">
        <f>IF(OR(ISBLANK(Spreadsheet!AR368), Spreadsheet!AR368="Waive"),IF(ISBLANK(Spreadsheet!AS368),TRUE,FALSE),IF(OR(AND(NOT(ISBLANK(Spreadsheet!AR368)),ISBLANK(Spreadsheet!AS368)),NOT(ISNUMBER(VALUE(Spreadsheet!AS368)))),FALSE,IF(OR(AND(Spreadsheet!AS368&lt;6,MOD(Spreadsheet!AS368*10,5)=0), MOD(Spreadsheet!AS368,10000)=0),TRUE,FALSE)))</f>
        <v>1</v>
      </c>
      <c r="BW368" s="5" t="b">
        <f t="array" ref="BW368">IF(ISBLANK(Spreadsheet!AT368),TRUE,ISNUMBER(MATCH(TRUE,EXACT(Spreadsheet!AT368,LifeBenefitClasses),0)))</f>
        <v>1</v>
      </c>
      <c r="BX368" s="5" t="b">
        <f>IF(OR(ISBLANK(Spreadsheet!AT368), Spreadsheet!AT368="Waive"),IF(ISBLANK(Spreadsheet!AU368),TRUE,FALSE),IF(OR(AND(NOT(ISBLANK(Spreadsheet!AT368)),ISBLANK(Spreadsheet!AU368)),NOT(ISNUMBER(VALUE(Spreadsheet!AU368)))),FALSE,IF(AND(NOT(OR(ISBLANK(Spreadsheet!AT368),Spreadsheet!AT368="Waive")),NOT(OR(ISBLANK(Spreadsheet!AR368),Spreadsheet!AR368="Waive")),MOD(Spreadsheet!AU368,5000)=0, Spreadsheet!AU368&lt;=(Spreadsheet!AS368*0.5)),TRUE,FALSE)))</f>
        <v>1</v>
      </c>
      <c r="BY368" s="5" t="b">
        <f t="array" ref="BY368">IF(ISBLANK(Spreadsheet!AV368),TRUE,ISNUMBER(MATCH(TRUE,EXACT(Spreadsheet!AV368,EnrollWaive),0)))</f>
        <v>1</v>
      </c>
      <c r="BZ368" s="5" t="b">
        <f t="array" ref="BZ368">IF(ISBLANK(Spreadsheet!AW368),TRUE,ISNUMBER(MATCH(TRUE,EXACT(Spreadsheet!AW368,LifeBenefitClasses),0)))</f>
        <v>1</v>
      </c>
      <c r="CA368" s="5" t="b">
        <f t="array" ref="CA368">IF(ISBLANK(Spreadsheet!AX368),TRUE,ISNUMBER(MATCH(TRUE,EXACT(Spreadsheet!AX368,LifeBenefitClasses),0)))</f>
        <v>1</v>
      </c>
      <c r="CB368" s="5" t="b">
        <f t="array" ref="CB368">IF(ISBLANK(Spreadsheet!AY368),TRUE,ISNUMBER(MATCH(TRUE,EXACT(Spreadsheet!AY368,LifeBenefitClasses),0)))</f>
        <v>1</v>
      </c>
      <c r="CC368" s="5" t="b">
        <f t="array" ref="CC368">IF(ISBLANK(Spreadsheet!AZ368),TRUE,ISNUMBER(MATCH(TRUE,EXACT(Spreadsheet!AZ368,LifeBenefitClasses),0)))</f>
        <v>1</v>
      </c>
      <c r="CD368" s="5" t="b">
        <f t="array" ref="CD368">IF(ISBLANK(Spreadsheet!BA368),TRUE,ISNUMBER(MATCH(TRUE,EXACT(Spreadsheet!BA368,LifeBenefitClasses),0)))</f>
        <v>1</v>
      </c>
      <c r="CE368" s="5" t="b">
        <f>IF(OR(ISBLANK(Spreadsheet!BA368), Spreadsheet!BA368="Waive"),IF(ISBLANK(Spreadsheet!BB368),TRUE,FALSE),IF(OR(AND(NOT(ISBLANK(Spreadsheet!BA368)),ISBLANK(Spreadsheet!BB368)),NOT(ISNUMBER(VALUE(Spreadsheet!BB368))),ISBLANK(Spreadsheet!BC368),NOT(ISNUMBER(VALUE(Spreadsheet!BC368)))),FALSE,IF(AND(Spreadsheet!BB368&gt;=50000,Spreadsheet!BB368&lt;=250000,MOD(Spreadsheet!BB368,10000)=0,Spreadsheet!BB368&lt;=(10*Spreadsheet!BC368)),TRUE,FALSE)))</f>
        <v>1</v>
      </c>
      <c r="CF368" s="5" t="b">
        <f>IF(NOT(ISBLANK(Spreadsheet!BC368)),AND(ISNUMBER(VALUE(Spreadsheet!BC368)),Spreadsheet!BC368&gt;0),AND(OR(ISBLANK(Spreadsheet!AO368),Spreadsheet!AO368="Waive",AND(NOT(OR(ISBLANK(Spreadsheet!AO368),Spreadsheet!AO368="Waive")),Spreadsheet!AP368&gt;=6)),OR(ISBLANK(Spreadsheet!AR368),AND(NOT(OR(ISBLANK(Spreadsheet!AR368),Spreadsheet!AR368="Waive")),Spreadsheet!AS368&gt;=6)),OR(ISBLANK(Spreadsheet!AW368)),OR(ISBLANK(Spreadsheet!AX368)),OR(ISBLANK(Spreadsheet!AY368)),OR(ISBLANK(Spreadsheet!AZ368)),OR(ISBLANK(Spreadsheet!BA368),Spreadsheet!BA368="Waive")))</f>
        <v>1</v>
      </c>
      <c r="CG368" s="5" t="b">
        <f t="shared" ca="1" si="25"/>
        <v>1</v>
      </c>
    </row>
    <row r="369" spans="8:85" x14ac:dyDescent="0.3">
      <c r="H369" s="5">
        <f t="shared" ca="1" si="22"/>
        <v>2</v>
      </c>
      <c r="I369" s="5" t="str">
        <f t="shared" ca="1" si="23"/>
        <v/>
      </c>
      <c r="J369" s="5" t="str">
        <f>IF(AND(NOT(ISBLANK(Spreadsheet!C369)),ISBLANK(Spreadsheet!D369)),Spreadsheet!F369&amp;" "&amp;Spreadsheet!H369,"")</f>
        <v/>
      </c>
      <c r="K369" s="5">
        <f>IF(AND(NOT(ISBLANK(Spreadsheet!C369)),ISBLANK(Spreadsheet!D369)),COUNTIFS(Spreadsheet!E370:E$786,"=Child",Spreadsheet!C370:C$786, "="&amp;Spreadsheet!C369) + COUNTIFS(Spreadsheet!E370:E$786,"=Step-child",Spreadsheet!C370:C$786, "="&amp;Spreadsheet!C369),0)</f>
        <v>0</v>
      </c>
      <c r="L369" s="5">
        <f>IF(NOT(ISBLANK(J369)),COUNTIFS(Spreadsheet!E370:E$786,"=Wife",Spreadsheet!C370:C$786, "="&amp;Spreadsheet!C369) + COUNTIFS(Spreadsheet!E370:E$786,"=Husband",Spreadsheet!C370:C$786, "="&amp;Spreadsheet!C369),0)</f>
        <v>0</v>
      </c>
      <c r="M369" s="5">
        <f>IF(NOT(ISBLANK(Spreadsheet!AJ369)),VLOOKUP(Spreadsheet!AJ369,'Drop Downs'!$P$2:$R$16,3,FALSE),0)</f>
        <v>0</v>
      </c>
      <c r="N369" s="5">
        <f>IF(NOT(ISBLANK(Spreadsheet!AJ369)), VLOOKUP(Spreadsheet!AJ369,'Drop Downs'!$P$2:$R$16,2,FALSE),0)</f>
        <v>0</v>
      </c>
      <c r="O369" s="5">
        <f>IF(NOT(ISBLANK(Spreadsheet!AL369)),VLOOKUP(Spreadsheet!AL369,'Drop Downs'!$P$2:$R$16,3,FALSE), 0)</f>
        <v>0</v>
      </c>
      <c r="P369" s="5">
        <f>IF(NOT(ISBLANK(Spreadsheet!AL369)),VLOOKUP(Spreadsheet!AL369,'Drop Downs'!$P$2:$R$16,2,FALSE),0)</f>
        <v>0</v>
      </c>
      <c r="Q369" s="5">
        <f>IF(NOT(ISBLANK(Spreadsheet!AN369)),VLOOKUP(Spreadsheet!AN369,'Drop Downs'!$P$2:$R$16,3,FALSE),0)</f>
        <v>0</v>
      </c>
      <c r="R369" s="5">
        <f>IF(NOT(ISBLANK(Spreadsheet!AN369)),VLOOKUP(Spreadsheet!AN369,'Drop Downs'!$P$2:$R$16,2,FALSE),0)</f>
        <v>0</v>
      </c>
      <c r="S369" s="5" t="str">
        <f>IF(OR(M369&gt;K369,N369&gt;L369,O369&gt;K369, Q369&gt;K369,N369&gt;L369, P369&gt;L369, R369&gt;L369),"Member currently has a coverage election over what he/she needs.  Please add more dependents or adjust the coverage election.","")&amp;(IF(AND(NOT(ISBLANK(Spreadsheet!C369)),NOT(ISBLANK(Spreadsheet!D369)),ISBLANK(Spreadsheet!E369)),"Dependent lacks a relationship to member.Please select one from the drop-down.",""))</f>
        <v/>
      </c>
      <c r="T369" s="5" t="b">
        <f t="shared" si="24"/>
        <v>1</v>
      </c>
      <c r="U369" s="5" t="b">
        <f>OR(ISBLANK(Spreadsheet!C369),IF(NOT(ISBLANK(Spreadsheet!D369)),NOT(ISBLANK(Spreadsheet!E369)),TRUE))</f>
        <v>1</v>
      </c>
      <c r="V369" s="5" t="b">
        <f>OR(ISBLANK(Spreadsheet!C369), NOT(ISBLANK(Spreadsheet!I369)))</f>
        <v>1</v>
      </c>
      <c r="W369" s="5" t="b">
        <f>OR(ISBLANK(Spreadsheet!D369),NOT(ISBLANK(Spreadsheet!C369)))</f>
        <v>1</v>
      </c>
      <c r="X369" s="155" t="str">
        <f>REPT("0",MIN(FIND({1,2,3,4,5,6,7,8,9},Spreadsheet!C369&amp;"123456789"))-1)&amp;IF(ISBLANK(Spreadsheet!C369),"",SUMPRODUCT(MID(0&amp;Spreadsheet!C369,LARGE(INDEX(ISNUMBER(--MID(Spreadsheet!C369,ROW($1:$225),1))*
 ROW($1:$225),0),ROW($1:$225))+1,1)*10^ROW($1:$225)/10))</f>
        <v/>
      </c>
      <c r="Y369" s="5" t="b">
        <f>IF(NOT(ISBLANK(Spreadsheet!C369)),IF(AND(ISNUMBER(VALUE(Spreadsheet!C369)), LEN(Spreadsheet!C369)=9),TRUE,FALSE),TRUE)</f>
        <v>1</v>
      </c>
      <c r="Z369" s="155" t="str">
        <f>REPT("0",MIN(FIND({1,2,3,4,5,6,7,8,9},Spreadsheet!D369&amp;"123456789"))-1)&amp;IF(ISBLANK(Spreadsheet!D369),"",SUMPRODUCT(MID(0&amp;Spreadsheet!D369,LARGE(INDEX(ISNUMBER(--MID(Spreadsheet!D369,ROW($1:$225),1))*
 ROW($1:$225),0),ROW($1:$225))+1,1)*10^ROW($1:$225)/10))</f>
        <v/>
      </c>
      <c r="AA369" s="5" t="b">
        <f>IF(AND(NOT(ISBLANK(Spreadsheet!D369)),NOT(ISBLANK(Spreadsheet!C369))),IF(AND(ISNUMBER(VALUE(Spreadsheet!D369)), LEN(Spreadsheet!D369)=9),TRUE,FALSE),IF(AND(NOT(ISBLANK(Spreadsheet!D369)),ISBLANK(Spreadsheet!C369)),FALSE,TRUE))</f>
        <v>1</v>
      </c>
      <c r="AB369" s="5" t="b">
        <f>OR(ISBLANK(Spreadsheet!Y369),IF(NOT(ISBLANK(Spreadsheet!Y369)),LEN(Spreadsheet!Y369)=10,ISNUMBER(VALUE(Spreadsheet!Y369))))</f>
        <v>1</v>
      </c>
      <c r="AC369" s="5" t="b">
        <f>OR(ISBLANK(Spreadsheet!AI369), AND(NOT(ISBLANK(Spreadsheet!AJ369)), NOT(ISNUMBER(SEARCH("Waive",Spreadsheet!AJ369)))))</f>
        <v>1</v>
      </c>
      <c r="AD369" s="5" t="b">
        <f>OR(ISBLANK(Spreadsheet!AK369), AND(NOT(ISBLANK(Spreadsheet!AL369)), NOT(ISNUMBER(SEARCH("Waive",Spreadsheet!AL369)))))</f>
        <v>1</v>
      </c>
      <c r="AE369" s="5" t="b">
        <f>OR(ISBLANK(Spreadsheet!AM369), AND(NOT(ISBLANK(Spreadsheet!AN369)), NOT(ISNUMBER(SEARCH("Waive", Spreadsheet!AN369)))))</f>
        <v>1</v>
      </c>
      <c r="AF369" s="5" t="b">
        <f>OR(ISBLANK(Spreadsheet!C369), NOT(ISBLANK(Spreadsheet!D369)),NOT(ISBLANK(Spreadsheet!L369)))</f>
        <v>1</v>
      </c>
      <c r="AG369" s="5" t="b">
        <f>IF(AND(NOT(ISBLANK(Spreadsheet!C369)), NOT(ISBLANK(Spreadsheet!D369)),Spreadsheet!C369&lt;&gt;Spreadsheet!D369),IF(ISERROR(VLOOKUP(Spreadsheet!C369, Spreadsheet!$C$6:'Spreadsheet'!$C368,1,FALSE)), FALSE, TRUE),TRUE)</f>
        <v>1</v>
      </c>
      <c r="AH369" s="5" t="b">
        <f>Spreadsheet!$B$2=Spreadsheet!AD369</f>
        <v>1</v>
      </c>
      <c r="AI369" s="5" t="b">
        <f>IF(ISBLANK(Spreadsheet!G369),TRUE,IF(OR(LEN(Spreadsheet!G369)&gt;1,ISNUMBER(VALUE(Spreadsheet!G369))),FALSE,TRUE))</f>
        <v>1</v>
      </c>
      <c r="AJ369" s="5" t="b">
        <f>OR(ISBLANK(Spreadsheet!C369), NOT(ISBLANK(Spreadsheet!B369)), NOT(ISBLANK(Spreadsheet!D369)))</f>
        <v>1</v>
      </c>
      <c r="AK369" s="5" t="b">
        <f t="array" ref="AK369">IF(OR(AND(ISBLANK(Spreadsheet!E369),ISBLANK(Spreadsheet!D369),NOT(ISBLANK(Spreadsheet!C369))),AND(ISBLANK(Spreadsheet!E369),ISBLANK(Spreadsheet!D369),ISBLANK(Spreadsheet!C369))),TRUE,ISNUMBER(MATCH(TRUE,EXACT(Spreadsheet!E369,Relationships),0)))</f>
        <v>1</v>
      </c>
      <c r="AL369" s="5" t="b">
        <f>IF(NOT(ISBLANK(Spreadsheet!C369)),IF(OR(ISBLANK(Spreadsheet!F369),LEN(Spreadsheet!F369)&gt;40),FALSE,TRUE),TRUE)</f>
        <v>1</v>
      </c>
      <c r="AM369" s="5" t="b">
        <f>IF(NOT(ISBLANK(Spreadsheet!C369)),IF(OR(ISBLANK(Spreadsheet!H369),LEN(Spreadsheet!H369)&gt;40),FALSE,TRUE),TRUE)</f>
        <v>1</v>
      </c>
      <c r="AN369" s="5" t="b">
        <f t="array" ref="AN369">IF(ISBLANK(Spreadsheet!I369),TRUE,ISNUMBER(MATCH(TRUE,EXACT(Spreadsheet!I369,GenderValues),0)))</f>
        <v>1</v>
      </c>
      <c r="AO369" s="5" t="b">
        <f ca="1">IF(ISERROR(DATEVALUE(TEXT(Spreadsheet!J369,"mm/dd/yyyy")) &gt; TODAY()),IF(AND(ISBLANK(Spreadsheet!J369),ISBLANK(Spreadsheet!C369)),TRUE,FALSE),IF(DATEVALUE(TEXT(Spreadsheet!J369,"mm/dd/yyyy")) &gt; TODAY(),FALSE,TRUE))</f>
        <v>1</v>
      </c>
      <c r="AP369" s="5" t="b">
        <f>OR(ISBLANK(Spreadsheet!K369),LEN(Spreadsheet!K369)&lt;=100)</f>
        <v>1</v>
      </c>
      <c r="AQ369" s="5" t="b">
        <f t="array" ref="AQ369">IF(OR(AND(ISBLANK(Spreadsheet!L369),ISBLANK(Spreadsheet!C369)),AND(NOT(ISBLANK(Spreadsheet!C369)),NOT(ISBLANK(Spreadsheet!D369)))),TRUE,ISNUMBER(MATCH(TRUE,EXACT(Spreadsheet!L369,MaritalStatus),0)))</f>
        <v>1</v>
      </c>
      <c r="AR369" s="5" t="b">
        <f ca="1">IF(ISERROR(DATEVALUE(TEXT(Spreadsheet!M369,"mm/dd/yyyy")) &gt; TODAY()),IF(ISBLANK(Spreadsheet!M369),TRUE,FALSE),IF(DATEVALUE(TEXT(Spreadsheet!M369,"mm/dd/yyyy")) &gt; TODAY(),FALSE,TRUE))</f>
        <v>1</v>
      </c>
      <c r="AS369" s="5" t="b">
        <f>OR(ISBLANK(Spreadsheet!N369),LEN(Spreadsheet!N369)&lt;=100)</f>
        <v>1</v>
      </c>
      <c r="AT369" s="5" t="b">
        <f>OR(ISBLANK(Spreadsheet!O369),UPPER(Spreadsheet!O369)="YES")</f>
        <v>1</v>
      </c>
      <c r="AU369" s="5" t="b">
        <f>OR(ISBLANK(Spreadsheet!P369),UPPER(Spreadsheet!P369)="YES")</f>
        <v>1</v>
      </c>
      <c r="AV369" s="5" t="b">
        <f t="array" ref="AV369">IF(ISBLANK(Spreadsheet!Q369),TRUE,ISNUMBER(MATCH(TRUE,EXACT(Spreadsheet!Q369,OnGroupsPriorIns),0)))</f>
        <v>1</v>
      </c>
      <c r="AW369" s="5" t="b">
        <f>OR(ISBLANK(Spreadsheet!R369),UPPER(Spreadsheet!R369)="YES")</f>
        <v>1</v>
      </c>
      <c r="AX369" s="5" t="b">
        <f>OR(ISBLANK(Spreadsheet!S369),UPPER(Spreadsheet!S369)="YES")</f>
        <v>1</v>
      </c>
      <c r="AY369" s="5" t="b">
        <f>OR(AND(ISBLANK(Spreadsheet!C369),LEN(Spreadsheet!T369)=0),AND(NOT(ISBLANK(Spreadsheet!C369)),LEN(Spreadsheet!T369)&gt;0,LEN(Spreadsheet!T369)&lt;=50))</f>
        <v>1</v>
      </c>
      <c r="AZ369" s="5" t="b">
        <f>OR(LEN(Spreadsheet!U369)=0,AND(LEN(Spreadsheet!U369)&gt;0,LEN(Spreadsheet!U369)&lt;=50))</f>
        <v>1</v>
      </c>
      <c r="BA369" s="5" t="b">
        <f>OR(AND(ISBLANK(Spreadsheet!C369),LEN(Spreadsheet!V369)=0),AND(NOT(ISBLANK(Spreadsheet!C369)),LEN(Spreadsheet!V369)&gt;0,LEN(Spreadsheet!V369)&lt;=50))</f>
        <v>1</v>
      </c>
      <c r="BB369" s="5" t="b">
        <f t="array" ref="BB369">IF(AND(ISBLANK(Spreadsheet!C369),LEN(Spreadsheet!W369)=0),TRUE,ISNUMBER(MATCH(TRUE,EXACT(Spreadsheet!W369,States),0)))</f>
        <v>1</v>
      </c>
      <c r="BC369" s="5" t="b">
        <f>OR(AND(ISBLANK(Spreadsheet!C369),LEN(Spreadsheet!X369)=0),AND(NOT(ISBLANK(Spreadsheet!C369)),LEN(Spreadsheet!X369)&gt;0,LEN(Spreadsheet!X369)=5,ISNUMBER(VALUE(Spreadsheet!X369))))</f>
        <v>1</v>
      </c>
      <c r="BD369" s="5" t="b">
        <f>OR(ISBLANK(Spreadsheet!Z369),LEN(Spreadsheet!Z369)&lt;=50)</f>
        <v>1</v>
      </c>
      <c r="BE369" s="5" t="b">
        <f>ISBLANK(Spreadsheet!AA369)</f>
        <v>1</v>
      </c>
      <c r="BF369" s="5" t="b">
        <f>ISBLANK(Spreadsheet!AB369)</f>
        <v>1</v>
      </c>
      <c r="BG369" s="5" t="b">
        <f>IF(ISERROR(DATEVALUE(TEXT(Spreadsheet!AC369,"mm/dd/yyyy")) &gt; DATEVALUE(TEXT(Spreadsheet!J369,"mm/dd/yyyy"))),IF(OR(AND(ISBLANK(Spreadsheet!AC369),ISBLANK(Spreadsheet!C369)),AND(NOT(ISBLANK(Spreadsheet!C369)),ISBLANK(Spreadsheet!AC369),NOT(ISBLANK(Spreadsheet!D369)))),TRUE,FALSE),IF(DATEVALUE(TEXT(Spreadsheet!AC369,"mm/dd/yyyy")) &gt; DATEVALUE(TEXT(Spreadsheet!J369,"mm/dd/yyyy")),TRUE,FALSE))</f>
        <v>1</v>
      </c>
      <c r="BH369" s="5" t="b">
        <f>OR(AND(ISBLANK(Spreadsheet!C369),ISBLANK(Spreadsheet!AE369)),AND(NOT(ISBLANK(Spreadsheet!C369)),NOT(ISBLANK(Spreadsheet!D369)),ISBLANK(Spreadsheet!AE369)),AND(NOT(ISBLANK(Spreadsheet!C369)),ISBLANK(Spreadsheet!D369),NOT(ISBLANK(Spreadsheet!AE369)),LEN(Spreadsheet!AE369)&lt;=100))</f>
        <v>1</v>
      </c>
      <c r="BI369" s="5" t="b">
        <f t="array" ref="BI369">IF(ISBLANK(Spreadsheet!AF369),TRUE,ISNUMBER(MATCH(TRUE,EXACT(Spreadsheet!AF369,CobraShortReasons),0)))</f>
        <v>1</v>
      </c>
      <c r="BJ369" s="5" t="b">
        <f ca="1">IF(ISERROR(DATEVALUE(TEXT(Spreadsheet!AG369,"mm/dd/yyyy")) &gt; TODAY()),IF(ISBLANK(Spreadsheet!AG369),TRUE,FALSE),IF(DATEVALUE(TEXT(Spreadsheet!AG369,"mm/dd/yyyy")) &gt; TODAY(),FALSE,TRUE))</f>
        <v>1</v>
      </c>
      <c r="BK369" s="5" t="b">
        <f>OR(ISBLANK(Spreadsheet!AH369),LEN(Spreadsheet!AH369)&lt;=25)</f>
        <v>1</v>
      </c>
      <c r="BL369" s="5" t="b">
        <f t="array" aca="1" ref="BL369" ca="1">IF(ISBLANK(Spreadsheet!AI369),TRUE,ISNUMBER(MATCH(TRUE,EXACT(Spreadsheet!AI369,INDIRECT(Spreadsheet!$D$2)),0)))</f>
        <v>1</v>
      </c>
      <c r="BM369" s="5" t="b">
        <f t="array" aca="1" ref="BM369" ca="1">IF(ISBLANK(Spreadsheet!AJ369),TRUE,ISNUMBER(MATCH(TRUE,EXACT(Spreadsheet!AJ369,INDIRECT(Spreadsheet!BJ369)),0)))</f>
        <v>1</v>
      </c>
      <c r="BN369" s="5" t="b">
        <f t="array" ref="BN369">IF(ISBLANK(Spreadsheet!AK369),TRUE,ISNUMBER(MATCH(TRUE,EXACT(Spreadsheet!AK369,DentalPlans),0)))</f>
        <v>1</v>
      </c>
      <c r="BO369" s="5" t="b">
        <f t="array" aca="1" ref="BO369" ca="1">IF(ISBLANK(Spreadsheet!AL369),TRUE,ISNUMBER(MATCH(TRUE,EXACT(Spreadsheet!AL369,INDIRECT(Spreadsheet!BK369)),0)))</f>
        <v>1</v>
      </c>
      <c r="BP369" s="5" t="b">
        <f t="array" ref="BP369">IF(ISBLANK(Spreadsheet!AM369),TRUE,ISNUMBER(MATCH(TRUE,EXACT(Spreadsheet!AM369,VisionPlans),0)))</f>
        <v>1</v>
      </c>
      <c r="BQ369" s="5" t="b">
        <f t="array" aca="1" ref="BQ369" ca="1">IF(ISBLANK(Spreadsheet!AN369),TRUE,ISNUMBER(MATCH(TRUE,EXACT(Spreadsheet!AN369,INDIRECT(Spreadsheet!BL369)),0)))</f>
        <v>1</v>
      </c>
      <c r="BR369" s="5" t="b">
        <f t="array" ref="BR369">IF(ISBLANK(Spreadsheet!AO369),TRUE,ISNUMBER(MATCH(TRUE,EXACT(Spreadsheet!AO369,LifeBenefitClasses),0)))</f>
        <v>1</v>
      </c>
      <c r="BS369" s="5" t="b">
        <f>IF(OR(ISBLANK(Spreadsheet!AO369), Spreadsheet!AO369="Waive"),IF(ISBLANK(Spreadsheet!AP369),TRUE,FALSE),IF(OR(AND(NOT(ISBLANK(Spreadsheet!AO369)),ISBLANK(Spreadsheet!AP369)),NOT(ISNUMBER(VALUE(Spreadsheet!AP369)))),FALSE,IF(OR(AND(Spreadsheet!AP369&lt;6,MOD(Spreadsheet!AP369*10,5)=0), MOD(Spreadsheet!AP369,5000)=0),TRUE,FALSE)))</f>
        <v>1</v>
      </c>
      <c r="BT369" s="5" t="b">
        <f t="array" ref="BT369">IF(ISBLANK(Spreadsheet!AQ369),TRUE,ISNUMBER(MATCH(TRUE,EXACT(Spreadsheet!AQ369,EnrollWaive),0)))</f>
        <v>1</v>
      </c>
      <c r="BU369" s="5" t="b">
        <f t="array" ref="BU369">IF(ISBLANK(Spreadsheet!AR369),TRUE,ISNUMBER(MATCH(TRUE,EXACT(Spreadsheet!AR369,LifeBenefitClasses),0)))</f>
        <v>1</v>
      </c>
      <c r="BV369" s="5" t="b">
        <f>IF(OR(ISBLANK(Spreadsheet!AR369), Spreadsheet!AR369="Waive"),IF(ISBLANK(Spreadsheet!AS369),TRUE,FALSE),IF(OR(AND(NOT(ISBLANK(Spreadsheet!AR369)),ISBLANK(Spreadsheet!AS369)),NOT(ISNUMBER(VALUE(Spreadsheet!AS369)))),FALSE,IF(OR(AND(Spreadsheet!AS369&lt;6,MOD(Spreadsheet!AS369*10,5)=0), MOD(Spreadsheet!AS369,10000)=0),TRUE,FALSE)))</f>
        <v>1</v>
      </c>
      <c r="BW369" s="5" t="b">
        <f t="array" ref="BW369">IF(ISBLANK(Spreadsheet!AT369),TRUE,ISNUMBER(MATCH(TRUE,EXACT(Spreadsheet!AT369,LifeBenefitClasses),0)))</f>
        <v>1</v>
      </c>
      <c r="BX369" s="5" t="b">
        <f>IF(OR(ISBLANK(Spreadsheet!AT369), Spreadsheet!AT369="Waive"),IF(ISBLANK(Spreadsheet!AU369),TRUE,FALSE),IF(OR(AND(NOT(ISBLANK(Spreadsheet!AT369)),ISBLANK(Spreadsheet!AU369)),NOT(ISNUMBER(VALUE(Spreadsheet!AU369)))),FALSE,IF(AND(NOT(OR(ISBLANK(Spreadsheet!AT369),Spreadsheet!AT369="Waive")),NOT(OR(ISBLANK(Spreadsheet!AR369),Spreadsheet!AR369="Waive")),MOD(Spreadsheet!AU369,5000)=0, Spreadsheet!AU369&lt;=(Spreadsheet!AS369*0.5)),TRUE,FALSE)))</f>
        <v>1</v>
      </c>
      <c r="BY369" s="5" t="b">
        <f t="array" ref="BY369">IF(ISBLANK(Spreadsheet!AV369),TRUE,ISNUMBER(MATCH(TRUE,EXACT(Spreadsheet!AV369,EnrollWaive),0)))</f>
        <v>1</v>
      </c>
      <c r="BZ369" s="5" t="b">
        <f t="array" ref="BZ369">IF(ISBLANK(Spreadsheet!AW369),TRUE,ISNUMBER(MATCH(TRUE,EXACT(Spreadsheet!AW369,LifeBenefitClasses),0)))</f>
        <v>1</v>
      </c>
      <c r="CA369" s="5" t="b">
        <f t="array" ref="CA369">IF(ISBLANK(Spreadsheet!AX369),TRUE,ISNUMBER(MATCH(TRUE,EXACT(Spreadsheet!AX369,LifeBenefitClasses),0)))</f>
        <v>1</v>
      </c>
      <c r="CB369" s="5" t="b">
        <f t="array" ref="CB369">IF(ISBLANK(Spreadsheet!AY369),TRUE,ISNUMBER(MATCH(TRUE,EXACT(Spreadsheet!AY369,LifeBenefitClasses),0)))</f>
        <v>1</v>
      </c>
      <c r="CC369" s="5" t="b">
        <f t="array" ref="CC369">IF(ISBLANK(Spreadsheet!AZ369),TRUE,ISNUMBER(MATCH(TRUE,EXACT(Spreadsheet!AZ369,LifeBenefitClasses),0)))</f>
        <v>1</v>
      </c>
      <c r="CD369" s="5" t="b">
        <f t="array" ref="CD369">IF(ISBLANK(Spreadsheet!BA369),TRUE,ISNUMBER(MATCH(TRUE,EXACT(Spreadsheet!BA369,LifeBenefitClasses),0)))</f>
        <v>1</v>
      </c>
      <c r="CE369" s="5" t="b">
        <f>IF(OR(ISBLANK(Spreadsheet!BA369), Spreadsheet!BA369="Waive"),IF(ISBLANK(Spreadsheet!BB369),TRUE,FALSE),IF(OR(AND(NOT(ISBLANK(Spreadsheet!BA369)),ISBLANK(Spreadsheet!BB369)),NOT(ISNUMBER(VALUE(Spreadsheet!BB369))),ISBLANK(Spreadsheet!BC369),NOT(ISNUMBER(VALUE(Spreadsheet!BC369)))),FALSE,IF(AND(Spreadsheet!BB369&gt;=50000,Spreadsheet!BB369&lt;=250000,MOD(Spreadsheet!BB369,10000)=0,Spreadsheet!BB369&lt;=(10*Spreadsheet!BC369)),TRUE,FALSE)))</f>
        <v>1</v>
      </c>
      <c r="CF369" s="5" t="b">
        <f>IF(NOT(ISBLANK(Spreadsheet!BC369)),AND(ISNUMBER(VALUE(Spreadsheet!BC369)),Spreadsheet!BC369&gt;0),AND(OR(ISBLANK(Spreadsheet!AO369),Spreadsheet!AO369="Waive",AND(NOT(OR(ISBLANK(Spreadsheet!AO369),Spreadsheet!AO369="Waive")),Spreadsheet!AP369&gt;=6)),OR(ISBLANK(Spreadsheet!AR369),AND(NOT(OR(ISBLANK(Spreadsheet!AR369),Spreadsheet!AR369="Waive")),Spreadsheet!AS369&gt;=6)),OR(ISBLANK(Spreadsheet!AW369)),OR(ISBLANK(Spreadsheet!AX369)),OR(ISBLANK(Spreadsheet!AY369)),OR(ISBLANK(Spreadsheet!AZ369)),OR(ISBLANK(Spreadsheet!BA369),Spreadsheet!BA369="Waive")))</f>
        <v>1</v>
      </c>
      <c r="CG369" s="5" t="b">
        <f t="shared" ca="1" si="25"/>
        <v>1</v>
      </c>
    </row>
    <row r="370" spans="8:85" x14ac:dyDescent="0.3">
      <c r="H370" s="5">
        <f t="shared" ca="1" si="22"/>
        <v>2</v>
      </c>
      <c r="I370" s="5" t="str">
        <f t="shared" ca="1" si="23"/>
        <v/>
      </c>
      <c r="J370" s="5" t="str">
        <f>IF(AND(NOT(ISBLANK(Spreadsheet!C370)),ISBLANK(Spreadsheet!D370)),Spreadsheet!F370&amp;" "&amp;Spreadsheet!H370,"")</f>
        <v/>
      </c>
      <c r="K370" s="5">
        <f>IF(AND(NOT(ISBLANK(Spreadsheet!C370)),ISBLANK(Spreadsheet!D370)),COUNTIFS(Spreadsheet!E371:E$786,"=Child",Spreadsheet!C371:C$786, "="&amp;Spreadsheet!C370) + COUNTIFS(Spreadsheet!E371:E$786,"=Step-child",Spreadsheet!C371:C$786, "="&amp;Spreadsheet!C370),0)</f>
        <v>0</v>
      </c>
      <c r="L370" s="5">
        <f>IF(NOT(ISBLANK(J370)),COUNTIFS(Spreadsheet!E371:E$786,"=Wife",Spreadsheet!C371:C$786, "="&amp;Spreadsheet!C370) + COUNTIFS(Spreadsheet!E371:E$786,"=Husband",Spreadsheet!C371:C$786, "="&amp;Spreadsheet!C370),0)</f>
        <v>0</v>
      </c>
      <c r="M370" s="5">
        <f>IF(NOT(ISBLANK(Spreadsheet!AJ370)),VLOOKUP(Spreadsheet!AJ370,'Drop Downs'!$P$2:$R$16,3,FALSE),0)</f>
        <v>0</v>
      </c>
      <c r="N370" s="5">
        <f>IF(NOT(ISBLANK(Spreadsheet!AJ370)), VLOOKUP(Spreadsheet!AJ370,'Drop Downs'!$P$2:$R$16,2,FALSE),0)</f>
        <v>0</v>
      </c>
      <c r="O370" s="5">
        <f>IF(NOT(ISBLANK(Spreadsheet!AL370)),VLOOKUP(Spreadsheet!AL370,'Drop Downs'!$P$2:$R$16,3,FALSE), 0)</f>
        <v>0</v>
      </c>
      <c r="P370" s="5">
        <f>IF(NOT(ISBLANK(Spreadsheet!AL370)),VLOOKUP(Spreadsheet!AL370,'Drop Downs'!$P$2:$R$16,2,FALSE),0)</f>
        <v>0</v>
      </c>
      <c r="Q370" s="5">
        <f>IF(NOT(ISBLANK(Spreadsheet!AN370)),VLOOKUP(Spreadsheet!AN370,'Drop Downs'!$P$2:$R$16,3,FALSE),0)</f>
        <v>0</v>
      </c>
      <c r="R370" s="5">
        <f>IF(NOT(ISBLANK(Spreadsheet!AN370)),VLOOKUP(Spreadsheet!AN370,'Drop Downs'!$P$2:$R$16,2,FALSE),0)</f>
        <v>0</v>
      </c>
      <c r="S370" s="5" t="str">
        <f>IF(OR(M370&gt;K370,N370&gt;L370,O370&gt;K370, Q370&gt;K370,N370&gt;L370, P370&gt;L370, R370&gt;L370),"Member currently has a coverage election over what he/she needs.  Please add more dependents or adjust the coverage election.","")&amp;(IF(AND(NOT(ISBLANK(Spreadsheet!C370)),NOT(ISBLANK(Spreadsheet!D370)),ISBLANK(Spreadsheet!E370)),"Dependent lacks a relationship to member.Please select one from the drop-down.",""))</f>
        <v/>
      </c>
      <c r="T370" s="5" t="b">
        <f t="shared" si="24"/>
        <v>1</v>
      </c>
      <c r="U370" s="5" t="b">
        <f>OR(ISBLANK(Spreadsheet!C370),IF(NOT(ISBLANK(Spreadsheet!D370)),NOT(ISBLANK(Spreadsheet!E370)),TRUE))</f>
        <v>1</v>
      </c>
      <c r="V370" s="5" t="b">
        <f>OR(ISBLANK(Spreadsheet!C370), NOT(ISBLANK(Spreadsheet!I370)))</f>
        <v>1</v>
      </c>
      <c r="W370" s="5" t="b">
        <f>OR(ISBLANK(Spreadsheet!D370),NOT(ISBLANK(Spreadsheet!C370)))</f>
        <v>1</v>
      </c>
      <c r="X370" s="155" t="str">
        <f>REPT("0",MIN(FIND({1,2,3,4,5,6,7,8,9},Spreadsheet!C370&amp;"123456789"))-1)&amp;IF(ISBLANK(Spreadsheet!C370),"",SUMPRODUCT(MID(0&amp;Spreadsheet!C370,LARGE(INDEX(ISNUMBER(--MID(Spreadsheet!C370,ROW($1:$225),1))*
 ROW($1:$225),0),ROW($1:$225))+1,1)*10^ROW($1:$225)/10))</f>
        <v/>
      </c>
      <c r="Y370" s="5" t="b">
        <f>IF(NOT(ISBLANK(Spreadsheet!C370)),IF(AND(ISNUMBER(VALUE(Spreadsheet!C370)), LEN(Spreadsheet!C370)=9),TRUE,FALSE),TRUE)</f>
        <v>1</v>
      </c>
      <c r="Z370" s="155" t="str">
        <f>REPT("0",MIN(FIND({1,2,3,4,5,6,7,8,9},Spreadsheet!D370&amp;"123456789"))-1)&amp;IF(ISBLANK(Spreadsheet!D370),"",SUMPRODUCT(MID(0&amp;Spreadsheet!D370,LARGE(INDEX(ISNUMBER(--MID(Spreadsheet!D370,ROW($1:$225),1))*
 ROW($1:$225),0),ROW($1:$225))+1,1)*10^ROW($1:$225)/10))</f>
        <v/>
      </c>
      <c r="AA370" s="5" t="b">
        <f>IF(AND(NOT(ISBLANK(Spreadsheet!D370)),NOT(ISBLANK(Spreadsheet!C370))),IF(AND(ISNUMBER(VALUE(Spreadsheet!D370)), LEN(Spreadsheet!D370)=9),TRUE,FALSE),IF(AND(NOT(ISBLANK(Spreadsheet!D370)),ISBLANK(Spreadsheet!C370)),FALSE,TRUE))</f>
        <v>1</v>
      </c>
      <c r="AB370" s="5" t="b">
        <f>OR(ISBLANK(Spreadsheet!Y370),IF(NOT(ISBLANK(Spreadsheet!Y370)),LEN(Spreadsheet!Y370)=10,ISNUMBER(VALUE(Spreadsheet!Y370))))</f>
        <v>1</v>
      </c>
      <c r="AC370" s="5" t="b">
        <f>OR(ISBLANK(Spreadsheet!AI370), AND(NOT(ISBLANK(Spreadsheet!AJ370)), NOT(ISNUMBER(SEARCH("Waive",Spreadsheet!AJ370)))))</f>
        <v>1</v>
      </c>
      <c r="AD370" s="5" t="b">
        <f>OR(ISBLANK(Spreadsheet!AK370), AND(NOT(ISBLANK(Spreadsheet!AL370)), NOT(ISNUMBER(SEARCH("Waive",Spreadsheet!AL370)))))</f>
        <v>1</v>
      </c>
      <c r="AE370" s="5" t="b">
        <f>OR(ISBLANK(Spreadsheet!AM370), AND(NOT(ISBLANK(Spreadsheet!AN370)), NOT(ISNUMBER(SEARCH("Waive", Spreadsheet!AN370)))))</f>
        <v>1</v>
      </c>
      <c r="AF370" s="5" t="b">
        <f>OR(ISBLANK(Spreadsheet!C370), NOT(ISBLANK(Spreadsheet!D370)),NOT(ISBLANK(Spreadsheet!L370)))</f>
        <v>1</v>
      </c>
      <c r="AG370" s="5" t="b">
        <f>IF(AND(NOT(ISBLANK(Spreadsheet!C370)), NOT(ISBLANK(Spreadsheet!D370)),Spreadsheet!C370&lt;&gt;Spreadsheet!D370),IF(ISERROR(VLOOKUP(Spreadsheet!C370, Spreadsheet!$C$6:'Spreadsheet'!$C369,1,FALSE)), FALSE, TRUE),TRUE)</f>
        <v>1</v>
      </c>
      <c r="AH370" s="5" t="b">
        <f>Spreadsheet!$B$2=Spreadsheet!AD370</f>
        <v>1</v>
      </c>
      <c r="AI370" s="5" t="b">
        <f>IF(ISBLANK(Spreadsheet!G370),TRUE,IF(OR(LEN(Spreadsheet!G370)&gt;1,ISNUMBER(VALUE(Spreadsheet!G370))),FALSE,TRUE))</f>
        <v>1</v>
      </c>
      <c r="AJ370" s="5" t="b">
        <f>OR(ISBLANK(Spreadsheet!C370), NOT(ISBLANK(Spreadsheet!B370)), NOT(ISBLANK(Spreadsheet!D370)))</f>
        <v>1</v>
      </c>
      <c r="AK370" s="5" t="b">
        <f t="array" ref="AK370">IF(OR(AND(ISBLANK(Spreadsheet!E370),ISBLANK(Spreadsheet!D370),NOT(ISBLANK(Spreadsheet!C370))),AND(ISBLANK(Spreadsheet!E370),ISBLANK(Spreadsheet!D370),ISBLANK(Spreadsheet!C370))),TRUE,ISNUMBER(MATCH(TRUE,EXACT(Spreadsheet!E370,Relationships),0)))</f>
        <v>1</v>
      </c>
      <c r="AL370" s="5" t="b">
        <f>IF(NOT(ISBLANK(Spreadsheet!C370)),IF(OR(ISBLANK(Spreadsheet!F370),LEN(Spreadsheet!F370)&gt;40),FALSE,TRUE),TRUE)</f>
        <v>1</v>
      </c>
      <c r="AM370" s="5" t="b">
        <f>IF(NOT(ISBLANK(Spreadsheet!C370)),IF(OR(ISBLANK(Spreadsheet!H370),LEN(Spreadsheet!H370)&gt;40),FALSE,TRUE),TRUE)</f>
        <v>1</v>
      </c>
      <c r="AN370" s="5" t="b">
        <f t="array" ref="AN370">IF(ISBLANK(Spreadsheet!I370),TRUE,ISNUMBER(MATCH(TRUE,EXACT(Spreadsheet!I370,GenderValues),0)))</f>
        <v>1</v>
      </c>
      <c r="AO370" s="5" t="b">
        <f ca="1">IF(ISERROR(DATEVALUE(TEXT(Spreadsheet!J370,"mm/dd/yyyy")) &gt; TODAY()),IF(AND(ISBLANK(Spreadsheet!J370),ISBLANK(Spreadsheet!C370)),TRUE,FALSE),IF(DATEVALUE(TEXT(Spreadsheet!J370,"mm/dd/yyyy")) &gt; TODAY(),FALSE,TRUE))</f>
        <v>1</v>
      </c>
      <c r="AP370" s="5" t="b">
        <f>OR(ISBLANK(Spreadsheet!K370),LEN(Spreadsheet!K370)&lt;=100)</f>
        <v>1</v>
      </c>
      <c r="AQ370" s="5" t="b">
        <f t="array" ref="AQ370">IF(OR(AND(ISBLANK(Spreadsheet!L370),ISBLANK(Spreadsheet!C370)),AND(NOT(ISBLANK(Spreadsheet!C370)),NOT(ISBLANK(Spreadsheet!D370)))),TRUE,ISNUMBER(MATCH(TRUE,EXACT(Spreadsheet!L370,MaritalStatus),0)))</f>
        <v>1</v>
      </c>
      <c r="AR370" s="5" t="b">
        <f ca="1">IF(ISERROR(DATEVALUE(TEXT(Spreadsheet!M370,"mm/dd/yyyy")) &gt; TODAY()),IF(ISBLANK(Spreadsheet!M370),TRUE,FALSE),IF(DATEVALUE(TEXT(Spreadsheet!M370,"mm/dd/yyyy")) &gt; TODAY(),FALSE,TRUE))</f>
        <v>1</v>
      </c>
      <c r="AS370" s="5" t="b">
        <f>OR(ISBLANK(Spreadsheet!N370),LEN(Spreadsheet!N370)&lt;=100)</f>
        <v>1</v>
      </c>
      <c r="AT370" s="5" t="b">
        <f>OR(ISBLANK(Spreadsheet!O370),UPPER(Spreadsheet!O370)="YES")</f>
        <v>1</v>
      </c>
      <c r="AU370" s="5" t="b">
        <f>OR(ISBLANK(Spreadsheet!P370),UPPER(Spreadsheet!P370)="YES")</f>
        <v>1</v>
      </c>
      <c r="AV370" s="5" t="b">
        <f t="array" ref="AV370">IF(ISBLANK(Spreadsheet!Q370),TRUE,ISNUMBER(MATCH(TRUE,EXACT(Spreadsheet!Q370,OnGroupsPriorIns),0)))</f>
        <v>1</v>
      </c>
      <c r="AW370" s="5" t="b">
        <f>OR(ISBLANK(Spreadsheet!R370),UPPER(Spreadsheet!R370)="YES")</f>
        <v>1</v>
      </c>
      <c r="AX370" s="5" t="b">
        <f>OR(ISBLANK(Spreadsheet!S370),UPPER(Spreadsheet!S370)="YES")</f>
        <v>1</v>
      </c>
      <c r="AY370" s="5" t="b">
        <f>OR(AND(ISBLANK(Spreadsheet!C370),LEN(Spreadsheet!T370)=0),AND(NOT(ISBLANK(Spreadsheet!C370)),LEN(Spreadsheet!T370)&gt;0,LEN(Spreadsheet!T370)&lt;=50))</f>
        <v>1</v>
      </c>
      <c r="AZ370" s="5" t="b">
        <f>OR(LEN(Spreadsheet!U370)=0,AND(LEN(Spreadsheet!U370)&gt;0,LEN(Spreadsheet!U370)&lt;=50))</f>
        <v>1</v>
      </c>
      <c r="BA370" s="5" t="b">
        <f>OR(AND(ISBLANK(Spreadsheet!C370),LEN(Spreadsheet!V370)=0),AND(NOT(ISBLANK(Spreadsheet!C370)),LEN(Spreadsheet!V370)&gt;0,LEN(Spreadsheet!V370)&lt;=50))</f>
        <v>1</v>
      </c>
      <c r="BB370" s="5" t="b">
        <f t="array" ref="BB370">IF(AND(ISBLANK(Spreadsheet!C370),LEN(Spreadsheet!W370)=0),TRUE,ISNUMBER(MATCH(TRUE,EXACT(Spreadsheet!W370,States),0)))</f>
        <v>1</v>
      </c>
      <c r="BC370" s="5" t="b">
        <f>OR(AND(ISBLANK(Spreadsheet!C370),LEN(Spreadsheet!X370)=0),AND(NOT(ISBLANK(Spreadsheet!C370)),LEN(Spreadsheet!X370)&gt;0,LEN(Spreadsheet!X370)=5,ISNUMBER(VALUE(Spreadsheet!X370))))</f>
        <v>1</v>
      </c>
      <c r="BD370" s="5" t="b">
        <f>OR(ISBLANK(Spreadsheet!Z370),LEN(Spreadsheet!Z370)&lt;=50)</f>
        <v>1</v>
      </c>
      <c r="BE370" s="5" t="b">
        <f>ISBLANK(Spreadsheet!AA370)</f>
        <v>1</v>
      </c>
      <c r="BF370" s="5" t="b">
        <f>ISBLANK(Spreadsheet!AB370)</f>
        <v>1</v>
      </c>
      <c r="BG370" s="5" t="b">
        <f>IF(ISERROR(DATEVALUE(TEXT(Spreadsheet!AC370,"mm/dd/yyyy")) &gt; DATEVALUE(TEXT(Spreadsheet!J370,"mm/dd/yyyy"))),IF(OR(AND(ISBLANK(Spreadsheet!AC370),ISBLANK(Spreadsheet!C370)),AND(NOT(ISBLANK(Spreadsheet!C370)),ISBLANK(Spreadsheet!AC370),NOT(ISBLANK(Spreadsheet!D370)))),TRUE,FALSE),IF(DATEVALUE(TEXT(Spreadsheet!AC370,"mm/dd/yyyy")) &gt; DATEVALUE(TEXT(Spreadsheet!J370,"mm/dd/yyyy")),TRUE,FALSE))</f>
        <v>1</v>
      </c>
      <c r="BH370" s="5" t="b">
        <f>OR(AND(ISBLANK(Spreadsheet!C370),ISBLANK(Spreadsheet!AE370)),AND(NOT(ISBLANK(Spreadsheet!C370)),NOT(ISBLANK(Spreadsheet!D370)),ISBLANK(Spreadsheet!AE370)),AND(NOT(ISBLANK(Spreadsheet!C370)),ISBLANK(Spreadsheet!D370),NOT(ISBLANK(Spreadsheet!AE370)),LEN(Spreadsheet!AE370)&lt;=100))</f>
        <v>1</v>
      </c>
      <c r="BI370" s="5" t="b">
        <f t="array" ref="BI370">IF(ISBLANK(Spreadsheet!AF370),TRUE,ISNUMBER(MATCH(TRUE,EXACT(Spreadsheet!AF370,CobraShortReasons),0)))</f>
        <v>1</v>
      </c>
      <c r="BJ370" s="5" t="b">
        <f ca="1">IF(ISERROR(DATEVALUE(TEXT(Spreadsheet!AG370,"mm/dd/yyyy")) &gt; TODAY()),IF(ISBLANK(Spreadsheet!AG370),TRUE,FALSE),IF(DATEVALUE(TEXT(Spreadsheet!AG370,"mm/dd/yyyy")) &gt; TODAY(),FALSE,TRUE))</f>
        <v>1</v>
      </c>
      <c r="BK370" s="5" t="b">
        <f>OR(ISBLANK(Spreadsheet!AH370),LEN(Spreadsheet!AH370)&lt;=25)</f>
        <v>1</v>
      </c>
      <c r="BL370" s="5" t="b">
        <f t="array" aca="1" ref="BL370" ca="1">IF(ISBLANK(Spreadsheet!AI370),TRUE,ISNUMBER(MATCH(TRUE,EXACT(Spreadsheet!AI370,INDIRECT(Spreadsheet!$D$2)),0)))</f>
        <v>1</v>
      </c>
      <c r="BM370" s="5" t="b">
        <f t="array" aca="1" ref="BM370" ca="1">IF(ISBLANK(Spreadsheet!AJ370),TRUE,ISNUMBER(MATCH(TRUE,EXACT(Spreadsheet!AJ370,INDIRECT(Spreadsheet!BJ370)),0)))</f>
        <v>1</v>
      </c>
      <c r="BN370" s="5" t="b">
        <f t="array" ref="BN370">IF(ISBLANK(Spreadsheet!AK370),TRUE,ISNUMBER(MATCH(TRUE,EXACT(Spreadsheet!AK370,DentalPlans),0)))</f>
        <v>1</v>
      </c>
      <c r="BO370" s="5" t="b">
        <f t="array" aca="1" ref="BO370" ca="1">IF(ISBLANK(Spreadsheet!AL370),TRUE,ISNUMBER(MATCH(TRUE,EXACT(Spreadsheet!AL370,INDIRECT(Spreadsheet!BK370)),0)))</f>
        <v>1</v>
      </c>
      <c r="BP370" s="5" t="b">
        <f t="array" ref="BP370">IF(ISBLANK(Spreadsheet!AM370),TRUE,ISNUMBER(MATCH(TRUE,EXACT(Spreadsheet!AM370,VisionPlans),0)))</f>
        <v>1</v>
      </c>
      <c r="BQ370" s="5" t="b">
        <f t="array" aca="1" ref="BQ370" ca="1">IF(ISBLANK(Spreadsheet!AN370),TRUE,ISNUMBER(MATCH(TRUE,EXACT(Spreadsheet!AN370,INDIRECT(Spreadsheet!BL370)),0)))</f>
        <v>1</v>
      </c>
      <c r="BR370" s="5" t="b">
        <f t="array" ref="BR370">IF(ISBLANK(Spreadsheet!AO370),TRUE,ISNUMBER(MATCH(TRUE,EXACT(Spreadsheet!AO370,LifeBenefitClasses),0)))</f>
        <v>1</v>
      </c>
      <c r="BS370" s="5" t="b">
        <f>IF(OR(ISBLANK(Spreadsheet!AO370), Spreadsheet!AO370="Waive"),IF(ISBLANK(Spreadsheet!AP370),TRUE,FALSE),IF(OR(AND(NOT(ISBLANK(Spreadsheet!AO370)),ISBLANK(Spreadsheet!AP370)),NOT(ISNUMBER(VALUE(Spreadsheet!AP370)))),FALSE,IF(OR(AND(Spreadsheet!AP370&lt;6,MOD(Spreadsheet!AP370*10,5)=0), MOD(Spreadsheet!AP370,5000)=0),TRUE,FALSE)))</f>
        <v>1</v>
      </c>
      <c r="BT370" s="5" t="b">
        <f t="array" ref="BT370">IF(ISBLANK(Spreadsheet!AQ370),TRUE,ISNUMBER(MATCH(TRUE,EXACT(Spreadsheet!AQ370,EnrollWaive),0)))</f>
        <v>1</v>
      </c>
      <c r="BU370" s="5" t="b">
        <f t="array" ref="BU370">IF(ISBLANK(Spreadsheet!AR370),TRUE,ISNUMBER(MATCH(TRUE,EXACT(Spreadsheet!AR370,LifeBenefitClasses),0)))</f>
        <v>1</v>
      </c>
      <c r="BV370" s="5" t="b">
        <f>IF(OR(ISBLANK(Spreadsheet!AR370), Spreadsheet!AR370="Waive"),IF(ISBLANK(Spreadsheet!AS370),TRUE,FALSE),IF(OR(AND(NOT(ISBLANK(Spreadsheet!AR370)),ISBLANK(Spreadsheet!AS370)),NOT(ISNUMBER(VALUE(Spreadsheet!AS370)))),FALSE,IF(OR(AND(Spreadsheet!AS370&lt;6,MOD(Spreadsheet!AS370*10,5)=0), MOD(Spreadsheet!AS370,10000)=0),TRUE,FALSE)))</f>
        <v>1</v>
      </c>
      <c r="BW370" s="5" t="b">
        <f t="array" ref="BW370">IF(ISBLANK(Spreadsheet!AT370),TRUE,ISNUMBER(MATCH(TRUE,EXACT(Spreadsheet!AT370,LifeBenefitClasses),0)))</f>
        <v>1</v>
      </c>
      <c r="BX370" s="5" t="b">
        <f>IF(OR(ISBLANK(Spreadsheet!AT370), Spreadsheet!AT370="Waive"),IF(ISBLANK(Spreadsheet!AU370),TRUE,FALSE),IF(OR(AND(NOT(ISBLANK(Spreadsheet!AT370)),ISBLANK(Spreadsheet!AU370)),NOT(ISNUMBER(VALUE(Spreadsheet!AU370)))),FALSE,IF(AND(NOT(OR(ISBLANK(Spreadsheet!AT370),Spreadsheet!AT370="Waive")),NOT(OR(ISBLANK(Spreadsheet!AR370),Spreadsheet!AR370="Waive")),MOD(Spreadsheet!AU370,5000)=0, Spreadsheet!AU370&lt;=(Spreadsheet!AS370*0.5)),TRUE,FALSE)))</f>
        <v>1</v>
      </c>
      <c r="BY370" s="5" t="b">
        <f t="array" ref="BY370">IF(ISBLANK(Spreadsheet!AV370),TRUE,ISNUMBER(MATCH(TRUE,EXACT(Spreadsheet!AV370,EnrollWaive),0)))</f>
        <v>1</v>
      </c>
      <c r="BZ370" s="5" t="b">
        <f t="array" ref="BZ370">IF(ISBLANK(Spreadsheet!AW370),TRUE,ISNUMBER(MATCH(TRUE,EXACT(Spreadsheet!AW370,LifeBenefitClasses),0)))</f>
        <v>1</v>
      </c>
      <c r="CA370" s="5" t="b">
        <f t="array" ref="CA370">IF(ISBLANK(Spreadsheet!AX370),TRUE,ISNUMBER(MATCH(TRUE,EXACT(Spreadsheet!AX370,LifeBenefitClasses),0)))</f>
        <v>1</v>
      </c>
      <c r="CB370" s="5" t="b">
        <f t="array" ref="CB370">IF(ISBLANK(Spreadsheet!AY370),TRUE,ISNUMBER(MATCH(TRUE,EXACT(Spreadsheet!AY370,LifeBenefitClasses),0)))</f>
        <v>1</v>
      </c>
      <c r="CC370" s="5" t="b">
        <f t="array" ref="CC370">IF(ISBLANK(Spreadsheet!AZ370),TRUE,ISNUMBER(MATCH(TRUE,EXACT(Spreadsheet!AZ370,LifeBenefitClasses),0)))</f>
        <v>1</v>
      </c>
      <c r="CD370" s="5" t="b">
        <f t="array" ref="CD370">IF(ISBLANK(Spreadsheet!BA370),TRUE,ISNUMBER(MATCH(TRUE,EXACT(Spreadsheet!BA370,LifeBenefitClasses),0)))</f>
        <v>1</v>
      </c>
      <c r="CE370" s="5" t="b">
        <f>IF(OR(ISBLANK(Spreadsheet!BA370), Spreadsheet!BA370="Waive"),IF(ISBLANK(Spreadsheet!BB370),TRUE,FALSE),IF(OR(AND(NOT(ISBLANK(Spreadsheet!BA370)),ISBLANK(Spreadsheet!BB370)),NOT(ISNUMBER(VALUE(Spreadsheet!BB370))),ISBLANK(Spreadsheet!BC370),NOT(ISNUMBER(VALUE(Spreadsheet!BC370)))),FALSE,IF(AND(Spreadsheet!BB370&gt;=50000,Spreadsheet!BB370&lt;=250000,MOD(Spreadsheet!BB370,10000)=0,Spreadsheet!BB370&lt;=(10*Spreadsheet!BC370)),TRUE,FALSE)))</f>
        <v>1</v>
      </c>
      <c r="CF370" s="5" t="b">
        <f>IF(NOT(ISBLANK(Spreadsheet!BC370)),AND(ISNUMBER(VALUE(Spreadsheet!BC370)),Spreadsheet!BC370&gt;0),AND(OR(ISBLANK(Spreadsheet!AO370),Spreadsheet!AO370="Waive",AND(NOT(OR(ISBLANK(Spreadsheet!AO370),Spreadsheet!AO370="Waive")),Spreadsheet!AP370&gt;=6)),OR(ISBLANK(Spreadsheet!AR370),AND(NOT(OR(ISBLANK(Spreadsheet!AR370),Spreadsheet!AR370="Waive")),Spreadsheet!AS370&gt;=6)),OR(ISBLANK(Spreadsheet!AW370)),OR(ISBLANK(Spreadsheet!AX370)),OR(ISBLANK(Spreadsheet!AY370)),OR(ISBLANK(Spreadsheet!AZ370)),OR(ISBLANK(Spreadsheet!BA370),Spreadsheet!BA370="Waive")))</f>
        <v>1</v>
      </c>
      <c r="CG370" s="5" t="b">
        <f t="shared" ca="1" si="25"/>
        <v>1</v>
      </c>
    </row>
    <row r="371" spans="8:85" x14ac:dyDescent="0.3">
      <c r="H371" s="5">
        <f t="shared" ca="1" si="22"/>
        <v>2</v>
      </c>
      <c r="I371" s="5" t="str">
        <f t="shared" ca="1" si="23"/>
        <v/>
      </c>
      <c r="J371" s="5" t="str">
        <f>IF(AND(NOT(ISBLANK(Spreadsheet!C371)),ISBLANK(Spreadsheet!D371)),Spreadsheet!F371&amp;" "&amp;Spreadsheet!H371,"")</f>
        <v/>
      </c>
      <c r="K371" s="5">
        <f>IF(AND(NOT(ISBLANK(Spreadsheet!C371)),ISBLANK(Spreadsheet!D371)),COUNTIFS(Spreadsheet!E372:E$786,"=Child",Spreadsheet!C372:C$786, "="&amp;Spreadsheet!C371) + COUNTIFS(Spreadsheet!E372:E$786,"=Step-child",Spreadsheet!C372:C$786, "="&amp;Spreadsheet!C371),0)</f>
        <v>0</v>
      </c>
      <c r="L371" s="5">
        <f>IF(NOT(ISBLANK(J371)),COUNTIFS(Spreadsheet!E372:E$786,"=Wife",Spreadsheet!C372:C$786, "="&amp;Spreadsheet!C371) + COUNTIFS(Spreadsheet!E372:E$786,"=Husband",Spreadsheet!C372:C$786, "="&amp;Spreadsheet!C371),0)</f>
        <v>0</v>
      </c>
      <c r="M371" s="5">
        <f>IF(NOT(ISBLANK(Spreadsheet!AJ371)),VLOOKUP(Spreadsheet!AJ371,'Drop Downs'!$P$2:$R$16,3,FALSE),0)</f>
        <v>0</v>
      </c>
      <c r="N371" s="5">
        <f>IF(NOT(ISBLANK(Spreadsheet!AJ371)), VLOOKUP(Spreadsheet!AJ371,'Drop Downs'!$P$2:$R$16,2,FALSE),0)</f>
        <v>0</v>
      </c>
      <c r="O371" s="5">
        <f>IF(NOT(ISBLANK(Spreadsheet!AL371)),VLOOKUP(Spreadsheet!AL371,'Drop Downs'!$P$2:$R$16,3,FALSE), 0)</f>
        <v>0</v>
      </c>
      <c r="P371" s="5">
        <f>IF(NOT(ISBLANK(Spreadsheet!AL371)),VLOOKUP(Spreadsheet!AL371,'Drop Downs'!$P$2:$R$16,2,FALSE),0)</f>
        <v>0</v>
      </c>
      <c r="Q371" s="5">
        <f>IF(NOT(ISBLANK(Spreadsheet!AN371)),VLOOKUP(Spreadsheet!AN371,'Drop Downs'!$P$2:$R$16,3,FALSE),0)</f>
        <v>0</v>
      </c>
      <c r="R371" s="5">
        <f>IF(NOT(ISBLANK(Spreadsheet!AN371)),VLOOKUP(Spreadsheet!AN371,'Drop Downs'!$P$2:$R$16,2,FALSE),0)</f>
        <v>0</v>
      </c>
      <c r="S371" s="5" t="str">
        <f>IF(OR(M371&gt;K371,N371&gt;L371,O371&gt;K371, Q371&gt;K371,N371&gt;L371, P371&gt;L371, R371&gt;L371),"Member currently has a coverage election over what he/she needs.  Please add more dependents or adjust the coverage election.","")&amp;(IF(AND(NOT(ISBLANK(Spreadsheet!C371)),NOT(ISBLANK(Spreadsheet!D371)),ISBLANK(Spreadsheet!E371)),"Dependent lacks a relationship to member.Please select one from the drop-down.",""))</f>
        <v/>
      </c>
      <c r="T371" s="5" t="b">
        <f t="shared" si="24"/>
        <v>1</v>
      </c>
      <c r="U371" s="5" t="b">
        <f>OR(ISBLANK(Spreadsheet!C371),IF(NOT(ISBLANK(Spreadsheet!D371)),NOT(ISBLANK(Spreadsheet!E371)),TRUE))</f>
        <v>1</v>
      </c>
      <c r="V371" s="5" t="b">
        <f>OR(ISBLANK(Spreadsheet!C371), NOT(ISBLANK(Spreadsheet!I371)))</f>
        <v>1</v>
      </c>
      <c r="W371" s="5" t="b">
        <f>OR(ISBLANK(Spreadsheet!D371),NOT(ISBLANK(Spreadsheet!C371)))</f>
        <v>1</v>
      </c>
      <c r="X371" s="155" t="str">
        <f>REPT("0",MIN(FIND({1,2,3,4,5,6,7,8,9},Spreadsheet!C371&amp;"123456789"))-1)&amp;IF(ISBLANK(Spreadsheet!C371),"",SUMPRODUCT(MID(0&amp;Spreadsheet!C371,LARGE(INDEX(ISNUMBER(--MID(Spreadsheet!C371,ROW($1:$225),1))*
 ROW($1:$225),0),ROW($1:$225))+1,1)*10^ROW($1:$225)/10))</f>
        <v/>
      </c>
      <c r="Y371" s="5" t="b">
        <f>IF(NOT(ISBLANK(Spreadsheet!C371)),IF(AND(ISNUMBER(VALUE(Spreadsheet!C371)), LEN(Spreadsheet!C371)=9),TRUE,FALSE),TRUE)</f>
        <v>1</v>
      </c>
      <c r="Z371" s="155" t="str">
        <f>REPT("0",MIN(FIND({1,2,3,4,5,6,7,8,9},Spreadsheet!D371&amp;"123456789"))-1)&amp;IF(ISBLANK(Spreadsheet!D371),"",SUMPRODUCT(MID(0&amp;Spreadsheet!D371,LARGE(INDEX(ISNUMBER(--MID(Spreadsheet!D371,ROW($1:$225),1))*
 ROW($1:$225),0),ROW($1:$225))+1,1)*10^ROW($1:$225)/10))</f>
        <v/>
      </c>
      <c r="AA371" s="5" t="b">
        <f>IF(AND(NOT(ISBLANK(Spreadsheet!D371)),NOT(ISBLANK(Spreadsheet!C371))),IF(AND(ISNUMBER(VALUE(Spreadsheet!D371)), LEN(Spreadsheet!D371)=9),TRUE,FALSE),IF(AND(NOT(ISBLANK(Spreadsheet!D371)),ISBLANK(Spreadsheet!C371)),FALSE,TRUE))</f>
        <v>1</v>
      </c>
      <c r="AB371" s="5" t="b">
        <f>OR(ISBLANK(Spreadsheet!Y371),IF(NOT(ISBLANK(Spreadsheet!Y371)),LEN(Spreadsheet!Y371)=10,ISNUMBER(VALUE(Spreadsheet!Y371))))</f>
        <v>1</v>
      </c>
      <c r="AC371" s="5" t="b">
        <f>OR(ISBLANK(Spreadsheet!AI371), AND(NOT(ISBLANK(Spreadsheet!AJ371)), NOT(ISNUMBER(SEARCH("Waive",Spreadsheet!AJ371)))))</f>
        <v>1</v>
      </c>
      <c r="AD371" s="5" t="b">
        <f>OR(ISBLANK(Spreadsheet!AK371), AND(NOT(ISBLANK(Spreadsheet!AL371)), NOT(ISNUMBER(SEARCH("Waive",Spreadsheet!AL371)))))</f>
        <v>1</v>
      </c>
      <c r="AE371" s="5" t="b">
        <f>OR(ISBLANK(Spreadsheet!AM371), AND(NOT(ISBLANK(Spreadsheet!AN371)), NOT(ISNUMBER(SEARCH("Waive", Spreadsheet!AN371)))))</f>
        <v>1</v>
      </c>
      <c r="AF371" s="5" t="b">
        <f>OR(ISBLANK(Spreadsheet!C371), NOT(ISBLANK(Spreadsheet!D371)),NOT(ISBLANK(Spreadsheet!L371)))</f>
        <v>1</v>
      </c>
      <c r="AG371" s="5" t="b">
        <f>IF(AND(NOT(ISBLANK(Spreadsheet!C371)), NOT(ISBLANK(Spreadsheet!D371)),Spreadsheet!C371&lt;&gt;Spreadsheet!D371),IF(ISERROR(VLOOKUP(Spreadsheet!C371, Spreadsheet!$C$6:'Spreadsheet'!$C370,1,FALSE)), FALSE, TRUE),TRUE)</f>
        <v>1</v>
      </c>
      <c r="AH371" s="5" t="b">
        <f>Spreadsheet!$B$2=Spreadsheet!AD371</f>
        <v>1</v>
      </c>
      <c r="AI371" s="5" t="b">
        <f>IF(ISBLANK(Spreadsheet!G371),TRUE,IF(OR(LEN(Spreadsheet!G371)&gt;1,ISNUMBER(VALUE(Spreadsheet!G371))),FALSE,TRUE))</f>
        <v>1</v>
      </c>
      <c r="AJ371" s="5" t="b">
        <f>OR(ISBLANK(Spreadsheet!C371), NOT(ISBLANK(Spreadsheet!B371)), NOT(ISBLANK(Spreadsheet!D371)))</f>
        <v>1</v>
      </c>
      <c r="AK371" s="5" t="b">
        <f t="array" ref="AK371">IF(OR(AND(ISBLANK(Spreadsheet!E371),ISBLANK(Spreadsheet!D371),NOT(ISBLANK(Spreadsheet!C371))),AND(ISBLANK(Spreadsheet!E371),ISBLANK(Spreadsheet!D371),ISBLANK(Spreadsheet!C371))),TRUE,ISNUMBER(MATCH(TRUE,EXACT(Spreadsheet!E371,Relationships),0)))</f>
        <v>1</v>
      </c>
      <c r="AL371" s="5" t="b">
        <f>IF(NOT(ISBLANK(Spreadsheet!C371)),IF(OR(ISBLANK(Spreadsheet!F371),LEN(Spreadsheet!F371)&gt;40),FALSE,TRUE),TRUE)</f>
        <v>1</v>
      </c>
      <c r="AM371" s="5" t="b">
        <f>IF(NOT(ISBLANK(Spreadsheet!C371)),IF(OR(ISBLANK(Spreadsheet!H371),LEN(Spreadsheet!H371)&gt;40),FALSE,TRUE),TRUE)</f>
        <v>1</v>
      </c>
      <c r="AN371" s="5" t="b">
        <f t="array" ref="AN371">IF(ISBLANK(Spreadsheet!I371),TRUE,ISNUMBER(MATCH(TRUE,EXACT(Spreadsheet!I371,GenderValues),0)))</f>
        <v>1</v>
      </c>
      <c r="AO371" s="5" t="b">
        <f ca="1">IF(ISERROR(DATEVALUE(TEXT(Spreadsheet!J371,"mm/dd/yyyy")) &gt; TODAY()),IF(AND(ISBLANK(Spreadsheet!J371),ISBLANK(Spreadsheet!C371)),TRUE,FALSE),IF(DATEVALUE(TEXT(Spreadsheet!J371,"mm/dd/yyyy")) &gt; TODAY(),FALSE,TRUE))</f>
        <v>1</v>
      </c>
      <c r="AP371" s="5" t="b">
        <f>OR(ISBLANK(Spreadsheet!K371),LEN(Spreadsheet!K371)&lt;=100)</f>
        <v>1</v>
      </c>
      <c r="AQ371" s="5" t="b">
        <f t="array" ref="AQ371">IF(OR(AND(ISBLANK(Spreadsheet!L371),ISBLANK(Spreadsheet!C371)),AND(NOT(ISBLANK(Spreadsheet!C371)),NOT(ISBLANK(Spreadsheet!D371)))),TRUE,ISNUMBER(MATCH(TRUE,EXACT(Spreadsheet!L371,MaritalStatus),0)))</f>
        <v>1</v>
      </c>
      <c r="AR371" s="5" t="b">
        <f ca="1">IF(ISERROR(DATEVALUE(TEXT(Spreadsheet!M371,"mm/dd/yyyy")) &gt; TODAY()),IF(ISBLANK(Spreadsheet!M371),TRUE,FALSE),IF(DATEVALUE(TEXT(Spreadsheet!M371,"mm/dd/yyyy")) &gt; TODAY(),FALSE,TRUE))</f>
        <v>1</v>
      </c>
      <c r="AS371" s="5" t="b">
        <f>OR(ISBLANK(Spreadsheet!N371),LEN(Spreadsheet!N371)&lt;=100)</f>
        <v>1</v>
      </c>
      <c r="AT371" s="5" t="b">
        <f>OR(ISBLANK(Spreadsheet!O371),UPPER(Spreadsheet!O371)="YES")</f>
        <v>1</v>
      </c>
      <c r="AU371" s="5" t="b">
        <f>OR(ISBLANK(Spreadsheet!P371),UPPER(Spreadsheet!P371)="YES")</f>
        <v>1</v>
      </c>
      <c r="AV371" s="5" t="b">
        <f t="array" ref="AV371">IF(ISBLANK(Spreadsheet!Q371),TRUE,ISNUMBER(MATCH(TRUE,EXACT(Spreadsheet!Q371,OnGroupsPriorIns),0)))</f>
        <v>1</v>
      </c>
      <c r="AW371" s="5" t="b">
        <f>OR(ISBLANK(Spreadsheet!R371),UPPER(Spreadsheet!R371)="YES")</f>
        <v>1</v>
      </c>
      <c r="AX371" s="5" t="b">
        <f>OR(ISBLANK(Spreadsheet!S371),UPPER(Spreadsheet!S371)="YES")</f>
        <v>1</v>
      </c>
      <c r="AY371" s="5" t="b">
        <f>OR(AND(ISBLANK(Spreadsheet!C371),LEN(Spreadsheet!T371)=0),AND(NOT(ISBLANK(Spreadsheet!C371)),LEN(Spreadsheet!T371)&gt;0,LEN(Spreadsheet!T371)&lt;=50))</f>
        <v>1</v>
      </c>
      <c r="AZ371" s="5" t="b">
        <f>OR(LEN(Spreadsheet!U371)=0,AND(LEN(Spreadsheet!U371)&gt;0,LEN(Spreadsheet!U371)&lt;=50))</f>
        <v>1</v>
      </c>
      <c r="BA371" s="5" t="b">
        <f>OR(AND(ISBLANK(Spreadsheet!C371),LEN(Spreadsheet!V371)=0),AND(NOT(ISBLANK(Spreadsheet!C371)),LEN(Spreadsheet!V371)&gt;0,LEN(Spreadsheet!V371)&lt;=50))</f>
        <v>1</v>
      </c>
      <c r="BB371" s="5" t="b">
        <f t="array" ref="BB371">IF(AND(ISBLANK(Spreadsheet!C371),LEN(Spreadsheet!W371)=0),TRUE,ISNUMBER(MATCH(TRUE,EXACT(Spreadsheet!W371,States),0)))</f>
        <v>1</v>
      </c>
      <c r="BC371" s="5" t="b">
        <f>OR(AND(ISBLANK(Spreadsheet!C371),LEN(Spreadsheet!X371)=0),AND(NOT(ISBLANK(Spreadsheet!C371)),LEN(Spreadsheet!X371)&gt;0,LEN(Spreadsheet!X371)=5,ISNUMBER(VALUE(Spreadsheet!X371))))</f>
        <v>1</v>
      </c>
      <c r="BD371" s="5" t="b">
        <f>OR(ISBLANK(Spreadsheet!Z371),LEN(Spreadsheet!Z371)&lt;=50)</f>
        <v>1</v>
      </c>
      <c r="BE371" s="5" t="b">
        <f>ISBLANK(Spreadsheet!AA371)</f>
        <v>1</v>
      </c>
      <c r="BF371" s="5" t="b">
        <f>ISBLANK(Spreadsheet!AB371)</f>
        <v>1</v>
      </c>
      <c r="BG371" s="5" t="b">
        <f>IF(ISERROR(DATEVALUE(TEXT(Spreadsheet!AC371,"mm/dd/yyyy")) &gt; DATEVALUE(TEXT(Spreadsheet!J371,"mm/dd/yyyy"))),IF(OR(AND(ISBLANK(Spreadsheet!AC371),ISBLANK(Spreadsheet!C371)),AND(NOT(ISBLANK(Spreadsheet!C371)),ISBLANK(Spreadsheet!AC371),NOT(ISBLANK(Spreadsheet!D371)))),TRUE,FALSE),IF(DATEVALUE(TEXT(Spreadsheet!AC371,"mm/dd/yyyy")) &gt; DATEVALUE(TEXT(Spreadsheet!J371,"mm/dd/yyyy")),TRUE,FALSE))</f>
        <v>1</v>
      </c>
      <c r="BH371" s="5" t="b">
        <f>OR(AND(ISBLANK(Spreadsheet!C371),ISBLANK(Spreadsheet!AE371)),AND(NOT(ISBLANK(Spreadsheet!C371)),NOT(ISBLANK(Spreadsheet!D371)),ISBLANK(Spreadsheet!AE371)),AND(NOT(ISBLANK(Spreadsheet!C371)),ISBLANK(Spreadsheet!D371),NOT(ISBLANK(Spreadsheet!AE371)),LEN(Spreadsheet!AE371)&lt;=100))</f>
        <v>1</v>
      </c>
      <c r="BI371" s="5" t="b">
        <f t="array" ref="BI371">IF(ISBLANK(Spreadsheet!AF371),TRUE,ISNUMBER(MATCH(TRUE,EXACT(Spreadsheet!AF371,CobraShortReasons),0)))</f>
        <v>1</v>
      </c>
      <c r="BJ371" s="5" t="b">
        <f ca="1">IF(ISERROR(DATEVALUE(TEXT(Spreadsheet!AG371,"mm/dd/yyyy")) &gt; TODAY()),IF(ISBLANK(Spreadsheet!AG371),TRUE,FALSE),IF(DATEVALUE(TEXT(Spreadsheet!AG371,"mm/dd/yyyy")) &gt; TODAY(),FALSE,TRUE))</f>
        <v>1</v>
      </c>
      <c r="BK371" s="5" t="b">
        <f>OR(ISBLANK(Spreadsheet!AH371),LEN(Spreadsheet!AH371)&lt;=25)</f>
        <v>1</v>
      </c>
      <c r="BL371" s="5" t="b">
        <f t="array" aca="1" ref="BL371" ca="1">IF(ISBLANK(Spreadsheet!AI371),TRUE,ISNUMBER(MATCH(TRUE,EXACT(Spreadsheet!AI371,INDIRECT(Spreadsheet!$D$2)),0)))</f>
        <v>1</v>
      </c>
      <c r="BM371" s="5" t="b">
        <f t="array" aca="1" ref="BM371" ca="1">IF(ISBLANK(Spreadsheet!AJ371),TRUE,ISNUMBER(MATCH(TRUE,EXACT(Spreadsheet!AJ371,INDIRECT(Spreadsheet!BJ371)),0)))</f>
        <v>1</v>
      </c>
      <c r="BN371" s="5" t="b">
        <f t="array" ref="BN371">IF(ISBLANK(Spreadsheet!AK371),TRUE,ISNUMBER(MATCH(TRUE,EXACT(Spreadsheet!AK371,DentalPlans),0)))</f>
        <v>1</v>
      </c>
      <c r="BO371" s="5" t="b">
        <f t="array" aca="1" ref="BO371" ca="1">IF(ISBLANK(Spreadsheet!AL371),TRUE,ISNUMBER(MATCH(TRUE,EXACT(Spreadsheet!AL371,INDIRECT(Spreadsheet!BK371)),0)))</f>
        <v>1</v>
      </c>
      <c r="BP371" s="5" t="b">
        <f t="array" ref="BP371">IF(ISBLANK(Spreadsheet!AM371),TRUE,ISNUMBER(MATCH(TRUE,EXACT(Spreadsheet!AM371,VisionPlans),0)))</f>
        <v>1</v>
      </c>
      <c r="BQ371" s="5" t="b">
        <f t="array" aca="1" ref="BQ371" ca="1">IF(ISBLANK(Spreadsheet!AN371),TRUE,ISNUMBER(MATCH(TRUE,EXACT(Spreadsheet!AN371,INDIRECT(Spreadsheet!BL371)),0)))</f>
        <v>1</v>
      </c>
      <c r="BR371" s="5" t="b">
        <f t="array" ref="BR371">IF(ISBLANK(Spreadsheet!AO371),TRUE,ISNUMBER(MATCH(TRUE,EXACT(Spreadsheet!AO371,LifeBenefitClasses),0)))</f>
        <v>1</v>
      </c>
      <c r="BS371" s="5" t="b">
        <f>IF(OR(ISBLANK(Spreadsheet!AO371), Spreadsheet!AO371="Waive"),IF(ISBLANK(Spreadsheet!AP371),TRUE,FALSE),IF(OR(AND(NOT(ISBLANK(Spreadsheet!AO371)),ISBLANK(Spreadsheet!AP371)),NOT(ISNUMBER(VALUE(Spreadsheet!AP371)))),FALSE,IF(OR(AND(Spreadsheet!AP371&lt;6,MOD(Spreadsheet!AP371*10,5)=0), MOD(Spreadsheet!AP371,5000)=0),TRUE,FALSE)))</f>
        <v>1</v>
      </c>
      <c r="BT371" s="5" t="b">
        <f t="array" ref="BT371">IF(ISBLANK(Spreadsheet!AQ371),TRUE,ISNUMBER(MATCH(TRUE,EXACT(Spreadsheet!AQ371,EnrollWaive),0)))</f>
        <v>1</v>
      </c>
      <c r="BU371" s="5" t="b">
        <f t="array" ref="BU371">IF(ISBLANK(Spreadsheet!AR371),TRUE,ISNUMBER(MATCH(TRUE,EXACT(Spreadsheet!AR371,LifeBenefitClasses),0)))</f>
        <v>1</v>
      </c>
      <c r="BV371" s="5" t="b">
        <f>IF(OR(ISBLANK(Spreadsheet!AR371), Spreadsheet!AR371="Waive"),IF(ISBLANK(Spreadsheet!AS371),TRUE,FALSE),IF(OR(AND(NOT(ISBLANK(Spreadsheet!AR371)),ISBLANK(Spreadsheet!AS371)),NOT(ISNUMBER(VALUE(Spreadsheet!AS371)))),FALSE,IF(OR(AND(Spreadsheet!AS371&lt;6,MOD(Spreadsheet!AS371*10,5)=0), MOD(Spreadsheet!AS371,10000)=0),TRUE,FALSE)))</f>
        <v>1</v>
      </c>
      <c r="BW371" s="5" t="b">
        <f t="array" ref="BW371">IF(ISBLANK(Spreadsheet!AT371),TRUE,ISNUMBER(MATCH(TRUE,EXACT(Spreadsheet!AT371,LifeBenefitClasses),0)))</f>
        <v>1</v>
      </c>
      <c r="BX371" s="5" t="b">
        <f>IF(OR(ISBLANK(Spreadsheet!AT371), Spreadsheet!AT371="Waive"),IF(ISBLANK(Spreadsheet!AU371),TRUE,FALSE),IF(OR(AND(NOT(ISBLANK(Spreadsheet!AT371)),ISBLANK(Spreadsheet!AU371)),NOT(ISNUMBER(VALUE(Spreadsheet!AU371)))),FALSE,IF(AND(NOT(OR(ISBLANK(Spreadsheet!AT371),Spreadsheet!AT371="Waive")),NOT(OR(ISBLANK(Spreadsheet!AR371),Spreadsheet!AR371="Waive")),MOD(Spreadsheet!AU371,5000)=0, Spreadsheet!AU371&lt;=(Spreadsheet!AS371*0.5)),TRUE,FALSE)))</f>
        <v>1</v>
      </c>
      <c r="BY371" s="5" t="b">
        <f t="array" ref="BY371">IF(ISBLANK(Spreadsheet!AV371),TRUE,ISNUMBER(MATCH(TRUE,EXACT(Spreadsheet!AV371,EnrollWaive),0)))</f>
        <v>1</v>
      </c>
      <c r="BZ371" s="5" t="b">
        <f t="array" ref="BZ371">IF(ISBLANK(Spreadsheet!AW371),TRUE,ISNUMBER(MATCH(TRUE,EXACT(Spreadsheet!AW371,LifeBenefitClasses),0)))</f>
        <v>1</v>
      </c>
      <c r="CA371" s="5" t="b">
        <f t="array" ref="CA371">IF(ISBLANK(Spreadsheet!AX371),TRUE,ISNUMBER(MATCH(TRUE,EXACT(Spreadsheet!AX371,LifeBenefitClasses),0)))</f>
        <v>1</v>
      </c>
      <c r="CB371" s="5" t="b">
        <f t="array" ref="CB371">IF(ISBLANK(Spreadsheet!AY371),TRUE,ISNUMBER(MATCH(TRUE,EXACT(Spreadsheet!AY371,LifeBenefitClasses),0)))</f>
        <v>1</v>
      </c>
      <c r="CC371" s="5" t="b">
        <f t="array" ref="CC371">IF(ISBLANK(Spreadsheet!AZ371),TRUE,ISNUMBER(MATCH(TRUE,EXACT(Spreadsheet!AZ371,LifeBenefitClasses),0)))</f>
        <v>1</v>
      </c>
      <c r="CD371" s="5" t="b">
        <f t="array" ref="CD371">IF(ISBLANK(Spreadsheet!BA371),TRUE,ISNUMBER(MATCH(TRUE,EXACT(Spreadsheet!BA371,LifeBenefitClasses),0)))</f>
        <v>1</v>
      </c>
      <c r="CE371" s="5" t="b">
        <f>IF(OR(ISBLANK(Spreadsheet!BA371), Spreadsheet!BA371="Waive"),IF(ISBLANK(Spreadsheet!BB371),TRUE,FALSE),IF(OR(AND(NOT(ISBLANK(Spreadsheet!BA371)),ISBLANK(Spreadsheet!BB371)),NOT(ISNUMBER(VALUE(Spreadsheet!BB371))),ISBLANK(Spreadsheet!BC371),NOT(ISNUMBER(VALUE(Spreadsheet!BC371)))),FALSE,IF(AND(Spreadsheet!BB371&gt;=50000,Spreadsheet!BB371&lt;=250000,MOD(Spreadsheet!BB371,10000)=0,Spreadsheet!BB371&lt;=(10*Spreadsheet!BC371)),TRUE,FALSE)))</f>
        <v>1</v>
      </c>
      <c r="CF371" s="5" t="b">
        <f>IF(NOT(ISBLANK(Spreadsheet!BC371)),AND(ISNUMBER(VALUE(Spreadsheet!BC371)),Spreadsheet!BC371&gt;0),AND(OR(ISBLANK(Spreadsheet!AO371),Spreadsheet!AO371="Waive",AND(NOT(OR(ISBLANK(Spreadsheet!AO371),Spreadsheet!AO371="Waive")),Spreadsheet!AP371&gt;=6)),OR(ISBLANK(Spreadsheet!AR371),AND(NOT(OR(ISBLANK(Spreadsheet!AR371),Spreadsheet!AR371="Waive")),Spreadsheet!AS371&gt;=6)),OR(ISBLANK(Spreadsheet!AW371)),OR(ISBLANK(Spreadsheet!AX371)),OR(ISBLANK(Spreadsheet!AY371)),OR(ISBLANK(Spreadsheet!AZ371)),OR(ISBLANK(Spreadsheet!BA371),Spreadsheet!BA371="Waive")))</f>
        <v>1</v>
      </c>
      <c r="CG371" s="5" t="b">
        <f t="shared" ca="1" si="25"/>
        <v>1</v>
      </c>
    </row>
    <row r="372" spans="8:85" x14ac:dyDescent="0.3">
      <c r="H372" s="5">
        <f t="shared" ca="1" si="22"/>
        <v>2</v>
      </c>
      <c r="I372" s="5" t="str">
        <f t="shared" ca="1" si="23"/>
        <v/>
      </c>
      <c r="J372" s="5" t="str">
        <f>IF(AND(NOT(ISBLANK(Spreadsheet!C372)),ISBLANK(Spreadsheet!D372)),Spreadsheet!F372&amp;" "&amp;Spreadsheet!H372,"")</f>
        <v/>
      </c>
      <c r="K372" s="5">
        <f>IF(AND(NOT(ISBLANK(Spreadsheet!C372)),ISBLANK(Spreadsheet!D372)),COUNTIFS(Spreadsheet!E373:E$786,"=Child",Spreadsheet!C373:C$786, "="&amp;Spreadsheet!C372) + COUNTIFS(Spreadsheet!E373:E$786,"=Step-child",Spreadsheet!C373:C$786, "="&amp;Spreadsheet!C372),0)</f>
        <v>0</v>
      </c>
      <c r="L372" s="5">
        <f>IF(NOT(ISBLANK(J372)),COUNTIFS(Spreadsheet!E373:E$786,"=Wife",Spreadsheet!C373:C$786, "="&amp;Spreadsheet!C372) + COUNTIFS(Spreadsheet!E373:E$786,"=Husband",Spreadsheet!C373:C$786, "="&amp;Spreadsheet!C372),0)</f>
        <v>0</v>
      </c>
      <c r="M372" s="5">
        <f>IF(NOT(ISBLANK(Spreadsheet!AJ372)),VLOOKUP(Spreadsheet!AJ372,'Drop Downs'!$P$2:$R$16,3,FALSE),0)</f>
        <v>0</v>
      </c>
      <c r="N372" s="5">
        <f>IF(NOT(ISBLANK(Spreadsheet!AJ372)), VLOOKUP(Spreadsheet!AJ372,'Drop Downs'!$P$2:$R$16,2,FALSE),0)</f>
        <v>0</v>
      </c>
      <c r="O372" s="5">
        <f>IF(NOT(ISBLANK(Spreadsheet!AL372)),VLOOKUP(Spreadsheet!AL372,'Drop Downs'!$P$2:$R$16,3,FALSE), 0)</f>
        <v>0</v>
      </c>
      <c r="P372" s="5">
        <f>IF(NOT(ISBLANK(Spreadsheet!AL372)),VLOOKUP(Spreadsheet!AL372,'Drop Downs'!$P$2:$R$16,2,FALSE),0)</f>
        <v>0</v>
      </c>
      <c r="Q372" s="5">
        <f>IF(NOT(ISBLANK(Spreadsheet!AN372)),VLOOKUP(Spreadsheet!AN372,'Drop Downs'!$P$2:$R$16,3,FALSE),0)</f>
        <v>0</v>
      </c>
      <c r="R372" s="5">
        <f>IF(NOT(ISBLANK(Spreadsheet!AN372)),VLOOKUP(Spreadsheet!AN372,'Drop Downs'!$P$2:$R$16,2,FALSE),0)</f>
        <v>0</v>
      </c>
      <c r="S372" s="5" t="str">
        <f>IF(OR(M372&gt;K372,N372&gt;L372,O372&gt;K372, Q372&gt;K372,N372&gt;L372, P372&gt;L372, R372&gt;L372),"Member currently has a coverage election over what he/she needs.  Please add more dependents or adjust the coverage election.","")&amp;(IF(AND(NOT(ISBLANK(Spreadsheet!C372)),NOT(ISBLANK(Spreadsheet!D372)),ISBLANK(Spreadsheet!E372)),"Dependent lacks a relationship to member.Please select one from the drop-down.",""))</f>
        <v/>
      </c>
      <c r="T372" s="5" t="b">
        <f t="shared" si="24"/>
        <v>1</v>
      </c>
      <c r="U372" s="5" t="b">
        <f>OR(ISBLANK(Spreadsheet!C372),IF(NOT(ISBLANK(Spreadsheet!D372)),NOT(ISBLANK(Spreadsheet!E372)),TRUE))</f>
        <v>1</v>
      </c>
      <c r="V372" s="5" t="b">
        <f>OR(ISBLANK(Spreadsheet!C372), NOT(ISBLANK(Spreadsheet!I372)))</f>
        <v>1</v>
      </c>
      <c r="W372" s="5" t="b">
        <f>OR(ISBLANK(Spreadsheet!D372),NOT(ISBLANK(Spreadsheet!C372)))</f>
        <v>1</v>
      </c>
      <c r="X372" s="155" t="str">
        <f>REPT("0",MIN(FIND({1,2,3,4,5,6,7,8,9},Spreadsheet!C372&amp;"123456789"))-1)&amp;IF(ISBLANK(Spreadsheet!C372),"",SUMPRODUCT(MID(0&amp;Spreadsheet!C372,LARGE(INDEX(ISNUMBER(--MID(Spreadsheet!C372,ROW($1:$225),1))*
 ROW($1:$225),0),ROW($1:$225))+1,1)*10^ROW($1:$225)/10))</f>
        <v/>
      </c>
      <c r="Y372" s="5" t="b">
        <f>IF(NOT(ISBLANK(Spreadsheet!C372)),IF(AND(ISNUMBER(VALUE(Spreadsheet!C372)), LEN(Spreadsheet!C372)=9),TRUE,FALSE),TRUE)</f>
        <v>1</v>
      </c>
      <c r="Z372" s="155" t="str">
        <f>REPT("0",MIN(FIND({1,2,3,4,5,6,7,8,9},Spreadsheet!D372&amp;"123456789"))-1)&amp;IF(ISBLANK(Spreadsheet!D372),"",SUMPRODUCT(MID(0&amp;Spreadsheet!D372,LARGE(INDEX(ISNUMBER(--MID(Spreadsheet!D372,ROW($1:$225),1))*
 ROW($1:$225),0),ROW($1:$225))+1,1)*10^ROW($1:$225)/10))</f>
        <v/>
      </c>
      <c r="AA372" s="5" t="b">
        <f>IF(AND(NOT(ISBLANK(Spreadsheet!D372)),NOT(ISBLANK(Spreadsheet!C372))),IF(AND(ISNUMBER(VALUE(Spreadsheet!D372)), LEN(Spreadsheet!D372)=9),TRUE,FALSE),IF(AND(NOT(ISBLANK(Spreadsheet!D372)),ISBLANK(Spreadsheet!C372)),FALSE,TRUE))</f>
        <v>1</v>
      </c>
      <c r="AB372" s="5" t="b">
        <f>OR(ISBLANK(Spreadsheet!Y372),IF(NOT(ISBLANK(Spreadsheet!Y372)),LEN(Spreadsheet!Y372)=10,ISNUMBER(VALUE(Spreadsheet!Y372))))</f>
        <v>1</v>
      </c>
      <c r="AC372" s="5" t="b">
        <f>OR(ISBLANK(Spreadsheet!AI372), AND(NOT(ISBLANK(Spreadsheet!AJ372)), NOT(ISNUMBER(SEARCH("Waive",Spreadsheet!AJ372)))))</f>
        <v>1</v>
      </c>
      <c r="AD372" s="5" t="b">
        <f>OR(ISBLANK(Spreadsheet!AK372), AND(NOT(ISBLANK(Spreadsheet!AL372)), NOT(ISNUMBER(SEARCH("Waive",Spreadsheet!AL372)))))</f>
        <v>1</v>
      </c>
      <c r="AE372" s="5" t="b">
        <f>OR(ISBLANK(Spreadsheet!AM372), AND(NOT(ISBLANK(Spreadsheet!AN372)), NOT(ISNUMBER(SEARCH("Waive", Spreadsheet!AN372)))))</f>
        <v>1</v>
      </c>
      <c r="AF372" s="5" t="b">
        <f>OR(ISBLANK(Spreadsheet!C372), NOT(ISBLANK(Spreadsheet!D372)),NOT(ISBLANK(Spreadsheet!L372)))</f>
        <v>1</v>
      </c>
      <c r="AG372" s="5" t="b">
        <f>IF(AND(NOT(ISBLANK(Spreadsheet!C372)), NOT(ISBLANK(Spreadsheet!D372)),Spreadsheet!C372&lt;&gt;Spreadsheet!D372),IF(ISERROR(VLOOKUP(Spreadsheet!C372, Spreadsheet!$C$6:'Spreadsheet'!$C371,1,FALSE)), FALSE, TRUE),TRUE)</f>
        <v>1</v>
      </c>
      <c r="AH372" s="5" t="b">
        <f>Spreadsheet!$B$2=Spreadsheet!AD372</f>
        <v>1</v>
      </c>
      <c r="AI372" s="5" t="b">
        <f>IF(ISBLANK(Spreadsheet!G372),TRUE,IF(OR(LEN(Spreadsheet!G372)&gt;1,ISNUMBER(VALUE(Spreadsheet!G372))),FALSE,TRUE))</f>
        <v>1</v>
      </c>
      <c r="AJ372" s="5" t="b">
        <f>OR(ISBLANK(Spreadsheet!C372), NOT(ISBLANK(Spreadsheet!B372)), NOT(ISBLANK(Spreadsheet!D372)))</f>
        <v>1</v>
      </c>
      <c r="AK372" s="5" t="b">
        <f t="array" ref="AK372">IF(OR(AND(ISBLANK(Spreadsheet!E372),ISBLANK(Spreadsheet!D372),NOT(ISBLANK(Spreadsheet!C372))),AND(ISBLANK(Spreadsheet!E372),ISBLANK(Spreadsheet!D372),ISBLANK(Spreadsheet!C372))),TRUE,ISNUMBER(MATCH(TRUE,EXACT(Spreadsheet!E372,Relationships),0)))</f>
        <v>1</v>
      </c>
      <c r="AL372" s="5" t="b">
        <f>IF(NOT(ISBLANK(Spreadsheet!C372)),IF(OR(ISBLANK(Spreadsheet!F372),LEN(Spreadsheet!F372)&gt;40),FALSE,TRUE),TRUE)</f>
        <v>1</v>
      </c>
      <c r="AM372" s="5" t="b">
        <f>IF(NOT(ISBLANK(Spreadsheet!C372)),IF(OR(ISBLANK(Spreadsheet!H372),LEN(Spreadsheet!H372)&gt;40),FALSE,TRUE),TRUE)</f>
        <v>1</v>
      </c>
      <c r="AN372" s="5" t="b">
        <f t="array" ref="AN372">IF(ISBLANK(Spreadsheet!I372),TRUE,ISNUMBER(MATCH(TRUE,EXACT(Spreadsheet!I372,GenderValues),0)))</f>
        <v>1</v>
      </c>
      <c r="AO372" s="5" t="b">
        <f ca="1">IF(ISERROR(DATEVALUE(TEXT(Spreadsheet!J372,"mm/dd/yyyy")) &gt; TODAY()),IF(AND(ISBLANK(Spreadsheet!J372),ISBLANK(Spreadsheet!C372)),TRUE,FALSE),IF(DATEVALUE(TEXT(Spreadsheet!J372,"mm/dd/yyyy")) &gt; TODAY(),FALSE,TRUE))</f>
        <v>1</v>
      </c>
      <c r="AP372" s="5" t="b">
        <f>OR(ISBLANK(Spreadsheet!K372),LEN(Spreadsheet!K372)&lt;=100)</f>
        <v>1</v>
      </c>
      <c r="AQ372" s="5" t="b">
        <f t="array" ref="AQ372">IF(OR(AND(ISBLANK(Spreadsheet!L372),ISBLANK(Spreadsheet!C372)),AND(NOT(ISBLANK(Spreadsheet!C372)),NOT(ISBLANK(Spreadsheet!D372)))),TRUE,ISNUMBER(MATCH(TRUE,EXACT(Spreadsheet!L372,MaritalStatus),0)))</f>
        <v>1</v>
      </c>
      <c r="AR372" s="5" t="b">
        <f ca="1">IF(ISERROR(DATEVALUE(TEXT(Spreadsheet!M372,"mm/dd/yyyy")) &gt; TODAY()),IF(ISBLANK(Spreadsheet!M372),TRUE,FALSE),IF(DATEVALUE(TEXT(Spreadsheet!M372,"mm/dd/yyyy")) &gt; TODAY(),FALSE,TRUE))</f>
        <v>1</v>
      </c>
      <c r="AS372" s="5" t="b">
        <f>OR(ISBLANK(Spreadsheet!N372),LEN(Spreadsheet!N372)&lt;=100)</f>
        <v>1</v>
      </c>
      <c r="AT372" s="5" t="b">
        <f>OR(ISBLANK(Spreadsheet!O372),UPPER(Spreadsheet!O372)="YES")</f>
        <v>1</v>
      </c>
      <c r="AU372" s="5" t="b">
        <f>OR(ISBLANK(Spreadsheet!P372),UPPER(Spreadsheet!P372)="YES")</f>
        <v>1</v>
      </c>
      <c r="AV372" s="5" t="b">
        <f t="array" ref="AV372">IF(ISBLANK(Spreadsheet!Q372),TRUE,ISNUMBER(MATCH(TRUE,EXACT(Spreadsheet!Q372,OnGroupsPriorIns),0)))</f>
        <v>1</v>
      </c>
      <c r="AW372" s="5" t="b">
        <f>OR(ISBLANK(Spreadsheet!R372),UPPER(Spreadsheet!R372)="YES")</f>
        <v>1</v>
      </c>
      <c r="AX372" s="5" t="b">
        <f>OR(ISBLANK(Spreadsheet!S372),UPPER(Spreadsheet!S372)="YES")</f>
        <v>1</v>
      </c>
      <c r="AY372" s="5" t="b">
        <f>OR(AND(ISBLANK(Spreadsheet!C372),LEN(Spreadsheet!T372)=0),AND(NOT(ISBLANK(Spreadsheet!C372)),LEN(Spreadsheet!T372)&gt;0,LEN(Spreadsheet!T372)&lt;=50))</f>
        <v>1</v>
      </c>
      <c r="AZ372" s="5" t="b">
        <f>OR(LEN(Spreadsheet!U372)=0,AND(LEN(Spreadsheet!U372)&gt;0,LEN(Spreadsheet!U372)&lt;=50))</f>
        <v>1</v>
      </c>
      <c r="BA372" s="5" t="b">
        <f>OR(AND(ISBLANK(Spreadsheet!C372),LEN(Spreadsheet!V372)=0),AND(NOT(ISBLANK(Spreadsheet!C372)),LEN(Spreadsheet!V372)&gt;0,LEN(Spreadsheet!V372)&lt;=50))</f>
        <v>1</v>
      </c>
      <c r="BB372" s="5" t="b">
        <f t="array" ref="BB372">IF(AND(ISBLANK(Spreadsheet!C372),LEN(Spreadsheet!W372)=0),TRUE,ISNUMBER(MATCH(TRUE,EXACT(Spreadsheet!W372,States),0)))</f>
        <v>1</v>
      </c>
      <c r="BC372" s="5" t="b">
        <f>OR(AND(ISBLANK(Spreadsheet!C372),LEN(Spreadsheet!X372)=0),AND(NOT(ISBLANK(Spreadsheet!C372)),LEN(Spreadsheet!X372)&gt;0,LEN(Spreadsheet!X372)=5,ISNUMBER(VALUE(Spreadsheet!X372))))</f>
        <v>1</v>
      </c>
      <c r="BD372" s="5" t="b">
        <f>OR(ISBLANK(Spreadsheet!Z372),LEN(Spreadsheet!Z372)&lt;=50)</f>
        <v>1</v>
      </c>
      <c r="BE372" s="5" t="b">
        <f>ISBLANK(Spreadsheet!AA372)</f>
        <v>1</v>
      </c>
      <c r="BF372" s="5" t="b">
        <f>ISBLANK(Spreadsheet!AB372)</f>
        <v>1</v>
      </c>
      <c r="BG372" s="5" t="b">
        <f>IF(ISERROR(DATEVALUE(TEXT(Spreadsheet!AC372,"mm/dd/yyyy")) &gt; DATEVALUE(TEXT(Spreadsheet!J372,"mm/dd/yyyy"))),IF(OR(AND(ISBLANK(Spreadsheet!AC372),ISBLANK(Spreadsheet!C372)),AND(NOT(ISBLANK(Spreadsheet!C372)),ISBLANK(Spreadsheet!AC372),NOT(ISBLANK(Spreadsheet!D372)))),TRUE,FALSE),IF(DATEVALUE(TEXT(Spreadsheet!AC372,"mm/dd/yyyy")) &gt; DATEVALUE(TEXT(Spreadsheet!J372,"mm/dd/yyyy")),TRUE,FALSE))</f>
        <v>1</v>
      </c>
      <c r="BH372" s="5" t="b">
        <f>OR(AND(ISBLANK(Spreadsheet!C372),ISBLANK(Spreadsheet!AE372)),AND(NOT(ISBLANK(Spreadsheet!C372)),NOT(ISBLANK(Spreadsheet!D372)),ISBLANK(Spreadsheet!AE372)),AND(NOT(ISBLANK(Spreadsheet!C372)),ISBLANK(Spreadsheet!D372),NOT(ISBLANK(Spreadsheet!AE372)),LEN(Spreadsheet!AE372)&lt;=100))</f>
        <v>1</v>
      </c>
      <c r="BI372" s="5" t="b">
        <f t="array" ref="BI372">IF(ISBLANK(Spreadsheet!AF372),TRUE,ISNUMBER(MATCH(TRUE,EXACT(Spreadsheet!AF372,CobraShortReasons),0)))</f>
        <v>1</v>
      </c>
      <c r="BJ372" s="5" t="b">
        <f ca="1">IF(ISERROR(DATEVALUE(TEXT(Spreadsheet!AG372,"mm/dd/yyyy")) &gt; TODAY()),IF(ISBLANK(Spreadsheet!AG372),TRUE,FALSE),IF(DATEVALUE(TEXT(Spreadsheet!AG372,"mm/dd/yyyy")) &gt; TODAY(),FALSE,TRUE))</f>
        <v>1</v>
      </c>
      <c r="BK372" s="5" t="b">
        <f>OR(ISBLANK(Spreadsheet!AH372),LEN(Spreadsheet!AH372)&lt;=25)</f>
        <v>1</v>
      </c>
      <c r="BL372" s="5" t="b">
        <f t="array" aca="1" ref="BL372" ca="1">IF(ISBLANK(Spreadsheet!AI372),TRUE,ISNUMBER(MATCH(TRUE,EXACT(Spreadsheet!AI372,INDIRECT(Spreadsheet!$D$2)),0)))</f>
        <v>1</v>
      </c>
      <c r="BM372" s="5" t="b">
        <f t="array" aca="1" ref="BM372" ca="1">IF(ISBLANK(Spreadsheet!AJ372),TRUE,ISNUMBER(MATCH(TRUE,EXACT(Spreadsheet!AJ372,INDIRECT(Spreadsheet!BJ372)),0)))</f>
        <v>1</v>
      </c>
      <c r="BN372" s="5" t="b">
        <f t="array" ref="BN372">IF(ISBLANK(Spreadsheet!AK372),TRUE,ISNUMBER(MATCH(TRUE,EXACT(Spreadsheet!AK372,DentalPlans),0)))</f>
        <v>1</v>
      </c>
      <c r="BO372" s="5" t="b">
        <f t="array" aca="1" ref="BO372" ca="1">IF(ISBLANK(Spreadsheet!AL372),TRUE,ISNUMBER(MATCH(TRUE,EXACT(Spreadsheet!AL372,INDIRECT(Spreadsheet!BK372)),0)))</f>
        <v>1</v>
      </c>
      <c r="BP372" s="5" t="b">
        <f t="array" ref="BP372">IF(ISBLANK(Spreadsheet!AM372),TRUE,ISNUMBER(MATCH(TRUE,EXACT(Spreadsheet!AM372,VisionPlans),0)))</f>
        <v>1</v>
      </c>
      <c r="BQ372" s="5" t="b">
        <f t="array" aca="1" ref="BQ372" ca="1">IF(ISBLANK(Spreadsheet!AN372),TRUE,ISNUMBER(MATCH(TRUE,EXACT(Spreadsheet!AN372,INDIRECT(Spreadsheet!BL372)),0)))</f>
        <v>1</v>
      </c>
      <c r="BR372" s="5" t="b">
        <f t="array" ref="BR372">IF(ISBLANK(Spreadsheet!AO372),TRUE,ISNUMBER(MATCH(TRUE,EXACT(Spreadsheet!AO372,LifeBenefitClasses),0)))</f>
        <v>1</v>
      </c>
      <c r="BS372" s="5" t="b">
        <f>IF(OR(ISBLANK(Spreadsheet!AO372), Spreadsheet!AO372="Waive"),IF(ISBLANK(Spreadsheet!AP372),TRUE,FALSE),IF(OR(AND(NOT(ISBLANK(Spreadsheet!AO372)),ISBLANK(Spreadsheet!AP372)),NOT(ISNUMBER(VALUE(Spreadsheet!AP372)))),FALSE,IF(OR(AND(Spreadsheet!AP372&lt;6,MOD(Spreadsheet!AP372*10,5)=0), MOD(Spreadsheet!AP372,5000)=0),TRUE,FALSE)))</f>
        <v>1</v>
      </c>
      <c r="BT372" s="5" t="b">
        <f t="array" ref="BT372">IF(ISBLANK(Spreadsheet!AQ372),TRUE,ISNUMBER(MATCH(TRUE,EXACT(Spreadsheet!AQ372,EnrollWaive),0)))</f>
        <v>1</v>
      </c>
      <c r="BU372" s="5" t="b">
        <f t="array" ref="BU372">IF(ISBLANK(Spreadsheet!AR372),TRUE,ISNUMBER(MATCH(TRUE,EXACT(Spreadsheet!AR372,LifeBenefitClasses),0)))</f>
        <v>1</v>
      </c>
      <c r="BV372" s="5" t="b">
        <f>IF(OR(ISBLANK(Spreadsheet!AR372), Spreadsheet!AR372="Waive"),IF(ISBLANK(Spreadsheet!AS372),TRUE,FALSE),IF(OR(AND(NOT(ISBLANK(Spreadsheet!AR372)),ISBLANK(Spreadsheet!AS372)),NOT(ISNUMBER(VALUE(Spreadsheet!AS372)))),FALSE,IF(OR(AND(Spreadsheet!AS372&lt;6,MOD(Spreadsheet!AS372*10,5)=0), MOD(Spreadsheet!AS372,10000)=0),TRUE,FALSE)))</f>
        <v>1</v>
      </c>
      <c r="BW372" s="5" t="b">
        <f t="array" ref="BW372">IF(ISBLANK(Spreadsheet!AT372),TRUE,ISNUMBER(MATCH(TRUE,EXACT(Spreadsheet!AT372,LifeBenefitClasses),0)))</f>
        <v>1</v>
      </c>
      <c r="BX372" s="5" t="b">
        <f>IF(OR(ISBLANK(Spreadsheet!AT372), Spreadsheet!AT372="Waive"),IF(ISBLANK(Spreadsheet!AU372),TRUE,FALSE),IF(OR(AND(NOT(ISBLANK(Spreadsheet!AT372)),ISBLANK(Spreadsheet!AU372)),NOT(ISNUMBER(VALUE(Spreadsheet!AU372)))),FALSE,IF(AND(NOT(OR(ISBLANK(Spreadsheet!AT372),Spreadsheet!AT372="Waive")),NOT(OR(ISBLANK(Spreadsheet!AR372),Spreadsheet!AR372="Waive")),MOD(Spreadsheet!AU372,5000)=0, Spreadsheet!AU372&lt;=(Spreadsheet!AS372*0.5)),TRUE,FALSE)))</f>
        <v>1</v>
      </c>
      <c r="BY372" s="5" t="b">
        <f t="array" ref="BY372">IF(ISBLANK(Spreadsheet!AV372),TRUE,ISNUMBER(MATCH(TRUE,EXACT(Spreadsheet!AV372,EnrollWaive),0)))</f>
        <v>1</v>
      </c>
      <c r="BZ372" s="5" t="b">
        <f t="array" ref="BZ372">IF(ISBLANK(Spreadsheet!AW372),TRUE,ISNUMBER(MATCH(TRUE,EXACT(Spreadsheet!AW372,LifeBenefitClasses),0)))</f>
        <v>1</v>
      </c>
      <c r="CA372" s="5" t="b">
        <f t="array" ref="CA372">IF(ISBLANK(Spreadsheet!AX372),TRUE,ISNUMBER(MATCH(TRUE,EXACT(Spreadsheet!AX372,LifeBenefitClasses),0)))</f>
        <v>1</v>
      </c>
      <c r="CB372" s="5" t="b">
        <f t="array" ref="CB372">IF(ISBLANK(Spreadsheet!AY372),TRUE,ISNUMBER(MATCH(TRUE,EXACT(Spreadsheet!AY372,LifeBenefitClasses),0)))</f>
        <v>1</v>
      </c>
      <c r="CC372" s="5" t="b">
        <f t="array" ref="CC372">IF(ISBLANK(Spreadsheet!AZ372),TRUE,ISNUMBER(MATCH(TRUE,EXACT(Spreadsheet!AZ372,LifeBenefitClasses),0)))</f>
        <v>1</v>
      </c>
      <c r="CD372" s="5" t="b">
        <f t="array" ref="CD372">IF(ISBLANK(Spreadsheet!BA372),TRUE,ISNUMBER(MATCH(TRUE,EXACT(Spreadsheet!BA372,LifeBenefitClasses),0)))</f>
        <v>1</v>
      </c>
      <c r="CE372" s="5" t="b">
        <f>IF(OR(ISBLANK(Spreadsheet!BA372), Spreadsheet!BA372="Waive"),IF(ISBLANK(Spreadsheet!BB372),TRUE,FALSE),IF(OR(AND(NOT(ISBLANK(Spreadsheet!BA372)),ISBLANK(Spreadsheet!BB372)),NOT(ISNUMBER(VALUE(Spreadsheet!BB372))),ISBLANK(Spreadsheet!BC372),NOT(ISNUMBER(VALUE(Spreadsheet!BC372)))),FALSE,IF(AND(Spreadsheet!BB372&gt;=50000,Spreadsheet!BB372&lt;=250000,MOD(Spreadsheet!BB372,10000)=0,Spreadsheet!BB372&lt;=(10*Spreadsheet!BC372)),TRUE,FALSE)))</f>
        <v>1</v>
      </c>
      <c r="CF372" s="5" t="b">
        <f>IF(NOT(ISBLANK(Spreadsheet!BC372)),AND(ISNUMBER(VALUE(Spreadsheet!BC372)),Spreadsheet!BC372&gt;0),AND(OR(ISBLANK(Spreadsheet!AO372),Spreadsheet!AO372="Waive",AND(NOT(OR(ISBLANK(Spreadsheet!AO372),Spreadsheet!AO372="Waive")),Spreadsheet!AP372&gt;=6)),OR(ISBLANK(Spreadsheet!AR372),AND(NOT(OR(ISBLANK(Spreadsheet!AR372),Spreadsheet!AR372="Waive")),Spreadsheet!AS372&gt;=6)),OR(ISBLANK(Spreadsheet!AW372)),OR(ISBLANK(Spreadsheet!AX372)),OR(ISBLANK(Spreadsheet!AY372)),OR(ISBLANK(Spreadsheet!AZ372)),OR(ISBLANK(Spreadsheet!BA372),Spreadsheet!BA372="Waive")))</f>
        <v>1</v>
      </c>
      <c r="CG372" s="5" t="b">
        <f t="shared" ca="1" si="25"/>
        <v>1</v>
      </c>
    </row>
    <row r="373" spans="8:85" x14ac:dyDescent="0.3">
      <c r="H373" s="5">
        <f t="shared" ca="1" si="22"/>
        <v>2</v>
      </c>
      <c r="I373" s="5" t="str">
        <f t="shared" ca="1" si="23"/>
        <v/>
      </c>
      <c r="J373" s="5" t="str">
        <f>IF(AND(NOT(ISBLANK(Spreadsheet!C373)),ISBLANK(Spreadsheet!D373)),Spreadsheet!F373&amp;" "&amp;Spreadsheet!H373,"")</f>
        <v/>
      </c>
      <c r="K373" s="5">
        <f>IF(AND(NOT(ISBLANK(Spreadsheet!C373)),ISBLANK(Spreadsheet!D373)),COUNTIFS(Spreadsheet!E374:E$786,"=Child",Spreadsheet!C374:C$786, "="&amp;Spreadsheet!C373) + COUNTIFS(Spreadsheet!E374:E$786,"=Step-child",Spreadsheet!C374:C$786, "="&amp;Spreadsheet!C373),0)</f>
        <v>0</v>
      </c>
      <c r="L373" s="5">
        <f>IF(NOT(ISBLANK(J373)),COUNTIFS(Spreadsheet!E374:E$786,"=Wife",Spreadsheet!C374:C$786, "="&amp;Spreadsheet!C373) + COUNTIFS(Spreadsheet!E374:E$786,"=Husband",Spreadsheet!C374:C$786, "="&amp;Spreadsheet!C373),0)</f>
        <v>0</v>
      </c>
      <c r="M373" s="5">
        <f>IF(NOT(ISBLANK(Spreadsheet!AJ373)),VLOOKUP(Spreadsheet!AJ373,'Drop Downs'!$P$2:$R$16,3,FALSE),0)</f>
        <v>0</v>
      </c>
      <c r="N373" s="5">
        <f>IF(NOT(ISBLANK(Spreadsheet!AJ373)), VLOOKUP(Spreadsheet!AJ373,'Drop Downs'!$P$2:$R$16,2,FALSE),0)</f>
        <v>0</v>
      </c>
      <c r="O373" s="5">
        <f>IF(NOT(ISBLANK(Spreadsheet!AL373)),VLOOKUP(Spreadsheet!AL373,'Drop Downs'!$P$2:$R$16,3,FALSE), 0)</f>
        <v>0</v>
      </c>
      <c r="P373" s="5">
        <f>IF(NOT(ISBLANK(Spreadsheet!AL373)),VLOOKUP(Spreadsheet!AL373,'Drop Downs'!$P$2:$R$16,2,FALSE),0)</f>
        <v>0</v>
      </c>
      <c r="Q373" s="5">
        <f>IF(NOT(ISBLANK(Spreadsheet!AN373)),VLOOKUP(Spreadsheet!AN373,'Drop Downs'!$P$2:$R$16,3,FALSE),0)</f>
        <v>0</v>
      </c>
      <c r="R373" s="5">
        <f>IF(NOT(ISBLANK(Spreadsheet!AN373)),VLOOKUP(Spreadsheet!AN373,'Drop Downs'!$P$2:$R$16,2,FALSE),0)</f>
        <v>0</v>
      </c>
      <c r="S373" s="5" t="str">
        <f>IF(OR(M373&gt;K373,N373&gt;L373,O373&gt;K373, Q373&gt;K373,N373&gt;L373, P373&gt;L373, R373&gt;L373),"Member currently has a coverage election over what he/she needs.  Please add more dependents or adjust the coverage election.","")&amp;(IF(AND(NOT(ISBLANK(Spreadsheet!C373)),NOT(ISBLANK(Spreadsheet!D373)),ISBLANK(Spreadsheet!E373)),"Dependent lacks a relationship to member.Please select one from the drop-down.",""))</f>
        <v/>
      </c>
      <c r="T373" s="5" t="b">
        <f t="shared" si="24"/>
        <v>1</v>
      </c>
      <c r="U373" s="5" t="b">
        <f>OR(ISBLANK(Spreadsheet!C373),IF(NOT(ISBLANK(Spreadsheet!D373)),NOT(ISBLANK(Spreadsheet!E373)),TRUE))</f>
        <v>1</v>
      </c>
      <c r="V373" s="5" t="b">
        <f>OR(ISBLANK(Spreadsheet!C373), NOT(ISBLANK(Spreadsheet!I373)))</f>
        <v>1</v>
      </c>
      <c r="W373" s="5" t="b">
        <f>OR(ISBLANK(Spreadsheet!D373),NOT(ISBLANK(Spreadsheet!C373)))</f>
        <v>1</v>
      </c>
      <c r="X373" s="155" t="str">
        <f>REPT("0",MIN(FIND({1,2,3,4,5,6,7,8,9},Spreadsheet!C373&amp;"123456789"))-1)&amp;IF(ISBLANK(Spreadsheet!C373),"",SUMPRODUCT(MID(0&amp;Spreadsheet!C373,LARGE(INDEX(ISNUMBER(--MID(Spreadsheet!C373,ROW($1:$225),1))*
 ROW($1:$225),0),ROW($1:$225))+1,1)*10^ROW($1:$225)/10))</f>
        <v/>
      </c>
      <c r="Y373" s="5" t="b">
        <f>IF(NOT(ISBLANK(Spreadsheet!C373)),IF(AND(ISNUMBER(VALUE(Spreadsheet!C373)), LEN(Spreadsheet!C373)=9),TRUE,FALSE),TRUE)</f>
        <v>1</v>
      </c>
      <c r="Z373" s="155" t="str">
        <f>REPT("0",MIN(FIND({1,2,3,4,5,6,7,8,9},Spreadsheet!D373&amp;"123456789"))-1)&amp;IF(ISBLANK(Spreadsheet!D373),"",SUMPRODUCT(MID(0&amp;Spreadsheet!D373,LARGE(INDEX(ISNUMBER(--MID(Spreadsheet!D373,ROW($1:$225),1))*
 ROW($1:$225),0),ROW($1:$225))+1,1)*10^ROW($1:$225)/10))</f>
        <v/>
      </c>
      <c r="AA373" s="5" t="b">
        <f>IF(AND(NOT(ISBLANK(Spreadsheet!D373)),NOT(ISBLANK(Spreadsheet!C373))),IF(AND(ISNUMBER(VALUE(Spreadsheet!D373)), LEN(Spreadsheet!D373)=9),TRUE,FALSE),IF(AND(NOT(ISBLANK(Spreadsheet!D373)),ISBLANK(Spreadsheet!C373)),FALSE,TRUE))</f>
        <v>1</v>
      </c>
      <c r="AB373" s="5" t="b">
        <f>OR(ISBLANK(Spreadsheet!Y373),IF(NOT(ISBLANK(Spreadsheet!Y373)),LEN(Spreadsheet!Y373)=10,ISNUMBER(VALUE(Spreadsheet!Y373))))</f>
        <v>1</v>
      </c>
      <c r="AC373" s="5" t="b">
        <f>OR(ISBLANK(Spreadsheet!AI373), AND(NOT(ISBLANK(Spreadsheet!AJ373)), NOT(ISNUMBER(SEARCH("Waive",Spreadsheet!AJ373)))))</f>
        <v>1</v>
      </c>
      <c r="AD373" s="5" t="b">
        <f>OR(ISBLANK(Spreadsheet!AK373), AND(NOT(ISBLANK(Spreadsheet!AL373)), NOT(ISNUMBER(SEARCH("Waive",Spreadsheet!AL373)))))</f>
        <v>1</v>
      </c>
      <c r="AE373" s="5" t="b">
        <f>OR(ISBLANK(Spreadsheet!AM373), AND(NOT(ISBLANK(Spreadsheet!AN373)), NOT(ISNUMBER(SEARCH("Waive", Spreadsheet!AN373)))))</f>
        <v>1</v>
      </c>
      <c r="AF373" s="5" t="b">
        <f>OR(ISBLANK(Spreadsheet!C373), NOT(ISBLANK(Spreadsheet!D373)),NOT(ISBLANK(Spreadsheet!L373)))</f>
        <v>1</v>
      </c>
      <c r="AG373" s="5" t="b">
        <f>IF(AND(NOT(ISBLANK(Spreadsheet!C373)), NOT(ISBLANK(Spreadsheet!D373)),Spreadsheet!C373&lt;&gt;Spreadsheet!D373),IF(ISERROR(VLOOKUP(Spreadsheet!C373, Spreadsheet!$C$6:'Spreadsheet'!$C372,1,FALSE)), FALSE, TRUE),TRUE)</f>
        <v>1</v>
      </c>
      <c r="AH373" s="5" t="b">
        <f>Spreadsheet!$B$2=Spreadsheet!AD373</f>
        <v>1</v>
      </c>
      <c r="AI373" s="5" t="b">
        <f>IF(ISBLANK(Spreadsheet!G373),TRUE,IF(OR(LEN(Spreadsheet!G373)&gt;1,ISNUMBER(VALUE(Spreadsheet!G373))),FALSE,TRUE))</f>
        <v>1</v>
      </c>
      <c r="AJ373" s="5" t="b">
        <f>OR(ISBLANK(Spreadsheet!C373), NOT(ISBLANK(Spreadsheet!B373)), NOT(ISBLANK(Spreadsheet!D373)))</f>
        <v>1</v>
      </c>
      <c r="AK373" s="5" t="b">
        <f t="array" ref="AK373">IF(OR(AND(ISBLANK(Spreadsheet!E373),ISBLANK(Spreadsheet!D373),NOT(ISBLANK(Spreadsheet!C373))),AND(ISBLANK(Spreadsheet!E373),ISBLANK(Spreadsheet!D373),ISBLANK(Spreadsheet!C373))),TRUE,ISNUMBER(MATCH(TRUE,EXACT(Spreadsheet!E373,Relationships),0)))</f>
        <v>1</v>
      </c>
      <c r="AL373" s="5" t="b">
        <f>IF(NOT(ISBLANK(Spreadsheet!C373)),IF(OR(ISBLANK(Spreadsheet!F373),LEN(Spreadsheet!F373)&gt;40),FALSE,TRUE),TRUE)</f>
        <v>1</v>
      </c>
      <c r="AM373" s="5" t="b">
        <f>IF(NOT(ISBLANK(Spreadsheet!C373)),IF(OR(ISBLANK(Spreadsheet!H373),LEN(Spreadsheet!H373)&gt;40),FALSE,TRUE),TRUE)</f>
        <v>1</v>
      </c>
      <c r="AN373" s="5" t="b">
        <f t="array" ref="AN373">IF(ISBLANK(Spreadsheet!I373),TRUE,ISNUMBER(MATCH(TRUE,EXACT(Spreadsheet!I373,GenderValues),0)))</f>
        <v>1</v>
      </c>
      <c r="AO373" s="5" t="b">
        <f ca="1">IF(ISERROR(DATEVALUE(TEXT(Spreadsheet!J373,"mm/dd/yyyy")) &gt; TODAY()),IF(AND(ISBLANK(Spreadsheet!J373),ISBLANK(Spreadsheet!C373)),TRUE,FALSE),IF(DATEVALUE(TEXT(Spreadsheet!J373,"mm/dd/yyyy")) &gt; TODAY(),FALSE,TRUE))</f>
        <v>1</v>
      </c>
      <c r="AP373" s="5" t="b">
        <f>OR(ISBLANK(Spreadsheet!K373),LEN(Spreadsheet!K373)&lt;=100)</f>
        <v>1</v>
      </c>
      <c r="AQ373" s="5" t="b">
        <f t="array" ref="AQ373">IF(OR(AND(ISBLANK(Spreadsheet!L373),ISBLANK(Spreadsheet!C373)),AND(NOT(ISBLANK(Spreadsheet!C373)),NOT(ISBLANK(Spreadsheet!D373)))),TRUE,ISNUMBER(MATCH(TRUE,EXACT(Spreadsheet!L373,MaritalStatus),0)))</f>
        <v>1</v>
      </c>
      <c r="AR373" s="5" t="b">
        <f ca="1">IF(ISERROR(DATEVALUE(TEXT(Spreadsheet!M373,"mm/dd/yyyy")) &gt; TODAY()),IF(ISBLANK(Spreadsheet!M373),TRUE,FALSE),IF(DATEVALUE(TEXT(Spreadsheet!M373,"mm/dd/yyyy")) &gt; TODAY(),FALSE,TRUE))</f>
        <v>1</v>
      </c>
      <c r="AS373" s="5" t="b">
        <f>OR(ISBLANK(Spreadsheet!N373),LEN(Spreadsheet!N373)&lt;=100)</f>
        <v>1</v>
      </c>
      <c r="AT373" s="5" t="b">
        <f>OR(ISBLANK(Spreadsheet!O373),UPPER(Spreadsheet!O373)="YES")</f>
        <v>1</v>
      </c>
      <c r="AU373" s="5" t="b">
        <f>OR(ISBLANK(Spreadsheet!P373),UPPER(Spreadsheet!P373)="YES")</f>
        <v>1</v>
      </c>
      <c r="AV373" s="5" t="b">
        <f t="array" ref="AV373">IF(ISBLANK(Spreadsheet!Q373),TRUE,ISNUMBER(MATCH(TRUE,EXACT(Spreadsheet!Q373,OnGroupsPriorIns),0)))</f>
        <v>1</v>
      </c>
      <c r="AW373" s="5" t="b">
        <f>OR(ISBLANK(Spreadsheet!R373),UPPER(Spreadsheet!R373)="YES")</f>
        <v>1</v>
      </c>
      <c r="AX373" s="5" t="b">
        <f>OR(ISBLANK(Spreadsheet!S373),UPPER(Spreadsheet!S373)="YES")</f>
        <v>1</v>
      </c>
      <c r="AY373" s="5" t="b">
        <f>OR(AND(ISBLANK(Spreadsheet!C373),LEN(Spreadsheet!T373)=0),AND(NOT(ISBLANK(Spreadsheet!C373)),LEN(Spreadsheet!T373)&gt;0,LEN(Spreadsheet!T373)&lt;=50))</f>
        <v>1</v>
      </c>
      <c r="AZ373" s="5" t="b">
        <f>OR(LEN(Spreadsheet!U373)=0,AND(LEN(Spreadsheet!U373)&gt;0,LEN(Spreadsheet!U373)&lt;=50))</f>
        <v>1</v>
      </c>
      <c r="BA373" s="5" t="b">
        <f>OR(AND(ISBLANK(Spreadsheet!C373),LEN(Spreadsheet!V373)=0),AND(NOT(ISBLANK(Spreadsheet!C373)),LEN(Spreadsheet!V373)&gt;0,LEN(Spreadsheet!V373)&lt;=50))</f>
        <v>1</v>
      </c>
      <c r="BB373" s="5" t="b">
        <f t="array" ref="BB373">IF(AND(ISBLANK(Spreadsheet!C373),LEN(Spreadsheet!W373)=0),TRUE,ISNUMBER(MATCH(TRUE,EXACT(Spreadsheet!W373,States),0)))</f>
        <v>1</v>
      </c>
      <c r="BC373" s="5" t="b">
        <f>OR(AND(ISBLANK(Spreadsheet!C373),LEN(Spreadsheet!X373)=0),AND(NOT(ISBLANK(Spreadsheet!C373)),LEN(Spreadsheet!X373)&gt;0,LEN(Spreadsheet!X373)=5,ISNUMBER(VALUE(Spreadsheet!X373))))</f>
        <v>1</v>
      </c>
      <c r="BD373" s="5" t="b">
        <f>OR(ISBLANK(Spreadsheet!Z373),LEN(Spreadsheet!Z373)&lt;=50)</f>
        <v>1</v>
      </c>
      <c r="BE373" s="5" t="b">
        <f>ISBLANK(Spreadsheet!AA373)</f>
        <v>1</v>
      </c>
      <c r="BF373" s="5" t="b">
        <f>ISBLANK(Spreadsheet!AB373)</f>
        <v>1</v>
      </c>
      <c r="BG373" s="5" t="b">
        <f>IF(ISERROR(DATEVALUE(TEXT(Spreadsheet!AC373,"mm/dd/yyyy")) &gt; DATEVALUE(TEXT(Spreadsheet!J373,"mm/dd/yyyy"))),IF(OR(AND(ISBLANK(Spreadsheet!AC373),ISBLANK(Spreadsheet!C373)),AND(NOT(ISBLANK(Spreadsheet!C373)),ISBLANK(Spreadsheet!AC373),NOT(ISBLANK(Spreadsheet!D373)))),TRUE,FALSE),IF(DATEVALUE(TEXT(Spreadsheet!AC373,"mm/dd/yyyy")) &gt; DATEVALUE(TEXT(Spreadsheet!J373,"mm/dd/yyyy")),TRUE,FALSE))</f>
        <v>1</v>
      </c>
      <c r="BH373" s="5" t="b">
        <f>OR(AND(ISBLANK(Spreadsheet!C373),ISBLANK(Spreadsheet!AE373)),AND(NOT(ISBLANK(Spreadsheet!C373)),NOT(ISBLANK(Spreadsheet!D373)),ISBLANK(Spreadsheet!AE373)),AND(NOT(ISBLANK(Spreadsheet!C373)),ISBLANK(Spreadsheet!D373),NOT(ISBLANK(Spreadsheet!AE373)),LEN(Spreadsheet!AE373)&lt;=100))</f>
        <v>1</v>
      </c>
      <c r="BI373" s="5" t="b">
        <f t="array" ref="BI373">IF(ISBLANK(Spreadsheet!AF373),TRUE,ISNUMBER(MATCH(TRUE,EXACT(Spreadsheet!AF373,CobraShortReasons),0)))</f>
        <v>1</v>
      </c>
      <c r="BJ373" s="5" t="b">
        <f ca="1">IF(ISERROR(DATEVALUE(TEXT(Spreadsheet!AG373,"mm/dd/yyyy")) &gt; TODAY()),IF(ISBLANK(Spreadsheet!AG373),TRUE,FALSE),IF(DATEVALUE(TEXT(Spreadsheet!AG373,"mm/dd/yyyy")) &gt; TODAY(),FALSE,TRUE))</f>
        <v>1</v>
      </c>
      <c r="BK373" s="5" t="b">
        <f>OR(ISBLANK(Spreadsheet!AH373),LEN(Spreadsheet!AH373)&lt;=25)</f>
        <v>1</v>
      </c>
      <c r="BL373" s="5" t="b">
        <f t="array" aca="1" ref="BL373" ca="1">IF(ISBLANK(Spreadsheet!AI373),TRUE,ISNUMBER(MATCH(TRUE,EXACT(Spreadsheet!AI373,INDIRECT(Spreadsheet!$D$2)),0)))</f>
        <v>1</v>
      </c>
      <c r="BM373" s="5" t="b">
        <f t="array" aca="1" ref="BM373" ca="1">IF(ISBLANK(Spreadsheet!AJ373),TRUE,ISNUMBER(MATCH(TRUE,EXACT(Spreadsheet!AJ373,INDIRECT(Spreadsheet!BJ373)),0)))</f>
        <v>1</v>
      </c>
      <c r="BN373" s="5" t="b">
        <f t="array" ref="BN373">IF(ISBLANK(Spreadsheet!AK373),TRUE,ISNUMBER(MATCH(TRUE,EXACT(Spreadsheet!AK373,DentalPlans),0)))</f>
        <v>1</v>
      </c>
      <c r="BO373" s="5" t="b">
        <f t="array" aca="1" ref="BO373" ca="1">IF(ISBLANK(Spreadsheet!AL373),TRUE,ISNUMBER(MATCH(TRUE,EXACT(Spreadsheet!AL373,INDIRECT(Spreadsheet!BK373)),0)))</f>
        <v>1</v>
      </c>
      <c r="BP373" s="5" t="b">
        <f t="array" ref="BP373">IF(ISBLANK(Spreadsheet!AM373),TRUE,ISNUMBER(MATCH(TRUE,EXACT(Spreadsheet!AM373,VisionPlans),0)))</f>
        <v>1</v>
      </c>
      <c r="BQ373" s="5" t="b">
        <f t="array" aca="1" ref="BQ373" ca="1">IF(ISBLANK(Spreadsheet!AN373),TRUE,ISNUMBER(MATCH(TRUE,EXACT(Spreadsheet!AN373,INDIRECT(Spreadsheet!BL373)),0)))</f>
        <v>1</v>
      </c>
      <c r="BR373" s="5" t="b">
        <f t="array" ref="BR373">IF(ISBLANK(Spreadsheet!AO373),TRUE,ISNUMBER(MATCH(TRUE,EXACT(Spreadsheet!AO373,LifeBenefitClasses),0)))</f>
        <v>1</v>
      </c>
      <c r="BS373" s="5" t="b">
        <f>IF(OR(ISBLANK(Spreadsheet!AO373), Spreadsheet!AO373="Waive"),IF(ISBLANK(Spreadsheet!AP373),TRUE,FALSE),IF(OR(AND(NOT(ISBLANK(Spreadsheet!AO373)),ISBLANK(Spreadsheet!AP373)),NOT(ISNUMBER(VALUE(Spreadsheet!AP373)))),FALSE,IF(OR(AND(Spreadsheet!AP373&lt;6,MOD(Spreadsheet!AP373*10,5)=0), MOD(Spreadsheet!AP373,5000)=0),TRUE,FALSE)))</f>
        <v>1</v>
      </c>
      <c r="BT373" s="5" t="b">
        <f t="array" ref="BT373">IF(ISBLANK(Spreadsheet!AQ373),TRUE,ISNUMBER(MATCH(TRUE,EXACT(Spreadsheet!AQ373,EnrollWaive),0)))</f>
        <v>1</v>
      </c>
      <c r="BU373" s="5" t="b">
        <f t="array" ref="BU373">IF(ISBLANK(Spreadsheet!AR373),TRUE,ISNUMBER(MATCH(TRUE,EXACT(Spreadsheet!AR373,LifeBenefitClasses),0)))</f>
        <v>1</v>
      </c>
      <c r="BV373" s="5" t="b">
        <f>IF(OR(ISBLANK(Spreadsheet!AR373), Spreadsheet!AR373="Waive"),IF(ISBLANK(Spreadsheet!AS373),TRUE,FALSE),IF(OR(AND(NOT(ISBLANK(Spreadsheet!AR373)),ISBLANK(Spreadsheet!AS373)),NOT(ISNUMBER(VALUE(Spreadsheet!AS373)))),FALSE,IF(OR(AND(Spreadsheet!AS373&lt;6,MOD(Spreadsheet!AS373*10,5)=0), MOD(Spreadsheet!AS373,10000)=0),TRUE,FALSE)))</f>
        <v>1</v>
      </c>
      <c r="BW373" s="5" t="b">
        <f t="array" ref="BW373">IF(ISBLANK(Spreadsheet!AT373),TRUE,ISNUMBER(MATCH(TRUE,EXACT(Spreadsheet!AT373,LifeBenefitClasses),0)))</f>
        <v>1</v>
      </c>
      <c r="BX373" s="5" t="b">
        <f>IF(OR(ISBLANK(Spreadsheet!AT373), Spreadsheet!AT373="Waive"),IF(ISBLANK(Spreadsheet!AU373),TRUE,FALSE),IF(OR(AND(NOT(ISBLANK(Spreadsheet!AT373)),ISBLANK(Spreadsheet!AU373)),NOT(ISNUMBER(VALUE(Spreadsheet!AU373)))),FALSE,IF(AND(NOT(OR(ISBLANK(Spreadsheet!AT373),Spreadsheet!AT373="Waive")),NOT(OR(ISBLANK(Spreadsheet!AR373),Spreadsheet!AR373="Waive")),MOD(Spreadsheet!AU373,5000)=0, Spreadsheet!AU373&lt;=(Spreadsheet!AS373*0.5)),TRUE,FALSE)))</f>
        <v>1</v>
      </c>
      <c r="BY373" s="5" t="b">
        <f t="array" ref="BY373">IF(ISBLANK(Spreadsheet!AV373),TRUE,ISNUMBER(MATCH(TRUE,EXACT(Spreadsheet!AV373,EnrollWaive),0)))</f>
        <v>1</v>
      </c>
      <c r="BZ373" s="5" t="b">
        <f t="array" ref="BZ373">IF(ISBLANK(Spreadsheet!AW373),TRUE,ISNUMBER(MATCH(TRUE,EXACT(Spreadsheet!AW373,LifeBenefitClasses),0)))</f>
        <v>1</v>
      </c>
      <c r="CA373" s="5" t="b">
        <f t="array" ref="CA373">IF(ISBLANK(Spreadsheet!AX373),TRUE,ISNUMBER(MATCH(TRUE,EXACT(Spreadsheet!AX373,LifeBenefitClasses),0)))</f>
        <v>1</v>
      </c>
      <c r="CB373" s="5" t="b">
        <f t="array" ref="CB373">IF(ISBLANK(Spreadsheet!AY373),TRUE,ISNUMBER(MATCH(TRUE,EXACT(Spreadsheet!AY373,LifeBenefitClasses),0)))</f>
        <v>1</v>
      </c>
      <c r="CC373" s="5" t="b">
        <f t="array" ref="CC373">IF(ISBLANK(Spreadsheet!AZ373),TRUE,ISNUMBER(MATCH(TRUE,EXACT(Spreadsheet!AZ373,LifeBenefitClasses),0)))</f>
        <v>1</v>
      </c>
      <c r="CD373" s="5" t="b">
        <f t="array" ref="CD373">IF(ISBLANK(Spreadsheet!BA373),TRUE,ISNUMBER(MATCH(TRUE,EXACT(Spreadsheet!BA373,LifeBenefitClasses),0)))</f>
        <v>1</v>
      </c>
      <c r="CE373" s="5" t="b">
        <f>IF(OR(ISBLANK(Spreadsheet!BA373), Spreadsheet!BA373="Waive"),IF(ISBLANK(Spreadsheet!BB373),TRUE,FALSE),IF(OR(AND(NOT(ISBLANK(Spreadsheet!BA373)),ISBLANK(Spreadsheet!BB373)),NOT(ISNUMBER(VALUE(Spreadsheet!BB373))),ISBLANK(Spreadsheet!BC373),NOT(ISNUMBER(VALUE(Spreadsheet!BC373)))),FALSE,IF(AND(Spreadsheet!BB373&gt;=50000,Spreadsheet!BB373&lt;=250000,MOD(Spreadsheet!BB373,10000)=0,Spreadsheet!BB373&lt;=(10*Spreadsheet!BC373)),TRUE,FALSE)))</f>
        <v>1</v>
      </c>
      <c r="CF373" s="5" t="b">
        <f>IF(NOT(ISBLANK(Spreadsheet!BC373)),AND(ISNUMBER(VALUE(Spreadsheet!BC373)),Spreadsheet!BC373&gt;0),AND(OR(ISBLANK(Spreadsheet!AO373),Spreadsheet!AO373="Waive",AND(NOT(OR(ISBLANK(Spreadsheet!AO373),Spreadsheet!AO373="Waive")),Spreadsheet!AP373&gt;=6)),OR(ISBLANK(Spreadsheet!AR373),AND(NOT(OR(ISBLANK(Spreadsheet!AR373),Spreadsheet!AR373="Waive")),Spreadsheet!AS373&gt;=6)),OR(ISBLANK(Spreadsheet!AW373)),OR(ISBLANK(Spreadsheet!AX373)),OR(ISBLANK(Spreadsheet!AY373)),OR(ISBLANK(Spreadsheet!AZ373)),OR(ISBLANK(Spreadsheet!BA373),Spreadsheet!BA373="Waive")))</f>
        <v>1</v>
      </c>
      <c r="CG373" s="5" t="b">
        <f t="shared" ca="1" si="25"/>
        <v>1</v>
      </c>
    </row>
    <row r="374" spans="8:85" x14ac:dyDescent="0.3">
      <c r="H374" s="5">
        <f t="shared" ca="1" si="22"/>
        <v>2</v>
      </c>
      <c r="I374" s="5" t="str">
        <f t="shared" ca="1" si="23"/>
        <v/>
      </c>
      <c r="J374" s="5" t="str">
        <f>IF(AND(NOT(ISBLANK(Spreadsheet!C374)),ISBLANK(Spreadsheet!D374)),Spreadsheet!F374&amp;" "&amp;Spreadsheet!H374,"")</f>
        <v/>
      </c>
      <c r="K374" s="5">
        <f>IF(AND(NOT(ISBLANK(Spreadsheet!C374)),ISBLANK(Spreadsheet!D374)),COUNTIFS(Spreadsheet!E375:E$786,"=Child",Spreadsheet!C375:C$786, "="&amp;Spreadsheet!C374) + COUNTIFS(Spreadsheet!E375:E$786,"=Step-child",Spreadsheet!C375:C$786, "="&amp;Spreadsheet!C374),0)</f>
        <v>0</v>
      </c>
      <c r="L374" s="5">
        <f>IF(NOT(ISBLANK(J374)),COUNTIFS(Spreadsheet!E375:E$786,"=Wife",Spreadsheet!C375:C$786, "="&amp;Spreadsheet!C374) + COUNTIFS(Spreadsheet!E375:E$786,"=Husband",Spreadsheet!C375:C$786, "="&amp;Spreadsheet!C374),0)</f>
        <v>0</v>
      </c>
      <c r="M374" s="5">
        <f>IF(NOT(ISBLANK(Spreadsheet!AJ374)),VLOOKUP(Spreadsheet!AJ374,'Drop Downs'!$P$2:$R$16,3,FALSE),0)</f>
        <v>0</v>
      </c>
      <c r="N374" s="5">
        <f>IF(NOT(ISBLANK(Spreadsheet!AJ374)), VLOOKUP(Spreadsheet!AJ374,'Drop Downs'!$P$2:$R$16,2,FALSE),0)</f>
        <v>0</v>
      </c>
      <c r="O374" s="5">
        <f>IF(NOT(ISBLANK(Spreadsheet!AL374)),VLOOKUP(Spreadsheet!AL374,'Drop Downs'!$P$2:$R$16,3,FALSE), 0)</f>
        <v>0</v>
      </c>
      <c r="P374" s="5">
        <f>IF(NOT(ISBLANK(Spreadsheet!AL374)),VLOOKUP(Spreadsheet!AL374,'Drop Downs'!$P$2:$R$16,2,FALSE),0)</f>
        <v>0</v>
      </c>
      <c r="Q374" s="5">
        <f>IF(NOT(ISBLANK(Spreadsheet!AN374)),VLOOKUP(Spreadsheet!AN374,'Drop Downs'!$P$2:$R$16,3,FALSE),0)</f>
        <v>0</v>
      </c>
      <c r="R374" s="5">
        <f>IF(NOT(ISBLANK(Spreadsheet!AN374)),VLOOKUP(Spreadsheet!AN374,'Drop Downs'!$P$2:$R$16,2,FALSE),0)</f>
        <v>0</v>
      </c>
      <c r="S374" s="5" t="str">
        <f>IF(OR(M374&gt;K374,N374&gt;L374,O374&gt;K374, Q374&gt;K374,N374&gt;L374, P374&gt;L374, R374&gt;L374),"Member currently has a coverage election over what he/she needs.  Please add more dependents or adjust the coverage election.","")&amp;(IF(AND(NOT(ISBLANK(Spreadsheet!C374)),NOT(ISBLANK(Spreadsheet!D374)),ISBLANK(Spreadsheet!E374)),"Dependent lacks a relationship to member.Please select one from the drop-down.",""))</f>
        <v/>
      </c>
      <c r="T374" s="5" t="b">
        <f t="shared" si="24"/>
        <v>1</v>
      </c>
      <c r="U374" s="5" t="b">
        <f>OR(ISBLANK(Spreadsheet!C374),IF(NOT(ISBLANK(Spreadsheet!D374)),NOT(ISBLANK(Spreadsheet!E374)),TRUE))</f>
        <v>1</v>
      </c>
      <c r="V374" s="5" t="b">
        <f>OR(ISBLANK(Spreadsheet!C374), NOT(ISBLANK(Spreadsheet!I374)))</f>
        <v>1</v>
      </c>
      <c r="W374" s="5" t="b">
        <f>OR(ISBLANK(Spreadsheet!D374),NOT(ISBLANK(Spreadsheet!C374)))</f>
        <v>1</v>
      </c>
      <c r="X374" s="155" t="str">
        <f>REPT("0",MIN(FIND({1,2,3,4,5,6,7,8,9},Spreadsheet!C374&amp;"123456789"))-1)&amp;IF(ISBLANK(Spreadsheet!C374),"",SUMPRODUCT(MID(0&amp;Spreadsheet!C374,LARGE(INDEX(ISNUMBER(--MID(Spreadsheet!C374,ROW($1:$225),1))*
 ROW($1:$225),0),ROW($1:$225))+1,1)*10^ROW($1:$225)/10))</f>
        <v/>
      </c>
      <c r="Y374" s="5" t="b">
        <f>IF(NOT(ISBLANK(Spreadsheet!C374)),IF(AND(ISNUMBER(VALUE(Spreadsheet!C374)), LEN(Spreadsheet!C374)=9),TRUE,FALSE),TRUE)</f>
        <v>1</v>
      </c>
      <c r="Z374" s="155" t="str">
        <f>REPT("0",MIN(FIND({1,2,3,4,5,6,7,8,9},Spreadsheet!D374&amp;"123456789"))-1)&amp;IF(ISBLANK(Spreadsheet!D374),"",SUMPRODUCT(MID(0&amp;Spreadsheet!D374,LARGE(INDEX(ISNUMBER(--MID(Spreadsheet!D374,ROW($1:$225),1))*
 ROW($1:$225),0),ROW($1:$225))+1,1)*10^ROW($1:$225)/10))</f>
        <v/>
      </c>
      <c r="AA374" s="5" t="b">
        <f>IF(AND(NOT(ISBLANK(Spreadsheet!D374)),NOT(ISBLANK(Spreadsheet!C374))),IF(AND(ISNUMBER(VALUE(Spreadsheet!D374)), LEN(Spreadsheet!D374)=9),TRUE,FALSE),IF(AND(NOT(ISBLANK(Spreadsheet!D374)),ISBLANK(Spreadsheet!C374)),FALSE,TRUE))</f>
        <v>1</v>
      </c>
      <c r="AB374" s="5" t="b">
        <f>OR(ISBLANK(Spreadsheet!Y374),IF(NOT(ISBLANK(Spreadsheet!Y374)),LEN(Spreadsheet!Y374)=10,ISNUMBER(VALUE(Spreadsheet!Y374))))</f>
        <v>1</v>
      </c>
      <c r="AC374" s="5" t="b">
        <f>OR(ISBLANK(Spreadsheet!AI374), AND(NOT(ISBLANK(Spreadsheet!AJ374)), NOT(ISNUMBER(SEARCH("Waive",Spreadsheet!AJ374)))))</f>
        <v>1</v>
      </c>
      <c r="AD374" s="5" t="b">
        <f>OR(ISBLANK(Spreadsheet!AK374), AND(NOT(ISBLANK(Spreadsheet!AL374)), NOT(ISNUMBER(SEARCH("Waive",Spreadsheet!AL374)))))</f>
        <v>1</v>
      </c>
      <c r="AE374" s="5" t="b">
        <f>OR(ISBLANK(Spreadsheet!AM374), AND(NOT(ISBLANK(Spreadsheet!AN374)), NOT(ISNUMBER(SEARCH("Waive", Spreadsheet!AN374)))))</f>
        <v>1</v>
      </c>
      <c r="AF374" s="5" t="b">
        <f>OR(ISBLANK(Spreadsheet!C374), NOT(ISBLANK(Spreadsheet!D374)),NOT(ISBLANK(Spreadsheet!L374)))</f>
        <v>1</v>
      </c>
      <c r="AG374" s="5" t="b">
        <f>IF(AND(NOT(ISBLANK(Spreadsheet!C374)), NOT(ISBLANK(Spreadsheet!D374)),Spreadsheet!C374&lt;&gt;Spreadsheet!D374),IF(ISERROR(VLOOKUP(Spreadsheet!C374, Spreadsheet!$C$6:'Spreadsheet'!$C373,1,FALSE)), FALSE, TRUE),TRUE)</f>
        <v>1</v>
      </c>
      <c r="AH374" s="5" t="b">
        <f>Spreadsheet!$B$2=Spreadsheet!AD374</f>
        <v>1</v>
      </c>
      <c r="AI374" s="5" t="b">
        <f>IF(ISBLANK(Spreadsheet!G374),TRUE,IF(OR(LEN(Spreadsheet!G374)&gt;1,ISNUMBER(VALUE(Spreadsheet!G374))),FALSE,TRUE))</f>
        <v>1</v>
      </c>
      <c r="AJ374" s="5" t="b">
        <f>OR(ISBLANK(Spreadsheet!C374), NOT(ISBLANK(Spreadsheet!B374)), NOT(ISBLANK(Spreadsheet!D374)))</f>
        <v>1</v>
      </c>
      <c r="AK374" s="5" t="b">
        <f t="array" ref="AK374">IF(OR(AND(ISBLANK(Spreadsheet!E374),ISBLANK(Spreadsheet!D374),NOT(ISBLANK(Spreadsheet!C374))),AND(ISBLANK(Spreadsheet!E374),ISBLANK(Spreadsheet!D374),ISBLANK(Spreadsheet!C374))),TRUE,ISNUMBER(MATCH(TRUE,EXACT(Spreadsheet!E374,Relationships),0)))</f>
        <v>1</v>
      </c>
      <c r="AL374" s="5" t="b">
        <f>IF(NOT(ISBLANK(Spreadsheet!C374)),IF(OR(ISBLANK(Spreadsheet!F374),LEN(Spreadsheet!F374)&gt;40),FALSE,TRUE),TRUE)</f>
        <v>1</v>
      </c>
      <c r="AM374" s="5" t="b">
        <f>IF(NOT(ISBLANK(Spreadsheet!C374)),IF(OR(ISBLANK(Spreadsheet!H374),LEN(Spreadsheet!H374)&gt;40),FALSE,TRUE),TRUE)</f>
        <v>1</v>
      </c>
      <c r="AN374" s="5" t="b">
        <f t="array" ref="AN374">IF(ISBLANK(Spreadsheet!I374),TRUE,ISNUMBER(MATCH(TRUE,EXACT(Spreadsheet!I374,GenderValues),0)))</f>
        <v>1</v>
      </c>
      <c r="AO374" s="5" t="b">
        <f ca="1">IF(ISERROR(DATEVALUE(TEXT(Spreadsheet!J374,"mm/dd/yyyy")) &gt; TODAY()),IF(AND(ISBLANK(Spreadsheet!J374),ISBLANK(Spreadsheet!C374)),TRUE,FALSE),IF(DATEVALUE(TEXT(Spreadsheet!J374,"mm/dd/yyyy")) &gt; TODAY(),FALSE,TRUE))</f>
        <v>1</v>
      </c>
      <c r="AP374" s="5" t="b">
        <f>OR(ISBLANK(Spreadsheet!K374),LEN(Spreadsheet!K374)&lt;=100)</f>
        <v>1</v>
      </c>
      <c r="AQ374" s="5" t="b">
        <f t="array" ref="AQ374">IF(OR(AND(ISBLANK(Spreadsheet!L374),ISBLANK(Spreadsheet!C374)),AND(NOT(ISBLANK(Spreadsheet!C374)),NOT(ISBLANK(Spreadsheet!D374)))),TRUE,ISNUMBER(MATCH(TRUE,EXACT(Spreadsheet!L374,MaritalStatus),0)))</f>
        <v>1</v>
      </c>
      <c r="AR374" s="5" t="b">
        <f ca="1">IF(ISERROR(DATEVALUE(TEXT(Spreadsheet!M374,"mm/dd/yyyy")) &gt; TODAY()),IF(ISBLANK(Spreadsheet!M374),TRUE,FALSE),IF(DATEVALUE(TEXT(Spreadsheet!M374,"mm/dd/yyyy")) &gt; TODAY(),FALSE,TRUE))</f>
        <v>1</v>
      </c>
      <c r="AS374" s="5" t="b">
        <f>OR(ISBLANK(Spreadsheet!N374),LEN(Spreadsheet!N374)&lt;=100)</f>
        <v>1</v>
      </c>
      <c r="AT374" s="5" t="b">
        <f>OR(ISBLANK(Spreadsheet!O374),UPPER(Spreadsheet!O374)="YES")</f>
        <v>1</v>
      </c>
      <c r="AU374" s="5" t="b">
        <f>OR(ISBLANK(Spreadsheet!P374),UPPER(Spreadsheet!P374)="YES")</f>
        <v>1</v>
      </c>
      <c r="AV374" s="5" t="b">
        <f t="array" ref="AV374">IF(ISBLANK(Spreadsheet!Q374),TRUE,ISNUMBER(MATCH(TRUE,EXACT(Spreadsheet!Q374,OnGroupsPriorIns),0)))</f>
        <v>1</v>
      </c>
      <c r="AW374" s="5" t="b">
        <f>OR(ISBLANK(Spreadsheet!R374),UPPER(Spreadsheet!R374)="YES")</f>
        <v>1</v>
      </c>
      <c r="AX374" s="5" t="b">
        <f>OR(ISBLANK(Spreadsheet!S374),UPPER(Spreadsheet!S374)="YES")</f>
        <v>1</v>
      </c>
      <c r="AY374" s="5" t="b">
        <f>OR(AND(ISBLANK(Spreadsheet!C374),LEN(Spreadsheet!T374)=0),AND(NOT(ISBLANK(Spreadsheet!C374)),LEN(Spreadsheet!T374)&gt;0,LEN(Spreadsheet!T374)&lt;=50))</f>
        <v>1</v>
      </c>
      <c r="AZ374" s="5" t="b">
        <f>OR(LEN(Spreadsheet!U374)=0,AND(LEN(Spreadsheet!U374)&gt;0,LEN(Spreadsheet!U374)&lt;=50))</f>
        <v>1</v>
      </c>
      <c r="BA374" s="5" t="b">
        <f>OR(AND(ISBLANK(Spreadsheet!C374),LEN(Spreadsheet!V374)=0),AND(NOT(ISBLANK(Spreadsheet!C374)),LEN(Spreadsheet!V374)&gt;0,LEN(Spreadsheet!V374)&lt;=50))</f>
        <v>1</v>
      </c>
      <c r="BB374" s="5" t="b">
        <f t="array" ref="BB374">IF(AND(ISBLANK(Spreadsheet!C374),LEN(Spreadsheet!W374)=0),TRUE,ISNUMBER(MATCH(TRUE,EXACT(Spreadsheet!W374,States),0)))</f>
        <v>1</v>
      </c>
      <c r="BC374" s="5" t="b">
        <f>OR(AND(ISBLANK(Spreadsheet!C374),LEN(Spreadsheet!X374)=0),AND(NOT(ISBLANK(Spreadsheet!C374)),LEN(Spreadsheet!X374)&gt;0,LEN(Spreadsheet!X374)=5,ISNUMBER(VALUE(Spreadsheet!X374))))</f>
        <v>1</v>
      </c>
      <c r="BD374" s="5" t="b">
        <f>OR(ISBLANK(Spreadsheet!Z374),LEN(Spreadsheet!Z374)&lt;=50)</f>
        <v>1</v>
      </c>
      <c r="BE374" s="5" t="b">
        <f>ISBLANK(Spreadsheet!AA374)</f>
        <v>1</v>
      </c>
      <c r="BF374" s="5" t="b">
        <f>ISBLANK(Spreadsheet!AB374)</f>
        <v>1</v>
      </c>
      <c r="BG374" s="5" t="b">
        <f>IF(ISERROR(DATEVALUE(TEXT(Spreadsheet!AC374,"mm/dd/yyyy")) &gt; DATEVALUE(TEXT(Spreadsheet!J374,"mm/dd/yyyy"))),IF(OR(AND(ISBLANK(Spreadsheet!AC374),ISBLANK(Spreadsheet!C374)),AND(NOT(ISBLANK(Spreadsheet!C374)),ISBLANK(Spreadsheet!AC374),NOT(ISBLANK(Spreadsheet!D374)))),TRUE,FALSE),IF(DATEVALUE(TEXT(Spreadsheet!AC374,"mm/dd/yyyy")) &gt; DATEVALUE(TEXT(Spreadsheet!J374,"mm/dd/yyyy")),TRUE,FALSE))</f>
        <v>1</v>
      </c>
      <c r="BH374" s="5" t="b">
        <f>OR(AND(ISBLANK(Spreadsheet!C374),ISBLANK(Spreadsheet!AE374)),AND(NOT(ISBLANK(Spreadsheet!C374)),NOT(ISBLANK(Spreadsheet!D374)),ISBLANK(Spreadsheet!AE374)),AND(NOT(ISBLANK(Spreadsheet!C374)),ISBLANK(Spreadsheet!D374),NOT(ISBLANK(Spreadsheet!AE374)),LEN(Spreadsheet!AE374)&lt;=100))</f>
        <v>1</v>
      </c>
      <c r="BI374" s="5" t="b">
        <f t="array" ref="BI374">IF(ISBLANK(Spreadsheet!AF374),TRUE,ISNUMBER(MATCH(TRUE,EXACT(Spreadsheet!AF374,CobraShortReasons),0)))</f>
        <v>1</v>
      </c>
      <c r="BJ374" s="5" t="b">
        <f ca="1">IF(ISERROR(DATEVALUE(TEXT(Spreadsheet!AG374,"mm/dd/yyyy")) &gt; TODAY()),IF(ISBLANK(Spreadsheet!AG374),TRUE,FALSE),IF(DATEVALUE(TEXT(Spreadsheet!AG374,"mm/dd/yyyy")) &gt; TODAY(),FALSE,TRUE))</f>
        <v>1</v>
      </c>
      <c r="BK374" s="5" t="b">
        <f>OR(ISBLANK(Spreadsheet!AH374),LEN(Spreadsheet!AH374)&lt;=25)</f>
        <v>1</v>
      </c>
      <c r="BL374" s="5" t="b">
        <f t="array" aca="1" ref="BL374" ca="1">IF(ISBLANK(Spreadsheet!AI374),TRUE,ISNUMBER(MATCH(TRUE,EXACT(Spreadsheet!AI374,INDIRECT(Spreadsheet!$D$2)),0)))</f>
        <v>1</v>
      </c>
      <c r="BM374" s="5" t="b">
        <f t="array" aca="1" ref="BM374" ca="1">IF(ISBLANK(Spreadsheet!AJ374),TRUE,ISNUMBER(MATCH(TRUE,EXACT(Spreadsheet!AJ374,INDIRECT(Spreadsheet!BJ374)),0)))</f>
        <v>1</v>
      </c>
      <c r="BN374" s="5" t="b">
        <f t="array" ref="BN374">IF(ISBLANK(Spreadsheet!AK374),TRUE,ISNUMBER(MATCH(TRUE,EXACT(Spreadsheet!AK374,DentalPlans),0)))</f>
        <v>1</v>
      </c>
      <c r="BO374" s="5" t="b">
        <f t="array" aca="1" ref="BO374" ca="1">IF(ISBLANK(Spreadsheet!AL374),TRUE,ISNUMBER(MATCH(TRUE,EXACT(Spreadsheet!AL374,INDIRECT(Spreadsheet!BK374)),0)))</f>
        <v>1</v>
      </c>
      <c r="BP374" s="5" t="b">
        <f t="array" ref="BP374">IF(ISBLANK(Spreadsheet!AM374),TRUE,ISNUMBER(MATCH(TRUE,EXACT(Spreadsheet!AM374,VisionPlans),0)))</f>
        <v>1</v>
      </c>
      <c r="BQ374" s="5" t="b">
        <f t="array" aca="1" ref="BQ374" ca="1">IF(ISBLANK(Spreadsheet!AN374),TRUE,ISNUMBER(MATCH(TRUE,EXACT(Spreadsheet!AN374,INDIRECT(Spreadsheet!BL374)),0)))</f>
        <v>1</v>
      </c>
      <c r="BR374" s="5" t="b">
        <f t="array" ref="BR374">IF(ISBLANK(Spreadsheet!AO374),TRUE,ISNUMBER(MATCH(TRUE,EXACT(Spreadsheet!AO374,LifeBenefitClasses),0)))</f>
        <v>1</v>
      </c>
      <c r="BS374" s="5" t="b">
        <f>IF(OR(ISBLANK(Spreadsheet!AO374), Spreadsheet!AO374="Waive"),IF(ISBLANK(Spreadsheet!AP374),TRUE,FALSE),IF(OR(AND(NOT(ISBLANK(Spreadsheet!AO374)),ISBLANK(Spreadsheet!AP374)),NOT(ISNUMBER(VALUE(Spreadsheet!AP374)))),FALSE,IF(OR(AND(Spreadsheet!AP374&lt;6,MOD(Spreadsheet!AP374*10,5)=0), MOD(Spreadsheet!AP374,5000)=0),TRUE,FALSE)))</f>
        <v>1</v>
      </c>
      <c r="BT374" s="5" t="b">
        <f t="array" ref="BT374">IF(ISBLANK(Spreadsheet!AQ374),TRUE,ISNUMBER(MATCH(TRUE,EXACT(Spreadsheet!AQ374,EnrollWaive),0)))</f>
        <v>1</v>
      </c>
      <c r="BU374" s="5" t="b">
        <f t="array" ref="BU374">IF(ISBLANK(Spreadsheet!AR374),TRUE,ISNUMBER(MATCH(TRUE,EXACT(Spreadsheet!AR374,LifeBenefitClasses),0)))</f>
        <v>1</v>
      </c>
      <c r="BV374" s="5" t="b">
        <f>IF(OR(ISBLANK(Spreadsheet!AR374), Spreadsheet!AR374="Waive"),IF(ISBLANK(Spreadsheet!AS374),TRUE,FALSE),IF(OR(AND(NOT(ISBLANK(Spreadsheet!AR374)),ISBLANK(Spreadsheet!AS374)),NOT(ISNUMBER(VALUE(Spreadsheet!AS374)))),FALSE,IF(OR(AND(Spreadsheet!AS374&lt;6,MOD(Spreadsheet!AS374*10,5)=0), MOD(Spreadsheet!AS374,10000)=0),TRUE,FALSE)))</f>
        <v>1</v>
      </c>
      <c r="BW374" s="5" t="b">
        <f t="array" ref="BW374">IF(ISBLANK(Spreadsheet!AT374),TRUE,ISNUMBER(MATCH(TRUE,EXACT(Spreadsheet!AT374,LifeBenefitClasses),0)))</f>
        <v>1</v>
      </c>
      <c r="BX374" s="5" t="b">
        <f>IF(OR(ISBLANK(Spreadsheet!AT374), Spreadsheet!AT374="Waive"),IF(ISBLANK(Spreadsheet!AU374),TRUE,FALSE),IF(OR(AND(NOT(ISBLANK(Spreadsheet!AT374)),ISBLANK(Spreadsheet!AU374)),NOT(ISNUMBER(VALUE(Spreadsheet!AU374)))),FALSE,IF(AND(NOT(OR(ISBLANK(Spreadsheet!AT374),Spreadsheet!AT374="Waive")),NOT(OR(ISBLANK(Spreadsheet!AR374),Spreadsheet!AR374="Waive")),MOD(Spreadsheet!AU374,5000)=0, Spreadsheet!AU374&lt;=(Spreadsheet!AS374*0.5)),TRUE,FALSE)))</f>
        <v>1</v>
      </c>
      <c r="BY374" s="5" t="b">
        <f t="array" ref="BY374">IF(ISBLANK(Spreadsheet!AV374),TRUE,ISNUMBER(MATCH(TRUE,EXACT(Spreadsheet!AV374,EnrollWaive),0)))</f>
        <v>1</v>
      </c>
      <c r="BZ374" s="5" t="b">
        <f t="array" ref="BZ374">IF(ISBLANK(Spreadsheet!AW374),TRUE,ISNUMBER(MATCH(TRUE,EXACT(Spreadsheet!AW374,LifeBenefitClasses),0)))</f>
        <v>1</v>
      </c>
      <c r="CA374" s="5" t="b">
        <f t="array" ref="CA374">IF(ISBLANK(Spreadsheet!AX374),TRUE,ISNUMBER(MATCH(TRUE,EXACT(Spreadsheet!AX374,LifeBenefitClasses),0)))</f>
        <v>1</v>
      </c>
      <c r="CB374" s="5" t="b">
        <f t="array" ref="CB374">IF(ISBLANK(Spreadsheet!AY374),TRUE,ISNUMBER(MATCH(TRUE,EXACT(Spreadsheet!AY374,LifeBenefitClasses),0)))</f>
        <v>1</v>
      </c>
      <c r="CC374" s="5" t="b">
        <f t="array" ref="CC374">IF(ISBLANK(Spreadsheet!AZ374),TRUE,ISNUMBER(MATCH(TRUE,EXACT(Spreadsheet!AZ374,LifeBenefitClasses),0)))</f>
        <v>1</v>
      </c>
      <c r="CD374" s="5" t="b">
        <f t="array" ref="CD374">IF(ISBLANK(Spreadsheet!BA374),TRUE,ISNUMBER(MATCH(TRUE,EXACT(Spreadsheet!BA374,LifeBenefitClasses),0)))</f>
        <v>1</v>
      </c>
      <c r="CE374" s="5" t="b">
        <f>IF(OR(ISBLANK(Spreadsheet!BA374), Spreadsheet!BA374="Waive"),IF(ISBLANK(Spreadsheet!BB374),TRUE,FALSE),IF(OR(AND(NOT(ISBLANK(Spreadsheet!BA374)),ISBLANK(Spreadsheet!BB374)),NOT(ISNUMBER(VALUE(Spreadsheet!BB374))),ISBLANK(Spreadsheet!BC374),NOT(ISNUMBER(VALUE(Spreadsheet!BC374)))),FALSE,IF(AND(Spreadsheet!BB374&gt;=50000,Spreadsheet!BB374&lt;=250000,MOD(Spreadsheet!BB374,10000)=0,Spreadsheet!BB374&lt;=(10*Spreadsheet!BC374)),TRUE,FALSE)))</f>
        <v>1</v>
      </c>
      <c r="CF374" s="5" t="b">
        <f>IF(NOT(ISBLANK(Spreadsheet!BC374)),AND(ISNUMBER(VALUE(Spreadsheet!BC374)),Spreadsheet!BC374&gt;0),AND(OR(ISBLANK(Spreadsheet!AO374),Spreadsheet!AO374="Waive",AND(NOT(OR(ISBLANK(Spreadsheet!AO374),Spreadsheet!AO374="Waive")),Spreadsheet!AP374&gt;=6)),OR(ISBLANK(Spreadsheet!AR374),AND(NOT(OR(ISBLANK(Spreadsheet!AR374),Spreadsheet!AR374="Waive")),Spreadsheet!AS374&gt;=6)),OR(ISBLANK(Spreadsheet!AW374)),OR(ISBLANK(Spreadsheet!AX374)),OR(ISBLANK(Spreadsheet!AY374)),OR(ISBLANK(Spreadsheet!AZ374)),OR(ISBLANK(Spreadsheet!BA374),Spreadsheet!BA374="Waive")))</f>
        <v>1</v>
      </c>
      <c r="CG374" s="5" t="b">
        <f t="shared" ca="1" si="25"/>
        <v>1</v>
      </c>
    </row>
    <row r="375" spans="8:85" x14ac:dyDescent="0.3">
      <c r="H375" s="5">
        <f t="shared" ca="1" si="22"/>
        <v>2</v>
      </c>
      <c r="I375" s="5" t="str">
        <f t="shared" ca="1" si="23"/>
        <v/>
      </c>
      <c r="J375" s="5" t="str">
        <f>IF(AND(NOT(ISBLANK(Spreadsheet!C375)),ISBLANK(Spreadsheet!D375)),Spreadsheet!F375&amp;" "&amp;Spreadsheet!H375,"")</f>
        <v/>
      </c>
      <c r="K375" s="5">
        <f>IF(AND(NOT(ISBLANK(Spreadsheet!C375)),ISBLANK(Spreadsheet!D375)),COUNTIFS(Spreadsheet!E376:E$786,"=Child",Spreadsheet!C376:C$786, "="&amp;Spreadsheet!C375) + COUNTIFS(Spreadsheet!E376:E$786,"=Step-child",Spreadsheet!C376:C$786, "="&amp;Spreadsheet!C375),0)</f>
        <v>0</v>
      </c>
      <c r="L375" s="5">
        <f>IF(NOT(ISBLANK(J375)),COUNTIFS(Spreadsheet!E376:E$786,"=Wife",Spreadsheet!C376:C$786, "="&amp;Spreadsheet!C375) + COUNTIFS(Spreadsheet!E376:E$786,"=Husband",Spreadsheet!C376:C$786, "="&amp;Spreadsheet!C375),0)</f>
        <v>0</v>
      </c>
      <c r="M375" s="5">
        <f>IF(NOT(ISBLANK(Spreadsheet!AJ375)),VLOOKUP(Spreadsheet!AJ375,'Drop Downs'!$P$2:$R$16,3,FALSE),0)</f>
        <v>0</v>
      </c>
      <c r="N375" s="5">
        <f>IF(NOT(ISBLANK(Spreadsheet!AJ375)), VLOOKUP(Spreadsheet!AJ375,'Drop Downs'!$P$2:$R$16,2,FALSE),0)</f>
        <v>0</v>
      </c>
      <c r="O375" s="5">
        <f>IF(NOT(ISBLANK(Spreadsheet!AL375)),VLOOKUP(Spreadsheet!AL375,'Drop Downs'!$P$2:$R$16,3,FALSE), 0)</f>
        <v>0</v>
      </c>
      <c r="P375" s="5">
        <f>IF(NOT(ISBLANK(Spreadsheet!AL375)),VLOOKUP(Spreadsheet!AL375,'Drop Downs'!$P$2:$R$16,2,FALSE),0)</f>
        <v>0</v>
      </c>
      <c r="Q375" s="5">
        <f>IF(NOT(ISBLANK(Spreadsheet!AN375)),VLOOKUP(Spreadsheet!AN375,'Drop Downs'!$P$2:$R$16,3,FALSE),0)</f>
        <v>0</v>
      </c>
      <c r="R375" s="5">
        <f>IF(NOT(ISBLANK(Spreadsheet!AN375)),VLOOKUP(Spreadsheet!AN375,'Drop Downs'!$P$2:$R$16,2,FALSE),0)</f>
        <v>0</v>
      </c>
      <c r="S375" s="5" t="str">
        <f>IF(OR(M375&gt;K375,N375&gt;L375,O375&gt;K375, Q375&gt;K375,N375&gt;L375, P375&gt;L375, R375&gt;L375),"Member currently has a coverage election over what he/she needs.  Please add more dependents or adjust the coverage election.","")&amp;(IF(AND(NOT(ISBLANK(Spreadsheet!C375)),NOT(ISBLANK(Spreadsheet!D375)),ISBLANK(Spreadsheet!E375)),"Dependent lacks a relationship to member.Please select one from the drop-down.",""))</f>
        <v/>
      </c>
      <c r="T375" s="5" t="b">
        <f t="shared" si="24"/>
        <v>1</v>
      </c>
      <c r="U375" s="5" t="b">
        <f>OR(ISBLANK(Spreadsheet!C375),IF(NOT(ISBLANK(Spreadsheet!D375)),NOT(ISBLANK(Spreadsheet!E375)),TRUE))</f>
        <v>1</v>
      </c>
      <c r="V375" s="5" t="b">
        <f>OR(ISBLANK(Spreadsheet!C375), NOT(ISBLANK(Spreadsheet!I375)))</f>
        <v>1</v>
      </c>
      <c r="W375" s="5" t="b">
        <f>OR(ISBLANK(Spreadsheet!D375),NOT(ISBLANK(Spreadsheet!C375)))</f>
        <v>1</v>
      </c>
      <c r="X375" s="155" t="str">
        <f>REPT("0",MIN(FIND({1,2,3,4,5,6,7,8,9},Spreadsheet!C375&amp;"123456789"))-1)&amp;IF(ISBLANK(Spreadsheet!C375),"",SUMPRODUCT(MID(0&amp;Spreadsheet!C375,LARGE(INDEX(ISNUMBER(--MID(Spreadsheet!C375,ROW($1:$225),1))*
 ROW($1:$225),0),ROW($1:$225))+1,1)*10^ROW($1:$225)/10))</f>
        <v/>
      </c>
      <c r="Y375" s="5" t="b">
        <f>IF(NOT(ISBLANK(Spreadsheet!C375)),IF(AND(ISNUMBER(VALUE(Spreadsheet!C375)), LEN(Spreadsheet!C375)=9),TRUE,FALSE),TRUE)</f>
        <v>1</v>
      </c>
      <c r="Z375" s="155" t="str">
        <f>REPT("0",MIN(FIND({1,2,3,4,5,6,7,8,9},Spreadsheet!D375&amp;"123456789"))-1)&amp;IF(ISBLANK(Spreadsheet!D375),"",SUMPRODUCT(MID(0&amp;Spreadsheet!D375,LARGE(INDEX(ISNUMBER(--MID(Spreadsheet!D375,ROW($1:$225),1))*
 ROW($1:$225),0),ROW($1:$225))+1,1)*10^ROW($1:$225)/10))</f>
        <v/>
      </c>
      <c r="AA375" s="5" t="b">
        <f>IF(AND(NOT(ISBLANK(Spreadsheet!D375)),NOT(ISBLANK(Spreadsheet!C375))),IF(AND(ISNUMBER(VALUE(Spreadsheet!D375)), LEN(Spreadsheet!D375)=9),TRUE,FALSE),IF(AND(NOT(ISBLANK(Spreadsheet!D375)),ISBLANK(Spreadsheet!C375)),FALSE,TRUE))</f>
        <v>1</v>
      </c>
      <c r="AB375" s="5" t="b">
        <f>OR(ISBLANK(Spreadsheet!Y375),IF(NOT(ISBLANK(Spreadsheet!Y375)),LEN(Spreadsheet!Y375)=10,ISNUMBER(VALUE(Spreadsheet!Y375))))</f>
        <v>1</v>
      </c>
      <c r="AC375" s="5" t="b">
        <f>OR(ISBLANK(Spreadsheet!AI375), AND(NOT(ISBLANK(Spreadsheet!AJ375)), NOT(ISNUMBER(SEARCH("Waive",Spreadsheet!AJ375)))))</f>
        <v>1</v>
      </c>
      <c r="AD375" s="5" t="b">
        <f>OR(ISBLANK(Spreadsheet!AK375), AND(NOT(ISBLANK(Spreadsheet!AL375)), NOT(ISNUMBER(SEARCH("Waive",Spreadsheet!AL375)))))</f>
        <v>1</v>
      </c>
      <c r="AE375" s="5" t="b">
        <f>OR(ISBLANK(Spreadsheet!AM375), AND(NOT(ISBLANK(Spreadsheet!AN375)), NOT(ISNUMBER(SEARCH("Waive", Spreadsheet!AN375)))))</f>
        <v>1</v>
      </c>
      <c r="AF375" s="5" t="b">
        <f>OR(ISBLANK(Spreadsheet!C375), NOT(ISBLANK(Spreadsheet!D375)),NOT(ISBLANK(Spreadsheet!L375)))</f>
        <v>1</v>
      </c>
      <c r="AG375" s="5" t="b">
        <f>IF(AND(NOT(ISBLANK(Spreadsheet!C375)), NOT(ISBLANK(Spreadsheet!D375)),Spreadsheet!C375&lt;&gt;Spreadsheet!D375),IF(ISERROR(VLOOKUP(Spreadsheet!C375, Spreadsheet!$C$6:'Spreadsheet'!$C374,1,FALSE)), FALSE, TRUE),TRUE)</f>
        <v>1</v>
      </c>
      <c r="AH375" s="5" t="b">
        <f>Spreadsheet!$B$2=Spreadsheet!AD375</f>
        <v>1</v>
      </c>
      <c r="AI375" s="5" t="b">
        <f>IF(ISBLANK(Spreadsheet!G375),TRUE,IF(OR(LEN(Spreadsheet!G375)&gt;1,ISNUMBER(VALUE(Spreadsheet!G375))),FALSE,TRUE))</f>
        <v>1</v>
      </c>
      <c r="AJ375" s="5" t="b">
        <f>OR(ISBLANK(Spreadsheet!C375), NOT(ISBLANK(Spreadsheet!B375)), NOT(ISBLANK(Spreadsheet!D375)))</f>
        <v>1</v>
      </c>
      <c r="AK375" s="5" t="b">
        <f t="array" ref="AK375">IF(OR(AND(ISBLANK(Spreadsheet!E375),ISBLANK(Spreadsheet!D375),NOT(ISBLANK(Spreadsheet!C375))),AND(ISBLANK(Spreadsheet!E375),ISBLANK(Spreadsheet!D375),ISBLANK(Spreadsheet!C375))),TRUE,ISNUMBER(MATCH(TRUE,EXACT(Spreadsheet!E375,Relationships),0)))</f>
        <v>1</v>
      </c>
      <c r="AL375" s="5" t="b">
        <f>IF(NOT(ISBLANK(Spreadsheet!C375)),IF(OR(ISBLANK(Spreadsheet!F375),LEN(Spreadsheet!F375)&gt;40),FALSE,TRUE),TRUE)</f>
        <v>1</v>
      </c>
      <c r="AM375" s="5" t="b">
        <f>IF(NOT(ISBLANK(Spreadsheet!C375)),IF(OR(ISBLANK(Spreadsheet!H375),LEN(Spreadsheet!H375)&gt;40),FALSE,TRUE),TRUE)</f>
        <v>1</v>
      </c>
      <c r="AN375" s="5" t="b">
        <f t="array" ref="AN375">IF(ISBLANK(Spreadsheet!I375),TRUE,ISNUMBER(MATCH(TRUE,EXACT(Spreadsheet!I375,GenderValues),0)))</f>
        <v>1</v>
      </c>
      <c r="AO375" s="5" t="b">
        <f ca="1">IF(ISERROR(DATEVALUE(TEXT(Spreadsheet!J375,"mm/dd/yyyy")) &gt; TODAY()),IF(AND(ISBLANK(Spreadsheet!J375),ISBLANK(Spreadsheet!C375)),TRUE,FALSE),IF(DATEVALUE(TEXT(Spreadsheet!J375,"mm/dd/yyyy")) &gt; TODAY(),FALSE,TRUE))</f>
        <v>1</v>
      </c>
      <c r="AP375" s="5" t="b">
        <f>OR(ISBLANK(Spreadsheet!K375),LEN(Spreadsheet!K375)&lt;=100)</f>
        <v>1</v>
      </c>
      <c r="AQ375" s="5" t="b">
        <f t="array" ref="AQ375">IF(OR(AND(ISBLANK(Spreadsheet!L375),ISBLANK(Spreadsheet!C375)),AND(NOT(ISBLANK(Spreadsheet!C375)),NOT(ISBLANK(Spreadsheet!D375)))),TRUE,ISNUMBER(MATCH(TRUE,EXACT(Spreadsheet!L375,MaritalStatus),0)))</f>
        <v>1</v>
      </c>
      <c r="AR375" s="5" t="b">
        <f ca="1">IF(ISERROR(DATEVALUE(TEXT(Spreadsheet!M375,"mm/dd/yyyy")) &gt; TODAY()),IF(ISBLANK(Spreadsheet!M375),TRUE,FALSE),IF(DATEVALUE(TEXT(Spreadsheet!M375,"mm/dd/yyyy")) &gt; TODAY(),FALSE,TRUE))</f>
        <v>1</v>
      </c>
      <c r="AS375" s="5" t="b">
        <f>OR(ISBLANK(Spreadsheet!N375),LEN(Spreadsheet!N375)&lt;=100)</f>
        <v>1</v>
      </c>
      <c r="AT375" s="5" t="b">
        <f>OR(ISBLANK(Spreadsheet!O375),UPPER(Spreadsheet!O375)="YES")</f>
        <v>1</v>
      </c>
      <c r="AU375" s="5" t="b">
        <f>OR(ISBLANK(Spreadsheet!P375),UPPER(Spreadsheet!P375)="YES")</f>
        <v>1</v>
      </c>
      <c r="AV375" s="5" t="b">
        <f t="array" ref="AV375">IF(ISBLANK(Spreadsheet!Q375),TRUE,ISNUMBER(MATCH(TRUE,EXACT(Spreadsheet!Q375,OnGroupsPriorIns),0)))</f>
        <v>1</v>
      </c>
      <c r="AW375" s="5" t="b">
        <f>OR(ISBLANK(Spreadsheet!R375),UPPER(Spreadsheet!R375)="YES")</f>
        <v>1</v>
      </c>
      <c r="AX375" s="5" t="b">
        <f>OR(ISBLANK(Spreadsheet!S375),UPPER(Spreadsheet!S375)="YES")</f>
        <v>1</v>
      </c>
      <c r="AY375" s="5" t="b">
        <f>OR(AND(ISBLANK(Spreadsheet!C375),LEN(Spreadsheet!T375)=0),AND(NOT(ISBLANK(Spreadsheet!C375)),LEN(Spreadsheet!T375)&gt;0,LEN(Spreadsheet!T375)&lt;=50))</f>
        <v>1</v>
      </c>
      <c r="AZ375" s="5" t="b">
        <f>OR(LEN(Spreadsheet!U375)=0,AND(LEN(Spreadsheet!U375)&gt;0,LEN(Spreadsheet!U375)&lt;=50))</f>
        <v>1</v>
      </c>
      <c r="BA375" s="5" t="b">
        <f>OR(AND(ISBLANK(Spreadsheet!C375),LEN(Spreadsheet!V375)=0),AND(NOT(ISBLANK(Spreadsheet!C375)),LEN(Spreadsheet!V375)&gt;0,LEN(Spreadsheet!V375)&lt;=50))</f>
        <v>1</v>
      </c>
      <c r="BB375" s="5" t="b">
        <f t="array" ref="BB375">IF(AND(ISBLANK(Spreadsheet!C375),LEN(Spreadsheet!W375)=0),TRUE,ISNUMBER(MATCH(TRUE,EXACT(Spreadsheet!W375,States),0)))</f>
        <v>1</v>
      </c>
      <c r="BC375" s="5" t="b">
        <f>OR(AND(ISBLANK(Spreadsheet!C375),LEN(Spreadsheet!X375)=0),AND(NOT(ISBLANK(Spreadsheet!C375)),LEN(Spreadsheet!X375)&gt;0,LEN(Spreadsheet!X375)=5,ISNUMBER(VALUE(Spreadsheet!X375))))</f>
        <v>1</v>
      </c>
      <c r="BD375" s="5" t="b">
        <f>OR(ISBLANK(Spreadsheet!Z375),LEN(Spreadsheet!Z375)&lt;=50)</f>
        <v>1</v>
      </c>
      <c r="BE375" s="5" t="b">
        <f>ISBLANK(Spreadsheet!AA375)</f>
        <v>1</v>
      </c>
      <c r="BF375" s="5" t="b">
        <f>ISBLANK(Spreadsheet!AB375)</f>
        <v>1</v>
      </c>
      <c r="BG375" s="5" t="b">
        <f>IF(ISERROR(DATEVALUE(TEXT(Spreadsheet!AC375,"mm/dd/yyyy")) &gt; DATEVALUE(TEXT(Spreadsheet!J375,"mm/dd/yyyy"))),IF(OR(AND(ISBLANK(Spreadsheet!AC375),ISBLANK(Spreadsheet!C375)),AND(NOT(ISBLANK(Spreadsheet!C375)),ISBLANK(Spreadsheet!AC375),NOT(ISBLANK(Spreadsheet!D375)))),TRUE,FALSE),IF(DATEVALUE(TEXT(Spreadsheet!AC375,"mm/dd/yyyy")) &gt; DATEVALUE(TEXT(Spreadsheet!J375,"mm/dd/yyyy")),TRUE,FALSE))</f>
        <v>1</v>
      </c>
      <c r="BH375" s="5" t="b">
        <f>OR(AND(ISBLANK(Spreadsheet!C375),ISBLANK(Spreadsheet!AE375)),AND(NOT(ISBLANK(Spreadsheet!C375)),NOT(ISBLANK(Spreadsheet!D375)),ISBLANK(Spreadsheet!AE375)),AND(NOT(ISBLANK(Spreadsheet!C375)),ISBLANK(Spreadsheet!D375),NOT(ISBLANK(Spreadsheet!AE375)),LEN(Spreadsheet!AE375)&lt;=100))</f>
        <v>1</v>
      </c>
      <c r="BI375" s="5" t="b">
        <f t="array" ref="BI375">IF(ISBLANK(Spreadsheet!AF375),TRUE,ISNUMBER(MATCH(TRUE,EXACT(Spreadsheet!AF375,CobraShortReasons),0)))</f>
        <v>1</v>
      </c>
      <c r="BJ375" s="5" t="b">
        <f ca="1">IF(ISERROR(DATEVALUE(TEXT(Spreadsheet!AG375,"mm/dd/yyyy")) &gt; TODAY()),IF(ISBLANK(Spreadsheet!AG375),TRUE,FALSE),IF(DATEVALUE(TEXT(Spreadsheet!AG375,"mm/dd/yyyy")) &gt; TODAY(),FALSE,TRUE))</f>
        <v>1</v>
      </c>
      <c r="BK375" s="5" t="b">
        <f>OR(ISBLANK(Spreadsheet!AH375),LEN(Spreadsheet!AH375)&lt;=25)</f>
        <v>1</v>
      </c>
      <c r="BL375" s="5" t="b">
        <f t="array" aca="1" ref="BL375" ca="1">IF(ISBLANK(Spreadsheet!AI375),TRUE,ISNUMBER(MATCH(TRUE,EXACT(Spreadsheet!AI375,INDIRECT(Spreadsheet!$D$2)),0)))</f>
        <v>1</v>
      </c>
      <c r="BM375" s="5" t="b">
        <f t="array" aca="1" ref="BM375" ca="1">IF(ISBLANK(Spreadsheet!AJ375),TRUE,ISNUMBER(MATCH(TRUE,EXACT(Spreadsheet!AJ375,INDIRECT(Spreadsheet!BJ375)),0)))</f>
        <v>1</v>
      </c>
      <c r="BN375" s="5" t="b">
        <f t="array" ref="BN375">IF(ISBLANK(Spreadsheet!AK375),TRUE,ISNUMBER(MATCH(TRUE,EXACT(Spreadsheet!AK375,DentalPlans),0)))</f>
        <v>1</v>
      </c>
      <c r="BO375" s="5" t="b">
        <f t="array" aca="1" ref="BO375" ca="1">IF(ISBLANK(Spreadsheet!AL375),TRUE,ISNUMBER(MATCH(TRUE,EXACT(Spreadsheet!AL375,INDIRECT(Spreadsheet!BK375)),0)))</f>
        <v>1</v>
      </c>
      <c r="BP375" s="5" t="b">
        <f t="array" ref="BP375">IF(ISBLANK(Spreadsheet!AM375),TRUE,ISNUMBER(MATCH(TRUE,EXACT(Spreadsheet!AM375,VisionPlans),0)))</f>
        <v>1</v>
      </c>
      <c r="BQ375" s="5" t="b">
        <f t="array" aca="1" ref="BQ375" ca="1">IF(ISBLANK(Spreadsheet!AN375),TRUE,ISNUMBER(MATCH(TRUE,EXACT(Spreadsheet!AN375,INDIRECT(Spreadsheet!BL375)),0)))</f>
        <v>1</v>
      </c>
      <c r="BR375" s="5" t="b">
        <f t="array" ref="BR375">IF(ISBLANK(Spreadsheet!AO375),TRUE,ISNUMBER(MATCH(TRUE,EXACT(Spreadsheet!AO375,LifeBenefitClasses),0)))</f>
        <v>1</v>
      </c>
      <c r="BS375" s="5" t="b">
        <f>IF(OR(ISBLANK(Spreadsheet!AO375), Spreadsheet!AO375="Waive"),IF(ISBLANK(Spreadsheet!AP375),TRUE,FALSE),IF(OR(AND(NOT(ISBLANK(Spreadsheet!AO375)),ISBLANK(Spreadsheet!AP375)),NOT(ISNUMBER(VALUE(Spreadsheet!AP375)))),FALSE,IF(OR(AND(Spreadsheet!AP375&lt;6,MOD(Spreadsheet!AP375*10,5)=0), MOD(Spreadsheet!AP375,5000)=0),TRUE,FALSE)))</f>
        <v>1</v>
      </c>
      <c r="BT375" s="5" t="b">
        <f t="array" ref="BT375">IF(ISBLANK(Spreadsheet!AQ375),TRUE,ISNUMBER(MATCH(TRUE,EXACT(Spreadsheet!AQ375,EnrollWaive),0)))</f>
        <v>1</v>
      </c>
      <c r="BU375" s="5" t="b">
        <f t="array" ref="BU375">IF(ISBLANK(Spreadsheet!AR375),TRUE,ISNUMBER(MATCH(TRUE,EXACT(Spreadsheet!AR375,LifeBenefitClasses),0)))</f>
        <v>1</v>
      </c>
      <c r="BV375" s="5" t="b">
        <f>IF(OR(ISBLANK(Spreadsheet!AR375), Spreadsheet!AR375="Waive"),IF(ISBLANK(Spreadsheet!AS375),TRUE,FALSE),IF(OR(AND(NOT(ISBLANK(Spreadsheet!AR375)),ISBLANK(Spreadsheet!AS375)),NOT(ISNUMBER(VALUE(Spreadsheet!AS375)))),FALSE,IF(OR(AND(Spreadsheet!AS375&lt;6,MOD(Spreadsheet!AS375*10,5)=0), MOD(Spreadsheet!AS375,10000)=0),TRUE,FALSE)))</f>
        <v>1</v>
      </c>
      <c r="BW375" s="5" t="b">
        <f t="array" ref="BW375">IF(ISBLANK(Spreadsheet!AT375),TRUE,ISNUMBER(MATCH(TRUE,EXACT(Spreadsheet!AT375,LifeBenefitClasses),0)))</f>
        <v>1</v>
      </c>
      <c r="BX375" s="5" t="b">
        <f>IF(OR(ISBLANK(Spreadsheet!AT375), Spreadsheet!AT375="Waive"),IF(ISBLANK(Spreadsheet!AU375),TRUE,FALSE),IF(OR(AND(NOT(ISBLANK(Spreadsheet!AT375)),ISBLANK(Spreadsheet!AU375)),NOT(ISNUMBER(VALUE(Spreadsheet!AU375)))),FALSE,IF(AND(NOT(OR(ISBLANK(Spreadsheet!AT375),Spreadsheet!AT375="Waive")),NOT(OR(ISBLANK(Spreadsheet!AR375),Spreadsheet!AR375="Waive")),MOD(Spreadsheet!AU375,5000)=0, Spreadsheet!AU375&lt;=(Spreadsheet!AS375*0.5)),TRUE,FALSE)))</f>
        <v>1</v>
      </c>
      <c r="BY375" s="5" t="b">
        <f t="array" ref="BY375">IF(ISBLANK(Spreadsheet!AV375),TRUE,ISNUMBER(MATCH(TRUE,EXACT(Spreadsheet!AV375,EnrollWaive),0)))</f>
        <v>1</v>
      </c>
      <c r="BZ375" s="5" t="b">
        <f t="array" ref="BZ375">IF(ISBLANK(Spreadsheet!AW375),TRUE,ISNUMBER(MATCH(TRUE,EXACT(Spreadsheet!AW375,LifeBenefitClasses),0)))</f>
        <v>1</v>
      </c>
      <c r="CA375" s="5" t="b">
        <f t="array" ref="CA375">IF(ISBLANK(Spreadsheet!AX375),TRUE,ISNUMBER(MATCH(TRUE,EXACT(Spreadsheet!AX375,LifeBenefitClasses),0)))</f>
        <v>1</v>
      </c>
      <c r="CB375" s="5" t="b">
        <f t="array" ref="CB375">IF(ISBLANK(Spreadsheet!AY375),TRUE,ISNUMBER(MATCH(TRUE,EXACT(Spreadsheet!AY375,LifeBenefitClasses),0)))</f>
        <v>1</v>
      </c>
      <c r="CC375" s="5" t="b">
        <f t="array" ref="CC375">IF(ISBLANK(Spreadsheet!AZ375),TRUE,ISNUMBER(MATCH(TRUE,EXACT(Spreadsheet!AZ375,LifeBenefitClasses),0)))</f>
        <v>1</v>
      </c>
      <c r="CD375" s="5" t="b">
        <f t="array" ref="CD375">IF(ISBLANK(Spreadsheet!BA375),TRUE,ISNUMBER(MATCH(TRUE,EXACT(Spreadsheet!BA375,LifeBenefitClasses),0)))</f>
        <v>1</v>
      </c>
      <c r="CE375" s="5" t="b">
        <f>IF(OR(ISBLANK(Spreadsheet!BA375), Spreadsheet!BA375="Waive"),IF(ISBLANK(Spreadsheet!BB375),TRUE,FALSE),IF(OR(AND(NOT(ISBLANK(Spreadsheet!BA375)),ISBLANK(Spreadsheet!BB375)),NOT(ISNUMBER(VALUE(Spreadsheet!BB375))),ISBLANK(Spreadsheet!BC375),NOT(ISNUMBER(VALUE(Spreadsheet!BC375)))),FALSE,IF(AND(Spreadsheet!BB375&gt;=50000,Spreadsheet!BB375&lt;=250000,MOD(Spreadsheet!BB375,10000)=0,Spreadsheet!BB375&lt;=(10*Spreadsheet!BC375)),TRUE,FALSE)))</f>
        <v>1</v>
      </c>
      <c r="CF375" s="5" t="b">
        <f>IF(NOT(ISBLANK(Spreadsheet!BC375)),AND(ISNUMBER(VALUE(Spreadsheet!BC375)),Spreadsheet!BC375&gt;0),AND(OR(ISBLANK(Spreadsheet!AO375),Spreadsheet!AO375="Waive",AND(NOT(OR(ISBLANK(Spreadsheet!AO375),Spreadsheet!AO375="Waive")),Spreadsheet!AP375&gt;=6)),OR(ISBLANK(Spreadsheet!AR375),AND(NOT(OR(ISBLANK(Spreadsheet!AR375),Spreadsheet!AR375="Waive")),Spreadsheet!AS375&gt;=6)),OR(ISBLANK(Spreadsheet!AW375)),OR(ISBLANK(Spreadsheet!AX375)),OR(ISBLANK(Spreadsheet!AY375)),OR(ISBLANK(Spreadsheet!AZ375)),OR(ISBLANK(Spreadsheet!BA375),Spreadsheet!BA375="Waive")))</f>
        <v>1</v>
      </c>
      <c r="CG375" s="5" t="b">
        <f t="shared" ca="1" si="25"/>
        <v>1</v>
      </c>
    </row>
    <row r="376" spans="8:85" x14ac:dyDescent="0.3">
      <c r="H376" s="5">
        <f t="shared" ca="1" si="22"/>
        <v>2</v>
      </c>
      <c r="I376" s="5" t="str">
        <f t="shared" ca="1" si="23"/>
        <v/>
      </c>
      <c r="J376" s="5" t="str">
        <f>IF(AND(NOT(ISBLANK(Spreadsheet!C376)),ISBLANK(Spreadsheet!D376)),Spreadsheet!F376&amp;" "&amp;Spreadsheet!H376,"")</f>
        <v/>
      </c>
      <c r="K376" s="5">
        <f>IF(AND(NOT(ISBLANK(Spreadsheet!C376)),ISBLANK(Spreadsheet!D376)),COUNTIFS(Spreadsheet!E377:E$786,"=Child",Spreadsheet!C377:C$786, "="&amp;Spreadsheet!C376) + COUNTIFS(Spreadsheet!E377:E$786,"=Step-child",Spreadsheet!C377:C$786, "="&amp;Spreadsheet!C376),0)</f>
        <v>0</v>
      </c>
      <c r="L376" s="5">
        <f>IF(NOT(ISBLANK(J376)),COUNTIFS(Spreadsheet!E377:E$786,"=Wife",Spreadsheet!C377:C$786, "="&amp;Spreadsheet!C376) + COUNTIFS(Spreadsheet!E377:E$786,"=Husband",Spreadsheet!C377:C$786, "="&amp;Spreadsheet!C376),0)</f>
        <v>0</v>
      </c>
      <c r="M376" s="5">
        <f>IF(NOT(ISBLANK(Spreadsheet!AJ376)),VLOOKUP(Spreadsheet!AJ376,'Drop Downs'!$P$2:$R$16,3,FALSE),0)</f>
        <v>0</v>
      </c>
      <c r="N376" s="5">
        <f>IF(NOT(ISBLANK(Spreadsheet!AJ376)), VLOOKUP(Spreadsheet!AJ376,'Drop Downs'!$P$2:$R$16,2,FALSE),0)</f>
        <v>0</v>
      </c>
      <c r="O376" s="5">
        <f>IF(NOT(ISBLANK(Spreadsheet!AL376)),VLOOKUP(Spreadsheet!AL376,'Drop Downs'!$P$2:$R$16,3,FALSE), 0)</f>
        <v>0</v>
      </c>
      <c r="P376" s="5">
        <f>IF(NOT(ISBLANK(Spreadsheet!AL376)),VLOOKUP(Spreadsheet!AL376,'Drop Downs'!$P$2:$R$16,2,FALSE),0)</f>
        <v>0</v>
      </c>
      <c r="Q376" s="5">
        <f>IF(NOT(ISBLANK(Spreadsheet!AN376)),VLOOKUP(Spreadsheet!AN376,'Drop Downs'!$P$2:$R$16,3,FALSE),0)</f>
        <v>0</v>
      </c>
      <c r="R376" s="5">
        <f>IF(NOT(ISBLANK(Spreadsheet!AN376)),VLOOKUP(Spreadsheet!AN376,'Drop Downs'!$P$2:$R$16,2,FALSE),0)</f>
        <v>0</v>
      </c>
      <c r="S376" s="5" t="str">
        <f>IF(OR(M376&gt;K376,N376&gt;L376,O376&gt;K376, Q376&gt;K376,N376&gt;L376, P376&gt;L376, R376&gt;L376),"Member currently has a coverage election over what he/she needs.  Please add more dependents or adjust the coverage election.","")&amp;(IF(AND(NOT(ISBLANK(Spreadsheet!C376)),NOT(ISBLANK(Spreadsheet!D376)),ISBLANK(Spreadsheet!E376)),"Dependent lacks a relationship to member.Please select one from the drop-down.",""))</f>
        <v/>
      </c>
      <c r="T376" s="5" t="b">
        <f t="shared" si="24"/>
        <v>1</v>
      </c>
      <c r="U376" s="5" t="b">
        <f>OR(ISBLANK(Spreadsheet!C376),IF(NOT(ISBLANK(Spreadsheet!D376)),NOT(ISBLANK(Spreadsheet!E376)),TRUE))</f>
        <v>1</v>
      </c>
      <c r="V376" s="5" t="b">
        <f>OR(ISBLANK(Spreadsheet!C376), NOT(ISBLANK(Spreadsheet!I376)))</f>
        <v>1</v>
      </c>
      <c r="W376" s="5" t="b">
        <f>OR(ISBLANK(Spreadsheet!D376),NOT(ISBLANK(Spreadsheet!C376)))</f>
        <v>1</v>
      </c>
      <c r="X376" s="155" t="str">
        <f>REPT("0",MIN(FIND({1,2,3,4,5,6,7,8,9},Spreadsheet!C376&amp;"123456789"))-1)&amp;IF(ISBLANK(Spreadsheet!C376),"",SUMPRODUCT(MID(0&amp;Spreadsheet!C376,LARGE(INDEX(ISNUMBER(--MID(Spreadsheet!C376,ROW($1:$225),1))*
 ROW($1:$225),0),ROW($1:$225))+1,1)*10^ROW($1:$225)/10))</f>
        <v/>
      </c>
      <c r="Y376" s="5" t="b">
        <f>IF(NOT(ISBLANK(Spreadsheet!C376)),IF(AND(ISNUMBER(VALUE(Spreadsheet!C376)), LEN(Spreadsheet!C376)=9),TRUE,FALSE),TRUE)</f>
        <v>1</v>
      </c>
      <c r="Z376" s="155" t="str">
        <f>REPT("0",MIN(FIND({1,2,3,4,5,6,7,8,9},Spreadsheet!D376&amp;"123456789"))-1)&amp;IF(ISBLANK(Spreadsheet!D376),"",SUMPRODUCT(MID(0&amp;Spreadsheet!D376,LARGE(INDEX(ISNUMBER(--MID(Spreadsheet!D376,ROW($1:$225),1))*
 ROW($1:$225),0),ROW($1:$225))+1,1)*10^ROW($1:$225)/10))</f>
        <v/>
      </c>
      <c r="AA376" s="5" t="b">
        <f>IF(AND(NOT(ISBLANK(Spreadsheet!D376)),NOT(ISBLANK(Spreadsheet!C376))),IF(AND(ISNUMBER(VALUE(Spreadsheet!D376)), LEN(Spreadsheet!D376)=9),TRUE,FALSE),IF(AND(NOT(ISBLANK(Spreadsheet!D376)),ISBLANK(Spreadsheet!C376)),FALSE,TRUE))</f>
        <v>1</v>
      </c>
      <c r="AB376" s="5" t="b">
        <f>OR(ISBLANK(Spreadsheet!Y376),IF(NOT(ISBLANK(Spreadsheet!Y376)),LEN(Spreadsheet!Y376)=10,ISNUMBER(VALUE(Spreadsheet!Y376))))</f>
        <v>1</v>
      </c>
      <c r="AC376" s="5" t="b">
        <f>OR(ISBLANK(Spreadsheet!AI376), AND(NOT(ISBLANK(Spreadsheet!AJ376)), NOT(ISNUMBER(SEARCH("Waive",Spreadsheet!AJ376)))))</f>
        <v>1</v>
      </c>
      <c r="AD376" s="5" t="b">
        <f>OR(ISBLANK(Spreadsheet!AK376), AND(NOT(ISBLANK(Spreadsheet!AL376)), NOT(ISNUMBER(SEARCH("Waive",Spreadsheet!AL376)))))</f>
        <v>1</v>
      </c>
      <c r="AE376" s="5" t="b">
        <f>OR(ISBLANK(Spreadsheet!AM376), AND(NOT(ISBLANK(Spreadsheet!AN376)), NOT(ISNUMBER(SEARCH("Waive", Spreadsheet!AN376)))))</f>
        <v>1</v>
      </c>
      <c r="AF376" s="5" t="b">
        <f>OR(ISBLANK(Spreadsheet!C376), NOT(ISBLANK(Spreadsheet!D376)),NOT(ISBLANK(Spreadsheet!L376)))</f>
        <v>1</v>
      </c>
      <c r="AG376" s="5" t="b">
        <f>IF(AND(NOT(ISBLANK(Spreadsheet!C376)), NOT(ISBLANK(Spreadsheet!D376)),Spreadsheet!C376&lt;&gt;Spreadsheet!D376),IF(ISERROR(VLOOKUP(Spreadsheet!C376, Spreadsheet!$C$6:'Spreadsheet'!$C375,1,FALSE)), FALSE, TRUE),TRUE)</f>
        <v>1</v>
      </c>
      <c r="AH376" s="5" t="b">
        <f>Spreadsheet!$B$2=Spreadsheet!AD376</f>
        <v>1</v>
      </c>
      <c r="AI376" s="5" t="b">
        <f>IF(ISBLANK(Spreadsheet!G376),TRUE,IF(OR(LEN(Spreadsheet!G376)&gt;1,ISNUMBER(VALUE(Spreadsheet!G376))),FALSE,TRUE))</f>
        <v>1</v>
      </c>
      <c r="AJ376" s="5" t="b">
        <f>OR(ISBLANK(Spreadsheet!C376), NOT(ISBLANK(Spreadsheet!B376)), NOT(ISBLANK(Spreadsheet!D376)))</f>
        <v>1</v>
      </c>
      <c r="AK376" s="5" t="b">
        <f t="array" ref="AK376">IF(OR(AND(ISBLANK(Spreadsheet!E376),ISBLANK(Spreadsheet!D376),NOT(ISBLANK(Spreadsheet!C376))),AND(ISBLANK(Spreadsheet!E376),ISBLANK(Spreadsheet!D376),ISBLANK(Spreadsheet!C376))),TRUE,ISNUMBER(MATCH(TRUE,EXACT(Spreadsheet!E376,Relationships),0)))</f>
        <v>1</v>
      </c>
      <c r="AL376" s="5" t="b">
        <f>IF(NOT(ISBLANK(Spreadsheet!C376)),IF(OR(ISBLANK(Spreadsheet!F376),LEN(Spreadsheet!F376)&gt;40),FALSE,TRUE),TRUE)</f>
        <v>1</v>
      </c>
      <c r="AM376" s="5" t="b">
        <f>IF(NOT(ISBLANK(Spreadsheet!C376)),IF(OR(ISBLANK(Spreadsheet!H376),LEN(Spreadsheet!H376)&gt;40),FALSE,TRUE),TRUE)</f>
        <v>1</v>
      </c>
      <c r="AN376" s="5" t="b">
        <f t="array" ref="AN376">IF(ISBLANK(Spreadsheet!I376),TRUE,ISNUMBER(MATCH(TRUE,EXACT(Spreadsheet!I376,GenderValues),0)))</f>
        <v>1</v>
      </c>
      <c r="AO376" s="5" t="b">
        <f ca="1">IF(ISERROR(DATEVALUE(TEXT(Spreadsheet!J376,"mm/dd/yyyy")) &gt; TODAY()),IF(AND(ISBLANK(Spreadsheet!J376),ISBLANK(Spreadsheet!C376)),TRUE,FALSE),IF(DATEVALUE(TEXT(Spreadsheet!J376,"mm/dd/yyyy")) &gt; TODAY(),FALSE,TRUE))</f>
        <v>1</v>
      </c>
      <c r="AP376" s="5" t="b">
        <f>OR(ISBLANK(Spreadsheet!K376),LEN(Spreadsheet!K376)&lt;=100)</f>
        <v>1</v>
      </c>
      <c r="AQ376" s="5" t="b">
        <f t="array" ref="AQ376">IF(OR(AND(ISBLANK(Spreadsheet!L376),ISBLANK(Spreadsheet!C376)),AND(NOT(ISBLANK(Spreadsheet!C376)),NOT(ISBLANK(Spreadsheet!D376)))),TRUE,ISNUMBER(MATCH(TRUE,EXACT(Spreadsheet!L376,MaritalStatus),0)))</f>
        <v>1</v>
      </c>
      <c r="AR376" s="5" t="b">
        <f ca="1">IF(ISERROR(DATEVALUE(TEXT(Spreadsheet!M376,"mm/dd/yyyy")) &gt; TODAY()),IF(ISBLANK(Spreadsheet!M376),TRUE,FALSE),IF(DATEVALUE(TEXT(Spreadsheet!M376,"mm/dd/yyyy")) &gt; TODAY(),FALSE,TRUE))</f>
        <v>1</v>
      </c>
      <c r="AS376" s="5" t="b">
        <f>OR(ISBLANK(Spreadsheet!N376),LEN(Spreadsheet!N376)&lt;=100)</f>
        <v>1</v>
      </c>
      <c r="AT376" s="5" t="b">
        <f>OR(ISBLANK(Spreadsheet!O376),UPPER(Spreadsheet!O376)="YES")</f>
        <v>1</v>
      </c>
      <c r="AU376" s="5" t="b">
        <f>OR(ISBLANK(Spreadsheet!P376),UPPER(Spreadsheet!P376)="YES")</f>
        <v>1</v>
      </c>
      <c r="AV376" s="5" t="b">
        <f t="array" ref="AV376">IF(ISBLANK(Spreadsheet!Q376),TRUE,ISNUMBER(MATCH(TRUE,EXACT(Spreadsheet!Q376,OnGroupsPriorIns),0)))</f>
        <v>1</v>
      </c>
      <c r="AW376" s="5" t="b">
        <f>OR(ISBLANK(Spreadsheet!R376),UPPER(Spreadsheet!R376)="YES")</f>
        <v>1</v>
      </c>
      <c r="AX376" s="5" t="b">
        <f>OR(ISBLANK(Spreadsheet!S376),UPPER(Spreadsheet!S376)="YES")</f>
        <v>1</v>
      </c>
      <c r="AY376" s="5" t="b">
        <f>OR(AND(ISBLANK(Spreadsheet!C376),LEN(Spreadsheet!T376)=0),AND(NOT(ISBLANK(Spreadsheet!C376)),LEN(Spreadsheet!T376)&gt;0,LEN(Spreadsheet!T376)&lt;=50))</f>
        <v>1</v>
      </c>
      <c r="AZ376" s="5" t="b">
        <f>OR(LEN(Spreadsheet!U376)=0,AND(LEN(Spreadsheet!U376)&gt;0,LEN(Spreadsheet!U376)&lt;=50))</f>
        <v>1</v>
      </c>
      <c r="BA376" s="5" t="b">
        <f>OR(AND(ISBLANK(Spreadsheet!C376),LEN(Spreadsheet!V376)=0),AND(NOT(ISBLANK(Spreadsheet!C376)),LEN(Spreadsheet!V376)&gt;0,LEN(Spreadsheet!V376)&lt;=50))</f>
        <v>1</v>
      </c>
      <c r="BB376" s="5" t="b">
        <f t="array" ref="BB376">IF(AND(ISBLANK(Spreadsheet!C376),LEN(Spreadsheet!W376)=0),TRUE,ISNUMBER(MATCH(TRUE,EXACT(Spreadsheet!W376,States),0)))</f>
        <v>1</v>
      </c>
      <c r="BC376" s="5" t="b">
        <f>OR(AND(ISBLANK(Spreadsheet!C376),LEN(Spreadsheet!X376)=0),AND(NOT(ISBLANK(Spreadsheet!C376)),LEN(Spreadsheet!X376)&gt;0,LEN(Spreadsheet!X376)=5,ISNUMBER(VALUE(Spreadsheet!X376))))</f>
        <v>1</v>
      </c>
      <c r="BD376" s="5" t="b">
        <f>OR(ISBLANK(Spreadsheet!Z376),LEN(Spreadsheet!Z376)&lt;=50)</f>
        <v>1</v>
      </c>
      <c r="BE376" s="5" t="b">
        <f>ISBLANK(Spreadsheet!AA376)</f>
        <v>1</v>
      </c>
      <c r="BF376" s="5" t="b">
        <f>ISBLANK(Spreadsheet!AB376)</f>
        <v>1</v>
      </c>
      <c r="BG376" s="5" t="b">
        <f>IF(ISERROR(DATEVALUE(TEXT(Spreadsheet!AC376,"mm/dd/yyyy")) &gt; DATEVALUE(TEXT(Spreadsheet!J376,"mm/dd/yyyy"))),IF(OR(AND(ISBLANK(Spreadsheet!AC376),ISBLANK(Spreadsheet!C376)),AND(NOT(ISBLANK(Spreadsheet!C376)),ISBLANK(Spreadsheet!AC376),NOT(ISBLANK(Spreadsheet!D376)))),TRUE,FALSE),IF(DATEVALUE(TEXT(Spreadsheet!AC376,"mm/dd/yyyy")) &gt; DATEVALUE(TEXT(Spreadsheet!J376,"mm/dd/yyyy")),TRUE,FALSE))</f>
        <v>1</v>
      </c>
      <c r="BH376" s="5" t="b">
        <f>OR(AND(ISBLANK(Spreadsheet!C376),ISBLANK(Spreadsheet!AE376)),AND(NOT(ISBLANK(Spreadsheet!C376)),NOT(ISBLANK(Spreadsheet!D376)),ISBLANK(Spreadsheet!AE376)),AND(NOT(ISBLANK(Spreadsheet!C376)),ISBLANK(Spreadsheet!D376),NOT(ISBLANK(Spreadsheet!AE376)),LEN(Spreadsheet!AE376)&lt;=100))</f>
        <v>1</v>
      </c>
      <c r="BI376" s="5" t="b">
        <f t="array" ref="BI376">IF(ISBLANK(Spreadsheet!AF376),TRUE,ISNUMBER(MATCH(TRUE,EXACT(Spreadsheet!AF376,CobraShortReasons),0)))</f>
        <v>1</v>
      </c>
      <c r="BJ376" s="5" t="b">
        <f ca="1">IF(ISERROR(DATEVALUE(TEXT(Spreadsheet!AG376,"mm/dd/yyyy")) &gt; TODAY()),IF(ISBLANK(Spreadsheet!AG376),TRUE,FALSE),IF(DATEVALUE(TEXT(Spreadsheet!AG376,"mm/dd/yyyy")) &gt; TODAY(),FALSE,TRUE))</f>
        <v>1</v>
      </c>
      <c r="BK376" s="5" t="b">
        <f>OR(ISBLANK(Spreadsheet!AH376),LEN(Spreadsheet!AH376)&lt;=25)</f>
        <v>1</v>
      </c>
      <c r="BL376" s="5" t="b">
        <f t="array" aca="1" ref="BL376" ca="1">IF(ISBLANK(Spreadsheet!AI376),TRUE,ISNUMBER(MATCH(TRUE,EXACT(Spreadsheet!AI376,INDIRECT(Spreadsheet!$D$2)),0)))</f>
        <v>1</v>
      </c>
      <c r="BM376" s="5" t="b">
        <f t="array" aca="1" ref="BM376" ca="1">IF(ISBLANK(Spreadsheet!AJ376),TRUE,ISNUMBER(MATCH(TRUE,EXACT(Spreadsheet!AJ376,INDIRECT(Spreadsheet!BJ376)),0)))</f>
        <v>1</v>
      </c>
      <c r="BN376" s="5" t="b">
        <f t="array" ref="BN376">IF(ISBLANK(Spreadsheet!AK376),TRUE,ISNUMBER(MATCH(TRUE,EXACT(Spreadsheet!AK376,DentalPlans),0)))</f>
        <v>1</v>
      </c>
      <c r="BO376" s="5" t="b">
        <f t="array" aca="1" ref="BO376" ca="1">IF(ISBLANK(Spreadsheet!AL376),TRUE,ISNUMBER(MATCH(TRUE,EXACT(Spreadsheet!AL376,INDIRECT(Spreadsheet!BK376)),0)))</f>
        <v>1</v>
      </c>
      <c r="BP376" s="5" t="b">
        <f t="array" ref="BP376">IF(ISBLANK(Spreadsheet!AM376),TRUE,ISNUMBER(MATCH(TRUE,EXACT(Spreadsheet!AM376,VisionPlans),0)))</f>
        <v>1</v>
      </c>
      <c r="BQ376" s="5" t="b">
        <f t="array" aca="1" ref="BQ376" ca="1">IF(ISBLANK(Spreadsheet!AN376),TRUE,ISNUMBER(MATCH(TRUE,EXACT(Spreadsheet!AN376,INDIRECT(Spreadsheet!BL376)),0)))</f>
        <v>1</v>
      </c>
      <c r="BR376" s="5" t="b">
        <f t="array" ref="BR376">IF(ISBLANK(Spreadsheet!AO376),TRUE,ISNUMBER(MATCH(TRUE,EXACT(Spreadsheet!AO376,LifeBenefitClasses),0)))</f>
        <v>1</v>
      </c>
      <c r="BS376" s="5" t="b">
        <f>IF(OR(ISBLANK(Spreadsheet!AO376), Spreadsheet!AO376="Waive"),IF(ISBLANK(Spreadsheet!AP376),TRUE,FALSE),IF(OR(AND(NOT(ISBLANK(Spreadsheet!AO376)),ISBLANK(Spreadsheet!AP376)),NOT(ISNUMBER(VALUE(Spreadsheet!AP376)))),FALSE,IF(OR(AND(Spreadsheet!AP376&lt;6,MOD(Spreadsheet!AP376*10,5)=0), MOD(Spreadsheet!AP376,5000)=0),TRUE,FALSE)))</f>
        <v>1</v>
      </c>
      <c r="BT376" s="5" t="b">
        <f t="array" ref="BT376">IF(ISBLANK(Spreadsheet!AQ376),TRUE,ISNUMBER(MATCH(TRUE,EXACT(Spreadsheet!AQ376,EnrollWaive),0)))</f>
        <v>1</v>
      </c>
      <c r="BU376" s="5" t="b">
        <f t="array" ref="BU376">IF(ISBLANK(Spreadsheet!AR376),TRUE,ISNUMBER(MATCH(TRUE,EXACT(Spreadsheet!AR376,LifeBenefitClasses),0)))</f>
        <v>1</v>
      </c>
      <c r="BV376" s="5" t="b">
        <f>IF(OR(ISBLANK(Spreadsheet!AR376), Spreadsheet!AR376="Waive"),IF(ISBLANK(Spreadsheet!AS376),TRUE,FALSE),IF(OR(AND(NOT(ISBLANK(Spreadsheet!AR376)),ISBLANK(Spreadsheet!AS376)),NOT(ISNUMBER(VALUE(Spreadsheet!AS376)))),FALSE,IF(OR(AND(Spreadsheet!AS376&lt;6,MOD(Spreadsheet!AS376*10,5)=0), MOD(Spreadsheet!AS376,10000)=0),TRUE,FALSE)))</f>
        <v>1</v>
      </c>
      <c r="BW376" s="5" t="b">
        <f t="array" ref="BW376">IF(ISBLANK(Spreadsheet!AT376),TRUE,ISNUMBER(MATCH(TRUE,EXACT(Spreadsheet!AT376,LifeBenefitClasses),0)))</f>
        <v>1</v>
      </c>
      <c r="BX376" s="5" t="b">
        <f>IF(OR(ISBLANK(Spreadsheet!AT376), Spreadsheet!AT376="Waive"),IF(ISBLANK(Spreadsheet!AU376),TRUE,FALSE),IF(OR(AND(NOT(ISBLANK(Spreadsheet!AT376)),ISBLANK(Spreadsheet!AU376)),NOT(ISNUMBER(VALUE(Spreadsheet!AU376)))),FALSE,IF(AND(NOT(OR(ISBLANK(Spreadsheet!AT376),Spreadsheet!AT376="Waive")),NOT(OR(ISBLANK(Spreadsheet!AR376),Spreadsheet!AR376="Waive")),MOD(Spreadsheet!AU376,5000)=0, Spreadsheet!AU376&lt;=(Spreadsheet!AS376*0.5)),TRUE,FALSE)))</f>
        <v>1</v>
      </c>
      <c r="BY376" s="5" t="b">
        <f t="array" ref="BY376">IF(ISBLANK(Spreadsheet!AV376),TRUE,ISNUMBER(MATCH(TRUE,EXACT(Spreadsheet!AV376,EnrollWaive),0)))</f>
        <v>1</v>
      </c>
      <c r="BZ376" s="5" t="b">
        <f t="array" ref="BZ376">IF(ISBLANK(Spreadsheet!AW376),TRUE,ISNUMBER(MATCH(TRUE,EXACT(Spreadsheet!AW376,LifeBenefitClasses),0)))</f>
        <v>1</v>
      </c>
      <c r="CA376" s="5" t="b">
        <f t="array" ref="CA376">IF(ISBLANK(Spreadsheet!AX376),TRUE,ISNUMBER(MATCH(TRUE,EXACT(Spreadsheet!AX376,LifeBenefitClasses),0)))</f>
        <v>1</v>
      </c>
      <c r="CB376" s="5" t="b">
        <f t="array" ref="CB376">IF(ISBLANK(Spreadsheet!AY376),TRUE,ISNUMBER(MATCH(TRUE,EXACT(Spreadsheet!AY376,LifeBenefitClasses),0)))</f>
        <v>1</v>
      </c>
      <c r="CC376" s="5" t="b">
        <f t="array" ref="CC376">IF(ISBLANK(Spreadsheet!AZ376),TRUE,ISNUMBER(MATCH(TRUE,EXACT(Spreadsheet!AZ376,LifeBenefitClasses),0)))</f>
        <v>1</v>
      </c>
      <c r="CD376" s="5" t="b">
        <f t="array" ref="CD376">IF(ISBLANK(Spreadsheet!BA376),TRUE,ISNUMBER(MATCH(TRUE,EXACT(Spreadsheet!BA376,LifeBenefitClasses),0)))</f>
        <v>1</v>
      </c>
      <c r="CE376" s="5" t="b">
        <f>IF(OR(ISBLANK(Spreadsheet!BA376), Spreadsheet!BA376="Waive"),IF(ISBLANK(Spreadsheet!BB376),TRUE,FALSE),IF(OR(AND(NOT(ISBLANK(Spreadsheet!BA376)),ISBLANK(Spreadsheet!BB376)),NOT(ISNUMBER(VALUE(Spreadsheet!BB376))),ISBLANK(Spreadsheet!BC376),NOT(ISNUMBER(VALUE(Spreadsheet!BC376)))),FALSE,IF(AND(Spreadsheet!BB376&gt;=50000,Spreadsheet!BB376&lt;=250000,MOD(Spreadsheet!BB376,10000)=0,Spreadsheet!BB376&lt;=(10*Spreadsheet!BC376)),TRUE,FALSE)))</f>
        <v>1</v>
      </c>
      <c r="CF376" s="5" t="b">
        <f>IF(NOT(ISBLANK(Spreadsheet!BC376)),AND(ISNUMBER(VALUE(Spreadsheet!BC376)),Spreadsheet!BC376&gt;0),AND(OR(ISBLANK(Spreadsheet!AO376),Spreadsheet!AO376="Waive",AND(NOT(OR(ISBLANK(Spreadsheet!AO376),Spreadsheet!AO376="Waive")),Spreadsheet!AP376&gt;=6)),OR(ISBLANK(Spreadsheet!AR376),AND(NOT(OR(ISBLANK(Spreadsheet!AR376),Spreadsheet!AR376="Waive")),Spreadsheet!AS376&gt;=6)),OR(ISBLANK(Spreadsheet!AW376)),OR(ISBLANK(Spreadsheet!AX376)),OR(ISBLANK(Spreadsheet!AY376)),OR(ISBLANK(Spreadsheet!AZ376)),OR(ISBLANK(Spreadsheet!BA376),Spreadsheet!BA376="Waive")))</f>
        <v>1</v>
      </c>
      <c r="CG376" s="5" t="b">
        <f t="shared" ca="1" si="25"/>
        <v>1</v>
      </c>
    </row>
    <row r="377" spans="8:85" x14ac:dyDescent="0.3">
      <c r="H377" s="5">
        <f t="shared" ca="1" si="22"/>
        <v>2</v>
      </c>
      <c r="I377" s="5" t="str">
        <f t="shared" ca="1" si="23"/>
        <v/>
      </c>
      <c r="J377" s="5" t="str">
        <f>IF(AND(NOT(ISBLANK(Spreadsheet!C377)),ISBLANK(Spreadsheet!D377)),Spreadsheet!F377&amp;" "&amp;Spreadsheet!H377,"")</f>
        <v/>
      </c>
      <c r="K377" s="5">
        <f>IF(AND(NOT(ISBLANK(Spreadsheet!C377)),ISBLANK(Spreadsheet!D377)),COUNTIFS(Spreadsheet!E378:E$786,"=Child",Spreadsheet!C378:C$786, "="&amp;Spreadsheet!C377) + COUNTIFS(Spreadsheet!E378:E$786,"=Step-child",Spreadsheet!C378:C$786, "="&amp;Spreadsheet!C377),0)</f>
        <v>0</v>
      </c>
      <c r="L377" s="5">
        <f>IF(NOT(ISBLANK(J377)),COUNTIFS(Spreadsheet!E378:E$786,"=Wife",Spreadsheet!C378:C$786, "="&amp;Spreadsheet!C377) + COUNTIFS(Spreadsheet!E378:E$786,"=Husband",Spreadsheet!C378:C$786, "="&amp;Spreadsheet!C377),0)</f>
        <v>0</v>
      </c>
      <c r="M377" s="5">
        <f>IF(NOT(ISBLANK(Spreadsheet!AJ377)),VLOOKUP(Spreadsheet!AJ377,'Drop Downs'!$P$2:$R$16,3,FALSE),0)</f>
        <v>0</v>
      </c>
      <c r="N377" s="5">
        <f>IF(NOT(ISBLANK(Spreadsheet!AJ377)), VLOOKUP(Spreadsheet!AJ377,'Drop Downs'!$P$2:$R$16,2,FALSE),0)</f>
        <v>0</v>
      </c>
      <c r="O377" s="5">
        <f>IF(NOT(ISBLANK(Spreadsheet!AL377)),VLOOKUP(Spreadsheet!AL377,'Drop Downs'!$P$2:$R$16,3,FALSE), 0)</f>
        <v>0</v>
      </c>
      <c r="P377" s="5">
        <f>IF(NOT(ISBLANK(Spreadsheet!AL377)),VLOOKUP(Spreadsheet!AL377,'Drop Downs'!$P$2:$R$16,2,FALSE),0)</f>
        <v>0</v>
      </c>
      <c r="Q377" s="5">
        <f>IF(NOT(ISBLANK(Spreadsheet!AN377)),VLOOKUP(Spreadsheet!AN377,'Drop Downs'!$P$2:$R$16,3,FALSE),0)</f>
        <v>0</v>
      </c>
      <c r="R377" s="5">
        <f>IF(NOT(ISBLANK(Spreadsheet!AN377)),VLOOKUP(Spreadsheet!AN377,'Drop Downs'!$P$2:$R$16,2,FALSE),0)</f>
        <v>0</v>
      </c>
      <c r="S377" s="5" t="str">
        <f>IF(OR(M377&gt;K377,N377&gt;L377,O377&gt;K377, Q377&gt;K377,N377&gt;L377, P377&gt;L377, R377&gt;L377),"Member currently has a coverage election over what he/she needs.  Please add more dependents or adjust the coverage election.","")&amp;(IF(AND(NOT(ISBLANK(Spreadsheet!C377)),NOT(ISBLANK(Spreadsheet!D377)),ISBLANK(Spreadsheet!E377)),"Dependent lacks a relationship to member.Please select one from the drop-down.",""))</f>
        <v/>
      </c>
      <c r="T377" s="5" t="b">
        <f t="shared" si="24"/>
        <v>1</v>
      </c>
      <c r="U377" s="5" t="b">
        <f>OR(ISBLANK(Spreadsheet!C377),IF(NOT(ISBLANK(Spreadsheet!D377)),NOT(ISBLANK(Spreadsheet!E377)),TRUE))</f>
        <v>1</v>
      </c>
      <c r="V377" s="5" t="b">
        <f>OR(ISBLANK(Spreadsheet!C377), NOT(ISBLANK(Spreadsheet!I377)))</f>
        <v>1</v>
      </c>
      <c r="W377" s="5" t="b">
        <f>OR(ISBLANK(Spreadsheet!D377),NOT(ISBLANK(Spreadsheet!C377)))</f>
        <v>1</v>
      </c>
      <c r="X377" s="155" t="str">
        <f>REPT("0",MIN(FIND({1,2,3,4,5,6,7,8,9},Spreadsheet!C377&amp;"123456789"))-1)&amp;IF(ISBLANK(Spreadsheet!C377),"",SUMPRODUCT(MID(0&amp;Spreadsheet!C377,LARGE(INDEX(ISNUMBER(--MID(Spreadsheet!C377,ROW($1:$225),1))*
 ROW($1:$225),0),ROW($1:$225))+1,1)*10^ROW($1:$225)/10))</f>
        <v/>
      </c>
      <c r="Y377" s="5" t="b">
        <f>IF(NOT(ISBLANK(Spreadsheet!C377)),IF(AND(ISNUMBER(VALUE(Spreadsheet!C377)), LEN(Spreadsheet!C377)=9),TRUE,FALSE),TRUE)</f>
        <v>1</v>
      </c>
      <c r="Z377" s="155" t="str">
        <f>REPT("0",MIN(FIND({1,2,3,4,5,6,7,8,9},Spreadsheet!D377&amp;"123456789"))-1)&amp;IF(ISBLANK(Spreadsheet!D377),"",SUMPRODUCT(MID(0&amp;Spreadsheet!D377,LARGE(INDEX(ISNUMBER(--MID(Spreadsheet!D377,ROW($1:$225),1))*
 ROW($1:$225),0),ROW($1:$225))+1,1)*10^ROW($1:$225)/10))</f>
        <v/>
      </c>
      <c r="AA377" s="5" t="b">
        <f>IF(AND(NOT(ISBLANK(Spreadsheet!D377)),NOT(ISBLANK(Spreadsheet!C377))),IF(AND(ISNUMBER(VALUE(Spreadsheet!D377)), LEN(Spreadsheet!D377)=9),TRUE,FALSE),IF(AND(NOT(ISBLANK(Spreadsheet!D377)),ISBLANK(Spreadsheet!C377)),FALSE,TRUE))</f>
        <v>1</v>
      </c>
      <c r="AB377" s="5" t="b">
        <f>OR(ISBLANK(Spreadsheet!Y377),IF(NOT(ISBLANK(Spreadsheet!Y377)),LEN(Spreadsheet!Y377)=10,ISNUMBER(VALUE(Spreadsheet!Y377))))</f>
        <v>1</v>
      </c>
      <c r="AC377" s="5" t="b">
        <f>OR(ISBLANK(Spreadsheet!AI377), AND(NOT(ISBLANK(Spreadsheet!AJ377)), NOT(ISNUMBER(SEARCH("Waive",Spreadsheet!AJ377)))))</f>
        <v>1</v>
      </c>
      <c r="AD377" s="5" t="b">
        <f>OR(ISBLANK(Spreadsheet!AK377), AND(NOT(ISBLANK(Spreadsheet!AL377)), NOT(ISNUMBER(SEARCH("Waive",Spreadsheet!AL377)))))</f>
        <v>1</v>
      </c>
      <c r="AE377" s="5" t="b">
        <f>OR(ISBLANK(Spreadsheet!AM377), AND(NOT(ISBLANK(Spreadsheet!AN377)), NOT(ISNUMBER(SEARCH("Waive", Spreadsheet!AN377)))))</f>
        <v>1</v>
      </c>
      <c r="AF377" s="5" t="b">
        <f>OR(ISBLANK(Spreadsheet!C377), NOT(ISBLANK(Spreadsheet!D377)),NOT(ISBLANK(Spreadsheet!L377)))</f>
        <v>1</v>
      </c>
      <c r="AG377" s="5" t="b">
        <f>IF(AND(NOT(ISBLANK(Spreadsheet!C377)), NOT(ISBLANK(Spreadsheet!D377)),Spreadsheet!C377&lt;&gt;Spreadsheet!D377),IF(ISERROR(VLOOKUP(Spreadsheet!C377, Spreadsheet!$C$6:'Spreadsheet'!$C376,1,FALSE)), FALSE, TRUE),TRUE)</f>
        <v>1</v>
      </c>
      <c r="AH377" s="5" t="b">
        <f>Spreadsheet!$B$2=Spreadsheet!AD377</f>
        <v>1</v>
      </c>
      <c r="AI377" s="5" t="b">
        <f>IF(ISBLANK(Spreadsheet!G377),TRUE,IF(OR(LEN(Spreadsheet!G377)&gt;1,ISNUMBER(VALUE(Spreadsheet!G377))),FALSE,TRUE))</f>
        <v>1</v>
      </c>
      <c r="AJ377" s="5" t="b">
        <f>OR(ISBLANK(Spreadsheet!C377), NOT(ISBLANK(Spreadsheet!B377)), NOT(ISBLANK(Spreadsheet!D377)))</f>
        <v>1</v>
      </c>
      <c r="AK377" s="5" t="b">
        <f t="array" ref="AK377">IF(OR(AND(ISBLANK(Spreadsheet!E377),ISBLANK(Spreadsheet!D377),NOT(ISBLANK(Spreadsheet!C377))),AND(ISBLANK(Spreadsheet!E377),ISBLANK(Spreadsheet!D377),ISBLANK(Spreadsheet!C377))),TRUE,ISNUMBER(MATCH(TRUE,EXACT(Spreadsheet!E377,Relationships),0)))</f>
        <v>1</v>
      </c>
      <c r="AL377" s="5" t="b">
        <f>IF(NOT(ISBLANK(Spreadsheet!C377)),IF(OR(ISBLANK(Spreadsheet!F377),LEN(Spreadsheet!F377)&gt;40),FALSE,TRUE),TRUE)</f>
        <v>1</v>
      </c>
      <c r="AM377" s="5" t="b">
        <f>IF(NOT(ISBLANK(Spreadsheet!C377)),IF(OR(ISBLANK(Spreadsheet!H377),LEN(Spreadsheet!H377)&gt;40),FALSE,TRUE),TRUE)</f>
        <v>1</v>
      </c>
      <c r="AN377" s="5" t="b">
        <f t="array" ref="AN377">IF(ISBLANK(Spreadsheet!I377),TRUE,ISNUMBER(MATCH(TRUE,EXACT(Spreadsheet!I377,GenderValues),0)))</f>
        <v>1</v>
      </c>
      <c r="AO377" s="5" t="b">
        <f ca="1">IF(ISERROR(DATEVALUE(TEXT(Spreadsheet!J377,"mm/dd/yyyy")) &gt; TODAY()),IF(AND(ISBLANK(Spreadsheet!J377),ISBLANK(Spreadsheet!C377)),TRUE,FALSE),IF(DATEVALUE(TEXT(Spreadsheet!J377,"mm/dd/yyyy")) &gt; TODAY(),FALSE,TRUE))</f>
        <v>1</v>
      </c>
      <c r="AP377" s="5" t="b">
        <f>OR(ISBLANK(Spreadsheet!K377),LEN(Spreadsheet!K377)&lt;=100)</f>
        <v>1</v>
      </c>
      <c r="AQ377" s="5" t="b">
        <f t="array" ref="AQ377">IF(OR(AND(ISBLANK(Spreadsheet!L377),ISBLANK(Spreadsheet!C377)),AND(NOT(ISBLANK(Spreadsheet!C377)),NOT(ISBLANK(Spreadsheet!D377)))),TRUE,ISNUMBER(MATCH(TRUE,EXACT(Spreadsheet!L377,MaritalStatus),0)))</f>
        <v>1</v>
      </c>
      <c r="AR377" s="5" t="b">
        <f ca="1">IF(ISERROR(DATEVALUE(TEXT(Spreadsheet!M377,"mm/dd/yyyy")) &gt; TODAY()),IF(ISBLANK(Spreadsheet!M377),TRUE,FALSE),IF(DATEVALUE(TEXT(Spreadsheet!M377,"mm/dd/yyyy")) &gt; TODAY(),FALSE,TRUE))</f>
        <v>1</v>
      </c>
      <c r="AS377" s="5" t="b">
        <f>OR(ISBLANK(Spreadsheet!N377),LEN(Spreadsheet!N377)&lt;=100)</f>
        <v>1</v>
      </c>
      <c r="AT377" s="5" t="b">
        <f>OR(ISBLANK(Spreadsheet!O377),UPPER(Spreadsheet!O377)="YES")</f>
        <v>1</v>
      </c>
      <c r="AU377" s="5" t="b">
        <f>OR(ISBLANK(Spreadsheet!P377),UPPER(Spreadsheet!P377)="YES")</f>
        <v>1</v>
      </c>
      <c r="AV377" s="5" t="b">
        <f t="array" ref="AV377">IF(ISBLANK(Spreadsheet!Q377),TRUE,ISNUMBER(MATCH(TRUE,EXACT(Spreadsheet!Q377,OnGroupsPriorIns),0)))</f>
        <v>1</v>
      </c>
      <c r="AW377" s="5" t="b">
        <f>OR(ISBLANK(Spreadsheet!R377),UPPER(Spreadsheet!R377)="YES")</f>
        <v>1</v>
      </c>
      <c r="AX377" s="5" t="b">
        <f>OR(ISBLANK(Spreadsheet!S377),UPPER(Spreadsheet!S377)="YES")</f>
        <v>1</v>
      </c>
      <c r="AY377" s="5" t="b">
        <f>OR(AND(ISBLANK(Spreadsheet!C377),LEN(Spreadsheet!T377)=0),AND(NOT(ISBLANK(Spreadsheet!C377)),LEN(Spreadsheet!T377)&gt;0,LEN(Spreadsheet!T377)&lt;=50))</f>
        <v>1</v>
      </c>
      <c r="AZ377" s="5" t="b">
        <f>OR(LEN(Spreadsheet!U377)=0,AND(LEN(Spreadsheet!U377)&gt;0,LEN(Spreadsheet!U377)&lt;=50))</f>
        <v>1</v>
      </c>
      <c r="BA377" s="5" t="b">
        <f>OR(AND(ISBLANK(Spreadsheet!C377),LEN(Spreadsheet!V377)=0),AND(NOT(ISBLANK(Spreadsheet!C377)),LEN(Spreadsheet!V377)&gt;0,LEN(Spreadsheet!V377)&lt;=50))</f>
        <v>1</v>
      </c>
      <c r="BB377" s="5" t="b">
        <f t="array" ref="BB377">IF(AND(ISBLANK(Spreadsheet!C377),LEN(Spreadsheet!W377)=0),TRUE,ISNUMBER(MATCH(TRUE,EXACT(Spreadsheet!W377,States),0)))</f>
        <v>1</v>
      </c>
      <c r="BC377" s="5" t="b">
        <f>OR(AND(ISBLANK(Spreadsheet!C377),LEN(Spreadsheet!X377)=0),AND(NOT(ISBLANK(Spreadsheet!C377)),LEN(Spreadsheet!X377)&gt;0,LEN(Spreadsheet!X377)=5,ISNUMBER(VALUE(Spreadsheet!X377))))</f>
        <v>1</v>
      </c>
      <c r="BD377" s="5" t="b">
        <f>OR(ISBLANK(Spreadsheet!Z377),LEN(Spreadsheet!Z377)&lt;=50)</f>
        <v>1</v>
      </c>
      <c r="BE377" s="5" t="b">
        <f>ISBLANK(Spreadsheet!AA377)</f>
        <v>1</v>
      </c>
      <c r="BF377" s="5" t="b">
        <f>ISBLANK(Spreadsheet!AB377)</f>
        <v>1</v>
      </c>
      <c r="BG377" s="5" t="b">
        <f>IF(ISERROR(DATEVALUE(TEXT(Spreadsheet!AC377,"mm/dd/yyyy")) &gt; DATEVALUE(TEXT(Spreadsheet!J377,"mm/dd/yyyy"))),IF(OR(AND(ISBLANK(Spreadsheet!AC377),ISBLANK(Spreadsheet!C377)),AND(NOT(ISBLANK(Spreadsheet!C377)),ISBLANK(Spreadsheet!AC377),NOT(ISBLANK(Spreadsheet!D377)))),TRUE,FALSE),IF(DATEVALUE(TEXT(Spreadsheet!AC377,"mm/dd/yyyy")) &gt; DATEVALUE(TEXT(Spreadsheet!J377,"mm/dd/yyyy")),TRUE,FALSE))</f>
        <v>1</v>
      </c>
      <c r="BH377" s="5" t="b">
        <f>OR(AND(ISBLANK(Spreadsheet!C377),ISBLANK(Spreadsheet!AE377)),AND(NOT(ISBLANK(Spreadsheet!C377)),NOT(ISBLANK(Spreadsheet!D377)),ISBLANK(Spreadsheet!AE377)),AND(NOT(ISBLANK(Spreadsheet!C377)),ISBLANK(Spreadsheet!D377),NOT(ISBLANK(Spreadsheet!AE377)),LEN(Spreadsheet!AE377)&lt;=100))</f>
        <v>1</v>
      </c>
      <c r="BI377" s="5" t="b">
        <f t="array" ref="BI377">IF(ISBLANK(Spreadsheet!AF377),TRUE,ISNUMBER(MATCH(TRUE,EXACT(Spreadsheet!AF377,CobraShortReasons),0)))</f>
        <v>1</v>
      </c>
      <c r="BJ377" s="5" t="b">
        <f ca="1">IF(ISERROR(DATEVALUE(TEXT(Spreadsheet!AG377,"mm/dd/yyyy")) &gt; TODAY()),IF(ISBLANK(Spreadsheet!AG377),TRUE,FALSE),IF(DATEVALUE(TEXT(Spreadsheet!AG377,"mm/dd/yyyy")) &gt; TODAY(),FALSE,TRUE))</f>
        <v>1</v>
      </c>
      <c r="BK377" s="5" t="b">
        <f>OR(ISBLANK(Spreadsheet!AH377),LEN(Spreadsheet!AH377)&lt;=25)</f>
        <v>1</v>
      </c>
      <c r="BL377" s="5" t="b">
        <f t="array" aca="1" ref="BL377" ca="1">IF(ISBLANK(Spreadsheet!AI377),TRUE,ISNUMBER(MATCH(TRUE,EXACT(Spreadsheet!AI377,INDIRECT(Spreadsheet!$D$2)),0)))</f>
        <v>1</v>
      </c>
      <c r="BM377" s="5" t="b">
        <f t="array" aca="1" ref="BM377" ca="1">IF(ISBLANK(Spreadsheet!AJ377),TRUE,ISNUMBER(MATCH(TRUE,EXACT(Spreadsheet!AJ377,INDIRECT(Spreadsheet!BJ377)),0)))</f>
        <v>1</v>
      </c>
      <c r="BN377" s="5" t="b">
        <f t="array" ref="BN377">IF(ISBLANK(Spreadsheet!AK377),TRUE,ISNUMBER(MATCH(TRUE,EXACT(Spreadsheet!AK377,DentalPlans),0)))</f>
        <v>1</v>
      </c>
      <c r="BO377" s="5" t="b">
        <f t="array" aca="1" ref="BO377" ca="1">IF(ISBLANK(Spreadsheet!AL377),TRUE,ISNUMBER(MATCH(TRUE,EXACT(Spreadsheet!AL377,INDIRECT(Spreadsheet!BK377)),0)))</f>
        <v>1</v>
      </c>
      <c r="BP377" s="5" t="b">
        <f t="array" ref="BP377">IF(ISBLANK(Spreadsheet!AM377),TRUE,ISNUMBER(MATCH(TRUE,EXACT(Spreadsheet!AM377,VisionPlans),0)))</f>
        <v>1</v>
      </c>
      <c r="BQ377" s="5" t="b">
        <f t="array" aca="1" ref="BQ377" ca="1">IF(ISBLANK(Spreadsheet!AN377),TRUE,ISNUMBER(MATCH(TRUE,EXACT(Spreadsheet!AN377,INDIRECT(Spreadsheet!BL377)),0)))</f>
        <v>1</v>
      </c>
      <c r="BR377" s="5" t="b">
        <f t="array" ref="BR377">IF(ISBLANK(Spreadsheet!AO377),TRUE,ISNUMBER(MATCH(TRUE,EXACT(Spreadsheet!AO377,LifeBenefitClasses),0)))</f>
        <v>1</v>
      </c>
      <c r="BS377" s="5" t="b">
        <f>IF(OR(ISBLANK(Spreadsheet!AO377), Spreadsheet!AO377="Waive"),IF(ISBLANK(Spreadsheet!AP377),TRUE,FALSE),IF(OR(AND(NOT(ISBLANK(Spreadsheet!AO377)),ISBLANK(Spreadsheet!AP377)),NOT(ISNUMBER(VALUE(Spreadsheet!AP377)))),FALSE,IF(OR(AND(Spreadsheet!AP377&lt;6,MOD(Spreadsheet!AP377*10,5)=0), MOD(Spreadsheet!AP377,5000)=0),TRUE,FALSE)))</f>
        <v>1</v>
      </c>
      <c r="BT377" s="5" t="b">
        <f t="array" ref="BT377">IF(ISBLANK(Spreadsheet!AQ377),TRUE,ISNUMBER(MATCH(TRUE,EXACT(Spreadsheet!AQ377,EnrollWaive),0)))</f>
        <v>1</v>
      </c>
      <c r="BU377" s="5" t="b">
        <f t="array" ref="BU377">IF(ISBLANK(Spreadsheet!AR377),TRUE,ISNUMBER(MATCH(TRUE,EXACT(Spreadsheet!AR377,LifeBenefitClasses),0)))</f>
        <v>1</v>
      </c>
      <c r="BV377" s="5" t="b">
        <f>IF(OR(ISBLANK(Spreadsheet!AR377), Spreadsheet!AR377="Waive"),IF(ISBLANK(Spreadsheet!AS377),TRUE,FALSE),IF(OR(AND(NOT(ISBLANK(Spreadsheet!AR377)),ISBLANK(Spreadsheet!AS377)),NOT(ISNUMBER(VALUE(Spreadsheet!AS377)))),FALSE,IF(OR(AND(Spreadsheet!AS377&lt;6,MOD(Spreadsheet!AS377*10,5)=0), MOD(Spreadsheet!AS377,10000)=0),TRUE,FALSE)))</f>
        <v>1</v>
      </c>
      <c r="BW377" s="5" t="b">
        <f t="array" ref="BW377">IF(ISBLANK(Spreadsheet!AT377),TRUE,ISNUMBER(MATCH(TRUE,EXACT(Spreadsheet!AT377,LifeBenefitClasses),0)))</f>
        <v>1</v>
      </c>
      <c r="BX377" s="5" t="b">
        <f>IF(OR(ISBLANK(Spreadsheet!AT377), Spreadsheet!AT377="Waive"),IF(ISBLANK(Spreadsheet!AU377),TRUE,FALSE),IF(OR(AND(NOT(ISBLANK(Spreadsheet!AT377)),ISBLANK(Spreadsheet!AU377)),NOT(ISNUMBER(VALUE(Spreadsheet!AU377)))),FALSE,IF(AND(NOT(OR(ISBLANK(Spreadsheet!AT377),Spreadsheet!AT377="Waive")),NOT(OR(ISBLANK(Spreadsheet!AR377),Spreadsheet!AR377="Waive")),MOD(Spreadsheet!AU377,5000)=0, Spreadsheet!AU377&lt;=(Spreadsheet!AS377*0.5)),TRUE,FALSE)))</f>
        <v>1</v>
      </c>
      <c r="BY377" s="5" t="b">
        <f t="array" ref="BY377">IF(ISBLANK(Spreadsheet!AV377),TRUE,ISNUMBER(MATCH(TRUE,EXACT(Spreadsheet!AV377,EnrollWaive),0)))</f>
        <v>1</v>
      </c>
      <c r="BZ377" s="5" t="b">
        <f t="array" ref="BZ377">IF(ISBLANK(Spreadsheet!AW377),TRUE,ISNUMBER(MATCH(TRUE,EXACT(Spreadsheet!AW377,LifeBenefitClasses),0)))</f>
        <v>1</v>
      </c>
      <c r="CA377" s="5" t="b">
        <f t="array" ref="CA377">IF(ISBLANK(Spreadsheet!AX377),TRUE,ISNUMBER(MATCH(TRUE,EXACT(Spreadsheet!AX377,LifeBenefitClasses),0)))</f>
        <v>1</v>
      </c>
      <c r="CB377" s="5" t="b">
        <f t="array" ref="CB377">IF(ISBLANK(Spreadsheet!AY377),TRUE,ISNUMBER(MATCH(TRUE,EXACT(Spreadsheet!AY377,LifeBenefitClasses),0)))</f>
        <v>1</v>
      </c>
      <c r="CC377" s="5" t="b">
        <f t="array" ref="CC377">IF(ISBLANK(Spreadsheet!AZ377),TRUE,ISNUMBER(MATCH(TRUE,EXACT(Spreadsheet!AZ377,LifeBenefitClasses),0)))</f>
        <v>1</v>
      </c>
      <c r="CD377" s="5" t="b">
        <f t="array" ref="CD377">IF(ISBLANK(Spreadsheet!BA377),TRUE,ISNUMBER(MATCH(TRUE,EXACT(Spreadsheet!BA377,LifeBenefitClasses),0)))</f>
        <v>1</v>
      </c>
      <c r="CE377" s="5" t="b">
        <f>IF(OR(ISBLANK(Spreadsheet!BA377), Spreadsheet!BA377="Waive"),IF(ISBLANK(Spreadsheet!BB377),TRUE,FALSE),IF(OR(AND(NOT(ISBLANK(Spreadsheet!BA377)),ISBLANK(Spreadsheet!BB377)),NOT(ISNUMBER(VALUE(Spreadsheet!BB377))),ISBLANK(Spreadsheet!BC377),NOT(ISNUMBER(VALUE(Spreadsheet!BC377)))),FALSE,IF(AND(Spreadsheet!BB377&gt;=50000,Spreadsheet!BB377&lt;=250000,MOD(Spreadsheet!BB377,10000)=0,Spreadsheet!BB377&lt;=(10*Spreadsheet!BC377)),TRUE,FALSE)))</f>
        <v>1</v>
      </c>
      <c r="CF377" s="5" t="b">
        <f>IF(NOT(ISBLANK(Spreadsheet!BC377)),AND(ISNUMBER(VALUE(Spreadsheet!BC377)),Spreadsheet!BC377&gt;0),AND(OR(ISBLANK(Spreadsheet!AO377),Spreadsheet!AO377="Waive",AND(NOT(OR(ISBLANK(Spreadsheet!AO377),Spreadsheet!AO377="Waive")),Spreadsheet!AP377&gt;=6)),OR(ISBLANK(Spreadsheet!AR377),AND(NOT(OR(ISBLANK(Spreadsheet!AR377),Spreadsheet!AR377="Waive")),Spreadsheet!AS377&gt;=6)),OR(ISBLANK(Spreadsheet!AW377)),OR(ISBLANK(Spreadsheet!AX377)),OR(ISBLANK(Spreadsheet!AY377)),OR(ISBLANK(Spreadsheet!AZ377)),OR(ISBLANK(Spreadsheet!BA377),Spreadsheet!BA377="Waive")))</f>
        <v>1</v>
      </c>
      <c r="CG377" s="5" t="b">
        <f t="shared" ca="1" si="25"/>
        <v>1</v>
      </c>
    </row>
    <row r="378" spans="8:85" x14ac:dyDescent="0.3">
      <c r="H378" s="5">
        <f t="shared" ca="1" si="22"/>
        <v>2</v>
      </c>
      <c r="I378" s="5" t="str">
        <f t="shared" ca="1" si="23"/>
        <v/>
      </c>
      <c r="J378" s="5" t="str">
        <f>IF(AND(NOT(ISBLANK(Spreadsheet!C378)),ISBLANK(Spreadsheet!D378)),Spreadsheet!F378&amp;" "&amp;Spreadsheet!H378,"")</f>
        <v/>
      </c>
      <c r="K378" s="5">
        <f>IF(AND(NOT(ISBLANK(Spreadsheet!C378)),ISBLANK(Spreadsheet!D378)),COUNTIFS(Spreadsheet!E379:E$786,"=Child",Spreadsheet!C379:C$786, "="&amp;Spreadsheet!C378) + COUNTIFS(Spreadsheet!E379:E$786,"=Step-child",Spreadsheet!C379:C$786, "="&amp;Spreadsheet!C378),0)</f>
        <v>0</v>
      </c>
      <c r="L378" s="5">
        <f>IF(NOT(ISBLANK(J378)),COUNTIFS(Spreadsheet!E379:E$786,"=Wife",Spreadsheet!C379:C$786, "="&amp;Spreadsheet!C378) + COUNTIFS(Spreadsheet!E379:E$786,"=Husband",Spreadsheet!C379:C$786, "="&amp;Spreadsheet!C378),0)</f>
        <v>0</v>
      </c>
      <c r="M378" s="5">
        <f>IF(NOT(ISBLANK(Spreadsheet!AJ378)),VLOOKUP(Spreadsheet!AJ378,'Drop Downs'!$P$2:$R$16,3,FALSE),0)</f>
        <v>0</v>
      </c>
      <c r="N378" s="5">
        <f>IF(NOT(ISBLANK(Spreadsheet!AJ378)), VLOOKUP(Spreadsheet!AJ378,'Drop Downs'!$P$2:$R$16,2,FALSE),0)</f>
        <v>0</v>
      </c>
      <c r="O378" s="5">
        <f>IF(NOT(ISBLANK(Spreadsheet!AL378)),VLOOKUP(Spreadsheet!AL378,'Drop Downs'!$P$2:$R$16,3,FALSE), 0)</f>
        <v>0</v>
      </c>
      <c r="P378" s="5">
        <f>IF(NOT(ISBLANK(Spreadsheet!AL378)),VLOOKUP(Spreadsheet!AL378,'Drop Downs'!$P$2:$R$16,2,FALSE),0)</f>
        <v>0</v>
      </c>
      <c r="Q378" s="5">
        <f>IF(NOT(ISBLANK(Spreadsheet!AN378)),VLOOKUP(Spreadsheet!AN378,'Drop Downs'!$P$2:$R$16,3,FALSE),0)</f>
        <v>0</v>
      </c>
      <c r="R378" s="5">
        <f>IF(NOT(ISBLANK(Spreadsheet!AN378)),VLOOKUP(Spreadsheet!AN378,'Drop Downs'!$P$2:$R$16,2,FALSE),0)</f>
        <v>0</v>
      </c>
      <c r="S378" s="5" t="str">
        <f>IF(OR(M378&gt;K378,N378&gt;L378,O378&gt;K378, Q378&gt;K378,N378&gt;L378, P378&gt;L378, R378&gt;L378),"Member currently has a coverage election over what he/she needs.  Please add more dependents or adjust the coverage election.","")&amp;(IF(AND(NOT(ISBLANK(Spreadsheet!C378)),NOT(ISBLANK(Spreadsheet!D378)),ISBLANK(Spreadsheet!E378)),"Dependent lacks a relationship to member.Please select one from the drop-down.",""))</f>
        <v/>
      </c>
      <c r="T378" s="5" t="b">
        <f t="shared" si="24"/>
        <v>1</v>
      </c>
      <c r="U378" s="5" t="b">
        <f>OR(ISBLANK(Spreadsheet!C378),IF(NOT(ISBLANK(Spreadsheet!D378)),NOT(ISBLANK(Spreadsheet!E378)),TRUE))</f>
        <v>1</v>
      </c>
      <c r="V378" s="5" t="b">
        <f>OR(ISBLANK(Spreadsheet!C378), NOT(ISBLANK(Spreadsheet!I378)))</f>
        <v>1</v>
      </c>
      <c r="W378" s="5" t="b">
        <f>OR(ISBLANK(Spreadsheet!D378),NOT(ISBLANK(Spreadsheet!C378)))</f>
        <v>1</v>
      </c>
      <c r="X378" s="155" t="str">
        <f>REPT("0",MIN(FIND({1,2,3,4,5,6,7,8,9},Spreadsheet!C378&amp;"123456789"))-1)&amp;IF(ISBLANK(Spreadsheet!C378),"",SUMPRODUCT(MID(0&amp;Spreadsheet!C378,LARGE(INDEX(ISNUMBER(--MID(Spreadsheet!C378,ROW($1:$225),1))*
 ROW($1:$225),0),ROW($1:$225))+1,1)*10^ROW($1:$225)/10))</f>
        <v/>
      </c>
      <c r="Y378" s="5" t="b">
        <f>IF(NOT(ISBLANK(Spreadsheet!C378)),IF(AND(ISNUMBER(VALUE(Spreadsheet!C378)), LEN(Spreadsheet!C378)=9),TRUE,FALSE),TRUE)</f>
        <v>1</v>
      </c>
      <c r="Z378" s="155" t="str">
        <f>REPT("0",MIN(FIND({1,2,3,4,5,6,7,8,9},Spreadsheet!D378&amp;"123456789"))-1)&amp;IF(ISBLANK(Spreadsheet!D378),"",SUMPRODUCT(MID(0&amp;Spreadsheet!D378,LARGE(INDEX(ISNUMBER(--MID(Spreadsheet!D378,ROW($1:$225),1))*
 ROW($1:$225),0),ROW($1:$225))+1,1)*10^ROW($1:$225)/10))</f>
        <v/>
      </c>
      <c r="AA378" s="5" t="b">
        <f>IF(AND(NOT(ISBLANK(Spreadsheet!D378)),NOT(ISBLANK(Spreadsheet!C378))),IF(AND(ISNUMBER(VALUE(Spreadsheet!D378)), LEN(Spreadsheet!D378)=9),TRUE,FALSE),IF(AND(NOT(ISBLANK(Spreadsheet!D378)),ISBLANK(Spreadsheet!C378)),FALSE,TRUE))</f>
        <v>1</v>
      </c>
      <c r="AB378" s="5" t="b">
        <f>OR(ISBLANK(Spreadsheet!Y378),IF(NOT(ISBLANK(Spreadsheet!Y378)),LEN(Spreadsheet!Y378)=10,ISNUMBER(VALUE(Spreadsheet!Y378))))</f>
        <v>1</v>
      </c>
      <c r="AC378" s="5" t="b">
        <f>OR(ISBLANK(Spreadsheet!AI378), AND(NOT(ISBLANK(Spreadsheet!AJ378)), NOT(ISNUMBER(SEARCH("Waive",Spreadsheet!AJ378)))))</f>
        <v>1</v>
      </c>
      <c r="AD378" s="5" t="b">
        <f>OR(ISBLANK(Spreadsheet!AK378), AND(NOT(ISBLANK(Spreadsheet!AL378)), NOT(ISNUMBER(SEARCH("Waive",Spreadsheet!AL378)))))</f>
        <v>1</v>
      </c>
      <c r="AE378" s="5" t="b">
        <f>OR(ISBLANK(Spreadsheet!AM378), AND(NOT(ISBLANK(Spreadsheet!AN378)), NOT(ISNUMBER(SEARCH("Waive", Spreadsheet!AN378)))))</f>
        <v>1</v>
      </c>
      <c r="AF378" s="5" t="b">
        <f>OR(ISBLANK(Spreadsheet!C378), NOT(ISBLANK(Spreadsheet!D378)),NOT(ISBLANK(Spreadsheet!L378)))</f>
        <v>1</v>
      </c>
      <c r="AG378" s="5" t="b">
        <f>IF(AND(NOT(ISBLANK(Spreadsheet!C378)), NOT(ISBLANK(Spreadsheet!D378)),Spreadsheet!C378&lt;&gt;Spreadsheet!D378),IF(ISERROR(VLOOKUP(Spreadsheet!C378, Spreadsheet!$C$6:'Spreadsheet'!$C377,1,FALSE)), FALSE, TRUE),TRUE)</f>
        <v>1</v>
      </c>
      <c r="AH378" s="5" t="b">
        <f>Spreadsheet!$B$2=Spreadsheet!AD378</f>
        <v>1</v>
      </c>
      <c r="AI378" s="5" t="b">
        <f>IF(ISBLANK(Spreadsheet!G378),TRUE,IF(OR(LEN(Spreadsheet!G378)&gt;1,ISNUMBER(VALUE(Spreadsheet!G378))),FALSE,TRUE))</f>
        <v>1</v>
      </c>
      <c r="AJ378" s="5" t="b">
        <f>OR(ISBLANK(Spreadsheet!C378), NOT(ISBLANK(Spreadsheet!B378)), NOT(ISBLANK(Spreadsheet!D378)))</f>
        <v>1</v>
      </c>
      <c r="AK378" s="5" t="b">
        <f t="array" ref="AK378">IF(OR(AND(ISBLANK(Spreadsheet!E378),ISBLANK(Spreadsheet!D378),NOT(ISBLANK(Spreadsheet!C378))),AND(ISBLANK(Spreadsheet!E378),ISBLANK(Spreadsheet!D378),ISBLANK(Spreadsheet!C378))),TRUE,ISNUMBER(MATCH(TRUE,EXACT(Spreadsheet!E378,Relationships),0)))</f>
        <v>1</v>
      </c>
      <c r="AL378" s="5" t="b">
        <f>IF(NOT(ISBLANK(Spreadsheet!C378)),IF(OR(ISBLANK(Spreadsheet!F378),LEN(Spreadsheet!F378)&gt;40),FALSE,TRUE),TRUE)</f>
        <v>1</v>
      </c>
      <c r="AM378" s="5" t="b">
        <f>IF(NOT(ISBLANK(Spreadsheet!C378)),IF(OR(ISBLANK(Spreadsheet!H378),LEN(Spreadsheet!H378)&gt;40),FALSE,TRUE),TRUE)</f>
        <v>1</v>
      </c>
      <c r="AN378" s="5" t="b">
        <f t="array" ref="AN378">IF(ISBLANK(Spreadsheet!I378),TRUE,ISNUMBER(MATCH(TRUE,EXACT(Spreadsheet!I378,GenderValues),0)))</f>
        <v>1</v>
      </c>
      <c r="AO378" s="5" t="b">
        <f ca="1">IF(ISERROR(DATEVALUE(TEXT(Spreadsheet!J378,"mm/dd/yyyy")) &gt; TODAY()),IF(AND(ISBLANK(Spreadsheet!J378),ISBLANK(Spreadsheet!C378)),TRUE,FALSE),IF(DATEVALUE(TEXT(Spreadsheet!J378,"mm/dd/yyyy")) &gt; TODAY(),FALSE,TRUE))</f>
        <v>1</v>
      </c>
      <c r="AP378" s="5" t="b">
        <f>OR(ISBLANK(Spreadsheet!K378),LEN(Spreadsheet!K378)&lt;=100)</f>
        <v>1</v>
      </c>
      <c r="AQ378" s="5" t="b">
        <f t="array" ref="AQ378">IF(OR(AND(ISBLANK(Spreadsheet!L378),ISBLANK(Spreadsheet!C378)),AND(NOT(ISBLANK(Spreadsheet!C378)),NOT(ISBLANK(Spreadsheet!D378)))),TRUE,ISNUMBER(MATCH(TRUE,EXACT(Spreadsheet!L378,MaritalStatus),0)))</f>
        <v>1</v>
      </c>
      <c r="AR378" s="5" t="b">
        <f ca="1">IF(ISERROR(DATEVALUE(TEXT(Spreadsheet!M378,"mm/dd/yyyy")) &gt; TODAY()),IF(ISBLANK(Spreadsheet!M378),TRUE,FALSE),IF(DATEVALUE(TEXT(Spreadsheet!M378,"mm/dd/yyyy")) &gt; TODAY(),FALSE,TRUE))</f>
        <v>1</v>
      </c>
      <c r="AS378" s="5" t="b">
        <f>OR(ISBLANK(Spreadsheet!N378),LEN(Spreadsheet!N378)&lt;=100)</f>
        <v>1</v>
      </c>
      <c r="AT378" s="5" t="b">
        <f>OR(ISBLANK(Spreadsheet!O378),UPPER(Spreadsheet!O378)="YES")</f>
        <v>1</v>
      </c>
      <c r="AU378" s="5" t="b">
        <f>OR(ISBLANK(Spreadsheet!P378),UPPER(Spreadsheet!P378)="YES")</f>
        <v>1</v>
      </c>
      <c r="AV378" s="5" t="b">
        <f t="array" ref="AV378">IF(ISBLANK(Spreadsheet!Q378),TRUE,ISNUMBER(MATCH(TRUE,EXACT(Spreadsheet!Q378,OnGroupsPriorIns),0)))</f>
        <v>1</v>
      </c>
      <c r="AW378" s="5" t="b">
        <f>OR(ISBLANK(Spreadsheet!R378),UPPER(Spreadsheet!R378)="YES")</f>
        <v>1</v>
      </c>
      <c r="AX378" s="5" t="b">
        <f>OR(ISBLANK(Spreadsheet!S378),UPPER(Spreadsheet!S378)="YES")</f>
        <v>1</v>
      </c>
      <c r="AY378" s="5" t="b">
        <f>OR(AND(ISBLANK(Spreadsheet!C378),LEN(Spreadsheet!T378)=0),AND(NOT(ISBLANK(Spreadsheet!C378)),LEN(Spreadsheet!T378)&gt;0,LEN(Spreadsheet!T378)&lt;=50))</f>
        <v>1</v>
      </c>
      <c r="AZ378" s="5" t="b">
        <f>OR(LEN(Spreadsheet!U378)=0,AND(LEN(Spreadsheet!U378)&gt;0,LEN(Spreadsheet!U378)&lt;=50))</f>
        <v>1</v>
      </c>
      <c r="BA378" s="5" t="b">
        <f>OR(AND(ISBLANK(Spreadsheet!C378),LEN(Spreadsheet!V378)=0),AND(NOT(ISBLANK(Spreadsheet!C378)),LEN(Spreadsheet!V378)&gt;0,LEN(Spreadsheet!V378)&lt;=50))</f>
        <v>1</v>
      </c>
      <c r="BB378" s="5" t="b">
        <f t="array" ref="BB378">IF(AND(ISBLANK(Spreadsheet!C378),LEN(Spreadsheet!W378)=0),TRUE,ISNUMBER(MATCH(TRUE,EXACT(Spreadsheet!W378,States),0)))</f>
        <v>1</v>
      </c>
      <c r="BC378" s="5" t="b">
        <f>OR(AND(ISBLANK(Spreadsheet!C378),LEN(Spreadsheet!X378)=0),AND(NOT(ISBLANK(Spreadsheet!C378)),LEN(Spreadsheet!X378)&gt;0,LEN(Spreadsheet!X378)=5,ISNUMBER(VALUE(Spreadsheet!X378))))</f>
        <v>1</v>
      </c>
      <c r="BD378" s="5" t="b">
        <f>OR(ISBLANK(Spreadsheet!Z378),LEN(Spreadsheet!Z378)&lt;=50)</f>
        <v>1</v>
      </c>
      <c r="BE378" s="5" t="b">
        <f>ISBLANK(Spreadsheet!AA378)</f>
        <v>1</v>
      </c>
      <c r="BF378" s="5" t="b">
        <f>ISBLANK(Spreadsheet!AB378)</f>
        <v>1</v>
      </c>
      <c r="BG378" s="5" t="b">
        <f>IF(ISERROR(DATEVALUE(TEXT(Spreadsheet!AC378,"mm/dd/yyyy")) &gt; DATEVALUE(TEXT(Spreadsheet!J378,"mm/dd/yyyy"))),IF(OR(AND(ISBLANK(Spreadsheet!AC378),ISBLANK(Spreadsheet!C378)),AND(NOT(ISBLANK(Spreadsheet!C378)),ISBLANK(Spreadsheet!AC378),NOT(ISBLANK(Spreadsheet!D378)))),TRUE,FALSE),IF(DATEVALUE(TEXT(Spreadsheet!AC378,"mm/dd/yyyy")) &gt; DATEVALUE(TEXT(Spreadsheet!J378,"mm/dd/yyyy")),TRUE,FALSE))</f>
        <v>1</v>
      </c>
      <c r="BH378" s="5" t="b">
        <f>OR(AND(ISBLANK(Spreadsheet!C378),ISBLANK(Spreadsheet!AE378)),AND(NOT(ISBLANK(Spreadsheet!C378)),NOT(ISBLANK(Spreadsheet!D378)),ISBLANK(Spreadsheet!AE378)),AND(NOT(ISBLANK(Spreadsheet!C378)),ISBLANK(Spreadsheet!D378),NOT(ISBLANK(Spreadsheet!AE378)),LEN(Spreadsheet!AE378)&lt;=100))</f>
        <v>1</v>
      </c>
      <c r="BI378" s="5" t="b">
        <f t="array" ref="BI378">IF(ISBLANK(Spreadsheet!AF378),TRUE,ISNUMBER(MATCH(TRUE,EXACT(Spreadsheet!AF378,CobraShortReasons),0)))</f>
        <v>1</v>
      </c>
      <c r="BJ378" s="5" t="b">
        <f ca="1">IF(ISERROR(DATEVALUE(TEXT(Spreadsheet!AG378,"mm/dd/yyyy")) &gt; TODAY()),IF(ISBLANK(Spreadsheet!AG378),TRUE,FALSE),IF(DATEVALUE(TEXT(Spreadsheet!AG378,"mm/dd/yyyy")) &gt; TODAY(),FALSE,TRUE))</f>
        <v>1</v>
      </c>
      <c r="BK378" s="5" t="b">
        <f>OR(ISBLANK(Spreadsheet!AH378),LEN(Spreadsheet!AH378)&lt;=25)</f>
        <v>1</v>
      </c>
      <c r="BL378" s="5" t="b">
        <f t="array" aca="1" ref="BL378" ca="1">IF(ISBLANK(Spreadsheet!AI378),TRUE,ISNUMBER(MATCH(TRUE,EXACT(Spreadsheet!AI378,INDIRECT(Spreadsheet!$D$2)),0)))</f>
        <v>1</v>
      </c>
      <c r="BM378" s="5" t="b">
        <f t="array" aca="1" ref="BM378" ca="1">IF(ISBLANK(Spreadsheet!AJ378),TRUE,ISNUMBER(MATCH(TRUE,EXACT(Spreadsheet!AJ378,INDIRECT(Spreadsheet!BJ378)),0)))</f>
        <v>1</v>
      </c>
      <c r="BN378" s="5" t="b">
        <f t="array" ref="BN378">IF(ISBLANK(Spreadsheet!AK378),TRUE,ISNUMBER(MATCH(TRUE,EXACT(Spreadsheet!AK378,DentalPlans),0)))</f>
        <v>1</v>
      </c>
      <c r="BO378" s="5" t="b">
        <f t="array" aca="1" ref="BO378" ca="1">IF(ISBLANK(Spreadsheet!AL378),TRUE,ISNUMBER(MATCH(TRUE,EXACT(Spreadsheet!AL378,INDIRECT(Spreadsheet!BK378)),0)))</f>
        <v>1</v>
      </c>
      <c r="BP378" s="5" t="b">
        <f t="array" ref="BP378">IF(ISBLANK(Spreadsheet!AM378),TRUE,ISNUMBER(MATCH(TRUE,EXACT(Spreadsheet!AM378,VisionPlans),0)))</f>
        <v>1</v>
      </c>
      <c r="BQ378" s="5" t="b">
        <f t="array" aca="1" ref="BQ378" ca="1">IF(ISBLANK(Spreadsheet!AN378),TRUE,ISNUMBER(MATCH(TRUE,EXACT(Spreadsheet!AN378,INDIRECT(Spreadsheet!BL378)),0)))</f>
        <v>1</v>
      </c>
      <c r="BR378" s="5" t="b">
        <f t="array" ref="BR378">IF(ISBLANK(Spreadsheet!AO378),TRUE,ISNUMBER(MATCH(TRUE,EXACT(Spreadsheet!AO378,LifeBenefitClasses),0)))</f>
        <v>1</v>
      </c>
      <c r="BS378" s="5" t="b">
        <f>IF(OR(ISBLANK(Spreadsheet!AO378), Spreadsheet!AO378="Waive"),IF(ISBLANK(Spreadsheet!AP378),TRUE,FALSE),IF(OR(AND(NOT(ISBLANK(Spreadsheet!AO378)),ISBLANK(Spreadsheet!AP378)),NOT(ISNUMBER(VALUE(Spreadsheet!AP378)))),FALSE,IF(OR(AND(Spreadsheet!AP378&lt;6,MOD(Spreadsheet!AP378*10,5)=0), MOD(Spreadsheet!AP378,5000)=0),TRUE,FALSE)))</f>
        <v>1</v>
      </c>
      <c r="BT378" s="5" t="b">
        <f t="array" ref="BT378">IF(ISBLANK(Spreadsheet!AQ378),TRUE,ISNUMBER(MATCH(TRUE,EXACT(Spreadsheet!AQ378,EnrollWaive),0)))</f>
        <v>1</v>
      </c>
      <c r="BU378" s="5" t="b">
        <f t="array" ref="BU378">IF(ISBLANK(Spreadsheet!AR378),TRUE,ISNUMBER(MATCH(TRUE,EXACT(Spreadsheet!AR378,LifeBenefitClasses),0)))</f>
        <v>1</v>
      </c>
      <c r="BV378" s="5" t="b">
        <f>IF(OR(ISBLANK(Spreadsheet!AR378), Spreadsheet!AR378="Waive"),IF(ISBLANK(Spreadsheet!AS378),TRUE,FALSE),IF(OR(AND(NOT(ISBLANK(Spreadsheet!AR378)),ISBLANK(Spreadsheet!AS378)),NOT(ISNUMBER(VALUE(Spreadsheet!AS378)))),FALSE,IF(OR(AND(Spreadsheet!AS378&lt;6,MOD(Spreadsheet!AS378*10,5)=0), MOD(Spreadsheet!AS378,10000)=0),TRUE,FALSE)))</f>
        <v>1</v>
      </c>
      <c r="BW378" s="5" t="b">
        <f t="array" ref="BW378">IF(ISBLANK(Spreadsheet!AT378),TRUE,ISNUMBER(MATCH(TRUE,EXACT(Spreadsheet!AT378,LifeBenefitClasses),0)))</f>
        <v>1</v>
      </c>
      <c r="BX378" s="5" t="b">
        <f>IF(OR(ISBLANK(Spreadsheet!AT378), Spreadsheet!AT378="Waive"),IF(ISBLANK(Spreadsheet!AU378),TRUE,FALSE),IF(OR(AND(NOT(ISBLANK(Spreadsheet!AT378)),ISBLANK(Spreadsheet!AU378)),NOT(ISNUMBER(VALUE(Spreadsheet!AU378)))),FALSE,IF(AND(NOT(OR(ISBLANK(Spreadsheet!AT378),Spreadsheet!AT378="Waive")),NOT(OR(ISBLANK(Spreadsheet!AR378),Spreadsheet!AR378="Waive")),MOD(Spreadsheet!AU378,5000)=0, Spreadsheet!AU378&lt;=(Spreadsheet!AS378*0.5)),TRUE,FALSE)))</f>
        <v>1</v>
      </c>
      <c r="BY378" s="5" t="b">
        <f t="array" ref="BY378">IF(ISBLANK(Spreadsheet!AV378),TRUE,ISNUMBER(MATCH(TRUE,EXACT(Spreadsheet!AV378,EnrollWaive),0)))</f>
        <v>1</v>
      </c>
      <c r="BZ378" s="5" t="b">
        <f t="array" ref="BZ378">IF(ISBLANK(Spreadsheet!AW378),TRUE,ISNUMBER(MATCH(TRUE,EXACT(Spreadsheet!AW378,LifeBenefitClasses),0)))</f>
        <v>1</v>
      </c>
      <c r="CA378" s="5" t="b">
        <f t="array" ref="CA378">IF(ISBLANK(Spreadsheet!AX378),TRUE,ISNUMBER(MATCH(TRUE,EXACT(Spreadsheet!AX378,LifeBenefitClasses),0)))</f>
        <v>1</v>
      </c>
      <c r="CB378" s="5" t="b">
        <f t="array" ref="CB378">IF(ISBLANK(Spreadsheet!AY378),TRUE,ISNUMBER(MATCH(TRUE,EXACT(Spreadsheet!AY378,LifeBenefitClasses),0)))</f>
        <v>1</v>
      </c>
      <c r="CC378" s="5" t="b">
        <f t="array" ref="CC378">IF(ISBLANK(Spreadsheet!AZ378),TRUE,ISNUMBER(MATCH(TRUE,EXACT(Spreadsheet!AZ378,LifeBenefitClasses),0)))</f>
        <v>1</v>
      </c>
      <c r="CD378" s="5" t="b">
        <f t="array" ref="CD378">IF(ISBLANK(Spreadsheet!BA378),TRUE,ISNUMBER(MATCH(TRUE,EXACT(Spreadsheet!BA378,LifeBenefitClasses),0)))</f>
        <v>1</v>
      </c>
      <c r="CE378" s="5" t="b">
        <f>IF(OR(ISBLANK(Spreadsheet!BA378), Spreadsheet!BA378="Waive"),IF(ISBLANK(Spreadsheet!BB378),TRUE,FALSE),IF(OR(AND(NOT(ISBLANK(Spreadsheet!BA378)),ISBLANK(Spreadsheet!BB378)),NOT(ISNUMBER(VALUE(Spreadsheet!BB378))),ISBLANK(Spreadsheet!BC378),NOT(ISNUMBER(VALUE(Spreadsheet!BC378)))),FALSE,IF(AND(Spreadsheet!BB378&gt;=50000,Spreadsheet!BB378&lt;=250000,MOD(Spreadsheet!BB378,10000)=0,Spreadsheet!BB378&lt;=(10*Spreadsheet!BC378)),TRUE,FALSE)))</f>
        <v>1</v>
      </c>
      <c r="CF378" s="5" t="b">
        <f>IF(NOT(ISBLANK(Spreadsheet!BC378)),AND(ISNUMBER(VALUE(Spreadsheet!BC378)),Spreadsheet!BC378&gt;0),AND(OR(ISBLANK(Spreadsheet!AO378),Spreadsheet!AO378="Waive",AND(NOT(OR(ISBLANK(Spreadsheet!AO378),Spreadsheet!AO378="Waive")),Spreadsheet!AP378&gt;=6)),OR(ISBLANK(Spreadsheet!AR378),AND(NOT(OR(ISBLANK(Spreadsheet!AR378),Spreadsheet!AR378="Waive")),Spreadsheet!AS378&gt;=6)),OR(ISBLANK(Spreadsheet!AW378)),OR(ISBLANK(Spreadsheet!AX378)),OR(ISBLANK(Spreadsheet!AY378)),OR(ISBLANK(Spreadsheet!AZ378)),OR(ISBLANK(Spreadsheet!BA378),Spreadsheet!BA378="Waive")))</f>
        <v>1</v>
      </c>
      <c r="CG378" s="5" t="b">
        <f t="shared" ca="1" si="25"/>
        <v>1</v>
      </c>
    </row>
    <row r="379" spans="8:85" x14ac:dyDescent="0.3">
      <c r="H379" s="5">
        <f t="shared" ref="H379:H399" ca="1" si="26">IF(AND(T379,U379,V379,W379,Y379,AA379,AB379,AC379,AD379,AE379,AF379,AG379,AH379,AI379,AJ379,AK379,AL379,AM379,AN379,AO379,AP379,AQ379,AR379,AS379,AT379,AU379,AV379,AW379,AX379,AY379,AZ379,BA379,BB379,BC379,BD379,BE379,BF379,BG379,BH379,BI379,BJ379,BK379,BL379,BM379,BN379,BO379,BP379,BQ379,BR379,BS379,BT379,BU379,BV379,BW379,BX379,BY379,BZ379,CA379,CB379,CC379,CD379,CE379,CF379),2,0)</f>
        <v>2</v>
      </c>
      <c r="I379" s="5" t="str">
        <f t="shared" ref="I379:I391" ca="1" si="27">IF(Y379,"",Y$1&amp;" ")&amp;IF(AA379,"",AA$1&amp;" ")&amp;IF(T379,"",T$1&amp;" ")&amp;IF(U379,"",U$1&amp;" ")&amp;IF(V379,"",V$1&amp;" ")&amp;IF(W379,"",W$1&amp;" ")&amp;IF(AA379,"",AA$1&amp;" ")&amp;IF(AB379,"",AB$1&amp;" ")&amp;IF(AC379,"",AC$1&amp;" ")&amp;IF(AD379,"",AD$1&amp;" ")&amp;IF(AE379,"",AE$1&amp;" ")&amp;IF(AF379,"",AF$1&amp;" ")&amp;IF(AG379,"",AG$1&amp;" ")&amp;IF(AH379,"",AH$1&amp;" ")&amp;IF(AI379,"",AI$1&amp;" ")&amp;IF(AJ379,"",AJ$1&amp;" ")&amp;IF(AK379,"",AK$1&amp;" ")&amp;IF(AL379,"",AL$1&amp;" ")&amp;IF(AM379,"",AM$1&amp;" ")&amp;IF(AN379,"",AN$1&amp;" ")&amp;IF(AO379,"",AO$1&amp;" ")&amp;IF(AP379,"",AP$1&amp;" ")&amp;IF(AQ379,"",AQ$1&amp;" ")&amp;IF(AR379,"",AR$1&amp;" ")&amp;IF(AS379,"",AS$1&amp;" ")&amp;IF(AT379,"",AT$1&amp;" ")&amp;IF(AU379,"",AU$1&amp;" ")&amp;IF(AV379,"",AV$1&amp;" ")&amp;IF(AW379,"",AW$1&amp;" ")&amp;IF(AX379,"",AX$1&amp;" ")&amp;IF(AY379,"",AY$1&amp;" ")&amp;IF(AZ379,"",AZ$1&amp;" ")&amp;IF(BA379,"",BA$1&amp;" ")&amp;IF(BB379,"",BB$1&amp;" ")&amp;IF(BC379,"",BC$1&amp;" ")&amp;IF(BD379,"",BD$1&amp;" ")&amp;IF(BE379,"",BE$1&amp;" ")&amp;IF(BF379,"",BF$1&amp;" ")&amp;IF(BG379,"",BG$1&amp;" ")&amp;IF(BH379,"",BH$1&amp;" ")&amp;IF(BI379,"",BI$1&amp;" ")&amp;IF(BJ379,"",BJ$1&amp;" ")&amp;IF(BK379,"",BK$1&amp;" ")&amp;IF(BL379,"",BL$1&amp;" ")&amp;IF(BM379,"",BM$1&amp;" ")&amp;IF(BN379,"",BN$1&amp;" ")&amp;IF(BO379,"",BO$1&amp;" ")&amp;IF(BP379,"",BP$1&amp;" ")&amp;IF(BQ379,"",BQ$1&amp;" ")&amp;IF(BR379,"",BR$1&amp;" ")&amp;IF(BS379,"",BS$1&amp;" ")&amp;IF(BT379,"",BT$1&amp;" ")&amp;IF(BU379,"",BU$1&amp;" ")&amp;IF(BV379,"",BV$1&amp;" ")&amp;IF(BW379,"",BW$1&amp;" ")&amp;IF(BX379,"",BX$1&amp;" ")&amp;IF(BY379,"",BY$1&amp;" ")&amp;IF(BZ379,"",BZ$1&amp;" ")&amp;IF(CA379,"",CA$1&amp;" ")&amp;IF(CB379,"",CB$1&amp;" ")&amp;IF(CC379,"",CC$1&amp;" ")&amp;IF(CD379,"",CD$1&amp;" ")&amp;IF(CE379,"",CE$1&amp;" ")&amp;IF(CF379,"",CF$1&amp;" ")</f>
        <v/>
      </c>
      <c r="J379" s="5" t="str">
        <f>IF(AND(NOT(ISBLANK(Spreadsheet!C379)),ISBLANK(Spreadsheet!D379)),Spreadsheet!F379&amp;" "&amp;Spreadsheet!H379,"")</f>
        <v/>
      </c>
      <c r="K379" s="5">
        <f>IF(AND(NOT(ISBLANK(Spreadsheet!C379)),ISBLANK(Spreadsheet!D379)),COUNTIFS(Spreadsheet!E380:E$786,"=Child",Spreadsheet!C380:C$786, "="&amp;Spreadsheet!C379) + COUNTIFS(Spreadsheet!E380:E$786,"=Step-child",Spreadsheet!C380:C$786, "="&amp;Spreadsheet!C379),0)</f>
        <v>0</v>
      </c>
      <c r="L379" s="5">
        <f>IF(NOT(ISBLANK(J379)),COUNTIFS(Spreadsheet!E380:E$786,"=Wife",Spreadsheet!C380:C$786, "="&amp;Spreadsheet!C379) + COUNTIFS(Spreadsheet!E380:E$786,"=Husband",Spreadsheet!C380:C$786, "="&amp;Spreadsheet!C379),0)</f>
        <v>0</v>
      </c>
      <c r="M379" s="5">
        <f>IF(NOT(ISBLANK(Spreadsheet!AJ379)),VLOOKUP(Spreadsheet!AJ379,'Drop Downs'!$P$2:$R$16,3,FALSE),0)</f>
        <v>0</v>
      </c>
      <c r="N379" s="5">
        <f>IF(NOT(ISBLANK(Spreadsheet!AJ379)), VLOOKUP(Spreadsheet!AJ379,'Drop Downs'!$P$2:$R$16,2,FALSE),0)</f>
        <v>0</v>
      </c>
      <c r="O379" s="5">
        <f>IF(NOT(ISBLANK(Spreadsheet!AL379)),VLOOKUP(Spreadsheet!AL379,'Drop Downs'!$P$2:$R$16,3,FALSE), 0)</f>
        <v>0</v>
      </c>
      <c r="P379" s="5">
        <f>IF(NOT(ISBLANK(Spreadsheet!AL379)),VLOOKUP(Spreadsheet!AL379,'Drop Downs'!$P$2:$R$16,2,FALSE),0)</f>
        <v>0</v>
      </c>
      <c r="Q379" s="5">
        <f>IF(NOT(ISBLANK(Spreadsheet!AN379)),VLOOKUP(Spreadsheet!AN379,'Drop Downs'!$P$2:$R$16,3,FALSE),0)</f>
        <v>0</v>
      </c>
      <c r="R379" s="5">
        <f>IF(NOT(ISBLANK(Spreadsheet!AN379)),VLOOKUP(Spreadsheet!AN379,'Drop Downs'!$P$2:$R$16,2,FALSE),0)</f>
        <v>0</v>
      </c>
      <c r="S379" s="5" t="str">
        <f>IF(OR(M379&gt;K379,N379&gt;L379,O379&gt;K379, Q379&gt;K379,N379&gt;L379, P379&gt;L379, R379&gt;L379),"Member currently has a coverage election over what he/she needs.  Please add more dependents or adjust the coverage election.","")&amp;(IF(AND(NOT(ISBLANK(Spreadsheet!C379)),NOT(ISBLANK(Spreadsheet!D379)),ISBLANK(Spreadsheet!E379)),"Dependent lacks a relationship to member.Please select one from the drop-down.",""))</f>
        <v/>
      </c>
      <c r="T379" s="5" t="b">
        <f t="shared" ref="T379:T399" si="28">AND(M379&lt;=K379,O379&lt;=K379,Q379&lt;=K379,N379&lt;=L379,P379&lt;=L379,R379&lt;=L379)</f>
        <v>1</v>
      </c>
      <c r="U379" s="5" t="b">
        <f>OR(ISBLANK(Spreadsheet!C379),IF(NOT(ISBLANK(Spreadsheet!D379)),NOT(ISBLANK(Spreadsheet!E379)),TRUE))</f>
        <v>1</v>
      </c>
      <c r="V379" s="5" t="b">
        <f>OR(ISBLANK(Spreadsheet!C379), NOT(ISBLANK(Spreadsheet!I379)))</f>
        <v>1</v>
      </c>
      <c r="W379" s="5" t="b">
        <f>OR(ISBLANK(Spreadsheet!D379),NOT(ISBLANK(Spreadsheet!C379)))</f>
        <v>1</v>
      </c>
      <c r="X379" s="155" t="str">
        <f>REPT("0",MIN(FIND({1,2,3,4,5,6,7,8,9},Spreadsheet!C379&amp;"123456789"))-1)&amp;IF(ISBLANK(Spreadsheet!C379),"",SUMPRODUCT(MID(0&amp;Spreadsheet!C379,LARGE(INDEX(ISNUMBER(--MID(Spreadsheet!C379,ROW($1:$225),1))*
 ROW($1:$225),0),ROW($1:$225))+1,1)*10^ROW($1:$225)/10))</f>
        <v/>
      </c>
      <c r="Y379" s="5" t="b">
        <f>IF(NOT(ISBLANK(Spreadsheet!C379)),IF(AND(ISNUMBER(VALUE(Spreadsheet!C379)), LEN(Spreadsheet!C379)=9),TRUE,FALSE),TRUE)</f>
        <v>1</v>
      </c>
      <c r="Z379" s="155" t="str">
        <f>REPT("0",MIN(FIND({1,2,3,4,5,6,7,8,9},Spreadsheet!D379&amp;"123456789"))-1)&amp;IF(ISBLANK(Spreadsheet!D379),"",SUMPRODUCT(MID(0&amp;Spreadsheet!D379,LARGE(INDEX(ISNUMBER(--MID(Spreadsheet!D379,ROW($1:$225),1))*
 ROW($1:$225),0),ROW($1:$225))+1,1)*10^ROW($1:$225)/10))</f>
        <v/>
      </c>
      <c r="AA379" s="5" t="b">
        <f>IF(AND(NOT(ISBLANK(Spreadsheet!D379)),NOT(ISBLANK(Spreadsheet!C379))),IF(AND(ISNUMBER(VALUE(Spreadsheet!D379)), LEN(Spreadsheet!D379)=9),TRUE,FALSE),IF(AND(NOT(ISBLANK(Spreadsheet!D379)),ISBLANK(Spreadsheet!C379)),FALSE,TRUE))</f>
        <v>1</v>
      </c>
      <c r="AB379" s="5" t="b">
        <f>OR(ISBLANK(Spreadsheet!Y379),IF(NOT(ISBLANK(Spreadsheet!Y379)),LEN(Spreadsheet!Y379)=10,ISNUMBER(VALUE(Spreadsheet!Y379))))</f>
        <v>1</v>
      </c>
      <c r="AC379" s="5" t="b">
        <f>OR(ISBLANK(Spreadsheet!AI379), AND(NOT(ISBLANK(Spreadsheet!AJ379)), NOT(ISNUMBER(SEARCH("Waive",Spreadsheet!AJ379)))))</f>
        <v>1</v>
      </c>
      <c r="AD379" s="5" t="b">
        <f>OR(ISBLANK(Spreadsheet!AK379), AND(NOT(ISBLANK(Spreadsheet!AL379)), NOT(ISNUMBER(SEARCH("Waive",Spreadsheet!AL379)))))</f>
        <v>1</v>
      </c>
      <c r="AE379" s="5" t="b">
        <f>OR(ISBLANK(Spreadsheet!AM379), AND(NOT(ISBLANK(Spreadsheet!AN379)), NOT(ISNUMBER(SEARCH("Waive", Spreadsheet!AN379)))))</f>
        <v>1</v>
      </c>
      <c r="AF379" s="5" t="b">
        <f>OR(ISBLANK(Spreadsheet!C379), NOT(ISBLANK(Spreadsheet!D379)),NOT(ISBLANK(Spreadsheet!L379)))</f>
        <v>1</v>
      </c>
      <c r="AG379" s="5" t="b">
        <f>IF(AND(NOT(ISBLANK(Spreadsheet!C379)), NOT(ISBLANK(Spreadsheet!D379)),Spreadsheet!C379&lt;&gt;Spreadsheet!D379),IF(ISERROR(VLOOKUP(Spreadsheet!C379, Spreadsheet!$C$6:'Spreadsheet'!$C378,1,FALSE)), FALSE, TRUE),TRUE)</f>
        <v>1</v>
      </c>
      <c r="AH379" s="5" t="b">
        <f>Spreadsheet!$B$2=Spreadsheet!AD379</f>
        <v>1</v>
      </c>
      <c r="AI379" s="5" t="b">
        <f>IF(ISBLANK(Spreadsheet!G379),TRUE,IF(OR(LEN(Spreadsheet!G379)&gt;1,ISNUMBER(VALUE(Spreadsheet!G379))),FALSE,TRUE))</f>
        <v>1</v>
      </c>
      <c r="AJ379" s="5" t="b">
        <f>OR(ISBLANK(Spreadsheet!C379), NOT(ISBLANK(Spreadsheet!B379)), NOT(ISBLANK(Spreadsheet!D379)))</f>
        <v>1</v>
      </c>
      <c r="AK379" s="5" t="b">
        <f t="array" ref="AK379">IF(OR(AND(ISBLANK(Spreadsheet!E379),ISBLANK(Spreadsheet!D379),NOT(ISBLANK(Spreadsheet!C379))),AND(ISBLANK(Spreadsheet!E379),ISBLANK(Spreadsheet!D379),ISBLANK(Spreadsheet!C379))),TRUE,ISNUMBER(MATCH(TRUE,EXACT(Spreadsheet!E379,Relationships),0)))</f>
        <v>1</v>
      </c>
      <c r="AL379" s="5" t="b">
        <f>IF(NOT(ISBLANK(Spreadsheet!C379)),IF(OR(ISBLANK(Spreadsheet!F379),LEN(Spreadsheet!F379)&gt;40),FALSE,TRUE),TRUE)</f>
        <v>1</v>
      </c>
      <c r="AM379" s="5" t="b">
        <f>IF(NOT(ISBLANK(Spreadsheet!C379)),IF(OR(ISBLANK(Spreadsheet!H379),LEN(Spreadsheet!H379)&gt;40),FALSE,TRUE),TRUE)</f>
        <v>1</v>
      </c>
      <c r="AN379" s="5" t="b">
        <f t="array" ref="AN379">IF(ISBLANK(Spreadsheet!I379),TRUE,ISNUMBER(MATCH(TRUE,EXACT(Spreadsheet!I379,GenderValues),0)))</f>
        <v>1</v>
      </c>
      <c r="AO379" s="5" t="b">
        <f ca="1">IF(ISERROR(DATEVALUE(TEXT(Spreadsheet!J379,"mm/dd/yyyy")) &gt; TODAY()),IF(AND(ISBLANK(Spreadsheet!J379),ISBLANK(Spreadsheet!C379)),TRUE,FALSE),IF(DATEVALUE(TEXT(Spreadsheet!J379,"mm/dd/yyyy")) &gt; TODAY(),FALSE,TRUE))</f>
        <v>1</v>
      </c>
      <c r="AP379" s="5" t="b">
        <f>OR(ISBLANK(Spreadsheet!K379),LEN(Spreadsheet!K379)&lt;=100)</f>
        <v>1</v>
      </c>
      <c r="AQ379" s="5" t="b">
        <f t="array" ref="AQ379">IF(OR(AND(ISBLANK(Spreadsheet!L379),ISBLANK(Spreadsheet!C379)),AND(NOT(ISBLANK(Spreadsheet!C379)),NOT(ISBLANK(Spreadsheet!D379)))),TRUE,ISNUMBER(MATCH(TRUE,EXACT(Spreadsheet!L379,MaritalStatus),0)))</f>
        <v>1</v>
      </c>
      <c r="AR379" s="5" t="b">
        <f ca="1">IF(ISERROR(DATEVALUE(TEXT(Spreadsheet!M379,"mm/dd/yyyy")) &gt; TODAY()),IF(ISBLANK(Spreadsheet!M379),TRUE,FALSE),IF(DATEVALUE(TEXT(Spreadsheet!M379,"mm/dd/yyyy")) &gt; TODAY(),FALSE,TRUE))</f>
        <v>1</v>
      </c>
      <c r="AS379" s="5" t="b">
        <f>OR(ISBLANK(Spreadsheet!N379),LEN(Spreadsheet!N379)&lt;=100)</f>
        <v>1</v>
      </c>
      <c r="AT379" s="5" t="b">
        <f>OR(ISBLANK(Spreadsheet!O379),UPPER(Spreadsheet!O379)="YES")</f>
        <v>1</v>
      </c>
      <c r="AU379" s="5" t="b">
        <f>OR(ISBLANK(Spreadsheet!P379),UPPER(Spreadsheet!P379)="YES")</f>
        <v>1</v>
      </c>
      <c r="AV379" s="5" t="b">
        <f t="array" ref="AV379">IF(ISBLANK(Spreadsheet!Q379),TRUE,ISNUMBER(MATCH(TRUE,EXACT(Spreadsheet!Q379,OnGroupsPriorIns),0)))</f>
        <v>1</v>
      </c>
      <c r="AW379" s="5" t="b">
        <f>OR(ISBLANK(Spreadsheet!R379),UPPER(Spreadsheet!R379)="YES")</f>
        <v>1</v>
      </c>
      <c r="AX379" s="5" t="b">
        <f>OR(ISBLANK(Spreadsheet!S379),UPPER(Spreadsheet!S379)="YES")</f>
        <v>1</v>
      </c>
      <c r="AY379" s="5" t="b">
        <f>OR(AND(ISBLANK(Spreadsheet!C379),LEN(Spreadsheet!T379)=0),AND(NOT(ISBLANK(Spreadsheet!C379)),LEN(Spreadsheet!T379)&gt;0,LEN(Spreadsheet!T379)&lt;=50))</f>
        <v>1</v>
      </c>
      <c r="AZ379" s="5" t="b">
        <f>OR(LEN(Spreadsheet!U379)=0,AND(LEN(Spreadsheet!U379)&gt;0,LEN(Spreadsheet!U379)&lt;=50))</f>
        <v>1</v>
      </c>
      <c r="BA379" s="5" t="b">
        <f>OR(AND(ISBLANK(Spreadsheet!C379),LEN(Spreadsheet!V379)=0),AND(NOT(ISBLANK(Spreadsheet!C379)),LEN(Spreadsheet!V379)&gt;0,LEN(Spreadsheet!V379)&lt;=50))</f>
        <v>1</v>
      </c>
      <c r="BB379" s="5" t="b">
        <f t="array" ref="BB379">IF(AND(ISBLANK(Spreadsheet!C379),LEN(Spreadsheet!W379)=0),TRUE,ISNUMBER(MATCH(TRUE,EXACT(Spreadsheet!W379,States),0)))</f>
        <v>1</v>
      </c>
      <c r="BC379" s="5" t="b">
        <f>OR(AND(ISBLANK(Spreadsheet!C379),LEN(Spreadsheet!X379)=0),AND(NOT(ISBLANK(Spreadsheet!C379)),LEN(Spreadsheet!X379)&gt;0,LEN(Spreadsheet!X379)=5,ISNUMBER(VALUE(Spreadsheet!X379))))</f>
        <v>1</v>
      </c>
      <c r="BD379" s="5" t="b">
        <f>OR(ISBLANK(Spreadsheet!Z379),LEN(Spreadsheet!Z379)&lt;=50)</f>
        <v>1</v>
      </c>
      <c r="BE379" s="5" t="b">
        <f>ISBLANK(Spreadsheet!AA379)</f>
        <v>1</v>
      </c>
      <c r="BF379" s="5" t="b">
        <f>ISBLANK(Spreadsheet!AB379)</f>
        <v>1</v>
      </c>
      <c r="BG379" s="5" t="b">
        <f>IF(ISERROR(DATEVALUE(TEXT(Spreadsheet!AC379,"mm/dd/yyyy")) &gt; DATEVALUE(TEXT(Spreadsheet!J379,"mm/dd/yyyy"))),IF(OR(AND(ISBLANK(Spreadsheet!AC379),ISBLANK(Spreadsheet!C379)),AND(NOT(ISBLANK(Spreadsheet!C379)),ISBLANK(Spreadsheet!AC379),NOT(ISBLANK(Spreadsheet!D379)))),TRUE,FALSE),IF(DATEVALUE(TEXT(Spreadsheet!AC379,"mm/dd/yyyy")) &gt; DATEVALUE(TEXT(Spreadsheet!J379,"mm/dd/yyyy")),TRUE,FALSE))</f>
        <v>1</v>
      </c>
      <c r="BH379" s="5" t="b">
        <f>OR(AND(ISBLANK(Spreadsheet!C379),ISBLANK(Spreadsheet!AE379)),AND(NOT(ISBLANK(Spreadsheet!C379)),NOT(ISBLANK(Spreadsheet!D379)),ISBLANK(Spreadsheet!AE379)),AND(NOT(ISBLANK(Spreadsheet!C379)),ISBLANK(Spreadsheet!D379),NOT(ISBLANK(Spreadsheet!AE379)),LEN(Spreadsheet!AE379)&lt;=100))</f>
        <v>1</v>
      </c>
      <c r="BI379" s="5" t="b">
        <f t="array" ref="BI379">IF(ISBLANK(Spreadsheet!AF379),TRUE,ISNUMBER(MATCH(TRUE,EXACT(Spreadsheet!AF379,CobraShortReasons),0)))</f>
        <v>1</v>
      </c>
      <c r="BJ379" s="5" t="b">
        <f ca="1">IF(ISERROR(DATEVALUE(TEXT(Spreadsheet!AG379,"mm/dd/yyyy")) &gt; TODAY()),IF(ISBLANK(Spreadsheet!AG379),TRUE,FALSE),IF(DATEVALUE(TEXT(Spreadsheet!AG379,"mm/dd/yyyy")) &gt; TODAY(),FALSE,TRUE))</f>
        <v>1</v>
      </c>
      <c r="BK379" s="5" t="b">
        <f>OR(ISBLANK(Spreadsheet!AH379),LEN(Spreadsheet!AH379)&lt;=25)</f>
        <v>1</v>
      </c>
      <c r="BL379" s="5" t="b">
        <f t="array" aca="1" ref="BL379" ca="1">IF(ISBLANK(Spreadsheet!AI379),TRUE,ISNUMBER(MATCH(TRUE,EXACT(Spreadsheet!AI379,INDIRECT(Spreadsheet!$D$2)),0)))</f>
        <v>1</v>
      </c>
      <c r="BM379" s="5" t="b">
        <f t="array" aca="1" ref="BM379" ca="1">IF(ISBLANK(Spreadsheet!AJ379),TRUE,ISNUMBER(MATCH(TRUE,EXACT(Spreadsheet!AJ379,INDIRECT(Spreadsheet!BJ379)),0)))</f>
        <v>1</v>
      </c>
      <c r="BN379" s="5" t="b">
        <f t="array" ref="BN379">IF(ISBLANK(Spreadsheet!AK379),TRUE,ISNUMBER(MATCH(TRUE,EXACT(Spreadsheet!AK379,DentalPlans),0)))</f>
        <v>1</v>
      </c>
      <c r="BO379" s="5" t="b">
        <f t="array" aca="1" ref="BO379" ca="1">IF(ISBLANK(Spreadsheet!AL379),TRUE,ISNUMBER(MATCH(TRUE,EXACT(Spreadsheet!AL379,INDIRECT(Spreadsheet!BK379)),0)))</f>
        <v>1</v>
      </c>
      <c r="BP379" s="5" t="b">
        <f t="array" ref="BP379">IF(ISBLANK(Spreadsheet!AM379),TRUE,ISNUMBER(MATCH(TRUE,EXACT(Spreadsheet!AM379,VisionPlans),0)))</f>
        <v>1</v>
      </c>
      <c r="BQ379" s="5" t="b">
        <f t="array" aca="1" ref="BQ379" ca="1">IF(ISBLANK(Spreadsheet!AN379),TRUE,ISNUMBER(MATCH(TRUE,EXACT(Spreadsheet!AN379,INDIRECT(Spreadsheet!BL379)),0)))</f>
        <v>1</v>
      </c>
      <c r="BR379" s="5" t="b">
        <f t="array" ref="BR379">IF(ISBLANK(Spreadsheet!AO379),TRUE,ISNUMBER(MATCH(TRUE,EXACT(Spreadsheet!AO379,LifeBenefitClasses),0)))</f>
        <v>1</v>
      </c>
      <c r="BS379" s="5" t="b">
        <f>IF(OR(ISBLANK(Spreadsheet!AO379), Spreadsheet!AO379="Waive"),IF(ISBLANK(Spreadsheet!AP379),TRUE,FALSE),IF(OR(AND(NOT(ISBLANK(Spreadsheet!AO379)),ISBLANK(Spreadsheet!AP379)),NOT(ISNUMBER(VALUE(Spreadsheet!AP379)))),FALSE,IF(OR(AND(Spreadsheet!AP379&lt;6,MOD(Spreadsheet!AP379*10,5)=0), MOD(Spreadsheet!AP379,5000)=0),TRUE,FALSE)))</f>
        <v>1</v>
      </c>
      <c r="BT379" s="5" t="b">
        <f t="array" ref="BT379">IF(ISBLANK(Spreadsheet!AQ379),TRUE,ISNUMBER(MATCH(TRUE,EXACT(Spreadsheet!AQ379,EnrollWaive),0)))</f>
        <v>1</v>
      </c>
      <c r="BU379" s="5" t="b">
        <f t="array" ref="BU379">IF(ISBLANK(Spreadsheet!AR379),TRUE,ISNUMBER(MATCH(TRUE,EXACT(Spreadsheet!AR379,LifeBenefitClasses),0)))</f>
        <v>1</v>
      </c>
      <c r="BV379" s="5" t="b">
        <f>IF(OR(ISBLANK(Spreadsheet!AR379), Spreadsheet!AR379="Waive"),IF(ISBLANK(Spreadsheet!AS379),TRUE,FALSE),IF(OR(AND(NOT(ISBLANK(Spreadsheet!AR379)),ISBLANK(Spreadsheet!AS379)),NOT(ISNUMBER(VALUE(Spreadsheet!AS379)))),FALSE,IF(OR(AND(Spreadsheet!AS379&lt;6,MOD(Spreadsheet!AS379*10,5)=0), MOD(Spreadsheet!AS379,10000)=0),TRUE,FALSE)))</f>
        <v>1</v>
      </c>
      <c r="BW379" s="5" t="b">
        <f t="array" ref="BW379">IF(ISBLANK(Spreadsheet!AT379),TRUE,ISNUMBER(MATCH(TRUE,EXACT(Spreadsheet!AT379,LifeBenefitClasses),0)))</f>
        <v>1</v>
      </c>
      <c r="BX379" s="5" t="b">
        <f>IF(OR(ISBLANK(Spreadsheet!AT379), Spreadsheet!AT379="Waive"),IF(ISBLANK(Spreadsheet!AU379),TRUE,FALSE),IF(OR(AND(NOT(ISBLANK(Spreadsheet!AT379)),ISBLANK(Spreadsheet!AU379)),NOT(ISNUMBER(VALUE(Spreadsheet!AU379)))),FALSE,IF(AND(NOT(OR(ISBLANK(Spreadsheet!AT379),Spreadsheet!AT379="Waive")),NOT(OR(ISBLANK(Spreadsheet!AR379),Spreadsheet!AR379="Waive")),MOD(Spreadsheet!AU379,5000)=0, Spreadsheet!AU379&lt;=(Spreadsheet!AS379*0.5)),TRUE,FALSE)))</f>
        <v>1</v>
      </c>
      <c r="BY379" s="5" t="b">
        <f t="array" ref="BY379">IF(ISBLANK(Spreadsheet!AV379),TRUE,ISNUMBER(MATCH(TRUE,EXACT(Spreadsheet!AV379,EnrollWaive),0)))</f>
        <v>1</v>
      </c>
      <c r="BZ379" s="5" t="b">
        <f t="array" ref="BZ379">IF(ISBLANK(Spreadsheet!AW379),TRUE,ISNUMBER(MATCH(TRUE,EXACT(Spreadsheet!AW379,LifeBenefitClasses),0)))</f>
        <v>1</v>
      </c>
      <c r="CA379" s="5" t="b">
        <f t="array" ref="CA379">IF(ISBLANK(Spreadsheet!AX379),TRUE,ISNUMBER(MATCH(TRUE,EXACT(Spreadsheet!AX379,LifeBenefitClasses),0)))</f>
        <v>1</v>
      </c>
      <c r="CB379" s="5" t="b">
        <f t="array" ref="CB379">IF(ISBLANK(Spreadsheet!AY379),TRUE,ISNUMBER(MATCH(TRUE,EXACT(Spreadsheet!AY379,LifeBenefitClasses),0)))</f>
        <v>1</v>
      </c>
      <c r="CC379" s="5" t="b">
        <f t="array" ref="CC379">IF(ISBLANK(Spreadsheet!AZ379),TRUE,ISNUMBER(MATCH(TRUE,EXACT(Spreadsheet!AZ379,LifeBenefitClasses),0)))</f>
        <v>1</v>
      </c>
      <c r="CD379" s="5" t="b">
        <f t="array" ref="CD379">IF(ISBLANK(Spreadsheet!BA379),TRUE,ISNUMBER(MATCH(TRUE,EXACT(Spreadsheet!BA379,LifeBenefitClasses),0)))</f>
        <v>1</v>
      </c>
      <c r="CE379" s="5" t="b">
        <f>IF(OR(ISBLANK(Spreadsheet!BA379), Spreadsheet!BA379="Waive"),IF(ISBLANK(Spreadsheet!BB379),TRUE,FALSE),IF(OR(AND(NOT(ISBLANK(Spreadsheet!BA379)),ISBLANK(Spreadsheet!BB379)),NOT(ISNUMBER(VALUE(Spreadsheet!BB379))),ISBLANK(Spreadsheet!BC379),NOT(ISNUMBER(VALUE(Spreadsheet!BC379)))),FALSE,IF(AND(Spreadsheet!BB379&gt;=50000,Spreadsheet!BB379&lt;=250000,MOD(Spreadsheet!BB379,10000)=0,Spreadsheet!BB379&lt;=(10*Spreadsheet!BC379)),TRUE,FALSE)))</f>
        <v>1</v>
      </c>
      <c r="CF379" s="5" t="b">
        <f>IF(NOT(ISBLANK(Spreadsheet!BC379)),AND(ISNUMBER(VALUE(Spreadsheet!BC379)),Spreadsheet!BC379&gt;0),AND(OR(ISBLANK(Spreadsheet!AO379),Spreadsheet!AO379="Waive",AND(NOT(OR(ISBLANK(Spreadsheet!AO379),Spreadsheet!AO379="Waive")),Spreadsheet!AP379&gt;=6)),OR(ISBLANK(Spreadsheet!AR379),AND(NOT(OR(ISBLANK(Spreadsheet!AR379),Spreadsheet!AR379="Waive")),Spreadsheet!AS379&gt;=6)),OR(ISBLANK(Spreadsheet!AW379)),OR(ISBLANK(Spreadsheet!AX379)),OR(ISBLANK(Spreadsheet!AY379)),OR(ISBLANK(Spreadsheet!AZ379)),OR(ISBLANK(Spreadsheet!BA379),Spreadsheet!BA379="Waive")))</f>
        <v>1</v>
      </c>
      <c r="CG379" s="5" t="b">
        <f t="shared" ref="CG379:CG391" ca="1" si="29">NOT(ISERROR(H379))</f>
        <v>1</v>
      </c>
    </row>
    <row r="380" spans="8:85" x14ac:dyDescent="0.3">
      <c r="H380" s="5">
        <f t="shared" ca="1" si="26"/>
        <v>2</v>
      </c>
      <c r="I380" s="5" t="str">
        <f t="shared" ca="1" si="27"/>
        <v/>
      </c>
      <c r="J380" s="5" t="str">
        <f>IF(AND(NOT(ISBLANK(Spreadsheet!C380)),ISBLANK(Spreadsheet!D380)),Spreadsheet!F380&amp;" "&amp;Spreadsheet!H380,"")</f>
        <v/>
      </c>
      <c r="K380" s="5">
        <f>IF(AND(NOT(ISBLANK(Spreadsheet!C380)),ISBLANK(Spreadsheet!D380)),COUNTIFS(Spreadsheet!E381:E$786,"=Child",Spreadsheet!C381:C$786, "="&amp;Spreadsheet!C380) + COUNTIFS(Spreadsheet!E381:E$786,"=Step-child",Spreadsheet!C381:C$786, "="&amp;Spreadsheet!C380),0)</f>
        <v>0</v>
      </c>
      <c r="L380" s="5">
        <f>IF(NOT(ISBLANK(J380)),COUNTIFS(Spreadsheet!E381:E$786,"=Wife",Spreadsheet!C381:C$786, "="&amp;Spreadsheet!C380) + COUNTIFS(Spreadsheet!E381:E$786,"=Husband",Spreadsheet!C381:C$786, "="&amp;Spreadsheet!C380),0)</f>
        <v>0</v>
      </c>
      <c r="M380" s="5">
        <f>IF(NOT(ISBLANK(Spreadsheet!AJ380)),VLOOKUP(Spreadsheet!AJ380,'Drop Downs'!$P$2:$R$16,3,FALSE),0)</f>
        <v>0</v>
      </c>
      <c r="N380" s="5">
        <f>IF(NOT(ISBLANK(Spreadsheet!AJ380)), VLOOKUP(Spreadsheet!AJ380,'Drop Downs'!$P$2:$R$16,2,FALSE),0)</f>
        <v>0</v>
      </c>
      <c r="O380" s="5">
        <f>IF(NOT(ISBLANK(Spreadsheet!AL380)),VLOOKUP(Spreadsheet!AL380,'Drop Downs'!$P$2:$R$16,3,FALSE), 0)</f>
        <v>0</v>
      </c>
      <c r="P380" s="5">
        <f>IF(NOT(ISBLANK(Spreadsheet!AL380)),VLOOKUP(Spreadsheet!AL380,'Drop Downs'!$P$2:$R$16,2,FALSE),0)</f>
        <v>0</v>
      </c>
      <c r="Q380" s="5">
        <f>IF(NOT(ISBLANK(Spreadsheet!AN380)),VLOOKUP(Spreadsheet!AN380,'Drop Downs'!$P$2:$R$16,3,FALSE),0)</f>
        <v>0</v>
      </c>
      <c r="R380" s="5">
        <f>IF(NOT(ISBLANK(Spreadsheet!AN380)),VLOOKUP(Spreadsheet!AN380,'Drop Downs'!$P$2:$R$16,2,FALSE),0)</f>
        <v>0</v>
      </c>
      <c r="S380" s="5" t="str">
        <f>IF(OR(M380&gt;K380,N380&gt;L380,O380&gt;K380, Q380&gt;K380,N380&gt;L380, P380&gt;L380, R380&gt;L380),"Member currently has a coverage election over what he/she needs.  Please add more dependents or adjust the coverage election.","")&amp;(IF(AND(NOT(ISBLANK(Spreadsheet!C380)),NOT(ISBLANK(Spreadsheet!D380)),ISBLANK(Spreadsheet!E380)),"Dependent lacks a relationship to member.Please select one from the drop-down.",""))</f>
        <v/>
      </c>
      <c r="T380" s="5" t="b">
        <f t="shared" si="28"/>
        <v>1</v>
      </c>
      <c r="U380" s="5" t="b">
        <f>OR(ISBLANK(Spreadsheet!C380),IF(NOT(ISBLANK(Spreadsheet!D380)),NOT(ISBLANK(Spreadsheet!E380)),TRUE))</f>
        <v>1</v>
      </c>
      <c r="V380" s="5" t="b">
        <f>OR(ISBLANK(Spreadsheet!C380), NOT(ISBLANK(Spreadsheet!I380)))</f>
        <v>1</v>
      </c>
      <c r="W380" s="5" t="b">
        <f>OR(ISBLANK(Spreadsheet!D380),NOT(ISBLANK(Spreadsheet!C380)))</f>
        <v>1</v>
      </c>
      <c r="X380" s="155" t="str">
        <f>REPT("0",MIN(FIND({1,2,3,4,5,6,7,8,9},Spreadsheet!C380&amp;"123456789"))-1)&amp;IF(ISBLANK(Spreadsheet!C380),"",SUMPRODUCT(MID(0&amp;Spreadsheet!C380,LARGE(INDEX(ISNUMBER(--MID(Spreadsheet!C380,ROW($1:$225),1))*
 ROW($1:$225),0),ROW($1:$225))+1,1)*10^ROW($1:$225)/10))</f>
        <v/>
      </c>
      <c r="Y380" s="5" t="b">
        <f>IF(NOT(ISBLANK(Spreadsheet!C380)),IF(AND(ISNUMBER(VALUE(Spreadsheet!C380)), LEN(Spreadsheet!C380)=9),TRUE,FALSE),TRUE)</f>
        <v>1</v>
      </c>
      <c r="Z380" s="155" t="str">
        <f>REPT("0",MIN(FIND({1,2,3,4,5,6,7,8,9},Spreadsheet!D380&amp;"123456789"))-1)&amp;IF(ISBLANK(Spreadsheet!D380),"",SUMPRODUCT(MID(0&amp;Spreadsheet!D380,LARGE(INDEX(ISNUMBER(--MID(Spreadsheet!D380,ROW($1:$225),1))*
 ROW($1:$225),0),ROW($1:$225))+1,1)*10^ROW($1:$225)/10))</f>
        <v/>
      </c>
      <c r="AA380" s="5" t="b">
        <f>IF(AND(NOT(ISBLANK(Spreadsheet!D380)),NOT(ISBLANK(Spreadsheet!C380))),IF(AND(ISNUMBER(VALUE(Spreadsheet!D380)), LEN(Spreadsheet!D380)=9),TRUE,FALSE),IF(AND(NOT(ISBLANK(Spreadsheet!D380)),ISBLANK(Spreadsheet!C380)),FALSE,TRUE))</f>
        <v>1</v>
      </c>
      <c r="AB380" s="5" t="b">
        <f>OR(ISBLANK(Spreadsheet!Y380),IF(NOT(ISBLANK(Spreadsheet!Y380)),LEN(Spreadsheet!Y380)=10,ISNUMBER(VALUE(Spreadsheet!Y380))))</f>
        <v>1</v>
      </c>
      <c r="AC380" s="5" t="b">
        <f>OR(ISBLANK(Spreadsheet!AI380), AND(NOT(ISBLANK(Spreadsheet!AJ380)), NOT(ISNUMBER(SEARCH("Waive",Spreadsheet!AJ380)))))</f>
        <v>1</v>
      </c>
      <c r="AD380" s="5" t="b">
        <f>OR(ISBLANK(Spreadsheet!AK380), AND(NOT(ISBLANK(Spreadsheet!AL380)), NOT(ISNUMBER(SEARCH("Waive",Spreadsheet!AL380)))))</f>
        <v>1</v>
      </c>
      <c r="AE380" s="5" t="b">
        <f>OR(ISBLANK(Spreadsheet!AM380), AND(NOT(ISBLANK(Spreadsheet!AN380)), NOT(ISNUMBER(SEARCH("Waive", Spreadsheet!AN380)))))</f>
        <v>1</v>
      </c>
      <c r="AF380" s="5" t="b">
        <f>OR(ISBLANK(Spreadsheet!C380), NOT(ISBLANK(Spreadsheet!D380)),NOT(ISBLANK(Spreadsheet!L380)))</f>
        <v>1</v>
      </c>
      <c r="AG380" s="5" t="b">
        <f>IF(AND(NOT(ISBLANK(Spreadsheet!C380)), NOT(ISBLANK(Spreadsheet!D380)),Spreadsheet!C380&lt;&gt;Spreadsheet!D380),IF(ISERROR(VLOOKUP(Spreadsheet!C380, Spreadsheet!$C$6:'Spreadsheet'!$C379,1,FALSE)), FALSE, TRUE),TRUE)</f>
        <v>1</v>
      </c>
      <c r="AH380" s="5" t="b">
        <f>Spreadsheet!$B$2=Spreadsheet!AD380</f>
        <v>1</v>
      </c>
      <c r="AI380" s="5" t="b">
        <f>IF(ISBLANK(Spreadsheet!G380),TRUE,IF(OR(LEN(Spreadsheet!G380)&gt;1,ISNUMBER(VALUE(Spreadsheet!G380))),FALSE,TRUE))</f>
        <v>1</v>
      </c>
      <c r="AJ380" s="5" t="b">
        <f>OR(ISBLANK(Spreadsheet!C380), NOT(ISBLANK(Spreadsheet!B380)), NOT(ISBLANK(Spreadsheet!D380)))</f>
        <v>1</v>
      </c>
      <c r="AK380" s="5" t="b">
        <f t="array" ref="AK380">IF(OR(AND(ISBLANK(Spreadsheet!E380),ISBLANK(Spreadsheet!D380),NOT(ISBLANK(Spreadsheet!C380))),AND(ISBLANK(Spreadsheet!E380),ISBLANK(Spreadsheet!D380),ISBLANK(Spreadsheet!C380))),TRUE,ISNUMBER(MATCH(TRUE,EXACT(Spreadsheet!E380,Relationships),0)))</f>
        <v>1</v>
      </c>
      <c r="AL380" s="5" t="b">
        <f>IF(NOT(ISBLANK(Spreadsheet!C380)),IF(OR(ISBLANK(Spreadsheet!F380),LEN(Spreadsheet!F380)&gt;40),FALSE,TRUE),TRUE)</f>
        <v>1</v>
      </c>
      <c r="AM380" s="5" t="b">
        <f>IF(NOT(ISBLANK(Spreadsheet!C380)),IF(OR(ISBLANK(Spreadsheet!H380),LEN(Spreadsheet!H380)&gt;40),FALSE,TRUE),TRUE)</f>
        <v>1</v>
      </c>
      <c r="AN380" s="5" t="b">
        <f t="array" ref="AN380">IF(ISBLANK(Spreadsheet!I380),TRUE,ISNUMBER(MATCH(TRUE,EXACT(Spreadsheet!I380,GenderValues),0)))</f>
        <v>1</v>
      </c>
      <c r="AO380" s="5" t="b">
        <f ca="1">IF(ISERROR(DATEVALUE(TEXT(Spreadsheet!J380,"mm/dd/yyyy")) &gt; TODAY()),IF(AND(ISBLANK(Spreadsheet!J380),ISBLANK(Spreadsheet!C380)),TRUE,FALSE),IF(DATEVALUE(TEXT(Spreadsheet!J380,"mm/dd/yyyy")) &gt; TODAY(),FALSE,TRUE))</f>
        <v>1</v>
      </c>
      <c r="AP380" s="5" t="b">
        <f>OR(ISBLANK(Spreadsheet!K380),LEN(Spreadsheet!K380)&lt;=100)</f>
        <v>1</v>
      </c>
      <c r="AQ380" s="5" t="b">
        <f t="array" ref="AQ380">IF(OR(AND(ISBLANK(Spreadsheet!L380),ISBLANK(Spreadsheet!C380)),AND(NOT(ISBLANK(Spreadsheet!C380)),NOT(ISBLANK(Spreadsheet!D380)))),TRUE,ISNUMBER(MATCH(TRUE,EXACT(Spreadsheet!L380,MaritalStatus),0)))</f>
        <v>1</v>
      </c>
      <c r="AR380" s="5" t="b">
        <f ca="1">IF(ISERROR(DATEVALUE(TEXT(Spreadsheet!M380,"mm/dd/yyyy")) &gt; TODAY()),IF(ISBLANK(Spreadsheet!M380),TRUE,FALSE),IF(DATEVALUE(TEXT(Spreadsheet!M380,"mm/dd/yyyy")) &gt; TODAY(),FALSE,TRUE))</f>
        <v>1</v>
      </c>
      <c r="AS380" s="5" t="b">
        <f>OR(ISBLANK(Spreadsheet!N380),LEN(Spreadsheet!N380)&lt;=100)</f>
        <v>1</v>
      </c>
      <c r="AT380" s="5" t="b">
        <f>OR(ISBLANK(Spreadsheet!O380),UPPER(Spreadsheet!O380)="YES")</f>
        <v>1</v>
      </c>
      <c r="AU380" s="5" t="b">
        <f>OR(ISBLANK(Spreadsheet!P380),UPPER(Spreadsheet!P380)="YES")</f>
        <v>1</v>
      </c>
      <c r="AV380" s="5" t="b">
        <f t="array" ref="AV380">IF(ISBLANK(Spreadsheet!Q380),TRUE,ISNUMBER(MATCH(TRUE,EXACT(Spreadsheet!Q380,OnGroupsPriorIns),0)))</f>
        <v>1</v>
      </c>
      <c r="AW380" s="5" t="b">
        <f>OR(ISBLANK(Spreadsheet!R380),UPPER(Spreadsheet!R380)="YES")</f>
        <v>1</v>
      </c>
      <c r="AX380" s="5" t="b">
        <f>OR(ISBLANK(Spreadsheet!S380),UPPER(Spreadsheet!S380)="YES")</f>
        <v>1</v>
      </c>
      <c r="AY380" s="5" t="b">
        <f>OR(AND(ISBLANK(Spreadsheet!C380),LEN(Spreadsheet!T380)=0),AND(NOT(ISBLANK(Spreadsheet!C380)),LEN(Spreadsheet!T380)&gt;0,LEN(Spreadsheet!T380)&lt;=50))</f>
        <v>1</v>
      </c>
      <c r="AZ380" s="5" t="b">
        <f>OR(LEN(Spreadsheet!U380)=0,AND(LEN(Spreadsheet!U380)&gt;0,LEN(Spreadsheet!U380)&lt;=50))</f>
        <v>1</v>
      </c>
      <c r="BA380" s="5" t="b">
        <f>OR(AND(ISBLANK(Spreadsheet!C380),LEN(Spreadsheet!V380)=0),AND(NOT(ISBLANK(Spreadsheet!C380)),LEN(Spreadsheet!V380)&gt;0,LEN(Spreadsheet!V380)&lt;=50))</f>
        <v>1</v>
      </c>
      <c r="BB380" s="5" t="b">
        <f t="array" ref="BB380">IF(AND(ISBLANK(Spreadsheet!C380),LEN(Spreadsheet!W380)=0),TRUE,ISNUMBER(MATCH(TRUE,EXACT(Spreadsheet!W380,States),0)))</f>
        <v>1</v>
      </c>
      <c r="BC380" s="5" t="b">
        <f>OR(AND(ISBLANK(Spreadsheet!C380),LEN(Spreadsheet!X380)=0),AND(NOT(ISBLANK(Spreadsheet!C380)),LEN(Spreadsheet!X380)&gt;0,LEN(Spreadsheet!X380)=5,ISNUMBER(VALUE(Spreadsheet!X380))))</f>
        <v>1</v>
      </c>
      <c r="BD380" s="5" t="b">
        <f>OR(ISBLANK(Spreadsheet!Z380),LEN(Spreadsheet!Z380)&lt;=50)</f>
        <v>1</v>
      </c>
      <c r="BE380" s="5" t="b">
        <f>ISBLANK(Spreadsheet!AA380)</f>
        <v>1</v>
      </c>
      <c r="BF380" s="5" t="b">
        <f>ISBLANK(Spreadsheet!AB380)</f>
        <v>1</v>
      </c>
      <c r="BG380" s="5" t="b">
        <f>IF(ISERROR(DATEVALUE(TEXT(Spreadsheet!AC380,"mm/dd/yyyy")) &gt; DATEVALUE(TEXT(Spreadsheet!J380,"mm/dd/yyyy"))),IF(OR(AND(ISBLANK(Spreadsheet!AC380),ISBLANK(Spreadsheet!C380)),AND(NOT(ISBLANK(Spreadsheet!C380)),ISBLANK(Spreadsheet!AC380),NOT(ISBLANK(Spreadsheet!D380)))),TRUE,FALSE),IF(DATEVALUE(TEXT(Spreadsheet!AC380,"mm/dd/yyyy")) &gt; DATEVALUE(TEXT(Spreadsheet!J380,"mm/dd/yyyy")),TRUE,FALSE))</f>
        <v>1</v>
      </c>
      <c r="BH380" s="5" t="b">
        <f>OR(AND(ISBLANK(Spreadsheet!C380),ISBLANK(Spreadsheet!AE380)),AND(NOT(ISBLANK(Spreadsheet!C380)),NOT(ISBLANK(Spreadsheet!D380)),ISBLANK(Spreadsheet!AE380)),AND(NOT(ISBLANK(Spreadsheet!C380)),ISBLANK(Spreadsheet!D380),NOT(ISBLANK(Spreadsheet!AE380)),LEN(Spreadsheet!AE380)&lt;=100))</f>
        <v>1</v>
      </c>
      <c r="BI380" s="5" t="b">
        <f t="array" ref="BI380">IF(ISBLANK(Spreadsheet!AF380),TRUE,ISNUMBER(MATCH(TRUE,EXACT(Spreadsheet!AF380,CobraShortReasons),0)))</f>
        <v>1</v>
      </c>
      <c r="BJ380" s="5" t="b">
        <f ca="1">IF(ISERROR(DATEVALUE(TEXT(Spreadsheet!AG380,"mm/dd/yyyy")) &gt; TODAY()),IF(ISBLANK(Spreadsheet!AG380),TRUE,FALSE),IF(DATEVALUE(TEXT(Spreadsheet!AG380,"mm/dd/yyyy")) &gt; TODAY(),FALSE,TRUE))</f>
        <v>1</v>
      </c>
      <c r="BK380" s="5" t="b">
        <f>OR(ISBLANK(Spreadsheet!AH380),LEN(Spreadsheet!AH380)&lt;=25)</f>
        <v>1</v>
      </c>
      <c r="BL380" s="5" t="b">
        <f t="array" aca="1" ref="BL380" ca="1">IF(ISBLANK(Spreadsheet!AI380),TRUE,ISNUMBER(MATCH(TRUE,EXACT(Spreadsheet!AI380,INDIRECT(Spreadsheet!$D$2)),0)))</f>
        <v>1</v>
      </c>
      <c r="BM380" s="5" t="b">
        <f t="array" aca="1" ref="BM380" ca="1">IF(ISBLANK(Spreadsheet!AJ380),TRUE,ISNUMBER(MATCH(TRUE,EXACT(Spreadsheet!AJ380,INDIRECT(Spreadsheet!BJ380)),0)))</f>
        <v>1</v>
      </c>
      <c r="BN380" s="5" t="b">
        <f t="array" ref="BN380">IF(ISBLANK(Spreadsheet!AK380),TRUE,ISNUMBER(MATCH(TRUE,EXACT(Spreadsheet!AK380,DentalPlans),0)))</f>
        <v>1</v>
      </c>
      <c r="BO380" s="5" t="b">
        <f t="array" aca="1" ref="BO380" ca="1">IF(ISBLANK(Spreadsheet!AL380),TRUE,ISNUMBER(MATCH(TRUE,EXACT(Spreadsheet!AL380,INDIRECT(Spreadsheet!BK380)),0)))</f>
        <v>1</v>
      </c>
      <c r="BP380" s="5" t="b">
        <f t="array" ref="BP380">IF(ISBLANK(Spreadsheet!AM380),TRUE,ISNUMBER(MATCH(TRUE,EXACT(Spreadsheet!AM380,VisionPlans),0)))</f>
        <v>1</v>
      </c>
      <c r="BQ380" s="5" t="b">
        <f t="array" aca="1" ref="BQ380" ca="1">IF(ISBLANK(Spreadsheet!AN380),TRUE,ISNUMBER(MATCH(TRUE,EXACT(Spreadsheet!AN380,INDIRECT(Spreadsheet!BL380)),0)))</f>
        <v>1</v>
      </c>
      <c r="BR380" s="5" t="b">
        <f t="array" ref="BR380">IF(ISBLANK(Spreadsheet!AO380),TRUE,ISNUMBER(MATCH(TRUE,EXACT(Spreadsheet!AO380,LifeBenefitClasses),0)))</f>
        <v>1</v>
      </c>
      <c r="BS380" s="5" t="b">
        <f>IF(OR(ISBLANK(Spreadsheet!AO380), Spreadsheet!AO380="Waive"),IF(ISBLANK(Spreadsheet!AP380),TRUE,FALSE),IF(OR(AND(NOT(ISBLANK(Spreadsheet!AO380)),ISBLANK(Spreadsheet!AP380)),NOT(ISNUMBER(VALUE(Spreadsheet!AP380)))),FALSE,IF(OR(AND(Spreadsheet!AP380&lt;6,MOD(Spreadsheet!AP380*10,5)=0), MOD(Spreadsheet!AP380,5000)=0),TRUE,FALSE)))</f>
        <v>1</v>
      </c>
      <c r="BT380" s="5" t="b">
        <f t="array" ref="BT380">IF(ISBLANK(Spreadsheet!AQ380),TRUE,ISNUMBER(MATCH(TRUE,EXACT(Spreadsheet!AQ380,EnrollWaive),0)))</f>
        <v>1</v>
      </c>
      <c r="BU380" s="5" t="b">
        <f t="array" ref="BU380">IF(ISBLANK(Spreadsheet!AR380),TRUE,ISNUMBER(MATCH(TRUE,EXACT(Spreadsheet!AR380,LifeBenefitClasses),0)))</f>
        <v>1</v>
      </c>
      <c r="BV380" s="5" t="b">
        <f>IF(OR(ISBLANK(Spreadsheet!AR380), Spreadsheet!AR380="Waive"),IF(ISBLANK(Spreadsheet!AS380),TRUE,FALSE),IF(OR(AND(NOT(ISBLANK(Spreadsheet!AR380)),ISBLANK(Spreadsheet!AS380)),NOT(ISNUMBER(VALUE(Spreadsheet!AS380)))),FALSE,IF(OR(AND(Spreadsheet!AS380&lt;6,MOD(Spreadsheet!AS380*10,5)=0), MOD(Spreadsheet!AS380,10000)=0),TRUE,FALSE)))</f>
        <v>1</v>
      </c>
      <c r="BW380" s="5" t="b">
        <f t="array" ref="BW380">IF(ISBLANK(Spreadsheet!AT380),TRUE,ISNUMBER(MATCH(TRUE,EXACT(Spreadsheet!AT380,LifeBenefitClasses),0)))</f>
        <v>1</v>
      </c>
      <c r="BX380" s="5" t="b">
        <f>IF(OR(ISBLANK(Spreadsheet!AT380), Spreadsheet!AT380="Waive"),IF(ISBLANK(Spreadsheet!AU380),TRUE,FALSE),IF(OR(AND(NOT(ISBLANK(Spreadsheet!AT380)),ISBLANK(Spreadsheet!AU380)),NOT(ISNUMBER(VALUE(Spreadsheet!AU380)))),FALSE,IF(AND(NOT(OR(ISBLANK(Spreadsheet!AT380),Spreadsheet!AT380="Waive")),NOT(OR(ISBLANK(Spreadsheet!AR380),Spreadsheet!AR380="Waive")),MOD(Spreadsheet!AU380,5000)=0, Spreadsheet!AU380&lt;=(Spreadsheet!AS380*0.5)),TRUE,FALSE)))</f>
        <v>1</v>
      </c>
      <c r="BY380" s="5" t="b">
        <f t="array" ref="BY380">IF(ISBLANK(Spreadsheet!AV380),TRUE,ISNUMBER(MATCH(TRUE,EXACT(Spreadsheet!AV380,EnrollWaive),0)))</f>
        <v>1</v>
      </c>
      <c r="BZ380" s="5" t="b">
        <f t="array" ref="BZ380">IF(ISBLANK(Spreadsheet!AW380),TRUE,ISNUMBER(MATCH(TRUE,EXACT(Spreadsheet!AW380,LifeBenefitClasses),0)))</f>
        <v>1</v>
      </c>
      <c r="CA380" s="5" t="b">
        <f t="array" ref="CA380">IF(ISBLANK(Spreadsheet!AX380),TRUE,ISNUMBER(MATCH(TRUE,EXACT(Spreadsheet!AX380,LifeBenefitClasses),0)))</f>
        <v>1</v>
      </c>
      <c r="CB380" s="5" t="b">
        <f t="array" ref="CB380">IF(ISBLANK(Spreadsheet!AY380),TRUE,ISNUMBER(MATCH(TRUE,EXACT(Spreadsheet!AY380,LifeBenefitClasses),0)))</f>
        <v>1</v>
      </c>
      <c r="CC380" s="5" t="b">
        <f t="array" ref="CC380">IF(ISBLANK(Spreadsheet!AZ380),TRUE,ISNUMBER(MATCH(TRUE,EXACT(Spreadsheet!AZ380,LifeBenefitClasses),0)))</f>
        <v>1</v>
      </c>
      <c r="CD380" s="5" t="b">
        <f t="array" ref="CD380">IF(ISBLANK(Spreadsheet!BA380),TRUE,ISNUMBER(MATCH(TRUE,EXACT(Spreadsheet!BA380,LifeBenefitClasses),0)))</f>
        <v>1</v>
      </c>
      <c r="CE380" s="5" t="b">
        <f>IF(OR(ISBLANK(Spreadsheet!BA380), Spreadsheet!BA380="Waive"),IF(ISBLANK(Spreadsheet!BB380),TRUE,FALSE),IF(OR(AND(NOT(ISBLANK(Spreadsheet!BA380)),ISBLANK(Spreadsheet!BB380)),NOT(ISNUMBER(VALUE(Spreadsheet!BB380))),ISBLANK(Spreadsheet!BC380),NOT(ISNUMBER(VALUE(Spreadsheet!BC380)))),FALSE,IF(AND(Spreadsheet!BB380&gt;=50000,Spreadsheet!BB380&lt;=250000,MOD(Spreadsheet!BB380,10000)=0,Spreadsheet!BB380&lt;=(10*Spreadsheet!BC380)),TRUE,FALSE)))</f>
        <v>1</v>
      </c>
      <c r="CF380" s="5" t="b">
        <f>IF(NOT(ISBLANK(Spreadsheet!BC380)),AND(ISNUMBER(VALUE(Spreadsheet!BC380)),Spreadsheet!BC380&gt;0),AND(OR(ISBLANK(Spreadsheet!AO380),Spreadsheet!AO380="Waive",AND(NOT(OR(ISBLANK(Spreadsheet!AO380),Spreadsheet!AO380="Waive")),Spreadsheet!AP380&gt;=6)),OR(ISBLANK(Spreadsheet!AR380),AND(NOT(OR(ISBLANK(Spreadsheet!AR380),Spreadsheet!AR380="Waive")),Spreadsheet!AS380&gt;=6)),OR(ISBLANK(Spreadsheet!AW380)),OR(ISBLANK(Spreadsheet!AX380)),OR(ISBLANK(Spreadsheet!AY380)),OR(ISBLANK(Spreadsheet!AZ380)),OR(ISBLANK(Spreadsheet!BA380),Spreadsheet!BA380="Waive")))</f>
        <v>1</v>
      </c>
      <c r="CG380" s="5" t="b">
        <f t="shared" ca="1" si="29"/>
        <v>1</v>
      </c>
    </row>
    <row r="381" spans="8:85" x14ac:dyDescent="0.3">
      <c r="H381" s="5">
        <f t="shared" ca="1" si="26"/>
        <v>2</v>
      </c>
      <c r="I381" s="5" t="str">
        <f t="shared" ca="1" si="27"/>
        <v/>
      </c>
      <c r="J381" s="5" t="str">
        <f>IF(AND(NOT(ISBLANK(Spreadsheet!C381)),ISBLANK(Spreadsheet!D381)),Spreadsheet!F381&amp;" "&amp;Spreadsheet!H381,"")</f>
        <v/>
      </c>
      <c r="K381" s="5">
        <f>IF(AND(NOT(ISBLANK(Spreadsheet!C381)),ISBLANK(Spreadsheet!D381)),COUNTIFS(Spreadsheet!E382:E$786,"=Child",Spreadsheet!C382:C$786, "="&amp;Spreadsheet!C381) + COUNTIFS(Spreadsheet!E382:E$786,"=Step-child",Spreadsheet!C382:C$786, "="&amp;Spreadsheet!C381),0)</f>
        <v>0</v>
      </c>
      <c r="L381" s="5">
        <f>IF(NOT(ISBLANK(J381)),COUNTIFS(Spreadsheet!E382:E$786,"=Wife",Spreadsheet!C382:C$786, "="&amp;Spreadsheet!C381) + COUNTIFS(Spreadsheet!E382:E$786,"=Husband",Spreadsheet!C382:C$786, "="&amp;Spreadsheet!C381),0)</f>
        <v>0</v>
      </c>
      <c r="M381" s="5">
        <f>IF(NOT(ISBLANK(Spreadsheet!AJ381)),VLOOKUP(Spreadsheet!AJ381,'Drop Downs'!$P$2:$R$16,3,FALSE),0)</f>
        <v>0</v>
      </c>
      <c r="N381" s="5">
        <f>IF(NOT(ISBLANK(Spreadsheet!AJ381)), VLOOKUP(Spreadsheet!AJ381,'Drop Downs'!$P$2:$R$16,2,FALSE),0)</f>
        <v>0</v>
      </c>
      <c r="O381" s="5">
        <f>IF(NOT(ISBLANK(Spreadsheet!AL381)),VLOOKUP(Spreadsheet!AL381,'Drop Downs'!$P$2:$R$16,3,FALSE), 0)</f>
        <v>0</v>
      </c>
      <c r="P381" s="5">
        <f>IF(NOT(ISBLANK(Spreadsheet!AL381)),VLOOKUP(Spreadsheet!AL381,'Drop Downs'!$P$2:$R$16,2,FALSE),0)</f>
        <v>0</v>
      </c>
      <c r="Q381" s="5">
        <f>IF(NOT(ISBLANK(Spreadsheet!AN381)),VLOOKUP(Spreadsheet!AN381,'Drop Downs'!$P$2:$R$16,3,FALSE),0)</f>
        <v>0</v>
      </c>
      <c r="R381" s="5">
        <f>IF(NOT(ISBLANK(Spreadsheet!AN381)),VLOOKUP(Spreadsheet!AN381,'Drop Downs'!$P$2:$R$16,2,FALSE),0)</f>
        <v>0</v>
      </c>
      <c r="S381" s="5" t="str">
        <f>IF(OR(M381&gt;K381,N381&gt;L381,O381&gt;K381, Q381&gt;K381,N381&gt;L381, P381&gt;L381, R381&gt;L381),"Member currently has a coverage election over what he/she needs.  Please add more dependents or adjust the coverage election.","")&amp;(IF(AND(NOT(ISBLANK(Spreadsheet!C381)),NOT(ISBLANK(Spreadsheet!D381)),ISBLANK(Spreadsheet!E381)),"Dependent lacks a relationship to member.Please select one from the drop-down.",""))</f>
        <v/>
      </c>
      <c r="T381" s="5" t="b">
        <f t="shared" si="28"/>
        <v>1</v>
      </c>
      <c r="U381" s="5" t="b">
        <f>OR(ISBLANK(Spreadsheet!C381),IF(NOT(ISBLANK(Spreadsheet!D381)),NOT(ISBLANK(Spreadsheet!E381)),TRUE))</f>
        <v>1</v>
      </c>
      <c r="V381" s="5" t="b">
        <f>OR(ISBLANK(Spreadsheet!C381), NOT(ISBLANK(Spreadsheet!I381)))</f>
        <v>1</v>
      </c>
      <c r="W381" s="5" t="b">
        <f>OR(ISBLANK(Spreadsheet!D381),NOT(ISBLANK(Spreadsheet!C381)))</f>
        <v>1</v>
      </c>
      <c r="X381" s="155" t="str">
        <f>REPT("0",MIN(FIND({1,2,3,4,5,6,7,8,9},Spreadsheet!C381&amp;"123456789"))-1)&amp;IF(ISBLANK(Spreadsheet!C381),"",SUMPRODUCT(MID(0&amp;Spreadsheet!C381,LARGE(INDEX(ISNUMBER(--MID(Spreadsheet!C381,ROW($1:$225),1))*
 ROW($1:$225),0),ROW($1:$225))+1,1)*10^ROW($1:$225)/10))</f>
        <v/>
      </c>
      <c r="Y381" s="5" t="b">
        <f>IF(NOT(ISBLANK(Spreadsheet!C381)),IF(AND(ISNUMBER(VALUE(Spreadsheet!C381)), LEN(Spreadsheet!C381)=9),TRUE,FALSE),TRUE)</f>
        <v>1</v>
      </c>
      <c r="Z381" s="155" t="str">
        <f>REPT("0",MIN(FIND({1,2,3,4,5,6,7,8,9},Spreadsheet!D381&amp;"123456789"))-1)&amp;IF(ISBLANK(Spreadsheet!D381),"",SUMPRODUCT(MID(0&amp;Spreadsheet!D381,LARGE(INDEX(ISNUMBER(--MID(Spreadsheet!D381,ROW($1:$225),1))*
 ROW($1:$225),0),ROW($1:$225))+1,1)*10^ROW($1:$225)/10))</f>
        <v/>
      </c>
      <c r="AA381" s="5" t="b">
        <f>IF(AND(NOT(ISBLANK(Spreadsheet!D381)),NOT(ISBLANK(Spreadsheet!C381))),IF(AND(ISNUMBER(VALUE(Spreadsheet!D381)), LEN(Spreadsheet!D381)=9),TRUE,FALSE),IF(AND(NOT(ISBLANK(Spreadsheet!D381)),ISBLANK(Spreadsheet!C381)),FALSE,TRUE))</f>
        <v>1</v>
      </c>
      <c r="AB381" s="5" t="b">
        <f>OR(ISBLANK(Spreadsheet!Y381),IF(NOT(ISBLANK(Spreadsheet!Y381)),LEN(Spreadsheet!Y381)=10,ISNUMBER(VALUE(Spreadsheet!Y381))))</f>
        <v>1</v>
      </c>
      <c r="AC381" s="5" t="b">
        <f>OR(ISBLANK(Spreadsheet!AI381), AND(NOT(ISBLANK(Spreadsheet!AJ381)), NOT(ISNUMBER(SEARCH("Waive",Spreadsheet!AJ381)))))</f>
        <v>1</v>
      </c>
      <c r="AD381" s="5" t="b">
        <f>OR(ISBLANK(Spreadsheet!AK381), AND(NOT(ISBLANK(Spreadsheet!AL381)), NOT(ISNUMBER(SEARCH("Waive",Spreadsheet!AL381)))))</f>
        <v>1</v>
      </c>
      <c r="AE381" s="5" t="b">
        <f>OR(ISBLANK(Spreadsheet!AM381), AND(NOT(ISBLANK(Spreadsheet!AN381)), NOT(ISNUMBER(SEARCH("Waive", Spreadsheet!AN381)))))</f>
        <v>1</v>
      </c>
      <c r="AF381" s="5" t="b">
        <f>OR(ISBLANK(Spreadsheet!C381), NOT(ISBLANK(Spreadsheet!D381)),NOT(ISBLANK(Spreadsheet!L381)))</f>
        <v>1</v>
      </c>
      <c r="AG381" s="5" t="b">
        <f>IF(AND(NOT(ISBLANK(Spreadsheet!C381)), NOT(ISBLANK(Spreadsheet!D381)),Spreadsheet!C381&lt;&gt;Spreadsheet!D381),IF(ISERROR(VLOOKUP(Spreadsheet!C381, Spreadsheet!$C$6:'Spreadsheet'!$C380,1,FALSE)), FALSE, TRUE),TRUE)</f>
        <v>1</v>
      </c>
      <c r="AH381" s="5" t="b">
        <f>Spreadsheet!$B$2=Spreadsheet!AD381</f>
        <v>1</v>
      </c>
      <c r="AI381" s="5" t="b">
        <f>IF(ISBLANK(Spreadsheet!G381),TRUE,IF(OR(LEN(Spreadsheet!G381)&gt;1,ISNUMBER(VALUE(Spreadsheet!G381))),FALSE,TRUE))</f>
        <v>1</v>
      </c>
      <c r="AJ381" s="5" t="b">
        <f>OR(ISBLANK(Spreadsheet!C381), NOT(ISBLANK(Spreadsheet!B381)), NOT(ISBLANK(Spreadsheet!D381)))</f>
        <v>1</v>
      </c>
      <c r="AK381" s="5" t="b">
        <f t="array" ref="AK381">IF(OR(AND(ISBLANK(Spreadsheet!E381),ISBLANK(Spreadsheet!D381),NOT(ISBLANK(Spreadsheet!C381))),AND(ISBLANK(Spreadsheet!E381),ISBLANK(Spreadsheet!D381),ISBLANK(Spreadsheet!C381))),TRUE,ISNUMBER(MATCH(TRUE,EXACT(Spreadsheet!E381,Relationships),0)))</f>
        <v>1</v>
      </c>
      <c r="AL381" s="5" t="b">
        <f>IF(NOT(ISBLANK(Spreadsheet!C381)),IF(OR(ISBLANK(Spreadsheet!F381),LEN(Spreadsheet!F381)&gt;40),FALSE,TRUE),TRUE)</f>
        <v>1</v>
      </c>
      <c r="AM381" s="5" t="b">
        <f>IF(NOT(ISBLANK(Spreadsheet!C381)),IF(OR(ISBLANK(Spreadsheet!H381),LEN(Spreadsheet!H381)&gt;40),FALSE,TRUE),TRUE)</f>
        <v>1</v>
      </c>
      <c r="AN381" s="5" t="b">
        <f t="array" ref="AN381">IF(ISBLANK(Spreadsheet!I381),TRUE,ISNUMBER(MATCH(TRUE,EXACT(Spreadsheet!I381,GenderValues),0)))</f>
        <v>1</v>
      </c>
      <c r="AO381" s="5" t="b">
        <f ca="1">IF(ISERROR(DATEVALUE(TEXT(Spreadsheet!J381,"mm/dd/yyyy")) &gt; TODAY()),IF(AND(ISBLANK(Spreadsheet!J381),ISBLANK(Spreadsheet!C381)),TRUE,FALSE),IF(DATEVALUE(TEXT(Spreadsheet!J381,"mm/dd/yyyy")) &gt; TODAY(),FALSE,TRUE))</f>
        <v>1</v>
      </c>
      <c r="AP381" s="5" t="b">
        <f>OR(ISBLANK(Spreadsheet!K381),LEN(Spreadsheet!K381)&lt;=100)</f>
        <v>1</v>
      </c>
      <c r="AQ381" s="5" t="b">
        <f t="array" ref="AQ381">IF(OR(AND(ISBLANK(Spreadsheet!L381),ISBLANK(Spreadsheet!C381)),AND(NOT(ISBLANK(Spreadsheet!C381)),NOT(ISBLANK(Spreadsheet!D381)))),TRUE,ISNUMBER(MATCH(TRUE,EXACT(Spreadsheet!L381,MaritalStatus),0)))</f>
        <v>1</v>
      </c>
      <c r="AR381" s="5" t="b">
        <f ca="1">IF(ISERROR(DATEVALUE(TEXT(Spreadsheet!M381,"mm/dd/yyyy")) &gt; TODAY()),IF(ISBLANK(Spreadsheet!M381),TRUE,FALSE),IF(DATEVALUE(TEXT(Spreadsheet!M381,"mm/dd/yyyy")) &gt; TODAY(),FALSE,TRUE))</f>
        <v>1</v>
      </c>
      <c r="AS381" s="5" t="b">
        <f>OR(ISBLANK(Spreadsheet!N381),LEN(Spreadsheet!N381)&lt;=100)</f>
        <v>1</v>
      </c>
      <c r="AT381" s="5" t="b">
        <f>OR(ISBLANK(Spreadsheet!O381),UPPER(Spreadsheet!O381)="YES")</f>
        <v>1</v>
      </c>
      <c r="AU381" s="5" t="b">
        <f>OR(ISBLANK(Spreadsheet!P381),UPPER(Spreadsheet!P381)="YES")</f>
        <v>1</v>
      </c>
      <c r="AV381" s="5" t="b">
        <f t="array" ref="AV381">IF(ISBLANK(Spreadsheet!Q381),TRUE,ISNUMBER(MATCH(TRUE,EXACT(Spreadsheet!Q381,OnGroupsPriorIns),0)))</f>
        <v>1</v>
      </c>
      <c r="AW381" s="5" t="b">
        <f>OR(ISBLANK(Spreadsheet!R381),UPPER(Spreadsheet!R381)="YES")</f>
        <v>1</v>
      </c>
      <c r="AX381" s="5" t="b">
        <f>OR(ISBLANK(Spreadsheet!S381),UPPER(Spreadsheet!S381)="YES")</f>
        <v>1</v>
      </c>
      <c r="AY381" s="5" t="b">
        <f>OR(AND(ISBLANK(Spreadsheet!C381),LEN(Spreadsheet!T381)=0),AND(NOT(ISBLANK(Spreadsheet!C381)),LEN(Spreadsheet!T381)&gt;0,LEN(Spreadsheet!T381)&lt;=50))</f>
        <v>1</v>
      </c>
      <c r="AZ381" s="5" t="b">
        <f>OR(LEN(Spreadsheet!U381)=0,AND(LEN(Spreadsheet!U381)&gt;0,LEN(Spreadsheet!U381)&lt;=50))</f>
        <v>1</v>
      </c>
      <c r="BA381" s="5" t="b">
        <f>OR(AND(ISBLANK(Spreadsheet!C381),LEN(Spreadsheet!V381)=0),AND(NOT(ISBLANK(Spreadsheet!C381)),LEN(Spreadsheet!V381)&gt;0,LEN(Spreadsheet!V381)&lt;=50))</f>
        <v>1</v>
      </c>
      <c r="BB381" s="5" t="b">
        <f t="array" ref="BB381">IF(AND(ISBLANK(Spreadsheet!C381),LEN(Spreadsheet!W381)=0),TRUE,ISNUMBER(MATCH(TRUE,EXACT(Spreadsheet!W381,States),0)))</f>
        <v>1</v>
      </c>
      <c r="BC381" s="5" t="b">
        <f>OR(AND(ISBLANK(Spreadsheet!C381),LEN(Spreadsheet!X381)=0),AND(NOT(ISBLANK(Spreadsheet!C381)),LEN(Spreadsheet!X381)&gt;0,LEN(Spreadsheet!X381)=5,ISNUMBER(VALUE(Spreadsheet!X381))))</f>
        <v>1</v>
      </c>
      <c r="BD381" s="5" t="b">
        <f>OR(ISBLANK(Spreadsheet!Z381),LEN(Spreadsheet!Z381)&lt;=50)</f>
        <v>1</v>
      </c>
      <c r="BE381" s="5" t="b">
        <f>ISBLANK(Spreadsheet!AA381)</f>
        <v>1</v>
      </c>
      <c r="BF381" s="5" t="b">
        <f>ISBLANK(Spreadsheet!AB381)</f>
        <v>1</v>
      </c>
      <c r="BG381" s="5" t="b">
        <f>IF(ISERROR(DATEVALUE(TEXT(Spreadsheet!AC381,"mm/dd/yyyy")) &gt; DATEVALUE(TEXT(Spreadsheet!J381,"mm/dd/yyyy"))),IF(OR(AND(ISBLANK(Spreadsheet!AC381),ISBLANK(Spreadsheet!C381)),AND(NOT(ISBLANK(Spreadsheet!C381)),ISBLANK(Spreadsheet!AC381),NOT(ISBLANK(Spreadsheet!D381)))),TRUE,FALSE),IF(DATEVALUE(TEXT(Spreadsheet!AC381,"mm/dd/yyyy")) &gt; DATEVALUE(TEXT(Spreadsheet!J381,"mm/dd/yyyy")),TRUE,FALSE))</f>
        <v>1</v>
      </c>
      <c r="BH381" s="5" t="b">
        <f>OR(AND(ISBLANK(Spreadsheet!C381),ISBLANK(Spreadsheet!AE381)),AND(NOT(ISBLANK(Spreadsheet!C381)),NOT(ISBLANK(Spreadsheet!D381)),ISBLANK(Spreadsheet!AE381)),AND(NOT(ISBLANK(Spreadsheet!C381)),ISBLANK(Spreadsheet!D381),NOT(ISBLANK(Spreadsheet!AE381)),LEN(Spreadsheet!AE381)&lt;=100))</f>
        <v>1</v>
      </c>
      <c r="BI381" s="5" t="b">
        <f t="array" ref="BI381">IF(ISBLANK(Spreadsheet!AF381),TRUE,ISNUMBER(MATCH(TRUE,EXACT(Spreadsheet!AF381,CobraShortReasons),0)))</f>
        <v>1</v>
      </c>
      <c r="BJ381" s="5" t="b">
        <f ca="1">IF(ISERROR(DATEVALUE(TEXT(Spreadsheet!AG381,"mm/dd/yyyy")) &gt; TODAY()),IF(ISBLANK(Spreadsheet!AG381),TRUE,FALSE),IF(DATEVALUE(TEXT(Spreadsheet!AG381,"mm/dd/yyyy")) &gt; TODAY(),FALSE,TRUE))</f>
        <v>1</v>
      </c>
      <c r="BK381" s="5" t="b">
        <f>OR(ISBLANK(Spreadsheet!AH381),LEN(Spreadsheet!AH381)&lt;=25)</f>
        <v>1</v>
      </c>
      <c r="BL381" s="5" t="b">
        <f t="array" aca="1" ref="BL381" ca="1">IF(ISBLANK(Spreadsheet!AI381),TRUE,ISNUMBER(MATCH(TRUE,EXACT(Spreadsheet!AI381,INDIRECT(Spreadsheet!$D$2)),0)))</f>
        <v>1</v>
      </c>
      <c r="BM381" s="5" t="b">
        <f t="array" aca="1" ref="BM381" ca="1">IF(ISBLANK(Spreadsheet!AJ381),TRUE,ISNUMBER(MATCH(TRUE,EXACT(Spreadsheet!AJ381,INDIRECT(Spreadsheet!BJ381)),0)))</f>
        <v>1</v>
      </c>
      <c r="BN381" s="5" t="b">
        <f t="array" ref="BN381">IF(ISBLANK(Spreadsheet!AK381),TRUE,ISNUMBER(MATCH(TRUE,EXACT(Spreadsheet!AK381,DentalPlans),0)))</f>
        <v>1</v>
      </c>
      <c r="BO381" s="5" t="b">
        <f t="array" aca="1" ref="BO381" ca="1">IF(ISBLANK(Spreadsheet!AL381),TRUE,ISNUMBER(MATCH(TRUE,EXACT(Spreadsheet!AL381,INDIRECT(Spreadsheet!BK381)),0)))</f>
        <v>1</v>
      </c>
      <c r="BP381" s="5" t="b">
        <f t="array" ref="BP381">IF(ISBLANK(Spreadsheet!AM381),TRUE,ISNUMBER(MATCH(TRUE,EXACT(Spreadsheet!AM381,VisionPlans),0)))</f>
        <v>1</v>
      </c>
      <c r="BQ381" s="5" t="b">
        <f t="array" aca="1" ref="BQ381" ca="1">IF(ISBLANK(Spreadsheet!AN381),TRUE,ISNUMBER(MATCH(TRUE,EXACT(Spreadsheet!AN381,INDIRECT(Spreadsheet!BL381)),0)))</f>
        <v>1</v>
      </c>
      <c r="BR381" s="5" t="b">
        <f t="array" ref="BR381">IF(ISBLANK(Spreadsheet!AO381),TRUE,ISNUMBER(MATCH(TRUE,EXACT(Spreadsheet!AO381,LifeBenefitClasses),0)))</f>
        <v>1</v>
      </c>
      <c r="BS381" s="5" t="b">
        <f>IF(OR(ISBLANK(Spreadsheet!AO381), Spreadsheet!AO381="Waive"),IF(ISBLANK(Spreadsheet!AP381),TRUE,FALSE),IF(OR(AND(NOT(ISBLANK(Spreadsheet!AO381)),ISBLANK(Spreadsheet!AP381)),NOT(ISNUMBER(VALUE(Spreadsheet!AP381)))),FALSE,IF(OR(AND(Spreadsheet!AP381&lt;6,MOD(Spreadsheet!AP381*10,5)=0), MOD(Spreadsheet!AP381,5000)=0),TRUE,FALSE)))</f>
        <v>1</v>
      </c>
      <c r="BT381" s="5" t="b">
        <f t="array" ref="BT381">IF(ISBLANK(Spreadsheet!AQ381),TRUE,ISNUMBER(MATCH(TRUE,EXACT(Spreadsheet!AQ381,EnrollWaive),0)))</f>
        <v>1</v>
      </c>
      <c r="BU381" s="5" t="b">
        <f t="array" ref="BU381">IF(ISBLANK(Spreadsheet!AR381),TRUE,ISNUMBER(MATCH(TRUE,EXACT(Spreadsheet!AR381,LifeBenefitClasses),0)))</f>
        <v>1</v>
      </c>
      <c r="BV381" s="5" t="b">
        <f>IF(OR(ISBLANK(Spreadsheet!AR381), Spreadsheet!AR381="Waive"),IF(ISBLANK(Spreadsheet!AS381),TRUE,FALSE),IF(OR(AND(NOT(ISBLANK(Spreadsheet!AR381)),ISBLANK(Spreadsheet!AS381)),NOT(ISNUMBER(VALUE(Spreadsheet!AS381)))),FALSE,IF(OR(AND(Spreadsheet!AS381&lt;6,MOD(Spreadsheet!AS381*10,5)=0), MOD(Spreadsheet!AS381,10000)=0),TRUE,FALSE)))</f>
        <v>1</v>
      </c>
      <c r="BW381" s="5" t="b">
        <f t="array" ref="BW381">IF(ISBLANK(Spreadsheet!AT381),TRUE,ISNUMBER(MATCH(TRUE,EXACT(Spreadsheet!AT381,LifeBenefitClasses),0)))</f>
        <v>1</v>
      </c>
      <c r="BX381" s="5" t="b">
        <f>IF(OR(ISBLANK(Spreadsheet!AT381), Spreadsheet!AT381="Waive"),IF(ISBLANK(Spreadsheet!AU381),TRUE,FALSE),IF(OR(AND(NOT(ISBLANK(Spreadsheet!AT381)),ISBLANK(Spreadsheet!AU381)),NOT(ISNUMBER(VALUE(Spreadsheet!AU381)))),FALSE,IF(AND(NOT(OR(ISBLANK(Spreadsheet!AT381),Spreadsheet!AT381="Waive")),NOT(OR(ISBLANK(Spreadsheet!AR381),Spreadsheet!AR381="Waive")),MOD(Spreadsheet!AU381,5000)=0, Spreadsheet!AU381&lt;=(Spreadsheet!AS381*0.5)),TRUE,FALSE)))</f>
        <v>1</v>
      </c>
      <c r="BY381" s="5" t="b">
        <f t="array" ref="BY381">IF(ISBLANK(Spreadsheet!AV381),TRUE,ISNUMBER(MATCH(TRUE,EXACT(Spreadsheet!AV381,EnrollWaive),0)))</f>
        <v>1</v>
      </c>
      <c r="BZ381" s="5" t="b">
        <f t="array" ref="BZ381">IF(ISBLANK(Spreadsheet!AW381),TRUE,ISNUMBER(MATCH(TRUE,EXACT(Spreadsheet!AW381,LifeBenefitClasses),0)))</f>
        <v>1</v>
      </c>
      <c r="CA381" s="5" t="b">
        <f t="array" ref="CA381">IF(ISBLANK(Spreadsheet!AX381),TRUE,ISNUMBER(MATCH(TRUE,EXACT(Spreadsheet!AX381,LifeBenefitClasses),0)))</f>
        <v>1</v>
      </c>
      <c r="CB381" s="5" t="b">
        <f t="array" ref="CB381">IF(ISBLANK(Spreadsheet!AY381),TRUE,ISNUMBER(MATCH(TRUE,EXACT(Spreadsheet!AY381,LifeBenefitClasses),0)))</f>
        <v>1</v>
      </c>
      <c r="CC381" s="5" t="b">
        <f t="array" ref="CC381">IF(ISBLANK(Spreadsheet!AZ381),TRUE,ISNUMBER(MATCH(TRUE,EXACT(Spreadsheet!AZ381,LifeBenefitClasses),0)))</f>
        <v>1</v>
      </c>
      <c r="CD381" s="5" t="b">
        <f t="array" ref="CD381">IF(ISBLANK(Spreadsheet!BA381),TRUE,ISNUMBER(MATCH(TRUE,EXACT(Spreadsheet!BA381,LifeBenefitClasses),0)))</f>
        <v>1</v>
      </c>
      <c r="CE381" s="5" t="b">
        <f>IF(OR(ISBLANK(Spreadsheet!BA381), Spreadsheet!BA381="Waive"),IF(ISBLANK(Spreadsheet!BB381),TRUE,FALSE),IF(OR(AND(NOT(ISBLANK(Spreadsheet!BA381)),ISBLANK(Spreadsheet!BB381)),NOT(ISNUMBER(VALUE(Spreadsheet!BB381))),ISBLANK(Spreadsheet!BC381),NOT(ISNUMBER(VALUE(Spreadsheet!BC381)))),FALSE,IF(AND(Spreadsheet!BB381&gt;=50000,Spreadsheet!BB381&lt;=250000,MOD(Spreadsheet!BB381,10000)=0,Spreadsheet!BB381&lt;=(10*Spreadsheet!BC381)),TRUE,FALSE)))</f>
        <v>1</v>
      </c>
      <c r="CF381" s="5" t="b">
        <f>IF(NOT(ISBLANK(Spreadsheet!BC381)),AND(ISNUMBER(VALUE(Spreadsheet!BC381)),Spreadsheet!BC381&gt;0),AND(OR(ISBLANK(Spreadsheet!AO381),Spreadsheet!AO381="Waive",AND(NOT(OR(ISBLANK(Spreadsheet!AO381),Spreadsheet!AO381="Waive")),Spreadsheet!AP381&gt;=6)),OR(ISBLANK(Spreadsheet!AR381),AND(NOT(OR(ISBLANK(Spreadsheet!AR381),Spreadsheet!AR381="Waive")),Spreadsheet!AS381&gt;=6)),OR(ISBLANK(Spreadsheet!AW381)),OR(ISBLANK(Spreadsheet!AX381)),OR(ISBLANK(Spreadsheet!AY381)),OR(ISBLANK(Spreadsheet!AZ381)),OR(ISBLANK(Spreadsheet!BA381),Spreadsheet!BA381="Waive")))</f>
        <v>1</v>
      </c>
      <c r="CG381" s="5" t="b">
        <f t="shared" ca="1" si="29"/>
        <v>1</v>
      </c>
    </row>
    <row r="382" spans="8:85" x14ac:dyDescent="0.3">
      <c r="H382" s="5">
        <f t="shared" ca="1" si="26"/>
        <v>2</v>
      </c>
      <c r="I382" s="5" t="str">
        <f t="shared" ca="1" si="27"/>
        <v/>
      </c>
      <c r="J382" s="5" t="str">
        <f>IF(AND(NOT(ISBLANK(Spreadsheet!C382)),ISBLANK(Spreadsheet!D382)),Spreadsheet!F382&amp;" "&amp;Spreadsheet!H382,"")</f>
        <v/>
      </c>
      <c r="K382" s="5">
        <f>IF(AND(NOT(ISBLANK(Spreadsheet!C382)),ISBLANK(Spreadsheet!D382)),COUNTIFS(Spreadsheet!E383:E$786,"=Child",Spreadsheet!C383:C$786, "="&amp;Spreadsheet!C382) + COUNTIFS(Spreadsheet!E383:E$786,"=Step-child",Spreadsheet!C383:C$786, "="&amp;Spreadsheet!C382),0)</f>
        <v>0</v>
      </c>
      <c r="L382" s="5">
        <f>IF(NOT(ISBLANK(J382)),COUNTIFS(Spreadsheet!E383:E$786,"=Wife",Spreadsheet!C383:C$786, "="&amp;Spreadsheet!C382) + COUNTIFS(Spreadsheet!E383:E$786,"=Husband",Spreadsheet!C383:C$786, "="&amp;Spreadsheet!C382),0)</f>
        <v>0</v>
      </c>
      <c r="M382" s="5">
        <f>IF(NOT(ISBLANK(Spreadsheet!AJ382)),VLOOKUP(Spreadsheet!AJ382,'Drop Downs'!$P$2:$R$16,3,FALSE),0)</f>
        <v>0</v>
      </c>
      <c r="N382" s="5">
        <f>IF(NOT(ISBLANK(Spreadsheet!AJ382)), VLOOKUP(Spreadsheet!AJ382,'Drop Downs'!$P$2:$R$16,2,FALSE),0)</f>
        <v>0</v>
      </c>
      <c r="O382" s="5">
        <f>IF(NOT(ISBLANK(Spreadsheet!AL382)),VLOOKUP(Spreadsheet!AL382,'Drop Downs'!$P$2:$R$16,3,FALSE), 0)</f>
        <v>0</v>
      </c>
      <c r="P382" s="5">
        <f>IF(NOT(ISBLANK(Spreadsheet!AL382)),VLOOKUP(Spreadsheet!AL382,'Drop Downs'!$P$2:$R$16,2,FALSE),0)</f>
        <v>0</v>
      </c>
      <c r="Q382" s="5">
        <f>IF(NOT(ISBLANK(Spreadsheet!AN382)),VLOOKUP(Spreadsheet!AN382,'Drop Downs'!$P$2:$R$16,3,FALSE),0)</f>
        <v>0</v>
      </c>
      <c r="R382" s="5">
        <f>IF(NOT(ISBLANK(Spreadsheet!AN382)),VLOOKUP(Spreadsheet!AN382,'Drop Downs'!$P$2:$R$16,2,FALSE),0)</f>
        <v>0</v>
      </c>
      <c r="S382" s="5" t="str">
        <f>IF(OR(M382&gt;K382,N382&gt;L382,O382&gt;K382, Q382&gt;K382,N382&gt;L382, P382&gt;L382, R382&gt;L382),"Member currently has a coverage election over what he/she needs.  Please add more dependents or adjust the coverage election.","")&amp;(IF(AND(NOT(ISBLANK(Spreadsheet!C382)),NOT(ISBLANK(Spreadsheet!D382)),ISBLANK(Spreadsheet!E382)),"Dependent lacks a relationship to member.Please select one from the drop-down.",""))</f>
        <v/>
      </c>
      <c r="T382" s="5" t="b">
        <f t="shared" si="28"/>
        <v>1</v>
      </c>
      <c r="U382" s="5" t="b">
        <f>OR(ISBLANK(Spreadsheet!C382),IF(NOT(ISBLANK(Spreadsheet!D382)),NOT(ISBLANK(Spreadsheet!E382)),TRUE))</f>
        <v>1</v>
      </c>
      <c r="V382" s="5" t="b">
        <f>OR(ISBLANK(Spreadsheet!C382), NOT(ISBLANK(Spreadsheet!I382)))</f>
        <v>1</v>
      </c>
      <c r="W382" s="5" t="b">
        <f>OR(ISBLANK(Spreadsheet!D382),NOT(ISBLANK(Spreadsheet!C382)))</f>
        <v>1</v>
      </c>
      <c r="X382" s="155" t="str">
        <f>REPT("0",MIN(FIND({1,2,3,4,5,6,7,8,9},Spreadsheet!C382&amp;"123456789"))-1)&amp;IF(ISBLANK(Spreadsheet!C382),"",SUMPRODUCT(MID(0&amp;Spreadsheet!C382,LARGE(INDEX(ISNUMBER(--MID(Spreadsheet!C382,ROW($1:$225),1))*
 ROW($1:$225),0),ROW($1:$225))+1,1)*10^ROW($1:$225)/10))</f>
        <v/>
      </c>
      <c r="Y382" s="5" t="b">
        <f>IF(NOT(ISBLANK(Spreadsheet!C382)),IF(AND(ISNUMBER(VALUE(Spreadsheet!C382)), LEN(Spreadsheet!C382)=9),TRUE,FALSE),TRUE)</f>
        <v>1</v>
      </c>
      <c r="Z382" s="155" t="str">
        <f>REPT("0",MIN(FIND({1,2,3,4,5,6,7,8,9},Spreadsheet!D382&amp;"123456789"))-1)&amp;IF(ISBLANK(Spreadsheet!D382),"",SUMPRODUCT(MID(0&amp;Spreadsheet!D382,LARGE(INDEX(ISNUMBER(--MID(Spreadsheet!D382,ROW($1:$225),1))*
 ROW($1:$225),0),ROW($1:$225))+1,1)*10^ROW($1:$225)/10))</f>
        <v/>
      </c>
      <c r="AA382" s="5" t="b">
        <f>IF(AND(NOT(ISBLANK(Spreadsheet!D382)),NOT(ISBLANK(Spreadsheet!C382))),IF(AND(ISNUMBER(VALUE(Spreadsheet!D382)), LEN(Spreadsheet!D382)=9),TRUE,FALSE),IF(AND(NOT(ISBLANK(Spreadsheet!D382)),ISBLANK(Spreadsheet!C382)),FALSE,TRUE))</f>
        <v>1</v>
      </c>
      <c r="AB382" s="5" t="b">
        <f>OR(ISBLANK(Spreadsheet!Y382),IF(NOT(ISBLANK(Spreadsheet!Y382)),LEN(Spreadsheet!Y382)=10,ISNUMBER(VALUE(Spreadsheet!Y382))))</f>
        <v>1</v>
      </c>
      <c r="AC382" s="5" t="b">
        <f>OR(ISBLANK(Spreadsheet!AI382), AND(NOT(ISBLANK(Spreadsheet!AJ382)), NOT(ISNUMBER(SEARCH("Waive",Spreadsheet!AJ382)))))</f>
        <v>1</v>
      </c>
      <c r="AD382" s="5" t="b">
        <f>OR(ISBLANK(Spreadsheet!AK382), AND(NOT(ISBLANK(Spreadsheet!AL382)), NOT(ISNUMBER(SEARCH("Waive",Spreadsheet!AL382)))))</f>
        <v>1</v>
      </c>
      <c r="AE382" s="5" t="b">
        <f>OR(ISBLANK(Spreadsheet!AM382), AND(NOT(ISBLANK(Spreadsheet!AN382)), NOT(ISNUMBER(SEARCH("Waive", Spreadsheet!AN382)))))</f>
        <v>1</v>
      </c>
      <c r="AF382" s="5" t="b">
        <f>OR(ISBLANK(Spreadsheet!C382), NOT(ISBLANK(Spreadsheet!D382)),NOT(ISBLANK(Spreadsheet!L382)))</f>
        <v>1</v>
      </c>
      <c r="AG382" s="5" t="b">
        <f>IF(AND(NOT(ISBLANK(Spreadsheet!C382)), NOT(ISBLANK(Spreadsheet!D382)),Spreadsheet!C382&lt;&gt;Spreadsheet!D382),IF(ISERROR(VLOOKUP(Spreadsheet!C382, Spreadsheet!$C$6:'Spreadsheet'!$C381,1,FALSE)), FALSE, TRUE),TRUE)</f>
        <v>1</v>
      </c>
      <c r="AH382" s="5" t="b">
        <f>Spreadsheet!$B$2=Spreadsheet!AD382</f>
        <v>1</v>
      </c>
      <c r="AI382" s="5" t="b">
        <f>IF(ISBLANK(Spreadsheet!G382),TRUE,IF(OR(LEN(Spreadsheet!G382)&gt;1,ISNUMBER(VALUE(Spreadsheet!G382))),FALSE,TRUE))</f>
        <v>1</v>
      </c>
      <c r="AJ382" s="5" t="b">
        <f>OR(ISBLANK(Spreadsheet!C382), NOT(ISBLANK(Spreadsheet!B382)), NOT(ISBLANK(Spreadsheet!D382)))</f>
        <v>1</v>
      </c>
      <c r="AK382" s="5" t="b">
        <f t="array" ref="AK382">IF(OR(AND(ISBLANK(Spreadsheet!E382),ISBLANK(Spreadsheet!D382),NOT(ISBLANK(Spreadsheet!C382))),AND(ISBLANK(Spreadsheet!E382),ISBLANK(Spreadsheet!D382),ISBLANK(Spreadsheet!C382))),TRUE,ISNUMBER(MATCH(TRUE,EXACT(Spreadsheet!E382,Relationships),0)))</f>
        <v>1</v>
      </c>
      <c r="AL382" s="5" t="b">
        <f>IF(NOT(ISBLANK(Spreadsheet!C382)),IF(OR(ISBLANK(Spreadsheet!F382),LEN(Spreadsheet!F382)&gt;40),FALSE,TRUE),TRUE)</f>
        <v>1</v>
      </c>
      <c r="AM382" s="5" t="b">
        <f>IF(NOT(ISBLANK(Spreadsheet!C382)),IF(OR(ISBLANK(Spreadsheet!H382),LEN(Spreadsheet!H382)&gt;40),FALSE,TRUE),TRUE)</f>
        <v>1</v>
      </c>
      <c r="AN382" s="5" t="b">
        <f t="array" ref="AN382">IF(ISBLANK(Spreadsheet!I382),TRUE,ISNUMBER(MATCH(TRUE,EXACT(Spreadsheet!I382,GenderValues),0)))</f>
        <v>1</v>
      </c>
      <c r="AO382" s="5" t="b">
        <f ca="1">IF(ISERROR(DATEVALUE(TEXT(Spreadsheet!J382,"mm/dd/yyyy")) &gt; TODAY()),IF(AND(ISBLANK(Spreadsheet!J382),ISBLANK(Spreadsheet!C382)),TRUE,FALSE),IF(DATEVALUE(TEXT(Spreadsheet!J382,"mm/dd/yyyy")) &gt; TODAY(),FALSE,TRUE))</f>
        <v>1</v>
      </c>
      <c r="AP382" s="5" t="b">
        <f>OR(ISBLANK(Spreadsheet!K382),LEN(Spreadsheet!K382)&lt;=100)</f>
        <v>1</v>
      </c>
      <c r="AQ382" s="5" t="b">
        <f t="array" ref="AQ382">IF(OR(AND(ISBLANK(Spreadsheet!L382),ISBLANK(Spreadsheet!C382)),AND(NOT(ISBLANK(Spreadsheet!C382)),NOT(ISBLANK(Spreadsheet!D382)))),TRUE,ISNUMBER(MATCH(TRUE,EXACT(Spreadsheet!L382,MaritalStatus),0)))</f>
        <v>1</v>
      </c>
      <c r="AR382" s="5" t="b">
        <f ca="1">IF(ISERROR(DATEVALUE(TEXT(Spreadsheet!M382,"mm/dd/yyyy")) &gt; TODAY()),IF(ISBLANK(Spreadsheet!M382),TRUE,FALSE),IF(DATEVALUE(TEXT(Spreadsheet!M382,"mm/dd/yyyy")) &gt; TODAY(),FALSE,TRUE))</f>
        <v>1</v>
      </c>
      <c r="AS382" s="5" t="b">
        <f>OR(ISBLANK(Spreadsheet!N382),LEN(Spreadsheet!N382)&lt;=100)</f>
        <v>1</v>
      </c>
      <c r="AT382" s="5" t="b">
        <f>OR(ISBLANK(Spreadsheet!O382),UPPER(Spreadsheet!O382)="YES")</f>
        <v>1</v>
      </c>
      <c r="AU382" s="5" t="b">
        <f>OR(ISBLANK(Spreadsheet!P382),UPPER(Spreadsheet!P382)="YES")</f>
        <v>1</v>
      </c>
      <c r="AV382" s="5" t="b">
        <f t="array" ref="AV382">IF(ISBLANK(Spreadsheet!Q382),TRUE,ISNUMBER(MATCH(TRUE,EXACT(Spreadsheet!Q382,OnGroupsPriorIns),0)))</f>
        <v>1</v>
      </c>
      <c r="AW382" s="5" t="b">
        <f>OR(ISBLANK(Spreadsheet!R382),UPPER(Spreadsheet!R382)="YES")</f>
        <v>1</v>
      </c>
      <c r="AX382" s="5" t="b">
        <f>OR(ISBLANK(Spreadsheet!S382),UPPER(Spreadsheet!S382)="YES")</f>
        <v>1</v>
      </c>
      <c r="AY382" s="5" t="b">
        <f>OR(AND(ISBLANK(Spreadsheet!C382),LEN(Spreadsheet!T382)=0),AND(NOT(ISBLANK(Spreadsheet!C382)),LEN(Spreadsheet!T382)&gt;0,LEN(Spreadsheet!T382)&lt;=50))</f>
        <v>1</v>
      </c>
      <c r="AZ382" s="5" t="b">
        <f>OR(LEN(Spreadsheet!U382)=0,AND(LEN(Spreadsheet!U382)&gt;0,LEN(Spreadsheet!U382)&lt;=50))</f>
        <v>1</v>
      </c>
      <c r="BA382" s="5" t="b">
        <f>OR(AND(ISBLANK(Spreadsheet!C382),LEN(Spreadsheet!V382)=0),AND(NOT(ISBLANK(Spreadsheet!C382)),LEN(Spreadsheet!V382)&gt;0,LEN(Spreadsheet!V382)&lt;=50))</f>
        <v>1</v>
      </c>
      <c r="BB382" s="5" t="b">
        <f t="array" ref="BB382">IF(AND(ISBLANK(Spreadsheet!C382),LEN(Spreadsheet!W382)=0),TRUE,ISNUMBER(MATCH(TRUE,EXACT(Spreadsheet!W382,States),0)))</f>
        <v>1</v>
      </c>
      <c r="BC382" s="5" t="b">
        <f>OR(AND(ISBLANK(Spreadsheet!C382),LEN(Spreadsheet!X382)=0),AND(NOT(ISBLANK(Spreadsheet!C382)),LEN(Spreadsheet!X382)&gt;0,LEN(Spreadsheet!X382)=5,ISNUMBER(VALUE(Spreadsheet!X382))))</f>
        <v>1</v>
      </c>
      <c r="BD382" s="5" t="b">
        <f>OR(ISBLANK(Spreadsheet!Z382),LEN(Spreadsheet!Z382)&lt;=50)</f>
        <v>1</v>
      </c>
      <c r="BE382" s="5" t="b">
        <f>ISBLANK(Spreadsheet!AA382)</f>
        <v>1</v>
      </c>
      <c r="BF382" s="5" t="b">
        <f>ISBLANK(Spreadsheet!AB382)</f>
        <v>1</v>
      </c>
      <c r="BG382" s="5" t="b">
        <f>IF(ISERROR(DATEVALUE(TEXT(Spreadsheet!AC382,"mm/dd/yyyy")) &gt; DATEVALUE(TEXT(Spreadsheet!J382,"mm/dd/yyyy"))),IF(OR(AND(ISBLANK(Spreadsheet!AC382),ISBLANK(Spreadsheet!C382)),AND(NOT(ISBLANK(Spreadsheet!C382)),ISBLANK(Spreadsheet!AC382),NOT(ISBLANK(Spreadsheet!D382)))),TRUE,FALSE),IF(DATEVALUE(TEXT(Spreadsheet!AC382,"mm/dd/yyyy")) &gt; DATEVALUE(TEXT(Spreadsheet!J382,"mm/dd/yyyy")),TRUE,FALSE))</f>
        <v>1</v>
      </c>
      <c r="BH382" s="5" t="b">
        <f>OR(AND(ISBLANK(Spreadsheet!C382),ISBLANK(Spreadsheet!AE382)),AND(NOT(ISBLANK(Spreadsheet!C382)),NOT(ISBLANK(Spreadsheet!D382)),ISBLANK(Spreadsheet!AE382)),AND(NOT(ISBLANK(Spreadsheet!C382)),ISBLANK(Spreadsheet!D382),NOT(ISBLANK(Spreadsheet!AE382)),LEN(Spreadsheet!AE382)&lt;=100))</f>
        <v>1</v>
      </c>
      <c r="BI382" s="5" t="b">
        <f t="array" ref="BI382">IF(ISBLANK(Spreadsheet!AF382),TRUE,ISNUMBER(MATCH(TRUE,EXACT(Spreadsheet!AF382,CobraShortReasons),0)))</f>
        <v>1</v>
      </c>
      <c r="BJ382" s="5" t="b">
        <f ca="1">IF(ISERROR(DATEVALUE(TEXT(Spreadsheet!AG382,"mm/dd/yyyy")) &gt; TODAY()),IF(ISBLANK(Spreadsheet!AG382),TRUE,FALSE),IF(DATEVALUE(TEXT(Spreadsheet!AG382,"mm/dd/yyyy")) &gt; TODAY(),FALSE,TRUE))</f>
        <v>1</v>
      </c>
      <c r="BK382" s="5" t="b">
        <f>OR(ISBLANK(Spreadsheet!AH382),LEN(Spreadsheet!AH382)&lt;=25)</f>
        <v>1</v>
      </c>
      <c r="BL382" s="5" t="b">
        <f t="array" aca="1" ref="BL382" ca="1">IF(ISBLANK(Spreadsheet!AI382),TRUE,ISNUMBER(MATCH(TRUE,EXACT(Spreadsheet!AI382,INDIRECT(Spreadsheet!$D$2)),0)))</f>
        <v>1</v>
      </c>
      <c r="BM382" s="5" t="b">
        <f t="array" aca="1" ref="BM382" ca="1">IF(ISBLANK(Spreadsheet!AJ382),TRUE,ISNUMBER(MATCH(TRUE,EXACT(Spreadsheet!AJ382,INDIRECT(Spreadsheet!BJ382)),0)))</f>
        <v>1</v>
      </c>
      <c r="BN382" s="5" t="b">
        <f t="array" ref="BN382">IF(ISBLANK(Spreadsheet!AK382),TRUE,ISNUMBER(MATCH(TRUE,EXACT(Spreadsheet!AK382,DentalPlans),0)))</f>
        <v>1</v>
      </c>
      <c r="BO382" s="5" t="b">
        <f t="array" aca="1" ref="BO382" ca="1">IF(ISBLANK(Spreadsheet!AL382),TRUE,ISNUMBER(MATCH(TRUE,EXACT(Spreadsheet!AL382,INDIRECT(Spreadsheet!BK382)),0)))</f>
        <v>1</v>
      </c>
      <c r="BP382" s="5" t="b">
        <f t="array" ref="BP382">IF(ISBLANK(Spreadsheet!AM382),TRUE,ISNUMBER(MATCH(TRUE,EXACT(Spreadsheet!AM382,VisionPlans),0)))</f>
        <v>1</v>
      </c>
      <c r="BQ382" s="5" t="b">
        <f t="array" aca="1" ref="BQ382" ca="1">IF(ISBLANK(Spreadsheet!AN382),TRUE,ISNUMBER(MATCH(TRUE,EXACT(Spreadsheet!AN382,INDIRECT(Spreadsheet!BL382)),0)))</f>
        <v>1</v>
      </c>
      <c r="BR382" s="5" t="b">
        <f t="array" ref="BR382">IF(ISBLANK(Spreadsheet!AO382),TRUE,ISNUMBER(MATCH(TRUE,EXACT(Spreadsheet!AO382,LifeBenefitClasses),0)))</f>
        <v>1</v>
      </c>
      <c r="BS382" s="5" t="b">
        <f>IF(OR(ISBLANK(Spreadsheet!AO382), Spreadsheet!AO382="Waive"),IF(ISBLANK(Spreadsheet!AP382),TRUE,FALSE),IF(OR(AND(NOT(ISBLANK(Spreadsheet!AO382)),ISBLANK(Spreadsheet!AP382)),NOT(ISNUMBER(VALUE(Spreadsheet!AP382)))),FALSE,IF(OR(AND(Spreadsheet!AP382&lt;6,MOD(Spreadsheet!AP382*10,5)=0), MOD(Spreadsheet!AP382,5000)=0),TRUE,FALSE)))</f>
        <v>1</v>
      </c>
      <c r="BT382" s="5" t="b">
        <f t="array" ref="BT382">IF(ISBLANK(Spreadsheet!AQ382),TRUE,ISNUMBER(MATCH(TRUE,EXACT(Spreadsheet!AQ382,EnrollWaive),0)))</f>
        <v>1</v>
      </c>
      <c r="BU382" s="5" t="b">
        <f t="array" ref="BU382">IF(ISBLANK(Spreadsheet!AR382),TRUE,ISNUMBER(MATCH(TRUE,EXACT(Spreadsheet!AR382,LifeBenefitClasses),0)))</f>
        <v>1</v>
      </c>
      <c r="BV382" s="5" t="b">
        <f>IF(OR(ISBLANK(Spreadsheet!AR382), Spreadsheet!AR382="Waive"),IF(ISBLANK(Spreadsheet!AS382),TRUE,FALSE),IF(OR(AND(NOT(ISBLANK(Spreadsheet!AR382)),ISBLANK(Spreadsheet!AS382)),NOT(ISNUMBER(VALUE(Spreadsheet!AS382)))),FALSE,IF(OR(AND(Spreadsheet!AS382&lt;6,MOD(Spreadsheet!AS382*10,5)=0), MOD(Spreadsheet!AS382,10000)=0),TRUE,FALSE)))</f>
        <v>1</v>
      </c>
      <c r="BW382" s="5" t="b">
        <f t="array" ref="BW382">IF(ISBLANK(Spreadsheet!AT382),TRUE,ISNUMBER(MATCH(TRUE,EXACT(Spreadsheet!AT382,LifeBenefitClasses),0)))</f>
        <v>1</v>
      </c>
      <c r="BX382" s="5" t="b">
        <f>IF(OR(ISBLANK(Spreadsheet!AT382), Spreadsheet!AT382="Waive"),IF(ISBLANK(Spreadsheet!AU382),TRUE,FALSE),IF(OR(AND(NOT(ISBLANK(Spreadsheet!AT382)),ISBLANK(Spreadsheet!AU382)),NOT(ISNUMBER(VALUE(Spreadsheet!AU382)))),FALSE,IF(AND(NOT(OR(ISBLANK(Spreadsheet!AT382),Spreadsheet!AT382="Waive")),NOT(OR(ISBLANK(Spreadsheet!AR382),Spreadsheet!AR382="Waive")),MOD(Spreadsheet!AU382,5000)=0, Spreadsheet!AU382&lt;=(Spreadsheet!AS382*0.5)),TRUE,FALSE)))</f>
        <v>1</v>
      </c>
      <c r="BY382" s="5" t="b">
        <f t="array" ref="BY382">IF(ISBLANK(Spreadsheet!AV382),TRUE,ISNUMBER(MATCH(TRUE,EXACT(Spreadsheet!AV382,EnrollWaive),0)))</f>
        <v>1</v>
      </c>
      <c r="BZ382" s="5" t="b">
        <f t="array" ref="BZ382">IF(ISBLANK(Spreadsheet!AW382),TRUE,ISNUMBER(MATCH(TRUE,EXACT(Spreadsheet!AW382,LifeBenefitClasses),0)))</f>
        <v>1</v>
      </c>
      <c r="CA382" s="5" t="b">
        <f t="array" ref="CA382">IF(ISBLANK(Spreadsheet!AX382),TRUE,ISNUMBER(MATCH(TRUE,EXACT(Spreadsheet!AX382,LifeBenefitClasses),0)))</f>
        <v>1</v>
      </c>
      <c r="CB382" s="5" t="b">
        <f t="array" ref="CB382">IF(ISBLANK(Spreadsheet!AY382),TRUE,ISNUMBER(MATCH(TRUE,EXACT(Spreadsheet!AY382,LifeBenefitClasses),0)))</f>
        <v>1</v>
      </c>
      <c r="CC382" s="5" t="b">
        <f t="array" ref="CC382">IF(ISBLANK(Spreadsheet!AZ382),TRUE,ISNUMBER(MATCH(TRUE,EXACT(Spreadsheet!AZ382,LifeBenefitClasses),0)))</f>
        <v>1</v>
      </c>
      <c r="CD382" s="5" t="b">
        <f t="array" ref="CD382">IF(ISBLANK(Spreadsheet!BA382),TRUE,ISNUMBER(MATCH(TRUE,EXACT(Spreadsheet!BA382,LifeBenefitClasses),0)))</f>
        <v>1</v>
      </c>
      <c r="CE382" s="5" t="b">
        <f>IF(OR(ISBLANK(Spreadsheet!BA382), Spreadsheet!BA382="Waive"),IF(ISBLANK(Spreadsheet!BB382),TRUE,FALSE),IF(OR(AND(NOT(ISBLANK(Spreadsheet!BA382)),ISBLANK(Spreadsheet!BB382)),NOT(ISNUMBER(VALUE(Spreadsheet!BB382))),ISBLANK(Spreadsheet!BC382),NOT(ISNUMBER(VALUE(Spreadsheet!BC382)))),FALSE,IF(AND(Spreadsheet!BB382&gt;=50000,Spreadsheet!BB382&lt;=250000,MOD(Spreadsheet!BB382,10000)=0,Spreadsheet!BB382&lt;=(10*Spreadsheet!BC382)),TRUE,FALSE)))</f>
        <v>1</v>
      </c>
      <c r="CF382" s="5" t="b">
        <f>IF(NOT(ISBLANK(Spreadsheet!BC382)),AND(ISNUMBER(VALUE(Spreadsheet!BC382)),Spreadsheet!BC382&gt;0),AND(OR(ISBLANK(Spreadsheet!AO382),Spreadsheet!AO382="Waive",AND(NOT(OR(ISBLANK(Spreadsheet!AO382),Spreadsheet!AO382="Waive")),Spreadsheet!AP382&gt;=6)),OR(ISBLANK(Spreadsheet!AR382),AND(NOT(OR(ISBLANK(Spreadsheet!AR382),Spreadsheet!AR382="Waive")),Spreadsheet!AS382&gt;=6)),OR(ISBLANK(Spreadsheet!AW382)),OR(ISBLANK(Spreadsheet!AX382)),OR(ISBLANK(Spreadsheet!AY382)),OR(ISBLANK(Spreadsheet!AZ382)),OR(ISBLANK(Spreadsheet!BA382),Spreadsheet!BA382="Waive")))</f>
        <v>1</v>
      </c>
      <c r="CG382" s="5" t="b">
        <f t="shared" ca="1" si="29"/>
        <v>1</v>
      </c>
    </row>
    <row r="383" spans="8:85" x14ac:dyDescent="0.3">
      <c r="H383" s="5">
        <f t="shared" ca="1" si="26"/>
        <v>2</v>
      </c>
      <c r="I383" s="5" t="str">
        <f t="shared" ca="1" si="27"/>
        <v/>
      </c>
      <c r="J383" s="5" t="str">
        <f>IF(AND(NOT(ISBLANK(Spreadsheet!C383)),ISBLANK(Spreadsheet!D383)),Spreadsheet!F383&amp;" "&amp;Spreadsheet!H383,"")</f>
        <v/>
      </c>
      <c r="K383" s="5">
        <f>IF(AND(NOT(ISBLANK(Spreadsheet!C383)),ISBLANK(Spreadsheet!D383)),COUNTIFS(Spreadsheet!E384:E$786,"=Child",Spreadsheet!C384:C$786, "="&amp;Spreadsheet!C383) + COUNTIFS(Spreadsheet!E384:E$786,"=Step-child",Spreadsheet!C384:C$786, "="&amp;Spreadsheet!C383),0)</f>
        <v>0</v>
      </c>
      <c r="L383" s="5">
        <f>IF(NOT(ISBLANK(J383)),COUNTIFS(Spreadsheet!E384:E$786,"=Wife",Spreadsheet!C384:C$786, "="&amp;Spreadsheet!C383) + COUNTIFS(Spreadsheet!E384:E$786,"=Husband",Spreadsheet!C384:C$786, "="&amp;Spreadsheet!C383),0)</f>
        <v>0</v>
      </c>
      <c r="M383" s="5">
        <f>IF(NOT(ISBLANK(Spreadsheet!AJ383)),VLOOKUP(Spreadsheet!AJ383,'Drop Downs'!$P$2:$R$16,3,FALSE),0)</f>
        <v>0</v>
      </c>
      <c r="N383" s="5">
        <f>IF(NOT(ISBLANK(Spreadsheet!AJ383)), VLOOKUP(Spreadsheet!AJ383,'Drop Downs'!$P$2:$R$16,2,FALSE),0)</f>
        <v>0</v>
      </c>
      <c r="O383" s="5">
        <f>IF(NOT(ISBLANK(Spreadsheet!AL383)),VLOOKUP(Spreadsheet!AL383,'Drop Downs'!$P$2:$R$16,3,FALSE), 0)</f>
        <v>0</v>
      </c>
      <c r="P383" s="5">
        <f>IF(NOT(ISBLANK(Spreadsheet!AL383)),VLOOKUP(Spreadsheet!AL383,'Drop Downs'!$P$2:$R$16,2,FALSE),0)</f>
        <v>0</v>
      </c>
      <c r="Q383" s="5">
        <f>IF(NOT(ISBLANK(Spreadsheet!AN383)),VLOOKUP(Spreadsheet!AN383,'Drop Downs'!$P$2:$R$16,3,FALSE),0)</f>
        <v>0</v>
      </c>
      <c r="R383" s="5">
        <f>IF(NOT(ISBLANK(Spreadsheet!AN383)),VLOOKUP(Spreadsheet!AN383,'Drop Downs'!$P$2:$R$16,2,FALSE),0)</f>
        <v>0</v>
      </c>
      <c r="S383" s="5" t="str">
        <f>IF(OR(M383&gt;K383,N383&gt;L383,O383&gt;K383, Q383&gt;K383,N383&gt;L383, P383&gt;L383, R383&gt;L383),"Member currently has a coverage election over what he/she needs.  Please add more dependents or adjust the coverage election.","")&amp;(IF(AND(NOT(ISBLANK(Spreadsheet!C383)),NOT(ISBLANK(Spreadsheet!D383)),ISBLANK(Spreadsheet!E383)),"Dependent lacks a relationship to member.Please select one from the drop-down.",""))</f>
        <v/>
      </c>
      <c r="T383" s="5" t="b">
        <f t="shared" si="28"/>
        <v>1</v>
      </c>
      <c r="U383" s="5" t="b">
        <f>OR(ISBLANK(Spreadsheet!C383),IF(NOT(ISBLANK(Spreadsheet!D383)),NOT(ISBLANK(Spreadsheet!E383)),TRUE))</f>
        <v>1</v>
      </c>
      <c r="V383" s="5" t="b">
        <f>OR(ISBLANK(Spreadsheet!C383), NOT(ISBLANK(Spreadsheet!I383)))</f>
        <v>1</v>
      </c>
      <c r="W383" s="5" t="b">
        <f>OR(ISBLANK(Spreadsheet!D383),NOT(ISBLANK(Spreadsheet!C383)))</f>
        <v>1</v>
      </c>
      <c r="X383" s="155" t="str">
        <f>REPT("0",MIN(FIND({1,2,3,4,5,6,7,8,9},Spreadsheet!C383&amp;"123456789"))-1)&amp;IF(ISBLANK(Spreadsheet!C383),"",SUMPRODUCT(MID(0&amp;Spreadsheet!C383,LARGE(INDEX(ISNUMBER(--MID(Spreadsheet!C383,ROW($1:$225),1))*
 ROW($1:$225),0),ROW($1:$225))+1,1)*10^ROW($1:$225)/10))</f>
        <v/>
      </c>
      <c r="Y383" s="5" t="b">
        <f>IF(NOT(ISBLANK(Spreadsheet!C383)),IF(AND(ISNUMBER(VALUE(Spreadsheet!C383)), LEN(Spreadsheet!C383)=9),TRUE,FALSE),TRUE)</f>
        <v>1</v>
      </c>
      <c r="Z383" s="155" t="str">
        <f>REPT("0",MIN(FIND({1,2,3,4,5,6,7,8,9},Spreadsheet!D383&amp;"123456789"))-1)&amp;IF(ISBLANK(Spreadsheet!D383),"",SUMPRODUCT(MID(0&amp;Spreadsheet!D383,LARGE(INDEX(ISNUMBER(--MID(Spreadsheet!D383,ROW($1:$225),1))*
 ROW($1:$225),0),ROW($1:$225))+1,1)*10^ROW($1:$225)/10))</f>
        <v/>
      </c>
      <c r="AA383" s="5" t="b">
        <f>IF(AND(NOT(ISBLANK(Spreadsheet!D383)),NOT(ISBLANK(Spreadsheet!C383))),IF(AND(ISNUMBER(VALUE(Spreadsheet!D383)), LEN(Spreadsheet!D383)=9),TRUE,FALSE),IF(AND(NOT(ISBLANK(Spreadsheet!D383)),ISBLANK(Spreadsheet!C383)),FALSE,TRUE))</f>
        <v>1</v>
      </c>
      <c r="AB383" s="5" t="b">
        <f>OR(ISBLANK(Spreadsheet!Y383),IF(NOT(ISBLANK(Spreadsheet!Y383)),LEN(Spreadsheet!Y383)=10,ISNUMBER(VALUE(Spreadsheet!Y383))))</f>
        <v>1</v>
      </c>
      <c r="AC383" s="5" t="b">
        <f>OR(ISBLANK(Spreadsheet!AI383), AND(NOT(ISBLANK(Spreadsheet!AJ383)), NOT(ISNUMBER(SEARCH("Waive",Spreadsheet!AJ383)))))</f>
        <v>1</v>
      </c>
      <c r="AD383" s="5" t="b">
        <f>OR(ISBLANK(Spreadsheet!AK383), AND(NOT(ISBLANK(Spreadsheet!AL383)), NOT(ISNUMBER(SEARCH("Waive",Spreadsheet!AL383)))))</f>
        <v>1</v>
      </c>
      <c r="AE383" s="5" t="b">
        <f>OR(ISBLANK(Spreadsheet!AM383), AND(NOT(ISBLANK(Spreadsheet!AN383)), NOT(ISNUMBER(SEARCH("Waive", Spreadsheet!AN383)))))</f>
        <v>1</v>
      </c>
      <c r="AF383" s="5" t="b">
        <f>OR(ISBLANK(Spreadsheet!C383), NOT(ISBLANK(Spreadsheet!D383)),NOT(ISBLANK(Spreadsheet!L383)))</f>
        <v>1</v>
      </c>
      <c r="AG383" s="5" t="b">
        <f>IF(AND(NOT(ISBLANK(Spreadsheet!C383)), NOT(ISBLANK(Spreadsheet!D383)),Spreadsheet!C383&lt;&gt;Spreadsheet!D383),IF(ISERROR(VLOOKUP(Spreadsheet!C383, Spreadsheet!$C$6:'Spreadsheet'!$C382,1,FALSE)), FALSE, TRUE),TRUE)</f>
        <v>1</v>
      </c>
      <c r="AH383" s="5" t="b">
        <f>Spreadsheet!$B$2=Spreadsheet!AD383</f>
        <v>1</v>
      </c>
      <c r="AI383" s="5" t="b">
        <f>IF(ISBLANK(Spreadsheet!G383),TRUE,IF(OR(LEN(Spreadsheet!G383)&gt;1,ISNUMBER(VALUE(Spreadsheet!G383))),FALSE,TRUE))</f>
        <v>1</v>
      </c>
      <c r="AJ383" s="5" t="b">
        <f>OR(ISBLANK(Spreadsheet!C383), NOT(ISBLANK(Spreadsheet!B383)), NOT(ISBLANK(Spreadsheet!D383)))</f>
        <v>1</v>
      </c>
      <c r="AK383" s="5" t="b">
        <f t="array" ref="AK383">IF(OR(AND(ISBLANK(Spreadsheet!E383),ISBLANK(Spreadsheet!D383),NOT(ISBLANK(Spreadsheet!C383))),AND(ISBLANK(Spreadsheet!E383),ISBLANK(Spreadsheet!D383),ISBLANK(Spreadsheet!C383))),TRUE,ISNUMBER(MATCH(TRUE,EXACT(Spreadsheet!E383,Relationships),0)))</f>
        <v>1</v>
      </c>
      <c r="AL383" s="5" t="b">
        <f>IF(NOT(ISBLANK(Spreadsheet!C383)),IF(OR(ISBLANK(Spreadsheet!F383),LEN(Spreadsheet!F383)&gt;40),FALSE,TRUE),TRUE)</f>
        <v>1</v>
      </c>
      <c r="AM383" s="5" t="b">
        <f>IF(NOT(ISBLANK(Spreadsheet!C383)),IF(OR(ISBLANK(Spreadsheet!H383),LEN(Spreadsheet!H383)&gt;40),FALSE,TRUE),TRUE)</f>
        <v>1</v>
      </c>
      <c r="AN383" s="5" t="b">
        <f t="array" ref="AN383">IF(ISBLANK(Spreadsheet!I383),TRUE,ISNUMBER(MATCH(TRUE,EXACT(Spreadsheet!I383,GenderValues),0)))</f>
        <v>1</v>
      </c>
      <c r="AO383" s="5" t="b">
        <f ca="1">IF(ISERROR(DATEVALUE(TEXT(Spreadsheet!J383,"mm/dd/yyyy")) &gt; TODAY()),IF(AND(ISBLANK(Spreadsheet!J383),ISBLANK(Spreadsheet!C383)),TRUE,FALSE),IF(DATEVALUE(TEXT(Spreadsheet!J383,"mm/dd/yyyy")) &gt; TODAY(),FALSE,TRUE))</f>
        <v>1</v>
      </c>
      <c r="AP383" s="5" t="b">
        <f>OR(ISBLANK(Spreadsheet!K383),LEN(Spreadsheet!K383)&lt;=100)</f>
        <v>1</v>
      </c>
      <c r="AQ383" s="5" t="b">
        <f t="array" ref="AQ383">IF(OR(AND(ISBLANK(Spreadsheet!L383),ISBLANK(Spreadsheet!C383)),AND(NOT(ISBLANK(Spreadsheet!C383)),NOT(ISBLANK(Spreadsheet!D383)))),TRUE,ISNUMBER(MATCH(TRUE,EXACT(Spreadsheet!L383,MaritalStatus),0)))</f>
        <v>1</v>
      </c>
      <c r="AR383" s="5" t="b">
        <f ca="1">IF(ISERROR(DATEVALUE(TEXT(Spreadsheet!M383,"mm/dd/yyyy")) &gt; TODAY()),IF(ISBLANK(Spreadsheet!M383),TRUE,FALSE),IF(DATEVALUE(TEXT(Spreadsheet!M383,"mm/dd/yyyy")) &gt; TODAY(),FALSE,TRUE))</f>
        <v>1</v>
      </c>
      <c r="AS383" s="5" t="b">
        <f>OR(ISBLANK(Spreadsheet!N383),LEN(Spreadsheet!N383)&lt;=100)</f>
        <v>1</v>
      </c>
      <c r="AT383" s="5" t="b">
        <f>OR(ISBLANK(Spreadsheet!O383),UPPER(Spreadsheet!O383)="YES")</f>
        <v>1</v>
      </c>
      <c r="AU383" s="5" t="b">
        <f>OR(ISBLANK(Spreadsheet!P383),UPPER(Spreadsheet!P383)="YES")</f>
        <v>1</v>
      </c>
      <c r="AV383" s="5" t="b">
        <f t="array" ref="AV383">IF(ISBLANK(Spreadsheet!Q383),TRUE,ISNUMBER(MATCH(TRUE,EXACT(Spreadsheet!Q383,OnGroupsPriorIns),0)))</f>
        <v>1</v>
      </c>
      <c r="AW383" s="5" t="b">
        <f>OR(ISBLANK(Spreadsheet!R383),UPPER(Spreadsheet!R383)="YES")</f>
        <v>1</v>
      </c>
      <c r="AX383" s="5" t="b">
        <f>OR(ISBLANK(Spreadsheet!S383),UPPER(Spreadsheet!S383)="YES")</f>
        <v>1</v>
      </c>
      <c r="AY383" s="5" t="b">
        <f>OR(AND(ISBLANK(Spreadsheet!C383),LEN(Spreadsheet!T383)=0),AND(NOT(ISBLANK(Spreadsheet!C383)),LEN(Spreadsheet!T383)&gt;0,LEN(Spreadsheet!T383)&lt;=50))</f>
        <v>1</v>
      </c>
      <c r="AZ383" s="5" t="b">
        <f>OR(LEN(Spreadsheet!U383)=0,AND(LEN(Spreadsheet!U383)&gt;0,LEN(Spreadsheet!U383)&lt;=50))</f>
        <v>1</v>
      </c>
      <c r="BA383" s="5" t="b">
        <f>OR(AND(ISBLANK(Spreadsheet!C383),LEN(Spreadsheet!V383)=0),AND(NOT(ISBLANK(Spreadsheet!C383)),LEN(Spreadsheet!V383)&gt;0,LEN(Spreadsheet!V383)&lt;=50))</f>
        <v>1</v>
      </c>
      <c r="BB383" s="5" t="b">
        <f t="array" ref="BB383">IF(AND(ISBLANK(Spreadsheet!C383),LEN(Spreadsheet!W383)=0),TRUE,ISNUMBER(MATCH(TRUE,EXACT(Spreadsheet!W383,States),0)))</f>
        <v>1</v>
      </c>
      <c r="BC383" s="5" t="b">
        <f>OR(AND(ISBLANK(Spreadsheet!C383),LEN(Spreadsheet!X383)=0),AND(NOT(ISBLANK(Spreadsheet!C383)),LEN(Spreadsheet!X383)&gt;0,LEN(Spreadsheet!X383)=5,ISNUMBER(VALUE(Spreadsheet!X383))))</f>
        <v>1</v>
      </c>
      <c r="BD383" s="5" t="b">
        <f>OR(ISBLANK(Spreadsheet!Z383),LEN(Spreadsheet!Z383)&lt;=50)</f>
        <v>1</v>
      </c>
      <c r="BE383" s="5" t="b">
        <f>ISBLANK(Spreadsheet!AA383)</f>
        <v>1</v>
      </c>
      <c r="BF383" s="5" t="b">
        <f>ISBLANK(Spreadsheet!AB383)</f>
        <v>1</v>
      </c>
      <c r="BG383" s="5" t="b">
        <f>IF(ISERROR(DATEVALUE(TEXT(Spreadsheet!AC383,"mm/dd/yyyy")) &gt; DATEVALUE(TEXT(Spreadsheet!J383,"mm/dd/yyyy"))),IF(OR(AND(ISBLANK(Spreadsheet!AC383),ISBLANK(Spreadsheet!C383)),AND(NOT(ISBLANK(Spreadsheet!C383)),ISBLANK(Spreadsheet!AC383),NOT(ISBLANK(Spreadsheet!D383)))),TRUE,FALSE),IF(DATEVALUE(TEXT(Spreadsheet!AC383,"mm/dd/yyyy")) &gt; DATEVALUE(TEXT(Spreadsheet!J383,"mm/dd/yyyy")),TRUE,FALSE))</f>
        <v>1</v>
      </c>
      <c r="BH383" s="5" t="b">
        <f>OR(AND(ISBLANK(Spreadsheet!C383),ISBLANK(Spreadsheet!AE383)),AND(NOT(ISBLANK(Spreadsheet!C383)),NOT(ISBLANK(Spreadsheet!D383)),ISBLANK(Spreadsheet!AE383)),AND(NOT(ISBLANK(Spreadsheet!C383)),ISBLANK(Spreadsheet!D383),NOT(ISBLANK(Spreadsheet!AE383)),LEN(Spreadsheet!AE383)&lt;=100))</f>
        <v>1</v>
      </c>
      <c r="BI383" s="5" t="b">
        <f t="array" ref="BI383">IF(ISBLANK(Spreadsheet!AF383),TRUE,ISNUMBER(MATCH(TRUE,EXACT(Spreadsheet!AF383,CobraShortReasons),0)))</f>
        <v>1</v>
      </c>
      <c r="BJ383" s="5" t="b">
        <f ca="1">IF(ISERROR(DATEVALUE(TEXT(Spreadsheet!AG383,"mm/dd/yyyy")) &gt; TODAY()),IF(ISBLANK(Spreadsheet!AG383),TRUE,FALSE),IF(DATEVALUE(TEXT(Spreadsheet!AG383,"mm/dd/yyyy")) &gt; TODAY(),FALSE,TRUE))</f>
        <v>1</v>
      </c>
      <c r="BK383" s="5" t="b">
        <f>OR(ISBLANK(Spreadsheet!AH383),LEN(Spreadsheet!AH383)&lt;=25)</f>
        <v>1</v>
      </c>
      <c r="BL383" s="5" t="b">
        <f t="array" aca="1" ref="BL383" ca="1">IF(ISBLANK(Spreadsheet!AI383),TRUE,ISNUMBER(MATCH(TRUE,EXACT(Spreadsheet!AI383,INDIRECT(Spreadsheet!$D$2)),0)))</f>
        <v>1</v>
      </c>
      <c r="BM383" s="5" t="b">
        <f t="array" aca="1" ref="BM383" ca="1">IF(ISBLANK(Spreadsheet!AJ383),TRUE,ISNUMBER(MATCH(TRUE,EXACT(Spreadsheet!AJ383,INDIRECT(Spreadsheet!BJ383)),0)))</f>
        <v>1</v>
      </c>
      <c r="BN383" s="5" t="b">
        <f t="array" ref="BN383">IF(ISBLANK(Spreadsheet!AK383),TRUE,ISNUMBER(MATCH(TRUE,EXACT(Spreadsheet!AK383,DentalPlans),0)))</f>
        <v>1</v>
      </c>
      <c r="BO383" s="5" t="b">
        <f t="array" aca="1" ref="BO383" ca="1">IF(ISBLANK(Spreadsheet!AL383),TRUE,ISNUMBER(MATCH(TRUE,EXACT(Spreadsheet!AL383,INDIRECT(Spreadsheet!BK383)),0)))</f>
        <v>1</v>
      </c>
      <c r="BP383" s="5" t="b">
        <f t="array" ref="BP383">IF(ISBLANK(Spreadsheet!AM383),TRUE,ISNUMBER(MATCH(TRUE,EXACT(Spreadsheet!AM383,VisionPlans),0)))</f>
        <v>1</v>
      </c>
      <c r="BQ383" s="5" t="b">
        <f t="array" aca="1" ref="BQ383" ca="1">IF(ISBLANK(Spreadsheet!AN383),TRUE,ISNUMBER(MATCH(TRUE,EXACT(Spreadsheet!AN383,INDIRECT(Spreadsheet!BL383)),0)))</f>
        <v>1</v>
      </c>
      <c r="BR383" s="5" t="b">
        <f t="array" ref="BR383">IF(ISBLANK(Spreadsheet!AO383),TRUE,ISNUMBER(MATCH(TRUE,EXACT(Spreadsheet!AO383,LifeBenefitClasses),0)))</f>
        <v>1</v>
      </c>
      <c r="BS383" s="5" t="b">
        <f>IF(OR(ISBLANK(Spreadsheet!AO383), Spreadsheet!AO383="Waive"),IF(ISBLANK(Spreadsheet!AP383),TRUE,FALSE),IF(OR(AND(NOT(ISBLANK(Spreadsheet!AO383)),ISBLANK(Spreadsheet!AP383)),NOT(ISNUMBER(VALUE(Spreadsheet!AP383)))),FALSE,IF(OR(AND(Spreadsheet!AP383&lt;6,MOD(Spreadsheet!AP383*10,5)=0), MOD(Spreadsheet!AP383,5000)=0),TRUE,FALSE)))</f>
        <v>1</v>
      </c>
      <c r="BT383" s="5" t="b">
        <f t="array" ref="BT383">IF(ISBLANK(Spreadsheet!AQ383),TRUE,ISNUMBER(MATCH(TRUE,EXACT(Spreadsheet!AQ383,EnrollWaive),0)))</f>
        <v>1</v>
      </c>
      <c r="BU383" s="5" t="b">
        <f t="array" ref="BU383">IF(ISBLANK(Spreadsheet!AR383),TRUE,ISNUMBER(MATCH(TRUE,EXACT(Spreadsheet!AR383,LifeBenefitClasses),0)))</f>
        <v>1</v>
      </c>
      <c r="BV383" s="5" t="b">
        <f>IF(OR(ISBLANK(Spreadsheet!AR383), Spreadsheet!AR383="Waive"),IF(ISBLANK(Spreadsheet!AS383),TRUE,FALSE),IF(OR(AND(NOT(ISBLANK(Spreadsheet!AR383)),ISBLANK(Spreadsheet!AS383)),NOT(ISNUMBER(VALUE(Spreadsheet!AS383)))),FALSE,IF(OR(AND(Spreadsheet!AS383&lt;6,MOD(Spreadsheet!AS383*10,5)=0), MOD(Spreadsheet!AS383,10000)=0),TRUE,FALSE)))</f>
        <v>1</v>
      </c>
      <c r="BW383" s="5" t="b">
        <f t="array" ref="BW383">IF(ISBLANK(Spreadsheet!AT383),TRUE,ISNUMBER(MATCH(TRUE,EXACT(Spreadsheet!AT383,LifeBenefitClasses),0)))</f>
        <v>1</v>
      </c>
      <c r="BX383" s="5" t="b">
        <f>IF(OR(ISBLANK(Spreadsheet!AT383), Spreadsheet!AT383="Waive"),IF(ISBLANK(Spreadsheet!AU383),TRUE,FALSE),IF(OR(AND(NOT(ISBLANK(Spreadsheet!AT383)),ISBLANK(Spreadsheet!AU383)),NOT(ISNUMBER(VALUE(Spreadsheet!AU383)))),FALSE,IF(AND(NOT(OR(ISBLANK(Spreadsheet!AT383),Spreadsheet!AT383="Waive")),NOT(OR(ISBLANK(Spreadsheet!AR383),Spreadsheet!AR383="Waive")),MOD(Spreadsheet!AU383,5000)=0, Spreadsheet!AU383&lt;=(Spreadsheet!AS383*0.5)),TRUE,FALSE)))</f>
        <v>1</v>
      </c>
      <c r="BY383" s="5" t="b">
        <f t="array" ref="BY383">IF(ISBLANK(Spreadsheet!AV383),TRUE,ISNUMBER(MATCH(TRUE,EXACT(Spreadsheet!AV383,EnrollWaive),0)))</f>
        <v>1</v>
      </c>
      <c r="BZ383" s="5" t="b">
        <f t="array" ref="BZ383">IF(ISBLANK(Spreadsheet!AW383),TRUE,ISNUMBER(MATCH(TRUE,EXACT(Spreadsheet!AW383,LifeBenefitClasses),0)))</f>
        <v>1</v>
      </c>
      <c r="CA383" s="5" t="b">
        <f t="array" ref="CA383">IF(ISBLANK(Spreadsheet!AX383),TRUE,ISNUMBER(MATCH(TRUE,EXACT(Spreadsheet!AX383,LifeBenefitClasses),0)))</f>
        <v>1</v>
      </c>
      <c r="CB383" s="5" t="b">
        <f t="array" ref="CB383">IF(ISBLANK(Spreadsheet!AY383),TRUE,ISNUMBER(MATCH(TRUE,EXACT(Spreadsheet!AY383,LifeBenefitClasses),0)))</f>
        <v>1</v>
      </c>
      <c r="CC383" s="5" t="b">
        <f t="array" ref="CC383">IF(ISBLANK(Spreadsheet!AZ383),TRUE,ISNUMBER(MATCH(TRUE,EXACT(Spreadsheet!AZ383,LifeBenefitClasses),0)))</f>
        <v>1</v>
      </c>
      <c r="CD383" s="5" t="b">
        <f t="array" ref="CD383">IF(ISBLANK(Spreadsheet!BA383),TRUE,ISNUMBER(MATCH(TRUE,EXACT(Spreadsheet!BA383,LifeBenefitClasses),0)))</f>
        <v>1</v>
      </c>
      <c r="CE383" s="5" t="b">
        <f>IF(OR(ISBLANK(Spreadsheet!BA383), Spreadsheet!BA383="Waive"),IF(ISBLANK(Spreadsheet!BB383),TRUE,FALSE),IF(OR(AND(NOT(ISBLANK(Spreadsheet!BA383)),ISBLANK(Spreadsheet!BB383)),NOT(ISNUMBER(VALUE(Spreadsheet!BB383))),ISBLANK(Spreadsheet!BC383),NOT(ISNUMBER(VALUE(Spreadsheet!BC383)))),FALSE,IF(AND(Spreadsheet!BB383&gt;=50000,Spreadsheet!BB383&lt;=250000,MOD(Spreadsheet!BB383,10000)=0,Spreadsheet!BB383&lt;=(10*Spreadsheet!BC383)),TRUE,FALSE)))</f>
        <v>1</v>
      </c>
      <c r="CF383" s="5" t="b">
        <f>IF(NOT(ISBLANK(Spreadsheet!BC383)),AND(ISNUMBER(VALUE(Spreadsheet!BC383)),Spreadsheet!BC383&gt;0),AND(OR(ISBLANK(Spreadsheet!AO383),Spreadsheet!AO383="Waive",AND(NOT(OR(ISBLANK(Spreadsheet!AO383),Spreadsheet!AO383="Waive")),Spreadsheet!AP383&gt;=6)),OR(ISBLANK(Spreadsheet!AR383),AND(NOT(OR(ISBLANK(Spreadsheet!AR383),Spreadsheet!AR383="Waive")),Spreadsheet!AS383&gt;=6)),OR(ISBLANK(Spreadsheet!AW383)),OR(ISBLANK(Spreadsheet!AX383)),OR(ISBLANK(Spreadsheet!AY383)),OR(ISBLANK(Spreadsheet!AZ383)),OR(ISBLANK(Spreadsheet!BA383),Spreadsheet!BA383="Waive")))</f>
        <v>1</v>
      </c>
      <c r="CG383" s="5" t="b">
        <f t="shared" ca="1" si="29"/>
        <v>1</v>
      </c>
    </row>
    <row r="384" spans="8:85" x14ac:dyDescent="0.3">
      <c r="H384" s="5">
        <f t="shared" ca="1" si="26"/>
        <v>2</v>
      </c>
      <c r="I384" s="5" t="str">
        <f t="shared" ca="1" si="27"/>
        <v/>
      </c>
      <c r="J384" s="5" t="str">
        <f>IF(AND(NOT(ISBLANK(Spreadsheet!C384)),ISBLANK(Spreadsheet!D384)),Spreadsheet!F384&amp;" "&amp;Spreadsheet!H384,"")</f>
        <v/>
      </c>
      <c r="K384" s="5">
        <f>IF(AND(NOT(ISBLANK(Spreadsheet!C384)),ISBLANK(Spreadsheet!D384)),COUNTIFS(Spreadsheet!E385:E$786,"=Child",Spreadsheet!C385:C$786, "="&amp;Spreadsheet!C384) + COUNTIFS(Spreadsheet!E385:E$786,"=Step-child",Spreadsheet!C385:C$786, "="&amp;Spreadsheet!C384),0)</f>
        <v>0</v>
      </c>
      <c r="L384" s="5">
        <f>IF(NOT(ISBLANK(J384)),COUNTIFS(Spreadsheet!E385:E$786,"=Wife",Spreadsheet!C385:C$786, "="&amp;Spreadsheet!C384) + COUNTIFS(Spreadsheet!E385:E$786,"=Husband",Spreadsheet!C385:C$786, "="&amp;Spreadsheet!C384),0)</f>
        <v>0</v>
      </c>
      <c r="M384" s="5">
        <f>IF(NOT(ISBLANK(Spreadsheet!AJ384)),VLOOKUP(Spreadsheet!AJ384,'Drop Downs'!$P$2:$R$16,3,FALSE),0)</f>
        <v>0</v>
      </c>
      <c r="N384" s="5">
        <f>IF(NOT(ISBLANK(Spreadsheet!AJ384)), VLOOKUP(Spreadsheet!AJ384,'Drop Downs'!$P$2:$R$16,2,FALSE),0)</f>
        <v>0</v>
      </c>
      <c r="O384" s="5">
        <f>IF(NOT(ISBLANK(Spreadsheet!AL384)),VLOOKUP(Spreadsheet!AL384,'Drop Downs'!$P$2:$R$16,3,FALSE), 0)</f>
        <v>0</v>
      </c>
      <c r="P384" s="5">
        <f>IF(NOT(ISBLANK(Spreadsheet!AL384)),VLOOKUP(Spreadsheet!AL384,'Drop Downs'!$P$2:$R$16,2,FALSE),0)</f>
        <v>0</v>
      </c>
      <c r="Q384" s="5">
        <f>IF(NOT(ISBLANK(Spreadsheet!AN384)),VLOOKUP(Spreadsheet!AN384,'Drop Downs'!$P$2:$R$16,3,FALSE),0)</f>
        <v>0</v>
      </c>
      <c r="R384" s="5">
        <f>IF(NOT(ISBLANK(Spreadsheet!AN384)),VLOOKUP(Spreadsheet!AN384,'Drop Downs'!$P$2:$R$16,2,FALSE),0)</f>
        <v>0</v>
      </c>
      <c r="S384" s="5" t="str">
        <f>IF(OR(M384&gt;K384,N384&gt;L384,O384&gt;K384, Q384&gt;K384,N384&gt;L384, P384&gt;L384, R384&gt;L384),"Member currently has a coverage election over what he/she needs.  Please add more dependents or adjust the coverage election.","")&amp;(IF(AND(NOT(ISBLANK(Spreadsheet!C384)),NOT(ISBLANK(Spreadsheet!D384)),ISBLANK(Spreadsheet!E384)),"Dependent lacks a relationship to member.Please select one from the drop-down.",""))</f>
        <v/>
      </c>
      <c r="T384" s="5" t="b">
        <f t="shared" si="28"/>
        <v>1</v>
      </c>
      <c r="U384" s="5" t="b">
        <f>OR(ISBLANK(Spreadsheet!C384),IF(NOT(ISBLANK(Spreadsheet!D384)),NOT(ISBLANK(Spreadsheet!E384)),TRUE))</f>
        <v>1</v>
      </c>
      <c r="V384" s="5" t="b">
        <f>OR(ISBLANK(Spreadsheet!C384), NOT(ISBLANK(Spreadsheet!I384)))</f>
        <v>1</v>
      </c>
      <c r="W384" s="5" t="b">
        <f>OR(ISBLANK(Spreadsheet!D384),NOT(ISBLANK(Spreadsheet!C384)))</f>
        <v>1</v>
      </c>
      <c r="X384" s="155" t="str">
        <f>REPT("0",MIN(FIND({1,2,3,4,5,6,7,8,9},Spreadsheet!C384&amp;"123456789"))-1)&amp;IF(ISBLANK(Spreadsheet!C384),"",SUMPRODUCT(MID(0&amp;Spreadsheet!C384,LARGE(INDEX(ISNUMBER(--MID(Spreadsheet!C384,ROW($1:$225),1))*
 ROW($1:$225),0),ROW($1:$225))+1,1)*10^ROW($1:$225)/10))</f>
        <v/>
      </c>
      <c r="Y384" s="5" t="b">
        <f>IF(NOT(ISBLANK(Spreadsheet!C384)),IF(AND(ISNUMBER(VALUE(Spreadsheet!C384)), LEN(Spreadsheet!C384)=9),TRUE,FALSE),TRUE)</f>
        <v>1</v>
      </c>
      <c r="Z384" s="155" t="str">
        <f>REPT("0",MIN(FIND({1,2,3,4,5,6,7,8,9},Spreadsheet!D384&amp;"123456789"))-1)&amp;IF(ISBLANK(Spreadsheet!D384),"",SUMPRODUCT(MID(0&amp;Spreadsheet!D384,LARGE(INDEX(ISNUMBER(--MID(Spreadsheet!D384,ROW($1:$225),1))*
 ROW($1:$225),0),ROW($1:$225))+1,1)*10^ROW($1:$225)/10))</f>
        <v/>
      </c>
      <c r="AA384" s="5" t="b">
        <f>IF(AND(NOT(ISBLANK(Spreadsheet!D384)),NOT(ISBLANK(Spreadsheet!C384))),IF(AND(ISNUMBER(VALUE(Spreadsheet!D384)), LEN(Spreadsheet!D384)=9),TRUE,FALSE),IF(AND(NOT(ISBLANK(Spreadsheet!D384)),ISBLANK(Spreadsheet!C384)),FALSE,TRUE))</f>
        <v>1</v>
      </c>
      <c r="AB384" s="5" t="b">
        <f>OR(ISBLANK(Spreadsheet!Y384),IF(NOT(ISBLANK(Spreadsheet!Y384)),LEN(Spreadsheet!Y384)=10,ISNUMBER(VALUE(Spreadsheet!Y384))))</f>
        <v>1</v>
      </c>
      <c r="AC384" s="5" t="b">
        <f>OR(ISBLANK(Spreadsheet!AI384), AND(NOT(ISBLANK(Spreadsheet!AJ384)), NOT(ISNUMBER(SEARCH("Waive",Spreadsheet!AJ384)))))</f>
        <v>1</v>
      </c>
      <c r="AD384" s="5" t="b">
        <f>OR(ISBLANK(Spreadsheet!AK384), AND(NOT(ISBLANK(Spreadsheet!AL384)), NOT(ISNUMBER(SEARCH("Waive",Spreadsheet!AL384)))))</f>
        <v>1</v>
      </c>
      <c r="AE384" s="5" t="b">
        <f>OR(ISBLANK(Spreadsheet!AM384), AND(NOT(ISBLANK(Spreadsheet!AN384)), NOT(ISNUMBER(SEARCH("Waive", Spreadsheet!AN384)))))</f>
        <v>1</v>
      </c>
      <c r="AF384" s="5" t="b">
        <f>OR(ISBLANK(Spreadsheet!C384), NOT(ISBLANK(Spreadsheet!D384)),NOT(ISBLANK(Spreadsheet!L384)))</f>
        <v>1</v>
      </c>
      <c r="AG384" s="5" t="b">
        <f>IF(AND(NOT(ISBLANK(Spreadsheet!C384)), NOT(ISBLANK(Spreadsheet!D384)),Spreadsheet!C384&lt;&gt;Spreadsheet!D384),IF(ISERROR(VLOOKUP(Spreadsheet!C384, Spreadsheet!$C$6:'Spreadsheet'!$C383,1,FALSE)), FALSE, TRUE),TRUE)</f>
        <v>1</v>
      </c>
      <c r="AH384" s="5" t="b">
        <f>Spreadsheet!$B$2=Spreadsheet!AD384</f>
        <v>1</v>
      </c>
      <c r="AI384" s="5" t="b">
        <f>IF(ISBLANK(Spreadsheet!G384),TRUE,IF(OR(LEN(Spreadsheet!G384)&gt;1,ISNUMBER(VALUE(Spreadsheet!G384))),FALSE,TRUE))</f>
        <v>1</v>
      </c>
      <c r="AJ384" s="5" t="b">
        <f>OR(ISBLANK(Spreadsheet!C384), NOT(ISBLANK(Spreadsheet!B384)), NOT(ISBLANK(Spreadsheet!D384)))</f>
        <v>1</v>
      </c>
      <c r="AK384" s="5" t="b">
        <f t="array" ref="AK384">IF(OR(AND(ISBLANK(Spreadsheet!E384),ISBLANK(Spreadsheet!D384),NOT(ISBLANK(Spreadsheet!C384))),AND(ISBLANK(Spreadsheet!E384),ISBLANK(Spreadsheet!D384),ISBLANK(Spreadsheet!C384))),TRUE,ISNUMBER(MATCH(TRUE,EXACT(Spreadsheet!E384,Relationships),0)))</f>
        <v>1</v>
      </c>
      <c r="AL384" s="5" t="b">
        <f>IF(NOT(ISBLANK(Spreadsheet!C384)),IF(OR(ISBLANK(Spreadsheet!F384),LEN(Spreadsheet!F384)&gt;40),FALSE,TRUE),TRUE)</f>
        <v>1</v>
      </c>
      <c r="AM384" s="5" t="b">
        <f>IF(NOT(ISBLANK(Spreadsheet!C384)),IF(OR(ISBLANK(Spreadsheet!H384),LEN(Spreadsheet!H384)&gt;40),FALSE,TRUE),TRUE)</f>
        <v>1</v>
      </c>
      <c r="AN384" s="5" t="b">
        <f t="array" ref="AN384">IF(ISBLANK(Spreadsheet!I384),TRUE,ISNUMBER(MATCH(TRUE,EXACT(Spreadsheet!I384,GenderValues),0)))</f>
        <v>1</v>
      </c>
      <c r="AO384" s="5" t="b">
        <f ca="1">IF(ISERROR(DATEVALUE(TEXT(Spreadsheet!J384,"mm/dd/yyyy")) &gt; TODAY()),IF(AND(ISBLANK(Spreadsheet!J384),ISBLANK(Spreadsheet!C384)),TRUE,FALSE),IF(DATEVALUE(TEXT(Spreadsheet!J384,"mm/dd/yyyy")) &gt; TODAY(),FALSE,TRUE))</f>
        <v>1</v>
      </c>
      <c r="AP384" s="5" t="b">
        <f>OR(ISBLANK(Spreadsheet!K384),LEN(Spreadsheet!K384)&lt;=100)</f>
        <v>1</v>
      </c>
      <c r="AQ384" s="5" t="b">
        <f t="array" ref="AQ384">IF(OR(AND(ISBLANK(Spreadsheet!L384),ISBLANK(Spreadsheet!C384)),AND(NOT(ISBLANK(Spreadsheet!C384)),NOT(ISBLANK(Spreadsheet!D384)))),TRUE,ISNUMBER(MATCH(TRUE,EXACT(Spreadsheet!L384,MaritalStatus),0)))</f>
        <v>1</v>
      </c>
      <c r="AR384" s="5" t="b">
        <f ca="1">IF(ISERROR(DATEVALUE(TEXT(Spreadsheet!M384,"mm/dd/yyyy")) &gt; TODAY()),IF(ISBLANK(Spreadsheet!M384),TRUE,FALSE),IF(DATEVALUE(TEXT(Spreadsheet!M384,"mm/dd/yyyy")) &gt; TODAY(),FALSE,TRUE))</f>
        <v>1</v>
      </c>
      <c r="AS384" s="5" t="b">
        <f>OR(ISBLANK(Spreadsheet!N384),LEN(Spreadsheet!N384)&lt;=100)</f>
        <v>1</v>
      </c>
      <c r="AT384" s="5" t="b">
        <f>OR(ISBLANK(Spreadsheet!O384),UPPER(Spreadsheet!O384)="YES")</f>
        <v>1</v>
      </c>
      <c r="AU384" s="5" t="b">
        <f>OR(ISBLANK(Spreadsheet!P384),UPPER(Spreadsheet!P384)="YES")</f>
        <v>1</v>
      </c>
      <c r="AV384" s="5" t="b">
        <f t="array" ref="AV384">IF(ISBLANK(Spreadsheet!Q384),TRUE,ISNUMBER(MATCH(TRUE,EXACT(Spreadsheet!Q384,OnGroupsPriorIns),0)))</f>
        <v>1</v>
      </c>
      <c r="AW384" s="5" t="b">
        <f>OR(ISBLANK(Spreadsheet!R384),UPPER(Spreadsheet!R384)="YES")</f>
        <v>1</v>
      </c>
      <c r="AX384" s="5" t="b">
        <f>OR(ISBLANK(Spreadsheet!S384),UPPER(Spreadsheet!S384)="YES")</f>
        <v>1</v>
      </c>
      <c r="AY384" s="5" t="b">
        <f>OR(AND(ISBLANK(Spreadsheet!C384),LEN(Spreadsheet!T384)=0),AND(NOT(ISBLANK(Spreadsheet!C384)),LEN(Spreadsheet!T384)&gt;0,LEN(Spreadsheet!T384)&lt;=50))</f>
        <v>1</v>
      </c>
      <c r="AZ384" s="5" t="b">
        <f>OR(LEN(Spreadsheet!U384)=0,AND(LEN(Spreadsheet!U384)&gt;0,LEN(Spreadsheet!U384)&lt;=50))</f>
        <v>1</v>
      </c>
      <c r="BA384" s="5" t="b">
        <f>OR(AND(ISBLANK(Spreadsheet!C384),LEN(Spreadsheet!V384)=0),AND(NOT(ISBLANK(Spreadsheet!C384)),LEN(Spreadsheet!V384)&gt;0,LEN(Spreadsheet!V384)&lt;=50))</f>
        <v>1</v>
      </c>
      <c r="BB384" s="5" t="b">
        <f t="array" ref="BB384">IF(AND(ISBLANK(Spreadsheet!C384),LEN(Spreadsheet!W384)=0),TRUE,ISNUMBER(MATCH(TRUE,EXACT(Spreadsheet!W384,States),0)))</f>
        <v>1</v>
      </c>
      <c r="BC384" s="5" t="b">
        <f>OR(AND(ISBLANK(Spreadsheet!C384),LEN(Spreadsheet!X384)=0),AND(NOT(ISBLANK(Spreadsheet!C384)),LEN(Spreadsheet!X384)&gt;0,LEN(Spreadsheet!X384)=5,ISNUMBER(VALUE(Spreadsheet!X384))))</f>
        <v>1</v>
      </c>
      <c r="BD384" s="5" t="b">
        <f>OR(ISBLANK(Spreadsheet!Z384),LEN(Spreadsheet!Z384)&lt;=50)</f>
        <v>1</v>
      </c>
      <c r="BE384" s="5" t="b">
        <f>ISBLANK(Spreadsheet!AA384)</f>
        <v>1</v>
      </c>
      <c r="BF384" s="5" t="b">
        <f>ISBLANK(Spreadsheet!AB384)</f>
        <v>1</v>
      </c>
      <c r="BG384" s="5" t="b">
        <f>IF(ISERROR(DATEVALUE(TEXT(Spreadsheet!AC384,"mm/dd/yyyy")) &gt; DATEVALUE(TEXT(Spreadsheet!J384,"mm/dd/yyyy"))),IF(OR(AND(ISBLANK(Spreadsheet!AC384),ISBLANK(Spreadsheet!C384)),AND(NOT(ISBLANK(Spreadsheet!C384)),ISBLANK(Spreadsheet!AC384),NOT(ISBLANK(Spreadsheet!D384)))),TRUE,FALSE),IF(DATEVALUE(TEXT(Spreadsheet!AC384,"mm/dd/yyyy")) &gt; DATEVALUE(TEXT(Spreadsheet!J384,"mm/dd/yyyy")),TRUE,FALSE))</f>
        <v>1</v>
      </c>
      <c r="BH384" s="5" t="b">
        <f>OR(AND(ISBLANK(Spreadsheet!C384),ISBLANK(Spreadsheet!AE384)),AND(NOT(ISBLANK(Spreadsheet!C384)),NOT(ISBLANK(Spreadsheet!D384)),ISBLANK(Spreadsheet!AE384)),AND(NOT(ISBLANK(Spreadsheet!C384)),ISBLANK(Spreadsheet!D384),NOT(ISBLANK(Spreadsheet!AE384)),LEN(Spreadsheet!AE384)&lt;=100))</f>
        <v>1</v>
      </c>
      <c r="BI384" s="5" t="b">
        <f t="array" ref="BI384">IF(ISBLANK(Spreadsheet!AF384),TRUE,ISNUMBER(MATCH(TRUE,EXACT(Spreadsheet!AF384,CobraShortReasons),0)))</f>
        <v>1</v>
      </c>
      <c r="BJ384" s="5" t="b">
        <f ca="1">IF(ISERROR(DATEVALUE(TEXT(Spreadsheet!AG384,"mm/dd/yyyy")) &gt; TODAY()),IF(ISBLANK(Spreadsheet!AG384),TRUE,FALSE),IF(DATEVALUE(TEXT(Spreadsheet!AG384,"mm/dd/yyyy")) &gt; TODAY(),FALSE,TRUE))</f>
        <v>1</v>
      </c>
      <c r="BK384" s="5" t="b">
        <f>OR(ISBLANK(Spreadsheet!AH384),LEN(Spreadsheet!AH384)&lt;=25)</f>
        <v>1</v>
      </c>
      <c r="BL384" s="5" t="b">
        <f t="array" aca="1" ref="BL384" ca="1">IF(ISBLANK(Spreadsheet!AI384),TRUE,ISNUMBER(MATCH(TRUE,EXACT(Spreadsheet!AI384,INDIRECT(Spreadsheet!$D$2)),0)))</f>
        <v>1</v>
      </c>
      <c r="BM384" s="5" t="b">
        <f t="array" aca="1" ref="BM384" ca="1">IF(ISBLANK(Spreadsheet!AJ384),TRUE,ISNUMBER(MATCH(TRUE,EXACT(Spreadsheet!AJ384,INDIRECT(Spreadsheet!BJ384)),0)))</f>
        <v>1</v>
      </c>
      <c r="BN384" s="5" t="b">
        <f t="array" ref="BN384">IF(ISBLANK(Spreadsheet!AK384),TRUE,ISNUMBER(MATCH(TRUE,EXACT(Spreadsheet!AK384,DentalPlans),0)))</f>
        <v>1</v>
      </c>
      <c r="BO384" s="5" t="b">
        <f t="array" aca="1" ref="BO384" ca="1">IF(ISBLANK(Spreadsheet!AL384),TRUE,ISNUMBER(MATCH(TRUE,EXACT(Spreadsheet!AL384,INDIRECT(Spreadsheet!BK384)),0)))</f>
        <v>1</v>
      </c>
      <c r="BP384" s="5" t="b">
        <f t="array" ref="BP384">IF(ISBLANK(Spreadsheet!AM384),TRUE,ISNUMBER(MATCH(TRUE,EXACT(Spreadsheet!AM384,VisionPlans),0)))</f>
        <v>1</v>
      </c>
      <c r="BQ384" s="5" t="b">
        <f t="array" aca="1" ref="BQ384" ca="1">IF(ISBLANK(Spreadsheet!AN384),TRUE,ISNUMBER(MATCH(TRUE,EXACT(Spreadsheet!AN384,INDIRECT(Spreadsheet!BL384)),0)))</f>
        <v>1</v>
      </c>
      <c r="BR384" s="5" t="b">
        <f t="array" ref="BR384">IF(ISBLANK(Spreadsheet!AO384),TRUE,ISNUMBER(MATCH(TRUE,EXACT(Spreadsheet!AO384,LifeBenefitClasses),0)))</f>
        <v>1</v>
      </c>
      <c r="BS384" s="5" t="b">
        <f>IF(OR(ISBLANK(Spreadsheet!AO384), Spreadsheet!AO384="Waive"),IF(ISBLANK(Spreadsheet!AP384),TRUE,FALSE),IF(OR(AND(NOT(ISBLANK(Spreadsheet!AO384)),ISBLANK(Spreadsheet!AP384)),NOT(ISNUMBER(VALUE(Spreadsheet!AP384)))),FALSE,IF(OR(AND(Spreadsheet!AP384&lt;6,MOD(Spreadsheet!AP384*10,5)=0), MOD(Spreadsheet!AP384,5000)=0),TRUE,FALSE)))</f>
        <v>1</v>
      </c>
      <c r="BT384" s="5" t="b">
        <f t="array" ref="BT384">IF(ISBLANK(Spreadsheet!AQ384),TRUE,ISNUMBER(MATCH(TRUE,EXACT(Spreadsheet!AQ384,EnrollWaive),0)))</f>
        <v>1</v>
      </c>
      <c r="BU384" s="5" t="b">
        <f t="array" ref="BU384">IF(ISBLANK(Spreadsheet!AR384),TRUE,ISNUMBER(MATCH(TRUE,EXACT(Spreadsheet!AR384,LifeBenefitClasses),0)))</f>
        <v>1</v>
      </c>
      <c r="BV384" s="5" t="b">
        <f>IF(OR(ISBLANK(Spreadsheet!AR384), Spreadsheet!AR384="Waive"),IF(ISBLANK(Spreadsheet!AS384),TRUE,FALSE),IF(OR(AND(NOT(ISBLANK(Spreadsheet!AR384)),ISBLANK(Spreadsheet!AS384)),NOT(ISNUMBER(VALUE(Spreadsheet!AS384)))),FALSE,IF(OR(AND(Spreadsheet!AS384&lt;6,MOD(Spreadsheet!AS384*10,5)=0), MOD(Spreadsheet!AS384,10000)=0),TRUE,FALSE)))</f>
        <v>1</v>
      </c>
      <c r="BW384" s="5" t="b">
        <f t="array" ref="BW384">IF(ISBLANK(Spreadsheet!AT384),TRUE,ISNUMBER(MATCH(TRUE,EXACT(Spreadsheet!AT384,LifeBenefitClasses),0)))</f>
        <v>1</v>
      </c>
      <c r="BX384" s="5" t="b">
        <f>IF(OR(ISBLANK(Spreadsheet!AT384), Spreadsheet!AT384="Waive"),IF(ISBLANK(Spreadsheet!AU384),TRUE,FALSE),IF(OR(AND(NOT(ISBLANK(Spreadsheet!AT384)),ISBLANK(Spreadsheet!AU384)),NOT(ISNUMBER(VALUE(Spreadsheet!AU384)))),FALSE,IF(AND(NOT(OR(ISBLANK(Spreadsheet!AT384),Spreadsheet!AT384="Waive")),NOT(OR(ISBLANK(Spreadsheet!AR384),Spreadsheet!AR384="Waive")),MOD(Spreadsheet!AU384,5000)=0, Spreadsheet!AU384&lt;=(Spreadsheet!AS384*0.5)),TRUE,FALSE)))</f>
        <v>1</v>
      </c>
      <c r="BY384" s="5" t="b">
        <f t="array" ref="BY384">IF(ISBLANK(Spreadsheet!AV384),TRUE,ISNUMBER(MATCH(TRUE,EXACT(Spreadsheet!AV384,EnrollWaive),0)))</f>
        <v>1</v>
      </c>
      <c r="BZ384" s="5" t="b">
        <f t="array" ref="BZ384">IF(ISBLANK(Spreadsheet!AW384),TRUE,ISNUMBER(MATCH(TRUE,EXACT(Spreadsheet!AW384,LifeBenefitClasses),0)))</f>
        <v>1</v>
      </c>
      <c r="CA384" s="5" t="b">
        <f t="array" ref="CA384">IF(ISBLANK(Spreadsheet!AX384),TRUE,ISNUMBER(MATCH(TRUE,EXACT(Spreadsheet!AX384,LifeBenefitClasses),0)))</f>
        <v>1</v>
      </c>
      <c r="CB384" s="5" t="b">
        <f t="array" ref="CB384">IF(ISBLANK(Spreadsheet!AY384),TRUE,ISNUMBER(MATCH(TRUE,EXACT(Spreadsheet!AY384,LifeBenefitClasses),0)))</f>
        <v>1</v>
      </c>
      <c r="CC384" s="5" t="b">
        <f t="array" ref="CC384">IF(ISBLANK(Spreadsheet!AZ384),TRUE,ISNUMBER(MATCH(TRUE,EXACT(Spreadsheet!AZ384,LifeBenefitClasses),0)))</f>
        <v>1</v>
      </c>
      <c r="CD384" s="5" t="b">
        <f t="array" ref="CD384">IF(ISBLANK(Spreadsheet!BA384),TRUE,ISNUMBER(MATCH(TRUE,EXACT(Spreadsheet!BA384,LifeBenefitClasses),0)))</f>
        <v>1</v>
      </c>
      <c r="CE384" s="5" t="b">
        <f>IF(OR(ISBLANK(Spreadsheet!BA384), Spreadsheet!BA384="Waive"),IF(ISBLANK(Spreadsheet!BB384),TRUE,FALSE),IF(OR(AND(NOT(ISBLANK(Spreadsheet!BA384)),ISBLANK(Spreadsheet!BB384)),NOT(ISNUMBER(VALUE(Spreadsheet!BB384))),ISBLANK(Spreadsheet!BC384),NOT(ISNUMBER(VALUE(Spreadsheet!BC384)))),FALSE,IF(AND(Spreadsheet!BB384&gt;=50000,Spreadsheet!BB384&lt;=250000,MOD(Spreadsheet!BB384,10000)=0,Spreadsheet!BB384&lt;=(10*Spreadsheet!BC384)),TRUE,FALSE)))</f>
        <v>1</v>
      </c>
      <c r="CF384" s="5" t="b">
        <f>IF(NOT(ISBLANK(Spreadsheet!BC384)),AND(ISNUMBER(VALUE(Spreadsheet!BC384)),Spreadsheet!BC384&gt;0),AND(OR(ISBLANK(Spreadsheet!AO384),Spreadsheet!AO384="Waive",AND(NOT(OR(ISBLANK(Spreadsheet!AO384),Spreadsheet!AO384="Waive")),Spreadsheet!AP384&gt;=6)),OR(ISBLANK(Spreadsheet!AR384),AND(NOT(OR(ISBLANK(Spreadsheet!AR384),Spreadsheet!AR384="Waive")),Spreadsheet!AS384&gt;=6)),OR(ISBLANK(Spreadsheet!AW384)),OR(ISBLANK(Spreadsheet!AX384)),OR(ISBLANK(Spreadsheet!AY384)),OR(ISBLANK(Spreadsheet!AZ384)),OR(ISBLANK(Spreadsheet!BA384),Spreadsheet!BA384="Waive")))</f>
        <v>1</v>
      </c>
      <c r="CG384" s="5" t="b">
        <f t="shared" ca="1" si="29"/>
        <v>1</v>
      </c>
    </row>
    <row r="385" spans="8:85" x14ac:dyDescent="0.3">
      <c r="H385" s="5">
        <f t="shared" ca="1" si="26"/>
        <v>2</v>
      </c>
      <c r="I385" s="5" t="str">
        <f t="shared" ca="1" si="27"/>
        <v/>
      </c>
      <c r="J385" s="5" t="str">
        <f>IF(AND(NOT(ISBLANK(Spreadsheet!C385)),ISBLANK(Spreadsheet!D385)),Spreadsheet!F385&amp;" "&amp;Spreadsheet!H385,"")</f>
        <v/>
      </c>
      <c r="K385" s="5">
        <f>IF(AND(NOT(ISBLANK(Spreadsheet!C385)),ISBLANK(Spreadsheet!D385)),COUNTIFS(Spreadsheet!E386:E$786,"=Child",Spreadsheet!C386:C$786, "="&amp;Spreadsheet!C385) + COUNTIFS(Spreadsheet!E386:E$786,"=Step-child",Spreadsheet!C386:C$786, "="&amp;Spreadsheet!C385),0)</f>
        <v>0</v>
      </c>
      <c r="L385" s="5">
        <f>IF(NOT(ISBLANK(J385)),COUNTIFS(Spreadsheet!E386:E$786,"=Wife",Spreadsheet!C386:C$786, "="&amp;Spreadsheet!C385) + COUNTIFS(Spreadsheet!E386:E$786,"=Husband",Spreadsheet!C386:C$786, "="&amp;Spreadsheet!C385),0)</f>
        <v>0</v>
      </c>
      <c r="M385" s="5">
        <f>IF(NOT(ISBLANK(Spreadsheet!AJ385)),VLOOKUP(Spreadsheet!AJ385,'Drop Downs'!$P$2:$R$16,3,FALSE),0)</f>
        <v>0</v>
      </c>
      <c r="N385" s="5">
        <f>IF(NOT(ISBLANK(Spreadsheet!AJ385)), VLOOKUP(Spreadsheet!AJ385,'Drop Downs'!$P$2:$R$16,2,FALSE),0)</f>
        <v>0</v>
      </c>
      <c r="O385" s="5">
        <f>IF(NOT(ISBLANK(Spreadsheet!AL385)),VLOOKUP(Spreadsheet!AL385,'Drop Downs'!$P$2:$R$16,3,FALSE), 0)</f>
        <v>0</v>
      </c>
      <c r="P385" s="5">
        <f>IF(NOT(ISBLANK(Spreadsheet!AL385)),VLOOKUP(Spreadsheet!AL385,'Drop Downs'!$P$2:$R$16,2,FALSE),0)</f>
        <v>0</v>
      </c>
      <c r="Q385" s="5">
        <f>IF(NOT(ISBLANK(Spreadsheet!AN385)),VLOOKUP(Spreadsheet!AN385,'Drop Downs'!$P$2:$R$16,3,FALSE),0)</f>
        <v>0</v>
      </c>
      <c r="R385" s="5">
        <f>IF(NOT(ISBLANK(Spreadsheet!AN385)),VLOOKUP(Spreadsheet!AN385,'Drop Downs'!$P$2:$R$16,2,FALSE),0)</f>
        <v>0</v>
      </c>
      <c r="S385" s="5" t="str">
        <f>IF(OR(M385&gt;K385,N385&gt;L385,O385&gt;K385, Q385&gt;K385,N385&gt;L385, P385&gt;L385, R385&gt;L385),"Member currently has a coverage election over what he/she needs.  Please add more dependents or adjust the coverage election.","")&amp;(IF(AND(NOT(ISBLANK(Spreadsheet!C385)),NOT(ISBLANK(Spreadsheet!D385)),ISBLANK(Spreadsheet!E385)),"Dependent lacks a relationship to member.Please select one from the drop-down.",""))</f>
        <v/>
      </c>
      <c r="T385" s="5" t="b">
        <f t="shared" si="28"/>
        <v>1</v>
      </c>
      <c r="U385" s="5" t="b">
        <f>OR(ISBLANK(Spreadsheet!C385),IF(NOT(ISBLANK(Spreadsheet!D385)),NOT(ISBLANK(Spreadsheet!E385)),TRUE))</f>
        <v>1</v>
      </c>
      <c r="V385" s="5" t="b">
        <f>OR(ISBLANK(Spreadsheet!C385), NOT(ISBLANK(Spreadsheet!I385)))</f>
        <v>1</v>
      </c>
      <c r="W385" s="5" t="b">
        <f>OR(ISBLANK(Spreadsheet!D385),NOT(ISBLANK(Spreadsheet!C385)))</f>
        <v>1</v>
      </c>
      <c r="X385" s="155" t="str">
        <f>REPT("0",MIN(FIND({1,2,3,4,5,6,7,8,9},Spreadsheet!C385&amp;"123456789"))-1)&amp;IF(ISBLANK(Spreadsheet!C385),"",SUMPRODUCT(MID(0&amp;Spreadsheet!C385,LARGE(INDEX(ISNUMBER(--MID(Spreadsheet!C385,ROW($1:$225),1))*
 ROW($1:$225),0),ROW($1:$225))+1,1)*10^ROW($1:$225)/10))</f>
        <v/>
      </c>
      <c r="Y385" s="5" t="b">
        <f>IF(NOT(ISBLANK(Spreadsheet!C385)),IF(AND(ISNUMBER(VALUE(Spreadsheet!C385)), LEN(Spreadsheet!C385)=9),TRUE,FALSE),TRUE)</f>
        <v>1</v>
      </c>
      <c r="Z385" s="155" t="str">
        <f>REPT("0",MIN(FIND({1,2,3,4,5,6,7,8,9},Spreadsheet!D385&amp;"123456789"))-1)&amp;IF(ISBLANK(Spreadsheet!D385),"",SUMPRODUCT(MID(0&amp;Spreadsheet!D385,LARGE(INDEX(ISNUMBER(--MID(Spreadsheet!D385,ROW($1:$225),1))*
 ROW($1:$225),0),ROW($1:$225))+1,1)*10^ROW($1:$225)/10))</f>
        <v/>
      </c>
      <c r="AA385" s="5" t="b">
        <f>IF(AND(NOT(ISBLANK(Spreadsheet!D385)),NOT(ISBLANK(Spreadsheet!C385))),IF(AND(ISNUMBER(VALUE(Spreadsheet!D385)), LEN(Spreadsheet!D385)=9),TRUE,FALSE),IF(AND(NOT(ISBLANK(Spreadsheet!D385)),ISBLANK(Spreadsheet!C385)),FALSE,TRUE))</f>
        <v>1</v>
      </c>
      <c r="AB385" s="5" t="b">
        <f>OR(ISBLANK(Spreadsheet!Y385),IF(NOT(ISBLANK(Spreadsheet!Y385)),LEN(Spreadsheet!Y385)=10,ISNUMBER(VALUE(Spreadsheet!Y385))))</f>
        <v>1</v>
      </c>
      <c r="AC385" s="5" t="b">
        <f>OR(ISBLANK(Spreadsheet!AI385), AND(NOT(ISBLANK(Spreadsheet!AJ385)), NOT(ISNUMBER(SEARCH("Waive",Spreadsheet!AJ385)))))</f>
        <v>1</v>
      </c>
      <c r="AD385" s="5" t="b">
        <f>OR(ISBLANK(Spreadsheet!AK385), AND(NOT(ISBLANK(Spreadsheet!AL385)), NOT(ISNUMBER(SEARCH("Waive",Spreadsheet!AL385)))))</f>
        <v>1</v>
      </c>
      <c r="AE385" s="5" t="b">
        <f>OR(ISBLANK(Spreadsheet!AM385), AND(NOT(ISBLANK(Spreadsheet!AN385)), NOT(ISNUMBER(SEARCH("Waive", Spreadsheet!AN385)))))</f>
        <v>1</v>
      </c>
      <c r="AF385" s="5" t="b">
        <f>OR(ISBLANK(Spreadsheet!C385), NOT(ISBLANK(Spreadsheet!D385)),NOT(ISBLANK(Spreadsheet!L385)))</f>
        <v>1</v>
      </c>
      <c r="AG385" s="5" t="b">
        <f>IF(AND(NOT(ISBLANK(Spreadsheet!C385)), NOT(ISBLANK(Spreadsheet!D385)),Spreadsheet!C385&lt;&gt;Spreadsheet!D385),IF(ISERROR(VLOOKUP(Spreadsheet!C385, Spreadsheet!$C$6:'Spreadsheet'!$C384,1,FALSE)), FALSE, TRUE),TRUE)</f>
        <v>1</v>
      </c>
      <c r="AH385" s="5" t="b">
        <f>Spreadsheet!$B$2=Spreadsheet!AD385</f>
        <v>1</v>
      </c>
      <c r="AI385" s="5" t="b">
        <f>IF(ISBLANK(Spreadsheet!G385),TRUE,IF(OR(LEN(Spreadsheet!G385)&gt;1,ISNUMBER(VALUE(Spreadsheet!G385))),FALSE,TRUE))</f>
        <v>1</v>
      </c>
      <c r="AJ385" s="5" t="b">
        <f>OR(ISBLANK(Spreadsheet!C385), NOT(ISBLANK(Spreadsheet!B385)), NOT(ISBLANK(Spreadsheet!D385)))</f>
        <v>1</v>
      </c>
      <c r="AK385" s="5" t="b">
        <f t="array" ref="AK385">IF(OR(AND(ISBLANK(Spreadsheet!E385),ISBLANK(Spreadsheet!D385),NOT(ISBLANK(Spreadsheet!C385))),AND(ISBLANK(Spreadsheet!E385),ISBLANK(Spreadsheet!D385),ISBLANK(Spreadsheet!C385))),TRUE,ISNUMBER(MATCH(TRUE,EXACT(Spreadsheet!E385,Relationships),0)))</f>
        <v>1</v>
      </c>
      <c r="AL385" s="5" t="b">
        <f>IF(NOT(ISBLANK(Spreadsheet!C385)),IF(OR(ISBLANK(Spreadsheet!F385),LEN(Spreadsheet!F385)&gt;40),FALSE,TRUE),TRUE)</f>
        <v>1</v>
      </c>
      <c r="AM385" s="5" t="b">
        <f>IF(NOT(ISBLANK(Spreadsheet!C385)),IF(OR(ISBLANK(Spreadsheet!H385),LEN(Spreadsheet!H385)&gt;40),FALSE,TRUE),TRUE)</f>
        <v>1</v>
      </c>
      <c r="AN385" s="5" t="b">
        <f t="array" ref="AN385">IF(ISBLANK(Spreadsheet!I385),TRUE,ISNUMBER(MATCH(TRUE,EXACT(Spreadsheet!I385,GenderValues),0)))</f>
        <v>1</v>
      </c>
      <c r="AO385" s="5" t="b">
        <f ca="1">IF(ISERROR(DATEVALUE(TEXT(Spreadsheet!J385,"mm/dd/yyyy")) &gt; TODAY()),IF(AND(ISBLANK(Spreadsheet!J385),ISBLANK(Spreadsheet!C385)),TRUE,FALSE),IF(DATEVALUE(TEXT(Spreadsheet!J385,"mm/dd/yyyy")) &gt; TODAY(),FALSE,TRUE))</f>
        <v>1</v>
      </c>
      <c r="AP385" s="5" t="b">
        <f>OR(ISBLANK(Spreadsheet!K385),LEN(Spreadsheet!K385)&lt;=100)</f>
        <v>1</v>
      </c>
      <c r="AQ385" s="5" t="b">
        <f t="array" ref="AQ385">IF(OR(AND(ISBLANK(Spreadsheet!L385),ISBLANK(Spreadsheet!C385)),AND(NOT(ISBLANK(Spreadsheet!C385)),NOT(ISBLANK(Spreadsheet!D385)))),TRUE,ISNUMBER(MATCH(TRUE,EXACT(Spreadsheet!L385,MaritalStatus),0)))</f>
        <v>1</v>
      </c>
      <c r="AR385" s="5" t="b">
        <f ca="1">IF(ISERROR(DATEVALUE(TEXT(Spreadsheet!M385,"mm/dd/yyyy")) &gt; TODAY()),IF(ISBLANK(Spreadsheet!M385),TRUE,FALSE),IF(DATEVALUE(TEXT(Spreadsheet!M385,"mm/dd/yyyy")) &gt; TODAY(),FALSE,TRUE))</f>
        <v>1</v>
      </c>
      <c r="AS385" s="5" t="b">
        <f>OR(ISBLANK(Spreadsheet!N385),LEN(Spreadsheet!N385)&lt;=100)</f>
        <v>1</v>
      </c>
      <c r="AT385" s="5" t="b">
        <f>OR(ISBLANK(Spreadsheet!O385),UPPER(Spreadsheet!O385)="YES")</f>
        <v>1</v>
      </c>
      <c r="AU385" s="5" t="b">
        <f>OR(ISBLANK(Spreadsheet!P385),UPPER(Spreadsheet!P385)="YES")</f>
        <v>1</v>
      </c>
      <c r="AV385" s="5" t="b">
        <f t="array" ref="AV385">IF(ISBLANK(Spreadsheet!Q385),TRUE,ISNUMBER(MATCH(TRUE,EXACT(Spreadsheet!Q385,OnGroupsPriorIns),0)))</f>
        <v>1</v>
      </c>
      <c r="AW385" s="5" t="b">
        <f>OR(ISBLANK(Spreadsheet!R385),UPPER(Spreadsheet!R385)="YES")</f>
        <v>1</v>
      </c>
      <c r="AX385" s="5" t="b">
        <f>OR(ISBLANK(Spreadsheet!S385),UPPER(Spreadsheet!S385)="YES")</f>
        <v>1</v>
      </c>
      <c r="AY385" s="5" t="b">
        <f>OR(AND(ISBLANK(Spreadsheet!C385),LEN(Spreadsheet!T385)=0),AND(NOT(ISBLANK(Spreadsheet!C385)),LEN(Spreadsheet!T385)&gt;0,LEN(Spreadsheet!T385)&lt;=50))</f>
        <v>1</v>
      </c>
      <c r="AZ385" s="5" t="b">
        <f>OR(LEN(Spreadsheet!U385)=0,AND(LEN(Spreadsheet!U385)&gt;0,LEN(Spreadsheet!U385)&lt;=50))</f>
        <v>1</v>
      </c>
      <c r="BA385" s="5" t="b">
        <f>OR(AND(ISBLANK(Spreadsheet!C385),LEN(Spreadsheet!V385)=0),AND(NOT(ISBLANK(Spreadsheet!C385)),LEN(Spreadsheet!V385)&gt;0,LEN(Spreadsheet!V385)&lt;=50))</f>
        <v>1</v>
      </c>
      <c r="BB385" s="5" t="b">
        <f t="array" ref="BB385">IF(AND(ISBLANK(Spreadsheet!C385),LEN(Spreadsheet!W385)=0),TRUE,ISNUMBER(MATCH(TRUE,EXACT(Spreadsheet!W385,States),0)))</f>
        <v>1</v>
      </c>
      <c r="BC385" s="5" t="b">
        <f>OR(AND(ISBLANK(Spreadsheet!C385),LEN(Spreadsheet!X385)=0),AND(NOT(ISBLANK(Spreadsheet!C385)),LEN(Spreadsheet!X385)&gt;0,LEN(Spreadsheet!X385)=5,ISNUMBER(VALUE(Spreadsheet!X385))))</f>
        <v>1</v>
      </c>
      <c r="BD385" s="5" t="b">
        <f>OR(ISBLANK(Spreadsheet!Z385),LEN(Spreadsheet!Z385)&lt;=50)</f>
        <v>1</v>
      </c>
      <c r="BE385" s="5" t="b">
        <f>ISBLANK(Spreadsheet!AA385)</f>
        <v>1</v>
      </c>
      <c r="BF385" s="5" t="b">
        <f>ISBLANK(Spreadsheet!AB385)</f>
        <v>1</v>
      </c>
      <c r="BG385" s="5" t="b">
        <f>IF(ISERROR(DATEVALUE(TEXT(Spreadsheet!AC385,"mm/dd/yyyy")) &gt; DATEVALUE(TEXT(Spreadsheet!J385,"mm/dd/yyyy"))),IF(OR(AND(ISBLANK(Spreadsheet!AC385),ISBLANK(Spreadsheet!C385)),AND(NOT(ISBLANK(Spreadsheet!C385)),ISBLANK(Spreadsheet!AC385),NOT(ISBLANK(Spreadsheet!D385)))),TRUE,FALSE),IF(DATEVALUE(TEXT(Spreadsheet!AC385,"mm/dd/yyyy")) &gt; DATEVALUE(TEXT(Spreadsheet!J385,"mm/dd/yyyy")),TRUE,FALSE))</f>
        <v>1</v>
      </c>
      <c r="BH385" s="5" t="b">
        <f>OR(AND(ISBLANK(Spreadsheet!C385),ISBLANK(Spreadsheet!AE385)),AND(NOT(ISBLANK(Spreadsheet!C385)),NOT(ISBLANK(Spreadsheet!D385)),ISBLANK(Spreadsheet!AE385)),AND(NOT(ISBLANK(Spreadsheet!C385)),ISBLANK(Spreadsheet!D385),NOT(ISBLANK(Spreadsheet!AE385)),LEN(Spreadsheet!AE385)&lt;=100))</f>
        <v>1</v>
      </c>
      <c r="BI385" s="5" t="b">
        <f t="array" ref="BI385">IF(ISBLANK(Spreadsheet!AF385),TRUE,ISNUMBER(MATCH(TRUE,EXACT(Spreadsheet!AF385,CobraShortReasons),0)))</f>
        <v>1</v>
      </c>
      <c r="BJ385" s="5" t="b">
        <f ca="1">IF(ISERROR(DATEVALUE(TEXT(Spreadsheet!AG385,"mm/dd/yyyy")) &gt; TODAY()),IF(ISBLANK(Spreadsheet!AG385),TRUE,FALSE),IF(DATEVALUE(TEXT(Spreadsheet!AG385,"mm/dd/yyyy")) &gt; TODAY(),FALSE,TRUE))</f>
        <v>1</v>
      </c>
      <c r="BK385" s="5" t="b">
        <f>OR(ISBLANK(Spreadsheet!AH385),LEN(Spreadsheet!AH385)&lt;=25)</f>
        <v>1</v>
      </c>
      <c r="BL385" s="5" t="b">
        <f t="array" aca="1" ref="BL385" ca="1">IF(ISBLANK(Spreadsheet!AI385),TRUE,ISNUMBER(MATCH(TRUE,EXACT(Spreadsheet!AI385,INDIRECT(Spreadsheet!$D$2)),0)))</f>
        <v>1</v>
      </c>
      <c r="BM385" s="5" t="b">
        <f t="array" aca="1" ref="BM385" ca="1">IF(ISBLANK(Spreadsheet!AJ385),TRUE,ISNUMBER(MATCH(TRUE,EXACT(Spreadsheet!AJ385,INDIRECT(Spreadsheet!BJ385)),0)))</f>
        <v>1</v>
      </c>
      <c r="BN385" s="5" t="b">
        <f t="array" ref="BN385">IF(ISBLANK(Spreadsheet!AK385),TRUE,ISNUMBER(MATCH(TRUE,EXACT(Spreadsheet!AK385,DentalPlans),0)))</f>
        <v>1</v>
      </c>
      <c r="BO385" s="5" t="b">
        <f t="array" aca="1" ref="BO385" ca="1">IF(ISBLANK(Spreadsheet!AL385),TRUE,ISNUMBER(MATCH(TRUE,EXACT(Spreadsheet!AL385,INDIRECT(Spreadsheet!BK385)),0)))</f>
        <v>1</v>
      </c>
      <c r="BP385" s="5" t="b">
        <f t="array" ref="BP385">IF(ISBLANK(Spreadsheet!AM385),TRUE,ISNUMBER(MATCH(TRUE,EXACT(Spreadsheet!AM385,VisionPlans),0)))</f>
        <v>1</v>
      </c>
      <c r="BQ385" s="5" t="b">
        <f t="array" aca="1" ref="BQ385" ca="1">IF(ISBLANK(Spreadsheet!AN385),TRUE,ISNUMBER(MATCH(TRUE,EXACT(Spreadsheet!AN385,INDIRECT(Spreadsheet!BL385)),0)))</f>
        <v>1</v>
      </c>
      <c r="BR385" s="5" t="b">
        <f t="array" ref="BR385">IF(ISBLANK(Spreadsheet!AO385),TRUE,ISNUMBER(MATCH(TRUE,EXACT(Spreadsheet!AO385,LifeBenefitClasses),0)))</f>
        <v>1</v>
      </c>
      <c r="BS385" s="5" t="b">
        <f>IF(OR(ISBLANK(Spreadsheet!AO385), Spreadsheet!AO385="Waive"),IF(ISBLANK(Spreadsheet!AP385),TRUE,FALSE),IF(OR(AND(NOT(ISBLANK(Spreadsheet!AO385)),ISBLANK(Spreadsheet!AP385)),NOT(ISNUMBER(VALUE(Spreadsheet!AP385)))),FALSE,IF(OR(AND(Spreadsheet!AP385&lt;6,MOD(Spreadsheet!AP385*10,5)=0), MOD(Spreadsheet!AP385,5000)=0),TRUE,FALSE)))</f>
        <v>1</v>
      </c>
      <c r="BT385" s="5" t="b">
        <f t="array" ref="BT385">IF(ISBLANK(Spreadsheet!AQ385),TRUE,ISNUMBER(MATCH(TRUE,EXACT(Spreadsheet!AQ385,EnrollWaive),0)))</f>
        <v>1</v>
      </c>
      <c r="BU385" s="5" t="b">
        <f t="array" ref="BU385">IF(ISBLANK(Spreadsheet!AR385),TRUE,ISNUMBER(MATCH(TRUE,EXACT(Spreadsheet!AR385,LifeBenefitClasses),0)))</f>
        <v>1</v>
      </c>
      <c r="BV385" s="5" t="b">
        <f>IF(OR(ISBLANK(Spreadsheet!AR385), Spreadsheet!AR385="Waive"),IF(ISBLANK(Spreadsheet!AS385),TRUE,FALSE),IF(OR(AND(NOT(ISBLANK(Spreadsheet!AR385)),ISBLANK(Spreadsheet!AS385)),NOT(ISNUMBER(VALUE(Spreadsheet!AS385)))),FALSE,IF(OR(AND(Spreadsheet!AS385&lt;6,MOD(Spreadsheet!AS385*10,5)=0), MOD(Spreadsheet!AS385,10000)=0),TRUE,FALSE)))</f>
        <v>1</v>
      </c>
      <c r="BW385" s="5" t="b">
        <f t="array" ref="BW385">IF(ISBLANK(Spreadsheet!AT385),TRUE,ISNUMBER(MATCH(TRUE,EXACT(Spreadsheet!AT385,LifeBenefitClasses),0)))</f>
        <v>1</v>
      </c>
      <c r="BX385" s="5" t="b">
        <f>IF(OR(ISBLANK(Spreadsheet!AT385), Spreadsheet!AT385="Waive"),IF(ISBLANK(Spreadsheet!AU385),TRUE,FALSE),IF(OR(AND(NOT(ISBLANK(Spreadsheet!AT385)),ISBLANK(Spreadsheet!AU385)),NOT(ISNUMBER(VALUE(Spreadsheet!AU385)))),FALSE,IF(AND(NOT(OR(ISBLANK(Spreadsheet!AT385),Spreadsheet!AT385="Waive")),NOT(OR(ISBLANK(Spreadsheet!AR385),Spreadsheet!AR385="Waive")),MOD(Spreadsheet!AU385,5000)=0, Spreadsheet!AU385&lt;=(Spreadsheet!AS385*0.5)),TRUE,FALSE)))</f>
        <v>1</v>
      </c>
      <c r="BY385" s="5" t="b">
        <f t="array" ref="BY385">IF(ISBLANK(Spreadsheet!AV385),TRUE,ISNUMBER(MATCH(TRUE,EXACT(Spreadsheet!AV385,EnrollWaive),0)))</f>
        <v>1</v>
      </c>
      <c r="BZ385" s="5" t="b">
        <f t="array" ref="BZ385">IF(ISBLANK(Spreadsheet!AW385),TRUE,ISNUMBER(MATCH(TRUE,EXACT(Spreadsheet!AW385,LifeBenefitClasses),0)))</f>
        <v>1</v>
      </c>
      <c r="CA385" s="5" t="b">
        <f t="array" ref="CA385">IF(ISBLANK(Spreadsheet!AX385),TRUE,ISNUMBER(MATCH(TRUE,EXACT(Spreadsheet!AX385,LifeBenefitClasses),0)))</f>
        <v>1</v>
      </c>
      <c r="CB385" s="5" t="b">
        <f t="array" ref="CB385">IF(ISBLANK(Spreadsheet!AY385),TRUE,ISNUMBER(MATCH(TRUE,EXACT(Spreadsheet!AY385,LifeBenefitClasses),0)))</f>
        <v>1</v>
      </c>
      <c r="CC385" s="5" t="b">
        <f t="array" ref="CC385">IF(ISBLANK(Spreadsheet!AZ385),TRUE,ISNUMBER(MATCH(TRUE,EXACT(Spreadsheet!AZ385,LifeBenefitClasses),0)))</f>
        <v>1</v>
      </c>
      <c r="CD385" s="5" t="b">
        <f t="array" ref="CD385">IF(ISBLANK(Spreadsheet!BA385),TRUE,ISNUMBER(MATCH(TRUE,EXACT(Spreadsheet!BA385,LifeBenefitClasses),0)))</f>
        <v>1</v>
      </c>
      <c r="CE385" s="5" t="b">
        <f>IF(OR(ISBLANK(Spreadsheet!BA385), Spreadsheet!BA385="Waive"),IF(ISBLANK(Spreadsheet!BB385),TRUE,FALSE),IF(OR(AND(NOT(ISBLANK(Spreadsheet!BA385)),ISBLANK(Spreadsheet!BB385)),NOT(ISNUMBER(VALUE(Spreadsheet!BB385))),ISBLANK(Spreadsheet!BC385),NOT(ISNUMBER(VALUE(Spreadsheet!BC385)))),FALSE,IF(AND(Spreadsheet!BB385&gt;=50000,Spreadsheet!BB385&lt;=250000,MOD(Spreadsheet!BB385,10000)=0,Spreadsheet!BB385&lt;=(10*Spreadsheet!BC385)),TRUE,FALSE)))</f>
        <v>1</v>
      </c>
      <c r="CF385" s="5" t="b">
        <f>IF(NOT(ISBLANK(Spreadsheet!BC385)),AND(ISNUMBER(VALUE(Spreadsheet!BC385)),Spreadsheet!BC385&gt;0),AND(OR(ISBLANK(Spreadsheet!AO385),Spreadsheet!AO385="Waive",AND(NOT(OR(ISBLANK(Spreadsheet!AO385),Spreadsheet!AO385="Waive")),Spreadsheet!AP385&gt;=6)),OR(ISBLANK(Spreadsheet!AR385),AND(NOT(OR(ISBLANK(Spreadsheet!AR385),Spreadsheet!AR385="Waive")),Spreadsheet!AS385&gt;=6)),OR(ISBLANK(Spreadsheet!AW385)),OR(ISBLANK(Spreadsheet!AX385)),OR(ISBLANK(Spreadsheet!AY385)),OR(ISBLANK(Spreadsheet!AZ385)),OR(ISBLANK(Spreadsheet!BA385),Spreadsheet!BA385="Waive")))</f>
        <v>1</v>
      </c>
      <c r="CG385" s="5" t="b">
        <f t="shared" ca="1" si="29"/>
        <v>1</v>
      </c>
    </row>
    <row r="386" spans="8:85" x14ac:dyDescent="0.3">
      <c r="H386" s="5">
        <f t="shared" ca="1" si="26"/>
        <v>2</v>
      </c>
      <c r="I386" s="5" t="str">
        <f t="shared" ca="1" si="27"/>
        <v/>
      </c>
      <c r="J386" s="5" t="str">
        <f>IF(AND(NOT(ISBLANK(Spreadsheet!C386)),ISBLANK(Spreadsheet!D386)),Spreadsheet!F386&amp;" "&amp;Spreadsheet!H386,"")</f>
        <v/>
      </c>
      <c r="K386" s="5">
        <f>IF(AND(NOT(ISBLANK(Spreadsheet!C386)),ISBLANK(Spreadsheet!D386)),COUNTIFS(Spreadsheet!E387:E$786,"=Child",Spreadsheet!C387:C$786, "="&amp;Spreadsheet!C386) + COUNTIFS(Spreadsheet!E387:E$786,"=Step-child",Spreadsheet!C387:C$786, "="&amp;Spreadsheet!C386),0)</f>
        <v>0</v>
      </c>
      <c r="L386" s="5">
        <f>IF(NOT(ISBLANK(J386)),COUNTIFS(Spreadsheet!E387:E$786,"=Wife",Spreadsheet!C387:C$786, "="&amp;Spreadsheet!C386) + COUNTIFS(Spreadsheet!E387:E$786,"=Husband",Spreadsheet!C387:C$786, "="&amp;Spreadsheet!C386),0)</f>
        <v>0</v>
      </c>
      <c r="M386" s="5">
        <f>IF(NOT(ISBLANK(Spreadsheet!AJ386)),VLOOKUP(Spreadsheet!AJ386,'Drop Downs'!$P$2:$R$16,3,FALSE),0)</f>
        <v>0</v>
      </c>
      <c r="N386" s="5">
        <f>IF(NOT(ISBLANK(Spreadsheet!AJ386)), VLOOKUP(Spreadsheet!AJ386,'Drop Downs'!$P$2:$R$16,2,FALSE),0)</f>
        <v>0</v>
      </c>
      <c r="O386" s="5">
        <f>IF(NOT(ISBLANK(Spreadsheet!AL386)),VLOOKUP(Spreadsheet!AL386,'Drop Downs'!$P$2:$R$16,3,FALSE), 0)</f>
        <v>0</v>
      </c>
      <c r="P386" s="5">
        <f>IF(NOT(ISBLANK(Spreadsheet!AL386)),VLOOKUP(Spreadsheet!AL386,'Drop Downs'!$P$2:$R$16,2,FALSE),0)</f>
        <v>0</v>
      </c>
      <c r="Q386" s="5">
        <f>IF(NOT(ISBLANK(Spreadsheet!AN386)),VLOOKUP(Spreadsheet!AN386,'Drop Downs'!$P$2:$R$16,3,FALSE),0)</f>
        <v>0</v>
      </c>
      <c r="R386" s="5">
        <f>IF(NOT(ISBLANK(Spreadsheet!AN386)),VLOOKUP(Spreadsheet!AN386,'Drop Downs'!$P$2:$R$16,2,FALSE),0)</f>
        <v>0</v>
      </c>
      <c r="S386" s="5" t="str">
        <f>IF(OR(M386&gt;K386,N386&gt;L386,O386&gt;K386, Q386&gt;K386,N386&gt;L386, P386&gt;L386, R386&gt;L386),"Member currently has a coverage election over what he/she needs.  Please add more dependents or adjust the coverage election.","")&amp;(IF(AND(NOT(ISBLANK(Spreadsheet!C386)),NOT(ISBLANK(Spreadsheet!D386)),ISBLANK(Spreadsheet!E386)),"Dependent lacks a relationship to member.Please select one from the drop-down.",""))</f>
        <v/>
      </c>
      <c r="T386" s="5" t="b">
        <f t="shared" si="28"/>
        <v>1</v>
      </c>
      <c r="U386" s="5" t="b">
        <f>OR(ISBLANK(Spreadsheet!C386),IF(NOT(ISBLANK(Spreadsheet!D386)),NOT(ISBLANK(Spreadsheet!E386)),TRUE))</f>
        <v>1</v>
      </c>
      <c r="V386" s="5" t="b">
        <f>OR(ISBLANK(Spreadsheet!C386), NOT(ISBLANK(Spreadsheet!I386)))</f>
        <v>1</v>
      </c>
      <c r="W386" s="5" t="b">
        <f>OR(ISBLANK(Spreadsheet!D386),NOT(ISBLANK(Spreadsheet!C386)))</f>
        <v>1</v>
      </c>
      <c r="X386" s="155" t="str">
        <f>REPT("0",MIN(FIND({1,2,3,4,5,6,7,8,9},Spreadsheet!C386&amp;"123456789"))-1)&amp;IF(ISBLANK(Spreadsheet!C386),"",SUMPRODUCT(MID(0&amp;Spreadsheet!C386,LARGE(INDEX(ISNUMBER(--MID(Spreadsheet!C386,ROW($1:$225),1))*
 ROW($1:$225),0),ROW($1:$225))+1,1)*10^ROW($1:$225)/10))</f>
        <v/>
      </c>
      <c r="Y386" s="5" t="b">
        <f>IF(NOT(ISBLANK(Spreadsheet!C386)),IF(AND(ISNUMBER(VALUE(Spreadsheet!C386)), LEN(Spreadsheet!C386)=9),TRUE,FALSE),TRUE)</f>
        <v>1</v>
      </c>
      <c r="Z386" s="155" t="str">
        <f>REPT("0",MIN(FIND({1,2,3,4,5,6,7,8,9},Spreadsheet!D386&amp;"123456789"))-1)&amp;IF(ISBLANK(Spreadsheet!D386),"",SUMPRODUCT(MID(0&amp;Spreadsheet!D386,LARGE(INDEX(ISNUMBER(--MID(Spreadsheet!D386,ROW($1:$225),1))*
 ROW($1:$225),0),ROW($1:$225))+1,1)*10^ROW($1:$225)/10))</f>
        <v/>
      </c>
      <c r="AA386" s="5" t="b">
        <f>IF(AND(NOT(ISBLANK(Spreadsheet!D386)),NOT(ISBLANK(Spreadsheet!C386))),IF(AND(ISNUMBER(VALUE(Spreadsheet!D386)), LEN(Spreadsheet!D386)=9),TRUE,FALSE),IF(AND(NOT(ISBLANK(Spreadsheet!D386)),ISBLANK(Spreadsheet!C386)),FALSE,TRUE))</f>
        <v>1</v>
      </c>
      <c r="AB386" s="5" t="b">
        <f>OR(ISBLANK(Spreadsheet!Y386),IF(NOT(ISBLANK(Spreadsheet!Y386)),LEN(Spreadsheet!Y386)=10,ISNUMBER(VALUE(Spreadsheet!Y386))))</f>
        <v>1</v>
      </c>
      <c r="AC386" s="5" t="b">
        <f>OR(ISBLANK(Spreadsheet!AI386), AND(NOT(ISBLANK(Spreadsheet!AJ386)), NOT(ISNUMBER(SEARCH("Waive",Spreadsheet!AJ386)))))</f>
        <v>1</v>
      </c>
      <c r="AD386" s="5" t="b">
        <f>OR(ISBLANK(Spreadsheet!AK386), AND(NOT(ISBLANK(Spreadsheet!AL386)), NOT(ISNUMBER(SEARCH("Waive",Spreadsheet!AL386)))))</f>
        <v>1</v>
      </c>
      <c r="AE386" s="5" t="b">
        <f>OR(ISBLANK(Spreadsheet!AM386), AND(NOT(ISBLANK(Spreadsheet!AN386)), NOT(ISNUMBER(SEARCH("Waive", Spreadsheet!AN386)))))</f>
        <v>1</v>
      </c>
      <c r="AF386" s="5" t="b">
        <f>OR(ISBLANK(Spreadsheet!C386), NOT(ISBLANK(Spreadsheet!D386)),NOT(ISBLANK(Spreadsheet!L386)))</f>
        <v>1</v>
      </c>
      <c r="AG386" s="5" t="b">
        <f>IF(AND(NOT(ISBLANK(Spreadsheet!C386)), NOT(ISBLANK(Spreadsheet!D386)),Spreadsheet!C386&lt;&gt;Spreadsheet!D386),IF(ISERROR(VLOOKUP(Spreadsheet!C386, Spreadsheet!$C$6:'Spreadsheet'!$C385,1,FALSE)), FALSE, TRUE),TRUE)</f>
        <v>1</v>
      </c>
      <c r="AH386" s="5" t="b">
        <f>Spreadsheet!$B$2=Spreadsheet!AD386</f>
        <v>1</v>
      </c>
      <c r="AI386" s="5" t="b">
        <f>IF(ISBLANK(Spreadsheet!G386),TRUE,IF(OR(LEN(Spreadsheet!G386)&gt;1,ISNUMBER(VALUE(Spreadsheet!G386))),FALSE,TRUE))</f>
        <v>1</v>
      </c>
      <c r="AJ386" s="5" t="b">
        <f>OR(ISBLANK(Spreadsheet!C386), NOT(ISBLANK(Spreadsheet!B386)), NOT(ISBLANK(Spreadsheet!D386)))</f>
        <v>1</v>
      </c>
      <c r="AK386" s="5" t="b">
        <f t="array" ref="AK386">IF(OR(AND(ISBLANK(Spreadsheet!E386),ISBLANK(Spreadsheet!D386),NOT(ISBLANK(Spreadsheet!C386))),AND(ISBLANK(Spreadsheet!E386),ISBLANK(Spreadsheet!D386),ISBLANK(Spreadsheet!C386))),TRUE,ISNUMBER(MATCH(TRUE,EXACT(Spreadsheet!E386,Relationships),0)))</f>
        <v>1</v>
      </c>
      <c r="AL386" s="5" t="b">
        <f>IF(NOT(ISBLANK(Spreadsheet!C386)),IF(OR(ISBLANK(Spreadsheet!F386),LEN(Spreadsheet!F386)&gt;40),FALSE,TRUE),TRUE)</f>
        <v>1</v>
      </c>
      <c r="AM386" s="5" t="b">
        <f>IF(NOT(ISBLANK(Spreadsheet!C386)),IF(OR(ISBLANK(Spreadsheet!H386),LEN(Spreadsheet!H386)&gt;40),FALSE,TRUE),TRUE)</f>
        <v>1</v>
      </c>
      <c r="AN386" s="5" t="b">
        <f t="array" ref="AN386">IF(ISBLANK(Spreadsheet!I386),TRUE,ISNUMBER(MATCH(TRUE,EXACT(Spreadsheet!I386,GenderValues),0)))</f>
        <v>1</v>
      </c>
      <c r="AO386" s="5" t="b">
        <f ca="1">IF(ISERROR(DATEVALUE(TEXT(Spreadsheet!J386,"mm/dd/yyyy")) &gt; TODAY()),IF(AND(ISBLANK(Spreadsheet!J386),ISBLANK(Spreadsheet!C386)),TRUE,FALSE),IF(DATEVALUE(TEXT(Spreadsheet!J386,"mm/dd/yyyy")) &gt; TODAY(),FALSE,TRUE))</f>
        <v>1</v>
      </c>
      <c r="AP386" s="5" t="b">
        <f>OR(ISBLANK(Spreadsheet!K386),LEN(Spreadsheet!K386)&lt;=100)</f>
        <v>1</v>
      </c>
      <c r="AQ386" s="5" t="b">
        <f t="array" ref="AQ386">IF(OR(AND(ISBLANK(Spreadsheet!L386),ISBLANK(Spreadsheet!C386)),AND(NOT(ISBLANK(Spreadsheet!C386)),NOT(ISBLANK(Spreadsheet!D386)))),TRUE,ISNUMBER(MATCH(TRUE,EXACT(Spreadsheet!L386,MaritalStatus),0)))</f>
        <v>1</v>
      </c>
      <c r="AR386" s="5" t="b">
        <f ca="1">IF(ISERROR(DATEVALUE(TEXT(Spreadsheet!M386,"mm/dd/yyyy")) &gt; TODAY()),IF(ISBLANK(Spreadsheet!M386),TRUE,FALSE),IF(DATEVALUE(TEXT(Spreadsheet!M386,"mm/dd/yyyy")) &gt; TODAY(),FALSE,TRUE))</f>
        <v>1</v>
      </c>
      <c r="AS386" s="5" t="b">
        <f>OR(ISBLANK(Spreadsheet!N386),LEN(Spreadsheet!N386)&lt;=100)</f>
        <v>1</v>
      </c>
      <c r="AT386" s="5" t="b">
        <f>OR(ISBLANK(Spreadsheet!O386),UPPER(Spreadsheet!O386)="YES")</f>
        <v>1</v>
      </c>
      <c r="AU386" s="5" t="b">
        <f>OR(ISBLANK(Spreadsheet!P386),UPPER(Spreadsheet!P386)="YES")</f>
        <v>1</v>
      </c>
      <c r="AV386" s="5" t="b">
        <f t="array" ref="AV386">IF(ISBLANK(Spreadsheet!Q386),TRUE,ISNUMBER(MATCH(TRUE,EXACT(Spreadsheet!Q386,OnGroupsPriorIns),0)))</f>
        <v>1</v>
      </c>
      <c r="AW386" s="5" t="b">
        <f>OR(ISBLANK(Spreadsheet!R386),UPPER(Spreadsheet!R386)="YES")</f>
        <v>1</v>
      </c>
      <c r="AX386" s="5" t="b">
        <f>OR(ISBLANK(Spreadsheet!S386),UPPER(Spreadsheet!S386)="YES")</f>
        <v>1</v>
      </c>
      <c r="AY386" s="5" t="b">
        <f>OR(AND(ISBLANK(Spreadsheet!C386),LEN(Spreadsheet!T386)=0),AND(NOT(ISBLANK(Spreadsheet!C386)),LEN(Spreadsheet!T386)&gt;0,LEN(Spreadsheet!T386)&lt;=50))</f>
        <v>1</v>
      </c>
      <c r="AZ386" s="5" t="b">
        <f>OR(LEN(Spreadsheet!U386)=0,AND(LEN(Spreadsheet!U386)&gt;0,LEN(Spreadsheet!U386)&lt;=50))</f>
        <v>1</v>
      </c>
      <c r="BA386" s="5" t="b">
        <f>OR(AND(ISBLANK(Spreadsheet!C386),LEN(Spreadsheet!V386)=0),AND(NOT(ISBLANK(Spreadsheet!C386)),LEN(Spreadsheet!V386)&gt;0,LEN(Spreadsheet!V386)&lt;=50))</f>
        <v>1</v>
      </c>
      <c r="BB386" s="5" t="b">
        <f t="array" ref="BB386">IF(AND(ISBLANK(Spreadsheet!C386),LEN(Spreadsheet!W386)=0),TRUE,ISNUMBER(MATCH(TRUE,EXACT(Spreadsheet!W386,States),0)))</f>
        <v>1</v>
      </c>
      <c r="BC386" s="5" t="b">
        <f>OR(AND(ISBLANK(Spreadsheet!C386),LEN(Spreadsheet!X386)=0),AND(NOT(ISBLANK(Spreadsheet!C386)),LEN(Spreadsheet!X386)&gt;0,LEN(Spreadsheet!X386)=5,ISNUMBER(VALUE(Spreadsheet!X386))))</f>
        <v>1</v>
      </c>
      <c r="BD386" s="5" t="b">
        <f>OR(ISBLANK(Spreadsheet!Z386),LEN(Spreadsheet!Z386)&lt;=50)</f>
        <v>1</v>
      </c>
      <c r="BE386" s="5" t="b">
        <f>ISBLANK(Spreadsheet!AA386)</f>
        <v>1</v>
      </c>
      <c r="BF386" s="5" t="b">
        <f>ISBLANK(Spreadsheet!AB386)</f>
        <v>1</v>
      </c>
      <c r="BG386" s="5" t="b">
        <f>IF(ISERROR(DATEVALUE(TEXT(Spreadsheet!AC386,"mm/dd/yyyy")) &gt; DATEVALUE(TEXT(Spreadsheet!J386,"mm/dd/yyyy"))),IF(OR(AND(ISBLANK(Spreadsheet!AC386),ISBLANK(Spreadsheet!C386)),AND(NOT(ISBLANK(Spreadsheet!C386)),ISBLANK(Spreadsheet!AC386),NOT(ISBLANK(Spreadsheet!D386)))),TRUE,FALSE),IF(DATEVALUE(TEXT(Spreadsheet!AC386,"mm/dd/yyyy")) &gt; DATEVALUE(TEXT(Spreadsheet!J386,"mm/dd/yyyy")),TRUE,FALSE))</f>
        <v>1</v>
      </c>
      <c r="BH386" s="5" t="b">
        <f>OR(AND(ISBLANK(Spreadsheet!C386),ISBLANK(Spreadsheet!AE386)),AND(NOT(ISBLANK(Spreadsheet!C386)),NOT(ISBLANK(Spreadsheet!D386)),ISBLANK(Spreadsheet!AE386)),AND(NOT(ISBLANK(Spreadsheet!C386)),ISBLANK(Spreadsheet!D386),NOT(ISBLANK(Spreadsheet!AE386)),LEN(Spreadsheet!AE386)&lt;=100))</f>
        <v>1</v>
      </c>
      <c r="BI386" s="5" t="b">
        <f t="array" ref="BI386">IF(ISBLANK(Spreadsheet!AF386),TRUE,ISNUMBER(MATCH(TRUE,EXACT(Spreadsheet!AF386,CobraShortReasons),0)))</f>
        <v>1</v>
      </c>
      <c r="BJ386" s="5" t="b">
        <f ca="1">IF(ISERROR(DATEVALUE(TEXT(Spreadsheet!AG386,"mm/dd/yyyy")) &gt; TODAY()),IF(ISBLANK(Spreadsheet!AG386),TRUE,FALSE),IF(DATEVALUE(TEXT(Spreadsheet!AG386,"mm/dd/yyyy")) &gt; TODAY(),FALSE,TRUE))</f>
        <v>1</v>
      </c>
      <c r="BK386" s="5" t="b">
        <f>OR(ISBLANK(Spreadsheet!AH386),LEN(Spreadsheet!AH386)&lt;=25)</f>
        <v>1</v>
      </c>
      <c r="BL386" s="5" t="b">
        <f t="array" aca="1" ref="BL386" ca="1">IF(ISBLANK(Spreadsheet!AI386),TRUE,ISNUMBER(MATCH(TRUE,EXACT(Spreadsheet!AI386,INDIRECT(Spreadsheet!$D$2)),0)))</f>
        <v>1</v>
      </c>
      <c r="BM386" s="5" t="b">
        <f t="array" aca="1" ref="BM386" ca="1">IF(ISBLANK(Spreadsheet!AJ386),TRUE,ISNUMBER(MATCH(TRUE,EXACT(Spreadsheet!AJ386,INDIRECT(Spreadsheet!BJ386)),0)))</f>
        <v>1</v>
      </c>
      <c r="BN386" s="5" t="b">
        <f t="array" ref="BN386">IF(ISBLANK(Spreadsheet!AK386),TRUE,ISNUMBER(MATCH(TRUE,EXACT(Spreadsheet!AK386,DentalPlans),0)))</f>
        <v>1</v>
      </c>
      <c r="BO386" s="5" t="b">
        <f t="array" aca="1" ref="BO386" ca="1">IF(ISBLANK(Spreadsheet!AL386),TRUE,ISNUMBER(MATCH(TRUE,EXACT(Spreadsheet!AL386,INDIRECT(Spreadsheet!BK386)),0)))</f>
        <v>1</v>
      </c>
      <c r="BP386" s="5" t="b">
        <f t="array" ref="BP386">IF(ISBLANK(Spreadsheet!AM386),TRUE,ISNUMBER(MATCH(TRUE,EXACT(Spreadsheet!AM386,VisionPlans),0)))</f>
        <v>1</v>
      </c>
      <c r="BQ386" s="5" t="b">
        <f t="array" aca="1" ref="BQ386" ca="1">IF(ISBLANK(Spreadsheet!AN386),TRUE,ISNUMBER(MATCH(TRUE,EXACT(Spreadsheet!AN386,INDIRECT(Spreadsheet!BL386)),0)))</f>
        <v>1</v>
      </c>
      <c r="BR386" s="5" t="b">
        <f t="array" ref="BR386">IF(ISBLANK(Spreadsheet!AO386),TRUE,ISNUMBER(MATCH(TRUE,EXACT(Spreadsheet!AO386,LifeBenefitClasses),0)))</f>
        <v>1</v>
      </c>
      <c r="BS386" s="5" t="b">
        <f>IF(OR(ISBLANK(Spreadsheet!AO386), Spreadsheet!AO386="Waive"),IF(ISBLANK(Spreadsheet!AP386),TRUE,FALSE),IF(OR(AND(NOT(ISBLANK(Spreadsheet!AO386)),ISBLANK(Spreadsheet!AP386)),NOT(ISNUMBER(VALUE(Spreadsheet!AP386)))),FALSE,IF(OR(AND(Spreadsheet!AP386&lt;6,MOD(Spreadsheet!AP386*10,5)=0), MOD(Spreadsheet!AP386,5000)=0),TRUE,FALSE)))</f>
        <v>1</v>
      </c>
      <c r="BT386" s="5" t="b">
        <f t="array" ref="BT386">IF(ISBLANK(Spreadsheet!AQ386),TRUE,ISNUMBER(MATCH(TRUE,EXACT(Spreadsheet!AQ386,EnrollWaive),0)))</f>
        <v>1</v>
      </c>
      <c r="BU386" s="5" t="b">
        <f t="array" ref="BU386">IF(ISBLANK(Spreadsheet!AR386),TRUE,ISNUMBER(MATCH(TRUE,EXACT(Spreadsheet!AR386,LifeBenefitClasses),0)))</f>
        <v>1</v>
      </c>
      <c r="BV386" s="5" t="b">
        <f>IF(OR(ISBLANK(Spreadsheet!AR386), Spreadsheet!AR386="Waive"),IF(ISBLANK(Spreadsheet!AS386),TRUE,FALSE),IF(OR(AND(NOT(ISBLANK(Spreadsheet!AR386)),ISBLANK(Spreadsheet!AS386)),NOT(ISNUMBER(VALUE(Spreadsheet!AS386)))),FALSE,IF(OR(AND(Spreadsheet!AS386&lt;6,MOD(Spreadsheet!AS386*10,5)=0), MOD(Spreadsheet!AS386,10000)=0),TRUE,FALSE)))</f>
        <v>1</v>
      </c>
      <c r="BW386" s="5" t="b">
        <f t="array" ref="BW386">IF(ISBLANK(Spreadsheet!AT386),TRUE,ISNUMBER(MATCH(TRUE,EXACT(Spreadsheet!AT386,LifeBenefitClasses),0)))</f>
        <v>1</v>
      </c>
      <c r="BX386" s="5" t="b">
        <f>IF(OR(ISBLANK(Spreadsheet!AT386), Spreadsheet!AT386="Waive"),IF(ISBLANK(Spreadsheet!AU386),TRUE,FALSE),IF(OR(AND(NOT(ISBLANK(Spreadsheet!AT386)),ISBLANK(Spreadsheet!AU386)),NOT(ISNUMBER(VALUE(Spreadsheet!AU386)))),FALSE,IF(AND(NOT(OR(ISBLANK(Spreadsheet!AT386),Spreadsheet!AT386="Waive")),NOT(OR(ISBLANK(Spreadsheet!AR386),Spreadsheet!AR386="Waive")),MOD(Spreadsheet!AU386,5000)=0, Spreadsheet!AU386&lt;=(Spreadsheet!AS386*0.5)),TRUE,FALSE)))</f>
        <v>1</v>
      </c>
      <c r="BY386" s="5" t="b">
        <f t="array" ref="BY386">IF(ISBLANK(Spreadsheet!AV386),TRUE,ISNUMBER(MATCH(TRUE,EXACT(Spreadsheet!AV386,EnrollWaive),0)))</f>
        <v>1</v>
      </c>
      <c r="BZ386" s="5" t="b">
        <f t="array" ref="BZ386">IF(ISBLANK(Spreadsheet!AW386),TRUE,ISNUMBER(MATCH(TRUE,EXACT(Spreadsheet!AW386,LifeBenefitClasses),0)))</f>
        <v>1</v>
      </c>
      <c r="CA386" s="5" t="b">
        <f t="array" ref="CA386">IF(ISBLANK(Spreadsheet!AX386),TRUE,ISNUMBER(MATCH(TRUE,EXACT(Spreadsheet!AX386,LifeBenefitClasses),0)))</f>
        <v>1</v>
      </c>
      <c r="CB386" s="5" t="b">
        <f t="array" ref="CB386">IF(ISBLANK(Spreadsheet!AY386),TRUE,ISNUMBER(MATCH(TRUE,EXACT(Spreadsheet!AY386,LifeBenefitClasses),0)))</f>
        <v>1</v>
      </c>
      <c r="CC386" s="5" t="b">
        <f t="array" ref="CC386">IF(ISBLANK(Spreadsheet!AZ386),TRUE,ISNUMBER(MATCH(TRUE,EXACT(Spreadsheet!AZ386,LifeBenefitClasses),0)))</f>
        <v>1</v>
      </c>
      <c r="CD386" s="5" t="b">
        <f t="array" ref="CD386">IF(ISBLANK(Spreadsheet!BA386),TRUE,ISNUMBER(MATCH(TRUE,EXACT(Spreadsheet!BA386,LifeBenefitClasses),0)))</f>
        <v>1</v>
      </c>
      <c r="CE386" s="5" t="b">
        <f>IF(OR(ISBLANK(Spreadsheet!BA386), Spreadsheet!BA386="Waive"),IF(ISBLANK(Spreadsheet!BB386),TRUE,FALSE),IF(OR(AND(NOT(ISBLANK(Spreadsheet!BA386)),ISBLANK(Spreadsheet!BB386)),NOT(ISNUMBER(VALUE(Spreadsheet!BB386))),ISBLANK(Spreadsheet!BC386),NOT(ISNUMBER(VALUE(Spreadsheet!BC386)))),FALSE,IF(AND(Spreadsheet!BB386&gt;=50000,Spreadsheet!BB386&lt;=250000,MOD(Spreadsheet!BB386,10000)=0,Spreadsheet!BB386&lt;=(10*Spreadsheet!BC386)),TRUE,FALSE)))</f>
        <v>1</v>
      </c>
      <c r="CF386" s="5" t="b">
        <f>IF(NOT(ISBLANK(Spreadsheet!BC386)),AND(ISNUMBER(VALUE(Spreadsheet!BC386)),Spreadsheet!BC386&gt;0),AND(OR(ISBLANK(Spreadsheet!AO386),Spreadsheet!AO386="Waive",AND(NOT(OR(ISBLANK(Spreadsheet!AO386),Spreadsheet!AO386="Waive")),Spreadsheet!AP386&gt;=6)),OR(ISBLANK(Spreadsheet!AR386),AND(NOT(OR(ISBLANK(Spreadsheet!AR386),Spreadsheet!AR386="Waive")),Spreadsheet!AS386&gt;=6)),OR(ISBLANK(Spreadsheet!AW386)),OR(ISBLANK(Spreadsheet!AX386)),OR(ISBLANK(Spreadsheet!AY386)),OR(ISBLANK(Spreadsheet!AZ386)),OR(ISBLANK(Spreadsheet!BA386),Spreadsheet!BA386="Waive")))</f>
        <v>1</v>
      </c>
      <c r="CG386" s="5" t="b">
        <f t="shared" ca="1" si="29"/>
        <v>1</v>
      </c>
    </row>
    <row r="387" spans="8:85" x14ac:dyDescent="0.3">
      <c r="H387" s="5">
        <f t="shared" ca="1" si="26"/>
        <v>2</v>
      </c>
      <c r="I387" s="5" t="str">
        <f t="shared" ca="1" si="27"/>
        <v/>
      </c>
      <c r="J387" s="5" t="str">
        <f>IF(AND(NOT(ISBLANK(Spreadsheet!C387)),ISBLANK(Spreadsheet!D387)),Spreadsheet!F387&amp;" "&amp;Spreadsheet!H387,"")</f>
        <v/>
      </c>
      <c r="K387" s="5">
        <f>IF(AND(NOT(ISBLANK(Spreadsheet!C387)),ISBLANK(Spreadsheet!D387)),COUNTIFS(Spreadsheet!E388:E$786,"=Child",Spreadsheet!C388:C$786, "="&amp;Spreadsheet!C387) + COUNTIFS(Spreadsheet!E388:E$786,"=Step-child",Spreadsheet!C388:C$786, "="&amp;Spreadsheet!C387),0)</f>
        <v>0</v>
      </c>
      <c r="L387" s="5">
        <f>IF(NOT(ISBLANK(J387)),COUNTIFS(Spreadsheet!E388:E$786,"=Wife",Spreadsheet!C388:C$786, "="&amp;Spreadsheet!C387) + COUNTIFS(Spreadsheet!E388:E$786,"=Husband",Spreadsheet!C388:C$786, "="&amp;Spreadsheet!C387),0)</f>
        <v>0</v>
      </c>
      <c r="M387" s="5">
        <f>IF(NOT(ISBLANK(Spreadsheet!AJ387)),VLOOKUP(Spreadsheet!AJ387,'Drop Downs'!$P$2:$R$16,3,FALSE),0)</f>
        <v>0</v>
      </c>
      <c r="N387" s="5">
        <f>IF(NOT(ISBLANK(Spreadsheet!AJ387)), VLOOKUP(Spreadsheet!AJ387,'Drop Downs'!$P$2:$R$16,2,FALSE),0)</f>
        <v>0</v>
      </c>
      <c r="O387" s="5">
        <f>IF(NOT(ISBLANK(Spreadsheet!AL387)),VLOOKUP(Spreadsheet!AL387,'Drop Downs'!$P$2:$R$16,3,FALSE), 0)</f>
        <v>0</v>
      </c>
      <c r="P387" s="5">
        <f>IF(NOT(ISBLANK(Spreadsheet!AL387)),VLOOKUP(Spreadsheet!AL387,'Drop Downs'!$P$2:$R$16,2,FALSE),0)</f>
        <v>0</v>
      </c>
      <c r="Q387" s="5">
        <f>IF(NOT(ISBLANK(Spreadsheet!AN387)),VLOOKUP(Spreadsheet!AN387,'Drop Downs'!$P$2:$R$16,3,FALSE),0)</f>
        <v>0</v>
      </c>
      <c r="R387" s="5">
        <f>IF(NOT(ISBLANK(Spreadsheet!AN387)),VLOOKUP(Spreadsheet!AN387,'Drop Downs'!$P$2:$R$16,2,FALSE),0)</f>
        <v>0</v>
      </c>
      <c r="S387" s="5" t="str">
        <f>IF(OR(M387&gt;K387,N387&gt;L387,O387&gt;K387, Q387&gt;K387,N387&gt;L387, P387&gt;L387, R387&gt;L387),"Member currently has a coverage election over what he/she needs.  Please add more dependents or adjust the coverage election.","")&amp;(IF(AND(NOT(ISBLANK(Spreadsheet!C387)),NOT(ISBLANK(Spreadsheet!D387)),ISBLANK(Spreadsheet!E387)),"Dependent lacks a relationship to member.Please select one from the drop-down.",""))</f>
        <v/>
      </c>
      <c r="T387" s="5" t="b">
        <f t="shared" si="28"/>
        <v>1</v>
      </c>
      <c r="U387" s="5" t="b">
        <f>OR(ISBLANK(Spreadsheet!C387),IF(NOT(ISBLANK(Spreadsheet!D387)),NOT(ISBLANK(Spreadsheet!E387)),TRUE))</f>
        <v>1</v>
      </c>
      <c r="V387" s="5" t="b">
        <f>OR(ISBLANK(Spreadsheet!C387), NOT(ISBLANK(Spreadsheet!I387)))</f>
        <v>1</v>
      </c>
      <c r="W387" s="5" t="b">
        <f>OR(ISBLANK(Spreadsheet!D387),NOT(ISBLANK(Spreadsheet!C387)))</f>
        <v>1</v>
      </c>
      <c r="X387" s="155" t="str">
        <f>REPT("0",MIN(FIND({1,2,3,4,5,6,7,8,9},Spreadsheet!C387&amp;"123456789"))-1)&amp;IF(ISBLANK(Spreadsheet!C387),"",SUMPRODUCT(MID(0&amp;Spreadsheet!C387,LARGE(INDEX(ISNUMBER(--MID(Spreadsheet!C387,ROW($1:$225),1))*
 ROW($1:$225),0),ROW($1:$225))+1,1)*10^ROW($1:$225)/10))</f>
        <v/>
      </c>
      <c r="Y387" s="5" t="b">
        <f>IF(NOT(ISBLANK(Spreadsheet!C387)),IF(AND(ISNUMBER(VALUE(Spreadsheet!C387)), LEN(Spreadsheet!C387)=9),TRUE,FALSE),TRUE)</f>
        <v>1</v>
      </c>
      <c r="Z387" s="155" t="str">
        <f>REPT("0",MIN(FIND({1,2,3,4,5,6,7,8,9},Spreadsheet!D387&amp;"123456789"))-1)&amp;IF(ISBLANK(Spreadsheet!D387),"",SUMPRODUCT(MID(0&amp;Spreadsheet!D387,LARGE(INDEX(ISNUMBER(--MID(Spreadsheet!D387,ROW($1:$225),1))*
 ROW($1:$225),0),ROW($1:$225))+1,1)*10^ROW($1:$225)/10))</f>
        <v/>
      </c>
      <c r="AA387" s="5" t="b">
        <f>IF(AND(NOT(ISBLANK(Spreadsheet!D387)),NOT(ISBLANK(Spreadsheet!C387))),IF(AND(ISNUMBER(VALUE(Spreadsheet!D387)), LEN(Spreadsheet!D387)=9),TRUE,FALSE),IF(AND(NOT(ISBLANK(Spreadsheet!D387)),ISBLANK(Spreadsheet!C387)),FALSE,TRUE))</f>
        <v>1</v>
      </c>
      <c r="AB387" s="5" t="b">
        <f>OR(ISBLANK(Spreadsheet!Y387),IF(NOT(ISBLANK(Spreadsheet!Y387)),LEN(Spreadsheet!Y387)=10,ISNUMBER(VALUE(Spreadsheet!Y387))))</f>
        <v>1</v>
      </c>
      <c r="AC387" s="5" t="b">
        <f>OR(ISBLANK(Spreadsheet!AI387), AND(NOT(ISBLANK(Spreadsheet!AJ387)), NOT(ISNUMBER(SEARCH("Waive",Spreadsheet!AJ387)))))</f>
        <v>1</v>
      </c>
      <c r="AD387" s="5" t="b">
        <f>OR(ISBLANK(Spreadsheet!AK387), AND(NOT(ISBLANK(Spreadsheet!AL387)), NOT(ISNUMBER(SEARCH("Waive",Spreadsheet!AL387)))))</f>
        <v>1</v>
      </c>
      <c r="AE387" s="5" t="b">
        <f>OR(ISBLANK(Spreadsheet!AM387), AND(NOT(ISBLANK(Spreadsheet!AN387)), NOT(ISNUMBER(SEARCH("Waive", Spreadsheet!AN387)))))</f>
        <v>1</v>
      </c>
      <c r="AF387" s="5" t="b">
        <f>OR(ISBLANK(Spreadsheet!C387), NOT(ISBLANK(Spreadsheet!D387)),NOT(ISBLANK(Spreadsheet!L387)))</f>
        <v>1</v>
      </c>
      <c r="AG387" s="5" t="b">
        <f>IF(AND(NOT(ISBLANK(Spreadsheet!C387)), NOT(ISBLANK(Spreadsheet!D387)),Spreadsheet!C387&lt;&gt;Spreadsheet!D387),IF(ISERROR(VLOOKUP(Spreadsheet!C387, Spreadsheet!$C$6:'Spreadsheet'!$C386,1,FALSE)), FALSE, TRUE),TRUE)</f>
        <v>1</v>
      </c>
      <c r="AH387" s="5" t="b">
        <f>Spreadsheet!$B$2=Spreadsheet!AD387</f>
        <v>1</v>
      </c>
      <c r="AI387" s="5" t="b">
        <f>IF(ISBLANK(Spreadsheet!G387),TRUE,IF(OR(LEN(Spreadsheet!G387)&gt;1,ISNUMBER(VALUE(Spreadsheet!G387))),FALSE,TRUE))</f>
        <v>1</v>
      </c>
      <c r="AJ387" s="5" t="b">
        <f>OR(ISBLANK(Spreadsheet!C387), NOT(ISBLANK(Spreadsheet!B387)), NOT(ISBLANK(Spreadsheet!D387)))</f>
        <v>1</v>
      </c>
      <c r="AK387" s="5" t="b">
        <f t="array" ref="AK387">IF(OR(AND(ISBLANK(Spreadsheet!E387),ISBLANK(Spreadsheet!D387),NOT(ISBLANK(Spreadsheet!C387))),AND(ISBLANK(Spreadsheet!E387),ISBLANK(Spreadsheet!D387),ISBLANK(Spreadsheet!C387))),TRUE,ISNUMBER(MATCH(TRUE,EXACT(Spreadsheet!E387,Relationships),0)))</f>
        <v>1</v>
      </c>
      <c r="AL387" s="5" t="b">
        <f>IF(NOT(ISBLANK(Spreadsheet!C387)),IF(OR(ISBLANK(Spreadsheet!F387),LEN(Spreadsheet!F387)&gt;40),FALSE,TRUE),TRUE)</f>
        <v>1</v>
      </c>
      <c r="AM387" s="5" t="b">
        <f>IF(NOT(ISBLANK(Spreadsheet!C387)),IF(OR(ISBLANK(Spreadsheet!H387),LEN(Spreadsheet!H387)&gt;40),FALSE,TRUE),TRUE)</f>
        <v>1</v>
      </c>
      <c r="AN387" s="5" t="b">
        <f t="array" ref="AN387">IF(ISBLANK(Spreadsheet!I387),TRUE,ISNUMBER(MATCH(TRUE,EXACT(Spreadsheet!I387,GenderValues),0)))</f>
        <v>1</v>
      </c>
      <c r="AO387" s="5" t="b">
        <f ca="1">IF(ISERROR(DATEVALUE(TEXT(Spreadsheet!J387,"mm/dd/yyyy")) &gt; TODAY()),IF(AND(ISBLANK(Spreadsheet!J387),ISBLANK(Spreadsheet!C387)),TRUE,FALSE),IF(DATEVALUE(TEXT(Spreadsheet!J387,"mm/dd/yyyy")) &gt; TODAY(),FALSE,TRUE))</f>
        <v>1</v>
      </c>
      <c r="AP387" s="5" t="b">
        <f>OR(ISBLANK(Spreadsheet!K387),LEN(Spreadsheet!K387)&lt;=100)</f>
        <v>1</v>
      </c>
      <c r="AQ387" s="5" t="b">
        <f t="array" ref="AQ387">IF(OR(AND(ISBLANK(Spreadsheet!L387),ISBLANK(Spreadsheet!C387)),AND(NOT(ISBLANK(Spreadsheet!C387)),NOT(ISBLANK(Spreadsheet!D387)))),TRUE,ISNUMBER(MATCH(TRUE,EXACT(Spreadsheet!L387,MaritalStatus),0)))</f>
        <v>1</v>
      </c>
      <c r="AR387" s="5" t="b">
        <f ca="1">IF(ISERROR(DATEVALUE(TEXT(Spreadsheet!M387,"mm/dd/yyyy")) &gt; TODAY()),IF(ISBLANK(Spreadsheet!M387),TRUE,FALSE),IF(DATEVALUE(TEXT(Spreadsheet!M387,"mm/dd/yyyy")) &gt; TODAY(),FALSE,TRUE))</f>
        <v>1</v>
      </c>
      <c r="AS387" s="5" t="b">
        <f>OR(ISBLANK(Spreadsheet!N387),LEN(Spreadsheet!N387)&lt;=100)</f>
        <v>1</v>
      </c>
      <c r="AT387" s="5" t="b">
        <f>OR(ISBLANK(Spreadsheet!O387),UPPER(Spreadsheet!O387)="YES")</f>
        <v>1</v>
      </c>
      <c r="AU387" s="5" t="b">
        <f>OR(ISBLANK(Spreadsheet!P387),UPPER(Spreadsheet!P387)="YES")</f>
        <v>1</v>
      </c>
      <c r="AV387" s="5" t="b">
        <f t="array" ref="AV387">IF(ISBLANK(Spreadsheet!Q387),TRUE,ISNUMBER(MATCH(TRUE,EXACT(Spreadsheet!Q387,OnGroupsPriorIns),0)))</f>
        <v>1</v>
      </c>
      <c r="AW387" s="5" t="b">
        <f>OR(ISBLANK(Spreadsheet!R387),UPPER(Spreadsheet!R387)="YES")</f>
        <v>1</v>
      </c>
      <c r="AX387" s="5" t="b">
        <f>OR(ISBLANK(Spreadsheet!S387),UPPER(Spreadsheet!S387)="YES")</f>
        <v>1</v>
      </c>
      <c r="AY387" s="5" t="b">
        <f>OR(AND(ISBLANK(Spreadsheet!C387),LEN(Spreadsheet!T387)=0),AND(NOT(ISBLANK(Spreadsheet!C387)),LEN(Spreadsheet!T387)&gt;0,LEN(Spreadsheet!T387)&lt;=50))</f>
        <v>1</v>
      </c>
      <c r="AZ387" s="5" t="b">
        <f>OR(LEN(Spreadsheet!U387)=0,AND(LEN(Spreadsheet!U387)&gt;0,LEN(Spreadsheet!U387)&lt;=50))</f>
        <v>1</v>
      </c>
      <c r="BA387" s="5" t="b">
        <f>OR(AND(ISBLANK(Spreadsheet!C387),LEN(Spreadsheet!V387)=0),AND(NOT(ISBLANK(Spreadsheet!C387)),LEN(Spreadsheet!V387)&gt;0,LEN(Spreadsheet!V387)&lt;=50))</f>
        <v>1</v>
      </c>
      <c r="BB387" s="5" t="b">
        <f t="array" ref="BB387">IF(AND(ISBLANK(Spreadsheet!C387),LEN(Spreadsheet!W387)=0),TRUE,ISNUMBER(MATCH(TRUE,EXACT(Spreadsheet!W387,States),0)))</f>
        <v>1</v>
      </c>
      <c r="BC387" s="5" t="b">
        <f>OR(AND(ISBLANK(Spreadsheet!C387),LEN(Spreadsheet!X387)=0),AND(NOT(ISBLANK(Spreadsheet!C387)),LEN(Spreadsheet!X387)&gt;0,LEN(Spreadsheet!X387)=5,ISNUMBER(VALUE(Spreadsheet!X387))))</f>
        <v>1</v>
      </c>
      <c r="BD387" s="5" t="b">
        <f>OR(ISBLANK(Spreadsheet!Z387),LEN(Spreadsheet!Z387)&lt;=50)</f>
        <v>1</v>
      </c>
      <c r="BE387" s="5" t="b">
        <f>ISBLANK(Spreadsheet!AA387)</f>
        <v>1</v>
      </c>
      <c r="BF387" s="5" t="b">
        <f>ISBLANK(Spreadsheet!AB387)</f>
        <v>1</v>
      </c>
      <c r="BG387" s="5" t="b">
        <f>IF(ISERROR(DATEVALUE(TEXT(Spreadsheet!AC387,"mm/dd/yyyy")) &gt; DATEVALUE(TEXT(Spreadsheet!J387,"mm/dd/yyyy"))),IF(OR(AND(ISBLANK(Spreadsheet!AC387),ISBLANK(Spreadsheet!C387)),AND(NOT(ISBLANK(Spreadsheet!C387)),ISBLANK(Spreadsheet!AC387),NOT(ISBLANK(Spreadsheet!D387)))),TRUE,FALSE),IF(DATEVALUE(TEXT(Spreadsheet!AC387,"mm/dd/yyyy")) &gt; DATEVALUE(TEXT(Spreadsheet!J387,"mm/dd/yyyy")),TRUE,FALSE))</f>
        <v>1</v>
      </c>
      <c r="BH387" s="5" t="b">
        <f>OR(AND(ISBLANK(Spreadsheet!C387),ISBLANK(Spreadsheet!AE387)),AND(NOT(ISBLANK(Spreadsheet!C387)),NOT(ISBLANK(Spreadsheet!D387)),ISBLANK(Spreadsheet!AE387)),AND(NOT(ISBLANK(Spreadsheet!C387)),ISBLANK(Spreadsheet!D387),NOT(ISBLANK(Spreadsheet!AE387)),LEN(Spreadsheet!AE387)&lt;=100))</f>
        <v>1</v>
      </c>
      <c r="BI387" s="5" t="b">
        <f t="array" ref="BI387">IF(ISBLANK(Spreadsheet!AF387),TRUE,ISNUMBER(MATCH(TRUE,EXACT(Spreadsheet!AF387,CobraShortReasons),0)))</f>
        <v>1</v>
      </c>
      <c r="BJ387" s="5" t="b">
        <f ca="1">IF(ISERROR(DATEVALUE(TEXT(Spreadsheet!AG387,"mm/dd/yyyy")) &gt; TODAY()),IF(ISBLANK(Spreadsheet!AG387),TRUE,FALSE),IF(DATEVALUE(TEXT(Spreadsheet!AG387,"mm/dd/yyyy")) &gt; TODAY(),FALSE,TRUE))</f>
        <v>1</v>
      </c>
      <c r="BK387" s="5" t="b">
        <f>OR(ISBLANK(Spreadsheet!AH387),LEN(Spreadsheet!AH387)&lt;=25)</f>
        <v>1</v>
      </c>
      <c r="BL387" s="5" t="b">
        <f t="array" aca="1" ref="BL387" ca="1">IF(ISBLANK(Spreadsheet!AI387),TRUE,ISNUMBER(MATCH(TRUE,EXACT(Spreadsheet!AI387,INDIRECT(Spreadsheet!$D$2)),0)))</f>
        <v>1</v>
      </c>
      <c r="BM387" s="5" t="b">
        <f t="array" aca="1" ref="BM387" ca="1">IF(ISBLANK(Spreadsheet!AJ387),TRUE,ISNUMBER(MATCH(TRUE,EXACT(Spreadsheet!AJ387,INDIRECT(Spreadsheet!BJ387)),0)))</f>
        <v>1</v>
      </c>
      <c r="BN387" s="5" t="b">
        <f t="array" ref="BN387">IF(ISBLANK(Spreadsheet!AK387),TRUE,ISNUMBER(MATCH(TRUE,EXACT(Spreadsheet!AK387,DentalPlans),0)))</f>
        <v>1</v>
      </c>
      <c r="BO387" s="5" t="b">
        <f t="array" aca="1" ref="BO387" ca="1">IF(ISBLANK(Spreadsheet!AL387),TRUE,ISNUMBER(MATCH(TRUE,EXACT(Spreadsheet!AL387,INDIRECT(Spreadsheet!BK387)),0)))</f>
        <v>1</v>
      </c>
      <c r="BP387" s="5" t="b">
        <f t="array" ref="BP387">IF(ISBLANK(Spreadsheet!AM387),TRUE,ISNUMBER(MATCH(TRUE,EXACT(Spreadsheet!AM387,VisionPlans),0)))</f>
        <v>1</v>
      </c>
      <c r="BQ387" s="5" t="b">
        <f t="array" aca="1" ref="BQ387" ca="1">IF(ISBLANK(Spreadsheet!AN387),TRUE,ISNUMBER(MATCH(TRUE,EXACT(Spreadsheet!AN387,INDIRECT(Spreadsheet!BL387)),0)))</f>
        <v>1</v>
      </c>
      <c r="BR387" s="5" t="b">
        <f t="array" ref="BR387">IF(ISBLANK(Spreadsheet!AO387),TRUE,ISNUMBER(MATCH(TRUE,EXACT(Spreadsheet!AO387,LifeBenefitClasses),0)))</f>
        <v>1</v>
      </c>
      <c r="BS387" s="5" t="b">
        <f>IF(OR(ISBLANK(Spreadsheet!AO387), Spreadsheet!AO387="Waive"),IF(ISBLANK(Spreadsheet!AP387),TRUE,FALSE),IF(OR(AND(NOT(ISBLANK(Spreadsheet!AO387)),ISBLANK(Spreadsheet!AP387)),NOT(ISNUMBER(VALUE(Spreadsheet!AP387)))),FALSE,IF(OR(AND(Spreadsheet!AP387&lt;6,MOD(Spreadsheet!AP387*10,5)=0), MOD(Spreadsheet!AP387,5000)=0),TRUE,FALSE)))</f>
        <v>1</v>
      </c>
      <c r="BT387" s="5" t="b">
        <f t="array" ref="BT387">IF(ISBLANK(Spreadsheet!AQ387),TRUE,ISNUMBER(MATCH(TRUE,EXACT(Spreadsheet!AQ387,EnrollWaive),0)))</f>
        <v>1</v>
      </c>
      <c r="BU387" s="5" t="b">
        <f t="array" ref="BU387">IF(ISBLANK(Spreadsheet!AR387),TRUE,ISNUMBER(MATCH(TRUE,EXACT(Spreadsheet!AR387,LifeBenefitClasses),0)))</f>
        <v>1</v>
      </c>
      <c r="BV387" s="5" t="b">
        <f>IF(OR(ISBLANK(Spreadsheet!AR387), Spreadsheet!AR387="Waive"),IF(ISBLANK(Spreadsheet!AS387),TRUE,FALSE),IF(OR(AND(NOT(ISBLANK(Spreadsheet!AR387)),ISBLANK(Spreadsheet!AS387)),NOT(ISNUMBER(VALUE(Spreadsheet!AS387)))),FALSE,IF(OR(AND(Spreadsheet!AS387&lt;6,MOD(Spreadsheet!AS387*10,5)=0), MOD(Spreadsheet!AS387,10000)=0),TRUE,FALSE)))</f>
        <v>1</v>
      </c>
      <c r="BW387" s="5" t="b">
        <f t="array" ref="BW387">IF(ISBLANK(Spreadsheet!AT387),TRUE,ISNUMBER(MATCH(TRUE,EXACT(Spreadsheet!AT387,LifeBenefitClasses),0)))</f>
        <v>1</v>
      </c>
      <c r="BX387" s="5" t="b">
        <f>IF(OR(ISBLANK(Spreadsheet!AT387), Spreadsheet!AT387="Waive"),IF(ISBLANK(Spreadsheet!AU387),TRUE,FALSE),IF(OR(AND(NOT(ISBLANK(Spreadsheet!AT387)),ISBLANK(Spreadsheet!AU387)),NOT(ISNUMBER(VALUE(Spreadsheet!AU387)))),FALSE,IF(AND(NOT(OR(ISBLANK(Spreadsheet!AT387),Spreadsheet!AT387="Waive")),NOT(OR(ISBLANK(Spreadsheet!AR387),Spreadsheet!AR387="Waive")),MOD(Spreadsheet!AU387,5000)=0, Spreadsheet!AU387&lt;=(Spreadsheet!AS387*0.5)),TRUE,FALSE)))</f>
        <v>1</v>
      </c>
      <c r="BY387" s="5" t="b">
        <f t="array" ref="BY387">IF(ISBLANK(Spreadsheet!AV387),TRUE,ISNUMBER(MATCH(TRUE,EXACT(Spreadsheet!AV387,EnrollWaive),0)))</f>
        <v>1</v>
      </c>
      <c r="BZ387" s="5" t="b">
        <f t="array" ref="BZ387">IF(ISBLANK(Spreadsheet!AW387),TRUE,ISNUMBER(MATCH(TRUE,EXACT(Spreadsheet!AW387,LifeBenefitClasses),0)))</f>
        <v>1</v>
      </c>
      <c r="CA387" s="5" t="b">
        <f t="array" ref="CA387">IF(ISBLANK(Spreadsheet!AX387),TRUE,ISNUMBER(MATCH(TRUE,EXACT(Spreadsheet!AX387,LifeBenefitClasses),0)))</f>
        <v>1</v>
      </c>
      <c r="CB387" s="5" t="b">
        <f t="array" ref="CB387">IF(ISBLANK(Spreadsheet!AY387),TRUE,ISNUMBER(MATCH(TRUE,EXACT(Spreadsheet!AY387,LifeBenefitClasses),0)))</f>
        <v>1</v>
      </c>
      <c r="CC387" s="5" t="b">
        <f t="array" ref="CC387">IF(ISBLANK(Spreadsheet!AZ387),TRUE,ISNUMBER(MATCH(TRUE,EXACT(Spreadsheet!AZ387,LifeBenefitClasses),0)))</f>
        <v>1</v>
      </c>
      <c r="CD387" s="5" t="b">
        <f t="array" ref="CD387">IF(ISBLANK(Spreadsheet!BA387),TRUE,ISNUMBER(MATCH(TRUE,EXACT(Spreadsheet!BA387,LifeBenefitClasses),0)))</f>
        <v>1</v>
      </c>
      <c r="CE387" s="5" t="b">
        <f>IF(OR(ISBLANK(Spreadsheet!BA387), Spreadsheet!BA387="Waive"),IF(ISBLANK(Spreadsheet!BB387),TRUE,FALSE),IF(OR(AND(NOT(ISBLANK(Spreadsheet!BA387)),ISBLANK(Spreadsheet!BB387)),NOT(ISNUMBER(VALUE(Spreadsheet!BB387))),ISBLANK(Spreadsheet!BC387),NOT(ISNUMBER(VALUE(Spreadsheet!BC387)))),FALSE,IF(AND(Spreadsheet!BB387&gt;=50000,Spreadsheet!BB387&lt;=250000,MOD(Spreadsheet!BB387,10000)=0,Spreadsheet!BB387&lt;=(10*Spreadsheet!BC387)),TRUE,FALSE)))</f>
        <v>1</v>
      </c>
      <c r="CF387" s="5" t="b">
        <f>IF(NOT(ISBLANK(Spreadsheet!BC387)),AND(ISNUMBER(VALUE(Spreadsheet!BC387)),Spreadsheet!BC387&gt;0),AND(OR(ISBLANK(Spreadsheet!AO387),Spreadsheet!AO387="Waive",AND(NOT(OR(ISBLANK(Spreadsheet!AO387),Spreadsheet!AO387="Waive")),Spreadsheet!AP387&gt;=6)),OR(ISBLANK(Spreadsheet!AR387),AND(NOT(OR(ISBLANK(Spreadsheet!AR387),Spreadsheet!AR387="Waive")),Spreadsheet!AS387&gt;=6)),OR(ISBLANK(Spreadsheet!AW387)),OR(ISBLANK(Spreadsheet!AX387)),OR(ISBLANK(Spreadsheet!AY387)),OR(ISBLANK(Spreadsheet!AZ387)),OR(ISBLANK(Spreadsheet!BA387),Spreadsheet!BA387="Waive")))</f>
        <v>1</v>
      </c>
      <c r="CG387" s="5" t="b">
        <f t="shared" ca="1" si="29"/>
        <v>1</v>
      </c>
    </row>
    <row r="388" spans="8:85" x14ac:dyDescent="0.3">
      <c r="H388" s="5">
        <f t="shared" ca="1" si="26"/>
        <v>2</v>
      </c>
      <c r="I388" s="5" t="str">
        <f t="shared" ca="1" si="27"/>
        <v/>
      </c>
      <c r="J388" s="5" t="str">
        <f>IF(AND(NOT(ISBLANK(Spreadsheet!C388)),ISBLANK(Spreadsheet!D388)),Spreadsheet!F388&amp;" "&amp;Spreadsheet!H388,"")</f>
        <v/>
      </c>
      <c r="K388" s="5">
        <f>IF(AND(NOT(ISBLANK(Spreadsheet!C388)),ISBLANK(Spreadsheet!D388)),COUNTIFS(Spreadsheet!E389:E$786,"=Child",Spreadsheet!C389:C$786, "="&amp;Spreadsheet!C388) + COUNTIFS(Spreadsheet!E389:E$786,"=Step-child",Spreadsheet!C389:C$786, "="&amp;Spreadsheet!C388),0)</f>
        <v>0</v>
      </c>
      <c r="L388" s="5">
        <f>IF(NOT(ISBLANK(J388)),COUNTIFS(Spreadsheet!E389:E$786,"=Wife",Spreadsheet!C389:C$786, "="&amp;Spreadsheet!C388) + COUNTIFS(Spreadsheet!E389:E$786,"=Husband",Spreadsheet!C389:C$786, "="&amp;Spreadsheet!C388),0)</f>
        <v>0</v>
      </c>
      <c r="M388" s="5">
        <f>IF(NOT(ISBLANK(Spreadsheet!AJ388)),VLOOKUP(Spreadsheet!AJ388,'Drop Downs'!$P$2:$R$16,3,FALSE),0)</f>
        <v>0</v>
      </c>
      <c r="N388" s="5">
        <f>IF(NOT(ISBLANK(Spreadsheet!AJ388)), VLOOKUP(Spreadsheet!AJ388,'Drop Downs'!$P$2:$R$16,2,FALSE),0)</f>
        <v>0</v>
      </c>
      <c r="O388" s="5">
        <f>IF(NOT(ISBLANK(Spreadsheet!AL388)),VLOOKUP(Spreadsheet!AL388,'Drop Downs'!$P$2:$R$16,3,FALSE), 0)</f>
        <v>0</v>
      </c>
      <c r="P388" s="5">
        <f>IF(NOT(ISBLANK(Spreadsheet!AL388)),VLOOKUP(Spreadsheet!AL388,'Drop Downs'!$P$2:$R$16,2,FALSE),0)</f>
        <v>0</v>
      </c>
      <c r="Q388" s="5">
        <f>IF(NOT(ISBLANK(Spreadsheet!AN388)),VLOOKUP(Spreadsheet!AN388,'Drop Downs'!$P$2:$R$16,3,FALSE),0)</f>
        <v>0</v>
      </c>
      <c r="R388" s="5">
        <f>IF(NOT(ISBLANK(Spreadsheet!AN388)),VLOOKUP(Spreadsheet!AN388,'Drop Downs'!$P$2:$R$16,2,FALSE),0)</f>
        <v>0</v>
      </c>
      <c r="S388" s="5" t="str">
        <f>IF(OR(M388&gt;K388,N388&gt;L388,O388&gt;K388, Q388&gt;K388,N388&gt;L388, P388&gt;L388, R388&gt;L388),"Member currently has a coverage election over what he/she needs.  Please add more dependents or adjust the coverage election.","")&amp;(IF(AND(NOT(ISBLANK(Spreadsheet!C388)),NOT(ISBLANK(Spreadsheet!D388)),ISBLANK(Spreadsheet!E388)),"Dependent lacks a relationship to member.Please select one from the drop-down.",""))</f>
        <v/>
      </c>
      <c r="T388" s="5" t="b">
        <f t="shared" si="28"/>
        <v>1</v>
      </c>
      <c r="U388" s="5" t="b">
        <f>OR(ISBLANK(Spreadsheet!C388),IF(NOT(ISBLANK(Spreadsheet!D388)),NOT(ISBLANK(Spreadsheet!E388)),TRUE))</f>
        <v>1</v>
      </c>
      <c r="V388" s="5" t="b">
        <f>OR(ISBLANK(Spreadsheet!C388), NOT(ISBLANK(Spreadsheet!I388)))</f>
        <v>1</v>
      </c>
      <c r="W388" s="5" t="b">
        <f>OR(ISBLANK(Spreadsheet!D388),NOT(ISBLANK(Spreadsheet!C388)))</f>
        <v>1</v>
      </c>
      <c r="X388" s="155" t="str">
        <f>REPT("0",MIN(FIND({1,2,3,4,5,6,7,8,9},Spreadsheet!C388&amp;"123456789"))-1)&amp;IF(ISBLANK(Spreadsheet!C388),"",SUMPRODUCT(MID(0&amp;Spreadsheet!C388,LARGE(INDEX(ISNUMBER(--MID(Spreadsheet!C388,ROW($1:$225),1))*
 ROW($1:$225),0),ROW($1:$225))+1,1)*10^ROW($1:$225)/10))</f>
        <v/>
      </c>
      <c r="Y388" s="5" t="b">
        <f>IF(NOT(ISBLANK(Spreadsheet!C388)),IF(AND(ISNUMBER(VALUE(Spreadsheet!C388)), LEN(Spreadsheet!C388)=9),TRUE,FALSE),TRUE)</f>
        <v>1</v>
      </c>
      <c r="Z388" s="155" t="str">
        <f>REPT("0",MIN(FIND({1,2,3,4,5,6,7,8,9},Spreadsheet!D388&amp;"123456789"))-1)&amp;IF(ISBLANK(Spreadsheet!D388),"",SUMPRODUCT(MID(0&amp;Spreadsheet!D388,LARGE(INDEX(ISNUMBER(--MID(Spreadsheet!D388,ROW($1:$225),1))*
 ROW($1:$225),0),ROW($1:$225))+1,1)*10^ROW($1:$225)/10))</f>
        <v/>
      </c>
      <c r="AA388" s="5" t="b">
        <f>IF(AND(NOT(ISBLANK(Spreadsheet!D388)),NOT(ISBLANK(Spreadsheet!C388))),IF(AND(ISNUMBER(VALUE(Spreadsheet!D388)), LEN(Spreadsheet!D388)=9),TRUE,FALSE),IF(AND(NOT(ISBLANK(Spreadsheet!D388)),ISBLANK(Spreadsheet!C388)),FALSE,TRUE))</f>
        <v>1</v>
      </c>
      <c r="AB388" s="5" t="b">
        <f>OR(ISBLANK(Spreadsheet!Y388),IF(NOT(ISBLANK(Spreadsheet!Y388)),LEN(Spreadsheet!Y388)=10,ISNUMBER(VALUE(Spreadsheet!Y388))))</f>
        <v>1</v>
      </c>
      <c r="AC388" s="5" t="b">
        <f>OR(ISBLANK(Spreadsheet!AI388), AND(NOT(ISBLANK(Spreadsheet!AJ388)), NOT(ISNUMBER(SEARCH("Waive",Spreadsheet!AJ388)))))</f>
        <v>1</v>
      </c>
      <c r="AD388" s="5" t="b">
        <f>OR(ISBLANK(Spreadsheet!AK388), AND(NOT(ISBLANK(Spreadsheet!AL388)), NOT(ISNUMBER(SEARCH("Waive",Spreadsheet!AL388)))))</f>
        <v>1</v>
      </c>
      <c r="AE388" s="5" t="b">
        <f>OR(ISBLANK(Spreadsheet!AM388), AND(NOT(ISBLANK(Spreadsheet!AN388)), NOT(ISNUMBER(SEARCH("Waive", Spreadsheet!AN388)))))</f>
        <v>1</v>
      </c>
      <c r="AF388" s="5" t="b">
        <f>OR(ISBLANK(Spreadsheet!C388), NOT(ISBLANK(Spreadsheet!D388)),NOT(ISBLANK(Spreadsheet!L388)))</f>
        <v>1</v>
      </c>
      <c r="AG388" s="5" t="b">
        <f>IF(AND(NOT(ISBLANK(Spreadsheet!C388)), NOT(ISBLANK(Spreadsheet!D388)),Spreadsheet!C388&lt;&gt;Spreadsheet!D388),IF(ISERROR(VLOOKUP(Spreadsheet!C388, Spreadsheet!$C$6:'Spreadsheet'!$C387,1,FALSE)), FALSE, TRUE),TRUE)</f>
        <v>1</v>
      </c>
      <c r="AH388" s="5" t="b">
        <f>Spreadsheet!$B$2=Spreadsheet!AD388</f>
        <v>1</v>
      </c>
      <c r="AI388" s="5" t="b">
        <f>IF(ISBLANK(Spreadsheet!G388),TRUE,IF(OR(LEN(Spreadsheet!G388)&gt;1,ISNUMBER(VALUE(Spreadsheet!G388))),FALSE,TRUE))</f>
        <v>1</v>
      </c>
      <c r="AJ388" s="5" t="b">
        <f>OR(ISBLANK(Spreadsheet!C388), NOT(ISBLANK(Spreadsheet!B388)), NOT(ISBLANK(Spreadsheet!D388)))</f>
        <v>1</v>
      </c>
      <c r="AK388" s="5" t="b">
        <f t="array" ref="AK388">IF(OR(AND(ISBLANK(Spreadsheet!E388),ISBLANK(Spreadsheet!D388),NOT(ISBLANK(Spreadsheet!C388))),AND(ISBLANK(Spreadsheet!E388),ISBLANK(Spreadsheet!D388),ISBLANK(Spreadsheet!C388))),TRUE,ISNUMBER(MATCH(TRUE,EXACT(Spreadsheet!E388,Relationships),0)))</f>
        <v>1</v>
      </c>
      <c r="AL388" s="5" t="b">
        <f>IF(NOT(ISBLANK(Spreadsheet!C388)),IF(OR(ISBLANK(Spreadsheet!F388),LEN(Spreadsheet!F388)&gt;40),FALSE,TRUE),TRUE)</f>
        <v>1</v>
      </c>
      <c r="AM388" s="5" t="b">
        <f>IF(NOT(ISBLANK(Spreadsheet!C388)),IF(OR(ISBLANK(Spreadsheet!H388),LEN(Spreadsheet!H388)&gt;40),FALSE,TRUE),TRUE)</f>
        <v>1</v>
      </c>
      <c r="AN388" s="5" t="b">
        <f t="array" ref="AN388">IF(ISBLANK(Spreadsheet!I388),TRUE,ISNUMBER(MATCH(TRUE,EXACT(Spreadsheet!I388,GenderValues),0)))</f>
        <v>1</v>
      </c>
      <c r="AO388" s="5" t="b">
        <f ca="1">IF(ISERROR(DATEVALUE(TEXT(Spreadsheet!J388,"mm/dd/yyyy")) &gt; TODAY()),IF(AND(ISBLANK(Spreadsheet!J388),ISBLANK(Spreadsheet!C388)),TRUE,FALSE),IF(DATEVALUE(TEXT(Spreadsheet!J388,"mm/dd/yyyy")) &gt; TODAY(),FALSE,TRUE))</f>
        <v>1</v>
      </c>
      <c r="AP388" s="5" t="b">
        <f>OR(ISBLANK(Spreadsheet!K388),LEN(Spreadsheet!K388)&lt;=100)</f>
        <v>1</v>
      </c>
      <c r="AQ388" s="5" t="b">
        <f t="array" ref="AQ388">IF(OR(AND(ISBLANK(Spreadsheet!L388),ISBLANK(Spreadsheet!C388)),AND(NOT(ISBLANK(Spreadsheet!C388)),NOT(ISBLANK(Spreadsheet!D388)))),TRUE,ISNUMBER(MATCH(TRUE,EXACT(Spreadsheet!L388,MaritalStatus),0)))</f>
        <v>1</v>
      </c>
      <c r="AR388" s="5" t="b">
        <f ca="1">IF(ISERROR(DATEVALUE(TEXT(Spreadsheet!M388,"mm/dd/yyyy")) &gt; TODAY()),IF(ISBLANK(Spreadsheet!M388),TRUE,FALSE),IF(DATEVALUE(TEXT(Spreadsheet!M388,"mm/dd/yyyy")) &gt; TODAY(),FALSE,TRUE))</f>
        <v>1</v>
      </c>
      <c r="AS388" s="5" t="b">
        <f>OR(ISBLANK(Spreadsheet!N388),LEN(Spreadsheet!N388)&lt;=100)</f>
        <v>1</v>
      </c>
      <c r="AT388" s="5" t="b">
        <f>OR(ISBLANK(Spreadsheet!O388),UPPER(Spreadsheet!O388)="YES")</f>
        <v>1</v>
      </c>
      <c r="AU388" s="5" t="b">
        <f>OR(ISBLANK(Spreadsheet!P388),UPPER(Spreadsheet!P388)="YES")</f>
        <v>1</v>
      </c>
      <c r="AV388" s="5" t="b">
        <f t="array" ref="AV388">IF(ISBLANK(Spreadsheet!Q388),TRUE,ISNUMBER(MATCH(TRUE,EXACT(Spreadsheet!Q388,OnGroupsPriorIns),0)))</f>
        <v>1</v>
      </c>
      <c r="AW388" s="5" t="b">
        <f>OR(ISBLANK(Spreadsheet!R388),UPPER(Spreadsheet!R388)="YES")</f>
        <v>1</v>
      </c>
      <c r="AX388" s="5" t="b">
        <f>OR(ISBLANK(Spreadsheet!S388),UPPER(Spreadsheet!S388)="YES")</f>
        <v>1</v>
      </c>
      <c r="AY388" s="5" t="b">
        <f>OR(AND(ISBLANK(Spreadsheet!C388),LEN(Spreadsheet!T388)=0),AND(NOT(ISBLANK(Spreadsheet!C388)),LEN(Spreadsheet!T388)&gt;0,LEN(Spreadsheet!T388)&lt;=50))</f>
        <v>1</v>
      </c>
      <c r="AZ388" s="5" t="b">
        <f>OR(LEN(Spreadsheet!U388)=0,AND(LEN(Spreadsheet!U388)&gt;0,LEN(Spreadsheet!U388)&lt;=50))</f>
        <v>1</v>
      </c>
      <c r="BA388" s="5" t="b">
        <f>OR(AND(ISBLANK(Spreadsheet!C388),LEN(Spreadsheet!V388)=0),AND(NOT(ISBLANK(Spreadsheet!C388)),LEN(Spreadsheet!V388)&gt;0,LEN(Spreadsheet!V388)&lt;=50))</f>
        <v>1</v>
      </c>
      <c r="BB388" s="5" t="b">
        <f t="array" ref="BB388">IF(AND(ISBLANK(Spreadsheet!C388),LEN(Spreadsheet!W388)=0),TRUE,ISNUMBER(MATCH(TRUE,EXACT(Spreadsheet!W388,States),0)))</f>
        <v>1</v>
      </c>
      <c r="BC388" s="5" t="b">
        <f>OR(AND(ISBLANK(Spreadsheet!C388),LEN(Spreadsheet!X388)=0),AND(NOT(ISBLANK(Spreadsheet!C388)),LEN(Spreadsheet!X388)&gt;0,LEN(Spreadsheet!X388)=5,ISNUMBER(VALUE(Spreadsheet!X388))))</f>
        <v>1</v>
      </c>
      <c r="BD388" s="5" t="b">
        <f>OR(ISBLANK(Spreadsheet!Z388),LEN(Spreadsheet!Z388)&lt;=50)</f>
        <v>1</v>
      </c>
      <c r="BE388" s="5" t="b">
        <f>ISBLANK(Spreadsheet!AA388)</f>
        <v>1</v>
      </c>
      <c r="BF388" s="5" t="b">
        <f>ISBLANK(Spreadsheet!AB388)</f>
        <v>1</v>
      </c>
      <c r="BG388" s="5" t="b">
        <f>IF(ISERROR(DATEVALUE(TEXT(Spreadsheet!AC388,"mm/dd/yyyy")) &gt; DATEVALUE(TEXT(Spreadsheet!J388,"mm/dd/yyyy"))),IF(OR(AND(ISBLANK(Spreadsheet!AC388),ISBLANK(Spreadsheet!C388)),AND(NOT(ISBLANK(Spreadsheet!C388)),ISBLANK(Spreadsheet!AC388),NOT(ISBLANK(Spreadsheet!D388)))),TRUE,FALSE),IF(DATEVALUE(TEXT(Spreadsheet!AC388,"mm/dd/yyyy")) &gt; DATEVALUE(TEXT(Spreadsheet!J388,"mm/dd/yyyy")),TRUE,FALSE))</f>
        <v>1</v>
      </c>
      <c r="BH388" s="5" t="b">
        <f>OR(AND(ISBLANK(Spreadsheet!C388),ISBLANK(Spreadsheet!AE388)),AND(NOT(ISBLANK(Spreadsheet!C388)),NOT(ISBLANK(Spreadsheet!D388)),ISBLANK(Spreadsheet!AE388)),AND(NOT(ISBLANK(Spreadsheet!C388)),ISBLANK(Spreadsheet!D388),NOT(ISBLANK(Spreadsheet!AE388)),LEN(Spreadsheet!AE388)&lt;=100))</f>
        <v>1</v>
      </c>
      <c r="BI388" s="5" t="b">
        <f t="array" ref="BI388">IF(ISBLANK(Spreadsheet!AF388),TRUE,ISNUMBER(MATCH(TRUE,EXACT(Spreadsheet!AF388,CobraShortReasons),0)))</f>
        <v>1</v>
      </c>
      <c r="BJ388" s="5" t="b">
        <f ca="1">IF(ISERROR(DATEVALUE(TEXT(Spreadsheet!AG388,"mm/dd/yyyy")) &gt; TODAY()),IF(ISBLANK(Spreadsheet!AG388),TRUE,FALSE),IF(DATEVALUE(TEXT(Spreadsheet!AG388,"mm/dd/yyyy")) &gt; TODAY(),FALSE,TRUE))</f>
        <v>1</v>
      </c>
      <c r="BK388" s="5" t="b">
        <f>OR(ISBLANK(Spreadsheet!AH388),LEN(Spreadsheet!AH388)&lt;=25)</f>
        <v>1</v>
      </c>
      <c r="BL388" s="5" t="b">
        <f t="array" aca="1" ref="BL388" ca="1">IF(ISBLANK(Spreadsheet!AI388),TRUE,ISNUMBER(MATCH(TRUE,EXACT(Spreadsheet!AI388,INDIRECT(Spreadsheet!$D$2)),0)))</f>
        <v>1</v>
      </c>
      <c r="BM388" s="5" t="b">
        <f t="array" aca="1" ref="BM388" ca="1">IF(ISBLANK(Spreadsheet!AJ388),TRUE,ISNUMBER(MATCH(TRUE,EXACT(Spreadsheet!AJ388,INDIRECT(Spreadsheet!BJ388)),0)))</f>
        <v>1</v>
      </c>
      <c r="BN388" s="5" t="b">
        <f t="array" ref="BN388">IF(ISBLANK(Spreadsheet!AK388),TRUE,ISNUMBER(MATCH(TRUE,EXACT(Spreadsheet!AK388,DentalPlans),0)))</f>
        <v>1</v>
      </c>
      <c r="BO388" s="5" t="b">
        <f t="array" aca="1" ref="BO388" ca="1">IF(ISBLANK(Spreadsheet!AL388),TRUE,ISNUMBER(MATCH(TRUE,EXACT(Spreadsheet!AL388,INDIRECT(Spreadsheet!BK388)),0)))</f>
        <v>1</v>
      </c>
      <c r="BP388" s="5" t="b">
        <f t="array" ref="BP388">IF(ISBLANK(Spreadsheet!AM388),TRUE,ISNUMBER(MATCH(TRUE,EXACT(Spreadsheet!AM388,VisionPlans),0)))</f>
        <v>1</v>
      </c>
      <c r="BQ388" s="5" t="b">
        <f t="array" aca="1" ref="BQ388" ca="1">IF(ISBLANK(Spreadsheet!AN388),TRUE,ISNUMBER(MATCH(TRUE,EXACT(Spreadsheet!AN388,INDIRECT(Spreadsheet!BL388)),0)))</f>
        <v>1</v>
      </c>
      <c r="BR388" s="5" t="b">
        <f t="array" ref="BR388">IF(ISBLANK(Spreadsheet!AO388),TRUE,ISNUMBER(MATCH(TRUE,EXACT(Spreadsheet!AO388,LifeBenefitClasses),0)))</f>
        <v>1</v>
      </c>
      <c r="BS388" s="5" t="b">
        <f>IF(OR(ISBLANK(Spreadsheet!AO388), Spreadsheet!AO388="Waive"),IF(ISBLANK(Spreadsheet!AP388),TRUE,FALSE),IF(OR(AND(NOT(ISBLANK(Spreadsheet!AO388)),ISBLANK(Spreadsheet!AP388)),NOT(ISNUMBER(VALUE(Spreadsheet!AP388)))),FALSE,IF(OR(AND(Spreadsheet!AP388&lt;6,MOD(Spreadsheet!AP388*10,5)=0), MOD(Spreadsheet!AP388,5000)=0),TRUE,FALSE)))</f>
        <v>1</v>
      </c>
      <c r="BT388" s="5" t="b">
        <f t="array" ref="BT388">IF(ISBLANK(Spreadsheet!AQ388),TRUE,ISNUMBER(MATCH(TRUE,EXACT(Spreadsheet!AQ388,EnrollWaive),0)))</f>
        <v>1</v>
      </c>
      <c r="BU388" s="5" t="b">
        <f t="array" ref="BU388">IF(ISBLANK(Spreadsheet!AR388),TRUE,ISNUMBER(MATCH(TRUE,EXACT(Spreadsheet!AR388,LifeBenefitClasses),0)))</f>
        <v>1</v>
      </c>
      <c r="BV388" s="5" t="b">
        <f>IF(OR(ISBLANK(Spreadsheet!AR388), Spreadsheet!AR388="Waive"),IF(ISBLANK(Spreadsheet!AS388),TRUE,FALSE),IF(OR(AND(NOT(ISBLANK(Spreadsheet!AR388)),ISBLANK(Spreadsheet!AS388)),NOT(ISNUMBER(VALUE(Spreadsheet!AS388)))),FALSE,IF(OR(AND(Spreadsheet!AS388&lt;6,MOD(Spreadsheet!AS388*10,5)=0), MOD(Spreadsheet!AS388,10000)=0),TRUE,FALSE)))</f>
        <v>1</v>
      </c>
      <c r="BW388" s="5" t="b">
        <f t="array" ref="BW388">IF(ISBLANK(Spreadsheet!AT388),TRUE,ISNUMBER(MATCH(TRUE,EXACT(Spreadsheet!AT388,LifeBenefitClasses),0)))</f>
        <v>1</v>
      </c>
      <c r="BX388" s="5" t="b">
        <f>IF(OR(ISBLANK(Spreadsheet!AT388), Spreadsheet!AT388="Waive"),IF(ISBLANK(Spreadsheet!AU388),TRUE,FALSE),IF(OR(AND(NOT(ISBLANK(Spreadsheet!AT388)),ISBLANK(Spreadsheet!AU388)),NOT(ISNUMBER(VALUE(Spreadsheet!AU388)))),FALSE,IF(AND(NOT(OR(ISBLANK(Spreadsheet!AT388),Spreadsheet!AT388="Waive")),NOT(OR(ISBLANK(Spreadsheet!AR388),Spreadsheet!AR388="Waive")),MOD(Spreadsheet!AU388,5000)=0, Spreadsheet!AU388&lt;=(Spreadsheet!AS388*0.5)),TRUE,FALSE)))</f>
        <v>1</v>
      </c>
      <c r="BY388" s="5" t="b">
        <f t="array" ref="BY388">IF(ISBLANK(Spreadsheet!AV388),TRUE,ISNUMBER(MATCH(TRUE,EXACT(Spreadsheet!AV388,EnrollWaive),0)))</f>
        <v>1</v>
      </c>
      <c r="BZ388" s="5" t="b">
        <f t="array" ref="BZ388">IF(ISBLANK(Spreadsheet!AW388),TRUE,ISNUMBER(MATCH(TRUE,EXACT(Spreadsheet!AW388,LifeBenefitClasses),0)))</f>
        <v>1</v>
      </c>
      <c r="CA388" s="5" t="b">
        <f t="array" ref="CA388">IF(ISBLANK(Spreadsheet!AX388),TRUE,ISNUMBER(MATCH(TRUE,EXACT(Spreadsheet!AX388,LifeBenefitClasses),0)))</f>
        <v>1</v>
      </c>
      <c r="CB388" s="5" t="b">
        <f t="array" ref="CB388">IF(ISBLANK(Spreadsheet!AY388),TRUE,ISNUMBER(MATCH(TRUE,EXACT(Spreadsheet!AY388,LifeBenefitClasses),0)))</f>
        <v>1</v>
      </c>
      <c r="CC388" s="5" t="b">
        <f t="array" ref="CC388">IF(ISBLANK(Spreadsheet!AZ388),TRUE,ISNUMBER(MATCH(TRUE,EXACT(Spreadsheet!AZ388,LifeBenefitClasses),0)))</f>
        <v>1</v>
      </c>
      <c r="CD388" s="5" t="b">
        <f t="array" ref="CD388">IF(ISBLANK(Spreadsheet!BA388),TRUE,ISNUMBER(MATCH(TRUE,EXACT(Spreadsheet!BA388,LifeBenefitClasses),0)))</f>
        <v>1</v>
      </c>
      <c r="CE388" s="5" t="b">
        <f>IF(OR(ISBLANK(Spreadsheet!BA388), Spreadsheet!BA388="Waive"),IF(ISBLANK(Spreadsheet!BB388),TRUE,FALSE),IF(OR(AND(NOT(ISBLANK(Spreadsheet!BA388)),ISBLANK(Spreadsheet!BB388)),NOT(ISNUMBER(VALUE(Spreadsheet!BB388))),ISBLANK(Spreadsheet!BC388),NOT(ISNUMBER(VALUE(Spreadsheet!BC388)))),FALSE,IF(AND(Spreadsheet!BB388&gt;=50000,Spreadsheet!BB388&lt;=250000,MOD(Spreadsheet!BB388,10000)=0,Spreadsheet!BB388&lt;=(10*Spreadsheet!BC388)),TRUE,FALSE)))</f>
        <v>1</v>
      </c>
      <c r="CF388" s="5" t="b">
        <f>IF(NOT(ISBLANK(Spreadsheet!BC388)),AND(ISNUMBER(VALUE(Spreadsheet!BC388)),Spreadsheet!BC388&gt;0),AND(OR(ISBLANK(Spreadsheet!AO388),Spreadsheet!AO388="Waive",AND(NOT(OR(ISBLANK(Spreadsheet!AO388),Spreadsheet!AO388="Waive")),Spreadsheet!AP388&gt;=6)),OR(ISBLANK(Spreadsheet!AR388),AND(NOT(OR(ISBLANK(Spreadsheet!AR388),Spreadsheet!AR388="Waive")),Spreadsheet!AS388&gt;=6)),OR(ISBLANK(Spreadsheet!AW388)),OR(ISBLANK(Spreadsheet!AX388)),OR(ISBLANK(Spreadsheet!AY388)),OR(ISBLANK(Spreadsheet!AZ388)),OR(ISBLANK(Spreadsheet!BA388),Spreadsheet!BA388="Waive")))</f>
        <v>1</v>
      </c>
      <c r="CG388" s="5" t="b">
        <f t="shared" ca="1" si="29"/>
        <v>1</v>
      </c>
    </row>
    <row r="389" spans="8:85" x14ac:dyDescent="0.3">
      <c r="H389" s="5">
        <f t="shared" ca="1" si="26"/>
        <v>2</v>
      </c>
      <c r="I389" s="5" t="str">
        <f t="shared" ca="1" si="27"/>
        <v/>
      </c>
      <c r="J389" s="5" t="str">
        <f>IF(AND(NOT(ISBLANK(Spreadsheet!C389)),ISBLANK(Spreadsheet!D389)),Spreadsheet!F389&amp;" "&amp;Spreadsheet!H389,"")</f>
        <v/>
      </c>
      <c r="K389" s="5">
        <f>IF(AND(NOT(ISBLANK(Spreadsheet!C389)),ISBLANK(Spreadsheet!D389)),COUNTIFS(Spreadsheet!E390:E$786,"=Child",Spreadsheet!C390:C$786, "="&amp;Spreadsheet!C389) + COUNTIFS(Spreadsheet!E390:E$786,"=Step-child",Spreadsheet!C390:C$786, "="&amp;Spreadsheet!C389),0)</f>
        <v>0</v>
      </c>
      <c r="L389" s="5">
        <f>IF(NOT(ISBLANK(J389)),COUNTIFS(Spreadsheet!E390:E$786,"=Wife",Spreadsheet!C390:C$786, "="&amp;Spreadsheet!C389) + COUNTIFS(Spreadsheet!E390:E$786,"=Husband",Spreadsheet!C390:C$786, "="&amp;Spreadsheet!C389),0)</f>
        <v>0</v>
      </c>
      <c r="M389" s="5">
        <f>IF(NOT(ISBLANK(Spreadsheet!AJ389)),VLOOKUP(Spreadsheet!AJ389,'Drop Downs'!$P$2:$R$16,3,FALSE),0)</f>
        <v>0</v>
      </c>
      <c r="N389" s="5">
        <f>IF(NOT(ISBLANK(Spreadsheet!AJ389)), VLOOKUP(Spreadsheet!AJ389,'Drop Downs'!$P$2:$R$16,2,FALSE),0)</f>
        <v>0</v>
      </c>
      <c r="O389" s="5">
        <f>IF(NOT(ISBLANK(Spreadsheet!AL389)),VLOOKUP(Spreadsheet!AL389,'Drop Downs'!$P$2:$R$16,3,FALSE), 0)</f>
        <v>0</v>
      </c>
      <c r="P389" s="5">
        <f>IF(NOT(ISBLANK(Spreadsheet!AL389)),VLOOKUP(Spreadsheet!AL389,'Drop Downs'!$P$2:$R$16,2,FALSE),0)</f>
        <v>0</v>
      </c>
      <c r="Q389" s="5">
        <f>IF(NOT(ISBLANK(Spreadsheet!AN389)),VLOOKUP(Spreadsheet!AN389,'Drop Downs'!$P$2:$R$16,3,FALSE),0)</f>
        <v>0</v>
      </c>
      <c r="R389" s="5">
        <f>IF(NOT(ISBLANK(Spreadsheet!AN389)),VLOOKUP(Spreadsheet!AN389,'Drop Downs'!$P$2:$R$16,2,FALSE),0)</f>
        <v>0</v>
      </c>
      <c r="S389" s="5" t="str">
        <f>IF(OR(M389&gt;K389,N389&gt;L389,O389&gt;K389, Q389&gt;K389,N389&gt;L389, P389&gt;L389, R389&gt;L389),"Member currently has a coverage election over what he/she needs.  Please add more dependents or adjust the coverage election.","")&amp;(IF(AND(NOT(ISBLANK(Spreadsheet!C389)),NOT(ISBLANK(Spreadsheet!D389)),ISBLANK(Spreadsheet!E389)),"Dependent lacks a relationship to member.Please select one from the drop-down.",""))</f>
        <v/>
      </c>
      <c r="T389" s="5" t="b">
        <f t="shared" si="28"/>
        <v>1</v>
      </c>
      <c r="U389" s="5" t="b">
        <f>OR(ISBLANK(Spreadsheet!C389),IF(NOT(ISBLANK(Spreadsheet!D389)),NOT(ISBLANK(Spreadsheet!E389)),TRUE))</f>
        <v>1</v>
      </c>
      <c r="V389" s="5" t="b">
        <f>OR(ISBLANK(Spreadsheet!C389), NOT(ISBLANK(Spreadsheet!I389)))</f>
        <v>1</v>
      </c>
      <c r="W389" s="5" t="b">
        <f>OR(ISBLANK(Spreadsheet!D389),NOT(ISBLANK(Spreadsheet!C389)))</f>
        <v>1</v>
      </c>
      <c r="X389" s="155" t="str">
        <f>REPT("0",MIN(FIND({1,2,3,4,5,6,7,8,9},Spreadsheet!C389&amp;"123456789"))-1)&amp;IF(ISBLANK(Spreadsheet!C389),"",SUMPRODUCT(MID(0&amp;Spreadsheet!C389,LARGE(INDEX(ISNUMBER(--MID(Spreadsheet!C389,ROW($1:$225),1))*
 ROW($1:$225),0),ROW($1:$225))+1,1)*10^ROW($1:$225)/10))</f>
        <v/>
      </c>
      <c r="Y389" s="5" t="b">
        <f>IF(NOT(ISBLANK(Spreadsheet!C389)),IF(AND(ISNUMBER(VALUE(Spreadsheet!C389)), LEN(Spreadsheet!C389)=9),TRUE,FALSE),TRUE)</f>
        <v>1</v>
      </c>
      <c r="Z389" s="155" t="str">
        <f>REPT("0",MIN(FIND({1,2,3,4,5,6,7,8,9},Spreadsheet!D389&amp;"123456789"))-1)&amp;IF(ISBLANK(Spreadsheet!D389),"",SUMPRODUCT(MID(0&amp;Spreadsheet!D389,LARGE(INDEX(ISNUMBER(--MID(Spreadsheet!D389,ROW($1:$225),1))*
 ROW($1:$225),0),ROW($1:$225))+1,1)*10^ROW($1:$225)/10))</f>
        <v/>
      </c>
      <c r="AA389" s="5" t="b">
        <f>IF(AND(NOT(ISBLANK(Spreadsheet!D389)),NOT(ISBLANK(Spreadsheet!C389))),IF(AND(ISNUMBER(VALUE(Spreadsheet!D389)), LEN(Spreadsheet!D389)=9),TRUE,FALSE),IF(AND(NOT(ISBLANK(Spreadsheet!D389)),ISBLANK(Spreadsheet!C389)),FALSE,TRUE))</f>
        <v>1</v>
      </c>
      <c r="AB389" s="5" t="b">
        <f>OR(ISBLANK(Spreadsheet!Y389),IF(NOT(ISBLANK(Spreadsheet!Y389)),LEN(Spreadsheet!Y389)=10,ISNUMBER(VALUE(Spreadsheet!Y389))))</f>
        <v>1</v>
      </c>
      <c r="AC389" s="5" t="b">
        <f>OR(ISBLANK(Spreadsheet!AI389), AND(NOT(ISBLANK(Spreadsheet!AJ389)), NOT(ISNUMBER(SEARCH("Waive",Spreadsheet!AJ389)))))</f>
        <v>1</v>
      </c>
      <c r="AD389" s="5" t="b">
        <f>OR(ISBLANK(Spreadsheet!AK389), AND(NOT(ISBLANK(Spreadsheet!AL389)), NOT(ISNUMBER(SEARCH("Waive",Spreadsheet!AL389)))))</f>
        <v>1</v>
      </c>
      <c r="AE389" s="5" t="b">
        <f>OR(ISBLANK(Spreadsheet!AM389), AND(NOT(ISBLANK(Spreadsheet!AN389)), NOT(ISNUMBER(SEARCH("Waive", Spreadsheet!AN389)))))</f>
        <v>1</v>
      </c>
      <c r="AF389" s="5" t="b">
        <f>OR(ISBLANK(Spreadsheet!C389), NOT(ISBLANK(Spreadsheet!D389)),NOT(ISBLANK(Spreadsheet!L389)))</f>
        <v>1</v>
      </c>
      <c r="AG389" s="5" t="b">
        <f>IF(AND(NOT(ISBLANK(Spreadsheet!C389)), NOT(ISBLANK(Spreadsheet!D389)),Spreadsheet!C389&lt;&gt;Spreadsheet!D389),IF(ISERROR(VLOOKUP(Spreadsheet!C389, Spreadsheet!$C$6:'Spreadsheet'!$C388,1,FALSE)), FALSE, TRUE),TRUE)</f>
        <v>1</v>
      </c>
      <c r="AH389" s="5" t="b">
        <f>Spreadsheet!$B$2=Spreadsheet!AD389</f>
        <v>1</v>
      </c>
      <c r="AI389" s="5" t="b">
        <f>IF(ISBLANK(Spreadsheet!G389),TRUE,IF(OR(LEN(Spreadsheet!G389)&gt;1,ISNUMBER(VALUE(Spreadsheet!G389))),FALSE,TRUE))</f>
        <v>1</v>
      </c>
      <c r="AJ389" s="5" t="b">
        <f>OR(ISBLANK(Spreadsheet!C389), NOT(ISBLANK(Spreadsheet!B389)), NOT(ISBLANK(Spreadsheet!D389)))</f>
        <v>1</v>
      </c>
      <c r="AK389" s="5" t="b">
        <f t="array" ref="AK389">IF(OR(AND(ISBLANK(Spreadsheet!E389),ISBLANK(Spreadsheet!D389),NOT(ISBLANK(Spreadsheet!C389))),AND(ISBLANK(Spreadsheet!E389),ISBLANK(Spreadsheet!D389),ISBLANK(Spreadsheet!C389))),TRUE,ISNUMBER(MATCH(TRUE,EXACT(Spreadsheet!E389,Relationships),0)))</f>
        <v>1</v>
      </c>
      <c r="AL389" s="5" t="b">
        <f>IF(NOT(ISBLANK(Spreadsheet!C389)),IF(OR(ISBLANK(Spreadsheet!F389),LEN(Spreadsheet!F389)&gt;40),FALSE,TRUE),TRUE)</f>
        <v>1</v>
      </c>
      <c r="AM389" s="5" t="b">
        <f>IF(NOT(ISBLANK(Spreadsheet!C389)),IF(OR(ISBLANK(Spreadsheet!H389),LEN(Spreadsheet!H389)&gt;40),FALSE,TRUE),TRUE)</f>
        <v>1</v>
      </c>
      <c r="AN389" s="5" t="b">
        <f t="array" ref="AN389">IF(ISBLANK(Spreadsheet!I389),TRUE,ISNUMBER(MATCH(TRUE,EXACT(Spreadsheet!I389,GenderValues),0)))</f>
        <v>1</v>
      </c>
      <c r="AO389" s="5" t="b">
        <f ca="1">IF(ISERROR(DATEVALUE(TEXT(Spreadsheet!J389,"mm/dd/yyyy")) &gt; TODAY()),IF(AND(ISBLANK(Spreadsheet!J389),ISBLANK(Spreadsheet!C389)),TRUE,FALSE),IF(DATEVALUE(TEXT(Spreadsheet!J389,"mm/dd/yyyy")) &gt; TODAY(),FALSE,TRUE))</f>
        <v>1</v>
      </c>
      <c r="AP389" s="5" t="b">
        <f>OR(ISBLANK(Spreadsheet!K389),LEN(Spreadsheet!K389)&lt;=100)</f>
        <v>1</v>
      </c>
      <c r="AQ389" s="5" t="b">
        <f t="array" ref="AQ389">IF(OR(AND(ISBLANK(Spreadsheet!L389),ISBLANK(Spreadsheet!C389)),AND(NOT(ISBLANK(Spreadsheet!C389)),NOT(ISBLANK(Spreadsheet!D389)))),TRUE,ISNUMBER(MATCH(TRUE,EXACT(Spreadsheet!L389,MaritalStatus),0)))</f>
        <v>1</v>
      </c>
      <c r="AR389" s="5" t="b">
        <f ca="1">IF(ISERROR(DATEVALUE(TEXT(Spreadsheet!M389,"mm/dd/yyyy")) &gt; TODAY()),IF(ISBLANK(Spreadsheet!M389),TRUE,FALSE),IF(DATEVALUE(TEXT(Spreadsheet!M389,"mm/dd/yyyy")) &gt; TODAY(),FALSE,TRUE))</f>
        <v>1</v>
      </c>
      <c r="AS389" s="5" t="b">
        <f>OR(ISBLANK(Spreadsheet!N389),LEN(Spreadsheet!N389)&lt;=100)</f>
        <v>1</v>
      </c>
      <c r="AT389" s="5" t="b">
        <f>OR(ISBLANK(Spreadsheet!O389),UPPER(Spreadsheet!O389)="YES")</f>
        <v>1</v>
      </c>
      <c r="AU389" s="5" t="b">
        <f>OR(ISBLANK(Spreadsheet!P389),UPPER(Spreadsheet!P389)="YES")</f>
        <v>1</v>
      </c>
      <c r="AV389" s="5" t="b">
        <f t="array" ref="AV389">IF(ISBLANK(Spreadsheet!Q389),TRUE,ISNUMBER(MATCH(TRUE,EXACT(Spreadsheet!Q389,OnGroupsPriorIns),0)))</f>
        <v>1</v>
      </c>
      <c r="AW389" s="5" t="b">
        <f>OR(ISBLANK(Spreadsheet!R389),UPPER(Spreadsheet!R389)="YES")</f>
        <v>1</v>
      </c>
      <c r="AX389" s="5" t="b">
        <f>OR(ISBLANK(Spreadsheet!S389),UPPER(Spreadsheet!S389)="YES")</f>
        <v>1</v>
      </c>
      <c r="AY389" s="5" t="b">
        <f>OR(AND(ISBLANK(Spreadsheet!C389),LEN(Spreadsheet!T389)=0),AND(NOT(ISBLANK(Spreadsheet!C389)),LEN(Spreadsheet!T389)&gt;0,LEN(Spreadsheet!T389)&lt;=50))</f>
        <v>1</v>
      </c>
      <c r="AZ389" s="5" t="b">
        <f>OR(LEN(Spreadsheet!U389)=0,AND(LEN(Spreadsheet!U389)&gt;0,LEN(Spreadsheet!U389)&lt;=50))</f>
        <v>1</v>
      </c>
      <c r="BA389" s="5" t="b">
        <f>OR(AND(ISBLANK(Spreadsheet!C389),LEN(Spreadsheet!V389)=0),AND(NOT(ISBLANK(Spreadsheet!C389)),LEN(Spreadsheet!V389)&gt;0,LEN(Spreadsheet!V389)&lt;=50))</f>
        <v>1</v>
      </c>
      <c r="BB389" s="5" t="b">
        <f t="array" ref="BB389">IF(AND(ISBLANK(Spreadsheet!C389),LEN(Spreadsheet!W389)=0),TRUE,ISNUMBER(MATCH(TRUE,EXACT(Spreadsheet!W389,States),0)))</f>
        <v>1</v>
      </c>
      <c r="BC389" s="5" t="b">
        <f>OR(AND(ISBLANK(Spreadsheet!C389),LEN(Spreadsheet!X389)=0),AND(NOT(ISBLANK(Spreadsheet!C389)),LEN(Spreadsheet!X389)&gt;0,LEN(Spreadsheet!X389)=5,ISNUMBER(VALUE(Spreadsheet!X389))))</f>
        <v>1</v>
      </c>
      <c r="BD389" s="5" t="b">
        <f>OR(ISBLANK(Spreadsheet!Z389),LEN(Spreadsheet!Z389)&lt;=50)</f>
        <v>1</v>
      </c>
      <c r="BE389" s="5" t="b">
        <f>ISBLANK(Spreadsheet!AA389)</f>
        <v>1</v>
      </c>
      <c r="BF389" s="5" t="b">
        <f>ISBLANK(Spreadsheet!AB389)</f>
        <v>1</v>
      </c>
      <c r="BG389" s="5" t="b">
        <f>IF(ISERROR(DATEVALUE(TEXT(Spreadsheet!AC389,"mm/dd/yyyy")) &gt; DATEVALUE(TEXT(Spreadsheet!J389,"mm/dd/yyyy"))),IF(OR(AND(ISBLANK(Spreadsheet!AC389),ISBLANK(Spreadsheet!C389)),AND(NOT(ISBLANK(Spreadsheet!C389)),ISBLANK(Spreadsheet!AC389),NOT(ISBLANK(Spreadsheet!D389)))),TRUE,FALSE),IF(DATEVALUE(TEXT(Spreadsheet!AC389,"mm/dd/yyyy")) &gt; DATEVALUE(TEXT(Spreadsheet!J389,"mm/dd/yyyy")),TRUE,FALSE))</f>
        <v>1</v>
      </c>
      <c r="BH389" s="5" t="b">
        <f>OR(AND(ISBLANK(Spreadsheet!C389),ISBLANK(Spreadsheet!AE389)),AND(NOT(ISBLANK(Spreadsheet!C389)),NOT(ISBLANK(Spreadsheet!D389)),ISBLANK(Spreadsheet!AE389)),AND(NOT(ISBLANK(Spreadsheet!C389)),ISBLANK(Spreadsheet!D389),NOT(ISBLANK(Spreadsheet!AE389)),LEN(Spreadsheet!AE389)&lt;=100))</f>
        <v>1</v>
      </c>
      <c r="BI389" s="5" t="b">
        <f t="array" ref="BI389">IF(ISBLANK(Spreadsheet!AF389),TRUE,ISNUMBER(MATCH(TRUE,EXACT(Spreadsheet!AF389,CobraShortReasons),0)))</f>
        <v>1</v>
      </c>
      <c r="BJ389" s="5" t="b">
        <f ca="1">IF(ISERROR(DATEVALUE(TEXT(Spreadsheet!AG389,"mm/dd/yyyy")) &gt; TODAY()),IF(ISBLANK(Spreadsheet!AG389),TRUE,FALSE),IF(DATEVALUE(TEXT(Spreadsheet!AG389,"mm/dd/yyyy")) &gt; TODAY(),FALSE,TRUE))</f>
        <v>1</v>
      </c>
      <c r="BK389" s="5" t="b">
        <f>OR(ISBLANK(Spreadsheet!AH389),LEN(Spreadsheet!AH389)&lt;=25)</f>
        <v>1</v>
      </c>
      <c r="BL389" s="5" t="b">
        <f t="array" aca="1" ref="BL389" ca="1">IF(ISBLANK(Spreadsheet!AI389),TRUE,ISNUMBER(MATCH(TRUE,EXACT(Spreadsheet!AI389,INDIRECT(Spreadsheet!$D$2)),0)))</f>
        <v>1</v>
      </c>
      <c r="BM389" s="5" t="b">
        <f t="array" aca="1" ref="BM389" ca="1">IF(ISBLANK(Spreadsheet!AJ389),TRUE,ISNUMBER(MATCH(TRUE,EXACT(Spreadsheet!AJ389,INDIRECT(Spreadsheet!BJ389)),0)))</f>
        <v>1</v>
      </c>
      <c r="BN389" s="5" t="b">
        <f t="array" ref="BN389">IF(ISBLANK(Spreadsheet!AK389),TRUE,ISNUMBER(MATCH(TRUE,EXACT(Spreadsheet!AK389,DentalPlans),0)))</f>
        <v>1</v>
      </c>
      <c r="BO389" s="5" t="b">
        <f t="array" aca="1" ref="BO389" ca="1">IF(ISBLANK(Spreadsheet!AL389),TRUE,ISNUMBER(MATCH(TRUE,EXACT(Spreadsheet!AL389,INDIRECT(Spreadsheet!BK389)),0)))</f>
        <v>1</v>
      </c>
      <c r="BP389" s="5" t="b">
        <f t="array" ref="BP389">IF(ISBLANK(Spreadsheet!AM389),TRUE,ISNUMBER(MATCH(TRUE,EXACT(Spreadsheet!AM389,VisionPlans),0)))</f>
        <v>1</v>
      </c>
      <c r="BQ389" s="5" t="b">
        <f t="array" aca="1" ref="BQ389" ca="1">IF(ISBLANK(Spreadsheet!AN389),TRUE,ISNUMBER(MATCH(TRUE,EXACT(Spreadsheet!AN389,INDIRECT(Spreadsheet!BL389)),0)))</f>
        <v>1</v>
      </c>
      <c r="BR389" s="5" t="b">
        <f t="array" ref="BR389">IF(ISBLANK(Spreadsheet!AO389),TRUE,ISNUMBER(MATCH(TRUE,EXACT(Spreadsheet!AO389,LifeBenefitClasses),0)))</f>
        <v>1</v>
      </c>
      <c r="BS389" s="5" t="b">
        <f>IF(OR(ISBLANK(Spreadsheet!AO389), Spreadsheet!AO389="Waive"),IF(ISBLANK(Spreadsheet!AP389),TRUE,FALSE),IF(OR(AND(NOT(ISBLANK(Spreadsheet!AO389)),ISBLANK(Spreadsheet!AP389)),NOT(ISNUMBER(VALUE(Spreadsheet!AP389)))),FALSE,IF(OR(AND(Spreadsheet!AP389&lt;6,MOD(Spreadsheet!AP389*10,5)=0), MOD(Spreadsheet!AP389,5000)=0),TRUE,FALSE)))</f>
        <v>1</v>
      </c>
      <c r="BT389" s="5" t="b">
        <f t="array" ref="BT389">IF(ISBLANK(Spreadsheet!AQ389),TRUE,ISNUMBER(MATCH(TRUE,EXACT(Spreadsheet!AQ389,EnrollWaive),0)))</f>
        <v>1</v>
      </c>
      <c r="BU389" s="5" t="b">
        <f t="array" ref="BU389">IF(ISBLANK(Spreadsheet!AR389),TRUE,ISNUMBER(MATCH(TRUE,EXACT(Spreadsheet!AR389,LifeBenefitClasses),0)))</f>
        <v>1</v>
      </c>
      <c r="BV389" s="5" t="b">
        <f>IF(OR(ISBLANK(Spreadsheet!AR389), Spreadsheet!AR389="Waive"),IF(ISBLANK(Spreadsheet!AS389),TRUE,FALSE),IF(OR(AND(NOT(ISBLANK(Spreadsheet!AR389)),ISBLANK(Spreadsheet!AS389)),NOT(ISNUMBER(VALUE(Spreadsheet!AS389)))),FALSE,IF(OR(AND(Spreadsheet!AS389&lt;6,MOD(Spreadsheet!AS389*10,5)=0), MOD(Spreadsheet!AS389,10000)=0),TRUE,FALSE)))</f>
        <v>1</v>
      </c>
      <c r="BW389" s="5" t="b">
        <f t="array" ref="BW389">IF(ISBLANK(Spreadsheet!AT389),TRUE,ISNUMBER(MATCH(TRUE,EXACT(Spreadsheet!AT389,LifeBenefitClasses),0)))</f>
        <v>1</v>
      </c>
      <c r="BX389" s="5" t="b">
        <f>IF(OR(ISBLANK(Spreadsheet!AT389), Spreadsheet!AT389="Waive"),IF(ISBLANK(Spreadsheet!AU389),TRUE,FALSE),IF(OR(AND(NOT(ISBLANK(Spreadsheet!AT389)),ISBLANK(Spreadsheet!AU389)),NOT(ISNUMBER(VALUE(Spreadsheet!AU389)))),FALSE,IF(AND(NOT(OR(ISBLANK(Spreadsheet!AT389),Spreadsheet!AT389="Waive")),NOT(OR(ISBLANK(Spreadsheet!AR389),Spreadsheet!AR389="Waive")),MOD(Spreadsheet!AU389,5000)=0, Spreadsheet!AU389&lt;=(Spreadsheet!AS389*0.5)),TRUE,FALSE)))</f>
        <v>1</v>
      </c>
      <c r="BY389" s="5" t="b">
        <f t="array" ref="BY389">IF(ISBLANK(Spreadsheet!AV389),TRUE,ISNUMBER(MATCH(TRUE,EXACT(Spreadsheet!AV389,EnrollWaive),0)))</f>
        <v>1</v>
      </c>
      <c r="BZ389" s="5" t="b">
        <f t="array" ref="BZ389">IF(ISBLANK(Spreadsheet!AW389),TRUE,ISNUMBER(MATCH(TRUE,EXACT(Spreadsheet!AW389,LifeBenefitClasses),0)))</f>
        <v>1</v>
      </c>
      <c r="CA389" s="5" t="b">
        <f t="array" ref="CA389">IF(ISBLANK(Spreadsheet!AX389),TRUE,ISNUMBER(MATCH(TRUE,EXACT(Spreadsheet!AX389,LifeBenefitClasses),0)))</f>
        <v>1</v>
      </c>
      <c r="CB389" s="5" t="b">
        <f t="array" ref="CB389">IF(ISBLANK(Spreadsheet!AY389),TRUE,ISNUMBER(MATCH(TRUE,EXACT(Spreadsheet!AY389,LifeBenefitClasses),0)))</f>
        <v>1</v>
      </c>
      <c r="CC389" s="5" t="b">
        <f t="array" ref="CC389">IF(ISBLANK(Spreadsheet!AZ389),TRUE,ISNUMBER(MATCH(TRUE,EXACT(Spreadsheet!AZ389,LifeBenefitClasses),0)))</f>
        <v>1</v>
      </c>
      <c r="CD389" s="5" t="b">
        <f t="array" ref="CD389">IF(ISBLANK(Spreadsheet!BA389),TRUE,ISNUMBER(MATCH(TRUE,EXACT(Spreadsheet!BA389,LifeBenefitClasses),0)))</f>
        <v>1</v>
      </c>
      <c r="CE389" s="5" t="b">
        <f>IF(OR(ISBLANK(Spreadsheet!BA389), Spreadsheet!BA389="Waive"),IF(ISBLANK(Spreadsheet!BB389),TRUE,FALSE),IF(OR(AND(NOT(ISBLANK(Spreadsheet!BA389)),ISBLANK(Spreadsheet!BB389)),NOT(ISNUMBER(VALUE(Spreadsheet!BB389))),ISBLANK(Spreadsheet!BC389),NOT(ISNUMBER(VALUE(Spreadsheet!BC389)))),FALSE,IF(AND(Spreadsheet!BB389&gt;=50000,Spreadsheet!BB389&lt;=250000,MOD(Spreadsheet!BB389,10000)=0,Spreadsheet!BB389&lt;=(10*Spreadsheet!BC389)),TRUE,FALSE)))</f>
        <v>1</v>
      </c>
      <c r="CF389" s="5" t="b">
        <f>IF(NOT(ISBLANK(Spreadsheet!BC389)),AND(ISNUMBER(VALUE(Spreadsheet!BC389)),Spreadsheet!BC389&gt;0),AND(OR(ISBLANK(Spreadsheet!AO389),Spreadsheet!AO389="Waive",AND(NOT(OR(ISBLANK(Spreadsheet!AO389),Spreadsheet!AO389="Waive")),Spreadsheet!AP389&gt;=6)),OR(ISBLANK(Spreadsheet!AR389),AND(NOT(OR(ISBLANK(Spreadsheet!AR389),Spreadsheet!AR389="Waive")),Spreadsheet!AS389&gt;=6)),OR(ISBLANK(Spreadsheet!AW389)),OR(ISBLANK(Spreadsheet!AX389)),OR(ISBLANK(Spreadsheet!AY389)),OR(ISBLANK(Spreadsheet!AZ389)),OR(ISBLANK(Spreadsheet!BA389),Spreadsheet!BA389="Waive")))</f>
        <v>1</v>
      </c>
      <c r="CG389" s="5" t="b">
        <f t="shared" ca="1" si="29"/>
        <v>1</v>
      </c>
    </row>
    <row r="390" spans="8:85" x14ac:dyDescent="0.3">
      <c r="H390" s="5">
        <f t="shared" ca="1" si="26"/>
        <v>2</v>
      </c>
      <c r="I390" s="5" t="str">
        <f t="shared" ca="1" si="27"/>
        <v/>
      </c>
      <c r="J390" s="5" t="str">
        <f>IF(AND(NOT(ISBLANK(Spreadsheet!C390)),ISBLANK(Spreadsheet!D390)),Spreadsheet!F390&amp;" "&amp;Spreadsheet!H390,"")</f>
        <v/>
      </c>
      <c r="K390" s="5">
        <f>IF(AND(NOT(ISBLANK(Spreadsheet!C390)),ISBLANK(Spreadsheet!D390)),COUNTIFS(Spreadsheet!E391:E$786,"=Child",Spreadsheet!C391:C$786, "="&amp;Spreadsheet!C390) + COUNTIFS(Spreadsheet!E391:E$786,"=Step-child",Spreadsheet!C391:C$786, "="&amp;Spreadsheet!C390),0)</f>
        <v>0</v>
      </c>
      <c r="L390" s="5">
        <f>IF(NOT(ISBLANK(J390)),COUNTIFS(Spreadsheet!E391:E$786,"=Wife",Spreadsheet!C391:C$786, "="&amp;Spreadsheet!C390) + COUNTIFS(Spreadsheet!E391:E$786,"=Husband",Spreadsheet!C391:C$786, "="&amp;Spreadsheet!C390),0)</f>
        <v>0</v>
      </c>
      <c r="M390" s="5">
        <f>IF(NOT(ISBLANK(Spreadsheet!AJ390)),VLOOKUP(Spreadsheet!AJ390,'Drop Downs'!$P$2:$R$16,3,FALSE),0)</f>
        <v>0</v>
      </c>
      <c r="N390" s="5">
        <f>IF(NOT(ISBLANK(Spreadsheet!AJ390)), VLOOKUP(Spreadsheet!AJ390,'Drop Downs'!$P$2:$R$16,2,FALSE),0)</f>
        <v>0</v>
      </c>
      <c r="O390" s="5">
        <f>IF(NOT(ISBLANK(Spreadsheet!AL390)),VLOOKUP(Spreadsheet!AL390,'Drop Downs'!$P$2:$R$16,3,FALSE), 0)</f>
        <v>0</v>
      </c>
      <c r="P390" s="5">
        <f>IF(NOT(ISBLANK(Spreadsheet!AL390)),VLOOKUP(Spreadsheet!AL390,'Drop Downs'!$P$2:$R$16,2,FALSE),0)</f>
        <v>0</v>
      </c>
      <c r="Q390" s="5">
        <f>IF(NOT(ISBLANK(Spreadsheet!AN390)),VLOOKUP(Spreadsheet!AN390,'Drop Downs'!$P$2:$R$16,3,FALSE),0)</f>
        <v>0</v>
      </c>
      <c r="R390" s="5">
        <f>IF(NOT(ISBLANK(Spreadsheet!AN390)),VLOOKUP(Spreadsheet!AN390,'Drop Downs'!$P$2:$R$16,2,FALSE),0)</f>
        <v>0</v>
      </c>
      <c r="S390" s="5" t="str">
        <f>IF(OR(M390&gt;K390,N390&gt;L390,O390&gt;K390, Q390&gt;K390,N390&gt;L390, P390&gt;L390, R390&gt;L390),"Member currently has a coverage election over what he/she needs.  Please add more dependents or adjust the coverage election.","")&amp;(IF(AND(NOT(ISBLANK(Spreadsheet!C390)),NOT(ISBLANK(Spreadsheet!D390)),ISBLANK(Spreadsheet!E390)),"Dependent lacks a relationship to member.Please select one from the drop-down.",""))</f>
        <v/>
      </c>
      <c r="T390" s="5" t="b">
        <f t="shared" si="28"/>
        <v>1</v>
      </c>
      <c r="U390" s="5" t="b">
        <f>OR(ISBLANK(Spreadsheet!C390),IF(NOT(ISBLANK(Spreadsheet!D390)),NOT(ISBLANK(Spreadsheet!E390)),TRUE))</f>
        <v>1</v>
      </c>
      <c r="V390" s="5" t="b">
        <f>OR(ISBLANK(Spreadsheet!C390), NOT(ISBLANK(Spreadsheet!I390)))</f>
        <v>1</v>
      </c>
      <c r="W390" s="5" t="b">
        <f>OR(ISBLANK(Spreadsheet!D390),NOT(ISBLANK(Spreadsheet!C390)))</f>
        <v>1</v>
      </c>
      <c r="X390" s="155" t="str">
        <f>REPT("0",MIN(FIND({1,2,3,4,5,6,7,8,9},Spreadsheet!C390&amp;"123456789"))-1)&amp;IF(ISBLANK(Spreadsheet!C390),"",SUMPRODUCT(MID(0&amp;Spreadsheet!C390,LARGE(INDEX(ISNUMBER(--MID(Spreadsheet!C390,ROW($1:$225),1))*
 ROW($1:$225),0),ROW($1:$225))+1,1)*10^ROW($1:$225)/10))</f>
        <v/>
      </c>
      <c r="Y390" s="5" t="b">
        <f>IF(NOT(ISBLANK(Spreadsheet!C390)),IF(AND(ISNUMBER(VALUE(Spreadsheet!C390)), LEN(Spreadsheet!C390)=9),TRUE,FALSE),TRUE)</f>
        <v>1</v>
      </c>
      <c r="Z390" s="155" t="str">
        <f>REPT("0",MIN(FIND({1,2,3,4,5,6,7,8,9},Spreadsheet!D390&amp;"123456789"))-1)&amp;IF(ISBLANK(Spreadsheet!D390),"",SUMPRODUCT(MID(0&amp;Spreadsheet!D390,LARGE(INDEX(ISNUMBER(--MID(Spreadsheet!D390,ROW($1:$225),1))*
 ROW($1:$225),0),ROW($1:$225))+1,1)*10^ROW($1:$225)/10))</f>
        <v/>
      </c>
      <c r="AA390" s="5" t="b">
        <f>IF(AND(NOT(ISBLANK(Spreadsheet!D390)),NOT(ISBLANK(Spreadsheet!C390))),IF(AND(ISNUMBER(VALUE(Spreadsheet!D390)), LEN(Spreadsheet!D390)=9),TRUE,FALSE),IF(AND(NOT(ISBLANK(Spreadsheet!D390)),ISBLANK(Spreadsheet!C390)),FALSE,TRUE))</f>
        <v>1</v>
      </c>
      <c r="AB390" s="5" t="b">
        <f>OR(ISBLANK(Spreadsheet!Y390),IF(NOT(ISBLANK(Spreadsheet!Y390)),LEN(Spreadsheet!Y390)=10,ISNUMBER(VALUE(Spreadsheet!Y390))))</f>
        <v>1</v>
      </c>
      <c r="AC390" s="5" t="b">
        <f>OR(ISBLANK(Spreadsheet!AI390), AND(NOT(ISBLANK(Spreadsheet!AJ390)), NOT(ISNUMBER(SEARCH("Waive",Spreadsheet!AJ390)))))</f>
        <v>1</v>
      </c>
      <c r="AD390" s="5" t="b">
        <f>OR(ISBLANK(Spreadsheet!AK390), AND(NOT(ISBLANK(Spreadsheet!AL390)), NOT(ISNUMBER(SEARCH("Waive",Spreadsheet!AL390)))))</f>
        <v>1</v>
      </c>
      <c r="AE390" s="5" t="b">
        <f>OR(ISBLANK(Spreadsheet!AM390), AND(NOT(ISBLANK(Spreadsheet!AN390)), NOT(ISNUMBER(SEARCH("Waive", Spreadsheet!AN390)))))</f>
        <v>1</v>
      </c>
      <c r="AF390" s="5" t="b">
        <f>OR(ISBLANK(Spreadsheet!C390), NOT(ISBLANK(Spreadsheet!D390)),NOT(ISBLANK(Spreadsheet!L390)))</f>
        <v>1</v>
      </c>
      <c r="AG390" s="5" t="b">
        <f>IF(AND(NOT(ISBLANK(Spreadsheet!C390)), NOT(ISBLANK(Spreadsheet!D390)),Spreadsheet!C390&lt;&gt;Spreadsheet!D390),IF(ISERROR(VLOOKUP(Spreadsheet!C390, Spreadsheet!$C$6:'Spreadsheet'!$C389,1,FALSE)), FALSE, TRUE),TRUE)</f>
        <v>1</v>
      </c>
      <c r="AH390" s="5" t="b">
        <f>Spreadsheet!$B$2=Spreadsheet!AD390</f>
        <v>1</v>
      </c>
      <c r="AI390" s="5" t="b">
        <f>IF(ISBLANK(Spreadsheet!G390),TRUE,IF(OR(LEN(Spreadsheet!G390)&gt;1,ISNUMBER(VALUE(Spreadsheet!G390))),FALSE,TRUE))</f>
        <v>1</v>
      </c>
      <c r="AJ390" s="5" t="b">
        <f>OR(ISBLANK(Spreadsheet!C390), NOT(ISBLANK(Spreadsheet!B390)), NOT(ISBLANK(Spreadsheet!D390)))</f>
        <v>1</v>
      </c>
      <c r="AK390" s="5" t="b">
        <f t="array" ref="AK390">IF(OR(AND(ISBLANK(Spreadsheet!E390),ISBLANK(Spreadsheet!D390),NOT(ISBLANK(Spreadsheet!C390))),AND(ISBLANK(Spreadsheet!E390),ISBLANK(Spreadsheet!D390),ISBLANK(Spreadsheet!C390))),TRUE,ISNUMBER(MATCH(TRUE,EXACT(Spreadsheet!E390,Relationships),0)))</f>
        <v>1</v>
      </c>
      <c r="AL390" s="5" t="b">
        <f>IF(NOT(ISBLANK(Spreadsheet!C390)),IF(OR(ISBLANK(Spreadsheet!F390),LEN(Spreadsheet!F390)&gt;40),FALSE,TRUE),TRUE)</f>
        <v>1</v>
      </c>
      <c r="AM390" s="5" t="b">
        <f>IF(NOT(ISBLANK(Spreadsheet!C390)),IF(OR(ISBLANK(Spreadsheet!H390),LEN(Spreadsheet!H390)&gt;40),FALSE,TRUE),TRUE)</f>
        <v>1</v>
      </c>
      <c r="AN390" s="5" t="b">
        <f t="array" ref="AN390">IF(ISBLANK(Spreadsheet!I390),TRUE,ISNUMBER(MATCH(TRUE,EXACT(Spreadsheet!I390,GenderValues),0)))</f>
        <v>1</v>
      </c>
      <c r="AO390" s="5" t="b">
        <f ca="1">IF(ISERROR(DATEVALUE(TEXT(Spreadsheet!J390,"mm/dd/yyyy")) &gt; TODAY()),IF(AND(ISBLANK(Spreadsheet!J390),ISBLANK(Spreadsheet!C390)),TRUE,FALSE),IF(DATEVALUE(TEXT(Spreadsheet!J390,"mm/dd/yyyy")) &gt; TODAY(),FALSE,TRUE))</f>
        <v>1</v>
      </c>
      <c r="AP390" s="5" t="b">
        <f>OR(ISBLANK(Spreadsheet!K390),LEN(Spreadsheet!K390)&lt;=100)</f>
        <v>1</v>
      </c>
      <c r="AQ390" s="5" t="b">
        <f t="array" ref="AQ390">IF(OR(AND(ISBLANK(Spreadsheet!L390),ISBLANK(Spreadsheet!C390)),AND(NOT(ISBLANK(Spreadsheet!C390)),NOT(ISBLANK(Spreadsheet!D390)))),TRUE,ISNUMBER(MATCH(TRUE,EXACT(Spreadsheet!L390,MaritalStatus),0)))</f>
        <v>1</v>
      </c>
      <c r="AR390" s="5" t="b">
        <f ca="1">IF(ISERROR(DATEVALUE(TEXT(Spreadsheet!M390,"mm/dd/yyyy")) &gt; TODAY()),IF(ISBLANK(Spreadsheet!M390),TRUE,FALSE),IF(DATEVALUE(TEXT(Spreadsheet!M390,"mm/dd/yyyy")) &gt; TODAY(),FALSE,TRUE))</f>
        <v>1</v>
      </c>
      <c r="AS390" s="5" t="b">
        <f>OR(ISBLANK(Spreadsheet!N390),LEN(Spreadsheet!N390)&lt;=100)</f>
        <v>1</v>
      </c>
      <c r="AT390" s="5" t="b">
        <f>OR(ISBLANK(Spreadsheet!O390),UPPER(Spreadsheet!O390)="YES")</f>
        <v>1</v>
      </c>
      <c r="AU390" s="5" t="b">
        <f>OR(ISBLANK(Spreadsheet!P390),UPPER(Spreadsheet!P390)="YES")</f>
        <v>1</v>
      </c>
      <c r="AV390" s="5" t="b">
        <f t="array" ref="AV390">IF(ISBLANK(Spreadsheet!Q390),TRUE,ISNUMBER(MATCH(TRUE,EXACT(Spreadsheet!Q390,OnGroupsPriorIns),0)))</f>
        <v>1</v>
      </c>
      <c r="AW390" s="5" t="b">
        <f>OR(ISBLANK(Spreadsheet!R390),UPPER(Spreadsheet!R390)="YES")</f>
        <v>1</v>
      </c>
      <c r="AX390" s="5" t="b">
        <f>OR(ISBLANK(Spreadsheet!S390),UPPER(Spreadsheet!S390)="YES")</f>
        <v>1</v>
      </c>
      <c r="AY390" s="5" t="b">
        <f>OR(AND(ISBLANK(Spreadsheet!C390),LEN(Spreadsheet!T390)=0),AND(NOT(ISBLANK(Spreadsheet!C390)),LEN(Spreadsheet!T390)&gt;0,LEN(Spreadsheet!T390)&lt;=50))</f>
        <v>1</v>
      </c>
      <c r="AZ390" s="5" t="b">
        <f>OR(LEN(Spreadsheet!U390)=0,AND(LEN(Spreadsheet!U390)&gt;0,LEN(Spreadsheet!U390)&lt;=50))</f>
        <v>1</v>
      </c>
      <c r="BA390" s="5" t="b">
        <f>OR(AND(ISBLANK(Spreadsheet!C390),LEN(Spreadsheet!V390)=0),AND(NOT(ISBLANK(Spreadsheet!C390)),LEN(Spreadsheet!V390)&gt;0,LEN(Spreadsheet!V390)&lt;=50))</f>
        <v>1</v>
      </c>
      <c r="BB390" s="5" t="b">
        <f t="array" ref="BB390">IF(AND(ISBLANK(Spreadsheet!C390),LEN(Spreadsheet!W390)=0),TRUE,ISNUMBER(MATCH(TRUE,EXACT(Spreadsheet!W390,States),0)))</f>
        <v>1</v>
      </c>
      <c r="BC390" s="5" t="b">
        <f>OR(AND(ISBLANK(Spreadsheet!C390),LEN(Spreadsheet!X390)=0),AND(NOT(ISBLANK(Spreadsheet!C390)),LEN(Spreadsheet!X390)&gt;0,LEN(Spreadsheet!X390)=5,ISNUMBER(VALUE(Spreadsheet!X390))))</f>
        <v>1</v>
      </c>
      <c r="BD390" s="5" t="b">
        <f>OR(ISBLANK(Spreadsheet!Z390),LEN(Spreadsheet!Z390)&lt;=50)</f>
        <v>1</v>
      </c>
      <c r="BE390" s="5" t="b">
        <f>ISBLANK(Spreadsheet!AA390)</f>
        <v>1</v>
      </c>
      <c r="BF390" s="5" t="b">
        <f>ISBLANK(Spreadsheet!AB390)</f>
        <v>1</v>
      </c>
      <c r="BG390" s="5" t="b">
        <f>IF(ISERROR(DATEVALUE(TEXT(Spreadsheet!AC390,"mm/dd/yyyy")) &gt; DATEVALUE(TEXT(Spreadsheet!J390,"mm/dd/yyyy"))),IF(OR(AND(ISBLANK(Spreadsheet!AC390),ISBLANK(Spreadsheet!C390)),AND(NOT(ISBLANK(Spreadsheet!C390)),ISBLANK(Spreadsheet!AC390),NOT(ISBLANK(Spreadsheet!D390)))),TRUE,FALSE),IF(DATEVALUE(TEXT(Spreadsheet!AC390,"mm/dd/yyyy")) &gt; DATEVALUE(TEXT(Spreadsheet!J390,"mm/dd/yyyy")),TRUE,FALSE))</f>
        <v>1</v>
      </c>
      <c r="BH390" s="5" t="b">
        <f>OR(AND(ISBLANK(Spreadsheet!C390),ISBLANK(Spreadsheet!AE390)),AND(NOT(ISBLANK(Spreadsheet!C390)),NOT(ISBLANK(Spreadsheet!D390)),ISBLANK(Spreadsheet!AE390)),AND(NOT(ISBLANK(Spreadsheet!C390)),ISBLANK(Spreadsheet!D390),NOT(ISBLANK(Spreadsheet!AE390)),LEN(Spreadsheet!AE390)&lt;=100))</f>
        <v>1</v>
      </c>
      <c r="BI390" s="5" t="b">
        <f t="array" ref="BI390">IF(ISBLANK(Spreadsheet!AF390),TRUE,ISNUMBER(MATCH(TRUE,EXACT(Spreadsheet!AF390,CobraShortReasons),0)))</f>
        <v>1</v>
      </c>
      <c r="BJ390" s="5" t="b">
        <f ca="1">IF(ISERROR(DATEVALUE(TEXT(Spreadsheet!AG390,"mm/dd/yyyy")) &gt; TODAY()),IF(ISBLANK(Spreadsheet!AG390),TRUE,FALSE),IF(DATEVALUE(TEXT(Spreadsheet!AG390,"mm/dd/yyyy")) &gt; TODAY(),FALSE,TRUE))</f>
        <v>1</v>
      </c>
      <c r="BK390" s="5" t="b">
        <f>OR(ISBLANK(Spreadsheet!AH390),LEN(Spreadsheet!AH390)&lt;=25)</f>
        <v>1</v>
      </c>
      <c r="BL390" s="5" t="b">
        <f t="array" aca="1" ref="BL390" ca="1">IF(ISBLANK(Spreadsheet!AI390),TRUE,ISNUMBER(MATCH(TRUE,EXACT(Spreadsheet!AI390,INDIRECT(Spreadsheet!$D$2)),0)))</f>
        <v>1</v>
      </c>
      <c r="BM390" s="5" t="b">
        <f t="array" aca="1" ref="BM390" ca="1">IF(ISBLANK(Spreadsheet!AJ390),TRUE,ISNUMBER(MATCH(TRUE,EXACT(Spreadsheet!AJ390,INDIRECT(Spreadsheet!BJ390)),0)))</f>
        <v>1</v>
      </c>
      <c r="BN390" s="5" t="b">
        <f t="array" ref="BN390">IF(ISBLANK(Spreadsheet!AK390),TRUE,ISNUMBER(MATCH(TRUE,EXACT(Spreadsheet!AK390,DentalPlans),0)))</f>
        <v>1</v>
      </c>
      <c r="BO390" s="5" t="b">
        <f t="array" aca="1" ref="BO390" ca="1">IF(ISBLANK(Spreadsheet!AL390),TRUE,ISNUMBER(MATCH(TRUE,EXACT(Spreadsheet!AL390,INDIRECT(Spreadsheet!BK390)),0)))</f>
        <v>1</v>
      </c>
      <c r="BP390" s="5" t="b">
        <f t="array" ref="BP390">IF(ISBLANK(Spreadsheet!AM390),TRUE,ISNUMBER(MATCH(TRUE,EXACT(Spreadsheet!AM390,VisionPlans),0)))</f>
        <v>1</v>
      </c>
      <c r="BQ390" s="5" t="b">
        <f t="array" aca="1" ref="BQ390" ca="1">IF(ISBLANK(Spreadsheet!AN390),TRUE,ISNUMBER(MATCH(TRUE,EXACT(Spreadsheet!AN390,INDIRECT(Spreadsheet!BL390)),0)))</f>
        <v>1</v>
      </c>
      <c r="BR390" s="5" t="b">
        <f t="array" ref="BR390">IF(ISBLANK(Spreadsheet!AO390),TRUE,ISNUMBER(MATCH(TRUE,EXACT(Spreadsheet!AO390,LifeBenefitClasses),0)))</f>
        <v>1</v>
      </c>
      <c r="BS390" s="5" t="b">
        <f>IF(OR(ISBLANK(Spreadsheet!AO390), Spreadsheet!AO390="Waive"),IF(ISBLANK(Spreadsheet!AP390),TRUE,FALSE),IF(OR(AND(NOT(ISBLANK(Spreadsheet!AO390)),ISBLANK(Spreadsheet!AP390)),NOT(ISNUMBER(VALUE(Spreadsheet!AP390)))),FALSE,IF(OR(AND(Spreadsheet!AP390&lt;6,MOD(Spreadsheet!AP390*10,5)=0), MOD(Spreadsheet!AP390,5000)=0),TRUE,FALSE)))</f>
        <v>1</v>
      </c>
      <c r="BT390" s="5" t="b">
        <f t="array" ref="BT390">IF(ISBLANK(Spreadsheet!AQ390),TRUE,ISNUMBER(MATCH(TRUE,EXACT(Spreadsheet!AQ390,EnrollWaive),0)))</f>
        <v>1</v>
      </c>
      <c r="BU390" s="5" t="b">
        <f t="array" ref="BU390">IF(ISBLANK(Spreadsheet!AR390),TRUE,ISNUMBER(MATCH(TRUE,EXACT(Spreadsheet!AR390,LifeBenefitClasses),0)))</f>
        <v>1</v>
      </c>
      <c r="BV390" s="5" t="b">
        <f>IF(OR(ISBLANK(Spreadsheet!AR390), Spreadsheet!AR390="Waive"),IF(ISBLANK(Spreadsheet!AS390),TRUE,FALSE),IF(OR(AND(NOT(ISBLANK(Spreadsheet!AR390)),ISBLANK(Spreadsheet!AS390)),NOT(ISNUMBER(VALUE(Spreadsheet!AS390)))),FALSE,IF(OR(AND(Spreadsheet!AS390&lt;6,MOD(Spreadsheet!AS390*10,5)=0), MOD(Spreadsheet!AS390,10000)=0),TRUE,FALSE)))</f>
        <v>1</v>
      </c>
      <c r="BW390" s="5" t="b">
        <f t="array" ref="BW390">IF(ISBLANK(Spreadsheet!AT390),TRUE,ISNUMBER(MATCH(TRUE,EXACT(Spreadsheet!AT390,LifeBenefitClasses),0)))</f>
        <v>1</v>
      </c>
      <c r="BX390" s="5" t="b">
        <f>IF(OR(ISBLANK(Spreadsheet!AT390), Spreadsheet!AT390="Waive"),IF(ISBLANK(Spreadsheet!AU390),TRUE,FALSE),IF(OR(AND(NOT(ISBLANK(Spreadsheet!AT390)),ISBLANK(Spreadsheet!AU390)),NOT(ISNUMBER(VALUE(Spreadsheet!AU390)))),FALSE,IF(AND(NOT(OR(ISBLANK(Spreadsheet!AT390),Spreadsheet!AT390="Waive")),NOT(OR(ISBLANK(Spreadsheet!AR390),Spreadsheet!AR390="Waive")),MOD(Spreadsheet!AU390,5000)=0, Spreadsheet!AU390&lt;=(Spreadsheet!AS390*0.5)),TRUE,FALSE)))</f>
        <v>1</v>
      </c>
      <c r="BY390" s="5" t="b">
        <f t="array" ref="BY390">IF(ISBLANK(Spreadsheet!AV390),TRUE,ISNUMBER(MATCH(TRUE,EXACT(Spreadsheet!AV390,EnrollWaive),0)))</f>
        <v>1</v>
      </c>
      <c r="BZ390" s="5" t="b">
        <f t="array" ref="BZ390">IF(ISBLANK(Spreadsheet!AW390),TRUE,ISNUMBER(MATCH(TRUE,EXACT(Spreadsheet!AW390,LifeBenefitClasses),0)))</f>
        <v>1</v>
      </c>
      <c r="CA390" s="5" t="b">
        <f t="array" ref="CA390">IF(ISBLANK(Spreadsheet!AX390),TRUE,ISNUMBER(MATCH(TRUE,EXACT(Spreadsheet!AX390,LifeBenefitClasses),0)))</f>
        <v>1</v>
      </c>
      <c r="CB390" s="5" t="b">
        <f t="array" ref="CB390">IF(ISBLANK(Spreadsheet!AY390),TRUE,ISNUMBER(MATCH(TRUE,EXACT(Spreadsheet!AY390,LifeBenefitClasses),0)))</f>
        <v>1</v>
      </c>
      <c r="CC390" s="5" t="b">
        <f t="array" ref="CC390">IF(ISBLANK(Spreadsheet!AZ390),TRUE,ISNUMBER(MATCH(TRUE,EXACT(Spreadsheet!AZ390,LifeBenefitClasses),0)))</f>
        <v>1</v>
      </c>
      <c r="CD390" s="5" t="b">
        <f t="array" ref="CD390">IF(ISBLANK(Spreadsheet!BA390),TRUE,ISNUMBER(MATCH(TRUE,EXACT(Spreadsheet!BA390,LifeBenefitClasses),0)))</f>
        <v>1</v>
      </c>
      <c r="CE390" s="5" t="b">
        <f>IF(OR(ISBLANK(Spreadsheet!BA390), Spreadsheet!BA390="Waive"),IF(ISBLANK(Spreadsheet!BB390),TRUE,FALSE),IF(OR(AND(NOT(ISBLANK(Spreadsheet!BA390)),ISBLANK(Spreadsheet!BB390)),NOT(ISNUMBER(VALUE(Spreadsheet!BB390))),ISBLANK(Spreadsheet!BC390),NOT(ISNUMBER(VALUE(Spreadsheet!BC390)))),FALSE,IF(AND(Spreadsheet!BB390&gt;=50000,Spreadsheet!BB390&lt;=250000,MOD(Spreadsheet!BB390,10000)=0,Spreadsheet!BB390&lt;=(10*Spreadsheet!BC390)),TRUE,FALSE)))</f>
        <v>1</v>
      </c>
      <c r="CF390" s="5" t="b">
        <f>IF(NOT(ISBLANK(Spreadsheet!BC390)),AND(ISNUMBER(VALUE(Spreadsheet!BC390)),Spreadsheet!BC390&gt;0),AND(OR(ISBLANK(Spreadsheet!AO390),Spreadsheet!AO390="Waive",AND(NOT(OR(ISBLANK(Spreadsheet!AO390),Spreadsheet!AO390="Waive")),Spreadsheet!AP390&gt;=6)),OR(ISBLANK(Spreadsheet!AR390),AND(NOT(OR(ISBLANK(Spreadsheet!AR390),Spreadsheet!AR390="Waive")),Spreadsheet!AS390&gt;=6)),OR(ISBLANK(Spreadsheet!AW390)),OR(ISBLANK(Spreadsheet!AX390)),OR(ISBLANK(Spreadsheet!AY390)),OR(ISBLANK(Spreadsheet!AZ390)),OR(ISBLANK(Spreadsheet!BA390),Spreadsheet!BA390="Waive")))</f>
        <v>1</v>
      </c>
      <c r="CG390" s="5" t="b">
        <f t="shared" ca="1" si="29"/>
        <v>1</v>
      </c>
    </row>
    <row r="391" spans="8:85" x14ac:dyDescent="0.3">
      <c r="H391" s="5">
        <f t="shared" ca="1" si="26"/>
        <v>2</v>
      </c>
      <c r="I391" s="5" t="str">
        <f t="shared" ca="1" si="27"/>
        <v/>
      </c>
      <c r="J391" s="5" t="str">
        <f>IF(AND(NOT(ISBLANK(Spreadsheet!C391)),ISBLANK(Spreadsheet!D391)),Spreadsheet!F391&amp;" "&amp;Spreadsheet!H391,"")</f>
        <v/>
      </c>
      <c r="K391" s="5">
        <f>IF(AND(NOT(ISBLANK(Spreadsheet!C391)),ISBLANK(Spreadsheet!D391)),COUNTIFS(Spreadsheet!E392:E$786,"=Child",Spreadsheet!C392:C$786, "="&amp;Spreadsheet!C391) + COUNTIFS(Spreadsheet!E392:E$786,"=Step-child",Spreadsheet!C392:C$786, "="&amp;Spreadsheet!C391),0)</f>
        <v>0</v>
      </c>
      <c r="L391" s="5">
        <f>IF(NOT(ISBLANK(J391)),COUNTIFS(Spreadsheet!E392:E$786,"=Wife",Spreadsheet!C392:C$786, "="&amp;Spreadsheet!C391) + COUNTIFS(Spreadsheet!E392:E$786,"=Husband",Spreadsheet!C392:C$786, "="&amp;Spreadsheet!C391),0)</f>
        <v>0</v>
      </c>
      <c r="M391" s="5">
        <f>IF(NOT(ISBLANK(Spreadsheet!AJ391)),VLOOKUP(Spreadsheet!AJ391,'Drop Downs'!$P$2:$R$16,3,FALSE),0)</f>
        <v>0</v>
      </c>
      <c r="N391" s="5">
        <f>IF(NOT(ISBLANK(Spreadsheet!AJ391)), VLOOKUP(Spreadsheet!AJ391,'Drop Downs'!$P$2:$R$16,2,FALSE),0)</f>
        <v>0</v>
      </c>
      <c r="O391" s="5">
        <f>IF(NOT(ISBLANK(Spreadsheet!AL391)),VLOOKUP(Spreadsheet!AL391,'Drop Downs'!$P$2:$R$16,3,FALSE), 0)</f>
        <v>0</v>
      </c>
      <c r="P391" s="5">
        <f>IF(NOT(ISBLANK(Spreadsheet!AL391)),VLOOKUP(Spreadsheet!AL391,'Drop Downs'!$P$2:$R$16,2,FALSE),0)</f>
        <v>0</v>
      </c>
      <c r="Q391" s="5">
        <f>IF(NOT(ISBLANK(Spreadsheet!AN391)),VLOOKUP(Spreadsheet!AN391,'Drop Downs'!$P$2:$R$16,3,FALSE),0)</f>
        <v>0</v>
      </c>
      <c r="R391" s="5">
        <f>IF(NOT(ISBLANK(Spreadsheet!AN391)),VLOOKUP(Spreadsheet!AN391,'Drop Downs'!$P$2:$R$16,2,FALSE),0)</f>
        <v>0</v>
      </c>
      <c r="S391" s="5" t="str">
        <f>IF(OR(M391&gt;K391,N391&gt;L391,O391&gt;K391, Q391&gt;K391,N391&gt;L391, P391&gt;L391, R391&gt;L391),"Member currently has a coverage election over what he/she needs.  Please add more dependents or adjust the coverage election.","")&amp;(IF(AND(NOT(ISBLANK(Spreadsheet!C391)),NOT(ISBLANK(Spreadsheet!D391)),ISBLANK(Spreadsheet!E391)),"Dependent lacks a relationship to member.Please select one from the drop-down.",""))</f>
        <v/>
      </c>
      <c r="T391" s="5" t="b">
        <f t="shared" si="28"/>
        <v>1</v>
      </c>
      <c r="U391" s="5" t="b">
        <f>OR(ISBLANK(Spreadsheet!C391),IF(NOT(ISBLANK(Spreadsheet!D391)),NOT(ISBLANK(Spreadsheet!E391)),TRUE))</f>
        <v>1</v>
      </c>
      <c r="V391" s="5" t="b">
        <f>OR(ISBLANK(Spreadsheet!C391), NOT(ISBLANK(Spreadsheet!I391)))</f>
        <v>1</v>
      </c>
      <c r="W391" s="5" t="b">
        <f>OR(ISBLANK(Spreadsheet!D391),NOT(ISBLANK(Spreadsheet!C391)))</f>
        <v>1</v>
      </c>
      <c r="X391" s="155" t="str">
        <f>REPT("0",MIN(FIND({1,2,3,4,5,6,7,8,9},Spreadsheet!C391&amp;"123456789"))-1)&amp;IF(ISBLANK(Spreadsheet!C391),"",SUMPRODUCT(MID(0&amp;Spreadsheet!C391,LARGE(INDEX(ISNUMBER(--MID(Spreadsheet!C391,ROW($1:$225),1))*
 ROW($1:$225),0),ROW($1:$225))+1,1)*10^ROW($1:$225)/10))</f>
        <v/>
      </c>
      <c r="Y391" s="5" t="b">
        <f>IF(NOT(ISBLANK(Spreadsheet!C391)),IF(AND(ISNUMBER(VALUE(Spreadsheet!C391)), LEN(Spreadsheet!C391)=9),TRUE,FALSE),TRUE)</f>
        <v>1</v>
      </c>
      <c r="Z391" s="155" t="str">
        <f>REPT("0",MIN(FIND({1,2,3,4,5,6,7,8,9},Spreadsheet!D391&amp;"123456789"))-1)&amp;IF(ISBLANK(Spreadsheet!D391),"",SUMPRODUCT(MID(0&amp;Spreadsheet!D391,LARGE(INDEX(ISNUMBER(--MID(Spreadsheet!D391,ROW($1:$225),1))*
 ROW($1:$225),0),ROW($1:$225))+1,1)*10^ROW($1:$225)/10))</f>
        <v/>
      </c>
      <c r="AA391" s="5" t="b">
        <f>IF(AND(NOT(ISBLANK(Spreadsheet!D391)),NOT(ISBLANK(Spreadsheet!C391))),IF(AND(ISNUMBER(VALUE(Spreadsheet!D391)), LEN(Spreadsheet!D391)=9),TRUE,FALSE),IF(AND(NOT(ISBLANK(Spreadsheet!D391)),ISBLANK(Spreadsheet!C391)),FALSE,TRUE))</f>
        <v>1</v>
      </c>
      <c r="AB391" s="5" t="b">
        <f>OR(ISBLANK(Spreadsheet!Y391),IF(NOT(ISBLANK(Spreadsheet!Y391)),LEN(Spreadsheet!Y391)=10,ISNUMBER(VALUE(Spreadsheet!Y391))))</f>
        <v>1</v>
      </c>
      <c r="AC391" s="5" t="b">
        <f>OR(ISBLANK(Spreadsheet!AI391), AND(NOT(ISBLANK(Spreadsheet!AJ391)), NOT(ISNUMBER(SEARCH("Waive",Spreadsheet!AJ391)))))</f>
        <v>1</v>
      </c>
      <c r="AD391" s="5" t="b">
        <f>OR(ISBLANK(Spreadsheet!AK391), AND(NOT(ISBLANK(Spreadsheet!AL391)), NOT(ISNUMBER(SEARCH("Waive",Spreadsheet!AL391)))))</f>
        <v>1</v>
      </c>
      <c r="AE391" s="5" t="b">
        <f>OR(ISBLANK(Spreadsheet!AM391), AND(NOT(ISBLANK(Spreadsheet!AN391)), NOT(ISNUMBER(SEARCH("Waive", Spreadsheet!AN391)))))</f>
        <v>1</v>
      </c>
      <c r="AF391" s="5" t="b">
        <f>OR(ISBLANK(Spreadsheet!C391), NOT(ISBLANK(Spreadsheet!D391)),NOT(ISBLANK(Spreadsheet!L391)))</f>
        <v>1</v>
      </c>
      <c r="AG391" s="5" t="b">
        <f>IF(AND(NOT(ISBLANK(Spreadsheet!C391)), NOT(ISBLANK(Spreadsheet!D391)),Spreadsheet!C391&lt;&gt;Spreadsheet!D391),IF(ISERROR(VLOOKUP(Spreadsheet!C391, Spreadsheet!$C$6:'Spreadsheet'!$C390,1,FALSE)), FALSE, TRUE),TRUE)</f>
        <v>1</v>
      </c>
      <c r="AH391" s="5" t="b">
        <f>Spreadsheet!$B$2=Spreadsheet!AD391</f>
        <v>1</v>
      </c>
      <c r="AI391" s="5" t="b">
        <f>IF(ISBLANK(Spreadsheet!G391),TRUE,IF(OR(LEN(Spreadsheet!G391)&gt;1,ISNUMBER(VALUE(Spreadsheet!G391))),FALSE,TRUE))</f>
        <v>1</v>
      </c>
      <c r="AJ391" s="5" t="b">
        <f>OR(ISBLANK(Spreadsheet!C391), NOT(ISBLANK(Spreadsheet!B391)), NOT(ISBLANK(Spreadsheet!D391)))</f>
        <v>1</v>
      </c>
      <c r="AK391" s="5" t="b">
        <f t="array" ref="AK391">IF(OR(AND(ISBLANK(Spreadsheet!E391),ISBLANK(Spreadsheet!D391),NOT(ISBLANK(Spreadsheet!C391))),AND(ISBLANK(Spreadsheet!E391),ISBLANK(Spreadsheet!D391),ISBLANK(Spreadsheet!C391))),TRUE,ISNUMBER(MATCH(TRUE,EXACT(Spreadsheet!E391,Relationships),0)))</f>
        <v>1</v>
      </c>
      <c r="AL391" s="5" t="b">
        <f>IF(NOT(ISBLANK(Spreadsheet!C391)),IF(OR(ISBLANK(Spreadsheet!F391),LEN(Spreadsheet!F391)&gt;40),FALSE,TRUE),TRUE)</f>
        <v>1</v>
      </c>
      <c r="AM391" s="5" t="b">
        <f>IF(NOT(ISBLANK(Spreadsheet!C391)),IF(OR(ISBLANK(Spreadsheet!H391),LEN(Spreadsheet!H391)&gt;40),FALSE,TRUE),TRUE)</f>
        <v>1</v>
      </c>
      <c r="AN391" s="5" t="b">
        <f t="array" ref="AN391">IF(ISBLANK(Spreadsheet!I391),TRUE,ISNUMBER(MATCH(TRUE,EXACT(Spreadsheet!I391,GenderValues),0)))</f>
        <v>1</v>
      </c>
      <c r="AO391" s="5" t="b">
        <f ca="1">IF(ISERROR(DATEVALUE(TEXT(Spreadsheet!J391,"mm/dd/yyyy")) &gt; TODAY()),IF(AND(ISBLANK(Spreadsheet!J391),ISBLANK(Spreadsheet!C391)),TRUE,FALSE),IF(DATEVALUE(TEXT(Spreadsheet!J391,"mm/dd/yyyy")) &gt; TODAY(),FALSE,TRUE))</f>
        <v>1</v>
      </c>
      <c r="AP391" s="5" t="b">
        <f>OR(ISBLANK(Spreadsheet!K391),LEN(Spreadsheet!K391)&lt;=100)</f>
        <v>1</v>
      </c>
      <c r="AQ391" s="5" t="b">
        <f t="array" ref="AQ391">IF(OR(AND(ISBLANK(Spreadsheet!L391),ISBLANK(Spreadsheet!C391)),AND(NOT(ISBLANK(Spreadsheet!C391)),NOT(ISBLANK(Spreadsheet!D391)))),TRUE,ISNUMBER(MATCH(TRUE,EXACT(Spreadsheet!L391,MaritalStatus),0)))</f>
        <v>1</v>
      </c>
      <c r="AR391" s="5" t="b">
        <f ca="1">IF(ISERROR(DATEVALUE(TEXT(Spreadsheet!M391,"mm/dd/yyyy")) &gt; TODAY()),IF(ISBLANK(Spreadsheet!M391),TRUE,FALSE),IF(DATEVALUE(TEXT(Spreadsheet!M391,"mm/dd/yyyy")) &gt; TODAY(),FALSE,TRUE))</f>
        <v>1</v>
      </c>
      <c r="AS391" s="5" t="b">
        <f>OR(ISBLANK(Spreadsheet!N391),LEN(Spreadsheet!N391)&lt;=100)</f>
        <v>1</v>
      </c>
      <c r="AT391" s="5" t="b">
        <f>OR(ISBLANK(Spreadsheet!O391),UPPER(Spreadsheet!O391)="YES")</f>
        <v>1</v>
      </c>
      <c r="AU391" s="5" t="b">
        <f>OR(ISBLANK(Spreadsheet!P391),UPPER(Spreadsheet!P391)="YES")</f>
        <v>1</v>
      </c>
      <c r="AV391" s="5" t="b">
        <f t="array" ref="AV391">IF(ISBLANK(Spreadsheet!Q391),TRUE,ISNUMBER(MATCH(TRUE,EXACT(Spreadsheet!Q391,OnGroupsPriorIns),0)))</f>
        <v>1</v>
      </c>
      <c r="AW391" s="5" t="b">
        <f>OR(ISBLANK(Spreadsheet!R391),UPPER(Spreadsheet!R391)="YES")</f>
        <v>1</v>
      </c>
      <c r="AX391" s="5" t="b">
        <f>OR(ISBLANK(Spreadsheet!S391),UPPER(Spreadsheet!S391)="YES")</f>
        <v>1</v>
      </c>
      <c r="AY391" s="5" t="b">
        <f>OR(AND(ISBLANK(Spreadsheet!C391),LEN(Spreadsheet!T391)=0),AND(NOT(ISBLANK(Spreadsheet!C391)),LEN(Spreadsheet!T391)&gt;0,LEN(Spreadsheet!T391)&lt;=50))</f>
        <v>1</v>
      </c>
      <c r="AZ391" s="5" t="b">
        <f>OR(LEN(Spreadsheet!U391)=0,AND(LEN(Spreadsheet!U391)&gt;0,LEN(Spreadsheet!U391)&lt;=50))</f>
        <v>1</v>
      </c>
      <c r="BA391" s="5" t="b">
        <f>OR(AND(ISBLANK(Spreadsheet!C391),LEN(Spreadsheet!V391)=0),AND(NOT(ISBLANK(Spreadsheet!C391)),LEN(Spreadsheet!V391)&gt;0,LEN(Spreadsheet!V391)&lt;=50))</f>
        <v>1</v>
      </c>
      <c r="BB391" s="5" t="b">
        <f t="array" ref="BB391">IF(AND(ISBLANK(Spreadsheet!C391),LEN(Spreadsheet!W391)=0),TRUE,ISNUMBER(MATCH(TRUE,EXACT(Spreadsheet!W391,States),0)))</f>
        <v>1</v>
      </c>
      <c r="BC391" s="5" t="b">
        <f>OR(AND(ISBLANK(Spreadsheet!C391),LEN(Spreadsheet!X391)=0),AND(NOT(ISBLANK(Spreadsheet!C391)),LEN(Spreadsheet!X391)&gt;0,LEN(Spreadsheet!X391)=5,ISNUMBER(VALUE(Spreadsheet!X391))))</f>
        <v>1</v>
      </c>
      <c r="BD391" s="5" t="b">
        <f>OR(ISBLANK(Spreadsheet!Z391),LEN(Spreadsheet!Z391)&lt;=50)</f>
        <v>1</v>
      </c>
      <c r="BE391" s="5" t="b">
        <f>ISBLANK(Spreadsheet!AA391)</f>
        <v>1</v>
      </c>
      <c r="BF391" s="5" t="b">
        <f>ISBLANK(Spreadsheet!AB391)</f>
        <v>1</v>
      </c>
      <c r="BG391" s="5" t="b">
        <f>IF(ISERROR(DATEVALUE(TEXT(Spreadsheet!AC391,"mm/dd/yyyy")) &gt; DATEVALUE(TEXT(Spreadsheet!J391,"mm/dd/yyyy"))),IF(OR(AND(ISBLANK(Spreadsheet!AC391),ISBLANK(Spreadsheet!C391)),AND(NOT(ISBLANK(Spreadsheet!C391)),ISBLANK(Spreadsheet!AC391),NOT(ISBLANK(Spreadsheet!D391)))),TRUE,FALSE),IF(DATEVALUE(TEXT(Spreadsheet!AC391,"mm/dd/yyyy")) &gt; DATEVALUE(TEXT(Spreadsheet!J391,"mm/dd/yyyy")),TRUE,FALSE))</f>
        <v>1</v>
      </c>
      <c r="BH391" s="5" t="b">
        <f>OR(AND(ISBLANK(Spreadsheet!C391),ISBLANK(Spreadsheet!AE391)),AND(NOT(ISBLANK(Spreadsheet!C391)),NOT(ISBLANK(Spreadsheet!D391)),ISBLANK(Spreadsheet!AE391)),AND(NOT(ISBLANK(Spreadsheet!C391)),ISBLANK(Spreadsheet!D391),NOT(ISBLANK(Spreadsheet!AE391)),LEN(Spreadsheet!AE391)&lt;=100))</f>
        <v>1</v>
      </c>
      <c r="BI391" s="5" t="b">
        <f t="array" ref="BI391">IF(ISBLANK(Spreadsheet!AF391),TRUE,ISNUMBER(MATCH(TRUE,EXACT(Spreadsheet!AF391,CobraShortReasons),0)))</f>
        <v>1</v>
      </c>
      <c r="BJ391" s="5" t="b">
        <f ca="1">IF(ISERROR(DATEVALUE(TEXT(Spreadsheet!AG391,"mm/dd/yyyy")) &gt; TODAY()),IF(ISBLANK(Spreadsheet!AG391),TRUE,FALSE),IF(DATEVALUE(TEXT(Spreadsheet!AG391,"mm/dd/yyyy")) &gt; TODAY(),FALSE,TRUE))</f>
        <v>1</v>
      </c>
      <c r="BK391" s="5" t="b">
        <f>OR(ISBLANK(Spreadsheet!AH391),LEN(Spreadsheet!AH391)&lt;=25)</f>
        <v>1</v>
      </c>
      <c r="BL391" s="5" t="b">
        <f t="array" aca="1" ref="BL391" ca="1">IF(ISBLANK(Spreadsheet!AI391),TRUE,ISNUMBER(MATCH(TRUE,EXACT(Spreadsheet!AI391,INDIRECT(Spreadsheet!$D$2)),0)))</f>
        <v>1</v>
      </c>
      <c r="BM391" s="5" t="b">
        <f t="array" aca="1" ref="BM391" ca="1">IF(ISBLANK(Spreadsheet!AJ391),TRUE,ISNUMBER(MATCH(TRUE,EXACT(Spreadsheet!AJ391,INDIRECT(Spreadsheet!BJ391)),0)))</f>
        <v>1</v>
      </c>
      <c r="BN391" s="5" t="b">
        <f t="array" ref="BN391">IF(ISBLANK(Spreadsheet!AK391),TRUE,ISNUMBER(MATCH(TRUE,EXACT(Spreadsheet!AK391,DentalPlans),0)))</f>
        <v>1</v>
      </c>
      <c r="BO391" s="5" t="b">
        <f t="array" aca="1" ref="BO391" ca="1">IF(ISBLANK(Spreadsheet!AL391),TRUE,ISNUMBER(MATCH(TRUE,EXACT(Spreadsheet!AL391,INDIRECT(Spreadsheet!BK391)),0)))</f>
        <v>1</v>
      </c>
      <c r="BP391" s="5" t="b">
        <f t="array" ref="BP391">IF(ISBLANK(Spreadsheet!AM391),TRUE,ISNUMBER(MATCH(TRUE,EXACT(Spreadsheet!AM391,VisionPlans),0)))</f>
        <v>1</v>
      </c>
      <c r="BQ391" s="5" t="b">
        <f t="array" aca="1" ref="BQ391" ca="1">IF(ISBLANK(Spreadsheet!AN391),TRUE,ISNUMBER(MATCH(TRUE,EXACT(Spreadsheet!AN391,INDIRECT(Spreadsheet!BL391)),0)))</f>
        <v>1</v>
      </c>
      <c r="BR391" s="5" t="b">
        <f t="array" ref="BR391">IF(ISBLANK(Spreadsheet!AO391),TRUE,ISNUMBER(MATCH(TRUE,EXACT(Spreadsheet!AO391,LifeBenefitClasses),0)))</f>
        <v>1</v>
      </c>
      <c r="BS391" s="5" t="b">
        <f>IF(OR(ISBLANK(Spreadsheet!AO391), Spreadsheet!AO391="Waive"),IF(ISBLANK(Spreadsheet!AP391),TRUE,FALSE),IF(OR(AND(NOT(ISBLANK(Spreadsheet!AO391)),ISBLANK(Spreadsheet!AP391)),NOT(ISNUMBER(VALUE(Spreadsheet!AP391)))),FALSE,IF(OR(AND(Spreadsheet!AP391&lt;6,MOD(Spreadsheet!AP391*10,5)=0), MOD(Spreadsheet!AP391,5000)=0),TRUE,FALSE)))</f>
        <v>1</v>
      </c>
      <c r="BT391" s="5" t="b">
        <f t="array" ref="BT391">IF(ISBLANK(Spreadsheet!AQ391),TRUE,ISNUMBER(MATCH(TRUE,EXACT(Spreadsheet!AQ391,EnrollWaive),0)))</f>
        <v>1</v>
      </c>
      <c r="BU391" s="5" t="b">
        <f t="array" ref="BU391">IF(ISBLANK(Spreadsheet!AR391),TRUE,ISNUMBER(MATCH(TRUE,EXACT(Spreadsheet!AR391,LifeBenefitClasses),0)))</f>
        <v>1</v>
      </c>
      <c r="BV391" s="5" t="b">
        <f>IF(OR(ISBLANK(Spreadsheet!AR391), Spreadsheet!AR391="Waive"),IF(ISBLANK(Spreadsheet!AS391),TRUE,FALSE),IF(OR(AND(NOT(ISBLANK(Spreadsheet!AR391)),ISBLANK(Spreadsheet!AS391)),NOT(ISNUMBER(VALUE(Spreadsheet!AS391)))),FALSE,IF(OR(AND(Spreadsheet!AS391&lt;6,MOD(Spreadsheet!AS391*10,5)=0), MOD(Spreadsheet!AS391,10000)=0),TRUE,FALSE)))</f>
        <v>1</v>
      </c>
      <c r="BW391" s="5" t="b">
        <f t="array" ref="BW391">IF(ISBLANK(Spreadsheet!AT391),TRUE,ISNUMBER(MATCH(TRUE,EXACT(Spreadsheet!AT391,LifeBenefitClasses),0)))</f>
        <v>1</v>
      </c>
      <c r="BX391" s="5" t="b">
        <f>IF(OR(ISBLANK(Spreadsheet!AT391), Spreadsheet!AT391="Waive"),IF(ISBLANK(Spreadsheet!AU391),TRUE,FALSE),IF(OR(AND(NOT(ISBLANK(Spreadsheet!AT391)),ISBLANK(Spreadsheet!AU391)),NOT(ISNUMBER(VALUE(Spreadsheet!AU391)))),FALSE,IF(AND(NOT(OR(ISBLANK(Spreadsheet!AT391),Spreadsheet!AT391="Waive")),NOT(OR(ISBLANK(Spreadsheet!AR391),Spreadsheet!AR391="Waive")),MOD(Spreadsheet!AU391,5000)=0, Spreadsheet!AU391&lt;=(Spreadsheet!AS391*0.5)),TRUE,FALSE)))</f>
        <v>1</v>
      </c>
      <c r="BY391" s="5" t="b">
        <f t="array" ref="BY391">IF(ISBLANK(Spreadsheet!AV391),TRUE,ISNUMBER(MATCH(TRUE,EXACT(Spreadsheet!AV391,EnrollWaive),0)))</f>
        <v>1</v>
      </c>
      <c r="BZ391" s="5" t="b">
        <f t="array" ref="BZ391">IF(ISBLANK(Spreadsheet!AW391),TRUE,ISNUMBER(MATCH(TRUE,EXACT(Spreadsheet!AW391,LifeBenefitClasses),0)))</f>
        <v>1</v>
      </c>
      <c r="CA391" s="5" t="b">
        <f t="array" ref="CA391">IF(ISBLANK(Spreadsheet!AX391),TRUE,ISNUMBER(MATCH(TRUE,EXACT(Spreadsheet!AX391,LifeBenefitClasses),0)))</f>
        <v>1</v>
      </c>
      <c r="CB391" s="5" t="b">
        <f t="array" ref="CB391">IF(ISBLANK(Spreadsheet!AY391),TRUE,ISNUMBER(MATCH(TRUE,EXACT(Spreadsheet!AY391,LifeBenefitClasses),0)))</f>
        <v>1</v>
      </c>
      <c r="CC391" s="5" t="b">
        <f t="array" ref="CC391">IF(ISBLANK(Spreadsheet!AZ391),TRUE,ISNUMBER(MATCH(TRUE,EXACT(Spreadsheet!AZ391,LifeBenefitClasses),0)))</f>
        <v>1</v>
      </c>
      <c r="CD391" s="5" t="b">
        <f t="array" ref="CD391">IF(ISBLANK(Spreadsheet!BA391),TRUE,ISNUMBER(MATCH(TRUE,EXACT(Spreadsheet!BA391,LifeBenefitClasses),0)))</f>
        <v>1</v>
      </c>
      <c r="CE391" s="5" t="b">
        <f>IF(OR(ISBLANK(Spreadsheet!BA391), Spreadsheet!BA391="Waive"),IF(ISBLANK(Spreadsheet!BB391),TRUE,FALSE),IF(OR(AND(NOT(ISBLANK(Spreadsheet!BA391)),ISBLANK(Spreadsheet!BB391)),NOT(ISNUMBER(VALUE(Spreadsheet!BB391))),ISBLANK(Spreadsheet!BC391),NOT(ISNUMBER(VALUE(Spreadsheet!BC391)))),FALSE,IF(AND(Spreadsheet!BB391&gt;=50000,Spreadsheet!BB391&lt;=250000,MOD(Spreadsheet!BB391,10000)=0,Spreadsheet!BB391&lt;=(10*Spreadsheet!BC391)),TRUE,FALSE)))</f>
        <v>1</v>
      </c>
      <c r="CF391" s="5" t="b">
        <f>IF(NOT(ISBLANK(Spreadsheet!BC391)),AND(ISNUMBER(VALUE(Spreadsheet!BC391)),Spreadsheet!BC391&gt;0),AND(OR(ISBLANK(Spreadsheet!AO391),Spreadsheet!AO391="Waive",AND(NOT(OR(ISBLANK(Spreadsheet!AO391),Spreadsheet!AO391="Waive")),Spreadsheet!AP391&gt;=6)),OR(ISBLANK(Spreadsheet!AR391),AND(NOT(OR(ISBLANK(Spreadsheet!AR391),Spreadsheet!AR391="Waive")),Spreadsheet!AS391&gt;=6)),OR(ISBLANK(Spreadsheet!AW391)),OR(ISBLANK(Spreadsheet!AX391)),OR(ISBLANK(Spreadsheet!AY391)),OR(ISBLANK(Spreadsheet!AZ391)),OR(ISBLANK(Spreadsheet!BA391),Spreadsheet!BA391="Waive")))</f>
        <v>1</v>
      </c>
      <c r="CG391" s="5" t="b">
        <f t="shared" ca="1" si="29"/>
        <v>1</v>
      </c>
    </row>
    <row r="392" spans="8:85" x14ac:dyDescent="0.3">
      <c r="H392" s="5">
        <f t="shared" ca="1" si="26"/>
        <v>2</v>
      </c>
      <c r="I392" s="5" t="str">
        <f t="shared" ref="I392:I455" ca="1" si="30">IF(Y392,"",Y$1&amp;" ")&amp;IF(AA392,"",AA$1&amp;" ")&amp;IF(T392,"",T$1&amp;" ")&amp;IF(U392,"",U$1&amp;" ")&amp;IF(V392,"",V$1&amp;" ")&amp;IF(W392,"",W$1&amp;" ")&amp;IF(AA392,"",AA$1&amp;" ")&amp;IF(AB392,"",AB$1&amp;" ")&amp;IF(AC392,"",AC$1&amp;" ")&amp;IF(AD392,"",AD$1&amp;" ")&amp;IF(AE392,"",AE$1&amp;" ")&amp;IF(AF392,"",AF$1&amp;" ")&amp;IF(AG392,"",AG$1&amp;" ")&amp;IF(AH392,"",AH$1&amp;" ")&amp;IF(AI392,"",AI$1&amp;" ")&amp;IF(AJ392,"",AJ$1&amp;" ")&amp;IF(AK392,"",AK$1&amp;" ")&amp;IF(AL392,"",AL$1&amp;" ")&amp;IF(AM392,"",AM$1&amp;" ")&amp;IF(AN392,"",AN$1&amp;" ")&amp;IF(AO392,"",AO$1&amp;" ")&amp;IF(AP392,"",AP$1&amp;" ")&amp;IF(AQ392,"",AQ$1&amp;" ")&amp;IF(AR392,"",AR$1&amp;" ")&amp;IF(AS392,"",AS$1&amp;" ")&amp;IF(AT392,"",AT$1&amp;" ")&amp;IF(AU392,"",AU$1&amp;" ")&amp;IF(AV392,"",AV$1&amp;" ")&amp;IF(AW392,"",AW$1&amp;" ")&amp;IF(AX392,"",AX$1&amp;" ")&amp;IF(AY392,"",AY$1&amp;" ")&amp;IF(AZ392,"",AZ$1&amp;" ")&amp;IF(BA392,"",BA$1&amp;" ")&amp;IF(BB392,"",BB$1&amp;" ")&amp;IF(BC392,"",BC$1&amp;" ")&amp;IF(BD392,"",BD$1&amp;" ")&amp;IF(BE392,"",BE$1&amp;" ")&amp;IF(BF392,"",BF$1&amp;" ")&amp;IF(BG392,"",BG$1&amp;" ")&amp;IF(BH392,"",BH$1&amp;" ")&amp;IF(BI392,"",BI$1&amp;" ")&amp;IF(BJ392,"",BJ$1&amp;" ")&amp;IF(BK392,"",BK$1&amp;" ")&amp;IF(BL392,"",BL$1&amp;" ")&amp;IF(BM392,"",BM$1&amp;" ")&amp;IF(BN392,"",BN$1&amp;" ")&amp;IF(BO392,"",BO$1&amp;" ")&amp;IF(BP392,"",BP$1&amp;" ")&amp;IF(BQ392,"",BQ$1&amp;" ")&amp;IF(BR392,"",BR$1&amp;" ")&amp;IF(BS392,"",BS$1&amp;" ")&amp;IF(BT392,"",BT$1&amp;" ")&amp;IF(BU392,"",BU$1&amp;" ")&amp;IF(BV392,"",BV$1&amp;" ")&amp;IF(BW392,"",BW$1&amp;" ")&amp;IF(BX392,"",BX$1&amp;" ")&amp;IF(BY392,"",BY$1&amp;" ")&amp;IF(BZ392,"",BZ$1&amp;" ")&amp;IF(CA392,"",CA$1&amp;" ")&amp;IF(CB392,"",CB$1&amp;" ")&amp;IF(CC392,"",CC$1&amp;" ")&amp;IF(CD392,"",CD$1&amp;" ")&amp;IF(CE392,"",CE$1&amp;" ")&amp;IF(CF392,"",CF$1&amp;" ")</f>
        <v/>
      </c>
      <c r="J392" s="5" t="str">
        <f>IF(AND(NOT(ISBLANK(Spreadsheet!C392)),ISBLANK(Spreadsheet!D392)),Spreadsheet!F392&amp;" "&amp;Spreadsheet!H392,"")</f>
        <v/>
      </c>
      <c r="K392" s="5">
        <f>IF(AND(NOT(ISBLANK(Spreadsheet!C392)),ISBLANK(Spreadsheet!D392)),COUNTIFS(Spreadsheet!E393:E$786,"=Child",Spreadsheet!C393:C$786, "="&amp;Spreadsheet!C392) + COUNTIFS(Spreadsheet!E393:E$786,"=Step-child",Spreadsheet!C393:C$786, "="&amp;Spreadsheet!C392),0)</f>
        <v>0</v>
      </c>
      <c r="L392" s="5">
        <f>IF(NOT(ISBLANK(J392)),COUNTIFS(Spreadsheet!E393:E$786,"=Wife",Spreadsheet!C393:C$786, "="&amp;Spreadsheet!C392) + COUNTIFS(Spreadsheet!E393:E$786,"=Husband",Spreadsheet!C393:C$786, "="&amp;Spreadsheet!C392),0)</f>
        <v>0</v>
      </c>
      <c r="M392" s="5">
        <f>IF(NOT(ISBLANK(Spreadsheet!AJ392)),VLOOKUP(Spreadsheet!AJ392,'Drop Downs'!$P$2:$R$16,3,FALSE),0)</f>
        <v>0</v>
      </c>
      <c r="N392" s="5">
        <f>IF(NOT(ISBLANK(Spreadsheet!AJ392)), VLOOKUP(Spreadsheet!AJ392,'Drop Downs'!$P$2:$R$16,2,FALSE),0)</f>
        <v>0</v>
      </c>
      <c r="O392" s="5">
        <f>IF(NOT(ISBLANK(Spreadsheet!AL392)),VLOOKUP(Spreadsheet!AL392,'Drop Downs'!$P$2:$R$16,3,FALSE), 0)</f>
        <v>0</v>
      </c>
      <c r="P392" s="5">
        <f>IF(NOT(ISBLANK(Spreadsheet!AL392)),VLOOKUP(Spreadsheet!AL392,'Drop Downs'!$P$2:$R$16,2,FALSE),0)</f>
        <v>0</v>
      </c>
      <c r="Q392" s="5">
        <f>IF(NOT(ISBLANK(Spreadsheet!AN392)),VLOOKUP(Spreadsheet!AN392,'Drop Downs'!$P$2:$R$16,3,FALSE),0)</f>
        <v>0</v>
      </c>
      <c r="R392" s="5">
        <f>IF(NOT(ISBLANK(Spreadsheet!AN392)),VLOOKUP(Spreadsheet!AN392,'Drop Downs'!$P$2:$R$16,2,FALSE),0)</f>
        <v>0</v>
      </c>
      <c r="S392" s="5" t="str">
        <f>IF(OR(M392&gt;K392,N392&gt;L392,O392&gt;K392, Q392&gt;K392,N392&gt;L392, P392&gt;L392, R392&gt;L392),"Member currently has a coverage election over what he/she needs.  Please add more dependents or adjust the coverage election.","")&amp;(IF(AND(NOT(ISBLANK(Spreadsheet!C392)),NOT(ISBLANK(Spreadsheet!D392)),ISBLANK(Spreadsheet!E392)),"Dependent lacks a relationship to member.Please select one from the drop-down.",""))</f>
        <v/>
      </c>
      <c r="T392" s="5" t="b">
        <f t="shared" si="28"/>
        <v>1</v>
      </c>
      <c r="U392" s="5" t="b">
        <f>OR(ISBLANK(Spreadsheet!C392),IF(NOT(ISBLANK(Spreadsheet!D392)),NOT(ISBLANK(Spreadsheet!E392)),TRUE))</f>
        <v>1</v>
      </c>
      <c r="V392" s="5" t="b">
        <f>OR(ISBLANK(Spreadsheet!C392), NOT(ISBLANK(Spreadsheet!I392)))</f>
        <v>1</v>
      </c>
      <c r="W392" s="5" t="b">
        <f>OR(ISBLANK(Spreadsheet!D392),NOT(ISBLANK(Spreadsheet!C392)))</f>
        <v>1</v>
      </c>
      <c r="X392" s="155" t="str">
        <f>REPT("0",MIN(FIND({1,2,3,4,5,6,7,8,9},Spreadsheet!C392&amp;"123456789"))-1)&amp;IF(ISBLANK(Spreadsheet!C392),"",SUMPRODUCT(MID(0&amp;Spreadsheet!C392,LARGE(INDEX(ISNUMBER(--MID(Spreadsheet!C392,ROW($1:$225),1))*
 ROW($1:$225),0),ROW($1:$225))+1,1)*10^ROW($1:$225)/10))</f>
        <v/>
      </c>
      <c r="Y392" s="5" t="b">
        <f>IF(NOT(ISBLANK(Spreadsheet!C392)),IF(AND(ISNUMBER(VALUE(Spreadsheet!C392)), LEN(Spreadsheet!C392)=9),TRUE,FALSE),TRUE)</f>
        <v>1</v>
      </c>
      <c r="Z392" s="155" t="str">
        <f>REPT("0",MIN(FIND({1,2,3,4,5,6,7,8,9},Spreadsheet!D392&amp;"123456789"))-1)&amp;IF(ISBLANK(Spreadsheet!D392),"",SUMPRODUCT(MID(0&amp;Spreadsheet!D392,LARGE(INDEX(ISNUMBER(--MID(Spreadsheet!D392,ROW($1:$225),1))*
 ROW($1:$225),0),ROW($1:$225))+1,1)*10^ROW($1:$225)/10))</f>
        <v/>
      </c>
      <c r="AA392" s="5" t="b">
        <f>IF(AND(NOT(ISBLANK(Spreadsheet!D392)),NOT(ISBLANK(Spreadsheet!C392))),IF(AND(ISNUMBER(VALUE(Spreadsheet!D392)), LEN(Spreadsheet!D392)=9),TRUE,FALSE),IF(AND(NOT(ISBLANK(Spreadsheet!D392)),ISBLANK(Spreadsheet!C392)),FALSE,TRUE))</f>
        <v>1</v>
      </c>
      <c r="AB392" s="5" t="b">
        <f>OR(ISBLANK(Spreadsheet!Y392),IF(NOT(ISBLANK(Spreadsheet!Y392)),LEN(Spreadsheet!Y392)=10,ISNUMBER(VALUE(Spreadsheet!Y392))))</f>
        <v>1</v>
      </c>
      <c r="AC392" s="5" t="b">
        <f>OR(ISBLANK(Spreadsheet!AI392), AND(NOT(ISBLANK(Spreadsheet!AJ392)), NOT(ISNUMBER(SEARCH("Waive",Spreadsheet!AJ392)))))</f>
        <v>1</v>
      </c>
      <c r="AD392" s="5" t="b">
        <f>OR(ISBLANK(Spreadsheet!AK392), AND(NOT(ISBLANK(Spreadsheet!AL392)), NOT(ISNUMBER(SEARCH("Waive",Spreadsheet!AL392)))))</f>
        <v>1</v>
      </c>
      <c r="AE392" s="5" t="b">
        <f>OR(ISBLANK(Spreadsheet!AM392), AND(NOT(ISBLANK(Spreadsheet!AN392)), NOT(ISNUMBER(SEARCH("Waive", Spreadsheet!AN392)))))</f>
        <v>1</v>
      </c>
      <c r="AF392" s="5" t="b">
        <f>OR(ISBLANK(Spreadsheet!C392), NOT(ISBLANK(Spreadsheet!D392)),NOT(ISBLANK(Spreadsheet!L392)))</f>
        <v>1</v>
      </c>
      <c r="AG392" s="5" t="b">
        <f>IF(AND(NOT(ISBLANK(Spreadsheet!C392)), NOT(ISBLANK(Spreadsheet!D392)),Spreadsheet!C392&lt;&gt;Spreadsheet!D392),IF(ISERROR(VLOOKUP(Spreadsheet!C392, Spreadsheet!$C$6:'Spreadsheet'!$C391,1,FALSE)), FALSE, TRUE),TRUE)</f>
        <v>1</v>
      </c>
      <c r="AH392" s="5" t="b">
        <f>Spreadsheet!$B$2=Spreadsheet!AD392</f>
        <v>1</v>
      </c>
      <c r="AI392" s="5" t="b">
        <f>IF(ISBLANK(Spreadsheet!G392),TRUE,IF(OR(LEN(Spreadsheet!G392)&gt;1,ISNUMBER(VALUE(Spreadsheet!G392))),FALSE,TRUE))</f>
        <v>1</v>
      </c>
      <c r="AJ392" s="5" t="b">
        <f>OR(ISBLANK(Spreadsheet!C392), NOT(ISBLANK(Spreadsheet!B392)), NOT(ISBLANK(Spreadsheet!D392)))</f>
        <v>1</v>
      </c>
      <c r="AK392" s="5" t="b">
        <f t="array" ref="AK392">IF(OR(AND(ISBLANK(Spreadsheet!E392),ISBLANK(Spreadsheet!D392),NOT(ISBLANK(Spreadsheet!C392))),AND(ISBLANK(Spreadsheet!E392),ISBLANK(Spreadsheet!D392),ISBLANK(Spreadsheet!C392))),TRUE,ISNUMBER(MATCH(TRUE,EXACT(Spreadsheet!E392,Relationships),0)))</f>
        <v>1</v>
      </c>
      <c r="AL392" s="5" t="b">
        <f>IF(NOT(ISBLANK(Spreadsheet!C392)),IF(OR(ISBLANK(Spreadsheet!F392),LEN(Spreadsheet!F392)&gt;40),FALSE,TRUE),TRUE)</f>
        <v>1</v>
      </c>
      <c r="AM392" s="5" t="b">
        <f>IF(NOT(ISBLANK(Spreadsheet!C392)),IF(OR(ISBLANK(Spreadsheet!H392),LEN(Spreadsheet!H392)&gt;40),FALSE,TRUE),TRUE)</f>
        <v>1</v>
      </c>
      <c r="AN392" s="5" t="b">
        <f t="array" ref="AN392">IF(ISBLANK(Spreadsheet!I392),TRUE,ISNUMBER(MATCH(TRUE,EXACT(Spreadsheet!I392,GenderValues),0)))</f>
        <v>1</v>
      </c>
      <c r="AO392" s="5" t="b">
        <f ca="1">IF(ISERROR(DATEVALUE(TEXT(Spreadsheet!J392,"mm/dd/yyyy")) &gt; TODAY()),IF(AND(ISBLANK(Spreadsheet!J392),ISBLANK(Spreadsheet!C392)),TRUE,FALSE),IF(DATEVALUE(TEXT(Spreadsheet!J392,"mm/dd/yyyy")) &gt; TODAY(),FALSE,TRUE))</f>
        <v>1</v>
      </c>
      <c r="AP392" s="5" t="b">
        <f>OR(ISBLANK(Spreadsheet!K392),LEN(Spreadsheet!K392)&lt;=100)</f>
        <v>1</v>
      </c>
      <c r="AQ392" s="5" t="b">
        <f t="array" ref="AQ392">IF(OR(AND(ISBLANK(Spreadsheet!L392),ISBLANK(Spreadsheet!C392)),AND(NOT(ISBLANK(Spreadsheet!C392)),NOT(ISBLANK(Spreadsheet!D392)))),TRUE,ISNUMBER(MATCH(TRUE,EXACT(Spreadsheet!L392,MaritalStatus),0)))</f>
        <v>1</v>
      </c>
      <c r="AR392" s="5" t="b">
        <f ca="1">IF(ISERROR(DATEVALUE(TEXT(Spreadsheet!M392,"mm/dd/yyyy")) &gt; TODAY()),IF(ISBLANK(Spreadsheet!M392),TRUE,FALSE),IF(DATEVALUE(TEXT(Spreadsheet!M392,"mm/dd/yyyy")) &gt; TODAY(),FALSE,TRUE))</f>
        <v>1</v>
      </c>
      <c r="AS392" s="5" t="b">
        <f>OR(ISBLANK(Spreadsheet!N392),LEN(Spreadsheet!N392)&lt;=100)</f>
        <v>1</v>
      </c>
      <c r="AT392" s="5" t="b">
        <f>OR(ISBLANK(Spreadsheet!O392),UPPER(Spreadsheet!O392)="YES")</f>
        <v>1</v>
      </c>
      <c r="AU392" s="5" t="b">
        <f>OR(ISBLANK(Spreadsheet!P392),UPPER(Spreadsheet!P392)="YES")</f>
        <v>1</v>
      </c>
      <c r="AV392" s="5" t="b">
        <f t="array" ref="AV392">IF(ISBLANK(Spreadsheet!Q392),TRUE,ISNUMBER(MATCH(TRUE,EXACT(Spreadsheet!Q392,OnGroupsPriorIns),0)))</f>
        <v>1</v>
      </c>
      <c r="AW392" s="5" t="b">
        <f>OR(ISBLANK(Spreadsheet!R392),UPPER(Spreadsheet!R392)="YES")</f>
        <v>1</v>
      </c>
      <c r="AX392" s="5" t="b">
        <f>OR(ISBLANK(Spreadsheet!S392),UPPER(Spreadsheet!S392)="YES")</f>
        <v>1</v>
      </c>
      <c r="AY392" s="5" t="b">
        <f>OR(AND(ISBLANK(Spreadsheet!C392),LEN(Spreadsheet!T392)=0),AND(NOT(ISBLANK(Spreadsheet!C392)),LEN(Spreadsheet!T392)&gt;0,LEN(Spreadsheet!T392)&lt;=50))</f>
        <v>1</v>
      </c>
      <c r="AZ392" s="5" t="b">
        <f>OR(LEN(Spreadsheet!U392)=0,AND(LEN(Spreadsheet!U392)&gt;0,LEN(Spreadsheet!U392)&lt;=50))</f>
        <v>1</v>
      </c>
      <c r="BA392" s="5" t="b">
        <f>OR(AND(ISBLANK(Spreadsheet!C392),LEN(Spreadsheet!V392)=0),AND(NOT(ISBLANK(Spreadsheet!C392)),LEN(Spreadsheet!V392)&gt;0,LEN(Spreadsheet!V392)&lt;=50))</f>
        <v>1</v>
      </c>
      <c r="BB392" s="5" t="b">
        <f t="array" ref="BB392">IF(AND(ISBLANK(Spreadsheet!C392),LEN(Spreadsheet!W392)=0),TRUE,ISNUMBER(MATCH(TRUE,EXACT(Spreadsheet!W392,States),0)))</f>
        <v>1</v>
      </c>
      <c r="BC392" s="5" t="b">
        <f>OR(AND(ISBLANK(Spreadsheet!C392),LEN(Spreadsheet!X392)=0),AND(NOT(ISBLANK(Spreadsheet!C392)),LEN(Spreadsheet!X392)&gt;0,LEN(Spreadsheet!X392)=5,ISNUMBER(VALUE(Spreadsheet!X392))))</f>
        <v>1</v>
      </c>
      <c r="BD392" s="5" t="b">
        <f>OR(ISBLANK(Spreadsheet!Z392),LEN(Spreadsheet!Z392)&lt;=50)</f>
        <v>1</v>
      </c>
      <c r="BE392" s="5" t="b">
        <f>ISBLANK(Spreadsheet!AA392)</f>
        <v>1</v>
      </c>
      <c r="BF392" s="5" t="b">
        <f>ISBLANK(Spreadsheet!AB392)</f>
        <v>1</v>
      </c>
      <c r="BG392" s="5" t="b">
        <f>IF(ISERROR(DATEVALUE(TEXT(Spreadsheet!AC392,"mm/dd/yyyy")) &gt; DATEVALUE(TEXT(Spreadsheet!J392,"mm/dd/yyyy"))),IF(OR(AND(ISBLANK(Spreadsheet!AC392),ISBLANK(Spreadsheet!C392)),AND(NOT(ISBLANK(Spreadsheet!C392)),ISBLANK(Spreadsheet!AC392),NOT(ISBLANK(Spreadsheet!D392)))),TRUE,FALSE),IF(DATEVALUE(TEXT(Spreadsheet!AC392,"mm/dd/yyyy")) &gt; DATEVALUE(TEXT(Spreadsheet!J392,"mm/dd/yyyy")),TRUE,FALSE))</f>
        <v>1</v>
      </c>
      <c r="BH392" s="5" t="b">
        <f>OR(AND(ISBLANK(Spreadsheet!C392),ISBLANK(Spreadsheet!AE392)),AND(NOT(ISBLANK(Spreadsheet!C392)),NOT(ISBLANK(Spreadsheet!D392)),ISBLANK(Spreadsheet!AE392)),AND(NOT(ISBLANK(Spreadsheet!C392)),ISBLANK(Spreadsheet!D392),NOT(ISBLANK(Spreadsheet!AE392)),LEN(Spreadsheet!AE392)&lt;=100))</f>
        <v>1</v>
      </c>
      <c r="BI392" s="5" t="b">
        <f t="array" ref="BI392">IF(ISBLANK(Spreadsheet!AF392),TRUE,ISNUMBER(MATCH(TRUE,EXACT(Spreadsheet!AF392,CobraShortReasons),0)))</f>
        <v>1</v>
      </c>
      <c r="BJ392" s="5" t="b">
        <f ca="1">IF(ISERROR(DATEVALUE(TEXT(Spreadsheet!AG392,"mm/dd/yyyy")) &gt; TODAY()),IF(ISBLANK(Spreadsheet!AG392),TRUE,FALSE),IF(DATEVALUE(TEXT(Spreadsheet!AG392,"mm/dd/yyyy")) &gt; TODAY(),FALSE,TRUE))</f>
        <v>1</v>
      </c>
      <c r="BK392" s="5" t="b">
        <f>OR(ISBLANK(Spreadsheet!AH392),LEN(Spreadsheet!AH392)&lt;=25)</f>
        <v>1</v>
      </c>
      <c r="BL392" s="5" t="b">
        <f t="array" aca="1" ref="BL392" ca="1">IF(ISBLANK(Spreadsheet!AI392),TRUE,ISNUMBER(MATCH(TRUE,EXACT(Spreadsheet!AI392,INDIRECT(Spreadsheet!$D$2)),0)))</f>
        <v>1</v>
      </c>
      <c r="BM392" s="5" t="b">
        <f t="array" aca="1" ref="BM392" ca="1">IF(ISBLANK(Spreadsheet!AJ392),TRUE,ISNUMBER(MATCH(TRUE,EXACT(Spreadsheet!AJ392,INDIRECT(Spreadsheet!BJ392)),0)))</f>
        <v>1</v>
      </c>
      <c r="BN392" s="5" t="b">
        <f t="array" ref="BN392">IF(ISBLANK(Spreadsheet!AK392),TRUE,ISNUMBER(MATCH(TRUE,EXACT(Spreadsheet!AK392,DentalPlans),0)))</f>
        <v>1</v>
      </c>
      <c r="BO392" s="5" t="b">
        <f t="array" aca="1" ref="BO392" ca="1">IF(ISBLANK(Spreadsheet!AL392),TRUE,ISNUMBER(MATCH(TRUE,EXACT(Spreadsheet!AL392,INDIRECT(Spreadsheet!BK392)),0)))</f>
        <v>1</v>
      </c>
      <c r="BP392" s="5" t="b">
        <f t="array" ref="BP392">IF(ISBLANK(Spreadsheet!AM392),TRUE,ISNUMBER(MATCH(TRUE,EXACT(Spreadsheet!AM392,VisionPlans),0)))</f>
        <v>1</v>
      </c>
      <c r="BQ392" s="5" t="b">
        <f t="array" aca="1" ref="BQ392" ca="1">IF(ISBLANK(Spreadsheet!AN392),TRUE,ISNUMBER(MATCH(TRUE,EXACT(Spreadsheet!AN392,INDIRECT(Spreadsheet!BL392)),0)))</f>
        <v>1</v>
      </c>
      <c r="BR392" s="5" t="b">
        <f t="array" ref="BR392">IF(ISBLANK(Spreadsheet!AO392),TRUE,ISNUMBER(MATCH(TRUE,EXACT(Spreadsheet!AO392,LifeBenefitClasses),0)))</f>
        <v>1</v>
      </c>
      <c r="BS392" s="5" t="b">
        <f>IF(OR(ISBLANK(Spreadsheet!AO392), Spreadsheet!AO392="Waive"),IF(ISBLANK(Spreadsheet!AP392),TRUE,FALSE),IF(OR(AND(NOT(ISBLANK(Spreadsheet!AO392)),ISBLANK(Spreadsheet!AP392)),NOT(ISNUMBER(VALUE(Spreadsheet!AP392)))),FALSE,IF(OR(AND(Spreadsheet!AP392&lt;6,MOD(Spreadsheet!AP392*10,5)=0), MOD(Spreadsheet!AP392,5000)=0),TRUE,FALSE)))</f>
        <v>1</v>
      </c>
      <c r="BT392" s="5" t="b">
        <f t="array" ref="BT392">IF(ISBLANK(Spreadsheet!AQ392),TRUE,ISNUMBER(MATCH(TRUE,EXACT(Spreadsheet!AQ392,EnrollWaive),0)))</f>
        <v>1</v>
      </c>
      <c r="BU392" s="5" t="b">
        <f t="array" ref="BU392">IF(ISBLANK(Spreadsheet!AR392),TRUE,ISNUMBER(MATCH(TRUE,EXACT(Spreadsheet!AR392,LifeBenefitClasses),0)))</f>
        <v>1</v>
      </c>
      <c r="BV392" s="5" t="b">
        <f>IF(OR(ISBLANK(Spreadsheet!AR392), Spreadsheet!AR392="Waive"),IF(ISBLANK(Spreadsheet!AS392),TRUE,FALSE),IF(OR(AND(NOT(ISBLANK(Spreadsheet!AR392)),ISBLANK(Spreadsheet!AS392)),NOT(ISNUMBER(VALUE(Spreadsheet!AS392)))),FALSE,IF(OR(AND(Spreadsheet!AS392&lt;6,MOD(Spreadsheet!AS392*10,5)=0), MOD(Spreadsheet!AS392,10000)=0),TRUE,FALSE)))</f>
        <v>1</v>
      </c>
      <c r="BW392" s="5" t="b">
        <f t="array" ref="BW392">IF(ISBLANK(Spreadsheet!AT392),TRUE,ISNUMBER(MATCH(TRUE,EXACT(Spreadsheet!AT392,LifeBenefitClasses),0)))</f>
        <v>1</v>
      </c>
      <c r="BX392" s="5" t="b">
        <f>IF(OR(ISBLANK(Spreadsheet!AT392), Spreadsheet!AT392="Waive"),IF(ISBLANK(Spreadsheet!AU392),TRUE,FALSE),IF(OR(AND(NOT(ISBLANK(Spreadsheet!AT392)),ISBLANK(Spreadsheet!AU392)),NOT(ISNUMBER(VALUE(Spreadsheet!AU392)))),FALSE,IF(AND(NOT(OR(ISBLANK(Spreadsheet!AT392),Spreadsheet!AT392="Waive")),NOT(OR(ISBLANK(Spreadsheet!AR392),Spreadsheet!AR392="Waive")),MOD(Spreadsheet!AU392,5000)=0, Spreadsheet!AU392&lt;=(Spreadsheet!AS392*0.5)),TRUE,FALSE)))</f>
        <v>1</v>
      </c>
      <c r="BY392" s="5" t="b">
        <f t="array" ref="BY392">IF(ISBLANK(Spreadsheet!AV392),TRUE,ISNUMBER(MATCH(TRUE,EXACT(Spreadsheet!AV392,EnrollWaive),0)))</f>
        <v>1</v>
      </c>
      <c r="BZ392" s="5" t="b">
        <f t="array" ref="BZ392">IF(ISBLANK(Spreadsheet!AW392),TRUE,ISNUMBER(MATCH(TRUE,EXACT(Spreadsheet!AW392,LifeBenefitClasses),0)))</f>
        <v>1</v>
      </c>
      <c r="CA392" s="5" t="b">
        <f t="array" ref="CA392">IF(ISBLANK(Spreadsheet!AX392),TRUE,ISNUMBER(MATCH(TRUE,EXACT(Spreadsheet!AX392,LifeBenefitClasses),0)))</f>
        <v>1</v>
      </c>
      <c r="CB392" s="5" t="b">
        <f t="array" ref="CB392">IF(ISBLANK(Spreadsheet!AY392),TRUE,ISNUMBER(MATCH(TRUE,EXACT(Spreadsheet!AY392,LifeBenefitClasses),0)))</f>
        <v>1</v>
      </c>
      <c r="CC392" s="5" t="b">
        <f t="array" ref="CC392">IF(ISBLANK(Spreadsheet!AZ392),TRUE,ISNUMBER(MATCH(TRUE,EXACT(Spreadsheet!AZ392,LifeBenefitClasses),0)))</f>
        <v>1</v>
      </c>
      <c r="CD392" s="5" t="b">
        <f t="array" ref="CD392">IF(ISBLANK(Spreadsheet!BA392),TRUE,ISNUMBER(MATCH(TRUE,EXACT(Spreadsheet!BA392,LifeBenefitClasses),0)))</f>
        <v>1</v>
      </c>
      <c r="CE392" s="5" t="b">
        <f>IF(OR(ISBLANK(Spreadsheet!BA392), Spreadsheet!BA392="Waive"),IF(ISBLANK(Spreadsheet!BB392),TRUE,FALSE),IF(OR(AND(NOT(ISBLANK(Spreadsheet!BA392)),ISBLANK(Spreadsheet!BB392)),NOT(ISNUMBER(VALUE(Spreadsheet!BB392))),ISBLANK(Spreadsheet!BC392),NOT(ISNUMBER(VALUE(Spreadsheet!BC392)))),FALSE,IF(AND(Spreadsheet!BB392&gt;=50000,Spreadsheet!BB392&lt;=250000,MOD(Spreadsheet!BB392,10000)=0,Spreadsheet!BB392&lt;=(10*Spreadsheet!BC392)),TRUE,FALSE)))</f>
        <v>1</v>
      </c>
      <c r="CF392" s="5" t="b">
        <f>IF(NOT(ISBLANK(Spreadsheet!BC392)),AND(ISNUMBER(VALUE(Spreadsheet!BC392)),Spreadsheet!BC392&gt;0),AND(OR(ISBLANK(Spreadsheet!AO392),Spreadsheet!AO392="Waive",AND(NOT(OR(ISBLANK(Spreadsheet!AO392),Spreadsheet!AO392="Waive")),Spreadsheet!AP392&gt;=6)),OR(ISBLANK(Spreadsheet!AR392),AND(NOT(OR(ISBLANK(Spreadsheet!AR392),Spreadsheet!AR392="Waive")),Spreadsheet!AS392&gt;=6)),OR(ISBLANK(Spreadsheet!AW392)),OR(ISBLANK(Spreadsheet!AX392)),OR(ISBLANK(Spreadsheet!AY392)),OR(ISBLANK(Spreadsheet!AZ392)),OR(ISBLANK(Spreadsheet!BA392),Spreadsheet!BA392="Waive")))</f>
        <v>1</v>
      </c>
      <c r="CG392" s="5" t="b">
        <f t="shared" ref="CG392:CG455" ca="1" si="31">NOT(ISERROR(H392))</f>
        <v>1</v>
      </c>
    </row>
    <row r="393" spans="8:85" x14ac:dyDescent="0.3">
      <c r="H393" s="5">
        <f t="shared" ca="1" si="26"/>
        <v>2</v>
      </c>
      <c r="I393" s="5" t="str">
        <f t="shared" ca="1" si="30"/>
        <v/>
      </c>
      <c r="J393" s="5" t="str">
        <f>IF(AND(NOT(ISBLANK(Spreadsheet!C393)),ISBLANK(Spreadsheet!D393)),Spreadsheet!F393&amp;" "&amp;Spreadsheet!H393,"")</f>
        <v/>
      </c>
      <c r="K393" s="5">
        <f>IF(AND(NOT(ISBLANK(Spreadsheet!C393)),ISBLANK(Spreadsheet!D393)),COUNTIFS(Spreadsheet!E394:E$786,"=Child",Spreadsheet!C394:C$786, "="&amp;Spreadsheet!C393) + COUNTIFS(Spreadsheet!E394:E$786,"=Step-child",Spreadsheet!C394:C$786, "="&amp;Spreadsheet!C393),0)</f>
        <v>0</v>
      </c>
      <c r="L393" s="5">
        <f>IF(NOT(ISBLANK(J393)),COUNTIFS(Spreadsheet!E394:E$786,"=Wife",Spreadsheet!C394:C$786, "="&amp;Spreadsheet!C393) + COUNTIFS(Spreadsheet!E394:E$786,"=Husband",Spreadsheet!C394:C$786, "="&amp;Spreadsheet!C393),0)</f>
        <v>0</v>
      </c>
      <c r="M393" s="5">
        <f>IF(NOT(ISBLANK(Spreadsheet!AJ393)),VLOOKUP(Spreadsheet!AJ393,'Drop Downs'!$P$2:$R$16,3,FALSE),0)</f>
        <v>0</v>
      </c>
      <c r="N393" s="5">
        <f>IF(NOT(ISBLANK(Spreadsheet!AJ393)), VLOOKUP(Spreadsheet!AJ393,'Drop Downs'!$P$2:$R$16,2,FALSE),0)</f>
        <v>0</v>
      </c>
      <c r="O393" s="5">
        <f>IF(NOT(ISBLANK(Spreadsheet!AL393)),VLOOKUP(Spreadsheet!AL393,'Drop Downs'!$P$2:$R$16,3,FALSE), 0)</f>
        <v>0</v>
      </c>
      <c r="P393" s="5">
        <f>IF(NOT(ISBLANK(Spreadsheet!AL393)),VLOOKUP(Spreadsheet!AL393,'Drop Downs'!$P$2:$R$16,2,FALSE),0)</f>
        <v>0</v>
      </c>
      <c r="Q393" s="5">
        <f>IF(NOT(ISBLANK(Spreadsheet!AN393)),VLOOKUP(Spreadsheet!AN393,'Drop Downs'!$P$2:$R$16,3,FALSE),0)</f>
        <v>0</v>
      </c>
      <c r="R393" s="5">
        <f>IF(NOT(ISBLANK(Spreadsheet!AN393)),VLOOKUP(Spreadsheet!AN393,'Drop Downs'!$P$2:$R$16,2,FALSE),0)</f>
        <v>0</v>
      </c>
      <c r="S393" s="5" t="str">
        <f>IF(OR(M393&gt;K393,N393&gt;L393,O393&gt;K393, Q393&gt;K393,N393&gt;L393, P393&gt;L393, R393&gt;L393),"Member currently has a coverage election over what he/she needs.  Please add more dependents or adjust the coverage election.","")&amp;(IF(AND(NOT(ISBLANK(Spreadsheet!C393)),NOT(ISBLANK(Spreadsheet!D393)),ISBLANK(Spreadsheet!E393)),"Dependent lacks a relationship to member.Please select one from the drop-down.",""))</f>
        <v/>
      </c>
      <c r="T393" s="5" t="b">
        <f t="shared" si="28"/>
        <v>1</v>
      </c>
      <c r="U393" s="5" t="b">
        <f>OR(ISBLANK(Spreadsheet!C393),IF(NOT(ISBLANK(Spreadsheet!D393)),NOT(ISBLANK(Spreadsheet!E393)),TRUE))</f>
        <v>1</v>
      </c>
      <c r="V393" s="5" t="b">
        <f>OR(ISBLANK(Spreadsheet!C393), NOT(ISBLANK(Spreadsheet!I393)))</f>
        <v>1</v>
      </c>
      <c r="W393" s="5" t="b">
        <f>OR(ISBLANK(Spreadsheet!D393),NOT(ISBLANK(Spreadsheet!C393)))</f>
        <v>1</v>
      </c>
      <c r="X393" s="155" t="str">
        <f>REPT("0",MIN(FIND({1,2,3,4,5,6,7,8,9},Spreadsheet!C393&amp;"123456789"))-1)&amp;IF(ISBLANK(Spreadsheet!C393),"",SUMPRODUCT(MID(0&amp;Spreadsheet!C393,LARGE(INDEX(ISNUMBER(--MID(Spreadsheet!C393,ROW($1:$225),1))*
 ROW($1:$225),0),ROW($1:$225))+1,1)*10^ROW($1:$225)/10))</f>
        <v/>
      </c>
      <c r="Y393" s="5" t="b">
        <f>IF(NOT(ISBLANK(Spreadsheet!C393)),IF(AND(ISNUMBER(VALUE(Spreadsheet!C393)), LEN(Spreadsheet!C393)=9),TRUE,FALSE),TRUE)</f>
        <v>1</v>
      </c>
      <c r="Z393" s="155" t="str">
        <f>REPT("0",MIN(FIND({1,2,3,4,5,6,7,8,9},Spreadsheet!D393&amp;"123456789"))-1)&amp;IF(ISBLANK(Spreadsheet!D393),"",SUMPRODUCT(MID(0&amp;Spreadsheet!D393,LARGE(INDEX(ISNUMBER(--MID(Spreadsheet!D393,ROW($1:$225),1))*
 ROW($1:$225),0),ROW($1:$225))+1,1)*10^ROW($1:$225)/10))</f>
        <v/>
      </c>
      <c r="AA393" s="5" t="b">
        <f>IF(AND(NOT(ISBLANK(Spreadsheet!D393)),NOT(ISBLANK(Spreadsheet!C393))),IF(AND(ISNUMBER(VALUE(Spreadsheet!D393)), LEN(Spreadsheet!D393)=9),TRUE,FALSE),IF(AND(NOT(ISBLANK(Spreadsheet!D393)),ISBLANK(Spreadsheet!C393)),FALSE,TRUE))</f>
        <v>1</v>
      </c>
      <c r="AB393" s="5" t="b">
        <f>OR(ISBLANK(Spreadsheet!Y393),IF(NOT(ISBLANK(Spreadsheet!Y393)),LEN(Spreadsheet!Y393)=10,ISNUMBER(VALUE(Spreadsheet!Y393))))</f>
        <v>1</v>
      </c>
      <c r="AC393" s="5" t="b">
        <f>OR(ISBLANK(Spreadsheet!AI393), AND(NOT(ISBLANK(Spreadsheet!AJ393)), NOT(ISNUMBER(SEARCH("Waive",Spreadsheet!AJ393)))))</f>
        <v>1</v>
      </c>
      <c r="AD393" s="5" t="b">
        <f>OR(ISBLANK(Spreadsheet!AK393), AND(NOT(ISBLANK(Spreadsheet!AL393)), NOT(ISNUMBER(SEARCH("Waive",Spreadsheet!AL393)))))</f>
        <v>1</v>
      </c>
      <c r="AE393" s="5" t="b">
        <f>OR(ISBLANK(Spreadsheet!AM393), AND(NOT(ISBLANK(Spreadsheet!AN393)), NOT(ISNUMBER(SEARCH("Waive", Spreadsheet!AN393)))))</f>
        <v>1</v>
      </c>
      <c r="AF393" s="5" t="b">
        <f>OR(ISBLANK(Spreadsheet!C393), NOT(ISBLANK(Spreadsheet!D393)),NOT(ISBLANK(Spreadsheet!L393)))</f>
        <v>1</v>
      </c>
      <c r="AG393" s="5" t="b">
        <f>IF(AND(NOT(ISBLANK(Spreadsheet!C393)), NOT(ISBLANK(Spreadsheet!D393)),Spreadsheet!C393&lt;&gt;Spreadsheet!D393),IF(ISERROR(VLOOKUP(Spreadsheet!C393, Spreadsheet!$C$6:'Spreadsheet'!$C392,1,FALSE)), FALSE, TRUE),TRUE)</f>
        <v>1</v>
      </c>
      <c r="AH393" s="5" t="b">
        <f>Spreadsheet!$B$2=Spreadsheet!AD393</f>
        <v>1</v>
      </c>
      <c r="AI393" s="5" t="b">
        <f>IF(ISBLANK(Spreadsheet!G393),TRUE,IF(OR(LEN(Spreadsheet!G393)&gt;1,ISNUMBER(VALUE(Spreadsheet!G393))),FALSE,TRUE))</f>
        <v>1</v>
      </c>
      <c r="AJ393" s="5" t="b">
        <f>OR(ISBLANK(Spreadsheet!C393), NOT(ISBLANK(Spreadsheet!B393)), NOT(ISBLANK(Spreadsheet!D393)))</f>
        <v>1</v>
      </c>
      <c r="AK393" s="5" t="b">
        <f t="array" ref="AK393">IF(OR(AND(ISBLANK(Spreadsheet!E393),ISBLANK(Spreadsheet!D393),NOT(ISBLANK(Spreadsheet!C393))),AND(ISBLANK(Spreadsheet!E393),ISBLANK(Spreadsheet!D393),ISBLANK(Spreadsheet!C393))),TRUE,ISNUMBER(MATCH(TRUE,EXACT(Spreadsheet!E393,Relationships),0)))</f>
        <v>1</v>
      </c>
      <c r="AL393" s="5" t="b">
        <f>IF(NOT(ISBLANK(Spreadsheet!C393)),IF(OR(ISBLANK(Spreadsheet!F393),LEN(Spreadsheet!F393)&gt;40),FALSE,TRUE),TRUE)</f>
        <v>1</v>
      </c>
      <c r="AM393" s="5" t="b">
        <f>IF(NOT(ISBLANK(Spreadsheet!C393)),IF(OR(ISBLANK(Spreadsheet!H393),LEN(Spreadsheet!H393)&gt;40),FALSE,TRUE),TRUE)</f>
        <v>1</v>
      </c>
      <c r="AN393" s="5" t="b">
        <f t="array" ref="AN393">IF(ISBLANK(Spreadsheet!I393),TRUE,ISNUMBER(MATCH(TRUE,EXACT(Spreadsheet!I393,GenderValues),0)))</f>
        <v>1</v>
      </c>
      <c r="AO393" s="5" t="b">
        <f ca="1">IF(ISERROR(DATEVALUE(TEXT(Spreadsheet!J393,"mm/dd/yyyy")) &gt; TODAY()),IF(AND(ISBLANK(Spreadsheet!J393),ISBLANK(Spreadsheet!C393)),TRUE,FALSE),IF(DATEVALUE(TEXT(Spreadsheet!J393,"mm/dd/yyyy")) &gt; TODAY(),FALSE,TRUE))</f>
        <v>1</v>
      </c>
      <c r="AP393" s="5" t="b">
        <f>OR(ISBLANK(Spreadsheet!K393),LEN(Spreadsheet!K393)&lt;=100)</f>
        <v>1</v>
      </c>
      <c r="AQ393" s="5" t="b">
        <f t="array" ref="AQ393">IF(OR(AND(ISBLANK(Spreadsheet!L393),ISBLANK(Spreadsheet!C393)),AND(NOT(ISBLANK(Spreadsheet!C393)),NOT(ISBLANK(Spreadsheet!D393)))),TRUE,ISNUMBER(MATCH(TRUE,EXACT(Spreadsheet!L393,MaritalStatus),0)))</f>
        <v>1</v>
      </c>
      <c r="AR393" s="5" t="b">
        <f ca="1">IF(ISERROR(DATEVALUE(TEXT(Spreadsheet!M393,"mm/dd/yyyy")) &gt; TODAY()),IF(ISBLANK(Spreadsheet!M393),TRUE,FALSE),IF(DATEVALUE(TEXT(Spreadsheet!M393,"mm/dd/yyyy")) &gt; TODAY(),FALSE,TRUE))</f>
        <v>1</v>
      </c>
      <c r="AS393" s="5" t="b">
        <f>OR(ISBLANK(Spreadsheet!N393),LEN(Spreadsheet!N393)&lt;=100)</f>
        <v>1</v>
      </c>
      <c r="AT393" s="5" t="b">
        <f>OR(ISBLANK(Spreadsheet!O393),UPPER(Spreadsheet!O393)="YES")</f>
        <v>1</v>
      </c>
      <c r="AU393" s="5" t="b">
        <f>OR(ISBLANK(Spreadsheet!P393),UPPER(Spreadsheet!P393)="YES")</f>
        <v>1</v>
      </c>
      <c r="AV393" s="5" t="b">
        <f t="array" ref="AV393">IF(ISBLANK(Spreadsheet!Q393),TRUE,ISNUMBER(MATCH(TRUE,EXACT(Spreadsheet!Q393,OnGroupsPriorIns),0)))</f>
        <v>1</v>
      </c>
      <c r="AW393" s="5" t="b">
        <f>OR(ISBLANK(Spreadsheet!R393),UPPER(Spreadsheet!R393)="YES")</f>
        <v>1</v>
      </c>
      <c r="AX393" s="5" t="b">
        <f>OR(ISBLANK(Spreadsheet!S393),UPPER(Spreadsheet!S393)="YES")</f>
        <v>1</v>
      </c>
      <c r="AY393" s="5" t="b">
        <f>OR(AND(ISBLANK(Spreadsheet!C393),LEN(Spreadsheet!T393)=0),AND(NOT(ISBLANK(Spreadsheet!C393)),LEN(Spreadsheet!T393)&gt;0,LEN(Spreadsheet!T393)&lt;=50))</f>
        <v>1</v>
      </c>
      <c r="AZ393" s="5" t="b">
        <f>OR(LEN(Spreadsheet!U393)=0,AND(LEN(Spreadsheet!U393)&gt;0,LEN(Spreadsheet!U393)&lt;=50))</f>
        <v>1</v>
      </c>
      <c r="BA393" s="5" t="b">
        <f>OR(AND(ISBLANK(Spreadsheet!C393),LEN(Spreadsheet!V393)=0),AND(NOT(ISBLANK(Spreadsheet!C393)),LEN(Spreadsheet!V393)&gt;0,LEN(Spreadsheet!V393)&lt;=50))</f>
        <v>1</v>
      </c>
      <c r="BB393" s="5" t="b">
        <f t="array" ref="BB393">IF(AND(ISBLANK(Spreadsheet!C393),LEN(Spreadsheet!W393)=0),TRUE,ISNUMBER(MATCH(TRUE,EXACT(Spreadsheet!W393,States),0)))</f>
        <v>1</v>
      </c>
      <c r="BC393" s="5" t="b">
        <f>OR(AND(ISBLANK(Spreadsheet!C393),LEN(Spreadsheet!X393)=0),AND(NOT(ISBLANK(Spreadsheet!C393)),LEN(Spreadsheet!X393)&gt;0,LEN(Spreadsheet!X393)=5,ISNUMBER(VALUE(Spreadsheet!X393))))</f>
        <v>1</v>
      </c>
      <c r="BD393" s="5" t="b">
        <f>OR(ISBLANK(Spreadsheet!Z393),LEN(Spreadsheet!Z393)&lt;=50)</f>
        <v>1</v>
      </c>
      <c r="BE393" s="5" t="b">
        <f>ISBLANK(Spreadsheet!AA393)</f>
        <v>1</v>
      </c>
      <c r="BF393" s="5" t="b">
        <f>ISBLANK(Spreadsheet!AB393)</f>
        <v>1</v>
      </c>
      <c r="BG393" s="5" t="b">
        <f>IF(ISERROR(DATEVALUE(TEXT(Spreadsheet!AC393,"mm/dd/yyyy")) &gt; DATEVALUE(TEXT(Spreadsheet!J393,"mm/dd/yyyy"))),IF(OR(AND(ISBLANK(Spreadsheet!AC393),ISBLANK(Spreadsheet!C393)),AND(NOT(ISBLANK(Spreadsheet!C393)),ISBLANK(Spreadsheet!AC393),NOT(ISBLANK(Spreadsheet!D393)))),TRUE,FALSE),IF(DATEVALUE(TEXT(Spreadsheet!AC393,"mm/dd/yyyy")) &gt; DATEVALUE(TEXT(Spreadsheet!J393,"mm/dd/yyyy")),TRUE,FALSE))</f>
        <v>1</v>
      </c>
      <c r="BH393" s="5" t="b">
        <f>OR(AND(ISBLANK(Spreadsheet!C393),ISBLANK(Spreadsheet!AE393)),AND(NOT(ISBLANK(Spreadsheet!C393)),NOT(ISBLANK(Spreadsheet!D393)),ISBLANK(Spreadsheet!AE393)),AND(NOT(ISBLANK(Spreadsheet!C393)),ISBLANK(Spreadsheet!D393),NOT(ISBLANK(Spreadsheet!AE393)),LEN(Spreadsheet!AE393)&lt;=100))</f>
        <v>1</v>
      </c>
      <c r="BI393" s="5" t="b">
        <f t="array" ref="BI393">IF(ISBLANK(Spreadsheet!AF393),TRUE,ISNUMBER(MATCH(TRUE,EXACT(Spreadsheet!AF393,CobraShortReasons),0)))</f>
        <v>1</v>
      </c>
      <c r="BJ393" s="5" t="b">
        <f ca="1">IF(ISERROR(DATEVALUE(TEXT(Spreadsheet!AG393,"mm/dd/yyyy")) &gt; TODAY()),IF(ISBLANK(Spreadsheet!AG393),TRUE,FALSE),IF(DATEVALUE(TEXT(Spreadsheet!AG393,"mm/dd/yyyy")) &gt; TODAY(),FALSE,TRUE))</f>
        <v>1</v>
      </c>
      <c r="BK393" s="5" t="b">
        <f>OR(ISBLANK(Spreadsheet!AH393),LEN(Spreadsheet!AH393)&lt;=25)</f>
        <v>1</v>
      </c>
      <c r="BL393" s="5" t="b">
        <f t="array" aca="1" ref="BL393" ca="1">IF(ISBLANK(Spreadsheet!AI393),TRUE,ISNUMBER(MATCH(TRUE,EXACT(Spreadsheet!AI393,INDIRECT(Spreadsheet!$D$2)),0)))</f>
        <v>1</v>
      </c>
      <c r="BM393" s="5" t="b">
        <f t="array" aca="1" ref="BM393" ca="1">IF(ISBLANK(Spreadsheet!AJ393),TRUE,ISNUMBER(MATCH(TRUE,EXACT(Spreadsheet!AJ393,INDIRECT(Spreadsheet!BJ393)),0)))</f>
        <v>1</v>
      </c>
      <c r="BN393" s="5" t="b">
        <f t="array" ref="BN393">IF(ISBLANK(Spreadsheet!AK393),TRUE,ISNUMBER(MATCH(TRUE,EXACT(Spreadsheet!AK393,DentalPlans),0)))</f>
        <v>1</v>
      </c>
      <c r="BO393" s="5" t="b">
        <f t="array" aca="1" ref="BO393" ca="1">IF(ISBLANK(Spreadsheet!AL393),TRUE,ISNUMBER(MATCH(TRUE,EXACT(Spreadsheet!AL393,INDIRECT(Spreadsheet!BK393)),0)))</f>
        <v>1</v>
      </c>
      <c r="BP393" s="5" t="b">
        <f t="array" ref="BP393">IF(ISBLANK(Spreadsheet!AM393),TRUE,ISNUMBER(MATCH(TRUE,EXACT(Spreadsheet!AM393,VisionPlans),0)))</f>
        <v>1</v>
      </c>
      <c r="BQ393" s="5" t="b">
        <f t="array" aca="1" ref="BQ393" ca="1">IF(ISBLANK(Spreadsheet!AN393),TRUE,ISNUMBER(MATCH(TRUE,EXACT(Spreadsheet!AN393,INDIRECT(Spreadsheet!BL393)),0)))</f>
        <v>1</v>
      </c>
      <c r="BR393" s="5" t="b">
        <f t="array" ref="BR393">IF(ISBLANK(Spreadsheet!AO393),TRUE,ISNUMBER(MATCH(TRUE,EXACT(Spreadsheet!AO393,LifeBenefitClasses),0)))</f>
        <v>1</v>
      </c>
      <c r="BS393" s="5" t="b">
        <f>IF(OR(ISBLANK(Spreadsheet!AO393), Spreadsheet!AO393="Waive"),IF(ISBLANK(Spreadsheet!AP393),TRUE,FALSE),IF(OR(AND(NOT(ISBLANK(Spreadsheet!AO393)),ISBLANK(Spreadsheet!AP393)),NOT(ISNUMBER(VALUE(Spreadsheet!AP393)))),FALSE,IF(OR(AND(Spreadsheet!AP393&lt;6,MOD(Spreadsheet!AP393*10,5)=0), MOD(Spreadsheet!AP393,5000)=0),TRUE,FALSE)))</f>
        <v>1</v>
      </c>
      <c r="BT393" s="5" t="b">
        <f t="array" ref="BT393">IF(ISBLANK(Spreadsheet!AQ393),TRUE,ISNUMBER(MATCH(TRUE,EXACT(Spreadsheet!AQ393,EnrollWaive),0)))</f>
        <v>1</v>
      </c>
      <c r="BU393" s="5" t="b">
        <f t="array" ref="BU393">IF(ISBLANK(Spreadsheet!AR393),TRUE,ISNUMBER(MATCH(TRUE,EXACT(Spreadsheet!AR393,LifeBenefitClasses),0)))</f>
        <v>1</v>
      </c>
      <c r="BV393" s="5" t="b">
        <f>IF(OR(ISBLANK(Spreadsheet!AR393), Spreadsheet!AR393="Waive"),IF(ISBLANK(Spreadsheet!AS393),TRUE,FALSE),IF(OR(AND(NOT(ISBLANK(Spreadsheet!AR393)),ISBLANK(Spreadsheet!AS393)),NOT(ISNUMBER(VALUE(Spreadsheet!AS393)))),FALSE,IF(OR(AND(Spreadsheet!AS393&lt;6,MOD(Spreadsheet!AS393*10,5)=0), MOD(Spreadsheet!AS393,10000)=0),TRUE,FALSE)))</f>
        <v>1</v>
      </c>
      <c r="BW393" s="5" t="b">
        <f t="array" ref="BW393">IF(ISBLANK(Spreadsheet!AT393),TRUE,ISNUMBER(MATCH(TRUE,EXACT(Spreadsheet!AT393,LifeBenefitClasses),0)))</f>
        <v>1</v>
      </c>
      <c r="BX393" s="5" t="b">
        <f>IF(OR(ISBLANK(Spreadsheet!AT393), Spreadsheet!AT393="Waive"),IF(ISBLANK(Spreadsheet!AU393),TRUE,FALSE),IF(OR(AND(NOT(ISBLANK(Spreadsheet!AT393)),ISBLANK(Spreadsheet!AU393)),NOT(ISNUMBER(VALUE(Spreadsheet!AU393)))),FALSE,IF(AND(NOT(OR(ISBLANK(Spreadsheet!AT393),Spreadsheet!AT393="Waive")),NOT(OR(ISBLANK(Spreadsheet!AR393),Spreadsheet!AR393="Waive")),MOD(Spreadsheet!AU393,5000)=0, Spreadsheet!AU393&lt;=(Spreadsheet!AS393*0.5)),TRUE,FALSE)))</f>
        <v>1</v>
      </c>
      <c r="BY393" s="5" t="b">
        <f t="array" ref="BY393">IF(ISBLANK(Spreadsheet!AV393),TRUE,ISNUMBER(MATCH(TRUE,EXACT(Spreadsheet!AV393,EnrollWaive),0)))</f>
        <v>1</v>
      </c>
      <c r="BZ393" s="5" t="b">
        <f t="array" ref="BZ393">IF(ISBLANK(Spreadsheet!AW393),TRUE,ISNUMBER(MATCH(TRUE,EXACT(Spreadsheet!AW393,LifeBenefitClasses),0)))</f>
        <v>1</v>
      </c>
      <c r="CA393" s="5" t="b">
        <f t="array" ref="CA393">IF(ISBLANK(Spreadsheet!AX393),TRUE,ISNUMBER(MATCH(TRUE,EXACT(Spreadsheet!AX393,LifeBenefitClasses),0)))</f>
        <v>1</v>
      </c>
      <c r="CB393" s="5" t="b">
        <f t="array" ref="CB393">IF(ISBLANK(Spreadsheet!AY393),TRUE,ISNUMBER(MATCH(TRUE,EXACT(Spreadsheet!AY393,LifeBenefitClasses),0)))</f>
        <v>1</v>
      </c>
      <c r="CC393" s="5" t="b">
        <f t="array" ref="CC393">IF(ISBLANK(Spreadsheet!AZ393),TRUE,ISNUMBER(MATCH(TRUE,EXACT(Spreadsheet!AZ393,LifeBenefitClasses),0)))</f>
        <v>1</v>
      </c>
      <c r="CD393" s="5" t="b">
        <f t="array" ref="CD393">IF(ISBLANK(Spreadsheet!BA393),TRUE,ISNUMBER(MATCH(TRUE,EXACT(Spreadsheet!BA393,LifeBenefitClasses),0)))</f>
        <v>1</v>
      </c>
      <c r="CE393" s="5" t="b">
        <f>IF(OR(ISBLANK(Spreadsheet!BA393), Spreadsheet!BA393="Waive"),IF(ISBLANK(Spreadsheet!BB393),TRUE,FALSE),IF(OR(AND(NOT(ISBLANK(Spreadsheet!BA393)),ISBLANK(Spreadsheet!BB393)),NOT(ISNUMBER(VALUE(Spreadsheet!BB393))),ISBLANK(Spreadsheet!BC393),NOT(ISNUMBER(VALUE(Spreadsheet!BC393)))),FALSE,IF(AND(Spreadsheet!BB393&gt;=50000,Spreadsheet!BB393&lt;=250000,MOD(Spreadsheet!BB393,10000)=0,Spreadsheet!BB393&lt;=(10*Spreadsheet!BC393)),TRUE,FALSE)))</f>
        <v>1</v>
      </c>
      <c r="CF393" s="5" t="b">
        <f>IF(NOT(ISBLANK(Spreadsheet!BC393)),AND(ISNUMBER(VALUE(Spreadsheet!BC393)),Spreadsheet!BC393&gt;0),AND(OR(ISBLANK(Spreadsheet!AO393),Spreadsheet!AO393="Waive",AND(NOT(OR(ISBLANK(Spreadsheet!AO393),Spreadsheet!AO393="Waive")),Spreadsheet!AP393&gt;=6)),OR(ISBLANK(Spreadsheet!AR393),AND(NOT(OR(ISBLANK(Spreadsheet!AR393),Spreadsheet!AR393="Waive")),Spreadsheet!AS393&gt;=6)),OR(ISBLANK(Spreadsheet!AW393)),OR(ISBLANK(Spreadsheet!AX393)),OR(ISBLANK(Spreadsheet!AY393)),OR(ISBLANK(Spreadsheet!AZ393)),OR(ISBLANK(Spreadsheet!BA393),Spreadsheet!BA393="Waive")))</f>
        <v>1</v>
      </c>
      <c r="CG393" s="5" t="b">
        <f t="shared" ca="1" si="31"/>
        <v>1</v>
      </c>
    </row>
    <row r="394" spans="8:85" x14ac:dyDescent="0.3">
      <c r="H394" s="5">
        <f t="shared" ca="1" si="26"/>
        <v>2</v>
      </c>
      <c r="I394" s="5" t="str">
        <f t="shared" ca="1" si="30"/>
        <v/>
      </c>
      <c r="J394" s="5" t="str">
        <f>IF(AND(NOT(ISBLANK(Spreadsheet!C394)),ISBLANK(Spreadsheet!D394)),Spreadsheet!F394&amp;" "&amp;Spreadsheet!H394,"")</f>
        <v/>
      </c>
      <c r="K394" s="5">
        <f>IF(AND(NOT(ISBLANK(Spreadsheet!C394)),ISBLANK(Spreadsheet!D394)),COUNTIFS(Spreadsheet!E395:E$786,"=Child",Spreadsheet!C395:C$786, "="&amp;Spreadsheet!C394) + COUNTIFS(Spreadsheet!E395:E$786,"=Step-child",Spreadsheet!C395:C$786, "="&amp;Spreadsheet!C394),0)</f>
        <v>0</v>
      </c>
      <c r="L394" s="5">
        <f>IF(NOT(ISBLANK(J394)),COUNTIFS(Spreadsheet!E395:E$786,"=Wife",Spreadsheet!C395:C$786, "="&amp;Spreadsheet!C394) + COUNTIFS(Spreadsheet!E395:E$786,"=Husband",Spreadsheet!C395:C$786, "="&amp;Spreadsheet!C394),0)</f>
        <v>0</v>
      </c>
      <c r="M394" s="5">
        <f>IF(NOT(ISBLANK(Spreadsheet!AJ394)),VLOOKUP(Spreadsheet!AJ394,'Drop Downs'!$P$2:$R$16,3,FALSE),0)</f>
        <v>0</v>
      </c>
      <c r="N394" s="5">
        <f>IF(NOT(ISBLANK(Spreadsheet!AJ394)), VLOOKUP(Spreadsheet!AJ394,'Drop Downs'!$P$2:$R$16,2,FALSE),0)</f>
        <v>0</v>
      </c>
      <c r="O394" s="5">
        <f>IF(NOT(ISBLANK(Spreadsheet!AL394)),VLOOKUP(Spreadsheet!AL394,'Drop Downs'!$P$2:$R$16,3,FALSE), 0)</f>
        <v>0</v>
      </c>
      <c r="P394" s="5">
        <f>IF(NOT(ISBLANK(Spreadsheet!AL394)),VLOOKUP(Spreadsheet!AL394,'Drop Downs'!$P$2:$R$16,2,FALSE),0)</f>
        <v>0</v>
      </c>
      <c r="Q394" s="5">
        <f>IF(NOT(ISBLANK(Spreadsheet!AN394)),VLOOKUP(Spreadsheet!AN394,'Drop Downs'!$P$2:$R$16,3,FALSE),0)</f>
        <v>0</v>
      </c>
      <c r="R394" s="5">
        <f>IF(NOT(ISBLANK(Spreadsheet!AN394)),VLOOKUP(Spreadsheet!AN394,'Drop Downs'!$P$2:$R$16,2,FALSE),0)</f>
        <v>0</v>
      </c>
      <c r="S394" s="5" t="str">
        <f>IF(OR(M394&gt;K394,N394&gt;L394,O394&gt;K394, Q394&gt;K394,N394&gt;L394, P394&gt;L394, R394&gt;L394),"Member currently has a coverage election over what he/she needs.  Please add more dependents or adjust the coverage election.","")&amp;(IF(AND(NOT(ISBLANK(Spreadsheet!C394)),NOT(ISBLANK(Spreadsheet!D394)),ISBLANK(Spreadsheet!E394)),"Dependent lacks a relationship to member.Please select one from the drop-down.",""))</f>
        <v/>
      </c>
      <c r="T394" s="5" t="b">
        <f t="shared" si="28"/>
        <v>1</v>
      </c>
      <c r="U394" s="5" t="b">
        <f>OR(ISBLANK(Spreadsheet!C394),IF(NOT(ISBLANK(Spreadsheet!D394)),NOT(ISBLANK(Spreadsheet!E394)),TRUE))</f>
        <v>1</v>
      </c>
      <c r="V394" s="5" t="b">
        <f>OR(ISBLANK(Spreadsheet!C394), NOT(ISBLANK(Spreadsheet!I394)))</f>
        <v>1</v>
      </c>
      <c r="W394" s="5" t="b">
        <f>OR(ISBLANK(Spreadsheet!D394),NOT(ISBLANK(Spreadsheet!C394)))</f>
        <v>1</v>
      </c>
      <c r="X394" s="155" t="str">
        <f>REPT("0",MIN(FIND({1,2,3,4,5,6,7,8,9},Spreadsheet!C394&amp;"123456789"))-1)&amp;IF(ISBLANK(Spreadsheet!C394),"",SUMPRODUCT(MID(0&amp;Spreadsheet!C394,LARGE(INDEX(ISNUMBER(--MID(Spreadsheet!C394,ROW($1:$225),1))*
 ROW($1:$225),0),ROW($1:$225))+1,1)*10^ROW($1:$225)/10))</f>
        <v/>
      </c>
      <c r="Y394" s="5" t="b">
        <f>IF(NOT(ISBLANK(Spreadsheet!C394)),IF(AND(ISNUMBER(VALUE(Spreadsheet!C394)), LEN(Spreadsheet!C394)=9),TRUE,FALSE),TRUE)</f>
        <v>1</v>
      </c>
      <c r="Z394" s="155" t="str">
        <f>REPT("0",MIN(FIND({1,2,3,4,5,6,7,8,9},Spreadsheet!D394&amp;"123456789"))-1)&amp;IF(ISBLANK(Spreadsheet!D394),"",SUMPRODUCT(MID(0&amp;Spreadsheet!D394,LARGE(INDEX(ISNUMBER(--MID(Spreadsheet!D394,ROW($1:$225),1))*
 ROW($1:$225),0),ROW($1:$225))+1,1)*10^ROW($1:$225)/10))</f>
        <v/>
      </c>
      <c r="AA394" s="5" t="b">
        <f>IF(AND(NOT(ISBLANK(Spreadsheet!D394)),NOT(ISBLANK(Spreadsheet!C394))),IF(AND(ISNUMBER(VALUE(Spreadsheet!D394)), LEN(Spreadsheet!D394)=9),TRUE,FALSE),IF(AND(NOT(ISBLANK(Spreadsheet!D394)),ISBLANK(Spreadsheet!C394)),FALSE,TRUE))</f>
        <v>1</v>
      </c>
      <c r="AB394" s="5" t="b">
        <f>OR(ISBLANK(Spreadsheet!Y394),IF(NOT(ISBLANK(Spreadsheet!Y394)),LEN(Spreadsheet!Y394)=10,ISNUMBER(VALUE(Spreadsheet!Y394))))</f>
        <v>1</v>
      </c>
      <c r="AC394" s="5" t="b">
        <f>OR(ISBLANK(Spreadsheet!AI394), AND(NOT(ISBLANK(Spreadsheet!AJ394)), NOT(ISNUMBER(SEARCH("Waive",Spreadsheet!AJ394)))))</f>
        <v>1</v>
      </c>
      <c r="AD394" s="5" t="b">
        <f>OR(ISBLANK(Spreadsheet!AK394), AND(NOT(ISBLANK(Spreadsheet!AL394)), NOT(ISNUMBER(SEARCH("Waive",Spreadsheet!AL394)))))</f>
        <v>1</v>
      </c>
      <c r="AE394" s="5" t="b">
        <f>OR(ISBLANK(Spreadsheet!AM394), AND(NOT(ISBLANK(Spreadsheet!AN394)), NOT(ISNUMBER(SEARCH("Waive", Spreadsheet!AN394)))))</f>
        <v>1</v>
      </c>
      <c r="AF394" s="5" t="b">
        <f>OR(ISBLANK(Spreadsheet!C394), NOT(ISBLANK(Spreadsheet!D394)),NOT(ISBLANK(Spreadsheet!L394)))</f>
        <v>1</v>
      </c>
      <c r="AG394" s="5" t="b">
        <f>IF(AND(NOT(ISBLANK(Spreadsheet!C394)), NOT(ISBLANK(Spreadsheet!D394)),Spreadsheet!C394&lt;&gt;Spreadsheet!D394),IF(ISERROR(VLOOKUP(Spreadsheet!C394, Spreadsheet!$C$6:'Spreadsheet'!$C393,1,FALSE)), FALSE, TRUE),TRUE)</f>
        <v>1</v>
      </c>
      <c r="AH394" s="5" t="b">
        <f>Spreadsheet!$B$2=Spreadsheet!AD394</f>
        <v>1</v>
      </c>
      <c r="AI394" s="5" t="b">
        <f>IF(ISBLANK(Spreadsheet!G394),TRUE,IF(OR(LEN(Spreadsheet!G394)&gt;1,ISNUMBER(VALUE(Spreadsheet!G394))),FALSE,TRUE))</f>
        <v>1</v>
      </c>
      <c r="AJ394" s="5" t="b">
        <f>OR(ISBLANK(Spreadsheet!C394), NOT(ISBLANK(Spreadsheet!B394)), NOT(ISBLANK(Spreadsheet!D394)))</f>
        <v>1</v>
      </c>
      <c r="AK394" s="5" t="b">
        <f t="array" ref="AK394">IF(OR(AND(ISBLANK(Spreadsheet!E394),ISBLANK(Spreadsheet!D394),NOT(ISBLANK(Spreadsheet!C394))),AND(ISBLANK(Spreadsheet!E394),ISBLANK(Spreadsheet!D394),ISBLANK(Spreadsheet!C394))),TRUE,ISNUMBER(MATCH(TRUE,EXACT(Spreadsheet!E394,Relationships),0)))</f>
        <v>1</v>
      </c>
      <c r="AL394" s="5" t="b">
        <f>IF(NOT(ISBLANK(Spreadsheet!C394)),IF(OR(ISBLANK(Spreadsheet!F394),LEN(Spreadsheet!F394)&gt;40),FALSE,TRUE),TRUE)</f>
        <v>1</v>
      </c>
      <c r="AM394" s="5" t="b">
        <f>IF(NOT(ISBLANK(Spreadsheet!C394)),IF(OR(ISBLANK(Spreadsheet!H394),LEN(Spreadsheet!H394)&gt;40),FALSE,TRUE),TRUE)</f>
        <v>1</v>
      </c>
      <c r="AN394" s="5" t="b">
        <f t="array" ref="AN394">IF(ISBLANK(Spreadsheet!I394),TRUE,ISNUMBER(MATCH(TRUE,EXACT(Spreadsheet!I394,GenderValues),0)))</f>
        <v>1</v>
      </c>
      <c r="AO394" s="5" t="b">
        <f ca="1">IF(ISERROR(DATEVALUE(TEXT(Spreadsheet!J394,"mm/dd/yyyy")) &gt; TODAY()),IF(AND(ISBLANK(Spreadsheet!J394),ISBLANK(Spreadsheet!C394)),TRUE,FALSE),IF(DATEVALUE(TEXT(Spreadsheet!J394,"mm/dd/yyyy")) &gt; TODAY(),FALSE,TRUE))</f>
        <v>1</v>
      </c>
      <c r="AP394" s="5" t="b">
        <f>OR(ISBLANK(Spreadsheet!K394),LEN(Spreadsheet!K394)&lt;=100)</f>
        <v>1</v>
      </c>
      <c r="AQ394" s="5" t="b">
        <f t="array" ref="AQ394">IF(OR(AND(ISBLANK(Spreadsheet!L394),ISBLANK(Spreadsheet!C394)),AND(NOT(ISBLANK(Spreadsheet!C394)),NOT(ISBLANK(Spreadsheet!D394)))),TRUE,ISNUMBER(MATCH(TRUE,EXACT(Spreadsheet!L394,MaritalStatus),0)))</f>
        <v>1</v>
      </c>
      <c r="AR394" s="5" t="b">
        <f ca="1">IF(ISERROR(DATEVALUE(TEXT(Spreadsheet!M394,"mm/dd/yyyy")) &gt; TODAY()),IF(ISBLANK(Spreadsheet!M394),TRUE,FALSE),IF(DATEVALUE(TEXT(Spreadsheet!M394,"mm/dd/yyyy")) &gt; TODAY(),FALSE,TRUE))</f>
        <v>1</v>
      </c>
      <c r="AS394" s="5" t="b">
        <f>OR(ISBLANK(Spreadsheet!N394),LEN(Spreadsheet!N394)&lt;=100)</f>
        <v>1</v>
      </c>
      <c r="AT394" s="5" t="b">
        <f>OR(ISBLANK(Spreadsheet!O394),UPPER(Spreadsheet!O394)="YES")</f>
        <v>1</v>
      </c>
      <c r="AU394" s="5" t="b">
        <f>OR(ISBLANK(Spreadsheet!P394),UPPER(Spreadsheet!P394)="YES")</f>
        <v>1</v>
      </c>
      <c r="AV394" s="5" t="b">
        <f t="array" ref="AV394">IF(ISBLANK(Spreadsheet!Q394),TRUE,ISNUMBER(MATCH(TRUE,EXACT(Spreadsheet!Q394,OnGroupsPriorIns),0)))</f>
        <v>1</v>
      </c>
      <c r="AW394" s="5" t="b">
        <f>OR(ISBLANK(Spreadsheet!R394),UPPER(Spreadsheet!R394)="YES")</f>
        <v>1</v>
      </c>
      <c r="AX394" s="5" t="b">
        <f>OR(ISBLANK(Spreadsheet!S394),UPPER(Spreadsheet!S394)="YES")</f>
        <v>1</v>
      </c>
      <c r="AY394" s="5" t="b">
        <f>OR(AND(ISBLANK(Spreadsheet!C394),LEN(Spreadsheet!T394)=0),AND(NOT(ISBLANK(Spreadsheet!C394)),LEN(Spreadsheet!T394)&gt;0,LEN(Spreadsheet!T394)&lt;=50))</f>
        <v>1</v>
      </c>
      <c r="AZ394" s="5" t="b">
        <f>OR(LEN(Spreadsheet!U394)=0,AND(LEN(Spreadsheet!U394)&gt;0,LEN(Spreadsheet!U394)&lt;=50))</f>
        <v>1</v>
      </c>
      <c r="BA394" s="5" t="b">
        <f>OR(AND(ISBLANK(Spreadsheet!C394),LEN(Spreadsheet!V394)=0),AND(NOT(ISBLANK(Spreadsheet!C394)),LEN(Spreadsheet!V394)&gt;0,LEN(Spreadsheet!V394)&lt;=50))</f>
        <v>1</v>
      </c>
      <c r="BB394" s="5" t="b">
        <f t="array" ref="BB394">IF(AND(ISBLANK(Spreadsheet!C394),LEN(Spreadsheet!W394)=0),TRUE,ISNUMBER(MATCH(TRUE,EXACT(Spreadsheet!W394,States),0)))</f>
        <v>1</v>
      </c>
      <c r="BC394" s="5" t="b">
        <f>OR(AND(ISBLANK(Spreadsheet!C394),LEN(Spreadsheet!X394)=0),AND(NOT(ISBLANK(Spreadsheet!C394)),LEN(Spreadsheet!X394)&gt;0,LEN(Spreadsheet!X394)=5,ISNUMBER(VALUE(Spreadsheet!X394))))</f>
        <v>1</v>
      </c>
      <c r="BD394" s="5" t="b">
        <f>OR(ISBLANK(Spreadsheet!Z394),LEN(Spreadsheet!Z394)&lt;=50)</f>
        <v>1</v>
      </c>
      <c r="BE394" s="5" t="b">
        <f>ISBLANK(Spreadsheet!AA394)</f>
        <v>1</v>
      </c>
      <c r="BF394" s="5" t="b">
        <f>ISBLANK(Spreadsheet!AB394)</f>
        <v>1</v>
      </c>
      <c r="BG394" s="5" t="b">
        <f>IF(ISERROR(DATEVALUE(TEXT(Spreadsheet!AC394,"mm/dd/yyyy")) &gt; DATEVALUE(TEXT(Spreadsheet!J394,"mm/dd/yyyy"))),IF(OR(AND(ISBLANK(Spreadsheet!AC394),ISBLANK(Spreadsheet!C394)),AND(NOT(ISBLANK(Spreadsheet!C394)),ISBLANK(Spreadsheet!AC394),NOT(ISBLANK(Spreadsheet!D394)))),TRUE,FALSE),IF(DATEVALUE(TEXT(Spreadsheet!AC394,"mm/dd/yyyy")) &gt; DATEVALUE(TEXT(Spreadsheet!J394,"mm/dd/yyyy")),TRUE,FALSE))</f>
        <v>1</v>
      </c>
      <c r="BH394" s="5" t="b">
        <f>OR(AND(ISBLANK(Spreadsheet!C394),ISBLANK(Spreadsheet!AE394)),AND(NOT(ISBLANK(Spreadsheet!C394)),NOT(ISBLANK(Spreadsheet!D394)),ISBLANK(Spreadsheet!AE394)),AND(NOT(ISBLANK(Spreadsheet!C394)),ISBLANK(Spreadsheet!D394),NOT(ISBLANK(Spreadsheet!AE394)),LEN(Spreadsheet!AE394)&lt;=100))</f>
        <v>1</v>
      </c>
      <c r="BI394" s="5" t="b">
        <f t="array" ref="BI394">IF(ISBLANK(Spreadsheet!AF394),TRUE,ISNUMBER(MATCH(TRUE,EXACT(Spreadsheet!AF394,CobraShortReasons),0)))</f>
        <v>1</v>
      </c>
      <c r="BJ394" s="5" t="b">
        <f ca="1">IF(ISERROR(DATEVALUE(TEXT(Spreadsheet!AG394,"mm/dd/yyyy")) &gt; TODAY()),IF(ISBLANK(Spreadsheet!AG394),TRUE,FALSE),IF(DATEVALUE(TEXT(Spreadsheet!AG394,"mm/dd/yyyy")) &gt; TODAY(),FALSE,TRUE))</f>
        <v>1</v>
      </c>
      <c r="BK394" s="5" t="b">
        <f>OR(ISBLANK(Spreadsheet!AH394),LEN(Spreadsheet!AH394)&lt;=25)</f>
        <v>1</v>
      </c>
      <c r="BL394" s="5" t="b">
        <f t="array" aca="1" ref="BL394" ca="1">IF(ISBLANK(Spreadsheet!AI394),TRUE,ISNUMBER(MATCH(TRUE,EXACT(Spreadsheet!AI394,INDIRECT(Spreadsheet!$D$2)),0)))</f>
        <v>1</v>
      </c>
      <c r="BM394" s="5" t="b">
        <f t="array" aca="1" ref="BM394" ca="1">IF(ISBLANK(Spreadsheet!AJ394),TRUE,ISNUMBER(MATCH(TRUE,EXACT(Spreadsheet!AJ394,INDIRECT(Spreadsheet!BJ394)),0)))</f>
        <v>1</v>
      </c>
      <c r="BN394" s="5" t="b">
        <f t="array" ref="BN394">IF(ISBLANK(Spreadsheet!AK394),TRUE,ISNUMBER(MATCH(TRUE,EXACT(Spreadsheet!AK394,DentalPlans),0)))</f>
        <v>1</v>
      </c>
      <c r="BO394" s="5" t="b">
        <f t="array" aca="1" ref="BO394" ca="1">IF(ISBLANK(Spreadsheet!AL394),TRUE,ISNUMBER(MATCH(TRUE,EXACT(Spreadsheet!AL394,INDIRECT(Spreadsheet!BK394)),0)))</f>
        <v>1</v>
      </c>
      <c r="BP394" s="5" t="b">
        <f t="array" ref="BP394">IF(ISBLANK(Spreadsheet!AM394),TRUE,ISNUMBER(MATCH(TRUE,EXACT(Spreadsheet!AM394,VisionPlans),0)))</f>
        <v>1</v>
      </c>
      <c r="BQ394" s="5" t="b">
        <f t="array" aca="1" ref="BQ394" ca="1">IF(ISBLANK(Spreadsheet!AN394),TRUE,ISNUMBER(MATCH(TRUE,EXACT(Spreadsheet!AN394,INDIRECT(Spreadsheet!BL394)),0)))</f>
        <v>1</v>
      </c>
      <c r="BR394" s="5" t="b">
        <f t="array" ref="BR394">IF(ISBLANK(Spreadsheet!AO394),TRUE,ISNUMBER(MATCH(TRUE,EXACT(Spreadsheet!AO394,LifeBenefitClasses),0)))</f>
        <v>1</v>
      </c>
      <c r="BS394" s="5" t="b">
        <f>IF(OR(ISBLANK(Spreadsheet!AO394), Spreadsheet!AO394="Waive"),IF(ISBLANK(Spreadsheet!AP394),TRUE,FALSE),IF(OR(AND(NOT(ISBLANK(Spreadsheet!AO394)),ISBLANK(Spreadsheet!AP394)),NOT(ISNUMBER(VALUE(Spreadsheet!AP394)))),FALSE,IF(OR(AND(Spreadsheet!AP394&lt;6,MOD(Spreadsheet!AP394*10,5)=0), MOD(Spreadsheet!AP394,5000)=0),TRUE,FALSE)))</f>
        <v>1</v>
      </c>
      <c r="BT394" s="5" t="b">
        <f t="array" ref="BT394">IF(ISBLANK(Spreadsheet!AQ394),TRUE,ISNUMBER(MATCH(TRUE,EXACT(Spreadsheet!AQ394,EnrollWaive),0)))</f>
        <v>1</v>
      </c>
      <c r="BU394" s="5" t="b">
        <f t="array" ref="BU394">IF(ISBLANK(Spreadsheet!AR394),TRUE,ISNUMBER(MATCH(TRUE,EXACT(Spreadsheet!AR394,LifeBenefitClasses),0)))</f>
        <v>1</v>
      </c>
      <c r="BV394" s="5" t="b">
        <f>IF(OR(ISBLANK(Spreadsheet!AR394), Spreadsheet!AR394="Waive"),IF(ISBLANK(Spreadsheet!AS394),TRUE,FALSE),IF(OR(AND(NOT(ISBLANK(Spreadsheet!AR394)),ISBLANK(Spreadsheet!AS394)),NOT(ISNUMBER(VALUE(Spreadsheet!AS394)))),FALSE,IF(OR(AND(Spreadsheet!AS394&lt;6,MOD(Spreadsheet!AS394*10,5)=0), MOD(Spreadsheet!AS394,10000)=0),TRUE,FALSE)))</f>
        <v>1</v>
      </c>
      <c r="BW394" s="5" t="b">
        <f t="array" ref="BW394">IF(ISBLANK(Spreadsheet!AT394),TRUE,ISNUMBER(MATCH(TRUE,EXACT(Spreadsheet!AT394,LifeBenefitClasses),0)))</f>
        <v>1</v>
      </c>
      <c r="BX394" s="5" t="b">
        <f>IF(OR(ISBLANK(Spreadsheet!AT394), Spreadsheet!AT394="Waive"),IF(ISBLANK(Spreadsheet!AU394),TRUE,FALSE),IF(OR(AND(NOT(ISBLANK(Spreadsheet!AT394)),ISBLANK(Spreadsheet!AU394)),NOT(ISNUMBER(VALUE(Spreadsheet!AU394)))),FALSE,IF(AND(NOT(OR(ISBLANK(Spreadsheet!AT394),Spreadsheet!AT394="Waive")),NOT(OR(ISBLANK(Spreadsheet!AR394),Spreadsheet!AR394="Waive")),MOD(Spreadsheet!AU394,5000)=0, Spreadsheet!AU394&lt;=(Spreadsheet!AS394*0.5)),TRUE,FALSE)))</f>
        <v>1</v>
      </c>
      <c r="BY394" s="5" t="b">
        <f t="array" ref="BY394">IF(ISBLANK(Spreadsheet!AV394),TRUE,ISNUMBER(MATCH(TRUE,EXACT(Spreadsheet!AV394,EnrollWaive),0)))</f>
        <v>1</v>
      </c>
      <c r="BZ394" s="5" t="b">
        <f t="array" ref="BZ394">IF(ISBLANK(Spreadsheet!AW394),TRUE,ISNUMBER(MATCH(TRUE,EXACT(Spreadsheet!AW394,LifeBenefitClasses),0)))</f>
        <v>1</v>
      </c>
      <c r="CA394" s="5" t="b">
        <f t="array" ref="CA394">IF(ISBLANK(Spreadsheet!AX394),TRUE,ISNUMBER(MATCH(TRUE,EXACT(Spreadsheet!AX394,LifeBenefitClasses),0)))</f>
        <v>1</v>
      </c>
      <c r="CB394" s="5" t="b">
        <f t="array" ref="CB394">IF(ISBLANK(Spreadsheet!AY394),TRUE,ISNUMBER(MATCH(TRUE,EXACT(Spreadsheet!AY394,LifeBenefitClasses),0)))</f>
        <v>1</v>
      </c>
      <c r="CC394" s="5" t="b">
        <f t="array" ref="CC394">IF(ISBLANK(Spreadsheet!AZ394),TRUE,ISNUMBER(MATCH(TRUE,EXACT(Spreadsheet!AZ394,LifeBenefitClasses),0)))</f>
        <v>1</v>
      </c>
      <c r="CD394" s="5" t="b">
        <f t="array" ref="CD394">IF(ISBLANK(Spreadsheet!BA394),TRUE,ISNUMBER(MATCH(TRUE,EXACT(Spreadsheet!BA394,LifeBenefitClasses),0)))</f>
        <v>1</v>
      </c>
      <c r="CE394" s="5" t="b">
        <f>IF(OR(ISBLANK(Spreadsheet!BA394), Spreadsheet!BA394="Waive"),IF(ISBLANK(Spreadsheet!BB394),TRUE,FALSE),IF(OR(AND(NOT(ISBLANK(Spreadsheet!BA394)),ISBLANK(Spreadsheet!BB394)),NOT(ISNUMBER(VALUE(Spreadsheet!BB394))),ISBLANK(Spreadsheet!BC394),NOT(ISNUMBER(VALUE(Spreadsheet!BC394)))),FALSE,IF(AND(Spreadsheet!BB394&gt;=50000,Spreadsheet!BB394&lt;=250000,MOD(Spreadsheet!BB394,10000)=0,Spreadsheet!BB394&lt;=(10*Spreadsheet!BC394)),TRUE,FALSE)))</f>
        <v>1</v>
      </c>
      <c r="CF394" s="5" t="b">
        <f>IF(NOT(ISBLANK(Spreadsheet!BC394)),AND(ISNUMBER(VALUE(Spreadsheet!BC394)),Spreadsheet!BC394&gt;0),AND(OR(ISBLANK(Spreadsheet!AO394),Spreadsheet!AO394="Waive",AND(NOT(OR(ISBLANK(Spreadsheet!AO394),Spreadsheet!AO394="Waive")),Spreadsheet!AP394&gt;=6)),OR(ISBLANK(Spreadsheet!AR394),AND(NOT(OR(ISBLANK(Spreadsheet!AR394),Spreadsheet!AR394="Waive")),Spreadsheet!AS394&gt;=6)),OR(ISBLANK(Spreadsheet!AW394)),OR(ISBLANK(Spreadsheet!AX394)),OR(ISBLANK(Spreadsheet!AY394)),OR(ISBLANK(Spreadsheet!AZ394)),OR(ISBLANK(Spreadsheet!BA394),Spreadsheet!BA394="Waive")))</f>
        <v>1</v>
      </c>
      <c r="CG394" s="5" t="b">
        <f t="shared" ca="1" si="31"/>
        <v>1</v>
      </c>
    </row>
    <row r="395" spans="8:85" x14ac:dyDescent="0.3">
      <c r="H395" s="5">
        <f t="shared" ca="1" si="26"/>
        <v>2</v>
      </c>
      <c r="I395" s="5" t="str">
        <f t="shared" ca="1" si="30"/>
        <v/>
      </c>
      <c r="J395" s="5" t="str">
        <f>IF(AND(NOT(ISBLANK(Spreadsheet!C395)),ISBLANK(Spreadsheet!D395)),Spreadsheet!F395&amp;" "&amp;Spreadsheet!H395,"")</f>
        <v/>
      </c>
      <c r="K395" s="5">
        <f>IF(AND(NOT(ISBLANK(Spreadsheet!C395)),ISBLANK(Spreadsheet!D395)),COUNTIFS(Spreadsheet!E396:E$786,"=Child",Spreadsheet!C396:C$786, "="&amp;Spreadsheet!C395) + COUNTIFS(Spreadsheet!E396:E$786,"=Step-child",Spreadsheet!C396:C$786, "="&amp;Spreadsheet!C395),0)</f>
        <v>0</v>
      </c>
      <c r="L395" s="5">
        <f>IF(NOT(ISBLANK(J395)),COUNTIFS(Spreadsheet!E396:E$786,"=Wife",Spreadsheet!C396:C$786, "="&amp;Spreadsheet!C395) + COUNTIFS(Spreadsheet!E396:E$786,"=Husband",Spreadsheet!C396:C$786, "="&amp;Spreadsheet!C395),0)</f>
        <v>0</v>
      </c>
      <c r="M395" s="5">
        <f>IF(NOT(ISBLANK(Spreadsheet!AJ395)),VLOOKUP(Spreadsheet!AJ395,'Drop Downs'!$P$2:$R$16,3,FALSE),0)</f>
        <v>0</v>
      </c>
      <c r="N395" s="5">
        <f>IF(NOT(ISBLANK(Spreadsheet!AJ395)), VLOOKUP(Spreadsheet!AJ395,'Drop Downs'!$P$2:$R$16,2,FALSE),0)</f>
        <v>0</v>
      </c>
      <c r="O395" s="5">
        <f>IF(NOT(ISBLANK(Spreadsheet!AL395)),VLOOKUP(Spreadsheet!AL395,'Drop Downs'!$P$2:$R$16,3,FALSE), 0)</f>
        <v>0</v>
      </c>
      <c r="P395" s="5">
        <f>IF(NOT(ISBLANK(Spreadsheet!AL395)),VLOOKUP(Spreadsheet!AL395,'Drop Downs'!$P$2:$R$16,2,FALSE),0)</f>
        <v>0</v>
      </c>
      <c r="Q395" s="5">
        <f>IF(NOT(ISBLANK(Spreadsheet!AN395)),VLOOKUP(Spreadsheet!AN395,'Drop Downs'!$P$2:$R$16,3,FALSE),0)</f>
        <v>0</v>
      </c>
      <c r="R395" s="5">
        <f>IF(NOT(ISBLANK(Spreadsheet!AN395)),VLOOKUP(Spreadsheet!AN395,'Drop Downs'!$P$2:$R$16,2,FALSE),0)</f>
        <v>0</v>
      </c>
      <c r="S395" s="5" t="str">
        <f>IF(OR(M395&gt;K395,N395&gt;L395,O395&gt;K395, Q395&gt;K395,N395&gt;L395, P395&gt;L395, R395&gt;L395),"Member currently has a coverage election over what he/she needs.  Please add more dependents or adjust the coverage election.","")&amp;(IF(AND(NOT(ISBLANK(Spreadsheet!C395)),NOT(ISBLANK(Spreadsheet!D395)),ISBLANK(Spreadsheet!E395)),"Dependent lacks a relationship to member.Please select one from the drop-down.",""))</f>
        <v/>
      </c>
      <c r="T395" s="5" t="b">
        <f t="shared" si="28"/>
        <v>1</v>
      </c>
      <c r="U395" s="5" t="b">
        <f>OR(ISBLANK(Spreadsheet!C395),IF(NOT(ISBLANK(Spreadsheet!D395)),NOT(ISBLANK(Spreadsheet!E395)),TRUE))</f>
        <v>1</v>
      </c>
      <c r="V395" s="5" t="b">
        <f>OR(ISBLANK(Spreadsheet!C395), NOT(ISBLANK(Spreadsheet!I395)))</f>
        <v>1</v>
      </c>
      <c r="W395" s="5" t="b">
        <f>OR(ISBLANK(Spreadsheet!D395),NOT(ISBLANK(Spreadsheet!C395)))</f>
        <v>1</v>
      </c>
      <c r="X395" s="155" t="str">
        <f>REPT("0",MIN(FIND({1,2,3,4,5,6,7,8,9},Spreadsheet!C395&amp;"123456789"))-1)&amp;IF(ISBLANK(Spreadsheet!C395),"",SUMPRODUCT(MID(0&amp;Spreadsheet!C395,LARGE(INDEX(ISNUMBER(--MID(Spreadsheet!C395,ROW($1:$225),1))*
 ROW($1:$225),0),ROW($1:$225))+1,1)*10^ROW($1:$225)/10))</f>
        <v/>
      </c>
      <c r="Y395" s="5" t="b">
        <f>IF(NOT(ISBLANK(Spreadsheet!C395)),IF(AND(ISNUMBER(VALUE(Spreadsheet!C395)), LEN(Spreadsheet!C395)=9),TRUE,FALSE),TRUE)</f>
        <v>1</v>
      </c>
      <c r="Z395" s="155" t="str">
        <f>REPT("0",MIN(FIND({1,2,3,4,5,6,7,8,9},Spreadsheet!D395&amp;"123456789"))-1)&amp;IF(ISBLANK(Spreadsheet!D395),"",SUMPRODUCT(MID(0&amp;Spreadsheet!D395,LARGE(INDEX(ISNUMBER(--MID(Spreadsheet!D395,ROW($1:$225),1))*
 ROW($1:$225),0),ROW($1:$225))+1,1)*10^ROW($1:$225)/10))</f>
        <v/>
      </c>
      <c r="AA395" s="5" t="b">
        <f>IF(AND(NOT(ISBLANK(Spreadsheet!D395)),NOT(ISBLANK(Spreadsheet!C395))),IF(AND(ISNUMBER(VALUE(Spreadsheet!D395)), LEN(Spreadsheet!D395)=9),TRUE,FALSE),IF(AND(NOT(ISBLANK(Spreadsheet!D395)),ISBLANK(Spreadsheet!C395)),FALSE,TRUE))</f>
        <v>1</v>
      </c>
      <c r="AB395" s="5" t="b">
        <f>OR(ISBLANK(Spreadsheet!Y395),IF(NOT(ISBLANK(Spreadsheet!Y395)),LEN(Spreadsheet!Y395)=10,ISNUMBER(VALUE(Spreadsheet!Y395))))</f>
        <v>1</v>
      </c>
      <c r="AC395" s="5" t="b">
        <f>OR(ISBLANK(Spreadsheet!AI395), AND(NOT(ISBLANK(Spreadsheet!AJ395)), NOT(ISNUMBER(SEARCH("Waive",Spreadsheet!AJ395)))))</f>
        <v>1</v>
      </c>
      <c r="AD395" s="5" t="b">
        <f>OR(ISBLANK(Spreadsheet!AK395), AND(NOT(ISBLANK(Spreadsheet!AL395)), NOT(ISNUMBER(SEARCH("Waive",Spreadsheet!AL395)))))</f>
        <v>1</v>
      </c>
      <c r="AE395" s="5" t="b">
        <f>OR(ISBLANK(Spreadsheet!AM395), AND(NOT(ISBLANK(Spreadsheet!AN395)), NOT(ISNUMBER(SEARCH("Waive", Spreadsheet!AN395)))))</f>
        <v>1</v>
      </c>
      <c r="AF395" s="5" t="b">
        <f>OR(ISBLANK(Spreadsheet!C395), NOT(ISBLANK(Spreadsheet!D395)),NOT(ISBLANK(Spreadsheet!L395)))</f>
        <v>1</v>
      </c>
      <c r="AG395" s="5" t="b">
        <f>IF(AND(NOT(ISBLANK(Spreadsheet!C395)), NOT(ISBLANK(Spreadsheet!D395)),Spreadsheet!C395&lt;&gt;Spreadsheet!D395),IF(ISERROR(VLOOKUP(Spreadsheet!C395, Spreadsheet!$C$6:'Spreadsheet'!$C394,1,FALSE)), FALSE, TRUE),TRUE)</f>
        <v>1</v>
      </c>
      <c r="AH395" s="5" t="b">
        <f>Spreadsheet!$B$2=Spreadsheet!AD395</f>
        <v>1</v>
      </c>
      <c r="AI395" s="5" t="b">
        <f>IF(ISBLANK(Spreadsheet!G395),TRUE,IF(OR(LEN(Spreadsheet!G395)&gt;1,ISNUMBER(VALUE(Spreadsheet!G395))),FALSE,TRUE))</f>
        <v>1</v>
      </c>
      <c r="AJ395" s="5" t="b">
        <f>OR(ISBLANK(Spreadsheet!C395), NOT(ISBLANK(Spreadsheet!B395)), NOT(ISBLANK(Spreadsheet!D395)))</f>
        <v>1</v>
      </c>
      <c r="AK395" s="5" t="b">
        <f t="array" ref="AK395">IF(OR(AND(ISBLANK(Spreadsheet!E395),ISBLANK(Spreadsheet!D395),NOT(ISBLANK(Spreadsheet!C395))),AND(ISBLANK(Spreadsheet!E395),ISBLANK(Spreadsheet!D395),ISBLANK(Spreadsheet!C395))),TRUE,ISNUMBER(MATCH(TRUE,EXACT(Spreadsheet!E395,Relationships),0)))</f>
        <v>1</v>
      </c>
      <c r="AL395" s="5" t="b">
        <f>IF(NOT(ISBLANK(Spreadsheet!C395)),IF(OR(ISBLANK(Spreadsheet!F395),LEN(Spreadsheet!F395)&gt;40),FALSE,TRUE),TRUE)</f>
        <v>1</v>
      </c>
      <c r="AM395" s="5" t="b">
        <f>IF(NOT(ISBLANK(Spreadsheet!C395)),IF(OR(ISBLANK(Spreadsheet!H395),LEN(Spreadsheet!H395)&gt;40),FALSE,TRUE),TRUE)</f>
        <v>1</v>
      </c>
      <c r="AN395" s="5" t="b">
        <f t="array" ref="AN395">IF(ISBLANK(Spreadsheet!I395),TRUE,ISNUMBER(MATCH(TRUE,EXACT(Spreadsheet!I395,GenderValues),0)))</f>
        <v>1</v>
      </c>
      <c r="AO395" s="5" t="b">
        <f ca="1">IF(ISERROR(DATEVALUE(TEXT(Spreadsheet!J395,"mm/dd/yyyy")) &gt; TODAY()),IF(AND(ISBLANK(Spreadsheet!J395),ISBLANK(Spreadsheet!C395)),TRUE,FALSE),IF(DATEVALUE(TEXT(Spreadsheet!J395,"mm/dd/yyyy")) &gt; TODAY(),FALSE,TRUE))</f>
        <v>1</v>
      </c>
      <c r="AP395" s="5" t="b">
        <f>OR(ISBLANK(Spreadsheet!K395),LEN(Spreadsheet!K395)&lt;=100)</f>
        <v>1</v>
      </c>
      <c r="AQ395" s="5" t="b">
        <f t="array" ref="AQ395">IF(OR(AND(ISBLANK(Spreadsheet!L395),ISBLANK(Spreadsheet!C395)),AND(NOT(ISBLANK(Spreadsheet!C395)),NOT(ISBLANK(Spreadsheet!D395)))),TRUE,ISNUMBER(MATCH(TRUE,EXACT(Spreadsheet!L395,MaritalStatus),0)))</f>
        <v>1</v>
      </c>
      <c r="AR395" s="5" t="b">
        <f ca="1">IF(ISERROR(DATEVALUE(TEXT(Spreadsheet!M395,"mm/dd/yyyy")) &gt; TODAY()),IF(ISBLANK(Spreadsheet!M395),TRUE,FALSE),IF(DATEVALUE(TEXT(Spreadsheet!M395,"mm/dd/yyyy")) &gt; TODAY(),FALSE,TRUE))</f>
        <v>1</v>
      </c>
      <c r="AS395" s="5" t="b">
        <f>OR(ISBLANK(Spreadsheet!N395),LEN(Spreadsheet!N395)&lt;=100)</f>
        <v>1</v>
      </c>
      <c r="AT395" s="5" t="b">
        <f>OR(ISBLANK(Spreadsheet!O395),UPPER(Spreadsheet!O395)="YES")</f>
        <v>1</v>
      </c>
      <c r="AU395" s="5" t="b">
        <f>OR(ISBLANK(Spreadsheet!P395),UPPER(Spreadsheet!P395)="YES")</f>
        <v>1</v>
      </c>
      <c r="AV395" s="5" t="b">
        <f t="array" ref="AV395">IF(ISBLANK(Spreadsheet!Q395),TRUE,ISNUMBER(MATCH(TRUE,EXACT(Spreadsheet!Q395,OnGroupsPriorIns),0)))</f>
        <v>1</v>
      </c>
      <c r="AW395" s="5" t="b">
        <f>OR(ISBLANK(Spreadsheet!R395),UPPER(Spreadsheet!R395)="YES")</f>
        <v>1</v>
      </c>
      <c r="AX395" s="5" t="b">
        <f>OR(ISBLANK(Spreadsheet!S395),UPPER(Spreadsheet!S395)="YES")</f>
        <v>1</v>
      </c>
      <c r="AY395" s="5" t="b">
        <f>OR(AND(ISBLANK(Spreadsheet!C395),LEN(Spreadsheet!T395)=0),AND(NOT(ISBLANK(Spreadsheet!C395)),LEN(Spreadsheet!T395)&gt;0,LEN(Spreadsheet!T395)&lt;=50))</f>
        <v>1</v>
      </c>
      <c r="AZ395" s="5" t="b">
        <f>OR(LEN(Spreadsheet!U395)=0,AND(LEN(Spreadsheet!U395)&gt;0,LEN(Spreadsheet!U395)&lt;=50))</f>
        <v>1</v>
      </c>
      <c r="BA395" s="5" t="b">
        <f>OR(AND(ISBLANK(Spreadsheet!C395),LEN(Spreadsheet!V395)=0),AND(NOT(ISBLANK(Spreadsheet!C395)),LEN(Spreadsheet!V395)&gt;0,LEN(Spreadsheet!V395)&lt;=50))</f>
        <v>1</v>
      </c>
      <c r="BB395" s="5" t="b">
        <f t="array" ref="BB395">IF(AND(ISBLANK(Spreadsheet!C395),LEN(Spreadsheet!W395)=0),TRUE,ISNUMBER(MATCH(TRUE,EXACT(Spreadsheet!W395,States),0)))</f>
        <v>1</v>
      </c>
      <c r="BC395" s="5" t="b">
        <f>OR(AND(ISBLANK(Spreadsheet!C395),LEN(Spreadsheet!X395)=0),AND(NOT(ISBLANK(Spreadsheet!C395)),LEN(Spreadsheet!X395)&gt;0,LEN(Spreadsheet!X395)=5,ISNUMBER(VALUE(Spreadsheet!X395))))</f>
        <v>1</v>
      </c>
      <c r="BD395" s="5" t="b">
        <f>OR(ISBLANK(Spreadsheet!Z395),LEN(Spreadsheet!Z395)&lt;=50)</f>
        <v>1</v>
      </c>
      <c r="BE395" s="5" t="b">
        <f>ISBLANK(Spreadsheet!AA395)</f>
        <v>1</v>
      </c>
      <c r="BF395" s="5" t="b">
        <f>ISBLANK(Spreadsheet!AB395)</f>
        <v>1</v>
      </c>
      <c r="BG395" s="5" t="b">
        <f>IF(ISERROR(DATEVALUE(TEXT(Spreadsheet!AC395,"mm/dd/yyyy")) &gt; DATEVALUE(TEXT(Spreadsheet!J395,"mm/dd/yyyy"))),IF(OR(AND(ISBLANK(Spreadsheet!AC395),ISBLANK(Spreadsheet!C395)),AND(NOT(ISBLANK(Spreadsheet!C395)),ISBLANK(Spreadsheet!AC395),NOT(ISBLANK(Spreadsheet!D395)))),TRUE,FALSE),IF(DATEVALUE(TEXT(Spreadsheet!AC395,"mm/dd/yyyy")) &gt; DATEVALUE(TEXT(Spreadsheet!J395,"mm/dd/yyyy")),TRUE,FALSE))</f>
        <v>1</v>
      </c>
      <c r="BH395" s="5" t="b">
        <f>OR(AND(ISBLANK(Spreadsheet!C395),ISBLANK(Spreadsheet!AE395)),AND(NOT(ISBLANK(Spreadsheet!C395)),NOT(ISBLANK(Spreadsheet!D395)),ISBLANK(Spreadsheet!AE395)),AND(NOT(ISBLANK(Spreadsheet!C395)),ISBLANK(Spreadsheet!D395),NOT(ISBLANK(Spreadsheet!AE395)),LEN(Spreadsheet!AE395)&lt;=100))</f>
        <v>1</v>
      </c>
      <c r="BI395" s="5" t="b">
        <f t="array" ref="BI395">IF(ISBLANK(Spreadsheet!AF395),TRUE,ISNUMBER(MATCH(TRUE,EXACT(Spreadsheet!AF395,CobraShortReasons),0)))</f>
        <v>1</v>
      </c>
      <c r="BJ395" s="5" t="b">
        <f ca="1">IF(ISERROR(DATEVALUE(TEXT(Spreadsheet!AG395,"mm/dd/yyyy")) &gt; TODAY()),IF(ISBLANK(Spreadsheet!AG395),TRUE,FALSE),IF(DATEVALUE(TEXT(Spreadsheet!AG395,"mm/dd/yyyy")) &gt; TODAY(),FALSE,TRUE))</f>
        <v>1</v>
      </c>
      <c r="BK395" s="5" t="b">
        <f>OR(ISBLANK(Spreadsheet!AH395),LEN(Spreadsheet!AH395)&lt;=25)</f>
        <v>1</v>
      </c>
      <c r="BL395" s="5" t="b">
        <f t="array" aca="1" ref="BL395" ca="1">IF(ISBLANK(Spreadsheet!AI395),TRUE,ISNUMBER(MATCH(TRUE,EXACT(Spreadsheet!AI395,INDIRECT(Spreadsheet!$D$2)),0)))</f>
        <v>1</v>
      </c>
      <c r="BM395" s="5" t="b">
        <f t="array" aca="1" ref="BM395" ca="1">IF(ISBLANK(Spreadsheet!AJ395),TRUE,ISNUMBER(MATCH(TRUE,EXACT(Spreadsheet!AJ395,INDIRECT(Spreadsheet!BJ395)),0)))</f>
        <v>1</v>
      </c>
      <c r="BN395" s="5" t="b">
        <f t="array" ref="BN395">IF(ISBLANK(Spreadsheet!AK395),TRUE,ISNUMBER(MATCH(TRUE,EXACT(Spreadsheet!AK395,DentalPlans),0)))</f>
        <v>1</v>
      </c>
      <c r="BO395" s="5" t="b">
        <f t="array" aca="1" ref="BO395" ca="1">IF(ISBLANK(Spreadsheet!AL395),TRUE,ISNUMBER(MATCH(TRUE,EXACT(Spreadsheet!AL395,INDIRECT(Spreadsheet!BK395)),0)))</f>
        <v>1</v>
      </c>
      <c r="BP395" s="5" t="b">
        <f t="array" ref="BP395">IF(ISBLANK(Spreadsheet!AM395),TRUE,ISNUMBER(MATCH(TRUE,EXACT(Spreadsheet!AM395,VisionPlans),0)))</f>
        <v>1</v>
      </c>
      <c r="BQ395" s="5" t="b">
        <f t="array" aca="1" ref="BQ395" ca="1">IF(ISBLANK(Spreadsheet!AN395),TRUE,ISNUMBER(MATCH(TRUE,EXACT(Spreadsheet!AN395,INDIRECT(Spreadsheet!BL395)),0)))</f>
        <v>1</v>
      </c>
      <c r="BR395" s="5" t="b">
        <f t="array" ref="BR395">IF(ISBLANK(Spreadsheet!AO395),TRUE,ISNUMBER(MATCH(TRUE,EXACT(Spreadsheet!AO395,LifeBenefitClasses),0)))</f>
        <v>1</v>
      </c>
      <c r="BS395" s="5" t="b">
        <f>IF(OR(ISBLANK(Spreadsheet!AO395), Spreadsheet!AO395="Waive"),IF(ISBLANK(Spreadsheet!AP395),TRUE,FALSE),IF(OR(AND(NOT(ISBLANK(Spreadsheet!AO395)),ISBLANK(Spreadsheet!AP395)),NOT(ISNUMBER(VALUE(Spreadsheet!AP395)))),FALSE,IF(OR(AND(Spreadsheet!AP395&lt;6,MOD(Spreadsheet!AP395*10,5)=0), MOD(Spreadsheet!AP395,5000)=0),TRUE,FALSE)))</f>
        <v>1</v>
      </c>
      <c r="BT395" s="5" t="b">
        <f t="array" ref="BT395">IF(ISBLANK(Spreadsheet!AQ395),TRUE,ISNUMBER(MATCH(TRUE,EXACT(Spreadsheet!AQ395,EnrollWaive),0)))</f>
        <v>1</v>
      </c>
      <c r="BU395" s="5" t="b">
        <f t="array" ref="BU395">IF(ISBLANK(Spreadsheet!AR395),TRUE,ISNUMBER(MATCH(TRUE,EXACT(Spreadsheet!AR395,LifeBenefitClasses),0)))</f>
        <v>1</v>
      </c>
      <c r="BV395" s="5" t="b">
        <f>IF(OR(ISBLANK(Spreadsheet!AR395), Spreadsheet!AR395="Waive"),IF(ISBLANK(Spreadsheet!AS395),TRUE,FALSE),IF(OR(AND(NOT(ISBLANK(Spreadsheet!AR395)),ISBLANK(Spreadsheet!AS395)),NOT(ISNUMBER(VALUE(Spreadsheet!AS395)))),FALSE,IF(OR(AND(Spreadsheet!AS395&lt;6,MOD(Spreadsheet!AS395*10,5)=0), MOD(Spreadsheet!AS395,10000)=0),TRUE,FALSE)))</f>
        <v>1</v>
      </c>
      <c r="BW395" s="5" t="b">
        <f t="array" ref="BW395">IF(ISBLANK(Spreadsheet!AT395),TRUE,ISNUMBER(MATCH(TRUE,EXACT(Spreadsheet!AT395,LifeBenefitClasses),0)))</f>
        <v>1</v>
      </c>
      <c r="BX395" s="5" t="b">
        <f>IF(OR(ISBLANK(Spreadsheet!AT395), Spreadsheet!AT395="Waive"),IF(ISBLANK(Spreadsheet!AU395),TRUE,FALSE),IF(OR(AND(NOT(ISBLANK(Spreadsheet!AT395)),ISBLANK(Spreadsheet!AU395)),NOT(ISNUMBER(VALUE(Spreadsheet!AU395)))),FALSE,IF(AND(NOT(OR(ISBLANK(Spreadsheet!AT395),Spreadsheet!AT395="Waive")),NOT(OR(ISBLANK(Spreadsheet!AR395),Spreadsheet!AR395="Waive")),MOD(Spreadsheet!AU395,5000)=0, Spreadsheet!AU395&lt;=(Spreadsheet!AS395*0.5)),TRUE,FALSE)))</f>
        <v>1</v>
      </c>
      <c r="BY395" s="5" t="b">
        <f t="array" ref="BY395">IF(ISBLANK(Spreadsheet!AV395),TRUE,ISNUMBER(MATCH(TRUE,EXACT(Spreadsheet!AV395,EnrollWaive),0)))</f>
        <v>1</v>
      </c>
      <c r="BZ395" s="5" t="b">
        <f t="array" ref="BZ395">IF(ISBLANK(Spreadsheet!AW395),TRUE,ISNUMBER(MATCH(TRUE,EXACT(Spreadsheet!AW395,LifeBenefitClasses),0)))</f>
        <v>1</v>
      </c>
      <c r="CA395" s="5" t="b">
        <f t="array" ref="CA395">IF(ISBLANK(Spreadsheet!AX395),TRUE,ISNUMBER(MATCH(TRUE,EXACT(Spreadsheet!AX395,LifeBenefitClasses),0)))</f>
        <v>1</v>
      </c>
      <c r="CB395" s="5" t="b">
        <f t="array" ref="CB395">IF(ISBLANK(Spreadsheet!AY395),TRUE,ISNUMBER(MATCH(TRUE,EXACT(Spreadsheet!AY395,LifeBenefitClasses),0)))</f>
        <v>1</v>
      </c>
      <c r="CC395" s="5" t="b">
        <f t="array" ref="CC395">IF(ISBLANK(Spreadsheet!AZ395),TRUE,ISNUMBER(MATCH(TRUE,EXACT(Spreadsheet!AZ395,LifeBenefitClasses),0)))</f>
        <v>1</v>
      </c>
      <c r="CD395" s="5" t="b">
        <f t="array" ref="CD395">IF(ISBLANK(Spreadsheet!BA395),TRUE,ISNUMBER(MATCH(TRUE,EXACT(Spreadsheet!BA395,LifeBenefitClasses),0)))</f>
        <v>1</v>
      </c>
      <c r="CE395" s="5" t="b">
        <f>IF(OR(ISBLANK(Spreadsheet!BA395), Spreadsheet!BA395="Waive"),IF(ISBLANK(Spreadsheet!BB395),TRUE,FALSE),IF(OR(AND(NOT(ISBLANK(Spreadsheet!BA395)),ISBLANK(Spreadsheet!BB395)),NOT(ISNUMBER(VALUE(Spreadsheet!BB395))),ISBLANK(Spreadsheet!BC395),NOT(ISNUMBER(VALUE(Spreadsheet!BC395)))),FALSE,IF(AND(Spreadsheet!BB395&gt;=50000,Spreadsheet!BB395&lt;=250000,MOD(Spreadsheet!BB395,10000)=0,Spreadsheet!BB395&lt;=(10*Spreadsheet!BC395)),TRUE,FALSE)))</f>
        <v>1</v>
      </c>
      <c r="CF395" s="5" t="b">
        <f>IF(NOT(ISBLANK(Spreadsheet!BC395)),AND(ISNUMBER(VALUE(Spreadsheet!BC395)),Spreadsheet!BC395&gt;0),AND(OR(ISBLANK(Spreadsheet!AO395),Spreadsheet!AO395="Waive",AND(NOT(OR(ISBLANK(Spreadsheet!AO395),Spreadsheet!AO395="Waive")),Spreadsheet!AP395&gt;=6)),OR(ISBLANK(Spreadsheet!AR395),AND(NOT(OR(ISBLANK(Spreadsheet!AR395),Spreadsheet!AR395="Waive")),Spreadsheet!AS395&gt;=6)),OR(ISBLANK(Spreadsheet!AW395)),OR(ISBLANK(Spreadsheet!AX395)),OR(ISBLANK(Spreadsheet!AY395)),OR(ISBLANK(Spreadsheet!AZ395)),OR(ISBLANK(Spreadsheet!BA395),Spreadsheet!BA395="Waive")))</f>
        <v>1</v>
      </c>
      <c r="CG395" s="5" t="b">
        <f t="shared" ca="1" si="31"/>
        <v>1</v>
      </c>
    </row>
    <row r="396" spans="8:85" x14ac:dyDescent="0.3">
      <c r="H396" s="5">
        <f t="shared" ca="1" si="26"/>
        <v>2</v>
      </c>
      <c r="I396" s="5" t="str">
        <f t="shared" ca="1" si="30"/>
        <v/>
      </c>
      <c r="J396" s="5" t="str">
        <f>IF(AND(NOT(ISBLANK(Spreadsheet!C396)),ISBLANK(Spreadsheet!D396)),Spreadsheet!F396&amp;" "&amp;Spreadsheet!H396,"")</f>
        <v/>
      </c>
      <c r="K396" s="5">
        <f>IF(AND(NOT(ISBLANK(Spreadsheet!C396)),ISBLANK(Spreadsheet!D396)),COUNTIFS(Spreadsheet!E397:E$786,"=Child",Spreadsheet!C397:C$786, "="&amp;Spreadsheet!C396) + COUNTIFS(Spreadsheet!E397:E$786,"=Step-child",Spreadsheet!C397:C$786, "="&amp;Spreadsheet!C396),0)</f>
        <v>0</v>
      </c>
      <c r="L396" s="5">
        <f>IF(NOT(ISBLANK(J396)),COUNTIFS(Spreadsheet!E397:E$786,"=Wife",Spreadsheet!C397:C$786, "="&amp;Spreadsheet!C396) + COUNTIFS(Spreadsheet!E397:E$786,"=Husband",Spreadsheet!C397:C$786, "="&amp;Spreadsheet!C396),0)</f>
        <v>0</v>
      </c>
      <c r="M396" s="5">
        <f>IF(NOT(ISBLANK(Spreadsheet!AJ396)),VLOOKUP(Spreadsheet!AJ396,'Drop Downs'!$P$2:$R$16,3,FALSE),0)</f>
        <v>0</v>
      </c>
      <c r="N396" s="5">
        <f>IF(NOT(ISBLANK(Spreadsheet!AJ396)), VLOOKUP(Spreadsheet!AJ396,'Drop Downs'!$P$2:$R$16,2,FALSE),0)</f>
        <v>0</v>
      </c>
      <c r="O396" s="5">
        <f>IF(NOT(ISBLANK(Spreadsheet!AL396)),VLOOKUP(Spreadsheet!AL396,'Drop Downs'!$P$2:$R$16,3,FALSE), 0)</f>
        <v>0</v>
      </c>
      <c r="P396" s="5">
        <f>IF(NOT(ISBLANK(Spreadsheet!AL396)),VLOOKUP(Spreadsheet!AL396,'Drop Downs'!$P$2:$R$16,2,FALSE),0)</f>
        <v>0</v>
      </c>
      <c r="Q396" s="5">
        <f>IF(NOT(ISBLANK(Spreadsheet!AN396)),VLOOKUP(Spreadsheet!AN396,'Drop Downs'!$P$2:$R$16,3,FALSE),0)</f>
        <v>0</v>
      </c>
      <c r="R396" s="5">
        <f>IF(NOT(ISBLANK(Spreadsheet!AN396)),VLOOKUP(Spreadsheet!AN396,'Drop Downs'!$P$2:$R$16,2,FALSE),0)</f>
        <v>0</v>
      </c>
      <c r="S396" s="5" t="str">
        <f>IF(OR(M396&gt;K396,N396&gt;L396,O396&gt;K396, Q396&gt;K396,N396&gt;L396, P396&gt;L396, R396&gt;L396),"Member currently has a coverage election over what he/she needs.  Please add more dependents or adjust the coverage election.","")&amp;(IF(AND(NOT(ISBLANK(Spreadsheet!C396)),NOT(ISBLANK(Spreadsheet!D396)),ISBLANK(Spreadsheet!E396)),"Dependent lacks a relationship to member.Please select one from the drop-down.",""))</f>
        <v/>
      </c>
      <c r="T396" s="5" t="b">
        <f t="shared" si="28"/>
        <v>1</v>
      </c>
      <c r="U396" s="5" t="b">
        <f>OR(ISBLANK(Spreadsheet!C396),IF(NOT(ISBLANK(Spreadsheet!D396)),NOT(ISBLANK(Spreadsheet!E396)),TRUE))</f>
        <v>1</v>
      </c>
      <c r="V396" s="5" t="b">
        <f>OR(ISBLANK(Spreadsheet!C396), NOT(ISBLANK(Spreadsheet!I396)))</f>
        <v>1</v>
      </c>
      <c r="W396" s="5" t="b">
        <f>OR(ISBLANK(Spreadsheet!D396),NOT(ISBLANK(Spreadsheet!C396)))</f>
        <v>1</v>
      </c>
      <c r="X396" s="155" t="str">
        <f>REPT("0",MIN(FIND({1,2,3,4,5,6,7,8,9},Spreadsheet!C396&amp;"123456789"))-1)&amp;IF(ISBLANK(Spreadsheet!C396),"",SUMPRODUCT(MID(0&amp;Spreadsheet!C396,LARGE(INDEX(ISNUMBER(--MID(Spreadsheet!C396,ROW($1:$225),1))*
 ROW($1:$225),0),ROW($1:$225))+1,1)*10^ROW($1:$225)/10))</f>
        <v/>
      </c>
      <c r="Y396" s="5" t="b">
        <f>IF(NOT(ISBLANK(Spreadsheet!C396)),IF(AND(ISNUMBER(VALUE(Spreadsheet!C396)), LEN(Spreadsheet!C396)=9),TRUE,FALSE),TRUE)</f>
        <v>1</v>
      </c>
      <c r="Z396" s="155" t="str">
        <f>REPT("0",MIN(FIND({1,2,3,4,5,6,7,8,9},Spreadsheet!D396&amp;"123456789"))-1)&amp;IF(ISBLANK(Spreadsheet!D396),"",SUMPRODUCT(MID(0&amp;Spreadsheet!D396,LARGE(INDEX(ISNUMBER(--MID(Spreadsheet!D396,ROW($1:$225),1))*
 ROW($1:$225),0),ROW($1:$225))+1,1)*10^ROW($1:$225)/10))</f>
        <v/>
      </c>
      <c r="AA396" s="5" t="b">
        <f>IF(AND(NOT(ISBLANK(Spreadsheet!D396)),NOT(ISBLANK(Spreadsheet!C396))),IF(AND(ISNUMBER(VALUE(Spreadsheet!D396)), LEN(Spreadsheet!D396)=9),TRUE,FALSE),IF(AND(NOT(ISBLANK(Spreadsheet!D396)),ISBLANK(Spreadsheet!C396)),FALSE,TRUE))</f>
        <v>1</v>
      </c>
      <c r="AB396" s="5" t="b">
        <f>OR(ISBLANK(Spreadsheet!Y396),IF(NOT(ISBLANK(Spreadsheet!Y396)),LEN(Spreadsheet!Y396)=10,ISNUMBER(VALUE(Spreadsheet!Y396))))</f>
        <v>1</v>
      </c>
      <c r="AC396" s="5" t="b">
        <f>OR(ISBLANK(Spreadsheet!AI396), AND(NOT(ISBLANK(Spreadsheet!AJ396)), NOT(ISNUMBER(SEARCH("Waive",Spreadsheet!AJ396)))))</f>
        <v>1</v>
      </c>
      <c r="AD396" s="5" t="b">
        <f>OR(ISBLANK(Spreadsheet!AK396), AND(NOT(ISBLANK(Spreadsheet!AL396)), NOT(ISNUMBER(SEARCH("Waive",Spreadsheet!AL396)))))</f>
        <v>1</v>
      </c>
      <c r="AE396" s="5" t="b">
        <f>OR(ISBLANK(Spreadsheet!AM396), AND(NOT(ISBLANK(Spreadsheet!AN396)), NOT(ISNUMBER(SEARCH("Waive", Spreadsheet!AN396)))))</f>
        <v>1</v>
      </c>
      <c r="AF396" s="5" t="b">
        <f>OR(ISBLANK(Spreadsheet!C396), NOT(ISBLANK(Spreadsheet!D396)),NOT(ISBLANK(Spreadsheet!L396)))</f>
        <v>1</v>
      </c>
      <c r="AG396" s="5" t="b">
        <f>IF(AND(NOT(ISBLANK(Spreadsheet!C396)), NOT(ISBLANK(Spreadsheet!D396)),Spreadsheet!C396&lt;&gt;Spreadsheet!D396),IF(ISERROR(VLOOKUP(Spreadsheet!C396, Spreadsheet!$C$6:'Spreadsheet'!$C395,1,FALSE)), FALSE, TRUE),TRUE)</f>
        <v>1</v>
      </c>
      <c r="AH396" s="5" t="b">
        <f>Spreadsheet!$B$2=Spreadsheet!AD396</f>
        <v>1</v>
      </c>
      <c r="AI396" s="5" t="b">
        <f>IF(ISBLANK(Spreadsheet!G396),TRUE,IF(OR(LEN(Spreadsheet!G396)&gt;1,ISNUMBER(VALUE(Spreadsheet!G396))),FALSE,TRUE))</f>
        <v>1</v>
      </c>
      <c r="AJ396" s="5" t="b">
        <f>OR(ISBLANK(Spreadsheet!C396), NOT(ISBLANK(Spreadsheet!B396)), NOT(ISBLANK(Spreadsheet!D396)))</f>
        <v>1</v>
      </c>
      <c r="AK396" s="5" t="b">
        <f t="array" ref="AK396">IF(OR(AND(ISBLANK(Spreadsheet!E396),ISBLANK(Spreadsheet!D396),NOT(ISBLANK(Spreadsheet!C396))),AND(ISBLANK(Spreadsheet!E396),ISBLANK(Spreadsheet!D396),ISBLANK(Spreadsheet!C396))),TRUE,ISNUMBER(MATCH(TRUE,EXACT(Spreadsheet!E396,Relationships),0)))</f>
        <v>1</v>
      </c>
      <c r="AL396" s="5" t="b">
        <f>IF(NOT(ISBLANK(Spreadsheet!C396)),IF(OR(ISBLANK(Spreadsheet!F396),LEN(Spreadsheet!F396)&gt;40),FALSE,TRUE),TRUE)</f>
        <v>1</v>
      </c>
      <c r="AM396" s="5" t="b">
        <f>IF(NOT(ISBLANK(Spreadsheet!C396)),IF(OR(ISBLANK(Spreadsheet!H396),LEN(Spreadsheet!H396)&gt;40),FALSE,TRUE),TRUE)</f>
        <v>1</v>
      </c>
      <c r="AN396" s="5" t="b">
        <f t="array" ref="AN396">IF(ISBLANK(Spreadsheet!I396),TRUE,ISNUMBER(MATCH(TRUE,EXACT(Spreadsheet!I396,GenderValues),0)))</f>
        <v>1</v>
      </c>
      <c r="AO396" s="5" t="b">
        <f ca="1">IF(ISERROR(DATEVALUE(TEXT(Spreadsheet!J396,"mm/dd/yyyy")) &gt; TODAY()),IF(AND(ISBLANK(Spreadsheet!J396),ISBLANK(Spreadsheet!C396)),TRUE,FALSE),IF(DATEVALUE(TEXT(Spreadsheet!J396,"mm/dd/yyyy")) &gt; TODAY(),FALSE,TRUE))</f>
        <v>1</v>
      </c>
      <c r="AP396" s="5" t="b">
        <f>OR(ISBLANK(Spreadsheet!K396),LEN(Spreadsheet!K396)&lt;=100)</f>
        <v>1</v>
      </c>
      <c r="AQ396" s="5" t="b">
        <f t="array" ref="AQ396">IF(OR(AND(ISBLANK(Spreadsheet!L396),ISBLANK(Spreadsheet!C396)),AND(NOT(ISBLANK(Spreadsheet!C396)),NOT(ISBLANK(Spreadsheet!D396)))),TRUE,ISNUMBER(MATCH(TRUE,EXACT(Spreadsheet!L396,MaritalStatus),0)))</f>
        <v>1</v>
      </c>
      <c r="AR396" s="5" t="b">
        <f ca="1">IF(ISERROR(DATEVALUE(TEXT(Spreadsheet!M396,"mm/dd/yyyy")) &gt; TODAY()),IF(ISBLANK(Spreadsheet!M396),TRUE,FALSE),IF(DATEVALUE(TEXT(Spreadsheet!M396,"mm/dd/yyyy")) &gt; TODAY(),FALSE,TRUE))</f>
        <v>1</v>
      </c>
      <c r="AS396" s="5" t="b">
        <f>OR(ISBLANK(Spreadsheet!N396),LEN(Spreadsheet!N396)&lt;=100)</f>
        <v>1</v>
      </c>
      <c r="AT396" s="5" t="b">
        <f>OR(ISBLANK(Spreadsheet!O396),UPPER(Spreadsheet!O396)="YES")</f>
        <v>1</v>
      </c>
      <c r="AU396" s="5" t="b">
        <f>OR(ISBLANK(Spreadsheet!P396),UPPER(Spreadsheet!P396)="YES")</f>
        <v>1</v>
      </c>
      <c r="AV396" s="5" t="b">
        <f t="array" ref="AV396">IF(ISBLANK(Spreadsheet!Q396),TRUE,ISNUMBER(MATCH(TRUE,EXACT(Spreadsheet!Q396,OnGroupsPriorIns),0)))</f>
        <v>1</v>
      </c>
      <c r="AW396" s="5" t="b">
        <f>OR(ISBLANK(Spreadsheet!R396),UPPER(Spreadsheet!R396)="YES")</f>
        <v>1</v>
      </c>
      <c r="AX396" s="5" t="b">
        <f>OR(ISBLANK(Spreadsheet!S396),UPPER(Spreadsheet!S396)="YES")</f>
        <v>1</v>
      </c>
      <c r="AY396" s="5" t="b">
        <f>OR(AND(ISBLANK(Spreadsheet!C396),LEN(Spreadsheet!T396)=0),AND(NOT(ISBLANK(Spreadsheet!C396)),LEN(Spreadsheet!T396)&gt;0,LEN(Spreadsheet!T396)&lt;=50))</f>
        <v>1</v>
      </c>
      <c r="AZ396" s="5" t="b">
        <f>OR(LEN(Spreadsheet!U396)=0,AND(LEN(Spreadsheet!U396)&gt;0,LEN(Spreadsheet!U396)&lt;=50))</f>
        <v>1</v>
      </c>
      <c r="BA396" s="5" t="b">
        <f>OR(AND(ISBLANK(Spreadsheet!C396),LEN(Spreadsheet!V396)=0),AND(NOT(ISBLANK(Spreadsheet!C396)),LEN(Spreadsheet!V396)&gt;0,LEN(Spreadsheet!V396)&lt;=50))</f>
        <v>1</v>
      </c>
      <c r="BB396" s="5" t="b">
        <f t="array" ref="BB396">IF(AND(ISBLANK(Spreadsheet!C396),LEN(Spreadsheet!W396)=0),TRUE,ISNUMBER(MATCH(TRUE,EXACT(Spreadsheet!W396,States),0)))</f>
        <v>1</v>
      </c>
      <c r="BC396" s="5" t="b">
        <f>OR(AND(ISBLANK(Spreadsheet!C396),LEN(Spreadsheet!X396)=0),AND(NOT(ISBLANK(Spreadsheet!C396)),LEN(Spreadsheet!X396)&gt;0,LEN(Spreadsheet!X396)=5,ISNUMBER(VALUE(Spreadsheet!X396))))</f>
        <v>1</v>
      </c>
      <c r="BD396" s="5" t="b">
        <f>OR(ISBLANK(Spreadsheet!Z396),LEN(Spreadsheet!Z396)&lt;=50)</f>
        <v>1</v>
      </c>
      <c r="BE396" s="5" t="b">
        <f>ISBLANK(Spreadsheet!AA396)</f>
        <v>1</v>
      </c>
      <c r="BF396" s="5" t="b">
        <f>ISBLANK(Spreadsheet!AB396)</f>
        <v>1</v>
      </c>
      <c r="BG396" s="5" t="b">
        <f>IF(ISERROR(DATEVALUE(TEXT(Spreadsheet!AC396,"mm/dd/yyyy")) &gt; DATEVALUE(TEXT(Spreadsheet!J396,"mm/dd/yyyy"))),IF(OR(AND(ISBLANK(Spreadsheet!AC396),ISBLANK(Spreadsheet!C396)),AND(NOT(ISBLANK(Spreadsheet!C396)),ISBLANK(Spreadsheet!AC396),NOT(ISBLANK(Spreadsheet!D396)))),TRUE,FALSE),IF(DATEVALUE(TEXT(Spreadsheet!AC396,"mm/dd/yyyy")) &gt; DATEVALUE(TEXT(Spreadsheet!J396,"mm/dd/yyyy")),TRUE,FALSE))</f>
        <v>1</v>
      </c>
      <c r="BH396" s="5" t="b">
        <f>OR(AND(ISBLANK(Spreadsheet!C396),ISBLANK(Spreadsheet!AE396)),AND(NOT(ISBLANK(Spreadsheet!C396)),NOT(ISBLANK(Spreadsheet!D396)),ISBLANK(Spreadsheet!AE396)),AND(NOT(ISBLANK(Spreadsheet!C396)),ISBLANK(Spreadsheet!D396),NOT(ISBLANK(Spreadsheet!AE396)),LEN(Spreadsheet!AE396)&lt;=100))</f>
        <v>1</v>
      </c>
      <c r="BI396" s="5" t="b">
        <f t="array" ref="BI396">IF(ISBLANK(Spreadsheet!AF396),TRUE,ISNUMBER(MATCH(TRUE,EXACT(Spreadsheet!AF396,CobraShortReasons),0)))</f>
        <v>1</v>
      </c>
      <c r="BJ396" s="5" t="b">
        <f ca="1">IF(ISERROR(DATEVALUE(TEXT(Spreadsheet!AG396,"mm/dd/yyyy")) &gt; TODAY()),IF(ISBLANK(Spreadsheet!AG396),TRUE,FALSE),IF(DATEVALUE(TEXT(Spreadsheet!AG396,"mm/dd/yyyy")) &gt; TODAY(),FALSE,TRUE))</f>
        <v>1</v>
      </c>
      <c r="BK396" s="5" t="b">
        <f>OR(ISBLANK(Spreadsheet!AH396),LEN(Spreadsheet!AH396)&lt;=25)</f>
        <v>1</v>
      </c>
      <c r="BL396" s="5" t="b">
        <f t="array" aca="1" ref="BL396" ca="1">IF(ISBLANK(Spreadsheet!AI396),TRUE,ISNUMBER(MATCH(TRUE,EXACT(Spreadsheet!AI396,INDIRECT(Spreadsheet!$D$2)),0)))</f>
        <v>1</v>
      </c>
      <c r="BM396" s="5" t="b">
        <f t="array" aca="1" ref="BM396" ca="1">IF(ISBLANK(Spreadsheet!AJ396),TRUE,ISNUMBER(MATCH(TRUE,EXACT(Spreadsheet!AJ396,INDIRECT(Spreadsheet!BJ396)),0)))</f>
        <v>1</v>
      </c>
      <c r="BN396" s="5" t="b">
        <f t="array" ref="BN396">IF(ISBLANK(Spreadsheet!AK396),TRUE,ISNUMBER(MATCH(TRUE,EXACT(Spreadsheet!AK396,DentalPlans),0)))</f>
        <v>1</v>
      </c>
      <c r="BO396" s="5" t="b">
        <f t="array" aca="1" ref="BO396" ca="1">IF(ISBLANK(Spreadsheet!AL396),TRUE,ISNUMBER(MATCH(TRUE,EXACT(Spreadsheet!AL396,INDIRECT(Spreadsheet!BK396)),0)))</f>
        <v>1</v>
      </c>
      <c r="BP396" s="5" t="b">
        <f t="array" ref="BP396">IF(ISBLANK(Spreadsheet!AM396),TRUE,ISNUMBER(MATCH(TRUE,EXACT(Spreadsheet!AM396,VisionPlans),0)))</f>
        <v>1</v>
      </c>
      <c r="BQ396" s="5" t="b">
        <f t="array" aca="1" ref="BQ396" ca="1">IF(ISBLANK(Spreadsheet!AN396),TRUE,ISNUMBER(MATCH(TRUE,EXACT(Spreadsheet!AN396,INDIRECT(Spreadsheet!BL396)),0)))</f>
        <v>1</v>
      </c>
      <c r="BR396" s="5" t="b">
        <f t="array" ref="BR396">IF(ISBLANK(Spreadsheet!AO396),TRUE,ISNUMBER(MATCH(TRUE,EXACT(Spreadsheet!AO396,LifeBenefitClasses),0)))</f>
        <v>1</v>
      </c>
      <c r="BS396" s="5" t="b">
        <f>IF(OR(ISBLANK(Spreadsheet!AO396), Spreadsheet!AO396="Waive"),IF(ISBLANK(Spreadsheet!AP396),TRUE,FALSE),IF(OR(AND(NOT(ISBLANK(Spreadsheet!AO396)),ISBLANK(Spreadsheet!AP396)),NOT(ISNUMBER(VALUE(Spreadsheet!AP396)))),FALSE,IF(OR(AND(Spreadsheet!AP396&lt;6,MOD(Spreadsheet!AP396*10,5)=0), MOD(Spreadsheet!AP396,5000)=0),TRUE,FALSE)))</f>
        <v>1</v>
      </c>
      <c r="BT396" s="5" t="b">
        <f t="array" ref="BT396">IF(ISBLANK(Spreadsheet!AQ396),TRUE,ISNUMBER(MATCH(TRUE,EXACT(Spreadsheet!AQ396,EnrollWaive),0)))</f>
        <v>1</v>
      </c>
      <c r="BU396" s="5" t="b">
        <f t="array" ref="BU396">IF(ISBLANK(Spreadsheet!AR396),TRUE,ISNUMBER(MATCH(TRUE,EXACT(Spreadsheet!AR396,LifeBenefitClasses),0)))</f>
        <v>1</v>
      </c>
      <c r="BV396" s="5" t="b">
        <f>IF(OR(ISBLANK(Spreadsheet!AR396), Spreadsheet!AR396="Waive"),IF(ISBLANK(Spreadsheet!AS396),TRUE,FALSE),IF(OR(AND(NOT(ISBLANK(Spreadsheet!AR396)),ISBLANK(Spreadsheet!AS396)),NOT(ISNUMBER(VALUE(Spreadsheet!AS396)))),FALSE,IF(OR(AND(Spreadsheet!AS396&lt;6,MOD(Spreadsheet!AS396*10,5)=0), MOD(Spreadsheet!AS396,10000)=0),TRUE,FALSE)))</f>
        <v>1</v>
      </c>
      <c r="BW396" s="5" t="b">
        <f t="array" ref="BW396">IF(ISBLANK(Spreadsheet!AT396),TRUE,ISNUMBER(MATCH(TRUE,EXACT(Spreadsheet!AT396,LifeBenefitClasses),0)))</f>
        <v>1</v>
      </c>
      <c r="BX396" s="5" t="b">
        <f>IF(OR(ISBLANK(Spreadsheet!AT396), Spreadsheet!AT396="Waive"),IF(ISBLANK(Spreadsheet!AU396),TRUE,FALSE),IF(OR(AND(NOT(ISBLANK(Spreadsheet!AT396)),ISBLANK(Spreadsheet!AU396)),NOT(ISNUMBER(VALUE(Spreadsheet!AU396)))),FALSE,IF(AND(NOT(OR(ISBLANK(Spreadsheet!AT396),Spreadsheet!AT396="Waive")),NOT(OR(ISBLANK(Spreadsheet!AR396),Spreadsheet!AR396="Waive")),MOD(Spreadsheet!AU396,5000)=0, Spreadsheet!AU396&lt;=(Spreadsheet!AS396*0.5)),TRUE,FALSE)))</f>
        <v>1</v>
      </c>
      <c r="BY396" s="5" t="b">
        <f t="array" ref="BY396">IF(ISBLANK(Spreadsheet!AV396),TRUE,ISNUMBER(MATCH(TRUE,EXACT(Spreadsheet!AV396,EnrollWaive),0)))</f>
        <v>1</v>
      </c>
      <c r="BZ396" s="5" t="b">
        <f t="array" ref="BZ396">IF(ISBLANK(Spreadsheet!AW396),TRUE,ISNUMBER(MATCH(TRUE,EXACT(Spreadsheet!AW396,LifeBenefitClasses),0)))</f>
        <v>1</v>
      </c>
      <c r="CA396" s="5" t="b">
        <f t="array" ref="CA396">IF(ISBLANK(Spreadsheet!AX396),TRUE,ISNUMBER(MATCH(TRUE,EXACT(Spreadsheet!AX396,LifeBenefitClasses),0)))</f>
        <v>1</v>
      </c>
      <c r="CB396" s="5" t="b">
        <f t="array" ref="CB396">IF(ISBLANK(Spreadsheet!AY396),TRUE,ISNUMBER(MATCH(TRUE,EXACT(Spreadsheet!AY396,LifeBenefitClasses),0)))</f>
        <v>1</v>
      </c>
      <c r="CC396" s="5" t="b">
        <f t="array" ref="CC396">IF(ISBLANK(Spreadsheet!AZ396),TRUE,ISNUMBER(MATCH(TRUE,EXACT(Spreadsheet!AZ396,LifeBenefitClasses),0)))</f>
        <v>1</v>
      </c>
      <c r="CD396" s="5" t="b">
        <f t="array" ref="CD396">IF(ISBLANK(Spreadsheet!BA396),TRUE,ISNUMBER(MATCH(TRUE,EXACT(Spreadsheet!BA396,LifeBenefitClasses),0)))</f>
        <v>1</v>
      </c>
      <c r="CE396" s="5" t="b">
        <f>IF(OR(ISBLANK(Spreadsheet!BA396), Spreadsheet!BA396="Waive"),IF(ISBLANK(Spreadsheet!BB396),TRUE,FALSE),IF(OR(AND(NOT(ISBLANK(Spreadsheet!BA396)),ISBLANK(Spreadsheet!BB396)),NOT(ISNUMBER(VALUE(Spreadsheet!BB396))),ISBLANK(Spreadsheet!BC396),NOT(ISNUMBER(VALUE(Spreadsheet!BC396)))),FALSE,IF(AND(Spreadsheet!BB396&gt;=50000,Spreadsheet!BB396&lt;=250000,MOD(Spreadsheet!BB396,10000)=0,Spreadsheet!BB396&lt;=(10*Spreadsheet!BC396)),TRUE,FALSE)))</f>
        <v>1</v>
      </c>
      <c r="CF396" s="5" t="b">
        <f>IF(NOT(ISBLANK(Spreadsheet!BC396)),AND(ISNUMBER(VALUE(Spreadsheet!BC396)),Spreadsheet!BC396&gt;0),AND(OR(ISBLANK(Spreadsheet!AO396),Spreadsheet!AO396="Waive",AND(NOT(OR(ISBLANK(Spreadsheet!AO396),Spreadsheet!AO396="Waive")),Spreadsheet!AP396&gt;=6)),OR(ISBLANK(Spreadsheet!AR396),AND(NOT(OR(ISBLANK(Spreadsheet!AR396),Spreadsheet!AR396="Waive")),Spreadsheet!AS396&gt;=6)),OR(ISBLANK(Spreadsheet!AW396)),OR(ISBLANK(Spreadsheet!AX396)),OR(ISBLANK(Spreadsheet!AY396)),OR(ISBLANK(Spreadsheet!AZ396)),OR(ISBLANK(Spreadsheet!BA396),Spreadsheet!BA396="Waive")))</f>
        <v>1</v>
      </c>
      <c r="CG396" s="5" t="b">
        <f t="shared" ca="1" si="31"/>
        <v>1</v>
      </c>
    </row>
    <row r="397" spans="8:85" x14ac:dyDescent="0.3">
      <c r="H397" s="5">
        <f t="shared" ca="1" si="26"/>
        <v>2</v>
      </c>
      <c r="I397" s="5" t="str">
        <f t="shared" ca="1" si="30"/>
        <v/>
      </c>
      <c r="J397" s="5" t="str">
        <f>IF(AND(NOT(ISBLANK(Spreadsheet!C397)),ISBLANK(Spreadsheet!D397)),Spreadsheet!F397&amp;" "&amp;Spreadsheet!H397,"")</f>
        <v/>
      </c>
      <c r="K397" s="5">
        <f>IF(AND(NOT(ISBLANK(Spreadsheet!C397)),ISBLANK(Spreadsheet!D397)),COUNTIFS(Spreadsheet!E398:E$786,"=Child",Spreadsheet!C398:C$786, "="&amp;Spreadsheet!C397) + COUNTIFS(Spreadsheet!E398:E$786,"=Step-child",Spreadsheet!C398:C$786, "="&amp;Spreadsheet!C397),0)</f>
        <v>0</v>
      </c>
      <c r="L397" s="5">
        <f>IF(NOT(ISBLANK(J397)),COUNTIFS(Spreadsheet!E398:E$786,"=Wife",Spreadsheet!C398:C$786, "="&amp;Spreadsheet!C397) + COUNTIFS(Spreadsheet!E398:E$786,"=Husband",Spreadsheet!C398:C$786, "="&amp;Spreadsheet!C397),0)</f>
        <v>0</v>
      </c>
      <c r="M397" s="5">
        <f>IF(NOT(ISBLANK(Spreadsheet!AJ397)),VLOOKUP(Spreadsheet!AJ397,'Drop Downs'!$P$2:$R$16,3,FALSE),0)</f>
        <v>0</v>
      </c>
      <c r="N397" s="5">
        <f>IF(NOT(ISBLANK(Spreadsheet!AJ397)), VLOOKUP(Spreadsheet!AJ397,'Drop Downs'!$P$2:$R$16,2,FALSE),0)</f>
        <v>0</v>
      </c>
      <c r="O397" s="5">
        <f>IF(NOT(ISBLANK(Spreadsheet!AL397)),VLOOKUP(Spreadsheet!AL397,'Drop Downs'!$P$2:$R$16,3,FALSE), 0)</f>
        <v>0</v>
      </c>
      <c r="P397" s="5">
        <f>IF(NOT(ISBLANK(Spreadsheet!AL397)),VLOOKUP(Spreadsheet!AL397,'Drop Downs'!$P$2:$R$16,2,FALSE),0)</f>
        <v>0</v>
      </c>
      <c r="Q397" s="5">
        <f>IF(NOT(ISBLANK(Spreadsheet!AN397)),VLOOKUP(Spreadsheet!AN397,'Drop Downs'!$P$2:$R$16,3,FALSE),0)</f>
        <v>0</v>
      </c>
      <c r="R397" s="5">
        <f>IF(NOT(ISBLANK(Spreadsheet!AN397)),VLOOKUP(Spreadsheet!AN397,'Drop Downs'!$P$2:$R$16,2,FALSE),0)</f>
        <v>0</v>
      </c>
      <c r="S397" s="5" t="str">
        <f>IF(OR(M397&gt;K397,N397&gt;L397,O397&gt;K397, Q397&gt;K397,N397&gt;L397, P397&gt;L397, R397&gt;L397),"Member currently has a coverage election over what he/she needs.  Please add more dependents or adjust the coverage election.","")&amp;(IF(AND(NOT(ISBLANK(Spreadsheet!C397)),NOT(ISBLANK(Spreadsheet!D397)),ISBLANK(Spreadsheet!E397)),"Dependent lacks a relationship to member.Please select one from the drop-down.",""))</f>
        <v/>
      </c>
      <c r="T397" s="5" t="b">
        <f t="shared" si="28"/>
        <v>1</v>
      </c>
      <c r="U397" s="5" t="b">
        <f>OR(ISBLANK(Spreadsheet!C397),IF(NOT(ISBLANK(Spreadsheet!D397)),NOT(ISBLANK(Spreadsheet!E397)),TRUE))</f>
        <v>1</v>
      </c>
      <c r="V397" s="5" t="b">
        <f>OR(ISBLANK(Spreadsheet!C397), NOT(ISBLANK(Spreadsheet!I397)))</f>
        <v>1</v>
      </c>
      <c r="W397" s="5" t="b">
        <f>OR(ISBLANK(Spreadsheet!D397),NOT(ISBLANK(Spreadsheet!C397)))</f>
        <v>1</v>
      </c>
      <c r="X397" s="155" t="str">
        <f>REPT("0",MIN(FIND({1,2,3,4,5,6,7,8,9},Spreadsheet!C397&amp;"123456789"))-1)&amp;IF(ISBLANK(Spreadsheet!C397),"",SUMPRODUCT(MID(0&amp;Spreadsheet!C397,LARGE(INDEX(ISNUMBER(--MID(Spreadsheet!C397,ROW($1:$225),1))*
 ROW($1:$225),0),ROW($1:$225))+1,1)*10^ROW($1:$225)/10))</f>
        <v/>
      </c>
      <c r="Y397" s="5" t="b">
        <f>IF(NOT(ISBLANK(Spreadsheet!C397)),IF(AND(ISNUMBER(VALUE(Spreadsheet!C397)), LEN(Spreadsheet!C397)=9),TRUE,FALSE),TRUE)</f>
        <v>1</v>
      </c>
      <c r="Z397" s="155" t="str">
        <f>REPT("0",MIN(FIND({1,2,3,4,5,6,7,8,9},Spreadsheet!D397&amp;"123456789"))-1)&amp;IF(ISBLANK(Spreadsheet!D397),"",SUMPRODUCT(MID(0&amp;Spreadsheet!D397,LARGE(INDEX(ISNUMBER(--MID(Spreadsheet!D397,ROW($1:$225),1))*
 ROW($1:$225),0),ROW($1:$225))+1,1)*10^ROW($1:$225)/10))</f>
        <v/>
      </c>
      <c r="AA397" s="5" t="b">
        <f>IF(AND(NOT(ISBLANK(Spreadsheet!D397)),NOT(ISBLANK(Spreadsheet!C397))),IF(AND(ISNUMBER(VALUE(Spreadsheet!D397)), LEN(Spreadsheet!D397)=9),TRUE,FALSE),IF(AND(NOT(ISBLANK(Spreadsheet!D397)),ISBLANK(Spreadsheet!C397)),FALSE,TRUE))</f>
        <v>1</v>
      </c>
      <c r="AB397" s="5" t="b">
        <f>OR(ISBLANK(Spreadsheet!Y397),IF(NOT(ISBLANK(Spreadsheet!Y397)),LEN(Spreadsheet!Y397)=10,ISNUMBER(VALUE(Spreadsheet!Y397))))</f>
        <v>1</v>
      </c>
      <c r="AC397" s="5" t="b">
        <f>OR(ISBLANK(Spreadsheet!AI397), AND(NOT(ISBLANK(Spreadsheet!AJ397)), NOT(ISNUMBER(SEARCH("Waive",Spreadsheet!AJ397)))))</f>
        <v>1</v>
      </c>
      <c r="AD397" s="5" t="b">
        <f>OR(ISBLANK(Spreadsheet!AK397), AND(NOT(ISBLANK(Spreadsheet!AL397)), NOT(ISNUMBER(SEARCH("Waive",Spreadsheet!AL397)))))</f>
        <v>1</v>
      </c>
      <c r="AE397" s="5" t="b">
        <f>OR(ISBLANK(Spreadsheet!AM397), AND(NOT(ISBLANK(Spreadsheet!AN397)), NOT(ISNUMBER(SEARCH("Waive", Spreadsheet!AN397)))))</f>
        <v>1</v>
      </c>
      <c r="AF397" s="5" t="b">
        <f>OR(ISBLANK(Spreadsheet!C397), NOT(ISBLANK(Spreadsheet!D397)),NOT(ISBLANK(Spreadsheet!L397)))</f>
        <v>1</v>
      </c>
      <c r="AG397" s="5" t="b">
        <f>IF(AND(NOT(ISBLANK(Spreadsheet!C397)), NOT(ISBLANK(Spreadsheet!D397)),Spreadsheet!C397&lt;&gt;Spreadsheet!D397),IF(ISERROR(VLOOKUP(Spreadsheet!C397, Spreadsheet!$C$6:'Spreadsheet'!$C396,1,FALSE)), FALSE, TRUE),TRUE)</f>
        <v>1</v>
      </c>
      <c r="AH397" s="5" t="b">
        <f>Spreadsheet!$B$2=Spreadsheet!AD397</f>
        <v>1</v>
      </c>
      <c r="AI397" s="5" t="b">
        <f>IF(ISBLANK(Spreadsheet!G397),TRUE,IF(OR(LEN(Spreadsheet!G397)&gt;1,ISNUMBER(VALUE(Spreadsheet!G397))),FALSE,TRUE))</f>
        <v>1</v>
      </c>
      <c r="AJ397" s="5" t="b">
        <f>OR(ISBLANK(Spreadsheet!C397), NOT(ISBLANK(Spreadsheet!B397)), NOT(ISBLANK(Spreadsheet!D397)))</f>
        <v>1</v>
      </c>
      <c r="AK397" s="5" t="b">
        <f t="array" ref="AK397">IF(OR(AND(ISBLANK(Spreadsheet!E397),ISBLANK(Spreadsheet!D397),NOT(ISBLANK(Spreadsheet!C397))),AND(ISBLANK(Spreadsheet!E397),ISBLANK(Spreadsheet!D397),ISBLANK(Spreadsheet!C397))),TRUE,ISNUMBER(MATCH(TRUE,EXACT(Spreadsheet!E397,Relationships),0)))</f>
        <v>1</v>
      </c>
      <c r="AL397" s="5" t="b">
        <f>IF(NOT(ISBLANK(Spreadsheet!C397)),IF(OR(ISBLANK(Spreadsheet!F397),LEN(Spreadsheet!F397)&gt;40),FALSE,TRUE),TRUE)</f>
        <v>1</v>
      </c>
      <c r="AM397" s="5" t="b">
        <f>IF(NOT(ISBLANK(Spreadsheet!C397)),IF(OR(ISBLANK(Spreadsheet!H397),LEN(Spreadsheet!H397)&gt;40),FALSE,TRUE),TRUE)</f>
        <v>1</v>
      </c>
      <c r="AN397" s="5" t="b">
        <f t="array" ref="AN397">IF(ISBLANK(Spreadsheet!I397),TRUE,ISNUMBER(MATCH(TRUE,EXACT(Spreadsheet!I397,GenderValues),0)))</f>
        <v>1</v>
      </c>
      <c r="AO397" s="5" t="b">
        <f ca="1">IF(ISERROR(DATEVALUE(TEXT(Spreadsheet!J397,"mm/dd/yyyy")) &gt; TODAY()),IF(AND(ISBLANK(Spreadsheet!J397),ISBLANK(Spreadsheet!C397)),TRUE,FALSE),IF(DATEVALUE(TEXT(Spreadsheet!J397,"mm/dd/yyyy")) &gt; TODAY(),FALSE,TRUE))</f>
        <v>1</v>
      </c>
      <c r="AP397" s="5" t="b">
        <f>OR(ISBLANK(Spreadsheet!K397),LEN(Spreadsheet!K397)&lt;=100)</f>
        <v>1</v>
      </c>
      <c r="AQ397" s="5" t="b">
        <f t="array" ref="AQ397">IF(OR(AND(ISBLANK(Spreadsheet!L397),ISBLANK(Spreadsheet!C397)),AND(NOT(ISBLANK(Spreadsheet!C397)),NOT(ISBLANK(Spreadsheet!D397)))),TRUE,ISNUMBER(MATCH(TRUE,EXACT(Spreadsheet!L397,MaritalStatus),0)))</f>
        <v>1</v>
      </c>
      <c r="AR397" s="5" t="b">
        <f ca="1">IF(ISERROR(DATEVALUE(TEXT(Spreadsheet!M397,"mm/dd/yyyy")) &gt; TODAY()),IF(ISBLANK(Spreadsheet!M397),TRUE,FALSE),IF(DATEVALUE(TEXT(Spreadsheet!M397,"mm/dd/yyyy")) &gt; TODAY(),FALSE,TRUE))</f>
        <v>1</v>
      </c>
      <c r="AS397" s="5" t="b">
        <f>OR(ISBLANK(Spreadsheet!N397),LEN(Spreadsheet!N397)&lt;=100)</f>
        <v>1</v>
      </c>
      <c r="AT397" s="5" t="b">
        <f>OR(ISBLANK(Spreadsheet!O397),UPPER(Spreadsheet!O397)="YES")</f>
        <v>1</v>
      </c>
      <c r="AU397" s="5" t="b">
        <f>OR(ISBLANK(Spreadsheet!P397),UPPER(Spreadsheet!P397)="YES")</f>
        <v>1</v>
      </c>
      <c r="AV397" s="5" t="b">
        <f t="array" ref="AV397">IF(ISBLANK(Spreadsheet!Q397),TRUE,ISNUMBER(MATCH(TRUE,EXACT(Spreadsheet!Q397,OnGroupsPriorIns),0)))</f>
        <v>1</v>
      </c>
      <c r="AW397" s="5" t="b">
        <f>OR(ISBLANK(Spreadsheet!R397),UPPER(Spreadsheet!R397)="YES")</f>
        <v>1</v>
      </c>
      <c r="AX397" s="5" t="b">
        <f>OR(ISBLANK(Spreadsheet!S397),UPPER(Spreadsheet!S397)="YES")</f>
        <v>1</v>
      </c>
      <c r="AY397" s="5" t="b">
        <f>OR(AND(ISBLANK(Spreadsheet!C397),LEN(Spreadsheet!T397)=0),AND(NOT(ISBLANK(Spreadsheet!C397)),LEN(Spreadsheet!T397)&gt;0,LEN(Spreadsheet!T397)&lt;=50))</f>
        <v>1</v>
      </c>
      <c r="AZ397" s="5" t="b">
        <f>OR(LEN(Spreadsheet!U397)=0,AND(LEN(Spreadsheet!U397)&gt;0,LEN(Spreadsheet!U397)&lt;=50))</f>
        <v>1</v>
      </c>
      <c r="BA397" s="5" t="b">
        <f>OR(AND(ISBLANK(Spreadsheet!C397),LEN(Spreadsheet!V397)=0),AND(NOT(ISBLANK(Spreadsheet!C397)),LEN(Spreadsheet!V397)&gt;0,LEN(Spreadsheet!V397)&lt;=50))</f>
        <v>1</v>
      </c>
      <c r="BB397" s="5" t="b">
        <f t="array" ref="BB397">IF(AND(ISBLANK(Spreadsheet!C397),LEN(Spreadsheet!W397)=0),TRUE,ISNUMBER(MATCH(TRUE,EXACT(Spreadsheet!W397,States),0)))</f>
        <v>1</v>
      </c>
      <c r="BC397" s="5" t="b">
        <f>OR(AND(ISBLANK(Spreadsheet!C397),LEN(Spreadsheet!X397)=0),AND(NOT(ISBLANK(Spreadsheet!C397)),LEN(Spreadsheet!X397)&gt;0,LEN(Spreadsheet!X397)=5,ISNUMBER(VALUE(Spreadsheet!X397))))</f>
        <v>1</v>
      </c>
      <c r="BD397" s="5" t="b">
        <f>OR(ISBLANK(Spreadsheet!Z397),LEN(Spreadsheet!Z397)&lt;=50)</f>
        <v>1</v>
      </c>
      <c r="BE397" s="5" t="b">
        <f>ISBLANK(Spreadsheet!AA397)</f>
        <v>1</v>
      </c>
      <c r="BF397" s="5" t="b">
        <f>ISBLANK(Spreadsheet!AB397)</f>
        <v>1</v>
      </c>
      <c r="BG397" s="5" t="b">
        <f>IF(ISERROR(DATEVALUE(TEXT(Spreadsheet!AC397,"mm/dd/yyyy")) &gt; DATEVALUE(TEXT(Spreadsheet!J397,"mm/dd/yyyy"))),IF(OR(AND(ISBLANK(Spreadsheet!AC397),ISBLANK(Spreadsheet!C397)),AND(NOT(ISBLANK(Spreadsheet!C397)),ISBLANK(Spreadsheet!AC397),NOT(ISBLANK(Spreadsheet!D397)))),TRUE,FALSE),IF(DATEVALUE(TEXT(Spreadsheet!AC397,"mm/dd/yyyy")) &gt; DATEVALUE(TEXT(Spreadsheet!J397,"mm/dd/yyyy")),TRUE,FALSE))</f>
        <v>1</v>
      </c>
      <c r="BH397" s="5" t="b">
        <f>OR(AND(ISBLANK(Spreadsheet!C397),ISBLANK(Spreadsheet!AE397)),AND(NOT(ISBLANK(Spreadsheet!C397)),NOT(ISBLANK(Spreadsheet!D397)),ISBLANK(Spreadsheet!AE397)),AND(NOT(ISBLANK(Spreadsheet!C397)),ISBLANK(Spreadsheet!D397),NOT(ISBLANK(Spreadsheet!AE397)),LEN(Spreadsheet!AE397)&lt;=100))</f>
        <v>1</v>
      </c>
      <c r="BI397" s="5" t="b">
        <f t="array" ref="BI397">IF(ISBLANK(Spreadsheet!AF397),TRUE,ISNUMBER(MATCH(TRUE,EXACT(Spreadsheet!AF397,CobraShortReasons),0)))</f>
        <v>1</v>
      </c>
      <c r="BJ397" s="5" t="b">
        <f ca="1">IF(ISERROR(DATEVALUE(TEXT(Spreadsheet!AG397,"mm/dd/yyyy")) &gt; TODAY()),IF(ISBLANK(Spreadsheet!AG397),TRUE,FALSE),IF(DATEVALUE(TEXT(Spreadsheet!AG397,"mm/dd/yyyy")) &gt; TODAY(),FALSE,TRUE))</f>
        <v>1</v>
      </c>
      <c r="BK397" s="5" t="b">
        <f>OR(ISBLANK(Spreadsheet!AH397),LEN(Spreadsheet!AH397)&lt;=25)</f>
        <v>1</v>
      </c>
      <c r="BL397" s="5" t="b">
        <f t="array" aca="1" ref="BL397" ca="1">IF(ISBLANK(Spreadsheet!AI397),TRUE,ISNUMBER(MATCH(TRUE,EXACT(Spreadsheet!AI397,INDIRECT(Spreadsheet!$D$2)),0)))</f>
        <v>1</v>
      </c>
      <c r="BM397" s="5" t="b">
        <f t="array" aca="1" ref="BM397" ca="1">IF(ISBLANK(Spreadsheet!AJ397),TRUE,ISNUMBER(MATCH(TRUE,EXACT(Spreadsheet!AJ397,INDIRECT(Spreadsheet!BJ397)),0)))</f>
        <v>1</v>
      </c>
      <c r="BN397" s="5" t="b">
        <f t="array" ref="BN397">IF(ISBLANK(Spreadsheet!AK397),TRUE,ISNUMBER(MATCH(TRUE,EXACT(Spreadsheet!AK397,DentalPlans),0)))</f>
        <v>1</v>
      </c>
      <c r="BO397" s="5" t="b">
        <f t="array" aca="1" ref="BO397" ca="1">IF(ISBLANK(Spreadsheet!AL397),TRUE,ISNUMBER(MATCH(TRUE,EXACT(Spreadsheet!AL397,INDIRECT(Spreadsheet!BK397)),0)))</f>
        <v>1</v>
      </c>
      <c r="BP397" s="5" t="b">
        <f t="array" ref="BP397">IF(ISBLANK(Spreadsheet!AM397),TRUE,ISNUMBER(MATCH(TRUE,EXACT(Spreadsheet!AM397,VisionPlans),0)))</f>
        <v>1</v>
      </c>
      <c r="BQ397" s="5" t="b">
        <f t="array" aca="1" ref="BQ397" ca="1">IF(ISBLANK(Spreadsheet!AN397),TRUE,ISNUMBER(MATCH(TRUE,EXACT(Spreadsheet!AN397,INDIRECT(Spreadsheet!BL397)),0)))</f>
        <v>1</v>
      </c>
      <c r="BR397" s="5" t="b">
        <f t="array" ref="BR397">IF(ISBLANK(Spreadsheet!AO397),TRUE,ISNUMBER(MATCH(TRUE,EXACT(Spreadsheet!AO397,LifeBenefitClasses),0)))</f>
        <v>1</v>
      </c>
      <c r="BS397" s="5" t="b">
        <f>IF(OR(ISBLANK(Spreadsheet!AO397), Spreadsheet!AO397="Waive"),IF(ISBLANK(Spreadsheet!AP397),TRUE,FALSE),IF(OR(AND(NOT(ISBLANK(Spreadsheet!AO397)),ISBLANK(Spreadsheet!AP397)),NOT(ISNUMBER(VALUE(Spreadsheet!AP397)))),FALSE,IF(OR(AND(Spreadsheet!AP397&lt;6,MOD(Spreadsheet!AP397*10,5)=0), MOD(Spreadsheet!AP397,5000)=0),TRUE,FALSE)))</f>
        <v>1</v>
      </c>
      <c r="BT397" s="5" t="b">
        <f t="array" ref="BT397">IF(ISBLANK(Spreadsheet!AQ397),TRUE,ISNUMBER(MATCH(TRUE,EXACT(Spreadsheet!AQ397,EnrollWaive),0)))</f>
        <v>1</v>
      </c>
      <c r="BU397" s="5" t="b">
        <f t="array" ref="BU397">IF(ISBLANK(Spreadsheet!AR397),TRUE,ISNUMBER(MATCH(TRUE,EXACT(Spreadsheet!AR397,LifeBenefitClasses),0)))</f>
        <v>1</v>
      </c>
      <c r="BV397" s="5" t="b">
        <f>IF(OR(ISBLANK(Spreadsheet!AR397), Spreadsheet!AR397="Waive"),IF(ISBLANK(Spreadsheet!AS397),TRUE,FALSE),IF(OR(AND(NOT(ISBLANK(Spreadsheet!AR397)),ISBLANK(Spreadsheet!AS397)),NOT(ISNUMBER(VALUE(Spreadsheet!AS397)))),FALSE,IF(OR(AND(Spreadsheet!AS397&lt;6,MOD(Spreadsheet!AS397*10,5)=0), MOD(Spreadsheet!AS397,10000)=0),TRUE,FALSE)))</f>
        <v>1</v>
      </c>
      <c r="BW397" s="5" t="b">
        <f t="array" ref="BW397">IF(ISBLANK(Spreadsheet!AT397),TRUE,ISNUMBER(MATCH(TRUE,EXACT(Spreadsheet!AT397,LifeBenefitClasses),0)))</f>
        <v>1</v>
      </c>
      <c r="BX397" s="5" t="b">
        <f>IF(OR(ISBLANK(Spreadsheet!AT397), Spreadsheet!AT397="Waive"),IF(ISBLANK(Spreadsheet!AU397),TRUE,FALSE),IF(OR(AND(NOT(ISBLANK(Spreadsheet!AT397)),ISBLANK(Spreadsheet!AU397)),NOT(ISNUMBER(VALUE(Spreadsheet!AU397)))),FALSE,IF(AND(NOT(OR(ISBLANK(Spreadsheet!AT397),Spreadsheet!AT397="Waive")),NOT(OR(ISBLANK(Spreadsheet!AR397),Spreadsheet!AR397="Waive")),MOD(Spreadsheet!AU397,5000)=0, Spreadsheet!AU397&lt;=(Spreadsheet!AS397*0.5)),TRUE,FALSE)))</f>
        <v>1</v>
      </c>
      <c r="BY397" s="5" t="b">
        <f t="array" ref="BY397">IF(ISBLANK(Spreadsheet!AV397),TRUE,ISNUMBER(MATCH(TRUE,EXACT(Spreadsheet!AV397,EnrollWaive),0)))</f>
        <v>1</v>
      </c>
      <c r="BZ397" s="5" t="b">
        <f t="array" ref="BZ397">IF(ISBLANK(Spreadsheet!AW397),TRUE,ISNUMBER(MATCH(TRUE,EXACT(Spreadsheet!AW397,LifeBenefitClasses),0)))</f>
        <v>1</v>
      </c>
      <c r="CA397" s="5" t="b">
        <f t="array" ref="CA397">IF(ISBLANK(Spreadsheet!AX397),TRUE,ISNUMBER(MATCH(TRUE,EXACT(Spreadsheet!AX397,LifeBenefitClasses),0)))</f>
        <v>1</v>
      </c>
      <c r="CB397" s="5" t="b">
        <f t="array" ref="CB397">IF(ISBLANK(Spreadsheet!AY397),TRUE,ISNUMBER(MATCH(TRUE,EXACT(Spreadsheet!AY397,LifeBenefitClasses),0)))</f>
        <v>1</v>
      </c>
      <c r="CC397" s="5" t="b">
        <f t="array" ref="CC397">IF(ISBLANK(Spreadsheet!AZ397),TRUE,ISNUMBER(MATCH(TRUE,EXACT(Spreadsheet!AZ397,LifeBenefitClasses),0)))</f>
        <v>1</v>
      </c>
      <c r="CD397" s="5" t="b">
        <f t="array" ref="CD397">IF(ISBLANK(Spreadsheet!BA397),TRUE,ISNUMBER(MATCH(TRUE,EXACT(Spreadsheet!BA397,LifeBenefitClasses),0)))</f>
        <v>1</v>
      </c>
      <c r="CE397" s="5" t="b">
        <f>IF(OR(ISBLANK(Spreadsheet!BA397), Spreadsheet!BA397="Waive"),IF(ISBLANK(Spreadsheet!BB397),TRUE,FALSE),IF(OR(AND(NOT(ISBLANK(Spreadsheet!BA397)),ISBLANK(Spreadsheet!BB397)),NOT(ISNUMBER(VALUE(Spreadsheet!BB397))),ISBLANK(Spreadsheet!BC397),NOT(ISNUMBER(VALUE(Spreadsheet!BC397)))),FALSE,IF(AND(Spreadsheet!BB397&gt;=50000,Spreadsheet!BB397&lt;=250000,MOD(Spreadsheet!BB397,10000)=0,Spreadsheet!BB397&lt;=(10*Spreadsheet!BC397)),TRUE,FALSE)))</f>
        <v>1</v>
      </c>
      <c r="CF397" s="5" t="b">
        <f>IF(NOT(ISBLANK(Spreadsheet!BC397)),AND(ISNUMBER(VALUE(Spreadsheet!BC397)),Spreadsheet!BC397&gt;0),AND(OR(ISBLANK(Spreadsheet!AO397),Spreadsheet!AO397="Waive",AND(NOT(OR(ISBLANK(Spreadsheet!AO397),Spreadsheet!AO397="Waive")),Spreadsheet!AP397&gt;=6)),OR(ISBLANK(Spreadsheet!AR397),AND(NOT(OR(ISBLANK(Spreadsheet!AR397),Spreadsheet!AR397="Waive")),Spreadsheet!AS397&gt;=6)),OR(ISBLANK(Spreadsheet!AW397)),OR(ISBLANK(Spreadsheet!AX397)),OR(ISBLANK(Spreadsheet!AY397)),OR(ISBLANK(Spreadsheet!AZ397)),OR(ISBLANK(Spreadsheet!BA397),Spreadsheet!BA397="Waive")))</f>
        <v>1</v>
      </c>
      <c r="CG397" s="5" t="b">
        <f t="shared" ca="1" si="31"/>
        <v>1</v>
      </c>
    </row>
    <row r="398" spans="8:85" x14ac:dyDescent="0.3">
      <c r="H398" s="5">
        <f t="shared" ca="1" si="26"/>
        <v>2</v>
      </c>
      <c r="I398" s="5" t="str">
        <f t="shared" ca="1" si="30"/>
        <v/>
      </c>
      <c r="J398" s="5" t="str">
        <f>IF(AND(NOT(ISBLANK(Spreadsheet!C398)),ISBLANK(Spreadsheet!D398)),Spreadsheet!F398&amp;" "&amp;Spreadsheet!H398,"")</f>
        <v/>
      </c>
      <c r="K398" s="5">
        <f>IF(AND(NOT(ISBLANK(Spreadsheet!C398)),ISBLANK(Spreadsheet!D398)),COUNTIFS(Spreadsheet!E399:E$786,"=Child",Spreadsheet!C399:C$786, "="&amp;Spreadsheet!C398) + COUNTIFS(Spreadsheet!E399:E$786,"=Step-child",Spreadsheet!C399:C$786, "="&amp;Spreadsheet!C398),0)</f>
        <v>0</v>
      </c>
      <c r="L398" s="5">
        <f>IF(NOT(ISBLANK(J398)),COUNTIFS(Spreadsheet!E399:E$786,"=Wife",Spreadsheet!C399:C$786, "="&amp;Spreadsheet!C398) + COUNTIFS(Spreadsheet!E399:E$786,"=Husband",Spreadsheet!C399:C$786, "="&amp;Spreadsheet!C398),0)</f>
        <v>0</v>
      </c>
      <c r="M398" s="5">
        <f>IF(NOT(ISBLANK(Spreadsheet!AJ398)),VLOOKUP(Spreadsheet!AJ398,'Drop Downs'!$P$2:$R$16,3,FALSE),0)</f>
        <v>0</v>
      </c>
      <c r="N398" s="5">
        <f>IF(NOT(ISBLANK(Spreadsheet!AJ398)), VLOOKUP(Spreadsheet!AJ398,'Drop Downs'!$P$2:$R$16,2,FALSE),0)</f>
        <v>0</v>
      </c>
      <c r="O398" s="5">
        <f>IF(NOT(ISBLANK(Spreadsheet!AL398)),VLOOKUP(Spreadsheet!AL398,'Drop Downs'!$P$2:$R$16,3,FALSE), 0)</f>
        <v>0</v>
      </c>
      <c r="P398" s="5">
        <f>IF(NOT(ISBLANK(Spreadsheet!AL398)),VLOOKUP(Spreadsheet!AL398,'Drop Downs'!$P$2:$R$16,2,FALSE),0)</f>
        <v>0</v>
      </c>
      <c r="Q398" s="5">
        <f>IF(NOT(ISBLANK(Spreadsheet!AN398)),VLOOKUP(Spreadsheet!AN398,'Drop Downs'!$P$2:$R$16,3,FALSE),0)</f>
        <v>0</v>
      </c>
      <c r="R398" s="5">
        <f>IF(NOT(ISBLANK(Spreadsheet!AN398)),VLOOKUP(Spreadsheet!AN398,'Drop Downs'!$P$2:$R$16,2,FALSE),0)</f>
        <v>0</v>
      </c>
      <c r="S398" s="5" t="str">
        <f>IF(OR(M398&gt;K398,N398&gt;L398,O398&gt;K398, Q398&gt;K398,N398&gt;L398, P398&gt;L398, R398&gt;L398),"Member currently has a coverage election over what he/she needs.  Please add more dependents or adjust the coverage election.","")&amp;(IF(AND(NOT(ISBLANK(Spreadsheet!C398)),NOT(ISBLANK(Spreadsheet!D398)),ISBLANK(Spreadsheet!E398)),"Dependent lacks a relationship to member.Please select one from the drop-down.",""))</f>
        <v/>
      </c>
      <c r="T398" s="5" t="b">
        <f t="shared" si="28"/>
        <v>1</v>
      </c>
      <c r="U398" s="5" t="b">
        <f>OR(ISBLANK(Spreadsheet!C398),IF(NOT(ISBLANK(Spreadsheet!D398)),NOT(ISBLANK(Spreadsheet!E398)),TRUE))</f>
        <v>1</v>
      </c>
      <c r="V398" s="5" t="b">
        <f>OR(ISBLANK(Spreadsheet!C398), NOT(ISBLANK(Spreadsheet!I398)))</f>
        <v>1</v>
      </c>
      <c r="W398" s="5" t="b">
        <f>OR(ISBLANK(Spreadsheet!D398),NOT(ISBLANK(Spreadsheet!C398)))</f>
        <v>1</v>
      </c>
      <c r="X398" s="155" t="str">
        <f>REPT("0",MIN(FIND({1,2,3,4,5,6,7,8,9},Spreadsheet!C398&amp;"123456789"))-1)&amp;IF(ISBLANK(Spreadsheet!C398),"",SUMPRODUCT(MID(0&amp;Spreadsheet!C398,LARGE(INDEX(ISNUMBER(--MID(Spreadsheet!C398,ROW($1:$225),1))*
 ROW($1:$225),0),ROW($1:$225))+1,1)*10^ROW($1:$225)/10))</f>
        <v/>
      </c>
      <c r="Y398" s="5" t="b">
        <f>IF(NOT(ISBLANK(Spreadsheet!C398)),IF(AND(ISNUMBER(VALUE(Spreadsheet!C398)), LEN(Spreadsheet!C398)=9),TRUE,FALSE),TRUE)</f>
        <v>1</v>
      </c>
      <c r="Z398" s="155" t="str">
        <f>REPT("0",MIN(FIND({1,2,3,4,5,6,7,8,9},Spreadsheet!D398&amp;"123456789"))-1)&amp;IF(ISBLANK(Spreadsheet!D398),"",SUMPRODUCT(MID(0&amp;Spreadsheet!D398,LARGE(INDEX(ISNUMBER(--MID(Spreadsheet!D398,ROW($1:$225),1))*
 ROW($1:$225),0),ROW($1:$225))+1,1)*10^ROW($1:$225)/10))</f>
        <v/>
      </c>
      <c r="AA398" s="5" t="b">
        <f>IF(AND(NOT(ISBLANK(Spreadsheet!D398)),NOT(ISBLANK(Spreadsheet!C398))),IF(AND(ISNUMBER(VALUE(Spreadsheet!D398)), LEN(Spreadsheet!D398)=9),TRUE,FALSE),IF(AND(NOT(ISBLANK(Spreadsheet!D398)),ISBLANK(Spreadsheet!C398)),FALSE,TRUE))</f>
        <v>1</v>
      </c>
      <c r="AB398" s="5" t="b">
        <f>OR(ISBLANK(Spreadsheet!Y398),IF(NOT(ISBLANK(Spreadsheet!Y398)),LEN(Spreadsheet!Y398)=10,ISNUMBER(VALUE(Spreadsheet!Y398))))</f>
        <v>1</v>
      </c>
      <c r="AC398" s="5" t="b">
        <f>OR(ISBLANK(Spreadsheet!AI398), AND(NOT(ISBLANK(Spreadsheet!AJ398)), NOT(ISNUMBER(SEARCH("Waive",Spreadsheet!AJ398)))))</f>
        <v>1</v>
      </c>
      <c r="AD398" s="5" t="b">
        <f>OR(ISBLANK(Spreadsheet!AK398), AND(NOT(ISBLANK(Spreadsheet!AL398)), NOT(ISNUMBER(SEARCH("Waive",Spreadsheet!AL398)))))</f>
        <v>1</v>
      </c>
      <c r="AE398" s="5" t="b">
        <f>OR(ISBLANK(Spreadsheet!AM398), AND(NOT(ISBLANK(Spreadsheet!AN398)), NOT(ISNUMBER(SEARCH("Waive", Spreadsheet!AN398)))))</f>
        <v>1</v>
      </c>
      <c r="AF398" s="5" t="b">
        <f>OR(ISBLANK(Spreadsheet!C398), NOT(ISBLANK(Spreadsheet!D398)),NOT(ISBLANK(Spreadsheet!L398)))</f>
        <v>1</v>
      </c>
      <c r="AG398" s="5" t="b">
        <f>IF(AND(NOT(ISBLANK(Spreadsheet!C398)), NOT(ISBLANK(Spreadsheet!D398)),Spreadsheet!C398&lt;&gt;Spreadsheet!D398),IF(ISERROR(VLOOKUP(Spreadsheet!C398, Spreadsheet!$C$6:'Spreadsheet'!$C397,1,FALSE)), FALSE, TRUE),TRUE)</f>
        <v>1</v>
      </c>
      <c r="AH398" s="5" t="b">
        <f>Spreadsheet!$B$2=Spreadsheet!AD398</f>
        <v>1</v>
      </c>
      <c r="AI398" s="5" t="b">
        <f>IF(ISBLANK(Spreadsheet!G398),TRUE,IF(OR(LEN(Spreadsheet!G398)&gt;1,ISNUMBER(VALUE(Spreadsheet!G398))),FALSE,TRUE))</f>
        <v>1</v>
      </c>
      <c r="AJ398" s="5" t="b">
        <f>OR(ISBLANK(Spreadsheet!C398), NOT(ISBLANK(Spreadsheet!B398)), NOT(ISBLANK(Spreadsheet!D398)))</f>
        <v>1</v>
      </c>
      <c r="AK398" s="5" t="b">
        <f t="array" ref="AK398">IF(OR(AND(ISBLANK(Spreadsheet!E398),ISBLANK(Spreadsheet!D398),NOT(ISBLANK(Spreadsheet!C398))),AND(ISBLANK(Spreadsheet!E398),ISBLANK(Spreadsheet!D398),ISBLANK(Spreadsheet!C398))),TRUE,ISNUMBER(MATCH(TRUE,EXACT(Spreadsheet!E398,Relationships),0)))</f>
        <v>1</v>
      </c>
      <c r="AL398" s="5" t="b">
        <f>IF(NOT(ISBLANK(Spreadsheet!C398)),IF(OR(ISBLANK(Spreadsheet!F398),LEN(Spreadsheet!F398)&gt;40),FALSE,TRUE),TRUE)</f>
        <v>1</v>
      </c>
      <c r="AM398" s="5" t="b">
        <f>IF(NOT(ISBLANK(Spreadsheet!C398)),IF(OR(ISBLANK(Spreadsheet!H398),LEN(Spreadsheet!H398)&gt;40),FALSE,TRUE),TRUE)</f>
        <v>1</v>
      </c>
      <c r="AN398" s="5" t="b">
        <f t="array" ref="AN398">IF(ISBLANK(Spreadsheet!I398),TRUE,ISNUMBER(MATCH(TRUE,EXACT(Spreadsheet!I398,GenderValues),0)))</f>
        <v>1</v>
      </c>
      <c r="AO398" s="5" t="b">
        <f ca="1">IF(ISERROR(DATEVALUE(TEXT(Spreadsheet!J398,"mm/dd/yyyy")) &gt; TODAY()),IF(AND(ISBLANK(Spreadsheet!J398),ISBLANK(Spreadsheet!C398)),TRUE,FALSE),IF(DATEVALUE(TEXT(Spreadsheet!J398,"mm/dd/yyyy")) &gt; TODAY(),FALSE,TRUE))</f>
        <v>1</v>
      </c>
      <c r="AP398" s="5" t="b">
        <f>OR(ISBLANK(Spreadsheet!K398),LEN(Spreadsheet!K398)&lt;=100)</f>
        <v>1</v>
      </c>
      <c r="AQ398" s="5" t="b">
        <f t="array" ref="AQ398">IF(OR(AND(ISBLANK(Spreadsheet!L398),ISBLANK(Spreadsheet!C398)),AND(NOT(ISBLANK(Spreadsheet!C398)),NOT(ISBLANK(Spreadsheet!D398)))),TRUE,ISNUMBER(MATCH(TRUE,EXACT(Spreadsheet!L398,MaritalStatus),0)))</f>
        <v>1</v>
      </c>
      <c r="AR398" s="5" t="b">
        <f ca="1">IF(ISERROR(DATEVALUE(TEXT(Spreadsheet!M398,"mm/dd/yyyy")) &gt; TODAY()),IF(ISBLANK(Spreadsheet!M398),TRUE,FALSE),IF(DATEVALUE(TEXT(Spreadsheet!M398,"mm/dd/yyyy")) &gt; TODAY(),FALSE,TRUE))</f>
        <v>1</v>
      </c>
      <c r="AS398" s="5" t="b">
        <f>OR(ISBLANK(Spreadsheet!N398),LEN(Spreadsheet!N398)&lt;=100)</f>
        <v>1</v>
      </c>
      <c r="AT398" s="5" t="b">
        <f>OR(ISBLANK(Spreadsheet!O398),UPPER(Spreadsheet!O398)="YES")</f>
        <v>1</v>
      </c>
      <c r="AU398" s="5" t="b">
        <f>OR(ISBLANK(Spreadsheet!P398),UPPER(Spreadsheet!P398)="YES")</f>
        <v>1</v>
      </c>
      <c r="AV398" s="5" t="b">
        <f t="array" ref="AV398">IF(ISBLANK(Spreadsheet!Q398),TRUE,ISNUMBER(MATCH(TRUE,EXACT(Spreadsheet!Q398,OnGroupsPriorIns),0)))</f>
        <v>1</v>
      </c>
      <c r="AW398" s="5" t="b">
        <f>OR(ISBLANK(Spreadsheet!R398),UPPER(Spreadsheet!R398)="YES")</f>
        <v>1</v>
      </c>
      <c r="AX398" s="5" t="b">
        <f>OR(ISBLANK(Spreadsheet!S398),UPPER(Spreadsheet!S398)="YES")</f>
        <v>1</v>
      </c>
      <c r="AY398" s="5" t="b">
        <f>OR(AND(ISBLANK(Spreadsheet!C398),LEN(Spreadsheet!T398)=0),AND(NOT(ISBLANK(Spreadsheet!C398)),LEN(Spreadsheet!T398)&gt;0,LEN(Spreadsheet!T398)&lt;=50))</f>
        <v>1</v>
      </c>
      <c r="AZ398" s="5" t="b">
        <f>OR(LEN(Spreadsheet!U398)=0,AND(LEN(Spreadsheet!U398)&gt;0,LEN(Spreadsheet!U398)&lt;=50))</f>
        <v>1</v>
      </c>
      <c r="BA398" s="5" t="b">
        <f>OR(AND(ISBLANK(Spreadsheet!C398),LEN(Spreadsheet!V398)=0),AND(NOT(ISBLANK(Spreadsheet!C398)),LEN(Spreadsheet!V398)&gt;0,LEN(Spreadsheet!V398)&lt;=50))</f>
        <v>1</v>
      </c>
      <c r="BB398" s="5" t="b">
        <f t="array" ref="BB398">IF(AND(ISBLANK(Spreadsheet!C398),LEN(Spreadsheet!W398)=0),TRUE,ISNUMBER(MATCH(TRUE,EXACT(Spreadsheet!W398,States),0)))</f>
        <v>1</v>
      </c>
      <c r="BC398" s="5" t="b">
        <f>OR(AND(ISBLANK(Spreadsheet!C398),LEN(Spreadsheet!X398)=0),AND(NOT(ISBLANK(Spreadsheet!C398)),LEN(Spreadsheet!X398)&gt;0,LEN(Spreadsheet!X398)=5,ISNUMBER(VALUE(Spreadsheet!X398))))</f>
        <v>1</v>
      </c>
      <c r="BD398" s="5" t="b">
        <f>OR(ISBLANK(Spreadsheet!Z398),LEN(Spreadsheet!Z398)&lt;=50)</f>
        <v>1</v>
      </c>
      <c r="BE398" s="5" t="b">
        <f>ISBLANK(Spreadsheet!AA398)</f>
        <v>1</v>
      </c>
      <c r="BF398" s="5" t="b">
        <f>ISBLANK(Spreadsheet!AB398)</f>
        <v>1</v>
      </c>
      <c r="BG398" s="5" t="b">
        <f>IF(ISERROR(DATEVALUE(TEXT(Spreadsheet!AC398,"mm/dd/yyyy")) &gt; DATEVALUE(TEXT(Spreadsheet!J398,"mm/dd/yyyy"))),IF(OR(AND(ISBLANK(Spreadsheet!AC398),ISBLANK(Spreadsheet!C398)),AND(NOT(ISBLANK(Spreadsheet!C398)),ISBLANK(Spreadsheet!AC398),NOT(ISBLANK(Spreadsheet!D398)))),TRUE,FALSE),IF(DATEVALUE(TEXT(Spreadsheet!AC398,"mm/dd/yyyy")) &gt; DATEVALUE(TEXT(Spreadsheet!J398,"mm/dd/yyyy")),TRUE,FALSE))</f>
        <v>1</v>
      </c>
      <c r="BH398" s="5" t="b">
        <f>OR(AND(ISBLANK(Spreadsheet!C398),ISBLANK(Spreadsheet!AE398)),AND(NOT(ISBLANK(Spreadsheet!C398)),NOT(ISBLANK(Spreadsheet!D398)),ISBLANK(Spreadsheet!AE398)),AND(NOT(ISBLANK(Spreadsheet!C398)),ISBLANK(Spreadsheet!D398),NOT(ISBLANK(Spreadsheet!AE398)),LEN(Spreadsheet!AE398)&lt;=100))</f>
        <v>1</v>
      </c>
      <c r="BI398" s="5" t="b">
        <f t="array" ref="BI398">IF(ISBLANK(Spreadsheet!AF398),TRUE,ISNUMBER(MATCH(TRUE,EXACT(Spreadsheet!AF398,CobraShortReasons),0)))</f>
        <v>1</v>
      </c>
      <c r="BJ398" s="5" t="b">
        <f ca="1">IF(ISERROR(DATEVALUE(TEXT(Spreadsheet!AG398,"mm/dd/yyyy")) &gt; TODAY()),IF(ISBLANK(Spreadsheet!AG398),TRUE,FALSE),IF(DATEVALUE(TEXT(Spreadsheet!AG398,"mm/dd/yyyy")) &gt; TODAY(),FALSE,TRUE))</f>
        <v>1</v>
      </c>
      <c r="BK398" s="5" t="b">
        <f>OR(ISBLANK(Spreadsheet!AH398),LEN(Spreadsheet!AH398)&lt;=25)</f>
        <v>1</v>
      </c>
      <c r="BL398" s="5" t="b">
        <f t="array" aca="1" ref="BL398" ca="1">IF(ISBLANK(Spreadsheet!AI398),TRUE,ISNUMBER(MATCH(TRUE,EXACT(Spreadsheet!AI398,INDIRECT(Spreadsheet!$D$2)),0)))</f>
        <v>1</v>
      </c>
      <c r="BM398" s="5" t="b">
        <f t="array" aca="1" ref="BM398" ca="1">IF(ISBLANK(Spreadsheet!AJ398),TRUE,ISNUMBER(MATCH(TRUE,EXACT(Spreadsheet!AJ398,INDIRECT(Spreadsheet!BJ398)),0)))</f>
        <v>1</v>
      </c>
      <c r="BN398" s="5" t="b">
        <f t="array" ref="BN398">IF(ISBLANK(Spreadsheet!AK398),TRUE,ISNUMBER(MATCH(TRUE,EXACT(Spreadsheet!AK398,DentalPlans),0)))</f>
        <v>1</v>
      </c>
      <c r="BO398" s="5" t="b">
        <f t="array" aca="1" ref="BO398" ca="1">IF(ISBLANK(Spreadsheet!AL398),TRUE,ISNUMBER(MATCH(TRUE,EXACT(Spreadsheet!AL398,INDIRECT(Spreadsheet!BK398)),0)))</f>
        <v>1</v>
      </c>
      <c r="BP398" s="5" t="b">
        <f t="array" ref="BP398">IF(ISBLANK(Spreadsheet!AM398),TRUE,ISNUMBER(MATCH(TRUE,EXACT(Spreadsheet!AM398,VisionPlans),0)))</f>
        <v>1</v>
      </c>
      <c r="BQ398" s="5" t="b">
        <f t="array" aca="1" ref="BQ398" ca="1">IF(ISBLANK(Spreadsheet!AN398),TRUE,ISNUMBER(MATCH(TRUE,EXACT(Spreadsheet!AN398,INDIRECT(Spreadsheet!BL398)),0)))</f>
        <v>1</v>
      </c>
      <c r="BR398" s="5" t="b">
        <f t="array" ref="BR398">IF(ISBLANK(Spreadsheet!AO398),TRUE,ISNUMBER(MATCH(TRUE,EXACT(Spreadsheet!AO398,LifeBenefitClasses),0)))</f>
        <v>1</v>
      </c>
      <c r="BS398" s="5" t="b">
        <f>IF(OR(ISBLANK(Spreadsheet!AO398), Spreadsheet!AO398="Waive"),IF(ISBLANK(Spreadsheet!AP398),TRUE,FALSE),IF(OR(AND(NOT(ISBLANK(Spreadsheet!AO398)),ISBLANK(Spreadsheet!AP398)),NOT(ISNUMBER(VALUE(Spreadsheet!AP398)))),FALSE,IF(OR(AND(Spreadsheet!AP398&lt;6,MOD(Spreadsheet!AP398*10,5)=0), MOD(Spreadsheet!AP398,5000)=0),TRUE,FALSE)))</f>
        <v>1</v>
      </c>
      <c r="BT398" s="5" t="b">
        <f t="array" ref="BT398">IF(ISBLANK(Spreadsheet!AQ398),TRUE,ISNUMBER(MATCH(TRUE,EXACT(Spreadsheet!AQ398,EnrollWaive),0)))</f>
        <v>1</v>
      </c>
      <c r="BU398" s="5" t="b">
        <f t="array" ref="BU398">IF(ISBLANK(Spreadsheet!AR398),TRUE,ISNUMBER(MATCH(TRUE,EXACT(Spreadsheet!AR398,LifeBenefitClasses),0)))</f>
        <v>1</v>
      </c>
      <c r="BV398" s="5" t="b">
        <f>IF(OR(ISBLANK(Spreadsheet!AR398), Spreadsheet!AR398="Waive"),IF(ISBLANK(Spreadsheet!AS398),TRUE,FALSE),IF(OR(AND(NOT(ISBLANK(Spreadsheet!AR398)),ISBLANK(Spreadsheet!AS398)),NOT(ISNUMBER(VALUE(Spreadsheet!AS398)))),FALSE,IF(OR(AND(Spreadsheet!AS398&lt;6,MOD(Spreadsheet!AS398*10,5)=0), MOD(Spreadsheet!AS398,10000)=0),TRUE,FALSE)))</f>
        <v>1</v>
      </c>
      <c r="BW398" s="5" t="b">
        <f t="array" ref="BW398">IF(ISBLANK(Spreadsheet!AT398),TRUE,ISNUMBER(MATCH(TRUE,EXACT(Spreadsheet!AT398,LifeBenefitClasses),0)))</f>
        <v>1</v>
      </c>
      <c r="BX398" s="5" t="b">
        <f>IF(OR(ISBLANK(Spreadsheet!AT398), Spreadsheet!AT398="Waive"),IF(ISBLANK(Spreadsheet!AU398),TRUE,FALSE),IF(OR(AND(NOT(ISBLANK(Spreadsheet!AT398)),ISBLANK(Spreadsheet!AU398)),NOT(ISNUMBER(VALUE(Spreadsheet!AU398)))),FALSE,IF(AND(NOT(OR(ISBLANK(Spreadsheet!AT398),Spreadsheet!AT398="Waive")),NOT(OR(ISBLANK(Spreadsheet!AR398),Spreadsheet!AR398="Waive")),MOD(Spreadsheet!AU398,5000)=0, Spreadsheet!AU398&lt;=(Spreadsheet!AS398*0.5)),TRUE,FALSE)))</f>
        <v>1</v>
      </c>
      <c r="BY398" s="5" t="b">
        <f t="array" ref="BY398">IF(ISBLANK(Spreadsheet!AV398),TRUE,ISNUMBER(MATCH(TRUE,EXACT(Spreadsheet!AV398,EnrollWaive),0)))</f>
        <v>1</v>
      </c>
      <c r="BZ398" s="5" t="b">
        <f t="array" ref="BZ398">IF(ISBLANK(Spreadsheet!AW398),TRUE,ISNUMBER(MATCH(TRUE,EXACT(Spreadsheet!AW398,LifeBenefitClasses),0)))</f>
        <v>1</v>
      </c>
      <c r="CA398" s="5" t="b">
        <f t="array" ref="CA398">IF(ISBLANK(Spreadsheet!AX398),TRUE,ISNUMBER(MATCH(TRUE,EXACT(Spreadsheet!AX398,LifeBenefitClasses),0)))</f>
        <v>1</v>
      </c>
      <c r="CB398" s="5" t="b">
        <f t="array" ref="CB398">IF(ISBLANK(Spreadsheet!AY398),TRUE,ISNUMBER(MATCH(TRUE,EXACT(Spreadsheet!AY398,LifeBenefitClasses),0)))</f>
        <v>1</v>
      </c>
      <c r="CC398" s="5" t="b">
        <f t="array" ref="CC398">IF(ISBLANK(Spreadsheet!AZ398),TRUE,ISNUMBER(MATCH(TRUE,EXACT(Spreadsheet!AZ398,LifeBenefitClasses),0)))</f>
        <v>1</v>
      </c>
      <c r="CD398" s="5" t="b">
        <f t="array" ref="CD398">IF(ISBLANK(Spreadsheet!BA398),TRUE,ISNUMBER(MATCH(TRUE,EXACT(Spreadsheet!BA398,LifeBenefitClasses),0)))</f>
        <v>1</v>
      </c>
      <c r="CE398" s="5" t="b">
        <f>IF(OR(ISBLANK(Spreadsheet!BA398), Spreadsheet!BA398="Waive"),IF(ISBLANK(Spreadsheet!BB398),TRUE,FALSE),IF(OR(AND(NOT(ISBLANK(Spreadsheet!BA398)),ISBLANK(Spreadsheet!BB398)),NOT(ISNUMBER(VALUE(Spreadsheet!BB398))),ISBLANK(Spreadsheet!BC398),NOT(ISNUMBER(VALUE(Spreadsheet!BC398)))),FALSE,IF(AND(Spreadsheet!BB398&gt;=50000,Spreadsheet!BB398&lt;=250000,MOD(Spreadsheet!BB398,10000)=0,Spreadsheet!BB398&lt;=(10*Spreadsheet!BC398)),TRUE,FALSE)))</f>
        <v>1</v>
      </c>
      <c r="CF398" s="5" t="b">
        <f>IF(NOT(ISBLANK(Spreadsheet!BC398)),AND(ISNUMBER(VALUE(Spreadsheet!BC398)),Spreadsheet!BC398&gt;0),AND(OR(ISBLANK(Spreadsheet!AO398),Spreadsheet!AO398="Waive",AND(NOT(OR(ISBLANK(Spreadsheet!AO398),Spreadsheet!AO398="Waive")),Spreadsheet!AP398&gt;=6)),OR(ISBLANK(Spreadsheet!AR398),AND(NOT(OR(ISBLANK(Spreadsheet!AR398),Spreadsheet!AR398="Waive")),Spreadsheet!AS398&gt;=6)),OR(ISBLANK(Spreadsheet!AW398)),OR(ISBLANK(Spreadsheet!AX398)),OR(ISBLANK(Spreadsheet!AY398)),OR(ISBLANK(Spreadsheet!AZ398)),OR(ISBLANK(Spreadsheet!BA398),Spreadsheet!BA398="Waive")))</f>
        <v>1</v>
      </c>
      <c r="CG398" s="5" t="b">
        <f t="shared" ca="1" si="31"/>
        <v>1</v>
      </c>
    </row>
    <row r="399" spans="8:85" x14ac:dyDescent="0.3">
      <c r="H399" s="5">
        <f t="shared" ca="1" si="26"/>
        <v>2</v>
      </c>
      <c r="I399" s="5" t="str">
        <f t="shared" ca="1" si="30"/>
        <v/>
      </c>
      <c r="J399" s="5" t="str">
        <f>IF(AND(NOT(ISBLANK(Spreadsheet!C399)),ISBLANK(Spreadsheet!D399)),Spreadsheet!F399&amp;" "&amp;Spreadsheet!H399,"")</f>
        <v/>
      </c>
      <c r="K399" s="5">
        <f>IF(AND(NOT(ISBLANK(Spreadsheet!C399)),ISBLANK(Spreadsheet!D399)),COUNTIFS(Spreadsheet!E400:E$786,"=Child",Spreadsheet!C400:C$786, "="&amp;Spreadsheet!C399) + COUNTIFS(Spreadsheet!E400:E$786,"=Step-child",Spreadsheet!C400:C$786, "="&amp;Spreadsheet!C399),0)</f>
        <v>0</v>
      </c>
      <c r="L399" s="5">
        <f>IF(NOT(ISBLANK(J399)),COUNTIFS(Spreadsheet!E400:E$786,"=Wife",Spreadsheet!C400:C$786, "="&amp;Spreadsheet!C399) + COUNTIFS(Spreadsheet!E400:E$786,"=Husband",Spreadsheet!C400:C$786, "="&amp;Spreadsheet!C399),0)</f>
        <v>0</v>
      </c>
      <c r="M399" s="5">
        <f>IF(NOT(ISBLANK(Spreadsheet!AJ399)),VLOOKUP(Spreadsheet!AJ399,'Drop Downs'!$P$2:$R$16,3,FALSE),0)</f>
        <v>0</v>
      </c>
      <c r="N399" s="5">
        <f>IF(NOT(ISBLANK(Spreadsheet!AJ399)), VLOOKUP(Spreadsheet!AJ399,'Drop Downs'!$P$2:$R$16,2,FALSE),0)</f>
        <v>0</v>
      </c>
      <c r="O399" s="5">
        <f>IF(NOT(ISBLANK(Spreadsheet!AL399)),VLOOKUP(Spreadsheet!AL399,'Drop Downs'!$P$2:$R$16,3,FALSE), 0)</f>
        <v>0</v>
      </c>
      <c r="P399" s="5">
        <f>IF(NOT(ISBLANK(Spreadsheet!AL399)),VLOOKUP(Spreadsheet!AL399,'Drop Downs'!$P$2:$R$16,2,FALSE),0)</f>
        <v>0</v>
      </c>
      <c r="Q399" s="5">
        <f>IF(NOT(ISBLANK(Spreadsheet!AN399)),VLOOKUP(Spreadsheet!AN399,'Drop Downs'!$P$2:$R$16,3,FALSE),0)</f>
        <v>0</v>
      </c>
      <c r="R399" s="5">
        <f>IF(NOT(ISBLANK(Spreadsheet!AN399)),VLOOKUP(Spreadsheet!AN399,'Drop Downs'!$P$2:$R$16,2,FALSE),0)</f>
        <v>0</v>
      </c>
      <c r="S399" s="5" t="str">
        <f>IF(OR(M399&gt;K399,N399&gt;L399,O399&gt;K399, Q399&gt;K399,N399&gt;L399, P399&gt;L399, R399&gt;L399),"Member currently has a coverage election over what he/she needs.  Please add more dependents or adjust the coverage election.","")&amp;(IF(AND(NOT(ISBLANK(Spreadsheet!C399)),NOT(ISBLANK(Spreadsheet!D399)),ISBLANK(Spreadsheet!E399)),"Dependent lacks a relationship to member.Please select one from the drop-down.",""))</f>
        <v/>
      </c>
      <c r="T399" s="5" t="b">
        <f t="shared" si="28"/>
        <v>1</v>
      </c>
      <c r="U399" s="5" t="b">
        <f>OR(ISBLANK(Spreadsheet!C399),IF(NOT(ISBLANK(Spreadsheet!D399)),NOT(ISBLANK(Spreadsheet!E399)),TRUE))</f>
        <v>1</v>
      </c>
      <c r="V399" s="5" t="b">
        <f>OR(ISBLANK(Spreadsheet!C399), NOT(ISBLANK(Spreadsheet!I399)))</f>
        <v>1</v>
      </c>
      <c r="W399" s="5" t="b">
        <f>OR(ISBLANK(Spreadsheet!D399),NOT(ISBLANK(Spreadsheet!C399)))</f>
        <v>1</v>
      </c>
      <c r="X399" s="155" t="str">
        <f>REPT("0",MIN(FIND({1,2,3,4,5,6,7,8,9},Spreadsheet!C399&amp;"123456789"))-1)&amp;IF(ISBLANK(Spreadsheet!C399),"",SUMPRODUCT(MID(0&amp;Spreadsheet!C399,LARGE(INDEX(ISNUMBER(--MID(Spreadsheet!C399,ROW($1:$225),1))*
 ROW($1:$225),0),ROW($1:$225))+1,1)*10^ROW($1:$225)/10))</f>
        <v/>
      </c>
      <c r="Y399" s="5" t="b">
        <f>IF(NOT(ISBLANK(Spreadsheet!C399)),IF(AND(ISNUMBER(VALUE(Spreadsheet!C399)), LEN(Spreadsheet!C399)=9),TRUE,FALSE),TRUE)</f>
        <v>1</v>
      </c>
      <c r="Z399" s="155" t="str">
        <f>REPT("0",MIN(FIND({1,2,3,4,5,6,7,8,9},Spreadsheet!D399&amp;"123456789"))-1)&amp;IF(ISBLANK(Spreadsheet!D399),"",SUMPRODUCT(MID(0&amp;Spreadsheet!D399,LARGE(INDEX(ISNUMBER(--MID(Spreadsheet!D399,ROW($1:$225),1))*
 ROW($1:$225),0),ROW($1:$225))+1,1)*10^ROW($1:$225)/10))</f>
        <v/>
      </c>
      <c r="AA399" s="5" t="b">
        <f>IF(AND(NOT(ISBLANK(Spreadsheet!D399)),NOT(ISBLANK(Spreadsheet!C399))),IF(AND(ISNUMBER(VALUE(Spreadsheet!D399)), LEN(Spreadsheet!D399)=9),TRUE,FALSE),IF(AND(NOT(ISBLANK(Spreadsheet!D399)),ISBLANK(Spreadsheet!C399)),FALSE,TRUE))</f>
        <v>1</v>
      </c>
      <c r="AB399" s="5" t="b">
        <f>OR(ISBLANK(Spreadsheet!Y399),IF(NOT(ISBLANK(Spreadsheet!Y399)),LEN(Spreadsheet!Y399)=10,ISNUMBER(VALUE(Spreadsheet!Y399))))</f>
        <v>1</v>
      </c>
      <c r="AC399" s="5" t="b">
        <f>OR(ISBLANK(Spreadsheet!AI399), AND(NOT(ISBLANK(Spreadsheet!AJ399)), NOT(ISNUMBER(SEARCH("Waive",Spreadsheet!AJ399)))))</f>
        <v>1</v>
      </c>
      <c r="AD399" s="5" t="b">
        <f>OR(ISBLANK(Spreadsheet!AK399), AND(NOT(ISBLANK(Spreadsheet!AL399)), NOT(ISNUMBER(SEARCH("Waive",Spreadsheet!AL399)))))</f>
        <v>1</v>
      </c>
      <c r="AE399" s="5" t="b">
        <f>OR(ISBLANK(Spreadsheet!AM399), AND(NOT(ISBLANK(Spreadsheet!AN399)), NOT(ISNUMBER(SEARCH("Waive", Spreadsheet!AN399)))))</f>
        <v>1</v>
      </c>
      <c r="AF399" s="5" t="b">
        <f>OR(ISBLANK(Spreadsheet!C399), NOT(ISBLANK(Spreadsheet!D399)),NOT(ISBLANK(Spreadsheet!L399)))</f>
        <v>1</v>
      </c>
      <c r="AG399" s="5" t="b">
        <f>IF(AND(NOT(ISBLANK(Spreadsheet!C399)), NOT(ISBLANK(Spreadsheet!D399)),Spreadsheet!C399&lt;&gt;Spreadsheet!D399),IF(ISERROR(VLOOKUP(Spreadsheet!C399, Spreadsheet!$C$6:'Spreadsheet'!$C398,1,FALSE)), FALSE, TRUE),TRUE)</f>
        <v>1</v>
      </c>
      <c r="AH399" s="5" t="b">
        <f>Spreadsheet!$B$2=Spreadsheet!AD399</f>
        <v>1</v>
      </c>
      <c r="AI399" s="5" t="b">
        <f>IF(ISBLANK(Spreadsheet!G399),TRUE,IF(OR(LEN(Spreadsheet!G399)&gt;1,ISNUMBER(VALUE(Spreadsheet!G399))),FALSE,TRUE))</f>
        <v>1</v>
      </c>
      <c r="AJ399" s="5" t="b">
        <f>OR(ISBLANK(Spreadsheet!C399), NOT(ISBLANK(Spreadsheet!B399)), NOT(ISBLANK(Spreadsheet!D399)))</f>
        <v>1</v>
      </c>
      <c r="AK399" s="5" t="b">
        <f t="array" ref="AK399">IF(OR(AND(ISBLANK(Spreadsheet!E399),ISBLANK(Spreadsheet!D399),NOT(ISBLANK(Spreadsheet!C399))),AND(ISBLANK(Spreadsheet!E399),ISBLANK(Spreadsheet!D399),ISBLANK(Spreadsheet!C399))),TRUE,ISNUMBER(MATCH(TRUE,EXACT(Spreadsheet!E399,Relationships),0)))</f>
        <v>1</v>
      </c>
      <c r="AL399" s="5" t="b">
        <f>IF(NOT(ISBLANK(Spreadsheet!C399)),IF(OR(ISBLANK(Spreadsheet!F399),LEN(Spreadsheet!F399)&gt;40),FALSE,TRUE),TRUE)</f>
        <v>1</v>
      </c>
      <c r="AM399" s="5" t="b">
        <f>IF(NOT(ISBLANK(Spreadsheet!C399)),IF(OR(ISBLANK(Spreadsheet!H399),LEN(Spreadsheet!H399)&gt;40),FALSE,TRUE),TRUE)</f>
        <v>1</v>
      </c>
      <c r="AN399" s="5" t="b">
        <f t="array" ref="AN399">IF(ISBLANK(Spreadsheet!I399),TRUE,ISNUMBER(MATCH(TRUE,EXACT(Spreadsheet!I399,GenderValues),0)))</f>
        <v>1</v>
      </c>
      <c r="AO399" s="5" t="b">
        <f ca="1">IF(ISERROR(DATEVALUE(TEXT(Spreadsheet!J399,"mm/dd/yyyy")) &gt; TODAY()),IF(AND(ISBLANK(Spreadsheet!J399),ISBLANK(Spreadsheet!C399)),TRUE,FALSE),IF(DATEVALUE(TEXT(Spreadsheet!J399,"mm/dd/yyyy")) &gt; TODAY(),FALSE,TRUE))</f>
        <v>1</v>
      </c>
      <c r="AP399" s="5" t="b">
        <f>OR(ISBLANK(Spreadsheet!K399),LEN(Spreadsheet!K399)&lt;=100)</f>
        <v>1</v>
      </c>
      <c r="AQ399" s="5" t="b">
        <f t="array" ref="AQ399">IF(OR(AND(ISBLANK(Spreadsheet!L399),ISBLANK(Spreadsheet!C399)),AND(NOT(ISBLANK(Spreadsheet!C399)),NOT(ISBLANK(Spreadsheet!D399)))),TRUE,ISNUMBER(MATCH(TRUE,EXACT(Spreadsheet!L399,MaritalStatus),0)))</f>
        <v>1</v>
      </c>
      <c r="AR399" s="5" t="b">
        <f ca="1">IF(ISERROR(DATEVALUE(TEXT(Spreadsheet!M399,"mm/dd/yyyy")) &gt; TODAY()),IF(ISBLANK(Spreadsheet!M399),TRUE,FALSE),IF(DATEVALUE(TEXT(Spreadsheet!M399,"mm/dd/yyyy")) &gt; TODAY(),FALSE,TRUE))</f>
        <v>1</v>
      </c>
      <c r="AS399" s="5" t="b">
        <f>OR(ISBLANK(Spreadsheet!N399),LEN(Spreadsheet!N399)&lt;=100)</f>
        <v>1</v>
      </c>
      <c r="AT399" s="5" t="b">
        <f>OR(ISBLANK(Spreadsheet!O399),UPPER(Spreadsheet!O399)="YES")</f>
        <v>1</v>
      </c>
      <c r="AU399" s="5" t="b">
        <f>OR(ISBLANK(Spreadsheet!P399),UPPER(Spreadsheet!P399)="YES")</f>
        <v>1</v>
      </c>
      <c r="AV399" s="5" t="b">
        <f t="array" ref="AV399">IF(ISBLANK(Spreadsheet!Q399),TRUE,ISNUMBER(MATCH(TRUE,EXACT(Spreadsheet!Q399,OnGroupsPriorIns),0)))</f>
        <v>1</v>
      </c>
      <c r="AW399" s="5" t="b">
        <f>OR(ISBLANK(Spreadsheet!R399),UPPER(Spreadsheet!R399)="YES")</f>
        <v>1</v>
      </c>
      <c r="AX399" s="5" t="b">
        <f>OR(ISBLANK(Spreadsheet!S399),UPPER(Spreadsheet!S399)="YES")</f>
        <v>1</v>
      </c>
      <c r="AY399" s="5" t="b">
        <f>OR(AND(ISBLANK(Spreadsheet!C399),LEN(Spreadsheet!T399)=0),AND(NOT(ISBLANK(Spreadsheet!C399)),LEN(Spreadsheet!T399)&gt;0,LEN(Spreadsheet!T399)&lt;=50))</f>
        <v>1</v>
      </c>
      <c r="AZ399" s="5" t="b">
        <f>OR(LEN(Spreadsheet!U399)=0,AND(LEN(Spreadsheet!U399)&gt;0,LEN(Spreadsheet!U399)&lt;=50))</f>
        <v>1</v>
      </c>
      <c r="BA399" s="5" t="b">
        <f>OR(AND(ISBLANK(Spreadsheet!C399),LEN(Spreadsheet!V399)=0),AND(NOT(ISBLANK(Spreadsheet!C399)),LEN(Spreadsheet!V399)&gt;0,LEN(Spreadsheet!V399)&lt;=50))</f>
        <v>1</v>
      </c>
      <c r="BB399" s="5" t="b">
        <f t="array" ref="BB399">IF(AND(ISBLANK(Spreadsheet!C399),LEN(Spreadsheet!W399)=0),TRUE,ISNUMBER(MATCH(TRUE,EXACT(Spreadsheet!W399,States),0)))</f>
        <v>1</v>
      </c>
      <c r="BC399" s="5" t="b">
        <f>OR(AND(ISBLANK(Spreadsheet!C399),LEN(Spreadsheet!X399)=0),AND(NOT(ISBLANK(Spreadsheet!C399)),LEN(Spreadsheet!X399)&gt;0,LEN(Spreadsheet!X399)=5,ISNUMBER(VALUE(Spreadsheet!X399))))</f>
        <v>1</v>
      </c>
      <c r="BD399" s="5" t="b">
        <f>OR(ISBLANK(Spreadsheet!Z399),LEN(Spreadsheet!Z399)&lt;=50)</f>
        <v>1</v>
      </c>
      <c r="BE399" s="5" t="b">
        <f>ISBLANK(Spreadsheet!AA399)</f>
        <v>1</v>
      </c>
      <c r="BF399" s="5" t="b">
        <f>ISBLANK(Spreadsheet!AB399)</f>
        <v>1</v>
      </c>
      <c r="BG399" s="5" t="b">
        <f>IF(ISERROR(DATEVALUE(TEXT(Spreadsheet!AC399,"mm/dd/yyyy")) &gt; DATEVALUE(TEXT(Spreadsheet!J399,"mm/dd/yyyy"))),IF(OR(AND(ISBLANK(Spreadsheet!AC399),ISBLANK(Spreadsheet!C399)),AND(NOT(ISBLANK(Spreadsheet!C399)),ISBLANK(Spreadsheet!AC399),NOT(ISBLANK(Spreadsheet!D399)))),TRUE,FALSE),IF(DATEVALUE(TEXT(Spreadsheet!AC399,"mm/dd/yyyy")) &gt; DATEVALUE(TEXT(Spreadsheet!J399,"mm/dd/yyyy")),TRUE,FALSE))</f>
        <v>1</v>
      </c>
      <c r="BH399" s="5" t="b">
        <f>OR(AND(ISBLANK(Spreadsheet!C399),ISBLANK(Spreadsheet!AE399)),AND(NOT(ISBLANK(Spreadsheet!C399)),NOT(ISBLANK(Spreadsheet!D399)),ISBLANK(Spreadsheet!AE399)),AND(NOT(ISBLANK(Spreadsheet!C399)),ISBLANK(Spreadsheet!D399),NOT(ISBLANK(Spreadsheet!AE399)),LEN(Spreadsheet!AE399)&lt;=100))</f>
        <v>1</v>
      </c>
      <c r="BI399" s="5" t="b">
        <f t="array" ref="BI399">IF(ISBLANK(Spreadsheet!AF399),TRUE,ISNUMBER(MATCH(TRUE,EXACT(Spreadsheet!AF399,CobraShortReasons),0)))</f>
        <v>1</v>
      </c>
      <c r="BJ399" s="5" t="b">
        <f ca="1">IF(ISERROR(DATEVALUE(TEXT(Spreadsheet!AG399,"mm/dd/yyyy")) &gt; TODAY()),IF(ISBLANK(Spreadsheet!AG399),TRUE,FALSE),IF(DATEVALUE(TEXT(Spreadsheet!AG399,"mm/dd/yyyy")) &gt; TODAY(),FALSE,TRUE))</f>
        <v>1</v>
      </c>
      <c r="BK399" s="5" t="b">
        <f>OR(ISBLANK(Spreadsheet!AH399),LEN(Spreadsheet!AH399)&lt;=25)</f>
        <v>1</v>
      </c>
      <c r="BL399" s="5" t="b">
        <f t="array" aca="1" ref="BL399" ca="1">IF(ISBLANK(Spreadsheet!AI399),TRUE,ISNUMBER(MATCH(TRUE,EXACT(Spreadsheet!AI399,INDIRECT(Spreadsheet!$D$2)),0)))</f>
        <v>1</v>
      </c>
      <c r="BM399" s="5" t="b">
        <f t="array" aca="1" ref="BM399" ca="1">IF(ISBLANK(Spreadsheet!AJ399),TRUE,ISNUMBER(MATCH(TRUE,EXACT(Spreadsheet!AJ399,INDIRECT(Spreadsheet!BJ399)),0)))</f>
        <v>1</v>
      </c>
      <c r="BN399" s="5" t="b">
        <f t="array" ref="BN399">IF(ISBLANK(Spreadsheet!AK399),TRUE,ISNUMBER(MATCH(TRUE,EXACT(Spreadsheet!AK399,DentalPlans),0)))</f>
        <v>1</v>
      </c>
      <c r="BO399" s="5" t="b">
        <f t="array" aca="1" ref="BO399" ca="1">IF(ISBLANK(Spreadsheet!AL399),TRUE,ISNUMBER(MATCH(TRUE,EXACT(Spreadsheet!AL399,INDIRECT(Spreadsheet!BK399)),0)))</f>
        <v>1</v>
      </c>
      <c r="BP399" s="5" t="b">
        <f t="array" ref="BP399">IF(ISBLANK(Spreadsheet!AM399),TRUE,ISNUMBER(MATCH(TRUE,EXACT(Spreadsheet!AM399,VisionPlans),0)))</f>
        <v>1</v>
      </c>
      <c r="BQ399" s="5" t="b">
        <f t="array" aca="1" ref="BQ399" ca="1">IF(ISBLANK(Spreadsheet!AN399),TRUE,ISNUMBER(MATCH(TRUE,EXACT(Spreadsheet!AN399,INDIRECT(Spreadsheet!BL399)),0)))</f>
        <v>1</v>
      </c>
      <c r="BR399" s="5" t="b">
        <f t="array" ref="BR399">IF(ISBLANK(Spreadsheet!AO399),TRUE,ISNUMBER(MATCH(TRUE,EXACT(Spreadsheet!AO399,LifeBenefitClasses),0)))</f>
        <v>1</v>
      </c>
      <c r="BS399" s="5" t="b">
        <f>IF(OR(ISBLANK(Spreadsheet!AO399), Spreadsheet!AO399="Waive"),IF(ISBLANK(Spreadsheet!AP399),TRUE,FALSE),IF(OR(AND(NOT(ISBLANK(Spreadsheet!AO399)),ISBLANK(Spreadsheet!AP399)),NOT(ISNUMBER(VALUE(Spreadsheet!AP399)))),FALSE,IF(OR(AND(Spreadsheet!AP399&lt;6,MOD(Spreadsheet!AP399*10,5)=0), MOD(Spreadsheet!AP399,5000)=0),TRUE,FALSE)))</f>
        <v>1</v>
      </c>
      <c r="BT399" s="5" t="b">
        <f t="array" ref="BT399">IF(ISBLANK(Spreadsheet!AQ399),TRUE,ISNUMBER(MATCH(TRUE,EXACT(Spreadsheet!AQ399,EnrollWaive),0)))</f>
        <v>1</v>
      </c>
      <c r="BU399" s="5" t="b">
        <f t="array" ref="BU399">IF(ISBLANK(Spreadsheet!AR399),TRUE,ISNUMBER(MATCH(TRUE,EXACT(Spreadsheet!AR399,LifeBenefitClasses),0)))</f>
        <v>1</v>
      </c>
      <c r="BV399" s="5" t="b">
        <f>IF(OR(ISBLANK(Spreadsheet!AR399), Spreadsheet!AR399="Waive"),IF(ISBLANK(Spreadsheet!AS399),TRUE,FALSE),IF(OR(AND(NOT(ISBLANK(Spreadsheet!AR399)),ISBLANK(Spreadsheet!AS399)),NOT(ISNUMBER(VALUE(Spreadsheet!AS399)))),FALSE,IF(OR(AND(Spreadsheet!AS399&lt;6,MOD(Spreadsheet!AS399*10,5)=0), MOD(Spreadsheet!AS399,10000)=0),TRUE,FALSE)))</f>
        <v>1</v>
      </c>
      <c r="BW399" s="5" t="b">
        <f t="array" ref="BW399">IF(ISBLANK(Spreadsheet!AT399),TRUE,ISNUMBER(MATCH(TRUE,EXACT(Spreadsheet!AT399,LifeBenefitClasses),0)))</f>
        <v>1</v>
      </c>
      <c r="BX399" s="5" t="b">
        <f>IF(OR(ISBLANK(Spreadsheet!AT399), Spreadsheet!AT399="Waive"),IF(ISBLANK(Spreadsheet!AU399),TRUE,FALSE),IF(OR(AND(NOT(ISBLANK(Spreadsheet!AT399)),ISBLANK(Spreadsheet!AU399)),NOT(ISNUMBER(VALUE(Spreadsheet!AU399)))),FALSE,IF(AND(NOT(OR(ISBLANK(Spreadsheet!AT399),Spreadsheet!AT399="Waive")),NOT(OR(ISBLANK(Spreadsheet!AR399),Spreadsheet!AR399="Waive")),MOD(Spreadsheet!AU399,5000)=0, Spreadsheet!AU399&lt;=(Spreadsheet!AS399*0.5)),TRUE,FALSE)))</f>
        <v>1</v>
      </c>
      <c r="BY399" s="5" t="b">
        <f t="array" ref="BY399">IF(ISBLANK(Spreadsheet!AV399),TRUE,ISNUMBER(MATCH(TRUE,EXACT(Spreadsheet!AV399,EnrollWaive),0)))</f>
        <v>1</v>
      </c>
      <c r="BZ399" s="5" t="b">
        <f t="array" ref="BZ399">IF(ISBLANK(Spreadsheet!AW399),TRUE,ISNUMBER(MATCH(TRUE,EXACT(Spreadsheet!AW399,LifeBenefitClasses),0)))</f>
        <v>1</v>
      </c>
      <c r="CA399" s="5" t="b">
        <f t="array" ref="CA399">IF(ISBLANK(Spreadsheet!AX399),TRUE,ISNUMBER(MATCH(TRUE,EXACT(Spreadsheet!AX399,LifeBenefitClasses),0)))</f>
        <v>1</v>
      </c>
      <c r="CB399" s="5" t="b">
        <f t="array" ref="CB399">IF(ISBLANK(Spreadsheet!AY399),TRUE,ISNUMBER(MATCH(TRUE,EXACT(Spreadsheet!AY399,LifeBenefitClasses),0)))</f>
        <v>1</v>
      </c>
      <c r="CC399" s="5" t="b">
        <f t="array" ref="CC399">IF(ISBLANK(Spreadsheet!AZ399),TRUE,ISNUMBER(MATCH(TRUE,EXACT(Spreadsheet!AZ399,LifeBenefitClasses),0)))</f>
        <v>1</v>
      </c>
      <c r="CD399" s="5" t="b">
        <f t="array" ref="CD399">IF(ISBLANK(Spreadsheet!BA399),TRUE,ISNUMBER(MATCH(TRUE,EXACT(Spreadsheet!BA399,LifeBenefitClasses),0)))</f>
        <v>1</v>
      </c>
      <c r="CE399" s="5" t="b">
        <f>IF(OR(ISBLANK(Spreadsheet!BA399), Spreadsheet!BA399="Waive"),IF(ISBLANK(Spreadsheet!BB399),TRUE,FALSE),IF(OR(AND(NOT(ISBLANK(Spreadsheet!BA399)),ISBLANK(Spreadsheet!BB399)),NOT(ISNUMBER(VALUE(Spreadsheet!BB399))),ISBLANK(Spreadsheet!BC399),NOT(ISNUMBER(VALUE(Spreadsheet!BC399)))),FALSE,IF(AND(Spreadsheet!BB399&gt;=50000,Spreadsheet!BB399&lt;=250000,MOD(Spreadsheet!BB399,10000)=0,Spreadsheet!BB399&lt;=(10*Spreadsheet!BC399)),TRUE,FALSE)))</f>
        <v>1</v>
      </c>
      <c r="CF399" s="5" t="b">
        <f>IF(NOT(ISBLANK(Spreadsheet!BC399)),AND(ISNUMBER(VALUE(Spreadsheet!BC399)),Spreadsheet!BC399&gt;0),AND(OR(ISBLANK(Spreadsheet!AO399),Spreadsheet!AO399="Waive",AND(NOT(OR(ISBLANK(Spreadsheet!AO399),Spreadsheet!AO399="Waive")),Spreadsheet!AP399&gt;=6)),OR(ISBLANK(Spreadsheet!AR399),AND(NOT(OR(ISBLANK(Spreadsheet!AR399),Spreadsheet!AR399="Waive")),Spreadsheet!AS399&gt;=6)),OR(ISBLANK(Spreadsheet!AW399)),OR(ISBLANK(Spreadsheet!AX399)),OR(ISBLANK(Spreadsheet!AY399)),OR(ISBLANK(Spreadsheet!AZ399)),OR(ISBLANK(Spreadsheet!BA399),Spreadsheet!BA399="Waive")))</f>
        <v>1</v>
      </c>
      <c r="CG399" s="5" t="b">
        <f t="shared" ca="1" si="31"/>
        <v>1</v>
      </c>
    </row>
    <row r="400" spans="8:85" x14ac:dyDescent="0.3">
      <c r="H400" s="5">
        <f t="shared" ref="H400:H463" ca="1" si="32">IF(AND(T400,U400,V400,W400,Y400,AA400,AB400,AC400,AD400,AE400,AF400,AG400,AH400,AI400,AJ400,AK400,AL400,AM400,AN400,AO400,AP400,AQ400,AR400,AS400,AT400,AU400,AV400,AW400,AX400,AY400,AZ400,BA400,BB400,BC400,BD400,BE400,BF400,BG400,BH400,BI400,BJ400,BK400,BL400,BM400,BN400,BO400,BP400,BQ400,BR400,BS400,BT400,BU400,BV400,BW400,BX400,BY400,BZ400,CA400,CB400,CC400,CD400,CE400,CF400),2,0)</f>
        <v>2</v>
      </c>
      <c r="I400" s="5" t="str">
        <f t="shared" ca="1" si="30"/>
        <v/>
      </c>
      <c r="J400" s="5" t="str">
        <f>IF(AND(NOT(ISBLANK(Spreadsheet!C400)),ISBLANK(Spreadsheet!D400)),Spreadsheet!F400&amp;" "&amp;Spreadsheet!H400,"")</f>
        <v/>
      </c>
      <c r="K400" s="5">
        <f>IF(AND(NOT(ISBLANK(Spreadsheet!C400)),ISBLANK(Spreadsheet!D400)),COUNTIFS(Spreadsheet!E401:E$786,"=Child",Spreadsheet!C401:C$786, "="&amp;Spreadsheet!C400) + COUNTIFS(Spreadsheet!E401:E$786,"=Step-child",Spreadsheet!C401:C$786, "="&amp;Spreadsheet!C400),0)</f>
        <v>0</v>
      </c>
      <c r="L400" s="5">
        <f>IF(NOT(ISBLANK(J400)),COUNTIFS(Spreadsheet!E401:E$786,"=Wife",Spreadsheet!C401:C$786, "="&amp;Spreadsheet!C400) + COUNTIFS(Spreadsheet!E401:E$786,"=Husband",Spreadsheet!C401:C$786, "="&amp;Spreadsheet!C400),0)</f>
        <v>0</v>
      </c>
      <c r="M400" s="5">
        <f>IF(NOT(ISBLANK(Spreadsheet!AJ400)),VLOOKUP(Spreadsheet!AJ400,'Drop Downs'!$P$2:$R$16,3,FALSE),0)</f>
        <v>0</v>
      </c>
      <c r="N400" s="5">
        <f>IF(NOT(ISBLANK(Spreadsheet!AJ400)), VLOOKUP(Spreadsheet!AJ400,'Drop Downs'!$P$2:$R$16,2,FALSE),0)</f>
        <v>0</v>
      </c>
      <c r="O400" s="5">
        <f>IF(NOT(ISBLANK(Spreadsheet!AL400)),VLOOKUP(Spreadsheet!AL400,'Drop Downs'!$P$2:$R$16,3,FALSE), 0)</f>
        <v>0</v>
      </c>
      <c r="P400" s="5">
        <f>IF(NOT(ISBLANK(Spreadsheet!AL400)),VLOOKUP(Spreadsheet!AL400,'Drop Downs'!$P$2:$R$16,2,FALSE),0)</f>
        <v>0</v>
      </c>
      <c r="Q400" s="5">
        <f>IF(NOT(ISBLANK(Spreadsheet!AN400)),VLOOKUP(Spreadsheet!AN400,'Drop Downs'!$P$2:$R$16,3,FALSE),0)</f>
        <v>0</v>
      </c>
      <c r="R400" s="5">
        <f>IF(NOT(ISBLANK(Spreadsheet!AN400)),VLOOKUP(Spreadsheet!AN400,'Drop Downs'!$P$2:$R$16,2,FALSE),0)</f>
        <v>0</v>
      </c>
      <c r="S400" s="5" t="str">
        <f>IF(OR(M400&gt;K400,N400&gt;L400,O400&gt;K400, Q400&gt;K400,N400&gt;L400, P400&gt;L400, R400&gt;L400),"Member currently has a coverage election over what he/she needs.  Please add more dependents or adjust the coverage election.","")&amp;(IF(AND(NOT(ISBLANK(Spreadsheet!C400)),NOT(ISBLANK(Spreadsheet!D400)),ISBLANK(Spreadsheet!E400)),"Dependent lacks a relationship to member.Please select one from the drop-down.",""))</f>
        <v/>
      </c>
      <c r="T400" s="5" t="b">
        <f t="shared" ref="T400:T463" si="33">AND(M400&lt;=K400,O400&lt;=K400,Q400&lt;=K400,N400&lt;=L400,P400&lt;=L400,R400&lt;=L400)</f>
        <v>1</v>
      </c>
      <c r="U400" s="5" t="b">
        <f>OR(ISBLANK(Spreadsheet!C400),IF(NOT(ISBLANK(Spreadsheet!D400)),NOT(ISBLANK(Spreadsheet!E400)),TRUE))</f>
        <v>1</v>
      </c>
      <c r="V400" s="5" t="b">
        <f>OR(ISBLANK(Spreadsheet!C400), NOT(ISBLANK(Spreadsheet!I400)))</f>
        <v>1</v>
      </c>
      <c r="W400" s="5" t="b">
        <f>OR(ISBLANK(Spreadsheet!D400),NOT(ISBLANK(Spreadsheet!C400)))</f>
        <v>1</v>
      </c>
      <c r="X400" s="155" t="str">
        <f>REPT("0",MIN(FIND({1,2,3,4,5,6,7,8,9},Spreadsheet!C400&amp;"123456789"))-1)&amp;IF(ISBLANK(Spreadsheet!C400),"",SUMPRODUCT(MID(0&amp;Spreadsheet!C400,LARGE(INDEX(ISNUMBER(--MID(Spreadsheet!C400,ROW($1:$225),1))*
 ROW($1:$225),0),ROW($1:$225))+1,1)*10^ROW($1:$225)/10))</f>
        <v/>
      </c>
      <c r="Y400" s="5" t="b">
        <f>IF(NOT(ISBLANK(Spreadsheet!C400)),IF(AND(ISNUMBER(VALUE(Spreadsheet!C400)), LEN(Spreadsheet!C400)=9),TRUE,FALSE),TRUE)</f>
        <v>1</v>
      </c>
      <c r="Z400" s="155" t="str">
        <f>REPT("0",MIN(FIND({1,2,3,4,5,6,7,8,9},Spreadsheet!D400&amp;"123456789"))-1)&amp;IF(ISBLANK(Spreadsheet!D400),"",SUMPRODUCT(MID(0&amp;Spreadsheet!D400,LARGE(INDEX(ISNUMBER(--MID(Spreadsheet!D400,ROW($1:$225),1))*
 ROW($1:$225),0),ROW($1:$225))+1,1)*10^ROW($1:$225)/10))</f>
        <v/>
      </c>
      <c r="AA400" s="5" t="b">
        <f>IF(AND(NOT(ISBLANK(Spreadsheet!D400)),NOT(ISBLANK(Spreadsheet!C400))),IF(AND(ISNUMBER(VALUE(Spreadsheet!D400)), LEN(Spreadsheet!D400)=9),TRUE,FALSE),IF(AND(NOT(ISBLANK(Spreadsheet!D400)),ISBLANK(Spreadsheet!C400)),FALSE,TRUE))</f>
        <v>1</v>
      </c>
      <c r="AB400" s="5" t="b">
        <f>OR(ISBLANK(Spreadsheet!Y400),IF(NOT(ISBLANK(Spreadsheet!Y400)),LEN(Spreadsheet!Y400)=10,ISNUMBER(VALUE(Spreadsheet!Y400))))</f>
        <v>1</v>
      </c>
      <c r="AC400" s="5" t="b">
        <f>OR(ISBLANK(Spreadsheet!AI400), AND(NOT(ISBLANK(Spreadsheet!AJ400)), NOT(ISNUMBER(SEARCH("Waive",Spreadsheet!AJ400)))))</f>
        <v>1</v>
      </c>
      <c r="AD400" s="5" t="b">
        <f>OR(ISBLANK(Spreadsheet!AK400), AND(NOT(ISBLANK(Spreadsheet!AL400)), NOT(ISNUMBER(SEARCH("Waive",Spreadsheet!AL400)))))</f>
        <v>1</v>
      </c>
      <c r="AE400" s="5" t="b">
        <f>OR(ISBLANK(Spreadsheet!AM400), AND(NOT(ISBLANK(Spreadsheet!AN400)), NOT(ISNUMBER(SEARCH("Waive", Spreadsheet!AN400)))))</f>
        <v>1</v>
      </c>
      <c r="AF400" s="5" t="b">
        <f>OR(ISBLANK(Spreadsheet!C400), NOT(ISBLANK(Spreadsheet!D400)),NOT(ISBLANK(Spreadsheet!L400)))</f>
        <v>1</v>
      </c>
      <c r="AG400" s="5" t="b">
        <f>IF(AND(NOT(ISBLANK(Spreadsheet!C400)), NOT(ISBLANK(Spreadsheet!D400)),Spreadsheet!C400&lt;&gt;Spreadsheet!D400),IF(ISERROR(VLOOKUP(Spreadsheet!C400, Spreadsheet!$C$6:'Spreadsheet'!$C399,1,FALSE)), FALSE, TRUE),TRUE)</f>
        <v>1</v>
      </c>
      <c r="AH400" s="5" t="b">
        <f>Spreadsheet!$B$2=Spreadsheet!AD400</f>
        <v>1</v>
      </c>
      <c r="AI400" s="5" t="b">
        <f>IF(ISBLANK(Spreadsheet!G400),TRUE,IF(OR(LEN(Spreadsheet!G400)&gt;1,ISNUMBER(VALUE(Spreadsheet!G400))),FALSE,TRUE))</f>
        <v>1</v>
      </c>
      <c r="AJ400" s="5" t="b">
        <f>OR(ISBLANK(Spreadsheet!C400), NOT(ISBLANK(Spreadsheet!B400)), NOT(ISBLANK(Spreadsheet!D400)))</f>
        <v>1</v>
      </c>
      <c r="AK400" s="5" t="b">
        <f t="array" ref="AK400">IF(OR(AND(ISBLANK(Spreadsheet!E400),ISBLANK(Spreadsheet!D400),NOT(ISBLANK(Spreadsheet!C400))),AND(ISBLANK(Spreadsheet!E400),ISBLANK(Spreadsheet!D400),ISBLANK(Spreadsheet!C400))),TRUE,ISNUMBER(MATCH(TRUE,EXACT(Spreadsheet!E400,Relationships),0)))</f>
        <v>1</v>
      </c>
      <c r="AL400" s="5" t="b">
        <f>IF(NOT(ISBLANK(Spreadsheet!C400)),IF(OR(ISBLANK(Spreadsheet!F400),LEN(Spreadsheet!F400)&gt;40),FALSE,TRUE),TRUE)</f>
        <v>1</v>
      </c>
      <c r="AM400" s="5" t="b">
        <f>IF(NOT(ISBLANK(Spreadsheet!C400)),IF(OR(ISBLANK(Spreadsheet!H400),LEN(Spreadsheet!H400)&gt;40),FALSE,TRUE),TRUE)</f>
        <v>1</v>
      </c>
      <c r="AN400" s="5" t="b">
        <f t="array" ref="AN400">IF(ISBLANK(Spreadsheet!I400),TRUE,ISNUMBER(MATCH(TRUE,EXACT(Spreadsheet!I400,GenderValues),0)))</f>
        <v>1</v>
      </c>
      <c r="AO400" s="5" t="b">
        <f ca="1">IF(ISERROR(DATEVALUE(TEXT(Spreadsheet!J400,"mm/dd/yyyy")) &gt; TODAY()),IF(AND(ISBLANK(Spreadsheet!J400),ISBLANK(Spreadsheet!C400)),TRUE,FALSE),IF(DATEVALUE(TEXT(Spreadsheet!J400,"mm/dd/yyyy")) &gt; TODAY(),FALSE,TRUE))</f>
        <v>1</v>
      </c>
      <c r="AP400" s="5" t="b">
        <f>OR(ISBLANK(Spreadsheet!K400),LEN(Spreadsheet!K400)&lt;=100)</f>
        <v>1</v>
      </c>
      <c r="AQ400" s="5" t="b">
        <f t="array" ref="AQ400">IF(OR(AND(ISBLANK(Spreadsheet!L400),ISBLANK(Spreadsheet!C400)),AND(NOT(ISBLANK(Spreadsheet!C400)),NOT(ISBLANK(Spreadsheet!D400)))),TRUE,ISNUMBER(MATCH(TRUE,EXACT(Spreadsheet!L400,MaritalStatus),0)))</f>
        <v>1</v>
      </c>
      <c r="AR400" s="5" t="b">
        <f ca="1">IF(ISERROR(DATEVALUE(TEXT(Spreadsheet!M400,"mm/dd/yyyy")) &gt; TODAY()),IF(ISBLANK(Spreadsheet!M400),TRUE,FALSE),IF(DATEVALUE(TEXT(Spreadsheet!M400,"mm/dd/yyyy")) &gt; TODAY(),FALSE,TRUE))</f>
        <v>1</v>
      </c>
      <c r="AS400" s="5" t="b">
        <f>OR(ISBLANK(Spreadsheet!N400),LEN(Spreadsheet!N400)&lt;=100)</f>
        <v>1</v>
      </c>
      <c r="AT400" s="5" t="b">
        <f>OR(ISBLANK(Spreadsheet!O400),UPPER(Spreadsheet!O400)="YES")</f>
        <v>1</v>
      </c>
      <c r="AU400" s="5" t="b">
        <f>OR(ISBLANK(Spreadsheet!P400),UPPER(Spreadsheet!P400)="YES")</f>
        <v>1</v>
      </c>
      <c r="AV400" s="5" t="b">
        <f t="array" ref="AV400">IF(ISBLANK(Spreadsheet!Q400),TRUE,ISNUMBER(MATCH(TRUE,EXACT(Spreadsheet!Q400,OnGroupsPriorIns),0)))</f>
        <v>1</v>
      </c>
      <c r="AW400" s="5" t="b">
        <f>OR(ISBLANK(Spreadsheet!R400),UPPER(Spreadsheet!R400)="YES")</f>
        <v>1</v>
      </c>
      <c r="AX400" s="5" t="b">
        <f>OR(ISBLANK(Spreadsheet!S400),UPPER(Spreadsheet!S400)="YES")</f>
        <v>1</v>
      </c>
      <c r="AY400" s="5" t="b">
        <f>OR(AND(ISBLANK(Spreadsheet!C400),LEN(Spreadsheet!T400)=0),AND(NOT(ISBLANK(Spreadsheet!C400)),LEN(Spreadsheet!T400)&gt;0,LEN(Spreadsheet!T400)&lt;=50))</f>
        <v>1</v>
      </c>
      <c r="AZ400" s="5" t="b">
        <f>OR(LEN(Spreadsheet!U400)=0,AND(LEN(Spreadsheet!U400)&gt;0,LEN(Spreadsheet!U400)&lt;=50))</f>
        <v>1</v>
      </c>
      <c r="BA400" s="5" t="b">
        <f>OR(AND(ISBLANK(Spreadsheet!C400),LEN(Spreadsheet!V400)=0),AND(NOT(ISBLANK(Spreadsheet!C400)),LEN(Spreadsheet!V400)&gt;0,LEN(Spreadsheet!V400)&lt;=50))</f>
        <v>1</v>
      </c>
      <c r="BB400" s="5" t="b">
        <f t="array" ref="BB400">IF(AND(ISBLANK(Spreadsheet!C400),LEN(Spreadsheet!W400)=0),TRUE,ISNUMBER(MATCH(TRUE,EXACT(Spreadsheet!W400,States),0)))</f>
        <v>1</v>
      </c>
      <c r="BC400" s="5" t="b">
        <f>OR(AND(ISBLANK(Spreadsheet!C400),LEN(Spreadsheet!X400)=0),AND(NOT(ISBLANK(Spreadsheet!C400)),LEN(Spreadsheet!X400)&gt;0,LEN(Spreadsheet!X400)=5,ISNUMBER(VALUE(Spreadsheet!X400))))</f>
        <v>1</v>
      </c>
      <c r="BD400" s="5" t="b">
        <f>OR(ISBLANK(Spreadsheet!Z400),LEN(Spreadsheet!Z400)&lt;=50)</f>
        <v>1</v>
      </c>
      <c r="BE400" s="5" t="b">
        <f>ISBLANK(Spreadsheet!AA400)</f>
        <v>1</v>
      </c>
      <c r="BF400" s="5" t="b">
        <f>ISBLANK(Spreadsheet!AB400)</f>
        <v>1</v>
      </c>
      <c r="BG400" s="5" t="b">
        <f>IF(ISERROR(DATEVALUE(TEXT(Spreadsheet!AC400,"mm/dd/yyyy")) &gt; DATEVALUE(TEXT(Spreadsheet!J400,"mm/dd/yyyy"))),IF(OR(AND(ISBLANK(Spreadsheet!AC400),ISBLANK(Spreadsheet!C400)),AND(NOT(ISBLANK(Spreadsheet!C400)),ISBLANK(Spreadsheet!AC400),NOT(ISBLANK(Spreadsheet!D400)))),TRUE,FALSE),IF(DATEVALUE(TEXT(Spreadsheet!AC400,"mm/dd/yyyy")) &gt; DATEVALUE(TEXT(Spreadsheet!J400,"mm/dd/yyyy")),TRUE,FALSE))</f>
        <v>1</v>
      </c>
      <c r="BH400" s="5" t="b">
        <f>OR(AND(ISBLANK(Spreadsheet!C400),ISBLANK(Spreadsheet!AE400)),AND(NOT(ISBLANK(Spreadsheet!C400)),NOT(ISBLANK(Spreadsheet!D400)),ISBLANK(Spreadsheet!AE400)),AND(NOT(ISBLANK(Spreadsheet!C400)),ISBLANK(Spreadsheet!D400),NOT(ISBLANK(Spreadsheet!AE400)),LEN(Spreadsheet!AE400)&lt;=100))</f>
        <v>1</v>
      </c>
      <c r="BI400" s="5" t="b">
        <f t="array" ref="BI400">IF(ISBLANK(Spreadsheet!AF400),TRUE,ISNUMBER(MATCH(TRUE,EXACT(Spreadsheet!AF400,CobraShortReasons),0)))</f>
        <v>1</v>
      </c>
      <c r="BJ400" s="5" t="b">
        <f ca="1">IF(ISERROR(DATEVALUE(TEXT(Spreadsheet!AG400,"mm/dd/yyyy")) &gt; TODAY()),IF(ISBLANK(Spreadsheet!AG400),TRUE,FALSE),IF(DATEVALUE(TEXT(Spreadsheet!AG400,"mm/dd/yyyy")) &gt; TODAY(),FALSE,TRUE))</f>
        <v>1</v>
      </c>
      <c r="BK400" s="5" t="b">
        <f>OR(ISBLANK(Spreadsheet!AH400),LEN(Spreadsheet!AH400)&lt;=25)</f>
        <v>1</v>
      </c>
      <c r="BL400" s="5" t="b">
        <f t="array" aca="1" ref="BL400" ca="1">IF(ISBLANK(Spreadsheet!AI400),TRUE,ISNUMBER(MATCH(TRUE,EXACT(Spreadsheet!AI400,INDIRECT(Spreadsheet!$D$2)),0)))</f>
        <v>1</v>
      </c>
      <c r="BM400" s="5" t="b">
        <f t="array" aca="1" ref="BM400" ca="1">IF(ISBLANK(Spreadsheet!AJ400),TRUE,ISNUMBER(MATCH(TRUE,EXACT(Spreadsheet!AJ400,INDIRECT(Spreadsheet!BJ400)),0)))</f>
        <v>1</v>
      </c>
      <c r="BN400" s="5" t="b">
        <f t="array" ref="BN400">IF(ISBLANK(Spreadsheet!AK400),TRUE,ISNUMBER(MATCH(TRUE,EXACT(Spreadsheet!AK400,DentalPlans),0)))</f>
        <v>1</v>
      </c>
      <c r="BO400" s="5" t="b">
        <f t="array" aca="1" ref="BO400" ca="1">IF(ISBLANK(Spreadsheet!AL400),TRUE,ISNUMBER(MATCH(TRUE,EXACT(Spreadsheet!AL400,INDIRECT(Spreadsheet!BK400)),0)))</f>
        <v>1</v>
      </c>
      <c r="BP400" s="5" t="b">
        <f t="array" ref="BP400">IF(ISBLANK(Spreadsheet!AM400),TRUE,ISNUMBER(MATCH(TRUE,EXACT(Spreadsheet!AM400,VisionPlans),0)))</f>
        <v>1</v>
      </c>
      <c r="BQ400" s="5" t="b">
        <f t="array" aca="1" ref="BQ400" ca="1">IF(ISBLANK(Spreadsheet!AN400),TRUE,ISNUMBER(MATCH(TRUE,EXACT(Spreadsheet!AN400,INDIRECT(Spreadsheet!BL400)),0)))</f>
        <v>1</v>
      </c>
      <c r="BR400" s="5" t="b">
        <f t="array" ref="BR400">IF(ISBLANK(Spreadsheet!AO400),TRUE,ISNUMBER(MATCH(TRUE,EXACT(Spreadsheet!AO400,LifeBenefitClasses),0)))</f>
        <v>1</v>
      </c>
      <c r="BS400" s="5" t="b">
        <f>IF(OR(ISBLANK(Spreadsheet!AO400), Spreadsheet!AO400="Waive"),IF(ISBLANK(Spreadsheet!AP400),TRUE,FALSE),IF(OR(AND(NOT(ISBLANK(Spreadsheet!AO400)),ISBLANK(Spreadsheet!AP400)),NOT(ISNUMBER(VALUE(Spreadsheet!AP400)))),FALSE,IF(OR(AND(Spreadsheet!AP400&lt;6,MOD(Spreadsheet!AP400*10,5)=0), MOD(Spreadsheet!AP400,5000)=0),TRUE,FALSE)))</f>
        <v>1</v>
      </c>
      <c r="BT400" s="5" t="b">
        <f t="array" ref="BT400">IF(ISBLANK(Spreadsheet!AQ400),TRUE,ISNUMBER(MATCH(TRUE,EXACT(Spreadsheet!AQ400,EnrollWaive),0)))</f>
        <v>1</v>
      </c>
      <c r="BU400" s="5" t="b">
        <f t="array" ref="BU400">IF(ISBLANK(Spreadsheet!AR400),TRUE,ISNUMBER(MATCH(TRUE,EXACT(Spreadsheet!AR400,LifeBenefitClasses),0)))</f>
        <v>1</v>
      </c>
      <c r="BV400" s="5" t="b">
        <f>IF(OR(ISBLANK(Spreadsheet!AR400), Spreadsheet!AR400="Waive"),IF(ISBLANK(Spreadsheet!AS400),TRUE,FALSE),IF(OR(AND(NOT(ISBLANK(Spreadsheet!AR400)),ISBLANK(Spreadsheet!AS400)),NOT(ISNUMBER(VALUE(Spreadsheet!AS400)))),FALSE,IF(OR(AND(Spreadsheet!AS400&lt;6,MOD(Spreadsheet!AS400*10,5)=0), MOD(Spreadsheet!AS400,10000)=0),TRUE,FALSE)))</f>
        <v>1</v>
      </c>
      <c r="BW400" s="5" t="b">
        <f t="array" ref="BW400">IF(ISBLANK(Spreadsheet!AT400),TRUE,ISNUMBER(MATCH(TRUE,EXACT(Spreadsheet!AT400,LifeBenefitClasses),0)))</f>
        <v>1</v>
      </c>
      <c r="BX400" s="5" t="b">
        <f>IF(OR(ISBLANK(Spreadsheet!AT400), Spreadsheet!AT400="Waive"),IF(ISBLANK(Spreadsheet!AU400),TRUE,FALSE),IF(OR(AND(NOT(ISBLANK(Spreadsheet!AT400)),ISBLANK(Spreadsheet!AU400)),NOT(ISNUMBER(VALUE(Spreadsheet!AU400)))),FALSE,IF(AND(NOT(OR(ISBLANK(Spreadsheet!AT400),Spreadsheet!AT400="Waive")),NOT(OR(ISBLANK(Spreadsheet!AR400),Spreadsheet!AR400="Waive")),MOD(Spreadsheet!AU400,5000)=0, Spreadsheet!AU400&lt;=(Spreadsheet!AS400*0.5)),TRUE,FALSE)))</f>
        <v>1</v>
      </c>
      <c r="BY400" s="5" t="b">
        <f t="array" ref="BY400">IF(ISBLANK(Spreadsheet!AV400),TRUE,ISNUMBER(MATCH(TRUE,EXACT(Spreadsheet!AV400,EnrollWaive),0)))</f>
        <v>1</v>
      </c>
      <c r="BZ400" s="5" t="b">
        <f t="array" ref="BZ400">IF(ISBLANK(Spreadsheet!AW400),TRUE,ISNUMBER(MATCH(TRUE,EXACT(Spreadsheet!AW400,LifeBenefitClasses),0)))</f>
        <v>1</v>
      </c>
      <c r="CA400" s="5" t="b">
        <f t="array" ref="CA400">IF(ISBLANK(Spreadsheet!AX400),TRUE,ISNUMBER(MATCH(TRUE,EXACT(Spreadsheet!AX400,LifeBenefitClasses),0)))</f>
        <v>1</v>
      </c>
      <c r="CB400" s="5" t="b">
        <f t="array" ref="CB400">IF(ISBLANK(Spreadsheet!AY400),TRUE,ISNUMBER(MATCH(TRUE,EXACT(Spreadsheet!AY400,LifeBenefitClasses),0)))</f>
        <v>1</v>
      </c>
      <c r="CC400" s="5" t="b">
        <f t="array" ref="CC400">IF(ISBLANK(Spreadsheet!AZ400),TRUE,ISNUMBER(MATCH(TRUE,EXACT(Spreadsheet!AZ400,LifeBenefitClasses),0)))</f>
        <v>1</v>
      </c>
      <c r="CD400" s="5" t="b">
        <f t="array" ref="CD400">IF(ISBLANK(Spreadsheet!BA400),TRUE,ISNUMBER(MATCH(TRUE,EXACT(Spreadsheet!BA400,LifeBenefitClasses),0)))</f>
        <v>1</v>
      </c>
      <c r="CE400" s="5" t="b">
        <f>IF(OR(ISBLANK(Spreadsheet!BA400), Spreadsheet!BA400="Waive"),IF(ISBLANK(Spreadsheet!BB400),TRUE,FALSE),IF(OR(AND(NOT(ISBLANK(Spreadsheet!BA400)),ISBLANK(Spreadsheet!BB400)),NOT(ISNUMBER(VALUE(Spreadsheet!BB400))),ISBLANK(Spreadsheet!BC400),NOT(ISNUMBER(VALUE(Spreadsheet!BC400)))),FALSE,IF(AND(Spreadsheet!BB400&gt;=50000,Spreadsheet!BB400&lt;=250000,MOD(Spreadsheet!BB400,10000)=0,Spreadsheet!BB400&lt;=(10*Spreadsheet!BC400)),TRUE,FALSE)))</f>
        <v>1</v>
      </c>
      <c r="CF400" s="5" t="b">
        <f>IF(NOT(ISBLANK(Spreadsheet!BC400)),AND(ISNUMBER(VALUE(Spreadsheet!BC400)),Spreadsheet!BC400&gt;0),AND(OR(ISBLANK(Spreadsheet!AO400),Spreadsheet!AO400="Waive",AND(NOT(OR(ISBLANK(Spreadsheet!AO400),Spreadsheet!AO400="Waive")),Spreadsheet!AP400&gt;=6)),OR(ISBLANK(Spreadsheet!AR400),AND(NOT(OR(ISBLANK(Spreadsheet!AR400),Spreadsheet!AR400="Waive")),Spreadsheet!AS400&gt;=6)),OR(ISBLANK(Spreadsheet!AW400)),OR(ISBLANK(Spreadsheet!AX400)),OR(ISBLANK(Spreadsheet!AY400)),OR(ISBLANK(Spreadsheet!AZ400)),OR(ISBLANK(Spreadsheet!BA400),Spreadsheet!BA400="Waive")))</f>
        <v>1</v>
      </c>
      <c r="CG400" s="5" t="b">
        <f t="shared" ca="1" si="31"/>
        <v>1</v>
      </c>
    </row>
    <row r="401" spans="8:85" x14ac:dyDescent="0.3">
      <c r="H401" s="5">
        <f t="shared" ca="1" si="32"/>
        <v>2</v>
      </c>
      <c r="I401" s="5" t="str">
        <f t="shared" ca="1" si="30"/>
        <v/>
      </c>
      <c r="J401" s="5" t="str">
        <f>IF(AND(NOT(ISBLANK(Spreadsheet!C401)),ISBLANK(Spreadsheet!D401)),Spreadsheet!F401&amp;" "&amp;Spreadsheet!H401,"")</f>
        <v/>
      </c>
      <c r="K401" s="5">
        <f>IF(AND(NOT(ISBLANK(Spreadsheet!C401)),ISBLANK(Spreadsheet!D401)),COUNTIFS(Spreadsheet!E402:E$786,"=Child",Spreadsheet!C402:C$786, "="&amp;Spreadsheet!C401) + COUNTIFS(Spreadsheet!E402:E$786,"=Step-child",Spreadsheet!C402:C$786, "="&amp;Spreadsheet!C401),0)</f>
        <v>0</v>
      </c>
      <c r="L401" s="5">
        <f>IF(NOT(ISBLANK(J401)),COUNTIFS(Spreadsheet!E402:E$786,"=Wife",Spreadsheet!C402:C$786, "="&amp;Spreadsheet!C401) + COUNTIFS(Spreadsheet!E402:E$786,"=Husband",Spreadsheet!C402:C$786, "="&amp;Spreadsheet!C401),0)</f>
        <v>0</v>
      </c>
      <c r="M401" s="5">
        <f>IF(NOT(ISBLANK(Spreadsheet!AJ401)),VLOOKUP(Spreadsheet!AJ401,'Drop Downs'!$P$2:$R$16,3,FALSE),0)</f>
        <v>0</v>
      </c>
      <c r="N401" s="5">
        <f>IF(NOT(ISBLANK(Spreadsheet!AJ401)), VLOOKUP(Spreadsheet!AJ401,'Drop Downs'!$P$2:$R$16,2,FALSE),0)</f>
        <v>0</v>
      </c>
      <c r="O401" s="5">
        <f>IF(NOT(ISBLANK(Spreadsheet!AL401)),VLOOKUP(Spreadsheet!AL401,'Drop Downs'!$P$2:$R$16,3,FALSE), 0)</f>
        <v>0</v>
      </c>
      <c r="P401" s="5">
        <f>IF(NOT(ISBLANK(Spreadsheet!AL401)),VLOOKUP(Spreadsheet!AL401,'Drop Downs'!$P$2:$R$16,2,FALSE),0)</f>
        <v>0</v>
      </c>
      <c r="Q401" s="5">
        <f>IF(NOT(ISBLANK(Spreadsheet!AN401)),VLOOKUP(Spreadsheet!AN401,'Drop Downs'!$P$2:$R$16,3,FALSE),0)</f>
        <v>0</v>
      </c>
      <c r="R401" s="5">
        <f>IF(NOT(ISBLANK(Spreadsheet!AN401)),VLOOKUP(Spreadsheet!AN401,'Drop Downs'!$P$2:$R$16,2,FALSE),0)</f>
        <v>0</v>
      </c>
      <c r="S401" s="5" t="str">
        <f>IF(OR(M401&gt;K401,N401&gt;L401,O401&gt;K401, Q401&gt;K401,N401&gt;L401, P401&gt;L401, R401&gt;L401),"Member currently has a coverage election over what he/she needs.  Please add more dependents or adjust the coverage election.","")&amp;(IF(AND(NOT(ISBLANK(Spreadsheet!C401)),NOT(ISBLANK(Spreadsheet!D401)),ISBLANK(Spreadsheet!E401)),"Dependent lacks a relationship to member.Please select one from the drop-down.",""))</f>
        <v/>
      </c>
      <c r="T401" s="5" t="b">
        <f t="shared" si="33"/>
        <v>1</v>
      </c>
      <c r="U401" s="5" t="b">
        <f>OR(ISBLANK(Spreadsheet!C401),IF(NOT(ISBLANK(Spreadsheet!D401)),NOT(ISBLANK(Spreadsheet!E401)),TRUE))</f>
        <v>1</v>
      </c>
      <c r="V401" s="5" t="b">
        <f>OR(ISBLANK(Spreadsheet!C401), NOT(ISBLANK(Spreadsheet!I401)))</f>
        <v>1</v>
      </c>
      <c r="W401" s="5" t="b">
        <f>OR(ISBLANK(Spreadsheet!D401),NOT(ISBLANK(Spreadsheet!C401)))</f>
        <v>1</v>
      </c>
      <c r="X401" s="155" t="str">
        <f>REPT("0",MIN(FIND({1,2,3,4,5,6,7,8,9},Spreadsheet!C401&amp;"123456789"))-1)&amp;IF(ISBLANK(Spreadsheet!C401),"",SUMPRODUCT(MID(0&amp;Spreadsheet!C401,LARGE(INDEX(ISNUMBER(--MID(Spreadsheet!C401,ROW($1:$225),1))*
 ROW($1:$225),0),ROW($1:$225))+1,1)*10^ROW($1:$225)/10))</f>
        <v/>
      </c>
      <c r="Y401" s="5" t="b">
        <f>IF(NOT(ISBLANK(Spreadsheet!C401)),IF(AND(ISNUMBER(VALUE(Spreadsheet!C401)), LEN(Spreadsheet!C401)=9),TRUE,FALSE),TRUE)</f>
        <v>1</v>
      </c>
      <c r="Z401" s="155" t="str">
        <f>REPT("0",MIN(FIND({1,2,3,4,5,6,7,8,9},Spreadsheet!D401&amp;"123456789"))-1)&amp;IF(ISBLANK(Spreadsheet!D401),"",SUMPRODUCT(MID(0&amp;Spreadsheet!D401,LARGE(INDEX(ISNUMBER(--MID(Spreadsheet!D401,ROW($1:$225),1))*
 ROW($1:$225),0),ROW($1:$225))+1,1)*10^ROW($1:$225)/10))</f>
        <v/>
      </c>
      <c r="AA401" s="5" t="b">
        <f>IF(AND(NOT(ISBLANK(Spreadsheet!D401)),NOT(ISBLANK(Spreadsheet!C401))),IF(AND(ISNUMBER(VALUE(Spreadsheet!D401)), LEN(Spreadsheet!D401)=9),TRUE,FALSE),IF(AND(NOT(ISBLANK(Spreadsheet!D401)),ISBLANK(Spreadsheet!C401)),FALSE,TRUE))</f>
        <v>1</v>
      </c>
      <c r="AB401" s="5" t="b">
        <f>OR(ISBLANK(Spreadsheet!Y401),IF(NOT(ISBLANK(Spreadsheet!Y401)),LEN(Spreadsheet!Y401)=10,ISNUMBER(VALUE(Spreadsheet!Y401))))</f>
        <v>1</v>
      </c>
      <c r="AC401" s="5" t="b">
        <f>OR(ISBLANK(Spreadsheet!AI401), AND(NOT(ISBLANK(Spreadsheet!AJ401)), NOT(ISNUMBER(SEARCH("Waive",Spreadsheet!AJ401)))))</f>
        <v>1</v>
      </c>
      <c r="AD401" s="5" t="b">
        <f>OR(ISBLANK(Spreadsheet!AK401), AND(NOT(ISBLANK(Spreadsheet!AL401)), NOT(ISNUMBER(SEARCH("Waive",Spreadsheet!AL401)))))</f>
        <v>1</v>
      </c>
      <c r="AE401" s="5" t="b">
        <f>OR(ISBLANK(Spreadsheet!AM401), AND(NOT(ISBLANK(Spreadsheet!AN401)), NOT(ISNUMBER(SEARCH("Waive", Spreadsheet!AN401)))))</f>
        <v>1</v>
      </c>
      <c r="AF401" s="5" t="b">
        <f>OR(ISBLANK(Spreadsheet!C401), NOT(ISBLANK(Spreadsheet!D401)),NOT(ISBLANK(Spreadsheet!L401)))</f>
        <v>1</v>
      </c>
      <c r="AG401" s="5" t="b">
        <f>IF(AND(NOT(ISBLANK(Spreadsheet!C401)), NOT(ISBLANK(Spreadsheet!D401)),Spreadsheet!C401&lt;&gt;Spreadsheet!D401),IF(ISERROR(VLOOKUP(Spreadsheet!C401, Spreadsheet!$C$6:'Spreadsheet'!$C400,1,FALSE)), FALSE, TRUE),TRUE)</f>
        <v>1</v>
      </c>
      <c r="AH401" s="5" t="b">
        <f>Spreadsheet!$B$2=Spreadsheet!AD401</f>
        <v>1</v>
      </c>
      <c r="AI401" s="5" t="b">
        <f>IF(ISBLANK(Spreadsheet!G401),TRUE,IF(OR(LEN(Spreadsheet!G401)&gt;1,ISNUMBER(VALUE(Spreadsheet!G401))),FALSE,TRUE))</f>
        <v>1</v>
      </c>
      <c r="AJ401" s="5" t="b">
        <f>OR(ISBLANK(Spreadsheet!C401), NOT(ISBLANK(Spreadsheet!B401)), NOT(ISBLANK(Spreadsheet!D401)))</f>
        <v>1</v>
      </c>
      <c r="AK401" s="5" t="b">
        <f t="array" ref="AK401">IF(OR(AND(ISBLANK(Spreadsheet!E401),ISBLANK(Spreadsheet!D401),NOT(ISBLANK(Spreadsheet!C401))),AND(ISBLANK(Spreadsheet!E401),ISBLANK(Spreadsheet!D401),ISBLANK(Spreadsheet!C401))),TRUE,ISNUMBER(MATCH(TRUE,EXACT(Spreadsheet!E401,Relationships),0)))</f>
        <v>1</v>
      </c>
      <c r="AL401" s="5" t="b">
        <f>IF(NOT(ISBLANK(Spreadsheet!C401)),IF(OR(ISBLANK(Spreadsheet!F401),LEN(Spreadsheet!F401)&gt;40),FALSE,TRUE),TRUE)</f>
        <v>1</v>
      </c>
      <c r="AM401" s="5" t="b">
        <f>IF(NOT(ISBLANK(Spreadsheet!C401)),IF(OR(ISBLANK(Spreadsheet!H401),LEN(Spreadsheet!H401)&gt;40),FALSE,TRUE),TRUE)</f>
        <v>1</v>
      </c>
      <c r="AN401" s="5" t="b">
        <f t="array" ref="AN401">IF(ISBLANK(Spreadsheet!I401),TRUE,ISNUMBER(MATCH(TRUE,EXACT(Spreadsheet!I401,GenderValues),0)))</f>
        <v>1</v>
      </c>
      <c r="AO401" s="5" t="b">
        <f ca="1">IF(ISERROR(DATEVALUE(TEXT(Spreadsheet!J401,"mm/dd/yyyy")) &gt; TODAY()),IF(AND(ISBLANK(Spreadsheet!J401),ISBLANK(Spreadsheet!C401)),TRUE,FALSE),IF(DATEVALUE(TEXT(Spreadsheet!J401,"mm/dd/yyyy")) &gt; TODAY(),FALSE,TRUE))</f>
        <v>1</v>
      </c>
      <c r="AP401" s="5" t="b">
        <f>OR(ISBLANK(Spreadsheet!K401),LEN(Spreadsheet!K401)&lt;=100)</f>
        <v>1</v>
      </c>
      <c r="AQ401" s="5" t="b">
        <f t="array" ref="AQ401">IF(OR(AND(ISBLANK(Spreadsheet!L401),ISBLANK(Spreadsheet!C401)),AND(NOT(ISBLANK(Spreadsheet!C401)),NOT(ISBLANK(Spreadsheet!D401)))),TRUE,ISNUMBER(MATCH(TRUE,EXACT(Spreadsheet!L401,MaritalStatus),0)))</f>
        <v>1</v>
      </c>
      <c r="AR401" s="5" t="b">
        <f ca="1">IF(ISERROR(DATEVALUE(TEXT(Spreadsheet!M401,"mm/dd/yyyy")) &gt; TODAY()),IF(ISBLANK(Spreadsheet!M401),TRUE,FALSE),IF(DATEVALUE(TEXT(Spreadsheet!M401,"mm/dd/yyyy")) &gt; TODAY(),FALSE,TRUE))</f>
        <v>1</v>
      </c>
      <c r="AS401" s="5" t="b">
        <f>OR(ISBLANK(Spreadsheet!N401),LEN(Spreadsheet!N401)&lt;=100)</f>
        <v>1</v>
      </c>
      <c r="AT401" s="5" t="b">
        <f>OR(ISBLANK(Spreadsheet!O401),UPPER(Spreadsheet!O401)="YES")</f>
        <v>1</v>
      </c>
      <c r="AU401" s="5" t="b">
        <f>OR(ISBLANK(Spreadsheet!P401),UPPER(Spreadsheet!P401)="YES")</f>
        <v>1</v>
      </c>
      <c r="AV401" s="5" t="b">
        <f t="array" ref="AV401">IF(ISBLANK(Spreadsheet!Q401),TRUE,ISNUMBER(MATCH(TRUE,EXACT(Spreadsheet!Q401,OnGroupsPriorIns),0)))</f>
        <v>1</v>
      </c>
      <c r="AW401" s="5" t="b">
        <f>OR(ISBLANK(Spreadsheet!R401),UPPER(Spreadsheet!R401)="YES")</f>
        <v>1</v>
      </c>
      <c r="AX401" s="5" t="b">
        <f>OR(ISBLANK(Spreadsheet!S401),UPPER(Spreadsheet!S401)="YES")</f>
        <v>1</v>
      </c>
      <c r="AY401" s="5" t="b">
        <f>OR(AND(ISBLANK(Spreadsheet!C401),LEN(Spreadsheet!T401)=0),AND(NOT(ISBLANK(Spreadsheet!C401)),LEN(Spreadsheet!T401)&gt;0,LEN(Spreadsheet!T401)&lt;=50))</f>
        <v>1</v>
      </c>
      <c r="AZ401" s="5" t="b">
        <f>OR(LEN(Spreadsheet!U401)=0,AND(LEN(Spreadsheet!U401)&gt;0,LEN(Spreadsheet!U401)&lt;=50))</f>
        <v>1</v>
      </c>
      <c r="BA401" s="5" t="b">
        <f>OR(AND(ISBLANK(Spreadsheet!C401),LEN(Spreadsheet!V401)=0),AND(NOT(ISBLANK(Spreadsheet!C401)),LEN(Spreadsheet!V401)&gt;0,LEN(Spreadsheet!V401)&lt;=50))</f>
        <v>1</v>
      </c>
      <c r="BB401" s="5" t="b">
        <f t="array" ref="BB401">IF(AND(ISBLANK(Spreadsheet!C401),LEN(Spreadsheet!W401)=0),TRUE,ISNUMBER(MATCH(TRUE,EXACT(Spreadsheet!W401,States),0)))</f>
        <v>1</v>
      </c>
      <c r="BC401" s="5" t="b">
        <f>OR(AND(ISBLANK(Spreadsheet!C401),LEN(Spreadsheet!X401)=0),AND(NOT(ISBLANK(Spreadsheet!C401)),LEN(Spreadsheet!X401)&gt;0,LEN(Spreadsheet!X401)=5,ISNUMBER(VALUE(Spreadsheet!X401))))</f>
        <v>1</v>
      </c>
      <c r="BD401" s="5" t="b">
        <f>OR(ISBLANK(Spreadsheet!Z401),LEN(Spreadsheet!Z401)&lt;=50)</f>
        <v>1</v>
      </c>
      <c r="BE401" s="5" t="b">
        <f>ISBLANK(Spreadsheet!AA401)</f>
        <v>1</v>
      </c>
      <c r="BF401" s="5" t="b">
        <f>ISBLANK(Spreadsheet!AB401)</f>
        <v>1</v>
      </c>
      <c r="BG401" s="5" t="b">
        <f>IF(ISERROR(DATEVALUE(TEXT(Spreadsheet!AC401,"mm/dd/yyyy")) &gt; DATEVALUE(TEXT(Spreadsheet!J401,"mm/dd/yyyy"))),IF(OR(AND(ISBLANK(Spreadsheet!AC401),ISBLANK(Spreadsheet!C401)),AND(NOT(ISBLANK(Spreadsheet!C401)),ISBLANK(Spreadsheet!AC401),NOT(ISBLANK(Spreadsheet!D401)))),TRUE,FALSE),IF(DATEVALUE(TEXT(Spreadsheet!AC401,"mm/dd/yyyy")) &gt; DATEVALUE(TEXT(Spreadsheet!J401,"mm/dd/yyyy")),TRUE,FALSE))</f>
        <v>1</v>
      </c>
      <c r="BH401" s="5" t="b">
        <f>OR(AND(ISBLANK(Spreadsheet!C401),ISBLANK(Spreadsheet!AE401)),AND(NOT(ISBLANK(Spreadsheet!C401)),NOT(ISBLANK(Spreadsheet!D401)),ISBLANK(Spreadsheet!AE401)),AND(NOT(ISBLANK(Spreadsheet!C401)),ISBLANK(Spreadsheet!D401),NOT(ISBLANK(Spreadsheet!AE401)),LEN(Spreadsheet!AE401)&lt;=100))</f>
        <v>1</v>
      </c>
      <c r="BI401" s="5" t="b">
        <f t="array" ref="BI401">IF(ISBLANK(Spreadsheet!AF401),TRUE,ISNUMBER(MATCH(TRUE,EXACT(Spreadsheet!AF401,CobraShortReasons),0)))</f>
        <v>1</v>
      </c>
      <c r="BJ401" s="5" t="b">
        <f ca="1">IF(ISERROR(DATEVALUE(TEXT(Spreadsheet!AG401,"mm/dd/yyyy")) &gt; TODAY()),IF(ISBLANK(Spreadsheet!AG401),TRUE,FALSE),IF(DATEVALUE(TEXT(Spreadsheet!AG401,"mm/dd/yyyy")) &gt; TODAY(),FALSE,TRUE))</f>
        <v>1</v>
      </c>
      <c r="BK401" s="5" t="b">
        <f>OR(ISBLANK(Spreadsheet!AH401),LEN(Spreadsheet!AH401)&lt;=25)</f>
        <v>1</v>
      </c>
      <c r="BL401" s="5" t="b">
        <f t="array" aca="1" ref="BL401" ca="1">IF(ISBLANK(Spreadsheet!AI401),TRUE,ISNUMBER(MATCH(TRUE,EXACT(Spreadsheet!AI401,INDIRECT(Spreadsheet!$D$2)),0)))</f>
        <v>1</v>
      </c>
      <c r="BM401" s="5" t="b">
        <f t="array" aca="1" ref="BM401" ca="1">IF(ISBLANK(Spreadsheet!AJ401),TRUE,ISNUMBER(MATCH(TRUE,EXACT(Spreadsheet!AJ401,INDIRECT(Spreadsheet!BJ401)),0)))</f>
        <v>1</v>
      </c>
      <c r="BN401" s="5" t="b">
        <f t="array" ref="BN401">IF(ISBLANK(Spreadsheet!AK401),TRUE,ISNUMBER(MATCH(TRUE,EXACT(Spreadsheet!AK401,DentalPlans),0)))</f>
        <v>1</v>
      </c>
      <c r="BO401" s="5" t="b">
        <f t="array" aca="1" ref="BO401" ca="1">IF(ISBLANK(Spreadsheet!AL401),TRUE,ISNUMBER(MATCH(TRUE,EXACT(Spreadsheet!AL401,INDIRECT(Spreadsheet!BK401)),0)))</f>
        <v>1</v>
      </c>
      <c r="BP401" s="5" t="b">
        <f t="array" ref="BP401">IF(ISBLANK(Spreadsheet!AM401),TRUE,ISNUMBER(MATCH(TRUE,EXACT(Spreadsheet!AM401,VisionPlans),0)))</f>
        <v>1</v>
      </c>
      <c r="BQ401" s="5" t="b">
        <f t="array" aca="1" ref="BQ401" ca="1">IF(ISBLANK(Spreadsheet!AN401),TRUE,ISNUMBER(MATCH(TRUE,EXACT(Spreadsheet!AN401,INDIRECT(Spreadsheet!BL401)),0)))</f>
        <v>1</v>
      </c>
      <c r="BR401" s="5" t="b">
        <f t="array" ref="BR401">IF(ISBLANK(Spreadsheet!AO401),TRUE,ISNUMBER(MATCH(TRUE,EXACT(Spreadsheet!AO401,LifeBenefitClasses),0)))</f>
        <v>1</v>
      </c>
      <c r="BS401" s="5" t="b">
        <f>IF(OR(ISBLANK(Spreadsheet!AO401), Spreadsheet!AO401="Waive"),IF(ISBLANK(Spreadsheet!AP401),TRUE,FALSE),IF(OR(AND(NOT(ISBLANK(Spreadsheet!AO401)),ISBLANK(Spreadsheet!AP401)),NOT(ISNUMBER(VALUE(Spreadsheet!AP401)))),FALSE,IF(OR(AND(Spreadsheet!AP401&lt;6,MOD(Spreadsheet!AP401*10,5)=0), MOD(Spreadsheet!AP401,5000)=0),TRUE,FALSE)))</f>
        <v>1</v>
      </c>
      <c r="BT401" s="5" t="b">
        <f t="array" ref="BT401">IF(ISBLANK(Spreadsheet!AQ401),TRUE,ISNUMBER(MATCH(TRUE,EXACT(Spreadsheet!AQ401,EnrollWaive),0)))</f>
        <v>1</v>
      </c>
      <c r="BU401" s="5" t="b">
        <f t="array" ref="BU401">IF(ISBLANK(Spreadsheet!AR401),TRUE,ISNUMBER(MATCH(TRUE,EXACT(Spreadsheet!AR401,LifeBenefitClasses),0)))</f>
        <v>1</v>
      </c>
      <c r="BV401" s="5" t="b">
        <f>IF(OR(ISBLANK(Spreadsheet!AR401), Spreadsheet!AR401="Waive"),IF(ISBLANK(Spreadsheet!AS401),TRUE,FALSE),IF(OR(AND(NOT(ISBLANK(Spreadsheet!AR401)),ISBLANK(Spreadsheet!AS401)),NOT(ISNUMBER(VALUE(Spreadsheet!AS401)))),FALSE,IF(OR(AND(Spreadsheet!AS401&lt;6,MOD(Spreadsheet!AS401*10,5)=0), MOD(Spreadsheet!AS401,10000)=0),TRUE,FALSE)))</f>
        <v>1</v>
      </c>
      <c r="BW401" s="5" t="b">
        <f t="array" ref="BW401">IF(ISBLANK(Spreadsheet!AT401),TRUE,ISNUMBER(MATCH(TRUE,EXACT(Spreadsheet!AT401,LifeBenefitClasses),0)))</f>
        <v>1</v>
      </c>
      <c r="BX401" s="5" t="b">
        <f>IF(OR(ISBLANK(Spreadsheet!AT401), Spreadsheet!AT401="Waive"),IF(ISBLANK(Spreadsheet!AU401),TRUE,FALSE),IF(OR(AND(NOT(ISBLANK(Spreadsheet!AT401)),ISBLANK(Spreadsheet!AU401)),NOT(ISNUMBER(VALUE(Spreadsheet!AU401)))),FALSE,IF(AND(NOT(OR(ISBLANK(Spreadsheet!AT401),Spreadsheet!AT401="Waive")),NOT(OR(ISBLANK(Spreadsheet!AR401),Spreadsheet!AR401="Waive")),MOD(Spreadsheet!AU401,5000)=0, Spreadsheet!AU401&lt;=(Spreadsheet!AS401*0.5)),TRUE,FALSE)))</f>
        <v>1</v>
      </c>
      <c r="BY401" s="5" t="b">
        <f t="array" ref="BY401">IF(ISBLANK(Spreadsheet!AV401),TRUE,ISNUMBER(MATCH(TRUE,EXACT(Spreadsheet!AV401,EnrollWaive),0)))</f>
        <v>1</v>
      </c>
      <c r="BZ401" s="5" t="b">
        <f t="array" ref="BZ401">IF(ISBLANK(Spreadsheet!AW401),TRUE,ISNUMBER(MATCH(TRUE,EXACT(Spreadsheet!AW401,LifeBenefitClasses),0)))</f>
        <v>1</v>
      </c>
      <c r="CA401" s="5" t="b">
        <f t="array" ref="CA401">IF(ISBLANK(Spreadsheet!AX401),TRUE,ISNUMBER(MATCH(TRUE,EXACT(Spreadsheet!AX401,LifeBenefitClasses),0)))</f>
        <v>1</v>
      </c>
      <c r="CB401" s="5" t="b">
        <f t="array" ref="CB401">IF(ISBLANK(Spreadsheet!AY401),TRUE,ISNUMBER(MATCH(TRUE,EXACT(Spreadsheet!AY401,LifeBenefitClasses),0)))</f>
        <v>1</v>
      </c>
      <c r="CC401" s="5" t="b">
        <f t="array" ref="CC401">IF(ISBLANK(Spreadsheet!AZ401),TRUE,ISNUMBER(MATCH(TRUE,EXACT(Spreadsheet!AZ401,LifeBenefitClasses),0)))</f>
        <v>1</v>
      </c>
      <c r="CD401" s="5" t="b">
        <f t="array" ref="CD401">IF(ISBLANK(Spreadsheet!BA401),TRUE,ISNUMBER(MATCH(TRUE,EXACT(Spreadsheet!BA401,LifeBenefitClasses),0)))</f>
        <v>1</v>
      </c>
      <c r="CE401" s="5" t="b">
        <f>IF(OR(ISBLANK(Spreadsheet!BA401), Spreadsheet!BA401="Waive"),IF(ISBLANK(Spreadsheet!BB401),TRUE,FALSE),IF(OR(AND(NOT(ISBLANK(Spreadsheet!BA401)),ISBLANK(Spreadsheet!BB401)),NOT(ISNUMBER(VALUE(Spreadsheet!BB401))),ISBLANK(Spreadsheet!BC401),NOT(ISNUMBER(VALUE(Spreadsheet!BC401)))),FALSE,IF(AND(Spreadsheet!BB401&gt;=50000,Spreadsheet!BB401&lt;=250000,MOD(Spreadsheet!BB401,10000)=0,Spreadsheet!BB401&lt;=(10*Spreadsheet!BC401)),TRUE,FALSE)))</f>
        <v>1</v>
      </c>
      <c r="CF401" s="5" t="b">
        <f>IF(NOT(ISBLANK(Spreadsheet!BC401)),AND(ISNUMBER(VALUE(Spreadsheet!BC401)),Spreadsheet!BC401&gt;0),AND(OR(ISBLANK(Spreadsheet!AO401),Spreadsheet!AO401="Waive",AND(NOT(OR(ISBLANK(Spreadsheet!AO401),Spreadsheet!AO401="Waive")),Spreadsheet!AP401&gt;=6)),OR(ISBLANK(Spreadsheet!AR401),AND(NOT(OR(ISBLANK(Spreadsheet!AR401),Spreadsheet!AR401="Waive")),Spreadsheet!AS401&gt;=6)),OR(ISBLANK(Spreadsheet!AW401)),OR(ISBLANK(Spreadsheet!AX401)),OR(ISBLANK(Spreadsheet!AY401)),OR(ISBLANK(Spreadsheet!AZ401)),OR(ISBLANK(Spreadsheet!BA401),Spreadsheet!BA401="Waive")))</f>
        <v>1</v>
      </c>
      <c r="CG401" s="5" t="b">
        <f t="shared" ca="1" si="31"/>
        <v>1</v>
      </c>
    </row>
    <row r="402" spans="8:85" x14ac:dyDescent="0.3">
      <c r="H402" s="5">
        <f t="shared" ca="1" si="32"/>
        <v>2</v>
      </c>
      <c r="I402" s="5" t="str">
        <f t="shared" ca="1" si="30"/>
        <v/>
      </c>
      <c r="J402" s="5" t="str">
        <f>IF(AND(NOT(ISBLANK(Spreadsheet!C402)),ISBLANK(Spreadsheet!D402)),Spreadsheet!F402&amp;" "&amp;Spreadsheet!H402,"")</f>
        <v/>
      </c>
      <c r="K402" s="5">
        <f>IF(AND(NOT(ISBLANK(Spreadsheet!C402)),ISBLANK(Spreadsheet!D402)),COUNTIFS(Spreadsheet!E403:E$786,"=Child",Spreadsheet!C403:C$786, "="&amp;Spreadsheet!C402) + COUNTIFS(Spreadsheet!E403:E$786,"=Step-child",Spreadsheet!C403:C$786, "="&amp;Spreadsheet!C402),0)</f>
        <v>0</v>
      </c>
      <c r="L402" s="5">
        <f>IF(NOT(ISBLANK(J402)),COUNTIFS(Spreadsheet!E403:E$786,"=Wife",Spreadsheet!C403:C$786, "="&amp;Spreadsheet!C402) + COUNTIFS(Spreadsheet!E403:E$786,"=Husband",Spreadsheet!C403:C$786, "="&amp;Spreadsheet!C402),0)</f>
        <v>0</v>
      </c>
      <c r="M402" s="5">
        <f>IF(NOT(ISBLANK(Spreadsheet!AJ402)),VLOOKUP(Spreadsheet!AJ402,'Drop Downs'!$P$2:$R$16,3,FALSE),0)</f>
        <v>0</v>
      </c>
      <c r="N402" s="5">
        <f>IF(NOT(ISBLANK(Spreadsheet!AJ402)), VLOOKUP(Spreadsheet!AJ402,'Drop Downs'!$P$2:$R$16,2,FALSE),0)</f>
        <v>0</v>
      </c>
      <c r="O402" s="5">
        <f>IF(NOT(ISBLANK(Spreadsheet!AL402)),VLOOKUP(Spreadsheet!AL402,'Drop Downs'!$P$2:$R$16,3,FALSE), 0)</f>
        <v>0</v>
      </c>
      <c r="P402" s="5">
        <f>IF(NOT(ISBLANK(Spreadsheet!AL402)),VLOOKUP(Spreadsheet!AL402,'Drop Downs'!$P$2:$R$16,2,FALSE),0)</f>
        <v>0</v>
      </c>
      <c r="Q402" s="5">
        <f>IF(NOT(ISBLANK(Spreadsheet!AN402)),VLOOKUP(Spreadsheet!AN402,'Drop Downs'!$P$2:$R$16,3,FALSE),0)</f>
        <v>0</v>
      </c>
      <c r="R402" s="5">
        <f>IF(NOT(ISBLANK(Spreadsheet!AN402)),VLOOKUP(Spreadsheet!AN402,'Drop Downs'!$P$2:$R$16,2,FALSE),0)</f>
        <v>0</v>
      </c>
      <c r="S402" s="5" t="str">
        <f>IF(OR(M402&gt;K402,N402&gt;L402,O402&gt;K402, Q402&gt;K402,N402&gt;L402, P402&gt;L402, R402&gt;L402),"Member currently has a coverage election over what he/she needs.  Please add more dependents or adjust the coverage election.","")&amp;(IF(AND(NOT(ISBLANK(Spreadsheet!C402)),NOT(ISBLANK(Spreadsheet!D402)),ISBLANK(Spreadsheet!E402)),"Dependent lacks a relationship to member.Please select one from the drop-down.",""))</f>
        <v/>
      </c>
      <c r="T402" s="5" t="b">
        <f t="shared" si="33"/>
        <v>1</v>
      </c>
      <c r="U402" s="5" t="b">
        <f>OR(ISBLANK(Spreadsheet!C402),IF(NOT(ISBLANK(Spreadsheet!D402)),NOT(ISBLANK(Spreadsheet!E402)),TRUE))</f>
        <v>1</v>
      </c>
      <c r="V402" s="5" t="b">
        <f>OR(ISBLANK(Spreadsheet!C402), NOT(ISBLANK(Spreadsheet!I402)))</f>
        <v>1</v>
      </c>
      <c r="W402" s="5" t="b">
        <f>OR(ISBLANK(Spreadsheet!D402),NOT(ISBLANK(Spreadsheet!C402)))</f>
        <v>1</v>
      </c>
      <c r="X402" s="155" t="str">
        <f>REPT("0",MIN(FIND({1,2,3,4,5,6,7,8,9},Spreadsheet!C402&amp;"123456789"))-1)&amp;IF(ISBLANK(Spreadsheet!C402),"",SUMPRODUCT(MID(0&amp;Spreadsheet!C402,LARGE(INDEX(ISNUMBER(--MID(Spreadsheet!C402,ROW($1:$225),1))*
 ROW($1:$225),0),ROW($1:$225))+1,1)*10^ROW($1:$225)/10))</f>
        <v/>
      </c>
      <c r="Y402" s="5" t="b">
        <f>IF(NOT(ISBLANK(Spreadsheet!C402)),IF(AND(ISNUMBER(VALUE(Spreadsheet!C402)), LEN(Spreadsheet!C402)=9),TRUE,FALSE),TRUE)</f>
        <v>1</v>
      </c>
      <c r="Z402" s="155" t="str">
        <f>REPT("0",MIN(FIND({1,2,3,4,5,6,7,8,9},Spreadsheet!D402&amp;"123456789"))-1)&amp;IF(ISBLANK(Spreadsheet!D402),"",SUMPRODUCT(MID(0&amp;Spreadsheet!D402,LARGE(INDEX(ISNUMBER(--MID(Spreadsheet!D402,ROW($1:$225),1))*
 ROW($1:$225),0),ROW($1:$225))+1,1)*10^ROW($1:$225)/10))</f>
        <v/>
      </c>
      <c r="AA402" s="5" t="b">
        <f>IF(AND(NOT(ISBLANK(Spreadsheet!D402)),NOT(ISBLANK(Spreadsheet!C402))),IF(AND(ISNUMBER(VALUE(Spreadsheet!D402)), LEN(Spreadsheet!D402)=9),TRUE,FALSE),IF(AND(NOT(ISBLANK(Spreadsheet!D402)),ISBLANK(Spreadsheet!C402)),FALSE,TRUE))</f>
        <v>1</v>
      </c>
      <c r="AB402" s="5" t="b">
        <f>OR(ISBLANK(Spreadsheet!Y402),IF(NOT(ISBLANK(Spreadsheet!Y402)),LEN(Spreadsheet!Y402)=10,ISNUMBER(VALUE(Spreadsheet!Y402))))</f>
        <v>1</v>
      </c>
      <c r="AC402" s="5" t="b">
        <f>OR(ISBLANK(Spreadsheet!AI402), AND(NOT(ISBLANK(Spreadsheet!AJ402)), NOT(ISNUMBER(SEARCH("Waive",Spreadsheet!AJ402)))))</f>
        <v>1</v>
      </c>
      <c r="AD402" s="5" t="b">
        <f>OR(ISBLANK(Spreadsheet!AK402), AND(NOT(ISBLANK(Spreadsheet!AL402)), NOT(ISNUMBER(SEARCH("Waive",Spreadsheet!AL402)))))</f>
        <v>1</v>
      </c>
      <c r="AE402" s="5" t="b">
        <f>OR(ISBLANK(Spreadsheet!AM402), AND(NOT(ISBLANK(Spreadsheet!AN402)), NOT(ISNUMBER(SEARCH("Waive", Spreadsheet!AN402)))))</f>
        <v>1</v>
      </c>
      <c r="AF402" s="5" t="b">
        <f>OR(ISBLANK(Spreadsheet!C402), NOT(ISBLANK(Spreadsheet!D402)),NOT(ISBLANK(Spreadsheet!L402)))</f>
        <v>1</v>
      </c>
      <c r="AG402" s="5" t="b">
        <f>IF(AND(NOT(ISBLANK(Spreadsheet!C402)), NOT(ISBLANK(Spreadsheet!D402)),Spreadsheet!C402&lt;&gt;Spreadsheet!D402),IF(ISERROR(VLOOKUP(Spreadsheet!C402, Spreadsheet!$C$6:'Spreadsheet'!$C401,1,FALSE)), FALSE, TRUE),TRUE)</f>
        <v>1</v>
      </c>
      <c r="AH402" s="5" t="b">
        <f>Spreadsheet!$B$2=Spreadsheet!AD402</f>
        <v>1</v>
      </c>
      <c r="AI402" s="5" t="b">
        <f>IF(ISBLANK(Spreadsheet!G402),TRUE,IF(OR(LEN(Spreadsheet!G402)&gt;1,ISNUMBER(VALUE(Spreadsheet!G402))),FALSE,TRUE))</f>
        <v>1</v>
      </c>
      <c r="AJ402" s="5" t="b">
        <f>OR(ISBLANK(Spreadsheet!C402), NOT(ISBLANK(Spreadsheet!B402)), NOT(ISBLANK(Spreadsheet!D402)))</f>
        <v>1</v>
      </c>
      <c r="AK402" s="5" t="b">
        <f t="array" ref="AK402">IF(OR(AND(ISBLANK(Spreadsheet!E402),ISBLANK(Spreadsheet!D402),NOT(ISBLANK(Spreadsheet!C402))),AND(ISBLANK(Spreadsheet!E402),ISBLANK(Spreadsheet!D402),ISBLANK(Spreadsheet!C402))),TRUE,ISNUMBER(MATCH(TRUE,EXACT(Spreadsheet!E402,Relationships),0)))</f>
        <v>1</v>
      </c>
      <c r="AL402" s="5" t="b">
        <f>IF(NOT(ISBLANK(Spreadsheet!C402)),IF(OR(ISBLANK(Spreadsheet!F402),LEN(Spreadsheet!F402)&gt;40),FALSE,TRUE),TRUE)</f>
        <v>1</v>
      </c>
      <c r="AM402" s="5" t="b">
        <f>IF(NOT(ISBLANK(Spreadsheet!C402)),IF(OR(ISBLANK(Spreadsheet!H402),LEN(Spreadsheet!H402)&gt;40),FALSE,TRUE),TRUE)</f>
        <v>1</v>
      </c>
      <c r="AN402" s="5" t="b">
        <f t="array" ref="AN402">IF(ISBLANK(Spreadsheet!I402),TRUE,ISNUMBER(MATCH(TRUE,EXACT(Spreadsheet!I402,GenderValues),0)))</f>
        <v>1</v>
      </c>
      <c r="AO402" s="5" t="b">
        <f ca="1">IF(ISERROR(DATEVALUE(TEXT(Spreadsheet!J402,"mm/dd/yyyy")) &gt; TODAY()),IF(AND(ISBLANK(Spreadsheet!J402),ISBLANK(Spreadsheet!C402)),TRUE,FALSE),IF(DATEVALUE(TEXT(Spreadsheet!J402,"mm/dd/yyyy")) &gt; TODAY(),FALSE,TRUE))</f>
        <v>1</v>
      </c>
      <c r="AP402" s="5" t="b">
        <f>OR(ISBLANK(Spreadsheet!K402),LEN(Spreadsheet!K402)&lt;=100)</f>
        <v>1</v>
      </c>
      <c r="AQ402" s="5" t="b">
        <f t="array" ref="AQ402">IF(OR(AND(ISBLANK(Spreadsheet!L402),ISBLANK(Spreadsheet!C402)),AND(NOT(ISBLANK(Spreadsheet!C402)),NOT(ISBLANK(Spreadsheet!D402)))),TRUE,ISNUMBER(MATCH(TRUE,EXACT(Spreadsheet!L402,MaritalStatus),0)))</f>
        <v>1</v>
      </c>
      <c r="AR402" s="5" t="b">
        <f ca="1">IF(ISERROR(DATEVALUE(TEXT(Spreadsheet!M402,"mm/dd/yyyy")) &gt; TODAY()),IF(ISBLANK(Spreadsheet!M402),TRUE,FALSE),IF(DATEVALUE(TEXT(Spreadsheet!M402,"mm/dd/yyyy")) &gt; TODAY(),FALSE,TRUE))</f>
        <v>1</v>
      </c>
      <c r="AS402" s="5" t="b">
        <f>OR(ISBLANK(Spreadsheet!N402),LEN(Spreadsheet!N402)&lt;=100)</f>
        <v>1</v>
      </c>
      <c r="AT402" s="5" t="b">
        <f>OR(ISBLANK(Spreadsheet!O402),UPPER(Spreadsheet!O402)="YES")</f>
        <v>1</v>
      </c>
      <c r="AU402" s="5" t="b">
        <f>OR(ISBLANK(Spreadsheet!P402),UPPER(Spreadsheet!P402)="YES")</f>
        <v>1</v>
      </c>
      <c r="AV402" s="5" t="b">
        <f t="array" ref="AV402">IF(ISBLANK(Spreadsheet!Q402),TRUE,ISNUMBER(MATCH(TRUE,EXACT(Spreadsheet!Q402,OnGroupsPriorIns),0)))</f>
        <v>1</v>
      </c>
      <c r="AW402" s="5" t="b">
        <f>OR(ISBLANK(Spreadsheet!R402),UPPER(Spreadsheet!R402)="YES")</f>
        <v>1</v>
      </c>
      <c r="AX402" s="5" t="b">
        <f>OR(ISBLANK(Spreadsheet!S402),UPPER(Spreadsheet!S402)="YES")</f>
        <v>1</v>
      </c>
      <c r="AY402" s="5" t="b">
        <f>OR(AND(ISBLANK(Spreadsheet!C402),LEN(Spreadsheet!T402)=0),AND(NOT(ISBLANK(Spreadsheet!C402)),LEN(Spreadsheet!T402)&gt;0,LEN(Spreadsheet!T402)&lt;=50))</f>
        <v>1</v>
      </c>
      <c r="AZ402" s="5" t="b">
        <f>OR(LEN(Spreadsheet!U402)=0,AND(LEN(Spreadsheet!U402)&gt;0,LEN(Spreadsheet!U402)&lt;=50))</f>
        <v>1</v>
      </c>
      <c r="BA402" s="5" t="b">
        <f>OR(AND(ISBLANK(Spreadsheet!C402),LEN(Spreadsheet!V402)=0),AND(NOT(ISBLANK(Spreadsheet!C402)),LEN(Spreadsheet!V402)&gt;0,LEN(Spreadsheet!V402)&lt;=50))</f>
        <v>1</v>
      </c>
      <c r="BB402" s="5" t="b">
        <f t="array" ref="BB402">IF(AND(ISBLANK(Spreadsheet!C402),LEN(Spreadsheet!W402)=0),TRUE,ISNUMBER(MATCH(TRUE,EXACT(Spreadsheet!W402,States),0)))</f>
        <v>1</v>
      </c>
      <c r="BC402" s="5" t="b">
        <f>OR(AND(ISBLANK(Spreadsheet!C402),LEN(Spreadsheet!X402)=0),AND(NOT(ISBLANK(Spreadsheet!C402)),LEN(Spreadsheet!X402)&gt;0,LEN(Spreadsheet!X402)=5,ISNUMBER(VALUE(Spreadsheet!X402))))</f>
        <v>1</v>
      </c>
      <c r="BD402" s="5" t="b">
        <f>OR(ISBLANK(Spreadsheet!Z402),LEN(Spreadsheet!Z402)&lt;=50)</f>
        <v>1</v>
      </c>
      <c r="BE402" s="5" t="b">
        <f>ISBLANK(Spreadsheet!AA402)</f>
        <v>1</v>
      </c>
      <c r="BF402" s="5" t="b">
        <f>ISBLANK(Spreadsheet!AB402)</f>
        <v>1</v>
      </c>
      <c r="BG402" s="5" t="b">
        <f>IF(ISERROR(DATEVALUE(TEXT(Spreadsheet!AC402,"mm/dd/yyyy")) &gt; DATEVALUE(TEXT(Spreadsheet!J402,"mm/dd/yyyy"))),IF(OR(AND(ISBLANK(Spreadsheet!AC402),ISBLANK(Spreadsheet!C402)),AND(NOT(ISBLANK(Spreadsheet!C402)),ISBLANK(Spreadsheet!AC402),NOT(ISBLANK(Spreadsheet!D402)))),TRUE,FALSE),IF(DATEVALUE(TEXT(Spreadsheet!AC402,"mm/dd/yyyy")) &gt; DATEVALUE(TEXT(Spreadsheet!J402,"mm/dd/yyyy")),TRUE,FALSE))</f>
        <v>1</v>
      </c>
      <c r="BH402" s="5" t="b">
        <f>OR(AND(ISBLANK(Spreadsheet!C402),ISBLANK(Spreadsheet!AE402)),AND(NOT(ISBLANK(Spreadsheet!C402)),NOT(ISBLANK(Spreadsheet!D402)),ISBLANK(Spreadsheet!AE402)),AND(NOT(ISBLANK(Spreadsheet!C402)),ISBLANK(Spreadsheet!D402),NOT(ISBLANK(Spreadsheet!AE402)),LEN(Spreadsheet!AE402)&lt;=100))</f>
        <v>1</v>
      </c>
      <c r="BI402" s="5" t="b">
        <f t="array" ref="BI402">IF(ISBLANK(Spreadsheet!AF402),TRUE,ISNUMBER(MATCH(TRUE,EXACT(Spreadsheet!AF402,CobraShortReasons),0)))</f>
        <v>1</v>
      </c>
      <c r="BJ402" s="5" t="b">
        <f ca="1">IF(ISERROR(DATEVALUE(TEXT(Spreadsheet!AG402,"mm/dd/yyyy")) &gt; TODAY()),IF(ISBLANK(Spreadsheet!AG402),TRUE,FALSE),IF(DATEVALUE(TEXT(Spreadsheet!AG402,"mm/dd/yyyy")) &gt; TODAY(),FALSE,TRUE))</f>
        <v>1</v>
      </c>
      <c r="BK402" s="5" t="b">
        <f>OR(ISBLANK(Spreadsheet!AH402),LEN(Spreadsheet!AH402)&lt;=25)</f>
        <v>1</v>
      </c>
      <c r="BL402" s="5" t="b">
        <f t="array" aca="1" ref="BL402" ca="1">IF(ISBLANK(Spreadsheet!AI402),TRUE,ISNUMBER(MATCH(TRUE,EXACT(Spreadsheet!AI402,INDIRECT(Spreadsheet!$D$2)),0)))</f>
        <v>1</v>
      </c>
      <c r="BM402" s="5" t="b">
        <f t="array" aca="1" ref="BM402" ca="1">IF(ISBLANK(Spreadsheet!AJ402),TRUE,ISNUMBER(MATCH(TRUE,EXACT(Spreadsheet!AJ402,INDIRECT(Spreadsheet!BJ402)),0)))</f>
        <v>1</v>
      </c>
      <c r="BN402" s="5" t="b">
        <f t="array" ref="BN402">IF(ISBLANK(Spreadsheet!AK402),TRUE,ISNUMBER(MATCH(TRUE,EXACT(Spreadsheet!AK402,DentalPlans),0)))</f>
        <v>1</v>
      </c>
      <c r="BO402" s="5" t="b">
        <f t="array" aca="1" ref="BO402" ca="1">IF(ISBLANK(Spreadsheet!AL402),TRUE,ISNUMBER(MATCH(TRUE,EXACT(Spreadsheet!AL402,INDIRECT(Spreadsheet!BK402)),0)))</f>
        <v>1</v>
      </c>
      <c r="BP402" s="5" t="b">
        <f t="array" ref="BP402">IF(ISBLANK(Spreadsheet!AM402),TRUE,ISNUMBER(MATCH(TRUE,EXACT(Spreadsheet!AM402,VisionPlans),0)))</f>
        <v>1</v>
      </c>
      <c r="BQ402" s="5" t="b">
        <f t="array" aca="1" ref="BQ402" ca="1">IF(ISBLANK(Spreadsheet!AN402),TRUE,ISNUMBER(MATCH(TRUE,EXACT(Spreadsheet!AN402,INDIRECT(Spreadsheet!BL402)),0)))</f>
        <v>1</v>
      </c>
      <c r="BR402" s="5" t="b">
        <f t="array" ref="BR402">IF(ISBLANK(Spreadsheet!AO402),TRUE,ISNUMBER(MATCH(TRUE,EXACT(Spreadsheet!AO402,LifeBenefitClasses),0)))</f>
        <v>1</v>
      </c>
      <c r="BS402" s="5" t="b">
        <f>IF(OR(ISBLANK(Spreadsheet!AO402), Spreadsheet!AO402="Waive"),IF(ISBLANK(Spreadsheet!AP402),TRUE,FALSE),IF(OR(AND(NOT(ISBLANK(Spreadsheet!AO402)),ISBLANK(Spreadsheet!AP402)),NOT(ISNUMBER(VALUE(Spreadsheet!AP402)))),FALSE,IF(OR(AND(Spreadsheet!AP402&lt;6,MOD(Spreadsheet!AP402*10,5)=0), MOD(Spreadsheet!AP402,5000)=0),TRUE,FALSE)))</f>
        <v>1</v>
      </c>
      <c r="BT402" s="5" t="b">
        <f t="array" ref="BT402">IF(ISBLANK(Spreadsheet!AQ402),TRUE,ISNUMBER(MATCH(TRUE,EXACT(Spreadsheet!AQ402,EnrollWaive),0)))</f>
        <v>1</v>
      </c>
      <c r="BU402" s="5" t="b">
        <f t="array" ref="BU402">IF(ISBLANK(Spreadsheet!AR402),TRUE,ISNUMBER(MATCH(TRUE,EXACT(Spreadsheet!AR402,LifeBenefitClasses),0)))</f>
        <v>1</v>
      </c>
      <c r="BV402" s="5" t="b">
        <f>IF(OR(ISBLANK(Spreadsheet!AR402), Spreadsheet!AR402="Waive"),IF(ISBLANK(Spreadsheet!AS402),TRUE,FALSE),IF(OR(AND(NOT(ISBLANK(Spreadsheet!AR402)),ISBLANK(Spreadsheet!AS402)),NOT(ISNUMBER(VALUE(Spreadsheet!AS402)))),FALSE,IF(OR(AND(Spreadsheet!AS402&lt;6,MOD(Spreadsheet!AS402*10,5)=0), MOD(Spreadsheet!AS402,10000)=0),TRUE,FALSE)))</f>
        <v>1</v>
      </c>
      <c r="BW402" s="5" t="b">
        <f t="array" ref="BW402">IF(ISBLANK(Spreadsheet!AT402),TRUE,ISNUMBER(MATCH(TRUE,EXACT(Spreadsheet!AT402,LifeBenefitClasses),0)))</f>
        <v>1</v>
      </c>
      <c r="BX402" s="5" t="b">
        <f>IF(OR(ISBLANK(Spreadsheet!AT402), Spreadsheet!AT402="Waive"),IF(ISBLANK(Spreadsheet!AU402),TRUE,FALSE),IF(OR(AND(NOT(ISBLANK(Spreadsheet!AT402)),ISBLANK(Spreadsheet!AU402)),NOT(ISNUMBER(VALUE(Spreadsheet!AU402)))),FALSE,IF(AND(NOT(OR(ISBLANK(Spreadsheet!AT402),Spreadsheet!AT402="Waive")),NOT(OR(ISBLANK(Spreadsheet!AR402),Spreadsheet!AR402="Waive")),MOD(Spreadsheet!AU402,5000)=0, Spreadsheet!AU402&lt;=(Spreadsheet!AS402*0.5)),TRUE,FALSE)))</f>
        <v>1</v>
      </c>
      <c r="BY402" s="5" t="b">
        <f t="array" ref="BY402">IF(ISBLANK(Spreadsheet!AV402),TRUE,ISNUMBER(MATCH(TRUE,EXACT(Spreadsheet!AV402,EnrollWaive),0)))</f>
        <v>1</v>
      </c>
      <c r="BZ402" s="5" t="b">
        <f t="array" ref="BZ402">IF(ISBLANK(Spreadsheet!AW402),TRUE,ISNUMBER(MATCH(TRUE,EXACT(Spreadsheet!AW402,LifeBenefitClasses),0)))</f>
        <v>1</v>
      </c>
      <c r="CA402" s="5" t="b">
        <f t="array" ref="CA402">IF(ISBLANK(Spreadsheet!AX402),TRUE,ISNUMBER(MATCH(TRUE,EXACT(Spreadsheet!AX402,LifeBenefitClasses),0)))</f>
        <v>1</v>
      </c>
      <c r="CB402" s="5" t="b">
        <f t="array" ref="CB402">IF(ISBLANK(Spreadsheet!AY402),TRUE,ISNUMBER(MATCH(TRUE,EXACT(Spreadsheet!AY402,LifeBenefitClasses),0)))</f>
        <v>1</v>
      </c>
      <c r="CC402" s="5" t="b">
        <f t="array" ref="CC402">IF(ISBLANK(Spreadsheet!AZ402),TRUE,ISNUMBER(MATCH(TRUE,EXACT(Spreadsheet!AZ402,LifeBenefitClasses),0)))</f>
        <v>1</v>
      </c>
      <c r="CD402" s="5" t="b">
        <f t="array" ref="CD402">IF(ISBLANK(Spreadsheet!BA402),TRUE,ISNUMBER(MATCH(TRUE,EXACT(Spreadsheet!BA402,LifeBenefitClasses),0)))</f>
        <v>1</v>
      </c>
      <c r="CE402" s="5" t="b">
        <f>IF(OR(ISBLANK(Spreadsheet!BA402), Spreadsheet!BA402="Waive"),IF(ISBLANK(Spreadsheet!BB402),TRUE,FALSE),IF(OR(AND(NOT(ISBLANK(Spreadsheet!BA402)),ISBLANK(Spreadsheet!BB402)),NOT(ISNUMBER(VALUE(Spreadsheet!BB402))),ISBLANK(Spreadsheet!BC402),NOT(ISNUMBER(VALUE(Spreadsheet!BC402)))),FALSE,IF(AND(Spreadsheet!BB402&gt;=50000,Spreadsheet!BB402&lt;=250000,MOD(Spreadsheet!BB402,10000)=0,Spreadsheet!BB402&lt;=(10*Spreadsheet!BC402)),TRUE,FALSE)))</f>
        <v>1</v>
      </c>
      <c r="CF402" s="5" t="b">
        <f>IF(NOT(ISBLANK(Spreadsheet!BC402)),AND(ISNUMBER(VALUE(Spreadsheet!BC402)),Spreadsheet!BC402&gt;0),AND(OR(ISBLANK(Spreadsheet!AO402),Spreadsheet!AO402="Waive",AND(NOT(OR(ISBLANK(Spreadsheet!AO402),Spreadsheet!AO402="Waive")),Spreadsheet!AP402&gt;=6)),OR(ISBLANK(Spreadsheet!AR402),AND(NOT(OR(ISBLANK(Spreadsheet!AR402),Spreadsheet!AR402="Waive")),Spreadsheet!AS402&gt;=6)),OR(ISBLANK(Spreadsheet!AW402)),OR(ISBLANK(Spreadsheet!AX402)),OR(ISBLANK(Spreadsheet!AY402)),OR(ISBLANK(Spreadsheet!AZ402)),OR(ISBLANK(Spreadsheet!BA402),Spreadsheet!BA402="Waive")))</f>
        <v>1</v>
      </c>
      <c r="CG402" s="5" t="b">
        <f t="shared" ca="1" si="31"/>
        <v>1</v>
      </c>
    </row>
    <row r="403" spans="8:85" x14ac:dyDescent="0.3">
      <c r="H403" s="5">
        <f t="shared" ca="1" si="32"/>
        <v>2</v>
      </c>
      <c r="I403" s="5" t="str">
        <f t="shared" ca="1" si="30"/>
        <v/>
      </c>
      <c r="J403" s="5" t="str">
        <f>IF(AND(NOT(ISBLANK(Spreadsheet!C403)),ISBLANK(Spreadsheet!D403)),Spreadsheet!F403&amp;" "&amp;Spreadsheet!H403,"")</f>
        <v/>
      </c>
      <c r="K403" s="5">
        <f>IF(AND(NOT(ISBLANK(Spreadsheet!C403)),ISBLANK(Spreadsheet!D403)),COUNTIFS(Spreadsheet!E404:E$786,"=Child",Spreadsheet!C404:C$786, "="&amp;Spreadsheet!C403) + COUNTIFS(Spreadsheet!E404:E$786,"=Step-child",Spreadsheet!C404:C$786, "="&amp;Spreadsheet!C403),0)</f>
        <v>0</v>
      </c>
      <c r="L403" s="5">
        <f>IF(NOT(ISBLANK(J403)),COUNTIFS(Spreadsheet!E404:E$786,"=Wife",Spreadsheet!C404:C$786, "="&amp;Spreadsheet!C403) + COUNTIFS(Spreadsheet!E404:E$786,"=Husband",Spreadsheet!C404:C$786, "="&amp;Spreadsheet!C403),0)</f>
        <v>0</v>
      </c>
      <c r="M403" s="5">
        <f>IF(NOT(ISBLANK(Spreadsheet!AJ403)),VLOOKUP(Spreadsheet!AJ403,'Drop Downs'!$P$2:$R$16,3,FALSE),0)</f>
        <v>0</v>
      </c>
      <c r="N403" s="5">
        <f>IF(NOT(ISBLANK(Spreadsheet!AJ403)), VLOOKUP(Spreadsheet!AJ403,'Drop Downs'!$P$2:$R$16,2,FALSE),0)</f>
        <v>0</v>
      </c>
      <c r="O403" s="5">
        <f>IF(NOT(ISBLANK(Spreadsheet!AL403)),VLOOKUP(Spreadsheet!AL403,'Drop Downs'!$P$2:$R$16,3,FALSE), 0)</f>
        <v>0</v>
      </c>
      <c r="P403" s="5">
        <f>IF(NOT(ISBLANK(Spreadsheet!AL403)),VLOOKUP(Spreadsheet!AL403,'Drop Downs'!$P$2:$R$16,2,FALSE),0)</f>
        <v>0</v>
      </c>
      <c r="Q403" s="5">
        <f>IF(NOT(ISBLANK(Spreadsheet!AN403)),VLOOKUP(Spreadsheet!AN403,'Drop Downs'!$P$2:$R$16,3,FALSE),0)</f>
        <v>0</v>
      </c>
      <c r="R403" s="5">
        <f>IF(NOT(ISBLANK(Spreadsheet!AN403)),VLOOKUP(Spreadsheet!AN403,'Drop Downs'!$P$2:$R$16,2,FALSE),0)</f>
        <v>0</v>
      </c>
      <c r="S403" s="5" t="str">
        <f>IF(OR(M403&gt;K403,N403&gt;L403,O403&gt;K403, Q403&gt;K403,N403&gt;L403, P403&gt;L403, R403&gt;L403),"Member currently has a coverage election over what he/she needs.  Please add more dependents or adjust the coverage election.","")&amp;(IF(AND(NOT(ISBLANK(Spreadsheet!C403)),NOT(ISBLANK(Spreadsheet!D403)),ISBLANK(Spreadsheet!E403)),"Dependent lacks a relationship to member.Please select one from the drop-down.",""))</f>
        <v/>
      </c>
      <c r="T403" s="5" t="b">
        <f t="shared" si="33"/>
        <v>1</v>
      </c>
      <c r="U403" s="5" t="b">
        <f>OR(ISBLANK(Spreadsheet!C403),IF(NOT(ISBLANK(Spreadsheet!D403)),NOT(ISBLANK(Spreadsheet!E403)),TRUE))</f>
        <v>1</v>
      </c>
      <c r="V403" s="5" t="b">
        <f>OR(ISBLANK(Spreadsheet!C403), NOT(ISBLANK(Spreadsheet!I403)))</f>
        <v>1</v>
      </c>
      <c r="W403" s="5" t="b">
        <f>OR(ISBLANK(Spreadsheet!D403),NOT(ISBLANK(Spreadsheet!C403)))</f>
        <v>1</v>
      </c>
      <c r="X403" s="155" t="str">
        <f>REPT("0",MIN(FIND({1,2,3,4,5,6,7,8,9},Spreadsheet!C403&amp;"123456789"))-1)&amp;IF(ISBLANK(Spreadsheet!C403),"",SUMPRODUCT(MID(0&amp;Spreadsheet!C403,LARGE(INDEX(ISNUMBER(--MID(Spreadsheet!C403,ROW($1:$225),1))*
 ROW($1:$225),0),ROW($1:$225))+1,1)*10^ROW($1:$225)/10))</f>
        <v/>
      </c>
      <c r="Y403" s="5" t="b">
        <f>IF(NOT(ISBLANK(Spreadsheet!C403)),IF(AND(ISNUMBER(VALUE(Spreadsheet!C403)), LEN(Spreadsheet!C403)=9),TRUE,FALSE),TRUE)</f>
        <v>1</v>
      </c>
      <c r="Z403" s="155" t="str">
        <f>REPT("0",MIN(FIND({1,2,3,4,5,6,7,8,9},Spreadsheet!D403&amp;"123456789"))-1)&amp;IF(ISBLANK(Spreadsheet!D403),"",SUMPRODUCT(MID(0&amp;Spreadsheet!D403,LARGE(INDEX(ISNUMBER(--MID(Spreadsheet!D403,ROW($1:$225),1))*
 ROW($1:$225),0),ROW($1:$225))+1,1)*10^ROW($1:$225)/10))</f>
        <v/>
      </c>
      <c r="AA403" s="5" t="b">
        <f>IF(AND(NOT(ISBLANK(Spreadsheet!D403)),NOT(ISBLANK(Spreadsheet!C403))),IF(AND(ISNUMBER(VALUE(Spreadsheet!D403)), LEN(Spreadsheet!D403)=9),TRUE,FALSE),IF(AND(NOT(ISBLANK(Spreadsheet!D403)),ISBLANK(Spreadsheet!C403)),FALSE,TRUE))</f>
        <v>1</v>
      </c>
      <c r="AB403" s="5" t="b">
        <f>OR(ISBLANK(Spreadsheet!Y403),IF(NOT(ISBLANK(Spreadsheet!Y403)),LEN(Spreadsheet!Y403)=10,ISNUMBER(VALUE(Spreadsheet!Y403))))</f>
        <v>1</v>
      </c>
      <c r="AC403" s="5" t="b">
        <f>OR(ISBLANK(Spreadsheet!AI403), AND(NOT(ISBLANK(Spreadsheet!AJ403)), NOT(ISNUMBER(SEARCH("Waive",Spreadsheet!AJ403)))))</f>
        <v>1</v>
      </c>
      <c r="AD403" s="5" t="b">
        <f>OR(ISBLANK(Spreadsheet!AK403), AND(NOT(ISBLANK(Spreadsheet!AL403)), NOT(ISNUMBER(SEARCH("Waive",Spreadsheet!AL403)))))</f>
        <v>1</v>
      </c>
      <c r="AE403" s="5" t="b">
        <f>OR(ISBLANK(Spreadsheet!AM403), AND(NOT(ISBLANK(Spreadsheet!AN403)), NOT(ISNUMBER(SEARCH("Waive", Spreadsheet!AN403)))))</f>
        <v>1</v>
      </c>
      <c r="AF403" s="5" t="b">
        <f>OR(ISBLANK(Spreadsheet!C403), NOT(ISBLANK(Spreadsheet!D403)),NOT(ISBLANK(Spreadsheet!L403)))</f>
        <v>1</v>
      </c>
      <c r="AG403" s="5" t="b">
        <f>IF(AND(NOT(ISBLANK(Spreadsheet!C403)), NOT(ISBLANK(Spreadsheet!D403)),Spreadsheet!C403&lt;&gt;Spreadsheet!D403),IF(ISERROR(VLOOKUP(Spreadsheet!C403, Spreadsheet!$C$6:'Spreadsheet'!$C402,1,FALSE)), FALSE, TRUE),TRUE)</f>
        <v>1</v>
      </c>
      <c r="AH403" s="5" t="b">
        <f>Spreadsheet!$B$2=Spreadsheet!AD403</f>
        <v>1</v>
      </c>
      <c r="AI403" s="5" t="b">
        <f>IF(ISBLANK(Spreadsheet!G403),TRUE,IF(OR(LEN(Spreadsheet!G403)&gt;1,ISNUMBER(VALUE(Spreadsheet!G403))),FALSE,TRUE))</f>
        <v>1</v>
      </c>
      <c r="AJ403" s="5" t="b">
        <f>OR(ISBLANK(Spreadsheet!C403), NOT(ISBLANK(Spreadsheet!B403)), NOT(ISBLANK(Spreadsheet!D403)))</f>
        <v>1</v>
      </c>
      <c r="AK403" s="5" t="b">
        <f t="array" ref="AK403">IF(OR(AND(ISBLANK(Spreadsheet!E403),ISBLANK(Spreadsheet!D403),NOT(ISBLANK(Spreadsheet!C403))),AND(ISBLANK(Spreadsheet!E403),ISBLANK(Spreadsheet!D403),ISBLANK(Spreadsheet!C403))),TRUE,ISNUMBER(MATCH(TRUE,EXACT(Spreadsheet!E403,Relationships),0)))</f>
        <v>1</v>
      </c>
      <c r="AL403" s="5" t="b">
        <f>IF(NOT(ISBLANK(Spreadsheet!C403)),IF(OR(ISBLANK(Spreadsheet!F403),LEN(Spreadsheet!F403)&gt;40),FALSE,TRUE),TRUE)</f>
        <v>1</v>
      </c>
      <c r="AM403" s="5" t="b">
        <f>IF(NOT(ISBLANK(Spreadsheet!C403)),IF(OR(ISBLANK(Spreadsheet!H403),LEN(Spreadsheet!H403)&gt;40),FALSE,TRUE),TRUE)</f>
        <v>1</v>
      </c>
      <c r="AN403" s="5" t="b">
        <f t="array" ref="AN403">IF(ISBLANK(Spreadsheet!I403),TRUE,ISNUMBER(MATCH(TRUE,EXACT(Spreadsheet!I403,GenderValues),0)))</f>
        <v>1</v>
      </c>
      <c r="AO403" s="5" t="b">
        <f ca="1">IF(ISERROR(DATEVALUE(TEXT(Spreadsheet!J403,"mm/dd/yyyy")) &gt; TODAY()),IF(AND(ISBLANK(Spreadsheet!J403),ISBLANK(Spreadsheet!C403)),TRUE,FALSE),IF(DATEVALUE(TEXT(Spreadsheet!J403,"mm/dd/yyyy")) &gt; TODAY(),FALSE,TRUE))</f>
        <v>1</v>
      </c>
      <c r="AP403" s="5" t="b">
        <f>OR(ISBLANK(Spreadsheet!K403),LEN(Spreadsheet!K403)&lt;=100)</f>
        <v>1</v>
      </c>
      <c r="AQ403" s="5" t="b">
        <f t="array" ref="AQ403">IF(OR(AND(ISBLANK(Spreadsheet!L403),ISBLANK(Spreadsheet!C403)),AND(NOT(ISBLANK(Spreadsheet!C403)),NOT(ISBLANK(Spreadsheet!D403)))),TRUE,ISNUMBER(MATCH(TRUE,EXACT(Spreadsheet!L403,MaritalStatus),0)))</f>
        <v>1</v>
      </c>
      <c r="AR403" s="5" t="b">
        <f ca="1">IF(ISERROR(DATEVALUE(TEXT(Spreadsheet!M403,"mm/dd/yyyy")) &gt; TODAY()),IF(ISBLANK(Spreadsheet!M403),TRUE,FALSE),IF(DATEVALUE(TEXT(Spreadsheet!M403,"mm/dd/yyyy")) &gt; TODAY(),FALSE,TRUE))</f>
        <v>1</v>
      </c>
      <c r="AS403" s="5" t="b">
        <f>OR(ISBLANK(Spreadsheet!N403),LEN(Spreadsheet!N403)&lt;=100)</f>
        <v>1</v>
      </c>
      <c r="AT403" s="5" t="b">
        <f>OR(ISBLANK(Spreadsheet!O403),UPPER(Spreadsheet!O403)="YES")</f>
        <v>1</v>
      </c>
      <c r="AU403" s="5" t="b">
        <f>OR(ISBLANK(Spreadsheet!P403),UPPER(Spreadsheet!P403)="YES")</f>
        <v>1</v>
      </c>
      <c r="AV403" s="5" t="b">
        <f t="array" ref="AV403">IF(ISBLANK(Spreadsheet!Q403),TRUE,ISNUMBER(MATCH(TRUE,EXACT(Spreadsheet!Q403,OnGroupsPriorIns),0)))</f>
        <v>1</v>
      </c>
      <c r="AW403" s="5" t="b">
        <f>OR(ISBLANK(Spreadsheet!R403),UPPER(Spreadsheet!R403)="YES")</f>
        <v>1</v>
      </c>
      <c r="AX403" s="5" t="b">
        <f>OR(ISBLANK(Spreadsheet!S403),UPPER(Spreadsheet!S403)="YES")</f>
        <v>1</v>
      </c>
      <c r="AY403" s="5" t="b">
        <f>OR(AND(ISBLANK(Spreadsheet!C403),LEN(Spreadsheet!T403)=0),AND(NOT(ISBLANK(Spreadsheet!C403)),LEN(Spreadsheet!T403)&gt;0,LEN(Spreadsheet!T403)&lt;=50))</f>
        <v>1</v>
      </c>
      <c r="AZ403" s="5" t="b">
        <f>OR(LEN(Spreadsheet!U403)=0,AND(LEN(Spreadsheet!U403)&gt;0,LEN(Spreadsheet!U403)&lt;=50))</f>
        <v>1</v>
      </c>
      <c r="BA403" s="5" t="b">
        <f>OR(AND(ISBLANK(Spreadsheet!C403),LEN(Spreadsheet!V403)=0),AND(NOT(ISBLANK(Spreadsheet!C403)),LEN(Spreadsheet!V403)&gt;0,LEN(Spreadsheet!V403)&lt;=50))</f>
        <v>1</v>
      </c>
      <c r="BB403" s="5" t="b">
        <f t="array" ref="BB403">IF(AND(ISBLANK(Spreadsheet!C403),LEN(Spreadsheet!W403)=0),TRUE,ISNUMBER(MATCH(TRUE,EXACT(Spreadsheet!W403,States),0)))</f>
        <v>1</v>
      </c>
      <c r="BC403" s="5" t="b">
        <f>OR(AND(ISBLANK(Spreadsheet!C403),LEN(Spreadsheet!X403)=0),AND(NOT(ISBLANK(Spreadsheet!C403)),LEN(Spreadsheet!X403)&gt;0,LEN(Spreadsheet!X403)=5,ISNUMBER(VALUE(Spreadsheet!X403))))</f>
        <v>1</v>
      </c>
      <c r="BD403" s="5" t="b">
        <f>OR(ISBLANK(Spreadsheet!Z403),LEN(Spreadsheet!Z403)&lt;=50)</f>
        <v>1</v>
      </c>
      <c r="BE403" s="5" t="b">
        <f>ISBLANK(Spreadsheet!AA403)</f>
        <v>1</v>
      </c>
      <c r="BF403" s="5" t="b">
        <f>ISBLANK(Spreadsheet!AB403)</f>
        <v>1</v>
      </c>
      <c r="BG403" s="5" t="b">
        <f>IF(ISERROR(DATEVALUE(TEXT(Spreadsheet!AC403,"mm/dd/yyyy")) &gt; DATEVALUE(TEXT(Spreadsheet!J403,"mm/dd/yyyy"))),IF(OR(AND(ISBLANK(Spreadsheet!AC403),ISBLANK(Spreadsheet!C403)),AND(NOT(ISBLANK(Spreadsheet!C403)),ISBLANK(Spreadsheet!AC403),NOT(ISBLANK(Spreadsheet!D403)))),TRUE,FALSE),IF(DATEVALUE(TEXT(Spreadsheet!AC403,"mm/dd/yyyy")) &gt; DATEVALUE(TEXT(Spreadsheet!J403,"mm/dd/yyyy")),TRUE,FALSE))</f>
        <v>1</v>
      </c>
      <c r="BH403" s="5" t="b">
        <f>OR(AND(ISBLANK(Spreadsheet!C403),ISBLANK(Spreadsheet!AE403)),AND(NOT(ISBLANK(Spreadsheet!C403)),NOT(ISBLANK(Spreadsheet!D403)),ISBLANK(Spreadsheet!AE403)),AND(NOT(ISBLANK(Spreadsheet!C403)),ISBLANK(Spreadsheet!D403),NOT(ISBLANK(Spreadsheet!AE403)),LEN(Spreadsheet!AE403)&lt;=100))</f>
        <v>1</v>
      </c>
      <c r="BI403" s="5" t="b">
        <f t="array" ref="BI403">IF(ISBLANK(Spreadsheet!AF403),TRUE,ISNUMBER(MATCH(TRUE,EXACT(Spreadsheet!AF403,CobraShortReasons),0)))</f>
        <v>1</v>
      </c>
      <c r="BJ403" s="5" t="b">
        <f ca="1">IF(ISERROR(DATEVALUE(TEXT(Spreadsheet!AG403,"mm/dd/yyyy")) &gt; TODAY()),IF(ISBLANK(Spreadsheet!AG403),TRUE,FALSE),IF(DATEVALUE(TEXT(Spreadsheet!AG403,"mm/dd/yyyy")) &gt; TODAY(),FALSE,TRUE))</f>
        <v>1</v>
      </c>
      <c r="BK403" s="5" t="b">
        <f>OR(ISBLANK(Spreadsheet!AH403),LEN(Spreadsheet!AH403)&lt;=25)</f>
        <v>1</v>
      </c>
      <c r="BL403" s="5" t="b">
        <f t="array" aca="1" ref="BL403" ca="1">IF(ISBLANK(Spreadsheet!AI403),TRUE,ISNUMBER(MATCH(TRUE,EXACT(Spreadsheet!AI403,INDIRECT(Spreadsheet!$D$2)),0)))</f>
        <v>1</v>
      </c>
      <c r="BM403" s="5" t="b">
        <f t="array" aca="1" ref="BM403" ca="1">IF(ISBLANK(Spreadsheet!AJ403),TRUE,ISNUMBER(MATCH(TRUE,EXACT(Spreadsheet!AJ403,INDIRECT(Spreadsheet!BJ403)),0)))</f>
        <v>1</v>
      </c>
      <c r="BN403" s="5" t="b">
        <f t="array" ref="BN403">IF(ISBLANK(Spreadsheet!AK403),TRUE,ISNUMBER(MATCH(TRUE,EXACT(Spreadsheet!AK403,DentalPlans),0)))</f>
        <v>1</v>
      </c>
      <c r="BO403" s="5" t="b">
        <f t="array" aca="1" ref="BO403" ca="1">IF(ISBLANK(Spreadsheet!AL403),TRUE,ISNUMBER(MATCH(TRUE,EXACT(Spreadsheet!AL403,INDIRECT(Spreadsheet!BK403)),0)))</f>
        <v>1</v>
      </c>
      <c r="BP403" s="5" t="b">
        <f t="array" ref="BP403">IF(ISBLANK(Spreadsheet!AM403),TRUE,ISNUMBER(MATCH(TRUE,EXACT(Spreadsheet!AM403,VisionPlans),0)))</f>
        <v>1</v>
      </c>
      <c r="BQ403" s="5" t="b">
        <f t="array" aca="1" ref="BQ403" ca="1">IF(ISBLANK(Spreadsheet!AN403),TRUE,ISNUMBER(MATCH(TRUE,EXACT(Spreadsheet!AN403,INDIRECT(Spreadsheet!BL403)),0)))</f>
        <v>1</v>
      </c>
      <c r="BR403" s="5" t="b">
        <f t="array" ref="BR403">IF(ISBLANK(Spreadsheet!AO403),TRUE,ISNUMBER(MATCH(TRUE,EXACT(Spreadsheet!AO403,LifeBenefitClasses),0)))</f>
        <v>1</v>
      </c>
      <c r="BS403" s="5" t="b">
        <f>IF(OR(ISBLANK(Spreadsheet!AO403), Spreadsheet!AO403="Waive"),IF(ISBLANK(Spreadsheet!AP403),TRUE,FALSE),IF(OR(AND(NOT(ISBLANK(Spreadsheet!AO403)),ISBLANK(Spreadsheet!AP403)),NOT(ISNUMBER(VALUE(Spreadsheet!AP403)))),FALSE,IF(OR(AND(Spreadsheet!AP403&lt;6,MOD(Spreadsheet!AP403*10,5)=0), MOD(Spreadsheet!AP403,5000)=0),TRUE,FALSE)))</f>
        <v>1</v>
      </c>
      <c r="BT403" s="5" t="b">
        <f t="array" ref="BT403">IF(ISBLANK(Spreadsheet!AQ403),TRUE,ISNUMBER(MATCH(TRUE,EXACT(Spreadsheet!AQ403,EnrollWaive),0)))</f>
        <v>1</v>
      </c>
      <c r="BU403" s="5" t="b">
        <f t="array" ref="BU403">IF(ISBLANK(Spreadsheet!AR403),TRUE,ISNUMBER(MATCH(TRUE,EXACT(Spreadsheet!AR403,LifeBenefitClasses),0)))</f>
        <v>1</v>
      </c>
      <c r="BV403" s="5" t="b">
        <f>IF(OR(ISBLANK(Spreadsheet!AR403), Spreadsheet!AR403="Waive"),IF(ISBLANK(Spreadsheet!AS403),TRUE,FALSE),IF(OR(AND(NOT(ISBLANK(Spreadsheet!AR403)),ISBLANK(Spreadsheet!AS403)),NOT(ISNUMBER(VALUE(Spreadsheet!AS403)))),FALSE,IF(OR(AND(Spreadsheet!AS403&lt;6,MOD(Spreadsheet!AS403*10,5)=0), MOD(Spreadsheet!AS403,10000)=0),TRUE,FALSE)))</f>
        <v>1</v>
      </c>
      <c r="BW403" s="5" t="b">
        <f t="array" ref="BW403">IF(ISBLANK(Spreadsheet!AT403),TRUE,ISNUMBER(MATCH(TRUE,EXACT(Spreadsheet!AT403,LifeBenefitClasses),0)))</f>
        <v>1</v>
      </c>
      <c r="BX403" s="5" t="b">
        <f>IF(OR(ISBLANK(Spreadsheet!AT403), Spreadsheet!AT403="Waive"),IF(ISBLANK(Spreadsheet!AU403),TRUE,FALSE),IF(OR(AND(NOT(ISBLANK(Spreadsheet!AT403)),ISBLANK(Spreadsheet!AU403)),NOT(ISNUMBER(VALUE(Spreadsheet!AU403)))),FALSE,IF(AND(NOT(OR(ISBLANK(Spreadsheet!AT403),Spreadsheet!AT403="Waive")),NOT(OR(ISBLANK(Spreadsheet!AR403),Spreadsheet!AR403="Waive")),MOD(Spreadsheet!AU403,5000)=0, Spreadsheet!AU403&lt;=(Spreadsheet!AS403*0.5)),TRUE,FALSE)))</f>
        <v>1</v>
      </c>
      <c r="BY403" s="5" t="b">
        <f t="array" ref="BY403">IF(ISBLANK(Spreadsheet!AV403),TRUE,ISNUMBER(MATCH(TRUE,EXACT(Spreadsheet!AV403,EnrollWaive),0)))</f>
        <v>1</v>
      </c>
      <c r="BZ403" s="5" t="b">
        <f t="array" ref="BZ403">IF(ISBLANK(Spreadsheet!AW403),TRUE,ISNUMBER(MATCH(TRUE,EXACT(Spreadsheet!AW403,LifeBenefitClasses),0)))</f>
        <v>1</v>
      </c>
      <c r="CA403" s="5" t="b">
        <f t="array" ref="CA403">IF(ISBLANK(Spreadsheet!AX403),TRUE,ISNUMBER(MATCH(TRUE,EXACT(Spreadsheet!AX403,LifeBenefitClasses),0)))</f>
        <v>1</v>
      </c>
      <c r="CB403" s="5" t="b">
        <f t="array" ref="CB403">IF(ISBLANK(Spreadsheet!AY403),TRUE,ISNUMBER(MATCH(TRUE,EXACT(Spreadsheet!AY403,LifeBenefitClasses),0)))</f>
        <v>1</v>
      </c>
      <c r="CC403" s="5" t="b">
        <f t="array" ref="CC403">IF(ISBLANK(Spreadsheet!AZ403),TRUE,ISNUMBER(MATCH(TRUE,EXACT(Spreadsheet!AZ403,LifeBenefitClasses),0)))</f>
        <v>1</v>
      </c>
      <c r="CD403" s="5" t="b">
        <f t="array" ref="CD403">IF(ISBLANK(Spreadsheet!BA403),TRUE,ISNUMBER(MATCH(TRUE,EXACT(Spreadsheet!BA403,LifeBenefitClasses),0)))</f>
        <v>1</v>
      </c>
      <c r="CE403" s="5" t="b">
        <f>IF(OR(ISBLANK(Spreadsheet!BA403), Spreadsheet!BA403="Waive"),IF(ISBLANK(Spreadsheet!BB403),TRUE,FALSE),IF(OR(AND(NOT(ISBLANK(Spreadsheet!BA403)),ISBLANK(Spreadsheet!BB403)),NOT(ISNUMBER(VALUE(Spreadsheet!BB403))),ISBLANK(Spreadsheet!BC403),NOT(ISNUMBER(VALUE(Spreadsheet!BC403)))),FALSE,IF(AND(Spreadsheet!BB403&gt;=50000,Spreadsheet!BB403&lt;=250000,MOD(Spreadsheet!BB403,10000)=0,Spreadsheet!BB403&lt;=(10*Spreadsheet!BC403)),TRUE,FALSE)))</f>
        <v>1</v>
      </c>
      <c r="CF403" s="5" t="b">
        <f>IF(NOT(ISBLANK(Spreadsheet!BC403)),AND(ISNUMBER(VALUE(Spreadsheet!BC403)),Spreadsheet!BC403&gt;0),AND(OR(ISBLANK(Spreadsheet!AO403),Spreadsheet!AO403="Waive",AND(NOT(OR(ISBLANK(Spreadsheet!AO403),Spreadsheet!AO403="Waive")),Spreadsheet!AP403&gt;=6)),OR(ISBLANK(Spreadsheet!AR403),AND(NOT(OR(ISBLANK(Spreadsheet!AR403),Spreadsheet!AR403="Waive")),Spreadsheet!AS403&gt;=6)),OR(ISBLANK(Spreadsheet!AW403)),OR(ISBLANK(Spreadsheet!AX403)),OR(ISBLANK(Spreadsheet!AY403)),OR(ISBLANK(Spreadsheet!AZ403)),OR(ISBLANK(Spreadsheet!BA403),Spreadsheet!BA403="Waive")))</f>
        <v>1</v>
      </c>
      <c r="CG403" s="5" t="b">
        <f t="shared" ca="1" si="31"/>
        <v>1</v>
      </c>
    </row>
    <row r="404" spans="8:85" x14ac:dyDescent="0.3">
      <c r="H404" s="5">
        <f t="shared" ca="1" si="32"/>
        <v>2</v>
      </c>
      <c r="I404" s="5" t="str">
        <f t="shared" ca="1" si="30"/>
        <v/>
      </c>
      <c r="J404" s="5" t="str">
        <f>IF(AND(NOT(ISBLANK(Spreadsheet!C404)),ISBLANK(Spreadsheet!D404)),Spreadsheet!F404&amp;" "&amp;Spreadsheet!H404,"")</f>
        <v/>
      </c>
      <c r="K404" s="5">
        <f>IF(AND(NOT(ISBLANK(Spreadsheet!C404)),ISBLANK(Spreadsheet!D404)),COUNTIFS(Spreadsheet!E405:E$786,"=Child",Spreadsheet!C405:C$786, "="&amp;Spreadsheet!C404) + COUNTIFS(Spreadsheet!E405:E$786,"=Step-child",Spreadsheet!C405:C$786, "="&amp;Spreadsheet!C404),0)</f>
        <v>0</v>
      </c>
      <c r="L404" s="5">
        <f>IF(NOT(ISBLANK(J404)),COUNTIFS(Spreadsheet!E405:E$786,"=Wife",Spreadsheet!C405:C$786, "="&amp;Spreadsheet!C404) + COUNTIFS(Spreadsheet!E405:E$786,"=Husband",Spreadsheet!C405:C$786, "="&amp;Spreadsheet!C404),0)</f>
        <v>0</v>
      </c>
      <c r="M404" s="5">
        <f>IF(NOT(ISBLANK(Spreadsheet!AJ404)),VLOOKUP(Spreadsheet!AJ404,'Drop Downs'!$P$2:$R$16,3,FALSE),0)</f>
        <v>0</v>
      </c>
      <c r="N404" s="5">
        <f>IF(NOT(ISBLANK(Spreadsheet!AJ404)), VLOOKUP(Spreadsheet!AJ404,'Drop Downs'!$P$2:$R$16,2,FALSE),0)</f>
        <v>0</v>
      </c>
      <c r="O404" s="5">
        <f>IF(NOT(ISBLANK(Spreadsheet!AL404)),VLOOKUP(Spreadsheet!AL404,'Drop Downs'!$P$2:$R$16,3,FALSE), 0)</f>
        <v>0</v>
      </c>
      <c r="P404" s="5">
        <f>IF(NOT(ISBLANK(Spreadsheet!AL404)),VLOOKUP(Spreadsheet!AL404,'Drop Downs'!$P$2:$R$16,2,FALSE),0)</f>
        <v>0</v>
      </c>
      <c r="Q404" s="5">
        <f>IF(NOT(ISBLANK(Spreadsheet!AN404)),VLOOKUP(Spreadsheet!AN404,'Drop Downs'!$P$2:$R$16,3,FALSE),0)</f>
        <v>0</v>
      </c>
      <c r="R404" s="5">
        <f>IF(NOT(ISBLANK(Spreadsheet!AN404)),VLOOKUP(Spreadsheet!AN404,'Drop Downs'!$P$2:$R$16,2,FALSE),0)</f>
        <v>0</v>
      </c>
      <c r="S404" s="5" t="str">
        <f>IF(OR(M404&gt;K404,N404&gt;L404,O404&gt;K404, Q404&gt;K404,N404&gt;L404, P404&gt;L404, R404&gt;L404),"Member currently has a coverage election over what he/she needs.  Please add more dependents or adjust the coverage election.","")&amp;(IF(AND(NOT(ISBLANK(Spreadsheet!C404)),NOT(ISBLANK(Spreadsheet!D404)),ISBLANK(Spreadsheet!E404)),"Dependent lacks a relationship to member.Please select one from the drop-down.",""))</f>
        <v/>
      </c>
      <c r="T404" s="5" t="b">
        <f t="shared" si="33"/>
        <v>1</v>
      </c>
      <c r="U404" s="5" t="b">
        <f>OR(ISBLANK(Spreadsheet!C404),IF(NOT(ISBLANK(Spreadsheet!D404)),NOT(ISBLANK(Spreadsheet!E404)),TRUE))</f>
        <v>1</v>
      </c>
      <c r="V404" s="5" t="b">
        <f>OR(ISBLANK(Spreadsheet!C404), NOT(ISBLANK(Spreadsheet!I404)))</f>
        <v>1</v>
      </c>
      <c r="W404" s="5" t="b">
        <f>OR(ISBLANK(Spreadsheet!D404),NOT(ISBLANK(Spreadsheet!C404)))</f>
        <v>1</v>
      </c>
      <c r="X404" s="155" t="str">
        <f>REPT("0",MIN(FIND({1,2,3,4,5,6,7,8,9},Spreadsheet!C404&amp;"123456789"))-1)&amp;IF(ISBLANK(Spreadsheet!C404),"",SUMPRODUCT(MID(0&amp;Spreadsheet!C404,LARGE(INDEX(ISNUMBER(--MID(Spreadsheet!C404,ROW($1:$225),1))*
 ROW($1:$225),0),ROW($1:$225))+1,1)*10^ROW($1:$225)/10))</f>
        <v/>
      </c>
      <c r="Y404" s="5" t="b">
        <f>IF(NOT(ISBLANK(Spreadsheet!C404)),IF(AND(ISNUMBER(VALUE(Spreadsheet!C404)), LEN(Spreadsheet!C404)=9),TRUE,FALSE),TRUE)</f>
        <v>1</v>
      </c>
      <c r="Z404" s="155" t="str">
        <f>REPT("0",MIN(FIND({1,2,3,4,5,6,7,8,9},Spreadsheet!D404&amp;"123456789"))-1)&amp;IF(ISBLANK(Spreadsheet!D404),"",SUMPRODUCT(MID(0&amp;Spreadsheet!D404,LARGE(INDEX(ISNUMBER(--MID(Spreadsheet!D404,ROW($1:$225),1))*
 ROW($1:$225),0),ROW($1:$225))+1,1)*10^ROW($1:$225)/10))</f>
        <v/>
      </c>
      <c r="AA404" s="5" t="b">
        <f>IF(AND(NOT(ISBLANK(Spreadsheet!D404)),NOT(ISBLANK(Spreadsheet!C404))),IF(AND(ISNUMBER(VALUE(Spreadsheet!D404)), LEN(Spreadsheet!D404)=9),TRUE,FALSE),IF(AND(NOT(ISBLANK(Spreadsheet!D404)),ISBLANK(Spreadsheet!C404)),FALSE,TRUE))</f>
        <v>1</v>
      </c>
      <c r="AB404" s="5" t="b">
        <f>OR(ISBLANK(Spreadsheet!Y404),IF(NOT(ISBLANK(Spreadsheet!Y404)),LEN(Spreadsheet!Y404)=10,ISNUMBER(VALUE(Spreadsheet!Y404))))</f>
        <v>1</v>
      </c>
      <c r="AC404" s="5" t="b">
        <f>OR(ISBLANK(Spreadsheet!AI404), AND(NOT(ISBLANK(Spreadsheet!AJ404)), NOT(ISNUMBER(SEARCH("Waive",Spreadsheet!AJ404)))))</f>
        <v>1</v>
      </c>
      <c r="AD404" s="5" t="b">
        <f>OR(ISBLANK(Spreadsheet!AK404), AND(NOT(ISBLANK(Spreadsheet!AL404)), NOT(ISNUMBER(SEARCH("Waive",Spreadsheet!AL404)))))</f>
        <v>1</v>
      </c>
      <c r="AE404" s="5" t="b">
        <f>OR(ISBLANK(Spreadsheet!AM404), AND(NOT(ISBLANK(Spreadsheet!AN404)), NOT(ISNUMBER(SEARCH("Waive", Spreadsheet!AN404)))))</f>
        <v>1</v>
      </c>
      <c r="AF404" s="5" t="b">
        <f>OR(ISBLANK(Spreadsheet!C404), NOT(ISBLANK(Spreadsheet!D404)),NOT(ISBLANK(Spreadsheet!L404)))</f>
        <v>1</v>
      </c>
      <c r="AG404" s="5" t="b">
        <f>IF(AND(NOT(ISBLANK(Spreadsheet!C404)), NOT(ISBLANK(Spreadsheet!D404)),Spreadsheet!C404&lt;&gt;Spreadsheet!D404),IF(ISERROR(VLOOKUP(Spreadsheet!C404, Spreadsheet!$C$6:'Spreadsheet'!$C403,1,FALSE)), FALSE, TRUE),TRUE)</f>
        <v>1</v>
      </c>
      <c r="AH404" s="5" t="b">
        <f>Spreadsheet!$B$2=Spreadsheet!AD404</f>
        <v>1</v>
      </c>
      <c r="AI404" s="5" t="b">
        <f>IF(ISBLANK(Spreadsheet!G404),TRUE,IF(OR(LEN(Spreadsheet!G404)&gt;1,ISNUMBER(VALUE(Spreadsheet!G404))),FALSE,TRUE))</f>
        <v>1</v>
      </c>
      <c r="AJ404" s="5" t="b">
        <f>OR(ISBLANK(Spreadsheet!C404), NOT(ISBLANK(Spreadsheet!B404)), NOT(ISBLANK(Spreadsheet!D404)))</f>
        <v>1</v>
      </c>
      <c r="AK404" s="5" t="b">
        <f t="array" ref="AK404">IF(OR(AND(ISBLANK(Spreadsheet!E404),ISBLANK(Spreadsheet!D404),NOT(ISBLANK(Spreadsheet!C404))),AND(ISBLANK(Spreadsheet!E404),ISBLANK(Spreadsheet!D404),ISBLANK(Spreadsheet!C404))),TRUE,ISNUMBER(MATCH(TRUE,EXACT(Spreadsheet!E404,Relationships),0)))</f>
        <v>1</v>
      </c>
      <c r="AL404" s="5" t="b">
        <f>IF(NOT(ISBLANK(Spreadsheet!C404)),IF(OR(ISBLANK(Spreadsheet!F404),LEN(Spreadsheet!F404)&gt;40),FALSE,TRUE),TRUE)</f>
        <v>1</v>
      </c>
      <c r="AM404" s="5" t="b">
        <f>IF(NOT(ISBLANK(Spreadsheet!C404)),IF(OR(ISBLANK(Spreadsheet!H404),LEN(Spreadsheet!H404)&gt;40),FALSE,TRUE),TRUE)</f>
        <v>1</v>
      </c>
      <c r="AN404" s="5" t="b">
        <f t="array" ref="AN404">IF(ISBLANK(Spreadsheet!I404),TRUE,ISNUMBER(MATCH(TRUE,EXACT(Spreadsheet!I404,GenderValues),0)))</f>
        <v>1</v>
      </c>
      <c r="AO404" s="5" t="b">
        <f ca="1">IF(ISERROR(DATEVALUE(TEXT(Spreadsheet!J404,"mm/dd/yyyy")) &gt; TODAY()),IF(AND(ISBLANK(Spreadsheet!J404),ISBLANK(Spreadsheet!C404)),TRUE,FALSE),IF(DATEVALUE(TEXT(Spreadsheet!J404,"mm/dd/yyyy")) &gt; TODAY(),FALSE,TRUE))</f>
        <v>1</v>
      </c>
      <c r="AP404" s="5" t="b">
        <f>OR(ISBLANK(Spreadsheet!K404),LEN(Spreadsheet!K404)&lt;=100)</f>
        <v>1</v>
      </c>
      <c r="AQ404" s="5" t="b">
        <f t="array" ref="AQ404">IF(OR(AND(ISBLANK(Spreadsheet!L404),ISBLANK(Spreadsheet!C404)),AND(NOT(ISBLANK(Spreadsheet!C404)),NOT(ISBLANK(Spreadsheet!D404)))),TRUE,ISNUMBER(MATCH(TRUE,EXACT(Spreadsheet!L404,MaritalStatus),0)))</f>
        <v>1</v>
      </c>
      <c r="AR404" s="5" t="b">
        <f ca="1">IF(ISERROR(DATEVALUE(TEXT(Spreadsheet!M404,"mm/dd/yyyy")) &gt; TODAY()),IF(ISBLANK(Spreadsheet!M404),TRUE,FALSE),IF(DATEVALUE(TEXT(Spreadsheet!M404,"mm/dd/yyyy")) &gt; TODAY(),FALSE,TRUE))</f>
        <v>1</v>
      </c>
      <c r="AS404" s="5" t="b">
        <f>OR(ISBLANK(Spreadsheet!N404),LEN(Spreadsheet!N404)&lt;=100)</f>
        <v>1</v>
      </c>
      <c r="AT404" s="5" t="b">
        <f>OR(ISBLANK(Spreadsheet!O404),UPPER(Spreadsheet!O404)="YES")</f>
        <v>1</v>
      </c>
      <c r="AU404" s="5" t="b">
        <f>OR(ISBLANK(Spreadsheet!P404),UPPER(Spreadsheet!P404)="YES")</f>
        <v>1</v>
      </c>
      <c r="AV404" s="5" t="b">
        <f t="array" ref="AV404">IF(ISBLANK(Spreadsheet!Q404),TRUE,ISNUMBER(MATCH(TRUE,EXACT(Spreadsheet!Q404,OnGroupsPriorIns),0)))</f>
        <v>1</v>
      </c>
      <c r="AW404" s="5" t="b">
        <f>OR(ISBLANK(Spreadsheet!R404),UPPER(Spreadsheet!R404)="YES")</f>
        <v>1</v>
      </c>
      <c r="AX404" s="5" t="b">
        <f>OR(ISBLANK(Spreadsheet!S404),UPPER(Spreadsheet!S404)="YES")</f>
        <v>1</v>
      </c>
      <c r="AY404" s="5" t="b">
        <f>OR(AND(ISBLANK(Spreadsheet!C404),LEN(Spreadsheet!T404)=0),AND(NOT(ISBLANK(Spreadsheet!C404)),LEN(Spreadsheet!T404)&gt;0,LEN(Spreadsheet!T404)&lt;=50))</f>
        <v>1</v>
      </c>
      <c r="AZ404" s="5" t="b">
        <f>OR(LEN(Spreadsheet!U404)=0,AND(LEN(Spreadsheet!U404)&gt;0,LEN(Spreadsheet!U404)&lt;=50))</f>
        <v>1</v>
      </c>
      <c r="BA404" s="5" t="b">
        <f>OR(AND(ISBLANK(Spreadsheet!C404),LEN(Spreadsheet!V404)=0),AND(NOT(ISBLANK(Spreadsheet!C404)),LEN(Spreadsheet!V404)&gt;0,LEN(Spreadsheet!V404)&lt;=50))</f>
        <v>1</v>
      </c>
      <c r="BB404" s="5" t="b">
        <f t="array" ref="BB404">IF(AND(ISBLANK(Spreadsheet!C404),LEN(Spreadsheet!W404)=0),TRUE,ISNUMBER(MATCH(TRUE,EXACT(Spreadsheet!W404,States),0)))</f>
        <v>1</v>
      </c>
      <c r="BC404" s="5" t="b">
        <f>OR(AND(ISBLANK(Spreadsheet!C404),LEN(Spreadsheet!X404)=0),AND(NOT(ISBLANK(Spreadsheet!C404)),LEN(Spreadsheet!X404)&gt;0,LEN(Spreadsheet!X404)=5,ISNUMBER(VALUE(Spreadsheet!X404))))</f>
        <v>1</v>
      </c>
      <c r="BD404" s="5" t="b">
        <f>OR(ISBLANK(Spreadsheet!Z404),LEN(Spreadsheet!Z404)&lt;=50)</f>
        <v>1</v>
      </c>
      <c r="BE404" s="5" t="b">
        <f>ISBLANK(Spreadsheet!AA404)</f>
        <v>1</v>
      </c>
      <c r="BF404" s="5" t="b">
        <f>ISBLANK(Spreadsheet!AB404)</f>
        <v>1</v>
      </c>
      <c r="BG404" s="5" t="b">
        <f>IF(ISERROR(DATEVALUE(TEXT(Spreadsheet!AC404,"mm/dd/yyyy")) &gt; DATEVALUE(TEXT(Spreadsheet!J404,"mm/dd/yyyy"))),IF(OR(AND(ISBLANK(Spreadsheet!AC404),ISBLANK(Spreadsheet!C404)),AND(NOT(ISBLANK(Spreadsheet!C404)),ISBLANK(Spreadsheet!AC404),NOT(ISBLANK(Spreadsheet!D404)))),TRUE,FALSE),IF(DATEVALUE(TEXT(Spreadsheet!AC404,"mm/dd/yyyy")) &gt; DATEVALUE(TEXT(Spreadsheet!J404,"mm/dd/yyyy")),TRUE,FALSE))</f>
        <v>1</v>
      </c>
      <c r="BH404" s="5" t="b">
        <f>OR(AND(ISBLANK(Spreadsheet!C404),ISBLANK(Spreadsheet!AE404)),AND(NOT(ISBLANK(Spreadsheet!C404)),NOT(ISBLANK(Spreadsheet!D404)),ISBLANK(Spreadsheet!AE404)),AND(NOT(ISBLANK(Spreadsheet!C404)),ISBLANK(Spreadsheet!D404),NOT(ISBLANK(Spreadsheet!AE404)),LEN(Spreadsheet!AE404)&lt;=100))</f>
        <v>1</v>
      </c>
      <c r="BI404" s="5" t="b">
        <f t="array" ref="BI404">IF(ISBLANK(Spreadsheet!AF404),TRUE,ISNUMBER(MATCH(TRUE,EXACT(Spreadsheet!AF404,CobraShortReasons),0)))</f>
        <v>1</v>
      </c>
      <c r="BJ404" s="5" t="b">
        <f ca="1">IF(ISERROR(DATEVALUE(TEXT(Spreadsheet!AG404,"mm/dd/yyyy")) &gt; TODAY()),IF(ISBLANK(Spreadsheet!AG404),TRUE,FALSE),IF(DATEVALUE(TEXT(Spreadsheet!AG404,"mm/dd/yyyy")) &gt; TODAY(),FALSE,TRUE))</f>
        <v>1</v>
      </c>
      <c r="BK404" s="5" t="b">
        <f>OR(ISBLANK(Spreadsheet!AH404),LEN(Spreadsheet!AH404)&lt;=25)</f>
        <v>1</v>
      </c>
      <c r="BL404" s="5" t="b">
        <f t="array" aca="1" ref="BL404" ca="1">IF(ISBLANK(Spreadsheet!AI404),TRUE,ISNUMBER(MATCH(TRUE,EXACT(Spreadsheet!AI404,INDIRECT(Spreadsheet!$D$2)),0)))</f>
        <v>1</v>
      </c>
      <c r="BM404" s="5" t="b">
        <f t="array" aca="1" ref="BM404" ca="1">IF(ISBLANK(Spreadsheet!AJ404),TRUE,ISNUMBER(MATCH(TRUE,EXACT(Spreadsheet!AJ404,INDIRECT(Spreadsheet!BJ404)),0)))</f>
        <v>1</v>
      </c>
      <c r="BN404" s="5" t="b">
        <f t="array" ref="BN404">IF(ISBLANK(Spreadsheet!AK404),TRUE,ISNUMBER(MATCH(TRUE,EXACT(Spreadsheet!AK404,DentalPlans),0)))</f>
        <v>1</v>
      </c>
      <c r="BO404" s="5" t="b">
        <f t="array" aca="1" ref="BO404" ca="1">IF(ISBLANK(Spreadsheet!AL404),TRUE,ISNUMBER(MATCH(TRUE,EXACT(Spreadsheet!AL404,INDIRECT(Spreadsheet!BK404)),0)))</f>
        <v>1</v>
      </c>
      <c r="BP404" s="5" t="b">
        <f t="array" ref="BP404">IF(ISBLANK(Spreadsheet!AM404),TRUE,ISNUMBER(MATCH(TRUE,EXACT(Spreadsheet!AM404,VisionPlans),0)))</f>
        <v>1</v>
      </c>
      <c r="BQ404" s="5" t="b">
        <f t="array" aca="1" ref="BQ404" ca="1">IF(ISBLANK(Spreadsheet!AN404),TRUE,ISNUMBER(MATCH(TRUE,EXACT(Spreadsheet!AN404,INDIRECT(Spreadsheet!BL404)),0)))</f>
        <v>1</v>
      </c>
      <c r="BR404" s="5" t="b">
        <f t="array" ref="BR404">IF(ISBLANK(Spreadsheet!AO404),TRUE,ISNUMBER(MATCH(TRUE,EXACT(Spreadsheet!AO404,LifeBenefitClasses),0)))</f>
        <v>1</v>
      </c>
      <c r="BS404" s="5" t="b">
        <f>IF(OR(ISBLANK(Spreadsheet!AO404), Spreadsheet!AO404="Waive"),IF(ISBLANK(Spreadsheet!AP404),TRUE,FALSE),IF(OR(AND(NOT(ISBLANK(Spreadsheet!AO404)),ISBLANK(Spreadsheet!AP404)),NOT(ISNUMBER(VALUE(Spreadsheet!AP404)))),FALSE,IF(OR(AND(Spreadsheet!AP404&lt;6,MOD(Spreadsheet!AP404*10,5)=0), MOD(Spreadsheet!AP404,5000)=0),TRUE,FALSE)))</f>
        <v>1</v>
      </c>
      <c r="BT404" s="5" t="b">
        <f t="array" ref="BT404">IF(ISBLANK(Spreadsheet!AQ404),TRUE,ISNUMBER(MATCH(TRUE,EXACT(Spreadsheet!AQ404,EnrollWaive),0)))</f>
        <v>1</v>
      </c>
      <c r="BU404" s="5" t="b">
        <f t="array" ref="BU404">IF(ISBLANK(Spreadsheet!AR404),TRUE,ISNUMBER(MATCH(TRUE,EXACT(Spreadsheet!AR404,LifeBenefitClasses),0)))</f>
        <v>1</v>
      </c>
      <c r="BV404" s="5" t="b">
        <f>IF(OR(ISBLANK(Spreadsheet!AR404), Spreadsheet!AR404="Waive"),IF(ISBLANK(Spreadsheet!AS404),TRUE,FALSE),IF(OR(AND(NOT(ISBLANK(Spreadsheet!AR404)),ISBLANK(Spreadsheet!AS404)),NOT(ISNUMBER(VALUE(Spreadsheet!AS404)))),FALSE,IF(OR(AND(Spreadsheet!AS404&lt;6,MOD(Spreadsheet!AS404*10,5)=0), MOD(Spreadsheet!AS404,10000)=0),TRUE,FALSE)))</f>
        <v>1</v>
      </c>
      <c r="BW404" s="5" t="b">
        <f t="array" ref="BW404">IF(ISBLANK(Spreadsheet!AT404),TRUE,ISNUMBER(MATCH(TRUE,EXACT(Spreadsheet!AT404,LifeBenefitClasses),0)))</f>
        <v>1</v>
      </c>
      <c r="BX404" s="5" t="b">
        <f>IF(OR(ISBLANK(Spreadsheet!AT404), Spreadsheet!AT404="Waive"),IF(ISBLANK(Spreadsheet!AU404),TRUE,FALSE),IF(OR(AND(NOT(ISBLANK(Spreadsheet!AT404)),ISBLANK(Spreadsheet!AU404)),NOT(ISNUMBER(VALUE(Spreadsheet!AU404)))),FALSE,IF(AND(NOT(OR(ISBLANK(Spreadsheet!AT404),Spreadsheet!AT404="Waive")),NOT(OR(ISBLANK(Spreadsheet!AR404),Spreadsheet!AR404="Waive")),MOD(Spreadsheet!AU404,5000)=0, Spreadsheet!AU404&lt;=(Spreadsheet!AS404*0.5)),TRUE,FALSE)))</f>
        <v>1</v>
      </c>
      <c r="BY404" s="5" t="b">
        <f t="array" ref="BY404">IF(ISBLANK(Spreadsheet!AV404),TRUE,ISNUMBER(MATCH(TRUE,EXACT(Spreadsheet!AV404,EnrollWaive),0)))</f>
        <v>1</v>
      </c>
      <c r="BZ404" s="5" t="b">
        <f t="array" ref="BZ404">IF(ISBLANK(Spreadsheet!AW404),TRUE,ISNUMBER(MATCH(TRUE,EXACT(Spreadsheet!AW404,LifeBenefitClasses),0)))</f>
        <v>1</v>
      </c>
      <c r="CA404" s="5" t="b">
        <f t="array" ref="CA404">IF(ISBLANK(Spreadsheet!AX404),TRUE,ISNUMBER(MATCH(TRUE,EXACT(Spreadsheet!AX404,LifeBenefitClasses),0)))</f>
        <v>1</v>
      </c>
      <c r="CB404" s="5" t="b">
        <f t="array" ref="CB404">IF(ISBLANK(Spreadsheet!AY404),TRUE,ISNUMBER(MATCH(TRUE,EXACT(Spreadsheet!AY404,LifeBenefitClasses),0)))</f>
        <v>1</v>
      </c>
      <c r="CC404" s="5" t="b">
        <f t="array" ref="CC404">IF(ISBLANK(Spreadsheet!AZ404),TRUE,ISNUMBER(MATCH(TRUE,EXACT(Spreadsheet!AZ404,LifeBenefitClasses),0)))</f>
        <v>1</v>
      </c>
      <c r="CD404" s="5" t="b">
        <f t="array" ref="CD404">IF(ISBLANK(Spreadsheet!BA404),TRUE,ISNUMBER(MATCH(TRUE,EXACT(Spreadsheet!BA404,LifeBenefitClasses),0)))</f>
        <v>1</v>
      </c>
      <c r="CE404" s="5" t="b">
        <f>IF(OR(ISBLANK(Spreadsheet!BA404), Spreadsheet!BA404="Waive"),IF(ISBLANK(Spreadsheet!BB404),TRUE,FALSE),IF(OR(AND(NOT(ISBLANK(Spreadsheet!BA404)),ISBLANK(Spreadsheet!BB404)),NOT(ISNUMBER(VALUE(Spreadsheet!BB404))),ISBLANK(Spreadsheet!BC404),NOT(ISNUMBER(VALUE(Spreadsheet!BC404)))),FALSE,IF(AND(Spreadsheet!BB404&gt;=50000,Spreadsheet!BB404&lt;=250000,MOD(Spreadsheet!BB404,10000)=0,Spreadsheet!BB404&lt;=(10*Spreadsheet!BC404)),TRUE,FALSE)))</f>
        <v>1</v>
      </c>
      <c r="CF404" s="5" t="b">
        <f>IF(NOT(ISBLANK(Spreadsheet!BC404)),AND(ISNUMBER(VALUE(Spreadsheet!BC404)),Spreadsheet!BC404&gt;0),AND(OR(ISBLANK(Spreadsheet!AO404),Spreadsheet!AO404="Waive",AND(NOT(OR(ISBLANK(Spreadsheet!AO404),Spreadsheet!AO404="Waive")),Spreadsheet!AP404&gt;=6)),OR(ISBLANK(Spreadsheet!AR404),AND(NOT(OR(ISBLANK(Spreadsheet!AR404),Spreadsheet!AR404="Waive")),Spreadsheet!AS404&gt;=6)),OR(ISBLANK(Spreadsheet!AW404)),OR(ISBLANK(Spreadsheet!AX404)),OR(ISBLANK(Spreadsheet!AY404)),OR(ISBLANK(Spreadsheet!AZ404)),OR(ISBLANK(Spreadsheet!BA404),Spreadsheet!BA404="Waive")))</f>
        <v>1</v>
      </c>
      <c r="CG404" s="5" t="b">
        <f t="shared" ca="1" si="31"/>
        <v>1</v>
      </c>
    </row>
    <row r="405" spans="8:85" x14ac:dyDescent="0.3">
      <c r="H405" s="5">
        <f t="shared" ca="1" si="32"/>
        <v>2</v>
      </c>
      <c r="I405" s="5" t="str">
        <f t="shared" ca="1" si="30"/>
        <v/>
      </c>
      <c r="J405" s="5" t="str">
        <f>IF(AND(NOT(ISBLANK(Spreadsheet!C405)),ISBLANK(Spreadsheet!D405)),Spreadsheet!F405&amp;" "&amp;Spreadsheet!H405,"")</f>
        <v/>
      </c>
      <c r="K405" s="5">
        <f>IF(AND(NOT(ISBLANK(Spreadsheet!C405)),ISBLANK(Spreadsheet!D405)),COUNTIFS(Spreadsheet!E406:E$786,"=Child",Spreadsheet!C406:C$786, "="&amp;Spreadsheet!C405) + COUNTIFS(Spreadsheet!E406:E$786,"=Step-child",Spreadsheet!C406:C$786, "="&amp;Spreadsheet!C405),0)</f>
        <v>0</v>
      </c>
      <c r="L405" s="5">
        <f>IF(NOT(ISBLANK(J405)),COUNTIFS(Spreadsheet!E406:E$786,"=Wife",Spreadsheet!C406:C$786, "="&amp;Spreadsheet!C405) + COUNTIFS(Spreadsheet!E406:E$786,"=Husband",Spreadsheet!C406:C$786, "="&amp;Spreadsheet!C405),0)</f>
        <v>0</v>
      </c>
      <c r="M405" s="5">
        <f>IF(NOT(ISBLANK(Spreadsheet!AJ405)),VLOOKUP(Spreadsheet!AJ405,'Drop Downs'!$P$2:$R$16,3,FALSE),0)</f>
        <v>0</v>
      </c>
      <c r="N405" s="5">
        <f>IF(NOT(ISBLANK(Spreadsheet!AJ405)), VLOOKUP(Spreadsheet!AJ405,'Drop Downs'!$P$2:$R$16,2,FALSE),0)</f>
        <v>0</v>
      </c>
      <c r="O405" s="5">
        <f>IF(NOT(ISBLANK(Spreadsheet!AL405)),VLOOKUP(Spreadsheet!AL405,'Drop Downs'!$P$2:$R$16,3,FALSE), 0)</f>
        <v>0</v>
      </c>
      <c r="P405" s="5">
        <f>IF(NOT(ISBLANK(Spreadsheet!AL405)),VLOOKUP(Spreadsheet!AL405,'Drop Downs'!$P$2:$R$16,2,FALSE),0)</f>
        <v>0</v>
      </c>
      <c r="Q405" s="5">
        <f>IF(NOT(ISBLANK(Spreadsheet!AN405)),VLOOKUP(Spreadsheet!AN405,'Drop Downs'!$P$2:$R$16,3,FALSE),0)</f>
        <v>0</v>
      </c>
      <c r="R405" s="5">
        <f>IF(NOT(ISBLANK(Spreadsheet!AN405)),VLOOKUP(Spreadsheet!AN405,'Drop Downs'!$P$2:$R$16,2,FALSE),0)</f>
        <v>0</v>
      </c>
      <c r="S405" s="5" t="str">
        <f>IF(OR(M405&gt;K405,N405&gt;L405,O405&gt;K405, Q405&gt;K405,N405&gt;L405, P405&gt;L405, R405&gt;L405),"Member currently has a coverage election over what he/she needs.  Please add more dependents or adjust the coverage election.","")&amp;(IF(AND(NOT(ISBLANK(Spreadsheet!C405)),NOT(ISBLANK(Spreadsheet!D405)),ISBLANK(Spreadsheet!E405)),"Dependent lacks a relationship to member.Please select one from the drop-down.",""))</f>
        <v/>
      </c>
      <c r="T405" s="5" t="b">
        <f t="shared" si="33"/>
        <v>1</v>
      </c>
      <c r="U405" s="5" t="b">
        <f>OR(ISBLANK(Spreadsheet!C405),IF(NOT(ISBLANK(Spreadsheet!D405)),NOT(ISBLANK(Spreadsheet!E405)),TRUE))</f>
        <v>1</v>
      </c>
      <c r="V405" s="5" t="b">
        <f>OR(ISBLANK(Spreadsheet!C405), NOT(ISBLANK(Spreadsheet!I405)))</f>
        <v>1</v>
      </c>
      <c r="W405" s="5" t="b">
        <f>OR(ISBLANK(Spreadsheet!D405),NOT(ISBLANK(Spreadsheet!C405)))</f>
        <v>1</v>
      </c>
      <c r="X405" s="155" t="str">
        <f>REPT("0",MIN(FIND({1,2,3,4,5,6,7,8,9},Spreadsheet!C405&amp;"123456789"))-1)&amp;IF(ISBLANK(Spreadsheet!C405),"",SUMPRODUCT(MID(0&amp;Spreadsheet!C405,LARGE(INDEX(ISNUMBER(--MID(Spreadsheet!C405,ROW($1:$225),1))*
 ROW($1:$225),0),ROW($1:$225))+1,1)*10^ROW($1:$225)/10))</f>
        <v/>
      </c>
      <c r="Y405" s="5" t="b">
        <f>IF(NOT(ISBLANK(Spreadsheet!C405)),IF(AND(ISNUMBER(VALUE(Spreadsheet!C405)), LEN(Spreadsheet!C405)=9),TRUE,FALSE),TRUE)</f>
        <v>1</v>
      </c>
      <c r="Z405" s="155" t="str">
        <f>REPT("0",MIN(FIND({1,2,3,4,5,6,7,8,9},Spreadsheet!D405&amp;"123456789"))-1)&amp;IF(ISBLANK(Spreadsheet!D405),"",SUMPRODUCT(MID(0&amp;Spreadsheet!D405,LARGE(INDEX(ISNUMBER(--MID(Spreadsheet!D405,ROW($1:$225),1))*
 ROW($1:$225),0),ROW($1:$225))+1,1)*10^ROW($1:$225)/10))</f>
        <v/>
      </c>
      <c r="AA405" s="5" t="b">
        <f>IF(AND(NOT(ISBLANK(Spreadsheet!D405)),NOT(ISBLANK(Spreadsheet!C405))),IF(AND(ISNUMBER(VALUE(Spreadsheet!D405)), LEN(Spreadsheet!D405)=9),TRUE,FALSE),IF(AND(NOT(ISBLANK(Spreadsheet!D405)),ISBLANK(Spreadsheet!C405)),FALSE,TRUE))</f>
        <v>1</v>
      </c>
      <c r="AB405" s="5" t="b">
        <f>OR(ISBLANK(Spreadsheet!Y405),IF(NOT(ISBLANK(Spreadsheet!Y405)),LEN(Spreadsheet!Y405)=10,ISNUMBER(VALUE(Spreadsheet!Y405))))</f>
        <v>1</v>
      </c>
      <c r="AC405" s="5" t="b">
        <f>OR(ISBLANK(Spreadsheet!AI405), AND(NOT(ISBLANK(Spreadsheet!AJ405)), NOT(ISNUMBER(SEARCH("Waive",Spreadsheet!AJ405)))))</f>
        <v>1</v>
      </c>
      <c r="AD405" s="5" t="b">
        <f>OR(ISBLANK(Spreadsheet!AK405), AND(NOT(ISBLANK(Spreadsheet!AL405)), NOT(ISNUMBER(SEARCH("Waive",Spreadsheet!AL405)))))</f>
        <v>1</v>
      </c>
      <c r="AE405" s="5" t="b">
        <f>OR(ISBLANK(Spreadsheet!AM405), AND(NOT(ISBLANK(Spreadsheet!AN405)), NOT(ISNUMBER(SEARCH("Waive", Spreadsheet!AN405)))))</f>
        <v>1</v>
      </c>
      <c r="AF405" s="5" t="b">
        <f>OR(ISBLANK(Spreadsheet!C405), NOT(ISBLANK(Spreadsheet!D405)),NOT(ISBLANK(Spreadsheet!L405)))</f>
        <v>1</v>
      </c>
      <c r="AG405" s="5" t="b">
        <f>IF(AND(NOT(ISBLANK(Spreadsheet!C405)), NOT(ISBLANK(Spreadsheet!D405)),Spreadsheet!C405&lt;&gt;Spreadsheet!D405),IF(ISERROR(VLOOKUP(Spreadsheet!C405, Spreadsheet!$C$6:'Spreadsheet'!$C404,1,FALSE)), FALSE, TRUE),TRUE)</f>
        <v>1</v>
      </c>
      <c r="AH405" s="5" t="b">
        <f>Spreadsheet!$B$2=Spreadsheet!AD405</f>
        <v>1</v>
      </c>
      <c r="AI405" s="5" t="b">
        <f>IF(ISBLANK(Spreadsheet!G405),TRUE,IF(OR(LEN(Spreadsheet!G405)&gt;1,ISNUMBER(VALUE(Spreadsheet!G405))),FALSE,TRUE))</f>
        <v>1</v>
      </c>
      <c r="AJ405" s="5" t="b">
        <f>OR(ISBLANK(Spreadsheet!C405), NOT(ISBLANK(Spreadsheet!B405)), NOT(ISBLANK(Spreadsheet!D405)))</f>
        <v>1</v>
      </c>
      <c r="AK405" s="5" t="b">
        <f t="array" ref="AK405">IF(OR(AND(ISBLANK(Spreadsheet!E405),ISBLANK(Spreadsheet!D405),NOT(ISBLANK(Spreadsheet!C405))),AND(ISBLANK(Spreadsheet!E405),ISBLANK(Spreadsheet!D405),ISBLANK(Spreadsheet!C405))),TRUE,ISNUMBER(MATCH(TRUE,EXACT(Spreadsheet!E405,Relationships),0)))</f>
        <v>1</v>
      </c>
      <c r="AL405" s="5" t="b">
        <f>IF(NOT(ISBLANK(Spreadsheet!C405)),IF(OR(ISBLANK(Spreadsheet!F405),LEN(Spreadsheet!F405)&gt;40),FALSE,TRUE),TRUE)</f>
        <v>1</v>
      </c>
      <c r="AM405" s="5" t="b">
        <f>IF(NOT(ISBLANK(Spreadsheet!C405)),IF(OR(ISBLANK(Spreadsheet!H405),LEN(Spreadsheet!H405)&gt;40),FALSE,TRUE),TRUE)</f>
        <v>1</v>
      </c>
      <c r="AN405" s="5" t="b">
        <f t="array" ref="AN405">IF(ISBLANK(Spreadsheet!I405),TRUE,ISNUMBER(MATCH(TRUE,EXACT(Spreadsheet!I405,GenderValues),0)))</f>
        <v>1</v>
      </c>
      <c r="AO405" s="5" t="b">
        <f ca="1">IF(ISERROR(DATEVALUE(TEXT(Spreadsheet!J405,"mm/dd/yyyy")) &gt; TODAY()),IF(AND(ISBLANK(Spreadsheet!J405),ISBLANK(Spreadsheet!C405)),TRUE,FALSE),IF(DATEVALUE(TEXT(Spreadsheet!J405,"mm/dd/yyyy")) &gt; TODAY(),FALSE,TRUE))</f>
        <v>1</v>
      </c>
      <c r="AP405" s="5" t="b">
        <f>OR(ISBLANK(Spreadsheet!K405),LEN(Spreadsheet!K405)&lt;=100)</f>
        <v>1</v>
      </c>
      <c r="AQ405" s="5" t="b">
        <f t="array" ref="AQ405">IF(OR(AND(ISBLANK(Spreadsheet!L405),ISBLANK(Spreadsheet!C405)),AND(NOT(ISBLANK(Spreadsheet!C405)),NOT(ISBLANK(Spreadsheet!D405)))),TRUE,ISNUMBER(MATCH(TRUE,EXACT(Spreadsheet!L405,MaritalStatus),0)))</f>
        <v>1</v>
      </c>
      <c r="AR405" s="5" t="b">
        <f ca="1">IF(ISERROR(DATEVALUE(TEXT(Spreadsheet!M405,"mm/dd/yyyy")) &gt; TODAY()),IF(ISBLANK(Spreadsheet!M405),TRUE,FALSE),IF(DATEVALUE(TEXT(Spreadsheet!M405,"mm/dd/yyyy")) &gt; TODAY(),FALSE,TRUE))</f>
        <v>1</v>
      </c>
      <c r="AS405" s="5" t="b">
        <f>OR(ISBLANK(Spreadsheet!N405),LEN(Spreadsheet!N405)&lt;=100)</f>
        <v>1</v>
      </c>
      <c r="AT405" s="5" t="b">
        <f>OR(ISBLANK(Spreadsheet!O405),UPPER(Spreadsheet!O405)="YES")</f>
        <v>1</v>
      </c>
      <c r="AU405" s="5" t="b">
        <f>OR(ISBLANK(Spreadsheet!P405),UPPER(Spreadsheet!P405)="YES")</f>
        <v>1</v>
      </c>
      <c r="AV405" s="5" t="b">
        <f t="array" ref="AV405">IF(ISBLANK(Spreadsheet!Q405),TRUE,ISNUMBER(MATCH(TRUE,EXACT(Spreadsheet!Q405,OnGroupsPriorIns),0)))</f>
        <v>1</v>
      </c>
      <c r="AW405" s="5" t="b">
        <f>OR(ISBLANK(Spreadsheet!R405),UPPER(Spreadsheet!R405)="YES")</f>
        <v>1</v>
      </c>
      <c r="AX405" s="5" t="b">
        <f>OR(ISBLANK(Spreadsheet!S405),UPPER(Spreadsheet!S405)="YES")</f>
        <v>1</v>
      </c>
      <c r="AY405" s="5" t="b">
        <f>OR(AND(ISBLANK(Spreadsheet!C405),LEN(Spreadsheet!T405)=0),AND(NOT(ISBLANK(Spreadsheet!C405)),LEN(Spreadsheet!T405)&gt;0,LEN(Spreadsheet!T405)&lt;=50))</f>
        <v>1</v>
      </c>
      <c r="AZ405" s="5" t="b">
        <f>OR(LEN(Spreadsheet!U405)=0,AND(LEN(Spreadsheet!U405)&gt;0,LEN(Spreadsheet!U405)&lt;=50))</f>
        <v>1</v>
      </c>
      <c r="BA405" s="5" t="b">
        <f>OR(AND(ISBLANK(Spreadsheet!C405),LEN(Spreadsheet!V405)=0),AND(NOT(ISBLANK(Spreadsheet!C405)),LEN(Spreadsheet!V405)&gt;0,LEN(Spreadsheet!V405)&lt;=50))</f>
        <v>1</v>
      </c>
      <c r="BB405" s="5" t="b">
        <f t="array" ref="BB405">IF(AND(ISBLANK(Spreadsheet!C405),LEN(Spreadsheet!W405)=0),TRUE,ISNUMBER(MATCH(TRUE,EXACT(Spreadsheet!W405,States),0)))</f>
        <v>1</v>
      </c>
      <c r="BC405" s="5" t="b">
        <f>OR(AND(ISBLANK(Spreadsheet!C405),LEN(Spreadsheet!X405)=0),AND(NOT(ISBLANK(Spreadsheet!C405)),LEN(Spreadsheet!X405)&gt;0,LEN(Spreadsheet!X405)=5,ISNUMBER(VALUE(Spreadsheet!X405))))</f>
        <v>1</v>
      </c>
      <c r="BD405" s="5" t="b">
        <f>OR(ISBLANK(Spreadsheet!Z405),LEN(Spreadsheet!Z405)&lt;=50)</f>
        <v>1</v>
      </c>
      <c r="BE405" s="5" t="b">
        <f>ISBLANK(Spreadsheet!AA405)</f>
        <v>1</v>
      </c>
      <c r="BF405" s="5" t="b">
        <f>ISBLANK(Spreadsheet!AB405)</f>
        <v>1</v>
      </c>
      <c r="BG405" s="5" t="b">
        <f>IF(ISERROR(DATEVALUE(TEXT(Spreadsheet!AC405,"mm/dd/yyyy")) &gt; DATEVALUE(TEXT(Spreadsheet!J405,"mm/dd/yyyy"))),IF(OR(AND(ISBLANK(Spreadsheet!AC405),ISBLANK(Spreadsheet!C405)),AND(NOT(ISBLANK(Spreadsheet!C405)),ISBLANK(Spreadsheet!AC405),NOT(ISBLANK(Spreadsheet!D405)))),TRUE,FALSE),IF(DATEVALUE(TEXT(Spreadsheet!AC405,"mm/dd/yyyy")) &gt; DATEVALUE(TEXT(Spreadsheet!J405,"mm/dd/yyyy")),TRUE,FALSE))</f>
        <v>1</v>
      </c>
      <c r="BH405" s="5" t="b">
        <f>OR(AND(ISBLANK(Spreadsheet!C405),ISBLANK(Spreadsheet!AE405)),AND(NOT(ISBLANK(Spreadsheet!C405)),NOT(ISBLANK(Spreadsheet!D405)),ISBLANK(Spreadsheet!AE405)),AND(NOT(ISBLANK(Spreadsheet!C405)),ISBLANK(Spreadsheet!D405),NOT(ISBLANK(Spreadsheet!AE405)),LEN(Spreadsheet!AE405)&lt;=100))</f>
        <v>1</v>
      </c>
      <c r="BI405" s="5" t="b">
        <f t="array" ref="BI405">IF(ISBLANK(Spreadsheet!AF405),TRUE,ISNUMBER(MATCH(TRUE,EXACT(Spreadsheet!AF405,CobraShortReasons),0)))</f>
        <v>1</v>
      </c>
      <c r="BJ405" s="5" t="b">
        <f ca="1">IF(ISERROR(DATEVALUE(TEXT(Spreadsheet!AG405,"mm/dd/yyyy")) &gt; TODAY()),IF(ISBLANK(Spreadsheet!AG405),TRUE,FALSE),IF(DATEVALUE(TEXT(Spreadsheet!AG405,"mm/dd/yyyy")) &gt; TODAY(),FALSE,TRUE))</f>
        <v>1</v>
      </c>
      <c r="BK405" s="5" t="b">
        <f>OR(ISBLANK(Spreadsheet!AH405),LEN(Spreadsheet!AH405)&lt;=25)</f>
        <v>1</v>
      </c>
      <c r="BL405" s="5" t="b">
        <f t="array" aca="1" ref="BL405" ca="1">IF(ISBLANK(Spreadsheet!AI405),TRUE,ISNUMBER(MATCH(TRUE,EXACT(Spreadsheet!AI405,INDIRECT(Spreadsheet!$D$2)),0)))</f>
        <v>1</v>
      </c>
      <c r="BM405" s="5" t="b">
        <f t="array" aca="1" ref="BM405" ca="1">IF(ISBLANK(Spreadsheet!AJ405),TRUE,ISNUMBER(MATCH(TRUE,EXACT(Spreadsheet!AJ405,INDIRECT(Spreadsheet!BJ405)),0)))</f>
        <v>1</v>
      </c>
      <c r="BN405" s="5" t="b">
        <f t="array" ref="BN405">IF(ISBLANK(Spreadsheet!AK405),TRUE,ISNUMBER(MATCH(TRUE,EXACT(Spreadsheet!AK405,DentalPlans),0)))</f>
        <v>1</v>
      </c>
      <c r="BO405" s="5" t="b">
        <f t="array" aca="1" ref="BO405" ca="1">IF(ISBLANK(Spreadsheet!AL405),TRUE,ISNUMBER(MATCH(TRUE,EXACT(Spreadsheet!AL405,INDIRECT(Spreadsheet!BK405)),0)))</f>
        <v>1</v>
      </c>
      <c r="BP405" s="5" t="b">
        <f t="array" ref="BP405">IF(ISBLANK(Spreadsheet!AM405),TRUE,ISNUMBER(MATCH(TRUE,EXACT(Spreadsheet!AM405,VisionPlans),0)))</f>
        <v>1</v>
      </c>
      <c r="BQ405" s="5" t="b">
        <f t="array" aca="1" ref="BQ405" ca="1">IF(ISBLANK(Spreadsheet!AN405),TRUE,ISNUMBER(MATCH(TRUE,EXACT(Spreadsheet!AN405,INDIRECT(Spreadsheet!BL405)),0)))</f>
        <v>1</v>
      </c>
      <c r="BR405" s="5" t="b">
        <f t="array" ref="BR405">IF(ISBLANK(Spreadsheet!AO405),TRUE,ISNUMBER(MATCH(TRUE,EXACT(Spreadsheet!AO405,LifeBenefitClasses),0)))</f>
        <v>1</v>
      </c>
      <c r="BS405" s="5" t="b">
        <f>IF(OR(ISBLANK(Spreadsheet!AO405), Spreadsheet!AO405="Waive"),IF(ISBLANK(Spreadsheet!AP405),TRUE,FALSE),IF(OR(AND(NOT(ISBLANK(Spreadsheet!AO405)),ISBLANK(Spreadsheet!AP405)),NOT(ISNUMBER(VALUE(Spreadsheet!AP405)))),FALSE,IF(OR(AND(Spreadsheet!AP405&lt;6,MOD(Spreadsheet!AP405*10,5)=0), MOD(Spreadsheet!AP405,5000)=0),TRUE,FALSE)))</f>
        <v>1</v>
      </c>
      <c r="BT405" s="5" t="b">
        <f t="array" ref="BT405">IF(ISBLANK(Spreadsheet!AQ405),TRUE,ISNUMBER(MATCH(TRUE,EXACT(Spreadsheet!AQ405,EnrollWaive),0)))</f>
        <v>1</v>
      </c>
      <c r="BU405" s="5" t="b">
        <f t="array" ref="BU405">IF(ISBLANK(Spreadsheet!AR405),TRUE,ISNUMBER(MATCH(TRUE,EXACT(Spreadsheet!AR405,LifeBenefitClasses),0)))</f>
        <v>1</v>
      </c>
      <c r="BV405" s="5" t="b">
        <f>IF(OR(ISBLANK(Spreadsheet!AR405), Spreadsheet!AR405="Waive"),IF(ISBLANK(Spreadsheet!AS405),TRUE,FALSE),IF(OR(AND(NOT(ISBLANK(Spreadsheet!AR405)),ISBLANK(Spreadsheet!AS405)),NOT(ISNUMBER(VALUE(Spreadsheet!AS405)))),FALSE,IF(OR(AND(Spreadsheet!AS405&lt;6,MOD(Spreadsheet!AS405*10,5)=0), MOD(Spreadsheet!AS405,10000)=0),TRUE,FALSE)))</f>
        <v>1</v>
      </c>
      <c r="BW405" s="5" t="b">
        <f t="array" ref="BW405">IF(ISBLANK(Spreadsheet!AT405),TRUE,ISNUMBER(MATCH(TRUE,EXACT(Spreadsheet!AT405,LifeBenefitClasses),0)))</f>
        <v>1</v>
      </c>
      <c r="BX405" s="5" t="b">
        <f>IF(OR(ISBLANK(Spreadsheet!AT405), Spreadsheet!AT405="Waive"),IF(ISBLANK(Spreadsheet!AU405),TRUE,FALSE),IF(OR(AND(NOT(ISBLANK(Spreadsheet!AT405)),ISBLANK(Spreadsheet!AU405)),NOT(ISNUMBER(VALUE(Spreadsheet!AU405)))),FALSE,IF(AND(NOT(OR(ISBLANK(Spreadsheet!AT405),Spreadsheet!AT405="Waive")),NOT(OR(ISBLANK(Spreadsheet!AR405),Spreadsheet!AR405="Waive")),MOD(Spreadsheet!AU405,5000)=0, Spreadsheet!AU405&lt;=(Spreadsheet!AS405*0.5)),TRUE,FALSE)))</f>
        <v>1</v>
      </c>
      <c r="BY405" s="5" t="b">
        <f t="array" ref="BY405">IF(ISBLANK(Spreadsheet!AV405),TRUE,ISNUMBER(MATCH(TRUE,EXACT(Spreadsheet!AV405,EnrollWaive),0)))</f>
        <v>1</v>
      </c>
      <c r="BZ405" s="5" t="b">
        <f t="array" ref="BZ405">IF(ISBLANK(Spreadsheet!AW405),TRUE,ISNUMBER(MATCH(TRUE,EXACT(Spreadsheet!AW405,LifeBenefitClasses),0)))</f>
        <v>1</v>
      </c>
      <c r="CA405" s="5" t="b">
        <f t="array" ref="CA405">IF(ISBLANK(Spreadsheet!AX405),TRUE,ISNUMBER(MATCH(TRUE,EXACT(Spreadsheet!AX405,LifeBenefitClasses),0)))</f>
        <v>1</v>
      </c>
      <c r="CB405" s="5" t="b">
        <f t="array" ref="CB405">IF(ISBLANK(Spreadsheet!AY405),TRUE,ISNUMBER(MATCH(TRUE,EXACT(Spreadsheet!AY405,LifeBenefitClasses),0)))</f>
        <v>1</v>
      </c>
      <c r="CC405" s="5" t="b">
        <f t="array" ref="CC405">IF(ISBLANK(Spreadsheet!AZ405),TRUE,ISNUMBER(MATCH(TRUE,EXACT(Spreadsheet!AZ405,LifeBenefitClasses),0)))</f>
        <v>1</v>
      </c>
      <c r="CD405" s="5" t="b">
        <f t="array" ref="CD405">IF(ISBLANK(Spreadsheet!BA405),TRUE,ISNUMBER(MATCH(TRUE,EXACT(Spreadsheet!BA405,LifeBenefitClasses),0)))</f>
        <v>1</v>
      </c>
      <c r="CE405" s="5" t="b">
        <f>IF(OR(ISBLANK(Spreadsheet!BA405), Spreadsheet!BA405="Waive"),IF(ISBLANK(Spreadsheet!BB405),TRUE,FALSE),IF(OR(AND(NOT(ISBLANK(Spreadsheet!BA405)),ISBLANK(Spreadsheet!BB405)),NOT(ISNUMBER(VALUE(Spreadsheet!BB405))),ISBLANK(Spreadsheet!BC405),NOT(ISNUMBER(VALUE(Spreadsheet!BC405)))),FALSE,IF(AND(Spreadsheet!BB405&gt;=50000,Spreadsheet!BB405&lt;=250000,MOD(Spreadsheet!BB405,10000)=0,Spreadsheet!BB405&lt;=(10*Spreadsheet!BC405)),TRUE,FALSE)))</f>
        <v>1</v>
      </c>
      <c r="CF405" s="5" t="b">
        <f>IF(NOT(ISBLANK(Spreadsheet!BC405)),AND(ISNUMBER(VALUE(Spreadsheet!BC405)),Spreadsheet!BC405&gt;0),AND(OR(ISBLANK(Spreadsheet!AO405),Spreadsheet!AO405="Waive",AND(NOT(OR(ISBLANK(Spreadsheet!AO405),Spreadsheet!AO405="Waive")),Spreadsheet!AP405&gt;=6)),OR(ISBLANK(Spreadsheet!AR405),AND(NOT(OR(ISBLANK(Spreadsheet!AR405),Spreadsheet!AR405="Waive")),Spreadsheet!AS405&gt;=6)),OR(ISBLANK(Spreadsheet!AW405)),OR(ISBLANK(Spreadsheet!AX405)),OR(ISBLANK(Spreadsheet!AY405)),OR(ISBLANK(Spreadsheet!AZ405)),OR(ISBLANK(Spreadsheet!BA405),Spreadsheet!BA405="Waive")))</f>
        <v>1</v>
      </c>
      <c r="CG405" s="5" t="b">
        <f t="shared" ca="1" si="31"/>
        <v>1</v>
      </c>
    </row>
    <row r="406" spans="8:85" x14ac:dyDescent="0.3">
      <c r="H406" s="5">
        <f t="shared" ca="1" si="32"/>
        <v>2</v>
      </c>
      <c r="I406" s="5" t="str">
        <f t="shared" ca="1" si="30"/>
        <v/>
      </c>
      <c r="J406" s="5" t="str">
        <f>IF(AND(NOT(ISBLANK(Spreadsheet!C406)),ISBLANK(Spreadsheet!D406)),Spreadsheet!F406&amp;" "&amp;Spreadsheet!H406,"")</f>
        <v/>
      </c>
      <c r="K406" s="5">
        <f>IF(AND(NOT(ISBLANK(Spreadsheet!C406)),ISBLANK(Spreadsheet!D406)),COUNTIFS(Spreadsheet!E407:E$786,"=Child",Spreadsheet!C407:C$786, "="&amp;Spreadsheet!C406) + COUNTIFS(Spreadsheet!E407:E$786,"=Step-child",Spreadsheet!C407:C$786, "="&amp;Spreadsheet!C406),0)</f>
        <v>0</v>
      </c>
      <c r="L406" s="5">
        <f>IF(NOT(ISBLANK(J406)),COUNTIFS(Spreadsheet!E407:E$786,"=Wife",Spreadsheet!C407:C$786, "="&amp;Spreadsheet!C406) + COUNTIFS(Spreadsheet!E407:E$786,"=Husband",Spreadsheet!C407:C$786, "="&amp;Spreadsheet!C406),0)</f>
        <v>0</v>
      </c>
      <c r="M406" s="5">
        <f>IF(NOT(ISBLANK(Spreadsheet!AJ406)),VLOOKUP(Spreadsheet!AJ406,'Drop Downs'!$P$2:$R$16,3,FALSE),0)</f>
        <v>0</v>
      </c>
      <c r="N406" s="5">
        <f>IF(NOT(ISBLANK(Spreadsheet!AJ406)), VLOOKUP(Spreadsheet!AJ406,'Drop Downs'!$P$2:$R$16,2,FALSE),0)</f>
        <v>0</v>
      </c>
      <c r="O406" s="5">
        <f>IF(NOT(ISBLANK(Spreadsheet!AL406)),VLOOKUP(Spreadsheet!AL406,'Drop Downs'!$P$2:$R$16,3,FALSE), 0)</f>
        <v>0</v>
      </c>
      <c r="P406" s="5">
        <f>IF(NOT(ISBLANK(Spreadsheet!AL406)),VLOOKUP(Spreadsheet!AL406,'Drop Downs'!$P$2:$R$16,2,FALSE),0)</f>
        <v>0</v>
      </c>
      <c r="Q406" s="5">
        <f>IF(NOT(ISBLANK(Spreadsheet!AN406)),VLOOKUP(Spreadsheet!AN406,'Drop Downs'!$P$2:$R$16,3,FALSE),0)</f>
        <v>0</v>
      </c>
      <c r="R406" s="5">
        <f>IF(NOT(ISBLANK(Spreadsheet!AN406)),VLOOKUP(Spreadsheet!AN406,'Drop Downs'!$P$2:$R$16,2,FALSE),0)</f>
        <v>0</v>
      </c>
      <c r="S406" s="5" t="str">
        <f>IF(OR(M406&gt;K406,N406&gt;L406,O406&gt;K406, Q406&gt;K406,N406&gt;L406, P406&gt;L406, R406&gt;L406),"Member currently has a coverage election over what he/she needs.  Please add more dependents or adjust the coverage election.","")&amp;(IF(AND(NOT(ISBLANK(Spreadsheet!C406)),NOT(ISBLANK(Spreadsheet!D406)),ISBLANK(Spreadsheet!E406)),"Dependent lacks a relationship to member.Please select one from the drop-down.",""))</f>
        <v/>
      </c>
      <c r="T406" s="5" t="b">
        <f t="shared" si="33"/>
        <v>1</v>
      </c>
      <c r="U406" s="5" t="b">
        <f>OR(ISBLANK(Spreadsheet!C406),IF(NOT(ISBLANK(Spreadsheet!D406)),NOT(ISBLANK(Spreadsheet!E406)),TRUE))</f>
        <v>1</v>
      </c>
      <c r="V406" s="5" t="b">
        <f>OR(ISBLANK(Spreadsheet!C406), NOT(ISBLANK(Spreadsheet!I406)))</f>
        <v>1</v>
      </c>
      <c r="W406" s="5" t="b">
        <f>OR(ISBLANK(Spreadsheet!D406),NOT(ISBLANK(Spreadsheet!C406)))</f>
        <v>1</v>
      </c>
      <c r="X406" s="155" t="str">
        <f>REPT("0",MIN(FIND({1,2,3,4,5,6,7,8,9},Spreadsheet!C406&amp;"123456789"))-1)&amp;IF(ISBLANK(Spreadsheet!C406),"",SUMPRODUCT(MID(0&amp;Spreadsheet!C406,LARGE(INDEX(ISNUMBER(--MID(Spreadsheet!C406,ROW($1:$225),1))*
 ROW($1:$225),0),ROW($1:$225))+1,1)*10^ROW($1:$225)/10))</f>
        <v/>
      </c>
      <c r="Y406" s="5" t="b">
        <f>IF(NOT(ISBLANK(Spreadsheet!C406)),IF(AND(ISNUMBER(VALUE(Spreadsheet!C406)), LEN(Spreadsheet!C406)=9),TRUE,FALSE),TRUE)</f>
        <v>1</v>
      </c>
      <c r="Z406" s="155" t="str">
        <f>REPT("0",MIN(FIND({1,2,3,4,5,6,7,8,9},Spreadsheet!D406&amp;"123456789"))-1)&amp;IF(ISBLANK(Spreadsheet!D406),"",SUMPRODUCT(MID(0&amp;Spreadsheet!D406,LARGE(INDEX(ISNUMBER(--MID(Spreadsheet!D406,ROW($1:$225),1))*
 ROW($1:$225),0),ROW($1:$225))+1,1)*10^ROW($1:$225)/10))</f>
        <v/>
      </c>
      <c r="AA406" s="5" t="b">
        <f>IF(AND(NOT(ISBLANK(Spreadsheet!D406)),NOT(ISBLANK(Spreadsheet!C406))),IF(AND(ISNUMBER(VALUE(Spreadsheet!D406)), LEN(Spreadsheet!D406)=9),TRUE,FALSE),IF(AND(NOT(ISBLANK(Spreadsheet!D406)),ISBLANK(Spreadsheet!C406)),FALSE,TRUE))</f>
        <v>1</v>
      </c>
      <c r="AB406" s="5" t="b">
        <f>OR(ISBLANK(Spreadsheet!Y406),IF(NOT(ISBLANK(Spreadsheet!Y406)),LEN(Spreadsheet!Y406)=10,ISNUMBER(VALUE(Spreadsheet!Y406))))</f>
        <v>1</v>
      </c>
      <c r="AC406" s="5" t="b">
        <f>OR(ISBLANK(Spreadsheet!AI406), AND(NOT(ISBLANK(Spreadsheet!AJ406)), NOT(ISNUMBER(SEARCH("Waive",Spreadsheet!AJ406)))))</f>
        <v>1</v>
      </c>
      <c r="AD406" s="5" t="b">
        <f>OR(ISBLANK(Spreadsheet!AK406), AND(NOT(ISBLANK(Spreadsheet!AL406)), NOT(ISNUMBER(SEARCH("Waive",Spreadsheet!AL406)))))</f>
        <v>1</v>
      </c>
      <c r="AE406" s="5" t="b">
        <f>OR(ISBLANK(Spreadsheet!AM406), AND(NOT(ISBLANK(Spreadsheet!AN406)), NOT(ISNUMBER(SEARCH("Waive", Spreadsheet!AN406)))))</f>
        <v>1</v>
      </c>
      <c r="AF406" s="5" t="b">
        <f>OR(ISBLANK(Spreadsheet!C406), NOT(ISBLANK(Spreadsheet!D406)),NOT(ISBLANK(Spreadsheet!L406)))</f>
        <v>1</v>
      </c>
      <c r="AG406" s="5" t="b">
        <f>IF(AND(NOT(ISBLANK(Spreadsheet!C406)), NOT(ISBLANK(Spreadsheet!D406)),Spreadsheet!C406&lt;&gt;Spreadsheet!D406),IF(ISERROR(VLOOKUP(Spreadsheet!C406, Spreadsheet!$C$6:'Spreadsheet'!$C405,1,FALSE)), FALSE, TRUE),TRUE)</f>
        <v>1</v>
      </c>
      <c r="AH406" s="5" t="b">
        <f>Spreadsheet!$B$2=Spreadsheet!AD406</f>
        <v>1</v>
      </c>
      <c r="AI406" s="5" t="b">
        <f>IF(ISBLANK(Spreadsheet!G406),TRUE,IF(OR(LEN(Spreadsheet!G406)&gt;1,ISNUMBER(VALUE(Spreadsheet!G406))),FALSE,TRUE))</f>
        <v>1</v>
      </c>
      <c r="AJ406" s="5" t="b">
        <f>OR(ISBLANK(Spreadsheet!C406), NOT(ISBLANK(Spreadsheet!B406)), NOT(ISBLANK(Spreadsheet!D406)))</f>
        <v>1</v>
      </c>
      <c r="AK406" s="5" t="b">
        <f t="array" ref="AK406">IF(OR(AND(ISBLANK(Spreadsheet!E406),ISBLANK(Spreadsheet!D406),NOT(ISBLANK(Spreadsheet!C406))),AND(ISBLANK(Spreadsheet!E406),ISBLANK(Spreadsheet!D406),ISBLANK(Spreadsheet!C406))),TRUE,ISNUMBER(MATCH(TRUE,EXACT(Spreadsheet!E406,Relationships),0)))</f>
        <v>1</v>
      </c>
      <c r="AL406" s="5" t="b">
        <f>IF(NOT(ISBLANK(Spreadsheet!C406)),IF(OR(ISBLANK(Spreadsheet!F406),LEN(Spreadsheet!F406)&gt;40),FALSE,TRUE),TRUE)</f>
        <v>1</v>
      </c>
      <c r="AM406" s="5" t="b">
        <f>IF(NOT(ISBLANK(Spreadsheet!C406)),IF(OR(ISBLANK(Spreadsheet!H406),LEN(Spreadsheet!H406)&gt;40),FALSE,TRUE),TRUE)</f>
        <v>1</v>
      </c>
      <c r="AN406" s="5" t="b">
        <f t="array" ref="AN406">IF(ISBLANK(Spreadsheet!I406),TRUE,ISNUMBER(MATCH(TRUE,EXACT(Spreadsheet!I406,GenderValues),0)))</f>
        <v>1</v>
      </c>
      <c r="AO406" s="5" t="b">
        <f ca="1">IF(ISERROR(DATEVALUE(TEXT(Spreadsheet!J406,"mm/dd/yyyy")) &gt; TODAY()),IF(AND(ISBLANK(Spreadsheet!J406),ISBLANK(Spreadsheet!C406)),TRUE,FALSE),IF(DATEVALUE(TEXT(Spreadsheet!J406,"mm/dd/yyyy")) &gt; TODAY(),FALSE,TRUE))</f>
        <v>1</v>
      </c>
      <c r="AP406" s="5" t="b">
        <f>OR(ISBLANK(Spreadsheet!K406),LEN(Spreadsheet!K406)&lt;=100)</f>
        <v>1</v>
      </c>
      <c r="AQ406" s="5" t="b">
        <f t="array" ref="AQ406">IF(OR(AND(ISBLANK(Spreadsheet!L406),ISBLANK(Spreadsheet!C406)),AND(NOT(ISBLANK(Spreadsheet!C406)),NOT(ISBLANK(Spreadsheet!D406)))),TRUE,ISNUMBER(MATCH(TRUE,EXACT(Spreadsheet!L406,MaritalStatus),0)))</f>
        <v>1</v>
      </c>
      <c r="AR406" s="5" t="b">
        <f ca="1">IF(ISERROR(DATEVALUE(TEXT(Spreadsheet!M406,"mm/dd/yyyy")) &gt; TODAY()),IF(ISBLANK(Spreadsheet!M406),TRUE,FALSE),IF(DATEVALUE(TEXT(Spreadsheet!M406,"mm/dd/yyyy")) &gt; TODAY(),FALSE,TRUE))</f>
        <v>1</v>
      </c>
      <c r="AS406" s="5" t="b">
        <f>OR(ISBLANK(Spreadsheet!N406),LEN(Spreadsheet!N406)&lt;=100)</f>
        <v>1</v>
      </c>
      <c r="AT406" s="5" t="b">
        <f>OR(ISBLANK(Spreadsheet!O406),UPPER(Spreadsheet!O406)="YES")</f>
        <v>1</v>
      </c>
      <c r="AU406" s="5" t="b">
        <f>OR(ISBLANK(Spreadsheet!P406),UPPER(Spreadsheet!P406)="YES")</f>
        <v>1</v>
      </c>
      <c r="AV406" s="5" t="b">
        <f t="array" ref="AV406">IF(ISBLANK(Spreadsheet!Q406),TRUE,ISNUMBER(MATCH(TRUE,EXACT(Spreadsheet!Q406,OnGroupsPriorIns),0)))</f>
        <v>1</v>
      </c>
      <c r="AW406" s="5" t="b">
        <f>OR(ISBLANK(Spreadsheet!R406),UPPER(Spreadsheet!R406)="YES")</f>
        <v>1</v>
      </c>
      <c r="AX406" s="5" t="b">
        <f>OR(ISBLANK(Spreadsheet!S406),UPPER(Spreadsheet!S406)="YES")</f>
        <v>1</v>
      </c>
      <c r="AY406" s="5" t="b">
        <f>OR(AND(ISBLANK(Spreadsheet!C406),LEN(Spreadsheet!T406)=0),AND(NOT(ISBLANK(Spreadsheet!C406)),LEN(Spreadsheet!T406)&gt;0,LEN(Spreadsheet!T406)&lt;=50))</f>
        <v>1</v>
      </c>
      <c r="AZ406" s="5" t="b">
        <f>OR(LEN(Spreadsheet!U406)=0,AND(LEN(Spreadsheet!U406)&gt;0,LEN(Spreadsheet!U406)&lt;=50))</f>
        <v>1</v>
      </c>
      <c r="BA406" s="5" t="b">
        <f>OR(AND(ISBLANK(Spreadsheet!C406),LEN(Spreadsheet!V406)=0),AND(NOT(ISBLANK(Spreadsheet!C406)),LEN(Spreadsheet!V406)&gt;0,LEN(Spreadsheet!V406)&lt;=50))</f>
        <v>1</v>
      </c>
      <c r="BB406" s="5" t="b">
        <f t="array" ref="BB406">IF(AND(ISBLANK(Spreadsheet!C406),LEN(Spreadsheet!W406)=0),TRUE,ISNUMBER(MATCH(TRUE,EXACT(Spreadsheet!W406,States),0)))</f>
        <v>1</v>
      </c>
      <c r="BC406" s="5" t="b">
        <f>OR(AND(ISBLANK(Spreadsheet!C406),LEN(Spreadsheet!X406)=0),AND(NOT(ISBLANK(Spreadsheet!C406)),LEN(Spreadsheet!X406)&gt;0,LEN(Spreadsheet!X406)=5,ISNUMBER(VALUE(Spreadsheet!X406))))</f>
        <v>1</v>
      </c>
      <c r="BD406" s="5" t="b">
        <f>OR(ISBLANK(Spreadsheet!Z406),LEN(Spreadsheet!Z406)&lt;=50)</f>
        <v>1</v>
      </c>
      <c r="BE406" s="5" t="b">
        <f>ISBLANK(Spreadsheet!AA406)</f>
        <v>1</v>
      </c>
      <c r="BF406" s="5" t="b">
        <f>ISBLANK(Spreadsheet!AB406)</f>
        <v>1</v>
      </c>
      <c r="BG406" s="5" t="b">
        <f>IF(ISERROR(DATEVALUE(TEXT(Spreadsheet!AC406,"mm/dd/yyyy")) &gt; DATEVALUE(TEXT(Spreadsheet!J406,"mm/dd/yyyy"))),IF(OR(AND(ISBLANK(Spreadsheet!AC406),ISBLANK(Spreadsheet!C406)),AND(NOT(ISBLANK(Spreadsheet!C406)),ISBLANK(Spreadsheet!AC406),NOT(ISBLANK(Spreadsheet!D406)))),TRUE,FALSE),IF(DATEVALUE(TEXT(Spreadsheet!AC406,"mm/dd/yyyy")) &gt; DATEVALUE(TEXT(Spreadsheet!J406,"mm/dd/yyyy")),TRUE,FALSE))</f>
        <v>1</v>
      </c>
      <c r="BH406" s="5" t="b">
        <f>OR(AND(ISBLANK(Spreadsheet!C406),ISBLANK(Spreadsheet!AE406)),AND(NOT(ISBLANK(Spreadsheet!C406)),NOT(ISBLANK(Spreadsheet!D406)),ISBLANK(Spreadsheet!AE406)),AND(NOT(ISBLANK(Spreadsheet!C406)),ISBLANK(Spreadsheet!D406),NOT(ISBLANK(Spreadsheet!AE406)),LEN(Spreadsheet!AE406)&lt;=100))</f>
        <v>1</v>
      </c>
      <c r="BI406" s="5" t="b">
        <f t="array" ref="BI406">IF(ISBLANK(Spreadsheet!AF406),TRUE,ISNUMBER(MATCH(TRUE,EXACT(Spreadsheet!AF406,CobraShortReasons),0)))</f>
        <v>1</v>
      </c>
      <c r="BJ406" s="5" t="b">
        <f ca="1">IF(ISERROR(DATEVALUE(TEXT(Spreadsheet!AG406,"mm/dd/yyyy")) &gt; TODAY()),IF(ISBLANK(Spreadsheet!AG406),TRUE,FALSE),IF(DATEVALUE(TEXT(Spreadsheet!AG406,"mm/dd/yyyy")) &gt; TODAY(),FALSE,TRUE))</f>
        <v>1</v>
      </c>
      <c r="BK406" s="5" t="b">
        <f>OR(ISBLANK(Spreadsheet!AH406),LEN(Spreadsheet!AH406)&lt;=25)</f>
        <v>1</v>
      </c>
      <c r="BL406" s="5" t="b">
        <f t="array" aca="1" ref="BL406" ca="1">IF(ISBLANK(Spreadsheet!AI406),TRUE,ISNUMBER(MATCH(TRUE,EXACT(Spreadsheet!AI406,INDIRECT(Spreadsheet!$D$2)),0)))</f>
        <v>1</v>
      </c>
      <c r="BM406" s="5" t="b">
        <f t="array" aca="1" ref="BM406" ca="1">IF(ISBLANK(Spreadsheet!AJ406),TRUE,ISNUMBER(MATCH(TRUE,EXACT(Spreadsheet!AJ406,INDIRECT(Spreadsheet!BJ406)),0)))</f>
        <v>1</v>
      </c>
      <c r="BN406" s="5" t="b">
        <f t="array" ref="BN406">IF(ISBLANK(Spreadsheet!AK406),TRUE,ISNUMBER(MATCH(TRUE,EXACT(Spreadsheet!AK406,DentalPlans),0)))</f>
        <v>1</v>
      </c>
      <c r="BO406" s="5" t="b">
        <f t="array" aca="1" ref="BO406" ca="1">IF(ISBLANK(Spreadsheet!AL406),TRUE,ISNUMBER(MATCH(TRUE,EXACT(Spreadsheet!AL406,INDIRECT(Spreadsheet!BK406)),0)))</f>
        <v>1</v>
      </c>
      <c r="BP406" s="5" t="b">
        <f t="array" ref="BP406">IF(ISBLANK(Spreadsheet!AM406),TRUE,ISNUMBER(MATCH(TRUE,EXACT(Spreadsheet!AM406,VisionPlans),0)))</f>
        <v>1</v>
      </c>
      <c r="BQ406" s="5" t="b">
        <f t="array" aca="1" ref="BQ406" ca="1">IF(ISBLANK(Spreadsheet!AN406),TRUE,ISNUMBER(MATCH(TRUE,EXACT(Spreadsheet!AN406,INDIRECT(Spreadsheet!BL406)),0)))</f>
        <v>1</v>
      </c>
      <c r="BR406" s="5" t="b">
        <f t="array" ref="BR406">IF(ISBLANK(Spreadsheet!AO406),TRUE,ISNUMBER(MATCH(TRUE,EXACT(Spreadsheet!AO406,LifeBenefitClasses),0)))</f>
        <v>1</v>
      </c>
      <c r="BS406" s="5" t="b">
        <f>IF(OR(ISBLANK(Spreadsheet!AO406), Spreadsheet!AO406="Waive"),IF(ISBLANK(Spreadsheet!AP406),TRUE,FALSE),IF(OR(AND(NOT(ISBLANK(Spreadsheet!AO406)),ISBLANK(Spreadsheet!AP406)),NOT(ISNUMBER(VALUE(Spreadsheet!AP406)))),FALSE,IF(OR(AND(Spreadsheet!AP406&lt;6,MOD(Spreadsheet!AP406*10,5)=0), MOD(Spreadsheet!AP406,5000)=0),TRUE,FALSE)))</f>
        <v>1</v>
      </c>
      <c r="BT406" s="5" t="b">
        <f t="array" ref="BT406">IF(ISBLANK(Spreadsheet!AQ406),TRUE,ISNUMBER(MATCH(TRUE,EXACT(Spreadsheet!AQ406,EnrollWaive),0)))</f>
        <v>1</v>
      </c>
      <c r="BU406" s="5" t="b">
        <f t="array" ref="BU406">IF(ISBLANK(Spreadsheet!AR406),TRUE,ISNUMBER(MATCH(TRUE,EXACT(Spreadsheet!AR406,LifeBenefitClasses),0)))</f>
        <v>1</v>
      </c>
      <c r="BV406" s="5" t="b">
        <f>IF(OR(ISBLANK(Spreadsheet!AR406), Spreadsheet!AR406="Waive"),IF(ISBLANK(Spreadsheet!AS406),TRUE,FALSE),IF(OR(AND(NOT(ISBLANK(Spreadsheet!AR406)),ISBLANK(Spreadsheet!AS406)),NOT(ISNUMBER(VALUE(Spreadsheet!AS406)))),FALSE,IF(OR(AND(Spreadsheet!AS406&lt;6,MOD(Spreadsheet!AS406*10,5)=0), MOD(Spreadsheet!AS406,10000)=0),TRUE,FALSE)))</f>
        <v>1</v>
      </c>
      <c r="BW406" s="5" t="b">
        <f t="array" ref="BW406">IF(ISBLANK(Spreadsheet!AT406),TRUE,ISNUMBER(MATCH(TRUE,EXACT(Spreadsheet!AT406,LifeBenefitClasses),0)))</f>
        <v>1</v>
      </c>
      <c r="BX406" s="5" t="b">
        <f>IF(OR(ISBLANK(Spreadsheet!AT406), Spreadsheet!AT406="Waive"),IF(ISBLANK(Spreadsheet!AU406),TRUE,FALSE),IF(OR(AND(NOT(ISBLANK(Spreadsheet!AT406)),ISBLANK(Spreadsheet!AU406)),NOT(ISNUMBER(VALUE(Spreadsheet!AU406)))),FALSE,IF(AND(NOT(OR(ISBLANK(Spreadsheet!AT406),Spreadsheet!AT406="Waive")),NOT(OR(ISBLANK(Spreadsheet!AR406),Spreadsheet!AR406="Waive")),MOD(Spreadsheet!AU406,5000)=0, Spreadsheet!AU406&lt;=(Spreadsheet!AS406*0.5)),TRUE,FALSE)))</f>
        <v>1</v>
      </c>
      <c r="BY406" s="5" t="b">
        <f t="array" ref="BY406">IF(ISBLANK(Spreadsheet!AV406),TRUE,ISNUMBER(MATCH(TRUE,EXACT(Spreadsheet!AV406,EnrollWaive),0)))</f>
        <v>1</v>
      </c>
      <c r="BZ406" s="5" t="b">
        <f t="array" ref="BZ406">IF(ISBLANK(Spreadsheet!AW406),TRUE,ISNUMBER(MATCH(TRUE,EXACT(Spreadsheet!AW406,LifeBenefitClasses),0)))</f>
        <v>1</v>
      </c>
      <c r="CA406" s="5" t="b">
        <f t="array" ref="CA406">IF(ISBLANK(Spreadsheet!AX406),TRUE,ISNUMBER(MATCH(TRUE,EXACT(Spreadsheet!AX406,LifeBenefitClasses),0)))</f>
        <v>1</v>
      </c>
      <c r="CB406" s="5" t="b">
        <f t="array" ref="CB406">IF(ISBLANK(Spreadsheet!AY406),TRUE,ISNUMBER(MATCH(TRUE,EXACT(Spreadsheet!AY406,LifeBenefitClasses),0)))</f>
        <v>1</v>
      </c>
      <c r="CC406" s="5" t="b">
        <f t="array" ref="CC406">IF(ISBLANK(Spreadsheet!AZ406),TRUE,ISNUMBER(MATCH(TRUE,EXACT(Spreadsheet!AZ406,LifeBenefitClasses),0)))</f>
        <v>1</v>
      </c>
      <c r="CD406" s="5" t="b">
        <f t="array" ref="CD406">IF(ISBLANK(Spreadsheet!BA406),TRUE,ISNUMBER(MATCH(TRUE,EXACT(Spreadsheet!BA406,LifeBenefitClasses),0)))</f>
        <v>1</v>
      </c>
      <c r="CE406" s="5" t="b">
        <f>IF(OR(ISBLANK(Spreadsheet!BA406), Spreadsheet!BA406="Waive"),IF(ISBLANK(Spreadsheet!BB406),TRUE,FALSE),IF(OR(AND(NOT(ISBLANK(Spreadsheet!BA406)),ISBLANK(Spreadsheet!BB406)),NOT(ISNUMBER(VALUE(Spreadsheet!BB406))),ISBLANK(Spreadsheet!BC406),NOT(ISNUMBER(VALUE(Spreadsheet!BC406)))),FALSE,IF(AND(Spreadsheet!BB406&gt;=50000,Spreadsheet!BB406&lt;=250000,MOD(Spreadsheet!BB406,10000)=0,Spreadsheet!BB406&lt;=(10*Spreadsheet!BC406)),TRUE,FALSE)))</f>
        <v>1</v>
      </c>
      <c r="CF406" s="5" t="b">
        <f>IF(NOT(ISBLANK(Spreadsheet!BC406)),AND(ISNUMBER(VALUE(Spreadsheet!BC406)),Spreadsheet!BC406&gt;0),AND(OR(ISBLANK(Spreadsheet!AO406),Spreadsheet!AO406="Waive",AND(NOT(OR(ISBLANK(Spreadsheet!AO406),Spreadsheet!AO406="Waive")),Spreadsheet!AP406&gt;=6)),OR(ISBLANK(Spreadsheet!AR406),AND(NOT(OR(ISBLANK(Spreadsheet!AR406),Spreadsheet!AR406="Waive")),Spreadsheet!AS406&gt;=6)),OR(ISBLANK(Spreadsheet!AW406)),OR(ISBLANK(Spreadsheet!AX406)),OR(ISBLANK(Spreadsheet!AY406)),OR(ISBLANK(Spreadsheet!AZ406)),OR(ISBLANK(Spreadsheet!BA406),Spreadsheet!BA406="Waive")))</f>
        <v>1</v>
      </c>
      <c r="CG406" s="5" t="b">
        <f t="shared" ca="1" si="31"/>
        <v>1</v>
      </c>
    </row>
    <row r="407" spans="8:85" x14ac:dyDescent="0.3">
      <c r="H407" s="5">
        <f t="shared" ca="1" si="32"/>
        <v>2</v>
      </c>
      <c r="I407" s="5" t="str">
        <f t="shared" ca="1" si="30"/>
        <v/>
      </c>
      <c r="J407" s="5" t="str">
        <f>IF(AND(NOT(ISBLANK(Spreadsheet!C407)),ISBLANK(Spreadsheet!D407)),Spreadsheet!F407&amp;" "&amp;Spreadsheet!H407,"")</f>
        <v/>
      </c>
      <c r="K407" s="5">
        <f>IF(AND(NOT(ISBLANK(Spreadsheet!C407)),ISBLANK(Spreadsheet!D407)),COUNTIFS(Spreadsheet!E408:E$786,"=Child",Spreadsheet!C408:C$786, "="&amp;Spreadsheet!C407) + COUNTIFS(Spreadsheet!E408:E$786,"=Step-child",Spreadsheet!C408:C$786, "="&amp;Spreadsheet!C407),0)</f>
        <v>0</v>
      </c>
      <c r="L407" s="5">
        <f>IF(NOT(ISBLANK(J407)),COUNTIFS(Spreadsheet!E408:E$786,"=Wife",Spreadsheet!C408:C$786, "="&amp;Spreadsheet!C407) + COUNTIFS(Spreadsheet!E408:E$786,"=Husband",Spreadsheet!C408:C$786, "="&amp;Spreadsheet!C407),0)</f>
        <v>0</v>
      </c>
      <c r="M407" s="5">
        <f>IF(NOT(ISBLANK(Spreadsheet!AJ407)),VLOOKUP(Spreadsheet!AJ407,'Drop Downs'!$P$2:$R$16,3,FALSE),0)</f>
        <v>0</v>
      </c>
      <c r="N407" s="5">
        <f>IF(NOT(ISBLANK(Spreadsheet!AJ407)), VLOOKUP(Spreadsheet!AJ407,'Drop Downs'!$P$2:$R$16,2,FALSE),0)</f>
        <v>0</v>
      </c>
      <c r="O407" s="5">
        <f>IF(NOT(ISBLANK(Spreadsheet!AL407)),VLOOKUP(Spreadsheet!AL407,'Drop Downs'!$P$2:$R$16,3,FALSE), 0)</f>
        <v>0</v>
      </c>
      <c r="P407" s="5">
        <f>IF(NOT(ISBLANK(Spreadsheet!AL407)),VLOOKUP(Spreadsheet!AL407,'Drop Downs'!$P$2:$R$16,2,FALSE),0)</f>
        <v>0</v>
      </c>
      <c r="Q407" s="5">
        <f>IF(NOT(ISBLANK(Spreadsheet!AN407)),VLOOKUP(Spreadsheet!AN407,'Drop Downs'!$P$2:$R$16,3,FALSE),0)</f>
        <v>0</v>
      </c>
      <c r="R407" s="5">
        <f>IF(NOT(ISBLANK(Spreadsheet!AN407)),VLOOKUP(Spreadsheet!AN407,'Drop Downs'!$P$2:$R$16,2,FALSE),0)</f>
        <v>0</v>
      </c>
      <c r="S407" s="5" t="str">
        <f>IF(OR(M407&gt;K407,N407&gt;L407,O407&gt;K407, Q407&gt;K407,N407&gt;L407, P407&gt;L407, R407&gt;L407),"Member currently has a coverage election over what he/she needs.  Please add more dependents or adjust the coverage election.","")&amp;(IF(AND(NOT(ISBLANK(Spreadsheet!C407)),NOT(ISBLANK(Spreadsheet!D407)),ISBLANK(Spreadsheet!E407)),"Dependent lacks a relationship to member.Please select one from the drop-down.",""))</f>
        <v/>
      </c>
      <c r="T407" s="5" t="b">
        <f t="shared" si="33"/>
        <v>1</v>
      </c>
      <c r="U407" s="5" t="b">
        <f>OR(ISBLANK(Spreadsheet!C407),IF(NOT(ISBLANK(Spreadsheet!D407)),NOT(ISBLANK(Spreadsheet!E407)),TRUE))</f>
        <v>1</v>
      </c>
      <c r="V407" s="5" t="b">
        <f>OR(ISBLANK(Spreadsheet!C407), NOT(ISBLANK(Spreadsheet!I407)))</f>
        <v>1</v>
      </c>
      <c r="W407" s="5" t="b">
        <f>OR(ISBLANK(Spreadsheet!D407),NOT(ISBLANK(Spreadsheet!C407)))</f>
        <v>1</v>
      </c>
      <c r="X407" s="155" t="str">
        <f>REPT("0",MIN(FIND({1,2,3,4,5,6,7,8,9},Spreadsheet!C407&amp;"123456789"))-1)&amp;IF(ISBLANK(Spreadsheet!C407),"",SUMPRODUCT(MID(0&amp;Spreadsheet!C407,LARGE(INDEX(ISNUMBER(--MID(Spreadsheet!C407,ROW($1:$225),1))*
 ROW($1:$225),0),ROW($1:$225))+1,1)*10^ROW($1:$225)/10))</f>
        <v/>
      </c>
      <c r="Y407" s="5" t="b">
        <f>IF(NOT(ISBLANK(Spreadsheet!C407)),IF(AND(ISNUMBER(VALUE(Spreadsheet!C407)), LEN(Spreadsheet!C407)=9),TRUE,FALSE),TRUE)</f>
        <v>1</v>
      </c>
      <c r="Z407" s="155" t="str">
        <f>REPT("0",MIN(FIND({1,2,3,4,5,6,7,8,9},Spreadsheet!D407&amp;"123456789"))-1)&amp;IF(ISBLANK(Spreadsheet!D407),"",SUMPRODUCT(MID(0&amp;Spreadsheet!D407,LARGE(INDEX(ISNUMBER(--MID(Spreadsheet!D407,ROW($1:$225),1))*
 ROW($1:$225),0),ROW($1:$225))+1,1)*10^ROW($1:$225)/10))</f>
        <v/>
      </c>
      <c r="AA407" s="5" t="b">
        <f>IF(AND(NOT(ISBLANK(Spreadsheet!D407)),NOT(ISBLANK(Spreadsheet!C407))),IF(AND(ISNUMBER(VALUE(Spreadsheet!D407)), LEN(Spreadsheet!D407)=9),TRUE,FALSE),IF(AND(NOT(ISBLANK(Spreadsheet!D407)),ISBLANK(Spreadsheet!C407)),FALSE,TRUE))</f>
        <v>1</v>
      </c>
      <c r="AB407" s="5" t="b">
        <f>OR(ISBLANK(Spreadsheet!Y407),IF(NOT(ISBLANK(Spreadsheet!Y407)),LEN(Spreadsheet!Y407)=10,ISNUMBER(VALUE(Spreadsheet!Y407))))</f>
        <v>1</v>
      </c>
      <c r="AC407" s="5" t="b">
        <f>OR(ISBLANK(Spreadsheet!AI407), AND(NOT(ISBLANK(Spreadsheet!AJ407)), NOT(ISNUMBER(SEARCH("Waive",Spreadsheet!AJ407)))))</f>
        <v>1</v>
      </c>
      <c r="AD407" s="5" t="b">
        <f>OR(ISBLANK(Spreadsheet!AK407), AND(NOT(ISBLANK(Spreadsheet!AL407)), NOT(ISNUMBER(SEARCH("Waive",Spreadsheet!AL407)))))</f>
        <v>1</v>
      </c>
      <c r="AE407" s="5" t="b">
        <f>OR(ISBLANK(Spreadsheet!AM407), AND(NOT(ISBLANK(Spreadsheet!AN407)), NOT(ISNUMBER(SEARCH("Waive", Spreadsheet!AN407)))))</f>
        <v>1</v>
      </c>
      <c r="AF407" s="5" t="b">
        <f>OR(ISBLANK(Spreadsheet!C407), NOT(ISBLANK(Spreadsheet!D407)),NOT(ISBLANK(Spreadsheet!L407)))</f>
        <v>1</v>
      </c>
      <c r="AG407" s="5" t="b">
        <f>IF(AND(NOT(ISBLANK(Spreadsheet!C407)), NOT(ISBLANK(Spreadsheet!D407)),Spreadsheet!C407&lt;&gt;Spreadsheet!D407),IF(ISERROR(VLOOKUP(Spreadsheet!C407, Spreadsheet!$C$6:'Spreadsheet'!$C406,1,FALSE)), FALSE, TRUE),TRUE)</f>
        <v>1</v>
      </c>
      <c r="AH407" s="5" t="b">
        <f>Spreadsheet!$B$2=Spreadsheet!AD407</f>
        <v>1</v>
      </c>
      <c r="AI407" s="5" t="b">
        <f>IF(ISBLANK(Spreadsheet!G407),TRUE,IF(OR(LEN(Spreadsheet!G407)&gt;1,ISNUMBER(VALUE(Spreadsheet!G407))),FALSE,TRUE))</f>
        <v>1</v>
      </c>
      <c r="AJ407" s="5" t="b">
        <f>OR(ISBLANK(Spreadsheet!C407), NOT(ISBLANK(Spreadsheet!B407)), NOT(ISBLANK(Spreadsheet!D407)))</f>
        <v>1</v>
      </c>
      <c r="AK407" s="5" t="b">
        <f t="array" ref="AK407">IF(OR(AND(ISBLANK(Spreadsheet!E407),ISBLANK(Spreadsheet!D407),NOT(ISBLANK(Spreadsheet!C407))),AND(ISBLANK(Spreadsheet!E407),ISBLANK(Spreadsheet!D407),ISBLANK(Spreadsheet!C407))),TRUE,ISNUMBER(MATCH(TRUE,EXACT(Spreadsheet!E407,Relationships),0)))</f>
        <v>1</v>
      </c>
      <c r="AL407" s="5" t="b">
        <f>IF(NOT(ISBLANK(Spreadsheet!C407)),IF(OR(ISBLANK(Spreadsheet!F407),LEN(Spreadsheet!F407)&gt;40),FALSE,TRUE),TRUE)</f>
        <v>1</v>
      </c>
      <c r="AM407" s="5" t="b">
        <f>IF(NOT(ISBLANK(Spreadsheet!C407)),IF(OR(ISBLANK(Spreadsheet!H407),LEN(Spreadsheet!H407)&gt;40),FALSE,TRUE),TRUE)</f>
        <v>1</v>
      </c>
      <c r="AN407" s="5" t="b">
        <f t="array" ref="AN407">IF(ISBLANK(Spreadsheet!I407),TRUE,ISNUMBER(MATCH(TRUE,EXACT(Spreadsheet!I407,GenderValues),0)))</f>
        <v>1</v>
      </c>
      <c r="AO407" s="5" t="b">
        <f ca="1">IF(ISERROR(DATEVALUE(TEXT(Spreadsheet!J407,"mm/dd/yyyy")) &gt; TODAY()),IF(AND(ISBLANK(Spreadsheet!J407),ISBLANK(Spreadsheet!C407)),TRUE,FALSE),IF(DATEVALUE(TEXT(Spreadsheet!J407,"mm/dd/yyyy")) &gt; TODAY(),FALSE,TRUE))</f>
        <v>1</v>
      </c>
      <c r="AP407" s="5" t="b">
        <f>OR(ISBLANK(Spreadsheet!K407),LEN(Spreadsheet!K407)&lt;=100)</f>
        <v>1</v>
      </c>
      <c r="AQ407" s="5" t="b">
        <f t="array" ref="AQ407">IF(OR(AND(ISBLANK(Spreadsheet!L407),ISBLANK(Spreadsheet!C407)),AND(NOT(ISBLANK(Spreadsheet!C407)),NOT(ISBLANK(Spreadsheet!D407)))),TRUE,ISNUMBER(MATCH(TRUE,EXACT(Spreadsheet!L407,MaritalStatus),0)))</f>
        <v>1</v>
      </c>
      <c r="AR407" s="5" t="b">
        <f ca="1">IF(ISERROR(DATEVALUE(TEXT(Spreadsheet!M407,"mm/dd/yyyy")) &gt; TODAY()),IF(ISBLANK(Spreadsheet!M407),TRUE,FALSE),IF(DATEVALUE(TEXT(Spreadsheet!M407,"mm/dd/yyyy")) &gt; TODAY(),FALSE,TRUE))</f>
        <v>1</v>
      </c>
      <c r="AS407" s="5" t="b">
        <f>OR(ISBLANK(Spreadsheet!N407),LEN(Spreadsheet!N407)&lt;=100)</f>
        <v>1</v>
      </c>
      <c r="AT407" s="5" t="b">
        <f>OR(ISBLANK(Spreadsheet!O407),UPPER(Spreadsheet!O407)="YES")</f>
        <v>1</v>
      </c>
      <c r="AU407" s="5" t="b">
        <f>OR(ISBLANK(Spreadsheet!P407),UPPER(Spreadsheet!P407)="YES")</f>
        <v>1</v>
      </c>
      <c r="AV407" s="5" t="b">
        <f t="array" ref="AV407">IF(ISBLANK(Spreadsheet!Q407),TRUE,ISNUMBER(MATCH(TRUE,EXACT(Spreadsheet!Q407,OnGroupsPriorIns),0)))</f>
        <v>1</v>
      </c>
      <c r="AW407" s="5" t="b">
        <f>OR(ISBLANK(Spreadsheet!R407),UPPER(Spreadsheet!R407)="YES")</f>
        <v>1</v>
      </c>
      <c r="AX407" s="5" t="b">
        <f>OR(ISBLANK(Spreadsheet!S407),UPPER(Spreadsheet!S407)="YES")</f>
        <v>1</v>
      </c>
      <c r="AY407" s="5" t="b">
        <f>OR(AND(ISBLANK(Spreadsheet!C407),LEN(Spreadsheet!T407)=0),AND(NOT(ISBLANK(Spreadsheet!C407)),LEN(Spreadsheet!T407)&gt;0,LEN(Spreadsheet!T407)&lt;=50))</f>
        <v>1</v>
      </c>
      <c r="AZ407" s="5" t="b">
        <f>OR(LEN(Spreadsheet!U407)=0,AND(LEN(Spreadsheet!U407)&gt;0,LEN(Spreadsheet!U407)&lt;=50))</f>
        <v>1</v>
      </c>
      <c r="BA407" s="5" t="b">
        <f>OR(AND(ISBLANK(Spreadsheet!C407),LEN(Spreadsheet!V407)=0),AND(NOT(ISBLANK(Spreadsheet!C407)),LEN(Spreadsheet!V407)&gt;0,LEN(Spreadsheet!V407)&lt;=50))</f>
        <v>1</v>
      </c>
      <c r="BB407" s="5" t="b">
        <f t="array" ref="BB407">IF(AND(ISBLANK(Spreadsheet!C407),LEN(Spreadsheet!W407)=0),TRUE,ISNUMBER(MATCH(TRUE,EXACT(Spreadsheet!W407,States),0)))</f>
        <v>1</v>
      </c>
      <c r="BC407" s="5" t="b">
        <f>OR(AND(ISBLANK(Spreadsheet!C407),LEN(Spreadsheet!X407)=0),AND(NOT(ISBLANK(Spreadsheet!C407)),LEN(Spreadsheet!X407)&gt;0,LEN(Spreadsheet!X407)=5,ISNUMBER(VALUE(Spreadsheet!X407))))</f>
        <v>1</v>
      </c>
      <c r="BD407" s="5" t="b">
        <f>OR(ISBLANK(Spreadsheet!Z407),LEN(Spreadsheet!Z407)&lt;=50)</f>
        <v>1</v>
      </c>
      <c r="BE407" s="5" t="b">
        <f>ISBLANK(Spreadsheet!AA407)</f>
        <v>1</v>
      </c>
      <c r="BF407" s="5" t="b">
        <f>ISBLANK(Spreadsheet!AB407)</f>
        <v>1</v>
      </c>
      <c r="BG407" s="5" t="b">
        <f>IF(ISERROR(DATEVALUE(TEXT(Spreadsheet!AC407,"mm/dd/yyyy")) &gt; DATEVALUE(TEXT(Spreadsheet!J407,"mm/dd/yyyy"))),IF(OR(AND(ISBLANK(Spreadsheet!AC407),ISBLANK(Spreadsheet!C407)),AND(NOT(ISBLANK(Spreadsheet!C407)),ISBLANK(Spreadsheet!AC407),NOT(ISBLANK(Spreadsheet!D407)))),TRUE,FALSE),IF(DATEVALUE(TEXT(Spreadsheet!AC407,"mm/dd/yyyy")) &gt; DATEVALUE(TEXT(Spreadsheet!J407,"mm/dd/yyyy")),TRUE,FALSE))</f>
        <v>1</v>
      </c>
      <c r="BH407" s="5" t="b">
        <f>OR(AND(ISBLANK(Spreadsheet!C407),ISBLANK(Spreadsheet!AE407)),AND(NOT(ISBLANK(Spreadsheet!C407)),NOT(ISBLANK(Spreadsheet!D407)),ISBLANK(Spreadsheet!AE407)),AND(NOT(ISBLANK(Spreadsheet!C407)),ISBLANK(Spreadsheet!D407),NOT(ISBLANK(Spreadsheet!AE407)),LEN(Spreadsheet!AE407)&lt;=100))</f>
        <v>1</v>
      </c>
      <c r="BI407" s="5" t="b">
        <f t="array" ref="BI407">IF(ISBLANK(Spreadsheet!AF407),TRUE,ISNUMBER(MATCH(TRUE,EXACT(Spreadsheet!AF407,CobraShortReasons),0)))</f>
        <v>1</v>
      </c>
      <c r="BJ407" s="5" t="b">
        <f ca="1">IF(ISERROR(DATEVALUE(TEXT(Spreadsheet!AG407,"mm/dd/yyyy")) &gt; TODAY()),IF(ISBLANK(Spreadsheet!AG407),TRUE,FALSE),IF(DATEVALUE(TEXT(Spreadsheet!AG407,"mm/dd/yyyy")) &gt; TODAY(),FALSE,TRUE))</f>
        <v>1</v>
      </c>
      <c r="BK407" s="5" t="b">
        <f>OR(ISBLANK(Spreadsheet!AH407),LEN(Spreadsheet!AH407)&lt;=25)</f>
        <v>1</v>
      </c>
      <c r="BL407" s="5" t="b">
        <f t="array" aca="1" ref="BL407" ca="1">IF(ISBLANK(Spreadsheet!AI407),TRUE,ISNUMBER(MATCH(TRUE,EXACT(Spreadsheet!AI407,INDIRECT(Spreadsheet!$D$2)),0)))</f>
        <v>1</v>
      </c>
      <c r="BM407" s="5" t="b">
        <f t="array" aca="1" ref="BM407" ca="1">IF(ISBLANK(Spreadsheet!AJ407),TRUE,ISNUMBER(MATCH(TRUE,EXACT(Spreadsheet!AJ407,INDIRECT(Spreadsheet!BJ407)),0)))</f>
        <v>1</v>
      </c>
      <c r="BN407" s="5" t="b">
        <f t="array" ref="BN407">IF(ISBLANK(Spreadsheet!AK407),TRUE,ISNUMBER(MATCH(TRUE,EXACT(Spreadsheet!AK407,DentalPlans),0)))</f>
        <v>1</v>
      </c>
      <c r="BO407" s="5" t="b">
        <f t="array" aca="1" ref="BO407" ca="1">IF(ISBLANK(Spreadsheet!AL407),TRUE,ISNUMBER(MATCH(TRUE,EXACT(Spreadsheet!AL407,INDIRECT(Spreadsheet!BK407)),0)))</f>
        <v>1</v>
      </c>
      <c r="BP407" s="5" t="b">
        <f t="array" ref="BP407">IF(ISBLANK(Spreadsheet!AM407),TRUE,ISNUMBER(MATCH(TRUE,EXACT(Spreadsheet!AM407,VisionPlans),0)))</f>
        <v>1</v>
      </c>
      <c r="BQ407" s="5" t="b">
        <f t="array" aca="1" ref="BQ407" ca="1">IF(ISBLANK(Spreadsheet!AN407),TRUE,ISNUMBER(MATCH(TRUE,EXACT(Spreadsheet!AN407,INDIRECT(Spreadsheet!BL407)),0)))</f>
        <v>1</v>
      </c>
      <c r="BR407" s="5" t="b">
        <f t="array" ref="BR407">IF(ISBLANK(Spreadsheet!AO407),TRUE,ISNUMBER(MATCH(TRUE,EXACT(Spreadsheet!AO407,LifeBenefitClasses),0)))</f>
        <v>1</v>
      </c>
      <c r="BS407" s="5" t="b">
        <f>IF(OR(ISBLANK(Spreadsheet!AO407), Spreadsheet!AO407="Waive"),IF(ISBLANK(Spreadsheet!AP407),TRUE,FALSE),IF(OR(AND(NOT(ISBLANK(Spreadsheet!AO407)),ISBLANK(Spreadsheet!AP407)),NOT(ISNUMBER(VALUE(Spreadsheet!AP407)))),FALSE,IF(OR(AND(Spreadsheet!AP407&lt;6,MOD(Spreadsheet!AP407*10,5)=0), MOD(Spreadsheet!AP407,5000)=0),TRUE,FALSE)))</f>
        <v>1</v>
      </c>
      <c r="BT407" s="5" t="b">
        <f t="array" ref="BT407">IF(ISBLANK(Spreadsheet!AQ407),TRUE,ISNUMBER(MATCH(TRUE,EXACT(Spreadsheet!AQ407,EnrollWaive),0)))</f>
        <v>1</v>
      </c>
      <c r="BU407" s="5" t="b">
        <f t="array" ref="BU407">IF(ISBLANK(Spreadsheet!AR407),TRUE,ISNUMBER(MATCH(TRUE,EXACT(Spreadsheet!AR407,LifeBenefitClasses),0)))</f>
        <v>1</v>
      </c>
      <c r="BV407" s="5" t="b">
        <f>IF(OR(ISBLANK(Spreadsheet!AR407), Spreadsheet!AR407="Waive"),IF(ISBLANK(Spreadsheet!AS407),TRUE,FALSE),IF(OR(AND(NOT(ISBLANK(Spreadsheet!AR407)),ISBLANK(Spreadsheet!AS407)),NOT(ISNUMBER(VALUE(Spreadsheet!AS407)))),FALSE,IF(OR(AND(Spreadsheet!AS407&lt;6,MOD(Spreadsheet!AS407*10,5)=0), MOD(Spreadsheet!AS407,10000)=0),TRUE,FALSE)))</f>
        <v>1</v>
      </c>
      <c r="BW407" s="5" t="b">
        <f t="array" ref="BW407">IF(ISBLANK(Spreadsheet!AT407),TRUE,ISNUMBER(MATCH(TRUE,EXACT(Spreadsheet!AT407,LifeBenefitClasses),0)))</f>
        <v>1</v>
      </c>
      <c r="BX407" s="5" t="b">
        <f>IF(OR(ISBLANK(Spreadsheet!AT407), Spreadsheet!AT407="Waive"),IF(ISBLANK(Spreadsheet!AU407),TRUE,FALSE),IF(OR(AND(NOT(ISBLANK(Spreadsheet!AT407)),ISBLANK(Spreadsheet!AU407)),NOT(ISNUMBER(VALUE(Spreadsheet!AU407)))),FALSE,IF(AND(NOT(OR(ISBLANK(Spreadsheet!AT407),Spreadsheet!AT407="Waive")),NOT(OR(ISBLANK(Spreadsheet!AR407),Spreadsheet!AR407="Waive")),MOD(Spreadsheet!AU407,5000)=0, Spreadsheet!AU407&lt;=(Spreadsheet!AS407*0.5)),TRUE,FALSE)))</f>
        <v>1</v>
      </c>
      <c r="BY407" s="5" t="b">
        <f t="array" ref="BY407">IF(ISBLANK(Spreadsheet!AV407),TRUE,ISNUMBER(MATCH(TRUE,EXACT(Spreadsheet!AV407,EnrollWaive),0)))</f>
        <v>1</v>
      </c>
      <c r="BZ407" s="5" t="b">
        <f t="array" ref="BZ407">IF(ISBLANK(Spreadsheet!AW407),TRUE,ISNUMBER(MATCH(TRUE,EXACT(Spreadsheet!AW407,LifeBenefitClasses),0)))</f>
        <v>1</v>
      </c>
      <c r="CA407" s="5" t="b">
        <f t="array" ref="CA407">IF(ISBLANK(Spreadsheet!AX407),TRUE,ISNUMBER(MATCH(TRUE,EXACT(Spreadsheet!AX407,LifeBenefitClasses),0)))</f>
        <v>1</v>
      </c>
      <c r="CB407" s="5" t="b">
        <f t="array" ref="CB407">IF(ISBLANK(Spreadsheet!AY407),TRUE,ISNUMBER(MATCH(TRUE,EXACT(Spreadsheet!AY407,LifeBenefitClasses),0)))</f>
        <v>1</v>
      </c>
      <c r="CC407" s="5" t="b">
        <f t="array" ref="CC407">IF(ISBLANK(Spreadsheet!AZ407),TRUE,ISNUMBER(MATCH(TRUE,EXACT(Spreadsheet!AZ407,LifeBenefitClasses),0)))</f>
        <v>1</v>
      </c>
      <c r="CD407" s="5" t="b">
        <f t="array" ref="CD407">IF(ISBLANK(Spreadsheet!BA407),TRUE,ISNUMBER(MATCH(TRUE,EXACT(Spreadsheet!BA407,LifeBenefitClasses),0)))</f>
        <v>1</v>
      </c>
      <c r="CE407" s="5" t="b">
        <f>IF(OR(ISBLANK(Spreadsheet!BA407), Spreadsheet!BA407="Waive"),IF(ISBLANK(Spreadsheet!BB407),TRUE,FALSE),IF(OR(AND(NOT(ISBLANK(Spreadsheet!BA407)),ISBLANK(Spreadsheet!BB407)),NOT(ISNUMBER(VALUE(Spreadsheet!BB407))),ISBLANK(Spreadsheet!BC407),NOT(ISNUMBER(VALUE(Spreadsheet!BC407)))),FALSE,IF(AND(Spreadsheet!BB407&gt;=50000,Spreadsheet!BB407&lt;=250000,MOD(Spreadsheet!BB407,10000)=0,Spreadsheet!BB407&lt;=(10*Spreadsheet!BC407)),TRUE,FALSE)))</f>
        <v>1</v>
      </c>
      <c r="CF407" s="5" t="b">
        <f>IF(NOT(ISBLANK(Spreadsheet!BC407)),AND(ISNUMBER(VALUE(Spreadsheet!BC407)),Spreadsheet!BC407&gt;0),AND(OR(ISBLANK(Spreadsheet!AO407),Spreadsheet!AO407="Waive",AND(NOT(OR(ISBLANK(Spreadsheet!AO407),Spreadsheet!AO407="Waive")),Spreadsheet!AP407&gt;=6)),OR(ISBLANK(Spreadsheet!AR407),AND(NOT(OR(ISBLANK(Spreadsheet!AR407),Spreadsheet!AR407="Waive")),Spreadsheet!AS407&gt;=6)),OR(ISBLANK(Spreadsheet!AW407)),OR(ISBLANK(Spreadsheet!AX407)),OR(ISBLANK(Spreadsheet!AY407)),OR(ISBLANK(Spreadsheet!AZ407)),OR(ISBLANK(Spreadsheet!BA407),Spreadsheet!BA407="Waive")))</f>
        <v>1</v>
      </c>
      <c r="CG407" s="5" t="b">
        <f t="shared" ca="1" si="31"/>
        <v>1</v>
      </c>
    </row>
    <row r="408" spans="8:85" x14ac:dyDescent="0.3">
      <c r="H408" s="5">
        <f t="shared" ca="1" si="32"/>
        <v>2</v>
      </c>
      <c r="I408" s="5" t="str">
        <f t="shared" ca="1" si="30"/>
        <v/>
      </c>
      <c r="J408" s="5" t="str">
        <f>IF(AND(NOT(ISBLANK(Spreadsheet!C408)),ISBLANK(Spreadsheet!D408)),Spreadsheet!F408&amp;" "&amp;Spreadsheet!H408,"")</f>
        <v/>
      </c>
      <c r="K408" s="5">
        <f>IF(AND(NOT(ISBLANK(Spreadsheet!C408)),ISBLANK(Spreadsheet!D408)),COUNTIFS(Spreadsheet!E409:E$786,"=Child",Spreadsheet!C409:C$786, "="&amp;Spreadsheet!C408) + COUNTIFS(Spreadsheet!E409:E$786,"=Step-child",Spreadsheet!C409:C$786, "="&amp;Spreadsheet!C408),0)</f>
        <v>0</v>
      </c>
      <c r="L408" s="5">
        <f>IF(NOT(ISBLANK(J408)),COUNTIFS(Spreadsheet!E409:E$786,"=Wife",Spreadsheet!C409:C$786, "="&amp;Spreadsheet!C408) + COUNTIFS(Spreadsheet!E409:E$786,"=Husband",Spreadsheet!C409:C$786, "="&amp;Spreadsheet!C408),0)</f>
        <v>0</v>
      </c>
      <c r="M408" s="5">
        <f>IF(NOT(ISBLANK(Spreadsheet!AJ408)),VLOOKUP(Spreadsheet!AJ408,'Drop Downs'!$P$2:$R$16,3,FALSE),0)</f>
        <v>0</v>
      </c>
      <c r="N408" s="5">
        <f>IF(NOT(ISBLANK(Spreadsheet!AJ408)), VLOOKUP(Spreadsheet!AJ408,'Drop Downs'!$P$2:$R$16,2,FALSE),0)</f>
        <v>0</v>
      </c>
      <c r="O408" s="5">
        <f>IF(NOT(ISBLANK(Spreadsheet!AL408)),VLOOKUP(Spreadsheet!AL408,'Drop Downs'!$P$2:$R$16,3,FALSE), 0)</f>
        <v>0</v>
      </c>
      <c r="P408" s="5">
        <f>IF(NOT(ISBLANK(Spreadsheet!AL408)),VLOOKUP(Spreadsheet!AL408,'Drop Downs'!$P$2:$R$16,2,FALSE),0)</f>
        <v>0</v>
      </c>
      <c r="Q408" s="5">
        <f>IF(NOT(ISBLANK(Spreadsheet!AN408)),VLOOKUP(Spreadsheet!AN408,'Drop Downs'!$P$2:$R$16,3,FALSE),0)</f>
        <v>0</v>
      </c>
      <c r="R408" s="5">
        <f>IF(NOT(ISBLANK(Spreadsheet!AN408)),VLOOKUP(Spreadsheet!AN408,'Drop Downs'!$P$2:$R$16,2,FALSE),0)</f>
        <v>0</v>
      </c>
      <c r="S408" s="5" t="str">
        <f>IF(OR(M408&gt;K408,N408&gt;L408,O408&gt;K408, Q408&gt;K408,N408&gt;L408, P408&gt;L408, R408&gt;L408),"Member currently has a coverage election over what he/she needs.  Please add more dependents or adjust the coverage election.","")&amp;(IF(AND(NOT(ISBLANK(Spreadsheet!C408)),NOT(ISBLANK(Spreadsheet!D408)),ISBLANK(Spreadsheet!E408)),"Dependent lacks a relationship to member.Please select one from the drop-down.",""))</f>
        <v/>
      </c>
      <c r="T408" s="5" t="b">
        <f t="shared" si="33"/>
        <v>1</v>
      </c>
      <c r="U408" s="5" t="b">
        <f>OR(ISBLANK(Spreadsheet!C408),IF(NOT(ISBLANK(Spreadsheet!D408)),NOT(ISBLANK(Spreadsheet!E408)),TRUE))</f>
        <v>1</v>
      </c>
      <c r="V408" s="5" t="b">
        <f>OR(ISBLANK(Spreadsheet!C408), NOT(ISBLANK(Spreadsheet!I408)))</f>
        <v>1</v>
      </c>
      <c r="W408" s="5" t="b">
        <f>OR(ISBLANK(Spreadsheet!D408),NOT(ISBLANK(Spreadsheet!C408)))</f>
        <v>1</v>
      </c>
      <c r="X408" s="155" t="str">
        <f>REPT("0",MIN(FIND({1,2,3,4,5,6,7,8,9},Spreadsheet!C408&amp;"123456789"))-1)&amp;IF(ISBLANK(Spreadsheet!C408),"",SUMPRODUCT(MID(0&amp;Spreadsheet!C408,LARGE(INDEX(ISNUMBER(--MID(Spreadsheet!C408,ROW($1:$225),1))*
 ROW($1:$225),0),ROW($1:$225))+1,1)*10^ROW($1:$225)/10))</f>
        <v/>
      </c>
      <c r="Y408" s="5" t="b">
        <f>IF(NOT(ISBLANK(Spreadsheet!C408)),IF(AND(ISNUMBER(VALUE(Spreadsheet!C408)), LEN(Spreadsheet!C408)=9),TRUE,FALSE),TRUE)</f>
        <v>1</v>
      </c>
      <c r="Z408" s="155" t="str">
        <f>REPT("0",MIN(FIND({1,2,3,4,5,6,7,8,9},Spreadsheet!D408&amp;"123456789"))-1)&amp;IF(ISBLANK(Spreadsheet!D408),"",SUMPRODUCT(MID(0&amp;Spreadsheet!D408,LARGE(INDEX(ISNUMBER(--MID(Spreadsheet!D408,ROW($1:$225),1))*
 ROW($1:$225),0),ROW($1:$225))+1,1)*10^ROW($1:$225)/10))</f>
        <v/>
      </c>
      <c r="AA408" s="5" t="b">
        <f>IF(AND(NOT(ISBLANK(Spreadsheet!D408)),NOT(ISBLANK(Spreadsheet!C408))),IF(AND(ISNUMBER(VALUE(Spreadsheet!D408)), LEN(Spreadsheet!D408)=9),TRUE,FALSE),IF(AND(NOT(ISBLANK(Spreadsheet!D408)),ISBLANK(Spreadsheet!C408)),FALSE,TRUE))</f>
        <v>1</v>
      </c>
      <c r="AB408" s="5" t="b">
        <f>OR(ISBLANK(Spreadsheet!Y408),IF(NOT(ISBLANK(Spreadsheet!Y408)),LEN(Spreadsheet!Y408)=10,ISNUMBER(VALUE(Spreadsheet!Y408))))</f>
        <v>1</v>
      </c>
      <c r="AC408" s="5" t="b">
        <f>OR(ISBLANK(Spreadsheet!AI408), AND(NOT(ISBLANK(Spreadsheet!AJ408)), NOT(ISNUMBER(SEARCH("Waive",Spreadsheet!AJ408)))))</f>
        <v>1</v>
      </c>
      <c r="AD408" s="5" t="b">
        <f>OR(ISBLANK(Spreadsheet!AK408), AND(NOT(ISBLANK(Spreadsheet!AL408)), NOT(ISNUMBER(SEARCH("Waive",Spreadsheet!AL408)))))</f>
        <v>1</v>
      </c>
      <c r="AE408" s="5" t="b">
        <f>OR(ISBLANK(Spreadsheet!AM408), AND(NOT(ISBLANK(Spreadsheet!AN408)), NOT(ISNUMBER(SEARCH("Waive", Spreadsheet!AN408)))))</f>
        <v>1</v>
      </c>
      <c r="AF408" s="5" t="b">
        <f>OR(ISBLANK(Spreadsheet!C408), NOT(ISBLANK(Spreadsheet!D408)),NOT(ISBLANK(Spreadsheet!L408)))</f>
        <v>1</v>
      </c>
      <c r="AG408" s="5" t="b">
        <f>IF(AND(NOT(ISBLANK(Spreadsheet!C408)), NOT(ISBLANK(Spreadsheet!D408)),Spreadsheet!C408&lt;&gt;Spreadsheet!D408),IF(ISERROR(VLOOKUP(Spreadsheet!C408, Spreadsheet!$C$6:'Spreadsheet'!$C407,1,FALSE)), FALSE, TRUE),TRUE)</f>
        <v>1</v>
      </c>
      <c r="AH408" s="5" t="b">
        <f>Spreadsheet!$B$2=Spreadsheet!AD408</f>
        <v>1</v>
      </c>
      <c r="AI408" s="5" t="b">
        <f>IF(ISBLANK(Spreadsheet!G408),TRUE,IF(OR(LEN(Spreadsheet!G408)&gt;1,ISNUMBER(VALUE(Spreadsheet!G408))),FALSE,TRUE))</f>
        <v>1</v>
      </c>
      <c r="AJ408" s="5" t="b">
        <f>OR(ISBLANK(Spreadsheet!C408), NOT(ISBLANK(Spreadsheet!B408)), NOT(ISBLANK(Spreadsheet!D408)))</f>
        <v>1</v>
      </c>
      <c r="AK408" s="5" t="b">
        <f t="array" ref="AK408">IF(OR(AND(ISBLANK(Spreadsheet!E408),ISBLANK(Spreadsheet!D408),NOT(ISBLANK(Spreadsheet!C408))),AND(ISBLANK(Spreadsheet!E408),ISBLANK(Spreadsheet!D408),ISBLANK(Spreadsheet!C408))),TRUE,ISNUMBER(MATCH(TRUE,EXACT(Spreadsheet!E408,Relationships),0)))</f>
        <v>1</v>
      </c>
      <c r="AL408" s="5" t="b">
        <f>IF(NOT(ISBLANK(Spreadsheet!C408)),IF(OR(ISBLANK(Spreadsheet!F408),LEN(Spreadsheet!F408)&gt;40),FALSE,TRUE),TRUE)</f>
        <v>1</v>
      </c>
      <c r="AM408" s="5" t="b">
        <f>IF(NOT(ISBLANK(Spreadsheet!C408)),IF(OR(ISBLANK(Spreadsheet!H408),LEN(Spreadsheet!H408)&gt;40),FALSE,TRUE),TRUE)</f>
        <v>1</v>
      </c>
      <c r="AN408" s="5" t="b">
        <f t="array" ref="AN408">IF(ISBLANK(Spreadsheet!I408),TRUE,ISNUMBER(MATCH(TRUE,EXACT(Spreadsheet!I408,GenderValues),0)))</f>
        <v>1</v>
      </c>
      <c r="AO408" s="5" t="b">
        <f ca="1">IF(ISERROR(DATEVALUE(TEXT(Spreadsheet!J408,"mm/dd/yyyy")) &gt; TODAY()),IF(AND(ISBLANK(Spreadsheet!J408),ISBLANK(Spreadsheet!C408)),TRUE,FALSE),IF(DATEVALUE(TEXT(Spreadsheet!J408,"mm/dd/yyyy")) &gt; TODAY(),FALSE,TRUE))</f>
        <v>1</v>
      </c>
      <c r="AP408" s="5" t="b">
        <f>OR(ISBLANK(Spreadsheet!K408),LEN(Spreadsheet!K408)&lt;=100)</f>
        <v>1</v>
      </c>
      <c r="AQ408" s="5" t="b">
        <f t="array" ref="AQ408">IF(OR(AND(ISBLANK(Spreadsheet!L408),ISBLANK(Spreadsheet!C408)),AND(NOT(ISBLANK(Spreadsheet!C408)),NOT(ISBLANK(Spreadsheet!D408)))),TRUE,ISNUMBER(MATCH(TRUE,EXACT(Spreadsheet!L408,MaritalStatus),0)))</f>
        <v>1</v>
      </c>
      <c r="AR408" s="5" t="b">
        <f ca="1">IF(ISERROR(DATEVALUE(TEXT(Spreadsheet!M408,"mm/dd/yyyy")) &gt; TODAY()),IF(ISBLANK(Spreadsheet!M408),TRUE,FALSE),IF(DATEVALUE(TEXT(Spreadsheet!M408,"mm/dd/yyyy")) &gt; TODAY(),FALSE,TRUE))</f>
        <v>1</v>
      </c>
      <c r="AS408" s="5" t="b">
        <f>OR(ISBLANK(Spreadsheet!N408),LEN(Spreadsheet!N408)&lt;=100)</f>
        <v>1</v>
      </c>
      <c r="AT408" s="5" t="b">
        <f>OR(ISBLANK(Spreadsheet!O408),UPPER(Spreadsheet!O408)="YES")</f>
        <v>1</v>
      </c>
      <c r="AU408" s="5" t="b">
        <f>OR(ISBLANK(Spreadsheet!P408),UPPER(Spreadsheet!P408)="YES")</f>
        <v>1</v>
      </c>
      <c r="AV408" s="5" t="b">
        <f t="array" ref="AV408">IF(ISBLANK(Spreadsheet!Q408),TRUE,ISNUMBER(MATCH(TRUE,EXACT(Spreadsheet!Q408,OnGroupsPriorIns),0)))</f>
        <v>1</v>
      </c>
      <c r="AW408" s="5" t="b">
        <f>OR(ISBLANK(Spreadsheet!R408),UPPER(Spreadsheet!R408)="YES")</f>
        <v>1</v>
      </c>
      <c r="AX408" s="5" t="b">
        <f>OR(ISBLANK(Spreadsheet!S408),UPPER(Spreadsheet!S408)="YES")</f>
        <v>1</v>
      </c>
      <c r="AY408" s="5" t="b">
        <f>OR(AND(ISBLANK(Spreadsheet!C408),LEN(Spreadsheet!T408)=0),AND(NOT(ISBLANK(Spreadsheet!C408)),LEN(Spreadsheet!T408)&gt;0,LEN(Spreadsheet!T408)&lt;=50))</f>
        <v>1</v>
      </c>
      <c r="AZ408" s="5" t="b">
        <f>OR(LEN(Spreadsheet!U408)=0,AND(LEN(Spreadsheet!U408)&gt;0,LEN(Spreadsheet!U408)&lt;=50))</f>
        <v>1</v>
      </c>
      <c r="BA408" s="5" t="b">
        <f>OR(AND(ISBLANK(Spreadsheet!C408),LEN(Spreadsheet!V408)=0),AND(NOT(ISBLANK(Spreadsheet!C408)),LEN(Spreadsheet!V408)&gt;0,LEN(Spreadsheet!V408)&lt;=50))</f>
        <v>1</v>
      </c>
      <c r="BB408" s="5" t="b">
        <f t="array" ref="BB408">IF(AND(ISBLANK(Spreadsheet!C408),LEN(Spreadsheet!W408)=0),TRUE,ISNUMBER(MATCH(TRUE,EXACT(Spreadsheet!W408,States),0)))</f>
        <v>1</v>
      </c>
      <c r="BC408" s="5" t="b">
        <f>OR(AND(ISBLANK(Spreadsheet!C408),LEN(Spreadsheet!X408)=0),AND(NOT(ISBLANK(Spreadsheet!C408)),LEN(Spreadsheet!X408)&gt;0,LEN(Spreadsheet!X408)=5,ISNUMBER(VALUE(Spreadsheet!X408))))</f>
        <v>1</v>
      </c>
      <c r="BD408" s="5" t="b">
        <f>OR(ISBLANK(Spreadsheet!Z408),LEN(Spreadsheet!Z408)&lt;=50)</f>
        <v>1</v>
      </c>
      <c r="BE408" s="5" t="b">
        <f>ISBLANK(Spreadsheet!AA408)</f>
        <v>1</v>
      </c>
      <c r="BF408" s="5" t="b">
        <f>ISBLANK(Spreadsheet!AB408)</f>
        <v>1</v>
      </c>
      <c r="BG408" s="5" t="b">
        <f>IF(ISERROR(DATEVALUE(TEXT(Spreadsheet!AC408,"mm/dd/yyyy")) &gt; DATEVALUE(TEXT(Spreadsheet!J408,"mm/dd/yyyy"))),IF(OR(AND(ISBLANK(Spreadsheet!AC408),ISBLANK(Spreadsheet!C408)),AND(NOT(ISBLANK(Spreadsheet!C408)),ISBLANK(Spreadsheet!AC408),NOT(ISBLANK(Spreadsheet!D408)))),TRUE,FALSE),IF(DATEVALUE(TEXT(Spreadsheet!AC408,"mm/dd/yyyy")) &gt; DATEVALUE(TEXT(Spreadsheet!J408,"mm/dd/yyyy")),TRUE,FALSE))</f>
        <v>1</v>
      </c>
      <c r="BH408" s="5" t="b">
        <f>OR(AND(ISBLANK(Spreadsheet!C408),ISBLANK(Spreadsheet!AE408)),AND(NOT(ISBLANK(Spreadsheet!C408)),NOT(ISBLANK(Spreadsheet!D408)),ISBLANK(Spreadsheet!AE408)),AND(NOT(ISBLANK(Spreadsheet!C408)),ISBLANK(Spreadsheet!D408),NOT(ISBLANK(Spreadsheet!AE408)),LEN(Spreadsheet!AE408)&lt;=100))</f>
        <v>1</v>
      </c>
      <c r="BI408" s="5" t="b">
        <f t="array" ref="BI408">IF(ISBLANK(Spreadsheet!AF408),TRUE,ISNUMBER(MATCH(TRUE,EXACT(Spreadsheet!AF408,CobraShortReasons),0)))</f>
        <v>1</v>
      </c>
      <c r="BJ408" s="5" t="b">
        <f ca="1">IF(ISERROR(DATEVALUE(TEXT(Spreadsheet!AG408,"mm/dd/yyyy")) &gt; TODAY()),IF(ISBLANK(Spreadsheet!AG408),TRUE,FALSE),IF(DATEVALUE(TEXT(Spreadsheet!AG408,"mm/dd/yyyy")) &gt; TODAY(),FALSE,TRUE))</f>
        <v>1</v>
      </c>
      <c r="BK408" s="5" t="b">
        <f>OR(ISBLANK(Spreadsheet!AH408),LEN(Spreadsheet!AH408)&lt;=25)</f>
        <v>1</v>
      </c>
      <c r="BL408" s="5" t="b">
        <f t="array" aca="1" ref="BL408" ca="1">IF(ISBLANK(Spreadsheet!AI408),TRUE,ISNUMBER(MATCH(TRUE,EXACT(Spreadsheet!AI408,INDIRECT(Spreadsheet!$D$2)),0)))</f>
        <v>1</v>
      </c>
      <c r="BM408" s="5" t="b">
        <f t="array" aca="1" ref="BM408" ca="1">IF(ISBLANK(Spreadsheet!AJ408),TRUE,ISNUMBER(MATCH(TRUE,EXACT(Spreadsheet!AJ408,INDIRECT(Spreadsheet!BJ408)),0)))</f>
        <v>1</v>
      </c>
      <c r="BN408" s="5" t="b">
        <f t="array" ref="BN408">IF(ISBLANK(Spreadsheet!AK408),TRUE,ISNUMBER(MATCH(TRUE,EXACT(Spreadsheet!AK408,DentalPlans),0)))</f>
        <v>1</v>
      </c>
      <c r="BO408" s="5" t="b">
        <f t="array" aca="1" ref="BO408" ca="1">IF(ISBLANK(Spreadsheet!AL408),TRUE,ISNUMBER(MATCH(TRUE,EXACT(Spreadsheet!AL408,INDIRECT(Spreadsheet!BK408)),0)))</f>
        <v>1</v>
      </c>
      <c r="BP408" s="5" t="b">
        <f t="array" ref="BP408">IF(ISBLANK(Spreadsheet!AM408),TRUE,ISNUMBER(MATCH(TRUE,EXACT(Spreadsheet!AM408,VisionPlans),0)))</f>
        <v>1</v>
      </c>
      <c r="BQ408" s="5" t="b">
        <f t="array" aca="1" ref="BQ408" ca="1">IF(ISBLANK(Spreadsheet!AN408),TRUE,ISNUMBER(MATCH(TRUE,EXACT(Spreadsheet!AN408,INDIRECT(Spreadsheet!BL408)),0)))</f>
        <v>1</v>
      </c>
      <c r="BR408" s="5" t="b">
        <f t="array" ref="BR408">IF(ISBLANK(Spreadsheet!AO408),TRUE,ISNUMBER(MATCH(TRUE,EXACT(Spreadsheet!AO408,LifeBenefitClasses),0)))</f>
        <v>1</v>
      </c>
      <c r="BS408" s="5" t="b">
        <f>IF(OR(ISBLANK(Spreadsheet!AO408), Spreadsheet!AO408="Waive"),IF(ISBLANK(Spreadsheet!AP408),TRUE,FALSE),IF(OR(AND(NOT(ISBLANK(Spreadsheet!AO408)),ISBLANK(Spreadsheet!AP408)),NOT(ISNUMBER(VALUE(Spreadsheet!AP408)))),FALSE,IF(OR(AND(Spreadsheet!AP408&lt;6,MOD(Spreadsheet!AP408*10,5)=0), MOD(Spreadsheet!AP408,5000)=0),TRUE,FALSE)))</f>
        <v>1</v>
      </c>
      <c r="BT408" s="5" t="b">
        <f t="array" ref="BT408">IF(ISBLANK(Spreadsheet!AQ408),TRUE,ISNUMBER(MATCH(TRUE,EXACT(Spreadsheet!AQ408,EnrollWaive),0)))</f>
        <v>1</v>
      </c>
      <c r="BU408" s="5" t="b">
        <f t="array" ref="BU408">IF(ISBLANK(Spreadsheet!AR408),TRUE,ISNUMBER(MATCH(TRUE,EXACT(Spreadsheet!AR408,LifeBenefitClasses),0)))</f>
        <v>1</v>
      </c>
      <c r="BV408" s="5" t="b">
        <f>IF(OR(ISBLANK(Spreadsheet!AR408), Spreadsheet!AR408="Waive"),IF(ISBLANK(Spreadsheet!AS408),TRUE,FALSE),IF(OR(AND(NOT(ISBLANK(Spreadsheet!AR408)),ISBLANK(Spreadsheet!AS408)),NOT(ISNUMBER(VALUE(Spreadsheet!AS408)))),FALSE,IF(OR(AND(Spreadsheet!AS408&lt;6,MOD(Spreadsheet!AS408*10,5)=0), MOD(Spreadsheet!AS408,10000)=0),TRUE,FALSE)))</f>
        <v>1</v>
      </c>
      <c r="BW408" s="5" t="b">
        <f t="array" ref="BW408">IF(ISBLANK(Spreadsheet!AT408),TRUE,ISNUMBER(MATCH(TRUE,EXACT(Spreadsheet!AT408,LifeBenefitClasses),0)))</f>
        <v>1</v>
      </c>
      <c r="BX408" s="5" t="b">
        <f>IF(OR(ISBLANK(Spreadsheet!AT408), Spreadsheet!AT408="Waive"),IF(ISBLANK(Spreadsheet!AU408),TRUE,FALSE),IF(OR(AND(NOT(ISBLANK(Spreadsheet!AT408)),ISBLANK(Spreadsheet!AU408)),NOT(ISNUMBER(VALUE(Spreadsheet!AU408)))),FALSE,IF(AND(NOT(OR(ISBLANK(Spreadsheet!AT408),Spreadsheet!AT408="Waive")),NOT(OR(ISBLANK(Spreadsheet!AR408),Spreadsheet!AR408="Waive")),MOD(Spreadsheet!AU408,5000)=0, Spreadsheet!AU408&lt;=(Spreadsheet!AS408*0.5)),TRUE,FALSE)))</f>
        <v>1</v>
      </c>
      <c r="BY408" s="5" t="b">
        <f t="array" ref="BY408">IF(ISBLANK(Spreadsheet!AV408),TRUE,ISNUMBER(MATCH(TRUE,EXACT(Spreadsheet!AV408,EnrollWaive),0)))</f>
        <v>1</v>
      </c>
      <c r="BZ408" s="5" t="b">
        <f t="array" ref="BZ408">IF(ISBLANK(Spreadsheet!AW408),TRUE,ISNUMBER(MATCH(TRUE,EXACT(Spreadsheet!AW408,LifeBenefitClasses),0)))</f>
        <v>1</v>
      </c>
      <c r="CA408" s="5" t="b">
        <f t="array" ref="CA408">IF(ISBLANK(Spreadsheet!AX408),TRUE,ISNUMBER(MATCH(TRUE,EXACT(Spreadsheet!AX408,LifeBenefitClasses),0)))</f>
        <v>1</v>
      </c>
      <c r="CB408" s="5" t="b">
        <f t="array" ref="CB408">IF(ISBLANK(Spreadsheet!AY408),TRUE,ISNUMBER(MATCH(TRUE,EXACT(Spreadsheet!AY408,LifeBenefitClasses),0)))</f>
        <v>1</v>
      </c>
      <c r="CC408" s="5" t="b">
        <f t="array" ref="CC408">IF(ISBLANK(Spreadsheet!AZ408),TRUE,ISNUMBER(MATCH(TRUE,EXACT(Spreadsheet!AZ408,LifeBenefitClasses),0)))</f>
        <v>1</v>
      </c>
      <c r="CD408" s="5" t="b">
        <f t="array" ref="CD408">IF(ISBLANK(Spreadsheet!BA408),TRUE,ISNUMBER(MATCH(TRUE,EXACT(Spreadsheet!BA408,LifeBenefitClasses),0)))</f>
        <v>1</v>
      </c>
      <c r="CE408" s="5" t="b">
        <f>IF(OR(ISBLANK(Spreadsheet!BA408), Spreadsheet!BA408="Waive"),IF(ISBLANK(Spreadsheet!BB408),TRUE,FALSE),IF(OR(AND(NOT(ISBLANK(Spreadsheet!BA408)),ISBLANK(Spreadsheet!BB408)),NOT(ISNUMBER(VALUE(Spreadsheet!BB408))),ISBLANK(Spreadsheet!BC408),NOT(ISNUMBER(VALUE(Spreadsheet!BC408)))),FALSE,IF(AND(Spreadsheet!BB408&gt;=50000,Spreadsheet!BB408&lt;=250000,MOD(Spreadsheet!BB408,10000)=0,Spreadsheet!BB408&lt;=(10*Spreadsheet!BC408)),TRUE,FALSE)))</f>
        <v>1</v>
      </c>
      <c r="CF408" s="5" t="b">
        <f>IF(NOT(ISBLANK(Spreadsheet!BC408)),AND(ISNUMBER(VALUE(Spreadsheet!BC408)),Spreadsheet!BC408&gt;0),AND(OR(ISBLANK(Spreadsheet!AO408),Spreadsheet!AO408="Waive",AND(NOT(OR(ISBLANK(Spreadsheet!AO408),Spreadsheet!AO408="Waive")),Spreadsheet!AP408&gt;=6)),OR(ISBLANK(Spreadsheet!AR408),AND(NOT(OR(ISBLANK(Spreadsheet!AR408),Spreadsheet!AR408="Waive")),Spreadsheet!AS408&gt;=6)),OR(ISBLANK(Spreadsheet!AW408)),OR(ISBLANK(Spreadsheet!AX408)),OR(ISBLANK(Spreadsheet!AY408)),OR(ISBLANK(Spreadsheet!AZ408)),OR(ISBLANK(Spreadsheet!BA408),Spreadsheet!BA408="Waive")))</f>
        <v>1</v>
      </c>
      <c r="CG408" s="5" t="b">
        <f t="shared" ca="1" si="31"/>
        <v>1</v>
      </c>
    </row>
    <row r="409" spans="8:85" x14ac:dyDescent="0.3">
      <c r="H409" s="5">
        <f t="shared" ca="1" si="32"/>
        <v>2</v>
      </c>
      <c r="I409" s="5" t="str">
        <f t="shared" ca="1" si="30"/>
        <v/>
      </c>
      <c r="J409" s="5" t="str">
        <f>IF(AND(NOT(ISBLANK(Spreadsheet!C409)),ISBLANK(Spreadsheet!D409)),Spreadsheet!F409&amp;" "&amp;Spreadsheet!H409,"")</f>
        <v/>
      </c>
      <c r="K409" s="5">
        <f>IF(AND(NOT(ISBLANK(Spreadsheet!C409)),ISBLANK(Spreadsheet!D409)),COUNTIFS(Spreadsheet!E410:E$786,"=Child",Spreadsheet!C410:C$786, "="&amp;Spreadsheet!C409) + COUNTIFS(Spreadsheet!E410:E$786,"=Step-child",Spreadsheet!C410:C$786, "="&amp;Spreadsheet!C409),0)</f>
        <v>0</v>
      </c>
      <c r="L409" s="5">
        <f>IF(NOT(ISBLANK(J409)),COUNTIFS(Spreadsheet!E410:E$786,"=Wife",Spreadsheet!C410:C$786, "="&amp;Spreadsheet!C409) + COUNTIFS(Spreadsheet!E410:E$786,"=Husband",Spreadsheet!C410:C$786, "="&amp;Spreadsheet!C409),0)</f>
        <v>0</v>
      </c>
      <c r="M409" s="5">
        <f>IF(NOT(ISBLANK(Spreadsheet!AJ409)),VLOOKUP(Spreadsheet!AJ409,'Drop Downs'!$P$2:$R$16,3,FALSE),0)</f>
        <v>0</v>
      </c>
      <c r="N409" s="5">
        <f>IF(NOT(ISBLANK(Spreadsheet!AJ409)), VLOOKUP(Spreadsheet!AJ409,'Drop Downs'!$P$2:$R$16,2,FALSE),0)</f>
        <v>0</v>
      </c>
      <c r="O409" s="5">
        <f>IF(NOT(ISBLANK(Spreadsheet!AL409)),VLOOKUP(Spreadsheet!AL409,'Drop Downs'!$P$2:$R$16,3,FALSE), 0)</f>
        <v>0</v>
      </c>
      <c r="P409" s="5">
        <f>IF(NOT(ISBLANK(Spreadsheet!AL409)),VLOOKUP(Spreadsheet!AL409,'Drop Downs'!$P$2:$R$16,2,FALSE),0)</f>
        <v>0</v>
      </c>
      <c r="Q409" s="5">
        <f>IF(NOT(ISBLANK(Spreadsheet!AN409)),VLOOKUP(Spreadsheet!AN409,'Drop Downs'!$P$2:$R$16,3,FALSE),0)</f>
        <v>0</v>
      </c>
      <c r="R409" s="5">
        <f>IF(NOT(ISBLANK(Spreadsheet!AN409)),VLOOKUP(Spreadsheet!AN409,'Drop Downs'!$P$2:$R$16,2,FALSE),0)</f>
        <v>0</v>
      </c>
      <c r="S409" s="5" t="str">
        <f>IF(OR(M409&gt;K409,N409&gt;L409,O409&gt;K409, Q409&gt;K409,N409&gt;L409, P409&gt;L409, R409&gt;L409),"Member currently has a coverage election over what he/she needs.  Please add more dependents or adjust the coverage election.","")&amp;(IF(AND(NOT(ISBLANK(Spreadsheet!C409)),NOT(ISBLANK(Spreadsheet!D409)),ISBLANK(Spreadsheet!E409)),"Dependent lacks a relationship to member.Please select one from the drop-down.",""))</f>
        <v/>
      </c>
      <c r="T409" s="5" t="b">
        <f t="shared" si="33"/>
        <v>1</v>
      </c>
      <c r="U409" s="5" t="b">
        <f>OR(ISBLANK(Spreadsheet!C409),IF(NOT(ISBLANK(Spreadsheet!D409)),NOT(ISBLANK(Spreadsheet!E409)),TRUE))</f>
        <v>1</v>
      </c>
      <c r="V409" s="5" t="b">
        <f>OR(ISBLANK(Spreadsheet!C409), NOT(ISBLANK(Spreadsheet!I409)))</f>
        <v>1</v>
      </c>
      <c r="W409" s="5" t="b">
        <f>OR(ISBLANK(Spreadsheet!D409),NOT(ISBLANK(Spreadsheet!C409)))</f>
        <v>1</v>
      </c>
      <c r="X409" s="155" t="str">
        <f>REPT("0",MIN(FIND({1,2,3,4,5,6,7,8,9},Spreadsheet!C409&amp;"123456789"))-1)&amp;IF(ISBLANK(Spreadsheet!C409),"",SUMPRODUCT(MID(0&amp;Spreadsheet!C409,LARGE(INDEX(ISNUMBER(--MID(Spreadsheet!C409,ROW($1:$225),1))*
 ROW($1:$225),0),ROW($1:$225))+1,1)*10^ROW($1:$225)/10))</f>
        <v/>
      </c>
      <c r="Y409" s="5" t="b">
        <f>IF(NOT(ISBLANK(Spreadsheet!C409)),IF(AND(ISNUMBER(VALUE(Spreadsheet!C409)), LEN(Spreadsheet!C409)=9),TRUE,FALSE),TRUE)</f>
        <v>1</v>
      </c>
      <c r="Z409" s="155" t="str">
        <f>REPT("0",MIN(FIND({1,2,3,4,5,6,7,8,9},Spreadsheet!D409&amp;"123456789"))-1)&amp;IF(ISBLANK(Spreadsheet!D409),"",SUMPRODUCT(MID(0&amp;Spreadsheet!D409,LARGE(INDEX(ISNUMBER(--MID(Spreadsheet!D409,ROW($1:$225),1))*
 ROW($1:$225),0),ROW($1:$225))+1,1)*10^ROW($1:$225)/10))</f>
        <v/>
      </c>
      <c r="AA409" s="5" t="b">
        <f>IF(AND(NOT(ISBLANK(Spreadsheet!D409)),NOT(ISBLANK(Spreadsheet!C409))),IF(AND(ISNUMBER(VALUE(Spreadsheet!D409)), LEN(Spreadsheet!D409)=9),TRUE,FALSE),IF(AND(NOT(ISBLANK(Spreadsheet!D409)),ISBLANK(Spreadsheet!C409)),FALSE,TRUE))</f>
        <v>1</v>
      </c>
      <c r="AB409" s="5" t="b">
        <f>OR(ISBLANK(Spreadsheet!Y409),IF(NOT(ISBLANK(Spreadsheet!Y409)),LEN(Spreadsheet!Y409)=10,ISNUMBER(VALUE(Spreadsheet!Y409))))</f>
        <v>1</v>
      </c>
      <c r="AC409" s="5" t="b">
        <f>OR(ISBLANK(Spreadsheet!AI409), AND(NOT(ISBLANK(Spreadsheet!AJ409)), NOT(ISNUMBER(SEARCH("Waive",Spreadsheet!AJ409)))))</f>
        <v>1</v>
      </c>
      <c r="AD409" s="5" t="b">
        <f>OR(ISBLANK(Spreadsheet!AK409), AND(NOT(ISBLANK(Spreadsheet!AL409)), NOT(ISNUMBER(SEARCH("Waive",Spreadsheet!AL409)))))</f>
        <v>1</v>
      </c>
      <c r="AE409" s="5" t="b">
        <f>OR(ISBLANK(Spreadsheet!AM409), AND(NOT(ISBLANK(Spreadsheet!AN409)), NOT(ISNUMBER(SEARCH("Waive", Spreadsheet!AN409)))))</f>
        <v>1</v>
      </c>
      <c r="AF409" s="5" t="b">
        <f>OR(ISBLANK(Spreadsheet!C409), NOT(ISBLANK(Spreadsheet!D409)),NOT(ISBLANK(Spreadsheet!L409)))</f>
        <v>1</v>
      </c>
      <c r="AG409" s="5" t="b">
        <f>IF(AND(NOT(ISBLANK(Spreadsheet!C409)), NOT(ISBLANK(Spreadsheet!D409)),Spreadsheet!C409&lt;&gt;Spreadsheet!D409),IF(ISERROR(VLOOKUP(Spreadsheet!C409, Spreadsheet!$C$6:'Spreadsheet'!$C408,1,FALSE)), FALSE, TRUE),TRUE)</f>
        <v>1</v>
      </c>
      <c r="AH409" s="5" t="b">
        <f>Spreadsheet!$B$2=Spreadsheet!AD409</f>
        <v>1</v>
      </c>
      <c r="AI409" s="5" t="b">
        <f>IF(ISBLANK(Spreadsheet!G409),TRUE,IF(OR(LEN(Spreadsheet!G409)&gt;1,ISNUMBER(VALUE(Spreadsheet!G409))),FALSE,TRUE))</f>
        <v>1</v>
      </c>
      <c r="AJ409" s="5" t="b">
        <f>OR(ISBLANK(Spreadsheet!C409), NOT(ISBLANK(Spreadsheet!B409)), NOT(ISBLANK(Spreadsheet!D409)))</f>
        <v>1</v>
      </c>
      <c r="AK409" s="5" t="b">
        <f t="array" ref="AK409">IF(OR(AND(ISBLANK(Spreadsheet!E409),ISBLANK(Spreadsheet!D409),NOT(ISBLANK(Spreadsheet!C409))),AND(ISBLANK(Spreadsheet!E409),ISBLANK(Spreadsheet!D409),ISBLANK(Spreadsheet!C409))),TRUE,ISNUMBER(MATCH(TRUE,EXACT(Spreadsheet!E409,Relationships),0)))</f>
        <v>1</v>
      </c>
      <c r="AL409" s="5" t="b">
        <f>IF(NOT(ISBLANK(Spreadsheet!C409)),IF(OR(ISBLANK(Spreadsheet!F409),LEN(Spreadsheet!F409)&gt;40),FALSE,TRUE),TRUE)</f>
        <v>1</v>
      </c>
      <c r="AM409" s="5" t="b">
        <f>IF(NOT(ISBLANK(Spreadsheet!C409)),IF(OR(ISBLANK(Spreadsheet!H409),LEN(Spreadsheet!H409)&gt;40),FALSE,TRUE),TRUE)</f>
        <v>1</v>
      </c>
      <c r="AN409" s="5" t="b">
        <f t="array" ref="AN409">IF(ISBLANK(Spreadsheet!I409),TRUE,ISNUMBER(MATCH(TRUE,EXACT(Spreadsheet!I409,GenderValues),0)))</f>
        <v>1</v>
      </c>
      <c r="AO409" s="5" t="b">
        <f ca="1">IF(ISERROR(DATEVALUE(TEXT(Spreadsheet!J409,"mm/dd/yyyy")) &gt; TODAY()),IF(AND(ISBLANK(Spreadsheet!J409),ISBLANK(Spreadsheet!C409)),TRUE,FALSE),IF(DATEVALUE(TEXT(Spreadsheet!J409,"mm/dd/yyyy")) &gt; TODAY(),FALSE,TRUE))</f>
        <v>1</v>
      </c>
      <c r="AP409" s="5" t="b">
        <f>OR(ISBLANK(Spreadsheet!K409),LEN(Spreadsheet!K409)&lt;=100)</f>
        <v>1</v>
      </c>
      <c r="AQ409" s="5" t="b">
        <f t="array" ref="AQ409">IF(OR(AND(ISBLANK(Spreadsheet!L409),ISBLANK(Spreadsheet!C409)),AND(NOT(ISBLANK(Spreadsheet!C409)),NOT(ISBLANK(Spreadsheet!D409)))),TRUE,ISNUMBER(MATCH(TRUE,EXACT(Spreadsheet!L409,MaritalStatus),0)))</f>
        <v>1</v>
      </c>
      <c r="AR409" s="5" t="b">
        <f ca="1">IF(ISERROR(DATEVALUE(TEXT(Spreadsheet!M409,"mm/dd/yyyy")) &gt; TODAY()),IF(ISBLANK(Spreadsheet!M409),TRUE,FALSE),IF(DATEVALUE(TEXT(Spreadsheet!M409,"mm/dd/yyyy")) &gt; TODAY(),FALSE,TRUE))</f>
        <v>1</v>
      </c>
      <c r="AS409" s="5" t="b">
        <f>OR(ISBLANK(Spreadsheet!N409),LEN(Spreadsheet!N409)&lt;=100)</f>
        <v>1</v>
      </c>
      <c r="AT409" s="5" t="b">
        <f>OR(ISBLANK(Spreadsheet!O409),UPPER(Spreadsheet!O409)="YES")</f>
        <v>1</v>
      </c>
      <c r="AU409" s="5" t="b">
        <f>OR(ISBLANK(Spreadsheet!P409),UPPER(Spreadsheet!P409)="YES")</f>
        <v>1</v>
      </c>
      <c r="AV409" s="5" t="b">
        <f t="array" ref="AV409">IF(ISBLANK(Spreadsheet!Q409),TRUE,ISNUMBER(MATCH(TRUE,EXACT(Spreadsheet!Q409,OnGroupsPriorIns),0)))</f>
        <v>1</v>
      </c>
      <c r="AW409" s="5" t="b">
        <f>OR(ISBLANK(Spreadsheet!R409),UPPER(Spreadsheet!R409)="YES")</f>
        <v>1</v>
      </c>
      <c r="AX409" s="5" t="b">
        <f>OR(ISBLANK(Spreadsheet!S409),UPPER(Spreadsheet!S409)="YES")</f>
        <v>1</v>
      </c>
      <c r="AY409" s="5" t="b">
        <f>OR(AND(ISBLANK(Spreadsheet!C409),LEN(Spreadsheet!T409)=0),AND(NOT(ISBLANK(Spreadsheet!C409)),LEN(Spreadsheet!T409)&gt;0,LEN(Spreadsheet!T409)&lt;=50))</f>
        <v>1</v>
      </c>
      <c r="AZ409" s="5" t="b">
        <f>OR(LEN(Spreadsheet!U409)=0,AND(LEN(Spreadsheet!U409)&gt;0,LEN(Spreadsheet!U409)&lt;=50))</f>
        <v>1</v>
      </c>
      <c r="BA409" s="5" t="b">
        <f>OR(AND(ISBLANK(Spreadsheet!C409),LEN(Spreadsheet!V409)=0),AND(NOT(ISBLANK(Spreadsheet!C409)),LEN(Spreadsheet!V409)&gt;0,LEN(Spreadsheet!V409)&lt;=50))</f>
        <v>1</v>
      </c>
      <c r="BB409" s="5" t="b">
        <f t="array" ref="BB409">IF(AND(ISBLANK(Spreadsheet!C409),LEN(Spreadsheet!W409)=0),TRUE,ISNUMBER(MATCH(TRUE,EXACT(Spreadsheet!W409,States),0)))</f>
        <v>1</v>
      </c>
      <c r="BC409" s="5" t="b">
        <f>OR(AND(ISBLANK(Spreadsheet!C409),LEN(Spreadsheet!X409)=0),AND(NOT(ISBLANK(Spreadsheet!C409)),LEN(Spreadsheet!X409)&gt;0,LEN(Spreadsheet!X409)=5,ISNUMBER(VALUE(Spreadsheet!X409))))</f>
        <v>1</v>
      </c>
      <c r="BD409" s="5" t="b">
        <f>OR(ISBLANK(Spreadsheet!Z409),LEN(Spreadsheet!Z409)&lt;=50)</f>
        <v>1</v>
      </c>
      <c r="BE409" s="5" t="b">
        <f>ISBLANK(Spreadsheet!AA409)</f>
        <v>1</v>
      </c>
      <c r="BF409" s="5" t="b">
        <f>ISBLANK(Spreadsheet!AB409)</f>
        <v>1</v>
      </c>
      <c r="BG409" s="5" t="b">
        <f>IF(ISERROR(DATEVALUE(TEXT(Spreadsheet!AC409,"mm/dd/yyyy")) &gt; DATEVALUE(TEXT(Spreadsheet!J409,"mm/dd/yyyy"))),IF(OR(AND(ISBLANK(Spreadsheet!AC409),ISBLANK(Spreadsheet!C409)),AND(NOT(ISBLANK(Spreadsheet!C409)),ISBLANK(Spreadsheet!AC409),NOT(ISBLANK(Spreadsheet!D409)))),TRUE,FALSE),IF(DATEVALUE(TEXT(Spreadsheet!AC409,"mm/dd/yyyy")) &gt; DATEVALUE(TEXT(Spreadsheet!J409,"mm/dd/yyyy")),TRUE,FALSE))</f>
        <v>1</v>
      </c>
      <c r="BH409" s="5" t="b">
        <f>OR(AND(ISBLANK(Spreadsheet!C409),ISBLANK(Spreadsheet!AE409)),AND(NOT(ISBLANK(Spreadsheet!C409)),NOT(ISBLANK(Spreadsheet!D409)),ISBLANK(Spreadsheet!AE409)),AND(NOT(ISBLANK(Spreadsheet!C409)),ISBLANK(Spreadsheet!D409),NOT(ISBLANK(Spreadsheet!AE409)),LEN(Spreadsheet!AE409)&lt;=100))</f>
        <v>1</v>
      </c>
      <c r="BI409" s="5" t="b">
        <f t="array" ref="BI409">IF(ISBLANK(Spreadsheet!AF409),TRUE,ISNUMBER(MATCH(TRUE,EXACT(Spreadsheet!AF409,CobraShortReasons),0)))</f>
        <v>1</v>
      </c>
      <c r="BJ409" s="5" t="b">
        <f ca="1">IF(ISERROR(DATEVALUE(TEXT(Spreadsheet!AG409,"mm/dd/yyyy")) &gt; TODAY()),IF(ISBLANK(Spreadsheet!AG409),TRUE,FALSE),IF(DATEVALUE(TEXT(Spreadsheet!AG409,"mm/dd/yyyy")) &gt; TODAY(),FALSE,TRUE))</f>
        <v>1</v>
      </c>
      <c r="BK409" s="5" t="b">
        <f>OR(ISBLANK(Spreadsheet!AH409),LEN(Spreadsheet!AH409)&lt;=25)</f>
        <v>1</v>
      </c>
      <c r="BL409" s="5" t="b">
        <f t="array" aca="1" ref="BL409" ca="1">IF(ISBLANK(Spreadsheet!AI409),TRUE,ISNUMBER(MATCH(TRUE,EXACT(Spreadsheet!AI409,INDIRECT(Spreadsheet!$D$2)),0)))</f>
        <v>1</v>
      </c>
      <c r="BM409" s="5" t="b">
        <f t="array" aca="1" ref="BM409" ca="1">IF(ISBLANK(Spreadsheet!AJ409),TRUE,ISNUMBER(MATCH(TRUE,EXACT(Spreadsheet!AJ409,INDIRECT(Spreadsheet!BJ409)),0)))</f>
        <v>1</v>
      </c>
      <c r="BN409" s="5" t="b">
        <f t="array" ref="BN409">IF(ISBLANK(Spreadsheet!AK409),TRUE,ISNUMBER(MATCH(TRUE,EXACT(Spreadsheet!AK409,DentalPlans),0)))</f>
        <v>1</v>
      </c>
      <c r="BO409" s="5" t="b">
        <f t="array" aca="1" ref="BO409" ca="1">IF(ISBLANK(Spreadsheet!AL409),TRUE,ISNUMBER(MATCH(TRUE,EXACT(Spreadsheet!AL409,INDIRECT(Spreadsheet!BK409)),0)))</f>
        <v>1</v>
      </c>
      <c r="BP409" s="5" t="b">
        <f t="array" ref="BP409">IF(ISBLANK(Spreadsheet!AM409),TRUE,ISNUMBER(MATCH(TRUE,EXACT(Spreadsheet!AM409,VisionPlans),0)))</f>
        <v>1</v>
      </c>
      <c r="BQ409" s="5" t="b">
        <f t="array" aca="1" ref="BQ409" ca="1">IF(ISBLANK(Spreadsheet!AN409),TRUE,ISNUMBER(MATCH(TRUE,EXACT(Spreadsheet!AN409,INDIRECT(Spreadsheet!BL409)),0)))</f>
        <v>1</v>
      </c>
      <c r="BR409" s="5" t="b">
        <f t="array" ref="BR409">IF(ISBLANK(Spreadsheet!AO409),TRUE,ISNUMBER(MATCH(TRUE,EXACT(Spreadsheet!AO409,LifeBenefitClasses),0)))</f>
        <v>1</v>
      </c>
      <c r="BS409" s="5" t="b">
        <f>IF(OR(ISBLANK(Spreadsheet!AO409), Spreadsheet!AO409="Waive"),IF(ISBLANK(Spreadsheet!AP409),TRUE,FALSE),IF(OR(AND(NOT(ISBLANK(Spreadsheet!AO409)),ISBLANK(Spreadsheet!AP409)),NOT(ISNUMBER(VALUE(Spreadsheet!AP409)))),FALSE,IF(OR(AND(Spreadsheet!AP409&lt;6,MOD(Spreadsheet!AP409*10,5)=0), MOD(Spreadsheet!AP409,5000)=0),TRUE,FALSE)))</f>
        <v>1</v>
      </c>
      <c r="BT409" s="5" t="b">
        <f t="array" ref="BT409">IF(ISBLANK(Spreadsheet!AQ409),TRUE,ISNUMBER(MATCH(TRUE,EXACT(Spreadsheet!AQ409,EnrollWaive),0)))</f>
        <v>1</v>
      </c>
      <c r="BU409" s="5" t="b">
        <f t="array" ref="BU409">IF(ISBLANK(Spreadsheet!AR409),TRUE,ISNUMBER(MATCH(TRUE,EXACT(Spreadsheet!AR409,LifeBenefitClasses),0)))</f>
        <v>1</v>
      </c>
      <c r="BV409" s="5" t="b">
        <f>IF(OR(ISBLANK(Spreadsheet!AR409), Spreadsheet!AR409="Waive"),IF(ISBLANK(Spreadsheet!AS409),TRUE,FALSE),IF(OR(AND(NOT(ISBLANK(Spreadsheet!AR409)),ISBLANK(Spreadsheet!AS409)),NOT(ISNUMBER(VALUE(Spreadsheet!AS409)))),FALSE,IF(OR(AND(Spreadsheet!AS409&lt;6,MOD(Spreadsheet!AS409*10,5)=0), MOD(Spreadsheet!AS409,10000)=0),TRUE,FALSE)))</f>
        <v>1</v>
      </c>
      <c r="BW409" s="5" t="b">
        <f t="array" ref="BW409">IF(ISBLANK(Spreadsheet!AT409),TRUE,ISNUMBER(MATCH(TRUE,EXACT(Spreadsheet!AT409,LifeBenefitClasses),0)))</f>
        <v>1</v>
      </c>
      <c r="BX409" s="5" t="b">
        <f>IF(OR(ISBLANK(Spreadsheet!AT409), Spreadsheet!AT409="Waive"),IF(ISBLANK(Spreadsheet!AU409),TRUE,FALSE),IF(OR(AND(NOT(ISBLANK(Spreadsheet!AT409)),ISBLANK(Spreadsheet!AU409)),NOT(ISNUMBER(VALUE(Spreadsheet!AU409)))),FALSE,IF(AND(NOT(OR(ISBLANK(Spreadsheet!AT409),Spreadsheet!AT409="Waive")),NOT(OR(ISBLANK(Spreadsheet!AR409),Spreadsheet!AR409="Waive")),MOD(Spreadsheet!AU409,5000)=0, Spreadsheet!AU409&lt;=(Spreadsheet!AS409*0.5)),TRUE,FALSE)))</f>
        <v>1</v>
      </c>
      <c r="BY409" s="5" t="b">
        <f t="array" ref="BY409">IF(ISBLANK(Spreadsheet!AV409),TRUE,ISNUMBER(MATCH(TRUE,EXACT(Spreadsheet!AV409,EnrollWaive),0)))</f>
        <v>1</v>
      </c>
      <c r="BZ409" s="5" t="b">
        <f t="array" ref="BZ409">IF(ISBLANK(Spreadsheet!AW409),TRUE,ISNUMBER(MATCH(TRUE,EXACT(Spreadsheet!AW409,LifeBenefitClasses),0)))</f>
        <v>1</v>
      </c>
      <c r="CA409" s="5" t="b">
        <f t="array" ref="CA409">IF(ISBLANK(Spreadsheet!AX409),TRUE,ISNUMBER(MATCH(TRUE,EXACT(Spreadsheet!AX409,LifeBenefitClasses),0)))</f>
        <v>1</v>
      </c>
      <c r="CB409" s="5" t="b">
        <f t="array" ref="CB409">IF(ISBLANK(Spreadsheet!AY409),TRUE,ISNUMBER(MATCH(TRUE,EXACT(Spreadsheet!AY409,LifeBenefitClasses),0)))</f>
        <v>1</v>
      </c>
      <c r="CC409" s="5" t="b">
        <f t="array" ref="CC409">IF(ISBLANK(Spreadsheet!AZ409),TRUE,ISNUMBER(MATCH(TRUE,EXACT(Spreadsheet!AZ409,LifeBenefitClasses),0)))</f>
        <v>1</v>
      </c>
      <c r="CD409" s="5" t="b">
        <f t="array" ref="CD409">IF(ISBLANK(Spreadsheet!BA409),TRUE,ISNUMBER(MATCH(TRUE,EXACT(Spreadsheet!BA409,LifeBenefitClasses),0)))</f>
        <v>1</v>
      </c>
      <c r="CE409" s="5" t="b">
        <f>IF(OR(ISBLANK(Spreadsheet!BA409), Spreadsheet!BA409="Waive"),IF(ISBLANK(Spreadsheet!BB409),TRUE,FALSE),IF(OR(AND(NOT(ISBLANK(Spreadsheet!BA409)),ISBLANK(Spreadsheet!BB409)),NOT(ISNUMBER(VALUE(Spreadsheet!BB409))),ISBLANK(Spreadsheet!BC409),NOT(ISNUMBER(VALUE(Spreadsheet!BC409)))),FALSE,IF(AND(Spreadsheet!BB409&gt;=50000,Spreadsheet!BB409&lt;=250000,MOD(Spreadsheet!BB409,10000)=0,Spreadsheet!BB409&lt;=(10*Spreadsheet!BC409)),TRUE,FALSE)))</f>
        <v>1</v>
      </c>
      <c r="CF409" s="5" t="b">
        <f>IF(NOT(ISBLANK(Spreadsheet!BC409)),AND(ISNUMBER(VALUE(Spreadsheet!BC409)),Spreadsheet!BC409&gt;0),AND(OR(ISBLANK(Spreadsheet!AO409),Spreadsheet!AO409="Waive",AND(NOT(OR(ISBLANK(Spreadsheet!AO409),Spreadsheet!AO409="Waive")),Spreadsheet!AP409&gt;=6)),OR(ISBLANK(Spreadsheet!AR409),AND(NOT(OR(ISBLANK(Spreadsheet!AR409),Spreadsheet!AR409="Waive")),Spreadsheet!AS409&gt;=6)),OR(ISBLANK(Spreadsheet!AW409)),OR(ISBLANK(Spreadsheet!AX409)),OR(ISBLANK(Spreadsheet!AY409)),OR(ISBLANK(Spreadsheet!AZ409)),OR(ISBLANK(Spreadsheet!BA409),Spreadsheet!BA409="Waive")))</f>
        <v>1</v>
      </c>
      <c r="CG409" s="5" t="b">
        <f t="shared" ca="1" si="31"/>
        <v>1</v>
      </c>
    </row>
    <row r="410" spans="8:85" x14ac:dyDescent="0.3">
      <c r="H410" s="5">
        <f t="shared" ca="1" si="32"/>
        <v>2</v>
      </c>
      <c r="I410" s="5" t="str">
        <f t="shared" ca="1" si="30"/>
        <v/>
      </c>
      <c r="J410" s="5" t="str">
        <f>IF(AND(NOT(ISBLANK(Spreadsheet!C410)),ISBLANK(Spreadsheet!D410)),Spreadsheet!F410&amp;" "&amp;Spreadsheet!H410,"")</f>
        <v/>
      </c>
      <c r="K410" s="5">
        <f>IF(AND(NOT(ISBLANK(Spreadsheet!C410)),ISBLANK(Spreadsheet!D410)),COUNTIFS(Spreadsheet!E411:E$786,"=Child",Spreadsheet!C411:C$786, "="&amp;Spreadsheet!C410) + COUNTIFS(Spreadsheet!E411:E$786,"=Step-child",Spreadsheet!C411:C$786, "="&amp;Spreadsheet!C410),0)</f>
        <v>0</v>
      </c>
      <c r="L410" s="5">
        <f>IF(NOT(ISBLANK(J410)),COUNTIFS(Spreadsheet!E411:E$786,"=Wife",Spreadsheet!C411:C$786, "="&amp;Spreadsheet!C410) + COUNTIFS(Spreadsheet!E411:E$786,"=Husband",Spreadsheet!C411:C$786, "="&amp;Spreadsheet!C410),0)</f>
        <v>0</v>
      </c>
      <c r="M410" s="5">
        <f>IF(NOT(ISBLANK(Spreadsheet!AJ410)),VLOOKUP(Spreadsheet!AJ410,'Drop Downs'!$P$2:$R$16,3,FALSE),0)</f>
        <v>0</v>
      </c>
      <c r="N410" s="5">
        <f>IF(NOT(ISBLANK(Spreadsheet!AJ410)), VLOOKUP(Spreadsheet!AJ410,'Drop Downs'!$P$2:$R$16,2,FALSE),0)</f>
        <v>0</v>
      </c>
      <c r="O410" s="5">
        <f>IF(NOT(ISBLANK(Spreadsheet!AL410)),VLOOKUP(Spreadsheet!AL410,'Drop Downs'!$P$2:$R$16,3,FALSE), 0)</f>
        <v>0</v>
      </c>
      <c r="P410" s="5">
        <f>IF(NOT(ISBLANK(Spreadsheet!AL410)),VLOOKUP(Spreadsheet!AL410,'Drop Downs'!$P$2:$R$16,2,FALSE),0)</f>
        <v>0</v>
      </c>
      <c r="Q410" s="5">
        <f>IF(NOT(ISBLANK(Spreadsheet!AN410)),VLOOKUP(Spreadsheet!AN410,'Drop Downs'!$P$2:$R$16,3,FALSE),0)</f>
        <v>0</v>
      </c>
      <c r="R410" s="5">
        <f>IF(NOT(ISBLANK(Spreadsheet!AN410)),VLOOKUP(Spreadsheet!AN410,'Drop Downs'!$P$2:$R$16,2,FALSE),0)</f>
        <v>0</v>
      </c>
      <c r="S410" s="5" t="str">
        <f>IF(OR(M410&gt;K410,N410&gt;L410,O410&gt;K410, Q410&gt;K410,N410&gt;L410, P410&gt;L410, R410&gt;L410),"Member currently has a coverage election over what he/she needs.  Please add more dependents or adjust the coverage election.","")&amp;(IF(AND(NOT(ISBLANK(Spreadsheet!C410)),NOT(ISBLANK(Spreadsheet!D410)),ISBLANK(Spreadsheet!E410)),"Dependent lacks a relationship to member.Please select one from the drop-down.",""))</f>
        <v/>
      </c>
      <c r="T410" s="5" t="b">
        <f t="shared" si="33"/>
        <v>1</v>
      </c>
      <c r="U410" s="5" t="b">
        <f>OR(ISBLANK(Spreadsheet!C410),IF(NOT(ISBLANK(Spreadsheet!D410)),NOT(ISBLANK(Spreadsheet!E410)),TRUE))</f>
        <v>1</v>
      </c>
      <c r="V410" s="5" t="b">
        <f>OR(ISBLANK(Spreadsheet!C410), NOT(ISBLANK(Spreadsheet!I410)))</f>
        <v>1</v>
      </c>
      <c r="W410" s="5" t="b">
        <f>OR(ISBLANK(Spreadsheet!D410),NOT(ISBLANK(Spreadsheet!C410)))</f>
        <v>1</v>
      </c>
      <c r="X410" s="155" t="str">
        <f>REPT("0",MIN(FIND({1,2,3,4,5,6,7,8,9},Spreadsheet!C410&amp;"123456789"))-1)&amp;IF(ISBLANK(Spreadsheet!C410),"",SUMPRODUCT(MID(0&amp;Spreadsheet!C410,LARGE(INDEX(ISNUMBER(--MID(Spreadsheet!C410,ROW($1:$225),1))*
 ROW($1:$225),0),ROW($1:$225))+1,1)*10^ROW($1:$225)/10))</f>
        <v/>
      </c>
      <c r="Y410" s="5" t="b">
        <f>IF(NOT(ISBLANK(Spreadsheet!C410)),IF(AND(ISNUMBER(VALUE(Spreadsheet!C410)), LEN(Spreadsheet!C410)=9),TRUE,FALSE),TRUE)</f>
        <v>1</v>
      </c>
      <c r="Z410" s="155" t="str">
        <f>REPT("0",MIN(FIND({1,2,3,4,5,6,7,8,9},Spreadsheet!D410&amp;"123456789"))-1)&amp;IF(ISBLANK(Spreadsheet!D410),"",SUMPRODUCT(MID(0&amp;Spreadsheet!D410,LARGE(INDEX(ISNUMBER(--MID(Spreadsheet!D410,ROW($1:$225),1))*
 ROW($1:$225),0),ROW($1:$225))+1,1)*10^ROW($1:$225)/10))</f>
        <v/>
      </c>
      <c r="AA410" s="5" t="b">
        <f>IF(AND(NOT(ISBLANK(Spreadsheet!D410)),NOT(ISBLANK(Spreadsheet!C410))),IF(AND(ISNUMBER(VALUE(Spreadsheet!D410)), LEN(Spreadsheet!D410)=9),TRUE,FALSE),IF(AND(NOT(ISBLANK(Spreadsheet!D410)),ISBLANK(Spreadsheet!C410)),FALSE,TRUE))</f>
        <v>1</v>
      </c>
      <c r="AB410" s="5" t="b">
        <f>OR(ISBLANK(Spreadsheet!Y410),IF(NOT(ISBLANK(Spreadsheet!Y410)),LEN(Spreadsheet!Y410)=10,ISNUMBER(VALUE(Spreadsheet!Y410))))</f>
        <v>1</v>
      </c>
      <c r="AC410" s="5" t="b">
        <f>OR(ISBLANK(Spreadsheet!AI410), AND(NOT(ISBLANK(Spreadsheet!AJ410)), NOT(ISNUMBER(SEARCH("Waive",Spreadsheet!AJ410)))))</f>
        <v>1</v>
      </c>
      <c r="AD410" s="5" t="b">
        <f>OR(ISBLANK(Spreadsheet!AK410), AND(NOT(ISBLANK(Spreadsheet!AL410)), NOT(ISNUMBER(SEARCH("Waive",Spreadsheet!AL410)))))</f>
        <v>1</v>
      </c>
      <c r="AE410" s="5" t="b">
        <f>OR(ISBLANK(Spreadsheet!AM410), AND(NOT(ISBLANK(Spreadsheet!AN410)), NOT(ISNUMBER(SEARCH("Waive", Spreadsheet!AN410)))))</f>
        <v>1</v>
      </c>
      <c r="AF410" s="5" t="b">
        <f>OR(ISBLANK(Spreadsheet!C410), NOT(ISBLANK(Spreadsheet!D410)),NOT(ISBLANK(Spreadsheet!L410)))</f>
        <v>1</v>
      </c>
      <c r="AG410" s="5" t="b">
        <f>IF(AND(NOT(ISBLANK(Spreadsheet!C410)), NOT(ISBLANK(Spreadsheet!D410)),Spreadsheet!C410&lt;&gt;Spreadsheet!D410),IF(ISERROR(VLOOKUP(Spreadsheet!C410, Spreadsheet!$C$6:'Spreadsheet'!$C409,1,FALSE)), FALSE, TRUE),TRUE)</f>
        <v>1</v>
      </c>
      <c r="AH410" s="5" t="b">
        <f>Spreadsheet!$B$2=Spreadsheet!AD410</f>
        <v>1</v>
      </c>
      <c r="AI410" s="5" t="b">
        <f>IF(ISBLANK(Spreadsheet!G410),TRUE,IF(OR(LEN(Spreadsheet!G410)&gt;1,ISNUMBER(VALUE(Spreadsheet!G410))),FALSE,TRUE))</f>
        <v>1</v>
      </c>
      <c r="AJ410" s="5" t="b">
        <f>OR(ISBLANK(Spreadsheet!C410), NOT(ISBLANK(Spreadsheet!B410)), NOT(ISBLANK(Spreadsheet!D410)))</f>
        <v>1</v>
      </c>
      <c r="AK410" s="5" t="b">
        <f t="array" ref="AK410">IF(OR(AND(ISBLANK(Spreadsheet!E410),ISBLANK(Spreadsheet!D410),NOT(ISBLANK(Spreadsheet!C410))),AND(ISBLANK(Spreadsheet!E410),ISBLANK(Spreadsheet!D410),ISBLANK(Spreadsheet!C410))),TRUE,ISNUMBER(MATCH(TRUE,EXACT(Spreadsheet!E410,Relationships),0)))</f>
        <v>1</v>
      </c>
      <c r="AL410" s="5" t="b">
        <f>IF(NOT(ISBLANK(Spreadsheet!C410)),IF(OR(ISBLANK(Spreadsheet!F410),LEN(Spreadsheet!F410)&gt;40),FALSE,TRUE),TRUE)</f>
        <v>1</v>
      </c>
      <c r="AM410" s="5" t="b">
        <f>IF(NOT(ISBLANK(Spreadsheet!C410)),IF(OR(ISBLANK(Spreadsheet!H410),LEN(Spreadsheet!H410)&gt;40),FALSE,TRUE),TRUE)</f>
        <v>1</v>
      </c>
      <c r="AN410" s="5" t="b">
        <f t="array" ref="AN410">IF(ISBLANK(Spreadsheet!I410),TRUE,ISNUMBER(MATCH(TRUE,EXACT(Spreadsheet!I410,GenderValues),0)))</f>
        <v>1</v>
      </c>
      <c r="AO410" s="5" t="b">
        <f ca="1">IF(ISERROR(DATEVALUE(TEXT(Spreadsheet!J410,"mm/dd/yyyy")) &gt; TODAY()),IF(AND(ISBLANK(Spreadsheet!J410),ISBLANK(Spreadsheet!C410)),TRUE,FALSE),IF(DATEVALUE(TEXT(Spreadsheet!J410,"mm/dd/yyyy")) &gt; TODAY(),FALSE,TRUE))</f>
        <v>1</v>
      </c>
      <c r="AP410" s="5" t="b">
        <f>OR(ISBLANK(Spreadsheet!K410),LEN(Spreadsheet!K410)&lt;=100)</f>
        <v>1</v>
      </c>
      <c r="AQ410" s="5" t="b">
        <f t="array" ref="AQ410">IF(OR(AND(ISBLANK(Spreadsheet!L410),ISBLANK(Spreadsheet!C410)),AND(NOT(ISBLANK(Spreadsheet!C410)),NOT(ISBLANK(Spreadsheet!D410)))),TRUE,ISNUMBER(MATCH(TRUE,EXACT(Spreadsheet!L410,MaritalStatus),0)))</f>
        <v>1</v>
      </c>
      <c r="AR410" s="5" t="b">
        <f ca="1">IF(ISERROR(DATEVALUE(TEXT(Spreadsheet!M410,"mm/dd/yyyy")) &gt; TODAY()),IF(ISBLANK(Spreadsheet!M410),TRUE,FALSE),IF(DATEVALUE(TEXT(Spreadsheet!M410,"mm/dd/yyyy")) &gt; TODAY(),FALSE,TRUE))</f>
        <v>1</v>
      </c>
      <c r="AS410" s="5" t="b">
        <f>OR(ISBLANK(Spreadsheet!N410),LEN(Spreadsheet!N410)&lt;=100)</f>
        <v>1</v>
      </c>
      <c r="AT410" s="5" t="b">
        <f>OR(ISBLANK(Spreadsheet!O410),UPPER(Spreadsheet!O410)="YES")</f>
        <v>1</v>
      </c>
      <c r="AU410" s="5" t="b">
        <f>OR(ISBLANK(Spreadsheet!P410),UPPER(Spreadsheet!P410)="YES")</f>
        <v>1</v>
      </c>
      <c r="AV410" s="5" t="b">
        <f t="array" ref="AV410">IF(ISBLANK(Spreadsheet!Q410),TRUE,ISNUMBER(MATCH(TRUE,EXACT(Spreadsheet!Q410,OnGroupsPriorIns),0)))</f>
        <v>1</v>
      </c>
      <c r="AW410" s="5" t="b">
        <f>OR(ISBLANK(Spreadsheet!R410),UPPER(Spreadsheet!R410)="YES")</f>
        <v>1</v>
      </c>
      <c r="AX410" s="5" t="b">
        <f>OR(ISBLANK(Spreadsheet!S410),UPPER(Spreadsheet!S410)="YES")</f>
        <v>1</v>
      </c>
      <c r="AY410" s="5" t="b">
        <f>OR(AND(ISBLANK(Spreadsheet!C410),LEN(Spreadsheet!T410)=0),AND(NOT(ISBLANK(Spreadsheet!C410)),LEN(Spreadsheet!T410)&gt;0,LEN(Spreadsheet!T410)&lt;=50))</f>
        <v>1</v>
      </c>
      <c r="AZ410" s="5" t="b">
        <f>OR(LEN(Spreadsheet!U410)=0,AND(LEN(Spreadsheet!U410)&gt;0,LEN(Spreadsheet!U410)&lt;=50))</f>
        <v>1</v>
      </c>
      <c r="BA410" s="5" t="b">
        <f>OR(AND(ISBLANK(Spreadsheet!C410),LEN(Spreadsheet!V410)=0),AND(NOT(ISBLANK(Spreadsheet!C410)),LEN(Spreadsheet!V410)&gt;0,LEN(Spreadsheet!V410)&lt;=50))</f>
        <v>1</v>
      </c>
      <c r="BB410" s="5" t="b">
        <f t="array" ref="BB410">IF(AND(ISBLANK(Spreadsheet!C410),LEN(Spreadsheet!W410)=0),TRUE,ISNUMBER(MATCH(TRUE,EXACT(Spreadsheet!W410,States),0)))</f>
        <v>1</v>
      </c>
      <c r="BC410" s="5" t="b">
        <f>OR(AND(ISBLANK(Spreadsheet!C410),LEN(Spreadsheet!X410)=0),AND(NOT(ISBLANK(Spreadsheet!C410)),LEN(Spreadsheet!X410)&gt;0,LEN(Spreadsheet!X410)=5,ISNUMBER(VALUE(Spreadsheet!X410))))</f>
        <v>1</v>
      </c>
      <c r="BD410" s="5" t="b">
        <f>OR(ISBLANK(Spreadsheet!Z410),LEN(Spreadsheet!Z410)&lt;=50)</f>
        <v>1</v>
      </c>
      <c r="BE410" s="5" t="b">
        <f>ISBLANK(Spreadsheet!AA410)</f>
        <v>1</v>
      </c>
      <c r="BF410" s="5" t="b">
        <f>ISBLANK(Spreadsheet!AB410)</f>
        <v>1</v>
      </c>
      <c r="BG410" s="5" t="b">
        <f>IF(ISERROR(DATEVALUE(TEXT(Spreadsheet!AC410,"mm/dd/yyyy")) &gt; DATEVALUE(TEXT(Spreadsheet!J410,"mm/dd/yyyy"))),IF(OR(AND(ISBLANK(Spreadsheet!AC410),ISBLANK(Spreadsheet!C410)),AND(NOT(ISBLANK(Spreadsheet!C410)),ISBLANK(Spreadsheet!AC410),NOT(ISBLANK(Spreadsheet!D410)))),TRUE,FALSE),IF(DATEVALUE(TEXT(Spreadsheet!AC410,"mm/dd/yyyy")) &gt; DATEVALUE(TEXT(Spreadsheet!J410,"mm/dd/yyyy")),TRUE,FALSE))</f>
        <v>1</v>
      </c>
      <c r="BH410" s="5" t="b">
        <f>OR(AND(ISBLANK(Spreadsheet!C410),ISBLANK(Spreadsheet!AE410)),AND(NOT(ISBLANK(Spreadsheet!C410)),NOT(ISBLANK(Spreadsheet!D410)),ISBLANK(Spreadsheet!AE410)),AND(NOT(ISBLANK(Spreadsheet!C410)),ISBLANK(Spreadsheet!D410),NOT(ISBLANK(Spreadsheet!AE410)),LEN(Spreadsheet!AE410)&lt;=100))</f>
        <v>1</v>
      </c>
      <c r="BI410" s="5" t="b">
        <f t="array" ref="BI410">IF(ISBLANK(Spreadsheet!AF410),TRUE,ISNUMBER(MATCH(TRUE,EXACT(Spreadsheet!AF410,CobraShortReasons),0)))</f>
        <v>1</v>
      </c>
      <c r="BJ410" s="5" t="b">
        <f ca="1">IF(ISERROR(DATEVALUE(TEXT(Spreadsheet!AG410,"mm/dd/yyyy")) &gt; TODAY()),IF(ISBLANK(Spreadsheet!AG410),TRUE,FALSE),IF(DATEVALUE(TEXT(Spreadsheet!AG410,"mm/dd/yyyy")) &gt; TODAY(),FALSE,TRUE))</f>
        <v>1</v>
      </c>
      <c r="BK410" s="5" t="b">
        <f>OR(ISBLANK(Spreadsheet!AH410),LEN(Spreadsheet!AH410)&lt;=25)</f>
        <v>1</v>
      </c>
      <c r="BL410" s="5" t="b">
        <f t="array" aca="1" ref="BL410" ca="1">IF(ISBLANK(Spreadsheet!AI410),TRUE,ISNUMBER(MATCH(TRUE,EXACT(Spreadsheet!AI410,INDIRECT(Spreadsheet!$D$2)),0)))</f>
        <v>1</v>
      </c>
      <c r="BM410" s="5" t="b">
        <f t="array" aca="1" ref="BM410" ca="1">IF(ISBLANK(Spreadsheet!AJ410),TRUE,ISNUMBER(MATCH(TRUE,EXACT(Spreadsheet!AJ410,INDIRECT(Spreadsheet!BJ410)),0)))</f>
        <v>1</v>
      </c>
      <c r="BN410" s="5" t="b">
        <f t="array" ref="BN410">IF(ISBLANK(Spreadsheet!AK410),TRUE,ISNUMBER(MATCH(TRUE,EXACT(Spreadsheet!AK410,DentalPlans),0)))</f>
        <v>1</v>
      </c>
      <c r="BO410" s="5" t="b">
        <f t="array" aca="1" ref="BO410" ca="1">IF(ISBLANK(Spreadsheet!AL410),TRUE,ISNUMBER(MATCH(TRUE,EXACT(Spreadsheet!AL410,INDIRECT(Spreadsheet!BK410)),0)))</f>
        <v>1</v>
      </c>
      <c r="BP410" s="5" t="b">
        <f t="array" ref="BP410">IF(ISBLANK(Spreadsheet!AM410),TRUE,ISNUMBER(MATCH(TRUE,EXACT(Spreadsheet!AM410,VisionPlans),0)))</f>
        <v>1</v>
      </c>
      <c r="BQ410" s="5" t="b">
        <f t="array" aca="1" ref="BQ410" ca="1">IF(ISBLANK(Spreadsheet!AN410),TRUE,ISNUMBER(MATCH(TRUE,EXACT(Spreadsheet!AN410,INDIRECT(Spreadsheet!BL410)),0)))</f>
        <v>1</v>
      </c>
      <c r="BR410" s="5" t="b">
        <f t="array" ref="BR410">IF(ISBLANK(Spreadsheet!AO410),TRUE,ISNUMBER(MATCH(TRUE,EXACT(Spreadsheet!AO410,LifeBenefitClasses),0)))</f>
        <v>1</v>
      </c>
      <c r="BS410" s="5" t="b">
        <f>IF(OR(ISBLANK(Spreadsheet!AO410), Spreadsheet!AO410="Waive"),IF(ISBLANK(Spreadsheet!AP410),TRUE,FALSE),IF(OR(AND(NOT(ISBLANK(Spreadsheet!AO410)),ISBLANK(Spreadsheet!AP410)),NOT(ISNUMBER(VALUE(Spreadsheet!AP410)))),FALSE,IF(OR(AND(Spreadsheet!AP410&lt;6,MOD(Spreadsheet!AP410*10,5)=0), MOD(Spreadsheet!AP410,5000)=0),TRUE,FALSE)))</f>
        <v>1</v>
      </c>
      <c r="BT410" s="5" t="b">
        <f t="array" ref="BT410">IF(ISBLANK(Spreadsheet!AQ410),TRUE,ISNUMBER(MATCH(TRUE,EXACT(Spreadsheet!AQ410,EnrollWaive),0)))</f>
        <v>1</v>
      </c>
      <c r="BU410" s="5" t="b">
        <f t="array" ref="BU410">IF(ISBLANK(Spreadsheet!AR410),TRUE,ISNUMBER(MATCH(TRUE,EXACT(Spreadsheet!AR410,LifeBenefitClasses),0)))</f>
        <v>1</v>
      </c>
      <c r="BV410" s="5" t="b">
        <f>IF(OR(ISBLANK(Spreadsheet!AR410), Spreadsheet!AR410="Waive"),IF(ISBLANK(Spreadsheet!AS410),TRUE,FALSE),IF(OR(AND(NOT(ISBLANK(Spreadsheet!AR410)),ISBLANK(Spreadsheet!AS410)),NOT(ISNUMBER(VALUE(Spreadsheet!AS410)))),FALSE,IF(OR(AND(Spreadsheet!AS410&lt;6,MOD(Spreadsheet!AS410*10,5)=0), MOD(Spreadsheet!AS410,10000)=0),TRUE,FALSE)))</f>
        <v>1</v>
      </c>
      <c r="BW410" s="5" t="b">
        <f t="array" ref="BW410">IF(ISBLANK(Spreadsheet!AT410),TRUE,ISNUMBER(MATCH(TRUE,EXACT(Spreadsheet!AT410,LifeBenefitClasses),0)))</f>
        <v>1</v>
      </c>
      <c r="BX410" s="5" t="b">
        <f>IF(OR(ISBLANK(Spreadsheet!AT410), Spreadsheet!AT410="Waive"),IF(ISBLANK(Spreadsheet!AU410),TRUE,FALSE),IF(OR(AND(NOT(ISBLANK(Spreadsheet!AT410)),ISBLANK(Spreadsheet!AU410)),NOT(ISNUMBER(VALUE(Spreadsheet!AU410)))),FALSE,IF(AND(NOT(OR(ISBLANK(Spreadsheet!AT410),Spreadsheet!AT410="Waive")),NOT(OR(ISBLANK(Spreadsheet!AR410),Spreadsheet!AR410="Waive")),MOD(Spreadsheet!AU410,5000)=0, Spreadsheet!AU410&lt;=(Spreadsheet!AS410*0.5)),TRUE,FALSE)))</f>
        <v>1</v>
      </c>
      <c r="BY410" s="5" t="b">
        <f t="array" ref="BY410">IF(ISBLANK(Spreadsheet!AV410),TRUE,ISNUMBER(MATCH(TRUE,EXACT(Spreadsheet!AV410,EnrollWaive),0)))</f>
        <v>1</v>
      </c>
      <c r="BZ410" s="5" t="b">
        <f t="array" ref="BZ410">IF(ISBLANK(Spreadsheet!AW410),TRUE,ISNUMBER(MATCH(TRUE,EXACT(Spreadsheet!AW410,LifeBenefitClasses),0)))</f>
        <v>1</v>
      </c>
      <c r="CA410" s="5" t="b">
        <f t="array" ref="CA410">IF(ISBLANK(Spreadsheet!AX410),TRUE,ISNUMBER(MATCH(TRUE,EXACT(Spreadsheet!AX410,LifeBenefitClasses),0)))</f>
        <v>1</v>
      </c>
      <c r="CB410" s="5" t="b">
        <f t="array" ref="CB410">IF(ISBLANK(Spreadsheet!AY410),TRUE,ISNUMBER(MATCH(TRUE,EXACT(Spreadsheet!AY410,LifeBenefitClasses),0)))</f>
        <v>1</v>
      </c>
      <c r="CC410" s="5" t="b">
        <f t="array" ref="CC410">IF(ISBLANK(Spreadsheet!AZ410),TRUE,ISNUMBER(MATCH(TRUE,EXACT(Spreadsheet!AZ410,LifeBenefitClasses),0)))</f>
        <v>1</v>
      </c>
      <c r="CD410" s="5" t="b">
        <f t="array" ref="CD410">IF(ISBLANK(Spreadsheet!BA410),TRUE,ISNUMBER(MATCH(TRUE,EXACT(Spreadsheet!BA410,LifeBenefitClasses),0)))</f>
        <v>1</v>
      </c>
      <c r="CE410" s="5" t="b">
        <f>IF(OR(ISBLANK(Spreadsheet!BA410), Spreadsheet!BA410="Waive"),IF(ISBLANK(Spreadsheet!BB410),TRUE,FALSE),IF(OR(AND(NOT(ISBLANK(Spreadsheet!BA410)),ISBLANK(Spreadsheet!BB410)),NOT(ISNUMBER(VALUE(Spreadsheet!BB410))),ISBLANK(Spreadsheet!BC410),NOT(ISNUMBER(VALUE(Spreadsheet!BC410)))),FALSE,IF(AND(Spreadsheet!BB410&gt;=50000,Spreadsheet!BB410&lt;=250000,MOD(Spreadsheet!BB410,10000)=0,Spreadsheet!BB410&lt;=(10*Spreadsheet!BC410)),TRUE,FALSE)))</f>
        <v>1</v>
      </c>
      <c r="CF410" s="5" t="b">
        <f>IF(NOT(ISBLANK(Spreadsheet!BC410)),AND(ISNUMBER(VALUE(Spreadsheet!BC410)),Spreadsheet!BC410&gt;0),AND(OR(ISBLANK(Spreadsheet!AO410),Spreadsheet!AO410="Waive",AND(NOT(OR(ISBLANK(Spreadsheet!AO410),Spreadsheet!AO410="Waive")),Spreadsheet!AP410&gt;=6)),OR(ISBLANK(Spreadsheet!AR410),AND(NOT(OR(ISBLANK(Spreadsheet!AR410),Spreadsheet!AR410="Waive")),Spreadsheet!AS410&gt;=6)),OR(ISBLANK(Spreadsheet!AW410)),OR(ISBLANK(Spreadsheet!AX410)),OR(ISBLANK(Spreadsheet!AY410)),OR(ISBLANK(Spreadsheet!AZ410)),OR(ISBLANK(Spreadsheet!BA410),Spreadsheet!BA410="Waive")))</f>
        <v>1</v>
      </c>
      <c r="CG410" s="5" t="b">
        <f t="shared" ca="1" si="31"/>
        <v>1</v>
      </c>
    </row>
    <row r="411" spans="8:85" x14ac:dyDescent="0.3">
      <c r="H411" s="5">
        <f t="shared" ca="1" si="32"/>
        <v>2</v>
      </c>
      <c r="I411" s="5" t="str">
        <f t="shared" ca="1" si="30"/>
        <v/>
      </c>
      <c r="J411" s="5" t="str">
        <f>IF(AND(NOT(ISBLANK(Spreadsheet!C411)),ISBLANK(Spreadsheet!D411)),Spreadsheet!F411&amp;" "&amp;Spreadsheet!H411,"")</f>
        <v/>
      </c>
      <c r="K411" s="5">
        <f>IF(AND(NOT(ISBLANK(Spreadsheet!C411)),ISBLANK(Spreadsheet!D411)),COUNTIFS(Spreadsheet!E412:E$786,"=Child",Spreadsheet!C412:C$786, "="&amp;Spreadsheet!C411) + COUNTIFS(Spreadsheet!E412:E$786,"=Step-child",Spreadsheet!C412:C$786, "="&amp;Spreadsheet!C411),0)</f>
        <v>0</v>
      </c>
      <c r="L411" s="5">
        <f>IF(NOT(ISBLANK(J411)),COUNTIFS(Spreadsheet!E412:E$786,"=Wife",Spreadsheet!C412:C$786, "="&amp;Spreadsheet!C411) + COUNTIFS(Spreadsheet!E412:E$786,"=Husband",Spreadsheet!C412:C$786, "="&amp;Spreadsheet!C411),0)</f>
        <v>0</v>
      </c>
      <c r="M411" s="5">
        <f>IF(NOT(ISBLANK(Spreadsheet!AJ411)),VLOOKUP(Spreadsheet!AJ411,'Drop Downs'!$P$2:$R$16,3,FALSE),0)</f>
        <v>0</v>
      </c>
      <c r="N411" s="5">
        <f>IF(NOT(ISBLANK(Spreadsheet!AJ411)), VLOOKUP(Spreadsheet!AJ411,'Drop Downs'!$P$2:$R$16,2,FALSE),0)</f>
        <v>0</v>
      </c>
      <c r="O411" s="5">
        <f>IF(NOT(ISBLANK(Spreadsheet!AL411)),VLOOKUP(Spreadsheet!AL411,'Drop Downs'!$P$2:$R$16,3,FALSE), 0)</f>
        <v>0</v>
      </c>
      <c r="P411" s="5">
        <f>IF(NOT(ISBLANK(Spreadsheet!AL411)),VLOOKUP(Spreadsheet!AL411,'Drop Downs'!$P$2:$R$16,2,FALSE),0)</f>
        <v>0</v>
      </c>
      <c r="Q411" s="5">
        <f>IF(NOT(ISBLANK(Spreadsheet!AN411)),VLOOKUP(Spreadsheet!AN411,'Drop Downs'!$P$2:$R$16,3,FALSE),0)</f>
        <v>0</v>
      </c>
      <c r="R411" s="5">
        <f>IF(NOT(ISBLANK(Spreadsheet!AN411)),VLOOKUP(Spreadsheet!AN411,'Drop Downs'!$P$2:$R$16,2,FALSE),0)</f>
        <v>0</v>
      </c>
      <c r="S411" s="5" t="str">
        <f>IF(OR(M411&gt;K411,N411&gt;L411,O411&gt;K411, Q411&gt;K411,N411&gt;L411, P411&gt;L411, R411&gt;L411),"Member currently has a coverage election over what he/she needs.  Please add more dependents or adjust the coverage election.","")&amp;(IF(AND(NOT(ISBLANK(Spreadsheet!C411)),NOT(ISBLANK(Spreadsheet!D411)),ISBLANK(Spreadsheet!E411)),"Dependent lacks a relationship to member.Please select one from the drop-down.",""))</f>
        <v/>
      </c>
      <c r="T411" s="5" t="b">
        <f t="shared" si="33"/>
        <v>1</v>
      </c>
      <c r="U411" s="5" t="b">
        <f>OR(ISBLANK(Spreadsheet!C411),IF(NOT(ISBLANK(Spreadsheet!D411)),NOT(ISBLANK(Spreadsheet!E411)),TRUE))</f>
        <v>1</v>
      </c>
      <c r="V411" s="5" t="b">
        <f>OR(ISBLANK(Spreadsheet!C411), NOT(ISBLANK(Spreadsheet!I411)))</f>
        <v>1</v>
      </c>
      <c r="W411" s="5" t="b">
        <f>OR(ISBLANK(Spreadsheet!D411),NOT(ISBLANK(Spreadsheet!C411)))</f>
        <v>1</v>
      </c>
      <c r="X411" s="155" t="str">
        <f>REPT("0",MIN(FIND({1,2,3,4,5,6,7,8,9},Spreadsheet!C411&amp;"123456789"))-1)&amp;IF(ISBLANK(Spreadsheet!C411),"",SUMPRODUCT(MID(0&amp;Spreadsheet!C411,LARGE(INDEX(ISNUMBER(--MID(Spreadsheet!C411,ROW($1:$225),1))*
 ROW($1:$225),0),ROW($1:$225))+1,1)*10^ROW($1:$225)/10))</f>
        <v/>
      </c>
      <c r="Y411" s="5" t="b">
        <f>IF(NOT(ISBLANK(Spreadsheet!C411)),IF(AND(ISNUMBER(VALUE(Spreadsheet!C411)), LEN(Spreadsheet!C411)=9),TRUE,FALSE),TRUE)</f>
        <v>1</v>
      </c>
      <c r="Z411" s="155" t="str">
        <f>REPT("0",MIN(FIND({1,2,3,4,5,6,7,8,9},Spreadsheet!D411&amp;"123456789"))-1)&amp;IF(ISBLANK(Spreadsheet!D411),"",SUMPRODUCT(MID(0&amp;Spreadsheet!D411,LARGE(INDEX(ISNUMBER(--MID(Spreadsheet!D411,ROW($1:$225),1))*
 ROW($1:$225),0),ROW($1:$225))+1,1)*10^ROW($1:$225)/10))</f>
        <v/>
      </c>
      <c r="AA411" s="5" t="b">
        <f>IF(AND(NOT(ISBLANK(Spreadsheet!D411)),NOT(ISBLANK(Spreadsheet!C411))),IF(AND(ISNUMBER(VALUE(Spreadsheet!D411)), LEN(Spreadsheet!D411)=9),TRUE,FALSE),IF(AND(NOT(ISBLANK(Spreadsheet!D411)),ISBLANK(Spreadsheet!C411)),FALSE,TRUE))</f>
        <v>1</v>
      </c>
      <c r="AB411" s="5" t="b">
        <f>OR(ISBLANK(Spreadsheet!Y411),IF(NOT(ISBLANK(Spreadsheet!Y411)),LEN(Spreadsheet!Y411)=10,ISNUMBER(VALUE(Spreadsheet!Y411))))</f>
        <v>1</v>
      </c>
      <c r="AC411" s="5" t="b">
        <f>OR(ISBLANK(Spreadsheet!AI411), AND(NOT(ISBLANK(Spreadsheet!AJ411)), NOT(ISNUMBER(SEARCH("Waive",Spreadsheet!AJ411)))))</f>
        <v>1</v>
      </c>
      <c r="AD411" s="5" t="b">
        <f>OR(ISBLANK(Spreadsheet!AK411), AND(NOT(ISBLANK(Spreadsheet!AL411)), NOT(ISNUMBER(SEARCH("Waive",Spreadsheet!AL411)))))</f>
        <v>1</v>
      </c>
      <c r="AE411" s="5" t="b">
        <f>OR(ISBLANK(Spreadsheet!AM411), AND(NOT(ISBLANK(Spreadsheet!AN411)), NOT(ISNUMBER(SEARCH("Waive", Spreadsheet!AN411)))))</f>
        <v>1</v>
      </c>
      <c r="AF411" s="5" t="b">
        <f>OR(ISBLANK(Spreadsheet!C411), NOT(ISBLANK(Spreadsheet!D411)),NOT(ISBLANK(Spreadsheet!L411)))</f>
        <v>1</v>
      </c>
      <c r="AG411" s="5" t="b">
        <f>IF(AND(NOT(ISBLANK(Spreadsheet!C411)), NOT(ISBLANK(Spreadsheet!D411)),Spreadsheet!C411&lt;&gt;Spreadsheet!D411),IF(ISERROR(VLOOKUP(Spreadsheet!C411, Spreadsheet!$C$6:'Spreadsheet'!$C410,1,FALSE)), FALSE, TRUE),TRUE)</f>
        <v>1</v>
      </c>
      <c r="AH411" s="5" t="b">
        <f>Spreadsheet!$B$2=Spreadsheet!AD411</f>
        <v>1</v>
      </c>
      <c r="AI411" s="5" t="b">
        <f>IF(ISBLANK(Spreadsheet!G411),TRUE,IF(OR(LEN(Spreadsheet!G411)&gt;1,ISNUMBER(VALUE(Spreadsheet!G411))),FALSE,TRUE))</f>
        <v>1</v>
      </c>
      <c r="AJ411" s="5" t="b">
        <f>OR(ISBLANK(Spreadsheet!C411), NOT(ISBLANK(Spreadsheet!B411)), NOT(ISBLANK(Spreadsheet!D411)))</f>
        <v>1</v>
      </c>
      <c r="AK411" s="5" t="b">
        <f t="array" ref="AK411">IF(OR(AND(ISBLANK(Spreadsheet!E411),ISBLANK(Spreadsheet!D411),NOT(ISBLANK(Spreadsheet!C411))),AND(ISBLANK(Spreadsheet!E411),ISBLANK(Spreadsheet!D411),ISBLANK(Spreadsheet!C411))),TRUE,ISNUMBER(MATCH(TRUE,EXACT(Spreadsheet!E411,Relationships),0)))</f>
        <v>1</v>
      </c>
      <c r="AL411" s="5" t="b">
        <f>IF(NOT(ISBLANK(Spreadsheet!C411)),IF(OR(ISBLANK(Spreadsheet!F411),LEN(Spreadsheet!F411)&gt;40),FALSE,TRUE),TRUE)</f>
        <v>1</v>
      </c>
      <c r="AM411" s="5" t="b">
        <f>IF(NOT(ISBLANK(Spreadsheet!C411)),IF(OR(ISBLANK(Spreadsheet!H411),LEN(Spreadsheet!H411)&gt;40),FALSE,TRUE),TRUE)</f>
        <v>1</v>
      </c>
      <c r="AN411" s="5" t="b">
        <f t="array" ref="AN411">IF(ISBLANK(Spreadsheet!I411),TRUE,ISNUMBER(MATCH(TRUE,EXACT(Spreadsheet!I411,GenderValues),0)))</f>
        <v>1</v>
      </c>
      <c r="AO411" s="5" t="b">
        <f ca="1">IF(ISERROR(DATEVALUE(TEXT(Spreadsheet!J411,"mm/dd/yyyy")) &gt; TODAY()),IF(AND(ISBLANK(Spreadsheet!J411),ISBLANK(Spreadsheet!C411)),TRUE,FALSE),IF(DATEVALUE(TEXT(Spreadsheet!J411,"mm/dd/yyyy")) &gt; TODAY(),FALSE,TRUE))</f>
        <v>1</v>
      </c>
      <c r="AP411" s="5" t="b">
        <f>OR(ISBLANK(Spreadsheet!K411),LEN(Spreadsheet!K411)&lt;=100)</f>
        <v>1</v>
      </c>
      <c r="AQ411" s="5" t="b">
        <f t="array" ref="AQ411">IF(OR(AND(ISBLANK(Spreadsheet!L411),ISBLANK(Spreadsheet!C411)),AND(NOT(ISBLANK(Spreadsheet!C411)),NOT(ISBLANK(Spreadsheet!D411)))),TRUE,ISNUMBER(MATCH(TRUE,EXACT(Spreadsheet!L411,MaritalStatus),0)))</f>
        <v>1</v>
      </c>
      <c r="AR411" s="5" t="b">
        <f ca="1">IF(ISERROR(DATEVALUE(TEXT(Spreadsheet!M411,"mm/dd/yyyy")) &gt; TODAY()),IF(ISBLANK(Spreadsheet!M411),TRUE,FALSE),IF(DATEVALUE(TEXT(Spreadsheet!M411,"mm/dd/yyyy")) &gt; TODAY(),FALSE,TRUE))</f>
        <v>1</v>
      </c>
      <c r="AS411" s="5" t="b">
        <f>OR(ISBLANK(Spreadsheet!N411),LEN(Spreadsheet!N411)&lt;=100)</f>
        <v>1</v>
      </c>
      <c r="AT411" s="5" t="b">
        <f>OR(ISBLANK(Spreadsheet!O411),UPPER(Spreadsheet!O411)="YES")</f>
        <v>1</v>
      </c>
      <c r="AU411" s="5" t="b">
        <f>OR(ISBLANK(Spreadsheet!P411),UPPER(Spreadsheet!P411)="YES")</f>
        <v>1</v>
      </c>
      <c r="AV411" s="5" t="b">
        <f t="array" ref="AV411">IF(ISBLANK(Spreadsheet!Q411),TRUE,ISNUMBER(MATCH(TRUE,EXACT(Spreadsheet!Q411,OnGroupsPriorIns),0)))</f>
        <v>1</v>
      </c>
      <c r="AW411" s="5" t="b">
        <f>OR(ISBLANK(Spreadsheet!R411),UPPER(Spreadsheet!R411)="YES")</f>
        <v>1</v>
      </c>
      <c r="AX411" s="5" t="b">
        <f>OR(ISBLANK(Spreadsheet!S411),UPPER(Spreadsheet!S411)="YES")</f>
        <v>1</v>
      </c>
      <c r="AY411" s="5" t="b">
        <f>OR(AND(ISBLANK(Spreadsheet!C411),LEN(Spreadsheet!T411)=0),AND(NOT(ISBLANK(Spreadsheet!C411)),LEN(Spreadsheet!T411)&gt;0,LEN(Spreadsheet!T411)&lt;=50))</f>
        <v>1</v>
      </c>
      <c r="AZ411" s="5" t="b">
        <f>OR(LEN(Spreadsheet!U411)=0,AND(LEN(Spreadsheet!U411)&gt;0,LEN(Spreadsheet!U411)&lt;=50))</f>
        <v>1</v>
      </c>
      <c r="BA411" s="5" t="b">
        <f>OR(AND(ISBLANK(Spreadsheet!C411),LEN(Spreadsheet!V411)=0),AND(NOT(ISBLANK(Spreadsheet!C411)),LEN(Spreadsheet!V411)&gt;0,LEN(Spreadsheet!V411)&lt;=50))</f>
        <v>1</v>
      </c>
      <c r="BB411" s="5" t="b">
        <f t="array" ref="BB411">IF(AND(ISBLANK(Spreadsheet!C411),LEN(Spreadsheet!W411)=0),TRUE,ISNUMBER(MATCH(TRUE,EXACT(Spreadsheet!W411,States),0)))</f>
        <v>1</v>
      </c>
      <c r="BC411" s="5" t="b">
        <f>OR(AND(ISBLANK(Spreadsheet!C411),LEN(Spreadsheet!X411)=0),AND(NOT(ISBLANK(Spreadsheet!C411)),LEN(Spreadsheet!X411)&gt;0,LEN(Spreadsheet!X411)=5,ISNUMBER(VALUE(Spreadsheet!X411))))</f>
        <v>1</v>
      </c>
      <c r="BD411" s="5" t="b">
        <f>OR(ISBLANK(Spreadsheet!Z411),LEN(Spreadsheet!Z411)&lt;=50)</f>
        <v>1</v>
      </c>
      <c r="BE411" s="5" t="b">
        <f>ISBLANK(Spreadsheet!AA411)</f>
        <v>1</v>
      </c>
      <c r="BF411" s="5" t="b">
        <f>ISBLANK(Spreadsheet!AB411)</f>
        <v>1</v>
      </c>
      <c r="BG411" s="5" t="b">
        <f>IF(ISERROR(DATEVALUE(TEXT(Spreadsheet!AC411,"mm/dd/yyyy")) &gt; DATEVALUE(TEXT(Spreadsheet!J411,"mm/dd/yyyy"))),IF(OR(AND(ISBLANK(Spreadsheet!AC411),ISBLANK(Spreadsheet!C411)),AND(NOT(ISBLANK(Spreadsheet!C411)),ISBLANK(Spreadsheet!AC411),NOT(ISBLANK(Spreadsheet!D411)))),TRUE,FALSE),IF(DATEVALUE(TEXT(Spreadsheet!AC411,"mm/dd/yyyy")) &gt; DATEVALUE(TEXT(Spreadsheet!J411,"mm/dd/yyyy")),TRUE,FALSE))</f>
        <v>1</v>
      </c>
      <c r="BH411" s="5" t="b">
        <f>OR(AND(ISBLANK(Spreadsheet!C411),ISBLANK(Spreadsheet!AE411)),AND(NOT(ISBLANK(Spreadsheet!C411)),NOT(ISBLANK(Spreadsheet!D411)),ISBLANK(Spreadsheet!AE411)),AND(NOT(ISBLANK(Spreadsheet!C411)),ISBLANK(Spreadsheet!D411),NOT(ISBLANK(Spreadsheet!AE411)),LEN(Spreadsheet!AE411)&lt;=100))</f>
        <v>1</v>
      </c>
      <c r="BI411" s="5" t="b">
        <f t="array" ref="BI411">IF(ISBLANK(Spreadsheet!AF411),TRUE,ISNUMBER(MATCH(TRUE,EXACT(Spreadsheet!AF411,CobraShortReasons),0)))</f>
        <v>1</v>
      </c>
      <c r="BJ411" s="5" t="b">
        <f ca="1">IF(ISERROR(DATEVALUE(TEXT(Spreadsheet!AG411,"mm/dd/yyyy")) &gt; TODAY()),IF(ISBLANK(Spreadsheet!AG411),TRUE,FALSE),IF(DATEVALUE(TEXT(Spreadsheet!AG411,"mm/dd/yyyy")) &gt; TODAY(),FALSE,TRUE))</f>
        <v>1</v>
      </c>
      <c r="BK411" s="5" t="b">
        <f>OR(ISBLANK(Spreadsheet!AH411),LEN(Spreadsheet!AH411)&lt;=25)</f>
        <v>1</v>
      </c>
      <c r="BL411" s="5" t="b">
        <f t="array" aca="1" ref="BL411" ca="1">IF(ISBLANK(Spreadsheet!AI411),TRUE,ISNUMBER(MATCH(TRUE,EXACT(Spreadsheet!AI411,INDIRECT(Spreadsheet!$D$2)),0)))</f>
        <v>1</v>
      </c>
      <c r="BM411" s="5" t="b">
        <f t="array" aca="1" ref="BM411" ca="1">IF(ISBLANK(Spreadsheet!AJ411),TRUE,ISNUMBER(MATCH(TRUE,EXACT(Spreadsheet!AJ411,INDIRECT(Spreadsheet!BJ411)),0)))</f>
        <v>1</v>
      </c>
      <c r="BN411" s="5" t="b">
        <f t="array" ref="BN411">IF(ISBLANK(Spreadsheet!AK411),TRUE,ISNUMBER(MATCH(TRUE,EXACT(Spreadsheet!AK411,DentalPlans),0)))</f>
        <v>1</v>
      </c>
      <c r="BO411" s="5" t="b">
        <f t="array" aca="1" ref="BO411" ca="1">IF(ISBLANK(Spreadsheet!AL411),TRUE,ISNUMBER(MATCH(TRUE,EXACT(Spreadsheet!AL411,INDIRECT(Spreadsheet!BK411)),0)))</f>
        <v>1</v>
      </c>
      <c r="BP411" s="5" t="b">
        <f t="array" ref="BP411">IF(ISBLANK(Spreadsheet!AM411),TRUE,ISNUMBER(MATCH(TRUE,EXACT(Spreadsheet!AM411,VisionPlans),0)))</f>
        <v>1</v>
      </c>
      <c r="BQ411" s="5" t="b">
        <f t="array" aca="1" ref="BQ411" ca="1">IF(ISBLANK(Spreadsheet!AN411),TRUE,ISNUMBER(MATCH(TRUE,EXACT(Spreadsheet!AN411,INDIRECT(Spreadsheet!BL411)),0)))</f>
        <v>1</v>
      </c>
      <c r="BR411" s="5" t="b">
        <f t="array" ref="BR411">IF(ISBLANK(Spreadsheet!AO411),TRUE,ISNUMBER(MATCH(TRUE,EXACT(Spreadsheet!AO411,LifeBenefitClasses),0)))</f>
        <v>1</v>
      </c>
      <c r="BS411" s="5" t="b">
        <f>IF(OR(ISBLANK(Spreadsheet!AO411), Spreadsheet!AO411="Waive"),IF(ISBLANK(Spreadsheet!AP411),TRUE,FALSE),IF(OR(AND(NOT(ISBLANK(Spreadsheet!AO411)),ISBLANK(Spreadsheet!AP411)),NOT(ISNUMBER(VALUE(Spreadsheet!AP411)))),FALSE,IF(OR(AND(Spreadsheet!AP411&lt;6,MOD(Spreadsheet!AP411*10,5)=0), MOD(Spreadsheet!AP411,5000)=0),TRUE,FALSE)))</f>
        <v>1</v>
      </c>
      <c r="BT411" s="5" t="b">
        <f t="array" ref="BT411">IF(ISBLANK(Spreadsheet!AQ411),TRUE,ISNUMBER(MATCH(TRUE,EXACT(Spreadsheet!AQ411,EnrollWaive),0)))</f>
        <v>1</v>
      </c>
      <c r="BU411" s="5" t="b">
        <f t="array" ref="BU411">IF(ISBLANK(Spreadsheet!AR411),TRUE,ISNUMBER(MATCH(TRUE,EXACT(Spreadsheet!AR411,LifeBenefitClasses),0)))</f>
        <v>1</v>
      </c>
      <c r="BV411" s="5" t="b">
        <f>IF(OR(ISBLANK(Spreadsheet!AR411), Spreadsheet!AR411="Waive"),IF(ISBLANK(Spreadsheet!AS411),TRUE,FALSE),IF(OR(AND(NOT(ISBLANK(Spreadsheet!AR411)),ISBLANK(Spreadsheet!AS411)),NOT(ISNUMBER(VALUE(Spreadsheet!AS411)))),FALSE,IF(OR(AND(Spreadsheet!AS411&lt;6,MOD(Spreadsheet!AS411*10,5)=0), MOD(Spreadsheet!AS411,10000)=0),TRUE,FALSE)))</f>
        <v>1</v>
      </c>
      <c r="BW411" s="5" t="b">
        <f t="array" ref="BW411">IF(ISBLANK(Spreadsheet!AT411),TRUE,ISNUMBER(MATCH(TRUE,EXACT(Spreadsheet!AT411,LifeBenefitClasses),0)))</f>
        <v>1</v>
      </c>
      <c r="BX411" s="5" t="b">
        <f>IF(OR(ISBLANK(Spreadsheet!AT411), Spreadsheet!AT411="Waive"),IF(ISBLANK(Spreadsheet!AU411),TRUE,FALSE),IF(OR(AND(NOT(ISBLANK(Spreadsheet!AT411)),ISBLANK(Spreadsheet!AU411)),NOT(ISNUMBER(VALUE(Spreadsheet!AU411)))),FALSE,IF(AND(NOT(OR(ISBLANK(Spreadsheet!AT411),Spreadsheet!AT411="Waive")),NOT(OR(ISBLANK(Spreadsheet!AR411),Spreadsheet!AR411="Waive")),MOD(Spreadsheet!AU411,5000)=0, Spreadsheet!AU411&lt;=(Spreadsheet!AS411*0.5)),TRUE,FALSE)))</f>
        <v>1</v>
      </c>
      <c r="BY411" s="5" t="b">
        <f t="array" ref="BY411">IF(ISBLANK(Spreadsheet!AV411),TRUE,ISNUMBER(MATCH(TRUE,EXACT(Spreadsheet!AV411,EnrollWaive),0)))</f>
        <v>1</v>
      </c>
      <c r="BZ411" s="5" t="b">
        <f t="array" ref="BZ411">IF(ISBLANK(Spreadsheet!AW411),TRUE,ISNUMBER(MATCH(TRUE,EXACT(Spreadsheet!AW411,LifeBenefitClasses),0)))</f>
        <v>1</v>
      </c>
      <c r="CA411" s="5" t="b">
        <f t="array" ref="CA411">IF(ISBLANK(Spreadsheet!AX411),TRUE,ISNUMBER(MATCH(TRUE,EXACT(Spreadsheet!AX411,LifeBenefitClasses),0)))</f>
        <v>1</v>
      </c>
      <c r="CB411" s="5" t="b">
        <f t="array" ref="CB411">IF(ISBLANK(Spreadsheet!AY411),TRUE,ISNUMBER(MATCH(TRUE,EXACT(Spreadsheet!AY411,LifeBenefitClasses),0)))</f>
        <v>1</v>
      </c>
      <c r="CC411" s="5" t="b">
        <f t="array" ref="CC411">IF(ISBLANK(Spreadsheet!AZ411),TRUE,ISNUMBER(MATCH(TRUE,EXACT(Spreadsheet!AZ411,LifeBenefitClasses),0)))</f>
        <v>1</v>
      </c>
      <c r="CD411" s="5" t="b">
        <f t="array" ref="CD411">IF(ISBLANK(Spreadsheet!BA411),TRUE,ISNUMBER(MATCH(TRUE,EXACT(Spreadsheet!BA411,LifeBenefitClasses),0)))</f>
        <v>1</v>
      </c>
      <c r="CE411" s="5" t="b">
        <f>IF(OR(ISBLANK(Spreadsheet!BA411), Spreadsheet!BA411="Waive"),IF(ISBLANK(Spreadsheet!BB411),TRUE,FALSE),IF(OR(AND(NOT(ISBLANK(Spreadsheet!BA411)),ISBLANK(Spreadsheet!BB411)),NOT(ISNUMBER(VALUE(Spreadsheet!BB411))),ISBLANK(Spreadsheet!BC411),NOT(ISNUMBER(VALUE(Spreadsheet!BC411)))),FALSE,IF(AND(Spreadsheet!BB411&gt;=50000,Spreadsheet!BB411&lt;=250000,MOD(Spreadsheet!BB411,10000)=0,Spreadsheet!BB411&lt;=(10*Spreadsheet!BC411)),TRUE,FALSE)))</f>
        <v>1</v>
      </c>
      <c r="CF411" s="5" t="b">
        <f>IF(NOT(ISBLANK(Spreadsheet!BC411)),AND(ISNUMBER(VALUE(Spreadsheet!BC411)),Spreadsheet!BC411&gt;0),AND(OR(ISBLANK(Spreadsheet!AO411),Spreadsheet!AO411="Waive",AND(NOT(OR(ISBLANK(Spreadsheet!AO411),Spreadsheet!AO411="Waive")),Spreadsheet!AP411&gt;=6)),OR(ISBLANK(Spreadsheet!AR411),AND(NOT(OR(ISBLANK(Spreadsheet!AR411),Spreadsheet!AR411="Waive")),Spreadsheet!AS411&gt;=6)),OR(ISBLANK(Spreadsheet!AW411)),OR(ISBLANK(Spreadsheet!AX411)),OR(ISBLANK(Spreadsheet!AY411)),OR(ISBLANK(Spreadsheet!AZ411)),OR(ISBLANK(Spreadsheet!BA411),Spreadsheet!BA411="Waive")))</f>
        <v>1</v>
      </c>
      <c r="CG411" s="5" t="b">
        <f t="shared" ca="1" si="31"/>
        <v>1</v>
      </c>
    </row>
    <row r="412" spans="8:85" x14ac:dyDescent="0.3">
      <c r="H412" s="5">
        <f t="shared" ca="1" si="32"/>
        <v>2</v>
      </c>
      <c r="I412" s="5" t="str">
        <f t="shared" ca="1" si="30"/>
        <v/>
      </c>
      <c r="J412" s="5" t="str">
        <f>IF(AND(NOT(ISBLANK(Spreadsheet!C412)),ISBLANK(Spreadsheet!D412)),Spreadsheet!F412&amp;" "&amp;Spreadsheet!H412,"")</f>
        <v/>
      </c>
      <c r="K412" s="5">
        <f>IF(AND(NOT(ISBLANK(Spreadsheet!C412)),ISBLANK(Spreadsheet!D412)),COUNTIFS(Spreadsheet!E413:E$786,"=Child",Spreadsheet!C413:C$786, "="&amp;Spreadsheet!C412) + COUNTIFS(Spreadsheet!E413:E$786,"=Step-child",Spreadsheet!C413:C$786, "="&amp;Spreadsheet!C412),0)</f>
        <v>0</v>
      </c>
      <c r="L412" s="5">
        <f>IF(NOT(ISBLANK(J412)),COUNTIFS(Spreadsheet!E413:E$786,"=Wife",Spreadsheet!C413:C$786, "="&amp;Spreadsheet!C412) + COUNTIFS(Spreadsheet!E413:E$786,"=Husband",Spreadsheet!C413:C$786, "="&amp;Spreadsheet!C412),0)</f>
        <v>0</v>
      </c>
      <c r="M412" s="5">
        <f>IF(NOT(ISBLANK(Spreadsheet!AJ412)),VLOOKUP(Spreadsheet!AJ412,'Drop Downs'!$P$2:$R$16,3,FALSE),0)</f>
        <v>0</v>
      </c>
      <c r="N412" s="5">
        <f>IF(NOT(ISBLANK(Spreadsheet!AJ412)), VLOOKUP(Spreadsheet!AJ412,'Drop Downs'!$P$2:$R$16,2,FALSE),0)</f>
        <v>0</v>
      </c>
      <c r="O412" s="5">
        <f>IF(NOT(ISBLANK(Spreadsheet!AL412)),VLOOKUP(Spreadsheet!AL412,'Drop Downs'!$P$2:$R$16,3,FALSE), 0)</f>
        <v>0</v>
      </c>
      <c r="P412" s="5">
        <f>IF(NOT(ISBLANK(Spreadsheet!AL412)),VLOOKUP(Spreadsheet!AL412,'Drop Downs'!$P$2:$R$16,2,FALSE),0)</f>
        <v>0</v>
      </c>
      <c r="Q412" s="5">
        <f>IF(NOT(ISBLANK(Spreadsheet!AN412)),VLOOKUP(Spreadsheet!AN412,'Drop Downs'!$P$2:$R$16,3,FALSE),0)</f>
        <v>0</v>
      </c>
      <c r="R412" s="5">
        <f>IF(NOT(ISBLANK(Spreadsheet!AN412)),VLOOKUP(Spreadsheet!AN412,'Drop Downs'!$P$2:$R$16,2,FALSE),0)</f>
        <v>0</v>
      </c>
      <c r="S412" s="5" t="str">
        <f>IF(OR(M412&gt;K412,N412&gt;L412,O412&gt;K412, Q412&gt;K412,N412&gt;L412, P412&gt;L412, R412&gt;L412),"Member currently has a coverage election over what he/she needs.  Please add more dependents or adjust the coverage election.","")&amp;(IF(AND(NOT(ISBLANK(Spreadsheet!C412)),NOT(ISBLANK(Spreadsheet!D412)),ISBLANK(Spreadsheet!E412)),"Dependent lacks a relationship to member.Please select one from the drop-down.",""))</f>
        <v/>
      </c>
      <c r="T412" s="5" t="b">
        <f t="shared" si="33"/>
        <v>1</v>
      </c>
      <c r="U412" s="5" t="b">
        <f>OR(ISBLANK(Spreadsheet!C412),IF(NOT(ISBLANK(Spreadsheet!D412)),NOT(ISBLANK(Spreadsheet!E412)),TRUE))</f>
        <v>1</v>
      </c>
      <c r="V412" s="5" t="b">
        <f>OR(ISBLANK(Spreadsheet!C412), NOT(ISBLANK(Spreadsheet!I412)))</f>
        <v>1</v>
      </c>
      <c r="W412" s="5" t="b">
        <f>OR(ISBLANK(Spreadsheet!D412),NOT(ISBLANK(Spreadsheet!C412)))</f>
        <v>1</v>
      </c>
      <c r="X412" s="155" t="str">
        <f>REPT("0",MIN(FIND({1,2,3,4,5,6,7,8,9},Spreadsheet!C412&amp;"123456789"))-1)&amp;IF(ISBLANK(Spreadsheet!C412),"",SUMPRODUCT(MID(0&amp;Spreadsheet!C412,LARGE(INDEX(ISNUMBER(--MID(Spreadsheet!C412,ROW($1:$225),1))*
 ROW($1:$225),0),ROW($1:$225))+1,1)*10^ROW($1:$225)/10))</f>
        <v/>
      </c>
      <c r="Y412" s="5" t="b">
        <f>IF(NOT(ISBLANK(Spreadsheet!C412)),IF(AND(ISNUMBER(VALUE(Spreadsheet!C412)), LEN(Spreadsheet!C412)=9),TRUE,FALSE),TRUE)</f>
        <v>1</v>
      </c>
      <c r="Z412" s="155" t="str">
        <f>REPT("0",MIN(FIND({1,2,3,4,5,6,7,8,9},Spreadsheet!D412&amp;"123456789"))-1)&amp;IF(ISBLANK(Spreadsheet!D412),"",SUMPRODUCT(MID(0&amp;Spreadsheet!D412,LARGE(INDEX(ISNUMBER(--MID(Spreadsheet!D412,ROW($1:$225),1))*
 ROW($1:$225),0),ROW($1:$225))+1,1)*10^ROW($1:$225)/10))</f>
        <v/>
      </c>
      <c r="AA412" s="5" t="b">
        <f>IF(AND(NOT(ISBLANK(Spreadsheet!D412)),NOT(ISBLANK(Spreadsheet!C412))),IF(AND(ISNUMBER(VALUE(Spreadsheet!D412)), LEN(Spreadsheet!D412)=9),TRUE,FALSE),IF(AND(NOT(ISBLANK(Spreadsheet!D412)),ISBLANK(Spreadsheet!C412)),FALSE,TRUE))</f>
        <v>1</v>
      </c>
      <c r="AB412" s="5" t="b">
        <f>OR(ISBLANK(Spreadsheet!Y412),IF(NOT(ISBLANK(Spreadsheet!Y412)),LEN(Spreadsheet!Y412)=10,ISNUMBER(VALUE(Spreadsheet!Y412))))</f>
        <v>1</v>
      </c>
      <c r="AC412" s="5" t="b">
        <f>OR(ISBLANK(Spreadsheet!AI412), AND(NOT(ISBLANK(Spreadsheet!AJ412)), NOT(ISNUMBER(SEARCH("Waive",Spreadsheet!AJ412)))))</f>
        <v>1</v>
      </c>
      <c r="AD412" s="5" t="b">
        <f>OR(ISBLANK(Spreadsheet!AK412), AND(NOT(ISBLANK(Spreadsheet!AL412)), NOT(ISNUMBER(SEARCH("Waive",Spreadsheet!AL412)))))</f>
        <v>1</v>
      </c>
      <c r="AE412" s="5" t="b">
        <f>OR(ISBLANK(Spreadsheet!AM412), AND(NOT(ISBLANK(Spreadsheet!AN412)), NOT(ISNUMBER(SEARCH("Waive", Spreadsheet!AN412)))))</f>
        <v>1</v>
      </c>
      <c r="AF412" s="5" t="b">
        <f>OR(ISBLANK(Spreadsheet!C412), NOT(ISBLANK(Spreadsheet!D412)),NOT(ISBLANK(Spreadsheet!L412)))</f>
        <v>1</v>
      </c>
      <c r="AG412" s="5" t="b">
        <f>IF(AND(NOT(ISBLANK(Spreadsheet!C412)), NOT(ISBLANK(Spreadsheet!D412)),Spreadsheet!C412&lt;&gt;Spreadsheet!D412),IF(ISERROR(VLOOKUP(Spreadsheet!C412, Spreadsheet!$C$6:'Spreadsheet'!$C411,1,FALSE)), FALSE, TRUE),TRUE)</f>
        <v>1</v>
      </c>
      <c r="AH412" s="5" t="b">
        <f>Spreadsheet!$B$2=Spreadsheet!AD412</f>
        <v>1</v>
      </c>
      <c r="AI412" s="5" t="b">
        <f>IF(ISBLANK(Spreadsheet!G412),TRUE,IF(OR(LEN(Spreadsheet!G412)&gt;1,ISNUMBER(VALUE(Spreadsheet!G412))),FALSE,TRUE))</f>
        <v>1</v>
      </c>
      <c r="AJ412" s="5" t="b">
        <f>OR(ISBLANK(Spreadsheet!C412), NOT(ISBLANK(Spreadsheet!B412)), NOT(ISBLANK(Spreadsheet!D412)))</f>
        <v>1</v>
      </c>
      <c r="AK412" s="5" t="b">
        <f t="array" ref="AK412">IF(OR(AND(ISBLANK(Spreadsheet!E412),ISBLANK(Spreadsheet!D412),NOT(ISBLANK(Spreadsheet!C412))),AND(ISBLANK(Spreadsheet!E412),ISBLANK(Spreadsheet!D412),ISBLANK(Spreadsheet!C412))),TRUE,ISNUMBER(MATCH(TRUE,EXACT(Spreadsheet!E412,Relationships),0)))</f>
        <v>1</v>
      </c>
      <c r="AL412" s="5" t="b">
        <f>IF(NOT(ISBLANK(Spreadsheet!C412)),IF(OR(ISBLANK(Spreadsheet!F412),LEN(Spreadsheet!F412)&gt;40),FALSE,TRUE),TRUE)</f>
        <v>1</v>
      </c>
      <c r="AM412" s="5" t="b">
        <f>IF(NOT(ISBLANK(Spreadsheet!C412)),IF(OR(ISBLANK(Spreadsheet!H412),LEN(Spreadsheet!H412)&gt;40),FALSE,TRUE),TRUE)</f>
        <v>1</v>
      </c>
      <c r="AN412" s="5" t="b">
        <f t="array" ref="AN412">IF(ISBLANK(Spreadsheet!I412),TRUE,ISNUMBER(MATCH(TRUE,EXACT(Spreadsheet!I412,GenderValues),0)))</f>
        <v>1</v>
      </c>
      <c r="AO412" s="5" t="b">
        <f ca="1">IF(ISERROR(DATEVALUE(TEXT(Spreadsheet!J412,"mm/dd/yyyy")) &gt; TODAY()),IF(AND(ISBLANK(Spreadsheet!J412),ISBLANK(Spreadsheet!C412)),TRUE,FALSE),IF(DATEVALUE(TEXT(Spreadsheet!J412,"mm/dd/yyyy")) &gt; TODAY(),FALSE,TRUE))</f>
        <v>1</v>
      </c>
      <c r="AP412" s="5" t="b">
        <f>OR(ISBLANK(Spreadsheet!K412),LEN(Spreadsheet!K412)&lt;=100)</f>
        <v>1</v>
      </c>
      <c r="AQ412" s="5" t="b">
        <f t="array" ref="AQ412">IF(OR(AND(ISBLANK(Spreadsheet!L412),ISBLANK(Spreadsheet!C412)),AND(NOT(ISBLANK(Spreadsheet!C412)),NOT(ISBLANK(Spreadsheet!D412)))),TRUE,ISNUMBER(MATCH(TRUE,EXACT(Spreadsheet!L412,MaritalStatus),0)))</f>
        <v>1</v>
      </c>
      <c r="AR412" s="5" t="b">
        <f ca="1">IF(ISERROR(DATEVALUE(TEXT(Spreadsheet!M412,"mm/dd/yyyy")) &gt; TODAY()),IF(ISBLANK(Spreadsheet!M412),TRUE,FALSE),IF(DATEVALUE(TEXT(Spreadsheet!M412,"mm/dd/yyyy")) &gt; TODAY(),FALSE,TRUE))</f>
        <v>1</v>
      </c>
      <c r="AS412" s="5" t="b">
        <f>OR(ISBLANK(Spreadsheet!N412),LEN(Spreadsheet!N412)&lt;=100)</f>
        <v>1</v>
      </c>
      <c r="AT412" s="5" t="b">
        <f>OR(ISBLANK(Spreadsheet!O412),UPPER(Spreadsheet!O412)="YES")</f>
        <v>1</v>
      </c>
      <c r="AU412" s="5" t="b">
        <f>OR(ISBLANK(Spreadsheet!P412),UPPER(Spreadsheet!P412)="YES")</f>
        <v>1</v>
      </c>
      <c r="AV412" s="5" t="b">
        <f t="array" ref="AV412">IF(ISBLANK(Spreadsheet!Q412),TRUE,ISNUMBER(MATCH(TRUE,EXACT(Spreadsheet!Q412,OnGroupsPriorIns),0)))</f>
        <v>1</v>
      </c>
      <c r="AW412" s="5" t="b">
        <f>OR(ISBLANK(Spreadsheet!R412),UPPER(Spreadsheet!R412)="YES")</f>
        <v>1</v>
      </c>
      <c r="AX412" s="5" t="b">
        <f>OR(ISBLANK(Spreadsheet!S412),UPPER(Spreadsheet!S412)="YES")</f>
        <v>1</v>
      </c>
      <c r="AY412" s="5" t="b">
        <f>OR(AND(ISBLANK(Spreadsheet!C412),LEN(Spreadsheet!T412)=0),AND(NOT(ISBLANK(Spreadsheet!C412)),LEN(Spreadsheet!T412)&gt;0,LEN(Spreadsheet!T412)&lt;=50))</f>
        <v>1</v>
      </c>
      <c r="AZ412" s="5" t="b">
        <f>OR(LEN(Spreadsheet!U412)=0,AND(LEN(Spreadsheet!U412)&gt;0,LEN(Spreadsheet!U412)&lt;=50))</f>
        <v>1</v>
      </c>
      <c r="BA412" s="5" t="b">
        <f>OR(AND(ISBLANK(Spreadsheet!C412),LEN(Spreadsheet!V412)=0),AND(NOT(ISBLANK(Spreadsheet!C412)),LEN(Spreadsheet!V412)&gt;0,LEN(Spreadsheet!V412)&lt;=50))</f>
        <v>1</v>
      </c>
      <c r="BB412" s="5" t="b">
        <f t="array" ref="BB412">IF(AND(ISBLANK(Spreadsheet!C412),LEN(Spreadsheet!W412)=0),TRUE,ISNUMBER(MATCH(TRUE,EXACT(Spreadsheet!W412,States),0)))</f>
        <v>1</v>
      </c>
      <c r="BC412" s="5" t="b">
        <f>OR(AND(ISBLANK(Spreadsheet!C412),LEN(Spreadsheet!X412)=0),AND(NOT(ISBLANK(Spreadsheet!C412)),LEN(Spreadsheet!X412)&gt;0,LEN(Spreadsheet!X412)=5,ISNUMBER(VALUE(Spreadsheet!X412))))</f>
        <v>1</v>
      </c>
      <c r="BD412" s="5" t="b">
        <f>OR(ISBLANK(Spreadsheet!Z412),LEN(Spreadsheet!Z412)&lt;=50)</f>
        <v>1</v>
      </c>
      <c r="BE412" s="5" t="b">
        <f>ISBLANK(Spreadsheet!AA412)</f>
        <v>1</v>
      </c>
      <c r="BF412" s="5" t="b">
        <f>ISBLANK(Spreadsheet!AB412)</f>
        <v>1</v>
      </c>
      <c r="BG412" s="5" t="b">
        <f>IF(ISERROR(DATEVALUE(TEXT(Spreadsheet!AC412,"mm/dd/yyyy")) &gt; DATEVALUE(TEXT(Spreadsheet!J412,"mm/dd/yyyy"))),IF(OR(AND(ISBLANK(Spreadsheet!AC412),ISBLANK(Spreadsheet!C412)),AND(NOT(ISBLANK(Spreadsheet!C412)),ISBLANK(Spreadsheet!AC412),NOT(ISBLANK(Spreadsheet!D412)))),TRUE,FALSE),IF(DATEVALUE(TEXT(Spreadsheet!AC412,"mm/dd/yyyy")) &gt; DATEVALUE(TEXT(Spreadsheet!J412,"mm/dd/yyyy")),TRUE,FALSE))</f>
        <v>1</v>
      </c>
      <c r="BH412" s="5" t="b">
        <f>OR(AND(ISBLANK(Spreadsheet!C412),ISBLANK(Spreadsheet!AE412)),AND(NOT(ISBLANK(Spreadsheet!C412)),NOT(ISBLANK(Spreadsheet!D412)),ISBLANK(Spreadsheet!AE412)),AND(NOT(ISBLANK(Spreadsheet!C412)),ISBLANK(Spreadsheet!D412),NOT(ISBLANK(Spreadsheet!AE412)),LEN(Spreadsheet!AE412)&lt;=100))</f>
        <v>1</v>
      </c>
      <c r="BI412" s="5" t="b">
        <f t="array" ref="BI412">IF(ISBLANK(Spreadsheet!AF412),TRUE,ISNUMBER(MATCH(TRUE,EXACT(Spreadsheet!AF412,CobraShortReasons),0)))</f>
        <v>1</v>
      </c>
      <c r="BJ412" s="5" t="b">
        <f ca="1">IF(ISERROR(DATEVALUE(TEXT(Spreadsheet!AG412,"mm/dd/yyyy")) &gt; TODAY()),IF(ISBLANK(Spreadsheet!AG412),TRUE,FALSE),IF(DATEVALUE(TEXT(Spreadsheet!AG412,"mm/dd/yyyy")) &gt; TODAY(),FALSE,TRUE))</f>
        <v>1</v>
      </c>
      <c r="BK412" s="5" t="b">
        <f>OR(ISBLANK(Spreadsheet!AH412),LEN(Spreadsheet!AH412)&lt;=25)</f>
        <v>1</v>
      </c>
      <c r="BL412" s="5" t="b">
        <f t="array" aca="1" ref="BL412" ca="1">IF(ISBLANK(Spreadsheet!AI412),TRUE,ISNUMBER(MATCH(TRUE,EXACT(Spreadsheet!AI412,INDIRECT(Spreadsheet!$D$2)),0)))</f>
        <v>1</v>
      </c>
      <c r="BM412" s="5" t="b">
        <f t="array" aca="1" ref="BM412" ca="1">IF(ISBLANK(Spreadsheet!AJ412),TRUE,ISNUMBER(MATCH(TRUE,EXACT(Spreadsheet!AJ412,INDIRECT(Spreadsheet!BJ412)),0)))</f>
        <v>1</v>
      </c>
      <c r="BN412" s="5" t="b">
        <f t="array" ref="BN412">IF(ISBLANK(Spreadsheet!AK412),TRUE,ISNUMBER(MATCH(TRUE,EXACT(Spreadsheet!AK412,DentalPlans),0)))</f>
        <v>1</v>
      </c>
      <c r="BO412" s="5" t="b">
        <f t="array" aca="1" ref="BO412" ca="1">IF(ISBLANK(Spreadsheet!AL412),TRUE,ISNUMBER(MATCH(TRUE,EXACT(Spreadsheet!AL412,INDIRECT(Spreadsheet!BK412)),0)))</f>
        <v>1</v>
      </c>
      <c r="BP412" s="5" t="b">
        <f t="array" ref="BP412">IF(ISBLANK(Spreadsheet!AM412),TRUE,ISNUMBER(MATCH(TRUE,EXACT(Spreadsheet!AM412,VisionPlans),0)))</f>
        <v>1</v>
      </c>
      <c r="BQ412" s="5" t="b">
        <f t="array" aca="1" ref="BQ412" ca="1">IF(ISBLANK(Spreadsheet!AN412),TRUE,ISNUMBER(MATCH(TRUE,EXACT(Spreadsheet!AN412,INDIRECT(Spreadsheet!BL412)),0)))</f>
        <v>1</v>
      </c>
      <c r="BR412" s="5" t="b">
        <f t="array" ref="BR412">IF(ISBLANK(Spreadsheet!AO412),TRUE,ISNUMBER(MATCH(TRUE,EXACT(Spreadsheet!AO412,LifeBenefitClasses),0)))</f>
        <v>1</v>
      </c>
      <c r="BS412" s="5" t="b">
        <f>IF(OR(ISBLANK(Spreadsheet!AO412), Spreadsheet!AO412="Waive"),IF(ISBLANK(Spreadsheet!AP412),TRUE,FALSE),IF(OR(AND(NOT(ISBLANK(Spreadsheet!AO412)),ISBLANK(Spreadsheet!AP412)),NOT(ISNUMBER(VALUE(Spreadsheet!AP412)))),FALSE,IF(OR(AND(Spreadsheet!AP412&lt;6,MOD(Spreadsheet!AP412*10,5)=0), MOD(Spreadsheet!AP412,5000)=0),TRUE,FALSE)))</f>
        <v>1</v>
      </c>
      <c r="BT412" s="5" t="b">
        <f t="array" ref="BT412">IF(ISBLANK(Spreadsheet!AQ412),TRUE,ISNUMBER(MATCH(TRUE,EXACT(Spreadsheet!AQ412,EnrollWaive),0)))</f>
        <v>1</v>
      </c>
      <c r="BU412" s="5" t="b">
        <f t="array" ref="BU412">IF(ISBLANK(Spreadsheet!AR412),TRUE,ISNUMBER(MATCH(TRUE,EXACT(Spreadsheet!AR412,LifeBenefitClasses),0)))</f>
        <v>1</v>
      </c>
      <c r="BV412" s="5" t="b">
        <f>IF(OR(ISBLANK(Spreadsheet!AR412), Spreadsheet!AR412="Waive"),IF(ISBLANK(Spreadsheet!AS412),TRUE,FALSE),IF(OR(AND(NOT(ISBLANK(Spreadsheet!AR412)),ISBLANK(Spreadsheet!AS412)),NOT(ISNUMBER(VALUE(Spreadsheet!AS412)))),FALSE,IF(OR(AND(Spreadsheet!AS412&lt;6,MOD(Spreadsheet!AS412*10,5)=0), MOD(Spreadsheet!AS412,10000)=0),TRUE,FALSE)))</f>
        <v>1</v>
      </c>
      <c r="BW412" s="5" t="b">
        <f t="array" ref="BW412">IF(ISBLANK(Spreadsheet!AT412),TRUE,ISNUMBER(MATCH(TRUE,EXACT(Spreadsheet!AT412,LifeBenefitClasses),0)))</f>
        <v>1</v>
      </c>
      <c r="BX412" s="5" t="b">
        <f>IF(OR(ISBLANK(Spreadsheet!AT412), Spreadsheet!AT412="Waive"),IF(ISBLANK(Spreadsheet!AU412),TRUE,FALSE),IF(OR(AND(NOT(ISBLANK(Spreadsheet!AT412)),ISBLANK(Spreadsheet!AU412)),NOT(ISNUMBER(VALUE(Spreadsheet!AU412)))),FALSE,IF(AND(NOT(OR(ISBLANK(Spreadsheet!AT412),Spreadsheet!AT412="Waive")),NOT(OR(ISBLANK(Spreadsheet!AR412),Spreadsheet!AR412="Waive")),MOD(Spreadsheet!AU412,5000)=0, Spreadsheet!AU412&lt;=(Spreadsheet!AS412*0.5)),TRUE,FALSE)))</f>
        <v>1</v>
      </c>
      <c r="BY412" s="5" t="b">
        <f t="array" ref="BY412">IF(ISBLANK(Spreadsheet!AV412),TRUE,ISNUMBER(MATCH(TRUE,EXACT(Spreadsheet!AV412,EnrollWaive),0)))</f>
        <v>1</v>
      </c>
      <c r="BZ412" s="5" t="b">
        <f t="array" ref="BZ412">IF(ISBLANK(Spreadsheet!AW412),TRUE,ISNUMBER(MATCH(TRUE,EXACT(Spreadsheet!AW412,LifeBenefitClasses),0)))</f>
        <v>1</v>
      </c>
      <c r="CA412" s="5" t="b">
        <f t="array" ref="CA412">IF(ISBLANK(Spreadsheet!AX412),TRUE,ISNUMBER(MATCH(TRUE,EXACT(Spreadsheet!AX412,LifeBenefitClasses),0)))</f>
        <v>1</v>
      </c>
      <c r="CB412" s="5" t="b">
        <f t="array" ref="CB412">IF(ISBLANK(Spreadsheet!AY412),TRUE,ISNUMBER(MATCH(TRUE,EXACT(Spreadsheet!AY412,LifeBenefitClasses),0)))</f>
        <v>1</v>
      </c>
      <c r="CC412" s="5" t="b">
        <f t="array" ref="CC412">IF(ISBLANK(Spreadsheet!AZ412),TRUE,ISNUMBER(MATCH(TRUE,EXACT(Spreadsheet!AZ412,LifeBenefitClasses),0)))</f>
        <v>1</v>
      </c>
      <c r="CD412" s="5" t="b">
        <f t="array" ref="CD412">IF(ISBLANK(Spreadsheet!BA412),TRUE,ISNUMBER(MATCH(TRUE,EXACT(Spreadsheet!BA412,LifeBenefitClasses),0)))</f>
        <v>1</v>
      </c>
      <c r="CE412" s="5" t="b">
        <f>IF(OR(ISBLANK(Spreadsheet!BA412), Spreadsheet!BA412="Waive"),IF(ISBLANK(Spreadsheet!BB412),TRUE,FALSE),IF(OR(AND(NOT(ISBLANK(Spreadsheet!BA412)),ISBLANK(Spreadsheet!BB412)),NOT(ISNUMBER(VALUE(Spreadsheet!BB412))),ISBLANK(Spreadsheet!BC412),NOT(ISNUMBER(VALUE(Spreadsheet!BC412)))),FALSE,IF(AND(Spreadsheet!BB412&gt;=50000,Spreadsheet!BB412&lt;=250000,MOD(Spreadsheet!BB412,10000)=0,Spreadsheet!BB412&lt;=(10*Spreadsheet!BC412)),TRUE,FALSE)))</f>
        <v>1</v>
      </c>
      <c r="CF412" s="5" t="b">
        <f>IF(NOT(ISBLANK(Spreadsheet!BC412)),AND(ISNUMBER(VALUE(Spreadsheet!BC412)),Spreadsheet!BC412&gt;0),AND(OR(ISBLANK(Spreadsheet!AO412),Spreadsheet!AO412="Waive",AND(NOT(OR(ISBLANK(Spreadsheet!AO412),Spreadsheet!AO412="Waive")),Spreadsheet!AP412&gt;=6)),OR(ISBLANK(Spreadsheet!AR412),AND(NOT(OR(ISBLANK(Spreadsheet!AR412),Spreadsheet!AR412="Waive")),Spreadsheet!AS412&gt;=6)),OR(ISBLANK(Spreadsheet!AW412)),OR(ISBLANK(Spreadsheet!AX412)),OR(ISBLANK(Spreadsheet!AY412)),OR(ISBLANK(Spreadsheet!AZ412)),OR(ISBLANK(Spreadsheet!BA412),Spreadsheet!BA412="Waive")))</f>
        <v>1</v>
      </c>
      <c r="CG412" s="5" t="b">
        <f t="shared" ca="1" si="31"/>
        <v>1</v>
      </c>
    </row>
    <row r="413" spans="8:85" x14ac:dyDescent="0.3">
      <c r="H413" s="5">
        <f t="shared" ca="1" si="32"/>
        <v>2</v>
      </c>
      <c r="I413" s="5" t="str">
        <f t="shared" ca="1" si="30"/>
        <v/>
      </c>
      <c r="J413" s="5" t="str">
        <f>IF(AND(NOT(ISBLANK(Spreadsheet!C413)),ISBLANK(Spreadsheet!D413)),Spreadsheet!F413&amp;" "&amp;Spreadsheet!H413,"")</f>
        <v/>
      </c>
      <c r="K413" s="5">
        <f>IF(AND(NOT(ISBLANK(Spreadsheet!C413)),ISBLANK(Spreadsheet!D413)),COUNTIFS(Spreadsheet!E414:E$786,"=Child",Spreadsheet!C414:C$786, "="&amp;Spreadsheet!C413) + COUNTIFS(Spreadsheet!E414:E$786,"=Step-child",Spreadsheet!C414:C$786, "="&amp;Spreadsheet!C413),0)</f>
        <v>0</v>
      </c>
      <c r="L413" s="5">
        <f>IF(NOT(ISBLANK(J413)),COUNTIFS(Spreadsheet!E414:E$786,"=Wife",Spreadsheet!C414:C$786, "="&amp;Spreadsheet!C413) + COUNTIFS(Spreadsheet!E414:E$786,"=Husband",Spreadsheet!C414:C$786, "="&amp;Spreadsheet!C413),0)</f>
        <v>0</v>
      </c>
      <c r="M413" s="5">
        <f>IF(NOT(ISBLANK(Spreadsheet!AJ413)),VLOOKUP(Spreadsheet!AJ413,'Drop Downs'!$P$2:$R$16,3,FALSE),0)</f>
        <v>0</v>
      </c>
      <c r="N413" s="5">
        <f>IF(NOT(ISBLANK(Spreadsheet!AJ413)), VLOOKUP(Spreadsheet!AJ413,'Drop Downs'!$P$2:$R$16,2,FALSE),0)</f>
        <v>0</v>
      </c>
      <c r="O413" s="5">
        <f>IF(NOT(ISBLANK(Spreadsheet!AL413)),VLOOKUP(Spreadsheet!AL413,'Drop Downs'!$P$2:$R$16,3,FALSE), 0)</f>
        <v>0</v>
      </c>
      <c r="P413" s="5">
        <f>IF(NOT(ISBLANK(Spreadsheet!AL413)),VLOOKUP(Spreadsheet!AL413,'Drop Downs'!$P$2:$R$16,2,FALSE),0)</f>
        <v>0</v>
      </c>
      <c r="Q413" s="5">
        <f>IF(NOT(ISBLANK(Spreadsheet!AN413)),VLOOKUP(Spreadsheet!AN413,'Drop Downs'!$P$2:$R$16,3,FALSE),0)</f>
        <v>0</v>
      </c>
      <c r="R413" s="5">
        <f>IF(NOT(ISBLANK(Spreadsheet!AN413)),VLOOKUP(Spreadsheet!AN413,'Drop Downs'!$P$2:$R$16,2,FALSE),0)</f>
        <v>0</v>
      </c>
      <c r="S413" s="5" t="str">
        <f>IF(OR(M413&gt;K413,N413&gt;L413,O413&gt;K413, Q413&gt;K413,N413&gt;L413, P413&gt;L413, R413&gt;L413),"Member currently has a coverage election over what he/she needs.  Please add more dependents or adjust the coverage election.","")&amp;(IF(AND(NOT(ISBLANK(Spreadsheet!C413)),NOT(ISBLANK(Spreadsheet!D413)),ISBLANK(Spreadsheet!E413)),"Dependent lacks a relationship to member.Please select one from the drop-down.",""))</f>
        <v/>
      </c>
      <c r="T413" s="5" t="b">
        <f t="shared" si="33"/>
        <v>1</v>
      </c>
      <c r="U413" s="5" t="b">
        <f>OR(ISBLANK(Spreadsheet!C413),IF(NOT(ISBLANK(Spreadsheet!D413)),NOT(ISBLANK(Spreadsheet!E413)),TRUE))</f>
        <v>1</v>
      </c>
      <c r="V413" s="5" t="b">
        <f>OR(ISBLANK(Spreadsheet!C413), NOT(ISBLANK(Spreadsheet!I413)))</f>
        <v>1</v>
      </c>
      <c r="W413" s="5" t="b">
        <f>OR(ISBLANK(Spreadsheet!D413),NOT(ISBLANK(Spreadsheet!C413)))</f>
        <v>1</v>
      </c>
      <c r="X413" s="155" t="str">
        <f>REPT("0",MIN(FIND({1,2,3,4,5,6,7,8,9},Spreadsheet!C413&amp;"123456789"))-1)&amp;IF(ISBLANK(Spreadsheet!C413),"",SUMPRODUCT(MID(0&amp;Spreadsheet!C413,LARGE(INDEX(ISNUMBER(--MID(Spreadsheet!C413,ROW($1:$225),1))*
 ROW($1:$225),0),ROW($1:$225))+1,1)*10^ROW($1:$225)/10))</f>
        <v/>
      </c>
      <c r="Y413" s="5" t="b">
        <f>IF(NOT(ISBLANK(Spreadsheet!C413)),IF(AND(ISNUMBER(VALUE(Spreadsheet!C413)), LEN(Spreadsheet!C413)=9),TRUE,FALSE),TRUE)</f>
        <v>1</v>
      </c>
      <c r="Z413" s="155" t="str">
        <f>REPT("0",MIN(FIND({1,2,3,4,5,6,7,8,9},Spreadsheet!D413&amp;"123456789"))-1)&amp;IF(ISBLANK(Spreadsheet!D413),"",SUMPRODUCT(MID(0&amp;Spreadsheet!D413,LARGE(INDEX(ISNUMBER(--MID(Spreadsheet!D413,ROW($1:$225),1))*
 ROW($1:$225),0),ROW($1:$225))+1,1)*10^ROW($1:$225)/10))</f>
        <v/>
      </c>
      <c r="AA413" s="5" t="b">
        <f>IF(AND(NOT(ISBLANK(Spreadsheet!D413)),NOT(ISBLANK(Spreadsheet!C413))),IF(AND(ISNUMBER(VALUE(Spreadsheet!D413)), LEN(Spreadsheet!D413)=9),TRUE,FALSE),IF(AND(NOT(ISBLANK(Spreadsheet!D413)),ISBLANK(Spreadsheet!C413)),FALSE,TRUE))</f>
        <v>1</v>
      </c>
      <c r="AB413" s="5" t="b">
        <f>OR(ISBLANK(Spreadsheet!Y413),IF(NOT(ISBLANK(Spreadsheet!Y413)),LEN(Spreadsheet!Y413)=10,ISNUMBER(VALUE(Spreadsheet!Y413))))</f>
        <v>1</v>
      </c>
      <c r="AC413" s="5" t="b">
        <f>OR(ISBLANK(Spreadsheet!AI413), AND(NOT(ISBLANK(Spreadsheet!AJ413)), NOT(ISNUMBER(SEARCH("Waive",Spreadsheet!AJ413)))))</f>
        <v>1</v>
      </c>
      <c r="AD413" s="5" t="b">
        <f>OR(ISBLANK(Spreadsheet!AK413), AND(NOT(ISBLANK(Spreadsheet!AL413)), NOT(ISNUMBER(SEARCH("Waive",Spreadsheet!AL413)))))</f>
        <v>1</v>
      </c>
      <c r="AE413" s="5" t="b">
        <f>OR(ISBLANK(Spreadsheet!AM413), AND(NOT(ISBLANK(Spreadsheet!AN413)), NOT(ISNUMBER(SEARCH("Waive", Spreadsheet!AN413)))))</f>
        <v>1</v>
      </c>
      <c r="AF413" s="5" t="b">
        <f>OR(ISBLANK(Spreadsheet!C413), NOT(ISBLANK(Spreadsheet!D413)),NOT(ISBLANK(Spreadsheet!L413)))</f>
        <v>1</v>
      </c>
      <c r="AG413" s="5" t="b">
        <f>IF(AND(NOT(ISBLANK(Spreadsheet!C413)), NOT(ISBLANK(Spreadsheet!D413)),Spreadsheet!C413&lt;&gt;Spreadsheet!D413),IF(ISERROR(VLOOKUP(Spreadsheet!C413, Spreadsheet!$C$6:'Spreadsheet'!$C412,1,FALSE)), FALSE, TRUE),TRUE)</f>
        <v>1</v>
      </c>
      <c r="AH413" s="5" t="b">
        <f>Spreadsheet!$B$2=Spreadsheet!AD413</f>
        <v>1</v>
      </c>
      <c r="AI413" s="5" t="b">
        <f>IF(ISBLANK(Spreadsheet!G413),TRUE,IF(OR(LEN(Spreadsheet!G413)&gt;1,ISNUMBER(VALUE(Spreadsheet!G413))),FALSE,TRUE))</f>
        <v>1</v>
      </c>
      <c r="AJ413" s="5" t="b">
        <f>OR(ISBLANK(Spreadsheet!C413), NOT(ISBLANK(Spreadsheet!B413)), NOT(ISBLANK(Spreadsheet!D413)))</f>
        <v>1</v>
      </c>
      <c r="AK413" s="5" t="b">
        <f t="array" ref="AK413">IF(OR(AND(ISBLANK(Spreadsheet!E413),ISBLANK(Spreadsheet!D413),NOT(ISBLANK(Spreadsheet!C413))),AND(ISBLANK(Spreadsheet!E413),ISBLANK(Spreadsheet!D413),ISBLANK(Spreadsheet!C413))),TRUE,ISNUMBER(MATCH(TRUE,EXACT(Spreadsheet!E413,Relationships),0)))</f>
        <v>1</v>
      </c>
      <c r="AL413" s="5" t="b">
        <f>IF(NOT(ISBLANK(Spreadsheet!C413)),IF(OR(ISBLANK(Spreadsheet!F413),LEN(Spreadsheet!F413)&gt;40),FALSE,TRUE),TRUE)</f>
        <v>1</v>
      </c>
      <c r="AM413" s="5" t="b">
        <f>IF(NOT(ISBLANK(Spreadsheet!C413)),IF(OR(ISBLANK(Spreadsheet!H413),LEN(Spreadsheet!H413)&gt;40),FALSE,TRUE),TRUE)</f>
        <v>1</v>
      </c>
      <c r="AN413" s="5" t="b">
        <f t="array" ref="AN413">IF(ISBLANK(Spreadsheet!I413),TRUE,ISNUMBER(MATCH(TRUE,EXACT(Spreadsheet!I413,GenderValues),0)))</f>
        <v>1</v>
      </c>
      <c r="AO413" s="5" t="b">
        <f ca="1">IF(ISERROR(DATEVALUE(TEXT(Spreadsheet!J413,"mm/dd/yyyy")) &gt; TODAY()),IF(AND(ISBLANK(Spreadsheet!J413),ISBLANK(Spreadsheet!C413)),TRUE,FALSE),IF(DATEVALUE(TEXT(Spreadsheet!J413,"mm/dd/yyyy")) &gt; TODAY(),FALSE,TRUE))</f>
        <v>1</v>
      </c>
      <c r="AP413" s="5" t="b">
        <f>OR(ISBLANK(Spreadsheet!K413),LEN(Spreadsheet!K413)&lt;=100)</f>
        <v>1</v>
      </c>
      <c r="AQ413" s="5" t="b">
        <f t="array" ref="AQ413">IF(OR(AND(ISBLANK(Spreadsheet!L413),ISBLANK(Spreadsheet!C413)),AND(NOT(ISBLANK(Spreadsheet!C413)),NOT(ISBLANK(Spreadsheet!D413)))),TRUE,ISNUMBER(MATCH(TRUE,EXACT(Spreadsheet!L413,MaritalStatus),0)))</f>
        <v>1</v>
      </c>
      <c r="AR413" s="5" t="b">
        <f ca="1">IF(ISERROR(DATEVALUE(TEXT(Spreadsheet!M413,"mm/dd/yyyy")) &gt; TODAY()),IF(ISBLANK(Spreadsheet!M413),TRUE,FALSE),IF(DATEVALUE(TEXT(Spreadsheet!M413,"mm/dd/yyyy")) &gt; TODAY(),FALSE,TRUE))</f>
        <v>1</v>
      </c>
      <c r="AS413" s="5" t="b">
        <f>OR(ISBLANK(Spreadsheet!N413),LEN(Spreadsheet!N413)&lt;=100)</f>
        <v>1</v>
      </c>
      <c r="AT413" s="5" t="b">
        <f>OR(ISBLANK(Spreadsheet!O413),UPPER(Spreadsheet!O413)="YES")</f>
        <v>1</v>
      </c>
      <c r="AU413" s="5" t="b">
        <f>OR(ISBLANK(Spreadsheet!P413),UPPER(Spreadsheet!P413)="YES")</f>
        <v>1</v>
      </c>
      <c r="AV413" s="5" t="b">
        <f t="array" ref="AV413">IF(ISBLANK(Spreadsheet!Q413),TRUE,ISNUMBER(MATCH(TRUE,EXACT(Spreadsheet!Q413,OnGroupsPriorIns),0)))</f>
        <v>1</v>
      </c>
      <c r="AW413" s="5" t="b">
        <f>OR(ISBLANK(Spreadsheet!R413),UPPER(Spreadsheet!R413)="YES")</f>
        <v>1</v>
      </c>
      <c r="AX413" s="5" t="b">
        <f>OR(ISBLANK(Spreadsheet!S413),UPPER(Spreadsheet!S413)="YES")</f>
        <v>1</v>
      </c>
      <c r="AY413" s="5" t="b">
        <f>OR(AND(ISBLANK(Spreadsheet!C413),LEN(Spreadsheet!T413)=0),AND(NOT(ISBLANK(Spreadsheet!C413)),LEN(Spreadsheet!T413)&gt;0,LEN(Spreadsheet!T413)&lt;=50))</f>
        <v>1</v>
      </c>
      <c r="AZ413" s="5" t="b">
        <f>OR(LEN(Spreadsheet!U413)=0,AND(LEN(Spreadsheet!U413)&gt;0,LEN(Spreadsheet!U413)&lt;=50))</f>
        <v>1</v>
      </c>
      <c r="BA413" s="5" t="b">
        <f>OR(AND(ISBLANK(Spreadsheet!C413),LEN(Spreadsheet!V413)=0),AND(NOT(ISBLANK(Spreadsheet!C413)),LEN(Spreadsheet!V413)&gt;0,LEN(Spreadsheet!V413)&lt;=50))</f>
        <v>1</v>
      </c>
      <c r="BB413" s="5" t="b">
        <f t="array" ref="BB413">IF(AND(ISBLANK(Spreadsheet!C413),LEN(Spreadsheet!W413)=0),TRUE,ISNUMBER(MATCH(TRUE,EXACT(Spreadsheet!W413,States),0)))</f>
        <v>1</v>
      </c>
      <c r="BC413" s="5" t="b">
        <f>OR(AND(ISBLANK(Spreadsheet!C413),LEN(Spreadsheet!X413)=0),AND(NOT(ISBLANK(Spreadsheet!C413)),LEN(Spreadsheet!X413)&gt;0,LEN(Spreadsheet!X413)=5,ISNUMBER(VALUE(Spreadsheet!X413))))</f>
        <v>1</v>
      </c>
      <c r="BD413" s="5" t="b">
        <f>OR(ISBLANK(Spreadsheet!Z413),LEN(Spreadsheet!Z413)&lt;=50)</f>
        <v>1</v>
      </c>
      <c r="BE413" s="5" t="b">
        <f>ISBLANK(Spreadsheet!AA413)</f>
        <v>1</v>
      </c>
      <c r="BF413" s="5" t="b">
        <f>ISBLANK(Spreadsheet!AB413)</f>
        <v>1</v>
      </c>
      <c r="BG413" s="5" t="b">
        <f>IF(ISERROR(DATEVALUE(TEXT(Spreadsheet!AC413,"mm/dd/yyyy")) &gt; DATEVALUE(TEXT(Spreadsheet!J413,"mm/dd/yyyy"))),IF(OR(AND(ISBLANK(Spreadsheet!AC413),ISBLANK(Spreadsheet!C413)),AND(NOT(ISBLANK(Spreadsheet!C413)),ISBLANK(Spreadsheet!AC413),NOT(ISBLANK(Spreadsheet!D413)))),TRUE,FALSE),IF(DATEVALUE(TEXT(Spreadsheet!AC413,"mm/dd/yyyy")) &gt; DATEVALUE(TEXT(Spreadsheet!J413,"mm/dd/yyyy")),TRUE,FALSE))</f>
        <v>1</v>
      </c>
      <c r="BH413" s="5" t="b">
        <f>OR(AND(ISBLANK(Spreadsheet!C413),ISBLANK(Spreadsheet!AE413)),AND(NOT(ISBLANK(Spreadsheet!C413)),NOT(ISBLANK(Spreadsheet!D413)),ISBLANK(Spreadsheet!AE413)),AND(NOT(ISBLANK(Spreadsheet!C413)),ISBLANK(Spreadsheet!D413),NOT(ISBLANK(Spreadsheet!AE413)),LEN(Spreadsheet!AE413)&lt;=100))</f>
        <v>1</v>
      </c>
      <c r="BI413" s="5" t="b">
        <f t="array" ref="BI413">IF(ISBLANK(Spreadsheet!AF413),TRUE,ISNUMBER(MATCH(TRUE,EXACT(Spreadsheet!AF413,CobraShortReasons),0)))</f>
        <v>1</v>
      </c>
      <c r="BJ413" s="5" t="b">
        <f ca="1">IF(ISERROR(DATEVALUE(TEXT(Spreadsheet!AG413,"mm/dd/yyyy")) &gt; TODAY()),IF(ISBLANK(Spreadsheet!AG413),TRUE,FALSE),IF(DATEVALUE(TEXT(Spreadsheet!AG413,"mm/dd/yyyy")) &gt; TODAY(),FALSE,TRUE))</f>
        <v>1</v>
      </c>
      <c r="BK413" s="5" t="b">
        <f>OR(ISBLANK(Spreadsheet!AH413),LEN(Spreadsheet!AH413)&lt;=25)</f>
        <v>1</v>
      </c>
      <c r="BL413" s="5" t="b">
        <f t="array" aca="1" ref="BL413" ca="1">IF(ISBLANK(Spreadsheet!AI413),TRUE,ISNUMBER(MATCH(TRUE,EXACT(Spreadsheet!AI413,INDIRECT(Spreadsheet!$D$2)),0)))</f>
        <v>1</v>
      </c>
      <c r="BM413" s="5" t="b">
        <f t="array" aca="1" ref="BM413" ca="1">IF(ISBLANK(Spreadsheet!AJ413),TRUE,ISNUMBER(MATCH(TRUE,EXACT(Spreadsheet!AJ413,INDIRECT(Spreadsheet!BJ413)),0)))</f>
        <v>1</v>
      </c>
      <c r="BN413" s="5" t="b">
        <f t="array" ref="BN413">IF(ISBLANK(Spreadsheet!AK413),TRUE,ISNUMBER(MATCH(TRUE,EXACT(Spreadsheet!AK413,DentalPlans),0)))</f>
        <v>1</v>
      </c>
      <c r="BO413" s="5" t="b">
        <f t="array" aca="1" ref="BO413" ca="1">IF(ISBLANK(Spreadsheet!AL413),TRUE,ISNUMBER(MATCH(TRUE,EXACT(Spreadsheet!AL413,INDIRECT(Spreadsheet!BK413)),0)))</f>
        <v>1</v>
      </c>
      <c r="BP413" s="5" t="b">
        <f t="array" ref="BP413">IF(ISBLANK(Spreadsheet!AM413),TRUE,ISNUMBER(MATCH(TRUE,EXACT(Spreadsheet!AM413,VisionPlans),0)))</f>
        <v>1</v>
      </c>
      <c r="BQ413" s="5" t="b">
        <f t="array" aca="1" ref="BQ413" ca="1">IF(ISBLANK(Spreadsheet!AN413),TRUE,ISNUMBER(MATCH(TRUE,EXACT(Spreadsheet!AN413,INDIRECT(Spreadsheet!BL413)),0)))</f>
        <v>1</v>
      </c>
      <c r="BR413" s="5" t="b">
        <f t="array" ref="BR413">IF(ISBLANK(Spreadsheet!AO413),TRUE,ISNUMBER(MATCH(TRUE,EXACT(Spreadsheet!AO413,LifeBenefitClasses),0)))</f>
        <v>1</v>
      </c>
      <c r="BS413" s="5" t="b">
        <f>IF(OR(ISBLANK(Spreadsheet!AO413), Spreadsheet!AO413="Waive"),IF(ISBLANK(Spreadsheet!AP413),TRUE,FALSE),IF(OR(AND(NOT(ISBLANK(Spreadsheet!AO413)),ISBLANK(Spreadsheet!AP413)),NOT(ISNUMBER(VALUE(Spreadsheet!AP413)))),FALSE,IF(OR(AND(Spreadsheet!AP413&lt;6,MOD(Spreadsheet!AP413*10,5)=0), MOD(Spreadsheet!AP413,5000)=0),TRUE,FALSE)))</f>
        <v>1</v>
      </c>
      <c r="BT413" s="5" t="b">
        <f t="array" ref="BT413">IF(ISBLANK(Spreadsheet!AQ413),TRUE,ISNUMBER(MATCH(TRUE,EXACT(Spreadsheet!AQ413,EnrollWaive),0)))</f>
        <v>1</v>
      </c>
      <c r="BU413" s="5" t="b">
        <f t="array" ref="BU413">IF(ISBLANK(Spreadsheet!AR413),TRUE,ISNUMBER(MATCH(TRUE,EXACT(Spreadsheet!AR413,LifeBenefitClasses),0)))</f>
        <v>1</v>
      </c>
      <c r="BV413" s="5" t="b">
        <f>IF(OR(ISBLANK(Spreadsheet!AR413), Spreadsheet!AR413="Waive"),IF(ISBLANK(Spreadsheet!AS413),TRUE,FALSE),IF(OR(AND(NOT(ISBLANK(Spreadsheet!AR413)),ISBLANK(Spreadsheet!AS413)),NOT(ISNUMBER(VALUE(Spreadsheet!AS413)))),FALSE,IF(OR(AND(Spreadsheet!AS413&lt;6,MOD(Spreadsheet!AS413*10,5)=0), MOD(Spreadsheet!AS413,10000)=0),TRUE,FALSE)))</f>
        <v>1</v>
      </c>
      <c r="BW413" s="5" t="b">
        <f t="array" ref="BW413">IF(ISBLANK(Spreadsheet!AT413),TRUE,ISNUMBER(MATCH(TRUE,EXACT(Spreadsheet!AT413,LifeBenefitClasses),0)))</f>
        <v>1</v>
      </c>
      <c r="BX413" s="5" t="b">
        <f>IF(OR(ISBLANK(Spreadsheet!AT413), Spreadsheet!AT413="Waive"),IF(ISBLANK(Spreadsheet!AU413),TRUE,FALSE),IF(OR(AND(NOT(ISBLANK(Spreadsheet!AT413)),ISBLANK(Spreadsheet!AU413)),NOT(ISNUMBER(VALUE(Spreadsheet!AU413)))),FALSE,IF(AND(NOT(OR(ISBLANK(Spreadsheet!AT413),Spreadsheet!AT413="Waive")),NOT(OR(ISBLANK(Spreadsheet!AR413),Spreadsheet!AR413="Waive")),MOD(Spreadsheet!AU413,5000)=0, Spreadsheet!AU413&lt;=(Spreadsheet!AS413*0.5)),TRUE,FALSE)))</f>
        <v>1</v>
      </c>
      <c r="BY413" s="5" t="b">
        <f t="array" ref="BY413">IF(ISBLANK(Spreadsheet!AV413),TRUE,ISNUMBER(MATCH(TRUE,EXACT(Spreadsheet!AV413,EnrollWaive),0)))</f>
        <v>1</v>
      </c>
      <c r="BZ413" s="5" t="b">
        <f t="array" ref="BZ413">IF(ISBLANK(Spreadsheet!AW413),TRUE,ISNUMBER(MATCH(TRUE,EXACT(Spreadsheet!AW413,LifeBenefitClasses),0)))</f>
        <v>1</v>
      </c>
      <c r="CA413" s="5" t="b">
        <f t="array" ref="CA413">IF(ISBLANK(Spreadsheet!AX413),TRUE,ISNUMBER(MATCH(TRUE,EXACT(Spreadsheet!AX413,LifeBenefitClasses),0)))</f>
        <v>1</v>
      </c>
      <c r="CB413" s="5" t="b">
        <f t="array" ref="CB413">IF(ISBLANK(Spreadsheet!AY413),TRUE,ISNUMBER(MATCH(TRUE,EXACT(Spreadsheet!AY413,LifeBenefitClasses),0)))</f>
        <v>1</v>
      </c>
      <c r="CC413" s="5" t="b">
        <f t="array" ref="CC413">IF(ISBLANK(Spreadsheet!AZ413),TRUE,ISNUMBER(MATCH(TRUE,EXACT(Spreadsheet!AZ413,LifeBenefitClasses),0)))</f>
        <v>1</v>
      </c>
      <c r="CD413" s="5" t="b">
        <f t="array" ref="CD413">IF(ISBLANK(Spreadsheet!BA413),TRUE,ISNUMBER(MATCH(TRUE,EXACT(Spreadsheet!BA413,LifeBenefitClasses),0)))</f>
        <v>1</v>
      </c>
      <c r="CE413" s="5" t="b">
        <f>IF(OR(ISBLANK(Spreadsheet!BA413), Spreadsheet!BA413="Waive"),IF(ISBLANK(Spreadsheet!BB413),TRUE,FALSE),IF(OR(AND(NOT(ISBLANK(Spreadsheet!BA413)),ISBLANK(Spreadsheet!BB413)),NOT(ISNUMBER(VALUE(Spreadsheet!BB413))),ISBLANK(Spreadsheet!BC413),NOT(ISNUMBER(VALUE(Spreadsheet!BC413)))),FALSE,IF(AND(Spreadsheet!BB413&gt;=50000,Spreadsheet!BB413&lt;=250000,MOD(Spreadsheet!BB413,10000)=0,Spreadsheet!BB413&lt;=(10*Spreadsheet!BC413)),TRUE,FALSE)))</f>
        <v>1</v>
      </c>
      <c r="CF413" s="5" t="b">
        <f>IF(NOT(ISBLANK(Spreadsheet!BC413)),AND(ISNUMBER(VALUE(Spreadsheet!BC413)),Spreadsheet!BC413&gt;0),AND(OR(ISBLANK(Spreadsheet!AO413),Spreadsheet!AO413="Waive",AND(NOT(OR(ISBLANK(Spreadsheet!AO413),Spreadsheet!AO413="Waive")),Spreadsheet!AP413&gt;=6)),OR(ISBLANK(Spreadsheet!AR413),AND(NOT(OR(ISBLANK(Spreadsheet!AR413),Spreadsheet!AR413="Waive")),Spreadsheet!AS413&gt;=6)),OR(ISBLANK(Spreadsheet!AW413)),OR(ISBLANK(Spreadsheet!AX413)),OR(ISBLANK(Spreadsheet!AY413)),OR(ISBLANK(Spreadsheet!AZ413)),OR(ISBLANK(Spreadsheet!BA413),Spreadsheet!BA413="Waive")))</f>
        <v>1</v>
      </c>
      <c r="CG413" s="5" t="b">
        <f t="shared" ca="1" si="31"/>
        <v>1</v>
      </c>
    </row>
    <row r="414" spans="8:85" x14ac:dyDescent="0.3">
      <c r="H414" s="5">
        <f t="shared" ca="1" si="32"/>
        <v>2</v>
      </c>
      <c r="I414" s="5" t="str">
        <f t="shared" ca="1" si="30"/>
        <v/>
      </c>
      <c r="J414" s="5" t="str">
        <f>IF(AND(NOT(ISBLANK(Spreadsheet!C414)),ISBLANK(Spreadsheet!D414)),Spreadsheet!F414&amp;" "&amp;Spreadsheet!H414,"")</f>
        <v/>
      </c>
      <c r="K414" s="5">
        <f>IF(AND(NOT(ISBLANK(Spreadsheet!C414)),ISBLANK(Spreadsheet!D414)),COUNTIFS(Spreadsheet!E415:E$786,"=Child",Spreadsheet!C415:C$786, "="&amp;Spreadsheet!C414) + COUNTIFS(Spreadsheet!E415:E$786,"=Step-child",Spreadsheet!C415:C$786, "="&amp;Spreadsheet!C414),0)</f>
        <v>0</v>
      </c>
      <c r="L414" s="5">
        <f>IF(NOT(ISBLANK(J414)),COUNTIFS(Spreadsheet!E415:E$786,"=Wife",Spreadsheet!C415:C$786, "="&amp;Spreadsheet!C414) + COUNTIFS(Spreadsheet!E415:E$786,"=Husband",Spreadsheet!C415:C$786, "="&amp;Spreadsheet!C414),0)</f>
        <v>0</v>
      </c>
      <c r="M414" s="5">
        <f>IF(NOT(ISBLANK(Spreadsheet!AJ414)),VLOOKUP(Spreadsheet!AJ414,'Drop Downs'!$P$2:$R$16,3,FALSE),0)</f>
        <v>0</v>
      </c>
      <c r="N414" s="5">
        <f>IF(NOT(ISBLANK(Spreadsheet!AJ414)), VLOOKUP(Spreadsheet!AJ414,'Drop Downs'!$P$2:$R$16,2,FALSE),0)</f>
        <v>0</v>
      </c>
      <c r="O414" s="5">
        <f>IF(NOT(ISBLANK(Spreadsheet!AL414)),VLOOKUP(Spreadsheet!AL414,'Drop Downs'!$P$2:$R$16,3,FALSE), 0)</f>
        <v>0</v>
      </c>
      <c r="P414" s="5">
        <f>IF(NOT(ISBLANK(Spreadsheet!AL414)),VLOOKUP(Spreadsheet!AL414,'Drop Downs'!$P$2:$R$16,2,FALSE),0)</f>
        <v>0</v>
      </c>
      <c r="Q414" s="5">
        <f>IF(NOT(ISBLANK(Spreadsheet!AN414)),VLOOKUP(Spreadsheet!AN414,'Drop Downs'!$P$2:$R$16,3,FALSE),0)</f>
        <v>0</v>
      </c>
      <c r="R414" s="5">
        <f>IF(NOT(ISBLANK(Spreadsheet!AN414)),VLOOKUP(Spreadsheet!AN414,'Drop Downs'!$P$2:$R$16,2,FALSE),0)</f>
        <v>0</v>
      </c>
      <c r="S414" s="5" t="str">
        <f>IF(OR(M414&gt;K414,N414&gt;L414,O414&gt;K414, Q414&gt;K414,N414&gt;L414, P414&gt;L414, R414&gt;L414),"Member currently has a coverage election over what he/she needs.  Please add more dependents or adjust the coverage election.","")&amp;(IF(AND(NOT(ISBLANK(Spreadsheet!C414)),NOT(ISBLANK(Spreadsheet!D414)),ISBLANK(Spreadsheet!E414)),"Dependent lacks a relationship to member.Please select one from the drop-down.",""))</f>
        <v/>
      </c>
      <c r="T414" s="5" t="b">
        <f t="shared" si="33"/>
        <v>1</v>
      </c>
      <c r="U414" s="5" t="b">
        <f>OR(ISBLANK(Spreadsheet!C414),IF(NOT(ISBLANK(Spreadsheet!D414)),NOT(ISBLANK(Spreadsheet!E414)),TRUE))</f>
        <v>1</v>
      </c>
      <c r="V414" s="5" t="b">
        <f>OR(ISBLANK(Spreadsheet!C414), NOT(ISBLANK(Spreadsheet!I414)))</f>
        <v>1</v>
      </c>
      <c r="W414" s="5" t="b">
        <f>OR(ISBLANK(Spreadsheet!D414),NOT(ISBLANK(Spreadsheet!C414)))</f>
        <v>1</v>
      </c>
      <c r="X414" s="155" t="str">
        <f>REPT("0",MIN(FIND({1,2,3,4,5,6,7,8,9},Spreadsheet!C414&amp;"123456789"))-1)&amp;IF(ISBLANK(Spreadsheet!C414),"",SUMPRODUCT(MID(0&amp;Spreadsheet!C414,LARGE(INDEX(ISNUMBER(--MID(Spreadsheet!C414,ROW($1:$225),1))*
 ROW($1:$225),0),ROW($1:$225))+1,1)*10^ROW($1:$225)/10))</f>
        <v/>
      </c>
      <c r="Y414" s="5" t="b">
        <f>IF(NOT(ISBLANK(Spreadsheet!C414)),IF(AND(ISNUMBER(VALUE(Spreadsheet!C414)), LEN(Spreadsheet!C414)=9),TRUE,FALSE),TRUE)</f>
        <v>1</v>
      </c>
      <c r="Z414" s="155" t="str">
        <f>REPT("0",MIN(FIND({1,2,3,4,5,6,7,8,9},Spreadsheet!D414&amp;"123456789"))-1)&amp;IF(ISBLANK(Spreadsheet!D414),"",SUMPRODUCT(MID(0&amp;Spreadsheet!D414,LARGE(INDEX(ISNUMBER(--MID(Spreadsheet!D414,ROW($1:$225),1))*
 ROW($1:$225),0),ROW($1:$225))+1,1)*10^ROW($1:$225)/10))</f>
        <v/>
      </c>
      <c r="AA414" s="5" t="b">
        <f>IF(AND(NOT(ISBLANK(Spreadsheet!D414)),NOT(ISBLANK(Spreadsheet!C414))),IF(AND(ISNUMBER(VALUE(Spreadsheet!D414)), LEN(Spreadsheet!D414)=9),TRUE,FALSE),IF(AND(NOT(ISBLANK(Spreadsheet!D414)),ISBLANK(Spreadsheet!C414)),FALSE,TRUE))</f>
        <v>1</v>
      </c>
      <c r="AB414" s="5" t="b">
        <f>OR(ISBLANK(Spreadsheet!Y414),IF(NOT(ISBLANK(Spreadsheet!Y414)),LEN(Spreadsheet!Y414)=10,ISNUMBER(VALUE(Spreadsheet!Y414))))</f>
        <v>1</v>
      </c>
      <c r="AC414" s="5" t="b">
        <f>OR(ISBLANK(Spreadsheet!AI414), AND(NOT(ISBLANK(Spreadsheet!AJ414)), NOT(ISNUMBER(SEARCH("Waive",Spreadsheet!AJ414)))))</f>
        <v>1</v>
      </c>
      <c r="AD414" s="5" t="b">
        <f>OR(ISBLANK(Spreadsheet!AK414), AND(NOT(ISBLANK(Spreadsheet!AL414)), NOT(ISNUMBER(SEARCH("Waive",Spreadsheet!AL414)))))</f>
        <v>1</v>
      </c>
      <c r="AE414" s="5" t="b">
        <f>OR(ISBLANK(Spreadsheet!AM414), AND(NOT(ISBLANK(Spreadsheet!AN414)), NOT(ISNUMBER(SEARCH("Waive", Spreadsheet!AN414)))))</f>
        <v>1</v>
      </c>
      <c r="AF414" s="5" t="b">
        <f>OR(ISBLANK(Spreadsheet!C414), NOT(ISBLANK(Spreadsheet!D414)),NOT(ISBLANK(Spreadsheet!L414)))</f>
        <v>1</v>
      </c>
      <c r="AG414" s="5" t="b">
        <f>IF(AND(NOT(ISBLANK(Spreadsheet!C414)), NOT(ISBLANK(Spreadsheet!D414)),Spreadsheet!C414&lt;&gt;Spreadsheet!D414),IF(ISERROR(VLOOKUP(Spreadsheet!C414, Spreadsheet!$C$6:'Spreadsheet'!$C413,1,FALSE)), FALSE, TRUE),TRUE)</f>
        <v>1</v>
      </c>
      <c r="AH414" s="5" t="b">
        <f>Spreadsheet!$B$2=Spreadsheet!AD414</f>
        <v>1</v>
      </c>
      <c r="AI414" s="5" t="b">
        <f>IF(ISBLANK(Spreadsheet!G414),TRUE,IF(OR(LEN(Spreadsheet!G414)&gt;1,ISNUMBER(VALUE(Spreadsheet!G414))),FALSE,TRUE))</f>
        <v>1</v>
      </c>
      <c r="AJ414" s="5" t="b">
        <f>OR(ISBLANK(Spreadsheet!C414), NOT(ISBLANK(Spreadsheet!B414)), NOT(ISBLANK(Spreadsheet!D414)))</f>
        <v>1</v>
      </c>
      <c r="AK414" s="5" t="b">
        <f t="array" ref="AK414">IF(OR(AND(ISBLANK(Spreadsheet!E414),ISBLANK(Spreadsheet!D414),NOT(ISBLANK(Spreadsheet!C414))),AND(ISBLANK(Spreadsheet!E414),ISBLANK(Spreadsheet!D414),ISBLANK(Spreadsheet!C414))),TRUE,ISNUMBER(MATCH(TRUE,EXACT(Spreadsheet!E414,Relationships),0)))</f>
        <v>1</v>
      </c>
      <c r="AL414" s="5" t="b">
        <f>IF(NOT(ISBLANK(Spreadsheet!C414)),IF(OR(ISBLANK(Spreadsheet!F414),LEN(Spreadsheet!F414)&gt;40),FALSE,TRUE),TRUE)</f>
        <v>1</v>
      </c>
      <c r="AM414" s="5" t="b">
        <f>IF(NOT(ISBLANK(Spreadsheet!C414)),IF(OR(ISBLANK(Spreadsheet!H414),LEN(Spreadsheet!H414)&gt;40),FALSE,TRUE),TRUE)</f>
        <v>1</v>
      </c>
      <c r="AN414" s="5" t="b">
        <f t="array" ref="AN414">IF(ISBLANK(Spreadsheet!I414),TRUE,ISNUMBER(MATCH(TRUE,EXACT(Spreadsheet!I414,GenderValues),0)))</f>
        <v>1</v>
      </c>
      <c r="AO414" s="5" t="b">
        <f ca="1">IF(ISERROR(DATEVALUE(TEXT(Spreadsheet!J414,"mm/dd/yyyy")) &gt; TODAY()),IF(AND(ISBLANK(Spreadsheet!J414),ISBLANK(Spreadsheet!C414)),TRUE,FALSE),IF(DATEVALUE(TEXT(Spreadsheet!J414,"mm/dd/yyyy")) &gt; TODAY(),FALSE,TRUE))</f>
        <v>1</v>
      </c>
      <c r="AP414" s="5" t="b">
        <f>OR(ISBLANK(Spreadsheet!K414),LEN(Spreadsheet!K414)&lt;=100)</f>
        <v>1</v>
      </c>
      <c r="AQ414" s="5" t="b">
        <f t="array" ref="AQ414">IF(OR(AND(ISBLANK(Spreadsheet!L414),ISBLANK(Spreadsheet!C414)),AND(NOT(ISBLANK(Spreadsheet!C414)),NOT(ISBLANK(Spreadsheet!D414)))),TRUE,ISNUMBER(MATCH(TRUE,EXACT(Spreadsheet!L414,MaritalStatus),0)))</f>
        <v>1</v>
      </c>
      <c r="AR414" s="5" t="b">
        <f ca="1">IF(ISERROR(DATEVALUE(TEXT(Spreadsheet!M414,"mm/dd/yyyy")) &gt; TODAY()),IF(ISBLANK(Spreadsheet!M414),TRUE,FALSE),IF(DATEVALUE(TEXT(Spreadsheet!M414,"mm/dd/yyyy")) &gt; TODAY(),FALSE,TRUE))</f>
        <v>1</v>
      </c>
      <c r="AS414" s="5" t="b">
        <f>OR(ISBLANK(Spreadsheet!N414),LEN(Spreadsheet!N414)&lt;=100)</f>
        <v>1</v>
      </c>
      <c r="AT414" s="5" t="b">
        <f>OR(ISBLANK(Spreadsheet!O414),UPPER(Spreadsheet!O414)="YES")</f>
        <v>1</v>
      </c>
      <c r="AU414" s="5" t="b">
        <f>OR(ISBLANK(Spreadsheet!P414),UPPER(Spreadsheet!P414)="YES")</f>
        <v>1</v>
      </c>
      <c r="AV414" s="5" t="b">
        <f t="array" ref="AV414">IF(ISBLANK(Spreadsheet!Q414),TRUE,ISNUMBER(MATCH(TRUE,EXACT(Spreadsheet!Q414,OnGroupsPriorIns),0)))</f>
        <v>1</v>
      </c>
      <c r="AW414" s="5" t="b">
        <f>OR(ISBLANK(Spreadsheet!R414),UPPER(Spreadsheet!R414)="YES")</f>
        <v>1</v>
      </c>
      <c r="AX414" s="5" t="b">
        <f>OR(ISBLANK(Spreadsheet!S414),UPPER(Spreadsheet!S414)="YES")</f>
        <v>1</v>
      </c>
      <c r="AY414" s="5" t="b">
        <f>OR(AND(ISBLANK(Spreadsheet!C414),LEN(Spreadsheet!T414)=0),AND(NOT(ISBLANK(Spreadsheet!C414)),LEN(Spreadsheet!T414)&gt;0,LEN(Spreadsheet!T414)&lt;=50))</f>
        <v>1</v>
      </c>
      <c r="AZ414" s="5" t="b">
        <f>OR(LEN(Spreadsheet!U414)=0,AND(LEN(Spreadsheet!U414)&gt;0,LEN(Spreadsheet!U414)&lt;=50))</f>
        <v>1</v>
      </c>
      <c r="BA414" s="5" t="b">
        <f>OR(AND(ISBLANK(Spreadsheet!C414),LEN(Spreadsheet!V414)=0),AND(NOT(ISBLANK(Spreadsheet!C414)),LEN(Spreadsheet!V414)&gt;0,LEN(Spreadsheet!V414)&lt;=50))</f>
        <v>1</v>
      </c>
      <c r="BB414" s="5" t="b">
        <f t="array" ref="BB414">IF(AND(ISBLANK(Spreadsheet!C414),LEN(Spreadsheet!W414)=0),TRUE,ISNUMBER(MATCH(TRUE,EXACT(Spreadsheet!W414,States),0)))</f>
        <v>1</v>
      </c>
      <c r="BC414" s="5" t="b">
        <f>OR(AND(ISBLANK(Spreadsheet!C414),LEN(Spreadsheet!X414)=0),AND(NOT(ISBLANK(Spreadsheet!C414)),LEN(Spreadsheet!X414)&gt;0,LEN(Spreadsheet!X414)=5,ISNUMBER(VALUE(Spreadsheet!X414))))</f>
        <v>1</v>
      </c>
      <c r="BD414" s="5" t="b">
        <f>OR(ISBLANK(Spreadsheet!Z414),LEN(Spreadsheet!Z414)&lt;=50)</f>
        <v>1</v>
      </c>
      <c r="BE414" s="5" t="b">
        <f>ISBLANK(Spreadsheet!AA414)</f>
        <v>1</v>
      </c>
      <c r="BF414" s="5" t="b">
        <f>ISBLANK(Spreadsheet!AB414)</f>
        <v>1</v>
      </c>
      <c r="BG414" s="5" t="b">
        <f>IF(ISERROR(DATEVALUE(TEXT(Spreadsheet!AC414,"mm/dd/yyyy")) &gt; DATEVALUE(TEXT(Spreadsheet!J414,"mm/dd/yyyy"))),IF(OR(AND(ISBLANK(Spreadsheet!AC414),ISBLANK(Spreadsheet!C414)),AND(NOT(ISBLANK(Spreadsheet!C414)),ISBLANK(Spreadsheet!AC414),NOT(ISBLANK(Spreadsheet!D414)))),TRUE,FALSE),IF(DATEVALUE(TEXT(Spreadsheet!AC414,"mm/dd/yyyy")) &gt; DATEVALUE(TEXT(Spreadsheet!J414,"mm/dd/yyyy")),TRUE,FALSE))</f>
        <v>1</v>
      </c>
      <c r="BH414" s="5" t="b">
        <f>OR(AND(ISBLANK(Spreadsheet!C414),ISBLANK(Spreadsheet!AE414)),AND(NOT(ISBLANK(Spreadsheet!C414)),NOT(ISBLANK(Spreadsheet!D414)),ISBLANK(Spreadsheet!AE414)),AND(NOT(ISBLANK(Spreadsheet!C414)),ISBLANK(Spreadsheet!D414),NOT(ISBLANK(Spreadsheet!AE414)),LEN(Spreadsheet!AE414)&lt;=100))</f>
        <v>1</v>
      </c>
      <c r="BI414" s="5" t="b">
        <f t="array" ref="BI414">IF(ISBLANK(Spreadsheet!AF414),TRUE,ISNUMBER(MATCH(TRUE,EXACT(Spreadsheet!AF414,CobraShortReasons),0)))</f>
        <v>1</v>
      </c>
      <c r="BJ414" s="5" t="b">
        <f ca="1">IF(ISERROR(DATEVALUE(TEXT(Spreadsheet!AG414,"mm/dd/yyyy")) &gt; TODAY()),IF(ISBLANK(Spreadsheet!AG414),TRUE,FALSE),IF(DATEVALUE(TEXT(Spreadsheet!AG414,"mm/dd/yyyy")) &gt; TODAY(),FALSE,TRUE))</f>
        <v>1</v>
      </c>
      <c r="BK414" s="5" t="b">
        <f>OR(ISBLANK(Spreadsheet!AH414),LEN(Spreadsheet!AH414)&lt;=25)</f>
        <v>1</v>
      </c>
      <c r="BL414" s="5" t="b">
        <f t="array" aca="1" ref="BL414" ca="1">IF(ISBLANK(Spreadsheet!AI414),TRUE,ISNUMBER(MATCH(TRUE,EXACT(Spreadsheet!AI414,INDIRECT(Spreadsheet!$D$2)),0)))</f>
        <v>1</v>
      </c>
      <c r="BM414" s="5" t="b">
        <f t="array" aca="1" ref="BM414" ca="1">IF(ISBLANK(Spreadsheet!AJ414),TRUE,ISNUMBER(MATCH(TRUE,EXACT(Spreadsheet!AJ414,INDIRECT(Spreadsheet!BJ414)),0)))</f>
        <v>1</v>
      </c>
      <c r="BN414" s="5" t="b">
        <f t="array" ref="BN414">IF(ISBLANK(Spreadsheet!AK414),TRUE,ISNUMBER(MATCH(TRUE,EXACT(Spreadsheet!AK414,DentalPlans),0)))</f>
        <v>1</v>
      </c>
      <c r="BO414" s="5" t="b">
        <f t="array" aca="1" ref="BO414" ca="1">IF(ISBLANK(Spreadsheet!AL414),TRUE,ISNUMBER(MATCH(TRUE,EXACT(Spreadsheet!AL414,INDIRECT(Spreadsheet!BK414)),0)))</f>
        <v>1</v>
      </c>
      <c r="BP414" s="5" t="b">
        <f t="array" ref="BP414">IF(ISBLANK(Spreadsheet!AM414),TRUE,ISNUMBER(MATCH(TRUE,EXACT(Spreadsheet!AM414,VisionPlans),0)))</f>
        <v>1</v>
      </c>
      <c r="BQ414" s="5" t="b">
        <f t="array" aca="1" ref="BQ414" ca="1">IF(ISBLANK(Spreadsheet!AN414),TRUE,ISNUMBER(MATCH(TRUE,EXACT(Spreadsheet!AN414,INDIRECT(Spreadsheet!BL414)),0)))</f>
        <v>1</v>
      </c>
      <c r="BR414" s="5" t="b">
        <f t="array" ref="BR414">IF(ISBLANK(Spreadsheet!AO414),TRUE,ISNUMBER(MATCH(TRUE,EXACT(Spreadsheet!AO414,LifeBenefitClasses),0)))</f>
        <v>1</v>
      </c>
      <c r="BS414" s="5" t="b">
        <f>IF(OR(ISBLANK(Spreadsheet!AO414), Spreadsheet!AO414="Waive"),IF(ISBLANK(Spreadsheet!AP414),TRUE,FALSE),IF(OR(AND(NOT(ISBLANK(Spreadsheet!AO414)),ISBLANK(Spreadsheet!AP414)),NOT(ISNUMBER(VALUE(Spreadsheet!AP414)))),FALSE,IF(OR(AND(Spreadsheet!AP414&lt;6,MOD(Spreadsheet!AP414*10,5)=0), MOD(Spreadsheet!AP414,5000)=0),TRUE,FALSE)))</f>
        <v>1</v>
      </c>
      <c r="BT414" s="5" t="b">
        <f t="array" ref="BT414">IF(ISBLANK(Spreadsheet!AQ414),TRUE,ISNUMBER(MATCH(TRUE,EXACT(Spreadsheet!AQ414,EnrollWaive),0)))</f>
        <v>1</v>
      </c>
      <c r="BU414" s="5" t="b">
        <f t="array" ref="BU414">IF(ISBLANK(Spreadsheet!AR414),TRUE,ISNUMBER(MATCH(TRUE,EXACT(Spreadsheet!AR414,LifeBenefitClasses),0)))</f>
        <v>1</v>
      </c>
      <c r="BV414" s="5" t="b">
        <f>IF(OR(ISBLANK(Spreadsheet!AR414), Spreadsheet!AR414="Waive"),IF(ISBLANK(Spreadsheet!AS414),TRUE,FALSE),IF(OR(AND(NOT(ISBLANK(Spreadsheet!AR414)),ISBLANK(Spreadsheet!AS414)),NOT(ISNUMBER(VALUE(Spreadsheet!AS414)))),FALSE,IF(OR(AND(Spreadsheet!AS414&lt;6,MOD(Spreadsheet!AS414*10,5)=0), MOD(Spreadsheet!AS414,10000)=0),TRUE,FALSE)))</f>
        <v>1</v>
      </c>
      <c r="BW414" s="5" t="b">
        <f t="array" ref="BW414">IF(ISBLANK(Spreadsheet!AT414),TRUE,ISNUMBER(MATCH(TRUE,EXACT(Spreadsheet!AT414,LifeBenefitClasses),0)))</f>
        <v>1</v>
      </c>
      <c r="BX414" s="5" t="b">
        <f>IF(OR(ISBLANK(Spreadsheet!AT414), Spreadsheet!AT414="Waive"),IF(ISBLANK(Spreadsheet!AU414),TRUE,FALSE),IF(OR(AND(NOT(ISBLANK(Spreadsheet!AT414)),ISBLANK(Spreadsheet!AU414)),NOT(ISNUMBER(VALUE(Spreadsheet!AU414)))),FALSE,IF(AND(NOT(OR(ISBLANK(Spreadsheet!AT414),Spreadsheet!AT414="Waive")),NOT(OR(ISBLANK(Spreadsheet!AR414),Spreadsheet!AR414="Waive")),MOD(Spreadsheet!AU414,5000)=0, Spreadsheet!AU414&lt;=(Spreadsheet!AS414*0.5)),TRUE,FALSE)))</f>
        <v>1</v>
      </c>
      <c r="BY414" s="5" t="b">
        <f t="array" ref="BY414">IF(ISBLANK(Spreadsheet!AV414),TRUE,ISNUMBER(MATCH(TRUE,EXACT(Spreadsheet!AV414,EnrollWaive),0)))</f>
        <v>1</v>
      </c>
      <c r="BZ414" s="5" t="b">
        <f t="array" ref="BZ414">IF(ISBLANK(Spreadsheet!AW414),TRUE,ISNUMBER(MATCH(TRUE,EXACT(Spreadsheet!AW414,LifeBenefitClasses),0)))</f>
        <v>1</v>
      </c>
      <c r="CA414" s="5" t="b">
        <f t="array" ref="CA414">IF(ISBLANK(Spreadsheet!AX414),TRUE,ISNUMBER(MATCH(TRUE,EXACT(Spreadsheet!AX414,LifeBenefitClasses),0)))</f>
        <v>1</v>
      </c>
      <c r="CB414" s="5" t="b">
        <f t="array" ref="CB414">IF(ISBLANK(Spreadsheet!AY414),TRUE,ISNUMBER(MATCH(TRUE,EXACT(Spreadsheet!AY414,LifeBenefitClasses),0)))</f>
        <v>1</v>
      </c>
      <c r="CC414" s="5" t="b">
        <f t="array" ref="CC414">IF(ISBLANK(Spreadsheet!AZ414),TRUE,ISNUMBER(MATCH(TRUE,EXACT(Spreadsheet!AZ414,LifeBenefitClasses),0)))</f>
        <v>1</v>
      </c>
      <c r="CD414" s="5" t="b">
        <f t="array" ref="CD414">IF(ISBLANK(Spreadsheet!BA414),TRUE,ISNUMBER(MATCH(TRUE,EXACT(Spreadsheet!BA414,LifeBenefitClasses),0)))</f>
        <v>1</v>
      </c>
      <c r="CE414" s="5" t="b">
        <f>IF(OR(ISBLANK(Spreadsheet!BA414), Spreadsheet!BA414="Waive"),IF(ISBLANK(Spreadsheet!BB414),TRUE,FALSE),IF(OR(AND(NOT(ISBLANK(Spreadsheet!BA414)),ISBLANK(Spreadsheet!BB414)),NOT(ISNUMBER(VALUE(Spreadsheet!BB414))),ISBLANK(Spreadsheet!BC414),NOT(ISNUMBER(VALUE(Spreadsheet!BC414)))),FALSE,IF(AND(Spreadsheet!BB414&gt;=50000,Spreadsheet!BB414&lt;=250000,MOD(Spreadsheet!BB414,10000)=0,Spreadsheet!BB414&lt;=(10*Spreadsheet!BC414)),TRUE,FALSE)))</f>
        <v>1</v>
      </c>
      <c r="CF414" s="5" t="b">
        <f>IF(NOT(ISBLANK(Spreadsheet!BC414)),AND(ISNUMBER(VALUE(Spreadsheet!BC414)),Spreadsheet!BC414&gt;0),AND(OR(ISBLANK(Spreadsheet!AO414),Spreadsheet!AO414="Waive",AND(NOT(OR(ISBLANK(Spreadsheet!AO414),Spreadsheet!AO414="Waive")),Spreadsheet!AP414&gt;=6)),OR(ISBLANK(Spreadsheet!AR414),AND(NOT(OR(ISBLANK(Spreadsheet!AR414),Spreadsheet!AR414="Waive")),Spreadsheet!AS414&gt;=6)),OR(ISBLANK(Spreadsheet!AW414)),OR(ISBLANK(Spreadsheet!AX414)),OR(ISBLANK(Spreadsheet!AY414)),OR(ISBLANK(Spreadsheet!AZ414)),OR(ISBLANK(Spreadsheet!BA414),Spreadsheet!BA414="Waive")))</f>
        <v>1</v>
      </c>
      <c r="CG414" s="5" t="b">
        <f t="shared" ca="1" si="31"/>
        <v>1</v>
      </c>
    </row>
    <row r="415" spans="8:85" x14ac:dyDescent="0.3">
      <c r="H415" s="5">
        <f t="shared" ca="1" si="32"/>
        <v>2</v>
      </c>
      <c r="I415" s="5" t="str">
        <f t="shared" ca="1" si="30"/>
        <v/>
      </c>
      <c r="J415" s="5" t="str">
        <f>IF(AND(NOT(ISBLANK(Spreadsheet!C415)),ISBLANK(Spreadsheet!D415)),Spreadsheet!F415&amp;" "&amp;Spreadsheet!H415,"")</f>
        <v/>
      </c>
      <c r="K415" s="5">
        <f>IF(AND(NOT(ISBLANK(Spreadsheet!C415)),ISBLANK(Spreadsheet!D415)),COUNTIFS(Spreadsheet!E416:E$786,"=Child",Spreadsheet!C416:C$786, "="&amp;Spreadsheet!C415) + COUNTIFS(Spreadsheet!E416:E$786,"=Step-child",Spreadsheet!C416:C$786, "="&amp;Spreadsheet!C415),0)</f>
        <v>0</v>
      </c>
      <c r="L415" s="5">
        <f>IF(NOT(ISBLANK(J415)),COUNTIFS(Spreadsheet!E416:E$786,"=Wife",Spreadsheet!C416:C$786, "="&amp;Spreadsheet!C415) + COUNTIFS(Spreadsheet!E416:E$786,"=Husband",Spreadsheet!C416:C$786, "="&amp;Spreadsheet!C415),0)</f>
        <v>0</v>
      </c>
      <c r="M415" s="5">
        <f>IF(NOT(ISBLANK(Spreadsheet!AJ415)),VLOOKUP(Spreadsheet!AJ415,'Drop Downs'!$P$2:$R$16,3,FALSE),0)</f>
        <v>0</v>
      </c>
      <c r="N415" s="5">
        <f>IF(NOT(ISBLANK(Spreadsheet!AJ415)), VLOOKUP(Spreadsheet!AJ415,'Drop Downs'!$P$2:$R$16,2,FALSE),0)</f>
        <v>0</v>
      </c>
      <c r="O415" s="5">
        <f>IF(NOT(ISBLANK(Spreadsheet!AL415)),VLOOKUP(Spreadsheet!AL415,'Drop Downs'!$P$2:$R$16,3,FALSE), 0)</f>
        <v>0</v>
      </c>
      <c r="P415" s="5">
        <f>IF(NOT(ISBLANK(Spreadsheet!AL415)),VLOOKUP(Spreadsheet!AL415,'Drop Downs'!$P$2:$R$16,2,FALSE),0)</f>
        <v>0</v>
      </c>
      <c r="Q415" s="5">
        <f>IF(NOT(ISBLANK(Spreadsheet!AN415)),VLOOKUP(Spreadsheet!AN415,'Drop Downs'!$P$2:$R$16,3,FALSE),0)</f>
        <v>0</v>
      </c>
      <c r="R415" s="5">
        <f>IF(NOT(ISBLANK(Spreadsheet!AN415)),VLOOKUP(Spreadsheet!AN415,'Drop Downs'!$P$2:$R$16,2,FALSE),0)</f>
        <v>0</v>
      </c>
      <c r="S415" s="5" t="str">
        <f>IF(OR(M415&gt;K415,N415&gt;L415,O415&gt;K415, Q415&gt;K415,N415&gt;L415, P415&gt;L415, R415&gt;L415),"Member currently has a coverage election over what he/she needs.  Please add more dependents or adjust the coverage election.","")&amp;(IF(AND(NOT(ISBLANK(Spreadsheet!C415)),NOT(ISBLANK(Spreadsheet!D415)),ISBLANK(Spreadsheet!E415)),"Dependent lacks a relationship to member.Please select one from the drop-down.",""))</f>
        <v/>
      </c>
      <c r="T415" s="5" t="b">
        <f t="shared" si="33"/>
        <v>1</v>
      </c>
      <c r="U415" s="5" t="b">
        <f>OR(ISBLANK(Spreadsheet!C415),IF(NOT(ISBLANK(Spreadsheet!D415)),NOT(ISBLANK(Spreadsheet!E415)),TRUE))</f>
        <v>1</v>
      </c>
      <c r="V415" s="5" t="b">
        <f>OR(ISBLANK(Spreadsheet!C415), NOT(ISBLANK(Spreadsheet!I415)))</f>
        <v>1</v>
      </c>
      <c r="W415" s="5" t="b">
        <f>OR(ISBLANK(Spreadsheet!D415),NOT(ISBLANK(Spreadsheet!C415)))</f>
        <v>1</v>
      </c>
      <c r="X415" s="155" t="str">
        <f>REPT("0",MIN(FIND({1,2,3,4,5,6,7,8,9},Spreadsheet!C415&amp;"123456789"))-1)&amp;IF(ISBLANK(Spreadsheet!C415),"",SUMPRODUCT(MID(0&amp;Spreadsheet!C415,LARGE(INDEX(ISNUMBER(--MID(Spreadsheet!C415,ROW($1:$225),1))*
 ROW($1:$225),0),ROW($1:$225))+1,1)*10^ROW($1:$225)/10))</f>
        <v/>
      </c>
      <c r="Y415" s="5" t="b">
        <f>IF(NOT(ISBLANK(Spreadsheet!C415)),IF(AND(ISNUMBER(VALUE(Spreadsheet!C415)), LEN(Spreadsheet!C415)=9),TRUE,FALSE),TRUE)</f>
        <v>1</v>
      </c>
      <c r="Z415" s="155" t="str">
        <f>REPT("0",MIN(FIND({1,2,3,4,5,6,7,8,9},Spreadsheet!D415&amp;"123456789"))-1)&amp;IF(ISBLANK(Spreadsheet!D415),"",SUMPRODUCT(MID(0&amp;Spreadsheet!D415,LARGE(INDEX(ISNUMBER(--MID(Spreadsheet!D415,ROW($1:$225),1))*
 ROW($1:$225),0),ROW($1:$225))+1,1)*10^ROW($1:$225)/10))</f>
        <v/>
      </c>
      <c r="AA415" s="5" t="b">
        <f>IF(AND(NOT(ISBLANK(Spreadsheet!D415)),NOT(ISBLANK(Spreadsheet!C415))),IF(AND(ISNUMBER(VALUE(Spreadsheet!D415)), LEN(Spreadsheet!D415)=9),TRUE,FALSE),IF(AND(NOT(ISBLANK(Spreadsheet!D415)),ISBLANK(Spreadsheet!C415)),FALSE,TRUE))</f>
        <v>1</v>
      </c>
      <c r="AB415" s="5" t="b">
        <f>OR(ISBLANK(Spreadsheet!Y415),IF(NOT(ISBLANK(Spreadsheet!Y415)),LEN(Spreadsheet!Y415)=10,ISNUMBER(VALUE(Spreadsheet!Y415))))</f>
        <v>1</v>
      </c>
      <c r="AC415" s="5" t="b">
        <f>OR(ISBLANK(Spreadsheet!AI415), AND(NOT(ISBLANK(Spreadsheet!AJ415)), NOT(ISNUMBER(SEARCH("Waive",Spreadsheet!AJ415)))))</f>
        <v>1</v>
      </c>
      <c r="AD415" s="5" t="b">
        <f>OR(ISBLANK(Spreadsheet!AK415), AND(NOT(ISBLANK(Spreadsheet!AL415)), NOT(ISNUMBER(SEARCH("Waive",Spreadsheet!AL415)))))</f>
        <v>1</v>
      </c>
      <c r="AE415" s="5" t="b">
        <f>OR(ISBLANK(Spreadsheet!AM415), AND(NOT(ISBLANK(Spreadsheet!AN415)), NOT(ISNUMBER(SEARCH("Waive", Spreadsheet!AN415)))))</f>
        <v>1</v>
      </c>
      <c r="AF415" s="5" t="b">
        <f>OR(ISBLANK(Spreadsheet!C415), NOT(ISBLANK(Spreadsheet!D415)),NOT(ISBLANK(Spreadsheet!L415)))</f>
        <v>1</v>
      </c>
      <c r="AG415" s="5" t="b">
        <f>IF(AND(NOT(ISBLANK(Spreadsheet!C415)), NOT(ISBLANK(Spreadsheet!D415)),Spreadsheet!C415&lt;&gt;Spreadsheet!D415),IF(ISERROR(VLOOKUP(Spreadsheet!C415, Spreadsheet!$C$6:'Spreadsheet'!$C414,1,FALSE)), FALSE, TRUE),TRUE)</f>
        <v>1</v>
      </c>
      <c r="AH415" s="5" t="b">
        <f>Spreadsheet!$B$2=Spreadsheet!AD415</f>
        <v>1</v>
      </c>
      <c r="AI415" s="5" t="b">
        <f>IF(ISBLANK(Spreadsheet!G415),TRUE,IF(OR(LEN(Spreadsheet!G415)&gt;1,ISNUMBER(VALUE(Spreadsheet!G415))),FALSE,TRUE))</f>
        <v>1</v>
      </c>
      <c r="AJ415" s="5" t="b">
        <f>OR(ISBLANK(Spreadsheet!C415), NOT(ISBLANK(Spreadsheet!B415)), NOT(ISBLANK(Spreadsheet!D415)))</f>
        <v>1</v>
      </c>
      <c r="AK415" s="5" t="b">
        <f t="array" ref="AK415">IF(OR(AND(ISBLANK(Spreadsheet!E415),ISBLANK(Spreadsheet!D415),NOT(ISBLANK(Spreadsheet!C415))),AND(ISBLANK(Spreadsheet!E415),ISBLANK(Spreadsheet!D415),ISBLANK(Spreadsheet!C415))),TRUE,ISNUMBER(MATCH(TRUE,EXACT(Spreadsheet!E415,Relationships),0)))</f>
        <v>1</v>
      </c>
      <c r="AL415" s="5" t="b">
        <f>IF(NOT(ISBLANK(Spreadsheet!C415)),IF(OR(ISBLANK(Spreadsheet!F415),LEN(Spreadsheet!F415)&gt;40),FALSE,TRUE),TRUE)</f>
        <v>1</v>
      </c>
      <c r="AM415" s="5" t="b">
        <f>IF(NOT(ISBLANK(Spreadsheet!C415)),IF(OR(ISBLANK(Spreadsheet!H415),LEN(Spreadsheet!H415)&gt;40),FALSE,TRUE),TRUE)</f>
        <v>1</v>
      </c>
      <c r="AN415" s="5" t="b">
        <f t="array" ref="AN415">IF(ISBLANK(Spreadsheet!I415),TRUE,ISNUMBER(MATCH(TRUE,EXACT(Spreadsheet!I415,GenderValues),0)))</f>
        <v>1</v>
      </c>
      <c r="AO415" s="5" t="b">
        <f ca="1">IF(ISERROR(DATEVALUE(TEXT(Spreadsheet!J415,"mm/dd/yyyy")) &gt; TODAY()),IF(AND(ISBLANK(Spreadsheet!J415),ISBLANK(Spreadsheet!C415)),TRUE,FALSE),IF(DATEVALUE(TEXT(Spreadsheet!J415,"mm/dd/yyyy")) &gt; TODAY(),FALSE,TRUE))</f>
        <v>1</v>
      </c>
      <c r="AP415" s="5" t="b">
        <f>OR(ISBLANK(Spreadsheet!K415),LEN(Spreadsheet!K415)&lt;=100)</f>
        <v>1</v>
      </c>
      <c r="AQ415" s="5" t="b">
        <f t="array" ref="AQ415">IF(OR(AND(ISBLANK(Spreadsheet!L415),ISBLANK(Spreadsheet!C415)),AND(NOT(ISBLANK(Spreadsheet!C415)),NOT(ISBLANK(Spreadsheet!D415)))),TRUE,ISNUMBER(MATCH(TRUE,EXACT(Spreadsheet!L415,MaritalStatus),0)))</f>
        <v>1</v>
      </c>
      <c r="AR415" s="5" t="b">
        <f ca="1">IF(ISERROR(DATEVALUE(TEXT(Spreadsheet!M415,"mm/dd/yyyy")) &gt; TODAY()),IF(ISBLANK(Spreadsheet!M415),TRUE,FALSE),IF(DATEVALUE(TEXT(Spreadsheet!M415,"mm/dd/yyyy")) &gt; TODAY(),FALSE,TRUE))</f>
        <v>1</v>
      </c>
      <c r="AS415" s="5" t="b">
        <f>OR(ISBLANK(Spreadsheet!N415),LEN(Spreadsheet!N415)&lt;=100)</f>
        <v>1</v>
      </c>
      <c r="AT415" s="5" t="b">
        <f>OR(ISBLANK(Spreadsheet!O415),UPPER(Spreadsheet!O415)="YES")</f>
        <v>1</v>
      </c>
      <c r="AU415" s="5" t="b">
        <f>OR(ISBLANK(Spreadsheet!P415),UPPER(Spreadsheet!P415)="YES")</f>
        <v>1</v>
      </c>
      <c r="AV415" s="5" t="b">
        <f t="array" ref="AV415">IF(ISBLANK(Spreadsheet!Q415),TRUE,ISNUMBER(MATCH(TRUE,EXACT(Spreadsheet!Q415,OnGroupsPriorIns),0)))</f>
        <v>1</v>
      </c>
      <c r="AW415" s="5" t="b">
        <f>OR(ISBLANK(Spreadsheet!R415),UPPER(Spreadsheet!R415)="YES")</f>
        <v>1</v>
      </c>
      <c r="AX415" s="5" t="b">
        <f>OR(ISBLANK(Spreadsheet!S415),UPPER(Spreadsheet!S415)="YES")</f>
        <v>1</v>
      </c>
      <c r="AY415" s="5" t="b">
        <f>OR(AND(ISBLANK(Spreadsheet!C415),LEN(Spreadsheet!T415)=0),AND(NOT(ISBLANK(Spreadsheet!C415)),LEN(Spreadsheet!T415)&gt;0,LEN(Spreadsheet!T415)&lt;=50))</f>
        <v>1</v>
      </c>
      <c r="AZ415" s="5" t="b">
        <f>OR(LEN(Spreadsheet!U415)=0,AND(LEN(Spreadsheet!U415)&gt;0,LEN(Spreadsheet!U415)&lt;=50))</f>
        <v>1</v>
      </c>
      <c r="BA415" s="5" t="b">
        <f>OR(AND(ISBLANK(Spreadsheet!C415),LEN(Spreadsheet!V415)=0),AND(NOT(ISBLANK(Spreadsheet!C415)),LEN(Spreadsheet!V415)&gt;0,LEN(Spreadsheet!V415)&lt;=50))</f>
        <v>1</v>
      </c>
      <c r="BB415" s="5" t="b">
        <f t="array" ref="BB415">IF(AND(ISBLANK(Spreadsheet!C415),LEN(Spreadsheet!W415)=0),TRUE,ISNUMBER(MATCH(TRUE,EXACT(Spreadsheet!W415,States),0)))</f>
        <v>1</v>
      </c>
      <c r="BC415" s="5" t="b">
        <f>OR(AND(ISBLANK(Spreadsheet!C415),LEN(Spreadsheet!X415)=0),AND(NOT(ISBLANK(Spreadsheet!C415)),LEN(Spreadsheet!X415)&gt;0,LEN(Spreadsheet!X415)=5,ISNUMBER(VALUE(Spreadsheet!X415))))</f>
        <v>1</v>
      </c>
      <c r="BD415" s="5" t="b">
        <f>OR(ISBLANK(Spreadsheet!Z415),LEN(Spreadsheet!Z415)&lt;=50)</f>
        <v>1</v>
      </c>
      <c r="BE415" s="5" t="b">
        <f>ISBLANK(Spreadsheet!AA415)</f>
        <v>1</v>
      </c>
      <c r="BF415" s="5" t="b">
        <f>ISBLANK(Spreadsheet!AB415)</f>
        <v>1</v>
      </c>
      <c r="BG415" s="5" t="b">
        <f>IF(ISERROR(DATEVALUE(TEXT(Spreadsheet!AC415,"mm/dd/yyyy")) &gt; DATEVALUE(TEXT(Spreadsheet!J415,"mm/dd/yyyy"))),IF(OR(AND(ISBLANK(Spreadsheet!AC415),ISBLANK(Spreadsheet!C415)),AND(NOT(ISBLANK(Spreadsheet!C415)),ISBLANK(Spreadsheet!AC415),NOT(ISBLANK(Spreadsheet!D415)))),TRUE,FALSE),IF(DATEVALUE(TEXT(Spreadsheet!AC415,"mm/dd/yyyy")) &gt; DATEVALUE(TEXT(Spreadsheet!J415,"mm/dd/yyyy")),TRUE,FALSE))</f>
        <v>1</v>
      </c>
      <c r="BH415" s="5" t="b">
        <f>OR(AND(ISBLANK(Spreadsheet!C415),ISBLANK(Spreadsheet!AE415)),AND(NOT(ISBLANK(Spreadsheet!C415)),NOT(ISBLANK(Spreadsheet!D415)),ISBLANK(Spreadsheet!AE415)),AND(NOT(ISBLANK(Spreadsheet!C415)),ISBLANK(Spreadsheet!D415),NOT(ISBLANK(Spreadsheet!AE415)),LEN(Spreadsheet!AE415)&lt;=100))</f>
        <v>1</v>
      </c>
      <c r="BI415" s="5" t="b">
        <f t="array" ref="BI415">IF(ISBLANK(Spreadsheet!AF415),TRUE,ISNUMBER(MATCH(TRUE,EXACT(Spreadsheet!AF415,CobraShortReasons),0)))</f>
        <v>1</v>
      </c>
      <c r="BJ415" s="5" t="b">
        <f ca="1">IF(ISERROR(DATEVALUE(TEXT(Spreadsheet!AG415,"mm/dd/yyyy")) &gt; TODAY()),IF(ISBLANK(Spreadsheet!AG415),TRUE,FALSE),IF(DATEVALUE(TEXT(Spreadsheet!AG415,"mm/dd/yyyy")) &gt; TODAY(),FALSE,TRUE))</f>
        <v>1</v>
      </c>
      <c r="BK415" s="5" t="b">
        <f>OR(ISBLANK(Spreadsheet!AH415),LEN(Spreadsheet!AH415)&lt;=25)</f>
        <v>1</v>
      </c>
      <c r="BL415" s="5" t="b">
        <f t="array" aca="1" ref="BL415" ca="1">IF(ISBLANK(Spreadsheet!AI415),TRUE,ISNUMBER(MATCH(TRUE,EXACT(Spreadsheet!AI415,INDIRECT(Spreadsheet!$D$2)),0)))</f>
        <v>1</v>
      </c>
      <c r="BM415" s="5" t="b">
        <f t="array" aca="1" ref="BM415" ca="1">IF(ISBLANK(Spreadsheet!AJ415),TRUE,ISNUMBER(MATCH(TRUE,EXACT(Spreadsheet!AJ415,INDIRECT(Spreadsheet!BJ415)),0)))</f>
        <v>1</v>
      </c>
      <c r="BN415" s="5" t="b">
        <f t="array" ref="BN415">IF(ISBLANK(Spreadsheet!AK415),TRUE,ISNUMBER(MATCH(TRUE,EXACT(Spreadsheet!AK415,DentalPlans),0)))</f>
        <v>1</v>
      </c>
      <c r="BO415" s="5" t="b">
        <f t="array" aca="1" ref="BO415" ca="1">IF(ISBLANK(Spreadsheet!AL415),TRUE,ISNUMBER(MATCH(TRUE,EXACT(Spreadsheet!AL415,INDIRECT(Spreadsheet!BK415)),0)))</f>
        <v>1</v>
      </c>
      <c r="BP415" s="5" t="b">
        <f t="array" ref="BP415">IF(ISBLANK(Spreadsheet!AM415),TRUE,ISNUMBER(MATCH(TRUE,EXACT(Spreadsheet!AM415,VisionPlans),0)))</f>
        <v>1</v>
      </c>
      <c r="BQ415" s="5" t="b">
        <f t="array" aca="1" ref="BQ415" ca="1">IF(ISBLANK(Spreadsheet!AN415),TRUE,ISNUMBER(MATCH(TRUE,EXACT(Spreadsheet!AN415,INDIRECT(Spreadsheet!BL415)),0)))</f>
        <v>1</v>
      </c>
      <c r="BR415" s="5" t="b">
        <f t="array" ref="BR415">IF(ISBLANK(Spreadsheet!AO415),TRUE,ISNUMBER(MATCH(TRUE,EXACT(Spreadsheet!AO415,LifeBenefitClasses),0)))</f>
        <v>1</v>
      </c>
      <c r="BS415" s="5" t="b">
        <f>IF(OR(ISBLANK(Spreadsheet!AO415), Spreadsheet!AO415="Waive"),IF(ISBLANK(Spreadsheet!AP415),TRUE,FALSE),IF(OR(AND(NOT(ISBLANK(Spreadsheet!AO415)),ISBLANK(Spreadsheet!AP415)),NOT(ISNUMBER(VALUE(Spreadsheet!AP415)))),FALSE,IF(OR(AND(Spreadsheet!AP415&lt;6,MOD(Spreadsheet!AP415*10,5)=0), MOD(Spreadsheet!AP415,5000)=0),TRUE,FALSE)))</f>
        <v>1</v>
      </c>
      <c r="BT415" s="5" t="b">
        <f t="array" ref="BT415">IF(ISBLANK(Spreadsheet!AQ415),TRUE,ISNUMBER(MATCH(TRUE,EXACT(Spreadsheet!AQ415,EnrollWaive),0)))</f>
        <v>1</v>
      </c>
      <c r="BU415" s="5" t="b">
        <f t="array" ref="BU415">IF(ISBLANK(Spreadsheet!AR415),TRUE,ISNUMBER(MATCH(TRUE,EXACT(Spreadsheet!AR415,LifeBenefitClasses),0)))</f>
        <v>1</v>
      </c>
      <c r="BV415" s="5" t="b">
        <f>IF(OR(ISBLANK(Spreadsheet!AR415), Spreadsheet!AR415="Waive"),IF(ISBLANK(Spreadsheet!AS415),TRUE,FALSE),IF(OR(AND(NOT(ISBLANK(Spreadsheet!AR415)),ISBLANK(Spreadsheet!AS415)),NOT(ISNUMBER(VALUE(Spreadsheet!AS415)))),FALSE,IF(OR(AND(Spreadsheet!AS415&lt;6,MOD(Spreadsheet!AS415*10,5)=0), MOD(Spreadsheet!AS415,10000)=0),TRUE,FALSE)))</f>
        <v>1</v>
      </c>
      <c r="BW415" s="5" t="b">
        <f t="array" ref="BW415">IF(ISBLANK(Spreadsheet!AT415),TRUE,ISNUMBER(MATCH(TRUE,EXACT(Spreadsheet!AT415,LifeBenefitClasses),0)))</f>
        <v>1</v>
      </c>
      <c r="BX415" s="5" t="b">
        <f>IF(OR(ISBLANK(Spreadsheet!AT415), Spreadsheet!AT415="Waive"),IF(ISBLANK(Spreadsheet!AU415),TRUE,FALSE),IF(OR(AND(NOT(ISBLANK(Spreadsheet!AT415)),ISBLANK(Spreadsheet!AU415)),NOT(ISNUMBER(VALUE(Spreadsheet!AU415)))),FALSE,IF(AND(NOT(OR(ISBLANK(Spreadsheet!AT415),Spreadsheet!AT415="Waive")),NOT(OR(ISBLANK(Spreadsheet!AR415),Spreadsheet!AR415="Waive")),MOD(Spreadsheet!AU415,5000)=0, Spreadsheet!AU415&lt;=(Spreadsheet!AS415*0.5)),TRUE,FALSE)))</f>
        <v>1</v>
      </c>
      <c r="BY415" s="5" t="b">
        <f t="array" ref="BY415">IF(ISBLANK(Spreadsheet!AV415),TRUE,ISNUMBER(MATCH(TRUE,EXACT(Spreadsheet!AV415,EnrollWaive),0)))</f>
        <v>1</v>
      </c>
      <c r="BZ415" s="5" t="b">
        <f t="array" ref="BZ415">IF(ISBLANK(Spreadsheet!AW415),TRUE,ISNUMBER(MATCH(TRUE,EXACT(Spreadsheet!AW415,LifeBenefitClasses),0)))</f>
        <v>1</v>
      </c>
      <c r="CA415" s="5" t="b">
        <f t="array" ref="CA415">IF(ISBLANK(Spreadsheet!AX415),TRUE,ISNUMBER(MATCH(TRUE,EXACT(Spreadsheet!AX415,LifeBenefitClasses),0)))</f>
        <v>1</v>
      </c>
      <c r="CB415" s="5" t="b">
        <f t="array" ref="CB415">IF(ISBLANK(Spreadsheet!AY415),TRUE,ISNUMBER(MATCH(TRUE,EXACT(Spreadsheet!AY415,LifeBenefitClasses),0)))</f>
        <v>1</v>
      </c>
      <c r="CC415" s="5" t="b">
        <f t="array" ref="CC415">IF(ISBLANK(Spreadsheet!AZ415),TRUE,ISNUMBER(MATCH(TRUE,EXACT(Spreadsheet!AZ415,LifeBenefitClasses),0)))</f>
        <v>1</v>
      </c>
      <c r="CD415" s="5" t="b">
        <f t="array" ref="CD415">IF(ISBLANK(Spreadsheet!BA415),TRUE,ISNUMBER(MATCH(TRUE,EXACT(Spreadsheet!BA415,LifeBenefitClasses),0)))</f>
        <v>1</v>
      </c>
      <c r="CE415" s="5" t="b">
        <f>IF(OR(ISBLANK(Spreadsheet!BA415), Spreadsheet!BA415="Waive"),IF(ISBLANK(Spreadsheet!BB415),TRUE,FALSE),IF(OR(AND(NOT(ISBLANK(Spreadsheet!BA415)),ISBLANK(Spreadsheet!BB415)),NOT(ISNUMBER(VALUE(Spreadsheet!BB415))),ISBLANK(Spreadsheet!BC415),NOT(ISNUMBER(VALUE(Spreadsheet!BC415)))),FALSE,IF(AND(Spreadsheet!BB415&gt;=50000,Spreadsheet!BB415&lt;=250000,MOD(Spreadsheet!BB415,10000)=0,Spreadsheet!BB415&lt;=(10*Spreadsheet!BC415)),TRUE,FALSE)))</f>
        <v>1</v>
      </c>
      <c r="CF415" s="5" t="b">
        <f>IF(NOT(ISBLANK(Spreadsheet!BC415)),AND(ISNUMBER(VALUE(Spreadsheet!BC415)),Spreadsheet!BC415&gt;0),AND(OR(ISBLANK(Spreadsheet!AO415),Spreadsheet!AO415="Waive",AND(NOT(OR(ISBLANK(Spreadsheet!AO415),Spreadsheet!AO415="Waive")),Spreadsheet!AP415&gt;=6)),OR(ISBLANK(Spreadsheet!AR415),AND(NOT(OR(ISBLANK(Spreadsheet!AR415),Spreadsheet!AR415="Waive")),Spreadsheet!AS415&gt;=6)),OR(ISBLANK(Spreadsheet!AW415)),OR(ISBLANK(Spreadsheet!AX415)),OR(ISBLANK(Spreadsheet!AY415)),OR(ISBLANK(Spreadsheet!AZ415)),OR(ISBLANK(Spreadsheet!BA415),Spreadsheet!BA415="Waive")))</f>
        <v>1</v>
      </c>
      <c r="CG415" s="5" t="b">
        <f t="shared" ca="1" si="31"/>
        <v>1</v>
      </c>
    </row>
    <row r="416" spans="8:85" x14ac:dyDescent="0.3">
      <c r="H416" s="5">
        <f t="shared" ca="1" si="32"/>
        <v>2</v>
      </c>
      <c r="I416" s="5" t="str">
        <f t="shared" ca="1" si="30"/>
        <v/>
      </c>
      <c r="J416" s="5" t="str">
        <f>IF(AND(NOT(ISBLANK(Spreadsheet!C416)),ISBLANK(Spreadsheet!D416)),Spreadsheet!F416&amp;" "&amp;Spreadsheet!H416,"")</f>
        <v/>
      </c>
      <c r="K416" s="5">
        <f>IF(AND(NOT(ISBLANK(Spreadsheet!C416)),ISBLANK(Spreadsheet!D416)),COUNTIFS(Spreadsheet!E417:E$786,"=Child",Spreadsheet!C417:C$786, "="&amp;Spreadsheet!C416) + COUNTIFS(Spreadsheet!E417:E$786,"=Step-child",Spreadsheet!C417:C$786, "="&amp;Spreadsheet!C416),0)</f>
        <v>0</v>
      </c>
      <c r="L416" s="5">
        <f>IF(NOT(ISBLANK(J416)),COUNTIFS(Spreadsheet!E417:E$786,"=Wife",Spreadsheet!C417:C$786, "="&amp;Spreadsheet!C416) + COUNTIFS(Spreadsheet!E417:E$786,"=Husband",Spreadsheet!C417:C$786, "="&amp;Spreadsheet!C416),0)</f>
        <v>0</v>
      </c>
      <c r="M416" s="5">
        <f>IF(NOT(ISBLANK(Spreadsheet!AJ416)),VLOOKUP(Spreadsheet!AJ416,'Drop Downs'!$P$2:$R$16,3,FALSE),0)</f>
        <v>0</v>
      </c>
      <c r="N416" s="5">
        <f>IF(NOT(ISBLANK(Spreadsheet!AJ416)), VLOOKUP(Spreadsheet!AJ416,'Drop Downs'!$P$2:$R$16,2,FALSE),0)</f>
        <v>0</v>
      </c>
      <c r="O416" s="5">
        <f>IF(NOT(ISBLANK(Spreadsheet!AL416)),VLOOKUP(Spreadsheet!AL416,'Drop Downs'!$P$2:$R$16,3,FALSE), 0)</f>
        <v>0</v>
      </c>
      <c r="P416" s="5">
        <f>IF(NOT(ISBLANK(Spreadsheet!AL416)),VLOOKUP(Spreadsheet!AL416,'Drop Downs'!$P$2:$R$16,2,FALSE),0)</f>
        <v>0</v>
      </c>
      <c r="Q416" s="5">
        <f>IF(NOT(ISBLANK(Spreadsheet!AN416)),VLOOKUP(Spreadsheet!AN416,'Drop Downs'!$P$2:$R$16,3,FALSE),0)</f>
        <v>0</v>
      </c>
      <c r="R416" s="5">
        <f>IF(NOT(ISBLANK(Spreadsheet!AN416)),VLOOKUP(Spreadsheet!AN416,'Drop Downs'!$P$2:$R$16,2,FALSE),0)</f>
        <v>0</v>
      </c>
      <c r="S416" s="5" t="str">
        <f>IF(OR(M416&gt;K416,N416&gt;L416,O416&gt;K416, Q416&gt;K416,N416&gt;L416, P416&gt;L416, R416&gt;L416),"Member currently has a coverage election over what he/she needs.  Please add more dependents or adjust the coverage election.","")&amp;(IF(AND(NOT(ISBLANK(Spreadsheet!C416)),NOT(ISBLANK(Spreadsheet!D416)),ISBLANK(Spreadsheet!E416)),"Dependent lacks a relationship to member.Please select one from the drop-down.",""))</f>
        <v/>
      </c>
      <c r="T416" s="5" t="b">
        <f t="shared" si="33"/>
        <v>1</v>
      </c>
      <c r="U416" s="5" t="b">
        <f>OR(ISBLANK(Spreadsheet!C416),IF(NOT(ISBLANK(Spreadsheet!D416)),NOT(ISBLANK(Spreadsheet!E416)),TRUE))</f>
        <v>1</v>
      </c>
      <c r="V416" s="5" t="b">
        <f>OR(ISBLANK(Spreadsheet!C416), NOT(ISBLANK(Spreadsheet!I416)))</f>
        <v>1</v>
      </c>
      <c r="W416" s="5" t="b">
        <f>OR(ISBLANK(Spreadsheet!D416),NOT(ISBLANK(Spreadsheet!C416)))</f>
        <v>1</v>
      </c>
      <c r="X416" s="155" t="str">
        <f>REPT("0",MIN(FIND({1,2,3,4,5,6,7,8,9},Spreadsheet!C416&amp;"123456789"))-1)&amp;IF(ISBLANK(Spreadsheet!C416),"",SUMPRODUCT(MID(0&amp;Spreadsheet!C416,LARGE(INDEX(ISNUMBER(--MID(Spreadsheet!C416,ROW($1:$225),1))*
 ROW($1:$225),0),ROW($1:$225))+1,1)*10^ROW($1:$225)/10))</f>
        <v/>
      </c>
      <c r="Y416" s="5" t="b">
        <f>IF(NOT(ISBLANK(Spreadsheet!C416)),IF(AND(ISNUMBER(VALUE(Spreadsheet!C416)), LEN(Spreadsheet!C416)=9),TRUE,FALSE),TRUE)</f>
        <v>1</v>
      </c>
      <c r="Z416" s="155" t="str">
        <f>REPT("0",MIN(FIND({1,2,3,4,5,6,7,8,9},Spreadsheet!D416&amp;"123456789"))-1)&amp;IF(ISBLANK(Spreadsheet!D416),"",SUMPRODUCT(MID(0&amp;Spreadsheet!D416,LARGE(INDEX(ISNUMBER(--MID(Spreadsheet!D416,ROW($1:$225),1))*
 ROW($1:$225),0),ROW($1:$225))+1,1)*10^ROW($1:$225)/10))</f>
        <v/>
      </c>
      <c r="AA416" s="5" t="b">
        <f>IF(AND(NOT(ISBLANK(Spreadsheet!D416)),NOT(ISBLANK(Spreadsheet!C416))),IF(AND(ISNUMBER(VALUE(Spreadsheet!D416)), LEN(Spreadsheet!D416)=9),TRUE,FALSE),IF(AND(NOT(ISBLANK(Spreadsheet!D416)),ISBLANK(Spreadsheet!C416)),FALSE,TRUE))</f>
        <v>1</v>
      </c>
      <c r="AB416" s="5" t="b">
        <f>OR(ISBLANK(Spreadsheet!Y416),IF(NOT(ISBLANK(Spreadsheet!Y416)),LEN(Spreadsheet!Y416)=10,ISNUMBER(VALUE(Spreadsheet!Y416))))</f>
        <v>1</v>
      </c>
      <c r="AC416" s="5" t="b">
        <f>OR(ISBLANK(Spreadsheet!AI416), AND(NOT(ISBLANK(Spreadsheet!AJ416)), NOT(ISNUMBER(SEARCH("Waive",Spreadsheet!AJ416)))))</f>
        <v>1</v>
      </c>
      <c r="AD416" s="5" t="b">
        <f>OR(ISBLANK(Spreadsheet!AK416), AND(NOT(ISBLANK(Spreadsheet!AL416)), NOT(ISNUMBER(SEARCH("Waive",Spreadsheet!AL416)))))</f>
        <v>1</v>
      </c>
      <c r="AE416" s="5" t="b">
        <f>OR(ISBLANK(Spreadsheet!AM416), AND(NOT(ISBLANK(Spreadsheet!AN416)), NOT(ISNUMBER(SEARCH("Waive", Spreadsheet!AN416)))))</f>
        <v>1</v>
      </c>
      <c r="AF416" s="5" t="b">
        <f>OR(ISBLANK(Spreadsheet!C416), NOT(ISBLANK(Spreadsheet!D416)),NOT(ISBLANK(Spreadsheet!L416)))</f>
        <v>1</v>
      </c>
      <c r="AG416" s="5" t="b">
        <f>IF(AND(NOT(ISBLANK(Spreadsheet!C416)), NOT(ISBLANK(Spreadsheet!D416)),Spreadsheet!C416&lt;&gt;Spreadsheet!D416),IF(ISERROR(VLOOKUP(Spreadsheet!C416, Spreadsheet!$C$6:'Spreadsheet'!$C415,1,FALSE)), FALSE, TRUE),TRUE)</f>
        <v>1</v>
      </c>
      <c r="AH416" s="5" t="b">
        <f>Spreadsheet!$B$2=Spreadsheet!AD416</f>
        <v>1</v>
      </c>
      <c r="AI416" s="5" t="b">
        <f>IF(ISBLANK(Spreadsheet!G416),TRUE,IF(OR(LEN(Spreadsheet!G416)&gt;1,ISNUMBER(VALUE(Spreadsheet!G416))),FALSE,TRUE))</f>
        <v>1</v>
      </c>
      <c r="AJ416" s="5" t="b">
        <f>OR(ISBLANK(Spreadsheet!C416), NOT(ISBLANK(Spreadsheet!B416)), NOT(ISBLANK(Spreadsheet!D416)))</f>
        <v>1</v>
      </c>
      <c r="AK416" s="5" t="b">
        <f t="array" ref="AK416">IF(OR(AND(ISBLANK(Spreadsheet!E416),ISBLANK(Spreadsheet!D416),NOT(ISBLANK(Spreadsheet!C416))),AND(ISBLANK(Spreadsheet!E416),ISBLANK(Spreadsheet!D416),ISBLANK(Spreadsheet!C416))),TRUE,ISNUMBER(MATCH(TRUE,EXACT(Spreadsheet!E416,Relationships),0)))</f>
        <v>1</v>
      </c>
      <c r="AL416" s="5" t="b">
        <f>IF(NOT(ISBLANK(Spreadsheet!C416)),IF(OR(ISBLANK(Spreadsheet!F416),LEN(Spreadsheet!F416)&gt;40),FALSE,TRUE),TRUE)</f>
        <v>1</v>
      </c>
      <c r="AM416" s="5" t="b">
        <f>IF(NOT(ISBLANK(Spreadsheet!C416)),IF(OR(ISBLANK(Spreadsheet!H416),LEN(Spreadsheet!H416)&gt;40),FALSE,TRUE),TRUE)</f>
        <v>1</v>
      </c>
      <c r="AN416" s="5" t="b">
        <f t="array" ref="AN416">IF(ISBLANK(Spreadsheet!I416),TRUE,ISNUMBER(MATCH(TRUE,EXACT(Spreadsheet!I416,GenderValues),0)))</f>
        <v>1</v>
      </c>
      <c r="AO416" s="5" t="b">
        <f ca="1">IF(ISERROR(DATEVALUE(TEXT(Spreadsheet!J416,"mm/dd/yyyy")) &gt; TODAY()),IF(AND(ISBLANK(Spreadsheet!J416),ISBLANK(Spreadsheet!C416)),TRUE,FALSE),IF(DATEVALUE(TEXT(Spreadsheet!J416,"mm/dd/yyyy")) &gt; TODAY(),FALSE,TRUE))</f>
        <v>1</v>
      </c>
      <c r="AP416" s="5" t="b">
        <f>OR(ISBLANK(Spreadsheet!K416),LEN(Spreadsheet!K416)&lt;=100)</f>
        <v>1</v>
      </c>
      <c r="AQ416" s="5" t="b">
        <f t="array" ref="AQ416">IF(OR(AND(ISBLANK(Spreadsheet!L416),ISBLANK(Spreadsheet!C416)),AND(NOT(ISBLANK(Spreadsheet!C416)),NOT(ISBLANK(Spreadsheet!D416)))),TRUE,ISNUMBER(MATCH(TRUE,EXACT(Spreadsheet!L416,MaritalStatus),0)))</f>
        <v>1</v>
      </c>
      <c r="AR416" s="5" t="b">
        <f ca="1">IF(ISERROR(DATEVALUE(TEXT(Spreadsheet!M416,"mm/dd/yyyy")) &gt; TODAY()),IF(ISBLANK(Spreadsheet!M416),TRUE,FALSE),IF(DATEVALUE(TEXT(Spreadsheet!M416,"mm/dd/yyyy")) &gt; TODAY(),FALSE,TRUE))</f>
        <v>1</v>
      </c>
      <c r="AS416" s="5" t="b">
        <f>OR(ISBLANK(Spreadsheet!N416),LEN(Spreadsheet!N416)&lt;=100)</f>
        <v>1</v>
      </c>
      <c r="AT416" s="5" t="b">
        <f>OR(ISBLANK(Spreadsheet!O416),UPPER(Spreadsheet!O416)="YES")</f>
        <v>1</v>
      </c>
      <c r="AU416" s="5" t="b">
        <f>OR(ISBLANK(Spreadsheet!P416),UPPER(Spreadsheet!P416)="YES")</f>
        <v>1</v>
      </c>
      <c r="AV416" s="5" t="b">
        <f t="array" ref="AV416">IF(ISBLANK(Spreadsheet!Q416),TRUE,ISNUMBER(MATCH(TRUE,EXACT(Spreadsheet!Q416,OnGroupsPriorIns),0)))</f>
        <v>1</v>
      </c>
      <c r="AW416" s="5" t="b">
        <f>OR(ISBLANK(Spreadsheet!R416),UPPER(Spreadsheet!R416)="YES")</f>
        <v>1</v>
      </c>
      <c r="AX416" s="5" t="b">
        <f>OR(ISBLANK(Spreadsheet!S416),UPPER(Spreadsheet!S416)="YES")</f>
        <v>1</v>
      </c>
      <c r="AY416" s="5" t="b">
        <f>OR(AND(ISBLANK(Spreadsheet!C416),LEN(Spreadsheet!T416)=0),AND(NOT(ISBLANK(Spreadsheet!C416)),LEN(Spreadsheet!T416)&gt;0,LEN(Spreadsheet!T416)&lt;=50))</f>
        <v>1</v>
      </c>
      <c r="AZ416" s="5" t="b">
        <f>OR(LEN(Spreadsheet!U416)=0,AND(LEN(Spreadsheet!U416)&gt;0,LEN(Spreadsheet!U416)&lt;=50))</f>
        <v>1</v>
      </c>
      <c r="BA416" s="5" t="b">
        <f>OR(AND(ISBLANK(Spreadsheet!C416),LEN(Spreadsheet!V416)=0),AND(NOT(ISBLANK(Spreadsheet!C416)),LEN(Spreadsheet!V416)&gt;0,LEN(Spreadsheet!V416)&lt;=50))</f>
        <v>1</v>
      </c>
      <c r="BB416" s="5" t="b">
        <f t="array" ref="BB416">IF(AND(ISBLANK(Spreadsheet!C416),LEN(Spreadsheet!W416)=0),TRUE,ISNUMBER(MATCH(TRUE,EXACT(Spreadsheet!W416,States),0)))</f>
        <v>1</v>
      </c>
      <c r="BC416" s="5" t="b">
        <f>OR(AND(ISBLANK(Spreadsheet!C416),LEN(Spreadsheet!X416)=0),AND(NOT(ISBLANK(Spreadsheet!C416)),LEN(Spreadsheet!X416)&gt;0,LEN(Spreadsheet!X416)=5,ISNUMBER(VALUE(Spreadsheet!X416))))</f>
        <v>1</v>
      </c>
      <c r="BD416" s="5" t="b">
        <f>OR(ISBLANK(Spreadsheet!Z416),LEN(Spreadsheet!Z416)&lt;=50)</f>
        <v>1</v>
      </c>
      <c r="BE416" s="5" t="b">
        <f>ISBLANK(Spreadsheet!AA416)</f>
        <v>1</v>
      </c>
      <c r="BF416" s="5" t="b">
        <f>ISBLANK(Spreadsheet!AB416)</f>
        <v>1</v>
      </c>
      <c r="BG416" s="5" t="b">
        <f>IF(ISERROR(DATEVALUE(TEXT(Spreadsheet!AC416,"mm/dd/yyyy")) &gt; DATEVALUE(TEXT(Spreadsheet!J416,"mm/dd/yyyy"))),IF(OR(AND(ISBLANK(Spreadsheet!AC416),ISBLANK(Spreadsheet!C416)),AND(NOT(ISBLANK(Spreadsheet!C416)),ISBLANK(Spreadsheet!AC416),NOT(ISBLANK(Spreadsheet!D416)))),TRUE,FALSE),IF(DATEVALUE(TEXT(Spreadsheet!AC416,"mm/dd/yyyy")) &gt; DATEVALUE(TEXT(Spreadsheet!J416,"mm/dd/yyyy")),TRUE,FALSE))</f>
        <v>1</v>
      </c>
      <c r="BH416" s="5" t="b">
        <f>OR(AND(ISBLANK(Spreadsheet!C416),ISBLANK(Spreadsheet!AE416)),AND(NOT(ISBLANK(Spreadsheet!C416)),NOT(ISBLANK(Spreadsheet!D416)),ISBLANK(Spreadsheet!AE416)),AND(NOT(ISBLANK(Spreadsheet!C416)),ISBLANK(Spreadsheet!D416),NOT(ISBLANK(Spreadsheet!AE416)),LEN(Spreadsheet!AE416)&lt;=100))</f>
        <v>1</v>
      </c>
      <c r="BI416" s="5" t="b">
        <f t="array" ref="BI416">IF(ISBLANK(Spreadsheet!AF416),TRUE,ISNUMBER(MATCH(TRUE,EXACT(Spreadsheet!AF416,CobraShortReasons),0)))</f>
        <v>1</v>
      </c>
      <c r="BJ416" s="5" t="b">
        <f ca="1">IF(ISERROR(DATEVALUE(TEXT(Spreadsheet!AG416,"mm/dd/yyyy")) &gt; TODAY()),IF(ISBLANK(Spreadsheet!AG416),TRUE,FALSE),IF(DATEVALUE(TEXT(Spreadsheet!AG416,"mm/dd/yyyy")) &gt; TODAY(),FALSE,TRUE))</f>
        <v>1</v>
      </c>
      <c r="BK416" s="5" t="b">
        <f>OR(ISBLANK(Spreadsheet!AH416),LEN(Spreadsheet!AH416)&lt;=25)</f>
        <v>1</v>
      </c>
      <c r="BL416" s="5" t="b">
        <f t="array" aca="1" ref="BL416" ca="1">IF(ISBLANK(Spreadsheet!AI416),TRUE,ISNUMBER(MATCH(TRUE,EXACT(Spreadsheet!AI416,INDIRECT(Spreadsheet!$D$2)),0)))</f>
        <v>1</v>
      </c>
      <c r="BM416" s="5" t="b">
        <f t="array" aca="1" ref="BM416" ca="1">IF(ISBLANK(Spreadsheet!AJ416),TRUE,ISNUMBER(MATCH(TRUE,EXACT(Spreadsheet!AJ416,INDIRECT(Spreadsheet!BJ416)),0)))</f>
        <v>1</v>
      </c>
      <c r="BN416" s="5" t="b">
        <f t="array" ref="BN416">IF(ISBLANK(Spreadsheet!AK416),TRUE,ISNUMBER(MATCH(TRUE,EXACT(Spreadsheet!AK416,DentalPlans),0)))</f>
        <v>1</v>
      </c>
      <c r="BO416" s="5" t="b">
        <f t="array" aca="1" ref="BO416" ca="1">IF(ISBLANK(Spreadsheet!AL416),TRUE,ISNUMBER(MATCH(TRUE,EXACT(Spreadsheet!AL416,INDIRECT(Spreadsheet!BK416)),0)))</f>
        <v>1</v>
      </c>
      <c r="BP416" s="5" t="b">
        <f t="array" ref="BP416">IF(ISBLANK(Spreadsheet!AM416),TRUE,ISNUMBER(MATCH(TRUE,EXACT(Spreadsheet!AM416,VisionPlans),0)))</f>
        <v>1</v>
      </c>
      <c r="BQ416" s="5" t="b">
        <f t="array" aca="1" ref="BQ416" ca="1">IF(ISBLANK(Spreadsheet!AN416),TRUE,ISNUMBER(MATCH(TRUE,EXACT(Spreadsheet!AN416,INDIRECT(Spreadsheet!BL416)),0)))</f>
        <v>1</v>
      </c>
      <c r="BR416" s="5" t="b">
        <f t="array" ref="BR416">IF(ISBLANK(Spreadsheet!AO416),TRUE,ISNUMBER(MATCH(TRUE,EXACT(Spreadsheet!AO416,LifeBenefitClasses),0)))</f>
        <v>1</v>
      </c>
      <c r="BS416" s="5" t="b">
        <f>IF(OR(ISBLANK(Spreadsheet!AO416), Spreadsheet!AO416="Waive"),IF(ISBLANK(Spreadsheet!AP416),TRUE,FALSE),IF(OR(AND(NOT(ISBLANK(Spreadsheet!AO416)),ISBLANK(Spreadsheet!AP416)),NOT(ISNUMBER(VALUE(Spreadsheet!AP416)))),FALSE,IF(OR(AND(Spreadsheet!AP416&lt;6,MOD(Spreadsheet!AP416*10,5)=0), MOD(Spreadsheet!AP416,5000)=0),TRUE,FALSE)))</f>
        <v>1</v>
      </c>
      <c r="BT416" s="5" t="b">
        <f t="array" ref="BT416">IF(ISBLANK(Spreadsheet!AQ416),TRUE,ISNUMBER(MATCH(TRUE,EXACT(Spreadsheet!AQ416,EnrollWaive),0)))</f>
        <v>1</v>
      </c>
      <c r="BU416" s="5" t="b">
        <f t="array" ref="BU416">IF(ISBLANK(Spreadsheet!AR416),TRUE,ISNUMBER(MATCH(TRUE,EXACT(Spreadsheet!AR416,LifeBenefitClasses),0)))</f>
        <v>1</v>
      </c>
      <c r="BV416" s="5" t="b">
        <f>IF(OR(ISBLANK(Spreadsheet!AR416), Spreadsheet!AR416="Waive"),IF(ISBLANK(Spreadsheet!AS416),TRUE,FALSE),IF(OR(AND(NOT(ISBLANK(Spreadsheet!AR416)),ISBLANK(Spreadsheet!AS416)),NOT(ISNUMBER(VALUE(Spreadsheet!AS416)))),FALSE,IF(OR(AND(Spreadsheet!AS416&lt;6,MOD(Spreadsheet!AS416*10,5)=0), MOD(Spreadsheet!AS416,10000)=0),TRUE,FALSE)))</f>
        <v>1</v>
      </c>
      <c r="BW416" s="5" t="b">
        <f t="array" ref="BW416">IF(ISBLANK(Spreadsheet!AT416),TRUE,ISNUMBER(MATCH(TRUE,EXACT(Spreadsheet!AT416,LifeBenefitClasses),0)))</f>
        <v>1</v>
      </c>
      <c r="BX416" s="5" t="b">
        <f>IF(OR(ISBLANK(Spreadsheet!AT416), Spreadsheet!AT416="Waive"),IF(ISBLANK(Spreadsheet!AU416),TRUE,FALSE),IF(OR(AND(NOT(ISBLANK(Spreadsheet!AT416)),ISBLANK(Spreadsheet!AU416)),NOT(ISNUMBER(VALUE(Spreadsheet!AU416)))),FALSE,IF(AND(NOT(OR(ISBLANK(Spreadsheet!AT416),Spreadsheet!AT416="Waive")),NOT(OR(ISBLANK(Spreadsheet!AR416),Spreadsheet!AR416="Waive")),MOD(Spreadsheet!AU416,5000)=0, Spreadsheet!AU416&lt;=(Spreadsheet!AS416*0.5)),TRUE,FALSE)))</f>
        <v>1</v>
      </c>
      <c r="BY416" s="5" t="b">
        <f t="array" ref="BY416">IF(ISBLANK(Spreadsheet!AV416),TRUE,ISNUMBER(MATCH(TRUE,EXACT(Spreadsheet!AV416,EnrollWaive),0)))</f>
        <v>1</v>
      </c>
      <c r="BZ416" s="5" t="b">
        <f t="array" ref="BZ416">IF(ISBLANK(Spreadsheet!AW416),TRUE,ISNUMBER(MATCH(TRUE,EXACT(Spreadsheet!AW416,LifeBenefitClasses),0)))</f>
        <v>1</v>
      </c>
      <c r="CA416" s="5" t="b">
        <f t="array" ref="CA416">IF(ISBLANK(Spreadsheet!AX416),TRUE,ISNUMBER(MATCH(TRUE,EXACT(Spreadsheet!AX416,LifeBenefitClasses),0)))</f>
        <v>1</v>
      </c>
      <c r="CB416" s="5" t="b">
        <f t="array" ref="CB416">IF(ISBLANK(Spreadsheet!AY416),TRUE,ISNUMBER(MATCH(TRUE,EXACT(Spreadsheet!AY416,LifeBenefitClasses),0)))</f>
        <v>1</v>
      </c>
      <c r="CC416" s="5" t="b">
        <f t="array" ref="CC416">IF(ISBLANK(Spreadsheet!AZ416),TRUE,ISNUMBER(MATCH(TRUE,EXACT(Spreadsheet!AZ416,LifeBenefitClasses),0)))</f>
        <v>1</v>
      </c>
      <c r="CD416" s="5" t="b">
        <f t="array" ref="CD416">IF(ISBLANK(Spreadsheet!BA416),TRUE,ISNUMBER(MATCH(TRUE,EXACT(Spreadsheet!BA416,LifeBenefitClasses),0)))</f>
        <v>1</v>
      </c>
      <c r="CE416" s="5" t="b">
        <f>IF(OR(ISBLANK(Spreadsheet!BA416), Spreadsheet!BA416="Waive"),IF(ISBLANK(Spreadsheet!BB416),TRUE,FALSE),IF(OR(AND(NOT(ISBLANK(Spreadsheet!BA416)),ISBLANK(Spreadsheet!BB416)),NOT(ISNUMBER(VALUE(Spreadsheet!BB416))),ISBLANK(Spreadsheet!BC416),NOT(ISNUMBER(VALUE(Spreadsheet!BC416)))),FALSE,IF(AND(Spreadsheet!BB416&gt;=50000,Spreadsheet!BB416&lt;=250000,MOD(Spreadsheet!BB416,10000)=0,Spreadsheet!BB416&lt;=(10*Spreadsheet!BC416)),TRUE,FALSE)))</f>
        <v>1</v>
      </c>
      <c r="CF416" s="5" t="b">
        <f>IF(NOT(ISBLANK(Spreadsheet!BC416)),AND(ISNUMBER(VALUE(Spreadsheet!BC416)),Spreadsheet!BC416&gt;0),AND(OR(ISBLANK(Spreadsheet!AO416),Spreadsheet!AO416="Waive",AND(NOT(OR(ISBLANK(Spreadsheet!AO416),Spreadsheet!AO416="Waive")),Spreadsheet!AP416&gt;=6)),OR(ISBLANK(Spreadsheet!AR416),AND(NOT(OR(ISBLANK(Spreadsheet!AR416),Spreadsheet!AR416="Waive")),Spreadsheet!AS416&gt;=6)),OR(ISBLANK(Spreadsheet!AW416)),OR(ISBLANK(Spreadsheet!AX416)),OR(ISBLANK(Spreadsheet!AY416)),OR(ISBLANK(Spreadsheet!AZ416)),OR(ISBLANK(Spreadsheet!BA416),Spreadsheet!BA416="Waive")))</f>
        <v>1</v>
      </c>
      <c r="CG416" s="5" t="b">
        <f t="shared" ca="1" si="31"/>
        <v>1</v>
      </c>
    </row>
    <row r="417" spans="8:85" x14ac:dyDescent="0.3">
      <c r="H417" s="5">
        <f t="shared" ca="1" si="32"/>
        <v>2</v>
      </c>
      <c r="I417" s="5" t="str">
        <f t="shared" ca="1" si="30"/>
        <v/>
      </c>
      <c r="J417" s="5" t="str">
        <f>IF(AND(NOT(ISBLANK(Spreadsheet!C417)),ISBLANK(Spreadsheet!D417)),Spreadsheet!F417&amp;" "&amp;Spreadsheet!H417,"")</f>
        <v/>
      </c>
      <c r="K417" s="5">
        <f>IF(AND(NOT(ISBLANK(Spreadsheet!C417)),ISBLANK(Spreadsheet!D417)),COUNTIFS(Spreadsheet!E418:E$786,"=Child",Spreadsheet!C418:C$786, "="&amp;Spreadsheet!C417) + COUNTIFS(Spreadsheet!E418:E$786,"=Step-child",Spreadsheet!C418:C$786, "="&amp;Spreadsheet!C417),0)</f>
        <v>0</v>
      </c>
      <c r="L417" s="5">
        <f>IF(NOT(ISBLANK(J417)),COUNTIFS(Spreadsheet!E418:E$786,"=Wife",Spreadsheet!C418:C$786, "="&amp;Spreadsheet!C417) + COUNTIFS(Spreadsheet!E418:E$786,"=Husband",Spreadsheet!C418:C$786, "="&amp;Spreadsheet!C417),0)</f>
        <v>0</v>
      </c>
      <c r="M417" s="5">
        <f>IF(NOT(ISBLANK(Spreadsheet!AJ417)),VLOOKUP(Spreadsheet!AJ417,'Drop Downs'!$P$2:$R$16,3,FALSE),0)</f>
        <v>0</v>
      </c>
      <c r="N417" s="5">
        <f>IF(NOT(ISBLANK(Spreadsheet!AJ417)), VLOOKUP(Spreadsheet!AJ417,'Drop Downs'!$P$2:$R$16,2,FALSE),0)</f>
        <v>0</v>
      </c>
      <c r="O417" s="5">
        <f>IF(NOT(ISBLANK(Spreadsheet!AL417)),VLOOKUP(Spreadsheet!AL417,'Drop Downs'!$P$2:$R$16,3,FALSE), 0)</f>
        <v>0</v>
      </c>
      <c r="P417" s="5">
        <f>IF(NOT(ISBLANK(Spreadsheet!AL417)),VLOOKUP(Spreadsheet!AL417,'Drop Downs'!$P$2:$R$16,2,FALSE),0)</f>
        <v>0</v>
      </c>
      <c r="Q417" s="5">
        <f>IF(NOT(ISBLANK(Spreadsheet!AN417)),VLOOKUP(Spreadsheet!AN417,'Drop Downs'!$P$2:$R$16,3,FALSE),0)</f>
        <v>0</v>
      </c>
      <c r="R417" s="5">
        <f>IF(NOT(ISBLANK(Spreadsheet!AN417)),VLOOKUP(Spreadsheet!AN417,'Drop Downs'!$P$2:$R$16,2,FALSE),0)</f>
        <v>0</v>
      </c>
      <c r="S417" s="5" t="str">
        <f>IF(OR(M417&gt;K417,N417&gt;L417,O417&gt;K417, Q417&gt;K417,N417&gt;L417, P417&gt;L417, R417&gt;L417),"Member currently has a coverage election over what he/she needs.  Please add more dependents or adjust the coverage election.","")&amp;(IF(AND(NOT(ISBLANK(Spreadsheet!C417)),NOT(ISBLANK(Spreadsheet!D417)),ISBLANK(Spreadsheet!E417)),"Dependent lacks a relationship to member.Please select one from the drop-down.",""))</f>
        <v/>
      </c>
      <c r="T417" s="5" t="b">
        <f t="shared" si="33"/>
        <v>1</v>
      </c>
      <c r="U417" s="5" t="b">
        <f>OR(ISBLANK(Spreadsheet!C417),IF(NOT(ISBLANK(Spreadsheet!D417)),NOT(ISBLANK(Spreadsheet!E417)),TRUE))</f>
        <v>1</v>
      </c>
      <c r="V417" s="5" t="b">
        <f>OR(ISBLANK(Spreadsheet!C417), NOT(ISBLANK(Spreadsheet!I417)))</f>
        <v>1</v>
      </c>
      <c r="W417" s="5" t="b">
        <f>OR(ISBLANK(Spreadsheet!D417),NOT(ISBLANK(Spreadsheet!C417)))</f>
        <v>1</v>
      </c>
      <c r="X417" s="155" t="str">
        <f>REPT("0",MIN(FIND({1,2,3,4,5,6,7,8,9},Spreadsheet!C417&amp;"123456789"))-1)&amp;IF(ISBLANK(Spreadsheet!C417),"",SUMPRODUCT(MID(0&amp;Spreadsheet!C417,LARGE(INDEX(ISNUMBER(--MID(Spreadsheet!C417,ROW($1:$225),1))*
 ROW($1:$225),0),ROW($1:$225))+1,1)*10^ROW($1:$225)/10))</f>
        <v/>
      </c>
      <c r="Y417" s="5" t="b">
        <f>IF(NOT(ISBLANK(Spreadsheet!C417)),IF(AND(ISNUMBER(VALUE(Spreadsheet!C417)), LEN(Spreadsheet!C417)=9),TRUE,FALSE),TRUE)</f>
        <v>1</v>
      </c>
      <c r="Z417" s="155" t="str">
        <f>REPT("0",MIN(FIND({1,2,3,4,5,6,7,8,9},Spreadsheet!D417&amp;"123456789"))-1)&amp;IF(ISBLANK(Spreadsheet!D417),"",SUMPRODUCT(MID(0&amp;Spreadsheet!D417,LARGE(INDEX(ISNUMBER(--MID(Spreadsheet!D417,ROW($1:$225),1))*
 ROW($1:$225),0),ROW($1:$225))+1,1)*10^ROW($1:$225)/10))</f>
        <v/>
      </c>
      <c r="AA417" s="5" t="b">
        <f>IF(AND(NOT(ISBLANK(Spreadsheet!D417)),NOT(ISBLANK(Spreadsheet!C417))),IF(AND(ISNUMBER(VALUE(Spreadsheet!D417)), LEN(Spreadsheet!D417)=9),TRUE,FALSE),IF(AND(NOT(ISBLANK(Spreadsheet!D417)),ISBLANK(Spreadsheet!C417)),FALSE,TRUE))</f>
        <v>1</v>
      </c>
      <c r="AB417" s="5" t="b">
        <f>OR(ISBLANK(Spreadsheet!Y417),IF(NOT(ISBLANK(Spreadsheet!Y417)),LEN(Spreadsheet!Y417)=10,ISNUMBER(VALUE(Spreadsheet!Y417))))</f>
        <v>1</v>
      </c>
      <c r="AC417" s="5" t="b">
        <f>OR(ISBLANK(Spreadsheet!AI417), AND(NOT(ISBLANK(Spreadsheet!AJ417)), NOT(ISNUMBER(SEARCH("Waive",Spreadsheet!AJ417)))))</f>
        <v>1</v>
      </c>
      <c r="AD417" s="5" t="b">
        <f>OR(ISBLANK(Spreadsheet!AK417), AND(NOT(ISBLANK(Spreadsheet!AL417)), NOT(ISNUMBER(SEARCH("Waive",Spreadsheet!AL417)))))</f>
        <v>1</v>
      </c>
      <c r="AE417" s="5" t="b">
        <f>OR(ISBLANK(Spreadsheet!AM417), AND(NOT(ISBLANK(Spreadsheet!AN417)), NOT(ISNUMBER(SEARCH("Waive", Spreadsheet!AN417)))))</f>
        <v>1</v>
      </c>
      <c r="AF417" s="5" t="b">
        <f>OR(ISBLANK(Spreadsheet!C417), NOT(ISBLANK(Spreadsheet!D417)),NOT(ISBLANK(Spreadsheet!L417)))</f>
        <v>1</v>
      </c>
      <c r="AG417" s="5" t="b">
        <f>IF(AND(NOT(ISBLANK(Spreadsheet!C417)), NOT(ISBLANK(Spreadsheet!D417)),Spreadsheet!C417&lt;&gt;Spreadsheet!D417),IF(ISERROR(VLOOKUP(Spreadsheet!C417, Spreadsheet!$C$6:'Spreadsheet'!$C416,1,FALSE)), FALSE, TRUE),TRUE)</f>
        <v>1</v>
      </c>
      <c r="AH417" s="5" t="b">
        <f>Spreadsheet!$B$2=Spreadsheet!AD417</f>
        <v>1</v>
      </c>
      <c r="AI417" s="5" t="b">
        <f>IF(ISBLANK(Spreadsheet!G417),TRUE,IF(OR(LEN(Spreadsheet!G417)&gt;1,ISNUMBER(VALUE(Spreadsheet!G417))),FALSE,TRUE))</f>
        <v>1</v>
      </c>
      <c r="AJ417" s="5" t="b">
        <f>OR(ISBLANK(Spreadsheet!C417), NOT(ISBLANK(Spreadsheet!B417)), NOT(ISBLANK(Spreadsheet!D417)))</f>
        <v>1</v>
      </c>
      <c r="AK417" s="5" t="b">
        <f t="array" ref="AK417">IF(OR(AND(ISBLANK(Spreadsheet!E417),ISBLANK(Spreadsheet!D417),NOT(ISBLANK(Spreadsheet!C417))),AND(ISBLANK(Spreadsheet!E417),ISBLANK(Spreadsheet!D417),ISBLANK(Spreadsheet!C417))),TRUE,ISNUMBER(MATCH(TRUE,EXACT(Spreadsheet!E417,Relationships),0)))</f>
        <v>1</v>
      </c>
      <c r="AL417" s="5" t="b">
        <f>IF(NOT(ISBLANK(Spreadsheet!C417)),IF(OR(ISBLANK(Spreadsheet!F417),LEN(Spreadsheet!F417)&gt;40),FALSE,TRUE),TRUE)</f>
        <v>1</v>
      </c>
      <c r="AM417" s="5" t="b">
        <f>IF(NOT(ISBLANK(Spreadsheet!C417)),IF(OR(ISBLANK(Spreadsheet!H417),LEN(Spreadsheet!H417)&gt;40),FALSE,TRUE),TRUE)</f>
        <v>1</v>
      </c>
      <c r="AN417" s="5" t="b">
        <f t="array" ref="AN417">IF(ISBLANK(Spreadsheet!I417),TRUE,ISNUMBER(MATCH(TRUE,EXACT(Spreadsheet!I417,GenderValues),0)))</f>
        <v>1</v>
      </c>
      <c r="AO417" s="5" t="b">
        <f ca="1">IF(ISERROR(DATEVALUE(TEXT(Spreadsheet!J417,"mm/dd/yyyy")) &gt; TODAY()),IF(AND(ISBLANK(Spreadsheet!J417),ISBLANK(Spreadsheet!C417)),TRUE,FALSE),IF(DATEVALUE(TEXT(Spreadsheet!J417,"mm/dd/yyyy")) &gt; TODAY(),FALSE,TRUE))</f>
        <v>1</v>
      </c>
      <c r="AP417" s="5" t="b">
        <f>OR(ISBLANK(Spreadsheet!K417),LEN(Spreadsheet!K417)&lt;=100)</f>
        <v>1</v>
      </c>
      <c r="AQ417" s="5" t="b">
        <f t="array" ref="AQ417">IF(OR(AND(ISBLANK(Spreadsheet!L417),ISBLANK(Spreadsheet!C417)),AND(NOT(ISBLANK(Spreadsheet!C417)),NOT(ISBLANK(Spreadsheet!D417)))),TRUE,ISNUMBER(MATCH(TRUE,EXACT(Spreadsheet!L417,MaritalStatus),0)))</f>
        <v>1</v>
      </c>
      <c r="AR417" s="5" t="b">
        <f ca="1">IF(ISERROR(DATEVALUE(TEXT(Spreadsheet!M417,"mm/dd/yyyy")) &gt; TODAY()),IF(ISBLANK(Spreadsheet!M417),TRUE,FALSE),IF(DATEVALUE(TEXT(Spreadsheet!M417,"mm/dd/yyyy")) &gt; TODAY(),FALSE,TRUE))</f>
        <v>1</v>
      </c>
      <c r="AS417" s="5" t="b">
        <f>OR(ISBLANK(Spreadsheet!N417),LEN(Spreadsheet!N417)&lt;=100)</f>
        <v>1</v>
      </c>
      <c r="AT417" s="5" t="b">
        <f>OR(ISBLANK(Spreadsheet!O417),UPPER(Spreadsheet!O417)="YES")</f>
        <v>1</v>
      </c>
      <c r="AU417" s="5" t="b">
        <f>OR(ISBLANK(Spreadsheet!P417),UPPER(Spreadsheet!P417)="YES")</f>
        <v>1</v>
      </c>
      <c r="AV417" s="5" t="b">
        <f t="array" ref="AV417">IF(ISBLANK(Spreadsheet!Q417),TRUE,ISNUMBER(MATCH(TRUE,EXACT(Spreadsheet!Q417,OnGroupsPriorIns),0)))</f>
        <v>1</v>
      </c>
      <c r="AW417" s="5" t="b">
        <f>OR(ISBLANK(Spreadsheet!R417),UPPER(Spreadsheet!R417)="YES")</f>
        <v>1</v>
      </c>
      <c r="AX417" s="5" t="b">
        <f>OR(ISBLANK(Spreadsheet!S417),UPPER(Spreadsheet!S417)="YES")</f>
        <v>1</v>
      </c>
      <c r="AY417" s="5" t="b">
        <f>OR(AND(ISBLANK(Spreadsheet!C417),LEN(Spreadsheet!T417)=0),AND(NOT(ISBLANK(Spreadsheet!C417)),LEN(Spreadsheet!T417)&gt;0,LEN(Spreadsheet!T417)&lt;=50))</f>
        <v>1</v>
      </c>
      <c r="AZ417" s="5" t="b">
        <f>OR(LEN(Spreadsheet!U417)=0,AND(LEN(Spreadsheet!U417)&gt;0,LEN(Spreadsheet!U417)&lt;=50))</f>
        <v>1</v>
      </c>
      <c r="BA417" s="5" t="b">
        <f>OR(AND(ISBLANK(Spreadsheet!C417),LEN(Spreadsheet!V417)=0),AND(NOT(ISBLANK(Spreadsheet!C417)),LEN(Spreadsheet!V417)&gt;0,LEN(Spreadsheet!V417)&lt;=50))</f>
        <v>1</v>
      </c>
      <c r="BB417" s="5" t="b">
        <f t="array" ref="BB417">IF(AND(ISBLANK(Spreadsheet!C417),LEN(Spreadsheet!W417)=0),TRUE,ISNUMBER(MATCH(TRUE,EXACT(Spreadsheet!W417,States),0)))</f>
        <v>1</v>
      </c>
      <c r="BC417" s="5" t="b">
        <f>OR(AND(ISBLANK(Spreadsheet!C417),LEN(Spreadsheet!X417)=0),AND(NOT(ISBLANK(Spreadsheet!C417)),LEN(Spreadsheet!X417)&gt;0,LEN(Spreadsheet!X417)=5,ISNUMBER(VALUE(Spreadsheet!X417))))</f>
        <v>1</v>
      </c>
      <c r="BD417" s="5" t="b">
        <f>OR(ISBLANK(Spreadsheet!Z417),LEN(Spreadsheet!Z417)&lt;=50)</f>
        <v>1</v>
      </c>
      <c r="BE417" s="5" t="b">
        <f>ISBLANK(Spreadsheet!AA417)</f>
        <v>1</v>
      </c>
      <c r="BF417" s="5" t="b">
        <f>ISBLANK(Spreadsheet!AB417)</f>
        <v>1</v>
      </c>
      <c r="BG417" s="5" t="b">
        <f>IF(ISERROR(DATEVALUE(TEXT(Spreadsheet!AC417,"mm/dd/yyyy")) &gt; DATEVALUE(TEXT(Spreadsheet!J417,"mm/dd/yyyy"))),IF(OR(AND(ISBLANK(Spreadsheet!AC417),ISBLANK(Spreadsheet!C417)),AND(NOT(ISBLANK(Spreadsheet!C417)),ISBLANK(Spreadsheet!AC417),NOT(ISBLANK(Spreadsheet!D417)))),TRUE,FALSE),IF(DATEVALUE(TEXT(Spreadsheet!AC417,"mm/dd/yyyy")) &gt; DATEVALUE(TEXT(Spreadsheet!J417,"mm/dd/yyyy")),TRUE,FALSE))</f>
        <v>1</v>
      </c>
      <c r="BH417" s="5" t="b">
        <f>OR(AND(ISBLANK(Spreadsheet!C417),ISBLANK(Spreadsheet!AE417)),AND(NOT(ISBLANK(Spreadsheet!C417)),NOT(ISBLANK(Spreadsheet!D417)),ISBLANK(Spreadsheet!AE417)),AND(NOT(ISBLANK(Spreadsheet!C417)),ISBLANK(Spreadsheet!D417),NOT(ISBLANK(Spreadsheet!AE417)),LEN(Spreadsheet!AE417)&lt;=100))</f>
        <v>1</v>
      </c>
      <c r="BI417" s="5" t="b">
        <f t="array" ref="BI417">IF(ISBLANK(Spreadsheet!AF417),TRUE,ISNUMBER(MATCH(TRUE,EXACT(Spreadsheet!AF417,CobraShortReasons),0)))</f>
        <v>1</v>
      </c>
      <c r="BJ417" s="5" t="b">
        <f ca="1">IF(ISERROR(DATEVALUE(TEXT(Spreadsheet!AG417,"mm/dd/yyyy")) &gt; TODAY()),IF(ISBLANK(Spreadsheet!AG417),TRUE,FALSE),IF(DATEVALUE(TEXT(Spreadsheet!AG417,"mm/dd/yyyy")) &gt; TODAY(),FALSE,TRUE))</f>
        <v>1</v>
      </c>
      <c r="BK417" s="5" t="b">
        <f>OR(ISBLANK(Spreadsheet!AH417),LEN(Spreadsheet!AH417)&lt;=25)</f>
        <v>1</v>
      </c>
      <c r="BL417" s="5" t="b">
        <f t="array" aca="1" ref="BL417" ca="1">IF(ISBLANK(Spreadsheet!AI417),TRUE,ISNUMBER(MATCH(TRUE,EXACT(Spreadsheet!AI417,INDIRECT(Spreadsheet!$D$2)),0)))</f>
        <v>1</v>
      </c>
      <c r="BM417" s="5" t="b">
        <f t="array" aca="1" ref="BM417" ca="1">IF(ISBLANK(Spreadsheet!AJ417),TRUE,ISNUMBER(MATCH(TRUE,EXACT(Spreadsheet!AJ417,INDIRECT(Spreadsheet!BJ417)),0)))</f>
        <v>1</v>
      </c>
      <c r="BN417" s="5" t="b">
        <f t="array" ref="BN417">IF(ISBLANK(Spreadsheet!AK417),TRUE,ISNUMBER(MATCH(TRUE,EXACT(Spreadsheet!AK417,DentalPlans),0)))</f>
        <v>1</v>
      </c>
      <c r="BO417" s="5" t="b">
        <f t="array" aca="1" ref="BO417" ca="1">IF(ISBLANK(Spreadsheet!AL417),TRUE,ISNUMBER(MATCH(TRUE,EXACT(Spreadsheet!AL417,INDIRECT(Spreadsheet!BK417)),0)))</f>
        <v>1</v>
      </c>
      <c r="BP417" s="5" t="b">
        <f t="array" ref="BP417">IF(ISBLANK(Spreadsheet!AM417),TRUE,ISNUMBER(MATCH(TRUE,EXACT(Spreadsheet!AM417,VisionPlans),0)))</f>
        <v>1</v>
      </c>
      <c r="BQ417" s="5" t="b">
        <f t="array" aca="1" ref="BQ417" ca="1">IF(ISBLANK(Spreadsheet!AN417),TRUE,ISNUMBER(MATCH(TRUE,EXACT(Spreadsheet!AN417,INDIRECT(Spreadsheet!BL417)),0)))</f>
        <v>1</v>
      </c>
      <c r="BR417" s="5" t="b">
        <f t="array" ref="BR417">IF(ISBLANK(Spreadsheet!AO417),TRUE,ISNUMBER(MATCH(TRUE,EXACT(Spreadsheet!AO417,LifeBenefitClasses),0)))</f>
        <v>1</v>
      </c>
      <c r="BS417" s="5" t="b">
        <f>IF(OR(ISBLANK(Spreadsheet!AO417), Spreadsheet!AO417="Waive"),IF(ISBLANK(Spreadsheet!AP417),TRUE,FALSE),IF(OR(AND(NOT(ISBLANK(Spreadsheet!AO417)),ISBLANK(Spreadsheet!AP417)),NOT(ISNUMBER(VALUE(Spreadsheet!AP417)))),FALSE,IF(OR(AND(Spreadsheet!AP417&lt;6,MOD(Spreadsheet!AP417*10,5)=0), MOD(Spreadsheet!AP417,5000)=0),TRUE,FALSE)))</f>
        <v>1</v>
      </c>
      <c r="BT417" s="5" t="b">
        <f t="array" ref="BT417">IF(ISBLANK(Spreadsheet!AQ417),TRUE,ISNUMBER(MATCH(TRUE,EXACT(Spreadsheet!AQ417,EnrollWaive),0)))</f>
        <v>1</v>
      </c>
      <c r="BU417" s="5" t="b">
        <f t="array" ref="BU417">IF(ISBLANK(Spreadsheet!AR417),TRUE,ISNUMBER(MATCH(TRUE,EXACT(Spreadsheet!AR417,LifeBenefitClasses),0)))</f>
        <v>1</v>
      </c>
      <c r="BV417" s="5" t="b">
        <f>IF(OR(ISBLANK(Spreadsheet!AR417), Spreadsheet!AR417="Waive"),IF(ISBLANK(Spreadsheet!AS417),TRUE,FALSE),IF(OR(AND(NOT(ISBLANK(Spreadsheet!AR417)),ISBLANK(Spreadsheet!AS417)),NOT(ISNUMBER(VALUE(Spreadsheet!AS417)))),FALSE,IF(OR(AND(Spreadsheet!AS417&lt;6,MOD(Spreadsheet!AS417*10,5)=0), MOD(Spreadsheet!AS417,10000)=0),TRUE,FALSE)))</f>
        <v>1</v>
      </c>
      <c r="BW417" s="5" t="b">
        <f t="array" ref="BW417">IF(ISBLANK(Spreadsheet!AT417),TRUE,ISNUMBER(MATCH(TRUE,EXACT(Spreadsheet!AT417,LifeBenefitClasses),0)))</f>
        <v>1</v>
      </c>
      <c r="BX417" s="5" t="b">
        <f>IF(OR(ISBLANK(Spreadsheet!AT417), Spreadsheet!AT417="Waive"),IF(ISBLANK(Spreadsheet!AU417),TRUE,FALSE),IF(OR(AND(NOT(ISBLANK(Spreadsheet!AT417)),ISBLANK(Spreadsheet!AU417)),NOT(ISNUMBER(VALUE(Spreadsheet!AU417)))),FALSE,IF(AND(NOT(OR(ISBLANK(Spreadsheet!AT417),Spreadsheet!AT417="Waive")),NOT(OR(ISBLANK(Spreadsheet!AR417),Spreadsheet!AR417="Waive")),MOD(Spreadsheet!AU417,5000)=0, Spreadsheet!AU417&lt;=(Spreadsheet!AS417*0.5)),TRUE,FALSE)))</f>
        <v>1</v>
      </c>
      <c r="BY417" s="5" t="b">
        <f t="array" ref="BY417">IF(ISBLANK(Spreadsheet!AV417),TRUE,ISNUMBER(MATCH(TRUE,EXACT(Spreadsheet!AV417,EnrollWaive),0)))</f>
        <v>1</v>
      </c>
      <c r="BZ417" s="5" t="b">
        <f t="array" ref="BZ417">IF(ISBLANK(Spreadsheet!AW417),TRUE,ISNUMBER(MATCH(TRUE,EXACT(Spreadsheet!AW417,LifeBenefitClasses),0)))</f>
        <v>1</v>
      </c>
      <c r="CA417" s="5" t="b">
        <f t="array" ref="CA417">IF(ISBLANK(Spreadsheet!AX417),TRUE,ISNUMBER(MATCH(TRUE,EXACT(Spreadsheet!AX417,LifeBenefitClasses),0)))</f>
        <v>1</v>
      </c>
      <c r="CB417" s="5" t="b">
        <f t="array" ref="CB417">IF(ISBLANK(Spreadsheet!AY417),TRUE,ISNUMBER(MATCH(TRUE,EXACT(Spreadsheet!AY417,LifeBenefitClasses),0)))</f>
        <v>1</v>
      </c>
      <c r="CC417" s="5" t="b">
        <f t="array" ref="CC417">IF(ISBLANK(Spreadsheet!AZ417),TRUE,ISNUMBER(MATCH(TRUE,EXACT(Spreadsheet!AZ417,LifeBenefitClasses),0)))</f>
        <v>1</v>
      </c>
      <c r="CD417" s="5" t="b">
        <f t="array" ref="CD417">IF(ISBLANK(Spreadsheet!BA417),TRUE,ISNUMBER(MATCH(TRUE,EXACT(Spreadsheet!BA417,LifeBenefitClasses),0)))</f>
        <v>1</v>
      </c>
      <c r="CE417" s="5" t="b">
        <f>IF(OR(ISBLANK(Spreadsheet!BA417), Spreadsheet!BA417="Waive"),IF(ISBLANK(Spreadsheet!BB417),TRUE,FALSE),IF(OR(AND(NOT(ISBLANK(Spreadsheet!BA417)),ISBLANK(Spreadsheet!BB417)),NOT(ISNUMBER(VALUE(Spreadsheet!BB417))),ISBLANK(Spreadsheet!BC417),NOT(ISNUMBER(VALUE(Spreadsheet!BC417)))),FALSE,IF(AND(Spreadsheet!BB417&gt;=50000,Spreadsheet!BB417&lt;=250000,MOD(Spreadsheet!BB417,10000)=0,Spreadsheet!BB417&lt;=(10*Spreadsheet!BC417)),TRUE,FALSE)))</f>
        <v>1</v>
      </c>
      <c r="CF417" s="5" t="b">
        <f>IF(NOT(ISBLANK(Spreadsheet!BC417)),AND(ISNUMBER(VALUE(Spreadsheet!BC417)),Spreadsheet!BC417&gt;0),AND(OR(ISBLANK(Spreadsheet!AO417),Spreadsheet!AO417="Waive",AND(NOT(OR(ISBLANK(Spreadsheet!AO417),Spreadsheet!AO417="Waive")),Spreadsheet!AP417&gt;=6)),OR(ISBLANK(Spreadsheet!AR417),AND(NOT(OR(ISBLANK(Spreadsheet!AR417),Spreadsheet!AR417="Waive")),Spreadsheet!AS417&gt;=6)),OR(ISBLANK(Spreadsheet!AW417)),OR(ISBLANK(Spreadsheet!AX417)),OR(ISBLANK(Spreadsheet!AY417)),OR(ISBLANK(Spreadsheet!AZ417)),OR(ISBLANK(Spreadsheet!BA417),Spreadsheet!BA417="Waive")))</f>
        <v>1</v>
      </c>
      <c r="CG417" s="5" t="b">
        <f t="shared" ca="1" si="31"/>
        <v>1</v>
      </c>
    </row>
    <row r="418" spans="8:85" x14ac:dyDescent="0.3">
      <c r="H418" s="5">
        <f t="shared" ca="1" si="32"/>
        <v>2</v>
      </c>
      <c r="I418" s="5" t="str">
        <f t="shared" ca="1" si="30"/>
        <v/>
      </c>
      <c r="J418" s="5" t="str">
        <f>IF(AND(NOT(ISBLANK(Spreadsheet!C418)),ISBLANK(Spreadsheet!D418)),Spreadsheet!F418&amp;" "&amp;Spreadsheet!H418,"")</f>
        <v/>
      </c>
      <c r="K418" s="5">
        <f>IF(AND(NOT(ISBLANK(Spreadsheet!C418)),ISBLANK(Spreadsheet!D418)),COUNTIFS(Spreadsheet!E419:E$786,"=Child",Spreadsheet!C419:C$786, "="&amp;Spreadsheet!C418) + COUNTIFS(Spreadsheet!E419:E$786,"=Step-child",Spreadsheet!C419:C$786, "="&amp;Spreadsheet!C418),0)</f>
        <v>0</v>
      </c>
      <c r="L418" s="5">
        <f>IF(NOT(ISBLANK(J418)),COUNTIFS(Spreadsheet!E419:E$786,"=Wife",Spreadsheet!C419:C$786, "="&amp;Spreadsheet!C418) + COUNTIFS(Spreadsheet!E419:E$786,"=Husband",Spreadsheet!C419:C$786, "="&amp;Spreadsheet!C418),0)</f>
        <v>0</v>
      </c>
      <c r="M418" s="5">
        <f>IF(NOT(ISBLANK(Spreadsheet!AJ418)),VLOOKUP(Spreadsheet!AJ418,'Drop Downs'!$P$2:$R$16,3,FALSE),0)</f>
        <v>0</v>
      </c>
      <c r="N418" s="5">
        <f>IF(NOT(ISBLANK(Spreadsheet!AJ418)), VLOOKUP(Spreadsheet!AJ418,'Drop Downs'!$P$2:$R$16,2,FALSE),0)</f>
        <v>0</v>
      </c>
      <c r="O418" s="5">
        <f>IF(NOT(ISBLANK(Spreadsheet!AL418)),VLOOKUP(Spreadsheet!AL418,'Drop Downs'!$P$2:$R$16,3,FALSE), 0)</f>
        <v>0</v>
      </c>
      <c r="P418" s="5">
        <f>IF(NOT(ISBLANK(Spreadsheet!AL418)),VLOOKUP(Spreadsheet!AL418,'Drop Downs'!$P$2:$R$16,2,FALSE),0)</f>
        <v>0</v>
      </c>
      <c r="Q418" s="5">
        <f>IF(NOT(ISBLANK(Spreadsheet!AN418)),VLOOKUP(Spreadsheet!AN418,'Drop Downs'!$P$2:$R$16,3,FALSE),0)</f>
        <v>0</v>
      </c>
      <c r="R418" s="5">
        <f>IF(NOT(ISBLANK(Spreadsheet!AN418)),VLOOKUP(Spreadsheet!AN418,'Drop Downs'!$P$2:$R$16,2,FALSE),0)</f>
        <v>0</v>
      </c>
      <c r="S418" s="5" t="str">
        <f>IF(OR(M418&gt;K418,N418&gt;L418,O418&gt;K418, Q418&gt;K418,N418&gt;L418, P418&gt;L418, R418&gt;L418),"Member currently has a coverage election over what he/she needs.  Please add more dependents or adjust the coverage election.","")&amp;(IF(AND(NOT(ISBLANK(Spreadsheet!C418)),NOT(ISBLANK(Spreadsheet!D418)),ISBLANK(Spreadsheet!E418)),"Dependent lacks a relationship to member.Please select one from the drop-down.",""))</f>
        <v/>
      </c>
      <c r="T418" s="5" t="b">
        <f t="shared" si="33"/>
        <v>1</v>
      </c>
      <c r="U418" s="5" t="b">
        <f>OR(ISBLANK(Spreadsheet!C418),IF(NOT(ISBLANK(Spreadsheet!D418)),NOT(ISBLANK(Spreadsheet!E418)),TRUE))</f>
        <v>1</v>
      </c>
      <c r="V418" s="5" t="b">
        <f>OR(ISBLANK(Spreadsheet!C418), NOT(ISBLANK(Spreadsheet!I418)))</f>
        <v>1</v>
      </c>
      <c r="W418" s="5" t="b">
        <f>OR(ISBLANK(Spreadsheet!D418),NOT(ISBLANK(Spreadsheet!C418)))</f>
        <v>1</v>
      </c>
      <c r="X418" s="155" t="str">
        <f>REPT("0",MIN(FIND({1,2,3,4,5,6,7,8,9},Spreadsheet!C418&amp;"123456789"))-1)&amp;IF(ISBLANK(Spreadsheet!C418),"",SUMPRODUCT(MID(0&amp;Spreadsheet!C418,LARGE(INDEX(ISNUMBER(--MID(Spreadsheet!C418,ROW($1:$225),1))*
 ROW($1:$225),0),ROW($1:$225))+1,1)*10^ROW($1:$225)/10))</f>
        <v/>
      </c>
      <c r="Y418" s="5" t="b">
        <f>IF(NOT(ISBLANK(Spreadsheet!C418)),IF(AND(ISNUMBER(VALUE(Spreadsheet!C418)), LEN(Spreadsheet!C418)=9),TRUE,FALSE),TRUE)</f>
        <v>1</v>
      </c>
      <c r="Z418" s="155" t="str">
        <f>REPT("0",MIN(FIND({1,2,3,4,5,6,7,8,9},Spreadsheet!D418&amp;"123456789"))-1)&amp;IF(ISBLANK(Spreadsheet!D418),"",SUMPRODUCT(MID(0&amp;Spreadsheet!D418,LARGE(INDEX(ISNUMBER(--MID(Spreadsheet!D418,ROW($1:$225),1))*
 ROW($1:$225),0),ROW($1:$225))+1,1)*10^ROW($1:$225)/10))</f>
        <v/>
      </c>
      <c r="AA418" s="5" t="b">
        <f>IF(AND(NOT(ISBLANK(Spreadsheet!D418)),NOT(ISBLANK(Spreadsheet!C418))),IF(AND(ISNUMBER(VALUE(Spreadsheet!D418)), LEN(Spreadsheet!D418)=9),TRUE,FALSE),IF(AND(NOT(ISBLANK(Spreadsheet!D418)),ISBLANK(Spreadsheet!C418)),FALSE,TRUE))</f>
        <v>1</v>
      </c>
      <c r="AB418" s="5" t="b">
        <f>OR(ISBLANK(Spreadsheet!Y418),IF(NOT(ISBLANK(Spreadsheet!Y418)),LEN(Spreadsheet!Y418)=10,ISNUMBER(VALUE(Spreadsheet!Y418))))</f>
        <v>1</v>
      </c>
      <c r="AC418" s="5" t="b">
        <f>OR(ISBLANK(Spreadsheet!AI418), AND(NOT(ISBLANK(Spreadsheet!AJ418)), NOT(ISNUMBER(SEARCH("Waive",Spreadsheet!AJ418)))))</f>
        <v>1</v>
      </c>
      <c r="AD418" s="5" t="b">
        <f>OR(ISBLANK(Spreadsheet!AK418), AND(NOT(ISBLANK(Spreadsheet!AL418)), NOT(ISNUMBER(SEARCH("Waive",Spreadsheet!AL418)))))</f>
        <v>1</v>
      </c>
      <c r="AE418" s="5" t="b">
        <f>OR(ISBLANK(Spreadsheet!AM418), AND(NOT(ISBLANK(Spreadsheet!AN418)), NOT(ISNUMBER(SEARCH("Waive", Spreadsheet!AN418)))))</f>
        <v>1</v>
      </c>
      <c r="AF418" s="5" t="b">
        <f>OR(ISBLANK(Spreadsheet!C418), NOT(ISBLANK(Spreadsheet!D418)),NOT(ISBLANK(Spreadsheet!L418)))</f>
        <v>1</v>
      </c>
      <c r="AG418" s="5" t="b">
        <f>IF(AND(NOT(ISBLANK(Spreadsheet!C418)), NOT(ISBLANK(Spreadsheet!D418)),Spreadsheet!C418&lt;&gt;Spreadsheet!D418),IF(ISERROR(VLOOKUP(Spreadsheet!C418, Spreadsheet!$C$6:'Spreadsheet'!$C417,1,FALSE)), FALSE, TRUE),TRUE)</f>
        <v>1</v>
      </c>
      <c r="AH418" s="5" t="b">
        <f>Spreadsheet!$B$2=Spreadsheet!AD418</f>
        <v>1</v>
      </c>
      <c r="AI418" s="5" t="b">
        <f>IF(ISBLANK(Spreadsheet!G418),TRUE,IF(OR(LEN(Spreadsheet!G418)&gt;1,ISNUMBER(VALUE(Spreadsheet!G418))),FALSE,TRUE))</f>
        <v>1</v>
      </c>
      <c r="AJ418" s="5" t="b">
        <f>OR(ISBLANK(Spreadsheet!C418), NOT(ISBLANK(Spreadsheet!B418)), NOT(ISBLANK(Spreadsheet!D418)))</f>
        <v>1</v>
      </c>
      <c r="AK418" s="5" t="b">
        <f t="array" ref="AK418">IF(OR(AND(ISBLANK(Spreadsheet!E418),ISBLANK(Spreadsheet!D418),NOT(ISBLANK(Spreadsheet!C418))),AND(ISBLANK(Spreadsheet!E418),ISBLANK(Spreadsheet!D418),ISBLANK(Spreadsheet!C418))),TRUE,ISNUMBER(MATCH(TRUE,EXACT(Spreadsheet!E418,Relationships),0)))</f>
        <v>1</v>
      </c>
      <c r="AL418" s="5" t="b">
        <f>IF(NOT(ISBLANK(Spreadsheet!C418)),IF(OR(ISBLANK(Spreadsheet!F418),LEN(Spreadsheet!F418)&gt;40),FALSE,TRUE),TRUE)</f>
        <v>1</v>
      </c>
      <c r="AM418" s="5" t="b">
        <f>IF(NOT(ISBLANK(Spreadsheet!C418)),IF(OR(ISBLANK(Spreadsheet!H418),LEN(Spreadsheet!H418)&gt;40),FALSE,TRUE),TRUE)</f>
        <v>1</v>
      </c>
      <c r="AN418" s="5" t="b">
        <f t="array" ref="AN418">IF(ISBLANK(Spreadsheet!I418),TRUE,ISNUMBER(MATCH(TRUE,EXACT(Spreadsheet!I418,GenderValues),0)))</f>
        <v>1</v>
      </c>
      <c r="AO418" s="5" t="b">
        <f ca="1">IF(ISERROR(DATEVALUE(TEXT(Spreadsheet!J418,"mm/dd/yyyy")) &gt; TODAY()),IF(AND(ISBLANK(Spreadsheet!J418),ISBLANK(Spreadsheet!C418)),TRUE,FALSE),IF(DATEVALUE(TEXT(Spreadsheet!J418,"mm/dd/yyyy")) &gt; TODAY(),FALSE,TRUE))</f>
        <v>1</v>
      </c>
      <c r="AP418" s="5" t="b">
        <f>OR(ISBLANK(Spreadsheet!K418),LEN(Spreadsheet!K418)&lt;=100)</f>
        <v>1</v>
      </c>
      <c r="AQ418" s="5" t="b">
        <f t="array" ref="AQ418">IF(OR(AND(ISBLANK(Spreadsheet!L418),ISBLANK(Spreadsheet!C418)),AND(NOT(ISBLANK(Spreadsheet!C418)),NOT(ISBLANK(Spreadsheet!D418)))),TRUE,ISNUMBER(MATCH(TRUE,EXACT(Spreadsheet!L418,MaritalStatus),0)))</f>
        <v>1</v>
      </c>
      <c r="AR418" s="5" t="b">
        <f ca="1">IF(ISERROR(DATEVALUE(TEXT(Spreadsheet!M418,"mm/dd/yyyy")) &gt; TODAY()),IF(ISBLANK(Spreadsheet!M418),TRUE,FALSE),IF(DATEVALUE(TEXT(Spreadsheet!M418,"mm/dd/yyyy")) &gt; TODAY(),FALSE,TRUE))</f>
        <v>1</v>
      </c>
      <c r="AS418" s="5" t="b">
        <f>OR(ISBLANK(Spreadsheet!N418),LEN(Spreadsheet!N418)&lt;=100)</f>
        <v>1</v>
      </c>
      <c r="AT418" s="5" t="b">
        <f>OR(ISBLANK(Spreadsheet!O418),UPPER(Spreadsheet!O418)="YES")</f>
        <v>1</v>
      </c>
      <c r="AU418" s="5" t="b">
        <f>OR(ISBLANK(Spreadsheet!P418),UPPER(Spreadsheet!P418)="YES")</f>
        <v>1</v>
      </c>
      <c r="AV418" s="5" t="b">
        <f t="array" ref="AV418">IF(ISBLANK(Spreadsheet!Q418),TRUE,ISNUMBER(MATCH(TRUE,EXACT(Spreadsheet!Q418,OnGroupsPriorIns),0)))</f>
        <v>1</v>
      </c>
      <c r="AW418" s="5" t="b">
        <f>OR(ISBLANK(Spreadsheet!R418),UPPER(Spreadsheet!R418)="YES")</f>
        <v>1</v>
      </c>
      <c r="AX418" s="5" t="b">
        <f>OR(ISBLANK(Spreadsheet!S418),UPPER(Spreadsheet!S418)="YES")</f>
        <v>1</v>
      </c>
      <c r="AY418" s="5" t="b">
        <f>OR(AND(ISBLANK(Spreadsheet!C418),LEN(Spreadsheet!T418)=0),AND(NOT(ISBLANK(Spreadsheet!C418)),LEN(Spreadsheet!T418)&gt;0,LEN(Spreadsheet!T418)&lt;=50))</f>
        <v>1</v>
      </c>
      <c r="AZ418" s="5" t="b">
        <f>OR(LEN(Spreadsheet!U418)=0,AND(LEN(Spreadsheet!U418)&gt;0,LEN(Spreadsheet!U418)&lt;=50))</f>
        <v>1</v>
      </c>
      <c r="BA418" s="5" t="b">
        <f>OR(AND(ISBLANK(Spreadsheet!C418),LEN(Spreadsheet!V418)=0),AND(NOT(ISBLANK(Spreadsheet!C418)),LEN(Spreadsheet!V418)&gt;0,LEN(Spreadsheet!V418)&lt;=50))</f>
        <v>1</v>
      </c>
      <c r="BB418" s="5" t="b">
        <f t="array" ref="BB418">IF(AND(ISBLANK(Spreadsheet!C418),LEN(Spreadsheet!W418)=0),TRUE,ISNUMBER(MATCH(TRUE,EXACT(Spreadsheet!W418,States),0)))</f>
        <v>1</v>
      </c>
      <c r="BC418" s="5" t="b">
        <f>OR(AND(ISBLANK(Spreadsheet!C418),LEN(Spreadsheet!X418)=0),AND(NOT(ISBLANK(Spreadsheet!C418)),LEN(Spreadsheet!X418)&gt;0,LEN(Spreadsheet!X418)=5,ISNUMBER(VALUE(Spreadsheet!X418))))</f>
        <v>1</v>
      </c>
      <c r="BD418" s="5" t="b">
        <f>OR(ISBLANK(Spreadsheet!Z418),LEN(Spreadsheet!Z418)&lt;=50)</f>
        <v>1</v>
      </c>
      <c r="BE418" s="5" t="b">
        <f>ISBLANK(Spreadsheet!AA418)</f>
        <v>1</v>
      </c>
      <c r="BF418" s="5" t="b">
        <f>ISBLANK(Spreadsheet!AB418)</f>
        <v>1</v>
      </c>
      <c r="BG418" s="5" t="b">
        <f>IF(ISERROR(DATEVALUE(TEXT(Spreadsheet!AC418,"mm/dd/yyyy")) &gt; DATEVALUE(TEXT(Spreadsheet!J418,"mm/dd/yyyy"))),IF(OR(AND(ISBLANK(Spreadsheet!AC418),ISBLANK(Spreadsheet!C418)),AND(NOT(ISBLANK(Spreadsheet!C418)),ISBLANK(Spreadsheet!AC418),NOT(ISBLANK(Spreadsheet!D418)))),TRUE,FALSE),IF(DATEVALUE(TEXT(Spreadsheet!AC418,"mm/dd/yyyy")) &gt; DATEVALUE(TEXT(Spreadsheet!J418,"mm/dd/yyyy")),TRUE,FALSE))</f>
        <v>1</v>
      </c>
      <c r="BH418" s="5" t="b">
        <f>OR(AND(ISBLANK(Spreadsheet!C418),ISBLANK(Spreadsheet!AE418)),AND(NOT(ISBLANK(Spreadsheet!C418)),NOT(ISBLANK(Spreadsheet!D418)),ISBLANK(Spreadsheet!AE418)),AND(NOT(ISBLANK(Spreadsheet!C418)),ISBLANK(Spreadsheet!D418),NOT(ISBLANK(Spreadsheet!AE418)),LEN(Spreadsheet!AE418)&lt;=100))</f>
        <v>1</v>
      </c>
      <c r="BI418" s="5" t="b">
        <f t="array" ref="BI418">IF(ISBLANK(Spreadsheet!AF418),TRUE,ISNUMBER(MATCH(TRUE,EXACT(Spreadsheet!AF418,CobraShortReasons),0)))</f>
        <v>1</v>
      </c>
      <c r="BJ418" s="5" t="b">
        <f ca="1">IF(ISERROR(DATEVALUE(TEXT(Spreadsheet!AG418,"mm/dd/yyyy")) &gt; TODAY()),IF(ISBLANK(Spreadsheet!AG418),TRUE,FALSE),IF(DATEVALUE(TEXT(Spreadsheet!AG418,"mm/dd/yyyy")) &gt; TODAY(),FALSE,TRUE))</f>
        <v>1</v>
      </c>
      <c r="BK418" s="5" t="b">
        <f>OR(ISBLANK(Spreadsheet!AH418),LEN(Spreadsheet!AH418)&lt;=25)</f>
        <v>1</v>
      </c>
      <c r="BL418" s="5" t="b">
        <f t="array" aca="1" ref="BL418" ca="1">IF(ISBLANK(Spreadsheet!AI418),TRUE,ISNUMBER(MATCH(TRUE,EXACT(Spreadsheet!AI418,INDIRECT(Spreadsheet!$D$2)),0)))</f>
        <v>1</v>
      </c>
      <c r="BM418" s="5" t="b">
        <f t="array" aca="1" ref="BM418" ca="1">IF(ISBLANK(Spreadsheet!AJ418),TRUE,ISNUMBER(MATCH(TRUE,EXACT(Spreadsheet!AJ418,INDIRECT(Spreadsheet!BJ418)),0)))</f>
        <v>1</v>
      </c>
      <c r="BN418" s="5" t="b">
        <f t="array" ref="BN418">IF(ISBLANK(Spreadsheet!AK418),TRUE,ISNUMBER(MATCH(TRUE,EXACT(Spreadsheet!AK418,DentalPlans),0)))</f>
        <v>1</v>
      </c>
      <c r="BO418" s="5" t="b">
        <f t="array" aca="1" ref="BO418" ca="1">IF(ISBLANK(Spreadsheet!AL418),TRUE,ISNUMBER(MATCH(TRUE,EXACT(Spreadsheet!AL418,INDIRECT(Spreadsheet!BK418)),0)))</f>
        <v>1</v>
      </c>
      <c r="BP418" s="5" t="b">
        <f t="array" ref="BP418">IF(ISBLANK(Spreadsheet!AM418),TRUE,ISNUMBER(MATCH(TRUE,EXACT(Spreadsheet!AM418,VisionPlans),0)))</f>
        <v>1</v>
      </c>
      <c r="BQ418" s="5" t="b">
        <f t="array" aca="1" ref="BQ418" ca="1">IF(ISBLANK(Spreadsheet!AN418),TRUE,ISNUMBER(MATCH(TRUE,EXACT(Spreadsheet!AN418,INDIRECT(Spreadsheet!BL418)),0)))</f>
        <v>1</v>
      </c>
      <c r="BR418" s="5" t="b">
        <f t="array" ref="BR418">IF(ISBLANK(Spreadsheet!AO418),TRUE,ISNUMBER(MATCH(TRUE,EXACT(Spreadsheet!AO418,LifeBenefitClasses),0)))</f>
        <v>1</v>
      </c>
      <c r="BS418" s="5" t="b">
        <f>IF(OR(ISBLANK(Spreadsheet!AO418), Spreadsheet!AO418="Waive"),IF(ISBLANK(Spreadsheet!AP418),TRUE,FALSE),IF(OR(AND(NOT(ISBLANK(Spreadsheet!AO418)),ISBLANK(Spreadsheet!AP418)),NOT(ISNUMBER(VALUE(Spreadsheet!AP418)))),FALSE,IF(OR(AND(Spreadsheet!AP418&lt;6,MOD(Spreadsheet!AP418*10,5)=0), MOD(Spreadsheet!AP418,5000)=0),TRUE,FALSE)))</f>
        <v>1</v>
      </c>
      <c r="BT418" s="5" t="b">
        <f t="array" ref="BT418">IF(ISBLANK(Spreadsheet!AQ418),TRUE,ISNUMBER(MATCH(TRUE,EXACT(Spreadsheet!AQ418,EnrollWaive),0)))</f>
        <v>1</v>
      </c>
      <c r="BU418" s="5" t="b">
        <f t="array" ref="BU418">IF(ISBLANK(Spreadsheet!AR418),TRUE,ISNUMBER(MATCH(TRUE,EXACT(Spreadsheet!AR418,LifeBenefitClasses),0)))</f>
        <v>1</v>
      </c>
      <c r="BV418" s="5" t="b">
        <f>IF(OR(ISBLANK(Spreadsheet!AR418), Spreadsheet!AR418="Waive"),IF(ISBLANK(Spreadsheet!AS418),TRUE,FALSE),IF(OR(AND(NOT(ISBLANK(Spreadsheet!AR418)),ISBLANK(Spreadsheet!AS418)),NOT(ISNUMBER(VALUE(Spreadsheet!AS418)))),FALSE,IF(OR(AND(Spreadsheet!AS418&lt;6,MOD(Spreadsheet!AS418*10,5)=0), MOD(Spreadsheet!AS418,10000)=0),TRUE,FALSE)))</f>
        <v>1</v>
      </c>
      <c r="BW418" s="5" t="b">
        <f t="array" ref="BW418">IF(ISBLANK(Spreadsheet!AT418),TRUE,ISNUMBER(MATCH(TRUE,EXACT(Spreadsheet!AT418,LifeBenefitClasses),0)))</f>
        <v>1</v>
      </c>
      <c r="BX418" s="5" t="b">
        <f>IF(OR(ISBLANK(Spreadsheet!AT418), Spreadsheet!AT418="Waive"),IF(ISBLANK(Spreadsheet!AU418),TRUE,FALSE),IF(OR(AND(NOT(ISBLANK(Spreadsheet!AT418)),ISBLANK(Spreadsheet!AU418)),NOT(ISNUMBER(VALUE(Spreadsheet!AU418)))),FALSE,IF(AND(NOT(OR(ISBLANK(Spreadsheet!AT418),Spreadsheet!AT418="Waive")),NOT(OR(ISBLANK(Spreadsheet!AR418),Spreadsheet!AR418="Waive")),MOD(Spreadsheet!AU418,5000)=0, Spreadsheet!AU418&lt;=(Spreadsheet!AS418*0.5)),TRUE,FALSE)))</f>
        <v>1</v>
      </c>
      <c r="BY418" s="5" t="b">
        <f t="array" ref="BY418">IF(ISBLANK(Spreadsheet!AV418),TRUE,ISNUMBER(MATCH(TRUE,EXACT(Spreadsheet!AV418,EnrollWaive),0)))</f>
        <v>1</v>
      </c>
      <c r="BZ418" s="5" t="b">
        <f t="array" ref="BZ418">IF(ISBLANK(Spreadsheet!AW418),TRUE,ISNUMBER(MATCH(TRUE,EXACT(Spreadsheet!AW418,LifeBenefitClasses),0)))</f>
        <v>1</v>
      </c>
      <c r="CA418" s="5" t="b">
        <f t="array" ref="CA418">IF(ISBLANK(Spreadsheet!AX418),TRUE,ISNUMBER(MATCH(TRUE,EXACT(Spreadsheet!AX418,LifeBenefitClasses),0)))</f>
        <v>1</v>
      </c>
      <c r="CB418" s="5" t="b">
        <f t="array" ref="CB418">IF(ISBLANK(Spreadsheet!AY418),TRUE,ISNUMBER(MATCH(TRUE,EXACT(Spreadsheet!AY418,LifeBenefitClasses),0)))</f>
        <v>1</v>
      </c>
      <c r="CC418" s="5" t="b">
        <f t="array" ref="CC418">IF(ISBLANK(Spreadsheet!AZ418),TRUE,ISNUMBER(MATCH(TRUE,EXACT(Spreadsheet!AZ418,LifeBenefitClasses),0)))</f>
        <v>1</v>
      </c>
      <c r="CD418" s="5" t="b">
        <f t="array" ref="CD418">IF(ISBLANK(Spreadsheet!BA418),TRUE,ISNUMBER(MATCH(TRUE,EXACT(Spreadsheet!BA418,LifeBenefitClasses),0)))</f>
        <v>1</v>
      </c>
      <c r="CE418" s="5" t="b">
        <f>IF(OR(ISBLANK(Spreadsheet!BA418), Spreadsheet!BA418="Waive"),IF(ISBLANK(Spreadsheet!BB418),TRUE,FALSE),IF(OR(AND(NOT(ISBLANK(Spreadsheet!BA418)),ISBLANK(Spreadsheet!BB418)),NOT(ISNUMBER(VALUE(Spreadsheet!BB418))),ISBLANK(Spreadsheet!BC418),NOT(ISNUMBER(VALUE(Spreadsheet!BC418)))),FALSE,IF(AND(Spreadsheet!BB418&gt;=50000,Spreadsheet!BB418&lt;=250000,MOD(Spreadsheet!BB418,10000)=0,Spreadsheet!BB418&lt;=(10*Spreadsheet!BC418)),TRUE,FALSE)))</f>
        <v>1</v>
      </c>
      <c r="CF418" s="5" t="b">
        <f>IF(NOT(ISBLANK(Spreadsheet!BC418)),AND(ISNUMBER(VALUE(Spreadsheet!BC418)),Spreadsheet!BC418&gt;0),AND(OR(ISBLANK(Spreadsheet!AO418),Spreadsheet!AO418="Waive",AND(NOT(OR(ISBLANK(Spreadsheet!AO418),Spreadsheet!AO418="Waive")),Spreadsheet!AP418&gt;=6)),OR(ISBLANK(Spreadsheet!AR418),AND(NOT(OR(ISBLANK(Spreadsheet!AR418),Spreadsheet!AR418="Waive")),Spreadsheet!AS418&gt;=6)),OR(ISBLANK(Spreadsheet!AW418)),OR(ISBLANK(Spreadsheet!AX418)),OR(ISBLANK(Spreadsheet!AY418)),OR(ISBLANK(Spreadsheet!AZ418)),OR(ISBLANK(Spreadsheet!BA418),Spreadsheet!BA418="Waive")))</f>
        <v>1</v>
      </c>
      <c r="CG418" s="5" t="b">
        <f t="shared" ca="1" si="31"/>
        <v>1</v>
      </c>
    </row>
    <row r="419" spans="8:85" x14ac:dyDescent="0.3">
      <c r="H419" s="5">
        <f t="shared" ca="1" si="32"/>
        <v>2</v>
      </c>
      <c r="I419" s="5" t="str">
        <f t="shared" ca="1" si="30"/>
        <v/>
      </c>
      <c r="J419" s="5" t="str">
        <f>IF(AND(NOT(ISBLANK(Spreadsheet!C419)),ISBLANK(Spreadsheet!D419)),Spreadsheet!F419&amp;" "&amp;Spreadsheet!H419,"")</f>
        <v/>
      </c>
      <c r="K419" s="5">
        <f>IF(AND(NOT(ISBLANK(Spreadsheet!C419)),ISBLANK(Spreadsheet!D419)),COUNTIFS(Spreadsheet!E420:E$786,"=Child",Spreadsheet!C420:C$786, "="&amp;Spreadsheet!C419) + COUNTIFS(Spreadsheet!E420:E$786,"=Step-child",Spreadsheet!C420:C$786, "="&amp;Spreadsheet!C419),0)</f>
        <v>0</v>
      </c>
      <c r="L419" s="5">
        <f>IF(NOT(ISBLANK(J419)),COUNTIFS(Spreadsheet!E420:E$786,"=Wife",Spreadsheet!C420:C$786, "="&amp;Spreadsheet!C419) + COUNTIFS(Spreadsheet!E420:E$786,"=Husband",Spreadsheet!C420:C$786, "="&amp;Spreadsheet!C419),0)</f>
        <v>0</v>
      </c>
      <c r="M419" s="5">
        <f>IF(NOT(ISBLANK(Spreadsheet!AJ419)),VLOOKUP(Spreadsheet!AJ419,'Drop Downs'!$P$2:$R$16,3,FALSE),0)</f>
        <v>0</v>
      </c>
      <c r="N419" s="5">
        <f>IF(NOT(ISBLANK(Spreadsheet!AJ419)), VLOOKUP(Spreadsheet!AJ419,'Drop Downs'!$P$2:$R$16,2,FALSE),0)</f>
        <v>0</v>
      </c>
      <c r="O419" s="5">
        <f>IF(NOT(ISBLANK(Spreadsheet!AL419)),VLOOKUP(Spreadsheet!AL419,'Drop Downs'!$P$2:$R$16,3,FALSE), 0)</f>
        <v>0</v>
      </c>
      <c r="P419" s="5">
        <f>IF(NOT(ISBLANK(Spreadsheet!AL419)),VLOOKUP(Spreadsheet!AL419,'Drop Downs'!$P$2:$R$16,2,FALSE),0)</f>
        <v>0</v>
      </c>
      <c r="Q419" s="5">
        <f>IF(NOT(ISBLANK(Spreadsheet!AN419)),VLOOKUP(Spreadsheet!AN419,'Drop Downs'!$P$2:$R$16,3,FALSE),0)</f>
        <v>0</v>
      </c>
      <c r="R419" s="5">
        <f>IF(NOT(ISBLANK(Spreadsheet!AN419)),VLOOKUP(Spreadsheet!AN419,'Drop Downs'!$P$2:$R$16,2,FALSE),0)</f>
        <v>0</v>
      </c>
      <c r="S419" s="5" t="str">
        <f>IF(OR(M419&gt;K419,N419&gt;L419,O419&gt;K419, Q419&gt;K419,N419&gt;L419, P419&gt;L419, R419&gt;L419),"Member currently has a coverage election over what he/she needs.  Please add more dependents or adjust the coverage election.","")&amp;(IF(AND(NOT(ISBLANK(Spreadsheet!C419)),NOT(ISBLANK(Spreadsheet!D419)),ISBLANK(Spreadsheet!E419)),"Dependent lacks a relationship to member.Please select one from the drop-down.",""))</f>
        <v/>
      </c>
      <c r="T419" s="5" t="b">
        <f t="shared" si="33"/>
        <v>1</v>
      </c>
      <c r="U419" s="5" t="b">
        <f>OR(ISBLANK(Spreadsheet!C419),IF(NOT(ISBLANK(Spreadsheet!D419)),NOT(ISBLANK(Spreadsheet!E419)),TRUE))</f>
        <v>1</v>
      </c>
      <c r="V419" s="5" t="b">
        <f>OR(ISBLANK(Spreadsheet!C419), NOT(ISBLANK(Spreadsheet!I419)))</f>
        <v>1</v>
      </c>
      <c r="W419" s="5" t="b">
        <f>OR(ISBLANK(Spreadsheet!D419),NOT(ISBLANK(Spreadsheet!C419)))</f>
        <v>1</v>
      </c>
      <c r="X419" s="155" t="str">
        <f>REPT("0",MIN(FIND({1,2,3,4,5,6,7,8,9},Spreadsheet!C419&amp;"123456789"))-1)&amp;IF(ISBLANK(Spreadsheet!C419),"",SUMPRODUCT(MID(0&amp;Spreadsheet!C419,LARGE(INDEX(ISNUMBER(--MID(Spreadsheet!C419,ROW($1:$225),1))*
 ROW($1:$225),0),ROW($1:$225))+1,1)*10^ROW($1:$225)/10))</f>
        <v/>
      </c>
      <c r="Y419" s="5" t="b">
        <f>IF(NOT(ISBLANK(Spreadsheet!C419)),IF(AND(ISNUMBER(VALUE(Spreadsheet!C419)), LEN(Spreadsheet!C419)=9),TRUE,FALSE),TRUE)</f>
        <v>1</v>
      </c>
      <c r="Z419" s="155" t="str">
        <f>REPT("0",MIN(FIND({1,2,3,4,5,6,7,8,9},Spreadsheet!D419&amp;"123456789"))-1)&amp;IF(ISBLANK(Spreadsheet!D419),"",SUMPRODUCT(MID(0&amp;Spreadsheet!D419,LARGE(INDEX(ISNUMBER(--MID(Spreadsheet!D419,ROW($1:$225),1))*
 ROW($1:$225),0),ROW($1:$225))+1,1)*10^ROW($1:$225)/10))</f>
        <v/>
      </c>
      <c r="AA419" s="5" t="b">
        <f>IF(AND(NOT(ISBLANK(Spreadsheet!D419)),NOT(ISBLANK(Spreadsheet!C419))),IF(AND(ISNUMBER(VALUE(Spreadsheet!D419)), LEN(Spreadsheet!D419)=9),TRUE,FALSE),IF(AND(NOT(ISBLANK(Spreadsheet!D419)),ISBLANK(Spreadsheet!C419)),FALSE,TRUE))</f>
        <v>1</v>
      </c>
      <c r="AB419" s="5" t="b">
        <f>OR(ISBLANK(Spreadsheet!Y419),IF(NOT(ISBLANK(Spreadsheet!Y419)),LEN(Spreadsheet!Y419)=10,ISNUMBER(VALUE(Spreadsheet!Y419))))</f>
        <v>1</v>
      </c>
      <c r="AC419" s="5" t="b">
        <f>OR(ISBLANK(Spreadsheet!AI419), AND(NOT(ISBLANK(Spreadsheet!AJ419)), NOT(ISNUMBER(SEARCH("Waive",Spreadsheet!AJ419)))))</f>
        <v>1</v>
      </c>
      <c r="AD419" s="5" t="b">
        <f>OR(ISBLANK(Spreadsheet!AK419), AND(NOT(ISBLANK(Spreadsheet!AL419)), NOT(ISNUMBER(SEARCH("Waive",Spreadsheet!AL419)))))</f>
        <v>1</v>
      </c>
      <c r="AE419" s="5" t="b">
        <f>OR(ISBLANK(Spreadsheet!AM419), AND(NOT(ISBLANK(Spreadsheet!AN419)), NOT(ISNUMBER(SEARCH("Waive", Spreadsheet!AN419)))))</f>
        <v>1</v>
      </c>
      <c r="AF419" s="5" t="b">
        <f>OR(ISBLANK(Spreadsheet!C419), NOT(ISBLANK(Spreadsheet!D419)),NOT(ISBLANK(Spreadsheet!L419)))</f>
        <v>1</v>
      </c>
      <c r="AG419" s="5" t="b">
        <f>IF(AND(NOT(ISBLANK(Spreadsheet!C419)), NOT(ISBLANK(Spreadsheet!D419)),Spreadsheet!C419&lt;&gt;Spreadsheet!D419),IF(ISERROR(VLOOKUP(Spreadsheet!C419, Spreadsheet!$C$6:'Spreadsheet'!$C418,1,FALSE)), FALSE, TRUE),TRUE)</f>
        <v>1</v>
      </c>
      <c r="AH419" s="5" t="b">
        <f>Spreadsheet!$B$2=Spreadsheet!AD419</f>
        <v>1</v>
      </c>
      <c r="AI419" s="5" t="b">
        <f>IF(ISBLANK(Spreadsheet!G419),TRUE,IF(OR(LEN(Spreadsheet!G419)&gt;1,ISNUMBER(VALUE(Spreadsheet!G419))),FALSE,TRUE))</f>
        <v>1</v>
      </c>
      <c r="AJ419" s="5" t="b">
        <f>OR(ISBLANK(Spreadsheet!C419), NOT(ISBLANK(Spreadsheet!B419)), NOT(ISBLANK(Spreadsheet!D419)))</f>
        <v>1</v>
      </c>
      <c r="AK419" s="5" t="b">
        <f t="array" ref="AK419">IF(OR(AND(ISBLANK(Spreadsheet!E419),ISBLANK(Spreadsheet!D419),NOT(ISBLANK(Spreadsheet!C419))),AND(ISBLANK(Spreadsheet!E419),ISBLANK(Spreadsheet!D419),ISBLANK(Spreadsheet!C419))),TRUE,ISNUMBER(MATCH(TRUE,EXACT(Spreadsheet!E419,Relationships),0)))</f>
        <v>1</v>
      </c>
      <c r="AL419" s="5" t="b">
        <f>IF(NOT(ISBLANK(Spreadsheet!C419)),IF(OR(ISBLANK(Spreadsheet!F419),LEN(Spreadsheet!F419)&gt;40),FALSE,TRUE),TRUE)</f>
        <v>1</v>
      </c>
      <c r="AM419" s="5" t="b">
        <f>IF(NOT(ISBLANK(Spreadsheet!C419)),IF(OR(ISBLANK(Spreadsheet!H419),LEN(Spreadsheet!H419)&gt;40),FALSE,TRUE),TRUE)</f>
        <v>1</v>
      </c>
      <c r="AN419" s="5" t="b">
        <f t="array" ref="AN419">IF(ISBLANK(Spreadsheet!I419),TRUE,ISNUMBER(MATCH(TRUE,EXACT(Spreadsheet!I419,GenderValues),0)))</f>
        <v>1</v>
      </c>
      <c r="AO419" s="5" t="b">
        <f ca="1">IF(ISERROR(DATEVALUE(TEXT(Spreadsheet!J419,"mm/dd/yyyy")) &gt; TODAY()),IF(AND(ISBLANK(Spreadsheet!J419),ISBLANK(Spreadsheet!C419)),TRUE,FALSE),IF(DATEVALUE(TEXT(Spreadsheet!J419,"mm/dd/yyyy")) &gt; TODAY(),FALSE,TRUE))</f>
        <v>1</v>
      </c>
      <c r="AP419" s="5" t="b">
        <f>OR(ISBLANK(Spreadsheet!K419),LEN(Spreadsheet!K419)&lt;=100)</f>
        <v>1</v>
      </c>
      <c r="AQ419" s="5" t="b">
        <f t="array" ref="AQ419">IF(OR(AND(ISBLANK(Spreadsheet!L419),ISBLANK(Spreadsheet!C419)),AND(NOT(ISBLANK(Spreadsheet!C419)),NOT(ISBLANK(Spreadsheet!D419)))),TRUE,ISNUMBER(MATCH(TRUE,EXACT(Spreadsheet!L419,MaritalStatus),0)))</f>
        <v>1</v>
      </c>
      <c r="AR419" s="5" t="b">
        <f ca="1">IF(ISERROR(DATEVALUE(TEXT(Spreadsheet!M419,"mm/dd/yyyy")) &gt; TODAY()),IF(ISBLANK(Spreadsheet!M419),TRUE,FALSE),IF(DATEVALUE(TEXT(Spreadsheet!M419,"mm/dd/yyyy")) &gt; TODAY(),FALSE,TRUE))</f>
        <v>1</v>
      </c>
      <c r="AS419" s="5" t="b">
        <f>OR(ISBLANK(Spreadsheet!N419),LEN(Spreadsheet!N419)&lt;=100)</f>
        <v>1</v>
      </c>
      <c r="AT419" s="5" t="b">
        <f>OR(ISBLANK(Spreadsheet!O419),UPPER(Spreadsheet!O419)="YES")</f>
        <v>1</v>
      </c>
      <c r="AU419" s="5" t="b">
        <f>OR(ISBLANK(Spreadsheet!P419),UPPER(Spreadsheet!P419)="YES")</f>
        <v>1</v>
      </c>
      <c r="AV419" s="5" t="b">
        <f t="array" ref="AV419">IF(ISBLANK(Spreadsheet!Q419),TRUE,ISNUMBER(MATCH(TRUE,EXACT(Spreadsheet!Q419,OnGroupsPriorIns),0)))</f>
        <v>1</v>
      </c>
      <c r="AW419" s="5" t="b">
        <f>OR(ISBLANK(Spreadsheet!R419),UPPER(Spreadsheet!R419)="YES")</f>
        <v>1</v>
      </c>
      <c r="AX419" s="5" t="b">
        <f>OR(ISBLANK(Spreadsheet!S419),UPPER(Spreadsheet!S419)="YES")</f>
        <v>1</v>
      </c>
      <c r="AY419" s="5" t="b">
        <f>OR(AND(ISBLANK(Spreadsheet!C419),LEN(Spreadsheet!T419)=0),AND(NOT(ISBLANK(Spreadsheet!C419)),LEN(Spreadsheet!T419)&gt;0,LEN(Spreadsheet!T419)&lt;=50))</f>
        <v>1</v>
      </c>
      <c r="AZ419" s="5" t="b">
        <f>OR(LEN(Spreadsheet!U419)=0,AND(LEN(Spreadsheet!U419)&gt;0,LEN(Spreadsheet!U419)&lt;=50))</f>
        <v>1</v>
      </c>
      <c r="BA419" s="5" t="b">
        <f>OR(AND(ISBLANK(Spreadsheet!C419),LEN(Spreadsheet!V419)=0),AND(NOT(ISBLANK(Spreadsheet!C419)),LEN(Spreadsheet!V419)&gt;0,LEN(Spreadsheet!V419)&lt;=50))</f>
        <v>1</v>
      </c>
      <c r="BB419" s="5" t="b">
        <f t="array" ref="BB419">IF(AND(ISBLANK(Spreadsheet!C419),LEN(Spreadsheet!W419)=0),TRUE,ISNUMBER(MATCH(TRUE,EXACT(Spreadsheet!W419,States),0)))</f>
        <v>1</v>
      </c>
      <c r="BC419" s="5" t="b">
        <f>OR(AND(ISBLANK(Spreadsheet!C419),LEN(Spreadsheet!X419)=0),AND(NOT(ISBLANK(Spreadsheet!C419)),LEN(Spreadsheet!X419)&gt;0,LEN(Spreadsheet!X419)=5,ISNUMBER(VALUE(Spreadsheet!X419))))</f>
        <v>1</v>
      </c>
      <c r="BD419" s="5" t="b">
        <f>OR(ISBLANK(Spreadsheet!Z419),LEN(Spreadsheet!Z419)&lt;=50)</f>
        <v>1</v>
      </c>
      <c r="BE419" s="5" t="b">
        <f>ISBLANK(Spreadsheet!AA419)</f>
        <v>1</v>
      </c>
      <c r="BF419" s="5" t="b">
        <f>ISBLANK(Spreadsheet!AB419)</f>
        <v>1</v>
      </c>
      <c r="BG419" s="5" t="b">
        <f>IF(ISERROR(DATEVALUE(TEXT(Spreadsheet!AC419,"mm/dd/yyyy")) &gt; DATEVALUE(TEXT(Spreadsheet!J419,"mm/dd/yyyy"))),IF(OR(AND(ISBLANK(Spreadsheet!AC419),ISBLANK(Spreadsheet!C419)),AND(NOT(ISBLANK(Spreadsheet!C419)),ISBLANK(Spreadsheet!AC419),NOT(ISBLANK(Spreadsheet!D419)))),TRUE,FALSE),IF(DATEVALUE(TEXT(Spreadsheet!AC419,"mm/dd/yyyy")) &gt; DATEVALUE(TEXT(Spreadsheet!J419,"mm/dd/yyyy")),TRUE,FALSE))</f>
        <v>1</v>
      </c>
      <c r="BH419" s="5" t="b">
        <f>OR(AND(ISBLANK(Spreadsheet!C419),ISBLANK(Spreadsheet!AE419)),AND(NOT(ISBLANK(Spreadsheet!C419)),NOT(ISBLANK(Spreadsheet!D419)),ISBLANK(Spreadsheet!AE419)),AND(NOT(ISBLANK(Spreadsheet!C419)),ISBLANK(Spreadsheet!D419),NOT(ISBLANK(Spreadsheet!AE419)),LEN(Spreadsheet!AE419)&lt;=100))</f>
        <v>1</v>
      </c>
      <c r="BI419" s="5" t="b">
        <f t="array" ref="BI419">IF(ISBLANK(Spreadsheet!AF419),TRUE,ISNUMBER(MATCH(TRUE,EXACT(Spreadsheet!AF419,CobraShortReasons),0)))</f>
        <v>1</v>
      </c>
      <c r="BJ419" s="5" t="b">
        <f ca="1">IF(ISERROR(DATEVALUE(TEXT(Spreadsheet!AG419,"mm/dd/yyyy")) &gt; TODAY()),IF(ISBLANK(Spreadsheet!AG419),TRUE,FALSE),IF(DATEVALUE(TEXT(Spreadsheet!AG419,"mm/dd/yyyy")) &gt; TODAY(),FALSE,TRUE))</f>
        <v>1</v>
      </c>
      <c r="BK419" s="5" t="b">
        <f>OR(ISBLANK(Spreadsheet!AH419),LEN(Spreadsheet!AH419)&lt;=25)</f>
        <v>1</v>
      </c>
      <c r="BL419" s="5" t="b">
        <f t="array" aca="1" ref="BL419" ca="1">IF(ISBLANK(Spreadsheet!AI419),TRUE,ISNUMBER(MATCH(TRUE,EXACT(Spreadsheet!AI419,INDIRECT(Spreadsheet!$D$2)),0)))</f>
        <v>1</v>
      </c>
      <c r="BM419" s="5" t="b">
        <f t="array" aca="1" ref="BM419" ca="1">IF(ISBLANK(Spreadsheet!AJ419),TRUE,ISNUMBER(MATCH(TRUE,EXACT(Spreadsheet!AJ419,INDIRECT(Spreadsheet!BJ419)),0)))</f>
        <v>1</v>
      </c>
      <c r="BN419" s="5" t="b">
        <f t="array" ref="BN419">IF(ISBLANK(Spreadsheet!AK419),TRUE,ISNUMBER(MATCH(TRUE,EXACT(Spreadsheet!AK419,DentalPlans),0)))</f>
        <v>1</v>
      </c>
      <c r="BO419" s="5" t="b">
        <f t="array" aca="1" ref="BO419" ca="1">IF(ISBLANK(Spreadsheet!AL419),TRUE,ISNUMBER(MATCH(TRUE,EXACT(Spreadsheet!AL419,INDIRECT(Spreadsheet!BK419)),0)))</f>
        <v>1</v>
      </c>
      <c r="BP419" s="5" t="b">
        <f t="array" ref="BP419">IF(ISBLANK(Spreadsheet!AM419),TRUE,ISNUMBER(MATCH(TRUE,EXACT(Spreadsheet!AM419,VisionPlans),0)))</f>
        <v>1</v>
      </c>
      <c r="BQ419" s="5" t="b">
        <f t="array" aca="1" ref="BQ419" ca="1">IF(ISBLANK(Spreadsheet!AN419),TRUE,ISNUMBER(MATCH(TRUE,EXACT(Spreadsheet!AN419,INDIRECT(Spreadsheet!BL419)),0)))</f>
        <v>1</v>
      </c>
      <c r="BR419" s="5" t="b">
        <f t="array" ref="BR419">IF(ISBLANK(Spreadsheet!AO419),TRUE,ISNUMBER(MATCH(TRUE,EXACT(Spreadsheet!AO419,LifeBenefitClasses),0)))</f>
        <v>1</v>
      </c>
      <c r="BS419" s="5" t="b">
        <f>IF(OR(ISBLANK(Spreadsheet!AO419), Spreadsheet!AO419="Waive"),IF(ISBLANK(Spreadsheet!AP419),TRUE,FALSE),IF(OR(AND(NOT(ISBLANK(Spreadsheet!AO419)),ISBLANK(Spreadsheet!AP419)),NOT(ISNUMBER(VALUE(Spreadsheet!AP419)))),FALSE,IF(OR(AND(Spreadsheet!AP419&lt;6,MOD(Spreadsheet!AP419*10,5)=0), MOD(Spreadsheet!AP419,5000)=0),TRUE,FALSE)))</f>
        <v>1</v>
      </c>
      <c r="BT419" s="5" t="b">
        <f t="array" ref="BT419">IF(ISBLANK(Spreadsheet!AQ419),TRUE,ISNUMBER(MATCH(TRUE,EXACT(Spreadsheet!AQ419,EnrollWaive),0)))</f>
        <v>1</v>
      </c>
      <c r="BU419" s="5" t="b">
        <f t="array" ref="BU419">IF(ISBLANK(Spreadsheet!AR419),TRUE,ISNUMBER(MATCH(TRUE,EXACT(Spreadsheet!AR419,LifeBenefitClasses),0)))</f>
        <v>1</v>
      </c>
      <c r="BV419" s="5" t="b">
        <f>IF(OR(ISBLANK(Spreadsheet!AR419), Spreadsheet!AR419="Waive"),IF(ISBLANK(Spreadsheet!AS419),TRUE,FALSE),IF(OR(AND(NOT(ISBLANK(Spreadsheet!AR419)),ISBLANK(Spreadsheet!AS419)),NOT(ISNUMBER(VALUE(Spreadsheet!AS419)))),FALSE,IF(OR(AND(Spreadsheet!AS419&lt;6,MOD(Spreadsheet!AS419*10,5)=0), MOD(Spreadsheet!AS419,10000)=0),TRUE,FALSE)))</f>
        <v>1</v>
      </c>
      <c r="BW419" s="5" t="b">
        <f t="array" ref="BW419">IF(ISBLANK(Spreadsheet!AT419),TRUE,ISNUMBER(MATCH(TRUE,EXACT(Spreadsheet!AT419,LifeBenefitClasses),0)))</f>
        <v>1</v>
      </c>
      <c r="BX419" s="5" t="b">
        <f>IF(OR(ISBLANK(Spreadsheet!AT419), Spreadsheet!AT419="Waive"),IF(ISBLANK(Spreadsheet!AU419),TRUE,FALSE),IF(OR(AND(NOT(ISBLANK(Spreadsheet!AT419)),ISBLANK(Spreadsheet!AU419)),NOT(ISNUMBER(VALUE(Spreadsheet!AU419)))),FALSE,IF(AND(NOT(OR(ISBLANK(Spreadsheet!AT419),Spreadsheet!AT419="Waive")),NOT(OR(ISBLANK(Spreadsheet!AR419),Spreadsheet!AR419="Waive")),MOD(Spreadsheet!AU419,5000)=0, Spreadsheet!AU419&lt;=(Spreadsheet!AS419*0.5)),TRUE,FALSE)))</f>
        <v>1</v>
      </c>
      <c r="BY419" s="5" t="b">
        <f t="array" ref="BY419">IF(ISBLANK(Spreadsheet!AV419),TRUE,ISNUMBER(MATCH(TRUE,EXACT(Spreadsheet!AV419,EnrollWaive),0)))</f>
        <v>1</v>
      </c>
      <c r="BZ419" s="5" t="b">
        <f t="array" ref="BZ419">IF(ISBLANK(Spreadsheet!AW419),TRUE,ISNUMBER(MATCH(TRUE,EXACT(Spreadsheet!AW419,LifeBenefitClasses),0)))</f>
        <v>1</v>
      </c>
      <c r="CA419" s="5" t="b">
        <f t="array" ref="CA419">IF(ISBLANK(Spreadsheet!AX419),TRUE,ISNUMBER(MATCH(TRUE,EXACT(Spreadsheet!AX419,LifeBenefitClasses),0)))</f>
        <v>1</v>
      </c>
      <c r="CB419" s="5" t="b">
        <f t="array" ref="CB419">IF(ISBLANK(Spreadsheet!AY419),TRUE,ISNUMBER(MATCH(TRUE,EXACT(Spreadsheet!AY419,LifeBenefitClasses),0)))</f>
        <v>1</v>
      </c>
      <c r="CC419" s="5" t="b">
        <f t="array" ref="CC419">IF(ISBLANK(Spreadsheet!AZ419),TRUE,ISNUMBER(MATCH(TRUE,EXACT(Spreadsheet!AZ419,LifeBenefitClasses),0)))</f>
        <v>1</v>
      </c>
      <c r="CD419" s="5" t="b">
        <f t="array" ref="CD419">IF(ISBLANK(Spreadsheet!BA419),TRUE,ISNUMBER(MATCH(TRUE,EXACT(Spreadsheet!BA419,LifeBenefitClasses),0)))</f>
        <v>1</v>
      </c>
      <c r="CE419" s="5" t="b">
        <f>IF(OR(ISBLANK(Spreadsheet!BA419), Spreadsheet!BA419="Waive"),IF(ISBLANK(Spreadsheet!BB419),TRUE,FALSE),IF(OR(AND(NOT(ISBLANK(Spreadsheet!BA419)),ISBLANK(Spreadsheet!BB419)),NOT(ISNUMBER(VALUE(Spreadsheet!BB419))),ISBLANK(Spreadsheet!BC419),NOT(ISNUMBER(VALUE(Spreadsheet!BC419)))),FALSE,IF(AND(Spreadsheet!BB419&gt;=50000,Spreadsheet!BB419&lt;=250000,MOD(Spreadsheet!BB419,10000)=0,Spreadsheet!BB419&lt;=(10*Spreadsheet!BC419)),TRUE,FALSE)))</f>
        <v>1</v>
      </c>
      <c r="CF419" s="5" t="b">
        <f>IF(NOT(ISBLANK(Spreadsheet!BC419)),AND(ISNUMBER(VALUE(Spreadsheet!BC419)),Spreadsheet!BC419&gt;0),AND(OR(ISBLANK(Spreadsheet!AO419),Spreadsheet!AO419="Waive",AND(NOT(OR(ISBLANK(Spreadsheet!AO419),Spreadsheet!AO419="Waive")),Spreadsheet!AP419&gt;=6)),OR(ISBLANK(Spreadsheet!AR419),AND(NOT(OR(ISBLANK(Spreadsheet!AR419),Spreadsheet!AR419="Waive")),Spreadsheet!AS419&gt;=6)),OR(ISBLANK(Spreadsheet!AW419)),OR(ISBLANK(Spreadsheet!AX419)),OR(ISBLANK(Spreadsheet!AY419)),OR(ISBLANK(Spreadsheet!AZ419)),OR(ISBLANK(Spreadsheet!BA419),Spreadsheet!BA419="Waive")))</f>
        <v>1</v>
      </c>
      <c r="CG419" s="5" t="b">
        <f t="shared" ca="1" si="31"/>
        <v>1</v>
      </c>
    </row>
    <row r="420" spans="8:85" x14ac:dyDescent="0.3">
      <c r="H420" s="5">
        <f t="shared" ca="1" si="32"/>
        <v>2</v>
      </c>
      <c r="I420" s="5" t="str">
        <f t="shared" ca="1" si="30"/>
        <v/>
      </c>
      <c r="J420" s="5" t="str">
        <f>IF(AND(NOT(ISBLANK(Spreadsheet!C420)),ISBLANK(Spreadsheet!D420)),Spreadsheet!F420&amp;" "&amp;Spreadsheet!H420,"")</f>
        <v/>
      </c>
      <c r="K420" s="5">
        <f>IF(AND(NOT(ISBLANK(Spreadsheet!C420)),ISBLANK(Spreadsheet!D420)),COUNTIFS(Spreadsheet!E421:E$786,"=Child",Spreadsheet!C421:C$786, "="&amp;Spreadsheet!C420) + COUNTIFS(Spreadsheet!E421:E$786,"=Step-child",Spreadsheet!C421:C$786, "="&amp;Spreadsheet!C420),0)</f>
        <v>0</v>
      </c>
      <c r="L420" s="5">
        <f>IF(NOT(ISBLANK(J420)),COUNTIFS(Spreadsheet!E421:E$786,"=Wife",Spreadsheet!C421:C$786, "="&amp;Spreadsheet!C420) + COUNTIFS(Spreadsheet!E421:E$786,"=Husband",Spreadsheet!C421:C$786, "="&amp;Spreadsheet!C420),0)</f>
        <v>0</v>
      </c>
      <c r="M420" s="5">
        <f>IF(NOT(ISBLANK(Spreadsheet!AJ420)),VLOOKUP(Spreadsheet!AJ420,'Drop Downs'!$P$2:$R$16,3,FALSE),0)</f>
        <v>0</v>
      </c>
      <c r="N420" s="5">
        <f>IF(NOT(ISBLANK(Spreadsheet!AJ420)), VLOOKUP(Spreadsheet!AJ420,'Drop Downs'!$P$2:$R$16,2,FALSE),0)</f>
        <v>0</v>
      </c>
      <c r="O420" s="5">
        <f>IF(NOT(ISBLANK(Spreadsheet!AL420)),VLOOKUP(Spreadsheet!AL420,'Drop Downs'!$P$2:$R$16,3,FALSE), 0)</f>
        <v>0</v>
      </c>
      <c r="P420" s="5">
        <f>IF(NOT(ISBLANK(Spreadsheet!AL420)),VLOOKUP(Spreadsheet!AL420,'Drop Downs'!$P$2:$R$16,2,FALSE),0)</f>
        <v>0</v>
      </c>
      <c r="Q420" s="5">
        <f>IF(NOT(ISBLANK(Spreadsheet!AN420)),VLOOKUP(Spreadsheet!AN420,'Drop Downs'!$P$2:$R$16,3,FALSE),0)</f>
        <v>0</v>
      </c>
      <c r="R420" s="5">
        <f>IF(NOT(ISBLANK(Spreadsheet!AN420)),VLOOKUP(Spreadsheet!AN420,'Drop Downs'!$P$2:$R$16,2,FALSE),0)</f>
        <v>0</v>
      </c>
      <c r="S420" s="5" t="str">
        <f>IF(OR(M420&gt;K420,N420&gt;L420,O420&gt;K420, Q420&gt;K420,N420&gt;L420, P420&gt;L420, R420&gt;L420),"Member currently has a coverage election over what he/she needs.  Please add more dependents or adjust the coverage election.","")&amp;(IF(AND(NOT(ISBLANK(Spreadsheet!C420)),NOT(ISBLANK(Spreadsheet!D420)),ISBLANK(Spreadsheet!E420)),"Dependent lacks a relationship to member.Please select one from the drop-down.",""))</f>
        <v/>
      </c>
      <c r="T420" s="5" t="b">
        <f t="shared" si="33"/>
        <v>1</v>
      </c>
      <c r="U420" s="5" t="b">
        <f>OR(ISBLANK(Spreadsheet!C420),IF(NOT(ISBLANK(Spreadsheet!D420)),NOT(ISBLANK(Spreadsheet!E420)),TRUE))</f>
        <v>1</v>
      </c>
      <c r="V420" s="5" t="b">
        <f>OR(ISBLANK(Spreadsheet!C420), NOT(ISBLANK(Spreadsheet!I420)))</f>
        <v>1</v>
      </c>
      <c r="W420" s="5" t="b">
        <f>OR(ISBLANK(Spreadsheet!D420),NOT(ISBLANK(Spreadsheet!C420)))</f>
        <v>1</v>
      </c>
      <c r="X420" s="155" t="str">
        <f>REPT("0",MIN(FIND({1,2,3,4,5,6,7,8,9},Spreadsheet!C420&amp;"123456789"))-1)&amp;IF(ISBLANK(Spreadsheet!C420),"",SUMPRODUCT(MID(0&amp;Spreadsheet!C420,LARGE(INDEX(ISNUMBER(--MID(Spreadsheet!C420,ROW($1:$225),1))*
 ROW($1:$225),0),ROW($1:$225))+1,1)*10^ROW($1:$225)/10))</f>
        <v/>
      </c>
      <c r="Y420" s="5" t="b">
        <f>IF(NOT(ISBLANK(Spreadsheet!C420)),IF(AND(ISNUMBER(VALUE(Spreadsheet!C420)), LEN(Spreadsheet!C420)=9),TRUE,FALSE),TRUE)</f>
        <v>1</v>
      </c>
      <c r="Z420" s="155" t="str">
        <f>REPT("0",MIN(FIND({1,2,3,4,5,6,7,8,9},Spreadsheet!D420&amp;"123456789"))-1)&amp;IF(ISBLANK(Spreadsheet!D420),"",SUMPRODUCT(MID(0&amp;Spreadsheet!D420,LARGE(INDEX(ISNUMBER(--MID(Spreadsheet!D420,ROW($1:$225),1))*
 ROW($1:$225),0),ROW($1:$225))+1,1)*10^ROW($1:$225)/10))</f>
        <v/>
      </c>
      <c r="AA420" s="5" t="b">
        <f>IF(AND(NOT(ISBLANK(Spreadsheet!D420)),NOT(ISBLANK(Spreadsheet!C420))),IF(AND(ISNUMBER(VALUE(Spreadsheet!D420)), LEN(Spreadsheet!D420)=9),TRUE,FALSE),IF(AND(NOT(ISBLANK(Spreadsheet!D420)),ISBLANK(Spreadsheet!C420)),FALSE,TRUE))</f>
        <v>1</v>
      </c>
      <c r="AB420" s="5" t="b">
        <f>OR(ISBLANK(Spreadsheet!Y420),IF(NOT(ISBLANK(Spreadsheet!Y420)),LEN(Spreadsheet!Y420)=10,ISNUMBER(VALUE(Spreadsheet!Y420))))</f>
        <v>1</v>
      </c>
      <c r="AC420" s="5" t="b">
        <f>OR(ISBLANK(Spreadsheet!AI420), AND(NOT(ISBLANK(Spreadsheet!AJ420)), NOT(ISNUMBER(SEARCH("Waive",Spreadsheet!AJ420)))))</f>
        <v>1</v>
      </c>
      <c r="AD420" s="5" t="b">
        <f>OR(ISBLANK(Spreadsheet!AK420), AND(NOT(ISBLANK(Spreadsheet!AL420)), NOT(ISNUMBER(SEARCH("Waive",Spreadsheet!AL420)))))</f>
        <v>1</v>
      </c>
      <c r="AE420" s="5" t="b">
        <f>OR(ISBLANK(Spreadsheet!AM420), AND(NOT(ISBLANK(Spreadsheet!AN420)), NOT(ISNUMBER(SEARCH("Waive", Spreadsheet!AN420)))))</f>
        <v>1</v>
      </c>
      <c r="AF420" s="5" t="b">
        <f>OR(ISBLANK(Spreadsheet!C420), NOT(ISBLANK(Spreadsheet!D420)),NOT(ISBLANK(Spreadsheet!L420)))</f>
        <v>1</v>
      </c>
      <c r="AG420" s="5" t="b">
        <f>IF(AND(NOT(ISBLANK(Spreadsheet!C420)), NOT(ISBLANK(Spreadsheet!D420)),Spreadsheet!C420&lt;&gt;Spreadsheet!D420),IF(ISERROR(VLOOKUP(Spreadsheet!C420, Spreadsheet!$C$6:'Spreadsheet'!$C419,1,FALSE)), FALSE, TRUE),TRUE)</f>
        <v>1</v>
      </c>
      <c r="AH420" s="5" t="b">
        <f>Spreadsheet!$B$2=Spreadsheet!AD420</f>
        <v>1</v>
      </c>
      <c r="AI420" s="5" t="b">
        <f>IF(ISBLANK(Spreadsheet!G420),TRUE,IF(OR(LEN(Spreadsheet!G420)&gt;1,ISNUMBER(VALUE(Spreadsheet!G420))),FALSE,TRUE))</f>
        <v>1</v>
      </c>
      <c r="AJ420" s="5" t="b">
        <f>OR(ISBLANK(Spreadsheet!C420), NOT(ISBLANK(Spreadsheet!B420)), NOT(ISBLANK(Spreadsheet!D420)))</f>
        <v>1</v>
      </c>
      <c r="AK420" s="5" t="b">
        <f t="array" ref="AK420">IF(OR(AND(ISBLANK(Spreadsheet!E420),ISBLANK(Spreadsheet!D420),NOT(ISBLANK(Spreadsheet!C420))),AND(ISBLANK(Spreadsheet!E420),ISBLANK(Spreadsheet!D420),ISBLANK(Spreadsheet!C420))),TRUE,ISNUMBER(MATCH(TRUE,EXACT(Spreadsheet!E420,Relationships),0)))</f>
        <v>1</v>
      </c>
      <c r="AL420" s="5" t="b">
        <f>IF(NOT(ISBLANK(Spreadsheet!C420)),IF(OR(ISBLANK(Spreadsheet!F420),LEN(Spreadsheet!F420)&gt;40),FALSE,TRUE),TRUE)</f>
        <v>1</v>
      </c>
      <c r="AM420" s="5" t="b">
        <f>IF(NOT(ISBLANK(Spreadsheet!C420)),IF(OR(ISBLANK(Spreadsheet!H420),LEN(Spreadsheet!H420)&gt;40),FALSE,TRUE),TRUE)</f>
        <v>1</v>
      </c>
      <c r="AN420" s="5" t="b">
        <f t="array" ref="AN420">IF(ISBLANK(Spreadsheet!I420),TRUE,ISNUMBER(MATCH(TRUE,EXACT(Spreadsheet!I420,GenderValues),0)))</f>
        <v>1</v>
      </c>
      <c r="AO420" s="5" t="b">
        <f ca="1">IF(ISERROR(DATEVALUE(TEXT(Spreadsheet!J420,"mm/dd/yyyy")) &gt; TODAY()),IF(AND(ISBLANK(Spreadsheet!J420),ISBLANK(Spreadsheet!C420)),TRUE,FALSE),IF(DATEVALUE(TEXT(Spreadsheet!J420,"mm/dd/yyyy")) &gt; TODAY(),FALSE,TRUE))</f>
        <v>1</v>
      </c>
      <c r="AP420" s="5" t="b">
        <f>OR(ISBLANK(Spreadsheet!K420),LEN(Spreadsheet!K420)&lt;=100)</f>
        <v>1</v>
      </c>
      <c r="AQ420" s="5" t="b">
        <f t="array" ref="AQ420">IF(OR(AND(ISBLANK(Spreadsheet!L420),ISBLANK(Spreadsheet!C420)),AND(NOT(ISBLANK(Spreadsheet!C420)),NOT(ISBLANK(Spreadsheet!D420)))),TRUE,ISNUMBER(MATCH(TRUE,EXACT(Spreadsheet!L420,MaritalStatus),0)))</f>
        <v>1</v>
      </c>
      <c r="AR420" s="5" t="b">
        <f ca="1">IF(ISERROR(DATEVALUE(TEXT(Spreadsheet!M420,"mm/dd/yyyy")) &gt; TODAY()),IF(ISBLANK(Spreadsheet!M420),TRUE,FALSE),IF(DATEVALUE(TEXT(Spreadsheet!M420,"mm/dd/yyyy")) &gt; TODAY(),FALSE,TRUE))</f>
        <v>1</v>
      </c>
      <c r="AS420" s="5" t="b">
        <f>OR(ISBLANK(Spreadsheet!N420),LEN(Spreadsheet!N420)&lt;=100)</f>
        <v>1</v>
      </c>
      <c r="AT420" s="5" t="b">
        <f>OR(ISBLANK(Spreadsheet!O420),UPPER(Spreadsheet!O420)="YES")</f>
        <v>1</v>
      </c>
      <c r="AU420" s="5" t="b">
        <f>OR(ISBLANK(Spreadsheet!P420),UPPER(Spreadsheet!P420)="YES")</f>
        <v>1</v>
      </c>
      <c r="AV420" s="5" t="b">
        <f t="array" ref="AV420">IF(ISBLANK(Spreadsheet!Q420),TRUE,ISNUMBER(MATCH(TRUE,EXACT(Spreadsheet!Q420,OnGroupsPriorIns),0)))</f>
        <v>1</v>
      </c>
      <c r="AW420" s="5" t="b">
        <f>OR(ISBLANK(Spreadsheet!R420),UPPER(Spreadsheet!R420)="YES")</f>
        <v>1</v>
      </c>
      <c r="AX420" s="5" t="b">
        <f>OR(ISBLANK(Spreadsheet!S420),UPPER(Spreadsheet!S420)="YES")</f>
        <v>1</v>
      </c>
      <c r="AY420" s="5" t="b">
        <f>OR(AND(ISBLANK(Spreadsheet!C420),LEN(Spreadsheet!T420)=0),AND(NOT(ISBLANK(Spreadsheet!C420)),LEN(Spreadsheet!T420)&gt;0,LEN(Spreadsheet!T420)&lt;=50))</f>
        <v>1</v>
      </c>
      <c r="AZ420" s="5" t="b">
        <f>OR(LEN(Spreadsheet!U420)=0,AND(LEN(Spreadsheet!U420)&gt;0,LEN(Spreadsheet!U420)&lt;=50))</f>
        <v>1</v>
      </c>
      <c r="BA420" s="5" t="b">
        <f>OR(AND(ISBLANK(Spreadsheet!C420),LEN(Spreadsheet!V420)=0),AND(NOT(ISBLANK(Spreadsheet!C420)),LEN(Spreadsheet!V420)&gt;0,LEN(Spreadsheet!V420)&lt;=50))</f>
        <v>1</v>
      </c>
      <c r="BB420" s="5" t="b">
        <f t="array" ref="BB420">IF(AND(ISBLANK(Spreadsheet!C420),LEN(Spreadsheet!W420)=0),TRUE,ISNUMBER(MATCH(TRUE,EXACT(Spreadsheet!W420,States),0)))</f>
        <v>1</v>
      </c>
      <c r="BC420" s="5" t="b">
        <f>OR(AND(ISBLANK(Spreadsheet!C420),LEN(Spreadsheet!X420)=0),AND(NOT(ISBLANK(Spreadsheet!C420)),LEN(Spreadsheet!X420)&gt;0,LEN(Spreadsheet!X420)=5,ISNUMBER(VALUE(Spreadsheet!X420))))</f>
        <v>1</v>
      </c>
      <c r="BD420" s="5" t="b">
        <f>OR(ISBLANK(Spreadsheet!Z420),LEN(Spreadsheet!Z420)&lt;=50)</f>
        <v>1</v>
      </c>
      <c r="BE420" s="5" t="b">
        <f>ISBLANK(Spreadsheet!AA420)</f>
        <v>1</v>
      </c>
      <c r="BF420" s="5" t="b">
        <f>ISBLANK(Spreadsheet!AB420)</f>
        <v>1</v>
      </c>
      <c r="BG420" s="5" t="b">
        <f>IF(ISERROR(DATEVALUE(TEXT(Spreadsheet!AC420,"mm/dd/yyyy")) &gt; DATEVALUE(TEXT(Spreadsheet!J420,"mm/dd/yyyy"))),IF(OR(AND(ISBLANK(Spreadsheet!AC420),ISBLANK(Spreadsheet!C420)),AND(NOT(ISBLANK(Spreadsheet!C420)),ISBLANK(Spreadsheet!AC420),NOT(ISBLANK(Spreadsheet!D420)))),TRUE,FALSE),IF(DATEVALUE(TEXT(Spreadsheet!AC420,"mm/dd/yyyy")) &gt; DATEVALUE(TEXT(Spreadsheet!J420,"mm/dd/yyyy")),TRUE,FALSE))</f>
        <v>1</v>
      </c>
      <c r="BH420" s="5" t="b">
        <f>OR(AND(ISBLANK(Spreadsheet!C420),ISBLANK(Spreadsheet!AE420)),AND(NOT(ISBLANK(Spreadsheet!C420)),NOT(ISBLANK(Spreadsheet!D420)),ISBLANK(Spreadsheet!AE420)),AND(NOT(ISBLANK(Spreadsheet!C420)),ISBLANK(Spreadsheet!D420),NOT(ISBLANK(Spreadsheet!AE420)),LEN(Spreadsheet!AE420)&lt;=100))</f>
        <v>1</v>
      </c>
      <c r="BI420" s="5" t="b">
        <f t="array" ref="BI420">IF(ISBLANK(Spreadsheet!AF420),TRUE,ISNUMBER(MATCH(TRUE,EXACT(Spreadsheet!AF420,CobraShortReasons),0)))</f>
        <v>1</v>
      </c>
      <c r="BJ420" s="5" t="b">
        <f ca="1">IF(ISERROR(DATEVALUE(TEXT(Spreadsheet!AG420,"mm/dd/yyyy")) &gt; TODAY()),IF(ISBLANK(Spreadsheet!AG420),TRUE,FALSE),IF(DATEVALUE(TEXT(Spreadsheet!AG420,"mm/dd/yyyy")) &gt; TODAY(),FALSE,TRUE))</f>
        <v>1</v>
      </c>
      <c r="BK420" s="5" t="b">
        <f>OR(ISBLANK(Spreadsheet!AH420),LEN(Spreadsheet!AH420)&lt;=25)</f>
        <v>1</v>
      </c>
      <c r="BL420" s="5" t="b">
        <f t="array" aca="1" ref="BL420" ca="1">IF(ISBLANK(Spreadsheet!AI420),TRUE,ISNUMBER(MATCH(TRUE,EXACT(Spreadsheet!AI420,INDIRECT(Spreadsheet!$D$2)),0)))</f>
        <v>1</v>
      </c>
      <c r="BM420" s="5" t="b">
        <f t="array" aca="1" ref="BM420" ca="1">IF(ISBLANK(Spreadsheet!AJ420),TRUE,ISNUMBER(MATCH(TRUE,EXACT(Spreadsheet!AJ420,INDIRECT(Spreadsheet!BJ420)),0)))</f>
        <v>1</v>
      </c>
      <c r="BN420" s="5" t="b">
        <f t="array" ref="BN420">IF(ISBLANK(Spreadsheet!AK420),TRUE,ISNUMBER(MATCH(TRUE,EXACT(Spreadsheet!AK420,DentalPlans),0)))</f>
        <v>1</v>
      </c>
      <c r="BO420" s="5" t="b">
        <f t="array" aca="1" ref="BO420" ca="1">IF(ISBLANK(Spreadsheet!AL420),TRUE,ISNUMBER(MATCH(TRUE,EXACT(Spreadsheet!AL420,INDIRECT(Spreadsheet!BK420)),0)))</f>
        <v>1</v>
      </c>
      <c r="BP420" s="5" t="b">
        <f t="array" ref="BP420">IF(ISBLANK(Spreadsheet!AM420),TRUE,ISNUMBER(MATCH(TRUE,EXACT(Spreadsheet!AM420,VisionPlans),0)))</f>
        <v>1</v>
      </c>
      <c r="BQ420" s="5" t="b">
        <f t="array" aca="1" ref="BQ420" ca="1">IF(ISBLANK(Spreadsheet!AN420),TRUE,ISNUMBER(MATCH(TRUE,EXACT(Spreadsheet!AN420,INDIRECT(Spreadsheet!BL420)),0)))</f>
        <v>1</v>
      </c>
      <c r="BR420" s="5" t="b">
        <f t="array" ref="BR420">IF(ISBLANK(Spreadsheet!AO420),TRUE,ISNUMBER(MATCH(TRUE,EXACT(Spreadsheet!AO420,LifeBenefitClasses),0)))</f>
        <v>1</v>
      </c>
      <c r="BS420" s="5" t="b">
        <f>IF(OR(ISBLANK(Spreadsheet!AO420), Spreadsheet!AO420="Waive"),IF(ISBLANK(Spreadsheet!AP420),TRUE,FALSE),IF(OR(AND(NOT(ISBLANK(Spreadsheet!AO420)),ISBLANK(Spreadsheet!AP420)),NOT(ISNUMBER(VALUE(Spreadsheet!AP420)))),FALSE,IF(OR(AND(Spreadsheet!AP420&lt;6,MOD(Spreadsheet!AP420*10,5)=0), MOD(Spreadsheet!AP420,5000)=0),TRUE,FALSE)))</f>
        <v>1</v>
      </c>
      <c r="BT420" s="5" t="b">
        <f t="array" ref="BT420">IF(ISBLANK(Spreadsheet!AQ420),TRUE,ISNUMBER(MATCH(TRUE,EXACT(Spreadsheet!AQ420,EnrollWaive),0)))</f>
        <v>1</v>
      </c>
      <c r="BU420" s="5" t="b">
        <f t="array" ref="BU420">IF(ISBLANK(Spreadsheet!AR420),TRUE,ISNUMBER(MATCH(TRUE,EXACT(Spreadsheet!AR420,LifeBenefitClasses),0)))</f>
        <v>1</v>
      </c>
      <c r="BV420" s="5" t="b">
        <f>IF(OR(ISBLANK(Spreadsheet!AR420), Spreadsheet!AR420="Waive"),IF(ISBLANK(Spreadsheet!AS420),TRUE,FALSE),IF(OR(AND(NOT(ISBLANK(Spreadsheet!AR420)),ISBLANK(Spreadsheet!AS420)),NOT(ISNUMBER(VALUE(Spreadsheet!AS420)))),FALSE,IF(OR(AND(Spreadsheet!AS420&lt;6,MOD(Spreadsheet!AS420*10,5)=0), MOD(Spreadsheet!AS420,10000)=0),TRUE,FALSE)))</f>
        <v>1</v>
      </c>
      <c r="BW420" s="5" t="b">
        <f t="array" ref="BW420">IF(ISBLANK(Spreadsheet!AT420),TRUE,ISNUMBER(MATCH(TRUE,EXACT(Spreadsheet!AT420,LifeBenefitClasses),0)))</f>
        <v>1</v>
      </c>
      <c r="BX420" s="5" t="b">
        <f>IF(OR(ISBLANK(Spreadsheet!AT420), Spreadsheet!AT420="Waive"),IF(ISBLANK(Spreadsheet!AU420),TRUE,FALSE),IF(OR(AND(NOT(ISBLANK(Spreadsheet!AT420)),ISBLANK(Spreadsheet!AU420)),NOT(ISNUMBER(VALUE(Spreadsheet!AU420)))),FALSE,IF(AND(NOT(OR(ISBLANK(Spreadsheet!AT420),Spreadsheet!AT420="Waive")),NOT(OR(ISBLANK(Spreadsheet!AR420),Spreadsheet!AR420="Waive")),MOD(Spreadsheet!AU420,5000)=0, Spreadsheet!AU420&lt;=(Spreadsheet!AS420*0.5)),TRUE,FALSE)))</f>
        <v>1</v>
      </c>
      <c r="BY420" s="5" t="b">
        <f t="array" ref="BY420">IF(ISBLANK(Spreadsheet!AV420),TRUE,ISNUMBER(MATCH(TRUE,EXACT(Spreadsheet!AV420,EnrollWaive),0)))</f>
        <v>1</v>
      </c>
      <c r="BZ420" s="5" t="b">
        <f t="array" ref="BZ420">IF(ISBLANK(Spreadsheet!AW420),TRUE,ISNUMBER(MATCH(TRUE,EXACT(Spreadsheet!AW420,LifeBenefitClasses),0)))</f>
        <v>1</v>
      </c>
      <c r="CA420" s="5" t="b">
        <f t="array" ref="CA420">IF(ISBLANK(Spreadsheet!AX420),TRUE,ISNUMBER(MATCH(TRUE,EXACT(Spreadsheet!AX420,LifeBenefitClasses),0)))</f>
        <v>1</v>
      </c>
      <c r="CB420" s="5" t="b">
        <f t="array" ref="CB420">IF(ISBLANK(Spreadsheet!AY420),TRUE,ISNUMBER(MATCH(TRUE,EXACT(Spreadsheet!AY420,LifeBenefitClasses),0)))</f>
        <v>1</v>
      </c>
      <c r="CC420" s="5" t="b">
        <f t="array" ref="CC420">IF(ISBLANK(Spreadsheet!AZ420),TRUE,ISNUMBER(MATCH(TRUE,EXACT(Spreadsheet!AZ420,LifeBenefitClasses),0)))</f>
        <v>1</v>
      </c>
      <c r="CD420" s="5" t="b">
        <f t="array" ref="CD420">IF(ISBLANK(Spreadsheet!BA420),TRUE,ISNUMBER(MATCH(TRUE,EXACT(Spreadsheet!BA420,LifeBenefitClasses),0)))</f>
        <v>1</v>
      </c>
      <c r="CE420" s="5" t="b">
        <f>IF(OR(ISBLANK(Spreadsheet!BA420), Spreadsheet!BA420="Waive"),IF(ISBLANK(Spreadsheet!BB420),TRUE,FALSE),IF(OR(AND(NOT(ISBLANK(Spreadsheet!BA420)),ISBLANK(Spreadsheet!BB420)),NOT(ISNUMBER(VALUE(Spreadsheet!BB420))),ISBLANK(Spreadsheet!BC420),NOT(ISNUMBER(VALUE(Spreadsheet!BC420)))),FALSE,IF(AND(Spreadsheet!BB420&gt;=50000,Spreadsheet!BB420&lt;=250000,MOD(Spreadsheet!BB420,10000)=0,Spreadsheet!BB420&lt;=(10*Spreadsheet!BC420)),TRUE,FALSE)))</f>
        <v>1</v>
      </c>
      <c r="CF420" s="5" t="b">
        <f>IF(NOT(ISBLANK(Spreadsheet!BC420)),AND(ISNUMBER(VALUE(Spreadsheet!BC420)),Spreadsheet!BC420&gt;0),AND(OR(ISBLANK(Spreadsheet!AO420),Spreadsheet!AO420="Waive",AND(NOT(OR(ISBLANK(Spreadsheet!AO420),Spreadsheet!AO420="Waive")),Spreadsheet!AP420&gt;=6)),OR(ISBLANK(Spreadsheet!AR420),AND(NOT(OR(ISBLANK(Spreadsheet!AR420),Spreadsheet!AR420="Waive")),Spreadsheet!AS420&gt;=6)),OR(ISBLANK(Spreadsheet!AW420)),OR(ISBLANK(Spreadsheet!AX420)),OR(ISBLANK(Spreadsheet!AY420)),OR(ISBLANK(Spreadsheet!AZ420)),OR(ISBLANK(Spreadsheet!BA420),Spreadsheet!BA420="Waive")))</f>
        <v>1</v>
      </c>
      <c r="CG420" s="5" t="b">
        <f t="shared" ca="1" si="31"/>
        <v>1</v>
      </c>
    </row>
    <row r="421" spans="8:85" x14ac:dyDescent="0.3">
      <c r="H421" s="5">
        <f t="shared" ca="1" si="32"/>
        <v>2</v>
      </c>
      <c r="I421" s="5" t="str">
        <f t="shared" ca="1" si="30"/>
        <v/>
      </c>
      <c r="J421" s="5" t="str">
        <f>IF(AND(NOT(ISBLANK(Spreadsheet!C421)),ISBLANK(Spreadsheet!D421)),Spreadsheet!F421&amp;" "&amp;Spreadsheet!H421,"")</f>
        <v/>
      </c>
      <c r="K421" s="5">
        <f>IF(AND(NOT(ISBLANK(Spreadsheet!C421)),ISBLANK(Spreadsheet!D421)),COUNTIFS(Spreadsheet!E422:E$786,"=Child",Spreadsheet!C422:C$786, "="&amp;Spreadsheet!C421) + COUNTIFS(Spreadsheet!E422:E$786,"=Step-child",Spreadsheet!C422:C$786, "="&amp;Spreadsheet!C421),0)</f>
        <v>0</v>
      </c>
      <c r="L421" s="5">
        <f>IF(NOT(ISBLANK(J421)),COUNTIFS(Spreadsheet!E422:E$786,"=Wife",Spreadsheet!C422:C$786, "="&amp;Spreadsheet!C421) + COUNTIFS(Spreadsheet!E422:E$786,"=Husband",Spreadsheet!C422:C$786, "="&amp;Spreadsheet!C421),0)</f>
        <v>0</v>
      </c>
      <c r="M421" s="5">
        <f>IF(NOT(ISBLANK(Spreadsheet!AJ421)),VLOOKUP(Spreadsheet!AJ421,'Drop Downs'!$P$2:$R$16,3,FALSE),0)</f>
        <v>0</v>
      </c>
      <c r="N421" s="5">
        <f>IF(NOT(ISBLANK(Spreadsheet!AJ421)), VLOOKUP(Spreadsheet!AJ421,'Drop Downs'!$P$2:$R$16,2,FALSE),0)</f>
        <v>0</v>
      </c>
      <c r="O421" s="5">
        <f>IF(NOT(ISBLANK(Spreadsheet!AL421)),VLOOKUP(Spreadsheet!AL421,'Drop Downs'!$P$2:$R$16,3,FALSE), 0)</f>
        <v>0</v>
      </c>
      <c r="P421" s="5">
        <f>IF(NOT(ISBLANK(Spreadsheet!AL421)),VLOOKUP(Spreadsheet!AL421,'Drop Downs'!$P$2:$R$16,2,FALSE),0)</f>
        <v>0</v>
      </c>
      <c r="Q421" s="5">
        <f>IF(NOT(ISBLANK(Spreadsheet!AN421)),VLOOKUP(Spreadsheet!AN421,'Drop Downs'!$P$2:$R$16,3,FALSE),0)</f>
        <v>0</v>
      </c>
      <c r="R421" s="5">
        <f>IF(NOT(ISBLANK(Spreadsheet!AN421)),VLOOKUP(Spreadsheet!AN421,'Drop Downs'!$P$2:$R$16,2,FALSE),0)</f>
        <v>0</v>
      </c>
      <c r="S421" s="5" t="str">
        <f>IF(OR(M421&gt;K421,N421&gt;L421,O421&gt;K421, Q421&gt;K421,N421&gt;L421, P421&gt;L421, R421&gt;L421),"Member currently has a coverage election over what he/she needs.  Please add more dependents or adjust the coverage election.","")&amp;(IF(AND(NOT(ISBLANK(Spreadsheet!C421)),NOT(ISBLANK(Spreadsheet!D421)),ISBLANK(Spreadsheet!E421)),"Dependent lacks a relationship to member.Please select one from the drop-down.",""))</f>
        <v/>
      </c>
      <c r="T421" s="5" t="b">
        <f t="shared" si="33"/>
        <v>1</v>
      </c>
      <c r="U421" s="5" t="b">
        <f>OR(ISBLANK(Spreadsheet!C421),IF(NOT(ISBLANK(Spreadsheet!D421)),NOT(ISBLANK(Spreadsheet!E421)),TRUE))</f>
        <v>1</v>
      </c>
      <c r="V421" s="5" t="b">
        <f>OR(ISBLANK(Spreadsheet!C421), NOT(ISBLANK(Spreadsheet!I421)))</f>
        <v>1</v>
      </c>
      <c r="W421" s="5" t="b">
        <f>OR(ISBLANK(Spreadsheet!D421),NOT(ISBLANK(Spreadsheet!C421)))</f>
        <v>1</v>
      </c>
      <c r="X421" s="155" t="str">
        <f>REPT("0",MIN(FIND({1,2,3,4,5,6,7,8,9},Spreadsheet!C421&amp;"123456789"))-1)&amp;IF(ISBLANK(Spreadsheet!C421),"",SUMPRODUCT(MID(0&amp;Spreadsheet!C421,LARGE(INDEX(ISNUMBER(--MID(Spreadsheet!C421,ROW($1:$225),1))*
 ROW($1:$225),0),ROW($1:$225))+1,1)*10^ROW($1:$225)/10))</f>
        <v/>
      </c>
      <c r="Y421" s="5" t="b">
        <f>IF(NOT(ISBLANK(Spreadsheet!C421)),IF(AND(ISNUMBER(VALUE(Spreadsheet!C421)), LEN(Spreadsheet!C421)=9),TRUE,FALSE),TRUE)</f>
        <v>1</v>
      </c>
      <c r="Z421" s="155" t="str">
        <f>REPT("0",MIN(FIND({1,2,3,4,5,6,7,8,9},Spreadsheet!D421&amp;"123456789"))-1)&amp;IF(ISBLANK(Spreadsheet!D421),"",SUMPRODUCT(MID(0&amp;Spreadsheet!D421,LARGE(INDEX(ISNUMBER(--MID(Spreadsheet!D421,ROW($1:$225),1))*
 ROW($1:$225),0),ROW($1:$225))+1,1)*10^ROW($1:$225)/10))</f>
        <v/>
      </c>
      <c r="AA421" s="5" t="b">
        <f>IF(AND(NOT(ISBLANK(Spreadsheet!D421)),NOT(ISBLANK(Spreadsheet!C421))),IF(AND(ISNUMBER(VALUE(Spreadsheet!D421)), LEN(Spreadsheet!D421)=9),TRUE,FALSE),IF(AND(NOT(ISBLANK(Spreadsheet!D421)),ISBLANK(Spreadsheet!C421)),FALSE,TRUE))</f>
        <v>1</v>
      </c>
      <c r="AB421" s="5" t="b">
        <f>OR(ISBLANK(Spreadsheet!Y421),IF(NOT(ISBLANK(Spreadsheet!Y421)),LEN(Spreadsheet!Y421)=10,ISNUMBER(VALUE(Spreadsheet!Y421))))</f>
        <v>1</v>
      </c>
      <c r="AC421" s="5" t="b">
        <f>OR(ISBLANK(Spreadsheet!AI421), AND(NOT(ISBLANK(Spreadsheet!AJ421)), NOT(ISNUMBER(SEARCH("Waive",Spreadsheet!AJ421)))))</f>
        <v>1</v>
      </c>
      <c r="AD421" s="5" t="b">
        <f>OR(ISBLANK(Spreadsheet!AK421), AND(NOT(ISBLANK(Spreadsheet!AL421)), NOT(ISNUMBER(SEARCH("Waive",Spreadsheet!AL421)))))</f>
        <v>1</v>
      </c>
      <c r="AE421" s="5" t="b">
        <f>OR(ISBLANK(Spreadsheet!AM421), AND(NOT(ISBLANK(Spreadsheet!AN421)), NOT(ISNUMBER(SEARCH("Waive", Spreadsheet!AN421)))))</f>
        <v>1</v>
      </c>
      <c r="AF421" s="5" t="b">
        <f>OR(ISBLANK(Spreadsheet!C421), NOT(ISBLANK(Spreadsheet!D421)),NOT(ISBLANK(Spreadsheet!L421)))</f>
        <v>1</v>
      </c>
      <c r="AG421" s="5" t="b">
        <f>IF(AND(NOT(ISBLANK(Spreadsheet!C421)), NOT(ISBLANK(Spreadsheet!D421)),Spreadsheet!C421&lt;&gt;Spreadsheet!D421),IF(ISERROR(VLOOKUP(Spreadsheet!C421, Spreadsheet!$C$6:'Spreadsheet'!$C420,1,FALSE)), FALSE, TRUE),TRUE)</f>
        <v>1</v>
      </c>
      <c r="AH421" s="5" t="b">
        <f>Spreadsheet!$B$2=Spreadsheet!AD421</f>
        <v>1</v>
      </c>
      <c r="AI421" s="5" t="b">
        <f>IF(ISBLANK(Spreadsheet!G421),TRUE,IF(OR(LEN(Spreadsheet!G421)&gt;1,ISNUMBER(VALUE(Spreadsheet!G421))),FALSE,TRUE))</f>
        <v>1</v>
      </c>
      <c r="AJ421" s="5" t="b">
        <f>OR(ISBLANK(Spreadsheet!C421), NOT(ISBLANK(Spreadsheet!B421)), NOT(ISBLANK(Spreadsheet!D421)))</f>
        <v>1</v>
      </c>
      <c r="AK421" s="5" t="b">
        <f t="array" ref="AK421">IF(OR(AND(ISBLANK(Spreadsheet!E421),ISBLANK(Spreadsheet!D421),NOT(ISBLANK(Spreadsheet!C421))),AND(ISBLANK(Spreadsheet!E421),ISBLANK(Spreadsheet!D421),ISBLANK(Spreadsheet!C421))),TRUE,ISNUMBER(MATCH(TRUE,EXACT(Spreadsheet!E421,Relationships),0)))</f>
        <v>1</v>
      </c>
      <c r="AL421" s="5" t="b">
        <f>IF(NOT(ISBLANK(Spreadsheet!C421)),IF(OR(ISBLANK(Spreadsheet!F421),LEN(Spreadsheet!F421)&gt;40),FALSE,TRUE),TRUE)</f>
        <v>1</v>
      </c>
      <c r="AM421" s="5" t="b">
        <f>IF(NOT(ISBLANK(Spreadsheet!C421)),IF(OR(ISBLANK(Spreadsheet!H421),LEN(Spreadsheet!H421)&gt;40),FALSE,TRUE),TRUE)</f>
        <v>1</v>
      </c>
      <c r="AN421" s="5" t="b">
        <f t="array" ref="AN421">IF(ISBLANK(Spreadsheet!I421),TRUE,ISNUMBER(MATCH(TRUE,EXACT(Spreadsheet!I421,GenderValues),0)))</f>
        <v>1</v>
      </c>
      <c r="AO421" s="5" t="b">
        <f ca="1">IF(ISERROR(DATEVALUE(TEXT(Spreadsheet!J421,"mm/dd/yyyy")) &gt; TODAY()),IF(AND(ISBLANK(Spreadsheet!J421),ISBLANK(Spreadsheet!C421)),TRUE,FALSE),IF(DATEVALUE(TEXT(Spreadsheet!J421,"mm/dd/yyyy")) &gt; TODAY(),FALSE,TRUE))</f>
        <v>1</v>
      </c>
      <c r="AP421" s="5" t="b">
        <f>OR(ISBLANK(Spreadsheet!K421),LEN(Spreadsheet!K421)&lt;=100)</f>
        <v>1</v>
      </c>
      <c r="AQ421" s="5" t="b">
        <f t="array" ref="AQ421">IF(OR(AND(ISBLANK(Spreadsheet!L421),ISBLANK(Spreadsheet!C421)),AND(NOT(ISBLANK(Spreadsheet!C421)),NOT(ISBLANK(Spreadsheet!D421)))),TRUE,ISNUMBER(MATCH(TRUE,EXACT(Spreadsheet!L421,MaritalStatus),0)))</f>
        <v>1</v>
      </c>
      <c r="AR421" s="5" t="b">
        <f ca="1">IF(ISERROR(DATEVALUE(TEXT(Spreadsheet!M421,"mm/dd/yyyy")) &gt; TODAY()),IF(ISBLANK(Spreadsheet!M421),TRUE,FALSE),IF(DATEVALUE(TEXT(Spreadsheet!M421,"mm/dd/yyyy")) &gt; TODAY(),FALSE,TRUE))</f>
        <v>1</v>
      </c>
      <c r="AS421" s="5" t="b">
        <f>OR(ISBLANK(Spreadsheet!N421),LEN(Spreadsheet!N421)&lt;=100)</f>
        <v>1</v>
      </c>
      <c r="AT421" s="5" t="b">
        <f>OR(ISBLANK(Spreadsheet!O421),UPPER(Spreadsheet!O421)="YES")</f>
        <v>1</v>
      </c>
      <c r="AU421" s="5" t="b">
        <f>OR(ISBLANK(Spreadsheet!P421),UPPER(Spreadsheet!P421)="YES")</f>
        <v>1</v>
      </c>
      <c r="AV421" s="5" t="b">
        <f t="array" ref="AV421">IF(ISBLANK(Spreadsheet!Q421),TRUE,ISNUMBER(MATCH(TRUE,EXACT(Spreadsheet!Q421,OnGroupsPriorIns),0)))</f>
        <v>1</v>
      </c>
      <c r="AW421" s="5" t="b">
        <f>OR(ISBLANK(Spreadsheet!R421),UPPER(Spreadsheet!R421)="YES")</f>
        <v>1</v>
      </c>
      <c r="AX421" s="5" t="b">
        <f>OR(ISBLANK(Spreadsheet!S421),UPPER(Spreadsheet!S421)="YES")</f>
        <v>1</v>
      </c>
      <c r="AY421" s="5" t="b">
        <f>OR(AND(ISBLANK(Spreadsheet!C421),LEN(Spreadsheet!T421)=0),AND(NOT(ISBLANK(Spreadsheet!C421)),LEN(Spreadsheet!T421)&gt;0,LEN(Spreadsheet!T421)&lt;=50))</f>
        <v>1</v>
      </c>
      <c r="AZ421" s="5" t="b">
        <f>OR(LEN(Spreadsheet!U421)=0,AND(LEN(Spreadsheet!U421)&gt;0,LEN(Spreadsheet!U421)&lt;=50))</f>
        <v>1</v>
      </c>
      <c r="BA421" s="5" t="b">
        <f>OR(AND(ISBLANK(Spreadsheet!C421),LEN(Spreadsheet!V421)=0),AND(NOT(ISBLANK(Spreadsheet!C421)),LEN(Spreadsheet!V421)&gt;0,LEN(Spreadsheet!V421)&lt;=50))</f>
        <v>1</v>
      </c>
      <c r="BB421" s="5" t="b">
        <f t="array" ref="BB421">IF(AND(ISBLANK(Spreadsheet!C421),LEN(Spreadsheet!W421)=0),TRUE,ISNUMBER(MATCH(TRUE,EXACT(Spreadsheet!W421,States),0)))</f>
        <v>1</v>
      </c>
      <c r="BC421" s="5" t="b">
        <f>OR(AND(ISBLANK(Spreadsheet!C421),LEN(Spreadsheet!X421)=0),AND(NOT(ISBLANK(Spreadsheet!C421)),LEN(Spreadsheet!X421)&gt;0,LEN(Spreadsheet!X421)=5,ISNUMBER(VALUE(Spreadsheet!X421))))</f>
        <v>1</v>
      </c>
      <c r="BD421" s="5" t="b">
        <f>OR(ISBLANK(Spreadsheet!Z421),LEN(Spreadsheet!Z421)&lt;=50)</f>
        <v>1</v>
      </c>
      <c r="BE421" s="5" t="b">
        <f>ISBLANK(Spreadsheet!AA421)</f>
        <v>1</v>
      </c>
      <c r="BF421" s="5" t="b">
        <f>ISBLANK(Spreadsheet!AB421)</f>
        <v>1</v>
      </c>
      <c r="BG421" s="5" t="b">
        <f>IF(ISERROR(DATEVALUE(TEXT(Spreadsheet!AC421,"mm/dd/yyyy")) &gt; DATEVALUE(TEXT(Spreadsheet!J421,"mm/dd/yyyy"))),IF(OR(AND(ISBLANK(Spreadsheet!AC421),ISBLANK(Spreadsheet!C421)),AND(NOT(ISBLANK(Spreadsheet!C421)),ISBLANK(Spreadsheet!AC421),NOT(ISBLANK(Spreadsheet!D421)))),TRUE,FALSE),IF(DATEVALUE(TEXT(Spreadsheet!AC421,"mm/dd/yyyy")) &gt; DATEVALUE(TEXT(Spreadsheet!J421,"mm/dd/yyyy")),TRUE,FALSE))</f>
        <v>1</v>
      </c>
      <c r="BH421" s="5" t="b">
        <f>OR(AND(ISBLANK(Spreadsheet!C421),ISBLANK(Spreadsheet!AE421)),AND(NOT(ISBLANK(Spreadsheet!C421)),NOT(ISBLANK(Spreadsheet!D421)),ISBLANK(Spreadsheet!AE421)),AND(NOT(ISBLANK(Spreadsheet!C421)),ISBLANK(Spreadsheet!D421),NOT(ISBLANK(Spreadsheet!AE421)),LEN(Spreadsheet!AE421)&lt;=100))</f>
        <v>1</v>
      </c>
      <c r="BI421" s="5" t="b">
        <f t="array" ref="BI421">IF(ISBLANK(Spreadsheet!AF421),TRUE,ISNUMBER(MATCH(TRUE,EXACT(Spreadsheet!AF421,CobraShortReasons),0)))</f>
        <v>1</v>
      </c>
      <c r="BJ421" s="5" t="b">
        <f ca="1">IF(ISERROR(DATEVALUE(TEXT(Spreadsheet!AG421,"mm/dd/yyyy")) &gt; TODAY()),IF(ISBLANK(Spreadsheet!AG421),TRUE,FALSE),IF(DATEVALUE(TEXT(Spreadsheet!AG421,"mm/dd/yyyy")) &gt; TODAY(),FALSE,TRUE))</f>
        <v>1</v>
      </c>
      <c r="BK421" s="5" t="b">
        <f>OR(ISBLANK(Spreadsheet!AH421),LEN(Spreadsheet!AH421)&lt;=25)</f>
        <v>1</v>
      </c>
      <c r="BL421" s="5" t="b">
        <f t="array" aca="1" ref="BL421" ca="1">IF(ISBLANK(Spreadsheet!AI421),TRUE,ISNUMBER(MATCH(TRUE,EXACT(Spreadsheet!AI421,INDIRECT(Spreadsheet!$D$2)),0)))</f>
        <v>1</v>
      </c>
      <c r="BM421" s="5" t="b">
        <f t="array" aca="1" ref="BM421" ca="1">IF(ISBLANK(Spreadsheet!AJ421),TRUE,ISNUMBER(MATCH(TRUE,EXACT(Spreadsheet!AJ421,INDIRECT(Spreadsheet!BJ421)),0)))</f>
        <v>1</v>
      </c>
      <c r="BN421" s="5" t="b">
        <f t="array" ref="BN421">IF(ISBLANK(Spreadsheet!AK421),TRUE,ISNUMBER(MATCH(TRUE,EXACT(Spreadsheet!AK421,DentalPlans),0)))</f>
        <v>1</v>
      </c>
      <c r="BO421" s="5" t="b">
        <f t="array" aca="1" ref="BO421" ca="1">IF(ISBLANK(Spreadsheet!AL421),TRUE,ISNUMBER(MATCH(TRUE,EXACT(Spreadsheet!AL421,INDIRECT(Spreadsheet!BK421)),0)))</f>
        <v>1</v>
      </c>
      <c r="BP421" s="5" t="b">
        <f t="array" ref="BP421">IF(ISBLANK(Spreadsheet!AM421),TRUE,ISNUMBER(MATCH(TRUE,EXACT(Spreadsheet!AM421,VisionPlans),0)))</f>
        <v>1</v>
      </c>
      <c r="BQ421" s="5" t="b">
        <f t="array" aca="1" ref="BQ421" ca="1">IF(ISBLANK(Spreadsheet!AN421),TRUE,ISNUMBER(MATCH(TRUE,EXACT(Spreadsheet!AN421,INDIRECT(Spreadsheet!BL421)),0)))</f>
        <v>1</v>
      </c>
      <c r="BR421" s="5" t="b">
        <f t="array" ref="BR421">IF(ISBLANK(Spreadsheet!AO421),TRUE,ISNUMBER(MATCH(TRUE,EXACT(Spreadsheet!AO421,LifeBenefitClasses),0)))</f>
        <v>1</v>
      </c>
      <c r="BS421" s="5" t="b">
        <f>IF(OR(ISBLANK(Spreadsheet!AO421), Spreadsheet!AO421="Waive"),IF(ISBLANK(Spreadsheet!AP421),TRUE,FALSE),IF(OR(AND(NOT(ISBLANK(Spreadsheet!AO421)),ISBLANK(Spreadsheet!AP421)),NOT(ISNUMBER(VALUE(Spreadsheet!AP421)))),FALSE,IF(OR(AND(Spreadsheet!AP421&lt;6,MOD(Spreadsheet!AP421*10,5)=0), MOD(Spreadsheet!AP421,5000)=0),TRUE,FALSE)))</f>
        <v>1</v>
      </c>
      <c r="BT421" s="5" t="b">
        <f t="array" ref="BT421">IF(ISBLANK(Spreadsheet!AQ421),TRUE,ISNUMBER(MATCH(TRUE,EXACT(Spreadsheet!AQ421,EnrollWaive),0)))</f>
        <v>1</v>
      </c>
      <c r="BU421" s="5" t="b">
        <f t="array" ref="BU421">IF(ISBLANK(Spreadsheet!AR421),TRUE,ISNUMBER(MATCH(TRUE,EXACT(Spreadsheet!AR421,LifeBenefitClasses),0)))</f>
        <v>1</v>
      </c>
      <c r="BV421" s="5" t="b">
        <f>IF(OR(ISBLANK(Spreadsheet!AR421), Spreadsheet!AR421="Waive"),IF(ISBLANK(Spreadsheet!AS421),TRUE,FALSE),IF(OR(AND(NOT(ISBLANK(Spreadsheet!AR421)),ISBLANK(Spreadsheet!AS421)),NOT(ISNUMBER(VALUE(Spreadsheet!AS421)))),FALSE,IF(OR(AND(Spreadsheet!AS421&lt;6,MOD(Spreadsheet!AS421*10,5)=0), MOD(Spreadsheet!AS421,10000)=0),TRUE,FALSE)))</f>
        <v>1</v>
      </c>
      <c r="BW421" s="5" t="b">
        <f t="array" ref="BW421">IF(ISBLANK(Spreadsheet!AT421),TRUE,ISNUMBER(MATCH(TRUE,EXACT(Spreadsheet!AT421,LifeBenefitClasses),0)))</f>
        <v>1</v>
      </c>
      <c r="BX421" s="5" t="b">
        <f>IF(OR(ISBLANK(Spreadsheet!AT421), Spreadsheet!AT421="Waive"),IF(ISBLANK(Spreadsheet!AU421),TRUE,FALSE),IF(OR(AND(NOT(ISBLANK(Spreadsheet!AT421)),ISBLANK(Spreadsheet!AU421)),NOT(ISNUMBER(VALUE(Spreadsheet!AU421)))),FALSE,IF(AND(NOT(OR(ISBLANK(Spreadsheet!AT421),Spreadsheet!AT421="Waive")),NOT(OR(ISBLANK(Spreadsheet!AR421),Spreadsheet!AR421="Waive")),MOD(Spreadsheet!AU421,5000)=0, Spreadsheet!AU421&lt;=(Spreadsheet!AS421*0.5)),TRUE,FALSE)))</f>
        <v>1</v>
      </c>
      <c r="BY421" s="5" t="b">
        <f t="array" ref="BY421">IF(ISBLANK(Spreadsheet!AV421),TRUE,ISNUMBER(MATCH(TRUE,EXACT(Spreadsheet!AV421,EnrollWaive),0)))</f>
        <v>1</v>
      </c>
      <c r="BZ421" s="5" t="b">
        <f t="array" ref="BZ421">IF(ISBLANK(Spreadsheet!AW421),TRUE,ISNUMBER(MATCH(TRUE,EXACT(Spreadsheet!AW421,LifeBenefitClasses),0)))</f>
        <v>1</v>
      </c>
      <c r="CA421" s="5" t="b">
        <f t="array" ref="CA421">IF(ISBLANK(Spreadsheet!AX421),TRUE,ISNUMBER(MATCH(TRUE,EXACT(Spreadsheet!AX421,LifeBenefitClasses),0)))</f>
        <v>1</v>
      </c>
      <c r="CB421" s="5" t="b">
        <f t="array" ref="CB421">IF(ISBLANK(Spreadsheet!AY421),TRUE,ISNUMBER(MATCH(TRUE,EXACT(Spreadsheet!AY421,LifeBenefitClasses),0)))</f>
        <v>1</v>
      </c>
      <c r="CC421" s="5" t="b">
        <f t="array" ref="CC421">IF(ISBLANK(Spreadsheet!AZ421),TRUE,ISNUMBER(MATCH(TRUE,EXACT(Spreadsheet!AZ421,LifeBenefitClasses),0)))</f>
        <v>1</v>
      </c>
      <c r="CD421" s="5" t="b">
        <f t="array" ref="CD421">IF(ISBLANK(Spreadsheet!BA421),TRUE,ISNUMBER(MATCH(TRUE,EXACT(Spreadsheet!BA421,LifeBenefitClasses),0)))</f>
        <v>1</v>
      </c>
      <c r="CE421" s="5" t="b">
        <f>IF(OR(ISBLANK(Spreadsheet!BA421), Spreadsheet!BA421="Waive"),IF(ISBLANK(Spreadsheet!BB421),TRUE,FALSE),IF(OR(AND(NOT(ISBLANK(Spreadsheet!BA421)),ISBLANK(Spreadsheet!BB421)),NOT(ISNUMBER(VALUE(Spreadsheet!BB421))),ISBLANK(Spreadsheet!BC421),NOT(ISNUMBER(VALUE(Spreadsheet!BC421)))),FALSE,IF(AND(Spreadsheet!BB421&gt;=50000,Spreadsheet!BB421&lt;=250000,MOD(Spreadsheet!BB421,10000)=0,Spreadsheet!BB421&lt;=(10*Spreadsheet!BC421)),TRUE,FALSE)))</f>
        <v>1</v>
      </c>
      <c r="CF421" s="5" t="b">
        <f>IF(NOT(ISBLANK(Spreadsheet!BC421)),AND(ISNUMBER(VALUE(Spreadsheet!BC421)),Spreadsheet!BC421&gt;0),AND(OR(ISBLANK(Spreadsheet!AO421),Spreadsheet!AO421="Waive",AND(NOT(OR(ISBLANK(Spreadsheet!AO421),Spreadsheet!AO421="Waive")),Spreadsheet!AP421&gt;=6)),OR(ISBLANK(Spreadsheet!AR421),AND(NOT(OR(ISBLANK(Spreadsheet!AR421),Spreadsheet!AR421="Waive")),Spreadsheet!AS421&gt;=6)),OR(ISBLANK(Spreadsheet!AW421)),OR(ISBLANK(Spreadsheet!AX421)),OR(ISBLANK(Spreadsheet!AY421)),OR(ISBLANK(Spreadsheet!AZ421)),OR(ISBLANK(Spreadsheet!BA421),Spreadsheet!BA421="Waive")))</f>
        <v>1</v>
      </c>
      <c r="CG421" s="5" t="b">
        <f t="shared" ca="1" si="31"/>
        <v>1</v>
      </c>
    </row>
    <row r="422" spans="8:85" x14ac:dyDescent="0.3">
      <c r="H422" s="5">
        <f t="shared" ca="1" si="32"/>
        <v>2</v>
      </c>
      <c r="I422" s="5" t="str">
        <f t="shared" ca="1" si="30"/>
        <v/>
      </c>
      <c r="J422" s="5" t="str">
        <f>IF(AND(NOT(ISBLANK(Spreadsheet!C422)),ISBLANK(Spreadsheet!D422)),Spreadsheet!F422&amp;" "&amp;Spreadsheet!H422,"")</f>
        <v/>
      </c>
      <c r="K422" s="5">
        <f>IF(AND(NOT(ISBLANK(Spreadsheet!C422)),ISBLANK(Spreadsheet!D422)),COUNTIFS(Spreadsheet!E423:E$786,"=Child",Spreadsheet!C423:C$786, "="&amp;Spreadsheet!C422) + COUNTIFS(Spreadsheet!E423:E$786,"=Step-child",Spreadsheet!C423:C$786, "="&amp;Spreadsheet!C422),0)</f>
        <v>0</v>
      </c>
      <c r="L422" s="5">
        <f>IF(NOT(ISBLANK(J422)),COUNTIFS(Spreadsheet!E423:E$786,"=Wife",Spreadsheet!C423:C$786, "="&amp;Spreadsheet!C422) + COUNTIFS(Spreadsheet!E423:E$786,"=Husband",Spreadsheet!C423:C$786, "="&amp;Spreadsheet!C422),0)</f>
        <v>0</v>
      </c>
      <c r="M422" s="5">
        <f>IF(NOT(ISBLANK(Spreadsheet!AJ422)),VLOOKUP(Spreadsheet!AJ422,'Drop Downs'!$P$2:$R$16,3,FALSE),0)</f>
        <v>0</v>
      </c>
      <c r="N422" s="5">
        <f>IF(NOT(ISBLANK(Spreadsheet!AJ422)), VLOOKUP(Spreadsheet!AJ422,'Drop Downs'!$P$2:$R$16,2,FALSE),0)</f>
        <v>0</v>
      </c>
      <c r="O422" s="5">
        <f>IF(NOT(ISBLANK(Spreadsheet!AL422)),VLOOKUP(Spreadsheet!AL422,'Drop Downs'!$P$2:$R$16,3,FALSE), 0)</f>
        <v>0</v>
      </c>
      <c r="P422" s="5">
        <f>IF(NOT(ISBLANK(Spreadsheet!AL422)),VLOOKUP(Spreadsheet!AL422,'Drop Downs'!$P$2:$R$16,2,FALSE),0)</f>
        <v>0</v>
      </c>
      <c r="Q422" s="5">
        <f>IF(NOT(ISBLANK(Spreadsheet!AN422)),VLOOKUP(Spreadsheet!AN422,'Drop Downs'!$P$2:$R$16,3,FALSE),0)</f>
        <v>0</v>
      </c>
      <c r="R422" s="5">
        <f>IF(NOT(ISBLANK(Spreadsheet!AN422)),VLOOKUP(Spreadsheet!AN422,'Drop Downs'!$P$2:$R$16,2,FALSE),0)</f>
        <v>0</v>
      </c>
      <c r="S422" s="5" t="str">
        <f>IF(OR(M422&gt;K422,N422&gt;L422,O422&gt;K422, Q422&gt;K422,N422&gt;L422, P422&gt;L422, R422&gt;L422),"Member currently has a coverage election over what he/she needs.  Please add more dependents or adjust the coverage election.","")&amp;(IF(AND(NOT(ISBLANK(Spreadsheet!C422)),NOT(ISBLANK(Spreadsheet!D422)),ISBLANK(Spreadsheet!E422)),"Dependent lacks a relationship to member.Please select one from the drop-down.",""))</f>
        <v/>
      </c>
      <c r="T422" s="5" t="b">
        <f t="shared" si="33"/>
        <v>1</v>
      </c>
      <c r="U422" s="5" t="b">
        <f>OR(ISBLANK(Spreadsheet!C422),IF(NOT(ISBLANK(Spreadsheet!D422)),NOT(ISBLANK(Spreadsheet!E422)),TRUE))</f>
        <v>1</v>
      </c>
      <c r="V422" s="5" t="b">
        <f>OR(ISBLANK(Spreadsheet!C422), NOT(ISBLANK(Spreadsheet!I422)))</f>
        <v>1</v>
      </c>
      <c r="W422" s="5" t="b">
        <f>OR(ISBLANK(Spreadsheet!D422),NOT(ISBLANK(Spreadsheet!C422)))</f>
        <v>1</v>
      </c>
      <c r="X422" s="155" t="str">
        <f>REPT("0",MIN(FIND({1,2,3,4,5,6,7,8,9},Spreadsheet!C422&amp;"123456789"))-1)&amp;IF(ISBLANK(Spreadsheet!C422),"",SUMPRODUCT(MID(0&amp;Spreadsheet!C422,LARGE(INDEX(ISNUMBER(--MID(Spreadsheet!C422,ROW($1:$225),1))*
 ROW($1:$225),0),ROW($1:$225))+1,1)*10^ROW($1:$225)/10))</f>
        <v/>
      </c>
      <c r="Y422" s="5" t="b">
        <f>IF(NOT(ISBLANK(Spreadsheet!C422)),IF(AND(ISNUMBER(VALUE(Spreadsheet!C422)), LEN(Spreadsheet!C422)=9),TRUE,FALSE),TRUE)</f>
        <v>1</v>
      </c>
      <c r="Z422" s="155" t="str">
        <f>REPT("0",MIN(FIND({1,2,3,4,5,6,7,8,9},Spreadsheet!D422&amp;"123456789"))-1)&amp;IF(ISBLANK(Spreadsheet!D422),"",SUMPRODUCT(MID(0&amp;Spreadsheet!D422,LARGE(INDEX(ISNUMBER(--MID(Spreadsheet!D422,ROW($1:$225),1))*
 ROW($1:$225),0),ROW($1:$225))+1,1)*10^ROW($1:$225)/10))</f>
        <v/>
      </c>
      <c r="AA422" s="5" t="b">
        <f>IF(AND(NOT(ISBLANK(Spreadsheet!D422)),NOT(ISBLANK(Spreadsheet!C422))),IF(AND(ISNUMBER(VALUE(Spreadsheet!D422)), LEN(Spreadsheet!D422)=9),TRUE,FALSE),IF(AND(NOT(ISBLANK(Spreadsheet!D422)),ISBLANK(Spreadsheet!C422)),FALSE,TRUE))</f>
        <v>1</v>
      </c>
      <c r="AB422" s="5" t="b">
        <f>OR(ISBLANK(Spreadsheet!Y422),IF(NOT(ISBLANK(Spreadsheet!Y422)),LEN(Spreadsheet!Y422)=10,ISNUMBER(VALUE(Spreadsheet!Y422))))</f>
        <v>1</v>
      </c>
      <c r="AC422" s="5" t="b">
        <f>OR(ISBLANK(Spreadsheet!AI422), AND(NOT(ISBLANK(Spreadsheet!AJ422)), NOT(ISNUMBER(SEARCH("Waive",Spreadsheet!AJ422)))))</f>
        <v>1</v>
      </c>
      <c r="AD422" s="5" t="b">
        <f>OR(ISBLANK(Spreadsheet!AK422), AND(NOT(ISBLANK(Spreadsheet!AL422)), NOT(ISNUMBER(SEARCH("Waive",Spreadsheet!AL422)))))</f>
        <v>1</v>
      </c>
      <c r="AE422" s="5" t="b">
        <f>OR(ISBLANK(Spreadsheet!AM422), AND(NOT(ISBLANK(Spreadsheet!AN422)), NOT(ISNUMBER(SEARCH("Waive", Spreadsheet!AN422)))))</f>
        <v>1</v>
      </c>
      <c r="AF422" s="5" t="b">
        <f>OR(ISBLANK(Spreadsheet!C422), NOT(ISBLANK(Spreadsheet!D422)),NOT(ISBLANK(Spreadsheet!L422)))</f>
        <v>1</v>
      </c>
      <c r="AG422" s="5" t="b">
        <f>IF(AND(NOT(ISBLANK(Spreadsheet!C422)), NOT(ISBLANK(Spreadsheet!D422)),Spreadsheet!C422&lt;&gt;Spreadsheet!D422),IF(ISERROR(VLOOKUP(Spreadsheet!C422, Spreadsheet!$C$6:'Spreadsheet'!$C421,1,FALSE)), FALSE, TRUE),TRUE)</f>
        <v>1</v>
      </c>
      <c r="AH422" s="5" t="b">
        <f>Spreadsheet!$B$2=Spreadsheet!AD422</f>
        <v>1</v>
      </c>
      <c r="AI422" s="5" t="b">
        <f>IF(ISBLANK(Spreadsheet!G422),TRUE,IF(OR(LEN(Spreadsheet!G422)&gt;1,ISNUMBER(VALUE(Spreadsheet!G422))),FALSE,TRUE))</f>
        <v>1</v>
      </c>
      <c r="AJ422" s="5" t="b">
        <f>OR(ISBLANK(Spreadsheet!C422), NOT(ISBLANK(Spreadsheet!B422)), NOT(ISBLANK(Spreadsheet!D422)))</f>
        <v>1</v>
      </c>
      <c r="AK422" s="5" t="b">
        <f t="array" ref="AK422">IF(OR(AND(ISBLANK(Spreadsheet!E422),ISBLANK(Spreadsheet!D422),NOT(ISBLANK(Spreadsheet!C422))),AND(ISBLANK(Spreadsheet!E422),ISBLANK(Spreadsheet!D422),ISBLANK(Spreadsheet!C422))),TRUE,ISNUMBER(MATCH(TRUE,EXACT(Spreadsheet!E422,Relationships),0)))</f>
        <v>1</v>
      </c>
      <c r="AL422" s="5" t="b">
        <f>IF(NOT(ISBLANK(Spreadsheet!C422)),IF(OR(ISBLANK(Spreadsheet!F422),LEN(Spreadsheet!F422)&gt;40),FALSE,TRUE),TRUE)</f>
        <v>1</v>
      </c>
      <c r="AM422" s="5" t="b">
        <f>IF(NOT(ISBLANK(Spreadsheet!C422)),IF(OR(ISBLANK(Spreadsheet!H422),LEN(Spreadsheet!H422)&gt;40),FALSE,TRUE),TRUE)</f>
        <v>1</v>
      </c>
      <c r="AN422" s="5" t="b">
        <f t="array" ref="AN422">IF(ISBLANK(Spreadsheet!I422),TRUE,ISNUMBER(MATCH(TRUE,EXACT(Spreadsheet!I422,GenderValues),0)))</f>
        <v>1</v>
      </c>
      <c r="AO422" s="5" t="b">
        <f ca="1">IF(ISERROR(DATEVALUE(TEXT(Spreadsheet!J422,"mm/dd/yyyy")) &gt; TODAY()),IF(AND(ISBLANK(Spreadsheet!J422),ISBLANK(Spreadsheet!C422)),TRUE,FALSE),IF(DATEVALUE(TEXT(Spreadsheet!J422,"mm/dd/yyyy")) &gt; TODAY(),FALSE,TRUE))</f>
        <v>1</v>
      </c>
      <c r="AP422" s="5" t="b">
        <f>OR(ISBLANK(Spreadsheet!K422),LEN(Spreadsheet!K422)&lt;=100)</f>
        <v>1</v>
      </c>
      <c r="AQ422" s="5" t="b">
        <f t="array" ref="AQ422">IF(OR(AND(ISBLANK(Spreadsheet!L422),ISBLANK(Spreadsheet!C422)),AND(NOT(ISBLANK(Spreadsheet!C422)),NOT(ISBLANK(Spreadsheet!D422)))),TRUE,ISNUMBER(MATCH(TRUE,EXACT(Spreadsheet!L422,MaritalStatus),0)))</f>
        <v>1</v>
      </c>
      <c r="AR422" s="5" t="b">
        <f ca="1">IF(ISERROR(DATEVALUE(TEXT(Spreadsheet!M422,"mm/dd/yyyy")) &gt; TODAY()),IF(ISBLANK(Spreadsheet!M422),TRUE,FALSE),IF(DATEVALUE(TEXT(Spreadsheet!M422,"mm/dd/yyyy")) &gt; TODAY(),FALSE,TRUE))</f>
        <v>1</v>
      </c>
      <c r="AS422" s="5" t="b">
        <f>OR(ISBLANK(Spreadsheet!N422),LEN(Spreadsheet!N422)&lt;=100)</f>
        <v>1</v>
      </c>
      <c r="AT422" s="5" t="b">
        <f>OR(ISBLANK(Spreadsheet!O422),UPPER(Spreadsheet!O422)="YES")</f>
        <v>1</v>
      </c>
      <c r="AU422" s="5" t="b">
        <f>OR(ISBLANK(Spreadsheet!P422),UPPER(Spreadsheet!P422)="YES")</f>
        <v>1</v>
      </c>
      <c r="AV422" s="5" t="b">
        <f t="array" ref="AV422">IF(ISBLANK(Spreadsheet!Q422),TRUE,ISNUMBER(MATCH(TRUE,EXACT(Spreadsheet!Q422,OnGroupsPriorIns),0)))</f>
        <v>1</v>
      </c>
      <c r="AW422" s="5" t="b">
        <f>OR(ISBLANK(Spreadsheet!R422),UPPER(Spreadsheet!R422)="YES")</f>
        <v>1</v>
      </c>
      <c r="AX422" s="5" t="b">
        <f>OR(ISBLANK(Spreadsheet!S422),UPPER(Spreadsheet!S422)="YES")</f>
        <v>1</v>
      </c>
      <c r="AY422" s="5" t="b">
        <f>OR(AND(ISBLANK(Spreadsheet!C422),LEN(Spreadsheet!T422)=0),AND(NOT(ISBLANK(Spreadsheet!C422)),LEN(Spreadsheet!T422)&gt;0,LEN(Spreadsheet!T422)&lt;=50))</f>
        <v>1</v>
      </c>
      <c r="AZ422" s="5" t="b">
        <f>OR(LEN(Spreadsheet!U422)=0,AND(LEN(Spreadsheet!U422)&gt;0,LEN(Spreadsheet!U422)&lt;=50))</f>
        <v>1</v>
      </c>
      <c r="BA422" s="5" t="b">
        <f>OR(AND(ISBLANK(Spreadsheet!C422),LEN(Spreadsheet!V422)=0),AND(NOT(ISBLANK(Spreadsheet!C422)),LEN(Spreadsheet!V422)&gt;0,LEN(Spreadsheet!V422)&lt;=50))</f>
        <v>1</v>
      </c>
      <c r="BB422" s="5" t="b">
        <f t="array" ref="BB422">IF(AND(ISBLANK(Spreadsheet!C422),LEN(Spreadsheet!W422)=0),TRUE,ISNUMBER(MATCH(TRUE,EXACT(Spreadsheet!W422,States),0)))</f>
        <v>1</v>
      </c>
      <c r="BC422" s="5" t="b">
        <f>OR(AND(ISBLANK(Spreadsheet!C422),LEN(Spreadsheet!X422)=0),AND(NOT(ISBLANK(Spreadsheet!C422)),LEN(Spreadsheet!X422)&gt;0,LEN(Spreadsheet!X422)=5,ISNUMBER(VALUE(Spreadsheet!X422))))</f>
        <v>1</v>
      </c>
      <c r="BD422" s="5" t="b">
        <f>OR(ISBLANK(Spreadsheet!Z422),LEN(Spreadsheet!Z422)&lt;=50)</f>
        <v>1</v>
      </c>
      <c r="BE422" s="5" t="b">
        <f>ISBLANK(Spreadsheet!AA422)</f>
        <v>1</v>
      </c>
      <c r="BF422" s="5" t="b">
        <f>ISBLANK(Spreadsheet!AB422)</f>
        <v>1</v>
      </c>
      <c r="BG422" s="5" t="b">
        <f>IF(ISERROR(DATEVALUE(TEXT(Spreadsheet!AC422,"mm/dd/yyyy")) &gt; DATEVALUE(TEXT(Spreadsheet!J422,"mm/dd/yyyy"))),IF(OR(AND(ISBLANK(Spreadsheet!AC422),ISBLANK(Spreadsheet!C422)),AND(NOT(ISBLANK(Spreadsheet!C422)),ISBLANK(Spreadsheet!AC422),NOT(ISBLANK(Spreadsheet!D422)))),TRUE,FALSE),IF(DATEVALUE(TEXT(Spreadsheet!AC422,"mm/dd/yyyy")) &gt; DATEVALUE(TEXT(Spreadsheet!J422,"mm/dd/yyyy")),TRUE,FALSE))</f>
        <v>1</v>
      </c>
      <c r="BH422" s="5" t="b">
        <f>OR(AND(ISBLANK(Spreadsheet!C422),ISBLANK(Spreadsheet!AE422)),AND(NOT(ISBLANK(Spreadsheet!C422)),NOT(ISBLANK(Spreadsheet!D422)),ISBLANK(Spreadsheet!AE422)),AND(NOT(ISBLANK(Spreadsheet!C422)),ISBLANK(Spreadsheet!D422),NOT(ISBLANK(Spreadsheet!AE422)),LEN(Spreadsheet!AE422)&lt;=100))</f>
        <v>1</v>
      </c>
      <c r="BI422" s="5" t="b">
        <f t="array" ref="BI422">IF(ISBLANK(Spreadsheet!AF422),TRUE,ISNUMBER(MATCH(TRUE,EXACT(Spreadsheet!AF422,CobraShortReasons),0)))</f>
        <v>1</v>
      </c>
      <c r="BJ422" s="5" t="b">
        <f ca="1">IF(ISERROR(DATEVALUE(TEXT(Spreadsheet!AG422,"mm/dd/yyyy")) &gt; TODAY()),IF(ISBLANK(Spreadsheet!AG422),TRUE,FALSE),IF(DATEVALUE(TEXT(Spreadsheet!AG422,"mm/dd/yyyy")) &gt; TODAY(),FALSE,TRUE))</f>
        <v>1</v>
      </c>
      <c r="BK422" s="5" t="b">
        <f>OR(ISBLANK(Spreadsheet!AH422),LEN(Spreadsheet!AH422)&lt;=25)</f>
        <v>1</v>
      </c>
      <c r="BL422" s="5" t="b">
        <f t="array" aca="1" ref="BL422" ca="1">IF(ISBLANK(Spreadsheet!AI422),TRUE,ISNUMBER(MATCH(TRUE,EXACT(Spreadsheet!AI422,INDIRECT(Spreadsheet!$D$2)),0)))</f>
        <v>1</v>
      </c>
      <c r="BM422" s="5" t="b">
        <f t="array" aca="1" ref="BM422" ca="1">IF(ISBLANK(Spreadsheet!AJ422),TRUE,ISNUMBER(MATCH(TRUE,EXACT(Spreadsheet!AJ422,INDIRECT(Spreadsheet!BJ422)),0)))</f>
        <v>1</v>
      </c>
      <c r="BN422" s="5" t="b">
        <f t="array" ref="BN422">IF(ISBLANK(Spreadsheet!AK422),TRUE,ISNUMBER(MATCH(TRUE,EXACT(Spreadsheet!AK422,DentalPlans),0)))</f>
        <v>1</v>
      </c>
      <c r="BO422" s="5" t="b">
        <f t="array" aca="1" ref="BO422" ca="1">IF(ISBLANK(Spreadsheet!AL422),TRUE,ISNUMBER(MATCH(TRUE,EXACT(Spreadsheet!AL422,INDIRECT(Spreadsheet!BK422)),0)))</f>
        <v>1</v>
      </c>
      <c r="BP422" s="5" t="b">
        <f t="array" ref="BP422">IF(ISBLANK(Spreadsheet!AM422),TRUE,ISNUMBER(MATCH(TRUE,EXACT(Spreadsheet!AM422,VisionPlans),0)))</f>
        <v>1</v>
      </c>
      <c r="BQ422" s="5" t="b">
        <f t="array" aca="1" ref="BQ422" ca="1">IF(ISBLANK(Spreadsheet!AN422),TRUE,ISNUMBER(MATCH(TRUE,EXACT(Spreadsheet!AN422,INDIRECT(Spreadsheet!BL422)),0)))</f>
        <v>1</v>
      </c>
      <c r="BR422" s="5" t="b">
        <f t="array" ref="BR422">IF(ISBLANK(Spreadsheet!AO422),TRUE,ISNUMBER(MATCH(TRUE,EXACT(Spreadsheet!AO422,LifeBenefitClasses),0)))</f>
        <v>1</v>
      </c>
      <c r="BS422" s="5" t="b">
        <f>IF(OR(ISBLANK(Spreadsheet!AO422), Spreadsheet!AO422="Waive"),IF(ISBLANK(Spreadsheet!AP422),TRUE,FALSE),IF(OR(AND(NOT(ISBLANK(Spreadsheet!AO422)),ISBLANK(Spreadsheet!AP422)),NOT(ISNUMBER(VALUE(Spreadsheet!AP422)))),FALSE,IF(OR(AND(Spreadsheet!AP422&lt;6,MOD(Spreadsheet!AP422*10,5)=0), MOD(Spreadsheet!AP422,5000)=0),TRUE,FALSE)))</f>
        <v>1</v>
      </c>
      <c r="BT422" s="5" t="b">
        <f t="array" ref="BT422">IF(ISBLANK(Spreadsheet!AQ422),TRUE,ISNUMBER(MATCH(TRUE,EXACT(Spreadsheet!AQ422,EnrollWaive),0)))</f>
        <v>1</v>
      </c>
      <c r="BU422" s="5" t="b">
        <f t="array" ref="BU422">IF(ISBLANK(Spreadsheet!AR422),TRUE,ISNUMBER(MATCH(TRUE,EXACT(Spreadsheet!AR422,LifeBenefitClasses),0)))</f>
        <v>1</v>
      </c>
      <c r="BV422" s="5" t="b">
        <f>IF(OR(ISBLANK(Spreadsheet!AR422), Spreadsheet!AR422="Waive"),IF(ISBLANK(Spreadsheet!AS422),TRUE,FALSE),IF(OR(AND(NOT(ISBLANK(Spreadsheet!AR422)),ISBLANK(Spreadsheet!AS422)),NOT(ISNUMBER(VALUE(Spreadsheet!AS422)))),FALSE,IF(OR(AND(Spreadsheet!AS422&lt;6,MOD(Spreadsheet!AS422*10,5)=0), MOD(Spreadsheet!AS422,10000)=0),TRUE,FALSE)))</f>
        <v>1</v>
      </c>
      <c r="BW422" s="5" t="b">
        <f t="array" ref="BW422">IF(ISBLANK(Spreadsheet!AT422),TRUE,ISNUMBER(MATCH(TRUE,EXACT(Spreadsheet!AT422,LifeBenefitClasses),0)))</f>
        <v>1</v>
      </c>
      <c r="BX422" s="5" t="b">
        <f>IF(OR(ISBLANK(Spreadsheet!AT422), Spreadsheet!AT422="Waive"),IF(ISBLANK(Spreadsheet!AU422),TRUE,FALSE),IF(OR(AND(NOT(ISBLANK(Spreadsheet!AT422)),ISBLANK(Spreadsheet!AU422)),NOT(ISNUMBER(VALUE(Spreadsheet!AU422)))),FALSE,IF(AND(NOT(OR(ISBLANK(Spreadsheet!AT422),Spreadsheet!AT422="Waive")),NOT(OR(ISBLANK(Spreadsheet!AR422),Spreadsheet!AR422="Waive")),MOD(Spreadsheet!AU422,5000)=0, Spreadsheet!AU422&lt;=(Spreadsheet!AS422*0.5)),TRUE,FALSE)))</f>
        <v>1</v>
      </c>
      <c r="BY422" s="5" t="b">
        <f t="array" ref="BY422">IF(ISBLANK(Spreadsheet!AV422),TRUE,ISNUMBER(MATCH(TRUE,EXACT(Spreadsheet!AV422,EnrollWaive),0)))</f>
        <v>1</v>
      </c>
      <c r="BZ422" s="5" t="b">
        <f t="array" ref="BZ422">IF(ISBLANK(Spreadsheet!AW422),TRUE,ISNUMBER(MATCH(TRUE,EXACT(Spreadsheet!AW422,LifeBenefitClasses),0)))</f>
        <v>1</v>
      </c>
      <c r="CA422" s="5" t="b">
        <f t="array" ref="CA422">IF(ISBLANK(Spreadsheet!AX422),TRUE,ISNUMBER(MATCH(TRUE,EXACT(Spreadsheet!AX422,LifeBenefitClasses),0)))</f>
        <v>1</v>
      </c>
      <c r="CB422" s="5" t="b">
        <f t="array" ref="CB422">IF(ISBLANK(Spreadsheet!AY422),TRUE,ISNUMBER(MATCH(TRUE,EXACT(Spreadsheet!AY422,LifeBenefitClasses),0)))</f>
        <v>1</v>
      </c>
      <c r="CC422" s="5" t="b">
        <f t="array" ref="CC422">IF(ISBLANK(Spreadsheet!AZ422),TRUE,ISNUMBER(MATCH(TRUE,EXACT(Spreadsheet!AZ422,LifeBenefitClasses),0)))</f>
        <v>1</v>
      </c>
      <c r="CD422" s="5" t="b">
        <f t="array" ref="CD422">IF(ISBLANK(Spreadsheet!BA422),TRUE,ISNUMBER(MATCH(TRUE,EXACT(Spreadsheet!BA422,LifeBenefitClasses),0)))</f>
        <v>1</v>
      </c>
      <c r="CE422" s="5" t="b">
        <f>IF(OR(ISBLANK(Spreadsheet!BA422), Spreadsheet!BA422="Waive"),IF(ISBLANK(Spreadsheet!BB422),TRUE,FALSE),IF(OR(AND(NOT(ISBLANK(Spreadsheet!BA422)),ISBLANK(Spreadsheet!BB422)),NOT(ISNUMBER(VALUE(Spreadsheet!BB422))),ISBLANK(Spreadsheet!BC422),NOT(ISNUMBER(VALUE(Spreadsheet!BC422)))),FALSE,IF(AND(Spreadsheet!BB422&gt;=50000,Spreadsheet!BB422&lt;=250000,MOD(Spreadsheet!BB422,10000)=0,Spreadsheet!BB422&lt;=(10*Spreadsheet!BC422)),TRUE,FALSE)))</f>
        <v>1</v>
      </c>
      <c r="CF422" s="5" t="b">
        <f>IF(NOT(ISBLANK(Spreadsheet!BC422)),AND(ISNUMBER(VALUE(Spreadsheet!BC422)),Spreadsheet!BC422&gt;0),AND(OR(ISBLANK(Spreadsheet!AO422),Spreadsheet!AO422="Waive",AND(NOT(OR(ISBLANK(Spreadsheet!AO422),Spreadsheet!AO422="Waive")),Spreadsheet!AP422&gt;=6)),OR(ISBLANK(Spreadsheet!AR422),AND(NOT(OR(ISBLANK(Spreadsheet!AR422),Spreadsheet!AR422="Waive")),Spreadsheet!AS422&gt;=6)),OR(ISBLANK(Spreadsheet!AW422)),OR(ISBLANK(Spreadsheet!AX422)),OR(ISBLANK(Spreadsheet!AY422)),OR(ISBLANK(Spreadsheet!AZ422)),OR(ISBLANK(Spreadsheet!BA422),Spreadsheet!BA422="Waive")))</f>
        <v>1</v>
      </c>
      <c r="CG422" s="5" t="b">
        <f t="shared" ca="1" si="31"/>
        <v>1</v>
      </c>
    </row>
    <row r="423" spans="8:85" x14ac:dyDescent="0.3">
      <c r="H423" s="5">
        <f t="shared" ca="1" si="32"/>
        <v>2</v>
      </c>
      <c r="I423" s="5" t="str">
        <f t="shared" ca="1" si="30"/>
        <v/>
      </c>
      <c r="J423" s="5" t="str">
        <f>IF(AND(NOT(ISBLANK(Spreadsheet!C423)),ISBLANK(Spreadsheet!D423)),Spreadsheet!F423&amp;" "&amp;Spreadsheet!H423,"")</f>
        <v/>
      </c>
      <c r="K423" s="5">
        <f>IF(AND(NOT(ISBLANK(Spreadsheet!C423)),ISBLANK(Spreadsheet!D423)),COUNTIFS(Spreadsheet!E424:E$786,"=Child",Spreadsheet!C424:C$786, "="&amp;Spreadsheet!C423) + COUNTIFS(Spreadsheet!E424:E$786,"=Step-child",Spreadsheet!C424:C$786, "="&amp;Spreadsheet!C423),0)</f>
        <v>0</v>
      </c>
      <c r="L423" s="5">
        <f>IF(NOT(ISBLANK(J423)),COUNTIFS(Spreadsheet!E424:E$786,"=Wife",Spreadsheet!C424:C$786, "="&amp;Spreadsheet!C423) + COUNTIFS(Spreadsheet!E424:E$786,"=Husband",Spreadsheet!C424:C$786, "="&amp;Spreadsheet!C423),0)</f>
        <v>0</v>
      </c>
      <c r="M423" s="5">
        <f>IF(NOT(ISBLANK(Spreadsheet!AJ423)),VLOOKUP(Spreadsheet!AJ423,'Drop Downs'!$P$2:$R$16,3,FALSE),0)</f>
        <v>0</v>
      </c>
      <c r="N423" s="5">
        <f>IF(NOT(ISBLANK(Spreadsheet!AJ423)), VLOOKUP(Spreadsheet!AJ423,'Drop Downs'!$P$2:$R$16,2,FALSE),0)</f>
        <v>0</v>
      </c>
      <c r="O423" s="5">
        <f>IF(NOT(ISBLANK(Spreadsheet!AL423)),VLOOKUP(Spreadsheet!AL423,'Drop Downs'!$P$2:$R$16,3,FALSE), 0)</f>
        <v>0</v>
      </c>
      <c r="P423" s="5">
        <f>IF(NOT(ISBLANK(Spreadsheet!AL423)),VLOOKUP(Spreadsheet!AL423,'Drop Downs'!$P$2:$R$16,2,FALSE),0)</f>
        <v>0</v>
      </c>
      <c r="Q423" s="5">
        <f>IF(NOT(ISBLANK(Spreadsheet!AN423)),VLOOKUP(Spreadsheet!AN423,'Drop Downs'!$P$2:$R$16,3,FALSE),0)</f>
        <v>0</v>
      </c>
      <c r="R423" s="5">
        <f>IF(NOT(ISBLANK(Spreadsheet!AN423)),VLOOKUP(Spreadsheet!AN423,'Drop Downs'!$P$2:$R$16,2,FALSE),0)</f>
        <v>0</v>
      </c>
      <c r="S423" s="5" t="str">
        <f>IF(OR(M423&gt;K423,N423&gt;L423,O423&gt;K423, Q423&gt;K423,N423&gt;L423, P423&gt;L423, R423&gt;L423),"Member currently has a coverage election over what he/she needs.  Please add more dependents or adjust the coverage election.","")&amp;(IF(AND(NOT(ISBLANK(Spreadsheet!C423)),NOT(ISBLANK(Spreadsheet!D423)),ISBLANK(Spreadsheet!E423)),"Dependent lacks a relationship to member.Please select one from the drop-down.",""))</f>
        <v/>
      </c>
      <c r="T423" s="5" t="b">
        <f t="shared" si="33"/>
        <v>1</v>
      </c>
      <c r="U423" s="5" t="b">
        <f>OR(ISBLANK(Spreadsheet!C423),IF(NOT(ISBLANK(Spreadsheet!D423)),NOT(ISBLANK(Spreadsheet!E423)),TRUE))</f>
        <v>1</v>
      </c>
      <c r="V423" s="5" t="b">
        <f>OR(ISBLANK(Spreadsheet!C423), NOT(ISBLANK(Spreadsheet!I423)))</f>
        <v>1</v>
      </c>
      <c r="W423" s="5" t="b">
        <f>OR(ISBLANK(Spreadsheet!D423),NOT(ISBLANK(Spreadsheet!C423)))</f>
        <v>1</v>
      </c>
      <c r="X423" s="155" t="str">
        <f>REPT("0",MIN(FIND({1,2,3,4,5,6,7,8,9},Spreadsheet!C423&amp;"123456789"))-1)&amp;IF(ISBLANK(Spreadsheet!C423),"",SUMPRODUCT(MID(0&amp;Spreadsheet!C423,LARGE(INDEX(ISNUMBER(--MID(Spreadsheet!C423,ROW($1:$225),1))*
 ROW($1:$225),0),ROW($1:$225))+1,1)*10^ROW($1:$225)/10))</f>
        <v/>
      </c>
      <c r="Y423" s="5" t="b">
        <f>IF(NOT(ISBLANK(Spreadsheet!C423)),IF(AND(ISNUMBER(VALUE(Spreadsheet!C423)), LEN(Spreadsheet!C423)=9),TRUE,FALSE),TRUE)</f>
        <v>1</v>
      </c>
      <c r="Z423" s="155" t="str">
        <f>REPT("0",MIN(FIND({1,2,3,4,5,6,7,8,9},Spreadsheet!D423&amp;"123456789"))-1)&amp;IF(ISBLANK(Spreadsheet!D423),"",SUMPRODUCT(MID(0&amp;Spreadsheet!D423,LARGE(INDEX(ISNUMBER(--MID(Spreadsheet!D423,ROW($1:$225),1))*
 ROW($1:$225),0),ROW($1:$225))+1,1)*10^ROW($1:$225)/10))</f>
        <v/>
      </c>
      <c r="AA423" s="5" t="b">
        <f>IF(AND(NOT(ISBLANK(Spreadsheet!D423)),NOT(ISBLANK(Spreadsheet!C423))),IF(AND(ISNUMBER(VALUE(Spreadsheet!D423)), LEN(Spreadsheet!D423)=9),TRUE,FALSE),IF(AND(NOT(ISBLANK(Spreadsheet!D423)),ISBLANK(Spreadsheet!C423)),FALSE,TRUE))</f>
        <v>1</v>
      </c>
      <c r="AB423" s="5" t="b">
        <f>OR(ISBLANK(Spreadsheet!Y423),IF(NOT(ISBLANK(Spreadsheet!Y423)),LEN(Spreadsheet!Y423)=10,ISNUMBER(VALUE(Spreadsheet!Y423))))</f>
        <v>1</v>
      </c>
      <c r="AC423" s="5" t="b">
        <f>OR(ISBLANK(Spreadsheet!AI423), AND(NOT(ISBLANK(Spreadsheet!AJ423)), NOT(ISNUMBER(SEARCH("Waive",Spreadsheet!AJ423)))))</f>
        <v>1</v>
      </c>
      <c r="AD423" s="5" t="b">
        <f>OR(ISBLANK(Spreadsheet!AK423), AND(NOT(ISBLANK(Spreadsheet!AL423)), NOT(ISNUMBER(SEARCH("Waive",Spreadsheet!AL423)))))</f>
        <v>1</v>
      </c>
      <c r="AE423" s="5" t="b">
        <f>OR(ISBLANK(Spreadsheet!AM423), AND(NOT(ISBLANK(Spreadsheet!AN423)), NOT(ISNUMBER(SEARCH("Waive", Spreadsheet!AN423)))))</f>
        <v>1</v>
      </c>
      <c r="AF423" s="5" t="b">
        <f>OR(ISBLANK(Spreadsheet!C423), NOT(ISBLANK(Spreadsheet!D423)),NOT(ISBLANK(Spreadsheet!L423)))</f>
        <v>1</v>
      </c>
      <c r="AG423" s="5" t="b">
        <f>IF(AND(NOT(ISBLANK(Spreadsheet!C423)), NOT(ISBLANK(Spreadsheet!D423)),Spreadsheet!C423&lt;&gt;Spreadsheet!D423),IF(ISERROR(VLOOKUP(Spreadsheet!C423, Spreadsheet!$C$6:'Spreadsheet'!$C422,1,FALSE)), FALSE, TRUE),TRUE)</f>
        <v>1</v>
      </c>
      <c r="AH423" s="5" t="b">
        <f>Spreadsheet!$B$2=Spreadsheet!AD423</f>
        <v>1</v>
      </c>
      <c r="AI423" s="5" t="b">
        <f>IF(ISBLANK(Spreadsheet!G423),TRUE,IF(OR(LEN(Spreadsheet!G423)&gt;1,ISNUMBER(VALUE(Spreadsheet!G423))),FALSE,TRUE))</f>
        <v>1</v>
      </c>
      <c r="AJ423" s="5" t="b">
        <f>OR(ISBLANK(Spreadsheet!C423), NOT(ISBLANK(Spreadsheet!B423)), NOT(ISBLANK(Spreadsheet!D423)))</f>
        <v>1</v>
      </c>
      <c r="AK423" s="5" t="b">
        <f t="array" ref="AK423">IF(OR(AND(ISBLANK(Spreadsheet!E423),ISBLANK(Spreadsheet!D423),NOT(ISBLANK(Spreadsheet!C423))),AND(ISBLANK(Spreadsheet!E423),ISBLANK(Spreadsheet!D423),ISBLANK(Spreadsheet!C423))),TRUE,ISNUMBER(MATCH(TRUE,EXACT(Spreadsheet!E423,Relationships),0)))</f>
        <v>1</v>
      </c>
      <c r="AL423" s="5" t="b">
        <f>IF(NOT(ISBLANK(Spreadsheet!C423)),IF(OR(ISBLANK(Spreadsheet!F423),LEN(Spreadsheet!F423)&gt;40),FALSE,TRUE),TRUE)</f>
        <v>1</v>
      </c>
      <c r="AM423" s="5" t="b">
        <f>IF(NOT(ISBLANK(Spreadsheet!C423)),IF(OR(ISBLANK(Spreadsheet!H423),LEN(Spreadsheet!H423)&gt;40),FALSE,TRUE),TRUE)</f>
        <v>1</v>
      </c>
      <c r="AN423" s="5" t="b">
        <f t="array" ref="AN423">IF(ISBLANK(Spreadsheet!I423),TRUE,ISNUMBER(MATCH(TRUE,EXACT(Spreadsheet!I423,GenderValues),0)))</f>
        <v>1</v>
      </c>
      <c r="AO423" s="5" t="b">
        <f ca="1">IF(ISERROR(DATEVALUE(TEXT(Spreadsheet!J423,"mm/dd/yyyy")) &gt; TODAY()),IF(AND(ISBLANK(Spreadsheet!J423),ISBLANK(Spreadsheet!C423)),TRUE,FALSE),IF(DATEVALUE(TEXT(Spreadsheet!J423,"mm/dd/yyyy")) &gt; TODAY(),FALSE,TRUE))</f>
        <v>1</v>
      </c>
      <c r="AP423" s="5" t="b">
        <f>OR(ISBLANK(Spreadsheet!K423),LEN(Spreadsheet!K423)&lt;=100)</f>
        <v>1</v>
      </c>
      <c r="AQ423" s="5" t="b">
        <f t="array" ref="AQ423">IF(OR(AND(ISBLANK(Spreadsheet!L423),ISBLANK(Spreadsheet!C423)),AND(NOT(ISBLANK(Spreadsheet!C423)),NOT(ISBLANK(Spreadsheet!D423)))),TRUE,ISNUMBER(MATCH(TRUE,EXACT(Spreadsheet!L423,MaritalStatus),0)))</f>
        <v>1</v>
      </c>
      <c r="AR423" s="5" t="b">
        <f ca="1">IF(ISERROR(DATEVALUE(TEXT(Spreadsheet!M423,"mm/dd/yyyy")) &gt; TODAY()),IF(ISBLANK(Spreadsheet!M423),TRUE,FALSE),IF(DATEVALUE(TEXT(Spreadsheet!M423,"mm/dd/yyyy")) &gt; TODAY(),FALSE,TRUE))</f>
        <v>1</v>
      </c>
      <c r="AS423" s="5" t="b">
        <f>OR(ISBLANK(Spreadsheet!N423),LEN(Spreadsheet!N423)&lt;=100)</f>
        <v>1</v>
      </c>
      <c r="AT423" s="5" t="b">
        <f>OR(ISBLANK(Spreadsheet!O423),UPPER(Spreadsheet!O423)="YES")</f>
        <v>1</v>
      </c>
      <c r="AU423" s="5" t="b">
        <f>OR(ISBLANK(Spreadsheet!P423),UPPER(Spreadsheet!P423)="YES")</f>
        <v>1</v>
      </c>
      <c r="AV423" s="5" t="b">
        <f t="array" ref="AV423">IF(ISBLANK(Spreadsheet!Q423),TRUE,ISNUMBER(MATCH(TRUE,EXACT(Spreadsheet!Q423,OnGroupsPriorIns),0)))</f>
        <v>1</v>
      </c>
      <c r="AW423" s="5" t="b">
        <f>OR(ISBLANK(Spreadsheet!R423),UPPER(Spreadsheet!R423)="YES")</f>
        <v>1</v>
      </c>
      <c r="AX423" s="5" t="b">
        <f>OR(ISBLANK(Spreadsheet!S423),UPPER(Spreadsheet!S423)="YES")</f>
        <v>1</v>
      </c>
      <c r="AY423" s="5" t="b">
        <f>OR(AND(ISBLANK(Spreadsheet!C423),LEN(Spreadsheet!T423)=0),AND(NOT(ISBLANK(Spreadsheet!C423)),LEN(Spreadsheet!T423)&gt;0,LEN(Spreadsheet!T423)&lt;=50))</f>
        <v>1</v>
      </c>
      <c r="AZ423" s="5" t="b">
        <f>OR(LEN(Spreadsheet!U423)=0,AND(LEN(Spreadsheet!U423)&gt;0,LEN(Spreadsheet!U423)&lt;=50))</f>
        <v>1</v>
      </c>
      <c r="BA423" s="5" t="b">
        <f>OR(AND(ISBLANK(Spreadsheet!C423),LEN(Spreadsheet!V423)=0),AND(NOT(ISBLANK(Spreadsheet!C423)),LEN(Spreadsheet!V423)&gt;0,LEN(Spreadsheet!V423)&lt;=50))</f>
        <v>1</v>
      </c>
      <c r="BB423" s="5" t="b">
        <f t="array" ref="BB423">IF(AND(ISBLANK(Spreadsheet!C423),LEN(Spreadsheet!W423)=0),TRUE,ISNUMBER(MATCH(TRUE,EXACT(Spreadsheet!W423,States),0)))</f>
        <v>1</v>
      </c>
      <c r="BC423" s="5" t="b">
        <f>OR(AND(ISBLANK(Spreadsheet!C423),LEN(Spreadsheet!X423)=0),AND(NOT(ISBLANK(Spreadsheet!C423)),LEN(Spreadsheet!X423)&gt;0,LEN(Spreadsheet!X423)=5,ISNUMBER(VALUE(Spreadsheet!X423))))</f>
        <v>1</v>
      </c>
      <c r="BD423" s="5" t="b">
        <f>OR(ISBLANK(Spreadsheet!Z423),LEN(Spreadsheet!Z423)&lt;=50)</f>
        <v>1</v>
      </c>
      <c r="BE423" s="5" t="b">
        <f>ISBLANK(Spreadsheet!AA423)</f>
        <v>1</v>
      </c>
      <c r="BF423" s="5" t="b">
        <f>ISBLANK(Spreadsheet!AB423)</f>
        <v>1</v>
      </c>
      <c r="BG423" s="5" t="b">
        <f>IF(ISERROR(DATEVALUE(TEXT(Spreadsheet!AC423,"mm/dd/yyyy")) &gt; DATEVALUE(TEXT(Spreadsheet!J423,"mm/dd/yyyy"))),IF(OR(AND(ISBLANK(Spreadsheet!AC423),ISBLANK(Spreadsheet!C423)),AND(NOT(ISBLANK(Spreadsheet!C423)),ISBLANK(Spreadsheet!AC423),NOT(ISBLANK(Spreadsheet!D423)))),TRUE,FALSE),IF(DATEVALUE(TEXT(Spreadsheet!AC423,"mm/dd/yyyy")) &gt; DATEVALUE(TEXT(Spreadsheet!J423,"mm/dd/yyyy")),TRUE,FALSE))</f>
        <v>1</v>
      </c>
      <c r="BH423" s="5" t="b">
        <f>OR(AND(ISBLANK(Spreadsheet!C423),ISBLANK(Spreadsheet!AE423)),AND(NOT(ISBLANK(Spreadsheet!C423)),NOT(ISBLANK(Spreadsheet!D423)),ISBLANK(Spreadsheet!AE423)),AND(NOT(ISBLANK(Spreadsheet!C423)),ISBLANK(Spreadsheet!D423),NOT(ISBLANK(Spreadsheet!AE423)),LEN(Spreadsheet!AE423)&lt;=100))</f>
        <v>1</v>
      </c>
      <c r="BI423" s="5" t="b">
        <f t="array" ref="BI423">IF(ISBLANK(Spreadsheet!AF423),TRUE,ISNUMBER(MATCH(TRUE,EXACT(Spreadsheet!AF423,CobraShortReasons),0)))</f>
        <v>1</v>
      </c>
      <c r="BJ423" s="5" t="b">
        <f ca="1">IF(ISERROR(DATEVALUE(TEXT(Spreadsheet!AG423,"mm/dd/yyyy")) &gt; TODAY()),IF(ISBLANK(Spreadsheet!AG423),TRUE,FALSE),IF(DATEVALUE(TEXT(Spreadsheet!AG423,"mm/dd/yyyy")) &gt; TODAY(),FALSE,TRUE))</f>
        <v>1</v>
      </c>
      <c r="BK423" s="5" t="b">
        <f>OR(ISBLANK(Spreadsheet!AH423),LEN(Spreadsheet!AH423)&lt;=25)</f>
        <v>1</v>
      </c>
      <c r="BL423" s="5" t="b">
        <f t="array" aca="1" ref="BL423" ca="1">IF(ISBLANK(Spreadsheet!AI423),TRUE,ISNUMBER(MATCH(TRUE,EXACT(Spreadsheet!AI423,INDIRECT(Spreadsheet!$D$2)),0)))</f>
        <v>1</v>
      </c>
      <c r="BM423" s="5" t="b">
        <f t="array" aca="1" ref="BM423" ca="1">IF(ISBLANK(Spreadsheet!AJ423),TRUE,ISNUMBER(MATCH(TRUE,EXACT(Spreadsheet!AJ423,INDIRECT(Spreadsheet!BJ423)),0)))</f>
        <v>1</v>
      </c>
      <c r="BN423" s="5" t="b">
        <f t="array" ref="BN423">IF(ISBLANK(Spreadsheet!AK423),TRUE,ISNUMBER(MATCH(TRUE,EXACT(Spreadsheet!AK423,DentalPlans),0)))</f>
        <v>1</v>
      </c>
      <c r="BO423" s="5" t="b">
        <f t="array" aca="1" ref="BO423" ca="1">IF(ISBLANK(Spreadsheet!AL423),TRUE,ISNUMBER(MATCH(TRUE,EXACT(Spreadsheet!AL423,INDIRECT(Spreadsheet!BK423)),0)))</f>
        <v>1</v>
      </c>
      <c r="BP423" s="5" t="b">
        <f t="array" ref="BP423">IF(ISBLANK(Spreadsheet!AM423),TRUE,ISNUMBER(MATCH(TRUE,EXACT(Spreadsheet!AM423,VisionPlans),0)))</f>
        <v>1</v>
      </c>
      <c r="BQ423" s="5" t="b">
        <f t="array" aca="1" ref="BQ423" ca="1">IF(ISBLANK(Spreadsheet!AN423),TRUE,ISNUMBER(MATCH(TRUE,EXACT(Spreadsheet!AN423,INDIRECT(Spreadsheet!BL423)),0)))</f>
        <v>1</v>
      </c>
      <c r="BR423" s="5" t="b">
        <f t="array" ref="BR423">IF(ISBLANK(Spreadsheet!AO423),TRUE,ISNUMBER(MATCH(TRUE,EXACT(Spreadsheet!AO423,LifeBenefitClasses),0)))</f>
        <v>1</v>
      </c>
      <c r="BS423" s="5" t="b">
        <f>IF(OR(ISBLANK(Spreadsheet!AO423), Spreadsheet!AO423="Waive"),IF(ISBLANK(Spreadsheet!AP423),TRUE,FALSE),IF(OR(AND(NOT(ISBLANK(Spreadsheet!AO423)),ISBLANK(Spreadsheet!AP423)),NOT(ISNUMBER(VALUE(Spreadsheet!AP423)))),FALSE,IF(OR(AND(Spreadsheet!AP423&lt;6,MOD(Spreadsheet!AP423*10,5)=0), MOD(Spreadsheet!AP423,5000)=0),TRUE,FALSE)))</f>
        <v>1</v>
      </c>
      <c r="BT423" s="5" t="b">
        <f t="array" ref="BT423">IF(ISBLANK(Spreadsheet!AQ423),TRUE,ISNUMBER(MATCH(TRUE,EXACT(Spreadsheet!AQ423,EnrollWaive),0)))</f>
        <v>1</v>
      </c>
      <c r="BU423" s="5" t="b">
        <f t="array" ref="BU423">IF(ISBLANK(Spreadsheet!AR423),TRUE,ISNUMBER(MATCH(TRUE,EXACT(Spreadsheet!AR423,LifeBenefitClasses),0)))</f>
        <v>1</v>
      </c>
      <c r="BV423" s="5" t="b">
        <f>IF(OR(ISBLANK(Spreadsheet!AR423), Spreadsheet!AR423="Waive"),IF(ISBLANK(Spreadsheet!AS423),TRUE,FALSE),IF(OR(AND(NOT(ISBLANK(Spreadsheet!AR423)),ISBLANK(Spreadsheet!AS423)),NOT(ISNUMBER(VALUE(Spreadsheet!AS423)))),FALSE,IF(OR(AND(Spreadsheet!AS423&lt;6,MOD(Spreadsheet!AS423*10,5)=0), MOD(Spreadsheet!AS423,10000)=0),TRUE,FALSE)))</f>
        <v>1</v>
      </c>
      <c r="BW423" s="5" t="b">
        <f t="array" ref="BW423">IF(ISBLANK(Spreadsheet!AT423),TRUE,ISNUMBER(MATCH(TRUE,EXACT(Spreadsheet!AT423,LifeBenefitClasses),0)))</f>
        <v>1</v>
      </c>
      <c r="BX423" s="5" t="b">
        <f>IF(OR(ISBLANK(Spreadsheet!AT423), Spreadsheet!AT423="Waive"),IF(ISBLANK(Spreadsheet!AU423),TRUE,FALSE),IF(OR(AND(NOT(ISBLANK(Spreadsheet!AT423)),ISBLANK(Spreadsheet!AU423)),NOT(ISNUMBER(VALUE(Spreadsheet!AU423)))),FALSE,IF(AND(NOT(OR(ISBLANK(Spreadsheet!AT423),Spreadsheet!AT423="Waive")),NOT(OR(ISBLANK(Spreadsheet!AR423),Spreadsheet!AR423="Waive")),MOD(Spreadsheet!AU423,5000)=0, Spreadsheet!AU423&lt;=(Spreadsheet!AS423*0.5)),TRUE,FALSE)))</f>
        <v>1</v>
      </c>
      <c r="BY423" s="5" t="b">
        <f t="array" ref="BY423">IF(ISBLANK(Spreadsheet!AV423),TRUE,ISNUMBER(MATCH(TRUE,EXACT(Spreadsheet!AV423,EnrollWaive),0)))</f>
        <v>1</v>
      </c>
      <c r="BZ423" s="5" t="b">
        <f t="array" ref="BZ423">IF(ISBLANK(Spreadsheet!AW423),TRUE,ISNUMBER(MATCH(TRUE,EXACT(Spreadsheet!AW423,LifeBenefitClasses),0)))</f>
        <v>1</v>
      </c>
      <c r="CA423" s="5" t="b">
        <f t="array" ref="CA423">IF(ISBLANK(Spreadsheet!AX423),TRUE,ISNUMBER(MATCH(TRUE,EXACT(Spreadsheet!AX423,LifeBenefitClasses),0)))</f>
        <v>1</v>
      </c>
      <c r="CB423" s="5" t="b">
        <f t="array" ref="CB423">IF(ISBLANK(Spreadsheet!AY423),TRUE,ISNUMBER(MATCH(TRUE,EXACT(Spreadsheet!AY423,LifeBenefitClasses),0)))</f>
        <v>1</v>
      </c>
      <c r="CC423" s="5" t="b">
        <f t="array" ref="CC423">IF(ISBLANK(Spreadsheet!AZ423),TRUE,ISNUMBER(MATCH(TRUE,EXACT(Spreadsheet!AZ423,LifeBenefitClasses),0)))</f>
        <v>1</v>
      </c>
      <c r="CD423" s="5" t="b">
        <f t="array" ref="CD423">IF(ISBLANK(Spreadsheet!BA423),TRUE,ISNUMBER(MATCH(TRUE,EXACT(Spreadsheet!BA423,LifeBenefitClasses),0)))</f>
        <v>1</v>
      </c>
      <c r="CE423" s="5" t="b">
        <f>IF(OR(ISBLANK(Spreadsheet!BA423), Spreadsheet!BA423="Waive"),IF(ISBLANK(Spreadsheet!BB423),TRUE,FALSE),IF(OR(AND(NOT(ISBLANK(Spreadsheet!BA423)),ISBLANK(Spreadsheet!BB423)),NOT(ISNUMBER(VALUE(Spreadsheet!BB423))),ISBLANK(Spreadsheet!BC423),NOT(ISNUMBER(VALUE(Spreadsheet!BC423)))),FALSE,IF(AND(Spreadsheet!BB423&gt;=50000,Spreadsheet!BB423&lt;=250000,MOD(Spreadsheet!BB423,10000)=0,Spreadsheet!BB423&lt;=(10*Spreadsheet!BC423)),TRUE,FALSE)))</f>
        <v>1</v>
      </c>
      <c r="CF423" s="5" t="b">
        <f>IF(NOT(ISBLANK(Spreadsheet!BC423)),AND(ISNUMBER(VALUE(Spreadsheet!BC423)),Spreadsheet!BC423&gt;0),AND(OR(ISBLANK(Spreadsheet!AO423),Spreadsheet!AO423="Waive",AND(NOT(OR(ISBLANK(Spreadsheet!AO423),Spreadsheet!AO423="Waive")),Spreadsheet!AP423&gt;=6)),OR(ISBLANK(Spreadsheet!AR423),AND(NOT(OR(ISBLANK(Spreadsheet!AR423),Spreadsheet!AR423="Waive")),Spreadsheet!AS423&gt;=6)),OR(ISBLANK(Spreadsheet!AW423)),OR(ISBLANK(Spreadsheet!AX423)),OR(ISBLANK(Spreadsheet!AY423)),OR(ISBLANK(Spreadsheet!AZ423)),OR(ISBLANK(Spreadsheet!BA423),Spreadsheet!BA423="Waive")))</f>
        <v>1</v>
      </c>
      <c r="CG423" s="5" t="b">
        <f t="shared" ca="1" si="31"/>
        <v>1</v>
      </c>
    </row>
    <row r="424" spans="8:85" x14ac:dyDescent="0.3">
      <c r="H424" s="5">
        <f t="shared" ca="1" si="32"/>
        <v>2</v>
      </c>
      <c r="I424" s="5" t="str">
        <f t="shared" ca="1" si="30"/>
        <v/>
      </c>
      <c r="J424" s="5" t="str">
        <f>IF(AND(NOT(ISBLANK(Spreadsheet!C424)),ISBLANK(Spreadsheet!D424)),Spreadsheet!F424&amp;" "&amp;Spreadsheet!H424,"")</f>
        <v/>
      </c>
      <c r="K424" s="5">
        <f>IF(AND(NOT(ISBLANK(Spreadsheet!C424)),ISBLANK(Spreadsheet!D424)),COUNTIFS(Spreadsheet!E425:E$786,"=Child",Spreadsheet!C425:C$786, "="&amp;Spreadsheet!C424) + COUNTIFS(Spreadsheet!E425:E$786,"=Step-child",Spreadsheet!C425:C$786, "="&amp;Spreadsheet!C424),0)</f>
        <v>0</v>
      </c>
      <c r="L424" s="5">
        <f>IF(NOT(ISBLANK(J424)),COUNTIFS(Spreadsheet!E425:E$786,"=Wife",Spreadsheet!C425:C$786, "="&amp;Spreadsheet!C424) + COUNTIFS(Spreadsheet!E425:E$786,"=Husband",Spreadsheet!C425:C$786, "="&amp;Spreadsheet!C424),0)</f>
        <v>0</v>
      </c>
      <c r="M424" s="5">
        <f>IF(NOT(ISBLANK(Spreadsheet!AJ424)),VLOOKUP(Spreadsheet!AJ424,'Drop Downs'!$P$2:$R$16,3,FALSE),0)</f>
        <v>0</v>
      </c>
      <c r="N424" s="5">
        <f>IF(NOT(ISBLANK(Spreadsheet!AJ424)), VLOOKUP(Spreadsheet!AJ424,'Drop Downs'!$P$2:$R$16,2,FALSE),0)</f>
        <v>0</v>
      </c>
      <c r="O424" s="5">
        <f>IF(NOT(ISBLANK(Spreadsheet!AL424)),VLOOKUP(Spreadsheet!AL424,'Drop Downs'!$P$2:$R$16,3,FALSE), 0)</f>
        <v>0</v>
      </c>
      <c r="P424" s="5">
        <f>IF(NOT(ISBLANK(Spreadsheet!AL424)),VLOOKUP(Spreadsheet!AL424,'Drop Downs'!$P$2:$R$16,2,FALSE),0)</f>
        <v>0</v>
      </c>
      <c r="Q424" s="5">
        <f>IF(NOT(ISBLANK(Spreadsheet!AN424)),VLOOKUP(Spreadsheet!AN424,'Drop Downs'!$P$2:$R$16,3,FALSE),0)</f>
        <v>0</v>
      </c>
      <c r="R424" s="5">
        <f>IF(NOT(ISBLANK(Spreadsheet!AN424)),VLOOKUP(Spreadsheet!AN424,'Drop Downs'!$P$2:$R$16,2,FALSE),0)</f>
        <v>0</v>
      </c>
      <c r="S424" s="5" t="str">
        <f>IF(OR(M424&gt;K424,N424&gt;L424,O424&gt;K424, Q424&gt;K424,N424&gt;L424, P424&gt;L424, R424&gt;L424),"Member currently has a coverage election over what he/she needs.  Please add more dependents or adjust the coverage election.","")&amp;(IF(AND(NOT(ISBLANK(Spreadsheet!C424)),NOT(ISBLANK(Spreadsheet!D424)),ISBLANK(Spreadsheet!E424)),"Dependent lacks a relationship to member.Please select one from the drop-down.",""))</f>
        <v/>
      </c>
      <c r="T424" s="5" t="b">
        <f t="shared" si="33"/>
        <v>1</v>
      </c>
      <c r="U424" s="5" t="b">
        <f>OR(ISBLANK(Spreadsheet!C424),IF(NOT(ISBLANK(Spreadsheet!D424)),NOT(ISBLANK(Spreadsheet!E424)),TRUE))</f>
        <v>1</v>
      </c>
      <c r="V424" s="5" t="b">
        <f>OR(ISBLANK(Spreadsheet!C424), NOT(ISBLANK(Spreadsheet!I424)))</f>
        <v>1</v>
      </c>
      <c r="W424" s="5" t="b">
        <f>OR(ISBLANK(Spreadsheet!D424),NOT(ISBLANK(Spreadsheet!C424)))</f>
        <v>1</v>
      </c>
      <c r="X424" s="155" t="str">
        <f>REPT("0",MIN(FIND({1,2,3,4,5,6,7,8,9},Spreadsheet!C424&amp;"123456789"))-1)&amp;IF(ISBLANK(Spreadsheet!C424),"",SUMPRODUCT(MID(0&amp;Spreadsheet!C424,LARGE(INDEX(ISNUMBER(--MID(Spreadsheet!C424,ROW($1:$225),1))*
 ROW($1:$225),0),ROW($1:$225))+1,1)*10^ROW($1:$225)/10))</f>
        <v/>
      </c>
      <c r="Y424" s="5" t="b">
        <f>IF(NOT(ISBLANK(Spreadsheet!C424)),IF(AND(ISNUMBER(VALUE(Spreadsheet!C424)), LEN(Spreadsheet!C424)=9),TRUE,FALSE),TRUE)</f>
        <v>1</v>
      </c>
      <c r="Z424" s="155" t="str">
        <f>REPT("0",MIN(FIND({1,2,3,4,5,6,7,8,9},Spreadsheet!D424&amp;"123456789"))-1)&amp;IF(ISBLANK(Spreadsheet!D424),"",SUMPRODUCT(MID(0&amp;Spreadsheet!D424,LARGE(INDEX(ISNUMBER(--MID(Spreadsheet!D424,ROW($1:$225),1))*
 ROW($1:$225),0),ROW($1:$225))+1,1)*10^ROW($1:$225)/10))</f>
        <v/>
      </c>
      <c r="AA424" s="5" t="b">
        <f>IF(AND(NOT(ISBLANK(Spreadsheet!D424)),NOT(ISBLANK(Spreadsheet!C424))),IF(AND(ISNUMBER(VALUE(Spreadsheet!D424)), LEN(Spreadsheet!D424)=9),TRUE,FALSE),IF(AND(NOT(ISBLANK(Spreadsheet!D424)),ISBLANK(Spreadsheet!C424)),FALSE,TRUE))</f>
        <v>1</v>
      </c>
      <c r="AB424" s="5" t="b">
        <f>OR(ISBLANK(Spreadsheet!Y424),IF(NOT(ISBLANK(Spreadsheet!Y424)),LEN(Spreadsheet!Y424)=10,ISNUMBER(VALUE(Spreadsheet!Y424))))</f>
        <v>1</v>
      </c>
      <c r="AC424" s="5" t="b">
        <f>OR(ISBLANK(Spreadsheet!AI424), AND(NOT(ISBLANK(Spreadsheet!AJ424)), NOT(ISNUMBER(SEARCH("Waive",Spreadsheet!AJ424)))))</f>
        <v>1</v>
      </c>
      <c r="AD424" s="5" t="b">
        <f>OR(ISBLANK(Spreadsheet!AK424), AND(NOT(ISBLANK(Spreadsheet!AL424)), NOT(ISNUMBER(SEARCH("Waive",Spreadsheet!AL424)))))</f>
        <v>1</v>
      </c>
      <c r="AE424" s="5" t="b">
        <f>OR(ISBLANK(Spreadsheet!AM424), AND(NOT(ISBLANK(Spreadsheet!AN424)), NOT(ISNUMBER(SEARCH("Waive", Spreadsheet!AN424)))))</f>
        <v>1</v>
      </c>
      <c r="AF424" s="5" t="b">
        <f>OR(ISBLANK(Spreadsheet!C424), NOT(ISBLANK(Spreadsheet!D424)),NOT(ISBLANK(Spreadsheet!L424)))</f>
        <v>1</v>
      </c>
      <c r="AG424" s="5" t="b">
        <f>IF(AND(NOT(ISBLANK(Spreadsheet!C424)), NOT(ISBLANK(Spreadsheet!D424)),Spreadsheet!C424&lt;&gt;Spreadsheet!D424),IF(ISERROR(VLOOKUP(Spreadsheet!C424, Spreadsheet!$C$6:'Spreadsheet'!$C423,1,FALSE)), FALSE, TRUE),TRUE)</f>
        <v>1</v>
      </c>
      <c r="AH424" s="5" t="b">
        <f>Spreadsheet!$B$2=Spreadsheet!AD424</f>
        <v>1</v>
      </c>
      <c r="AI424" s="5" t="b">
        <f>IF(ISBLANK(Spreadsheet!G424),TRUE,IF(OR(LEN(Spreadsheet!G424)&gt;1,ISNUMBER(VALUE(Spreadsheet!G424))),FALSE,TRUE))</f>
        <v>1</v>
      </c>
      <c r="AJ424" s="5" t="b">
        <f>OR(ISBLANK(Spreadsheet!C424), NOT(ISBLANK(Spreadsheet!B424)), NOT(ISBLANK(Spreadsheet!D424)))</f>
        <v>1</v>
      </c>
      <c r="AK424" s="5" t="b">
        <f t="array" ref="AK424">IF(OR(AND(ISBLANK(Spreadsheet!E424),ISBLANK(Spreadsheet!D424),NOT(ISBLANK(Spreadsheet!C424))),AND(ISBLANK(Spreadsheet!E424),ISBLANK(Spreadsheet!D424),ISBLANK(Spreadsheet!C424))),TRUE,ISNUMBER(MATCH(TRUE,EXACT(Spreadsheet!E424,Relationships),0)))</f>
        <v>1</v>
      </c>
      <c r="AL424" s="5" t="b">
        <f>IF(NOT(ISBLANK(Spreadsheet!C424)),IF(OR(ISBLANK(Spreadsheet!F424),LEN(Spreadsheet!F424)&gt;40),FALSE,TRUE),TRUE)</f>
        <v>1</v>
      </c>
      <c r="AM424" s="5" t="b">
        <f>IF(NOT(ISBLANK(Spreadsheet!C424)),IF(OR(ISBLANK(Spreadsheet!H424),LEN(Spreadsheet!H424)&gt;40),FALSE,TRUE),TRUE)</f>
        <v>1</v>
      </c>
      <c r="AN424" s="5" t="b">
        <f t="array" ref="AN424">IF(ISBLANK(Spreadsheet!I424),TRUE,ISNUMBER(MATCH(TRUE,EXACT(Spreadsheet!I424,GenderValues),0)))</f>
        <v>1</v>
      </c>
      <c r="AO424" s="5" t="b">
        <f ca="1">IF(ISERROR(DATEVALUE(TEXT(Spreadsheet!J424,"mm/dd/yyyy")) &gt; TODAY()),IF(AND(ISBLANK(Spreadsheet!J424),ISBLANK(Spreadsheet!C424)),TRUE,FALSE),IF(DATEVALUE(TEXT(Spreadsheet!J424,"mm/dd/yyyy")) &gt; TODAY(),FALSE,TRUE))</f>
        <v>1</v>
      </c>
      <c r="AP424" s="5" t="b">
        <f>OR(ISBLANK(Spreadsheet!K424),LEN(Spreadsheet!K424)&lt;=100)</f>
        <v>1</v>
      </c>
      <c r="AQ424" s="5" t="b">
        <f t="array" ref="AQ424">IF(OR(AND(ISBLANK(Spreadsheet!L424),ISBLANK(Spreadsheet!C424)),AND(NOT(ISBLANK(Spreadsheet!C424)),NOT(ISBLANK(Spreadsheet!D424)))),TRUE,ISNUMBER(MATCH(TRUE,EXACT(Spreadsheet!L424,MaritalStatus),0)))</f>
        <v>1</v>
      </c>
      <c r="AR424" s="5" t="b">
        <f ca="1">IF(ISERROR(DATEVALUE(TEXT(Spreadsheet!M424,"mm/dd/yyyy")) &gt; TODAY()),IF(ISBLANK(Spreadsheet!M424),TRUE,FALSE),IF(DATEVALUE(TEXT(Spreadsheet!M424,"mm/dd/yyyy")) &gt; TODAY(),FALSE,TRUE))</f>
        <v>1</v>
      </c>
      <c r="AS424" s="5" t="b">
        <f>OR(ISBLANK(Spreadsheet!N424),LEN(Spreadsheet!N424)&lt;=100)</f>
        <v>1</v>
      </c>
      <c r="AT424" s="5" t="b">
        <f>OR(ISBLANK(Spreadsheet!O424),UPPER(Spreadsheet!O424)="YES")</f>
        <v>1</v>
      </c>
      <c r="AU424" s="5" t="b">
        <f>OR(ISBLANK(Spreadsheet!P424),UPPER(Spreadsheet!P424)="YES")</f>
        <v>1</v>
      </c>
      <c r="AV424" s="5" t="b">
        <f t="array" ref="AV424">IF(ISBLANK(Spreadsheet!Q424),TRUE,ISNUMBER(MATCH(TRUE,EXACT(Spreadsheet!Q424,OnGroupsPriorIns),0)))</f>
        <v>1</v>
      </c>
      <c r="AW424" s="5" t="b">
        <f>OR(ISBLANK(Spreadsheet!R424),UPPER(Spreadsheet!R424)="YES")</f>
        <v>1</v>
      </c>
      <c r="AX424" s="5" t="b">
        <f>OR(ISBLANK(Spreadsheet!S424),UPPER(Spreadsheet!S424)="YES")</f>
        <v>1</v>
      </c>
      <c r="AY424" s="5" t="b">
        <f>OR(AND(ISBLANK(Spreadsheet!C424),LEN(Spreadsheet!T424)=0),AND(NOT(ISBLANK(Spreadsheet!C424)),LEN(Spreadsheet!T424)&gt;0,LEN(Spreadsheet!T424)&lt;=50))</f>
        <v>1</v>
      </c>
      <c r="AZ424" s="5" t="b">
        <f>OR(LEN(Spreadsheet!U424)=0,AND(LEN(Spreadsheet!U424)&gt;0,LEN(Spreadsheet!U424)&lt;=50))</f>
        <v>1</v>
      </c>
      <c r="BA424" s="5" t="b">
        <f>OR(AND(ISBLANK(Spreadsheet!C424),LEN(Spreadsheet!V424)=0),AND(NOT(ISBLANK(Spreadsheet!C424)),LEN(Spreadsheet!V424)&gt;0,LEN(Spreadsheet!V424)&lt;=50))</f>
        <v>1</v>
      </c>
      <c r="BB424" s="5" t="b">
        <f t="array" ref="BB424">IF(AND(ISBLANK(Spreadsheet!C424),LEN(Spreadsheet!W424)=0),TRUE,ISNUMBER(MATCH(TRUE,EXACT(Spreadsheet!W424,States),0)))</f>
        <v>1</v>
      </c>
      <c r="BC424" s="5" t="b">
        <f>OR(AND(ISBLANK(Spreadsheet!C424),LEN(Spreadsheet!X424)=0),AND(NOT(ISBLANK(Spreadsheet!C424)),LEN(Spreadsheet!X424)&gt;0,LEN(Spreadsheet!X424)=5,ISNUMBER(VALUE(Spreadsheet!X424))))</f>
        <v>1</v>
      </c>
      <c r="BD424" s="5" t="b">
        <f>OR(ISBLANK(Spreadsheet!Z424),LEN(Spreadsheet!Z424)&lt;=50)</f>
        <v>1</v>
      </c>
      <c r="BE424" s="5" t="b">
        <f>ISBLANK(Spreadsheet!AA424)</f>
        <v>1</v>
      </c>
      <c r="BF424" s="5" t="b">
        <f>ISBLANK(Spreadsheet!AB424)</f>
        <v>1</v>
      </c>
      <c r="BG424" s="5" t="b">
        <f>IF(ISERROR(DATEVALUE(TEXT(Spreadsheet!AC424,"mm/dd/yyyy")) &gt; DATEVALUE(TEXT(Spreadsheet!J424,"mm/dd/yyyy"))),IF(OR(AND(ISBLANK(Spreadsheet!AC424),ISBLANK(Spreadsheet!C424)),AND(NOT(ISBLANK(Spreadsheet!C424)),ISBLANK(Spreadsheet!AC424),NOT(ISBLANK(Spreadsheet!D424)))),TRUE,FALSE),IF(DATEVALUE(TEXT(Spreadsheet!AC424,"mm/dd/yyyy")) &gt; DATEVALUE(TEXT(Spreadsheet!J424,"mm/dd/yyyy")),TRUE,FALSE))</f>
        <v>1</v>
      </c>
      <c r="BH424" s="5" t="b">
        <f>OR(AND(ISBLANK(Spreadsheet!C424),ISBLANK(Spreadsheet!AE424)),AND(NOT(ISBLANK(Spreadsheet!C424)),NOT(ISBLANK(Spreadsheet!D424)),ISBLANK(Spreadsheet!AE424)),AND(NOT(ISBLANK(Spreadsheet!C424)),ISBLANK(Spreadsheet!D424),NOT(ISBLANK(Spreadsheet!AE424)),LEN(Spreadsheet!AE424)&lt;=100))</f>
        <v>1</v>
      </c>
      <c r="BI424" s="5" t="b">
        <f t="array" ref="BI424">IF(ISBLANK(Spreadsheet!AF424),TRUE,ISNUMBER(MATCH(TRUE,EXACT(Spreadsheet!AF424,CobraShortReasons),0)))</f>
        <v>1</v>
      </c>
      <c r="BJ424" s="5" t="b">
        <f ca="1">IF(ISERROR(DATEVALUE(TEXT(Spreadsheet!AG424,"mm/dd/yyyy")) &gt; TODAY()),IF(ISBLANK(Spreadsheet!AG424),TRUE,FALSE),IF(DATEVALUE(TEXT(Spreadsheet!AG424,"mm/dd/yyyy")) &gt; TODAY(),FALSE,TRUE))</f>
        <v>1</v>
      </c>
      <c r="BK424" s="5" t="b">
        <f>OR(ISBLANK(Spreadsheet!AH424),LEN(Spreadsheet!AH424)&lt;=25)</f>
        <v>1</v>
      </c>
      <c r="BL424" s="5" t="b">
        <f t="array" aca="1" ref="BL424" ca="1">IF(ISBLANK(Spreadsheet!AI424),TRUE,ISNUMBER(MATCH(TRUE,EXACT(Spreadsheet!AI424,INDIRECT(Spreadsheet!$D$2)),0)))</f>
        <v>1</v>
      </c>
      <c r="BM424" s="5" t="b">
        <f t="array" aca="1" ref="BM424" ca="1">IF(ISBLANK(Spreadsheet!AJ424),TRUE,ISNUMBER(MATCH(TRUE,EXACT(Spreadsheet!AJ424,INDIRECT(Spreadsheet!BJ424)),0)))</f>
        <v>1</v>
      </c>
      <c r="BN424" s="5" t="b">
        <f t="array" ref="BN424">IF(ISBLANK(Spreadsheet!AK424),TRUE,ISNUMBER(MATCH(TRUE,EXACT(Spreadsheet!AK424,DentalPlans),0)))</f>
        <v>1</v>
      </c>
      <c r="BO424" s="5" t="b">
        <f t="array" aca="1" ref="BO424" ca="1">IF(ISBLANK(Spreadsheet!AL424),TRUE,ISNUMBER(MATCH(TRUE,EXACT(Spreadsheet!AL424,INDIRECT(Spreadsheet!BK424)),0)))</f>
        <v>1</v>
      </c>
      <c r="BP424" s="5" t="b">
        <f t="array" ref="BP424">IF(ISBLANK(Spreadsheet!AM424),TRUE,ISNUMBER(MATCH(TRUE,EXACT(Spreadsheet!AM424,VisionPlans),0)))</f>
        <v>1</v>
      </c>
      <c r="BQ424" s="5" t="b">
        <f t="array" aca="1" ref="BQ424" ca="1">IF(ISBLANK(Spreadsheet!AN424),TRUE,ISNUMBER(MATCH(TRUE,EXACT(Spreadsheet!AN424,INDIRECT(Spreadsheet!BL424)),0)))</f>
        <v>1</v>
      </c>
      <c r="BR424" s="5" t="b">
        <f t="array" ref="BR424">IF(ISBLANK(Spreadsheet!AO424),TRUE,ISNUMBER(MATCH(TRUE,EXACT(Spreadsheet!AO424,LifeBenefitClasses),0)))</f>
        <v>1</v>
      </c>
      <c r="BS424" s="5" t="b">
        <f>IF(OR(ISBLANK(Spreadsheet!AO424), Spreadsheet!AO424="Waive"),IF(ISBLANK(Spreadsheet!AP424),TRUE,FALSE),IF(OR(AND(NOT(ISBLANK(Spreadsheet!AO424)),ISBLANK(Spreadsheet!AP424)),NOT(ISNUMBER(VALUE(Spreadsheet!AP424)))),FALSE,IF(OR(AND(Spreadsheet!AP424&lt;6,MOD(Spreadsheet!AP424*10,5)=0), MOD(Spreadsheet!AP424,5000)=0),TRUE,FALSE)))</f>
        <v>1</v>
      </c>
      <c r="BT424" s="5" t="b">
        <f t="array" ref="BT424">IF(ISBLANK(Spreadsheet!AQ424),TRUE,ISNUMBER(MATCH(TRUE,EXACT(Spreadsheet!AQ424,EnrollWaive),0)))</f>
        <v>1</v>
      </c>
      <c r="BU424" s="5" t="b">
        <f t="array" ref="BU424">IF(ISBLANK(Spreadsheet!AR424),TRUE,ISNUMBER(MATCH(TRUE,EXACT(Spreadsheet!AR424,LifeBenefitClasses),0)))</f>
        <v>1</v>
      </c>
      <c r="BV424" s="5" t="b">
        <f>IF(OR(ISBLANK(Spreadsheet!AR424), Spreadsheet!AR424="Waive"),IF(ISBLANK(Spreadsheet!AS424),TRUE,FALSE),IF(OR(AND(NOT(ISBLANK(Spreadsheet!AR424)),ISBLANK(Spreadsheet!AS424)),NOT(ISNUMBER(VALUE(Spreadsheet!AS424)))),FALSE,IF(OR(AND(Spreadsheet!AS424&lt;6,MOD(Spreadsheet!AS424*10,5)=0), MOD(Spreadsheet!AS424,10000)=0),TRUE,FALSE)))</f>
        <v>1</v>
      </c>
      <c r="BW424" s="5" t="b">
        <f t="array" ref="BW424">IF(ISBLANK(Spreadsheet!AT424),TRUE,ISNUMBER(MATCH(TRUE,EXACT(Spreadsheet!AT424,LifeBenefitClasses),0)))</f>
        <v>1</v>
      </c>
      <c r="BX424" s="5" t="b">
        <f>IF(OR(ISBLANK(Spreadsheet!AT424), Spreadsheet!AT424="Waive"),IF(ISBLANK(Spreadsheet!AU424),TRUE,FALSE),IF(OR(AND(NOT(ISBLANK(Spreadsheet!AT424)),ISBLANK(Spreadsheet!AU424)),NOT(ISNUMBER(VALUE(Spreadsheet!AU424)))),FALSE,IF(AND(NOT(OR(ISBLANK(Spreadsheet!AT424),Spreadsheet!AT424="Waive")),NOT(OR(ISBLANK(Spreadsheet!AR424),Spreadsheet!AR424="Waive")),MOD(Spreadsheet!AU424,5000)=0, Spreadsheet!AU424&lt;=(Spreadsheet!AS424*0.5)),TRUE,FALSE)))</f>
        <v>1</v>
      </c>
      <c r="BY424" s="5" t="b">
        <f t="array" ref="BY424">IF(ISBLANK(Spreadsheet!AV424),TRUE,ISNUMBER(MATCH(TRUE,EXACT(Spreadsheet!AV424,EnrollWaive),0)))</f>
        <v>1</v>
      </c>
      <c r="BZ424" s="5" t="b">
        <f t="array" ref="BZ424">IF(ISBLANK(Spreadsheet!AW424),TRUE,ISNUMBER(MATCH(TRUE,EXACT(Spreadsheet!AW424,LifeBenefitClasses),0)))</f>
        <v>1</v>
      </c>
      <c r="CA424" s="5" t="b">
        <f t="array" ref="CA424">IF(ISBLANK(Spreadsheet!AX424),TRUE,ISNUMBER(MATCH(TRUE,EXACT(Spreadsheet!AX424,LifeBenefitClasses),0)))</f>
        <v>1</v>
      </c>
      <c r="CB424" s="5" t="b">
        <f t="array" ref="CB424">IF(ISBLANK(Spreadsheet!AY424),TRUE,ISNUMBER(MATCH(TRUE,EXACT(Spreadsheet!AY424,LifeBenefitClasses),0)))</f>
        <v>1</v>
      </c>
      <c r="CC424" s="5" t="b">
        <f t="array" ref="CC424">IF(ISBLANK(Spreadsheet!AZ424),TRUE,ISNUMBER(MATCH(TRUE,EXACT(Spreadsheet!AZ424,LifeBenefitClasses),0)))</f>
        <v>1</v>
      </c>
      <c r="CD424" s="5" t="b">
        <f t="array" ref="CD424">IF(ISBLANK(Spreadsheet!BA424),TRUE,ISNUMBER(MATCH(TRUE,EXACT(Spreadsheet!BA424,LifeBenefitClasses),0)))</f>
        <v>1</v>
      </c>
      <c r="CE424" s="5" t="b">
        <f>IF(OR(ISBLANK(Spreadsheet!BA424), Spreadsheet!BA424="Waive"),IF(ISBLANK(Spreadsheet!BB424),TRUE,FALSE),IF(OR(AND(NOT(ISBLANK(Spreadsheet!BA424)),ISBLANK(Spreadsheet!BB424)),NOT(ISNUMBER(VALUE(Spreadsheet!BB424))),ISBLANK(Spreadsheet!BC424),NOT(ISNUMBER(VALUE(Spreadsheet!BC424)))),FALSE,IF(AND(Spreadsheet!BB424&gt;=50000,Spreadsheet!BB424&lt;=250000,MOD(Spreadsheet!BB424,10000)=0,Spreadsheet!BB424&lt;=(10*Spreadsheet!BC424)),TRUE,FALSE)))</f>
        <v>1</v>
      </c>
      <c r="CF424" s="5" t="b">
        <f>IF(NOT(ISBLANK(Spreadsheet!BC424)),AND(ISNUMBER(VALUE(Spreadsheet!BC424)),Spreadsheet!BC424&gt;0),AND(OR(ISBLANK(Spreadsheet!AO424),Spreadsheet!AO424="Waive",AND(NOT(OR(ISBLANK(Spreadsheet!AO424),Spreadsheet!AO424="Waive")),Spreadsheet!AP424&gt;=6)),OR(ISBLANK(Spreadsheet!AR424),AND(NOT(OR(ISBLANK(Spreadsheet!AR424),Spreadsheet!AR424="Waive")),Spreadsheet!AS424&gt;=6)),OR(ISBLANK(Spreadsheet!AW424)),OR(ISBLANK(Spreadsheet!AX424)),OR(ISBLANK(Spreadsheet!AY424)),OR(ISBLANK(Spreadsheet!AZ424)),OR(ISBLANK(Spreadsheet!BA424),Spreadsheet!BA424="Waive")))</f>
        <v>1</v>
      </c>
      <c r="CG424" s="5" t="b">
        <f t="shared" ca="1" si="31"/>
        <v>1</v>
      </c>
    </row>
    <row r="425" spans="8:85" x14ac:dyDescent="0.3">
      <c r="H425" s="5">
        <f t="shared" ca="1" si="32"/>
        <v>2</v>
      </c>
      <c r="I425" s="5" t="str">
        <f t="shared" ca="1" si="30"/>
        <v/>
      </c>
      <c r="J425" s="5" t="str">
        <f>IF(AND(NOT(ISBLANK(Spreadsheet!C425)),ISBLANK(Spreadsheet!D425)),Spreadsheet!F425&amp;" "&amp;Spreadsheet!H425,"")</f>
        <v/>
      </c>
      <c r="K425" s="5">
        <f>IF(AND(NOT(ISBLANK(Spreadsheet!C425)),ISBLANK(Spreadsheet!D425)),COUNTIFS(Spreadsheet!E426:E$786,"=Child",Spreadsheet!C426:C$786, "="&amp;Spreadsheet!C425) + COUNTIFS(Spreadsheet!E426:E$786,"=Step-child",Spreadsheet!C426:C$786, "="&amp;Spreadsheet!C425),0)</f>
        <v>0</v>
      </c>
      <c r="L425" s="5">
        <f>IF(NOT(ISBLANK(J425)),COUNTIFS(Spreadsheet!E426:E$786,"=Wife",Spreadsheet!C426:C$786, "="&amp;Spreadsheet!C425) + COUNTIFS(Spreadsheet!E426:E$786,"=Husband",Spreadsheet!C426:C$786, "="&amp;Spreadsheet!C425),0)</f>
        <v>0</v>
      </c>
      <c r="M425" s="5">
        <f>IF(NOT(ISBLANK(Spreadsheet!AJ425)),VLOOKUP(Spreadsheet!AJ425,'Drop Downs'!$P$2:$R$16,3,FALSE),0)</f>
        <v>0</v>
      </c>
      <c r="N425" s="5">
        <f>IF(NOT(ISBLANK(Spreadsheet!AJ425)), VLOOKUP(Spreadsheet!AJ425,'Drop Downs'!$P$2:$R$16,2,FALSE),0)</f>
        <v>0</v>
      </c>
      <c r="O425" s="5">
        <f>IF(NOT(ISBLANK(Spreadsheet!AL425)),VLOOKUP(Spreadsheet!AL425,'Drop Downs'!$P$2:$R$16,3,FALSE), 0)</f>
        <v>0</v>
      </c>
      <c r="P425" s="5">
        <f>IF(NOT(ISBLANK(Spreadsheet!AL425)),VLOOKUP(Spreadsheet!AL425,'Drop Downs'!$P$2:$R$16,2,FALSE),0)</f>
        <v>0</v>
      </c>
      <c r="Q425" s="5">
        <f>IF(NOT(ISBLANK(Spreadsheet!AN425)),VLOOKUP(Spreadsheet!AN425,'Drop Downs'!$P$2:$R$16,3,FALSE),0)</f>
        <v>0</v>
      </c>
      <c r="R425" s="5">
        <f>IF(NOT(ISBLANK(Spreadsheet!AN425)),VLOOKUP(Spreadsheet!AN425,'Drop Downs'!$P$2:$R$16,2,FALSE),0)</f>
        <v>0</v>
      </c>
      <c r="S425" s="5" t="str">
        <f>IF(OR(M425&gt;K425,N425&gt;L425,O425&gt;K425, Q425&gt;K425,N425&gt;L425, P425&gt;L425, R425&gt;L425),"Member currently has a coverage election over what he/she needs.  Please add more dependents or adjust the coverage election.","")&amp;(IF(AND(NOT(ISBLANK(Spreadsheet!C425)),NOT(ISBLANK(Spreadsheet!D425)),ISBLANK(Spreadsheet!E425)),"Dependent lacks a relationship to member.Please select one from the drop-down.",""))</f>
        <v/>
      </c>
      <c r="T425" s="5" t="b">
        <f t="shared" si="33"/>
        <v>1</v>
      </c>
      <c r="U425" s="5" t="b">
        <f>OR(ISBLANK(Spreadsheet!C425),IF(NOT(ISBLANK(Spreadsheet!D425)),NOT(ISBLANK(Spreadsheet!E425)),TRUE))</f>
        <v>1</v>
      </c>
      <c r="V425" s="5" t="b">
        <f>OR(ISBLANK(Spreadsheet!C425), NOT(ISBLANK(Spreadsheet!I425)))</f>
        <v>1</v>
      </c>
      <c r="W425" s="5" t="b">
        <f>OR(ISBLANK(Spreadsheet!D425),NOT(ISBLANK(Spreadsheet!C425)))</f>
        <v>1</v>
      </c>
      <c r="X425" s="155" t="str">
        <f>REPT("0",MIN(FIND({1,2,3,4,5,6,7,8,9},Spreadsheet!C425&amp;"123456789"))-1)&amp;IF(ISBLANK(Spreadsheet!C425),"",SUMPRODUCT(MID(0&amp;Spreadsheet!C425,LARGE(INDEX(ISNUMBER(--MID(Spreadsheet!C425,ROW($1:$225),1))*
 ROW($1:$225),0),ROW($1:$225))+1,1)*10^ROW($1:$225)/10))</f>
        <v/>
      </c>
      <c r="Y425" s="5" t="b">
        <f>IF(NOT(ISBLANK(Spreadsheet!C425)),IF(AND(ISNUMBER(VALUE(Spreadsheet!C425)), LEN(Spreadsheet!C425)=9),TRUE,FALSE),TRUE)</f>
        <v>1</v>
      </c>
      <c r="Z425" s="155" t="str">
        <f>REPT("0",MIN(FIND({1,2,3,4,5,6,7,8,9},Spreadsheet!D425&amp;"123456789"))-1)&amp;IF(ISBLANK(Spreadsheet!D425),"",SUMPRODUCT(MID(0&amp;Spreadsheet!D425,LARGE(INDEX(ISNUMBER(--MID(Spreadsheet!D425,ROW($1:$225),1))*
 ROW($1:$225),0),ROW($1:$225))+1,1)*10^ROW($1:$225)/10))</f>
        <v/>
      </c>
      <c r="AA425" s="5" t="b">
        <f>IF(AND(NOT(ISBLANK(Spreadsheet!D425)),NOT(ISBLANK(Spreadsheet!C425))),IF(AND(ISNUMBER(VALUE(Spreadsheet!D425)), LEN(Spreadsheet!D425)=9),TRUE,FALSE),IF(AND(NOT(ISBLANK(Spreadsheet!D425)),ISBLANK(Spreadsheet!C425)),FALSE,TRUE))</f>
        <v>1</v>
      </c>
      <c r="AB425" s="5" t="b">
        <f>OR(ISBLANK(Spreadsheet!Y425),IF(NOT(ISBLANK(Spreadsheet!Y425)),LEN(Spreadsheet!Y425)=10,ISNUMBER(VALUE(Spreadsheet!Y425))))</f>
        <v>1</v>
      </c>
      <c r="AC425" s="5" t="b">
        <f>OR(ISBLANK(Spreadsheet!AI425), AND(NOT(ISBLANK(Spreadsheet!AJ425)), NOT(ISNUMBER(SEARCH("Waive",Spreadsheet!AJ425)))))</f>
        <v>1</v>
      </c>
      <c r="AD425" s="5" t="b">
        <f>OR(ISBLANK(Spreadsheet!AK425), AND(NOT(ISBLANK(Spreadsheet!AL425)), NOT(ISNUMBER(SEARCH("Waive",Spreadsheet!AL425)))))</f>
        <v>1</v>
      </c>
      <c r="AE425" s="5" t="b">
        <f>OR(ISBLANK(Spreadsheet!AM425), AND(NOT(ISBLANK(Spreadsheet!AN425)), NOT(ISNUMBER(SEARCH("Waive", Spreadsheet!AN425)))))</f>
        <v>1</v>
      </c>
      <c r="AF425" s="5" t="b">
        <f>OR(ISBLANK(Spreadsheet!C425), NOT(ISBLANK(Spreadsheet!D425)),NOT(ISBLANK(Spreadsheet!L425)))</f>
        <v>1</v>
      </c>
      <c r="AG425" s="5" t="b">
        <f>IF(AND(NOT(ISBLANK(Spreadsheet!C425)), NOT(ISBLANK(Spreadsheet!D425)),Spreadsheet!C425&lt;&gt;Spreadsheet!D425),IF(ISERROR(VLOOKUP(Spreadsheet!C425, Spreadsheet!$C$6:'Spreadsheet'!$C424,1,FALSE)), FALSE, TRUE),TRUE)</f>
        <v>1</v>
      </c>
      <c r="AH425" s="5" t="b">
        <f>Spreadsheet!$B$2=Spreadsheet!AD425</f>
        <v>1</v>
      </c>
      <c r="AI425" s="5" t="b">
        <f>IF(ISBLANK(Spreadsheet!G425),TRUE,IF(OR(LEN(Spreadsheet!G425)&gt;1,ISNUMBER(VALUE(Spreadsheet!G425))),FALSE,TRUE))</f>
        <v>1</v>
      </c>
      <c r="AJ425" s="5" t="b">
        <f>OR(ISBLANK(Spreadsheet!C425), NOT(ISBLANK(Spreadsheet!B425)), NOT(ISBLANK(Spreadsheet!D425)))</f>
        <v>1</v>
      </c>
      <c r="AK425" s="5" t="b">
        <f t="array" ref="AK425">IF(OR(AND(ISBLANK(Spreadsheet!E425),ISBLANK(Spreadsheet!D425),NOT(ISBLANK(Spreadsheet!C425))),AND(ISBLANK(Spreadsheet!E425),ISBLANK(Spreadsheet!D425),ISBLANK(Spreadsheet!C425))),TRUE,ISNUMBER(MATCH(TRUE,EXACT(Spreadsheet!E425,Relationships),0)))</f>
        <v>1</v>
      </c>
      <c r="AL425" s="5" t="b">
        <f>IF(NOT(ISBLANK(Spreadsheet!C425)),IF(OR(ISBLANK(Spreadsheet!F425),LEN(Spreadsheet!F425)&gt;40),FALSE,TRUE),TRUE)</f>
        <v>1</v>
      </c>
      <c r="AM425" s="5" t="b">
        <f>IF(NOT(ISBLANK(Spreadsheet!C425)),IF(OR(ISBLANK(Spreadsheet!H425),LEN(Spreadsheet!H425)&gt;40),FALSE,TRUE),TRUE)</f>
        <v>1</v>
      </c>
      <c r="AN425" s="5" t="b">
        <f t="array" ref="AN425">IF(ISBLANK(Spreadsheet!I425),TRUE,ISNUMBER(MATCH(TRUE,EXACT(Spreadsheet!I425,GenderValues),0)))</f>
        <v>1</v>
      </c>
      <c r="AO425" s="5" t="b">
        <f ca="1">IF(ISERROR(DATEVALUE(TEXT(Spreadsheet!J425,"mm/dd/yyyy")) &gt; TODAY()),IF(AND(ISBLANK(Spreadsheet!J425),ISBLANK(Spreadsheet!C425)),TRUE,FALSE),IF(DATEVALUE(TEXT(Spreadsheet!J425,"mm/dd/yyyy")) &gt; TODAY(),FALSE,TRUE))</f>
        <v>1</v>
      </c>
      <c r="AP425" s="5" t="b">
        <f>OR(ISBLANK(Spreadsheet!K425),LEN(Spreadsheet!K425)&lt;=100)</f>
        <v>1</v>
      </c>
      <c r="AQ425" s="5" t="b">
        <f t="array" ref="AQ425">IF(OR(AND(ISBLANK(Spreadsheet!L425),ISBLANK(Spreadsheet!C425)),AND(NOT(ISBLANK(Spreadsheet!C425)),NOT(ISBLANK(Spreadsheet!D425)))),TRUE,ISNUMBER(MATCH(TRUE,EXACT(Spreadsheet!L425,MaritalStatus),0)))</f>
        <v>1</v>
      </c>
      <c r="AR425" s="5" t="b">
        <f ca="1">IF(ISERROR(DATEVALUE(TEXT(Spreadsheet!M425,"mm/dd/yyyy")) &gt; TODAY()),IF(ISBLANK(Spreadsheet!M425),TRUE,FALSE),IF(DATEVALUE(TEXT(Spreadsheet!M425,"mm/dd/yyyy")) &gt; TODAY(),FALSE,TRUE))</f>
        <v>1</v>
      </c>
      <c r="AS425" s="5" t="b">
        <f>OR(ISBLANK(Spreadsheet!N425),LEN(Spreadsheet!N425)&lt;=100)</f>
        <v>1</v>
      </c>
      <c r="AT425" s="5" t="b">
        <f>OR(ISBLANK(Spreadsheet!O425),UPPER(Spreadsheet!O425)="YES")</f>
        <v>1</v>
      </c>
      <c r="AU425" s="5" t="b">
        <f>OR(ISBLANK(Spreadsheet!P425),UPPER(Spreadsheet!P425)="YES")</f>
        <v>1</v>
      </c>
      <c r="AV425" s="5" t="b">
        <f t="array" ref="AV425">IF(ISBLANK(Spreadsheet!Q425),TRUE,ISNUMBER(MATCH(TRUE,EXACT(Spreadsheet!Q425,OnGroupsPriorIns),0)))</f>
        <v>1</v>
      </c>
      <c r="AW425" s="5" t="b">
        <f>OR(ISBLANK(Spreadsheet!R425),UPPER(Spreadsheet!R425)="YES")</f>
        <v>1</v>
      </c>
      <c r="AX425" s="5" t="b">
        <f>OR(ISBLANK(Spreadsheet!S425),UPPER(Spreadsheet!S425)="YES")</f>
        <v>1</v>
      </c>
      <c r="AY425" s="5" t="b">
        <f>OR(AND(ISBLANK(Spreadsheet!C425),LEN(Spreadsheet!T425)=0),AND(NOT(ISBLANK(Spreadsheet!C425)),LEN(Spreadsheet!T425)&gt;0,LEN(Spreadsheet!T425)&lt;=50))</f>
        <v>1</v>
      </c>
      <c r="AZ425" s="5" t="b">
        <f>OR(LEN(Spreadsheet!U425)=0,AND(LEN(Spreadsheet!U425)&gt;0,LEN(Spreadsheet!U425)&lt;=50))</f>
        <v>1</v>
      </c>
      <c r="BA425" s="5" t="b">
        <f>OR(AND(ISBLANK(Spreadsheet!C425),LEN(Spreadsheet!V425)=0),AND(NOT(ISBLANK(Spreadsheet!C425)),LEN(Spreadsheet!V425)&gt;0,LEN(Spreadsheet!V425)&lt;=50))</f>
        <v>1</v>
      </c>
      <c r="BB425" s="5" t="b">
        <f t="array" ref="BB425">IF(AND(ISBLANK(Spreadsheet!C425),LEN(Spreadsheet!W425)=0),TRUE,ISNUMBER(MATCH(TRUE,EXACT(Spreadsheet!W425,States),0)))</f>
        <v>1</v>
      </c>
      <c r="BC425" s="5" t="b">
        <f>OR(AND(ISBLANK(Spreadsheet!C425),LEN(Spreadsheet!X425)=0),AND(NOT(ISBLANK(Spreadsheet!C425)),LEN(Spreadsheet!X425)&gt;0,LEN(Spreadsheet!X425)=5,ISNUMBER(VALUE(Spreadsheet!X425))))</f>
        <v>1</v>
      </c>
      <c r="BD425" s="5" t="b">
        <f>OR(ISBLANK(Spreadsheet!Z425),LEN(Spreadsheet!Z425)&lt;=50)</f>
        <v>1</v>
      </c>
      <c r="BE425" s="5" t="b">
        <f>ISBLANK(Spreadsheet!AA425)</f>
        <v>1</v>
      </c>
      <c r="BF425" s="5" t="b">
        <f>ISBLANK(Spreadsheet!AB425)</f>
        <v>1</v>
      </c>
      <c r="BG425" s="5" t="b">
        <f>IF(ISERROR(DATEVALUE(TEXT(Spreadsheet!AC425,"mm/dd/yyyy")) &gt; DATEVALUE(TEXT(Spreadsheet!J425,"mm/dd/yyyy"))),IF(OR(AND(ISBLANK(Spreadsheet!AC425),ISBLANK(Spreadsheet!C425)),AND(NOT(ISBLANK(Spreadsheet!C425)),ISBLANK(Spreadsheet!AC425),NOT(ISBLANK(Spreadsheet!D425)))),TRUE,FALSE),IF(DATEVALUE(TEXT(Spreadsheet!AC425,"mm/dd/yyyy")) &gt; DATEVALUE(TEXT(Spreadsheet!J425,"mm/dd/yyyy")),TRUE,FALSE))</f>
        <v>1</v>
      </c>
      <c r="BH425" s="5" t="b">
        <f>OR(AND(ISBLANK(Spreadsheet!C425),ISBLANK(Spreadsheet!AE425)),AND(NOT(ISBLANK(Spreadsheet!C425)),NOT(ISBLANK(Spreadsheet!D425)),ISBLANK(Spreadsheet!AE425)),AND(NOT(ISBLANK(Spreadsheet!C425)),ISBLANK(Spreadsheet!D425),NOT(ISBLANK(Spreadsheet!AE425)),LEN(Spreadsheet!AE425)&lt;=100))</f>
        <v>1</v>
      </c>
      <c r="BI425" s="5" t="b">
        <f t="array" ref="BI425">IF(ISBLANK(Spreadsheet!AF425),TRUE,ISNUMBER(MATCH(TRUE,EXACT(Spreadsheet!AF425,CobraShortReasons),0)))</f>
        <v>1</v>
      </c>
      <c r="BJ425" s="5" t="b">
        <f ca="1">IF(ISERROR(DATEVALUE(TEXT(Spreadsheet!AG425,"mm/dd/yyyy")) &gt; TODAY()),IF(ISBLANK(Spreadsheet!AG425),TRUE,FALSE),IF(DATEVALUE(TEXT(Spreadsheet!AG425,"mm/dd/yyyy")) &gt; TODAY(),FALSE,TRUE))</f>
        <v>1</v>
      </c>
      <c r="BK425" s="5" t="b">
        <f>OR(ISBLANK(Spreadsheet!AH425),LEN(Spreadsheet!AH425)&lt;=25)</f>
        <v>1</v>
      </c>
      <c r="BL425" s="5" t="b">
        <f t="array" aca="1" ref="BL425" ca="1">IF(ISBLANK(Spreadsheet!AI425),TRUE,ISNUMBER(MATCH(TRUE,EXACT(Spreadsheet!AI425,INDIRECT(Spreadsheet!$D$2)),0)))</f>
        <v>1</v>
      </c>
      <c r="BM425" s="5" t="b">
        <f t="array" aca="1" ref="BM425" ca="1">IF(ISBLANK(Spreadsheet!AJ425),TRUE,ISNUMBER(MATCH(TRUE,EXACT(Spreadsheet!AJ425,INDIRECT(Spreadsheet!BJ425)),0)))</f>
        <v>1</v>
      </c>
      <c r="BN425" s="5" t="b">
        <f t="array" ref="BN425">IF(ISBLANK(Spreadsheet!AK425),TRUE,ISNUMBER(MATCH(TRUE,EXACT(Spreadsheet!AK425,DentalPlans),0)))</f>
        <v>1</v>
      </c>
      <c r="BO425" s="5" t="b">
        <f t="array" aca="1" ref="BO425" ca="1">IF(ISBLANK(Spreadsheet!AL425),TRUE,ISNUMBER(MATCH(TRUE,EXACT(Spreadsheet!AL425,INDIRECT(Spreadsheet!BK425)),0)))</f>
        <v>1</v>
      </c>
      <c r="BP425" s="5" t="b">
        <f t="array" ref="BP425">IF(ISBLANK(Spreadsheet!AM425),TRUE,ISNUMBER(MATCH(TRUE,EXACT(Spreadsheet!AM425,VisionPlans),0)))</f>
        <v>1</v>
      </c>
      <c r="BQ425" s="5" t="b">
        <f t="array" aca="1" ref="BQ425" ca="1">IF(ISBLANK(Spreadsheet!AN425),TRUE,ISNUMBER(MATCH(TRUE,EXACT(Spreadsheet!AN425,INDIRECT(Spreadsheet!BL425)),0)))</f>
        <v>1</v>
      </c>
      <c r="BR425" s="5" t="b">
        <f t="array" ref="BR425">IF(ISBLANK(Spreadsheet!AO425),TRUE,ISNUMBER(MATCH(TRUE,EXACT(Spreadsheet!AO425,LifeBenefitClasses),0)))</f>
        <v>1</v>
      </c>
      <c r="BS425" s="5" t="b">
        <f>IF(OR(ISBLANK(Spreadsheet!AO425), Spreadsheet!AO425="Waive"),IF(ISBLANK(Spreadsheet!AP425),TRUE,FALSE),IF(OR(AND(NOT(ISBLANK(Spreadsheet!AO425)),ISBLANK(Spreadsheet!AP425)),NOT(ISNUMBER(VALUE(Spreadsheet!AP425)))),FALSE,IF(OR(AND(Spreadsheet!AP425&lt;6,MOD(Spreadsheet!AP425*10,5)=0), MOD(Spreadsheet!AP425,5000)=0),TRUE,FALSE)))</f>
        <v>1</v>
      </c>
      <c r="BT425" s="5" t="b">
        <f t="array" ref="BT425">IF(ISBLANK(Spreadsheet!AQ425),TRUE,ISNUMBER(MATCH(TRUE,EXACT(Spreadsheet!AQ425,EnrollWaive),0)))</f>
        <v>1</v>
      </c>
      <c r="BU425" s="5" t="b">
        <f t="array" ref="BU425">IF(ISBLANK(Spreadsheet!AR425),TRUE,ISNUMBER(MATCH(TRUE,EXACT(Spreadsheet!AR425,LifeBenefitClasses),0)))</f>
        <v>1</v>
      </c>
      <c r="BV425" s="5" t="b">
        <f>IF(OR(ISBLANK(Spreadsheet!AR425), Spreadsheet!AR425="Waive"),IF(ISBLANK(Spreadsheet!AS425),TRUE,FALSE),IF(OR(AND(NOT(ISBLANK(Spreadsheet!AR425)),ISBLANK(Spreadsheet!AS425)),NOT(ISNUMBER(VALUE(Spreadsheet!AS425)))),FALSE,IF(OR(AND(Spreadsheet!AS425&lt;6,MOD(Spreadsheet!AS425*10,5)=0), MOD(Spreadsheet!AS425,10000)=0),TRUE,FALSE)))</f>
        <v>1</v>
      </c>
      <c r="BW425" s="5" t="b">
        <f t="array" ref="BW425">IF(ISBLANK(Spreadsheet!AT425),TRUE,ISNUMBER(MATCH(TRUE,EXACT(Spreadsheet!AT425,LifeBenefitClasses),0)))</f>
        <v>1</v>
      </c>
      <c r="BX425" s="5" t="b">
        <f>IF(OR(ISBLANK(Spreadsheet!AT425), Spreadsheet!AT425="Waive"),IF(ISBLANK(Spreadsheet!AU425),TRUE,FALSE),IF(OR(AND(NOT(ISBLANK(Spreadsheet!AT425)),ISBLANK(Spreadsheet!AU425)),NOT(ISNUMBER(VALUE(Spreadsheet!AU425)))),FALSE,IF(AND(NOT(OR(ISBLANK(Spreadsheet!AT425),Spreadsheet!AT425="Waive")),NOT(OR(ISBLANK(Spreadsheet!AR425),Spreadsheet!AR425="Waive")),MOD(Spreadsheet!AU425,5000)=0, Spreadsheet!AU425&lt;=(Spreadsheet!AS425*0.5)),TRUE,FALSE)))</f>
        <v>1</v>
      </c>
      <c r="BY425" s="5" t="b">
        <f t="array" ref="BY425">IF(ISBLANK(Spreadsheet!AV425),TRUE,ISNUMBER(MATCH(TRUE,EXACT(Spreadsheet!AV425,EnrollWaive),0)))</f>
        <v>1</v>
      </c>
      <c r="BZ425" s="5" t="b">
        <f t="array" ref="BZ425">IF(ISBLANK(Spreadsheet!AW425),TRUE,ISNUMBER(MATCH(TRUE,EXACT(Spreadsheet!AW425,LifeBenefitClasses),0)))</f>
        <v>1</v>
      </c>
      <c r="CA425" s="5" t="b">
        <f t="array" ref="CA425">IF(ISBLANK(Spreadsheet!AX425),TRUE,ISNUMBER(MATCH(TRUE,EXACT(Spreadsheet!AX425,LifeBenefitClasses),0)))</f>
        <v>1</v>
      </c>
      <c r="CB425" s="5" t="b">
        <f t="array" ref="CB425">IF(ISBLANK(Spreadsheet!AY425),TRUE,ISNUMBER(MATCH(TRUE,EXACT(Spreadsheet!AY425,LifeBenefitClasses),0)))</f>
        <v>1</v>
      </c>
      <c r="CC425" s="5" t="b">
        <f t="array" ref="CC425">IF(ISBLANK(Spreadsheet!AZ425),TRUE,ISNUMBER(MATCH(TRUE,EXACT(Spreadsheet!AZ425,LifeBenefitClasses),0)))</f>
        <v>1</v>
      </c>
      <c r="CD425" s="5" t="b">
        <f t="array" ref="CD425">IF(ISBLANK(Spreadsheet!BA425),TRUE,ISNUMBER(MATCH(TRUE,EXACT(Spreadsheet!BA425,LifeBenefitClasses),0)))</f>
        <v>1</v>
      </c>
      <c r="CE425" s="5" t="b">
        <f>IF(OR(ISBLANK(Spreadsheet!BA425), Spreadsheet!BA425="Waive"),IF(ISBLANK(Spreadsheet!BB425),TRUE,FALSE),IF(OR(AND(NOT(ISBLANK(Spreadsheet!BA425)),ISBLANK(Spreadsheet!BB425)),NOT(ISNUMBER(VALUE(Spreadsheet!BB425))),ISBLANK(Spreadsheet!BC425),NOT(ISNUMBER(VALUE(Spreadsheet!BC425)))),FALSE,IF(AND(Spreadsheet!BB425&gt;=50000,Spreadsheet!BB425&lt;=250000,MOD(Spreadsheet!BB425,10000)=0,Spreadsheet!BB425&lt;=(10*Spreadsheet!BC425)),TRUE,FALSE)))</f>
        <v>1</v>
      </c>
      <c r="CF425" s="5" t="b">
        <f>IF(NOT(ISBLANK(Spreadsheet!BC425)),AND(ISNUMBER(VALUE(Spreadsheet!BC425)),Spreadsheet!BC425&gt;0),AND(OR(ISBLANK(Spreadsheet!AO425),Spreadsheet!AO425="Waive",AND(NOT(OR(ISBLANK(Spreadsheet!AO425),Spreadsheet!AO425="Waive")),Spreadsheet!AP425&gt;=6)),OR(ISBLANK(Spreadsheet!AR425),AND(NOT(OR(ISBLANK(Spreadsheet!AR425),Spreadsheet!AR425="Waive")),Spreadsheet!AS425&gt;=6)),OR(ISBLANK(Spreadsheet!AW425)),OR(ISBLANK(Spreadsheet!AX425)),OR(ISBLANK(Spreadsheet!AY425)),OR(ISBLANK(Spreadsheet!AZ425)),OR(ISBLANK(Spreadsheet!BA425),Spreadsheet!BA425="Waive")))</f>
        <v>1</v>
      </c>
      <c r="CG425" s="5" t="b">
        <f t="shared" ca="1" si="31"/>
        <v>1</v>
      </c>
    </row>
    <row r="426" spans="8:85" x14ac:dyDescent="0.3">
      <c r="H426" s="5">
        <f t="shared" ca="1" si="32"/>
        <v>2</v>
      </c>
      <c r="I426" s="5" t="str">
        <f t="shared" ca="1" si="30"/>
        <v/>
      </c>
      <c r="J426" s="5" t="str">
        <f>IF(AND(NOT(ISBLANK(Spreadsheet!C426)),ISBLANK(Spreadsheet!D426)),Spreadsheet!F426&amp;" "&amp;Spreadsheet!H426,"")</f>
        <v/>
      </c>
      <c r="K426" s="5">
        <f>IF(AND(NOT(ISBLANK(Spreadsheet!C426)),ISBLANK(Spreadsheet!D426)),COUNTIFS(Spreadsheet!E427:E$786,"=Child",Spreadsheet!C427:C$786, "="&amp;Spreadsheet!C426) + COUNTIFS(Spreadsheet!E427:E$786,"=Step-child",Spreadsheet!C427:C$786, "="&amp;Spreadsheet!C426),0)</f>
        <v>0</v>
      </c>
      <c r="L426" s="5">
        <f>IF(NOT(ISBLANK(J426)),COUNTIFS(Spreadsheet!E427:E$786,"=Wife",Spreadsheet!C427:C$786, "="&amp;Spreadsheet!C426) + COUNTIFS(Spreadsheet!E427:E$786,"=Husband",Spreadsheet!C427:C$786, "="&amp;Spreadsheet!C426),0)</f>
        <v>0</v>
      </c>
      <c r="M426" s="5">
        <f>IF(NOT(ISBLANK(Spreadsheet!AJ426)),VLOOKUP(Spreadsheet!AJ426,'Drop Downs'!$P$2:$R$16,3,FALSE),0)</f>
        <v>0</v>
      </c>
      <c r="N426" s="5">
        <f>IF(NOT(ISBLANK(Spreadsheet!AJ426)), VLOOKUP(Spreadsheet!AJ426,'Drop Downs'!$P$2:$R$16,2,FALSE),0)</f>
        <v>0</v>
      </c>
      <c r="O426" s="5">
        <f>IF(NOT(ISBLANK(Spreadsheet!AL426)),VLOOKUP(Spreadsheet!AL426,'Drop Downs'!$P$2:$R$16,3,FALSE), 0)</f>
        <v>0</v>
      </c>
      <c r="P426" s="5">
        <f>IF(NOT(ISBLANK(Spreadsheet!AL426)),VLOOKUP(Spreadsheet!AL426,'Drop Downs'!$P$2:$R$16,2,FALSE),0)</f>
        <v>0</v>
      </c>
      <c r="Q426" s="5">
        <f>IF(NOT(ISBLANK(Spreadsheet!AN426)),VLOOKUP(Spreadsheet!AN426,'Drop Downs'!$P$2:$R$16,3,FALSE),0)</f>
        <v>0</v>
      </c>
      <c r="R426" s="5">
        <f>IF(NOT(ISBLANK(Spreadsheet!AN426)),VLOOKUP(Spreadsheet!AN426,'Drop Downs'!$P$2:$R$16,2,FALSE),0)</f>
        <v>0</v>
      </c>
      <c r="S426" s="5" t="str">
        <f>IF(OR(M426&gt;K426,N426&gt;L426,O426&gt;K426, Q426&gt;K426,N426&gt;L426, P426&gt;L426, R426&gt;L426),"Member currently has a coverage election over what he/she needs.  Please add more dependents or adjust the coverage election.","")&amp;(IF(AND(NOT(ISBLANK(Spreadsheet!C426)),NOT(ISBLANK(Spreadsheet!D426)),ISBLANK(Spreadsheet!E426)),"Dependent lacks a relationship to member.Please select one from the drop-down.",""))</f>
        <v/>
      </c>
      <c r="T426" s="5" t="b">
        <f t="shared" si="33"/>
        <v>1</v>
      </c>
      <c r="U426" s="5" t="b">
        <f>OR(ISBLANK(Spreadsheet!C426),IF(NOT(ISBLANK(Spreadsheet!D426)),NOT(ISBLANK(Spreadsheet!E426)),TRUE))</f>
        <v>1</v>
      </c>
      <c r="V426" s="5" t="b">
        <f>OR(ISBLANK(Spreadsheet!C426), NOT(ISBLANK(Spreadsheet!I426)))</f>
        <v>1</v>
      </c>
      <c r="W426" s="5" t="b">
        <f>OR(ISBLANK(Spreadsheet!D426),NOT(ISBLANK(Spreadsheet!C426)))</f>
        <v>1</v>
      </c>
      <c r="X426" s="155" t="str">
        <f>REPT("0",MIN(FIND({1,2,3,4,5,6,7,8,9},Spreadsheet!C426&amp;"123456789"))-1)&amp;IF(ISBLANK(Spreadsheet!C426),"",SUMPRODUCT(MID(0&amp;Spreadsheet!C426,LARGE(INDEX(ISNUMBER(--MID(Spreadsheet!C426,ROW($1:$225),1))*
 ROW($1:$225),0),ROW($1:$225))+1,1)*10^ROW($1:$225)/10))</f>
        <v/>
      </c>
      <c r="Y426" s="5" t="b">
        <f>IF(NOT(ISBLANK(Spreadsheet!C426)),IF(AND(ISNUMBER(VALUE(Spreadsheet!C426)), LEN(Spreadsheet!C426)=9),TRUE,FALSE),TRUE)</f>
        <v>1</v>
      </c>
      <c r="Z426" s="155" t="str">
        <f>REPT("0",MIN(FIND({1,2,3,4,5,6,7,8,9},Spreadsheet!D426&amp;"123456789"))-1)&amp;IF(ISBLANK(Spreadsheet!D426),"",SUMPRODUCT(MID(0&amp;Spreadsheet!D426,LARGE(INDEX(ISNUMBER(--MID(Spreadsheet!D426,ROW($1:$225),1))*
 ROW($1:$225),0),ROW($1:$225))+1,1)*10^ROW($1:$225)/10))</f>
        <v/>
      </c>
      <c r="AA426" s="5" t="b">
        <f>IF(AND(NOT(ISBLANK(Spreadsheet!D426)),NOT(ISBLANK(Spreadsheet!C426))),IF(AND(ISNUMBER(VALUE(Spreadsheet!D426)), LEN(Spreadsheet!D426)=9),TRUE,FALSE),IF(AND(NOT(ISBLANK(Spreadsheet!D426)),ISBLANK(Spreadsheet!C426)),FALSE,TRUE))</f>
        <v>1</v>
      </c>
      <c r="AB426" s="5" t="b">
        <f>OR(ISBLANK(Spreadsheet!Y426),IF(NOT(ISBLANK(Spreadsheet!Y426)),LEN(Spreadsheet!Y426)=10,ISNUMBER(VALUE(Spreadsheet!Y426))))</f>
        <v>1</v>
      </c>
      <c r="AC426" s="5" t="b">
        <f>OR(ISBLANK(Spreadsheet!AI426), AND(NOT(ISBLANK(Spreadsheet!AJ426)), NOT(ISNUMBER(SEARCH("Waive",Spreadsheet!AJ426)))))</f>
        <v>1</v>
      </c>
      <c r="AD426" s="5" t="b">
        <f>OR(ISBLANK(Spreadsheet!AK426), AND(NOT(ISBLANK(Spreadsheet!AL426)), NOT(ISNUMBER(SEARCH("Waive",Spreadsheet!AL426)))))</f>
        <v>1</v>
      </c>
      <c r="AE426" s="5" t="b">
        <f>OR(ISBLANK(Spreadsheet!AM426), AND(NOT(ISBLANK(Spreadsheet!AN426)), NOT(ISNUMBER(SEARCH("Waive", Spreadsheet!AN426)))))</f>
        <v>1</v>
      </c>
      <c r="AF426" s="5" t="b">
        <f>OR(ISBLANK(Spreadsheet!C426), NOT(ISBLANK(Spreadsheet!D426)),NOT(ISBLANK(Spreadsheet!L426)))</f>
        <v>1</v>
      </c>
      <c r="AG426" s="5" t="b">
        <f>IF(AND(NOT(ISBLANK(Spreadsheet!C426)), NOT(ISBLANK(Spreadsheet!D426)),Spreadsheet!C426&lt;&gt;Spreadsheet!D426),IF(ISERROR(VLOOKUP(Spreadsheet!C426, Spreadsheet!$C$6:'Spreadsheet'!$C425,1,FALSE)), FALSE, TRUE),TRUE)</f>
        <v>1</v>
      </c>
      <c r="AH426" s="5" t="b">
        <f>Spreadsheet!$B$2=Spreadsheet!AD426</f>
        <v>1</v>
      </c>
      <c r="AI426" s="5" t="b">
        <f>IF(ISBLANK(Spreadsheet!G426),TRUE,IF(OR(LEN(Spreadsheet!G426)&gt;1,ISNUMBER(VALUE(Spreadsheet!G426))),FALSE,TRUE))</f>
        <v>1</v>
      </c>
      <c r="AJ426" s="5" t="b">
        <f>OR(ISBLANK(Spreadsheet!C426), NOT(ISBLANK(Spreadsheet!B426)), NOT(ISBLANK(Spreadsheet!D426)))</f>
        <v>1</v>
      </c>
      <c r="AK426" s="5" t="b">
        <f t="array" ref="AK426">IF(OR(AND(ISBLANK(Spreadsheet!E426),ISBLANK(Spreadsheet!D426),NOT(ISBLANK(Spreadsheet!C426))),AND(ISBLANK(Spreadsheet!E426),ISBLANK(Spreadsheet!D426),ISBLANK(Spreadsheet!C426))),TRUE,ISNUMBER(MATCH(TRUE,EXACT(Spreadsheet!E426,Relationships),0)))</f>
        <v>1</v>
      </c>
      <c r="AL426" s="5" t="b">
        <f>IF(NOT(ISBLANK(Spreadsheet!C426)),IF(OR(ISBLANK(Spreadsheet!F426),LEN(Spreadsheet!F426)&gt;40),FALSE,TRUE),TRUE)</f>
        <v>1</v>
      </c>
      <c r="AM426" s="5" t="b">
        <f>IF(NOT(ISBLANK(Spreadsheet!C426)),IF(OR(ISBLANK(Spreadsheet!H426),LEN(Spreadsheet!H426)&gt;40),FALSE,TRUE),TRUE)</f>
        <v>1</v>
      </c>
      <c r="AN426" s="5" t="b">
        <f t="array" ref="AN426">IF(ISBLANK(Spreadsheet!I426),TRUE,ISNUMBER(MATCH(TRUE,EXACT(Spreadsheet!I426,GenderValues),0)))</f>
        <v>1</v>
      </c>
      <c r="AO426" s="5" t="b">
        <f ca="1">IF(ISERROR(DATEVALUE(TEXT(Spreadsheet!J426,"mm/dd/yyyy")) &gt; TODAY()),IF(AND(ISBLANK(Spreadsheet!J426),ISBLANK(Spreadsheet!C426)),TRUE,FALSE),IF(DATEVALUE(TEXT(Spreadsheet!J426,"mm/dd/yyyy")) &gt; TODAY(),FALSE,TRUE))</f>
        <v>1</v>
      </c>
      <c r="AP426" s="5" t="b">
        <f>OR(ISBLANK(Spreadsheet!K426),LEN(Spreadsheet!K426)&lt;=100)</f>
        <v>1</v>
      </c>
      <c r="AQ426" s="5" t="b">
        <f t="array" ref="AQ426">IF(OR(AND(ISBLANK(Spreadsheet!L426),ISBLANK(Spreadsheet!C426)),AND(NOT(ISBLANK(Spreadsheet!C426)),NOT(ISBLANK(Spreadsheet!D426)))),TRUE,ISNUMBER(MATCH(TRUE,EXACT(Spreadsheet!L426,MaritalStatus),0)))</f>
        <v>1</v>
      </c>
      <c r="AR426" s="5" t="b">
        <f ca="1">IF(ISERROR(DATEVALUE(TEXT(Spreadsheet!M426,"mm/dd/yyyy")) &gt; TODAY()),IF(ISBLANK(Spreadsheet!M426),TRUE,FALSE),IF(DATEVALUE(TEXT(Spreadsheet!M426,"mm/dd/yyyy")) &gt; TODAY(),FALSE,TRUE))</f>
        <v>1</v>
      </c>
      <c r="AS426" s="5" t="b">
        <f>OR(ISBLANK(Spreadsheet!N426),LEN(Spreadsheet!N426)&lt;=100)</f>
        <v>1</v>
      </c>
      <c r="AT426" s="5" t="b">
        <f>OR(ISBLANK(Spreadsheet!O426),UPPER(Spreadsheet!O426)="YES")</f>
        <v>1</v>
      </c>
      <c r="AU426" s="5" t="b">
        <f>OR(ISBLANK(Spreadsheet!P426),UPPER(Spreadsheet!P426)="YES")</f>
        <v>1</v>
      </c>
      <c r="AV426" s="5" t="b">
        <f t="array" ref="AV426">IF(ISBLANK(Spreadsheet!Q426),TRUE,ISNUMBER(MATCH(TRUE,EXACT(Spreadsheet!Q426,OnGroupsPriorIns),0)))</f>
        <v>1</v>
      </c>
      <c r="AW426" s="5" t="b">
        <f>OR(ISBLANK(Spreadsheet!R426),UPPER(Spreadsheet!R426)="YES")</f>
        <v>1</v>
      </c>
      <c r="AX426" s="5" t="b">
        <f>OR(ISBLANK(Spreadsheet!S426),UPPER(Spreadsheet!S426)="YES")</f>
        <v>1</v>
      </c>
      <c r="AY426" s="5" t="b">
        <f>OR(AND(ISBLANK(Spreadsheet!C426),LEN(Spreadsheet!T426)=0),AND(NOT(ISBLANK(Spreadsheet!C426)),LEN(Spreadsheet!T426)&gt;0,LEN(Spreadsheet!T426)&lt;=50))</f>
        <v>1</v>
      </c>
      <c r="AZ426" s="5" t="b">
        <f>OR(LEN(Spreadsheet!U426)=0,AND(LEN(Spreadsheet!U426)&gt;0,LEN(Spreadsheet!U426)&lt;=50))</f>
        <v>1</v>
      </c>
      <c r="BA426" s="5" t="b">
        <f>OR(AND(ISBLANK(Spreadsheet!C426),LEN(Spreadsheet!V426)=0),AND(NOT(ISBLANK(Spreadsheet!C426)),LEN(Spreadsheet!V426)&gt;0,LEN(Spreadsheet!V426)&lt;=50))</f>
        <v>1</v>
      </c>
      <c r="BB426" s="5" t="b">
        <f t="array" ref="BB426">IF(AND(ISBLANK(Spreadsheet!C426),LEN(Spreadsheet!W426)=0),TRUE,ISNUMBER(MATCH(TRUE,EXACT(Spreadsheet!W426,States),0)))</f>
        <v>1</v>
      </c>
      <c r="BC426" s="5" t="b">
        <f>OR(AND(ISBLANK(Spreadsheet!C426),LEN(Spreadsheet!X426)=0),AND(NOT(ISBLANK(Spreadsheet!C426)),LEN(Spreadsheet!X426)&gt;0,LEN(Spreadsheet!X426)=5,ISNUMBER(VALUE(Spreadsheet!X426))))</f>
        <v>1</v>
      </c>
      <c r="BD426" s="5" t="b">
        <f>OR(ISBLANK(Spreadsheet!Z426),LEN(Spreadsheet!Z426)&lt;=50)</f>
        <v>1</v>
      </c>
      <c r="BE426" s="5" t="b">
        <f>ISBLANK(Spreadsheet!AA426)</f>
        <v>1</v>
      </c>
      <c r="BF426" s="5" t="b">
        <f>ISBLANK(Spreadsheet!AB426)</f>
        <v>1</v>
      </c>
      <c r="BG426" s="5" t="b">
        <f>IF(ISERROR(DATEVALUE(TEXT(Spreadsheet!AC426,"mm/dd/yyyy")) &gt; DATEVALUE(TEXT(Spreadsheet!J426,"mm/dd/yyyy"))),IF(OR(AND(ISBLANK(Spreadsheet!AC426),ISBLANK(Spreadsheet!C426)),AND(NOT(ISBLANK(Spreadsheet!C426)),ISBLANK(Spreadsheet!AC426),NOT(ISBLANK(Spreadsheet!D426)))),TRUE,FALSE),IF(DATEVALUE(TEXT(Spreadsheet!AC426,"mm/dd/yyyy")) &gt; DATEVALUE(TEXT(Spreadsheet!J426,"mm/dd/yyyy")),TRUE,FALSE))</f>
        <v>1</v>
      </c>
      <c r="BH426" s="5" t="b">
        <f>OR(AND(ISBLANK(Spreadsheet!C426),ISBLANK(Spreadsheet!AE426)),AND(NOT(ISBLANK(Spreadsheet!C426)),NOT(ISBLANK(Spreadsheet!D426)),ISBLANK(Spreadsheet!AE426)),AND(NOT(ISBLANK(Spreadsheet!C426)),ISBLANK(Spreadsheet!D426),NOT(ISBLANK(Spreadsheet!AE426)),LEN(Spreadsheet!AE426)&lt;=100))</f>
        <v>1</v>
      </c>
      <c r="BI426" s="5" t="b">
        <f t="array" ref="BI426">IF(ISBLANK(Spreadsheet!AF426),TRUE,ISNUMBER(MATCH(TRUE,EXACT(Spreadsheet!AF426,CobraShortReasons),0)))</f>
        <v>1</v>
      </c>
      <c r="BJ426" s="5" t="b">
        <f ca="1">IF(ISERROR(DATEVALUE(TEXT(Spreadsheet!AG426,"mm/dd/yyyy")) &gt; TODAY()),IF(ISBLANK(Spreadsheet!AG426),TRUE,FALSE),IF(DATEVALUE(TEXT(Spreadsheet!AG426,"mm/dd/yyyy")) &gt; TODAY(),FALSE,TRUE))</f>
        <v>1</v>
      </c>
      <c r="BK426" s="5" t="b">
        <f>OR(ISBLANK(Spreadsheet!AH426),LEN(Spreadsheet!AH426)&lt;=25)</f>
        <v>1</v>
      </c>
      <c r="BL426" s="5" t="b">
        <f t="array" aca="1" ref="BL426" ca="1">IF(ISBLANK(Spreadsheet!AI426),TRUE,ISNUMBER(MATCH(TRUE,EXACT(Spreadsheet!AI426,INDIRECT(Spreadsheet!$D$2)),0)))</f>
        <v>1</v>
      </c>
      <c r="BM426" s="5" t="b">
        <f t="array" aca="1" ref="BM426" ca="1">IF(ISBLANK(Spreadsheet!AJ426),TRUE,ISNUMBER(MATCH(TRUE,EXACT(Spreadsheet!AJ426,INDIRECT(Spreadsheet!BJ426)),0)))</f>
        <v>1</v>
      </c>
      <c r="BN426" s="5" t="b">
        <f t="array" ref="BN426">IF(ISBLANK(Spreadsheet!AK426),TRUE,ISNUMBER(MATCH(TRUE,EXACT(Spreadsheet!AK426,DentalPlans),0)))</f>
        <v>1</v>
      </c>
      <c r="BO426" s="5" t="b">
        <f t="array" aca="1" ref="BO426" ca="1">IF(ISBLANK(Spreadsheet!AL426),TRUE,ISNUMBER(MATCH(TRUE,EXACT(Spreadsheet!AL426,INDIRECT(Spreadsheet!BK426)),0)))</f>
        <v>1</v>
      </c>
      <c r="BP426" s="5" t="b">
        <f t="array" ref="BP426">IF(ISBLANK(Spreadsheet!AM426),TRUE,ISNUMBER(MATCH(TRUE,EXACT(Spreadsheet!AM426,VisionPlans),0)))</f>
        <v>1</v>
      </c>
      <c r="BQ426" s="5" t="b">
        <f t="array" aca="1" ref="BQ426" ca="1">IF(ISBLANK(Spreadsheet!AN426),TRUE,ISNUMBER(MATCH(TRUE,EXACT(Spreadsheet!AN426,INDIRECT(Spreadsheet!BL426)),0)))</f>
        <v>1</v>
      </c>
      <c r="BR426" s="5" t="b">
        <f t="array" ref="BR426">IF(ISBLANK(Spreadsheet!AO426),TRUE,ISNUMBER(MATCH(TRUE,EXACT(Spreadsheet!AO426,LifeBenefitClasses),0)))</f>
        <v>1</v>
      </c>
      <c r="BS426" s="5" t="b">
        <f>IF(OR(ISBLANK(Spreadsheet!AO426), Spreadsheet!AO426="Waive"),IF(ISBLANK(Spreadsheet!AP426),TRUE,FALSE),IF(OR(AND(NOT(ISBLANK(Spreadsheet!AO426)),ISBLANK(Spreadsheet!AP426)),NOT(ISNUMBER(VALUE(Spreadsheet!AP426)))),FALSE,IF(OR(AND(Spreadsheet!AP426&lt;6,MOD(Spreadsheet!AP426*10,5)=0), MOD(Spreadsheet!AP426,5000)=0),TRUE,FALSE)))</f>
        <v>1</v>
      </c>
      <c r="BT426" s="5" t="b">
        <f t="array" ref="BT426">IF(ISBLANK(Spreadsheet!AQ426),TRUE,ISNUMBER(MATCH(TRUE,EXACT(Spreadsheet!AQ426,EnrollWaive),0)))</f>
        <v>1</v>
      </c>
      <c r="BU426" s="5" t="b">
        <f t="array" ref="BU426">IF(ISBLANK(Spreadsheet!AR426),TRUE,ISNUMBER(MATCH(TRUE,EXACT(Spreadsheet!AR426,LifeBenefitClasses),0)))</f>
        <v>1</v>
      </c>
      <c r="BV426" s="5" t="b">
        <f>IF(OR(ISBLANK(Spreadsheet!AR426), Spreadsheet!AR426="Waive"),IF(ISBLANK(Spreadsheet!AS426),TRUE,FALSE),IF(OR(AND(NOT(ISBLANK(Spreadsheet!AR426)),ISBLANK(Spreadsheet!AS426)),NOT(ISNUMBER(VALUE(Spreadsheet!AS426)))),FALSE,IF(OR(AND(Spreadsheet!AS426&lt;6,MOD(Spreadsheet!AS426*10,5)=0), MOD(Spreadsheet!AS426,10000)=0),TRUE,FALSE)))</f>
        <v>1</v>
      </c>
      <c r="BW426" s="5" t="b">
        <f t="array" ref="BW426">IF(ISBLANK(Spreadsheet!AT426),TRUE,ISNUMBER(MATCH(TRUE,EXACT(Spreadsheet!AT426,LifeBenefitClasses),0)))</f>
        <v>1</v>
      </c>
      <c r="BX426" s="5" t="b">
        <f>IF(OR(ISBLANK(Spreadsheet!AT426), Spreadsheet!AT426="Waive"),IF(ISBLANK(Spreadsheet!AU426),TRUE,FALSE),IF(OR(AND(NOT(ISBLANK(Spreadsheet!AT426)),ISBLANK(Spreadsheet!AU426)),NOT(ISNUMBER(VALUE(Spreadsheet!AU426)))),FALSE,IF(AND(NOT(OR(ISBLANK(Spreadsheet!AT426),Spreadsheet!AT426="Waive")),NOT(OR(ISBLANK(Spreadsheet!AR426),Spreadsheet!AR426="Waive")),MOD(Spreadsheet!AU426,5000)=0, Spreadsheet!AU426&lt;=(Spreadsheet!AS426*0.5)),TRUE,FALSE)))</f>
        <v>1</v>
      </c>
      <c r="BY426" s="5" t="b">
        <f t="array" ref="BY426">IF(ISBLANK(Spreadsheet!AV426),TRUE,ISNUMBER(MATCH(TRUE,EXACT(Spreadsheet!AV426,EnrollWaive),0)))</f>
        <v>1</v>
      </c>
      <c r="BZ426" s="5" t="b">
        <f t="array" ref="BZ426">IF(ISBLANK(Spreadsheet!AW426),TRUE,ISNUMBER(MATCH(TRUE,EXACT(Spreadsheet!AW426,LifeBenefitClasses),0)))</f>
        <v>1</v>
      </c>
      <c r="CA426" s="5" t="b">
        <f t="array" ref="CA426">IF(ISBLANK(Spreadsheet!AX426),TRUE,ISNUMBER(MATCH(TRUE,EXACT(Spreadsheet!AX426,LifeBenefitClasses),0)))</f>
        <v>1</v>
      </c>
      <c r="CB426" s="5" t="b">
        <f t="array" ref="CB426">IF(ISBLANK(Spreadsheet!AY426),TRUE,ISNUMBER(MATCH(TRUE,EXACT(Spreadsheet!AY426,LifeBenefitClasses),0)))</f>
        <v>1</v>
      </c>
      <c r="CC426" s="5" t="b">
        <f t="array" ref="CC426">IF(ISBLANK(Spreadsheet!AZ426),TRUE,ISNUMBER(MATCH(TRUE,EXACT(Spreadsheet!AZ426,LifeBenefitClasses),0)))</f>
        <v>1</v>
      </c>
      <c r="CD426" s="5" t="b">
        <f t="array" ref="CD426">IF(ISBLANK(Spreadsheet!BA426),TRUE,ISNUMBER(MATCH(TRUE,EXACT(Spreadsheet!BA426,LifeBenefitClasses),0)))</f>
        <v>1</v>
      </c>
      <c r="CE426" s="5" t="b">
        <f>IF(OR(ISBLANK(Spreadsheet!BA426), Spreadsheet!BA426="Waive"),IF(ISBLANK(Spreadsheet!BB426),TRUE,FALSE),IF(OR(AND(NOT(ISBLANK(Spreadsheet!BA426)),ISBLANK(Spreadsheet!BB426)),NOT(ISNUMBER(VALUE(Spreadsheet!BB426))),ISBLANK(Spreadsheet!BC426),NOT(ISNUMBER(VALUE(Spreadsheet!BC426)))),FALSE,IF(AND(Spreadsheet!BB426&gt;=50000,Spreadsheet!BB426&lt;=250000,MOD(Spreadsheet!BB426,10000)=0,Spreadsheet!BB426&lt;=(10*Spreadsheet!BC426)),TRUE,FALSE)))</f>
        <v>1</v>
      </c>
      <c r="CF426" s="5" t="b">
        <f>IF(NOT(ISBLANK(Spreadsheet!BC426)),AND(ISNUMBER(VALUE(Spreadsheet!BC426)),Spreadsheet!BC426&gt;0),AND(OR(ISBLANK(Spreadsheet!AO426),Spreadsheet!AO426="Waive",AND(NOT(OR(ISBLANK(Spreadsheet!AO426),Spreadsheet!AO426="Waive")),Spreadsheet!AP426&gt;=6)),OR(ISBLANK(Spreadsheet!AR426),AND(NOT(OR(ISBLANK(Spreadsheet!AR426),Spreadsheet!AR426="Waive")),Spreadsheet!AS426&gt;=6)),OR(ISBLANK(Spreadsheet!AW426)),OR(ISBLANK(Spreadsheet!AX426)),OR(ISBLANK(Spreadsheet!AY426)),OR(ISBLANK(Spreadsheet!AZ426)),OR(ISBLANK(Spreadsheet!BA426),Spreadsheet!BA426="Waive")))</f>
        <v>1</v>
      </c>
      <c r="CG426" s="5" t="b">
        <f t="shared" ca="1" si="31"/>
        <v>1</v>
      </c>
    </row>
    <row r="427" spans="8:85" x14ac:dyDescent="0.3">
      <c r="H427" s="5">
        <f t="shared" ca="1" si="32"/>
        <v>2</v>
      </c>
      <c r="I427" s="5" t="str">
        <f t="shared" ca="1" si="30"/>
        <v/>
      </c>
      <c r="J427" s="5" t="str">
        <f>IF(AND(NOT(ISBLANK(Spreadsheet!C427)),ISBLANK(Spreadsheet!D427)),Spreadsheet!F427&amp;" "&amp;Spreadsheet!H427,"")</f>
        <v/>
      </c>
      <c r="K427" s="5">
        <f>IF(AND(NOT(ISBLANK(Spreadsheet!C427)),ISBLANK(Spreadsheet!D427)),COUNTIFS(Spreadsheet!E428:E$786,"=Child",Spreadsheet!C428:C$786, "="&amp;Spreadsheet!C427) + COUNTIFS(Spreadsheet!E428:E$786,"=Step-child",Spreadsheet!C428:C$786, "="&amp;Spreadsheet!C427),0)</f>
        <v>0</v>
      </c>
      <c r="L427" s="5">
        <f>IF(NOT(ISBLANK(J427)),COUNTIFS(Spreadsheet!E428:E$786,"=Wife",Spreadsheet!C428:C$786, "="&amp;Spreadsheet!C427) + COUNTIFS(Spreadsheet!E428:E$786,"=Husband",Spreadsheet!C428:C$786, "="&amp;Spreadsheet!C427),0)</f>
        <v>0</v>
      </c>
      <c r="M427" s="5">
        <f>IF(NOT(ISBLANK(Spreadsheet!AJ427)),VLOOKUP(Spreadsheet!AJ427,'Drop Downs'!$P$2:$R$16,3,FALSE),0)</f>
        <v>0</v>
      </c>
      <c r="N427" s="5">
        <f>IF(NOT(ISBLANK(Spreadsheet!AJ427)), VLOOKUP(Spreadsheet!AJ427,'Drop Downs'!$P$2:$R$16,2,FALSE),0)</f>
        <v>0</v>
      </c>
      <c r="O427" s="5">
        <f>IF(NOT(ISBLANK(Spreadsheet!AL427)),VLOOKUP(Spreadsheet!AL427,'Drop Downs'!$P$2:$R$16,3,FALSE), 0)</f>
        <v>0</v>
      </c>
      <c r="P427" s="5">
        <f>IF(NOT(ISBLANK(Spreadsheet!AL427)),VLOOKUP(Spreadsheet!AL427,'Drop Downs'!$P$2:$R$16,2,FALSE),0)</f>
        <v>0</v>
      </c>
      <c r="Q427" s="5">
        <f>IF(NOT(ISBLANK(Spreadsheet!AN427)),VLOOKUP(Spreadsheet!AN427,'Drop Downs'!$P$2:$R$16,3,FALSE),0)</f>
        <v>0</v>
      </c>
      <c r="R427" s="5">
        <f>IF(NOT(ISBLANK(Spreadsheet!AN427)),VLOOKUP(Spreadsheet!AN427,'Drop Downs'!$P$2:$R$16,2,FALSE),0)</f>
        <v>0</v>
      </c>
      <c r="S427" s="5" t="str">
        <f>IF(OR(M427&gt;K427,N427&gt;L427,O427&gt;K427, Q427&gt;K427,N427&gt;L427, P427&gt;L427, R427&gt;L427),"Member currently has a coverage election over what he/she needs.  Please add more dependents or adjust the coverage election.","")&amp;(IF(AND(NOT(ISBLANK(Spreadsheet!C427)),NOT(ISBLANK(Spreadsheet!D427)),ISBLANK(Spreadsheet!E427)),"Dependent lacks a relationship to member.Please select one from the drop-down.",""))</f>
        <v/>
      </c>
      <c r="T427" s="5" t="b">
        <f t="shared" si="33"/>
        <v>1</v>
      </c>
      <c r="U427" s="5" t="b">
        <f>OR(ISBLANK(Spreadsheet!C427),IF(NOT(ISBLANK(Spreadsheet!D427)),NOT(ISBLANK(Spreadsheet!E427)),TRUE))</f>
        <v>1</v>
      </c>
      <c r="V427" s="5" t="b">
        <f>OR(ISBLANK(Spreadsheet!C427), NOT(ISBLANK(Spreadsheet!I427)))</f>
        <v>1</v>
      </c>
      <c r="W427" s="5" t="b">
        <f>OR(ISBLANK(Spreadsheet!D427),NOT(ISBLANK(Spreadsheet!C427)))</f>
        <v>1</v>
      </c>
      <c r="X427" s="155" t="str">
        <f>REPT("0",MIN(FIND({1,2,3,4,5,6,7,8,9},Spreadsheet!C427&amp;"123456789"))-1)&amp;IF(ISBLANK(Spreadsheet!C427),"",SUMPRODUCT(MID(0&amp;Spreadsheet!C427,LARGE(INDEX(ISNUMBER(--MID(Spreadsheet!C427,ROW($1:$225),1))*
 ROW($1:$225),0),ROW($1:$225))+1,1)*10^ROW($1:$225)/10))</f>
        <v/>
      </c>
      <c r="Y427" s="5" t="b">
        <f>IF(NOT(ISBLANK(Spreadsheet!C427)),IF(AND(ISNUMBER(VALUE(Spreadsheet!C427)), LEN(Spreadsheet!C427)=9),TRUE,FALSE),TRUE)</f>
        <v>1</v>
      </c>
      <c r="Z427" s="155" t="str">
        <f>REPT("0",MIN(FIND({1,2,3,4,5,6,7,8,9},Spreadsheet!D427&amp;"123456789"))-1)&amp;IF(ISBLANK(Spreadsheet!D427),"",SUMPRODUCT(MID(0&amp;Spreadsheet!D427,LARGE(INDEX(ISNUMBER(--MID(Spreadsheet!D427,ROW($1:$225),1))*
 ROW($1:$225),0),ROW($1:$225))+1,1)*10^ROW($1:$225)/10))</f>
        <v/>
      </c>
      <c r="AA427" s="5" t="b">
        <f>IF(AND(NOT(ISBLANK(Spreadsheet!D427)),NOT(ISBLANK(Spreadsheet!C427))),IF(AND(ISNUMBER(VALUE(Spreadsheet!D427)), LEN(Spreadsheet!D427)=9),TRUE,FALSE),IF(AND(NOT(ISBLANK(Spreadsheet!D427)),ISBLANK(Spreadsheet!C427)),FALSE,TRUE))</f>
        <v>1</v>
      </c>
      <c r="AB427" s="5" t="b">
        <f>OR(ISBLANK(Spreadsheet!Y427),IF(NOT(ISBLANK(Spreadsheet!Y427)),LEN(Spreadsheet!Y427)=10,ISNUMBER(VALUE(Spreadsheet!Y427))))</f>
        <v>1</v>
      </c>
      <c r="AC427" s="5" t="b">
        <f>OR(ISBLANK(Spreadsheet!AI427), AND(NOT(ISBLANK(Spreadsheet!AJ427)), NOT(ISNUMBER(SEARCH("Waive",Spreadsheet!AJ427)))))</f>
        <v>1</v>
      </c>
      <c r="AD427" s="5" t="b">
        <f>OR(ISBLANK(Spreadsheet!AK427), AND(NOT(ISBLANK(Spreadsheet!AL427)), NOT(ISNUMBER(SEARCH("Waive",Spreadsheet!AL427)))))</f>
        <v>1</v>
      </c>
      <c r="AE427" s="5" t="b">
        <f>OR(ISBLANK(Spreadsheet!AM427), AND(NOT(ISBLANK(Spreadsheet!AN427)), NOT(ISNUMBER(SEARCH("Waive", Spreadsheet!AN427)))))</f>
        <v>1</v>
      </c>
      <c r="AF427" s="5" t="b">
        <f>OR(ISBLANK(Spreadsheet!C427), NOT(ISBLANK(Spreadsheet!D427)),NOT(ISBLANK(Spreadsheet!L427)))</f>
        <v>1</v>
      </c>
      <c r="AG427" s="5" t="b">
        <f>IF(AND(NOT(ISBLANK(Spreadsheet!C427)), NOT(ISBLANK(Spreadsheet!D427)),Spreadsheet!C427&lt;&gt;Spreadsheet!D427),IF(ISERROR(VLOOKUP(Spreadsheet!C427, Spreadsheet!$C$6:'Spreadsheet'!$C426,1,FALSE)), FALSE, TRUE),TRUE)</f>
        <v>1</v>
      </c>
      <c r="AH427" s="5" t="b">
        <f>Spreadsheet!$B$2=Spreadsheet!AD427</f>
        <v>1</v>
      </c>
      <c r="AI427" s="5" t="b">
        <f>IF(ISBLANK(Spreadsheet!G427),TRUE,IF(OR(LEN(Spreadsheet!G427)&gt;1,ISNUMBER(VALUE(Spreadsheet!G427))),FALSE,TRUE))</f>
        <v>1</v>
      </c>
      <c r="AJ427" s="5" t="b">
        <f>OR(ISBLANK(Spreadsheet!C427), NOT(ISBLANK(Spreadsheet!B427)), NOT(ISBLANK(Spreadsheet!D427)))</f>
        <v>1</v>
      </c>
      <c r="AK427" s="5" t="b">
        <f t="array" ref="AK427">IF(OR(AND(ISBLANK(Spreadsheet!E427),ISBLANK(Spreadsheet!D427),NOT(ISBLANK(Spreadsheet!C427))),AND(ISBLANK(Spreadsheet!E427),ISBLANK(Spreadsheet!D427),ISBLANK(Spreadsheet!C427))),TRUE,ISNUMBER(MATCH(TRUE,EXACT(Spreadsheet!E427,Relationships),0)))</f>
        <v>1</v>
      </c>
      <c r="AL427" s="5" t="b">
        <f>IF(NOT(ISBLANK(Spreadsheet!C427)),IF(OR(ISBLANK(Spreadsheet!F427),LEN(Spreadsheet!F427)&gt;40),FALSE,TRUE),TRUE)</f>
        <v>1</v>
      </c>
      <c r="AM427" s="5" t="b">
        <f>IF(NOT(ISBLANK(Spreadsheet!C427)),IF(OR(ISBLANK(Spreadsheet!H427),LEN(Spreadsheet!H427)&gt;40),FALSE,TRUE),TRUE)</f>
        <v>1</v>
      </c>
      <c r="AN427" s="5" t="b">
        <f t="array" ref="AN427">IF(ISBLANK(Spreadsheet!I427),TRUE,ISNUMBER(MATCH(TRUE,EXACT(Spreadsheet!I427,GenderValues),0)))</f>
        <v>1</v>
      </c>
      <c r="AO427" s="5" t="b">
        <f ca="1">IF(ISERROR(DATEVALUE(TEXT(Spreadsheet!J427,"mm/dd/yyyy")) &gt; TODAY()),IF(AND(ISBLANK(Spreadsheet!J427),ISBLANK(Spreadsheet!C427)),TRUE,FALSE),IF(DATEVALUE(TEXT(Spreadsheet!J427,"mm/dd/yyyy")) &gt; TODAY(),FALSE,TRUE))</f>
        <v>1</v>
      </c>
      <c r="AP427" s="5" t="b">
        <f>OR(ISBLANK(Spreadsheet!K427),LEN(Spreadsheet!K427)&lt;=100)</f>
        <v>1</v>
      </c>
      <c r="AQ427" s="5" t="b">
        <f t="array" ref="AQ427">IF(OR(AND(ISBLANK(Spreadsheet!L427),ISBLANK(Spreadsheet!C427)),AND(NOT(ISBLANK(Spreadsheet!C427)),NOT(ISBLANK(Spreadsheet!D427)))),TRUE,ISNUMBER(MATCH(TRUE,EXACT(Spreadsheet!L427,MaritalStatus),0)))</f>
        <v>1</v>
      </c>
      <c r="AR427" s="5" t="b">
        <f ca="1">IF(ISERROR(DATEVALUE(TEXT(Spreadsheet!M427,"mm/dd/yyyy")) &gt; TODAY()),IF(ISBLANK(Spreadsheet!M427),TRUE,FALSE),IF(DATEVALUE(TEXT(Spreadsheet!M427,"mm/dd/yyyy")) &gt; TODAY(),FALSE,TRUE))</f>
        <v>1</v>
      </c>
      <c r="AS427" s="5" t="b">
        <f>OR(ISBLANK(Spreadsheet!N427),LEN(Spreadsheet!N427)&lt;=100)</f>
        <v>1</v>
      </c>
      <c r="AT427" s="5" t="b">
        <f>OR(ISBLANK(Spreadsheet!O427),UPPER(Spreadsheet!O427)="YES")</f>
        <v>1</v>
      </c>
      <c r="AU427" s="5" t="b">
        <f>OR(ISBLANK(Spreadsheet!P427),UPPER(Spreadsheet!P427)="YES")</f>
        <v>1</v>
      </c>
      <c r="AV427" s="5" t="b">
        <f t="array" ref="AV427">IF(ISBLANK(Spreadsheet!Q427),TRUE,ISNUMBER(MATCH(TRUE,EXACT(Spreadsheet!Q427,OnGroupsPriorIns),0)))</f>
        <v>1</v>
      </c>
      <c r="AW427" s="5" t="b">
        <f>OR(ISBLANK(Spreadsheet!R427),UPPER(Spreadsheet!R427)="YES")</f>
        <v>1</v>
      </c>
      <c r="AX427" s="5" t="b">
        <f>OR(ISBLANK(Spreadsheet!S427),UPPER(Spreadsheet!S427)="YES")</f>
        <v>1</v>
      </c>
      <c r="AY427" s="5" t="b">
        <f>OR(AND(ISBLANK(Spreadsheet!C427),LEN(Spreadsheet!T427)=0),AND(NOT(ISBLANK(Spreadsheet!C427)),LEN(Spreadsheet!T427)&gt;0,LEN(Spreadsheet!T427)&lt;=50))</f>
        <v>1</v>
      </c>
      <c r="AZ427" s="5" t="b">
        <f>OR(LEN(Spreadsheet!U427)=0,AND(LEN(Spreadsheet!U427)&gt;0,LEN(Spreadsheet!U427)&lt;=50))</f>
        <v>1</v>
      </c>
      <c r="BA427" s="5" t="b">
        <f>OR(AND(ISBLANK(Spreadsheet!C427),LEN(Spreadsheet!V427)=0),AND(NOT(ISBLANK(Spreadsheet!C427)),LEN(Spreadsheet!V427)&gt;0,LEN(Spreadsheet!V427)&lt;=50))</f>
        <v>1</v>
      </c>
      <c r="BB427" s="5" t="b">
        <f t="array" ref="BB427">IF(AND(ISBLANK(Spreadsheet!C427),LEN(Spreadsheet!W427)=0),TRUE,ISNUMBER(MATCH(TRUE,EXACT(Spreadsheet!W427,States),0)))</f>
        <v>1</v>
      </c>
      <c r="BC427" s="5" t="b">
        <f>OR(AND(ISBLANK(Spreadsheet!C427),LEN(Spreadsheet!X427)=0),AND(NOT(ISBLANK(Spreadsheet!C427)),LEN(Spreadsheet!X427)&gt;0,LEN(Spreadsheet!X427)=5,ISNUMBER(VALUE(Spreadsheet!X427))))</f>
        <v>1</v>
      </c>
      <c r="BD427" s="5" t="b">
        <f>OR(ISBLANK(Spreadsheet!Z427),LEN(Spreadsheet!Z427)&lt;=50)</f>
        <v>1</v>
      </c>
      <c r="BE427" s="5" t="b">
        <f>ISBLANK(Spreadsheet!AA427)</f>
        <v>1</v>
      </c>
      <c r="BF427" s="5" t="b">
        <f>ISBLANK(Spreadsheet!AB427)</f>
        <v>1</v>
      </c>
      <c r="BG427" s="5" t="b">
        <f>IF(ISERROR(DATEVALUE(TEXT(Spreadsheet!AC427,"mm/dd/yyyy")) &gt; DATEVALUE(TEXT(Spreadsheet!J427,"mm/dd/yyyy"))),IF(OR(AND(ISBLANK(Spreadsheet!AC427),ISBLANK(Spreadsheet!C427)),AND(NOT(ISBLANK(Spreadsheet!C427)),ISBLANK(Spreadsheet!AC427),NOT(ISBLANK(Spreadsheet!D427)))),TRUE,FALSE),IF(DATEVALUE(TEXT(Spreadsheet!AC427,"mm/dd/yyyy")) &gt; DATEVALUE(TEXT(Spreadsheet!J427,"mm/dd/yyyy")),TRUE,FALSE))</f>
        <v>1</v>
      </c>
      <c r="BH427" s="5" t="b">
        <f>OR(AND(ISBLANK(Spreadsheet!C427),ISBLANK(Spreadsheet!AE427)),AND(NOT(ISBLANK(Spreadsheet!C427)),NOT(ISBLANK(Spreadsheet!D427)),ISBLANK(Spreadsheet!AE427)),AND(NOT(ISBLANK(Spreadsheet!C427)),ISBLANK(Spreadsheet!D427),NOT(ISBLANK(Spreadsheet!AE427)),LEN(Spreadsheet!AE427)&lt;=100))</f>
        <v>1</v>
      </c>
      <c r="BI427" s="5" t="b">
        <f t="array" ref="BI427">IF(ISBLANK(Spreadsheet!AF427),TRUE,ISNUMBER(MATCH(TRUE,EXACT(Spreadsheet!AF427,CobraShortReasons),0)))</f>
        <v>1</v>
      </c>
      <c r="BJ427" s="5" t="b">
        <f ca="1">IF(ISERROR(DATEVALUE(TEXT(Spreadsheet!AG427,"mm/dd/yyyy")) &gt; TODAY()),IF(ISBLANK(Spreadsheet!AG427),TRUE,FALSE),IF(DATEVALUE(TEXT(Spreadsheet!AG427,"mm/dd/yyyy")) &gt; TODAY(),FALSE,TRUE))</f>
        <v>1</v>
      </c>
      <c r="BK427" s="5" t="b">
        <f>OR(ISBLANK(Spreadsheet!AH427),LEN(Spreadsheet!AH427)&lt;=25)</f>
        <v>1</v>
      </c>
      <c r="BL427" s="5" t="b">
        <f t="array" aca="1" ref="BL427" ca="1">IF(ISBLANK(Spreadsheet!AI427),TRUE,ISNUMBER(MATCH(TRUE,EXACT(Spreadsheet!AI427,INDIRECT(Spreadsheet!$D$2)),0)))</f>
        <v>1</v>
      </c>
      <c r="BM427" s="5" t="b">
        <f t="array" aca="1" ref="BM427" ca="1">IF(ISBLANK(Spreadsheet!AJ427),TRUE,ISNUMBER(MATCH(TRUE,EXACT(Spreadsheet!AJ427,INDIRECT(Spreadsheet!BJ427)),0)))</f>
        <v>1</v>
      </c>
      <c r="BN427" s="5" t="b">
        <f t="array" ref="BN427">IF(ISBLANK(Spreadsheet!AK427),TRUE,ISNUMBER(MATCH(TRUE,EXACT(Spreadsheet!AK427,DentalPlans),0)))</f>
        <v>1</v>
      </c>
      <c r="BO427" s="5" t="b">
        <f t="array" aca="1" ref="BO427" ca="1">IF(ISBLANK(Spreadsheet!AL427),TRUE,ISNUMBER(MATCH(TRUE,EXACT(Spreadsheet!AL427,INDIRECT(Spreadsheet!BK427)),0)))</f>
        <v>1</v>
      </c>
      <c r="BP427" s="5" t="b">
        <f t="array" ref="BP427">IF(ISBLANK(Spreadsheet!AM427),TRUE,ISNUMBER(MATCH(TRUE,EXACT(Spreadsheet!AM427,VisionPlans),0)))</f>
        <v>1</v>
      </c>
      <c r="BQ427" s="5" t="b">
        <f t="array" aca="1" ref="BQ427" ca="1">IF(ISBLANK(Spreadsheet!AN427),TRUE,ISNUMBER(MATCH(TRUE,EXACT(Spreadsheet!AN427,INDIRECT(Spreadsheet!BL427)),0)))</f>
        <v>1</v>
      </c>
      <c r="BR427" s="5" t="b">
        <f t="array" ref="BR427">IF(ISBLANK(Spreadsheet!AO427),TRUE,ISNUMBER(MATCH(TRUE,EXACT(Spreadsheet!AO427,LifeBenefitClasses),0)))</f>
        <v>1</v>
      </c>
      <c r="BS427" s="5" t="b">
        <f>IF(OR(ISBLANK(Spreadsheet!AO427), Spreadsheet!AO427="Waive"),IF(ISBLANK(Spreadsheet!AP427),TRUE,FALSE),IF(OR(AND(NOT(ISBLANK(Spreadsheet!AO427)),ISBLANK(Spreadsheet!AP427)),NOT(ISNUMBER(VALUE(Spreadsheet!AP427)))),FALSE,IF(OR(AND(Spreadsheet!AP427&lt;6,MOD(Spreadsheet!AP427*10,5)=0), MOD(Spreadsheet!AP427,5000)=0),TRUE,FALSE)))</f>
        <v>1</v>
      </c>
      <c r="BT427" s="5" t="b">
        <f t="array" ref="BT427">IF(ISBLANK(Spreadsheet!AQ427),TRUE,ISNUMBER(MATCH(TRUE,EXACT(Spreadsheet!AQ427,EnrollWaive),0)))</f>
        <v>1</v>
      </c>
      <c r="BU427" s="5" t="b">
        <f t="array" ref="BU427">IF(ISBLANK(Spreadsheet!AR427),TRUE,ISNUMBER(MATCH(TRUE,EXACT(Spreadsheet!AR427,LifeBenefitClasses),0)))</f>
        <v>1</v>
      </c>
      <c r="BV427" s="5" t="b">
        <f>IF(OR(ISBLANK(Spreadsheet!AR427), Spreadsheet!AR427="Waive"),IF(ISBLANK(Spreadsheet!AS427),TRUE,FALSE),IF(OR(AND(NOT(ISBLANK(Spreadsheet!AR427)),ISBLANK(Spreadsheet!AS427)),NOT(ISNUMBER(VALUE(Spreadsheet!AS427)))),FALSE,IF(OR(AND(Spreadsheet!AS427&lt;6,MOD(Spreadsheet!AS427*10,5)=0), MOD(Spreadsheet!AS427,10000)=0),TRUE,FALSE)))</f>
        <v>1</v>
      </c>
      <c r="BW427" s="5" t="b">
        <f t="array" ref="BW427">IF(ISBLANK(Spreadsheet!AT427),TRUE,ISNUMBER(MATCH(TRUE,EXACT(Spreadsheet!AT427,LifeBenefitClasses),0)))</f>
        <v>1</v>
      </c>
      <c r="BX427" s="5" t="b">
        <f>IF(OR(ISBLANK(Spreadsheet!AT427), Spreadsheet!AT427="Waive"),IF(ISBLANK(Spreadsheet!AU427),TRUE,FALSE),IF(OR(AND(NOT(ISBLANK(Spreadsheet!AT427)),ISBLANK(Spreadsheet!AU427)),NOT(ISNUMBER(VALUE(Spreadsheet!AU427)))),FALSE,IF(AND(NOT(OR(ISBLANK(Spreadsheet!AT427),Spreadsheet!AT427="Waive")),NOT(OR(ISBLANK(Spreadsheet!AR427),Spreadsheet!AR427="Waive")),MOD(Spreadsheet!AU427,5000)=0, Spreadsheet!AU427&lt;=(Spreadsheet!AS427*0.5)),TRUE,FALSE)))</f>
        <v>1</v>
      </c>
      <c r="BY427" s="5" t="b">
        <f t="array" ref="BY427">IF(ISBLANK(Spreadsheet!AV427),TRUE,ISNUMBER(MATCH(TRUE,EXACT(Spreadsheet!AV427,EnrollWaive),0)))</f>
        <v>1</v>
      </c>
      <c r="BZ427" s="5" t="b">
        <f t="array" ref="BZ427">IF(ISBLANK(Spreadsheet!AW427),TRUE,ISNUMBER(MATCH(TRUE,EXACT(Spreadsheet!AW427,LifeBenefitClasses),0)))</f>
        <v>1</v>
      </c>
      <c r="CA427" s="5" t="b">
        <f t="array" ref="CA427">IF(ISBLANK(Spreadsheet!AX427),TRUE,ISNUMBER(MATCH(TRUE,EXACT(Spreadsheet!AX427,LifeBenefitClasses),0)))</f>
        <v>1</v>
      </c>
      <c r="CB427" s="5" t="b">
        <f t="array" ref="CB427">IF(ISBLANK(Spreadsheet!AY427),TRUE,ISNUMBER(MATCH(TRUE,EXACT(Spreadsheet!AY427,LifeBenefitClasses),0)))</f>
        <v>1</v>
      </c>
      <c r="CC427" s="5" t="b">
        <f t="array" ref="CC427">IF(ISBLANK(Spreadsheet!AZ427),TRUE,ISNUMBER(MATCH(TRUE,EXACT(Spreadsheet!AZ427,LifeBenefitClasses),0)))</f>
        <v>1</v>
      </c>
      <c r="CD427" s="5" t="b">
        <f t="array" ref="CD427">IF(ISBLANK(Spreadsheet!BA427),TRUE,ISNUMBER(MATCH(TRUE,EXACT(Spreadsheet!BA427,LifeBenefitClasses),0)))</f>
        <v>1</v>
      </c>
      <c r="CE427" s="5" t="b">
        <f>IF(OR(ISBLANK(Spreadsheet!BA427), Spreadsheet!BA427="Waive"),IF(ISBLANK(Spreadsheet!BB427),TRUE,FALSE),IF(OR(AND(NOT(ISBLANK(Spreadsheet!BA427)),ISBLANK(Spreadsheet!BB427)),NOT(ISNUMBER(VALUE(Spreadsheet!BB427))),ISBLANK(Spreadsheet!BC427),NOT(ISNUMBER(VALUE(Spreadsheet!BC427)))),FALSE,IF(AND(Spreadsheet!BB427&gt;=50000,Spreadsheet!BB427&lt;=250000,MOD(Spreadsheet!BB427,10000)=0,Spreadsheet!BB427&lt;=(10*Spreadsheet!BC427)),TRUE,FALSE)))</f>
        <v>1</v>
      </c>
      <c r="CF427" s="5" t="b">
        <f>IF(NOT(ISBLANK(Spreadsheet!BC427)),AND(ISNUMBER(VALUE(Spreadsheet!BC427)),Spreadsheet!BC427&gt;0),AND(OR(ISBLANK(Spreadsheet!AO427),Spreadsheet!AO427="Waive",AND(NOT(OR(ISBLANK(Spreadsheet!AO427),Spreadsheet!AO427="Waive")),Spreadsheet!AP427&gt;=6)),OR(ISBLANK(Spreadsheet!AR427),AND(NOT(OR(ISBLANK(Spreadsheet!AR427),Spreadsheet!AR427="Waive")),Spreadsheet!AS427&gt;=6)),OR(ISBLANK(Spreadsheet!AW427)),OR(ISBLANK(Spreadsheet!AX427)),OR(ISBLANK(Spreadsheet!AY427)),OR(ISBLANK(Spreadsheet!AZ427)),OR(ISBLANK(Spreadsheet!BA427),Spreadsheet!BA427="Waive")))</f>
        <v>1</v>
      </c>
      <c r="CG427" s="5" t="b">
        <f t="shared" ca="1" si="31"/>
        <v>1</v>
      </c>
    </row>
    <row r="428" spans="8:85" x14ac:dyDescent="0.3">
      <c r="H428" s="5">
        <f t="shared" ca="1" si="32"/>
        <v>2</v>
      </c>
      <c r="I428" s="5" t="str">
        <f t="shared" ca="1" si="30"/>
        <v/>
      </c>
      <c r="J428" s="5" t="str">
        <f>IF(AND(NOT(ISBLANK(Spreadsheet!C428)),ISBLANK(Spreadsheet!D428)),Spreadsheet!F428&amp;" "&amp;Spreadsheet!H428,"")</f>
        <v/>
      </c>
      <c r="K428" s="5">
        <f>IF(AND(NOT(ISBLANK(Spreadsheet!C428)),ISBLANK(Spreadsheet!D428)),COUNTIFS(Spreadsheet!E429:E$786,"=Child",Spreadsheet!C429:C$786, "="&amp;Spreadsheet!C428) + COUNTIFS(Spreadsheet!E429:E$786,"=Step-child",Spreadsheet!C429:C$786, "="&amp;Spreadsheet!C428),0)</f>
        <v>0</v>
      </c>
      <c r="L428" s="5">
        <f>IF(NOT(ISBLANK(J428)),COUNTIFS(Spreadsheet!E429:E$786,"=Wife",Spreadsheet!C429:C$786, "="&amp;Spreadsheet!C428) + COUNTIFS(Spreadsheet!E429:E$786,"=Husband",Spreadsheet!C429:C$786, "="&amp;Spreadsheet!C428),0)</f>
        <v>0</v>
      </c>
      <c r="M428" s="5">
        <f>IF(NOT(ISBLANK(Spreadsheet!AJ428)),VLOOKUP(Spreadsheet!AJ428,'Drop Downs'!$P$2:$R$16,3,FALSE),0)</f>
        <v>0</v>
      </c>
      <c r="N428" s="5">
        <f>IF(NOT(ISBLANK(Spreadsheet!AJ428)), VLOOKUP(Spreadsheet!AJ428,'Drop Downs'!$P$2:$R$16,2,FALSE),0)</f>
        <v>0</v>
      </c>
      <c r="O428" s="5">
        <f>IF(NOT(ISBLANK(Spreadsheet!AL428)),VLOOKUP(Spreadsheet!AL428,'Drop Downs'!$P$2:$R$16,3,FALSE), 0)</f>
        <v>0</v>
      </c>
      <c r="P428" s="5">
        <f>IF(NOT(ISBLANK(Spreadsheet!AL428)),VLOOKUP(Spreadsheet!AL428,'Drop Downs'!$P$2:$R$16,2,FALSE),0)</f>
        <v>0</v>
      </c>
      <c r="Q428" s="5">
        <f>IF(NOT(ISBLANK(Spreadsheet!AN428)),VLOOKUP(Spreadsheet!AN428,'Drop Downs'!$P$2:$R$16,3,FALSE),0)</f>
        <v>0</v>
      </c>
      <c r="R428" s="5">
        <f>IF(NOT(ISBLANK(Spreadsheet!AN428)),VLOOKUP(Spreadsheet!AN428,'Drop Downs'!$P$2:$R$16,2,FALSE),0)</f>
        <v>0</v>
      </c>
      <c r="S428" s="5" t="str">
        <f>IF(OR(M428&gt;K428,N428&gt;L428,O428&gt;K428, Q428&gt;K428,N428&gt;L428, P428&gt;L428, R428&gt;L428),"Member currently has a coverage election over what he/she needs.  Please add more dependents or adjust the coverage election.","")&amp;(IF(AND(NOT(ISBLANK(Spreadsheet!C428)),NOT(ISBLANK(Spreadsheet!D428)),ISBLANK(Spreadsheet!E428)),"Dependent lacks a relationship to member.Please select one from the drop-down.",""))</f>
        <v/>
      </c>
      <c r="T428" s="5" t="b">
        <f t="shared" si="33"/>
        <v>1</v>
      </c>
      <c r="U428" s="5" t="b">
        <f>OR(ISBLANK(Spreadsheet!C428),IF(NOT(ISBLANK(Spreadsheet!D428)),NOT(ISBLANK(Spreadsheet!E428)),TRUE))</f>
        <v>1</v>
      </c>
      <c r="V428" s="5" t="b">
        <f>OR(ISBLANK(Spreadsheet!C428), NOT(ISBLANK(Spreadsheet!I428)))</f>
        <v>1</v>
      </c>
      <c r="W428" s="5" t="b">
        <f>OR(ISBLANK(Spreadsheet!D428),NOT(ISBLANK(Spreadsheet!C428)))</f>
        <v>1</v>
      </c>
      <c r="X428" s="155" t="str">
        <f>REPT("0",MIN(FIND({1,2,3,4,5,6,7,8,9},Spreadsheet!C428&amp;"123456789"))-1)&amp;IF(ISBLANK(Spreadsheet!C428),"",SUMPRODUCT(MID(0&amp;Spreadsheet!C428,LARGE(INDEX(ISNUMBER(--MID(Spreadsheet!C428,ROW($1:$225),1))*
 ROW($1:$225),0),ROW($1:$225))+1,1)*10^ROW($1:$225)/10))</f>
        <v/>
      </c>
      <c r="Y428" s="5" t="b">
        <f>IF(NOT(ISBLANK(Spreadsheet!C428)),IF(AND(ISNUMBER(VALUE(Spreadsheet!C428)), LEN(Spreadsheet!C428)=9),TRUE,FALSE),TRUE)</f>
        <v>1</v>
      </c>
      <c r="Z428" s="155" t="str">
        <f>REPT("0",MIN(FIND({1,2,3,4,5,6,7,8,9},Spreadsheet!D428&amp;"123456789"))-1)&amp;IF(ISBLANK(Spreadsheet!D428),"",SUMPRODUCT(MID(0&amp;Spreadsheet!D428,LARGE(INDEX(ISNUMBER(--MID(Spreadsheet!D428,ROW($1:$225),1))*
 ROW($1:$225),0),ROW($1:$225))+1,1)*10^ROW($1:$225)/10))</f>
        <v/>
      </c>
      <c r="AA428" s="5" t="b">
        <f>IF(AND(NOT(ISBLANK(Spreadsheet!D428)),NOT(ISBLANK(Spreadsheet!C428))),IF(AND(ISNUMBER(VALUE(Spreadsheet!D428)), LEN(Spreadsheet!D428)=9),TRUE,FALSE),IF(AND(NOT(ISBLANK(Spreadsheet!D428)),ISBLANK(Spreadsheet!C428)),FALSE,TRUE))</f>
        <v>1</v>
      </c>
      <c r="AB428" s="5" t="b">
        <f>OR(ISBLANK(Spreadsheet!Y428),IF(NOT(ISBLANK(Spreadsheet!Y428)),LEN(Spreadsheet!Y428)=10,ISNUMBER(VALUE(Spreadsheet!Y428))))</f>
        <v>1</v>
      </c>
      <c r="AC428" s="5" t="b">
        <f>OR(ISBLANK(Spreadsheet!AI428), AND(NOT(ISBLANK(Spreadsheet!AJ428)), NOT(ISNUMBER(SEARCH("Waive",Spreadsheet!AJ428)))))</f>
        <v>1</v>
      </c>
      <c r="AD428" s="5" t="b">
        <f>OR(ISBLANK(Spreadsheet!AK428), AND(NOT(ISBLANK(Spreadsheet!AL428)), NOT(ISNUMBER(SEARCH("Waive",Spreadsheet!AL428)))))</f>
        <v>1</v>
      </c>
      <c r="AE428" s="5" t="b">
        <f>OR(ISBLANK(Spreadsheet!AM428), AND(NOT(ISBLANK(Spreadsheet!AN428)), NOT(ISNUMBER(SEARCH("Waive", Spreadsheet!AN428)))))</f>
        <v>1</v>
      </c>
      <c r="AF428" s="5" t="b">
        <f>OR(ISBLANK(Spreadsheet!C428), NOT(ISBLANK(Spreadsheet!D428)),NOT(ISBLANK(Spreadsheet!L428)))</f>
        <v>1</v>
      </c>
      <c r="AG428" s="5" t="b">
        <f>IF(AND(NOT(ISBLANK(Spreadsheet!C428)), NOT(ISBLANK(Spreadsheet!D428)),Spreadsheet!C428&lt;&gt;Spreadsheet!D428),IF(ISERROR(VLOOKUP(Spreadsheet!C428, Spreadsheet!$C$6:'Spreadsheet'!$C427,1,FALSE)), FALSE, TRUE),TRUE)</f>
        <v>1</v>
      </c>
      <c r="AH428" s="5" t="b">
        <f>Spreadsheet!$B$2=Spreadsheet!AD428</f>
        <v>1</v>
      </c>
      <c r="AI428" s="5" t="b">
        <f>IF(ISBLANK(Spreadsheet!G428),TRUE,IF(OR(LEN(Spreadsheet!G428)&gt;1,ISNUMBER(VALUE(Spreadsheet!G428))),FALSE,TRUE))</f>
        <v>1</v>
      </c>
      <c r="AJ428" s="5" t="b">
        <f>OR(ISBLANK(Spreadsheet!C428), NOT(ISBLANK(Spreadsheet!B428)), NOT(ISBLANK(Spreadsheet!D428)))</f>
        <v>1</v>
      </c>
      <c r="AK428" s="5" t="b">
        <f t="array" ref="AK428">IF(OR(AND(ISBLANK(Spreadsheet!E428),ISBLANK(Spreadsheet!D428),NOT(ISBLANK(Spreadsheet!C428))),AND(ISBLANK(Spreadsheet!E428),ISBLANK(Spreadsheet!D428),ISBLANK(Spreadsheet!C428))),TRUE,ISNUMBER(MATCH(TRUE,EXACT(Spreadsheet!E428,Relationships),0)))</f>
        <v>1</v>
      </c>
      <c r="AL428" s="5" t="b">
        <f>IF(NOT(ISBLANK(Spreadsheet!C428)),IF(OR(ISBLANK(Spreadsheet!F428),LEN(Spreadsheet!F428)&gt;40),FALSE,TRUE),TRUE)</f>
        <v>1</v>
      </c>
      <c r="AM428" s="5" t="b">
        <f>IF(NOT(ISBLANK(Spreadsheet!C428)),IF(OR(ISBLANK(Spreadsheet!H428),LEN(Spreadsheet!H428)&gt;40),FALSE,TRUE),TRUE)</f>
        <v>1</v>
      </c>
      <c r="AN428" s="5" t="b">
        <f t="array" ref="AN428">IF(ISBLANK(Spreadsheet!I428),TRUE,ISNUMBER(MATCH(TRUE,EXACT(Spreadsheet!I428,GenderValues),0)))</f>
        <v>1</v>
      </c>
      <c r="AO428" s="5" t="b">
        <f ca="1">IF(ISERROR(DATEVALUE(TEXT(Spreadsheet!J428,"mm/dd/yyyy")) &gt; TODAY()),IF(AND(ISBLANK(Spreadsheet!J428),ISBLANK(Spreadsheet!C428)),TRUE,FALSE),IF(DATEVALUE(TEXT(Spreadsheet!J428,"mm/dd/yyyy")) &gt; TODAY(),FALSE,TRUE))</f>
        <v>1</v>
      </c>
      <c r="AP428" s="5" t="b">
        <f>OR(ISBLANK(Spreadsheet!K428),LEN(Spreadsheet!K428)&lt;=100)</f>
        <v>1</v>
      </c>
      <c r="AQ428" s="5" t="b">
        <f t="array" ref="AQ428">IF(OR(AND(ISBLANK(Spreadsheet!L428),ISBLANK(Spreadsheet!C428)),AND(NOT(ISBLANK(Spreadsheet!C428)),NOT(ISBLANK(Spreadsheet!D428)))),TRUE,ISNUMBER(MATCH(TRUE,EXACT(Spreadsheet!L428,MaritalStatus),0)))</f>
        <v>1</v>
      </c>
      <c r="AR428" s="5" t="b">
        <f ca="1">IF(ISERROR(DATEVALUE(TEXT(Spreadsheet!M428,"mm/dd/yyyy")) &gt; TODAY()),IF(ISBLANK(Spreadsheet!M428),TRUE,FALSE),IF(DATEVALUE(TEXT(Spreadsheet!M428,"mm/dd/yyyy")) &gt; TODAY(),FALSE,TRUE))</f>
        <v>1</v>
      </c>
      <c r="AS428" s="5" t="b">
        <f>OR(ISBLANK(Spreadsheet!N428),LEN(Spreadsheet!N428)&lt;=100)</f>
        <v>1</v>
      </c>
      <c r="AT428" s="5" t="b">
        <f>OR(ISBLANK(Spreadsheet!O428),UPPER(Spreadsheet!O428)="YES")</f>
        <v>1</v>
      </c>
      <c r="AU428" s="5" t="b">
        <f>OR(ISBLANK(Spreadsheet!P428),UPPER(Spreadsheet!P428)="YES")</f>
        <v>1</v>
      </c>
      <c r="AV428" s="5" t="b">
        <f t="array" ref="AV428">IF(ISBLANK(Spreadsheet!Q428),TRUE,ISNUMBER(MATCH(TRUE,EXACT(Spreadsheet!Q428,OnGroupsPriorIns),0)))</f>
        <v>1</v>
      </c>
      <c r="AW428" s="5" t="b">
        <f>OR(ISBLANK(Spreadsheet!R428),UPPER(Spreadsheet!R428)="YES")</f>
        <v>1</v>
      </c>
      <c r="AX428" s="5" t="b">
        <f>OR(ISBLANK(Spreadsheet!S428),UPPER(Spreadsheet!S428)="YES")</f>
        <v>1</v>
      </c>
      <c r="AY428" s="5" t="b">
        <f>OR(AND(ISBLANK(Spreadsheet!C428),LEN(Spreadsheet!T428)=0),AND(NOT(ISBLANK(Spreadsheet!C428)),LEN(Spreadsheet!T428)&gt;0,LEN(Spreadsheet!T428)&lt;=50))</f>
        <v>1</v>
      </c>
      <c r="AZ428" s="5" t="b">
        <f>OR(LEN(Spreadsheet!U428)=0,AND(LEN(Spreadsheet!U428)&gt;0,LEN(Spreadsheet!U428)&lt;=50))</f>
        <v>1</v>
      </c>
      <c r="BA428" s="5" t="b">
        <f>OR(AND(ISBLANK(Spreadsheet!C428),LEN(Spreadsheet!V428)=0),AND(NOT(ISBLANK(Spreadsheet!C428)),LEN(Spreadsheet!V428)&gt;0,LEN(Spreadsheet!V428)&lt;=50))</f>
        <v>1</v>
      </c>
      <c r="BB428" s="5" t="b">
        <f t="array" ref="BB428">IF(AND(ISBLANK(Spreadsheet!C428),LEN(Spreadsheet!W428)=0),TRUE,ISNUMBER(MATCH(TRUE,EXACT(Spreadsheet!W428,States),0)))</f>
        <v>1</v>
      </c>
      <c r="BC428" s="5" t="b">
        <f>OR(AND(ISBLANK(Spreadsheet!C428),LEN(Spreadsheet!X428)=0),AND(NOT(ISBLANK(Spreadsheet!C428)),LEN(Spreadsheet!X428)&gt;0,LEN(Spreadsheet!X428)=5,ISNUMBER(VALUE(Spreadsheet!X428))))</f>
        <v>1</v>
      </c>
      <c r="BD428" s="5" t="b">
        <f>OR(ISBLANK(Spreadsheet!Z428),LEN(Spreadsheet!Z428)&lt;=50)</f>
        <v>1</v>
      </c>
      <c r="BE428" s="5" t="b">
        <f>ISBLANK(Spreadsheet!AA428)</f>
        <v>1</v>
      </c>
      <c r="BF428" s="5" t="b">
        <f>ISBLANK(Spreadsheet!AB428)</f>
        <v>1</v>
      </c>
      <c r="BG428" s="5" t="b">
        <f>IF(ISERROR(DATEVALUE(TEXT(Spreadsheet!AC428,"mm/dd/yyyy")) &gt; DATEVALUE(TEXT(Spreadsheet!J428,"mm/dd/yyyy"))),IF(OR(AND(ISBLANK(Spreadsheet!AC428),ISBLANK(Spreadsheet!C428)),AND(NOT(ISBLANK(Spreadsheet!C428)),ISBLANK(Spreadsheet!AC428),NOT(ISBLANK(Spreadsheet!D428)))),TRUE,FALSE),IF(DATEVALUE(TEXT(Spreadsheet!AC428,"mm/dd/yyyy")) &gt; DATEVALUE(TEXT(Spreadsheet!J428,"mm/dd/yyyy")),TRUE,FALSE))</f>
        <v>1</v>
      </c>
      <c r="BH428" s="5" t="b">
        <f>OR(AND(ISBLANK(Spreadsheet!C428),ISBLANK(Spreadsheet!AE428)),AND(NOT(ISBLANK(Spreadsheet!C428)),NOT(ISBLANK(Spreadsheet!D428)),ISBLANK(Spreadsheet!AE428)),AND(NOT(ISBLANK(Spreadsheet!C428)),ISBLANK(Spreadsheet!D428),NOT(ISBLANK(Spreadsheet!AE428)),LEN(Spreadsheet!AE428)&lt;=100))</f>
        <v>1</v>
      </c>
      <c r="BI428" s="5" t="b">
        <f t="array" ref="BI428">IF(ISBLANK(Spreadsheet!AF428),TRUE,ISNUMBER(MATCH(TRUE,EXACT(Spreadsheet!AF428,CobraShortReasons),0)))</f>
        <v>1</v>
      </c>
      <c r="BJ428" s="5" t="b">
        <f ca="1">IF(ISERROR(DATEVALUE(TEXT(Spreadsheet!AG428,"mm/dd/yyyy")) &gt; TODAY()),IF(ISBLANK(Spreadsheet!AG428),TRUE,FALSE),IF(DATEVALUE(TEXT(Spreadsheet!AG428,"mm/dd/yyyy")) &gt; TODAY(),FALSE,TRUE))</f>
        <v>1</v>
      </c>
      <c r="BK428" s="5" t="b">
        <f>OR(ISBLANK(Spreadsheet!AH428),LEN(Spreadsheet!AH428)&lt;=25)</f>
        <v>1</v>
      </c>
      <c r="BL428" s="5" t="b">
        <f t="array" aca="1" ref="BL428" ca="1">IF(ISBLANK(Spreadsheet!AI428),TRUE,ISNUMBER(MATCH(TRUE,EXACT(Spreadsheet!AI428,INDIRECT(Spreadsheet!$D$2)),0)))</f>
        <v>1</v>
      </c>
      <c r="BM428" s="5" t="b">
        <f t="array" aca="1" ref="BM428" ca="1">IF(ISBLANK(Spreadsheet!AJ428),TRUE,ISNUMBER(MATCH(TRUE,EXACT(Spreadsheet!AJ428,INDIRECT(Spreadsheet!BJ428)),0)))</f>
        <v>1</v>
      </c>
      <c r="BN428" s="5" t="b">
        <f t="array" ref="BN428">IF(ISBLANK(Spreadsheet!AK428),TRUE,ISNUMBER(MATCH(TRUE,EXACT(Spreadsheet!AK428,DentalPlans),0)))</f>
        <v>1</v>
      </c>
      <c r="BO428" s="5" t="b">
        <f t="array" aca="1" ref="BO428" ca="1">IF(ISBLANK(Spreadsheet!AL428),TRUE,ISNUMBER(MATCH(TRUE,EXACT(Spreadsheet!AL428,INDIRECT(Spreadsheet!BK428)),0)))</f>
        <v>1</v>
      </c>
      <c r="BP428" s="5" t="b">
        <f t="array" ref="BP428">IF(ISBLANK(Spreadsheet!AM428),TRUE,ISNUMBER(MATCH(TRUE,EXACT(Spreadsheet!AM428,VisionPlans),0)))</f>
        <v>1</v>
      </c>
      <c r="BQ428" s="5" t="b">
        <f t="array" aca="1" ref="BQ428" ca="1">IF(ISBLANK(Spreadsheet!AN428),TRUE,ISNUMBER(MATCH(TRUE,EXACT(Spreadsheet!AN428,INDIRECT(Spreadsheet!BL428)),0)))</f>
        <v>1</v>
      </c>
      <c r="BR428" s="5" t="b">
        <f t="array" ref="BR428">IF(ISBLANK(Spreadsheet!AO428),TRUE,ISNUMBER(MATCH(TRUE,EXACT(Spreadsheet!AO428,LifeBenefitClasses),0)))</f>
        <v>1</v>
      </c>
      <c r="BS428" s="5" t="b">
        <f>IF(OR(ISBLANK(Spreadsheet!AO428), Spreadsheet!AO428="Waive"),IF(ISBLANK(Spreadsheet!AP428),TRUE,FALSE),IF(OR(AND(NOT(ISBLANK(Spreadsheet!AO428)),ISBLANK(Spreadsheet!AP428)),NOT(ISNUMBER(VALUE(Spreadsheet!AP428)))),FALSE,IF(OR(AND(Spreadsheet!AP428&lt;6,MOD(Spreadsheet!AP428*10,5)=0), MOD(Spreadsheet!AP428,5000)=0),TRUE,FALSE)))</f>
        <v>1</v>
      </c>
      <c r="BT428" s="5" t="b">
        <f t="array" ref="BT428">IF(ISBLANK(Spreadsheet!AQ428),TRUE,ISNUMBER(MATCH(TRUE,EXACT(Spreadsheet!AQ428,EnrollWaive),0)))</f>
        <v>1</v>
      </c>
      <c r="BU428" s="5" t="b">
        <f t="array" ref="BU428">IF(ISBLANK(Spreadsheet!AR428),TRUE,ISNUMBER(MATCH(TRUE,EXACT(Spreadsheet!AR428,LifeBenefitClasses),0)))</f>
        <v>1</v>
      </c>
      <c r="BV428" s="5" t="b">
        <f>IF(OR(ISBLANK(Spreadsheet!AR428), Spreadsheet!AR428="Waive"),IF(ISBLANK(Spreadsheet!AS428),TRUE,FALSE),IF(OR(AND(NOT(ISBLANK(Spreadsheet!AR428)),ISBLANK(Spreadsheet!AS428)),NOT(ISNUMBER(VALUE(Spreadsheet!AS428)))),FALSE,IF(OR(AND(Spreadsheet!AS428&lt;6,MOD(Spreadsheet!AS428*10,5)=0), MOD(Spreadsheet!AS428,10000)=0),TRUE,FALSE)))</f>
        <v>1</v>
      </c>
      <c r="BW428" s="5" t="b">
        <f t="array" ref="BW428">IF(ISBLANK(Spreadsheet!AT428),TRUE,ISNUMBER(MATCH(TRUE,EXACT(Spreadsheet!AT428,LifeBenefitClasses),0)))</f>
        <v>1</v>
      </c>
      <c r="BX428" s="5" t="b">
        <f>IF(OR(ISBLANK(Spreadsheet!AT428), Spreadsheet!AT428="Waive"),IF(ISBLANK(Spreadsheet!AU428),TRUE,FALSE),IF(OR(AND(NOT(ISBLANK(Spreadsheet!AT428)),ISBLANK(Spreadsheet!AU428)),NOT(ISNUMBER(VALUE(Spreadsheet!AU428)))),FALSE,IF(AND(NOT(OR(ISBLANK(Spreadsheet!AT428),Spreadsheet!AT428="Waive")),NOT(OR(ISBLANK(Spreadsheet!AR428),Spreadsheet!AR428="Waive")),MOD(Spreadsheet!AU428,5000)=0, Spreadsheet!AU428&lt;=(Spreadsheet!AS428*0.5)),TRUE,FALSE)))</f>
        <v>1</v>
      </c>
      <c r="BY428" s="5" t="b">
        <f t="array" ref="BY428">IF(ISBLANK(Spreadsheet!AV428),TRUE,ISNUMBER(MATCH(TRUE,EXACT(Spreadsheet!AV428,EnrollWaive),0)))</f>
        <v>1</v>
      </c>
      <c r="BZ428" s="5" t="b">
        <f t="array" ref="BZ428">IF(ISBLANK(Spreadsheet!AW428),TRUE,ISNUMBER(MATCH(TRUE,EXACT(Spreadsheet!AW428,LifeBenefitClasses),0)))</f>
        <v>1</v>
      </c>
      <c r="CA428" s="5" t="b">
        <f t="array" ref="CA428">IF(ISBLANK(Spreadsheet!AX428),TRUE,ISNUMBER(MATCH(TRUE,EXACT(Spreadsheet!AX428,LifeBenefitClasses),0)))</f>
        <v>1</v>
      </c>
      <c r="CB428" s="5" t="b">
        <f t="array" ref="CB428">IF(ISBLANK(Spreadsheet!AY428),TRUE,ISNUMBER(MATCH(TRUE,EXACT(Spreadsheet!AY428,LifeBenefitClasses),0)))</f>
        <v>1</v>
      </c>
      <c r="CC428" s="5" t="b">
        <f t="array" ref="CC428">IF(ISBLANK(Spreadsheet!AZ428),TRUE,ISNUMBER(MATCH(TRUE,EXACT(Spreadsheet!AZ428,LifeBenefitClasses),0)))</f>
        <v>1</v>
      </c>
      <c r="CD428" s="5" t="b">
        <f t="array" ref="CD428">IF(ISBLANK(Spreadsheet!BA428),TRUE,ISNUMBER(MATCH(TRUE,EXACT(Spreadsheet!BA428,LifeBenefitClasses),0)))</f>
        <v>1</v>
      </c>
      <c r="CE428" s="5" t="b">
        <f>IF(OR(ISBLANK(Spreadsheet!BA428), Spreadsheet!BA428="Waive"),IF(ISBLANK(Spreadsheet!BB428),TRUE,FALSE),IF(OR(AND(NOT(ISBLANK(Spreadsheet!BA428)),ISBLANK(Spreadsheet!BB428)),NOT(ISNUMBER(VALUE(Spreadsheet!BB428))),ISBLANK(Spreadsheet!BC428),NOT(ISNUMBER(VALUE(Spreadsheet!BC428)))),FALSE,IF(AND(Spreadsheet!BB428&gt;=50000,Spreadsheet!BB428&lt;=250000,MOD(Spreadsheet!BB428,10000)=0,Spreadsheet!BB428&lt;=(10*Spreadsheet!BC428)),TRUE,FALSE)))</f>
        <v>1</v>
      </c>
      <c r="CF428" s="5" t="b">
        <f>IF(NOT(ISBLANK(Spreadsheet!BC428)),AND(ISNUMBER(VALUE(Spreadsheet!BC428)),Spreadsheet!BC428&gt;0),AND(OR(ISBLANK(Spreadsheet!AO428),Spreadsheet!AO428="Waive",AND(NOT(OR(ISBLANK(Spreadsheet!AO428),Spreadsheet!AO428="Waive")),Spreadsheet!AP428&gt;=6)),OR(ISBLANK(Spreadsheet!AR428),AND(NOT(OR(ISBLANK(Spreadsheet!AR428),Spreadsheet!AR428="Waive")),Spreadsheet!AS428&gt;=6)),OR(ISBLANK(Spreadsheet!AW428)),OR(ISBLANK(Spreadsheet!AX428)),OR(ISBLANK(Spreadsheet!AY428)),OR(ISBLANK(Spreadsheet!AZ428)),OR(ISBLANK(Spreadsheet!BA428),Spreadsheet!BA428="Waive")))</f>
        <v>1</v>
      </c>
      <c r="CG428" s="5" t="b">
        <f t="shared" ca="1" si="31"/>
        <v>1</v>
      </c>
    </row>
    <row r="429" spans="8:85" x14ac:dyDescent="0.3">
      <c r="H429" s="5">
        <f t="shared" ca="1" si="32"/>
        <v>2</v>
      </c>
      <c r="I429" s="5" t="str">
        <f t="shared" ca="1" si="30"/>
        <v/>
      </c>
      <c r="J429" s="5" t="str">
        <f>IF(AND(NOT(ISBLANK(Spreadsheet!C429)),ISBLANK(Spreadsheet!D429)),Spreadsheet!F429&amp;" "&amp;Spreadsheet!H429,"")</f>
        <v/>
      </c>
      <c r="K429" s="5">
        <f>IF(AND(NOT(ISBLANK(Spreadsheet!C429)),ISBLANK(Spreadsheet!D429)),COUNTIFS(Spreadsheet!E430:E$786,"=Child",Spreadsheet!C430:C$786, "="&amp;Spreadsheet!C429) + COUNTIFS(Spreadsheet!E430:E$786,"=Step-child",Spreadsheet!C430:C$786, "="&amp;Spreadsheet!C429),0)</f>
        <v>0</v>
      </c>
      <c r="L429" s="5">
        <f>IF(NOT(ISBLANK(J429)),COUNTIFS(Spreadsheet!E430:E$786,"=Wife",Spreadsheet!C430:C$786, "="&amp;Spreadsheet!C429) + COUNTIFS(Spreadsheet!E430:E$786,"=Husband",Spreadsheet!C430:C$786, "="&amp;Spreadsheet!C429),0)</f>
        <v>0</v>
      </c>
      <c r="M429" s="5">
        <f>IF(NOT(ISBLANK(Spreadsheet!AJ429)),VLOOKUP(Spreadsheet!AJ429,'Drop Downs'!$P$2:$R$16,3,FALSE),0)</f>
        <v>0</v>
      </c>
      <c r="N429" s="5">
        <f>IF(NOT(ISBLANK(Spreadsheet!AJ429)), VLOOKUP(Spreadsheet!AJ429,'Drop Downs'!$P$2:$R$16,2,FALSE),0)</f>
        <v>0</v>
      </c>
      <c r="O429" s="5">
        <f>IF(NOT(ISBLANK(Spreadsheet!AL429)),VLOOKUP(Spreadsheet!AL429,'Drop Downs'!$P$2:$R$16,3,FALSE), 0)</f>
        <v>0</v>
      </c>
      <c r="P429" s="5">
        <f>IF(NOT(ISBLANK(Spreadsheet!AL429)),VLOOKUP(Spreadsheet!AL429,'Drop Downs'!$P$2:$R$16,2,FALSE),0)</f>
        <v>0</v>
      </c>
      <c r="Q429" s="5">
        <f>IF(NOT(ISBLANK(Spreadsheet!AN429)),VLOOKUP(Spreadsheet!AN429,'Drop Downs'!$P$2:$R$16,3,FALSE),0)</f>
        <v>0</v>
      </c>
      <c r="R429" s="5">
        <f>IF(NOT(ISBLANK(Spreadsheet!AN429)),VLOOKUP(Spreadsheet!AN429,'Drop Downs'!$P$2:$R$16,2,FALSE),0)</f>
        <v>0</v>
      </c>
      <c r="S429" s="5" t="str">
        <f>IF(OR(M429&gt;K429,N429&gt;L429,O429&gt;K429, Q429&gt;K429,N429&gt;L429, P429&gt;L429, R429&gt;L429),"Member currently has a coverage election over what he/she needs.  Please add more dependents or adjust the coverage election.","")&amp;(IF(AND(NOT(ISBLANK(Spreadsheet!C429)),NOT(ISBLANK(Spreadsheet!D429)),ISBLANK(Spreadsheet!E429)),"Dependent lacks a relationship to member.Please select one from the drop-down.",""))</f>
        <v/>
      </c>
      <c r="T429" s="5" t="b">
        <f t="shared" si="33"/>
        <v>1</v>
      </c>
      <c r="U429" s="5" t="b">
        <f>OR(ISBLANK(Spreadsheet!C429),IF(NOT(ISBLANK(Spreadsheet!D429)),NOT(ISBLANK(Spreadsheet!E429)),TRUE))</f>
        <v>1</v>
      </c>
      <c r="V429" s="5" t="b">
        <f>OR(ISBLANK(Spreadsheet!C429), NOT(ISBLANK(Spreadsheet!I429)))</f>
        <v>1</v>
      </c>
      <c r="W429" s="5" t="b">
        <f>OR(ISBLANK(Spreadsheet!D429),NOT(ISBLANK(Spreadsheet!C429)))</f>
        <v>1</v>
      </c>
      <c r="X429" s="155" t="str">
        <f>REPT("0",MIN(FIND({1,2,3,4,5,6,7,8,9},Spreadsheet!C429&amp;"123456789"))-1)&amp;IF(ISBLANK(Spreadsheet!C429),"",SUMPRODUCT(MID(0&amp;Spreadsheet!C429,LARGE(INDEX(ISNUMBER(--MID(Spreadsheet!C429,ROW($1:$225),1))*
 ROW($1:$225),0),ROW($1:$225))+1,1)*10^ROW($1:$225)/10))</f>
        <v/>
      </c>
      <c r="Y429" s="5" t="b">
        <f>IF(NOT(ISBLANK(Spreadsheet!C429)),IF(AND(ISNUMBER(VALUE(Spreadsheet!C429)), LEN(Spreadsheet!C429)=9),TRUE,FALSE),TRUE)</f>
        <v>1</v>
      </c>
      <c r="Z429" s="155" t="str">
        <f>REPT("0",MIN(FIND({1,2,3,4,5,6,7,8,9},Spreadsheet!D429&amp;"123456789"))-1)&amp;IF(ISBLANK(Spreadsheet!D429),"",SUMPRODUCT(MID(0&amp;Spreadsheet!D429,LARGE(INDEX(ISNUMBER(--MID(Spreadsheet!D429,ROW($1:$225),1))*
 ROW($1:$225),0),ROW($1:$225))+1,1)*10^ROW($1:$225)/10))</f>
        <v/>
      </c>
      <c r="AA429" s="5" t="b">
        <f>IF(AND(NOT(ISBLANK(Spreadsheet!D429)),NOT(ISBLANK(Spreadsheet!C429))),IF(AND(ISNUMBER(VALUE(Spreadsheet!D429)), LEN(Spreadsheet!D429)=9),TRUE,FALSE),IF(AND(NOT(ISBLANK(Spreadsheet!D429)),ISBLANK(Spreadsheet!C429)),FALSE,TRUE))</f>
        <v>1</v>
      </c>
      <c r="AB429" s="5" t="b">
        <f>OR(ISBLANK(Spreadsheet!Y429),IF(NOT(ISBLANK(Spreadsheet!Y429)),LEN(Spreadsheet!Y429)=10,ISNUMBER(VALUE(Spreadsheet!Y429))))</f>
        <v>1</v>
      </c>
      <c r="AC429" s="5" t="b">
        <f>OR(ISBLANK(Spreadsheet!AI429), AND(NOT(ISBLANK(Spreadsheet!AJ429)), NOT(ISNUMBER(SEARCH("Waive",Spreadsheet!AJ429)))))</f>
        <v>1</v>
      </c>
      <c r="AD429" s="5" t="b">
        <f>OR(ISBLANK(Spreadsheet!AK429), AND(NOT(ISBLANK(Spreadsheet!AL429)), NOT(ISNUMBER(SEARCH("Waive",Spreadsheet!AL429)))))</f>
        <v>1</v>
      </c>
      <c r="AE429" s="5" t="b">
        <f>OR(ISBLANK(Spreadsheet!AM429), AND(NOT(ISBLANK(Spreadsheet!AN429)), NOT(ISNUMBER(SEARCH("Waive", Spreadsheet!AN429)))))</f>
        <v>1</v>
      </c>
      <c r="AF429" s="5" t="b">
        <f>OR(ISBLANK(Spreadsheet!C429), NOT(ISBLANK(Spreadsheet!D429)),NOT(ISBLANK(Spreadsheet!L429)))</f>
        <v>1</v>
      </c>
      <c r="AG429" s="5" t="b">
        <f>IF(AND(NOT(ISBLANK(Spreadsheet!C429)), NOT(ISBLANK(Spreadsheet!D429)),Spreadsheet!C429&lt;&gt;Spreadsheet!D429),IF(ISERROR(VLOOKUP(Spreadsheet!C429, Spreadsheet!$C$6:'Spreadsheet'!$C428,1,FALSE)), FALSE, TRUE),TRUE)</f>
        <v>1</v>
      </c>
      <c r="AH429" s="5" t="b">
        <f>Spreadsheet!$B$2=Spreadsheet!AD429</f>
        <v>1</v>
      </c>
      <c r="AI429" s="5" t="b">
        <f>IF(ISBLANK(Spreadsheet!G429),TRUE,IF(OR(LEN(Spreadsheet!G429)&gt;1,ISNUMBER(VALUE(Spreadsheet!G429))),FALSE,TRUE))</f>
        <v>1</v>
      </c>
      <c r="AJ429" s="5" t="b">
        <f>OR(ISBLANK(Spreadsheet!C429), NOT(ISBLANK(Spreadsheet!B429)), NOT(ISBLANK(Spreadsheet!D429)))</f>
        <v>1</v>
      </c>
      <c r="AK429" s="5" t="b">
        <f t="array" ref="AK429">IF(OR(AND(ISBLANK(Spreadsheet!E429),ISBLANK(Spreadsheet!D429),NOT(ISBLANK(Spreadsheet!C429))),AND(ISBLANK(Spreadsheet!E429),ISBLANK(Spreadsheet!D429),ISBLANK(Spreadsheet!C429))),TRUE,ISNUMBER(MATCH(TRUE,EXACT(Spreadsheet!E429,Relationships),0)))</f>
        <v>1</v>
      </c>
      <c r="AL429" s="5" t="b">
        <f>IF(NOT(ISBLANK(Spreadsheet!C429)),IF(OR(ISBLANK(Spreadsheet!F429),LEN(Spreadsheet!F429)&gt;40),FALSE,TRUE),TRUE)</f>
        <v>1</v>
      </c>
      <c r="AM429" s="5" t="b">
        <f>IF(NOT(ISBLANK(Spreadsheet!C429)),IF(OR(ISBLANK(Spreadsheet!H429),LEN(Spreadsheet!H429)&gt;40),FALSE,TRUE),TRUE)</f>
        <v>1</v>
      </c>
      <c r="AN429" s="5" t="b">
        <f t="array" ref="AN429">IF(ISBLANK(Spreadsheet!I429),TRUE,ISNUMBER(MATCH(TRUE,EXACT(Spreadsheet!I429,GenderValues),0)))</f>
        <v>1</v>
      </c>
      <c r="AO429" s="5" t="b">
        <f ca="1">IF(ISERROR(DATEVALUE(TEXT(Spreadsheet!J429,"mm/dd/yyyy")) &gt; TODAY()),IF(AND(ISBLANK(Spreadsheet!J429),ISBLANK(Spreadsheet!C429)),TRUE,FALSE),IF(DATEVALUE(TEXT(Spreadsheet!J429,"mm/dd/yyyy")) &gt; TODAY(),FALSE,TRUE))</f>
        <v>1</v>
      </c>
      <c r="AP429" s="5" t="b">
        <f>OR(ISBLANK(Spreadsheet!K429),LEN(Spreadsheet!K429)&lt;=100)</f>
        <v>1</v>
      </c>
      <c r="AQ429" s="5" t="b">
        <f t="array" ref="AQ429">IF(OR(AND(ISBLANK(Spreadsheet!L429),ISBLANK(Spreadsheet!C429)),AND(NOT(ISBLANK(Spreadsheet!C429)),NOT(ISBLANK(Spreadsheet!D429)))),TRUE,ISNUMBER(MATCH(TRUE,EXACT(Spreadsheet!L429,MaritalStatus),0)))</f>
        <v>1</v>
      </c>
      <c r="AR429" s="5" t="b">
        <f ca="1">IF(ISERROR(DATEVALUE(TEXT(Spreadsheet!M429,"mm/dd/yyyy")) &gt; TODAY()),IF(ISBLANK(Spreadsheet!M429),TRUE,FALSE),IF(DATEVALUE(TEXT(Spreadsheet!M429,"mm/dd/yyyy")) &gt; TODAY(),FALSE,TRUE))</f>
        <v>1</v>
      </c>
      <c r="AS429" s="5" t="b">
        <f>OR(ISBLANK(Spreadsheet!N429),LEN(Spreadsheet!N429)&lt;=100)</f>
        <v>1</v>
      </c>
      <c r="AT429" s="5" t="b">
        <f>OR(ISBLANK(Spreadsheet!O429),UPPER(Spreadsheet!O429)="YES")</f>
        <v>1</v>
      </c>
      <c r="AU429" s="5" t="b">
        <f>OR(ISBLANK(Spreadsheet!P429),UPPER(Spreadsheet!P429)="YES")</f>
        <v>1</v>
      </c>
      <c r="AV429" s="5" t="b">
        <f t="array" ref="AV429">IF(ISBLANK(Spreadsheet!Q429),TRUE,ISNUMBER(MATCH(TRUE,EXACT(Spreadsheet!Q429,OnGroupsPriorIns),0)))</f>
        <v>1</v>
      </c>
      <c r="AW429" s="5" t="b">
        <f>OR(ISBLANK(Spreadsheet!R429),UPPER(Spreadsheet!R429)="YES")</f>
        <v>1</v>
      </c>
      <c r="AX429" s="5" t="b">
        <f>OR(ISBLANK(Spreadsheet!S429),UPPER(Spreadsheet!S429)="YES")</f>
        <v>1</v>
      </c>
      <c r="AY429" s="5" t="b">
        <f>OR(AND(ISBLANK(Spreadsheet!C429),LEN(Spreadsheet!T429)=0),AND(NOT(ISBLANK(Spreadsheet!C429)),LEN(Spreadsheet!T429)&gt;0,LEN(Spreadsheet!T429)&lt;=50))</f>
        <v>1</v>
      </c>
      <c r="AZ429" s="5" t="b">
        <f>OR(LEN(Spreadsheet!U429)=0,AND(LEN(Spreadsheet!U429)&gt;0,LEN(Spreadsheet!U429)&lt;=50))</f>
        <v>1</v>
      </c>
      <c r="BA429" s="5" t="b">
        <f>OR(AND(ISBLANK(Spreadsheet!C429),LEN(Spreadsheet!V429)=0),AND(NOT(ISBLANK(Spreadsheet!C429)),LEN(Spreadsheet!V429)&gt;0,LEN(Spreadsheet!V429)&lt;=50))</f>
        <v>1</v>
      </c>
      <c r="BB429" s="5" t="b">
        <f t="array" ref="BB429">IF(AND(ISBLANK(Spreadsheet!C429),LEN(Spreadsheet!W429)=0),TRUE,ISNUMBER(MATCH(TRUE,EXACT(Spreadsheet!W429,States),0)))</f>
        <v>1</v>
      </c>
      <c r="BC429" s="5" t="b">
        <f>OR(AND(ISBLANK(Spreadsheet!C429),LEN(Spreadsheet!X429)=0),AND(NOT(ISBLANK(Spreadsheet!C429)),LEN(Spreadsheet!X429)&gt;0,LEN(Spreadsheet!X429)=5,ISNUMBER(VALUE(Spreadsheet!X429))))</f>
        <v>1</v>
      </c>
      <c r="BD429" s="5" t="b">
        <f>OR(ISBLANK(Spreadsheet!Z429),LEN(Spreadsheet!Z429)&lt;=50)</f>
        <v>1</v>
      </c>
      <c r="BE429" s="5" t="b">
        <f>ISBLANK(Spreadsheet!AA429)</f>
        <v>1</v>
      </c>
      <c r="BF429" s="5" t="b">
        <f>ISBLANK(Spreadsheet!AB429)</f>
        <v>1</v>
      </c>
      <c r="BG429" s="5" t="b">
        <f>IF(ISERROR(DATEVALUE(TEXT(Spreadsheet!AC429,"mm/dd/yyyy")) &gt; DATEVALUE(TEXT(Spreadsheet!J429,"mm/dd/yyyy"))),IF(OR(AND(ISBLANK(Spreadsheet!AC429),ISBLANK(Spreadsheet!C429)),AND(NOT(ISBLANK(Spreadsheet!C429)),ISBLANK(Spreadsheet!AC429),NOT(ISBLANK(Spreadsheet!D429)))),TRUE,FALSE),IF(DATEVALUE(TEXT(Spreadsheet!AC429,"mm/dd/yyyy")) &gt; DATEVALUE(TEXT(Spreadsheet!J429,"mm/dd/yyyy")),TRUE,FALSE))</f>
        <v>1</v>
      </c>
      <c r="BH429" s="5" t="b">
        <f>OR(AND(ISBLANK(Spreadsheet!C429),ISBLANK(Spreadsheet!AE429)),AND(NOT(ISBLANK(Spreadsheet!C429)),NOT(ISBLANK(Spreadsheet!D429)),ISBLANK(Spreadsheet!AE429)),AND(NOT(ISBLANK(Spreadsheet!C429)),ISBLANK(Spreadsheet!D429),NOT(ISBLANK(Spreadsheet!AE429)),LEN(Spreadsheet!AE429)&lt;=100))</f>
        <v>1</v>
      </c>
      <c r="BI429" s="5" t="b">
        <f t="array" ref="BI429">IF(ISBLANK(Spreadsheet!AF429),TRUE,ISNUMBER(MATCH(TRUE,EXACT(Spreadsheet!AF429,CobraShortReasons),0)))</f>
        <v>1</v>
      </c>
      <c r="BJ429" s="5" t="b">
        <f ca="1">IF(ISERROR(DATEVALUE(TEXT(Spreadsheet!AG429,"mm/dd/yyyy")) &gt; TODAY()),IF(ISBLANK(Spreadsheet!AG429),TRUE,FALSE),IF(DATEVALUE(TEXT(Spreadsheet!AG429,"mm/dd/yyyy")) &gt; TODAY(),FALSE,TRUE))</f>
        <v>1</v>
      </c>
      <c r="BK429" s="5" t="b">
        <f>OR(ISBLANK(Spreadsheet!AH429),LEN(Spreadsheet!AH429)&lt;=25)</f>
        <v>1</v>
      </c>
      <c r="BL429" s="5" t="b">
        <f t="array" aca="1" ref="BL429" ca="1">IF(ISBLANK(Spreadsheet!AI429),TRUE,ISNUMBER(MATCH(TRUE,EXACT(Spreadsheet!AI429,INDIRECT(Spreadsheet!$D$2)),0)))</f>
        <v>1</v>
      </c>
      <c r="BM429" s="5" t="b">
        <f t="array" aca="1" ref="BM429" ca="1">IF(ISBLANK(Spreadsheet!AJ429),TRUE,ISNUMBER(MATCH(TRUE,EXACT(Spreadsheet!AJ429,INDIRECT(Spreadsheet!BJ429)),0)))</f>
        <v>1</v>
      </c>
      <c r="BN429" s="5" t="b">
        <f t="array" ref="BN429">IF(ISBLANK(Spreadsheet!AK429),TRUE,ISNUMBER(MATCH(TRUE,EXACT(Spreadsheet!AK429,DentalPlans),0)))</f>
        <v>1</v>
      </c>
      <c r="BO429" s="5" t="b">
        <f t="array" aca="1" ref="BO429" ca="1">IF(ISBLANK(Spreadsheet!AL429),TRUE,ISNUMBER(MATCH(TRUE,EXACT(Spreadsheet!AL429,INDIRECT(Spreadsheet!BK429)),0)))</f>
        <v>1</v>
      </c>
      <c r="BP429" s="5" t="b">
        <f t="array" ref="BP429">IF(ISBLANK(Spreadsheet!AM429),TRUE,ISNUMBER(MATCH(TRUE,EXACT(Spreadsheet!AM429,VisionPlans),0)))</f>
        <v>1</v>
      </c>
      <c r="BQ429" s="5" t="b">
        <f t="array" aca="1" ref="BQ429" ca="1">IF(ISBLANK(Spreadsheet!AN429),TRUE,ISNUMBER(MATCH(TRUE,EXACT(Spreadsheet!AN429,INDIRECT(Spreadsheet!BL429)),0)))</f>
        <v>1</v>
      </c>
      <c r="BR429" s="5" t="b">
        <f t="array" ref="BR429">IF(ISBLANK(Spreadsheet!AO429),TRUE,ISNUMBER(MATCH(TRUE,EXACT(Spreadsheet!AO429,LifeBenefitClasses),0)))</f>
        <v>1</v>
      </c>
      <c r="BS429" s="5" t="b">
        <f>IF(OR(ISBLANK(Spreadsheet!AO429), Spreadsheet!AO429="Waive"),IF(ISBLANK(Spreadsheet!AP429),TRUE,FALSE),IF(OR(AND(NOT(ISBLANK(Spreadsheet!AO429)),ISBLANK(Spreadsheet!AP429)),NOT(ISNUMBER(VALUE(Spreadsheet!AP429)))),FALSE,IF(OR(AND(Spreadsheet!AP429&lt;6,MOD(Spreadsheet!AP429*10,5)=0), MOD(Spreadsheet!AP429,5000)=0),TRUE,FALSE)))</f>
        <v>1</v>
      </c>
      <c r="BT429" s="5" t="b">
        <f t="array" ref="BT429">IF(ISBLANK(Spreadsheet!AQ429),TRUE,ISNUMBER(MATCH(TRUE,EXACT(Spreadsheet!AQ429,EnrollWaive),0)))</f>
        <v>1</v>
      </c>
      <c r="BU429" s="5" t="b">
        <f t="array" ref="BU429">IF(ISBLANK(Spreadsheet!AR429),TRUE,ISNUMBER(MATCH(TRUE,EXACT(Spreadsheet!AR429,LifeBenefitClasses),0)))</f>
        <v>1</v>
      </c>
      <c r="BV429" s="5" t="b">
        <f>IF(OR(ISBLANK(Spreadsheet!AR429), Spreadsheet!AR429="Waive"),IF(ISBLANK(Spreadsheet!AS429),TRUE,FALSE),IF(OR(AND(NOT(ISBLANK(Spreadsheet!AR429)),ISBLANK(Spreadsheet!AS429)),NOT(ISNUMBER(VALUE(Spreadsheet!AS429)))),FALSE,IF(OR(AND(Spreadsheet!AS429&lt;6,MOD(Spreadsheet!AS429*10,5)=0), MOD(Spreadsheet!AS429,10000)=0),TRUE,FALSE)))</f>
        <v>1</v>
      </c>
      <c r="BW429" s="5" t="b">
        <f t="array" ref="BW429">IF(ISBLANK(Spreadsheet!AT429),TRUE,ISNUMBER(MATCH(TRUE,EXACT(Spreadsheet!AT429,LifeBenefitClasses),0)))</f>
        <v>1</v>
      </c>
      <c r="BX429" s="5" t="b">
        <f>IF(OR(ISBLANK(Spreadsheet!AT429), Spreadsheet!AT429="Waive"),IF(ISBLANK(Spreadsheet!AU429),TRUE,FALSE),IF(OR(AND(NOT(ISBLANK(Spreadsheet!AT429)),ISBLANK(Spreadsheet!AU429)),NOT(ISNUMBER(VALUE(Spreadsheet!AU429)))),FALSE,IF(AND(NOT(OR(ISBLANK(Spreadsheet!AT429),Spreadsheet!AT429="Waive")),NOT(OR(ISBLANK(Spreadsheet!AR429),Spreadsheet!AR429="Waive")),MOD(Spreadsheet!AU429,5000)=0, Spreadsheet!AU429&lt;=(Spreadsheet!AS429*0.5)),TRUE,FALSE)))</f>
        <v>1</v>
      </c>
      <c r="BY429" s="5" t="b">
        <f t="array" ref="BY429">IF(ISBLANK(Spreadsheet!AV429),TRUE,ISNUMBER(MATCH(TRUE,EXACT(Spreadsheet!AV429,EnrollWaive),0)))</f>
        <v>1</v>
      </c>
      <c r="BZ429" s="5" t="b">
        <f t="array" ref="BZ429">IF(ISBLANK(Spreadsheet!AW429),TRUE,ISNUMBER(MATCH(TRUE,EXACT(Spreadsheet!AW429,LifeBenefitClasses),0)))</f>
        <v>1</v>
      </c>
      <c r="CA429" s="5" t="b">
        <f t="array" ref="CA429">IF(ISBLANK(Spreadsheet!AX429),TRUE,ISNUMBER(MATCH(TRUE,EXACT(Spreadsheet!AX429,LifeBenefitClasses),0)))</f>
        <v>1</v>
      </c>
      <c r="CB429" s="5" t="b">
        <f t="array" ref="CB429">IF(ISBLANK(Spreadsheet!AY429),TRUE,ISNUMBER(MATCH(TRUE,EXACT(Spreadsheet!AY429,LifeBenefitClasses),0)))</f>
        <v>1</v>
      </c>
      <c r="CC429" s="5" t="b">
        <f t="array" ref="CC429">IF(ISBLANK(Spreadsheet!AZ429),TRUE,ISNUMBER(MATCH(TRUE,EXACT(Spreadsheet!AZ429,LifeBenefitClasses),0)))</f>
        <v>1</v>
      </c>
      <c r="CD429" s="5" t="b">
        <f t="array" ref="CD429">IF(ISBLANK(Spreadsheet!BA429),TRUE,ISNUMBER(MATCH(TRUE,EXACT(Spreadsheet!BA429,LifeBenefitClasses),0)))</f>
        <v>1</v>
      </c>
      <c r="CE429" s="5" t="b">
        <f>IF(OR(ISBLANK(Spreadsheet!BA429), Spreadsheet!BA429="Waive"),IF(ISBLANK(Spreadsheet!BB429),TRUE,FALSE),IF(OR(AND(NOT(ISBLANK(Spreadsheet!BA429)),ISBLANK(Spreadsheet!BB429)),NOT(ISNUMBER(VALUE(Spreadsheet!BB429))),ISBLANK(Spreadsheet!BC429),NOT(ISNUMBER(VALUE(Spreadsheet!BC429)))),FALSE,IF(AND(Spreadsheet!BB429&gt;=50000,Spreadsheet!BB429&lt;=250000,MOD(Spreadsheet!BB429,10000)=0,Spreadsheet!BB429&lt;=(10*Spreadsheet!BC429)),TRUE,FALSE)))</f>
        <v>1</v>
      </c>
      <c r="CF429" s="5" t="b">
        <f>IF(NOT(ISBLANK(Spreadsheet!BC429)),AND(ISNUMBER(VALUE(Spreadsheet!BC429)),Spreadsheet!BC429&gt;0),AND(OR(ISBLANK(Spreadsheet!AO429),Spreadsheet!AO429="Waive",AND(NOT(OR(ISBLANK(Spreadsheet!AO429),Spreadsheet!AO429="Waive")),Spreadsheet!AP429&gt;=6)),OR(ISBLANK(Spreadsheet!AR429),AND(NOT(OR(ISBLANK(Spreadsheet!AR429),Spreadsheet!AR429="Waive")),Spreadsheet!AS429&gt;=6)),OR(ISBLANK(Spreadsheet!AW429)),OR(ISBLANK(Spreadsheet!AX429)),OR(ISBLANK(Spreadsheet!AY429)),OR(ISBLANK(Spreadsheet!AZ429)),OR(ISBLANK(Spreadsheet!BA429),Spreadsheet!BA429="Waive")))</f>
        <v>1</v>
      </c>
      <c r="CG429" s="5" t="b">
        <f t="shared" ca="1" si="31"/>
        <v>1</v>
      </c>
    </row>
    <row r="430" spans="8:85" x14ac:dyDescent="0.3">
      <c r="H430" s="5">
        <f t="shared" ca="1" si="32"/>
        <v>2</v>
      </c>
      <c r="I430" s="5" t="str">
        <f t="shared" ca="1" si="30"/>
        <v/>
      </c>
      <c r="J430" s="5" t="str">
        <f>IF(AND(NOT(ISBLANK(Spreadsheet!C430)),ISBLANK(Spreadsheet!D430)),Spreadsheet!F430&amp;" "&amp;Spreadsheet!H430,"")</f>
        <v/>
      </c>
      <c r="K430" s="5">
        <f>IF(AND(NOT(ISBLANK(Spreadsheet!C430)),ISBLANK(Spreadsheet!D430)),COUNTIFS(Spreadsheet!E431:E$786,"=Child",Spreadsheet!C431:C$786, "="&amp;Spreadsheet!C430) + COUNTIFS(Spreadsheet!E431:E$786,"=Step-child",Spreadsheet!C431:C$786, "="&amp;Spreadsheet!C430),0)</f>
        <v>0</v>
      </c>
      <c r="L430" s="5">
        <f>IF(NOT(ISBLANK(J430)),COUNTIFS(Spreadsheet!E431:E$786,"=Wife",Spreadsheet!C431:C$786, "="&amp;Spreadsheet!C430) + COUNTIFS(Spreadsheet!E431:E$786,"=Husband",Spreadsheet!C431:C$786, "="&amp;Spreadsheet!C430),0)</f>
        <v>0</v>
      </c>
      <c r="M430" s="5">
        <f>IF(NOT(ISBLANK(Spreadsheet!AJ430)),VLOOKUP(Spreadsheet!AJ430,'Drop Downs'!$P$2:$R$16,3,FALSE),0)</f>
        <v>0</v>
      </c>
      <c r="N430" s="5">
        <f>IF(NOT(ISBLANK(Spreadsheet!AJ430)), VLOOKUP(Spreadsheet!AJ430,'Drop Downs'!$P$2:$R$16,2,FALSE),0)</f>
        <v>0</v>
      </c>
      <c r="O430" s="5">
        <f>IF(NOT(ISBLANK(Spreadsheet!AL430)),VLOOKUP(Spreadsheet!AL430,'Drop Downs'!$P$2:$R$16,3,FALSE), 0)</f>
        <v>0</v>
      </c>
      <c r="P430" s="5">
        <f>IF(NOT(ISBLANK(Spreadsheet!AL430)),VLOOKUP(Spreadsheet!AL430,'Drop Downs'!$P$2:$R$16,2,FALSE),0)</f>
        <v>0</v>
      </c>
      <c r="Q430" s="5">
        <f>IF(NOT(ISBLANK(Spreadsheet!AN430)),VLOOKUP(Spreadsheet!AN430,'Drop Downs'!$P$2:$R$16,3,FALSE),0)</f>
        <v>0</v>
      </c>
      <c r="R430" s="5">
        <f>IF(NOT(ISBLANK(Spreadsheet!AN430)),VLOOKUP(Spreadsheet!AN430,'Drop Downs'!$P$2:$R$16,2,FALSE),0)</f>
        <v>0</v>
      </c>
      <c r="S430" s="5" t="str">
        <f>IF(OR(M430&gt;K430,N430&gt;L430,O430&gt;K430, Q430&gt;K430,N430&gt;L430, P430&gt;L430, R430&gt;L430),"Member currently has a coverage election over what he/she needs.  Please add more dependents or adjust the coverage election.","")&amp;(IF(AND(NOT(ISBLANK(Spreadsheet!C430)),NOT(ISBLANK(Spreadsheet!D430)),ISBLANK(Spreadsheet!E430)),"Dependent lacks a relationship to member.Please select one from the drop-down.",""))</f>
        <v/>
      </c>
      <c r="T430" s="5" t="b">
        <f t="shared" si="33"/>
        <v>1</v>
      </c>
      <c r="U430" s="5" t="b">
        <f>OR(ISBLANK(Spreadsheet!C430),IF(NOT(ISBLANK(Spreadsheet!D430)),NOT(ISBLANK(Spreadsheet!E430)),TRUE))</f>
        <v>1</v>
      </c>
      <c r="V430" s="5" t="b">
        <f>OR(ISBLANK(Spreadsheet!C430), NOT(ISBLANK(Spreadsheet!I430)))</f>
        <v>1</v>
      </c>
      <c r="W430" s="5" t="b">
        <f>OR(ISBLANK(Spreadsheet!D430),NOT(ISBLANK(Spreadsheet!C430)))</f>
        <v>1</v>
      </c>
      <c r="X430" s="155" t="str">
        <f>REPT("0",MIN(FIND({1,2,3,4,5,6,7,8,9},Spreadsheet!C430&amp;"123456789"))-1)&amp;IF(ISBLANK(Spreadsheet!C430),"",SUMPRODUCT(MID(0&amp;Spreadsheet!C430,LARGE(INDEX(ISNUMBER(--MID(Spreadsheet!C430,ROW($1:$225),1))*
 ROW($1:$225),0),ROW($1:$225))+1,1)*10^ROW($1:$225)/10))</f>
        <v/>
      </c>
      <c r="Y430" s="5" t="b">
        <f>IF(NOT(ISBLANK(Spreadsheet!C430)),IF(AND(ISNUMBER(VALUE(Spreadsheet!C430)), LEN(Spreadsheet!C430)=9),TRUE,FALSE),TRUE)</f>
        <v>1</v>
      </c>
      <c r="Z430" s="155" t="str">
        <f>REPT("0",MIN(FIND({1,2,3,4,5,6,7,8,9},Spreadsheet!D430&amp;"123456789"))-1)&amp;IF(ISBLANK(Spreadsheet!D430),"",SUMPRODUCT(MID(0&amp;Spreadsheet!D430,LARGE(INDEX(ISNUMBER(--MID(Spreadsheet!D430,ROW($1:$225),1))*
 ROW($1:$225),0),ROW($1:$225))+1,1)*10^ROW($1:$225)/10))</f>
        <v/>
      </c>
      <c r="AA430" s="5" t="b">
        <f>IF(AND(NOT(ISBLANK(Spreadsheet!D430)),NOT(ISBLANK(Spreadsheet!C430))),IF(AND(ISNUMBER(VALUE(Spreadsheet!D430)), LEN(Spreadsheet!D430)=9),TRUE,FALSE),IF(AND(NOT(ISBLANK(Spreadsheet!D430)),ISBLANK(Spreadsheet!C430)),FALSE,TRUE))</f>
        <v>1</v>
      </c>
      <c r="AB430" s="5" t="b">
        <f>OR(ISBLANK(Spreadsheet!Y430),IF(NOT(ISBLANK(Spreadsheet!Y430)),LEN(Spreadsheet!Y430)=10,ISNUMBER(VALUE(Spreadsheet!Y430))))</f>
        <v>1</v>
      </c>
      <c r="AC430" s="5" t="b">
        <f>OR(ISBLANK(Spreadsheet!AI430), AND(NOT(ISBLANK(Spreadsheet!AJ430)), NOT(ISNUMBER(SEARCH("Waive",Spreadsheet!AJ430)))))</f>
        <v>1</v>
      </c>
      <c r="AD430" s="5" t="b">
        <f>OR(ISBLANK(Spreadsheet!AK430), AND(NOT(ISBLANK(Spreadsheet!AL430)), NOT(ISNUMBER(SEARCH("Waive",Spreadsheet!AL430)))))</f>
        <v>1</v>
      </c>
      <c r="AE430" s="5" t="b">
        <f>OR(ISBLANK(Spreadsheet!AM430), AND(NOT(ISBLANK(Spreadsheet!AN430)), NOT(ISNUMBER(SEARCH("Waive", Spreadsheet!AN430)))))</f>
        <v>1</v>
      </c>
      <c r="AF430" s="5" t="b">
        <f>OR(ISBLANK(Spreadsheet!C430), NOT(ISBLANK(Spreadsheet!D430)),NOT(ISBLANK(Spreadsheet!L430)))</f>
        <v>1</v>
      </c>
      <c r="AG430" s="5" t="b">
        <f>IF(AND(NOT(ISBLANK(Spreadsheet!C430)), NOT(ISBLANK(Spreadsheet!D430)),Spreadsheet!C430&lt;&gt;Spreadsheet!D430),IF(ISERROR(VLOOKUP(Spreadsheet!C430, Spreadsheet!$C$6:'Spreadsheet'!$C429,1,FALSE)), FALSE, TRUE),TRUE)</f>
        <v>1</v>
      </c>
      <c r="AH430" s="5" t="b">
        <f>Spreadsheet!$B$2=Spreadsheet!AD430</f>
        <v>1</v>
      </c>
      <c r="AI430" s="5" t="b">
        <f>IF(ISBLANK(Spreadsheet!G430),TRUE,IF(OR(LEN(Spreadsheet!G430)&gt;1,ISNUMBER(VALUE(Spreadsheet!G430))),FALSE,TRUE))</f>
        <v>1</v>
      </c>
      <c r="AJ430" s="5" t="b">
        <f>OR(ISBLANK(Spreadsheet!C430), NOT(ISBLANK(Spreadsheet!B430)), NOT(ISBLANK(Spreadsheet!D430)))</f>
        <v>1</v>
      </c>
      <c r="AK430" s="5" t="b">
        <f t="array" ref="AK430">IF(OR(AND(ISBLANK(Spreadsheet!E430),ISBLANK(Spreadsheet!D430),NOT(ISBLANK(Spreadsheet!C430))),AND(ISBLANK(Spreadsheet!E430),ISBLANK(Spreadsheet!D430),ISBLANK(Spreadsheet!C430))),TRUE,ISNUMBER(MATCH(TRUE,EXACT(Spreadsheet!E430,Relationships),0)))</f>
        <v>1</v>
      </c>
      <c r="AL430" s="5" t="b">
        <f>IF(NOT(ISBLANK(Spreadsheet!C430)),IF(OR(ISBLANK(Spreadsheet!F430),LEN(Spreadsheet!F430)&gt;40),FALSE,TRUE),TRUE)</f>
        <v>1</v>
      </c>
      <c r="AM430" s="5" t="b">
        <f>IF(NOT(ISBLANK(Spreadsheet!C430)),IF(OR(ISBLANK(Spreadsheet!H430),LEN(Spreadsheet!H430)&gt;40),FALSE,TRUE),TRUE)</f>
        <v>1</v>
      </c>
      <c r="AN430" s="5" t="b">
        <f t="array" ref="AN430">IF(ISBLANK(Spreadsheet!I430),TRUE,ISNUMBER(MATCH(TRUE,EXACT(Spreadsheet!I430,GenderValues),0)))</f>
        <v>1</v>
      </c>
      <c r="AO430" s="5" t="b">
        <f ca="1">IF(ISERROR(DATEVALUE(TEXT(Spreadsheet!J430,"mm/dd/yyyy")) &gt; TODAY()),IF(AND(ISBLANK(Spreadsheet!J430),ISBLANK(Spreadsheet!C430)),TRUE,FALSE),IF(DATEVALUE(TEXT(Spreadsheet!J430,"mm/dd/yyyy")) &gt; TODAY(),FALSE,TRUE))</f>
        <v>1</v>
      </c>
      <c r="AP430" s="5" t="b">
        <f>OR(ISBLANK(Spreadsheet!K430),LEN(Spreadsheet!K430)&lt;=100)</f>
        <v>1</v>
      </c>
      <c r="AQ430" s="5" t="b">
        <f t="array" ref="AQ430">IF(OR(AND(ISBLANK(Spreadsheet!L430),ISBLANK(Spreadsheet!C430)),AND(NOT(ISBLANK(Spreadsheet!C430)),NOT(ISBLANK(Spreadsheet!D430)))),TRUE,ISNUMBER(MATCH(TRUE,EXACT(Spreadsheet!L430,MaritalStatus),0)))</f>
        <v>1</v>
      </c>
      <c r="AR430" s="5" t="b">
        <f ca="1">IF(ISERROR(DATEVALUE(TEXT(Spreadsheet!M430,"mm/dd/yyyy")) &gt; TODAY()),IF(ISBLANK(Spreadsheet!M430),TRUE,FALSE),IF(DATEVALUE(TEXT(Spreadsheet!M430,"mm/dd/yyyy")) &gt; TODAY(),FALSE,TRUE))</f>
        <v>1</v>
      </c>
      <c r="AS430" s="5" t="b">
        <f>OR(ISBLANK(Spreadsheet!N430),LEN(Spreadsheet!N430)&lt;=100)</f>
        <v>1</v>
      </c>
      <c r="AT430" s="5" t="b">
        <f>OR(ISBLANK(Spreadsheet!O430),UPPER(Spreadsheet!O430)="YES")</f>
        <v>1</v>
      </c>
      <c r="AU430" s="5" t="b">
        <f>OR(ISBLANK(Spreadsheet!P430),UPPER(Spreadsheet!P430)="YES")</f>
        <v>1</v>
      </c>
      <c r="AV430" s="5" t="b">
        <f t="array" ref="AV430">IF(ISBLANK(Spreadsheet!Q430),TRUE,ISNUMBER(MATCH(TRUE,EXACT(Spreadsheet!Q430,OnGroupsPriorIns),0)))</f>
        <v>1</v>
      </c>
      <c r="AW430" s="5" t="b">
        <f>OR(ISBLANK(Spreadsheet!R430),UPPER(Spreadsheet!R430)="YES")</f>
        <v>1</v>
      </c>
      <c r="AX430" s="5" t="b">
        <f>OR(ISBLANK(Spreadsheet!S430),UPPER(Spreadsheet!S430)="YES")</f>
        <v>1</v>
      </c>
      <c r="AY430" s="5" t="b">
        <f>OR(AND(ISBLANK(Spreadsheet!C430),LEN(Spreadsheet!T430)=0),AND(NOT(ISBLANK(Spreadsheet!C430)),LEN(Spreadsheet!T430)&gt;0,LEN(Spreadsheet!T430)&lt;=50))</f>
        <v>1</v>
      </c>
      <c r="AZ430" s="5" t="b">
        <f>OR(LEN(Spreadsheet!U430)=0,AND(LEN(Spreadsheet!U430)&gt;0,LEN(Spreadsheet!U430)&lt;=50))</f>
        <v>1</v>
      </c>
      <c r="BA430" s="5" t="b">
        <f>OR(AND(ISBLANK(Spreadsheet!C430),LEN(Spreadsheet!V430)=0),AND(NOT(ISBLANK(Spreadsheet!C430)),LEN(Spreadsheet!V430)&gt;0,LEN(Spreadsheet!V430)&lt;=50))</f>
        <v>1</v>
      </c>
      <c r="BB430" s="5" t="b">
        <f t="array" ref="BB430">IF(AND(ISBLANK(Spreadsheet!C430),LEN(Spreadsheet!W430)=0),TRUE,ISNUMBER(MATCH(TRUE,EXACT(Spreadsheet!W430,States),0)))</f>
        <v>1</v>
      </c>
      <c r="BC430" s="5" t="b">
        <f>OR(AND(ISBLANK(Spreadsheet!C430),LEN(Spreadsheet!X430)=0),AND(NOT(ISBLANK(Spreadsheet!C430)),LEN(Spreadsheet!X430)&gt;0,LEN(Spreadsheet!X430)=5,ISNUMBER(VALUE(Spreadsheet!X430))))</f>
        <v>1</v>
      </c>
      <c r="BD430" s="5" t="b">
        <f>OR(ISBLANK(Spreadsheet!Z430),LEN(Spreadsheet!Z430)&lt;=50)</f>
        <v>1</v>
      </c>
      <c r="BE430" s="5" t="b">
        <f>ISBLANK(Spreadsheet!AA430)</f>
        <v>1</v>
      </c>
      <c r="BF430" s="5" t="b">
        <f>ISBLANK(Spreadsheet!AB430)</f>
        <v>1</v>
      </c>
      <c r="BG430" s="5" t="b">
        <f>IF(ISERROR(DATEVALUE(TEXT(Spreadsheet!AC430,"mm/dd/yyyy")) &gt; DATEVALUE(TEXT(Spreadsheet!J430,"mm/dd/yyyy"))),IF(OR(AND(ISBLANK(Spreadsheet!AC430),ISBLANK(Spreadsheet!C430)),AND(NOT(ISBLANK(Spreadsheet!C430)),ISBLANK(Spreadsheet!AC430),NOT(ISBLANK(Spreadsheet!D430)))),TRUE,FALSE),IF(DATEVALUE(TEXT(Spreadsheet!AC430,"mm/dd/yyyy")) &gt; DATEVALUE(TEXT(Spreadsheet!J430,"mm/dd/yyyy")),TRUE,FALSE))</f>
        <v>1</v>
      </c>
      <c r="BH430" s="5" t="b">
        <f>OR(AND(ISBLANK(Spreadsheet!C430),ISBLANK(Spreadsheet!AE430)),AND(NOT(ISBLANK(Spreadsheet!C430)),NOT(ISBLANK(Spreadsheet!D430)),ISBLANK(Spreadsheet!AE430)),AND(NOT(ISBLANK(Spreadsheet!C430)),ISBLANK(Spreadsheet!D430),NOT(ISBLANK(Spreadsheet!AE430)),LEN(Spreadsheet!AE430)&lt;=100))</f>
        <v>1</v>
      </c>
      <c r="BI430" s="5" t="b">
        <f t="array" ref="BI430">IF(ISBLANK(Spreadsheet!AF430),TRUE,ISNUMBER(MATCH(TRUE,EXACT(Spreadsheet!AF430,CobraShortReasons),0)))</f>
        <v>1</v>
      </c>
      <c r="BJ430" s="5" t="b">
        <f ca="1">IF(ISERROR(DATEVALUE(TEXT(Spreadsheet!AG430,"mm/dd/yyyy")) &gt; TODAY()),IF(ISBLANK(Spreadsheet!AG430),TRUE,FALSE),IF(DATEVALUE(TEXT(Spreadsheet!AG430,"mm/dd/yyyy")) &gt; TODAY(),FALSE,TRUE))</f>
        <v>1</v>
      </c>
      <c r="BK430" s="5" t="b">
        <f>OR(ISBLANK(Spreadsheet!AH430),LEN(Spreadsheet!AH430)&lt;=25)</f>
        <v>1</v>
      </c>
      <c r="BL430" s="5" t="b">
        <f t="array" aca="1" ref="BL430" ca="1">IF(ISBLANK(Spreadsheet!AI430),TRUE,ISNUMBER(MATCH(TRUE,EXACT(Spreadsheet!AI430,INDIRECT(Spreadsheet!$D$2)),0)))</f>
        <v>1</v>
      </c>
      <c r="BM430" s="5" t="b">
        <f t="array" aca="1" ref="BM430" ca="1">IF(ISBLANK(Spreadsheet!AJ430),TRUE,ISNUMBER(MATCH(TRUE,EXACT(Spreadsheet!AJ430,INDIRECT(Spreadsheet!BJ430)),0)))</f>
        <v>1</v>
      </c>
      <c r="BN430" s="5" t="b">
        <f t="array" ref="BN430">IF(ISBLANK(Spreadsheet!AK430),TRUE,ISNUMBER(MATCH(TRUE,EXACT(Spreadsheet!AK430,DentalPlans),0)))</f>
        <v>1</v>
      </c>
      <c r="BO430" s="5" t="b">
        <f t="array" aca="1" ref="BO430" ca="1">IF(ISBLANK(Spreadsheet!AL430),TRUE,ISNUMBER(MATCH(TRUE,EXACT(Spreadsheet!AL430,INDIRECT(Spreadsheet!BK430)),0)))</f>
        <v>1</v>
      </c>
      <c r="BP430" s="5" t="b">
        <f t="array" ref="BP430">IF(ISBLANK(Spreadsheet!AM430),TRUE,ISNUMBER(MATCH(TRUE,EXACT(Spreadsheet!AM430,VisionPlans),0)))</f>
        <v>1</v>
      </c>
      <c r="BQ430" s="5" t="b">
        <f t="array" aca="1" ref="BQ430" ca="1">IF(ISBLANK(Spreadsheet!AN430),TRUE,ISNUMBER(MATCH(TRUE,EXACT(Spreadsheet!AN430,INDIRECT(Spreadsheet!BL430)),0)))</f>
        <v>1</v>
      </c>
      <c r="BR430" s="5" t="b">
        <f t="array" ref="BR430">IF(ISBLANK(Spreadsheet!AO430),TRUE,ISNUMBER(MATCH(TRUE,EXACT(Spreadsheet!AO430,LifeBenefitClasses),0)))</f>
        <v>1</v>
      </c>
      <c r="BS430" s="5" t="b">
        <f>IF(OR(ISBLANK(Spreadsheet!AO430), Spreadsheet!AO430="Waive"),IF(ISBLANK(Spreadsheet!AP430),TRUE,FALSE),IF(OR(AND(NOT(ISBLANK(Spreadsheet!AO430)),ISBLANK(Spreadsheet!AP430)),NOT(ISNUMBER(VALUE(Spreadsheet!AP430)))),FALSE,IF(OR(AND(Spreadsheet!AP430&lt;6,MOD(Spreadsheet!AP430*10,5)=0), MOD(Spreadsheet!AP430,5000)=0),TRUE,FALSE)))</f>
        <v>1</v>
      </c>
      <c r="BT430" s="5" t="b">
        <f t="array" ref="BT430">IF(ISBLANK(Spreadsheet!AQ430),TRUE,ISNUMBER(MATCH(TRUE,EXACT(Spreadsheet!AQ430,EnrollWaive),0)))</f>
        <v>1</v>
      </c>
      <c r="BU430" s="5" t="b">
        <f t="array" ref="BU430">IF(ISBLANK(Spreadsheet!AR430),TRUE,ISNUMBER(MATCH(TRUE,EXACT(Spreadsheet!AR430,LifeBenefitClasses),0)))</f>
        <v>1</v>
      </c>
      <c r="BV430" s="5" t="b">
        <f>IF(OR(ISBLANK(Spreadsheet!AR430), Spreadsheet!AR430="Waive"),IF(ISBLANK(Spreadsheet!AS430),TRUE,FALSE),IF(OR(AND(NOT(ISBLANK(Spreadsheet!AR430)),ISBLANK(Spreadsheet!AS430)),NOT(ISNUMBER(VALUE(Spreadsheet!AS430)))),FALSE,IF(OR(AND(Spreadsheet!AS430&lt;6,MOD(Spreadsheet!AS430*10,5)=0), MOD(Spreadsheet!AS430,10000)=0),TRUE,FALSE)))</f>
        <v>1</v>
      </c>
      <c r="BW430" s="5" t="b">
        <f t="array" ref="BW430">IF(ISBLANK(Spreadsheet!AT430),TRUE,ISNUMBER(MATCH(TRUE,EXACT(Spreadsheet!AT430,LifeBenefitClasses),0)))</f>
        <v>1</v>
      </c>
      <c r="BX430" s="5" t="b">
        <f>IF(OR(ISBLANK(Spreadsheet!AT430), Spreadsheet!AT430="Waive"),IF(ISBLANK(Spreadsheet!AU430),TRUE,FALSE),IF(OR(AND(NOT(ISBLANK(Spreadsheet!AT430)),ISBLANK(Spreadsheet!AU430)),NOT(ISNUMBER(VALUE(Spreadsheet!AU430)))),FALSE,IF(AND(NOT(OR(ISBLANK(Spreadsheet!AT430),Spreadsheet!AT430="Waive")),NOT(OR(ISBLANK(Spreadsheet!AR430),Spreadsheet!AR430="Waive")),MOD(Spreadsheet!AU430,5000)=0, Spreadsheet!AU430&lt;=(Spreadsheet!AS430*0.5)),TRUE,FALSE)))</f>
        <v>1</v>
      </c>
      <c r="BY430" s="5" t="b">
        <f t="array" ref="BY430">IF(ISBLANK(Spreadsheet!AV430),TRUE,ISNUMBER(MATCH(TRUE,EXACT(Spreadsheet!AV430,EnrollWaive),0)))</f>
        <v>1</v>
      </c>
      <c r="BZ430" s="5" t="b">
        <f t="array" ref="BZ430">IF(ISBLANK(Spreadsheet!AW430),TRUE,ISNUMBER(MATCH(TRUE,EXACT(Spreadsheet!AW430,LifeBenefitClasses),0)))</f>
        <v>1</v>
      </c>
      <c r="CA430" s="5" t="b">
        <f t="array" ref="CA430">IF(ISBLANK(Spreadsheet!AX430),TRUE,ISNUMBER(MATCH(TRUE,EXACT(Spreadsheet!AX430,LifeBenefitClasses),0)))</f>
        <v>1</v>
      </c>
      <c r="CB430" s="5" t="b">
        <f t="array" ref="CB430">IF(ISBLANK(Spreadsheet!AY430),TRUE,ISNUMBER(MATCH(TRUE,EXACT(Spreadsheet!AY430,LifeBenefitClasses),0)))</f>
        <v>1</v>
      </c>
      <c r="CC430" s="5" t="b">
        <f t="array" ref="CC430">IF(ISBLANK(Spreadsheet!AZ430),TRUE,ISNUMBER(MATCH(TRUE,EXACT(Spreadsheet!AZ430,LifeBenefitClasses),0)))</f>
        <v>1</v>
      </c>
      <c r="CD430" s="5" t="b">
        <f t="array" ref="CD430">IF(ISBLANK(Spreadsheet!BA430),TRUE,ISNUMBER(MATCH(TRUE,EXACT(Spreadsheet!BA430,LifeBenefitClasses),0)))</f>
        <v>1</v>
      </c>
      <c r="CE430" s="5" t="b">
        <f>IF(OR(ISBLANK(Spreadsheet!BA430), Spreadsheet!BA430="Waive"),IF(ISBLANK(Spreadsheet!BB430),TRUE,FALSE),IF(OR(AND(NOT(ISBLANK(Spreadsheet!BA430)),ISBLANK(Spreadsheet!BB430)),NOT(ISNUMBER(VALUE(Spreadsheet!BB430))),ISBLANK(Spreadsheet!BC430),NOT(ISNUMBER(VALUE(Spreadsheet!BC430)))),FALSE,IF(AND(Spreadsheet!BB430&gt;=50000,Spreadsheet!BB430&lt;=250000,MOD(Spreadsheet!BB430,10000)=0,Spreadsheet!BB430&lt;=(10*Spreadsheet!BC430)),TRUE,FALSE)))</f>
        <v>1</v>
      </c>
      <c r="CF430" s="5" t="b">
        <f>IF(NOT(ISBLANK(Spreadsheet!BC430)),AND(ISNUMBER(VALUE(Spreadsheet!BC430)),Spreadsheet!BC430&gt;0),AND(OR(ISBLANK(Spreadsheet!AO430),Spreadsheet!AO430="Waive",AND(NOT(OR(ISBLANK(Spreadsheet!AO430),Spreadsheet!AO430="Waive")),Spreadsheet!AP430&gt;=6)),OR(ISBLANK(Spreadsheet!AR430),AND(NOT(OR(ISBLANK(Spreadsheet!AR430),Spreadsheet!AR430="Waive")),Spreadsheet!AS430&gt;=6)),OR(ISBLANK(Spreadsheet!AW430)),OR(ISBLANK(Spreadsheet!AX430)),OR(ISBLANK(Spreadsheet!AY430)),OR(ISBLANK(Spreadsheet!AZ430)),OR(ISBLANK(Spreadsheet!BA430),Spreadsheet!BA430="Waive")))</f>
        <v>1</v>
      </c>
      <c r="CG430" s="5" t="b">
        <f t="shared" ca="1" si="31"/>
        <v>1</v>
      </c>
    </row>
    <row r="431" spans="8:85" x14ac:dyDescent="0.3">
      <c r="H431" s="5">
        <f t="shared" ca="1" si="32"/>
        <v>2</v>
      </c>
      <c r="I431" s="5" t="str">
        <f t="shared" ca="1" si="30"/>
        <v/>
      </c>
      <c r="J431" s="5" t="str">
        <f>IF(AND(NOT(ISBLANK(Spreadsheet!C431)),ISBLANK(Spreadsheet!D431)),Spreadsheet!F431&amp;" "&amp;Spreadsheet!H431,"")</f>
        <v/>
      </c>
      <c r="K431" s="5">
        <f>IF(AND(NOT(ISBLANK(Spreadsheet!C431)),ISBLANK(Spreadsheet!D431)),COUNTIFS(Spreadsheet!E432:E$786,"=Child",Spreadsheet!C432:C$786, "="&amp;Spreadsheet!C431) + COUNTIFS(Spreadsheet!E432:E$786,"=Step-child",Spreadsheet!C432:C$786, "="&amp;Spreadsheet!C431),0)</f>
        <v>0</v>
      </c>
      <c r="L431" s="5">
        <f>IF(NOT(ISBLANK(J431)),COUNTIFS(Spreadsheet!E432:E$786,"=Wife",Spreadsheet!C432:C$786, "="&amp;Spreadsheet!C431) + COUNTIFS(Spreadsheet!E432:E$786,"=Husband",Spreadsheet!C432:C$786, "="&amp;Spreadsheet!C431),0)</f>
        <v>0</v>
      </c>
      <c r="M431" s="5">
        <f>IF(NOT(ISBLANK(Spreadsheet!AJ431)),VLOOKUP(Spreadsheet!AJ431,'Drop Downs'!$P$2:$R$16,3,FALSE),0)</f>
        <v>0</v>
      </c>
      <c r="N431" s="5">
        <f>IF(NOT(ISBLANK(Spreadsheet!AJ431)), VLOOKUP(Spreadsheet!AJ431,'Drop Downs'!$P$2:$R$16,2,FALSE),0)</f>
        <v>0</v>
      </c>
      <c r="O431" s="5">
        <f>IF(NOT(ISBLANK(Spreadsheet!AL431)),VLOOKUP(Spreadsheet!AL431,'Drop Downs'!$P$2:$R$16,3,FALSE), 0)</f>
        <v>0</v>
      </c>
      <c r="P431" s="5">
        <f>IF(NOT(ISBLANK(Spreadsheet!AL431)),VLOOKUP(Spreadsheet!AL431,'Drop Downs'!$P$2:$R$16,2,FALSE),0)</f>
        <v>0</v>
      </c>
      <c r="Q431" s="5">
        <f>IF(NOT(ISBLANK(Spreadsheet!AN431)),VLOOKUP(Spreadsheet!AN431,'Drop Downs'!$P$2:$R$16,3,FALSE),0)</f>
        <v>0</v>
      </c>
      <c r="R431" s="5">
        <f>IF(NOT(ISBLANK(Spreadsheet!AN431)),VLOOKUP(Spreadsheet!AN431,'Drop Downs'!$P$2:$R$16,2,FALSE),0)</f>
        <v>0</v>
      </c>
      <c r="S431" s="5" t="str">
        <f>IF(OR(M431&gt;K431,N431&gt;L431,O431&gt;K431, Q431&gt;K431,N431&gt;L431, P431&gt;L431, R431&gt;L431),"Member currently has a coverage election over what he/she needs.  Please add more dependents or adjust the coverage election.","")&amp;(IF(AND(NOT(ISBLANK(Spreadsheet!C431)),NOT(ISBLANK(Spreadsheet!D431)),ISBLANK(Spreadsheet!E431)),"Dependent lacks a relationship to member.Please select one from the drop-down.",""))</f>
        <v/>
      </c>
      <c r="T431" s="5" t="b">
        <f t="shared" si="33"/>
        <v>1</v>
      </c>
      <c r="U431" s="5" t="b">
        <f>OR(ISBLANK(Spreadsheet!C431),IF(NOT(ISBLANK(Spreadsheet!D431)),NOT(ISBLANK(Spreadsheet!E431)),TRUE))</f>
        <v>1</v>
      </c>
      <c r="V431" s="5" t="b">
        <f>OR(ISBLANK(Spreadsheet!C431), NOT(ISBLANK(Spreadsheet!I431)))</f>
        <v>1</v>
      </c>
      <c r="W431" s="5" t="b">
        <f>OR(ISBLANK(Spreadsheet!D431),NOT(ISBLANK(Spreadsheet!C431)))</f>
        <v>1</v>
      </c>
      <c r="X431" s="155" t="str">
        <f>REPT("0",MIN(FIND({1,2,3,4,5,6,7,8,9},Spreadsheet!C431&amp;"123456789"))-1)&amp;IF(ISBLANK(Spreadsheet!C431),"",SUMPRODUCT(MID(0&amp;Spreadsheet!C431,LARGE(INDEX(ISNUMBER(--MID(Spreadsheet!C431,ROW($1:$225),1))*
 ROW($1:$225),0),ROW($1:$225))+1,1)*10^ROW($1:$225)/10))</f>
        <v/>
      </c>
      <c r="Y431" s="5" t="b">
        <f>IF(NOT(ISBLANK(Spreadsheet!C431)),IF(AND(ISNUMBER(VALUE(Spreadsheet!C431)), LEN(Spreadsheet!C431)=9),TRUE,FALSE),TRUE)</f>
        <v>1</v>
      </c>
      <c r="Z431" s="155" t="str">
        <f>REPT("0",MIN(FIND({1,2,3,4,5,6,7,8,9},Spreadsheet!D431&amp;"123456789"))-1)&amp;IF(ISBLANK(Spreadsheet!D431),"",SUMPRODUCT(MID(0&amp;Spreadsheet!D431,LARGE(INDEX(ISNUMBER(--MID(Spreadsheet!D431,ROW($1:$225),1))*
 ROW($1:$225),0),ROW($1:$225))+1,1)*10^ROW($1:$225)/10))</f>
        <v/>
      </c>
      <c r="AA431" s="5" t="b">
        <f>IF(AND(NOT(ISBLANK(Spreadsheet!D431)),NOT(ISBLANK(Spreadsheet!C431))),IF(AND(ISNUMBER(VALUE(Spreadsheet!D431)), LEN(Spreadsheet!D431)=9),TRUE,FALSE),IF(AND(NOT(ISBLANK(Spreadsheet!D431)),ISBLANK(Spreadsheet!C431)),FALSE,TRUE))</f>
        <v>1</v>
      </c>
      <c r="AB431" s="5" t="b">
        <f>OR(ISBLANK(Spreadsheet!Y431),IF(NOT(ISBLANK(Spreadsheet!Y431)),LEN(Spreadsheet!Y431)=10,ISNUMBER(VALUE(Spreadsheet!Y431))))</f>
        <v>1</v>
      </c>
      <c r="AC431" s="5" t="b">
        <f>OR(ISBLANK(Spreadsheet!AI431), AND(NOT(ISBLANK(Spreadsheet!AJ431)), NOT(ISNUMBER(SEARCH("Waive",Spreadsheet!AJ431)))))</f>
        <v>1</v>
      </c>
      <c r="AD431" s="5" t="b">
        <f>OR(ISBLANK(Spreadsheet!AK431), AND(NOT(ISBLANK(Spreadsheet!AL431)), NOT(ISNUMBER(SEARCH("Waive",Spreadsheet!AL431)))))</f>
        <v>1</v>
      </c>
      <c r="AE431" s="5" t="b">
        <f>OR(ISBLANK(Spreadsheet!AM431), AND(NOT(ISBLANK(Spreadsheet!AN431)), NOT(ISNUMBER(SEARCH("Waive", Spreadsheet!AN431)))))</f>
        <v>1</v>
      </c>
      <c r="AF431" s="5" t="b">
        <f>OR(ISBLANK(Spreadsheet!C431), NOT(ISBLANK(Spreadsheet!D431)),NOT(ISBLANK(Spreadsheet!L431)))</f>
        <v>1</v>
      </c>
      <c r="AG431" s="5" t="b">
        <f>IF(AND(NOT(ISBLANK(Spreadsheet!C431)), NOT(ISBLANK(Spreadsheet!D431)),Spreadsheet!C431&lt;&gt;Spreadsheet!D431),IF(ISERROR(VLOOKUP(Spreadsheet!C431, Spreadsheet!$C$6:'Spreadsheet'!$C430,1,FALSE)), FALSE, TRUE),TRUE)</f>
        <v>1</v>
      </c>
      <c r="AH431" s="5" t="b">
        <f>Spreadsheet!$B$2=Spreadsheet!AD431</f>
        <v>1</v>
      </c>
      <c r="AI431" s="5" t="b">
        <f>IF(ISBLANK(Spreadsheet!G431),TRUE,IF(OR(LEN(Spreadsheet!G431)&gt;1,ISNUMBER(VALUE(Spreadsheet!G431))),FALSE,TRUE))</f>
        <v>1</v>
      </c>
      <c r="AJ431" s="5" t="b">
        <f>OR(ISBLANK(Spreadsheet!C431), NOT(ISBLANK(Spreadsheet!B431)), NOT(ISBLANK(Spreadsheet!D431)))</f>
        <v>1</v>
      </c>
      <c r="AK431" s="5" t="b">
        <f t="array" ref="AK431">IF(OR(AND(ISBLANK(Spreadsheet!E431),ISBLANK(Spreadsheet!D431),NOT(ISBLANK(Spreadsheet!C431))),AND(ISBLANK(Spreadsheet!E431),ISBLANK(Spreadsheet!D431),ISBLANK(Spreadsheet!C431))),TRUE,ISNUMBER(MATCH(TRUE,EXACT(Spreadsheet!E431,Relationships),0)))</f>
        <v>1</v>
      </c>
      <c r="AL431" s="5" t="b">
        <f>IF(NOT(ISBLANK(Spreadsheet!C431)),IF(OR(ISBLANK(Spreadsheet!F431),LEN(Spreadsheet!F431)&gt;40),FALSE,TRUE),TRUE)</f>
        <v>1</v>
      </c>
      <c r="AM431" s="5" t="b">
        <f>IF(NOT(ISBLANK(Spreadsheet!C431)),IF(OR(ISBLANK(Spreadsheet!H431),LEN(Spreadsheet!H431)&gt;40),FALSE,TRUE),TRUE)</f>
        <v>1</v>
      </c>
      <c r="AN431" s="5" t="b">
        <f t="array" ref="AN431">IF(ISBLANK(Spreadsheet!I431),TRUE,ISNUMBER(MATCH(TRUE,EXACT(Spreadsheet!I431,GenderValues),0)))</f>
        <v>1</v>
      </c>
      <c r="AO431" s="5" t="b">
        <f ca="1">IF(ISERROR(DATEVALUE(TEXT(Spreadsheet!J431,"mm/dd/yyyy")) &gt; TODAY()),IF(AND(ISBLANK(Spreadsheet!J431),ISBLANK(Spreadsheet!C431)),TRUE,FALSE),IF(DATEVALUE(TEXT(Spreadsheet!J431,"mm/dd/yyyy")) &gt; TODAY(),FALSE,TRUE))</f>
        <v>1</v>
      </c>
      <c r="AP431" s="5" t="b">
        <f>OR(ISBLANK(Spreadsheet!K431),LEN(Spreadsheet!K431)&lt;=100)</f>
        <v>1</v>
      </c>
      <c r="AQ431" s="5" t="b">
        <f t="array" ref="AQ431">IF(OR(AND(ISBLANK(Spreadsheet!L431),ISBLANK(Spreadsheet!C431)),AND(NOT(ISBLANK(Spreadsheet!C431)),NOT(ISBLANK(Spreadsheet!D431)))),TRUE,ISNUMBER(MATCH(TRUE,EXACT(Spreadsheet!L431,MaritalStatus),0)))</f>
        <v>1</v>
      </c>
      <c r="AR431" s="5" t="b">
        <f ca="1">IF(ISERROR(DATEVALUE(TEXT(Spreadsheet!M431,"mm/dd/yyyy")) &gt; TODAY()),IF(ISBLANK(Spreadsheet!M431),TRUE,FALSE),IF(DATEVALUE(TEXT(Spreadsheet!M431,"mm/dd/yyyy")) &gt; TODAY(),FALSE,TRUE))</f>
        <v>1</v>
      </c>
      <c r="AS431" s="5" t="b">
        <f>OR(ISBLANK(Spreadsheet!N431),LEN(Spreadsheet!N431)&lt;=100)</f>
        <v>1</v>
      </c>
      <c r="AT431" s="5" t="b">
        <f>OR(ISBLANK(Spreadsheet!O431),UPPER(Spreadsheet!O431)="YES")</f>
        <v>1</v>
      </c>
      <c r="AU431" s="5" t="b">
        <f>OR(ISBLANK(Spreadsheet!P431),UPPER(Spreadsheet!P431)="YES")</f>
        <v>1</v>
      </c>
      <c r="AV431" s="5" t="b">
        <f t="array" ref="AV431">IF(ISBLANK(Spreadsheet!Q431),TRUE,ISNUMBER(MATCH(TRUE,EXACT(Spreadsheet!Q431,OnGroupsPriorIns),0)))</f>
        <v>1</v>
      </c>
      <c r="AW431" s="5" t="b">
        <f>OR(ISBLANK(Spreadsheet!R431),UPPER(Spreadsheet!R431)="YES")</f>
        <v>1</v>
      </c>
      <c r="AX431" s="5" t="b">
        <f>OR(ISBLANK(Spreadsheet!S431),UPPER(Spreadsheet!S431)="YES")</f>
        <v>1</v>
      </c>
      <c r="AY431" s="5" t="b">
        <f>OR(AND(ISBLANK(Spreadsheet!C431),LEN(Spreadsheet!T431)=0),AND(NOT(ISBLANK(Spreadsheet!C431)),LEN(Spreadsheet!T431)&gt;0,LEN(Spreadsheet!T431)&lt;=50))</f>
        <v>1</v>
      </c>
      <c r="AZ431" s="5" t="b">
        <f>OR(LEN(Spreadsheet!U431)=0,AND(LEN(Spreadsheet!U431)&gt;0,LEN(Spreadsheet!U431)&lt;=50))</f>
        <v>1</v>
      </c>
      <c r="BA431" s="5" t="b">
        <f>OR(AND(ISBLANK(Spreadsheet!C431),LEN(Spreadsheet!V431)=0),AND(NOT(ISBLANK(Spreadsheet!C431)),LEN(Spreadsheet!V431)&gt;0,LEN(Spreadsheet!V431)&lt;=50))</f>
        <v>1</v>
      </c>
      <c r="BB431" s="5" t="b">
        <f t="array" ref="BB431">IF(AND(ISBLANK(Spreadsheet!C431),LEN(Spreadsheet!W431)=0),TRUE,ISNUMBER(MATCH(TRUE,EXACT(Spreadsheet!W431,States),0)))</f>
        <v>1</v>
      </c>
      <c r="BC431" s="5" t="b">
        <f>OR(AND(ISBLANK(Spreadsheet!C431),LEN(Spreadsheet!X431)=0),AND(NOT(ISBLANK(Spreadsheet!C431)),LEN(Spreadsheet!X431)&gt;0,LEN(Spreadsheet!X431)=5,ISNUMBER(VALUE(Spreadsheet!X431))))</f>
        <v>1</v>
      </c>
      <c r="BD431" s="5" t="b">
        <f>OR(ISBLANK(Spreadsheet!Z431),LEN(Spreadsheet!Z431)&lt;=50)</f>
        <v>1</v>
      </c>
      <c r="BE431" s="5" t="b">
        <f>ISBLANK(Spreadsheet!AA431)</f>
        <v>1</v>
      </c>
      <c r="BF431" s="5" t="b">
        <f>ISBLANK(Spreadsheet!AB431)</f>
        <v>1</v>
      </c>
      <c r="BG431" s="5" t="b">
        <f>IF(ISERROR(DATEVALUE(TEXT(Spreadsheet!AC431,"mm/dd/yyyy")) &gt; DATEVALUE(TEXT(Spreadsheet!J431,"mm/dd/yyyy"))),IF(OR(AND(ISBLANK(Spreadsheet!AC431),ISBLANK(Spreadsheet!C431)),AND(NOT(ISBLANK(Spreadsheet!C431)),ISBLANK(Spreadsheet!AC431),NOT(ISBLANK(Spreadsheet!D431)))),TRUE,FALSE),IF(DATEVALUE(TEXT(Spreadsheet!AC431,"mm/dd/yyyy")) &gt; DATEVALUE(TEXT(Spreadsheet!J431,"mm/dd/yyyy")),TRUE,FALSE))</f>
        <v>1</v>
      </c>
      <c r="BH431" s="5" t="b">
        <f>OR(AND(ISBLANK(Spreadsheet!C431),ISBLANK(Spreadsheet!AE431)),AND(NOT(ISBLANK(Spreadsheet!C431)),NOT(ISBLANK(Spreadsheet!D431)),ISBLANK(Spreadsheet!AE431)),AND(NOT(ISBLANK(Spreadsheet!C431)),ISBLANK(Spreadsheet!D431),NOT(ISBLANK(Spreadsheet!AE431)),LEN(Spreadsheet!AE431)&lt;=100))</f>
        <v>1</v>
      </c>
      <c r="BI431" s="5" t="b">
        <f t="array" ref="BI431">IF(ISBLANK(Spreadsheet!AF431),TRUE,ISNUMBER(MATCH(TRUE,EXACT(Spreadsheet!AF431,CobraShortReasons),0)))</f>
        <v>1</v>
      </c>
      <c r="BJ431" s="5" t="b">
        <f ca="1">IF(ISERROR(DATEVALUE(TEXT(Spreadsheet!AG431,"mm/dd/yyyy")) &gt; TODAY()),IF(ISBLANK(Spreadsheet!AG431),TRUE,FALSE),IF(DATEVALUE(TEXT(Spreadsheet!AG431,"mm/dd/yyyy")) &gt; TODAY(),FALSE,TRUE))</f>
        <v>1</v>
      </c>
      <c r="BK431" s="5" t="b">
        <f>OR(ISBLANK(Spreadsheet!AH431),LEN(Spreadsheet!AH431)&lt;=25)</f>
        <v>1</v>
      </c>
      <c r="BL431" s="5" t="b">
        <f t="array" aca="1" ref="BL431" ca="1">IF(ISBLANK(Spreadsheet!AI431),TRUE,ISNUMBER(MATCH(TRUE,EXACT(Spreadsheet!AI431,INDIRECT(Spreadsheet!$D$2)),0)))</f>
        <v>1</v>
      </c>
      <c r="BM431" s="5" t="b">
        <f t="array" aca="1" ref="BM431" ca="1">IF(ISBLANK(Spreadsheet!AJ431),TRUE,ISNUMBER(MATCH(TRUE,EXACT(Spreadsheet!AJ431,INDIRECT(Spreadsheet!BJ431)),0)))</f>
        <v>1</v>
      </c>
      <c r="BN431" s="5" t="b">
        <f t="array" ref="BN431">IF(ISBLANK(Spreadsheet!AK431),TRUE,ISNUMBER(MATCH(TRUE,EXACT(Spreadsheet!AK431,DentalPlans),0)))</f>
        <v>1</v>
      </c>
      <c r="BO431" s="5" t="b">
        <f t="array" aca="1" ref="BO431" ca="1">IF(ISBLANK(Spreadsheet!AL431),TRUE,ISNUMBER(MATCH(TRUE,EXACT(Spreadsheet!AL431,INDIRECT(Spreadsheet!BK431)),0)))</f>
        <v>1</v>
      </c>
      <c r="BP431" s="5" t="b">
        <f t="array" ref="BP431">IF(ISBLANK(Spreadsheet!AM431),TRUE,ISNUMBER(MATCH(TRUE,EXACT(Spreadsheet!AM431,VisionPlans),0)))</f>
        <v>1</v>
      </c>
      <c r="BQ431" s="5" t="b">
        <f t="array" aca="1" ref="BQ431" ca="1">IF(ISBLANK(Spreadsheet!AN431),TRUE,ISNUMBER(MATCH(TRUE,EXACT(Spreadsheet!AN431,INDIRECT(Spreadsheet!BL431)),0)))</f>
        <v>1</v>
      </c>
      <c r="BR431" s="5" t="b">
        <f t="array" ref="BR431">IF(ISBLANK(Spreadsheet!AO431),TRUE,ISNUMBER(MATCH(TRUE,EXACT(Spreadsheet!AO431,LifeBenefitClasses),0)))</f>
        <v>1</v>
      </c>
      <c r="BS431" s="5" t="b">
        <f>IF(OR(ISBLANK(Spreadsheet!AO431), Spreadsheet!AO431="Waive"),IF(ISBLANK(Spreadsheet!AP431),TRUE,FALSE),IF(OR(AND(NOT(ISBLANK(Spreadsheet!AO431)),ISBLANK(Spreadsheet!AP431)),NOT(ISNUMBER(VALUE(Spreadsheet!AP431)))),FALSE,IF(OR(AND(Spreadsheet!AP431&lt;6,MOD(Spreadsheet!AP431*10,5)=0), MOD(Spreadsheet!AP431,5000)=0),TRUE,FALSE)))</f>
        <v>1</v>
      </c>
      <c r="BT431" s="5" t="b">
        <f t="array" ref="BT431">IF(ISBLANK(Spreadsheet!AQ431),TRUE,ISNUMBER(MATCH(TRUE,EXACT(Spreadsheet!AQ431,EnrollWaive),0)))</f>
        <v>1</v>
      </c>
      <c r="BU431" s="5" t="b">
        <f t="array" ref="BU431">IF(ISBLANK(Spreadsheet!AR431),TRUE,ISNUMBER(MATCH(TRUE,EXACT(Spreadsheet!AR431,LifeBenefitClasses),0)))</f>
        <v>1</v>
      </c>
      <c r="BV431" s="5" t="b">
        <f>IF(OR(ISBLANK(Spreadsheet!AR431), Spreadsheet!AR431="Waive"),IF(ISBLANK(Spreadsheet!AS431),TRUE,FALSE),IF(OR(AND(NOT(ISBLANK(Spreadsheet!AR431)),ISBLANK(Spreadsheet!AS431)),NOT(ISNUMBER(VALUE(Spreadsheet!AS431)))),FALSE,IF(OR(AND(Spreadsheet!AS431&lt;6,MOD(Spreadsheet!AS431*10,5)=0), MOD(Spreadsheet!AS431,10000)=0),TRUE,FALSE)))</f>
        <v>1</v>
      </c>
      <c r="BW431" s="5" t="b">
        <f t="array" ref="BW431">IF(ISBLANK(Spreadsheet!AT431),TRUE,ISNUMBER(MATCH(TRUE,EXACT(Spreadsheet!AT431,LifeBenefitClasses),0)))</f>
        <v>1</v>
      </c>
      <c r="BX431" s="5" t="b">
        <f>IF(OR(ISBLANK(Spreadsheet!AT431), Spreadsheet!AT431="Waive"),IF(ISBLANK(Spreadsheet!AU431),TRUE,FALSE),IF(OR(AND(NOT(ISBLANK(Spreadsheet!AT431)),ISBLANK(Spreadsheet!AU431)),NOT(ISNUMBER(VALUE(Spreadsheet!AU431)))),FALSE,IF(AND(NOT(OR(ISBLANK(Spreadsheet!AT431),Spreadsheet!AT431="Waive")),NOT(OR(ISBLANK(Spreadsheet!AR431),Spreadsheet!AR431="Waive")),MOD(Spreadsheet!AU431,5000)=0, Spreadsheet!AU431&lt;=(Spreadsheet!AS431*0.5)),TRUE,FALSE)))</f>
        <v>1</v>
      </c>
      <c r="BY431" s="5" t="b">
        <f t="array" ref="BY431">IF(ISBLANK(Spreadsheet!AV431),TRUE,ISNUMBER(MATCH(TRUE,EXACT(Spreadsheet!AV431,EnrollWaive),0)))</f>
        <v>1</v>
      </c>
      <c r="BZ431" s="5" t="b">
        <f t="array" ref="BZ431">IF(ISBLANK(Spreadsheet!AW431),TRUE,ISNUMBER(MATCH(TRUE,EXACT(Spreadsheet!AW431,LifeBenefitClasses),0)))</f>
        <v>1</v>
      </c>
      <c r="CA431" s="5" t="b">
        <f t="array" ref="CA431">IF(ISBLANK(Spreadsheet!AX431),TRUE,ISNUMBER(MATCH(TRUE,EXACT(Spreadsheet!AX431,LifeBenefitClasses),0)))</f>
        <v>1</v>
      </c>
      <c r="CB431" s="5" t="b">
        <f t="array" ref="CB431">IF(ISBLANK(Spreadsheet!AY431),TRUE,ISNUMBER(MATCH(TRUE,EXACT(Spreadsheet!AY431,LifeBenefitClasses),0)))</f>
        <v>1</v>
      </c>
      <c r="CC431" s="5" t="b">
        <f t="array" ref="CC431">IF(ISBLANK(Spreadsheet!AZ431),TRUE,ISNUMBER(MATCH(TRUE,EXACT(Spreadsheet!AZ431,LifeBenefitClasses),0)))</f>
        <v>1</v>
      </c>
      <c r="CD431" s="5" t="b">
        <f t="array" ref="CD431">IF(ISBLANK(Spreadsheet!BA431),TRUE,ISNUMBER(MATCH(TRUE,EXACT(Spreadsheet!BA431,LifeBenefitClasses),0)))</f>
        <v>1</v>
      </c>
      <c r="CE431" s="5" t="b">
        <f>IF(OR(ISBLANK(Spreadsheet!BA431), Spreadsheet!BA431="Waive"),IF(ISBLANK(Spreadsheet!BB431),TRUE,FALSE),IF(OR(AND(NOT(ISBLANK(Spreadsheet!BA431)),ISBLANK(Spreadsheet!BB431)),NOT(ISNUMBER(VALUE(Spreadsheet!BB431))),ISBLANK(Spreadsheet!BC431),NOT(ISNUMBER(VALUE(Spreadsheet!BC431)))),FALSE,IF(AND(Spreadsheet!BB431&gt;=50000,Spreadsheet!BB431&lt;=250000,MOD(Spreadsheet!BB431,10000)=0,Spreadsheet!BB431&lt;=(10*Spreadsheet!BC431)),TRUE,FALSE)))</f>
        <v>1</v>
      </c>
      <c r="CF431" s="5" t="b">
        <f>IF(NOT(ISBLANK(Spreadsheet!BC431)),AND(ISNUMBER(VALUE(Spreadsheet!BC431)),Spreadsheet!BC431&gt;0),AND(OR(ISBLANK(Spreadsheet!AO431),Spreadsheet!AO431="Waive",AND(NOT(OR(ISBLANK(Spreadsheet!AO431),Spreadsheet!AO431="Waive")),Spreadsheet!AP431&gt;=6)),OR(ISBLANK(Spreadsheet!AR431),AND(NOT(OR(ISBLANK(Spreadsheet!AR431),Spreadsheet!AR431="Waive")),Spreadsheet!AS431&gt;=6)),OR(ISBLANK(Spreadsheet!AW431)),OR(ISBLANK(Spreadsheet!AX431)),OR(ISBLANK(Spreadsheet!AY431)),OR(ISBLANK(Spreadsheet!AZ431)),OR(ISBLANK(Spreadsheet!BA431),Spreadsheet!BA431="Waive")))</f>
        <v>1</v>
      </c>
      <c r="CG431" s="5" t="b">
        <f t="shared" ca="1" si="31"/>
        <v>1</v>
      </c>
    </row>
    <row r="432" spans="8:85" x14ac:dyDescent="0.3">
      <c r="H432" s="5">
        <f t="shared" ca="1" si="32"/>
        <v>2</v>
      </c>
      <c r="I432" s="5" t="str">
        <f t="shared" ca="1" si="30"/>
        <v/>
      </c>
      <c r="J432" s="5" t="str">
        <f>IF(AND(NOT(ISBLANK(Spreadsheet!C432)),ISBLANK(Spreadsheet!D432)),Spreadsheet!F432&amp;" "&amp;Spreadsheet!H432,"")</f>
        <v/>
      </c>
      <c r="K432" s="5">
        <f>IF(AND(NOT(ISBLANK(Spreadsheet!C432)),ISBLANK(Spreadsheet!D432)),COUNTIFS(Spreadsheet!E433:E$786,"=Child",Spreadsheet!C433:C$786, "="&amp;Spreadsheet!C432) + COUNTIFS(Spreadsheet!E433:E$786,"=Step-child",Spreadsheet!C433:C$786, "="&amp;Spreadsheet!C432),0)</f>
        <v>0</v>
      </c>
      <c r="L432" s="5">
        <f>IF(NOT(ISBLANK(J432)),COUNTIFS(Spreadsheet!E433:E$786,"=Wife",Spreadsheet!C433:C$786, "="&amp;Spreadsheet!C432) + COUNTIFS(Spreadsheet!E433:E$786,"=Husband",Spreadsheet!C433:C$786, "="&amp;Spreadsheet!C432),0)</f>
        <v>0</v>
      </c>
      <c r="M432" s="5">
        <f>IF(NOT(ISBLANK(Spreadsheet!AJ432)),VLOOKUP(Spreadsheet!AJ432,'Drop Downs'!$P$2:$R$16,3,FALSE),0)</f>
        <v>0</v>
      </c>
      <c r="N432" s="5">
        <f>IF(NOT(ISBLANK(Spreadsheet!AJ432)), VLOOKUP(Spreadsheet!AJ432,'Drop Downs'!$P$2:$R$16,2,FALSE),0)</f>
        <v>0</v>
      </c>
      <c r="O432" s="5">
        <f>IF(NOT(ISBLANK(Spreadsheet!AL432)),VLOOKUP(Spreadsheet!AL432,'Drop Downs'!$P$2:$R$16,3,FALSE), 0)</f>
        <v>0</v>
      </c>
      <c r="P432" s="5">
        <f>IF(NOT(ISBLANK(Spreadsheet!AL432)),VLOOKUP(Spreadsheet!AL432,'Drop Downs'!$P$2:$R$16,2,FALSE),0)</f>
        <v>0</v>
      </c>
      <c r="Q432" s="5">
        <f>IF(NOT(ISBLANK(Spreadsheet!AN432)),VLOOKUP(Spreadsheet!AN432,'Drop Downs'!$P$2:$R$16,3,FALSE),0)</f>
        <v>0</v>
      </c>
      <c r="R432" s="5">
        <f>IF(NOT(ISBLANK(Spreadsheet!AN432)),VLOOKUP(Spreadsheet!AN432,'Drop Downs'!$P$2:$R$16,2,FALSE),0)</f>
        <v>0</v>
      </c>
      <c r="S432" s="5" t="str">
        <f>IF(OR(M432&gt;K432,N432&gt;L432,O432&gt;K432, Q432&gt;K432,N432&gt;L432, P432&gt;L432, R432&gt;L432),"Member currently has a coverage election over what he/she needs.  Please add more dependents or adjust the coverage election.","")&amp;(IF(AND(NOT(ISBLANK(Spreadsheet!C432)),NOT(ISBLANK(Spreadsheet!D432)),ISBLANK(Spreadsheet!E432)),"Dependent lacks a relationship to member.Please select one from the drop-down.",""))</f>
        <v/>
      </c>
      <c r="T432" s="5" t="b">
        <f t="shared" si="33"/>
        <v>1</v>
      </c>
      <c r="U432" s="5" t="b">
        <f>OR(ISBLANK(Spreadsheet!C432),IF(NOT(ISBLANK(Spreadsheet!D432)),NOT(ISBLANK(Spreadsheet!E432)),TRUE))</f>
        <v>1</v>
      </c>
      <c r="V432" s="5" t="b">
        <f>OR(ISBLANK(Spreadsheet!C432), NOT(ISBLANK(Spreadsheet!I432)))</f>
        <v>1</v>
      </c>
      <c r="W432" s="5" t="b">
        <f>OR(ISBLANK(Spreadsheet!D432),NOT(ISBLANK(Spreadsheet!C432)))</f>
        <v>1</v>
      </c>
      <c r="X432" s="155" t="str">
        <f>REPT("0",MIN(FIND({1,2,3,4,5,6,7,8,9},Spreadsheet!C432&amp;"123456789"))-1)&amp;IF(ISBLANK(Spreadsheet!C432),"",SUMPRODUCT(MID(0&amp;Spreadsheet!C432,LARGE(INDEX(ISNUMBER(--MID(Spreadsheet!C432,ROW($1:$225),1))*
 ROW($1:$225),0),ROW($1:$225))+1,1)*10^ROW($1:$225)/10))</f>
        <v/>
      </c>
      <c r="Y432" s="5" t="b">
        <f>IF(NOT(ISBLANK(Spreadsheet!C432)),IF(AND(ISNUMBER(VALUE(Spreadsheet!C432)), LEN(Spreadsheet!C432)=9),TRUE,FALSE),TRUE)</f>
        <v>1</v>
      </c>
      <c r="Z432" s="155" t="str">
        <f>REPT("0",MIN(FIND({1,2,3,4,5,6,7,8,9},Spreadsheet!D432&amp;"123456789"))-1)&amp;IF(ISBLANK(Spreadsheet!D432),"",SUMPRODUCT(MID(0&amp;Spreadsheet!D432,LARGE(INDEX(ISNUMBER(--MID(Spreadsheet!D432,ROW($1:$225),1))*
 ROW($1:$225),0),ROW($1:$225))+1,1)*10^ROW($1:$225)/10))</f>
        <v/>
      </c>
      <c r="AA432" s="5" t="b">
        <f>IF(AND(NOT(ISBLANK(Spreadsheet!D432)),NOT(ISBLANK(Spreadsheet!C432))),IF(AND(ISNUMBER(VALUE(Spreadsheet!D432)), LEN(Spreadsheet!D432)=9),TRUE,FALSE),IF(AND(NOT(ISBLANK(Spreadsheet!D432)),ISBLANK(Spreadsheet!C432)),FALSE,TRUE))</f>
        <v>1</v>
      </c>
      <c r="AB432" s="5" t="b">
        <f>OR(ISBLANK(Spreadsheet!Y432),IF(NOT(ISBLANK(Spreadsheet!Y432)),LEN(Spreadsheet!Y432)=10,ISNUMBER(VALUE(Spreadsheet!Y432))))</f>
        <v>1</v>
      </c>
      <c r="AC432" s="5" t="b">
        <f>OR(ISBLANK(Spreadsheet!AI432), AND(NOT(ISBLANK(Spreadsheet!AJ432)), NOT(ISNUMBER(SEARCH("Waive",Spreadsheet!AJ432)))))</f>
        <v>1</v>
      </c>
      <c r="AD432" s="5" t="b">
        <f>OR(ISBLANK(Spreadsheet!AK432), AND(NOT(ISBLANK(Spreadsheet!AL432)), NOT(ISNUMBER(SEARCH("Waive",Spreadsheet!AL432)))))</f>
        <v>1</v>
      </c>
      <c r="AE432" s="5" t="b">
        <f>OR(ISBLANK(Spreadsheet!AM432), AND(NOT(ISBLANK(Spreadsheet!AN432)), NOT(ISNUMBER(SEARCH("Waive", Spreadsheet!AN432)))))</f>
        <v>1</v>
      </c>
      <c r="AF432" s="5" t="b">
        <f>OR(ISBLANK(Spreadsheet!C432), NOT(ISBLANK(Spreadsheet!D432)),NOT(ISBLANK(Spreadsheet!L432)))</f>
        <v>1</v>
      </c>
      <c r="AG432" s="5" t="b">
        <f>IF(AND(NOT(ISBLANK(Spreadsheet!C432)), NOT(ISBLANK(Spreadsheet!D432)),Spreadsheet!C432&lt;&gt;Spreadsheet!D432),IF(ISERROR(VLOOKUP(Spreadsheet!C432, Spreadsheet!$C$6:'Spreadsheet'!$C431,1,FALSE)), FALSE, TRUE),TRUE)</f>
        <v>1</v>
      </c>
      <c r="AH432" s="5" t="b">
        <f>Spreadsheet!$B$2=Spreadsheet!AD432</f>
        <v>1</v>
      </c>
      <c r="AI432" s="5" t="b">
        <f>IF(ISBLANK(Spreadsheet!G432),TRUE,IF(OR(LEN(Spreadsheet!G432)&gt;1,ISNUMBER(VALUE(Spreadsheet!G432))),FALSE,TRUE))</f>
        <v>1</v>
      </c>
      <c r="AJ432" s="5" t="b">
        <f>OR(ISBLANK(Spreadsheet!C432), NOT(ISBLANK(Spreadsheet!B432)), NOT(ISBLANK(Spreadsheet!D432)))</f>
        <v>1</v>
      </c>
      <c r="AK432" s="5" t="b">
        <f t="array" ref="AK432">IF(OR(AND(ISBLANK(Spreadsheet!E432),ISBLANK(Spreadsheet!D432),NOT(ISBLANK(Spreadsheet!C432))),AND(ISBLANK(Spreadsheet!E432),ISBLANK(Spreadsheet!D432),ISBLANK(Spreadsheet!C432))),TRUE,ISNUMBER(MATCH(TRUE,EXACT(Spreadsheet!E432,Relationships),0)))</f>
        <v>1</v>
      </c>
      <c r="AL432" s="5" t="b">
        <f>IF(NOT(ISBLANK(Spreadsheet!C432)),IF(OR(ISBLANK(Spreadsheet!F432),LEN(Spreadsheet!F432)&gt;40),FALSE,TRUE),TRUE)</f>
        <v>1</v>
      </c>
      <c r="AM432" s="5" t="b">
        <f>IF(NOT(ISBLANK(Spreadsheet!C432)),IF(OR(ISBLANK(Spreadsheet!H432),LEN(Spreadsheet!H432)&gt;40),FALSE,TRUE),TRUE)</f>
        <v>1</v>
      </c>
      <c r="AN432" s="5" t="b">
        <f t="array" ref="AN432">IF(ISBLANK(Spreadsheet!I432),TRUE,ISNUMBER(MATCH(TRUE,EXACT(Spreadsheet!I432,GenderValues),0)))</f>
        <v>1</v>
      </c>
      <c r="AO432" s="5" t="b">
        <f ca="1">IF(ISERROR(DATEVALUE(TEXT(Spreadsheet!J432,"mm/dd/yyyy")) &gt; TODAY()),IF(AND(ISBLANK(Spreadsheet!J432),ISBLANK(Spreadsheet!C432)),TRUE,FALSE),IF(DATEVALUE(TEXT(Spreadsheet!J432,"mm/dd/yyyy")) &gt; TODAY(),FALSE,TRUE))</f>
        <v>1</v>
      </c>
      <c r="AP432" s="5" t="b">
        <f>OR(ISBLANK(Spreadsheet!K432),LEN(Spreadsheet!K432)&lt;=100)</f>
        <v>1</v>
      </c>
      <c r="AQ432" s="5" t="b">
        <f t="array" ref="AQ432">IF(OR(AND(ISBLANK(Spreadsheet!L432),ISBLANK(Spreadsheet!C432)),AND(NOT(ISBLANK(Spreadsheet!C432)),NOT(ISBLANK(Spreadsheet!D432)))),TRUE,ISNUMBER(MATCH(TRUE,EXACT(Spreadsheet!L432,MaritalStatus),0)))</f>
        <v>1</v>
      </c>
      <c r="AR432" s="5" t="b">
        <f ca="1">IF(ISERROR(DATEVALUE(TEXT(Spreadsheet!M432,"mm/dd/yyyy")) &gt; TODAY()),IF(ISBLANK(Spreadsheet!M432),TRUE,FALSE),IF(DATEVALUE(TEXT(Spreadsheet!M432,"mm/dd/yyyy")) &gt; TODAY(),FALSE,TRUE))</f>
        <v>1</v>
      </c>
      <c r="AS432" s="5" t="b">
        <f>OR(ISBLANK(Spreadsheet!N432),LEN(Spreadsheet!N432)&lt;=100)</f>
        <v>1</v>
      </c>
      <c r="AT432" s="5" t="b">
        <f>OR(ISBLANK(Spreadsheet!O432),UPPER(Spreadsheet!O432)="YES")</f>
        <v>1</v>
      </c>
      <c r="AU432" s="5" t="b">
        <f>OR(ISBLANK(Spreadsheet!P432),UPPER(Spreadsheet!P432)="YES")</f>
        <v>1</v>
      </c>
      <c r="AV432" s="5" t="b">
        <f t="array" ref="AV432">IF(ISBLANK(Spreadsheet!Q432),TRUE,ISNUMBER(MATCH(TRUE,EXACT(Spreadsheet!Q432,OnGroupsPriorIns),0)))</f>
        <v>1</v>
      </c>
      <c r="AW432" s="5" t="b">
        <f>OR(ISBLANK(Spreadsheet!R432),UPPER(Spreadsheet!R432)="YES")</f>
        <v>1</v>
      </c>
      <c r="AX432" s="5" t="b">
        <f>OR(ISBLANK(Spreadsheet!S432),UPPER(Spreadsheet!S432)="YES")</f>
        <v>1</v>
      </c>
      <c r="AY432" s="5" t="b">
        <f>OR(AND(ISBLANK(Spreadsheet!C432),LEN(Spreadsheet!T432)=0),AND(NOT(ISBLANK(Spreadsheet!C432)),LEN(Spreadsheet!T432)&gt;0,LEN(Spreadsheet!T432)&lt;=50))</f>
        <v>1</v>
      </c>
      <c r="AZ432" s="5" t="b">
        <f>OR(LEN(Spreadsheet!U432)=0,AND(LEN(Spreadsheet!U432)&gt;0,LEN(Spreadsheet!U432)&lt;=50))</f>
        <v>1</v>
      </c>
      <c r="BA432" s="5" t="b">
        <f>OR(AND(ISBLANK(Spreadsheet!C432),LEN(Spreadsheet!V432)=0),AND(NOT(ISBLANK(Spreadsheet!C432)),LEN(Spreadsheet!V432)&gt;0,LEN(Spreadsheet!V432)&lt;=50))</f>
        <v>1</v>
      </c>
      <c r="BB432" s="5" t="b">
        <f t="array" ref="BB432">IF(AND(ISBLANK(Spreadsheet!C432),LEN(Spreadsheet!W432)=0),TRUE,ISNUMBER(MATCH(TRUE,EXACT(Spreadsheet!W432,States),0)))</f>
        <v>1</v>
      </c>
      <c r="BC432" s="5" t="b">
        <f>OR(AND(ISBLANK(Spreadsheet!C432),LEN(Spreadsheet!X432)=0),AND(NOT(ISBLANK(Spreadsheet!C432)),LEN(Spreadsheet!X432)&gt;0,LEN(Spreadsheet!X432)=5,ISNUMBER(VALUE(Spreadsheet!X432))))</f>
        <v>1</v>
      </c>
      <c r="BD432" s="5" t="b">
        <f>OR(ISBLANK(Spreadsheet!Z432),LEN(Spreadsheet!Z432)&lt;=50)</f>
        <v>1</v>
      </c>
      <c r="BE432" s="5" t="b">
        <f>ISBLANK(Spreadsheet!AA432)</f>
        <v>1</v>
      </c>
      <c r="BF432" s="5" t="b">
        <f>ISBLANK(Spreadsheet!AB432)</f>
        <v>1</v>
      </c>
      <c r="BG432" s="5" t="b">
        <f>IF(ISERROR(DATEVALUE(TEXT(Spreadsheet!AC432,"mm/dd/yyyy")) &gt; DATEVALUE(TEXT(Spreadsheet!J432,"mm/dd/yyyy"))),IF(OR(AND(ISBLANK(Spreadsheet!AC432),ISBLANK(Spreadsheet!C432)),AND(NOT(ISBLANK(Spreadsheet!C432)),ISBLANK(Spreadsheet!AC432),NOT(ISBLANK(Spreadsheet!D432)))),TRUE,FALSE),IF(DATEVALUE(TEXT(Spreadsheet!AC432,"mm/dd/yyyy")) &gt; DATEVALUE(TEXT(Spreadsheet!J432,"mm/dd/yyyy")),TRUE,FALSE))</f>
        <v>1</v>
      </c>
      <c r="BH432" s="5" t="b">
        <f>OR(AND(ISBLANK(Spreadsheet!C432),ISBLANK(Spreadsheet!AE432)),AND(NOT(ISBLANK(Spreadsheet!C432)),NOT(ISBLANK(Spreadsheet!D432)),ISBLANK(Spreadsheet!AE432)),AND(NOT(ISBLANK(Spreadsheet!C432)),ISBLANK(Spreadsheet!D432),NOT(ISBLANK(Spreadsheet!AE432)),LEN(Spreadsheet!AE432)&lt;=100))</f>
        <v>1</v>
      </c>
      <c r="BI432" s="5" t="b">
        <f t="array" ref="BI432">IF(ISBLANK(Spreadsheet!AF432),TRUE,ISNUMBER(MATCH(TRUE,EXACT(Spreadsheet!AF432,CobraShortReasons),0)))</f>
        <v>1</v>
      </c>
      <c r="BJ432" s="5" t="b">
        <f ca="1">IF(ISERROR(DATEVALUE(TEXT(Spreadsheet!AG432,"mm/dd/yyyy")) &gt; TODAY()),IF(ISBLANK(Spreadsheet!AG432),TRUE,FALSE),IF(DATEVALUE(TEXT(Spreadsheet!AG432,"mm/dd/yyyy")) &gt; TODAY(),FALSE,TRUE))</f>
        <v>1</v>
      </c>
      <c r="BK432" s="5" t="b">
        <f>OR(ISBLANK(Spreadsheet!AH432),LEN(Spreadsheet!AH432)&lt;=25)</f>
        <v>1</v>
      </c>
      <c r="BL432" s="5" t="b">
        <f t="array" aca="1" ref="BL432" ca="1">IF(ISBLANK(Spreadsheet!AI432),TRUE,ISNUMBER(MATCH(TRUE,EXACT(Spreadsheet!AI432,INDIRECT(Spreadsheet!$D$2)),0)))</f>
        <v>1</v>
      </c>
      <c r="BM432" s="5" t="b">
        <f t="array" aca="1" ref="BM432" ca="1">IF(ISBLANK(Spreadsheet!AJ432),TRUE,ISNUMBER(MATCH(TRUE,EXACT(Spreadsheet!AJ432,INDIRECT(Spreadsheet!BJ432)),0)))</f>
        <v>1</v>
      </c>
      <c r="BN432" s="5" t="b">
        <f t="array" ref="BN432">IF(ISBLANK(Spreadsheet!AK432),TRUE,ISNUMBER(MATCH(TRUE,EXACT(Spreadsheet!AK432,DentalPlans),0)))</f>
        <v>1</v>
      </c>
      <c r="BO432" s="5" t="b">
        <f t="array" aca="1" ref="BO432" ca="1">IF(ISBLANK(Spreadsheet!AL432),TRUE,ISNUMBER(MATCH(TRUE,EXACT(Spreadsheet!AL432,INDIRECT(Spreadsheet!BK432)),0)))</f>
        <v>1</v>
      </c>
      <c r="BP432" s="5" t="b">
        <f t="array" ref="BP432">IF(ISBLANK(Spreadsheet!AM432),TRUE,ISNUMBER(MATCH(TRUE,EXACT(Spreadsheet!AM432,VisionPlans),0)))</f>
        <v>1</v>
      </c>
      <c r="BQ432" s="5" t="b">
        <f t="array" aca="1" ref="BQ432" ca="1">IF(ISBLANK(Spreadsheet!AN432),TRUE,ISNUMBER(MATCH(TRUE,EXACT(Spreadsheet!AN432,INDIRECT(Spreadsheet!BL432)),0)))</f>
        <v>1</v>
      </c>
      <c r="BR432" s="5" t="b">
        <f t="array" ref="BR432">IF(ISBLANK(Spreadsheet!AO432),TRUE,ISNUMBER(MATCH(TRUE,EXACT(Spreadsheet!AO432,LifeBenefitClasses),0)))</f>
        <v>1</v>
      </c>
      <c r="BS432" s="5" t="b">
        <f>IF(OR(ISBLANK(Spreadsheet!AO432), Spreadsheet!AO432="Waive"),IF(ISBLANK(Spreadsheet!AP432),TRUE,FALSE),IF(OR(AND(NOT(ISBLANK(Spreadsheet!AO432)),ISBLANK(Spreadsheet!AP432)),NOT(ISNUMBER(VALUE(Spreadsheet!AP432)))),FALSE,IF(OR(AND(Spreadsheet!AP432&lt;6,MOD(Spreadsheet!AP432*10,5)=0), MOD(Spreadsheet!AP432,5000)=0),TRUE,FALSE)))</f>
        <v>1</v>
      </c>
      <c r="BT432" s="5" t="b">
        <f t="array" ref="BT432">IF(ISBLANK(Spreadsheet!AQ432),TRUE,ISNUMBER(MATCH(TRUE,EXACT(Spreadsheet!AQ432,EnrollWaive),0)))</f>
        <v>1</v>
      </c>
      <c r="BU432" s="5" t="b">
        <f t="array" ref="BU432">IF(ISBLANK(Spreadsheet!AR432),TRUE,ISNUMBER(MATCH(TRUE,EXACT(Spreadsheet!AR432,LifeBenefitClasses),0)))</f>
        <v>1</v>
      </c>
      <c r="BV432" s="5" t="b">
        <f>IF(OR(ISBLANK(Spreadsheet!AR432), Spreadsheet!AR432="Waive"),IF(ISBLANK(Spreadsheet!AS432),TRUE,FALSE),IF(OR(AND(NOT(ISBLANK(Spreadsheet!AR432)),ISBLANK(Spreadsheet!AS432)),NOT(ISNUMBER(VALUE(Spreadsheet!AS432)))),FALSE,IF(OR(AND(Spreadsheet!AS432&lt;6,MOD(Spreadsheet!AS432*10,5)=0), MOD(Spreadsheet!AS432,10000)=0),TRUE,FALSE)))</f>
        <v>1</v>
      </c>
      <c r="BW432" s="5" t="b">
        <f t="array" ref="BW432">IF(ISBLANK(Spreadsheet!AT432),TRUE,ISNUMBER(MATCH(TRUE,EXACT(Spreadsheet!AT432,LifeBenefitClasses),0)))</f>
        <v>1</v>
      </c>
      <c r="BX432" s="5" t="b">
        <f>IF(OR(ISBLANK(Spreadsheet!AT432), Spreadsheet!AT432="Waive"),IF(ISBLANK(Spreadsheet!AU432),TRUE,FALSE),IF(OR(AND(NOT(ISBLANK(Spreadsheet!AT432)),ISBLANK(Spreadsheet!AU432)),NOT(ISNUMBER(VALUE(Spreadsheet!AU432)))),FALSE,IF(AND(NOT(OR(ISBLANK(Spreadsheet!AT432),Spreadsheet!AT432="Waive")),NOT(OR(ISBLANK(Spreadsheet!AR432),Spreadsheet!AR432="Waive")),MOD(Spreadsheet!AU432,5000)=0, Spreadsheet!AU432&lt;=(Spreadsheet!AS432*0.5)),TRUE,FALSE)))</f>
        <v>1</v>
      </c>
      <c r="BY432" s="5" t="b">
        <f t="array" ref="BY432">IF(ISBLANK(Spreadsheet!AV432),TRUE,ISNUMBER(MATCH(TRUE,EXACT(Spreadsheet!AV432,EnrollWaive),0)))</f>
        <v>1</v>
      </c>
      <c r="BZ432" s="5" t="b">
        <f t="array" ref="BZ432">IF(ISBLANK(Spreadsheet!AW432),TRUE,ISNUMBER(MATCH(TRUE,EXACT(Spreadsheet!AW432,LifeBenefitClasses),0)))</f>
        <v>1</v>
      </c>
      <c r="CA432" s="5" t="b">
        <f t="array" ref="CA432">IF(ISBLANK(Spreadsheet!AX432),TRUE,ISNUMBER(MATCH(TRUE,EXACT(Spreadsheet!AX432,LifeBenefitClasses),0)))</f>
        <v>1</v>
      </c>
      <c r="CB432" s="5" t="b">
        <f t="array" ref="CB432">IF(ISBLANK(Spreadsheet!AY432),TRUE,ISNUMBER(MATCH(TRUE,EXACT(Spreadsheet!AY432,LifeBenefitClasses),0)))</f>
        <v>1</v>
      </c>
      <c r="CC432" s="5" t="b">
        <f t="array" ref="CC432">IF(ISBLANK(Spreadsheet!AZ432),TRUE,ISNUMBER(MATCH(TRUE,EXACT(Spreadsheet!AZ432,LifeBenefitClasses),0)))</f>
        <v>1</v>
      </c>
      <c r="CD432" s="5" t="b">
        <f t="array" ref="CD432">IF(ISBLANK(Spreadsheet!BA432),TRUE,ISNUMBER(MATCH(TRUE,EXACT(Spreadsheet!BA432,LifeBenefitClasses),0)))</f>
        <v>1</v>
      </c>
      <c r="CE432" s="5" t="b">
        <f>IF(OR(ISBLANK(Spreadsheet!BA432), Spreadsheet!BA432="Waive"),IF(ISBLANK(Spreadsheet!BB432),TRUE,FALSE),IF(OR(AND(NOT(ISBLANK(Spreadsheet!BA432)),ISBLANK(Spreadsheet!BB432)),NOT(ISNUMBER(VALUE(Spreadsheet!BB432))),ISBLANK(Spreadsheet!BC432),NOT(ISNUMBER(VALUE(Spreadsheet!BC432)))),FALSE,IF(AND(Spreadsheet!BB432&gt;=50000,Spreadsheet!BB432&lt;=250000,MOD(Spreadsheet!BB432,10000)=0,Spreadsheet!BB432&lt;=(10*Spreadsheet!BC432)),TRUE,FALSE)))</f>
        <v>1</v>
      </c>
      <c r="CF432" s="5" t="b">
        <f>IF(NOT(ISBLANK(Spreadsheet!BC432)),AND(ISNUMBER(VALUE(Spreadsheet!BC432)),Spreadsheet!BC432&gt;0),AND(OR(ISBLANK(Spreadsheet!AO432),Spreadsheet!AO432="Waive",AND(NOT(OR(ISBLANK(Spreadsheet!AO432),Spreadsheet!AO432="Waive")),Spreadsheet!AP432&gt;=6)),OR(ISBLANK(Spreadsheet!AR432),AND(NOT(OR(ISBLANK(Spreadsheet!AR432),Spreadsheet!AR432="Waive")),Spreadsheet!AS432&gt;=6)),OR(ISBLANK(Spreadsheet!AW432)),OR(ISBLANK(Spreadsheet!AX432)),OR(ISBLANK(Spreadsheet!AY432)),OR(ISBLANK(Spreadsheet!AZ432)),OR(ISBLANK(Spreadsheet!BA432),Spreadsheet!BA432="Waive")))</f>
        <v>1</v>
      </c>
      <c r="CG432" s="5" t="b">
        <f t="shared" ca="1" si="31"/>
        <v>1</v>
      </c>
    </row>
    <row r="433" spans="8:85" x14ac:dyDescent="0.3">
      <c r="H433" s="5">
        <f t="shared" ca="1" si="32"/>
        <v>2</v>
      </c>
      <c r="I433" s="5" t="str">
        <f t="shared" ca="1" si="30"/>
        <v/>
      </c>
      <c r="J433" s="5" t="str">
        <f>IF(AND(NOT(ISBLANK(Spreadsheet!C433)),ISBLANK(Spreadsheet!D433)),Spreadsheet!F433&amp;" "&amp;Spreadsheet!H433,"")</f>
        <v/>
      </c>
      <c r="K433" s="5">
        <f>IF(AND(NOT(ISBLANK(Spreadsheet!C433)),ISBLANK(Spreadsheet!D433)),COUNTIFS(Spreadsheet!E434:E$786,"=Child",Spreadsheet!C434:C$786, "="&amp;Spreadsheet!C433) + COUNTIFS(Spreadsheet!E434:E$786,"=Step-child",Spreadsheet!C434:C$786, "="&amp;Spreadsheet!C433),0)</f>
        <v>0</v>
      </c>
      <c r="L433" s="5">
        <f>IF(NOT(ISBLANK(J433)),COUNTIFS(Spreadsheet!E434:E$786,"=Wife",Spreadsheet!C434:C$786, "="&amp;Spreadsheet!C433) + COUNTIFS(Spreadsheet!E434:E$786,"=Husband",Spreadsheet!C434:C$786, "="&amp;Spreadsheet!C433),0)</f>
        <v>0</v>
      </c>
      <c r="M433" s="5">
        <f>IF(NOT(ISBLANK(Spreadsheet!AJ433)),VLOOKUP(Spreadsheet!AJ433,'Drop Downs'!$P$2:$R$16,3,FALSE),0)</f>
        <v>0</v>
      </c>
      <c r="N433" s="5">
        <f>IF(NOT(ISBLANK(Spreadsheet!AJ433)), VLOOKUP(Spreadsheet!AJ433,'Drop Downs'!$P$2:$R$16,2,FALSE),0)</f>
        <v>0</v>
      </c>
      <c r="O433" s="5">
        <f>IF(NOT(ISBLANK(Spreadsheet!AL433)),VLOOKUP(Spreadsheet!AL433,'Drop Downs'!$P$2:$R$16,3,FALSE), 0)</f>
        <v>0</v>
      </c>
      <c r="P433" s="5">
        <f>IF(NOT(ISBLANK(Spreadsheet!AL433)),VLOOKUP(Spreadsheet!AL433,'Drop Downs'!$P$2:$R$16,2,FALSE),0)</f>
        <v>0</v>
      </c>
      <c r="Q433" s="5">
        <f>IF(NOT(ISBLANK(Spreadsheet!AN433)),VLOOKUP(Spreadsheet!AN433,'Drop Downs'!$P$2:$R$16,3,FALSE),0)</f>
        <v>0</v>
      </c>
      <c r="R433" s="5">
        <f>IF(NOT(ISBLANK(Spreadsheet!AN433)),VLOOKUP(Spreadsheet!AN433,'Drop Downs'!$P$2:$R$16,2,FALSE),0)</f>
        <v>0</v>
      </c>
      <c r="S433" s="5" t="str">
        <f>IF(OR(M433&gt;K433,N433&gt;L433,O433&gt;K433, Q433&gt;K433,N433&gt;L433, P433&gt;L433, R433&gt;L433),"Member currently has a coverage election over what he/she needs.  Please add more dependents or adjust the coverage election.","")&amp;(IF(AND(NOT(ISBLANK(Spreadsheet!C433)),NOT(ISBLANK(Spreadsheet!D433)),ISBLANK(Spreadsheet!E433)),"Dependent lacks a relationship to member.Please select one from the drop-down.",""))</f>
        <v/>
      </c>
      <c r="T433" s="5" t="b">
        <f t="shared" si="33"/>
        <v>1</v>
      </c>
      <c r="U433" s="5" t="b">
        <f>OR(ISBLANK(Spreadsheet!C433),IF(NOT(ISBLANK(Spreadsheet!D433)),NOT(ISBLANK(Spreadsheet!E433)),TRUE))</f>
        <v>1</v>
      </c>
      <c r="V433" s="5" t="b">
        <f>OR(ISBLANK(Spreadsheet!C433), NOT(ISBLANK(Spreadsheet!I433)))</f>
        <v>1</v>
      </c>
      <c r="W433" s="5" t="b">
        <f>OR(ISBLANK(Spreadsheet!D433),NOT(ISBLANK(Spreadsheet!C433)))</f>
        <v>1</v>
      </c>
      <c r="X433" s="155" t="str">
        <f>REPT("0",MIN(FIND({1,2,3,4,5,6,7,8,9},Spreadsheet!C433&amp;"123456789"))-1)&amp;IF(ISBLANK(Spreadsheet!C433),"",SUMPRODUCT(MID(0&amp;Spreadsheet!C433,LARGE(INDEX(ISNUMBER(--MID(Spreadsheet!C433,ROW($1:$225),1))*
 ROW($1:$225),0),ROW($1:$225))+1,1)*10^ROW($1:$225)/10))</f>
        <v/>
      </c>
      <c r="Y433" s="5" t="b">
        <f>IF(NOT(ISBLANK(Spreadsheet!C433)),IF(AND(ISNUMBER(VALUE(Spreadsheet!C433)), LEN(Spreadsheet!C433)=9),TRUE,FALSE),TRUE)</f>
        <v>1</v>
      </c>
      <c r="Z433" s="155" t="str">
        <f>REPT("0",MIN(FIND({1,2,3,4,5,6,7,8,9},Spreadsheet!D433&amp;"123456789"))-1)&amp;IF(ISBLANK(Spreadsheet!D433),"",SUMPRODUCT(MID(0&amp;Spreadsheet!D433,LARGE(INDEX(ISNUMBER(--MID(Spreadsheet!D433,ROW($1:$225),1))*
 ROW($1:$225),0),ROW($1:$225))+1,1)*10^ROW($1:$225)/10))</f>
        <v/>
      </c>
      <c r="AA433" s="5" t="b">
        <f>IF(AND(NOT(ISBLANK(Spreadsheet!D433)),NOT(ISBLANK(Spreadsheet!C433))),IF(AND(ISNUMBER(VALUE(Spreadsheet!D433)), LEN(Spreadsheet!D433)=9),TRUE,FALSE),IF(AND(NOT(ISBLANK(Spreadsheet!D433)),ISBLANK(Spreadsheet!C433)),FALSE,TRUE))</f>
        <v>1</v>
      </c>
      <c r="AB433" s="5" t="b">
        <f>OR(ISBLANK(Spreadsheet!Y433),IF(NOT(ISBLANK(Spreadsheet!Y433)),LEN(Spreadsheet!Y433)=10,ISNUMBER(VALUE(Spreadsheet!Y433))))</f>
        <v>1</v>
      </c>
      <c r="AC433" s="5" t="b">
        <f>OR(ISBLANK(Spreadsheet!AI433), AND(NOT(ISBLANK(Spreadsheet!AJ433)), NOT(ISNUMBER(SEARCH("Waive",Spreadsheet!AJ433)))))</f>
        <v>1</v>
      </c>
      <c r="AD433" s="5" t="b">
        <f>OR(ISBLANK(Spreadsheet!AK433), AND(NOT(ISBLANK(Spreadsheet!AL433)), NOT(ISNUMBER(SEARCH("Waive",Spreadsheet!AL433)))))</f>
        <v>1</v>
      </c>
      <c r="AE433" s="5" t="b">
        <f>OR(ISBLANK(Spreadsheet!AM433), AND(NOT(ISBLANK(Spreadsheet!AN433)), NOT(ISNUMBER(SEARCH("Waive", Spreadsheet!AN433)))))</f>
        <v>1</v>
      </c>
      <c r="AF433" s="5" t="b">
        <f>OR(ISBLANK(Spreadsheet!C433), NOT(ISBLANK(Spreadsheet!D433)),NOT(ISBLANK(Spreadsheet!L433)))</f>
        <v>1</v>
      </c>
      <c r="AG433" s="5" t="b">
        <f>IF(AND(NOT(ISBLANK(Spreadsheet!C433)), NOT(ISBLANK(Spreadsheet!D433)),Spreadsheet!C433&lt;&gt;Spreadsheet!D433),IF(ISERROR(VLOOKUP(Spreadsheet!C433, Spreadsheet!$C$6:'Spreadsheet'!$C432,1,FALSE)), FALSE, TRUE),TRUE)</f>
        <v>1</v>
      </c>
      <c r="AH433" s="5" t="b">
        <f>Spreadsheet!$B$2=Spreadsheet!AD433</f>
        <v>1</v>
      </c>
      <c r="AI433" s="5" t="b">
        <f>IF(ISBLANK(Spreadsheet!G433),TRUE,IF(OR(LEN(Spreadsheet!G433)&gt;1,ISNUMBER(VALUE(Spreadsheet!G433))),FALSE,TRUE))</f>
        <v>1</v>
      </c>
      <c r="AJ433" s="5" t="b">
        <f>OR(ISBLANK(Spreadsheet!C433), NOT(ISBLANK(Spreadsheet!B433)), NOT(ISBLANK(Spreadsheet!D433)))</f>
        <v>1</v>
      </c>
      <c r="AK433" s="5" t="b">
        <f t="array" ref="AK433">IF(OR(AND(ISBLANK(Spreadsheet!E433),ISBLANK(Spreadsheet!D433),NOT(ISBLANK(Spreadsheet!C433))),AND(ISBLANK(Spreadsheet!E433),ISBLANK(Spreadsheet!D433),ISBLANK(Spreadsheet!C433))),TRUE,ISNUMBER(MATCH(TRUE,EXACT(Spreadsheet!E433,Relationships),0)))</f>
        <v>1</v>
      </c>
      <c r="AL433" s="5" t="b">
        <f>IF(NOT(ISBLANK(Spreadsheet!C433)),IF(OR(ISBLANK(Spreadsheet!F433),LEN(Spreadsheet!F433)&gt;40),FALSE,TRUE),TRUE)</f>
        <v>1</v>
      </c>
      <c r="AM433" s="5" t="b">
        <f>IF(NOT(ISBLANK(Spreadsheet!C433)),IF(OR(ISBLANK(Spreadsheet!H433),LEN(Spreadsheet!H433)&gt;40),FALSE,TRUE),TRUE)</f>
        <v>1</v>
      </c>
      <c r="AN433" s="5" t="b">
        <f t="array" ref="AN433">IF(ISBLANK(Spreadsheet!I433),TRUE,ISNUMBER(MATCH(TRUE,EXACT(Spreadsheet!I433,GenderValues),0)))</f>
        <v>1</v>
      </c>
      <c r="AO433" s="5" t="b">
        <f ca="1">IF(ISERROR(DATEVALUE(TEXT(Spreadsheet!J433,"mm/dd/yyyy")) &gt; TODAY()),IF(AND(ISBLANK(Spreadsheet!J433),ISBLANK(Spreadsheet!C433)),TRUE,FALSE),IF(DATEVALUE(TEXT(Spreadsheet!J433,"mm/dd/yyyy")) &gt; TODAY(),FALSE,TRUE))</f>
        <v>1</v>
      </c>
      <c r="AP433" s="5" t="b">
        <f>OR(ISBLANK(Spreadsheet!K433),LEN(Spreadsheet!K433)&lt;=100)</f>
        <v>1</v>
      </c>
      <c r="AQ433" s="5" t="b">
        <f t="array" ref="AQ433">IF(OR(AND(ISBLANK(Spreadsheet!L433),ISBLANK(Spreadsheet!C433)),AND(NOT(ISBLANK(Spreadsheet!C433)),NOT(ISBLANK(Spreadsheet!D433)))),TRUE,ISNUMBER(MATCH(TRUE,EXACT(Spreadsheet!L433,MaritalStatus),0)))</f>
        <v>1</v>
      </c>
      <c r="AR433" s="5" t="b">
        <f ca="1">IF(ISERROR(DATEVALUE(TEXT(Spreadsheet!M433,"mm/dd/yyyy")) &gt; TODAY()),IF(ISBLANK(Spreadsheet!M433),TRUE,FALSE),IF(DATEVALUE(TEXT(Spreadsheet!M433,"mm/dd/yyyy")) &gt; TODAY(),FALSE,TRUE))</f>
        <v>1</v>
      </c>
      <c r="AS433" s="5" t="b">
        <f>OR(ISBLANK(Spreadsheet!N433),LEN(Spreadsheet!N433)&lt;=100)</f>
        <v>1</v>
      </c>
      <c r="AT433" s="5" t="b">
        <f>OR(ISBLANK(Spreadsheet!O433),UPPER(Spreadsheet!O433)="YES")</f>
        <v>1</v>
      </c>
      <c r="AU433" s="5" t="b">
        <f>OR(ISBLANK(Spreadsheet!P433),UPPER(Spreadsheet!P433)="YES")</f>
        <v>1</v>
      </c>
      <c r="AV433" s="5" t="b">
        <f t="array" ref="AV433">IF(ISBLANK(Spreadsheet!Q433),TRUE,ISNUMBER(MATCH(TRUE,EXACT(Spreadsheet!Q433,OnGroupsPriorIns),0)))</f>
        <v>1</v>
      </c>
      <c r="AW433" s="5" t="b">
        <f>OR(ISBLANK(Spreadsheet!R433),UPPER(Spreadsheet!R433)="YES")</f>
        <v>1</v>
      </c>
      <c r="AX433" s="5" t="b">
        <f>OR(ISBLANK(Spreadsheet!S433),UPPER(Spreadsheet!S433)="YES")</f>
        <v>1</v>
      </c>
      <c r="AY433" s="5" t="b">
        <f>OR(AND(ISBLANK(Spreadsheet!C433),LEN(Spreadsheet!T433)=0),AND(NOT(ISBLANK(Spreadsheet!C433)),LEN(Spreadsheet!T433)&gt;0,LEN(Spreadsheet!T433)&lt;=50))</f>
        <v>1</v>
      </c>
      <c r="AZ433" s="5" t="b">
        <f>OR(LEN(Spreadsheet!U433)=0,AND(LEN(Spreadsheet!U433)&gt;0,LEN(Spreadsheet!U433)&lt;=50))</f>
        <v>1</v>
      </c>
      <c r="BA433" s="5" t="b">
        <f>OR(AND(ISBLANK(Spreadsheet!C433),LEN(Spreadsheet!V433)=0),AND(NOT(ISBLANK(Spreadsheet!C433)),LEN(Spreadsheet!V433)&gt;0,LEN(Spreadsheet!V433)&lt;=50))</f>
        <v>1</v>
      </c>
      <c r="BB433" s="5" t="b">
        <f t="array" ref="BB433">IF(AND(ISBLANK(Spreadsheet!C433),LEN(Spreadsheet!W433)=0),TRUE,ISNUMBER(MATCH(TRUE,EXACT(Spreadsheet!W433,States),0)))</f>
        <v>1</v>
      </c>
      <c r="BC433" s="5" t="b">
        <f>OR(AND(ISBLANK(Spreadsheet!C433),LEN(Spreadsheet!X433)=0),AND(NOT(ISBLANK(Spreadsheet!C433)),LEN(Spreadsheet!X433)&gt;0,LEN(Spreadsheet!X433)=5,ISNUMBER(VALUE(Spreadsheet!X433))))</f>
        <v>1</v>
      </c>
      <c r="BD433" s="5" t="b">
        <f>OR(ISBLANK(Spreadsheet!Z433),LEN(Spreadsheet!Z433)&lt;=50)</f>
        <v>1</v>
      </c>
      <c r="BE433" s="5" t="b">
        <f>ISBLANK(Spreadsheet!AA433)</f>
        <v>1</v>
      </c>
      <c r="BF433" s="5" t="b">
        <f>ISBLANK(Spreadsheet!AB433)</f>
        <v>1</v>
      </c>
      <c r="BG433" s="5" t="b">
        <f>IF(ISERROR(DATEVALUE(TEXT(Spreadsheet!AC433,"mm/dd/yyyy")) &gt; DATEVALUE(TEXT(Spreadsheet!J433,"mm/dd/yyyy"))),IF(OR(AND(ISBLANK(Spreadsheet!AC433),ISBLANK(Spreadsheet!C433)),AND(NOT(ISBLANK(Spreadsheet!C433)),ISBLANK(Spreadsheet!AC433),NOT(ISBLANK(Spreadsheet!D433)))),TRUE,FALSE),IF(DATEVALUE(TEXT(Spreadsheet!AC433,"mm/dd/yyyy")) &gt; DATEVALUE(TEXT(Spreadsheet!J433,"mm/dd/yyyy")),TRUE,FALSE))</f>
        <v>1</v>
      </c>
      <c r="BH433" s="5" t="b">
        <f>OR(AND(ISBLANK(Spreadsheet!C433),ISBLANK(Spreadsheet!AE433)),AND(NOT(ISBLANK(Spreadsheet!C433)),NOT(ISBLANK(Spreadsheet!D433)),ISBLANK(Spreadsheet!AE433)),AND(NOT(ISBLANK(Spreadsheet!C433)),ISBLANK(Spreadsheet!D433),NOT(ISBLANK(Spreadsheet!AE433)),LEN(Spreadsheet!AE433)&lt;=100))</f>
        <v>1</v>
      </c>
      <c r="BI433" s="5" t="b">
        <f t="array" ref="BI433">IF(ISBLANK(Spreadsheet!AF433),TRUE,ISNUMBER(MATCH(TRUE,EXACT(Spreadsheet!AF433,CobraShortReasons),0)))</f>
        <v>1</v>
      </c>
      <c r="BJ433" s="5" t="b">
        <f ca="1">IF(ISERROR(DATEVALUE(TEXT(Spreadsheet!AG433,"mm/dd/yyyy")) &gt; TODAY()),IF(ISBLANK(Spreadsheet!AG433),TRUE,FALSE),IF(DATEVALUE(TEXT(Spreadsheet!AG433,"mm/dd/yyyy")) &gt; TODAY(),FALSE,TRUE))</f>
        <v>1</v>
      </c>
      <c r="BK433" s="5" t="b">
        <f>OR(ISBLANK(Spreadsheet!AH433),LEN(Spreadsheet!AH433)&lt;=25)</f>
        <v>1</v>
      </c>
      <c r="BL433" s="5" t="b">
        <f t="array" aca="1" ref="BL433" ca="1">IF(ISBLANK(Spreadsheet!AI433),TRUE,ISNUMBER(MATCH(TRUE,EXACT(Spreadsheet!AI433,INDIRECT(Spreadsheet!$D$2)),0)))</f>
        <v>1</v>
      </c>
      <c r="BM433" s="5" t="b">
        <f t="array" aca="1" ref="BM433" ca="1">IF(ISBLANK(Spreadsheet!AJ433),TRUE,ISNUMBER(MATCH(TRUE,EXACT(Spreadsheet!AJ433,INDIRECT(Spreadsheet!BJ433)),0)))</f>
        <v>1</v>
      </c>
      <c r="BN433" s="5" t="b">
        <f t="array" ref="BN433">IF(ISBLANK(Spreadsheet!AK433),TRUE,ISNUMBER(MATCH(TRUE,EXACT(Spreadsheet!AK433,DentalPlans),0)))</f>
        <v>1</v>
      </c>
      <c r="BO433" s="5" t="b">
        <f t="array" aca="1" ref="BO433" ca="1">IF(ISBLANK(Spreadsheet!AL433),TRUE,ISNUMBER(MATCH(TRUE,EXACT(Spreadsheet!AL433,INDIRECT(Spreadsheet!BK433)),0)))</f>
        <v>1</v>
      </c>
      <c r="BP433" s="5" t="b">
        <f t="array" ref="BP433">IF(ISBLANK(Spreadsheet!AM433),TRUE,ISNUMBER(MATCH(TRUE,EXACT(Spreadsheet!AM433,VisionPlans),0)))</f>
        <v>1</v>
      </c>
      <c r="BQ433" s="5" t="b">
        <f t="array" aca="1" ref="BQ433" ca="1">IF(ISBLANK(Spreadsheet!AN433),TRUE,ISNUMBER(MATCH(TRUE,EXACT(Spreadsheet!AN433,INDIRECT(Spreadsheet!BL433)),0)))</f>
        <v>1</v>
      </c>
      <c r="BR433" s="5" t="b">
        <f t="array" ref="BR433">IF(ISBLANK(Spreadsheet!AO433),TRUE,ISNUMBER(MATCH(TRUE,EXACT(Spreadsheet!AO433,LifeBenefitClasses),0)))</f>
        <v>1</v>
      </c>
      <c r="BS433" s="5" t="b">
        <f>IF(OR(ISBLANK(Spreadsheet!AO433), Spreadsheet!AO433="Waive"),IF(ISBLANK(Spreadsheet!AP433),TRUE,FALSE),IF(OR(AND(NOT(ISBLANK(Spreadsheet!AO433)),ISBLANK(Spreadsheet!AP433)),NOT(ISNUMBER(VALUE(Spreadsheet!AP433)))),FALSE,IF(OR(AND(Spreadsheet!AP433&lt;6,MOD(Spreadsheet!AP433*10,5)=0), MOD(Spreadsheet!AP433,5000)=0),TRUE,FALSE)))</f>
        <v>1</v>
      </c>
      <c r="BT433" s="5" t="b">
        <f t="array" ref="BT433">IF(ISBLANK(Spreadsheet!AQ433),TRUE,ISNUMBER(MATCH(TRUE,EXACT(Spreadsheet!AQ433,EnrollWaive),0)))</f>
        <v>1</v>
      </c>
      <c r="BU433" s="5" t="b">
        <f t="array" ref="BU433">IF(ISBLANK(Spreadsheet!AR433),TRUE,ISNUMBER(MATCH(TRUE,EXACT(Spreadsheet!AR433,LifeBenefitClasses),0)))</f>
        <v>1</v>
      </c>
      <c r="BV433" s="5" t="b">
        <f>IF(OR(ISBLANK(Spreadsheet!AR433), Spreadsheet!AR433="Waive"),IF(ISBLANK(Spreadsheet!AS433),TRUE,FALSE),IF(OR(AND(NOT(ISBLANK(Spreadsheet!AR433)),ISBLANK(Spreadsheet!AS433)),NOT(ISNUMBER(VALUE(Spreadsheet!AS433)))),FALSE,IF(OR(AND(Spreadsheet!AS433&lt;6,MOD(Spreadsheet!AS433*10,5)=0), MOD(Spreadsheet!AS433,10000)=0),TRUE,FALSE)))</f>
        <v>1</v>
      </c>
      <c r="BW433" s="5" t="b">
        <f t="array" ref="BW433">IF(ISBLANK(Spreadsheet!AT433),TRUE,ISNUMBER(MATCH(TRUE,EXACT(Spreadsheet!AT433,LifeBenefitClasses),0)))</f>
        <v>1</v>
      </c>
      <c r="BX433" s="5" t="b">
        <f>IF(OR(ISBLANK(Spreadsheet!AT433), Spreadsheet!AT433="Waive"),IF(ISBLANK(Spreadsheet!AU433),TRUE,FALSE),IF(OR(AND(NOT(ISBLANK(Spreadsheet!AT433)),ISBLANK(Spreadsheet!AU433)),NOT(ISNUMBER(VALUE(Spreadsheet!AU433)))),FALSE,IF(AND(NOT(OR(ISBLANK(Spreadsheet!AT433),Spreadsheet!AT433="Waive")),NOT(OR(ISBLANK(Spreadsheet!AR433),Spreadsheet!AR433="Waive")),MOD(Spreadsheet!AU433,5000)=0, Spreadsheet!AU433&lt;=(Spreadsheet!AS433*0.5)),TRUE,FALSE)))</f>
        <v>1</v>
      </c>
      <c r="BY433" s="5" t="b">
        <f t="array" ref="BY433">IF(ISBLANK(Spreadsheet!AV433),TRUE,ISNUMBER(MATCH(TRUE,EXACT(Spreadsheet!AV433,EnrollWaive),0)))</f>
        <v>1</v>
      </c>
      <c r="BZ433" s="5" t="b">
        <f t="array" ref="BZ433">IF(ISBLANK(Spreadsheet!AW433),TRUE,ISNUMBER(MATCH(TRUE,EXACT(Spreadsheet!AW433,LifeBenefitClasses),0)))</f>
        <v>1</v>
      </c>
      <c r="CA433" s="5" t="b">
        <f t="array" ref="CA433">IF(ISBLANK(Spreadsheet!AX433),TRUE,ISNUMBER(MATCH(TRUE,EXACT(Spreadsheet!AX433,LifeBenefitClasses),0)))</f>
        <v>1</v>
      </c>
      <c r="CB433" s="5" t="b">
        <f t="array" ref="CB433">IF(ISBLANK(Spreadsheet!AY433),TRUE,ISNUMBER(MATCH(TRUE,EXACT(Spreadsheet!AY433,LifeBenefitClasses),0)))</f>
        <v>1</v>
      </c>
      <c r="CC433" s="5" t="b">
        <f t="array" ref="CC433">IF(ISBLANK(Spreadsheet!AZ433),TRUE,ISNUMBER(MATCH(TRUE,EXACT(Spreadsheet!AZ433,LifeBenefitClasses),0)))</f>
        <v>1</v>
      </c>
      <c r="CD433" s="5" t="b">
        <f t="array" ref="CD433">IF(ISBLANK(Spreadsheet!BA433),TRUE,ISNUMBER(MATCH(TRUE,EXACT(Spreadsheet!BA433,LifeBenefitClasses),0)))</f>
        <v>1</v>
      </c>
      <c r="CE433" s="5" t="b">
        <f>IF(OR(ISBLANK(Spreadsheet!BA433), Spreadsheet!BA433="Waive"),IF(ISBLANK(Spreadsheet!BB433),TRUE,FALSE),IF(OR(AND(NOT(ISBLANK(Spreadsheet!BA433)),ISBLANK(Spreadsheet!BB433)),NOT(ISNUMBER(VALUE(Spreadsheet!BB433))),ISBLANK(Spreadsheet!BC433),NOT(ISNUMBER(VALUE(Spreadsheet!BC433)))),FALSE,IF(AND(Spreadsheet!BB433&gt;=50000,Spreadsheet!BB433&lt;=250000,MOD(Spreadsheet!BB433,10000)=0,Spreadsheet!BB433&lt;=(10*Spreadsheet!BC433)),TRUE,FALSE)))</f>
        <v>1</v>
      </c>
      <c r="CF433" s="5" t="b">
        <f>IF(NOT(ISBLANK(Spreadsheet!BC433)),AND(ISNUMBER(VALUE(Spreadsheet!BC433)),Spreadsheet!BC433&gt;0),AND(OR(ISBLANK(Spreadsheet!AO433),Spreadsheet!AO433="Waive",AND(NOT(OR(ISBLANK(Spreadsheet!AO433),Spreadsheet!AO433="Waive")),Spreadsheet!AP433&gt;=6)),OR(ISBLANK(Spreadsheet!AR433),AND(NOT(OR(ISBLANK(Spreadsheet!AR433),Spreadsheet!AR433="Waive")),Spreadsheet!AS433&gt;=6)),OR(ISBLANK(Spreadsheet!AW433)),OR(ISBLANK(Spreadsheet!AX433)),OR(ISBLANK(Spreadsheet!AY433)),OR(ISBLANK(Spreadsheet!AZ433)),OR(ISBLANK(Spreadsheet!BA433),Spreadsheet!BA433="Waive")))</f>
        <v>1</v>
      </c>
      <c r="CG433" s="5" t="b">
        <f t="shared" ca="1" si="31"/>
        <v>1</v>
      </c>
    </row>
    <row r="434" spans="8:85" x14ac:dyDescent="0.3">
      <c r="H434" s="5">
        <f t="shared" ca="1" si="32"/>
        <v>2</v>
      </c>
      <c r="I434" s="5" t="str">
        <f t="shared" ca="1" si="30"/>
        <v/>
      </c>
      <c r="J434" s="5" t="str">
        <f>IF(AND(NOT(ISBLANK(Spreadsheet!C434)),ISBLANK(Spreadsheet!D434)),Spreadsheet!F434&amp;" "&amp;Spreadsheet!H434,"")</f>
        <v/>
      </c>
      <c r="K434" s="5">
        <f>IF(AND(NOT(ISBLANK(Spreadsheet!C434)),ISBLANK(Spreadsheet!D434)),COUNTIFS(Spreadsheet!E435:E$786,"=Child",Spreadsheet!C435:C$786, "="&amp;Spreadsheet!C434) + COUNTIFS(Spreadsheet!E435:E$786,"=Step-child",Spreadsheet!C435:C$786, "="&amp;Spreadsheet!C434),0)</f>
        <v>0</v>
      </c>
      <c r="L434" s="5">
        <f>IF(NOT(ISBLANK(J434)),COUNTIFS(Spreadsheet!E435:E$786,"=Wife",Spreadsheet!C435:C$786, "="&amp;Spreadsheet!C434) + COUNTIFS(Spreadsheet!E435:E$786,"=Husband",Spreadsheet!C435:C$786, "="&amp;Spreadsheet!C434),0)</f>
        <v>0</v>
      </c>
      <c r="M434" s="5">
        <f>IF(NOT(ISBLANK(Spreadsheet!AJ434)),VLOOKUP(Spreadsheet!AJ434,'Drop Downs'!$P$2:$R$16,3,FALSE),0)</f>
        <v>0</v>
      </c>
      <c r="N434" s="5">
        <f>IF(NOT(ISBLANK(Spreadsheet!AJ434)), VLOOKUP(Spreadsheet!AJ434,'Drop Downs'!$P$2:$R$16,2,FALSE),0)</f>
        <v>0</v>
      </c>
      <c r="O434" s="5">
        <f>IF(NOT(ISBLANK(Spreadsheet!AL434)),VLOOKUP(Spreadsheet!AL434,'Drop Downs'!$P$2:$R$16,3,FALSE), 0)</f>
        <v>0</v>
      </c>
      <c r="P434" s="5">
        <f>IF(NOT(ISBLANK(Spreadsheet!AL434)),VLOOKUP(Spreadsheet!AL434,'Drop Downs'!$P$2:$R$16,2,FALSE),0)</f>
        <v>0</v>
      </c>
      <c r="Q434" s="5">
        <f>IF(NOT(ISBLANK(Spreadsheet!AN434)),VLOOKUP(Spreadsheet!AN434,'Drop Downs'!$P$2:$R$16,3,FALSE),0)</f>
        <v>0</v>
      </c>
      <c r="R434" s="5">
        <f>IF(NOT(ISBLANK(Spreadsheet!AN434)),VLOOKUP(Spreadsheet!AN434,'Drop Downs'!$P$2:$R$16,2,FALSE),0)</f>
        <v>0</v>
      </c>
      <c r="S434" s="5" t="str">
        <f>IF(OR(M434&gt;K434,N434&gt;L434,O434&gt;K434, Q434&gt;K434,N434&gt;L434, P434&gt;L434, R434&gt;L434),"Member currently has a coverage election over what he/she needs.  Please add more dependents or adjust the coverage election.","")&amp;(IF(AND(NOT(ISBLANK(Spreadsheet!C434)),NOT(ISBLANK(Spreadsheet!D434)),ISBLANK(Spreadsheet!E434)),"Dependent lacks a relationship to member.Please select one from the drop-down.",""))</f>
        <v/>
      </c>
      <c r="T434" s="5" t="b">
        <f t="shared" si="33"/>
        <v>1</v>
      </c>
      <c r="U434" s="5" t="b">
        <f>OR(ISBLANK(Spreadsheet!C434),IF(NOT(ISBLANK(Spreadsheet!D434)),NOT(ISBLANK(Spreadsheet!E434)),TRUE))</f>
        <v>1</v>
      </c>
      <c r="V434" s="5" t="b">
        <f>OR(ISBLANK(Spreadsheet!C434), NOT(ISBLANK(Spreadsheet!I434)))</f>
        <v>1</v>
      </c>
      <c r="W434" s="5" t="b">
        <f>OR(ISBLANK(Spreadsheet!D434),NOT(ISBLANK(Spreadsheet!C434)))</f>
        <v>1</v>
      </c>
      <c r="X434" s="155" t="str">
        <f>REPT("0",MIN(FIND({1,2,3,4,5,6,7,8,9},Spreadsheet!C434&amp;"123456789"))-1)&amp;IF(ISBLANK(Spreadsheet!C434),"",SUMPRODUCT(MID(0&amp;Spreadsheet!C434,LARGE(INDEX(ISNUMBER(--MID(Spreadsheet!C434,ROW($1:$225),1))*
 ROW($1:$225),0),ROW($1:$225))+1,1)*10^ROW($1:$225)/10))</f>
        <v/>
      </c>
      <c r="Y434" s="5" t="b">
        <f>IF(NOT(ISBLANK(Spreadsheet!C434)),IF(AND(ISNUMBER(VALUE(Spreadsheet!C434)), LEN(Spreadsheet!C434)=9),TRUE,FALSE),TRUE)</f>
        <v>1</v>
      </c>
      <c r="Z434" s="155" t="str">
        <f>REPT("0",MIN(FIND({1,2,3,4,5,6,7,8,9},Spreadsheet!D434&amp;"123456789"))-1)&amp;IF(ISBLANK(Spreadsheet!D434),"",SUMPRODUCT(MID(0&amp;Spreadsheet!D434,LARGE(INDEX(ISNUMBER(--MID(Spreadsheet!D434,ROW($1:$225),1))*
 ROW($1:$225),0),ROW($1:$225))+1,1)*10^ROW($1:$225)/10))</f>
        <v/>
      </c>
      <c r="AA434" s="5" t="b">
        <f>IF(AND(NOT(ISBLANK(Spreadsheet!D434)),NOT(ISBLANK(Spreadsheet!C434))),IF(AND(ISNUMBER(VALUE(Spreadsheet!D434)), LEN(Spreadsheet!D434)=9),TRUE,FALSE),IF(AND(NOT(ISBLANK(Spreadsheet!D434)),ISBLANK(Spreadsheet!C434)),FALSE,TRUE))</f>
        <v>1</v>
      </c>
      <c r="AB434" s="5" t="b">
        <f>OR(ISBLANK(Spreadsheet!Y434),IF(NOT(ISBLANK(Spreadsheet!Y434)),LEN(Spreadsheet!Y434)=10,ISNUMBER(VALUE(Spreadsheet!Y434))))</f>
        <v>1</v>
      </c>
      <c r="AC434" s="5" t="b">
        <f>OR(ISBLANK(Spreadsheet!AI434), AND(NOT(ISBLANK(Spreadsheet!AJ434)), NOT(ISNUMBER(SEARCH("Waive",Spreadsheet!AJ434)))))</f>
        <v>1</v>
      </c>
      <c r="AD434" s="5" t="b">
        <f>OR(ISBLANK(Spreadsheet!AK434), AND(NOT(ISBLANK(Spreadsheet!AL434)), NOT(ISNUMBER(SEARCH("Waive",Spreadsheet!AL434)))))</f>
        <v>1</v>
      </c>
      <c r="AE434" s="5" t="b">
        <f>OR(ISBLANK(Spreadsheet!AM434), AND(NOT(ISBLANK(Spreadsheet!AN434)), NOT(ISNUMBER(SEARCH("Waive", Spreadsheet!AN434)))))</f>
        <v>1</v>
      </c>
      <c r="AF434" s="5" t="b">
        <f>OR(ISBLANK(Spreadsheet!C434), NOT(ISBLANK(Spreadsheet!D434)),NOT(ISBLANK(Spreadsheet!L434)))</f>
        <v>1</v>
      </c>
      <c r="AG434" s="5" t="b">
        <f>IF(AND(NOT(ISBLANK(Spreadsheet!C434)), NOT(ISBLANK(Spreadsheet!D434)),Spreadsheet!C434&lt;&gt;Spreadsheet!D434),IF(ISERROR(VLOOKUP(Spreadsheet!C434, Spreadsheet!$C$6:'Spreadsheet'!$C433,1,FALSE)), FALSE, TRUE),TRUE)</f>
        <v>1</v>
      </c>
      <c r="AH434" s="5" t="b">
        <f>Spreadsheet!$B$2=Spreadsheet!AD434</f>
        <v>1</v>
      </c>
      <c r="AI434" s="5" t="b">
        <f>IF(ISBLANK(Spreadsheet!G434),TRUE,IF(OR(LEN(Spreadsheet!G434)&gt;1,ISNUMBER(VALUE(Spreadsheet!G434))),FALSE,TRUE))</f>
        <v>1</v>
      </c>
      <c r="AJ434" s="5" t="b">
        <f>OR(ISBLANK(Spreadsheet!C434), NOT(ISBLANK(Spreadsheet!B434)), NOT(ISBLANK(Spreadsheet!D434)))</f>
        <v>1</v>
      </c>
      <c r="AK434" s="5" t="b">
        <f t="array" ref="AK434">IF(OR(AND(ISBLANK(Spreadsheet!E434),ISBLANK(Spreadsheet!D434),NOT(ISBLANK(Spreadsheet!C434))),AND(ISBLANK(Spreadsheet!E434),ISBLANK(Spreadsheet!D434),ISBLANK(Spreadsheet!C434))),TRUE,ISNUMBER(MATCH(TRUE,EXACT(Spreadsheet!E434,Relationships),0)))</f>
        <v>1</v>
      </c>
      <c r="AL434" s="5" t="b">
        <f>IF(NOT(ISBLANK(Spreadsheet!C434)),IF(OR(ISBLANK(Spreadsheet!F434),LEN(Spreadsheet!F434)&gt;40),FALSE,TRUE),TRUE)</f>
        <v>1</v>
      </c>
      <c r="AM434" s="5" t="b">
        <f>IF(NOT(ISBLANK(Spreadsheet!C434)),IF(OR(ISBLANK(Spreadsheet!H434),LEN(Spreadsheet!H434)&gt;40),FALSE,TRUE),TRUE)</f>
        <v>1</v>
      </c>
      <c r="AN434" s="5" t="b">
        <f t="array" ref="AN434">IF(ISBLANK(Spreadsheet!I434),TRUE,ISNUMBER(MATCH(TRUE,EXACT(Spreadsheet!I434,GenderValues),0)))</f>
        <v>1</v>
      </c>
      <c r="AO434" s="5" t="b">
        <f ca="1">IF(ISERROR(DATEVALUE(TEXT(Spreadsheet!J434,"mm/dd/yyyy")) &gt; TODAY()),IF(AND(ISBLANK(Spreadsheet!J434),ISBLANK(Spreadsheet!C434)),TRUE,FALSE),IF(DATEVALUE(TEXT(Spreadsheet!J434,"mm/dd/yyyy")) &gt; TODAY(),FALSE,TRUE))</f>
        <v>1</v>
      </c>
      <c r="AP434" s="5" t="b">
        <f>OR(ISBLANK(Spreadsheet!K434),LEN(Spreadsheet!K434)&lt;=100)</f>
        <v>1</v>
      </c>
      <c r="AQ434" s="5" t="b">
        <f t="array" ref="AQ434">IF(OR(AND(ISBLANK(Spreadsheet!L434),ISBLANK(Spreadsheet!C434)),AND(NOT(ISBLANK(Spreadsheet!C434)),NOT(ISBLANK(Spreadsheet!D434)))),TRUE,ISNUMBER(MATCH(TRUE,EXACT(Spreadsheet!L434,MaritalStatus),0)))</f>
        <v>1</v>
      </c>
      <c r="AR434" s="5" t="b">
        <f ca="1">IF(ISERROR(DATEVALUE(TEXT(Spreadsheet!M434,"mm/dd/yyyy")) &gt; TODAY()),IF(ISBLANK(Spreadsheet!M434),TRUE,FALSE),IF(DATEVALUE(TEXT(Spreadsheet!M434,"mm/dd/yyyy")) &gt; TODAY(),FALSE,TRUE))</f>
        <v>1</v>
      </c>
      <c r="AS434" s="5" t="b">
        <f>OR(ISBLANK(Spreadsheet!N434),LEN(Spreadsheet!N434)&lt;=100)</f>
        <v>1</v>
      </c>
      <c r="AT434" s="5" t="b">
        <f>OR(ISBLANK(Spreadsheet!O434),UPPER(Spreadsheet!O434)="YES")</f>
        <v>1</v>
      </c>
      <c r="AU434" s="5" t="b">
        <f>OR(ISBLANK(Spreadsheet!P434),UPPER(Spreadsheet!P434)="YES")</f>
        <v>1</v>
      </c>
      <c r="AV434" s="5" t="b">
        <f t="array" ref="AV434">IF(ISBLANK(Spreadsheet!Q434),TRUE,ISNUMBER(MATCH(TRUE,EXACT(Spreadsheet!Q434,OnGroupsPriorIns),0)))</f>
        <v>1</v>
      </c>
      <c r="AW434" s="5" t="b">
        <f>OR(ISBLANK(Spreadsheet!R434),UPPER(Spreadsheet!R434)="YES")</f>
        <v>1</v>
      </c>
      <c r="AX434" s="5" t="b">
        <f>OR(ISBLANK(Spreadsheet!S434),UPPER(Spreadsheet!S434)="YES")</f>
        <v>1</v>
      </c>
      <c r="AY434" s="5" t="b">
        <f>OR(AND(ISBLANK(Spreadsheet!C434),LEN(Spreadsheet!T434)=0),AND(NOT(ISBLANK(Spreadsheet!C434)),LEN(Spreadsheet!T434)&gt;0,LEN(Spreadsheet!T434)&lt;=50))</f>
        <v>1</v>
      </c>
      <c r="AZ434" s="5" t="b">
        <f>OR(LEN(Spreadsheet!U434)=0,AND(LEN(Spreadsheet!U434)&gt;0,LEN(Spreadsheet!U434)&lt;=50))</f>
        <v>1</v>
      </c>
      <c r="BA434" s="5" t="b">
        <f>OR(AND(ISBLANK(Spreadsheet!C434),LEN(Spreadsheet!V434)=0),AND(NOT(ISBLANK(Spreadsheet!C434)),LEN(Spreadsheet!V434)&gt;0,LEN(Spreadsheet!V434)&lt;=50))</f>
        <v>1</v>
      </c>
      <c r="BB434" s="5" t="b">
        <f t="array" ref="BB434">IF(AND(ISBLANK(Spreadsheet!C434),LEN(Spreadsheet!W434)=0),TRUE,ISNUMBER(MATCH(TRUE,EXACT(Spreadsheet!W434,States),0)))</f>
        <v>1</v>
      </c>
      <c r="BC434" s="5" t="b">
        <f>OR(AND(ISBLANK(Spreadsheet!C434),LEN(Spreadsheet!X434)=0),AND(NOT(ISBLANK(Spreadsheet!C434)),LEN(Spreadsheet!X434)&gt;0,LEN(Spreadsheet!X434)=5,ISNUMBER(VALUE(Spreadsheet!X434))))</f>
        <v>1</v>
      </c>
      <c r="BD434" s="5" t="b">
        <f>OR(ISBLANK(Spreadsheet!Z434),LEN(Spreadsheet!Z434)&lt;=50)</f>
        <v>1</v>
      </c>
      <c r="BE434" s="5" t="b">
        <f>ISBLANK(Spreadsheet!AA434)</f>
        <v>1</v>
      </c>
      <c r="BF434" s="5" t="b">
        <f>ISBLANK(Spreadsheet!AB434)</f>
        <v>1</v>
      </c>
      <c r="BG434" s="5" t="b">
        <f>IF(ISERROR(DATEVALUE(TEXT(Spreadsheet!AC434,"mm/dd/yyyy")) &gt; DATEVALUE(TEXT(Spreadsheet!J434,"mm/dd/yyyy"))),IF(OR(AND(ISBLANK(Spreadsheet!AC434),ISBLANK(Spreadsheet!C434)),AND(NOT(ISBLANK(Spreadsheet!C434)),ISBLANK(Spreadsheet!AC434),NOT(ISBLANK(Spreadsheet!D434)))),TRUE,FALSE),IF(DATEVALUE(TEXT(Spreadsheet!AC434,"mm/dd/yyyy")) &gt; DATEVALUE(TEXT(Spreadsheet!J434,"mm/dd/yyyy")),TRUE,FALSE))</f>
        <v>1</v>
      </c>
      <c r="BH434" s="5" t="b">
        <f>OR(AND(ISBLANK(Spreadsheet!C434),ISBLANK(Spreadsheet!AE434)),AND(NOT(ISBLANK(Spreadsheet!C434)),NOT(ISBLANK(Spreadsheet!D434)),ISBLANK(Spreadsheet!AE434)),AND(NOT(ISBLANK(Spreadsheet!C434)),ISBLANK(Spreadsheet!D434),NOT(ISBLANK(Spreadsheet!AE434)),LEN(Spreadsheet!AE434)&lt;=100))</f>
        <v>1</v>
      </c>
      <c r="BI434" s="5" t="b">
        <f t="array" ref="BI434">IF(ISBLANK(Spreadsheet!AF434),TRUE,ISNUMBER(MATCH(TRUE,EXACT(Spreadsheet!AF434,CobraShortReasons),0)))</f>
        <v>1</v>
      </c>
      <c r="BJ434" s="5" t="b">
        <f ca="1">IF(ISERROR(DATEVALUE(TEXT(Spreadsheet!AG434,"mm/dd/yyyy")) &gt; TODAY()),IF(ISBLANK(Spreadsheet!AG434),TRUE,FALSE),IF(DATEVALUE(TEXT(Spreadsheet!AG434,"mm/dd/yyyy")) &gt; TODAY(),FALSE,TRUE))</f>
        <v>1</v>
      </c>
      <c r="BK434" s="5" t="b">
        <f>OR(ISBLANK(Spreadsheet!AH434),LEN(Spreadsheet!AH434)&lt;=25)</f>
        <v>1</v>
      </c>
      <c r="BL434" s="5" t="b">
        <f t="array" aca="1" ref="BL434" ca="1">IF(ISBLANK(Spreadsheet!AI434),TRUE,ISNUMBER(MATCH(TRUE,EXACT(Spreadsheet!AI434,INDIRECT(Spreadsheet!$D$2)),0)))</f>
        <v>1</v>
      </c>
      <c r="BM434" s="5" t="b">
        <f t="array" aca="1" ref="BM434" ca="1">IF(ISBLANK(Spreadsheet!AJ434),TRUE,ISNUMBER(MATCH(TRUE,EXACT(Spreadsheet!AJ434,INDIRECT(Spreadsheet!BJ434)),0)))</f>
        <v>1</v>
      </c>
      <c r="BN434" s="5" t="b">
        <f t="array" ref="BN434">IF(ISBLANK(Spreadsheet!AK434),TRUE,ISNUMBER(MATCH(TRUE,EXACT(Spreadsheet!AK434,DentalPlans),0)))</f>
        <v>1</v>
      </c>
      <c r="BO434" s="5" t="b">
        <f t="array" aca="1" ref="BO434" ca="1">IF(ISBLANK(Spreadsheet!AL434),TRUE,ISNUMBER(MATCH(TRUE,EXACT(Spreadsheet!AL434,INDIRECT(Spreadsheet!BK434)),0)))</f>
        <v>1</v>
      </c>
      <c r="BP434" s="5" t="b">
        <f t="array" ref="BP434">IF(ISBLANK(Spreadsheet!AM434),TRUE,ISNUMBER(MATCH(TRUE,EXACT(Spreadsheet!AM434,VisionPlans),0)))</f>
        <v>1</v>
      </c>
      <c r="BQ434" s="5" t="b">
        <f t="array" aca="1" ref="BQ434" ca="1">IF(ISBLANK(Spreadsheet!AN434),TRUE,ISNUMBER(MATCH(TRUE,EXACT(Spreadsheet!AN434,INDIRECT(Spreadsheet!BL434)),0)))</f>
        <v>1</v>
      </c>
      <c r="BR434" s="5" t="b">
        <f t="array" ref="BR434">IF(ISBLANK(Spreadsheet!AO434),TRUE,ISNUMBER(MATCH(TRUE,EXACT(Spreadsheet!AO434,LifeBenefitClasses),0)))</f>
        <v>1</v>
      </c>
      <c r="BS434" s="5" t="b">
        <f>IF(OR(ISBLANK(Spreadsheet!AO434), Spreadsheet!AO434="Waive"),IF(ISBLANK(Spreadsheet!AP434),TRUE,FALSE),IF(OR(AND(NOT(ISBLANK(Spreadsheet!AO434)),ISBLANK(Spreadsheet!AP434)),NOT(ISNUMBER(VALUE(Spreadsheet!AP434)))),FALSE,IF(OR(AND(Spreadsheet!AP434&lt;6,MOD(Spreadsheet!AP434*10,5)=0), MOD(Spreadsheet!AP434,5000)=0),TRUE,FALSE)))</f>
        <v>1</v>
      </c>
      <c r="BT434" s="5" t="b">
        <f t="array" ref="BT434">IF(ISBLANK(Spreadsheet!AQ434),TRUE,ISNUMBER(MATCH(TRUE,EXACT(Spreadsheet!AQ434,EnrollWaive),0)))</f>
        <v>1</v>
      </c>
      <c r="BU434" s="5" t="b">
        <f t="array" ref="BU434">IF(ISBLANK(Spreadsheet!AR434),TRUE,ISNUMBER(MATCH(TRUE,EXACT(Spreadsheet!AR434,LifeBenefitClasses),0)))</f>
        <v>1</v>
      </c>
      <c r="BV434" s="5" t="b">
        <f>IF(OR(ISBLANK(Spreadsheet!AR434), Spreadsheet!AR434="Waive"),IF(ISBLANK(Spreadsheet!AS434),TRUE,FALSE),IF(OR(AND(NOT(ISBLANK(Spreadsheet!AR434)),ISBLANK(Spreadsheet!AS434)),NOT(ISNUMBER(VALUE(Spreadsheet!AS434)))),FALSE,IF(OR(AND(Spreadsheet!AS434&lt;6,MOD(Spreadsheet!AS434*10,5)=0), MOD(Spreadsheet!AS434,10000)=0),TRUE,FALSE)))</f>
        <v>1</v>
      </c>
      <c r="BW434" s="5" t="b">
        <f t="array" ref="BW434">IF(ISBLANK(Spreadsheet!AT434),TRUE,ISNUMBER(MATCH(TRUE,EXACT(Spreadsheet!AT434,LifeBenefitClasses),0)))</f>
        <v>1</v>
      </c>
      <c r="BX434" s="5" t="b">
        <f>IF(OR(ISBLANK(Spreadsheet!AT434), Spreadsheet!AT434="Waive"),IF(ISBLANK(Spreadsheet!AU434),TRUE,FALSE),IF(OR(AND(NOT(ISBLANK(Spreadsheet!AT434)),ISBLANK(Spreadsheet!AU434)),NOT(ISNUMBER(VALUE(Spreadsheet!AU434)))),FALSE,IF(AND(NOT(OR(ISBLANK(Spreadsheet!AT434),Spreadsheet!AT434="Waive")),NOT(OR(ISBLANK(Spreadsheet!AR434),Spreadsheet!AR434="Waive")),MOD(Spreadsheet!AU434,5000)=0, Spreadsheet!AU434&lt;=(Spreadsheet!AS434*0.5)),TRUE,FALSE)))</f>
        <v>1</v>
      </c>
      <c r="BY434" s="5" t="b">
        <f t="array" ref="BY434">IF(ISBLANK(Spreadsheet!AV434),TRUE,ISNUMBER(MATCH(TRUE,EXACT(Spreadsheet!AV434,EnrollWaive),0)))</f>
        <v>1</v>
      </c>
      <c r="BZ434" s="5" t="b">
        <f t="array" ref="BZ434">IF(ISBLANK(Spreadsheet!AW434),TRUE,ISNUMBER(MATCH(TRUE,EXACT(Spreadsheet!AW434,LifeBenefitClasses),0)))</f>
        <v>1</v>
      </c>
      <c r="CA434" s="5" t="b">
        <f t="array" ref="CA434">IF(ISBLANK(Spreadsheet!AX434),TRUE,ISNUMBER(MATCH(TRUE,EXACT(Spreadsheet!AX434,LifeBenefitClasses),0)))</f>
        <v>1</v>
      </c>
      <c r="CB434" s="5" t="b">
        <f t="array" ref="CB434">IF(ISBLANK(Spreadsheet!AY434),TRUE,ISNUMBER(MATCH(TRUE,EXACT(Spreadsheet!AY434,LifeBenefitClasses),0)))</f>
        <v>1</v>
      </c>
      <c r="CC434" s="5" t="b">
        <f t="array" ref="CC434">IF(ISBLANK(Spreadsheet!AZ434),TRUE,ISNUMBER(MATCH(TRUE,EXACT(Spreadsheet!AZ434,LifeBenefitClasses),0)))</f>
        <v>1</v>
      </c>
      <c r="CD434" s="5" t="b">
        <f t="array" ref="CD434">IF(ISBLANK(Spreadsheet!BA434),TRUE,ISNUMBER(MATCH(TRUE,EXACT(Spreadsheet!BA434,LifeBenefitClasses),0)))</f>
        <v>1</v>
      </c>
      <c r="CE434" s="5" t="b">
        <f>IF(OR(ISBLANK(Spreadsheet!BA434), Spreadsheet!BA434="Waive"),IF(ISBLANK(Spreadsheet!BB434),TRUE,FALSE),IF(OR(AND(NOT(ISBLANK(Spreadsheet!BA434)),ISBLANK(Spreadsheet!BB434)),NOT(ISNUMBER(VALUE(Spreadsheet!BB434))),ISBLANK(Spreadsheet!BC434),NOT(ISNUMBER(VALUE(Spreadsheet!BC434)))),FALSE,IF(AND(Spreadsheet!BB434&gt;=50000,Spreadsheet!BB434&lt;=250000,MOD(Spreadsheet!BB434,10000)=0,Spreadsheet!BB434&lt;=(10*Spreadsheet!BC434)),TRUE,FALSE)))</f>
        <v>1</v>
      </c>
      <c r="CF434" s="5" t="b">
        <f>IF(NOT(ISBLANK(Spreadsheet!BC434)),AND(ISNUMBER(VALUE(Spreadsheet!BC434)),Spreadsheet!BC434&gt;0),AND(OR(ISBLANK(Spreadsheet!AO434),Spreadsheet!AO434="Waive",AND(NOT(OR(ISBLANK(Spreadsheet!AO434),Spreadsheet!AO434="Waive")),Spreadsheet!AP434&gt;=6)),OR(ISBLANK(Spreadsheet!AR434),AND(NOT(OR(ISBLANK(Spreadsheet!AR434),Spreadsheet!AR434="Waive")),Spreadsheet!AS434&gt;=6)),OR(ISBLANK(Spreadsheet!AW434)),OR(ISBLANK(Spreadsheet!AX434)),OR(ISBLANK(Spreadsheet!AY434)),OR(ISBLANK(Spreadsheet!AZ434)),OR(ISBLANK(Spreadsheet!BA434),Spreadsheet!BA434="Waive")))</f>
        <v>1</v>
      </c>
      <c r="CG434" s="5" t="b">
        <f t="shared" ca="1" si="31"/>
        <v>1</v>
      </c>
    </row>
    <row r="435" spans="8:85" x14ac:dyDescent="0.3">
      <c r="H435" s="5">
        <f t="shared" ca="1" si="32"/>
        <v>2</v>
      </c>
      <c r="I435" s="5" t="str">
        <f t="shared" ca="1" si="30"/>
        <v/>
      </c>
      <c r="J435" s="5" t="str">
        <f>IF(AND(NOT(ISBLANK(Spreadsheet!C435)),ISBLANK(Spreadsheet!D435)),Spreadsheet!F435&amp;" "&amp;Spreadsheet!H435,"")</f>
        <v/>
      </c>
      <c r="K435" s="5">
        <f>IF(AND(NOT(ISBLANK(Spreadsheet!C435)),ISBLANK(Spreadsheet!D435)),COUNTIFS(Spreadsheet!E436:E$786,"=Child",Spreadsheet!C436:C$786, "="&amp;Spreadsheet!C435) + COUNTIFS(Spreadsheet!E436:E$786,"=Step-child",Spreadsheet!C436:C$786, "="&amp;Spreadsheet!C435),0)</f>
        <v>0</v>
      </c>
      <c r="L435" s="5">
        <f>IF(NOT(ISBLANK(J435)),COUNTIFS(Spreadsheet!E436:E$786,"=Wife",Spreadsheet!C436:C$786, "="&amp;Spreadsheet!C435) + COUNTIFS(Spreadsheet!E436:E$786,"=Husband",Spreadsheet!C436:C$786, "="&amp;Spreadsheet!C435),0)</f>
        <v>0</v>
      </c>
      <c r="M435" s="5">
        <f>IF(NOT(ISBLANK(Spreadsheet!AJ435)),VLOOKUP(Spreadsheet!AJ435,'Drop Downs'!$P$2:$R$16,3,FALSE),0)</f>
        <v>0</v>
      </c>
      <c r="N435" s="5">
        <f>IF(NOT(ISBLANK(Spreadsheet!AJ435)), VLOOKUP(Spreadsheet!AJ435,'Drop Downs'!$P$2:$R$16,2,FALSE),0)</f>
        <v>0</v>
      </c>
      <c r="O435" s="5">
        <f>IF(NOT(ISBLANK(Spreadsheet!AL435)),VLOOKUP(Spreadsheet!AL435,'Drop Downs'!$P$2:$R$16,3,FALSE), 0)</f>
        <v>0</v>
      </c>
      <c r="P435" s="5">
        <f>IF(NOT(ISBLANK(Spreadsheet!AL435)),VLOOKUP(Spreadsheet!AL435,'Drop Downs'!$P$2:$R$16,2,FALSE),0)</f>
        <v>0</v>
      </c>
      <c r="Q435" s="5">
        <f>IF(NOT(ISBLANK(Spreadsheet!AN435)),VLOOKUP(Spreadsheet!AN435,'Drop Downs'!$P$2:$R$16,3,FALSE),0)</f>
        <v>0</v>
      </c>
      <c r="R435" s="5">
        <f>IF(NOT(ISBLANK(Spreadsheet!AN435)),VLOOKUP(Spreadsheet!AN435,'Drop Downs'!$P$2:$R$16,2,FALSE),0)</f>
        <v>0</v>
      </c>
      <c r="S435" s="5" t="str">
        <f>IF(OR(M435&gt;K435,N435&gt;L435,O435&gt;K435, Q435&gt;K435,N435&gt;L435, P435&gt;L435, R435&gt;L435),"Member currently has a coverage election over what he/she needs.  Please add more dependents or adjust the coverage election.","")&amp;(IF(AND(NOT(ISBLANK(Spreadsheet!C435)),NOT(ISBLANK(Spreadsheet!D435)),ISBLANK(Spreadsheet!E435)),"Dependent lacks a relationship to member.Please select one from the drop-down.",""))</f>
        <v/>
      </c>
      <c r="T435" s="5" t="b">
        <f t="shared" si="33"/>
        <v>1</v>
      </c>
      <c r="U435" s="5" t="b">
        <f>OR(ISBLANK(Spreadsheet!C435),IF(NOT(ISBLANK(Spreadsheet!D435)),NOT(ISBLANK(Spreadsheet!E435)),TRUE))</f>
        <v>1</v>
      </c>
      <c r="V435" s="5" t="b">
        <f>OR(ISBLANK(Spreadsheet!C435), NOT(ISBLANK(Spreadsheet!I435)))</f>
        <v>1</v>
      </c>
      <c r="W435" s="5" t="b">
        <f>OR(ISBLANK(Spreadsheet!D435),NOT(ISBLANK(Spreadsheet!C435)))</f>
        <v>1</v>
      </c>
      <c r="X435" s="155" t="str">
        <f>REPT("0",MIN(FIND({1,2,3,4,5,6,7,8,9},Spreadsheet!C435&amp;"123456789"))-1)&amp;IF(ISBLANK(Spreadsheet!C435),"",SUMPRODUCT(MID(0&amp;Spreadsheet!C435,LARGE(INDEX(ISNUMBER(--MID(Spreadsheet!C435,ROW($1:$225),1))*
 ROW($1:$225),0),ROW($1:$225))+1,1)*10^ROW($1:$225)/10))</f>
        <v/>
      </c>
      <c r="Y435" s="5" t="b">
        <f>IF(NOT(ISBLANK(Spreadsheet!C435)),IF(AND(ISNUMBER(VALUE(Spreadsheet!C435)), LEN(Spreadsheet!C435)=9),TRUE,FALSE),TRUE)</f>
        <v>1</v>
      </c>
      <c r="Z435" s="155" t="str">
        <f>REPT("0",MIN(FIND({1,2,3,4,5,6,7,8,9},Spreadsheet!D435&amp;"123456789"))-1)&amp;IF(ISBLANK(Spreadsheet!D435),"",SUMPRODUCT(MID(0&amp;Spreadsheet!D435,LARGE(INDEX(ISNUMBER(--MID(Spreadsheet!D435,ROW($1:$225),1))*
 ROW($1:$225),0),ROW($1:$225))+1,1)*10^ROW($1:$225)/10))</f>
        <v/>
      </c>
      <c r="AA435" s="5" t="b">
        <f>IF(AND(NOT(ISBLANK(Spreadsheet!D435)),NOT(ISBLANK(Spreadsheet!C435))),IF(AND(ISNUMBER(VALUE(Spreadsheet!D435)), LEN(Spreadsheet!D435)=9),TRUE,FALSE),IF(AND(NOT(ISBLANK(Spreadsheet!D435)),ISBLANK(Spreadsheet!C435)),FALSE,TRUE))</f>
        <v>1</v>
      </c>
      <c r="AB435" s="5" t="b">
        <f>OR(ISBLANK(Spreadsheet!Y435),IF(NOT(ISBLANK(Spreadsheet!Y435)),LEN(Spreadsheet!Y435)=10,ISNUMBER(VALUE(Spreadsheet!Y435))))</f>
        <v>1</v>
      </c>
      <c r="AC435" s="5" t="b">
        <f>OR(ISBLANK(Spreadsheet!AI435), AND(NOT(ISBLANK(Spreadsheet!AJ435)), NOT(ISNUMBER(SEARCH("Waive",Spreadsheet!AJ435)))))</f>
        <v>1</v>
      </c>
      <c r="AD435" s="5" t="b">
        <f>OR(ISBLANK(Spreadsheet!AK435), AND(NOT(ISBLANK(Spreadsheet!AL435)), NOT(ISNUMBER(SEARCH("Waive",Spreadsheet!AL435)))))</f>
        <v>1</v>
      </c>
      <c r="AE435" s="5" t="b">
        <f>OR(ISBLANK(Spreadsheet!AM435), AND(NOT(ISBLANK(Spreadsheet!AN435)), NOT(ISNUMBER(SEARCH("Waive", Spreadsheet!AN435)))))</f>
        <v>1</v>
      </c>
      <c r="AF435" s="5" t="b">
        <f>OR(ISBLANK(Spreadsheet!C435), NOT(ISBLANK(Spreadsheet!D435)),NOT(ISBLANK(Spreadsheet!L435)))</f>
        <v>1</v>
      </c>
      <c r="AG435" s="5" t="b">
        <f>IF(AND(NOT(ISBLANK(Spreadsheet!C435)), NOT(ISBLANK(Spreadsheet!D435)),Spreadsheet!C435&lt;&gt;Spreadsheet!D435),IF(ISERROR(VLOOKUP(Spreadsheet!C435, Spreadsheet!$C$6:'Spreadsheet'!$C434,1,FALSE)), FALSE, TRUE),TRUE)</f>
        <v>1</v>
      </c>
      <c r="AH435" s="5" t="b">
        <f>Spreadsheet!$B$2=Spreadsheet!AD435</f>
        <v>1</v>
      </c>
      <c r="AI435" s="5" t="b">
        <f>IF(ISBLANK(Spreadsheet!G435),TRUE,IF(OR(LEN(Spreadsheet!G435)&gt;1,ISNUMBER(VALUE(Spreadsheet!G435))),FALSE,TRUE))</f>
        <v>1</v>
      </c>
      <c r="AJ435" s="5" t="b">
        <f>OR(ISBLANK(Spreadsheet!C435), NOT(ISBLANK(Spreadsheet!B435)), NOT(ISBLANK(Spreadsheet!D435)))</f>
        <v>1</v>
      </c>
      <c r="AK435" s="5" t="b">
        <f t="array" ref="AK435">IF(OR(AND(ISBLANK(Spreadsheet!E435),ISBLANK(Spreadsheet!D435),NOT(ISBLANK(Spreadsheet!C435))),AND(ISBLANK(Spreadsheet!E435),ISBLANK(Spreadsheet!D435),ISBLANK(Spreadsheet!C435))),TRUE,ISNUMBER(MATCH(TRUE,EXACT(Spreadsheet!E435,Relationships),0)))</f>
        <v>1</v>
      </c>
      <c r="AL435" s="5" t="b">
        <f>IF(NOT(ISBLANK(Spreadsheet!C435)),IF(OR(ISBLANK(Spreadsheet!F435),LEN(Spreadsheet!F435)&gt;40),FALSE,TRUE),TRUE)</f>
        <v>1</v>
      </c>
      <c r="AM435" s="5" t="b">
        <f>IF(NOT(ISBLANK(Spreadsheet!C435)),IF(OR(ISBLANK(Spreadsheet!H435),LEN(Spreadsheet!H435)&gt;40),FALSE,TRUE),TRUE)</f>
        <v>1</v>
      </c>
      <c r="AN435" s="5" t="b">
        <f t="array" ref="AN435">IF(ISBLANK(Spreadsheet!I435),TRUE,ISNUMBER(MATCH(TRUE,EXACT(Spreadsheet!I435,GenderValues),0)))</f>
        <v>1</v>
      </c>
      <c r="AO435" s="5" t="b">
        <f ca="1">IF(ISERROR(DATEVALUE(TEXT(Spreadsheet!J435,"mm/dd/yyyy")) &gt; TODAY()),IF(AND(ISBLANK(Spreadsheet!J435),ISBLANK(Spreadsheet!C435)),TRUE,FALSE),IF(DATEVALUE(TEXT(Spreadsheet!J435,"mm/dd/yyyy")) &gt; TODAY(),FALSE,TRUE))</f>
        <v>1</v>
      </c>
      <c r="AP435" s="5" t="b">
        <f>OR(ISBLANK(Spreadsheet!K435),LEN(Spreadsheet!K435)&lt;=100)</f>
        <v>1</v>
      </c>
      <c r="AQ435" s="5" t="b">
        <f t="array" ref="AQ435">IF(OR(AND(ISBLANK(Spreadsheet!L435),ISBLANK(Spreadsheet!C435)),AND(NOT(ISBLANK(Spreadsheet!C435)),NOT(ISBLANK(Spreadsheet!D435)))),TRUE,ISNUMBER(MATCH(TRUE,EXACT(Spreadsheet!L435,MaritalStatus),0)))</f>
        <v>1</v>
      </c>
      <c r="AR435" s="5" t="b">
        <f ca="1">IF(ISERROR(DATEVALUE(TEXT(Spreadsheet!M435,"mm/dd/yyyy")) &gt; TODAY()),IF(ISBLANK(Spreadsheet!M435),TRUE,FALSE),IF(DATEVALUE(TEXT(Spreadsheet!M435,"mm/dd/yyyy")) &gt; TODAY(),FALSE,TRUE))</f>
        <v>1</v>
      </c>
      <c r="AS435" s="5" t="b">
        <f>OR(ISBLANK(Spreadsheet!N435),LEN(Spreadsheet!N435)&lt;=100)</f>
        <v>1</v>
      </c>
      <c r="AT435" s="5" t="b">
        <f>OR(ISBLANK(Spreadsheet!O435),UPPER(Spreadsheet!O435)="YES")</f>
        <v>1</v>
      </c>
      <c r="AU435" s="5" t="b">
        <f>OR(ISBLANK(Spreadsheet!P435),UPPER(Spreadsheet!P435)="YES")</f>
        <v>1</v>
      </c>
      <c r="AV435" s="5" t="b">
        <f t="array" ref="AV435">IF(ISBLANK(Spreadsheet!Q435),TRUE,ISNUMBER(MATCH(TRUE,EXACT(Spreadsheet!Q435,OnGroupsPriorIns),0)))</f>
        <v>1</v>
      </c>
      <c r="AW435" s="5" t="b">
        <f>OR(ISBLANK(Spreadsheet!R435),UPPER(Spreadsheet!R435)="YES")</f>
        <v>1</v>
      </c>
      <c r="AX435" s="5" t="b">
        <f>OR(ISBLANK(Spreadsheet!S435),UPPER(Spreadsheet!S435)="YES")</f>
        <v>1</v>
      </c>
      <c r="AY435" s="5" t="b">
        <f>OR(AND(ISBLANK(Spreadsheet!C435),LEN(Spreadsheet!T435)=0),AND(NOT(ISBLANK(Spreadsheet!C435)),LEN(Spreadsheet!T435)&gt;0,LEN(Spreadsheet!T435)&lt;=50))</f>
        <v>1</v>
      </c>
      <c r="AZ435" s="5" t="b">
        <f>OR(LEN(Spreadsheet!U435)=0,AND(LEN(Spreadsheet!U435)&gt;0,LEN(Spreadsheet!U435)&lt;=50))</f>
        <v>1</v>
      </c>
      <c r="BA435" s="5" t="b">
        <f>OR(AND(ISBLANK(Spreadsheet!C435),LEN(Spreadsheet!V435)=0),AND(NOT(ISBLANK(Spreadsheet!C435)),LEN(Spreadsheet!V435)&gt;0,LEN(Spreadsheet!V435)&lt;=50))</f>
        <v>1</v>
      </c>
      <c r="BB435" s="5" t="b">
        <f t="array" ref="BB435">IF(AND(ISBLANK(Spreadsheet!C435),LEN(Spreadsheet!W435)=0),TRUE,ISNUMBER(MATCH(TRUE,EXACT(Spreadsheet!W435,States),0)))</f>
        <v>1</v>
      </c>
      <c r="BC435" s="5" t="b">
        <f>OR(AND(ISBLANK(Spreadsheet!C435),LEN(Spreadsheet!X435)=0),AND(NOT(ISBLANK(Spreadsheet!C435)),LEN(Spreadsheet!X435)&gt;0,LEN(Spreadsheet!X435)=5,ISNUMBER(VALUE(Spreadsheet!X435))))</f>
        <v>1</v>
      </c>
      <c r="BD435" s="5" t="b">
        <f>OR(ISBLANK(Spreadsheet!Z435),LEN(Spreadsheet!Z435)&lt;=50)</f>
        <v>1</v>
      </c>
      <c r="BE435" s="5" t="b">
        <f>ISBLANK(Spreadsheet!AA435)</f>
        <v>1</v>
      </c>
      <c r="BF435" s="5" t="b">
        <f>ISBLANK(Spreadsheet!AB435)</f>
        <v>1</v>
      </c>
      <c r="BG435" s="5" t="b">
        <f>IF(ISERROR(DATEVALUE(TEXT(Spreadsheet!AC435,"mm/dd/yyyy")) &gt; DATEVALUE(TEXT(Spreadsheet!J435,"mm/dd/yyyy"))),IF(OR(AND(ISBLANK(Spreadsheet!AC435),ISBLANK(Spreadsheet!C435)),AND(NOT(ISBLANK(Spreadsheet!C435)),ISBLANK(Spreadsheet!AC435),NOT(ISBLANK(Spreadsheet!D435)))),TRUE,FALSE),IF(DATEVALUE(TEXT(Spreadsheet!AC435,"mm/dd/yyyy")) &gt; DATEVALUE(TEXT(Spreadsheet!J435,"mm/dd/yyyy")),TRUE,FALSE))</f>
        <v>1</v>
      </c>
      <c r="BH435" s="5" t="b">
        <f>OR(AND(ISBLANK(Spreadsheet!C435),ISBLANK(Spreadsheet!AE435)),AND(NOT(ISBLANK(Spreadsheet!C435)),NOT(ISBLANK(Spreadsheet!D435)),ISBLANK(Spreadsheet!AE435)),AND(NOT(ISBLANK(Spreadsheet!C435)),ISBLANK(Spreadsheet!D435),NOT(ISBLANK(Spreadsheet!AE435)),LEN(Spreadsheet!AE435)&lt;=100))</f>
        <v>1</v>
      </c>
      <c r="BI435" s="5" t="b">
        <f t="array" ref="BI435">IF(ISBLANK(Spreadsheet!AF435),TRUE,ISNUMBER(MATCH(TRUE,EXACT(Spreadsheet!AF435,CobraShortReasons),0)))</f>
        <v>1</v>
      </c>
      <c r="BJ435" s="5" t="b">
        <f ca="1">IF(ISERROR(DATEVALUE(TEXT(Spreadsheet!AG435,"mm/dd/yyyy")) &gt; TODAY()),IF(ISBLANK(Spreadsheet!AG435),TRUE,FALSE),IF(DATEVALUE(TEXT(Spreadsheet!AG435,"mm/dd/yyyy")) &gt; TODAY(),FALSE,TRUE))</f>
        <v>1</v>
      </c>
      <c r="BK435" s="5" t="b">
        <f>OR(ISBLANK(Spreadsheet!AH435),LEN(Spreadsheet!AH435)&lt;=25)</f>
        <v>1</v>
      </c>
      <c r="BL435" s="5" t="b">
        <f t="array" aca="1" ref="BL435" ca="1">IF(ISBLANK(Spreadsheet!AI435),TRUE,ISNUMBER(MATCH(TRUE,EXACT(Spreadsheet!AI435,INDIRECT(Spreadsheet!$D$2)),0)))</f>
        <v>1</v>
      </c>
      <c r="BM435" s="5" t="b">
        <f t="array" aca="1" ref="BM435" ca="1">IF(ISBLANK(Spreadsheet!AJ435),TRUE,ISNUMBER(MATCH(TRUE,EXACT(Spreadsheet!AJ435,INDIRECT(Spreadsheet!BJ435)),0)))</f>
        <v>1</v>
      </c>
      <c r="BN435" s="5" t="b">
        <f t="array" ref="BN435">IF(ISBLANK(Spreadsheet!AK435),TRUE,ISNUMBER(MATCH(TRUE,EXACT(Spreadsheet!AK435,DentalPlans),0)))</f>
        <v>1</v>
      </c>
      <c r="BO435" s="5" t="b">
        <f t="array" aca="1" ref="BO435" ca="1">IF(ISBLANK(Spreadsheet!AL435),TRUE,ISNUMBER(MATCH(TRUE,EXACT(Spreadsheet!AL435,INDIRECT(Spreadsheet!BK435)),0)))</f>
        <v>1</v>
      </c>
      <c r="BP435" s="5" t="b">
        <f t="array" ref="BP435">IF(ISBLANK(Spreadsheet!AM435),TRUE,ISNUMBER(MATCH(TRUE,EXACT(Spreadsheet!AM435,VisionPlans),0)))</f>
        <v>1</v>
      </c>
      <c r="BQ435" s="5" t="b">
        <f t="array" aca="1" ref="BQ435" ca="1">IF(ISBLANK(Spreadsheet!AN435),TRUE,ISNUMBER(MATCH(TRUE,EXACT(Spreadsheet!AN435,INDIRECT(Spreadsheet!BL435)),0)))</f>
        <v>1</v>
      </c>
      <c r="BR435" s="5" t="b">
        <f t="array" ref="BR435">IF(ISBLANK(Spreadsheet!AO435),TRUE,ISNUMBER(MATCH(TRUE,EXACT(Spreadsheet!AO435,LifeBenefitClasses),0)))</f>
        <v>1</v>
      </c>
      <c r="BS435" s="5" t="b">
        <f>IF(OR(ISBLANK(Spreadsheet!AO435), Spreadsheet!AO435="Waive"),IF(ISBLANK(Spreadsheet!AP435),TRUE,FALSE),IF(OR(AND(NOT(ISBLANK(Spreadsheet!AO435)),ISBLANK(Spreadsheet!AP435)),NOT(ISNUMBER(VALUE(Spreadsheet!AP435)))),FALSE,IF(OR(AND(Spreadsheet!AP435&lt;6,MOD(Spreadsheet!AP435*10,5)=0), MOD(Spreadsheet!AP435,5000)=0),TRUE,FALSE)))</f>
        <v>1</v>
      </c>
      <c r="BT435" s="5" t="b">
        <f t="array" ref="BT435">IF(ISBLANK(Spreadsheet!AQ435),TRUE,ISNUMBER(MATCH(TRUE,EXACT(Spreadsheet!AQ435,EnrollWaive),0)))</f>
        <v>1</v>
      </c>
      <c r="BU435" s="5" t="b">
        <f t="array" ref="BU435">IF(ISBLANK(Spreadsheet!AR435),TRUE,ISNUMBER(MATCH(TRUE,EXACT(Spreadsheet!AR435,LifeBenefitClasses),0)))</f>
        <v>1</v>
      </c>
      <c r="BV435" s="5" t="b">
        <f>IF(OR(ISBLANK(Spreadsheet!AR435), Spreadsheet!AR435="Waive"),IF(ISBLANK(Spreadsheet!AS435),TRUE,FALSE),IF(OR(AND(NOT(ISBLANK(Spreadsheet!AR435)),ISBLANK(Spreadsheet!AS435)),NOT(ISNUMBER(VALUE(Spreadsheet!AS435)))),FALSE,IF(OR(AND(Spreadsheet!AS435&lt;6,MOD(Spreadsheet!AS435*10,5)=0), MOD(Spreadsheet!AS435,10000)=0),TRUE,FALSE)))</f>
        <v>1</v>
      </c>
      <c r="BW435" s="5" t="b">
        <f t="array" ref="BW435">IF(ISBLANK(Spreadsheet!AT435),TRUE,ISNUMBER(MATCH(TRUE,EXACT(Spreadsheet!AT435,LifeBenefitClasses),0)))</f>
        <v>1</v>
      </c>
      <c r="BX435" s="5" t="b">
        <f>IF(OR(ISBLANK(Spreadsheet!AT435), Spreadsheet!AT435="Waive"),IF(ISBLANK(Spreadsheet!AU435),TRUE,FALSE),IF(OR(AND(NOT(ISBLANK(Spreadsheet!AT435)),ISBLANK(Spreadsheet!AU435)),NOT(ISNUMBER(VALUE(Spreadsheet!AU435)))),FALSE,IF(AND(NOT(OR(ISBLANK(Spreadsheet!AT435),Spreadsheet!AT435="Waive")),NOT(OR(ISBLANK(Spreadsheet!AR435),Spreadsheet!AR435="Waive")),MOD(Spreadsheet!AU435,5000)=0, Spreadsheet!AU435&lt;=(Spreadsheet!AS435*0.5)),TRUE,FALSE)))</f>
        <v>1</v>
      </c>
      <c r="BY435" s="5" t="b">
        <f t="array" ref="BY435">IF(ISBLANK(Spreadsheet!AV435),TRUE,ISNUMBER(MATCH(TRUE,EXACT(Spreadsheet!AV435,EnrollWaive),0)))</f>
        <v>1</v>
      </c>
      <c r="BZ435" s="5" t="b">
        <f t="array" ref="BZ435">IF(ISBLANK(Spreadsheet!AW435),TRUE,ISNUMBER(MATCH(TRUE,EXACT(Spreadsheet!AW435,LifeBenefitClasses),0)))</f>
        <v>1</v>
      </c>
      <c r="CA435" s="5" t="b">
        <f t="array" ref="CA435">IF(ISBLANK(Spreadsheet!AX435),TRUE,ISNUMBER(MATCH(TRUE,EXACT(Spreadsheet!AX435,LifeBenefitClasses),0)))</f>
        <v>1</v>
      </c>
      <c r="CB435" s="5" t="b">
        <f t="array" ref="CB435">IF(ISBLANK(Spreadsheet!AY435),TRUE,ISNUMBER(MATCH(TRUE,EXACT(Spreadsheet!AY435,LifeBenefitClasses),0)))</f>
        <v>1</v>
      </c>
      <c r="CC435" s="5" t="b">
        <f t="array" ref="CC435">IF(ISBLANK(Spreadsheet!AZ435),TRUE,ISNUMBER(MATCH(TRUE,EXACT(Spreadsheet!AZ435,LifeBenefitClasses),0)))</f>
        <v>1</v>
      </c>
      <c r="CD435" s="5" t="b">
        <f t="array" ref="CD435">IF(ISBLANK(Spreadsheet!BA435),TRUE,ISNUMBER(MATCH(TRUE,EXACT(Spreadsheet!BA435,LifeBenefitClasses),0)))</f>
        <v>1</v>
      </c>
      <c r="CE435" s="5" t="b">
        <f>IF(OR(ISBLANK(Spreadsheet!BA435), Spreadsheet!BA435="Waive"),IF(ISBLANK(Spreadsheet!BB435),TRUE,FALSE),IF(OR(AND(NOT(ISBLANK(Spreadsheet!BA435)),ISBLANK(Spreadsheet!BB435)),NOT(ISNUMBER(VALUE(Spreadsheet!BB435))),ISBLANK(Spreadsheet!BC435),NOT(ISNUMBER(VALUE(Spreadsheet!BC435)))),FALSE,IF(AND(Spreadsheet!BB435&gt;=50000,Spreadsheet!BB435&lt;=250000,MOD(Spreadsheet!BB435,10000)=0,Spreadsheet!BB435&lt;=(10*Spreadsheet!BC435)),TRUE,FALSE)))</f>
        <v>1</v>
      </c>
      <c r="CF435" s="5" t="b">
        <f>IF(NOT(ISBLANK(Spreadsheet!BC435)),AND(ISNUMBER(VALUE(Spreadsheet!BC435)),Spreadsheet!BC435&gt;0),AND(OR(ISBLANK(Spreadsheet!AO435),Spreadsheet!AO435="Waive",AND(NOT(OR(ISBLANK(Spreadsheet!AO435),Spreadsheet!AO435="Waive")),Spreadsheet!AP435&gt;=6)),OR(ISBLANK(Spreadsheet!AR435),AND(NOT(OR(ISBLANK(Spreadsheet!AR435),Spreadsheet!AR435="Waive")),Spreadsheet!AS435&gt;=6)),OR(ISBLANK(Spreadsheet!AW435)),OR(ISBLANK(Spreadsheet!AX435)),OR(ISBLANK(Spreadsheet!AY435)),OR(ISBLANK(Spreadsheet!AZ435)),OR(ISBLANK(Spreadsheet!BA435),Spreadsheet!BA435="Waive")))</f>
        <v>1</v>
      </c>
      <c r="CG435" s="5" t="b">
        <f t="shared" ca="1" si="31"/>
        <v>1</v>
      </c>
    </row>
    <row r="436" spans="8:85" x14ac:dyDescent="0.3">
      <c r="H436" s="5">
        <f t="shared" ca="1" si="32"/>
        <v>2</v>
      </c>
      <c r="I436" s="5" t="str">
        <f t="shared" ca="1" si="30"/>
        <v/>
      </c>
      <c r="J436" s="5" t="str">
        <f>IF(AND(NOT(ISBLANK(Spreadsheet!C436)),ISBLANK(Spreadsheet!D436)),Spreadsheet!F436&amp;" "&amp;Spreadsheet!H436,"")</f>
        <v/>
      </c>
      <c r="K436" s="5">
        <f>IF(AND(NOT(ISBLANK(Spreadsheet!C436)),ISBLANK(Spreadsheet!D436)),COUNTIFS(Spreadsheet!E437:E$786,"=Child",Spreadsheet!C437:C$786, "="&amp;Spreadsheet!C436) + COUNTIFS(Spreadsheet!E437:E$786,"=Step-child",Spreadsheet!C437:C$786, "="&amp;Spreadsheet!C436),0)</f>
        <v>0</v>
      </c>
      <c r="L436" s="5">
        <f>IF(NOT(ISBLANK(J436)),COUNTIFS(Spreadsheet!E437:E$786,"=Wife",Spreadsheet!C437:C$786, "="&amp;Spreadsheet!C436) + COUNTIFS(Spreadsheet!E437:E$786,"=Husband",Spreadsheet!C437:C$786, "="&amp;Spreadsheet!C436),0)</f>
        <v>0</v>
      </c>
      <c r="M436" s="5">
        <f>IF(NOT(ISBLANK(Spreadsheet!AJ436)),VLOOKUP(Spreadsheet!AJ436,'Drop Downs'!$P$2:$R$16,3,FALSE),0)</f>
        <v>0</v>
      </c>
      <c r="N436" s="5">
        <f>IF(NOT(ISBLANK(Spreadsheet!AJ436)), VLOOKUP(Spreadsheet!AJ436,'Drop Downs'!$P$2:$R$16,2,FALSE),0)</f>
        <v>0</v>
      </c>
      <c r="O436" s="5">
        <f>IF(NOT(ISBLANK(Spreadsheet!AL436)),VLOOKUP(Spreadsheet!AL436,'Drop Downs'!$P$2:$R$16,3,FALSE), 0)</f>
        <v>0</v>
      </c>
      <c r="P436" s="5">
        <f>IF(NOT(ISBLANK(Spreadsheet!AL436)),VLOOKUP(Spreadsheet!AL436,'Drop Downs'!$P$2:$R$16,2,FALSE),0)</f>
        <v>0</v>
      </c>
      <c r="Q436" s="5">
        <f>IF(NOT(ISBLANK(Spreadsheet!AN436)),VLOOKUP(Spreadsheet!AN436,'Drop Downs'!$P$2:$R$16,3,FALSE),0)</f>
        <v>0</v>
      </c>
      <c r="R436" s="5">
        <f>IF(NOT(ISBLANK(Spreadsheet!AN436)),VLOOKUP(Spreadsheet!AN436,'Drop Downs'!$P$2:$R$16,2,FALSE),0)</f>
        <v>0</v>
      </c>
      <c r="S436" s="5" t="str">
        <f>IF(OR(M436&gt;K436,N436&gt;L436,O436&gt;K436, Q436&gt;K436,N436&gt;L436, P436&gt;L436, R436&gt;L436),"Member currently has a coverage election over what he/she needs.  Please add more dependents or adjust the coverage election.","")&amp;(IF(AND(NOT(ISBLANK(Spreadsheet!C436)),NOT(ISBLANK(Spreadsheet!D436)),ISBLANK(Spreadsheet!E436)),"Dependent lacks a relationship to member.Please select one from the drop-down.",""))</f>
        <v/>
      </c>
      <c r="T436" s="5" t="b">
        <f t="shared" si="33"/>
        <v>1</v>
      </c>
      <c r="U436" s="5" t="b">
        <f>OR(ISBLANK(Spreadsheet!C436),IF(NOT(ISBLANK(Spreadsheet!D436)),NOT(ISBLANK(Spreadsheet!E436)),TRUE))</f>
        <v>1</v>
      </c>
      <c r="V436" s="5" t="b">
        <f>OR(ISBLANK(Spreadsheet!C436), NOT(ISBLANK(Spreadsheet!I436)))</f>
        <v>1</v>
      </c>
      <c r="W436" s="5" t="b">
        <f>OR(ISBLANK(Spreadsheet!D436),NOT(ISBLANK(Spreadsheet!C436)))</f>
        <v>1</v>
      </c>
      <c r="X436" s="155" t="str">
        <f>REPT("0",MIN(FIND({1,2,3,4,5,6,7,8,9},Spreadsheet!C436&amp;"123456789"))-1)&amp;IF(ISBLANK(Spreadsheet!C436),"",SUMPRODUCT(MID(0&amp;Spreadsheet!C436,LARGE(INDEX(ISNUMBER(--MID(Spreadsheet!C436,ROW($1:$225),1))*
 ROW($1:$225),0),ROW($1:$225))+1,1)*10^ROW($1:$225)/10))</f>
        <v/>
      </c>
      <c r="Y436" s="5" t="b">
        <f>IF(NOT(ISBLANK(Spreadsheet!C436)),IF(AND(ISNUMBER(VALUE(Spreadsheet!C436)), LEN(Spreadsheet!C436)=9),TRUE,FALSE),TRUE)</f>
        <v>1</v>
      </c>
      <c r="Z436" s="155" t="str">
        <f>REPT("0",MIN(FIND({1,2,3,4,5,6,7,8,9},Spreadsheet!D436&amp;"123456789"))-1)&amp;IF(ISBLANK(Spreadsheet!D436),"",SUMPRODUCT(MID(0&amp;Spreadsheet!D436,LARGE(INDEX(ISNUMBER(--MID(Spreadsheet!D436,ROW($1:$225),1))*
 ROW($1:$225),0),ROW($1:$225))+1,1)*10^ROW($1:$225)/10))</f>
        <v/>
      </c>
      <c r="AA436" s="5" t="b">
        <f>IF(AND(NOT(ISBLANK(Spreadsheet!D436)),NOT(ISBLANK(Spreadsheet!C436))),IF(AND(ISNUMBER(VALUE(Spreadsheet!D436)), LEN(Spreadsheet!D436)=9),TRUE,FALSE),IF(AND(NOT(ISBLANK(Spreadsheet!D436)),ISBLANK(Spreadsheet!C436)),FALSE,TRUE))</f>
        <v>1</v>
      </c>
      <c r="AB436" s="5" t="b">
        <f>OR(ISBLANK(Spreadsheet!Y436),IF(NOT(ISBLANK(Spreadsheet!Y436)),LEN(Spreadsheet!Y436)=10,ISNUMBER(VALUE(Spreadsheet!Y436))))</f>
        <v>1</v>
      </c>
      <c r="AC436" s="5" t="b">
        <f>OR(ISBLANK(Spreadsheet!AI436), AND(NOT(ISBLANK(Spreadsheet!AJ436)), NOT(ISNUMBER(SEARCH("Waive",Spreadsheet!AJ436)))))</f>
        <v>1</v>
      </c>
      <c r="AD436" s="5" t="b">
        <f>OR(ISBLANK(Spreadsheet!AK436), AND(NOT(ISBLANK(Spreadsheet!AL436)), NOT(ISNUMBER(SEARCH("Waive",Spreadsheet!AL436)))))</f>
        <v>1</v>
      </c>
      <c r="AE436" s="5" t="b">
        <f>OR(ISBLANK(Spreadsheet!AM436), AND(NOT(ISBLANK(Spreadsheet!AN436)), NOT(ISNUMBER(SEARCH("Waive", Spreadsheet!AN436)))))</f>
        <v>1</v>
      </c>
      <c r="AF436" s="5" t="b">
        <f>OR(ISBLANK(Spreadsheet!C436), NOT(ISBLANK(Spreadsheet!D436)),NOT(ISBLANK(Spreadsheet!L436)))</f>
        <v>1</v>
      </c>
      <c r="AG436" s="5" t="b">
        <f>IF(AND(NOT(ISBLANK(Spreadsheet!C436)), NOT(ISBLANK(Spreadsheet!D436)),Spreadsheet!C436&lt;&gt;Spreadsheet!D436),IF(ISERROR(VLOOKUP(Spreadsheet!C436, Spreadsheet!$C$6:'Spreadsheet'!$C435,1,FALSE)), FALSE, TRUE),TRUE)</f>
        <v>1</v>
      </c>
      <c r="AH436" s="5" t="b">
        <f>Spreadsheet!$B$2=Spreadsheet!AD436</f>
        <v>1</v>
      </c>
      <c r="AI436" s="5" t="b">
        <f>IF(ISBLANK(Spreadsheet!G436),TRUE,IF(OR(LEN(Spreadsheet!G436)&gt;1,ISNUMBER(VALUE(Spreadsheet!G436))),FALSE,TRUE))</f>
        <v>1</v>
      </c>
      <c r="AJ436" s="5" t="b">
        <f>OR(ISBLANK(Spreadsheet!C436), NOT(ISBLANK(Spreadsheet!B436)), NOT(ISBLANK(Spreadsheet!D436)))</f>
        <v>1</v>
      </c>
      <c r="AK436" s="5" t="b">
        <f t="array" ref="AK436">IF(OR(AND(ISBLANK(Spreadsheet!E436),ISBLANK(Spreadsheet!D436),NOT(ISBLANK(Spreadsheet!C436))),AND(ISBLANK(Spreadsheet!E436),ISBLANK(Spreadsheet!D436),ISBLANK(Spreadsheet!C436))),TRUE,ISNUMBER(MATCH(TRUE,EXACT(Spreadsheet!E436,Relationships),0)))</f>
        <v>1</v>
      </c>
      <c r="AL436" s="5" t="b">
        <f>IF(NOT(ISBLANK(Spreadsheet!C436)),IF(OR(ISBLANK(Spreadsheet!F436),LEN(Spreadsheet!F436)&gt;40),FALSE,TRUE),TRUE)</f>
        <v>1</v>
      </c>
      <c r="AM436" s="5" t="b">
        <f>IF(NOT(ISBLANK(Spreadsheet!C436)),IF(OR(ISBLANK(Spreadsheet!H436),LEN(Spreadsheet!H436)&gt;40),FALSE,TRUE),TRUE)</f>
        <v>1</v>
      </c>
      <c r="AN436" s="5" t="b">
        <f t="array" ref="AN436">IF(ISBLANK(Spreadsheet!I436),TRUE,ISNUMBER(MATCH(TRUE,EXACT(Spreadsheet!I436,GenderValues),0)))</f>
        <v>1</v>
      </c>
      <c r="AO436" s="5" t="b">
        <f ca="1">IF(ISERROR(DATEVALUE(TEXT(Spreadsheet!J436,"mm/dd/yyyy")) &gt; TODAY()),IF(AND(ISBLANK(Spreadsheet!J436),ISBLANK(Spreadsheet!C436)),TRUE,FALSE),IF(DATEVALUE(TEXT(Spreadsheet!J436,"mm/dd/yyyy")) &gt; TODAY(),FALSE,TRUE))</f>
        <v>1</v>
      </c>
      <c r="AP436" s="5" t="b">
        <f>OR(ISBLANK(Spreadsheet!K436),LEN(Spreadsheet!K436)&lt;=100)</f>
        <v>1</v>
      </c>
      <c r="AQ436" s="5" t="b">
        <f t="array" ref="AQ436">IF(OR(AND(ISBLANK(Spreadsheet!L436),ISBLANK(Spreadsheet!C436)),AND(NOT(ISBLANK(Spreadsheet!C436)),NOT(ISBLANK(Spreadsheet!D436)))),TRUE,ISNUMBER(MATCH(TRUE,EXACT(Spreadsheet!L436,MaritalStatus),0)))</f>
        <v>1</v>
      </c>
      <c r="AR436" s="5" t="b">
        <f ca="1">IF(ISERROR(DATEVALUE(TEXT(Spreadsheet!M436,"mm/dd/yyyy")) &gt; TODAY()),IF(ISBLANK(Spreadsheet!M436),TRUE,FALSE),IF(DATEVALUE(TEXT(Spreadsheet!M436,"mm/dd/yyyy")) &gt; TODAY(),FALSE,TRUE))</f>
        <v>1</v>
      </c>
      <c r="AS436" s="5" t="b">
        <f>OR(ISBLANK(Spreadsheet!N436),LEN(Spreadsheet!N436)&lt;=100)</f>
        <v>1</v>
      </c>
      <c r="AT436" s="5" t="b">
        <f>OR(ISBLANK(Spreadsheet!O436),UPPER(Spreadsheet!O436)="YES")</f>
        <v>1</v>
      </c>
      <c r="AU436" s="5" t="b">
        <f>OR(ISBLANK(Spreadsheet!P436),UPPER(Spreadsheet!P436)="YES")</f>
        <v>1</v>
      </c>
      <c r="AV436" s="5" t="b">
        <f t="array" ref="AV436">IF(ISBLANK(Spreadsheet!Q436),TRUE,ISNUMBER(MATCH(TRUE,EXACT(Spreadsheet!Q436,OnGroupsPriorIns),0)))</f>
        <v>1</v>
      </c>
      <c r="AW436" s="5" t="b">
        <f>OR(ISBLANK(Spreadsheet!R436),UPPER(Spreadsheet!R436)="YES")</f>
        <v>1</v>
      </c>
      <c r="AX436" s="5" t="b">
        <f>OR(ISBLANK(Spreadsheet!S436),UPPER(Spreadsheet!S436)="YES")</f>
        <v>1</v>
      </c>
      <c r="AY436" s="5" t="b">
        <f>OR(AND(ISBLANK(Spreadsheet!C436),LEN(Spreadsheet!T436)=0),AND(NOT(ISBLANK(Spreadsheet!C436)),LEN(Spreadsheet!T436)&gt;0,LEN(Spreadsheet!T436)&lt;=50))</f>
        <v>1</v>
      </c>
      <c r="AZ436" s="5" t="b">
        <f>OR(LEN(Spreadsheet!U436)=0,AND(LEN(Spreadsheet!U436)&gt;0,LEN(Spreadsheet!U436)&lt;=50))</f>
        <v>1</v>
      </c>
      <c r="BA436" s="5" t="b">
        <f>OR(AND(ISBLANK(Spreadsheet!C436),LEN(Spreadsheet!V436)=0),AND(NOT(ISBLANK(Spreadsheet!C436)),LEN(Spreadsheet!V436)&gt;0,LEN(Spreadsheet!V436)&lt;=50))</f>
        <v>1</v>
      </c>
      <c r="BB436" s="5" t="b">
        <f t="array" ref="BB436">IF(AND(ISBLANK(Spreadsheet!C436),LEN(Spreadsheet!W436)=0),TRUE,ISNUMBER(MATCH(TRUE,EXACT(Spreadsheet!W436,States),0)))</f>
        <v>1</v>
      </c>
      <c r="BC436" s="5" t="b">
        <f>OR(AND(ISBLANK(Spreadsheet!C436),LEN(Spreadsheet!X436)=0),AND(NOT(ISBLANK(Spreadsheet!C436)),LEN(Spreadsheet!X436)&gt;0,LEN(Spreadsheet!X436)=5,ISNUMBER(VALUE(Spreadsheet!X436))))</f>
        <v>1</v>
      </c>
      <c r="BD436" s="5" t="b">
        <f>OR(ISBLANK(Spreadsheet!Z436),LEN(Spreadsheet!Z436)&lt;=50)</f>
        <v>1</v>
      </c>
      <c r="BE436" s="5" t="b">
        <f>ISBLANK(Spreadsheet!AA436)</f>
        <v>1</v>
      </c>
      <c r="BF436" s="5" t="b">
        <f>ISBLANK(Spreadsheet!AB436)</f>
        <v>1</v>
      </c>
      <c r="BG436" s="5" t="b">
        <f>IF(ISERROR(DATEVALUE(TEXT(Spreadsheet!AC436,"mm/dd/yyyy")) &gt; DATEVALUE(TEXT(Spreadsheet!J436,"mm/dd/yyyy"))),IF(OR(AND(ISBLANK(Spreadsheet!AC436),ISBLANK(Spreadsheet!C436)),AND(NOT(ISBLANK(Spreadsheet!C436)),ISBLANK(Spreadsheet!AC436),NOT(ISBLANK(Spreadsheet!D436)))),TRUE,FALSE),IF(DATEVALUE(TEXT(Spreadsheet!AC436,"mm/dd/yyyy")) &gt; DATEVALUE(TEXT(Spreadsheet!J436,"mm/dd/yyyy")),TRUE,FALSE))</f>
        <v>1</v>
      </c>
      <c r="BH436" s="5" t="b">
        <f>OR(AND(ISBLANK(Spreadsheet!C436),ISBLANK(Spreadsheet!AE436)),AND(NOT(ISBLANK(Spreadsheet!C436)),NOT(ISBLANK(Spreadsheet!D436)),ISBLANK(Spreadsheet!AE436)),AND(NOT(ISBLANK(Spreadsheet!C436)),ISBLANK(Spreadsheet!D436),NOT(ISBLANK(Spreadsheet!AE436)),LEN(Spreadsheet!AE436)&lt;=100))</f>
        <v>1</v>
      </c>
      <c r="BI436" s="5" t="b">
        <f t="array" ref="BI436">IF(ISBLANK(Spreadsheet!AF436),TRUE,ISNUMBER(MATCH(TRUE,EXACT(Spreadsheet!AF436,CobraShortReasons),0)))</f>
        <v>1</v>
      </c>
      <c r="BJ436" s="5" t="b">
        <f ca="1">IF(ISERROR(DATEVALUE(TEXT(Spreadsheet!AG436,"mm/dd/yyyy")) &gt; TODAY()),IF(ISBLANK(Spreadsheet!AG436),TRUE,FALSE),IF(DATEVALUE(TEXT(Spreadsheet!AG436,"mm/dd/yyyy")) &gt; TODAY(),FALSE,TRUE))</f>
        <v>1</v>
      </c>
      <c r="BK436" s="5" t="b">
        <f>OR(ISBLANK(Spreadsheet!AH436),LEN(Spreadsheet!AH436)&lt;=25)</f>
        <v>1</v>
      </c>
      <c r="BL436" s="5" t="b">
        <f t="array" aca="1" ref="BL436" ca="1">IF(ISBLANK(Spreadsheet!AI436),TRUE,ISNUMBER(MATCH(TRUE,EXACT(Spreadsheet!AI436,INDIRECT(Spreadsheet!$D$2)),0)))</f>
        <v>1</v>
      </c>
      <c r="BM436" s="5" t="b">
        <f t="array" aca="1" ref="BM436" ca="1">IF(ISBLANK(Spreadsheet!AJ436),TRUE,ISNUMBER(MATCH(TRUE,EXACT(Spreadsheet!AJ436,INDIRECT(Spreadsheet!BJ436)),0)))</f>
        <v>1</v>
      </c>
      <c r="BN436" s="5" t="b">
        <f t="array" ref="BN436">IF(ISBLANK(Spreadsheet!AK436),TRUE,ISNUMBER(MATCH(TRUE,EXACT(Spreadsheet!AK436,DentalPlans),0)))</f>
        <v>1</v>
      </c>
      <c r="BO436" s="5" t="b">
        <f t="array" aca="1" ref="BO436" ca="1">IF(ISBLANK(Spreadsheet!AL436),TRUE,ISNUMBER(MATCH(TRUE,EXACT(Spreadsheet!AL436,INDIRECT(Spreadsheet!BK436)),0)))</f>
        <v>1</v>
      </c>
      <c r="BP436" s="5" t="b">
        <f t="array" ref="BP436">IF(ISBLANK(Spreadsheet!AM436),TRUE,ISNUMBER(MATCH(TRUE,EXACT(Spreadsheet!AM436,VisionPlans),0)))</f>
        <v>1</v>
      </c>
      <c r="BQ436" s="5" t="b">
        <f t="array" aca="1" ref="BQ436" ca="1">IF(ISBLANK(Spreadsheet!AN436),TRUE,ISNUMBER(MATCH(TRUE,EXACT(Spreadsheet!AN436,INDIRECT(Spreadsheet!BL436)),0)))</f>
        <v>1</v>
      </c>
      <c r="BR436" s="5" t="b">
        <f t="array" ref="BR436">IF(ISBLANK(Spreadsheet!AO436),TRUE,ISNUMBER(MATCH(TRUE,EXACT(Spreadsheet!AO436,LifeBenefitClasses),0)))</f>
        <v>1</v>
      </c>
      <c r="BS436" s="5" t="b">
        <f>IF(OR(ISBLANK(Spreadsheet!AO436), Spreadsheet!AO436="Waive"),IF(ISBLANK(Spreadsheet!AP436),TRUE,FALSE),IF(OR(AND(NOT(ISBLANK(Spreadsheet!AO436)),ISBLANK(Spreadsheet!AP436)),NOT(ISNUMBER(VALUE(Spreadsheet!AP436)))),FALSE,IF(OR(AND(Spreadsheet!AP436&lt;6,MOD(Spreadsheet!AP436*10,5)=0), MOD(Spreadsheet!AP436,5000)=0),TRUE,FALSE)))</f>
        <v>1</v>
      </c>
      <c r="BT436" s="5" t="b">
        <f t="array" ref="BT436">IF(ISBLANK(Spreadsheet!AQ436),TRUE,ISNUMBER(MATCH(TRUE,EXACT(Spreadsheet!AQ436,EnrollWaive),0)))</f>
        <v>1</v>
      </c>
      <c r="BU436" s="5" t="b">
        <f t="array" ref="BU436">IF(ISBLANK(Spreadsheet!AR436),TRUE,ISNUMBER(MATCH(TRUE,EXACT(Spreadsheet!AR436,LifeBenefitClasses),0)))</f>
        <v>1</v>
      </c>
      <c r="BV436" s="5" t="b">
        <f>IF(OR(ISBLANK(Spreadsheet!AR436), Spreadsheet!AR436="Waive"),IF(ISBLANK(Spreadsheet!AS436),TRUE,FALSE),IF(OR(AND(NOT(ISBLANK(Spreadsheet!AR436)),ISBLANK(Spreadsheet!AS436)),NOT(ISNUMBER(VALUE(Spreadsheet!AS436)))),FALSE,IF(OR(AND(Spreadsheet!AS436&lt;6,MOD(Spreadsheet!AS436*10,5)=0), MOD(Spreadsheet!AS436,10000)=0),TRUE,FALSE)))</f>
        <v>1</v>
      </c>
      <c r="BW436" s="5" t="b">
        <f t="array" ref="BW436">IF(ISBLANK(Spreadsheet!AT436),TRUE,ISNUMBER(MATCH(TRUE,EXACT(Spreadsheet!AT436,LifeBenefitClasses),0)))</f>
        <v>1</v>
      </c>
      <c r="BX436" s="5" t="b">
        <f>IF(OR(ISBLANK(Spreadsheet!AT436), Spreadsheet!AT436="Waive"),IF(ISBLANK(Spreadsheet!AU436),TRUE,FALSE),IF(OR(AND(NOT(ISBLANK(Spreadsheet!AT436)),ISBLANK(Spreadsheet!AU436)),NOT(ISNUMBER(VALUE(Spreadsheet!AU436)))),FALSE,IF(AND(NOT(OR(ISBLANK(Spreadsheet!AT436),Spreadsheet!AT436="Waive")),NOT(OR(ISBLANK(Spreadsheet!AR436),Spreadsheet!AR436="Waive")),MOD(Spreadsheet!AU436,5000)=0, Spreadsheet!AU436&lt;=(Spreadsheet!AS436*0.5)),TRUE,FALSE)))</f>
        <v>1</v>
      </c>
      <c r="BY436" s="5" t="b">
        <f t="array" ref="BY436">IF(ISBLANK(Spreadsheet!AV436),TRUE,ISNUMBER(MATCH(TRUE,EXACT(Spreadsheet!AV436,EnrollWaive),0)))</f>
        <v>1</v>
      </c>
      <c r="BZ436" s="5" t="b">
        <f t="array" ref="BZ436">IF(ISBLANK(Spreadsheet!AW436),TRUE,ISNUMBER(MATCH(TRUE,EXACT(Spreadsheet!AW436,LifeBenefitClasses),0)))</f>
        <v>1</v>
      </c>
      <c r="CA436" s="5" t="b">
        <f t="array" ref="CA436">IF(ISBLANK(Spreadsheet!AX436),TRUE,ISNUMBER(MATCH(TRUE,EXACT(Spreadsheet!AX436,LifeBenefitClasses),0)))</f>
        <v>1</v>
      </c>
      <c r="CB436" s="5" t="b">
        <f t="array" ref="CB436">IF(ISBLANK(Spreadsheet!AY436),TRUE,ISNUMBER(MATCH(TRUE,EXACT(Spreadsheet!AY436,LifeBenefitClasses),0)))</f>
        <v>1</v>
      </c>
      <c r="CC436" s="5" t="b">
        <f t="array" ref="CC436">IF(ISBLANK(Spreadsheet!AZ436),TRUE,ISNUMBER(MATCH(TRUE,EXACT(Spreadsheet!AZ436,LifeBenefitClasses),0)))</f>
        <v>1</v>
      </c>
      <c r="CD436" s="5" t="b">
        <f t="array" ref="CD436">IF(ISBLANK(Spreadsheet!BA436),TRUE,ISNUMBER(MATCH(TRUE,EXACT(Spreadsheet!BA436,LifeBenefitClasses),0)))</f>
        <v>1</v>
      </c>
      <c r="CE436" s="5" t="b">
        <f>IF(OR(ISBLANK(Spreadsheet!BA436), Spreadsheet!BA436="Waive"),IF(ISBLANK(Spreadsheet!BB436),TRUE,FALSE),IF(OR(AND(NOT(ISBLANK(Spreadsheet!BA436)),ISBLANK(Spreadsheet!BB436)),NOT(ISNUMBER(VALUE(Spreadsheet!BB436))),ISBLANK(Spreadsheet!BC436),NOT(ISNUMBER(VALUE(Spreadsheet!BC436)))),FALSE,IF(AND(Spreadsheet!BB436&gt;=50000,Spreadsheet!BB436&lt;=250000,MOD(Spreadsheet!BB436,10000)=0,Spreadsheet!BB436&lt;=(10*Spreadsheet!BC436)),TRUE,FALSE)))</f>
        <v>1</v>
      </c>
      <c r="CF436" s="5" t="b">
        <f>IF(NOT(ISBLANK(Spreadsheet!BC436)),AND(ISNUMBER(VALUE(Spreadsheet!BC436)),Spreadsheet!BC436&gt;0),AND(OR(ISBLANK(Spreadsheet!AO436),Spreadsheet!AO436="Waive",AND(NOT(OR(ISBLANK(Spreadsheet!AO436),Spreadsheet!AO436="Waive")),Spreadsheet!AP436&gt;=6)),OR(ISBLANK(Spreadsheet!AR436),AND(NOT(OR(ISBLANK(Spreadsheet!AR436),Spreadsheet!AR436="Waive")),Spreadsheet!AS436&gt;=6)),OR(ISBLANK(Spreadsheet!AW436)),OR(ISBLANK(Spreadsheet!AX436)),OR(ISBLANK(Spreadsheet!AY436)),OR(ISBLANK(Spreadsheet!AZ436)),OR(ISBLANK(Spreadsheet!BA436),Spreadsheet!BA436="Waive")))</f>
        <v>1</v>
      </c>
      <c r="CG436" s="5" t="b">
        <f t="shared" ca="1" si="31"/>
        <v>1</v>
      </c>
    </row>
    <row r="437" spans="8:85" x14ac:dyDescent="0.3">
      <c r="H437" s="5">
        <f t="shared" ca="1" si="32"/>
        <v>2</v>
      </c>
      <c r="I437" s="5" t="str">
        <f t="shared" ca="1" si="30"/>
        <v/>
      </c>
      <c r="J437" s="5" t="str">
        <f>IF(AND(NOT(ISBLANK(Spreadsheet!C437)),ISBLANK(Spreadsheet!D437)),Spreadsheet!F437&amp;" "&amp;Spreadsheet!H437,"")</f>
        <v/>
      </c>
      <c r="K437" s="5">
        <f>IF(AND(NOT(ISBLANK(Spreadsheet!C437)),ISBLANK(Spreadsheet!D437)),COUNTIFS(Spreadsheet!E438:E$786,"=Child",Spreadsheet!C438:C$786, "="&amp;Spreadsheet!C437) + COUNTIFS(Spreadsheet!E438:E$786,"=Step-child",Spreadsheet!C438:C$786, "="&amp;Spreadsheet!C437),0)</f>
        <v>0</v>
      </c>
      <c r="L437" s="5">
        <f>IF(NOT(ISBLANK(J437)),COUNTIFS(Spreadsheet!E438:E$786,"=Wife",Spreadsheet!C438:C$786, "="&amp;Spreadsheet!C437) + COUNTIFS(Spreadsheet!E438:E$786,"=Husband",Spreadsheet!C438:C$786, "="&amp;Spreadsheet!C437),0)</f>
        <v>0</v>
      </c>
      <c r="M437" s="5">
        <f>IF(NOT(ISBLANK(Spreadsheet!AJ437)),VLOOKUP(Spreadsheet!AJ437,'Drop Downs'!$P$2:$R$16,3,FALSE),0)</f>
        <v>0</v>
      </c>
      <c r="N437" s="5">
        <f>IF(NOT(ISBLANK(Spreadsheet!AJ437)), VLOOKUP(Spreadsheet!AJ437,'Drop Downs'!$P$2:$R$16,2,FALSE),0)</f>
        <v>0</v>
      </c>
      <c r="O437" s="5">
        <f>IF(NOT(ISBLANK(Spreadsheet!AL437)),VLOOKUP(Spreadsheet!AL437,'Drop Downs'!$P$2:$R$16,3,FALSE), 0)</f>
        <v>0</v>
      </c>
      <c r="P437" s="5">
        <f>IF(NOT(ISBLANK(Spreadsheet!AL437)),VLOOKUP(Spreadsheet!AL437,'Drop Downs'!$P$2:$R$16,2,FALSE),0)</f>
        <v>0</v>
      </c>
      <c r="Q437" s="5">
        <f>IF(NOT(ISBLANK(Spreadsheet!AN437)),VLOOKUP(Spreadsheet!AN437,'Drop Downs'!$P$2:$R$16,3,FALSE),0)</f>
        <v>0</v>
      </c>
      <c r="R437" s="5">
        <f>IF(NOT(ISBLANK(Spreadsheet!AN437)),VLOOKUP(Spreadsheet!AN437,'Drop Downs'!$P$2:$R$16,2,FALSE),0)</f>
        <v>0</v>
      </c>
      <c r="S437" s="5" t="str">
        <f>IF(OR(M437&gt;K437,N437&gt;L437,O437&gt;K437, Q437&gt;K437,N437&gt;L437, P437&gt;L437, R437&gt;L437),"Member currently has a coverage election over what he/she needs.  Please add more dependents or adjust the coverage election.","")&amp;(IF(AND(NOT(ISBLANK(Spreadsheet!C437)),NOT(ISBLANK(Spreadsheet!D437)),ISBLANK(Spreadsheet!E437)),"Dependent lacks a relationship to member.Please select one from the drop-down.",""))</f>
        <v/>
      </c>
      <c r="T437" s="5" t="b">
        <f t="shared" si="33"/>
        <v>1</v>
      </c>
      <c r="U437" s="5" t="b">
        <f>OR(ISBLANK(Spreadsheet!C437),IF(NOT(ISBLANK(Spreadsheet!D437)),NOT(ISBLANK(Spreadsheet!E437)),TRUE))</f>
        <v>1</v>
      </c>
      <c r="V437" s="5" t="b">
        <f>OR(ISBLANK(Spreadsheet!C437), NOT(ISBLANK(Spreadsheet!I437)))</f>
        <v>1</v>
      </c>
      <c r="W437" s="5" t="b">
        <f>OR(ISBLANK(Spreadsheet!D437),NOT(ISBLANK(Spreadsheet!C437)))</f>
        <v>1</v>
      </c>
      <c r="X437" s="155" t="str">
        <f>REPT("0",MIN(FIND({1,2,3,4,5,6,7,8,9},Spreadsheet!C437&amp;"123456789"))-1)&amp;IF(ISBLANK(Spreadsheet!C437),"",SUMPRODUCT(MID(0&amp;Spreadsheet!C437,LARGE(INDEX(ISNUMBER(--MID(Spreadsheet!C437,ROW($1:$225),1))*
 ROW($1:$225),0),ROW($1:$225))+1,1)*10^ROW($1:$225)/10))</f>
        <v/>
      </c>
      <c r="Y437" s="5" t="b">
        <f>IF(NOT(ISBLANK(Spreadsheet!C437)),IF(AND(ISNUMBER(VALUE(Spreadsheet!C437)), LEN(Spreadsheet!C437)=9),TRUE,FALSE),TRUE)</f>
        <v>1</v>
      </c>
      <c r="Z437" s="155" t="str">
        <f>REPT("0",MIN(FIND({1,2,3,4,5,6,7,8,9},Spreadsheet!D437&amp;"123456789"))-1)&amp;IF(ISBLANK(Spreadsheet!D437),"",SUMPRODUCT(MID(0&amp;Spreadsheet!D437,LARGE(INDEX(ISNUMBER(--MID(Spreadsheet!D437,ROW($1:$225),1))*
 ROW($1:$225),0),ROW($1:$225))+1,1)*10^ROW($1:$225)/10))</f>
        <v/>
      </c>
      <c r="AA437" s="5" t="b">
        <f>IF(AND(NOT(ISBLANK(Spreadsheet!D437)),NOT(ISBLANK(Spreadsheet!C437))),IF(AND(ISNUMBER(VALUE(Spreadsheet!D437)), LEN(Spreadsheet!D437)=9),TRUE,FALSE),IF(AND(NOT(ISBLANK(Spreadsheet!D437)),ISBLANK(Spreadsheet!C437)),FALSE,TRUE))</f>
        <v>1</v>
      </c>
      <c r="AB437" s="5" t="b">
        <f>OR(ISBLANK(Spreadsheet!Y437),IF(NOT(ISBLANK(Spreadsheet!Y437)),LEN(Spreadsheet!Y437)=10,ISNUMBER(VALUE(Spreadsheet!Y437))))</f>
        <v>1</v>
      </c>
      <c r="AC437" s="5" t="b">
        <f>OR(ISBLANK(Spreadsheet!AI437), AND(NOT(ISBLANK(Spreadsheet!AJ437)), NOT(ISNUMBER(SEARCH("Waive",Spreadsheet!AJ437)))))</f>
        <v>1</v>
      </c>
      <c r="AD437" s="5" t="b">
        <f>OR(ISBLANK(Spreadsheet!AK437), AND(NOT(ISBLANK(Spreadsheet!AL437)), NOT(ISNUMBER(SEARCH("Waive",Spreadsheet!AL437)))))</f>
        <v>1</v>
      </c>
      <c r="AE437" s="5" t="b">
        <f>OR(ISBLANK(Spreadsheet!AM437), AND(NOT(ISBLANK(Spreadsheet!AN437)), NOT(ISNUMBER(SEARCH("Waive", Spreadsheet!AN437)))))</f>
        <v>1</v>
      </c>
      <c r="AF437" s="5" t="b">
        <f>OR(ISBLANK(Spreadsheet!C437), NOT(ISBLANK(Spreadsheet!D437)),NOT(ISBLANK(Spreadsheet!L437)))</f>
        <v>1</v>
      </c>
      <c r="AG437" s="5" t="b">
        <f>IF(AND(NOT(ISBLANK(Spreadsheet!C437)), NOT(ISBLANK(Spreadsheet!D437)),Spreadsheet!C437&lt;&gt;Spreadsheet!D437),IF(ISERROR(VLOOKUP(Spreadsheet!C437, Spreadsheet!$C$6:'Spreadsheet'!$C436,1,FALSE)), FALSE, TRUE),TRUE)</f>
        <v>1</v>
      </c>
      <c r="AH437" s="5" t="b">
        <f>Spreadsheet!$B$2=Spreadsheet!AD437</f>
        <v>1</v>
      </c>
      <c r="AI437" s="5" t="b">
        <f>IF(ISBLANK(Spreadsheet!G437),TRUE,IF(OR(LEN(Spreadsheet!G437)&gt;1,ISNUMBER(VALUE(Spreadsheet!G437))),FALSE,TRUE))</f>
        <v>1</v>
      </c>
      <c r="AJ437" s="5" t="b">
        <f>OR(ISBLANK(Spreadsheet!C437), NOT(ISBLANK(Spreadsheet!B437)), NOT(ISBLANK(Spreadsheet!D437)))</f>
        <v>1</v>
      </c>
      <c r="AK437" s="5" t="b">
        <f t="array" ref="AK437">IF(OR(AND(ISBLANK(Spreadsheet!E437),ISBLANK(Spreadsheet!D437),NOT(ISBLANK(Spreadsheet!C437))),AND(ISBLANK(Spreadsheet!E437),ISBLANK(Spreadsheet!D437),ISBLANK(Spreadsheet!C437))),TRUE,ISNUMBER(MATCH(TRUE,EXACT(Spreadsheet!E437,Relationships),0)))</f>
        <v>1</v>
      </c>
      <c r="AL437" s="5" t="b">
        <f>IF(NOT(ISBLANK(Spreadsheet!C437)),IF(OR(ISBLANK(Spreadsheet!F437),LEN(Spreadsheet!F437)&gt;40),FALSE,TRUE),TRUE)</f>
        <v>1</v>
      </c>
      <c r="AM437" s="5" t="b">
        <f>IF(NOT(ISBLANK(Spreadsheet!C437)),IF(OR(ISBLANK(Spreadsheet!H437),LEN(Spreadsheet!H437)&gt;40),FALSE,TRUE),TRUE)</f>
        <v>1</v>
      </c>
      <c r="AN437" s="5" t="b">
        <f t="array" ref="AN437">IF(ISBLANK(Spreadsheet!I437),TRUE,ISNUMBER(MATCH(TRUE,EXACT(Spreadsheet!I437,GenderValues),0)))</f>
        <v>1</v>
      </c>
      <c r="AO437" s="5" t="b">
        <f ca="1">IF(ISERROR(DATEVALUE(TEXT(Spreadsheet!J437,"mm/dd/yyyy")) &gt; TODAY()),IF(AND(ISBLANK(Spreadsheet!J437),ISBLANK(Spreadsheet!C437)),TRUE,FALSE),IF(DATEVALUE(TEXT(Spreadsheet!J437,"mm/dd/yyyy")) &gt; TODAY(),FALSE,TRUE))</f>
        <v>1</v>
      </c>
      <c r="AP437" s="5" t="b">
        <f>OR(ISBLANK(Spreadsheet!K437),LEN(Spreadsheet!K437)&lt;=100)</f>
        <v>1</v>
      </c>
      <c r="AQ437" s="5" t="b">
        <f t="array" ref="AQ437">IF(OR(AND(ISBLANK(Spreadsheet!L437),ISBLANK(Spreadsheet!C437)),AND(NOT(ISBLANK(Spreadsheet!C437)),NOT(ISBLANK(Spreadsheet!D437)))),TRUE,ISNUMBER(MATCH(TRUE,EXACT(Spreadsheet!L437,MaritalStatus),0)))</f>
        <v>1</v>
      </c>
      <c r="AR437" s="5" t="b">
        <f ca="1">IF(ISERROR(DATEVALUE(TEXT(Spreadsheet!M437,"mm/dd/yyyy")) &gt; TODAY()),IF(ISBLANK(Spreadsheet!M437),TRUE,FALSE),IF(DATEVALUE(TEXT(Spreadsheet!M437,"mm/dd/yyyy")) &gt; TODAY(),FALSE,TRUE))</f>
        <v>1</v>
      </c>
      <c r="AS437" s="5" t="b">
        <f>OR(ISBLANK(Spreadsheet!N437),LEN(Spreadsheet!N437)&lt;=100)</f>
        <v>1</v>
      </c>
      <c r="AT437" s="5" t="b">
        <f>OR(ISBLANK(Spreadsheet!O437),UPPER(Spreadsheet!O437)="YES")</f>
        <v>1</v>
      </c>
      <c r="AU437" s="5" t="b">
        <f>OR(ISBLANK(Spreadsheet!P437),UPPER(Spreadsheet!P437)="YES")</f>
        <v>1</v>
      </c>
      <c r="AV437" s="5" t="b">
        <f t="array" ref="AV437">IF(ISBLANK(Spreadsheet!Q437),TRUE,ISNUMBER(MATCH(TRUE,EXACT(Spreadsheet!Q437,OnGroupsPriorIns),0)))</f>
        <v>1</v>
      </c>
      <c r="AW437" s="5" t="b">
        <f>OR(ISBLANK(Spreadsheet!R437),UPPER(Spreadsheet!R437)="YES")</f>
        <v>1</v>
      </c>
      <c r="AX437" s="5" t="b">
        <f>OR(ISBLANK(Spreadsheet!S437),UPPER(Spreadsheet!S437)="YES")</f>
        <v>1</v>
      </c>
      <c r="AY437" s="5" t="b">
        <f>OR(AND(ISBLANK(Spreadsheet!C437),LEN(Spreadsheet!T437)=0),AND(NOT(ISBLANK(Spreadsheet!C437)),LEN(Spreadsheet!T437)&gt;0,LEN(Spreadsheet!T437)&lt;=50))</f>
        <v>1</v>
      </c>
      <c r="AZ437" s="5" t="b">
        <f>OR(LEN(Spreadsheet!U437)=0,AND(LEN(Spreadsheet!U437)&gt;0,LEN(Spreadsheet!U437)&lt;=50))</f>
        <v>1</v>
      </c>
      <c r="BA437" s="5" t="b">
        <f>OR(AND(ISBLANK(Spreadsheet!C437),LEN(Spreadsheet!V437)=0),AND(NOT(ISBLANK(Spreadsheet!C437)),LEN(Spreadsheet!V437)&gt;0,LEN(Spreadsheet!V437)&lt;=50))</f>
        <v>1</v>
      </c>
      <c r="BB437" s="5" t="b">
        <f t="array" ref="BB437">IF(AND(ISBLANK(Spreadsheet!C437),LEN(Spreadsheet!W437)=0),TRUE,ISNUMBER(MATCH(TRUE,EXACT(Spreadsheet!W437,States),0)))</f>
        <v>1</v>
      </c>
      <c r="BC437" s="5" t="b">
        <f>OR(AND(ISBLANK(Spreadsheet!C437),LEN(Spreadsheet!X437)=0),AND(NOT(ISBLANK(Spreadsheet!C437)),LEN(Spreadsheet!X437)&gt;0,LEN(Spreadsheet!X437)=5,ISNUMBER(VALUE(Spreadsheet!X437))))</f>
        <v>1</v>
      </c>
      <c r="BD437" s="5" t="b">
        <f>OR(ISBLANK(Spreadsheet!Z437),LEN(Spreadsheet!Z437)&lt;=50)</f>
        <v>1</v>
      </c>
      <c r="BE437" s="5" t="b">
        <f>ISBLANK(Spreadsheet!AA437)</f>
        <v>1</v>
      </c>
      <c r="BF437" s="5" t="b">
        <f>ISBLANK(Spreadsheet!AB437)</f>
        <v>1</v>
      </c>
      <c r="BG437" s="5" t="b">
        <f>IF(ISERROR(DATEVALUE(TEXT(Spreadsheet!AC437,"mm/dd/yyyy")) &gt; DATEVALUE(TEXT(Spreadsheet!J437,"mm/dd/yyyy"))),IF(OR(AND(ISBLANK(Spreadsheet!AC437),ISBLANK(Spreadsheet!C437)),AND(NOT(ISBLANK(Spreadsheet!C437)),ISBLANK(Spreadsheet!AC437),NOT(ISBLANK(Spreadsheet!D437)))),TRUE,FALSE),IF(DATEVALUE(TEXT(Spreadsheet!AC437,"mm/dd/yyyy")) &gt; DATEVALUE(TEXT(Spreadsheet!J437,"mm/dd/yyyy")),TRUE,FALSE))</f>
        <v>1</v>
      </c>
      <c r="BH437" s="5" t="b">
        <f>OR(AND(ISBLANK(Spreadsheet!C437),ISBLANK(Spreadsheet!AE437)),AND(NOT(ISBLANK(Spreadsheet!C437)),NOT(ISBLANK(Spreadsheet!D437)),ISBLANK(Spreadsheet!AE437)),AND(NOT(ISBLANK(Spreadsheet!C437)),ISBLANK(Spreadsheet!D437),NOT(ISBLANK(Spreadsheet!AE437)),LEN(Spreadsheet!AE437)&lt;=100))</f>
        <v>1</v>
      </c>
      <c r="BI437" s="5" t="b">
        <f t="array" ref="BI437">IF(ISBLANK(Spreadsheet!AF437),TRUE,ISNUMBER(MATCH(TRUE,EXACT(Spreadsheet!AF437,CobraShortReasons),0)))</f>
        <v>1</v>
      </c>
      <c r="BJ437" s="5" t="b">
        <f ca="1">IF(ISERROR(DATEVALUE(TEXT(Spreadsheet!AG437,"mm/dd/yyyy")) &gt; TODAY()),IF(ISBLANK(Spreadsheet!AG437),TRUE,FALSE),IF(DATEVALUE(TEXT(Spreadsheet!AG437,"mm/dd/yyyy")) &gt; TODAY(),FALSE,TRUE))</f>
        <v>1</v>
      </c>
      <c r="BK437" s="5" t="b">
        <f>OR(ISBLANK(Spreadsheet!AH437),LEN(Spreadsheet!AH437)&lt;=25)</f>
        <v>1</v>
      </c>
      <c r="BL437" s="5" t="b">
        <f t="array" aca="1" ref="BL437" ca="1">IF(ISBLANK(Spreadsheet!AI437),TRUE,ISNUMBER(MATCH(TRUE,EXACT(Spreadsheet!AI437,INDIRECT(Spreadsheet!$D$2)),0)))</f>
        <v>1</v>
      </c>
      <c r="BM437" s="5" t="b">
        <f t="array" aca="1" ref="BM437" ca="1">IF(ISBLANK(Spreadsheet!AJ437),TRUE,ISNUMBER(MATCH(TRUE,EXACT(Spreadsheet!AJ437,INDIRECT(Spreadsheet!BJ437)),0)))</f>
        <v>1</v>
      </c>
      <c r="BN437" s="5" t="b">
        <f t="array" ref="BN437">IF(ISBLANK(Spreadsheet!AK437),TRUE,ISNUMBER(MATCH(TRUE,EXACT(Spreadsheet!AK437,DentalPlans),0)))</f>
        <v>1</v>
      </c>
      <c r="BO437" s="5" t="b">
        <f t="array" aca="1" ref="BO437" ca="1">IF(ISBLANK(Spreadsheet!AL437),TRUE,ISNUMBER(MATCH(TRUE,EXACT(Spreadsheet!AL437,INDIRECT(Spreadsheet!BK437)),0)))</f>
        <v>1</v>
      </c>
      <c r="BP437" s="5" t="b">
        <f t="array" ref="BP437">IF(ISBLANK(Spreadsheet!AM437),TRUE,ISNUMBER(MATCH(TRUE,EXACT(Spreadsheet!AM437,VisionPlans),0)))</f>
        <v>1</v>
      </c>
      <c r="BQ437" s="5" t="b">
        <f t="array" aca="1" ref="BQ437" ca="1">IF(ISBLANK(Spreadsheet!AN437),TRUE,ISNUMBER(MATCH(TRUE,EXACT(Spreadsheet!AN437,INDIRECT(Spreadsheet!BL437)),0)))</f>
        <v>1</v>
      </c>
      <c r="BR437" s="5" t="b">
        <f t="array" ref="BR437">IF(ISBLANK(Spreadsheet!AO437),TRUE,ISNUMBER(MATCH(TRUE,EXACT(Spreadsheet!AO437,LifeBenefitClasses),0)))</f>
        <v>1</v>
      </c>
      <c r="BS437" s="5" t="b">
        <f>IF(OR(ISBLANK(Spreadsheet!AO437), Spreadsheet!AO437="Waive"),IF(ISBLANK(Spreadsheet!AP437),TRUE,FALSE),IF(OR(AND(NOT(ISBLANK(Spreadsheet!AO437)),ISBLANK(Spreadsheet!AP437)),NOT(ISNUMBER(VALUE(Spreadsheet!AP437)))),FALSE,IF(OR(AND(Spreadsheet!AP437&lt;6,MOD(Spreadsheet!AP437*10,5)=0), MOD(Spreadsheet!AP437,5000)=0),TRUE,FALSE)))</f>
        <v>1</v>
      </c>
      <c r="BT437" s="5" t="b">
        <f t="array" ref="BT437">IF(ISBLANK(Spreadsheet!AQ437),TRUE,ISNUMBER(MATCH(TRUE,EXACT(Spreadsheet!AQ437,EnrollWaive),0)))</f>
        <v>1</v>
      </c>
      <c r="BU437" s="5" t="b">
        <f t="array" ref="BU437">IF(ISBLANK(Spreadsheet!AR437),TRUE,ISNUMBER(MATCH(TRUE,EXACT(Spreadsheet!AR437,LifeBenefitClasses),0)))</f>
        <v>1</v>
      </c>
      <c r="BV437" s="5" t="b">
        <f>IF(OR(ISBLANK(Spreadsheet!AR437), Spreadsheet!AR437="Waive"),IF(ISBLANK(Spreadsheet!AS437),TRUE,FALSE),IF(OR(AND(NOT(ISBLANK(Spreadsheet!AR437)),ISBLANK(Spreadsheet!AS437)),NOT(ISNUMBER(VALUE(Spreadsheet!AS437)))),FALSE,IF(OR(AND(Spreadsheet!AS437&lt;6,MOD(Spreadsheet!AS437*10,5)=0), MOD(Spreadsheet!AS437,10000)=0),TRUE,FALSE)))</f>
        <v>1</v>
      </c>
      <c r="BW437" s="5" t="b">
        <f t="array" ref="BW437">IF(ISBLANK(Spreadsheet!AT437),TRUE,ISNUMBER(MATCH(TRUE,EXACT(Spreadsheet!AT437,LifeBenefitClasses),0)))</f>
        <v>1</v>
      </c>
      <c r="BX437" s="5" t="b">
        <f>IF(OR(ISBLANK(Spreadsheet!AT437), Spreadsheet!AT437="Waive"),IF(ISBLANK(Spreadsheet!AU437),TRUE,FALSE),IF(OR(AND(NOT(ISBLANK(Spreadsheet!AT437)),ISBLANK(Spreadsheet!AU437)),NOT(ISNUMBER(VALUE(Spreadsheet!AU437)))),FALSE,IF(AND(NOT(OR(ISBLANK(Spreadsheet!AT437),Spreadsheet!AT437="Waive")),NOT(OR(ISBLANK(Spreadsheet!AR437),Spreadsheet!AR437="Waive")),MOD(Spreadsheet!AU437,5000)=0, Spreadsheet!AU437&lt;=(Spreadsheet!AS437*0.5)),TRUE,FALSE)))</f>
        <v>1</v>
      </c>
      <c r="BY437" s="5" t="b">
        <f t="array" ref="BY437">IF(ISBLANK(Spreadsheet!AV437),TRUE,ISNUMBER(MATCH(TRUE,EXACT(Spreadsheet!AV437,EnrollWaive),0)))</f>
        <v>1</v>
      </c>
      <c r="BZ437" s="5" t="b">
        <f t="array" ref="BZ437">IF(ISBLANK(Spreadsheet!AW437),TRUE,ISNUMBER(MATCH(TRUE,EXACT(Spreadsheet!AW437,LifeBenefitClasses),0)))</f>
        <v>1</v>
      </c>
      <c r="CA437" s="5" t="b">
        <f t="array" ref="CA437">IF(ISBLANK(Spreadsheet!AX437),TRUE,ISNUMBER(MATCH(TRUE,EXACT(Spreadsheet!AX437,LifeBenefitClasses),0)))</f>
        <v>1</v>
      </c>
      <c r="CB437" s="5" t="b">
        <f t="array" ref="CB437">IF(ISBLANK(Spreadsheet!AY437),TRUE,ISNUMBER(MATCH(TRUE,EXACT(Spreadsheet!AY437,LifeBenefitClasses),0)))</f>
        <v>1</v>
      </c>
      <c r="CC437" s="5" t="b">
        <f t="array" ref="CC437">IF(ISBLANK(Spreadsheet!AZ437),TRUE,ISNUMBER(MATCH(TRUE,EXACT(Spreadsheet!AZ437,LifeBenefitClasses),0)))</f>
        <v>1</v>
      </c>
      <c r="CD437" s="5" t="b">
        <f t="array" ref="CD437">IF(ISBLANK(Spreadsheet!BA437),TRUE,ISNUMBER(MATCH(TRUE,EXACT(Spreadsheet!BA437,LifeBenefitClasses),0)))</f>
        <v>1</v>
      </c>
      <c r="CE437" s="5" t="b">
        <f>IF(OR(ISBLANK(Spreadsheet!BA437), Spreadsheet!BA437="Waive"),IF(ISBLANK(Spreadsheet!BB437),TRUE,FALSE),IF(OR(AND(NOT(ISBLANK(Spreadsheet!BA437)),ISBLANK(Spreadsheet!BB437)),NOT(ISNUMBER(VALUE(Spreadsheet!BB437))),ISBLANK(Spreadsheet!BC437),NOT(ISNUMBER(VALUE(Spreadsheet!BC437)))),FALSE,IF(AND(Spreadsheet!BB437&gt;=50000,Spreadsheet!BB437&lt;=250000,MOD(Spreadsheet!BB437,10000)=0,Spreadsheet!BB437&lt;=(10*Spreadsheet!BC437)),TRUE,FALSE)))</f>
        <v>1</v>
      </c>
      <c r="CF437" s="5" t="b">
        <f>IF(NOT(ISBLANK(Spreadsheet!BC437)),AND(ISNUMBER(VALUE(Spreadsheet!BC437)),Spreadsheet!BC437&gt;0),AND(OR(ISBLANK(Spreadsheet!AO437),Spreadsheet!AO437="Waive",AND(NOT(OR(ISBLANK(Spreadsheet!AO437),Spreadsheet!AO437="Waive")),Spreadsheet!AP437&gt;=6)),OR(ISBLANK(Spreadsheet!AR437),AND(NOT(OR(ISBLANK(Spreadsheet!AR437),Spreadsheet!AR437="Waive")),Spreadsheet!AS437&gt;=6)),OR(ISBLANK(Spreadsheet!AW437)),OR(ISBLANK(Spreadsheet!AX437)),OR(ISBLANK(Spreadsheet!AY437)),OR(ISBLANK(Spreadsheet!AZ437)),OR(ISBLANK(Spreadsheet!BA437),Spreadsheet!BA437="Waive")))</f>
        <v>1</v>
      </c>
      <c r="CG437" s="5" t="b">
        <f t="shared" ca="1" si="31"/>
        <v>1</v>
      </c>
    </row>
    <row r="438" spans="8:85" x14ac:dyDescent="0.3">
      <c r="H438" s="5">
        <f t="shared" ca="1" si="32"/>
        <v>2</v>
      </c>
      <c r="I438" s="5" t="str">
        <f t="shared" ca="1" si="30"/>
        <v/>
      </c>
      <c r="J438" s="5" t="str">
        <f>IF(AND(NOT(ISBLANK(Spreadsheet!C438)),ISBLANK(Spreadsheet!D438)),Spreadsheet!F438&amp;" "&amp;Spreadsheet!H438,"")</f>
        <v/>
      </c>
      <c r="K438" s="5">
        <f>IF(AND(NOT(ISBLANK(Spreadsheet!C438)),ISBLANK(Spreadsheet!D438)),COUNTIFS(Spreadsheet!E439:E$786,"=Child",Spreadsheet!C439:C$786, "="&amp;Spreadsheet!C438) + COUNTIFS(Spreadsheet!E439:E$786,"=Step-child",Spreadsheet!C439:C$786, "="&amp;Spreadsheet!C438),0)</f>
        <v>0</v>
      </c>
      <c r="L438" s="5">
        <f>IF(NOT(ISBLANK(J438)),COUNTIFS(Spreadsheet!E439:E$786,"=Wife",Spreadsheet!C439:C$786, "="&amp;Spreadsheet!C438) + COUNTIFS(Spreadsheet!E439:E$786,"=Husband",Spreadsheet!C439:C$786, "="&amp;Spreadsheet!C438),0)</f>
        <v>0</v>
      </c>
      <c r="M438" s="5">
        <f>IF(NOT(ISBLANK(Spreadsheet!AJ438)),VLOOKUP(Spreadsheet!AJ438,'Drop Downs'!$P$2:$R$16,3,FALSE),0)</f>
        <v>0</v>
      </c>
      <c r="N438" s="5">
        <f>IF(NOT(ISBLANK(Spreadsheet!AJ438)), VLOOKUP(Spreadsheet!AJ438,'Drop Downs'!$P$2:$R$16,2,FALSE),0)</f>
        <v>0</v>
      </c>
      <c r="O438" s="5">
        <f>IF(NOT(ISBLANK(Spreadsheet!AL438)),VLOOKUP(Spreadsheet!AL438,'Drop Downs'!$P$2:$R$16,3,FALSE), 0)</f>
        <v>0</v>
      </c>
      <c r="P438" s="5">
        <f>IF(NOT(ISBLANK(Spreadsheet!AL438)),VLOOKUP(Spreadsheet!AL438,'Drop Downs'!$P$2:$R$16,2,FALSE),0)</f>
        <v>0</v>
      </c>
      <c r="Q438" s="5">
        <f>IF(NOT(ISBLANK(Spreadsheet!AN438)),VLOOKUP(Spreadsheet!AN438,'Drop Downs'!$P$2:$R$16,3,FALSE),0)</f>
        <v>0</v>
      </c>
      <c r="R438" s="5">
        <f>IF(NOT(ISBLANK(Spreadsheet!AN438)),VLOOKUP(Spreadsheet!AN438,'Drop Downs'!$P$2:$R$16,2,FALSE),0)</f>
        <v>0</v>
      </c>
      <c r="S438" s="5" t="str">
        <f>IF(OR(M438&gt;K438,N438&gt;L438,O438&gt;K438, Q438&gt;K438,N438&gt;L438, P438&gt;L438, R438&gt;L438),"Member currently has a coverage election over what he/she needs.  Please add more dependents or adjust the coverage election.","")&amp;(IF(AND(NOT(ISBLANK(Spreadsheet!C438)),NOT(ISBLANK(Spreadsheet!D438)),ISBLANK(Spreadsheet!E438)),"Dependent lacks a relationship to member.Please select one from the drop-down.",""))</f>
        <v/>
      </c>
      <c r="T438" s="5" t="b">
        <f t="shared" si="33"/>
        <v>1</v>
      </c>
      <c r="U438" s="5" t="b">
        <f>OR(ISBLANK(Spreadsheet!C438),IF(NOT(ISBLANK(Spreadsheet!D438)),NOT(ISBLANK(Spreadsheet!E438)),TRUE))</f>
        <v>1</v>
      </c>
      <c r="V438" s="5" t="b">
        <f>OR(ISBLANK(Spreadsheet!C438), NOT(ISBLANK(Spreadsheet!I438)))</f>
        <v>1</v>
      </c>
      <c r="W438" s="5" t="b">
        <f>OR(ISBLANK(Spreadsheet!D438),NOT(ISBLANK(Spreadsheet!C438)))</f>
        <v>1</v>
      </c>
      <c r="X438" s="155" t="str">
        <f>REPT("0",MIN(FIND({1,2,3,4,5,6,7,8,9},Spreadsheet!C438&amp;"123456789"))-1)&amp;IF(ISBLANK(Spreadsheet!C438),"",SUMPRODUCT(MID(0&amp;Spreadsheet!C438,LARGE(INDEX(ISNUMBER(--MID(Spreadsheet!C438,ROW($1:$225),1))*
 ROW($1:$225),0),ROW($1:$225))+1,1)*10^ROW($1:$225)/10))</f>
        <v/>
      </c>
      <c r="Y438" s="5" t="b">
        <f>IF(NOT(ISBLANK(Spreadsheet!C438)),IF(AND(ISNUMBER(VALUE(Spreadsheet!C438)), LEN(Spreadsheet!C438)=9),TRUE,FALSE),TRUE)</f>
        <v>1</v>
      </c>
      <c r="Z438" s="155" t="str">
        <f>REPT("0",MIN(FIND({1,2,3,4,5,6,7,8,9},Spreadsheet!D438&amp;"123456789"))-1)&amp;IF(ISBLANK(Spreadsheet!D438),"",SUMPRODUCT(MID(0&amp;Spreadsheet!D438,LARGE(INDEX(ISNUMBER(--MID(Spreadsheet!D438,ROW($1:$225),1))*
 ROW($1:$225),0),ROW($1:$225))+1,1)*10^ROW($1:$225)/10))</f>
        <v/>
      </c>
      <c r="AA438" s="5" t="b">
        <f>IF(AND(NOT(ISBLANK(Spreadsheet!D438)),NOT(ISBLANK(Spreadsheet!C438))),IF(AND(ISNUMBER(VALUE(Spreadsheet!D438)), LEN(Spreadsheet!D438)=9),TRUE,FALSE),IF(AND(NOT(ISBLANK(Spreadsheet!D438)),ISBLANK(Spreadsheet!C438)),FALSE,TRUE))</f>
        <v>1</v>
      </c>
      <c r="AB438" s="5" t="b">
        <f>OR(ISBLANK(Spreadsheet!Y438),IF(NOT(ISBLANK(Spreadsheet!Y438)),LEN(Spreadsheet!Y438)=10,ISNUMBER(VALUE(Spreadsheet!Y438))))</f>
        <v>1</v>
      </c>
      <c r="AC438" s="5" t="b">
        <f>OR(ISBLANK(Spreadsheet!AI438), AND(NOT(ISBLANK(Spreadsheet!AJ438)), NOT(ISNUMBER(SEARCH("Waive",Spreadsheet!AJ438)))))</f>
        <v>1</v>
      </c>
      <c r="AD438" s="5" t="b">
        <f>OR(ISBLANK(Spreadsheet!AK438), AND(NOT(ISBLANK(Spreadsheet!AL438)), NOT(ISNUMBER(SEARCH("Waive",Spreadsheet!AL438)))))</f>
        <v>1</v>
      </c>
      <c r="AE438" s="5" t="b">
        <f>OR(ISBLANK(Spreadsheet!AM438), AND(NOT(ISBLANK(Spreadsheet!AN438)), NOT(ISNUMBER(SEARCH("Waive", Spreadsheet!AN438)))))</f>
        <v>1</v>
      </c>
      <c r="AF438" s="5" t="b">
        <f>OR(ISBLANK(Spreadsheet!C438), NOT(ISBLANK(Spreadsheet!D438)),NOT(ISBLANK(Spreadsheet!L438)))</f>
        <v>1</v>
      </c>
      <c r="AG438" s="5" t="b">
        <f>IF(AND(NOT(ISBLANK(Spreadsheet!C438)), NOT(ISBLANK(Spreadsheet!D438)),Spreadsheet!C438&lt;&gt;Spreadsheet!D438),IF(ISERROR(VLOOKUP(Spreadsheet!C438, Spreadsheet!$C$6:'Spreadsheet'!$C437,1,FALSE)), FALSE, TRUE),TRUE)</f>
        <v>1</v>
      </c>
      <c r="AH438" s="5" t="b">
        <f>Spreadsheet!$B$2=Spreadsheet!AD438</f>
        <v>1</v>
      </c>
      <c r="AI438" s="5" t="b">
        <f>IF(ISBLANK(Spreadsheet!G438),TRUE,IF(OR(LEN(Spreadsheet!G438)&gt;1,ISNUMBER(VALUE(Spreadsheet!G438))),FALSE,TRUE))</f>
        <v>1</v>
      </c>
      <c r="AJ438" s="5" t="b">
        <f>OR(ISBLANK(Spreadsheet!C438), NOT(ISBLANK(Spreadsheet!B438)), NOT(ISBLANK(Spreadsheet!D438)))</f>
        <v>1</v>
      </c>
      <c r="AK438" s="5" t="b">
        <f t="array" ref="AK438">IF(OR(AND(ISBLANK(Spreadsheet!E438),ISBLANK(Spreadsheet!D438),NOT(ISBLANK(Spreadsheet!C438))),AND(ISBLANK(Spreadsheet!E438),ISBLANK(Spreadsheet!D438),ISBLANK(Spreadsheet!C438))),TRUE,ISNUMBER(MATCH(TRUE,EXACT(Spreadsheet!E438,Relationships),0)))</f>
        <v>1</v>
      </c>
      <c r="AL438" s="5" t="b">
        <f>IF(NOT(ISBLANK(Spreadsheet!C438)),IF(OR(ISBLANK(Spreadsheet!F438),LEN(Spreadsheet!F438)&gt;40),FALSE,TRUE),TRUE)</f>
        <v>1</v>
      </c>
      <c r="AM438" s="5" t="b">
        <f>IF(NOT(ISBLANK(Spreadsheet!C438)),IF(OR(ISBLANK(Spreadsheet!H438),LEN(Spreadsheet!H438)&gt;40),FALSE,TRUE),TRUE)</f>
        <v>1</v>
      </c>
      <c r="AN438" s="5" t="b">
        <f t="array" ref="AN438">IF(ISBLANK(Spreadsheet!I438),TRUE,ISNUMBER(MATCH(TRUE,EXACT(Spreadsheet!I438,GenderValues),0)))</f>
        <v>1</v>
      </c>
      <c r="AO438" s="5" t="b">
        <f ca="1">IF(ISERROR(DATEVALUE(TEXT(Spreadsheet!J438,"mm/dd/yyyy")) &gt; TODAY()),IF(AND(ISBLANK(Spreadsheet!J438),ISBLANK(Spreadsheet!C438)),TRUE,FALSE),IF(DATEVALUE(TEXT(Spreadsheet!J438,"mm/dd/yyyy")) &gt; TODAY(),FALSE,TRUE))</f>
        <v>1</v>
      </c>
      <c r="AP438" s="5" t="b">
        <f>OR(ISBLANK(Spreadsheet!K438),LEN(Spreadsheet!K438)&lt;=100)</f>
        <v>1</v>
      </c>
      <c r="AQ438" s="5" t="b">
        <f t="array" ref="AQ438">IF(OR(AND(ISBLANK(Spreadsheet!L438),ISBLANK(Spreadsheet!C438)),AND(NOT(ISBLANK(Spreadsheet!C438)),NOT(ISBLANK(Spreadsheet!D438)))),TRUE,ISNUMBER(MATCH(TRUE,EXACT(Spreadsheet!L438,MaritalStatus),0)))</f>
        <v>1</v>
      </c>
      <c r="AR438" s="5" t="b">
        <f ca="1">IF(ISERROR(DATEVALUE(TEXT(Spreadsheet!M438,"mm/dd/yyyy")) &gt; TODAY()),IF(ISBLANK(Spreadsheet!M438),TRUE,FALSE),IF(DATEVALUE(TEXT(Spreadsheet!M438,"mm/dd/yyyy")) &gt; TODAY(),FALSE,TRUE))</f>
        <v>1</v>
      </c>
      <c r="AS438" s="5" t="b">
        <f>OR(ISBLANK(Spreadsheet!N438),LEN(Spreadsheet!N438)&lt;=100)</f>
        <v>1</v>
      </c>
      <c r="AT438" s="5" t="b">
        <f>OR(ISBLANK(Spreadsheet!O438),UPPER(Spreadsheet!O438)="YES")</f>
        <v>1</v>
      </c>
      <c r="AU438" s="5" t="b">
        <f>OR(ISBLANK(Spreadsheet!P438),UPPER(Spreadsheet!P438)="YES")</f>
        <v>1</v>
      </c>
      <c r="AV438" s="5" t="b">
        <f t="array" ref="AV438">IF(ISBLANK(Spreadsheet!Q438),TRUE,ISNUMBER(MATCH(TRUE,EXACT(Spreadsheet!Q438,OnGroupsPriorIns),0)))</f>
        <v>1</v>
      </c>
      <c r="AW438" s="5" t="b">
        <f>OR(ISBLANK(Spreadsheet!R438),UPPER(Spreadsheet!R438)="YES")</f>
        <v>1</v>
      </c>
      <c r="AX438" s="5" t="b">
        <f>OR(ISBLANK(Spreadsheet!S438),UPPER(Spreadsheet!S438)="YES")</f>
        <v>1</v>
      </c>
      <c r="AY438" s="5" t="b">
        <f>OR(AND(ISBLANK(Spreadsheet!C438),LEN(Spreadsheet!T438)=0),AND(NOT(ISBLANK(Spreadsheet!C438)),LEN(Spreadsheet!T438)&gt;0,LEN(Spreadsheet!T438)&lt;=50))</f>
        <v>1</v>
      </c>
      <c r="AZ438" s="5" t="b">
        <f>OR(LEN(Spreadsheet!U438)=0,AND(LEN(Spreadsheet!U438)&gt;0,LEN(Spreadsheet!U438)&lt;=50))</f>
        <v>1</v>
      </c>
      <c r="BA438" s="5" t="b">
        <f>OR(AND(ISBLANK(Spreadsheet!C438),LEN(Spreadsheet!V438)=0),AND(NOT(ISBLANK(Spreadsheet!C438)),LEN(Spreadsheet!V438)&gt;0,LEN(Spreadsheet!V438)&lt;=50))</f>
        <v>1</v>
      </c>
      <c r="BB438" s="5" t="b">
        <f t="array" ref="BB438">IF(AND(ISBLANK(Spreadsheet!C438),LEN(Spreadsheet!W438)=0),TRUE,ISNUMBER(MATCH(TRUE,EXACT(Spreadsheet!W438,States),0)))</f>
        <v>1</v>
      </c>
      <c r="BC438" s="5" t="b">
        <f>OR(AND(ISBLANK(Spreadsheet!C438),LEN(Spreadsheet!X438)=0),AND(NOT(ISBLANK(Spreadsheet!C438)),LEN(Spreadsheet!X438)&gt;0,LEN(Spreadsheet!X438)=5,ISNUMBER(VALUE(Spreadsheet!X438))))</f>
        <v>1</v>
      </c>
      <c r="BD438" s="5" t="b">
        <f>OR(ISBLANK(Spreadsheet!Z438),LEN(Spreadsheet!Z438)&lt;=50)</f>
        <v>1</v>
      </c>
      <c r="BE438" s="5" t="b">
        <f>ISBLANK(Spreadsheet!AA438)</f>
        <v>1</v>
      </c>
      <c r="BF438" s="5" t="b">
        <f>ISBLANK(Spreadsheet!AB438)</f>
        <v>1</v>
      </c>
      <c r="BG438" s="5" t="b">
        <f>IF(ISERROR(DATEVALUE(TEXT(Spreadsheet!AC438,"mm/dd/yyyy")) &gt; DATEVALUE(TEXT(Spreadsheet!J438,"mm/dd/yyyy"))),IF(OR(AND(ISBLANK(Spreadsheet!AC438),ISBLANK(Spreadsheet!C438)),AND(NOT(ISBLANK(Spreadsheet!C438)),ISBLANK(Spreadsheet!AC438),NOT(ISBLANK(Spreadsheet!D438)))),TRUE,FALSE),IF(DATEVALUE(TEXT(Spreadsheet!AC438,"mm/dd/yyyy")) &gt; DATEVALUE(TEXT(Spreadsheet!J438,"mm/dd/yyyy")),TRUE,FALSE))</f>
        <v>1</v>
      </c>
      <c r="BH438" s="5" t="b">
        <f>OR(AND(ISBLANK(Spreadsheet!C438),ISBLANK(Spreadsheet!AE438)),AND(NOT(ISBLANK(Spreadsheet!C438)),NOT(ISBLANK(Spreadsheet!D438)),ISBLANK(Spreadsheet!AE438)),AND(NOT(ISBLANK(Spreadsheet!C438)),ISBLANK(Spreadsheet!D438),NOT(ISBLANK(Spreadsheet!AE438)),LEN(Spreadsheet!AE438)&lt;=100))</f>
        <v>1</v>
      </c>
      <c r="BI438" s="5" t="b">
        <f t="array" ref="BI438">IF(ISBLANK(Spreadsheet!AF438),TRUE,ISNUMBER(MATCH(TRUE,EXACT(Spreadsheet!AF438,CobraShortReasons),0)))</f>
        <v>1</v>
      </c>
      <c r="BJ438" s="5" t="b">
        <f ca="1">IF(ISERROR(DATEVALUE(TEXT(Spreadsheet!AG438,"mm/dd/yyyy")) &gt; TODAY()),IF(ISBLANK(Spreadsheet!AG438),TRUE,FALSE),IF(DATEVALUE(TEXT(Spreadsheet!AG438,"mm/dd/yyyy")) &gt; TODAY(),FALSE,TRUE))</f>
        <v>1</v>
      </c>
      <c r="BK438" s="5" t="b">
        <f>OR(ISBLANK(Spreadsheet!AH438),LEN(Spreadsheet!AH438)&lt;=25)</f>
        <v>1</v>
      </c>
      <c r="BL438" s="5" t="b">
        <f t="array" aca="1" ref="BL438" ca="1">IF(ISBLANK(Spreadsheet!AI438),TRUE,ISNUMBER(MATCH(TRUE,EXACT(Spreadsheet!AI438,INDIRECT(Spreadsheet!$D$2)),0)))</f>
        <v>1</v>
      </c>
      <c r="BM438" s="5" t="b">
        <f t="array" aca="1" ref="BM438" ca="1">IF(ISBLANK(Spreadsheet!AJ438),TRUE,ISNUMBER(MATCH(TRUE,EXACT(Spreadsheet!AJ438,INDIRECT(Spreadsheet!BJ438)),0)))</f>
        <v>1</v>
      </c>
      <c r="BN438" s="5" t="b">
        <f t="array" ref="BN438">IF(ISBLANK(Spreadsheet!AK438),TRUE,ISNUMBER(MATCH(TRUE,EXACT(Spreadsheet!AK438,DentalPlans),0)))</f>
        <v>1</v>
      </c>
      <c r="BO438" s="5" t="b">
        <f t="array" aca="1" ref="BO438" ca="1">IF(ISBLANK(Spreadsheet!AL438),TRUE,ISNUMBER(MATCH(TRUE,EXACT(Spreadsheet!AL438,INDIRECT(Spreadsheet!BK438)),0)))</f>
        <v>1</v>
      </c>
      <c r="BP438" s="5" t="b">
        <f t="array" ref="BP438">IF(ISBLANK(Spreadsheet!AM438),TRUE,ISNUMBER(MATCH(TRUE,EXACT(Spreadsheet!AM438,VisionPlans),0)))</f>
        <v>1</v>
      </c>
      <c r="BQ438" s="5" t="b">
        <f t="array" aca="1" ref="BQ438" ca="1">IF(ISBLANK(Spreadsheet!AN438),TRUE,ISNUMBER(MATCH(TRUE,EXACT(Spreadsheet!AN438,INDIRECT(Spreadsheet!BL438)),0)))</f>
        <v>1</v>
      </c>
      <c r="BR438" s="5" t="b">
        <f t="array" ref="BR438">IF(ISBLANK(Spreadsheet!AO438),TRUE,ISNUMBER(MATCH(TRUE,EXACT(Spreadsheet!AO438,LifeBenefitClasses),0)))</f>
        <v>1</v>
      </c>
      <c r="BS438" s="5" t="b">
        <f>IF(OR(ISBLANK(Spreadsheet!AO438), Spreadsheet!AO438="Waive"),IF(ISBLANK(Spreadsheet!AP438),TRUE,FALSE),IF(OR(AND(NOT(ISBLANK(Spreadsheet!AO438)),ISBLANK(Spreadsheet!AP438)),NOT(ISNUMBER(VALUE(Spreadsheet!AP438)))),FALSE,IF(OR(AND(Spreadsheet!AP438&lt;6,MOD(Spreadsheet!AP438*10,5)=0), MOD(Spreadsheet!AP438,5000)=0),TRUE,FALSE)))</f>
        <v>1</v>
      </c>
      <c r="BT438" s="5" t="b">
        <f t="array" ref="BT438">IF(ISBLANK(Spreadsheet!AQ438),TRUE,ISNUMBER(MATCH(TRUE,EXACT(Spreadsheet!AQ438,EnrollWaive),0)))</f>
        <v>1</v>
      </c>
      <c r="BU438" s="5" t="b">
        <f t="array" ref="BU438">IF(ISBLANK(Spreadsheet!AR438),TRUE,ISNUMBER(MATCH(TRUE,EXACT(Spreadsheet!AR438,LifeBenefitClasses),0)))</f>
        <v>1</v>
      </c>
      <c r="BV438" s="5" t="b">
        <f>IF(OR(ISBLANK(Spreadsheet!AR438), Spreadsheet!AR438="Waive"),IF(ISBLANK(Spreadsheet!AS438),TRUE,FALSE),IF(OR(AND(NOT(ISBLANK(Spreadsheet!AR438)),ISBLANK(Spreadsheet!AS438)),NOT(ISNUMBER(VALUE(Spreadsheet!AS438)))),FALSE,IF(OR(AND(Spreadsheet!AS438&lt;6,MOD(Spreadsheet!AS438*10,5)=0), MOD(Spreadsheet!AS438,10000)=0),TRUE,FALSE)))</f>
        <v>1</v>
      </c>
      <c r="BW438" s="5" t="b">
        <f t="array" ref="BW438">IF(ISBLANK(Spreadsheet!AT438),TRUE,ISNUMBER(MATCH(TRUE,EXACT(Spreadsheet!AT438,LifeBenefitClasses),0)))</f>
        <v>1</v>
      </c>
      <c r="BX438" s="5" t="b">
        <f>IF(OR(ISBLANK(Spreadsheet!AT438), Spreadsheet!AT438="Waive"),IF(ISBLANK(Spreadsheet!AU438),TRUE,FALSE),IF(OR(AND(NOT(ISBLANK(Spreadsheet!AT438)),ISBLANK(Spreadsheet!AU438)),NOT(ISNUMBER(VALUE(Spreadsheet!AU438)))),FALSE,IF(AND(NOT(OR(ISBLANK(Spreadsheet!AT438),Spreadsheet!AT438="Waive")),NOT(OR(ISBLANK(Spreadsheet!AR438),Spreadsheet!AR438="Waive")),MOD(Spreadsheet!AU438,5000)=0, Spreadsheet!AU438&lt;=(Spreadsheet!AS438*0.5)),TRUE,FALSE)))</f>
        <v>1</v>
      </c>
      <c r="BY438" s="5" t="b">
        <f t="array" ref="BY438">IF(ISBLANK(Spreadsheet!AV438),TRUE,ISNUMBER(MATCH(TRUE,EXACT(Spreadsheet!AV438,EnrollWaive),0)))</f>
        <v>1</v>
      </c>
      <c r="BZ438" s="5" t="b">
        <f t="array" ref="BZ438">IF(ISBLANK(Spreadsheet!AW438),TRUE,ISNUMBER(MATCH(TRUE,EXACT(Spreadsheet!AW438,LifeBenefitClasses),0)))</f>
        <v>1</v>
      </c>
      <c r="CA438" s="5" t="b">
        <f t="array" ref="CA438">IF(ISBLANK(Spreadsheet!AX438),TRUE,ISNUMBER(MATCH(TRUE,EXACT(Spreadsheet!AX438,LifeBenefitClasses),0)))</f>
        <v>1</v>
      </c>
      <c r="CB438" s="5" t="b">
        <f t="array" ref="CB438">IF(ISBLANK(Spreadsheet!AY438),TRUE,ISNUMBER(MATCH(TRUE,EXACT(Spreadsheet!AY438,LifeBenefitClasses),0)))</f>
        <v>1</v>
      </c>
      <c r="CC438" s="5" t="b">
        <f t="array" ref="CC438">IF(ISBLANK(Spreadsheet!AZ438),TRUE,ISNUMBER(MATCH(TRUE,EXACT(Spreadsheet!AZ438,LifeBenefitClasses),0)))</f>
        <v>1</v>
      </c>
      <c r="CD438" s="5" t="b">
        <f t="array" ref="CD438">IF(ISBLANK(Spreadsheet!BA438),TRUE,ISNUMBER(MATCH(TRUE,EXACT(Spreadsheet!BA438,LifeBenefitClasses),0)))</f>
        <v>1</v>
      </c>
      <c r="CE438" s="5" t="b">
        <f>IF(OR(ISBLANK(Spreadsheet!BA438), Spreadsheet!BA438="Waive"),IF(ISBLANK(Spreadsheet!BB438),TRUE,FALSE),IF(OR(AND(NOT(ISBLANK(Spreadsheet!BA438)),ISBLANK(Spreadsheet!BB438)),NOT(ISNUMBER(VALUE(Spreadsheet!BB438))),ISBLANK(Spreadsheet!BC438),NOT(ISNUMBER(VALUE(Spreadsheet!BC438)))),FALSE,IF(AND(Spreadsheet!BB438&gt;=50000,Spreadsheet!BB438&lt;=250000,MOD(Spreadsheet!BB438,10000)=0,Spreadsheet!BB438&lt;=(10*Spreadsheet!BC438)),TRUE,FALSE)))</f>
        <v>1</v>
      </c>
      <c r="CF438" s="5" t="b">
        <f>IF(NOT(ISBLANK(Spreadsheet!BC438)),AND(ISNUMBER(VALUE(Spreadsheet!BC438)),Spreadsheet!BC438&gt;0),AND(OR(ISBLANK(Spreadsheet!AO438),Spreadsheet!AO438="Waive",AND(NOT(OR(ISBLANK(Spreadsheet!AO438),Spreadsheet!AO438="Waive")),Spreadsheet!AP438&gt;=6)),OR(ISBLANK(Spreadsheet!AR438),AND(NOT(OR(ISBLANK(Spreadsheet!AR438),Spreadsheet!AR438="Waive")),Spreadsheet!AS438&gt;=6)),OR(ISBLANK(Spreadsheet!AW438)),OR(ISBLANK(Spreadsheet!AX438)),OR(ISBLANK(Spreadsheet!AY438)),OR(ISBLANK(Spreadsheet!AZ438)),OR(ISBLANK(Spreadsheet!BA438),Spreadsheet!BA438="Waive")))</f>
        <v>1</v>
      </c>
      <c r="CG438" s="5" t="b">
        <f t="shared" ca="1" si="31"/>
        <v>1</v>
      </c>
    </row>
    <row r="439" spans="8:85" x14ac:dyDescent="0.3">
      <c r="H439" s="5">
        <f t="shared" ca="1" si="32"/>
        <v>2</v>
      </c>
      <c r="I439" s="5" t="str">
        <f t="shared" ca="1" si="30"/>
        <v/>
      </c>
      <c r="J439" s="5" t="str">
        <f>IF(AND(NOT(ISBLANK(Spreadsheet!C439)),ISBLANK(Spreadsheet!D439)),Spreadsheet!F439&amp;" "&amp;Spreadsheet!H439,"")</f>
        <v/>
      </c>
      <c r="K439" s="5">
        <f>IF(AND(NOT(ISBLANK(Spreadsheet!C439)),ISBLANK(Spreadsheet!D439)),COUNTIFS(Spreadsheet!E440:E$786,"=Child",Spreadsheet!C440:C$786, "="&amp;Spreadsheet!C439) + COUNTIFS(Spreadsheet!E440:E$786,"=Step-child",Spreadsheet!C440:C$786, "="&amp;Spreadsheet!C439),0)</f>
        <v>0</v>
      </c>
      <c r="L439" s="5">
        <f>IF(NOT(ISBLANK(J439)),COUNTIFS(Spreadsheet!E440:E$786,"=Wife",Spreadsheet!C440:C$786, "="&amp;Spreadsheet!C439) + COUNTIFS(Spreadsheet!E440:E$786,"=Husband",Spreadsheet!C440:C$786, "="&amp;Spreadsheet!C439),0)</f>
        <v>0</v>
      </c>
      <c r="M439" s="5">
        <f>IF(NOT(ISBLANK(Spreadsheet!AJ439)),VLOOKUP(Spreadsheet!AJ439,'Drop Downs'!$P$2:$R$16,3,FALSE),0)</f>
        <v>0</v>
      </c>
      <c r="N439" s="5">
        <f>IF(NOT(ISBLANK(Spreadsheet!AJ439)), VLOOKUP(Spreadsheet!AJ439,'Drop Downs'!$P$2:$R$16,2,FALSE),0)</f>
        <v>0</v>
      </c>
      <c r="O439" s="5">
        <f>IF(NOT(ISBLANK(Spreadsheet!AL439)),VLOOKUP(Spreadsheet!AL439,'Drop Downs'!$P$2:$R$16,3,FALSE), 0)</f>
        <v>0</v>
      </c>
      <c r="P439" s="5">
        <f>IF(NOT(ISBLANK(Spreadsheet!AL439)),VLOOKUP(Spreadsheet!AL439,'Drop Downs'!$P$2:$R$16,2,FALSE),0)</f>
        <v>0</v>
      </c>
      <c r="Q439" s="5">
        <f>IF(NOT(ISBLANK(Spreadsheet!AN439)),VLOOKUP(Spreadsheet!AN439,'Drop Downs'!$P$2:$R$16,3,FALSE),0)</f>
        <v>0</v>
      </c>
      <c r="R439" s="5">
        <f>IF(NOT(ISBLANK(Spreadsheet!AN439)),VLOOKUP(Spreadsheet!AN439,'Drop Downs'!$P$2:$R$16,2,FALSE),0)</f>
        <v>0</v>
      </c>
      <c r="S439" s="5" t="str">
        <f>IF(OR(M439&gt;K439,N439&gt;L439,O439&gt;K439, Q439&gt;K439,N439&gt;L439, P439&gt;L439, R439&gt;L439),"Member currently has a coverage election over what he/she needs.  Please add more dependents or adjust the coverage election.","")&amp;(IF(AND(NOT(ISBLANK(Spreadsheet!C439)),NOT(ISBLANK(Spreadsheet!D439)),ISBLANK(Spreadsheet!E439)),"Dependent lacks a relationship to member.Please select one from the drop-down.",""))</f>
        <v/>
      </c>
      <c r="T439" s="5" t="b">
        <f t="shared" si="33"/>
        <v>1</v>
      </c>
      <c r="U439" s="5" t="b">
        <f>OR(ISBLANK(Spreadsheet!C439),IF(NOT(ISBLANK(Spreadsheet!D439)),NOT(ISBLANK(Spreadsheet!E439)),TRUE))</f>
        <v>1</v>
      </c>
      <c r="V439" s="5" t="b">
        <f>OR(ISBLANK(Spreadsheet!C439), NOT(ISBLANK(Spreadsheet!I439)))</f>
        <v>1</v>
      </c>
      <c r="W439" s="5" t="b">
        <f>OR(ISBLANK(Spreadsheet!D439),NOT(ISBLANK(Spreadsheet!C439)))</f>
        <v>1</v>
      </c>
      <c r="X439" s="155" t="str">
        <f>REPT("0",MIN(FIND({1,2,3,4,5,6,7,8,9},Spreadsheet!C439&amp;"123456789"))-1)&amp;IF(ISBLANK(Spreadsheet!C439),"",SUMPRODUCT(MID(0&amp;Spreadsheet!C439,LARGE(INDEX(ISNUMBER(--MID(Spreadsheet!C439,ROW($1:$225),1))*
 ROW($1:$225),0),ROW($1:$225))+1,1)*10^ROW($1:$225)/10))</f>
        <v/>
      </c>
      <c r="Y439" s="5" t="b">
        <f>IF(NOT(ISBLANK(Spreadsheet!C439)),IF(AND(ISNUMBER(VALUE(Spreadsheet!C439)), LEN(Spreadsheet!C439)=9),TRUE,FALSE),TRUE)</f>
        <v>1</v>
      </c>
      <c r="Z439" s="155" t="str">
        <f>REPT("0",MIN(FIND({1,2,3,4,5,6,7,8,9},Spreadsheet!D439&amp;"123456789"))-1)&amp;IF(ISBLANK(Spreadsheet!D439),"",SUMPRODUCT(MID(0&amp;Spreadsheet!D439,LARGE(INDEX(ISNUMBER(--MID(Spreadsheet!D439,ROW($1:$225),1))*
 ROW($1:$225),0),ROW($1:$225))+1,1)*10^ROW($1:$225)/10))</f>
        <v/>
      </c>
      <c r="AA439" s="5" t="b">
        <f>IF(AND(NOT(ISBLANK(Spreadsheet!D439)),NOT(ISBLANK(Spreadsheet!C439))),IF(AND(ISNUMBER(VALUE(Spreadsheet!D439)), LEN(Spreadsheet!D439)=9),TRUE,FALSE),IF(AND(NOT(ISBLANK(Spreadsheet!D439)),ISBLANK(Spreadsheet!C439)),FALSE,TRUE))</f>
        <v>1</v>
      </c>
      <c r="AB439" s="5" t="b">
        <f>OR(ISBLANK(Spreadsheet!Y439),IF(NOT(ISBLANK(Spreadsheet!Y439)),LEN(Spreadsheet!Y439)=10,ISNUMBER(VALUE(Spreadsheet!Y439))))</f>
        <v>1</v>
      </c>
      <c r="AC439" s="5" t="b">
        <f>OR(ISBLANK(Spreadsheet!AI439), AND(NOT(ISBLANK(Spreadsheet!AJ439)), NOT(ISNUMBER(SEARCH("Waive",Spreadsheet!AJ439)))))</f>
        <v>1</v>
      </c>
      <c r="AD439" s="5" t="b">
        <f>OR(ISBLANK(Spreadsheet!AK439), AND(NOT(ISBLANK(Spreadsheet!AL439)), NOT(ISNUMBER(SEARCH("Waive",Spreadsheet!AL439)))))</f>
        <v>1</v>
      </c>
      <c r="AE439" s="5" t="b">
        <f>OR(ISBLANK(Spreadsheet!AM439), AND(NOT(ISBLANK(Spreadsheet!AN439)), NOT(ISNUMBER(SEARCH("Waive", Spreadsheet!AN439)))))</f>
        <v>1</v>
      </c>
      <c r="AF439" s="5" t="b">
        <f>OR(ISBLANK(Spreadsheet!C439), NOT(ISBLANK(Spreadsheet!D439)),NOT(ISBLANK(Spreadsheet!L439)))</f>
        <v>1</v>
      </c>
      <c r="AG439" s="5" t="b">
        <f>IF(AND(NOT(ISBLANK(Spreadsheet!C439)), NOT(ISBLANK(Spreadsheet!D439)),Spreadsheet!C439&lt;&gt;Spreadsheet!D439),IF(ISERROR(VLOOKUP(Spreadsheet!C439, Spreadsheet!$C$6:'Spreadsheet'!$C438,1,FALSE)), FALSE, TRUE),TRUE)</f>
        <v>1</v>
      </c>
      <c r="AH439" s="5" t="b">
        <f>Spreadsheet!$B$2=Spreadsheet!AD439</f>
        <v>1</v>
      </c>
      <c r="AI439" s="5" t="b">
        <f>IF(ISBLANK(Spreadsheet!G439),TRUE,IF(OR(LEN(Spreadsheet!G439)&gt;1,ISNUMBER(VALUE(Spreadsheet!G439))),FALSE,TRUE))</f>
        <v>1</v>
      </c>
      <c r="AJ439" s="5" t="b">
        <f>OR(ISBLANK(Spreadsheet!C439), NOT(ISBLANK(Spreadsheet!B439)), NOT(ISBLANK(Spreadsheet!D439)))</f>
        <v>1</v>
      </c>
      <c r="AK439" s="5" t="b">
        <f t="array" ref="AK439">IF(OR(AND(ISBLANK(Spreadsheet!E439),ISBLANK(Spreadsheet!D439),NOT(ISBLANK(Spreadsheet!C439))),AND(ISBLANK(Spreadsheet!E439),ISBLANK(Spreadsheet!D439),ISBLANK(Spreadsheet!C439))),TRUE,ISNUMBER(MATCH(TRUE,EXACT(Spreadsheet!E439,Relationships),0)))</f>
        <v>1</v>
      </c>
      <c r="AL439" s="5" t="b">
        <f>IF(NOT(ISBLANK(Spreadsheet!C439)),IF(OR(ISBLANK(Spreadsheet!F439),LEN(Spreadsheet!F439)&gt;40),FALSE,TRUE),TRUE)</f>
        <v>1</v>
      </c>
      <c r="AM439" s="5" t="b">
        <f>IF(NOT(ISBLANK(Spreadsheet!C439)),IF(OR(ISBLANK(Spreadsheet!H439),LEN(Spreadsheet!H439)&gt;40),FALSE,TRUE),TRUE)</f>
        <v>1</v>
      </c>
      <c r="AN439" s="5" t="b">
        <f t="array" ref="AN439">IF(ISBLANK(Spreadsheet!I439),TRUE,ISNUMBER(MATCH(TRUE,EXACT(Spreadsheet!I439,GenderValues),0)))</f>
        <v>1</v>
      </c>
      <c r="AO439" s="5" t="b">
        <f ca="1">IF(ISERROR(DATEVALUE(TEXT(Spreadsheet!J439,"mm/dd/yyyy")) &gt; TODAY()),IF(AND(ISBLANK(Spreadsheet!J439),ISBLANK(Spreadsheet!C439)),TRUE,FALSE),IF(DATEVALUE(TEXT(Spreadsheet!J439,"mm/dd/yyyy")) &gt; TODAY(),FALSE,TRUE))</f>
        <v>1</v>
      </c>
      <c r="AP439" s="5" t="b">
        <f>OR(ISBLANK(Spreadsheet!K439),LEN(Spreadsheet!K439)&lt;=100)</f>
        <v>1</v>
      </c>
      <c r="AQ439" s="5" t="b">
        <f t="array" ref="AQ439">IF(OR(AND(ISBLANK(Spreadsheet!L439),ISBLANK(Spreadsheet!C439)),AND(NOT(ISBLANK(Spreadsheet!C439)),NOT(ISBLANK(Spreadsheet!D439)))),TRUE,ISNUMBER(MATCH(TRUE,EXACT(Spreadsheet!L439,MaritalStatus),0)))</f>
        <v>1</v>
      </c>
      <c r="AR439" s="5" t="b">
        <f ca="1">IF(ISERROR(DATEVALUE(TEXT(Spreadsheet!M439,"mm/dd/yyyy")) &gt; TODAY()),IF(ISBLANK(Spreadsheet!M439),TRUE,FALSE),IF(DATEVALUE(TEXT(Spreadsheet!M439,"mm/dd/yyyy")) &gt; TODAY(),FALSE,TRUE))</f>
        <v>1</v>
      </c>
      <c r="AS439" s="5" t="b">
        <f>OR(ISBLANK(Spreadsheet!N439),LEN(Spreadsheet!N439)&lt;=100)</f>
        <v>1</v>
      </c>
      <c r="AT439" s="5" t="b">
        <f>OR(ISBLANK(Spreadsheet!O439),UPPER(Spreadsheet!O439)="YES")</f>
        <v>1</v>
      </c>
      <c r="AU439" s="5" t="b">
        <f>OR(ISBLANK(Spreadsheet!P439),UPPER(Spreadsheet!P439)="YES")</f>
        <v>1</v>
      </c>
      <c r="AV439" s="5" t="b">
        <f t="array" ref="AV439">IF(ISBLANK(Spreadsheet!Q439),TRUE,ISNUMBER(MATCH(TRUE,EXACT(Spreadsheet!Q439,OnGroupsPriorIns),0)))</f>
        <v>1</v>
      </c>
      <c r="AW439" s="5" t="b">
        <f>OR(ISBLANK(Spreadsheet!R439),UPPER(Spreadsheet!R439)="YES")</f>
        <v>1</v>
      </c>
      <c r="AX439" s="5" t="b">
        <f>OR(ISBLANK(Spreadsheet!S439),UPPER(Spreadsheet!S439)="YES")</f>
        <v>1</v>
      </c>
      <c r="AY439" s="5" t="b">
        <f>OR(AND(ISBLANK(Spreadsheet!C439),LEN(Spreadsheet!T439)=0),AND(NOT(ISBLANK(Spreadsheet!C439)),LEN(Spreadsheet!T439)&gt;0,LEN(Spreadsheet!T439)&lt;=50))</f>
        <v>1</v>
      </c>
      <c r="AZ439" s="5" t="b">
        <f>OR(LEN(Spreadsheet!U439)=0,AND(LEN(Spreadsheet!U439)&gt;0,LEN(Spreadsheet!U439)&lt;=50))</f>
        <v>1</v>
      </c>
      <c r="BA439" s="5" t="b">
        <f>OR(AND(ISBLANK(Spreadsheet!C439),LEN(Spreadsheet!V439)=0),AND(NOT(ISBLANK(Spreadsheet!C439)),LEN(Spreadsheet!V439)&gt;0,LEN(Spreadsheet!V439)&lt;=50))</f>
        <v>1</v>
      </c>
      <c r="BB439" s="5" t="b">
        <f t="array" ref="BB439">IF(AND(ISBLANK(Spreadsheet!C439),LEN(Spreadsheet!W439)=0),TRUE,ISNUMBER(MATCH(TRUE,EXACT(Spreadsheet!W439,States),0)))</f>
        <v>1</v>
      </c>
      <c r="BC439" s="5" t="b">
        <f>OR(AND(ISBLANK(Spreadsheet!C439),LEN(Spreadsheet!X439)=0),AND(NOT(ISBLANK(Spreadsheet!C439)),LEN(Spreadsheet!X439)&gt;0,LEN(Spreadsheet!X439)=5,ISNUMBER(VALUE(Spreadsheet!X439))))</f>
        <v>1</v>
      </c>
      <c r="BD439" s="5" t="b">
        <f>OR(ISBLANK(Spreadsheet!Z439),LEN(Spreadsheet!Z439)&lt;=50)</f>
        <v>1</v>
      </c>
      <c r="BE439" s="5" t="b">
        <f>ISBLANK(Spreadsheet!AA439)</f>
        <v>1</v>
      </c>
      <c r="BF439" s="5" t="b">
        <f>ISBLANK(Spreadsheet!AB439)</f>
        <v>1</v>
      </c>
      <c r="BG439" s="5" t="b">
        <f>IF(ISERROR(DATEVALUE(TEXT(Spreadsheet!AC439,"mm/dd/yyyy")) &gt; DATEVALUE(TEXT(Spreadsheet!J439,"mm/dd/yyyy"))),IF(OR(AND(ISBLANK(Spreadsheet!AC439),ISBLANK(Spreadsheet!C439)),AND(NOT(ISBLANK(Spreadsheet!C439)),ISBLANK(Spreadsheet!AC439),NOT(ISBLANK(Spreadsheet!D439)))),TRUE,FALSE),IF(DATEVALUE(TEXT(Spreadsheet!AC439,"mm/dd/yyyy")) &gt; DATEVALUE(TEXT(Spreadsheet!J439,"mm/dd/yyyy")),TRUE,FALSE))</f>
        <v>1</v>
      </c>
      <c r="BH439" s="5" t="b">
        <f>OR(AND(ISBLANK(Spreadsheet!C439),ISBLANK(Spreadsheet!AE439)),AND(NOT(ISBLANK(Spreadsheet!C439)),NOT(ISBLANK(Spreadsheet!D439)),ISBLANK(Spreadsheet!AE439)),AND(NOT(ISBLANK(Spreadsheet!C439)),ISBLANK(Spreadsheet!D439),NOT(ISBLANK(Spreadsheet!AE439)),LEN(Spreadsheet!AE439)&lt;=100))</f>
        <v>1</v>
      </c>
      <c r="BI439" s="5" t="b">
        <f t="array" ref="BI439">IF(ISBLANK(Spreadsheet!AF439),TRUE,ISNUMBER(MATCH(TRUE,EXACT(Spreadsheet!AF439,CobraShortReasons),0)))</f>
        <v>1</v>
      </c>
      <c r="BJ439" s="5" t="b">
        <f ca="1">IF(ISERROR(DATEVALUE(TEXT(Spreadsheet!AG439,"mm/dd/yyyy")) &gt; TODAY()),IF(ISBLANK(Spreadsheet!AG439),TRUE,FALSE),IF(DATEVALUE(TEXT(Spreadsheet!AG439,"mm/dd/yyyy")) &gt; TODAY(),FALSE,TRUE))</f>
        <v>1</v>
      </c>
      <c r="BK439" s="5" t="b">
        <f>OR(ISBLANK(Spreadsheet!AH439),LEN(Spreadsheet!AH439)&lt;=25)</f>
        <v>1</v>
      </c>
      <c r="BL439" s="5" t="b">
        <f t="array" aca="1" ref="BL439" ca="1">IF(ISBLANK(Spreadsheet!AI439),TRUE,ISNUMBER(MATCH(TRUE,EXACT(Spreadsheet!AI439,INDIRECT(Spreadsheet!$D$2)),0)))</f>
        <v>1</v>
      </c>
      <c r="BM439" s="5" t="b">
        <f t="array" aca="1" ref="BM439" ca="1">IF(ISBLANK(Spreadsheet!AJ439),TRUE,ISNUMBER(MATCH(TRUE,EXACT(Spreadsheet!AJ439,INDIRECT(Spreadsheet!BJ439)),0)))</f>
        <v>1</v>
      </c>
      <c r="BN439" s="5" t="b">
        <f t="array" ref="BN439">IF(ISBLANK(Spreadsheet!AK439),TRUE,ISNUMBER(MATCH(TRUE,EXACT(Spreadsheet!AK439,DentalPlans),0)))</f>
        <v>1</v>
      </c>
      <c r="BO439" s="5" t="b">
        <f t="array" aca="1" ref="BO439" ca="1">IF(ISBLANK(Spreadsheet!AL439),TRUE,ISNUMBER(MATCH(TRUE,EXACT(Spreadsheet!AL439,INDIRECT(Spreadsheet!BK439)),0)))</f>
        <v>1</v>
      </c>
      <c r="BP439" s="5" t="b">
        <f t="array" ref="BP439">IF(ISBLANK(Spreadsheet!AM439),TRUE,ISNUMBER(MATCH(TRUE,EXACT(Spreadsheet!AM439,VisionPlans),0)))</f>
        <v>1</v>
      </c>
      <c r="BQ439" s="5" t="b">
        <f t="array" aca="1" ref="BQ439" ca="1">IF(ISBLANK(Spreadsheet!AN439),TRUE,ISNUMBER(MATCH(TRUE,EXACT(Spreadsheet!AN439,INDIRECT(Spreadsheet!BL439)),0)))</f>
        <v>1</v>
      </c>
      <c r="BR439" s="5" t="b">
        <f t="array" ref="BR439">IF(ISBLANK(Spreadsheet!AO439),TRUE,ISNUMBER(MATCH(TRUE,EXACT(Spreadsheet!AO439,LifeBenefitClasses),0)))</f>
        <v>1</v>
      </c>
      <c r="BS439" s="5" t="b">
        <f>IF(OR(ISBLANK(Spreadsheet!AO439), Spreadsheet!AO439="Waive"),IF(ISBLANK(Spreadsheet!AP439),TRUE,FALSE),IF(OR(AND(NOT(ISBLANK(Spreadsheet!AO439)),ISBLANK(Spreadsheet!AP439)),NOT(ISNUMBER(VALUE(Spreadsheet!AP439)))),FALSE,IF(OR(AND(Spreadsheet!AP439&lt;6,MOD(Spreadsheet!AP439*10,5)=0), MOD(Spreadsheet!AP439,5000)=0),TRUE,FALSE)))</f>
        <v>1</v>
      </c>
      <c r="BT439" s="5" t="b">
        <f t="array" ref="BT439">IF(ISBLANK(Spreadsheet!AQ439),TRUE,ISNUMBER(MATCH(TRUE,EXACT(Spreadsheet!AQ439,EnrollWaive),0)))</f>
        <v>1</v>
      </c>
      <c r="BU439" s="5" t="b">
        <f t="array" ref="BU439">IF(ISBLANK(Spreadsheet!AR439),TRUE,ISNUMBER(MATCH(TRUE,EXACT(Spreadsheet!AR439,LifeBenefitClasses),0)))</f>
        <v>1</v>
      </c>
      <c r="BV439" s="5" t="b">
        <f>IF(OR(ISBLANK(Spreadsheet!AR439), Spreadsheet!AR439="Waive"),IF(ISBLANK(Spreadsheet!AS439),TRUE,FALSE),IF(OR(AND(NOT(ISBLANK(Spreadsheet!AR439)),ISBLANK(Spreadsheet!AS439)),NOT(ISNUMBER(VALUE(Spreadsheet!AS439)))),FALSE,IF(OR(AND(Spreadsheet!AS439&lt;6,MOD(Spreadsheet!AS439*10,5)=0), MOD(Spreadsheet!AS439,10000)=0),TRUE,FALSE)))</f>
        <v>1</v>
      </c>
      <c r="BW439" s="5" t="b">
        <f t="array" ref="BW439">IF(ISBLANK(Spreadsheet!AT439),TRUE,ISNUMBER(MATCH(TRUE,EXACT(Spreadsheet!AT439,LifeBenefitClasses),0)))</f>
        <v>1</v>
      </c>
      <c r="BX439" s="5" t="b">
        <f>IF(OR(ISBLANK(Spreadsheet!AT439), Spreadsheet!AT439="Waive"),IF(ISBLANK(Spreadsheet!AU439),TRUE,FALSE),IF(OR(AND(NOT(ISBLANK(Spreadsheet!AT439)),ISBLANK(Spreadsheet!AU439)),NOT(ISNUMBER(VALUE(Spreadsheet!AU439)))),FALSE,IF(AND(NOT(OR(ISBLANK(Spreadsheet!AT439),Spreadsheet!AT439="Waive")),NOT(OR(ISBLANK(Spreadsheet!AR439),Spreadsheet!AR439="Waive")),MOD(Spreadsheet!AU439,5000)=0, Spreadsheet!AU439&lt;=(Spreadsheet!AS439*0.5)),TRUE,FALSE)))</f>
        <v>1</v>
      </c>
      <c r="BY439" s="5" t="b">
        <f t="array" ref="BY439">IF(ISBLANK(Spreadsheet!AV439),TRUE,ISNUMBER(MATCH(TRUE,EXACT(Spreadsheet!AV439,EnrollWaive),0)))</f>
        <v>1</v>
      </c>
      <c r="BZ439" s="5" t="b">
        <f t="array" ref="BZ439">IF(ISBLANK(Spreadsheet!AW439),TRUE,ISNUMBER(MATCH(TRUE,EXACT(Spreadsheet!AW439,LifeBenefitClasses),0)))</f>
        <v>1</v>
      </c>
      <c r="CA439" s="5" t="b">
        <f t="array" ref="CA439">IF(ISBLANK(Spreadsheet!AX439),TRUE,ISNUMBER(MATCH(TRUE,EXACT(Spreadsheet!AX439,LifeBenefitClasses),0)))</f>
        <v>1</v>
      </c>
      <c r="CB439" s="5" t="b">
        <f t="array" ref="CB439">IF(ISBLANK(Spreadsheet!AY439),TRUE,ISNUMBER(MATCH(TRUE,EXACT(Spreadsheet!AY439,LifeBenefitClasses),0)))</f>
        <v>1</v>
      </c>
      <c r="CC439" s="5" t="b">
        <f t="array" ref="CC439">IF(ISBLANK(Spreadsheet!AZ439),TRUE,ISNUMBER(MATCH(TRUE,EXACT(Spreadsheet!AZ439,LifeBenefitClasses),0)))</f>
        <v>1</v>
      </c>
      <c r="CD439" s="5" t="b">
        <f t="array" ref="CD439">IF(ISBLANK(Spreadsheet!BA439),TRUE,ISNUMBER(MATCH(TRUE,EXACT(Spreadsheet!BA439,LifeBenefitClasses),0)))</f>
        <v>1</v>
      </c>
      <c r="CE439" s="5" t="b">
        <f>IF(OR(ISBLANK(Spreadsheet!BA439), Spreadsheet!BA439="Waive"),IF(ISBLANK(Spreadsheet!BB439),TRUE,FALSE),IF(OR(AND(NOT(ISBLANK(Spreadsheet!BA439)),ISBLANK(Spreadsheet!BB439)),NOT(ISNUMBER(VALUE(Spreadsheet!BB439))),ISBLANK(Spreadsheet!BC439),NOT(ISNUMBER(VALUE(Spreadsheet!BC439)))),FALSE,IF(AND(Spreadsheet!BB439&gt;=50000,Spreadsheet!BB439&lt;=250000,MOD(Spreadsheet!BB439,10000)=0,Spreadsheet!BB439&lt;=(10*Spreadsheet!BC439)),TRUE,FALSE)))</f>
        <v>1</v>
      </c>
      <c r="CF439" s="5" t="b">
        <f>IF(NOT(ISBLANK(Spreadsheet!BC439)),AND(ISNUMBER(VALUE(Spreadsheet!BC439)),Spreadsheet!BC439&gt;0),AND(OR(ISBLANK(Spreadsheet!AO439),Spreadsheet!AO439="Waive",AND(NOT(OR(ISBLANK(Spreadsheet!AO439),Spreadsheet!AO439="Waive")),Spreadsheet!AP439&gt;=6)),OR(ISBLANK(Spreadsheet!AR439),AND(NOT(OR(ISBLANK(Spreadsheet!AR439),Spreadsheet!AR439="Waive")),Spreadsheet!AS439&gt;=6)),OR(ISBLANK(Spreadsheet!AW439)),OR(ISBLANK(Spreadsheet!AX439)),OR(ISBLANK(Spreadsheet!AY439)),OR(ISBLANK(Spreadsheet!AZ439)),OR(ISBLANK(Spreadsheet!BA439),Spreadsheet!BA439="Waive")))</f>
        <v>1</v>
      </c>
      <c r="CG439" s="5" t="b">
        <f t="shared" ca="1" si="31"/>
        <v>1</v>
      </c>
    </row>
    <row r="440" spans="8:85" x14ac:dyDescent="0.3">
      <c r="H440" s="5">
        <f t="shared" ca="1" si="32"/>
        <v>2</v>
      </c>
      <c r="I440" s="5" t="str">
        <f t="shared" ca="1" si="30"/>
        <v/>
      </c>
      <c r="J440" s="5" t="str">
        <f>IF(AND(NOT(ISBLANK(Spreadsheet!C440)),ISBLANK(Spreadsheet!D440)),Spreadsheet!F440&amp;" "&amp;Spreadsheet!H440,"")</f>
        <v/>
      </c>
      <c r="K440" s="5">
        <f>IF(AND(NOT(ISBLANK(Spreadsheet!C440)),ISBLANK(Spreadsheet!D440)),COUNTIFS(Spreadsheet!E441:E$786,"=Child",Spreadsheet!C441:C$786, "="&amp;Spreadsheet!C440) + COUNTIFS(Spreadsheet!E441:E$786,"=Step-child",Spreadsheet!C441:C$786, "="&amp;Spreadsheet!C440),0)</f>
        <v>0</v>
      </c>
      <c r="L440" s="5">
        <f>IF(NOT(ISBLANK(J440)),COUNTIFS(Spreadsheet!E441:E$786,"=Wife",Spreadsheet!C441:C$786, "="&amp;Spreadsheet!C440) + COUNTIFS(Spreadsheet!E441:E$786,"=Husband",Spreadsheet!C441:C$786, "="&amp;Spreadsheet!C440),0)</f>
        <v>0</v>
      </c>
      <c r="M440" s="5">
        <f>IF(NOT(ISBLANK(Spreadsheet!AJ440)),VLOOKUP(Spreadsheet!AJ440,'Drop Downs'!$P$2:$R$16,3,FALSE),0)</f>
        <v>0</v>
      </c>
      <c r="N440" s="5">
        <f>IF(NOT(ISBLANK(Spreadsheet!AJ440)), VLOOKUP(Spreadsheet!AJ440,'Drop Downs'!$P$2:$R$16,2,FALSE),0)</f>
        <v>0</v>
      </c>
      <c r="O440" s="5">
        <f>IF(NOT(ISBLANK(Spreadsheet!AL440)),VLOOKUP(Spreadsheet!AL440,'Drop Downs'!$P$2:$R$16,3,FALSE), 0)</f>
        <v>0</v>
      </c>
      <c r="P440" s="5">
        <f>IF(NOT(ISBLANK(Spreadsheet!AL440)),VLOOKUP(Spreadsheet!AL440,'Drop Downs'!$P$2:$R$16,2,FALSE),0)</f>
        <v>0</v>
      </c>
      <c r="Q440" s="5">
        <f>IF(NOT(ISBLANK(Spreadsheet!AN440)),VLOOKUP(Spreadsheet!AN440,'Drop Downs'!$P$2:$R$16,3,FALSE),0)</f>
        <v>0</v>
      </c>
      <c r="R440" s="5">
        <f>IF(NOT(ISBLANK(Spreadsheet!AN440)),VLOOKUP(Spreadsheet!AN440,'Drop Downs'!$P$2:$R$16,2,FALSE),0)</f>
        <v>0</v>
      </c>
      <c r="S440" s="5" t="str">
        <f>IF(OR(M440&gt;K440,N440&gt;L440,O440&gt;K440, Q440&gt;K440,N440&gt;L440, P440&gt;L440, R440&gt;L440),"Member currently has a coverage election over what he/she needs.  Please add more dependents or adjust the coverage election.","")&amp;(IF(AND(NOT(ISBLANK(Spreadsheet!C440)),NOT(ISBLANK(Spreadsheet!D440)),ISBLANK(Spreadsheet!E440)),"Dependent lacks a relationship to member.Please select one from the drop-down.",""))</f>
        <v/>
      </c>
      <c r="T440" s="5" t="b">
        <f t="shared" si="33"/>
        <v>1</v>
      </c>
      <c r="U440" s="5" t="b">
        <f>OR(ISBLANK(Spreadsheet!C440),IF(NOT(ISBLANK(Spreadsheet!D440)),NOT(ISBLANK(Spreadsheet!E440)),TRUE))</f>
        <v>1</v>
      </c>
      <c r="V440" s="5" t="b">
        <f>OR(ISBLANK(Spreadsheet!C440), NOT(ISBLANK(Spreadsheet!I440)))</f>
        <v>1</v>
      </c>
      <c r="W440" s="5" t="b">
        <f>OR(ISBLANK(Spreadsheet!D440),NOT(ISBLANK(Spreadsheet!C440)))</f>
        <v>1</v>
      </c>
      <c r="X440" s="155" t="str">
        <f>REPT("0",MIN(FIND({1,2,3,4,5,6,7,8,9},Spreadsheet!C440&amp;"123456789"))-1)&amp;IF(ISBLANK(Spreadsheet!C440),"",SUMPRODUCT(MID(0&amp;Spreadsheet!C440,LARGE(INDEX(ISNUMBER(--MID(Spreadsheet!C440,ROW($1:$225),1))*
 ROW($1:$225),0),ROW($1:$225))+1,1)*10^ROW($1:$225)/10))</f>
        <v/>
      </c>
      <c r="Y440" s="5" t="b">
        <f>IF(NOT(ISBLANK(Spreadsheet!C440)),IF(AND(ISNUMBER(VALUE(Spreadsheet!C440)), LEN(Spreadsheet!C440)=9),TRUE,FALSE),TRUE)</f>
        <v>1</v>
      </c>
      <c r="Z440" s="155" t="str">
        <f>REPT("0",MIN(FIND({1,2,3,4,5,6,7,8,9},Spreadsheet!D440&amp;"123456789"))-1)&amp;IF(ISBLANK(Spreadsheet!D440),"",SUMPRODUCT(MID(0&amp;Spreadsheet!D440,LARGE(INDEX(ISNUMBER(--MID(Spreadsheet!D440,ROW($1:$225),1))*
 ROW($1:$225),0),ROW($1:$225))+1,1)*10^ROW($1:$225)/10))</f>
        <v/>
      </c>
      <c r="AA440" s="5" t="b">
        <f>IF(AND(NOT(ISBLANK(Spreadsheet!D440)),NOT(ISBLANK(Spreadsheet!C440))),IF(AND(ISNUMBER(VALUE(Spreadsheet!D440)), LEN(Spreadsheet!D440)=9),TRUE,FALSE),IF(AND(NOT(ISBLANK(Spreadsheet!D440)),ISBLANK(Spreadsheet!C440)),FALSE,TRUE))</f>
        <v>1</v>
      </c>
      <c r="AB440" s="5" t="b">
        <f>OR(ISBLANK(Spreadsheet!Y440),IF(NOT(ISBLANK(Spreadsheet!Y440)),LEN(Spreadsheet!Y440)=10,ISNUMBER(VALUE(Spreadsheet!Y440))))</f>
        <v>1</v>
      </c>
      <c r="AC440" s="5" t="b">
        <f>OR(ISBLANK(Spreadsheet!AI440), AND(NOT(ISBLANK(Spreadsheet!AJ440)), NOT(ISNUMBER(SEARCH("Waive",Spreadsheet!AJ440)))))</f>
        <v>1</v>
      </c>
      <c r="AD440" s="5" t="b">
        <f>OR(ISBLANK(Spreadsheet!AK440), AND(NOT(ISBLANK(Spreadsheet!AL440)), NOT(ISNUMBER(SEARCH("Waive",Spreadsheet!AL440)))))</f>
        <v>1</v>
      </c>
      <c r="AE440" s="5" t="b">
        <f>OR(ISBLANK(Spreadsheet!AM440), AND(NOT(ISBLANK(Spreadsheet!AN440)), NOT(ISNUMBER(SEARCH("Waive", Spreadsheet!AN440)))))</f>
        <v>1</v>
      </c>
      <c r="AF440" s="5" t="b">
        <f>OR(ISBLANK(Spreadsheet!C440), NOT(ISBLANK(Spreadsheet!D440)),NOT(ISBLANK(Spreadsheet!L440)))</f>
        <v>1</v>
      </c>
      <c r="AG440" s="5" t="b">
        <f>IF(AND(NOT(ISBLANK(Spreadsheet!C440)), NOT(ISBLANK(Spreadsheet!D440)),Spreadsheet!C440&lt;&gt;Spreadsheet!D440),IF(ISERROR(VLOOKUP(Spreadsheet!C440, Spreadsheet!$C$6:'Spreadsheet'!$C439,1,FALSE)), FALSE, TRUE),TRUE)</f>
        <v>1</v>
      </c>
      <c r="AH440" s="5" t="b">
        <f>Spreadsheet!$B$2=Spreadsheet!AD440</f>
        <v>1</v>
      </c>
      <c r="AI440" s="5" t="b">
        <f>IF(ISBLANK(Spreadsheet!G440),TRUE,IF(OR(LEN(Spreadsheet!G440)&gt;1,ISNUMBER(VALUE(Spreadsheet!G440))),FALSE,TRUE))</f>
        <v>1</v>
      </c>
      <c r="AJ440" s="5" t="b">
        <f>OR(ISBLANK(Spreadsheet!C440), NOT(ISBLANK(Spreadsheet!B440)), NOT(ISBLANK(Spreadsheet!D440)))</f>
        <v>1</v>
      </c>
      <c r="AK440" s="5" t="b">
        <f t="array" ref="AK440">IF(OR(AND(ISBLANK(Spreadsheet!E440),ISBLANK(Spreadsheet!D440),NOT(ISBLANK(Spreadsheet!C440))),AND(ISBLANK(Spreadsheet!E440),ISBLANK(Spreadsheet!D440),ISBLANK(Spreadsheet!C440))),TRUE,ISNUMBER(MATCH(TRUE,EXACT(Spreadsheet!E440,Relationships),0)))</f>
        <v>1</v>
      </c>
      <c r="AL440" s="5" t="b">
        <f>IF(NOT(ISBLANK(Spreadsheet!C440)),IF(OR(ISBLANK(Spreadsheet!F440),LEN(Spreadsheet!F440)&gt;40),FALSE,TRUE),TRUE)</f>
        <v>1</v>
      </c>
      <c r="AM440" s="5" t="b">
        <f>IF(NOT(ISBLANK(Spreadsheet!C440)),IF(OR(ISBLANK(Spreadsheet!H440),LEN(Spreadsheet!H440)&gt;40),FALSE,TRUE),TRUE)</f>
        <v>1</v>
      </c>
      <c r="AN440" s="5" t="b">
        <f t="array" ref="AN440">IF(ISBLANK(Spreadsheet!I440),TRUE,ISNUMBER(MATCH(TRUE,EXACT(Spreadsheet!I440,GenderValues),0)))</f>
        <v>1</v>
      </c>
      <c r="AO440" s="5" t="b">
        <f ca="1">IF(ISERROR(DATEVALUE(TEXT(Spreadsheet!J440,"mm/dd/yyyy")) &gt; TODAY()),IF(AND(ISBLANK(Spreadsheet!J440),ISBLANK(Spreadsheet!C440)),TRUE,FALSE),IF(DATEVALUE(TEXT(Spreadsheet!J440,"mm/dd/yyyy")) &gt; TODAY(),FALSE,TRUE))</f>
        <v>1</v>
      </c>
      <c r="AP440" s="5" t="b">
        <f>OR(ISBLANK(Spreadsheet!K440),LEN(Spreadsheet!K440)&lt;=100)</f>
        <v>1</v>
      </c>
      <c r="AQ440" s="5" t="b">
        <f t="array" ref="AQ440">IF(OR(AND(ISBLANK(Spreadsheet!L440),ISBLANK(Spreadsheet!C440)),AND(NOT(ISBLANK(Spreadsheet!C440)),NOT(ISBLANK(Spreadsheet!D440)))),TRUE,ISNUMBER(MATCH(TRUE,EXACT(Spreadsheet!L440,MaritalStatus),0)))</f>
        <v>1</v>
      </c>
      <c r="AR440" s="5" t="b">
        <f ca="1">IF(ISERROR(DATEVALUE(TEXT(Spreadsheet!M440,"mm/dd/yyyy")) &gt; TODAY()),IF(ISBLANK(Spreadsheet!M440),TRUE,FALSE),IF(DATEVALUE(TEXT(Spreadsheet!M440,"mm/dd/yyyy")) &gt; TODAY(),FALSE,TRUE))</f>
        <v>1</v>
      </c>
      <c r="AS440" s="5" t="b">
        <f>OR(ISBLANK(Spreadsheet!N440),LEN(Spreadsheet!N440)&lt;=100)</f>
        <v>1</v>
      </c>
      <c r="AT440" s="5" t="b">
        <f>OR(ISBLANK(Spreadsheet!O440),UPPER(Spreadsheet!O440)="YES")</f>
        <v>1</v>
      </c>
      <c r="AU440" s="5" t="b">
        <f>OR(ISBLANK(Spreadsheet!P440),UPPER(Spreadsheet!P440)="YES")</f>
        <v>1</v>
      </c>
      <c r="AV440" s="5" t="b">
        <f t="array" ref="AV440">IF(ISBLANK(Spreadsheet!Q440),TRUE,ISNUMBER(MATCH(TRUE,EXACT(Spreadsheet!Q440,OnGroupsPriorIns),0)))</f>
        <v>1</v>
      </c>
      <c r="AW440" s="5" t="b">
        <f>OR(ISBLANK(Spreadsheet!R440),UPPER(Spreadsheet!R440)="YES")</f>
        <v>1</v>
      </c>
      <c r="AX440" s="5" t="b">
        <f>OR(ISBLANK(Spreadsheet!S440),UPPER(Spreadsheet!S440)="YES")</f>
        <v>1</v>
      </c>
      <c r="AY440" s="5" t="b">
        <f>OR(AND(ISBLANK(Spreadsheet!C440),LEN(Spreadsheet!T440)=0),AND(NOT(ISBLANK(Spreadsheet!C440)),LEN(Spreadsheet!T440)&gt;0,LEN(Spreadsheet!T440)&lt;=50))</f>
        <v>1</v>
      </c>
      <c r="AZ440" s="5" t="b">
        <f>OR(LEN(Spreadsheet!U440)=0,AND(LEN(Spreadsheet!U440)&gt;0,LEN(Spreadsheet!U440)&lt;=50))</f>
        <v>1</v>
      </c>
      <c r="BA440" s="5" t="b">
        <f>OR(AND(ISBLANK(Spreadsheet!C440),LEN(Spreadsheet!V440)=0),AND(NOT(ISBLANK(Spreadsheet!C440)),LEN(Spreadsheet!V440)&gt;0,LEN(Spreadsheet!V440)&lt;=50))</f>
        <v>1</v>
      </c>
      <c r="BB440" s="5" t="b">
        <f t="array" ref="BB440">IF(AND(ISBLANK(Spreadsheet!C440),LEN(Spreadsheet!W440)=0),TRUE,ISNUMBER(MATCH(TRUE,EXACT(Spreadsheet!W440,States),0)))</f>
        <v>1</v>
      </c>
      <c r="BC440" s="5" t="b">
        <f>OR(AND(ISBLANK(Spreadsheet!C440),LEN(Spreadsheet!X440)=0),AND(NOT(ISBLANK(Spreadsheet!C440)),LEN(Spreadsheet!X440)&gt;0,LEN(Spreadsheet!X440)=5,ISNUMBER(VALUE(Spreadsheet!X440))))</f>
        <v>1</v>
      </c>
      <c r="BD440" s="5" t="b">
        <f>OR(ISBLANK(Spreadsheet!Z440),LEN(Spreadsheet!Z440)&lt;=50)</f>
        <v>1</v>
      </c>
      <c r="BE440" s="5" t="b">
        <f>ISBLANK(Spreadsheet!AA440)</f>
        <v>1</v>
      </c>
      <c r="BF440" s="5" t="b">
        <f>ISBLANK(Spreadsheet!AB440)</f>
        <v>1</v>
      </c>
      <c r="BG440" s="5" t="b">
        <f>IF(ISERROR(DATEVALUE(TEXT(Spreadsheet!AC440,"mm/dd/yyyy")) &gt; DATEVALUE(TEXT(Spreadsheet!J440,"mm/dd/yyyy"))),IF(OR(AND(ISBLANK(Spreadsheet!AC440),ISBLANK(Spreadsheet!C440)),AND(NOT(ISBLANK(Spreadsheet!C440)),ISBLANK(Spreadsheet!AC440),NOT(ISBLANK(Spreadsheet!D440)))),TRUE,FALSE),IF(DATEVALUE(TEXT(Spreadsheet!AC440,"mm/dd/yyyy")) &gt; DATEVALUE(TEXT(Spreadsheet!J440,"mm/dd/yyyy")),TRUE,FALSE))</f>
        <v>1</v>
      </c>
      <c r="BH440" s="5" t="b">
        <f>OR(AND(ISBLANK(Spreadsheet!C440),ISBLANK(Spreadsheet!AE440)),AND(NOT(ISBLANK(Spreadsheet!C440)),NOT(ISBLANK(Spreadsheet!D440)),ISBLANK(Spreadsheet!AE440)),AND(NOT(ISBLANK(Spreadsheet!C440)),ISBLANK(Spreadsheet!D440),NOT(ISBLANK(Spreadsheet!AE440)),LEN(Spreadsheet!AE440)&lt;=100))</f>
        <v>1</v>
      </c>
      <c r="BI440" s="5" t="b">
        <f t="array" ref="BI440">IF(ISBLANK(Spreadsheet!AF440),TRUE,ISNUMBER(MATCH(TRUE,EXACT(Spreadsheet!AF440,CobraShortReasons),0)))</f>
        <v>1</v>
      </c>
      <c r="BJ440" s="5" t="b">
        <f ca="1">IF(ISERROR(DATEVALUE(TEXT(Spreadsheet!AG440,"mm/dd/yyyy")) &gt; TODAY()),IF(ISBLANK(Spreadsheet!AG440),TRUE,FALSE),IF(DATEVALUE(TEXT(Spreadsheet!AG440,"mm/dd/yyyy")) &gt; TODAY(),FALSE,TRUE))</f>
        <v>1</v>
      </c>
      <c r="BK440" s="5" t="b">
        <f>OR(ISBLANK(Spreadsheet!AH440),LEN(Spreadsheet!AH440)&lt;=25)</f>
        <v>1</v>
      </c>
      <c r="BL440" s="5" t="b">
        <f t="array" aca="1" ref="BL440" ca="1">IF(ISBLANK(Spreadsheet!AI440),TRUE,ISNUMBER(MATCH(TRUE,EXACT(Spreadsheet!AI440,INDIRECT(Spreadsheet!$D$2)),0)))</f>
        <v>1</v>
      </c>
      <c r="BM440" s="5" t="b">
        <f t="array" aca="1" ref="BM440" ca="1">IF(ISBLANK(Spreadsheet!AJ440),TRUE,ISNUMBER(MATCH(TRUE,EXACT(Spreadsheet!AJ440,INDIRECT(Spreadsheet!BJ440)),0)))</f>
        <v>1</v>
      </c>
      <c r="BN440" s="5" t="b">
        <f t="array" ref="BN440">IF(ISBLANK(Spreadsheet!AK440),TRUE,ISNUMBER(MATCH(TRUE,EXACT(Spreadsheet!AK440,DentalPlans),0)))</f>
        <v>1</v>
      </c>
      <c r="BO440" s="5" t="b">
        <f t="array" aca="1" ref="BO440" ca="1">IF(ISBLANK(Spreadsheet!AL440),TRUE,ISNUMBER(MATCH(TRUE,EXACT(Spreadsheet!AL440,INDIRECT(Spreadsheet!BK440)),0)))</f>
        <v>1</v>
      </c>
      <c r="BP440" s="5" t="b">
        <f t="array" ref="BP440">IF(ISBLANK(Spreadsheet!AM440),TRUE,ISNUMBER(MATCH(TRUE,EXACT(Spreadsheet!AM440,VisionPlans),0)))</f>
        <v>1</v>
      </c>
      <c r="BQ440" s="5" t="b">
        <f t="array" aca="1" ref="BQ440" ca="1">IF(ISBLANK(Spreadsheet!AN440),TRUE,ISNUMBER(MATCH(TRUE,EXACT(Spreadsheet!AN440,INDIRECT(Spreadsheet!BL440)),0)))</f>
        <v>1</v>
      </c>
      <c r="BR440" s="5" t="b">
        <f t="array" ref="BR440">IF(ISBLANK(Spreadsheet!AO440),TRUE,ISNUMBER(MATCH(TRUE,EXACT(Spreadsheet!AO440,LifeBenefitClasses),0)))</f>
        <v>1</v>
      </c>
      <c r="BS440" s="5" t="b">
        <f>IF(OR(ISBLANK(Spreadsheet!AO440), Spreadsheet!AO440="Waive"),IF(ISBLANK(Spreadsheet!AP440),TRUE,FALSE),IF(OR(AND(NOT(ISBLANK(Spreadsheet!AO440)),ISBLANK(Spreadsheet!AP440)),NOT(ISNUMBER(VALUE(Spreadsheet!AP440)))),FALSE,IF(OR(AND(Spreadsheet!AP440&lt;6,MOD(Spreadsheet!AP440*10,5)=0), MOD(Spreadsheet!AP440,5000)=0),TRUE,FALSE)))</f>
        <v>1</v>
      </c>
      <c r="BT440" s="5" t="b">
        <f t="array" ref="BT440">IF(ISBLANK(Spreadsheet!AQ440),TRUE,ISNUMBER(MATCH(TRUE,EXACT(Spreadsheet!AQ440,EnrollWaive),0)))</f>
        <v>1</v>
      </c>
      <c r="BU440" s="5" t="b">
        <f t="array" ref="BU440">IF(ISBLANK(Spreadsheet!AR440),TRUE,ISNUMBER(MATCH(TRUE,EXACT(Spreadsheet!AR440,LifeBenefitClasses),0)))</f>
        <v>1</v>
      </c>
      <c r="BV440" s="5" t="b">
        <f>IF(OR(ISBLANK(Spreadsheet!AR440), Spreadsheet!AR440="Waive"),IF(ISBLANK(Spreadsheet!AS440),TRUE,FALSE),IF(OR(AND(NOT(ISBLANK(Spreadsheet!AR440)),ISBLANK(Spreadsheet!AS440)),NOT(ISNUMBER(VALUE(Spreadsheet!AS440)))),FALSE,IF(OR(AND(Spreadsheet!AS440&lt;6,MOD(Spreadsheet!AS440*10,5)=0), MOD(Spreadsheet!AS440,10000)=0),TRUE,FALSE)))</f>
        <v>1</v>
      </c>
      <c r="BW440" s="5" t="b">
        <f t="array" ref="BW440">IF(ISBLANK(Spreadsheet!AT440),TRUE,ISNUMBER(MATCH(TRUE,EXACT(Spreadsheet!AT440,LifeBenefitClasses),0)))</f>
        <v>1</v>
      </c>
      <c r="BX440" s="5" t="b">
        <f>IF(OR(ISBLANK(Spreadsheet!AT440), Spreadsheet!AT440="Waive"),IF(ISBLANK(Spreadsheet!AU440),TRUE,FALSE),IF(OR(AND(NOT(ISBLANK(Spreadsheet!AT440)),ISBLANK(Spreadsheet!AU440)),NOT(ISNUMBER(VALUE(Spreadsheet!AU440)))),FALSE,IF(AND(NOT(OR(ISBLANK(Spreadsheet!AT440),Spreadsheet!AT440="Waive")),NOT(OR(ISBLANK(Spreadsheet!AR440),Spreadsheet!AR440="Waive")),MOD(Spreadsheet!AU440,5000)=0, Spreadsheet!AU440&lt;=(Spreadsheet!AS440*0.5)),TRUE,FALSE)))</f>
        <v>1</v>
      </c>
      <c r="BY440" s="5" t="b">
        <f t="array" ref="BY440">IF(ISBLANK(Spreadsheet!AV440),TRUE,ISNUMBER(MATCH(TRUE,EXACT(Spreadsheet!AV440,EnrollWaive),0)))</f>
        <v>1</v>
      </c>
      <c r="BZ440" s="5" t="b">
        <f t="array" ref="BZ440">IF(ISBLANK(Spreadsheet!AW440),TRUE,ISNUMBER(MATCH(TRUE,EXACT(Spreadsheet!AW440,LifeBenefitClasses),0)))</f>
        <v>1</v>
      </c>
      <c r="CA440" s="5" t="b">
        <f t="array" ref="CA440">IF(ISBLANK(Spreadsheet!AX440),TRUE,ISNUMBER(MATCH(TRUE,EXACT(Spreadsheet!AX440,LifeBenefitClasses),0)))</f>
        <v>1</v>
      </c>
      <c r="CB440" s="5" t="b">
        <f t="array" ref="CB440">IF(ISBLANK(Spreadsheet!AY440),TRUE,ISNUMBER(MATCH(TRUE,EXACT(Spreadsheet!AY440,LifeBenefitClasses),0)))</f>
        <v>1</v>
      </c>
      <c r="CC440" s="5" t="b">
        <f t="array" ref="CC440">IF(ISBLANK(Spreadsheet!AZ440),TRUE,ISNUMBER(MATCH(TRUE,EXACT(Spreadsheet!AZ440,LifeBenefitClasses),0)))</f>
        <v>1</v>
      </c>
      <c r="CD440" s="5" t="b">
        <f t="array" ref="CD440">IF(ISBLANK(Spreadsheet!BA440),TRUE,ISNUMBER(MATCH(TRUE,EXACT(Spreadsheet!BA440,LifeBenefitClasses),0)))</f>
        <v>1</v>
      </c>
      <c r="CE440" s="5" t="b">
        <f>IF(OR(ISBLANK(Spreadsheet!BA440), Spreadsheet!BA440="Waive"),IF(ISBLANK(Spreadsheet!BB440),TRUE,FALSE),IF(OR(AND(NOT(ISBLANK(Spreadsheet!BA440)),ISBLANK(Spreadsheet!BB440)),NOT(ISNUMBER(VALUE(Spreadsheet!BB440))),ISBLANK(Spreadsheet!BC440),NOT(ISNUMBER(VALUE(Spreadsheet!BC440)))),FALSE,IF(AND(Spreadsheet!BB440&gt;=50000,Spreadsheet!BB440&lt;=250000,MOD(Spreadsheet!BB440,10000)=0,Spreadsheet!BB440&lt;=(10*Spreadsheet!BC440)),TRUE,FALSE)))</f>
        <v>1</v>
      </c>
      <c r="CF440" s="5" t="b">
        <f>IF(NOT(ISBLANK(Spreadsheet!BC440)),AND(ISNUMBER(VALUE(Spreadsheet!BC440)),Spreadsheet!BC440&gt;0),AND(OR(ISBLANK(Spreadsheet!AO440),Spreadsheet!AO440="Waive",AND(NOT(OR(ISBLANK(Spreadsheet!AO440),Spreadsheet!AO440="Waive")),Spreadsheet!AP440&gt;=6)),OR(ISBLANK(Spreadsheet!AR440),AND(NOT(OR(ISBLANK(Spreadsheet!AR440),Spreadsheet!AR440="Waive")),Spreadsheet!AS440&gt;=6)),OR(ISBLANK(Spreadsheet!AW440)),OR(ISBLANK(Spreadsheet!AX440)),OR(ISBLANK(Spreadsheet!AY440)),OR(ISBLANK(Spreadsheet!AZ440)),OR(ISBLANK(Spreadsheet!BA440),Spreadsheet!BA440="Waive")))</f>
        <v>1</v>
      </c>
      <c r="CG440" s="5" t="b">
        <f t="shared" ca="1" si="31"/>
        <v>1</v>
      </c>
    </row>
    <row r="441" spans="8:85" x14ac:dyDescent="0.3">
      <c r="H441" s="5">
        <f t="shared" ca="1" si="32"/>
        <v>2</v>
      </c>
      <c r="I441" s="5" t="str">
        <f t="shared" ca="1" si="30"/>
        <v/>
      </c>
      <c r="J441" s="5" t="str">
        <f>IF(AND(NOT(ISBLANK(Spreadsheet!C441)),ISBLANK(Spreadsheet!D441)),Spreadsheet!F441&amp;" "&amp;Spreadsheet!H441,"")</f>
        <v/>
      </c>
      <c r="K441" s="5">
        <f>IF(AND(NOT(ISBLANK(Spreadsheet!C441)),ISBLANK(Spreadsheet!D441)),COUNTIFS(Spreadsheet!E442:E$786,"=Child",Spreadsheet!C442:C$786, "="&amp;Spreadsheet!C441) + COUNTIFS(Spreadsheet!E442:E$786,"=Step-child",Spreadsheet!C442:C$786, "="&amp;Spreadsheet!C441),0)</f>
        <v>0</v>
      </c>
      <c r="L441" s="5">
        <f>IF(NOT(ISBLANK(J441)),COUNTIFS(Spreadsheet!E442:E$786,"=Wife",Spreadsheet!C442:C$786, "="&amp;Spreadsheet!C441) + COUNTIFS(Spreadsheet!E442:E$786,"=Husband",Spreadsheet!C442:C$786, "="&amp;Spreadsheet!C441),0)</f>
        <v>0</v>
      </c>
      <c r="M441" s="5">
        <f>IF(NOT(ISBLANK(Spreadsheet!AJ441)),VLOOKUP(Spreadsheet!AJ441,'Drop Downs'!$P$2:$R$16,3,FALSE),0)</f>
        <v>0</v>
      </c>
      <c r="N441" s="5">
        <f>IF(NOT(ISBLANK(Spreadsheet!AJ441)), VLOOKUP(Spreadsheet!AJ441,'Drop Downs'!$P$2:$R$16,2,FALSE),0)</f>
        <v>0</v>
      </c>
      <c r="O441" s="5">
        <f>IF(NOT(ISBLANK(Spreadsheet!AL441)),VLOOKUP(Spreadsheet!AL441,'Drop Downs'!$P$2:$R$16,3,FALSE), 0)</f>
        <v>0</v>
      </c>
      <c r="P441" s="5">
        <f>IF(NOT(ISBLANK(Spreadsheet!AL441)),VLOOKUP(Spreadsheet!AL441,'Drop Downs'!$P$2:$R$16,2,FALSE),0)</f>
        <v>0</v>
      </c>
      <c r="Q441" s="5">
        <f>IF(NOT(ISBLANK(Spreadsheet!AN441)),VLOOKUP(Spreadsheet!AN441,'Drop Downs'!$P$2:$R$16,3,FALSE),0)</f>
        <v>0</v>
      </c>
      <c r="R441" s="5">
        <f>IF(NOT(ISBLANK(Spreadsheet!AN441)),VLOOKUP(Spreadsheet!AN441,'Drop Downs'!$P$2:$R$16,2,FALSE),0)</f>
        <v>0</v>
      </c>
      <c r="S441" s="5" t="str">
        <f>IF(OR(M441&gt;K441,N441&gt;L441,O441&gt;K441, Q441&gt;K441,N441&gt;L441, P441&gt;L441, R441&gt;L441),"Member currently has a coverage election over what he/she needs.  Please add more dependents or adjust the coverage election.","")&amp;(IF(AND(NOT(ISBLANK(Spreadsheet!C441)),NOT(ISBLANK(Spreadsheet!D441)),ISBLANK(Spreadsheet!E441)),"Dependent lacks a relationship to member.Please select one from the drop-down.",""))</f>
        <v/>
      </c>
      <c r="T441" s="5" t="b">
        <f t="shared" si="33"/>
        <v>1</v>
      </c>
      <c r="U441" s="5" t="b">
        <f>OR(ISBLANK(Spreadsheet!C441),IF(NOT(ISBLANK(Spreadsheet!D441)),NOT(ISBLANK(Spreadsheet!E441)),TRUE))</f>
        <v>1</v>
      </c>
      <c r="V441" s="5" t="b">
        <f>OR(ISBLANK(Spreadsheet!C441), NOT(ISBLANK(Spreadsheet!I441)))</f>
        <v>1</v>
      </c>
      <c r="W441" s="5" t="b">
        <f>OR(ISBLANK(Spreadsheet!D441),NOT(ISBLANK(Spreadsheet!C441)))</f>
        <v>1</v>
      </c>
      <c r="X441" s="155" t="str">
        <f>REPT("0",MIN(FIND({1,2,3,4,5,6,7,8,9},Spreadsheet!C441&amp;"123456789"))-1)&amp;IF(ISBLANK(Spreadsheet!C441),"",SUMPRODUCT(MID(0&amp;Spreadsheet!C441,LARGE(INDEX(ISNUMBER(--MID(Spreadsheet!C441,ROW($1:$225),1))*
 ROW($1:$225),0),ROW($1:$225))+1,1)*10^ROW($1:$225)/10))</f>
        <v/>
      </c>
      <c r="Y441" s="5" t="b">
        <f>IF(NOT(ISBLANK(Spreadsheet!C441)),IF(AND(ISNUMBER(VALUE(Spreadsheet!C441)), LEN(Spreadsheet!C441)=9),TRUE,FALSE),TRUE)</f>
        <v>1</v>
      </c>
      <c r="Z441" s="155" t="str">
        <f>REPT("0",MIN(FIND({1,2,3,4,5,6,7,8,9},Spreadsheet!D441&amp;"123456789"))-1)&amp;IF(ISBLANK(Spreadsheet!D441),"",SUMPRODUCT(MID(0&amp;Spreadsheet!D441,LARGE(INDEX(ISNUMBER(--MID(Spreadsheet!D441,ROW($1:$225),1))*
 ROW($1:$225),0),ROW($1:$225))+1,1)*10^ROW($1:$225)/10))</f>
        <v/>
      </c>
      <c r="AA441" s="5" t="b">
        <f>IF(AND(NOT(ISBLANK(Spreadsheet!D441)),NOT(ISBLANK(Spreadsheet!C441))),IF(AND(ISNUMBER(VALUE(Spreadsheet!D441)), LEN(Spreadsheet!D441)=9),TRUE,FALSE),IF(AND(NOT(ISBLANK(Spreadsheet!D441)),ISBLANK(Spreadsheet!C441)),FALSE,TRUE))</f>
        <v>1</v>
      </c>
      <c r="AB441" s="5" t="b">
        <f>OR(ISBLANK(Spreadsheet!Y441),IF(NOT(ISBLANK(Spreadsheet!Y441)),LEN(Spreadsheet!Y441)=10,ISNUMBER(VALUE(Spreadsheet!Y441))))</f>
        <v>1</v>
      </c>
      <c r="AC441" s="5" t="b">
        <f>OR(ISBLANK(Spreadsheet!AI441), AND(NOT(ISBLANK(Spreadsheet!AJ441)), NOT(ISNUMBER(SEARCH("Waive",Spreadsheet!AJ441)))))</f>
        <v>1</v>
      </c>
      <c r="AD441" s="5" t="b">
        <f>OR(ISBLANK(Spreadsheet!AK441), AND(NOT(ISBLANK(Spreadsheet!AL441)), NOT(ISNUMBER(SEARCH("Waive",Spreadsheet!AL441)))))</f>
        <v>1</v>
      </c>
      <c r="AE441" s="5" t="b">
        <f>OR(ISBLANK(Spreadsheet!AM441), AND(NOT(ISBLANK(Spreadsheet!AN441)), NOT(ISNUMBER(SEARCH("Waive", Spreadsheet!AN441)))))</f>
        <v>1</v>
      </c>
      <c r="AF441" s="5" t="b">
        <f>OR(ISBLANK(Spreadsheet!C441), NOT(ISBLANK(Spreadsheet!D441)),NOT(ISBLANK(Spreadsheet!L441)))</f>
        <v>1</v>
      </c>
      <c r="AG441" s="5" t="b">
        <f>IF(AND(NOT(ISBLANK(Spreadsheet!C441)), NOT(ISBLANK(Spreadsheet!D441)),Spreadsheet!C441&lt;&gt;Spreadsheet!D441),IF(ISERROR(VLOOKUP(Spreadsheet!C441, Spreadsheet!$C$6:'Spreadsheet'!$C440,1,FALSE)), FALSE, TRUE),TRUE)</f>
        <v>1</v>
      </c>
      <c r="AH441" s="5" t="b">
        <f>Spreadsheet!$B$2=Spreadsheet!AD441</f>
        <v>1</v>
      </c>
      <c r="AI441" s="5" t="b">
        <f>IF(ISBLANK(Spreadsheet!G441),TRUE,IF(OR(LEN(Spreadsheet!G441)&gt;1,ISNUMBER(VALUE(Spreadsheet!G441))),FALSE,TRUE))</f>
        <v>1</v>
      </c>
      <c r="AJ441" s="5" t="b">
        <f>OR(ISBLANK(Spreadsheet!C441), NOT(ISBLANK(Spreadsheet!B441)), NOT(ISBLANK(Spreadsheet!D441)))</f>
        <v>1</v>
      </c>
      <c r="AK441" s="5" t="b">
        <f t="array" ref="AK441">IF(OR(AND(ISBLANK(Spreadsheet!E441),ISBLANK(Spreadsheet!D441),NOT(ISBLANK(Spreadsheet!C441))),AND(ISBLANK(Spreadsheet!E441),ISBLANK(Spreadsheet!D441),ISBLANK(Spreadsheet!C441))),TRUE,ISNUMBER(MATCH(TRUE,EXACT(Spreadsheet!E441,Relationships),0)))</f>
        <v>1</v>
      </c>
      <c r="AL441" s="5" t="b">
        <f>IF(NOT(ISBLANK(Spreadsheet!C441)),IF(OR(ISBLANK(Spreadsheet!F441),LEN(Spreadsheet!F441)&gt;40),FALSE,TRUE),TRUE)</f>
        <v>1</v>
      </c>
      <c r="AM441" s="5" t="b">
        <f>IF(NOT(ISBLANK(Spreadsheet!C441)),IF(OR(ISBLANK(Spreadsheet!H441),LEN(Spreadsheet!H441)&gt;40),FALSE,TRUE),TRUE)</f>
        <v>1</v>
      </c>
      <c r="AN441" s="5" t="b">
        <f t="array" ref="AN441">IF(ISBLANK(Spreadsheet!I441),TRUE,ISNUMBER(MATCH(TRUE,EXACT(Spreadsheet!I441,GenderValues),0)))</f>
        <v>1</v>
      </c>
      <c r="AO441" s="5" t="b">
        <f ca="1">IF(ISERROR(DATEVALUE(TEXT(Spreadsheet!J441,"mm/dd/yyyy")) &gt; TODAY()),IF(AND(ISBLANK(Spreadsheet!J441),ISBLANK(Spreadsheet!C441)),TRUE,FALSE),IF(DATEVALUE(TEXT(Spreadsheet!J441,"mm/dd/yyyy")) &gt; TODAY(),FALSE,TRUE))</f>
        <v>1</v>
      </c>
      <c r="AP441" s="5" t="b">
        <f>OR(ISBLANK(Spreadsheet!K441),LEN(Spreadsheet!K441)&lt;=100)</f>
        <v>1</v>
      </c>
      <c r="AQ441" s="5" t="b">
        <f t="array" ref="AQ441">IF(OR(AND(ISBLANK(Spreadsheet!L441),ISBLANK(Spreadsheet!C441)),AND(NOT(ISBLANK(Spreadsheet!C441)),NOT(ISBLANK(Spreadsheet!D441)))),TRUE,ISNUMBER(MATCH(TRUE,EXACT(Spreadsheet!L441,MaritalStatus),0)))</f>
        <v>1</v>
      </c>
      <c r="AR441" s="5" t="b">
        <f ca="1">IF(ISERROR(DATEVALUE(TEXT(Spreadsheet!M441,"mm/dd/yyyy")) &gt; TODAY()),IF(ISBLANK(Spreadsheet!M441),TRUE,FALSE),IF(DATEVALUE(TEXT(Spreadsheet!M441,"mm/dd/yyyy")) &gt; TODAY(),FALSE,TRUE))</f>
        <v>1</v>
      </c>
      <c r="AS441" s="5" t="b">
        <f>OR(ISBLANK(Spreadsheet!N441),LEN(Spreadsheet!N441)&lt;=100)</f>
        <v>1</v>
      </c>
      <c r="AT441" s="5" t="b">
        <f>OR(ISBLANK(Spreadsheet!O441),UPPER(Spreadsheet!O441)="YES")</f>
        <v>1</v>
      </c>
      <c r="AU441" s="5" t="b">
        <f>OR(ISBLANK(Spreadsheet!P441),UPPER(Spreadsheet!P441)="YES")</f>
        <v>1</v>
      </c>
      <c r="AV441" s="5" t="b">
        <f t="array" ref="AV441">IF(ISBLANK(Spreadsheet!Q441),TRUE,ISNUMBER(MATCH(TRUE,EXACT(Spreadsheet!Q441,OnGroupsPriorIns),0)))</f>
        <v>1</v>
      </c>
      <c r="AW441" s="5" t="b">
        <f>OR(ISBLANK(Spreadsheet!R441),UPPER(Spreadsheet!R441)="YES")</f>
        <v>1</v>
      </c>
      <c r="AX441" s="5" t="b">
        <f>OR(ISBLANK(Spreadsheet!S441),UPPER(Spreadsheet!S441)="YES")</f>
        <v>1</v>
      </c>
      <c r="AY441" s="5" t="b">
        <f>OR(AND(ISBLANK(Spreadsheet!C441),LEN(Spreadsheet!T441)=0),AND(NOT(ISBLANK(Spreadsheet!C441)),LEN(Spreadsheet!T441)&gt;0,LEN(Spreadsheet!T441)&lt;=50))</f>
        <v>1</v>
      </c>
      <c r="AZ441" s="5" t="b">
        <f>OR(LEN(Spreadsheet!U441)=0,AND(LEN(Spreadsheet!U441)&gt;0,LEN(Spreadsheet!U441)&lt;=50))</f>
        <v>1</v>
      </c>
      <c r="BA441" s="5" t="b">
        <f>OR(AND(ISBLANK(Spreadsheet!C441),LEN(Spreadsheet!V441)=0),AND(NOT(ISBLANK(Spreadsheet!C441)),LEN(Spreadsheet!V441)&gt;0,LEN(Spreadsheet!V441)&lt;=50))</f>
        <v>1</v>
      </c>
      <c r="BB441" s="5" t="b">
        <f t="array" ref="BB441">IF(AND(ISBLANK(Spreadsheet!C441),LEN(Spreadsheet!W441)=0),TRUE,ISNUMBER(MATCH(TRUE,EXACT(Spreadsheet!W441,States),0)))</f>
        <v>1</v>
      </c>
      <c r="BC441" s="5" t="b">
        <f>OR(AND(ISBLANK(Spreadsheet!C441),LEN(Spreadsheet!X441)=0),AND(NOT(ISBLANK(Spreadsheet!C441)),LEN(Spreadsheet!X441)&gt;0,LEN(Spreadsheet!X441)=5,ISNUMBER(VALUE(Spreadsheet!X441))))</f>
        <v>1</v>
      </c>
      <c r="BD441" s="5" t="b">
        <f>OR(ISBLANK(Spreadsheet!Z441),LEN(Spreadsheet!Z441)&lt;=50)</f>
        <v>1</v>
      </c>
      <c r="BE441" s="5" t="b">
        <f>ISBLANK(Spreadsheet!AA441)</f>
        <v>1</v>
      </c>
      <c r="BF441" s="5" t="b">
        <f>ISBLANK(Spreadsheet!AB441)</f>
        <v>1</v>
      </c>
      <c r="BG441" s="5" t="b">
        <f>IF(ISERROR(DATEVALUE(TEXT(Spreadsheet!AC441,"mm/dd/yyyy")) &gt; DATEVALUE(TEXT(Spreadsheet!J441,"mm/dd/yyyy"))),IF(OR(AND(ISBLANK(Spreadsheet!AC441),ISBLANK(Spreadsheet!C441)),AND(NOT(ISBLANK(Spreadsheet!C441)),ISBLANK(Spreadsheet!AC441),NOT(ISBLANK(Spreadsheet!D441)))),TRUE,FALSE),IF(DATEVALUE(TEXT(Spreadsheet!AC441,"mm/dd/yyyy")) &gt; DATEVALUE(TEXT(Spreadsheet!J441,"mm/dd/yyyy")),TRUE,FALSE))</f>
        <v>1</v>
      </c>
      <c r="BH441" s="5" t="b">
        <f>OR(AND(ISBLANK(Spreadsheet!C441),ISBLANK(Spreadsheet!AE441)),AND(NOT(ISBLANK(Spreadsheet!C441)),NOT(ISBLANK(Spreadsheet!D441)),ISBLANK(Spreadsheet!AE441)),AND(NOT(ISBLANK(Spreadsheet!C441)),ISBLANK(Spreadsheet!D441),NOT(ISBLANK(Spreadsheet!AE441)),LEN(Spreadsheet!AE441)&lt;=100))</f>
        <v>1</v>
      </c>
      <c r="BI441" s="5" t="b">
        <f t="array" ref="BI441">IF(ISBLANK(Spreadsheet!AF441),TRUE,ISNUMBER(MATCH(TRUE,EXACT(Spreadsheet!AF441,CobraShortReasons),0)))</f>
        <v>1</v>
      </c>
      <c r="BJ441" s="5" t="b">
        <f ca="1">IF(ISERROR(DATEVALUE(TEXT(Spreadsheet!AG441,"mm/dd/yyyy")) &gt; TODAY()),IF(ISBLANK(Spreadsheet!AG441),TRUE,FALSE),IF(DATEVALUE(TEXT(Spreadsheet!AG441,"mm/dd/yyyy")) &gt; TODAY(),FALSE,TRUE))</f>
        <v>1</v>
      </c>
      <c r="BK441" s="5" t="b">
        <f>OR(ISBLANK(Spreadsheet!AH441),LEN(Spreadsheet!AH441)&lt;=25)</f>
        <v>1</v>
      </c>
      <c r="BL441" s="5" t="b">
        <f t="array" aca="1" ref="BL441" ca="1">IF(ISBLANK(Spreadsheet!AI441),TRUE,ISNUMBER(MATCH(TRUE,EXACT(Spreadsheet!AI441,INDIRECT(Spreadsheet!$D$2)),0)))</f>
        <v>1</v>
      </c>
      <c r="BM441" s="5" t="b">
        <f t="array" aca="1" ref="BM441" ca="1">IF(ISBLANK(Spreadsheet!AJ441),TRUE,ISNUMBER(MATCH(TRUE,EXACT(Spreadsheet!AJ441,INDIRECT(Spreadsheet!BJ441)),0)))</f>
        <v>1</v>
      </c>
      <c r="BN441" s="5" t="b">
        <f t="array" ref="BN441">IF(ISBLANK(Spreadsheet!AK441),TRUE,ISNUMBER(MATCH(TRUE,EXACT(Spreadsheet!AK441,DentalPlans),0)))</f>
        <v>1</v>
      </c>
      <c r="BO441" s="5" t="b">
        <f t="array" aca="1" ref="BO441" ca="1">IF(ISBLANK(Spreadsheet!AL441),TRUE,ISNUMBER(MATCH(TRUE,EXACT(Spreadsheet!AL441,INDIRECT(Spreadsheet!BK441)),0)))</f>
        <v>1</v>
      </c>
      <c r="BP441" s="5" t="b">
        <f t="array" ref="BP441">IF(ISBLANK(Spreadsheet!AM441),TRUE,ISNUMBER(MATCH(TRUE,EXACT(Spreadsheet!AM441,VisionPlans),0)))</f>
        <v>1</v>
      </c>
      <c r="BQ441" s="5" t="b">
        <f t="array" aca="1" ref="BQ441" ca="1">IF(ISBLANK(Spreadsheet!AN441),TRUE,ISNUMBER(MATCH(TRUE,EXACT(Spreadsheet!AN441,INDIRECT(Spreadsheet!BL441)),0)))</f>
        <v>1</v>
      </c>
      <c r="BR441" s="5" t="b">
        <f t="array" ref="BR441">IF(ISBLANK(Spreadsheet!AO441),TRUE,ISNUMBER(MATCH(TRUE,EXACT(Spreadsheet!AO441,LifeBenefitClasses),0)))</f>
        <v>1</v>
      </c>
      <c r="BS441" s="5" t="b">
        <f>IF(OR(ISBLANK(Spreadsheet!AO441), Spreadsheet!AO441="Waive"),IF(ISBLANK(Spreadsheet!AP441),TRUE,FALSE),IF(OR(AND(NOT(ISBLANK(Spreadsheet!AO441)),ISBLANK(Spreadsheet!AP441)),NOT(ISNUMBER(VALUE(Spreadsheet!AP441)))),FALSE,IF(OR(AND(Spreadsheet!AP441&lt;6,MOD(Spreadsheet!AP441*10,5)=0), MOD(Spreadsheet!AP441,5000)=0),TRUE,FALSE)))</f>
        <v>1</v>
      </c>
      <c r="BT441" s="5" t="b">
        <f t="array" ref="BT441">IF(ISBLANK(Spreadsheet!AQ441),TRUE,ISNUMBER(MATCH(TRUE,EXACT(Spreadsheet!AQ441,EnrollWaive),0)))</f>
        <v>1</v>
      </c>
      <c r="BU441" s="5" t="b">
        <f t="array" ref="BU441">IF(ISBLANK(Spreadsheet!AR441),TRUE,ISNUMBER(MATCH(TRUE,EXACT(Spreadsheet!AR441,LifeBenefitClasses),0)))</f>
        <v>1</v>
      </c>
      <c r="BV441" s="5" t="b">
        <f>IF(OR(ISBLANK(Spreadsheet!AR441), Spreadsheet!AR441="Waive"),IF(ISBLANK(Spreadsheet!AS441),TRUE,FALSE),IF(OR(AND(NOT(ISBLANK(Spreadsheet!AR441)),ISBLANK(Spreadsheet!AS441)),NOT(ISNUMBER(VALUE(Spreadsheet!AS441)))),FALSE,IF(OR(AND(Spreadsheet!AS441&lt;6,MOD(Spreadsheet!AS441*10,5)=0), MOD(Spreadsheet!AS441,10000)=0),TRUE,FALSE)))</f>
        <v>1</v>
      </c>
      <c r="BW441" s="5" t="b">
        <f t="array" ref="BW441">IF(ISBLANK(Spreadsheet!AT441),TRUE,ISNUMBER(MATCH(TRUE,EXACT(Spreadsheet!AT441,LifeBenefitClasses),0)))</f>
        <v>1</v>
      </c>
      <c r="BX441" s="5" t="b">
        <f>IF(OR(ISBLANK(Spreadsheet!AT441), Spreadsheet!AT441="Waive"),IF(ISBLANK(Spreadsheet!AU441),TRUE,FALSE),IF(OR(AND(NOT(ISBLANK(Spreadsheet!AT441)),ISBLANK(Spreadsheet!AU441)),NOT(ISNUMBER(VALUE(Spreadsheet!AU441)))),FALSE,IF(AND(NOT(OR(ISBLANK(Spreadsheet!AT441),Spreadsheet!AT441="Waive")),NOT(OR(ISBLANK(Spreadsheet!AR441),Spreadsheet!AR441="Waive")),MOD(Spreadsheet!AU441,5000)=0, Spreadsheet!AU441&lt;=(Spreadsheet!AS441*0.5)),TRUE,FALSE)))</f>
        <v>1</v>
      </c>
      <c r="BY441" s="5" t="b">
        <f t="array" ref="BY441">IF(ISBLANK(Spreadsheet!AV441),TRUE,ISNUMBER(MATCH(TRUE,EXACT(Spreadsheet!AV441,EnrollWaive),0)))</f>
        <v>1</v>
      </c>
      <c r="BZ441" s="5" t="b">
        <f t="array" ref="BZ441">IF(ISBLANK(Spreadsheet!AW441),TRUE,ISNUMBER(MATCH(TRUE,EXACT(Spreadsheet!AW441,LifeBenefitClasses),0)))</f>
        <v>1</v>
      </c>
      <c r="CA441" s="5" t="b">
        <f t="array" ref="CA441">IF(ISBLANK(Spreadsheet!AX441),TRUE,ISNUMBER(MATCH(TRUE,EXACT(Spreadsheet!AX441,LifeBenefitClasses),0)))</f>
        <v>1</v>
      </c>
      <c r="CB441" s="5" t="b">
        <f t="array" ref="CB441">IF(ISBLANK(Spreadsheet!AY441),TRUE,ISNUMBER(MATCH(TRUE,EXACT(Spreadsheet!AY441,LifeBenefitClasses),0)))</f>
        <v>1</v>
      </c>
      <c r="CC441" s="5" t="b">
        <f t="array" ref="CC441">IF(ISBLANK(Spreadsheet!AZ441),TRUE,ISNUMBER(MATCH(TRUE,EXACT(Spreadsheet!AZ441,LifeBenefitClasses),0)))</f>
        <v>1</v>
      </c>
      <c r="CD441" s="5" t="b">
        <f t="array" ref="CD441">IF(ISBLANK(Spreadsheet!BA441),TRUE,ISNUMBER(MATCH(TRUE,EXACT(Spreadsheet!BA441,LifeBenefitClasses),0)))</f>
        <v>1</v>
      </c>
      <c r="CE441" s="5" t="b">
        <f>IF(OR(ISBLANK(Spreadsheet!BA441), Spreadsheet!BA441="Waive"),IF(ISBLANK(Spreadsheet!BB441),TRUE,FALSE),IF(OR(AND(NOT(ISBLANK(Spreadsheet!BA441)),ISBLANK(Spreadsheet!BB441)),NOT(ISNUMBER(VALUE(Spreadsheet!BB441))),ISBLANK(Spreadsheet!BC441),NOT(ISNUMBER(VALUE(Spreadsheet!BC441)))),FALSE,IF(AND(Spreadsheet!BB441&gt;=50000,Spreadsheet!BB441&lt;=250000,MOD(Spreadsheet!BB441,10000)=0,Spreadsheet!BB441&lt;=(10*Spreadsheet!BC441)),TRUE,FALSE)))</f>
        <v>1</v>
      </c>
      <c r="CF441" s="5" t="b">
        <f>IF(NOT(ISBLANK(Spreadsheet!BC441)),AND(ISNUMBER(VALUE(Spreadsheet!BC441)),Spreadsheet!BC441&gt;0),AND(OR(ISBLANK(Spreadsheet!AO441),Spreadsheet!AO441="Waive",AND(NOT(OR(ISBLANK(Spreadsheet!AO441),Spreadsheet!AO441="Waive")),Spreadsheet!AP441&gt;=6)),OR(ISBLANK(Spreadsheet!AR441),AND(NOT(OR(ISBLANK(Spreadsheet!AR441),Spreadsheet!AR441="Waive")),Spreadsheet!AS441&gt;=6)),OR(ISBLANK(Spreadsheet!AW441)),OR(ISBLANK(Spreadsheet!AX441)),OR(ISBLANK(Spreadsheet!AY441)),OR(ISBLANK(Spreadsheet!AZ441)),OR(ISBLANK(Spreadsheet!BA441),Spreadsheet!BA441="Waive")))</f>
        <v>1</v>
      </c>
      <c r="CG441" s="5" t="b">
        <f t="shared" ca="1" si="31"/>
        <v>1</v>
      </c>
    </row>
    <row r="442" spans="8:85" x14ac:dyDescent="0.3">
      <c r="H442" s="5">
        <f t="shared" ca="1" si="32"/>
        <v>2</v>
      </c>
      <c r="I442" s="5" t="str">
        <f t="shared" ca="1" si="30"/>
        <v/>
      </c>
      <c r="J442" s="5" t="str">
        <f>IF(AND(NOT(ISBLANK(Spreadsheet!C442)),ISBLANK(Spreadsheet!D442)),Spreadsheet!F442&amp;" "&amp;Spreadsheet!H442,"")</f>
        <v/>
      </c>
      <c r="K442" s="5">
        <f>IF(AND(NOT(ISBLANK(Spreadsheet!C442)),ISBLANK(Spreadsheet!D442)),COUNTIFS(Spreadsheet!E443:E$786,"=Child",Spreadsheet!C443:C$786, "="&amp;Spreadsheet!C442) + COUNTIFS(Spreadsheet!E443:E$786,"=Step-child",Spreadsheet!C443:C$786, "="&amp;Spreadsheet!C442),0)</f>
        <v>0</v>
      </c>
      <c r="L442" s="5">
        <f>IF(NOT(ISBLANK(J442)),COUNTIFS(Spreadsheet!E443:E$786,"=Wife",Spreadsheet!C443:C$786, "="&amp;Spreadsheet!C442) + COUNTIFS(Spreadsheet!E443:E$786,"=Husband",Spreadsheet!C443:C$786, "="&amp;Spreadsheet!C442),0)</f>
        <v>0</v>
      </c>
      <c r="M442" s="5">
        <f>IF(NOT(ISBLANK(Spreadsheet!AJ442)),VLOOKUP(Spreadsheet!AJ442,'Drop Downs'!$P$2:$R$16,3,FALSE),0)</f>
        <v>0</v>
      </c>
      <c r="N442" s="5">
        <f>IF(NOT(ISBLANK(Spreadsheet!AJ442)), VLOOKUP(Spreadsheet!AJ442,'Drop Downs'!$P$2:$R$16,2,FALSE),0)</f>
        <v>0</v>
      </c>
      <c r="O442" s="5">
        <f>IF(NOT(ISBLANK(Spreadsheet!AL442)),VLOOKUP(Spreadsheet!AL442,'Drop Downs'!$P$2:$R$16,3,FALSE), 0)</f>
        <v>0</v>
      </c>
      <c r="P442" s="5">
        <f>IF(NOT(ISBLANK(Spreadsheet!AL442)),VLOOKUP(Spreadsheet!AL442,'Drop Downs'!$P$2:$R$16,2,FALSE),0)</f>
        <v>0</v>
      </c>
      <c r="Q442" s="5">
        <f>IF(NOT(ISBLANK(Spreadsheet!AN442)),VLOOKUP(Spreadsheet!AN442,'Drop Downs'!$P$2:$R$16,3,FALSE),0)</f>
        <v>0</v>
      </c>
      <c r="R442" s="5">
        <f>IF(NOT(ISBLANK(Spreadsheet!AN442)),VLOOKUP(Spreadsheet!AN442,'Drop Downs'!$P$2:$R$16,2,FALSE),0)</f>
        <v>0</v>
      </c>
      <c r="S442" s="5" t="str">
        <f>IF(OR(M442&gt;K442,N442&gt;L442,O442&gt;K442, Q442&gt;K442,N442&gt;L442, P442&gt;L442, R442&gt;L442),"Member currently has a coverage election over what he/she needs.  Please add more dependents or adjust the coverage election.","")&amp;(IF(AND(NOT(ISBLANK(Spreadsheet!C442)),NOT(ISBLANK(Spreadsheet!D442)),ISBLANK(Spreadsheet!E442)),"Dependent lacks a relationship to member.Please select one from the drop-down.",""))</f>
        <v/>
      </c>
      <c r="T442" s="5" t="b">
        <f t="shared" si="33"/>
        <v>1</v>
      </c>
      <c r="U442" s="5" t="b">
        <f>OR(ISBLANK(Spreadsheet!C442),IF(NOT(ISBLANK(Spreadsheet!D442)),NOT(ISBLANK(Spreadsheet!E442)),TRUE))</f>
        <v>1</v>
      </c>
      <c r="V442" s="5" t="b">
        <f>OR(ISBLANK(Spreadsheet!C442), NOT(ISBLANK(Spreadsheet!I442)))</f>
        <v>1</v>
      </c>
      <c r="W442" s="5" t="b">
        <f>OR(ISBLANK(Spreadsheet!D442),NOT(ISBLANK(Spreadsheet!C442)))</f>
        <v>1</v>
      </c>
      <c r="X442" s="155" t="str">
        <f>REPT("0",MIN(FIND({1,2,3,4,5,6,7,8,9},Spreadsheet!C442&amp;"123456789"))-1)&amp;IF(ISBLANK(Spreadsheet!C442),"",SUMPRODUCT(MID(0&amp;Spreadsheet!C442,LARGE(INDEX(ISNUMBER(--MID(Spreadsheet!C442,ROW($1:$225),1))*
 ROW($1:$225),0),ROW($1:$225))+1,1)*10^ROW($1:$225)/10))</f>
        <v/>
      </c>
      <c r="Y442" s="5" t="b">
        <f>IF(NOT(ISBLANK(Spreadsheet!C442)),IF(AND(ISNUMBER(VALUE(Spreadsheet!C442)), LEN(Spreadsheet!C442)=9),TRUE,FALSE),TRUE)</f>
        <v>1</v>
      </c>
      <c r="Z442" s="155" t="str">
        <f>REPT("0",MIN(FIND({1,2,3,4,5,6,7,8,9},Spreadsheet!D442&amp;"123456789"))-1)&amp;IF(ISBLANK(Spreadsheet!D442),"",SUMPRODUCT(MID(0&amp;Spreadsheet!D442,LARGE(INDEX(ISNUMBER(--MID(Spreadsheet!D442,ROW($1:$225),1))*
 ROW($1:$225),0),ROW($1:$225))+1,1)*10^ROW($1:$225)/10))</f>
        <v/>
      </c>
      <c r="AA442" s="5" t="b">
        <f>IF(AND(NOT(ISBLANK(Spreadsheet!D442)),NOT(ISBLANK(Spreadsheet!C442))),IF(AND(ISNUMBER(VALUE(Spreadsheet!D442)), LEN(Spreadsheet!D442)=9),TRUE,FALSE),IF(AND(NOT(ISBLANK(Spreadsheet!D442)),ISBLANK(Spreadsheet!C442)),FALSE,TRUE))</f>
        <v>1</v>
      </c>
      <c r="AB442" s="5" t="b">
        <f>OR(ISBLANK(Spreadsheet!Y442),IF(NOT(ISBLANK(Spreadsheet!Y442)),LEN(Spreadsheet!Y442)=10,ISNUMBER(VALUE(Spreadsheet!Y442))))</f>
        <v>1</v>
      </c>
      <c r="AC442" s="5" t="b">
        <f>OR(ISBLANK(Spreadsheet!AI442), AND(NOT(ISBLANK(Spreadsheet!AJ442)), NOT(ISNUMBER(SEARCH("Waive",Spreadsheet!AJ442)))))</f>
        <v>1</v>
      </c>
      <c r="AD442" s="5" t="b">
        <f>OR(ISBLANK(Spreadsheet!AK442), AND(NOT(ISBLANK(Spreadsheet!AL442)), NOT(ISNUMBER(SEARCH("Waive",Spreadsheet!AL442)))))</f>
        <v>1</v>
      </c>
      <c r="AE442" s="5" t="b">
        <f>OR(ISBLANK(Spreadsheet!AM442), AND(NOT(ISBLANK(Spreadsheet!AN442)), NOT(ISNUMBER(SEARCH("Waive", Spreadsheet!AN442)))))</f>
        <v>1</v>
      </c>
      <c r="AF442" s="5" t="b">
        <f>OR(ISBLANK(Spreadsheet!C442), NOT(ISBLANK(Spreadsheet!D442)),NOT(ISBLANK(Spreadsheet!L442)))</f>
        <v>1</v>
      </c>
      <c r="AG442" s="5" t="b">
        <f>IF(AND(NOT(ISBLANK(Spreadsheet!C442)), NOT(ISBLANK(Spreadsheet!D442)),Spreadsheet!C442&lt;&gt;Spreadsheet!D442),IF(ISERROR(VLOOKUP(Spreadsheet!C442, Spreadsheet!$C$6:'Spreadsheet'!$C441,1,FALSE)), FALSE, TRUE),TRUE)</f>
        <v>1</v>
      </c>
      <c r="AH442" s="5" t="b">
        <f>Spreadsheet!$B$2=Spreadsheet!AD442</f>
        <v>1</v>
      </c>
      <c r="AI442" s="5" t="b">
        <f>IF(ISBLANK(Spreadsheet!G442),TRUE,IF(OR(LEN(Spreadsheet!G442)&gt;1,ISNUMBER(VALUE(Spreadsheet!G442))),FALSE,TRUE))</f>
        <v>1</v>
      </c>
      <c r="AJ442" s="5" t="b">
        <f>OR(ISBLANK(Spreadsheet!C442), NOT(ISBLANK(Spreadsheet!B442)), NOT(ISBLANK(Spreadsheet!D442)))</f>
        <v>1</v>
      </c>
      <c r="AK442" s="5" t="b">
        <f t="array" ref="AK442">IF(OR(AND(ISBLANK(Spreadsheet!E442),ISBLANK(Spreadsheet!D442),NOT(ISBLANK(Spreadsheet!C442))),AND(ISBLANK(Spreadsheet!E442),ISBLANK(Spreadsheet!D442),ISBLANK(Spreadsheet!C442))),TRUE,ISNUMBER(MATCH(TRUE,EXACT(Spreadsheet!E442,Relationships),0)))</f>
        <v>1</v>
      </c>
      <c r="AL442" s="5" t="b">
        <f>IF(NOT(ISBLANK(Spreadsheet!C442)),IF(OR(ISBLANK(Spreadsheet!F442),LEN(Spreadsheet!F442)&gt;40),FALSE,TRUE),TRUE)</f>
        <v>1</v>
      </c>
      <c r="AM442" s="5" t="b">
        <f>IF(NOT(ISBLANK(Spreadsheet!C442)),IF(OR(ISBLANK(Spreadsheet!H442),LEN(Spreadsheet!H442)&gt;40),FALSE,TRUE),TRUE)</f>
        <v>1</v>
      </c>
      <c r="AN442" s="5" t="b">
        <f t="array" ref="AN442">IF(ISBLANK(Spreadsheet!I442),TRUE,ISNUMBER(MATCH(TRUE,EXACT(Spreadsheet!I442,GenderValues),0)))</f>
        <v>1</v>
      </c>
      <c r="AO442" s="5" t="b">
        <f ca="1">IF(ISERROR(DATEVALUE(TEXT(Spreadsheet!J442,"mm/dd/yyyy")) &gt; TODAY()),IF(AND(ISBLANK(Spreadsheet!J442),ISBLANK(Spreadsheet!C442)),TRUE,FALSE),IF(DATEVALUE(TEXT(Spreadsheet!J442,"mm/dd/yyyy")) &gt; TODAY(),FALSE,TRUE))</f>
        <v>1</v>
      </c>
      <c r="AP442" s="5" t="b">
        <f>OR(ISBLANK(Spreadsheet!K442),LEN(Spreadsheet!K442)&lt;=100)</f>
        <v>1</v>
      </c>
      <c r="AQ442" s="5" t="b">
        <f t="array" ref="AQ442">IF(OR(AND(ISBLANK(Spreadsheet!L442),ISBLANK(Spreadsheet!C442)),AND(NOT(ISBLANK(Spreadsheet!C442)),NOT(ISBLANK(Spreadsheet!D442)))),TRUE,ISNUMBER(MATCH(TRUE,EXACT(Spreadsheet!L442,MaritalStatus),0)))</f>
        <v>1</v>
      </c>
      <c r="AR442" s="5" t="b">
        <f ca="1">IF(ISERROR(DATEVALUE(TEXT(Spreadsheet!M442,"mm/dd/yyyy")) &gt; TODAY()),IF(ISBLANK(Spreadsheet!M442),TRUE,FALSE),IF(DATEVALUE(TEXT(Spreadsheet!M442,"mm/dd/yyyy")) &gt; TODAY(),FALSE,TRUE))</f>
        <v>1</v>
      </c>
      <c r="AS442" s="5" t="b">
        <f>OR(ISBLANK(Spreadsheet!N442),LEN(Spreadsheet!N442)&lt;=100)</f>
        <v>1</v>
      </c>
      <c r="AT442" s="5" t="b">
        <f>OR(ISBLANK(Spreadsheet!O442),UPPER(Spreadsheet!O442)="YES")</f>
        <v>1</v>
      </c>
      <c r="AU442" s="5" t="b">
        <f>OR(ISBLANK(Spreadsheet!P442),UPPER(Spreadsheet!P442)="YES")</f>
        <v>1</v>
      </c>
      <c r="AV442" s="5" t="b">
        <f t="array" ref="AV442">IF(ISBLANK(Spreadsheet!Q442),TRUE,ISNUMBER(MATCH(TRUE,EXACT(Spreadsheet!Q442,OnGroupsPriorIns),0)))</f>
        <v>1</v>
      </c>
      <c r="AW442" s="5" t="b">
        <f>OR(ISBLANK(Spreadsheet!R442),UPPER(Spreadsheet!R442)="YES")</f>
        <v>1</v>
      </c>
      <c r="AX442" s="5" t="b">
        <f>OR(ISBLANK(Spreadsheet!S442),UPPER(Spreadsheet!S442)="YES")</f>
        <v>1</v>
      </c>
      <c r="AY442" s="5" t="b">
        <f>OR(AND(ISBLANK(Spreadsheet!C442),LEN(Spreadsheet!T442)=0),AND(NOT(ISBLANK(Spreadsheet!C442)),LEN(Spreadsheet!T442)&gt;0,LEN(Spreadsheet!T442)&lt;=50))</f>
        <v>1</v>
      </c>
      <c r="AZ442" s="5" t="b">
        <f>OR(LEN(Spreadsheet!U442)=0,AND(LEN(Spreadsheet!U442)&gt;0,LEN(Spreadsheet!U442)&lt;=50))</f>
        <v>1</v>
      </c>
      <c r="BA442" s="5" t="b">
        <f>OR(AND(ISBLANK(Spreadsheet!C442),LEN(Spreadsheet!V442)=0),AND(NOT(ISBLANK(Spreadsheet!C442)),LEN(Spreadsheet!V442)&gt;0,LEN(Spreadsheet!V442)&lt;=50))</f>
        <v>1</v>
      </c>
      <c r="BB442" s="5" t="b">
        <f t="array" ref="BB442">IF(AND(ISBLANK(Spreadsheet!C442),LEN(Spreadsheet!W442)=0),TRUE,ISNUMBER(MATCH(TRUE,EXACT(Spreadsheet!W442,States),0)))</f>
        <v>1</v>
      </c>
      <c r="BC442" s="5" t="b">
        <f>OR(AND(ISBLANK(Spreadsheet!C442),LEN(Spreadsheet!X442)=0),AND(NOT(ISBLANK(Spreadsheet!C442)),LEN(Spreadsheet!X442)&gt;0,LEN(Spreadsheet!X442)=5,ISNUMBER(VALUE(Spreadsheet!X442))))</f>
        <v>1</v>
      </c>
      <c r="BD442" s="5" t="b">
        <f>OR(ISBLANK(Spreadsheet!Z442),LEN(Spreadsheet!Z442)&lt;=50)</f>
        <v>1</v>
      </c>
      <c r="BE442" s="5" t="b">
        <f>ISBLANK(Spreadsheet!AA442)</f>
        <v>1</v>
      </c>
      <c r="BF442" s="5" t="b">
        <f>ISBLANK(Spreadsheet!AB442)</f>
        <v>1</v>
      </c>
      <c r="BG442" s="5" t="b">
        <f>IF(ISERROR(DATEVALUE(TEXT(Spreadsheet!AC442,"mm/dd/yyyy")) &gt; DATEVALUE(TEXT(Spreadsheet!J442,"mm/dd/yyyy"))),IF(OR(AND(ISBLANK(Spreadsheet!AC442),ISBLANK(Spreadsheet!C442)),AND(NOT(ISBLANK(Spreadsheet!C442)),ISBLANK(Spreadsheet!AC442),NOT(ISBLANK(Spreadsheet!D442)))),TRUE,FALSE),IF(DATEVALUE(TEXT(Spreadsheet!AC442,"mm/dd/yyyy")) &gt; DATEVALUE(TEXT(Spreadsheet!J442,"mm/dd/yyyy")),TRUE,FALSE))</f>
        <v>1</v>
      </c>
      <c r="BH442" s="5" t="b">
        <f>OR(AND(ISBLANK(Spreadsheet!C442),ISBLANK(Spreadsheet!AE442)),AND(NOT(ISBLANK(Spreadsheet!C442)),NOT(ISBLANK(Spreadsheet!D442)),ISBLANK(Spreadsheet!AE442)),AND(NOT(ISBLANK(Spreadsheet!C442)),ISBLANK(Spreadsheet!D442),NOT(ISBLANK(Spreadsheet!AE442)),LEN(Spreadsheet!AE442)&lt;=100))</f>
        <v>1</v>
      </c>
      <c r="BI442" s="5" t="b">
        <f t="array" ref="BI442">IF(ISBLANK(Spreadsheet!AF442),TRUE,ISNUMBER(MATCH(TRUE,EXACT(Spreadsheet!AF442,CobraShortReasons),0)))</f>
        <v>1</v>
      </c>
      <c r="BJ442" s="5" t="b">
        <f ca="1">IF(ISERROR(DATEVALUE(TEXT(Spreadsheet!AG442,"mm/dd/yyyy")) &gt; TODAY()),IF(ISBLANK(Spreadsheet!AG442),TRUE,FALSE),IF(DATEVALUE(TEXT(Spreadsheet!AG442,"mm/dd/yyyy")) &gt; TODAY(),FALSE,TRUE))</f>
        <v>1</v>
      </c>
      <c r="BK442" s="5" t="b">
        <f>OR(ISBLANK(Spreadsheet!AH442),LEN(Spreadsheet!AH442)&lt;=25)</f>
        <v>1</v>
      </c>
      <c r="BL442" s="5" t="b">
        <f t="array" aca="1" ref="BL442" ca="1">IF(ISBLANK(Spreadsheet!AI442),TRUE,ISNUMBER(MATCH(TRUE,EXACT(Spreadsheet!AI442,INDIRECT(Spreadsheet!$D$2)),0)))</f>
        <v>1</v>
      </c>
      <c r="BM442" s="5" t="b">
        <f t="array" aca="1" ref="BM442" ca="1">IF(ISBLANK(Spreadsheet!AJ442),TRUE,ISNUMBER(MATCH(TRUE,EXACT(Spreadsheet!AJ442,INDIRECT(Spreadsheet!BJ442)),0)))</f>
        <v>1</v>
      </c>
      <c r="BN442" s="5" t="b">
        <f t="array" ref="BN442">IF(ISBLANK(Spreadsheet!AK442),TRUE,ISNUMBER(MATCH(TRUE,EXACT(Spreadsheet!AK442,DentalPlans),0)))</f>
        <v>1</v>
      </c>
      <c r="BO442" s="5" t="b">
        <f t="array" aca="1" ref="BO442" ca="1">IF(ISBLANK(Spreadsheet!AL442),TRUE,ISNUMBER(MATCH(TRUE,EXACT(Spreadsheet!AL442,INDIRECT(Spreadsheet!BK442)),0)))</f>
        <v>1</v>
      </c>
      <c r="BP442" s="5" t="b">
        <f t="array" ref="BP442">IF(ISBLANK(Spreadsheet!AM442),TRUE,ISNUMBER(MATCH(TRUE,EXACT(Spreadsheet!AM442,VisionPlans),0)))</f>
        <v>1</v>
      </c>
      <c r="BQ442" s="5" t="b">
        <f t="array" aca="1" ref="BQ442" ca="1">IF(ISBLANK(Spreadsheet!AN442),TRUE,ISNUMBER(MATCH(TRUE,EXACT(Spreadsheet!AN442,INDIRECT(Spreadsheet!BL442)),0)))</f>
        <v>1</v>
      </c>
      <c r="BR442" s="5" t="b">
        <f t="array" ref="BR442">IF(ISBLANK(Spreadsheet!AO442),TRUE,ISNUMBER(MATCH(TRUE,EXACT(Spreadsheet!AO442,LifeBenefitClasses),0)))</f>
        <v>1</v>
      </c>
      <c r="BS442" s="5" t="b">
        <f>IF(OR(ISBLANK(Spreadsheet!AO442), Spreadsheet!AO442="Waive"),IF(ISBLANK(Spreadsheet!AP442),TRUE,FALSE),IF(OR(AND(NOT(ISBLANK(Spreadsheet!AO442)),ISBLANK(Spreadsheet!AP442)),NOT(ISNUMBER(VALUE(Spreadsheet!AP442)))),FALSE,IF(OR(AND(Spreadsheet!AP442&lt;6,MOD(Spreadsheet!AP442*10,5)=0), MOD(Spreadsheet!AP442,5000)=0),TRUE,FALSE)))</f>
        <v>1</v>
      </c>
      <c r="BT442" s="5" t="b">
        <f t="array" ref="BT442">IF(ISBLANK(Spreadsheet!AQ442),TRUE,ISNUMBER(MATCH(TRUE,EXACT(Spreadsheet!AQ442,EnrollWaive),0)))</f>
        <v>1</v>
      </c>
      <c r="BU442" s="5" t="b">
        <f t="array" ref="BU442">IF(ISBLANK(Spreadsheet!AR442),TRUE,ISNUMBER(MATCH(TRUE,EXACT(Spreadsheet!AR442,LifeBenefitClasses),0)))</f>
        <v>1</v>
      </c>
      <c r="BV442" s="5" t="b">
        <f>IF(OR(ISBLANK(Spreadsheet!AR442), Spreadsheet!AR442="Waive"),IF(ISBLANK(Spreadsheet!AS442),TRUE,FALSE),IF(OR(AND(NOT(ISBLANK(Spreadsheet!AR442)),ISBLANK(Spreadsheet!AS442)),NOT(ISNUMBER(VALUE(Spreadsheet!AS442)))),FALSE,IF(OR(AND(Spreadsheet!AS442&lt;6,MOD(Spreadsheet!AS442*10,5)=0), MOD(Spreadsheet!AS442,10000)=0),TRUE,FALSE)))</f>
        <v>1</v>
      </c>
      <c r="BW442" s="5" t="b">
        <f t="array" ref="BW442">IF(ISBLANK(Spreadsheet!AT442),TRUE,ISNUMBER(MATCH(TRUE,EXACT(Spreadsheet!AT442,LifeBenefitClasses),0)))</f>
        <v>1</v>
      </c>
      <c r="BX442" s="5" t="b">
        <f>IF(OR(ISBLANK(Spreadsheet!AT442), Spreadsheet!AT442="Waive"),IF(ISBLANK(Spreadsheet!AU442),TRUE,FALSE),IF(OR(AND(NOT(ISBLANK(Spreadsheet!AT442)),ISBLANK(Spreadsheet!AU442)),NOT(ISNUMBER(VALUE(Spreadsheet!AU442)))),FALSE,IF(AND(NOT(OR(ISBLANK(Spreadsheet!AT442),Spreadsheet!AT442="Waive")),NOT(OR(ISBLANK(Spreadsheet!AR442),Spreadsheet!AR442="Waive")),MOD(Spreadsheet!AU442,5000)=0, Spreadsheet!AU442&lt;=(Spreadsheet!AS442*0.5)),TRUE,FALSE)))</f>
        <v>1</v>
      </c>
      <c r="BY442" s="5" t="b">
        <f t="array" ref="BY442">IF(ISBLANK(Spreadsheet!AV442),TRUE,ISNUMBER(MATCH(TRUE,EXACT(Spreadsheet!AV442,EnrollWaive),0)))</f>
        <v>1</v>
      </c>
      <c r="BZ442" s="5" t="b">
        <f t="array" ref="BZ442">IF(ISBLANK(Spreadsheet!AW442),TRUE,ISNUMBER(MATCH(TRUE,EXACT(Spreadsheet!AW442,LifeBenefitClasses),0)))</f>
        <v>1</v>
      </c>
      <c r="CA442" s="5" t="b">
        <f t="array" ref="CA442">IF(ISBLANK(Spreadsheet!AX442),TRUE,ISNUMBER(MATCH(TRUE,EXACT(Spreadsheet!AX442,LifeBenefitClasses),0)))</f>
        <v>1</v>
      </c>
      <c r="CB442" s="5" t="b">
        <f t="array" ref="CB442">IF(ISBLANK(Spreadsheet!AY442),TRUE,ISNUMBER(MATCH(TRUE,EXACT(Spreadsheet!AY442,LifeBenefitClasses),0)))</f>
        <v>1</v>
      </c>
      <c r="CC442" s="5" t="b">
        <f t="array" ref="CC442">IF(ISBLANK(Spreadsheet!AZ442),TRUE,ISNUMBER(MATCH(TRUE,EXACT(Spreadsheet!AZ442,LifeBenefitClasses),0)))</f>
        <v>1</v>
      </c>
      <c r="CD442" s="5" t="b">
        <f t="array" ref="CD442">IF(ISBLANK(Spreadsheet!BA442),TRUE,ISNUMBER(MATCH(TRUE,EXACT(Spreadsheet!BA442,LifeBenefitClasses),0)))</f>
        <v>1</v>
      </c>
      <c r="CE442" s="5" t="b">
        <f>IF(OR(ISBLANK(Spreadsheet!BA442), Spreadsheet!BA442="Waive"),IF(ISBLANK(Spreadsheet!BB442),TRUE,FALSE),IF(OR(AND(NOT(ISBLANK(Spreadsheet!BA442)),ISBLANK(Spreadsheet!BB442)),NOT(ISNUMBER(VALUE(Spreadsheet!BB442))),ISBLANK(Spreadsheet!BC442),NOT(ISNUMBER(VALUE(Spreadsheet!BC442)))),FALSE,IF(AND(Spreadsheet!BB442&gt;=50000,Spreadsheet!BB442&lt;=250000,MOD(Spreadsheet!BB442,10000)=0,Spreadsheet!BB442&lt;=(10*Spreadsheet!BC442)),TRUE,FALSE)))</f>
        <v>1</v>
      </c>
      <c r="CF442" s="5" t="b">
        <f>IF(NOT(ISBLANK(Spreadsheet!BC442)),AND(ISNUMBER(VALUE(Spreadsheet!BC442)),Spreadsheet!BC442&gt;0),AND(OR(ISBLANK(Spreadsheet!AO442),Spreadsheet!AO442="Waive",AND(NOT(OR(ISBLANK(Spreadsheet!AO442),Spreadsheet!AO442="Waive")),Spreadsheet!AP442&gt;=6)),OR(ISBLANK(Spreadsheet!AR442),AND(NOT(OR(ISBLANK(Spreadsheet!AR442),Spreadsheet!AR442="Waive")),Spreadsheet!AS442&gt;=6)),OR(ISBLANK(Spreadsheet!AW442)),OR(ISBLANK(Spreadsheet!AX442)),OR(ISBLANK(Spreadsheet!AY442)),OR(ISBLANK(Spreadsheet!AZ442)),OR(ISBLANK(Spreadsheet!BA442),Spreadsheet!BA442="Waive")))</f>
        <v>1</v>
      </c>
      <c r="CG442" s="5" t="b">
        <f t="shared" ca="1" si="31"/>
        <v>1</v>
      </c>
    </row>
    <row r="443" spans="8:85" x14ac:dyDescent="0.3">
      <c r="H443" s="5">
        <f t="shared" ca="1" si="32"/>
        <v>2</v>
      </c>
      <c r="I443" s="5" t="str">
        <f t="shared" ca="1" si="30"/>
        <v/>
      </c>
      <c r="J443" s="5" t="str">
        <f>IF(AND(NOT(ISBLANK(Spreadsheet!C443)),ISBLANK(Spreadsheet!D443)),Spreadsheet!F443&amp;" "&amp;Spreadsheet!H443,"")</f>
        <v/>
      </c>
      <c r="K443" s="5">
        <f>IF(AND(NOT(ISBLANK(Spreadsheet!C443)),ISBLANK(Spreadsheet!D443)),COUNTIFS(Spreadsheet!E444:E$786,"=Child",Spreadsheet!C444:C$786, "="&amp;Spreadsheet!C443) + COUNTIFS(Spreadsheet!E444:E$786,"=Step-child",Spreadsheet!C444:C$786, "="&amp;Spreadsheet!C443),0)</f>
        <v>0</v>
      </c>
      <c r="L443" s="5">
        <f>IF(NOT(ISBLANK(J443)),COUNTIFS(Spreadsheet!E444:E$786,"=Wife",Spreadsheet!C444:C$786, "="&amp;Spreadsheet!C443) + COUNTIFS(Spreadsheet!E444:E$786,"=Husband",Spreadsheet!C444:C$786, "="&amp;Spreadsheet!C443),0)</f>
        <v>0</v>
      </c>
      <c r="M443" s="5">
        <f>IF(NOT(ISBLANK(Spreadsheet!AJ443)),VLOOKUP(Spreadsheet!AJ443,'Drop Downs'!$P$2:$R$16,3,FALSE),0)</f>
        <v>0</v>
      </c>
      <c r="N443" s="5">
        <f>IF(NOT(ISBLANK(Spreadsheet!AJ443)), VLOOKUP(Spreadsheet!AJ443,'Drop Downs'!$P$2:$R$16,2,FALSE),0)</f>
        <v>0</v>
      </c>
      <c r="O443" s="5">
        <f>IF(NOT(ISBLANK(Spreadsheet!AL443)),VLOOKUP(Spreadsheet!AL443,'Drop Downs'!$P$2:$R$16,3,FALSE), 0)</f>
        <v>0</v>
      </c>
      <c r="P443" s="5">
        <f>IF(NOT(ISBLANK(Spreadsheet!AL443)),VLOOKUP(Spreadsheet!AL443,'Drop Downs'!$P$2:$R$16,2,FALSE),0)</f>
        <v>0</v>
      </c>
      <c r="Q443" s="5">
        <f>IF(NOT(ISBLANK(Spreadsheet!AN443)),VLOOKUP(Spreadsheet!AN443,'Drop Downs'!$P$2:$R$16,3,FALSE),0)</f>
        <v>0</v>
      </c>
      <c r="R443" s="5">
        <f>IF(NOT(ISBLANK(Spreadsheet!AN443)),VLOOKUP(Spreadsheet!AN443,'Drop Downs'!$P$2:$R$16,2,FALSE),0)</f>
        <v>0</v>
      </c>
      <c r="S443" s="5" t="str">
        <f>IF(OR(M443&gt;K443,N443&gt;L443,O443&gt;K443, Q443&gt;K443,N443&gt;L443, P443&gt;L443, R443&gt;L443),"Member currently has a coverage election over what he/she needs.  Please add more dependents or adjust the coverage election.","")&amp;(IF(AND(NOT(ISBLANK(Spreadsheet!C443)),NOT(ISBLANK(Spreadsheet!D443)),ISBLANK(Spreadsheet!E443)),"Dependent lacks a relationship to member.Please select one from the drop-down.",""))</f>
        <v/>
      </c>
      <c r="T443" s="5" t="b">
        <f t="shared" si="33"/>
        <v>1</v>
      </c>
      <c r="U443" s="5" t="b">
        <f>OR(ISBLANK(Spreadsheet!C443),IF(NOT(ISBLANK(Spreadsheet!D443)),NOT(ISBLANK(Spreadsheet!E443)),TRUE))</f>
        <v>1</v>
      </c>
      <c r="V443" s="5" t="b">
        <f>OR(ISBLANK(Spreadsheet!C443), NOT(ISBLANK(Spreadsheet!I443)))</f>
        <v>1</v>
      </c>
      <c r="W443" s="5" t="b">
        <f>OR(ISBLANK(Spreadsheet!D443),NOT(ISBLANK(Spreadsheet!C443)))</f>
        <v>1</v>
      </c>
      <c r="X443" s="155" t="str">
        <f>REPT("0",MIN(FIND({1,2,3,4,5,6,7,8,9},Spreadsheet!C443&amp;"123456789"))-1)&amp;IF(ISBLANK(Spreadsheet!C443),"",SUMPRODUCT(MID(0&amp;Spreadsheet!C443,LARGE(INDEX(ISNUMBER(--MID(Spreadsheet!C443,ROW($1:$225),1))*
 ROW($1:$225),0),ROW($1:$225))+1,1)*10^ROW($1:$225)/10))</f>
        <v/>
      </c>
      <c r="Y443" s="5" t="b">
        <f>IF(NOT(ISBLANK(Spreadsheet!C443)),IF(AND(ISNUMBER(VALUE(Spreadsheet!C443)), LEN(Spreadsheet!C443)=9),TRUE,FALSE),TRUE)</f>
        <v>1</v>
      </c>
      <c r="Z443" s="155" t="str">
        <f>REPT("0",MIN(FIND({1,2,3,4,5,6,7,8,9},Spreadsheet!D443&amp;"123456789"))-1)&amp;IF(ISBLANK(Spreadsheet!D443),"",SUMPRODUCT(MID(0&amp;Spreadsheet!D443,LARGE(INDEX(ISNUMBER(--MID(Spreadsheet!D443,ROW($1:$225),1))*
 ROW($1:$225),0),ROW($1:$225))+1,1)*10^ROW($1:$225)/10))</f>
        <v/>
      </c>
      <c r="AA443" s="5" t="b">
        <f>IF(AND(NOT(ISBLANK(Spreadsheet!D443)),NOT(ISBLANK(Spreadsheet!C443))),IF(AND(ISNUMBER(VALUE(Spreadsheet!D443)), LEN(Spreadsheet!D443)=9),TRUE,FALSE),IF(AND(NOT(ISBLANK(Spreadsheet!D443)),ISBLANK(Spreadsheet!C443)),FALSE,TRUE))</f>
        <v>1</v>
      </c>
      <c r="AB443" s="5" t="b">
        <f>OR(ISBLANK(Spreadsheet!Y443),IF(NOT(ISBLANK(Spreadsheet!Y443)),LEN(Spreadsheet!Y443)=10,ISNUMBER(VALUE(Spreadsheet!Y443))))</f>
        <v>1</v>
      </c>
      <c r="AC443" s="5" t="b">
        <f>OR(ISBLANK(Spreadsheet!AI443), AND(NOT(ISBLANK(Spreadsheet!AJ443)), NOT(ISNUMBER(SEARCH("Waive",Spreadsheet!AJ443)))))</f>
        <v>1</v>
      </c>
      <c r="AD443" s="5" t="b">
        <f>OR(ISBLANK(Spreadsheet!AK443), AND(NOT(ISBLANK(Spreadsheet!AL443)), NOT(ISNUMBER(SEARCH("Waive",Spreadsheet!AL443)))))</f>
        <v>1</v>
      </c>
      <c r="AE443" s="5" t="b">
        <f>OR(ISBLANK(Spreadsheet!AM443), AND(NOT(ISBLANK(Spreadsheet!AN443)), NOT(ISNUMBER(SEARCH("Waive", Spreadsheet!AN443)))))</f>
        <v>1</v>
      </c>
      <c r="AF443" s="5" t="b">
        <f>OR(ISBLANK(Spreadsheet!C443), NOT(ISBLANK(Spreadsheet!D443)),NOT(ISBLANK(Spreadsheet!L443)))</f>
        <v>1</v>
      </c>
      <c r="AG443" s="5" t="b">
        <f>IF(AND(NOT(ISBLANK(Spreadsheet!C443)), NOT(ISBLANK(Spreadsheet!D443)),Spreadsheet!C443&lt;&gt;Spreadsheet!D443),IF(ISERROR(VLOOKUP(Spreadsheet!C443, Spreadsheet!$C$6:'Spreadsheet'!$C442,1,FALSE)), FALSE, TRUE),TRUE)</f>
        <v>1</v>
      </c>
      <c r="AH443" s="5" t="b">
        <f>Spreadsheet!$B$2=Spreadsheet!AD443</f>
        <v>1</v>
      </c>
      <c r="AI443" s="5" t="b">
        <f>IF(ISBLANK(Spreadsheet!G443),TRUE,IF(OR(LEN(Spreadsheet!G443)&gt;1,ISNUMBER(VALUE(Spreadsheet!G443))),FALSE,TRUE))</f>
        <v>1</v>
      </c>
      <c r="AJ443" s="5" t="b">
        <f>OR(ISBLANK(Spreadsheet!C443), NOT(ISBLANK(Spreadsheet!B443)), NOT(ISBLANK(Spreadsheet!D443)))</f>
        <v>1</v>
      </c>
      <c r="AK443" s="5" t="b">
        <f t="array" ref="AK443">IF(OR(AND(ISBLANK(Spreadsheet!E443),ISBLANK(Spreadsheet!D443),NOT(ISBLANK(Spreadsheet!C443))),AND(ISBLANK(Spreadsheet!E443),ISBLANK(Spreadsheet!D443),ISBLANK(Spreadsheet!C443))),TRUE,ISNUMBER(MATCH(TRUE,EXACT(Spreadsheet!E443,Relationships),0)))</f>
        <v>1</v>
      </c>
      <c r="AL443" s="5" t="b">
        <f>IF(NOT(ISBLANK(Spreadsheet!C443)),IF(OR(ISBLANK(Spreadsheet!F443),LEN(Spreadsheet!F443)&gt;40),FALSE,TRUE),TRUE)</f>
        <v>1</v>
      </c>
      <c r="AM443" s="5" t="b">
        <f>IF(NOT(ISBLANK(Spreadsheet!C443)),IF(OR(ISBLANK(Spreadsheet!H443),LEN(Spreadsheet!H443)&gt;40),FALSE,TRUE),TRUE)</f>
        <v>1</v>
      </c>
      <c r="AN443" s="5" t="b">
        <f t="array" ref="AN443">IF(ISBLANK(Spreadsheet!I443),TRUE,ISNUMBER(MATCH(TRUE,EXACT(Spreadsheet!I443,GenderValues),0)))</f>
        <v>1</v>
      </c>
      <c r="AO443" s="5" t="b">
        <f ca="1">IF(ISERROR(DATEVALUE(TEXT(Spreadsheet!J443,"mm/dd/yyyy")) &gt; TODAY()),IF(AND(ISBLANK(Spreadsheet!J443),ISBLANK(Spreadsheet!C443)),TRUE,FALSE),IF(DATEVALUE(TEXT(Spreadsheet!J443,"mm/dd/yyyy")) &gt; TODAY(),FALSE,TRUE))</f>
        <v>1</v>
      </c>
      <c r="AP443" s="5" t="b">
        <f>OR(ISBLANK(Spreadsheet!K443),LEN(Spreadsheet!K443)&lt;=100)</f>
        <v>1</v>
      </c>
      <c r="AQ443" s="5" t="b">
        <f t="array" ref="AQ443">IF(OR(AND(ISBLANK(Spreadsheet!L443),ISBLANK(Spreadsheet!C443)),AND(NOT(ISBLANK(Spreadsheet!C443)),NOT(ISBLANK(Spreadsheet!D443)))),TRUE,ISNUMBER(MATCH(TRUE,EXACT(Spreadsheet!L443,MaritalStatus),0)))</f>
        <v>1</v>
      </c>
      <c r="AR443" s="5" t="b">
        <f ca="1">IF(ISERROR(DATEVALUE(TEXT(Spreadsheet!M443,"mm/dd/yyyy")) &gt; TODAY()),IF(ISBLANK(Spreadsheet!M443),TRUE,FALSE),IF(DATEVALUE(TEXT(Spreadsheet!M443,"mm/dd/yyyy")) &gt; TODAY(),FALSE,TRUE))</f>
        <v>1</v>
      </c>
      <c r="AS443" s="5" t="b">
        <f>OR(ISBLANK(Spreadsheet!N443),LEN(Spreadsheet!N443)&lt;=100)</f>
        <v>1</v>
      </c>
      <c r="AT443" s="5" t="b">
        <f>OR(ISBLANK(Spreadsheet!O443),UPPER(Spreadsheet!O443)="YES")</f>
        <v>1</v>
      </c>
      <c r="AU443" s="5" t="b">
        <f>OR(ISBLANK(Spreadsheet!P443),UPPER(Spreadsheet!P443)="YES")</f>
        <v>1</v>
      </c>
      <c r="AV443" s="5" t="b">
        <f t="array" ref="AV443">IF(ISBLANK(Spreadsheet!Q443),TRUE,ISNUMBER(MATCH(TRUE,EXACT(Spreadsheet!Q443,OnGroupsPriorIns),0)))</f>
        <v>1</v>
      </c>
      <c r="AW443" s="5" t="b">
        <f>OR(ISBLANK(Spreadsheet!R443),UPPER(Spreadsheet!R443)="YES")</f>
        <v>1</v>
      </c>
      <c r="AX443" s="5" t="b">
        <f>OR(ISBLANK(Spreadsheet!S443),UPPER(Spreadsheet!S443)="YES")</f>
        <v>1</v>
      </c>
      <c r="AY443" s="5" t="b">
        <f>OR(AND(ISBLANK(Spreadsheet!C443),LEN(Spreadsheet!T443)=0),AND(NOT(ISBLANK(Spreadsheet!C443)),LEN(Spreadsheet!T443)&gt;0,LEN(Spreadsheet!T443)&lt;=50))</f>
        <v>1</v>
      </c>
      <c r="AZ443" s="5" t="b">
        <f>OR(LEN(Spreadsheet!U443)=0,AND(LEN(Spreadsheet!U443)&gt;0,LEN(Spreadsheet!U443)&lt;=50))</f>
        <v>1</v>
      </c>
      <c r="BA443" s="5" t="b">
        <f>OR(AND(ISBLANK(Spreadsheet!C443),LEN(Spreadsheet!V443)=0),AND(NOT(ISBLANK(Spreadsheet!C443)),LEN(Spreadsheet!V443)&gt;0,LEN(Spreadsheet!V443)&lt;=50))</f>
        <v>1</v>
      </c>
      <c r="BB443" s="5" t="b">
        <f t="array" ref="BB443">IF(AND(ISBLANK(Spreadsheet!C443),LEN(Spreadsheet!W443)=0),TRUE,ISNUMBER(MATCH(TRUE,EXACT(Spreadsheet!W443,States),0)))</f>
        <v>1</v>
      </c>
      <c r="BC443" s="5" t="b">
        <f>OR(AND(ISBLANK(Spreadsheet!C443),LEN(Spreadsheet!X443)=0),AND(NOT(ISBLANK(Spreadsheet!C443)),LEN(Spreadsheet!X443)&gt;0,LEN(Spreadsheet!X443)=5,ISNUMBER(VALUE(Spreadsheet!X443))))</f>
        <v>1</v>
      </c>
      <c r="BD443" s="5" t="b">
        <f>OR(ISBLANK(Spreadsheet!Z443),LEN(Spreadsheet!Z443)&lt;=50)</f>
        <v>1</v>
      </c>
      <c r="BE443" s="5" t="b">
        <f>ISBLANK(Spreadsheet!AA443)</f>
        <v>1</v>
      </c>
      <c r="BF443" s="5" t="b">
        <f>ISBLANK(Spreadsheet!AB443)</f>
        <v>1</v>
      </c>
      <c r="BG443" s="5" t="b">
        <f>IF(ISERROR(DATEVALUE(TEXT(Spreadsheet!AC443,"mm/dd/yyyy")) &gt; DATEVALUE(TEXT(Spreadsheet!J443,"mm/dd/yyyy"))),IF(OR(AND(ISBLANK(Spreadsheet!AC443),ISBLANK(Spreadsheet!C443)),AND(NOT(ISBLANK(Spreadsheet!C443)),ISBLANK(Spreadsheet!AC443),NOT(ISBLANK(Spreadsheet!D443)))),TRUE,FALSE),IF(DATEVALUE(TEXT(Spreadsheet!AC443,"mm/dd/yyyy")) &gt; DATEVALUE(TEXT(Spreadsheet!J443,"mm/dd/yyyy")),TRUE,FALSE))</f>
        <v>1</v>
      </c>
      <c r="BH443" s="5" t="b">
        <f>OR(AND(ISBLANK(Spreadsheet!C443),ISBLANK(Spreadsheet!AE443)),AND(NOT(ISBLANK(Spreadsheet!C443)),NOT(ISBLANK(Spreadsheet!D443)),ISBLANK(Spreadsheet!AE443)),AND(NOT(ISBLANK(Spreadsheet!C443)),ISBLANK(Spreadsheet!D443),NOT(ISBLANK(Spreadsheet!AE443)),LEN(Spreadsheet!AE443)&lt;=100))</f>
        <v>1</v>
      </c>
      <c r="BI443" s="5" t="b">
        <f t="array" ref="BI443">IF(ISBLANK(Spreadsheet!AF443),TRUE,ISNUMBER(MATCH(TRUE,EXACT(Spreadsheet!AF443,CobraShortReasons),0)))</f>
        <v>1</v>
      </c>
      <c r="BJ443" s="5" t="b">
        <f ca="1">IF(ISERROR(DATEVALUE(TEXT(Spreadsheet!AG443,"mm/dd/yyyy")) &gt; TODAY()),IF(ISBLANK(Spreadsheet!AG443),TRUE,FALSE),IF(DATEVALUE(TEXT(Spreadsheet!AG443,"mm/dd/yyyy")) &gt; TODAY(),FALSE,TRUE))</f>
        <v>1</v>
      </c>
      <c r="BK443" s="5" t="b">
        <f>OR(ISBLANK(Spreadsheet!AH443),LEN(Spreadsheet!AH443)&lt;=25)</f>
        <v>1</v>
      </c>
      <c r="BL443" s="5" t="b">
        <f t="array" aca="1" ref="BL443" ca="1">IF(ISBLANK(Spreadsheet!AI443),TRUE,ISNUMBER(MATCH(TRUE,EXACT(Spreadsheet!AI443,INDIRECT(Spreadsheet!$D$2)),0)))</f>
        <v>1</v>
      </c>
      <c r="BM443" s="5" t="b">
        <f t="array" aca="1" ref="BM443" ca="1">IF(ISBLANK(Spreadsheet!AJ443),TRUE,ISNUMBER(MATCH(TRUE,EXACT(Spreadsheet!AJ443,INDIRECT(Spreadsheet!BJ443)),0)))</f>
        <v>1</v>
      </c>
      <c r="BN443" s="5" t="b">
        <f t="array" ref="BN443">IF(ISBLANK(Spreadsheet!AK443),TRUE,ISNUMBER(MATCH(TRUE,EXACT(Spreadsheet!AK443,DentalPlans),0)))</f>
        <v>1</v>
      </c>
      <c r="BO443" s="5" t="b">
        <f t="array" aca="1" ref="BO443" ca="1">IF(ISBLANK(Spreadsheet!AL443),TRUE,ISNUMBER(MATCH(TRUE,EXACT(Spreadsheet!AL443,INDIRECT(Spreadsheet!BK443)),0)))</f>
        <v>1</v>
      </c>
      <c r="BP443" s="5" t="b">
        <f t="array" ref="BP443">IF(ISBLANK(Spreadsheet!AM443),TRUE,ISNUMBER(MATCH(TRUE,EXACT(Spreadsheet!AM443,VisionPlans),0)))</f>
        <v>1</v>
      </c>
      <c r="BQ443" s="5" t="b">
        <f t="array" aca="1" ref="BQ443" ca="1">IF(ISBLANK(Spreadsheet!AN443),TRUE,ISNUMBER(MATCH(TRUE,EXACT(Spreadsheet!AN443,INDIRECT(Spreadsheet!BL443)),0)))</f>
        <v>1</v>
      </c>
      <c r="BR443" s="5" t="b">
        <f t="array" ref="BR443">IF(ISBLANK(Spreadsheet!AO443),TRUE,ISNUMBER(MATCH(TRUE,EXACT(Spreadsheet!AO443,LifeBenefitClasses),0)))</f>
        <v>1</v>
      </c>
      <c r="BS443" s="5" t="b">
        <f>IF(OR(ISBLANK(Spreadsheet!AO443), Spreadsheet!AO443="Waive"),IF(ISBLANK(Spreadsheet!AP443),TRUE,FALSE),IF(OR(AND(NOT(ISBLANK(Spreadsheet!AO443)),ISBLANK(Spreadsheet!AP443)),NOT(ISNUMBER(VALUE(Spreadsheet!AP443)))),FALSE,IF(OR(AND(Spreadsheet!AP443&lt;6,MOD(Spreadsheet!AP443*10,5)=0), MOD(Spreadsheet!AP443,5000)=0),TRUE,FALSE)))</f>
        <v>1</v>
      </c>
      <c r="BT443" s="5" t="b">
        <f t="array" ref="BT443">IF(ISBLANK(Spreadsheet!AQ443),TRUE,ISNUMBER(MATCH(TRUE,EXACT(Spreadsheet!AQ443,EnrollWaive),0)))</f>
        <v>1</v>
      </c>
      <c r="BU443" s="5" t="b">
        <f t="array" ref="BU443">IF(ISBLANK(Spreadsheet!AR443),TRUE,ISNUMBER(MATCH(TRUE,EXACT(Spreadsheet!AR443,LifeBenefitClasses),0)))</f>
        <v>1</v>
      </c>
      <c r="BV443" s="5" t="b">
        <f>IF(OR(ISBLANK(Spreadsheet!AR443), Spreadsheet!AR443="Waive"),IF(ISBLANK(Spreadsheet!AS443),TRUE,FALSE),IF(OR(AND(NOT(ISBLANK(Spreadsheet!AR443)),ISBLANK(Spreadsheet!AS443)),NOT(ISNUMBER(VALUE(Spreadsheet!AS443)))),FALSE,IF(OR(AND(Spreadsheet!AS443&lt;6,MOD(Spreadsheet!AS443*10,5)=0), MOD(Spreadsheet!AS443,10000)=0),TRUE,FALSE)))</f>
        <v>1</v>
      </c>
      <c r="BW443" s="5" t="b">
        <f t="array" ref="BW443">IF(ISBLANK(Spreadsheet!AT443),TRUE,ISNUMBER(MATCH(TRUE,EXACT(Spreadsheet!AT443,LifeBenefitClasses),0)))</f>
        <v>1</v>
      </c>
      <c r="BX443" s="5" t="b">
        <f>IF(OR(ISBLANK(Spreadsheet!AT443), Spreadsheet!AT443="Waive"),IF(ISBLANK(Spreadsheet!AU443),TRUE,FALSE),IF(OR(AND(NOT(ISBLANK(Spreadsheet!AT443)),ISBLANK(Spreadsheet!AU443)),NOT(ISNUMBER(VALUE(Spreadsheet!AU443)))),FALSE,IF(AND(NOT(OR(ISBLANK(Spreadsheet!AT443),Spreadsheet!AT443="Waive")),NOT(OR(ISBLANK(Spreadsheet!AR443),Spreadsheet!AR443="Waive")),MOD(Spreadsheet!AU443,5000)=0, Spreadsheet!AU443&lt;=(Spreadsheet!AS443*0.5)),TRUE,FALSE)))</f>
        <v>1</v>
      </c>
      <c r="BY443" s="5" t="b">
        <f t="array" ref="BY443">IF(ISBLANK(Spreadsheet!AV443),TRUE,ISNUMBER(MATCH(TRUE,EXACT(Spreadsheet!AV443,EnrollWaive),0)))</f>
        <v>1</v>
      </c>
      <c r="BZ443" s="5" t="b">
        <f t="array" ref="BZ443">IF(ISBLANK(Spreadsheet!AW443),TRUE,ISNUMBER(MATCH(TRUE,EXACT(Spreadsheet!AW443,LifeBenefitClasses),0)))</f>
        <v>1</v>
      </c>
      <c r="CA443" s="5" t="b">
        <f t="array" ref="CA443">IF(ISBLANK(Spreadsheet!AX443),TRUE,ISNUMBER(MATCH(TRUE,EXACT(Spreadsheet!AX443,LifeBenefitClasses),0)))</f>
        <v>1</v>
      </c>
      <c r="CB443" s="5" t="b">
        <f t="array" ref="CB443">IF(ISBLANK(Spreadsheet!AY443),TRUE,ISNUMBER(MATCH(TRUE,EXACT(Spreadsheet!AY443,LifeBenefitClasses),0)))</f>
        <v>1</v>
      </c>
      <c r="CC443" s="5" t="b">
        <f t="array" ref="CC443">IF(ISBLANK(Spreadsheet!AZ443),TRUE,ISNUMBER(MATCH(TRUE,EXACT(Spreadsheet!AZ443,LifeBenefitClasses),0)))</f>
        <v>1</v>
      </c>
      <c r="CD443" s="5" t="b">
        <f t="array" ref="CD443">IF(ISBLANK(Spreadsheet!BA443),TRUE,ISNUMBER(MATCH(TRUE,EXACT(Spreadsheet!BA443,LifeBenefitClasses),0)))</f>
        <v>1</v>
      </c>
      <c r="CE443" s="5" t="b">
        <f>IF(OR(ISBLANK(Spreadsheet!BA443), Spreadsheet!BA443="Waive"),IF(ISBLANK(Spreadsheet!BB443),TRUE,FALSE),IF(OR(AND(NOT(ISBLANK(Spreadsheet!BA443)),ISBLANK(Spreadsheet!BB443)),NOT(ISNUMBER(VALUE(Spreadsheet!BB443))),ISBLANK(Spreadsheet!BC443),NOT(ISNUMBER(VALUE(Spreadsheet!BC443)))),FALSE,IF(AND(Spreadsheet!BB443&gt;=50000,Spreadsheet!BB443&lt;=250000,MOD(Spreadsheet!BB443,10000)=0,Spreadsheet!BB443&lt;=(10*Spreadsheet!BC443)),TRUE,FALSE)))</f>
        <v>1</v>
      </c>
      <c r="CF443" s="5" t="b">
        <f>IF(NOT(ISBLANK(Spreadsheet!BC443)),AND(ISNUMBER(VALUE(Spreadsheet!BC443)),Spreadsheet!BC443&gt;0),AND(OR(ISBLANK(Spreadsheet!AO443),Spreadsheet!AO443="Waive",AND(NOT(OR(ISBLANK(Spreadsheet!AO443),Spreadsheet!AO443="Waive")),Spreadsheet!AP443&gt;=6)),OR(ISBLANK(Spreadsheet!AR443),AND(NOT(OR(ISBLANK(Spreadsheet!AR443),Spreadsheet!AR443="Waive")),Spreadsheet!AS443&gt;=6)),OR(ISBLANK(Spreadsheet!AW443)),OR(ISBLANK(Spreadsheet!AX443)),OR(ISBLANK(Spreadsheet!AY443)),OR(ISBLANK(Spreadsheet!AZ443)),OR(ISBLANK(Spreadsheet!BA443),Spreadsheet!BA443="Waive")))</f>
        <v>1</v>
      </c>
      <c r="CG443" s="5" t="b">
        <f t="shared" ca="1" si="31"/>
        <v>1</v>
      </c>
    </row>
    <row r="444" spans="8:85" x14ac:dyDescent="0.3">
      <c r="H444" s="5">
        <f t="shared" ca="1" si="32"/>
        <v>2</v>
      </c>
      <c r="I444" s="5" t="str">
        <f t="shared" ca="1" si="30"/>
        <v/>
      </c>
      <c r="J444" s="5" t="str">
        <f>IF(AND(NOT(ISBLANK(Spreadsheet!C444)),ISBLANK(Spreadsheet!D444)),Spreadsheet!F444&amp;" "&amp;Spreadsheet!H444,"")</f>
        <v/>
      </c>
      <c r="K444" s="5">
        <f>IF(AND(NOT(ISBLANK(Spreadsheet!C444)),ISBLANK(Spreadsheet!D444)),COUNTIFS(Spreadsheet!E445:E$786,"=Child",Spreadsheet!C445:C$786, "="&amp;Spreadsheet!C444) + COUNTIFS(Spreadsheet!E445:E$786,"=Step-child",Spreadsheet!C445:C$786, "="&amp;Spreadsheet!C444),0)</f>
        <v>0</v>
      </c>
      <c r="L444" s="5">
        <f>IF(NOT(ISBLANK(J444)),COUNTIFS(Spreadsheet!E445:E$786,"=Wife",Spreadsheet!C445:C$786, "="&amp;Spreadsheet!C444) + COUNTIFS(Spreadsheet!E445:E$786,"=Husband",Spreadsheet!C445:C$786, "="&amp;Spreadsheet!C444),0)</f>
        <v>0</v>
      </c>
      <c r="M444" s="5">
        <f>IF(NOT(ISBLANK(Spreadsheet!AJ444)),VLOOKUP(Spreadsheet!AJ444,'Drop Downs'!$P$2:$R$16,3,FALSE),0)</f>
        <v>0</v>
      </c>
      <c r="N444" s="5">
        <f>IF(NOT(ISBLANK(Spreadsheet!AJ444)), VLOOKUP(Spreadsheet!AJ444,'Drop Downs'!$P$2:$R$16,2,FALSE),0)</f>
        <v>0</v>
      </c>
      <c r="O444" s="5">
        <f>IF(NOT(ISBLANK(Spreadsheet!AL444)),VLOOKUP(Spreadsheet!AL444,'Drop Downs'!$P$2:$R$16,3,FALSE), 0)</f>
        <v>0</v>
      </c>
      <c r="P444" s="5">
        <f>IF(NOT(ISBLANK(Spreadsheet!AL444)),VLOOKUP(Spreadsheet!AL444,'Drop Downs'!$P$2:$R$16,2,FALSE),0)</f>
        <v>0</v>
      </c>
      <c r="Q444" s="5">
        <f>IF(NOT(ISBLANK(Spreadsheet!AN444)),VLOOKUP(Spreadsheet!AN444,'Drop Downs'!$P$2:$R$16,3,FALSE),0)</f>
        <v>0</v>
      </c>
      <c r="R444" s="5">
        <f>IF(NOT(ISBLANK(Spreadsheet!AN444)),VLOOKUP(Spreadsheet!AN444,'Drop Downs'!$P$2:$R$16,2,FALSE),0)</f>
        <v>0</v>
      </c>
      <c r="S444" s="5" t="str">
        <f>IF(OR(M444&gt;K444,N444&gt;L444,O444&gt;K444, Q444&gt;K444,N444&gt;L444, P444&gt;L444, R444&gt;L444),"Member currently has a coverage election over what he/she needs.  Please add more dependents or adjust the coverage election.","")&amp;(IF(AND(NOT(ISBLANK(Spreadsheet!C444)),NOT(ISBLANK(Spreadsheet!D444)),ISBLANK(Spreadsheet!E444)),"Dependent lacks a relationship to member.Please select one from the drop-down.",""))</f>
        <v/>
      </c>
      <c r="T444" s="5" t="b">
        <f t="shared" si="33"/>
        <v>1</v>
      </c>
      <c r="U444" s="5" t="b">
        <f>OR(ISBLANK(Spreadsheet!C444),IF(NOT(ISBLANK(Spreadsheet!D444)),NOT(ISBLANK(Spreadsheet!E444)),TRUE))</f>
        <v>1</v>
      </c>
      <c r="V444" s="5" t="b">
        <f>OR(ISBLANK(Spreadsheet!C444), NOT(ISBLANK(Spreadsheet!I444)))</f>
        <v>1</v>
      </c>
      <c r="W444" s="5" t="b">
        <f>OR(ISBLANK(Spreadsheet!D444),NOT(ISBLANK(Spreadsheet!C444)))</f>
        <v>1</v>
      </c>
      <c r="X444" s="155" t="str">
        <f>REPT("0",MIN(FIND({1,2,3,4,5,6,7,8,9},Spreadsheet!C444&amp;"123456789"))-1)&amp;IF(ISBLANK(Spreadsheet!C444),"",SUMPRODUCT(MID(0&amp;Spreadsheet!C444,LARGE(INDEX(ISNUMBER(--MID(Spreadsheet!C444,ROW($1:$225),1))*
 ROW($1:$225),0),ROW($1:$225))+1,1)*10^ROW($1:$225)/10))</f>
        <v/>
      </c>
      <c r="Y444" s="5" t="b">
        <f>IF(NOT(ISBLANK(Spreadsheet!C444)),IF(AND(ISNUMBER(VALUE(Spreadsheet!C444)), LEN(Spreadsheet!C444)=9),TRUE,FALSE),TRUE)</f>
        <v>1</v>
      </c>
      <c r="Z444" s="155" t="str">
        <f>REPT("0",MIN(FIND({1,2,3,4,5,6,7,8,9},Spreadsheet!D444&amp;"123456789"))-1)&amp;IF(ISBLANK(Spreadsheet!D444),"",SUMPRODUCT(MID(0&amp;Spreadsheet!D444,LARGE(INDEX(ISNUMBER(--MID(Spreadsheet!D444,ROW($1:$225),1))*
 ROW($1:$225),0),ROW($1:$225))+1,1)*10^ROW($1:$225)/10))</f>
        <v/>
      </c>
      <c r="AA444" s="5" t="b">
        <f>IF(AND(NOT(ISBLANK(Spreadsheet!D444)),NOT(ISBLANK(Spreadsheet!C444))),IF(AND(ISNUMBER(VALUE(Spreadsheet!D444)), LEN(Spreadsheet!D444)=9),TRUE,FALSE),IF(AND(NOT(ISBLANK(Spreadsheet!D444)),ISBLANK(Spreadsheet!C444)),FALSE,TRUE))</f>
        <v>1</v>
      </c>
      <c r="AB444" s="5" t="b">
        <f>OR(ISBLANK(Spreadsheet!Y444),IF(NOT(ISBLANK(Spreadsheet!Y444)),LEN(Spreadsheet!Y444)=10,ISNUMBER(VALUE(Spreadsheet!Y444))))</f>
        <v>1</v>
      </c>
      <c r="AC444" s="5" t="b">
        <f>OR(ISBLANK(Spreadsheet!AI444), AND(NOT(ISBLANK(Spreadsheet!AJ444)), NOT(ISNUMBER(SEARCH("Waive",Spreadsheet!AJ444)))))</f>
        <v>1</v>
      </c>
      <c r="AD444" s="5" t="b">
        <f>OR(ISBLANK(Spreadsheet!AK444), AND(NOT(ISBLANK(Spreadsheet!AL444)), NOT(ISNUMBER(SEARCH("Waive",Spreadsheet!AL444)))))</f>
        <v>1</v>
      </c>
      <c r="AE444" s="5" t="b">
        <f>OR(ISBLANK(Spreadsheet!AM444), AND(NOT(ISBLANK(Spreadsheet!AN444)), NOT(ISNUMBER(SEARCH("Waive", Spreadsheet!AN444)))))</f>
        <v>1</v>
      </c>
      <c r="AF444" s="5" t="b">
        <f>OR(ISBLANK(Spreadsheet!C444), NOT(ISBLANK(Spreadsheet!D444)),NOT(ISBLANK(Spreadsheet!L444)))</f>
        <v>1</v>
      </c>
      <c r="AG444" s="5" t="b">
        <f>IF(AND(NOT(ISBLANK(Spreadsheet!C444)), NOT(ISBLANK(Spreadsheet!D444)),Spreadsheet!C444&lt;&gt;Spreadsheet!D444),IF(ISERROR(VLOOKUP(Spreadsheet!C444, Spreadsheet!$C$6:'Spreadsheet'!$C443,1,FALSE)), FALSE, TRUE),TRUE)</f>
        <v>1</v>
      </c>
      <c r="AH444" s="5" t="b">
        <f>Spreadsheet!$B$2=Spreadsheet!AD444</f>
        <v>1</v>
      </c>
      <c r="AI444" s="5" t="b">
        <f>IF(ISBLANK(Spreadsheet!G444),TRUE,IF(OR(LEN(Spreadsheet!G444)&gt;1,ISNUMBER(VALUE(Spreadsheet!G444))),FALSE,TRUE))</f>
        <v>1</v>
      </c>
      <c r="AJ444" s="5" t="b">
        <f>OR(ISBLANK(Spreadsheet!C444), NOT(ISBLANK(Spreadsheet!B444)), NOT(ISBLANK(Spreadsheet!D444)))</f>
        <v>1</v>
      </c>
      <c r="AK444" s="5" t="b">
        <f t="array" ref="AK444">IF(OR(AND(ISBLANK(Spreadsheet!E444),ISBLANK(Spreadsheet!D444),NOT(ISBLANK(Spreadsheet!C444))),AND(ISBLANK(Spreadsheet!E444),ISBLANK(Spreadsheet!D444),ISBLANK(Spreadsheet!C444))),TRUE,ISNUMBER(MATCH(TRUE,EXACT(Spreadsheet!E444,Relationships),0)))</f>
        <v>1</v>
      </c>
      <c r="AL444" s="5" t="b">
        <f>IF(NOT(ISBLANK(Spreadsheet!C444)),IF(OR(ISBLANK(Spreadsheet!F444),LEN(Spreadsheet!F444)&gt;40),FALSE,TRUE),TRUE)</f>
        <v>1</v>
      </c>
      <c r="AM444" s="5" t="b">
        <f>IF(NOT(ISBLANK(Spreadsheet!C444)),IF(OR(ISBLANK(Spreadsheet!H444),LEN(Spreadsheet!H444)&gt;40),FALSE,TRUE),TRUE)</f>
        <v>1</v>
      </c>
      <c r="AN444" s="5" t="b">
        <f t="array" ref="AN444">IF(ISBLANK(Spreadsheet!I444),TRUE,ISNUMBER(MATCH(TRUE,EXACT(Spreadsheet!I444,GenderValues),0)))</f>
        <v>1</v>
      </c>
      <c r="AO444" s="5" t="b">
        <f ca="1">IF(ISERROR(DATEVALUE(TEXT(Spreadsheet!J444,"mm/dd/yyyy")) &gt; TODAY()),IF(AND(ISBLANK(Spreadsheet!J444),ISBLANK(Spreadsheet!C444)),TRUE,FALSE),IF(DATEVALUE(TEXT(Spreadsheet!J444,"mm/dd/yyyy")) &gt; TODAY(),FALSE,TRUE))</f>
        <v>1</v>
      </c>
      <c r="AP444" s="5" t="b">
        <f>OR(ISBLANK(Spreadsheet!K444),LEN(Spreadsheet!K444)&lt;=100)</f>
        <v>1</v>
      </c>
      <c r="AQ444" s="5" t="b">
        <f t="array" ref="AQ444">IF(OR(AND(ISBLANK(Spreadsheet!L444),ISBLANK(Spreadsheet!C444)),AND(NOT(ISBLANK(Spreadsheet!C444)),NOT(ISBLANK(Spreadsheet!D444)))),TRUE,ISNUMBER(MATCH(TRUE,EXACT(Spreadsheet!L444,MaritalStatus),0)))</f>
        <v>1</v>
      </c>
      <c r="AR444" s="5" t="b">
        <f ca="1">IF(ISERROR(DATEVALUE(TEXT(Spreadsheet!M444,"mm/dd/yyyy")) &gt; TODAY()),IF(ISBLANK(Spreadsheet!M444),TRUE,FALSE),IF(DATEVALUE(TEXT(Spreadsheet!M444,"mm/dd/yyyy")) &gt; TODAY(),FALSE,TRUE))</f>
        <v>1</v>
      </c>
      <c r="AS444" s="5" t="b">
        <f>OR(ISBLANK(Spreadsheet!N444),LEN(Spreadsheet!N444)&lt;=100)</f>
        <v>1</v>
      </c>
      <c r="AT444" s="5" t="b">
        <f>OR(ISBLANK(Spreadsheet!O444),UPPER(Spreadsheet!O444)="YES")</f>
        <v>1</v>
      </c>
      <c r="AU444" s="5" t="b">
        <f>OR(ISBLANK(Spreadsheet!P444),UPPER(Spreadsheet!P444)="YES")</f>
        <v>1</v>
      </c>
      <c r="AV444" s="5" t="b">
        <f t="array" ref="AV444">IF(ISBLANK(Spreadsheet!Q444),TRUE,ISNUMBER(MATCH(TRUE,EXACT(Spreadsheet!Q444,OnGroupsPriorIns),0)))</f>
        <v>1</v>
      </c>
      <c r="AW444" s="5" t="b">
        <f>OR(ISBLANK(Spreadsheet!R444),UPPER(Spreadsheet!R444)="YES")</f>
        <v>1</v>
      </c>
      <c r="AX444" s="5" t="b">
        <f>OR(ISBLANK(Spreadsheet!S444),UPPER(Spreadsheet!S444)="YES")</f>
        <v>1</v>
      </c>
      <c r="AY444" s="5" t="b">
        <f>OR(AND(ISBLANK(Spreadsheet!C444),LEN(Spreadsheet!T444)=0),AND(NOT(ISBLANK(Spreadsheet!C444)),LEN(Spreadsheet!T444)&gt;0,LEN(Spreadsheet!T444)&lt;=50))</f>
        <v>1</v>
      </c>
      <c r="AZ444" s="5" t="b">
        <f>OR(LEN(Spreadsheet!U444)=0,AND(LEN(Spreadsheet!U444)&gt;0,LEN(Spreadsheet!U444)&lt;=50))</f>
        <v>1</v>
      </c>
      <c r="BA444" s="5" t="b">
        <f>OR(AND(ISBLANK(Spreadsheet!C444),LEN(Spreadsheet!V444)=0),AND(NOT(ISBLANK(Spreadsheet!C444)),LEN(Spreadsheet!V444)&gt;0,LEN(Spreadsheet!V444)&lt;=50))</f>
        <v>1</v>
      </c>
      <c r="BB444" s="5" t="b">
        <f t="array" ref="BB444">IF(AND(ISBLANK(Spreadsheet!C444),LEN(Spreadsheet!W444)=0),TRUE,ISNUMBER(MATCH(TRUE,EXACT(Spreadsheet!W444,States),0)))</f>
        <v>1</v>
      </c>
      <c r="BC444" s="5" t="b">
        <f>OR(AND(ISBLANK(Spreadsheet!C444),LEN(Spreadsheet!X444)=0),AND(NOT(ISBLANK(Spreadsheet!C444)),LEN(Spreadsheet!X444)&gt;0,LEN(Spreadsheet!X444)=5,ISNUMBER(VALUE(Spreadsheet!X444))))</f>
        <v>1</v>
      </c>
      <c r="BD444" s="5" t="b">
        <f>OR(ISBLANK(Spreadsheet!Z444),LEN(Spreadsheet!Z444)&lt;=50)</f>
        <v>1</v>
      </c>
      <c r="BE444" s="5" t="b">
        <f>ISBLANK(Spreadsheet!AA444)</f>
        <v>1</v>
      </c>
      <c r="BF444" s="5" t="b">
        <f>ISBLANK(Spreadsheet!AB444)</f>
        <v>1</v>
      </c>
      <c r="BG444" s="5" t="b">
        <f>IF(ISERROR(DATEVALUE(TEXT(Spreadsheet!AC444,"mm/dd/yyyy")) &gt; DATEVALUE(TEXT(Spreadsheet!J444,"mm/dd/yyyy"))),IF(OR(AND(ISBLANK(Spreadsheet!AC444),ISBLANK(Spreadsheet!C444)),AND(NOT(ISBLANK(Spreadsheet!C444)),ISBLANK(Spreadsheet!AC444),NOT(ISBLANK(Spreadsheet!D444)))),TRUE,FALSE),IF(DATEVALUE(TEXT(Spreadsheet!AC444,"mm/dd/yyyy")) &gt; DATEVALUE(TEXT(Spreadsheet!J444,"mm/dd/yyyy")),TRUE,FALSE))</f>
        <v>1</v>
      </c>
      <c r="BH444" s="5" t="b">
        <f>OR(AND(ISBLANK(Spreadsheet!C444),ISBLANK(Spreadsheet!AE444)),AND(NOT(ISBLANK(Spreadsheet!C444)),NOT(ISBLANK(Spreadsheet!D444)),ISBLANK(Spreadsheet!AE444)),AND(NOT(ISBLANK(Spreadsheet!C444)),ISBLANK(Spreadsheet!D444),NOT(ISBLANK(Spreadsheet!AE444)),LEN(Spreadsheet!AE444)&lt;=100))</f>
        <v>1</v>
      </c>
      <c r="BI444" s="5" t="b">
        <f t="array" ref="BI444">IF(ISBLANK(Spreadsheet!AF444),TRUE,ISNUMBER(MATCH(TRUE,EXACT(Spreadsheet!AF444,CobraShortReasons),0)))</f>
        <v>1</v>
      </c>
      <c r="BJ444" s="5" t="b">
        <f ca="1">IF(ISERROR(DATEVALUE(TEXT(Spreadsheet!AG444,"mm/dd/yyyy")) &gt; TODAY()),IF(ISBLANK(Spreadsheet!AG444),TRUE,FALSE),IF(DATEVALUE(TEXT(Spreadsheet!AG444,"mm/dd/yyyy")) &gt; TODAY(),FALSE,TRUE))</f>
        <v>1</v>
      </c>
      <c r="BK444" s="5" t="b">
        <f>OR(ISBLANK(Spreadsheet!AH444),LEN(Spreadsheet!AH444)&lt;=25)</f>
        <v>1</v>
      </c>
      <c r="BL444" s="5" t="b">
        <f t="array" aca="1" ref="BL444" ca="1">IF(ISBLANK(Spreadsheet!AI444),TRUE,ISNUMBER(MATCH(TRUE,EXACT(Spreadsheet!AI444,INDIRECT(Spreadsheet!$D$2)),0)))</f>
        <v>1</v>
      </c>
      <c r="BM444" s="5" t="b">
        <f t="array" aca="1" ref="BM444" ca="1">IF(ISBLANK(Spreadsheet!AJ444),TRUE,ISNUMBER(MATCH(TRUE,EXACT(Spreadsheet!AJ444,INDIRECT(Spreadsheet!BJ444)),0)))</f>
        <v>1</v>
      </c>
      <c r="BN444" s="5" t="b">
        <f t="array" ref="BN444">IF(ISBLANK(Spreadsheet!AK444),TRUE,ISNUMBER(MATCH(TRUE,EXACT(Spreadsheet!AK444,DentalPlans),0)))</f>
        <v>1</v>
      </c>
      <c r="BO444" s="5" t="b">
        <f t="array" aca="1" ref="BO444" ca="1">IF(ISBLANK(Spreadsheet!AL444),TRUE,ISNUMBER(MATCH(TRUE,EXACT(Spreadsheet!AL444,INDIRECT(Spreadsheet!BK444)),0)))</f>
        <v>1</v>
      </c>
      <c r="BP444" s="5" t="b">
        <f t="array" ref="BP444">IF(ISBLANK(Spreadsheet!AM444),TRUE,ISNUMBER(MATCH(TRUE,EXACT(Spreadsheet!AM444,VisionPlans),0)))</f>
        <v>1</v>
      </c>
      <c r="BQ444" s="5" t="b">
        <f t="array" aca="1" ref="BQ444" ca="1">IF(ISBLANK(Spreadsheet!AN444),TRUE,ISNUMBER(MATCH(TRUE,EXACT(Spreadsheet!AN444,INDIRECT(Spreadsheet!BL444)),0)))</f>
        <v>1</v>
      </c>
      <c r="BR444" s="5" t="b">
        <f t="array" ref="BR444">IF(ISBLANK(Spreadsheet!AO444),TRUE,ISNUMBER(MATCH(TRUE,EXACT(Spreadsheet!AO444,LifeBenefitClasses),0)))</f>
        <v>1</v>
      </c>
      <c r="BS444" s="5" t="b">
        <f>IF(OR(ISBLANK(Spreadsheet!AO444), Spreadsheet!AO444="Waive"),IF(ISBLANK(Spreadsheet!AP444),TRUE,FALSE),IF(OR(AND(NOT(ISBLANK(Spreadsheet!AO444)),ISBLANK(Spreadsheet!AP444)),NOT(ISNUMBER(VALUE(Spreadsheet!AP444)))),FALSE,IF(OR(AND(Spreadsheet!AP444&lt;6,MOD(Spreadsheet!AP444*10,5)=0), MOD(Spreadsheet!AP444,5000)=0),TRUE,FALSE)))</f>
        <v>1</v>
      </c>
      <c r="BT444" s="5" t="b">
        <f t="array" ref="BT444">IF(ISBLANK(Spreadsheet!AQ444),TRUE,ISNUMBER(MATCH(TRUE,EXACT(Spreadsheet!AQ444,EnrollWaive),0)))</f>
        <v>1</v>
      </c>
      <c r="BU444" s="5" t="b">
        <f t="array" ref="BU444">IF(ISBLANK(Spreadsheet!AR444),TRUE,ISNUMBER(MATCH(TRUE,EXACT(Spreadsheet!AR444,LifeBenefitClasses),0)))</f>
        <v>1</v>
      </c>
      <c r="BV444" s="5" t="b">
        <f>IF(OR(ISBLANK(Spreadsheet!AR444), Spreadsheet!AR444="Waive"),IF(ISBLANK(Spreadsheet!AS444),TRUE,FALSE),IF(OR(AND(NOT(ISBLANK(Spreadsheet!AR444)),ISBLANK(Spreadsheet!AS444)),NOT(ISNUMBER(VALUE(Spreadsheet!AS444)))),FALSE,IF(OR(AND(Spreadsheet!AS444&lt;6,MOD(Spreadsheet!AS444*10,5)=0), MOD(Spreadsheet!AS444,10000)=0),TRUE,FALSE)))</f>
        <v>1</v>
      </c>
      <c r="BW444" s="5" t="b">
        <f t="array" ref="BW444">IF(ISBLANK(Spreadsheet!AT444),TRUE,ISNUMBER(MATCH(TRUE,EXACT(Spreadsheet!AT444,LifeBenefitClasses),0)))</f>
        <v>1</v>
      </c>
      <c r="BX444" s="5" t="b">
        <f>IF(OR(ISBLANK(Spreadsheet!AT444), Spreadsheet!AT444="Waive"),IF(ISBLANK(Spreadsheet!AU444),TRUE,FALSE),IF(OR(AND(NOT(ISBLANK(Spreadsheet!AT444)),ISBLANK(Spreadsheet!AU444)),NOT(ISNUMBER(VALUE(Spreadsheet!AU444)))),FALSE,IF(AND(NOT(OR(ISBLANK(Spreadsheet!AT444),Spreadsheet!AT444="Waive")),NOT(OR(ISBLANK(Spreadsheet!AR444),Spreadsheet!AR444="Waive")),MOD(Spreadsheet!AU444,5000)=0, Spreadsheet!AU444&lt;=(Spreadsheet!AS444*0.5)),TRUE,FALSE)))</f>
        <v>1</v>
      </c>
      <c r="BY444" s="5" t="b">
        <f t="array" ref="BY444">IF(ISBLANK(Spreadsheet!AV444),TRUE,ISNUMBER(MATCH(TRUE,EXACT(Spreadsheet!AV444,EnrollWaive),0)))</f>
        <v>1</v>
      </c>
      <c r="BZ444" s="5" t="b">
        <f t="array" ref="BZ444">IF(ISBLANK(Spreadsheet!AW444),TRUE,ISNUMBER(MATCH(TRUE,EXACT(Spreadsheet!AW444,LifeBenefitClasses),0)))</f>
        <v>1</v>
      </c>
      <c r="CA444" s="5" t="b">
        <f t="array" ref="CA444">IF(ISBLANK(Spreadsheet!AX444),TRUE,ISNUMBER(MATCH(TRUE,EXACT(Spreadsheet!AX444,LifeBenefitClasses),0)))</f>
        <v>1</v>
      </c>
      <c r="CB444" s="5" t="b">
        <f t="array" ref="CB444">IF(ISBLANK(Spreadsheet!AY444),TRUE,ISNUMBER(MATCH(TRUE,EXACT(Spreadsheet!AY444,LifeBenefitClasses),0)))</f>
        <v>1</v>
      </c>
      <c r="CC444" s="5" t="b">
        <f t="array" ref="CC444">IF(ISBLANK(Spreadsheet!AZ444),TRUE,ISNUMBER(MATCH(TRUE,EXACT(Spreadsheet!AZ444,LifeBenefitClasses),0)))</f>
        <v>1</v>
      </c>
      <c r="CD444" s="5" t="b">
        <f t="array" ref="CD444">IF(ISBLANK(Spreadsheet!BA444),TRUE,ISNUMBER(MATCH(TRUE,EXACT(Spreadsheet!BA444,LifeBenefitClasses),0)))</f>
        <v>1</v>
      </c>
      <c r="CE444" s="5" t="b">
        <f>IF(OR(ISBLANK(Spreadsheet!BA444), Spreadsheet!BA444="Waive"),IF(ISBLANK(Spreadsheet!BB444),TRUE,FALSE),IF(OR(AND(NOT(ISBLANK(Spreadsheet!BA444)),ISBLANK(Spreadsheet!BB444)),NOT(ISNUMBER(VALUE(Spreadsheet!BB444))),ISBLANK(Spreadsheet!BC444),NOT(ISNUMBER(VALUE(Spreadsheet!BC444)))),FALSE,IF(AND(Spreadsheet!BB444&gt;=50000,Spreadsheet!BB444&lt;=250000,MOD(Spreadsheet!BB444,10000)=0,Spreadsheet!BB444&lt;=(10*Spreadsheet!BC444)),TRUE,FALSE)))</f>
        <v>1</v>
      </c>
      <c r="CF444" s="5" t="b">
        <f>IF(NOT(ISBLANK(Spreadsheet!BC444)),AND(ISNUMBER(VALUE(Spreadsheet!BC444)),Spreadsheet!BC444&gt;0),AND(OR(ISBLANK(Spreadsheet!AO444),Spreadsheet!AO444="Waive",AND(NOT(OR(ISBLANK(Spreadsheet!AO444),Spreadsheet!AO444="Waive")),Spreadsheet!AP444&gt;=6)),OR(ISBLANK(Spreadsheet!AR444),AND(NOT(OR(ISBLANK(Spreadsheet!AR444),Spreadsheet!AR444="Waive")),Spreadsheet!AS444&gt;=6)),OR(ISBLANK(Spreadsheet!AW444)),OR(ISBLANK(Spreadsheet!AX444)),OR(ISBLANK(Spreadsheet!AY444)),OR(ISBLANK(Spreadsheet!AZ444)),OR(ISBLANK(Spreadsheet!BA444),Spreadsheet!BA444="Waive")))</f>
        <v>1</v>
      </c>
      <c r="CG444" s="5" t="b">
        <f t="shared" ca="1" si="31"/>
        <v>1</v>
      </c>
    </row>
    <row r="445" spans="8:85" x14ac:dyDescent="0.3">
      <c r="H445" s="5">
        <f t="shared" ca="1" si="32"/>
        <v>2</v>
      </c>
      <c r="I445" s="5" t="str">
        <f t="shared" ca="1" si="30"/>
        <v/>
      </c>
      <c r="J445" s="5" t="str">
        <f>IF(AND(NOT(ISBLANK(Spreadsheet!C445)),ISBLANK(Spreadsheet!D445)),Spreadsheet!F445&amp;" "&amp;Spreadsheet!H445,"")</f>
        <v/>
      </c>
      <c r="K445" s="5">
        <f>IF(AND(NOT(ISBLANK(Spreadsheet!C445)),ISBLANK(Spreadsheet!D445)),COUNTIFS(Spreadsheet!E446:E$786,"=Child",Spreadsheet!C446:C$786, "="&amp;Spreadsheet!C445) + COUNTIFS(Spreadsheet!E446:E$786,"=Step-child",Spreadsheet!C446:C$786, "="&amp;Spreadsheet!C445),0)</f>
        <v>0</v>
      </c>
      <c r="L445" s="5">
        <f>IF(NOT(ISBLANK(J445)),COUNTIFS(Spreadsheet!E446:E$786,"=Wife",Spreadsheet!C446:C$786, "="&amp;Spreadsheet!C445) + COUNTIFS(Spreadsheet!E446:E$786,"=Husband",Spreadsheet!C446:C$786, "="&amp;Spreadsheet!C445),0)</f>
        <v>0</v>
      </c>
      <c r="M445" s="5">
        <f>IF(NOT(ISBLANK(Spreadsheet!AJ445)),VLOOKUP(Spreadsheet!AJ445,'Drop Downs'!$P$2:$R$16,3,FALSE),0)</f>
        <v>0</v>
      </c>
      <c r="N445" s="5">
        <f>IF(NOT(ISBLANK(Spreadsheet!AJ445)), VLOOKUP(Spreadsheet!AJ445,'Drop Downs'!$P$2:$R$16,2,FALSE),0)</f>
        <v>0</v>
      </c>
      <c r="O445" s="5">
        <f>IF(NOT(ISBLANK(Spreadsheet!AL445)),VLOOKUP(Spreadsheet!AL445,'Drop Downs'!$P$2:$R$16,3,FALSE), 0)</f>
        <v>0</v>
      </c>
      <c r="P445" s="5">
        <f>IF(NOT(ISBLANK(Spreadsheet!AL445)),VLOOKUP(Spreadsheet!AL445,'Drop Downs'!$P$2:$R$16,2,FALSE),0)</f>
        <v>0</v>
      </c>
      <c r="Q445" s="5">
        <f>IF(NOT(ISBLANK(Spreadsheet!AN445)),VLOOKUP(Spreadsheet!AN445,'Drop Downs'!$P$2:$R$16,3,FALSE),0)</f>
        <v>0</v>
      </c>
      <c r="R445" s="5">
        <f>IF(NOT(ISBLANK(Spreadsheet!AN445)),VLOOKUP(Spreadsheet!AN445,'Drop Downs'!$P$2:$R$16,2,FALSE),0)</f>
        <v>0</v>
      </c>
      <c r="S445" s="5" t="str">
        <f>IF(OR(M445&gt;K445,N445&gt;L445,O445&gt;K445, Q445&gt;K445,N445&gt;L445, P445&gt;L445, R445&gt;L445),"Member currently has a coverage election over what he/she needs.  Please add more dependents or adjust the coverage election.","")&amp;(IF(AND(NOT(ISBLANK(Spreadsheet!C445)),NOT(ISBLANK(Spreadsheet!D445)),ISBLANK(Spreadsheet!E445)),"Dependent lacks a relationship to member.Please select one from the drop-down.",""))</f>
        <v/>
      </c>
      <c r="T445" s="5" t="b">
        <f t="shared" si="33"/>
        <v>1</v>
      </c>
      <c r="U445" s="5" t="b">
        <f>OR(ISBLANK(Spreadsheet!C445),IF(NOT(ISBLANK(Spreadsheet!D445)),NOT(ISBLANK(Spreadsheet!E445)),TRUE))</f>
        <v>1</v>
      </c>
      <c r="V445" s="5" t="b">
        <f>OR(ISBLANK(Spreadsheet!C445), NOT(ISBLANK(Spreadsheet!I445)))</f>
        <v>1</v>
      </c>
      <c r="W445" s="5" t="b">
        <f>OR(ISBLANK(Spreadsheet!D445),NOT(ISBLANK(Spreadsheet!C445)))</f>
        <v>1</v>
      </c>
      <c r="X445" s="155" t="str">
        <f>REPT("0",MIN(FIND({1,2,3,4,5,6,7,8,9},Spreadsheet!C445&amp;"123456789"))-1)&amp;IF(ISBLANK(Spreadsheet!C445),"",SUMPRODUCT(MID(0&amp;Spreadsheet!C445,LARGE(INDEX(ISNUMBER(--MID(Spreadsheet!C445,ROW($1:$225),1))*
 ROW($1:$225),0),ROW($1:$225))+1,1)*10^ROW($1:$225)/10))</f>
        <v/>
      </c>
      <c r="Y445" s="5" t="b">
        <f>IF(NOT(ISBLANK(Spreadsheet!C445)),IF(AND(ISNUMBER(VALUE(Spreadsheet!C445)), LEN(Spreadsheet!C445)=9),TRUE,FALSE),TRUE)</f>
        <v>1</v>
      </c>
      <c r="Z445" s="155" t="str">
        <f>REPT("0",MIN(FIND({1,2,3,4,5,6,7,8,9},Spreadsheet!D445&amp;"123456789"))-1)&amp;IF(ISBLANK(Spreadsheet!D445),"",SUMPRODUCT(MID(0&amp;Spreadsheet!D445,LARGE(INDEX(ISNUMBER(--MID(Spreadsheet!D445,ROW($1:$225),1))*
 ROW($1:$225),0),ROW($1:$225))+1,1)*10^ROW($1:$225)/10))</f>
        <v/>
      </c>
      <c r="AA445" s="5" t="b">
        <f>IF(AND(NOT(ISBLANK(Spreadsheet!D445)),NOT(ISBLANK(Spreadsheet!C445))),IF(AND(ISNUMBER(VALUE(Spreadsheet!D445)), LEN(Spreadsheet!D445)=9),TRUE,FALSE),IF(AND(NOT(ISBLANK(Spreadsheet!D445)),ISBLANK(Spreadsheet!C445)),FALSE,TRUE))</f>
        <v>1</v>
      </c>
      <c r="AB445" s="5" t="b">
        <f>OR(ISBLANK(Spreadsheet!Y445),IF(NOT(ISBLANK(Spreadsheet!Y445)),LEN(Spreadsheet!Y445)=10,ISNUMBER(VALUE(Spreadsheet!Y445))))</f>
        <v>1</v>
      </c>
      <c r="AC445" s="5" t="b">
        <f>OR(ISBLANK(Spreadsheet!AI445), AND(NOT(ISBLANK(Spreadsheet!AJ445)), NOT(ISNUMBER(SEARCH("Waive",Spreadsheet!AJ445)))))</f>
        <v>1</v>
      </c>
      <c r="AD445" s="5" t="b">
        <f>OR(ISBLANK(Spreadsheet!AK445), AND(NOT(ISBLANK(Spreadsheet!AL445)), NOT(ISNUMBER(SEARCH("Waive",Spreadsheet!AL445)))))</f>
        <v>1</v>
      </c>
      <c r="AE445" s="5" t="b">
        <f>OR(ISBLANK(Spreadsheet!AM445), AND(NOT(ISBLANK(Spreadsheet!AN445)), NOT(ISNUMBER(SEARCH("Waive", Spreadsheet!AN445)))))</f>
        <v>1</v>
      </c>
      <c r="AF445" s="5" t="b">
        <f>OR(ISBLANK(Spreadsheet!C445), NOT(ISBLANK(Spreadsheet!D445)),NOT(ISBLANK(Spreadsheet!L445)))</f>
        <v>1</v>
      </c>
      <c r="AG445" s="5" t="b">
        <f>IF(AND(NOT(ISBLANK(Spreadsheet!C445)), NOT(ISBLANK(Spreadsheet!D445)),Spreadsheet!C445&lt;&gt;Spreadsheet!D445),IF(ISERROR(VLOOKUP(Spreadsheet!C445, Spreadsheet!$C$6:'Spreadsheet'!$C444,1,FALSE)), FALSE, TRUE),TRUE)</f>
        <v>1</v>
      </c>
      <c r="AH445" s="5" t="b">
        <f>Spreadsheet!$B$2=Spreadsheet!AD445</f>
        <v>1</v>
      </c>
      <c r="AI445" s="5" t="b">
        <f>IF(ISBLANK(Spreadsheet!G445),TRUE,IF(OR(LEN(Spreadsheet!G445)&gt;1,ISNUMBER(VALUE(Spreadsheet!G445))),FALSE,TRUE))</f>
        <v>1</v>
      </c>
      <c r="AJ445" s="5" t="b">
        <f>OR(ISBLANK(Spreadsheet!C445), NOT(ISBLANK(Spreadsheet!B445)), NOT(ISBLANK(Spreadsheet!D445)))</f>
        <v>1</v>
      </c>
      <c r="AK445" s="5" t="b">
        <f t="array" ref="AK445">IF(OR(AND(ISBLANK(Spreadsheet!E445),ISBLANK(Spreadsheet!D445),NOT(ISBLANK(Spreadsheet!C445))),AND(ISBLANK(Spreadsheet!E445),ISBLANK(Spreadsheet!D445),ISBLANK(Spreadsheet!C445))),TRUE,ISNUMBER(MATCH(TRUE,EXACT(Spreadsheet!E445,Relationships),0)))</f>
        <v>1</v>
      </c>
      <c r="AL445" s="5" t="b">
        <f>IF(NOT(ISBLANK(Spreadsheet!C445)),IF(OR(ISBLANK(Spreadsheet!F445),LEN(Spreadsheet!F445)&gt;40),FALSE,TRUE),TRUE)</f>
        <v>1</v>
      </c>
      <c r="AM445" s="5" t="b">
        <f>IF(NOT(ISBLANK(Spreadsheet!C445)),IF(OR(ISBLANK(Spreadsheet!H445),LEN(Spreadsheet!H445)&gt;40),FALSE,TRUE),TRUE)</f>
        <v>1</v>
      </c>
      <c r="AN445" s="5" t="b">
        <f t="array" ref="AN445">IF(ISBLANK(Spreadsheet!I445),TRUE,ISNUMBER(MATCH(TRUE,EXACT(Spreadsheet!I445,GenderValues),0)))</f>
        <v>1</v>
      </c>
      <c r="AO445" s="5" t="b">
        <f ca="1">IF(ISERROR(DATEVALUE(TEXT(Spreadsheet!J445,"mm/dd/yyyy")) &gt; TODAY()),IF(AND(ISBLANK(Spreadsheet!J445),ISBLANK(Spreadsheet!C445)),TRUE,FALSE),IF(DATEVALUE(TEXT(Spreadsheet!J445,"mm/dd/yyyy")) &gt; TODAY(),FALSE,TRUE))</f>
        <v>1</v>
      </c>
      <c r="AP445" s="5" t="b">
        <f>OR(ISBLANK(Spreadsheet!K445),LEN(Spreadsheet!K445)&lt;=100)</f>
        <v>1</v>
      </c>
      <c r="AQ445" s="5" t="b">
        <f t="array" ref="AQ445">IF(OR(AND(ISBLANK(Spreadsheet!L445),ISBLANK(Spreadsheet!C445)),AND(NOT(ISBLANK(Spreadsheet!C445)),NOT(ISBLANK(Spreadsheet!D445)))),TRUE,ISNUMBER(MATCH(TRUE,EXACT(Spreadsheet!L445,MaritalStatus),0)))</f>
        <v>1</v>
      </c>
      <c r="AR445" s="5" t="b">
        <f ca="1">IF(ISERROR(DATEVALUE(TEXT(Spreadsheet!M445,"mm/dd/yyyy")) &gt; TODAY()),IF(ISBLANK(Spreadsheet!M445),TRUE,FALSE),IF(DATEVALUE(TEXT(Spreadsheet!M445,"mm/dd/yyyy")) &gt; TODAY(),FALSE,TRUE))</f>
        <v>1</v>
      </c>
      <c r="AS445" s="5" t="b">
        <f>OR(ISBLANK(Spreadsheet!N445),LEN(Spreadsheet!N445)&lt;=100)</f>
        <v>1</v>
      </c>
      <c r="AT445" s="5" t="b">
        <f>OR(ISBLANK(Spreadsheet!O445),UPPER(Spreadsheet!O445)="YES")</f>
        <v>1</v>
      </c>
      <c r="AU445" s="5" t="b">
        <f>OR(ISBLANK(Spreadsheet!P445),UPPER(Spreadsheet!P445)="YES")</f>
        <v>1</v>
      </c>
      <c r="AV445" s="5" t="b">
        <f t="array" ref="AV445">IF(ISBLANK(Spreadsheet!Q445),TRUE,ISNUMBER(MATCH(TRUE,EXACT(Spreadsheet!Q445,OnGroupsPriorIns),0)))</f>
        <v>1</v>
      </c>
      <c r="AW445" s="5" t="b">
        <f>OR(ISBLANK(Spreadsheet!R445),UPPER(Spreadsheet!R445)="YES")</f>
        <v>1</v>
      </c>
      <c r="AX445" s="5" t="b">
        <f>OR(ISBLANK(Spreadsheet!S445),UPPER(Spreadsheet!S445)="YES")</f>
        <v>1</v>
      </c>
      <c r="AY445" s="5" t="b">
        <f>OR(AND(ISBLANK(Spreadsheet!C445),LEN(Spreadsheet!T445)=0),AND(NOT(ISBLANK(Spreadsheet!C445)),LEN(Spreadsheet!T445)&gt;0,LEN(Spreadsheet!T445)&lt;=50))</f>
        <v>1</v>
      </c>
      <c r="AZ445" s="5" t="b">
        <f>OR(LEN(Spreadsheet!U445)=0,AND(LEN(Spreadsheet!U445)&gt;0,LEN(Spreadsheet!U445)&lt;=50))</f>
        <v>1</v>
      </c>
      <c r="BA445" s="5" t="b">
        <f>OR(AND(ISBLANK(Spreadsheet!C445),LEN(Spreadsheet!V445)=0),AND(NOT(ISBLANK(Spreadsheet!C445)),LEN(Spreadsheet!V445)&gt;0,LEN(Spreadsheet!V445)&lt;=50))</f>
        <v>1</v>
      </c>
      <c r="BB445" s="5" t="b">
        <f t="array" ref="BB445">IF(AND(ISBLANK(Spreadsheet!C445),LEN(Spreadsheet!W445)=0),TRUE,ISNUMBER(MATCH(TRUE,EXACT(Spreadsheet!W445,States),0)))</f>
        <v>1</v>
      </c>
      <c r="BC445" s="5" t="b">
        <f>OR(AND(ISBLANK(Spreadsheet!C445),LEN(Spreadsheet!X445)=0),AND(NOT(ISBLANK(Spreadsheet!C445)),LEN(Spreadsheet!X445)&gt;0,LEN(Spreadsheet!X445)=5,ISNUMBER(VALUE(Spreadsheet!X445))))</f>
        <v>1</v>
      </c>
      <c r="BD445" s="5" t="b">
        <f>OR(ISBLANK(Spreadsheet!Z445),LEN(Spreadsheet!Z445)&lt;=50)</f>
        <v>1</v>
      </c>
      <c r="BE445" s="5" t="b">
        <f>ISBLANK(Spreadsheet!AA445)</f>
        <v>1</v>
      </c>
      <c r="BF445" s="5" t="b">
        <f>ISBLANK(Spreadsheet!AB445)</f>
        <v>1</v>
      </c>
      <c r="BG445" s="5" t="b">
        <f>IF(ISERROR(DATEVALUE(TEXT(Spreadsheet!AC445,"mm/dd/yyyy")) &gt; DATEVALUE(TEXT(Spreadsheet!J445,"mm/dd/yyyy"))),IF(OR(AND(ISBLANK(Spreadsheet!AC445),ISBLANK(Spreadsheet!C445)),AND(NOT(ISBLANK(Spreadsheet!C445)),ISBLANK(Spreadsheet!AC445),NOT(ISBLANK(Spreadsheet!D445)))),TRUE,FALSE),IF(DATEVALUE(TEXT(Spreadsheet!AC445,"mm/dd/yyyy")) &gt; DATEVALUE(TEXT(Spreadsheet!J445,"mm/dd/yyyy")),TRUE,FALSE))</f>
        <v>1</v>
      </c>
      <c r="BH445" s="5" t="b">
        <f>OR(AND(ISBLANK(Spreadsheet!C445),ISBLANK(Spreadsheet!AE445)),AND(NOT(ISBLANK(Spreadsheet!C445)),NOT(ISBLANK(Spreadsheet!D445)),ISBLANK(Spreadsheet!AE445)),AND(NOT(ISBLANK(Spreadsheet!C445)),ISBLANK(Spreadsheet!D445),NOT(ISBLANK(Spreadsheet!AE445)),LEN(Spreadsheet!AE445)&lt;=100))</f>
        <v>1</v>
      </c>
      <c r="BI445" s="5" t="b">
        <f t="array" ref="BI445">IF(ISBLANK(Spreadsheet!AF445),TRUE,ISNUMBER(MATCH(TRUE,EXACT(Spreadsheet!AF445,CobraShortReasons),0)))</f>
        <v>1</v>
      </c>
      <c r="BJ445" s="5" t="b">
        <f ca="1">IF(ISERROR(DATEVALUE(TEXT(Spreadsheet!AG445,"mm/dd/yyyy")) &gt; TODAY()),IF(ISBLANK(Spreadsheet!AG445),TRUE,FALSE),IF(DATEVALUE(TEXT(Spreadsheet!AG445,"mm/dd/yyyy")) &gt; TODAY(),FALSE,TRUE))</f>
        <v>1</v>
      </c>
      <c r="BK445" s="5" t="b">
        <f>OR(ISBLANK(Spreadsheet!AH445),LEN(Spreadsheet!AH445)&lt;=25)</f>
        <v>1</v>
      </c>
      <c r="BL445" s="5" t="b">
        <f t="array" aca="1" ref="BL445" ca="1">IF(ISBLANK(Spreadsheet!AI445),TRUE,ISNUMBER(MATCH(TRUE,EXACT(Spreadsheet!AI445,INDIRECT(Spreadsheet!$D$2)),0)))</f>
        <v>1</v>
      </c>
      <c r="BM445" s="5" t="b">
        <f t="array" aca="1" ref="BM445" ca="1">IF(ISBLANK(Spreadsheet!AJ445),TRUE,ISNUMBER(MATCH(TRUE,EXACT(Spreadsheet!AJ445,INDIRECT(Spreadsheet!BJ445)),0)))</f>
        <v>1</v>
      </c>
      <c r="BN445" s="5" t="b">
        <f t="array" ref="BN445">IF(ISBLANK(Spreadsheet!AK445),TRUE,ISNUMBER(MATCH(TRUE,EXACT(Spreadsheet!AK445,DentalPlans),0)))</f>
        <v>1</v>
      </c>
      <c r="BO445" s="5" t="b">
        <f t="array" aca="1" ref="BO445" ca="1">IF(ISBLANK(Spreadsheet!AL445),TRUE,ISNUMBER(MATCH(TRUE,EXACT(Spreadsheet!AL445,INDIRECT(Spreadsheet!BK445)),0)))</f>
        <v>1</v>
      </c>
      <c r="BP445" s="5" t="b">
        <f t="array" ref="BP445">IF(ISBLANK(Spreadsheet!AM445),TRUE,ISNUMBER(MATCH(TRUE,EXACT(Spreadsheet!AM445,VisionPlans),0)))</f>
        <v>1</v>
      </c>
      <c r="BQ445" s="5" t="b">
        <f t="array" aca="1" ref="BQ445" ca="1">IF(ISBLANK(Spreadsheet!AN445),TRUE,ISNUMBER(MATCH(TRUE,EXACT(Spreadsheet!AN445,INDIRECT(Spreadsheet!BL445)),0)))</f>
        <v>1</v>
      </c>
      <c r="BR445" s="5" t="b">
        <f t="array" ref="BR445">IF(ISBLANK(Spreadsheet!AO445),TRUE,ISNUMBER(MATCH(TRUE,EXACT(Spreadsheet!AO445,LifeBenefitClasses),0)))</f>
        <v>1</v>
      </c>
      <c r="BS445" s="5" t="b">
        <f>IF(OR(ISBLANK(Spreadsheet!AO445), Spreadsheet!AO445="Waive"),IF(ISBLANK(Spreadsheet!AP445),TRUE,FALSE),IF(OR(AND(NOT(ISBLANK(Spreadsheet!AO445)),ISBLANK(Spreadsheet!AP445)),NOT(ISNUMBER(VALUE(Spreadsheet!AP445)))),FALSE,IF(OR(AND(Spreadsheet!AP445&lt;6,MOD(Spreadsheet!AP445*10,5)=0), MOD(Spreadsheet!AP445,5000)=0),TRUE,FALSE)))</f>
        <v>1</v>
      </c>
      <c r="BT445" s="5" t="b">
        <f t="array" ref="BT445">IF(ISBLANK(Spreadsheet!AQ445),TRUE,ISNUMBER(MATCH(TRUE,EXACT(Spreadsheet!AQ445,EnrollWaive),0)))</f>
        <v>1</v>
      </c>
      <c r="BU445" s="5" t="b">
        <f t="array" ref="BU445">IF(ISBLANK(Spreadsheet!AR445),TRUE,ISNUMBER(MATCH(TRUE,EXACT(Spreadsheet!AR445,LifeBenefitClasses),0)))</f>
        <v>1</v>
      </c>
      <c r="BV445" s="5" t="b">
        <f>IF(OR(ISBLANK(Spreadsheet!AR445), Spreadsheet!AR445="Waive"),IF(ISBLANK(Spreadsheet!AS445),TRUE,FALSE),IF(OR(AND(NOT(ISBLANK(Spreadsheet!AR445)),ISBLANK(Spreadsheet!AS445)),NOT(ISNUMBER(VALUE(Spreadsheet!AS445)))),FALSE,IF(OR(AND(Spreadsheet!AS445&lt;6,MOD(Spreadsheet!AS445*10,5)=0), MOD(Spreadsheet!AS445,10000)=0),TRUE,FALSE)))</f>
        <v>1</v>
      </c>
      <c r="BW445" s="5" t="b">
        <f t="array" ref="BW445">IF(ISBLANK(Spreadsheet!AT445),TRUE,ISNUMBER(MATCH(TRUE,EXACT(Spreadsheet!AT445,LifeBenefitClasses),0)))</f>
        <v>1</v>
      </c>
      <c r="BX445" s="5" t="b">
        <f>IF(OR(ISBLANK(Spreadsheet!AT445), Spreadsheet!AT445="Waive"),IF(ISBLANK(Spreadsheet!AU445),TRUE,FALSE),IF(OR(AND(NOT(ISBLANK(Spreadsheet!AT445)),ISBLANK(Spreadsheet!AU445)),NOT(ISNUMBER(VALUE(Spreadsheet!AU445)))),FALSE,IF(AND(NOT(OR(ISBLANK(Spreadsheet!AT445),Spreadsheet!AT445="Waive")),NOT(OR(ISBLANK(Spreadsheet!AR445),Spreadsheet!AR445="Waive")),MOD(Spreadsheet!AU445,5000)=0, Spreadsheet!AU445&lt;=(Spreadsheet!AS445*0.5)),TRUE,FALSE)))</f>
        <v>1</v>
      </c>
      <c r="BY445" s="5" t="b">
        <f t="array" ref="BY445">IF(ISBLANK(Spreadsheet!AV445),TRUE,ISNUMBER(MATCH(TRUE,EXACT(Spreadsheet!AV445,EnrollWaive),0)))</f>
        <v>1</v>
      </c>
      <c r="BZ445" s="5" t="b">
        <f t="array" ref="BZ445">IF(ISBLANK(Spreadsheet!AW445),TRUE,ISNUMBER(MATCH(TRUE,EXACT(Spreadsheet!AW445,LifeBenefitClasses),0)))</f>
        <v>1</v>
      </c>
      <c r="CA445" s="5" t="b">
        <f t="array" ref="CA445">IF(ISBLANK(Spreadsheet!AX445),TRUE,ISNUMBER(MATCH(TRUE,EXACT(Spreadsheet!AX445,LifeBenefitClasses),0)))</f>
        <v>1</v>
      </c>
      <c r="CB445" s="5" t="b">
        <f t="array" ref="CB445">IF(ISBLANK(Spreadsheet!AY445),TRUE,ISNUMBER(MATCH(TRUE,EXACT(Spreadsheet!AY445,LifeBenefitClasses),0)))</f>
        <v>1</v>
      </c>
      <c r="CC445" s="5" t="b">
        <f t="array" ref="CC445">IF(ISBLANK(Spreadsheet!AZ445),TRUE,ISNUMBER(MATCH(TRUE,EXACT(Spreadsheet!AZ445,LifeBenefitClasses),0)))</f>
        <v>1</v>
      </c>
      <c r="CD445" s="5" t="b">
        <f t="array" ref="CD445">IF(ISBLANK(Spreadsheet!BA445),TRUE,ISNUMBER(MATCH(TRUE,EXACT(Spreadsheet!BA445,LifeBenefitClasses),0)))</f>
        <v>1</v>
      </c>
      <c r="CE445" s="5" t="b">
        <f>IF(OR(ISBLANK(Spreadsheet!BA445), Spreadsheet!BA445="Waive"),IF(ISBLANK(Spreadsheet!BB445),TRUE,FALSE),IF(OR(AND(NOT(ISBLANK(Spreadsheet!BA445)),ISBLANK(Spreadsheet!BB445)),NOT(ISNUMBER(VALUE(Spreadsheet!BB445))),ISBLANK(Spreadsheet!BC445),NOT(ISNUMBER(VALUE(Spreadsheet!BC445)))),FALSE,IF(AND(Spreadsheet!BB445&gt;=50000,Spreadsheet!BB445&lt;=250000,MOD(Spreadsheet!BB445,10000)=0,Spreadsheet!BB445&lt;=(10*Spreadsheet!BC445)),TRUE,FALSE)))</f>
        <v>1</v>
      </c>
      <c r="CF445" s="5" t="b">
        <f>IF(NOT(ISBLANK(Spreadsheet!BC445)),AND(ISNUMBER(VALUE(Spreadsheet!BC445)),Spreadsheet!BC445&gt;0),AND(OR(ISBLANK(Spreadsheet!AO445),Spreadsheet!AO445="Waive",AND(NOT(OR(ISBLANK(Spreadsheet!AO445),Spreadsheet!AO445="Waive")),Spreadsheet!AP445&gt;=6)),OR(ISBLANK(Spreadsheet!AR445),AND(NOT(OR(ISBLANK(Spreadsheet!AR445),Spreadsheet!AR445="Waive")),Spreadsheet!AS445&gt;=6)),OR(ISBLANK(Spreadsheet!AW445)),OR(ISBLANK(Spreadsheet!AX445)),OR(ISBLANK(Spreadsheet!AY445)),OR(ISBLANK(Spreadsheet!AZ445)),OR(ISBLANK(Spreadsheet!BA445),Spreadsheet!BA445="Waive")))</f>
        <v>1</v>
      </c>
      <c r="CG445" s="5" t="b">
        <f t="shared" ca="1" si="31"/>
        <v>1</v>
      </c>
    </row>
    <row r="446" spans="8:85" x14ac:dyDescent="0.3">
      <c r="H446" s="5">
        <f t="shared" ca="1" si="32"/>
        <v>2</v>
      </c>
      <c r="I446" s="5" t="str">
        <f t="shared" ca="1" si="30"/>
        <v/>
      </c>
      <c r="J446" s="5" t="str">
        <f>IF(AND(NOT(ISBLANK(Spreadsheet!C446)),ISBLANK(Spreadsheet!D446)),Spreadsheet!F446&amp;" "&amp;Spreadsheet!H446,"")</f>
        <v/>
      </c>
      <c r="K446" s="5">
        <f>IF(AND(NOT(ISBLANK(Spreadsheet!C446)),ISBLANK(Spreadsheet!D446)),COUNTIFS(Spreadsheet!E447:E$786,"=Child",Spreadsheet!C447:C$786, "="&amp;Spreadsheet!C446) + COUNTIFS(Spreadsheet!E447:E$786,"=Step-child",Spreadsheet!C447:C$786, "="&amp;Spreadsheet!C446),0)</f>
        <v>0</v>
      </c>
      <c r="L446" s="5">
        <f>IF(NOT(ISBLANK(J446)),COUNTIFS(Spreadsheet!E447:E$786,"=Wife",Spreadsheet!C447:C$786, "="&amp;Spreadsheet!C446) + COUNTIFS(Spreadsheet!E447:E$786,"=Husband",Spreadsheet!C447:C$786, "="&amp;Spreadsheet!C446),0)</f>
        <v>0</v>
      </c>
      <c r="M446" s="5">
        <f>IF(NOT(ISBLANK(Spreadsheet!AJ446)),VLOOKUP(Spreadsheet!AJ446,'Drop Downs'!$P$2:$R$16,3,FALSE),0)</f>
        <v>0</v>
      </c>
      <c r="N446" s="5">
        <f>IF(NOT(ISBLANK(Spreadsheet!AJ446)), VLOOKUP(Spreadsheet!AJ446,'Drop Downs'!$P$2:$R$16,2,FALSE),0)</f>
        <v>0</v>
      </c>
      <c r="O446" s="5">
        <f>IF(NOT(ISBLANK(Spreadsheet!AL446)),VLOOKUP(Spreadsheet!AL446,'Drop Downs'!$P$2:$R$16,3,FALSE), 0)</f>
        <v>0</v>
      </c>
      <c r="P446" s="5">
        <f>IF(NOT(ISBLANK(Spreadsheet!AL446)),VLOOKUP(Spreadsheet!AL446,'Drop Downs'!$P$2:$R$16,2,FALSE),0)</f>
        <v>0</v>
      </c>
      <c r="Q446" s="5">
        <f>IF(NOT(ISBLANK(Spreadsheet!AN446)),VLOOKUP(Spreadsheet!AN446,'Drop Downs'!$P$2:$R$16,3,FALSE),0)</f>
        <v>0</v>
      </c>
      <c r="R446" s="5">
        <f>IF(NOT(ISBLANK(Spreadsheet!AN446)),VLOOKUP(Spreadsheet!AN446,'Drop Downs'!$P$2:$R$16,2,FALSE),0)</f>
        <v>0</v>
      </c>
      <c r="S446" s="5" t="str">
        <f>IF(OR(M446&gt;K446,N446&gt;L446,O446&gt;K446, Q446&gt;K446,N446&gt;L446, P446&gt;L446, R446&gt;L446),"Member currently has a coverage election over what he/she needs.  Please add more dependents or adjust the coverage election.","")&amp;(IF(AND(NOT(ISBLANK(Spreadsheet!C446)),NOT(ISBLANK(Spreadsheet!D446)),ISBLANK(Spreadsheet!E446)),"Dependent lacks a relationship to member.Please select one from the drop-down.",""))</f>
        <v/>
      </c>
      <c r="T446" s="5" t="b">
        <f t="shared" si="33"/>
        <v>1</v>
      </c>
      <c r="U446" s="5" t="b">
        <f>OR(ISBLANK(Spreadsheet!C446),IF(NOT(ISBLANK(Spreadsheet!D446)),NOT(ISBLANK(Spreadsheet!E446)),TRUE))</f>
        <v>1</v>
      </c>
      <c r="V446" s="5" t="b">
        <f>OR(ISBLANK(Spreadsheet!C446), NOT(ISBLANK(Spreadsheet!I446)))</f>
        <v>1</v>
      </c>
      <c r="W446" s="5" t="b">
        <f>OR(ISBLANK(Spreadsheet!D446),NOT(ISBLANK(Spreadsheet!C446)))</f>
        <v>1</v>
      </c>
      <c r="X446" s="155" t="str">
        <f>REPT("0",MIN(FIND({1,2,3,4,5,6,7,8,9},Spreadsheet!C446&amp;"123456789"))-1)&amp;IF(ISBLANK(Spreadsheet!C446),"",SUMPRODUCT(MID(0&amp;Spreadsheet!C446,LARGE(INDEX(ISNUMBER(--MID(Spreadsheet!C446,ROW($1:$225),1))*
 ROW($1:$225),0),ROW($1:$225))+1,1)*10^ROW($1:$225)/10))</f>
        <v/>
      </c>
      <c r="Y446" s="5" t="b">
        <f>IF(NOT(ISBLANK(Spreadsheet!C446)),IF(AND(ISNUMBER(VALUE(Spreadsheet!C446)), LEN(Spreadsheet!C446)=9),TRUE,FALSE),TRUE)</f>
        <v>1</v>
      </c>
      <c r="Z446" s="155" t="str">
        <f>REPT("0",MIN(FIND({1,2,3,4,5,6,7,8,9},Spreadsheet!D446&amp;"123456789"))-1)&amp;IF(ISBLANK(Spreadsheet!D446),"",SUMPRODUCT(MID(0&amp;Spreadsheet!D446,LARGE(INDEX(ISNUMBER(--MID(Spreadsheet!D446,ROW($1:$225),1))*
 ROW($1:$225),0),ROW($1:$225))+1,1)*10^ROW($1:$225)/10))</f>
        <v/>
      </c>
      <c r="AA446" s="5" t="b">
        <f>IF(AND(NOT(ISBLANK(Spreadsheet!D446)),NOT(ISBLANK(Spreadsheet!C446))),IF(AND(ISNUMBER(VALUE(Spreadsheet!D446)), LEN(Spreadsheet!D446)=9),TRUE,FALSE),IF(AND(NOT(ISBLANK(Spreadsheet!D446)),ISBLANK(Spreadsheet!C446)),FALSE,TRUE))</f>
        <v>1</v>
      </c>
      <c r="AB446" s="5" t="b">
        <f>OR(ISBLANK(Spreadsheet!Y446),IF(NOT(ISBLANK(Spreadsheet!Y446)),LEN(Spreadsheet!Y446)=10,ISNUMBER(VALUE(Spreadsheet!Y446))))</f>
        <v>1</v>
      </c>
      <c r="AC446" s="5" t="b">
        <f>OR(ISBLANK(Spreadsheet!AI446), AND(NOT(ISBLANK(Spreadsheet!AJ446)), NOT(ISNUMBER(SEARCH("Waive",Spreadsheet!AJ446)))))</f>
        <v>1</v>
      </c>
      <c r="AD446" s="5" t="b">
        <f>OR(ISBLANK(Spreadsheet!AK446), AND(NOT(ISBLANK(Spreadsheet!AL446)), NOT(ISNUMBER(SEARCH("Waive",Spreadsheet!AL446)))))</f>
        <v>1</v>
      </c>
      <c r="AE446" s="5" t="b">
        <f>OR(ISBLANK(Spreadsheet!AM446), AND(NOT(ISBLANK(Spreadsheet!AN446)), NOT(ISNUMBER(SEARCH("Waive", Spreadsheet!AN446)))))</f>
        <v>1</v>
      </c>
      <c r="AF446" s="5" t="b">
        <f>OR(ISBLANK(Spreadsheet!C446), NOT(ISBLANK(Spreadsheet!D446)),NOT(ISBLANK(Spreadsheet!L446)))</f>
        <v>1</v>
      </c>
      <c r="AG446" s="5" t="b">
        <f>IF(AND(NOT(ISBLANK(Spreadsheet!C446)), NOT(ISBLANK(Spreadsheet!D446)),Spreadsheet!C446&lt;&gt;Spreadsheet!D446),IF(ISERROR(VLOOKUP(Spreadsheet!C446, Spreadsheet!$C$6:'Spreadsheet'!$C445,1,FALSE)), FALSE, TRUE),TRUE)</f>
        <v>1</v>
      </c>
      <c r="AH446" s="5" t="b">
        <f>Spreadsheet!$B$2=Spreadsheet!AD446</f>
        <v>1</v>
      </c>
      <c r="AI446" s="5" t="b">
        <f>IF(ISBLANK(Spreadsheet!G446),TRUE,IF(OR(LEN(Spreadsheet!G446)&gt;1,ISNUMBER(VALUE(Spreadsheet!G446))),FALSE,TRUE))</f>
        <v>1</v>
      </c>
      <c r="AJ446" s="5" t="b">
        <f>OR(ISBLANK(Spreadsheet!C446), NOT(ISBLANK(Spreadsheet!B446)), NOT(ISBLANK(Spreadsheet!D446)))</f>
        <v>1</v>
      </c>
      <c r="AK446" s="5" t="b">
        <f t="array" ref="AK446">IF(OR(AND(ISBLANK(Spreadsheet!E446),ISBLANK(Spreadsheet!D446),NOT(ISBLANK(Spreadsheet!C446))),AND(ISBLANK(Spreadsheet!E446),ISBLANK(Spreadsheet!D446),ISBLANK(Spreadsheet!C446))),TRUE,ISNUMBER(MATCH(TRUE,EXACT(Spreadsheet!E446,Relationships),0)))</f>
        <v>1</v>
      </c>
      <c r="AL446" s="5" t="b">
        <f>IF(NOT(ISBLANK(Spreadsheet!C446)),IF(OR(ISBLANK(Spreadsheet!F446),LEN(Spreadsheet!F446)&gt;40),FALSE,TRUE),TRUE)</f>
        <v>1</v>
      </c>
      <c r="AM446" s="5" t="b">
        <f>IF(NOT(ISBLANK(Spreadsheet!C446)),IF(OR(ISBLANK(Spreadsheet!H446),LEN(Spreadsheet!H446)&gt;40),FALSE,TRUE),TRUE)</f>
        <v>1</v>
      </c>
      <c r="AN446" s="5" t="b">
        <f t="array" ref="AN446">IF(ISBLANK(Spreadsheet!I446),TRUE,ISNUMBER(MATCH(TRUE,EXACT(Spreadsheet!I446,GenderValues),0)))</f>
        <v>1</v>
      </c>
      <c r="AO446" s="5" t="b">
        <f ca="1">IF(ISERROR(DATEVALUE(TEXT(Spreadsheet!J446,"mm/dd/yyyy")) &gt; TODAY()),IF(AND(ISBLANK(Spreadsheet!J446),ISBLANK(Spreadsheet!C446)),TRUE,FALSE),IF(DATEVALUE(TEXT(Spreadsheet!J446,"mm/dd/yyyy")) &gt; TODAY(),FALSE,TRUE))</f>
        <v>1</v>
      </c>
      <c r="AP446" s="5" t="b">
        <f>OR(ISBLANK(Spreadsheet!K446),LEN(Spreadsheet!K446)&lt;=100)</f>
        <v>1</v>
      </c>
      <c r="AQ446" s="5" t="b">
        <f t="array" ref="AQ446">IF(OR(AND(ISBLANK(Spreadsheet!L446),ISBLANK(Spreadsheet!C446)),AND(NOT(ISBLANK(Spreadsheet!C446)),NOT(ISBLANK(Spreadsheet!D446)))),TRUE,ISNUMBER(MATCH(TRUE,EXACT(Spreadsheet!L446,MaritalStatus),0)))</f>
        <v>1</v>
      </c>
      <c r="AR446" s="5" t="b">
        <f ca="1">IF(ISERROR(DATEVALUE(TEXT(Spreadsheet!M446,"mm/dd/yyyy")) &gt; TODAY()),IF(ISBLANK(Spreadsheet!M446),TRUE,FALSE),IF(DATEVALUE(TEXT(Spreadsheet!M446,"mm/dd/yyyy")) &gt; TODAY(),FALSE,TRUE))</f>
        <v>1</v>
      </c>
      <c r="AS446" s="5" t="b">
        <f>OR(ISBLANK(Spreadsheet!N446),LEN(Spreadsheet!N446)&lt;=100)</f>
        <v>1</v>
      </c>
      <c r="AT446" s="5" t="b">
        <f>OR(ISBLANK(Spreadsheet!O446),UPPER(Spreadsheet!O446)="YES")</f>
        <v>1</v>
      </c>
      <c r="AU446" s="5" t="b">
        <f>OR(ISBLANK(Spreadsheet!P446),UPPER(Spreadsheet!P446)="YES")</f>
        <v>1</v>
      </c>
      <c r="AV446" s="5" t="b">
        <f t="array" ref="AV446">IF(ISBLANK(Spreadsheet!Q446),TRUE,ISNUMBER(MATCH(TRUE,EXACT(Spreadsheet!Q446,OnGroupsPriorIns),0)))</f>
        <v>1</v>
      </c>
      <c r="AW446" s="5" t="b">
        <f>OR(ISBLANK(Spreadsheet!R446),UPPER(Spreadsheet!R446)="YES")</f>
        <v>1</v>
      </c>
      <c r="AX446" s="5" t="b">
        <f>OR(ISBLANK(Spreadsheet!S446),UPPER(Spreadsheet!S446)="YES")</f>
        <v>1</v>
      </c>
      <c r="AY446" s="5" t="b">
        <f>OR(AND(ISBLANK(Spreadsheet!C446),LEN(Spreadsheet!T446)=0),AND(NOT(ISBLANK(Spreadsheet!C446)),LEN(Spreadsheet!T446)&gt;0,LEN(Spreadsheet!T446)&lt;=50))</f>
        <v>1</v>
      </c>
      <c r="AZ446" s="5" t="b">
        <f>OR(LEN(Spreadsheet!U446)=0,AND(LEN(Spreadsheet!U446)&gt;0,LEN(Spreadsheet!U446)&lt;=50))</f>
        <v>1</v>
      </c>
      <c r="BA446" s="5" t="b">
        <f>OR(AND(ISBLANK(Spreadsheet!C446),LEN(Spreadsheet!V446)=0),AND(NOT(ISBLANK(Spreadsheet!C446)),LEN(Spreadsheet!V446)&gt;0,LEN(Spreadsheet!V446)&lt;=50))</f>
        <v>1</v>
      </c>
      <c r="BB446" s="5" t="b">
        <f t="array" ref="BB446">IF(AND(ISBLANK(Spreadsheet!C446),LEN(Spreadsheet!W446)=0),TRUE,ISNUMBER(MATCH(TRUE,EXACT(Spreadsheet!W446,States),0)))</f>
        <v>1</v>
      </c>
      <c r="BC446" s="5" t="b">
        <f>OR(AND(ISBLANK(Spreadsheet!C446),LEN(Spreadsheet!X446)=0),AND(NOT(ISBLANK(Spreadsheet!C446)),LEN(Spreadsheet!X446)&gt;0,LEN(Spreadsheet!X446)=5,ISNUMBER(VALUE(Spreadsheet!X446))))</f>
        <v>1</v>
      </c>
      <c r="BD446" s="5" t="b">
        <f>OR(ISBLANK(Spreadsheet!Z446),LEN(Spreadsheet!Z446)&lt;=50)</f>
        <v>1</v>
      </c>
      <c r="BE446" s="5" t="b">
        <f>ISBLANK(Spreadsheet!AA446)</f>
        <v>1</v>
      </c>
      <c r="BF446" s="5" t="b">
        <f>ISBLANK(Spreadsheet!AB446)</f>
        <v>1</v>
      </c>
      <c r="BG446" s="5" t="b">
        <f>IF(ISERROR(DATEVALUE(TEXT(Spreadsheet!AC446,"mm/dd/yyyy")) &gt; DATEVALUE(TEXT(Spreadsheet!J446,"mm/dd/yyyy"))),IF(OR(AND(ISBLANK(Spreadsheet!AC446),ISBLANK(Spreadsheet!C446)),AND(NOT(ISBLANK(Spreadsheet!C446)),ISBLANK(Spreadsheet!AC446),NOT(ISBLANK(Spreadsheet!D446)))),TRUE,FALSE),IF(DATEVALUE(TEXT(Spreadsheet!AC446,"mm/dd/yyyy")) &gt; DATEVALUE(TEXT(Spreadsheet!J446,"mm/dd/yyyy")),TRUE,FALSE))</f>
        <v>1</v>
      </c>
      <c r="BH446" s="5" t="b">
        <f>OR(AND(ISBLANK(Spreadsheet!C446),ISBLANK(Spreadsheet!AE446)),AND(NOT(ISBLANK(Spreadsheet!C446)),NOT(ISBLANK(Spreadsheet!D446)),ISBLANK(Spreadsheet!AE446)),AND(NOT(ISBLANK(Spreadsheet!C446)),ISBLANK(Spreadsheet!D446),NOT(ISBLANK(Spreadsheet!AE446)),LEN(Spreadsheet!AE446)&lt;=100))</f>
        <v>1</v>
      </c>
      <c r="BI446" s="5" t="b">
        <f t="array" ref="BI446">IF(ISBLANK(Spreadsheet!AF446),TRUE,ISNUMBER(MATCH(TRUE,EXACT(Spreadsheet!AF446,CobraShortReasons),0)))</f>
        <v>1</v>
      </c>
      <c r="BJ446" s="5" t="b">
        <f ca="1">IF(ISERROR(DATEVALUE(TEXT(Spreadsheet!AG446,"mm/dd/yyyy")) &gt; TODAY()),IF(ISBLANK(Spreadsheet!AG446),TRUE,FALSE),IF(DATEVALUE(TEXT(Spreadsheet!AG446,"mm/dd/yyyy")) &gt; TODAY(),FALSE,TRUE))</f>
        <v>1</v>
      </c>
      <c r="BK446" s="5" t="b">
        <f>OR(ISBLANK(Spreadsheet!AH446),LEN(Spreadsheet!AH446)&lt;=25)</f>
        <v>1</v>
      </c>
      <c r="BL446" s="5" t="b">
        <f t="array" aca="1" ref="BL446" ca="1">IF(ISBLANK(Spreadsheet!AI446),TRUE,ISNUMBER(MATCH(TRUE,EXACT(Spreadsheet!AI446,INDIRECT(Spreadsheet!$D$2)),0)))</f>
        <v>1</v>
      </c>
      <c r="BM446" s="5" t="b">
        <f t="array" aca="1" ref="BM446" ca="1">IF(ISBLANK(Spreadsheet!AJ446),TRUE,ISNUMBER(MATCH(TRUE,EXACT(Spreadsheet!AJ446,INDIRECT(Spreadsheet!BJ446)),0)))</f>
        <v>1</v>
      </c>
      <c r="BN446" s="5" t="b">
        <f t="array" ref="BN446">IF(ISBLANK(Spreadsheet!AK446),TRUE,ISNUMBER(MATCH(TRUE,EXACT(Spreadsheet!AK446,DentalPlans),0)))</f>
        <v>1</v>
      </c>
      <c r="BO446" s="5" t="b">
        <f t="array" aca="1" ref="BO446" ca="1">IF(ISBLANK(Spreadsheet!AL446),TRUE,ISNUMBER(MATCH(TRUE,EXACT(Spreadsheet!AL446,INDIRECT(Spreadsheet!BK446)),0)))</f>
        <v>1</v>
      </c>
      <c r="BP446" s="5" t="b">
        <f t="array" ref="BP446">IF(ISBLANK(Spreadsheet!AM446),TRUE,ISNUMBER(MATCH(TRUE,EXACT(Spreadsheet!AM446,VisionPlans),0)))</f>
        <v>1</v>
      </c>
      <c r="BQ446" s="5" t="b">
        <f t="array" aca="1" ref="BQ446" ca="1">IF(ISBLANK(Spreadsheet!AN446),TRUE,ISNUMBER(MATCH(TRUE,EXACT(Spreadsheet!AN446,INDIRECT(Spreadsheet!BL446)),0)))</f>
        <v>1</v>
      </c>
      <c r="BR446" s="5" t="b">
        <f t="array" ref="BR446">IF(ISBLANK(Spreadsheet!AO446),TRUE,ISNUMBER(MATCH(TRUE,EXACT(Spreadsheet!AO446,LifeBenefitClasses),0)))</f>
        <v>1</v>
      </c>
      <c r="BS446" s="5" t="b">
        <f>IF(OR(ISBLANK(Spreadsheet!AO446), Spreadsheet!AO446="Waive"),IF(ISBLANK(Spreadsheet!AP446),TRUE,FALSE),IF(OR(AND(NOT(ISBLANK(Spreadsheet!AO446)),ISBLANK(Spreadsheet!AP446)),NOT(ISNUMBER(VALUE(Spreadsheet!AP446)))),FALSE,IF(OR(AND(Spreadsheet!AP446&lt;6,MOD(Spreadsheet!AP446*10,5)=0), MOD(Spreadsheet!AP446,5000)=0),TRUE,FALSE)))</f>
        <v>1</v>
      </c>
      <c r="BT446" s="5" t="b">
        <f t="array" ref="BT446">IF(ISBLANK(Spreadsheet!AQ446),TRUE,ISNUMBER(MATCH(TRUE,EXACT(Spreadsheet!AQ446,EnrollWaive),0)))</f>
        <v>1</v>
      </c>
      <c r="BU446" s="5" t="b">
        <f t="array" ref="BU446">IF(ISBLANK(Spreadsheet!AR446),TRUE,ISNUMBER(MATCH(TRUE,EXACT(Spreadsheet!AR446,LifeBenefitClasses),0)))</f>
        <v>1</v>
      </c>
      <c r="BV446" s="5" t="b">
        <f>IF(OR(ISBLANK(Spreadsheet!AR446), Spreadsheet!AR446="Waive"),IF(ISBLANK(Spreadsheet!AS446),TRUE,FALSE),IF(OR(AND(NOT(ISBLANK(Spreadsheet!AR446)),ISBLANK(Spreadsheet!AS446)),NOT(ISNUMBER(VALUE(Spreadsheet!AS446)))),FALSE,IF(OR(AND(Spreadsheet!AS446&lt;6,MOD(Spreadsheet!AS446*10,5)=0), MOD(Spreadsheet!AS446,10000)=0),TRUE,FALSE)))</f>
        <v>1</v>
      </c>
      <c r="BW446" s="5" t="b">
        <f t="array" ref="BW446">IF(ISBLANK(Spreadsheet!AT446),TRUE,ISNUMBER(MATCH(TRUE,EXACT(Spreadsheet!AT446,LifeBenefitClasses),0)))</f>
        <v>1</v>
      </c>
      <c r="BX446" s="5" t="b">
        <f>IF(OR(ISBLANK(Spreadsheet!AT446), Spreadsheet!AT446="Waive"),IF(ISBLANK(Spreadsheet!AU446),TRUE,FALSE),IF(OR(AND(NOT(ISBLANK(Spreadsheet!AT446)),ISBLANK(Spreadsheet!AU446)),NOT(ISNUMBER(VALUE(Spreadsheet!AU446)))),FALSE,IF(AND(NOT(OR(ISBLANK(Spreadsheet!AT446),Spreadsheet!AT446="Waive")),NOT(OR(ISBLANK(Spreadsheet!AR446),Spreadsheet!AR446="Waive")),MOD(Spreadsheet!AU446,5000)=0, Spreadsheet!AU446&lt;=(Spreadsheet!AS446*0.5)),TRUE,FALSE)))</f>
        <v>1</v>
      </c>
      <c r="BY446" s="5" t="b">
        <f t="array" ref="BY446">IF(ISBLANK(Spreadsheet!AV446),TRUE,ISNUMBER(MATCH(TRUE,EXACT(Spreadsheet!AV446,EnrollWaive),0)))</f>
        <v>1</v>
      </c>
      <c r="BZ446" s="5" t="b">
        <f t="array" ref="BZ446">IF(ISBLANK(Spreadsheet!AW446),TRUE,ISNUMBER(MATCH(TRUE,EXACT(Spreadsheet!AW446,LifeBenefitClasses),0)))</f>
        <v>1</v>
      </c>
      <c r="CA446" s="5" t="b">
        <f t="array" ref="CA446">IF(ISBLANK(Spreadsheet!AX446),TRUE,ISNUMBER(MATCH(TRUE,EXACT(Spreadsheet!AX446,LifeBenefitClasses),0)))</f>
        <v>1</v>
      </c>
      <c r="CB446" s="5" t="b">
        <f t="array" ref="CB446">IF(ISBLANK(Spreadsheet!AY446),TRUE,ISNUMBER(MATCH(TRUE,EXACT(Spreadsheet!AY446,LifeBenefitClasses),0)))</f>
        <v>1</v>
      </c>
      <c r="CC446" s="5" t="b">
        <f t="array" ref="CC446">IF(ISBLANK(Spreadsheet!AZ446),TRUE,ISNUMBER(MATCH(TRUE,EXACT(Spreadsheet!AZ446,LifeBenefitClasses),0)))</f>
        <v>1</v>
      </c>
      <c r="CD446" s="5" t="b">
        <f t="array" ref="CD446">IF(ISBLANK(Spreadsheet!BA446),TRUE,ISNUMBER(MATCH(TRUE,EXACT(Spreadsheet!BA446,LifeBenefitClasses),0)))</f>
        <v>1</v>
      </c>
      <c r="CE446" s="5" t="b">
        <f>IF(OR(ISBLANK(Spreadsheet!BA446), Spreadsheet!BA446="Waive"),IF(ISBLANK(Spreadsheet!BB446),TRUE,FALSE),IF(OR(AND(NOT(ISBLANK(Spreadsheet!BA446)),ISBLANK(Spreadsheet!BB446)),NOT(ISNUMBER(VALUE(Spreadsheet!BB446))),ISBLANK(Spreadsheet!BC446),NOT(ISNUMBER(VALUE(Spreadsheet!BC446)))),FALSE,IF(AND(Spreadsheet!BB446&gt;=50000,Spreadsheet!BB446&lt;=250000,MOD(Spreadsheet!BB446,10000)=0,Spreadsheet!BB446&lt;=(10*Spreadsheet!BC446)),TRUE,FALSE)))</f>
        <v>1</v>
      </c>
      <c r="CF446" s="5" t="b">
        <f>IF(NOT(ISBLANK(Spreadsheet!BC446)),AND(ISNUMBER(VALUE(Spreadsheet!BC446)),Spreadsheet!BC446&gt;0),AND(OR(ISBLANK(Spreadsheet!AO446),Spreadsheet!AO446="Waive",AND(NOT(OR(ISBLANK(Spreadsheet!AO446),Spreadsheet!AO446="Waive")),Spreadsheet!AP446&gt;=6)),OR(ISBLANK(Spreadsheet!AR446),AND(NOT(OR(ISBLANK(Spreadsheet!AR446),Spreadsheet!AR446="Waive")),Spreadsheet!AS446&gt;=6)),OR(ISBLANK(Spreadsheet!AW446)),OR(ISBLANK(Spreadsheet!AX446)),OR(ISBLANK(Spreadsheet!AY446)),OR(ISBLANK(Spreadsheet!AZ446)),OR(ISBLANK(Spreadsheet!BA446),Spreadsheet!BA446="Waive")))</f>
        <v>1</v>
      </c>
      <c r="CG446" s="5" t="b">
        <f t="shared" ca="1" si="31"/>
        <v>1</v>
      </c>
    </row>
    <row r="447" spans="8:85" x14ac:dyDescent="0.3">
      <c r="H447" s="5">
        <f t="shared" ca="1" si="32"/>
        <v>2</v>
      </c>
      <c r="I447" s="5" t="str">
        <f t="shared" ca="1" si="30"/>
        <v/>
      </c>
      <c r="J447" s="5" t="str">
        <f>IF(AND(NOT(ISBLANK(Spreadsheet!C447)),ISBLANK(Spreadsheet!D447)),Spreadsheet!F447&amp;" "&amp;Spreadsheet!H447,"")</f>
        <v/>
      </c>
      <c r="K447" s="5">
        <f>IF(AND(NOT(ISBLANK(Spreadsheet!C447)),ISBLANK(Spreadsheet!D447)),COUNTIFS(Spreadsheet!E448:E$786,"=Child",Spreadsheet!C448:C$786, "="&amp;Spreadsheet!C447) + COUNTIFS(Spreadsheet!E448:E$786,"=Step-child",Spreadsheet!C448:C$786, "="&amp;Spreadsheet!C447),0)</f>
        <v>0</v>
      </c>
      <c r="L447" s="5">
        <f>IF(NOT(ISBLANK(J447)),COUNTIFS(Spreadsheet!E448:E$786,"=Wife",Spreadsheet!C448:C$786, "="&amp;Spreadsheet!C447) + COUNTIFS(Spreadsheet!E448:E$786,"=Husband",Spreadsheet!C448:C$786, "="&amp;Spreadsheet!C447),0)</f>
        <v>0</v>
      </c>
      <c r="M447" s="5">
        <f>IF(NOT(ISBLANK(Spreadsheet!AJ447)),VLOOKUP(Spreadsheet!AJ447,'Drop Downs'!$P$2:$R$16,3,FALSE),0)</f>
        <v>0</v>
      </c>
      <c r="N447" s="5">
        <f>IF(NOT(ISBLANK(Spreadsheet!AJ447)), VLOOKUP(Spreadsheet!AJ447,'Drop Downs'!$P$2:$R$16,2,FALSE),0)</f>
        <v>0</v>
      </c>
      <c r="O447" s="5">
        <f>IF(NOT(ISBLANK(Spreadsheet!AL447)),VLOOKUP(Spreadsheet!AL447,'Drop Downs'!$P$2:$R$16,3,FALSE), 0)</f>
        <v>0</v>
      </c>
      <c r="P447" s="5">
        <f>IF(NOT(ISBLANK(Spreadsheet!AL447)),VLOOKUP(Spreadsheet!AL447,'Drop Downs'!$P$2:$R$16,2,FALSE),0)</f>
        <v>0</v>
      </c>
      <c r="Q447" s="5">
        <f>IF(NOT(ISBLANK(Spreadsheet!AN447)),VLOOKUP(Spreadsheet!AN447,'Drop Downs'!$P$2:$R$16,3,FALSE),0)</f>
        <v>0</v>
      </c>
      <c r="R447" s="5">
        <f>IF(NOT(ISBLANK(Spreadsheet!AN447)),VLOOKUP(Spreadsheet!AN447,'Drop Downs'!$P$2:$R$16,2,FALSE),0)</f>
        <v>0</v>
      </c>
      <c r="S447" s="5" t="str">
        <f>IF(OR(M447&gt;K447,N447&gt;L447,O447&gt;K447, Q447&gt;K447,N447&gt;L447, P447&gt;L447, R447&gt;L447),"Member currently has a coverage election over what he/she needs.  Please add more dependents or adjust the coverage election.","")&amp;(IF(AND(NOT(ISBLANK(Spreadsheet!C447)),NOT(ISBLANK(Spreadsheet!D447)),ISBLANK(Spreadsheet!E447)),"Dependent lacks a relationship to member.Please select one from the drop-down.",""))</f>
        <v/>
      </c>
      <c r="T447" s="5" t="b">
        <f t="shared" si="33"/>
        <v>1</v>
      </c>
      <c r="U447" s="5" t="b">
        <f>OR(ISBLANK(Spreadsheet!C447),IF(NOT(ISBLANK(Spreadsheet!D447)),NOT(ISBLANK(Spreadsheet!E447)),TRUE))</f>
        <v>1</v>
      </c>
      <c r="V447" s="5" t="b">
        <f>OR(ISBLANK(Spreadsheet!C447), NOT(ISBLANK(Spreadsheet!I447)))</f>
        <v>1</v>
      </c>
      <c r="W447" s="5" t="b">
        <f>OR(ISBLANK(Spreadsheet!D447),NOT(ISBLANK(Spreadsheet!C447)))</f>
        <v>1</v>
      </c>
      <c r="X447" s="155" t="str">
        <f>REPT("0",MIN(FIND({1,2,3,4,5,6,7,8,9},Spreadsheet!C447&amp;"123456789"))-1)&amp;IF(ISBLANK(Spreadsheet!C447),"",SUMPRODUCT(MID(0&amp;Spreadsheet!C447,LARGE(INDEX(ISNUMBER(--MID(Spreadsheet!C447,ROW($1:$225),1))*
 ROW($1:$225),0),ROW($1:$225))+1,1)*10^ROW($1:$225)/10))</f>
        <v/>
      </c>
      <c r="Y447" s="5" t="b">
        <f>IF(NOT(ISBLANK(Spreadsheet!C447)),IF(AND(ISNUMBER(VALUE(Spreadsheet!C447)), LEN(Spreadsheet!C447)=9),TRUE,FALSE),TRUE)</f>
        <v>1</v>
      </c>
      <c r="Z447" s="155" t="str">
        <f>REPT("0",MIN(FIND({1,2,3,4,5,6,7,8,9},Spreadsheet!D447&amp;"123456789"))-1)&amp;IF(ISBLANK(Spreadsheet!D447),"",SUMPRODUCT(MID(0&amp;Spreadsheet!D447,LARGE(INDEX(ISNUMBER(--MID(Spreadsheet!D447,ROW($1:$225),1))*
 ROW($1:$225),0),ROW($1:$225))+1,1)*10^ROW($1:$225)/10))</f>
        <v/>
      </c>
      <c r="AA447" s="5" t="b">
        <f>IF(AND(NOT(ISBLANK(Spreadsheet!D447)),NOT(ISBLANK(Spreadsheet!C447))),IF(AND(ISNUMBER(VALUE(Spreadsheet!D447)), LEN(Spreadsheet!D447)=9),TRUE,FALSE),IF(AND(NOT(ISBLANK(Spreadsheet!D447)),ISBLANK(Spreadsheet!C447)),FALSE,TRUE))</f>
        <v>1</v>
      </c>
      <c r="AB447" s="5" t="b">
        <f>OR(ISBLANK(Spreadsheet!Y447),IF(NOT(ISBLANK(Spreadsheet!Y447)),LEN(Spreadsheet!Y447)=10,ISNUMBER(VALUE(Spreadsheet!Y447))))</f>
        <v>1</v>
      </c>
      <c r="AC447" s="5" t="b">
        <f>OR(ISBLANK(Spreadsheet!AI447), AND(NOT(ISBLANK(Spreadsheet!AJ447)), NOT(ISNUMBER(SEARCH("Waive",Spreadsheet!AJ447)))))</f>
        <v>1</v>
      </c>
      <c r="AD447" s="5" t="b">
        <f>OR(ISBLANK(Spreadsheet!AK447), AND(NOT(ISBLANK(Spreadsheet!AL447)), NOT(ISNUMBER(SEARCH("Waive",Spreadsheet!AL447)))))</f>
        <v>1</v>
      </c>
      <c r="AE447" s="5" t="b">
        <f>OR(ISBLANK(Spreadsheet!AM447), AND(NOT(ISBLANK(Spreadsheet!AN447)), NOT(ISNUMBER(SEARCH("Waive", Spreadsheet!AN447)))))</f>
        <v>1</v>
      </c>
      <c r="AF447" s="5" t="b">
        <f>OR(ISBLANK(Spreadsheet!C447), NOT(ISBLANK(Spreadsheet!D447)),NOT(ISBLANK(Spreadsheet!L447)))</f>
        <v>1</v>
      </c>
      <c r="AG447" s="5" t="b">
        <f>IF(AND(NOT(ISBLANK(Spreadsheet!C447)), NOT(ISBLANK(Spreadsheet!D447)),Spreadsheet!C447&lt;&gt;Spreadsheet!D447),IF(ISERROR(VLOOKUP(Spreadsheet!C447, Spreadsheet!$C$6:'Spreadsheet'!$C446,1,FALSE)), FALSE, TRUE),TRUE)</f>
        <v>1</v>
      </c>
      <c r="AH447" s="5" t="b">
        <f>Spreadsheet!$B$2=Spreadsheet!AD447</f>
        <v>1</v>
      </c>
      <c r="AI447" s="5" t="b">
        <f>IF(ISBLANK(Spreadsheet!G447),TRUE,IF(OR(LEN(Spreadsheet!G447)&gt;1,ISNUMBER(VALUE(Spreadsheet!G447))),FALSE,TRUE))</f>
        <v>1</v>
      </c>
      <c r="AJ447" s="5" t="b">
        <f>OR(ISBLANK(Spreadsheet!C447), NOT(ISBLANK(Spreadsheet!B447)), NOT(ISBLANK(Spreadsheet!D447)))</f>
        <v>1</v>
      </c>
      <c r="AK447" s="5" t="b">
        <f t="array" ref="AK447">IF(OR(AND(ISBLANK(Spreadsheet!E447),ISBLANK(Spreadsheet!D447),NOT(ISBLANK(Spreadsheet!C447))),AND(ISBLANK(Spreadsheet!E447),ISBLANK(Spreadsheet!D447),ISBLANK(Spreadsheet!C447))),TRUE,ISNUMBER(MATCH(TRUE,EXACT(Spreadsheet!E447,Relationships),0)))</f>
        <v>1</v>
      </c>
      <c r="AL447" s="5" t="b">
        <f>IF(NOT(ISBLANK(Spreadsheet!C447)),IF(OR(ISBLANK(Spreadsheet!F447),LEN(Spreadsheet!F447)&gt;40),FALSE,TRUE),TRUE)</f>
        <v>1</v>
      </c>
      <c r="AM447" s="5" t="b">
        <f>IF(NOT(ISBLANK(Spreadsheet!C447)),IF(OR(ISBLANK(Spreadsheet!H447),LEN(Spreadsheet!H447)&gt;40),FALSE,TRUE),TRUE)</f>
        <v>1</v>
      </c>
      <c r="AN447" s="5" t="b">
        <f t="array" ref="AN447">IF(ISBLANK(Spreadsheet!I447),TRUE,ISNUMBER(MATCH(TRUE,EXACT(Spreadsheet!I447,GenderValues),0)))</f>
        <v>1</v>
      </c>
      <c r="AO447" s="5" t="b">
        <f ca="1">IF(ISERROR(DATEVALUE(TEXT(Spreadsheet!J447,"mm/dd/yyyy")) &gt; TODAY()),IF(AND(ISBLANK(Spreadsheet!J447),ISBLANK(Spreadsheet!C447)),TRUE,FALSE),IF(DATEVALUE(TEXT(Spreadsheet!J447,"mm/dd/yyyy")) &gt; TODAY(),FALSE,TRUE))</f>
        <v>1</v>
      </c>
      <c r="AP447" s="5" t="b">
        <f>OR(ISBLANK(Spreadsheet!K447),LEN(Spreadsheet!K447)&lt;=100)</f>
        <v>1</v>
      </c>
      <c r="AQ447" s="5" t="b">
        <f t="array" ref="AQ447">IF(OR(AND(ISBLANK(Spreadsheet!L447),ISBLANK(Spreadsheet!C447)),AND(NOT(ISBLANK(Spreadsheet!C447)),NOT(ISBLANK(Spreadsheet!D447)))),TRUE,ISNUMBER(MATCH(TRUE,EXACT(Spreadsheet!L447,MaritalStatus),0)))</f>
        <v>1</v>
      </c>
      <c r="AR447" s="5" t="b">
        <f ca="1">IF(ISERROR(DATEVALUE(TEXT(Spreadsheet!M447,"mm/dd/yyyy")) &gt; TODAY()),IF(ISBLANK(Spreadsheet!M447),TRUE,FALSE),IF(DATEVALUE(TEXT(Spreadsheet!M447,"mm/dd/yyyy")) &gt; TODAY(),FALSE,TRUE))</f>
        <v>1</v>
      </c>
      <c r="AS447" s="5" t="b">
        <f>OR(ISBLANK(Spreadsheet!N447),LEN(Spreadsheet!N447)&lt;=100)</f>
        <v>1</v>
      </c>
      <c r="AT447" s="5" t="b">
        <f>OR(ISBLANK(Spreadsheet!O447),UPPER(Spreadsheet!O447)="YES")</f>
        <v>1</v>
      </c>
      <c r="AU447" s="5" t="b">
        <f>OR(ISBLANK(Spreadsheet!P447),UPPER(Spreadsheet!P447)="YES")</f>
        <v>1</v>
      </c>
      <c r="AV447" s="5" t="b">
        <f t="array" ref="AV447">IF(ISBLANK(Spreadsheet!Q447),TRUE,ISNUMBER(MATCH(TRUE,EXACT(Spreadsheet!Q447,OnGroupsPriorIns),0)))</f>
        <v>1</v>
      </c>
      <c r="AW447" s="5" t="b">
        <f>OR(ISBLANK(Spreadsheet!R447),UPPER(Spreadsheet!R447)="YES")</f>
        <v>1</v>
      </c>
      <c r="AX447" s="5" t="b">
        <f>OR(ISBLANK(Spreadsheet!S447),UPPER(Spreadsheet!S447)="YES")</f>
        <v>1</v>
      </c>
      <c r="AY447" s="5" t="b">
        <f>OR(AND(ISBLANK(Spreadsheet!C447),LEN(Spreadsheet!T447)=0),AND(NOT(ISBLANK(Spreadsheet!C447)),LEN(Spreadsheet!T447)&gt;0,LEN(Spreadsheet!T447)&lt;=50))</f>
        <v>1</v>
      </c>
      <c r="AZ447" s="5" t="b">
        <f>OR(LEN(Spreadsheet!U447)=0,AND(LEN(Spreadsheet!U447)&gt;0,LEN(Spreadsheet!U447)&lt;=50))</f>
        <v>1</v>
      </c>
      <c r="BA447" s="5" t="b">
        <f>OR(AND(ISBLANK(Spreadsheet!C447),LEN(Spreadsheet!V447)=0),AND(NOT(ISBLANK(Spreadsheet!C447)),LEN(Spreadsheet!V447)&gt;0,LEN(Spreadsheet!V447)&lt;=50))</f>
        <v>1</v>
      </c>
      <c r="BB447" s="5" t="b">
        <f t="array" ref="BB447">IF(AND(ISBLANK(Spreadsheet!C447),LEN(Spreadsheet!W447)=0),TRUE,ISNUMBER(MATCH(TRUE,EXACT(Spreadsheet!W447,States),0)))</f>
        <v>1</v>
      </c>
      <c r="BC447" s="5" t="b">
        <f>OR(AND(ISBLANK(Spreadsheet!C447),LEN(Spreadsheet!X447)=0),AND(NOT(ISBLANK(Spreadsheet!C447)),LEN(Spreadsheet!X447)&gt;0,LEN(Spreadsheet!X447)=5,ISNUMBER(VALUE(Spreadsheet!X447))))</f>
        <v>1</v>
      </c>
      <c r="BD447" s="5" t="b">
        <f>OR(ISBLANK(Spreadsheet!Z447),LEN(Spreadsheet!Z447)&lt;=50)</f>
        <v>1</v>
      </c>
      <c r="BE447" s="5" t="b">
        <f>ISBLANK(Spreadsheet!AA447)</f>
        <v>1</v>
      </c>
      <c r="BF447" s="5" t="b">
        <f>ISBLANK(Spreadsheet!AB447)</f>
        <v>1</v>
      </c>
      <c r="BG447" s="5" t="b">
        <f>IF(ISERROR(DATEVALUE(TEXT(Spreadsheet!AC447,"mm/dd/yyyy")) &gt; DATEVALUE(TEXT(Spreadsheet!J447,"mm/dd/yyyy"))),IF(OR(AND(ISBLANK(Spreadsheet!AC447),ISBLANK(Spreadsheet!C447)),AND(NOT(ISBLANK(Spreadsheet!C447)),ISBLANK(Spreadsheet!AC447),NOT(ISBLANK(Spreadsheet!D447)))),TRUE,FALSE),IF(DATEVALUE(TEXT(Spreadsheet!AC447,"mm/dd/yyyy")) &gt; DATEVALUE(TEXT(Spreadsheet!J447,"mm/dd/yyyy")),TRUE,FALSE))</f>
        <v>1</v>
      </c>
      <c r="BH447" s="5" t="b">
        <f>OR(AND(ISBLANK(Spreadsheet!C447),ISBLANK(Spreadsheet!AE447)),AND(NOT(ISBLANK(Spreadsheet!C447)),NOT(ISBLANK(Spreadsheet!D447)),ISBLANK(Spreadsheet!AE447)),AND(NOT(ISBLANK(Spreadsheet!C447)),ISBLANK(Spreadsheet!D447),NOT(ISBLANK(Spreadsheet!AE447)),LEN(Spreadsheet!AE447)&lt;=100))</f>
        <v>1</v>
      </c>
      <c r="BI447" s="5" t="b">
        <f t="array" ref="BI447">IF(ISBLANK(Spreadsheet!AF447),TRUE,ISNUMBER(MATCH(TRUE,EXACT(Spreadsheet!AF447,CobraShortReasons),0)))</f>
        <v>1</v>
      </c>
      <c r="BJ447" s="5" t="b">
        <f ca="1">IF(ISERROR(DATEVALUE(TEXT(Spreadsheet!AG447,"mm/dd/yyyy")) &gt; TODAY()),IF(ISBLANK(Spreadsheet!AG447),TRUE,FALSE),IF(DATEVALUE(TEXT(Spreadsheet!AG447,"mm/dd/yyyy")) &gt; TODAY(),FALSE,TRUE))</f>
        <v>1</v>
      </c>
      <c r="BK447" s="5" t="b">
        <f>OR(ISBLANK(Spreadsheet!AH447),LEN(Spreadsheet!AH447)&lt;=25)</f>
        <v>1</v>
      </c>
      <c r="BL447" s="5" t="b">
        <f t="array" aca="1" ref="BL447" ca="1">IF(ISBLANK(Spreadsheet!AI447),TRUE,ISNUMBER(MATCH(TRUE,EXACT(Spreadsheet!AI447,INDIRECT(Spreadsheet!$D$2)),0)))</f>
        <v>1</v>
      </c>
      <c r="BM447" s="5" t="b">
        <f t="array" aca="1" ref="BM447" ca="1">IF(ISBLANK(Spreadsheet!AJ447),TRUE,ISNUMBER(MATCH(TRUE,EXACT(Spreadsheet!AJ447,INDIRECT(Spreadsheet!BJ447)),0)))</f>
        <v>1</v>
      </c>
      <c r="BN447" s="5" t="b">
        <f t="array" ref="BN447">IF(ISBLANK(Spreadsheet!AK447),TRUE,ISNUMBER(MATCH(TRUE,EXACT(Spreadsheet!AK447,DentalPlans),0)))</f>
        <v>1</v>
      </c>
      <c r="BO447" s="5" t="b">
        <f t="array" aca="1" ref="BO447" ca="1">IF(ISBLANK(Spreadsheet!AL447),TRUE,ISNUMBER(MATCH(TRUE,EXACT(Spreadsheet!AL447,INDIRECT(Spreadsheet!BK447)),0)))</f>
        <v>1</v>
      </c>
      <c r="BP447" s="5" t="b">
        <f t="array" ref="BP447">IF(ISBLANK(Spreadsheet!AM447),TRUE,ISNUMBER(MATCH(TRUE,EXACT(Spreadsheet!AM447,VisionPlans),0)))</f>
        <v>1</v>
      </c>
      <c r="BQ447" s="5" t="b">
        <f t="array" aca="1" ref="BQ447" ca="1">IF(ISBLANK(Spreadsheet!AN447),TRUE,ISNUMBER(MATCH(TRUE,EXACT(Spreadsheet!AN447,INDIRECT(Spreadsheet!BL447)),0)))</f>
        <v>1</v>
      </c>
      <c r="BR447" s="5" t="b">
        <f t="array" ref="BR447">IF(ISBLANK(Spreadsheet!AO447),TRUE,ISNUMBER(MATCH(TRUE,EXACT(Spreadsheet!AO447,LifeBenefitClasses),0)))</f>
        <v>1</v>
      </c>
      <c r="BS447" s="5" t="b">
        <f>IF(OR(ISBLANK(Spreadsheet!AO447), Spreadsheet!AO447="Waive"),IF(ISBLANK(Spreadsheet!AP447),TRUE,FALSE),IF(OR(AND(NOT(ISBLANK(Spreadsheet!AO447)),ISBLANK(Spreadsheet!AP447)),NOT(ISNUMBER(VALUE(Spreadsheet!AP447)))),FALSE,IF(OR(AND(Spreadsheet!AP447&lt;6,MOD(Spreadsheet!AP447*10,5)=0), MOD(Spreadsheet!AP447,5000)=0),TRUE,FALSE)))</f>
        <v>1</v>
      </c>
      <c r="BT447" s="5" t="b">
        <f t="array" ref="BT447">IF(ISBLANK(Spreadsheet!AQ447),TRUE,ISNUMBER(MATCH(TRUE,EXACT(Spreadsheet!AQ447,EnrollWaive),0)))</f>
        <v>1</v>
      </c>
      <c r="BU447" s="5" t="b">
        <f t="array" ref="BU447">IF(ISBLANK(Spreadsheet!AR447),TRUE,ISNUMBER(MATCH(TRUE,EXACT(Spreadsheet!AR447,LifeBenefitClasses),0)))</f>
        <v>1</v>
      </c>
      <c r="BV447" s="5" t="b">
        <f>IF(OR(ISBLANK(Spreadsheet!AR447), Spreadsheet!AR447="Waive"),IF(ISBLANK(Spreadsheet!AS447),TRUE,FALSE),IF(OR(AND(NOT(ISBLANK(Spreadsheet!AR447)),ISBLANK(Spreadsheet!AS447)),NOT(ISNUMBER(VALUE(Spreadsheet!AS447)))),FALSE,IF(OR(AND(Spreadsheet!AS447&lt;6,MOD(Spreadsheet!AS447*10,5)=0), MOD(Spreadsheet!AS447,10000)=0),TRUE,FALSE)))</f>
        <v>1</v>
      </c>
      <c r="BW447" s="5" t="b">
        <f t="array" ref="BW447">IF(ISBLANK(Spreadsheet!AT447),TRUE,ISNUMBER(MATCH(TRUE,EXACT(Spreadsheet!AT447,LifeBenefitClasses),0)))</f>
        <v>1</v>
      </c>
      <c r="BX447" s="5" t="b">
        <f>IF(OR(ISBLANK(Spreadsheet!AT447), Spreadsheet!AT447="Waive"),IF(ISBLANK(Spreadsheet!AU447),TRUE,FALSE),IF(OR(AND(NOT(ISBLANK(Spreadsheet!AT447)),ISBLANK(Spreadsheet!AU447)),NOT(ISNUMBER(VALUE(Spreadsheet!AU447)))),FALSE,IF(AND(NOT(OR(ISBLANK(Spreadsheet!AT447),Spreadsheet!AT447="Waive")),NOT(OR(ISBLANK(Spreadsheet!AR447),Spreadsheet!AR447="Waive")),MOD(Spreadsheet!AU447,5000)=0, Spreadsheet!AU447&lt;=(Spreadsheet!AS447*0.5)),TRUE,FALSE)))</f>
        <v>1</v>
      </c>
      <c r="BY447" s="5" t="b">
        <f t="array" ref="BY447">IF(ISBLANK(Spreadsheet!AV447),TRUE,ISNUMBER(MATCH(TRUE,EXACT(Spreadsheet!AV447,EnrollWaive),0)))</f>
        <v>1</v>
      </c>
      <c r="BZ447" s="5" t="b">
        <f t="array" ref="BZ447">IF(ISBLANK(Spreadsheet!AW447),TRUE,ISNUMBER(MATCH(TRUE,EXACT(Spreadsheet!AW447,LifeBenefitClasses),0)))</f>
        <v>1</v>
      </c>
      <c r="CA447" s="5" t="b">
        <f t="array" ref="CA447">IF(ISBLANK(Spreadsheet!AX447),TRUE,ISNUMBER(MATCH(TRUE,EXACT(Spreadsheet!AX447,LifeBenefitClasses),0)))</f>
        <v>1</v>
      </c>
      <c r="CB447" s="5" t="b">
        <f t="array" ref="CB447">IF(ISBLANK(Spreadsheet!AY447),TRUE,ISNUMBER(MATCH(TRUE,EXACT(Spreadsheet!AY447,LifeBenefitClasses),0)))</f>
        <v>1</v>
      </c>
      <c r="CC447" s="5" t="b">
        <f t="array" ref="CC447">IF(ISBLANK(Spreadsheet!AZ447),TRUE,ISNUMBER(MATCH(TRUE,EXACT(Spreadsheet!AZ447,LifeBenefitClasses),0)))</f>
        <v>1</v>
      </c>
      <c r="CD447" s="5" t="b">
        <f t="array" ref="CD447">IF(ISBLANK(Spreadsheet!BA447),TRUE,ISNUMBER(MATCH(TRUE,EXACT(Spreadsheet!BA447,LifeBenefitClasses),0)))</f>
        <v>1</v>
      </c>
      <c r="CE447" s="5" t="b">
        <f>IF(OR(ISBLANK(Spreadsheet!BA447), Spreadsheet!BA447="Waive"),IF(ISBLANK(Spreadsheet!BB447),TRUE,FALSE),IF(OR(AND(NOT(ISBLANK(Spreadsheet!BA447)),ISBLANK(Spreadsheet!BB447)),NOT(ISNUMBER(VALUE(Spreadsheet!BB447))),ISBLANK(Spreadsheet!BC447),NOT(ISNUMBER(VALUE(Spreadsheet!BC447)))),FALSE,IF(AND(Spreadsheet!BB447&gt;=50000,Spreadsheet!BB447&lt;=250000,MOD(Spreadsheet!BB447,10000)=0,Spreadsheet!BB447&lt;=(10*Spreadsheet!BC447)),TRUE,FALSE)))</f>
        <v>1</v>
      </c>
      <c r="CF447" s="5" t="b">
        <f>IF(NOT(ISBLANK(Spreadsheet!BC447)),AND(ISNUMBER(VALUE(Spreadsheet!BC447)),Spreadsheet!BC447&gt;0),AND(OR(ISBLANK(Spreadsheet!AO447),Spreadsheet!AO447="Waive",AND(NOT(OR(ISBLANK(Spreadsheet!AO447),Spreadsheet!AO447="Waive")),Spreadsheet!AP447&gt;=6)),OR(ISBLANK(Spreadsheet!AR447),AND(NOT(OR(ISBLANK(Spreadsheet!AR447),Spreadsheet!AR447="Waive")),Spreadsheet!AS447&gt;=6)),OR(ISBLANK(Spreadsheet!AW447)),OR(ISBLANK(Spreadsheet!AX447)),OR(ISBLANK(Spreadsheet!AY447)),OR(ISBLANK(Spreadsheet!AZ447)),OR(ISBLANK(Spreadsheet!BA447),Spreadsheet!BA447="Waive")))</f>
        <v>1</v>
      </c>
      <c r="CG447" s="5" t="b">
        <f t="shared" ca="1" si="31"/>
        <v>1</v>
      </c>
    </row>
    <row r="448" spans="8:85" x14ac:dyDescent="0.3">
      <c r="H448" s="5">
        <f t="shared" ca="1" si="32"/>
        <v>2</v>
      </c>
      <c r="I448" s="5" t="str">
        <f t="shared" ca="1" si="30"/>
        <v/>
      </c>
      <c r="J448" s="5" t="str">
        <f>IF(AND(NOT(ISBLANK(Spreadsheet!C448)),ISBLANK(Spreadsheet!D448)),Spreadsheet!F448&amp;" "&amp;Spreadsheet!H448,"")</f>
        <v/>
      </c>
      <c r="K448" s="5">
        <f>IF(AND(NOT(ISBLANK(Spreadsheet!C448)),ISBLANK(Spreadsheet!D448)),COUNTIFS(Spreadsheet!E449:E$786,"=Child",Spreadsheet!C449:C$786, "="&amp;Spreadsheet!C448) + COUNTIFS(Spreadsheet!E449:E$786,"=Step-child",Spreadsheet!C449:C$786, "="&amp;Spreadsheet!C448),0)</f>
        <v>0</v>
      </c>
      <c r="L448" s="5">
        <f>IF(NOT(ISBLANK(J448)),COUNTIFS(Spreadsheet!E449:E$786,"=Wife",Spreadsheet!C449:C$786, "="&amp;Spreadsheet!C448) + COUNTIFS(Spreadsheet!E449:E$786,"=Husband",Spreadsheet!C449:C$786, "="&amp;Spreadsheet!C448),0)</f>
        <v>0</v>
      </c>
      <c r="M448" s="5">
        <f>IF(NOT(ISBLANK(Spreadsheet!AJ448)),VLOOKUP(Spreadsheet!AJ448,'Drop Downs'!$P$2:$R$16,3,FALSE),0)</f>
        <v>0</v>
      </c>
      <c r="N448" s="5">
        <f>IF(NOT(ISBLANK(Spreadsheet!AJ448)), VLOOKUP(Spreadsheet!AJ448,'Drop Downs'!$P$2:$R$16,2,FALSE),0)</f>
        <v>0</v>
      </c>
      <c r="O448" s="5">
        <f>IF(NOT(ISBLANK(Spreadsheet!AL448)),VLOOKUP(Spreadsheet!AL448,'Drop Downs'!$P$2:$R$16,3,FALSE), 0)</f>
        <v>0</v>
      </c>
      <c r="P448" s="5">
        <f>IF(NOT(ISBLANK(Spreadsheet!AL448)),VLOOKUP(Spreadsheet!AL448,'Drop Downs'!$P$2:$R$16,2,FALSE),0)</f>
        <v>0</v>
      </c>
      <c r="Q448" s="5">
        <f>IF(NOT(ISBLANK(Spreadsheet!AN448)),VLOOKUP(Spreadsheet!AN448,'Drop Downs'!$P$2:$R$16,3,FALSE),0)</f>
        <v>0</v>
      </c>
      <c r="R448" s="5">
        <f>IF(NOT(ISBLANK(Spreadsheet!AN448)),VLOOKUP(Spreadsheet!AN448,'Drop Downs'!$P$2:$R$16,2,FALSE),0)</f>
        <v>0</v>
      </c>
      <c r="S448" s="5" t="str">
        <f>IF(OR(M448&gt;K448,N448&gt;L448,O448&gt;K448, Q448&gt;K448,N448&gt;L448, P448&gt;L448, R448&gt;L448),"Member currently has a coverage election over what he/she needs.  Please add more dependents or adjust the coverage election.","")&amp;(IF(AND(NOT(ISBLANK(Spreadsheet!C448)),NOT(ISBLANK(Spreadsheet!D448)),ISBLANK(Spreadsheet!E448)),"Dependent lacks a relationship to member.Please select one from the drop-down.",""))</f>
        <v/>
      </c>
      <c r="T448" s="5" t="b">
        <f t="shared" si="33"/>
        <v>1</v>
      </c>
      <c r="U448" s="5" t="b">
        <f>OR(ISBLANK(Spreadsheet!C448),IF(NOT(ISBLANK(Spreadsheet!D448)),NOT(ISBLANK(Spreadsheet!E448)),TRUE))</f>
        <v>1</v>
      </c>
      <c r="V448" s="5" t="b">
        <f>OR(ISBLANK(Spreadsheet!C448), NOT(ISBLANK(Spreadsheet!I448)))</f>
        <v>1</v>
      </c>
      <c r="W448" s="5" t="b">
        <f>OR(ISBLANK(Spreadsheet!D448),NOT(ISBLANK(Spreadsheet!C448)))</f>
        <v>1</v>
      </c>
      <c r="X448" s="155" t="str">
        <f>REPT("0",MIN(FIND({1,2,3,4,5,6,7,8,9},Spreadsheet!C448&amp;"123456789"))-1)&amp;IF(ISBLANK(Spreadsheet!C448),"",SUMPRODUCT(MID(0&amp;Spreadsheet!C448,LARGE(INDEX(ISNUMBER(--MID(Spreadsheet!C448,ROW($1:$225),1))*
 ROW($1:$225),0),ROW($1:$225))+1,1)*10^ROW($1:$225)/10))</f>
        <v/>
      </c>
      <c r="Y448" s="5" t="b">
        <f>IF(NOT(ISBLANK(Spreadsheet!C448)),IF(AND(ISNUMBER(VALUE(Spreadsheet!C448)), LEN(Spreadsheet!C448)=9),TRUE,FALSE),TRUE)</f>
        <v>1</v>
      </c>
      <c r="Z448" s="155" t="str">
        <f>REPT("0",MIN(FIND({1,2,3,4,5,6,7,8,9},Spreadsheet!D448&amp;"123456789"))-1)&amp;IF(ISBLANK(Spreadsheet!D448),"",SUMPRODUCT(MID(0&amp;Spreadsheet!D448,LARGE(INDEX(ISNUMBER(--MID(Spreadsheet!D448,ROW($1:$225),1))*
 ROW($1:$225),0),ROW($1:$225))+1,1)*10^ROW($1:$225)/10))</f>
        <v/>
      </c>
      <c r="AA448" s="5" t="b">
        <f>IF(AND(NOT(ISBLANK(Spreadsheet!D448)),NOT(ISBLANK(Spreadsheet!C448))),IF(AND(ISNUMBER(VALUE(Spreadsheet!D448)), LEN(Spreadsheet!D448)=9),TRUE,FALSE),IF(AND(NOT(ISBLANK(Spreadsheet!D448)),ISBLANK(Spreadsheet!C448)),FALSE,TRUE))</f>
        <v>1</v>
      </c>
      <c r="AB448" s="5" t="b">
        <f>OR(ISBLANK(Spreadsheet!Y448),IF(NOT(ISBLANK(Spreadsheet!Y448)),LEN(Spreadsheet!Y448)=10,ISNUMBER(VALUE(Spreadsheet!Y448))))</f>
        <v>1</v>
      </c>
      <c r="AC448" s="5" t="b">
        <f>OR(ISBLANK(Spreadsheet!AI448), AND(NOT(ISBLANK(Spreadsheet!AJ448)), NOT(ISNUMBER(SEARCH("Waive",Spreadsheet!AJ448)))))</f>
        <v>1</v>
      </c>
      <c r="AD448" s="5" t="b">
        <f>OR(ISBLANK(Spreadsheet!AK448), AND(NOT(ISBLANK(Spreadsheet!AL448)), NOT(ISNUMBER(SEARCH("Waive",Spreadsheet!AL448)))))</f>
        <v>1</v>
      </c>
      <c r="AE448" s="5" t="b">
        <f>OR(ISBLANK(Spreadsheet!AM448), AND(NOT(ISBLANK(Spreadsheet!AN448)), NOT(ISNUMBER(SEARCH("Waive", Spreadsheet!AN448)))))</f>
        <v>1</v>
      </c>
      <c r="AF448" s="5" t="b">
        <f>OR(ISBLANK(Spreadsheet!C448), NOT(ISBLANK(Spreadsheet!D448)),NOT(ISBLANK(Spreadsheet!L448)))</f>
        <v>1</v>
      </c>
      <c r="AG448" s="5" t="b">
        <f>IF(AND(NOT(ISBLANK(Spreadsheet!C448)), NOT(ISBLANK(Spreadsheet!D448)),Spreadsheet!C448&lt;&gt;Spreadsheet!D448),IF(ISERROR(VLOOKUP(Spreadsheet!C448, Spreadsheet!$C$6:'Spreadsheet'!$C447,1,FALSE)), FALSE, TRUE),TRUE)</f>
        <v>1</v>
      </c>
      <c r="AH448" s="5" t="b">
        <f>Spreadsheet!$B$2=Spreadsheet!AD448</f>
        <v>1</v>
      </c>
      <c r="AI448" s="5" t="b">
        <f>IF(ISBLANK(Spreadsheet!G448),TRUE,IF(OR(LEN(Spreadsheet!G448)&gt;1,ISNUMBER(VALUE(Spreadsheet!G448))),FALSE,TRUE))</f>
        <v>1</v>
      </c>
      <c r="AJ448" s="5" t="b">
        <f>OR(ISBLANK(Spreadsheet!C448), NOT(ISBLANK(Spreadsheet!B448)), NOT(ISBLANK(Spreadsheet!D448)))</f>
        <v>1</v>
      </c>
      <c r="AK448" s="5" t="b">
        <f t="array" ref="AK448">IF(OR(AND(ISBLANK(Spreadsheet!E448),ISBLANK(Spreadsheet!D448),NOT(ISBLANK(Spreadsheet!C448))),AND(ISBLANK(Spreadsheet!E448),ISBLANK(Spreadsheet!D448),ISBLANK(Spreadsheet!C448))),TRUE,ISNUMBER(MATCH(TRUE,EXACT(Spreadsheet!E448,Relationships),0)))</f>
        <v>1</v>
      </c>
      <c r="AL448" s="5" t="b">
        <f>IF(NOT(ISBLANK(Spreadsheet!C448)),IF(OR(ISBLANK(Spreadsheet!F448),LEN(Spreadsheet!F448)&gt;40),FALSE,TRUE),TRUE)</f>
        <v>1</v>
      </c>
      <c r="AM448" s="5" t="b">
        <f>IF(NOT(ISBLANK(Spreadsheet!C448)),IF(OR(ISBLANK(Spreadsheet!H448),LEN(Spreadsheet!H448)&gt;40),FALSE,TRUE),TRUE)</f>
        <v>1</v>
      </c>
      <c r="AN448" s="5" t="b">
        <f t="array" ref="AN448">IF(ISBLANK(Spreadsheet!I448),TRUE,ISNUMBER(MATCH(TRUE,EXACT(Spreadsheet!I448,GenderValues),0)))</f>
        <v>1</v>
      </c>
      <c r="AO448" s="5" t="b">
        <f ca="1">IF(ISERROR(DATEVALUE(TEXT(Spreadsheet!J448,"mm/dd/yyyy")) &gt; TODAY()),IF(AND(ISBLANK(Spreadsheet!J448),ISBLANK(Spreadsheet!C448)),TRUE,FALSE),IF(DATEVALUE(TEXT(Spreadsheet!J448,"mm/dd/yyyy")) &gt; TODAY(),FALSE,TRUE))</f>
        <v>1</v>
      </c>
      <c r="AP448" s="5" t="b">
        <f>OR(ISBLANK(Spreadsheet!K448),LEN(Spreadsheet!K448)&lt;=100)</f>
        <v>1</v>
      </c>
      <c r="AQ448" s="5" t="b">
        <f t="array" ref="AQ448">IF(OR(AND(ISBLANK(Spreadsheet!L448),ISBLANK(Spreadsheet!C448)),AND(NOT(ISBLANK(Spreadsheet!C448)),NOT(ISBLANK(Spreadsheet!D448)))),TRUE,ISNUMBER(MATCH(TRUE,EXACT(Spreadsheet!L448,MaritalStatus),0)))</f>
        <v>1</v>
      </c>
      <c r="AR448" s="5" t="b">
        <f ca="1">IF(ISERROR(DATEVALUE(TEXT(Spreadsheet!M448,"mm/dd/yyyy")) &gt; TODAY()),IF(ISBLANK(Spreadsheet!M448),TRUE,FALSE),IF(DATEVALUE(TEXT(Spreadsheet!M448,"mm/dd/yyyy")) &gt; TODAY(),FALSE,TRUE))</f>
        <v>1</v>
      </c>
      <c r="AS448" s="5" t="b">
        <f>OR(ISBLANK(Spreadsheet!N448),LEN(Spreadsheet!N448)&lt;=100)</f>
        <v>1</v>
      </c>
      <c r="AT448" s="5" t="b">
        <f>OR(ISBLANK(Spreadsheet!O448),UPPER(Spreadsheet!O448)="YES")</f>
        <v>1</v>
      </c>
      <c r="AU448" s="5" t="b">
        <f>OR(ISBLANK(Spreadsheet!P448),UPPER(Spreadsheet!P448)="YES")</f>
        <v>1</v>
      </c>
      <c r="AV448" s="5" t="b">
        <f t="array" ref="AV448">IF(ISBLANK(Spreadsheet!Q448),TRUE,ISNUMBER(MATCH(TRUE,EXACT(Spreadsheet!Q448,OnGroupsPriorIns),0)))</f>
        <v>1</v>
      </c>
      <c r="AW448" s="5" t="b">
        <f>OR(ISBLANK(Spreadsheet!R448),UPPER(Spreadsheet!R448)="YES")</f>
        <v>1</v>
      </c>
      <c r="AX448" s="5" t="b">
        <f>OR(ISBLANK(Spreadsheet!S448),UPPER(Spreadsheet!S448)="YES")</f>
        <v>1</v>
      </c>
      <c r="AY448" s="5" t="b">
        <f>OR(AND(ISBLANK(Spreadsheet!C448),LEN(Spreadsheet!T448)=0),AND(NOT(ISBLANK(Spreadsheet!C448)),LEN(Spreadsheet!T448)&gt;0,LEN(Spreadsheet!T448)&lt;=50))</f>
        <v>1</v>
      </c>
      <c r="AZ448" s="5" t="b">
        <f>OR(LEN(Spreadsheet!U448)=0,AND(LEN(Spreadsheet!U448)&gt;0,LEN(Spreadsheet!U448)&lt;=50))</f>
        <v>1</v>
      </c>
      <c r="BA448" s="5" t="b">
        <f>OR(AND(ISBLANK(Spreadsheet!C448),LEN(Spreadsheet!V448)=0),AND(NOT(ISBLANK(Spreadsheet!C448)),LEN(Spreadsheet!V448)&gt;0,LEN(Spreadsheet!V448)&lt;=50))</f>
        <v>1</v>
      </c>
      <c r="BB448" s="5" t="b">
        <f t="array" ref="BB448">IF(AND(ISBLANK(Spreadsheet!C448),LEN(Spreadsheet!W448)=0),TRUE,ISNUMBER(MATCH(TRUE,EXACT(Spreadsheet!W448,States),0)))</f>
        <v>1</v>
      </c>
      <c r="BC448" s="5" t="b">
        <f>OR(AND(ISBLANK(Spreadsheet!C448),LEN(Spreadsheet!X448)=0),AND(NOT(ISBLANK(Spreadsheet!C448)),LEN(Spreadsheet!X448)&gt;0,LEN(Spreadsheet!X448)=5,ISNUMBER(VALUE(Spreadsheet!X448))))</f>
        <v>1</v>
      </c>
      <c r="BD448" s="5" t="b">
        <f>OR(ISBLANK(Spreadsheet!Z448),LEN(Spreadsheet!Z448)&lt;=50)</f>
        <v>1</v>
      </c>
      <c r="BE448" s="5" t="b">
        <f>ISBLANK(Spreadsheet!AA448)</f>
        <v>1</v>
      </c>
      <c r="BF448" s="5" t="b">
        <f>ISBLANK(Spreadsheet!AB448)</f>
        <v>1</v>
      </c>
      <c r="BG448" s="5" t="b">
        <f>IF(ISERROR(DATEVALUE(TEXT(Spreadsheet!AC448,"mm/dd/yyyy")) &gt; DATEVALUE(TEXT(Spreadsheet!J448,"mm/dd/yyyy"))),IF(OR(AND(ISBLANK(Spreadsheet!AC448),ISBLANK(Spreadsheet!C448)),AND(NOT(ISBLANK(Spreadsheet!C448)),ISBLANK(Spreadsheet!AC448),NOT(ISBLANK(Spreadsheet!D448)))),TRUE,FALSE),IF(DATEVALUE(TEXT(Spreadsheet!AC448,"mm/dd/yyyy")) &gt; DATEVALUE(TEXT(Spreadsheet!J448,"mm/dd/yyyy")),TRUE,FALSE))</f>
        <v>1</v>
      </c>
      <c r="BH448" s="5" t="b">
        <f>OR(AND(ISBLANK(Spreadsheet!C448),ISBLANK(Spreadsheet!AE448)),AND(NOT(ISBLANK(Spreadsheet!C448)),NOT(ISBLANK(Spreadsheet!D448)),ISBLANK(Spreadsheet!AE448)),AND(NOT(ISBLANK(Spreadsheet!C448)),ISBLANK(Spreadsheet!D448),NOT(ISBLANK(Spreadsheet!AE448)),LEN(Spreadsheet!AE448)&lt;=100))</f>
        <v>1</v>
      </c>
      <c r="BI448" s="5" t="b">
        <f t="array" ref="BI448">IF(ISBLANK(Spreadsheet!AF448),TRUE,ISNUMBER(MATCH(TRUE,EXACT(Spreadsheet!AF448,CobraShortReasons),0)))</f>
        <v>1</v>
      </c>
      <c r="BJ448" s="5" t="b">
        <f ca="1">IF(ISERROR(DATEVALUE(TEXT(Spreadsheet!AG448,"mm/dd/yyyy")) &gt; TODAY()),IF(ISBLANK(Spreadsheet!AG448),TRUE,FALSE),IF(DATEVALUE(TEXT(Spreadsheet!AG448,"mm/dd/yyyy")) &gt; TODAY(),FALSE,TRUE))</f>
        <v>1</v>
      </c>
      <c r="BK448" s="5" t="b">
        <f>OR(ISBLANK(Spreadsheet!AH448),LEN(Spreadsheet!AH448)&lt;=25)</f>
        <v>1</v>
      </c>
      <c r="BL448" s="5" t="b">
        <f t="array" aca="1" ref="BL448" ca="1">IF(ISBLANK(Spreadsheet!AI448),TRUE,ISNUMBER(MATCH(TRUE,EXACT(Spreadsheet!AI448,INDIRECT(Spreadsheet!$D$2)),0)))</f>
        <v>1</v>
      </c>
      <c r="BM448" s="5" t="b">
        <f t="array" aca="1" ref="BM448" ca="1">IF(ISBLANK(Spreadsheet!AJ448),TRUE,ISNUMBER(MATCH(TRUE,EXACT(Spreadsheet!AJ448,INDIRECT(Spreadsheet!BJ448)),0)))</f>
        <v>1</v>
      </c>
      <c r="BN448" s="5" t="b">
        <f t="array" ref="BN448">IF(ISBLANK(Spreadsheet!AK448),TRUE,ISNUMBER(MATCH(TRUE,EXACT(Spreadsheet!AK448,DentalPlans),0)))</f>
        <v>1</v>
      </c>
      <c r="BO448" s="5" t="b">
        <f t="array" aca="1" ref="BO448" ca="1">IF(ISBLANK(Spreadsheet!AL448),TRUE,ISNUMBER(MATCH(TRUE,EXACT(Spreadsheet!AL448,INDIRECT(Spreadsheet!BK448)),0)))</f>
        <v>1</v>
      </c>
      <c r="BP448" s="5" t="b">
        <f t="array" ref="BP448">IF(ISBLANK(Spreadsheet!AM448),TRUE,ISNUMBER(MATCH(TRUE,EXACT(Spreadsheet!AM448,VisionPlans),0)))</f>
        <v>1</v>
      </c>
      <c r="BQ448" s="5" t="b">
        <f t="array" aca="1" ref="BQ448" ca="1">IF(ISBLANK(Spreadsheet!AN448),TRUE,ISNUMBER(MATCH(TRUE,EXACT(Spreadsheet!AN448,INDIRECT(Spreadsheet!BL448)),0)))</f>
        <v>1</v>
      </c>
      <c r="BR448" s="5" t="b">
        <f t="array" ref="BR448">IF(ISBLANK(Spreadsheet!AO448),TRUE,ISNUMBER(MATCH(TRUE,EXACT(Spreadsheet!AO448,LifeBenefitClasses),0)))</f>
        <v>1</v>
      </c>
      <c r="BS448" s="5" t="b">
        <f>IF(OR(ISBLANK(Spreadsheet!AO448), Spreadsheet!AO448="Waive"),IF(ISBLANK(Spreadsheet!AP448),TRUE,FALSE),IF(OR(AND(NOT(ISBLANK(Spreadsheet!AO448)),ISBLANK(Spreadsheet!AP448)),NOT(ISNUMBER(VALUE(Spreadsheet!AP448)))),FALSE,IF(OR(AND(Spreadsheet!AP448&lt;6,MOD(Spreadsheet!AP448*10,5)=0), MOD(Spreadsheet!AP448,5000)=0),TRUE,FALSE)))</f>
        <v>1</v>
      </c>
      <c r="BT448" s="5" t="b">
        <f t="array" ref="BT448">IF(ISBLANK(Spreadsheet!AQ448),TRUE,ISNUMBER(MATCH(TRUE,EXACT(Spreadsheet!AQ448,EnrollWaive),0)))</f>
        <v>1</v>
      </c>
      <c r="BU448" s="5" t="b">
        <f t="array" ref="BU448">IF(ISBLANK(Spreadsheet!AR448),TRUE,ISNUMBER(MATCH(TRUE,EXACT(Spreadsheet!AR448,LifeBenefitClasses),0)))</f>
        <v>1</v>
      </c>
      <c r="BV448" s="5" t="b">
        <f>IF(OR(ISBLANK(Spreadsheet!AR448), Spreadsheet!AR448="Waive"),IF(ISBLANK(Spreadsheet!AS448),TRUE,FALSE),IF(OR(AND(NOT(ISBLANK(Spreadsheet!AR448)),ISBLANK(Spreadsheet!AS448)),NOT(ISNUMBER(VALUE(Spreadsheet!AS448)))),FALSE,IF(OR(AND(Spreadsheet!AS448&lt;6,MOD(Spreadsheet!AS448*10,5)=0), MOD(Spreadsheet!AS448,10000)=0),TRUE,FALSE)))</f>
        <v>1</v>
      </c>
      <c r="BW448" s="5" t="b">
        <f t="array" ref="BW448">IF(ISBLANK(Spreadsheet!AT448),TRUE,ISNUMBER(MATCH(TRUE,EXACT(Spreadsheet!AT448,LifeBenefitClasses),0)))</f>
        <v>1</v>
      </c>
      <c r="BX448" s="5" t="b">
        <f>IF(OR(ISBLANK(Spreadsheet!AT448), Spreadsheet!AT448="Waive"),IF(ISBLANK(Spreadsheet!AU448),TRUE,FALSE),IF(OR(AND(NOT(ISBLANK(Spreadsheet!AT448)),ISBLANK(Spreadsheet!AU448)),NOT(ISNUMBER(VALUE(Spreadsheet!AU448)))),FALSE,IF(AND(NOT(OR(ISBLANK(Spreadsheet!AT448),Spreadsheet!AT448="Waive")),NOT(OR(ISBLANK(Spreadsheet!AR448),Spreadsheet!AR448="Waive")),MOD(Spreadsheet!AU448,5000)=0, Spreadsheet!AU448&lt;=(Spreadsheet!AS448*0.5)),TRUE,FALSE)))</f>
        <v>1</v>
      </c>
      <c r="BY448" s="5" t="b">
        <f t="array" ref="BY448">IF(ISBLANK(Spreadsheet!AV448),TRUE,ISNUMBER(MATCH(TRUE,EXACT(Spreadsheet!AV448,EnrollWaive),0)))</f>
        <v>1</v>
      </c>
      <c r="BZ448" s="5" t="b">
        <f t="array" ref="BZ448">IF(ISBLANK(Spreadsheet!AW448),TRUE,ISNUMBER(MATCH(TRUE,EXACT(Spreadsheet!AW448,LifeBenefitClasses),0)))</f>
        <v>1</v>
      </c>
      <c r="CA448" s="5" t="b">
        <f t="array" ref="CA448">IF(ISBLANK(Spreadsheet!AX448),TRUE,ISNUMBER(MATCH(TRUE,EXACT(Spreadsheet!AX448,LifeBenefitClasses),0)))</f>
        <v>1</v>
      </c>
      <c r="CB448" s="5" t="b">
        <f t="array" ref="CB448">IF(ISBLANK(Spreadsheet!AY448),TRUE,ISNUMBER(MATCH(TRUE,EXACT(Spreadsheet!AY448,LifeBenefitClasses),0)))</f>
        <v>1</v>
      </c>
      <c r="CC448" s="5" t="b">
        <f t="array" ref="CC448">IF(ISBLANK(Spreadsheet!AZ448),TRUE,ISNUMBER(MATCH(TRUE,EXACT(Spreadsheet!AZ448,LifeBenefitClasses),0)))</f>
        <v>1</v>
      </c>
      <c r="CD448" s="5" t="b">
        <f t="array" ref="CD448">IF(ISBLANK(Spreadsheet!BA448),TRUE,ISNUMBER(MATCH(TRUE,EXACT(Spreadsheet!BA448,LifeBenefitClasses),0)))</f>
        <v>1</v>
      </c>
      <c r="CE448" s="5" t="b">
        <f>IF(OR(ISBLANK(Spreadsheet!BA448), Spreadsheet!BA448="Waive"),IF(ISBLANK(Spreadsheet!BB448),TRUE,FALSE),IF(OR(AND(NOT(ISBLANK(Spreadsheet!BA448)),ISBLANK(Spreadsheet!BB448)),NOT(ISNUMBER(VALUE(Spreadsheet!BB448))),ISBLANK(Spreadsheet!BC448),NOT(ISNUMBER(VALUE(Spreadsheet!BC448)))),FALSE,IF(AND(Spreadsheet!BB448&gt;=50000,Spreadsheet!BB448&lt;=250000,MOD(Spreadsheet!BB448,10000)=0,Spreadsheet!BB448&lt;=(10*Spreadsheet!BC448)),TRUE,FALSE)))</f>
        <v>1</v>
      </c>
      <c r="CF448" s="5" t="b">
        <f>IF(NOT(ISBLANK(Spreadsheet!BC448)),AND(ISNUMBER(VALUE(Spreadsheet!BC448)),Spreadsheet!BC448&gt;0),AND(OR(ISBLANK(Spreadsheet!AO448),Spreadsheet!AO448="Waive",AND(NOT(OR(ISBLANK(Spreadsheet!AO448),Spreadsheet!AO448="Waive")),Spreadsheet!AP448&gt;=6)),OR(ISBLANK(Spreadsheet!AR448),AND(NOT(OR(ISBLANK(Spreadsheet!AR448),Spreadsheet!AR448="Waive")),Spreadsheet!AS448&gt;=6)),OR(ISBLANK(Spreadsheet!AW448)),OR(ISBLANK(Spreadsheet!AX448)),OR(ISBLANK(Spreadsheet!AY448)),OR(ISBLANK(Spreadsheet!AZ448)),OR(ISBLANK(Spreadsheet!BA448),Spreadsheet!BA448="Waive")))</f>
        <v>1</v>
      </c>
      <c r="CG448" s="5" t="b">
        <f t="shared" ca="1" si="31"/>
        <v>1</v>
      </c>
    </row>
    <row r="449" spans="8:85" x14ac:dyDescent="0.3">
      <c r="H449" s="5">
        <f t="shared" ca="1" si="32"/>
        <v>2</v>
      </c>
      <c r="I449" s="5" t="str">
        <f t="shared" ca="1" si="30"/>
        <v/>
      </c>
      <c r="J449" s="5" t="str">
        <f>IF(AND(NOT(ISBLANK(Spreadsheet!C449)),ISBLANK(Spreadsheet!D449)),Spreadsheet!F449&amp;" "&amp;Spreadsheet!H449,"")</f>
        <v/>
      </c>
      <c r="K449" s="5">
        <f>IF(AND(NOT(ISBLANK(Spreadsheet!C449)),ISBLANK(Spreadsheet!D449)),COUNTIFS(Spreadsheet!E450:E$786,"=Child",Spreadsheet!C450:C$786, "="&amp;Spreadsheet!C449) + COUNTIFS(Spreadsheet!E450:E$786,"=Step-child",Spreadsheet!C450:C$786, "="&amp;Spreadsheet!C449),0)</f>
        <v>0</v>
      </c>
      <c r="L449" s="5">
        <f>IF(NOT(ISBLANK(J449)),COUNTIFS(Spreadsheet!E450:E$786,"=Wife",Spreadsheet!C450:C$786, "="&amp;Spreadsheet!C449) + COUNTIFS(Spreadsheet!E450:E$786,"=Husband",Spreadsheet!C450:C$786, "="&amp;Spreadsheet!C449),0)</f>
        <v>0</v>
      </c>
      <c r="M449" s="5">
        <f>IF(NOT(ISBLANK(Spreadsheet!AJ449)),VLOOKUP(Spreadsheet!AJ449,'Drop Downs'!$P$2:$R$16,3,FALSE),0)</f>
        <v>0</v>
      </c>
      <c r="N449" s="5">
        <f>IF(NOT(ISBLANK(Spreadsheet!AJ449)), VLOOKUP(Spreadsheet!AJ449,'Drop Downs'!$P$2:$R$16,2,FALSE),0)</f>
        <v>0</v>
      </c>
      <c r="O449" s="5">
        <f>IF(NOT(ISBLANK(Spreadsheet!AL449)),VLOOKUP(Spreadsheet!AL449,'Drop Downs'!$P$2:$R$16,3,FALSE), 0)</f>
        <v>0</v>
      </c>
      <c r="P449" s="5">
        <f>IF(NOT(ISBLANK(Spreadsheet!AL449)),VLOOKUP(Spreadsheet!AL449,'Drop Downs'!$P$2:$R$16,2,FALSE),0)</f>
        <v>0</v>
      </c>
      <c r="Q449" s="5">
        <f>IF(NOT(ISBLANK(Spreadsheet!AN449)),VLOOKUP(Spreadsheet!AN449,'Drop Downs'!$P$2:$R$16,3,FALSE),0)</f>
        <v>0</v>
      </c>
      <c r="R449" s="5">
        <f>IF(NOT(ISBLANK(Spreadsheet!AN449)),VLOOKUP(Spreadsheet!AN449,'Drop Downs'!$P$2:$R$16,2,FALSE),0)</f>
        <v>0</v>
      </c>
      <c r="S449" s="5" t="str">
        <f>IF(OR(M449&gt;K449,N449&gt;L449,O449&gt;K449, Q449&gt;K449,N449&gt;L449, P449&gt;L449, R449&gt;L449),"Member currently has a coverage election over what he/she needs.  Please add more dependents or adjust the coverage election.","")&amp;(IF(AND(NOT(ISBLANK(Spreadsheet!C449)),NOT(ISBLANK(Spreadsheet!D449)),ISBLANK(Spreadsheet!E449)),"Dependent lacks a relationship to member.Please select one from the drop-down.",""))</f>
        <v/>
      </c>
      <c r="T449" s="5" t="b">
        <f t="shared" si="33"/>
        <v>1</v>
      </c>
      <c r="U449" s="5" t="b">
        <f>OR(ISBLANK(Spreadsheet!C449),IF(NOT(ISBLANK(Spreadsheet!D449)),NOT(ISBLANK(Spreadsheet!E449)),TRUE))</f>
        <v>1</v>
      </c>
      <c r="V449" s="5" t="b">
        <f>OR(ISBLANK(Spreadsheet!C449), NOT(ISBLANK(Spreadsheet!I449)))</f>
        <v>1</v>
      </c>
      <c r="W449" s="5" t="b">
        <f>OR(ISBLANK(Spreadsheet!D449),NOT(ISBLANK(Spreadsheet!C449)))</f>
        <v>1</v>
      </c>
      <c r="X449" s="155" t="str">
        <f>REPT("0",MIN(FIND({1,2,3,4,5,6,7,8,9},Spreadsheet!C449&amp;"123456789"))-1)&amp;IF(ISBLANK(Spreadsheet!C449),"",SUMPRODUCT(MID(0&amp;Spreadsheet!C449,LARGE(INDEX(ISNUMBER(--MID(Spreadsheet!C449,ROW($1:$225),1))*
 ROW($1:$225),0),ROW($1:$225))+1,1)*10^ROW($1:$225)/10))</f>
        <v/>
      </c>
      <c r="Y449" s="5" t="b">
        <f>IF(NOT(ISBLANK(Spreadsheet!C449)),IF(AND(ISNUMBER(VALUE(Spreadsheet!C449)), LEN(Spreadsheet!C449)=9),TRUE,FALSE),TRUE)</f>
        <v>1</v>
      </c>
      <c r="Z449" s="155" t="str">
        <f>REPT("0",MIN(FIND({1,2,3,4,5,6,7,8,9},Spreadsheet!D449&amp;"123456789"))-1)&amp;IF(ISBLANK(Spreadsheet!D449),"",SUMPRODUCT(MID(0&amp;Spreadsheet!D449,LARGE(INDEX(ISNUMBER(--MID(Spreadsheet!D449,ROW($1:$225),1))*
 ROW($1:$225),0),ROW($1:$225))+1,1)*10^ROW($1:$225)/10))</f>
        <v/>
      </c>
      <c r="AA449" s="5" t="b">
        <f>IF(AND(NOT(ISBLANK(Spreadsheet!D449)),NOT(ISBLANK(Spreadsheet!C449))),IF(AND(ISNUMBER(VALUE(Spreadsheet!D449)), LEN(Spreadsheet!D449)=9),TRUE,FALSE),IF(AND(NOT(ISBLANK(Spreadsheet!D449)),ISBLANK(Spreadsheet!C449)),FALSE,TRUE))</f>
        <v>1</v>
      </c>
      <c r="AB449" s="5" t="b">
        <f>OR(ISBLANK(Spreadsheet!Y449),IF(NOT(ISBLANK(Spreadsheet!Y449)),LEN(Spreadsheet!Y449)=10,ISNUMBER(VALUE(Spreadsheet!Y449))))</f>
        <v>1</v>
      </c>
      <c r="AC449" s="5" t="b">
        <f>OR(ISBLANK(Spreadsheet!AI449), AND(NOT(ISBLANK(Spreadsheet!AJ449)), NOT(ISNUMBER(SEARCH("Waive",Spreadsheet!AJ449)))))</f>
        <v>1</v>
      </c>
      <c r="AD449" s="5" t="b">
        <f>OR(ISBLANK(Spreadsheet!AK449), AND(NOT(ISBLANK(Spreadsheet!AL449)), NOT(ISNUMBER(SEARCH("Waive",Spreadsheet!AL449)))))</f>
        <v>1</v>
      </c>
      <c r="AE449" s="5" t="b">
        <f>OR(ISBLANK(Spreadsheet!AM449), AND(NOT(ISBLANK(Spreadsheet!AN449)), NOT(ISNUMBER(SEARCH("Waive", Spreadsheet!AN449)))))</f>
        <v>1</v>
      </c>
      <c r="AF449" s="5" t="b">
        <f>OR(ISBLANK(Spreadsheet!C449), NOT(ISBLANK(Spreadsheet!D449)),NOT(ISBLANK(Spreadsheet!L449)))</f>
        <v>1</v>
      </c>
      <c r="AG449" s="5" t="b">
        <f>IF(AND(NOT(ISBLANK(Spreadsheet!C449)), NOT(ISBLANK(Spreadsheet!D449)),Spreadsheet!C449&lt;&gt;Spreadsheet!D449),IF(ISERROR(VLOOKUP(Spreadsheet!C449, Spreadsheet!$C$6:'Spreadsheet'!$C448,1,FALSE)), FALSE, TRUE),TRUE)</f>
        <v>1</v>
      </c>
      <c r="AH449" s="5" t="b">
        <f>Spreadsheet!$B$2=Spreadsheet!AD449</f>
        <v>1</v>
      </c>
      <c r="AI449" s="5" t="b">
        <f>IF(ISBLANK(Spreadsheet!G449),TRUE,IF(OR(LEN(Spreadsheet!G449)&gt;1,ISNUMBER(VALUE(Spreadsheet!G449))),FALSE,TRUE))</f>
        <v>1</v>
      </c>
      <c r="AJ449" s="5" t="b">
        <f>OR(ISBLANK(Spreadsheet!C449), NOT(ISBLANK(Spreadsheet!B449)), NOT(ISBLANK(Spreadsheet!D449)))</f>
        <v>1</v>
      </c>
      <c r="AK449" s="5" t="b">
        <f t="array" ref="AK449">IF(OR(AND(ISBLANK(Spreadsheet!E449),ISBLANK(Spreadsheet!D449),NOT(ISBLANK(Spreadsheet!C449))),AND(ISBLANK(Spreadsheet!E449),ISBLANK(Spreadsheet!D449),ISBLANK(Spreadsheet!C449))),TRUE,ISNUMBER(MATCH(TRUE,EXACT(Spreadsheet!E449,Relationships),0)))</f>
        <v>1</v>
      </c>
      <c r="AL449" s="5" t="b">
        <f>IF(NOT(ISBLANK(Spreadsheet!C449)),IF(OR(ISBLANK(Spreadsheet!F449),LEN(Spreadsheet!F449)&gt;40),FALSE,TRUE),TRUE)</f>
        <v>1</v>
      </c>
      <c r="AM449" s="5" t="b">
        <f>IF(NOT(ISBLANK(Spreadsheet!C449)),IF(OR(ISBLANK(Spreadsheet!H449),LEN(Spreadsheet!H449)&gt;40),FALSE,TRUE),TRUE)</f>
        <v>1</v>
      </c>
      <c r="AN449" s="5" t="b">
        <f t="array" ref="AN449">IF(ISBLANK(Spreadsheet!I449),TRUE,ISNUMBER(MATCH(TRUE,EXACT(Spreadsheet!I449,GenderValues),0)))</f>
        <v>1</v>
      </c>
      <c r="AO449" s="5" t="b">
        <f ca="1">IF(ISERROR(DATEVALUE(TEXT(Spreadsheet!J449,"mm/dd/yyyy")) &gt; TODAY()),IF(AND(ISBLANK(Spreadsheet!J449),ISBLANK(Spreadsheet!C449)),TRUE,FALSE),IF(DATEVALUE(TEXT(Spreadsheet!J449,"mm/dd/yyyy")) &gt; TODAY(),FALSE,TRUE))</f>
        <v>1</v>
      </c>
      <c r="AP449" s="5" t="b">
        <f>OR(ISBLANK(Spreadsheet!K449),LEN(Spreadsheet!K449)&lt;=100)</f>
        <v>1</v>
      </c>
      <c r="AQ449" s="5" t="b">
        <f t="array" ref="AQ449">IF(OR(AND(ISBLANK(Spreadsheet!L449),ISBLANK(Spreadsheet!C449)),AND(NOT(ISBLANK(Spreadsheet!C449)),NOT(ISBLANK(Spreadsheet!D449)))),TRUE,ISNUMBER(MATCH(TRUE,EXACT(Spreadsheet!L449,MaritalStatus),0)))</f>
        <v>1</v>
      </c>
      <c r="AR449" s="5" t="b">
        <f ca="1">IF(ISERROR(DATEVALUE(TEXT(Spreadsheet!M449,"mm/dd/yyyy")) &gt; TODAY()),IF(ISBLANK(Spreadsheet!M449),TRUE,FALSE),IF(DATEVALUE(TEXT(Spreadsheet!M449,"mm/dd/yyyy")) &gt; TODAY(),FALSE,TRUE))</f>
        <v>1</v>
      </c>
      <c r="AS449" s="5" t="b">
        <f>OR(ISBLANK(Spreadsheet!N449),LEN(Spreadsheet!N449)&lt;=100)</f>
        <v>1</v>
      </c>
      <c r="AT449" s="5" t="b">
        <f>OR(ISBLANK(Spreadsheet!O449),UPPER(Spreadsheet!O449)="YES")</f>
        <v>1</v>
      </c>
      <c r="AU449" s="5" t="b">
        <f>OR(ISBLANK(Spreadsheet!P449),UPPER(Spreadsheet!P449)="YES")</f>
        <v>1</v>
      </c>
      <c r="AV449" s="5" t="b">
        <f t="array" ref="AV449">IF(ISBLANK(Spreadsheet!Q449),TRUE,ISNUMBER(MATCH(TRUE,EXACT(Spreadsheet!Q449,OnGroupsPriorIns),0)))</f>
        <v>1</v>
      </c>
      <c r="AW449" s="5" t="b">
        <f>OR(ISBLANK(Spreadsheet!R449),UPPER(Spreadsheet!R449)="YES")</f>
        <v>1</v>
      </c>
      <c r="AX449" s="5" t="b">
        <f>OR(ISBLANK(Spreadsheet!S449),UPPER(Spreadsheet!S449)="YES")</f>
        <v>1</v>
      </c>
      <c r="AY449" s="5" t="b">
        <f>OR(AND(ISBLANK(Spreadsheet!C449),LEN(Spreadsheet!T449)=0),AND(NOT(ISBLANK(Spreadsheet!C449)),LEN(Spreadsheet!T449)&gt;0,LEN(Spreadsheet!T449)&lt;=50))</f>
        <v>1</v>
      </c>
      <c r="AZ449" s="5" t="b">
        <f>OR(LEN(Spreadsheet!U449)=0,AND(LEN(Spreadsheet!U449)&gt;0,LEN(Spreadsheet!U449)&lt;=50))</f>
        <v>1</v>
      </c>
      <c r="BA449" s="5" t="b">
        <f>OR(AND(ISBLANK(Spreadsheet!C449),LEN(Spreadsheet!V449)=0),AND(NOT(ISBLANK(Spreadsheet!C449)),LEN(Spreadsheet!V449)&gt;0,LEN(Spreadsheet!V449)&lt;=50))</f>
        <v>1</v>
      </c>
      <c r="BB449" s="5" t="b">
        <f t="array" ref="BB449">IF(AND(ISBLANK(Spreadsheet!C449),LEN(Spreadsheet!W449)=0),TRUE,ISNUMBER(MATCH(TRUE,EXACT(Spreadsheet!W449,States),0)))</f>
        <v>1</v>
      </c>
      <c r="BC449" s="5" t="b">
        <f>OR(AND(ISBLANK(Spreadsheet!C449),LEN(Spreadsheet!X449)=0),AND(NOT(ISBLANK(Spreadsheet!C449)),LEN(Spreadsheet!X449)&gt;0,LEN(Spreadsheet!X449)=5,ISNUMBER(VALUE(Spreadsheet!X449))))</f>
        <v>1</v>
      </c>
      <c r="BD449" s="5" t="b">
        <f>OR(ISBLANK(Spreadsheet!Z449),LEN(Spreadsheet!Z449)&lt;=50)</f>
        <v>1</v>
      </c>
      <c r="BE449" s="5" t="b">
        <f>ISBLANK(Spreadsheet!AA449)</f>
        <v>1</v>
      </c>
      <c r="BF449" s="5" t="b">
        <f>ISBLANK(Spreadsheet!AB449)</f>
        <v>1</v>
      </c>
      <c r="BG449" s="5" t="b">
        <f>IF(ISERROR(DATEVALUE(TEXT(Spreadsheet!AC449,"mm/dd/yyyy")) &gt; DATEVALUE(TEXT(Spreadsheet!J449,"mm/dd/yyyy"))),IF(OR(AND(ISBLANK(Spreadsheet!AC449),ISBLANK(Spreadsheet!C449)),AND(NOT(ISBLANK(Spreadsheet!C449)),ISBLANK(Spreadsheet!AC449),NOT(ISBLANK(Spreadsheet!D449)))),TRUE,FALSE),IF(DATEVALUE(TEXT(Spreadsheet!AC449,"mm/dd/yyyy")) &gt; DATEVALUE(TEXT(Spreadsheet!J449,"mm/dd/yyyy")),TRUE,FALSE))</f>
        <v>1</v>
      </c>
      <c r="BH449" s="5" t="b">
        <f>OR(AND(ISBLANK(Spreadsheet!C449),ISBLANK(Spreadsheet!AE449)),AND(NOT(ISBLANK(Spreadsheet!C449)),NOT(ISBLANK(Spreadsheet!D449)),ISBLANK(Spreadsheet!AE449)),AND(NOT(ISBLANK(Spreadsheet!C449)),ISBLANK(Spreadsheet!D449),NOT(ISBLANK(Spreadsheet!AE449)),LEN(Spreadsheet!AE449)&lt;=100))</f>
        <v>1</v>
      </c>
      <c r="BI449" s="5" t="b">
        <f t="array" ref="BI449">IF(ISBLANK(Spreadsheet!AF449),TRUE,ISNUMBER(MATCH(TRUE,EXACT(Spreadsheet!AF449,CobraShortReasons),0)))</f>
        <v>1</v>
      </c>
      <c r="BJ449" s="5" t="b">
        <f ca="1">IF(ISERROR(DATEVALUE(TEXT(Spreadsheet!AG449,"mm/dd/yyyy")) &gt; TODAY()),IF(ISBLANK(Spreadsheet!AG449),TRUE,FALSE),IF(DATEVALUE(TEXT(Spreadsheet!AG449,"mm/dd/yyyy")) &gt; TODAY(),FALSE,TRUE))</f>
        <v>1</v>
      </c>
      <c r="BK449" s="5" t="b">
        <f>OR(ISBLANK(Spreadsheet!AH449),LEN(Spreadsheet!AH449)&lt;=25)</f>
        <v>1</v>
      </c>
      <c r="BL449" s="5" t="b">
        <f t="array" aca="1" ref="BL449" ca="1">IF(ISBLANK(Spreadsheet!AI449),TRUE,ISNUMBER(MATCH(TRUE,EXACT(Spreadsheet!AI449,INDIRECT(Spreadsheet!$D$2)),0)))</f>
        <v>1</v>
      </c>
      <c r="BM449" s="5" t="b">
        <f t="array" aca="1" ref="BM449" ca="1">IF(ISBLANK(Spreadsheet!AJ449),TRUE,ISNUMBER(MATCH(TRUE,EXACT(Spreadsheet!AJ449,INDIRECT(Spreadsheet!BJ449)),0)))</f>
        <v>1</v>
      </c>
      <c r="BN449" s="5" t="b">
        <f t="array" ref="BN449">IF(ISBLANK(Spreadsheet!AK449),TRUE,ISNUMBER(MATCH(TRUE,EXACT(Spreadsheet!AK449,DentalPlans),0)))</f>
        <v>1</v>
      </c>
      <c r="BO449" s="5" t="b">
        <f t="array" aca="1" ref="BO449" ca="1">IF(ISBLANK(Spreadsheet!AL449),TRUE,ISNUMBER(MATCH(TRUE,EXACT(Spreadsheet!AL449,INDIRECT(Spreadsheet!BK449)),0)))</f>
        <v>1</v>
      </c>
      <c r="BP449" s="5" t="b">
        <f t="array" ref="BP449">IF(ISBLANK(Spreadsheet!AM449),TRUE,ISNUMBER(MATCH(TRUE,EXACT(Spreadsheet!AM449,VisionPlans),0)))</f>
        <v>1</v>
      </c>
      <c r="BQ449" s="5" t="b">
        <f t="array" aca="1" ref="BQ449" ca="1">IF(ISBLANK(Spreadsheet!AN449),TRUE,ISNUMBER(MATCH(TRUE,EXACT(Spreadsheet!AN449,INDIRECT(Spreadsheet!BL449)),0)))</f>
        <v>1</v>
      </c>
      <c r="BR449" s="5" t="b">
        <f t="array" ref="BR449">IF(ISBLANK(Spreadsheet!AO449),TRUE,ISNUMBER(MATCH(TRUE,EXACT(Spreadsheet!AO449,LifeBenefitClasses),0)))</f>
        <v>1</v>
      </c>
      <c r="BS449" s="5" t="b">
        <f>IF(OR(ISBLANK(Spreadsheet!AO449), Spreadsheet!AO449="Waive"),IF(ISBLANK(Spreadsheet!AP449),TRUE,FALSE),IF(OR(AND(NOT(ISBLANK(Spreadsheet!AO449)),ISBLANK(Spreadsheet!AP449)),NOT(ISNUMBER(VALUE(Spreadsheet!AP449)))),FALSE,IF(OR(AND(Spreadsheet!AP449&lt;6,MOD(Spreadsheet!AP449*10,5)=0), MOD(Spreadsheet!AP449,5000)=0),TRUE,FALSE)))</f>
        <v>1</v>
      </c>
      <c r="BT449" s="5" t="b">
        <f t="array" ref="BT449">IF(ISBLANK(Spreadsheet!AQ449),TRUE,ISNUMBER(MATCH(TRUE,EXACT(Spreadsheet!AQ449,EnrollWaive),0)))</f>
        <v>1</v>
      </c>
      <c r="BU449" s="5" t="b">
        <f t="array" ref="BU449">IF(ISBLANK(Spreadsheet!AR449),TRUE,ISNUMBER(MATCH(TRUE,EXACT(Spreadsheet!AR449,LifeBenefitClasses),0)))</f>
        <v>1</v>
      </c>
      <c r="BV449" s="5" t="b">
        <f>IF(OR(ISBLANK(Spreadsheet!AR449), Spreadsheet!AR449="Waive"),IF(ISBLANK(Spreadsheet!AS449),TRUE,FALSE),IF(OR(AND(NOT(ISBLANK(Spreadsheet!AR449)),ISBLANK(Spreadsheet!AS449)),NOT(ISNUMBER(VALUE(Spreadsheet!AS449)))),FALSE,IF(OR(AND(Spreadsheet!AS449&lt;6,MOD(Spreadsheet!AS449*10,5)=0), MOD(Spreadsheet!AS449,10000)=0),TRUE,FALSE)))</f>
        <v>1</v>
      </c>
      <c r="BW449" s="5" t="b">
        <f t="array" ref="BW449">IF(ISBLANK(Spreadsheet!AT449),TRUE,ISNUMBER(MATCH(TRUE,EXACT(Spreadsheet!AT449,LifeBenefitClasses),0)))</f>
        <v>1</v>
      </c>
      <c r="BX449" s="5" t="b">
        <f>IF(OR(ISBLANK(Spreadsheet!AT449), Spreadsheet!AT449="Waive"),IF(ISBLANK(Spreadsheet!AU449),TRUE,FALSE),IF(OR(AND(NOT(ISBLANK(Spreadsheet!AT449)),ISBLANK(Spreadsheet!AU449)),NOT(ISNUMBER(VALUE(Spreadsheet!AU449)))),FALSE,IF(AND(NOT(OR(ISBLANK(Spreadsheet!AT449),Spreadsheet!AT449="Waive")),NOT(OR(ISBLANK(Spreadsheet!AR449),Spreadsheet!AR449="Waive")),MOD(Spreadsheet!AU449,5000)=0, Spreadsheet!AU449&lt;=(Spreadsheet!AS449*0.5)),TRUE,FALSE)))</f>
        <v>1</v>
      </c>
      <c r="BY449" s="5" t="b">
        <f t="array" ref="BY449">IF(ISBLANK(Spreadsheet!AV449),TRUE,ISNUMBER(MATCH(TRUE,EXACT(Spreadsheet!AV449,EnrollWaive),0)))</f>
        <v>1</v>
      </c>
      <c r="BZ449" s="5" t="b">
        <f t="array" ref="BZ449">IF(ISBLANK(Spreadsheet!AW449),TRUE,ISNUMBER(MATCH(TRUE,EXACT(Spreadsheet!AW449,LifeBenefitClasses),0)))</f>
        <v>1</v>
      </c>
      <c r="CA449" s="5" t="b">
        <f t="array" ref="CA449">IF(ISBLANK(Spreadsheet!AX449),TRUE,ISNUMBER(MATCH(TRUE,EXACT(Spreadsheet!AX449,LifeBenefitClasses),0)))</f>
        <v>1</v>
      </c>
      <c r="CB449" s="5" t="b">
        <f t="array" ref="CB449">IF(ISBLANK(Spreadsheet!AY449),TRUE,ISNUMBER(MATCH(TRUE,EXACT(Spreadsheet!AY449,LifeBenefitClasses),0)))</f>
        <v>1</v>
      </c>
      <c r="CC449" s="5" t="b">
        <f t="array" ref="CC449">IF(ISBLANK(Spreadsheet!AZ449),TRUE,ISNUMBER(MATCH(TRUE,EXACT(Spreadsheet!AZ449,LifeBenefitClasses),0)))</f>
        <v>1</v>
      </c>
      <c r="CD449" s="5" t="b">
        <f t="array" ref="CD449">IF(ISBLANK(Spreadsheet!BA449),TRUE,ISNUMBER(MATCH(TRUE,EXACT(Spreadsheet!BA449,LifeBenefitClasses),0)))</f>
        <v>1</v>
      </c>
      <c r="CE449" s="5" t="b">
        <f>IF(OR(ISBLANK(Spreadsheet!BA449), Spreadsheet!BA449="Waive"),IF(ISBLANK(Spreadsheet!BB449),TRUE,FALSE),IF(OR(AND(NOT(ISBLANK(Spreadsheet!BA449)),ISBLANK(Spreadsheet!BB449)),NOT(ISNUMBER(VALUE(Spreadsheet!BB449))),ISBLANK(Spreadsheet!BC449),NOT(ISNUMBER(VALUE(Spreadsheet!BC449)))),FALSE,IF(AND(Spreadsheet!BB449&gt;=50000,Spreadsheet!BB449&lt;=250000,MOD(Spreadsheet!BB449,10000)=0,Spreadsheet!BB449&lt;=(10*Spreadsheet!BC449)),TRUE,FALSE)))</f>
        <v>1</v>
      </c>
      <c r="CF449" s="5" t="b">
        <f>IF(NOT(ISBLANK(Spreadsheet!BC449)),AND(ISNUMBER(VALUE(Spreadsheet!BC449)),Spreadsheet!BC449&gt;0),AND(OR(ISBLANK(Spreadsheet!AO449),Spreadsheet!AO449="Waive",AND(NOT(OR(ISBLANK(Spreadsheet!AO449),Spreadsheet!AO449="Waive")),Spreadsheet!AP449&gt;=6)),OR(ISBLANK(Spreadsheet!AR449),AND(NOT(OR(ISBLANK(Spreadsheet!AR449),Spreadsheet!AR449="Waive")),Spreadsheet!AS449&gt;=6)),OR(ISBLANK(Spreadsheet!AW449)),OR(ISBLANK(Spreadsheet!AX449)),OR(ISBLANK(Spreadsheet!AY449)),OR(ISBLANK(Spreadsheet!AZ449)),OR(ISBLANK(Spreadsheet!BA449),Spreadsheet!BA449="Waive")))</f>
        <v>1</v>
      </c>
      <c r="CG449" s="5" t="b">
        <f t="shared" ca="1" si="31"/>
        <v>1</v>
      </c>
    </row>
    <row r="450" spans="8:85" x14ac:dyDescent="0.3">
      <c r="H450" s="5">
        <f t="shared" ca="1" si="32"/>
        <v>2</v>
      </c>
      <c r="I450" s="5" t="str">
        <f t="shared" ca="1" si="30"/>
        <v/>
      </c>
      <c r="J450" s="5" t="str">
        <f>IF(AND(NOT(ISBLANK(Spreadsheet!C450)),ISBLANK(Spreadsheet!D450)),Spreadsheet!F450&amp;" "&amp;Spreadsheet!H450,"")</f>
        <v/>
      </c>
      <c r="K450" s="5">
        <f>IF(AND(NOT(ISBLANK(Spreadsheet!C450)),ISBLANK(Spreadsheet!D450)),COUNTIFS(Spreadsheet!E451:E$786,"=Child",Spreadsheet!C451:C$786, "="&amp;Spreadsheet!C450) + COUNTIFS(Spreadsheet!E451:E$786,"=Step-child",Spreadsheet!C451:C$786, "="&amp;Spreadsheet!C450),0)</f>
        <v>0</v>
      </c>
      <c r="L450" s="5">
        <f>IF(NOT(ISBLANK(J450)),COUNTIFS(Spreadsheet!E451:E$786,"=Wife",Spreadsheet!C451:C$786, "="&amp;Spreadsheet!C450) + COUNTIFS(Spreadsheet!E451:E$786,"=Husband",Spreadsheet!C451:C$786, "="&amp;Spreadsheet!C450),0)</f>
        <v>0</v>
      </c>
      <c r="M450" s="5">
        <f>IF(NOT(ISBLANK(Spreadsheet!AJ450)),VLOOKUP(Spreadsheet!AJ450,'Drop Downs'!$P$2:$R$16,3,FALSE),0)</f>
        <v>0</v>
      </c>
      <c r="N450" s="5">
        <f>IF(NOT(ISBLANK(Spreadsheet!AJ450)), VLOOKUP(Spreadsheet!AJ450,'Drop Downs'!$P$2:$R$16,2,FALSE),0)</f>
        <v>0</v>
      </c>
      <c r="O450" s="5">
        <f>IF(NOT(ISBLANK(Spreadsheet!AL450)),VLOOKUP(Spreadsheet!AL450,'Drop Downs'!$P$2:$R$16,3,FALSE), 0)</f>
        <v>0</v>
      </c>
      <c r="P450" s="5">
        <f>IF(NOT(ISBLANK(Spreadsheet!AL450)),VLOOKUP(Spreadsheet!AL450,'Drop Downs'!$P$2:$R$16,2,FALSE),0)</f>
        <v>0</v>
      </c>
      <c r="Q450" s="5">
        <f>IF(NOT(ISBLANK(Spreadsheet!AN450)),VLOOKUP(Spreadsheet!AN450,'Drop Downs'!$P$2:$R$16,3,FALSE),0)</f>
        <v>0</v>
      </c>
      <c r="R450" s="5">
        <f>IF(NOT(ISBLANK(Spreadsheet!AN450)),VLOOKUP(Spreadsheet!AN450,'Drop Downs'!$P$2:$R$16,2,FALSE),0)</f>
        <v>0</v>
      </c>
      <c r="S450" s="5" t="str">
        <f>IF(OR(M450&gt;K450,N450&gt;L450,O450&gt;K450, Q450&gt;K450,N450&gt;L450, P450&gt;L450, R450&gt;L450),"Member currently has a coverage election over what he/she needs.  Please add more dependents or adjust the coverage election.","")&amp;(IF(AND(NOT(ISBLANK(Spreadsheet!C450)),NOT(ISBLANK(Spreadsheet!D450)),ISBLANK(Spreadsheet!E450)),"Dependent lacks a relationship to member.Please select one from the drop-down.",""))</f>
        <v/>
      </c>
      <c r="T450" s="5" t="b">
        <f t="shared" si="33"/>
        <v>1</v>
      </c>
      <c r="U450" s="5" t="b">
        <f>OR(ISBLANK(Spreadsheet!C450),IF(NOT(ISBLANK(Spreadsheet!D450)),NOT(ISBLANK(Spreadsheet!E450)),TRUE))</f>
        <v>1</v>
      </c>
      <c r="V450" s="5" t="b">
        <f>OR(ISBLANK(Spreadsheet!C450), NOT(ISBLANK(Spreadsheet!I450)))</f>
        <v>1</v>
      </c>
      <c r="W450" s="5" t="b">
        <f>OR(ISBLANK(Spreadsheet!D450),NOT(ISBLANK(Spreadsheet!C450)))</f>
        <v>1</v>
      </c>
      <c r="X450" s="155" t="str">
        <f>REPT("0",MIN(FIND({1,2,3,4,5,6,7,8,9},Spreadsheet!C450&amp;"123456789"))-1)&amp;IF(ISBLANK(Spreadsheet!C450),"",SUMPRODUCT(MID(0&amp;Spreadsheet!C450,LARGE(INDEX(ISNUMBER(--MID(Spreadsheet!C450,ROW($1:$225),1))*
 ROW($1:$225),0),ROW($1:$225))+1,1)*10^ROW($1:$225)/10))</f>
        <v/>
      </c>
      <c r="Y450" s="5" t="b">
        <f>IF(NOT(ISBLANK(Spreadsheet!C450)),IF(AND(ISNUMBER(VALUE(Spreadsheet!C450)), LEN(Spreadsheet!C450)=9),TRUE,FALSE),TRUE)</f>
        <v>1</v>
      </c>
      <c r="Z450" s="155" t="str">
        <f>REPT("0",MIN(FIND({1,2,3,4,5,6,7,8,9},Spreadsheet!D450&amp;"123456789"))-1)&amp;IF(ISBLANK(Spreadsheet!D450),"",SUMPRODUCT(MID(0&amp;Spreadsheet!D450,LARGE(INDEX(ISNUMBER(--MID(Spreadsheet!D450,ROW($1:$225),1))*
 ROW($1:$225),0),ROW($1:$225))+1,1)*10^ROW($1:$225)/10))</f>
        <v/>
      </c>
      <c r="AA450" s="5" t="b">
        <f>IF(AND(NOT(ISBLANK(Spreadsheet!D450)),NOT(ISBLANK(Spreadsheet!C450))),IF(AND(ISNUMBER(VALUE(Spreadsheet!D450)), LEN(Spreadsheet!D450)=9),TRUE,FALSE),IF(AND(NOT(ISBLANK(Spreadsheet!D450)),ISBLANK(Spreadsheet!C450)),FALSE,TRUE))</f>
        <v>1</v>
      </c>
      <c r="AB450" s="5" t="b">
        <f>OR(ISBLANK(Spreadsheet!Y450),IF(NOT(ISBLANK(Spreadsheet!Y450)),LEN(Spreadsheet!Y450)=10,ISNUMBER(VALUE(Spreadsheet!Y450))))</f>
        <v>1</v>
      </c>
      <c r="AC450" s="5" t="b">
        <f>OR(ISBLANK(Spreadsheet!AI450), AND(NOT(ISBLANK(Spreadsheet!AJ450)), NOT(ISNUMBER(SEARCH("Waive",Spreadsheet!AJ450)))))</f>
        <v>1</v>
      </c>
      <c r="AD450" s="5" t="b">
        <f>OR(ISBLANK(Spreadsheet!AK450), AND(NOT(ISBLANK(Spreadsheet!AL450)), NOT(ISNUMBER(SEARCH("Waive",Spreadsheet!AL450)))))</f>
        <v>1</v>
      </c>
      <c r="AE450" s="5" t="b">
        <f>OR(ISBLANK(Spreadsheet!AM450), AND(NOT(ISBLANK(Spreadsheet!AN450)), NOT(ISNUMBER(SEARCH("Waive", Spreadsheet!AN450)))))</f>
        <v>1</v>
      </c>
      <c r="AF450" s="5" t="b">
        <f>OR(ISBLANK(Spreadsheet!C450), NOT(ISBLANK(Spreadsheet!D450)),NOT(ISBLANK(Spreadsheet!L450)))</f>
        <v>1</v>
      </c>
      <c r="AG450" s="5" t="b">
        <f>IF(AND(NOT(ISBLANK(Spreadsheet!C450)), NOT(ISBLANK(Spreadsheet!D450)),Spreadsheet!C450&lt;&gt;Spreadsheet!D450),IF(ISERROR(VLOOKUP(Spreadsheet!C450, Spreadsheet!$C$6:'Spreadsheet'!$C449,1,FALSE)), FALSE, TRUE),TRUE)</f>
        <v>1</v>
      </c>
      <c r="AH450" s="5" t="b">
        <f>Spreadsheet!$B$2=Spreadsheet!AD450</f>
        <v>1</v>
      </c>
      <c r="AI450" s="5" t="b">
        <f>IF(ISBLANK(Spreadsheet!G450),TRUE,IF(OR(LEN(Spreadsheet!G450)&gt;1,ISNUMBER(VALUE(Spreadsheet!G450))),FALSE,TRUE))</f>
        <v>1</v>
      </c>
      <c r="AJ450" s="5" t="b">
        <f>OR(ISBLANK(Spreadsheet!C450), NOT(ISBLANK(Spreadsheet!B450)), NOT(ISBLANK(Spreadsheet!D450)))</f>
        <v>1</v>
      </c>
      <c r="AK450" s="5" t="b">
        <f t="array" ref="AK450">IF(OR(AND(ISBLANK(Spreadsheet!E450),ISBLANK(Spreadsheet!D450),NOT(ISBLANK(Spreadsheet!C450))),AND(ISBLANK(Spreadsheet!E450),ISBLANK(Spreadsheet!D450),ISBLANK(Spreadsheet!C450))),TRUE,ISNUMBER(MATCH(TRUE,EXACT(Spreadsheet!E450,Relationships),0)))</f>
        <v>1</v>
      </c>
      <c r="AL450" s="5" t="b">
        <f>IF(NOT(ISBLANK(Spreadsheet!C450)),IF(OR(ISBLANK(Spreadsheet!F450),LEN(Spreadsheet!F450)&gt;40),FALSE,TRUE),TRUE)</f>
        <v>1</v>
      </c>
      <c r="AM450" s="5" t="b">
        <f>IF(NOT(ISBLANK(Spreadsheet!C450)),IF(OR(ISBLANK(Spreadsheet!H450),LEN(Spreadsheet!H450)&gt;40),FALSE,TRUE),TRUE)</f>
        <v>1</v>
      </c>
      <c r="AN450" s="5" t="b">
        <f t="array" ref="AN450">IF(ISBLANK(Spreadsheet!I450),TRUE,ISNUMBER(MATCH(TRUE,EXACT(Spreadsheet!I450,GenderValues),0)))</f>
        <v>1</v>
      </c>
      <c r="AO450" s="5" t="b">
        <f ca="1">IF(ISERROR(DATEVALUE(TEXT(Spreadsheet!J450,"mm/dd/yyyy")) &gt; TODAY()),IF(AND(ISBLANK(Spreadsheet!J450),ISBLANK(Spreadsheet!C450)),TRUE,FALSE),IF(DATEVALUE(TEXT(Spreadsheet!J450,"mm/dd/yyyy")) &gt; TODAY(),FALSE,TRUE))</f>
        <v>1</v>
      </c>
      <c r="AP450" s="5" t="b">
        <f>OR(ISBLANK(Spreadsheet!K450),LEN(Spreadsheet!K450)&lt;=100)</f>
        <v>1</v>
      </c>
      <c r="AQ450" s="5" t="b">
        <f t="array" ref="AQ450">IF(OR(AND(ISBLANK(Spreadsheet!L450),ISBLANK(Spreadsheet!C450)),AND(NOT(ISBLANK(Spreadsheet!C450)),NOT(ISBLANK(Spreadsheet!D450)))),TRUE,ISNUMBER(MATCH(TRUE,EXACT(Spreadsheet!L450,MaritalStatus),0)))</f>
        <v>1</v>
      </c>
      <c r="AR450" s="5" t="b">
        <f ca="1">IF(ISERROR(DATEVALUE(TEXT(Spreadsheet!M450,"mm/dd/yyyy")) &gt; TODAY()),IF(ISBLANK(Spreadsheet!M450),TRUE,FALSE),IF(DATEVALUE(TEXT(Spreadsheet!M450,"mm/dd/yyyy")) &gt; TODAY(),FALSE,TRUE))</f>
        <v>1</v>
      </c>
      <c r="AS450" s="5" t="b">
        <f>OR(ISBLANK(Spreadsheet!N450),LEN(Spreadsheet!N450)&lt;=100)</f>
        <v>1</v>
      </c>
      <c r="AT450" s="5" t="b">
        <f>OR(ISBLANK(Spreadsheet!O450),UPPER(Spreadsheet!O450)="YES")</f>
        <v>1</v>
      </c>
      <c r="AU450" s="5" t="b">
        <f>OR(ISBLANK(Spreadsheet!P450),UPPER(Spreadsheet!P450)="YES")</f>
        <v>1</v>
      </c>
      <c r="AV450" s="5" t="b">
        <f t="array" ref="AV450">IF(ISBLANK(Spreadsheet!Q450),TRUE,ISNUMBER(MATCH(TRUE,EXACT(Spreadsheet!Q450,OnGroupsPriorIns),0)))</f>
        <v>1</v>
      </c>
      <c r="AW450" s="5" t="b">
        <f>OR(ISBLANK(Spreadsheet!R450),UPPER(Spreadsheet!R450)="YES")</f>
        <v>1</v>
      </c>
      <c r="AX450" s="5" t="b">
        <f>OR(ISBLANK(Spreadsheet!S450),UPPER(Spreadsheet!S450)="YES")</f>
        <v>1</v>
      </c>
      <c r="AY450" s="5" t="b">
        <f>OR(AND(ISBLANK(Spreadsheet!C450),LEN(Spreadsheet!T450)=0),AND(NOT(ISBLANK(Spreadsheet!C450)),LEN(Spreadsheet!T450)&gt;0,LEN(Spreadsheet!T450)&lt;=50))</f>
        <v>1</v>
      </c>
      <c r="AZ450" s="5" t="b">
        <f>OR(LEN(Spreadsheet!U450)=0,AND(LEN(Spreadsheet!U450)&gt;0,LEN(Spreadsheet!U450)&lt;=50))</f>
        <v>1</v>
      </c>
      <c r="BA450" s="5" t="b">
        <f>OR(AND(ISBLANK(Spreadsheet!C450),LEN(Spreadsheet!V450)=0),AND(NOT(ISBLANK(Spreadsheet!C450)),LEN(Spreadsheet!V450)&gt;0,LEN(Spreadsheet!V450)&lt;=50))</f>
        <v>1</v>
      </c>
      <c r="BB450" s="5" t="b">
        <f t="array" ref="BB450">IF(AND(ISBLANK(Spreadsheet!C450),LEN(Spreadsheet!W450)=0),TRUE,ISNUMBER(MATCH(TRUE,EXACT(Spreadsheet!W450,States),0)))</f>
        <v>1</v>
      </c>
      <c r="BC450" s="5" t="b">
        <f>OR(AND(ISBLANK(Spreadsheet!C450),LEN(Spreadsheet!X450)=0),AND(NOT(ISBLANK(Spreadsheet!C450)),LEN(Spreadsheet!X450)&gt;0,LEN(Spreadsheet!X450)=5,ISNUMBER(VALUE(Spreadsheet!X450))))</f>
        <v>1</v>
      </c>
      <c r="BD450" s="5" t="b">
        <f>OR(ISBLANK(Spreadsheet!Z450),LEN(Spreadsheet!Z450)&lt;=50)</f>
        <v>1</v>
      </c>
      <c r="BE450" s="5" t="b">
        <f>ISBLANK(Spreadsheet!AA450)</f>
        <v>1</v>
      </c>
      <c r="BF450" s="5" t="b">
        <f>ISBLANK(Spreadsheet!AB450)</f>
        <v>1</v>
      </c>
      <c r="BG450" s="5" t="b">
        <f>IF(ISERROR(DATEVALUE(TEXT(Spreadsheet!AC450,"mm/dd/yyyy")) &gt; DATEVALUE(TEXT(Spreadsheet!J450,"mm/dd/yyyy"))),IF(OR(AND(ISBLANK(Spreadsheet!AC450),ISBLANK(Spreadsheet!C450)),AND(NOT(ISBLANK(Spreadsheet!C450)),ISBLANK(Spreadsheet!AC450),NOT(ISBLANK(Spreadsheet!D450)))),TRUE,FALSE),IF(DATEVALUE(TEXT(Spreadsheet!AC450,"mm/dd/yyyy")) &gt; DATEVALUE(TEXT(Spreadsheet!J450,"mm/dd/yyyy")),TRUE,FALSE))</f>
        <v>1</v>
      </c>
      <c r="BH450" s="5" t="b">
        <f>OR(AND(ISBLANK(Spreadsheet!C450),ISBLANK(Spreadsheet!AE450)),AND(NOT(ISBLANK(Spreadsheet!C450)),NOT(ISBLANK(Spreadsheet!D450)),ISBLANK(Spreadsheet!AE450)),AND(NOT(ISBLANK(Spreadsheet!C450)),ISBLANK(Spreadsheet!D450),NOT(ISBLANK(Spreadsheet!AE450)),LEN(Spreadsheet!AE450)&lt;=100))</f>
        <v>1</v>
      </c>
      <c r="BI450" s="5" t="b">
        <f t="array" ref="BI450">IF(ISBLANK(Spreadsheet!AF450),TRUE,ISNUMBER(MATCH(TRUE,EXACT(Spreadsheet!AF450,CobraShortReasons),0)))</f>
        <v>1</v>
      </c>
      <c r="BJ450" s="5" t="b">
        <f ca="1">IF(ISERROR(DATEVALUE(TEXT(Spreadsheet!AG450,"mm/dd/yyyy")) &gt; TODAY()),IF(ISBLANK(Spreadsheet!AG450),TRUE,FALSE),IF(DATEVALUE(TEXT(Spreadsheet!AG450,"mm/dd/yyyy")) &gt; TODAY(),FALSE,TRUE))</f>
        <v>1</v>
      </c>
      <c r="BK450" s="5" t="b">
        <f>OR(ISBLANK(Spreadsheet!AH450),LEN(Spreadsheet!AH450)&lt;=25)</f>
        <v>1</v>
      </c>
      <c r="BL450" s="5" t="b">
        <f t="array" aca="1" ref="BL450" ca="1">IF(ISBLANK(Spreadsheet!AI450),TRUE,ISNUMBER(MATCH(TRUE,EXACT(Spreadsheet!AI450,INDIRECT(Spreadsheet!$D$2)),0)))</f>
        <v>1</v>
      </c>
      <c r="BM450" s="5" t="b">
        <f t="array" aca="1" ref="BM450" ca="1">IF(ISBLANK(Spreadsheet!AJ450),TRUE,ISNUMBER(MATCH(TRUE,EXACT(Spreadsheet!AJ450,INDIRECT(Spreadsheet!BJ450)),0)))</f>
        <v>1</v>
      </c>
      <c r="BN450" s="5" t="b">
        <f t="array" ref="BN450">IF(ISBLANK(Spreadsheet!AK450),TRUE,ISNUMBER(MATCH(TRUE,EXACT(Spreadsheet!AK450,DentalPlans),0)))</f>
        <v>1</v>
      </c>
      <c r="BO450" s="5" t="b">
        <f t="array" aca="1" ref="BO450" ca="1">IF(ISBLANK(Spreadsheet!AL450),TRUE,ISNUMBER(MATCH(TRUE,EXACT(Spreadsheet!AL450,INDIRECT(Spreadsheet!BK450)),0)))</f>
        <v>1</v>
      </c>
      <c r="BP450" s="5" t="b">
        <f t="array" ref="BP450">IF(ISBLANK(Spreadsheet!AM450),TRUE,ISNUMBER(MATCH(TRUE,EXACT(Spreadsheet!AM450,VisionPlans),0)))</f>
        <v>1</v>
      </c>
      <c r="BQ450" s="5" t="b">
        <f t="array" aca="1" ref="BQ450" ca="1">IF(ISBLANK(Spreadsheet!AN450),TRUE,ISNUMBER(MATCH(TRUE,EXACT(Spreadsheet!AN450,INDIRECT(Spreadsheet!BL450)),0)))</f>
        <v>1</v>
      </c>
      <c r="BR450" s="5" t="b">
        <f t="array" ref="BR450">IF(ISBLANK(Spreadsheet!AO450),TRUE,ISNUMBER(MATCH(TRUE,EXACT(Spreadsheet!AO450,LifeBenefitClasses),0)))</f>
        <v>1</v>
      </c>
      <c r="BS450" s="5" t="b">
        <f>IF(OR(ISBLANK(Spreadsheet!AO450), Spreadsheet!AO450="Waive"),IF(ISBLANK(Spreadsheet!AP450),TRUE,FALSE),IF(OR(AND(NOT(ISBLANK(Spreadsheet!AO450)),ISBLANK(Spreadsheet!AP450)),NOT(ISNUMBER(VALUE(Spreadsheet!AP450)))),FALSE,IF(OR(AND(Spreadsheet!AP450&lt;6,MOD(Spreadsheet!AP450*10,5)=0), MOD(Spreadsheet!AP450,5000)=0),TRUE,FALSE)))</f>
        <v>1</v>
      </c>
      <c r="BT450" s="5" t="b">
        <f t="array" ref="BT450">IF(ISBLANK(Spreadsheet!AQ450),TRUE,ISNUMBER(MATCH(TRUE,EXACT(Spreadsheet!AQ450,EnrollWaive),0)))</f>
        <v>1</v>
      </c>
      <c r="BU450" s="5" t="b">
        <f t="array" ref="BU450">IF(ISBLANK(Spreadsheet!AR450),TRUE,ISNUMBER(MATCH(TRUE,EXACT(Spreadsheet!AR450,LifeBenefitClasses),0)))</f>
        <v>1</v>
      </c>
      <c r="BV450" s="5" t="b">
        <f>IF(OR(ISBLANK(Spreadsheet!AR450), Spreadsheet!AR450="Waive"),IF(ISBLANK(Spreadsheet!AS450),TRUE,FALSE),IF(OR(AND(NOT(ISBLANK(Spreadsheet!AR450)),ISBLANK(Spreadsheet!AS450)),NOT(ISNUMBER(VALUE(Spreadsheet!AS450)))),FALSE,IF(OR(AND(Spreadsheet!AS450&lt;6,MOD(Spreadsheet!AS450*10,5)=0), MOD(Spreadsheet!AS450,10000)=0),TRUE,FALSE)))</f>
        <v>1</v>
      </c>
      <c r="BW450" s="5" t="b">
        <f t="array" ref="BW450">IF(ISBLANK(Spreadsheet!AT450),TRUE,ISNUMBER(MATCH(TRUE,EXACT(Spreadsheet!AT450,LifeBenefitClasses),0)))</f>
        <v>1</v>
      </c>
      <c r="BX450" s="5" t="b">
        <f>IF(OR(ISBLANK(Spreadsheet!AT450), Spreadsheet!AT450="Waive"),IF(ISBLANK(Spreadsheet!AU450),TRUE,FALSE),IF(OR(AND(NOT(ISBLANK(Spreadsheet!AT450)),ISBLANK(Spreadsheet!AU450)),NOT(ISNUMBER(VALUE(Spreadsheet!AU450)))),FALSE,IF(AND(NOT(OR(ISBLANK(Spreadsheet!AT450),Spreadsheet!AT450="Waive")),NOT(OR(ISBLANK(Spreadsheet!AR450),Spreadsheet!AR450="Waive")),MOD(Spreadsheet!AU450,5000)=0, Spreadsheet!AU450&lt;=(Spreadsheet!AS450*0.5)),TRUE,FALSE)))</f>
        <v>1</v>
      </c>
      <c r="BY450" s="5" t="b">
        <f t="array" ref="BY450">IF(ISBLANK(Spreadsheet!AV450),TRUE,ISNUMBER(MATCH(TRUE,EXACT(Spreadsheet!AV450,EnrollWaive),0)))</f>
        <v>1</v>
      </c>
      <c r="BZ450" s="5" t="b">
        <f t="array" ref="BZ450">IF(ISBLANK(Spreadsheet!AW450),TRUE,ISNUMBER(MATCH(TRUE,EXACT(Spreadsheet!AW450,LifeBenefitClasses),0)))</f>
        <v>1</v>
      </c>
      <c r="CA450" s="5" t="b">
        <f t="array" ref="CA450">IF(ISBLANK(Spreadsheet!AX450),TRUE,ISNUMBER(MATCH(TRUE,EXACT(Spreadsheet!AX450,LifeBenefitClasses),0)))</f>
        <v>1</v>
      </c>
      <c r="CB450" s="5" t="b">
        <f t="array" ref="CB450">IF(ISBLANK(Spreadsheet!AY450),TRUE,ISNUMBER(MATCH(TRUE,EXACT(Spreadsheet!AY450,LifeBenefitClasses),0)))</f>
        <v>1</v>
      </c>
      <c r="CC450" s="5" t="b">
        <f t="array" ref="CC450">IF(ISBLANK(Spreadsheet!AZ450),TRUE,ISNUMBER(MATCH(TRUE,EXACT(Spreadsheet!AZ450,LifeBenefitClasses),0)))</f>
        <v>1</v>
      </c>
      <c r="CD450" s="5" t="b">
        <f t="array" ref="CD450">IF(ISBLANK(Spreadsheet!BA450),TRUE,ISNUMBER(MATCH(TRUE,EXACT(Spreadsheet!BA450,LifeBenefitClasses),0)))</f>
        <v>1</v>
      </c>
      <c r="CE450" s="5" t="b">
        <f>IF(OR(ISBLANK(Spreadsheet!BA450), Spreadsheet!BA450="Waive"),IF(ISBLANK(Spreadsheet!BB450),TRUE,FALSE),IF(OR(AND(NOT(ISBLANK(Spreadsheet!BA450)),ISBLANK(Spreadsheet!BB450)),NOT(ISNUMBER(VALUE(Spreadsheet!BB450))),ISBLANK(Spreadsheet!BC450),NOT(ISNUMBER(VALUE(Spreadsheet!BC450)))),FALSE,IF(AND(Spreadsheet!BB450&gt;=50000,Spreadsheet!BB450&lt;=250000,MOD(Spreadsheet!BB450,10000)=0,Spreadsheet!BB450&lt;=(10*Spreadsheet!BC450)),TRUE,FALSE)))</f>
        <v>1</v>
      </c>
      <c r="CF450" s="5" t="b">
        <f>IF(NOT(ISBLANK(Spreadsheet!BC450)),AND(ISNUMBER(VALUE(Spreadsheet!BC450)),Spreadsheet!BC450&gt;0),AND(OR(ISBLANK(Spreadsheet!AO450),Spreadsheet!AO450="Waive",AND(NOT(OR(ISBLANK(Spreadsheet!AO450),Spreadsheet!AO450="Waive")),Spreadsheet!AP450&gt;=6)),OR(ISBLANK(Spreadsheet!AR450),AND(NOT(OR(ISBLANK(Spreadsheet!AR450),Spreadsheet!AR450="Waive")),Spreadsheet!AS450&gt;=6)),OR(ISBLANK(Spreadsheet!AW450)),OR(ISBLANK(Spreadsheet!AX450)),OR(ISBLANK(Spreadsheet!AY450)),OR(ISBLANK(Spreadsheet!AZ450)),OR(ISBLANK(Spreadsheet!BA450),Spreadsheet!BA450="Waive")))</f>
        <v>1</v>
      </c>
      <c r="CG450" s="5" t="b">
        <f t="shared" ca="1" si="31"/>
        <v>1</v>
      </c>
    </row>
    <row r="451" spans="8:85" x14ac:dyDescent="0.3">
      <c r="H451" s="5">
        <f t="shared" ca="1" si="32"/>
        <v>2</v>
      </c>
      <c r="I451" s="5" t="str">
        <f t="shared" ca="1" si="30"/>
        <v/>
      </c>
      <c r="J451" s="5" t="str">
        <f>IF(AND(NOT(ISBLANK(Spreadsheet!C451)),ISBLANK(Spreadsheet!D451)),Spreadsheet!F451&amp;" "&amp;Spreadsheet!H451,"")</f>
        <v/>
      </c>
      <c r="K451" s="5">
        <f>IF(AND(NOT(ISBLANK(Spreadsheet!C451)),ISBLANK(Spreadsheet!D451)),COUNTIFS(Spreadsheet!E452:E$786,"=Child",Spreadsheet!C452:C$786, "="&amp;Spreadsheet!C451) + COUNTIFS(Spreadsheet!E452:E$786,"=Step-child",Spreadsheet!C452:C$786, "="&amp;Spreadsheet!C451),0)</f>
        <v>0</v>
      </c>
      <c r="L451" s="5">
        <f>IF(NOT(ISBLANK(J451)),COUNTIFS(Spreadsheet!E452:E$786,"=Wife",Spreadsheet!C452:C$786, "="&amp;Spreadsheet!C451) + COUNTIFS(Spreadsheet!E452:E$786,"=Husband",Spreadsheet!C452:C$786, "="&amp;Spreadsheet!C451),0)</f>
        <v>0</v>
      </c>
      <c r="M451" s="5">
        <f>IF(NOT(ISBLANK(Spreadsheet!AJ451)),VLOOKUP(Spreadsheet!AJ451,'Drop Downs'!$P$2:$R$16,3,FALSE),0)</f>
        <v>0</v>
      </c>
      <c r="N451" s="5">
        <f>IF(NOT(ISBLANK(Spreadsheet!AJ451)), VLOOKUP(Spreadsheet!AJ451,'Drop Downs'!$P$2:$R$16,2,FALSE),0)</f>
        <v>0</v>
      </c>
      <c r="O451" s="5">
        <f>IF(NOT(ISBLANK(Spreadsheet!AL451)),VLOOKUP(Spreadsheet!AL451,'Drop Downs'!$P$2:$R$16,3,FALSE), 0)</f>
        <v>0</v>
      </c>
      <c r="P451" s="5">
        <f>IF(NOT(ISBLANK(Spreadsheet!AL451)),VLOOKUP(Spreadsheet!AL451,'Drop Downs'!$P$2:$R$16,2,FALSE),0)</f>
        <v>0</v>
      </c>
      <c r="Q451" s="5">
        <f>IF(NOT(ISBLANK(Spreadsheet!AN451)),VLOOKUP(Spreadsheet!AN451,'Drop Downs'!$P$2:$R$16,3,FALSE),0)</f>
        <v>0</v>
      </c>
      <c r="R451" s="5">
        <f>IF(NOT(ISBLANK(Spreadsheet!AN451)),VLOOKUP(Spreadsheet!AN451,'Drop Downs'!$P$2:$R$16,2,FALSE),0)</f>
        <v>0</v>
      </c>
      <c r="S451" s="5" t="str">
        <f>IF(OR(M451&gt;K451,N451&gt;L451,O451&gt;K451, Q451&gt;K451,N451&gt;L451, P451&gt;L451, R451&gt;L451),"Member currently has a coverage election over what he/she needs.  Please add more dependents or adjust the coverage election.","")&amp;(IF(AND(NOT(ISBLANK(Spreadsheet!C451)),NOT(ISBLANK(Spreadsheet!D451)),ISBLANK(Spreadsheet!E451)),"Dependent lacks a relationship to member.Please select one from the drop-down.",""))</f>
        <v/>
      </c>
      <c r="T451" s="5" t="b">
        <f t="shared" si="33"/>
        <v>1</v>
      </c>
      <c r="U451" s="5" t="b">
        <f>OR(ISBLANK(Spreadsheet!C451),IF(NOT(ISBLANK(Spreadsheet!D451)),NOT(ISBLANK(Spreadsheet!E451)),TRUE))</f>
        <v>1</v>
      </c>
      <c r="V451" s="5" t="b">
        <f>OR(ISBLANK(Spreadsheet!C451), NOT(ISBLANK(Spreadsheet!I451)))</f>
        <v>1</v>
      </c>
      <c r="W451" s="5" t="b">
        <f>OR(ISBLANK(Spreadsheet!D451),NOT(ISBLANK(Spreadsheet!C451)))</f>
        <v>1</v>
      </c>
      <c r="X451" s="155" t="str">
        <f>REPT("0",MIN(FIND({1,2,3,4,5,6,7,8,9},Spreadsheet!C451&amp;"123456789"))-1)&amp;IF(ISBLANK(Spreadsheet!C451),"",SUMPRODUCT(MID(0&amp;Spreadsheet!C451,LARGE(INDEX(ISNUMBER(--MID(Spreadsheet!C451,ROW($1:$225),1))*
 ROW($1:$225),0),ROW($1:$225))+1,1)*10^ROW($1:$225)/10))</f>
        <v/>
      </c>
      <c r="Y451" s="5" t="b">
        <f>IF(NOT(ISBLANK(Spreadsheet!C451)),IF(AND(ISNUMBER(VALUE(Spreadsheet!C451)), LEN(Spreadsheet!C451)=9),TRUE,FALSE),TRUE)</f>
        <v>1</v>
      </c>
      <c r="Z451" s="155" t="str">
        <f>REPT("0",MIN(FIND({1,2,3,4,5,6,7,8,9},Spreadsheet!D451&amp;"123456789"))-1)&amp;IF(ISBLANK(Spreadsheet!D451),"",SUMPRODUCT(MID(0&amp;Spreadsheet!D451,LARGE(INDEX(ISNUMBER(--MID(Spreadsheet!D451,ROW($1:$225),1))*
 ROW($1:$225),0),ROW($1:$225))+1,1)*10^ROW($1:$225)/10))</f>
        <v/>
      </c>
      <c r="AA451" s="5" t="b">
        <f>IF(AND(NOT(ISBLANK(Spreadsheet!D451)),NOT(ISBLANK(Spreadsheet!C451))),IF(AND(ISNUMBER(VALUE(Spreadsheet!D451)), LEN(Spreadsheet!D451)=9),TRUE,FALSE),IF(AND(NOT(ISBLANK(Spreadsheet!D451)),ISBLANK(Spreadsheet!C451)),FALSE,TRUE))</f>
        <v>1</v>
      </c>
      <c r="AB451" s="5" t="b">
        <f>OR(ISBLANK(Spreadsheet!Y451),IF(NOT(ISBLANK(Spreadsheet!Y451)),LEN(Spreadsheet!Y451)=10,ISNUMBER(VALUE(Spreadsheet!Y451))))</f>
        <v>1</v>
      </c>
      <c r="AC451" s="5" t="b">
        <f>OR(ISBLANK(Spreadsheet!AI451), AND(NOT(ISBLANK(Spreadsheet!AJ451)), NOT(ISNUMBER(SEARCH("Waive",Spreadsheet!AJ451)))))</f>
        <v>1</v>
      </c>
      <c r="AD451" s="5" t="b">
        <f>OR(ISBLANK(Spreadsheet!AK451), AND(NOT(ISBLANK(Spreadsheet!AL451)), NOT(ISNUMBER(SEARCH("Waive",Spreadsheet!AL451)))))</f>
        <v>1</v>
      </c>
      <c r="AE451" s="5" t="b">
        <f>OR(ISBLANK(Spreadsheet!AM451), AND(NOT(ISBLANK(Spreadsheet!AN451)), NOT(ISNUMBER(SEARCH("Waive", Spreadsheet!AN451)))))</f>
        <v>1</v>
      </c>
      <c r="AF451" s="5" t="b">
        <f>OR(ISBLANK(Spreadsheet!C451), NOT(ISBLANK(Spreadsheet!D451)),NOT(ISBLANK(Spreadsheet!L451)))</f>
        <v>1</v>
      </c>
      <c r="AG451" s="5" t="b">
        <f>IF(AND(NOT(ISBLANK(Spreadsheet!C451)), NOT(ISBLANK(Spreadsheet!D451)),Spreadsheet!C451&lt;&gt;Spreadsheet!D451),IF(ISERROR(VLOOKUP(Spreadsheet!C451, Spreadsheet!$C$6:'Spreadsheet'!$C450,1,FALSE)), FALSE, TRUE),TRUE)</f>
        <v>1</v>
      </c>
      <c r="AH451" s="5" t="b">
        <f>Spreadsheet!$B$2=Spreadsheet!AD451</f>
        <v>1</v>
      </c>
      <c r="AI451" s="5" t="b">
        <f>IF(ISBLANK(Spreadsheet!G451),TRUE,IF(OR(LEN(Spreadsheet!G451)&gt;1,ISNUMBER(VALUE(Spreadsheet!G451))),FALSE,TRUE))</f>
        <v>1</v>
      </c>
      <c r="AJ451" s="5" t="b">
        <f>OR(ISBLANK(Spreadsheet!C451), NOT(ISBLANK(Spreadsheet!B451)), NOT(ISBLANK(Spreadsheet!D451)))</f>
        <v>1</v>
      </c>
      <c r="AK451" s="5" t="b">
        <f t="array" ref="AK451">IF(OR(AND(ISBLANK(Spreadsheet!E451),ISBLANK(Spreadsheet!D451),NOT(ISBLANK(Spreadsheet!C451))),AND(ISBLANK(Spreadsheet!E451),ISBLANK(Spreadsheet!D451),ISBLANK(Spreadsheet!C451))),TRUE,ISNUMBER(MATCH(TRUE,EXACT(Spreadsheet!E451,Relationships),0)))</f>
        <v>1</v>
      </c>
      <c r="AL451" s="5" t="b">
        <f>IF(NOT(ISBLANK(Spreadsheet!C451)),IF(OR(ISBLANK(Spreadsheet!F451),LEN(Spreadsheet!F451)&gt;40),FALSE,TRUE),TRUE)</f>
        <v>1</v>
      </c>
      <c r="AM451" s="5" t="b">
        <f>IF(NOT(ISBLANK(Spreadsheet!C451)),IF(OR(ISBLANK(Spreadsheet!H451),LEN(Spreadsheet!H451)&gt;40),FALSE,TRUE),TRUE)</f>
        <v>1</v>
      </c>
      <c r="AN451" s="5" t="b">
        <f t="array" ref="AN451">IF(ISBLANK(Spreadsheet!I451),TRUE,ISNUMBER(MATCH(TRUE,EXACT(Spreadsheet!I451,GenderValues),0)))</f>
        <v>1</v>
      </c>
      <c r="AO451" s="5" t="b">
        <f ca="1">IF(ISERROR(DATEVALUE(TEXT(Spreadsheet!J451,"mm/dd/yyyy")) &gt; TODAY()),IF(AND(ISBLANK(Spreadsheet!J451),ISBLANK(Spreadsheet!C451)),TRUE,FALSE),IF(DATEVALUE(TEXT(Spreadsheet!J451,"mm/dd/yyyy")) &gt; TODAY(),FALSE,TRUE))</f>
        <v>1</v>
      </c>
      <c r="AP451" s="5" t="b">
        <f>OR(ISBLANK(Spreadsheet!K451),LEN(Spreadsheet!K451)&lt;=100)</f>
        <v>1</v>
      </c>
      <c r="AQ451" s="5" t="b">
        <f t="array" ref="AQ451">IF(OR(AND(ISBLANK(Spreadsheet!L451),ISBLANK(Spreadsheet!C451)),AND(NOT(ISBLANK(Spreadsheet!C451)),NOT(ISBLANK(Spreadsheet!D451)))),TRUE,ISNUMBER(MATCH(TRUE,EXACT(Spreadsheet!L451,MaritalStatus),0)))</f>
        <v>1</v>
      </c>
      <c r="AR451" s="5" t="b">
        <f ca="1">IF(ISERROR(DATEVALUE(TEXT(Spreadsheet!M451,"mm/dd/yyyy")) &gt; TODAY()),IF(ISBLANK(Spreadsheet!M451),TRUE,FALSE),IF(DATEVALUE(TEXT(Spreadsheet!M451,"mm/dd/yyyy")) &gt; TODAY(),FALSE,TRUE))</f>
        <v>1</v>
      </c>
      <c r="AS451" s="5" t="b">
        <f>OR(ISBLANK(Spreadsheet!N451),LEN(Spreadsheet!N451)&lt;=100)</f>
        <v>1</v>
      </c>
      <c r="AT451" s="5" t="b">
        <f>OR(ISBLANK(Spreadsheet!O451),UPPER(Spreadsheet!O451)="YES")</f>
        <v>1</v>
      </c>
      <c r="AU451" s="5" t="b">
        <f>OR(ISBLANK(Spreadsheet!P451),UPPER(Spreadsheet!P451)="YES")</f>
        <v>1</v>
      </c>
      <c r="AV451" s="5" t="b">
        <f t="array" ref="AV451">IF(ISBLANK(Spreadsheet!Q451),TRUE,ISNUMBER(MATCH(TRUE,EXACT(Spreadsheet!Q451,OnGroupsPriorIns),0)))</f>
        <v>1</v>
      </c>
      <c r="AW451" s="5" t="b">
        <f>OR(ISBLANK(Spreadsheet!R451),UPPER(Spreadsheet!R451)="YES")</f>
        <v>1</v>
      </c>
      <c r="AX451" s="5" t="b">
        <f>OR(ISBLANK(Spreadsheet!S451),UPPER(Spreadsheet!S451)="YES")</f>
        <v>1</v>
      </c>
      <c r="AY451" s="5" t="b">
        <f>OR(AND(ISBLANK(Spreadsheet!C451),LEN(Spreadsheet!T451)=0),AND(NOT(ISBLANK(Spreadsheet!C451)),LEN(Spreadsheet!T451)&gt;0,LEN(Spreadsheet!T451)&lt;=50))</f>
        <v>1</v>
      </c>
      <c r="AZ451" s="5" t="b">
        <f>OR(LEN(Spreadsheet!U451)=0,AND(LEN(Spreadsheet!U451)&gt;0,LEN(Spreadsheet!U451)&lt;=50))</f>
        <v>1</v>
      </c>
      <c r="BA451" s="5" t="b">
        <f>OR(AND(ISBLANK(Spreadsheet!C451),LEN(Spreadsheet!V451)=0),AND(NOT(ISBLANK(Spreadsheet!C451)),LEN(Spreadsheet!V451)&gt;0,LEN(Spreadsheet!V451)&lt;=50))</f>
        <v>1</v>
      </c>
      <c r="BB451" s="5" t="b">
        <f t="array" ref="BB451">IF(AND(ISBLANK(Spreadsheet!C451),LEN(Spreadsheet!W451)=0),TRUE,ISNUMBER(MATCH(TRUE,EXACT(Spreadsheet!W451,States),0)))</f>
        <v>1</v>
      </c>
      <c r="BC451" s="5" t="b">
        <f>OR(AND(ISBLANK(Spreadsheet!C451),LEN(Spreadsheet!X451)=0),AND(NOT(ISBLANK(Spreadsheet!C451)),LEN(Spreadsheet!X451)&gt;0,LEN(Spreadsheet!X451)=5,ISNUMBER(VALUE(Spreadsheet!X451))))</f>
        <v>1</v>
      </c>
      <c r="BD451" s="5" t="b">
        <f>OR(ISBLANK(Spreadsheet!Z451),LEN(Spreadsheet!Z451)&lt;=50)</f>
        <v>1</v>
      </c>
      <c r="BE451" s="5" t="b">
        <f>ISBLANK(Spreadsheet!AA451)</f>
        <v>1</v>
      </c>
      <c r="BF451" s="5" t="b">
        <f>ISBLANK(Spreadsheet!AB451)</f>
        <v>1</v>
      </c>
      <c r="BG451" s="5" t="b">
        <f>IF(ISERROR(DATEVALUE(TEXT(Spreadsheet!AC451,"mm/dd/yyyy")) &gt; DATEVALUE(TEXT(Spreadsheet!J451,"mm/dd/yyyy"))),IF(OR(AND(ISBLANK(Spreadsheet!AC451),ISBLANK(Spreadsheet!C451)),AND(NOT(ISBLANK(Spreadsheet!C451)),ISBLANK(Spreadsheet!AC451),NOT(ISBLANK(Spreadsheet!D451)))),TRUE,FALSE),IF(DATEVALUE(TEXT(Spreadsheet!AC451,"mm/dd/yyyy")) &gt; DATEVALUE(TEXT(Spreadsheet!J451,"mm/dd/yyyy")),TRUE,FALSE))</f>
        <v>1</v>
      </c>
      <c r="BH451" s="5" t="b">
        <f>OR(AND(ISBLANK(Spreadsheet!C451),ISBLANK(Spreadsheet!AE451)),AND(NOT(ISBLANK(Spreadsheet!C451)),NOT(ISBLANK(Spreadsheet!D451)),ISBLANK(Spreadsheet!AE451)),AND(NOT(ISBLANK(Spreadsheet!C451)),ISBLANK(Spreadsheet!D451),NOT(ISBLANK(Spreadsheet!AE451)),LEN(Spreadsheet!AE451)&lt;=100))</f>
        <v>1</v>
      </c>
      <c r="BI451" s="5" t="b">
        <f t="array" ref="BI451">IF(ISBLANK(Spreadsheet!AF451),TRUE,ISNUMBER(MATCH(TRUE,EXACT(Spreadsheet!AF451,CobraShortReasons),0)))</f>
        <v>1</v>
      </c>
      <c r="BJ451" s="5" t="b">
        <f ca="1">IF(ISERROR(DATEVALUE(TEXT(Spreadsheet!AG451,"mm/dd/yyyy")) &gt; TODAY()),IF(ISBLANK(Spreadsheet!AG451),TRUE,FALSE),IF(DATEVALUE(TEXT(Spreadsheet!AG451,"mm/dd/yyyy")) &gt; TODAY(),FALSE,TRUE))</f>
        <v>1</v>
      </c>
      <c r="BK451" s="5" t="b">
        <f>OR(ISBLANK(Spreadsheet!AH451),LEN(Spreadsheet!AH451)&lt;=25)</f>
        <v>1</v>
      </c>
      <c r="BL451" s="5" t="b">
        <f t="array" aca="1" ref="BL451" ca="1">IF(ISBLANK(Spreadsheet!AI451),TRUE,ISNUMBER(MATCH(TRUE,EXACT(Spreadsheet!AI451,INDIRECT(Spreadsheet!$D$2)),0)))</f>
        <v>1</v>
      </c>
      <c r="BM451" s="5" t="b">
        <f t="array" aca="1" ref="BM451" ca="1">IF(ISBLANK(Spreadsheet!AJ451),TRUE,ISNUMBER(MATCH(TRUE,EXACT(Spreadsheet!AJ451,INDIRECT(Spreadsheet!BJ451)),0)))</f>
        <v>1</v>
      </c>
      <c r="BN451" s="5" t="b">
        <f t="array" ref="BN451">IF(ISBLANK(Spreadsheet!AK451),TRUE,ISNUMBER(MATCH(TRUE,EXACT(Spreadsheet!AK451,DentalPlans),0)))</f>
        <v>1</v>
      </c>
      <c r="BO451" s="5" t="b">
        <f t="array" aca="1" ref="BO451" ca="1">IF(ISBLANK(Spreadsheet!AL451),TRUE,ISNUMBER(MATCH(TRUE,EXACT(Spreadsheet!AL451,INDIRECT(Spreadsheet!BK451)),0)))</f>
        <v>1</v>
      </c>
      <c r="BP451" s="5" t="b">
        <f t="array" ref="BP451">IF(ISBLANK(Spreadsheet!AM451),TRUE,ISNUMBER(MATCH(TRUE,EXACT(Spreadsheet!AM451,VisionPlans),0)))</f>
        <v>1</v>
      </c>
      <c r="BQ451" s="5" t="b">
        <f t="array" aca="1" ref="BQ451" ca="1">IF(ISBLANK(Spreadsheet!AN451),TRUE,ISNUMBER(MATCH(TRUE,EXACT(Spreadsheet!AN451,INDIRECT(Spreadsheet!BL451)),0)))</f>
        <v>1</v>
      </c>
      <c r="BR451" s="5" t="b">
        <f t="array" ref="BR451">IF(ISBLANK(Spreadsheet!AO451),TRUE,ISNUMBER(MATCH(TRUE,EXACT(Spreadsheet!AO451,LifeBenefitClasses),0)))</f>
        <v>1</v>
      </c>
      <c r="BS451" s="5" t="b">
        <f>IF(OR(ISBLANK(Spreadsheet!AO451), Spreadsheet!AO451="Waive"),IF(ISBLANK(Spreadsheet!AP451),TRUE,FALSE),IF(OR(AND(NOT(ISBLANK(Spreadsheet!AO451)),ISBLANK(Spreadsheet!AP451)),NOT(ISNUMBER(VALUE(Spreadsheet!AP451)))),FALSE,IF(OR(AND(Spreadsheet!AP451&lt;6,MOD(Spreadsheet!AP451*10,5)=0), MOD(Spreadsheet!AP451,5000)=0),TRUE,FALSE)))</f>
        <v>1</v>
      </c>
      <c r="BT451" s="5" t="b">
        <f t="array" ref="BT451">IF(ISBLANK(Spreadsheet!AQ451),TRUE,ISNUMBER(MATCH(TRUE,EXACT(Spreadsheet!AQ451,EnrollWaive),0)))</f>
        <v>1</v>
      </c>
      <c r="BU451" s="5" t="b">
        <f t="array" ref="BU451">IF(ISBLANK(Spreadsheet!AR451),TRUE,ISNUMBER(MATCH(TRUE,EXACT(Spreadsheet!AR451,LifeBenefitClasses),0)))</f>
        <v>1</v>
      </c>
      <c r="BV451" s="5" t="b">
        <f>IF(OR(ISBLANK(Spreadsheet!AR451), Spreadsheet!AR451="Waive"),IF(ISBLANK(Spreadsheet!AS451),TRUE,FALSE),IF(OR(AND(NOT(ISBLANK(Spreadsheet!AR451)),ISBLANK(Spreadsheet!AS451)),NOT(ISNUMBER(VALUE(Spreadsheet!AS451)))),FALSE,IF(OR(AND(Spreadsheet!AS451&lt;6,MOD(Spreadsheet!AS451*10,5)=0), MOD(Spreadsheet!AS451,10000)=0),TRUE,FALSE)))</f>
        <v>1</v>
      </c>
      <c r="BW451" s="5" t="b">
        <f t="array" ref="BW451">IF(ISBLANK(Spreadsheet!AT451),TRUE,ISNUMBER(MATCH(TRUE,EXACT(Spreadsheet!AT451,LifeBenefitClasses),0)))</f>
        <v>1</v>
      </c>
      <c r="BX451" s="5" t="b">
        <f>IF(OR(ISBLANK(Spreadsheet!AT451), Spreadsheet!AT451="Waive"),IF(ISBLANK(Spreadsheet!AU451),TRUE,FALSE),IF(OR(AND(NOT(ISBLANK(Spreadsheet!AT451)),ISBLANK(Spreadsheet!AU451)),NOT(ISNUMBER(VALUE(Spreadsheet!AU451)))),FALSE,IF(AND(NOT(OR(ISBLANK(Spreadsheet!AT451),Spreadsheet!AT451="Waive")),NOT(OR(ISBLANK(Spreadsheet!AR451),Spreadsheet!AR451="Waive")),MOD(Spreadsheet!AU451,5000)=0, Spreadsheet!AU451&lt;=(Spreadsheet!AS451*0.5)),TRUE,FALSE)))</f>
        <v>1</v>
      </c>
      <c r="BY451" s="5" t="b">
        <f t="array" ref="BY451">IF(ISBLANK(Spreadsheet!AV451),TRUE,ISNUMBER(MATCH(TRUE,EXACT(Spreadsheet!AV451,EnrollWaive),0)))</f>
        <v>1</v>
      </c>
      <c r="BZ451" s="5" t="b">
        <f t="array" ref="BZ451">IF(ISBLANK(Spreadsheet!AW451),TRUE,ISNUMBER(MATCH(TRUE,EXACT(Spreadsheet!AW451,LifeBenefitClasses),0)))</f>
        <v>1</v>
      </c>
      <c r="CA451" s="5" t="b">
        <f t="array" ref="CA451">IF(ISBLANK(Spreadsheet!AX451),TRUE,ISNUMBER(MATCH(TRUE,EXACT(Spreadsheet!AX451,LifeBenefitClasses),0)))</f>
        <v>1</v>
      </c>
      <c r="CB451" s="5" t="b">
        <f t="array" ref="CB451">IF(ISBLANK(Spreadsheet!AY451),TRUE,ISNUMBER(MATCH(TRUE,EXACT(Spreadsheet!AY451,LifeBenefitClasses),0)))</f>
        <v>1</v>
      </c>
      <c r="CC451" s="5" t="b">
        <f t="array" ref="CC451">IF(ISBLANK(Spreadsheet!AZ451),TRUE,ISNUMBER(MATCH(TRUE,EXACT(Spreadsheet!AZ451,LifeBenefitClasses),0)))</f>
        <v>1</v>
      </c>
      <c r="CD451" s="5" t="b">
        <f t="array" ref="CD451">IF(ISBLANK(Spreadsheet!BA451),TRUE,ISNUMBER(MATCH(TRUE,EXACT(Spreadsheet!BA451,LifeBenefitClasses),0)))</f>
        <v>1</v>
      </c>
      <c r="CE451" s="5" t="b">
        <f>IF(OR(ISBLANK(Spreadsheet!BA451), Spreadsheet!BA451="Waive"),IF(ISBLANK(Spreadsheet!BB451),TRUE,FALSE),IF(OR(AND(NOT(ISBLANK(Spreadsheet!BA451)),ISBLANK(Spreadsheet!BB451)),NOT(ISNUMBER(VALUE(Spreadsheet!BB451))),ISBLANK(Spreadsheet!BC451),NOT(ISNUMBER(VALUE(Spreadsheet!BC451)))),FALSE,IF(AND(Spreadsheet!BB451&gt;=50000,Spreadsheet!BB451&lt;=250000,MOD(Spreadsheet!BB451,10000)=0,Spreadsheet!BB451&lt;=(10*Spreadsheet!BC451)),TRUE,FALSE)))</f>
        <v>1</v>
      </c>
      <c r="CF451" s="5" t="b">
        <f>IF(NOT(ISBLANK(Spreadsheet!BC451)),AND(ISNUMBER(VALUE(Spreadsheet!BC451)),Spreadsheet!BC451&gt;0),AND(OR(ISBLANK(Spreadsheet!AO451),Spreadsheet!AO451="Waive",AND(NOT(OR(ISBLANK(Spreadsheet!AO451),Spreadsheet!AO451="Waive")),Spreadsheet!AP451&gt;=6)),OR(ISBLANK(Spreadsheet!AR451),AND(NOT(OR(ISBLANK(Spreadsheet!AR451),Spreadsheet!AR451="Waive")),Spreadsheet!AS451&gt;=6)),OR(ISBLANK(Spreadsheet!AW451)),OR(ISBLANK(Spreadsheet!AX451)),OR(ISBLANK(Spreadsheet!AY451)),OR(ISBLANK(Spreadsheet!AZ451)),OR(ISBLANK(Spreadsheet!BA451),Spreadsheet!BA451="Waive")))</f>
        <v>1</v>
      </c>
      <c r="CG451" s="5" t="b">
        <f t="shared" ca="1" si="31"/>
        <v>1</v>
      </c>
    </row>
    <row r="452" spans="8:85" x14ac:dyDescent="0.3">
      <c r="H452" s="5">
        <f t="shared" ca="1" si="32"/>
        <v>2</v>
      </c>
      <c r="I452" s="5" t="str">
        <f t="shared" ca="1" si="30"/>
        <v/>
      </c>
      <c r="J452" s="5" t="str">
        <f>IF(AND(NOT(ISBLANK(Spreadsheet!C452)),ISBLANK(Spreadsheet!D452)),Spreadsheet!F452&amp;" "&amp;Spreadsheet!H452,"")</f>
        <v/>
      </c>
      <c r="K452" s="5">
        <f>IF(AND(NOT(ISBLANK(Spreadsheet!C452)),ISBLANK(Spreadsheet!D452)),COUNTIFS(Spreadsheet!E453:E$786,"=Child",Spreadsheet!C453:C$786, "="&amp;Spreadsheet!C452) + COUNTIFS(Spreadsheet!E453:E$786,"=Step-child",Spreadsheet!C453:C$786, "="&amp;Spreadsheet!C452),0)</f>
        <v>0</v>
      </c>
      <c r="L452" s="5">
        <f>IF(NOT(ISBLANK(J452)),COUNTIFS(Spreadsheet!E453:E$786,"=Wife",Spreadsheet!C453:C$786, "="&amp;Spreadsheet!C452) + COUNTIFS(Spreadsheet!E453:E$786,"=Husband",Spreadsheet!C453:C$786, "="&amp;Spreadsheet!C452),0)</f>
        <v>0</v>
      </c>
      <c r="M452" s="5">
        <f>IF(NOT(ISBLANK(Spreadsheet!AJ452)),VLOOKUP(Spreadsheet!AJ452,'Drop Downs'!$P$2:$R$16,3,FALSE),0)</f>
        <v>0</v>
      </c>
      <c r="N452" s="5">
        <f>IF(NOT(ISBLANK(Spreadsheet!AJ452)), VLOOKUP(Spreadsheet!AJ452,'Drop Downs'!$P$2:$R$16,2,FALSE),0)</f>
        <v>0</v>
      </c>
      <c r="O452" s="5">
        <f>IF(NOT(ISBLANK(Spreadsheet!AL452)),VLOOKUP(Spreadsheet!AL452,'Drop Downs'!$P$2:$R$16,3,FALSE), 0)</f>
        <v>0</v>
      </c>
      <c r="P452" s="5">
        <f>IF(NOT(ISBLANK(Spreadsheet!AL452)),VLOOKUP(Spreadsheet!AL452,'Drop Downs'!$P$2:$R$16,2,FALSE),0)</f>
        <v>0</v>
      </c>
      <c r="Q452" s="5">
        <f>IF(NOT(ISBLANK(Spreadsheet!AN452)),VLOOKUP(Spreadsheet!AN452,'Drop Downs'!$P$2:$R$16,3,FALSE),0)</f>
        <v>0</v>
      </c>
      <c r="R452" s="5">
        <f>IF(NOT(ISBLANK(Spreadsheet!AN452)),VLOOKUP(Spreadsheet!AN452,'Drop Downs'!$P$2:$R$16,2,FALSE),0)</f>
        <v>0</v>
      </c>
      <c r="S452" s="5" t="str">
        <f>IF(OR(M452&gt;K452,N452&gt;L452,O452&gt;K452, Q452&gt;K452,N452&gt;L452, P452&gt;L452, R452&gt;L452),"Member currently has a coverage election over what he/she needs.  Please add more dependents or adjust the coverage election.","")&amp;(IF(AND(NOT(ISBLANK(Spreadsheet!C452)),NOT(ISBLANK(Spreadsheet!D452)),ISBLANK(Spreadsheet!E452)),"Dependent lacks a relationship to member.Please select one from the drop-down.",""))</f>
        <v/>
      </c>
      <c r="T452" s="5" t="b">
        <f t="shared" si="33"/>
        <v>1</v>
      </c>
      <c r="U452" s="5" t="b">
        <f>OR(ISBLANK(Spreadsheet!C452),IF(NOT(ISBLANK(Spreadsheet!D452)),NOT(ISBLANK(Spreadsheet!E452)),TRUE))</f>
        <v>1</v>
      </c>
      <c r="V452" s="5" t="b">
        <f>OR(ISBLANK(Spreadsheet!C452), NOT(ISBLANK(Spreadsheet!I452)))</f>
        <v>1</v>
      </c>
      <c r="W452" s="5" t="b">
        <f>OR(ISBLANK(Spreadsheet!D452),NOT(ISBLANK(Spreadsheet!C452)))</f>
        <v>1</v>
      </c>
      <c r="X452" s="155" t="str">
        <f>REPT("0",MIN(FIND({1,2,3,4,5,6,7,8,9},Spreadsheet!C452&amp;"123456789"))-1)&amp;IF(ISBLANK(Spreadsheet!C452),"",SUMPRODUCT(MID(0&amp;Spreadsheet!C452,LARGE(INDEX(ISNUMBER(--MID(Spreadsheet!C452,ROW($1:$225),1))*
 ROW($1:$225),0),ROW($1:$225))+1,1)*10^ROW($1:$225)/10))</f>
        <v/>
      </c>
      <c r="Y452" s="5" t="b">
        <f>IF(NOT(ISBLANK(Spreadsheet!C452)),IF(AND(ISNUMBER(VALUE(Spreadsheet!C452)), LEN(Spreadsheet!C452)=9),TRUE,FALSE),TRUE)</f>
        <v>1</v>
      </c>
      <c r="Z452" s="155" t="str">
        <f>REPT("0",MIN(FIND({1,2,3,4,5,6,7,8,9},Spreadsheet!D452&amp;"123456789"))-1)&amp;IF(ISBLANK(Spreadsheet!D452),"",SUMPRODUCT(MID(0&amp;Spreadsheet!D452,LARGE(INDEX(ISNUMBER(--MID(Spreadsheet!D452,ROW($1:$225),1))*
 ROW($1:$225),0),ROW($1:$225))+1,1)*10^ROW($1:$225)/10))</f>
        <v/>
      </c>
      <c r="AA452" s="5" t="b">
        <f>IF(AND(NOT(ISBLANK(Spreadsheet!D452)),NOT(ISBLANK(Spreadsheet!C452))),IF(AND(ISNUMBER(VALUE(Spreadsheet!D452)), LEN(Spreadsheet!D452)=9),TRUE,FALSE),IF(AND(NOT(ISBLANK(Spreadsheet!D452)),ISBLANK(Spreadsheet!C452)),FALSE,TRUE))</f>
        <v>1</v>
      </c>
      <c r="AB452" s="5" t="b">
        <f>OR(ISBLANK(Spreadsheet!Y452),IF(NOT(ISBLANK(Spreadsheet!Y452)),LEN(Spreadsheet!Y452)=10,ISNUMBER(VALUE(Spreadsheet!Y452))))</f>
        <v>1</v>
      </c>
      <c r="AC452" s="5" t="b">
        <f>OR(ISBLANK(Spreadsheet!AI452), AND(NOT(ISBLANK(Spreadsheet!AJ452)), NOT(ISNUMBER(SEARCH("Waive",Spreadsheet!AJ452)))))</f>
        <v>1</v>
      </c>
      <c r="AD452" s="5" t="b">
        <f>OR(ISBLANK(Spreadsheet!AK452), AND(NOT(ISBLANK(Spreadsheet!AL452)), NOT(ISNUMBER(SEARCH("Waive",Spreadsheet!AL452)))))</f>
        <v>1</v>
      </c>
      <c r="AE452" s="5" t="b">
        <f>OR(ISBLANK(Spreadsheet!AM452), AND(NOT(ISBLANK(Spreadsheet!AN452)), NOT(ISNUMBER(SEARCH("Waive", Spreadsheet!AN452)))))</f>
        <v>1</v>
      </c>
      <c r="AF452" s="5" t="b">
        <f>OR(ISBLANK(Spreadsheet!C452), NOT(ISBLANK(Spreadsheet!D452)),NOT(ISBLANK(Spreadsheet!L452)))</f>
        <v>1</v>
      </c>
      <c r="AG452" s="5" t="b">
        <f>IF(AND(NOT(ISBLANK(Spreadsheet!C452)), NOT(ISBLANK(Spreadsheet!D452)),Spreadsheet!C452&lt;&gt;Spreadsheet!D452),IF(ISERROR(VLOOKUP(Spreadsheet!C452, Spreadsheet!$C$6:'Spreadsheet'!$C451,1,FALSE)), FALSE, TRUE),TRUE)</f>
        <v>1</v>
      </c>
      <c r="AH452" s="5" t="b">
        <f>Spreadsheet!$B$2=Spreadsheet!AD452</f>
        <v>1</v>
      </c>
      <c r="AI452" s="5" t="b">
        <f>IF(ISBLANK(Spreadsheet!G452),TRUE,IF(OR(LEN(Spreadsheet!G452)&gt;1,ISNUMBER(VALUE(Spreadsheet!G452))),FALSE,TRUE))</f>
        <v>1</v>
      </c>
      <c r="AJ452" s="5" t="b">
        <f>OR(ISBLANK(Spreadsheet!C452), NOT(ISBLANK(Spreadsheet!B452)), NOT(ISBLANK(Spreadsheet!D452)))</f>
        <v>1</v>
      </c>
      <c r="AK452" s="5" t="b">
        <f t="array" ref="AK452">IF(OR(AND(ISBLANK(Spreadsheet!E452),ISBLANK(Spreadsheet!D452),NOT(ISBLANK(Spreadsheet!C452))),AND(ISBLANK(Spreadsheet!E452),ISBLANK(Spreadsheet!D452),ISBLANK(Spreadsheet!C452))),TRUE,ISNUMBER(MATCH(TRUE,EXACT(Spreadsheet!E452,Relationships),0)))</f>
        <v>1</v>
      </c>
      <c r="AL452" s="5" t="b">
        <f>IF(NOT(ISBLANK(Spreadsheet!C452)),IF(OR(ISBLANK(Spreadsheet!F452),LEN(Spreadsheet!F452)&gt;40),FALSE,TRUE),TRUE)</f>
        <v>1</v>
      </c>
      <c r="AM452" s="5" t="b">
        <f>IF(NOT(ISBLANK(Spreadsheet!C452)),IF(OR(ISBLANK(Spreadsheet!H452),LEN(Spreadsheet!H452)&gt;40),FALSE,TRUE),TRUE)</f>
        <v>1</v>
      </c>
      <c r="AN452" s="5" t="b">
        <f t="array" ref="AN452">IF(ISBLANK(Spreadsheet!I452),TRUE,ISNUMBER(MATCH(TRUE,EXACT(Spreadsheet!I452,GenderValues),0)))</f>
        <v>1</v>
      </c>
      <c r="AO452" s="5" t="b">
        <f ca="1">IF(ISERROR(DATEVALUE(TEXT(Spreadsheet!J452,"mm/dd/yyyy")) &gt; TODAY()),IF(AND(ISBLANK(Spreadsheet!J452),ISBLANK(Spreadsheet!C452)),TRUE,FALSE),IF(DATEVALUE(TEXT(Spreadsheet!J452,"mm/dd/yyyy")) &gt; TODAY(),FALSE,TRUE))</f>
        <v>1</v>
      </c>
      <c r="AP452" s="5" t="b">
        <f>OR(ISBLANK(Spreadsheet!K452),LEN(Spreadsheet!K452)&lt;=100)</f>
        <v>1</v>
      </c>
      <c r="AQ452" s="5" t="b">
        <f t="array" ref="AQ452">IF(OR(AND(ISBLANK(Spreadsheet!L452),ISBLANK(Spreadsheet!C452)),AND(NOT(ISBLANK(Spreadsheet!C452)),NOT(ISBLANK(Spreadsheet!D452)))),TRUE,ISNUMBER(MATCH(TRUE,EXACT(Spreadsheet!L452,MaritalStatus),0)))</f>
        <v>1</v>
      </c>
      <c r="AR452" s="5" t="b">
        <f ca="1">IF(ISERROR(DATEVALUE(TEXT(Spreadsheet!M452,"mm/dd/yyyy")) &gt; TODAY()),IF(ISBLANK(Spreadsheet!M452),TRUE,FALSE),IF(DATEVALUE(TEXT(Spreadsheet!M452,"mm/dd/yyyy")) &gt; TODAY(),FALSE,TRUE))</f>
        <v>1</v>
      </c>
      <c r="AS452" s="5" t="b">
        <f>OR(ISBLANK(Spreadsheet!N452),LEN(Spreadsheet!N452)&lt;=100)</f>
        <v>1</v>
      </c>
      <c r="AT452" s="5" t="b">
        <f>OR(ISBLANK(Spreadsheet!O452),UPPER(Spreadsheet!O452)="YES")</f>
        <v>1</v>
      </c>
      <c r="AU452" s="5" t="b">
        <f>OR(ISBLANK(Spreadsheet!P452),UPPER(Spreadsheet!P452)="YES")</f>
        <v>1</v>
      </c>
      <c r="AV452" s="5" t="b">
        <f t="array" ref="AV452">IF(ISBLANK(Spreadsheet!Q452),TRUE,ISNUMBER(MATCH(TRUE,EXACT(Spreadsheet!Q452,OnGroupsPriorIns),0)))</f>
        <v>1</v>
      </c>
      <c r="AW452" s="5" t="b">
        <f>OR(ISBLANK(Spreadsheet!R452),UPPER(Spreadsheet!R452)="YES")</f>
        <v>1</v>
      </c>
      <c r="AX452" s="5" t="b">
        <f>OR(ISBLANK(Spreadsheet!S452),UPPER(Spreadsheet!S452)="YES")</f>
        <v>1</v>
      </c>
      <c r="AY452" s="5" t="b">
        <f>OR(AND(ISBLANK(Spreadsheet!C452),LEN(Spreadsheet!T452)=0),AND(NOT(ISBLANK(Spreadsheet!C452)),LEN(Spreadsheet!T452)&gt;0,LEN(Spreadsheet!T452)&lt;=50))</f>
        <v>1</v>
      </c>
      <c r="AZ452" s="5" t="b">
        <f>OR(LEN(Spreadsheet!U452)=0,AND(LEN(Spreadsheet!U452)&gt;0,LEN(Spreadsheet!U452)&lt;=50))</f>
        <v>1</v>
      </c>
      <c r="BA452" s="5" t="b">
        <f>OR(AND(ISBLANK(Spreadsheet!C452),LEN(Spreadsheet!V452)=0),AND(NOT(ISBLANK(Spreadsheet!C452)),LEN(Spreadsheet!V452)&gt;0,LEN(Spreadsheet!V452)&lt;=50))</f>
        <v>1</v>
      </c>
      <c r="BB452" s="5" t="b">
        <f t="array" ref="BB452">IF(AND(ISBLANK(Spreadsheet!C452),LEN(Spreadsheet!W452)=0),TRUE,ISNUMBER(MATCH(TRUE,EXACT(Spreadsheet!W452,States),0)))</f>
        <v>1</v>
      </c>
      <c r="BC452" s="5" t="b">
        <f>OR(AND(ISBLANK(Spreadsheet!C452),LEN(Spreadsheet!X452)=0),AND(NOT(ISBLANK(Spreadsheet!C452)),LEN(Spreadsheet!X452)&gt;0,LEN(Spreadsheet!X452)=5,ISNUMBER(VALUE(Spreadsheet!X452))))</f>
        <v>1</v>
      </c>
      <c r="BD452" s="5" t="b">
        <f>OR(ISBLANK(Spreadsheet!Z452),LEN(Spreadsheet!Z452)&lt;=50)</f>
        <v>1</v>
      </c>
      <c r="BE452" s="5" t="b">
        <f>ISBLANK(Spreadsheet!AA452)</f>
        <v>1</v>
      </c>
      <c r="BF452" s="5" t="b">
        <f>ISBLANK(Spreadsheet!AB452)</f>
        <v>1</v>
      </c>
      <c r="BG452" s="5" t="b">
        <f>IF(ISERROR(DATEVALUE(TEXT(Spreadsheet!AC452,"mm/dd/yyyy")) &gt; DATEVALUE(TEXT(Spreadsheet!J452,"mm/dd/yyyy"))),IF(OR(AND(ISBLANK(Spreadsheet!AC452),ISBLANK(Spreadsheet!C452)),AND(NOT(ISBLANK(Spreadsheet!C452)),ISBLANK(Spreadsheet!AC452),NOT(ISBLANK(Spreadsheet!D452)))),TRUE,FALSE),IF(DATEVALUE(TEXT(Spreadsheet!AC452,"mm/dd/yyyy")) &gt; DATEVALUE(TEXT(Spreadsheet!J452,"mm/dd/yyyy")),TRUE,FALSE))</f>
        <v>1</v>
      </c>
      <c r="BH452" s="5" t="b">
        <f>OR(AND(ISBLANK(Spreadsheet!C452),ISBLANK(Spreadsheet!AE452)),AND(NOT(ISBLANK(Spreadsheet!C452)),NOT(ISBLANK(Spreadsheet!D452)),ISBLANK(Spreadsheet!AE452)),AND(NOT(ISBLANK(Spreadsheet!C452)),ISBLANK(Spreadsheet!D452),NOT(ISBLANK(Spreadsheet!AE452)),LEN(Spreadsheet!AE452)&lt;=100))</f>
        <v>1</v>
      </c>
      <c r="BI452" s="5" t="b">
        <f t="array" ref="BI452">IF(ISBLANK(Spreadsheet!AF452),TRUE,ISNUMBER(MATCH(TRUE,EXACT(Spreadsheet!AF452,CobraShortReasons),0)))</f>
        <v>1</v>
      </c>
      <c r="BJ452" s="5" t="b">
        <f ca="1">IF(ISERROR(DATEVALUE(TEXT(Spreadsheet!AG452,"mm/dd/yyyy")) &gt; TODAY()),IF(ISBLANK(Spreadsheet!AG452),TRUE,FALSE),IF(DATEVALUE(TEXT(Spreadsheet!AG452,"mm/dd/yyyy")) &gt; TODAY(),FALSE,TRUE))</f>
        <v>1</v>
      </c>
      <c r="BK452" s="5" t="b">
        <f>OR(ISBLANK(Spreadsheet!AH452),LEN(Spreadsheet!AH452)&lt;=25)</f>
        <v>1</v>
      </c>
      <c r="BL452" s="5" t="b">
        <f t="array" aca="1" ref="BL452" ca="1">IF(ISBLANK(Spreadsheet!AI452),TRUE,ISNUMBER(MATCH(TRUE,EXACT(Spreadsheet!AI452,INDIRECT(Spreadsheet!$D$2)),0)))</f>
        <v>1</v>
      </c>
      <c r="BM452" s="5" t="b">
        <f t="array" aca="1" ref="BM452" ca="1">IF(ISBLANK(Spreadsheet!AJ452),TRUE,ISNUMBER(MATCH(TRUE,EXACT(Spreadsheet!AJ452,INDIRECT(Spreadsheet!BJ452)),0)))</f>
        <v>1</v>
      </c>
      <c r="BN452" s="5" t="b">
        <f t="array" ref="BN452">IF(ISBLANK(Spreadsheet!AK452),TRUE,ISNUMBER(MATCH(TRUE,EXACT(Spreadsheet!AK452,DentalPlans),0)))</f>
        <v>1</v>
      </c>
      <c r="BO452" s="5" t="b">
        <f t="array" aca="1" ref="BO452" ca="1">IF(ISBLANK(Spreadsheet!AL452),TRUE,ISNUMBER(MATCH(TRUE,EXACT(Spreadsheet!AL452,INDIRECT(Spreadsheet!BK452)),0)))</f>
        <v>1</v>
      </c>
      <c r="BP452" s="5" t="b">
        <f t="array" ref="BP452">IF(ISBLANK(Spreadsheet!AM452),TRUE,ISNUMBER(MATCH(TRUE,EXACT(Spreadsheet!AM452,VisionPlans),0)))</f>
        <v>1</v>
      </c>
      <c r="BQ452" s="5" t="b">
        <f t="array" aca="1" ref="BQ452" ca="1">IF(ISBLANK(Spreadsheet!AN452),TRUE,ISNUMBER(MATCH(TRUE,EXACT(Spreadsheet!AN452,INDIRECT(Spreadsheet!BL452)),0)))</f>
        <v>1</v>
      </c>
      <c r="BR452" s="5" t="b">
        <f t="array" ref="BR452">IF(ISBLANK(Spreadsheet!AO452),TRUE,ISNUMBER(MATCH(TRUE,EXACT(Spreadsheet!AO452,LifeBenefitClasses),0)))</f>
        <v>1</v>
      </c>
      <c r="BS452" s="5" t="b">
        <f>IF(OR(ISBLANK(Spreadsheet!AO452), Spreadsheet!AO452="Waive"),IF(ISBLANK(Spreadsheet!AP452),TRUE,FALSE),IF(OR(AND(NOT(ISBLANK(Spreadsheet!AO452)),ISBLANK(Spreadsheet!AP452)),NOT(ISNUMBER(VALUE(Spreadsheet!AP452)))),FALSE,IF(OR(AND(Spreadsheet!AP452&lt;6,MOD(Spreadsheet!AP452*10,5)=0), MOD(Spreadsheet!AP452,5000)=0),TRUE,FALSE)))</f>
        <v>1</v>
      </c>
      <c r="BT452" s="5" t="b">
        <f t="array" ref="BT452">IF(ISBLANK(Spreadsheet!AQ452),TRUE,ISNUMBER(MATCH(TRUE,EXACT(Spreadsheet!AQ452,EnrollWaive),0)))</f>
        <v>1</v>
      </c>
      <c r="BU452" s="5" t="b">
        <f t="array" ref="BU452">IF(ISBLANK(Spreadsheet!AR452),TRUE,ISNUMBER(MATCH(TRUE,EXACT(Spreadsheet!AR452,LifeBenefitClasses),0)))</f>
        <v>1</v>
      </c>
      <c r="BV452" s="5" t="b">
        <f>IF(OR(ISBLANK(Spreadsheet!AR452), Spreadsheet!AR452="Waive"),IF(ISBLANK(Spreadsheet!AS452),TRUE,FALSE),IF(OR(AND(NOT(ISBLANK(Spreadsheet!AR452)),ISBLANK(Spreadsheet!AS452)),NOT(ISNUMBER(VALUE(Spreadsheet!AS452)))),FALSE,IF(OR(AND(Spreadsheet!AS452&lt;6,MOD(Spreadsheet!AS452*10,5)=0), MOD(Spreadsheet!AS452,10000)=0),TRUE,FALSE)))</f>
        <v>1</v>
      </c>
      <c r="BW452" s="5" t="b">
        <f t="array" ref="BW452">IF(ISBLANK(Spreadsheet!AT452),TRUE,ISNUMBER(MATCH(TRUE,EXACT(Spreadsheet!AT452,LifeBenefitClasses),0)))</f>
        <v>1</v>
      </c>
      <c r="BX452" s="5" t="b">
        <f>IF(OR(ISBLANK(Spreadsheet!AT452), Spreadsheet!AT452="Waive"),IF(ISBLANK(Spreadsheet!AU452),TRUE,FALSE),IF(OR(AND(NOT(ISBLANK(Spreadsheet!AT452)),ISBLANK(Spreadsheet!AU452)),NOT(ISNUMBER(VALUE(Spreadsheet!AU452)))),FALSE,IF(AND(NOT(OR(ISBLANK(Spreadsheet!AT452),Spreadsheet!AT452="Waive")),NOT(OR(ISBLANK(Spreadsheet!AR452),Spreadsheet!AR452="Waive")),MOD(Spreadsheet!AU452,5000)=0, Spreadsheet!AU452&lt;=(Spreadsheet!AS452*0.5)),TRUE,FALSE)))</f>
        <v>1</v>
      </c>
      <c r="BY452" s="5" t="b">
        <f t="array" ref="BY452">IF(ISBLANK(Spreadsheet!AV452),TRUE,ISNUMBER(MATCH(TRUE,EXACT(Spreadsheet!AV452,EnrollWaive),0)))</f>
        <v>1</v>
      </c>
      <c r="BZ452" s="5" t="b">
        <f t="array" ref="BZ452">IF(ISBLANK(Spreadsheet!AW452),TRUE,ISNUMBER(MATCH(TRUE,EXACT(Spreadsheet!AW452,LifeBenefitClasses),0)))</f>
        <v>1</v>
      </c>
      <c r="CA452" s="5" t="b">
        <f t="array" ref="CA452">IF(ISBLANK(Spreadsheet!AX452),TRUE,ISNUMBER(MATCH(TRUE,EXACT(Spreadsheet!AX452,LifeBenefitClasses),0)))</f>
        <v>1</v>
      </c>
      <c r="CB452" s="5" t="b">
        <f t="array" ref="CB452">IF(ISBLANK(Spreadsheet!AY452),TRUE,ISNUMBER(MATCH(TRUE,EXACT(Spreadsheet!AY452,LifeBenefitClasses),0)))</f>
        <v>1</v>
      </c>
      <c r="CC452" s="5" t="b">
        <f t="array" ref="CC452">IF(ISBLANK(Spreadsheet!AZ452),TRUE,ISNUMBER(MATCH(TRUE,EXACT(Spreadsheet!AZ452,LifeBenefitClasses),0)))</f>
        <v>1</v>
      </c>
      <c r="CD452" s="5" t="b">
        <f t="array" ref="CD452">IF(ISBLANK(Spreadsheet!BA452),TRUE,ISNUMBER(MATCH(TRUE,EXACT(Spreadsheet!BA452,LifeBenefitClasses),0)))</f>
        <v>1</v>
      </c>
      <c r="CE452" s="5" t="b">
        <f>IF(OR(ISBLANK(Spreadsheet!BA452), Spreadsheet!BA452="Waive"),IF(ISBLANK(Spreadsheet!BB452),TRUE,FALSE),IF(OR(AND(NOT(ISBLANK(Spreadsheet!BA452)),ISBLANK(Spreadsheet!BB452)),NOT(ISNUMBER(VALUE(Spreadsheet!BB452))),ISBLANK(Spreadsheet!BC452),NOT(ISNUMBER(VALUE(Spreadsheet!BC452)))),FALSE,IF(AND(Spreadsheet!BB452&gt;=50000,Spreadsheet!BB452&lt;=250000,MOD(Spreadsheet!BB452,10000)=0,Spreadsheet!BB452&lt;=(10*Spreadsheet!BC452)),TRUE,FALSE)))</f>
        <v>1</v>
      </c>
      <c r="CF452" s="5" t="b">
        <f>IF(NOT(ISBLANK(Spreadsheet!BC452)),AND(ISNUMBER(VALUE(Spreadsheet!BC452)),Spreadsheet!BC452&gt;0),AND(OR(ISBLANK(Spreadsheet!AO452),Spreadsheet!AO452="Waive",AND(NOT(OR(ISBLANK(Spreadsheet!AO452),Spreadsheet!AO452="Waive")),Spreadsheet!AP452&gt;=6)),OR(ISBLANK(Spreadsheet!AR452),AND(NOT(OR(ISBLANK(Spreadsheet!AR452),Spreadsheet!AR452="Waive")),Spreadsheet!AS452&gt;=6)),OR(ISBLANK(Spreadsheet!AW452)),OR(ISBLANK(Spreadsheet!AX452)),OR(ISBLANK(Spreadsheet!AY452)),OR(ISBLANK(Spreadsheet!AZ452)),OR(ISBLANK(Spreadsheet!BA452),Spreadsheet!BA452="Waive")))</f>
        <v>1</v>
      </c>
      <c r="CG452" s="5" t="b">
        <f t="shared" ca="1" si="31"/>
        <v>1</v>
      </c>
    </row>
    <row r="453" spans="8:85" x14ac:dyDescent="0.3">
      <c r="H453" s="5">
        <f t="shared" ca="1" si="32"/>
        <v>2</v>
      </c>
      <c r="I453" s="5" t="str">
        <f t="shared" ca="1" si="30"/>
        <v/>
      </c>
      <c r="J453" s="5" t="str">
        <f>IF(AND(NOT(ISBLANK(Spreadsheet!C453)),ISBLANK(Spreadsheet!D453)),Spreadsheet!F453&amp;" "&amp;Spreadsheet!H453,"")</f>
        <v/>
      </c>
      <c r="K453" s="5">
        <f>IF(AND(NOT(ISBLANK(Spreadsheet!C453)),ISBLANK(Spreadsheet!D453)),COUNTIFS(Spreadsheet!E454:E$786,"=Child",Spreadsheet!C454:C$786, "="&amp;Spreadsheet!C453) + COUNTIFS(Spreadsheet!E454:E$786,"=Step-child",Spreadsheet!C454:C$786, "="&amp;Spreadsheet!C453),0)</f>
        <v>0</v>
      </c>
      <c r="L453" s="5">
        <f>IF(NOT(ISBLANK(J453)),COUNTIFS(Spreadsheet!E454:E$786,"=Wife",Spreadsheet!C454:C$786, "="&amp;Spreadsheet!C453) + COUNTIFS(Spreadsheet!E454:E$786,"=Husband",Spreadsheet!C454:C$786, "="&amp;Spreadsheet!C453),0)</f>
        <v>0</v>
      </c>
      <c r="M453" s="5">
        <f>IF(NOT(ISBLANK(Spreadsheet!AJ453)),VLOOKUP(Spreadsheet!AJ453,'Drop Downs'!$P$2:$R$16,3,FALSE),0)</f>
        <v>0</v>
      </c>
      <c r="N453" s="5">
        <f>IF(NOT(ISBLANK(Spreadsheet!AJ453)), VLOOKUP(Spreadsheet!AJ453,'Drop Downs'!$P$2:$R$16,2,FALSE),0)</f>
        <v>0</v>
      </c>
      <c r="O453" s="5">
        <f>IF(NOT(ISBLANK(Spreadsheet!AL453)),VLOOKUP(Spreadsheet!AL453,'Drop Downs'!$P$2:$R$16,3,FALSE), 0)</f>
        <v>0</v>
      </c>
      <c r="P453" s="5">
        <f>IF(NOT(ISBLANK(Spreadsheet!AL453)),VLOOKUP(Spreadsheet!AL453,'Drop Downs'!$P$2:$R$16,2,FALSE),0)</f>
        <v>0</v>
      </c>
      <c r="Q453" s="5">
        <f>IF(NOT(ISBLANK(Spreadsheet!AN453)),VLOOKUP(Spreadsheet!AN453,'Drop Downs'!$P$2:$R$16,3,FALSE),0)</f>
        <v>0</v>
      </c>
      <c r="R453" s="5">
        <f>IF(NOT(ISBLANK(Spreadsheet!AN453)),VLOOKUP(Spreadsheet!AN453,'Drop Downs'!$P$2:$R$16,2,FALSE),0)</f>
        <v>0</v>
      </c>
      <c r="S453" s="5" t="str">
        <f>IF(OR(M453&gt;K453,N453&gt;L453,O453&gt;K453, Q453&gt;K453,N453&gt;L453, P453&gt;L453, R453&gt;L453),"Member currently has a coverage election over what he/she needs.  Please add more dependents or adjust the coverage election.","")&amp;(IF(AND(NOT(ISBLANK(Spreadsheet!C453)),NOT(ISBLANK(Spreadsheet!D453)),ISBLANK(Spreadsheet!E453)),"Dependent lacks a relationship to member.Please select one from the drop-down.",""))</f>
        <v/>
      </c>
      <c r="T453" s="5" t="b">
        <f t="shared" si="33"/>
        <v>1</v>
      </c>
      <c r="U453" s="5" t="b">
        <f>OR(ISBLANK(Spreadsheet!C453),IF(NOT(ISBLANK(Spreadsheet!D453)),NOT(ISBLANK(Spreadsheet!E453)),TRUE))</f>
        <v>1</v>
      </c>
      <c r="V453" s="5" t="b">
        <f>OR(ISBLANK(Spreadsheet!C453), NOT(ISBLANK(Spreadsheet!I453)))</f>
        <v>1</v>
      </c>
      <c r="W453" s="5" t="b">
        <f>OR(ISBLANK(Spreadsheet!D453),NOT(ISBLANK(Spreadsheet!C453)))</f>
        <v>1</v>
      </c>
      <c r="X453" s="155" t="str">
        <f>REPT("0",MIN(FIND({1,2,3,4,5,6,7,8,9},Spreadsheet!C453&amp;"123456789"))-1)&amp;IF(ISBLANK(Spreadsheet!C453),"",SUMPRODUCT(MID(0&amp;Spreadsheet!C453,LARGE(INDEX(ISNUMBER(--MID(Spreadsheet!C453,ROW($1:$225),1))*
 ROW($1:$225),0),ROW($1:$225))+1,1)*10^ROW($1:$225)/10))</f>
        <v/>
      </c>
      <c r="Y453" s="5" t="b">
        <f>IF(NOT(ISBLANK(Spreadsheet!C453)),IF(AND(ISNUMBER(VALUE(Spreadsheet!C453)), LEN(Spreadsheet!C453)=9),TRUE,FALSE),TRUE)</f>
        <v>1</v>
      </c>
      <c r="Z453" s="155" t="str">
        <f>REPT("0",MIN(FIND({1,2,3,4,5,6,7,8,9},Spreadsheet!D453&amp;"123456789"))-1)&amp;IF(ISBLANK(Spreadsheet!D453),"",SUMPRODUCT(MID(0&amp;Spreadsheet!D453,LARGE(INDEX(ISNUMBER(--MID(Spreadsheet!D453,ROW($1:$225),1))*
 ROW($1:$225),0),ROW($1:$225))+1,1)*10^ROW($1:$225)/10))</f>
        <v/>
      </c>
      <c r="AA453" s="5" t="b">
        <f>IF(AND(NOT(ISBLANK(Spreadsheet!D453)),NOT(ISBLANK(Spreadsheet!C453))),IF(AND(ISNUMBER(VALUE(Spreadsheet!D453)), LEN(Spreadsheet!D453)=9),TRUE,FALSE),IF(AND(NOT(ISBLANK(Spreadsheet!D453)),ISBLANK(Spreadsheet!C453)),FALSE,TRUE))</f>
        <v>1</v>
      </c>
      <c r="AB453" s="5" t="b">
        <f>OR(ISBLANK(Spreadsheet!Y453),IF(NOT(ISBLANK(Spreadsheet!Y453)),LEN(Spreadsheet!Y453)=10,ISNUMBER(VALUE(Spreadsheet!Y453))))</f>
        <v>1</v>
      </c>
      <c r="AC453" s="5" t="b">
        <f>OR(ISBLANK(Spreadsheet!AI453), AND(NOT(ISBLANK(Spreadsheet!AJ453)), NOT(ISNUMBER(SEARCH("Waive",Spreadsheet!AJ453)))))</f>
        <v>1</v>
      </c>
      <c r="AD453" s="5" t="b">
        <f>OR(ISBLANK(Spreadsheet!AK453), AND(NOT(ISBLANK(Spreadsheet!AL453)), NOT(ISNUMBER(SEARCH("Waive",Spreadsheet!AL453)))))</f>
        <v>1</v>
      </c>
      <c r="AE453" s="5" t="b">
        <f>OR(ISBLANK(Spreadsheet!AM453), AND(NOT(ISBLANK(Spreadsheet!AN453)), NOT(ISNUMBER(SEARCH("Waive", Spreadsheet!AN453)))))</f>
        <v>1</v>
      </c>
      <c r="AF453" s="5" t="b">
        <f>OR(ISBLANK(Spreadsheet!C453), NOT(ISBLANK(Spreadsheet!D453)),NOT(ISBLANK(Spreadsheet!L453)))</f>
        <v>1</v>
      </c>
      <c r="AG453" s="5" t="b">
        <f>IF(AND(NOT(ISBLANK(Spreadsheet!C453)), NOT(ISBLANK(Spreadsheet!D453)),Spreadsheet!C453&lt;&gt;Spreadsheet!D453),IF(ISERROR(VLOOKUP(Spreadsheet!C453, Spreadsheet!$C$6:'Spreadsheet'!$C452,1,FALSE)), FALSE, TRUE),TRUE)</f>
        <v>1</v>
      </c>
      <c r="AH453" s="5" t="b">
        <f>Spreadsheet!$B$2=Spreadsheet!AD453</f>
        <v>1</v>
      </c>
      <c r="AI453" s="5" t="b">
        <f>IF(ISBLANK(Spreadsheet!G453),TRUE,IF(OR(LEN(Spreadsheet!G453)&gt;1,ISNUMBER(VALUE(Spreadsheet!G453))),FALSE,TRUE))</f>
        <v>1</v>
      </c>
      <c r="AJ453" s="5" t="b">
        <f>OR(ISBLANK(Spreadsheet!C453), NOT(ISBLANK(Spreadsheet!B453)), NOT(ISBLANK(Spreadsheet!D453)))</f>
        <v>1</v>
      </c>
      <c r="AK453" s="5" t="b">
        <f t="array" ref="AK453">IF(OR(AND(ISBLANK(Spreadsheet!E453),ISBLANK(Spreadsheet!D453),NOT(ISBLANK(Spreadsheet!C453))),AND(ISBLANK(Spreadsheet!E453),ISBLANK(Spreadsheet!D453),ISBLANK(Spreadsheet!C453))),TRUE,ISNUMBER(MATCH(TRUE,EXACT(Spreadsheet!E453,Relationships),0)))</f>
        <v>1</v>
      </c>
      <c r="AL453" s="5" t="b">
        <f>IF(NOT(ISBLANK(Spreadsheet!C453)),IF(OR(ISBLANK(Spreadsheet!F453),LEN(Spreadsheet!F453)&gt;40),FALSE,TRUE),TRUE)</f>
        <v>1</v>
      </c>
      <c r="AM453" s="5" t="b">
        <f>IF(NOT(ISBLANK(Spreadsheet!C453)),IF(OR(ISBLANK(Spreadsheet!H453),LEN(Spreadsheet!H453)&gt;40),FALSE,TRUE),TRUE)</f>
        <v>1</v>
      </c>
      <c r="AN453" s="5" t="b">
        <f t="array" ref="AN453">IF(ISBLANK(Spreadsheet!I453),TRUE,ISNUMBER(MATCH(TRUE,EXACT(Spreadsheet!I453,GenderValues),0)))</f>
        <v>1</v>
      </c>
      <c r="AO453" s="5" t="b">
        <f ca="1">IF(ISERROR(DATEVALUE(TEXT(Spreadsheet!J453,"mm/dd/yyyy")) &gt; TODAY()),IF(AND(ISBLANK(Spreadsheet!J453),ISBLANK(Spreadsheet!C453)),TRUE,FALSE),IF(DATEVALUE(TEXT(Spreadsheet!J453,"mm/dd/yyyy")) &gt; TODAY(),FALSE,TRUE))</f>
        <v>1</v>
      </c>
      <c r="AP453" s="5" t="b">
        <f>OR(ISBLANK(Spreadsheet!K453),LEN(Spreadsheet!K453)&lt;=100)</f>
        <v>1</v>
      </c>
      <c r="AQ453" s="5" t="b">
        <f t="array" ref="AQ453">IF(OR(AND(ISBLANK(Spreadsheet!L453),ISBLANK(Spreadsheet!C453)),AND(NOT(ISBLANK(Spreadsheet!C453)),NOT(ISBLANK(Spreadsheet!D453)))),TRUE,ISNUMBER(MATCH(TRUE,EXACT(Spreadsheet!L453,MaritalStatus),0)))</f>
        <v>1</v>
      </c>
      <c r="AR453" s="5" t="b">
        <f ca="1">IF(ISERROR(DATEVALUE(TEXT(Spreadsheet!M453,"mm/dd/yyyy")) &gt; TODAY()),IF(ISBLANK(Spreadsheet!M453),TRUE,FALSE),IF(DATEVALUE(TEXT(Spreadsheet!M453,"mm/dd/yyyy")) &gt; TODAY(),FALSE,TRUE))</f>
        <v>1</v>
      </c>
      <c r="AS453" s="5" t="b">
        <f>OR(ISBLANK(Spreadsheet!N453),LEN(Spreadsheet!N453)&lt;=100)</f>
        <v>1</v>
      </c>
      <c r="AT453" s="5" t="b">
        <f>OR(ISBLANK(Spreadsheet!O453),UPPER(Spreadsheet!O453)="YES")</f>
        <v>1</v>
      </c>
      <c r="AU453" s="5" t="b">
        <f>OR(ISBLANK(Spreadsheet!P453),UPPER(Spreadsheet!P453)="YES")</f>
        <v>1</v>
      </c>
      <c r="AV453" s="5" t="b">
        <f t="array" ref="AV453">IF(ISBLANK(Spreadsheet!Q453),TRUE,ISNUMBER(MATCH(TRUE,EXACT(Spreadsheet!Q453,OnGroupsPriorIns),0)))</f>
        <v>1</v>
      </c>
      <c r="AW453" s="5" t="b">
        <f>OR(ISBLANK(Spreadsheet!R453),UPPER(Spreadsheet!R453)="YES")</f>
        <v>1</v>
      </c>
      <c r="AX453" s="5" t="b">
        <f>OR(ISBLANK(Spreadsheet!S453),UPPER(Spreadsheet!S453)="YES")</f>
        <v>1</v>
      </c>
      <c r="AY453" s="5" t="b">
        <f>OR(AND(ISBLANK(Spreadsheet!C453),LEN(Spreadsheet!T453)=0),AND(NOT(ISBLANK(Spreadsheet!C453)),LEN(Spreadsheet!T453)&gt;0,LEN(Spreadsheet!T453)&lt;=50))</f>
        <v>1</v>
      </c>
      <c r="AZ453" s="5" t="b">
        <f>OR(LEN(Spreadsheet!U453)=0,AND(LEN(Spreadsheet!U453)&gt;0,LEN(Spreadsheet!U453)&lt;=50))</f>
        <v>1</v>
      </c>
      <c r="BA453" s="5" t="b">
        <f>OR(AND(ISBLANK(Spreadsheet!C453),LEN(Spreadsheet!V453)=0),AND(NOT(ISBLANK(Spreadsheet!C453)),LEN(Spreadsheet!V453)&gt;0,LEN(Spreadsheet!V453)&lt;=50))</f>
        <v>1</v>
      </c>
      <c r="BB453" s="5" t="b">
        <f t="array" ref="BB453">IF(AND(ISBLANK(Spreadsheet!C453),LEN(Spreadsheet!W453)=0),TRUE,ISNUMBER(MATCH(TRUE,EXACT(Spreadsheet!W453,States),0)))</f>
        <v>1</v>
      </c>
      <c r="BC453" s="5" t="b">
        <f>OR(AND(ISBLANK(Spreadsheet!C453),LEN(Spreadsheet!X453)=0),AND(NOT(ISBLANK(Spreadsheet!C453)),LEN(Spreadsheet!X453)&gt;0,LEN(Spreadsheet!X453)=5,ISNUMBER(VALUE(Spreadsheet!X453))))</f>
        <v>1</v>
      </c>
      <c r="BD453" s="5" t="b">
        <f>OR(ISBLANK(Spreadsheet!Z453),LEN(Spreadsheet!Z453)&lt;=50)</f>
        <v>1</v>
      </c>
      <c r="BE453" s="5" t="b">
        <f>ISBLANK(Spreadsheet!AA453)</f>
        <v>1</v>
      </c>
      <c r="BF453" s="5" t="b">
        <f>ISBLANK(Spreadsheet!AB453)</f>
        <v>1</v>
      </c>
      <c r="BG453" s="5" t="b">
        <f>IF(ISERROR(DATEVALUE(TEXT(Spreadsheet!AC453,"mm/dd/yyyy")) &gt; DATEVALUE(TEXT(Spreadsheet!J453,"mm/dd/yyyy"))),IF(OR(AND(ISBLANK(Spreadsheet!AC453),ISBLANK(Spreadsheet!C453)),AND(NOT(ISBLANK(Spreadsheet!C453)),ISBLANK(Spreadsheet!AC453),NOT(ISBLANK(Spreadsheet!D453)))),TRUE,FALSE),IF(DATEVALUE(TEXT(Spreadsheet!AC453,"mm/dd/yyyy")) &gt; DATEVALUE(TEXT(Spreadsheet!J453,"mm/dd/yyyy")),TRUE,FALSE))</f>
        <v>1</v>
      </c>
      <c r="BH453" s="5" t="b">
        <f>OR(AND(ISBLANK(Spreadsheet!C453),ISBLANK(Spreadsheet!AE453)),AND(NOT(ISBLANK(Spreadsheet!C453)),NOT(ISBLANK(Spreadsheet!D453)),ISBLANK(Spreadsheet!AE453)),AND(NOT(ISBLANK(Spreadsheet!C453)),ISBLANK(Spreadsheet!D453),NOT(ISBLANK(Spreadsheet!AE453)),LEN(Spreadsheet!AE453)&lt;=100))</f>
        <v>1</v>
      </c>
      <c r="BI453" s="5" t="b">
        <f t="array" ref="BI453">IF(ISBLANK(Spreadsheet!AF453),TRUE,ISNUMBER(MATCH(TRUE,EXACT(Spreadsheet!AF453,CobraShortReasons),0)))</f>
        <v>1</v>
      </c>
      <c r="BJ453" s="5" t="b">
        <f ca="1">IF(ISERROR(DATEVALUE(TEXT(Spreadsheet!AG453,"mm/dd/yyyy")) &gt; TODAY()),IF(ISBLANK(Spreadsheet!AG453),TRUE,FALSE),IF(DATEVALUE(TEXT(Spreadsheet!AG453,"mm/dd/yyyy")) &gt; TODAY(),FALSE,TRUE))</f>
        <v>1</v>
      </c>
      <c r="BK453" s="5" t="b">
        <f>OR(ISBLANK(Spreadsheet!AH453),LEN(Spreadsheet!AH453)&lt;=25)</f>
        <v>1</v>
      </c>
      <c r="BL453" s="5" t="b">
        <f t="array" aca="1" ref="BL453" ca="1">IF(ISBLANK(Spreadsheet!AI453),TRUE,ISNUMBER(MATCH(TRUE,EXACT(Spreadsheet!AI453,INDIRECT(Spreadsheet!$D$2)),0)))</f>
        <v>1</v>
      </c>
      <c r="BM453" s="5" t="b">
        <f t="array" aca="1" ref="BM453" ca="1">IF(ISBLANK(Spreadsheet!AJ453),TRUE,ISNUMBER(MATCH(TRUE,EXACT(Spreadsheet!AJ453,INDIRECT(Spreadsheet!BJ453)),0)))</f>
        <v>1</v>
      </c>
      <c r="BN453" s="5" t="b">
        <f t="array" ref="BN453">IF(ISBLANK(Spreadsheet!AK453),TRUE,ISNUMBER(MATCH(TRUE,EXACT(Spreadsheet!AK453,DentalPlans),0)))</f>
        <v>1</v>
      </c>
      <c r="BO453" s="5" t="b">
        <f t="array" aca="1" ref="BO453" ca="1">IF(ISBLANK(Spreadsheet!AL453),TRUE,ISNUMBER(MATCH(TRUE,EXACT(Spreadsheet!AL453,INDIRECT(Spreadsheet!BK453)),0)))</f>
        <v>1</v>
      </c>
      <c r="BP453" s="5" t="b">
        <f t="array" ref="BP453">IF(ISBLANK(Spreadsheet!AM453),TRUE,ISNUMBER(MATCH(TRUE,EXACT(Spreadsheet!AM453,VisionPlans),0)))</f>
        <v>1</v>
      </c>
      <c r="BQ453" s="5" t="b">
        <f t="array" aca="1" ref="BQ453" ca="1">IF(ISBLANK(Spreadsheet!AN453),TRUE,ISNUMBER(MATCH(TRUE,EXACT(Spreadsheet!AN453,INDIRECT(Spreadsheet!BL453)),0)))</f>
        <v>1</v>
      </c>
      <c r="BR453" s="5" t="b">
        <f t="array" ref="BR453">IF(ISBLANK(Spreadsheet!AO453),TRUE,ISNUMBER(MATCH(TRUE,EXACT(Spreadsheet!AO453,LifeBenefitClasses),0)))</f>
        <v>1</v>
      </c>
      <c r="BS453" s="5" t="b">
        <f>IF(OR(ISBLANK(Spreadsheet!AO453), Spreadsheet!AO453="Waive"),IF(ISBLANK(Spreadsheet!AP453),TRUE,FALSE),IF(OR(AND(NOT(ISBLANK(Spreadsheet!AO453)),ISBLANK(Spreadsheet!AP453)),NOT(ISNUMBER(VALUE(Spreadsheet!AP453)))),FALSE,IF(OR(AND(Spreadsheet!AP453&lt;6,MOD(Spreadsheet!AP453*10,5)=0), MOD(Spreadsheet!AP453,5000)=0),TRUE,FALSE)))</f>
        <v>1</v>
      </c>
      <c r="BT453" s="5" t="b">
        <f t="array" ref="BT453">IF(ISBLANK(Spreadsheet!AQ453),TRUE,ISNUMBER(MATCH(TRUE,EXACT(Spreadsheet!AQ453,EnrollWaive),0)))</f>
        <v>1</v>
      </c>
      <c r="BU453" s="5" t="b">
        <f t="array" ref="BU453">IF(ISBLANK(Spreadsheet!AR453),TRUE,ISNUMBER(MATCH(TRUE,EXACT(Spreadsheet!AR453,LifeBenefitClasses),0)))</f>
        <v>1</v>
      </c>
      <c r="BV453" s="5" t="b">
        <f>IF(OR(ISBLANK(Spreadsheet!AR453), Spreadsheet!AR453="Waive"),IF(ISBLANK(Spreadsheet!AS453),TRUE,FALSE),IF(OR(AND(NOT(ISBLANK(Spreadsheet!AR453)),ISBLANK(Spreadsheet!AS453)),NOT(ISNUMBER(VALUE(Spreadsheet!AS453)))),FALSE,IF(OR(AND(Spreadsheet!AS453&lt;6,MOD(Spreadsheet!AS453*10,5)=0), MOD(Spreadsheet!AS453,10000)=0),TRUE,FALSE)))</f>
        <v>1</v>
      </c>
      <c r="BW453" s="5" t="b">
        <f t="array" ref="BW453">IF(ISBLANK(Spreadsheet!AT453),TRUE,ISNUMBER(MATCH(TRUE,EXACT(Spreadsheet!AT453,LifeBenefitClasses),0)))</f>
        <v>1</v>
      </c>
      <c r="BX453" s="5" t="b">
        <f>IF(OR(ISBLANK(Spreadsheet!AT453), Spreadsheet!AT453="Waive"),IF(ISBLANK(Spreadsheet!AU453),TRUE,FALSE),IF(OR(AND(NOT(ISBLANK(Spreadsheet!AT453)),ISBLANK(Spreadsheet!AU453)),NOT(ISNUMBER(VALUE(Spreadsheet!AU453)))),FALSE,IF(AND(NOT(OR(ISBLANK(Spreadsheet!AT453),Spreadsheet!AT453="Waive")),NOT(OR(ISBLANK(Spreadsheet!AR453),Spreadsheet!AR453="Waive")),MOD(Spreadsheet!AU453,5000)=0, Spreadsheet!AU453&lt;=(Spreadsheet!AS453*0.5)),TRUE,FALSE)))</f>
        <v>1</v>
      </c>
      <c r="BY453" s="5" t="b">
        <f t="array" ref="BY453">IF(ISBLANK(Spreadsheet!AV453),TRUE,ISNUMBER(MATCH(TRUE,EXACT(Spreadsheet!AV453,EnrollWaive),0)))</f>
        <v>1</v>
      </c>
      <c r="BZ453" s="5" t="b">
        <f t="array" ref="BZ453">IF(ISBLANK(Spreadsheet!AW453),TRUE,ISNUMBER(MATCH(TRUE,EXACT(Spreadsheet!AW453,LifeBenefitClasses),0)))</f>
        <v>1</v>
      </c>
      <c r="CA453" s="5" t="b">
        <f t="array" ref="CA453">IF(ISBLANK(Spreadsheet!AX453),TRUE,ISNUMBER(MATCH(TRUE,EXACT(Spreadsheet!AX453,LifeBenefitClasses),0)))</f>
        <v>1</v>
      </c>
      <c r="CB453" s="5" t="b">
        <f t="array" ref="CB453">IF(ISBLANK(Spreadsheet!AY453),TRUE,ISNUMBER(MATCH(TRUE,EXACT(Spreadsheet!AY453,LifeBenefitClasses),0)))</f>
        <v>1</v>
      </c>
      <c r="CC453" s="5" t="b">
        <f t="array" ref="CC453">IF(ISBLANK(Spreadsheet!AZ453),TRUE,ISNUMBER(MATCH(TRUE,EXACT(Spreadsheet!AZ453,LifeBenefitClasses),0)))</f>
        <v>1</v>
      </c>
      <c r="CD453" s="5" t="b">
        <f t="array" ref="CD453">IF(ISBLANK(Spreadsheet!BA453),TRUE,ISNUMBER(MATCH(TRUE,EXACT(Spreadsheet!BA453,LifeBenefitClasses),0)))</f>
        <v>1</v>
      </c>
      <c r="CE453" s="5" t="b">
        <f>IF(OR(ISBLANK(Spreadsheet!BA453), Spreadsheet!BA453="Waive"),IF(ISBLANK(Spreadsheet!BB453),TRUE,FALSE),IF(OR(AND(NOT(ISBLANK(Spreadsheet!BA453)),ISBLANK(Spreadsheet!BB453)),NOT(ISNUMBER(VALUE(Spreadsheet!BB453))),ISBLANK(Spreadsheet!BC453),NOT(ISNUMBER(VALUE(Spreadsheet!BC453)))),FALSE,IF(AND(Spreadsheet!BB453&gt;=50000,Spreadsheet!BB453&lt;=250000,MOD(Spreadsheet!BB453,10000)=0,Spreadsheet!BB453&lt;=(10*Spreadsheet!BC453)),TRUE,FALSE)))</f>
        <v>1</v>
      </c>
      <c r="CF453" s="5" t="b">
        <f>IF(NOT(ISBLANK(Spreadsheet!BC453)),AND(ISNUMBER(VALUE(Spreadsheet!BC453)),Spreadsheet!BC453&gt;0),AND(OR(ISBLANK(Spreadsheet!AO453),Spreadsheet!AO453="Waive",AND(NOT(OR(ISBLANK(Spreadsheet!AO453),Spreadsheet!AO453="Waive")),Spreadsheet!AP453&gt;=6)),OR(ISBLANK(Spreadsheet!AR453),AND(NOT(OR(ISBLANK(Spreadsheet!AR453),Spreadsheet!AR453="Waive")),Spreadsheet!AS453&gt;=6)),OR(ISBLANK(Spreadsheet!AW453)),OR(ISBLANK(Spreadsheet!AX453)),OR(ISBLANK(Spreadsheet!AY453)),OR(ISBLANK(Spreadsheet!AZ453)),OR(ISBLANK(Spreadsheet!BA453),Spreadsheet!BA453="Waive")))</f>
        <v>1</v>
      </c>
      <c r="CG453" s="5" t="b">
        <f t="shared" ca="1" si="31"/>
        <v>1</v>
      </c>
    </row>
    <row r="454" spans="8:85" x14ac:dyDescent="0.3">
      <c r="H454" s="5">
        <f t="shared" ca="1" si="32"/>
        <v>2</v>
      </c>
      <c r="I454" s="5" t="str">
        <f t="shared" ca="1" si="30"/>
        <v/>
      </c>
      <c r="J454" s="5" t="str">
        <f>IF(AND(NOT(ISBLANK(Spreadsheet!C454)),ISBLANK(Spreadsheet!D454)),Spreadsheet!F454&amp;" "&amp;Spreadsheet!H454,"")</f>
        <v/>
      </c>
      <c r="K454" s="5">
        <f>IF(AND(NOT(ISBLANK(Spreadsheet!C454)),ISBLANK(Spreadsheet!D454)),COUNTIFS(Spreadsheet!E455:E$786,"=Child",Spreadsheet!C455:C$786, "="&amp;Spreadsheet!C454) + COUNTIFS(Spreadsheet!E455:E$786,"=Step-child",Spreadsheet!C455:C$786, "="&amp;Spreadsheet!C454),0)</f>
        <v>0</v>
      </c>
      <c r="L454" s="5">
        <f>IF(NOT(ISBLANK(J454)),COUNTIFS(Spreadsheet!E455:E$786,"=Wife",Spreadsheet!C455:C$786, "="&amp;Spreadsheet!C454) + COUNTIFS(Spreadsheet!E455:E$786,"=Husband",Spreadsheet!C455:C$786, "="&amp;Spreadsheet!C454),0)</f>
        <v>0</v>
      </c>
      <c r="M454" s="5">
        <f>IF(NOT(ISBLANK(Spreadsheet!AJ454)),VLOOKUP(Spreadsheet!AJ454,'Drop Downs'!$P$2:$R$16,3,FALSE),0)</f>
        <v>0</v>
      </c>
      <c r="N454" s="5">
        <f>IF(NOT(ISBLANK(Spreadsheet!AJ454)), VLOOKUP(Spreadsheet!AJ454,'Drop Downs'!$P$2:$R$16,2,FALSE),0)</f>
        <v>0</v>
      </c>
      <c r="O454" s="5">
        <f>IF(NOT(ISBLANK(Spreadsheet!AL454)),VLOOKUP(Spreadsheet!AL454,'Drop Downs'!$P$2:$R$16,3,FALSE), 0)</f>
        <v>0</v>
      </c>
      <c r="P454" s="5">
        <f>IF(NOT(ISBLANK(Spreadsheet!AL454)),VLOOKUP(Spreadsheet!AL454,'Drop Downs'!$P$2:$R$16,2,FALSE),0)</f>
        <v>0</v>
      </c>
      <c r="Q454" s="5">
        <f>IF(NOT(ISBLANK(Spreadsheet!AN454)),VLOOKUP(Spreadsheet!AN454,'Drop Downs'!$P$2:$R$16,3,FALSE),0)</f>
        <v>0</v>
      </c>
      <c r="R454" s="5">
        <f>IF(NOT(ISBLANK(Spreadsheet!AN454)),VLOOKUP(Spreadsheet!AN454,'Drop Downs'!$P$2:$R$16,2,FALSE),0)</f>
        <v>0</v>
      </c>
      <c r="S454" s="5" t="str">
        <f>IF(OR(M454&gt;K454,N454&gt;L454,O454&gt;K454, Q454&gt;K454,N454&gt;L454, P454&gt;L454, R454&gt;L454),"Member currently has a coverage election over what he/she needs.  Please add more dependents or adjust the coverage election.","")&amp;(IF(AND(NOT(ISBLANK(Spreadsheet!C454)),NOT(ISBLANK(Spreadsheet!D454)),ISBLANK(Spreadsheet!E454)),"Dependent lacks a relationship to member.Please select one from the drop-down.",""))</f>
        <v/>
      </c>
      <c r="T454" s="5" t="b">
        <f t="shared" si="33"/>
        <v>1</v>
      </c>
      <c r="U454" s="5" t="b">
        <f>OR(ISBLANK(Spreadsheet!C454),IF(NOT(ISBLANK(Spreadsheet!D454)),NOT(ISBLANK(Spreadsheet!E454)),TRUE))</f>
        <v>1</v>
      </c>
      <c r="V454" s="5" t="b">
        <f>OR(ISBLANK(Spreadsheet!C454), NOT(ISBLANK(Spreadsheet!I454)))</f>
        <v>1</v>
      </c>
      <c r="W454" s="5" t="b">
        <f>OR(ISBLANK(Spreadsheet!D454),NOT(ISBLANK(Spreadsheet!C454)))</f>
        <v>1</v>
      </c>
      <c r="X454" s="155" t="str">
        <f>REPT("0",MIN(FIND({1,2,3,4,5,6,7,8,9},Spreadsheet!C454&amp;"123456789"))-1)&amp;IF(ISBLANK(Spreadsheet!C454),"",SUMPRODUCT(MID(0&amp;Spreadsheet!C454,LARGE(INDEX(ISNUMBER(--MID(Spreadsheet!C454,ROW($1:$225),1))*
 ROW($1:$225),0),ROW($1:$225))+1,1)*10^ROW($1:$225)/10))</f>
        <v/>
      </c>
      <c r="Y454" s="5" t="b">
        <f>IF(NOT(ISBLANK(Spreadsheet!C454)),IF(AND(ISNUMBER(VALUE(Spreadsheet!C454)), LEN(Spreadsheet!C454)=9),TRUE,FALSE),TRUE)</f>
        <v>1</v>
      </c>
      <c r="Z454" s="155" t="str">
        <f>REPT("0",MIN(FIND({1,2,3,4,5,6,7,8,9},Spreadsheet!D454&amp;"123456789"))-1)&amp;IF(ISBLANK(Spreadsheet!D454),"",SUMPRODUCT(MID(0&amp;Spreadsheet!D454,LARGE(INDEX(ISNUMBER(--MID(Spreadsheet!D454,ROW($1:$225),1))*
 ROW($1:$225),0),ROW($1:$225))+1,1)*10^ROW($1:$225)/10))</f>
        <v/>
      </c>
      <c r="AA454" s="5" t="b">
        <f>IF(AND(NOT(ISBLANK(Spreadsheet!D454)),NOT(ISBLANK(Spreadsheet!C454))),IF(AND(ISNUMBER(VALUE(Spreadsheet!D454)), LEN(Spreadsheet!D454)=9),TRUE,FALSE),IF(AND(NOT(ISBLANK(Spreadsheet!D454)),ISBLANK(Spreadsheet!C454)),FALSE,TRUE))</f>
        <v>1</v>
      </c>
      <c r="AB454" s="5" t="b">
        <f>OR(ISBLANK(Spreadsheet!Y454),IF(NOT(ISBLANK(Spreadsheet!Y454)),LEN(Spreadsheet!Y454)=10,ISNUMBER(VALUE(Spreadsheet!Y454))))</f>
        <v>1</v>
      </c>
      <c r="AC454" s="5" t="b">
        <f>OR(ISBLANK(Spreadsheet!AI454), AND(NOT(ISBLANK(Spreadsheet!AJ454)), NOT(ISNUMBER(SEARCH("Waive",Spreadsheet!AJ454)))))</f>
        <v>1</v>
      </c>
      <c r="AD454" s="5" t="b">
        <f>OR(ISBLANK(Spreadsheet!AK454), AND(NOT(ISBLANK(Spreadsheet!AL454)), NOT(ISNUMBER(SEARCH("Waive",Spreadsheet!AL454)))))</f>
        <v>1</v>
      </c>
      <c r="AE454" s="5" t="b">
        <f>OR(ISBLANK(Spreadsheet!AM454), AND(NOT(ISBLANK(Spreadsheet!AN454)), NOT(ISNUMBER(SEARCH("Waive", Spreadsheet!AN454)))))</f>
        <v>1</v>
      </c>
      <c r="AF454" s="5" t="b">
        <f>OR(ISBLANK(Spreadsheet!C454), NOT(ISBLANK(Spreadsheet!D454)),NOT(ISBLANK(Spreadsheet!L454)))</f>
        <v>1</v>
      </c>
      <c r="AG454" s="5" t="b">
        <f>IF(AND(NOT(ISBLANK(Spreadsheet!C454)), NOT(ISBLANK(Spreadsheet!D454)),Spreadsheet!C454&lt;&gt;Spreadsheet!D454),IF(ISERROR(VLOOKUP(Spreadsheet!C454, Spreadsheet!$C$6:'Spreadsheet'!$C453,1,FALSE)), FALSE, TRUE),TRUE)</f>
        <v>1</v>
      </c>
      <c r="AH454" s="5" t="b">
        <f>Spreadsheet!$B$2=Spreadsheet!AD454</f>
        <v>1</v>
      </c>
      <c r="AI454" s="5" t="b">
        <f>IF(ISBLANK(Spreadsheet!G454),TRUE,IF(OR(LEN(Spreadsheet!G454)&gt;1,ISNUMBER(VALUE(Spreadsheet!G454))),FALSE,TRUE))</f>
        <v>1</v>
      </c>
      <c r="AJ454" s="5" t="b">
        <f>OR(ISBLANK(Spreadsheet!C454), NOT(ISBLANK(Spreadsheet!B454)), NOT(ISBLANK(Spreadsheet!D454)))</f>
        <v>1</v>
      </c>
      <c r="AK454" s="5" t="b">
        <f t="array" ref="AK454">IF(OR(AND(ISBLANK(Spreadsheet!E454),ISBLANK(Spreadsheet!D454),NOT(ISBLANK(Spreadsheet!C454))),AND(ISBLANK(Spreadsheet!E454),ISBLANK(Spreadsheet!D454),ISBLANK(Spreadsheet!C454))),TRUE,ISNUMBER(MATCH(TRUE,EXACT(Spreadsheet!E454,Relationships),0)))</f>
        <v>1</v>
      </c>
      <c r="AL454" s="5" t="b">
        <f>IF(NOT(ISBLANK(Spreadsheet!C454)),IF(OR(ISBLANK(Spreadsheet!F454),LEN(Spreadsheet!F454)&gt;40),FALSE,TRUE),TRUE)</f>
        <v>1</v>
      </c>
      <c r="AM454" s="5" t="b">
        <f>IF(NOT(ISBLANK(Spreadsheet!C454)),IF(OR(ISBLANK(Spreadsheet!H454),LEN(Spreadsheet!H454)&gt;40),FALSE,TRUE),TRUE)</f>
        <v>1</v>
      </c>
      <c r="AN454" s="5" t="b">
        <f t="array" ref="AN454">IF(ISBLANK(Spreadsheet!I454),TRUE,ISNUMBER(MATCH(TRUE,EXACT(Spreadsheet!I454,GenderValues),0)))</f>
        <v>1</v>
      </c>
      <c r="AO454" s="5" t="b">
        <f ca="1">IF(ISERROR(DATEVALUE(TEXT(Spreadsheet!J454,"mm/dd/yyyy")) &gt; TODAY()),IF(AND(ISBLANK(Spreadsheet!J454),ISBLANK(Spreadsheet!C454)),TRUE,FALSE),IF(DATEVALUE(TEXT(Spreadsheet!J454,"mm/dd/yyyy")) &gt; TODAY(),FALSE,TRUE))</f>
        <v>1</v>
      </c>
      <c r="AP454" s="5" t="b">
        <f>OR(ISBLANK(Spreadsheet!K454),LEN(Spreadsheet!K454)&lt;=100)</f>
        <v>1</v>
      </c>
      <c r="AQ454" s="5" t="b">
        <f t="array" ref="AQ454">IF(OR(AND(ISBLANK(Spreadsheet!L454),ISBLANK(Spreadsheet!C454)),AND(NOT(ISBLANK(Spreadsheet!C454)),NOT(ISBLANK(Spreadsheet!D454)))),TRUE,ISNUMBER(MATCH(TRUE,EXACT(Spreadsheet!L454,MaritalStatus),0)))</f>
        <v>1</v>
      </c>
      <c r="AR454" s="5" t="b">
        <f ca="1">IF(ISERROR(DATEVALUE(TEXT(Spreadsheet!M454,"mm/dd/yyyy")) &gt; TODAY()),IF(ISBLANK(Spreadsheet!M454),TRUE,FALSE),IF(DATEVALUE(TEXT(Spreadsheet!M454,"mm/dd/yyyy")) &gt; TODAY(),FALSE,TRUE))</f>
        <v>1</v>
      </c>
      <c r="AS454" s="5" t="b">
        <f>OR(ISBLANK(Spreadsheet!N454),LEN(Spreadsheet!N454)&lt;=100)</f>
        <v>1</v>
      </c>
      <c r="AT454" s="5" t="b">
        <f>OR(ISBLANK(Spreadsheet!O454),UPPER(Spreadsheet!O454)="YES")</f>
        <v>1</v>
      </c>
      <c r="AU454" s="5" t="b">
        <f>OR(ISBLANK(Spreadsheet!P454),UPPER(Spreadsheet!P454)="YES")</f>
        <v>1</v>
      </c>
      <c r="AV454" s="5" t="b">
        <f t="array" ref="AV454">IF(ISBLANK(Spreadsheet!Q454),TRUE,ISNUMBER(MATCH(TRUE,EXACT(Spreadsheet!Q454,OnGroupsPriorIns),0)))</f>
        <v>1</v>
      </c>
      <c r="AW454" s="5" t="b">
        <f>OR(ISBLANK(Spreadsheet!R454),UPPER(Spreadsheet!R454)="YES")</f>
        <v>1</v>
      </c>
      <c r="AX454" s="5" t="b">
        <f>OR(ISBLANK(Spreadsheet!S454),UPPER(Spreadsheet!S454)="YES")</f>
        <v>1</v>
      </c>
      <c r="AY454" s="5" t="b">
        <f>OR(AND(ISBLANK(Spreadsheet!C454),LEN(Spreadsheet!T454)=0),AND(NOT(ISBLANK(Spreadsheet!C454)),LEN(Spreadsheet!T454)&gt;0,LEN(Spreadsheet!T454)&lt;=50))</f>
        <v>1</v>
      </c>
      <c r="AZ454" s="5" t="b">
        <f>OR(LEN(Spreadsheet!U454)=0,AND(LEN(Spreadsheet!U454)&gt;0,LEN(Spreadsheet!U454)&lt;=50))</f>
        <v>1</v>
      </c>
      <c r="BA454" s="5" t="b">
        <f>OR(AND(ISBLANK(Spreadsheet!C454),LEN(Spreadsheet!V454)=0),AND(NOT(ISBLANK(Spreadsheet!C454)),LEN(Spreadsheet!V454)&gt;0,LEN(Spreadsheet!V454)&lt;=50))</f>
        <v>1</v>
      </c>
      <c r="BB454" s="5" t="b">
        <f t="array" ref="BB454">IF(AND(ISBLANK(Spreadsheet!C454),LEN(Spreadsheet!W454)=0),TRUE,ISNUMBER(MATCH(TRUE,EXACT(Spreadsheet!W454,States),0)))</f>
        <v>1</v>
      </c>
      <c r="BC454" s="5" t="b">
        <f>OR(AND(ISBLANK(Spreadsheet!C454),LEN(Spreadsheet!X454)=0),AND(NOT(ISBLANK(Spreadsheet!C454)),LEN(Spreadsheet!X454)&gt;0,LEN(Spreadsheet!X454)=5,ISNUMBER(VALUE(Spreadsheet!X454))))</f>
        <v>1</v>
      </c>
      <c r="BD454" s="5" t="b">
        <f>OR(ISBLANK(Spreadsheet!Z454),LEN(Spreadsheet!Z454)&lt;=50)</f>
        <v>1</v>
      </c>
      <c r="BE454" s="5" t="b">
        <f>ISBLANK(Spreadsheet!AA454)</f>
        <v>1</v>
      </c>
      <c r="BF454" s="5" t="b">
        <f>ISBLANK(Spreadsheet!AB454)</f>
        <v>1</v>
      </c>
      <c r="BG454" s="5" t="b">
        <f>IF(ISERROR(DATEVALUE(TEXT(Spreadsheet!AC454,"mm/dd/yyyy")) &gt; DATEVALUE(TEXT(Spreadsheet!J454,"mm/dd/yyyy"))),IF(OR(AND(ISBLANK(Spreadsheet!AC454),ISBLANK(Spreadsheet!C454)),AND(NOT(ISBLANK(Spreadsheet!C454)),ISBLANK(Spreadsheet!AC454),NOT(ISBLANK(Spreadsheet!D454)))),TRUE,FALSE),IF(DATEVALUE(TEXT(Spreadsheet!AC454,"mm/dd/yyyy")) &gt; DATEVALUE(TEXT(Spreadsheet!J454,"mm/dd/yyyy")),TRUE,FALSE))</f>
        <v>1</v>
      </c>
      <c r="BH454" s="5" t="b">
        <f>OR(AND(ISBLANK(Spreadsheet!C454),ISBLANK(Spreadsheet!AE454)),AND(NOT(ISBLANK(Spreadsheet!C454)),NOT(ISBLANK(Spreadsheet!D454)),ISBLANK(Spreadsheet!AE454)),AND(NOT(ISBLANK(Spreadsheet!C454)),ISBLANK(Spreadsheet!D454),NOT(ISBLANK(Spreadsheet!AE454)),LEN(Spreadsheet!AE454)&lt;=100))</f>
        <v>1</v>
      </c>
      <c r="BI454" s="5" t="b">
        <f t="array" ref="BI454">IF(ISBLANK(Spreadsheet!AF454),TRUE,ISNUMBER(MATCH(TRUE,EXACT(Spreadsheet!AF454,CobraShortReasons),0)))</f>
        <v>1</v>
      </c>
      <c r="BJ454" s="5" t="b">
        <f ca="1">IF(ISERROR(DATEVALUE(TEXT(Spreadsheet!AG454,"mm/dd/yyyy")) &gt; TODAY()),IF(ISBLANK(Spreadsheet!AG454),TRUE,FALSE),IF(DATEVALUE(TEXT(Spreadsheet!AG454,"mm/dd/yyyy")) &gt; TODAY(),FALSE,TRUE))</f>
        <v>1</v>
      </c>
      <c r="BK454" s="5" t="b">
        <f>OR(ISBLANK(Spreadsheet!AH454),LEN(Spreadsheet!AH454)&lt;=25)</f>
        <v>1</v>
      </c>
      <c r="BL454" s="5" t="b">
        <f t="array" aca="1" ref="BL454" ca="1">IF(ISBLANK(Spreadsheet!AI454),TRUE,ISNUMBER(MATCH(TRUE,EXACT(Spreadsheet!AI454,INDIRECT(Spreadsheet!$D$2)),0)))</f>
        <v>1</v>
      </c>
      <c r="BM454" s="5" t="b">
        <f t="array" aca="1" ref="BM454" ca="1">IF(ISBLANK(Spreadsheet!AJ454),TRUE,ISNUMBER(MATCH(TRUE,EXACT(Spreadsheet!AJ454,INDIRECT(Spreadsheet!BJ454)),0)))</f>
        <v>1</v>
      </c>
      <c r="BN454" s="5" t="b">
        <f t="array" ref="BN454">IF(ISBLANK(Spreadsheet!AK454),TRUE,ISNUMBER(MATCH(TRUE,EXACT(Spreadsheet!AK454,DentalPlans),0)))</f>
        <v>1</v>
      </c>
      <c r="BO454" s="5" t="b">
        <f t="array" aca="1" ref="BO454" ca="1">IF(ISBLANK(Spreadsheet!AL454),TRUE,ISNUMBER(MATCH(TRUE,EXACT(Spreadsheet!AL454,INDIRECT(Spreadsheet!BK454)),0)))</f>
        <v>1</v>
      </c>
      <c r="BP454" s="5" t="b">
        <f t="array" ref="BP454">IF(ISBLANK(Spreadsheet!AM454),TRUE,ISNUMBER(MATCH(TRUE,EXACT(Spreadsheet!AM454,VisionPlans),0)))</f>
        <v>1</v>
      </c>
      <c r="BQ454" s="5" t="b">
        <f t="array" aca="1" ref="BQ454" ca="1">IF(ISBLANK(Spreadsheet!AN454),TRUE,ISNUMBER(MATCH(TRUE,EXACT(Spreadsheet!AN454,INDIRECT(Spreadsheet!BL454)),0)))</f>
        <v>1</v>
      </c>
      <c r="BR454" s="5" t="b">
        <f t="array" ref="BR454">IF(ISBLANK(Spreadsheet!AO454),TRUE,ISNUMBER(MATCH(TRUE,EXACT(Spreadsheet!AO454,LifeBenefitClasses),0)))</f>
        <v>1</v>
      </c>
      <c r="BS454" s="5" t="b">
        <f>IF(OR(ISBLANK(Spreadsheet!AO454), Spreadsheet!AO454="Waive"),IF(ISBLANK(Spreadsheet!AP454),TRUE,FALSE),IF(OR(AND(NOT(ISBLANK(Spreadsheet!AO454)),ISBLANK(Spreadsheet!AP454)),NOT(ISNUMBER(VALUE(Spreadsheet!AP454)))),FALSE,IF(OR(AND(Spreadsheet!AP454&lt;6,MOD(Spreadsheet!AP454*10,5)=0), MOD(Spreadsheet!AP454,5000)=0),TRUE,FALSE)))</f>
        <v>1</v>
      </c>
      <c r="BT454" s="5" t="b">
        <f t="array" ref="BT454">IF(ISBLANK(Spreadsheet!AQ454),TRUE,ISNUMBER(MATCH(TRUE,EXACT(Spreadsheet!AQ454,EnrollWaive),0)))</f>
        <v>1</v>
      </c>
      <c r="BU454" s="5" t="b">
        <f t="array" ref="BU454">IF(ISBLANK(Spreadsheet!AR454),TRUE,ISNUMBER(MATCH(TRUE,EXACT(Spreadsheet!AR454,LifeBenefitClasses),0)))</f>
        <v>1</v>
      </c>
      <c r="BV454" s="5" t="b">
        <f>IF(OR(ISBLANK(Spreadsheet!AR454), Spreadsheet!AR454="Waive"),IF(ISBLANK(Spreadsheet!AS454),TRUE,FALSE),IF(OR(AND(NOT(ISBLANK(Spreadsheet!AR454)),ISBLANK(Spreadsheet!AS454)),NOT(ISNUMBER(VALUE(Spreadsheet!AS454)))),FALSE,IF(OR(AND(Spreadsheet!AS454&lt;6,MOD(Spreadsheet!AS454*10,5)=0), MOD(Spreadsheet!AS454,10000)=0),TRUE,FALSE)))</f>
        <v>1</v>
      </c>
      <c r="BW454" s="5" t="b">
        <f t="array" ref="BW454">IF(ISBLANK(Spreadsheet!AT454),TRUE,ISNUMBER(MATCH(TRUE,EXACT(Spreadsheet!AT454,LifeBenefitClasses),0)))</f>
        <v>1</v>
      </c>
      <c r="BX454" s="5" t="b">
        <f>IF(OR(ISBLANK(Spreadsheet!AT454), Spreadsheet!AT454="Waive"),IF(ISBLANK(Spreadsheet!AU454),TRUE,FALSE),IF(OR(AND(NOT(ISBLANK(Spreadsheet!AT454)),ISBLANK(Spreadsheet!AU454)),NOT(ISNUMBER(VALUE(Spreadsheet!AU454)))),FALSE,IF(AND(NOT(OR(ISBLANK(Spreadsheet!AT454),Spreadsheet!AT454="Waive")),NOT(OR(ISBLANK(Spreadsheet!AR454),Spreadsheet!AR454="Waive")),MOD(Spreadsheet!AU454,5000)=0, Spreadsheet!AU454&lt;=(Spreadsheet!AS454*0.5)),TRUE,FALSE)))</f>
        <v>1</v>
      </c>
      <c r="BY454" s="5" t="b">
        <f t="array" ref="BY454">IF(ISBLANK(Spreadsheet!AV454),TRUE,ISNUMBER(MATCH(TRUE,EXACT(Spreadsheet!AV454,EnrollWaive),0)))</f>
        <v>1</v>
      </c>
      <c r="BZ454" s="5" t="b">
        <f t="array" ref="BZ454">IF(ISBLANK(Spreadsheet!AW454),TRUE,ISNUMBER(MATCH(TRUE,EXACT(Spreadsheet!AW454,LifeBenefitClasses),0)))</f>
        <v>1</v>
      </c>
      <c r="CA454" s="5" t="b">
        <f t="array" ref="CA454">IF(ISBLANK(Spreadsheet!AX454),TRUE,ISNUMBER(MATCH(TRUE,EXACT(Spreadsheet!AX454,LifeBenefitClasses),0)))</f>
        <v>1</v>
      </c>
      <c r="CB454" s="5" t="b">
        <f t="array" ref="CB454">IF(ISBLANK(Spreadsheet!AY454),TRUE,ISNUMBER(MATCH(TRUE,EXACT(Spreadsheet!AY454,LifeBenefitClasses),0)))</f>
        <v>1</v>
      </c>
      <c r="CC454" s="5" t="b">
        <f t="array" ref="CC454">IF(ISBLANK(Spreadsheet!AZ454),TRUE,ISNUMBER(MATCH(TRUE,EXACT(Spreadsheet!AZ454,LifeBenefitClasses),0)))</f>
        <v>1</v>
      </c>
      <c r="CD454" s="5" t="b">
        <f t="array" ref="CD454">IF(ISBLANK(Spreadsheet!BA454),TRUE,ISNUMBER(MATCH(TRUE,EXACT(Spreadsheet!BA454,LifeBenefitClasses),0)))</f>
        <v>1</v>
      </c>
      <c r="CE454" s="5" t="b">
        <f>IF(OR(ISBLANK(Spreadsheet!BA454), Spreadsheet!BA454="Waive"),IF(ISBLANK(Spreadsheet!BB454),TRUE,FALSE),IF(OR(AND(NOT(ISBLANK(Spreadsheet!BA454)),ISBLANK(Spreadsheet!BB454)),NOT(ISNUMBER(VALUE(Spreadsheet!BB454))),ISBLANK(Spreadsheet!BC454),NOT(ISNUMBER(VALUE(Spreadsheet!BC454)))),FALSE,IF(AND(Spreadsheet!BB454&gt;=50000,Spreadsheet!BB454&lt;=250000,MOD(Spreadsheet!BB454,10000)=0,Spreadsheet!BB454&lt;=(10*Spreadsheet!BC454)),TRUE,FALSE)))</f>
        <v>1</v>
      </c>
      <c r="CF454" s="5" t="b">
        <f>IF(NOT(ISBLANK(Spreadsheet!BC454)),AND(ISNUMBER(VALUE(Spreadsheet!BC454)),Spreadsheet!BC454&gt;0),AND(OR(ISBLANK(Spreadsheet!AO454),Spreadsheet!AO454="Waive",AND(NOT(OR(ISBLANK(Spreadsheet!AO454),Spreadsheet!AO454="Waive")),Spreadsheet!AP454&gt;=6)),OR(ISBLANK(Spreadsheet!AR454),AND(NOT(OR(ISBLANK(Spreadsheet!AR454),Spreadsheet!AR454="Waive")),Spreadsheet!AS454&gt;=6)),OR(ISBLANK(Spreadsheet!AW454)),OR(ISBLANK(Spreadsheet!AX454)),OR(ISBLANK(Spreadsheet!AY454)),OR(ISBLANK(Spreadsheet!AZ454)),OR(ISBLANK(Spreadsheet!BA454),Spreadsheet!BA454="Waive")))</f>
        <v>1</v>
      </c>
      <c r="CG454" s="5" t="b">
        <f t="shared" ca="1" si="31"/>
        <v>1</v>
      </c>
    </row>
    <row r="455" spans="8:85" x14ac:dyDescent="0.3">
      <c r="H455" s="5">
        <f t="shared" ca="1" si="32"/>
        <v>2</v>
      </c>
      <c r="I455" s="5" t="str">
        <f t="shared" ca="1" si="30"/>
        <v/>
      </c>
      <c r="J455" s="5" t="str">
        <f>IF(AND(NOT(ISBLANK(Spreadsheet!C455)),ISBLANK(Spreadsheet!D455)),Spreadsheet!F455&amp;" "&amp;Spreadsheet!H455,"")</f>
        <v/>
      </c>
      <c r="K455" s="5">
        <f>IF(AND(NOT(ISBLANK(Spreadsheet!C455)),ISBLANK(Spreadsheet!D455)),COUNTIFS(Spreadsheet!E456:E$786,"=Child",Spreadsheet!C456:C$786, "="&amp;Spreadsheet!C455) + COUNTIFS(Spreadsheet!E456:E$786,"=Step-child",Spreadsheet!C456:C$786, "="&amp;Spreadsheet!C455),0)</f>
        <v>0</v>
      </c>
      <c r="L455" s="5">
        <f>IF(NOT(ISBLANK(J455)),COUNTIFS(Spreadsheet!E456:E$786,"=Wife",Spreadsheet!C456:C$786, "="&amp;Spreadsheet!C455) + COUNTIFS(Spreadsheet!E456:E$786,"=Husband",Spreadsheet!C456:C$786, "="&amp;Spreadsheet!C455),0)</f>
        <v>0</v>
      </c>
      <c r="M455" s="5">
        <f>IF(NOT(ISBLANK(Spreadsheet!AJ455)),VLOOKUP(Spreadsheet!AJ455,'Drop Downs'!$P$2:$R$16,3,FALSE),0)</f>
        <v>0</v>
      </c>
      <c r="N455" s="5">
        <f>IF(NOT(ISBLANK(Spreadsheet!AJ455)), VLOOKUP(Spreadsheet!AJ455,'Drop Downs'!$P$2:$R$16,2,FALSE),0)</f>
        <v>0</v>
      </c>
      <c r="O455" s="5">
        <f>IF(NOT(ISBLANK(Spreadsheet!AL455)),VLOOKUP(Spreadsheet!AL455,'Drop Downs'!$P$2:$R$16,3,FALSE), 0)</f>
        <v>0</v>
      </c>
      <c r="P455" s="5">
        <f>IF(NOT(ISBLANK(Spreadsheet!AL455)),VLOOKUP(Spreadsheet!AL455,'Drop Downs'!$P$2:$R$16,2,FALSE),0)</f>
        <v>0</v>
      </c>
      <c r="Q455" s="5">
        <f>IF(NOT(ISBLANK(Spreadsheet!AN455)),VLOOKUP(Spreadsheet!AN455,'Drop Downs'!$P$2:$R$16,3,FALSE),0)</f>
        <v>0</v>
      </c>
      <c r="R455" s="5">
        <f>IF(NOT(ISBLANK(Spreadsheet!AN455)),VLOOKUP(Spreadsheet!AN455,'Drop Downs'!$P$2:$R$16,2,FALSE),0)</f>
        <v>0</v>
      </c>
      <c r="S455" s="5" t="str">
        <f>IF(OR(M455&gt;K455,N455&gt;L455,O455&gt;K455, Q455&gt;K455,N455&gt;L455, P455&gt;L455, R455&gt;L455),"Member currently has a coverage election over what he/she needs.  Please add more dependents or adjust the coverage election.","")&amp;(IF(AND(NOT(ISBLANK(Spreadsheet!C455)),NOT(ISBLANK(Spreadsheet!D455)),ISBLANK(Spreadsheet!E455)),"Dependent lacks a relationship to member.Please select one from the drop-down.",""))</f>
        <v/>
      </c>
      <c r="T455" s="5" t="b">
        <f t="shared" si="33"/>
        <v>1</v>
      </c>
      <c r="U455" s="5" t="b">
        <f>OR(ISBLANK(Spreadsheet!C455),IF(NOT(ISBLANK(Spreadsheet!D455)),NOT(ISBLANK(Spreadsheet!E455)),TRUE))</f>
        <v>1</v>
      </c>
      <c r="V455" s="5" t="b">
        <f>OR(ISBLANK(Spreadsheet!C455), NOT(ISBLANK(Spreadsheet!I455)))</f>
        <v>1</v>
      </c>
      <c r="W455" s="5" t="b">
        <f>OR(ISBLANK(Spreadsheet!D455),NOT(ISBLANK(Spreadsheet!C455)))</f>
        <v>1</v>
      </c>
      <c r="X455" s="155" t="str">
        <f>REPT("0",MIN(FIND({1,2,3,4,5,6,7,8,9},Spreadsheet!C455&amp;"123456789"))-1)&amp;IF(ISBLANK(Spreadsheet!C455),"",SUMPRODUCT(MID(0&amp;Spreadsheet!C455,LARGE(INDEX(ISNUMBER(--MID(Spreadsheet!C455,ROW($1:$225),1))*
 ROW($1:$225),0),ROW($1:$225))+1,1)*10^ROW($1:$225)/10))</f>
        <v/>
      </c>
      <c r="Y455" s="5" t="b">
        <f>IF(NOT(ISBLANK(Spreadsheet!C455)),IF(AND(ISNUMBER(VALUE(Spreadsheet!C455)), LEN(Spreadsheet!C455)=9),TRUE,FALSE),TRUE)</f>
        <v>1</v>
      </c>
      <c r="Z455" s="155" t="str">
        <f>REPT("0",MIN(FIND({1,2,3,4,5,6,7,8,9},Spreadsheet!D455&amp;"123456789"))-1)&amp;IF(ISBLANK(Spreadsheet!D455),"",SUMPRODUCT(MID(0&amp;Spreadsheet!D455,LARGE(INDEX(ISNUMBER(--MID(Spreadsheet!D455,ROW($1:$225),1))*
 ROW($1:$225),0),ROW($1:$225))+1,1)*10^ROW($1:$225)/10))</f>
        <v/>
      </c>
      <c r="AA455" s="5" t="b">
        <f>IF(AND(NOT(ISBLANK(Spreadsheet!D455)),NOT(ISBLANK(Spreadsheet!C455))),IF(AND(ISNUMBER(VALUE(Spreadsheet!D455)), LEN(Spreadsheet!D455)=9),TRUE,FALSE),IF(AND(NOT(ISBLANK(Spreadsheet!D455)),ISBLANK(Spreadsheet!C455)),FALSE,TRUE))</f>
        <v>1</v>
      </c>
      <c r="AB455" s="5" t="b">
        <f>OR(ISBLANK(Spreadsheet!Y455),IF(NOT(ISBLANK(Spreadsheet!Y455)),LEN(Spreadsheet!Y455)=10,ISNUMBER(VALUE(Spreadsheet!Y455))))</f>
        <v>1</v>
      </c>
      <c r="AC455" s="5" t="b">
        <f>OR(ISBLANK(Spreadsheet!AI455), AND(NOT(ISBLANK(Spreadsheet!AJ455)), NOT(ISNUMBER(SEARCH("Waive",Spreadsheet!AJ455)))))</f>
        <v>1</v>
      </c>
      <c r="AD455" s="5" t="b">
        <f>OR(ISBLANK(Spreadsheet!AK455), AND(NOT(ISBLANK(Spreadsheet!AL455)), NOT(ISNUMBER(SEARCH("Waive",Spreadsheet!AL455)))))</f>
        <v>1</v>
      </c>
      <c r="AE455" s="5" t="b">
        <f>OR(ISBLANK(Spreadsheet!AM455), AND(NOT(ISBLANK(Spreadsheet!AN455)), NOT(ISNUMBER(SEARCH("Waive", Spreadsheet!AN455)))))</f>
        <v>1</v>
      </c>
      <c r="AF455" s="5" t="b">
        <f>OR(ISBLANK(Spreadsheet!C455), NOT(ISBLANK(Spreadsheet!D455)),NOT(ISBLANK(Spreadsheet!L455)))</f>
        <v>1</v>
      </c>
      <c r="AG455" s="5" t="b">
        <f>IF(AND(NOT(ISBLANK(Spreadsheet!C455)), NOT(ISBLANK(Spreadsheet!D455)),Spreadsheet!C455&lt;&gt;Spreadsheet!D455),IF(ISERROR(VLOOKUP(Spreadsheet!C455, Spreadsheet!$C$6:'Spreadsheet'!$C454,1,FALSE)), FALSE, TRUE),TRUE)</f>
        <v>1</v>
      </c>
      <c r="AH455" s="5" t="b">
        <f>Spreadsheet!$B$2=Spreadsheet!AD455</f>
        <v>1</v>
      </c>
      <c r="AI455" s="5" t="b">
        <f>IF(ISBLANK(Spreadsheet!G455),TRUE,IF(OR(LEN(Spreadsheet!G455)&gt;1,ISNUMBER(VALUE(Spreadsheet!G455))),FALSE,TRUE))</f>
        <v>1</v>
      </c>
      <c r="AJ455" s="5" t="b">
        <f>OR(ISBLANK(Spreadsheet!C455), NOT(ISBLANK(Spreadsheet!B455)), NOT(ISBLANK(Spreadsheet!D455)))</f>
        <v>1</v>
      </c>
      <c r="AK455" s="5" t="b">
        <f t="array" ref="AK455">IF(OR(AND(ISBLANK(Spreadsheet!E455),ISBLANK(Spreadsheet!D455),NOT(ISBLANK(Spreadsheet!C455))),AND(ISBLANK(Spreadsheet!E455),ISBLANK(Spreadsheet!D455),ISBLANK(Spreadsheet!C455))),TRUE,ISNUMBER(MATCH(TRUE,EXACT(Spreadsheet!E455,Relationships),0)))</f>
        <v>1</v>
      </c>
      <c r="AL455" s="5" t="b">
        <f>IF(NOT(ISBLANK(Spreadsheet!C455)),IF(OR(ISBLANK(Spreadsheet!F455),LEN(Spreadsheet!F455)&gt;40),FALSE,TRUE),TRUE)</f>
        <v>1</v>
      </c>
      <c r="AM455" s="5" t="b">
        <f>IF(NOT(ISBLANK(Spreadsheet!C455)),IF(OR(ISBLANK(Spreadsheet!H455),LEN(Spreadsheet!H455)&gt;40),FALSE,TRUE),TRUE)</f>
        <v>1</v>
      </c>
      <c r="AN455" s="5" t="b">
        <f t="array" ref="AN455">IF(ISBLANK(Spreadsheet!I455),TRUE,ISNUMBER(MATCH(TRUE,EXACT(Spreadsheet!I455,GenderValues),0)))</f>
        <v>1</v>
      </c>
      <c r="AO455" s="5" t="b">
        <f ca="1">IF(ISERROR(DATEVALUE(TEXT(Spreadsheet!J455,"mm/dd/yyyy")) &gt; TODAY()),IF(AND(ISBLANK(Spreadsheet!J455),ISBLANK(Spreadsheet!C455)),TRUE,FALSE),IF(DATEVALUE(TEXT(Spreadsheet!J455,"mm/dd/yyyy")) &gt; TODAY(),FALSE,TRUE))</f>
        <v>1</v>
      </c>
      <c r="AP455" s="5" t="b">
        <f>OR(ISBLANK(Spreadsheet!K455),LEN(Spreadsheet!K455)&lt;=100)</f>
        <v>1</v>
      </c>
      <c r="AQ455" s="5" t="b">
        <f t="array" ref="AQ455">IF(OR(AND(ISBLANK(Spreadsheet!L455),ISBLANK(Spreadsheet!C455)),AND(NOT(ISBLANK(Spreadsheet!C455)),NOT(ISBLANK(Spreadsheet!D455)))),TRUE,ISNUMBER(MATCH(TRUE,EXACT(Spreadsheet!L455,MaritalStatus),0)))</f>
        <v>1</v>
      </c>
      <c r="AR455" s="5" t="b">
        <f ca="1">IF(ISERROR(DATEVALUE(TEXT(Spreadsheet!M455,"mm/dd/yyyy")) &gt; TODAY()),IF(ISBLANK(Spreadsheet!M455),TRUE,FALSE),IF(DATEVALUE(TEXT(Spreadsheet!M455,"mm/dd/yyyy")) &gt; TODAY(),FALSE,TRUE))</f>
        <v>1</v>
      </c>
      <c r="AS455" s="5" t="b">
        <f>OR(ISBLANK(Spreadsheet!N455),LEN(Spreadsheet!N455)&lt;=100)</f>
        <v>1</v>
      </c>
      <c r="AT455" s="5" t="b">
        <f>OR(ISBLANK(Spreadsheet!O455),UPPER(Spreadsheet!O455)="YES")</f>
        <v>1</v>
      </c>
      <c r="AU455" s="5" t="b">
        <f>OR(ISBLANK(Spreadsheet!P455),UPPER(Spreadsheet!P455)="YES")</f>
        <v>1</v>
      </c>
      <c r="AV455" s="5" t="b">
        <f t="array" ref="AV455">IF(ISBLANK(Spreadsheet!Q455),TRUE,ISNUMBER(MATCH(TRUE,EXACT(Spreadsheet!Q455,OnGroupsPriorIns),0)))</f>
        <v>1</v>
      </c>
      <c r="AW455" s="5" t="b">
        <f>OR(ISBLANK(Spreadsheet!R455),UPPER(Spreadsheet!R455)="YES")</f>
        <v>1</v>
      </c>
      <c r="AX455" s="5" t="b">
        <f>OR(ISBLANK(Spreadsheet!S455),UPPER(Spreadsheet!S455)="YES")</f>
        <v>1</v>
      </c>
      <c r="AY455" s="5" t="b">
        <f>OR(AND(ISBLANK(Spreadsheet!C455),LEN(Spreadsheet!T455)=0),AND(NOT(ISBLANK(Spreadsheet!C455)),LEN(Spreadsheet!T455)&gt;0,LEN(Spreadsheet!T455)&lt;=50))</f>
        <v>1</v>
      </c>
      <c r="AZ455" s="5" t="b">
        <f>OR(LEN(Spreadsheet!U455)=0,AND(LEN(Spreadsheet!U455)&gt;0,LEN(Spreadsheet!U455)&lt;=50))</f>
        <v>1</v>
      </c>
      <c r="BA455" s="5" t="b">
        <f>OR(AND(ISBLANK(Spreadsheet!C455),LEN(Spreadsheet!V455)=0),AND(NOT(ISBLANK(Spreadsheet!C455)),LEN(Spreadsheet!V455)&gt;0,LEN(Spreadsheet!V455)&lt;=50))</f>
        <v>1</v>
      </c>
      <c r="BB455" s="5" t="b">
        <f t="array" ref="BB455">IF(AND(ISBLANK(Spreadsheet!C455),LEN(Spreadsheet!W455)=0),TRUE,ISNUMBER(MATCH(TRUE,EXACT(Spreadsheet!W455,States),0)))</f>
        <v>1</v>
      </c>
      <c r="BC455" s="5" t="b">
        <f>OR(AND(ISBLANK(Spreadsheet!C455),LEN(Spreadsheet!X455)=0),AND(NOT(ISBLANK(Spreadsheet!C455)),LEN(Spreadsheet!X455)&gt;0,LEN(Spreadsheet!X455)=5,ISNUMBER(VALUE(Spreadsheet!X455))))</f>
        <v>1</v>
      </c>
      <c r="BD455" s="5" t="b">
        <f>OR(ISBLANK(Spreadsheet!Z455),LEN(Spreadsheet!Z455)&lt;=50)</f>
        <v>1</v>
      </c>
      <c r="BE455" s="5" t="b">
        <f>ISBLANK(Spreadsheet!AA455)</f>
        <v>1</v>
      </c>
      <c r="BF455" s="5" t="b">
        <f>ISBLANK(Spreadsheet!AB455)</f>
        <v>1</v>
      </c>
      <c r="BG455" s="5" t="b">
        <f>IF(ISERROR(DATEVALUE(TEXT(Spreadsheet!AC455,"mm/dd/yyyy")) &gt; DATEVALUE(TEXT(Spreadsheet!J455,"mm/dd/yyyy"))),IF(OR(AND(ISBLANK(Spreadsheet!AC455),ISBLANK(Spreadsheet!C455)),AND(NOT(ISBLANK(Spreadsheet!C455)),ISBLANK(Spreadsheet!AC455),NOT(ISBLANK(Spreadsheet!D455)))),TRUE,FALSE),IF(DATEVALUE(TEXT(Spreadsheet!AC455,"mm/dd/yyyy")) &gt; DATEVALUE(TEXT(Spreadsheet!J455,"mm/dd/yyyy")),TRUE,FALSE))</f>
        <v>1</v>
      </c>
      <c r="BH455" s="5" t="b">
        <f>OR(AND(ISBLANK(Spreadsheet!C455),ISBLANK(Spreadsheet!AE455)),AND(NOT(ISBLANK(Spreadsheet!C455)),NOT(ISBLANK(Spreadsheet!D455)),ISBLANK(Spreadsheet!AE455)),AND(NOT(ISBLANK(Spreadsheet!C455)),ISBLANK(Spreadsheet!D455),NOT(ISBLANK(Spreadsheet!AE455)),LEN(Spreadsheet!AE455)&lt;=100))</f>
        <v>1</v>
      </c>
      <c r="BI455" s="5" t="b">
        <f t="array" ref="BI455">IF(ISBLANK(Spreadsheet!AF455),TRUE,ISNUMBER(MATCH(TRUE,EXACT(Spreadsheet!AF455,CobraShortReasons),0)))</f>
        <v>1</v>
      </c>
      <c r="BJ455" s="5" t="b">
        <f ca="1">IF(ISERROR(DATEVALUE(TEXT(Spreadsheet!AG455,"mm/dd/yyyy")) &gt; TODAY()),IF(ISBLANK(Spreadsheet!AG455),TRUE,FALSE),IF(DATEVALUE(TEXT(Spreadsheet!AG455,"mm/dd/yyyy")) &gt; TODAY(),FALSE,TRUE))</f>
        <v>1</v>
      </c>
      <c r="BK455" s="5" t="b">
        <f>OR(ISBLANK(Spreadsheet!AH455),LEN(Spreadsheet!AH455)&lt;=25)</f>
        <v>1</v>
      </c>
      <c r="BL455" s="5" t="b">
        <f t="array" aca="1" ref="BL455" ca="1">IF(ISBLANK(Spreadsheet!AI455),TRUE,ISNUMBER(MATCH(TRUE,EXACT(Spreadsheet!AI455,INDIRECT(Spreadsheet!$D$2)),0)))</f>
        <v>1</v>
      </c>
      <c r="BM455" s="5" t="b">
        <f t="array" aca="1" ref="BM455" ca="1">IF(ISBLANK(Spreadsheet!AJ455),TRUE,ISNUMBER(MATCH(TRUE,EXACT(Spreadsheet!AJ455,INDIRECT(Spreadsheet!BJ455)),0)))</f>
        <v>1</v>
      </c>
      <c r="BN455" s="5" t="b">
        <f t="array" ref="BN455">IF(ISBLANK(Spreadsheet!AK455),TRUE,ISNUMBER(MATCH(TRUE,EXACT(Spreadsheet!AK455,DentalPlans),0)))</f>
        <v>1</v>
      </c>
      <c r="BO455" s="5" t="b">
        <f t="array" aca="1" ref="BO455" ca="1">IF(ISBLANK(Spreadsheet!AL455),TRUE,ISNUMBER(MATCH(TRUE,EXACT(Spreadsheet!AL455,INDIRECT(Spreadsheet!BK455)),0)))</f>
        <v>1</v>
      </c>
      <c r="BP455" s="5" t="b">
        <f t="array" ref="BP455">IF(ISBLANK(Spreadsheet!AM455),TRUE,ISNUMBER(MATCH(TRUE,EXACT(Spreadsheet!AM455,VisionPlans),0)))</f>
        <v>1</v>
      </c>
      <c r="BQ455" s="5" t="b">
        <f t="array" aca="1" ref="BQ455" ca="1">IF(ISBLANK(Spreadsheet!AN455),TRUE,ISNUMBER(MATCH(TRUE,EXACT(Spreadsheet!AN455,INDIRECT(Spreadsheet!BL455)),0)))</f>
        <v>1</v>
      </c>
      <c r="BR455" s="5" t="b">
        <f t="array" ref="BR455">IF(ISBLANK(Spreadsheet!AO455),TRUE,ISNUMBER(MATCH(TRUE,EXACT(Spreadsheet!AO455,LifeBenefitClasses),0)))</f>
        <v>1</v>
      </c>
      <c r="BS455" s="5" t="b">
        <f>IF(OR(ISBLANK(Spreadsheet!AO455), Spreadsheet!AO455="Waive"),IF(ISBLANK(Spreadsheet!AP455),TRUE,FALSE),IF(OR(AND(NOT(ISBLANK(Spreadsheet!AO455)),ISBLANK(Spreadsheet!AP455)),NOT(ISNUMBER(VALUE(Spreadsheet!AP455)))),FALSE,IF(OR(AND(Spreadsheet!AP455&lt;6,MOD(Spreadsheet!AP455*10,5)=0), MOD(Spreadsheet!AP455,5000)=0),TRUE,FALSE)))</f>
        <v>1</v>
      </c>
      <c r="BT455" s="5" t="b">
        <f t="array" ref="BT455">IF(ISBLANK(Spreadsheet!AQ455),TRUE,ISNUMBER(MATCH(TRUE,EXACT(Spreadsheet!AQ455,EnrollWaive),0)))</f>
        <v>1</v>
      </c>
      <c r="BU455" s="5" t="b">
        <f t="array" ref="BU455">IF(ISBLANK(Spreadsheet!AR455),TRUE,ISNUMBER(MATCH(TRUE,EXACT(Spreadsheet!AR455,LifeBenefitClasses),0)))</f>
        <v>1</v>
      </c>
      <c r="BV455" s="5" t="b">
        <f>IF(OR(ISBLANK(Spreadsheet!AR455), Spreadsheet!AR455="Waive"),IF(ISBLANK(Spreadsheet!AS455),TRUE,FALSE),IF(OR(AND(NOT(ISBLANK(Spreadsheet!AR455)),ISBLANK(Spreadsheet!AS455)),NOT(ISNUMBER(VALUE(Spreadsheet!AS455)))),FALSE,IF(OR(AND(Spreadsheet!AS455&lt;6,MOD(Spreadsheet!AS455*10,5)=0), MOD(Spreadsheet!AS455,10000)=0),TRUE,FALSE)))</f>
        <v>1</v>
      </c>
      <c r="BW455" s="5" t="b">
        <f t="array" ref="BW455">IF(ISBLANK(Spreadsheet!AT455),TRUE,ISNUMBER(MATCH(TRUE,EXACT(Spreadsheet!AT455,LifeBenefitClasses),0)))</f>
        <v>1</v>
      </c>
      <c r="BX455" s="5" t="b">
        <f>IF(OR(ISBLANK(Spreadsheet!AT455), Spreadsheet!AT455="Waive"),IF(ISBLANK(Spreadsheet!AU455),TRUE,FALSE),IF(OR(AND(NOT(ISBLANK(Spreadsheet!AT455)),ISBLANK(Spreadsheet!AU455)),NOT(ISNUMBER(VALUE(Spreadsheet!AU455)))),FALSE,IF(AND(NOT(OR(ISBLANK(Spreadsheet!AT455),Spreadsheet!AT455="Waive")),NOT(OR(ISBLANK(Spreadsheet!AR455),Spreadsheet!AR455="Waive")),MOD(Spreadsheet!AU455,5000)=0, Spreadsheet!AU455&lt;=(Spreadsheet!AS455*0.5)),TRUE,FALSE)))</f>
        <v>1</v>
      </c>
      <c r="BY455" s="5" t="b">
        <f t="array" ref="BY455">IF(ISBLANK(Spreadsheet!AV455),TRUE,ISNUMBER(MATCH(TRUE,EXACT(Spreadsheet!AV455,EnrollWaive),0)))</f>
        <v>1</v>
      </c>
      <c r="BZ455" s="5" t="b">
        <f t="array" ref="BZ455">IF(ISBLANK(Spreadsheet!AW455),TRUE,ISNUMBER(MATCH(TRUE,EXACT(Spreadsheet!AW455,LifeBenefitClasses),0)))</f>
        <v>1</v>
      </c>
      <c r="CA455" s="5" t="b">
        <f t="array" ref="CA455">IF(ISBLANK(Spreadsheet!AX455),TRUE,ISNUMBER(MATCH(TRUE,EXACT(Spreadsheet!AX455,LifeBenefitClasses),0)))</f>
        <v>1</v>
      </c>
      <c r="CB455" s="5" t="b">
        <f t="array" ref="CB455">IF(ISBLANK(Spreadsheet!AY455),TRUE,ISNUMBER(MATCH(TRUE,EXACT(Spreadsheet!AY455,LifeBenefitClasses),0)))</f>
        <v>1</v>
      </c>
      <c r="CC455" s="5" t="b">
        <f t="array" ref="CC455">IF(ISBLANK(Spreadsheet!AZ455),TRUE,ISNUMBER(MATCH(TRUE,EXACT(Spreadsheet!AZ455,LifeBenefitClasses),0)))</f>
        <v>1</v>
      </c>
      <c r="CD455" s="5" t="b">
        <f t="array" ref="CD455">IF(ISBLANK(Spreadsheet!BA455),TRUE,ISNUMBER(MATCH(TRUE,EXACT(Spreadsheet!BA455,LifeBenefitClasses),0)))</f>
        <v>1</v>
      </c>
      <c r="CE455" s="5" t="b">
        <f>IF(OR(ISBLANK(Spreadsheet!BA455), Spreadsheet!BA455="Waive"),IF(ISBLANK(Spreadsheet!BB455),TRUE,FALSE),IF(OR(AND(NOT(ISBLANK(Spreadsheet!BA455)),ISBLANK(Spreadsheet!BB455)),NOT(ISNUMBER(VALUE(Spreadsheet!BB455))),ISBLANK(Spreadsheet!BC455),NOT(ISNUMBER(VALUE(Spreadsheet!BC455)))),FALSE,IF(AND(Spreadsheet!BB455&gt;=50000,Spreadsheet!BB455&lt;=250000,MOD(Spreadsheet!BB455,10000)=0,Spreadsheet!BB455&lt;=(10*Spreadsheet!BC455)),TRUE,FALSE)))</f>
        <v>1</v>
      </c>
      <c r="CF455" s="5" t="b">
        <f>IF(NOT(ISBLANK(Spreadsheet!BC455)),AND(ISNUMBER(VALUE(Spreadsheet!BC455)),Spreadsheet!BC455&gt;0),AND(OR(ISBLANK(Spreadsheet!AO455),Spreadsheet!AO455="Waive",AND(NOT(OR(ISBLANK(Spreadsheet!AO455),Spreadsheet!AO455="Waive")),Spreadsheet!AP455&gt;=6)),OR(ISBLANK(Spreadsheet!AR455),AND(NOT(OR(ISBLANK(Spreadsheet!AR455),Spreadsheet!AR455="Waive")),Spreadsheet!AS455&gt;=6)),OR(ISBLANK(Spreadsheet!AW455)),OR(ISBLANK(Spreadsheet!AX455)),OR(ISBLANK(Spreadsheet!AY455)),OR(ISBLANK(Spreadsheet!AZ455)),OR(ISBLANK(Spreadsheet!BA455),Spreadsheet!BA455="Waive")))</f>
        <v>1</v>
      </c>
      <c r="CG455" s="5" t="b">
        <f t="shared" ca="1" si="31"/>
        <v>1</v>
      </c>
    </row>
    <row r="456" spans="8:85" x14ac:dyDescent="0.3">
      <c r="H456" s="5">
        <f t="shared" ca="1" si="32"/>
        <v>2</v>
      </c>
      <c r="I456" s="5" t="str">
        <f t="shared" ref="I456:I519" ca="1" si="34">IF(Y456,"",Y$1&amp;" ")&amp;IF(AA456,"",AA$1&amp;" ")&amp;IF(T456,"",T$1&amp;" ")&amp;IF(U456,"",U$1&amp;" ")&amp;IF(V456,"",V$1&amp;" ")&amp;IF(W456,"",W$1&amp;" ")&amp;IF(AA456,"",AA$1&amp;" ")&amp;IF(AB456,"",AB$1&amp;" ")&amp;IF(AC456,"",AC$1&amp;" ")&amp;IF(AD456,"",AD$1&amp;" ")&amp;IF(AE456,"",AE$1&amp;" ")&amp;IF(AF456,"",AF$1&amp;" ")&amp;IF(AG456,"",AG$1&amp;" ")&amp;IF(AH456,"",AH$1&amp;" ")&amp;IF(AI456,"",AI$1&amp;" ")&amp;IF(AJ456,"",AJ$1&amp;" ")&amp;IF(AK456,"",AK$1&amp;" ")&amp;IF(AL456,"",AL$1&amp;" ")&amp;IF(AM456,"",AM$1&amp;" ")&amp;IF(AN456,"",AN$1&amp;" ")&amp;IF(AO456,"",AO$1&amp;" ")&amp;IF(AP456,"",AP$1&amp;" ")&amp;IF(AQ456,"",AQ$1&amp;" ")&amp;IF(AR456,"",AR$1&amp;" ")&amp;IF(AS456,"",AS$1&amp;" ")&amp;IF(AT456,"",AT$1&amp;" ")&amp;IF(AU456,"",AU$1&amp;" ")&amp;IF(AV456,"",AV$1&amp;" ")&amp;IF(AW456,"",AW$1&amp;" ")&amp;IF(AX456,"",AX$1&amp;" ")&amp;IF(AY456,"",AY$1&amp;" ")&amp;IF(AZ456,"",AZ$1&amp;" ")&amp;IF(BA456,"",BA$1&amp;" ")&amp;IF(BB456,"",BB$1&amp;" ")&amp;IF(BC456,"",BC$1&amp;" ")&amp;IF(BD456,"",BD$1&amp;" ")&amp;IF(BE456,"",BE$1&amp;" ")&amp;IF(BF456,"",BF$1&amp;" ")&amp;IF(BG456,"",BG$1&amp;" ")&amp;IF(BH456,"",BH$1&amp;" ")&amp;IF(BI456,"",BI$1&amp;" ")&amp;IF(BJ456,"",BJ$1&amp;" ")&amp;IF(BK456,"",BK$1&amp;" ")&amp;IF(BL456,"",BL$1&amp;" ")&amp;IF(BM456,"",BM$1&amp;" ")&amp;IF(BN456,"",BN$1&amp;" ")&amp;IF(BO456,"",BO$1&amp;" ")&amp;IF(BP456,"",BP$1&amp;" ")&amp;IF(BQ456,"",BQ$1&amp;" ")&amp;IF(BR456,"",BR$1&amp;" ")&amp;IF(BS456,"",BS$1&amp;" ")&amp;IF(BT456,"",BT$1&amp;" ")&amp;IF(BU456,"",BU$1&amp;" ")&amp;IF(BV456,"",BV$1&amp;" ")&amp;IF(BW456,"",BW$1&amp;" ")&amp;IF(BX456,"",BX$1&amp;" ")&amp;IF(BY456,"",BY$1&amp;" ")&amp;IF(BZ456,"",BZ$1&amp;" ")&amp;IF(CA456,"",CA$1&amp;" ")&amp;IF(CB456,"",CB$1&amp;" ")&amp;IF(CC456,"",CC$1&amp;" ")&amp;IF(CD456,"",CD$1&amp;" ")&amp;IF(CE456,"",CE$1&amp;" ")&amp;IF(CF456,"",CF$1&amp;" ")</f>
        <v/>
      </c>
      <c r="J456" s="5" t="str">
        <f>IF(AND(NOT(ISBLANK(Spreadsheet!C456)),ISBLANK(Spreadsheet!D456)),Spreadsheet!F456&amp;" "&amp;Spreadsheet!H456,"")</f>
        <v/>
      </c>
      <c r="K456" s="5">
        <f>IF(AND(NOT(ISBLANK(Spreadsheet!C456)),ISBLANK(Spreadsheet!D456)),COUNTIFS(Spreadsheet!E457:E$786,"=Child",Spreadsheet!C457:C$786, "="&amp;Spreadsheet!C456) + COUNTIFS(Spreadsheet!E457:E$786,"=Step-child",Spreadsheet!C457:C$786, "="&amp;Spreadsheet!C456),0)</f>
        <v>0</v>
      </c>
      <c r="L456" s="5">
        <f>IF(NOT(ISBLANK(J456)),COUNTIFS(Spreadsheet!E457:E$786,"=Wife",Spreadsheet!C457:C$786, "="&amp;Spreadsheet!C456) + COUNTIFS(Spreadsheet!E457:E$786,"=Husband",Spreadsheet!C457:C$786, "="&amp;Spreadsheet!C456),0)</f>
        <v>0</v>
      </c>
      <c r="M456" s="5">
        <f>IF(NOT(ISBLANK(Spreadsheet!AJ456)),VLOOKUP(Spreadsheet!AJ456,'Drop Downs'!$P$2:$R$16,3,FALSE),0)</f>
        <v>0</v>
      </c>
      <c r="N456" s="5">
        <f>IF(NOT(ISBLANK(Spreadsheet!AJ456)), VLOOKUP(Spreadsheet!AJ456,'Drop Downs'!$P$2:$R$16,2,FALSE),0)</f>
        <v>0</v>
      </c>
      <c r="O456" s="5">
        <f>IF(NOT(ISBLANK(Spreadsheet!AL456)),VLOOKUP(Spreadsheet!AL456,'Drop Downs'!$P$2:$R$16,3,FALSE), 0)</f>
        <v>0</v>
      </c>
      <c r="P456" s="5">
        <f>IF(NOT(ISBLANK(Spreadsheet!AL456)),VLOOKUP(Spreadsheet!AL456,'Drop Downs'!$P$2:$R$16,2,FALSE),0)</f>
        <v>0</v>
      </c>
      <c r="Q456" s="5">
        <f>IF(NOT(ISBLANK(Spreadsheet!AN456)),VLOOKUP(Spreadsheet!AN456,'Drop Downs'!$P$2:$R$16,3,FALSE),0)</f>
        <v>0</v>
      </c>
      <c r="R456" s="5">
        <f>IF(NOT(ISBLANK(Spreadsheet!AN456)),VLOOKUP(Spreadsheet!AN456,'Drop Downs'!$P$2:$R$16,2,FALSE),0)</f>
        <v>0</v>
      </c>
      <c r="S456" s="5" t="str">
        <f>IF(OR(M456&gt;K456,N456&gt;L456,O456&gt;K456, Q456&gt;K456,N456&gt;L456, P456&gt;L456, R456&gt;L456),"Member currently has a coverage election over what he/she needs.  Please add more dependents or adjust the coverage election.","")&amp;(IF(AND(NOT(ISBLANK(Spreadsheet!C456)),NOT(ISBLANK(Spreadsheet!D456)),ISBLANK(Spreadsheet!E456)),"Dependent lacks a relationship to member.Please select one from the drop-down.",""))</f>
        <v/>
      </c>
      <c r="T456" s="5" t="b">
        <f t="shared" si="33"/>
        <v>1</v>
      </c>
      <c r="U456" s="5" t="b">
        <f>OR(ISBLANK(Spreadsheet!C456),IF(NOT(ISBLANK(Spreadsheet!D456)),NOT(ISBLANK(Spreadsheet!E456)),TRUE))</f>
        <v>1</v>
      </c>
      <c r="V456" s="5" t="b">
        <f>OR(ISBLANK(Spreadsheet!C456), NOT(ISBLANK(Spreadsheet!I456)))</f>
        <v>1</v>
      </c>
      <c r="W456" s="5" t="b">
        <f>OR(ISBLANK(Spreadsheet!D456),NOT(ISBLANK(Spreadsheet!C456)))</f>
        <v>1</v>
      </c>
      <c r="X456" s="155" t="str">
        <f>REPT("0",MIN(FIND({1,2,3,4,5,6,7,8,9},Spreadsheet!C456&amp;"123456789"))-1)&amp;IF(ISBLANK(Spreadsheet!C456),"",SUMPRODUCT(MID(0&amp;Spreadsheet!C456,LARGE(INDEX(ISNUMBER(--MID(Spreadsheet!C456,ROW($1:$225),1))*
 ROW($1:$225),0),ROW($1:$225))+1,1)*10^ROW($1:$225)/10))</f>
        <v/>
      </c>
      <c r="Y456" s="5" t="b">
        <f>IF(NOT(ISBLANK(Spreadsheet!C456)),IF(AND(ISNUMBER(VALUE(Spreadsheet!C456)), LEN(Spreadsheet!C456)=9),TRUE,FALSE),TRUE)</f>
        <v>1</v>
      </c>
      <c r="Z456" s="155" t="str">
        <f>REPT("0",MIN(FIND({1,2,3,4,5,6,7,8,9},Spreadsheet!D456&amp;"123456789"))-1)&amp;IF(ISBLANK(Spreadsheet!D456),"",SUMPRODUCT(MID(0&amp;Spreadsheet!D456,LARGE(INDEX(ISNUMBER(--MID(Spreadsheet!D456,ROW($1:$225),1))*
 ROW($1:$225),0),ROW($1:$225))+1,1)*10^ROW($1:$225)/10))</f>
        <v/>
      </c>
      <c r="AA456" s="5" t="b">
        <f>IF(AND(NOT(ISBLANK(Spreadsheet!D456)),NOT(ISBLANK(Spreadsheet!C456))),IF(AND(ISNUMBER(VALUE(Spreadsheet!D456)), LEN(Spreadsheet!D456)=9),TRUE,FALSE),IF(AND(NOT(ISBLANK(Spreadsheet!D456)),ISBLANK(Spreadsheet!C456)),FALSE,TRUE))</f>
        <v>1</v>
      </c>
      <c r="AB456" s="5" t="b">
        <f>OR(ISBLANK(Spreadsheet!Y456),IF(NOT(ISBLANK(Spreadsheet!Y456)),LEN(Spreadsheet!Y456)=10,ISNUMBER(VALUE(Spreadsheet!Y456))))</f>
        <v>1</v>
      </c>
      <c r="AC456" s="5" t="b">
        <f>OR(ISBLANK(Spreadsheet!AI456), AND(NOT(ISBLANK(Spreadsheet!AJ456)), NOT(ISNUMBER(SEARCH("Waive",Spreadsheet!AJ456)))))</f>
        <v>1</v>
      </c>
      <c r="AD456" s="5" t="b">
        <f>OR(ISBLANK(Spreadsheet!AK456), AND(NOT(ISBLANK(Spreadsheet!AL456)), NOT(ISNUMBER(SEARCH("Waive",Spreadsheet!AL456)))))</f>
        <v>1</v>
      </c>
      <c r="AE456" s="5" t="b">
        <f>OR(ISBLANK(Spreadsheet!AM456), AND(NOT(ISBLANK(Spreadsheet!AN456)), NOT(ISNUMBER(SEARCH("Waive", Spreadsheet!AN456)))))</f>
        <v>1</v>
      </c>
      <c r="AF456" s="5" t="b">
        <f>OR(ISBLANK(Spreadsheet!C456), NOT(ISBLANK(Spreadsheet!D456)),NOT(ISBLANK(Spreadsheet!L456)))</f>
        <v>1</v>
      </c>
      <c r="AG456" s="5" t="b">
        <f>IF(AND(NOT(ISBLANK(Spreadsheet!C456)), NOT(ISBLANK(Spreadsheet!D456)),Spreadsheet!C456&lt;&gt;Spreadsheet!D456),IF(ISERROR(VLOOKUP(Spreadsheet!C456, Spreadsheet!$C$6:'Spreadsheet'!$C455,1,FALSE)), FALSE, TRUE),TRUE)</f>
        <v>1</v>
      </c>
      <c r="AH456" s="5" t="b">
        <f>Spreadsheet!$B$2=Spreadsheet!AD456</f>
        <v>1</v>
      </c>
      <c r="AI456" s="5" t="b">
        <f>IF(ISBLANK(Spreadsheet!G456),TRUE,IF(OR(LEN(Spreadsheet!G456)&gt;1,ISNUMBER(VALUE(Spreadsheet!G456))),FALSE,TRUE))</f>
        <v>1</v>
      </c>
      <c r="AJ456" s="5" t="b">
        <f>OR(ISBLANK(Spreadsheet!C456), NOT(ISBLANK(Spreadsheet!B456)), NOT(ISBLANK(Spreadsheet!D456)))</f>
        <v>1</v>
      </c>
      <c r="AK456" s="5" t="b">
        <f t="array" ref="AK456">IF(OR(AND(ISBLANK(Spreadsheet!E456),ISBLANK(Spreadsheet!D456),NOT(ISBLANK(Spreadsheet!C456))),AND(ISBLANK(Spreadsheet!E456),ISBLANK(Spreadsheet!D456),ISBLANK(Spreadsheet!C456))),TRUE,ISNUMBER(MATCH(TRUE,EXACT(Spreadsheet!E456,Relationships),0)))</f>
        <v>1</v>
      </c>
      <c r="AL456" s="5" t="b">
        <f>IF(NOT(ISBLANK(Spreadsheet!C456)),IF(OR(ISBLANK(Spreadsheet!F456),LEN(Spreadsheet!F456)&gt;40),FALSE,TRUE),TRUE)</f>
        <v>1</v>
      </c>
      <c r="AM456" s="5" t="b">
        <f>IF(NOT(ISBLANK(Spreadsheet!C456)),IF(OR(ISBLANK(Spreadsheet!H456),LEN(Spreadsheet!H456)&gt;40),FALSE,TRUE),TRUE)</f>
        <v>1</v>
      </c>
      <c r="AN456" s="5" t="b">
        <f t="array" ref="AN456">IF(ISBLANK(Spreadsheet!I456),TRUE,ISNUMBER(MATCH(TRUE,EXACT(Spreadsheet!I456,GenderValues),0)))</f>
        <v>1</v>
      </c>
      <c r="AO456" s="5" t="b">
        <f ca="1">IF(ISERROR(DATEVALUE(TEXT(Spreadsheet!J456,"mm/dd/yyyy")) &gt; TODAY()),IF(AND(ISBLANK(Spreadsheet!J456),ISBLANK(Spreadsheet!C456)),TRUE,FALSE),IF(DATEVALUE(TEXT(Spreadsheet!J456,"mm/dd/yyyy")) &gt; TODAY(),FALSE,TRUE))</f>
        <v>1</v>
      </c>
      <c r="AP456" s="5" t="b">
        <f>OR(ISBLANK(Spreadsheet!K456),LEN(Spreadsheet!K456)&lt;=100)</f>
        <v>1</v>
      </c>
      <c r="AQ456" s="5" t="b">
        <f t="array" ref="AQ456">IF(OR(AND(ISBLANK(Spreadsheet!L456),ISBLANK(Spreadsheet!C456)),AND(NOT(ISBLANK(Spreadsheet!C456)),NOT(ISBLANK(Spreadsheet!D456)))),TRUE,ISNUMBER(MATCH(TRUE,EXACT(Spreadsheet!L456,MaritalStatus),0)))</f>
        <v>1</v>
      </c>
      <c r="AR456" s="5" t="b">
        <f ca="1">IF(ISERROR(DATEVALUE(TEXT(Spreadsheet!M456,"mm/dd/yyyy")) &gt; TODAY()),IF(ISBLANK(Spreadsheet!M456),TRUE,FALSE),IF(DATEVALUE(TEXT(Spreadsheet!M456,"mm/dd/yyyy")) &gt; TODAY(),FALSE,TRUE))</f>
        <v>1</v>
      </c>
      <c r="AS456" s="5" t="b">
        <f>OR(ISBLANK(Spreadsheet!N456),LEN(Spreadsheet!N456)&lt;=100)</f>
        <v>1</v>
      </c>
      <c r="AT456" s="5" t="b">
        <f>OR(ISBLANK(Spreadsheet!O456),UPPER(Spreadsheet!O456)="YES")</f>
        <v>1</v>
      </c>
      <c r="AU456" s="5" t="b">
        <f>OR(ISBLANK(Spreadsheet!P456),UPPER(Spreadsheet!P456)="YES")</f>
        <v>1</v>
      </c>
      <c r="AV456" s="5" t="b">
        <f t="array" ref="AV456">IF(ISBLANK(Spreadsheet!Q456),TRUE,ISNUMBER(MATCH(TRUE,EXACT(Spreadsheet!Q456,OnGroupsPriorIns),0)))</f>
        <v>1</v>
      </c>
      <c r="AW456" s="5" t="b">
        <f>OR(ISBLANK(Spreadsheet!R456),UPPER(Spreadsheet!R456)="YES")</f>
        <v>1</v>
      </c>
      <c r="AX456" s="5" t="b">
        <f>OR(ISBLANK(Spreadsheet!S456),UPPER(Spreadsheet!S456)="YES")</f>
        <v>1</v>
      </c>
      <c r="AY456" s="5" t="b">
        <f>OR(AND(ISBLANK(Spreadsheet!C456),LEN(Spreadsheet!T456)=0),AND(NOT(ISBLANK(Spreadsheet!C456)),LEN(Spreadsheet!T456)&gt;0,LEN(Spreadsheet!T456)&lt;=50))</f>
        <v>1</v>
      </c>
      <c r="AZ456" s="5" t="b">
        <f>OR(LEN(Spreadsheet!U456)=0,AND(LEN(Spreadsheet!U456)&gt;0,LEN(Spreadsheet!U456)&lt;=50))</f>
        <v>1</v>
      </c>
      <c r="BA456" s="5" t="b">
        <f>OR(AND(ISBLANK(Spreadsheet!C456),LEN(Spreadsheet!V456)=0),AND(NOT(ISBLANK(Spreadsheet!C456)),LEN(Spreadsheet!V456)&gt;0,LEN(Spreadsheet!V456)&lt;=50))</f>
        <v>1</v>
      </c>
      <c r="BB456" s="5" t="b">
        <f t="array" ref="BB456">IF(AND(ISBLANK(Spreadsheet!C456),LEN(Spreadsheet!W456)=0),TRUE,ISNUMBER(MATCH(TRUE,EXACT(Spreadsheet!W456,States),0)))</f>
        <v>1</v>
      </c>
      <c r="BC456" s="5" t="b">
        <f>OR(AND(ISBLANK(Spreadsheet!C456),LEN(Spreadsheet!X456)=0),AND(NOT(ISBLANK(Spreadsheet!C456)),LEN(Spreadsheet!X456)&gt;0,LEN(Spreadsheet!X456)=5,ISNUMBER(VALUE(Spreadsheet!X456))))</f>
        <v>1</v>
      </c>
      <c r="BD456" s="5" t="b">
        <f>OR(ISBLANK(Spreadsheet!Z456),LEN(Spreadsheet!Z456)&lt;=50)</f>
        <v>1</v>
      </c>
      <c r="BE456" s="5" t="b">
        <f>ISBLANK(Spreadsheet!AA456)</f>
        <v>1</v>
      </c>
      <c r="BF456" s="5" t="b">
        <f>ISBLANK(Spreadsheet!AB456)</f>
        <v>1</v>
      </c>
      <c r="BG456" s="5" t="b">
        <f>IF(ISERROR(DATEVALUE(TEXT(Spreadsheet!AC456,"mm/dd/yyyy")) &gt; DATEVALUE(TEXT(Spreadsheet!J456,"mm/dd/yyyy"))),IF(OR(AND(ISBLANK(Spreadsheet!AC456),ISBLANK(Spreadsheet!C456)),AND(NOT(ISBLANK(Spreadsheet!C456)),ISBLANK(Spreadsheet!AC456),NOT(ISBLANK(Spreadsheet!D456)))),TRUE,FALSE),IF(DATEVALUE(TEXT(Spreadsheet!AC456,"mm/dd/yyyy")) &gt; DATEVALUE(TEXT(Spreadsheet!J456,"mm/dd/yyyy")),TRUE,FALSE))</f>
        <v>1</v>
      </c>
      <c r="BH456" s="5" t="b">
        <f>OR(AND(ISBLANK(Spreadsheet!C456),ISBLANK(Spreadsheet!AE456)),AND(NOT(ISBLANK(Spreadsheet!C456)),NOT(ISBLANK(Spreadsheet!D456)),ISBLANK(Spreadsheet!AE456)),AND(NOT(ISBLANK(Spreadsheet!C456)),ISBLANK(Spreadsheet!D456),NOT(ISBLANK(Spreadsheet!AE456)),LEN(Spreadsheet!AE456)&lt;=100))</f>
        <v>1</v>
      </c>
      <c r="BI456" s="5" t="b">
        <f t="array" ref="BI456">IF(ISBLANK(Spreadsheet!AF456),TRUE,ISNUMBER(MATCH(TRUE,EXACT(Spreadsheet!AF456,CobraShortReasons),0)))</f>
        <v>1</v>
      </c>
      <c r="BJ456" s="5" t="b">
        <f ca="1">IF(ISERROR(DATEVALUE(TEXT(Spreadsheet!AG456,"mm/dd/yyyy")) &gt; TODAY()),IF(ISBLANK(Spreadsheet!AG456),TRUE,FALSE),IF(DATEVALUE(TEXT(Spreadsheet!AG456,"mm/dd/yyyy")) &gt; TODAY(),FALSE,TRUE))</f>
        <v>1</v>
      </c>
      <c r="BK456" s="5" t="b">
        <f>OR(ISBLANK(Spreadsheet!AH456),LEN(Spreadsheet!AH456)&lt;=25)</f>
        <v>1</v>
      </c>
      <c r="BL456" s="5" t="b">
        <f t="array" aca="1" ref="BL456" ca="1">IF(ISBLANK(Spreadsheet!AI456),TRUE,ISNUMBER(MATCH(TRUE,EXACT(Spreadsheet!AI456,INDIRECT(Spreadsheet!$D$2)),0)))</f>
        <v>1</v>
      </c>
      <c r="BM456" s="5" t="b">
        <f t="array" aca="1" ref="BM456" ca="1">IF(ISBLANK(Spreadsheet!AJ456),TRUE,ISNUMBER(MATCH(TRUE,EXACT(Spreadsheet!AJ456,INDIRECT(Spreadsheet!BJ456)),0)))</f>
        <v>1</v>
      </c>
      <c r="BN456" s="5" t="b">
        <f t="array" ref="BN456">IF(ISBLANK(Spreadsheet!AK456),TRUE,ISNUMBER(MATCH(TRUE,EXACT(Spreadsheet!AK456,DentalPlans),0)))</f>
        <v>1</v>
      </c>
      <c r="BO456" s="5" t="b">
        <f t="array" aca="1" ref="BO456" ca="1">IF(ISBLANK(Spreadsheet!AL456),TRUE,ISNUMBER(MATCH(TRUE,EXACT(Spreadsheet!AL456,INDIRECT(Spreadsheet!BK456)),0)))</f>
        <v>1</v>
      </c>
      <c r="BP456" s="5" t="b">
        <f t="array" ref="BP456">IF(ISBLANK(Spreadsheet!AM456),TRUE,ISNUMBER(MATCH(TRUE,EXACT(Spreadsheet!AM456,VisionPlans),0)))</f>
        <v>1</v>
      </c>
      <c r="BQ456" s="5" t="b">
        <f t="array" aca="1" ref="BQ456" ca="1">IF(ISBLANK(Spreadsheet!AN456),TRUE,ISNUMBER(MATCH(TRUE,EXACT(Spreadsheet!AN456,INDIRECT(Spreadsheet!BL456)),0)))</f>
        <v>1</v>
      </c>
      <c r="BR456" s="5" t="b">
        <f t="array" ref="BR456">IF(ISBLANK(Spreadsheet!AO456),TRUE,ISNUMBER(MATCH(TRUE,EXACT(Spreadsheet!AO456,LifeBenefitClasses),0)))</f>
        <v>1</v>
      </c>
      <c r="BS456" s="5" t="b">
        <f>IF(OR(ISBLANK(Spreadsheet!AO456), Spreadsheet!AO456="Waive"),IF(ISBLANK(Spreadsheet!AP456),TRUE,FALSE),IF(OR(AND(NOT(ISBLANK(Spreadsheet!AO456)),ISBLANK(Spreadsheet!AP456)),NOT(ISNUMBER(VALUE(Spreadsheet!AP456)))),FALSE,IF(OR(AND(Spreadsheet!AP456&lt;6,MOD(Spreadsheet!AP456*10,5)=0), MOD(Spreadsheet!AP456,5000)=0),TRUE,FALSE)))</f>
        <v>1</v>
      </c>
      <c r="BT456" s="5" t="b">
        <f t="array" ref="BT456">IF(ISBLANK(Spreadsheet!AQ456),TRUE,ISNUMBER(MATCH(TRUE,EXACT(Spreadsheet!AQ456,EnrollWaive),0)))</f>
        <v>1</v>
      </c>
      <c r="BU456" s="5" t="b">
        <f t="array" ref="BU456">IF(ISBLANK(Spreadsheet!AR456),TRUE,ISNUMBER(MATCH(TRUE,EXACT(Spreadsheet!AR456,LifeBenefitClasses),0)))</f>
        <v>1</v>
      </c>
      <c r="BV456" s="5" t="b">
        <f>IF(OR(ISBLANK(Spreadsheet!AR456), Spreadsheet!AR456="Waive"),IF(ISBLANK(Spreadsheet!AS456),TRUE,FALSE),IF(OR(AND(NOT(ISBLANK(Spreadsheet!AR456)),ISBLANK(Spreadsheet!AS456)),NOT(ISNUMBER(VALUE(Spreadsheet!AS456)))),FALSE,IF(OR(AND(Spreadsheet!AS456&lt;6,MOD(Spreadsheet!AS456*10,5)=0), MOD(Spreadsheet!AS456,10000)=0),TRUE,FALSE)))</f>
        <v>1</v>
      </c>
      <c r="BW456" s="5" t="b">
        <f t="array" ref="BW456">IF(ISBLANK(Spreadsheet!AT456),TRUE,ISNUMBER(MATCH(TRUE,EXACT(Spreadsheet!AT456,LifeBenefitClasses),0)))</f>
        <v>1</v>
      </c>
      <c r="BX456" s="5" t="b">
        <f>IF(OR(ISBLANK(Spreadsheet!AT456), Spreadsheet!AT456="Waive"),IF(ISBLANK(Spreadsheet!AU456),TRUE,FALSE),IF(OR(AND(NOT(ISBLANK(Spreadsheet!AT456)),ISBLANK(Spreadsheet!AU456)),NOT(ISNUMBER(VALUE(Spreadsheet!AU456)))),FALSE,IF(AND(NOT(OR(ISBLANK(Spreadsheet!AT456),Spreadsheet!AT456="Waive")),NOT(OR(ISBLANK(Spreadsheet!AR456),Spreadsheet!AR456="Waive")),MOD(Spreadsheet!AU456,5000)=0, Spreadsheet!AU456&lt;=(Spreadsheet!AS456*0.5)),TRUE,FALSE)))</f>
        <v>1</v>
      </c>
      <c r="BY456" s="5" t="b">
        <f t="array" ref="BY456">IF(ISBLANK(Spreadsheet!AV456),TRUE,ISNUMBER(MATCH(TRUE,EXACT(Spreadsheet!AV456,EnrollWaive),0)))</f>
        <v>1</v>
      </c>
      <c r="BZ456" s="5" t="b">
        <f t="array" ref="BZ456">IF(ISBLANK(Spreadsheet!AW456),TRUE,ISNUMBER(MATCH(TRUE,EXACT(Spreadsheet!AW456,LifeBenefitClasses),0)))</f>
        <v>1</v>
      </c>
      <c r="CA456" s="5" t="b">
        <f t="array" ref="CA456">IF(ISBLANK(Spreadsheet!AX456),TRUE,ISNUMBER(MATCH(TRUE,EXACT(Spreadsheet!AX456,LifeBenefitClasses),0)))</f>
        <v>1</v>
      </c>
      <c r="CB456" s="5" t="b">
        <f t="array" ref="CB456">IF(ISBLANK(Spreadsheet!AY456),TRUE,ISNUMBER(MATCH(TRUE,EXACT(Spreadsheet!AY456,LifeBenefitClasses),0)))</f>
        <v>1</v>
      </c>
      <c r="CC456" s="5" t="b">
        <f t="array" ref="CC456">IF(ISBLANK(Spreadsheet!AZ456),TRUE,ISNUMBER(MATCH(TRUE,EXACT(Spreadsheet!AZ456,LifeBenefitClasses),0)))</f>
        <v>1</v>
      </c>
      <c r="CD456" s="5" t="b">
        <f t="array" ref="CD456">IF(ISBLANK(Spreadsheet!BA456),TRUE,ISNUMBER(MATCH(TRUE,EXACT(Spreadsheet!BA456,LifeBenefitClasses),0)))</f>
        <v>1</v>
      </c>
      <c r="CE456" s="5" t="b">
        <f>IF(OR(ISBLANK(Spreadsheet!BA456), Spreadsheet!BA456="Waive"),IF(ISBLANK(Spreadsheet!BB456),TRUE,FALSE),IF(OR(AND(NOT(ISBLANK(Spreadsheet!BA456)),ISBLANK(Spreadsheet!BB456)),NOT(ISNUMBER(VALUE(Spreadsheet!BB456))),ISBLANK(Spreadsheet!BC456),NOT(ISNUMBER(VALUE(Spreadsheet!BC456)))),FALSE,IF(AND(Spreadsheet!BB456&gt;=50000,Spreadsheet!BB456&lt;=250000,MOD(Spreadsheet!BB456,10000)=0,Spreadsheet!BB456&lt;=(10*Spreadsheet!BC456)),TRUE,FALSE)))</f>
        <v>1</v>
      </c>
      <c r="CF456" s="5" t="b">
        <f>IF(NOT(ISBLANK(Spreadsheet!BC456)),AND(ISNUMBER(VALUE(Spreadsheet!BC456)),Spreadsheet!BC456&gt;0),AND(OR(ISBLANK(Spreadsheet!AO456),Spreadsheet!AO456="Waive",AND(NOT(OR(ISBLANK(Spreadsheet!AO456),Spreadsheet!AO456="Waive")),Spreadsheet!AP456&gt;=6)),OR(ISBLANK(Spreadsheet!AR456),AND(NOT(OR(ISBLANK(Spreadsheet!AR456),Spreadsheet!AR456="Waive")),Spreadsheet!AS456&gt;=6)),OR(ISBLANK(Spreadsheet!AW456)),OR(ISBLANK(Spreadsheet!AX456)),OR(ISBLANK(Spreadsheet!AY456)),OR(ISBLANK(Spreadsheet!AZ456)),OR(ISBLANK(Spreadsheet!BA456),Spreadsheet!BA456="Waive")))</f>
        <v>1</v>
      </c>
      <c r="CG456" s="5" t="b">
        <f t="shared" ref="CG456:CG519" ca="1" si="35">NOT(ISERROR(H456))</f>
        <v>1</v>
      </c>
    </row>
    <row r="457" spans="8:85" x14ac:dyDescent="0.3">
      <c r="H457" s="5">
        <f t="shared" ca="1" si="32"/>
        <v>2</v>
      </c>
      <c r="I457" s="5" t="str">
        <f t="shared" ca="1" si="34"/>
        <v/>
      </c>
      <c r="J457" s="5" t="str">
        <f>IF(AND(NOT(ISBLANK(Spreadsheet!C457)),ISBLANK(Spreadsheet!D457)),Spreadsheet!F457&amp;" "&amp;Spreadsheet!H457,"")</f>
        <v/>
      </c>
      <c r="K457" s="5">
        <f>IF(AND(NOT(ISBLANK(Spreadsheet!C457)),ISBLANK(Spreadsheet!D457)),COUNTIFS(Spreadsheet!E458:E$786,"=Child",Spreadsheet!C458:C$786, "="&amp;Spreadsheet!C457) + COUNTIFS(Spreadsheet!E458:E$786,"=Step-child",Spreadsheet!C458:C$786, "="&amp;Spreadsheet!C457),0)</f>
        <v>0</v>
      </c>
      <c r="L457" s="5">
        <f>IF(NOT(ISBLANK(J457)),COUNTIFS(Spreadsheet!E458:E$786,"=Wife",Spreadsheet!C458:C$786, "="&amp;Spreadsheet!C457) + COUNTIFS(Spreadsheet!E458:E$786,"=Husband",Spreadsheet!C458:C$786, "="&amp;Spreadsheet!C457),0)</f>
        <v>0</v>
      </c>
      <c r="M457" s="5">
        <f>IF(NOT(ISBLANK(Spreadsheet!AJ457)),VLOOKUP(Spreadsheet!AJ457,'Drop Downs'!$P$2:$R$16,3,FALSE),0)</f>
        <v>0</v>
      </c>
      <c r="N457" s="5">
        <f>IF(NOT(ISBLANK(Spreadsheet!AJ457)), VLOOKUP(Spreadsheet!AJ457,'Drop Downs'!$P$2:$R$16,2,FALSE),0)</f>
        <v>0</v>
      </c>
      <c r="O457" s="5">
        <f>IF(NOT(ISBLANK(Spreadsheet!AL457)),VLOOKUP(Spreadsheet!AL457,'Drop Downs'!$P$2:$R$16,3,FALSE), 0)</f>
        <v>0</v>
      </c>
      <c r="P457" s="5">
        <f>IF(NOT(ISBLANK(Spreadsheet!AL457)),VLOOKUP(Spreadsheet!AL457,'Drop Downs'!$P$2:$R$16,2,FALSE),0)</f>
        <v>0</v>
      </c>
      <c r="Q457" s="5">
        <f>IF(NOT(ISBLANK(Spreadsheet!AN457)),VLOOKUP(Spreadsheet!AN457,'Drop Downs'!$P$2:$R$16,3,FALSE),0)</f>
        <v>0</v>
      </c>
      <c r="R457" s="5">
        <f>IF(NOT(ISBLANK(Spreadsheet!AN457)),VLOOKUP(Spreadsheet!AN457,'Drop Downs'!$P$2:$R$16,2,FALSE),0)</f>
        <v>0</v>
      </c>
      <c r="S457" s="5" t="str">
        <f>IF(OR(M457&gt;K457,N457&gt;L457,O457&gt;K457, Q457&gt;K457,N457&gt;L457, P457&gt;L457, R457&gt;L457),"Member currently has a coverage election over what he/she needs.  Please add more dependents or adjust the coverage election.","")&amp;(IF(AND(NOT(ISBLANK(Spreadsheet!C457)),NOT(ISBLANK(Spreadsheet!D457)),ISBLANK(Spreadsheet!E457)),"Dependent lacks a relationship to member.Please select one from the drop-down.",""))</f>
        <v/>
      </c>
      <c r="T457" s="5" t="b">
        <f t="shared" si="33"/>
        <v>1</v>
      </c>
      <c r="U457" s="5" t="b">
        <f>OR(ISBLANK(Spreadsheet!C457),IF(NOT(ISBLANK(Spreadsheet!D457)),NOT(ISBLANK(Spreadsheet!E457)),TRUE))</f>
        <v>1</v>
      </c>
      <c r="V457" s="5" t="b">
        <f>OR(ISBLANK(Spreadsheet!C457), NOT(ISBLANK(Spreadsheet!I457)))</f>
        <v>1</v>
      </c>
      <c r="W457" s="5" t="b">
        <f>OR(ISBLANK(Spreadsheet!D457),NOT(ISBLANK(Spreadsheet!C457)))</f>
        <v>1</v>
      </c>
      <c r="X457" s="155" t="str">
        <f>REPT("0",MIN(FIND({1,2,3,4,5,6,7,8,9},Spreadsheet!C457&amp;"123456789"))-1)&amp;IF(ISBLANK(Spreadsheet!C457),"",SUMPRODUCT(MID(0&amp;Spreadsheet!C457,LARGE(INDEX(ISNUMBER(--MID(Spreadsheet!C457,ROW($1:$225),1))*
 ROW($1:$225),0),ROW($1:$225))+1,1)*10^ROW($1:$225)/10))</f>
        <v/>
      </c>
      <c r="Y457" s="5" t="b">
        <f>IF(NOT(ISBLANK(Spreadsheet!C457)),IF(AND(ISNUMBER(VALUE(Spreadsheet!C457)), LEN(Spreadsheet!C457)=9),TRUE,FALSE),TRUE)</f>
        <v>1</v>
      </c>
      <c r="Z457" s="155" t="str">
        <f>REPT("0",MIN(FIND({1,2,3,4,5,6,7,8,9},Spreadsheet!D457&amp;"123456789"))-1)&amp;IF(ISBLANK(Spreadsheet!D457),"",SUMPRODUCT(MID(0&amp;Spreadsheet!D457,LARGE(INDEX(ISNUMBER(--MID(Spreadsheet!D457,ROW($1:$225),1))*
 ROW($1:$225),0),ROW($1:$225))+1,1)*10^ROW($1:$225)/10))</f>
        <v/>
      </c>
      <c r="AA457" s="5" t="b">
        <f>IF(AND(NOT(ISBLANK(Spreadsheet!D457)),NOT(ISBLANK(Spreadsheet!C457))),IF(AND(ISNUMBER(VALUE(Spreadsheet!D457)), LEN(Spreadsheet!D457)=9),TRUE,FALSE),IF(AND(NOT(ISBLANK(Spreadsheet!D457)),ISBLANK(Spreadsheet!C457)),FALSE,TRUE))</f>
        <v>1</v>
      </c>
      <c r="AB457" s="5" t="b">
        <f>OR(ISBLANK(Spreadsheet!Y457),IF(NOT(ISBLANK(Spreadsheet!Y457)),LEN(Spreadsheet!Y457)=10,ISNUMBER(VALUE(Spreadsheet!Y457))))</f>
        <v>1</v>
      </c>
      <c r="AC457" s="5" t="b">
        <f>OR(ISBLANK(Spreadsheet!AI457), AND(NOT(ISBLANK(Spreadsheet!AJ457)), NOT(ISNUMBER(SEARCH("Waive",Spreadsheet!AJ457)))))</f>
        <v>1</v>
      </c>
      <c r="AD457" s="5" t="b">
        <f>OR(ISBLANK(Spreadsheet!AK457), AND(NOT(ISBLANK(Spreadsheet!AL457)), NOT(ISNUMBER(SEARCH("Waive",Spreadsheet!AL457)))))</f>
        <v>1</v>
      </c>
      <c r="AE457" s="5" t="b">
        <f>OR(ISBLANK(Spreadsheet!AM457), AND(NOT(ISBLANK(Spreadsheet!AN457)), NOT(ISNUMBER(SEARCH("Waive", Spreadsheet!AN457)))))</f>
        <v>1</v>
      </c>
      <c r="AF457" s="5" t="b">
        <f>OR(ISBLANK(Spreadsheet!C457), NOT(ISBLANK(Spreadsheet!D457)),NOT(ISBLANK(Spreadsheet!L457)))</f>
        <v>1</v>
      </c>
      <c r="AG457" s="5" t="b">
        <f>IF(AND(NOT(ISBLANK(Spreadsheet!C457)), NOT(ISBLANK(Spreadsheet!D457)),Spreadsheet!C457&lt;&gt;Spreadsheet!D457),IF(ISERROR(VLOOKUP(Spreadsheet!C457, Spreadsheet!$C$6:'Spreadsheet'!$C456,1,FALSE)), FALSE, TRUE),TRUE)</f>
        <v>1</v>
      </c>
      <c r="AH457" s="5" t="b">
        <f>Spreadsheet!$B$2=Spreadsheet!AD457</f>
        <v>1</v>
      </c>
      <c r="AI457" s="5" t="b">
        <f>IF(ISBLANK(Spreadsheet!G457),TRUE,IF(OR(LEN(Spreadsheet!G457)&gt;1,ISNUMBER(VALUE(Spreadsheet!G457))),FALSE,TRUE))</f>
        <v>1</v>
      </c>
      <c r="AJ457" s="5" t="b">
        <f>OR(ISBLANK(Spreadsheet!C457), NOT(ISBLANK(Spreadsheet!B457)), NOT(ISBLANK(Spreadsheet!D457)))</f>
        <v>1</v>
      </c>
      <c r="AK457" s="5" t="b">
        <f t="array" ref="AK457">IF(OR(AND(ISBLANK(Spreadsheet!E457),ISBLANK(Spreadsheet!D457),NOT(ISBLANK(Spreadsheet!C457))),AND(ISBLANK(Spreadsheet!E457),ISBLANK(Spreadsheet!D457),ISBLANK(Spreadsheet!C457))),TRUE,ISNUMBER(MATCH(TRUE,EXACT(Spreadsheet!E457,Relationships),0)))</f>
        <v>1</v>
      </c>
      <c r="AL457" s="5" t="b">
        <f>IF(NOT(ISBLANK(Spreadsheet!C457)),IF(OR(ISBLANK(Spreadsheet!F457),LEN(Spreadsheet!F457)&gt;40),FALSE,TRUE),TRUE)</f>
        <v>1</v>
      </c>
      <c r="AM457" s="5" t="b">
        <f>IF(NOT(ISBLANK(Spreadsheet!C457)),IF(OR(ISBLANK(Spreadsheet!H457),LEN(Spreadsheet!H457)&gt;40),FALSE,TRUE),TRUE)</f>
        <v>1</v>
      </c>
      <c r="AN457" s="5" t="b">
        <f t="array" ref="AN457">IF(ISBLANK(Spreadsheet!I457),TRUE,ISNUMBER(MATCH(TRUE,EXACT(Spreadsheet!I457,GenderValues),0)))</f>
        <v>1</v>
      </c>
      <c r="AO457" s="5" t="b">
        <f ca="1">IF(ISERROR(DATEVALUE(TEXT(Spreadsheet!J457,"mm/dd/yyyy")) &gt; TODAY()),IF(AND(ISBLANK(Spreadsheet!J457),ISBLANK(Spreadsheet!C457)),TRUE,FALSE),IF(DATEVALUE(TEXT(Spreadsheet!J457,"mm/dd/yyyy")) &gt; TODAY(),FALSE,TRUE))</f>
        <v>1</v>
      </c>
      <c r="AP457" s="5" t="b">
        <f>OR(ISBLANK(Spreadsheet!K457),LEN(Spreadsheet!K457)&lt;=100)</f>
        <v>1</v>
      </c>
      <c r="AQ457" s="5" t="b">
        <f t="array" ref="AQ457">IF(OR(AND(ISBLANK(Spreadsheet!L457),ISBLANK(Spreadsheet!C457)),AND(NOT(ISBLANK(Spreadsheet!C457)),NOT(ISBLANK(Spreadsheet!D457)))),TRUE,ISNUMBER(MATCH(TRUE,EXACT(Spreadsheet!L457,MaritalStatus),0)))</f>
        <v>1</v>
      </c>
      <c r="AR457" s="5" t="b">
        <f ca="1">IF(ISERROR(DATEVALUE(TEXT(Spreadsheet!M457,"mm/dd/yyyy")) &gt; TODAY()),IF(ISBLANK(Spreadsheet!M457),TRUE,FALSE),IF(DATEVALUE(TEXT(Spreadsheet!M457,"mm/dd/yyyy")) &gt; TODAY(),FALSE,TRUE))</f>
        <v>1</v>
      </c>
      <c r="AS457" s="5" t="b">
        <f>OR(ISBLANK(Spreadsheet!N457),LEN(Spreadsheet!N457)&lt;=100)</f>
        <v>1</v>
      </c>
      <c r="AT457" s="5" t="b">
        <f>OR(ISBLANK(Spreadsheet!O457),UPPER(Spreadsheet!O457)="YES")</f>
        <v>1</v>
      </c>
      <c r="AU457" s="5" t="b">
        <f>OR(ISBLANK(Spreadsheet!P457),UPPER(Spreadsheet!P457)="YES")</f>
        <v>1</v>
      </c>
      <c r="AV457" s="5" t="b">
        <f t="array" ref="AV457">IF(ISBLANK(Spreadsheet!Q457),TRUE,ISNUMBER(MATCH(TRUE,EXACT(Spreadsheet!Q457,OnGroupsPriorIns),0)))</f>
        <v>1</v>
      </c>
      <c r="AW457" s="5" t="b">
        <f>OR(ISBLANK(Spreadsheet!R457),UPPER(Spreadsheet!R457)="YES")</f>
        <v>1</v>
      </c>
      <c r="AX457" s="5" t="b">
        <f>OR(ISBLANK(Spreadsheet!S457),UPPER(Spreadsheet!S457)="YES")</f>
        <v>1</v>
      </c>
      <c r="AY457" s="5" t="b">
        <f>OR(AND(ISBLANK(Spreadsheet!C457),LEN(Spreadsheet!T457)=0),AND(NOT(ISBLANK(Spreadsheet!C457)),LEN(Spreadsheet!T457)&gt;0,LEN(Spreadsheet!T457)&lt;=50))</f>
        <v>1</v>
      </c>
      <c r="AZ457" s="5" t="b">
        <f>OR(LEN(Spreadsheet!U457)=0,AND(LEN(Spreadsheet!U457)&gt;0,LEN(Spreadsheet!U457)&lt;=50))</f>
        <v>1</v>
      </c>
      <c r="BA457" s="5" t="b">
        <f>OR(AND(ISBLANK(Spreadsheet!C457),LEN(Spreadsheet!V457)=0),AND(NOT(ISBLANK(Spreadsheet!C457)),LEN(Spreadsheet!V457)&gt;0,LEN(Spreadsheet!V457)&lt;=50))</f>
        <v>1</v>
      </c>
      <c r="BB457" s="5" t="b">
        <f t="array" ref="BB457">IF(AND(ISBLANK(Spreadsheet!C457),LEN(Spreadsheet!W457)=0),TRUE,ISNUMBER(MATCH(TRUE,EXACT(Spreadsheet!W457,States),0)))</f>
        <v>1</v>
      </c>
      <c r="BC457" s="5" t="b">
        <f>OR(AND(ISBLANK(Spreadsheet!C457),LEN(Spreadsheet!X457)=0),AND(NOT(ISBLANK(Spreadsheet!C457)),LEN(Spreadsheet!X457)&gt;0,LEN(Spreadsheet!X457)=5,ISNUMBER(VALUE(Spreadsheet!X457))))</f>
        <v>1</v>
      </c>
      <c r="BD457" s="5" t="b">
        <f>OR(ISBLANK(Spreadsheet!Z457),LEN(Spreadsheet!Z457)&lt;=50)</f>
        <v>1</v>
      </c>
      <c r="BE457" s="5" t="b">
        <f>ISBLANK(Spreadsheet!AA457)</f>
        <v>1</v>
      </c>
      <c r="BF457" s="5" t="b">
        <f>ISBLANK(Spreadsheet!AB457)</f>
        <v>1</v>
      </c>
      <c r="BG457" s="5" t="b">
        <f>IF(ISERROR(DATEVALUE(TEXT(Spreadsheet!AC457,"mm/dd/yyyy")) &gt; DATEVALUE(TEXT(Spreadsheet!J457,"mm/dd/yyyy"))),IF(OR(AND(ISBLANK(Spreadsheet!AC457),ISBLANK(Spreadsheet!C457)),AND(NOT(ISBLANK(Spreadsheet!C457)),ISBLANK(Spreadsheet!AC457),NOT(ISBLANK(Spreadsheet!D457)))),TRUE,FALSE),IF(DATEVALUE(TEXT(Spreadsheet!AC457,"mm/dd/yyyy")) &gt; DATEVALUE(TEXT(Spreadsheet!J457,"mm/dd/yyyy")),TRUE,FALSE))</f>
        <v>1</v>
      </c>
      <c r="BH457" s="5" t="b">
        <f>OR(AND(ISBLANK(Spreadsheet!C457),ISBLANK(Spreadsheet!AE457)),AND(NOT(ISBLANK(Spreadsheet!C457)),NOT(ISBLANK(Spreadsheet!D457)),ISBLANK(Spreadsheet!AE457)),AND(NOT(ISBLANK(Spreadsheet!C457)),ISBLANK(Spreadsheet!D457),NOT(ISBLANK(Spreadsheet!AE457)),LEN(Spreadsheet!AE457)&lt;=100))</f>
        <v>1</v>
      </c>
      <c r="BI457" s="5" t="b">
        <f t="array" ref="BI457">IF(ISBLANK(Spreadsheet!AF457),TRUE,ISNUMBER(MATCH(TRUE,EXACT(Spreadsheet!AF457,CobraShortReasons),0)))</f>
        <v>1</v>
      </c>
      <c r="BJ457" s="5" t="b">
        <f ca="1">IF(ISERROR(DATEVALUE(TEXT(Spreadsheet!AG457,"mm/dd/yyyy")) &gt; TODAY()),IF(ISBLANK(Spreadsheet!AG457),TRUE,FALSE),IF(DATEVALUE(TEXT(Spreadsheet!AG457,"mm/dd/yyyy")) &gt; TODAY(),FALSE,TRUE))</f>
        <v>1</v>
      </c>
      <c r="BK457" s="5" t="b">
        <f>OR(ISBLANK(Spreadsheet!AH457),LEN(Spreadsheet!AH457)&lt;=25)</f>
        <v>1</v>
      </c>
      <c r="BL457" s="5" t="b">
        <f t="array" aca="1" ref="BL457" ca="1">IF(ISBLANK(Spreadsheet!AI457),TRUE,ISNUMBER(MATCH(TRUE,EXACT(Spreadsheet!AI457,INDIRECT(Spreadsheet!$D$2)),0)))</f>
        <v>1</v>
      </c>
      <c r="BM457" s="5" t="b">
        <f t="array" aca="1" ref="BM457" ca="1">IF(ISBLANK(Spreadsheet!AJ457),TRUE,ISNUMBER(MATCH(TRUE,EXACT(Spreadsheet!AJ457,INDIRECT(Spreadsheet!BJ457)),0)))</f>
        <v>1</v>
      </c>
      <c r="BN457" s="5" t="b">
        <f t="array" ref="BN457">IF(ISBLANK(Spreadsheet!AK457),TRUE,ISNUMBER(MATCH(TRUE,EXACT(Spreadsheet!AK457,DentalPlans),0)))</f>
        <v>1</v>
      </c>
      <c r="BO457" s="5" t="b">
        <f t="array" aca="1" ref="BO457" ca="1">IF(ISBLANK(Spreadsheet!AL457),TRUE,ISNUMBER(MATCH(TRUE,EXACT(Spreadsheet!AL457,INDIRECT(Spreadsheet!BK457)),0)))</f>
        <v>1</v>
      </c>
      <c r="BP457" s="5" t="b">
        <f t="array" ref="BP457">IF(ISBLANK(Spreadsheet!AM457),TRUE,ISNUMBER(MATCH(TRUE,EXACT(Spreadsheet!AM457,VisionPlans),0)))</f>
        <v>1</v>
      </c>
      <c r="BQ457" s="5" t="b">
        <f t="array" aca="1" ref="BQ457" ca="1">IF(ISBLANK(Spreadsheet!AN457),TRUE,ISNUMBER(MATCH(TRUE,EXACT(Spreadsheet!AN457,INDIRECT(Spreadsheet!BL457)),0)))</f>
        <v>1</v>
      </c>
      <c r="BR457" s="5" t="b">
        <f t="array" ref="BR457">IF(ISBLANK(Spreadsheet!AO457),TRUE,ISNUMBER(MATCH(TRUE,EXACT(Spreadsheet!AO457,LifeBenefitClasses),0)))</f>
        <v>1</v>
      </c>
      <c r="BS457" s="5" t="b">
        <f>IF(OR(ISBLANK(Spreadsheet!AO457), Spreadsheet!AO457="Waive"),IF(ISBLANK(Spreadsheet!AP457),TRUE,FALSE),IF(OR(AND(NOT(ISBLANK(Spreadsheet!AO457)),ISBLANK(Spreadsheet!AP457)),NOT(ISNUMBER(VALUE(Spreadsheet!AP457)))),FALSE,IF(OR(AND(Spreadsheet!AP457&lt;6,MOD(Spreadsheet!AP457*10,5)=0), MOD(Spreadsheet!AP457,5000)=0),TRUE,FALSE)))</f>
        <v>1</v>
      </c>
      <c r="BT457" s="5" t="b">
        <f t="array" ref="BT457">IF(ISBLANK(Spreadsheet!AQ457),TRUE,ISNUMBER(MATCH(TRUE,EXACT(Spreadsheet!AQ457,EnrollWaive),0)))</f>
        <v>1</v>
      </c>
      <c r="BU457" s="5" t="b">
        <f t="array" ref="BU457">IF(ISBLANK(Spreadsheet!AR457),TRUE,ISNUMBER(MATCH(TRUE,EXACT(Spreadsheet!AR457,LifeBenefitClasses),0)))</f>
        <v>1</v>
      </c>
      <c r="BV457" s="5" t="b">
        <f>IF(OR(ISBLANK(Spreadsheet!AR457), Spreadsheet!AR457="Waive"),IF(ISBLANK(Spreadsheet!AS457),TRUE,FALSE),IF(OR(AND(NOT(ISBLANK(Spreadsheet!AR457)),ISBLANK(Spreadsheet!AS457)),NOT(ISNUMBER(VALUE(Spreadsheet!AS457)))),FALSE,IF(OR(AND(Spreadsheet!AS457&lt;6,MOD(Spreadsheet!AS457*10,5)=0), MOD(Spreadsheet!AS457,10000)=0),TRUE,FALSE)))</f>
        <v>1</v>
      </c>
      <c r="BW457" s="5" t="b">
        <f t="array" ref="BW457">IF(ISBLANK(Spreadsheet!AT457),TRUE,ISNUMBER(MATCH(TRUE,EXACT(Spreadsheet!AT457,LifeBenefitClasses),0)))</f>
        <v>1</v>
      </c>
      <c r="BX457" s="5" t="b">
        <f>IF(OR(ISBLANK(Spreadsheet!AT457), Spreadsheet!AT457="Waive"),IF(ISBLANK(Spreadsheet!AU457),TRUE,FALSE),IF(OR(AND(NOT(ISBLANK(Spreadsheet!AT457)),ISBLANK(Spreadsheet!AU457)),NOT(ISNUMBER(VALUE(Spreadsheet!AU457)))),FALSE,IF(AND(NOT(OR(ISBLANK(Spreadsheet!AT457),Spreadsheet!AT457="Waive")),NOT(OR(ISBLANK(Spreadsheet!AR457),Spreadsheet!AR457="Waive")),MOD(Spreadsheet!AU457,5000)=0, Spreadsheet!AU457&lt;=(Spreadsheet!AS457*0.5)),TRUE,FALSE)))</f>
        <v>1</v>
      </c>
      <c r="BY457" s="5" t="b">
        <f t="array" ref="BY457">IF(ISBLANK(Spreadsheet!AV457),TRUE,ISNUMBER(MATCH(TRUE,EXACT(Spreadsheet!AV457,EnrollWaive),0)))</f>
        <v>1</v>
      </c>
      <c r="BZ457" s="5" t="b">
        <f t="array" ref="BZ457">IF(ISBLANK(Spreadsheet!AW457),TRUE,ISNUMBER(MATCH(TRUE,EXACT(Spreadsheet!AW457,LifeBenefitClasses),0)))</f>
        <v>1</v>
      </c>
      <c r="CA457" s="5" t="b">
        <f t="array" ref="CA457">IF(ISBLANK(Spreadsheet!AX457),TRUE,ISNUMBER(MATCH(TRUE,EXACT(Spreadsheet!AX457,LifeBenefitClasses),0)))</f>
        <v>1</v>
      </c>
      <c r="CB457" s="5" t="b">
        <f t="array" ref="CB457">IF(ISBLANK(Spreadsheet!AY457),TRUE,ISNUMBER(MATCH(TRUE,EXACT(Spreadsheet!AY457,LifeBenefitClasses),0)))</f>
        <v>1</v>
      </c>
      <c r="CC457" s="5" t="b">
        <f t="array" ref="CC457">IF(ISBLANK(Spreadsheet!AZ457),TRUE,ISNUMBER(MATCH(TRUE,EXACT(Spreadsheet!AZ457,LifeBenefitClasses),0)))</f>
        <v>1</v>
      </c>
      <c r="CD457" s="5" t="b">
        <f t="array" ref="CD457">IF(ISBLANK(Spreadsheet!BA457),TRUE,ISNUMBER(MATCH(TRUE,EXACT(Spreadsheet!BA457,LifeBenefitClasses),0)))</f>
        <v>1</v>
      </c>
      <c r="CE457" s="5" t="b">
        <f>IF(OR(ISBLANK(Spreadsheet!BA457), Spreadsheet!BA457="Waive"),IF(ISBLANK(Spreadsheet!BB457),TRUE,FALSE),IF(OR(AND(NOT(ISBLANK(Spreadsheet!BA457)),ISBLANK(Spreadsheet!BB457)),NOT(ISNUMBER(VALUE(Spreadsheet!BB457))),ISBLANK(Spreadsheet!BC457),NOT(ISNUMBER(VALUE(Spreadsheet!BC457)))),FALSE,IF(AND(Spreadsheet!BB457&gt;=50000,Spreadsheet!BB457&lt;=250000,MOD(Spreadsheet!BB457,10000)=0,Spreadsheet!BB457&lt;=(10*Spreadsheet!BC457)),TRUE,FALSE)))</f>
        <v>1</v>
      </c>
      <c r="CF457" s="5" t="b">
        <f>IF(NOT(ISBLANK(Spreadsheet!BC457)),AND(ISNUMBER(VALUE(Spreadsheet!BC457)),Spreadsheet!BC457&gt;0),AND(OR(ISBLANK(Spreadsheet!AO457),Spreadsheet!AO457="Waive",AND(NOT(OR(ISBLANK(Spreadsheet!AO457),Spreadsheet!AO457="Waive")),Spreadsheet!AP457&gt;=6)),OR(ISBLANK(Spreadsheet!AR457),AND(NOT(OR(ISBLANK(Spreadsheet!AR457),Spreadsheet!AR457="Waive")),Spreadsheet!AS457&gt;=6)),OR(ISBLANK(Spreadsheet!AW457)),OR(ISBLANK(Spreadsheet!AX457)),OR(ISBLANK(Spreadsheet!AY457)),OR(ISBLANK(Spreadsheet!AZ457)),OR(ISBLANK(Spreadsheet!BA457),Spreadsheet!BA457="Waive")))</f>
        <v>1</v>
      </c>
      <c r="CG457" s="5" t="b">
        <f t="shared" ca="1" si="35"/>
        <v>1</v>
      </c>
    </row>
    <row r="458" spans="8:85" x14ac:dyDescent="0.3">
      <c r="H458" s="5">
        <f t="shared" ca="1" si="32"/>
        <v>2</v>
      </c>
      <c r="I458" s="5" t="str">
        <f t="shared" ca="1" si="34"/>
        <v/>
      </c>
      <c r="J458" s="5" t="str">
        <f>IF(AND(NOT(ISBLANK(Spreadsheet!C458)),ISBLANK(Spreadsheet!D458)),Spreadsheet!F458&amp;" "&amp;Spreadsheet!H458,"")</f>
        <v/>
      </c>
      <c r="K458" s="5">
        <f>IF(AND(NOT(ISBLANK(Spreadsheet!C458)),ISBLANK(Spreadsheet!D458)),COUNTIFS(Spreadsheet!E459:E$786,"=Child",Spreadsheet!C459:C$786, "="&amp;Spreadsheet!C458) + COUNTIFS(Spreadsheet!E459:E$786,"=Step-child",Spreadsheet!C459:C$786, "="&amp;Spreadsheet!C458),0)</f>
        <v>0</v>
      </c>
      <c r="L458" s="5">
        <f>IF(NOT(ISBLANK(J458)),COUNTIFS(Spreadsheet!E459:E$786,"=Wife",Spreadsheet!C459:C$786, "="&amp;Spreadsheet!C458) + COUNTIFS(Spreadsheet!E459:E$786,"=Husband",Spreadsheet!C459:C$786, "="&amp;Spreadsheet!C458),0)</f>
        <v>0</v>
      </c>
      <c r="M458" s="5">
        <f>IF(NOT(ISBLANK(Spreadsheet!AJ458)),VLOOKUP(Spreadsheet!AJ458,'Drop Downs'!$P$2:$R$16,3,FALSE),0)</f>
        <v>0</v>
      </c>
      <c r="N458" s="5">
        <f>IF(NOT(ISBLANK(Spreadsheet!AJ458)), VLOOKUP(Spreadsheet!AJ458,'Drop Downs'!$P$2:$R$16,2,FALSE),0)</f>
        <v>0</v>
      </c>
      <c r="O458" s="5">
        <f>IF(NOT(ISBLANK(Spreadsheet!AL458)),VLOOKUP(Spreadsheet!AL458,'Drop Downs'!$P$2:$R$16,3,FALSE), 0)</f>
        <v>0</v>
      </c>
      <c r="P458" s="5">
        <f>IF(NOT(ISBLANK(Spreadsheet!AL458)),VLOOKUP(Spreadsheet!AL458,'Drop Downs'!$P$2:$R$16,2,FALSE),0)</f>
        <v>0</v>
      </c>
      <c r="Q458" s="5">
        <f>IF(NOT(ISBLANK(Spreadsheet!AN458)),VLOOKUP(Spreadsheet!AN458,'Drop Downs'!$P$2:$R$16,3,FALSE),0)</f>
        <v>0</v>
      </c>
      <c r="R458" s="5">
        <f>IF(NOT(ISBLANK(Spreadsheet!AN458)),VLOOKUP(Spreadsheet!AN458,'Drop Downs'!$P$2:$R$16,2,FALSE),0)</f>
        <v>0</v>
      </c>
      <c r="S458" s="5" t="str">
        <f>IF(OR(M458&gt;K458,N458&gt;L458,O458&gt;K458, Q458&gt;K458,N458&gt;L458, P458&gt;L458, R458&gt;L458),"Member currently has a coverage election over what he/she needs.  Please add more dependents or adjust the coverage election.","")&amp;(IF(AND(NOT(ISBLANK(Spreadsheet!C458)),NOT(ISBLANK(Spreadsheet!D458)),ISBLANK(Spreadsheet!E458)),"Dependent lacks a relationship to member.Please select one from the drop-down.",""))</f>
        <v/>
      </c>
      <c r="T458" s="5" t="b">
        <f t="shared" si="33"/>
        <v>1</v>
      </c>
      <c r="U458" s="5" t="b">
        <f>OR(ISBLANK(Spreadsheet!C458),IF(NOT(ISBLANK(Spreadsheet!D458)),NOT(ISBLANK(Spreadsheet!E458)),TRUE))</f>
        <v>1</v>
      </c>
      <c r="V458" s="5" t="b">
        <f>OR(ISBLANK(Spreadsheet!C458), NOT(ISBLANK(Spreadsheet!I458)))</f>
        <v>1</v>
      </c>
      <c r="W458" s="5" t="b">
        <f>OR(ISBLANK(Spreadsheet!D458),NOT(ISBLANK(Spreadsheet!C458)))</f>
        <v>1</v>
      </c>
      <c r="X458" s="155" t="str">
        <f>REPT("0",MIN(FIND({1,2,3,4,5,6,7,8,9},Spreadsheet!C458&amp;"123456789"))-1)&amp;IF(ISBLANK(Spreadsheet!C458),"",SUMPRODUCT(MID(0&amp;Spreadsheet!C458,LARGE(INDEX(ISNUMBER(--MID(Spreadsheet!C458,ROW($1:$225),1))*
 ROW($1:$225),0),ROW($1:$225))+1,1)*10^ROW($1:$225)/10))</f>
        <v/>
      </c>
      <c r="Y458" s="5" t="b">
        <f>IF(NOT(ISBLANK(Spreadsheet!C458)),IF(AND(ISNUMBER(VALUE(Spreadsheet!C458)), LEN(Spreadsheet!C458)=9),TRUE,FALSE),TRUE)</f>
        <v>1</v>
      </c>
      <c r="Z458" s="155" t="str">
        <f>REPT("0",MIN(FIND({1,2,3,4,5,6,7,8,9},Spreadsheet!D458&amp;"123456789"))-1)&amp;IF(ISBLANK(Spreadsheet!D458),"",SUMPRODUCT(MID(0&amp;Spreadsheet!D458,LARGE(INDEX(ISNUMBER(--MID(Spreadsheet!D458,ROW($1:$225),1))*
 ROW($1:$225),0),ROW($1:$225))+1,1)*10^ROW($1:$225)/10))</f>
        <v/>
      </c>
      <c r="AA458" s="5" t="b">
        <f>IF(AND(NOT(ISBLANK(Spreadsheet!D458)),NOT(ISBLANK(Spreadsheet!C458))),IF(AND(ISNUMBER(VALUE(Spreadsheet!D458)), LEN(Spreadsheet!D458)=9),TRUE,FALSE),IF(AND(NOT(ISBLANK(Spreadsheet!D458)),ISBLANK(Spreadsheet!C458)),FALSE,TRUE))</f>
        <v>1</v>
      </c>
      <c r="AB458" s="5" t="b">
        <f>OR(ISBLANK(Spreadsheet!Y458),IF(NOT(ISBLANK(Spreadsheet!Y458)),LEN(Spreadsheet!Y458)=10,ISNUMBER(VALUE(Spreadsheet!Y458))))</f>
        <v>1</v>
      </c>
      <c r="AC458" s="5" t="b">
        <f>OR(ISBLANK(Spreadsheet!AI458), AND(NOT(ISBLANK(Spreadsheet!AJ458)), NOT(ISNUMBER(SEARCH("Waive",Spreadsheet!AJ458)))))</f>
        <v>1</v>
      </c>
      <c r="AD458" s="5" t="b">
        <f>OR(ISBLANK(Spreadsheet!AK458), AND(NOT(ISBLANK(Spreadsheet!AL458)), NOT(ISNUMBER(SEARCH("Waive",Spreadsheet!AL458)))))</f>
        <v>1</v>
      </c>
      <c r="AE458" s="5" t="b">
        <f>OR(ISBLANK(Spreadsheet!AM458), AND(NOT(ISBLANK(Spreadsheet!AN458)), NOT(ISNUMBER(SEARCH("Waive", Spreadsheet!AN458)))))</f>
        <v>1</v>
      </c>
      <c r="AF458" s="5" t="b">
        <f>OR(ISBLANK(Spreadsheet!C458), NOT(ISBLANK(Spreadsheet!D458)),NOT(ISBLANK(Spreadsheet!L458)))</f>
        <v>1</v>
      </c>
      <c r="AG458" s="5" t="b">
        <f>IF(AND(NOT(ISBLANK(Spreadsheet!C458)), NOT(ISBLANK(Spreadsheet!D458)),Spreadsheet!C458&lt;&gt;Spreadsheet!D458),IF(ISERROR(VLOOKUP(Spreadsheet!C458, Spreadsheet!$C$6:'Spreadsheet'!$C457,1,FALSE)), FALSE, TRUE),TRUE)</f>
        <v>1</v>
      </c>
      <c r="AH458" s="5" t="b">
        <f>Spreadsheet!$B$2=Spreadsheet!AD458</f>
        <v>1</v>
      </c>
      <c r="AI458" s="5" t="b">
        <f>IF(ISBLANK(Spreadsheet!G458),TRUE,IF(OR(LEN(Spreadsheet!G458)&gt;1,ISNUMBER(VALUE(Spreadsheet!G458))),FALSE,TRUE))</f>
        <v>1</v>
      </c>
      <c r="AJ458" s="5" t="b">
        <f>OR(ISBLANK(Spreadsheet!C458), NOT(ISBLANK(Spreadsheet!B458)), NOT(ISBLANK(Spreadsheet!D458)))</f>
        <v>1</v>
      </c>
      <c r="AK458" s="5" t="b">
        <f t="array" ref="AK458">IF(OR(AND(ISBLANK(Spreadsheet!E458),ISBLANK(Spreadsheet!D458),NOT(ISBLANK(Spreadsheet!C458))),AND(ISBLANK(Spreadsheet!E458),ISBLANK(Spreadsheet!D458),ISBLANK(Spreadsheet!C458))),TRUE,ISNUMBER(MATCH(TRUE,EXACT(Spreadsheet!E458,Relationships),0)))</f>
        <v>1</v>
      </c>
      <c r="AL458" s="5" t="b">
        <f>IF(NOT(ISBLANK(Spreadsheet!C458)),IF(OR(ISBLANK(Spreadsheet!F458),LEN(Spreadsheet!F458)&gt;40),FALSE,TRUE),TRUE)</f>
        <v>1</v>
      </c>
      <c r="AM458" s="5" t="b">
        <f>IF(NOT(ISBLANK(Spreadsheet!C458)),IF(OR(ISBLANK(Spreadsheet!H458),LEN(Spreadsheet!H458)&gt;40),FALSE,TRUE),TRUE)</f>
        <v>1</v>
      </c>
      <c r="AN458" s="5" t="b">
        <f t="array" ref="AN458">IF(ISBLANK(Spreadsheet!I458),TRUE,ISNUMBER(MATCH(TRUE,EXACT(Spreadsheet!I458,GenderValues),0)))</f>
        <v>1</v>
      </c>
      <c r="AO458" s="5" t="b">
        <f ca="1">IF(ISERROR(DATEVALUE(TEXT(Spreadsheet!J458,"mm/dd/yyyy")) &gt; TODAY()),IF(AND(ISBLANK(Spreadsheet!J458),ISBLANK(Spreadsheet!C458)),TRUE,FALSE),IF(DATEVALUE(TEXT(Spreadsheet!J458,"mm/dd/yyyy")) &gt; TODAY(),FALSE,TRUE))</f>
        <v>1</v>
      </c>
      <c r="AP458" s="5" t="b">
        <f>OR(ISBLANK(Spreadsheet!K458),LEN(Spreadsheet!K458)&lt;=100)</f>
        <v>1</v>
      </c>
      <c r="AQ458" s="5" t="b">
        <f t="array" ref="AQ458">IF(OR(AND(ISBLANK(Spreadsheet!L458),ISBLANK(Spreadsheet!C458)),AND(NOT(ISBLANK(Spreadsheet!C458)),NOT(ISBLANK(Spreadsheet!D458)))),TRUE,ISNUMBER(MATCH(TRUE,EXACT(Spreadsheet!L458,MaritalStatus),0)))</f>
        <v>1</v>
      </c>
      <c r="AR458" s="5" t="b">
        <f ca="1">IF(ISERROR(DATEVALUE(TEXT(Spreadsheet!M458,"mm/dd/yyyy")) &gt; TODAY()),IF(ISBLANK(Spreadsheet!M458),TRUE,FALSE),IF(DATEVALUE(TEXT(Spreadsheet!M458,"mm/dd/yyyy")) &gt; TODAY(),FALSE,TRUE))</f>
        <v>1</v>
      </c>
      <c r="AS458" s="5" t="b">
        <f>OR(ISBLANK(Spreadsheet!N458),LEN(Spreadsheet!N458)&lt;=100)</f>
        <v>1</v>
      </c>
      <c r="AT458" s="5" t="b">
        <f>OR(ISBLANK(Spreadsheet!O458),UPPER(Spreadsheet!O458)="YES")</f>
        <v>1</v>
      </c>
      <c r="AU458" s="5" t="b">
        <f>OR(ISBLANK(Spreadsheet!P458),UPPER(Spreadsheet!P458)="YES")</f>
        <v>1</v>
      </c>
      <c r="AV458" s="5" t="b">
        <f t="array" ref="AV458">IF(ISBLANK(Spreadsheet!Q458),TRUE,ISNUMBER(MATCH(TRUE,EXACT(Spreadsheet!Q458,OnGroupsPriorIns),0)))</f>
        <v>1</v>
      </c>
      <c r="AW458" s="5" t="b">
        <f>OR(ISBLANK(Spreadsheet!R458),UPPER(Spreadsheet!R458)="YES")</f>
        <v>1</v>
      </c>
      <c r="AX458" s="5" t="b">
        <f>OR(ISBLANK(Spreadsheet!S458),UPPER(Spreadsheet!S458)="YES")</f>
        <v>1</v>
      </c>
      <c r="AY458" s="5" t="b">
        <f>OR(AND(ISBLANK(Spreadsheet!C458),LEN(Spreadsheet!T458)=0),AND(NOT(ISBLANK(Spreadsheet!C458)),LEN(Spreadsheet!T458)&gt;0,LEN(Spreadsheet!T458)&lt;=50))</f>
        <v>1</v>
      </c>
      <c r="AZ458" s="5" t="b">
        <f>OR(LEN(Spreadsheet!U458)=0,AND(LEN(Spreadsheet!U458)&gt;0,LEN(Spreadsheet!U458)&lt;=50))</f>
        <v>1</v>
      </c>
      <c r="BA458" s="5" t="b">
        <f>OR(AND(ISBLANK(Spreadsheet!C458),LEN(Spreadsheet!V458)=0),AND(NOT(ISBLANK(Spreadsheet!C458)),LEN(Spreadsheet!V458)&gt;0,LEN(Spreadsheet!V458)&lt;=50))</f>
        <v>1</v>
      </c>
      <c r="BB458" s="5" t="b">
        <f t="array" ref="BB458">IF(AND(ISBLANK(Spreadsheet!C458),LEN(Spreadsheet!W458)=0),TRUE,ISNUMBER(MATCH(TRUE,EXACT(Spreadsheet!W458,States),0)))</f>
        <v>1</v>
      </c>
      <c r="BC458" s="5" t="b">
        <f>OR(AND(ISBLANK(Spreadsheet!C458),LEN(Spreadsheet!X458)=0),AND(NOT(ISBLANK(Spreadsheet!C458)),LEN(Spreadsheet!X458)&gt;0,LEN(Spreadsheet!X458)=5,ISNUMBER(VALUE(Spreadsheet!X458))))</f>
        <v>1</v>
      </c>
      <c r="BD458" s="5" t="b">
        <f>OR(ISBLANK(Spreadsheet!Z458),LEN(Spreadsheet!Z458)&lt;=50)</f>
        <v>1</v>
      </c>
      <c r="BE458" s="5" t="b">
        <f>ISBLANK(Spreadsheet!AA458)</f>
        <v>1</v>
      </c>
      <c r="BF458" s="5" t="b">
        <f>ISBLANK(Spreadsheet!AB458)</f>
        <v>1</v>
      </c>
      <c r="BG458" s="5" t="b">
        <f>IF(ISERROR(DATEVALUE(TEXT(Spreadsheet!AC458,"mm/dd/yyyy")) &gt; DATEVALUE(TEXT(Spreadsheet!J458,"mm/dd/yyyy"))),IF(OR(AND(ISBLANK(Spreadsheet!AC458),ISBLANK(Spreadsheet!C458)),AND(NOT(ISBLANK(Spreadsheet!C458)),ISBLANK(Spreadsheet!AC458),NOT(ISBLANK(Spreadsheet!D458)))),TRUE,FALSE),IF(DATEVALUE(TEXT(Spreadsheet!AC458,"mm/dd/yyyy")) &gt; DATEVALUE(TEXT(Spreadsheet!J458,"mm/dd/yyyy")),TRUE,FALSE))</f>
        <v>1</v>
      </c>
      <c r="BH458" s="5" t="b">
        <f>OR(AND(ISBLANK(Spreadsheet!C458),ISBLANK(Spreadsheet!AE458)),AND(NOT(ISBLANK(Spreadsheet!C458)),NOT(ISBLANK(Spreadsheet!D458)),ISBLANK(Spreadsheet!AE458)),AND(NOT(ISBLANK(Spreadsheet!C458)),ISBLANK(Spreadsheet!D458),NOT(ISBLANK(Spreadsheet!AE458)),LEN(Spreadsheet!AE458)&lt;=100))</f>
        <v>1</v>
      </c>
      <c r="BI458" s="5" t="b">
        <f t="array" ref="BI458">IF(ISBLANK(Spreadsheet!AF458),TRUE,ISNUMBER(MATCH(TRUE,EXACT(Spreadsheet!AF458,CobraShortReasons),0)))</f>
        <v>1</v>
      </c>
      <c r="BJ458" s="5" t="b">
        <f ca="1">IF(ISERROR(DATEVALUE(TEXT(Spreadsheet!AG458,"mm/dd/yyyy")) &gt; TODAY()),IF(ISBLANK(Spreadsheet!AG458),TRUE,FALSE),IF(DATEVALUE(TEXT(Spreadsheet!AG458,"mm/dd/yyyy")) &gt; TODAY(),FALSE,TRUE))</f>
        <v>1</v>
      </c>
      <c r="BK458" s="5" t="b">
        <f>OR(ISBLANK(Spreadsheet!AH458),LEN(Spreadsheet!AH458)&lt;=25)</f>
        <v>1</v>
      </c>
      <c r="BL458" s="5" t="b">
        <f t="array" aca="1" ref="BL458" ca="1">IF(ISBLANK(Spreadsheet!AI458),TRUE,ISNUMBER(MATCH(TRUE,EXACT(Spreadsheet!AI458,INDIRECT(Spreadsheet!$D$2)),0)))</f>
        <v>1</v>
      </c>
      <c r="BM458" s="5" t="b">
        <f t="array" aca="1" ref="BM458" ca="1">IF(ISBLANK(Spreadsheet!AJ458),TRUE,ISNUMBER(MATCH(TRUE,EXACT(Spreadsheet!AJ458,INDIRECT(Spreadsheet!BJ458)),0)))</f>
        <v>1</v>
      </c>
      <c r="BN458" s="5" t="b">
        <f t="array" ref="BN458">IF(ISBLANK(Spreadsheet!AK458),TRUE,ISNUMBER(MATCH(TRUE,EXACT(Spreadsheet!AK458,DentalPlans),0)))</f>
        <v>1</v>
      </c>
      <c r="BO458" s="5" t="b">
        <f t="array" aca="1" ref="BO458" ca="1">IF(ISBLANK(Spreadsheet!AL458),TRUE,ISNUMBER(MATCH(TRUE,EXACT(Spreadsheet!AL458,INDIRECT(Spreadsheet!BK458)),0)))</f>
        <v>1</v>
      </c>
      <c r="BP458" s="5" t="b">
        <f t="array" ref="BP458">IF(ISBLANK(Spreadsheet!AM458),TRUE,ISNUMBER(MATCH(TRUE,EXACT(Spreadsheet!AM458,VisionPlans),0)))</f>
        <v>1</v>
      </c>
      <c r="BQ458" s="5" t="b">
        <f t="array" aca="1" ref="BQ458" ca="1">IF(ISBLANK(Spreadsheet!AN458),TRUE,ISNUMBER(MATCH(TRUE,EXACT(Spreadsheet!AN458,INDIRECT(Spreadsheet!BL458)),0)))</f>
        <v>1</v>
      </c>
      <c r="BR458" s="5" t="b">
        <f t="array" ref="BR458">IF(ISBLANK(Spreadsheet!AO458),TRUE,ISNUMBER(MATCH(TRUE,EXACT(Spreadsheet!AO458,LifeBenefitClasses),0)))</f>
        <v>1</v>
      </c>
      <c r="BS458" s="5" t="b">
        <f>IF(OR(ISBLANK(Spreadsheet!AO458), Spreadsheet!AO458="Waive"),IF(ISBLANK(Spreadsheet!AP458),TRUE,FALSE),IF(OR(AND(NOT(ISBLANK(Spreadsheet!AO458)),ISBLANK(Spreadsheet!AP458)),NOT(ISNUMBER(VALUE(Spreadsheet!AP458)))),FALSE,IF(OR(AND(Spreadsheet!AP458&lt;6,MOD(Spreadsheet!AP458*10,5)=0), MOD(Spreadsheet!AP458,5000)=0),TRUE,FALSE)))</f>
        <v>1</v>
      </c>
      <c r="BT458" s="5" t="b">
        <f t="array" ref="BT458">IF(ISBLANK(Spreadsheet!AQ458),TRUE,ISNUMBER(MATCH(TRUE,EXACT(Spreadsheet!AQ458,EnrollWaive),0)))</f>
        <v>1</v>
      </c>
      <c r="BU458" s="5" t="b">
        <f t="array" ref="BU458">IF(ISBLANK(Spreadsheet!AR458),TRUE,ISNUMBER(MATCH(TRUE,EXACT(Spreadsheet!AR458,LifeBenefitClasses),0)))</f>
        <v>1</v>
      </c>
      <c r="BV458" s="5" t="b">
        <f>IF(OR(ISBLANK(Spreadsheet!AR458), Spreadsheet!AR458="Waive"),IF(ISBLANK(Spreadsheet!AS458),TRUE,FALSE),IF(OR(AND(NOT(ISBLANK(Spreadsheet!AR458)),ISBLANK(Spreadsheet!AS458)),NOT(ISNUMBER(VALUE(Spreadsheet!AS458)))),FALSE,IF(OR(AND(Spreadsheet!AS458&lt;6,MOD(Spreadsheet!AS458*10,5)=0), MOD(Spreadsheet!AS458,10000)=0),TRUE,FALSE)))</f>
        <v>1</v>
      </c>
      <c r="BW458" s="5" t="b">
        <f t="array" ref="BW458">IF(ISBLANK(Spreadsheet!AT458),TRUE,ISNUMBER(MATCH(TRUE,EXACT(Spreadsheet!AT458,LifeBenefitClasses),0)))</f>
        <v>1</v>
      </c>
      <c r="BX458" s="5" t="b">
        <f>IF(OR(ISBLANK(Spreadsheet!AT458), Spreadsheet!AT458="Waive"),IF(ISBLANK(Spreadsheet!AU458),TRUE,FALSE),IF(OR(AND(NOT(ISBLANK(Spreadsheet!AT458)),ISBLANK(Spreadsheet!AU458)),NOT(ISNUMBER(VALUE(Spreadsheet!AU458)))),FALSE,IF(AND(NOT(OR(ISBLANK(Spreadsheet!AT458),Spreadsheet!AT458="Waive")),NOT(OR(ISBLANK(Spreadsheet!AR458),Spreadsheet!AR458="Waive")),MOD(Spreadsheet!AU458,5000)=0, Spreadsheet!AU458&lt;=(Spreadsheet!AS458*0.5)),TRUE,FALSE)))</f>
        <v>1</v>
      </c>
      <c r="BY458" s="5" t="b">
        <f t="array" ref="BY458">IF(ISBLANK(Spreadsheet!AV458),TRUE,ISNUMBER(MATCH(TRUE,EXACT(Spreadsheet!AV458,EnrollWaive),0)))</f>
        <v>1</v>
      </c>
      <c r="BZ458" s="5" t="b">
        <f t="array" ref="BZ458">IF(ISBLANK(Spreadsheet!AW458),TRUE,ISNUMBER(MATCH(TRUE,EXACT(Spreadsheet!AW458,LifeBenefitClasses),0)))</f>
        <v>1</v>
      </c>
      <c r="CA458" s="5" t="b">
        <f t="array" ref="CA458">IF(ISBLANK(Spreadsheet!AX458),TRUE,ISNUMBER(MATCH(TRUE,EXACT(Spreadsheet!AX458,LifeBenefitClasses),0)))</f>
        <v>1</v>
      </c>
      <c r="CB458" s="5" t="b">
        <f t="array" ref="CB458">IF(ISBLANK(Spreadsheet!AY458),TRUE,ISNUMBER(MATCH(TRUE,EXACT(Spreadsheet!AY458,LifeBenefitClasses),0)))</f>
        <v>1</v>
      </c>
      <c r="CC458" s="5" t="b">
        <f t="array" ref="CC458">IF(ISBLANK(Spreadsheet!AZ458),TRUE,ISNUMBER(MATCH(TRUE,EXACT(Spreadsheet!AZ458,LifeBenefitClasses),0)))</f>
        <v>1</v>
      </c>
      <c r="CD458" s="5" t="b">
        <f t="array" ref="CD458">IF(ISBLANK(Spreadsheet!BA458),TRUE,ISNUMBER(MATCH(TRUE,EXACT(Spreadsheet!BA458,LifeBenefitClasses),0)))</f>
        <v>1</v>
      </c>
      <c r="CE458" s="5" t="b">
        <f>IF(OR(ISBLANK(Spreadsheet!BA458), Spreadsheet!BA458="Waive"),IF(ISBLANK(Spreadsheet!BB458),TRUE,FALSE),IF(OR(AND(NOT(ISBLANK(Spreadsheet!BA458)),ISBLANK(Spreadsheet!BB458)),NOT(ISNUMBER(VALUE(Spreadsheet!BB458))),ISBLANK(Spreadsheet!BC458),NOT(ISNUMBER(VALUE(Spreadsheet!BC458)))),FALSE,IF(AND(Spreadsheet!BB458&gt;=50000,Spreadsheet!BB458&lt;=250000,MOD(Spreadsheet!BB458,10000)=0,Spreadsheet!BB458&lt;=(10*Spreadsheet!BC458)),TRUE,FALSE)))</f>
        <v>1</v>
      </c>
      <c r="CF458" s="5" t="b">
        <f>IF(NOT(ISBLANK(Spreadsheet!BC458)),AND(ISNUMBER(VALUE(Spreadsheet!BC458)),Spreadsheet!BC458&gt;0),AND(OR(ISBLANK(Spreadsheet!AO458),Spreadsheet!AO458="Waive",AND(NOT(OR(ISBLANK(Spreadsheet!AO458),Spreadsheet!AO458="Waive")),Spreadsheet!AP458&gt;=6)),OR(ISBLANK(Spreadsheet!AR458),AND(NOT(OR(ISBLANK(Spreadsheet!AR458),Spreadsheet!AR458="Waive")),Spreadsheet!AS458&gt;=6)),OR(ISBLANK(Spreadsheet!AW458)),OR(ISBLANK(Spreadsheet!AX458)),OR(ISBLANK(Spreadsheet!AY458)),OR(ISBLANK(Spreadsheet!AZ458)),OR(ISBLANK(Spreadsheet!BA458),Spreadsheet!BA458="Waive")))</f>
        <v>1</v>
      </c>
      <c r="CG458" s="5" t="b">
        <f t="shared" ca="1" si="35"/>
        <v>1</v>
      </c>
    </row>
    <row r="459" spans="8:85" x14ac:dyDescent="0.3">
      <c r="H459" s="5">
        <f t="shared" ca="1" si="32"/>
        <v>2</v>
      </c>
      <c r="I459" s="5" t="str">
        <f t="shared" ca="1" si="34"/>
        <v/>
      </c>
      <c r="J459" s="5" t="str">
        <f>IF(AND(NOT(ISBLANK(Spreadsheet!C459)),ISBLANK(Spreadsheet!D459)),Spreadsheet!F459&amp;" "&amp;Spreadsheet!H459,"")</f>
        <v/>
      </c>
      <c r="K459" s="5">
        <f>IF(AND(NOT(ISBLANK(Spreadsheet!C459)),ISBLANK(Spreadsheet!D459)),COUNTIFS(Spreadsheet!E460:E$786,"=Child",Spreadsheet!C460:C$786, "="&amp;Spreadsheet!C459) + COUNTIFS(Spreadsheet!E460:E$786,"=Step-child",Spreadsheet!C460:C$786, "="&amp;Spreadsheet!C459),0)</f>
        <v>0</v>
      </c>
      <c r="L459" s="5">
        <f>IF(NOT(ISBLANK(J459)),COUNTIFS(Spreadsheet!E460:E$786,"=Wife",Spreadsheet!C460:C$786, "="&amp;Spreadsheet!C459) + COUNTIFS(Spreadsheet!E460:E$786,"=Husband",Spreadsheet!C460:C$786, "="&amp;Spreadsheet!C459),0)</f>
        <v>0</v>
      </c>
      <c r="M459" s="5">
        <f>IF(NOT(ISBLANK(Spreadsheet!AJ459)),VLOOKUP(Spreadsheet!AJ459,'Drop Downs'!$P$2:$R$16,3,FALSE),0)</f>
        <v>0</v>
      </c>
      <c r="N459" s="5">
        <f>IF(NOT(ISBLANK(Spreadsheet!AJ459)), VLOOKUP(Spreadsheet!AJ459,'Drop Downs'!$P$2:$R$16,2,FALSE),0)</f>
        <v>0</v>
      </c>
      <c r="O459" s="5">
        <f>IF(NOT(ISBLANK(Spreadsheet!AL459)),VLOOKUP(Spreadsheet!AL459,'Drop Downs'!$P$2:$R$16,3,FALSE), 0)</f>
        <v>0</v>
      </c>
      <c r="P459" s="5">
        <f>IF(NOT(ISBLANK(Spreadsheet!AL459)),VLOOKUP(Spreadsheet!AL459,'Drop Downs'!$P$2:$R$16,2,FALSE),0)</f>
        <v>0</v>
      </c>
      <c r="Q459" s="5">
        <f>IF(NOT(ISBLANK(Spreadsheet!AN459)),VLOOKUP(Spreadsheet!AN459,'Drop Downs'!$P$2:$R$16,3,FALSE),0)</f>
        <v>0</v>
      </c>
      <c r="R459" s="5">
        <f>IF(NOT(ISBLANK(Spreadsheet!AN459)),VLOOKUP(Spreadsheet!AN459,'Drop Downs'!$P$2:$R$16,2,FALSE),0)</f>
        <v>0</v>
      </c>
      <c r="S459" s="5" t="str">
        <f>IF(OR(M459&gt;K459,N459&gt;L459,O459&gt;K459, Q459&gt;K459,N459&gt;L459, P459&gt;L459, R459&gt;L459),"Member currently has a coverage election over what he/she needs.  Please add more dependents or adjust the coverage election.","")&amp;(IF(AND(NOT(ISBLANK(Spreadsheet!C459)),NOT(ISBLANK(Spreadsheet!D459)),ISBLANK(Spreadsheet!E459)),"Dependent lacks a relationship to member.Please select one from the drop-down.",""))</f>
        <v/>
      </c>
      <c r="T459" s="5" t="b">
        <f t="shared" si="33"/>
        <v>1</v>
      </c>
      <c r="U459" s="5" t="b">
        <f>OR(ISBLANK(Spreadsheet!C459),IF(NOT(ISBLANK(Spreadsheet!D459)),NOT(ISBLANK(Spreadsheet!E459)),TRUE))</f>
        <v>1</v>
      </c>
      <c r="V459" s="5" t="b">
        <f>OR(ISBLANK(Spreadsheet!C459), NOT(ISBLANK(Spreadsheet!I459)))</f>
        <v>1</v>
      </c>
      <c r="W459" s="5" t="b">
        <f>OR(ISBLANK(Spreadsheet!D459),NOT(ISBLANK(Spreadsheet!C459)))</f>
        <v>1</v>
      </c>
      <c r="X459" s="155" t="str">
        <f>REPT("0",MIN(FIND({1,2,3,4,5,6,7,8,9},Spreadsheet!C459&amp;"123456789"))-1)&amp;IF(ISBLANK(Spreadsheet!C459),"",SUMPRODUCT(MID(0&amp;Spreadsheet!C459,LARGE(INDEX(ISNUMBER(--MID(Spreadsheet!C459,ROW($1:$225),1))*
 ROW($1:$225),0),ROW($1:$225))+1,1)*10^ROW($1:$225)/10))</f>
        <v/>
      </c>
      <c r="Y459" s="5" t="b">
        <f>IF(NOT(ISBLANK(Spreadsheet!C459)),IF(AND(ISNUMBER(VALUE(Spreadsheet!C459)), LEN(Spreadsheet!C459)=9),TRUE,FALSE),TRUE)</f>
        <v>1</v>
      </c>
      <c r="Z459" s="155" t="str">
        <f>REPT("0",MIN(FIND({1,2,3,4,5,6,7,8,9},Spreadsheet!D459&amp;"123456789"))-1)&amp;IF(ISBLANK(Spreadsheet!D459),"",SUMPRODUCT(MID(0&amp;Spreadsheet!D459,LARGE(INDEX(ISNUMBER(--MID(Spreadsheet!D459,ROW($1:$225),1))*
 ROW($1:$225),0),ROW($1:$225))+1,1)*10^ROW($1:$225)/10))</f>
        <v/>
      </c>
      <c r="AA459" s="5" t="b">
        <f>IF(AND(NOT(ISBLANK(Spreadsheet!D459)),NOT(ISBLANK(Spreadsheet!C459))),IF(AND(ISNUMBER(VALUE(Spreadsheet!D459)), LEN(Spreadsheet!D459)=9),TRUE,FALSE),IF(AND(NOT(ISBLANK(Spreadsheet!D459)),ISBLANK(Spreadsheet!C459)),FALSE,TRUE))</f>
        <v>1</v>
      </c>
      <c r="AB459" s="5" t="b">
        <f>OR(ISBLANK(Spreadsheet!Y459),IF(NOT(ISBLANK(Spreadsheet!Y459)),LEN(Spreadsheet!Y459)=10,ISNUMBER(VALUE(Spreadsheet!Y459))))</f>
        <v>1</v>
      </c>
      <c r="AC459" s="5" t="b">
        <f>OR(ISBLANK(Spreadsheet!AI459), AND(NOT(ISBLANK(Spreadsheet!AJ459)), NOT(ISNUMBER(SEARCH("Waive",Spreadsheet!AJ459)))))</f>
        <v>1</v>
      </c>
      <c r="AD459" s="5" t="b">
        <f>OR(ISBLANK(Spreadsheet!AK459), AND(NOT(ISBLANK(Spreadsheet!AL459)), NOT(ISNUMBER(SEARCH("Waive",Spreadsheet!AL459)))))</f>
        <v>1</v>
      </c>
      <c r="AE459" s="5" t="b">
        <f>OR(ISBLANK(Spreadsheet!AM459), AND(NOT(ISBLANK(Spreadsheet!AN459)), NOT(ISNUMBER(SEARCH("Waive", Spreadsheet!AN459)))))</f>
        <v>1</v>
      </c>
      <c r="AF459" s="5" t="b">
        <f>OR(ISBLANK(Spreadsheet!C459), NOT(ISBLANK(Spreadsheet!D459)),NOT(ISBLANK(Spreadsheet!L459)))</f>
        <v>1</v>
      </c>
      <c r="AG459" s="5" t="b">
        <f>IF(AND(NOT(ISBLANK(Spreadsheet!C459)), NOT(ISBLANK(Spreadsheet!D459)),Spreadsheet!C459&lt;&gt;Spreadsheet!D459),IF(ISERROR(VLOOKUP(Spreadsheet!C459, Spreadsheet!$C$6:'Spreadsheet'!$C458,1,FALSE)), FALSE, TRUE),TRUE)</f>
        <v>1</v>
      </c>
      <c r="AH459" s="5" t="b">
        <f>Spreadsheet!$B$2=Spreadsheet!AD459</f>
        <v>1</v>
      </c>
      <c r="AI459" s="5" t="b">
        <f>IF(ISBLANK(Spreadsheet!G459),TRUE,IF(OR(LEN(Spreadsheet!G459)&gt;1,ISNUMBER(VALUE(Spreadsheet!G459))),FALSE,TRUE))</f>
        <v>1</v>
      </c>
      <c r="AJ459" s="5" t="b">
        <f>OR(ISBLANK(Spreadsheet!C459), NOT(ISBLANK(Spreadsheet!B459)), NOT(ISBLANK(Spreadsheet!D459)))</f>
        <v>1</v>
      </c>
      <c r="AK459" s="5" t="b">
        <f t="array" ref="AK459">IF(OR(AND(ISBLANK(Spreadsheet!E459),ISBLANK(Spreadsheet!D459),NOT(ISBLANK(Spreadsheet!C459))),AND(ISBLANK(Spreadsheet!E459),ISBLANK(Spreadsheet!D459),ISBLANK(Spreadsheet!C459))),TRUE,ISNUMBER(MATCH(TRUE,EXACT(Spreadsheet!E459,Relationships),0)))</f>
        <v>1</v>
      </c>
      <c r="AL459" s="5" t="b">
        <f>IF(NOT(ISBLANK(Spreadsheet!C459)),IF(OR(ISBLANK(Spreadsheet!F459),LEN(Spreadsheet!F459)&gt;40),FALSE,TRUE),TRUE)</f>
        <v>1</v>
      </c>
      <c r="AM459" s="5" t="b">
        <f>IF(NOT(ISBLANK(Spreadsheet!C459)),IF(OR(ISBLANK(Spreadsheet!H459),LEN(Spreadsheet!H459)&gt;40),FALSE,TRUE),TRUE)</f>
        <v>1</v>
      </c>
      <c r="AN459" s="5" t="b">
        <f t="array" ref="AN459">IF(ISBLANK(Spreadsheet!I459),TRUE,ISNUMBER(MATCH(TRUE,EXACT(Spreadsheet!I459,GenderValues),0)))</f>
        <v>1</v>
      </c>
      <c r="AO459" s="5" t="b">
        <f ca="1">IF(ISERROR(DATEVALUE(TEXT(Spreadsheet!J459,"mm/dd/yyyy")) &gt; TODAY()),IF(AND(ISBLANK(Spreadsheet!J459),ISBLANK(Spreadsheet!C459)),TRUE,FALSE),IF(DATEVALUE(TEXT(Spreadsheet!J459,"mm/dd/yyyy")) &gt; TODAY(),FALSE,TRUE))</f>
        <v>1</v>
      </c>
      <c r="AP459" s="5" t="b">
        <f>OR(ISBLANK(Spreadsheet!K459),LEN(Spreadsheet!K459)&lt;=100)</f>
        <v>1</v>
      </c>
      <c r="AQ459" s="5" t="b">
        <f t="array" ref="AQ459">IF(OR(AND(ISBLANK(Spreadsheet!L459),ISBLANK(Spreadsheet!C459)),AND(NOT(ISBLANK(Spreadsheet!C459)),NOT(ISBLANK(Spreadsheet!D459)))),TRUE,ISNUMBER(MATCH(TRUE,EXACT(Spreadsheet!L459,MaritalStatus),0)))</f>
        <v>1</v>
      </c>
      <c r="AR459" s="5" t="b">
        <f ca="1">IF(ISERROR(DATEVALUE(TEXT(Spreadsheet!M459,"mm/dd/yyyy")) &gt; TODAY()),IF(ISBLANK(Spreadsheet!M459),TRUE,FALSE),IF(DATEVALUE(TEXT(Spreadsheet!M459,"mm/dd/yyyy")) &gt; TODAY(),FALSE,TRUE))</f>
        <v>1</v>
      </c>
      <c r="AS459" s="5" t="b">
        <f>OR(ISBLANK(Spreadsheet!N459),LEN(Spreadsheet!N459)&lt;=100)</f>
        <v>1</v>
      </c>
      <c r="AT459" s="5" t="b">
        <f>OR(ISBLANK(Spreadsheet!O459),UPPER(Spreadsheet!O459)="YES")</f>
        <v>1</v>
      </c>
      <c r="AU459" s="5" t="b">
        <f>OR(ISBLANK(Spreadsheet!P459),UPPER(Spreadsheet!P459)="YES")</f>
        <v>1</v>
      </c>
      <c r="AV459" s="5" t="b">
        <f t="array" ref="AV459">IF(ISBLANK(Spreadsheet!Q459),TRUE,ISNUMBER(MATCH(TRUE,EXACT(Spreadsheet!Q459,OnGroupsPriorIns),0)))</f>
        <v>1</v>
      </c>
      <c r="AW459" s="5" t="b">
        <f>OR(ISBLANK(Spreadsheet!R459),UPPER(Spreadsheet!R459)="YES")</f>
        <v>1</v>
      </c>
      <c r="AX459" s="5" t="b">
        <f>OR(ISBLANK(Spreadsheet!S459),UPPER(Spreadsheet!S459)="YES")</f>
        <v>1</v>
      </c>
      <c r="AY459" s="5" t="b">
        <f>OR(AND(ISBLANK(Spreadsheet!C459),LEN(Spreadsheet!T459)=0),AND(NOT(ISBLANK(Spreadsheet!C459)),LEN(Spreadsheet!T459)&gt;0,LEN(Spreadsheet!T459)&lt;=50))</f>
        <v>1</v>
      </c>
      <c r="AZ459" s="5" t="b">
        <f>OR(LEN(Spreadsheet!U459)=0,AND(LEN(Spreadsheet!U459)&gt;0,LEN(Spreadsheet!U459)&lt;=50))</f>
        <v>1</v>
      </c>
      <c r="BA459" s="5" t="b">
        <f>OR(AND(ISBLANK(Spreadsheet!C459),LEN(Spreadsheet!V459)=0),AND(NOT(ISBLANK(Spreadsheet!C459)),LEN(Spreadsheet!V459)&gt;0,LEN(Spreadsheet!V459)&lt;=50))</f>
        <v>1</v>
      </c>
      <c r="BB459" s="5" t="b">
        <f t="array" ref="BB459">IF(AND(ISBLANK(Spreadsheet!C459),LEN(Spreadsheet!W459)=0),TRUE,ISNUMBER(MATCH(TRUE,EXACT(Spreadsheet!W459,States),0)))</f>
        <v>1</v>
      </c>
      <c r="BC459" s="5" t="b">
        <f>OR(AND(ISBLANK(Spreadsheet!C459),LEN(Spreadsheet!X459)=0),AND(NOT(ISBLANK(Spreadsheet!C459)),LEN(Spreadsheet!X459)&gt;0,LEN(Spreadsheet!X459)=5,ISNUMBER(VALUE(Spreadsheet!X459))))</f>
        <v>1</v>
      </c>
      <c r="BD459" s="5" t="b">
        <f>OR(ISBLANK(Spreadsheet!Z459),LEN(Spreadsheet!Z459)&lt;=50)</f>
        <v>1</v>
      </c>
      <c r="BE459" s="5" t="b">
        <f>ISBLANK(Spreadsheet!AA459)</f>
        <v>1</v>
      </c>
      <c r="BF459" s="5" t="b">
        <f>ISBLANK(Spreadsheet!AB459)</f>
        <v>1</v>
      </c>
      <c r="BG459" s="5" t="b">
        <f>IF(ISERROR(DATEVALUE(TEXT(Spreadsheet!AC459,"mm/dd/yyyy")) &gt; DATEVALUE(TEXT(Spreadsheet!J459,"mm/dd/yyyy"))),IF(OR(AND(ISBLANK(Spreadsheet!AC459),ISBLANK(Spreadsheet!C459)),AND(NOT(ISBLANK(Spreadsheet!C459)),ISBLANK(Spreadsheet!AC459),NOT(ISBLANK(Spreadsheet!D459)))),TRUE,FALSE),IF(DATEVALUE(TEXT(Spreadsheet!AC459,"mm/dd/yyyy")) &gt; DATEVALUE(TEXT(Spreadsheet!J459,"mm/dd/yyyy")),TRUE,FALSE))</f>
        <v>1</v>
      </c>
      <c r="BH459" s="5" t="b">
        <f>OR(AND(ISBLANK(Spreadsheet!C459),ISBLANK(Spreadsheet!AE459)),AND(NOT(ISBLANK(Spreadsheet!C459)),NOT(ISBLANK(Spreadsheet!D459)),ISBLANK(Spreadsheet!AE459)),AND(NOT(ISBLANK(Spreadsheet!C459)),ISBLANK(Spreadsheet!D459),NOT(ISBLANK(Spreadsheet!AE459)),LEN(Spreadsheet!AE459)&lt;=100))</f>
        <v>1</v>
      </c>
      <c r="BI459" s="5" t="b">
        <f t="array" ref="BI459">IF(ISBLANK(Spreadsheet!AF459),TRUE,ISNUMBER(MATCH(TRUE,EXACT(Spreadsheet!AF459,CobraShortReasons),0)))</f>
        <v>1</v>
      </c>
      <c r="BJ459" s="5" t="b">
        <f ca="1">IF(ISERROR(DATEVALUE(TEXT(Spreadsheet!AG459,"mm/dd/yyyy")) &gt; TODAY()),IF(ISBLANK(Spreadsheet!AG459),TRUE,FALSE),IF(DATEVALUE(TEXT(Spreadsheet!AG459,"mm/dd/yyyy")) &gt; TODAY(),FALSE,TRUE))</f>
        <v>1</v>
      </c>
      <c r="BK459" s="5" t="b">
        <f>OR(ISBLANK(Spreadsheet!AH459),LEN(Spreadsheet!AH459)&lt;=25)</f>
        <v>1</v>
      </c>
      <c r="BL459" s="5" t="b">
        <f t="array" aca="1" ref="BL459" ca="1">IF(ISBLANK(Spreadsheet!AI459),TRUE,ISNUMBER(MATCH(TRUE,EXACT(Spreadsheet!AI459,INDIRECT(Spreadsheet!$D$2)),0)))</f>
        <v>1</v>
      </c>
      <c r="BM459" s="5" t="b">
        <f t="array" aca="1" ref="BM459" ca="1">IF(ISBLANK(Spreadsheet!AJ459),TRUE,ISNUMBER(MATCH(TRUE,EXACT(Spreadsheet!AJ459,INDIRECT(Spreadsheet!BJ459)),0)))</f>
        <v>1</v>
      </c>
      <c r="BN459" s="5" t="b">
        <f t="array" ref="BN459">IF(ISBLANK(Spreadsheet!AK459),TRUE,ISNUMBER(MATCH(TRUE,EXACT(Spreadsheet!AK459,DentalPlans),0)))</f>
        <v>1</v>
      </c>
      <c r="BO459" s="5" t="b">
        <f t="array" aca="1" ref="BO459" ca="1">IF(ISBLANK(Spreadsheet!AL459),TRUE,ISNUMBER(MATCH(TRUE,EXACT(Spreadsheet!AL459,INDIRECT(Spreadsheet!BK459)),0)))</f>
        <v>1</v>
      </c>
      <c r="BP459" s="5" t="b">
        <f t="array" ref="BP459">IF(ISBLANK(Spreadsheet!AM459),TRUE,ISNUMBER(MATCH(TRUE,EXACT(Spreadsheet!AM459,VisionPlans),0)))</f>
        <v>1</v>
      </c>
      <c r="BQ459" s="5" t="b">
        <f t="array" aca="1" ref="BQ459" ca="1">IF(ISBLANK(Spreadsheet!AN459),TRUE,ISNUMBER(MATCH(TRUE,EXACT(Spreadsheet!AN459,INDIRECT(Spreadsheet!BL459)),0)))</f>
        <v>1</v>
      </c>
      <c r="BR459" s="5" t="b">
        <f t="array" ref="BR459">IF(ISBLANK(Spreadsheet!AO459),TRUE,ISNUMBER(MATCH(TRUE,EXACT(Spreadsheet!AO459,LifeBenefitClasses),0)))</f>
        <v>1</v>
      </c>
      <c r="BS459" s="5" t="b">
        <f>IF(OR(ISBLANK(Spreadsheet!AO459), Spreadsheet!AO459="Waive"),IF(ISBLANK(Spreadsheet!AP459),TRUE,FALSE),IF(OR(AND(NOT(ISBLANK(Spreadsheet!AO459)),ISBLANK(Spreadsheet!AP459)),NOT(ISNUMBER(VALUE(Spreadsheet!AP459)))),FALSE,IF(OR(AND(Spreadsheet!AP459&lt;6,MOD(Spreadsheet!AP459*10,5)=0), MOD(Spreadsheet!AP459,5000)=0),TRUE,FALSE)))</f>
        <v>1</v>
      </c>
      <c r="BT459" s="5" t="b">
        <f t="array" ref="BT459">IF(ISBLANK(Spreadsheet!AQ459),TRUE,ISNUMBER(MATCH(TRUE,EXACT(Spreadsheet!AQ459,EnrollWaive),0)))</f>
        <v>1</v>
      </c>
      <c r="BU459" s="5" t="b">
        <f t="array" ref="BU459">IF(ISBLANK(Spreadsheet!AR459),TRUE,ISNUMBER(MATCH(TRUE,EXACT(Spreadsheet!AR459,LifeBenefitClasses),0)))</f>
        <v>1</v>
      </c>
      <c r="BV459" s="5" t="b">
        <f>IF(OR(ISBLANK(Spreadsheet!AR459), Spreadsheet!AR459="Waive"),IF(ISBLANK(Spreadsheet!AS459),TRUE,FALSE),IF(OR(AND(NOT(ISBLANK(Spreadsheet!AR459)),ISBLANK(Spreadsheet!AS459)),NOT(ISNUMBER(VALUE(Spreadsheet!AS459)))),FALSE,IF(OR(AND(Spreadsheet!AS459&lt;6,MOD(Spreadsheet!AS459*10,5)=0), MOD(Spreadsheet!AS459,10000)=0),TRUE,FALSE)))</f>
        <v>1</v>
      </c>
      <c r="BW459" s="5" t="b">
        <f t="array" ref="BW459">IF(ISBLANK(Spreadsheet!AT459),TRUE,ISNUMBER(MATCH(TRUE,EXACT(Spreadsheet!AT459,LifeBenefitClasses),0)))</f>
        <v>1</v>
      </c>
      <c r="BX459" s="5" t="b">
        <f>IF(OR(ISBLANK(Spreadsheet!AT459), Spreadsheet!AT459="Waive"),IF(ISBLANK(Spreadsheet!AU459),TRUE,FALSE),IF(OR(AND(NOT(ISBLANK(Spreadsheet!AT459)),ISBLANK(Spreadsheet!AU459)),NOT(ISNUMBER(VALUE(Spreadsheet!AU459)))),FALSE,IF(AND(NOT(OR(ISBLANK(Spreadsheet!AT459),Spreadsheet!AT459="Waive")),NOT(OR(ISBLANK(Spreadsheet!AR459),Spreadsheet!AR459="Waive")),MOD(Spreadsheet!AU459,5000)=0, Spreadsheet!AU459&lt;=(Spreadsheet!AS459*0.5)),TRUE,FALSE)))</f>
        <v>1</v>
      </c>
      <c r="BY459" s="5" t="b">
        <f t="array" ref="BY459">IF(ISBLANK(Spreadsheet!AV459),TRUE,ISNUMBER(MATCH(TRUE,EXACT(Spreadsheet!AV459,EnrollWaive),0)))</f>
        <v>1</v>
      </c>
      <c r="BZ459" s="5" t="b">
        <f t="array" ref="BZ459">IF(ISBLANK(Spreadsheet!AW459),TRUE,ISNUMBER(MATCH(TRUE,EXACT(Spreadsheet!AW459,LifeBenefitClasses),0)))</f>
        <v>1</v>
      </c>
      <c r="CA459" s="5" t="b">
        <f t="array" ref="CA459">IF(ISBLANK(Spreadsheet!AX459),TRUE,ISNUMBER(MATCH(TRUE,EXACT(Spreadsheet!AX459,LifeBenefitClasses),0)))</f>
        <v>1</v>
      </c>
      <c r="CB459" s="5" t="b">
        <f t="array" ref="CB459">IF(ISBLANK(Spreadsheet!AY459),TRUE,ISNUMBER(MATCH(TRUE,EXACT(Spreadsheet!AY459,LifeBenefitClasses),0)))</f>
        <v>1</v>
      </c>
      <c r="CC459" s="5" t="b">
        <f t="array" ref="CC459">IF(ISBLANK(Spreadsheet!AZ459),TRUE,ISNUMBER(MATCH(TRUE,EXACT(Spreadsheet!AZ459,LifeBenefitClasses),0)))</f>
        <v>1</v>
      </c>
      <c r="CD459" s="5" t="b">
        <f t="array" ref="CD459">IF(ISBLANK(Spreadsheet!BA459),TRUE,ISNUMBER(MATCH(TRUE,EXACT(Spreadsheet!BA459,LifeBenefitClasses),0)))</f>
        <v>1</v>
      </c>
      <c r="CE459" s="5" t="b">
        <f>IF(OR(ISBLANK(Spreadsheet!BA459), Spreadsheet!BA459="Waive"),IF(ISBLANK(Spreadsheet!BB459),TRUE,FALSE),IF(OR(AND(NOT(ISBLANK(Spreadsheet!BA459)),ISBLANK(Spreadsheet!BB459)),NOT(ISNUMBER(VALUE(Spreadsheet!BB459))),ISBLANK(Spreadsheet!BC459),NOT(ISNUMBER(VALUE(Spreadsheet!BC459)))),FALSE,IF(AND(Spreadsheet!BB459&gt;=50000,Spreadsheet!BB459&lt;=250000,MOD(Spreadsheet!BB459,10000)=0,Spreadsheet!BB459&lt;=(10*Spreadsheet!BC459)),TRUE,FALSE)))</f>
        <v>1</v>
      </c>
      <c r="CF459" s="5" t="b">
        <f>IF(NOT(ISBLANK(Spreadsheet!BC459)),AND(ISNUMBER(VALUE(Spreadsheet!BC459)),Spreadsheet!BC459&gt;0),AND(OR(ISBLANK(Spreadsheet!AO459),Spreadsheet!AO459="Waive",AND(NOT(OR(ISBLANK(Spreadsheet!AO459),Spreadsheet!AO459="Waive")),Spreadsheet!AP459&gt;=6)),OR(ISBLANK(Spreadsheet!AR459),AND(NOT(OR(ISBLANK(Spreadsheet!AR459),Spreadsheet!AR459="Waive")),Spreadsheet!AS459&gt;=6)),OR(ISBLANK(Spreadsheet!AW459)),OR(ISBLANK(Spreadsheet!AX459)),OR(ISBLANK(Spreadsheet!AY459)),OR(ISBLANK(Spreadsheet!AZ459)),OR(ISBLANK(Spreadsheet!BA459),Spreadsheet!BA459="Waive")))</f>
        <v>1</v>
      </c>
      <c r="CG459" s="5" t="b">
        <f t="shared" ca="1" si="35"/>
        <v>1</v>
      </c>
    </row>
    <row r="460" spans="8:85" x14ac:dyDescent="0.3">
      <c r="H460" s="5">
        <f t="shared" ca="1" si="32"/>
        <v>2</v>
      </c>
      <c r="I460" s="5" t="str">
        <f t="shared" ca="1" si="34"/>
        <v/>
      </c>
      <c r="J460" s="5" t="str">
        <f>IF(AND(NOT(ISBLANK(Spreadsheet!C460)),ISBLANK(Spreadsheet!D460)),Spreadsheet!F460&amp;" "&amp;Spreadsheet!H460,"")</f>
        <v/>
      </c>
      <c r="K460" s="5">
        <f>IF(AND(NOT(ISBLANK(Spreadsheet!C460)),ISBLANK(Spreadsheet!D460)),COUNTIFS(Spreadsheet!E461:E$786,"=Child",Spreadsheet!C461:C$786, "="&amp;Spreadsheet!C460) + COUNTIFS(Spreadsheet!E461:E$786,"=Step-child",Spreadsheet!C461:C$786, "="&amp;Spreadsheet!C460),0)</f>
        <v>0</v>
      </c>
      <c r="L460" s="5">
        <f>IF(NOT(ISBLANK(J460)),COUNTIFS(Spreadsheet!E461:E$786,"=Wife",Spreadsheet!C461:C$786, "="&amp;Spreadsheet!C460) + COUNTIFS(Spreadsheet!E461:E$786,"=Husband",Spreadsheet!C461:C$786, "="&amp;Spreadsheet!C460),0)</f>
        <v>0</v>
      </c>
      <c r="M460" s="5">
        <f>IF(NOT(ISBLANK(Spreadsheet!AJ460)),VLOOKUP(Spreadsheet!AJ460,'Drop Downs'!$P$2:$R$16,3,FALSE),0)</f>
        <v>0</v>
      </c>
      <c r="N460" s="5">
        <f>IF(NOT(ISBLANK(Spreadsheet!AJ460)), VLOOKUP(Spreadsheet!AJ460,'Drop Downs'!$P$2:$R$16,2,FALSE),0)</f>
        <v>0</v>
      </c>
      <c r="O460" s="5">
        <f>IF(NOT(ISBLANK(Spreadsheet!AL460)),VLOOKUP(Spreadsheet!AL460,'Drop Downs'!$P$2:$R$16,3,FALSE), 0)</f>
        <v>0</v>
      </c>
      <c r="P460" s="5">
        <f>IF(NOT(ISBLANK(Spreadsheet!AL460)),VLOOKUP(Spreadsheet!AL460,'Drop Downs'!$P$2:$R$16,2,FALSE),0)</f>
        <v>0</v>
      </c>
      <c r="Q460" s="5">
        <f>IF(NOT(ISBLANK(Spreadsheet!AN460)),VLOOKUP(Spreadsheet!AN460,'Drop Downs'!$P$2:$R$16,3,FALSE),0)</f>
        <v>0</v>
      </c>
      <c r="R460" s="5">
        <f>IF(NOT(ISBLANK(Spreadsheet!AN460)),VLOOKUP(Spreadsheet!AN460,'Drop Downs'!$P$2:$R$16,2,FALSE),0)</f>
        <v>0</v>
      </c>
      <c r="S460" s="5" t="str">
        <f>IF(OR(M460&gt;K460,N460&gt;L460,O460&gt;K460, Q460&gt;K460,N460&gt;L460, P460&gt;L460, R460&gt;L460),"Member currently has a coverage election over what he/she needs.  Please add more dependents or adjust the coverage election.","")&amp;(IF(AND(NOT(ISBLANK(Spreadsheet!C460)),NOT(ISBLANK(Spreadsheet!D460)),ISBLANK(Spreadsheet!E460)),"Dependent lacks a relationship to member.Please select one from the drop-down.",""))</f>
        <v/>
      </c>
      <c r="T460" s="5" t="b">
        <f t="shared" si="33"/>
        <v>1</v>
      </c>
      <c r="U460" s="5" t="b">
        <f>OR(ISBLANK(Spreadsheet!C460),IF(NOT(ISBLANK(Spreadsheet!D460)),NOT(ISBLANK(Spreadsheet!E460)),TRUE))</f>
        <v>1</v>
      </c>
      <c r="V460" s="5" t="b">
        <f>OR(ISBLANK(Spreadsheet!C460), NOT(ISBLANK(Spreadsheet!I460)))</f>
        <v>1</v>
      </c>
      <c r="W460" s="5" t="b">
        <f>OR(ISBLANK(Spreadsheet!D460),NOT(ISBLANK(Spreadsheet!C460)))</f>
        <v>1</v>
      </c>
      <c r="X460" s="155" t="str">
        <f>REPT("0",MIN(FIND({1,2,3,4,5,6,7,8,9},Spreadsheet!C460&amp;"123456789"))-1)&amp;IF(ISBLANK(Spreadsheet!C460),"",SUMPRODUCT(MID(0&amp;Spreadsheet!C460,LARGE(INDEX(ISNUMBER(--MID(Spreadsheet!C460,ROW($1:$225),1))*
 ROW($1:$225),0),ROW($1:$225))+1,1)*10^ROW($1:$225)/10))</f>
        <v/>
      </c>
      <c r="Y460" s="5" t="b">
        <f>IF(NOT(ISBLANK(Spreadsheet!C460)),IF(AND(ISNUMBER(VALUE(Spreadsheet!C460)), LEN(Spreadsheet!C460)=9),TRUE,FALSE),TRUE)</f>
        <v>1</v>
      </c>
      <c r="Z460" s="155" t="str">
        <f>REPT("0",MIN(FIND({1,2,3,4,5,6,7,8,9},Spreadsheet!D460&amp;"123456789"))-1)&amp;IF(ISBLANK(Spreadsheet!D460),"",SUMPRODUCT(MID(0&amp;Spreadsheet!D460,LARGE(INDEX(ISNUMBER(--MID(Spreadsheet!D460,ROW($1:$225),1))*
 ROW($1:$225),0),ROW($1:$225))+1,1)*10^ROW($1:$225)/10))</f>
        <v/>
      </c>
      <c r="AA460" s="5" t="b">
        <f>IF(AND(NOT(ISBLANK(Spreadsheet!D460)),NOT(ISBLANK(Spreadsheet!C460))),IF(AND(ISNUMBER(VALUE(Spreadsheet!D460)), LEN(Spreadsheet!D460)=9),TRUE,FALSE),IF(AND(NOT(ISBLANK(Spreadsheet!D460)),ISBLANK(Spreadsheet!C460)),FALSE,TRUE))</f>
        <v>1</v>
      </c>
      <c r="AB460" s="5" t="b">
        <f>OR(ISBLANK(Spreadsheet!Y460),IF(NOT(ISBLANK(Spreadsheet!Y460)),LEN(Spreadsheet!Y460)=10,ISNUMBER(VALUE(Spreadsheet!Y460))))</f>
        <v>1</v>
      </c>
      <c r="AC460" s="5" t="b">
        <f>OR(ISBLANK(Spreadsheet!AI460), AND(NOT(ISBLANK(Spreadsheet!AJ460)), NOT(ISNUMBER(SEARCH("Waive",Spreadsheet!AJ460)))))</f>
        <v>1</v>
      </c>
      <c r="AD460" s="5" t="b">
        <f>OR(ISBLANK(Spreadsheet!AK460), AND(NOT(ISBLANK(Spreadsheet!AL460)), NOT(ISNUMBER(SEARCH("Waive",Spreadsheet!AL460)))))</f>
        <v>1</v>
      </c>
      <c r="AE460" s="5" t="b">
        <f>OR(ISBLANK(Spreadsheet!AM460), AND(NOT(ISBLANK(Spreadsheet!AN460)), NOT(ISNUMBER(SEARCH("Waive", Spreadsheet!AN460)))))</f>
        <v>1</v>
      </c>
      <c r="AF460" s="5" t="b">
        <f>OR(ISBLANK(Spreadsheet!C460), NOT(ISBLANK(Spreadsheet!D460)),NOT(ISBLANK(Spreadsheet!L460)))</f>
        <v>1</v>
      </c>
      <c r="AG460" s="5" t="b">
        <f>IF(AND(NOT(ISBLANK(Spreadsheet!C460)), NOT(ISBLANK(Spreadsheet!D460)),Spreadsheet!C460&lt;&gt;Spreadsheet!D460),IF(ISERROR(VLOOKUP(Spreadsheet!C460, Spreadsheet!$C$6:'Spreadsheet'!$C459,1,FALSE)), FALSE, TRUE),TRUE)</f>
        <v>1</v>
      </c>
      <c r="AH460" s="5" t="b">
        <f>Spreadsheet!$B$2=Spreadsheet!AD460</f>
        <v>1</v>
      </c>
      <c r="AI460" s="5" t="b">
        <f>IF(ISBLANK(Spreadsheet!G460),TRUE,IF(OR(LEN(Spreadsheet!G460)&gt;1,ISNUMBER(VALUE(Spreadsheet!G460))),FALSE,TRUE))</f>
        <v>1</v>
      </c>
      <c r="AJ460" s="5" t="b">
        <f>OR(ISBLANK(Spreadsheet!C460), NOT(ISBLANK(Spreadsheet!B460)), NOT(ISBLANK(Spreadsheet!D460)))</f>
        <v>1</v>
      </c>
      <c r="AK460" s="5" t="b">
        <f t="array" ref="AK460">IF(OR(AND(ISBLANK(Spreadsheet!E460),ISBLANK(Spreadsheet!D460),NOT(ISBLANK(Spreadsheet!C460))),AND(ISBLANK(Spreadsheet!E460),ISBLANK(Spreadsheet!D460),ISBLANK(Spreadsheet!C460))),TRUE,ISNUMBER(MATCH(TRUE,EXACT(Spreadsheet!E460,Relationships),0)))</f>
        <v>1</v>
      </c>
      <c r="AL460" s="5" t="b">
        <f>IF(NOT(ISBLANK(Spreadsheet!C460)),IF(OR(ISBLANK(Spreadsheet!F460),LEN(Spreadsheet!F460)&gt;40),FALSE,TRUE),TRUE)</f>
        <v>1</v>
      </c>
      <c r="AM460" s="5" t="b">
        <f>IF(NOT(ISBLANK(Spreadsheet!C460)),IF(OR(ISBLANK(Spreadsheet!H460),LEN(Spreadsheet!H460)&gt;40),FALSE,TRUE),TRUE)</f>
        <v>1</v>
      </c>
      <c r="AN460" s="5" t="b">
        <f t="array" ref="AN460">IF(ISBLANK(Spreadsheet!I460),TRUE,ISNUMBER(MATCH(TRUE,EXACT(Spreadsheet!I460,GenderValues),0)))</f>
        <v>1</v>
      </c>
      <c r="AO460" s="5" t="b">
        <f ca="1">IF(ISERROR(DATEVALUE(TEXT(Spreadsheet!J460,"mm/dd/yyyy")) &gt; TODAY()),IF(AND(ISBLANK(Spreadsheet!J460),ISBLANK(Spreadsheet!C460)),TRUE,FALSE),IF(DATEVALUE(TEXT(Spreadsheet!J460,"mm/dd/yyyy")) &gt; TODAY(),FALSE,TRUE))</f>
        <v>1</v>
      </c>
      <c r="AP460" s="5" t="b">
        <f>OR(ISBLANK(Spreadsheet!K460),LEN(Spreadsheet!K460)&lt;=100)</f>
        <v>1</v>
      </c>
      <c r="AQ460" s="5" t="b">
        <f t="array" ref="AQ460">IF(OR(AND(ISBLANK(Spreadsheet!L460),ISBLANK(Spreadsheet!C460)),AND(NOT(ISBLANK(Spreadsheet!C460)),NOT(ISBLANK(Spreadsheet!D460)))),TRUE,ISNUMBER(MATCH(TRUE,EXACT(Spreadsheet!L460,MaritalStatus),0)))</f>
        <v>1</v>
      </c>
      <c r="AR460" s="5" t="b">
        <f ca="1">IF(ISERROR(DATEVALUE(TEXT(Spreadsheet!M460,"mm/dd/yyyy")) &gt; TODAY()),IF(ISBLANK(Spreadsheet!M460),TRUE,FALSE),IF(DATEVALUE(TEXT(Spreadsheet!M460,"mm/dd/yyyy")) &gt; TODAY(),FALSE,TRUE))</f>
        <v>1</v>
      </c>
      <c r="AS460" s="5" t="b">
        <f>OR(ISBLANK(Spreadsheet!N460),LEN(Spreadsheet!N460)&lt;=100)</f>
        <v>1</v>
      </c>
      <c r="AT460" s="5" t="b">
        <f>OR(ISBLANK(Spreadsheet!O460),UPPER(Spreadsheet!O460)="YES")</f>
        <v>1</v>
      </c>
      <c r="AU460" s="5" t="b">
        <f>OR(ISBLANK(Spreadsheet!P460),UPPER(Spreadsheet!P460)="YES")</f>
        <v>1</v>
      </c>
      <c r="AV460" s="5" t="b">
        <f t="array" ref="AV460">IF(ISBLANK(Spreadsheet!Q460),TRUE,ISNUMBER(MATCH(TRUE,EXACT(Spreadsheet!Q460,OnGroupsPriorIns),0)))</f>
        <v>1</v>
      </c>
      <c r="AW460" s="5" t="b">
        <f>OR(ISBLANK(Spreadsheet!R460),UPPER(Spreadsheet!R460)="YES")</f>
        <v>1</v>
      </c>
      <c r="AX460" s="5" t="b">
        <f>OR(ISBLANK(Spreadsheet!S460),UPPER(Spreadsheet!S460)="YES")</f>
        <v>1</v>
      </c>
      <c r="AY460" s="5" t="b">
        <f>OR(AND(ISBLANK(Spreadsheet!C460),LEN(Spreadsheet!T460)=0),AND(NOT(ISBLANK(Spreadsheet!C460)),LEN(Spreadsheet!T460)&gt;0,LEN(Spreadsheet!T460)&lt;=50))</f>
        <v>1</v>
      </c>
      <c r="AZ460" s="5" t="b">
        <f>OR(LEN(Spreadsheet!U460)=0,AND(LEN(Spreadsheet!U460)&gt;0,LEN(Spreadsheet!U460)&lt;=50))</f>
        <v>1</v>
      </c>
      <c r="BA460" s="5" t="b">
        <f>OR(AND(ISBLANK(Spreadsheet!C460),LEN(Spreadsheet!V460)=0),AND(NOT(ISBLANK(Spreadsheet!C460)),LEN(Spreadsheet!V460)&gt;0,LEN(Spreadsheet!V460)&lt;=50))</f>
        <v>1</v>
      </c>
      <c r="BB460" s="5" t="b">
        <f t="array" ref="BB460">IF(AND(ISBLANK(Spreadsheet!C460),LEN(Spreadsheet!W460)=0),TRUE,ISNUMBER(MATCH(TRUE,EXACT(Spreadsheet!W460,States),0)))</f>
        <v>1</v>
      </c>
      <c r="BC460" s="5" t="b">
        <f>OR(AND(ISBLANK(Spreadsheet!C460),LEN(Spreadsheet!X460)=0),AND(NOT(ISBLANK(Spreadsheet!C460)),LEN(Spreadsheet!X460)&gt;0,LEN(Spreadsheet!X460)=5,ISNUMBER(VALUE(Spreadsheet!X460))))</f>
        <v>1</v>
      </c>
      <c r="BD460" s="5" t="b">
        <f>OR(ISBLANK(Spreadsheet!Z460),LEN(Spreadsheet!Z460)&lt;=50)</f>
        <v>1</v>
      </c>
      <c r="BE460" s="5" t="b">
        <f>ISBLANK(Spreadsheet!AA460)</f>
        <v>1</v>
      </c>
      <c r="BF460" s="5" t="b">
        <f>ISBLANK(Spreadsheet!AB460)</f>
        <v>1</v>
      </c>
      <c r="BG460" s="5" t="b">
        <f>IF(ISERROR(DATEVALUE(TEXT(Spreadsheet!AC460,"mm/dd/yyyy")) &gt; DATEVALUE(TEXT(Spreadsheet!J460,"mm/dd/yyyy"))),IF(OR(AND(ISBLANK(Spreadsheet!AC460),ISBLANK(Spreadsheet!C460)),AND(NOT(ISBLANK(Spreadsheet!C460)),ISBLANK(Spreadsheet!AC460),NOT(ISBLANK(Spreadsheet!D460)))),TRUE,FALSE),IF(DATEVALUE(TEXT(Spreadsheet!AC460,"mm/dd/yyyy")) &gt; DATEVALUE(TEXT(Spreadsheet!J460,"mm/dd/yyyy")),TRUE,FALSE))</f>
        <v>1</v>
      </c>
      <c r="BH460" s="5" t="b">
        <f>OR(AND(ISBLANK(Spreadsheet!C460),ISBLANK(Spreadsheet!AE460)),AND(NOT(ISBLANK(Spreadsheet!C460)),NOT(ISBLANK(Spreadsheet!D460)),ISBLANK(Spreadsheet!AE460)),AND(NOT(ISBLANK(Spreadsheet!C460)),ISBLANK(Spreadsheet!D460),NOT(ISBLANK(Spreadsheet!AE460)),LEN(Spreadsheet!AE460)&lt;=100))</f>
        <v>1</v>
      </c>
      <c r="BI460" s="5" t="b">
        <f t="array" ref="BI460">IF(ISBLANK(Spreadsheet!AF460),TRUE,ISNUMBER(MATCH(TRUE,EXACT(Spreadsheet!AF460,CobraShortReasons),0)))</f>
        <v>1</v>
      </c>
      <c r="BJ460" s="5" t="b">
        <f ca="1">IF(ISERROR(DATEVALUE(TEXT(Spreadsheet!AG460,"mm/dd/yyyy")) &gt; TODAY()),IF(ISBLANK(Spreadsheet!AG460),TRUE,FALSE),IF(DATEVALUE(TEXT(Spreadsheet!AG460,"mm/dd/yyyy")) &gt; TODAY(),FALSE,TRUE))</f>
        <v>1</v>
      </c>
      <c r="BK460" s="5" t="b">
        <f>OR(ISBLANK(Spreadsheet!AH460),LEN(Spreadsheet!AH460)&lt;=25)</f>
        <v>1</v>
      </c>
      <c r="BL460" s="5" t="b">
        <f t="array" aca="1" ref="BL460" ca="1">IF(ISBLANK(Spreadsheet!AI460),TRUE,ISNUMBER(MATCH(TRUE,EXACT(Spreadsheet!AI460,INDIRECT(Spreadsheet!$D$2)),0)))</f>
        <v>1</v>
      </c>
      <c r="BM460" s="5" t="b">
        <f t="array" aca="1" ref="BM460" ca="1">IF(ISBLANK(Spreadsheet!AJ460),TRUE,ISNUMBER(MATCH(TRUE,EXACT(Spreadsheet!AJ460,INDIRECT(Spreadsheet!BJ460)),0)))</f>
        <v>1</v>
      </c>
      <c r="BN460" s="5" t="b">
        <f t="array" ref="BN460">IF(ISBLANK(Spreadsheet!AK460),TRUE,ISNUMBER(MATCH(TRUE,EXACT(Spreadsheet!AK460,DentalPlans),0)))</f>
        <v>1</v>
      </c>
      <c r="BO460" s="5" t="b">
        <f t="array" aca="1" ref="BO460" ca="1">IF(ISBLANK(Spreadsheet!AL460),TRUE,ISNUMBER(MATCH(TRUE,EXACT(Spreadsheet!AL460,INDIRECT(Spreadsheet!BK460)),0)))</f>
        <v>1</v>
      </c>
      <c r="BP460" s="5" t="b">
        <f t="array" ref="BP460">IF(ISBLANK(Spreadsheet!AM460),TRUE,ISNUMBER(MATCH(TRUE,EXACT(Spreadsheet!AM460,VisionPlans),0)))</f>
        <v>1</v>
      </c>
      <c r="BQ460" s="5" t="b">
        <f t="array" aca="1" ref="BQ460" ca="1">IF(ISBLANK(Spreadsheet!AN460),TRUE,ISNUMBER(MATCH(TRUE,EXACT(Spreadsheet!AN460,INDIRECT(Spreadsheet!BL460)),0)))</f>
        <v>1</v>
      </c>
      <c r="BR460" s="5" t="b">
        <f t="array" ref="BR460">IF(ISBLANK(Spreadsheet!AO460),TRUE,ISNUMBER(MATCH(TRUE,EXACT(Spreadsheet!AO460,LifeBenefitClasses),0)))</f>
        <v>1</v>
      </c>
      <c r="BS460" s="5" t="b">
        <f>IF(OR(ISBLANK(Spreadsheet!AO460), Spreadsheet!AO460="Waive"),IF(ISBLANK(Spreadsheet!AP460),TRUE,FALSE),IF(OR(AND(NOT(ISBLANK(Spreadsheet!AO460)),ISBLANK(Spreadsheet!AP460)),NOT(ISNUMBER(VALUE(Spreadsheet!AP460)))),FALSE,IF(OR(AND(Spreadsheet!AP460&lt;6,MOD(Spreadsheet!AP460*10,5)=0), MOD(Spreadsheet!AP460,5000)=0),TRUE,FALSE)))</f>
        <v>1</v>
      </c>
      <c r="BT460" s="5" t="b">
        <f t="array" ref="BT460">IF(ISBLANK(Spreadsheet!AQ460),TRUE,ISNUMBER(MATCH(TRUE,EXACT(Spreadsheet!AQ460,EnrollWaive),0)))</f>
        <v>1</v>
      </c>
      <c r="BU460" s="5" t="b">
        <f t="array" ref="BU460">IF(ISBLANK(Spreadsheet!AR460),TRUE,ISNUMBER(MATCH(TRUE,EXACT(Spreadsheet!AR460,LifeBenefitClasses),0)))</f>
        <v>1</v>
      </c>
      <c r="BV460" s="5" t="b">
        <f>IF(OR(ISBLANK(Spreadsheet!AR460), Spreadsheet!AR460="Waive"),IF(ISBLANK(Spreadsheet!AS460),TRUE,FALSE),IF(OR(AND(NOT(ISBLANK(Spreadsheet!AR460)),ISBLANK(Spreadsheet!AS460)),NOT(ISNUMBER(VALUE(Spreadsheet!AS460)))),FALSE,IF(OR(AND(Spreadsheet!AS460&lt;6,MOD(Spreadsheet!AS460*10,5)=0), MOD(Spreadsheet!AS460,10000)=0),TRUE,FALSE)))</f>
        <v>1</v>
      </c>
      <c r="BW460" s="5" t="b">
        <f t="array" ref="BW460">IF(ISBLANK(Spreadsheet!AT460),TRUE,ISNUMBER(MATCH(TRUE,EXACT(Spreadsheet!AT460,LifeBenefitClasses),0)))</f>
        <v>1</v>
      </c>
      <c r="BX460" s="5" t="b">
        <f>IF(OR(ISBLANK(Spreadsheet!AT460), Spreadsheet!AT460="Waive"),IF(ISBLANK(Spreadsheet!AU460),TRUE,FALSE),IF(OR(AND(NOT(ISBLANK(Spreadsheet!AT460)),ISBLANK(Spreadsheet!AU460)),NOT(ISNUMBER(VALUE(Spreadsheet!AU460)))),FALSE,IF(AND(NOT(OR(ISBLANK(Spreadsheet!AT460),Spreadsheet!AT460="Waive")),NOT(OR(ISBLANK(Spreadsheet!AR460),Spreadsheet!AR460="Waive")),MOD(Spreadsheet!AU460,5000)=0, Spreadsheet!AU460&lt;=(Spreadsheet!AS460*0.5)),TRUE,FALSE)))</f>
        <v>1</v>
      </c>
      <c r="BY460" s="5" t="b">
        <f t="array" ref="BY460">IF(ISBLANK(Spreadsheet!AV460),TRUE,ISNUMBER(MATCH(TRUE,EXACT(Spreadsheet!AV460,EnrollWaive),0)))</f>
        <v>1</v>
      </c>
      <c r="BZ460" s="5" t="b">
        <f t="array" ref="BZ460">IF(ISBLANK(Spreadsheet!AW460),TRUE,ISNUMBER(MATCH(TRUE,EXACT(Spreadsheet!AW460,LifeBenefitClasses),0)))</f>
        <v>1</v>
      </c>
      <c r="CA460" s="5" t="b">
        <f t="array" ref="CA460">IF(ISBLANK(Spreadsheet!AX460),TRUE,ISNUMBER(MATCH(TRUE,EXACT(Spreadsheet!AX460,LifeBenefitClasses),0)))</f>
        <v>1</v>
      </c>
      <c r="CB460" s="5" t="b">
        <f t="array" ref="CB460">IF(ISBLANK(Spreadsheet!AY460),TRUE,ISNUMBER(MATCH(TRUE,EXACT(Spreadsheet!AY460,LifeBenefitClasses),0)))</f>
        <v>1</v>
      </c>
      <c r="CC460" s="5" t="b">
        <f t="array" ref="CC460">IF(ISBLANK(Spreadsheet!AZ460),TRUE,ISNUMBER(MATCH(TRUE,EXACT(Spreadsheet!AZ460,LifeBenefitClasses),0)))</f>
        <v>1</v>
      </c>
      <c r="CD460" s="5" t="b">
        <f t="array" ref="CD460">IF(ISBLANK(Spreadsheet!BA460),TRUE,ISNUMBER(MATCH(TRUE,EXACT(Spreadsheet!BA460,LifeBenefitClasses),0)))</f>
        <v>1</v>
      </c>
      <c r="CE460" s="5" t="b">
        <f>IF(OR(ISBLANK(Spreadsheet!BA460), Spreadsheet!BA460="Waive"),IF(ISBLANK(Spreadsheet!BB460),TRUE,FALSE),IF(OR(AND(NOT(ISBLANK(Spreadsheet!BA460)),ISBLANK(Spreadsheet!BB460)),NOT(ISNUMBER(VALUE(Spreadsheet!BB460))),ISBLANK(Spreadsheet!BC460),NOT(ISNUMBER(VALUE(Spreadsheet!BC460)))),FALSE,IF(AND(Spreadsheet!BB460&gt;=50000,Spreadsheet!BB460&lt;=250000,MOD(Spreadsheet!BB460,10000)=0,Spreadsheet!BB460&lt;=(10*Spreadsheet!BC460)),TRUE,FALSE)))</f>
        <v>1</v>
      </c>
      <c r="CF460" s="5" t="b">
        <f>IF(NOT(ISBLANK(Spreadsheet!BC460)),AND(ISNUMBER(VALUE(Spreadsheet!BC460)),Spreadsheet!BC460&gt;0),AND(OR(ISBLANK(Spreadsheet!AO460),Spreadsheet!AO460="Waive",AND(NOT(OR(ISBLANK(Spreadsheet!AO460),Spreadsheet!AO460="Waive")),Spreadsheet!AP460&gt;=6)),OR(ISBLANK(Spreadsheet!AR460),AND(NOT(OR(ISBLANK(Spreadsheet!AR460),Spreadsheet!AR460="Waive")),Spreadsheet!AS460&gt;=6)),OR(ISBLANK(Spreadsheet!AW460)),OR(ISBLANK(Spreadsheet!AX460)),OR(ISBLANK(Spreadsheet!AY460)),OR(ISBLANK(Spreadsheet!AZ460)),OR(ISBLANK(Spreadsheet!BA460),Spreadsheet!BA460="Waive")))</f>
        <v>1</v>
      </c>
      <c r="CG460" s="5" t="b">
        <f t="shared" ca="1" si="35"/>
        <v>1</v>
      </c>
    </row>
    <row r="461" spans="8:85" x14ac:dyDescent="0.3">
      <c r="H461" s="5">
        <f t="shared" ca="1" si="32"/>
        <v>2</v>
      </c>
      <c r="I461" s="5" t="str">
        <f t="shared" ca="1" si="34"/>
        <v/>
      </c>
      <c r="J461" s="5" t="str">
        <f>IF(AND(NOT(ISBLANK(Spreadsheet!C461)),ISBLANK(Spreadsheet!D461)),Spreadsheet!F461&amp;" "&amp;Spreadsheet!H461,"")</f>
        <v/>
      </c>
      <c r="K461" s="5">
        <f>IF(AND(NOT(ISBLANK(Spreadsheet!C461)),ISBLANK(Spreadsheet!D461)),COUNTIFS(Spreadsheet!E462:E$786,"=Child",Spreadsheet!C462:C$786, "="&amp;Spreadsheet!C461) + COUNTIFS(Spreadsheet!E462:E$786,"=Step-child",Spreadsheet!C462:C$786, "="&amp;Spreadsheet!C461),0)</f>
        <v>0</v>
      </c>
      <c r="L461" s="5">
        <f>IF(NOT(ISBLANK(J461)),COUNTIFS(Spreadsheet!E462:E$786,"=Wife",Spreadsheet!C462:C$786, "="&amp;Spreadsheet!C461) + COUNTIFS(Spreadsheet!E462:E$786,"=Husband",Spreadsheet!C462:C$786, "="&amp;Spreadsheet!C461),0)</f>
        <v>0</v>
      </c>
      <c r="M461" s="5">
        <f>IF(NOT(ISBLANK(Spreadsheet!AJ461)),VLOOKUP(Spreadsheet!AJ461,'Drop Downs'!$P$2:$R$16,3,FALSE),0)</f>
        <v>0</v>
      </c>
      <c r="N461" s="5">
        <f>IF(NOT(ISBLANK(Spreadsheet!AJ461)), VLOOKUP(Spreadsheet!AJ461,'Drop Downs'!$P$2:$R$16,2,FALSE),0)</f>
        <v>0</v>
      </c>
      <c r="O461" s="5">
        <f>IF(NOT(ISBLANK(Spreadsheet!AL461)),VLOOKUP(Spreadsheet!AL461,'Drop Downs'!$P$2:$R$16,3,FALSE), 0)</f>
        <v>0</v>
      </c>
      <c r="P461" s="5">
        <f>IF(NOT(ISBLANK(Spreadsheet!AL461)),VLOOKUP(Spreadsheet!AL461,'Drop Downs'!$P$2:$R$16,2,FALSE),0)</f>
        <v>0</v>
      </c>
      <c r="Q461" s="5">
        <f>IF(NOT(ISBLANK(Spreadsheet!AN461)),VLOOKUP(Spreadsheet!AN461,'Drop Downs'!$P$2:$R$16,3,FALSE),0)</f>
        <v>0</v>
      </c>
      <c r="R461" s="5">
        <f>IF(NOT(ISBLANK(Spreadsheet!AN461)),VLOOKUP(Spreadsheet!AN461,'Drop Downs'!$P$2:$R$16,2,FALSE),0)</f>
        <v>0</v>
      </c>
      <c r="S461" s="5" t="str">
        <f>IF(OR(M461&gt;K461,N461&gt;L461,O461&gt;K461, Q461&gt;K461,N461&gt;L461, P461&gt;L461, R461&gt;L461),"Member currently has a coverage election over what he/she needs.  Please add more dependents or adjust the coverage election.","")&amp;(IF(AND(NOT(ISBLANK(Spreadsheet!C461)),NOT(ISBLANK(Spreadsheet!D461)),ISBLANK(Spreadsheet!E461)),"Dependent lacks a relationship to member.Please select one from the drop-down.",""))</f>
        <v/>
      </c>
      <c r="T461" s="5" t="b">
        <f t="shared" si="33"/>
        <v>1</v>
      </c>
      <c r="U461" s="5" t="b">
        <f>OR(ISBLANK(Spreadsheet!C461),IF(NOT(ISBLANK(Spreadsheet!D461)),NOT(ISBLANK(Spreadsheet!E461)),TRUE))</f>
        <v>1</v>
      </c>
      <c r="V461" s="5" t="b">
        <f>OR(ISBLANK(Spreadsheet!C461), NOT(ISBLANK(Spreadsheet!I461)))</f>
        <v>1</v>
      </c>
      <c r="W461" s="5" t="b">
        <f>OR(ISBLANK(Spreadsheet!D461),NOT(ISBLANK(Spreadsheet!C461)))</f>
        <v>1</v>
      </c>
      <c r="X461" s="155" t="str">
        <f>REPT("0",MIN(FIND({1,2,3,4,5,6,7,8,9},Spreadsheet!C461&amp;"123456789"))-1)&amp;IF(ISBLANK(Spreadsheet!C461),"",SUMPRODUCT(MID(0&amp;Spreadsheet!C461,LARGE(INDEX(ISNUMBER(--MID(Spreadsheet!C461,ROW($1:$225),1))*
 ROW($1:$225),0),ROW($1:$225))+1,1)*10^ROW($1:$225)/10))</f>
        <v/>
      </c>
      <c r="Y461" s="5" t="b">
        <f>IF(NOT(ISBLANK(Spreadsheet!C461)),IF(AND(ISNUMBER(VALUE(Spreadsheet!C461)), LEN(Spreadsheet!C461)=9),TRUE,FALSE),TRUE)</f>
        <v>1</v>
      </c>
      <c r="Z461" s="155" t="str">
        <f>REPT("0",MIN(FIND({1,2,3,4,5,6,7,8,9},Spreadsheet!D461&amp;"123456789"))-1)&amp;IF(ISBLANK(Spreadsheet!D461),"",SUMPRODUCT(MID(0&amp;Spreadsheet!D461,LARGE(INDEX(ISNUMBER(--MID(Spreadsheet!D461,ROW($1:$225),1))*
 ROW($1:$225),0),ROW($1:$225))+1,1)*10^ROW($1:$225)/10))</f>
        <v/>
      </c>
      <c r="AA461" s="5" t="b">
        <f>IF(AND(NOT(ISBLANK(Spreadsheet!D461)),NOT(ISBLANK(Spreadsheet!C461))),IF(AND(ISNUMBER(VALUE(Spreadsheet!D461)), LEN(Spreadsheet!D461)=9),TRUE,FALSE),IF(AND(NOT(ISBLANK(Spreadsheet!D461)),ISBLANK(Spreadsheet!C461)),FALSE,TRUE))</f>
        <v>1</v>
      </c>
      <c r="AB461" s="5" t="b">
        <f>OR(ISBLANK(Spreadsheet!Y461),IF(NOT(ISBLANK(Spreadsheet!Y461)),LEN(Spreadsheet!Y461)=10,ISNUMBER(VALUE(Spreadsheet!Y461))))</f>
        <v>1</v>
      </c>
      <c r="AC461" s="5" t="b">
        <f>OR(ISBLANK(Spreadsheet!AI461), AND(NOT(ISBLANK(Spreadsheet!AJ461)), NOT(ISNUMBER(SEARCH("Waive",Spreadsheet!AJ461)))))</f>
        <v>1</v>
      </c>
      <c r="AD461" s="5" t="b">
        <f>OR(ISBLANK(Spreadsheet!AK461), AND(NOT(ISBLANK(Spreadsheet!AL461)), NOT(ISNUMBER(SEARCH("Waive",Spreadsheet!AL461)))))</f>
        <v>1</v>
      </c>
      <c r="AE461" s="5" t="b">
        <f>OR(ISBLANK(Spreadsheet!AM461), AND(NOT(ISBLANK(Spreadsheet!AN461)), NOT(ISNUMBER(SEARCH("Waive", Spreadsheet!AN461)))))</f>
        <v>1</v>
      </c>
      <c r="AF461" s="5" t="b">
        <f>OR(ISBLANK(Spreadsheet!C461), NOT(ISBLANK(Spreadsheet!D461)),NOT(ISBLANK(Spreadsheet!L461)))</f>
        <v>1</v>
      </c>
      <c r="AG461" s="5" t="b">
        <f>IF(AND(NOT(ISBLANK(Spreadsheet!C461)), NOT(ISBLANK(Spreadsheet!D461)),Spreadsheet!C461&lt;&gt;Spreadsheet!D461),IF(ISERROR(VLOOKUP(Spreadsheet!C461, Spreadsheet!$C$6:'Spreadsheet'!$C460,1,FALSE)), FALSE, TRUE),TRUE)</f>
        <v>1</v>
      </c>
      <c r="AH461" s="5" t="b">
        <f>Spreadsheet!$B$2=Spreadsheet!AD461</f>
        <v>1</v>
      </c>
      <c r="AI461" s="5" t="b">
        <f>IF(ISBLANK(Spreadsheet!G461),TRUE,IF(OR(LEN(Spreadsheet!G461)&gt;1,ISNUMBER(VALUE(Spreadsheet!G461))),FALSE,TRUE))</f>
        <v>1</v>
      </c>
      <c r="AJ461" s="5" t="b">
        <f>OR(ISBLANK(Spreadsheet!C461), NOT(ISBLANK(Spreadsheet!B461)), NOT(ISBLANK(Spreadsheet!D461)))</f>
        <v>1</v>
      </c>
      <c r="AK461" s="5" t="b">
        <f t="array" ref="AK461">IF(OR(AND(ISBLANK(Spreadsheet!E461),ISBLANK(Spreadsheet!D461),NOT(ISBLANK(Spreadsheet!C461))),AND(ISBLANK(Spreadsheet!E461),ISBLANK(Spreadsheet!D461),ISBLANK(Spreadsheet!C461))),TRUE,ISNUMBER(MATCH(TRUE,EXACT(Spreadsheet!E461,Relationships),0)))</f>
        <v>1</v>
      </c>
      <c r="AL461" s="5" t="b">
        <f>IF(NOT(ISBLANK(Spreadsheet!C461)),IF(OR(ISBLANK(Spreadsheet!F461),LEN(Spreadsheet!F461)&gt;40),FALSE,TRUE),TRUE)</f>
        <v>1</v>
      </c>
      <c r="AM461" s="5" t="b">
        <f>IF(NOT(ISBLANK(Spreadsheet!C461)),IF(OR(ISBLANK(Spreadsheet!H461),LEN(Spreadsheet!H461)&gt;40),FALSE,TRUE),TRUE)</f>
        <v>1</v>
      </c>
      <c r="AN461" s="5" t="b">
        <f t="array" ref="AN461">IF(ISBLANK(Spreadsheet!I461),TRUE,ISNUMBER(MATCH(TRUE,EXACT(Spreadsheet!I461,GenderValues),0)))</f>
        <v>1</v>
      </c>
      <c r="AO461" s="5" t="b">
        <f ca="1">IF(ISERROR(DATEVALUE(TEXT(Spreadsheet!J461,"mm/dd/yyyy")) &gt; TODAY()),IF(AND(ISBLANK(Spreadsheet!J461),ISBLANK(Spreadsheet!C461)),TRUE,FALSE),IF(DATEVALUE(TEXT(Spreadsheet!J461,"mm/dd/yyyy")) &gt; TODAY(),FALSE,TRUE))</f>
        <v>1</v>
      </c>
      <c r="AP461" s="5" t="b">
        <f>OR(ISBLANK(Spreadsheet!K461),LEN(Spreadsheet!K461)&lt;=100)</f>
        <v>1</v>
      </c>
      <c r="AQ461" s="5" t="b">
        <f t="array" ref="AQ461">IF(OR(AND(ISBLANK(Spreadsheet!L461),ISBLANK(Spreadsheet!C461)),AND(NOT(ISBLANK(Spreadsheet!C461)),NOT(ISBLANK(Spreadsheet!D461)))),TRUE,ISNUMBER(MATCH(TRUE,EXACT(Spreadsheet!L461,MaritalStatus),0)))</f>
        <v>1</v>
      </c>
      <c r="AR461" s="5" t="b">
        <f ca="1">IF(ISERROR(DATEVALUE(TEXT(Spreadsheet!M461,"mm/dd/yyyy")) &gt; TODAY()),IF(ISBLANK(Spreadsheet!M461),TRUE,FALSE),IF(DATEVALUE(TEXT(Spreadsheet!M461,"mm/dd/yyyy")) &gt; TODAY(),FALSE,TRUE))</f>
        <v>1</v>
      </c>
      <c r="AS461" s="5" t="b">
        <f>OR(ISBLANK(Spreadsheet!N461),LEN(Spreadsheet!N461)&lt;=100)</f>
        <v>1</v>
      </c>
      <c r="AT461" s="5" t="b">
        <f>OR(ISBLANK(Spreadsheet!O461),UPPER(Spreadsheet!O461)="YES")</f>
        <v>1</v>
      </c>
      <c r="AU461" s="5" t="b">
        <f>OR(ISBLANK(Spreadsheet!P461),UPPER(Spreadsheet!P461)="YES")</f>
        <v>1</v>
      </c>
      <c r="AV461" s="5" t="b">
        <f t="array" ref="AV461">IF(ISBLANK(Spreadsheet!Q461),TRUE,ISNUMBER(MATCH(TRUE,EXACT(Spreadsheet!Q461,OnGroupsPriorIns),0)))</f>
        <v>1</v>
      </c>
      <c r="AW461" s="5" t="b">
        <f>OR(ISBLANK(Spreadsheet!R461),UPPER(Spreadsheet!R461)="YES")</f>
        <v>1</v>
      </c>
      <c r="AX461" s="5" t="b">
        <f>OR(ISBLANK(Spreadsheet!S461),UPPER(Spreadsheet!S461)="YES")</f>
        <v>1</v>
      </c>
      <c r="AY461" s="5" t="b">
        <f>OR(AND(ISBLANK(Spreadsheet!C461),LEN(Spreadsheet!T461)=0),AND(NOT(ISBLANK(Spreadsheet!C461)),LEN(Spreadsheet!T461)&gt;0,LEN(Spreadsheet!T461)&lt;=50))</f>
        <v>1</v>
      </c>
      <c r="AZ461" s="5" t="b">
        <f>OR(LEN(Spreadsheet!U461)=0,AND(LEN(Spreadsheet!U461)&gt;0,LEN(Spreadsheet!U461)&lt;=50))</f>
        <v>1</v>
      </c>
      <c r="BA461" s="5" t="b">
        <f>OR(AND(ISBLANK(Spreadsheet!C461),LEN(Spreadsheet!V461)=0),AND(NOT(ISBLANK(Spreadsheet!C461)),LEN(Spreadsheet!V461)&gt;0,LEN(Spreadsheet!V461)&lt;=50))</f>
        <v>1</v>
      </c>
      <c r="BB461" s="5" t="b">
        <f t="array" ref="BB461">IF(AND(ISBLANK(Spreadsheet!C461),LEN(Spreadsheet!W461)=0),TRUE,ISNUMBER(MATCH(TRUE,EXACT(Spreadsheet!W461,States),0)))</f>
        <v>1</v>
      </c>
      <c r="BC461" s="5" t="b">
        <f>OR(AND(ISBLANK(Spreadsheet!C461),LEN(Spreadsheet!X461)=0),AND(NOT(ISBLANK(Spreadsheet!C461)),LEN(Spreadsheet!X461)&gt;0,LEN(Spreadsheet!X461)=5,ISNUMBER(VALUE(Spreadsheet!X461))))</f>
        <v>1</v>
      </c>
      <c r="BD461" s="5" t="b">
        <f>OR(ISBLANK(Spreadsheet!Z461),LEN(Spreadsheet!Z461)&lt;=50)</f>
        <v>1</v>
      </c>
      <c r="BE461" s="5" t="b">
        <f>ISBLANK(Spreadsheet!AA461)</f>
        <v>1</v>
      </c>
      <c r="BF461" s="5" t="b">
        <f>ISBLANK(Spreadsheet!AB461)</f>
        <v>1</v>
      </c>
      <c r="BG461" s="5" t="b">
        <f>IF(ISERROR(DATEVALUE(TEXT(Spreadsheet!AC461,"mm/dd/yyyy")) &gt; DATEVALUE(TEXT(Spreadsheet!J461,"mm/dd/yyyy"))),IF(OR(AND(ISBLANK(Spreadsheet!AC461),ISBLANK(Spreadsheet!C461)),AND(NOT(ISBLANK(Spreadsheet!C461)),ISBLANK(Spreadsheet!AC461),NOT(ISBLANK(Spreadsheet!D461)))),TRUE,FALSE),IF(DATEVALUE(TEXT(Spreadsheet!AC461,"mm/dd/yyyy")) &gt; DATEVALUE(TEXT(Spreadsheet!J461,"mm/dd/yyyy")),TRUE,FALSE))</f>
        <v>1</v>
      </c>
      <c r="BH461" s="5" t="b">
        <f>OR(AND(ISBLANK(Spreadsheet!C461),ISBLANK(Spreadsheet!AE461)),AND(NOT(ISBLANK(Spreadsheet!C461)),NOT(ISBLANK(Spreadsheet!D461)),ISBLANK(Spreadsheet!AE461)),AND(NOT(ISBLANK(Spreadsheet!C461)),ISBLANK(Spreadsheet!D461),NOT(ISBLANK(Spreadsheet!AE461)),LEN(Spreadsheet!AE461)&lt;=100))</f>
        <v>1</v>
      </c>
      <c r="BI461" s="5" t="b">
        <f t="array" ref="BI461">IF(ISBLANK(Spreadsheet!AF461),TRUE,ISNUMBER(MATCH(TRUE,EXACT(Spreadsheet!AF461,CobraShortReasons),0)))</f>
        <v>1</v>
      </c>
      <c r="BJ461" s="5" t="b">
        <f ca="1">IF(ISERROR(DATEVALUE(TEXT(Spreadsheet!AG461,"mm/dd/yyyy")) &gt; TODAY()),IF(ISBLANK(Spreadsheet!AG461),TRUE,FALSE),IF(DATEVALUE(TEXT(Spreadsheet!AG461,"mm/dd/yyyy")) &gt; TODAY(),FALSE,TRUE))</f>
        <v>1</v>
      </c>
      <c r="BK461" s="5" t="b">
        <f>OR(ISBLANK(Spreadsheet!AH461),LEN(Spreadsheet!AH461)&lt;=25)</f>
        <v>1</v>
      </c>
      <c r="BL461" s="5" t="b">
        <f t="array" aca="1" ref="BL461" ca="1">IF(ISBLANK(Spreadsheet!AI461),TRUE,ISNUMBER(MATCH(TRUE,EXACT(Spreadsheet!AI461,INDIRECT(Spreadsheet!$D$2)),0)))</f>
        <v>1</v>
      </c>
      <c r="BM461" s="5" t="b">
        <f t="array" aca="1" ref="BM461" ca="1">IF(ISBLANK(Spreadsheet!AJ461),TRUE,ISNUMBER(MATCH(TRUE,EXACT(Spreadsheet!AJ461,INDIRECT(Spreadsheet!BJ461)),0)))</f>
        <v>1</v>
      </c>
      <c r="BN461" s="5" t="b">
        <f t="array" ref="BN461">IF(ISBLANK(Spreadsheet!AK461),TRUE,ISNUMBER(MATCH(TRUE,EXACT(Spreadsheet!AK461,DentalPlans),0)))</f>
        <v>1</v>
      </c>
      <c r="BO461" s="5" t="b">
        <f t="array" aca="1" ref="BO461" ca="1">IF(ISBLANK(Spreadsheet!AL461),TRUE,ISNUMBER(MATCH(TRUE,EXACT(Spreadsheet!AL461,INDIRECT(Spreadsheet!BK461)),0)))</f>
        <v>1</v>
      </c>
      <c r="BP461" s="5" t="b">
        <f t="array" ref="BP461">IF(ISBLANK(Spreadsheet!AM461),TRUE,ISNUMBER(MATCH(TRUE,EXACT(Spreadsheet!AM461,VisionPlans),0)))</f>
        <v>1</v>
      </c>
      <c r="BQ461" s="5" t="b">
        <f t="array" aca="1" ref="BQ461" ca="1">IF(ISBLANK(Spreadsheet!AN461),TRUE,ISNUMBER(MATCH(TRUE,EXACT(Spreadsheet!AN461,INDIRECT(Spreadsheet!BL461)),0)))</f>
        <v>1</v>
      </c>
      <c r="BR461" s="5" t="b">
        <f t="array" ref="BR461">IF(ISBLANK(Spreadsheet!AO461),TRUE,ISNUMBER(MATCH(TRUE,EXACT(Spreadsheet!AO461,LifeBenefitClasses),0)))</f>
        <v>1</v>
      </c>
      <c r="BS461" s="5" t="b">
        <f>IF(OR(ISBLANK(Spreadsheet!AO461), Spreadsheet!AO461="Waive"),IF(ISBLANK(Spreadsheet!AP461),TRUE,FALSE),IF(OR(AND(NOT(ISBLANK(Spreadsheet!AO461)),ISBLANK(Spreadsheet!AP461)),NOT(ISNUMBER(VALUE(Spreadsheet!AP461)))),FALSE,IF(OR(AND(Spreadsheet!AP461&lt;6,MOD(Spreadsheet!AP461*10,5)=0), MOD(Spreadsheet!AP461,5000)=0),TRUE,FALSE)))</f>
        <v>1</v>
      </c>
      <c r="BT461" s="5" t="b">
        <f t="array" ref="BT461">IF(ISBLANK(Spreadsheet!AQ461),TRUE,ISNUMBER(MATCH(TRUE,EXACT(Spreadsheet!AQ461,EnrollWaive),0)))</f>
        <v>1</v>
      </c>
      <c r="BU461" s="5" t="b">
        <f t="array" ref="BU461">IF(ISBLANK(Spreadsheet!AR461),TRUE,ISNUMBER(MATCH(TRUE,EXACT(Spreadsheet!AR461,LifeBenefitClasses),0)))</f>
        <v>1</v>
      </c>
      <c r="BV461" s="5" t="b">
        <f>IF(OR(ISBLANK(Spreadsheet!AR461), Spreadsheet!AR461="Waive"),IF(ISBLANK(Spreadsheet!AS461),TRUE,FALSE),IF(OR(AND(NOT(ISBLANK(Spreadsheet!AR461)),ISBLANK(Spreadsheet!AS461)),NOT(ISNUMBER(VALUE(Spreadsheet!AS461)))),FALSE,IF(OR(AND(Spreadsheet!AS461&lt;6,MOD(Spreadsheet!AS461*10,5)=0), MOD(Spreadsheet!AS461,10000)=0),TRUE,FALSE)))</f>
        <v>1</v>
      </c>
      <c r="BW461" s="5" t="b">
        <f t="array" ref="BW461">IF(ISBLANK(Spreadsheet!AT461),TRUE,ISNUMBER(MATCH(TRUE,EXACT(Spreadsheet!AT461,LifeBenefitClasses),0)))</f>
        <v>1</v>
      </c>
      <c r="BX461" s="5" t="b">
        <f>IF(OR(ISBLANK(Spreadsheet!AT461), Spreadsheet!AT461="Waive"),IF(ISBLANK(Spreadsheet!AU461),TRUE,FALSE),IF(OR(AND(NOT(ISBLANK(Spreadsheet!AT461)),ISBLANK(Spreadsheet!AU461)),NOT(ISNUMBER(VALUE(Spreadsheet!AU461)))),FALSE,IF(AND(NOT(OR(ISBLANK(Spreadsheet!AT461),Spreadsheet!AT461="Waive")),NOT(OR(ISBLANK(Spreadsheet!AR461),Spreadsheet!AR461="Waive")),MOD(Spreadsheet!AU461,5000)=0, Spreadsheet!AU461&lt;=(Spreadsheet!AS461*0.5)),TRUE,FALSE)))</f>
        <v>1</v>
      </c>
      <c r="BY461" s="5" t="b">
        <f t="array" ref="BY461">IF(ISBLANK(Spreadsheet!AV461),TRUE,ISNUMBER(MATCH(TRUE,EXACT(Spreadsheet!AV461,EnrollWaive),0)))</f>
        <v>1</v>
      </c>
      <c r="BZ461" s="5" t="b">
        <f t="array" ref="BZ461">IF(ISBLANK(Spreadsheet!AW461),TRUE,ISNUMBER(MATCH(TRUE,EXACT(Spreadsheet!AW461,LifeBenefitClasses),0)))</f>
        <v>1</v>
      </c>
      <c r="CA461" s="5" t="b">
        <f t="array" ref="CA461">IF(ISBLANK(Spreadsheet!AX461),TRUE,ISNUMBER(MATCH(TRUE,EXACT(Spreadsheet!AX461,LifeBenefitClasses),0)))</f>
        <v>1</v>
      </c>
      <c r="CB461" s="5" t="b">
        <f t="array" ref="CB461">IF(ISBLANK(Spreadsheet!AY461),TRUE,ISNUMBER(MATCH(TRUE,EXACT(Spreadsheet!AY461,LifeBenefitClasses),0)))</f>
        <v>1</v>
      </c>
      <c r="CC461" s="5" t="b">
        <f t="array" ref="CC461">IF(ISBLANK(Spreadsheet!AZ461),TRUE,ISNUMBER(MATCH(TRUE,EXACT(Spreadsheet!AZ461,LifeBenefitClasses),0)))</f>
        <v>1</v>
      </c>
      <c r="CD461" s="5" t="b">
        <f t="array" ref="CD461">IF(ISBLANK(Spreadsheet!BA461),TRUE,ISNUMBER(MATCH(TRUE,EXACT(Spreadsheet!BA461,LifeBenefitClasses),0)))</f>
        <v>1</v>
      </c>
      <c r="CE461" s="5" t="b">
        <f>IF(OR(ISBLANK(Spreadsheet!BA461), Spreadsheet!BA461="Waive"),IF(ISBLANK(Spreadsheet!BB461),TRUE,FALSE),IF(OR(AND(NOT(ISBLANK(Spreadsheet!BA461)),ISBLANK(Spreadsheet!BB461)),NOT(ISNUMBER(VALUE(Spreadsheet!BB461))),ISBLANK(Spreadsheet!BC461),NOT(ISNUMBER(VALUE(Spreadsheet!BC461)))),FALSE,IF(AND(Spreadsheet!BB461&gt;=50000,Spreadsheet!BB461&lt;=250000,MOD(Spreadsheet!BB461,10000)=0,Spreadsheet!BB461&lt;=(10*Spreadsheet!BC461)),TRUE,FALSE)))</f>
        <v>1</v>
      </c>
      <c r="CF461" s="5" t="b">
        <f>IF(NOT(ISBLANK(Spreadsheet!BC461)),AND(ISNUMBER(VALUE(Spreadsheet!BC461)),Spreadsheet!BC461&gt;0),AND(OR(ISBLANK(Spreadsheet!AO461),Spreadsheet!AO461="Waive",AND(NOT(OR(ISBLANK(Spreadsheet!AO461),Spreadsheet!AO461="Waive")),Spreadsheet!AP461&gt;=6)),OR(ISBLANK(Spreadsheet!AR461),AND(NOT(OR(ISBLANK(Spreadsheet!AR461),Spreadsheet!AR461="Waive")),Spreadsheet!AS461&gt;=6)),OR(ISBLANK(Spreadsheet!AW461)),OR(ISBLANK(Spreadsheet!AX461)),OR(ISBLANK(Spreadsheet!AY461)),OR(ISBLANK(Spreadsheet!AZ461)),OR(ISBLANK(Spreadsheet!BA461),Spreadsheet!BA461="Waive")))</f>
        <v>1</v>
      </c>
      <c r="CG461" s="5" t="b">
        <f t="shared" ca="1" si="35"/>
        <v>1</v>
      </c>
    </row>
    <row r="462" spans="8:85" x14ac:dyDescent="0.3">
      <c r="H462" s="5">
        <f t="shared" ca="1" si="32"/>
        <v>2</v>
      </c>
      <c r="I462" s="5" t="str">
        <f t="shared" ca="1" si="34"/>
        <v/>
      </c>
      <c r="J462" s="5" t="str">
        <f>IF(AND(NOT(ISBLANK(Spreadsheet!C462)),ISBLANK(Spreadsheet!D462)),Spreadsheet!F462&amp;" "&amp;Spreadsheet!H462,"")</f>
        <v/>
      </c>
      <c r="K462" s="5">
        <f>IF(AND(NOT(ISBLANK(Spreadsheet!C462)),ISBLANK(Spreadsheet!D462)),COUNTIFS(Spreadsheet!E463:E$786,"=Child",Spreadsheet!C463:C$786, "="&amp;Spreadsheet!C462) + COUNTIFS(Spreadsheet!E463:E$786,"=Step-child",Spreadsheet!C463:C$786, "="&amp;Spreadsheet!C462),0)</f>
        <v>0</v>
      </c>
      <c r="L462" s="5">
        <f>IF(NOT(ISBLANK(J462)),COUNTIFS(Spreadsheet!E463:E$786,"=Wife",Spreadsheet!C463:C$786, "="&amp;Spreadsheet!C462) + COUNTIFS(Spreadsheet!E463:E$786,"=Husband",Spreadsheet!C463:C$786, "="&amp;Spreadsheet!C462),0)</f>
        <v>0</v>
      </c>
      <c r="M462" s="5">
        <f>IF(NOT(ISBLANK(Spreadsheet!AJ462)),VLOOKUP(Spreadsheet!AJ462,'Drop Downs'!$P$2:$R$16,3,FALSE),0)</f>
        <v>0</v>
      </c>
      <c r="N462" s="5">
        <f>IF(NOT(ISBLANK(Spreadsheet!AJ462)), VLOOKUP(Spreadsheet!AJ462,'Drop Downs'!$P$2:$R$16,2,FALSE),0)</f>
        <v>0</v>
      </c>
      <c r="O462" s="5">
        <f>IF(NOT(ISBLANK(Spreadsheet!AL462)),VLOOKUP(Spreadsheet!AL462,'Drop Downs'!$P$2:$R$16,3,FALSE), 0)</f>
        <v>0</v>
      </c>
      <c r="P462" s="5">
        <f>IF(NOT(ISBLANK(Spreadsheet!AL462)),VLOOKUP(Spreadsheet!AL462,'Drop Downs'!$P$2:$R$16,2,FALSE),0)</f>
        <v>0</v>
      </c>
      <c r="Q462" s="5">
        <f>IF(NOT(ISBLANK(Spreadsheet!AN462)),VLOOKUP(Spreadsheet!AN462,'Drop Downs'!$P$2:$R$16,3,FALSE),0)</f>
        <v>0</v>
      </c>
      <c r="R462" s="5">
        <f>IF(NOT(ISBLANK(Spreadsheet!AN462)),VLOOKUP(Spreadsheet!AN462,'Drop Downs'!$P$2:$R$16,2,FALSE),0)</f>
        <v>0</v>
      </c>
      <c r="S462" s="5" t="str">
        <f>IF(OR(M462&gt;K462,N462&gt;L462,O462&gt;K462, Q462&gt;K462,N462&gt;L462, P462&gt;L462, R462&gt;L462),"Member currently has a coverage election over what he/she needs.  Please add more dependents or adjust the coverage election.","")&amp;(IF(AND(NOT(ISBLANK(Spreadsheet!C462)),NOT(ISBLANK(Spreadsheet!D462)),ISBLANK(Spreadsheet!E462)),"Dependent lacks a relationship to member.Please select one from the drop-down.",""))</f>
        <v/>
      </c>
      <c r="T462" s="5" t="b">
        <f t="shared" si="33"/>
        <v>1</v>
      </c>
      <c r="U462" s="5" t="b">
        <f>OR(ISBLANK(Spreadsheet!C462),IF(NOT(ISBLANK(Spreadsheet!D462)),NOT(ISBLANK(Spreadsheet!E462)),TRUE))</f>
        <v>1</v>
      </c>
      <c r="V462" s="5" t="b">
        <f>OR(ISBLANK(Spreadsheet!C462), NOT(ISBLANK(Spreadsheet!I462)))</f>
        <v>1</v>
      </c>
      <c r="W462" s="5" t="b">
        <f>OR(ISBLANK(Spreadsheet!D462),NOT(ISBLANK(Spreadsheet!C462)))</f>
        <v>1</v>
      </c>
      <c r="X462" s="155" t="str">
        <f>REPT("0",MIN(FIND({1,2,3,4,5,6,7,8,9},Spreadsheet!C462&amp;"123456789"))-1)&amp;IF(ISBLANK(Spreadsheet!C462),"",SUMPRODUCT(MID(0&amp;Spreadsheet!C462,LARGE(INDEX(ISNUMBER(--MID(Spreadsheet!C462,ROW($1:$225),1))*
 ROW($1:$225),0),ROW($1:$225))+1,1)*10^ROW($1:$225)/10))</f>
        <v/>
      </c>
      <c r="Y462" s="5" t="b">
        <f>IF(NOT(ISBLANK(Spreadsheet!C462)),IF(AND(ISNUMBER(VALUE(Spreadsheet!C462)), LEN(Spreadsheet!C462)=9),TRUE,FALSE),TRUE)</f>
        <v>1</v>
      </c>
      <c r="Z462" s="155" t="str">
        <f>REPT("0",MIN(FIND({1,2,3,4,5,6,7,8,9},Spreadsheet!D462&amp;"123456789"))-1)&amp;IF(ISBLANK(Spreadsheet!D462),"",SUMPRODUCT(MID(0&amp;Spreadsheet!D462,LARGE(INDEX(ISNUMBER(--MID(Spreadsheet!D462,ROW($1:$225),1))*
 ROW($1:$225),0),ROW($1:$225))+1,1)*10^ROW($1:$225)/10))</f>
        <v/>
      </c>
      <c r="AA462" s="5" t="b">
        <f>IF(AND(NOT(ISBLANK(Spreadsheet!D462)),NOT(ISBLANK(Spreadsheet!C462))),IF(AND(ISNUMBER(VALUE(Spreadsheet!D462)), LEN(Spreadsheet!D462)=9),TRUE,FALSE),IF(AND(NOT(ISBLANK(Spreadsheet!D462)),ISBLANK(Spreadsheet!C462)),FALSE,TRUE))</f>
        <v>1</v>
      </c>
      <c r="AB462" s="5" t="b">
        <f>OR(ISBLANK(Spreadsheet!Y462),IF(NOT(ISBLANK(Spreadsheet!Y462)),LEN(Spreadsheet!Y462)=10,ISNUMBER(VALUE(Spreadsheet!Y462))))</f>
        <v>1</v>
      </c>
      <c r="AC462" s="5" t="b">
        <f>OR(ISBLANK(Spreadsheet!AI462), AND(NOT(ISBLANK(Spreadsheet!AJ462)), NOT(ISNUMBER(SEARCH("Waive",Spreadsheet!AJ462)))))</f>
        <v>1</v>
      </c>
      <c r="AD462" s="5" t="b">
        <f>OR(ISBLANK(Spreadsheet!AK462), AND(NOT(ISBLANK(Spreadsheet!AL462)), NOT(ISNUMBER(SEARCH("Waive",Spreadsheet!AL462)))))</f>
        <v>1</v>
      </c>
      <c r="AE462" s="5" t="b">
        <f>OR(ISBLANK(Spreadsheet!AM462), AND(NOT(ISBLANK(Spreadsheet!AN462)), NOT(ISNUMBER(SEARCH("Waive", Spreadsheet!AN462)))))</f>
        <v>1</v>
      </c>
      <c r="AF462" s="5" t="b">
        <f>OR(ISBLANK(Spreadsheet!C462), NOT(ISBLANK(Spreadsheet!D462)),NOT(ISBLANK(Spreadsheet!L462)))</f>
        <v>1</v>
      </c>
      <c r="AG462" s="5" t="b">
        <f>IF(AND(NOT(ISBLANK(Spreadsheet!C462)), NOT(ISBLANK(Spreadsheet!D462)),Spreadsheet!C462&lt;&gt;Spreadsheet!D462),IF(ISERROR(VLOOKUP(Spreadsheet!C462, Spreadsheet!$C$6:'Spreadsheet'!$C461,1,FALSE)), FALSE, TRUE),TRUE)</f>
        <v>1</v>
      </c>
      <c r="AH462" s="5" t="b">
        <f>Spreadsheet!$B$2=Spreadsheet!AD462</f>
        <v>1</v>
      </c>
      <c r="AI462" s="5" t="b">
        <f>IF(ISBLANK(Spreadsheet!G462),TRUE,IF(OR(LEN(Spreadsheet!G462)&gt;1,ISNUMBER(VALUE(Spreadsheet!G462))),FALSE,TRUE))</f>
        <v>1</v>
      </c>
      <c r="AJ462" s="5" t="b">
        <f>OR(ISBLANK(Spreadsheet!C462), NOT(ISBLANK(Spreadsheet!B462)), NOT(ISBLANK(Spreadsheet!D462)))</f>
        <v>1</v>
      </c>
      <c r="AK462" s="5" t="b">
        <f t="array" ref="AK462">IF(OR(AND(ISBLANK(Spreadsheet!E462),ISBLANK(Spreadsheet!D462),NOT(ISBLANK(Spreadsheet!C462))),AND(ISBLANK(Spreadsheet!E462),ISBLANK(Spreadsheet!D462),ISBLANK(Spreadsheet!C462))),TRUE,ISNUMBER(MATCH(TRUE,EXACT(Spreadsheet!E462,Relationships),0)))</f>
        <v>1</v>
      </c>
      <c r="AL462" s="5" t="b">
        <f>IF(NOT(ISBLANK(Spreadsheet!C462)),IF(OR(ISBLANK(Spreadsheet!F462),LEN(Spreadsheet!F462)&gt;40),FALSE,TRUE),TRUE)</f>
        <v>1</v>
      </c>
      <c r="AM462" s="5" t="b">
        <f>IF(NOT(ISBLANK(Spreadsheet!C462)),IF(OR(ISBLANK(Spreadsheet!H462),LEN(Spreadsheet!H462)&gt;40),FALSE,TRUE),TRUE)</f>
        <v>1</v>
      </c>
      <c r="AN462" s="5" t="b">
        <f t="array" ref="AN462">IF(ISBLANK(Spreadsheet!I462),TRUE,ISNUMBER(MATCH(TRUE,EXACT(Spreadsheet!I462,GenderValues),0)))</f>
        <v>1</v>
      </c>
      <c r="AO462" s="5" t="b">
        <f ca="1">IF(ISERROR(DATEVALUE(TEXT(Spreadsheet!J462,"mm/dd/yyyy")) &gt; TODAY()),IF(AND(ISBLANK(Spreadsheet!J462),ISBLANK(Spreadsheet!C462)),TRUE,FALSE),IF(DATEVALUE(TEXT(Spreadsheet!J462,"mm/dd/yyyy")) &gt; TODAY(),FALSE,TRUE))</f>
        <v>1</v>
      </c>
      <c r="AP462" s="5" t="b">
        <f>OR(ISBLANK(Spreadsheet!K462),LEN(Spreadsheet!K462)&lt;=100)</f>
        <v>1</v>
      </c>
      <c r="AQ462" s="5" t="b">
        <f t="array" ref="AQ462">IF(OR(AND(ISBLANK(Spreadsheet!L462),ISBLANK(Spreadsheet!C462)),AND(NOT(ISBLANK(Spreadsheet!C462)),NOT(ISBLANK(Spreadsheet!D462)))),TRUE,ISNUMBER(MATCH(TRUE,EXACT(Spreadsheet!L462,MaritalStatus),0)))</f>
        <v>1</v>
      </c>
      <c r="AR462" s="5" t="b">
        <f ca="1">IF(ISERROR(DATEVALUE(TEXT(Spreadsheet!M462,"mm/dd/yyyy")) &gt; TODAY()),IF(ISBLANK(Spreadsheet!M462),TRUE,FALSE),IF(DATEVALUE(TEXT(Spreadsheet!M462,"mm/dd/yyyy")) &gt; TODAY(),FALSE,TRUE))</f>
        <v>1</v>
      </c>
      <c r="AS462" s="5" t="b">
        <f>OR(ISBLANK(Spreadsheet!N462),LEN(Spreadsheet!N462)&lt;=100)</f>
        <v>1</v>
      </c>
      <c r="AT462" s="5" t="b">
        <f>OR(ISBLANK(Spreadsheet!O462),UPPER(Spreadsheet!O462)="YES")</f>
        <v>1</v>
      </c>
      <c r="AU462" s="5" t="b">
        <f>OR(ISBLANK(Spreadsheet!P462),UPPER(Spreadsheet!P462)="YES")</f>
        <v>1</v>
      </c>
      <c r="AV462" s="5" t="b">
        <f t="array" ref="AV462">IF(ISBLANK(Spreadsheet!Q462),TRUE,ISNUMBER(MATCH(TRUE,EXACT(Spreadsheet!Q462,OnGroupsPriorIns),0)))</f>
        <v>1</v>
      </c>
      <c r="AW462" s="5" t="b">
        <f>OR(ISBLANK(Spreadsheet!R462),UPPER(Spreadsheet!R462)="YES")</f>
        <v>1</v>
      </c>
      <c r="AX462" s="5" t="b">
        <f>OR(ISBLANK(Spreadsheet!S462),UPPER(Spreadsheet!S462)="YES")</f>
        <v>1</v>
      </c>
      <c r="AY462" s="5" t="b">
        <f>OR(AND(ISBLANK(Spreadsheet!C462),LEN(Spreadsheet!T462)=0),AND(NOT(ISBLANK(Spreadsheet!C462)),LEN(Spreadsheet!T462)&gt;0,LEN(Spreadsheet!T462)&lt;=50))</f>
        <v>1</v>
      </c>
      <c r="AZ462" s="5" t="b">
        <f>OR(LEN(Spreadsheet!U462)=0,AND(LEN(Spreadsheet!U462)&gt;0,LEN(Spreadsheet!U462)&lt;=50))</f>
        <v>1</v>
      </c>
      <c r="BA462" s="5" t="b">
        <f>OR(AND(ISBLANK(Spreadsheet!C462),LEN(Spreadsheet!V462)=0),AND(NOT(ISBLANK(Spreadsheet!C462)),LEN(Spreadsheet!V462)&gt;0,LEN(Spreadsheet!V462)&lt;=50))</f>
        <v>1</v>
      </c>
      <c r="BB462" s="5" t="b">
        <f t="array" ref="BB462">IF(AND(ISBLANK(Spreadsheet!C462),LEN(Spreadsheet!W462)=0),TRUE,ISNUMBER(MATCH(TRUE,EXACT(Spreadsheet!W462,States),0)))</f>
        <v>1</v>
      </c>
      <c r="BC462" s="5" t="b">
        <f>OR(AND(ISBLANK(Spreadsheet!C462),LEN(Spreadsheet!X462)=0),AND(NOT(ISBLANK(Spreadsheet!C462)),LEN(Spreadsheet!X462)&gt;0,LEN(Spreadsheet!X462)=5,ISNUMBER(VALUE(Spreadsheet!X462))))</f>
        <v>1</v>
      </c>
      <c r="BD462" s="5" t="b">
        <f>OR(ISBLANK(Spreadsheet!Z462),LEN(Spreadsheet!Z462)&lt;=50)</f>
        <v>1</v>
      </c>
      <c r="BE462" s="5" t="b">
        <f>ISBLANK(Spreadsheet!AA462)</f>
        <v>1</v>
      </c>
      <c r="BF462" s="5" t="b">
        <f>ISBLANK(Spreadsheet!AB462)</f>
        <v>1</v>
      </c>
      <c r="BG462" s="5" t="b">
        <f>IF(ISERROR(DATEVALUE(TEXT(Spreadsheet!AC462,"mm/dd/yyyy")) &gt; DATEVALUE(TEXT(Spreadsheet!J462,"mm/dd/yyyy"))),IF(OR(AND(ISBLANK(Spreadsheet!AC462),ISBLANK(Spreadsheet!C462)),AND(NOT(ISBLANK(Spreadsheet!C462)),ISBLANK(Spreadsheet!AC462),NOT(ISBLANK(Spreadsheet!D462)))),TRUE,FALSE),IF(DATEVALUE(TEXT(Spreadsheet!AC462,"mm/dd/yyyy")) &gt; DATEVALUE(TEXT(Spreadsheet!J462,"mm/dd/yyyy")),TRUE,FALSE))</f>
        <v>1</v>
      </c>
      <c r="BH462" s="5" t="b">
        <f>OR(AND(ISBLANK(Spreadsheet!C462),ISBLANK(Spreadsheet!AE462)),AND(NOT(ISBLANK(Spreadsheet!C462)),NOT(ISBLANK(Spreadsheet!D462)),ISBLANK(Spreadsheet!AE462)),AND(NOT(ISBLANK(Spreadsheet!C462)),ISBLANK(Spreadsheet!D462),NOT(ISBLANK(Spreadsheet!AE462)),LEN(Spreadsheet!AE462)&lt;=100))</f>
        <v>1</v>
      </c>
      <c r="BI462" s="5" t="b">
        <f t="array" ref="BI462">IF(ISBLANK(Spreadsheet!AF462),TRUE,ISNUMBER(MATCH(TRUE,EXACT(Spreadsheet!AF462,CobraShortReasons),0)))</f>
        <v>1</v>
      </c>
      <c r="BJ462" s="5" t="b">
        <f ca="1">IF(ISERROR(DATEVALUE(TEXT(Spreadsheet!AG462,"mm/dd/yyyy")) &gt; TODAY()),IF(ISBLANK(Spreadsheet!AG462),TRUE,FALSE),IF(DATEVALUE(TEXT(Spreadsheet!AG462,"mm/dd/yyyy")) &gt; TODAY(),FALSE,TRUE))</f>
        <v>1</v>
      </c>
      <c r="BK462" s="5" t="b">
        <f>OR(ISBLANK(Spreadsheet!AH462),LEN(Spreadsheet!AH462)&lt;=25)</f>
        <v>1</v>
      </c>
      <c r="BL462" s="5" t="b">
        <f t="array" aca="1" ref="BL462" ca="1">IF(ISBLANK(Spreadsheet!AI462),TRUE,ISNUMBER(MATCH(TRUE,EXACT(Spreadsheet!AI462,INDIRECT(Spreadsheet!$D$2)),0)))</f>
        <v>1</v>
      </c>
      <c r="BM462" s="5" t="b">
        <f t="array" aca="1" ref="BM462" ca="1">IF(ISBLANK(Spreadsheet!AJ462),TRUE,ISNUMBER(MATCH(TRUE,EXACT(Spreadsheet!AJ462,INDIRECT(Spreadsheet!BJ462)),0)))</f>
        <v>1</v>
      </c>
      <c r="BN462" s="5" t="b">
        <f t="array" ref="BN462">IF(ISBLANK(Spreadsheet!AK462),TRUE,ISNUMBER(MATCH(TRUE,EXACT(Spreadsheet!AK462,DentalPlans),0)))</f>
        <v>1</v>
      </c>
      <c r="BO462" s="5" t="b">
        <f t="array" aca="1" ref="BO462" ca="1">IF(ISBLANK(Spreadsheet!AL462),TRUE,ISNUMBER(MATCH(TRUE,EXACT(Spreadsheet!AL462,INDIRECT(Spreadsheet!BK462)),0)))</f>
        <v>1</v>
      </c>
      <c r="BP462" s="5" t="b">
        <f t="array" ref="BP462">IF(ISBLANK(Spreadsheet!AM462),TRUE,ISNUMBER(MATCH(TRUE,EXACT(Spreadsheet!AM462,VisionPlans),0)))</f>
        <v>1</v>
      </c>
      <c r="BQ462" s="5" t="b">
        <f t="array" aca="1" ref="BQ462" ca="1">IF(ISBLANK(Spreadsheet!AN462),TRUE,ISNUMBER(MATCH(TRUE,EXACT(Spreadsheet!AN462,INDIRECT(Spreadsheet!BL462)),0)))</f>
        <v>1</v>
      </c>
      <c r="BR462" s="5" t="b">
        <f t="array" ref="BR462">IF(ISBLANK(Spreadsheet!AO462),TRUE,ISNUMBER(MATCH(TRUE,EXACT(Spreadsheet!AO462,LifeBenefitClasses),0)))</f>
        <v>1</v>
      </c>
      <c r="BS462" s="5" t="b">
        <f>IF(OR(ISBLANK(Spreadsheet!AO462), Spreadsheet!AO462="Waive"),IF(ISBLANK(Spreadsheet!AP462),TRUE,FALSE),IF(OR(AND(NOT(ISBLANK(Spreadsheet!AO462)),ISBLANK(Spreadsheet!AP462)),NOT(ISNUMBER(VALUE(Spreadsheet!AP462)))),FALSE,IF(OR(AND(Spreadsheet!AP462&lt;6,MOD(Spreadsheet!AP462*10,5)=0), MOD(Spreadsheet!AP462,5000)=0),TRUE,FALSE)))</f>
        <v>1</v>
      </c>
      <c r="BT462" s="5" t="b">
        <f t="array" ref="BT462">IF(ISBLANK(Spreadsheet!AQ462),TRUE,ISNUMBER(MATCH(TRUE,EXACT(Spreadsheet!AQ462,EnrollWaive),0)))</f>
        <v>1</v>
      </c>
      <c r="BU462" s="5" t="b">
        <f t="array" ref="BU462">IF(ISBLANK(Spreadsheet!AR462),TRUE,ISNUMBER(MATCH(TRUE,EXACT(Spreadsheet!AR462,LifeBenefitClasses),0)))</f>
        <v>1</v>
      </c>
      <c r="BV462" s="5" t="b">
        <f>IF(OR(ISBLANK(Spreadsheet!AR462), Spreadsheet!AR462="Waive"),IF(ISBLANK(Spreadsheet!AS462),TRUE,FALSE),IF(OR(AND(NOT(ISBLANK(Spreadsheet!AR462)),ISBLANK(Spreadsheet!AS462)),NOT(ISNUMBER(VALUE(Spreadsheet!AS462)))),FALSE,IF(OR(AND(Spreadsheet!AS462&lt;6,MOD(Spreadsheet!AS462*10,5)=0), MOD(Spreadsheet!AS462,10000)=0),TRUE,FALSE)))</f>
        <v>1</v>
      </c>
      <c r="BW462" s="5" t="b">
        <f t="array" ref="BW462">IF(ISBLANK(Spreadsheet!AT462),TRUE,ISNUMBER(MATCH(TRUE,EXACT(Spreadsheet!AT462,LifeBenefitClasses),0)))</f>
        <v>1</v>
      </c>
      <c r="BX462" s="5" t="b">
        <f>IF(OR(ISBLANK(Spreadsheet!AT462), Spreadsheet!AT462="Waive"),IF(ISBLANK(Spreadsheet!AU462),TRUE,FALSE),IF(OR(AND(NOT(ISBLANK(Spreadsheet!AT462)),ISBLANK(Spreadsheet!AU462)),NOT(ISNUMBER(VALUE(Spreadsheet!AU462)))),FALSE,IF(AND(NOT(OR(ISBLANK(Spreadsheet!AT462),Spreadsheet!AT462="Waive")),NOT(OR(ISBLANK(Spreadsheet!AR462),Spreadsheet!AR462="Waive")),MOD(Spreadsheet!AU462,5000)=0, Spreadsheet!AU462&lt;=(Spreadsheet!AS462*0.5)),TRUE,FALSE)))</f>
        <v>1</v>
      </c>
      <c r="BY462" s="5" t="b">
        <f t="array" ref="BY462">IF(ISBLANK(Spreadsheet!AV462),TRUE,ISNUMBER(MATCH(TRUE,EXACT(Spreadsheet!AV462,EnrollWaive),0)))</f>
        <v>1</v>
      </c>
      <c r="BZ462" s="5" t="b">
        <f t="array" ref="BZ462">IF(ISBLANK(Spreadsheet!AW462),TRUE,ISNUMBER(MATCH(TRUE,EXACT(Spreadsheet!AW462,LifeBenefitClasses),0)))</f>
        <v>1</v>
      </c>
      <c r="CA462" s="5" t="b">
        <f t="array" ref="CA462">IF(ISBLANK(Spreadsheet!AX462),TRUE,ISNUMBER(MATCH(TRUE,EXACT(Spreadsheet!AX462,LifeBenefitClasses),0)))</f>
        <v>1</v>
      </c>
      <c r="CB462" s="5" t="b">
        <f t="array" ref="CB462">IF(ISBLANK(Spreadsheet!AY462),TRUE,ISNUMBER(MATCH(TRUE,EXACT(Spreadsheet!AY462,LifeBenefitClasses),0)))</f>
        <v>1</v>
      </c>
      <c r="CC462" s="5" t="b">
        <f t="array" ref="CC462">IF(ISBLANK(Spreadsheet!AZ462),TRUE,ISNUMBER(MATCH(TRUE,EXACT(Spreadsheet!AZ462,LifeBenefitClasses),0)))</f>
        <v>1</v>
      </c>
      <c r="CD462" s="5" t="b">
        <f t="array" ref="CD462">IF(ISBLANK(Spreadsheet!BA462),TRUE,ISNUMBER(MATCH(TRUE,EXACT(Spreadsheet!BA462,LifeBenefitClasses),0)))</f>
        <v>1</v>
      </c>
      <c r="CE462" s="5" t="b">
        <f>IF(OR(ISBLANK(Spreadsheet!BA462), Spreadsheet!BA462="Waive"),IF(ISBLANK(Spreadsheet!BB462),TRUE,FALSE),IF(OR(AND(NOT(ISBLANK(Spreadsheet!BA462)),ISBLANK(Spreadsheet!BB462)),NOT(ISNUMBER(VALUE(Spreadsheet!BB462))),ISBLANK(Spreadsheet!BC462),NOT(ISNUMBER(VALUE(Spreadsheet!BC462)))),FALSE,IF(AND(Spreadsheet!BB462&gt;=50000,Spreadsheet!BB462&lt;=250000,MOD(Spreadsheet!BB462,10000)=0,Spreadsheet!BB462&lt;=(10*Spreadsheet!BC462)),TRUE,FALSE)))</f>
        <v>1</v>
      </c>
      <c r="CF462" s="5" t="b">
        <f>IF(NOT(ISBLANK(Spreadsheet!BC462)),AND(ISNUMBER(VALUE(Spreadsheet!BC462)),Spreadsheet!BC462&gt;0),AND(OR(ISBLANK(Spreadsheet!AO462),Spreadsheet!AO462="Waive",AND(NOT(OR(ISBLANK(Spreadsheet!AO462),Spreadsheet!AO462="Waive")),Spreadsheet!AP462&gt;=6)),OR(ISBLANK(Spreadsheet!AR462),AND(NOT(OR(ISBLANK(Spreadsheet!AR462),Spreadsheet!AR462="Waive")),Spreadsheet!AS462&gt;=6)),OR(ISBLANK(Spreadsheet!AW462)),OR(ISBLANK(Spreadsheet!AX462)),OR(ISBLANK(Spreadsheet!AY462)),OR(ISBLANK(Spreadsheet!AZ462)),OR(ISBLANK(Spreadsheet!BA462),Spreadsheet!BA462="Waive")))</f>
        <v>1</v>
      </c>
      <c r="CG462" s="5" t="b">
        <f t="shared" ca="1" si="35"/>
        <v>1</v>
      </c>
    </row>
    <row r="463" spans="8:85" x14ac:dyDescent="0.3">
      <c r="H463" s="5">
        <f t="shared" ca="1" si="32"/>
        <v>2</v>
      </c>
      <c r="I463" s="5" t="str">
        <f t="shared" ca="1" si="34"/>
        <v/>
      </c>
      <c r="J463" s="5" t="str">
        <f>IF(AND(NOT(ISBLANK(Spreadsheet!C463)),ISBLANK(Spreadsheet!D463)),Spreadsheet!F463&amp;" "&amp;Spreadsheet!H463,"")</f>
        <v/>
      </c>
      <c r="K463" s="5">
        <f>IF(AND(NOT(ISBLANK(Spreadsheet!C463)),ISBLANK(Spreadsheet!D463)),COUNTIFS(Spreadsheet!E464:E$786,"=Child",Spreadsheet!C464:C$786, "="&amp;Spreadsheet!C463) + COUNTIFS(Spreadsheet!E464:E$786,"=Step-child",Spreadsheet!C464:C$786, "="&amp;Spreadsheet!C463),0)</f>
        <v>0</v>
      </c>
      <c r="L463" s="5">
        <f>IF(NOT(ISBLANK(J463)),COUNTIFS(Spreadsheet!E464:E$786,"=Wife",Spreadsheet!C464:C$786, "="&amp;Spreadsheet!C463) + COUNTIFS(Spreadsheet!E464:E$786,"=Husband",Spreadsheet!C464:C$786, "="&amp;Spreadsheet!C463),0)</f>
        <v>0</v>
      </c>
      <c r="M463" s="5">
        <f>IF(NOT(ISBLANK(Spreadsheet!AJ463)),VLOOKUP(Spreadsheet!AJ463,'Drop Downs'!$P$2:$R$16,3,FALSE),0)</f>
        <v>0</v>
      </c>
      <c r="N463" s="5">
        <f>IF(NOT(ISBLANK(Spreadsheet!AJ463)), VLOOKUP(Spreadsheet!AJ463,'Drop Downs'!$P$2:$R$16,2,FALSE),0)</f>
        <v>0</v>
      </c>
      <c r="O463" s="5">
        <f>IF(NOT(ISBLANK(Spreadsheet!AL463)),VLOOKUP(Spreadsheet!AL463,'Drop Downs'!$P$2:$R$16,3,FALSE), 0)</f>
        <v>0</v>
      </c>
      <c r="P463" s="5">
        <f>IF(NOT(ISBLANK(Spreadsheet!AL463)),VLOOKUP(Spreadsheet!AL463,'Drop Downs'!$P$2:$R$16,2,FALSE),0)</f>
        <v>0</v>
      </c>
      <c r="Q463" s="5">
        <f>IF(NOT(ISBLANK(Spreadsheet!AN463)),VLOOKUP(Spreadsheet!AN463,'Drop Downs'!$P$2:$R$16,3,FALSE),0)</f>
        <v>0</v>
      </c>
      <c r="R463" s="5">
        <f>IF(NOT(ISBLANK(Spreadsheet!AN463)),VLOOKUP(Spreadsheet!AN463,'Drop Downs'!$P$2:$R$16,2,FALSE),0)</f>
        <v>0</v>
      </c>
      <c r="S463" s="5" t="str">
        <f>IF(OR(M463&gt;K463,N463&gt;L463,O463&gt;K463, Q463&gt;K463,N463&gt;L463, P463&gt;L463, R463&gt;L463),"Member currently has a coverage election over what he/she needs.  Please add more dependents or adjust the coverage election.","")&amp;(IF(AND(NOT(ISBLANK(Spreadsheet!C463)),NOT(ISBLANK(Spreadsheet!D463)),ISBLANK(Spreadsheet!E463)),"Dependent lacks a relationship to member.Please select one from the drop-down.",""))</f>
        <v/>
      </c>
      <c r="T463" s="5" t="b">
        <f t="shared" si="33"/>
        <v>1</v>
      </c>
      <c r="U463" s="5" t="b">
        <f>OR(ISBLANK(Spreadsheet!C463),IF(NOT(ISBLANK(Spreadsheet!D463)),NOT(ISBLANK(Spreadsheet!E463)),TRUE))</f>
        <v>1</v>
      </c>
      <c r="V463" s="5" t="b">
        <f>OR(ISBLANK(Spreadsheet!C463), NOT(ISBLANK(Spreadsheet!I463)))</f>
        <v>1</v>
      </c>
      <c r="W463" s="5" t="b">
        <f>OR(ISBLANK(Spreadsheet!D463),NOT(ISBLANK(Spreadsheet!C463)))</f>
        <v>1</v>
      </c>
      <c r="X463" s="155" t="str">
        <f>REPT("0",MIN(FIND({1,2,3,4,5,6,7,8,9},Spreadsheet!C463&amp;"123456789"))-1)&amp;IF(ISBLANK(Spreadsheet!C463),"",SUMPRODUCT(MID(0&amp;Spreadsheet!C463,LARGE(INDEX(ISNUMBER(--MID(Spreadsheet!C463,ROW($1:$225),1))*
 ROW($1:$225),0),ROW($1:$225))+1,1)*10^ROW($1:$225)/10))</f>
        <v/>
      </c>
      <c r="Y463" s="5" t="b">
        <f>IF(NOT(ISBLANK(Spreadsheet!C463)),IF(AND(ISNUMBER(VALUE(Spreadsheet!C463)), LEN(Spreadsheet!C463)=9),TRUE,FALSE),TRUE)</f>
        <v>1</v>
      </c>
      <c r="Z463" s="155" t="str">
        <f>REPT("0",MIN(FIND({1,2,3,4,5,6,7,8,9},Spreadsheet!D463&amp;"123456789"))-1)&amp;IF(ISBLANK(Spreadsheet!D463),"",SUMPRODUCT(MID(0&amp;Spreadsheet!D463,LARGE(INDEX(ISNUMBER(--MID(Spreadsheet!D463,ROW($1:$225),1))*
 ROW($1:$225),0),ROW($1:$225))+1,1)*10^ROW($1:$225)/10))</f>
        <v/>
      </c>
      <c r="AA463" s="5" t="b">
        <f>IF(AND(NOT(ISBLANK(Spreadsheet!D463)),NOT(ISBLANK(Spreadsheet!C463))),IF(AND(ISNUMBER(VALUE(Spreadsheet!D463)), LEN(Spreadsheet!D463)=9),TRUE,FALSE),IF(AND(NOT(ISBLANK(Spreadsheet!D463)),ISBLANK(Spreadsheet!C463)),FALSE,TRUE))</f>
        <v>1</v>
      </c>
      <c r="AB463" s="5" t="b">
        <f>OR(ISBLANK(Spreadsheet!Y463),IF(NOT(ISBLANK(Spreadsheet!Y463)),LEN(Spreadsheet!Y463)=10,ISNUMBER(VALUE(Spreadsheet!Y463))))</f>
        <v>1</v>
      </c>
      <c r="AC463" s="5" t="b">
        <f>OR(ISBLANK(Spreadsheet!AI463), AND(NOT(ISBLANK(Spreadsheet!AJ463)), NOT(ISNUMBER(SEARCH("Waive",Spreadsheet!AJ463)))))</f>
        <v>1</v>
      </c>
      <c r="AD463" s="5" t="b">
        <f>OR(ISBLANK(Spreadsheet!AK463), AND(NOT(ISBLANK(Spreadsheet!AL463)), NOT(ISNUMBER(SEARCH("Waive",Spreadsheet!AL463)))))</f>
        <v>1</v>
      </c>
      <c r="AE463" s="5" t="b">
        <f>OR(ISBLANK(Spreadsheet!AM463), AND(NOT(ISBLANK(Spreadsheet!AN463)), NOT(ISNUMBER(SEARCH("Waive", Spreadsheet!AN463)))))</f>
        <v>1</v>
      </c>
      <c r="AF463" s="5" t="b">
        <f>OR(ISBLANK(Spreadsheet!C463), NOT(ISBLANK(Spreadsheet!D463)),NOT(ISBLANK(Spreadsheet!L463)))</f>
        <v>1</v>
      </c>
      <c r="AG463" s="5" t="b">
        <f>IF(AND(NOT(ISBLANK(Spreadsheet!C463)), NOT(ISBLANK(Spreadsheet!D463)),Spreadsheet!C463&lt;&gt;Spreadsheet!D463),IF(ISERROR(VLOOKUP(Spreadsheet!C463, Spreadsheet!$C$6:'Spreadsheet'!$C462,1,FALSE)), FALSE, TRUE),TRUE)</f>
        <v>1</v>
      </c>
      <c r="AH463" s="5" t="b">
        <f>Spreadsheet!$B$2=Spreadsheet!AD463</f>
        <v>1</v>
      </c>
      <c r="AI463" s="5" t="b">
        <f>IF(ISBLANK(Spreadsheet!G463),TRUE,IF(OR(LEN(Spreadsheet!G463)&gt;1,ISNUMBER(VALUE(Spreadsheet!G463))),FALSE,TRUE))</f>
        <v>1</v>
      </c>
      <c r="AJ463" s="5" t="b">
        <f>OR(ISBLANK(Spreadsheet!C463), NOT(ISBLANK(Spreadsheet!B463)), NOT(ISBLANK(Spreadsheet!D463)))</f>
        <v>1</v>
      </c>
      <c r="AK463" s="5" t="b">
        <f t="array" ref="AK463">IF(OR(AND(ISBLANK(Spreadsheet!E463),ISBLANK(Spreadsheet!D463),NOT(ISBLANK(Spreadsheet!C463))),AND(ISBLANK(Spreadsheet!E463),ISBLANK(Spreadsheet!D463),ISBLANK(Spreadsheet!C463))),TRUE,ISNUMBER(MATCH(TRUE,EXACT(Spreadsheet!E463,Relationships),0)))</f>
        <v>1</v>
      </c>
      <c r="AL463" s="5" t="b">
        <f>IF(NOT(ISBLANK(Spreadsheet!C463)),IF(OR(ISBLANK(Spreadsheet!F463),LEN(Spreadsheet!F463)&gt;40),FALSE,TRUE),TRUE)</f>
        <v>1</v>
      </c>
      <c r="AM463" s="5" t="b">
        <f>IF(NOT(ISBLANK(Spreadsheet!C463)),IF(OR(ISBLANK(Spreadsheet!H463),LEN(Spreadsheet!H463)&gt;40),FALSE,TRUE),TRUE)</f>
        <v>1</v>
      </c>
      <c r="AN463" s="5" t="b">
        <f t="array" ref="AN463">IF(ISBLANK(Spreadsheet!I463),TRUE,ISNUMBER(MATCH(TRUE,EXACT(Spreadsheet!I463,GenderValues),0)))</f>
        <v>1</v>
      </c>
      <c r="AO463" s="5" t="b">
        <f ca="1">IF(ISERROR(DATEVALUE(TEXT(Spreadsheet!J463,"mm/dd/yyyy")) &gt; TODAY()),IF(AND(ISBLANK(Spreadsheet!J463),ISBLANK(Spreadsheet!C463)),TRUE,FALSE),IF(DATEVALUE(TEXT(Spreadsheet!J463,"mm/dd/yyyy")) &gt; TODAY(),FALSE,TRUE))</f>
        <v>1</v>
      </c>
      <c r="AP463" s="5" t="b">
        <f>OR(ISBLANK(Spreadsheet!K463),LEN(Spreadsheet!K463)&lt;=100)</f>
        <v>1</v>
      </c>
      <c r="AQ463" s="5" t="b">
        <f t="array" ref="AQ463">IF(OR(AND(ISBLANK(Spreadsheet!L463),ISBLANK(Spreadsheet!C463)),AND(NOT(ISBLANK(Spreadsheet!C463)),NOT(ISBLANK(Spreadsheet!D463)))),TRUE,ISNUMBER(MATCH(TRUE,EXACT(Spreadsheet!L463,MaritalStatus),0)))</f>
        <v>1</v>
      </c>
      <c r="AR463" s="5" t="b">
        <f ca="1">IF(ISERROR(DATEVALUE(TEXT(Spreadsheet!M463,"mm/dd/yyyy")) &gt; TODAY()),IF(ISBLANK(Spreadsheet!M463),TRUE,FALSE),IF(DATEVALUE(TEXT(Spreadsheet!M463,"mm/dd/yyyy")) &gt; TODAY(),FALSE,TRUE))</f>
        <v>1</v>
      </c>
      <c r="AS463" s="5" t="b">
        <f>OR(ISBLANK(Spreadsheet!N463),LEN(Spreadsheet!N463)&lt;=100)</f>
        <v>1</v>
      </c>
      <c r="AT463" s="5" t="b">
        <f>OR(ISBLANK(Spreadsheet!O463),UPPER(Spreadsheet!O463)="YES")</f>
        <v>1</v>
      </c>
      <c r="AU463" s="5" t="b">
        <f>OR(ISBLANK(Spreadsheet!P463),UPPER(Spreadsheet!P463)="YES")</f>
        <v>1</v>
      </c>
      <c r="AV463" s="5" t="b">
        <f t="array" ref="AV463">IF(ISBLANK(Spreadsheet!Q463),TRUE,ISNUMBER(MATCH(TRUE,EXACT(Spreadsheet!Q463,OnGroupsPriorIns),0)))</f>
        <v>1</v>
      </c>
      <c r="AW463" s="5" t="b">
        <f>OR(ISBLANK(Spreadsheet!R463),UPPER(Spreadsheet!R463)="YES")</f>
        <v>1</v>
      </c>
      <c r="AX463" s="5" t="b">
        <f>OR(ISBLANK(Spreadsheet!S463),UPPER(Spreadsheet!S463)="YES")</f>
        <v>1</v>
      </c>
      <c r="AY463" s="5" t="b">
        <f>OR(AND(ISBLANK(Spreadsheet!C463),LEN(Spreadsheet!T463)=0),AND(NOT(ISBLANK(Spreadsheet!C463)),LEN(Spreadsheet!T463)&gt;0,LEN(Spreadsheet!T463)&lt;=50))</f>
        <v>1</v>
      </c>
      <c r="AZ463" s="5" t="b">
        <f>OR(LEN(Spreadsheet!U463)=0,AND(LEN(Spreadsheet!U463)&gt;0,LEN(Spreadsheet!U463)&lt;=50))</f>
        <v>1</v>
      </c>
      <c r="BA463" s="5" t="b">
        <f>OR(AND(ISBLANK(Spreadsheet!C463),LEN(Spreadsheet!V463)=0),AND(NOT(ISBLANK(Spreadsheet!C463)),LEN(Spreadsheet!V463)&gt;0,LEN(Spreadsheet!V463)&lt;=50))</f>
        <v>1</v>
      </c>
      <c r="BB463" s="5" t="b">
        <f t="array" ref="BB463">IF(AND(ISBLANK(Spreadsheet!C463),LEN(Spreadsheet!W463)=0),TRUE,ISNUMBER(MATCH(TRUE,EXACT(Spreadsheet!W463,States),0)))</f>
        <v>1</v>
      </c>
      <c r="BC463" s="5" t="b">
        <f>OR(AND(ISBLANK(Spreadsheet!C463),LEN(Spreadsheet!X463)=0),AND(NOT(ISBLANK(Spreadsheet!C463)),LEN(Spreadsheet!X463)&gt;0,LEN(Spreadsheet!X463)=5,ISNUMBER(VALUE(Spreadsheet!X463))))</f>
        <v>1</v>
      </c>
      <c r="BD463" s="5" t="b">
        <f>OR(ISBLANK(Spreadsheet!Z463),LEN(Spreadsheet!Z463)&lt;=50)</f>
        <v>1</v>
      </c>
      <c r="BE463" s="5" t="b">
        <f>ISBLANK(Spreadsheet!AA463)</f>
        <v>1</v>
      </c>
      <c r="BF463" s="5" t="b">
        <f>ISBLANK(Spreadsheet!AB463)</f>
        <v>1</v>
      </c>
      <c r="BG463" s="5" t="b">
        <f>IF(ISERROR(DATEVALUE(TEXT(Spreadsheet!AC463,"mm/dd/yyyy")) &gt; DATEVALUE(TEXT(Spreadsheet!J463,"mm/dd/yyyy"))),IF(OR(AND(ISBLANK(Spreadsheet!AC463),ISBLANK(Spreadsheet!C463)),AND(NOT(ISBLANK(Spreadsheet!C463)),ISBLANK(Spreadsheet!AC463),NOT(ISBLANK(Spreadsheet!D463)))),TRUE,FALSE),IF(DATEVALUE(TEXT(Spreadsheet!AC463,"mm/dd/yyyy")) &gt; DATEVALUE(TEXT(Spreadsheet!J463,"mm/dd/yyyy")),TRUE,FALSE))</f>
        <v>1</v>
      </c>
      <c r="BH463" s="5" t="b">
        <f>OR(AND(ISBLANK(Spreadsheet!C463),ISBLANK(Spreadsheet!AE463)),AND(NOT(ISBLANK(Spreadsheet!C463)),NOT(ISBLANK(Spreadsheet!D463)),ISBLANK(Spreadsheet!AE463)),AND(NOT(ISBLANK(Spreadsheet!C463)),ISBLANK(Spreadsheet!D463),NOT(ISBLANK(Spreadsheet!AE463)),LEN(Spreadsheet!AE463)&lt;=100))</f>
        <v>1</v>
      </c>
      <c r="BI463" s="5" t="b">
        <f t="array" ref="BI463">IF(ISBLANK(Spreadsheet!AF463),TRUE,ISNUMBER(MATCH(TRUE,EXACT(Spreadsheet!AF463,CobraShortReasons),0)))</f>
        <v>1</v>
      </c>
      <c r="BJ463" s="5" t="b">
        <f ca="1">IF(ISERROR(DATEVALUE(TEXT(Spreadsheet!AG463,"mm/dd/yyyy")) &gt; TODAY()),IF(ISBLANK(Spreadsheet!AG463),TRUE,FALSE),IF(DATEVALUE(TEXT(Spreadsheet!AG463,"mm/dd/yyyy")) &gt; TODAY(),FALSE,TRUE))</f>
        <v>1</v>
      </c>
      <c r="BK463" s="5" t="b">
        <f>OR(ISBLANK(Spreadsheet!AH463),LEN(Spreadsheet!AH463)&lt;=25)</f>
        <v>1</v>
      </c>
      <c r="BL463" s="5" t="b">
        <f t="array" aca="1" ref="BL463" ca="1">IF(ISBLANK(Spreadsheet!AI463),TRUE,ISNUMBER(MATCH(TRUE,EXACT(Spreadsheet!AI463,INDIRECT(Spreadsheet!$D$2)),0)))</f>
        <v>1</v>
      </c>
      <c r="BM463" s="5" t="b">
        <f t="array" aca="1" ref="BM463" ca="1">IF(ISBLANK(Spreadsheet!AJ463),TRUE,ISNUMBER(MATCH(TRUE,EXACT(Spreadsheet!AJ463,INDIRECT(Spreadsheet!BJ463)),0)))</f>
        <v>1</v>
      </c>
      <c r="BN463" s="5" t="b">
        <f t="array" ref="BN463">IF(ISBLANK(Spreadsheet!AK463),TRUE,ISNUMBER(MATCH(TRUE,EXACT(Spreadsheet!AK463,DentalPlans),0)))</f>
        <v>1</v>
      </c>
      <c r="BO463" s="5" t="b">
        <f t="array" aca="1" ref="BO463" ca="1">IF(ISBLANK(Spreadsheet!AL463),TRUE,ISNUMBER(MATCH(TRUE,EXACT(Spreadsheet!AL463,INDIRECT(Spreadsheet!BK463)),0)))</f>
        <v>1</v>
      </c>
      <c r="BP463" s="5" t="b">
        <f t="array" ref="BP463">IF(ISBLANK(Spreadsheet!AM463),TRUE,ISNUMBER(MATCH(TRUE,EXACT(Spreadsheet!AM463,VisionPlans),0)))</f>
        <v>1</v>
      </c>
      <c r="BQ463" s="5" t="b">
        <f t="array" aca="1" ref="BQ463" ca="1">IF(ISBLANK(Spreadsheet!AN463),TRUE,ISNUMBER(MATCH(TRUE,EXACT(Spreadsheet!AN463,INDIRECT(Spreadsheet!BL463)),0)))</f>
        <v>1</v>
      </c>
      <c r="BR463" s="5" t="b">
        <f t="array" ref="BR463">IF(ISBLANK(Spreadsheet!AO463),TRUE,ISNUMBER(MATCH(TRUE,EXACT(Spreadsheet!AO463,LifeBenefitClasses),0)))</f>
        <v>1</v>
      </c>
      <c r="BS463" s="5" t="b">
        <f>IF(OR(ISBLANK(Spreadsheet!AO463), Spreadsheet!AO463="Waive"),IF(ISBLANK(Spreadsheet!AP463),TRUE,FALSE),IF(OR(AND(NOT(ISBLANK(Spreadsheet!AO463)),ISBLANK(Spreadsheet!AP463)),NOT(ISNUMBER(VALUE(Spreadsheet!AP463)))),FALSE,IF(OR(AND(Spreadsheet!AP463&lt;6,MOD(Spreadsheet!AP463*10,5)=0), MOD(Spreadsheet!AP463,5000)=0),TRUE,FALSE)))</f>
        <v>1</v>
      </c>
      <c r="BT463" s="5" t="b">
        <f t="array" ref="BT463">IF(ISBLANK(Spreadsheet!AQ463),TRUE,ISNUMBER(MATCH(TRUE,EXACT(Spreadsheet!AQ463,EnrollWaive),0)))</f>
        <v>1</v>
      </c>
      <c r="BU463" s="5" t="b">
        <f t="array" ref="BU463">IF(ISBLANK(Spreadsheet!AR463),TRUE,ISNUMBER(MATCH(TRUE,EXACT(Spreadsheet!AR463,LifeBenefitClasses),0)))</f>
        <v>1</v>
      </c>
      <c r="BV463" s="5" t="b">
        <f>IF(OR(ISBLANK(Spreadsheet!AR463), Spreadsheet!AR463="Waive"),IF(ISBLANK(Spreadsheet!AS463),TRUE,FALSE),IF(OR(AND(NOT(ISBLANK(Spreadsheet!AR463)),ISBLANK(Spreadsheet!AS463)),NOT(ISNUMBER(VALUE(Spreadsheet!AS463)))),FALSE,IF(OR(AND(Spreadsheet!AS463&lt;6,MOD(Spreadsheet!AS463*10,5)=0), MOD(Spreadsheet!AS463,10000)=0),TRUE,FALSE)))</f>
        <v>1</v>
      </c>
      <c r="BW463" s="5" t="b">
        <f t="array" ref="BW463">IF(ISBLANK(Spreadsheet!AT463),TRUE,ISNUMBER(MATCH(TRUE,EXACT(Spreadsheet!AT463,LifeBenefitClasses),0)))</f>
        <v>1</v>
      </c>
      <c r="BX463" s="5" t="b">
        <f>IF(OR(ISBLANK(Spreadsheet!AT463), Spreadsheet!AT463="Waive"),IF(ISBLANK(Spreadsheet!AU463),TRUE,FALSE),IF(OR(AND(NOT(ISBLANK(Spreadsheet!AT463)),ISBLANK(Spreadsheet!AU463)),NOT(ISNUMBER(VALUE(Spreadsheet!AU463)))),FALSE,IF(AND(NOT(OR(ISBLANK(Spreadsheet!AT463),Spreadsheet!AT463="Waive")),NOT(OR(ISBLANK(Spreadsheet!AR463),Spreadsheet!AR463="Waive")),MOD(Spreadsheet!AU463,5000)=0, Spreadsheet!AU463&lt;=(Spreadsheet!AS463*0.5)),TRUE,FALSE)))</f>
        <v>1</v>
      </c>
      <c r="BY463" s="5" t="b">
        <f t="array" ref="BY463">IF(ISBLANK(Spreadsheet!AV463),TRUE,ISNUMBER(MATCH(TRUE,EXACT(Spreadsheet!AV463,EnrollWaive),0)))</f>
        <v>1</v>
      </c>
      <c r="BZ463" s="5" t="b">
        <f t="array" ref="BZ463">IF(ISBLANK(Spreadsheet!AW463),TRUE,ISNUMBER(MATCH(TRUE,EXACT(Spreadsheet!AW463,LifeBenefitClasses),0)))</f>
        <v>1</v>
      </c>
      <c r="CA463" s="5" t="b">
        <f t="array" ref="CA463">IF(ISBLANK(Spreadsheet!AX463),TRUE,ISNUMBER(MATCH(TRUE,EXACT(Spreadsheet!AX463,LifeBenefitClasses),0)))</f>
        <v>1</v>
      </c>
      <c r="CB463" s="5" t="b">
        <f t="array" ref="CB463">IF(ISBLANK(Spreadsheet!AY463),TRUE,ISNUMBER(MATCH(TRUE,EXACT(Spreadsheet!AY463,LifeBenefitClasses),0)))</f>
        <v>1</v>
      </c>
      <c r="CC463" s="5" t="b">
        <f t="array" ref="CC463">IF(ISBLANK(Spreadsheet!AZ463),TRUE,ISNUMBER(MATCH(TRUE,EXACT(Spreadsheet!AZ463,LifeBenefitClasses),0)))</f>
        <v>1</v>
      </c>
      <c r="CD463" s="5" t="b">
        <f t="array" ref="CD463">IF(ISBLANK(Spreadsheet!BA463),TRUE,ISNUMBER(MATCH(TRUE,EXACT(Spreadsheet!BA463,LifeBenefitClasses),0)))</f>
        <v>1</v>
      </c>
      <c r="CE463" s="5" t="b">
        <f>IF(OR(ISBLANK(Spreadsheet!BA463), Spreadsheet!BA463="Waive"),IF(ISBLANK(Spreadsheet!BB463),TRUE,FALSE),IF(OR(AND(NOT(ISBLANK(Spreadsheet!BA463)),ISBLANK(Spreadsheet!BB463)),NOT(ISNUMBER(VALUE(Spreadsheet!BB463))),ISBLANK(Spreadsheet!BC463),NOT(ISNUMBER(VALUE(Spreadsheet!BC463)))),FALSE,IF(AND(Spreadsheet!BB463&gt;=50000,Spreadsheet!BB463&lt;=250000,MOD(Spreadsheet!BB463,10000)=0,Spreadsheet!BB463&lt;=(10*Spreadsheet!BC463)),TRUE,FALSE)))</f>
        <v>1</v>
      </c>
      <c r="CF463" s="5" t="b">
        <f>IF(NOT(ISBLANK(Spreadsheet!BC463)),AND(ISNUMBER(VALUE(Spreadsheet!BC463)),Spreadsheet!BC463&gt;0),AND(OR(ISBLANK(Spreadsheet!AO463),Spreadsheet!AO463="Waive",AND(NOT(OR(ISBLANK(Spreadsheet!AO463),Spreadsheet!AO463="Waive")),Spreadsheet!AP463&gt;=6)),OR(ISBLANK(Spreadsheet!AR463),AND(NOT(OR(ISBLANK(Spreadsheet!AR463),Spreadsheet!AR463="Waive")),Spreadsheet!AS463&gt;=6)),OR(ISBLANK(Spreadsheet!AW463)),OR(ISBLANK(Spreadsheet!AX463)),OR(ISBLANK(Spreadsheet!AY463)),OR(ISBLANK(Spreadsheet!AZ463)),OR(ISBLANK(Spreadsheet!BA463),Spreadsheet!BA463="Waive")))</f>
        <v>1</v>
      </c>
      <c r="CG463" s="5" t="b">
        <f t="shared" ca="1" si="35"/>
        <v>1</v>
      </c>
    </row>
    <row r="464" spans="8:85" x14ac:dyDescent="0.3">
      <c r="H464" s="5">
        <f t="shared" ref="H464:H527" ca="1" si="36">IF(AND(T464,U464,V464,W464,Y464,AA464,AB464,AC464,AD464,AE464,AF464,AG464,AH464,AI464,AJ464,AK464,AL464,AM464,AN464,AO464,AP464,AQ464,AR464,AS464,AT464,AU464,AV464,AW464,AX464,AY464,AZ464,BA464,BB464,BC464,BD464,BE464,BF464,BG464,BH464,BI464,BJ464,BK464,BL464,BM464,BN464,BO464,BP464,BQ464,BR464,BS464,BT464,BU464,BV464,BW464,BX464,BY464,BZ464,CA464,CB464,CC464,CD464,CE464,CF464),2,0)</f>
        <v>2</v>
      </c>
      <c r="I464" s="5" t="str">
        <f t="shared" ca="1" si="34"/>
        <v/>
      </c>
      <c r="J464" s="5" t="str">
        <f>IF(AND(NOT(ISBLANK(Spreadsheet!C464)),ISBLANK(Spreadsheet!D464)),Spreadsheet!F464&amp;" "&amp;Spreadsheet!H464,"")</f>
        <v/>
      </c>
      <c r="K464" s="5">
        <f>IF(AND(NOT(ISBLANK(Spreadsheet!C464)),ISBLANK(Spreadsheet!D464)),COUNTIFS(Spreadsheet!E465:E$786,"=Child",Spreadsheet!C465:C$786, "="&amp;Spreadsheet!C464) + COUNTIFS(Spreadsheet!E465:E$786,"=Step-child",Spreadsheet!C465:C$786, "="&amp;Spreadsheet!C464),0)</f>
        <v>0</v>
      </c>
      <c r="L464" s="5">
        <f>IF(NOT(ISBLANK(J464)),COUNTIFS(Spreadsheet!E465:E$786,"=Wife",Spreadsheet!C465:C$786, "="&amp;Spreadsheet!C464) + COUNTIFS(Spreadsheet!E465:E$786,"=Husband",Spreadsheet!C465:C$786, "="&amp;Spreadsheet!C464),0)</f>
        <v>0</v>
      </c>
      <c r="M464" s="5">
        <f>IF(NOT(ISBLANK(Spreadsheet!AJ464)),VLOOKUP(Spreadsheet!AJ464,'Drop Downs'!$P$2:$R$16,3,FALSE),0)</f>
        <v>0</v>
      </c>
      <c r="N464" s="5">
        <f>IF(NOT(ISBLANK(Spreadsheet!AJ464)), VLOOKUP(Spreadsheet!AJ464,'Drop Downs'!$P$2:$R$16,2,FALSE),0)</f>
        <v>0</v>
      </c>
      <c r="O464" s="5">
        <f>IF(NOT(ISBLANK(Spreadsheet!AL464)),VLOOKUP(Spreadsheet!AL464,'Drop Downs'!$P$2:$R$16,3,FALSE), 0)</f>
        <v>0</v>
      </c>
      <c r="P464" s="5">
        <f>IF(NOT(ISBLANK(Spreadsheet!AL464)),VLOOKUP(Spreadsheet!AL464,'Drop Downs'!$P$2:$R$16,2,FALSE),0)</f>
        <v>0</v>
      </c>
      <c r="Q464" s="5">
        <f>IF(NOT(ISBLANK(Spreadsheet!AN464)),VLOOKUP(Spreadsheet!AN464,'Drop Downs'!$P$2:$R$16,3,FALSE),0)</f>
        <v>0</v>
      </c>
      <c r="R464" s="5">
        <f>IF(NOT(ISBLANK(Spreadsheet!AN464)),VLOOKUP(Spreadsheet!AN464,'Drop Downs'!$P$2:$R$16,2,FALSE),0)</f>
        <v>0</v>
      </c>
      <c r="S464" s="5" t="str">
        <f>IF(OR(M464&gt;K464,N464&gt;L464,O464&gt;K464, Q464&gt;K464,N464&gt;L464, P464&gt;L464, R464&gt;L464),"Member currently has a coverage election over what he/she needs.  Please add more dependents or adjust the coverage election.","")&amp;(IF(AND(NOT(ISBLANK(Spreadsheet!C464)),NOT(ISBLANK(Spreadsheet!D464)),ISBLANK(Spreadsheet!E464)),"Dependent lacks a relationship to member.Please select one from the drop-down.",""))</f>
        <v/>
      </c>
      <c r="T464" s="5" t="b">
        <f t="shared" ref="T464:T527" si="37">AND(M464&lt;=K464,O464&lt;=K464,Q464&lt;=K464,N464&lt;=L464,P464&lt;=L464,R464&lt;=L464)</f>
        <v>1</v>
      </c>
      <c r="U464" s="5" t="b">
        <f>OR(ISBLANK(Spreadsheet!C464),IF(NOT(ISBLANK(Spreadsheet!D464)),NOT(ISBLANK(Spreadsheet!E464)),TRUE))</f>
        <v>1</v>
      </c>
      <c r="V464" s="5" t="b">
        <f>OR(ISBLANK(Spreadsheet!C464), NOT(ISBLANK(Spreadsheet!I464)))</f>
        <v>1</v>
      </c>
      <c r="W464" s="5" t="b">
        <f>OR(ISBLANK(Spreadsheet!D464),NOT(ISBLANK(Spreadsheet!C464)))</f>
        <v>1</v>
      </c>
      <c r="X464" s="155" t="str">
        <f>REPT("0",MIN(FIND({1,2,3,4,5,6,7,8,9},Spreadsheet!C464&amp;"123456789"))-1)&amp;IF(ISBLANK(Spreadsheet!C464),"",SUMPRODUCT(MID(0&amp;Spreadsheet!C464,LARGE(INDEX(ISNUMBER(--MID(Spreadsheet!C464,ROW($1:$225),1))*
 ROW($1:$225),0),ROW($1:$225))+1,1)*10^ROW($1:$225)/10))</f>
        <v/>
      </c>
      <c r="Y464" s="5" t="b">
        <f>IF(NOT(ISBLANK(Spreadsheet!C464)),IF(AND(ISNUMBER(VALUE(Spreadsheet!C464)), LEN(Spreadsheet!C464)=9),TRUE,FALSE),TRUE)</f>
        <v>1</v>
      </c>
      <c r="Z464" s="155" t="str">
        <f>REPT("0",MIN(FIND({1,2,3,4,5,6,7,8,9},Spreadsheet!D464&amp;"123456789"))-1)&amp;IF(ISBLANK(Spreadsheet!D464),"",SUMPRODUCT(MID(0&amp;Spreadsheet!D464,LARGE(INDEX(ISNUMBER(--MID(Spreadsheet!D464,ROW($1:$225),1))*
 ROW($1:$225),0),ROW($1:$225))+1,1)*10^ROW($1:$225)/10))</f>
        <v/>
      </c>
      <c r="AA464" s="5" t="b">
        <f>IF(AND(NOT(ISBLANK(Spreadsheet!D464)),NOT(ISBLANK(Spreadsheet!C464))),IF(AND(ISNUMBER(VALUE(Spreadsheet!D464)), LEN(Spreadsheet!D464)=9),TRUE,FALSE),IF(AND(NOT(ISBLANK(Spreadsheet!D464)),ISBLANK(Spreadsheet!C464)),FALSE,TRUE))</f>
        <v>1</v>
      </c>
      <c r="AB464" s="5" t="b">
        <f>OR(ISBLANK(Spreadsheet!Y464),IF(NOT(ISBLANK(Spreadsheet!Y464)),LEN(Spreadsheet!Y464)=10,ISNUMBER(VALUE(Spreadsheet!Y464))))</f>
        <v>1</v>
      </c>
      <c r="AC464" s="5" t="b">
        <f>OR(ISBLANK(Spreadsheet!AI464), AND(NOT(ISBLANK(Spreadsheet!AJ464)), NOT(ISNUMBER(SEARCH("Waive",Spreadsheet!AJ464)))))</f>
        <v>1</v>
      </c>
      <c r="AD464" s="5" t="b">
        <f>OR(ISBLANK(Spreadsheet!AK464), AND(NOT(ISBLANK(Spreadsheet!AL464)), NOT(ISNUMBER(SEARCH("Waive",Spreadsheet!AL464)))))</f>
        <v>1</v>
      </c>
      <c r="AE464" s="5" t="b">
        <f>OR(ISBLANK(Spreadsheet!AM464), AND(NOT(ISBLANK(Spreadsheet!AN464)), NOT(ISNUMBER(SEARCH("Waive", Spreadsheet!AN464)))))</f>
        <v>1</v>
      </c>
      <c r="AF464" s="5" t="b">
        <f>OR(ISBLANK(Spreadsheet!C464), NOT(ISBLANK(Spreadsheet!D464)),NOT(ISBLANK(Spreadsheet!L464)))</f>
        <v>1</v>
      </c>
      <c r="AG464" s="5" t="b">
        <f>IF(AND(NOT(ISBLANK(Spreadsheet!C464)), NOT(ISBLANK(Spreadsheet!D464)),Spreadsheet!C464&lt;&gt;Spreadsheet!D464),IF(ISERROR(VLOOKUP(Spreadsheet!C464, Spreadsheet!$C$6:'Spreadsheet'!$C463,1,FALSE)), FALSE, TRUE),TRUE)</f>
        <v>1</v>
      </c>
      <c r="AH464" s="5" t="b">
        <f>Spreadsheet!$B$2=Spreadsheet!AD464</f>
        <v>1</v>
      </c>
      <c r="AI464" s="5" t="b">
        <f>IF(ISBLANK(Spreadsheet!G464),TRUE,IF(OR(LEN(Spreadsheet!G464)&gt;1,ISNUMBER(VALUE(Spreadsheet!G464))),FALSE,TRUE))</f>
        <v>1</v>
      </c>
      <c r="AJ464" s="5" t="b">
        <f>OR(ISBLANK(Spreadsheet!C464), NOT(ISBLANK(Spreadsheet!B464)), NOT(ISBLANK(Spreadsheet!D464)))</f>
        <v>1</v>
      </c>
      <c r="AK464" s="5" t="b">
        <f t="array" ref="AK464">IF(OR(AND(ISBLANK(Spreadsheet!E464),ISBLANK(Spreadsheet!D464),NOT(ISBLANK(Spreadsheet!C464))),AND(ISBLANK(Spreadsheet!E464),ISBLANK(Spreadsheet!D464),ISBLANK(Spreadsheet!C464))),TRUE,ISNUMBER(MATCH(TRUE,EXACT(Spreadsheet!E464,Relationships),0)))</f>
        <v>1</v>
      </c>
      <c r="AL464" s="5" t="b">
        <f>IF(NOT(ISBLANK(Spreadsheet!C464)),IF(OR(ISBLANK(Spreadsheet!F464),LEN(Spreadsheet!F464)&gt;40),FALSE,TRUE),TRUE)</f>
        <v>1</v>
      </c>
      <c r="AM464" s="5" t="b">
        <f>IF(NOT(ISBLANK(Spreadsheet!C464)),IF(OR(ISBLANK(Spreadsheet!H464),LEN(Spreadsheet!H464)&gt;40),FALSE,TRUE),TRUE)</f>
        <v>1</v>
      </c>
      <c r="AN464" s="5" t="b">
        <f t="array" ref="AN464">IF(ISBLANK(Spreadsheet!I464),TRUE,ISNUMBER(MATCH(TRUE,EXACT(Spreadsheet!I464,GenderValues),0)))</f>
        <v>1</v>
      </c>
      <c r="AO464" s="5" t="b">
        <f ca="1">IF(ISERROR(DATEVALUE(TEXT(Spreadsheet!J464,"mm/dd/yyyy")) &gt; TODAY()),IF(AND(ISBLANK(Spreadsheet!J464),ISBLANK(Spreadsheet!C464)),TRUE,FALSE),IF(DATEVALUE(TEXT(Spreadsheet!J464,"mm/dd/yyyy")) &gt; TODAY(),FALSE,TRUE))</f>
        <v>1</v>
      </c>
      <c r="AP464" s="5" t="b">
        <f>OR(ISBLANK(Spreadsheet!K464),LEN(Spreadsheet!K464)&lt;=100)</f>
        <v>1</v>
      </c>
      <c r="AQ464" s="5" t="b">
        <f t="array" ref="AQ464">IF(OR(AND(ISBLANK(Spreadsheet!L464),ISBLANK(Spreadsheet!C464)),AND(NOT(ISBLANK(Spreadsheet!C464)),NOT(ISBLANK(Spreadsheet!D464)))),TRUE,ISNUMBER(MATCH(TRUE,EXACT(Spreadsheet!L464,MaritalStatus),0)))</f>
        <v>1</v>
      </c>
      <c r="AR464" s="5" t="b">
        <f ca="1">IF(ISERROR(DATEVALUE(TEXT(Spreadsheet!M464,"mm/dd/yyyy")) &gt; TODAY()),IF(ISBLANK(Spreadsheet!M464),TRUE,FALSE),IF(DATEVALUE(TEXT(Spreadsheet!M464,"mm/dd/yyyy")) &gt; TODAY(),FALSE,TRUE))</f>
        <v>1</v>
      </c>
      <c r="AS464" s="5" t="b">
        <f>OR(ISBLANK(Spreadsheet!N464),LEN(Spreadsheet!N464)&lt;=100)</f>
        <v>1</v>
      </c>
      <c r="AT464" s="5" t="b">
        <f>OR(ISBLANK(Spreadsheet!O464),UPPER(Spreadsheet!O464)="YES")</f>
        <v>1</v>
      </c>
      <c r="AU464" s="5" t="b">
        <f>OR(ISBLANK(Spreadsheet!P464),UPPER(Spreadsheet!P464)="YES")</f>
        <v>1</v>
      </c>
      <c r="AV464" s="5" t="b">
        <f t="array" ref="AV464">IF(ISBLANK(Spreadsheet!Q464),TRUE,ISNUMBER(MATCH(TRUE,EXACT(Spreadsheet!Q464,OnGroupsPriorIns),0)))</f>
        <v>1</v>
      </c>
      <c r="AW464" s="5" t="b">
        <f>OR(ISBLANK(Spreadsheet!R464),UPPER(Spreadsheet!R464)="YES")</f>
        <v>1</v>
      </c>
      <c r="AX464" s="5" t="b">
        <f>OR(ISBLANK(Spreadsheet!S464),UPPER(Spreadsheet!S464)="YES")</f>
        <v>1</v>
      </c>
      <c r="AY464" s="5" t="b">
        <f>OR(AND(ISBLANK(Spreadsheet!C464),LEN(Spreadsheet!T464)=0),AND(NOT(ISBLANK(Spreadsheet!C464)),LEN(Spreadsheet!T464)&gt;0,LEN(Spreadsheet!T464)&lt;=50))</f>
        <v>1</v>
      </c>
      <c r="AZ464" s="5" t="b">
        <f>OR(LEN(Spreadsheet!U464)=0,AND(LEN(Spreadsheet!U464)&gt;0,LEN(Spreadsheet!U464)&lt;=50))</f>
        <v>1</v>
      </c>
      <c r="BA464" s="5" t="b">
        <f>OR(AND(ISBLANK(Spreadsheet!C464),LEN(Spreadsheet!V464)=0),AND(NOT(ISBLANK(Spreadsheet!C464)),LEN(Spreadsheet!V464)&gt;0,LEN(Spreadsheet!V464)&lt;=50))</f>
        <v>1</v>
      </c>
      <c r="BB464" s="5" t="b">
        <f t="array" ref="BB464">IF(AND(ISBLANK(Spreadsheet!C464),LEN(Spreadsheet!W464)=0),TRUE,ISNUMBER(MATCH(TRUE,EXACT(Spreadsheet!W464,States),0)))</f>
        <v>1</v>
      </c>
      <c r="BC464" s="5" t="b">
        <f>OR(AND(ISBLANK(Spreadsheet!C464),LEN(Spreadsheet!X464)=0),AND(NOT(ISBLANK(Spreadsheet!C464)),LEN(Spreadsheet!X464)&gt;0,LEN(Spreadsheet!X464)=5,ISNUMBER(VALUE(Spreadsheet!X464))))</f>
        <v>1</v>
      </c>
      <c r="BD464" s="5" t="b">
        <f>OR(ISBLANK(Spreadsheet!Z464),LEN(Spreadsheet!Z464)&lt;=50)</f>
        <v>1</v>
      </c>
      <c r="BE464" s="5" t="b">
        <f>ISBLANK(Spreadsheet!AA464)</f>
        <v>1</v>
      </c>
      <c r="BF464" s="5" t="b">
        <f>ISBLANK(Spreadsheet!AB464)</f>
        <v>1</v>
      </c>
      <c r="BG464" s="5" t="b">
        <f>IF(ISERROR(DATEVALUE(TEXT(Spreadsheet!AC464,"mm/dd/yyyy")) &gt; DATEVALUE(TEXT(Spreadsheet!J464,"mm/dd/yyyy"))),IF(OR(AND(ISBLANK(Spreadsheet!AC464),ISBLANK(Spreadsheet!C464)),AND(NOT(ISBLANK(Spreadsheet!C464)),ISBLANK(Spreadsheet!AC464),NOT(ISBLANK(Spreadsheet!D464)))),TRUE,FALSE),IF(DATEVALUE(TEXT(Spreadsheet!AC464,"mm/dd/yyyy")) &gt; DATEVALUE(TEXT(Spreadsheet!J464,"mm/dd/yyyy")),TRUE,FALSE))</f>
        <v>1</v>
      </c>
      <c r="BH464" s="5" t="b">
        <f>OR(AND(ISBLANK(Spreadsheet!C464),ISBLANK(Spreadsheet!AE464)),AND(NOT(ISBLANK(Spreadsheet!C464)),NOT(ISBLANK(Spreadsheet!D464)),ISBLANK(Spreadsheet!AE464)),AND(NOT(ISBLANK(Spreadsheet!C464)),ISBLANK(Spreadsheet!D464),NOT(ISBLANK(Spreadsheet!AE464)),LEN(Spreadsheet!AE464)&lt;=100))</f>
        <v>1</v>
      </c>
      <c r="BI464" s="5" t="b">
        <f t="array" ref="BI464">IF(ISBLANK(Spreadsheet!AF464),TRUE,ISNUMBER(MATCH(TRUE,EXACT(Spreadsheet!AF464,CobraShortReasons),0)))</f>
        <v>1</v>
      </c>
      <c r="BJ464" s="5" t="b">
        <f ca="1">IF(ISERROR(DATEVALUE(TEXT(Spreadsheet!AG464,"mm/dd/yyyy")) &gt; TODAY()),IF(ISBLANK(Spreadsheet!AG464),TRUE,FALSE),IF(DATEVALUE(TEXT(Spreadsheet!AG464,"mm/dd/yyyy")) &gt; TODAY(),FALSE,TRUE))</f>
        <v>1</v>
      </c>
      <c r="BK464" s="5" t="b">
        <f>OR(ISBLANK(Spreadsheet!AH464),LEN(Spreadsheet!AH464)&lt;=25)</f>
        <v>1</v>
      </c>
      <c r="BL464" s="5" t="b">
        <f t="array" aca="1" ref="BL464" ca="1">IF(ISBLANK(Spreadsheet!AI464),TRUE,ISNUMBER(MATCH(TRUE,EXACT(Spreadsheet!AI464,INDIRECT(Spreadsheet!$D$2)),0)))</f>
        <v>1</v>
      </c>
      <c r="BM464" s="5" t="b">
        <f t="array" aca="1" ref="BM464" ca="1">IF(ISBLANK(Spreadsheet!AJ464),TRUE,ISNUMBER(MATCH(TRUE,EXACT(Spreadsheet!AJ464,INDIRECT(Spreadsheet!BJ464)),0)))</f>
        <v>1</v>
      </c>
      <c r="BN464" s="5" t="b">
        <f t="array" ref="BN464">IF(ISBLANK(Spreadsheet!AK464),TRUE,ISNUMBER(MATCH(TRUE,EXACT(Spreadsheet!AK464,DentalPlans),0)))</f>
        <v>1</v>
      </c>
      <c r="BO464" s="5" t="b">
        <f t="array" aca="1" ref="BO464" ca="1">IF(ISBLANK(Spreadsheet!AL464),TRUE,ISNUMBER(MATCH(TRUE,EXACT(Spreadsheet!AL464,INDIRECT(Spreadsheet!BK464)),0)))</f>
        <v>1</v>
      </c>
      <c r="BP464" s="5" t="b">
        <f t="array" ref="BP464">IF(ISBLANK(Spreadsheet!AM464),TRUE,ISNUMBER(MATCH(TRUE,EXACT(Spreadsheet!AM464,VisionPlans),0)))</f>
        <v>1</v>
      </c>
      <c r="BQ464" s="5" t="b">
        <f t="array" aca="1" ref="BQ464" ca="1">IF(ISBLANK(Spreadsheet!AN464),TRUE,ISNUMBER(MATCH(TRUE,EXACT(Spreadsheet!AN464,INDIRECT(Spreadsheet!BL464)),0)))</f>
        <v>1</v>
      </c>
      <c r="BR464" s="5" t="b">
        <f t="array" ref="BR464">IF(ISBLANK(Spreadsheet!AO464),TRUE,ISNUMBER(MATCH(TRUE,EXACT(Spreadsheet!AO464,LifeBenefitClasses),0)))</f>
        <v>1</v>
      </c>
      <c r="BS464" s="5" t="b">
        <f>IF(OR(ISBLANK(Spreadsheet!AO464), Spreadsheet!AO464="Waive"),IF(ISBLANK(Spreadsheet!AP464),TRUE,FALSE),IF(OR(AND(NOT(ISBLANK(Spreadsheet!AO464)),ISBLANK(Spreadsheet!AP464)),NOT(ISNUMBER(VALUE(Spreadsheet!AP464)))),FALSE,IF(OR(AND(Spreadsheet!AP464&lt;6,MOD(Spreadsheet!AP464*10,5)=0), MOD(Spreadsheet!AP464,5000)=0),TRUE,FALSE)))</f>
        <v>1</v>
      </c>
      <c r="BT464" s="5" t="b">
        <f t="array" ref="BT464">IF(ISBLANK(Spreadsheet!AQ464),TRUE,ISNUMBER(MATCH(TRUE,EXACT(Spreadsheet!AQ464,EnrollWaive),0)))</f>
        <v>1</v>
      </c>
      <c r="BU464" s="5" t="b">
        <f t="array" ref="BU464">IF(ISBLANK(Spreadsheet!AR464),TRUE,ISNUMBER(MATCH(TRUE,EXACT(Spreadsheet!AR464,LifeBenefitClasses),0)))</f>
        <v>1</v>
      </c>
      <c r="BV464" s="5" t="b">
        <f>IF(OR(ISBLANK(Spreadsheet!AR464), Spreadsheet!AR464="Waive"),IF(ISBLANK(Spreadsheet!AS464),TRUE,FALSE),IF(OR(AND(NOT(ISBLANK(Spreadsheet!AR464)),ISBLANK(Spreadsheet!AS464)),NOT(ISNUMBER(VALUE(Spreadsheet!AS464)))),FALSE,IF(OR(AND(Spreadsheet!AS464&lt;6,MOD(Spreadsheet!AS464*10,5)=0), MOD(Spreadsheet!AS464,10000)=0),TRUE,FALSE)))</f>
        <v>1</v>
      </c>
      <c r="BW464" s="5" t="b">
        <f t="array" ref="BW464">IF(ISBLANK(Spreadsheet!AT464),TRUE,ISNUMBER(MATCH(TRUE,EXACT(Spreadsheet!AT464,LifeBenefitClasses),0)))</f>
        <v>1</v>
      </c>
      <c r="BX464" s="5" t="b">
        <f>IF(OR(ISBLANK(Spreadsheet!AT464), Spreadsheet!AT464="Waive"),IF(ISBLANK(Spreadsheet!AU464),TRUE,FALSE),IF(OR(AND(NOT(ISBLANK(Spreadsheet!AT464)),ISBLANK(Spreadsheet!AU464)),NOT(ISNUMBER(VALUE(Spreadsheet!AU464)))),FALSE,IF(AND(NOT(OR(ISBLANK(Spreadsheet!AT464),Spreadsheet!AT464="Waive")),NOT(OR(ISBLANK(Spreadsheet!AR464),Spreadsheet!AR464="Waive")),MOD(Spreadsheet!AU464,5000)=0, Spreadsheet!AU464&lt;=(Spreadsheet!AS464*0.5)),TRUE,FALSE)))</f>
        <v>1</v>
      </c>
      <c r="BY464" s="5" t="b">
        <f t="array" ref="BY464">IF(ISBLANK(Spreadsheet!AV464),TRUE,ISNUMBER(MATCH(TRUE,EXACT(Spreadsheet!AV464,EnrollWaive),0)))</f>
        <v>1</v>
      </c>
      <c r="BZ464" s="5" t="b">
        <f t="array" ref="BZ464">IF(ISBLANK(Spreadsheet!AW464),TRUE,ISNUMBER(MATCH(TRUE,EXACT(Spreadsheet!AW464,LifeBenefitClasses),0)))</f>
        <v>1</v>
      </c>
      <c r="CA464" s="5" t="b">
        <f t="array" ref="CA464">IF(ISBLANK(Spreadsheet!AX464),TRUE,ISNUMBER(MATCH(TRUE,EXACT(Spreadsheet!AX464,LifeBenefitClasses),0)))</f>
        <v>1</v>
      </c>
      <c r="CB464" s="5" t="b">
        <f t="array" ref="CB464">IF(ISBLANK(Spreadsheet!AY464),TRUE,ISNUMBER(MATCH(TRUE,EXACT(Spreadsheet!AY464,LifeBenefitClasses),0)))</f>
        <v>1</v>
      </c>
      <c r="CC464" s="5" t="b">
        <f t="array" ref="CC464">IF(ISBLANK(Spreadsheet!AZ464),TRUE,ISNUMBER(MATCH(TRUE,EXACT(Spreadsheet!AZ464,LifeBenefitClasses),0)))</f>
        <v>1</v>
      </c>
      <c r="CD464" s="5" t="b">
        <f t="array" ref="CD464">IF(ISBLANK(Spreadsheet!BA464),TRUE,ISNUMBER(MATCH(TRUE,EXACT(Spreadsheet!BA464,LifeBenefitClasses),0)))</f>
        <v>1</v>
      </c>
      <c r="CE464" s="5" t="b">
        <f>IF(OR(ISBLANK(Spreadsheet!BA464), Spreadsheet!BA464="Waive"),IF(ISBLANK(Spreadsheet!BB464),TRUE,FALSE),IF(OR(AND(NOT(ISBLANK(Spreadsheet!BA464)),ISBLANK(Spreadsheet!BB464)),NOT(ISNUMBER(VALUE(Spreadsheet!BB464))),ISBLANK(Spreadsheet!BC464),NOT(ISNUMBER(VALUE(Spreadsheet!BC464)))),FALSE,IF(AND(Spreadsheet!BB464&gt;=50000,Spreadsheet!BB464&lt;=250000,MOD(Spreadsheet!BB464,10000)=0,Spreadsheet!BB464&lt;=(10*Spreadsheet!BC464)),TRUE,FALSE)))</f>
        <v>1</v>
      </c>
      <c r="CF464" s="5" t="b">
        <f>IF(NOT(ISBLANK(Spreadsheet!BC464)),AND(ISNUMBER(VALUE(Spreadsheet!BC464)),Spreadsheet!BC464&gt;0),AND(OR(ISBLANK(Spreadsheet!AO464),Spreadsheet!AO464="Waive",AND(NOT(OR(ISBLANK(Spreadsheet!AO464),Spreadsheet!AO464="Waive")),Spreadsheet!AP464&gt;=6)),OR(ISBLANK(Spreadsheet!AR464),AND(NOT(OR(ISBLANK(Spreadsheet!AR464),Spreadsheet!AR464="Waive")),Spreadsheet!AS464&gt;=6)),OR(ISBLANK(Spreadsheet!AW464)),OR(ISBLANK(Spreadsheet!AX464)),OR(ISBLANK(Spreadsheet!AY464)),OR(ISBLANK(Spreadsheet!AZ464)),OR(ISBLANK(Spreadsheet!BA464),Spreadsheet!BA464="Waive")))</f>
        <v>1</v>
      </c>
      <c r="CG464" s="5" t="b">
        <f t="shared" ca="1" si="35"/>
        <v>1</v>
      </c>
    </row>
    <row r="465" spans="8:85" x14ac:dyDescent="0.3">
      <c r="H465" s="5">
        <f t="shared" ca="1" si="36"/>
        <v>2</v>
      </c>
      <c r="I465" s="5" t="str">
        <f t="shared" ca="1" si="34"/>
        <v/>
      </c>
      <c r="J465" s="5" t="str">
        <f>IF(AND(NOT(ISBLANK(Spreadsheet!C465)),ISBLANK(Spreadsheet!D465)),Spreadsheet!F465&amp;" "&amp;Spreadsheet!H465,"")</f>
        <v/>
      </c>
      <c r="K465" s="5">
        <f>IF(AND(NOT(ISBLANK(Spreadsheet!C465)),ISBLANK(Spreadsheet!D465)),COUNTIFS(Spreadsheet!E466:E$786,"=Child",Spreadsheet!C466:C$786, "="&amp;Spreadsheet!C465) + COUNTIFS(Spreadsheet!E466:E$786,"=Step-child",Spreadsheet!C466:C$786, "="&amp;Spreadsheet!C465),0)</f>
        <v>0</v>
      </c>
      <c r="L465" s="5">
        <f>IF(NOT(ISBLANK(J465)),COUNTIFS(Spreadsheet!E466:E$786,"=Wife",Spreadsheet!C466:C$786, "="&amp;Spreadsheet!C465) + COUNTIFS(Spreadsheet!E466:E$786,"=Husband",Spreadsheet!C466:C$786, "="&amp;Spreadsheet!C465),0)</f>
        <v>0</v>
      </c>
      <c r="M465" s="5">
        <f>IF(NOT(ISBLANK(Spreadsheet!AJ465)),VLOOKUP(Spreadsheet!AJ465,'Drop Downs'!$P$2:$R$16,3,FALSE),0)</f>
        <v>0</v>
      </c>
      <c r="N465" s="5">
        <f>IF(NOT(ISBLANK(Spreadsheet!AJ465)), VLOOKUP(Spreadsheet!AJ465,'Drop Downs'!$P$2:$R$16,2,FALSE),0)</f>
        <v>0</v>
      </c>
      <c r="O465" s="5">
        <f>IF(NOT(ISBLANK(Spreadsheet!AL465)),VLOOKUP(Spreadsheet!AL465,'Drop Downs'!$P$2:$R$16,3,FALSE), 0)</f>
        <v>0</v>
      </c>
      <c r="P465" s="5">
        <f>IF(NOT(ISBLANK(Spreadsheet!AL465)),VLOOKUP(Spreadsheet!AL465,'Drop Downs'!$P$2:$R$16,2,FALSE),0)</f>
        <v>0</v>
      </c>
      <c r="Q465" s="5">
        <f>IF(NOT(ISBLANK(Spreadsheet!AN465)),VLOOKUP(Spreadsheet!AN465,'Drop Downs'!$P$2:$R$16,3,FALSE),0)</f>
        <v>0</v>
      </c>
      <c r="R465" s="5">
        <f>IF(NOT(ISBLANK(Spreadsheet!AN465)),VLOOKUP(Spreadsheet!AN465,'Drop Downs'!$P$2:$R$16,2,FALSE),0)</f>
        <v>0</v>
      </c>
      <c r="S465" s="5" t="str">
        <f>IF(OR(M465&gt;K465,N465&gt;L465,O465&gt;K465, Q465&gt;K465,N465&gt;L465, P465&gt;L465, R465&gt;L465),"Member currently has a coverage election over what he/she needs.  Please add more dependents or adjust the coverage election.","")&amp;(IF(AND(NOT(ISBLANK(Spreadsheet!C465)),NOT(ISBLANK(Spreadsheet!D465)),ISBLANK(Spreadsheet!E465)),"Dependent lacks a relationship to member.Please select one from the drop-down.",""))</f>
        <v/>
      </c>
      <c r="T465" s="5" t="b">
        <f t="shared" si="37"/>
        <v>1</v>
      </c>
      <c r="U465" s="5" t="b">
        <f>OR(ISBLANK(Spreadsheet!C465),IF(NOT(ISBLANK(Spreadsheet!D465)),NOT(ISBLANK(Spreadsheet!E465)),TRUE))</f>
        <v>1</v>
      </c>
      <c r="V465" s="5" t="b">
        <f>OR(ISBLANK(Spreadsheet!C465), NOT(ISBLANK(Spreadsheet!I465)))</f>
        <v>1</v>
      </c>
      <c r="W465" s="5" t="b">
        <f>OR(ISBLANK(Spreadsheet!D465),NOT(ISBLANK(Spreadsheet!C465)))</f>
        <v>1</v>
      </c>
      <c r="X465" s="155" t="str">
        <f>REPT("0",MIN(FIND({1,2,3,4,5,6,7,8,9},Spreadsheet!C465&amp;"123456789"))-1)&amp;IF(ISBLANK(Spreadsheet!C465),"",SUMPRODUCT(MID(0&amp;Spreadsheet!C465,LARGE(INDEX(ISNUMBER(--MID(Spreadsheet!C465,ROW($1:$225),1))*
 ROW($1:$225),0),ROW($1:$225))+1,1)*10^ROW($1:$225)/10))</f>
        <v/>
      </c>
      <c r="Y465" s="5" t="b">
        <f>IF(NOT(ISBLANK(Spreadsheet!C465)),IF(AND(ISNUMBER(VALUE(Spreadsheet!C465)), LEN(Spreadsheet!C465)=9),TRUE,FALSE),TRUE)</f>
        <v>1</v>
      </c>
      <c r="Z465" s="155" t="str">
        <f>REPT("0",MIN(FIND({1,2,3,4,5,6,7,8,9},Spreadsheet!D465&amp;"123456789"))-1)&amp;IF(ISBLANK(Spreadsheet!D465),"",SUMPRODUCT(MID(0&amp;Spreadsheet!D465,LARGE(INDEX(ISNUMBER(--MID(Spreadsheet!D465,ROW($1:$225),1))*
 ROW($1:$225),0),ROW($1:$225))+1,1)*10^ROW($1:$225)/10))</f>
        <v/>
      </c>
      <c r="AA465" s="5" t="b">
        <f>IF(AND(NOT(ISBLANK(Spreadsheet!D465)),NOT(ISBLANK(Spreadsheet!C465))),IF(AND(ISNUMBER(VALUE(Spreadsheet!D465)), LEN(Spreadsheet!D465)=9),TRUE,FALSE),IF(AND(NOT(ISBLANK(Spreadsheet!D465)),ISBLANK(Spreadsheet!C465)),FALSE,TRUE))</f>
        <v>1</v>
      </c>
      <c r="AB465" s="5" t="b">
        <f>OR(ISBLANK(Spreadsheet!Y465),IF(NOT(ISBLANK(Spreadsheet!Y465)),LEN(Spreadsheet!Y465)=10,ISNUMBER(VALUE(Spreadsheet!Y465))))</f>
        <v>1</v>
      </c>
      <c r="AC465" s="5" t="b">
        <f>OR(ISBLANK(Spreadsheet!AI465), AND(NOT(ISBLANK(Spreadsheet!AJ465)), NOT(ISNUMBER(SEARCH("Waive",Spreadsheet!AJ465)))))</f>
        <v>1</v>
      </c>
      <c r="AD465" s="5" t="b">
        <f>OR(ISBLANK(Spreadsheet!AK465), AND(NOT(ISBLANK(Spreadsheet!AL465)), NOT(ISNUMBER(SEARCH("Waive",Spreadsheet!AL465)))))</f>
        <v>1</v>
      </c>
      <c r="AE465" s="5" t="b">
        <f>OR(ISBLANK(Spreadsheet!AM465), AND(NOT(ISBLANK(Spreadsheet!AN465)), NOT(ISNUMBER(SEARCH("Waive", Spreadsheet!AN465)))))</f>
        <v>1</v>
      </c>
      <c r="AF465" s="5" t="b">
        <f>OR(ISBLANK(Spreadsheet!C465), NOT(ISBLANK(Spreadsheet!D465)),NOT(ISBLANK(Spreadsheet!L465)))</f>
        <v>1</v>
      </c>
      <c r="AG465" s="5" t="b">
        <f>IF(AND(NOT(ISBLANK(Spreadsheet!C465)), NOT(ISBLANK(Spreadsheet!D465)),Spreadsheet!C465&lt;&gt;Spreadsheet!D465),IF(ISERROR(VLOOKUP(Spreadsheet!C465, Spreadsheet!$C$6:'Spreadsheet'!$C464,1,FALSE)), FALSE, TRUE),TRUE)</f>
        <v>1</v>
      </c>
      <c r="AH465" s="5" t="b">
        <f>Spreadsheet!$B$2=Spreadsheet!AD465</f>
        <v>1</v>
      </c>
      <c r="AI465" s="5" t="b">
        <f>IF(ISBLANK(Spreadsheet!G465),TRUE,IF(OR(LEN(Spreadsheet!G465)&gt;1,ISNUMBER(VALUE(Spreadsheet!G465))),FALSE,TRUE))</f>
        <v>1</v>
      </c>
      <c r="AJ465" s="5" t="b">
        <f>OR(ISBLANK(Spreadsheet!C465), NOT(ISBLANK(Spreadsheet!B465)), NOT(ISBLANK(Spreadsheet!D465)))</f>
        <v>1</v>
      </c>
      <c r="AK465" s="5" t="b">
        <f t="array" ref="AK465">IF(OR(AND(ISBLANK(Spreadsheet!E465),ISBLANK(Spreadsheet!D465),NOT(ISBLANK(Spreadsheet!C465))),AND(ISBLANK(Spreadsheet!E465),ISBLANK(Spreadsheet!D465),ISBLANK(Spreadsheet!C465))),TRUE,ISNUMBER(MATCH(TRUE,EXACT(Spreadsheet!E465,Relationships),0)))</f>
        <v>1</v>
      </c>
      <c r="AL465" s="5" t="b">
        <f>IF(NOT(ISBLANK(Spreadsheet!C465)),IF(OR(ISBLANK(Spreadsheet!F465),LEN(Spreadsheet!F465)&gt;40),FALSE,TRUE),TRUE)</f>
        <v>1</v>
      </c>
      <c r="AM465" s="5" t="b">
        <f>IF(NOT(ISBLANK(Spreadsheet!C465)),IF(OR(ISBLANK(Spreadsheet!H465),LEN(Spreadsheet!H465)&gt;40),FALSE,TRUE),TRUE)</f>
        <v>1</v>
      </c>
      <c r="AN465" s="5" t="b">
        <f t="array" ref="AN465">IF(ISBLANK(Spreadsheet!I465),TRUE,ISNUMBER(MATCH(TRUE,EXACT(Spreadsheet!I465,GenderValues),0)))</f>
        <v>1</v>
      </c>
      <c r="AO465" s="5" t="b">
        <f ca="1">IF(ISERROR(DATEVALUE(TEXT(Spreadsheet!J465,"mm/dd/yyyy")) &gt; TODAY()),IF(AND(ISBLANK(Spreadsheet!J465),ISBLANK(Spreadsheet!C465)),TRUE,FALSE),IF(DATEVALUE(TEXT(Spreadsheet!J465,"mm/dd/yyyy")) &gt; TODAY(),FALSE,TRUE))</f>
        <v>1</v>
      </c>
      <c r="AP465" s="5" t="b">
        <f>OR(ISBLANK(Spreadsheet!K465),LEN(Spreadsheet!K465)&lt;=100)</f>
        <v>1</v>
      </c>
      <c r="AQ465" s="5" t="b">
        <f t="array" ref="AQ465">IF(OR(AND(ISBLANK(Spreadsheet!L465),ISBLANK(Spreadsheet!C465)),AND(NOT(ISBLANK(Spreadsheet!C465)),NOT(ISBLANK(Spreadsheet!D465)))),TRUE,ISNUMBER(MATCH(TRUE,EXACT(Spreadsheet!L465,MaritalStatus),0)))</f>
        <v>1</v>
      </c>
      <c r="AR465" s="5" t="b">
        <f ca="1">IF(ISERROR(DATEVALUE(TEXT(Spreadsheet!M465,"mm/dd/yyyy")) &gt; TODAY()),IF(ISBLANK(Spreadsheet!M465),TRUE,FALSE),IF(DATEVALUE(TEXT(Spreadsheet!M465,"mm/dd/yyyy")) &gt; TODAY(),FALSE,TRUE))</f>
        <v>1</v>
      </c>
      <c r="AS465" s="5" t="b">
        <f>OR(ISBLANK(Spreadsheet!N465),LEN(Spreadsheet!N465)&lt;=100)</f>
        <v>1</v>
      </c>
      <c r="AT465" s="5" t="b">
        <f>OR(ISBLANK(Spreadsheet!O465),UPPER(Spreadsheet!O465)="YES")</f>
        <v>1</v>
      </c>
      <c r="AU465" s="5" t="b">
        <f>OR(ISBLANK(Spreadsheet!P465),UPPER(Spreadsheet!P465)="YES")</f>
        <v>1</v>
      </c>
      <c r="AV465" s="5" t="b">
        <f t="array" ref="AV465">IF(ISBLANK(Spreadsheet!Q465),TRUE,ISNUMBER(MATCH(TRUE,EXACT(Spreadsheet!Q465,OnGroupsPriorIns),0)))</f>
        <v>1</v>
      </c>
      <c r="AW465" s="5" t="b">
        <f>OR(ISBLANK(Spreadsheet!R465),UPPER(Spreadsheet!R465)="YES")</f>
        <v>1</v>
      </c>
      <c r="AX465" s="5" t="b">
        <f>OR(ISBLANK(Spreadsheet!S465),UPPER(Spreadsheet!S465)="YES")</f>
        <v>1</v>
      </c>
      <c r="AY465" s="5" t="b">
        <f>OR(AND(ISBLANK(Spreadsheet!C465),LEN(Spreadsheet!T465)=0),AND(NOT(ISBLANK(Spreadsheet!C465)),LEN(Spreadsheet!T465)&gt;0,LEN(Spreadsheet!T465)&lt;=50))</f>
        <v>1</v>
      </c>
      <c r="AZ465" s="5" t="b">
        <f>OR(LEN(Spreadsheet!U465)=0,AND(LEN(Spreadsheet!U465)&gt;0,LEN(Spreadsheet!U465)&lt;=50))</f>
        <v>1</v>
      </c>
      <c r="BA465" s="5" t="b">
        <f>OR(AND(ISBLANK(Spreadsheet!C465),LEN(Spreadsheet!V465)=0),AND(NOT(ISBLANK(Spreadsheet!C465)),LEN(Spreadsheet!V465)&gt;0,LEN(Spreadsheet!V465)&lt;=50))</f>
        <v>1</v>
      </c>
      <c r="BB465" s="5" t="b">
        <f t="array" ref="BB465">IF(AND(ISBLANK(Spreadsheet!C465),LEN(Spreadsheet!W465)=0),TRUE,ISNUMBER(MATCH(TRUE,EXACT(Spreadsheet!W465,States),0)))</f>
        <v>1</v>
      </c>
      <c r="BC465" s="5" t="b">
        <f>OR(AND(ISBLANK(Spreadsheet!C465),LEN(Spreadsheet!X465)=0),AND(NOT(ISBLANK(Spreadsheet!C465)),LEN(Spreadsheet!X465)&gt;0,LEN(Spreadsheet!X465)=5,ISNUMBER(VALUE(Spreadsheet!X465))))</f>
        <v>1</v>
      </c>
      <c r="BD465" s="5" t="b">
        <f>OR(ISBLANK(Spreadsheet!Z465),LEN(Spreadsheet!Z465)&lt;=50)</f>
        <v>1</v>
      </c>
      <c r="BE465" s="5" t="b">
        <f>ISBLANK(Spreadsheet!AA465)</f>
        <v>1</v>
      </c>
      <c r="BF465" s="5" t="b">
        <f>ISBLANK(Spreadsheet!AB465)</f>
        <v>1</v>
      </c>
      <c r="BG465" s="5" t="b">
        <f>IF(ISERROR(DATEVALUE(TEXT(Spreadsheet!AC465,"mm/dd/yyyy")) &gt; DATEVALUE(TEXT(Spreadsheet!J465,"mm/dd/yyyy"))),IF(OR(AND(ISBLANK(Spreadsheet!AC465),ISBLANK(Spreadsheet!C465)),AND(NOT(ISBLANK(Spreadsheet!C465)),ISBLANK(Spreadsheet!AC465),NOT(ISBLANK(Spreadsheet!D465)))),TRUE,FALSE),IF(DATEVALUE(TEXT(Spreadsheet!AC465,"mm/dd/yyyy")) &gt; DATEVALUE(TEXT(Spreadsheet!J465,"mm/dd/yyyy")),TRUE,FALSE))</f>
        <v>1</v>
      </c>
      <c r="BH465" s="5" t="b">
        <f>OR(AND(ISBLANK(Spreadsheet!C465),ISBLANK(Spreadsheet!AE465)),AND(NOT(ISBLANK(Spreadsheet!C465)),NOT(ISBLANK(Spreadsheet!D465)),ISBLANK(Spreadsheet!AE465)),AND(NOT(ISBLANK(Spreadsheet!C465)),ISBLANK(Spreadsheet!D465),NOT(ISBLANK(Spreadsheet!AE465)),LEN(Spreadsheet!AE465)&lt;=100))</f>
        <v>1</v>
      </c>
      <c r="BI465" s="5" t="b">
        <f t="array" ref="BI465">IF(ISBLANK(Spreadsheet!AF465),TRUE,ISNUMBER(MATCH(TRUE,EXACT(Spreadsheet!AF465,CobraShortReasons),0)))</f>
        <v>1</v>
      </c>
      <c r="BJ465" s="5" t="b">
        <f ca="1">IF(ISERROR(DATEVALUE(TEXT(Spreadsheet!AG465,"mm/dd/yyyy")) &gt; TODAY()),IF(ISBLANK(Spreadsheet!AG465),TRUE,FALSE),IF(DATEVALUE(TEXT(Spreadsheet!AG465,"mm/dd/yyyy")) &gt; TODAY(),FALSE,TRUE))</f>
        <v>1</v>
      </c>
      <c r="BK465" s="5" t="b">
        <f>OR(ISBLANK(Spreadsheet!AH465),LEN(Spreadsheet!AH465)&lt;=25)</f>
        <v>1</v>
      </c>
      <c r="BL465" s="5" t="b">
        <f t="array" aca="1" ref="BL465" ca="1">IF(ISBLANK(Spreadsheet!AI465),TRUE,ISNUMBER(MATCH(TRUE,EXACT(Spreadsheet!AI465,INDIRECT(Spreadsheet!$D$2)),0)))</f>
        <v>1</v>
      </c>
      <c r="BM465" s="5" t="b">
        <f t="array" aca="1" ref="BM465" ca="1">IF(ISBLANK(Spreadsheet!AJ465),TRUE,ISNUMBER(MATCH(TRUE,EXACT(Spreadsheet!AJ465,INDIRECT(Spreadsheet!BJ465)),0)))</f>
        <v>1</v>
      </c>
      <c r="BN465" s="5" t="b">
        <f t="array" ref="BN465">IF(ISBLANK(Spreadsheet!AK465),TRUE,ISNUMBER(MATCH(TRUE,EXACT(Spreadsheet!AK465,DentalPlans),0)))</f>
        <v>1</v>
      </c>
      <c r="BO465" s="5" t="b">
        <f t="array" aca="1" ref="BO465" ca="1">IF(ISBLANK(Spreadsheet!AL465),TRUE,ISNUMBER(MATCH(TRUE,EXACT(Spreadsheet!AL465,INDIRECT(Spreadsheet!BK465)),0)))</f>
        <v>1</v>
      </c>
      <c r="BP465" s="5" t="b">
        <f t="array" ref="BP465">IF(ISBLANK(Spreadsheet!AM465),TRUE,ISNUMBER(MATCH(TRUE,EXACT(Spreadsheet!AM465,VisionPlans),0)))</f>
        <v>1</v>
      </c>
      <c r="BQ465" s="5" t="b">
        <f t="array" aca="1" ref="BQ465" ca="1">IF(ISBLANK(Spreadsheet!AN465),TRUE,ISNUMBER(MATCH(TRUE,EXACT(Spreadsheet!AN465,INDIRECT(Spreadsheet!BL465)),0)))</f>
        <v>1</v>
      </c>
      <c r="BR465" s="5" t="b">
        <f t="array" ref="BR465">IF(ISBLANK(Spreadsheet!AO465),TRUE,ISNUMBER(MATCH(TRUE,EXACT(Spreadsheet!AO465,LifeBenefitClasses),0)))</f>
        <v>1</v>
      </c>
      <c r="BS465" s="5" t="b">
        <f>IF(OR(ISBLANK(Spreadsheet!AO465), Spreadsheet!AO465="Waive"),IF(ISBLANK(Spreadsheet!AP465),TRUE,FALSE),IF(OR(AND(NOT(ISBLANK(Spreadsheet!AO465)),ISBLANK(Spreadsheet!AP465)),NOT(ISNUMBER(VALUE(Spreadsheet!AP465)))),FALSE,IF(OR(AND(Spreadsheet!AP465&lt;6,MOD(Spreadsheet!AP465*10,5)=0), MOD(Spreadsheet!AP465,5000)=0),TRUE,FALSE)))</f>
        <v>1</v>
      </c>
      <c r="BT465" s="5" t="b">
        <f t="array" ref="BT465">IF(ISBLANK(Spreadsheet!AQ465),TRUE,ISNUMBER(MATCH(TRUE,EXACT(Spreadsheet!AQ465,EnrollWaive),0)))</f>
        <v>1</v>
      </c>
      <c r="BU465" s="5" t="b">
        <f t="array" ref="BU465">IF(ISBLANK(Spreadsheet!AR465),TRUE,ISNUMBER(MATCH(TRUE,EXACT(Spreadsheet!AR465,LifeBenefitClasses),0)))</f>
        <v>1</v>
      </c>
      <c r="BV465" s="5" t="b">
        <f>IF(OR(ISBLANK(Spreadsheet!AR465), Spreadsheet!AR465="Waive"),IF(ISBLANK(Spreadsheet!AS465),TRUE,FALSE),IF(OR(AND(NOT(ISBLANK(Spreadsheet!AR465)),ISBLANK(Spreadsheet!AS465)),NOT(ISNUMBER(VALUE(Spreadsheet!AS465)))),FALSE,IF(OR(AND(Spreadsheet!AS465&lt;6,MOD(Spreadsheet!AS465*10,5)=0), MOD(Spreadsheet!AS465,10000)=0),TRUE,FALSE)))</f>
        <v>1</v>
      </c>
      <c r="BW465" s="5" t="b">
        <f t="array" ref="BW465">IF(ISBLANK(Spreadsheet!AT465),TRUE,ISNUMBER(MATCH(TRUE,EXACT(Spreadsheet!AT465,LifeBenefitClasses),0)))</f>
        <v>1</v>
      </c>
      <c r="BX465" s="5" t="b">
        <f>IF(OR(ISBLANK(Spreadsheet!AT465), Spreadsheet!AT465="Waive"),IF(ISBLANK(Spreadsheet!AU465),TRUE,FALSE),IF(OR(AND(NOT(ISBLANK(Spreadsheet!AT465)),ISBLANK(Spreadsheet!AU465)),NOT(ISNUMBER(VALUE(Spreadsheet!AU465)))),FALSE,IF(AND(NOT(OR(ISBLANK(Spreadsheet!AT465),Spreadsheet!AT465="Waive")),NOT(OR(ISBLANK(Spreadsheet!AR465),Spreadsheet!AR465="Waive")),MOD(Spreadsheet!AU465,5000)=0, Spreadsheet!AU465&lt;=(Spreadsheet!AS465*0.5)),TRUE,FALSE)))</f>
        <v>1</v>
      </c>
      <c r="BY465" s="5" t="b">
        <f t="array" ref="BY465">IF(ISBLANK(Spreadsheet!AV465),TRUE,ISNUMBER(MATCH(TRUE,EXACT(Spreadsheet!AV465,EnrollWaive),0)))</f>
        <v>1</v>
      </c>
      <c r="BZ465" s="5" t="b">
        <f t="array" ref="BZ465">IF(ISBLANK(Spreadsheet!AW465),TRUE,ISNUMBER(MATCH(TRUE,EXACT(Spreadsheet!AW465,LifeBenefitClasses),0)))</f>
        <v>1</v>
      </c>
      <c r="CA465" s="5" t="b">
        <f t="array" ref="CA465">IF(ISBLANK(Spreadsheet!AX465),TRUE,ISNUMBER(MATCH(TRUE,EXACT(Spreadsheet!AX465,LifeBenefitClasses),0)))</f>
        <v>1</v>
      </c>
      <c r="CB465" s="5" t="b">
        <f t="array" ref="CB465">IF(ISBLANK(Spreadsheet!AY465),TRUE,ISNUMBER(MATCH(TRUE,EXACT(Spreadsheet!AY465,LifeBenefitClasses),0)))</f>
        <v>1</v>
      </c>
      <c r="CC465" s="5" t="b">
        <f t="array" ref="CC465">IF(ISBLANK(Spreadsheet!AZ465),TRUE,ISNUMBER(MATCH(TRUE,EXACT(Spreadsheet!AZ465,LifeBenefitClasses),0)))</f>
        <v>1</v>
      </c>
      <c r="CD465" s="5" t="b">
        <f t="array" ref="CD465">IF(ISBLANK(Spreadsheet!BA465),TRUE,ISNUMBER(MATCH(TRUE,EXACT(Spreadsheet!BA465,LifeBenefitClasses),0)))</f>
        <v>1</v>
      </c>
      <c r="CE465" s="5" t="b">
        <f>IF(OR(ISBLANK(Spreadsheet!BA465), Spreadsheet!BA465="Waive"),IF(ISBLANK(Spreadsheet!BB465),TRUE,FALSE),IF(OR(AND(NOT(ISBLANK(Spreadsheet!BA465)),ISBLANK(Spreadsheet!BB465)),NOT(ISNUMBER(VALUE(Spreadsheet!BB465))),ISBLANK(Spreadsheet!BC465),NOT(ISNUMBER(VALUE(Spreadsheet!BC465)))),FALSE,IF(AND(Spreadsheet!BB465&gt;=50000,Spreadsheet!BB465&lt;=250000,MOD(Spreadsheet!BB465,10000)=0,Spreadsheet!BB465&lt;=(10*Spreadsheet!BC465)),TRUE,FALSE)))</f>
        <v>1</v>
      </c>
      <c r="CF465" s="5" t="b">
        <f>IF(NOT(ISBLANK(Spreadsheet!BC465)),AND(ISNUMBER(VALUE(Spreadsheet!BC465)),Spreadsheet!BC465&gt;0),AND(OR(ISBLANK(Spreadsheet!AO465),Spreadsheet!AO465="Waive",AND(NOT(OR(ISBLANK(Spreadsheet!AO465),Spreadsheet!AO465="Waive")),Spreadsheet!AP465&gt;=6)),OR(ISBLANK(Spreadsheet!AR465),AND(NOT(OR(ISBLANK(Spreadsheet!AR465),Spreadsheet!AR465="Waive")),Spreadsheet!AS465&gt;=6)),OR(ISBLANK(Spreadsheet!AW465)),OR(ISBLANK(Spreadsheet!AX465)),OR(ISBLANK(Spreadsheet!AY465)),OR(ISBLANK(Spreadsheet!AZ465)),OR(ISBLANK(Spreadsheet!BA465),Spreadsheet!BA465="Waive")))</f>
        <v>1</v>
      </c>
      <c r="CG465" s="5" t="b">
        <f t="shared" ca="1" si="35"/>
        <v>1</v>
      </c>
    </row>
    <row r="466" spans="8:85" x14ac:dyDescent="0.3">
      <c r="H466" s="5">
        <f t="shared" ca="1" si="36"/>
        <v>2</v>
      </c>
      <c r="I466" s="5" t="str">
        <f t="shared" ca="1" si="34"/>
        <v/>
      </c>
      <c r="J466" s="5" t="str">
        <f>IF(AND(NOT(ISBLANK(Spreadsheet!C466)),ISBLANK(Spreadsheet!D466)),Spreadsheet!F466&amp;" "&amp;Spreadsheet!H466,"")</f>
        <v/>
      </c>
      <c r="K466" s="5">
        <f>IF(AND(NOT(ISBLANK(Spreadsheet!C466)),ISBLANK(Spreadsheet!D466)),COUNTIFS(Spreadsheet!E467:E$786,"=Child",Spreadsheet!C467:C$786, "="&amp;Spreadsheet!C466) + COUNTIFS(Spreadsheet!E467:E$786,"=Step-child",Spreadsheet!C467:C$786, "="&amp;Spreadsheet!C466),0)</f>
        <v>0</v>
      </c>
      <c r="L466" s="5">
        <f>IF(NOT(ISBLANK(J466)),COUNTIFS(Spreadsheet!E467:E$786,"=Wife",Spreadsheet!C467:C$786, "="&amp;Spreadsheet!C466) + COUNTIFS(Spreadsheet!E467:E$786,"=Husband",Spreadsheet!C467:C$786, "="&amp;Spreadsheet!C466),0)</f>
        <v>0</v>
      </c>
      <c r="M466" s="5">
        <f>IF(NOT(ISBLANK(Spreadsheet!AJ466)),VLOOKUP(Spreadsheet!AJ466,'Drop Downs'!$P$2:$R$16,3,FALSE),0)</f>
        <v>0</v>
      </c>
      <c r="N466" s="5">
        <f>IF(NOT(ISBLANK(Spreadsheet!AJ466)), VLOOKUP(Spreadsheet!AJ466,'Drop Downs'!$P$2:$R$16,2,FALSE),0)</f>
        <v>0</v>
      </c>
      <c r="O466" s="5">
        <f>IF(NOT(ISBLANK(Spreadsheet!AL466)),VLOOKUP(Spreadsheet!AL466,'Drop Downs'!$P$2:$R$16,3,FALSE), 0)</f>
        <v>0</v>
      </c>
      <c r="P466" s="5">
        <f>IF(NOT(ISBLANK(Spreadsheet!AL466)),VLOOKUP(Spreadsheet!AL466,'Drop Downs'!$P$2:$R$16,2,FALSE),0)</f>
        <v>0</v>
      </c>
      <c r="Q466" s="5">
        <f>IF(NOT(ISBLANK(Spreadsheet!AN466)),VLOOKUP(Spreadsheet!AN466,'Drop Downs'!$P$2:$R$16,3,FALSE),0)</f>
        <v>0</v>
      </c>
      <c r="R466" s="5">
        <f>IF(NOT(ISBLANK(Spreadsheet!AN466)),VLOOKUP(Spreadsheet!AN466,'Drop Downs'!$P$2:$R$16,2,FALSE),0)</f>
        <v>0</v>
      </c>
      <c r="S466" s="5" t="str">
        <f>IF(OR(M466&gt;K466,N466&gt;L466,O466&gt;K466, Q466&gt;K466,N466&gt;L466, P466&gt;L466, R466&gt;L466),"Member currently has a coverage election over what he/she needs.  Please add more dependents or adjust the coverage election.","")&amp;(IF(AND(NOT(ISBLANK(Spreadsheet!C466)),NOT(ISBLANK(Spreadsheet!D466)),ISBLANK(Spreadsheet!E466)),"Dependent lacks a relationship to member.Please select one from the drop-down.",""))</f>
        <v/>
      </c>
      <c r="T466" s="5" t="b">
        <f t="shared" si="37"/>
        <v>1</v>
      </c>
      <c r="U466" s="5" t="b">
        <f>OR(ISBLANK(Spreadsheet!C466),IF(NOT(ISBLANK(Spreadsheet!D466)),NOT(ISBLANK(Spreadsheet!E466)),TRUE))</f>
        <v>1</v>
      </c>
      <c r="V466" s="5" t="b">
        <f>OR(ISBLANK(Spreadsheet!C466), NOT(ISBLANK(Spreadsheet!I466)))</f>
        <v>1</v>
      </c>
      <c r="W466" s="5" t="b">
        <f>OR(ISBLANK(Spreadsheet!D466),NOT(ISBLANK(Spreadsheet!C466)))</f>
        <v>1</v>
      </c>
      <c r="X466" s="155" t="str">
        <f>REPT("0",MIN(FIND({1,2,3,4,5,6,7,8,9},Spreadsheet!C466&amp;"123456789"))-1)&amp;IF(ISBLANK(Spreadsheet!C466),"",SUMPRODUCT(MID(0&amp;Spreadsheet!C466,LARGE(INDEX(ISNUMBER(--MID(Spreadsheet!C466,ROW($1:$225),1))*
 ROW($1:$225),0),ROW($1:$225))+1,1)*10^ROW($1:$225)/10))</f>
        <v/>
      </c>
      <c r="Y466" s="5" t="b">
        <f>IF(NOT(ISBLANK(Spreadsheet!C466)),IF(AND(ISNUMBER(VALUE(Spreadsheet!C466)), LEN(Spreadsheet!C466)=9),TRUE,FALSE),TRUE)</f>
        <v>1</v>
      </c>
      <c r="Z466" s="155" t="str">
        <f>REPT("0",MIN(FIND({1,2,3,4,5,6,7,8,9},Spreadsheet!D466&amp;"123456789"))-1)&amp;IF(ISBLANK(Spreadsheet!D466),"",SUMPRODUCT(MID(0&amp;Spreadsheet!D466,LARGE(INDEX(ISNUMBER(--MID(Spreadsheet!D466,ROW($1:$225),1))*
 ROW($1:$225),0),ROW($1:$225))+1,1)*10^ROW($1:$225)/10))</f>
        <v/>
      </c>
      <c r="AA466" s="5" t="b">
        <f>IF(AND(NOT(ISBLANK(Spreadsheet!D466)),NOT(ISBLANK(Spreadsheet!C466))),IF(AND(ISNUMBER(VALUE(Spreadsheet!D466)), LEN(Spreadsheet!D466)=9),TRUE,FALSE),IF(AND(NOT(ISBLANK(Spreadsheet!D466)),ISBLANK(Spreadsheet!C466)),FALSE,TRUE))</f>
        <v>1</v>
      </c>
      <c r="AB466" s="5" t="b">
        <f>OR(ISBLANK(Spreadsheet!Y466),IF(NOT(ISBLANK(Spreadsheet!Y466)),LEN(Spreadsheet!Y466)=10,ISNUMBER(VALUE(Spreadsheet!Y466))))</f>
        <v>1</v>
      </c>
      <c r="AC466" s="5" t="b">
        <f>OR(ISBLANK(Spreadsheet!AI466), AND(NOT(ISBLANK(Spreadsheet!AJ466)), NOT(ISNUMBER(SEARCH("Waive",Spreadsheet!AJ466)))))</f>
        <v>1</v>
      </c>
      <c r="AD466" s="5" t="b">
        <f>OR(ISBLANK(Spreadsheet!AK466), AND(NOT(ISBLANK(Spreadsheet!AL466)), NOT(ISNUMBER(SEARCH("Waive",Spreadsheet!AL466)))))</f>
        <v>1</v>
      </c>
      <c r="AE466" s="5" t="b">
        <f>OR(ISBLANK(Spreadsheet!AM466), AND(NOT(ISBLANK(Spreadsheet!AN466)), NOT(ISNUMBER(SEARCH("Waive", Spreadsheet!AN466)))))</f>
        <v>1</v>
      </c>
      <c r="AF466" s="5" t="b">
        <f>OR(ISBLANK(Spreadsheet!C466), NOT(ISBLANK(Spreadsheet!D466)),NOT(ISBLANK(Spreadsheet!L466)))</f>
        <v>1</v>
      </c>
      <c r="AG466" s="5" t="b">
        <f>IF(AND(NOT(ISBLANK(Spreadsheet!C466)), NOT(ISBLANK(Spreadsheet!D466)),Spreadsheet!C466&lt;&gt;Spreadsheet!D466),IF(ISERROR(VLOOKUP(Spreadsheet!C466, Spreadsheet!$C$6:'Spreadsheet'!$C465,1,FALSE)), FALSE, TRUE),TRUE)</f>
        <v>1</v>
      </c>
      <c r="AH466" s="5" t="b">
        <f>Spreadsheet!$B$2=Spreadsheet!AD466</f>
        <v>1</v>
      </c>
      <c r="AI466" s="5" t="b">
        <f>IF(ISBLANK(Spreadsheet!G466),TRUE,IF(OR(LEN(Spreadsheet!G466)&gt;1,ISNUMBER(VALUE(Spreadsheet!G466))),FALSE,TRUE))</f>
        <v>1</v>
      </c>
      <c r="AJ466" s="5" t="b">
        <f>OR(ISBLANK(Spreadsheet!C466), NOT(ISBLANK(Spreadsheet!B466)), NOT(ISBLANK(Spreadsheet!D466)))</f>
        <v>1</v>
      </c>
      <c r="AK466" s="5" t="b">
        <f t="array" ref="AK466">IF(OR(AND(ISBLANK(Spreadsheet!E466),ISBLANK(Spreadsheet!D466),NOT(ISBLANK(Spreadsheet!C466))),AND(ISBLANK(Spreadsheet!E466),ISBLANK(Spreadsheet!D466),ISBLANK(Spreadsheet!C466))),TRUE,ISNUMBER(MATCH(TRUE,EXACT(Spreadsheet!E466,Relationships),0)))</f>
        <v>1</v>
      </c>
      <c r="AL466" s="5" t="b">
        <f>IF(NOT(ISBLANK(Spreadsheet!C466)),IF(OR(ISBLANK(Spreadsheet!F466),LEN(Spreadsheet!F466)&gt;40),FALSE,TRUE),TRUE)</f>
        <v>1</v>
      </c>
      <c r="AM466" s="5" t="b">
        <f>IF(NOT(ISBLANK(Spreadsheet!C466)),IF(OR(ISBLANK(Spreadsheet!H466),LEN(Spreadsheet!H466)&gt;40),FALSE,TRUE),TRUE)</f>
        <v>1</v>
      </c>
      <c r="AN466" s="5" t="b">
        <f t="array" ref="AN466">IF(ISBLANK(Spreadsheet!I466),TRUE,ISNUMBER(MATCH(TRUE,EXACT(Spreadsheet!I466,GenderValues),0)))</f>
        <v>1</v>
      </c>
      <c r="AO466" s="5" t="b">
        <f ca="1">IF(ISERROR(DATEVALUE(TEXT(Spreadsheet!J466,"mm/dd/yyyy")) &gt; TODAY()),IF(AND(ISBLANK(Spreadsheet!J466),ISBLANK(Spreadsheet!C466)),TRUE,FALSE),IF(DATEVALUE(TEXT(Spreadsheet!J466,"mm/dd/yyyy")) &gt; TODAY(),FALSE,TRUE))</f>
        <v>1</v>
      </c>
      <c r="AP466" s="5" t="b">
        <f>OR(ISBLANK(Spreadsheet!K466),LEN(Spreadsheet!K466)&lt;=100)</f>
        <v>1</v>
      </c>
      <c r="AQ466" s="5" t="b">
        <f t="array" ref="AQ466">IF(OR(AND(ISBLANK(Spreadsheet!L466),ISBLANK(Spreadsheet!C466)),AND(NOT(ISBLANK(Spreadsheet!C466)),NOT(ISBLANK(Spreadsheet!D466)))),TRUE,ISNUMBER(MATCH(TRUE,EXACT(Spreadsheet!L466,MaritalStatus),0)))</f>
        <v>1</v>
      </c>
      <c r="AR466" s="5" t="b">
        <f ca="1">IF(ISERROR(DATEVALUE(TEXT(Spreadsheet!M466,"mm/dd/yyyy")) &gt; TODAY()),IF(ISBLANK(Spreadsheet!M466),TRUE,FALSE),IF(DATEVALUE(TEXT(Spreadsheet!M466,"mm/dd/yyyy")) &gt; TODAY(),FALSE,TRUE))</f>
        <v>1</v>
      </c>
      <c r="AS466" s="5" t="b">
        <f>OR(ISBLANK(Spreadsheet!N466),LEN(Spreadsheet!N466)&lt;=100)</f>
        <v>1</v>
      </c>
      <c r="AT466" s="5" t="b">
        <f>OR(ISBLANK(Spreadsheet!O466),UPPER(Spreadsheet!O466)="YES")</f>
        <v>1</v>
      </c>
      <c r="AU466" s="5" t="b">
        <f>OR(ISBLANK(Spreadsheet!P466),UPPER(Spreadsheet!P466)="YES")</f>
        <v>1</v>
      </c>
      <c r="AV466" s="5" t="b">
        <f t="array" ref="AV466">IF(ISBLANK(Spreadsheet!Q466),TRUE,ISNUMBER(MATCH(TRUE,EXACT(Spreadsheet!Q466,OnGroupsPriorIns),0)))</f>
        <v>1</v>
      </c>
      <c r="AW466" s="5" t="b">
        <f>OR(ISBLANK(Spreadsheet!R466),UPPER(Spreadsheet!R466)="YES")</f>
        <v>1</v>
      </c>
      <c r="AX466" s="5" t="b">
        <f>OR(ISBLANK(Spreadsheet!S466),UPPER(Spreadsheet!S466)="YES")</f>
        <v>1</v>
      </c>
      <c r="AY466" s="5" t="b">
        <f>OR(AND(ISBLANK(Spreadsheet!C466),LEN(Spreadsheet!T466)=0),AND(NOT(ISBLANK(Spreadsheet!C466)),LEN(Spreadsheet!T466)&gt;0,LEN(Spreadsheet!T466)&lt;=50))</f>
        <v>1</v>
      </c>
      <c r="AZ466" s="5" t="b">
        <f>OR(LEN(Spreadsheet!U466)=0,AND(LEN(Spreadsheet!U466)&gt;0,LEN(Spreadsheet!U466)&lt;=50))</f>
        <v>1</v>
      </c>
      <c r="BA466" s="5" t="b">
        <f>OR(AND(ISBLANK(Spreadsheet!C466),LEN(Spreadsheet!V466)=0),AND(NOT(ISBLANK(Spreadsheet!C466)),LEN(Spreadsheet!V466)&gt;0,LEN(Spreadsheet!V466)&lt;=50))</f>
        <v>1</v>
      </c>
      <c r="BB466" s="5" t="b">
        <f t="array" ref="BB466">IF(AND(ISBLANK(Spreadsheet!C466),LEN(Spreadsheet!W466)=0),TRUE,ISNUMBER(MATCH(TRUE,EXACT(Spreadsheet!W466,States),0)))</f>
        <v>1</v>
      </c>
      <c r="BC466" s="5" t="b">
        <f>OR(AND(ISBLANK(Spreadsheet!C466),LEN(Spreadsheet!X466)=0),AND(NOT(ISBLANK(Spreadsheet!C466)),LEN(Spreadsheet!X466)&gt;0,LEN(Spreadsheet!X466)=5,ISNUMBER(VALUE(Spreadsheet!X466))))</f>
        <v>1</v>
      </c>
      <c r="BD466" s="5" t="b">
        <f>OR(ISBLANK(Spreadsheet!Z466),LEN(Spreadsheet!Z466)&lt;=50)</f>
        <v>1</v>
      </c>
      <c r="BE466" s="5" t="b">
        <f>ISBLANK(Spreadsheet!AA466)</f>
        <v>1</v>
      </c>
      <c r="BF466" s="5" t="b">
        <f>ISBLANK(Spreadsheet!AB466)</f>
        <v>1</v>
      </c>
      <c r="BG466" s="5" t="b">
        <f>IF(ISERROR(DATEVALUE(TEXT(Spreadsheet!AC466,"mm/dd/yyyy")) &gt; DATEVALUE(TEXT(Spreadsheet!J466,"mm/dd/yyyy"))),IF(OR(AND(ISBLANK(Spreadsheet!AC466),ISBLANK(Spreadsheet!C466)),AND(NOT(ISBLANK(Spreadsheet!C466)),ISBLANK(Spreadsheet!AC466),NOT(ISBLANK(Spreadsheet!D466)))),TRUE,FALSE),IF(DATEVALUE(TEXT(Spreadsheet!AC466,"mm/dd/yyyy")) &gt; DATEVALUE(TEXT(Spreadsheet!J466,"mm/dd/yyyy")),TRUE,FALSE))</f>
        <v>1</v>
      </c>
      <c r="BH466" s="5" t="b">
        <f>OR(AND(ISBLANK(Spreadsheet!C466),ISBLANK(Spreadsheet!AE466)),AND(NOT(ISBLANK(Spreadsheet!C466)),NOT(ISBLANK(Spreadsheet!D466)),ISBLANK(Spreadsheet!AE466)),AND(NOT(ISBLANK(Spreadsheet!C466)),ISBLANK(Spreadsheet!D466),NOT(ISBLANK(Spreadsheet!AE466)),LEN(Spreadsheet!AE466)&lt;=100))</f>
        <v>1</v>
      </c>
      <c r="BI466" s="5" t="b">
        <f t="array" ref="BI466">IF(ISBLANK(Spreadsheet!AF466),TRUE,ISNUMBER(MATCH(TRUE,EXACT(Spreadsheet!AF466,CobraShortReasons),0)))</f>
        <v>1</v>
      </c>
      <c r="BJ466" s="5" t="b">
        <f ca="1">IF(ISERROR(DATEVALUE(TEXT(Spreadsheet!AG466,"mm/dd/yyyy")) &gt; TODAY()),IF(ISBLANK(Spreadsheet!AG466),TRUE,FALSE),IF(DATEVALUE(TEXT(Spreadsheet!AG466,"mm/dd/yyyy")) &gt; TODAY(),FALSE,TRUE))</f>
        <v>1</v>
      </c>
      <c r="BK466" s="5" t="b">
        <f>OR(ISBLANK(Spreadsheet!AH466),LEN(Spreadsheet!AH466)&lt;=25)</f>
        <v>1</v>
      </c>
      <c r="BL466" s="5" t="b">
        <f t="array" aca="1" ref="BL466" ca="1">IF(ISBLANK(Spreadsheet!AI466),TRUE,ISNUMBER(MATCH(TRUE,EXACT(Spreadsheet!AI466,INDIRECT(Spreadsheet!$D$2)),0)))</f>
        <v>1</v>
      </c>
      <c r="BM466" s="5" t="b">
        <f t="array" aca="1" ref="BM466" ca="1">IF(ISBLANK(Spreadsheet!AJ466),TRUE,ISNUMBER(MATCH(TRUE,EXACT(Spreadsheet!AJ466,INDIRECT(Spreadsheet!BJ466)),0)))</f>
        <v>1</v>
      </c>
      <c r="BN466" s="5" t="b">
        <f t="array" ref="BN466">IF(ISBLANK(Spreadsheet!AK466),TRUE,ISNUMBER(MATCH(TRUE,EXACT(Spreadsheet!AK466,DentalPlans),0)))</f>
        <v>1</v>
      </c>
      <c r="BO466" s="5" t="b">
        <f t="array" aca="1" ref="BO466" ca="1">IF(ISBLANK(Spreadsheet!AL466),TRUE,ISNUMBER(MATCH(TRUE,EXACT(Spreadsheet!AL466,INDIRECT(Spreadsheet!BK466)),0)))</f>
        <v>1</v>
      </c>
      <c r="BP466" s="5" t="b">
        <f t="array" ref="BP466">IF(ISBLANK(Spreadsheet!AM466),TRUE,ISNUMBER(MATCH(TRUE,EXACT(Spreadsheet!AM466,VisionPlans),0)))</f>
        <v>1</v>
      </c>
      <c r="BQ466" s="5" t="b">
        <f t="array" aca="1" ref="BQ466" ca="1">IF(ISBLANK(Spreadsheet!AN466),TRUE,ISNUMBER(MATCH(TRUE,EXACT(Spreadsheet!AN466,INDIRECT(Spreadsheet!BL466)),0)))</f>
        <v>1</v>
      </c>
      <c r="BR466" s="5" t="b">
        <f t="array" ref="BR466">IF(ISBLANK(Spreadsheet!AO466),TRUE,ISNUMBER(MATCH(TRUE,EXACT(Spreadsheet!AO466,LifeBenefitClasses),0)))</f>
        <v>1</v>
      </c>
      <c r="BS466" s="5" t="b">
        <f>IF(OR(ISBLANK(Spreadsheet!AO466), Spreadsheet!AO466="Waive"),IF(ISBLANK(Spreadsheet!AP466),TRUE,FALSE),IF(OR(AND(NOT(ISBLANK(Spreadsheet!AO466)),ISBLANK(Spreadsheet!AP466)),NOT(ISNUMBER(VALUE(Spreadsheet!AP466)))),FALSE,IF(OR(AND(Spreadsheet!AP466&lt;6,MOD(Spreadsheet!AP466*10,5)=0), MOD(Spreadsheet!AP466,5000)=0),TRUE,FALSE)))</f>
        <v>1</v>
      </c>
      <c r="BT466" s="5" t="b">
        <f t="array" ref="BT466">IF(ISBLANK(Spreadsheet!AQ466),TRUE,ISNUMBER(MATCH(TRUE,EXACT(Spreadsheet!AQ466,EnrollWaive),0)))</f>
        <v>1</v>
      </c>
      <c r="BU466" s="5" t="b">
        <f t="array" ref="BU466">IF(ISBLANK(Spreadsheet!AR466),TRUE,ISNUMBER(MATCH(TRUE,EXACT(Spreadsheet!AR466,LifeBenefitClasses),0)))</f>
        <v>1</v>
      </c>
      <c r="BV466" s="5" t="b">
        <f>IF(OR(ISBLANK(Spreadsheet!AR466), Spreadsheet!AR466="Waive"),IF(ISBLANK(Spreadsheet!AS466),TRUE,FALSE),IF(OR(AND(NOT(ISBLANK(Spreadsheet!AR466)),ISBLANK(Spreadsheet!AS466)),NOT(ISNUMBER(VALUE(Spreadsheet!AS466)))),FALSE,IF(OR(AND(Spreadsheet!AS466&lt;6,MOD(Spreadsheet!AS466*10,5)=0), MOD(Spreadsheet!AS466,10000)=0),TRUE,FALSE)))</f>
        <v>1</v>
      </c>
      <c r="BW466" s="5" t="b">
        <f t="array" ref="BW466">IF(ISBLANK(Spreadsheet!AT466),TRUE,ISNUMBER(MATCH(TRUE,EXACT(Spreadsheet!AT466,LifeBenefitClasses),0)))</f>
        <v>1</v>
      </c>
      <c r="BX466" s="5" t="b">
        <f>IF(OR(ISBLANK(Spreadsheet!AT466), Spreadsheet!AT466="Waive"),IF(ISBLANK(Spreadsheet!AU466),TRUE,FALSE),IF(OR(AND(NOT(ISBLANK(Spreadsheet!AT466)),ISBLANK(Spreadsheet!AU466)),NOT(ISNUMBER(VALUE(Spreadsheet!AU466)))),FALSE,IF(AND(NOT(OR(ISBLANK(Spreadsheet!AT466),Spreadsheet!AT466="Waive")),NOT(OR(ISBLANK(Spreadsheet!AR466),Spreadsheet!AR466="Waive")),MOD(Spreadsheet!AU466,5000)=0, Spreadsheet!AU466&lt;=(Spreadsheet!AS466*0.5)),TRUE,FALSE)))</f>
        <v>1</v>
      </c>
      <c r="BY466" s="5" t="b">
        <f t="array" ref="BY466">IF(ISBLANK(Spreadsheet!AV466),TRUE,ISNUMBER(MATCH(TRUE,EXACT(Spreadsheet!AV466,EnrollWaive),0)))</f>
        <v>1</v>
      </c>
      <c r="BZ466" s="5" t="b">
        <f t="array" ref="BZ466">IF(ISBLANK(Spreadsheet!AW466),TRUE,ISNUMBER(MATCH(TRUE,EXACT(Spreadsheet!AW466,LifeBenefitClasses),0)))</f>
        <v>1</v>
      </c>
      <c r="CA466" s="5" t="b">
        <f t="array" ref="CA466">IF(ISBLANK(Spreadsheet!AX466),TRUE,ISNUMBER(MATCH(TRUE,EXACT(Spreadsheet!AX466,LifeBenefitClasses),0)))</f>
        <v>1</v>
      </c>
      <c r="CB466" s="5" t="b">
        <f t="array" ref="CB466">IF(ISBLANK(Spreadsheet!AY466),TRUE,ISNUMBER(MATCH(TRUE,EXACT(Spreadsheet!AY466,LifeBenefitClasses),0)))</f>
        <v>1</v>
      </c>
      <c r="CC466" s="5" t="b">
        <f t="array" ref="CC466">IF(ISBLANK(Spreadsheet!AZ466),TRUE,ISNUMBER(MATCH(TRUE,EXACT(Spreadsheet!AZ466,LifeBenefitClasses),0)))</f>
        <v>1</v>
      </c>
      <c r="CD466" s="5" t="b">
        <f t="array" ref="CD466">IF(ISBLANK(Spreadsheet!BA466),TRUE,ISNUMBER(MATCH(TRUE,EXACT(Spreadsheet!BA466,LifeBenefitClasses),0)))</f>
        <v>1</v>
      </c>
      <c r="CE466" s="5" t="b">
        <f>IF(OR(ISBLANK(Spreadsheet!BA466), Spreadsheet!BA466="Waive"),IF(ISBLANK(Spreadsheet!BB466),TRUE,FALSE),IF(OR(AND(NOT(ISBLANK(Spreadsheet!BA466)),ISBLANK(Spreadsheet!BB466)),NOT(ISNUMBER(VALUE(Spreadsheet!BB466))),ISBLANK(Spreadsheet!BC466),NOT(ISNUMBER(VALUE(Spreadsheet!BC466)))),FALSE,IF(AND(Spreadsheet!BB466&gt;=50000,Spreadsheet!BB466&lt;=250000,MOD(Spreadsheet!BB466,10000)=0,Spreadsheet!BB466&lt;=(10*Spreadsheet!BC466)),TRUE,FALSE)))</f>
        <v>1</v>
      </c>
      <c r="CF466" s="5" t="b">
        <f>IF(NOT(ISBLANK(Spreadsheet!BC466)),AND(ISNUMBER(VALUE(Spreadsheet!BC466)),Spreadsheet!BC466&gt;0),AND(OR(ISBLANK(Spreadsheet!AO466),Spreadsheet!AO466="Waive",AND(NOT(OR(ISBLANK(Spreadsheet!AO466),Spreadsheet!AO466="Waive")),Spreadsheet!AP466&gt;=6)),OR(ISBLANK(Spreadsheet!AR466),AND(NOT(OR(ISBLANK(Spreadsheet!AR466),Spreadsheet!AR466="Waive")),Spreadsheet!AS466&gt;=6)),OR(ISBLANK(Spreadsheet!AW466)),OR(ISBLANK(Spreadsheet!AX466)),OR(ISBLANK(Spreadsheet!AY466)),OR(ISBLANK(Spreadsheet!AZ466)),OR(ISBLANK(Spreadsheet!BA466),Spreadsheet!BA466="Waive")))</f>
        <v>1</v>
      </c>
      <c r="CG466" s="5" t="b">
        <f t="shared" ca="1" si="35"/>
        <v>1</v>
      </c>
    </row>
    <row r="467" spans="8:85" x14ac:dyDescent="0.3">
      <c r="H467" s="5">
        <f t="shared" ca="1" si="36"/>
        <v>2</v>
      </c>
      <c r="I467" s="5" t="str">
        <f t="shared" ca="1" si="34"/>
        <v/>
      </c>
      <c r="J467" s="5" t="str">
        <f>IF(AND(NOT(ISBLANK(Spreadsheet!C467)),ISBLANK(Spreadsheet!D467)),Spreadsheet!F467&amp;" "&amp;Spreadsheet!H467,"")</f>
        <v/>
      </c>
      <c r="K467" s="5">
        <f>IF(AND(NOT(ISBLANK(Spreadsheet!C467)),ISBLANK(Spreadsheet!D467)),COUNTIFS(Spreadsheet!E468:E$786,"=Child",Spreadsheet!C468:C$786, "="&amp;Spreadsheet!C467) + COUNTIFS(Spreadsheet!E468:E$786,"=Step-child",Spreadsheet!C468:C$786, "="&amp;Spreadsheet!C467),0)</f>
        <v>0</v>
      </c>
      <c r="L467" s="5">
        <f>IF(NOT(ISBLANK(J467)),COUNTIFS(Spreadsheet!E468:E$786,"=Wife",Spreadsheet!C468:C$786, "="&amp;Spreadsheet!C467) + COUNTIFS(Spreadsheet!E468:E$786,"=Husband",Spreadsheet!C468:C$786, "="&amp;Spreadsheet!C467),0)</f>
        <v>0</v>
      </c>
      <c r="M467" s="5">
        <f>IF(NOT(ISBLANK(Spreadsheet!AJ467)),VLOOKUP(Spreadsheet!AJ467,'Drop Downs'!$P$2:$R$16,3,FALSE),0)</f>
        <v>0</v>
      </c>
      <c r="N467" s="5">
        <f>IF(NOT(ISBLANK(Spreadsheet!AJ467)), VLOOKUP(Spreadsheet!AJ467,'Drop Downs'!$P$2:$R$16,2,FALSE),0)</f>
        <v>0</v>
      </c>
      <c r="O467" s="5">
        <f>IF(NOT(ISBLANK(Spreadsheet!AL467)),VLOOKUP(Spreadsheet!AL467,'Drop Downs'!$P$2:$R$16,3,FALSE), 0)</f>
        <v>0</v>
      </c>
      <c r="P467" s="5">
        <f>IF(NOT(ISBLANK(Spreadsheet!AL467)),VLOOKUP(Spreadsheet!AL467,'Drop Downs'!$P$2:$R$16,2,FALSE),0)</f>
        <v>0</v>
      </c>
      <c r="Q467" s="5">
        <f>IF(NOT(ISBLANK(Spreadsheet!AN467)),VLOOKUP(Spreadsheet!AN467,'Drop Downs'!$P$2:$R$16,3,FALSE),0)</f>
        <v>0</v>
      </c>
      <c r="R467" s="5">
        <f>IF(NOT(ISBLANK(Spreadsheet!AN467)),VLOOKUP(Spreadsheet!AN467,'Drop Downs'!$P$2:$R$16,2,FALSE),0)</f>
        <v>0</v>
      </c>
      <c r="S467" s="5" t="str">
        <f>IF(OR(M467&gt;K467,N467&gt;L467,O467&gt;K467, Q467&gt;K467,N467&gt;L467, P467&gt;L467, R467&gt;L467),"Member currently has a coverage election over what he/she needs.  Please add more dependents or adjust the coverage election.","")&amp;(IF(AND(NOT(ISBLANK(Spreadsheet!C467)),NOT(ISBLANK(Spreadsheet!D467)),ISBLANK(Spreadsheet!E467)),"Dependent lacks a relationship to member.Please select one from the drop-down.",""))</f>
        <v/>
      </c>
      <c r="T467" s="5" t="b">
        <f t="shared" si="37"/>
        <v>1</v>
      </c>
      <c r="U467" s="5" t="b">
        <f>OR(ISBLANK(Spreadsheet!C467),IF(NOT(ISBLANK(Spreadsheet!D467)),NOT(ISBLANK(Spreadsheet!E467)),TRUE))</f>
        <v>1</v>
      </c>
      <c r="V467" s="5" t="b">
        <f>OR(ISBLANK(Spreadsheet!C467), NOT(ISBLANK(Spreadsheet!I467)))</f>
        <v>1</v>
      </c>
      <c r="W467" s="5" t="b">
        <f>OR(ISBLANK(Spreadsheet!D467),NOT(ISBLANK(Spreadsheet!C467)))</f>
        <v>1</v>
      </c>
      <c r="X467" s="155" t="str">
        <f>REPT("0",MIN(FIND({1,2,3,4,5,6,7,8,9},Spreadsheet!C467&amp;"123456789"))-1)&amp;IF(ISBLANK(Spreadsheet!C467),"",SUMPRODUCT(MID(0&amp;Spreadsheet!C467,LARGE(INDEX(ISNUMBER(--MID(Spreadsheet!C467,ROW($1:$225),1))*
 ROW($1:$225),0),ROW($1:$225))+1,1)*10^ROW($1:$225)/10))</f>
        <v/>
      </c>
      <c r="Y467" s="5" t="b">
        <f>IF(NOT(ISBLANK(Spreadsheet!C467)),IF(AND(ISNUMBER(VALUE(Spreadsheet!C467)), LEN(Spreadsheet!C467)=9),TRUE,FALSE),TRUE)</f>
        <v>1</v>
      </c>
      <c r="Z467" s="155" t="str">
        <f>REPT("0",MIN(FIND({1,2,3,4,5,6,7,8,9},Spreadsheet!D467&amp;"123456789"))-1)&amp;IF(ISBLANK(Spreadsheet!D467),"",SUMPRODUCT(MID(0&amp;Spreadsheet!D467,LARGE(INDEX(ISNUMBER(--MID(Spreadsheet!D467,ROW($1:$225),1))*
 ROW($1:$225),0),ROW($1:$225))+1,1)*10^ROW($1:$225)/10))</f>
        <v/>
      </c>
      <c r="AA467" s="5" t="b">
        <f>IF(AND(NOT(ISBLANK(Spreadsheet!D467)),NOT(ISBLANK(Spreadsheet!C467))),IF(AND(ISNUMBER(VALUE(Spreadsheet!D467)), LEN(Spreadsheet!D467)=9),TRUE,FALSE),IF(AND(NOT(ISBLANK(Spreadsheet!D467)),ISBLANK(Spreadsheet!C467)),FALSE,TRUE))</f>
        <v>1</v>
      </c>
      <c r="AB467" s="5" t="b">
        <f>OR(ISBLANK(Spreadsheet!Y467),IF(NOT(ISBLANK(Spreadsheet!Y467)),LEN(Spreadsheet!Y467)=10,ISNUMBER(VALUE(Spreadsheet!Y467))))</f>
        <v>1</v>
      </c>
      <c r="AC467" s="5" t="b">
        <f>OR(ISBLANK(Spreadsheet!AI467), AND(NOT(ISBLANK(Spreadsheet!AJ467)), NOT(ISNUMBER(SEARCH("Waive",Spreadsheet!AJ467)))))</f>
        <v>1</v>
      </c>
      <c r="AD467" s="5" t="b">
        <f>OR(ISBLANK(Spreadsheet!AK467), AND(NOT(ISBLANK(Spreadsheet!AL467)), NOT(ISNUMBER(SEARCH("Waive",Spreadsheet!AL467)))))</f>
        <v>1</v>
      </c>
      <c r="AE467" s="5" t="b">
        <f>OR(ISBLANK(Spreadsheet!AM467), AND(NOT(ISBLANK(Spreadsheet!AN467)), NOT(ISNUMBER(SEARCH("Waive", Spreadsheet!AN467)))))</f>
        <v>1</v>
      </c>
      <c r="AF467" s="5" t="b">
        <f>OR(ISBLANK(Spreadsheet!C467), NOT(ISBLANK(Spreadsheet!D467)),NOT(ISBLANK(Spreadsheet!L467)))</f>
        <v>1</v>
      </c>
      <c r="AG467" s="5" t="b">
        <f>IF(AND(NOT(ISBLANK(Spreadsheet!C467)), NOT(ISBLANK(Spreadsheet!D467)),Spreadsheet!C467&lt;&gt;Spreadsheet!D467),IF(ISERROR(VLOOKUP(Spreadsheet!C467, Spreadsheet!$C$6:'Spreadsheet'!$C466,1,FALSE)), FALSE, TRUE),TRUE)</f>
        <v>1</v>
      </c>
      <c r="AH467" s="5" t="b">
        <f>Spreadsheet!$B$2=Spreadsheet!AD467</f>
        <v>1</v>
      </c>
      <c r="AI467" s="5" t="b">
        <f>IF(ISBLANK(Spreadsheet!G467),TRUE,IF(OR(LEN(Spreadsheet!G467)&gt;1,ISNUMBER(VALUE(Spreadsheet!G467))),FALSE,TRUE))</f>
        <v>1</v>
      </c>
      <c r="AJ467" s="5" t="b">
        <f>OR(ISBLANK(Spreadsheet!C467), NOT(ISBLANK(Spreadsheet!B467)), NOT(ISBLANK(Spreadsheet!D467)))</f>
        <v>1</v>
      </c>
      <c r="AK467" s="5" t="b">
        <f t="array" ref="AK467">IF(OR(AND(ISBLANK(Spreadsheet!E467),ISBLANK(Spreadsheet!D467),NOT(ISBLANK(Spreadsheet!C467))),AND(ISBLANK(Spreadsheet!E467),ISBLANK(Spreadsheet!D467),ISBLANK(Spreadsheet!C467))),TRUE,ISNUMBER(MATCH(TRUE,EXACT(Spreadsheet!E467,Relationships),0)))</f>
        <v>1</v>
      </c>
      <c r="AL467" s="5" t="b">
        <f>IF(NOT(ISBLANK(Spreadsheet!C467)),IF(OR(ISBLANK(Spreadsheet!F467),LEN(Spreadsheet!F467)&gt;40),FALSE,TRUE),TRUE)</f>
        <v>1</v>
      </c>
      <c r="AM467" s="5" t="b">
        <f>IF(NOT(ISBLANK(Spreadsheet!C467)),IF(OR(ISBLANK(Spreadsheet!H467),LEN(Spreadsheet!H467)&gt;40),FALSE,TRUE),TRUE)</f>
        <v>1</v>
      </c>
      <c r="AN467" s="5" t="b">
        <f t="array" ref="AN467">IF(ISBLANK(Spreadsheet!I467),TRUE,ISNUMBER(MATCH(TRUE,EXACT(Spreadsheet!I467,GenderValues),0)))</f>
        <v>1</v>
      </c>
      <c r="AO467" s="5" t="b">
        <f ca="1">IF(ISERROR(DATEVALUE(TEXT(Spreadsheet!J467,"mm/dd/yyyy")) &gt; TODAY()),IF(AND(ISBLANK(Spreadsheet!J467),ISBLANK(Spreadsheet!C467)),TRUE,FALSE),IF(DATEVALUE(TEXT(Spreadsheet!J467,"mm/dd/yyyy")) &gt; TODAY(),FALSE,TRUE))</f>
        <v>1</v>
      </c>
      <c r="AP467" s="5" t="b">
        <f>OR(ISBLANK(Spreadsheet!K467),LEN(Spreadsheet!K467)&lt;=100)</f>
        <v>1</v>
      </c>
      <c r="AQ467" s="5" t="b">
        <f t="array" ref="AQ467">IF(OR(AND(ISBLANK(Spreadsheet!L467),ISBLANK(Spreadsheet!C467)),AND(NOT(ISBLANK(Spreadsheet!C467)),NOT(ISBLANK(Spreadsheet!D467)))),TRUE,ISNUMBER(MATCH(TRUE,EXACT(Spreadsheet!L467,MaritalStatus),0)))</f>
        <v>1</v>
      </c>
      <c r="AR467" s="5" t="b">
        <f ca="1">IF(ISERROR(DATEVALUE(TEXT(Spreadsheet!M467,"mm/dd/yyyy")) &gt; TODAY()),IF(ISBLANK(Spreadsheet!M467),TRUE,FALSE),IF(DATEVALUE(TEXT(Spreadsheet!M467,"mm/dd/yyyy")) &gt; TODAY(),FALSE,TRUE))</f>
        <v>1</v>
      </c>
      <c r="AS467" s="5" t="b">
        <f>OR(ISBLANK(Spreadsheet!N467),LEN(Spreadsheet!N467)&lt;=100)</f>
        <v>1</v>
      </c>
      <c r="AT467" s="5" t="b">
        <f>OR(ISBLANK(Spreadsheet!O467),UPPER(Spreadsheet!O467)="YES")</f>
        <v>1</v>
      </c>
      <c r="AU467" s="5" t="b">
        <f>OR(ISBLANK(Spreadsheet!P467),UPPER(Spreadsheet!P467)="YES")</f>
        <v>1</v>
      </c>
      <c r="AV467" s="5" t="b">
        <f t="array" ref="AV467">IF(ISBLANK(Spreadsheet!Q467),TRUE,ISNUMBER(MATCH(TRUE,EXACT(Spreadsheet!Q467,OnGroupsPriorIns),0)))</f>
        <v>1</v>
      </c>
      <c r="AW467" s="5" t="b">
        <f>OR(ISBLANK(Spreadsheet!R467),UPPER(Spreadsheet!R467)="YES")</f>
        <v>1</v>
      </c>
      <c r="AX467" s="5" t="b">
        <f>OR(ISBLANK(Spreadsheet!S467),UPPER(Spreadsheet!S467)="YES")</f>
        <v>1</v>
      </c>
      <c r="AY467" s="5" t="b">
        <f>OR(AND(ISBLANK(Spreadsheet!C467),LEN(Spreadsheet!T467)=0),AND(NOT(ISBLANK(Spreadsheet!C467)),LEN(Spreadsheet!T467)&gt;0,LEN(Spreadsheet!T467)&lt;=50))</f>
        <v>1</v>
      </c>
      <c r="AZ467" s="5" t="b">
        <f>OR(LEN(Spreadsheet!U467)=0,AND(LEN(Spreadsheet!U467)&gt;0,LEN(Spreadsheet!U467)&lt;=50))</f>
        <v>1</v>
      </c>
      <c r="BA467" s="5" t="b">
        <f>OR(AND(ISBLANK(Spreadsheet!C467),LEN(Spreadsheet!V467)=0),AND(NOT(ISBLANK(Spreadsheet!C467)),LEN(Spreadsheet!V467)&gt;0,LEN(Spreadsheet!V467)&lt;=50))</f>
        <v>1</v>
      </c>
      <c r="BB467" s="5" t="b">
        <f t="array" ref="BB467">IF(AND(ISBLANK(Spreadsheet!C467),LEN(Spreadsheet!W467)=0),TRUE,ISNUMBER(MATCH(TRUE,EXACT(Spreadsheet!W467,States),0)))</f>
        <v>1</v>
      </c>
      <c r="BC467" s="5" t="b">
        <f>OR(AND(ISBLANK(Spreadsheet!C467),LEN(Spreadsheet!X467)=0),AND(NOT(ISBLANK(Spreadsheet!C467)),LEN(Spreadsheet!X467)&gt;0,LEN(Spreadsheet!X467)=5,ISNUMBER(VALUE(Spreadsheet!X467))))</f>
        <v>1</v>
      </c>
      <c r="BD467" s="5" t="b">
        <f>OR(ISBLANK(Spreadsheet!Z467),LEN(Spreadsheet!Z467)&lt;=50)</f>
        <v>1</v>
      </c>
      <c r="BE467" s="5" t="b">
        <f>ISBLANK(Spreadsheet!AA467)</f>
        <v>1</v>
      </c>
      <c r="BF467" s="5" t="b">
        <f>ISBLANK(Spreadsheet!AB467)</f>
        <v>1</v>
      </c>
      <c r="BG467" s="5" t="b">
        <f>IF(ISERROR(DATEVALUE(TEXT(Spreadsheet!AC467,"mm/dd/yyyy")) &gt; DATEVALUE(TEXT(Spreadsheet!J467,"mm/dd/yyyy"))),IF(OR(AND(ISBLANK(Spreadsheet!AC467),ISBLANK(Spreadsheet!C467)),AND(NOT(ISBLANK(Spreadsheet!C467)),ISBLANK(Spreadsheet!AC467),NOT(ISBLANK(Spreadsheet!D467)))),TRUE,FALSE),IF(DATEVALUE(TEXT(Spreadsheet!AC467,"mm/dd/yyyy")) &gt; DATEVALUE(TEXT(Spreadsheet!J467,"mm/dd/yyyy")),TRUE,FALSE))</f>
        <v>1</v>
      </c>
      <c r="BH467" s="5" t="b">
        <f>OR(AND(ISBLANK(Spreadsheet!C467),ISBLANK(Spreadsheet!AE467)),AND(NOT(ISBLANK(Spreadsheet!C467)),NOT(ISBLANK(Spreadsheet!D467)),ISBLANK(Spreadsheet!AE467)),AND(NOT(ISBLANK(Spreadsheet!C467)),ISBLANK(Spreadsheet!D467),NOT(ISBLANK(Spreadsheet!AE467)),LEN(Spreadsheet!AE467)&lt;=100))</f>
        <v>1</v>
      </c>
      <c r="BI467" s="5" t="b">
        <f t="array" ref="BI467">IF(ISBLANK(Spreadsheet!AF467),TRUE,ISNUMBER(MATCH(TRUE,EXACT(Spreadsheet!AF467,CobraShortReasons),0)))</f>
        <v>1</v>
      </c>
      <c r="BJ467" s="5" t="b">
        <f ca="1">IF(ISERROR(DATEVALUE(TEXT(Spreadsheet!AG467,"mm/dd/yyyy")) &gt; TODAY()),IF(ISBLANK(Spreadsheet!AG467),TRUE,FALSE),IF(DATEVALUE(TEXT(Spreadsheet!AG467,"mm/dd/yyyy")) &gt; TODAY(),FALSE,TRUE))</f>
        <v>1</v>
      </c>
      <c r="BK467" s="5" t="b">
        <f>OR(ISBLANK(Spreadsheet!AH467),LEN(Spreadsheet!AH467)&lt;=25)</f>
        <v>1</v>
      </c>
      <c r="BL467" s="5" t="b">
        <f t="array" aca="1" ref="BL467" ca="1">IF(ISBLANK(Spreadsheet!AI467),TRUE,ISNUMBER(MATCH(TRUE,EXACT(Spreadsheet!AI467,INDIRECT(Spreadsheet!$D$2)),0)))</f>
        <v>1</v>
      </c>
      <c r="BM467" s="5" t="b">
        <f t="array" aca="1" ref="BM467" ca="1">IF(ISBLANK(Spreadsheet!AJ467),TRUE,ISNUMBER(MATCH(TRUE,EXACT(Spreadsheet!AJ467,INDIRECT(Spreadsheet!BJ467)),0)))</f>
        <v>1</v>
      </c>
      <c r="BN467" s="5" t="b">
        <f t="array" ref="BN467">IF(ISBLANK(Spreadsheet!AK467),TRUE,ISNUMBER(MATCH(TRUE,EXACT(Spreadsheet!AK467,DentalPlans),0)))</f>
        <v>1</v>
      </c>
      <c r="BO467" s="5" t="b">
        <f t="array" aca="1" ref="BO467" ca="1">IF(ISBLANK(Spreadsheet!AL467),TRUE,ISNUMBER(MATCH(TRUE,EXACT(Spreadsheet!AL467,INDIRECT(Spreadsheet!BK467)),0)))</f>
        <v>1</v>
      </c>
      <c r="BP467" s="5" t="b">
        <f t="array" ref="BP467">IF(ISBLANK(Spreadsheet!AM467),TRUE,ISNUMBER(MATCH(TRUE,EXACT(Spreadsheet!AM467,VisionPlans),0)))</f>
        <v>1</v>
      </c>
      <c r="BQ467" s="5" t="b">
        <f t="array" aca="1" ref="BQ467" ca="1">IF(ISBLANK(Spreadsheet!AN467),TRUE,ISNUMBER(MATCH(TRUE,EXACT(Spreadsheet!AN467,INDIRECT(Spreadsheet!BL467)),0)))</f>
        <v>1</v>
      </c>
      <c r="BR467" s="5" t="b">
        <f t="array" ref="BR467">IF(ISBLANK(Spreadsheet!AO467),TRUE,ISNUMBER(MATCH(TRUE,EXACT(Spreadsheet!AO467,LifeBenefitClasses),0)))</f>
        <v>1</v>
      </c>
      <c r="BS467" s="5" t="b">
        <f>IF(OR(ISBLANK(Spreadsheet!AO467), Spreadsheet!AO467="Waive"),IF(ISBLANK(Spreadsheet!AP467),TRUE,FALSE),IF(OR(AND(NOT(ISBLANK(Spreadsheet!AO467)),ISBLANK(Spreadsheet!AP467)),NOT(ISNUMBER(VALUE(Spreadsheet!AP467)))),FALSE,IF(OR(AND(Spreadsheet!AP467&lt;6,MOD(Spreadsheet!AP467*10,5)=0), MOD(Spreadsheet!AP467,5000)=0),TRUE,FALSE)))</f>
        <v>1</v>
      </c>
      <c r="BT467" s="5" t="b">
        <f t="array" ref="BT467">IF(ISBLANK(Spreadsheet!AQ467),TRUE,ISNUMBER(MATCH(TRUE,EXACT(Spreadsheet!AQ467,EnrollWaive),0)))</f>
        <v>1</v>
      </c>
      <c r="BU467" s="5" t="b">
        <f t="array" ref="BU467">IF(ISBLANK(Spreadsheet!AR467),TRUE,ISNUMBER(MATCH(TRUE,EXACT(Spreadsheet!AR467,LifeBenefitClasses),0)))</f>
        <v>1</v>
      </c>
      <c r="BV467" s="5" t="b">
        <f>IF(OR(ISBLANK(Spreadsheet!AR467), Spreadsheet!AR467="Waive"),IF(ISBLANK(Spreadsheet!AS467),TRUE,FALSE),IF(OR(AND(NOT(ISBLANK(Spreadsheet!AR467)),ISBLANK(Spreadsheet!AS467)),NOT(ISNUMBER(VALUE(Spreadsheet!AS467)))),FALSE,IF(OR(AND(Spreadsheet!AS467&lt;6,MOD(Spreadsheet!AS467*10,5)=0), MOD(Spreadsheet!AS467,10000)=0),TRUE,FALSE)))</f>
        <v>1</v>
      </c>
      <c r="BW467" s="5" t="b">
        <f t="array" ref="BW467">IF(ISBLANK(Spreadsheet!AT467),TRUE,ISNUMBER(MATCH(TRUE,EXACT(Spreadsheet!AT467,LifeBenefitClasses),0)))</f>
        <v>1</v>
      </c>
      <c r="BX467" s="5" t="b">
        <f>IF(OR(ISBLANK(Spreadsheet!AT467), Spreadsheet!AT467="Waive"),IF(ISBLANK(Spreadsheet!AU467),TRUE,FALSE),IF(OR(AND(NOT(ISBLANK(Spreadsheet!AT467)),ISBLANK(Spreadsheet!AU467)),NOT(ISNUMBER(VALUE(Spreadsheet!AU467)))),FALSE,IF(AND(NOT(OR(ISBLANK(Spreadsheet!AT467),Spreadsheet!AT467="Waive")),NOT(OR(ISBLANK(Spreadsheet!AR467),Spreadsheet!AR467="Waive")),MOD(Spreadsheet!AU467,5000)=0, Spreadsheet!AU467&lt;=(Spreadsheet!AS467*0.5)),TRUE,FALSE)))</f>
        <v>1</v>
      </c>
      <c r="BY467" s="5" t="b">
        <f t="array" ref="BY467">IF(ISBLANK(Spreadsheet!AV467),TRUE,ISNUMBER(MATCH(TRUE,EXACT(Spreadsheet!AV467,EnrollWaive),0)))</f>
        <v>1</v>
      </c>
      <c r="BZ467" s="5" t="b">
        <f t="array" ref="BZ467">IF(ISBLANK(Spreadsheet!AW467),TRUE,ISNUMBER(MATCH(TRUE,EXACT(Spreadsheet!AW467,LifeBenefitClasses),0)))</f>
        <v>1</v>
      </c>
      <c r="CA467" s="5" t="b">
        <f t="array" ref="CA467">IF(ISBLANK(Spreadsheet!AX467),TRUE,ISNUMBER(MATCH(TRUE,EXACT(Spreadsheet!AX467,LifeBenefitClasses),0)))</f>
        <v>1</v>
      </c>
      <c r="CB467" s="5" t="b">
        <f t="array" ref="CB467">IF(ISBLANK(Spreadsheet!AY467),TRUE,ISNUMBER(MATCH(TRUE,EXACT(Spreadsheet!AY467,LifeBenefitClasses),0)))</f>
        <v>1</v>
      </c>
      <c r="CC467" s="5" t="b">
        <f t="array" ref="CC467">IF(ISBLANK(Spreadsheet!AZ467),TRUE,ISNUMBER(MATCH(TRUE,EXACT(Spreadsheet!AZ467,LifeBenefitClasses),0)))</f>
        <v>1</v>
      </c>
      <c r="CD467" s="5" t="b">
        <f t="array" ref="CD467">IF(ISBLANK(Spreadsheet!BA467),TRUE,ISNUMBER(MATCH(TRUE,EXACT(Spreadsheet!BA467,LifeBenefitClasses),0)))</f>
        <v>1</v>
      </c>
      <c r="CE467" s="5" t="b">
        <f>IF(OR(ISBLANK(Spreadsheet!BA467), Spreadsheet!BA467="Waive"),IF(ISBLANK(Spreadsheet!BB467),TRUE,FALSE),IF(OR(AND(NOT(ISBLANK(Spreadsheet!BA467)),ISBLANK(Spreadsheet!BB467)),NOT(ISNUMBER(VALUE(Spreadsheet!BB467))),ISBLANK(Spreadsheet!BC467),NOT(ISNUMBER(VALUE(Spreadsheet!BC467)))),FALSE,IF(AND(Spreadsheet!BB467&gt;=50000,Spreadsheet!BB467&lt;=250000,MOD(Spreadsheet!BB467,10000)=0,Spreadsheet!BB467&lt;=(10*Spreadsheet!BC467)),TRUE,FALSE)))</f>
        <v>1</v>
      </c>
      <c r="CF467" s="5" t="b">
        <f>IF(NOT(ISBLANK(Spreadsheet!BC467)),AND(ISNUMBER(VALUE(Spreadsheet!BC467)),Spreadsheet!BC467&gt;0),AND(OR(ISBLANK(Spreadsheet!AO467),Spreadsheet!AO467="Waive",AND(NOT(OR(ISBLANK(Spreadsheet!AO467),Spreadsheet!AO467="Waive")),Spreadsheet!AP467&gt;=6)),OR(ISBLANK(Spreadsheet!AR467),AND(NOT(OR(ISBLANK(Spreadsheet!AR467),Spreadsheet!AR467="Waive")),Spreadsheet!AS467&gt;=6)),OR(ISBLANK(Spreadsheet!AW467)),OR(ISBLANK(Spreadsheet!AX467)),OR(ISBLANK(Spreadsheet!AY467)),OR(ISBLANK(Spreadsheet!AZ467)),OR(ISBLANK(Spreadsheet!BA467),Spreadsheet!BA467="Waive")))</f>
        <v>1</v>
      </c>
      <c r="CG467" s="5" t="b">
        <f t="shared" ca="1" si="35"/>
        <v>1</v>
      </c>
    </row>
    <row r="468" spans="8:85" x14ac:dyDescent="0.3">
      <c r="H468" s="5">
        <f t="shared" ca="1" si="36"/>
        <v>2</v>
      </c>
      <c r="I468" s="5" t="str">
        <f t="shared" ca="1" si="34"/>
        <v/>
      </c>
      <c r="J468" s="5" t="str">
        <f>IF(AND(NOT(ISBLANK(Spreadsheet!C468)),ISBLANK(Spreadsheet!D468)),Spreadsheet!F468&amp;" "&amp;Spreadsheet!H468,"")</f>
        <v/>
      </c>
      <c r="K468" s="5">
        <f>IF(AND(NOT(ISBLANK(Spreadsheet!C468)),ISBLANK(Spreadsheet!D468)),COUNTIFS(Spreadsheet!E469:E$786,"=Child",Spreadsheet!C469:C$786, "="&amp;Spreadsheet!C468) + COUNTIFS(Spreadsheet!E469:E$786,"=Step-child",Spreadsheet!C469:C$786, "="&amp;Spreadsheet!C468),0)</f>
        <v>0</v>
      </c>
      <c r="L468" s="5">
        <f>IF(NOT(ISBLANK(J468)),COUNTIFS(Spreadsheet!E469:E$786,"=Wife",Spreadsheet!C469:C$786, "="&amp;Spreadsheet!C468) + COUNTIFS(Spreadsheet!E469:E$786,"=Husband",Spreadsheet!C469:C$786, "="&amp;Spreadsheet!C468),0)</f>
        <v>0</v>
      </c>
      <c r="M468" s="5">
        <f>IF(NOT(ISBLANK(Spreadsheet!AJ468)),VLOOKUP(Spreadsheet!AJ468,'Drop Downs'!$P$2:$R$16,3,FALSE),0)</f>
        <v>0</v>
      </c>
      <c r="N468" s="5">
        <f>IF(NOT(ISBLANK(Spreadsheet!AJ468)), VLOOKUP(Spreadsheet!AJ468,'Drop Downs'!$P$2:$R$16,2,FALSE),0)</f>
        <v>0</v>
      </c>
      <c r="O468" s="5">
        <f>IF(NOT(ISBLANK(Spreadsheet!AL468)),VLOOKUP(Spreadsheet!AL468,'Drop Downs'!$P$2:$R$16,3,FALSE), 0)</f>
        <v>0</v>
      </c>
      <c r="P468" s="5">
        <f>IF(NOT(ISBLANK(Spreadsheet!AL468)),VLOOKUP(Spreadsheet!AL468,'Drop Downs'!$P$2:$R$16,2,FALSE),0)</f>
        <v>0</v>
      </c>
      <c r="Q468" s="5">
        <f>IF(NOT(ISBLANK(Spreadsheet!AN468)),VLOOKUP(Spreadsheet!AN468,'Drop Downs'!$P$2:$R$16,3,FALSE),0)</f>
        <v>0</v>
      </c>
      <c r="R468" s="5">
        <f>IF(NOT(ISBLANK(Spreadsheet!AN468)),VLOOKUP(Spreadsheet!AN468,'Drop Downs'!$P$2:$R$16,2,FALSE),0)</f>
        <v>0</v>
      </c>
      <c r="S468" s="5" t="str">
        <f>IF(OR(M468&gt;K468,N468&gt;L468,O468&gt;K468, Q468&gt;K468,N468&gt;L468, P468&gt;L468, R468&gt;L468),"Member currently has a coverage election over what he/she needs.  Please add more dependents or adjust the coverage election.","")&amp;(IF(AND(NOT(ISBLANK(Spreadsheet!C468)),NOT(ISBLANK(Spreadsheet!D468)),ISBLANK(Spreadsheet!E468)),"Dependent lacks a relationship to member.Please select one from the drop-down.",""))</f>
        <v/>
      </c>
      <c r="T468" s="5" t="b">
        <f t="shared" si="37"/>
        <v>1</v>
      </c>
      <c r="U468" s="5" t="b">
        <f>OR(ISBLANK(Spreadsheet!C468),IF(NOT(ISBLANK(Spreadsheet!D468)),NOT(ISBLANK(Spreadsheet!E468)),TRUE))</f>
        <v>1</v>
      </c>
      <c r="V468" s="5" t="b">
        <f>OR(ISBLANK(Spreadsheet!C468), NOT(ISBLANK(Spreadsheet!I468)))</f>
        <v>1</v>
      </c>
      <c r="W468" s="5" t="b">
        <f>OR(ISBLANK(Spreadsheet!D468),NOT(ISBLANK(Spreadsheet!C468)))</f>
        <v>1</v>
      </c>
      <c r="X468" s="155" t="str">
        <f>REPT("0",MIN(FIND({1,2,3,4,5,6,7,8,9},Spreadsheet!C468&amp;"123456789"))-1)&amp;IF(ISBLANK(Spreadsheet!C468),"",SUMPRODUCT(MID(0&amp;Spreadsheet!C468,LARGE(INDEX(ISNUMBER(--MID(Spreadsheet!C468,ROW($1:$225),1))*
 ROW($1:$225),0),ROW($1:$225))+1,1)*10^ROW($1:$225)/10))</f>
        <v/>
      </c>
      <c r="Y468" s="5" t="b">
        <f>IF(NOT(ISBLANK(Spreadsheet!C468)),IF(AND(ISNUMBER(VALUE(Spreadsheet!C468)), LEN(Spreadsheet!C468)=9),TRUE,FALSE),TRUE)</f>
        <v>1</v>
      </c>
      <c r="Z468" s="155" t="str">
        <f>REPT("0",MIN(FIND({1,2,3,4,5,6,7,8,9},Spreadsheet!D468&amp;"123456789"))-1)&amp;IF(ISBLANK(Spreadsheet!D468),"",SUMPRODUCT(MID(0&amp;Spreadsheet!D468,LARGE(INDEX(ISNUMBER(--MID(Spreadsheet!D468,ROW($1:$225),1))*
 ROW($1:$225),0),ROW($1:$225))+1,1)*10^ROW($1:$225)/10))</f>
        <v/>
      </c>
      <c r="AA468" s="5" t="b">
        <f>IF(AND(NOT(ISBLANK(Spreadsheet!D468)),NOT(ISBLANK(Spreadsheet!C468))),IF(AND(ISNUMBER(VALUE(Spreadsheet!D468)), LEN(Spreadsheet!D468)=9),TRUE,FALSE),IF(AND(NOT(ISBLANK(Spreadsheet!D468)),ISBLANK(Spreadsheet!C468)),FALSE,TRUE))</f>
        <v>1</v>
      </c>
      <c r="AB468" s="5" t="b">
        <f>OR(ISBLANK(Spreadsheet!Y468),IF(NOT(ISBLANK(Spreadsheet!Y468)),LEN(Spreadsheet!Y468)=10,ISNUMBER(VALUE(Spreadsheet!Y468))))</f>
        <v>1</v>
      </c>
      <c r="AC468" s="5" t="b">
        <f>OR(ISBLANK(Spreadsheet!AI468), AND(NOT(ISBLANK(Spreadsheet!AJ468)), NOT(ISNUMBER(SEARCH("Waive",Spreadsheet!AJ468)))))</f>
        <v>1</v>
      </c>
      <c r="AD468" s="5" t="b">
        <f>OR(ISBLANK(Spreadsheet!AK468), AND(NOT(ISBLANK(Spreadsheet!AL468)), NOT(ISNUMBER(SEARCH("Waive",Spreadsheet!AL468)))))</f>
        <v>1</v>
      </c>
      <c r="AE468" s="5" t="b">
        <f>OR(ISBLANK(Spreadsheet!AM468), AND(NOT(ISBLANK(Spreadsheet!AN468)), NOT(ISNUMBER(SEARCH("Waive", Spreadsheet!AN468)))))</f>
        <v>1</v>
      </c>
      <c r="AF468" s="5" t="b">
        <f>OR(ISBLANK(Spreadsheet!C468), NOT(ISBLANK(Spreadsheet!D468)),NOT(ISBLANK(Spreadsheet!L468)))</f>
        <v>1</v>
      </c>
      <c r="AG468" s="5" t="b">
        <f>IF(AND(NOT(ISBLANK(Spreadsheet!C468)), NOT(ISBLANK(Spreadsheet!D468)),Spreadsheet!C468&lt;&gt;Spreadsheet!D468),IF(ISERROR(VLOOKUP(Spreadsheet!C468, Spreadsheet!$C$6:'Spreadsheet'!$C467,1,FALSE)), FALSE, TRUE),TRUE)</f>
        <v>1</v>
      </c>
      <c r="AH468" s="5" t="b">
        <f>Spreadsheet!$B$2=Spreadsheet!AD468</f>
        <v>1</v>
      </c>
      <c r="AI468" s="5" t="b">
        <f>IF(ISBLANK(Spreadsheet!G468),TRUE,IF(OR(LEN(Spreadsheet!G468)&gt;1,ISNUMBER(VALUE(Spreadsheet!G468))),FALSE,TRUE))</f>
        <v>1</v>
      </c>
      <c r="AJ468" s="5" t="b">
        <f>OR(ISBLANK(Spreadsheet!C468), NOT(ISBLANK(Spreadsheet!B468)), NOT(ISBLANK(Spreadsheet!D468)))</f>
        <v>1</v>
      </c>
      <c r="AK468" s="5" t="b">
        <f t="array" ref="AK468">IF(OR(AND(ISBLANK(Spreadsheet!E468),ISBLANK(Spreadsheet!D468),NOT(ISBLANK(Spreadsheet!C468))),AND(ISBLANK(Spreadsheet!E468),ISBLANK(Spreadsheet!D468),ISBLANK(Spreadsheet!C468))),TRUE,ISNUMBER(MATCH(TRUE,EXACT(Spreadsheet!E468,Relationships),0)))</f>
        <v>1</v>
      </c>
      <c r="AL468" s="5" t="b">
        <f>IF(NOT(ISBLANK(Spreadsheet!C468)),IF(OR(ISBLANK(Spreadsheet!F468),LEN(Spreadsheet!F468)&gt;40),FALSE,TRUE),TRUE)</f>
        <v>1</v>
      </c>
      <c r="AM468" s="5" t="b">
        <f>IF(NOT(ISBLANK(Spreadsheet!C468)),IF(OR(ISBLANK(Spreadsheet!H468),LEN(Spreadsheet!H468)&gt;40),FALSE,TRUE),TRUE)</f>
        <v>1</v>
      </c>
      <c r="AN468" s="5" t="b">
        <f t="array" ref="AN468">IF(ISBLANK(Spreadsheet!I468),TRUE,ISNUMBER(MATCH(TRUE,EXACT(Spreadsheet!I468,GenderValues),0)))</f>
        <v>1</v>
      </c>
      <c r="AO468" s="5" t="b">
        <f ca="1">IF(ISERROR(DATEVALUE(TEXT(Spreadsheet!J468,"mm/dd/yyyy")) &gt; TODAY()),IF(AND(ISBLANK(Spreadsheet!J468),ISBLANK(Spreadsheet!C468)),TRUE,FALSE),IF(DATEVALUE(TEXT(Spreadsheet!J468,"mm/dd/yyyy")) &gt; TODAY(),FALSE,TRUE))</f>
        <v>1</v>
      </c>
      <c r="AP468" s="5" t="b">
        <f>OR(ISBLANK(Spreadsheet!K468),LEN(Spreadsheet!K468)&lt;=100)</f>
        <v>1</v>
      </c>
      <c r="AQ468" s="5" t="b">
        <f t="array" ref="AQ468">IF(OR(AND(ISBLANK(Spreadsheet!L468),ISBLANK(Spreadsheet!C468)),AND(NOT(ISBLANK(Spreadsheet!C468)),NOT(ISBLANK(Spreadsheet!D468)))),TRUE,ISNUMBER(MATCH(TRUE,EXACT(Spreadsheet!L468,MaritalStatus),0)))</f>
        <v>1</v>
      </c>
      <c r="AR468" s="5" t="b">
        <f ca="1">IF(ISERROR(DATEVALUE(TEXT(Spreadsheet!M468,"mm/dd/yyyy")) &gt; TODAY()),IF(ISBLANK(Spreadsheet!M468),TRUE,FALSE),IF(DATEVALUE(TEXT(Spreadsheet!M468,"mm/dd/yyyy")) &gt; TODAY(),FALSE,TRUE))</f>
        <v>1</v>
      </c>
      <c r="AS468" s="5" t="b">
        <f>OR(ISBLANK(Spreadsheet!N468),LEN(Spreadsheet!N468)&lt;=100)</f>
        <v>1</v>
      </c>
      <c r="AT468" s="5" t="b">
        <f>OR(ISBLANK(Spreadsheet!O468),UPPER(Spreadsheet!O468)="YES")</f>
        <v>1</v>
      </c>
      <c r="AU468" s="5" t="b">
        <f>OR(ISBLANK(Spreadsheet!P468),UPPER(Spreadsheet!P468)="YES")</f>
        <v>1</v>
      </c>
      <c r="AV468" s="5" t="b">
        <f t="array" ref="AV468">IF(ISBLANK(Spreadsheet!Q468),TRUE,ISNUMBER(MATCH(TRUE,EXACT(Spreadsheet!Q468,OnGroupsPriorIns),0)))</f>
        <v>1</v>
      </c>
      <c r="AW468" s="5" t="b">
        <f>OR(ISBLANK(Spreadsheet!R468),UPPER(Spreadsheet!R468)="YES")</f>
        <v>1</v>
      </c>
      <c r="AX468" s="5" t="b">
        <f>OR(ISBLANK(Spreadsheet!S468),UPPER(Spreadsheet!S468)="YES")</f>
        <v>1</v>
      </c>
      <c r="AY468" s="5" t="b">
        <f>OR(AND(ISBLANK(Spreadsheet!C468),LEN(Spreadsheet!T468)=0),AND(NOT(ISBLANK(Spreadsheet!C468)),LEN(Spreadsheet!T468)&gt;0,LEN(Spreadsheet!T468)&lt;=50))</f>
        <v>1</v>
      </c>
      <c r="AZ468" s="5" t="b">
        <f>OR(LEN(Spreadsheet!U468)=0,AND(LEN(Spreadsheet!U468)&gt;0,LEN(Spreadsheet!U468)&lt;=50))</f>
        <v>1</v>
      </c>
      <c r="BA468" s="5" t="b">
        <f>OR(AND(ISBLANK(Spreadsheet!C468),LEN(Spreadsheet!V468)=0),AND(NOT(ISBLANK(Spreadsheet!C468)),LEN(Spreadsheet!V468)&gt;0,LEN(Spreadsheet!V468)&lt;=50))</f>
        <v>1</v>
      </c>
      <c r="BB468" s="5" t="b">
        <f t="array" ref="BB468">IF(AND(ISBLANK(Spreadsheet!C468),LEN(Spreadsheet!W468)=0),TRUE,ISNUMBER(MATCH(TRUE,EXACT(Spreadsheet!W468,States),0)))</f>
        <v>1</v>
      </c>
      <c r="BC468" s="5" t="b">
        <f>OR(AND(ISBLANK(Spreadsheet!C468),LEN(Spreadsheet!X468)=0),AND(NOT(ISBLANK(Spreadsheet!C468)),LEN(Spreadsheet!X468)&gt;0,LEN(Spreadsheet!X468)=5,ISNUMBER(VALUE(Spreadsheet!X468))))</f>
        <v>1</v>
      </c>
      <c r="BD468" s="5" t="b">
        <f>OR(ISBLANK(Spreadsheet!Z468),LEN(Spreadsheet!Z468)&lt;=50)</f>
        <v>1</v>
      </c>
      <c r="BE468" s="5" t="b">
        <f>ISBLANK(Spreadsheet!AA468)</f>
        <v>1</v>
      </c>
      <c r="BF468" s="5" t="b">
        <f>ISBLANK(Spreadsheet!AB468)</f>
        <v>1</v>
      </c>
      <c r="BG468" s="5" t="b">
        <f>IF(ISERROR(DATEVALUE(TEXT(Spreadsheet!AC468,"mm/dd/yyyy")) &gt; DATEVALUE(TEXT(Spreadsheet!J468,"mm/dd/yyyy"))),IF(OR(AND(ISBLANK(Spreadsheet!AC468),ISBLANK(Spreadsheet!C468)),AND(NOT(ISBLANK(Spreadsheet!C468)),ISBLANK(Spreadsheet!AC468),NOT(ISBLANK(Spreadsheet!D468)))),TRUE,FALSE),IF(DATEVALUE(TEXT(Spreadsheet!AC468,"mm/dd/yyyy")) &gt; DATEVALUE(TEXT(Spreadsheet!J468,"mm/dd/yyyy")),TRUE,FALSE))</f>
        <v>1</v>
      </c>
      <c r="BH468" s="5" t="b">
        <f>OR(AND(ISBLANK(Spreadsheet!C468),ISBLANK(Spreadsheet!AE468)),AND(NOT(ISBLANK(Spreadsheet!C468)),NOT(ISBLANK(Spreadsheet!D468)),ISBLANK(Spreadsheet!AE468)),AND(NOT(ISBLANK(Spreadsheet!C468)),ISBLANK(Spreadsheet!D468),NOT(ISBLANK(Spreadsheet!AE468)),LEN(Spreadsheet!AE468)&lt;=100))</f>
        <v>1</v>
      </c>
      <c r="BI468" s="5" t="b">
        <f t="array" ref="BI468">IF(ISBLANK(Spreadsheet!AF468),TRUE,ISNUMBER(MATCH(TRUE,EXACT(Spreadsheet!AF468,CobraShortReasons),0)))</f>
        <v>1</v>
      </c>
      <c r="BJ468" s="5" t="b">
        <f ca="1">IF(ISERROR(DATEVALUE(TEXT(Spreadsheet!AG468,"mm/dd/yyyy")) &gt; TODAY()),IF(ISBLANK(Spreadsheet!AG468),TRUE,FALSE),IF(DATEVALUE(TEXT(Spreadsheet!AG468,"mm/dd/yyyy")) &gt; TODAY(),FALSE,TRUE))</f>
        <v>1</v>
      </c>
      <c r="BK468" s="5" t="b">
        <f>OR(ISBLANK(Spreadsheet!AH468),LEN(Spreadsheet!AH468)&lt;=25)</f>
        <v>1</v>
      </c>
      <c r="BL468" s="5" t="b">
        <f t="array" aca="1" ref="BL468" ca="1">IF(ISBLANK(Spreadsheet!AI468),TRUE,ISNUMBER(MATCH(TRUE,EXACT(Spreadsheet!AI468,INDIRECT(Spreadsheet!$D$2)),0)))</f>
        <v>1</v>
      </c>
      <c r="BM468" s="5" t="b">
        <f t="array" aca="1" ref="BM468" ca="1">IF(ISBLANK(Spreadsheet!AJ468),TRUE,ISNUMBER(MATCH(TRUE,EXACT(Spreadsheet!AJ468,INDIRECT(Spreadsheet!BJ468)),0)))</f>
        <v>1</v>
      </c>
      <c r="BN468" s="5" t="b">
        <f t="array" ref="BN468">IF(ISBLANK(Spreadsheet!AK468),TRUE,ISNUMBER(MATCH(TRUE,EXACT(Spreadsheet!AK468,DentalPlans),0)))</f>
        <v>1</v>
      </c>
      <c r="BO468" s="5" t="b">
        <f t="array" aca="1" ref="BO468" ca="1">IF(ISBLANK(Spreadsheet!AL468),TRUE,ISNUMBER(MATCH(TRUE,EXACT(Spreadsheet!AL468,INDIRECT(Spreadsheet!BK468)),0)))</f>
        <v>1</v>
      </c>
      <c r="BP468" s="5" t="b">
        <f t="array" ref="BP468">IF(ISBLANK(Spreadsheet!AM468),TRUE,ISNUMBER(MATCH(TRUE,EXACT(Spreadsheet!AM468,VisionPlans),0)))</f>
        <v>1</v>
      </c>
      <c r="BQ468" s="5" t="b">
        <f t="array" aca="1" ref="BQ468" ca="1">IF(ISBLANK(Spreadsheet!AN468),TRUE,ISNUMBER(MATCH(TRUE,EXACT(Spreadsheet!AN468,INDIRECT(Spreadsheet!BL468)),0)))</f>
        <v>1</v>
      </c>
      <c r="BR468" s="5" t="b">
        <f t="array" ref="BR468">IF(ISBLANK(Spreadsheet!AO468),TRUE,ISNUMBER(MATCH(TRUE,EXACT(Spreadsheet!AO468,LifeBenefitClasses),0)))</f>
        <v>1</v>
      </c>
      <c r="BS468" s="5" t="b">
        <f>IF(OR(ISBLANK(Spreadsheet!AO468), Spreadsheet!AO468="Waive"),IF(ISBLANK(Spreadsheet!AP468),TRUE,FALSE),IF(OR(AND(NOT(ISBLANK(Spreadsheet!AO468)),ISBLANK(Spreadsheet!AP468)),NOT(ISNUMBER(VALUE(Spreadsheet!AP468)))),FALSE,IF(OR(AND(Spreadsheet!AP468&lt;6,MOD(Spreadsheet!AP468*10,5)=0), MOD(Spreadsheet!AP468,5000)=0),TRUE,FALSE)))</f>
        <v>1</v>
      </c>
      <c r="BT468" s="5" t="b">
        <f t="array" ref="BT468">IF(ISBLANK(Spreadsheet!AQ468),TRUE,ISNUMBER(MATCH(TRUE,EXACT(Spreadsheet!AQ468,EnrollWaive),0)))</f>
        <v>1</v>
      </c>
      <c r="BU468" s="5" t="b">
        <f t="array" ref="BU468">IF(ISBLANK(Spreadsheet!AR468),TRUE,ISNUMBER(MATCH(TRUE,EXACT(Spreadsheet!AR468,LifeBenefitClasses),0)))</f>
        <v>1</v>
      </c>
      <c r="BV468" s="5" t="b">
        <f>IF(OR(ISBLANK(Spreadsheet!AR468), Spreadsheet!AR468="Waive"),IF(ISBLANK(Spreadsheet!AS468),TRUE,FALSE),IF(OR(AND(NOT(ISBLANK(Spreadsheet!AR468)),ISBLANK(Spreadsheet!AS468)),NOT(ISNUMBER(VALUE(Spreadsheet!AS468)))),FALSE,IF(OR(AND(Spreadsheet!AS468&lt;6,MOD(Spreadsheet!AS468*10,5)=0), MOD(Spreadsheet!AS468,10000)=0),TRUE,FALSE)))</f>
        <v>1</v>
      </c>
      <c r="BW468" s="5" t="b">
        <f t="array" ref="BW468">IF(ISBLANK(Spreadsheet!AT468),TRUE,ISNUMBER(MATCH(TRUE,EXACT(Spreadsheet!AT468,LifeBenefitClasses),0)))</f>
        <v>1</v>
      </c>
      <c r="BX468" s="5" t="b">
        <f>IF(OR(ISBLANK(Spreadsheet!AT468), Spreadsheet!AT468="Waive"),IF(ISBLANK(Spreadsheet!AU468),TRUE,FALSE),IF(OR(AND(NOT(ISBLANK(Spreadsheet!AT468)),ISBLANK(Spreadsheet!AU468)),NOT(ISNUMBER(VALUE(Spreadsheet!AU468)))),FALSE,IF(AND(NOT(OR(ISBLANK(Spreadsheet!AT468),Spreadsheet!AT468="Waive")),NOT(OR(ISBLANK(Spreadsheet!AR468),Spreadsheet!AR468="Waive")),MOD(Spreadsheet!AU468,5000)=0, Spreadsheet!AU468&lt;=(Spreadsheet!AS468*0.5)),TRUE,FALSE)))</f>
        <v>1</v>
      </c>
      <c r="BY468" s="5" t="b">
        <f t="array" ref="BY468">IF(ISBLANK(Spreadsheet!AV468),TRUE,ISNUMBER(MATCH(TRUE,EXACT(Spreadsheet!AV468,EnrollWaive),0)))</f>
        <v>1</v>
      </c>
      <c r="BZ468" s="5" t="b">
        <f t="array" ref="BZ468">IF(ISBLANK(Spreadsheet!AW468),TRUE,ISNUMBER(MATCH(TRUE,EXACT(Spreadsheet!AW468,LifeBenefitClasses),0)))</f>
        <v>1</v>
      </c>
      <c r="CA468" s="5" t="b">
        <f t="array" ref="CA468">IF(ISBLANK(Spreadsheet!AX468),TRUE,ISNUMBER(MATCH(TRUE,EXACT(Spreadsheet!AX468,LifeBenefitClasses),0)))</f>
        <v>1</v>
      </c>
      <c r="CB468" s="5" t="b">
        <f t="array" ref="CB468">IF(ISBLANK(Spreadsheet!AY468),TRUE,ISNUMBER(MATCH(TRUE,EXACT(Spreadsheet!AY468,LifeBenefitClasses),0)))</f>
        <v>1</v>
      </c>
      <c r="CC468" s="5" t="b">
        <f t="array" ref="CC468">IF(ISBLANK(Spreadsheet!AZ468),TRUE,ISNUMBER(MATCH(TRUE,EXACT(Spreadsheet!AZ468,LifeBenefitClasses),0)))</f>
        <v>1</v>
      </c>
      <c r="CD468" s="5" t="b">
        <f t="array" ref="CD468">IF(ISBLANK(Spreadsheet!BA468),TRUE,ISNUMBER(MATCH(TRUE,EXACT(Spreadsheet!BA468,LifeBenefitClasses),0)))</f>
        <v>1</v>
      </c>
      <c r="CE468" s="5" t="b">
        <f>IF(OR(ISBLANK(Spreadsheet!BA468), Spreadsheet!BA468="Waive"),IF(ISBLANK(Spreadsheet!BB468),TRUE,FALSE),IF(OR(AND(NOT(ISBLANK(Spreadsheet!BA468)),ISBLANK(Spreadsheet!BB468)),NOT(ISNUMBER(VALUE(Spreadsheet!BB468))),ISBLANK(Spreadsheet!BC468),NOT(ISNUMBER(VALUE(Spreadsheet!BC468)))),FALSE,IF(AND(Spreadsheet!BB468&gt;=50000,Spreadsheet!BB468&lt;=250000,MOD(Spreadsheet!BB468,10000)=0,Spreadsheet!BB468&lt;=(10*Spreadsheet!BC468)),TRUE,FALSE)))</f>
        <v>1</v>
      </c>
      <c r="CF468" s="5" t="b">
        <f>IF(NOT(ISBLANK(Spreadsheet!BC468)),AND(ISNUMBER(VALUE(Spreadsheet!BC468)),Spreadsheet!BC468&gt;0),AND(OR(ISBLANK(Spreadsheet!AO468),Spreadsheet!AO468="Waive",AND(NOT(OR(ISBLANK(Spreadsheet!AO468),Spreadsheet!AO468="Waive")),Spreadsheet!AP468&gt;=6)),OR(ISBLANK(Spreadsheet!AR468),AND(NOT(OR(ISBLANK(Spreadsheet!AR468),Spreadsheet!AR468="Waive")),Spreadsheet!AS468&gt;=6)),OR(ISBLANK(Spreadsheet!AW468)),OR(ISBLANK(Spreadsheet!AX468)),OR(ISBLANK(Spreadsheet!AY468)),OR(ISBLANK(Spreadsheet!AZ468)),OR(ISBLANK(Spreadsheet!BA468),Spreadsheet!BA468="Waive")))</f>
        <v>1</v>
      </c>
      <c r="CG468" s="5" t="b">
        <f t="shared" ca="1" si="35"/>
        <v>1</v>
      </c>
    </row>
    <row r="469" spans="8:85" x14ac:dyDescent="0.3">
      <c r="H469" s="5">
        <f t="shared" ca="1" si="36"/>
        <v>2</v>
      </c>
      <c r="I469" s="5" t="str">
        <f t="shared" ca="1" si="34"/>
        <v/>
      </c>
      <c r="J469" s="5" t="str">
        <f>IF(AND(NOT(ISBLANK(Spreadsheet!C469)),ISBLANK(Spreadsheet!D469)),Spreadsheet!F469&amp;" "&amp;Spreadsheet!H469,"")</f>
        <v/>
      </c>
      <c r="K469" s="5">
        <f>IF(AND(NOT(ISBLANK(Spreadsheet!C469)),ISBLANK(Spreadsheet!D469)),COUNTIFS(Spreadsheet!E470:E$786,"=Child",Spreadsheet!C470:C$786, "="&amp;Spreadsheet!C469) + COUNTIFS(Spreadsheet!E470:E$786,"=Step-child",Spreadsheet!C470:C$786, "="&amp;Spreadsheet!C469),0)</f>
        <v>0</v>
      </c>
      <c r="L469" s="5">
        <f>IF(NOT(ISBLANK(J469)),COUNTIFS(Spreadsheet!E470:E$786,"=Wife",Spreadsheet!C470:C$786, "="&amp;Spreadsheet!C469) + COUNTIFS(Spreadsheet!E470:E$786,"=Husband",Spreadsheet!C470:C$786, "="&amp;Spreadsheet!C469),0)</f>
        <v>0</v>
      </c>
      <c r="M469" s="5">
        <f>IF(NOT(ISBLANK(Spreadsheet!AJ469)),VLOOKUP(Spreadsheet!AJ469,'Drop Downs'!$P$2:$R$16,3,FALSE),0)</f>
        <v>0</v>
      </c>
      <c r="N469" s="5">
        <f>IF(NOT(ISBLANK(Spreadsheet!AJ469)), VLOOKUP(Spreadsheet!AJ469,'Drop Downs'!$P$2:$R$16,2,FALSE),0)</f>
        <v>0</v>
      </c>
      <c r="O469" s="5">
        <f>IF(NOT(ISBLANK(Spreadsheet!AL469)),VLOOKUP(Spreadsheet!AL469,'Drop Downs'!$P$2:$R$16,3,FALSE), 0)</f>
        <v>0</v>
      </c>
      <c r="P469" s="5">
        <f>IF(NOT(ISBLANK(Spreadsheet!AL469)),VLOOKUP(Spreadsheet!AL469,'Drop Downs'!$P$2:$R$16,2,FALSE),0)</f>
        <v>0</v>
      </c>
      <c r="Q469" s="5">
        <f>IF(NOT(ISBLANK(Spreadsheet!AN469)),VLOOKUP(Spreadsheet!AN469,'Drop Downs'!$P$2:$R$16,3,FALSE),0)</f>
        <v>0</v>
      </c>
      <c r="R469" s="5">
        <f>IF(NOT(ISBLANK(Spreadsheet!AN469)),VLOOKUP(Spreadsheet!AN469,'Drop Downs'!$P$2:$R$16,2,FALSE),0)</f>
        <v>0</v>
      </c>
      <c r="S469" s="5" t="str">
        <f>IF(OR(M469&gt;K469,N469&gt;L469,O469&gt;K469, Q469&gt;K469,N469&gt;L469, P469&gt;L469, R469&gt;L469),"Member currently has a coverage election over what he/she needs.  Please add more dependents or adjust the coverage election.","")&amp;(IF(AND(NOT(ISBLANK(Spreadsheet!C469)),NOT(ISBLANK(Spreadsheet!D469)),ISBLANK(Spreadsheet!E469)),"Dependent lacks a relationship to member.Please select one from the drop-down.",""))</f>
        <v/>
      </c>
      <c r="T469" s="5" t="b">
        <f t="shared" si="37"/>
        <v>1</v>
      </c>
      <c r="U469" s="5" t="b">
        <f>OR(ISBLANK(Spreadsheet!C469),IF(NOT(ISBLANK(Spreadsheet!D469)),NOT(ISBLANK(Spreadsheet!E469)),TRUE))</f>
        <v>1</v>
      </c>
      <c r="V469" s="5" t="b">
        <f>OR(ISBLANK(Spreadsheet!C469), NOT(ISBLANK(Spreadsheet!I469)))</f>
        <v>1</v>
      </c>
      <c r="W469" s="5" t="b">
        <f>OR(ISBLANK(Spreadsheet!D469),NOT(ISBLANK(Spreadsheet!C469)))</f>
        <v>1</v>
      </c>
      <c r="X469" s="155" t="str">
        <f>REPT("0",MIN(FIND({1,2,3,4,5,6,7,8,9},Spreadsheet!C469&amp;"123456789"))-1)&amp;IF(ISBLANK(Spreadsheet!C469),"",SUMPRODUCT(MID(0&amp;Spreadsheet!C469,LARGE(INDEX(ISNUMBER(--MID(Spreadsheet!C469,ROW($1:$225),1))*
 ROW($1:$225),0),ROW($1:$225))+1,1)*10^ROW($1:$225)/10))</f>
        <v/>
      </c>
      <c r="Y469" s="5" t="b">
        <f>IF(NOT(ISBLANK(Spreadsheet!C469)),IF(AND(ISNUMBER(VALUE(Spreadsheet!C469)), LEN(Spreadsheet!C469)=9),TRUE,FALSE),TRUE)</f>
        <v>1</v>
      </c>
      <c r="Z469" s="155" t="str">
        <f>REPT("0",MIN(FIND({1,2,3,4,5,6,7,8,9},Spreadsheet!D469&amp;"123456789"))-1)&amp;IF(ISBLANK(Spreadsheet!D469),"",SUMPRODUCT(MID(0&amp;Spreadsheet!D469,LARGE(INDEX(ISNUMBER(--MID(Spreadsheet!D469,ROW($1:$225),1))*
 ROW($1:$225),0),ROW($1:$225))+1,1)*10^ROW($1:$225)/10))</f>
        <v/>
      </c>
      <c r="AA469" s="5" t="b">
        <f>IF(AND(NOT(ISBLANK(Spreadsheet!D469)),NOT(ISBLANK(Spreadsheet!C469))),IF(AND(ISNUMBER(VALUE(Spreadsheet!D469)), LEN(Spreadsheet!D469)=9),TRUE,FALSE),IF(AND(NOT(ISBLANK(Spreadsheet!D469)),ISBLANK(Spreadsheet!C469)),FALSE,TRUE))</f>
        <v>1</v>
      </c>
      <c r="AB469" s="5" t="b">
        <f>OR(ISBLANK(Spreadsheet!Y469),IF(NOT(ISBLANK(Spreadsheet!Y469)),LEN(Spreadsheet!Y469)=10,ISNUMBER(VALUE(Spreadsheet!Y469))))</f>
        <v>1</v>
      </c>
      <c r="AC469" s="5" t="b">
        <f>OR(ISBLANK(Spreadsheet!AI469), AND(NOT(ISBLANK(Spreadsheet!AJ469)), NOT(ISNUMBER(SEARCH("Waive",Spreadsheet!AJ469)))))</f>
        <v>1</v>
      </c>
      <c r="AD469" s="5" t="b">
        <f>OR(ISBLANK(Spreadsheet!AK469), AND(NOT(ISBLANK(Spreadsheet!AL469)), NOT(ISNUMBER(SEARCH("Waive",Spreadsheet!AL469)))))</f>
        <v>1</v>
      </c>
      <c r="AE469" s="5" t="b">
        <f>OR(ISBLANK(Spreadsheet!AM469), AND(NOT(ISBLANK(Spreadsheet!AN469)), NOT(ISNUMBER(SEARCH("Waive", Spreadsheet!AN469)))))</f>
        <v>1</v>
      </c>
      <c r="AF469" s="5" t="b">
        <f>OR(ISBLANK(Spreadsheet!C469), NOT(ISBLANK(Spreadsheet!D469)),NOT(ISBLANK(Spreadsheet!L469)))</f>
        <v>1</v>
      </c>
      <c r="AG469" s="5" t="b">
        <f>IF(AND(NOT(ISBLANK(Spreadsheet!C469)), NOT(ISBLANK(Spreadsheet!D469)),Spreadsheet!C469&lt;&gt;Spreadsheet!D469),IF(ISERROR(VLOOKUP(Spreadsheet!C469, Spreadsheet!$C$6:'Spreadsheet'!$C468,1,FALSE)), FALSE, TRUE),TRUE)</f>
        <v>1</v>
      </c>
      <c r="AH469" s="5" t="b">
        <f>Spreadsheet!$B$2=Spreadsheet!AD469</f>
        <v>1</v>
      </c>
      <c r="AI469" s="5" t="b">
        <f>IF(ISBLANK(Spreadsheet!G469),TRUE,IF(OR(LEN(Spreadsheet!G469)&gt;1,ISNUMBER(VALUE(Spreadsheet!G469))),FALSE,TRUE))</f>
        <v>1</v>
      </c>
      <c r="AJ469" s="5" t="b">
        <f>OR(ISBLANK(Spreadsheet!C469), NOT(ISBLANK(Spreadsheet!B469)), NOT(ISBLANK(Spreadsheet!D469)))</f>
        <v>1</v>
      </c>
      <c r="AK469" s="5" t="b">
        <f t="array" ref="AK469">IF(OR(AND(ISBLANK(Spreadsheet!E469),ISBLANK(Spreadsheet!D469),NOT(ISBLANK(Spreadsheet!C469))),AND(ISBLANK(Spreadsheet!E469),ISBLANK(Spreadsheet!D469),ISBLANK(Spreadsheet!C469))),TRUE,ISNUMBER(MATCH(TRUE,EXACT(Spreadsheet!E469,Relationships),0)))</f>
        <v>1</v>
      </c>
      <c r="AL469" s="5" t="b">
        <f>IF(NOT(ISBLANK(Spreadsheet!C469)),IF(OR(ISBLANK(Spreadsheet!F469),LEN(Spreadsheet!F469)&gt;40),FALSE,TRUE),TRUE)</f>
        <v>1</v>
      </c>
      <c r="AM469" s="5" t="b">
        <f>IF(NOT(ISBLANK(Spreadsheet!C469)),IF(OR(ISBLANK(Spreadsheet!H469),LEN(Spreadsheet!H469)&gt;40),FALSE,TRUE),TRUE)</f>
        <v>1</v>
      </c>
      <c r="AN469" s="5" t="b">
        <f t="array" ref="AN469">IF(ISBLANK(Spreadsheet!I469),TRUE,ISNUMBER(MATCH(TRUE,EXACT(Spreadsheet!I469,GenderValues),0)))</f>
        <v>1</v>
      </c>
      <c r="AO469" s="5" t="b">
        <f ca="1">IF(ISERROR(DATEVALUE(TEXT(Spreadsheet!J469,"mm/dd/yyyy")) &gt; TODAY()),IF(AND(ISBLANK(Spreadsheet!J469),ISBLANK(Spreadsheet!C469)),TRUE,FALSE),IF(DATEVALUE(TEXT(Spreadsheet!J469,"mm/dd/yyyy")) &gt; TODAY(),FALSE,TRUE))</f>
        <v>1</v>
      </c>
      <c r="AP469" s="5" t="b">
        <f>OR(ISBLANK(Spreadsheet!K469),LEN(Spreadsheet!K469)&lt;=100)</f>
        <v>1</v>
      </c>
      <c r="AQ469" s="5" t="b">
        <f t="array" ref="AQ469">IF(OR(AND(ISBLANK(Spreadsheet!L469),ISBLANK(Spreadsheet!C469)),AND(NOT(ISBLANK(Spreadsheet!C469)),NOT(ISBLANK(Spreadsheet!D469)))),TRUE,ISNUMBER(MATCH(TRUE,EXACT(Spreadsheet!L469,MaritalStatus),0)))</f>
        <v>1</v>
      </c>
      <c r="AR469" s="5" t="b">
        <f ca="1">IF(ISERROR(DATEVALUE(TEXT(Spreadsheet!M469,"mm/dd/yyyy")) &gt; TODAY()),IF(ISBLANK(Spreadsheet!M469),TRUE,FALSE),IF(DATEVALUE(TEXT(Spreadsheet!M469,"mm/dd/yyyy")) &gt; TODAY(),FALSE,TRUE))</f>
        <v>1</v>
      </c>
      <c r="AS469" s="5" t="b">
        <f>OR(ISBLANK(Spreadsheet!N469),LEN(Spreadsheet!N469)&lt;=100)</f>
        <v>1</v>
      </c>
      <c r="AT469" s="5" t="b">
        <f>OR(ISBLANK(Spreadsheet!O469),UPPER(Spreadsheet!O469)="YES")</f>
        <v>1</v>
      </c>
      <c r="AU469" s="5" t="b">
        <f>OR(ISBLANK(Spreadsheet!P469),UPPER(Spreadsheet!P469)="YES")</f>
        <v>1</v>
      </c>
      <c r="AV469" s="5" t="b">
        <f t="array" ref="AV469">IF(ISBLANK(Spreadsheet!Q469),TRUE,ISNUMBER(MATCH(TRUE,EXACT(Spreadsheet!Q469,OnGroupsPriorIns),0)))</f>
        <v>1</v>
      </c>
      <c r="AW469" s="5" t="b">
        <f>OR(ISBLANK(Spreadsheet!R469),UPPER(Spreadsheet!R469)="YES")</f>
        <v>1</v>
      </c>
      <c r="AX469" s="5" t="b">
        <f>OR(ISBLANK(Spreadsheet!S469),UPPER(Spreadsheet!S469)="YES")</f>
        <v>1</v>
      </c>
      <c r="AY469" s="5" t="b">
        <f>OR(AND(ISBLANK(Spreadsheet!C469),LEN(Spreadsheet!T469)=0),AND(NOT(ISBLANK(Spreadsheet!C469)),LEN(Spreadsheet!T469)&gt;0,LEN(Spreadsheet!T469)&lt;=50))</f>
        <v>1</v>
      </c>
      <c r="AZ469" s="5" t="b">
        <f>OR(LEN(Spreadsheet!U469)=0,AND(LEN(Spreadsheet!U469)&gt;0,LEN(Spreadsheet!U469)&lt;=50))</f>
        <v>1</v>
      </c>
      <c r="BA469" s="5" t="b">
        <f>OR(AND(ISBLANK(Spreadsheet!C469),LEN(Spreadsheet!V469)=0),AND(NOT(ISBLANK(Spreadsheet!C469)),LEN(Spreadsheet!V469)&gt;0,LEN(Spreadsheet!V469)&lt;=50))</f>
        <v>1</v>
      </c>
      <c r="BB469" s="5" t="b">
        <f t="array" ref="BB469">IF(AND(ISBLANK(Spreadsheet!C469),LEN(Spreadsheet!W469)=0),TRUE,ISNUMBER(MATCH(TRUE,EXACT(Spreadsheet!W469,States),0)))</f>
        <v>1</v>
      </c>
      <c r="BC469" s="5" t="b">
        <f>OR(AND(ISBLANK(Spreadsheet!C469),LEN(Spreadsheet!X469)=0),AND(NOT(ISBLANK(Spreadsheet!C469)),LEN(Spreadsheet!X469)&gt;0,LEN(Spreadsheet!X469)=5,ISNUMBER(VALUE(Spreadsheet!X469))))</f>
        <v>1</v>
      </c>
      <c r="BD469" s="5" t="b">
        <f>OR(ISBLANK(Spreadsheet!Z469),LEN(Spreadsheet!Z469)&lt;=50)</f>
        <v>1</v>
      </c>
      <c r="BE469" s="5" t="b">
        <f>ISBLANK(Spreadsheet!AA469)</f>
        <v>1</v>
      </c>
      <c r="BF469" s="5" t="b">
        <f>ISBLANK(Spreadsheet!AB469)</f>
        <v>1</v>
      </c>
      <c r="BG469" s="5" t="b">
        <f>IF(ISERROR(DATEVALUE(TEXT(Spreadsheet!AC469,"mm/dd/yyyy")) &gt; DATEVALUE(TEXT(Spreadsheet!J469,"mm/dd/yyyy"))),IF(OR(AND(ISBLANK(Spreadsheet!AC469),ISBLANK(Spreadsheet!C469)),AND(NOT(ISBLANK(Spreadsheet!C469)),ISBLANK(Spreadsheet!AC469),NOT(ISBLANK(Spreadsheet!D469)))),TRUE,FALSE),IF(DATEVALUE(TEXT(Spreadsheet!AC469,"mm/dd/yyyy")) &gt; DATEVALUE(TEXT(Spreadsheet!J469,"mm/dd/yyyy")),TRUE,FALSE))</f>
        <v>1</v>
      </c>
      <c r="BH469" s="5" t="b">
        <f>OR(AND(ISBLANK(Spreadsheet!C469),ISBLANK(Spreadsheet!AE469)),AND(NOT(ISBLANK(Spreadsheet!C469)),NOT(ISBLANK(Spreadsheet!D469)),ISBLANK(Spreadsheet!AE469)),AND(NOT(ISBLANK(Spreadsheet!C469)),ISBLANK(Spreadsheet!D469),NOT(ISBLANK(Spreadsheet!AE469)),LEN(Spreadsheet!AE469)&lt;=100))</f>
        <v>1</v>
      </c>
      <c r="BI469" s="5" t="b">
        <f t="array" ref="BI469">IF(ISBLANK(Spreadsheet!AF469),TRUE,ISNUMBER(MATCH(TRUE,EXACT(Spreadsheet!AF469,CobraShortReasons),0)))</f>
        <v>1</v>
      </c>
      <c r="BJ469" s="5" t="b">
        <f ca="1">IF(ISERROR(DATEVALUE(TEXT(Spreadsheet!AG469,"mm/dd/yyyy")) &gt; TODAY()),IF(ISBLANK(Spreadsheet!AG469),TRUE,FALSE),IF(DATEVALUE(TEXT(Spreadsheet!AG469,"mm/dd/yyyy")) &gt; TODAY(),FALSE,TRUE))</f>
        <v>1</v>
      </c>
      <c r="BK469" s="5" t="b">
        <f>OR(ISBLANK(Spreadsheet!AH469),LEN(Spreadsheet!AH469)&lt;=25)</f>
        <v>1</v>
      </c>
      <c r="BL469" s="5" t="b">
        <f t="array" aca="1" ref="BL469" ca="1">IF(ISBLANK(Spreadsheet!AI469),TRUE,ISNUMBER(MATCH(TRUE,EXACT(Spreadsheet!AI469,INDIRECT(Spreadsheet!$D$2)),0)))</f>
        <v>1</v>
      </c>
      <c r="BM469" s="5" t="b">
        <f t="array" aca="1" ref="BM469" ca="1">IF(ISBLANK(Spreadsheet!AJ469),TRUE,ISNUMBER(MATCH(TRUE,EXACT(Spreadsheet!AJ469,INDIRECT(Spreadsheet!BJ469)),0)))</f>
        <v>1</v>
      </c>
      <c r="BN469" s="5" t="b">
        <f t="array" ref="BN469">IF(ISBLANK(Spreadsheet!AK469),TRUE,ISNUMBER(MATCH(TRUE,EXACT(Spreadsheet!AK469,DentalPlans),0)))</f>
        <v>1</v>
      </c>
      <c r="BO469" s="5" t="b">
        <f t="array" aca="1" ref="BO469" ca="1">IF(ISBLANK(Spreadsheet!AL469),TRUE,ISNUMBER(MATCH(TRUE,EXACT(Spreadsheet!AL469,INDIRECT(Spreadsheet!BK469)),0)))</f>
        <v>1</v>
      </c>
      <c r="BP469" s="5" t="b">
        <f t="array" ref="BP469">IF(ISBLANK(Spreadsheet!AM469),TRUE,ISNUMBER(MATCH(TRUE,EXACT(Spreadsheet!AM469,VisionPlans),0)))</f>
        <v>1</v>
      </c>
      <c r="BQ469" s="5" t="b">
        <f t="array" aca="1" ref="BQ469" ca="1">IF(ISBLANK(Spreadsheet!AN469),TRUE,ISNUMBER(MATCH(TRUE,EXACT(Spreadsheet!AN469,INDIRECT(Spreadsheet!BL469)),0)))</f>
        <v>1</v>
      </c>
      <c r="BR469" s="5" t="b">
        <f t="array" ref="BR469">IF(ISBLANK(Spreadsheet!AO469),TRUE,ISNUMBER(MATCH(TRUE,EXACT(Spreadsheet!AO469,LifeBenefitClasses),0)))</f>
        <v>1</v>
      </c>
      <c r="BS469" s="5" t="b">
        <f>IF(OR(ISBLANK(Spreadsheet!AO469), Spreadsheet!AO469="Waive"),IF(ISBLANK(Spreadsheet!AP469),TRUE,FALSE),IF(OR(AND(NOT(ISBLANK(Spreadsheet!AO469)),ISBLANK(Spreadsheet!AP469)),NOT(ISNUMBER(VALUE(Spreadsheet!AP469)))),FALSE,IF(OR(AND(Spreadsheet!AP469&lt;6,MOD(Spreadsheet!AP469*10,5)=0), MOD(Spreadsheet!AP469,5000)=0),TRUE,FALSE)))</f>
        <v>1</v>
      </c>
      <c r="BT469" s="5" t="b">
        <f t="array" ref="BT469">IF(ISBLANK(Spreadsheet!AQ469),TRUE,ISNUMBER(MATCH(TRUE,EXACT(Spreadsheet!AQ469,EnrollWaive),0)))</f>
        <v>1</v>
      </c>
      <c r="BU469" s="5" t="b">
        <f t="array" ref="BU469">IF(ISBLANK(Spreadsheet!AR469),TRUE,ISNUMBER(MATCH(TRUE,EXACT(Spreadsheet!AR469,LifeBenefitClasses),0)))</f>
        <v>1</v>
      </c>
      <c r="BV469" s="5" t="b">
        <f>IF(OR(ISBLANK(Spreadsheet!AR469), Spreadsheet!AR469="Waive"),IF(ISBLANK(Spreadsheet!AS469),TRUE,FALSE),IF(OR(AND(NOT(ISBLANK(Spreadsheet!AR469)),ISBLANK(Spreadsheet!AS469)),NOT(ISNUMBER(VALUE(Spreadsheet!AS469)))),FALSE,IF(OR(AND(Spreadsheet!AS469&lt;6,MOD(Spreadsheet!AS469*10,5)=0), MOD(Spreadsheet!AS469,10000)=0),TRUE,FALSE)))</f>
        <v>1</v>
      </c>
      <c r="BW469" s="5" t="b">
        <f t="array" ref="BW469">IF(ISBLANK(Spreadsheet!AT469),TRUE,ISNUMBER(MATCH(TRUE,EXACT(Spreadsheet!AT469,LifeBenefitClasses),0)))</f>
        <v>1</v>
      </c>
      <c r="BX469" s="5" t="b">
        <f>IF(OR(ISBLANK(Spreadsheet!AT469), Spreadsheet!AT469="Waive"),IF(ISBLANK(Spreadsheet!AU469),TRUE,FALSE),IF(OR(AND(NOT(ISBLANK(Spreadsheet!AT469)),ISBLANK(Spreadsheet!AU469)),NOT(ISNUMBER(VALUE(Spreadsheet!AU469)))),FALSE,IF(AND(NOT(OR(ISBLANK(Spreadsheet!AT469),Spreadsheet!AT469="Waive")),NOT(OR(ISBLANK(Spreadsheet!AR469),Spreadsheet!AR469="Waive")),MOD(Spreadsheet!AU469,5000)=0, Spreadsheet!AU469&lt;=(Spreadsheet!AS469*0.5)),TRUE,FALSE)))</f>
        <v>1</v>
      </c>
      <c r="BY469" s="5" t="b">
        <f t="array" ref="BY469">IF(ISBLANK(Spreadsheet!AV469),TRUE,ISNUMBER(MATCH(TRUE,EXACT(Spreadsheet!AV469,EnrollWaive),0)))</f>
        <v>1</v>
      </c>
      <c r="BZ469" s="5" t="b">
        <f t="array" ref="BZ469">IF(ISBLANK(Spreadsheet!AW469),TRUE,ISNUMBER(MATCH(TRUE,EXACT(Spreadsheet!AW469,LifeBenefitClasses),0)))</f>
        <v>1</v>
      </c>
      <c r="CA469" s="5" t="b">
        <f t="array" ref="CA469">IF(ISBLANK(Spreadsheet!AX469),TRUE,ISNUMBER(MATCH(TRUE,EXACT(Spreadsheet!AX469,LifeBenefitClasses),0)))</f>
        <v>1</v>
      </c>
      <c r="CB469" s="5" t="b">
        <f t="array" ref="CB469">IF(ISBLANK(Spreadsheet!AY469),TRUE,ISNUMBER(MATCH(TRUE,EXACT(Spreadsheet!AY469,LifeBenefitClasses),0)))</f>
        <v>1</v>
      </c>
      <c r="CC469" s="5" t="b">
        <f t="array" ref="CC469">IF(ISBLANK(Spreadsheet!AZ469),TRUE,ISNUMBER(MATCH(TRUE,EXACT(Spreadsheet!AZ469,LifeBenefitClasses),0)))</f>
        <v>1</v>
      </c>
      <c r="CD469" s="5" t="b">
        <f t="array" ref="CD469">IF(ISBLANK(Spreadsheet!BA469),TRUE,ISNUMBER(MATCH(TRUE,EXACT(Spreadsheet!BA469,LifeBenefitClasses),0)))</f>
        <v>1</v>
      </c>
      <c r="CE469" s="5" t="b">
        <f>IF(OR(ISBLANK(Spreadsheet!BA469), Spreadsheet!BA469="Waive"),IF(ISBLANK(Spreadsheet!BB469),TRUE,FALSE),IF(OR(AND(NOT(ISBLANK(Spreadsheet!BA469)),ISBLANK(Spreadsheet!BB469)),NOT(ISNUMBER(VALUE(Spreadsheet!BB469))),ISBLANK(Spreadsheet!BC469),NOT(ISNUMBER(VALUE(Spreadsheet!BC469)))),FALSE,IF(AND(Spreadsheet!BB469&gt;=50000,Spreadsheet!BB469&lt;=250000,MOD(Spreadsheet!BB469,10000)=0,Spreadsheet!BB469&lt;=(10*Spreadsheet!BC469)),TRUE,FALSE)))</f>
        <v>1</v>
      </c>
      <c r="CF469" s="5" t="b">
        <f>IF(NOT(ISBLANK(Spreadsheet!BC469)),AND(ISNUMBER(VALUE(Spreadsheet!BC469)),Spreadsheet!BC469&gt;0),AND(OR(ISBLANK(Spreadsheet!AO469),Spreadsheet!AO469="Waive",AND(NOT(OR(ISBLANK(Spreadsheet!AO469),Spreadsheet!AO469="Waive")),Spreadsheet!AP469&gt;=6)),OR(ISBLANK(Spreadsheet!AR469),AND(NOT(OR(ISBLANK(Spreadsheet!AR469),Spreadsheet!AR469="Waive")),Spreadsheet!AS469&gt;=6)),OR(ISBLANK(Spreadsheet!AW469)),OR(ISBLANK(Spreadsheet!AX469)),OR(ISBLANK(Spreadsheet!AY469)),OR(ISBLANK(Spreadsheet!AZ469)),OR(ISBLANK(Spreadsheet!BA469),Spreadsheet!BA469="Waive")))</f>
        <v>1</v>
      </c>
      <c r="CG469" s="5" t="b">
        <f t="shared" ca="1" si="35"/>
        <v>1</v>
      </c>
    </row>
    <row r="470" spans="8:85" x14ac:dyDescent="0.3">
      <c r="H470" s="5">
        <f t="shared" ca="1" si="36"/>
        <v>2</v>
      </c>
      <c r="I470" s="5" t="str">
        <f t="shared" ca="1" si="34"/>
        <v/>
      </c>
      <c r="J470" s="5" t="str">
        <f>IF(AND(NOT(ISBLANK(Spreadsheet!C470)),ISBLANK(Spreadsheet!D470)),Spreadsheet!F470&amp;" "&amp;Spreadsheet!H470,"")</f>
        <v/>
      </c>
      <c r="K470" s="5">
        <f>IF(AND(NOT(ISBLANK(Spreadsheet!C470)),ISBLANK(Spreadsheet!D470)),COUNTIFS(Spreadsheet!E471:E$786,"=Child",Spreadsheet!C471:C$786, "="&amp;Spreadsheet!C470) + COUNTIFS(Spreadsheet!E471:E$786,"=Step-child",Spreadsheet!C471:C$786, "="&amp;Spreadsheet!C470),0)</f>
        <v>0</v>
      </c>
      <c r="L470" s="5">
        <f>IF(NOT(ISBLANK(J470)),COUNTIFS(Spreadsheet!E471:E$786,"=Wife",Spreadsheet!C471:C$786, "="&amp;Spreadsheet!C470) + COUNTIFS(Spreadsheet!E471:E$786,"=Husband",Spreadsheet!C471:C$786, "="&amp;Spreadsheet!C470),0)</f>
        <v>0</v>
      </c>
      <c r="M470" s="5">
        <f>IF(NOT(ISBLANK(Spreadsheet!AJ470)),VLOOKUP(Spreadsheet!AJ470,'Drop Downs'!$P$2:$R$16,3,FALSE),0)</f>
        <v>0</v>
      </c>
      <c r="N470" s="5">
        <f>IF(NOT(ISBLANK(Spreadsheet!AJ470)), VLOOKUP(Spreadsheet!AJ470,'Drop Downs'!$P$2:$R$16,2,FALSE),0)</f>
        <v>0</v>
      </c>
      <c r="O470" s="5">
        <f>IF(NOT(ISBLANK(Spreadsheet!AL470)),VLOOKUP(Spreadsheet!AL470,'Drop Downs'!$P$2:$R$16,3,FALSE), 0)</f>
        <v>0</v>
      </c>
      <c r="P470" s="5">
        <f>IF(NOT(ISBLANK(Spreadsheet!AL470)),VLOOKUP(Spreadsheet!AL470,'Drop Downs'!$P$2:$R$16,2,FALSE),0)</f>
        <v>0</v>
      </c>
      <c r="Q470" s="5">
        <f>IF(NOT(ISBLANK(Spreadsheet!AN470)),VLOOKUP(Spreadsheet!AN470,'Drop Downs'!$P$2:$R$16,3,FALSE),0)</f>
        <v>0</v>
      </c>
      <c r="R470" s="5">
        <f>IF(NOT(ISBLANK(Spreadsheet!AN470)),VLOOKUP(Spreadsheet!AN470,'Drop Downs'!$P$2:$R$16,2,FALSE),0)</f>
        <v>0</v>
      </c>
      <c r="S470" s="5" t="str">
        <f>IF(OR(M470&gt;K470,N470&gt;L470,O470&gt;K470, Q470&gt;K470,N470&gt;L470, P470&gt;L470, R470&gt;L470),"Member currently has a coverage election over what he/she needs.  Please add more dependents or adjust the coverage election.","")&amp;(IF(AND(NOT(ISBLANK(Spreadsheet!C470)),NOT(ISBLANK(Spreadsheet!D470)),ISBLANK(Spreadsheet!E470)),"Dependent lacks a relationship to member.Please select one from the drop-down.",""))</f>
        <v/>
      </c>
      <c r="T470" s="5" t="b">
        <f t="shared" si="37"/>
        <v>1</v>
      </c>
      <c r="U470" s="5" t="b">
        <f>OR(ISBLANK(Spreadsheet!C470),IF(NOT(ISBLANK(Spreadsheet!D470)),NOT(ISBLANK(Spreadsheet!E470)),TRUE))</f>
        <v>1</v>
      </c>
      <c r="V470" s="5" t="b">
        <f>OR(ISBLANK(Spreadsheet!C470), NOT(ISBLANK(Spreadsheet!I470)))</f>
        <v>1</v>
      </c>
      <c r="W470" s="5" t="b">
        <f>OR(ISBLANK(Spreadsheet!D470),NOT(ISBLANK(Spreadsheet!C470)))</f>
        <v>1</v>
      </c>
      <c r="X470" s="155" t="str">
        <f>REPT("0",MIN(FIND({1,2,3,4,5,6,7,8,9},Spreadsheet!C470&amp;"123456789"))-1)&amp;IF(ISBLANK(Spreadsheet!C470),"",SUMPRODUCT(MID(0&amp;Spreadsheet!C470,LARGE(INDEX(ISNUMBER(--MID(Spreadsheet!C470,ROW($1:$225),1))*
 ROW($1:$225),0),ROW($1:$225))+1,1)*10^ROW($1:$225)/10))</f>
        <v/>
      </c>
      <c r="Y470" s="5" t="b">
        <f>IF(NOT(ISBLANK(Spreadsheet!C470)),IF(AND(ISNUMBER(VALUE(Spreadsheet!C470)), LEN(Spreadsheet!C470)=9),TRUE,FALSE),TRUE)</f>
        <v>1</v>
      </c>
      <c r="Z470" s="155" t="str">
        <f>REPT("0",MIN(FIND({1,2,3,4,5,6,7,8,9},Spreadsheet!D470&amp;"123456789"))-1)&amp;IF(ISBLANK(Spreadsheet!D470),"",SUMPRODUCT(MID(0&amp;Spreadsheet!D470,LARGE(INDEX(ISNUMBER(--MID(Spreadsheet!D470,ROW($1:$225),1))*
 ROW($1:$225),0),ROW($1:$225))+1,1)*10^ROW($1:$225)/10))</f>
        <v/>
      </c>
      <c r="AA470" s="5" t="b">
        <f>IF(AND(NOT(ISBLANK(Spreadsheet!D470)),NOT(ISBLANK(Spreadsheet!C470))),IF(AND(ISNUMBER(VALUE(Spreadsheet!D470)), LEN(Spreadsheet!D470)=9),TRUE,FALSE),IF(AND(NOT(ISBLANK(Spreadsheet!D470)),ISBLANK(Spreadsheet!C470)),FALSE,TRUE))</f>
        <v>1</v>
      </c>
      <c r="AB470" s="5" t="b">
        <f>OR(ISBLANK(Spreadsheet!Y470),IF(NOT(ISBLANK(Spreadsheet!Y470)),LEN(Spreadsheet!Y470)=10,ISNUMBER(VALUE(Spreadsheet!Y470))))</f>
        <v>1</v>
      </c>
      <c r="AC470" s="5" t="b">
        <f>OR(ISBLANK(Spreadsheet!AI470), AND(NOT(ISBLANK(Spreadsheet!AJ470)), NOT(ISNUMBER(SEARCH("Waive",Spreadsheet!AJ470)))))</f>
        <v>1</v>
      </c>
      <c r="AD470" s="5" t="b">
        <f>OR(ISBLANK(Spreadsheet!AK470), AND(NOT(ISBLANK(Spreadsheet!AL470)), NOT(ISNUMBER(SEARCH("Waive",Spreadsheet!AL470)))))</f>
        <v>1</v>
      </c>
      <c r="AE470" s="5" t="b">
        <f>OR(ISBLANK(Spreadsheet!AM470), AND(NOT(ISBLANK(Spreadsheet!AN470)), NOT(ISNUMBER(SEARCH("Waive", Spreadsheet!AN470)))))</f>
        <v>1</v>
      </c>
      <c r="AF470" s="5" t="b">
        <f>OR(ISBLANK(Spreadsheet!C470), NOT(ISBLANK(Spreadsheet!D470)),NOT(ISBLANK(Spreadsheet!L470)))</f>
        <v>1</v>
      </c>
      <c r="AG470" s="5" t="b">
        <f>IF(AND(NOT(ISBLANK(Spreadsheet!C470)), NOT(ISBLANK(Spreadsheet!D470)),Spreadsheet!C470&lt;&gt;Spreadsheet!D470),IF(ISERROR(VLOOKUP(Spreadsheet!C470, Spreadsheet!$C$6:'Spreadsheet'!$C469,1,FALSE)), FALSE, TRUE),TRUE)</f>
        <v>1</v>
      </c>
      <c r="AH470" s="5" t="b">
        <f>Spreadsheet!$B$2=Spreadsheet!AD470</f>
        <v>1</v>
      </c>
      <c r="AI470" s="5" t="b">
        <f>IF(ISBLANK(Spreadsheet!G470),TRUE,IF(OR(LEN(Spreadsheet!G470)&gt;1,ISNUMBER(VALUE(Spreadsheet!G470))),FALSE,TRUE))</f>
        <v>1</v>
      </c>
      <c r="AJ470" s="5" t="b">
        <f>OR(ISBLANK(Spreadsheet!C470), NOT(ISBLANK(Spreadsheet!B470)), NOT(ISBLANK(Spreadsheet!D470)))</f>
        <v>1</v>
      </c>
      <c r="AK470" s="5" t="b">
        <f t="array" ref="AK470">IF(OR(AND(ISBLANK(Spreadsheet!E470),ISBLANK(Spreadsheet!D470),NOT(ISBLANK(Spreadsheet!C470))),AND(ISBLANK(Spreadsheet!E470),ISBLANK(Spreadsheet!D470),ISBLANK(Spreadsheet!C470))),TRUE,ISNUMBER(MATCH(TRUE,EXACT(Spreadsheet!E470,Relationships),0)))</f>
        <v>1</v>
      </c>
      <c r="AL470" s="5" t="b">
        <f>IF(NOT(ISBLANK(Spreadsheet!C470)),IF(OR(ISBLANK(Spreadsheet!F470),LEN(Spreadsheet!F470)&gt;40),FALSE,TRUE),TRUE)</f>
        <v>1</v>
      </c>
      <c r="AM470" s="5" t="b">
        <f>IF(NOT(ISBLANK(Spreadsheet!C470)),IF(OR(ISBLANK(Spreadsheet!H470),LEN(Spreadsheet!H470)&gt;40),FALSE,TRUE),TRUE)</f>
        <v>1</v>
      </c>
      <c r="AN470" s="5" t="b">
        <f t="array" ref="AN470">IF(ISBLANK(Spreadsheet!I470),TRUE,ISNUMBER(MATCH(TRUE,EXACT(Spreadsheet!I470,GenderValues),0)))</f>
        <v>1</v>
      </c>
      <c r="AO470" s="5" t="b">
        <f ca="1">IF(ISERROR(DATEVALUE(TEXT(Spreadsheet!J470,"mm/dd/yyyy")) &gt; TODAY()),IF(AND(ISBLANK(Spreadsheet!J470),ISBLANK(Spreadsheet!C470)),TRUE,FALSE),IF(DATEVALUE(TEXT(Spreadsheet!J470,"mm/dd/yyyy")) &gt; TODAY(),FALSE,TRUE))</f>
        <v>1</v>
      </c>
      <c r="AP470" s="5" t="b">
        <f>OR(ISBLANK(Spreadsheet!K470),LEN(Spreadsheet!K470)&lt;=100)</f>
        <v>1</v>
      </c>
      <c r="AQ470" s="5" t="b">
        <f t="array" ref="AQ470">IF(OR(AND(ISBLANK(Spreadsheet!L470),ISBLANK(Spreadsheet!C470)),AND(NOT(ISBLANK(Spreadsheet!C470)),NOT(ISBLANK(Spreadsheet!D470)))),TRUE,ISNUMBER(MATCH(TRUE,EXACT(Spreadsheet!L470,MaritalStatus),0)))</f>
        <v>1</v>
      </c>
      <c r="AR470" s="5" t="b">
        <f ca="1">IF(ISERROR(DATEVALUE(TEXT(Spreadsheet!M470,"mm/dd/yyyy")) &gt; TODAY()),IF(ISBLANK(Spreadsheet!M470),TRUE,FALSE),IF(DATEVALUE(TEXT(Spreadsheet!M470,"mm/dd/yyyy")) &gt; TODAY(),FALSE,TRUE))</f>
        <v>1</v>
      </c>
      <c r="AS470" s="5" t="b">
        <f>OR(ISBLANK(Spreadsheet!N470),LEN(Spreadsheet!N470)&lt;=100)</f>
        <v>1</v>
      </c>
      <c r="AT470" s="5" t="b">
        <f>OR(ISBLANK(Spreadsheet!O470),UPPER(Spreadsheet!O470)="YES")</f>
        <v>1</v>
      </c>
      <c r="AU470" s="5" t="b">
        <f>OR(ISBLANK(Spreadsheet!P470),UPPER(Spreadsheet!P470)="YES")</f>
        <v>1</v>
      </c>
      <c r="AV470" s="5" t="b">
        <f t="array" ref="AV470">IF(ISBLANK(Spreadsheet!Q470),TRUE,ISNUMBER(MATCH(TRUE,EXACT(Spreadsheet!Q470,OnGroupsPriorIns),0)))</f>
        <v>1</v>
      </c>
      <c r="AW470" s="5" t="b">
        <f>OR(ISBLANK(Spreadsheet!R470),UPPER(Spreadsheet!R470)="YES")</f>
        <v>1</v>
      </c>
      <c r="AX470" s="5" t="b">
        <f>OR(ISBLANK(Spreadsheet!S470),UPPER(Spreadsheet!S470)="YES")</f>
        <v>1</v>
      </c>
      <c r="AY470" s="5" t="b">
        <f>OR(AND(ISBLANK(Spreadsheet!C470),LEN(Spreadsheet!T470)=0),AND(NOT(ISBLANK(Spreadsheet!C470)),LEN(Spreadsheet!T470)&gt;0,LEN(Spreadsheet!T470)&lt;=50))</f>
        <v>1</v>
      </c>
      <c r="AZ470" s="5" t="b">
        <f>OR(LEN(Spreadsheet!U470)=0,AND(LEN(Spreadsheet!U470)&gt;0,LEN(Spreadsheet!U470)&lt;=50))</f>
        <v>1</v>
      </c>
      <c r="BA470" s="5" t="b">
        <f>OR(AND(ISBLANK(Spreadsheet!C470),LEN(Spreadsheet!V470)=0),AND(NOT(ISBLANK(Spreadsheet!C470)),LEN(Spreadsheet!V470)&gt;0,LEN(Spreadsheet!V470)&lt;=50))</f>
        <v>1</v>
      </c>
      <c r="BB470" s="5" t="b">
        <f t="array" ref="BB470">IF(AND(ISBLANK(Spreadsheet!C470),LEN(Spreadsheet!W470)=0),TRUE,ISNUMBER(MATCH(TRUE,EXACT(Spreadsheet!W470,States),0)))</f>
        <v>1</v>
      </c>
      <c r="BC470" s="5" t="b">
        <f>OR(AND(ISBLANK(Spreadsheet!C470),LEN(Spreadsheet!X470)=0),AND(NOT(ISBLANK(Spreadsheet!C470)),LEN(Spreadsheet!X470)&gt;0,LEN(Spreadsheet!X470)=5,ISNUMBER(VALUE(Spreadsheet!X470))))</f>
        <v>1</v>
      </c>
      <c r="BD470" s="5" t="b">
        <f>OR(ISBLANK(Spreadsheet!Z470),LEN(Spreadsheet!Z470)&lt;=50)</f>
        <v>1</v>
      </c>
      <c r="BE470" s="5" t="b">
        <f>ISBLANK(Spreadsheet!AA470)</f>
        <v>1</v>
      </c>
      <c r="BF470" s="5" t="b">
        <f>ISBLANK(Spreadsheet!AB470)</f>
        <v>1</v>
      </c>
      <c r="BG470" s="5" t="b">
        <f>IF(ISERROR(DATEVALUE(TEXT(Spreadsheet!AC470,"mm/dd/yyyy")) &gt; DATEVALUE(TEXT(Spreadsheet!J470,"mm/dd/yyyy"))),IF(OR(AND(ISBLANK(Spreadsheet!AC470),ISBLANK(Spreadsheet!C470)),AND(NOT(ISBLANK(Spreadsheet!C470)),ISBLANK(Spreadsheet!AC470),NOT(ISBLANK(Spreadsheet!D470)))),TRUE,FALSE),IF(DATEVALUE(TEXT(Spreadsheet!AC470,"mm/dd/yyyy")) &gt; DATEVALUE(TEXT(Spreadsheet!J470,"mm/dd/yyyy")),TRUE,FALSE))</f>
        <v>1</v>
      </c>
      <c r="BH470" s="5" t="b">
        <f>OR(AND(ISBLANK(Spreadsheet!C470),ISBLANK(Spreadsheet!AE470)),AND(NOT(ISBLANK(Spreadsheet!C470)),NOT(ISBLANK(Spreadsheet!D470)),ISBLANK(Spreadsheet!AE470)),AND(NOT(ISBLANK(Spreadsheet!C470)),ISBLANK(Spreadsheet!D470),NOT(ISBLANK(Spreadsheet!AE470)),LEN(Spreadsheet!AE470)&lt;=100))</f>
        <v>1</v>
      </c>
      <c r="BI470" s="5" t="b">
        <f t="array" ref="BI470">IF(ISBLANK(Spreadsheet!AF470),TRUE,ISNUMBER(MATCH(TRUE,EXACT(Spreadsheet!AF470,CobraShortReasons),0)))</f>
        <v>1</v>
      </c>
      <c r="BJ470" s="5" t="b">
        <f ca="1">IF(ISERROR(DATEVALUE(TEXT(Spreadsheet!AG470,"mm/dd/yyyy")) &gt; TODAY()),IF(ISBLANK(Spreadsheet!AG470),TRUE,FALSE),IF(DATEVALUE(TEXT(Spreadsheet!AG470,"mm/dd/yyyy")) &gt; TODAY(),FALSE,TRUE))</f>
        <v>1</v>
      </c>
      <c r="BK470" s="5" t="b">
        <f>OR(ISBLANK(Spreadsheet!AH470),LEN(Spreadsheet!AH470)&lt;=25)</f>
        <v>1</v>
      </c>
      <c r="BL470" s="5" t="b">
        <f t="array" aca="1" ref="BL470" ca="1">IF(ISBLANK(Spreadsheet!AI470),TRUE,ISNUMBER(MATCH(TRUE,EXACT(Spreadsheet!AI470,INDIRECT(Spreadsheet!$D$2)),0)))</f>
        <v>1</v>
      </c>
      <c r="BM470" s="5" t="b">
        <f t="array" aca="1" ref="BM470" ca="1">IF(ISBLANK(Spreadsheet!AJ470),TRUE,ISNUMBER(MATCH(TRUE,EXACT(Spreadsheet!AJ470,INDIRECT(Spreadsheet!BJ470)),0)))</f>
        <v>1</v>
      </c>
      <c r="BN470" s="5" t="b">
        <f t="array" ref="BN470">IF(ISBLANK(Spreadsheet!AK470),TRUE,ISNUMBER(MATCH(TRUE,EXACT(Spreadsheet!AK470,DentalPlans),0)))</f>
        <v>1</v>
      </c>
      <c r="BO470" s="5" t="b">
        <f t="array" aca="1" ref="BO470" ca="1">IF(ISBLANK(Spreadsheet!AL470),TRUE,ISNUMBER(MATCH(TRUE,EXACT(Spreadsheet!AL470,INDIRECT(Spreadsheet!BK470)),0)))</f>
        <v>1</v>
      </c>
      <c r="BP470" s="5" t="b">
        <f t="array" ref="BP470">IF(ISBLANK(Spreadsheet!AM470),TRUE,ISNUMBER(MATCH(TRUE,EXACT(Spreadsheet!AM470,VisionPlans),0)))</f>
        <v>1</v>
      </c>
      <c r="BQ470" s="5" t="b">
        <f t="array" aca="1" ref="BQ470" ca="1">IF(ISBLANK(Spreadsheet!AN470),TRUE,ISNUMBER(MATCH(TRUE,EXACT(Spreadsheet!AN470,INDIRECT(Spreadsheet!BL470)),0)))</f>
        <v>1</v>
      </c>
      <c r="BR470" s="5" t="b">
        <f t="array" ref="BR470">IF(ISBLANK(Spreadsheet!AO470),TRUE,ISNUMBER(MATCH(TRUE,EXACT(Spreadsheet!AO470,LifeBenefitClasses),0)))</f>
        <v>1</v>
      </c>
      <c r="BS470" s="5" t="b">
        <f>IF(OR(ISBLANK(Spreadsheet!AO470), Spreadsheet!AO470="Waive"),IF(ISBLANK(Spreadsheet!AP470),TRUE,FALSE),IF(OR(AND(NOT(ISBLANK(Spreadsheet!AO470)),ISBLANK(Spreadsheet!AP470)),NOT(ISNUMBER(VALUE(Spreadsheet!AP470)))),FALSE,IF(OR(AND(Spreadsheet!AP470&lt;6,MOD(Spreadsheet!AP470*10,5)=0), MOD(Spreadsheet!AP470,5000)=0),TRUE,FALSE)))</f>
        <v>1</v>
      </c>
      <c r="BT470" s="5" t="b">
        <f t="array" ref="BT470">IF(ISBLANK(Spreadsheet!AQ470),TRUE,ISNUMBER(MATCH(TRUE,EXACT(Spreadsheet!AQ470,EnrollWaive),0)))</f>
        <v>1</v>
      </c>
      <c r="BU470" s="5" t="b">
        <f t="array" ref="BU470">IF(ISBLANK(Spreadsheet!AR470),TRUE,ISNUMBER(MATCH(TRUE,EXACT(Spreadsheet!AR470,LifeBenefitClasses),0)))</f>
        <v>1</v>
      </c>
      <c r="BV470" s="5" t="b">
        <f>IF(OR(ISBLANK(Spreadsheet!AR470), Spreadsheet!AR470="Waive"),IF(ISBLANK(Spreadsheet!AS470),TRUE,FALSE),IF(OR(AND(NOT(ISBLANK(Spreadsheet!AR470)),ISBLANK(Spreadsheet!AS470)),NOT(ISNUMBER(VALUE(Spreadsheet!AS470)))),FALSE,IF(OR(AND(Spreadsheet!AS470&lt;6,MOD(Spreadsheet!AS470*10,5)=0), MOD(Spreadsheet!AS470,10000)=0),TRUE,FALSE)))</f>
        <v>1</v>
      </c>
      <c r="BW470" s="5" t="b">
        <f t="array" ref="BW470">IF(ISBLANK(Spreadsheet!AT470),TRUE,ISNUMBER(MATCH(TRUE,EXACT(Spreadsheet!AT470,LifeBenefitClasses),0)))</f>
        <v>1</v>
      </c>
      <c r="BX470" s="5" t="b">
        <f>IF(OR(ISBLANK(Spreadsheet!AT470), Spreadsheet!AT470="Waive"),IF(ISBLANK(Spreadsheet!AU470),TRUE,FALSE),IF(OR(AND(NOT(ISBLANK(Spreadsheet!AT470)),ISBLANK(Spreadsheet!AU470)),NOT(ISNUMBER(VALUE(Spreadsheet!AU470)))),FALSE,IF(AND(NOT(OR(ISBLANK(Spreadsheet!AT470),Spreadsheet!AT470="Waive")),NOT(OR(ISBLANK(Spreadsheet!AR470),Spreadsheet!AR470="Waive")),MOD(Spreadsheet!AU470,5000)=0, Spreadsheet!AU470&lt;=(Spreadsheet!AS470*0.5)),TRUE,FALSE)))</f>
        <v>1</v>
      </c>
      <c r="BY470" s="5" t="b">
        <f t="array" ref="BY470">IF(ISBLANK(Spreadsheet!AV470),TRUE,ISNUMBER(MATCH(TRUE,EXACT(Spreadsheet!AV470,EnrollWaive),0)))</f>
        <v>1</v>
      </c>
      <c r="BZ470" s="5" t="b">
        <f t="array" ref="BZ470">IF(ISBLANK(Spreadsheet!AW470),TRUE,ISNUMBER(MATCH(TRUE,EXACT(Spreadsheet!AW470,LifeBenefitClasses),0)))</f>
        <v>1</v>
      </c>
      <c r="CA470" s="5" t="b">
        <f t="array" ref="CA470">IF(ISBLANK(Spreadsheet!AX470),TRUE,ISNUMBER(MATCH(TRUE,EXACT(Spreadsheet!AX470,LifeBenefitClasses),0)))</f>
        <v>1</v>
      </c>
      <c r="CB470" s="5" t="b">
        <f t="array" ref="CB470">IF(ISBLANK(Spreadsheet!AY470),TRUE,ISNUMBER(MATCH(TRUE,EXACT(Spreadsheet!AY470,LifeBenefitClasses),0)))</f>
        <v>1</v>
      </c>
      <c r="CC470" s="5" t="b">
        <f t="array" ref="CC470">IF(ISBLANK(Spreadsheet!AZ470),TRUE,ISNUMBER(MATCH(TRUE,EXACT(Spreadsheet!AZ470,LifeBenefitClasses),0)))</f>
        <v>1</v>
      </c>
      <c r="CD470" s="5" t="b">
        <f t="array" ref="CD470">IF(ISBLANK(Spreadsheet!BA470),TRUE,ISNUMBER(MATCH(TRUE,EXACT(Spreadsheet!BA470,LifeBenefitClasses),0)))</f>
        <v>1</v>
      </c>
      <c r="CE470" s="5" t="b">
        <f>IF(OR(ISBLANK(Spreadsheet!BA470), Spreadsheet!BA470="Waive"),IF(ISBLANK(Spreadsheet!BB470),TRUE,FALSE),IF(OR(AND(NOT(ISBLANK(Spreadsheet!BA470)),ISBLANK(Spreadsheet!BB470)),NOT(ISNUMBER(VALUE(Spreadsheet!BB470))),ISBLANK(Spreadsheet!BC470),NOT(ISNUMBER(VALUE(Spreadsheet!BC470)))),FALSE,IF(AND(Spreadsheet!BB470&gt;=50000,Spreadsheet!BB470&lt;=250000,MOD(Spreadsheet!BB470,10000)=0,Spreadsheet!BB470&lt;=(10*Spreadsheet!BC470)),TRUE,FALSE)))</f>
        <v>1</v>
      </c>
      <c r="CF470" s="5" t="b">
        <f>IF(NOT(ISBLANK(Spreadsheet!BC470)),AND(ISNUMBER(VALUE(Spreadsheet!BC470)),Spreadsheet!BC470&gt;0),AND(OR(ISBLANK(Spreadsheet!AO470),Spreadsheet!AO470="Waive",AND(NOT(OR(ISBLANK(Spreadsheet!AO470),Spreadsheet!AO470="Waive")),Spreadsheet!AP470&gt;=6)),OR(ISBLANK(Spreadsheet!AR470),AND(NOT(OR(ISBLANK(Spreadsheet!AR470),Spreadsheet!AR470="Waive")),Spreadsheet!AS470&gt;=6)),OR(ISBLANK(Spreadsheet!AW470)),OR(ISBLANK(Spreadsheet!AX470)),OR(ISBLANK(Spreadsheet!AY470)),OR(ISBLANK(Spreadsheet!AZ470)),OR(ISBLANK(Spreadsheet!BA470),Spreadsheet!BA470="Waive")))</f>
        <v>1</v>
      </c>
      <c r="CG470" s="5" t="b">
        <f t="shared" ca="1" si="35"/>
        <v>1</v>
      </c>
    </row>
    <row r="471" spans="8:85" x14ac:dyDescent="0.3">
      <c r="H471" s="5">
        <f t="shared" ca="1" si="36"/>
        <v>2</v>
      </c>
      <c r="I471" s="5" t="str">
        <f t="shared" ca="1" si="34"/>
        <v/>
      </c>
      <c r="J471" s="5" t="str">
        <f>IF(AND(NOT(ISBLANK(Spreadsheet!C471)),ISBLANK(Spreadsheet!D471)),Spreadsheet!F471&amp;" "&amp;Spreadsheet!H471,"")</f>
        <v/>
      </c>
      <c r="K471" s="5">
        <f>IF(AND(NOT(ISBLANK(Spreadsheet!C471)),ISBLANK(Spreadsheet!D471)),COUNTIFS(Spreadsheet!E472:E$786,"=Child",Spreadsheet!C472:C$786, "="&amp;Spreadsheet!C471) + COUNTIFS(Spreadsheet!E472:E$786,"=Step-child",Spreadsheet!C472:C$786, "="&amp;Spreadsheet!C471),0)</f>
        <v>0</v>
      </c>
      <c r="L471" s="5">
        <f>IF(NOT(ISBLANK(J471)),COUNTIFS(Spreadsheet!E472:E$786,"=Wife",Spreadsheet!C472:C$786, "="&amp;Spreadsheet!C471) + COUNTIFS(Spreadsheet!E472:E$786,"=Husband",Spreadsheet!C472:C$786, "="&amp;Spreadsheet!C471),0)</f>
        <v>0</v>
      </c>
      <c r="M471" s="5">
        <f>IF(NOT(ISBLANK(Spreadsheet!AJ471)),VLOOKUP(Spreadsheet!AJ471,'Drop Downs'!$P$2:$R$16,3,FALSE),0)</f>
        <v>0</v>
      </c>
      <c r="N471" s="5">
        <f>IF(NOT(ISBLANK(Spreadsheet!AJ471)), VLOOKUP(Spreadsheet!AJ471,'Drop Downs'!$P$2:$R$16,2,FALSE),0)</f>
        <v>0</v>
      </c>
      <c r="O471" s="5">
        <f>IF(NOT(ISBLANK(Spreadsheet!AL471)),VLOOKUP(Spreadsheet!AL471,'Drop Downs'!$P$2:$R$16,3,FALSE), 0)</f>
        <v>0</v>
      </c>
      <c r="P471" s="5">
        <f>IF(NOT(ISBLANK(Spreadsheet!AL471)),VLOOKUP(Spreadsheet!AL471,'Drop Downs'!$P$2:$R$16,2,FALSE),0)</f>
        <v>0</v>
      </c>
      <c r="Q471" s="5">
        <f>IF(NOT(ISBLANK(Spreadsheet!AN471)),VLOOKUP(Spreadsheet!AN471,'Drop Downs'!$P$2:$R$16,3,FALSE),0)</f>
        <v>0</v>
      </c>
      <c r="R471" s="5">
        <f>IF(NOT(ISBLANK(Spreadsheet!AN471)),VLOOKUP(Spreadsheet!AN471,'Drop Downs'!$P$2:$R$16,2,FALSE),0)</f>
        <v>0</v>
      </c>
      <c r="S471" s="5" t="str">
        <f>IF(OR(M471&gt;K471,N471&gt;L471,O471&gt;K471, Q471&gt;K471,N471&gt;L471, P471&gt;L471, R471&gt;L471),"Member currently has a coverage election over what he/she needs.  Please add more dependents or adjust the coverage election.","")&amp;(IF(AND(NOT(ISBLANK(Spreadsheet!C471)),NOT(ISBLANK(Spreadsheet!D471)),ISBLANK(Spreadsheet!E471)),"Dependent lacks a relationship to member.Please select one from the drop-down.",""))</f>
        <v/>
      </c>
      <c r="T471" s="5" t="b">
        <f t="shared" si="37"/>
        <v>1</v>
      </c>
      <c r="U471" s="5" t="b">
        <f>OR(ISBLANK(Spreadsheet!C471),IF(NOT(ISBLANK(Spreadsheet!D471)),NOT(ISBLANK(Spreadsheet!E471)),TRUE))</f>
        <v>1</v>
      </c>
      <c r="V471" s="5" t="b">
        <f>OR(ISBLANK(Spreadsheet!C471), NOT(ISBLANK(Spreadsheet!I471)))</f>
        <v>1</v>
      </c>
      <c r="W471" s="5" t="b">
        <f>OR(ISBLANK(Spreadsheet!D471),NOT(ISBLANK(Spreadsheet!C471)))</f>
        <v>1</v>
      </c>
      <c r="X471" s="155" t="str">
        <f>REPT("0",MIN(FIND({1,2,3,4,5,6,7,8,9},Spreadsheet!C471&amp;"123456789"))-1)&amp;IF(ISBLANK(Spreadsheet!C471),"",SUMPRODUCT(MID(0&amp;Spreadsheet!C471,LARGE(INDEX(ISNUMBER(--MID(Spreadsheet!C471,ROW($1:$225),1))*
 ROW($1:$225),0),ROW($1:$225))+1,1)*10^ROW($1:$225)/10))</f>
        <v/>
      </c>
      <c r="Y471" s="5" t="b">
        <f>IF(NOT(ISBLANK(Spreadsheet!C471)),IF(AND(ISNUMBER(VALUE(Spreadsheet!C471)), LEN(Spreadsheet!C471)=9),TRUE,FALSE),TRUE)</f>
        <v>1</v>
      </c>
      <c r="Z471" s="155" t="str">
        <f>REPT("0",MIN(FIND({1,2,3,4,5,6,7,8,9},Spreadsheet!D471&amp;"123456789"))-1)&amp;IF(ISBLANK(Spreadsheet!D471),"",SUMPRODUCT(MID(0&amp;Spreadsheet!D471,LARGE(INDEX(ISNUMBER(--MID(Spreadsheet!D471,ROW($1:$225),1))*
 ROW($1:$225),0),ROW($1:$225))+1,1)*10^ROW($1:$225)/10))</f>
        <v/>
      </c>
      <c r="AA471" s="5" t="b">
        <f>IF(AND(NOT(ISBLANK(Spreadsheet!D471)),NOT(ISBLANK(Spreadsheet!C471))),IF(AND(ISNUMBER(VALUE(Spreadsheet!D471)), LEN(Spreadsheet!D471)=9),TRUE,FALSE),IF(AND(NOT(ISBLANK(Spreadsheet!D471)),ISBLANK(Spreadsheet!C471)),FALSE,TRUE))</f>
        <v>1</v>
      </c>
      <c r="AB471" s="5" t="b">
        <f>OR(ISBLANK(Spreadsheet!Y471),IF(NOT(ISBLANK(Spreadsheet!Y471)),LEN(Spreadsheet!Y471)=10,ISNUMBER(VALUE(Spreadsheet!Y471))))</f>
        <v>1</v>
      </c>
      <c r="AC471" s="5" t="b">
        <f>OR(ISBLANK(Spreadsheet!AI471), AND(NOT(ISBLANK(Spreadsheet!AJ471)), NOT(ISNUMBER(SEARCH("Waive",Spreadsheet!AJ471)))))</f>
        <v>1</v>
      </c>
      <c r="AD471" s="5" t="b">
        <f>OR(ISBLANK(Spreadsheet!AK471), AND(NOT(ISBLANK(Spreadsheet!AL471)), NOT(ISNUMBER(SEARCH("Waive",Spreadsheet!AL471)))))</f>
        <v>1</v>
      </c>
      <c r="AE471" s="5" t="b">
        <f>OR(ISBLANK(Spreadsheet!AM471), AND(NOT(ISBLANK(Spreadsheet!AN471)), NOT(ISNUMBER(SEARCH("Waive", Spreadsheet!AN471)))))</f>
        <v>1</v>
      </c>
      <c r="AF471" s="5" t="b">
        <f>OR(ISBLANK(Spreadsheet!C471), NOT(ISBLANK(Spreadsheet!D471)),NOT(ISBLANK(Spreadsheet!L471)))</f>
        <v>1</v>
      </c>
      <c r="AG471" s="5" t="b">
        <f>IF(AND(NOT(ISBLANK(Spreadsheet!C471)), NOT(ISBLANK(Spreadsheet!D471)),Spreadsheet!C471&lt;&gt;Spreadsheet!D471),IF(ISERROR(VLOOKUP(Spreadsheet!C471, Spreadsheet!$C$6:'Spreadsheet'!$C470,1,FALSE)), FALSE, TRUE),TRUE)</f>
        <v>1</v>
      </c>
      <c r="AH471" s="5" t="b">
        <f>Spreadsheet!$B$2=Spreadsheet!AD471</f>
        <v>1</v>
      </c>
      <c r="AI471" s="5" t="b">
        <f>IF(ISBLANK(Spreadsheet!G471),TRUE,IF(OR(LEN(Spreadsheet!G471)&gt;1,ISNUMBER(VALUE(Spreadsheet!G471))),FALSE,TRUE))</f>
        <v>1</v>
      </c>
      <c r="AJ471" s="5" t="b">
        <f>OR(ISBLANK(Spreadsheet!C471), NOT(ISBLANK(Spreadsheet!B471)), NOT(ISBLANK(Spreadsheet!D471)))</f>
        <v>1</v>
      </c>
      <c r="AK471" s="5" t="b">
        <f t="array" ref="AK471">IF(OR(AND(ISBLANK(Spreadsheet!E471),ISBLANK(Spreadsheet!D471),NOT(ISBLANK(Spreadsheet!C471))),AND(ISBLANK(Spreadsheet!E471),ISBLANK(Spreadsheet!D471),ISBLANK(Spreadsheet!C471))),TRUE,ISNUMBER(MATCH(TRUE,EXACT(Spreadsheet!E471,Relationships),0)))</f>
        <v>1</v>
      </c>
      <c r="AL471" s="5" t="b">
        <f>IF(NOT(ISBLANK(Spreadsheet!C471)),IF(OR(ISBLANK(Spreadsheet!F471),LEN(Spreadsheet!F471)&gt;40),FALSE,TRUE),TRUE)</f>
        <v>1</v>
      </c>
      <c r="AM471" s="5" t="b">
        <f>IF(NOT(ISBLANK(Spreadsheet!C471)),IF(OR(ISBLANK(Spreadsheet!H471),LEN(Spreadsheet!H471)&gt;40),FALSE,TRUE),TRUE)</f>
        <v>1</v>
      </c>
      <c r="AN471" s="5" t="b">
        <f t="array" ref="AN471">IF(ISBLANK(Spreadsheet!I471),TRUE,ISNUMBER(MATCH(TRUE,EXACT(Spreadsheet!I471,GenderValues),0)))</f>
        <v>1</v>
      </c>
      <c r="AO471" s="5" t="b">
        <f ca="1">IF(ISERROR(DATEVALUE(TEXT(Spreadsheet!J471,"mm/dd/yyyy")) &gt; TODAY()),IF(AND(ISBLANK(Spreadsheet!J471),ISBLANK(Spreadsheet!C471)),TRUE,FALSE),IF(DATEVALUE(TEXT(Spreadsheet!J471,"mm/dd/yyyy")) &gt; TODAY(),FALSE,TRUE))</f>
        <v>1</v>
      </c>
      <c r="AP471" s="5" t="b">
        <f>OR(ISBLANK(Spreadsheet!K471),LEN(Spreadsheet!K471)&lt;=100)</f>
        <v>1</v>
      </c>
      <c r="AQ471" s="5" t="b">
        <f t="array" ref="AQ471">IF(OR(AND(ISBLANK(Spreadsheet!L471),ISBLANK(Spreadsheet!C471)),AND(NOT(ISBLANK(Spreadsheet!C471)),NOT(ISBLANK(Spreadsheet!D471)))),TRUE,ISNUMBER(MATCH(TRUE,EXACT(Spreadsheet!L471,MaritalStatus),0)))</f>
        <v>1</v>
      </c>
      <c r="AR471" s="5" t="b">
        <f ca="1">IF(ISERROR(DATEVALUE(TEXT(Spreadsheet!M471,"mm/dd/yyyy")) &gt; TODAY()),IF(ISBLANK(Spreadsheet!M471),TRUE,FALSE),IF(DATEVALUE(TEXT(Spreadsheet!M471,"mm/dd/yyyy")) &gt; TODAY(),FALSE,TRUE))</f>
        <v>1</v>
      </c>
      <c r="AS471" s="5" t="b">
        <f>OR(ISBLANK(Spreadsheet!N471),LEN(Spreadsheet!N471)&lt;=100)</f>
        <v>1</v>
      </c>
      <c r="AT471" s="5" t="b">
        <f>OR(ISBLANK(Spreadsheet!O471),UPPER(Spreadsheet!O471)="YES")</f>
        <v>1</v>
      </c>
      <c r="AU471" s="5" t="b">
        <f>OR(ISBLANK(Spreadsheet!P471),UPPER(Spreadsheet!P471)="YES")</f>
        <v>1</v>
      </c>
      <c r="AV471" s="5" t="b">
        <f t="array" ref="AV471">IF(ISBLANK(Spreadsheet!Q471),TRUE,ISNUMBER(MATCH(TRUE,EXACT(Spreadsheet!Q471,OnGroupsPriorIns),0)))</f>
        <v>1</v>
      </c>
      <c r="AW471" s="5" t="b">
        <f>OR(ISBLANK(Spreadsheet!R471),UPPER(Spreadsheet!R471)="YES")</f>
        <v>1</v>
      </c>
      <c r="AX471" s="5" t="b">
        <f>OR(ISBLANK(Spreadsheet!S471),UPPER(Spreadsheet!S471)="YES")</f>
        <v>1</v>
      </c>
      <c r="AY471" s="5" t="b">
        <f>OR(AND(ISBLANK(Spreadsheet!C471),LEN(Spreadsheet!T471)=0),AND(NOT(ISBLANK(Spreadsheet!C471)),LEN(Spreadsheet!T471)&gt;0,LEN(Spreadsheet!T471)&lt;=50))</f>
        <v>1</v>
      </c>
      <c r="AZ471" s="5" t="b">
        <f>OR(LEN(Spreadsheet!U471)=0,AND(LEN(Spreadsheet!U471)&gt;0,LEN(Spreadsheet!U471)&lt;=50))</f>
        <v>1</v>
      </c>
      <c r="BA471" s="5" t="b">
        <f>OR(AND(ISBLANK(Spreadsheet!C471),LEN(Spreadsheet!V471)=0),AND(NOT(ISBLANK(Spreadsheet!C471)),LEN(Spreadsheet!V471)&gt;0,LEN(Spreadsheet!V471)&lt;=50))</f>
        <v>1</v>
      </c>
      <c r="BB471" s="5" t="b">
        <f t="array" ref="BB471">IF(AND(ISBLANK(Spreadsheet!C471),LEN(Spreadsheet!W471)=0),TRUE,ISNUMBER(MATCH(TRUE,EXACT(Spreadsheet!W471,States),0)))</f>
        <v>1</v>
      </c>
      <c r="BC471" s="5" t="b">
        <f>OR(AND(ISBLANK(Spreadsheet!C471),LEN(Spreadsheet!X471)=0),AND(NOT(ISBLANK(Spreadsheet!C471)),LEN(Spreadsheet!X471)&gt;0,LEN(Spreadsheet!X471)=5,ISNUMBER(VALUE(Spreadsheet!X471))))</f>
        <v>1</v>
      </c>
      <c r="BD471" s="5" t="b">
        <f>OR(ISBLANK(Spreadsheet!Z471),LEN(Spreadsheet!Z471)&lt;=50)</f>
        <v>1</v>
      </c>
      <c r="BE471" s="5" t="b">
        <f>ISBLANK(Spreadsheet!AA471)</f>
        <v>1</v>
      </c>
      <c r="BF471" s="5" t="b">
        <f>ISBLANK(Spreadsheet!AB471)</f>
        <v>1</v>
      </c>
      <c r="BG471" s="5" t="b">
        <f>IF(ISERROR(DATEVALUE(TEXT(Spreadsheet!AC471,"mm/dd/yyyy")) &gt; DATEVALUE(TEXT(Spreadsheet!J471,"mm/dd/yyyy"))),IF(OR(AND(ISBLANK(Spreadsheet!AC471),ISBLANK(Spreadsheet!C471)),AND(NOT(ISBLANK(Spreadsheet!C471)),ISBLANK(Spreadsheet!AC471),NOT(ISBLANK(Spreadsheet!D471)))),TRUE,FALSE),IF(DATEVALUE(TEXT(Spreadsheet!AC471,"mm/dd/yyyy")) &gt; DATEVALUE(TEXT(Spreadsheet!J471,"mm/dd/yyyy")),TRUE,FALSE))</f>
        <v>1</v>
      </c>
      <c r="BH471" s="5" t="b">
        <f>OR(AND(ISBLANK(Spreadsheet!C471),ISBLANK(Spreadsheet!AE471)),AND(NOT(ISBLANK(Spreadsheet!C471)),NOT(ISBLANK(Spreadsheet!D471)),ISBLANK(Spreadsheet!AE471)),AND(NOT(ISBLANK(Spreadsheet!C471)),ISBLANK(Spreadsheet!D471),NOT(ISBLANK(Spreadsheet!AE471)),LEN(Spreadsheet!AE471)&lt;=100))</f>
        <v>1</v>
      </c>
      <c r="BI471" s="5" t="b">
        <f t="array" ref="BI471">IF(ISBLANK(Spreadsheet!AF471),TRUE,ISNUMBER(MATCH(TRUE,EXACT(Spreadsheet!AF471,CobraShortReasons),0)))</f>
        <v>1</v>
      </c>
      <c r="BJ471" s="5" t="b">
        <f ca="1">IF(ISERROR(DATEVALUE(TEXT(Spreadsheet!AG471,"mm/dd/yyyy")) &gt; TODAY()),IF(ISBLANK(Spreadsheet!AG471),TRUE,FALSE),IF(DATEVALUE(TEXT(Spreadsheet!AG471,"mm/dd/yyyy")) &gt; TODAY(),FALSE,TRUE))</f>
        <v>1</v>
      </c>
      <c r="BK471" s="5" t="b">
        <f>OR(ISBLANK(Spreadsheet!AH471),LEN(Spreadsheet!AH471)&lt;=25)</f>
        <v>1</v>
      </c>
      <c r="BL471" s="5" t="b">
        <f t="array" aca="1" ref="BL471" ca="1">IF(ISBLANK(Spreadsheet!AI471),TRUE,ISNUMBER(MATCH(TRUE,EXACT(Spreadsheet!AI471,INDIRECT(Spreadsheet!$D$2)),0)))</f>
        <v>1</v>
      </c>
      <c r="BM471" s="5" t="b">
        <f t="array" aca="1" ref="BM471" ca="1">IF(ISBLANK(Spreadsheet!AJ471),TRUE,ISNUMBER(MATCH(TRUE,EXACT(Spreadsheet!AJ471,INDIRECT(Spreadsheet!BJ471)),0)))</f>
        <v>1</v>
      </c>
      <c r="BN471" s="5" t="b">
        <f t="array" ref="BN471">IF(ISBLANK(Spreadsheet!AK471),TRUE,ISNUMBER(MATCH(TRUE,EXACT(Spreadsheet!AK471,DentalPlans),0)))</f>
        <v>1</v>
      </c>
      <c r="BO471" s="5" t="b">
        <f t="array" aca="1" ref="BO471" ca="1">IF(ISBLANK(Spreadsheet!AL471),TRUE,ISNUMBER(MATCH(TRUE,EXACT(Spreadsheet!AL471,INDIRECT(Spreadsheet!BK471)),0)))</f>
        <v>1</v>
      </c>
      <c r="BP471" s="5" t="b">
        <f t="array" ref="BP471">IF(ISBLANK(Spreadsheet!AM471),TRUE,ISNUMBER(MATCH(TRUE,EXACT(Spreadsheet!AM471,VisionPlans),0)))</f>
        <v>1</v>
      </c>
      <c r="BQ471" s="5" t="b">
        <f t="array" aca="1" ref="BQ471" ca="1">IF(ISBLANK(Spreadsheet!AN471),TRUE,ISNUMBER(MATCH(TRUE,EXACT(Spreadsheet!AN471,INDIRECT(Spreadsheet!BL471)),0)))</f>
        <v>1</v>
      </c>
      <c r="BR471" s="5" t="b">
        <f t="array" ref="BR471">IF(ISBLANK(Spreadsheet!AO471),TRUE,ISNUMBER(MATCH(TRUE,EXACT(Spreadsheet!AO471,LifeBenefitClasses),0)))</f>
        <v>1</v>
      </c>
      <c r="BS471" s="5" t="b">
        <f>IF(OR(ISBLANK(Spreadsheet!AO471), Spreadsheet!AO471="Waive"),IF(ISBLANK(Spreadsheet!AP471),TRUE,FALSE),IF(OR(AND(NOT(ISBLANK(Spreadsheet!AO471)),ISBLANK(Spreadsheet!AP471)),NOT(ISNUMBER(VALUE(Spreadsheet!AP471)))),FALSE,IF(OR(AND(Spreadsheet!AP471&lt;6,MOD(Spreadsheet!AP471*10,5)=0), MOD(Spreadsheet!AP471,5000)=0),TRUE,FALSE)))</f>
        <v>1</v>
      </c>
      <c r="BT471" s="5" t="b">
        <f t="array" ref="BT471">IF(ISBLANK(Spreadsheet!AQ471),TRUE,ISNUMBER(MATCH(TRUE,EXACT(Spreadsheet!AQ471,EnrollWaive),0)))</f>
        <v>1</v>
      </c>
      <c r="BU471" s="5" t="b">
        <f t="array" ref="BU471">IF(ISBLANK(Spreadsheet!AR471),TRUE,ISNUMBER(MATCH(TRUE,EXACT(Spreadsheet!AR471,LifeBenefitClasses),0)))</f>
        <v>1</v>
      </c>
      <c r="BV471" s="5" t="b">
        <f>IF(OR(ISBLANK(Spreadsheet!AR471), Spreadsheet!AR471="Waive"),IF(ISBLANK(Spreadsheet!AS471),TRUE,FALSE),IF(OR(AND(NOT(ISBLANK(Spreadsheet!AR471)),ISBLANK(Spreadsheet!AS471)),NOT(ISNUMBER(VALUE(Spreadsheet!AS471)))),FALSE,IF(OR(AND(Spreadsheet!AS471&lt;6,MOD(Spreadsheet!AS471*10,5)=0), MOD(Spreadsheet!AS471,10000)=0),TRUE,FALSE)))</f>
        <v>1</v>
      </c>
      <c r="BW471" s="5" t="b">
        <f t="array" ref="BW471">IF(ISBLANK(Spreadsheet!AT471),TRUE,ISNUMBER(MATCH(TRUE,EXACT(Spreadsheet!AT471,LifeBenefitClasses),0)))</f>
        <v>1</v>
      </c>
      <c r="BX471" s="5" t="b">
        <f>IF(OR(ISBLANK(Spreadsheet!AT471), Spreadsheet!AT471="Waive"),IF(ISBLANK(Spreadsheet!AU471),TRUE,FALSE),IF(OR(AND(NOT(ISBLANK(Spreadsheet!AT471)),ISBLANK(Spreadsheet!AU471)),NOT(ISNUMBER(VALUE(Spreadsheet!AU471)))),FALSE,IF(AND(NOT(OR(ISBLANK(Spreadsheet!AT471),Spreadsheet!AT471="Waive")),NOT(OR(ISBLANK(Spreadsheet!AR471),Spreadsheet!AR471="Waive")),MOD(Spreadsheet!AU471,5000)=0, Spreadsheet!AU471&lt;=(Spreadsheet!AS471*0.5)),TRUE,FALSE)))</f>
        <v>1</v>
      </c>
      <c r="BY471" s="5" t="b">
        <f t="array" ref="BY471">IF(ISBLANK(Spreadsheet!AV471),TRUE,ISNUMBER(MATCH(TRUE,EXACT(Spreadsheet!AV471,EnrollWaive),0)))</f>
        <v>1</v>
      </c>
      <c r="BZ471" s="5" t="b">
        <f t="array" ref="BZ471">IF(ISBLANK(Spreadsheet!AW471),TRUE,ISNUMBER(MATCH(TRUE,EXACT(Spreadsheet!AW471,LifeBenefitClasses),0)))</f>
        <v>1</v>
      </c>
      <c r="CA471" s="5" t="b">
        <f t="array" ref="CA471">IF(ISBLANK(Spreadsheet!AX471),TRUE,ISNUMBER(MATCH(TRUE,EXACT(Spreadsheet!AX471,LifeBenefitClasses),0)))</f>
        <v>1</v>
      </c>
      <c r="CB471" s="5" t="b">
        <f t="array" ref="CB471">IF(ISBLANK(Spreadsheet!AY471),TRUE,ISNUMBER(MATCH(TRUE,EXACT(Spreadsheet!AY471,LifeBenefitClasses),0)))</f>
        <v>1</v>
      </c>
      <c r="CC471" s="5" t="b">
        <f t="array" ref="CC471">IF(ISBLANK(Spreadsheet!AZ471),TRUE,ISNUMBER(MATCH(TRUE,EXACT(Spreadsheet!AZ471,LifeBenefitClasses),0)))</f>
        <v>1</v>
      </c>
      <c r="CD471" s="5" t="b">
        <f t="array" ref="CD471">IF(ISBLANK(Spreadsheet!BA471),TRUE,ISNUMBER(MATCH(TRUE,EXACT(Spreadsheet!BA471,LifeBenefitClasses),0)))</f>
        <v>1</v>
      </c>
      <c r="CE471" s="5" t="b">
        <f>IF(OR(ISBLANK(Spreadsheet!BA471), Spreadsheet!BA471="Waive"),IF(ISBLANK(Spreadsheet!BB471),TRUE,FALSE),IF(OR(AND(NOT(ISBLANK(Spreadsheet!BA471)),ISBLANK(Spreadsheet!BB471)),NOT(ISNUMBER(VALUE(Spreadsheet!BB471))),ISBLANK(Spreadsheet!BC471),NOT(ISNUMBER(VALUE(Spreadsheet!BC471)))),FALSE,IF(AND(Spreadsheet!BB471&gt;=50000,Spreadsheet!BB471&lt;=250000,MOD(Spreadsheet!BB471,10000)=0,Spreadsheet!BB471&lt;=(10*Spreadsheet!BC471)),TRUE,FALSE)))</f>
        <v>1</v>
      </c>
      <c r="CF471" s="5" t="b">
        <f>IF(NOT(ISBLANK(Spreadsheet!BC471)),AND(ISNUMBER(VALUE(Spreadsheet!BC471)),Spreadsheet!BC471&gt;0),AND(OR(ISBLANK(Spreadsheet!AO471),Spreadsheet!AO471="Waive",AND(NOT(OR(ISBLANK(Spreadsheet!AO471),Spreadsheet!AO471="Waive")),Spreadsheet!AP471&gt;=6)),OR(ISBLANK(Spreadsheet!AR471),AND(NOT(OR(ISBLANK(Spreadsheet!AR471),Spreadsheet!AR471="Waive")),Spreadsheet!AS471&gt;=6)),OR(ISBLANK(Spreadsheet!AW471)),OR(ISBLANK(Spreadsheet!AX471)),OR(ISBLANK(Spreadsheet!AY471)),OR(ISBLANK(Spreadsheet!AZ471)),OR(ISBLANK(Spreadsheet!BA471),Spreadsheet!BA471="Waive")))</f>
        <v>1</v>
      </c>
      <c r="CG471" s="5" t="b">
        <f t="shared" ca="1" si="35"/>
        <v>1</v>
      </c>
    </row>
    <row r="472" spans="8:85" x14ac:dyDescent="0.3">
      <c r="H472" s="5">
        <f t="shared" ca="1" si="36"/>
        <v>2</v>
      </c>
      <c r="I472" s="5" t="str">
        <f t="shared" ca="1" si="34"/>
        <v/>
      </c>
      <c r="J472" s="5" t="str">
        <f>IF(AND(NOT(ISBLANK(Spreadsheet!C472)),ISBLANK(Spreadsheet!D472)),Spreadsheet!F472&amp;" "&amp;Spreadsheet!H472,"")</f>
        <v/>
      </c>
      <c r="K472" s="5">
        <f>IF(AND(NOT(ISBLANK(Spreadsheet!C472)),ISBLANK(Spreadsheet!D472)),COUNTIFS(Spreadsheet!E473:E$786,"=Child",Spreadsheet!C473:C$786, "="&amp;Spreadsheet!C472) + COUNTIFS(Spreadsheet!E473:E$786,"=Step-child",Spreadsheet!C473:C$786, "="&amp;Spreadsheet!C472),0)</f>
        <v>0</v>
      </c>
      <c r="L472" s="5">
        <f>IF(NOT(ISBLANK(J472)),COUNTIFS(Spreadsheet!E473:E$786,"=Wife",Spreadsheet!C473:C$786, "="&amp;Spreadsheet!C472) + COUNTIFS(Spreadsheet!E473:E$786,"=Husband",Spreadsheet!C473:C$786, "="&amp;Spreadsheet!C472),0)</f>
        <v>0</v>
      </c>
      <c r="M472" s="5">
        <f>IF(NOT(ISBLANK(Spreadsheet!AJ472)),VLOOKUP(Spreadsheet!AJ472,'Drop Downs'!$P$2:$R$16,3,FALSE),0)</f>
        <v>0</v>
      </c>
      <c r="N472" s="5">
        <f>IF(NOT(ISBLANK(Spreadsheet!AJ472)), VLOOKUP(Spreadsheet!AJ472,'Drop Downs'!$P$2:$R$16,2,FALSE),0)</f>
        <v>0</v>
      </c>
      <c r="O472" s="5">
        <f>IF(NOT(ISBLANK(Spreadsheet!AL472)),VLOOKUP(Spreadsheet!AL472,'Drop Downs'!$P$2:$R$16,3,FALSE), 0)</f>
        <v>0</v>
      </c>
      <c r="P472" s="5">
        <f>IF(NOT(ISBLANK(Spreadsheet!AL472)),VLOOKUP(Spreadsheet!AL472,'Drop Downs'!$P$2:$R$16,2,FALSE),0)</f>
        <v>0</v>
      </c>
      <c r="Q472" s="5">
        <f>IF(NOT(ISBLANK(Spreadsheet!AN472)),VLOOKUP(Spreadsheet!AN472,'Drop Downs'!$P$2:$R$16,3,FALSE),0)</f>
        <v>0</v>
      </c>
      <c r="R472" s="5">
        <f>IF(NOT(ISBLANK(Spreadsheet!AN472)),VLOOKUP(Spreadsheet!AN472,'Drop Downs'!$P$2:$R$16,2,FALSE),0)</f>
        <v>0</v>
      </c>
      <c r="S472" s="5" t="str">
        <f>IF(OR(M472&gt;K472,N472&gt;L472,O472&gt;K472, Q472&gt;K472,N472&gt;L472, P472&gt;L472, R472&gt;L472),"Member currently has a coverage election over what he/she needs.  Please add more dependents or adjust the coverage election.","")&amp;(IF(AND(NOT(ISBLANK(Spreadsheet!C472)),NOT(ISBLANK(Spreadsheet!D472)),ISBLANK(Spreadsheet!E472)),"Dependent lacks a relationship to member.Please select one from the drop-down.",""))</f>
        <v/>
      </c>
      <c r="T472" s="5" t="b">
        <f t="shared" si="37"/>
        <v>1</v>
      </c>
      <c r="U472" s="5" t="b">
        <f>OR(ISBLANK(Spreadsheet!C472),IF(NOT(ISBLANK(Spreadsheet!D472)),NOT(ISBLANK(Spreadsheet!E472)),TRUE))</f>
        <v>1</v>
      </c>
      <c r="V472" s="5" t="b">
        <f>OR(ISBLANK(Spreadsheet!C472), NOT(ISBLANK(Spreadsheet!I472)))</f>
        <v>1</v>
      </c>
      <c r="W472" s="5" t="b">
        <f>OR(ISBLANK(Spreadsheet!D472),NOT(ISBLANK(Spreadsheet!C472)))</f>
        <v>1</v>
      </c>
      <c r="X472" s="155" t="str">
        <f>REPT("0",MIN(FIND({1,2,3,4,5,6,7,8,9},Spreadsheet!C472&amp;"123456789"))-1)&amp;IF(ISBLANK(Spreadsheet!C472),"",SUMPRODUCT(MID(0&amp;Spreadsheet!C472,LARGE(INDEX(ISNUMBER(--MID(Spreadsheet!C472,ROW($1:$225),1))*
 ROW($1:$225),0),ROW($1:$225))+1,1)*10^ROW($1:$225)/10))</f>
        <v/>
      </c>
      <c r="Y472" s="5" t="b">
        <f>IF(NOT(ISBLANK(Spreadsheet!C472)),IF(AND(ISNUMBER(VALUE(Spreadsheet!C472)), LEN(Spreadsheet!C472)=9),TRUE,FALSE),TRUE)</f>
        <v>1</v>
      </c>
      <c r="Z472" s="155" t="str">
        <f>REPT("0",MIN(FIND({1,2,3,4,5,6,7,8,9},Spreadsheet!D472&amp;"123456789"))-1)&amp;IF(ISBLANK(Spreadsheet!D472),"",SUMPRODUCT(MID(0&amp;Spreadsheet!D472,LARGE(INDEX(ISNUMBER(--MID(Spreadsheet!D472,ROW($1:$225),1))*
 ROW($1:$225),0),ROW($1:$225))+1,1)*10^ROW($1:$225)/10))</f>
        <v/>
      </c>
      <c r="AA472" s="5" t="b">
        <f>IF(AND(NOT(ISBLANK(Spreadsheet!D472)),NOT(ISBLANK(Spreadsheet!C472))),IF(AND(ISNUMBER(VALUE(Spreadsheet!D472)), LEN(Spreadsheet!D472)=9),TRUE,FALSE),IF(AND(NOT(ISBLANK(Spreadsheet!D472)),ISBLANK(Spreadsheet!C472)),FALSE,TRUE))</f>
        <v>1</v>
      </c>
      <c r="AB472" s="5" t="b">
        <f>OR(ISBLANK(Spreadsheet!Y472),IF(NOT(ISBLANK(Spreadsheet!Y472)),LEN(Spreadsheet!Y472)=10,ISNUMBER(VALUE(Spreadsheet!Y472))))</f>
        <v>1</v>
      </c>
      <c r="AC472" s="5" t="b">
        <f>OR(ISBLANK(Spreadsheet!AI472), AND(NOT(ISBLANK(Spreadsheet!AJ472)), NOT(ISNUMBER(SEARCH("Waive",Spreadsheet!AJ472)))))</f>
        <v>1</v>
      </c>
      <c r="AD472" s="5" t="b">
        <f>OR(ISBLANK(Spreadsheet!AK472), AND(NOT(ISBLANK(Spreadsheet!AL472)), NOT(ISNUMBER(SEARCH("Waive",Spreadsheet!AL472)))))</f>
        <v>1</v>
      </c>
      <c r="AE472" s="5" t="b">
        <f>OR(ISBLANK(Spreadsheet!AM472), AND(NOT(ISBLANK(Spreadsheet!AN472)), NOT(ISNUMBER(SEARCH("Waive", Spreadsheet!AN472)))))</f>
        <v>1</v>
      </c>
      <c r="AF472" s="5" t="b">
        <f>OR(ISBLANK(Spreadsheet!C472), NOT(ISBLANK(Spreadsheet!D472)),NOT(ISBLANK(Spreadsheet!L472)))</f>
        <v>1</v>
      </c>
      <c r="AG472" s="5" t="b">
        <f>IF(AND(NOT(ISBLANK(Spreadsheet!C472)), NOT(ISBLANK(Spreadsheet!D472)),Spreadsheet!C472&lt;&gt;Spreadsheet!D472),IF(ISERROR(VLOOKUP(Spreadsheet!C472, Spreadsheet!$C$6:'Spreadsheet'!$C471,1,FALSE)), FALSE, TRUE),TRUE)</f>
        <v>1</v>
      </c>
      <c r="AH472" s="5" t="b">
        <f>Spreadsheet!$B$2=Spreadsheet!AD472</f>
        <v>1</v>
      </c>
      <c r="AI472" s="5" t="b">
        <f>IF(ISBLANK(Spreadsheet!G472),TRUE,IF(OR(LEN(Spreadsheet!G472)&gt;1,ISNUMBER(VALUE(Spreadsheet!G472))),FALSE,TRUE))</f>
        <v>1</v>
      </c>
      <c r="AJ472" s="5" t="b">
        <f>OR(ISBLANK(Spreadsheet!C472), NOT(ISBLANK(Spreadsheet!B472)), NOT(ISBLANK(Spreadsheet!D472)))</f>
        <v>1</v>
      </c>
      <c r="AK472" s="5" t="b">
        <f t="array" ref="AK472">IF(OR(AND(ISBLANK(Spreadsheet!E472),ISBLANK(Spreadsheet!D472),NOT(ISBLANK(Spreadsheet!C472))),AND(ISBLANK(Spreadsheet!E472),ISBLANK(Spreadsheet!D472),ISBLANK(Spreadsheet!C472))),TRUE,ISNUMBER(MATCH(TRUE,EXACT(Spreadsheet!E472,Relationships),0)))</f>
        <v>1</v>
      </c>
      <c r="AL472" s="5" t="b">
        <f>IF(NOT(ISBLANK(Spreadsheet!C472)),IF(OR(ISBLANK(Spreadsheet!F472),LEN(Spreadsheet!F472)&gt;40),FALSE,TRUE),TRUE)</f>
        <v>1</v>
      </c>
      <c r="AM472" s="5" t="b">
        <f>IF(NOT(ISBLANK(Spreadsheet!C472)),IF(OR(ISBLANK(Spreadsheet!H472),LEN(Spreadsheet!H472)&gt;40),FALSE,TRUE),TRUE)</f>
        <v>1</v>
      </c>
      <c r="AN472" s="5" t="b">
        <f t="array" ref="AN472">IF(ISBLANK(Spreadsheet!I472),TRUE,ISNUMBER(MATCH(TRUE,EXACT(Spreadsheet!I472,GenderValues),0)))</f>
        <v>1</v>
      </c>
      <c r="AO472" s="5" t="b">
        <f ca="1">IF(ISERROR(DATEVALUE(TEXT(Spreadsheet!J472,"mm/dd/yyyy")) &gt; TODAY()),IF(AND(ISBLANK(Spreadsheet!J472),ISBLANK(Spreadsheet!C472)),TRUE,FALSE),IF(DATEVALUE(TEXT(Spreadsheet!J472,"mm/dd/yyyy")) &gt; TODAY(),FALSE,TRUE))</f>
        <v>1</v>
      </c>
      <c r="AP472" s="5" t="b">
        <f>OR(ISBLANK(Spreadsheet!K472),LEN(Spreadsheet!K472)&lt;=100)</f>
        <v>1</v>
      </c>
      <c r="AQ472" s="5" t="b">
        <f t="array" ref="AQ472">IF(OR(AND(ISBLANK(Spreadsheet!L472),ISBLANK(Spreadsheet!C472)),AND(NOT(ISBLANK(Spreadsheet!C472)),NOT(ISBLANK(Spreadsheet!D472)))),TRUE,ISNUMBER(MATCH(TRUE,EXACT(Spreadsheet!L472,MaritalStatus),0)))</f>
        <v>1</v>
      </c>
      <c r="AR472" s="5" t="b">
        <f ca="1">IF(ISERROR(DATEVALUE(TEXT(Spreadsheet!M472,"mm/dd/yyyy")) &gt; TODAY()),IF(ISBLANK(Spreadsheet!M472),TRUE,FALSE),IF(DATEVALUE(TEXT(Spreadsheet!M472,"mm/dd/yyyy")) &gt; TODAY(),FALSE,TRUE))</f>
        <v>1</v>
      </c>
      <c r="AS472" s="5" t="b">
        <f>OR(ISBLANK(Spreadsheet!N472),LEN(Spreadsheet!N472)&lt;=100)</f>
        <v>1</v>
      </c>
      <c r="AT472" s="5" t="b">
        <f>OR(ISBLANK(Spreadsheet!O472),UPPER(Spreadsheet!O472)="YES")</f>
        <v>1</v>
      </c>
      <c r="AU472" s="5" t="b">
        <f>OR(ISBLANK(Spreadsheet!P472),UPPER(Spreadsheet!P472)="YES")</f>
        <v>1</v>
      </c>
      <c r="AV472" s="5" t="b">
        <f t="array" ref="AV472">IF(ISBLANK(Spreadsheet!Q472),TRUE,ISNUMBER(MATCH(TRUE,EXACT(Spreadsheet!Q472,OnGroupsPriorIns),0)))</f>
        <v>1</v>
      </c>
      <c r="AW472" s="5" t="b">
        <f>OR(ISBLANK(Spreadsheet!R472),UPPER(Spreadsheet!R472)="YES")</f>
        <v>1</v>
      </c>
      <c r="AX472" s="5" t="b">
        <f>OR(ISBLANK(Spreadsheet!S472),UPPER(Spreadsheet!S472)="YES")</f>
        <v>1</v>
      </c>
      <c r="AY472" s="5" t="b">
        <f>OR(AND(ISBLANK(Spreadsheet!C472),LEN(Spreadsheet!T472)=0),AND(NOT(ISBLANK(Spreadsheet!C472)),LEN(Spreadsheet!T472)&gt;0,LEN(Spreadsheet!T472)&lt;=50))</f>
        <v>1</v>
      </c>
      <c r="AZ472" s="5" t="b">
        <f>OR(LEN(Spreadsheet!U472)=0,AND(LEN(Spreadsheet!U472)&gt;0,LEN(Spreadsheet!U472)&lt;=50))</f>
        <v>1</v>
      </c>
      <c r="BA472" s="5" t="b">
        <f>OR(AND(ISBLANK(Spreadsheet!C472),LEN(Spreadsheet!V472)=0),AND(NOT(ISBLANK(Spreadsheet!C472)),LEN(Spreadsheet!V472)&gt;0,LEN(Spreadsheet!V472)&lt;=50))</f>
        <v>1</v>
      </c>
      <c r="BB472" s="5" t="b">
        <f t="array" ref="BB472">IF(AND(ISBLANK(Spreadsheet!C472),LEN(Spreadsheet!W472)=0),TRUE,ISNUMBER(MATCH(TRUE,EXACT(Spreadsheet!W472,States),0)))</f>
        <v>1</v>
      </c>
      <c r="BC472" s="5" t="b">
        <f>OR(AND(ISBLANK(Spreadsheet!C472),LEN(Spreadsheet!X472)=0),AND(NOT(ISBLANK(Spreadsheet!C472)),LEN(Spreadsheet!X472)&gt;0,LEN(Spreadsheet!X472)=5,ISNUMBER(VALUE(Spreadsheet!X472))))</f>
        <v>1</v>
      </c>
      <c r="BD472" s="5" t="b">
        <f>OR(ISBLANK(Spreadsheet!Z472),LEN(Spreadsheet!Z472)&lt;=50)</f>
        <v>1</v>
      </c>
      <c r="BE472" s="5" t="b">
        <f>ISBLANK(Spreadsheet!AA472)</f>
        <v>1</v>
      </c>
      <c r="BF472" s="5" t="b">
        <f>ISBLANK(Spreadsheet!AB472)</f>
        <v>1</v>
      </c>
      <c r="BG472" s="5" t="b">
        <f>IF(ISERROR(DATEVALUE(TEXT(Spreadsheet!AC472,"mm/dd/yyyy")) &gt; DATEVALUE(TEXT(Spreadsheet!J472,"mm/dd/yyyy"))),IF(OR(AND(ISBLANK(Spreadsheet!AC472),ISBLANK(Spreadsheet!C472)),AND(NOT(ISBLANK(Spreadsheet!C472)),ISBLANK(Spreadsheet!AC472),NOT(ISBLANK(Spreadsheet!D472)))),TRUE,FALSE),IF(DATEVALUE(TEXT(Spreadsheet!AC472,"mm/dd/yyyy")) &gt; DATEVALUE(TEXT(Spreadsheet!J472,"mm/dd/yyyy")),TRUE,FALSE))</f>
        <v>1</v>
      </c>
      <c r="BH472" s="5" t="b">
        <f>OR(AND(ISBLANK(Spreadsheet!C472),ISBLANK(Spreadsheet!AE472)),AND(NOT(ISBLANK(Spreadsheet!C472)),NOT(ISBLANK(Spreadsheet!D472)),ISBLANK(Spreadsheet!AE472)),AND(NOT(ISBLANK(Spreadsheet!C472)),ISBLANK(Spreadsheet!D472),NOT(ISBLANK(Spreadsheet!AE472)),LEN(Spreadsheet!AE472)&lt;=100))</f>
        <v>1</v>
      </c>
      <c r="BI472" s="5" t="b">
        <f t="array" ref="BI472">IF(ISBLANK(Spreadsheet!AF472),TRUE,ISNUMBER(MATCH(TRUE,EXACT(Spreadsheet!AF472,CobraShortReasons),0)))</f>
        <v>1</v>
      </c>
      <c r="BJ472" s="5" t="b">
        <f ca="1">IF(ISERROR(DATEVALUE(TEXT(Spreadsheet!AG472,"mm/dd/yyyy")) &gt; TODAY()),IF(ISBLANK(Spreadsheet!AG472),TRUE,FALSE),IF(DATEVALUE(TEXT(Spreadsheet!AG472,"mm/dd/yyyy")) &gt; TODAY(),FALSE,TRUE))</f>
        <v>1</v>
      </c>
      <c r="BK472" s="5" t="b">
        <f>OR(ISBLANK(Spreadsheet!AH472),LEN(Spreadsheet!AH472)&lt;=25)</f>
        <v>1</v>
      </c>
      <c r="BL472" s="5" t="b">
        <f t="array" aca="1" ref="BL472" ca="1">IF(ISBLANK(Spreadsheet!AI472),TRUE,ISNUMBER(MATCH(TRUE,EXACT(Spreadsheet!AI472,INDIRECT(Spreadsheet!$D$2)),0)))</f>
        <v>1</v>
      </c>
      <c r="BM472" s="5" t="b">
        <f t="array" aca="1" ref="BM472" ca="1">IF(ISBLANK(Spreadsheet!AJ472),TRUE,ISNUMBER(MATCH(TRUE,EXACT(Spreadsheet!AJ472,INDIRECT(Spreadsheet!BJ472)),0)))</f>
        <v>1</v>
      </c>
      <c r="BN472" s="5" t="b">
        <f t="array" ref="BN472">IF(ISBLANK(Spreadsheet!AK472),TRUE,ISNUMBER(MATCH(TRUE,EXACT(Spreadsheet!AK472,DentalPlans),0)))</f>
        <v>1</v>
      </c>
      <c r="BO472" s="5" t="b">
        <f t="array" aca="1" ref="BO472" ca="1">IF(ISBLANK(Spreadsheet!AL472),TRUE,ISNUMBER(MATCH(TRUE,EXACT(Spreadsheet!AL472,INDIRECT(Spreadsheet!BK472)),0)))</f>
        <v>1</v>
      </c>
      <c r="BP472" s="5" t="b">
        <f t="array" ref="BP472">IF(ISBLANK(Spreadsheet!AM472),TRUE,ISNUMBER(MATCH(TRUE,EXACT(Spreadsheet!AM472,VisionPlans),0)))</f>
        <v>1</v>
      </c>
      <c r="BQ472" s="5" t="b">
        <f t="array" aca="1" ref="BQ472" ca="1">IF(ISBLANK(Spreadsheet!AN472),TRUE,ISNUMBER(MATCH(TRUE,EXACT(Spreadsheet!AN472,INDIRECT(Spreadsheet!BL472)),0)))</f>
        <v>1</v>
      </c>
      <c r="BR472" s="5" t="b">
        <f t="array" ref="BR472">IF(ISBLANK(Spreadsheet!AO472),TRUE,ISNUMBER(MATCH(TRUE,EXACT(Spreadsheet!AO472,LifeBenefitClasses),0)))</f>
        <v>1</v>
      </c>
      <c r="BS472" s="5" t="b">
        <f>IF(OR(ISBLANK(Spreadsheet!AO472), Spreadsheet!AO472="Waive"),IF(ISBLANK(Spreadsheet!AP472),TRUE,FALSE),IF(OR(AND(NOT(ISBLANK(Spreadsheet!AO472)),ISBLANK(Spreadsheet!AP472)),NOT(ISNUMBER(VALUE(Spreadsheet!AP472)))),FALSE,IF(OR(AND(Spreadsheet!AP472&lt;6,MOD(Spreadsheet!AP472*10,5)=0), MOD(Spreadsheet!AP472,5000)=0),TRUE,FALSE)))</f>
        <v>1</v>
      </c>
      <c r="BT472" s="5" t="b">
        <f t="array" ref="BT472">IF(ISBLANK(Spreadsheet!AQ472),TRUE,ISNUMBER(MATCH(TRUE,EXACT(Spreadsheet!AQ472,EnrollWaive),0)))</f>
        <v>1</v>
      </c>
      <c r="BU472" s="5" t="b">
        <f t="array" ref="BU472">IF(ISBLANK(Spreadsheet!AR472),TRUE,ISNUMBER(MATCH(TRUE,EXACT(Spreadsheet!AR472,LifeBenefitClasses),0)))</f>
        <v>1</v>
      </c>
      <c r="BV472" s="5" t="b">
        <f>IF(OR(ISBLANK(Spreadsheet!AR472), Spreadsheet!AR472="Waive"),IF(ISBLANK(Spreadsheet!AS472),TRUE,FALSE),IF(OR(AND(NOT(ISBLANK(Spreadsheet!AR472)),ISBLANK(Spreadsheet!AS472)),NOT(ISNUMBER(VALUE(Spreadsheet!AS472)))),FALSE,IF(OR(AND(Spreadsheet!AS472&lt;6,MOD(Spreadsheet!AS472*10,5)=0), MOD(Spreadsheet!AS472,10000)=0),TRUE,FALSE)))</f>
        <v>1</v>
      </c>
      <c r="BW472" s="5" t="b">
        <f t="array" ref="BW472">IF(ISBLANK(Spreadsheet!AT472),TRUE,ISNUMBER(MATCH(TRUE,EXACT(Spreadsheet!AT472,LifeBenefitClasses),0)))</f>
        <v>1</v>
      </c>
      <c r="BX472" s="5" t="b">
        <f>IF(OR(ISBLANK(Spreadsheet!AT472), Spreadsheet!AT472="Waive"),IF(ISBLANK(Spreadsheet!AU472),TRUE,FALSE),IF(OR(AND(NOT(ISBLANK(Spreadsheet!AT472)),ISBLANK(Spreadsheet!AU472)),NOT(ISNUMBER(VALUE(Spreadsheet!AU472)))),FALSE,IF(AND(NOT(OR(ISBLANK(Spreadsheet!AT472),Spreadsheet!AT472="Waive")),NOT(OR(ISBLANK(Spreadsheet!AR472),Spreadsheet!AR472="Waive")),MOD(Spreadsheet!AU472,5000)=0, Spreadsheet!AU472&lt;=(Spreadsheet!AS472*0.5)),TRUE,FALSE)))</f>
        <v>1</v>
      </c>
      <c r="BY472" s="5" t="b">
        <f t="array" ref="BY472">IF(ISBLANK(Spreadsheet!AV472),TRUE,ISNUMBER(MATCH(TRUE,EXACT(Spreadsheet!AV472,EnrollWaive),0)))</f>
        <v>1</v>
      </c>
      <c r="BZ472" s="5" t="b">
        <f t="array" ref="BZ472">IF(ISBLANK(Spreadsheet!AW472),TRUE,ISNUMBER(MATCH(TRUE,EXACT(Spreadsheet!AW472,LifeBenefitClasses),0)))</f>
        <v>1</v>
      </c>
      <c r="CA472" s="5" t="b">
        <f t="array" ref="CA472">IF(ISBLANK(Spreadsheet!AX472),TRUE,ISNUMBER(MATCH(TRUE,EXACT(Spreadsheet!AX472,LifeBenefitClasses),0)))</f>
        <v>1</v>
      </c>
      <c r="CB472" s="5" t="b">
        <f t="array" ref="CB472">IF(ISBLANK(Spreadsheet!AY472),TRUE,ISNUMBER(MATCH(TRUE,EXACT(Spreadsheet!AY472,LifeBenefitClasses),0)))</f>
        <v>1</v>
      </c>
      <c r="CC472" s="5" t="b">
        <f t="array" ref="CC472">IF(ISBLANK(Spreadsheet!AZ472),TRUE,ISNUMBER(MATCH(TRUE,EXACT(Spreadsheet!AZ472,LifeBenefitClasses),0)))</f>
        <v>1</v>
      </c>
      <c r="CD472" s="5" t="b">
        <f t="array" ref="CD472">IF(ISBLANK(Spreadsheet!BA472),TRUE,ISNUMBER(MATCH(TRUE,EXACT(Spreadsheet!BA472,LifeBenefitClasses),0)))</f>
        <v>1</v>
      </c>
      <c r="CE472" s="5" t="b">
        <f>IF(OR(ISBLANK(Spreadsheet!BA472), Spreadsheet!BA472="Waive"),IF(ISBLANK(Spreadsheet!BB472),TRUE,FALSE),IF(OR(AND(NOT(ISBLANK(Spreadsheet!BA472)),ISBLANK(Spreadsheet!BB472)),NOT(ISNUMBER(VALUE(Spreadsheet!BB472))),ISBLANK(Spreadsheet!BC472),NOT(ISNUMBER(VALUE(Spreadsheet!BC472)))),FALSE,IF(AND(Spreadsheet!BB472&gt;=50000,Spreadsheet!BB472&lt;=250000,MOD(Spreadsheet!BB472,10000)=0,Spreadsheet!BB472&lt;=(10*Spreadsheet!BC472)),TRUE,FALSE)))</f>
        <v>1</v>
      </c>
      <c r="CF472" s="5" t="b">
        <f>IF(NOT(ISBLANK(Spreadsheet!BC472)),AND(ISNUMBER(VALUE(Spreadsheet!BC472)),Spreadsheet!BC472&gt;0),AND(OR(ISBLANK(Spreadsheet!AO472),Spreadsheet!AO472="Waive",AND(NOT(OR(ISBLANK(Spreadsheet!AO472),Spreadsheet!AO472="Waive")),Spreadsheet!AP472&gt;=6)),OR(ISBLANK(Spreadsheet!AR472),AND(NOT(OR(ISBLANK(Spreadsheet!AR472),Spreadsheet!AR472="Waive")),Spreadsheet!AS472&gt;=6)),OR(ISBLANK(Spreadsheet!AW472)),OR(ISBLANK(Spreadsheet!AX472)),OR(ISBLANK(Spreadsheet!AY472)),OR(ISBLANK(Spreadsheet!AZ472)),OR(ISBLANK(Spreadsheet!BA472),Spreadsheet!BA472="Waive")))</f>
        <v>1</v>
      </c>
      <c r="CG472" s="5" t="b">
        <f t="shared" ca="1" si="35"/>
        <v>1</v>
      </c>
    </row>
    <row r="473" spans="8:85" x14ac:dyDescent="0.3">
      <c r="H473" s="5">
        <f t="shared" ca="1" si="36"/>
        <v>2</v>
      </c>
      <c r="I473" s="5" t="str">
        <f t="shared" ca="1" si="34"/>
        <v/>
      </c>
      <c r="J473" s="5" t="str">
        <f>IF(AND(NOT(ISBLANK(Spreadsheet!C473)),ISBLANK(Spreadsheet!D473)),Spreadsheet!F473&amp;" "&amp;Spreadsheet!H473,"")</f>
        <v/>
      </c>
      <c r="K473" s="5">
        <f>IF(AND(NOT(ISBLANK(Spreadsheet!C473)),ISBLANK(Spreadsheet!D473)),COUNTIFS(Spreadsheet!E474:E$786,"=Child",Spreadsheet!C474:C$786, "="&amp;Spreadsheet!C473) + COUNTIFS(Spreadsheet!E474:E$786,"=Step-child",Spreadsheet!C474:C$786, "="&amp;Spreadsheet!C473),0)</f>
        <v>0</v>
      </c>
      <c r="L473" s="5">
        <f>IF(NOT(ISBLANK(J473)),COUNTIFS(Spreadsheet!E474:E$786,"=Wife",Spreadsheet!C474:C$786, "="&amp;Spreadsheet!C473) + COUNTIFS(Spreadsheet!E474:E$786,"=Husband",Spreadsheet!C474:C$786, "="&amp;Spreadsheet!C473),0)</f>
        <v>0</v>
      </c>
      <c r="M473" s="5">
        <f>IF(NOT(ISBLANK(Spreadsheet!AJ473)),VLOOKUP(Spreadsheet!AJ473,'Drop Downs'!$P$2:$R$16,3,FALSE),0)</f>
        <v>0</v>
      </c>
      <c r="N473" s="5">
        <f>IF(NOT(ISBLANK(Spreadsheet!AJ473)), VLOOKUP(Spreadsheet!AJ473,'Drop Downs'!$P$2:$R$16,2,FALSE),0)</f>
        <v>0</v>
      </c>
      <c r="O473" s="5">
        <f>IF(NOT(ISBLANK(Spreadsheet!AL473)),VLOOKUP(Spreadsheet!AL473,'Drop Downs'!$P$2:$R$16,3,FALSE), 0)</f>
        <v>0</v>
      </c>
      <c r="P473" s="5">
        <f>IF(NOT(ISBLANK(Spreadsheet!AL473)),VLOOKUP(Spreadsheet!AL473,'Drop Downs'!$P$2:$R$16,2,FALSE),0)</f>
        <v>0</v>
      </c>
      <c r="Q473" s="5">
        <f>IF(NOT(ISBLANK(Spreadsheet!AN473)),VLOOKUP(Spreadsheet!AN473,'Drop Downs'!$P$2:$R$16,3,FALSE),0)</f>
        <v>0</v>
      </c>
      <c r="R473" s="5">
        <f>IF(NOT(ISBLANK(Spreadsheet!AN473)),VLOOKUP(Spreadsheet!AN473,'Drop Downs'!$P$2:$R$16,2,FALSE),0)</f>
        <v>0</v>
      </c>
      <c r="S473" s="5" t="str">
        <f>IF(OR(M473&gt;K473,N473&gt;L473,O473&gt;K473, Q473&gt;K473,N473&gt;L473, P473&gt;L473, R473&gt;L473),"Member currently has a coverage election over what he/she needs.  Please add more dependents or adjust the coverage election.","")&amp;(IF(AND(NOT(ISBLANK(Spreadsheet!C473)),NOT(ISBLANK(Spreadsheet!D473)),ISBLANK(Spreadsheet!E473)),"Dependent lacks a relationship to member.Please select one from the drop-down.",""))</f>
        <v/>
      </c>
      <c r="T473" s="5" t="b">
        <f t="shared" si="37"/>
        <v>1</v>
      </c>
      <c r="U473" s="5" t="b">
        <f>OR(ISBLANK(Spreadsheet!C473),IF(NOT(ISBLANK(Spreadsheet!D473)),NOT(ISBLANK(Spreadsheet!E473)),TRUE))</f>
        <v>1</v>
      </c>
      <c r="V473" s="5" t="b">
        <f>OR(ISBLANK(Spreadsheet!C473), NOT(ISBLANK(Spreadsheet!I473)))</f>
        <v>1</v>
      </c>
      <c r="W473" s="5" t="b">
        <f>OR(ISBLANK(Spreadsheet!D473),NOT(ISBLANK(Spreadsheet!C473)))</f>
        <v>1</v>
      </c>
      <c r="X473" s="155" t="str">
        <f>REPT("0",MIN(FIND({1,2,3,4,5,6,7,8,9},Spreadsheet!C473&amp;"123456789"))-1)&amp;IF(ISBLANK(Spreadsheet!C473),"",SUMPRODUCT(MID(0&amp;Spreadsheet!C473,LARGE(INDEX(ISNUMBER(--MID(Spreadsheet!C473,ROW($1:$225),1))*
 ROW($1:$225),0),ROW($1:$225))+1,1)*10^ROW($1:$225)/10))</f>
        <v/>
      </c>
      <c r="Y473" s="5" t="b">
        <f>IF(NOT(ISBLANK(Spreadsheet!C473)),IF(AND(ISNUMBER(VALUE(Spreadsheet!C473)), LEN(Spreadsheet!C473)=9),TRUE,FALSE),TRUE)</f>
        <v>1</v>
      </c>
      <c r="Z473" s="155" t="str">
        <f>REPT("0",MIN(FIND({1,2,3,4,5,6,7,8,9},Spreadsheet!D473&amp;"123456789"))-1)&amp;IF(ISBLANK(Spreadsheet!D473),"",SUMPRODUCT(MID(0&amp;Spreadsheet!D473,LARGE(INDEX(ISNUMBER(--MID(Spreadsheet!D473,ROW($1:$225),1))*
 ROW($1:$225),0),ROW($1:$225))+1,1)*10^ROW($1:$225)/10))</f>
        <v/>
      </c>
      <c r="AA473" s="5" t="b">
        <f>IF(AND(NOT(ISBLANK(Spreadsheet!D473)),NOT(ISBLANK(Spreadsheet!C473))),IF(AND(ISNUMBER(VALUE(Spreadsheet!D473)), LEN(Spreadsheet!D473)=9),TRUE,FALSE),IF(AND(NOT(ISBLANK(Spreadsheet!D473)),ISBLANK(Spreadsheet!C473)),FALSE,TRUE))</f>
        <v>1</v>
      </c>
      <c r="AB473" s="5" t="b">
        <f>OR(ISBLANK(Spreadsheet!Y473),IF(NOT(ISBLANK(Spreadsheet!Y473)),LEN(Spreadsheet!Y473)=10,ISNUMBER(VALUE(Spreadsheet!Y473))))</f>
        <v>1</v>
      </c>
      <c r="AC473" s="5" t="b">
        <f>OR(ISBLANK(Spreadsheet!AI473), AND(NOT(ISBLANK(Spreadsheet!AJ473)), NOT(ISNUMBER(SEARCH("Waive",Spreadsheet!AJ473)))))</f>
        <v>1</v>
      </c>
      <c r="AD473" s="5" t="b">
        <f>OR(ISBLANK(Spreadsheet!AK473), AND(NOT(ISBLANK(Spreadsheet!AL473)), NOT(ISNUMBER(SEARCH("Waive",Spreadsheet!AL473)))))</f>
        <v>1</v>
      </c>
      <c r="AE473" s="5" t="b">
        <f>OR(ISBLANK(Spreadsheet!AM473), AND(NOT(ISBLANK(Spreadsheet!AN473)), NOT(ISNUMBER(SEARCH("Waive", Spreadsheet!AN473)))))</f>
        <v>1</v>
      </c>
      <c r="AF473" s="5" t="b">
        <f>OR(ISBLANK(Spreadsheet!C473), NOT(ISBLANK(Spreadsheet!D473)),NOT(ISBLANK(Spreadsheet!L473)))</f>
        <v>1</v>
      </c>
      <c r="AG473" s="5" t="b">
        <f>IF(AND(NOT(ISBLANK(Spreadsheet!C473)), NOT(ISBLANK(Spreadsheet!D473)),Spreadsheet!C473&lt;&gt;Spreadsheet!D473),IF(ISERROR(VLOOKUP(Spreadsheet!C473, Spreadsheet!$C$6:'Spreadsheet'!$C472,1,FALSE)), FALSE, TRUE),TRUE)</f>
        <v>1</v>
      </c>
      <c r="AH473" s="5" t="b">
        <f>Spreadsheet!$B$2=Spreadsheet!AD473</f>
        <v>1</v>
      </c>
      <c r="AI473" s="5" t="b">
        <f>IF(ISBLANK(Spreadsheet!G473),TRUE,IF(OR(LEN(Spreadsheet!G473)&gt;1,ISNUMBER(VALUE(Spreadsheet!G473))),FALSE,TRUE))</f>
        <v>1</v>
      </c>
      <c r="AJ473" s="5" t="b">
        <f>OR(ISBLANK(Spreadsheet!C473), NOT(ISBLANK(Spreadsheet!B473)), NOT(ISBLANK(Spreadsheet!D473)))</f>
        <v>1</v>
      </c>
      <c r="AK473" s="5" t="b">
        <f t="array" ref="AK473">IF(OR(AND(ISBLANK(Spreadsheet!E473),ISBLANK(Spreadsheet!D473),NOT(ISBLANK(Spreadsheet!C473))),AND(ISBLANK(Spreadsheet!E473),ISBLANK(Spreadsheet!D473),ISBLANK(Spreadsheet!C473))),TRUE,ISNUMBER(MATCH(TRUE,EXACT(Spreadsheet!E473,Relationships),0)))</f>
        <v>1</v>
      </c>
      <c r="AL473" s="5" t="b">
        <f>IF(NOT(ISBLANK(Spreadsheet!C473)),IF(OR(ISBLANK(Spreadsheet!F473),LEN(Spreadsheet!F473)&gt;40),FALSE,TRUE),TRUE)</f>
        <v>1</v>
      </c>
      <c r="AM473" s="5" t="b">
        <f>IF(NOT(ISBLANK(Spreadsheet!C473)),IF(OR(ISBLANK(Spreadsheet!H473),LEN(Spreadsheet!H473)&gt;40),FALSE,TRUE),TRUE)</f>
        <v>1</v>
      </c>
      <c r="AN473" s="5" t="b">
        <f t="array" ref="AN473">IF(ISBLANK(Spreadsheet!I473),TRUE,ISNUMBER(MATCH(TRUE,EXACT(Spreadsheet!I473,GenderValues),0)))</f>
        <v>1</v>
      </c>
      <c r="AO473" s="5" t="b">
        <f ca="1">IF(ISERROR(DATEVALUE(TEXT(Spreadsheet!J473,"mm/dd/yyyy")) &gt; TODAY()),IF(AND(ISBLANK(Spreadsheet!J473),ISBLANK(Spreadsheet!C473)),TRUE,FALSE),IF(DATEVALUE(TEXT(Spreadsheet!J473,"mm/dd/yyyy")) &gt; TODAY(),FALSE,TRUE))</f>
        <v>1</v>
      </c>
      <c r="AP473" s="5" t="b">
        <f>OR(ISBLANK(Spreadsheet!K473),LEN(Spreadsheet!K473)&lt;=100)</f>
        <v>1</v>
      </c>
      <c r="AQ473" s="5" t="b">
        <f t="array" ref="AQ473">IF(OR(AND(ISBLANK(Spreadsheet!L473),ISBLANK(Spreadsheet!C473)),AND(NOT(ISBLANK(Spreadsheet!C473)),NOT(ISBLANK(Spreadsheet!D473)))),TRUE,ISNUMBER(MATCH(TRUE,EXACT(Spreadsheet!L473,MaritalStatus),0)))</f>
        <v>1</v>
      </c>
      <c r="AR473" s="5" t="b">
        <f ca="1">IF(ISERROR(DATEVALUE(TEXT(Spreadsheet!M473,"mm/dd/yyyy")) &gt; TODAY()),IF(ISBLANK(Spreadsheet!M473),TRUE,FALSE),IF(DATEVALUE(TEXT(Spreadsheet!M473,"mm/dd/yyyy")) &gt; TODAY(),FALSE,TRUE))</f>
        <v>1</v>
      </c>
      <c r="AS473" s="5" t="b">
        <f>OR(ISBLANK(Spreadsheet!N473),LEN(Spreadsheet!N473)&lt;=100)</f>
        <v>1</v>
      </c>
      <c r="AT473" s="5" t="b">
        <f>OR(ISBLANK(Spreadsheet!O473),UPPER(Spreadsheet!O473)="YES")</f>
        <v>1</v>
      </c>
      <c r="AU473" s="5" t="b">
        <f>OR(ISBLANK(Spreadsheet!P473),UPPER(Spreadsheet!P473)="YES")</f>
        <v>1</v>
      </c>
      <c r="AV473" s="5" t="b">
        <f t="array" ref="AV473">IF(ISBLANK(Spreadsheet!Q473),TRUE,ISNUMBER(MATCH(TRUE,EXACT(Spreadsheet!Q473,OnGroupsPriorIns),0)))</f>
        <v>1</v>
      </c>
      <c r="AW473" s="5" t="b">
        <f>OR(ISBLANK(Spreadsheet!R473),UPPER(Spreadsheet!R473)="YES")</f>
        <v>1</v>
      </c>
      <c r="AX473" s="5" t="b">
        <f>OR(ISBLANK(Spreadsheet!S473),UPPER(Spreadsheet!S473)="YES")</f>
        <v>1</v>
      </c>
      <c r="AY473" s="5" t="b">
        <f>OR(AND(ISBLANK(Spreadsheet!C473),LEN(Spreadsheet!T473)=0),AND(NOT(ISBLANK(Spreadsheet!C473)),LEN(Spreadsheet!T473)&gt;0,LEN(Spreadsheet!T473)&lt;=50))</f>
        <v>1</v>
      </c>
      <c r="AZ473" s="5" t="b">
        <f>OR(LEN(Spreadsheet!U473)=0,AND(LEN(Spreadsheet!U473)&gt;0,LEN(Spreadsheet!U473)&lt;=50))</f>
        <v>1</v>
      </c>
      <c r="BA473" s="5" t="b">
        <f>OR(AND(ISBLANK(Spreadsheet!C473),LEN(Spreadsheet!V473)=0),AND(NOT(ISBLANK(Spreadsheet!C473)),LEN(Spreadsheet!V473)&gt;0,LEN(Spreadsheet!V473)&lt;=50))</f>
        <v>1</v>
      </c>
      <c r="BB473" s="5" t="b">
        <f t="array" ref="BB473">IF(AND(ISBLANK(Spreadsheet!C473),LEN(Spreadsheet!W473)=0),TRUE,ISNUMBER(MATCH(TRUE,EXACT(Spreadsheet!W473,States),0)))</f>
        <v>1</v>
      </c>
      <c r="BC473" s="5" t="b">
        <f>OR(AND(ISBLANK(Spreadsheet!C473),LEN(Spreadsheet!X473)=0),AND(NOT(ISBLANK(Spreadsheet!C473)),LEN(Spreadsheet!X473)&gt;0,LEN(Spreadsheet!X473)=5,ISNUMBER(VALUE(Spreadsheet!X473))))</f>
        <v>1</v>
      </c>
      <c r="BD473" s="5" t="b">
        <f>OR(ISBLANK(Spreadsheet!Z473),LEN(Spreadsheet!Z473)&lt;=50)</f>
        <v>1</v>
      </c>
      <c r="BE473" s="5" t="b">
        <f>ISBLANK(Spreadsheet!AA473)</f>
        <v>1</v>
      </c>
      <c r="BF473" s="5" t="b">
        <f>ISBLANK(Spreadsheet!AB473)</f>
        <v>1</v>
      </c>
      <c r="BG473" s="5" t="b">
        <f>IF(ISERROR(DATEVALUE(TEXT(Spreadsheet!AC473,"mm/dd/yyyy")) &gt; DATEVALUE(TEXT(Spreadsheet!J473,"mm/dd/yyyy"))),IF(OR(AND(ISBLANK(Spreadsheet!AC473),ISBLANK(Spreadsheet!C473)),AND(NOT(ISBLANK(Spreadsheet!C473)),ISBLANK(Spreadsheet!AC473),NOT(ISBLANK(Spreadsheet!D473)))),TRUE,FALSE),IF(DATEVALUE(TEXT(Spreadsheet!AC473,"mm/dd/yyyy")) &gt; DATEVALUE(TEXT(Spreadsheet!J473,"mm/dd/yyyy")),TRUE,FALSE))</f>
        <v>1</v>
      </c>
      <c r="BH473" s="5" t="b">
        <f>OR(AND(ISBLANK(Spreadsheet!C473),ISBLANK(Spreadsheet!AE473)),AND(NOT(ISBLANK(Spreadsheet!C473)),NOT(ISBLANK(Spreadsheet!D473)),ISBLANK(Spreadsheet!AE473)),AND(NOT(ISBLANK(Spreadsheet!C473)),ISBLANK(Spreadsheet!D473),NOT(ISBLANK(Spreadsheet!AE473)),LEN(Spreadsheet!AE473)&lt;=100))</f>
        <v>1</v>
      </c>
      <c r="BI473" s="5" t="b">
        <f t="array" ref="BI473">IF(ISBLANK(Spreadsheet!AF473),TRUE,ISNUMBER(MATCH(TRUE,EXACT(Spreadsheet!AF473,CobraShortReasons),0)))</f>
        <v>1</v>
      </c>
      <c r="BJ473" s="5" t="b">
        <f ca="1">IF(ISERROR(DATEVALUE(TEXT(Spreadsheet!AG473,"mm/dd/yyyy")) &gt; TODAY()),IF(ISBLANK(Spreadsheet!AG473),TRUE,FALSE),IF(DATEVALUE(TEXT(Spreadsheet!AG473,"mm/dd/yyyy")) &gt; TODAY(),FALSE,TRUE))</f>
        <v>1</v>
      </c>
      <c r="BK473" s="5" t="b">
        <f>OR(ISBLANK(Spreadsheet!AH473),LEN(Spreadsheet!AH473)&lt;=25)</f>
        <v>1</v>
      </c>
      <c r="BL473" s="5" t="b">
        <f t="array" aca="1" ref="BL473" ca="1">IF(ISBLANK(Spreadsheet!AI473),TRUE,ISNUMBER(MATCH(TRUE,EXACT(Spreadsheet!AI473,INDIRECT(Spreadsheet!$D$2)),0)))</f>
        <v>1</v>
      </c>
      <c r="BM473" s="5" t="b">
        <f t="array" aca="1" ref="BM473" ca="1">IF(ISBLANK(Spreadsheet!AJ473),TRUE,ISNUMBER(MATCH(TRUE,EXACT(Spreadsheet!AJ473,INDIRECT(Spreadsheet!BJ473)),0)))</f>
        <v>1</v>
      </c>
      <c r="BN473" s="5" t="b">
        <f t="array" ref="BN473">IF(ISBLANK(Spreadsheet!AK473),TRUE,ISNUMBER(MATCH(TRUE,EXACT(Spreadsheet!AK473,DentalPlans),0)))</f>
        <v>1</v>
      </c>
      <c r="BO473" s="5" t="b">
        <f t="array" aca="1" ref="BO473" ca="1">IF(ISBLANK(Spreadsheet!AL473),TRUE,ISNUMBER(MATCH(TRUE,EXACT(Spreadsheet!AL473,INDIRECT(Spreadsheet!BK473)),0)))</f>
        <v>1</v>
      </c>
      <c r="BP473" s="5" t="b">
        <f t="array" ref="BP473">IF(ISBLANK(Spreadsheet!AM473),TRUE,ISNUMBER(MATCH(TRUE,EXACT(Spreadsheet!AM473,VisionPlans),0)))</f>
        <v>1</v>
      </c>
      <c r="BQ473" s="5" t="b">
        <f t="array" aca="1" ref="BQ473" ca="1">IF(ISBLANK(Spreadsheet!AN473),TRUE,ISNUMBER(MATCH(TRUE,EXACT(Spreadsheet!AN473,INDIRECT(Spreadsheet!BL473)),0)))</f>
        <v>1</v>
      </c>
      <c r="BR473" s="5" t="b">
        <f t="array" ref="BR473">IF(ISBLANK(Spreadsheet!AO473),TRUE,ISNUMBER(MATCH(TRUE,EXACT(Spreadsheet!AO473,LifeBenefitClasses),0)))</f>
        <v>1</v>
      </c>
      <c r="BS473" s="5" t="b">
        <f>IF(OR(ISBLANK(Spreadsheet!AO473), Spreadsheet!AO473="Waive"),IF(ISBLANK(Spreadsheet!AP473),TRUE,FALSE),IF(OR(AND(NOT(ISBLANK(Spreadsheet!AO473)),ISBLANK(Spreadsheet!AP473)),NOT(ISNUMBER(VALUE(Spreadsheet!AP473)))),FALSE,IF(OR(AND(Spreadsheet!AP473&lt;6,MOD(Spreadsheet!AP473*10,5)=0), MOD(Spreadsheet!AP473,5000)=0),TRUE,FALSE)))</f>
        <v>1</v>
      </c>
      <c r="BT473" s="5" t="b">
        <f t="array" ref="BT473">IF(ISBLANK(Spreadsheet!AQ473),TRUE,ISNUMBER(MATCH(TRUE,EXACT(Spreadsheet!AQ473,EnrollWaive),0)))</f>
        <v>1</v>
      </c>
      <c r="BU473" s="5" t="b">
        <f t="array" ref="BU473">IF(ISBLANK(Spreadsheet!AR473),TRUE,ISNUMBER(MATCH(TRUE,EXACT(Spreadsheet!AR473,LifeBenefitClasses),0)))</f>
        <v>1</v>
      </c>
      <c r="BV473" s="5" t="b">
        <f>IF(OR(ISBLANK(Spreadsheet!AR473), Spreadsheet!AR473="Waive"),IF(ISBLANK(Spreadsheet!AS473),TRUE,FALSE),IF(OR(AND(NOT(ISBLANK(Spreadsheet!AR473)),ISBLANK(Spreadsheet!AS473)),NOT(ISNUMBER(VALUE(Spreadsheet!AS473)))),FALSE,IF(OR(AND(Spreadsheet!AS473&lt;6,MOD(Spreadsheet!AS473*10,5)=0), MOD(Spreadsheet!AS473,10000)=0),TRUE,FALSE)))</f>
        <v>1</v>
      </c>
      <c r="BW473" s="5" t="b">
        <f t="array" ref="BW473">IF(ISBLANK(Spreadsheet!AT473),TRUE,ISNUMBER(MATCH(TRUE,EXACT(Spreadsheet!AT473,LifeBenefitClasses),0)))</f>
        <v>1</v>
      </c>
      <c r="BX473" s="5" t="b">
        <f>IF(OR(ISBLANK(Spreadsheet!AT473), Spreadsheet!AT473="Waive"),IF(ISBLANK(Spreadsheet!AU473),TRUE,FALSE),IF(OR(AND(NOT(ISBLANK(Spreadsheet!AT473)),ISBLANK(Spreadsheet!AU473)),NOT(ISNUMBER(VALUE(Spreadsheet!AU473)))),FALSE,IF(AND(NOT(OR(ISBLANK(Spreadsheet!AT473),Spreadsheet!AT473="Waive")),NOT(OR(ISBLANK(Spreadsheet!AR473),Spreadsheet!AR473="Waive")),MOD(Spreadsheet!AU473,5000)=0, Spreadsheet!AU473&lt;=(Spreadsheet!AS473*0.5)),TRUE,FALSE)))</f>
        <v>1</v>
      </c>
      <c r="BY473" s="5" t="b">
        <f t="array" ref="BY473">IF(ISBLANK(Spreadsheet!AV473),TRUE,ISNUMBER(MATCH(TRUE,EXACT(Spreadsheet!AV473,EnrollWaive),0)))</f>
        <v>1</v>
      </c>
      <c r="BZ473" s="5" t="b">
        <f t="array" ref="BZ473">IF(ISBLANK(Spreadsheet!AW473),TRUE,ISNUMBER(MATCH(TRUE,EXACT(Spreadsheet!AW473,LifeBenefitClasses),0)))</f>
        <v>1</v>
      </c>
      <c r="CA473" s="5" t="b">
        <f t="array" ref="CA473">IF(ISBLANK(Spreadsheet!AX473),TRUE,ISNUMBER(MATCH(TRUE,EXACT(Spreadsheet!AX473,LifeBenefitClasses),0)))</f>
        <v>1</v>
      </c>
      <c r="CB473" s="5" t="b">
        <f t="array" ref="CB473">IF(ISBLANK(Spreadsheet!AY473),TRUE,ISNUMBER(MATCH(TRUE,EXACT(Spreadsheet!AY473,LifeBenefitClasses),0)))</f>
        <v>1</v>
      </c>
      <c r="CC473" s="5" t="b">
        <f t="array" ref="CC473">IF(ISBLANK(Spreadsheet!AZ473),TRUE,ISNUMBER(MATCH(TRUE,EXACT(Spreadsheet!AZ473,LifeBenefitClasses),0)))</f>
        <v>1</v>
      </c>
      <c r="CD473" s="5" t="b">
        <f t="array" ref="CD473">IF(ISBLANK(Spreadsheet!BA473),TRUE,ISNUMBER(MATCH(TRUE,EXACT(Spreadsheet!BA473,LifeBenefitClasses),0)))</f>
        <v>1</v>
      </c>
      <c r="CE473" s="5" t="b">
        <f>IF(OR(ISBLANK(Spreadsheet!BA473), Spreadsheet!BA473="Waive"),IF(ISBLANK(Spreadsheet!BB473),TRUE,FALSE),IF(OR(AND(NOT(ISBLANK(Spreadsheet!BA473)),ISBLANK(Spreadsheet!BB473)),NOT(ISNUMBER(VALUE(Spreadsheet!BB473))),ISBLANK(Spreadsheet!BC473),NOT(ISNUMBER(VALUE(Spreadsheet!BC473)))),FALSE,IF(AND(Spreadsheet!BB473&gt;=50000,Spreadsheet!BB473&lt;=250000,MOD(Spreadsheet!BB473,10000)=0,Spreadsheet!BB473&lt;=(10*Spreadsheet!BC473)),TRUE,FALSE)))</f>
        <v>1</v>
      </c>
      <c r="CF473" s="5" t="b">
        <f>IF(NOT(ISBLANK(Spreadsheet!BC473)),AND(ISNUMBER(VALUE(Spreadsheet!BC473)),Spreadsheet!BC473&gt;0),AND(OR(ISBLANK(Spreadsheet!AO473),Spreadsheet!AO473="Waive",AND(NOT(OR(ISBLANK(Spreadsheet!AO473),Spreadsheet!AO473="Waive")),Spreadsheet!AP473&gt;=6)),OR(ISBLANK(Spreadsheet!AR473),AND(NOT(OR(ISBLANK(Spreadsheet!AR473),Spreadsheet!AR473="Waive")),Spreadsheet!AS473&gt;=6)),OR(ISBLANK(Spreadsheet!AW473)),OR(ISBLANK(Spreadsheet!AX473)),OR(ISBLANK(Spreadsheet!AY473)),OR(ISBLANK(Spreadsheet!AZ473)),OR(ISBLANK(Spreadsheet!BA473),Spreadsheet!BA473="Waive")))</f>
        <v>1</v>
      </c>
      <c r="CG473" s="5" t="b">
        <f t="shared" ca="1" si="35"/>
        <v>1</v>
      </c>
    </row>
    <row r="474" spans="8:85" x14ac:dyDescent="0.3">
      <c r="H474" s="5">
        <f t="shared" ca="1" si="36"/>
        <v>2</v>
      </c>
      <c r="I474" s="5" t="str">
        <f t="shared" ca="1" si="34"/>
        <v/>
      </c>
      <c r="J474" s="5" t="str">
        <f>IF(AND(NOT(ISBLANK(Spreadsheet!C474)),ISBLANK(Spreadsheet!D474)),Spreadsheet!F474&amp;" "&amp;Spreadsheet!H474,"")</f>
        <v/>
      </c>
      <c r="K474" s="5">
        <f>IF(AND(NOT(ISBLANK(Spreadsheet!C474)),ISBLANK(Spreadsheet!D474)),COUNTIFS(Spreadsheet!E475:E$786,"=Child",Spreadsheet!C475:C$786, "="&amp;Spreadsheet!C474) + COUNTIFS(Spreadsheet!E475:E$786,"=Step-child",Spreadsheet!C475:C$786, "="&amp;Spreadsheet!C474),0)</f>
        <v>0</v>
      </c>
      <c r="L474" s="5">
        <f>IF(NOT(ISBLANK(J474)),COUNTIFS(Spreadsheet!E475:E$786,"=Wife",Spreadsheet!C475:C$786, "="&amp;Spreadsheet!C474) + COUNTIFS(Spreadsheet!E475:E$786,"=Husband",Spreadsheet!C475:C$786, "="&amp;Spreadsheet!C474),0)</f>
        <v>0</v>
      </c>
      <c r="M474" s="5">
        <f>IF(NOT(ISBLANK(Spreadsheet!AJ474)),VLOOKUP(Spreadsheet!AJ474,'Drop Downs'!$P$2:$R$16,3,FALSE),0)</f>
        <v>0</v>
      </c>
      <c r="N474" s="5">
        <f>IF(NOT(ISBLANK(Spreadsheet!AJ474)), VLOOKUP(Spreadsheet!AJ474,'Drop Downs'!$P$2:$R$16,2,FALSE),0)</f>
        <v>0</v>
      </c>
      <c r="O474" s="5">
        <f>IF(NOT(ISBLANK(Spreadsheet!AL474)),VLOOKUP(Spreadsheet!AL474,'Drop Downs'!$P$2:$R$16,3,FALSE), 0)</f>
        <v>0</v>
      </c>
      <c r="P474" s="5">
        <f>IF(NOT(ISBLANK(Spreadsheet!AL474)),VLOOKUP(Spreadsheet!AL474,'Drop Downs'!$P$2:$R$16,2,FALSE),0)</f>
        <v>0</v>
      </c>
      <c r="Q474" s="5">
        <f>IF(NOT(ISBLANK(Spreadsheet!AN474)),VLOOKUP(Spreadsheet!AN474,'Drop Downs'!$P$2:$R$16,3,FALSE),0)</f>
        <v>0</v>
      </c>
      <c r="R474" s="5">
        <f>IF(NOT(ISBLANK(Spreadsheet!AN474)),VLOOKUP(Spreadsheet!AN474,'Drop Downs'!$P$2:$R$16,2,FALSE),0)</f>
        <v>0</v>
      </c>
      <c r="S474" s="5" t="str">
        <f>IF(OR(M474&gt;K474,N474&gt;L474,O474&gt;K474, Q474&gt;K474,N474&gt;L474, P474&gt;L474, R474&gt;L474),"Member currently has a coverage election over what he/she needs.  Please add more dependents or adjust the coverage election.","")&amp;(IF(AND(NOT(ISBLANK(Spreadsheet!C474)),NOT(ISBLANK(Spreadsheet!D474)),ISBLANK(Spreadsheet!E474)),"Dependent lacks a relationship to member.Please select one from the drop-down.",""))</f>
        <v/>
      </c>
      <c r="T474" s="5" t="b">
        <f t="shared" si="37"/>
        <v>1</v>
      </c>
      <c r="U474" s="5" t="b">
        <f>OR(ISBLANK(Spreadsheet!C474),IF(NOT(ISBLANK(Spreadsheet!D474)),NOT(ISBLANK(Spreadsheet!E474)),TRUE))</f>
        <v>1</v>
      </c>
      <c r="V474" s="5" t="b">
        <f>OR(ISBLANK(Spreadsheet!C474), NOT(ISBLANK(Spreadsheet!I474)))</f>
        <v>1</v>
      </c>
      <c r="W474" s="5" t="b">
        <f>OR(ISBLANK(Spreadsheet!D474),NOT(ISBLANK(Spreadsheet!C474)))</f>
        <v>1</v>
      </c>
      <c r="X474" s="155" t="str">
        <f>REPT("0",MIN(FIND({1,2,3,4,5,6,7,8,9},Spreadsheet!C474&amp;"123456789"))-1)&amp;IF(ISBLANK(Spreadsheet!C474),"",SUMPRODUCT(MID(0&amp;Spreadsheet!C474,LARGE(INDEX(ISNUMBER(--MID(Spreadsheet!C474,ROW($1:$225),1))*
 ROW($1:$225),0),ROW($1:$225))+1,1)*10^ROW($1:$225)/10))</f>
        <v/>
      </c>
      <c r="Y474" s="5" t="b">
        <f>IF(NOT(ISBLANK(Spreadsheet!C474)),IF(AND(ISNUMBER(VALUE(Spreadsheet!C474)), LEN(Spreadsheet!C474)=9),TRUE,FALSE),TRUE)</f>
        <v>1</v>
      </c>
      <c r="Z474" s="155" t="str">
        <f>REPT("0",MIN(FIND({1,2,3,4,5,6,7,8,9},Spreadsheet!D474&amp;"123456789"))-1)&amp;IF(ISBLANK(Spreadsheet!D474),"",SUMPRODUCT(MID(0&amp;Spreadsheet!D474,LARGE(INDEX(ISNUMBER(--MID(Spreadsheet!D474,ROW($1:$225),1))*
 ROW($1:$225),0),ROW($1:$225))+1,1)*10^ROW($1:$225)/10))</f>
        <v/>
      </c>
      <c r="AA474" s="5" t="b">
        <f>IF(AND(NOT(ISBLANK(Spreadsheet!D474)),NOT(ISBLANK(Spreadsheet!C474))),IF(AND(ISNUMBER(VALUE(Spreadsheet!D474)), LEN(Spreadsheet!D474)=9),TRUE,FALSE),IF(AND(NOT(ISBLANK(Spreadsheet!D474)),ISBLANK(Spreadsheet!C474)),FALSE,TRUE))</f>
        <v>1</v>
      </c>
      <c r="AB474" s="5" t="b">
        <f>OR(ISBLANK(Spreadsheet!Y474),IF(NOT(ISBLANK(Spreadsheet!Y474)),LEN(Spreadsheet!Y474)=10,ISNUMBER(VALUE(Spreadsheet!Y474))))</f>
        <v>1</v>
      </c>
      <c r="AC474" s="5" t="b">
        <f>OR(ISBLANK(Spreadsheet!AI474), AND(NOT(ISBLANK(Spreadsheet!AJ474)), NOT(ISNUMBER(SEARCH("Waive",Spreadsheet!AJ474)))))</f>
        <v>1</v>
      </c>
      <c r="AD474" s="5" t="b">
        <f>OR(ISBLANK(Spreadsheet!AK474), AND(NOT(ISBLANK(Spreadsheet!AL474)), NOT(ISNUMBER(SEARCH("Waive",Spreadsheet!AL474)))))</f>
        <v>1</v>
      </c>
      <c r="AE474" s="5" t="b">
        <f>OR(ISBLANK(Spreadsheet!AM474), AND(NOT(ISBLANK(Spreadsheet!AN474)), NOT(ISNUMBER(SEARCH("Waive", Spreadsheet!AN474)))))</f>
        <v>1</v>
      </c>
      <c r="AF474" s="5" t="b">
        <f>OR(ISBLANK(Spreadsheet!C474), NOT(ISBLANK(Spreadsheet!D474)),NOT(ISBLANK(Spreadsheet!L474)))</f>
        <v>1</v>
      </c>
      <c r="AG474" s="5" t="b">
        <f>IF(AND(NOT(ISBLANK(Spreadsheet!C474)), NOT(ISBLANK(Spreadsheet!D474)),Spreadsheet!C474&lt;&gt;Spreadsheet!D474),IF(ISERROR(VLOOKUP(Spreadsheet!C474, Spreadsheet!$C$6:'Spreadsheet'!$C473,1,FALSE)), FALSE, TRUE),TRUE)</f>
        <v>1</v>
      </c>
      <c r="AH474" s="5" t="b">
        <f>Spreadsheet!$B$2=Spreadsheet!AD474</f>
        <v>1</v>
      </c>
      <c r="AI474" s="5" t="b">
        <f>IF(ISBLANK(Spreadsheet!G474),TRUE,IF(OR(LEN(Spreadsheet!G474)&gt;1,ISNUMBER(VALUE(Spreadsheet!G474))),FALSE,TRUE))</f>
        <v>1</v>
      </c>
      <c r="AJ474" s="5" t="b">
        <f>OR(ISBLANK(Spreadsheet!C474), NOT(ISBLANK(Spreadsheet!B474)), NOT(ISBLANK(Spreadsheet!D474)))</f>
        <v>1</v>
      </c>
      <c r="AK474" s="5" t="b">
        <f t="array" ref="AK474">IF(OR(AND(ISBLANK(Spreadsheet!E474),ISBLANK(Spreadsheet!D474),NOT(ISBLANK(Spreadsheet!C474))),AND(ISBLANK(Spreadsheet!E474),ISBLANK(Spreadsheet!D474),ISBLANK(Spreadsheet!C474))),TRUE,ISNUMBER(MATCH(TRUE,EXACT(Spreadsheet!E474,Relationships),0)))</f>
        <v>1</v>
      </c>
      <c r="AL474" s="5" t="b">
        <f>IF(NOT(ISBLANK(Spreadsheet!C474)),IF(OR(ISBLANK(Spreadsheet!F474),LEN(Spreadsheet!F474)&gt;40),FALSE,TRUE),TRUE)</f>
        <v>1</v>
      </c>
      <c r="AM474" s="5" t="b">
        <f>IF(NOT(ISBLANK(Spreadsheet!C474)),IF(OR(ISBLANK(Spreadsheet!H474),LEN(Spreadsheet!H474)&gt;40),FALSE,TRUE),TRUE)</f>
        <v>1</v>
      </c>
      <c r="AN474" s="5" t="b">
        <f t="array" ref="AN474">IF(ISBLANK(Spreadsheet!I474),TRUE,ISNUMBER(MATCH(TRUE,EXACT(Spreadsheet!I474,GenderValues),0)))</f>
        <v>1</v>
      </c>
      <c r="AO474" s="5" t="b">
        <f ca="1">IF(ISERROR(DATEVALUE(TEXT(Spreadsheet!J474,"mm/dd/yyyy")) &gt; TODAY()),IF(AND(ISBLANK(Spreadsheet!J474),ISBLANK(Spreadsheet!C474)),TRUE,FALSE),IF(DATEVALUE(TEXT(Spreadsheet!J474,"mm/dd/yyyy")) &gt; TODAY(),FALSE,TRUE))</f>
        <v>1</v>
      </c>
      <c r="AP474" s="5" t="b">
        <f>OR(ISBLANK(Spreadsheet!K474),LEN(Spreadsheet!K474)&lt;=100)</f>
        <v>1</v>
      </c>
      <c r="AQ474" s="5" t="b">
        <f t="array" ref="AQ474">IF(OR(AND(ISBLANK(Spreadsheet!L474),ISBLANK(Spreadsheet!C474)),AND(NOT(ISBLANK(Spreadsheet!C474)),NOT(ISBLANK(Spreadsheet!D474)))),TRUE,ISNUMBER(MATCH(TRUE,EXACT(Spreadsheet!L474,MaritalStatus),0)))</f>
        <v>1</v>
      </c>
      <c r="AR474" s="5" t="b">
        <f ca="1">IF(ISERROR(DATEVALUE(TEXT(Spreadsheet!M474,"mm/dd/yyyy")) &gt; TODAY()),IF(ISBLANK(Spreadsheet!M474),TRUE,FALSE),IF(DATEVALUE(TEXT(Spreadsheet!M474,"mm/dd/yyyy")) &gt; TODAY(),FALSE,TRUE))</f>
        <v>1</v>
      </c>
      <c r="AS474" s="5" t="b">
        <f>OR(ISBLANK(Spreadsheet!N474),LEN(Spreadsheet!N474)&lt;=100)</f>
        <v>1</v>
      </c>
      <c r="AT474" s="5" t="b">
        <f>OR(ISBLANK(Spreadsheet!O474),UPPER(Spreadsheet!O474)="YES")</f>
        <v>1</v>
      </c>
      <c r="AU474" s="5" t="b">
        <f>OR(ISBLANK(Spreadsheet!P474),UPPER(Spreadsheet!P474)="YES")</f>
        <v>1</v>
      </c>
      <c r="AV474" s="5" t="b">
        <f t="array" ref="AV474">IF(ISBLANK(Spreadsheet!Q474),TRUE,ISNUMBER(MATCH(TRUE,EXACT(Spreadsheet!Q474,OnGroupsPriorIns),0)))</f>
        <v>1</v>
      </c>
      <c r="AW474" s="5" t="b">
        <f>OR(ISBLANK(Spreadsheet!R474),UPPER(Spreadsheet!R474)="YES")</f>
        <v>1</v>
      </c>
      <c r="AX474" s="5" t="b">
        <f>OR(ISBLANK(Spreadsheet!S474),UPPER(Spreadsheet!S474)="YES")</f>
        <v>1</v>
      </c>
      <c r="AY474" s="5" t="b">
        <f>OR(AND(ISBLANK(Spreadsheet!C474),LEN(Spreadsheet!T474)=0),AND(NOT(ISBLANK(Spreadsheet!C474)),LEN(Spreadsheet!T474)&gt;0,LEN(Spreadsheet!T474)&lt;=50))</f>
        <v>1</v>
      </c>
      <c r="AZ474" s="5" t="b">
        <f>OR(LEN(Spreadsheet!U474)=0,AND(LEN(Spreadsheet!U474)&gt;0,LEN(Spreadsheet!U474)&lt;=50))</f>
        <v>1</v>
      </c>
      <c r="BA474" s="5" t="b">
        <f>OR(AND(ISBLANK(Spreadsheet!C474),LEN(Spreadsheet!V474)=0),AND(NOT(ISBLANK(Spreadsheet!C474)),LEN(Spreadsheet!V474)&gt;0,LEN(Spreadsheet!V474)&lt;=50))</f>
        <v>1</v>
      </c>
      <c r="BB474" s="5" t="b">
        <f t="array" ref="BB474">IF(AND(ISBLANK(Spreadsheet!C474),LEN(Spreadsheet!W474)=0),TRUE,ISNUMBER(MATCH(TRUE,EXACT(Spreadsheet!W474,States),0)))</f>
        <v>1</v>
      </c>
      <c r="BC474" s="5" t="b">
        <f>OR(AND(ISBLANK(Spreadsheet!C474),LEN(Spreadsheet!X474)=0),AND(NOT(ISBLANK(Spreadsheet!C474)),LEN(Spreadsheet!X474)&gt;0,LEN(Spreadsheet!X474)=5,ISNUMBER(VALUE(Spreadsheet!X474))))</f>
        <v>1</v>
      </c>
      <c r="BD474" s="5" t="b">
        <f>OR(ISBLANK(Spreadsheet!Z474),LEN(Spreadsheet!Z474)&lt;=50)</f>
        <v>1</v>
      </c>
      <c r="BE474" s="5" t="b">
        <f>ISBLANK(Spreadsheet!AA474)</f>
        <v>1</v>
      </c>
      <c r="BF474" s="5" t="b">
        <f>ISBLANK(Spreadsheet!AB474)</f>
        <v>1</v>
      </c>
      <c r="BG474" s="5" t="b">
        <f>IF(ISERROR(DATEVALUE(TEXT(Spreadsheet!AC474,"mm/dd/yyyy")) &gt; DATEVALUE(TEXT(Spreadsheet!J474,"mm/dd/yyyy"))),IF(OR(AND(ISBLANK(Spreadsheet!AC474),ISBLANK(Spreadsheet!C474)),AND(NOT(ISBLANK(Spreadsheet!C474)),ISBLANK(Spreadsheet!AC474),NOT(ISBLANK(Spreadsheet!D474)))),TRUE,FALSE),IF(DATEVALUE(TEXT(Spreadsheet!AC474,"mm/dd/yyyy")) &gt; DATEVALUE(TEXT(Spreadsheet!J474,"mm/dd/yyyy")),TRUE,FALSE))</f>
        <v>1</v>
      </c>
      <c r="BH474" s="5" t="b">
        <f>OR(AND(ISBLANK(Spreadsheet!C474),ISBLANK(Spreadsheet!AE474)),AND(NOT(ISBLANK(Spreadsheet!C474)),NOT(ISBLANK(Spreadsheet!D474)),ISBLANK(Spreadsheet!AE474)),AND(NOT(ISBLANK(Spreadsheet!C474)),ISBLANK(Spreadsheet!D474),NOT(ISBLANK(Spreadsheet!AE474)),LEN(Spreadsheet!AE474)&lt;=100))</f>
        <v>1</v>
      </c>
      <c r="BI474" s="5" t="b">
        <f t="array" ref="BI474">IF(ISBLANK(Spreadsheet!AF474),TRUE,ISNUMBER(MATCH(TRUE,EXACT(Spreadsheet!AF474,CobraShortReasons),0)))</f>
        <v>1</v>
      </c>
      <c r="BJ474" s="5" t="b">
        <f ca="1">IF(ISERROR(DATEVALUE(TEXT(Spreadsheet!AG474,"mm/dd/yyyy")) &gt; TODAY()),IF(ISBLANK(Spreadsheet!AG474),TRUE,FALSE),IF(DATEVALUE(TEXT(Spreadsheet!AG474,"mm/dd/yyyy")) &gt; TODAY(),FALSE,TRUE))</f>
        <v>1</v>
      </c>
      <c r="BK474" s="5" t="b">
        <f>OR(ISBLANK(Spreadsheet!AH474),LEN(Spreadsheet!AH474)&lt;=25)</f>
        <v>1</v>
      </c>
      <c r="BL474" s="5" t="b">
        <f t="array" aca="1" ref="BL474" ca="1">IF(ISBLANK(Spreadsheet!AI474),TRUE,ISNUMBER(MATCH(TRUE,EXACT(Spreadsheet!AI474,INDIRECT(Spreadsheet!$D$2)),0)))</f>
        <v>1</v>
      </c>
      <c r="BM474" s="5" t="b">
        <f t="array" aca="1" ref="BM474" ca="1">IF(ISBLANK(Spreadsheet!AJ474),TRUE,ISNUMBER(MATCH(TRUE,EXACT(Spreadsheet!AJ474,INDIRECT(Spreadsheet!BJ474)),0)))</f>
        <v>1</v>
      </c>
      <c r="BN474" s="5" t="b">
        <f t="array" ref="BN474">IF(ISBLANK(Spreadsheet!AK474),TRUE,ISNUMBER(MATCH(TRUE,EXACT(Spreadsheet!AK474,DentalPlans),0)))</f>
        <v>1</v>
      </c>
      <c r="BO474" s="5" t="b">
        <f t="array" aca="1" ref="BO474" ca="1">IF(ISBLANK(Spreadsheet!AL474),TRUE,ISNUMBER(MATCH(TRUE,EXACT(Spreadsheet!AL474,INDIRECT(Spreadsheet!BK474)),0)))</f>
        <v>1</v>
      </c>
      <c r="BP474" s="5" t="b">
        <f t="array" ref="BP474">IF(ISBLANK(Spreadsheet!AM474),TRUE,ISNUMBER(MATCH(TRUE,EXACT(Spreadsheet!AM474,VisionPlans),0)))</f>
        <v>1</v>
      </c>
      <c r="BQ474" s="5" t="b">
        <f t="array" aca="1" ref="BQ474" ca="1">IF(ISBLANK(Spreadsheet!AN474),TRUE,ISNUMBER(MATCH(TRUE,EXACT(Spreadsheet!AN474,INDIRECT(Spreadsheet!BL474)),0)))</f>
        <v>1</v>
      </c>
      <c r="BR474" s="5" t="b">
        <f t="array" ref="BR474">IF(ISBLANK(Spreadsheet!AO474),TRUE,ISNUMBER(MATCH(TRUE,EXACT(Spreadsheet!AO474,LifeBenefitClasses),0)))</f>
        <v>1</v>
      </c>
      <c r="BS474" s="5" t="b">
        <f>IF(OR(ISBLANK(Spreadsheet!AO474), Spreadsheet!AO474="Waive"),IF(ISBLANK(Spreadsheet!AP474),TRUE,FALSE),IF(OR(AND(NOT(ISBLANK(Spreadsheet!AO474)),ISBLANK(Spreadsheet!AP474)),NOT(ISNUMBER(VALUE(Spreadsheet!AP474)))),FALSE,IF(OR(AND(Spreadsheet!AP474&lt;6,MOD(Spreadsheet!AP474*10,5)=0), MOD(Spreadsheet!AP474,5000)=0),TRUE,FALSE)))</f>
        <v>1</v>
      </c>
      <c r="BT474" s="5" t="b">
        <f t="array" ref="BT474">IF(ISBLANK(Spreadsheet!AQ474),TRUE,ISNUMBER(MATCH(TRUE,EXACT(Spreadsheet!AQ474,EnrollWaive),0)))</f>
        <v>1</v>
      </c>
      <c r="BU474" s="5" t="b">
        <f t="array" ref="BU474">IF(ISBLANK(Spreadsheet!AR474),TRUE,ISNUMBER(MATCH(TRUE,EXACT(Spreadsheet!AR474,LifeBenefitClasses),0)))</f>
        <v>1</v>
      </c>
      <c r="BV474" s="5" t="b">
        <f>IF(OR(ISBLANK(Spreadsheet!AR474), Spreadsheet!AR474="Waive"),IF(ISBLANK(Spreadsheet!AS474),TRUE,FALSE),IF(OR(AND(NOT(ISBLANK(Spreadsheet!AR474)),ISBLANK(Spreadsheet!AS474)),NOT(ISNUMBER(VALUE(Spreadsheet!AS474)))),FALSE,IF(OR(AND(Spreadsheet!AS474&lt;6,MOD(Spreadsheet!AS474*10,5)=0), MOD(Spreadsheet!AS474,10000)=0),TRUE,FALSE)))</f>
        <v>1</v>
      </c>
      <c r="BW474" s="5" t="b">
        <f t="array" ref="BW474">IF(ISBLANK(Spreadsheet!AT474),TRUE,ISNUMBER(MATCH(TRUE,EXACT(Spreadsheet!AT474,LifeBenefitClasses),0)))</f>
        <v>1</v>
      </c>
      <c r="BX474" s="5" t="b">
        <f>IF(OR(ISBLANK(Spreadsheet!AT474), Spreadsheet!AT474="Waive"),IF(ISBLANK(Spreadsheet!AU474),TRUE,FALSE),IF(OR(AND(NOT(ISBLANK(Spreadsheet!AT474)),ISBLANK(Spreadsheet!AU474)),NOT(ISNUMBER(VALUE(Spreadsheet!AU474)))),FALSE,IF(AND(NOT(OR(ISBLANK(Spreadsheet!AT474),Spreadsheet!AT474="Waive")),NOT(OR(ISBLANK(Spreadsheet!AR474),Spreadsheet!AR474="Waive")),MOD(Spreadsheet!AU474,5000)=0, Spreadsheet!AU474&lt;=(Spreadsheet!AS474*0.5)),TRUE,FALSE)))</f>
        <v>1</v>
      </c>
      <c r="BY474" s="5" t="b">
        <f t="array" ref="BY474">IF(ISBLANK(Spreadsheet!AV474),TRUE,ISNUMBER(MATCH(TRUE,EXACT(Spreadsheet!AV474,EnrollWaive),0)))</f>
        <v>1</v>
      </c>
      <c r="BZ474" s="5" t="b">
        <f t="array" ref="BZ474">IF(ISBLANK(Spreadsheet!AW474),TRUE,ISNUMBER(MATCH(TRUE,EXACT(Spreadsheet!AW474,LifeBenefitClasses),0)))</f>
        <v>1</v>
      </c>
      <c r="CA474" s="5" t="b">
        <f t="array" ref="CA474">IF(ISBLANK(Spreadsheet!AX474),TRUE,ISNUMBER(MATCH(TRUE,EXACT(Spreadsheet!AX474,LifeBenefitClasses),0)))</f>
        <v>1</v>
      </c>
      <c r="CB474" s="5" t="b">
        <f t="array" ref="CB474">IF(ISBLANK(Spreadsheet!AY474),TRUE,ISNUMBER(MATCH(TRUE,EXACT(Spreadsheet!AY474,LifeBenefitClasses),0)))</f>
        <v>1</v>
      </c>
      <c r="CC474" s="5" t="b">
        <f t="array" ref="CC474">IF(ISBLANK(Spreadsheet!AZ474),TRUE,ISNUMBER(MATCH(TRUE,EXACT(Spreadsheet!AZ474,LifeBenefitClasses),0)))</f>
        <v>1</v>
      </c>
      <c r="CD474" s="5" t="b">
        <f t="array" ref="CD474">IF(ISBLANK(Spreadsheet!BA474),TRUE,ISNUMBER(MATCH(TRUE,EXACT(Spreadsheet!BA474,LifeBenefitClasses),0)))</f>
        <v>1</v>
      </c>
      <c r="CE474" s="5" t="b">
        <f>IF(OR(ISBLANK(Spreadsheet!BA474), Spreadsheet!BA474="Waive"),IF(ISBLANK(Spreadsheet!BB474),TRUE,FALSE),IF(OR(AND(NOT(ISBLANK(Spreadsheet!BA474)),ISBLANK(Spreadsheet!BB474)),NOT(ISNUMBER(VALUE(Spreadsheet!BB474))),ISBLANK(Spreadsheet!BC474),NOT(ISNUMBER(VALUE(Spreadsheet!BC474)))),FALSE,IF(AND(Spreadsheet!BB474&gt;=50000,Spreadsheet!BB474&lt;=250000,MOD(Spreadsheet!BB474,10000)=0,Spreadsheet!BB474&lt;=(10*Spreadsheet!BC474)),TRUE,FALSE)))</f>
        <v>1</v>
      </c>
      <c r="CF474" s="5" t="b">
        <f>IF(NOT(ISBLANK(Spreadsheet!BC474)),AND(ISNUMBER(VALUE(Spreadsheet!BC474)),Spreadsheet!BC474&gt;0),AND(OR(ISBLANK(Spreadsheet!AO474),Spreadsheet!AO474="Waive",AND(NOT(OR(ISBLANK(Spreadsheet!AO474),Spreadsheet!AO474="Waive")),Spreadsheet!AP474&gt;=6)),OR(ISBLANK(Spreadsheet!AR474),AND(NOT(OR(ISBLANK(Spreadsheet!AR474),Spreadsheet!AR474="Waive")),Spreadsheet!AS474&gt;=6)),OR(ISBLANK(Spreadsheet!AW474)),OR(ISBLANK(Spreadsheet!AX474)),OR(ISBLANK(Spreadsheet!AY474)),OR(ISBLANK(Spreadsheet!AZ474)),OR(ISBLANK(Spreadsheet!BA474),Spreadsheet!BA474="Waive")))</f>
        <v>1</v>
      </c>
      <c r="CG474" s="5" t="b">
        <f t="shared" ca="1" si="35"/>
        <v>1</v>
      </c>
    </row>
    <row r="475" spans="8:85" x14ac:dyDescent="0.3">
      <c r="H475" s="5">
        <f t="shared" ca="1" si="36"/>
        <v>2</v>
      </c>
      <c r="I475" s="5" t="str">
        <f t="shared" ca="1" si="34"/>
        <v/>
      </c>
      <c r="J475" s="5" t="str">
        <f>IF(AND(NOT(ISBLANK(Spreadsheet!C475)),ISBLANK(Spreadsheet!D475)),Spreadsheet!F475&amp;" "&amp;Spreadsheet!H475,"")</f>
        <v/>
      </c>
      <c r="K475" s="5">
        <f>IF(AND(NOT(ISBLANK(Spreadsheet!C475)),ISBLANK(Spreadsheet!D475)),COUNTIFS(Spreadsheet!E476:E$786,"=Child",Spreadsheet!C476:C$786, "="&amp;Spreadsheet!C475) + COUNTIFS(Spreadsheet!E476:E$786,"=Step-child",Spreadsheet!C476:C$786, "="&amp;Spreadsheet!C475),0)</f>
        <v>0</v>
      </c>
      <c r="L475" s="5">
        <f>IF(NOT(ISBLANK(J475)),COUNTIFS(Spreadsheet!E476:E$786,"=Wife",Spreadsheet!C476:C$786, "="&amp;Spreadsheet!C475) + COUNTIFS(Spreadsheet!E476:E$786,"=Husband",Spreadsheet!C476:C$786, "="&amp;Spreadsheet!C475),0)</f>
        <v>0</v>
      </c>
      <c r="M475" s="5">
        <f>IF(NOT(ISBLANK(Spreadsheet!AJ475)),VLOOKUP(Spreadsheet!AJ475,'Drop Downs'!$P$2:$R$16,3,FALSE),0)</f>
        <v>0</v>
      </c>
      <c r="N475" s="5">
        <f>IF(NOT(ISBLANK(Spreadsheet!AJ475)), VLOOKUP(Spreadsheet!AJ475,'Drop Downs'!$P$2:$R$16,2,FALSE),0)</f>
        <v>0</v>
      </c>
      <c r="O475" s="5">
        <f>IF(NOT(ISBLANK(Spreadsheet!AL475)),VLOOKUP(Spreadsheet!AL475,'Drop Downs'!$P$2:$R$16,3,FALSE), 0)</f>
        <v>0</v>
      </c>
      <c r="P475" s="5">
        <f>IF(NOT(ISBLANK(Spreadsheet!AL475)),VLOOKUP(Spreadsheet!AL475,'Drop Downs'!$P$2:$R$16,2,FALSE),0)</f>
        <v>0</v>
      </c>
      <c r="Q475" s="5">
        <f>IF(NOT(ISBLANK(Spreadsheet!AN475)),VLOOKUP(Spreadsheet!AN475,'Drop Downs'!$P$2:$R$16,3,FALSE),0)</f>
        <v>0</v>
      </c>
      <c r="R475" s="5">
        <f>IF(NOT(ISBLANK(Spreadsheet!AN475)),VLOOKUP(Spreadsheet!AN475,'Drop Downs'!$P$2:$R$16,2,FALSE),0)</f>
        <v>0</v>
      </c>
      <c r="S475" s="5" t="str">
        <f>IF(OR(M475&gt;K475,N475&gt;L475,O475&gt;K475, Q475&gt;K475,N475&gt;L475, P475&gt;L475, R475&gt;L475),"Member currently has a coverage election over what he/she needs.  Please add more dependents or adjust the coverage election.","")&amp;(IF(AND(NOT(ISBLANK(Spreadsheet!C475)),NOT(ISBLANK(Spreadsheet!D475)),ISBLANK(Spreadsheet!E475)),"Dependent lacks a relationship to member.Please select one from the drop-down.",""))</f>
        <v/>
      </c>
      <c r="T475" s="5" t="b">
        <f t="shared" si="37"/>
        <v>1</v>
      </c>
      <c r="U475" s="5" t="b">
        <f>OR(ISBLANK(Spreadsheet!C475),IF(NOT(ISBLANK(Spreadsheet!D475)),NOT(ISBLANK(Spreadsheet!E475)),TRUE))</f>
        <v>1</v>
      </c>
      <c r="V475" s="5" t="b">
        <f>OR(ISBLANK(Spreadsheet!C475), NOT(ISBLANK(Spreadsheet!I475)))</f>
        <v>1</v>
      </c>
      <c r="W475" s="5" t="b">
        <f>OR(ISBLANK(Spreadsheet!D475),NOT(ISBLANK(Spreadsheet!C475)))</f>
        <v>1</v>
      </c>
      <c r="X475" s="155" t="str">
        <f>REPT("0",MIN(FIND({1,2,3,4,5,6,7,8,9},Spreadsheet!C475&amp;"123456789"))-1)&amp;IF(ISBLANK(Spreadsheet!C475),"",SUMPRODUCT(MID(0&amp;Spreadsheet!C475,LARGE(INDEX(ISNUMBER(--MID(Spreadsheet!C475,ROW($1:$225),1))*
 ROW($1:$225),0),ROW($1:$225))+1,1)*10^ROW($1:$225)/10))</f>
        <v/>
      </c>
      <c r="Y475" s="5" t="b">
        <f>IF(NOT(ISBLANK(Spreadsheet!C475)),IF(AND(ISNUMBER(VALUE(Spreadsheet!C475)), LEN(Spreadsheet!C475)=9),TRUE,FALSE),TRUE)</f>
        <v>1</v>
      </c>
      <c r="Z475" s="155" t="str">
        <f>REPT("0",MIN(FIND({1,2,3,4,5,6,7,8,9},Spreadsheet!D475&amp;"123456789"))-1)&amp;IF(ISBLANK(Spreadsheet!D475),"",SUMPRODUCT(MID(0&amp;Spreadsheet!D475,LARGE(INDEX(ISNUMBER(--MID(Spreadsheet!D475,ROW($1:$225),1))*
 ROW($1:$225),0),ROW($1:$225))+1,1)*10^ROW($1:$225)/10))</f>
        <v/>
      </c>
      <c r="AA475" s="5" t="b">
        <f>IF(AND(NOT(ISBLANK(Spreadsheet!D475)),NOT(ISBLANK(Spreadsheet!C475))),IF(AND(ISNUMBER(VALUE(Spreadsheet!D475)), LEN(Spreadsheet!D475)=9),TRUE,FALSE),IF(AND(NOT(ISBLANK(Spreadsheet!D475)),ISBLANK(Spreadsheet!C475)),FALSE,TRUE))</f>
        <v>1</v>
      </c>
      <c r="AB475" s="5" t="b">
        <f>OR(ISBLANK(Spreadsheet!Y475),IF(NOT(ISBLANK(Spreadsheet!Y475)),LEN(Spreadsheet!Y475)=10,ISNUMBER(VALUE(Spreadsheet!Y475))))</f>
        <v>1</v>
      </c>
      <c r="AC475" s="5" t="b">
        <f>OR(ISBLANK(Spreadsheet!AI475), AND(NOT(ISBLANK(Spreadsheet!AJ475)), NOT(ISNUMBER(SEARCH("Waive",Spreadsheet!AJ475)))))</f>
        <v>1</v>
      </c>
      <c r="AD475" s="5" t="b">
        <f>OR(ISBLANK(Spreadsheet!AK475), AND(NOT(ISBLANK(Spreadsheet!AL475)), NOT(ISNUMBER(SEARCH("Waive",Spreadsheet!AL475)))))</f>
        <v>1</v>
      </c>
      <c r="AE475" s="5" t="b">
        <f>OR(ISBLANK(Spreadsheet!AM475), AND(NOT(ISBLANK(Spreadsheet!AN475)), NOT(ISNUMBER(SEARCH("Waive", Spreadsheet!AN475)))))</f>
        <v>1</v>
      </c>
      <c r="AF475" s="5" t="b">
        <f>OR(ISBLANK(Spreadsheet!C475), NOT(ISBLANK(Spreadsheet!D475)),NOT(ISBLANK(Spreadsheet!L475)))</f>
        <v>1</v>
      </c>
      <c r="AG475" s="5" t="b">
        <f>IF(AND(NOT(ISBLANK(Spreadsheet!C475)), NOT(ISBLANK(Spreadsheet!D475)),Spreadsheet!C475&lt;&gt;Spreadsheet!D475),IF(ISERROR(VLOOKUP(Spreadsheet!C475, Spreadsheet!$C$6:'Spreadsheet'!$C474,1,FALSE)), FALSE, TRUE),TRUE)</f>
        <v>1</v>
      </c>
      <c r="AH475" s="5" t="b">
        <f>Spreadsheet!$B$2=Spreadsheet!AD475</f>
        <v>1</v>
      </c>
      <c r="AI475" s="5" t="b">
        <f>IF(ISBLANK(Spreadsheet!G475),TRUE,IF(OR(LEN(Spreadsheet!G475)&gt;1,ISNUMBER(VALUE(Spreadsheet!G475))),FALSE,TRUE))</f>
        <v>1</v>
      </c>
      <c r="AJ475" s="5" t="b">
        <f>OR(ISBLANK(Spreadsheet!C475), NOT(ISBLANK(Spreadsheet!B475)), NOT(ISBLANK(Spreadsheet!D475)))</f>
        <v>1</v>
      </c>
      <c r="AK475" s="5" t="b">
        <f t="array" ref="AK475">IF(OR(AND(ISBLANK(Spreadsheet!E475),ISBLANK(Spreadsheet!D475),NOT(ISBLANK(Spreadsheet!C475))),AND(ISBLANK(Spreadsheet!E475),ISBLANK(Spreadsheet!D475),ISBLANK(Spreadsheet!C475))),TRUE,ISNUMBER(MATCH(TRUE,EXACT(Spreadsheet!E475,Relationships),0)))</f>
        <v>1</v>
      </c>
      <c r="AL475" s="5" t="b">
        <f>IF(NOT(ISBLANK(Spreadsheet!C475)),IF(OR(ISBLANK(Spreadsheet!F475),LEN(Spreadsheet!F475)&gt;40),FALSE,TRUE),TRUE)</f>
        <v>1</v>
      </c>
      <c r="AM475" s="5" t="b">
        <f>IF(NOT(ISBLANK(Spreadsheet!C475)),IF(OR(ISBLANK(Spreadsheet!H475),LEN(Spreadsheet!H475)&gt;40),FALSE,TRUE),TRUE)</f>
        <v>1</v>
      </c>
      <c r="AN475" s="5" t="b">
        <f t="array" ref="AN475">IF(ISBLANK(Spreadsheet!I475),TRUE,ISNUMBER(MATCH(TRUE,EXACT(Spreadsheet!I475,GenderValues),0)))</f>
        <v>1</v>
      </c>
      <c r="AO475" s="5" t="b">
        <f ca="1">IF(ISERROR(DATEVALUE(TEXT(Spreadsheet!J475,"mm/dd/yyyy")) &gt; TODAY()),IF(AND(ISBLANK(Spreadsheet!J475),ISBLANK(Spreadsheet!C475)),TRUE,FALSE),IF(DATEVALUE(TEXT(Spreadsheet!J475,"mm/dd/yyyy")) &gt; TODAY(),FALSE,TRUE))</f>
        <v>1</v>
      </c>
      <c r="AP475" s="5" t="b">
        <f>OR(ISBLANK(Spreadsheet!K475),LEN(Spreadsheet!K475)&lt;=100)</f>
        <v>1</v>
      </c>
      <c r="AQ475" s="5" t="b">
        <f t="array" ref="AQ475">IF(OR(AND(ISBLANK(Spreadsheet!L475),ISBLANK(Spreadsheet!C475)),AND(NOT(ISBLANK(Spreadsheet!C475)),NOT(ISBLANK(Spreadsheet!D475)))),TRUE,ISNUMBER(MATCH(TRUE,EXACT(Spreadsheet!L475,MaritalStatus),0)))</f>
        <v>1</v>
      </c>
      <c r="AR475" s="5" t="b">
        <f ca="1">IF(ISERROR(DATEVALUE(TEXT(Spreadsheet!M475,"mm/dd/yyyy")) &gt; TODAY()),IF(ISBLANK(Spreadsheet!M475),TRUE,FALSE),IF(DATEVALUE(TEXT(Spreadsheet!M475,"mm/dd/yyyy")) &gt; TODAY(),FALSE,TRUE))</f>
        <v>1</v>
      </c>
      <c r="AS475" s="5" t="b">
        <f>OR(ISBLANK(Spreadsheet!N475),LEN(Spreadsheet!N475)&lt;=100)</f>
        <v>1</v>
      </c>
      <c r="AT475" s="5" t="b">
        <f>OR(ISBLANK(Spreadsheet!O475),UPPER(Spreadsheet!O475)="YES")</f>
        <v>1</v>
      </c>
      <c r="AU475" s="5" t="b">
        <f>OR(ISBLANK(Spreadsheet!P475),UPPER(Spreadsheet!P475)="YES")</f>
        <v>1</v>
      </c>
      <c r="AV475" s="5" t="b">
        <f t="array" ref="AV475">IF(ISBLANK(Spreadsheet!Q475),TRUE,ISNUMBER(MATCH(TRUE,EXACT(Spreadsheet!Q475,OnGroupsPriorIns),0)))</f>
        <v>1</v>
      </c>
      <c r="AW475" s="5" t="b">
        <f>OR(ISBLANK(Spreadsheet!R475),UPPER(Spreadsheet!R475)="YES")</f>
        <v>1</v>
      </c>
      <c r="AX475" s="5" t="b">
        <f>OR(ISBLANK(Spreadsheet!S475),UPPER(Spreadsheet!S475)="YES")</f>
        <v>1</v>
      </c>
      <c r="AY475" s="5" t="b">
        <f>OR(AND(ISBLANK(Spreadsheet!C475),LEN(Spreadsheet!T475)=0),AND(NOT(ISBLANK(Spreadsheet!C475)),LEN(Spreadsheet!T475)&gt;0,LEN(Spreadsheet!T475)&lt;=50))</f>
        <v>1</v>
      </c>
      <c r="AZ475" s="5" t="b">
        <f>OR(LEN(Spreadsheet!U475)=0,AND(LEN(Spreadsheet!U475)&gt;0,LEN(Spreadsheet!U475)&lt;=50))</f>
        <v>1</v>
      </c>
      <c r="BA475" s="5" t="b">
        <f>OR(AND(ISBLANK(Spreadsheet!C475),LEN(Spreadsheet!V475)=0),AND(NOT(ISBLANK(Spreadsheet!C475)),LEN(Spreadsheet!V475)&gt;0,LEN(Spreadsheet!V475)&lt;=50))</f>
        <v>1</v>
      </c>
      <c r="BB475" s="5" t="b">
        <f t="array" ref="BB475">IF(AND(ISBLANK(Spreadsheet!C475),LEN(Spreadsheet!W475)=0),TRUE,ISNUMBER(MATCH(TRUE,EXACT(Spreadsheet!W475,States),0)))</f>
        <v>1</v>
      </c>
      <c r="BC475" s="5" t="b">
        <f>OR(AND(ISBLANK(Spreadsheet!C475),LEN(Spreadsheet!X475)=0),AND(NOT(ISBLANK(Spreadsheet!C475)),LEN(Spreadsheet!X475)&gt;0,LEN(Spreadsheet!X475)=5,ISNUMBER(VALUE(Spreadsheet!X475))))</f>
        <v>1</v>
      </c>
      <c r="BD475" s="5" t="b">
        <f>OR(ISBLANK(Spreadsheet!Z475),LEN(Spreadsheet!Z475)&lt;=50)</f>
        <v>1</v>
      </c>
      <c r="BE475" s="5" t="b">
        <f>ISBLANK(Spreadsheet!AA475)</f>
        <v>1</v>
      </c>
      <c r="BF475" s="5" t="b">
        <f>ISBLANK(Spreadsheet!AB475)</f>
        <v>1</v>
      </c>
      <c r="BG475" s="5" t="b">
        <f>IF(ISERROR(DATEVALUE(TEXT(Spreadsheet!AC475,"mm/dd/yyyy")) &gt; DATEVALUE(TEXT(Spreadsheet!J475,"mm/dd/yyyy"))),IF(OR(AND(ISBLANK(Spreadsheet!AC475),ISBLANK(Spreadsheet!C475)),AND(NOT(ISBLANK(Spreadsheet!C475)),ISBLANK(Spreadsheet!AC475),NOT(ISBLANK(Spreadsheet!D475)))),TRUE,FALSE),IF(DATEVALUE(TEXT(Spreadsheet!AC475,"mm/dd/yyyy")) &gt; DATEVALUE(TEXT(Spreadsheet!J475,"mm/dd/yyyy")),TRUE,FALSE))</f>
        <v>1</v>
      </c>
      <c r="BH475" s="5" t="b">
        <f>OR(AND(ISBLANK(Spreadsheet!C475),ISBLANK(Spreadsheet!AE475)),AND(NOT(ISBLANK(Spreadsheet!C475)),NOT(ISBLANK(Spreadsheet!D475)),ISBLANK(Spreadsheet!AE475)),AND(NOT(ISBLANK(Spreadsheet!C475)),ISBLANK(Spreadsheet!D475),NOT(ISBLANK(Spreadsheet!AE475)),LEN(Spreadsheet!AE475)&lt;=100))</f>
        <v>1</v>
      </c>
      <c r="BI475" s="5" t="b">
        <f t="array" ref="BI475">IF(ISBLANK(Spreadsheet!AF475),TRUE,ISNUMBER(MATCH(TRUE,EXACT(Spreadsheet!AF475,CobraShortReasons),0)))</f>
        <v>1</v>
      </c>
      <c r="BJ475" s="5" t="b">
        <f ca="1">IF(ISERROR(DATEVALUE(TEXT(Spreadsheet!AG475,"mm/dd/yyyy")) &gt; TODAY()),IF(ISBLANK(Spreadsheet!AG475),TRUE,FALSE),IF(DATEVALUE(TEXT(Spreadsheet!AG475,"mm/dd/yyyy")) &gt; TODAY(),FALSE,TRUE))</f>
        <v>1</v>
      </c>
      <c r="BK475" s="5" t="b">
        <f>OR(ISBLANK(Spreadsheet!AH475),LEN(Spreadsheet!AH475)&lt;=25)</f>
        <v>1</v>
      </c>
      <c r="BL475" s="5" t="b">
        <f t="array" aca="1" ref="BL475" ca="1">IF(ISBLANK(Spreadsheet!AI475),TRUE,ISNUMBER(MATCH(TRUE,EXACT(Spreadsheet!AI475,INDIRECT(Spreadsheet!$D$2)),0)))</f>
        <v>1</v>
      </c>
      <c r="BM475" s="5" t="b">
        <f t="array" aca="1" ref="BM475" ca="1">IF(ISBLANK(Spreadsheet!AJ475),TRUE,ISNUMBER(MATCH(TRUE,EXACT(Spreadsheet!AJ475,INDIRECT(Spreadsheet!BJ475)),0)))</f>
        <v>1</v>
      </c>
      <c r="BN475" s="5" t="b">
        <f t="array" ref="BN475">IF(ISBLANK(Spreadsheet!AK475),TRUE,ISNUMBER(MATCH(TRUE,EXACT(Spreadsheet!AK475,DentalPlans),0)))</f>
        <v>1</v>
      </c>
      <c r="BO475" s="5" t="b">
        <f t="array" aca="1" ref="BO475" ca="1">IF(ISBLANK(Spreadsheet!AL475),TRUE,ISNUMBER(MATCH(TRUE,EXACT(Spreadsheet!AL475,INDIRECT(Spreadsheet!BK475)),0)))</f>
        <v>1</v>
      </c>
      <c r="BP475" s="5" t="b">
        <f t="array" ref="BP475">IF(ISBLANK(Spreadsheet!AM475),TRUE,ISNUMBER(MATCH(TRUE,EXACT(Spreadsheet!AM475,VisionPlans),0)))</f>
        <v>1</v>
      </c>
      <c r="BQ475" s="5" t="b">
        <f t="array" aca="1" ref="BQ475" ca="1">IF(ISBLANK(Spreadsheet!AN475),TRUE,ISNUMBER(MATCH(TRUE,EXACT(Spreadsheet!AN475,INDIRECT(Spreadsheet!BL475)),0)))</f>
        <v>1</v>
      </c>
      <c r="BR475" s="5" t="b">
        <f t="array" ref="BR475">IF(ISBLANK(Spreadsheet!AO475),TRUE,ISNUMBER(MATCH(TRUE,EXACT(Spreadsheet!AO475,LifeBenefitClasses),0)))</f>
        <v>1</v>
      </c>
      <c r="BS475" s="5" t="b">
        <f>IF(OR(ISBLANK(Spreadsheet!AO475), Spreadsheet!AO475="Waive"),IF(ISBLANK(Spreadsheet!AP475),TRUE,FALSE),IF(OR(AND(NOT(ISBLANK(Spreadsheet!AO475)),ISBLANK(Spreadsheet!AP475)),NOT(ISNUMBER(VALUE(Spreadsheet!AP475)))),FALSE,IF(OR(AND(Spreadsheet!AP475&lt;6,MOD(Spreadsheet!AP475*10,5)=0), MOD(Spreadsheet!AP475,5000)=0),TRUE,FALSE)))</f>
        <v>1</v>
      </c>
      <c r="BT475" s="5" t="b">
        <f t="array" ref="BT475">IF(ISBLANK(Spreadsheet!AQ475),TRUE,ISNUMBER(MATCH(TRUE,EXACT(Spreadsheet!AQ475,EnrollWaive),0)))</f>
        <v>1</v>
      </c>
      <c r="BU475" s="5" t="b">
        <f t="array" ref="BU475">IF(ISBLANK(Spreadsheet!AR475),TRUE,ISNUMBER(MATCH(TRUE,EXACT(Spreadsheet!AR475,LifeBenefitClasses),0)))</f>
        <v>1</v>
      </c>
      <c r="BV475" s="5" t="b">
        <f>IF(OR(ISBLANK(Spreadsheet!AR475), Spreadsheet!AR475="Waive"),IF(ISBLANK(Spreadsheet!AS475),TRUE,FALSE),IF(OR(AND(NOT(ISBLANK(Spreadsheet!AR475)),ISBLANK(Spreadsheet!AS475)),NOT(ISNUMBER(VALUE(Spreadsheet!AS475)))),FALSE,IF(OR(AND(Spreadsheet!AS475&lt;6,MOD(Spreadsheet!AS475*10,5)=0), MOD(Spreadsheet!AS475,10000)=0),TRUE,FALSE)))</f>
        <v>1</v>
      </c>
      <c r="BW475" s="5" t="b">
        <f t="array" ref="BW475">IF(ISBLANK(Spreadsheet!AT475),TRUE,ISNUMBER(MATCH(TRUE,EXACT(Spreadsheet!AT475,LifeBenefitClasses),0)))</f>
        <v>1</v>
      </c>
      <c r="BX475" s="5" t="b">
        <f>IF(OR(ISBLANK(Spreadsheet!AT475), Spreadsheet!AT475="Waive"),IF(ISBLANK(Spreadsheet!AU475),TRUE,FALSE),IF(OR(AND(NOT(ISBLANK(Spreadsheet!AT475)),ISBLANK(Spreadsheet!AU475)),NOT(ISNUMBER(VALUE(Spreadsheet!AU475)))),FALSE,IF(AND(NOT(OR(ISBLANK(Spreadsheet!AT475),Spreadsheet!AT475="Waive")),NOT(OR(ISBLANK(Spreadsheet!AR475),Spreadsheet!AR475="Waive")),MOD(Spreadsheet!AU475,5000)=0, Spreadsheet!AU475&lt;=(Spreadsheet!AS475*0.5)),TRUE,FALSE)))</f>
        <v>1</v>
      </c>
      <c r="BY475" s="5" t="b">
        <f t="array" ref="BY475">IF(ISBLANK(Spreadsheet!AV475),TRUE,ISNUMBER(MATCH(TRUE,EXACT(Spreadsheet!AV475,EnrollWaive),0)))</f>
        <v>1</v>
      </c>
      <c r="BZ475" s="5" t="b">
        <f t="array" ref="BZ475">IF(ISBLANK(Spreadsheet!AW475),TRUE,ISNUMBER(MATCH(TRUE,EXACT(Spreadsheet!AW475,LifeBenefitClasses),0)))</f>
        <v>1</v>
      </c>
      <c r="CA475" s="5" t="b">
        <f t="array" ref="CA475">IF(ISBLANK(Spreadsheet!AX475),TRUE,ISNUMBER(MATCH(TRUE,EXACT(Spreadsheet!AX475,LifeBenefitClasses),0)))</f>
        <v>1</v>
      </c>
      <c r="CB475" s="5" t="b">
        <f t="array" ref="CB475">IF(ISBLANK(Spreadsheet!AY475),TRUE,ISNUMBER(MATCH(TRUE,EXACT(Spreadsheet!AY475,LifeBenefitClasses),0)))</f>
        <v>1</v>
      </c>
      <c r="CC475" s="5" t="b">
        <f t="array" ref="CC475">IF(ISBLANK(Spreadsheet!AZ475),TRUE,ISNUMBER(MATCH(TRUE,EXACT(Spreadsheet!AZ475,LifeBenefitClasses),0)))</f>
        <v>1</v>
      </c>
      <c r="CD475" s="5" t="b">
        <f t="array" ref="CD475">IF(ISBLANK(Spreadsheet!BA475),TRUE,ISNUMBER(MATCH(TRUE,EXACT(Spreadsheet!BA475,LifeBenefitClasses),0)))</f>
        <v>1</v>
      </c>
      <c r="CE475" s="5" t="b">
        <f>IF(OR(ISBLANK(Spreadsheet!BA475), Spreadsheet!BA475="Waive"),IF(ISBLANK(Spreadsheet!BB475),TRUE,FALSE),IF(OR(AND(NOT(ISBLANK(Spreadsheet!BA475)),ISBLANK(Spreadsheet!BB475)),NOT(ISNUMBER(VALUE(Spreadsheet!BB475))),ISBLANK(Spreadsheet!BC475),NOT(ISNUMBER(VALUE(Spreadsheet!BC475)))),FALSE,IF(AND(Spreadsheet!BB475&gt;=50000,Spreadsheet!BB475&lt;=250000,MOD(Spreadsheet!BB475,10000)=0,Spreadsheet!BB475&lt;=(10*Spreadsheet!BC475)),TRUE,FALSE)))</f>
        <v>1</v>
      </c>
      <c r="CF475" s="5" t="b">
        <f>IF(NOT(ISBLANK(Spreadsheet!BC475)),AND(ISNUMBER(VALUE(Spreadsheet!BC475)),Spreadsheet!BC475&gt;0),AND(OR(ISBLANK(Spreadsheet!AO475),Spreadsheet!AO475="Waive",AND(NOT(OR(ISBLANK(Spreadsheet!AO475),Spreadsheet!AO475="Waive")),Spreadsheet!AP475&gt;=6)),OR(ISBLANK(Spreadsheet!AR475),AND(NOT(OR(ISBLANK(Spreadsheet!AR475),Spreadsheet!AR475="Waive")),Spreadsheet!AS475&gt;=6)),OR(ISBLANK(Spreadsheet!AW475)),OR(ISBLANK(Spreadsheet!AX475)),OR(ISBLANK(Spreadsheet!AY475)),OR(ISBLANK(Spreadsheet!AZ475)),OR(ISBLANK(Spreadsheet!BA475),Spreadsheet!BA475="Waive")))</f>
        <v>1</v>
      </c>
      <c r="CG475" s="5" t="b">
        <f t="shared" ca="1" si="35"/>
        <v>1</v>
      </c>
    </row>
    <row r="476" spans="8:85" x14ac:dyDescent="0.3">
      <c r="H476" s="5">
        <f t="shared" ca="1" si="36"/>
        <v>2</v>
      </c>
      <c r="I476" s="5" t="str">
        <f t="shared" ca="1" si="34"/>
        <v/>
      </c>
      <c r="J476" s="5" t="str">
        <f>IF(AND(NOT(ISBLANK(Spreadsheet!C476)),ISBLANK(Spreadsheet!D476)),Spreadsheet!F476&amp;" "&amp;Spreadsheet!H476,"")</f>
        <v/>
      </c>
      <c r="K476" s="5">
        <f>IF(AND(NOT(ISBLANK(Spreadsheet!C476)),ISBLANK(Spreadsheet!D476)),COUNTIFS(Spreadsheet!E477:E$786,"=Child",Spreadsheet!C477:C$786, "="&amp;Spreadsheet!C476) + COUNTIFS(Spreadsheet!E477:E$786,"=Step-child",Spreadsheet!C477:C$786, "="&amp;Spreadsheet!C476),0)</f>
        <v>0</v>
      </c>
      <c r="L476" s="5">
        <f>IF(NOT(ISBLANK(J476)),COUNTIFS(Spreadsheet!E477:E$786,"=Wife",Spreadsheet!C477:C$786, "="&amp;Spreadsheet!C476) + COUNTIFS(Spreadsheet!E477:E$786,"=Husband",Spreadsheet!C477:C$786, "="&amp;Spreadsheet!C476),0)</f>
        <v>0</v>
      </c>
      <c r="M476" s="5">
        <f>IF(NOT(ISBLANK(Spreadsheet!AJ476)),VLOOKUP(Spreadsheet!AJ476,'Drop Downs'!$P$2:$R$16,3,FALSE),0)</f>
        <v>0</v>
      </c>
      <c r="N476" s="5">
        <f>IF(NOT(ISBLANK(Spreadsheet!AJ476)), VLOOKUP(Spreadsheet!AJ476,'Drop Downs'!$P$2:$R$16,2,FALSE),0)</f>
        <v>0</v>
      </c>
      <c r="O476" s="5">
        <f>IF(NOT(ISBLANK(Spreadsheet!AL476)),VLOOKUP(Spreadsheet!AL476,'Drop Downs'!$P$2:$R$16,3,FALSE), 0)</f>
        <v>0</v>
      </c>
      <c r="P476" s="5">
        <f>IF(NOT(ISBLANK(Spreadsheet!AL476)),VLOOKUP(Spreadsheet!AL476,'Drop Downs'!$P$2:$R$16,2,FALSE),0)</f>
        <v>0</v>
      </c>
      <c r="Q476" s="5">
        <f>IF(NOT(ISBLANK(Spreadsheet!AN476)),VLOOKUP(Spreadsheet!AN476,'Drop Downs'!$P$2:$R$16,3,FALSE),0)</f>
        <v>0</v>
      </c>
      <c r="R476" s="5">
        <f>IF(NOT(ISBLANK(Spreadsheet!AN476)),VLOOKUP(Spreadsheet!AN476,'Drop Downs'!$P$2:$R$16,2,FALSE),0)</f>
        <v>0</v>
      </c>
      <c r="S476" s="5" t="str">
        <f>IF(OR(M476&gt;K476,N476&gt;L476,O476&gt;K476, Q476&gt;K476,N476&gt;L476, P476&gt;L476, R476&gt;L476),"Member currently has a coverage election over what he/she needs.  Please add more dependents or adjust the coverage election.","")&amp;(IF(AND(NOT(ISBLANK(Spreadsheet!C476)),NOT(ISBLANK(Spreadsheet!D476)),ISBLANK(Spreadsheet!E476)),"Dependent lacks a relationship to member.Please select one from the drop-down.",""))</f>
        <v/>
      </c>
      <c r="T476" s="5" t="b">
        <f t="shared" si="37"/>
        <v>1</v>
      </c>
      <c r="U476" s="5" t="b">
        <f>OR(ISBLANK(Spreadsheet!C476),IF(NOT(ISBLANK(Spreadsheet!D476)),NOT(ISBLANK(Spreadsheet!E476)),TRUE))</f>
        <v>1</v>
      </c>
      <c r="V476" s="5" t="b">
        <f>OR(ISBLANK(Spreadsheet!C476), NOT(ISBLANK(Spreadsheet!I476)))</f>
        <v>1</v>
      </c>
      <c r="W476" s="5" t="b">
        <f>OR(ISBLANK(Spreadsheet!D476),NOT(ISBLANK(Spreadsheet!C476)))</f>
        <v>1</v>
      </c>
      <c r="X476" s="155" t="str">
        <f>REPT("0",MIN(FIND({1,2,3,4,5,6,7,8,9},Spreadsheet!C476&amp;"123456789"))-1)&amp;IF(ISBLANK(Spreadsheet!C476),"",SUMPRODUCT(MID(0&amp;Spreadsheet!C476,LARGE(INDEX(ISNUMBER(--MID(Spreadsheet!C476,ROW($1:$225),1))*
 ROW($1:$225),0),ROW($1:$225))+1,1)*10^ROW($1:$225)/10))</f>
        <v/>
      </c>
      <c r="Y476" s="5" t="b">
        <f>IF(NOT(ISBLANK(Spreadsheet!C476)),IF(AND(ISNUMBER(VALUE(Spreadsheet!C476)), LEN(Spreadsheet!C476)=9),TRUE,FALSE),TRUE)</f>
        <v>1</v>
      </c>
      <c r="Z476" s="155" t="str">
        <f>REPT("0",MIN(FIND({1,2,3,4,5,6,7,8,9},Spreadsheet!D476&amp;"123456789"))-1)&amp;IF(ISBLANK(Spreadsheet!D476),"",SUMPRODUCT(MID(0&amp;Spreadsheet!D476,LARGE(INDEX(ISNUMBER(--MID(Spreadsheet!D476,ROW($1:$225),1))*
 ROW($1:$225),0),ROW($1:$225))+1,1)*10^ROW($1:$225)/10))</f>
        <v/>
      </c>
      <c r="AA476" s="5" t="b">
        <f>IF(AND(NOT(ISBLANK(Spreadsheet!D476)),NOT(ISBLANK(Spreadsheet!C476))),IF(AND(ISNUMBER(VALUE(Spreadsheet!D476)), LEN(Spreadsheet!D476)=9),TRUE,FALSE),IF(AND(NOT(ISBLANK(Spreadsheet!D476)),ISBLANK(Spreadsheet!C476)),FALSE,TRUE))</f>
        <v>1</v>
      </c>
      <c r="AB476" s="5" t="b">
        <f>OR(ISBLANK(Spreadsheet!Y476),IF(NOT(ISBLANK(Spreadsheet!Y476)),LEN(Spreadsheet!Y476)=10,ISNUMBER(VALUE(Spreadsheet!Y476))))</f>
        <v>1</v>
      </c>
      <c r="AC476" s="5" t="b">
        <f>OR(ISBLANK(Spreadsheet!AI476), AND(NOT(ISBLANK(Spreadsheet!AJ476)), NOT(ISNUMBER(SEARCH("Waive",Spreadsheet!AJ476)))))</f>
        <v>1</v>
      </c>
      <c r="AD476" s="5" t="b">
        <f>OR(ISBLANK(Spreadsheet!AK476), AND(NOT(ISBLANK(Spreadsheet!AL476)), NOT(ISNUMBER(SEARCH("Waive",Spreadsheet!AL476)))))</f>
        <v>1</v>
      </c>
      <c r="AE476" s="5" t="b">
        <f>OR(ISBLANK(Spreadsheet!AM476), AND(NOT(ISBLANK(Spreadsheet!AN476)), NOT(ISNUMBER(SEARCH("Waive", Spreadsheet!AN476)))))</f>
        <v>1</v>
      </c>
      <c r="AF476" s="5" t="b">
        <f>OR(ISBLANK(Spreadsheet!C476), NOT(ISBLANK(Spreadsheet!D476)),NOT(ISBLANK(Spreadsheet!L476)))</f>
        <v>1</v>
      </c>
      <c r="AG476" s="5" t="b">
        <f>IF(AND(NOT(ISBLANK(Spreadsheet!C476)), NOT(ISBLANK(Spreadsheet!D476)),Spreadsheet!C476&lt;&gt;Spreadsheet!D476),IF(ISERROR(VLOOKUP(Spreadsheet!C476, Spreadsheet!$C$6:'Spreadsheet'!$C475,1,FALSE)), FALSE, TRUE),TRUE)</f>
        <v>1</v>
      </c>
      <c r="AH476" s="5" t="b">
        <f>Spreadsheet!$B$2=Spreadsheet!AD476</f>
        <v>1</v>
      </c>
      <c r="AI476" s="5" t="b">
        <f>IF(ISBLANK(Spreadsheet!G476),TRUE,IF(OR(LEN(Spreadsheet!G476)&gt;1,ISNUMBER(VALUE(Spreadsheet!G476))),FALSE,TRUE))</f>
        <v>1</v>
      </c>
      <c r="AJ476" s="5" t="b">
        <f>OR(ISBLANK(Spreadsheet!C476), NOT(ISBLANK(Spreadsheet!B476)), NOT(ISBLANK(Spreadsheet!D476)))</f>
        <v>1</v>
      </c>
      <c r="AK476" s="5" t="b">
        <f t="array" ref="AK476">IF(OR(AND(ISBLANK(Spreadsheet!E476),ISBLANK(Spreadsheet!D476),NOT(ISBLANK(Spreadsheet!C476))),AND(ISBLANK(Spreadsheet!E476),ISBLANK(Spreadsheet!D476),ISBLANK(Spreadsheet!C476))),TRUE,ISNUMBER(MATCH(TRUE,EXACT(Spreadsheet!E476,Relationships),0)))</f>
        <v>1</v>
      </c>
      <c r="AL476" s="5" t="b">
        <f>IF(NOT(ISBLANK(Spreadsheet!C476)),IF(OR(ISBLANK(Spreadsheet!F476),LEN(Spreadsheet!F476)&gt;40),FALSE,TRUE),TRUE)</f>
        <v>1</v>
      </c>
      <c r="AM476" s="5" t="b">
        <f>IF(NOT(ISBLANK(Spreadsheet!C476)),IF(OR(ISBLANK(Spreadsheet!H476),LEN(Spreadsheet!H476)&gt;40),FALSE,TRUE),TRUE)</f>
        <v>1</v>
      </c>
      <c r="AN476" s="5" t="b">
        <f t="array" ref="AN476">IF(ISBLANK(Spreadsheet!I476),TRUE,ISNUMBER(MATCH(TRUE,EXACT(Spreadsheet!I476,GenderValues),0)))</f>
        <v>1</v>
      </c>
      <c r="AO476" s="5" t="b">
        <f ca="1">IF(ISERROR(DATEVALUE(TEXT(Spreadsheet!J476,"mm/dd/yyyy")) &gt; TODAY()),IF(AND(ISBLANK(Spreadsheet!J476),ISBLANK(Spreadsheet!C476)),TRUE,FALSE),IF(DATEVALUE(TEXT(Spreadsheet!J476,"mm/dd/yyyy")) &gt; TODAY(),FALSE,TRUE))</f>
        <v>1</v>
      </c>
      <c r="AP476" s="5" t="b">
        <f>OR(ISBLANK(Spreadsheet!K476),LEN(Spreadsheet!K476)&lt;=100)</f>
        <v>1</v>
      </c>
      <c r="AQ476" s="5" t="b">
        <f t="array" ref="AQ476">IF(OR(AND(ISBLANK(Spreadsheet!L476),ISBLANK(Spreadsheet!C476)),AND(NOT(ISBLANK(Spreadsheet!C476)),NOT(ISBLANK(Spreadsheet!D476)))),TRUE,ISNUMBER(MATCH(TRUE,EXACT(Spreadsheet!L476,MaritalStatus),0)))</f>
        <v>1</v>
      </c>
      <c r="AR476" s="5" t="b">
        <f ca="1">IF(ISERROR(DATEVALUE(TEXT(Spreadsheet!M476,"mm/dd/yyyy")) &gt; TODAY()),IF(ISBLANK(Spreadsheet!M476),TRUE,FALSE),IF(DATEVALUE(TEXT(Spreadsheet!M476,"mm/dd/yyyy")) &gt; TODAY(),FALSE,TRUE))</f>
        <v>1</v>
      </c>
      <c r="AS476" s="5" t="b">
        <f>OR(ISBLANK(Spreadsheet!N476),LEN(Spreadsheet!N476)&lt;=100)</f>
        <v>1</v>
      </c>
      <c r="AT476" s="5" t="b">
        <f>OR(ISBLANK(Spreadsheet!O476),UPPER(Spreadsheet!O476)="YES")</f>
        <v>1</v>
      </c>
      <c r="AU476" s="5" t="b">
        <f>OR(ISBLANK(Spreadsheet!P476),UPPER(Spreadsheet!P476)="YES")</f>
        <v>1</v>
      </c>
      <c r="AV476" s="5" t="b">
        <f t="array" ref="AV476">IF(ISBLANK(Spreadsheet!Q476),TRUE,ISNUMBER(MATCH(TRUE,EXACT(Spreadsheet!Q476,OnGroupsPriorIns),0)))</f>
        <v>1</v>
      </c>
      <c r="AW476" s="5" t="b">
        <f>OR(ISBLANK(Spreadsheet!R476),UPPER(Spreadsheet!R476)="YES")</f>
        <v>1</v>
      </c>
      <c r="AX476" s="5" t="b">
        <f>OR(ISBLANK(Spreadsheet!S476),UPPER(Spreadsheet!S476)="YES")</f>
        <v>1</v>
      </c>
      <c r="AY476" s="5" t="b">
        <f>OR(AND(ISBLANK(Spreadsheet!C476),LEN(Spreadsheet!T476)=0),AND(NOT(ISBLANK(Spreadsheet!C476)),LEN(Spreadsheet!T476)&gt;0,LEN(Spreadsheet!T476)&lt;=50))</f>
        <v>1</v>
      </c>
      <c r="AZ476" s="5" t="b">
        <f>OR(LEN(Spreadsheet!U476)=0,AND(LEN(Spreadsheet!U476)&gt;0,LEN(Spreadsheet!U476)&lt;=50))</f>
        <v>1</v>
      </c>
      <c r="BA476" s="5" t="b">
        <f>OR(AND(ISBLANK(Spreadsheet!C476),LEN(Spreadsheet!V476)=0),AND(NOT(ISBLANK(Spreadsheet!C476)),LEN(Spreadsheet!V476)&gt;0,LEN(Spreadsheet!V476)&lt;=50))</f>
        <v>1</v>
      </c>
      <c r="BB476" s="5" t="b">
        <f t="array" ref="BB476">IF(AND(ISBLANK(Spreadsheet!C476),LEN(Spreadsheet!W476)=0),TRUE,ISNUMBER(MATCH(TRUE,EXACT(Spreadsheet!W476,States),0)))</f>
        <v>1</v>
      </c>
      <c r="BC476" s="5" t="b">
        <f>OR(AND(ISBLANK(Spreadsheet!C476),LEN(Spreadsheet!X476)=0),AND(NOT(ISBLANK(Spreadsheet!C476)),LEN(Spreadsheet!X476)&gt;0,LEN(Spreadsheet!X476)=5,ISNUMBER(VALUE(Spreadsheet!X476))))</f>
        <v>1</v>
      </c>
      <c r="BD476" s="5" t="b">
        <f>OR(ISBLANK(Spreadsheet!Z476),LEN(Spreadsheet!Z476)&lt;=50)</f>
        <v>1</v>
      </c>
      <c r="BE476" s="5" t="b">
        <f>ISBLANK(Spreadsheet!AA476)</f>
        <v>1</v>
      </c>
      <c r="BF476" s="5" t="b">
        <f>ISBLANK(Spreadsheet!AB476)</f>
        <v>1</v>
      </c>
      <c r="BG476" s="5" t="b">
        <f>IF(ISERROR(DATEVALUE(TEXT(Spreadsheet!AC476,"mm/dd/yyyy")) &gt; DATEVALUE(TEXT(Spreadsheet!J476,"mm/dd/yyyy"))),IF(OR(AND(ISBLANK(Spreadsheet!AC476),ISBLANK(Spreadsheet!C476)),AND(NOT(ISBLANK(Spreadsheet!C476)),ISBLANK(Spreadsheet!AC476),NOT(ISBLANK(Spreadsheet!D476)))),TRUE,FALSE),IF(DATEVALUE(TEXT(Spreadsheet!AC476,"mm/dd/yyyy")) &gt; DATEVALUE(TEXT(Spreadsheet!J476,"mm/dd/yyyy")),TRUE,FALSE))</f>
        <v>1</v>
      </c>
      <c r="BH476" s="5" t="b">
        <f>OR(AND(ISBLANK(Spreadsheet!C476),ISBLANK(Spreadsheet!AE476)),AND(NOT(ISBLANK(Spreadsheet!C476)),NOT(ISBLANK(Spreadsheet!D476)),ISBLANK(Spreadsheet!AE476)),AND(NOT(ISBLANK(Spreadsheet!C476)),ISBLANK(Spreadsheet!D476),NOT(ISBLANK(Spreadsheet!AE476)),LEN(Spreadsheet!AE476)&lt;=100))</f>
        <v>1</v>
      </c>
      <c r="BI476" s="5" t="b">
        <f t="array" ref="BI476">IF(ISBLANK(Spreadsheet!AF476),TRUE,ISNUMBER(MATCH(TRUE,EXACT(Spreadsheet!AF476,CobraShortReasons),0)))</f>
        <v>1</v>
      </c>
      <c r="BJ476" s="5" t="b">
        <f ca="1">IF(ISERROR(DATEVALUE(TEXT(Spreadsheet!AG476,"mm/dd/yyyy")) &gt; TODAY()),IF(ISBLANK(Spreadsheet!AG476),TRUE,FALSE),IF(DATEVALUE(TEXT(Spreadsheet!AG476,"mm/dd/yyyy")) &gt; TODAY(),FALSE,TRUE))</f>
        <v>1</v>
      </c>
      <c r="BK476" s="5" t="b">
        <f>OR(ISBLANK(Spreadsheet!AH476),LEN(Spreadsheet!AH476)&lt;=25)</f>
        <v>1</v>
      </c>
      <c r="BL476" s="5" t="b">
        <f t="array" aca="1" ref="BL476" ca="1">IF(ISBLANK(Spreadsheet!AI476),TRUE,ISNUMBER(MATCH(TRUE,EXACT(Spreadsheet!AI476,INDIRECT(Spreadsheet!$D$2)),0)))</f>
        <v>1</v>
      </c>
      <c r="BM476" s="5" t="b">
        <f t="array" aca="1" ref="BM476" ca="1">IF(ISBLANK(Spreadsheet!AJ476),TRUE,ISNUMBER(MATCH(TRUE,EXACT(Spreadsheet!AJ476,INDIRECT(Spreadsheet!BJ476)),0)))</f>
        <v>1</v>
      </c>
      <c r="BN476" s="5" t="b">
        <f t="array" ref="BN476">IF(ISBLANK(Spreadsheet!AK476),TRUE,ISNUMBER(MATCH(TRUE,EXACT(Spreadsheet!AK476,DentalPlans),0)))</f>
        <v>1</v>
      </c>
      <c r="BO476" s="5" t="b">
        <f t="array" aca="1" ref="BO476" ca="1">IF(ISBLANK(Spreadsheet!AL476),TRUE,ISNUMBER(MATCH(TRUE,EXACT(Spreadsheet!AL476,INDIRECT(Spreadsheet!BK476)),0)))</f>
        <v>1</v>
      </c>
      <c r="BP476" s="5" t="b">
        <f t="array" ref="BP476">IF(ISBLANK(Spreadsheet!AM476),TRUE,ISNUMBER(MATCH(TRUE,EXACT(Spreadsheet!AM476,VisionPlans),0)))</f>
        <v>1</v>
      </c>
      <c r="BQ476" s="5" t="b">
        <f t="array" aca="1" ref="BQ476" ca="1">IF(ISBLANK(Spreadsheet!AN476),TRUE,ISNUMBER(MATCH(TRUE,EXACT(Spreadsheet!AN476,INDIRECT(Spreadsheet!BL476)),0)))</f>
        <v>1</v>
      </c>
      <c r="BR476" s="5" t="b">
        <f t="array" ref="BR476">IF(ISBLANK(Spreadsheet!AO476),TRUE,ISNUMBER(MATCH(TRUE,EXACT(Spreadsheet!AO476,LifeBenefitClasses),0)))</f>
        <v>1</v>
      </c>
      <c r="BS476" s="5" t="b">
        <f>IF(OR(ISBLANK(Spreadsheet!AO476), Spreadsheet!AO476="Waive"),IF(ISBLANK(Spreadsheet!AP476),TRUE,FALSE),IF(OR(AND(NOT(ISBLANK(Spreadsheet!AO476)),ISBLANK(Spreadsheet!AP476)),NOT(ISNUMBER(VALUE(Spreadsheet!AP476)))),FALSE,IF(OR(AND(Spreadsheet!AP476&lt;6,MOD(Spreadsheet!AP476*10,5)=0), MOD(Spreadsheet!AP476,5000)=0),TRUE,FALSE)))</f>
        <v>1</v>
      </c>
      <c r="BT476" s="5" t="b">
        <f t="array" ref="BT476">IF(ISBLANK(Spreadsheet!AQ476),TRUE,ISNUMBER(MATCH(TRUE,EXACT(Spreadsheet!AQ476,EnrollWaive),0)))</f>
        <v>1</v>
      </c>
      <c r="BU476" s="5" t="b">
        <f t="array" ref="BU476">IF(ISBLANK(Spreadsheet!AR476),TRUE,ISNUMBER(MATCH(TRUE,EXACT(Spreadsheet!AR476,LifeBenefitClasses),0)))</f>
        <v>1</v>
      </c>
      <c r="BV476" s="5" t="b">
        <f>IF(OR(ISBLANK(Spreadsheet!AR476), Spreadsheet!AR476="Waive"),IF(ISBLANK(Spreadsheet!AS476),TRUE,FALSE),IF(OR(AND(NOT(ISBLANK(Spreadsheet!AR476)),ISBLANK(Spreadsheet!AS476)),NOT(ISNUMBER(VALUE(Spreadsheet!AS476)))),FALSE,IF(OR(AND(Spreadsheet!AS476&lt;6,MOD(Spreadsheet!AS476*10,5)=0), MOD(Spreadsheet!AS476,10000)=0),TRUE,FALSE)))</f>
        <v>1</v>
      </c>
      <c r="BW476" s="5" t="b">
        <f t="array" ref="BW476">IF(ISBLANK(Spreadsheet!AT476),TRUE,ISNUMBER(MATCH(TRUE,EXACT(Spreadsheet!AT476,LifeBenefitClasses),0)))</f>
        <v>1</v>
      </c>
      <c r="BX476" s="5" t="b">
        <f>IF(OR(ISBLANK(Spreadsheet!AT476), Spreadsheet!AT476="Waive"),IF(ISBLANK(Spreadsheet!AU476),TRUE,FALSE),IF(OR(AND(NOT(ISBLANK(Spreadsheet!AT476)),ISBLANK(Spreadsheet!AU476)),NOT(ISNUMBER(VALUE(Spreadsheet!AU476)))),FALSE,IF(AND(NOT(OR(ISBLANK(Spreadsheet!AT476),Spreadsheet!AT476="Waive")),NOT(OR(ISBLANK(Spreadsheet!AR476),Spreadsheet!AR476="Waive")),MOD(Spreadsheet!AU476,5000)=0, Spreadsheet!AU476&lt;=(Spreadsheet!AS476*0.5)),TRUE,FALSE)))</f>
        <v>1</v>
      </c>
      <c r="BY476" s="5" t="b">
        <f t="array" ref="BY476">IF(ISBLANK(Spreadsheet!AV476),TRUE,ISNUMBER(MATCH(TRUE,EXACT(Spreadsheet!AV476,EnrollWaive),0)))</f>
        <v>1</v>
      </c>
      <c r="BZ476" s="5" t="b">
        <f t="array" ref="BZ476">IF(ISBLANK(Spreadsheet!AW476),TRUE,ISNUMBER(MATCH(TRUE,EXACT(Spreadsheet!AW476,LifeBenefitClasses),0)))</f>
        <v>1</v>
      </c>
      <c r="CA476" s="5" t="b">
        <f t="array" ref="CA476">IF(ISBLANK(Spreadsheet!AX476),TRUE,ISNUMBER(MATCH(TRUE,EXACT(Spreadsheet!AX476,LifeBenefitClasses),0)))</f>
        <v>1</v>
      </c>
      <c r="CB476" s="5" t="b">
        <f t="array" ref="CB476">IF(ISBLANK(Spreadsheet!AY476),TRUE,ISNUMBER(MATCH(TRUE,EXACT(Spreadsheet!AY476,LifeBenefitClasses),0)))</f>
        <v>1</v>
      </c>
      <c r="CC476" s="5" t="b">
        <f t="array" ref="CC476">IF(ISBLANK(Spreadsheet!AZ476),TRUE,ISNUMBER(MATCH(TRUE,EXACT(Spreadsheet!AZ476,LifeBenefitClasses),0)))</f>
        <v>1</v>
      </c>
      <c r="CD476" s="5" t="b">
        <f t="array" ref="CD476">IF(ISBLANK(Spreadsheet!BA476),TRUE,ISNUMBER(MATCH(TRUE,EXACT(Spreadsheet!BA476,LifeBenefitClasses),0)))</f>
        <v>1</v>
      </c>
      <c r="CE476" s="5" t="b">
        <f>IF(OR(ISBLANK(Spreadsheet!BA476), Spreadsheet!BA476="Waive"),IF(ISBLANK(Spreadsheet!BB476),TRUE,FALSE),IF(OR(AND(NOT(ISBLANK(Spreadsheet!BA476)),ISBLANK(Spreadsheet!BB476)),NOT(ISNUMBER(VALUE(Spreadsheet!BB476))),ISBLANK(Spreadsheet!BC476),NOT(ISNUMBER(VALUE(Spreadsheet!BC476)))),FALSE,IF(AND(Spreadsheet!BB476&gt;=50000,Spreadsheet!BB476&lt;=250000,MOD(Spreadsheet!BB476,10000)=0,Spreadsheet!BB476&lt;=(10*Spreadsheet!BC476)),TRUE,FALSE)))</f>
        <v>1</v>
      </c>
      <c r="CF476" s="5" t="b">
        <f>IF(NOT(ISBLANK(Spreadsheet!BC476)),AND(ISNUMBER(VALUE(Spreadsheet!BC476)),Spreadsheet!BC476&gt;0),AND(OR(ISBLANK(Spreadsheet!AO476),Spreadsheet!AO476="Waive",AND(NOT(OR(ISBLANK(Spreadsheet!AO476),Spreadsheet!AO476="Waive")),Spreadsheet!AP476&gt;=6)),OR(ISBLANK(Spreadsheet!AR476),AND(NOT(OR(ISBLANK(Spreadsheet!AR476),Spreadsheet!AR476="Waive")),Spreadsheet!AS476&gt;=6)),OR(ISBLANK(Spreadsheet!AW476)),OR(ISBLANK(Spreadsheet!AX476)),OR(ISBLANK(Spreadsheet!AY476)),OR(ISBLANK(Spreadsheet!AZ476)),OR(ISBLANK(Spreadsheet!BA476),Spreadsheet!BA476="Waive")))</f>
        <v>1</v>
      </c>
      <c r="CG476" s="5" t="b">
        <f t="shared" ca="1" si="35"/>
        <v>1</v>
      </c>
    </row>
    <row r="477" spans="8:85" x14ac:dyDescent="0.3">
      <c r="H477" s="5">
        <f t="shared" ca="1" si="36"/>
        <v>2</v>
      </c>
      <c r="I477" s="5" t="str">
        <f t="shared" ca="1" si="34"/>
        <v/>
      </c>
      <c r="J477" s="5" t="str">
        <f>IF(AND(NOT(ISBLANK(Spreadsheet!C477)),ISBLANK(Spreadsheet!D477)),Spreadsheet!F477&amp;" "&amp;Spreadsheet!H477,"")</f>
        <v/>
      </c>
      <c r="K477" s="5">
        <f>IF(AND(NOT(ISBLANK(Spreadsheet!C477)),ISBLANK(Spreadsheet!D477)),COUNTIFS(Spreadsheet!E478:E$786,"=Child",Spreadsheet!C478:C$786, "="&amp;Spreadsheet!C477) + COUNTIFS(Spreadsheet!E478:E$786,"=Step-child",Spreadsheet!C478:C$786, "="&amp;Spreadsheet!C477),0)</f>
        <v>0</v>
      </c>
      <c r="L477" s="5">
        <f>IF(NOT(ISBLANK(J477)),COUNTIFS(Spreadsheet!E478:E$786,"=Wife",Spreadsheet!C478:C$786, "="&amp;Spreadsheet!C477) + COUNTIFS(Spreadsheet!E478:E$786,"=Husband",Spreadsheet!C478:C$786, "="&amp;Spreadsheet!C477),0)</f>
        <v>0</v>
      </c>
      <c r="M477" s="5">
        <f>IF(NOT(ISBLANK(Spreadsheet!AJ477)),VLOOKUP(Spreadsheet!AJ477,'Drop Downs'!$P$2:$R$16,3,FALSE),0)</f>
        <v>0</v>
      </c>
      <c r="N477" s="5">
        <f>IF(NOT(ISBLANK(Spreadsheet!AJ477)), VLOOKUP(Spreadsheet!AJ477,'Drop Downs'!$P$2:$R$16,2,FALSE),0)</f>
        <v>0</v>
      </c>
      <c r="O477" s="5">
        <f>IF(NOT(ISBLANK(Spreadsheet!AL477)),VLOOKUP(Spreadsheet!AL477,'Drop Downs'!$P$2:$R$16,3,FALSE), 0)</f>
        <v>0</v>
      </c>
      <c r="P477" s="5">
        <f>IF(NOT(ISBLANK(Spreadsheet!AL477)),VLOOKUP(Spreadsheet!AL477,'Drop Downs'!$P$2:$R$16,2,FALSE),0)</f>
        <v>0</v>
      </c>
      <c r="Q477" s="5">
        <f>IF(NOT(ISBLANK(Spreadsheet!AN477)),VLOOKUP(Spreadsheet!AN477,'Drop Downs'!$P$2:$R$16,3,FALSE),0)</f>
        <v>0</v>
      </c>
      <c r="R477" s="5">
        <f>IF(NOT(ISBLANK(Spreadsheet!AN477)),VLOOKUP(Spreadsheet!AN477,'Drop Downs'!$P$2:$R$16,2,FALSE),0)</f>
        <v>0</v>
      </c>
      <c r="S477" s="5" t="str">
        <f>IF(OR(M477&gt;K477,N477&gt;L477,O477&gt;K477, Q477&gt;K477,N477&gt;L477, P477&gt;L477, R477&gt;L477),"Member currently has a coverage election over what he/she needs.  Please add more dependents or adjust the coverage election.","")&amp;(IF(AND(NOT(ISBLANK(Spreadsheet!C477)),NOT(ISBLANK(Spreadsheet!D477)),ISBLANK(Spreadsheet!E477)),"Dependent lacks a relationship to member.Please select one from the drop-down.",""))</f>
        <v/>
      </c>
      <c r="T477" s="5" t="b">
        <f t="shared" si="37"/>
        <v>1</v>
      </c>
      <c r="U477" s="5" t="b">
        <f>OR(ISBLANK(Spreadsheet!C477),IF(NOT(ISBLANK(Spreadsheet!D477)),NOT(ISBLANK(Spreadsheet!E477)),TRUE))</f>
        <v>1</v>
      </c>
      <c r="V477" s="5" t="b">
        <f>OR(ISBLANK(Spreadsheet!C477), NOT(ISBLANK(Spreadsheet!I477)))</f>
        <v>1</v>
      </c>
      <c r="W477" s="5" t="b">
        <f>OR(ISBLANK(Spreadsheet!D477),NOT(ISBLANK(Spreadsheet!C477)))</f>
        <v>1</v>
      </c>
      <c r="X477" s="155" t="str">
        <f>REPT("0",MIN(FIND({1,2,3,4,5,6,7,8,9},Spreadsheet!C477&amp;"123456789"))-1)&amp;IF(ISBLANK(Spreadsheet!C477),"",SUMPRODUCT(MID(0&amp;Spreadsheet!C477,LARGE(INDEX(ISNUMBER(--MID(Spreadsheet!C477,ROW($1:$225),1))*
 ROW($1:$225),0),ROW($1:$225))+1,1)*10^ROW($1:$225)/10))</f>
        <v/>
      </c>
      <c r="Y477" s="5" t="b">
        <f>IF(NOT(ISBLANK(Spreadsheet!C477)),IF(AND(ISNUMBER(VALUE(Spreadsheet!C477)), LEN(Spreadsheet!C477)=9),TRUE,FALSE),TRUE)</f>
        <v>1</v>
      </c>
      <c r="Z477" s="155" t="str">
        <f>REPT("0",MIN(FIND({1,2,3,4,5,6,7,8,9},Spreadsheet!D477&amp;"123456789"))-1)&amp;IF(ISBLANK(Spreadsheet!D477),"",SUMPRODUCT(MID(0&amp;Spreadsheet!D477,LARGE(INDEX(ISNUMBER(--MID(Spreadsheet!D477,ROW($1:$225),1))*
 ROW($1:$225),0),ROW($1:$225))+1,1)*10^ROW($1:$225)/10))</f>
        <v/>
      </c>
      <c r="AA477" s="5" t="b">
        <f>IF(AND(NOT(ISBLANK(Spreadsheet!D477)),NOT(ISBLANK(Spreadsheet!C477))),IF(AND(ISNUMBER(VALUE(Spreadsheet!D477)), LEN(Spreadsheet!D477)=9),TRUE,FALSE),IF(AND(NOT(ISBLANK(Spreadsheet!D477)),ISBLANK(Spreadsheet!C477)),FALSE,TRUE))</f>
        <v>1</v>
      </c>
      <c r="AB477" s="5" t="b">
        <f>OR(ISBLANK(Spreadsheet!Y477),IF(NOT(ISBLANK(Spreadsheet!Y477)),LEN(Spreadsheet!Y477)=10,ISNUMBER(VALUE(Spreadsheet!Y477))))</f>
        <v>1</v>
      </c>
      <c r="AC477" s="5" t="b">
        <f>OR(ISBLANK(Spreadsheet!AI477), AND(NOT(ISBLANK(Spreadsheet!AJ477)), NOT(ISNUMBER(SEARCH("Waive",Spreadsheet!AJ477)))))</f>
        <v>1</v>
      </c>
      <c r="AD477" s="5" t="b">
        <f>OR(ISBLANK(Spreadsheet!AK477), AND(NOT(ISBLANK(Spreadsheet!AL477)), NOT(ISNUMBER(SEARCH("Waive",Spreadsheet!AL477)))))</f>
        <v>1</v>
      </c>
      <c r="AE477" s="5" t="b">
        <f>OR(ISBLANK(Spreadsheet!AM477), AND(NOT(ISBLANK(Spreadsheet!AN477)), NOT(ISNUMBER(SEARCH("Waive", Spreadsheet!AN477)))))</f>
        <v>1</v>
      </c>
      <c r="AF477" s="5" t="b">
        <f>OR(ISBLANK(Spreadsheet!C477), NOT(ISBLANK(Spreadsheet!D477)),NOT(ISBLANK(Spreadsheet!L477)))</f>
        <v>1</v>
      </c>
      <c r="AG477" s="5" t="b">
        <f>IF(AND(NOT(ISBLANK(Spreadsheet!C477)), NOT(ISBLANK(Spreadsheet!D477)),Spreadsheet!C477&lt;&gt;Spreadsheet!D477),IF(ISERROR(VLOOKUP(Spreadsheet!C477, Spreadsheet!$C$6:'Spreadsheet'!$C476,1,FALSE)), FALSE, TRUE),TRUE)</f>
        <v>1</v>
      </c>
      <c r="AH477" s="5" t="b">
        <f>Spreadsheet!$B$2=Spreadsheet!AD477</f>
        <v>1</v>
      </c>
      <c r="AI477" s="5" t="b">
        <f>IF(ISBLANK(Spreadsheet!G477),TRUE,IF(OR(LEN(Spreadsheet!G477)&gt;1,ISNUMBER(VALUE(Spreadsheet!G477))),FALSE,TRUE))</f>
        <v>1</v>
      </c>
      <c r="AJ477" s="5" t="b">
        <f>OR(ISBLANK(Spreadsheet!C477), NOT(ISBLANK(Spreadsheet!B477)), NOT(ISBLANK(Spreadsheet!D477)))</f>
        <v>1</v>
      </c>
      <c r="AK477" s="5" t="b">
        <f t="array" ref="AK477">IF(OR(AND(ISBLANK(Spreadsheet!E477),ISBLANK(Spreadsheet!D477),NOT(ISBLANK(Spreadsheet!C477))),AND(ISBLANK(Spreadsheet!E477),ISBLANK(Spreadsheet!D477),ISBLANK(Spreadsheet!C477))),TRUE,ISNUMBER(MATCH(TRUE,EXACT(Spreadsheet!E477,Relationships),0)))</f>
        <v>1</v>
      </c>
      <c r="AL477" s="5" t="b">
        <f>IF(NOT(ISBLANK(Spreadsheet!C477)),IF(OR(ISBLANK(Spreadsheet!F477),LEN(Spreadsheet!F477)&gt;40),FALSE,TRUE),TRUE)</f>
        <v>1</v>
      </c>
      <c r="AM477" s="5" t="b">
        <f>IF(NOT(ISBLANK(Spreadsheet!C477)),IF(OR(ISBLANK(Spreadsheet!H477),LEN(Spreadsheet!H477)&gt;40),FALSE,TRUE),TRUE)</f>
        <v>1</v>
      </c>
      <c r="AN477" s="5" t="b">
        <f t="array" ref="AN477">IF(ISBLANK(Spreadsheet!I477),TRUE,ISNUMBER(MATCH(TRUE,EXACT(Spreadsheet!I477,GenderValues),0)))</f>
        <v>1</v>
      </c>
      <c r="AO477" s="5" t="b">
        <f ca="1">IF(ISERROR(DATEVALUE(TEXT(Spreadsheet!J477,"mm/dd/yyyy")) &gt; TODAY()),IF(AND(ISBLANK(Spreadsheet!J477),ISBLANK(Spreadsheet!C477)),TRUE,FALSE),IF(DATEVALUE(TEXT(Spreadsheet!J477,"mm/dd/yyyy")) &gt; TODAY(),FALSE,TRUE))</f>
        <v>1</v>
      </c>
      <c r="AP477" s="5" t="b">
        <f>OR(ISBLANK(Spreadsheet!K477),LEN(Spreadsheet!K477)&lt;=100)</f>
        <v>1</v>
      </c>
      <c r="AQ477" s="5" t="b">
        <f t="array" ref="AQ477">IF(OR(AND(ISBLANK(Spreadsheet!L477),ISBLANK(Spreadsheet!C477)),AND(NOT(ISBLANK(Spreadsheet!C477)),NOT(ISBLANK(Spreadsheet!D477)))),TRUE,ISNUMBER(MATCH(TRUE,EXACT(Spreadsheet!L477,MaritalStatus),0)))</f>
        <v>1</v>
      </c>
      <c r="AR477" s="5" t="b">
        <f ca="1">IF(ISERROR(DATEVALUE(TEXT(Spreadsheet!M477,"mm/dd/yyyy")) &gt; TODAY()),IF(ISBLANK(Spreadsheet!M477),TRUE,FALSE),IF(DATEVALUE(TEXT(Spreadsheet!M477,"mm/dd/yyyy")) &gt; TODAY(),FALSE,TRUE))</f>
        <v>1</v>
      </c>
      <c r="AS477" s="5" t="b">
        <f>OR(ISBLANK(Spreadsheet!N477),LEN(Spreadsheet!N477)&lt;=100)</f>
        <v>1</v>
      </c>
      <c r="AT477" s="5" t="b">
        <f>OR(ISBLANK(Spreadsheet!O477),UPPER(Spreadsheet!O477)="YES")</f>
        <v>1</v>
      </c>
      <c r="AU477" s="5" t="b">
        <f>OR(ISBLANK(Spreadsheet!P477),UPPER(Spreadsheet!P477)="YES")</f>
        <v>1</v>
      </c>
      <c r="AV477" s="5" t="b">
        <f t="array" ref="AV477">IF(ISBLANK(Spreadsheet!Q477),TRUE,ISNUMBER(MATCH(TRUE,EXACT(Spreadsheet!Q477,OnGroupsPriorIns),0)))</f>
        <v>1</v>
      </c>
      <c r="AW477" s="5" t="b">
        <f>OR(ISBLANK(Spreadsheet!R477),UPPER(Spreadsheet!R477)="YES")</f>
        <v>1</v>
      </c>
      <c r="AX477" s="5" t="b">
        <f>OR(ISBLANK(Spreadsheet!S477),UPPER(Spreadsheet!S477)="YES")</f>
        <v>1</v>
      </c>
      <c r="AY477" s="5" t="b">
        <f>OR(AND(ISBLANK(Spreadsheet!C477),LEN(Spreadsheet!T477)=0),AND(NOT(ISBLANK(Spreadsheet!C477)),LEN(Spreadsheet!T477)&gt;0,LEN(Spreadsheet!T477)&lt;=50))</f>
        <v>1</v>
      </c>
      <c r="AZ477" s="5" t="b">
        <f>OR(LEN(Spreadsheet!U477)=0,AND(LEN(Spreadsheet!U477)&gt;0,LEN(Spreadsheet!U477)&lt;=50))</f>
        <v>1</v>
      </c>
      <c r="BA477" s="5" t="b">
        <f>OR(AND(ISBLANK(Spreadsheet!C477),LEN(Spreadsheet!V477)=0),AND(NOT(ISBLANK(Spreadsheet!C477)),LEN(Spreadsheet!V477)&gt;0,LEN(Spreadsheet!V477)&lt;=50))</f>
        <v>1</v>
      </c>
      <c r="BB477" s="5" t="b">
        <f t="array" ref="BB477">IF(AND(ISBLANK(Spreadsheet!C477),LEN(Spreadsheet!W477)=0),TRUE,ISNUMBER(MATCH(TRUE,EXACT(Spreadsheet!W477,States),0)))</f>
        <v>1</v>
      </c>
      <c r="BC477" s="5" t="b">
        <f>OR(AND(ISBLANK(Spreadsheet!C477),LEN(Spreadsheet!X477)=0),AND(NOT(ISBLANK(Spreadsheet!C477)),LEN(Spreadsheet!X477)&gt;0,LEN(Spreadsheet!X477)=5,ISNUMBER(VALUE(Spreadsheet!X477))))</f>
        <v>1</v>
      </c>
      <c r="BD477" s="5" t="b">
        <f>OR(ISBLANK(Spreadsheet!Z477),LEN(Spreadsheet!Z477)&lt;=50)</f>
        <v>1</v>
      </c>
      <c r="BE477" s="5" t="b">
        <f>ISBLANK(Spreadsheet!AA477)</f>
        <v>1</v>
      </c>
      <c r="BF477" s="5" t="b">
        <f>ISBLANK(Spreadsheet!AB477)</f>
        <v>1</v>
      </c>
      <c r="BG477" s="5" t="b">
        <f>IF(ISERROR(DATEVALUE(TEXT(Spreadsheet!AC477,"mm/dd/yyyy")) &gt; DATEVALUE(TEXT(Spreadsheet!J477,"mm/dd/yyyy"))),IF(OR(AND(ISBLANK(Spreadsheet!AC477),ISBLANK(Spreadsheet!C477)),AND(NOT(ISBLANK(Spreadsheet!C477)),ISBLANK(Spreadsheet!AC477),NOT(ISBLANK(Spreadsheet!D477)))),TRUE,FALSE),IF(DATEVALUE(TEXT(Spreadsheet!AC477,"mm/dd/yyyy")) &gt; DATEVALUE(TEXT(Spreadsheet!J477,"mm/dd/yyyy")),TRUE,FALSE))</f>
        <v>1</v>
      </c>
      <c r="BH477" s="5" t="b">
        <f>OR(AND(ISBLANK(Spreadsheet!C477),ISBLANK(Spreadsheet!AE477)),AND(NOT(ISBLANK(Spreadsheet!C477)),NOT(ISBLANK(Spreadsheet!D477)),ISBLANK(Spreadsheet!AE477)),AND(NOT(ISBLANK(Spreadsheet!C477)),ISBLANK(Spreadsheet!D477),NOT(ISBLANK(Spreadsheet!AE477)),LEN(Spreadsheet!AE477)&lt;=100))</f>
        <v>1</v>
      </c>
      <c r="BI477" s="5" t="b">
        <f t="array" ref="BI477">IF(ISBLANK(Spreadsheet!AF477),TRUE,ISNUMBER(MATCH(TRUE,EXACT(Spreadsheet!AF477,CobraShortReasons),0)))</f>
        <v>1</v>
      </c>
      <c r="BJ477" s="5" t="b">
        <f ca="1">IF(ISERROR(DATEVALUE(TEXT(Spreadsheet!AG477,"mm/dd/yyyy")) &gt; TODAY()),IF(ISBLANK(Spreadsheet!AG477),TRUE,FALSE),IF(DATEVALUE(TEXT(Spreadsheet!AG477,"mm/dd/yyyy")) &gt; TODAY(),FALSE,TRUE))</f>
        <v>1</v>
      </c>
      <c r="BK477" s="5" t="b">
        <f>OR(ISBLANK(Spreadsheet!AH477),LEN(Spreadsheet!AH477)&lt;=25)</f>
        <v>1</v>
      </c>
      <c r="BL477" s="5" t="b">
        <f t="array" aca="1" ref="BL477" ca="1">IF(ISBLANK(Spreadsheet!AI477),TRUE,ISNUMBER(MATCH(TRUE,EXACT(Spreadsheet!AI477,INDIRECT(Spreadsheet!$D$2)),0)))</f>
        <v>1</v>
      </c>
      <c r="BM477" s="5" t="b">
        <f t="array" aca="1" ref="BM477" ca="1">IF(ISBLANK(Spreadsheet!AJ477),TRUE,ISNUMBER(MATCH(TRUE,EXACT(Spreadsheet!AJ477,INDIRECT(Spreadsheet!BJ477)),0)))</f>
        <v>1</v>
      </c>
      <c r="BN477" s="5" t="b">
        <f t="array" ref="BN477">IF(ISBLANK(Spreadsheet!AK477),TRUE,ISNUMBER(MATCH(TRUE,EXACT(Spreadsheet!AK477,DentalPlans),0)))</f>
        <v>1</v>
      </c>
      <c r="BO477" s="5" t="b">
        <f t="array" aca="1" ref="BO477" ca="1">IF(ISBLANK(Spreadsheet!AL477),TRUE,ISNUMBER(MATCH(TRUE,EXACT(Spreadsheet!AL477,INDIRECT(Spreadsheet!BK477)),0)))</f>
        <v>1</v>
      </c>
      <c r="BP477" s="5" t="b">
        <f t="array" ref="BP477">IF(ISBLANK(Spreadsheet!AM477),TRUE,ISNUMBER(MATCH(TRUE,EXACT(Spreadsheet!AM477,VisionPlans),0)))</f>
        <v>1</v>
      </c>
      <c r="BQ477" s="5" t="b">
        <f t="array" aca="1" ref="BQ477" ca="1">IF(ISBLANK(Spreadsheet!AN477),TRUE,ISNUMBER(MATCH(TRUE,EXACT(Spreadsheet!AN477,INDIRECT(Spreadsheet!BL477)),0)))</f>
        <v>1</v>
      </c>
      <c r="BR477" s="5" t="b">
        <f t="array" ref="BR477">IF(ISBLANK(Spreadsheet!AO477),TRUE,ISNUMBER(MATCH(TRUE,EXACT(Spreadsheet!AO477,LifeBenefitClasses),0)))</f>
        <v>1</v>
      </c>
      <c r="BS477" s="5" t="b">
        <f>IF(OR(ISBLANK(Spreadsheet!AO477), Spreadsheet!AO477="Waive"),IF(ISBLANK(Spreadsheet!AP477),TRUE,FALSE),IF(OR(AND(NOT(ISBLANK(Spreadsheet!AO477)),ISBLANK(Spreadsheet!AP477)),NOT(ISNUMBER(VALUE(Spreadsheet!AP477)))),FALSE,IF(OR(AND(Spreadsheet!AP477&lt;6,MOD(Spreadsheet!AP477*10,5)=0), MOD(Spreadsheet!AP477,5000)=0),TRUE,FALSE)))</f>
        <v>1</v>
      </c>
      <c r="BT477" s="5" t="b">
        <f t="array" ref="BT477">IF(ISBLANK(Spreadsheet!AQ477),TRUE,ISNUMBER(MATCH(TRUE,EXACT(Spreadsheet!AQ477,EnrollWaive),0)))</f>
        <v>1</v>
      </c>
      <c r="BU477" s="5" t="b">
        <f t="array" ref="BU477">IF(ISBLANK(Spreadsheet!AR477),TRUE,ISNUMBER(MATCH(TRUE,EXACT(Spreadsheet!AR477,LifeBenefitClasses),0)))</f>
        <v>1</v>
      </c>
      <c r="BV477" s="5" t="b">
        <f>IF(OR(ISBLANK(Spreadsheet!AR477), Spreadsheet!AR477="Waive"),IF(ISBLANK(Spreadsheet!AS477),TRUE,FALSE),IF(OR(AND(NOT(ISBLANK(Spreadsheet!AR477)),ISBLANK(Spreadsheet!AS477)),NOT(ISNUMBER(VALUE(Spreadsheet!AS477)))),FALSE,IF(OR(AND(Spreadsheet!AS477&lt;6,MOD(Spreadsheet!AS477*10,5)=0), MOD(Spreadsheet!AS477,10000)=0),TRUE,FALSE)))</f>
        <v>1</v>
      </c>
      <c r="BW477" s="5" t="b">
        <f t="array" ref="BW477">IF(ISBLANK(Spreadsheet!AT477),TRUE,ISNUMBER(MATCH(TRUE,EXACT(Spreadsheet!AT477,LifeBenefitClasses),0)))</f>
        <v>1</v>
      </c>
      <c r="BX477" s="5" t="b">
        <f>IF(OR(ISBLANK(Spreadsheet!AT477), Spreadsheet!AT477="Waive"),IF(ISBLANK(Spreadsheet!AU477),TRUE,FALSE),IF(OR(AND(NOT(ISBLANK(Spreadsheet!AT477)),ISBLANK(Spreadsheet!AU477)),NOT(ISNUMBER(VALUE(Spreadsheet!AU477)))),FALSE,IF(AND(NOT(OR(ISBLANK(Spreadsheet!AT477),Spreadsheet!AT477="Waive")),NOT(OR(ISBLANK(Spreadsheet!AR477),Spreadsheet!AR477="Waive")),MOD(Spreadsheet!AU477,5000)=0, Spreadsheet!AU477&lt;=(Spreadsheet!AS477*0.5)),TRUE,FALSE)))</f>
        <v>1</v>
      </c>
      <c r="BY477" s="5" t="b">
        <f t="array" ref="BY477">IF(ISBLANK(Spreadsheet!AV477),TRUE,ISNUMBER(MATCH(TRUE,EXACT(Spreadsheet!AV477,EnrollWaive),0)))</f>
        <v>1</v>
      </c>
      <c r="BZ477" s="5" t="b">
        <f t="array" ref="BZ477">IF(ISBLANK(Spreadsheet!AW477),TRUE,ISNUMBER(MATCH(TRUE,EXACT(Spreadsheet!AW477,LifeBenefitClasses),0)))</f>
        <v>1</v>
      </c>
      <c r="CA477" s="5" t="b">
        <f t="array" ref="CA477">IF(ISBLANK(Spreadsheet!AX477),TRUE,ISNUMBER(MATCH(TRUE,EXACT(Spreadsheet!AX477,LifeBenefitClasses),0)))</f>
        <v>1</v>
      </c>
      <c r="CB477" s="5" t="b">
        <f t="array" ref="CB477">IF(ISBLANK(Spreadsheet!AY477),TRUE,ISNUMBER(MATCH(TRUE,EXACT(Spreadsheet!AY477,LifeBenefitClasses),0)))</f>
        <v>1</v>
      </c>
      <c r="CC477" s="5" t="b">
        <f t="array" ref="CC477">IF(ISBLANK(Spreadsheet!AZ477),TRUE,ISNUMBER(MATCH(TRUE,EXACT(Spreadsheet!AZ477,LifeBenefitClasses),0)))</f>
        <v>1</v>
      </c>
      <c r="CD477" s="5" t="b">
        <f t="array" ref="CD477">IF(ISBLANK(Spreadsheet!BA477),TRUE,ISNUMBER(MATCH(TRUE,EXACT(Spreadsheet!BA477,LifeBenefitClasses),0)))</f>
        <v>1</v>
      </c>
      <c r="CE477" s="5" t="b">
        <f>IF(OR(ISBLANK(Spreadsheet!BA477), Spreadsheet!BA477="Waive"),IF(ISBLANK(Spreadsheet!BB477),TRUE,FALSE),IF(OR(AND(NOT(ISBLANK(Spreadsheet!BA477)),ISBLANK(Spreadsheet!BB477)),NOT(ISNUMBER(VALUE(Spreadsheet!BB477))),ISBLANK(Spreadsheet!BC477),NOT(ISNUMBER(VALUE(Spreadsheet!BC477)))),FALSE,IF(AND(Spreadsheet!BB477&gt;=50000,Spreadsheet!BB477&lt;=250000,MOD(Spreadsheet!BB477,10000)=0,Spreadsheet!BB477&lt;=(10*Spreadsheet!BC477)),TRUE,FALSE)))</f>
        <v>1</v>
      </c>
      <c r="CF477" s="5" t="b">
        <f>IF(NOT(ISBLANK(Spreadsheet!BC477)),AND(ISNUMBER(VALUE(Spreadsheet!BC477)),Spreadsheet!BC477&gt;0),AND(OR(ISBLANK(Spreadsheet!AO477),Spreadsheet!AO477="Waive",AND(NOT(OR(ISBLANK(Spreadsheet!AO477),Spreadsheet!AO477="Waive")),Spreadsheet!AP477&gt;=6)),OR(ISBLANK(Spreadsheet!AR477),AND(NOT(OR(ISBLANK(Spreadsheet!AR477),Spreadsheet!AR477="Waive")),Spreadsheet!AS477&gt;=6)),OR(ISBLANK(Spreadsheet!AW477)),OR(ISBLANK(Spreadsheet!AX477)),OR(ISBLANK(Spreadsheet!AY477)),OR(ISBLANK(Spreadsheet!AZ477)),OR(ISBLANK(Spreadsheet!BA477),Spreadsheet!BA477="Waive")))</f>
        <v>1</v>
      </c>
      <c r="CG477" s="5" t="b">
        <f t="shared" ca="1" si="35"/>
        <v>1</v>
      </c>
    </row>
    <row r="478" spans="8:85" x14ac:dyDescent="0.3">
      <c r="H478" s="5">
        <f t="shared" ca="1" si="36"/>
        <v>2</v>
      </c>
      <c r="I478" s="5" t="str">
        <f t="shared" ca="1" si="34"/>
        <v/>
      </c>
      <c r="J478" s="5" t="str">
        <f>IF(AND(NOT(ISBLANK(Spreadsheet!C478)),ISBLANK(Spreadsheet!D478)),Spreadsheet!F478&amp;" "&amp;Spreadsheet!H478,"")</f>
        <v/>
      </c>
      <c r="K478" s="5">
        <f>IF(AND(NOT(ISBLANK(Spreadsheet!C478)),ISBLANK(Spreadsheet!D478)),COUNTIFS(Spreadsheet!E479:E$786,"=Child",Spreadsheet!C479:C$786, "="&amp;Spreadsheet!C478) + COUNTIFS(Spreadsheet!E479:E$786,"=Step-child",Spreadsheet!C479:C$786, "="&amp;Spreadsheet!C478),0)</f>
        <v>0</v>
      </c>
      <c r="L478" s="5">
        <f>IF(NOT(ISBLANK(J478)),COUNTIFS(Spreadsheet!E479:E$786,"=Wife",Spreadsheet!C479:C$786, "="&amp;Spreadsheet!C478) + COUNTIFS(Spreadsheet!E479:E$786,"=Husband",Spreadsheet!C479:C$786, "="&amp;Spreadsheet!C478),0)</f>
        <v>0</v>
      </c>
      <c r="M478" s="5">
        <f>IF(NOT(ISBLANK(Spreadsheet!AJ478)),VLOOKUP(Spreadsheet!AJ478,'Drop Downs'!$P$2:$R$16,3,FALSE),0)</f>
        <v>0</v>
      </c>
      <c r="N478" s="5">
        <f>IF(NOT(ISBLANK(Spreadsheet!AJ478)), VLOOKUP(Spreadsheet!AJ478,'Drop Downs'!$P$2:$R$16,2,FALSE),0)</f>
        <v>0</v>
      </c>
      <c r="O478" s="5">
        <f>IF(NOT(ISBLANK(Spreadsheet!AL478)),VLOOKUP(Spreadsheet!AL478,'Drop Downs'!$P$2:$R$16,3,FALSE), 0)</f>
        <v>0</v>
      </c>
      <c r="P478" s="5">
        <f>IF(NOT(ISBLANK(Spreadsheet!AL478)),VLOOKUP(Spreadsheet!AL478,'Drop Downs'!$P$2:$R$16,2,FALSE),0)</f>
        <v>0</v>
      </c>
      <c r="Q478" s="5">
        <f>IF(NOT(ISBLANK(Spreadsheet!AN478)),VLOOKUP(Spreadsheet!AN478,'Drop Downs'!$P$2:$R$16,3,FALSE),0)</f>
        <v>0</v>
      </c>
      <c r="R478" s="5">
        <f>IF(NOT(ISBLANK(Spreadsheet!AN478)),VLOOKUP(Spreadsheet!AN478,'Drop Downs'!$P$2:$R$16,2,FALSE),0)</f>
        <v>0</v>
      </c>
      <c r="S478" s="5" t="str">
        <f>IF(OR(M478&gt;K478,N478&gt;L478,O478&gt;K478, Q478&gt;K478,N478&gt;L478, P478&gt;L478, R478&gt;L478),"Member currently has a coverage election over what he/she needs.  Please add more dependents or adjust the coverage election.","")&amp;(IF(AND(NOT(ISBLANK(Spreadsheet!C478)),NOT(ISBLANK(Spreadsheet!D478)),ISBLANK(Spreadsheet!E478)),"Dependent lacks a relationship to member.Please select one from the drop-down.",""))</f>
        <v/>
      </c>
      <c r="T478" s="5" t="b">
        <f t="shared" si="37"/>
        <v>1</v>
      </c>
      <c r="U478" s="5" t="b">
        <f>OR(ISBLANK(Spreadsheet!C478),IF(NOT(ISBLANK(Spreadsheet!D478)),NOT(ISBLANK(Spreadsheet!E478)),TRUE))</f>
        <v>1</v>
      </c>
      <c r="V478" s="5" t="b">
        <f>OR(ISBLANK(Spreadsheet!C478), NOT(ISBLANK(Spreadsheet!I478)))</f>
        <v>1</v>
      </c>
      <c r="W478" s="5" t="b">
        <f>OR(ISBLANK(Spreadsheet!D478),NOT(ISBLANK(Spreadsheet!C478)))</f>
        <v>1</v>
      </c>
      <c r="X478" s="155" t="str">
        <f>REPT("0",MIN(FIND({1,2,3,4,5,6,7,8,9},Spreadsheet!C478&amp;"123456789"))-1)&amp;IF(ISBLANK(Spreadsheet!C478),"",SUMPRODUCT(MID(0&amp;Spreadsheet!C478,LARGE(INDEX(ISNUMBER(--MID(Spreadsheet!C478,ROW($1:$225),1))*
 ROW($1:$225),0),ROW($1:$225))+1,1)*10^ROW($1:$225)/10))</f>
        <v/>
      </c>
      <c r="Y478" s="5" t="b">
        <f>IF(NOT(ISBLANK(Spreadsheet!C478)),IF(AND(ISNUMBER(VALUE(Spreadsheet!C478)), LEN(Spreadsheet!C478)=9),TRUE,FALSE),TRUE)</f>
        <v>1</v>
      </c>
      <c r="Z478" s="155" t="str">
        <f>REPT("0",MIN(FIND({1,2,3,4,5,6,7,8,9},Spreadsheet!D478&amp;"123456789"))-1)&amp;IF(ISBLANK(Spreadsheet!D478),"",SUMPRODUCT(MID(0&amp;Spreadsheet!D478,LARGE(INDEX(ISNUMBER(--MID(Spreadsheet!D478,ROW($1:$225),1))*
 ROW($1:$225),0),ROW($1:$225))+1,1)*10^ROW($1:$225)/10))</f>
        <v/>
      </c>
      <c r="AA478" s="5" t="b">
        <f>IF(AND(NOT(ISBLANK(Spreadsheet!D478)),NOT(ISBLANK(Spreadsheet!C478))),IF(AND(ISNUMBER(VALUE(Spreadsheet!D478)), LEN(Spreadsheet!D478)=9),TRUE,FALSE),IF(AND(NOT(ISBLANK(Spreadsheet!D478)),ISBLANK(Spreadsheet!C478)),FALSE,TRUE))</f>
        <v>1</v>
      </c>
      <c r="AB478" s="5" t="b">
        <f>OR(ISBLANK(Spreadsheet!Y478),IF(NOT(ISBLANK(Spreadsheet!Y478)),LEN(Spreadsheet!Y478)=10,ISNUMBER(VALUE(Spreadsheet!Y478))))</f>
        <v>1</v>
      </c>
      <c r="AC478" s="5" t="b">
        <f>OR(ISBLANK(Spreadsheet!AI478), AND(NOT(ISBLANK(Spreadsheet!AJ478)), NOT(ISNUMBER(SEARCH("Waive",Spreadsheet!AJ478)))))</f>
        <v>1</v>
      </c>
      <c r="AD478" s="5" t="b">
        <f>OR(ISBLANK(Spreadsheet!AK478), AND(NOT(ISBLANK(Spreadsheet!AL478)), NOT(ISNUMBER(SEARCH("Waive",Spreadsheet!AL478)))))</f>
        <v>1</v>
      </c>
      <c r="AE478" s="5" t="b">
        <f>OR(ISBLANK(Spreadsheet!AM478), AND(NOT(ISBLANK(Spreadsheet!AN478)), NOT(ISNUMBER(SEARCH("Waive", Spreadsheet!AN478)))))</f>
        <v>1</v>
      </c>
      <c r="AF478" s="5" t="b">
        <f>OR(ISBLANK(Spreadsheet!C478), NOT(ISBLANK(Spreadsheet!D478)),NOT(ISBLANK(Spreadsheet!L478)))</f>
        <v>1</v>
      </c>
      <c r="AG478" s="5" t="b">
        <f>IF(AND(NOT(ISBLANK(Spreadsheet!C478)), NOT(ISBLANK(Spreadsheet!D478)),Spreadsheet!C478&lt;&gt;Spreadsheet!D478),IF(ISERROR(VLOOKUP(Spreadsheet!C478, Spreadsheet!$C$6:'Spreadsheet'!$C477,1,FALSE)), FALSE, TRUE),TRUE)</f>
        <v>1</v>
      </c>
      <c r="AH478" s="5" t="b">
        <f>Spreadsheet!$B$2=Spreadsheet!AD478</f>
        <v>1</v>
      </c>
      <c r="AI478" s="5" t="b">
        <f>IF(ISBLANK(Spreadsheet!G478),TRUE,IF(OR(LEN(Spreadsheet!G478)&gt;1,ISNUMBER(VALUE(Spreadsheet!G478))),FALSE,TRUE))</f>
        <v>1</v>
      </c>
      <c r="AJ478" s="5" t="b">
        <f>OR(ISBLANK(Spreadsheet!C478), NOT(ISBLANK(Spreadsheet!B478)), NOT(ISBLANK(Spreadsheet!D478)))</f>
        <v>1</v>
      </c>
      <c r="AK478" s="5" t="b">
        <f t="array" ref="AK478">IF(OR(AND(ISBLANK(Spreadsheet!E478),ISBLANK(Spreadsheet!D478),NOT(ISBLANK(Spreadsheet!C478))),AND(ISBLANK(Spreadsheet!E478),ISBLANK(Spreadsheet!D478),ISBLANK(Spreadsheet!C478))),TRUE,ISNUMBER(MATCH(TRUE,EXACT(Spreadsheet!E478,Relationships),0)))</f>
        <v>1</v>
      </c>
      <c r="AL478" s="5" t="b">
        <f>IF(NOT(ISBLANK(Spreadsheet!C478)),IF(OR(ISBLANK(Spreadsheet!F478),LEN(Spreadsheet!F478)&gt;40),FALSE,TRUE),TRUE)</f>
        <v>1</v>
      </c>
      <c r="AM478" s="5" t="b">
        <f>IF(NOT(ISBLANK(Spreadsheet!C478)),IF(OR(ISBLANK(Spreadsheet!H478),LEN(Spreadsheet!H478)&gt;40),FALSE,TRUE),TRUE)</f>
        <v>1</v>
      </c>
      <c r="AN478" s="5" t="b">
        <f t="array" ref="AN478">IF(ISBLANK(Spreadsheet!I478),TRUE,ISNUMBER(MATCH(TRUE,EXACT(Spreadsheet!I478,GenderValues),0)))</f>
        <v>1</v>
      </c>
      <c r="AO478" s="5" t="b">
        <f ca="1">IF(ISERROR(DATEVALUE(TEXT(Spreadsheet!J478,"mm/dd/yyyy")) &gt; TODAY()),IF(AND(ISBLANK(Spreadsheet!J478),ISBLANK(Spreadsheet!C478)),TRUE,FALSE),IF(DATEVALUE(TEXT(Spreadsheet!J478,"mm/dd/yyyy")) &gt; TODAY(),FALSE,TRUE))</f>
        <v>1</v>
      </c>
      <c r="AP478" s="5" t="b">
        <f>OR(ISBLANK(Spreadsheet!K478),LEN(Spreadsheet!K478)&lt;=100)</f>
        <v>1</v>
      </c>
      <c r="AQ478" s="5" t="b">
        <f t="array" ref="AQ478">IF(OR(AND(ISBLANK(Spreadsheet!L478),ISBLANK(Spreadsheet!C478)),AND(NOT(ISBLANK(Spreadsheet!C478)),NOT(ISBLANK(Spreadsheet!D478)))),TRUE,ISNUMBER(MATCH(TRUE,EXACT(Spreadsheet!L478,MaritalStatus),0)))</f>
        <v>1</v>
      </c>
      <c r="AR478" s="5" t="b">
        <f ca="1">IF(ISERROR(DATEVALUE(TEXT(Spreadsheet!M478,"mm/dd/yyyy")) &gt; TODAY()),IF(ISBLANK(Spreadsheet!M478),TRUE,FALSE),IF(DATEVALUE(TEXT(Spreadsheet!M478,"mm/dd/yyyy")) &gt; TODAY(),FALSE,TRUE))</f>
        <v>1</v>
      </c>
      <c r="AS478" s="5" t="b">
        <f>OR(ISBLANK(Spreadsheet!N478),LEN(Spreadsheet!N478)&lt;=100)</f>
        <v>1</v>
      </c>
      <c r="AT478" s="5" t="b">
        <f>OR(ISBLANK(Spreadsheet!O478),UPPER(Spreadsheet!O478)="YES")</f>
        <v>1</v>
      </c>
      <c r="AU478" s="5" t="b">
        <f>OR(ISBLANK(Spreadsheet!P478),UPPER(Spreadsheet!P478)="YES")</f>
        <v>1</v>
      </c>
      <c r="AV478" s="5" t="b">
        <f t="array" ref="AV478">IF(ISBLANK(Spreadsheet!Q478),TRUE,ISNUMBER(MATCH(TRUE,EXACT(Spreadsheet!Q478,OnGroupsPriorIns),0)))</f>
        <v>1</v>
      </c>
      <c r="AW478" s="5" t="b">
        <f>OR(ISBLANK(Spreadsheet!R478),UPPER(Spreadsheet!R478)="YES")</f>
        <v>1</v>
      </c>
      <c r="AX478" s="5" t="b">
        <f>OR(ISBLANK(Spreadsheet!S478),UPPER(Spreadsheet!S478)="YES")</f>
        <v>1</v>
      </c>
      <c r="AY478" s="5" t="b">
        <f>OR(AND(ISBLANK(Spreadsheet!C478),LEN(Spreadsheet!T478)=0),AND(NOT(ISBLANK(Spreadsheet!C478)),LEN(Spreadsheet!T478)&gt;0,LEN(Spreadsheet!T478)&lt;=50))</f>
        <v>1</v>
      </c>
      <c r="AZ478" s="5" t="b">
        <f>OR(LEN(Spreadsheet!U478)=0,AND(LEN(Spreadsheet!U478)&gt;0,LEN(Spreadsheet!U478)&lt;=50))</f>
        <v>1</v>
      </c>
      <c r="BA478" s="5" t="b">
        <f>OR(AND(ISBLANK(Spreadsheet!C478),LEN(Spreadsheet!V478)=0),AND(NOT(ISBLANK(Spreadsheet!C478)),LEN(Spreadsheet!V478)&gt;0,LEN(Spreadsheet!V478)&lt;=50))</f>
        <v>1</v>
      </c>
      <c r="BB478" s="5" t="b">
        <f t="array" ref="BB478">IF(AND(ISBLANK(Spreadsheet!C478),LEN(Spreadsheet!W478)=0),TRUE,ISNUMBER(MATCH(TRUE,EXACT(Spreadsheet!W478,States),0)))</f>
        <v>1</v>
      </c>
      <c r="BC478" s="5" t="b">
        <f>OR(AND(ISBLANK(Spreadsheet!C478),LEN(Spreadsheet!X478)=0),AND(NOT(ISBLANK(Spreadsheet!C478)),LEN(Spreadsheet!X478)&gt;0,LEN(Spreadsheet!X478)=5,ISNUMBER(VALUE(Spreadsheet!X478))))</f>
        <v>1</v>
      </c>
      <c r="BD478" s="5" t="b">
        <f>OR(ISBLANK(Spreadsheet!Z478),LEN(Spreadsheet!Z478)&lt;=50)</f>
        <v>1</v>
      </c>
      <c r="BE478" s="5" t="b">
        <f>ISBLANK(Spreadsheet!AA478)</f>
        <v>1</v>
      </c>
      <c r="BF478" s="5" t="b">
        <f>ISBLANK(Spreadsheet!AB478)</f>
        <v>1</v>
      </c>
      <c r="BG478" s="5" t="b">
        <f>IF(ISERROR(DATEVALUE(TEXT(Spreadsheet!AC478,"mm/dd/yyyy")) &gt; DATEVALUE(TEXT(Spreadsheet!J478,"mm/dd/yyyy"))),IF(OR(AND(ISBLANK(Spreadsheet!AC478),ISBLANK(Spreadsheet!C478)),AND(NOT(ISBLANK(Spreadsheet!C478)),ISBLANK(Spreadsheet!AC478),NOT(ISBLANK(Spreadsheet!D478)))),TRUE,FALSE),IF(DATEVALUE(TEXT(Spreadsheet!AC478,"mm/dd/yyyy")) &gt; DATEVALUE(TEXT(Spreadsheet!J478,"mm/dd/yyyy")),TRUE,FALSE))</f>
        <v>1</v>
      </c>
      <c r="BH478" s="5" t="b">
        <f>OR(AND(ISBLANK(Spreadsheet!C478),ISBLANK(Spreadsheet!AE478)),AND(NOT(ISBLANK(Spreadsheet!C478)),NOT(ISBLANK(Spreadsheet!D478)),ISBLANK(Spreadsheet!AE478)),AND(NOT(ISBLANK(Spreadsheet!C478)),ISBLANK(Spreadsheet!D478),NOT(ISBLANK(Spreadsheet!AE478)),LEN(Spreadsheet!AE478)&lt;=100))</f>
        <v>1</v>
      </c>
      <c r="BI478" s="5" t="b">
        <f t="array" ref="BI478">IF(ISBLANK(Spreadsheet!AF478),TRUE,ISNUMBER(MATCH(TRUE,EXACT(Spreadsheet!AF478,CobraShortReasons),0)))</f>
        <v>1</v>
      </c>
      <c r="BJ478" s="5" t="b">
        <f ca="1">IF(ISERROR(DATEVALUE(TEXT(Spreadsheet!AG478,"mm/dd/yyyy")) &gt; TODAY()),IF(ISBLANK(Spreadsheet!AG478),TRUE,FALSE),IF(DATEVALUE(TEXT(Spreadsheet!AG478,"mm/dd/yyyy")) &gt; TODAY(),FALSE,TRUE))</f>
        <v>1</v>
      </c>
      <c r="BK478" s="5" t="b">
        <f>OR(ISBLANK(Spreadsheet!AH478),LEN(Spreadsheet!AH478)&lt;=25)</f>
        <v>1</v>
      </c>
      <c r="BL478" s="5" t="b">
        <f t="array" aca="1" ref="BL478" ca="1">IF(ISBLANK(Spreadsheet!AI478),TRUE,ISNUMBER(MATCH(TRUE,EXACT(Spreadsheet!AI478,INDIRECT(Spreadsheet!$D$2)),0)))</f>
        <v>1</v>
      </c>
      <c r="BM478" s="5" t="b">
        <f t="array" aca="1" ref="BM478" ca="1">IF(ISBLANK(Spreadsheet!AJ478),TRUE,ISNUMBER(MATCH(TRUE,EXACT(Spreadsheet!AJ478,INDIRECT(Spreadsheet!BJ478)),0)))</f>
        <v>1</v>
      </c>
      <c r="BN478" s="5" t="b">
        <f t="array" ref="BN478">IF(ISBLANK(Spreadsheet!AK478),TRUE,ISNUMBER(MATCH(TRUE,EXACT(Spreadsheet!AK478,DentalPlans),0)))</f>
        <v>1</v>
      </c>
      <c r="BO478" s="5" t="b">
        <f t="array" aca="1" ref="BO478" ca="1">IF(ISBLANK(Spreadsheet!AL478),TRUE,ISNUMBER(MATCH(TRUE,EXACT(Spreadsheet!AL478,INDIRECT(Spreadsheet!BK478)),0)))</f>
        <v>1</v>
      </c>
      <c r="BP478" s="5" t="b">
        <f t="array" ref="BP478">IF(ISBLANK(Spreadsheet!AM478),TRUE,ISNUMBER(MATCH(TRUE,EXACT(Spreadsheet!AM478,VisionPlans),0)))</f>
        <v>1</v>
      </c>
      <c r="BQ478" s="5" t="b">
        <f t="array" aca="1" ref="BQ478" ca="1">IF(ISBLANK(Spreadsheet!AN478),TRUE,ISNUMBER(MATCH(TRUE,EXACT(Spreadsheet!AN478,INDIRECT(Spreadsheet!BL478)),0)))</f>
        <v>1</v>
      </c>
      <c r="BR478" s="5" t="b">
        <f t="array" ref="BR478">IF(ISBLANK(Spreadsheet!AO478),TRUE,ISNUMBER(MATCH(TRUE,EXACT(Spreadsheet!AO478,LifeBenefitClasses),0)))</f>
        <v>1</v>
      </c>
      <c r="BS478" s="5" t="b">
        <f>IF(OR(ISBLANK(Spreadsheet!AO478), Spreadsheet!AO478="Waive"),IF(ISBLANK(Spreadsheet!AP478),TRUE,FALSE),IF(OR(AND(NOT(ISBLANK(Spreadsheet!AO478)),ISBLANK(Spreadsheet!AP478)),NOT(ISNUMBER(VALUE(Spreadsheet!AP478)))),FALSE,IF(OR(AND(Spreadsheet!AP478&lt;6,MOD(Spreadsheet!AP478*10,5)=0), MOD(Spreadsheet!AP478,5000)=0),TRUE,FALSE)))</f>
        <v>1</v>
      </c>
      <c r="BT478" s="5" t="b">
        <f t="array" ref="BT478">IF(ISBLANK(Spreadsheet!AQ478),TRUE,ISNUMBER(MATCH(TRUE,EXACT(Spreadsheet!AQ478,EnrollWaive),0)))</f>
        <v>1</v>
      </c>
      <c r="BU478" s="5" t="b">
        <f t="array" ref="BU478">IF(ISBLANK(Spreadsheet!AR478),TRUE,ISNUMBER(MATCH(TRUE,EXACT(Spreadsheet!AR478,LifeBenefitClasses),0)))</f>
        <v>1</v>
      </c>
      <c r="BV478" s="5" t="b">
        <f>IF(OR(ISBLANK(Spreadsheet!AR478), Spreadsheet!AR478="Waive"),IF(ISBLANK(Spreadsheet!AS478),TRUE,FALSE),IF(OR(AND(NOT(ISBLANK(Spreadsheet!AR478)),ISBLANK(Spreadsheet!AS478)),NOT(ISNUMBER(VALUE(Spreadsheet!AS478)))),FALSE,IF(OR(AND(Spreadsheet!AS478&lt;6,MOD(Spreadsheet!AS478*10,5)=0), MOD(Spreadsheet!AS478,10000)=0),TRUE,FALSE)))</f>
        <v>1</v>
      </c>
      <c r="BW478" s="5" t="b">
        <f t="array" ref="BW478">IF(ISBLANK(Spreadsheet!AT478),TRUE,ISNUMBER(MATCH(TRUE,EXACT(Spreadsheet!AT478,LifeBenefitClasses),0)))</f>
        <v>1</v>
      </c>
      <c r="BX478" s="5" t="b">
        <f>IF(OR(ISBLANK(Spreadsheet!AT478), Spreadsheet!AT478="Waive"),IF(ISBLANK(Spreadsheet!AU478),TRUE,FALSE),IF(OR(AND(NOT(ISBLANK(Spreadsheet!AT478)),ISBLANK(Spreadsheet!AU478)),NOT(ISNUMBER(VALUE(Spreadsheet!AU478)))),FALSE,IF(AND(NOT(OR(ISBLANK(Spreadsheet!AT478),Spreadsheet!AT478="Waive")),NOT(OR(ISBLANK(Spreadsheet!AR478),Spreadsheet!AR478="Waive")),MOD(Spreadsheet!AU478,5000)=0, Spreadsheet!AU478&lt;=(Spreadsheet!AS478*0.5)),TRUE,FALSE)))</f>
        <v>1</v>
      </c>
      <c r="BY478" s="5" t="b">
        <f t="array" ref="BY478">IF(ISBLANK(Spreadsheet!AV478),TRUE,ISNUMBER(MATCH(TRUE,EXACT(Spreadsheet!AV478,EnrollWaive),0)))</f>
        <v>1</v>
      </c>
      <c r="BZ478" s="5" t="b">
        <f t="array" ref="BZ478">IF(ISBLANK(Spreadsheet!AW478),TRUE,ISNUMBER(MATCH(TRUE,EXACT(Spreadsheet!AW478,LifeBenefitClasses),0)))</f>
        <v>1</v>
      </c>
      <c r="CA478" s="5" t="b">
        <f t="array" ref="CA478">IF(ISBLANK(Spreadsheet!AX478),TRUE,ISNUMBER(MATCH(TRUE,EXACT(Spreadsheet!AX478,LifeBenefitClasses),0)))</f>
        <v>1</v>
      </c>
      <c r="CB478" s="5" t="b">
        <f t="array" ref="CB478">IF(ISBLANK(Spreadsheet!AY478),TRUE,ISNUMBER(MATCH(TRUE,EXACT(Spreadsheet!AY478,LifeBenefitClasses),0)))</f>
        <v>1</v>
      </c>
      <c r="CC478" s="5" t="b">
        <f t="array" ref="CC478">IF(ISBLANK(Spreadsheet!AZ478),TRUE,ISNUMBER(MATCH(TRUE,EXACT(Spreadsheet!AZ478,LifeBenefitClasses),0)))</f>
        <v>1</v>
      </c>
      <c r="CD478" s="5" t="b">
        <f t="array" ref="CD478">IF(ISBLANK(Spreadsheet!BA478),TRUE,ISNUMBER(MATCH(TRUE,EXACT(Spreadsheet!BA478,LifeBenefitClasses),0)))</f>
        <v>1</v>
      </c>
      <c r="CE478" s="5" t="b">
        <f>IF(OR(ISBLANK(Spreadsheet!BA478), Spreadsheet!BA478="Waive"),IF(ISBLANK(Spreadsheet!BB478),TRUE,FALSE),IF(OR(AND(NOT(ISBLANK(Spreadsheet!BA478)),ISBLANK(Spreadsheet!BB478)),NOT(ISNUMBER(VALUE(Spreadsheet!BB478))),ISBLANK(Spreadsheet!BC478),NOT(ISNUMBER(VALUE(Spreadsheet!BC478)))),FALSE,IF(AND(Spreadsheet!BB478&gt;=50000,Spreadsheet!BB478&lt;=250000,MOD(Spreadsheet!BB478,10000)=0,Spreadsheet!BB478&lt;=(10*Spreadsheet!BC478)),TRUE,FALSE)))</f>
        <v>1</v>
      </c>
      <c r="CF478" s="5" t="b">
        <f>IF(NOT(ISBLANK(Spreadsheet!BC478)),AND(ISNUMBER(VALUE(Spreadsheet!BC478)),Spreadsheet!BC478&gt;0),AND(OR(ISBLANK(Spreadsheet!AO478),Spreadsheet!AO478="Waive",AND(NOT(OR(ISBLANK(Spreadsheet!AO478),Spreadsheet!AO478="Waive")),Spreadsheet!AP478&gt;=6)),OR(ISBLANK(Spreadsheet!AR478),AND(NOT(OR(ISBLANK(Spreadsheet!AR478),Spreadsheet!AR478="Waive")),Spreadsheet!AS478&gt;=6)),OR(ISBLANK(Spreadsheet!AW478)),OR(ISBLANK(Spreadsheet!AX478)),OR(ISBLANK(Spreadsheet!AY478)),OR(ISBLANK(Spreadsheet!AZ478)),OR(ISBLANK(Spreadsheet!BA478),Spreadsheet!BA478="Waive")))</f>
        <v>1</v>
      </c>
      <c r="CG478" s="5" t="b">
        <f t="shared" ca="1" si="35"/>
        <v>1</v>
      </c>
    </row>
    <row r="479" spans="8:85" x14ac:dyDescent="0.3">
      <c r="H479" s="5">
        <f t="shared" ca="1" si="36"/>
        <v>2</v>
      </c>
      <c r="I479" s="5" t="str">
        <f t="shared" ca="1" si="34"/>
        <v/>
      </c>
      <c r="J479" s="5" t="str">
        <f>IF(AND(NOT(ISBLANK(Spreadsheet!C479)),ISBLANK(Spreadsheet!D479)),Spreadsheet!F479&amp;" "&amp;Spreadsheet!H479,"")</f>
        <v/>
      </c>
      <c r="K479" s="5">
        <f>IF(AND(NOT(ISBLANK(Spreadsheet!C479)),ISBLANK(Spreadsheet!D479)),COUNTIFS(Spreadsheet!E480:E$786,"=Child",Spreadsheet!C480:C$786, "="&amp;Spreadsheet!C479) + COUNTIFS(Spreadsheet!E480:E$786,"=Step-child",Spreadsheet!C480:C$786, "="&amp;Spreadsheet!C479),0)</f>
        <v>0</v>
      </c>
      <c r="L479" s="5">
        <f>IF(NOT(ISBLANK(J479)),COUNTIFS(Spreadsheet!E480:E$786,"=Wife",Spreadsheet!C480:C$786, "="&amp;Spreadsheet!C479) + COUNTIFS(Spreadsheet!E480:E$786,"=Husband",Spreadsheet!C480:C$786, "="&amp;Spreadsheet!C479),0)</f>
        <v>0</v>
      </c>
      <c r="M479" s="5">
        <f>IF(NOT(ISBLANK(Spreadsheet!AJ479)),VLOOKUP(Spreadsheet!AJ479,'Drop Downs'!$P$2:$R$16,3,FALSE),0)</f>
        <v>0</v>
      </c>
      <c r="N479" s="5">
        <f>IF(NOT(ISBLANK(Spreadsheet!AJ479)), VLOOKUP(Spreadsheet!AJ479,'Drop Downs'!$P$2:$R$16,2,FALSE),0)</f>
        <v>0</v>
      </c>
      <c r="O479" s="5">
        <f>IF(NOT(ISBLANK(Spreadsheet!AL479)),VLOOKUP(Spreadsheet!AL479,'Drop Downs'!$P$2:$R$16,3,FALSE), 0)</f>
        <v>0</v>
      </c>
      <c r="P479" s="5">
        <f>IF(NOT(ISBLANK(Spreadsheet!AL479)),VLOOKUP(Spreadsheet!AL479,'Drop Downs'!$P$2:$R$16,2,FALSE),0)</f>
        <v>0</v>
      </c>
      <c r="Q479" s="5">
        <f>IF(NOT(ISBLANK(Spreadsheet!AN479)),VLOOKUP(Spreadsheet!AN479,'Drop Downs'!$P$2:$R$16,3,FALSE),0)</f>
        <v>0</v>
      </c>
      <c r="R479" s="5">
        <f>IF(NOT(ISBLANK(Spreadsheet!AN479)),VLOOKUP(Spreadsheet!AN479,'Drop Downs'!$P$2:$R$16,2,FALSE),0)</f>
        <v>0</v>
      </c>
      <c r="S479" s="5" t="str">
        <f>IF(OR(M479&gt;K479,N479&gt;L479,O479&gt;K479, Q479&gt;K479,N479&gt;L479, P479&gt;L479, R479&gt;L479),"Member currently has a coverage election over what he/she needs.  Please add more dependents or adjust the coverage election.","")&amp;(IF(AND(NOT(ISBLANK(Spreadsheet!C479)),NOT(ISBLANK(Spreadsheet!D479)),ISBLANK(Spreadsheet!E479)),"Dependent lacks a relationship to member.Please select one from the drop-down.",""))</f>
        <v/>
      </c>
      <c r="T479" s="5" t="b">
        <f t="shared" si="37"/>
        <v>1</v>
      </c>
      <c r="U479" s="5" t="b">
        <f>OR(ISBLANK(Spreadsheet!C479),IF(NOT(ISBLANK(Spreadsheet!D479)),NOT(ISBLANK(Spreadsheet!E479)),TRUE))</f>
        <v>1</v>
      </c>
      <c r="V479" s="5" t="b">
        <f>OR(ISBLANK(Spreadsheet!C479), NOT(ISBLANK(Spreadsheet!I479)))</f>
        <v>1</v>
      </c>
      <c r="W479" s="5" t="b">
        <f>OR(ISBLANK(Spreadsheet!D479),NOT(ISBLANK(Spreadsheet!C479)))</f>
        <v>1</v>
      </c>
      <c r="X479" s="155" t="str">
        <f>REPT("0",MIN(FIND({1,2,3,4,5,6,7,8,9},Spreadsheet!C479&amp;"123456789"))-1)&amp;IF(ISBLANK(Spreadsheet!C479),"",SUMPRODUCT(MID(0&amp;Spreadsheet!C479,LARGE(INDEX(ISNUMBER(--MID(Spreadsheet!C479,ROW($1:$225),1))*
 ROW($1:$225),0),ROW($1:$225))+1,1)*10^ROW($1:$225)/10))</f>
        <v/>
      </c>
      <c r="Y479" s="5" t="b">
        <f>IF(NOT(ISBLANK(Spreadsheet!C479)),IF(AND(ISNUMBER(VALUE(Spreadsheet!C479)), LEN(Spreadsheet!C479)=9),TRUE,FALSE),TRUE)</f>
        <v>1</v>
      </c>
      <c r="Z479" s="155" t="str">
        <f>REPT("0",MIN(FIND({1,2,3,4,5,6,7,8,9},Spreadsheet!D479&amp;"123456789"))-1)&amp;IF(ISBLANK(Spreadsheet!D479),"",SUMPRODUCT(MID(0&amp;Spreadsheet!D479,LARGE(INDEX(ISNUMBER(--MID(Spreadsheet!D479,ROW($1:$225),1))*
 ROW($1:$225),0),ROW($1:$225))+1,1)*10^ROW($1:$225)/10))</f>
        <v/>
      </c>
      <c r="AA479" s="5" t="b">
        <f>IF(AND(NOT(ISBLANK(Spreadsheet!D479)),NOT(ISBLANK(Spreadsheet!C479))),IF(AND(ISNUMBER(VALUE(Spreadsheet!D479)), LEN(Spreadsheet!D479)=9),TRUE,FALSE),IF(AND(NOT(ISBLANK(Spreadsheet!D479)),ISBLANK(Spreadsheet!C479)),FALSE,TRUE))</f>
        <v>1</v>
      </c>
      <c r="AB479" s="5" t="b">
        <f>OR(ISBLANK(Spreadsheet!Y479),IF(NOT(ISBLANK(Spreadsheet!Y479)),LEN(Spreadsheet!Y479)=10,ISNUMBER(VALUE(Spreadsheet!Y479))))</f>
        <v>1</v>
      </c>
      <c r="AC479" s="5" t="b">
        <f>OR(ISBLANK(Spreadsheet!AI479), AND(NOT(ISBLANK(Spreadsheet!AJ479)), NOT(ISNUMBER(SEARCH("Waive",Spreadsheet!AJ479)))))</f>
        <v>1</v>
      </c>
      <c r="AD479" s="5" t="b">
        <f>OR(ISBLANK(Spreadsheet!AK479), AND(NOT(ISBLANK(Spreadsheet!AL479)), NOT(ISNUMBER(SEARCH("Waive",Spreadsheet!AL479)))))</f>
        <v>1</v>
      </c>
      <c r="AE479" s="5" t="b">
        <f>OR(ISBLANK(Spreadsheet!AM479), AND(NOT(ISBLANK(Spreadsheet!AN479)), NOT(ISNUMBER(SEARCH("Waive", Spreadsheet!AN479)))))</f>
        <v>1</v>
      </c>
      <c r="AF479" s="5" t="b">
        <f>OR(ISBLANK(Spreadsheet!C479), NOT(ISBLANK(Spreadsheet!D479)),NOT(ISBLANK(Spreadsheet!L479)))</f>
        <v>1</v>
      </c>
      <c r="AG479" s="5" t="b">
        <f>IF(AND(NOT(ISBLANK(Spreadsheet!C479)), NOT(ISBLANK(Spreadsheet!D479)),Spreadsheet!C479&lt;&gt;Spreadsheet!D479),IF(ISERROR(VLOOKUP(Spreadsheet!C479, Spreadsheet!$C$6:'Spreadsheet'!$C478,1,FALSE)), FALSE, TRUE),TRUE)</f>
        <v>1</v>
      </c>
      <c r="AH479" s="5" t="b">
        <f>Spreadsheet!$B$2=Spreadsheet!AD479</f>
        <v>1</v>
      </c>
      <c r="AI479" s="5" t="b">
        <f>IF(ISBLANK(Spreadsheet!G479),TRUE,IF(OR(LEN(Spreadsheet!G479)&gt;1,ISNUMBER(VALUE(Spreadsheet!G479))),FALSE,TRUE))</f>
        <v>1</v>
      </c>
      <c r="AJ479" s="5" t="b">
        <f>OR(ISBLANK(Spreadsheet!C479), NOT(ISBLANK(Spreadsheet!B479)), NOT(ISBLANK(Spreadsheet!D479)))</f>
        <v>1</v>
      </c>
      <c r="AK479" s="5" t="b">
        <f t="array" ref="AK479">IF(OR(AND(ISBLANK(Spreadsheet!E479),ISBLANK(Spreadsheet!D479),NOT(ISBLANK(Spreadsheet!C479))),AND(ISBLANK(Spreadsheet!E479),ISBLANK(Spreadsheet!D479),ISBLANK(Spreadsheet!C479))),TRUE,ISNUMBER(MATCH(TRUE,EXACT(Spreadsheet!E479,Relationships),0)))</f>
        <v>1</v>
      </c>
      <c r="AL479" s="5" t="b">
        <f>IF(NOT(ISBLANK(Spreadsheet!C479)),IF(OR(ISBLANK(Spreadsheet!F479),LEN(Spreadsheet!F479)&gt;40),FALSE,TRUE),TRUE)</f>
        <v>1</v>
      </c>
      <c r="AM479" s="5" t="b">
        <f>IF(NOT(ISBLANK(Spreadsheet!C479)),IF(OR(ISBLANK(Spreadsheet!H479),LEN(Spreadsheet!H479)&gt;40),FALSE,TRUE),TRUE)</f>
        <v>1</v>
      </c>
      <c r="AN479" s="5" t="b">
        <f t="array" ref="AN479">IF(ISBLANK(Spreadsheet!I479),TRUE,ISNUMBER(MATCH(TRUE,EXACT(Spreadsheet!I479,GenderValues),0)))</f>
        <v>1</v>
      </c>
      <c r="AO479" s="5" t="b">
        <f ca="1">IF(ISERROR(DATEVALUE(TEXT(Spreadsheet!J479,"mm/dd/yyyy")) &gt; TODAY()),IF(AND(ISBLANK(Spreadsheet!J479),ISBLANK(Spreadsheet!C479)),TRUE,FALSE),IF(DATEVALUE(TEXT(Spreadsheet!J479,"mm/dd/yyyy")) &gt; TODAY(),FALSE,TRUE))</f>
        <v>1</v>
      </c>
      <c r="AP479" s="5" t="b">
        <f>OR(ISBLANK(Spreadsheet!K479),LEN(Spreadsheet!K479)&lt;=100)</f>
        <v>1</v>
      </c>
      <c r="AQ479" s="5" t="b">
        <f t="array" ref="AQ479">IF(OR(AND(ISBLANK(Spreadsheet!L479),ISBLANK(Spreadsheet!C479)),AND(NOT(ISBLANK(Spreadsheet!C479)),NOT(ISBLANK(Spreadsheet!D479)))),TRUE,ISNUMBER(MATCH(TRUE,EXACT(Spreadsheet!L479,MaritalStatus),0)))</f>
        <v>1</v>
      </c>
      <c r="AR479" s="5" t="b">
        <f ca="1">IF(ISERROR(DATEVALUE(TEXT(Spreadsheet!M479,"mm/dd/yyyy")) &gt; TODAY()),IF(ISBLANK(Spreadsheet!M479),TRUE,FALSE),IF(DATEVALUE(TEXT(Spreadsheet!M479,"mm/dd/yyyy")) &gt; TODAY(),FALSE,TRUE))</f>
        <v>1</v>
      </c>
      <c r="AS479" s="5" t="b">
        <f>OR(ISBLANK(Spreadsheet!N479),LEN(Spreadsheet!N479)&lt;=100)</f>
        <v>1</v>
      </c>
      <c r="AT479" s="5" t="b">
        <f>OR(ISBLANK(Spreadsheet!O479),UPPER(Spreadsheet!O479)="YES")</f>
        <v>1</v>
      </c>
      <c r="AU479" s="5" t="b">
        <f>OR(ISBLANK(Spreadsheet!P479),UPPER(Spreadsheet!P479)="YES")</f>
        <v>1</v>
      </c>
      <c r="AV479" s="5" t="b">
        <f t="array" ref="AV479">IF(ISBLANK(Spreadsheet!Q479),TRUE,ISNUMBER(MATCH(TRUE,EXACT(Spreadsheet!Q479,OnGroupsPriorIns),0)))</f>
        <v>1</v>
      </c>
      <c r="AW479" s="5" t="b">
        <f>OR(ISBLANK(Spreadsheet!R479),UPPER(Spreadsheet!R479)="YES")</f>
        <v>1</v>
      </c>
      <c r="AX479" s="5" t="b">
        <f>OR(ISBLANK(Spreadsheet!S479),UPPER(Spreadsheet!S479)="YES")</f>
        <v>1</v>
      </c>
      <c r="AY479" s="5" t="b">
        <f>OR(AND(ISBLANK(Spreadsheet!C479),LEN(Spreadsheet!T479)=0),AND(NOT(ISBLANK(Spreadsheet!C479)),LEN(Spreadsheet!T479)&gt;0,LEN(Spreadsheet!T479)&lt;=50))</f>
        <v>1</v>
      </c>
      <c r="AZ479" s="5" t="b">
        <f>OR(LEN(Spreadsheet!U479)=0,AND(LEN(Spreadsheet!U479)&gt;0,LEN(Spreadsheet!U479)&lt;=50))</f>
        <v>1</v>
      </c>
      <c r="BA479" s="5" t="b">
        <f>OR(AND(ISBLANK(Spreadsheet!C479),LEN(Spreadsheet!V479)=0),AND(NOT(ISBLANK(Spreadsheet!C479)),LEN(Spreadsheet!V479)&gt;0,LEN(Spreadsheet!V479)&lt;=50))</f>
        <v>1</v>
      </c>
      <c r="BB479" s="5" t="b">
        <f t="array" ref="BB479">IF(AND(ISBLANK(Spreadsheet!C479),LEN(Spreadsheet!W479)=0),TRUE,ISNUMBER(MATCH(TRUE,EXACT(Spreadsheet!W479,States),0)))</f>
        <v>1</v>
      </c>
      <c r="BC479" s="5" t="b">
        <f>OR(AND(ISBLANK(Spreadsheet!C479),LEN(Spreadsheet!X479)=0),AND(NOT(ISBLANK(Spreadsheet!C479)),LEN(Spreadsheet!X479)&gt;0,LEN(Spreadsheet!X479)=5,ISNUMBER(VALUE(Spreadsheet!X479))))</f>
        <v>1</v>
      </c>
      <c r="BD479" s="5" t="b">
        <f>OR(ISBLANK(Spreadsheet!Z479),LEN(Spreadsheet!Z479)&lt;=50)</f>
        <v>1</v>
      </c>
      <c r="BE479" s="5" t="b">
        <f>ISBLANK(Spreadsheet!AA479)</f>
        <v>1</v>
      </c>
      <c r="BF479" s="5" t="b">
        <f>ISBLANK(Spreadsheet!AB479)</f>
        <v>1</v>
      </c>
      <c r="BG479" s="5" t="b">
        <f>IF(ISERROR(DATEVALUE(TEXT(Spreadsheet!AC479,"mm/dd/yyyy")) &gt; DATEVALUE(TEXT(Spreadsheet!J479,"mm/dd/yyyy"))),IF(OR(AND(ISBLANK(Spreadsheet!AC479),ISBLANK(Spreadsheet!C479)),AND(NOT(ISBLANK(Spreadsheet!C479)),ISBLANK(Spreadsheet!AC479),NOT(ISBLANK(Spreadsheet!D479)))),TRUE,FALSE),IF(DATEVALUE(TEXT(Spreadsheet!AC479,"mm/dd/yyyy")) &gt; DATEVALUE(TEXT(Spreadsheet!J479,"mm/dd/yyyy")),TRUE,FALSE))</f>
        <v>1</v>
      </c>
      <c r="BH479" s="5" t="b">
        <f>OR(AND(ISBLANK(Spreadsheet!C479),ISBLANK(Spreadsheet!AE479)),AND(NOT(ISBLANK(Spreadsheet!C479)),NOT(ISBLANK(Spreadsheet!D479)),ISBLANK(Spreadsheet!AE479)),AND(NOT(ISBLANK(Spreadsheet!C479)),ISBLANK(Spreadsheet!D479),NOT(ISBLANK(Spreadsheet!AE479)),LEN(Spreadsheet!AE479)&lt;=100))</f>
        <v>1</v>
      </c>
      <c r="BI479" s="5" t="b">
        <f t="array" ref="BI479">IF(ISBLANK(Spreadsheet!AF479),TRUE,ISNUMBER(MATCH(TRUE,EXACT(Spreadsheet!AF479,CobraShortReasons),0)))</f>
        <v>1</v>
      </c>
      <c r="BJ479" s="5" t="b">
        <f ca="1">IF(ISERROR(DATEVALUE(TEXT(Spreadsheet!AG479,"mm/dd/yyyy")) &gt; TODAY()),IF(ISBLANK(Spreadsheet!AG479),TRUE,FALSE),IF(DATEVALUE(TEXT(Spreadsheet!AG479,"mm/dd/yyyy")) &gt; TODAY(),FALSE,TRUE))</f>
        <v>1</v>
      </c>
      <c r="BK479" s="5" t="b">
        <f>OR(ISBLANK(Spreadsheet!AH479),LEN(Spreadsheet!AH479)&lt;=25)</f>
        <v>1</v>
      </c>
      <c r="BL479" s="5" t="b">
        <f t="array" aca="1" ref="BL479" ca="1">IF(ISBLANK(Spreadsheet!AI479),TRUE,ISNUMBER(MATCH(TRUE,EXACT(Spreadsheet!AI479,INDIRECT(Spreadsheet!$D$2)),0)))</f>
        <v>1</v>
      </c>
      <c r="BM479" s="5" t="b">
        <f t="array" aca="1" ref="BM479" ca="1">IF(ISBLANK(Spreadsheet!AJ479),TRUE,ISNUMBER(MATCH(TRUE,EXACT(Spreadsheet!AJ479,INDIRECT(Spreadsheet!BJ479)),0)))</f>
        <v>1</v>
      </c>
      <c r="BN479" s="5" t="b">
        <f t="array" ref="BN479">IF(ISBLANK(Spreadsheet!AK479),TRUE,ISNUMBER(MATCH(TRUE,EXACT(Spreadsheet!AK479,DentalPlans),0)))</f>
        <v>1</v>
      </c>
      <c r="BO479" s="5" t="b">
        <f t="array" aca="1" ref="BO479" ca="1">IF(ISBLANK(Spreadsheet!AL479),TRUE,ISNUMBER(MATCH(TRUE,EXACT(Spreadsheet!AL479,INDIRECT(Spreadsheet!BK479)),0)))</f>
        <v>1</v>
      </c>
      <c r="BP479" s="5" t="b">
        <f t="array" ref="BP479">IF(ISBLANK(Spreadsheet!AM479),TRUE,ISNUMBER(MATCH(TRUE,EXACT(Spreadsheet!AM479,VisionPlans),0)))</f>
        <v>1</v>
      </c>
      <c r="BQ479" s="5" t="b">
        <f t="array" aca="1" ref="BQ479" ca="1">IF(ISBLANK(Spreadsheet!AN479),TRUE,ISNUMBER(MATCH(TRUE,EXACT(Spreadsheet!AN479,INDIRECT(Spreadsheet!BL479)),0)))</f>
        <v>1</v>
      </c>
      <c r="BR479" s="5" t="b">
        <f t="array" ref="BR479">IF(ISBLANK(Spreadsheet!AO479),TRUE,ISNUMBER(MATCH(TRUE,EXACT(Spreadsheet!AO479,LifeBenefitClasses),0)))</f>
        <v>1</v>
      </c>
      <c r="BS479" s="5" t="b">
        <f>IF(OR(ISBLANK(Spreadsheet!AO479), Spreadsheet!AO479="Waive"),IF(ISBLANK(Spreadsheet!AP479),TRUE,FALSE),IF(OR(AND(NOT(ISBLANK(Spreadsheet!AO479)),ISBLANK(Spreadsheet!AP479)),NOT(ISNUMBER(VALUE(Spreadsheet!AP479)))),FALSE,IF(OR(AND(Spreadsheet!AP479&lt;6,MOD(Spreadsheet!AP479*10,5)=0), MOD(Spreadsheet!AP479,5000)=0),TRUE,FALSE)))</f>
        <v>1</v>
      </c>
      <c r="BT479" s="5" t="b">
        <f t="array" ref="BT479">IF(ISBLANK(Spreadsheet!AQ479),TRUE,ISNUMBER(MATCH(TRUE,EXACT(Spreadsheet!AQ479,EnrollWaive),0)))</f>
        <v>1</v>
      </c>
      <c r="BU479" s="5" t="b">
        <f t="array" ref="BU479">IF(ISBLANK(Spreadsheet!AR479),TRUE,ISNUMBER(MATCH(TRUE,EXACT(Spreadsheet!AR479,LifeBenefitClasses),0)))</f>
        <v>1</v>
      </c>
      <c r="BV479" s="5" t="b">
        <f>IF(OR(ISBLANK(Spreadsheet!AR479), Spreadsheet!AR479="Waive"),IF(ISBLANK(Spreadsheet!AS479),TRUE,FALSE),IF(OR(AND(NOT(ISBLANK(Spreadsheet!AR479)),ISBLANK(Spreadsheet!AS479)),NOT(ISNUMBER(VALUE(Spreadsheet!AS479)))),FALSE,IF(OR(AND(Spreadsheet!AS479&lt;6,MOD(Spreadsheet!AS479*10,5)=0), MOD(Spreadsheet!AS479,10000)=0),TRUE,FALSE)))</f>
        <v>1</v>
      </c>
      <c r="BW479" s="5" t="b">
        <f t="array" ref="BW479">IF(ISBLANK(Spreadsheet!AT479),TRUE,ISNUMBER(MATCH(TRUE,EXACT(Spreadsheet!AT479,LifeBenefitClasses),0)))</f>
        <v>1</v>
      </c>
      <c r="BX479" s="5" t="b">
        <f>IF(OR(ISBLANK(Spreadsheet!AT479), Spreadsheet!AT479="Waive"),IF(ISBLANK(Spreadsheet!AU479),TRUE,FALSE),IF(OR(AND(NOT(ISBLANK(Spreadsheet!AT479)),ISBLANK(Spreadsheet!AU479)),NOT(ISNUMBER(VALUE(Spreadsheet!AU479)))),FALSE,IF(AND(NOT(OR(ISBLANK(Spreadsheet!AT479),Spreadsheet!AT479="Waive")),NOT(OR(ISBLANK(Spreadsheet!AR479),Spreadsheet!AR479="Waive")),MOD(Spreadsheet!AU479,5000)=0, Spreadsheet!AU479&lt;=(Spreadsheet!AS479*0.5)),TRUE,FALSE)))</f>
        <v>1</v>
      </c>
      <c r="BY479" s="5" t="b">
        <f t="array" ref="BY479">IF(ISBLANK(Spreadsheet!AV479),TRUE,ISNUMBER(MATCH(TRUE,EXACT(Spreadsheet!AV479,EnrollWaive),0)))</f>
        <v>1</v>
      </c>
      <c r="BZ479" s="5" t="b">
        <f t="array" ref="BZ479">IF(ISBLANK(Spreadsheet!AW479),TRUE,ISNUMBER(MATCH(TRUE,EXACT(Spreadsheet!AW479,LifeBenefitClasses),0)))</f>
        <v>1</v>
      </c>
      <c r="CA479" s="5" t="b">
        <f t="array" ref="CA479">IF(ISBLANK(Spreadsheet!AX479),TRUE,ISNUMBER(MATCH(TRUE,EXACT(Spreadsheet!AX479,LifeBenefitClasses),0)))</f>
        <v>1</v>
      </c>
      <c r="CB479" s="5" t="b">
        <f t="array" ref="CB479">IF(ISBLANK(Spreadsheet!AY479),TRUE,ISNUMBER(MATCH(TRUE,EXACT(Spreadsheet!AY479,LifeBenefitClasses),0)))</f>
        <v>1</v>
      </c>
      <c r="CC479" s="5" t="b">
        <f t="array" ref="CC479">IF(ISBLANK(Spreadsheet!AZ479),TRUE,ISNUMBER(MATCH(TRUE,EXACT(Spreadsheet!AZ479,LifeBenefitClasses),0)))</f>
        <v>1</v>
      </c>
      <c r="CD479" s="5" t="b">
        <f t="array" ref="CD479">IF(ISBLANK(Spreadsheet!BA479),TRUE,ISNUMBER(MATCH(TRUE,EXACT(Spreadsheet!BA479,LifeBenefitClasses),0)))</f>
        <v>1</v>
      </c>
      <c r="CE479" s="5" t="b">
        <f>IF(OR(ISBLANK(Spreadsheet!BA479), Spreadsheet!BA479="Waive"),IF(ISBLANK(Spreadsheet!BB479),TRUE,FALSE),IF(OR(AND(NOT(ISBLANK(Spreadsheet!BA479)),ISBLANK(Spreadsheet!BB479)),NOT(ISNUMBER(VALUE(Spreadsheet!BB479))),ISBLANK(Spreadsheet!BC479),NOT(ISNUMBER(VALUE(Spreadsheet!BC479)))),FALSE,IF(AND(Spreadsheet!BB479&gt;=50000,Spreadsheet!BB479&lt;=250000,MOD(Spreadsheet!BB479,10000)=0,Spreadsheet!BB479&lt;=(10*Spreadsheet!BC479)),TRUE,FALSE)))</f>
        <v>1</v>
      </c>
      <c r="CF479" s="5" t="b">
        <f>IF(NOT(ISBLANK(Spreadsheet!BC479)),AND(ISNUMBER(VALUE(Spreadsheet!BC479)),Spreadsheet!BC479&gt;0),AND(OR(ISBLANK(Spreadsheet!AO479),Spreadsheet!AO479="Waive",AND(NOT(OR(ISBLANK(Spreadsheet!AO479),Spreadsheet!AO479="Waive")),Spreadsheet!AP479&gt;=6)),OR(ISBLANK(Spreadsheet!AR479),AND(NOT(OR(ISBLANK(Spreadsheet!AR479),Spreadsheet!AR479="Waive")),Spreadsheet!AS479&gt;=6)),OR(ISBLANK(Spreadsheet!AW479)),OR(ISBLANK(Spreadsheet!AX479)),OR(ISBLANK(Spreadsheet!AY479)),OR(ISBLANK(Spreadsheet!AZ479)),OR(ISBLANK(Spreadsheet!BA479),Spreadsheet!BA479="Waive")))</f>
        <v>1</v>
      </c>
      <c r="CG479" s="5" t="b">
        <f t="shared" ca="1" si="35"/>
        <v>1</v>
      </c>
    </row>
    <row r="480" spans="8:85" x14ac:dyDescent="0.3">
      <c r="H480" s="5">
        <f t="shared" ca="1" si="36"/>
        <v>2</v>
      </c>
      <c r="I480" s="5" t="str">
        <f t="shared" ca="1" si="34"/>
        <v/>
      </c>
      <c r="J480" s="5" t="str">
        <f>IF(AND(NOT(ISBLANK(Spreadsheet!C480)),ISBLANK(Spreadsheet!D480)),Spreadsheet!F480&amp;" "&amp;Spreadsheet!H480,"")</f>
        <v/>
      </c>
      <c r="K480" s="5">
        <f>IF(AND(NOT(ISBLANK(Spreadsheet!C480)),ISBLANK(Spreadsheet!D480)),COUNTIFS(Spreadsheet!E481:E$786,"=Child",Spreadsheet!C481:C$786, "="&amp;Spreadsheet!C480) + COUNTIFS(Spreadsheet!E481:E$786,"=Step-child",Spreadsheet!C481:C$786, "="&amp;Spreadsheet!C480),0)</f>
        <v>0</v>
      </c>
      <c r="L480" s="5">
        <f>IF(NOT(ISBLANK(J480)),COUNTIFS(Spreadsheet!E481:E$786,"=Wife",Spreadsheet!C481:C$786, "="&amp;Spreadsheet!C480) + COUNTIFS(Spreadsheet!E481:E$786,"=Husband",Spreadsheet!C481:C$786, "="&amp;Spreadsheet!C480),0)</f>
        <v>0</v>
      </c>
      <c r="M480" s="5">
        <f>IF(NOT(ISBLANK(Spreadsheet!AJ480)),VLOOKUP(Spreadsheet!AJ480,'Drop Downs'!$P$2:$R$16,3,FALSE),0)</f>
        <v>0</v>
      </c>
      <c r="N480" s="5">
        <f>IF(NOT(ISBLANK(Spreadsheet!AJ480)), VLOOKUP(Spreadsheet!AJ480,'Drop Downs'!$P$2:$R$16,2,FALSE),0)</f>
        <v>0</v>
      </c>
      <c r="O480" s="5">
        <f>IF(NOT(ISBLANK(Spreadsheet!AL480)),VLOOKUP(Spreadsheet!AL480,'Drop Downs'!$P$2:$R$16,3,FALSE), 0)</f>
        <v>0</v>
      </c>
      <c r="P480" s="5">
        <f>IF(NOT(ISBLANK(Spreadsheet!AL480)),VLOOKUP(Spreadsheet!AL480,'Drop Downs'!$P$2:$R$16,2,FALSE),0)</f>
        <v>0</v>
      </c>
      <c r="Q480" s="5">
        <f>IF(NOT(ISBLANK(Spreadsheet!AN480)),VLOOKUP(Spreadsheet!AN480,'Drop Downs'!$P$2:$R$16,3,FALSE),0)</f>
        <v>0</v>
      </c>
      <c r="R480" s="5">
        <f>IF(NOT(ISBLANK(Spreadsheet!AN480)),VLOOKUP(Spreadsheet!AN480,'Drop Downs'!$P$2:$R$16,2,FALSE),0)</f>
        <v>0</v>
      </c>
      <c r="S480" s="5" t="str">
        <f>IF(OR(M480&gt;K480,N480&gt;L480,O480&gt;K480, Q480&gt;K480,N480&gt;L480, P480&gt;L480, R480&gt;L480),"Member currently has a coverage election over what he/she needs.  Please add more dependents or adjust the coverage election.","")&amp;(IF(AND(NOT(ISBLANK(Spreadsheet!C480)),NOT(ISBLANK(Spreadsheet!D480)),ISBLANK(Spreadsheet!E480)),"Dependent lacks a relationship to member.Please select one from the drop-down.",""))</f>
        <v/>
      </c>
      <c r="T480" s="5" t="b">
        <f t="shared" si="37"/>
        <v>1</v>
      </c>
      <c r="U480" s="5" t="b">
        <f>OR(ISBLANK(Spreadsheet!C480),IF(NOT(ISBLANK(Spreadsheet!D480)),NOT(ISBLANK(Spreadsheet!E480)),TRUE))</f>
        <v>1</v>
      </c>
      <c r="V480" s="5" t="b">
        <f>OR(ISBLANK(Spreadsheet!C480), NOT(ISBLANK(Spreadsheet!I480)))</f>
        <v>1</v>
      </c>
      <c r="W480" s="5" t="b">
        <f>OR(ISBLANK(Spreadsheet!D480),NOT(ISBLANK(Spreadsheet!C480)))</f>
        <v>1</v>
      </c>
      <c r="X480" s="155" t="str">
        <f>REPT("0",MIN(FIND({1,2,3,4,5,6,7,8,9},Spreadsheet!C480&amp;"123456789"))-1)&amp;IF(ISBLANK(Spreadsheet!C480),"",SUMPRODUCT(MID(0&amp;Spreadsheet!C480,LARGE(INDEX(ISNUMBER(--MID(Spreadsheet!C480,ROW($1:$225),1))*
 ROW($1:$225),0),ROW($1:$225))+1,1)*10^ROW($1:$225)/10))</f>
        <v/>
      </c>
      <c r="Y480" s="5" t="b">
        <f>IF(NOT(ISBLANK(Spreadsheet!C480)),IF(AND(ISNUMBER(VALUE(Spreadsheet!C480)), LEN(Spreadsheet!C480)=9),TRUE,FALSE),TRUE)</f>
        <v>1</v>
      </c>
      <c r="Z480" s="155" t="str">
        <f>REPT("0",MIN(FIND({1,2,3,4,5,6,7,8,9},Spreadsheet!D480&amp;"123456789"))-1)&amp;IF(ISBLANK(Spreadsheet!D480),"",SUMPRODUCT(MID(0&amp;Spreadsheet!D480,LARGE(INDEX(ISNUMBER(--MID(Spreadsheet!D480,ROW($1:$225),1))*
 ROW($1:$225),0),ROW($1:$225))+1,1)*10^ROW($1:$225)/10))</f>
        <v/>
      </c>
      <c r="AA480" s="5" t="b">
        <f>IF(AND(NOT(ISBLANK(Spreadsheet!D480)),NOT(ISBLANK(Spreadsheet!C480))),IF(AND(ISNUMBER(VALUE(Spreadsheet!D480)), LEN(Spreadsheet!D480)=9),TRUE,FALSE),IF(AND(NOT(ISBLANK(Spreadsheet!D480)),ISBLANK(Spreadsheet!C480)),FALSE,TRUE))</f>
        <v>1</v>
      </c>
      <c r="AB480" s="5" t="b">
        <f>OR(ISBLANK(Spreadsheet!Y480),IF(NOT(ISBLANK(Spreadsheet!Y480)),LEN(Spreadsheet!Y480)=10,ISNUMBER(VALUE(Spreadsheet!Y480))))</f>
        <v>1</v>
      </c>
      <c r="AC480" s="5" t="b">
        <f>OR(ISBLANK(Spreadsheet!AI480), AND(NOT(ISBLANK(Spreadsheet!AJ480)), NOT(ISNUMBER(SEARCH("Waive",Spreadsheet!AJ480)))))</f>
        <v>1</v>
      </c>
      <c r="AD480" s="5" t="b">
        <f>OR(ISBLANK(Spreadsheet!AK480), AND(NOT(ISBLANK(Spreadsheet!AL480)), NOT(ISNUMBER(SEARCH("Waive",Spreadsheet!AL480)))))</f>
        <v>1</v>
      </c>
      <c r="AE480" s="5" t="b">
        <f>OR(ISBLANK(Spreadsheet!AM480), AND(NOT(ISBLANK(Spreadsheet!AN480)), NOT(ISNUMBER(SEARCH("Waive", Spreadsheet!AN480)))))</f>
        <v>1</v>
      </c>
      <c r="AF480" s="5" t="b">
        <f>OR(ISBLANK(Spreadsheet!C480), NOT(ISBLANK(Spreadsheet!D480)),NOT(ISBLANK(Spreadsheet!L480)))</f>
        <v>1</v>
      </c>
      <c r="AG480" s="5" t="b">
        <f>IF(AND(NOT(ISBLANK(Spreadsheet!C480)), NOT(ISBLANK(Spreadsheet!D480)),Spreadsheet!C480&lt;&gt;Spreadsheet!D480),IF(ISERROR(VLOOKUP(Spreadsheet!C480, Spreadsheet!$C$6:'Spreadsheet'!$C479,1,FALSE)), FALSE, TRUE),TRUE)</f>
        <v>1</v>
      </c>
      <c r="AH480" s="5" t="b">
        <f>Spreadsheet!$B$2=Spreadsheet!AD480</f>
        <v>1</v>
      </c>
      <c r="AI480" s="5" t="b">
        <f>IF(ISBLANK(Spreadsheet!G480),TRUE,IF(OR(LEN(Spreadsheet!G480)&gt;1,ISNUMBER(VALUE(Spreadsheet!G480))),FALSE,TRUE))</f>
        <v>1</v>
      </c>
      <c r="AJ480" s="5" t="b">
        <f>OR(ISBLANK(Spreadsheet!C480), NOT(ISBLANK(Spreadsheet!B480)), NOT(ISBLANK(Spreadsheet!D480)))</f>
        <v>1</v>
      </c>
      <c r="AK480" s="5" t="b">
        <f t="array" ref="AK480">IF(OR(AND(ISBLANK(Spreadsheet!E480),ISBLANK(Spreadsheet!D480),NOT(ISBLANK(Spreadsheet!C480))),AND(ISBLANK(Spreadsheet!E480),ISBLANK(Spreadsheet!D480),ISBLANK(Spreadsheet!C480))),TRUE,ISNUMBER(MATCH(TRUE,EXACT(Spreadsheet!E480,Relationships),0)))</f>
        <v>1</v>
      </c>
      <c r="AL480" s="5" t="b">
        <f>IF(NOT(ISBLANK(Spreadsheet!C480)),IF(OR(ISBLANK(Spreadsheet!F480),LEN(Spreadsheet!F480)&gt;40),FALSE,TRUE),TRUE)</f>
        <v>1</v>
      </c>
      <c r="AM480" s="5" t="b">
        <f>IF(NOT(ISBLANK(Spreadsheet!C480)),IF(OR(ISBLANK(Spreadsheet!H480),LEN(Spreadsheet!H480)&gt;40),FALSE,TRUE),TRUE)</f>
        <v>1</v>
      </c>
      <c r="AN480" s="5" t="b">
        <f t="array" ref="AN480">IF(ISBLANK(Spreadsheet!I480),TRUE,ISNUMBER(MATCH(TRUE,EXACT(Spreadsheet!I480,GenderValues),0)))</f>
        <v>1</v>
      </c>
      <c r="AO480" s="5" t="b">
        <f ca="1">IF(ISERROR(DATEVALUE(TEXT(Spreadsheet!J480,"mm/dd/yyyy")) &gt; TODAY()),IF(AND(ISBLANK(Spreadsheet!J480),ISBLANK(Spreadsheet!C480)),TRUE,FALSE),IF(DATEVALUE(TEXT(Spreadsheet!J480,"mm/dd/yyyy")) &gt; TODAY(),FALSE,TRUE))</f>
        <v>1</v>
      </c>
      <c r="AP480" s="5" t="b">
        <f>OR(ISBLANK(Spreadsheet!K480),LEN(Spreadsheet!K480)&lt;=100)</f>
        <v>1</v>
      </c>
      <c r="AQ480" s="5" t="b">
        <f t="array" ref="AQ480">IF(OR(AND(ISBLANK(Spreadsheet!L480),ISBLANK(Spreadsheet!C480)),AND(NOT(ISBLANK(Spreadsheet!C480)),NOT(ISBLANK(Spreadsheet!D480)))),TRUE,ISNUMBER(MATCH(TRUE,EXACT(Spreadsheet!L480,MaritalStatus),0)))</f>
        <v>1</v>
      </c>
      <c r="AR480" s="5" t="b">
        <f ca="1">IF(ISERROR(DATEVALUE(TEXT(Spreadsheet!M480,"mm/dd/yyyy")) &gt; TODAY()),IF(ISBLANK(Spreadsheet!M480),TRUE,FALSE),IF(DATEVALUE(TEXT(Spreadsheet!M480,"mm/dd/yyyy")) &gt; TODAY(),FALSE,TRUE))</f>
        <v>1</v>
      </c>
      <c r="AS480" s="5" t="b">
        <f>OR(ISBLANK(Spreadsheet!N480),LEN(Spreadsheet!N480)&lt;=100)</f>
        <v>1</v>
      </c>
      <c r="AT480" s="5" t="b">
        <f>OR(ISBLANK(Spreadsheet!O480),UPPER(Spreadsheet!O480)="YES")</f>
        <v>1</v>
      </c>
      <c r="AU480" s="5" t="b">
        <f>OR(ISBLANK(Spreadsheet!P480),UPPER(Spreadsheet!P480)="YES")</f>
        <v>1</v>
      </c>
      <c r="AV480" s="5" t="b">
        <f t="array" ref="AV480">IF(ISBLANK(Spreadsheet!Q480),TRUE,ISNUMBER(MATCH(TRUE,EXACT(Spreadsheet!Q480,OnGroupsPriorIns),0)))</f>
        <v>1</v>
      </c>
      <c r="AW480" s="5" t="b">
        <f>OR(ISBLANK(Spreadsheet!R480),UPPER(Spreadsheet!R480)="YES")</f>
        <v>1</v>
      </c>
      <c r="AX480" s="5" t="b">
        <f>OR(ISBLANK(Spreadsheet!S480),UPPER(Spreadsheet!S480)="YES")</f>
        <v>1</v>
      </c>
      <c r="AY480" s="5" t="b">
        <f>OR(AND(ISBLANK(Spreadsheet!C480),LEN(Spreadsheet!T480)=0),AND(NOT(ISBLANK(Spreadsheet!C480)),LEN(Spreadsheet!T480)&gt;0,LEN(Spreadsheet!T480)&lt;=50))</f>
        <v>1</v>
      </c>
      <c r="AZ480" s="5" t="b">
        <f>OR(LEN(Spreadsheet!U480)=0,AND(LEN(Spreadsheet!U480)&gt;0,LEN(Spreadsheet!U480)&lt;=50))</f>
        <v>1</v>
      </c>
      <c r="BA480" s="5" t="b">
        <f>OR(AND(ISBLANK(Spreadsheet!C480),LEN(Spreadsheet!V480)=0),AND(NOT(ISBLANK(Spreadsheet!C480)),LEN(Spreadsheet!V480)&gt;0,LEN(Spreadsheet!V480)&lt;=50))</f>
        <v>1</v>
      </c>
      <c r="BB480" s="5" t="b">
        <f t="array" ref="BB480">IF(AND(ISBLANK(Spreadsheet!C480),LEN(Spreadsheet!W480)=0),TRUE,ISNUMBER(MATCH(TRUE,EXACT(Spreadsheet!W480,States),0)))</f>
        <v>1</v>
      </c>
      <c r="BC480" s="5" t="b">
        <f>OR(AND(ISBLANK(Spreadsheet!C480),LEN(Spreadsheet!X480)=0),AND(NOT(ISBLANK(Spreadsheet!C480)),LEN(Spreadsheet!X480)&gt;0,LEN(Spreadsheet!X480)=5,ISNUMBER(VALUE(Spreadsheet!X480))))</f>
        <v>1</v>
      </c>
      <c r="BD480" s="5" t="b">
        <f>OR(ISBLANK(Spreadsheet!Z480),LEN(Spreadsheet!Z480)&lt;=50)</f>
        <v>1</v>
      </c>
      <c r="BE480" s="5" t="b">
        <f>ISBLANK(Spreadsheet!AA480)</f>
        <v>1</v>
      </c>
      <c r="BF480" s="5" t="b">
        <f>ISBLANK(Spreadsheet!AB480)</f>
        <v>1</v>
      </c>
      <c r="BG480" s="5" t="b">
        <f>IF(ISERROR(DATEVALUE(TEXT(Spreadsheet!AC480,"mm/dd/yyyy")) &gt; DATEVALUE(TEXT(Spreadsheet!J480,"mm/dd/yyyy"))),IF(OR(AND(ISBLANK(Spreadsheet!AC480),ISBLANK(Spreadsheet!C480)),AND(NOT(ISBLANK(Spreadsheet!C480)),ISBLANK(Spreadsheet!AC480),NOT(ISBLANK(Spreadsheet!D480)))),TRUE,FALSE),IF(DATEVALUE(TEXT(Spreadsheet!AC480,"mm/dd/yyyy")) &gt; DATEVALUE(TEXT(Spreadsheet!J480,"mm/dd/yyyy")),TRUE,FALSE))</f>
        <v>1</v>
      </c>
      <c r="BH480" s="5" t="b">
        <f>OR(AND(ISBLANK(Spreadsheet!C480),ISBLANK(Spreadsheet!AE480)),AND(NOT(ISBLANK(Spreadsheet!C480)),NOT(ISBLANK(Spreadsheet!D480)),ISBLANK(Spreadsheet!AE480)),AND(NOT(ISBLANK(Spreadsheet!C480)),ISBLANK(Spreadsheet!D480),NOT(ISBLANK(Spreadsheet!AE480)),LEN(Spreadsheet!AE480)&lt;=100))</f>
        <v>1</v>
      </c>
      <c r="BI480" s="5" t="b">
        <f t="array" ref="BI480">IF(ISBLANK(Spreadsheet!AF480),TRUE,ISNUMBER(MATCH(TRUE,EXACT(Spreadsheet!AF480,CobraShortReasons),0)))</f>
        <v>1</v>
      </c>
      <c r="BJ480" s="5" t="b">
        <f ca="1">IF(ISERROR(DATEVALUE(TEXT(Spreadsheet!AG480,"mm/dd/yyyy")) &gt; TODAY()),IF(ISBLANK(Spreadsheet!AG480),TRUE,FALSE),IF(DATEVALUE(TEXT(Spreadsheet!AG480,"mm/dd/yyyy")) &gt; TODAY(),FALSE,TRUE))</f>
        <v>1</v>
      </c>
      <c r="BK480" s="5" t="b">
        <f>OR(ISBLANK(Spreadsheet!AH480),LEN(Spreadsheet!AH480)&lt;=25)</f>
        <v>1</v>
      </c>
      <c r="BL480" s="5" t="b">
        <f t="array" aca="1" ref="BL480" ca="1">IF(ISBLANK(Spreadsheet!AI480),TRUE,ISNUMBER(MATCH(TRUE,EXACT(Spreadsheet!AI480,INDIRECT(Spreadsheet!$D$2)),0)))</f>
        <v>1</v>
      </c>
      <c r="BM480" s="5" t="b">
        <f t="array" aca="1" ref="BM480" ca="1">IF(ISBLANK(Spreadsheet!AJ480),TRUE,ISNUMBER(MATCH(TRUE,EXACT(Spreadsheet!AJ480,INDIRECT(Spreadsheet!BJ480)),0)))</f>
        <v>1</v>
      </c>
      <c r="BN480" s="5" t="b">
        <f t="array" ref="BN480">IF(ISBLANK(Spreadsheet!AK480),TRUE,ISNUMBER(MATCH(TRUE,EXACT(Spreadsheet!AK480,DentalPlans),0)))</f>
        <v>1</v>
      </c>
      <c r="BO480" s="5" t="b">
        <f t="array" aca="1" ref="BO480" ca="1">IF(ISBLANK(Spreadsheet!AL480),TRUE,ISNUMBER(MATCH(TRUE,EXACT(Spreadsheet!AL480,INDIRECT(Spreadsheet!BK480)),0)))</f>
        <v>1</v>
      </c>
      <c r="BP480" s="5" t="b">
        <f t="array" ref="BP480">IF(ISBLANK(Spreadsheet!AM480),TRUE,ISNUMBER(MATCH(TRUE,EXACT(Spreadsheet!AM480,VisionPlans),0)))</f>
        <v>1</v>
      </c>
      <c r="BQ480" s="5" t="b">
        <f t="array" aca="1" ref="BQ480" ca="1">IF(ISBLANK(Spreadsheet!AN480),TRUE,ISNUMBER(MATCH(TRUE,EXACT(Spreadsheet!AN480,INDIRECT(Spreadsheet!BL480)),0)))</f>
        <v>1</v>
      </c>
      <c r="BR480" s="5" t="b">
        <f t="array" ref="BR480">IF(ISBLANK(Spreadsheet!AO480),TRUE,ISNUMBER(MATCH(TRUE,EXACT(Spreadsheet!AO480,LifeBenefitClasses),0)))</f>
        <v>1</v>
      </c>
      <c r="BS480" s="5" t="b">
        <f>IF(OR(ISBLANK(Spreadsheet!AO480), Spreadsheet!AO480="Waive"),IF(ISBLANK(Spreadsheet!AP480),TRUE,FALSE),IF(OR(AND(NOT(ISBLANK(Spreadsheet!AO480)),ISBLANK(Spreadsheet!AP480)),NOT(ISNUMBER(VALUE(Spreadsheet!AP480)))),FALSE,IF(OR(AND(Spreadsheet!AP480&lt;6,MOD(Spreadsheet!AP480*10,5)=0), MOD(Spreadsheet!AP480,5000)=0),TRUE,FALSE)))</f>
        <v>1</v>
      </c>
      <c r="BT480" s="5" t="b">
        <f t="array" ref="BT480">IF(ISBLANK(Spreadsheet!AQ480),TRUE,ISNUMBER(MATCH(TRUE,EXACT(Spreadsheet!AQ480,EnrollWaive),0)))</f>
        <v>1</v>
      </c>
      <c r="BU480" s="5" t="b">
        <f t="array" ref="BU480">IF(ISBLANK(Spreadsheet!AR480),TRUE,ISNUMBER(MATCH(TRUE,EXACT(Spreadsheet!AR480,LifeBenefitClasses),0)))</f>
        <v>1</v>
      </c>
      <c r="BV480" s="5" t="b">
        <f>IF(OR(ISBLANK(Spreadsheet!AR480), Spreadsheet!AR480="Waive"),IF(ISBLANK(Spreadsheet!AS480),TRUE,FALSE),IF(OR(AND(NOT(ISBLANK(Spreadsheet!AR480)),ISBLANK(Spreadsheet!AS480)),NOT(ISNUMBER(VALUE(Spreadsheet!AS480)))),FALSE,IF(OR(AND(Spreadsheet!AS480&lt;6,MOD(Spreadsheet!AS480*10,5)=0), MOD(Spreadsheet!AS480,10000)=0),TRUE,FALSE)))</f>
        <v>1</v>
      </c>
      <c r="BW480" s="5" t="b">
        <f t="array" ref="BW480">IF(ISBLANK(Spreadsheet!AT480),TRUE,ISNUMBER(MATCH(TRUE,EXACT(Spreadsheet!AT480,LifeBenefitClasses),0)))</f>
        <v>1</v>
      </c>
      <c r="BX480" s="5" t="b">
        <f>IF(OR(ISBLANK(Spreadsheet!AT480), Spreadsheet!AT480="Waive"),IF(ISBLANK(Spreadsheet!AU480),TRUE,FALSE),IF(OR(AND(NOT(ISBLANK(Spreadsheet!AT480)),ISBLANK(Spreadsheet!AU480)),NOT(ISNUMBER(VALUE(Spreadsheet!AU480)))),FALSE,IF(AND(NOT(OR(ISBLANK(Spreadsheet!AT480),Spreadsheet!AT480="Waive")),NOT(OR(ISBLANK(Spreadsheet!AR480),Spreadsheet!AR480="Waive")),MOD(Spreadsheet!AU480,5000)=0, Spreadsheet!AU480&lt;=(Spreadsheet!AS480*0.5)),TRUE,FALSE)))</f>
        <v>1</v>
      </c>
      <c r="BY480" s="5" t="b">
        <f t="array" ref="BY480">IF(ISBLANK(Spreadsheet!AV480),TRUE,ISNUMBER(MATCH(TRUE,EXACT(Spreadsheet!AV480,EnrollWaive),0)))</f>
        <v>1</v>
      </c>
      <c r="BZ480" s="5" t="b">
        <f t="array" ref="BZ480">IF(ISBLANK(Spreadsheet!AW480),TRUE,ISNUMBER(MATCH(TRUE,EXACT(Spreadsheet!AW480,LifeBenefitClasses),0)))</f>
        <v>1</v>
      </c>
      <c r="CA480" s="5" t="b">
        <f t="array" ref="CA480">IF(ISBLANK(Spreadsheet!AX480),TRUE,ISNUMBER(MATCH(TRUE,EXACT(Spreadsheet!AX480,LifeBenefitClasses),0)))</f>
        <v>1</v>
      </c>
      <c r="CB480" s="5" t="b">
        <f t="array" ref="CB480">IF(ISBLANK(Spreadsheet!AY480),TRUE,ISNUMBER(MATCH(TRUE,EXACT(Spreadsheet!AY480,LifeBenefitClasses),0)))</f>
        <v>1</v>
      </c>
      <c r="CC480" s="5" t="b">
        <f t="array" ref="CC480">IF(ISBLANK(Spreadsheet!AZ480),TRUE,ISNUMBER(MATCH(TRUE,EXACT(Spreadsheet!AZ480,LifeBenefitClasses),0)))</f>
        <v>1</v>
      </c>
      <c r="CD480" s="5" t="b">
        <f t="array" ref="CD480">IF(ISBLANK(Spreadsheet!BA480),TRUE,ISNUMBER(MATCH(TRUE,EXACT(Spreadsheet!BA480,LifeBenefitClasses),0)))</f>
        <v>1</v>
      </c>
      <c r="CE480" s="5" t="b">
        <f>IF(OR(ISBLANK(Spreadsheet!BA480), Spreadsheet!BA480="Waive"),IF(ISBLANK(Spreadsheet!BB480),TRUE,FALSE),IF(OR(AND(NOT(ISBLANK(Spreadsheet!BA480)),ISBLANK(Spreadsheet!BB480)),NOT(ISNUMBER(VALUE(Spreadsheet!BB480))),ISBLANK(Spreadsheet!BC480),NOT(ISNUMBER(VALUE(Spreadsheet!BC480)))),FALSE,IF(AND(Spreadsheet!BB480&gt;=50000,Spreadsheet!BB480&lt;=250000,MOD(Spreadsheet!BB480,10000)=0,Spreadsheet!BB480&lt;=(10*Spreadsheet!BC480)),TRUE,FALSE)))</f>
        <v>1</v>
      </c>
      <c r="CF480" s="5" t="b">
        <f>IF(NOT(ISBLANK(Spreadsheet!BC480)),AND(ISNUMBER(VALUE(Spreadsheet!BC480)),Spreadsheet!BC480&gt;0),AND(OR(ISBLANK(Spreadsheet!AO480),Spreadsheet!AO480="Waive",AND(NOT(OR(ISBLANK(Spreadsheet!AO480),Spreadsheet!AO480="Waive")),Spreadsheet!AP480&gt;=6)),OR(ISBLANK(Spreadsheet!AR480),AND(NOT(OR(ISBLANK(Spreadsheet!AR480),Spreadsheet!AR480="Waive")),Spreadsheet!AS480&gt;=6)),OR(ISBLANK(Spreadsheet!AW480)),OR(ISBLANK(Spreadsheet!AX480)),OR(ISBLANK(Spreadsheet!AY480)),OR(ISBLANK(Spreadsheet!AZ480)),OR(ISBLANK(Spreadsheet!BA480),Spreadsheet!BA480="Waive")))</f>
        <v>1</v>
      </c>
      <c r="CG480" s="5" t="b">
        <f t="shared" ca="1" si="35"/>
        <v>1</v>
      </c>
    </row>
    <row r="481" spans="8:85" x14ac:dyDescent="0.3">
      <c r="H481" s="5">
        <f t="shared" ca="1" si="36"/>
        <v>2</v>
      </c>
      <c r="I481" s="5" t="str">
        <f t="shared" ca="1" si="34"/>
        <v/>
      </c>
      <c r="J481" s="5" t="str">
        <f>IF(AND(NOT(ISBLANK(Spreadsheet!C481)),ISBLANK(Spreadsheet!D481)),Spreadsheet!F481&amp;" "&amp;Spreadsheet!H481,"")</f>
        <v/>
      </c>
      <c r="K481" s="5">
        <f>IF(AND(NOT(ISBLANK(Spreadsheet!C481)),ISBLANK(Spreadsheet!D481)),COUNTIFS(Spreadsheet!E482:E$786,"=Child",Spreadsheet!C482:C$786, "="&amp;Spreadsheet!C481) + COUNTIFS(Spreadsheet!E482:E$786,"=Step-child",Spreadsheet!C482:C$786, "="&amp;Spreadsheet!C481),0)</f>
        <v>0</v>
      </c>
      <c r="L481" s="5">
        <f>IF(NOT(ISBLANK(J481)),COUNTIFS(Spreadsheet!E482:E$786,"=Wife",Spreadsheet!C482:C$786, "="&amp;Spreadsheet!C481) + COUNTIFS(Spreadsheet!E482:E$786,"=Husband",Spreadsheet!C482:C$786, "="&amp;Spreadsheet!C481),0)</f>
        <v>0</v>
      </c>
      <c r="M481" s="5">
        <f>IF(NOT(ISBLANK(Spreadsheet!AJ481)),VLOOKUP(Spreadsheet!AJ481,'Drop Downs'!$P$2:$R$16,3,FALSE),0)</f>
        <v>0</v>
      </c>
      <c r="N481" s="5">
        <f>IF(NOT(ISBLANK(Spreadsheet!AJ481)), VLOOKUP(Spreadsheet!AJ481,'Drop Downs'!$P$2:$R$16,2,FALSE),0)</f>
        <v>0</v>
      </c>
      <c r="O481" s="5">
        <f>IF(NOT(ISBLANK(Spreadsheet!AL481)),VLOOKUP(Spreadsheet!AL481,'Drop Downs'!$P$2:$R$16,3,FALSE), 0)</f>
        <v>0</v>
      </c>
      <c r="P481" s="5">
        <f>IF(NOT(ISBLANK(Spreadsheet!AL481)),VLOOKUP(Spreadsheet!AL481,'Drop Downs'!$P$2:$R$16,2,FALSE),0)</f>
        <v>0</v>
      </c>
      <c r="Q481" s="5">
        <f>IF(NOT(ISBLANK(Spreadsheet!AN481)),VLOOKUP(Spreadsheet!AN481,'Drop Downs'!$P$2:$R$16,3,FALSE),0)</f>
        <v>0</v>
      </c>
      <c r="R481" s="5">
        <f>IF(NOT(ISBLANK(Spreadsheet!AN481)),VLOOKUP(Spreadsheet!AN481,'Drop Downs'!$P$2:$R$16,2,FALSE),0)</f>
        <v>0</v>
      </c>
      <c r="S481" s="5" t="str">
        <f>IF(OR(M481&gt;K481,N481&gt;L481,O481&gt;K481, Q481&gt;K481,N481&gt;L481, P481&gt;L481, R481&gt;L481),"Member currently has a coverage election over what he/she needs.  Please add more dependents or adjust the coverage election.","")&amp;(IF(AND(NOT(ISBLANK(Spreadsheet!C481)),NOT(ISBLANK(Spreadsheet!D481)),ISBLANK(Spreadsheet!E481)),"Dependent lacks a relationship to member.Please select one from the drop-down.",""))</f>
        <v/>
      </c>
      <c r="T481" s="5" t="b">
        <f t="shared" si="37"/>
        <v>1</v>
      </c>
      <c r="U481" s="5" t="b">
        <f>OR(ISBLANK(Spreadsheet!C481),IF(NOT(ISBLANK(Spreadsheet!D481)),NOT(ISBLANK(Spreadsheet!E481)),TRUE))</f>
        <v>1</v>
      </c>
      <c r="V481" s="5" t="b">
        <f>OR(ISBLANK(Spreadsheet!C481), NOT(ISBLANK(Spreadsheet!I481)))</f>
        <v>1</v>
      </c>
      <c r="W481" s="5" t="b">
        <f>OR(ISBLANK(Spreadsheet!D481),NOT(ISBLANK(Spreadsheet!C481)))</f>
        <v>1</v>
      </c>
      <c r="X481" s="155" t="str">
        <f>REPT("0",MIN(FIND({1,2,3,4,5,6,7,8,9},Spreadsheet!C481&amp;"123456789"))-1)&amp;IF(ISBLANK(Spreadsheet!C481),"",SUMPRODUCT(MID(0&amp;Spreadsheet!C481,LARGE(INDEX(ISNUMBER(--MID(Spreadsheet!C481,ROW($1:$225),1))*
 ROW($1:$225),0),ROW($1:$225))+1,1)*10^ROW($1:$225)/10))</f>
        <v/>
      </c>
      <c r="Y481" s="5" t="b">
        <f>IF(NOT(ISBLANK(Spreadsheet!C481)),IF(AND(ISNUMBER(VALUE(Spreadsheet!C481)), LEN(Spreadsheet!C481)=9),TRUE,FALSE),TRUE)</f>
        <v>1</v>
      </c>
      <c r="Z481" s="155" t="str">
        <f>REPT("0",MIN(FIND({1,2,3,4,5,6,7,8,9},Spreadsheet!D481&amp;"123456789"))-1)&amp;IF(ISBLANK(Spreadsheet!D481),"",SUMPRODUCT(MID(0&amp;Spreadsheet!D481,LARGE(INDEX(ISNUMBER(--MID(Spreadsheet!D481,ROW($1:$225),1))*
 ROW($1:$225),0),ROW($1:$225))+1,1)*10^ROW($1:$225)/10))</f>
        <v/>
      </c>
      <c r="AA481" s="5" t="b">
        <f>IF(AND(NOT(ISBLANK(Spreadsheet!D481)),NOT(ISBLANK(Spreadsheet!C481))),IF(AND(ISNUMBER(VALUE(Spreadsheet!D481)), LEN(Spreadsheet!D481)=9),TRUE,FALSE),IF(AND(NOT(ISBLANK(Spreadsheet!D481)),ISBLANK(Spreadsheet!C481)),FALSE,TRUE))</f>
        <v>1</v>
      </c>
      <c r="AB481" s="5" t="b">
        <f>OR(ISBLANK(Spreadsheet!Y481),IF(NOT(ISBLANK(Spreadsheet!Y481)),LEN(Spreadsheet!Y481)=10,ISNUMBER(VALUE(Spreadsheet!Y481))))</f>
        <v>1</v>
      </c>
      <c r="AC481" s="5" t="b">
        <f>OR(ISBLANK(Spreadsheet!AI481), AND(NOT(ISBLANK(Spreadsheet!AJ481)), NOT(ISNUMBER(SEARCH("Waive",Spreadsheet!AJ481)))))</f>
        <v>1</v>
      </c>
      <c r="AD481" s="5" t="b">
        <f>OR(ISBLANK(Spreadsheet!AK481), AND(NOT(ISBLANK(Spreadsheet!AL481)), NOT(ISNUMBER(SEARCH("Waive",Spreadsheet!AL481)))))</f>
        <v>1</v>
      </c>
      <c r="AE481" s="5" t="b">
        <f>OR(ISBLANK(Spreadsheet!AM481), AND(NOT(ISBLANK(Spreadsheet!AN481)), NOT(ISNUMBER(SEARCH("Waive", Spreadsheet!AN481)))))</f>
        <v>1</v>
      </c>
      <c r="AF481" s="5" t="b">
        <f>OR(ISBLANK(Spreadsheet!C481), NOT(ISBLANK(Spreadsheet!D481)),NOT(ISBLANK(Spreadsheet!L481)))</f>
        <v>1</v>
      </c>
      <c r="AG481" s="5" t="b">
        <f>IF(AND(NOT(ISBLANK(Spreadsheet!C481)), NOT(ISBLANK(Spreadsheet!D481)),Spreadsheet!C481&lt;&gt;Spreadsheet!D481),IF(ISERROR(VLOOKUP(Spreadsheet!C481, Spreadsheet!$C$6:'Spreadsheet'!$C480,1,FALSE)), FALSE, TRUE),TRUE)</f>
        <v>1</v>
      </c>
      <c r="AH481" s="5" t="b">
        <f>Spreadsheet!$B$2=Spreadsheet!AD481</f>
        <v>1</v>
      </c>
      <c r="AI481" s="5" t="b">
        <f>IF(ISBLANK(Spreadsheet!G481),TRUE,IF(OR(LEN(Spreadsheet!G481)&gt;1,ISNUMBER(VALUE(Spreadsheet!G481))),FALSE,TRUE))</f>
        <v>1</v>
      </c>
      <c r="AJ481" s="5" t="b">
        <f>OR(ISBLANK(Spreadsheet!C481), NOT(ISBLANK(Spreadsheet!B481)), NOT(ISBLANK(Spreadsheet!D481)))</f>
        <v>1</v>
      </c>
      <c r="AK481" s="5" t="b">
        <f t="array" ref="AK481">IF(OR(AND(ISBLANK(Spreadsheet!E481),ISBLANK(Spreadsheet!D481),NOT(ISBLANK(Spreadsheet!C481))),AND(ISBLANK(Spreadsheet!E481),ISBLANK(Spreadsheet!D481),ISBLANK(Spreadsheet!C481))),TRUE,ISNUMBER(MATCH(TRUE,EXACT(Spreadsheet!E481,Relationships),0)))</f>
        <v>1</v>
      </c>
      <c r="AL481" s="5" t="b">
        <f>IF(NOT(ISBLANK(Spreadsheet!C481)),IF(OR(ISBLANK(Spreadsheet!F481),LEN(Spreadsheet!F481)&gt;40),FALSE,TRUE),TRUE)</f>
        <v>1</v>
      </c>
      <c r="AM481" s="5" t="b">
        <f>IF(NOT(ISBLANK(Spreadsheet!C481)),IF(OR(ISBLANK(Spreadsheet!H481),LEN(Spreadsheet!H481)&gt;40),FALSE,TRUE),TRUE)</f>
        <v>1</v>
      </c>
      <c r="AN481" s="5" t="b">
        <f t="array" ref="AN481">IF(ISBLANK(Spreadsheet!I481),TRUE,ISNUMBER(MATCH(TRUE,EXACT(Spreadsheet!I481,GenderValues),0)))</f>
        <v>1</v>
      </c>
      <c r="AO481" s="5" t="b">
        <f ca="1">IF(ISERROR(DATEVALUE(TEXT(Spreadsheet!J481,"mm/dd/yyyy")) &gt; TODAY()),IF(AND(ISBLANK(Spreadsheet!J481),ISBLANK(Spreadsheet!C481)),TRUE,FALSE),IF(DATEVALUE(TEXT(Spreadsheet!J481,"mm/dd/yyyy")) &gt; TODAY(),FALSE,TRUE))</f>
        <v>1</v>
      </c>
      <c r="AP481" s="5" t="b">
        <f>OR(ISBLANK(Spreadsheet!K481),LEN(Spreadsheet!K481)&lt;=100)</f>
        <v>1</v>
      </c>
      <c r="AQ481" s="5" t="b">
        <f t="array" ref="AQ481">IF(OR(AND(ISBLANK(Spreadsheet!L481),ISBLANK(Spreadsheet!C481)),AND(NOT(ISBLANK(Spreadsheet!C481)),NOT(ISBLANK(Spreadsheet!D481)))),TRUE,ISNUMBER(MATCH(TRUE,EXACT(Spreadsheet!L481,MaritalStatus),0)))</f>
        <v>1</v>
      </c>
      <c r="AR481" s="5" t="b">
        <f ca="1">IF(ISERROR(DATEVALUE(TEXT(Spreadsheet!M481,"mm/dd/yyyy")) &gt; TODAY()),IF(ISBLANK(Spreadsheet!M481),TRUE,FALSE),IF(DATEVALUE(TEXT(Spreadsheet!M481,"mm/dd/yyyy")) &gt; TODAY(),FALSE,TRUE))</f>
        <v>1</v>
      </c>
      <c r="AS481" s="5" t="b">
        <f>OR(ISBLANK(Spreadsheet!N481),LEN(Spreadsheet!N481)&lt;=100)</f>
        <v>1</v>
      </c>
      <c r="AT481" s="5" t="b">
        <f>OR(ISBLANK(Spreadsheet!O481),UPPER(Spreadsheet!O481)="YES")</f>
        <v>1</v>
      </c>
      <c r="AU481" s="5" t="b">
        <f>OR(ISBLANK(Spreadsheet!P481),UPPER(Spreadsheet!P481)="YES")</f>
        <v>1</v>
      </c>
      <c r="AV481" s="5" t="b">
        <f t="array" ref="AV481">IF(ISBLANK(Spreadsheet!Q481),TRUE,ISNUMBER(MATCH(TRUE,EXACT(Spreadsheet!Q481,OnGroupsPriorIns),0)))</f>
        <v>1</v>
      </c>
      <c r="AW481" s="5" t="b">
        <f>OR(ISBLANK(Spreadsheet!R481),UPPER(Spreadsheet!R481)="YES")</f>
        <v>1</v>
      </c>
      <c r="AX481" s="5" t="b">
        <f>OR(ISBLANK(Spreadsheet!S481),UPPER(Spreadsheet!S481)="YES")</f>
        <v>1</v>
      </c>
      <c r="AY481" s="5" t="b">
        <f>OR(AND(ISBLANK(Spreadsheet!C481),LEN(Spreadsheet!T481)=0),AND(NOT(ISBLANK(Spreadsheet!C481)),LEN(Spreadsheet!T481)&gt;0,LEN(Spreadsheet!T481)&lt;=50))</f>
        <v>1</v>
      </c>
      <c r="AZ481" s="5" t="b">
        <f>OR(LEN(Spreadsheet!U481)=0,AND(LEN(Spreadsheet!U481)&gt;0,LEN(Spreadsheet!U481)&lt;=50))</f>
        <v>1</v>
      </c>
      <c r="BA481" s="5" t="b">
        <f>OR(AND(ISBLANK(Spreadsheet!C481),LEN(Spreadsheet!V481)=0),AND(NOT(ISBLANK(Spreadsheet!C481)),LEN(Spreadsheet!V481)&gt;0,LEN(Spreadsheet!V481)&lt;=50))</f>
        <v>1</v>
      </c>
      <c r="BB481" s="5" t="b">
        <f t="array" ref="BB481">IF(AND(ISBLANK(Spreadsheet!C481),LEN(Spreadsheet!W481)=0),TRUE,ISNUMBER(MATCH(TRUE,EXACT(Spreadsheet!W481,States),0)))</f>
        <v>1</v>
      </c>
      <c r="BC481" s="5" t="b">
        <f>OR(AND(ISBLANK(Spreadsheet!C481),LEN(Spreadsheet!X481)=0),AND(NOT(ISBLANK(Spreadsheet!C481)),LEN(Spreadsheet!X481)&gt;0,LEN(Spreadsheet!X481)=5,ISNUMBER(VALUE(Spreadsheet!X481))))</f>
        <v>1</v>
      </c>
      <c r="BD481" s="5" t="b">
        <f>OR(ISBLANK(Spreadsheet!Z481),LEN(Spreadsheet!Z481)&lt;=50)</f>
        <v>1</v>
      </c>
      <c r="BE481" s="5" t="b">
        <f>ISBLANK(Spreadsheet!AA481)</f>
        <v>1</v>
      </c>
      <c r="BF481" s="5" t="b">
        <f>ISBLANK(Spreadsheet!AB481)</f>
        <v>1</v>
      </c>
      <c r="BG481" s="5" t="b">
        <f>IF(ISERROR(DATEVALUE(TEXT(Spreadsheet!AC481,"mm/dd/yyyy")) &gt; DATEVALUE(TEXT(Spreadsheet!J481,"mm/dd/yyyy"))),IF(OR(AND(ISBLANK(Spreadsheet!AC481),ISBLANK(Spreadsheet!C481)),AND(NOT(ISBLANK(Spreadsheet!C481)),ISBLANK(Spreadsheet!AC481),NOT(ISBLANK(Spreadsheet!D481)))),TRUE,FALSE),IF(DATEVALUE(TEXT(Spreadsheet!AC481,"mm/dd/yyyy")) &gt; DATEVALUE(TEXT(Spreadsheet!J481,"mm/dd/yyyy")),TRUE,FALSE))</f>
        <v>1</v>
      </c>
      <c r="BH481" s="5" t="b">
        <f>OR(AND(ISBLANK(Spreadsheet!C481),ISBLANK(Spreadsheet!AE481)),AND(NOT(ISBLANK(Spreadsheet!C481)),NOT(ISBLANK(Spreadsheet!D481)),ISBLANK(Spreadsheet!AE481)),AND(NOT(ISBLANK(Spreadsheet!C481)),ISBLANK(Spreadsheet!D481),NOT(ISBLANK(Spreadsheet!AE481)),LEN(Spreadsheet!AE481)&lt;=100))</f>
        <v>1</v>
      </c>
      <c r="BI481" s="5" t="b">
        <f t="array" ref="BI481">IF(ISBLANK(Spreadsheet!AF481),TRUE,ISNUMBER(MATCH(TRUE,EXACT(Spreadsheet!AF481,CobraShortReasons),0)))</f>
        <v>1</v>
      </c>
      <c r="BJ481" s="5" t="b">
        <f ca="1">IF(ISERROR(DATEVALUE(TEXT(Spreadsheet!AG481,"mm/dd/yyyy")) &gt; TODAY()),IF(ISBLANK(Spreadsheet!AG481),TRUE,FALSE),IF(DATEVALUE(TEXT(Spreadsheet!AG481,"mm/dd/yyyy")) &gt; TODAY(),FALSE,TRUE))</f>
        <v>1</v>
      </c>
      <c r="BK481" s="5" t="b">
        <f>OR(ISBLANK(Spreadsheet!AH481),LEN(Spreadsheet!AH481)&lt;=25)</f>
        <v>1</v>
      </c>
      <c r="BL481" s="5" t="b">
        <f t="array" aca="1" ref="BL481" ca="1">IF(ISBLANK(Spreadsheet!AI481),TRUE,ISNUMBER(MATCH(TRUE,EXACT(Spreadsheet!AI481,INDIRECT(Spreadsheet!$D$2)),0)))</f>
        <v>1</v>
      </c>
      <c r="BM481" s="5" t="b">
        <f t="array" aca="1" ref="BM481" ca="1">IF(ISBLANK(Spreadsheet!AJ481),TRUE,ISNUMBER(MATCH(TRUE,EXACT(Spreadsheet!AJ481,INDIRECT(Spreadsheet!BJ481)),0)))</f>
        <v>1</v>
      </c>
      <c r="BN481" s="5" t="b">
        <f t="array" ref="BN481">IF(ISBLANK(Spreadsheet!AK481),TRUE,ISNUMBER(MATCH(TRUE,EXACT(Spreadsheet!AK481,DentalPlans),0)))</f>
        <v>1</v>
      </c>
      <c r="BO481" s="5" t="b">
        <f t="array" aca="1" ref="BO481" ca="1">IF(ISBLANK(Spreadsheet!AL481),TRUE,ISNUMBER(MATCH(TRUE,EXACT(Spreadsheet!AL481,INDIRECT(Spreadsheet!BK481)),0)))</f>
        <v>1</v>
      </c>
      <c r="BP481" s="5" t="b">
        <f t="array" ref="BP481">IF(ISBLANK(Spreadsheet!AM481),TRUE,ISNUMBER(MATCH(TRUE,EXACT(Spreadsheet!AM481,VisionPlans),0)))</f>
        <v>1</v>
      </c>
      <c r="BQ481" s="5" t="b">
        <f t="array" aca="1" ref="BQ481" ca="1">IF(ISBLANK(Spreadsheet!AN481),TRUE,ISNUMBER(MATCH(TRUE,EXACT(Spreadsheet!AN481,INDIRECT(Spreadsheet!BL481)),0)))</f>
        <v>1</v>
      </c>
      <c r="BR481" s="5" t="b">
        <f t="array" ref="BR481">IF(ISBLANK(Spreadsheet!AO481),TRUE,ISNUMBER(MATCH(TRUE,EXACT(Spreadsheet!AO481,LifeBenefitClasses),0)))</f>
        <v>1</v>
      </c>
      <c r="BS481" s="5" t="b">
        <f>IF(OR(ISBLANK(Spreadsheet!AO481), Spreadsheet!AO481="Waive"),IF(ISBLANK(Spreadsheet!AP481),TRUE,FALSE),IF(OR(AND(NOT(ISBLANK(Spreadsheet!AO481)),ISBLANK(Spreadsheet!AP481)),NOT(ISNUMBER(VALUE(Spreadsheet!AP481)))),FALSE,IF(OR(AND(Spreadsheet!AP481&lt;6,MOD(Spreadsheet!AP481*10,5)=0), MOD(Spreadsheet!AP481,5000)=0),TRUE,FALSE)))</f>
        <v>1</v>
      </c>
      <c r="BT481" s="5" t="b">
        <f t="array" ref="BT481">IF(ISBLANK(Spreadsheet!AQ481),TRUE,ISNUMBER(MATCH(TRUE,EXACT(Spreadsheet!AQ481,EnrollWaive),0)))</f>
        <v>1</v>
      </c>
      <c r="BU481" s="5" t="b">
        <f t="array" ref="BU481">IF(ISBLANK(Spreadsheet!AR481),TRUE,ISNUMBER(MATCH(TRUE,EXACT(Spreadsheet!AR481,LifeBenefitClasses),0)))</f>
        <v>1</v>
      </c>
      <c r="BV481" s="5" t="b">
        <f>IF(OR(ISBLANK(Spreadsheet!AR481), Spreadsheet!AR481="Waive"),IF(ISBLANK(Spreadsheet!AS481),TRUE,FALSE),IF(OR(AND(NOT(ISBLANK(Spreadsheet!AR481)),ISBLANK(Spreadsheet!AS481)),NOT(ISNUMBER(VALUE(Spreadsheet!AS481)))),FALSE,IF(OR(AND(Spreadsheet!AS481&lt;6,MOD(Spreadsheet!AS481*10,5)=0), MOD(Spreadsheet!AS481,10000)=0),TRUE,FALSE)))</f>
        <v>1</v>
      </c>
      <c r="BW481" s="5" t="b">
        <f t="array" ref="BW481">IF(ISBLANK(Spreadsheet!AT481),TRUE,ISNUMBER(MATCH(TRUE,EXACT(Spreadsheet!AT481,LifeBenefitClasses),0)))</f>
        <v>1</v>
      </c>
      <c r="BX481" s="5" t="b">
        <f>IF(OR(ISBLANK(Spreadsheet!AT481), Spreadsheet!AT481="Waive"),IF(ISBLANK(Spreadsheet!AU481),TRUE,FALSE),IF(OR(AND(NOT(ISBLANK(Spreadsheet!AT481)),ISBLANK(Spreadsheet!AU481)),NOT(ISNUMBER(VALUE(Spreadsheet!AU481)))),FALSE,IF(AND(NOT(OR(ISBLANK(Spreadsheet!AT481),Spreadsheet!AT481="Waive")),NOT(OR(ISBLANK(Spreadsheet!AR481),Spreadsheet!AR481="Waive")),MOD(Spreadsheet!AU481,5000)=0, Spreadsheet!AU481&lt;=(Spreadsheet!AS481*0.5)),TRUE,FALSE)))</f>
        <v>1</v>
      </c>
      <c r="BY481" s="5" t="b">
        <f t="array" ref="BY481">IF(ISBLANK(Spreadsheet!AV481),TRUE,ISNUMBER(MATCH(TRUE,EXACT(Spreadsheet!AV481,EnrollWaive),0)))</f>
        <v>1</v>
      </c>
      <c r="BZ481" s="5" t="b">
        <f t="array" ref="BZ481">IF(ISBLANK(Spreadsheet!AW481),TRUE,ISNUMBER(MATCH(TRUE,EXACT(Spreadsheet!AW481,LifeBenefitClasses),0)))</f>
        <v>1</v>
      </c>
      <c r="CA481" s="5" t="b">
        <f t="array" ref="CA481">IF(ISBLANK(Spreadsheet!AX481),TRUE,ISNUMBER(MATCH(TRUE,EXACT(Spreadsheet!AX481,LifeBenefitClasses),0)))</f>
        <v>1</v>
      </c>
      <c r="CB481" s="5" t="b">
        <f t="array" ref="CB481">IF(ISBLANK(Spreadsheet!AY481),TRUE,ISNUMBER(MATCH(TRUE,EXACT(Spreadsheet!AY481,LifeBenefitClasses),0)))</f>
        <v>1</v>
      </c>
      <c r="CC481" s="5" t="b">
        <f t="array" ref="CC481">IF(ISBLANK(Spreadsheet!AZ481),TRUE,ISNUMBER(MATCH(TRUE,EXACT(Spreadsheet!AZ481,LifeBenefitClasses),0)))</f>
        <v>1</v>
      </c>
      <c r="CD481" s="5" t="b">
        <f t="array" ref="CD481">IF(ISBLANK(Spreadsheet!BA481),TRUE,ISNUMBER(MATCH(TRUE,EXACT(Spreadsheet!BA481,LifeBenefitClasses),0)))</f>
        <v>1</v>
      </c>
      <c r="CE481" s="5" t="b">
        <f>IF(OR(ISBLANK(Spreadsheet!BA481), Spreadsheet!BA481="Waive"),IF(ISBLANK(Spreadsheet!BB481),TRUE,FALSE),IF(OR(AND(NOT(ISBLANK(Spreadsheet!BA481)),ISBLANK(Spreadsheet!BB481)),NOT(ISNUMBER(VALUE(Spreadsheet!BB481))),ISBLANK(Spreadsheet!BC481),NOT(ISNUMBER(VALUE(Spreadsheet!BC481)))),FALSE,IF(AND(Spreadsheet!BB481&gt;=50000,Spreadsheet!BB481&lt;=250000,MOD(Spreadsheet!BB481,10000)=0,Spreadsheet!BB481&lt;=(10*Spreadsheet!BC481)),TRUE,FALSE)))</f>
        <v>1</v>
      </c>
      <c r="CF481" s="5" t="b">
        <f>IF(NOT(ISBLANK(Spreadsheet!BC481)),AND(ISNUMBER(VALUE(Spreadsheet!BC481)),Spreadsheet!BC481&gt;0),AND(OR(ISBLANK(Spreadsheet!AO481),Spreadsheet!AO481="Waive",AND(NOT(OR(ISBLANK(Spreadsheet!AO481),Spreadsheet!AO481="Waive")),Spreadsheet!AP481&gt;=6)),OR(ISBLANK(Spreadsheet!AR481),AND(NOT(OR(ISBLANK(Spreadsheet!AR481),Spreadsheet!AR481="Waive")),Spreadsheet!AS481&gt;=6)),OR(ISBLANK(Spreadsheet!AW481)),OR(ISBLANK(Spreadsheet!AX481)),OR(ISBLANK(Spreadsheet!AY481)),OR(ISBLANK(Spreadsheet!AZ481)),OR(ISBLANK(Spreadsheet!BA481),Spreadsheet!BA481="Waive")))</f>
        <v>1</v>
      </c>
      <c r="CG481" s="5" t="b">
        <f t="shared" ca="1" si="35"/>
        <v>1</v>
      </c>
    </row>
    <row r="482" spans="8:85" x14ac:dyDescent="0.3">
      <c r="H482" s="5">
        <f t="shared" ca="1" si="36"/>
        <v>2</v>
      </c>
      <c r="I482" s="5" t="str">
        <f t="shared" ca="1" si="34"/>
        <v/>
      </c>
      <c r="J482" s="5" t="str">
        <f>IF(AND(NOT(ISBLANK(Spreadsheet!C482)),ISBLANK(Spreadsheet!D482)),Spreadsheet!F482&amp;" "&amp;Spreadsheet!H482,"")</f>
        <v/>
      </c>
      <c r="K482" s="5">
        <f>IF(AND(NOT(ISBLANK(Spreadsheet!C482)),ISBLANK(Spreadsheet!D482)),COUNTIFS(Spreadsheet!E483:E$786,"=Child",Spreadsheet!C483:C$786, "="&amp;Spreadsheet!C482) + COUNTIFS(Spreadsheet!E483:E$786,"=Step-child",Spreadsheet!C483:C$786, "="&amp;Spreadsheet!C482),0)</f>
        <v>0</v>
      </c>
      <c r="L482" s="5">
        <f>IF(NOT(ISBLANK(J482)),COUNTIFS(Spreadsheet!E483:E$786,"=Wife",Spreadsheet!C483:C$786, "="&amp;Spreadsheet!C482) + COUNTIFS(Spreadsheet!E483:E$786,"=Husband",Spreadsheet!C483:C$786, "="&amp;Spreadsheet!C482),0)</f>
        <v>0</v>
      </c>
      <c r="M482" s="5">
        <f>IF(NOT(ISBLANK(Spreadsheet!AJ482)),VLOOKUP(Spreadsheet!AJ482,'Drop Downs'!$P$2:$R$16,3,FALSE),0)</f>
        <v>0</v>
      </c>
      <c r="N482" s="5">
        <f>IF(NOT(ISBLANK(Spreadsheet!AJ482)), VLOOKUP(Spreadsheet!AJ482,'Drop Downs'!$P$2:$R$16,2,FALSE),0)</f>
        <v>0</v>
      </c>
      <c r="O482" s="5">
        <f>IF(NOT(ISBLANK(Spreadsheet!AL482)),VLOOKUP(Spreadsheet!AL482,'Drop Downs'!$P$2:$R$16,3,FALSE), 0)</f>
        <v>0</v>
      </c>
      <c r="P482" s="5">
        <f>IF(NOT(ISBLANK(Spreadsheet!AL482)),VLOOKUP(Spreadsheet!AL482,'Drop Downs'!$P$2:$R$16,2,FALSE),0)</f>
        <v>0</v>
      </c>
      <c r="Q482" s="5">
        <f>IF(NOT(ISBLANK(Spreadsheet!AN482)),VLOOKUP(Spreadsheet!AN482,'Drop Downs'!$P$2:$R$16,3,FALSE),0)</f>
        <v>0</v>
      </c>
      <c r="R482" s="5">
        <f>IF(NOT(ISBLANK(Spreadsheet!AN482)),VLOOKUP(Spreadsheet!AN482,'Drop Downs'!$P$2:$R$16,2,FALSE),0)</f>
        <v>0</v>
      </c>
      <c r="S482" s="5" t="str">
        <f>IF(OR(M482&gt;K482,N482&gt;L482,O482&gt;K482, Q482&gt;K482,N482&gt;L482, P482&gt;L482, R482&gt;L482),"Member currently has a coverage election over what he/she needs.  Please add more dependents or adjust the coverage election.","")&amp;(IF(AND(NOT(ISBLANK(Spreadsheet!C482)),NOT(ISBLANK(Spreadsheet!D482)),ISBLANK(Spreadsheet!E482)),"Dependent lacks a relationship to member.Please select one from the drop-down.",""))</f>
        <v/>
      </c>
      <c r="T482" s="5" t="b">
        <f t="shared" si="37"/>
        <v>1</v>
      </c>
      <c r="U482" s="5" t="b">
        <f>OR(ISBLANK(Spreadsheet!C482),IF(NOT(ISBLANK(Spreadsheet!D482)),NOT(ISBLANK(Spreadsheet!E482)),TRUE))</f>
        <v>1</v>
      </c>
      <c r="V482" s="5" t="b">
        <f>OR(ISBLANK(Spreadsheet!C482), NOT(ISBLANK(Spreadsheet!I482)))</f>
        <v>1</v>
      </c>
      <c r="W482" s="5" t="b">
        <f>OR(ISBLANK(Spreadsheet!D482),NOT(ISBLANK(Spreadsheet!C482)))</f>
        <v>1</v>
      </c>
      <c r="X482" s="155" t="str">
        <f>REPT("0",MIN(FIND({1,2,3,4,5,6,7,8,9},Spreadsheet!C482&amp;"123456789"))-1)&amp;IF(ISBLANK(Spreadsheet!C482),"",SUMPRODUCT(MID(0&amp;Spreadsheet!C482,LARGE(INDEX(ISNUMBER(--MID(Spreadsheet!C482,ROW($1:$225),1))*
 ROW($1:$225),0),ROW($1:$225))+1,1)*10^ROW($1:$225)/10))</f>
        <v/>
      </c>
      <c r="Y482" s="5" t="b">
        <f>IF(NOT(ISBLANK(Spreadsheet!C482)),IF(AND(ISNUMBER(VALUE(Spreadsheet!C482)), LEN(Spreadsheet!C482)=9),TRUE,FALSE),TRUE)</f>
        <v>1</v>
      </c>
      <c r="Z482" s="155" t="str">
        <f>REPT("0",MIN(FIND({1,2,3,4,5,6,7,8,9},Spreadsheet!D482&amp;"123456789"))-1)&amp;IF(ISBLANK(Spreadsheet!D482),"",SUMPRODUCT(MID(0&amp;Spreadsheet!D482,LARGE(INDEX(ISNUMBER(--MID(Spreadsheet!D482,ROW($1:$225),1))*
 ROW($1:$225),0),ROW($1:$225))+1,1)*10^ROW($1:$225)/10))</f>
        <v/>
      </c>
      <c r="AA482" s="5" t="b">
        <f>IF(AND(NOT(ISBLANK(Spreadsheet!D482)),NOT(ISBLANK(Spreadsheet!C482))),IF(AND(ISNUMBER(VALUE(Spreadsheet!D482)), LEN(Spreadsheet!D482)=9),TRUE,FALSE),IF(AND(NOT(ISBLANK(Spreadsheet!D482)),ISBLANK(Spreadsheet!C482)),FALSE,TRUE))</f>
        <v>1</v>
      </c>
      <c r="AB482" s="5" t="b">
        <f>OR(ISBLANK(Spreadsheet!Y482),IF(NOT(ISBLANK(Spreadsheet!Y482)),LEN(Spreadsheet!Y482)=10,ISNUMBER(VALUE(Spreadsheet!Y482))))</f>
        <v>1</v>
      </c>
      <c r="AC482" s="5" t="b">
        <f>OR(ISBLANK(Spreadsheet!AI482), AND(NOT(ISBLANK(Spreadsheet!AJ482)), NOT(ISNUMBER(SEARCH("Waive",Spreadsheet!AJ482)))))</f>
        <v>1</v>
      </c>
      <c r="AD482" s="5" t="b">
        <f>OR(ISBLANK(Spreadsheet!AK482), AND(NOT(ISBLANK(Spreadsheet!AL482)), NOT(ISNUMBER(SEARCH("Waive",Spreadsheet!AL482)))))</f>
        <v>1</v>
      </c>
      <c r="AE482" s="5" t="b">
        <f>OR(ISBLANK(Spreadsheet!AM482), AND(NOT(ISBLANK(Spreadsheet!AN482)), NOT(ISNUMBER(SEARCH("Waive", Spreadsheet!AN482)))))</f>
        <v>1</v>
      </c>
      <c r="AF482" s="5" t="b">
        <f>OR(ISBLANK(Spreadsheet!C482), NOT(ISBLANK(Spreadsheet!D482)),NOT(ISBLANK(Spreadsheet!L482)))</f>
        <v>1</v>
      </c>
      <c r="AG482" s="5" t="b">
        <f>IF(AND(NOT(ISBLANK(Spreadsheet!C482)), NOT(ISBLANK(Spreadsheet!D482)),Spreadsheet!C482&lt;&gt;Spreadsheet!D482),IF(ISERROR(VLOOKUP(Spreadsheet!C482, Spreadsheet!$C$6:'Spreadsheet'!$C481,1,FALSE)), FALSE, TRUE),TRUE)</f>
        <v>1</v>
      </c>
      <c r="AH482" s="5" t="b">
        <f>Spreadsheet!$B$2=Spreadsheet!AD482</f>
        <v>1</v>
      </c>
      <c r="AI482" s="5" t="b">
        <f>IF(ISBLANK(Spreadsheet!G482),TRUE,IF(OR(LEN(Spreadsheet!G482)&gt;1,ISNUMBER(VALUE(Spreadsheet!G482))),FALSE,TRUE))</f>
        <v>1</v>
      </c>
      <c r="AJ482" s="5" t="b">
        <f>OR(ISBLANK(Spreadsheet!C482), NOT(ISBLANK(Spreadsheet!B482)), NOT(ISBLANK(Spreadsheet!D482)))</f>
        <v>1</v>
      </c>
      <c r="AK482" s="5" t="b">
        <f t="array" ref="AK482">IF(OR(AND(ISBLANK(Spreadsheet!E482),ISBLANK(Spreadsheet!D482),NOT(ISBLANK(Spreadsheet!C482))),AND(ISBLANK(Spreadsheet!E482),ISBLANK(Spreadsheet!D482),ISBLANK(Spreadsheet!C482))),TRUE,ISNUMBER(MATCH(TRUE,EXACT(Spreadsheet!E482,Relationships),0)))</f>
        <v>1</v>
      </c>
      <c r="AL482" s="5" t="b">
        <f>IF(NOT(ISBLANK(Spreadsheet!C482)),IF(OR(ISBLANK(Spreadsheet!F482),LEN(Spreadsheet!F482)&gt;40),FALSE,TRUE),TRUE)</f>
        <v>1</v>
      </c>
      <c r="AM482" s="5" t="b">
        <f>IF(NOT(ISBLANK(Spreadsheet!C482)),IF(OR(ISBLANK(Spreadsheet!H482),LEN(Spreadsheet!H482)&gt;40),FALSE,TRUE),TRUE)</f>
        <v>1</v>
      </c>
      <c r="AN482" s="5" t="b">
        <f t="array" ref="AN482">IF(ISBLANK(Spreadsheet!I482),TRUE,ISNUMBER(MATCH(TRUE,EXACT(Spreadsheet!I482,GenderValues),0)))</f>
        <v>1</v>
      </c>
      <c r="AO482" s="5" t="b">
        <f ca="1">IF(ISERROR(DATEVALUE(TEXT(Spreadsheet!J482,"mm/dd/yyyy")) &gt; TODAY()),IF(AND(ISBLANK(Spreadsheet!J482),ISBLANK(Spreadsheet!C482)),TRUE,FALSE),IF(DATEVALUE(TEXT(Spreadsheet!J482,"mm/dd/yyyy")) &gt; TODAY(),FALSE,TRUE))</f>
        <v>1</v>
      </c>
      <c r="AP482" s="5" t="b">
        <f>OR(ISBLANK(Spreadsheet!K482),LEN(Spreadsheet!K482)&lt;=100)</f>
        <v>1</v>
      </c>
      <c r="AQ482" s="5" t="b">
        <f t="array" ref="AQ482">IF(OR(AND(ISBLANK(Spreadsheet!L482),ISBLANK(Spreadsheet!C482)),AND(NOT(ISBLANK(Spreadsheet!C482)),NOT(ISBLANK(Spreadsheet!D482)))),TRUE,ISNUMBER(MATCH(TRUE,EXACT(Spreadsheet!L482,MaritalStatus),0)))</f>
        <v>1</v>
      </c>
      <c r="AR482" s="5" t="b">
        <f ca="1">IF(ISERROR(DATEVALUE(TEXT(Spreadsheet!M482,"mm/dd/yyyy")) &gt; TODAY()),IF(ISBLANK(Spreadsheet!M482),TRUE,FALSE),IF(DATEVALUE(TEXT(Spreadsheet!M482,"mm/dd/yyyy")) &gt; TODAY(),FALSE,TRUE))</f>
        <v>1</v>
      </c>
      <c r="AS482" s="5" t="b">
        <f>OR(ISBLANK(Spreadsheet!N482),LEN(Spreadsheet!N482)&lt;=100)</f>
        <v>1</v>
      </c>
      <c r="AT482" s="5" t="b">
        <f>OR(ISBLANK(Spreadsheet!O482),UPPER(Spreadsheet!O482)="YES")</f>
        <v>1</v>
      </c>
      <c r="AU482" s="5" t="b">
        <f>OR(ISBLANK(Spreadsheet!P482),UPPER(Spreadsheet!P482)="YES")</f>
        <v>1</v>
      </c>
      <c r="AV482" s="5" t="b">
        <f t="array" ref="AV482">IF(ISBLANK(Spreadsheet!Q482),TRUE,ISNUMBER(MATCH(TRUE,EXACT(Spreadsheet!Q482,OnGroupsPriorIns),0)))</f>
        <v>1</v>
      </c>
      <c r="AW482" s="5" t="b">
        <f>OR(ISBLANK(Spreadsheet!R482),UPPER(Spreadsheet!R482)="YES")</f>
        <v>1</v>
      </c>
      <c r="AX482" s="5" t="b">
        <f>OR(ISBLANK(Spreadsheet!S482),UPPER(Spreadsheet!S482)="YES")</f>
        <v>1</v>
      </c>
      <c r="AY482" s="5" t="b">
        <f>OR(AND(ISBLANK(Spreadsheet!C482),LEN(Spreadsheet!T482)=0),AND(NOT(ISBLANK(Spreadsheet!C482)),LEN(Spreadsheet!T482)&gt;0,LEN(Spreadsheet!T482)&lt;=50))</f>
        <v>1</v>
      </c>
      <c r="AZ482" s="5" t="b">
        <f>OR(LEN(Spreadsheet!U482)=0,AND(LEN(Spreadsheet!U482)&gt;0,LEN(Spreadsheet!U482)&lt;=50))</f>
        <v>1</v>
      </c>
      <c r="BA482" s="5" t="b">
        <f>OR(AND(ISBLANK(Spreadsheet!C482),LEN(Spreadsheet!V482)=0),AND(NOT(ISBLANK(Spreadsheet!C482)),LEN(Spreadsheet!V482)&gt;0,LEN(Spreadsheet!V482)&lt;=50))</f>
        <v>1</v>
      </c>
      <c r="BB482" s="5" t="b">
        <f t="array" ref="BB482">IF(AND(ISBLANK(Spreadsheet!C482),LEN(Spreadsheet!W482)=0),TRUE,ISNUMBER(MATCH(TRUE,EXACT(Spreadsheet!W482,States),0)))</f>
        <v>1</v>
      </c>
      <c r="BC482" s="5" t="b">
        <f>OR(AND(ISBLANK(Spreadsheet!C482),LEN(Spreadsheet!X482)=0),AND(NOT(ISBLANK(Spreadsheet!C482)),LEN(Spreadsheet!X482)&gt;0,LEN(Spreadsheet!X482)=5,ISNUMBER(VALUE(Spreadsheet!X482))))</f>
        <v>1</v>
      </c>
      <c r="BD482" s="5" t="b">
        <f>OR(ISBLANK(Spreadsheet!Z482),LEN(Spreadsheet!Z482)&lt;=50)</f>
        <v>1</v>
      </c>
      <c r="BE482" s="5" t="b">
        <f>ISBLANK(Spreadsheet!AA482)</f>
        <v>1</v>
      </c>
      <c r="BF482" s="5" t="b">
        <f>ISBLANK(Spreadsheet!AB482)</f>
        <v>1</v>
      </c>
      <c r="BG482" s="5" t="b">
        <f>IF(ISERROR(DATEVALUE(TEXT(Spreadsheet!AC482,"mm/dd/yyyy")) &gt; DATEVALUE(TEXT(Spreadsheet!J482,"mm/dd/yyyy"))),IF(OR(AND(ISBLANK(Spreadsheet!AC482),ISBLANK(Spreadsheet!C482)),AND(NOT(ISBLANK(Spreadsheet!C482)),ISBLANK(Spreadsheet!AC482),NOT(ISBLANK(Spreadsheet!D482)))),TRUE,FALSE),IF(DATEVALUE(TEXT(Spreadsheet!AC482,"mm/dd/yyyy")) &gt; DATEVALUE(TEXT(Spreadsheet!J482,"mm/dd/yyyy")),TRUE,FALSE))</f>
        <v>1</v>
      </c>
      <c r="BH482" s="5" t="b">
        <f>OR(AND(ISBLANK(Spreadsheet!C482),ISBLANK(Spreadsheet!AE482)),AND(NOT(ISBLANK(Spreadsheet!C482)),NOT(ISBLANK(Spreadsheet!D482)),ISBLANK(Spreadsheet!AE482)),AND(NOT(ISBLANK(Spreadsheet!C482)),ISBLANK(Spreadsheet!D482),NOT(ISBLANK(Spreadsheet!AE482)),LEN(Spreadsheet!AE482)&lt;=100))</f>
        <v>1</v>
      </c>
      <c r="BI482" s="5" t="b">
        <f t="array" ref="BI482">IF(ISBLANK(Spreadsheet!AF482),TRUE,ISNUMBER(MATCH(TRUE,EXACT(Spreadsheet!AF482,CobraShortReasons),0)))</f>
        <v>1</v>
      </c>
      <c r="BJ482" s="5" t="b">
        <f ca="1">IF(ISERROR(DATEVALUE(TEXT(Spreadsheet!AG482,"mm/dd/yyyy")) &gt; TODAY()),IF(ISBLANK(Spreadsheet!AG482),TRUE,FALSE),IF(DATEVALUE(TEXT(Spreadsheet!AG482,"mm/dd/yyyy")) &gt; TODAY(),FALSE,TRUE))</f>
        <v>1</v>
      </c>
      <c r="BK482" s="5" t="b">
        <f>OR(ISBLANK(Spreadsheet!AH482),LEN(Spreadsheet!AH482)&lt;=25)</f>
        <v>1</v>
      </c>
      <c r="BL482" s="5" t="b">
        <f t="array" aca="1" ref="BL482" ca="1">IF(ISBLANK(Spreadsheet!AI482),TRUE,ISNUMBER(MATCH(TRUE,EXACT(Spreadsheet!AI482,INDIRECT(Spreadsheet!$D$2)),0)))</f>
        <v>1</v>
      </c>
      <c r="BM482" s="5" t="b">
        <f t="array" aca="1" ref="BM482" ca="1">IF(ISBLANK(Spreadsheet!AJ482),TRUE,ISNUMBER(MATCH(TRUE,EXACT(Spreadsheet!AJ482,INDIRECT(Spreadsheet!BJ482)),0)))</f>
        <v>1</v>
      </c>
      <c r="BN482" s="5" t="b">
        <f t="array" ref="BN482">IF(ISBLANK(Spreadsheet!AK482),TRUE,ISNUMBER(MATCH(TRUE,EXACT(Spreadsheet!AK482,DentalPlans),0)))</f>
        <v>1</v>
      </c>
      <c r="BO482" s="5" t="b">
        <f t="array" aca="1" ref="BO482" ca="1">IF(ISBLANK(Spreadsheet!AL482),TRUE,ISNUMBER(MATCH(TRUE,EXACT(Spreadsheet!AL482,INDIRECT(Spreadsheet!BK482)),0)))</f>
        <v>1</v>
      </c>
      <c r="BP482" s="5" t="b">
        <f t="array" ref="BP482">IF(ISBLANK(Spreadsheet!AM482),TRUE,ISNUMBER(MATCH(TRUE,EXACT(Spreadsheet!AM482,VisionPlans),0)))</f>
        <v>1</v>
      </c>
      <c r="BQ482" s="5" t="b">
        <f t="array" aca="1" ref="BQ482" ca="1">IF(ISBLANK(Spreadsheet!AN482),TRUE,ISNUMBER(MATCH(TRUE,EXACT(Spreadsheet!AN482,INDIRECT(Spreadsheet!BL482)),0)))</f>
        <v>1</v>
      </c>
      <c r="BR482" s="5" t="b">
        <f t="array" ref="BR482">IF(ISBLANK(Spreadsheet!AO482),TRUE,ISNUMBER(MATCH(TRUE,EXACT(Spreadsheet!AO482,LifeBenefitClasses),0)))</f>
        <v>1</v>
      </c>
      <c r="BS482" s="5" t="b">
        <f>IF(OR(ISBLANK(Spreadsheet!AO482), Spreadsheet!AO482="Waive"),IF(ISBLANK(Spreadsheet!AP482),TRUE,FALSE),IF(OR(AND(NOT(ISBLANK(Spreadsheet!AO482)),ISBLANK(Spreadsheet!AP482)),NOT(ISNUMBER(VALUE(Spreadsheet!AP482)))),FALSE,IF(OR(AND(Spreadsheet!AP482&lt;6,MOD(Spreadsheet!AP482*10,5)=0), MOD(Spreadsheet!AP482,5000)=0),TRUE,FALSE)))</f>
        <v>1</v>
      </c>
      <c r="BT482" s="5" t="b">
        <f t="array" ref="BT482">IF(ISBLANK(Spreadsheet!AQ482),TRUE,ISNUMBER(MATCH(TRUE,EXACT(Spreadsheet!AQ482,EnrollWaive),0)))</f>
        <v>1</v>
      </c>
      <c r="BU482" s="5" t="b">
        <f t="array" ref="BU482">IF(ISBLANK(Spreadsheet!AR482),TRUE,ISNUMBER(MATCH(TRUE,EXACT(Spreadsheet!AR482,LifeBenefitClasses),0)))</f>
        <v>1</v>
      </c>
      <c r="BV482" s="5" t="b">
        <f>IF(OR(ISBLANK(Spreadsheet!AR482), Spreadsheet!AR482="Waive"),IF(ISBLANK(Spreadsheet!AS482),TRUE,FALSE),IF(OR(AND(NOT(ISBLANK(Spreadsheet!AR482)),ISBLANK(Spreadsheet!AS482)),NOT(ISNUMBER(VALUE(Spreadsheet!AS482)))),FALSE,IF(OR(AND(Spreadsheet!AS482&lt;6,MOD(Spreadsheet!AS482*10,5)=0), MOD(Spreadsheet!AS482,10000)=0),TRUE,FALSE)))</f>
        <v>1</v>
      </c>
      <c r="BW482" s="5" t="b">
        <f t="array" ref="BW482">IF(ISBLANK(Spreadsheet!AT482),TRUE,ISNUMBER(MATCH(TRUE,EXACT(Spreadsheet!AT482,LifeBenefitClasses),0)))</f>
        <v>1</v>
      </c>
      <c r="BX482" s="5" t="b">
        <f>IF(OR(ISBLANK(Spreadsheet!AT482), Spreadsheet!AT482="Waive"),IF(ISBLANK(Spreadsheet!AU482),TRUE,FALSE),IF(OR(AND(NOT(ISBLANK(Spreadsheet!AT482)),ISBLANK(Spreadsheet!AU482)),NOT(ISNUMBER(VALUE(Spreadsheet!AU482)))),FALSE,IF(AND(NOT(OR(ISBLANK(Spreadsheet!AT482),Spreadsheet!AT482="Waive")),NOT(OR(ISBLANK(Spreadsheet!AR482),Spreadsheet!AR482="Waive")),MOD(Spreadsheet!AU482,5000)=0, Spreadsheet!AU482&lt;=(Spreadsheet!AS482*0.5)),TRUE,FALSE)))</f>
        <v>1</v>
      </c>
      <c r="BY482" s="5" t="b">
        <f t="array" ref="BY482">IF(ISBLANK(Spreadsheet!AV482),TRUE,ISNUMBER(MATCH(TRUE,EXACT(Spreadsheet!AV482,EnrollWaive),0)))</f>
        <v>1</v>
      </c>
      <c r="BZ482" s="5" t="b">
        <f t="array" ref="BZ482">IF(ISBLANK(Spreadsheet!AW482),TRUE,ISNUMBER(MATCH(TRUE,EXACT(Spreadsheet!AW482,LifeBenefitClasses),0)))</f>
        <v>1</v>
      </c>
      <c r="CA482" s="5" t="b">
        <f t="array" ref="CA482">IF(ISBLANK(Spreadsheet!AX482),TRUE,ISNUMBER(MATCH(TRUE,EXACT(Spreadsheet!AX482,LifeBenefitClasses),0)))</f>
        <v>1</v>
      </c>
      <c r="CB482" s="5" t="b">
        <f t="array" ref="CB482">IF(ISBLANK(Spreadsheet!AY482),TRUE,ISNUMBER(MATCH(TRUE,EXACT(Spreadsheet!AY482,LifeBenefitClasses),0)))</f>
        <v>1</v>
      </c>
      <c r="CC482" s="5" t="b">
        <f t="array" ref="CC482">IF(ISBLANK(Spreadsheet!AZ482),TRUE,ISNUMBER(MATCH(TRUE,EXACT(Spreadsheet!AZ482,LifeBenefitClasses),0)))</f>
        <v>1</v>
      </c>
      <c r="CD482" s="5" t="b">
        <f t="array" ref="CD482">IF(ISBLANK(Spreadsheet!BA482),TRUE,ISNUMBER(MATCH(TRUE,EXACT(Spreadsheet!BA482,LifeBenefitClasses),0)))</f>
        <v>1</v>
      </c>
      <c r="CE482" s="5" t="b">
        <f>IF(OR(ISBLANK(Spreadsheet!BA482), Spreadsheet!BA482="Waive"),IF(ISBLANK(Spreadsheet!BB482),TRUE,FALSE),IF(OR(AND(NOT(ISBLANK(Spreadsheet!BA482)),ISBLANK(Spreadsheet!BB482)),NOT(ISNUMBER(VALUE(Spreadsheet!BB482))),ISBLANK(Spreadsheet!BC482),NOT(ISNUMBER(VALUE(Spreadsheet!BC482)))),FALSE,IF(AND(Spreadsheet!BB482&gt;=50000,Spreadsheet!BB482&lt;=250000,MOD(Spreadsheet!BB482,10000)=0,Spreadsheet!BB482&lt;=(10*Spreadsheet!BC482)),TRUE,FALSE)))</f>
        <v>1</v>
      </c>
      <c r="CF482" s="5" t="b">
        <f>IF(NOT(ISBLANK(Spreadsheet!BC482)),AND(ISNUMBER(VALUE(Spreadsheet!BC482)),Spreadsheet!BC482&gt;0),AND(OR(ISBLANK(Spreadsheet!AO482),Spreadsheet!AO482="Waive",AND(NOT(OR(ISBLANK(Spreadsheet!AO482),Spreadsheet!AO482="Waive")),Spreadsheet!AP482&gt;=6)),OR(ISBLANK(Spreadsheet!AR482),AND(NOT(OR(ISBLANK(Spreadsheet!AR482),Spreadsheet!AR482="Waive")),Spreadsheet!AS482&gt;=6)),OR(ISBLANK(Spreadsheet!AW482)),OR(ISBLANK(Spreadsheet!AX482)),OR(ISBLANK(Spreadsheet!AY482)),OR(ISBLANK(Spreadsheet!AZ482)),OR(ISBLANK(Spreadsheet!BA482),Spreadsheet!BA482="Waive")))</f>
        <v>1</v>
      </c>
      <c r="CG482" s="5" t="b">
        <f t="shared" ca="1" si="35"/>
        <v>1</v>
      </c>
    </row>
    <row r="483" spans="8:85" x14ac:dyDescent="0.3">
      <c r="H483" s="5">
        <f t="shared" ca="1" si="36"/>
        <v>2</v>
      </c>
      <c r="I483" s="5" t="str">
        <f t="shared" ca="1" si="34"/>
        <v/>
      </c>
      <c r="J483" s="5" t="str">
        <f>IF(AND(NOT(ISBLANK(Spreadsheet!C483)),ISBLANK(Spreadsheet!D483)),Spreadsheet!F483&amp;" "&amp;Spreadsheet!H483,"")</f>
        <v/>
      </c>
      <c r="K483" s="5">
        <f>IF(AND(NOT(ISBLANK(Spreadsheet!C483)),ISBLANK(Spreadsheet!D483)),COUNTIFS(Spreadsheet!E484:E$786,"=Child",Spreadsheet!C484:C$786, "="&amp;Spreadsheet!C483) + COUNTIFS(Spreadsheet!E484:E$786,"=Step-child",Spreadsheet!C484:C$786, "="&amp;Spreadsheet!C483),0)</f>
        <v>0</v>
      </c>
      <c r="L483" s="5">
        <f>IF(NOT(ISBLANK(J483)),COUNTIFS(Spreadsheet!E484:E$786,"=Wife",Spreadsheet!C484:C$786, "="&amp;Spreadsheet!C483) + COUNTIFS(Spreadsheet!E484:E$786,"=Husband",Spreadsheet!C484:C$786, "="&amp;Spreadsheet!C483),0)</f>
        <v>0</v>
      </c>
      <c r="M483" s="5">
        <f>IF(NOT(ISBLANK(Spreadsheet!AJ483)),VLOOKUP(Spreadsheet!AJ483,'Drop Downs'!$P$2:$R$16,3,FALSE),0)</f>
        <v>0</v>
      </c>
      <c r="N483" s="5">
        <f>IF(NOT(ISBLANK(Spreadsheet!AJ483)), VLOOKUP(Spreadsheet!AJ483,'Drop Downs'!$P$2:$R$16,2,FALSE),0)</f>
        <v>0</v>
      </c>
      <c r="O483" s="5">
        <f>IF(NOT(ISBLANK(Spreadsheet!AL483)),VLOOKUP(Spreadsheet!AL483,'Drop Downs'!$P$2:$R$16,3,FALSE), 0)</f>
        <v>0</v>
      </c>
      <c r="P483" s="5">
        <f>IF(NOT(ISBLANK(Spreadsheet!AL483)),VLOOKUP(Spreadsheet!AL483,'Drop Downs'!$P$2:$R$16,2,FALSE),0)</f>
        <v>0</v>
      </c>
      <c r="Q483" s="5">
        <f>IF(NOT(ISBLANK(Spreadsheet!AN483)),VLOOKUP(Spreadsheet!AN483,'Drop Downs'!$P$2:$R$16,3,FALSE),0)</f>
        <v>0</v>
      </c>
      <c r="R483" s="5">
        <f>IF(NOT(ISBLANK(Spreadsheet!AN483)),VLOOKUP(Spreadsheet!AN483,'Drop Downs'!$P$2:$R$16,2,FALSE),0)</f>
        <v>0</v>
      </c>
      <c r="S483" s="5" t="str">
        <f>IF(OR(M483&gt;K483,N483&gt;L483,O483&gt;K483, Q483&gt;K483,N483&gt;L483, P483&gt;L483, R483&gt;L483),"Member currently has a coverage election over what he/she needs.  Please add more dependents or adjust the coverage election.","")&amp;(IF(AND(NOT(ISBLANK(Spreadsheet!C483)),NOT(ISBLANK(Spreadsheet!D483)),ISBLANK(Spreadsheet!E483)),"Dependent lacks a relationship to member.Please select one from the drop-down.",""))</f>
        <v/>
      </c>
      <c r="T483" s="5" t="b">
        <f t="shared" si="37"/>
        <v>1</v>
      </c>
      <c r="U483" s="5" t="b">
        <f>OR(ISBLANK(Spreadsheet!C483),IF(NOT(ISBLANK(Spreadsheet!D483)),NOT(ISBLANK(Spreadsheet!E483)),TRUE))</f>
        <v>1</v>
      </c>
      <c r="V483" s="5" t="b">
        <f>OR(ISBLANK(Spreadsheet!C483), NOT(ISBLANK(Spreadsheet!I483)))</f>
        <v>1</v>
      </c>
      <c r="W483" s="5" t="b">
        <f>OR(ISBLANK(Spreadsheet!D483),NOT(ISBLANK(Spreadsheet!C483)))</f>
        <v>1</v>
      </c>
      <c r="X483" s="155" t="str">
        <f>REPT("0",MIN(FIND({1,2,3,4,5,6,7,8,9},Spreadsheet!C483&amp;"123456789"))-1)&amp;IF(ISBLANK(Spreadsheet!C483),"",SUMPRODUCT(MID(0&amp;Spreadsheet!C483,LARGE(INDEX(ISNUMBER(--MID(Spreadsheet!C483,ROW($1:$225),1))*
 ROW($1:$225),0),ROW($1:$225))+1,1)*10^ROW($1:$225)/10))</f>
        <v/>
      </c>
      <c r="Y483" s="5" t="b">
        <f>IF(NOT(ISBLANK(Spreadsheet!C483)),IF(AND(ISNUMBER(VALUE(Spreadsheet!C483)), LEN(Spreadsheet!C483)=9),TRUE,FALSE),TRUE)</f>
        <v>1</v>
      </c>
      <c r="Z483" s="155" t="str">
        <f>REPT("0",MIN(FIND({1,2,3,4,5,6,7,8,9},Spreadsheet!D483&amp;"123456789"))-1)&amp;IF(ISBLANK(Spreadsheet!D483),"",SUMPRODUCT(MID(0&amp;Spreadsheet!D483,LARGE(INDEX(ISNUMBER(--MID(Spreadsheet!D483,ROW($1:$225),1))*
 ROW($1:$225),0),ROW($1:$225))+1,1)*10^ROW($1:$225)/10))</f>
        <v/>
      </c>
      <c r="AA483" s="5" t="b">
        <f>IF(AND(NOT(ISBLANK(Spreadsheet!D483)),NOT(ISBLANK(Spreadsheet!C483))),IF(AND(ISNUMBER(VALUE(Spreadsheet!D483)), LEN(Spreadsheet!D483)=9),TRUE,FALSE),IF(AND(NOT(ISBLANK(Spreadsheet!D483)),ISBLANK(Spreadsheet!C483)),FALSE,TRUE))</f>
        <v>1</v>
      </c>
      <c r="AB483" s="5" t="b">
        <f>OR(ISBLANK(Spreadsheet!Y483),IF(NOT(ISBLANK(Spreadsheet!Y483)),LEN(Spreadsheet!Y483)=10,ISNUMBER(VALUE(Spreadsheet!Y483))))</f>
        <v>1</v>
      </c>
      <c r="AC483" s="5" t="b">
        <f>OR(ISBLANK(Spreadsheet!AI483), AND(NOT(ISBLANK(Spreadsheet!AJ483)), NOT(ISNUMBER(SEARCH("Waive",Spreadsheet!AJ483)))))</f>
        <v>1</v>
      </c>
      <c r="AD483" s="5" t="b">
        <f>OR(ISBLANK(Spreadsheet!AK483), AND(NOT(ISBLANK(Spreadsheet!AL483)), NOT(ISNUMBER(SEARCH("Waive",Spreadsheet!AL483)))))</f>
        <v>1</v>
      </c>
      <c r="AE483" s="5" t="b">
        <f>OR(ISBLANK(Spreadsheet!AM483), AND(NOT(ISBLANK(Spreadsheet!AN483)), NOT(ISNUMBER(SEARCH("Waive", Spreadsheet!AN483)))))</f>
        <v>1</v>
      </c>
      <c r="AF483" s="5" t="b">
        <f>OR(ISBLANK(Spreadsheet!C483), NOT(ISBLANK(Spreadsheet!D483)),NOT(ISBLANK(Spreadsheet!L483)))</f>
        <v>1</v>
      </c>
      <c r="AG483" s="5" t="b">
        <f>IF(AND(NOT(ISBLANK(Spreadsheet!C483)), NOT(ISBLANK(Spreadsheet!D483)),Spreadsheet!C483&lt;&gt;Spreadsheet!D483),IF(ISERROR(VLOOKUP(Spreadsheet!C483, Spreadsheet!$C$6:'Spreadsheet'!$C482,1,FALSE)), FALSE, TRUE),TRUE)</f>
        <v>1</v>
      </c>
      <c r="AH483" s="5" t="b">
        <f>Spreadsheet!$B$2=Spreadsheet!AD483</f>
        <v>1</v>
      </c>
      <c r="AI483" s="5" t="b">
        <f>IF(ISBLANK(Spreadsheet!G483),TRUE,IF(OR(LEN(Spreadsheet!G483)&gt;1,ISNUMBER(VALUE(Spreadsheet!G483))),FALSE,TRUE))</f>
        <v>1</v>
      </c>
      <c r="AJ483" s="5" t="b">
        <f>OR(ISBLANK(Spreadsheet!C483), NOT(ISBLANK(Spreadsheet!B483)), NOT(ISBLANK(Spreadsheet!D483)))</f>
        <v>1</v>
      </c>
      <c r="AK483" s="5" t="b">
        <f t="array" ref="AK483">IF(OR(AND(ISBLANK(Spreadsheet!E483),ISBLANK(Spreadsheet!D483),NOT(ISBLANK(Spreadsheet!C483))),AND(ISBLANK(Spreadsheet!E483),ISBLANK(Spreadsheet!D483),ISBLANK(Spreadsheet!C483))),TRUE,ISNUMBER(MATCH(TRUE,EXACT(Spreadsheet!E483,Relationships),0)))</f>
        <v>1</v>
      </c>
      <c r="AL483" s="5" t="b">
        <f>IF(NOT(ISBLANK(Spreadsheet!C483)),IF(OR(ISBLANK(Spreadsheet!F483),LEN(Spreadsheet!F483)&gt;40),FALSE,TRUE),TRUE)</f>
        <v>1</v>
      </c>
      <c r="AM483" s="5" t="b">
        <f>IF(NOT(ISBLANK(Spreadsheet!C483)),IF(OR(ISBLANK(Spreadsheet!H483),LEN(Spreadsheet!H483)&gt;40),FALSE,TRUE),TRUE)</f>
        <v>1</v>
      </c>
      <c r="AN483" s="5" t="b">
        <f t="array" ref="AN483">IF(ISBLANK(Spreadsheet!I483),TRUE,ISNUMBER(MATCH(TRUE,EXACT(Spreadsheet!I483,GenderValues),0)))</f>
        <v>1</v>
      </c>
      <c r="AO483" s="5" t="b">
        <f ca="1">IF(ISERROR(DATEVALUE(TEXT(Spreadsheet!J483,"mm/dd/yyyy")) &gt; TODAY()),IF(AND(ISBLANK(Spreadsheet!J483),ISBLANK(Spreadsheet!C483)),TRUE,FALSE),IF(DATEVALUE(TEXT(Spreadsheet!J483,"mm/dd/yyyy")) &gt; TODAY(),FALSE,TRUE))</f>
        <v>1</v>
      </c>
      <c r="AP483" s="5" t="b">
        <f>OR(ISBLANK(Spreadsheet!K483),LEN(Spreadsheet!K483)&lt;=100)</f>
        <v>1</v>
      </c>
      <c r="AQ483" s="5" t="b">
        <f t="array" ref="AQ483">IF(OR(AND(ISBLANK(Spreadsheet!L483),ISBLANK(Spreadsheet!C483)),AND(NOT(ISBLANK(Spreadsheet!C483)),NOT(ISBLANK(Spreadsheet!D483)))),TRUE,ISNUMBER(MATCH(TRUE,EXACT(Spreadsheet!L483,MaritalStatus),0)))</f>
        <v>1</v>
      </c>
      <c r="AR483" s="5" t="b">
        <f ca="1">IF(ISERROR(DATEVALUE(TEXT(Spreadsheet!M483,"mm/dd/yyyy")) &gt; TODAY()),IF(ISBLANK(Spreadsheet!M483),TRUE,FALSE),IF(DATEVALUE(TEXT(Spreadsheet!M483,"mm/dd/yyyy")) &gt; TODAY(),FALSE,TRUE))</f>
        <v>1</v>
      </c>
      <c r="AS483" s="5" t="b">
        <f>OR(ISBLANK(Spreadsheet!N483),LEN(Spreadsheet!N483)&lt;=100)</f>
        <v>1</v>
      </c>
      <c r="AT483" s="5" t="b">
        <f>OR(ISBLANK(Spreadsheet!O483),UPPER(Spreadsheet!O483)="YES")</f>
        <v>1</v>
      </c>
      <c r="AU483" s="5" t="b">
        <f>OR(ISBLANK(Spreadsheet!P483),UPPER(Spreadsheet!P483)="YES")</f>
        <v>1</v>
      </c>
      <c r="AV483" s="5" t="b">
        <f t="array" ref="AV483">IF(ISBLANK(Spreadsheet!Q483),TRUE,ISNUMBER(MATCH(TRUE,EXACT(Spreadsheet!Q483,OnGroupsPriorIns),0)))</f>
        <v>1</v>
      </c>
      <c r="AW483" s="5" t="b">
        <f>OR(ISBLANK(Spreadsheet!R483),UPPER(Spreadsheet!R483)="YES")</f>
        <v>1</v>
      </c>
      <c r="AX483" s="5" t="b">
        <f>OR(ISBLANK(Spreadsheet!S483),UPPER(Spreadsheet!S483)="YES")</f>
        <v>1</v>
      </c>
      <c r="AY483" s="5" t="b">
        <f>OR(AND(ISBLANK(Spreadsheet!C483),LEN(Spreadsheet!T483)=0),AND(NOT(ISBLANK(Spreadsheet!C483)),LEN(Spreadsheet!T483)&gt;0,LEN(Spreadsheet!T483)&lt;=50))</f>
        <v>1</v>
      </c>
      <c r="AZ483" s="5" t="b">
        <f>OR(LEN(Spreadsheet!U483)=0,AND(LEN(Spreadsheet!U483)&gt;0,LEN(Spreadsheet!U483)&lt;=50))</f>
        <v>1</v>
      </c>
      <c r="BA483" s="5" t="b">
        <f>OR(AND(ISBLANK(Spreadsheet!C483),LEN(Spreadsheet!V483)=0),AND(NOT(ISBLANK(Spreadsheet!C483)),LEN(Spreadsheet!V483)&gt;0,LEN(Spreadsheet!V483)&lt;=50))</f>
        <v>1</v>
      </c>
      <c r="BB483" s="5" t="b">
        <f t="array" ref="BB483">IF(AND(ISBLANK(Spreadsheet!C483),LEN(Spreadsheet!W483)=0),TRUE,ISNUMBER(MATCH(TRUE,EXACT(Spreadsheet!W483,States),0)))</f>
        <v>1</v>
      </c>
      <c r="BC483" s="5" t="b">
        <f>OR(AND(ISBLANK(Spreadsheet!C483),LEN(Spreadsheet!X483)=0),AND(NOT(ISBLANK(Spreadsheet!C483)),LEN(Spreadsheet!X483)&gt;0,LEN(Spreadsheet!X483)=5,ISNUMBER(VALUE(Spreadsheet!X483))))</f>
        <v>1</v>
      </c>
      <c r="BD483" s="5" t="b">
        <f>OR(ISBLANK(Spreadsheet!Z483),LEN(Spreadsheet!Z483)&lt;=50)</f>
        <v>1</v>
      </c>
      <c r="BE483" s="5" t="b">
        <f>ISBLANK(Spreadsheet!AA483)</f>
        <v>1</v>
      </c>
      <c r="BF483" s="5" t="b">
        <f>ISBLANK(Spreadsheet!AB483)</f>
        <v>1</v>
      </c>
      <c r="BG483" s="5" t="b">
        <f>IF(ISERROR(DATEVALUE(TEXT(Spreadsheet!AC483,"mm/dd/yyyy")) &gt; DATEVALUE(TEXT(Spreadsheet!J483,"mm/dd/yyyy"))),IF(OR(AND(ISBLANK(Spreadsheet!AC483),ISBLANK(Spreadsheet!C483)),AND(NOT(ISBLANK(Spreadsheet!C483)),ISBLANK(Spreadsheet!AC483),NOT(ISBLANK(Spreadsheet!D483)))),TRUE,FALSE),IF(DATEVALUE(TEXT(Spreadsheet!AC483,"mm/dd/yyyy")) &gt; DATEVALUE(TEXT(Spreadsheet!J483,"mm/dd/yyyy")),TRUE,FALSE))</f>
        <v>1</v>
      </c>
      <c r="BH483" s="5" t="b">
        <f>OR(AND(ISBLANK(Spreadsheet!C483),ISBLANK(Spreadsheet!AE483)),AND(NOT(ISBLANK(Spreadsheet!C483)),NOT(ISBLANK(Spreadsheet!D483)),ISBLANK(Spreadsheet!AE483)),AND(NOT(ISBLANK(Spreadsheet!C483)),ISBLANK(Spreadsheet!D483),NOT(ISBLANK(Spreadsheet!AE483)),LEN(Spreadsheet!AE483)&lt;=100))</f>
        <v>1</v>
      </c>
      <c r="BI483" s="5" t="b">
        <f t="array" ref="BI483">IF(ISBLANK(Spreadsheet!AF483),TRUE,ISNUMBER(MATCH(TRUE,EXACT(Spreadsheet!AF483,CobraShortReasons),0)))</f>
        <v>1</v>
      </c>
      <c r="BJ483" s="5" t="b">
        <f ca="1">IF(ISERROR(DATEVALUE(TEXT(Spreadsheet!AG483,"mm/dd/yyyy")) &gt; TODAY()),IF(ISBLANK(Spreadsheet!AG483),TRUE,FALSE),IF(DATEVALUE(TEXT(Spreadsheet!AG483,"mm/dd/yyyy")) &gt; TODAY(),FALSE,TRUE))</f>
        <v>1</v>
      </c>
      <c r="BK483" s="5" t="b">
        <f>OR(ISBLANK(Spreadsheet!AH483),LEN(Spreadsheet!AH483)&lt;=25)</f>
        <v>1</v>
      </c>
      <c r="BL483" s="5" t="b">
        <f t="array" aca="1" ref="BL483" ca="1">IF(ISBLANK(Spreadsheet!AI483),TRUE,ISNUMBER(MATCH(TRUE,EXACT(Spreadsheet!AI483,INDIRECT(Spreadsheet!$D$2)),0)))</f>
        <v>1</v>
      </c>
      <c r="BM483" s="5" t="b">
        <f t="array" aca="1" ref="BM483" ca="1">IF(ISBLANK(Spreadsheet!AJ483),TRUE,ISNUMBER(MATCH(TRUE,EXACT(Spreadsheet!AJ483,INDIRECT(Spreadsheet!BJ483)),0)))</f>
        <v>1</v>
      </c>
      <c r="BN483" s="5" t="b">
        <f t="array" ref="BN483">IF(ISBLANK(Spreadsheet!AK483),TRUE,ISNUMBER(MATCH(TRUE,EXACT(Spreadsheet!AK483,DentalPlans),0)))</f>
        <v>1</v>
      </c>
      <c r="BO483" s="5" t="b">
        <f t="array" aca="1" ref="BO483" ca="1">IF(ISBLANK(Spreadsheet!AL483),TRUE,ISNUMBER(MATCH(TRUE,EXACT(Spreadsheet!AL483,INDIRECT(Spreadsheet!BK483)),0)))</f>
        <v>1</v>
      </c>
      <c r="BP483" s="5" t="b">
        <f t="array" ref="BP483">IF(ISBLANK(Spreadsheet!AM483),TRUE,ISNUMBER(MATCH(TRUE,EXACT(Spreadsheet!AM483,VisionPlans),0)))</f>
        <v>1</v>
      </c>
      <c r="BQ483" s="5" t="b">
        <f t="array" aca="1" ref="BQ483" ca="1">IF(ISBLANK(Spreadsheet!AN483),TRUE,ISNUMBER(MATCH(TRUE,EXACT(Spreadsheet!AN483,INDIRECT(Spreadsheet!BL483)),0)))</f>
        <v>1</v>
      </c>
      <c r="BR483" s="5" t="b">
        <f t="array" ref="BR483">IF(ISBLANK(Spreadsheet!AO483),TRUE,ISNUMBER(MATCH(TRUE,EXACT(Spreadsheet!AO483,LifeBenefitClasses),0)))</f>
        <v>1</v>
      </c>
      <c r="BS483" s="5" t="b">
        <f>IF(OR(ISBLANK(Spreadsheet!AO483), Spreadsheet!AO483="Waive"),IF(ISBLANK(Spreadsheet!AP483),TRUE,FALSE),IF(OR(AND(NOT(ISBLANK(Spreadsheet!AO483)),ISBLANK(Spreadsheet!AP483)),NOT(ISNUMBER(VALUE(Spreadsheet!AP483)))),FALSE,IF(OR(AND(Spreadsheet!AP483&lt;6,MOD(Spreadsheet!AP483*10,5)=0), MOD(Spreadsheet!AP483,5000)=0),TRUE,FALSE)))</f>
        <v>1</v>
      </c>
      <c r="BT483" s="5" t="b">
        <f t="array" ref="BT483">IF(ISBLANK(Spreadsheet!AQ483),TRUE,ISNUMBER(MATCH(TRUE,EXACT(Spreadsheet!AQ483,EnrollWaive),0)))</f>
        <v>1</v>
      </c>
      <c r="BU483" s="5" t="b">
        <f t="array" ref="BU483">IF(ISBLANK(Spreadsheet!AR483),TRUE,ISNUMBER(MATCH(TRUE,EXACT(Spreadsheet!AR483,LifeBenefitClasses),0)))</f>
        <v>1</v>
      </c>
      <c r="BV483" s="5" t="b">
        <f>IF(OR(ISBLANK(Spreadsheet!AR483), Spreadsheet!AR483="Waive"),IF(ISBLANK(Spreadsheet!AS483),TRUE,FALSE),IF(OR(AND(NOT(ISBLANK(Spreadsheet!AR483)),ISBLANK(Spreadsheet!AS483)),NOT(ISNUMBER(VALUE(Spreadsheet!AS483)))),FALSE,IF(OR(AND(Spreadsheet!AS483&lt;6,MOD(Spreadsheet!AS483*10,5)=0), MOD(Spreadsheet!AS483,10000)=0),TRUE,FALSE)))</f>
        <v>1</v>
      </c>
      <c r="BW483" s="5" t="b">
        <f t="array" ref="BW483">IF(ISBLANK(Spreadsheet!AT483),TRUE,ISNUMBER(MATCH(TRUE,EXACT(Spreadsheet!AT483,LifeBenefitClasses),0)))</f>
        <v>1</v>
      </c>
      <c r="BX483" s="5" t="b">
        <f>IF(OR(ISBLANK(Spreadsheet!AT483), Spreadsheet!AT483="Waive"),IF(ISBLANK(Spreadsheet!AU483),TRUE,FALSE),IF(OR(AND(NOT(ISBLANK(Spreadsheet!AT483)),ISBLANK(Spreadsheet!AU483)),NOT(ISNUMBER(VALUE(Spreadsheet!AU483)))),FALSE,IF(AND(NOT(OR(ISBLANK(Spreadsheet!AT483),Spreadsheet!AT483="Waive")),NOT(OR(ISBLANK(Spreadsheet!AR483),Spreadsheet!AR483="Waive")),MOD(Spreadsheet!AU483,5000)=0, Spreadsheet!AU483&lt;=(Spreadsheet!AS483*0.5)),TRUE,FALSE)))</f>
        <v>1</v>
      </c>
      <c r="BY483" s="5" t="b">
        <f t="array" ref="BY483">IF(ISBLANK(Spreadsheet!AV483),TRUE,ISNUMBER(MATCH(TRUE,EXACT(Spreadsheet!AV483,EnrollWaive),0)))</f>
        <v>1</v>
      </c>
      <c r="BZ483" s="5" t="b">
        <f t="array" ref="BZ483">IF(ISBLANK(Spreadsheet!AW483),TRUE,ISNUMBER(MATCH(TRUE,EXACT(Spreadsheet!AW483,LifeBenefitClasses),0)))</f>
        <v>1</v>
      </c>
      <c r="CA483" s="5" t="b">
        <f t="array" ref="CA483">IF(ISBLANK(Spreadsheet!AX483),TRUE,ISNUMBER(MATCH(TRUE,EXACT(Spreadsheet!AX483,LifeBenefitClasses),0)))</f>
        <v>1</v>
      </c>
      <c r="CB483" s="5" t="b">
        <f t="array" ref="CB483">IF(ISBLANK(Spreadsheet!AY483),TRUE,ISNUMBER(MATCH(TRUE,EXACT(Spreadsheet!AY483,LifeBenefitClasses),0)))</f>
        <v>1</v>
      </c>
      <c r="CC483" s="5" t="b">
        <f t="array" ref="CC483">IF(ISBLANK(Spreadsheet!AZ483),TRUE,ISNUMBER(MATCH(TRUE,EXACT(Spreadsheet!AZ483,LifeBenefitClasses),0)))</f>
        <v>1</v>
      </c>
      <c r="CD483" s="5" t="b">
        <f t="array" ref="CD483">IF(ISBLANK(Spreadsheet!BA483),TRUE,ISNUMBER(MATCH(TRUE,EXACT(Spreadsheet!BA483,LifeBenefitClasses),0)))</f>
        <v>1</v>
      </c>
      <c r="CE483" s="5" t="b">
        <f>IF(OR(ISBLANK(Spreadsheet!BA483), Spreadsheet!BA483="Waive"),IF(ISBLANK(Spreadsheet!BB483),TRUE,FALSE),IF(OR(AND(NOT(ISBLANK(Spreadsheet!BA483)),ISBLANK(Spreadsheet!BB483)),NOT(ISNUMBER(VALUE(Spreadsheet!BB483))),ISBLANK(Spreadsheet!BC483),NOT(ISNUMBER(VALUE(Spreadsheet!BC483)))),FALSE,IF(AND(Spreadsheet!BB483&gt;=50000,Spreadsheet!BB483&lt;=250000,MOD(Spreadsheet!BB483,10000)=0,Spreadsheet!BB483&lt;=(10*Spreadsheet!BC483)),TRUE,FALSE)))</f>
        <v>1</v>
      </c>
      <c r="CF483" s="5" t="b">
        <f>IF(NOT(ISBLANK(Spreadsheet!BC483)),AND(ISNUMBER(VALUE(Spreadsheet!BC483)),Spreadsheet!BC483&gt;0),AND(OR(ISBLANK(Spreadsheet!AO483),Spreadsheet!AO483="Waive",AND(NOT(OR(ISBLANK(Spreadsheet!AO483),Spreadsheet!AO483="Waive")),Spreadsheet!AP483&gt;=6)),OR(ISBLANK(Spreadsheet!AR483),AND(NOT(OR(ISBLANK(Spreadsheet!AR483),Spreadsheet!AR483="Waive")),Spreadsheet!AS483&gt;=6)),OR(ISBLANK(Spreadsheet!AW483)),OR(ISBLANK(Spreadsheet!AX483)),OR(ISBLANK(Spreadsheet!AY483)),OR(ISBLANK(Spreadsheet!AZ483)),OR(ISBLANK(Spreadsheet!BA483),Spreadsheet!BA483="Waive")))</f>
        <v>1</v>
      </c>
      <c r="CG483" s="5" t="b">
        <f t="shared" ca="1" si="35"/>
        <v>1</v>
      </c>
    </row>
    <row r="484" spans="8:85" x14ac:dyDescent="0.3">
      <c r="H484" s="5">
        <f t="shared" ca="1" si="36"/>
        <v>2</v>
      </c>
      <c r="I484" s="5" t="str">
        <f t="shared" ca="1" si="34"/>
        <v/>
      </c>
      <c r="J484" s="5" t="str">
        <f>IF(AND(NOT(ISBLANK(Spreadsheet!C484)),ISBLANK(Spreadsheet!D484)),Spreadsheet!F484&amp;" "&amp;Spreadsheet!H484,"")</f>
        <v/>
      </c>
      <c r="K484" s="5">
        <f>IF(AND(NOT(ISBLANK(Spreadsheet!C484)),ISBLANK(Spreadsheet!D484)),COUNTIFS(Spreadsheet!E485:E$786,"=Child",Spreadsheet!C485:C$786, "="&amp;Spreadsheet!C484) + COUNTIFS(Spreadsheet!E485:E$786,"=Step-child",Spreadsheet!C485:C$786, "="&amp;Spreadsheet!C484),0)</f>
        <v>0</v>
      </c>
      <c r="L484" s="5">
        <f>IF(NOT(ISBLANK(J484)),COUNTIFS(Spreadsheet!E485:E$786,"=Wife",Spreadsheet!C485:C$786, "="&amp;Spreadsheet!C484) + COUNTIFS(Spreadsheet!E485:E$786,"=Husband",Spreadsheet!C485:C$786, "="&amp;Spreadsheet!C484),0)</f>
        <v>0</v>
      </c>
      <c r="M484" s="5">
        <f>IF(NOT(ISBLANK(Spreadsheet!AJ484)),VLOOKUP(Spreadsheet!AJ484,'Drop Downs'!$P$2:$R$16,3,FALSE),0)</f>
        <v>0</v>
      </c>
      <c r="N484" s="5">
        <f>IF(NOT(ISBLANK(Spreadsheet!AJ484)), VLOOKUP(Spreadsheet!AJ484,'Drop Downs'!$P$2:$R$16,2,FALSE),0)</f>
        <v>0</v>
      </c>
      <c r="O484" s="5">
        <f>IF(NOT(ISBLANK(Spreadsheet!AL484)),VLOOKUP(Spreadsheet!AL484,'Drop Downs'!$P$2:$R$16,3,FALSE), 0)</f>
        <v>0</v>
      </c>
      <c r="P484" s="5">
        <f>IF(NOT(ISBLANK(Spreadsheet!AL484)),VLOOKUP(Spreadsheet!AL484,'Drop Downs'!$P$2:$R$16,2,FALSE),0)</f>
        <v>0</v>
      </c>
      <c r="Q484" s="5">
        <f>IF(NOT(ISBLANK(Spreadsheet!AN484)),VLOOKUP(Spreadsheet!AN484,'Drop Downs'!$P$2:$R$16,3,FALSE),0)</f>
        <v>0</v>
      </c>
      <c r="R484" s="5">
        <f>IF(NOT(ISBLANK(Spreadsheet!AN484)),VLOOKUP(Spreadsheet!AN484,'Drop Downs'!$P$2:$R$16,2,FALSE),0)</f>
        <v>0</v>
      </c>
      <c r="S484" s="5" t="str">
        <f>IF(OR(M484&gt;K484,N484&gt;L484,O484&gt;K484, Q484&gt;K484,N484&gt;L484, P484&gt;L484, R484&gt;L484),"Member currently has a coverage election over what he/she needs.  Please add more dependents or adjust the coverage election.","")&amp;(IF(AND(NOT(ISBLANK(Spreadsheet!C484)),NOT(ISBLANK(Spreadsheet!D484)),ISBLANK(Spreadsheet!E484)),"Dependent lacks a relationship to member.Please select one from the drop-down.",""))</f>
        <v/>
      </c>
      <c r="T484" s="5" t="b">
        <f t="shared" si="37"/>
        <v>1</v>
      </c>
      <c r="U484" s="5" t="b">
        <f>OR(ISBLANK(Spreadsheet!C484),IF(NOT(ISBLANK(Spreadsheet!D484)),NOT(ISBLANK(Spreadsheet!E484)),TRUE))</f>
        <v>1</v>
      </c>
      <c r="V484" s="5" t="b">
        <f>OR(ISBLANK(Spreadsheet!C484), NOT(ISBLANK(Spreadsheet!I484)))</f>
        <v>1</v>
      </c>
      <c r="W484" s="5" t="b">
        <f>OR(ISBLANK(Spreadsheet!D484),NOT(ISBLANK(Spreadsheet!C484)))</f>
        <v>1</v>
      </c>
      <c r="X484" s="155" t="str">
        <f>REPT("0",MIN(FIND({1,2,3,4,5,6,7,8,9},Spreadsheet!C484&amp;"123456789"))-1)&amp;IF(ISBLANK(Spreadsheet!C484),"",SUMPRODUCT(MID(0&amp;Spreadsheet!C484,LARGE(INDEX(ISNUMBER(--MID(Spreadsheet!C484,ROW($1:$225),1))*
 ROW($1:$225),0),ROW($1:$225))+1,1)*10^ROW($1:$225)/10))</f>
        <v/>
      </c>
      <c r="Y484" s="5" t="b">
        <f>IF(NOT(ISBLANK(Spreadsheet!C484)),IF(AND(ISNUMBER(VALUE(Spreadsheet!C484)), LEN(Spreadsheet!C484)=9),TRUE,FALSE),TRUE)</f>
        <v>1</v>
      </c>
      <c r="Z484" s="155" t="str">
        <f>REPT("0",MIN(FIND({1,2,3,4,5,6,7,8,9},Spreadsheet!D484&amp;"123456789"))-1)&amp;IF(ISBLANK(Spreadsheet!D484),"",SUMPRODUCT(MID(0&amp;Spreadsheet!D484,LARGE(INDEX(ISNUMBER(--MID(Spreadsheet!D484,ROW($1:$225),1))*
 ROW($1:$225),0),ROW($1:$225))+1,1)*10^ROW($1:$225)/10))</f>
        <v/>
      </c>
      <c r="AA484" s="5" t="b">
        <f>IF(AND(NOT(ISBLANK(Spreadsheet!D484)),NOT(ISBLANK(Spreadsheet!C484))),IF(AND(ISNUMBER(VALUE(Spreadsheet!D484)), LEN(Spreadsheet!D484)=9),TRUE,FALSE),IF(AND(NOT(ISBLANK(Spreadsheet!D484)),ISBLANK(Spreadsheet!C484)),FALSE,TRUE))</f>
        <v>1</v>
      </c>
      <c r="AB484" s="5" t="b">
        <f>OR(ISBLANK(Spreadsheet!Y484),IF(NOT(ISBLANK(Spreadsheet!Y484)),LEN(Spreadsheet!Y484)=10,ISNUMBER(VALUE(Spreadsheet!Y484))))</f>
        <v>1</v>
      </c>
      <c r="AC484" s="5" t="b">
        <f>OR(ISBLANK(Spreadsheet!AI484), AND(NOT(ISBLANK(Spreadsheet!AJ484)), NOT(ISNUMBER(SEARCH("Waive",Spreadsheet!AJ484)))))</f>
        <v>1</v>
      </c>
      <c r="AD484" s="5" t="b">
        <f>OR(ISBLANK(Spreadsheet!AK484), AND(NOT(ISBLANK(Spreadsheet!AL484)), NOT(ISNUMBER(SEARCH("Waive",Spreadsheet!AL484)))))</f>
        <v>1</v>
      </c>
      <c r="AE484" s="5" t="b">
        <f>OR(ISBLANK(Spreadsheet!AM484), AND(NOT(ISBLANK(Spreadsheet!AN484)), NOT(ISNUMBER(SEARCH("Waive", Spreadsheet!AN484)))))</f>
        <v>1</v>
      </c>
      <c r="AF484" s="5" t="b">
        <f>OR(ISBLANK(Spreadsheet!C484), NOT(ISBLANK(Spreadsheet!D484)),NOT(ISBLANK(Spreadsheet!L484)))</f>
        <v>1</v>
      </c>
      <c r="AG484" s="5" t="b">
        <f>IF(AND(NOT(ISBLANK(Spreadsheet!C484)), NOT(ISBLANK(Spreadsheet!D484)),Spreadsheet!C484&lt;&gt;Spreadsheet!D484),IF(ISERROR(VLOOKUP(Spreadsheet!C484, Spreadsheet!$C$6:'Spreadsheet'!$C483,1,FALSE)), FALSE, TRUE),TRUE)</f>
        <v>1</v>
      </c>
      <c r="AH484" s="5" t="b">
        <f>Spreadsheet!$B$2=Spreadsheet!AD484</f>
        <v>1</v>
      </c>
      <c r="AI484" s="5" t="b">
        <f>IF(ISBLANK(Spreadsheet!G484),TRUE,IF(OR(LEN(Spreadsheet!G484)&gt;1,ISNUMBER(VALUE(Spreadsheet!G484))),FALSE,TRUE))</f>
        <v>1</v>
      </c>
      <c r="AJ484" s="5" t="b">
        <f>OR(ISBLANK(Spreadsheet!C484), NOT(ISBLANK(Spreadsheet!B484)), NOT(ISBLANK(Spreadsheet!D484)))</f>
        <v>1</v>
      </c>
      <c r="AK484" s="5" t="b">
        <f t="array" ref="AK484">IF(OR(AND(ISBLANK(Spreadsheet!E484),ISBLANK(Spreadsheet!D484),NOT(ISBLANK(Spreadsheet!C484))),AND(ISBLANK(Spreadsheet!E484),ISBLANK(Spreadsheet!D484),ISBLANK(Spreadsheet!C484))),TRUE,ISNUMBER(MATCH(TRUE,EXACT(Spreadsheet!E484,Relationships),0)))</f>
        <v>1</v>
      </c>
      <c r="AL484" s="5" t="b">
        <f>IF(NOT(ISBLANK(Spreadsheet!C484)),IF(OR(ISBLANK(Spreadsheet!F484),LEN(Spreadsheet!F484)&gt;40),FALSE,TRUE),TRUE)</f>
        <v>1</v>
      </c>
      <c r="AM484" s="5" t="b">
        <f>IF(NOT(ISBLANK(Spreadsheet!C484)),IF(OR(ISBLANK(Spreadsheet!H484),LEN(Spreadsheet!H484)&gt;40),FALSE,TRUE),TRUE)</f>
        <v>1</v>
      </c>
      <c r="AN484" s="5" t="b">
        <f t="array" ref="AN484">IF(ISBLANK(Spreadsheet!I484),TRUE,ISNUMBER(MATCH(TRUE,EXACT(Spreadsheet!I484,GenderValues),0)))</f>
        <v>1</v>
      </c>
      <c r="AO484" s="5" t="b">
        <f ca="1">IF(ISERROR(DATEVALUE(TEXT(Spreadsheet!J484,"mm/dd/yyyy")) &gt; TODAY()),IF(AND(ISBLANK(Spreadsheet!J484),ISBLANK(Spreadsheet!C484)),TRUE,FALSE),IF(DATEVALUE(TEXT(Spreadsheet!J484,"mm/dd/yyyy")) &gt; TODAY(),FALSE,TRUE))</f>
        <v>1</v>
      </c>
      <c r="AP484" s="5" t="b">
        <f>OR(ISBLANK(Spreadsheet!K484),LEN(Spreadsheet!K484)&lt;=100)</f>
        <v>1</v>
      </c>
      <c r="AQ484" s="5" t="b">
        <f t="array" ref="AQ484">IF(OR(AND(ISBLANK(Spreadsheet!L484),ISBLANK(Spreadsheet!C484)),AND(NOT(ISBLANK(Spreadsheet!C484)),NOT(ISBLANK(Spreadsheet!D484)))),TRUE,ISNUMBER(MATCH(TRUE,EXACT(Spreadsheet!L484,MaritalStatus),0)))</f>
        <v>1</v>
      </c>
      <c r="AR484" s="5" t="b">
        <f ca="1">IF(ISERROR(DATEVALUE(TEXT(Spreadsheet!M484,"mm/dd/yyyy")) &gt; TODAY()),IF(ISBLANK(Spreadsheet!M484),TRUE,FALSE),IF(DATEVALUE(TEXT(Spreadsheet!M484,"mm/dd/yyyy")) &gt; TODAY(),FALSE,TRUE))</f>
        <v>1</v>
      </c>
      <c r="AS484" s="5" t="b">
        <f>OR(ISBLANK(Spreadsheet!N484),LEN(Spreadsheet!N484)&lt;=100)</f>
        <v>1</v>
      </c>
      <c r="AT484" s="5" t="b">
        <f>OR(ISBLANK(Spreadsheet!O484),UPPER(Spreadsheet!O484)="YES")</f>
        <v>1</v>
      </c>
      <c r="AU484" s="5" t="b">
        <f>OR(ISBLANK(Spreadsheet!P484),UPPER(Spreadsheet!P484)="YES")</f>
        <v>1</v>
      </c>
      <c r="AV484" s="5" t="b">
        <f t="array" ref="AV484">IF(ISBLANK(Spreadsheet!Q484),TRUE,ISNUMBER(MATCH(TRUE,EXACT(Spreadsheet!Q484,OnGroupsPriorIns),0)))</f>
        <v>1</v>
      </c>
      <c r="AW484" s="5" t="b">
        <f>OR(ISBLANK(Spreadsheet!R484),UPPER(Spreadsheet!R484)="YES")</f>
        <v>1</v>
      </c>
      <c r="AX484" s="5" t="b">
        <f>OR(ISBLANK(Spreadsheet!S484),UPPER(Spreadsheet!S484)="YES")</f>
        <v>1</v>
      </c>
      <c r="AY484" s="5" t="b">
        <f>OR(AND(ISBLANK(Spreadsheet!C484),LEN(Spreadsheet!T484)=0),AND(NOT(ISBLANK(Spreadsheet!C484)),LEN(Spreadsheet!T484)&gt;0,LEN(Spreadsheet!T484)&lt;=50))</f>
        <v>1</v>
      </c>
      <c r="AZ484" s="5" t="b">
        <f>OR(LEN(Spreadsheet!U484)=0,AND(LEN(Spreadsheet!U484)&gt;0,LEN(Spreadsheet!U484)&lt;=50))</f>
        <v>1</v>
      </c>
      <c r="BA484" s="5" t="b">
        <f>OR(AND(ISBLANK(Spreadsheet!C484),LEN(Spreadsheet!V484)=0),AND(NOT(ISBLANK(Spreadsheet!C484)),LEN(Spreadsheet!V484)&gt;0,LEN(Spreadsheet!V484)&lt;=50))</f>
        <v>1</v>
      </c>
      <c r="BB484" s="5" t="b">
        <f t="array" ref="BB484">IF(AND(ISBLANK(Spreadsheet!C484),LEN(Spreadsheet!W484)=0),TRUE,ISNUMBER(MATCH(TRUE,EXACT(Spreadsheet!W484,States),0)))</f>
        <v>1</v>
      </c>
      <c r="BC484" s="5" t="b">
        <f>OR(AND(ISBLANK(Spreadsheet!C484),LEN(Spreadsheet!X484)=0),AND(NOT(ISBLANK(Spreadsheet!C484)),LEN(Spreadsheet!X484)&gt;0,LEN(Spreadsheet!X484)=5,ISNUMBER(VALUE(Spreadsheet!X484))))</f>
        <v>1</v>
      </c>
      <c r="BD484" s="5" t="b">
        <f>OR(ISBLANK(Spreadsheet!Z484),LEN(Spreadsheet!Z484)&lt;=50)</f>
        <v>1</v>
      </c>
      <c r="BE484" s="5" t="b">
        <f>ISBLANK(Spreadsheet!AA484)</f>
        <v>1</v>
      </c>
      <c r="BF484" s="5" t="b">
        <f>ISBLANK(Spreadsheet!AB484)</f>
        <v>1</v>
      </c>
      <c r="BG484" s="5" t="b">
        <f>IF(ISERROR(DATEVALUE(TEXT(Spreadsheet!AC484,"mm/dd/yyyy")) &gt; DATEVALUE(TEXT(Spreadsheet!J484,"mm/dd/yyyy"))),IF(OR(AND(ISBLANK(Spreadsheet!AC484),ISBLANK(Spreadsheet!C484)),AND(NOT(ISBLANK(Spreadsheet!C484)),ISBLANK(Spreadsheet!AC484),NOT(ISBLANK(Spreadsheet!D484)))),TRUE,FALSE),IF(DATEVALUE(TEXT(Spreadsheet!AC484,"mm/dd/yyyy")) &gt; DATEVALUE(TEXT(Spreadsheet!J484,"mm/dd/yyyy")),TRUE,FALSE))</f>
        <v>1</v>
      </c>
      <c r="BH484" s="5" t="b">
        <f>OR(AND(ISBLANK(Spreadsheet!C484),ISBLANK(Spreadsheet!AE484)),AND(NOT(ISBLANK(Spreadsheet!C484)),NOT(ISBLANK(Spreadsheet!D484)),ISBLANK(Spreadsheet!AE484)),AND(NOT(ISBLANK(Spreadsheet!C484)),ISBLANK(Spreadsheet!D484),NOT(ISBLANK(Spreadsheet!AE484)),LEN(Spreadsheet!AE484)&lt;=100))</f>
        <v>1</v>
      </c>
      <c r="BI484" s="5" t="b">
        <f t="array" ref="BI484">IF(ISBLANK(Spreadsheet!AF484),TRUE,ISNUMBER(MATCH(TRUE,EXACT(Spreadsheet!AF484,CobraShortReasons),0)))</f>
        <v>1</v>
      </c>
      <c r="BJ484" s="5" t="b">
        <f ca="1">IF(ISERROR(DATEVALUE(TEXT(Spreadsheet!AG484,"mm/dd/yyyy")) &gt; TODAY()),IF(ISBLANK(Spreadsheet!AG484),TRUE,FALSE),IF(DATEVALUE(TEXT(Spreadsheet!AG484,"mm/dd/yyyy")) &gt; TODAY(),FALSE,TRUE))</f>
        <v>1</v>
      </c>
      <c r="BK484" s="5" t="b">
        <f>OR(ISBLANK(Spreadsheet!AH484),LEN(Spreadsheet!AH484)&lt;=25)</f>
        <v>1</v>
      </c>
      <c r="BL484" s="5" t="b">
        <f t="array" aca="1" ref="BL484" ca="1">IF(ISBLANK(Spreadsheet!AI484),TRUE,ISNUMBER(MATCH(TRUE,EXACT(Spreadsheet!AI484,INDIRECT(Spreadsheet!$D$2)),0)))</f>
        <v>1</v>
      </c>
      <c r="BM484" s="5" t="b">
        <f t="array" aca="1" ref="BM484" ca="1">IF(ISBLANK(Spreadsheet!AJ484),TRUE,ISNUMBER(MATCH(TRUE,EXACT(Spreadsheet!AJ484,INDIRECT(Spreadsheet!BJ484)),0)))</f>
        <v>1</v>
      </c>
      <c r="BN484" s="5" t="b">
        <f t="array" ref="BN484">IF(ISBLANK(Spreadsheet!AK484),TRUE,ISNUMBER(MATCH(TRUE,EXACT(Spreadsheet!AK484,DentalPlans),0)))</f>
        <v>1</v>
      </c>
      <c r="BO484" s="5" t="b">
        <f t="array" aca="1" ref="BO484" ca="1">IF(ISBLANK(Spreadsheet!AL484),TRUE,ISNUMBER(MATCH(TRUE,EXACT(Spreadsheet!AL484,INDIRECT(Spreadsheet!BK484)),0)))</f>
        <v>1</v>
      </c>
      <c r="BP484" s="5" t="b">
        <f t="array" ref="BP484">IF(ISBLANK(Spreadsheet!AM484),TRUE,ISNUMBER(MATCH(TRUE,EXACT(Spreadsheet!AM484,VisionPlans),0)))</f>
        <v>1</v>
      </c>
      <c r="BQ484" s="5" t="b">
        <f t="array" aca="1" ref="BQ484" ca="1">IF(ISBLANK(Spreadsheet!AN484),TRUE,ISNUMBER(MATCH(TRUE,EXACT(Spreadsheet!AN484,INDIRECT(Spreadsheet!BL484)),0)))</f>
        <v>1</v>
      </c>
      <c r="BR484" s="5" t="b">
        <f t="array" ref="BR484">IF(ISBLANK(Spreadsheet!AO484),TRUE,ISNUMBER(MATCH(TRUE,EXACT(Spreadsheet!AO484,LifeBenefitClasses),0)))</f>
        <v>1</v>
      </c>
      <c r="BS484" s="5" t="b">
        <f>IF(OR(ISBLANK(Spreadsheet!AO484), Spreadsheet!AO484="Waive"),IF(ISBLANK(Spreadsheet!AP484),TRUE,FALSE),IF(OR(AND(NOT(ISBLANK(Spreadsheet!AO484)),ISBLANK(Spreadsheet!AP484)),NOT(ISNUMBER(VALUE(Spreadsheet!AP484)))),FALSE,IF(OR(AND(Spreadsheet!AP484&lt;6,MOD(Spreadsheet!AP484*10,5)=0), MOD(Spreadsheet!AP484,5000)=0),TRUE,FALSE)))</f>
        <v>1</v>
      </c>
      <c r="BT484" s="5" t="b">
        <f t="array" ref="BT484">IF(ISBLANK(Spreadsheet!AQ484),TRUE,ISNUMBER(MATCH(TRUE,EXACT(Spreadsheet!AQ484,EnrollWaive),0)))</f>
        <v>1</v>
      </c>
      <c r="BU484" s="5" t="b">
        <f t="array" ref="BU484">IF(ISBLANK(Spreadsheet!AR484),TRUE,ISNUMBER(MATCH(TRUE,EXACT(Spreadsheet!AR484,LifeBenefitClasses),0)))</f>
        <v>1</v>
      </c>
      <c r="BV484" s="5" t="b">
        <f>IF(OR(ISBLANK(Spreadsheet!AR484), Spreadsheet!AR484="Waive"),IF(ISBLANK(Spreadsheet!AS484),TRUE,FALSE),IF(OR(AND(NOT(ISBLANK(Spreadsheet!AR484)),ISBLANK(Spreadsheet!AS484)),NOT(ISNUMBER(VALUE(Spreadsheet!AS484)))),FALSE,IF(OR(AND(Spreadsheet!AS484&lt;6,MOD(Spreadsheet!AS484*10,5)=0), MOD(Spreadsheet!AS484,10000)=0),TRUE,FALSE)))</f>
        <v>1</v>
      </c>
      <c r="BW484" s="5" t="b">
        <f t="array" ref="BW484">IF(ISBLANK(Spreadsheet!AT484),TRUE,ISNUMBER(MATCH(TRUE,EXACT(Spreadsheet!AT484,LifeBenefitClasses),0)))</f>
        <v>1</v>
      </c>
      <c r="BX484" s="5" t="b">
        <f>IF(OR(ISBLANK(Spreadsheet!AT484), Spreadsheet!AT484="Waive"),IF(ISBLANK(Spreadsheet!AU484),TRUE,FALSE),IF(OR(AND(NOT(ISBLANK(Spreadsheet!AT484)),ISBLANK(Spreadsheet!AU484)),NOT(ISNUMBER(VALUE(Spreadsheet!AU484)))),FALSE,IF(AND(NOT(OR(ISBLANK(Spreadsheet!AT484),Spreadsheet!AT484="Waive")),NOT(OR(ISBLANK(Spreadsheet!AR484),Spreadsheet!AR484="Waive")),MOD(Spreadsheet!AU484,5000)=0, Spreadsheet!AU484&lt;=(Spreadsheet!AS484*0.5)),TRUE,FALSE)))</f>
        <v>1</v>
      </c>
      <c r="BY484" s="5" t="b">
        <f t="array" ref="BY484">IF(ISBLANK(Spreadsheet!AV484),TRUE,ISNUMBER(MATCH(TRUE,EXACT(Spreadsheet!AV484,EnrollWaive),0)))</f>
        <v>1</v>
      </c>
      <c r="BZ484" s="5" t="b">
        <f t="array" ref="BZ484">IF(ISBLANK(Spreadsheet!AW484),TRUE,ISNUMBER(MATCH(TRUE,EXACT(Spreadsheet!AW484,LifeBenefitClasses),0)))</f>
        <v>1</v>
      </c>
      <c r="CA484" s="5" t="b">
        <f t="array" ref="CA484">IF(ISBLANK(Spreadsheet!AX484),TRUE,ISNUMBER(MATCH(TRUE,EXACT(Spreadsheet!AX484,LifeBenefitClasses),0)))</f>
        <v>1</v>
      </c>
      <c r="CB484" s="5" t="b">
        <f t="array" ref="CB484">IF(ISBLANK(Spreadsheet!AY484),TRUE,ISNUMBER(MATCH(TRUE,EXACT(Spreadsheet!AY484,LifeBenefitClasses),0)))</f>
        <v>1</v>
      </c>
      <c r="CC484" s="5" t="b">
        <f t="array" ref="CC484">IF(ISBLANK(Spreadsheet!AZ484),TRUE,ISNUMBER(MATCH(TRUE,EXACT(Spreadsheet!AZ484,LifeBenefitClasses),0)))</f>
        <v>1</v>
      </c>
      <c r="CD484" s="5" t="b">
        <f t="array" ref="CD484">IF(ISBLANK(Spreadsheet!BA484),TRUE,ISNUMBER(MATCH(TRUE,EXACT(Spreadsheet!BA484,LifeBenefitClasses),0)))</f>
        <v>1</v>
      </c>
      <c r="CE484" s="5" t="b">
        <f>IF(OR(ISBLANK(Spreadsheet!BA484), Spreadsheet!BA484="Waive"),IF(ISBLANK(Spreadsheet!BB484),TRUE,FALSE),IF(OR(AND(NOT(ISBLANK(Spreadsheet!BA484)),ISBLANK(Spreadsheet!BB484)),NOT(ISNUMBER(VALUE(Spreadsheet!BB484))),ISBLANK(Spreadsheet!BC484),NOT(ISNUMBER(VALUE(Spreadsheet!BC484)))),FALSE,IF(AND(Spreadsheet!BB484&gt;=50000,Spreadsheet!BB484&lt;=250000,MOD(Spreadsheet!BB484,10000)=0,Spreadsheet!BB484&lt;=(10*Spreadsheet!BC484)),TRUE,FALSE)))</f>
        <v>1</v>
      </c>
      <c r="CF484" s="5" t="b">
        <f>IF(NOT(ISBLANK(Spreadsheet!BC484)),AND(ISNUMBER(VALUE(Spreadsheet!BC484)),Spreadsheet!BC484&gt;0),AND(OR(ISBLANK(Spreadsheet!AO484),Spreadsheet!AO484="Waive",AND(NOT(OR(ISBLANK(Spreadsheet!AO484),Spreadsheet!AO484="Waive")),Spreadsheet!AP484&gt;=6)),OR(ISBLANK(Spreadsheet!AR484),AND(NOT(OR(ISBLANK(Spreadsheet!AR484),Spreadsheet!AR484="Waive")),Spreadsheet!AS484&gt;=6)),OR(ISBLANK(Spreadsheet!AW484)),OR(ISBLANK(Spreadsheet!AX484)),OR(ISBLANK(Spreadsheet!AY484)),OR(ISBLANK(Spreadsheet!AZ484)),OR(ISBLANK(Spreadsheet!BA484),Spreadsheet!BA484="Waive")))</f>
        <v>1</v>
      </c>
      <c r="CG484" s="5" t="b">
        <f t="shared" ca="1" si="35"/>
        <v>1</v>
      </c>
    </row>
    <row r="485" spans="8:85" x14ac:dyDescent="0.3">
      <c r="H485" s="5">
        <f t="shared" ca="1" si="36"/>
        <v>2</v>
      </c>
      <c r="I485" s="5" t="str">
        <f t="shared" ca="1" si="34"/>
        <v/>
      </c>
      <c r="J485" s="5" t="str">
        <f>IF(AND(NOT(ISBLANK(Spreadsheet!C485)),ISBLANK(Spreadsheet!D485)),Spreadsheet!F485&amp;" "&amp;Spreadsheet!H485,"")</f>
        <v/>
      </c>
      <c r="K485" s="5">
        <f>IF(AND(NOT(ISBLANK(Spreadsheet!C485)),ISBLANK(Spreadsheet!D485)),COUNTIFS(Spreadsheet!E486:E$786,"=Child",Spreadsheet!C486:C$786, "="&amp;Spreadsheet!C485) + COUNTIFS(Spreadsheet!E486:E$786,"=Step-child",Spreadsheet!C486:C$786, "="&amp;Spreadsheet!C485),0)</f>
        <v>0</v>
      </c>
      <c r="L485" s="5">
        <f>IF(NOT(ISBLANK(J485)),COUNTIFS(Spreadsheet!E486:E$786,"=Wife",Spreadsheet!C486:C$786, "="&amp;Spreadsheet!C485) + COUNTIFS(Spreadsheet!E486:E$786,"=Husband",Spreadsheet!C486:C$786, "="&amp;Spreadsheet!C485),0)</f>
        <v>0</v>
      </c>
      <c r="M485" s="5">
        <f>IF(NOT(ISBLANK(Spreadsheet!AJ485)),VLOOKUP(Spreadsheet!AJ485,'Drop Downs'!$P$2:$R$16,3,FALSE),0)</f>
        <v>0</v>
      </c>
      <c r="N485" s="5">
        <f>IF(NOT(ISBLANK(Spreadsheet!AJ485)), VLOOKUP(Spreadsheet!AJ485,'Drop Downs'!$P$2:$R$16,2,FALSE),0)</f>
        <v>0</v>
      </c>
      <c r="O485" s="5">
        <f>IF(NOT(ISBLANK(Spreadsheet!AL485)),VLOOKUP(Spreadsheet!AL485,'Drop Downs'!$P$2:$R$16,3,FALSE), 0)</f>
        <v>0</v>
      </c>
      <c r="P485" s="5">
        <f>IF(NOT(ISBLANK(Spreadsheet!AL485)),VLOOKUP(Spreadsheet!AL485,'Drop Downs'!$P$2:$R$16,2,FALSE),0)</f>
        <v>0</v>
      </c>
      <c r="Q485" s="5">
        <f>IF(NOT(ISBLANK(Spreadsheet!AN485)),VLOOKUP(Spreadsheet!AN485,'Drop Downs'!$P$2:$R$16,3,FALSE),0)</f>
        <v>0</v>
      </c>
      <c r="R485" s="5">
        <f>IF(NOT(ISBLANK(Spreadsheet!AN485)),VLOOKUP(Spreadsheet!AN485,'Drop Downs'!$P$2:$R$16,2,FALSE),0)</f>
        <v>0</v>
      </c>
      <c r="S485" s="5" t="str">
        <f>IF(OR(M485&gt;K485,N485&gt;L485,O485&gt;K485, Q485&gt;K485,N485&gt;L485, P485&gt;L485, R485&gt;L485),"Member currently has a coverage election over what he/she needs.  Please add more dependents or adjust the coverage election.","")&amp;(IF(AND(NOT(ISBLANK(Spreadsheet!C485)),NOT(ISBLANK(Spreadsheet!D485)),ISBLANK(Spreadsheet!E485)),"Dependent lacks a relationship to member.Please select one from the drop-down.",""))</f>
        <v/>
      </c>
      <c r="T485" s="5" t="b">
        <f t="shared" si="37"/>
        <v>1</v>
      </c>
      <c r="U485" s="5" t="b">
        <f>OR(ISBLANK(Spreadsheet!C485),IF(NOT(ISBLANK(Spreadsheet!D485)),NOT(ISBLANK(Spreadsheet!E485)),TRUE))</f>
        <v>1</v>
      </c>
      <c r="V485" s="5" t="b">
        <f>OR(ISBLANK(Spreadsheet!C485), NOT(ISBLANK(Spreadsheet!I485)))</f>
        <v>1</v>
      </c>
      <c r="W485" s="5" t="b">
        <f>OR(ISBLANK(Spreadsheet!D485),NOT(ISBLANK(Spreadsheet!C485)))</f>
        <v>1</v>
      </c>
      <c r="X485" s="155" t="str">
        <f>REPT("0",MIN(FIND({1,2,3,4,5,6,7,8,9},Spreadsheet!C485&amp;"123456789"))-1)&amp;IF(ISBLANK(Spreadsheet!C485),"",SUMPRODUCT(MID(0&amp;Spreadsheet!C485,LARGE(INDEX(ISNUMBER(--MID(Spreadsheet!C485,ROW($1:$225),1))*
 ROW($1:$225),0),ROW($1:$225))+1,1)*10^ROW($1:$225)/10))</f>
        <v/>
      </c>
      <c r="Y485" s="5" t="b">
        <f>IF(NOT(ISBLANK(Spreadsheet!C485)),IF(AND(ISNUMBER(VALUE(Spreadsheet!C485)), LEN(Spreadsheet!C485)=9),TRUE,FALSE),TRUE)</f>
        <v>1</v>
      </c>
      <c r="Z485" s="155" t="str">
        <f>REPT("0",MIN(FIND({1,2,3,4,5,6,7,8,9},Spreadsheet!D485&amp;"123456789"))-1)&amp;IF(ISBLANK(Spreadsheet!D485),"",SUMPRODUCT(MID(0&amp;Spreadsheet!D485,LARGE(INDEX(ISNUMBER(--MID(Spreadsheet!D485,ROW($1:$225),1))*
 ROW($1:$225),0),ROW($1:$225))+1,1)*10^ROW($1:$225)/10))</f>
        <v/>
      </c>
      <c r="AA485" s="5" t="b">
        <f>IF(AND(NOT(ISBLANK(Spreadsheet!D485)),NOT(ISBLANK(Spreadsheet!C485))),IF(AND(ISNUMBER(VALUE(Spreadsheet!D485)), LEN(Spreadsheet!D485)=9),TRUE,FALSE),IF(AND(NOT(ISBLANK(Spreadsheet!D485)),ISBLANK(Spreadsheet!C485)),FALSE,TRUE))</f>
        <v>1</v>
      </c>
      <c r="AB485" s="5" t="b">
        <f>OR(ISBLANK(Spreadsheet!Y485),IF(NOT(ISBLANK(Spreadsheet!Y485)),LEN(Spreadsheet!Y485)=10,ISNUMBER(VALUE(Spreadsheet!Y485))))</f>
        <v>1</v>
      </c>
      <c r="AC485" s="5" t="b">
        <f>OR(ISBLANK(Spreadsheet!AI485), AND(NOT(ISBLANK(Spreadsheet!AJ485)), NOT(ISNUMBER(SEARCH("Waive",Spreadsheet!AJ485)))))</f>
        <v>1</v>
      </c>
      <c r="AD485" s="5" t="b">
        <f>OR(ISBLANK(Spreadsheet!AK485), AND(NOT(ISBLANK(Spreadsheet!AL485)), NOT(ISNUMBER(SEARCH("Waive",Spreadsheet!AL485)))))</f>
        <v>1</v>
      </c>
      <c r="AE485" s="5" t="b">
        <f>OR(ISBLANK(Spreadsheet!AM485), AND(NOT(ISBLANK(Spreadsheet!AN485)), NOT(ISNUMBER(SEARCH("Waive", Spreadsheet!AN485)))))</f>
        <v>1</v>
      </c>
      <c r="AF485" s="5" t="b">
        <f>OR(ISBLANK(Spreadsheet!C485), NOT(ISBLANK(Spreadsheet!D485)),NOT(ISBLANK(Spreadsheet!L485)))</f>
        <v>1</v>
      </c>
      <c r="AG485" s="5" t="b">
        <f>IF(AND(NOT(ISBLANK(Spreadsheet!C485)), NOT(ISBLANK(Spreadsheet!D485)),Spreadsheet!C485&lt;&gt;Spreadsheet!D485),IF(ISERROR(VLOOKUP(Spreadsheet!C485, Spreadsheet!$C$6:'Spreadsheet'!$C484,1,FALSE)), FALSE, TRUE),TRUE)</f>
        <v>1</v>
      </c>
      <c r="AH485" s="5" t="b">
        <f>Spreadsheet!$B$2=Spreadsheet!AD485</f>
        <v>1</v>
      </c>
      <c r="AI485" s="5" t="b">
        <f>IF(ISBLANK(Spreadsheet!G485),TRUE,IF(OR(LEN(Spreadsheet!G485)&gt;1,ISNUMBER(VALUE(Spreadsheet!G485))),FALSE,TRUE))</f>
        <v>1</v>
      </c>
      <c r="AJ485" s="5" t="b">
        <f>OR(ISBLANK(Spreadsheet!C485), NOT(ISBLANK(Spreadsheet!B485)), NOT(ISBLANK(Spreadsheet!D485)))</f>
        <v>1</v>
      </c>
      <c r="AK485" s="5" t="b">
        <f t="array" ref="AK485">IF(OR(AND(ISBLANK(Spreadsheet!E485),ISBLANK(Spreadsheet!D485),NOT(ISBLANK(Spreadsheet!C485))),AND(ISBLANK(Spreadsheet!E485),ISBLANK(Spreadsheet!D485),ISBLANK(Spreadsheet!C485))),TRUE,ISNUMBER(MATCH(TRUE,EXACT(Spreadsheet!E485,Relationships),0)))</f>
        <v>1</v>
      </c>
      <c r="AL485" s="5" t="b">
        <f>IF(NOT(ISBLANK(Spreadsheet!C485)),IF(OR(ISBLANK(Spreadsheet!F485),LEN(Spreadsheet!F485)&gt;40),FALSE,TRUE),TRUE)</f>
        <v>1</v>
      </c>
      <c r="AM485" s="5" t="b">
        <f>IF(NOT(ISBLANK(Spreadsheet!C485)),IF(OR(ISBLANK(Spreadsheet!H485),LEN(Spreadsheet!H485)&gt;40),FALSE,TRUE),TRUE)</f>
        <v>1</v>
      </c>
      <c r="AN485" s="5" t="b">
        <f t="array" ref="AN485">IF(ISBLANK(Spreadsheet!I485),TRUE,ISNUMBER(MATCH(TRUE,EXACT(Spreadsheet!I485,GenderValues),0)))</f>
        <v>1</v>
      </c>
      <c r="AO485" s="5" t="b">
        <f ca="1">IF(ISERROR(DATEVALUE(TEXT(Spreadsheet!J485,"mm/dd/yyyy")) &gt; TODAY()),IF(AND(ISBLANK(Spreadsheet!J485),ISBLANK(Spreadsheet!C485)),TRUE,FALSE),IF(DATEVALUE(TEXT(Spreadsheet!J485,"mm/dd/yyyy")) &gt; TODAY(),FALSE,TRUE))</f>
        <v>1</v>
      </c>
      <c r="AP485" s="5" t="b">
        <f>OR(ISBLANK(Spreadsheet!K485),LEN(Spreadsheet!K485)&lt;=100)</f>
        <v>1</v>
      </c>
      <c r="AQ485" s="5" t="b">
        <f t="array" ref="AQ485">IF(OR(AND(ISBLANK(Spreadsheet!L485),ISBLANK(Spreadsheet!C485)),AND(NOT(ISBLANK(Spreadsheet!C485)),NOT(ISBLANK(Spreadsheet!D485)))),TRUE,ISNUMBER(MATCH(TRUE,EXACT(Spreadsheet!L485,MaritalStatus),0)))</f>
        <v>1</v>
      </c>
      <c r="AR485" s="5" t="b">
        <f ca="1">IF(ISERROR(DATEVALUE(TEXT(Spreadsheet!M485,"mm/dd/yyyy")) &gt; TODAY()),IF(ISBLANK(Spreadsheet!M485),TRUE,FALSE),IF(DATEVALUE(TEXT(Spreadsheet!M485,"mm/dd/yyyy")) &gt; TODAY(),FALSE,TRUE))</f>
        <v>1</v>
      </c>
      <c r="AS485" s="5" t="b">
        <f>OR(ISBLANK(Spreadsheet!N485),LEN(Spreadsheet!N485)&lt;=100)</f>
        <v>1</v>
      </c>
      <c r="AT485" s="5" t="b">
        <f>OR(ISBLANK(Spreadsheet!O485),UPPER(Spreadsheet!O485)="YES")</f>
        <v>1</v>
      </c>
      <c r="AU485" s="5" t="b">
        <f>OR(ISBLANK(Spreadsheet!P485),UPPER(Spreadsheet!P485)="YES")</f>
        <v>1</v>
      </c>
      <c r="AV485" s="5" t="b">
        <f t="array" ref="AV485">IF(ISBLANK(Spreadsheet!Q485),TRUE,ISNUMBER(MATCH(TRUE,EXACT(Spreadsheet!Q485,OnGroupsPriorIns),0)))</f>
        <v>1</v>
      </c>
      <c r="AW485" s="5" t="b">
        <f>OR(ISBLANK(Spreadsheet!R485),UPPER(Spreadsheet!R485)="YES")</f>
        <v>1</v>
      </c>
      <c r="AX485" s="5" t="b">
        <f>OR(ISBLANK(Spreadsheet!S485),UPPER(Spreadsheet!S485)="YES")</f>
        <v>1</v>
      </c>
      <c r="AY485" s="5" t="b">
        <f>OR(AND(ISBLANK(Spreadsheet!C485),LEN(Spreadsheet!T485)=0),AND(NOT(ISBLANK(Spreadsheet!C485)),LEN(Spreadsheet!T485)&gt;0,LEN(Spreadsheet!T485)&lt;=50))</f>
        <v>1</v>
      </c>
      <c r="AZ485" s="5" t="b">
        <f>OR(LEN(Spreadsheet!U485)=0,AND(LEN(Spreadsheet!U485)&gt;0,LEN(Spreadsheet!U485)&lt;=50))</f>
        <v>1</v>
      </c>
      <c r="BA485" s="5" t="b">
        <f>OR(AND(ISBLANK(Spreadsheet!C485),LEN(Spreadsheet!V485)=0),AND(NOT(ISBLANK(Spreadsheet!C485)),LEN(Spreadsheet!V485)&gt;0,LEN(Spreadsheet!V485)&lt;=50))</f>
        <v>1</v>
      </c>
      <c r="BB485" s="5" t="b">
        <f t="array" ref="BB485">IF(AND(ISBLANK(Spreadsheet!C485),LEN(Spreadsheet!W485)=0),TRUE,ISNUMBER(MATCH(TRUE,EXACT(Spreadsheet!W485,States),0)))</f>
        <v>1</v>
      </c>
      <c r="BC485" s="5" t="b">
        <f>OR(AND(ISBLANK(Spreadsheet!C485),LEN(Spreadsheet!X485)=0),AND(NOT(ISBLANK(Spreadsheet!C485)),LEN(Spreadsheet!X485)&gt;0,LEN(Spreadsheet!X485)=5,ISNUMBER(VALUE(Spreadsheet!X485))))</f>
        <v>1</v>
      </c>
      <c r="BD485" s="5" t="b">
        <f>OR(ISBLANK(Spreadsheet!Z485),LEN(Spreadsheet!Z485)&lt;=50)</f>
        <v>1</v>
      </c>
      <c r="BE485" s="5" t="b">
        <f>ISBLANK(Spreadsheet!AA485)</f>
        <v>1</v>
      </c>
      <c r="BF485" s="5" t="b">
        <f>ISBLANK(Spreadsheet!AB485)</f>
        <v>1</v>
      </c>
      <c r="BG485" s="5" t="b">
        <f>IF(ISERROR(DATEVALUE(TEXT(Spreadsheet!AC485,"mm/dd/yyyy")) &gt; DATEVALUE(TEXT(Spreadsheet!J485,"mm/dd/yyyy"))),IF(OR(AND(ISBLANK(Spreadsheet!AC485),ISBLANK(Spreadsheet!C485)),AND(NOT(ISBLANK(Spreadsheet!C485)),ISBLANK(Spreadsheet!AC485),NOT(ISBLANK(Spreadsheet!D485)))),TRUE,FALSE),IF(DATEVALUE(TEXT(Spreadsheet!AC485,"mm/dd/yyyy")) &gt; DATEVALUE(TEXT(Spreadsheet!J485,"mm/dd/yyyy")),TRUE,FALSE))</f>
        <v>1</v>
      </c>
      <c r="BH485" s="5" t="b">
        <f>OR(AND(ISBLANK(Spreadsheet!C485),ISBLANK(Spreadsheet!AE485)),AND(NOT(ISBLANK(Spreadsheet!C485)),NOT(ISBLANK(Spreadsheet!D485)),ISBLANK(Spreadsheet!AE485)),AND(NOT(ISBLANK(Spreadsheet!C485)),ISBLANK(Spreadsheet!D485),NOT(ISBLANK(Spreadsheet!AE485)),LEN(Spreadsheet!AE485)&lt;=100))</f>
        <v>1</v>
      </c>
      <c r="BI485" s="5" t="b">
        <f t="array" ref="BI485">IF(ISBLANK(Spreadsheet!AF485),TRUE,ISNUMBER(MATCH(TRUE,EXACT(Spreadsheet!AF485,CobraShortReasons),0)))</f>
        <v>1</v>
      </c>
      <c r="BJ485" s="5" t="b">
        <f ca="1">IF(ISERROR(DATEVALUE(TEXT(Spreadsheet!AG485,"mm/dd/yyyy")) &gt; TODAY()),IF(ISBLANK(Spreadsheet!AG485),TRUE,FALSE),IF(DATEVALUE(TEXT(Spreadsheet!AG485,"mm/dd/yyyy")) &gt; TODAY(),FALSE,TRUE))</f>
        <v>1</v>
      </c>
      <c r="BK485" s="5" t="b">
        <f>OR(ISBLANK(Spreadsheet!AH485),LEN(Spreadsheet!AH485)&lt;=25)</f>
        <v>1</v>
      </c>
      <c r="BL485" s="5" t="b">
        <f t="array" aca="1" ref="BL485" ca="1">IF(ISBLANK(Spreadsheet!AI485),TRUE,ISNUMBER(MATCH(TRUE,EXACT(Spreadsheet!AI485,INDIRECT(Spreadsheet!$D$2)),0)))</f>
        <v>1</v>
      </c>
      <c r="BM485" s="5" t="b">
        <f t="array" aca="1" ref="BM485" ca="1">IF(ISBLANK(Spreadsheet!AJ485),TRUE,ISNUMBER(MATCH(TRUE,EXACT(Spreadsheet!AJ485,INDIRECT(Spreadsheet!BJ485)),0)))</f>
        <v>1</v>
      </c>
      <c r="BN485" s="5" t="b">
        <f t="array" ref="BN485">IF(ISBLANK(Spreadsheet!AK485),TRUE,ISNUMBER(MATCH(TRUE,EXACT(Spreadsheet!AK485,DentalPlans),0)))</f>
        <v>1</v>
      </c>
      <c r="BO485" s="5" t="b">
        <f t="array" aca="1" ref="BO485" ca="1">IF(ISBLANK(Spreadsheet!AL485),TRUE,ISNUMBER(MATCH(TRUE,EXACT(Spreadsheet!AL485,INDIRECT(Spreadsheet!BK485)),0)))</f>
        <v>1</v>
      </c>
      <c r="BP485" s="5" t="b">
        <f t="array" ref="BP485">IF(ISBLANK(Spreadsheet!AM485),TRUE,ISNUMBER(MATCH(TRUE,EXACT(Spreadsheet!AM485,VisionPlans),0)))</f>
        <v>1</v>
      </c>
      <c r="BQ485" s="5" t="b">
        <f t="array" aca="1" ref="BQ485" ca="1">IF(ISBLANK(Spreadsheet!AN485),TRUE,ISNUMBER(MATCH(TRUE,EXACT(Spreadsheet!AN485,INDIRECT(Spreadsheet!BL485)),0)))</f>
        <v>1</v>
      </c>
      <c r="BR485" s="5" t="b">
        <f t="array" ref="BR485">IF(ISBLANK(Spreadsheet!AO485),TRUE,ISNUMBER(MATCH(TRUE,EXACT(Spreadsheet!AO485,LifeBenefitClasses),0)))</f>
        <v>1</v>
      </c>
      <c r="BS485" s="5" t="b">
        <f>IF(OR(ISBLANK(Spreadsheet!AO485), Spreadsheet!AO485="Waive"),IF(ISBLANK(Spreadsheet!AP485),TRUE,FALSE),IF(OR(AND(NOT(ISBLANK(Spreadsheet!AO485)),ISBLANK(Spreadsheet!AP485)),NOT(ISNUMBER(VALUE(Spreadsheet!AP485)))),FALSE,IF(OR(AND(Spreadsheet!AP485&lt;6,MOD(Spreadsheet!AP485*10,5)=0), MOD(Spreadsheet!AP485,5000)=0),TRUE,FALSE)))</f>
        <v>1</v>
      </c>
      <c r="BT485" s="5" t="b">
        <f t="array" ref="BT485">IF(ISBLANK(Spreadsheet!AQ485),TRUE,ISNUMBER(MATCH(TRUE,EXACT(Spreadsheet!AQ485,EnrollWaive),0)))</f>
        <v>1</v>
      </c>
      <c r="BU485" s="5" t="b">
        <f t="array" ref="BU485">IF(ISBLANK(Spreadsheet!AR485),TRUE,ISNUMBER(MATCH(TRUE,EXACT(Spreadsheet!AR485,LifeBenefitClasses),0)))</f>
        <v>1</v>
      </c>
      <c r="BV485" s="5" t="b">
        <f>IF(OR(ISBLANK(Spreadsheet!AR485), Spreadsheet!AR485="Waive"),IF(ISBLANK(Spreadsheet!AS485),TRUE,FALSE),IF(OR(AND(NOT(ISBLANK(Spreadsheet!AR485)),ISBLANK(Spreadsheet!AS485)),NOT(ISNUMBER(VALUE(Spreadsheet!AS485)))),FALSE,IF(OR(AND(Spreadsheet!AS485&lt;6,MOD(Spreadsheet!AS485*10,5)=0), MOD(Spreadsheet!AS485,10000)=0),TRUE,FALSE)))</f>
        <v>1</v>
      </c>
      <c r="BW485" s="5" t="b">
        <f t="array" ref="BW485">IF(ISBLANK(Spreadsheet!AT485),TRUE,ISNUMBER(MATCH(TRUE,EXACT(Spreadsheet!AT485,LifeBenefitClasses),0)))</f>
        <v>1</v>
      </c>
      <c r="BX485" s="5" t="b">
        <f>IF(OR(ISBLANK(Spreadsheet!AT485), Spreadsheet!AT485="Waive"),IF(ISBLANK(Spreadsheet!AU485),TRUE,FALSE),IF(OR(AND(NOT(ISBLANK(Spreadsheet!AT485)),ISBLANK(Spreadsheet!AU485)),NOT(ISNUMBER(VALUE(Spreadsheet!AU485)))),FALSE,IF(AND(NOT(OR(ISBLANK(Spreadsheet!AT485),Spreadsheet!AT485="Waive")),NOT(OR(ISBLANK(Spreadsheet!AR485),Spreadsheet!AR485="Waive")),MOD(Spreadsheet!AU485,5000)=0, Spreadsheet!AU485&lt;=(Spreadsheet!AS485*0.5)),TRUE,FALSE)))</f>
        <v>1</v>
      </c>
      <c r="BY485" s="5" t="b">
        <f t="array" ref="BY485">IF(ISBLANK(Spreadsheet!AV485),TRUE,ISNUMBER(MATCH(TRUE,EXACT(Spreadsheet!AV485,EnrollWaive),0)))</f>
        <v>1</v>
      </c>
      <c r="BZ485" s="5" t="b">
        <f t="array" ref="BZ485">IF(ISBLANK(Spreadsheet!AW485),TRUE,ISNUMBER(MATCH(TRUE,EXACT(Spreadsheet!AW485,LifeBenefitClasses),0)))</f>
        <v>1</v>
      </c>
      <c r="CA485" s="5" t="b">
        <f t="array" ref="CA485">IF(ISBLANK(Spreadsheet!AX485),TRUE,ISNUMBER(MATCH(TRUE,EXACT(Spreadsheet!AX485,LifeBenefitClasses),0)))</f>
        <v>1</v>
      </c>
      <c r="CB485" s="5" t="b">
        <f t="array" ref="CB485">IF(ISBLANK(Spreadsheet!AY485),TRUE,ISNUMBER(MATCH(TRUE,EXACT(Spreadsheet!AY485,LifeBenefitClasses),0)))</f>
        <v>1</v>
      </c>
      <c r="CC485" s="5" t="b">
        <f t="array" ref="CC485">IF(ISBLANK(Spreadsheet!AZ485),TRUE,ISNUMBER(MATCH(TRUE,EXACT(Spreadsheet!AZ485,LifeBenefitClasses),0)))</f>
        <v>1</v>
      </c>
      <c r="CD485" s="5" t="b">
        <f t="array" ref="CD485">IF(ISBLANK(Spreadsheet!BA485),TRUE,ISNUMBER(MATCH(TRUE,EXACT(Spreadsheet!BA485,LifeBenefitClasses),0)))</f>
        <v>1</v>
      </c>
      <c r="CE485" s="5" t="b">
        <f>IF(OR(ISBLANK(Spreadsheet!BA485), Spreadsheet!BA485="Waive"),IF(ISBLANK(Spreadsheet!BB485),TRUE,FALSE),IF(OR(AND(NOT(ISBLANK(Spreadsheet!BA485)),ISBLANK(Spreadsheet!BB485)),NOT(ISNUMBER(VALUE(Spreadsheet!BB485))),ISBLANK(Spreadsheet!BC485),NOT(ISNUMBER(VALUE(Spreadsheet!BC485)))),FALSE,IF(AND(Spreadsheet!BB485&gt;=50000,Spreadsheet!BB485&lt;=250000,MOD(Spreadsheet!BB485,10000)=0,Spreadsheet!BB485&lt;=(10*Spreadsheet!BC485)),TRUE,FALSE)))</f>
        <v>1</v>
      </c>
      <c r="CF485" s="5" t="b">
        <f>IF(NOT(ISBLANK(Spreadsheet!BC485)),AND(ISNUMBER(VALUE(Spreadsheet!BC485)),Spreadsheet!BC485&gt;0),AND(OR(ISBLANK(Spreadsheet!AO485),Spreadsheet!AO485="Waive",AND(NOT(OR(ISBLANK(Spreadsheet!AO485),Spreadsheet!AO485="Waive")),Spreadsheet!AP485&gt;=6)),OR(ISBLANK(Spreadsheet!AR485),AND(NOT(OR(ISBLANK(Spreadsheet!AR485),Spreadsheet!AR485="Waive")),Spreadsheet!AS485&gt;=6)),OR(ISBLANK(Spreadsheet!AW485)),OR(ISBLANK(Spreadsheet!AX485)),OR(ISBLANK(Spreadsheet!AY485)),OR(ISBLANK(Spreadsheet!AZ485)),OR(ISBLANK(Spreadsheet!BA485),Spreadsheet!BA485="Waive")))</f>
        <v>1</v>
      </c>
      <c r="CG485" s="5" t="b">
        <f t="shared" ca="1" si="35"/>
        <v>1</v>
      </c>
    </row>
    <row r="486" spans="8:85" x14ac:dyDescent="0.3">
      <c r="H486" s="5">
        <f t="shared" ca="1" si="36"/>
        <v>2</v>
      </c>
      <c r="I486" s="5" t="str">
        <f t="shared" ca="1" si="34"/>
        <v/>
      </c>
      <c r="J486" s="5" t="str">
        <f>IF(AND(NOT(ISBLANK(Spreadsheet!C486)),ISBLANK(Spreadsheet!D486)),Spreadsheet!F486&amp;" "&amp;Spreadsheet!H486,"")</f>
        <v/>
      </c>
      <c r="K486" s="5">
        <f>IF(AND(NOT(ISBLANK(Spreadsheet!C486)),ISBLANK(Spreadsheet!D486)),COUNTIFS(Spreadsheet!E487:E$786,"=Child",Spreadsheet!C487:C$786, "="&amp;Spreadsheet!C486) + COUNTIFS(Spreadsheet!E487:E$786,"=Step-child",Spreadsheet!C487:C$786, "="&amp;Spreadsheet!C486),0)</f>
        <v>0</v>
      </c>
      <c r="L486" s="5">
        <f>IF(NOT(ISBLANK(J486)),COUNTIFS(Spreadsheet!E487:E$786,"=Wife",Spreadsheet!C487:C$786, "="&amp;Spreadsheet!C486) + COUNTIFS(Spreadsheet!E487:E$786,"=Husband",Spreadsheet!C487:C$786, "="&amp;Spreadsheet!C486),0)</f>
        <v>0</v>
      </c>
      <c r="M486" s="5">
        <f>IF(NOT(ISBLANK(Spreadsheet!AJ486)),VLOOKUP(Spreadsheet!AJ486,'Drop Downs'!$P$2:$R$16,3,FALSE),0)</f>
        <v>0</v>
      </c>
      <c r="N486" s="5">
        <f>IF(NOT(ISBLANK(Spreadsheet!AJ486)), VLOOKUP(Spreadsheet!AJ486,'Drop Downs'!$P$2:$R$16,2,FALSE),0)</f>
        <v>0</v>
      </c>
      <c r="O486" s="5">
        <f>IF(NOT(ISBLANK(Spreadsheet!AL486)),VLOOKUP(Spreadsheet!AL486,'Drop Downs'!$P$2:$R$16,3,FALSE), 0)</f>
        <v>0</v>
      </c>
      <c r="P486" s="5">
        <f>IF(NOT(ISBLANK(Spreadsheet!AL486)),VLOOKUP(Spreadsheet!AL486,'Drop Downs'!$P$2:$R$16,2,FALSE),0)</f>
        <v>0</v>
      </c>
      <c r="Q486" s="5">
        <f>IF(NOT(ISBLANK(Spreadsheet!AN486)),VLOOKUP(Spreadsheet!AN486,'Drop Downs'!$P$2:$R$16,3,FALSE),0)</f>
        <v>0</v>
      </c>
      <c r="R486" s="5">
        <f>IF(NOT(ISBLANK(Spreadsheet!AN486)),VLOOKUP(Spreadsheet!AN486,'Drop Downs'!$P$2:$R$16,2,FALSE),0)</f>
        <v>0</v>
      </c>
      <c r="S486" s="5" t="str">
        <f>IF(OR(M486&gt;K486,N486&gt;L486,O486&gt;K486, Q486&gt;K486,N486&gt;L486, P486&gt;L486, R486&gt;L486),"Member currently has a coverage election over what he/she needs.  Please add more dependents or adjust the coverage election.","")&amp;(IF(AND(NOT(ISBLANK(Spreadsheet!C486)),NOT(ISBLANK(Spreadsheet!D486)),ISBLANK(Spreadsheet!E486)),"Dependent lacks a relationship to member.Please select one from the drop-down.",""))</f>
        <v/>
      </c>
      <c r="T486" s="5" t="b">
        <f t="shared" si="37"/>
        <v>1</v>
      </c>
      <c r="U486" s="5" t="b">
        <f>OR(ISBLANK(Spreadsheet!C486),IF(NOT(ISBLANK(Spreadsheet!D486)),NOT(ISBLANK(Spreadsheet!E486)),TRUE))</f>
        <v>1</v>
      </c>
      <c r="V486" s="5" t="b">
        <f>OR(ISBLANK(Spreadsheet!C486), NOT(ISBLANK(Spreadsheet!I486)))</f>
        <v>1</v>
      </c>
      <c r="W486" s="5" t="b">
        <f>OR(ISBLANK(Spreadsheet!D486),NOT(ISBLANK(Spreadsheet!C486)))</f>
        <v>1</v>
      </c>
      <c r="X486" s="155" t="str">
        <f>REPT("0",MIN(FIND({1,2,3,4,5,6,7,8,9},Spreadsheet!C486&amp;"123456789"))-1)&amp;IF(ISBLANK(Spreadsheet!C486),"",SUMPRODUCT(MID(0&amp;Spreadsheet!C486,LARGE(INDEX(ISNUMBER(--MID(Spreadsheet!C486,ROW($1:$225),1))*
 ROW($1:$225),0),ROW($1:$225))+1,1)*10^ROW($1:$225)/10))</f>
        <v/>
      </c>
      <c r="Y486" s="5" t="b">
        <f>IF(NOT(ISBLANK(Spreadsheet!C486)),IF(AND(ISNUMBER(VALUE(Spreadsheet!C486)), LEN(Spreadsheet!C486)=9),TRUE,FALSE),TRUE)</f>
        <v>1</v>
      </c>
      <c r="Z486" s="155" t="str">
        <f>REPT("0",MIN(FIND({1,2,3,4,5,6,7,8,9},Spreadsheet!D486&amp;"123456789"))-1)&amp;IF(ISBLANK(Spreadsheet!D486),"",SUMPRODUCT(MID(0&amp;Spreadsheet!D486,LARGE(INDEX(ISNUMBER(--MID(Spreadsheet!D486,ROW($1:$225),1))*
 ROW($1:$225),0),ROW($1:$225))+1,1)*10^ROW($1:$225)/10))</f>
        <v/>
      </c>
      <c r="AA486" s="5" t="b">
        <f>IF(AND(NOT(ISBLANK(Spreadsheet!D486)),NOT(ISBLANK(Spreadsheet!C486))),IF(AND(ISNUMBER(VALUE(Spreadsheet!D486)), LEN(Spreadsheet!D486)=9),TRUE,FALSE),IF(AND(NOT(ISBLANK(Spreadsheet!D486)),ISBLANK(Spreadsheet!C486)),FALSE,TRUE))</f>
        <v>1</v>
      </c>
      <c r="AB486" s="5" t="b">
        <f>OR(ISBLANK(Spreadsheet!Y486),IF(NOT(ISBLANK(Spreadsheet!Y486)),LEN(Spreadsheet!Y486)=10,ISNUMBER(VALUE(Spreadsheet!Y486))))</f>
        <v>1</v>
      </c>
      <c r="AC486" s="5" t="b">
        <f>OR(ISBLANK(Spreadsheet!AI486), AND(NOT(ISBLANK(Spreadsheet!AJ486)), NOT(ISNUMBER(SEARCH("Waive",Spreadsheet!AJ486)))))</f>
        <v>1</v>
      </c>
      <c r="AD486" s="5" t="b">
        <f>OR(ISBLANK(Spreadsheet!AK486), AND(NOT(ISBLANK(Spreadsheet!AL486)), NOT(ISNUMBER(SEARCH("Waive",Spreadsheet!AL486)))))</f>
        <v>1</v>
      </c>
      <c r="AE486" s="5" t="b">
        <f>OR(ISBLANK(Spreadsheet!AM486), AND(NOT(ISBLANK(Spreadsheet!AN486)), NOT(ISNUMBER(SEARCH("Waive", Spreadsheet!AN486)))))</f>
        <v>1</v>
      </c>
      <c r="AF486" s="5" t="b">
        <f>OR(ISBLANK(Spreadsheet!C486), NOT(ISBLANK(Spreadsheet!D486)),NOT(ISBLANK(Spreadsheet!L486)))</f>
        <v>1</v>
      </c>
      <c r="AG486" s="5" t="b">
        <f>IF(AND(NOT(ISBLANK(Spreadsheet!C486)), NOT(ISBLANK(Spreadsheet!D486)),Spreadsheet!C486&lt;&gt;Spreadsheet!D486),IF(ISERROR(VLOOKUP(Spreadsheet!C486, Spreadsheet!$C$6:'Spreadsheet'!$C485,1,FALSE)), FALSE, TRUE),TRUE)</f>
        <v>1</v>
      </c>
      <c r="AH486" s="5" t="b">
        <f>Spreadsheet!$B$2=Spreadsheet!AD486</f>
        <v>1</v>
      </c>
      <c r="AI486" s="5" t="b">
        <f>IF(ISBLANK(Spreadsheet!G486),TRUE,IF(OR(LEN(Spreadsheet!G486)&gt;1,ISNUMBER(VALUE(Spreadsheet!G486))),FALSE,TRUE))</f>
        <v>1</v>
      </c>
      <c r="AJ486" s="5" t="b">
        <f>OR(ISBLANK(Spreadsheet!C486), NOT(ISBLANK(Spreadsheet!B486)), NOT(ISBLANK(Spreadsheet!D486)))</f>
        <v>1</v>
      </c>
      <c r="AK486" s="5" t="b">
        <f t="array" ref="AK486">IF(OR(AND(ISBLANK(Spreadsheet!E486),ISBLANK(Spreadsheet!D486),NOT(ISBLANK(Spreadsheet!C486))),AND(ISBLANK(Spreadsheet!E486),ISBLANK(Spreadsheet!D486),ISBLANK(Spreadsheet!C486))),TRUE,ISNUMBER(MATCH(TRUE,EXACT(Spreadsheet!E486,Relationships),0)))</f>
        <v>1</v>
      </c>
      <c r="AL486" s="5" t="b">
        <f>IF(NOT(ISBLANK(Spreadsheet!C486)),IF(OR(ISBLANK(Spreadsheet!F486),LEN(Spreadsheet!F486)&gt;40),FALSE,TRUE),TRUE)</f>
        <v>1</v>
      </c>
      <c r="AM486" s="5" t="b">
        <f>IF(NOT(ISBLANK(Spreadsheet!C486)),IF(OR(ISBLANK(Spreadsheet!H486),LEN(Spreadsheet!H486)&gt;40),FALSE,TRUE),TRUE)</f>
        <v>1</v>
      </c>
      <c r="AN486" s="5" t="b">
        <f t="array" ref="AN486">IF(ISBLANK(Spreadsheet!I486),TRUE,ISNUMBER(MATCH(TRUE,EXACT(Spreadsheet!I486,GenderValues),0)))</f>
        <v>1</v>
      </c>
      <c r="AO486" s="5" t="b">
        <f ca="1">IF(ISERROR(DATEVALUE(TEXT(Spreadsheet!J486,"mm/dd/yyyy")) &gt; TODAY()),IF(AND(ISBLANK(Spreadsheet!J486),ISBLANK(Spreadsheet!C486)),TRUE,FALSE),IF(DATEVALUE(TEXT(Spreadsheet!J486,"mm/dd/yyyy")) &gt; TODAY(),FALSE,TRUE))</f>
        <v>1</v>
      </c>
      <c r="AP486" s="5" t="b">
        <f>OR(ISBLANK(Spreadsheet!K486),LEN(Spreadsheet!K486)&lt;=100)</f>
        <v>1</v>
      </c>
      <c r="AQ486" s="5" t="b">
        <f t="array" ref="AQ486">IF(OR(AND(ISBLANK(Spreadsheet!L486),ISBLANK(Spreadsheet!C486)),AND(NOT(ISBLANK(Spreadsheet!C486)),NOT(ISBLANK(Spreadsheet!D486)))),TRUE,ISNUMBER(MATCH(TRUE,EXACT(Spreadsheet!L486,MaritalStatus),0)))</f>
        <v>1</v>
      </c>
      <c r="AR486" s="5" t="b">
        <f ca="1">IF(ISERROR(DATEVALUE(TEXT(Spreadsheet!M486,"mm/dd/yyyy")) &gt; TODAY()),IF(ISBLANK(Spreadsheet!M486),TRUE,FALSE),IF(DATEVALUE(TEXT(Spreadsheet!M486,"mm/dd/yyyy")) &gt; TODAY(),FALSE,TRUE))</f>
        <v>1</v>
      </c>
      <c r="AS486" s="5" t="b">
        <f>OR(ISBLANK(Spreadsheet!N486),LEN(Spreadsheet!N486)&lt;=100)</f>
        <v>1</v>
      </c>
      <c r="AT486" s="5" t="b">
        <f>OR(ISBLANK(Spreadsheet!O486),UPPER(Spreadsheet!O486)="YES")</f>
        <v>1</v>
      </c>
      <c r="AU486" s="5" t="b">
        <f>OR(ISBLANK(Spreadsheet!P486),UPPER(Spreadsheet!P486)="YES")</f>
        <v>1</v>
      </c>
      <c r="AV486" s="5" t="b">
        <f t="array" ref="AV486">IF(ISBLANK(Spreadsheet!Q486),TRUE,ISNUMBER(MATCH(TRUE,EXACT(Spreadsheet!Q486,OnGroupsPriorIns),0)))</f>
        <v>1</v>
      </c>
      <c r="AW486" s="5" t="b">
        <f>OR(ISBLANK(Spreadsheet!R486),UPPER(Spreadsheet!R486)="YES")</f>
        <v>1</v>
      </c>
      <c r="AX486" s="5" t="b">
        <f>OR(ISBLANK(Spreadsheet!S486),UPPER(Spreadsheet!S486)="YES")</f>
        <v>1</v>
      </c>
      <c r="AY486" s="5" t="b">
        <f>OR(AND(ISBLANK(Spreadsheet!C486),LEN(Spreadsheet!T486)=0),AND(NOT(ISBLANK(Spreadsheet!C486)),LEN(Spreadsheet!T486)&gt;0,LEN(Spreadsheet!T486)&lt;=50))</f>
        <v>1</v>
      </c>
      <c r="AZ486" s="5" t="b">
        <f>OR(LEN(Spreadsheet!U486)=0,AND(LEN(Spreadsheet!U486)&gt;0,LEN(Spreadsheet!U486)&lt;=50))</f>
        <v>1</v>
      </c>
      <c r="BA486" s="5" t="b">
        <f>OR(AND(ISBLANK(Spreadsheet!C486),LEN(Spreadsheet!V486)=0),AND(NOT(ISBLANK(Spreadsheet!C486)),LEN(Spreadsheet!V486)&gt;0,LEN(Spreadsheet!V486)&lt;=50))</f>
        <v>1</v>
      </c>
      <c r="BB486" s="5" t="b">
        <f t="array" ref="BB486">IF(AND(ISBLANK(Spreadsheet!C486),LEN(Spreadsheet!W486)=0),TRUE,ISNUMBER(MATCH(TRUE,EXACT(Spreadsheet!W486,States),0)))</f>
        <v>1</v>
      </c>
      <c r="BC486" s="5" t="b">
        <f>OR(AND(ISBLANK(Spreadsheet!C486),LEN(Spreadsheet!X486)=0),AND(NOT(ISBLANK(Spreadsheet!C486)),LEN(Spreadsheet!X486)&gt;0,LEN(Spreadsheet!X486)=5,ISNUMBER(VALUE(Spreadsheet!X486))))</f>
        <v>1</v>
      </c>
      <c r="BD486" s="5" t="b">
        <f>OR(ISBLANK(Spreadsheet!Z486),LEN(Spreadsheet!Z486)&lt;=50)</f>
        <v>1</v>
      </c>
      <c r="BE486" s="5" t="b">
        <f>ISBLANK(Spreadsheet!AA486)</f>
        <v>1</v>
      </c>
      <c r="BF486" s="5" t="b">
        <f>ISBLANK(Spreadsheet!AB486)</f>
        <v>1</v>
      </c>
      <c r="BG486" s="5" t="b">
        <f>IF(ISERROR(DATEVALUE(TEXT(Spreadsheet!AC486,"mm/dd/yyyy")) &gt; DATEVALUE(TEXT(Spreadsheet!J486,"mm/dd/yyyy"))),IF(OR(AND(ISBLANK(Spreadsheet!AC486),ISBLANK(Spreadsheet!C486)),AND(NOT(ISBLANK(Spreadsheet!C486)),ISBLANK(Spreadsheet!AC486),NOT(ISBLANK(Spreadsheet!D486)))),TRUE,FALSE),IF(DATEVALUE(TEXT(Spreadsheet!AC486,"mm/dd/yyyy")) &gt; DATEVALUE(TEXT(Spreadsheet!J486,"mm/dd/yyyy")),TRUE,FALSE))</f>
        <v>1</v>
      </c>
      <c r="BH486" s="5" t="b">
        <f>OR(AND(ISBLANK(Spreadsheet!C486),ISBLANK(Spreadsheet!AE486)),AND(NOT(ISBLANK(Spreadsheet!C486)),NOT(ISBLANK(Spreadsheet!D486)),ISBLANK(Spreadsheet!AE486)),AND(NOT(ISBLANK(Spreadsheet!C486)),ISBLANK(Spreadsheet!D486),NOT(ISBLANK(Spreadsheet!AE486)),LEN(Spreadsheet!AE486)&lt;=100))</f>
        <v>1</v>
      </c>
      <c r="BI486" s="5" t="b">
        <f t="array" ref="BI486">IF(ISBLANK(Spreadsheet!AF486),TRUE,ISNUMBER(MATCH(TRUE,EXACT(Spreadsheet!AF486,CobraShortReasons),0)))</f>
        <v>1</v>
      </c>
      <c r="BJ486" s="5" t="b">
        <f ca="1">IF(ISERROR(DATEVALUE(TEXT(Spreadsheet!AG486,"mm/dd/yyyy")) &gt; TODAY()),IF(ISBLANK(Spreadsheet!AG486),TRUE,FALSE),IF(DATEVALUE(TEXT(Spreadsheet!AG486,"mm/dd/yyyy")) &gt; TODAY(),FALSE,TRUE))</f>
        <v>1</v>
      </c>
      <c r="BK486" s="5" t="b">
        <f>OR(ISBLANK(Spreadsheet!AH486),LEN(Spreadsheet!AH486)&lt;=25)</f>
        <v>1</v>
      </c>
      <c r="BL486" s="5" t="b">
        <f t="array" aca="1" ref="BL486" ca="1">IF(ISBLANK(Spreadsheet!AI486),TRUE,ISNUMBER(MATCH(TRUE,EXACT(Spreadsheet!AI486,INDIRECT(Spreadsheet!$D$2)),0)))</f>
        <v>1</v>
      </c>
      <c r="BM486" s="5" t="b">
        <f t="array" aca="1" ref="BM486" ca="1">IF(ISBLANK(Spreadsheet!AJ486),TRUE,ISNUMBER(MATCH(TRUE,EXACT(Spreadsheet!AJ486,INDIRECT(Spreadsheet!BJ486)),0)))</f>
        <v>1</v>
      </c>
      <c r="BN486" s="5" t="b">
        <f t="array" ref="BN486">IF(ISBLANK(Spreadsheet!AK486),TRUE,ISNUMBER(MATCH(TRUE,EXACT(Spreadsheet!AK486,DentalPlans),0)))</f>
        <v>1</v>
      </c>
      <c r="BO486" s="5" t="b">
        <f t="array" aca="1" ref="BO486" ca="1">IF(ISBLANK(Spreadsheet!AL486),TRUE,ISNUMBER(MATCH(TRUE,EXACT(Spreadsheet!AL486,INDIRECT(Spreadsheet!BK486)),0)))</f>
        <v>1</v>
      </c>
      <c r="BP486" s="5" t="b">
        <f t="array" ref="BP486">IF(ISBLANK(Spreadsheet!AM486),TRUE,ISNUMBER(MATCH(TRUE,EXACT(Spreadsheet!AM486,VisionPlans),0)))</f>
        <v>1</v>
      </c>
      <c r="BQ486" s="5" t="b">
        <f t="array" aca="1" ref="BQ486" ca="1">IF(ISBLANK(Spreadsheet!AN486),TRUE,ISNUMBER(MATCH(TRUE,EXACT(Spreadsheet!AN486,INDIRECT(Spreadsheet!BL486)),0)))</f>
        <v>1</v>
      </c>
      <c r="BR486" s="5" t="b">
        <f t="array" ref="BR486">IF(ISBLANK(Spreadsheet!AO486),TRUE,ISNUMBER(MATCH(TRUE,EXACT(Spreadsheet!AO486,LifeBenefitClasses),0)))</f>
        <v>1</v>
      </c>
      <c r="BS486" s="5" t="b">
        <f>IF(OR(ISBLANK(Spreadsheet!AO486), Spreadsheet!AO486="Waive"),IF(ISBLANK(Spreadsheet!AP486),TRUE,FALSE),IF(OR(AND(NOT(ISBLANK(Spreadsheet!AO486)),ISBLANK(Spreadsheet!AP486)),NOT(ISNUMBER(VALUE(Spreadsheet!AP486)))),FALSE,IF(OR(AND(Spreadsheet!AP486&lt;6,MOD(Spreadsheet!AP486*10,5)=0), MOD(Spreadsheet!AP486,5000)=0),TRUE,FALSE)))</f>
        <v>1</v>
      </c>
      <c r="BT486" s="5" t="b">
        <f t="array" ref="BT486">IF(ISBLANK(Spreadsheet!AQ486),TRUE,ISNUMBER(MATCH(TRUE,EXACT(Spreadsheet!AQ486,EnrollWaive),0)))</f>
        <v>1</v>
      </c>
      <c r="BU486" s="5" t="b">
        <f t="array" ref="BU486">IF(ISBLANK(Spreadsheet!AR486),TRUE,ISNUMBER(MATCH(TRUE,EXACT(Spreadsheet!AR486,LifeBenefitClasses),0)))</f>
        <v>1</v>
      </c>
      <c r="BV486" s="5" t="b">
        <f>IF(OR(ISBLANK(Spreadsheet!AR486), Spreadsheet!AR486="Waive"),IF(ISBLANK(Spreadsheet!AS486),TRUE,FALSE),IF(OR(AND(NOT(ISBLANK(Spreadsheet!AR486)),ISBLANK(Spreadsheet!AS486)),NOT(ISNUMBER(VALUE(Spreadsheet!AS486)))),FALSE,IF(OR(AND(Spreadsheet!AS486&lt;6,MOD(Spreadsheet!AS486*10,5)=0), MOD(Spreadsheet!AS486,10000)=0),TRUE,FALSE)))</f>
        <v>1</v>
      </c>
      <c r="BW486" s="5" t="b">
        <f t="array" ref="BW486">IF(ISBLANK(Spreadsheet!AT486),TRUE,ISNUMBER(MATCH(TRUE,EXACT(Spreadsheet!AT486,LifeBenefitClasses),0)))</f>
        <v>1</v>
      </c>
      <c r="BX486" s="5" t="b">
        <f>IF(OR(ISBLANK(Spreadsheet!AT486), Spreadsheet!AT486="Waive"),IF(ISBLANK(Spreadsheet!AU486),TRUE,FALSE),IF(OR(AND(NOT(ISBLANK(Spreadsheet!AT486)),ISBLANK(Spreadsheet!AU486)),NOT(ISNUMBER(VALUE(Spreadsheet!AU486)))),FALSE,IF(AND(NOT(OR(ISBLANK(Spreadsheet!AT486),Spreadsheet!AT486="Waive")),NOT(OR(ISBLANK(Spreadsheet!AR486),Spreadsheet!AR486="Waive")),MOD(Spreadsheet!AU486,5000)=0, Spreadsheet!AU486&lt;=(Spreadsheet!AS486*0.5)),TRUE,FALSE)))</f>
        <v>1</v>
      </c>
      <c r="BY486" s="5" t="b">
        <f t="array" ref="BY486">IF(ISBLANK(Spreadsheet!AV486),TRUE,ISNUMBER(MATCH(TRUE,EXACT(Spreadsheet!AV486,EnrollWaive),0)))</f>
        <v>1</v>
      </c>
      <c r="BZ486" s="5" t="b">
        <f t="array" ref="BZ486">IF(ISBLANK(Spreadsheet!AW486),TRUE,ISNUMBER(MATCH(TRUE,EXACT(Spreadsheet!AW486,LifeBenefitClasses),0)))</f>
        <v>1</v>
      </c>
      <c r="CA486" s="5" t="b">
        <f t="array" ref="CA486">IF(ISBLANK(Spreadsheet!AX486),TRUE,ISNUMBER(MATCH(TRUE,EXACT(Spreadsheet!AX486,LifeBenefitClasses),0)))</f>
        <v>1</v>
      </c>
      <c r="CB486" s="5" t="b">
        <f t="array" ref="CB486">IF(ISBLANK(Spreadsheet!AY486),TRUE,ISNUMBER(MATCH(TRUE,EXACT(Spreadsheet!AY486,LifeBenefitClasses),0)))</f>
        <v>1</v>
      </c>
      <c r="CC486" s="5" t="b">
        <f t="array" ref="CC486">IF(ISBLANK(Spreadsheet!AZ486),TRUE,ISNUMBER(MATCH(TRUE,EXACT(Spreadsheet!AZ486,LifeBenefitClasses),0)))</f>
        <v>1</v>
      </c>
      <c r="CD486" s="5" t="b">
        <f t="array" ref="CD486">IF(ISBLANK(Spreadsheet!BA486),TRUE,ISNUMBER(MATCH(TRUE,EXACT(Spreadsheet!BA486,LifeBenefitClasses),0)))</f>
        <v>1</v>
      </c>
      <c r="CE486" s="5" t="b">
        <f>IF(OR(ISBLANK(Spreadsheet!BA486), Spreadsheet!BA486="Waive"),IF(ISBLANK(Spreadsheet!BB486),TRUE,FALSE),IF(OR(AND(NOT(ISBLANK(Spreadsheet!BA486)),ISBLANK(Spreadsheet!BB486)),NOT(ISNUMBER(VALUE(Spreadsheet!BB486))),ISBLANK(Spreadsheet!BC486),NOT(ISNUMBER(VALUE(Spreadsheet!BC486)))),FALSE,IF(AND(Spreadsheet!BB486&gt;=50000,Spreadsheet!BB486&lt;=250000,MOD(Spreadsheet!BB486,10000)=0,Spreadsheet!BB486&lt;=(10*Spreadsheet!BC486)),TRUE,FALSE)))</f>
        <v>1</v>
      </c>
      <c r="CF486" s="5" t="b">
        <f>IF(NOT(ISBLANK(Spreadsheet!BC486)),AND(ISNUMBER(VALUE(Spreadsheet!BC486)),Spreadsheet!BC486&gt;0),AND(OR(ISBLANK(Spreadsheet!AO486),Spreadsheet!AO486="Waive",AND(NOT(OR(ISBLANK(Spreadsheet!AO486),Spreadsheet!AO486="Waive")),Spreadsheet!AP486&gt;=6)),OR(ISBLANK(Spreadsheet!AR486),AND(NOT(OR(ISBLANK(Spreadsheet!AR486),Spreadsheet!AR486="Waive")),Spreadsheet!AS486&gt;=6)),OR(ISBLANK(Spreadsheet!AW486)),OR(ISBLANK(Spreadsheet!AX486)),OR(ISBLANK(Spreadsheet!AY486)),OR(ISBLANK(Spreadsheet!AZ486)),OR(ISBLANK(Spreadsheet!BA486),Spreadsheet!BA486="Waive")))</f>
        <v>1</v>
      </c>
      <c r="CG486" s="5" t="b">
        <f t="shared" ca="1" si="35"/>
        <v>1</v>
      </c>
    </row>
    <row r="487" spans="8:85" x14ac:dyDescent="0.3">
      <c r="H487" s="5">
        <f t="shared" ca="1" si="36"/>
        <v>2</v>
      </c>
      <c r="I487" s="5" t="str">
        <f t="shared" ca="1" si="34"/>
        <v/>
      </c>
      <c r="J487" s="5" t="str">
        <f>IF(AND(NOT(ISBLANK(Spreadsheet!C487)),ISBLANK(Spreadsheet!D487)),Spreadsheet!F487&amp;" "&amp;Spreadsheet!H487,"")</f>
        <v/>
      </c>
      <c r="K487" s="5">
        <f>IF(AND(NOT(ISBLANK(Spreadsheet!C487)),ISBLANK(Spreadsheet!D487)),COUNTIFS(Spreadsheet!E488:E$786,"=Child",Spreadsheet!C488:C$786, "="&amp;Spreadsheet!C487) + COUNTIFS(Spreadsheet!E488:E$786,"=Step-child",Spreadsheet!C488:C$786, "="&amp;Spreadsheet!C487),0)</f>
        <v>0</v>
      </c>
      <c r="L487" s="5">
        <f>IF(NOT(ISBLANK(J487)),COUNTIFS(Spreadsheet!E488:E$786,"=Wife",Spreadsheet!C488:C$786, "="&amp;Spreadsheet!C487) + COUNTIFS(Spreadsheet!E488:E$786,"=Husband",Spreadsheet!C488:C$786, "="&amp;Spreadsheet!C487),0)</f>
        <v>0</v>
      </c>
      <c r="M487" s="5">
        <f>IF(NOT(ISBLANK(Spreadsheet!AJ487)),VLOOKUP(Spreadsheet!AJ487,'Drop Downs'!$P$2:$R$16,3,FALSE),0)</f>
        <v>0</v>
      </c>
      <c r="N487" s="5">
        <f>IF(NOT(ISBLANK(Spreadsheet!AJ487)), VLOOKUP(Spreadsheet!AJ487,'Drop Downs'!$P$2:$R$16,2,FALSE),0)</f>
        <v>0</v>
      </c>
      <c r="O487" s="5">
        <f>IF(NOT(ISBLANK(Spreadsheet!AL487)),VLOOKUP(Spreadsheet!AL487,'Drop Downs'!$P$2:$R$16,3,FALSE), 0)</f>
        <v>0</v>
      </c>
      <c r="P487" s="5">
        <f>IF(NOT(ISBLANK(Spreadsheet!AL487)),VLOOKUP(Spreadsheet!AL487,'Drop Downs'!$P$2:$R$16,2,FALSE),0)</f>
        <v>0</v>
      </c>
      <c r="Q487" s="5">
        <f>IF(NOT(ISBLANK(Spreadsheet!AN487)),VLOOKUP(Spreadsheet!AN487,'Drop Downs'!$P$2:$R$16,3,FALSE),0)</f>
        <v>0</v>
      </c>
      <c r="R487" s="5">
        <f>IF(NOT(ISBLANK(Spreadsheet!AN487)),VLOOKUP(Spreadsheet!AN487,'Drop Downs'!$P$2:$R$16,2,FALSE),0)</f>
        <v>0</v>
      </c>
      <c r="S487" s="5" t="str">
        <f>IF(OR(M487&gt;K487,N487&gt;L487,O487&gt;K487, Q487&gt;K487,N487&gt;L487, P487&gt;L487, R487&gt;L487),"Member currently has a coverage election over what he/she needs.  Please add more dependents or adjust the coverage election.","")&amp;(IF(AND(NOT(ISBLANK(Spreadsheet!C487)),NOT(ISBLANK(Spreadsheet!D487)),ISBLANK(Spreadsheet!E487)),"Dependent lacks a relationship to member.Please select one from the drop-down.",""))</f>
        <v/>
      </c>
      <c r="T487" s="5" t="b">
        <f t="shared" si="37"/>
        <v>1</v>
      </c>
      <c r="U487" s="5" t="b">
        <f>OR(ISBLANK(Spreadsheet!C487),IF(NOT(ISBLANK(Spreadsheet!D487)),NOT(ISBLANK(Spreadsheet!E487)),TRUE))</f>
        <v>1</v>
      </c>
      <c r="V487" s="5" t="b">
        <f>OR(ISBLANK(Spreadsheet!C487), NOT(ISBLANK(Spreadsheet!I487)))</f>
        <v>1</v>
      </c>
      <c r="W487" s="5" t="b">
        <f>OR(ISBLANK(Spreadsheet!D487),NOT(ISBLANK(Spreadsheet!C487)))</f>
        <v>1</v>
      </c>
      <c r="X487" s="155" t="str">
        <f>REPT("0",MIN(FIND({1,2,3,4,5,6,7,8,9},Spreadsheet!C487&amp;"123456789"))-1)&amp;IF(ISBLANK(Spreadsheet!C487),"",SUMPRODUCT(MID(0&amp;Spreadsheet!C487,LARGE(INDEX(ISNUMBER(--MID(Spreadsheet!C487,ROW($1:$225),1))*
 ROW($1:$225),0),ROW($1:$225))+1,1)*10^ROW($1:$225)/10))</f>
        <v/>
      </c>
      <c r="Y487" s="5" t="b">
        <f>IF(NOT(ISBLANK(Spreadsheet!C487)),IF(AND(ISNUMBER(VALUE(Spreadsheet!C487)), LEN(Spreadsheet!C487)=9),TRUE,FALSE),TRUE)</f>
        <v>1</v>
      </c>
      <c r="Z487" s="155" t="str">
        <f>REPT("0",MIN(FIND({1,2,3,4,5,6,7,8,9},Spreadsheet!D487&amp;"123456789"))-1)&amp;IF(ISBLANK(Spreadsheet!D487),"",SUMPRODUCT(MID(0&amp;Spreadsheet!D487,LARGE(INDEX(ISNUMBER(--MID(Spreadsheet!D487,ROW($1:$225),1))*
 ROW($1:$225),0),ROW($1:$225))+1,1)*10^ROW($1:$225)/10))</f>
        <v/>
      </c>
      <c r="AA487" s="5" t="b">
        <f>IF(AND(NOT(ISBLANK(Spreadsheet!D487)),NOT(ISBLANK(Spreadsheet!C487))),IF(AND(ISNUMBER(VALUE(Spreadsheet!D487)), LEN(Spreadsheet!D487)=9),TRUE,FALSE),IF(AND(NOT(ISBLANK(Spreadsheet!D487)),ISBLANK(Spreadsheet!C487)),FALSE,TRUE))</f>
        <v>1</v>
      </c>
      <c r="AB487" s="5" t="b">
        <f>OR(ISBLANK(Spreadsheet!Y487),IF(NOT(ISBLANK(Spreadsheet!Y487)),LEN(Spreadsheet!Y487)=10,ISNUMBER(VALUE(Spreadsheet!Y487))))</f>
        <v>1</v>
      </c>
      <c r="AC487" s="5" t="b">
        <f>OR(ISBLANK(Spreadsheet!AI487), AND(NOT(ISBLANK(Spreadsheet!AJ487)), NOT(ISNUMBER(SEARCH("Waive",Spreadsheet!AJ487)))))</f>
        <v>1</v>
      </c>
      <c r="AD487" s="5" t="b">
        <f>OR(ISBLANK(Spreadsheet!AK487), AND(NOT(ISBLANK(Spreadsheet!AL487)), NOT(ISNUMBER(SEARCH("Waive",Spreadsheet!AL487)))))</f>
        <v>1</v>
      </c>
      <c r="AE487" s="5" t="b">
        <f>OR(ISBLANK(Spreadsheet!AM487), AND(NOT(ISBLANK(Spreadsheet!AN487)), NOT(ISNUMBER(SEARCH("Waive", Spreadsheet!AN487)))))</f>
        <v>1</v>
      </c>
      <c r="AF487" s="5" t="b">
        <f>OR(ISBLANK(Spreadsheet!C487), NOT(ISBLANK(Spreadsheet!D487)),NOT(ISBLANK(Spreadsheet!L487)))</f>
        <v>1</v>
      </c>
      <c r="AG487" s="5" t="b">
        <f>IF(AND(NOT(ISBLANK(Spreadsheet!C487)), NOT(ISBLANK(Spreadsheet!D487)),Spreadsheet!C487&lt;&gt;Spreadsheet!D487),IF(ISERROR(VLOOKUP(Spreadsheet!C487, Spreadsheet!$C$6:'Spreadsheet'!$C486,1,FALSE)), FALSE, TRUE),TRUE)</f>
        <v>1</v>
      </c>
      <c r="AH487" s="5" t="b">
        <f>Spreadsheet!$B$2=Spreadsheet!AD487</f>
        <v>1</v>
      </c>
      <c r="AI487" s="5" t="b">
        <f>IF(ISBLANK(Spreadsheet!G487),TRUE,IF(OR(LEN(Spreadsheet!G487)&gt;1,ISNUMBER(VALUE(Spreadsheet!G487))),FALSE,TRUE))</f>
        <v>1</v>
      </c>
      <c r="AJ487" s="5" t="b">
        <f>OR(ISBLANK(Spreadsheet!C487), NOT(ISBLANK(Spreadsheet!B487)), NOT(ISBLANK(Spreadsheet!D487)))</f>
        <v>1</v>
      </c>
      <c r="AK487" s="5" t="b">
        <f t="array" ref="AK487">IF(OR(AND(ISBLANK(Spreadsheet!E487),ISBLANK(Spreadsheet!D487),NOT(ISBLANK(Spreadsheet!C487))),AND(ISBLANK(Spreadsheet!E487),ISBLANK(Spreadsheet!D487),ISBLANK(Spreadsheet!C487))),TRUE,ISNUMBER(MATCH(TRUE,EXACT(Spreadsheet!E487,Relationships),0)))</f>
        <v>1</v>
      </c>
      <c r="AL487" s="5" t="b">
        <f>IF(NOT(ISBLANK(Spreadsheet!C487)),IF(OR(ISBLANK(Spreadsheet!F487),LEN(Spreadsheet!F487)&gt;40),FALSE,TRUE),TRUE)</f>
        <v>1</v>
      </c>
      <c r="AM487" s="5" t="b">
        <f>IF(NOT(ISBLANK(Spreadsheet!C487)),IF(OR(ISBLANK(Spreadsheet!H487),LEN(Spreadsheet!H487)&gt;40),FALSE,TRUE),TRUE)</f>
        <v>1</v>
      </c>
      <c r="AN487" s="5" t="b">
        <f t="array" ref="AN487">IF(ISBLANK(Spreadsheet!I487),TRUE,ISNUMBER(MATCH(TRUE,EXACT(Spreadsheet!I487,GenderValues),0)))</f>
        <v>1</v>
      </c>
      <c r="AO487" s="5" t="b">
        <f ca="1">IF(ISERROR(DATEVALUE(TEXT(Spreadsheet!J487,"mm/dd/yyyy")) &gt; TODAY()),IF(AND(ISBLANK(Spreadsheet!J487),ISBLANK(Spreadsheet!C487)),TRUE,FALSE),IF(DATEVALUE(TEXT(Spreadsheet!J487,"mm/dd/yyyy")) &gt; TODAY(),FALSE,TRUE))</f>
        <v>1</v>
      </c>
      <c r="AP487" s="5" t="b">
        <f>OR(ISBLANK(Spreadsheet!K487),LEN(Spreadsheet!K487)&lt;=100)</f>
        <v>1</v>
      </c>
      <c r="AQ487" s="5" t="b">
        <f t="array" ref="AQ487">IF(OR(AND(ISBLANK(Spreadsheet!L487),ISBLANK(Spreadsheet!C487)),AND(NOT(ISBLANK(Spreadsheet!C487)),NOT(ISBLANK(Spreadsheet!D487)))),TRUE,ISNUMBER(MATCH(TRUE,EXACT(Spreadsheet!L487,MaritalStatus),0)))</f>
        <v>1</v>
      </c>
      <c r="AR487" s="5" t="b">
        <f ca="1">IF(ISERROR(DATEVALUE(TEXT(Spreadsheet!M487,"mm/dd/yyyy")) &gt; TODAY()),IF(ISBLANK(Spreadsheet!M487),TRUE,FALSE),IF(DATEVALUE(TEXT(Spreadsheet!M487,"mm/dd/yyyy")) &gt; TODAY(),FALSE,TRUE))</f>
        <v>1</v>
      </c>
      <c r="AS487" s="5" t="b">
        <f>OR(ISBLANK(Spreadsheet!N487),LEN(Spreadsheet!N487)&lt;=100)</f>
        <v>1</v>
      </c>
      <c r="AT487" s="5" t="b">
        <f>OR(ISBLANK(Spreadsheet!O487),UPPER(Spreadsheet!O487)="YES")</f>
        <v>1</v>
      </c>
      <c r="AU487" s="5" t="b">
        <f>OR(ISBLANK(Spreadsheet!P487),UPPER(Spreadsheet!P487)="YES")</f>
        <v>1</v>
      </c>
      <c r="AV487" s="5" t="b">
        <f t="array" ref="AV487">IF(ISBLANK(Spreadsheet!Q487),TRUE,ISNUMBER(MATCH(TRUE,EXACT(Spreadsheet!Q487,OnGroupsPriorIns),0)))</f>
        <v>1</v>
      </c>
      <c r="AW487" s="5" t="b">
        <f>OR(ISBLANK(Spreadsheet!R487),UPPER(Spreadsheet!R487)="YES")</f>
        <v>1</v>
      </c>
      <c r="AX487" s="5" t="b">
        <f>OR(ISBLANK(Spreadsheet!S487),UPPER(Spreadsheet!S487)="YES")</f>
        <v>1</v>
      </c>
      <c r="AY487" s="5" t="b">
        <f>OR(AND(ISBLANK(Spreadsheet!C487),LEN(Spreadsheet!T487)=0),AND(NOT(ISBLANK(Spreadsheet!C487)),LEN(Spreadsheet!T487)&gt;0,LEN(Spreadsheet!T487)&lt;=50))</f>
        <v>1</v>
      </c>
      <c r="AZ487" s="5" t="b">
        <f>OR(LEN(Spreadsheet!U487)=0,AND(LEN(Spreadsheet!U487)&gt;0,LEN(Spreadsheet!U487)&lt;=50))</f>
        <v>1</v>
      </c>
      <c r="BA487" s="5" t="b">
        <f>OR(AND(ISBLANK(Spreadsheet!C487),LEN(Spreadsheet!V487)=0),AND(NOT(ISBLANK(Spreadsheet!C487)),LEN(Spreadsheet!V487)&gt;0,LEN(Spreadsheet!V487)&lt;=50))</f>
        <v>1</v>
      </c>
      <c r="BB487" s="5" t="b">
        <f t="array" ref="BB487">IF(AND(ISBLANK(Spreadsheet!C487),LEN(Spreadsheet!W487)=0),TRUE,ISNUMBER(MATCH(TRUE,EXACT(Spreadsheet!W487,States),0)))</f>
        <v>1</v>
      </c>
      <c r="BC487" s="5" t="b">
        <f>OR(AND(ISBLANK(Spreadsheet!C487),LEN(Spreadsheet!X487)=0),AND(NOT(ISBLANK(Spreadsheet!C487)),LEN(Spreadsheet!X487)&gt;0,LEN(Spreadsheet!X487)=5,ISNUMBER(VALUE(Spreadsheet!X487))))</f>
        <v>1</v>
      </c>
      <c r="BD487" s="5" t="b">
        <f>OR(ISBLANK(Spreadsheet!Z487),LEN(Spreadsheet!Z487)&lt;=50)</f>
        <v>1</v>
      </c>
      <c r="BE487" s="5" t="b">
        <f>ISBLANK(Spreadsheet!AA487)</f>
        <v>1</v>
      </c>
      <c r="BF487" s="5" t="b">
        <f>ISBLANK(Spreadsheet!AB487)</f>
        <v>1</v>
      </c>
      <c r="BG487" s="5" t="b">
        <f>IF(ISERROR(DATEVALUE(TEXT(Spreadsheet!AC487,"mm/dd/yyyy")) &gt; DATEVALUE(TEXT(Spreadsheet!J487,"mm/dd/yyyy"))),IF(OR(AND(ISBLANK(Spreadsheet!AC487),ISBLANK(Spreadsheet!C487)),AND(NOT(ISBLANK(Spreadsheet!C487)),ISBLANK(Spreadsheet!AC487),NOT(ISBLANK(Spreadsheet!D487)))),TRUE,FALSE),IF(DATEVALUE(TEXT(Spreadsheet!AC487,"mm/dd/yyyy")) &gt; DATEVALUE(TEXT(Spreadsheet!J487,"mm/dd/yyyy")),TRUE,FALSE))</f>
        <v>1</v>
      </c>
      <c r="BH487" s="5" t="b">
        <f>OR(AND(ISBLANK(Spreadsheet!C487),ISBLANK(Spreadsheet!AE487)),AND(NOT(ISBLANK(Spreadsheet!C487)),NOT(ISBLANK(Spreadsheet!D487)),ISBLANK(Spreadsheet!AE487)),AND(NOT(ISBLANK(Spreadsheet!C487)),ISBLANK(Spreadsheet!D487),NOT(ISBLANK(Spreadsheet!AE487)),LEN(Spreadsheet!AE487)&lt;=100))</f>
        <v>1</v>
      </c>
      <c r="BI487" s="5" t="b">
        <f t="array" ref="BI487">IF(ISBLANK(Spreadsheet!AF487),TRUE,ISNUMBER(MATCH(TRUE,EXACT(Spreadsheet!AF487,CobraShortReasons),0)))</f>
        <v>1</v>
      </c>
      <c r="BJ487" s="5" t="b">
        <f ca="1">IF(ISERROR(DATEVALUE(TEXT(Spreadsheet!AG487,"mm/dd/yyyy")) &gt; TODAY()),IF(ISBLANK(Spreadsheet!AG487),TRUE,FALSE),IF(DATEVALUE(TEXT(Spreadsheet!AG487,"mm/dd/yyyy")) &gt; TODAY(),FALSE,TRUE))</f>
        <v>1</v>
      </c>
      <c r="BK487" s="5" t="b">
        <f>OR(ISBLANK(Spreadsheet!AH487),LEN(Spreadsheet!AH487)&lt;=25)</f>
        <v>1</v>
      </c>
      <c r="BL487" s="5" t="b">
        <f t="array" aca="1" ref="BL487" ca="1">IF(ISBLANK(Spreadsheet!AI487),TRUE,ISNUMBER(MATCH(TRUE,EXACT(Spreadsheet!AI487,INDIRECT(Spreadsheet!$D$2)),0)))</f>
        <v>1</v>
      </c>
      <c r="BM487" s="5" t="b">
        <f t="array" aca="1" ref="BM487" ca="1">IF(ISBLANK(Spreadsheet!AJ487),TRUE,ISNUMBER(MATCH(TRUE,EXACT(Spreadsheet!AJ487,INDIRECT(Spreadsheet!BJ487)),0)))</f>
        <v>1</v>
      </c>
      <c r="BN487" s="5" t="b">
        <f t="array" ref="BN487">IF(ISBLANK(Spreadsheet!AK487),TRUE,ISNUMBER(MATCH(TRUE,EXACT(Spreadsheet!AK487,DentalPlans),0)))</f>
        <v>1</v>
      </c>
      <c r="BO487" s="5" t="b">
        <f t="array" aca="1" ref="BO487" ca="1">IF(ISBLANK(Spreadsheet!AL487),TRUE,ISNUMBER(MATCH(TRUE,EXACT(Spreadsheet!AL487,INDIRECT(Spreadsheet!BK487)),0)))</f>
        <v>1</v>
      </c>
      <c r="BP487" s="5" t="b">
        <f t="array" ref="BP487">IF(ISBLANK(Spreadsheet!AM487),TRUE,ISNUMBER(MATCH(TRUE,EXACT(Spreadsheet!AM487,VisionPlans),0)))</f>
        <v>1</v>
      </c>
      <c r="BQ487" s="5" t="b">
        <f t="array" aca="1" ref="BQ487" ca="1">IF(ISBLANK(Spreadsheet!AN487),TRUE,ISNUMBER(MATCH(TRUE,EXACT(Spreadsheet!AN487,INDIRECT(Spreadsheet!BL487)),0)))</f>
        <v>1</v>
      </c>
      <c r="BR487" s="5" t="b">
        <f t="array" ref="BR487">IF(ISBLANK(Spreadsheet!AO487),TRUE,ISNUMBER(MATCH(TRUE,EXACT(Spreadsheet!AO487,LifeBenefitClasses),0)))</f>
        <v>1</v>
      </c>
      <c r="BS487" s="5" t="b">
        <f>IF(OR(ISBLANK(Spreadsheet!AO487), Spreadsheet!AO487="Waive"),IF(ISBLANK(Spreadsheet!AP487),TRUE,FALSE),IF(OR(AND(NOT(ISBLANK(Spreadsheet!AO487)),ISBLANK(Spreadsheet!AP487)),NOT(ISNUMBER(VALUE(Spreadsheet!AP487)))),FALSE,IF(OR(AND(Spreadsheet!AP487&lt;6,MOD(Spreadsheet!AP487*10,5)=0), MOD(Spreadsheet!AP487,5000)=0),TRUE,FALSE)))</f>
        <v>1</v>
      </c>
      <c r="BT487" s="5" t="b">
        <f t="array" ref="BT487">IF(ISBLANK(Spreadsheet!AQ487),TRUE,ISNUMBER(MATCH(TRUE,EXACT(Spreadsheet!AQ487,EnrollWaive),0)))</f>
        <v>1</v>
      </c>
      <c r="BU487" s="5" t="b">
        <f t="array" ref="BU487">IF(ISBLANK(Spreadsheet!AR487),TRUE,ISNUMBER(MATCH(TRUE,EXACT(Spreadsheet!AR487,LifeBenefitClasses),0)))</f>
        <v>1</v>
      </c>
      <c r="BV487" s="5" t="b">
        <f>IF(OR(ISBLANK(Spreadsheet!AR487), Spreadsheet!AR487="Waive"),IF(ISBLANK(Spreadsheet!AS487),TRUE,FALSE),IF(OR(AND(NOT(ISBLANK(Spreadsheet!AR487)),ISBLANK(Spreadsheet!AS487)),NOT(ISNUMBER(VALUE(Spreadsheet!AS487)))),FALSE,IF(OR(AND(Spreadsheet!AS487&lt;6,MOD(Spreadsheet!AS487*10,5)=0), MOD(Spreadsheet!AS487,10000)=0),TRUE,FALSE)))</f>
        <v>1</v>
      </c>
      <c r="BW487" s="5" t="b">
        <f t="array" ref="BW487">IF(ISBLANK(Spreadsheet!AT487),TRUE,ISNUMBER(MATCH(TRUE,EXACT(Spreadsheet!AT487,LifeBenefitClasses),0)))</f>
        <v>1</v>
      </c>
      <c r="BX487" s="5" t="b">
        <f>IF(OR(ISBLANK(Spreadsheet!AT487), Spreadsheet!AT487="Waive"),IF(ISBLANK(Spreadsheet!AU487),TRUE,FALSE),IF(OR(AND(NOT(ISBLANK(Spreadsheet!AT487)),ISBLANK(Spreadsheet!AU487)),NOT(ISNUMBER(VALUE(Spreadsheet!AU487)))),FALSE,IF(AND(NOT(OR(ISBLANK(Spreadsheet!AT487),Spreadsheet!AT487="Waive")),NOT(OR(ISBLANK(Spreadsheet!AR487),Spreadsheet!AR487="Waive")),MOD(Spreadsheet!AU487,5000)=0, Spreadsheet!AU487&lt;=(Spreadsheet!AS487*0.5)),TRUE,FALSE)))</f>
        <v>1</v>
      </c>
      <c r="BY487" s="5" t="b">
        <f t="array" ref="BY487">IF(ISBLANK(Spreadsheet!AV487),TRUE,ISNUMBER(MATCH(TRUE,EXACT(Spreadsheet!AV487,EnrollWaive),0)))</f>
        <v>1</v>
      </c>
      <c r="BZ487" s="5" t="b">
        <f t="array" ref="BZ487">IF(ISBLANK(Spreadsheet!AW487),TRUE,ISNUMBER(MATCH(TRUE,EXACT(Spreadsheet!AW487,LifeBenefitClasses),0)))</f>
        <v>1</v>
      </c>
      <c r="CA487" s="5" t="b">
        <f t="array" ref="CA487">IF(ISBLANK(Spreadsheet!AX487),TRUE,ISNUMBER(MATCH(TRUE,EXACT(Spreadsheet!AX487,LifeBenefitClasses),0)))</f>
        <v>1</v>
      </c>
      <c r="CB487" s="5" t="b">
        <f t="array" ref="CB487">IF(ISBLANK(Spreadsheet!AY487),TRUE,ISNUMBER(MATCH(TRUE,EXACT(Spreadsheet!AY487,LifeBenefitClasses),0)))</f>
        <v>1</v>
      </c>
      <c r="CC487" s="5" t="b">
        <f t="array" ref="CC487">IF(ISBLANK(Spreadsheet!AZ487),TRUE,ISNUMBER(MATCH(TRUE,EXACT(Spreadsheet!AZ487,LifeBenefitClasses),0)))</f>
        <v>1</v>
      </c>
      <c r="CD487" s="5" t="b">
        <f t="array" ref="CD487">IF(ISBLANK(Spreadsheet!BA487),TRUE,ISNUMBER(MATCH(TRUE,EXACT(Spreadsheet!BA487,LifeBenefitClasses),0)))</f>
        <v>1</v>
      </c>
      <c r="CE487" s="5" t="b">
        <f>IF(OR(ISBLANK(Spreadsheet!BA487), Spreadsheet!BA487="Waive"),IF(ISBLANK(Spreadsheet!BB487),TRUE,FALSE),IF(OR(AND(NOT(ISBLANK(Spreadsheet!BA487)),ISBLANK(Spreadsheet!BB487)),NOT(ISNUMBER(VALUE(Spreadsheet!BB487))),ISBLANK(Spreadsheet!BC487),NOT(ISNUMBER(VALUE(Spreadsheet!BC487)))),FALSE,IF(AND(Spreadsheet!BB487&gt;=50000,Spreadsheet!BB487&lt;=250000,MOD(Spreadsheet!BB487,10000)=0,Spreadsheet!BB487&lt;=(10*Spreadsheet!BC487)),TRUE,FALSE)))</f>
        <v>1</v>
      </c>
      <c r="CF487" s="5" t="b">
        <f>IF(NOT(ISBLANK(Spreadsheet!BC487)),AND(ISNUMBER(VALUE(Spreadsheet!BC487)),Spreadsheet!BC487&gt;0),AND(OR(ISBLANK(Spreadsheet!AO487),Spreadsheet!AO487="Waive",AND(NOT(OR(ISBLANK(Spreadsheet!AO487),Spreadsheet!AO487="Waive")),Spreadsheet!AP487&gt;=6)),OR(ISBLANK(Spreadsheet!AR487),AND(NOT(OR(ISBLANK(Spreadsheet!AR487),Spreadsheet!AR487="Waive")),Spreadsheet!AS487&gt;=6)),OR(ISBLANK(Spreadsheet!AW487)),OR(ISBLANK(Spreadsheet!AX487)),OR(ISBLANK(Spreadsheet!AY487)),OR(ISBLANK(Spreadsheet!AZ487)),OR(ISBLANK(Spreadsheet!BA487),Spreadsheet!BA487="Waive")))</f>
        <v>1</v>
      </c>
      <c r="CG487" s="5" t="b">
        <f t="shared" ca="1" si="35"/>
        <v>1</v>
      </c>
    </row>
    <row r="488" spans="8:85" x14ac:dyDescent="0.3">
      <c r="H488" s="5">
        <f t="shared" ca="1" si="36"/>
        <v>2</v>
      </c>
      <c r="I488" s="5" t="str">
        <f t="shared" ca="1" si="34"/>
        <v/>
      </c>
      <c r="J488" s="5" t="str">
        <f>IF(AND(NOT(ISBLANK(Spreadsheet!C488)),ISBLANK(Spreadsheet!D488)),Spreadsheet!F488&amp;" "&amp;Spreadsheet!H488,"")</f>
        <v/>
      </c>
      <c r="K488" s="5">
        <f>IF(AND(NOT(ISBLANK(Spreadsheet!C488)),ISBLANK(Spreadsheet!D488)),COUNTIFS(Spreadsheet!E489:E$786,"=Child",Spreadsheet!C489:C$786, "="&amp;Spreadsheet!C488) + COUNTIFS(Spreadsheet!E489:E$786,"=Step-child",Spreadsheet!C489:C$786, "="&amp;Spreadsheet!C488),0)</f>
        <v>0</v>
      </c>
      <c r="L488" s="5">
        <f>IF(NOT(ISBLANK(J488)),COUNTIFS(Spreadsheet!E489:E$786,"=Wife",Spreadsheet!C489:C$786, "="&amp;Spreadsheet!C488) + COUNTIFS(Spreadsheet!E489:E$786,"=Husband",Spreadsheet!C489:C$786, "="&amp;Spreadsheet!C488),0)</f>
        <v>0</v>
      </c>
      <c r="M488" s="5">
        <f>IF(NOT(ISBLANK(Spreadsheet!AJ488)),VLOOKUP(Spreadsheet!AJ488,'Drop Downs'!$P$2:$R$16,3,FALSE),0)</f>
        <v>0</v>
      </c>
      <c r="N488" s="5">
        <f>IF(NOT(ISBLANK(Spreadsheet!AJ488)), VLOOKUP(Spreadsheet!AJ488,'Drop Downs'!$P$2:$R$16,2,FALSE),0)</f>
        <v>0</v>
      </c>
      <c r="O488" s="5">
        <f>IF(NOT(ISBLANK(Spreadsheet!AL488)),VLOOKUP(Spreadsheet!AL488,'Drop Downs'!$P$2:$R$16,3,FALSE), 0)</f>
        <v>0</v>
      </c>
      <c r="P488" s="5">
        <f>IF(NOT(ISBLANK(Spreadsheet!AL488)),VLOOKUP(Spreadsheet!AL488,'Drop Downs'!$P$2:$R$16,2,FALSE),0)</f>
        <v>0</v>
      </c>
      <c r="Q488" s="5">
        <f>IF(NOT(ISBLANK(Spreadsheet!AN488)),VLOOKUP(Spreadsheet!AN488,'Drop Downs'!$P$2:$R$16,3,FALSE),0)</f>
        <v>0</v>
      </c>
      <c r="R488" s="5">
        <f>IF(NOT(ISBLANK(Spreadsheet!AN488)),VLOOKUP(Spreadsheet!AN488,'Drop Downs'!$P$2:$R$16,2,FALSE),0)</f>
        <v>0</v>
      </c>
      <c r="S488" s="5" t="str">
        <f>IF(OR(M488&gt;K488,N488&gt;L488,O488&gt;K488, Q488&gt;K488,N488&gt;L488, P488&gt;L488, R488&gt;L488),"Member currently has a coverage election over what he/she needs.  Please add more dependents or adjust the coverage election.","")&amp;(IF(AND(NOT(ISBLANK(Spreadsheet!C488)),NOT(ISBLANK(Spreadsheet!D488)),ISBLANK(Spreadsheet!E488)),"Dependent lacks a relationship to member.Please select one from the drop-down.",""))</f>
        <v/>
      </c>
      <c r="T488" s="5" t="b">
        <f t="shared" si="37"/>
        <v>1</v>
      </c>
      <c r="U488" s="5" t="b">
        <f>OR(ISBLANK(Spreadsheet!C488),IF(NOT(ISBLANK(Spreadsheet!D488)),NOT(ISBLANK(Spreadsheet!E488)),TRUE))</f>
        <v>1</v>
      </c>
      <c r="V488" s="5" t="b">
        <f>OR(ISBLANK(Spreadsheet!C488), NOT(ISBLANK(Spreadsheet!I488)))</f>
        <v>1</v>
      </c>
      <c r="W488" s="5" t="b">
        <f>OR(ISBLANK(Spreadsheet!D488),NOT(ISBLANK(Spreadsheet!C488)))</f>
        <v>1</v>
      </c>
      <c r="X488" s="155" t="str">
        <f>REPT("0",MIN(FIND({1,2,3,4,5,6,7,8,9},Spreadsheet!C488&amp;"123456789"))-1)&amp;IF(ISBLANK(Spreadsheet!C488),"",SUMPRODUCT(MID(0&amp;Spreadsheet!C488,LARGE(INDEX(ISNUMBER(--MID(Spreadsheet!C488,ROW($1:$225),1))*
 ROW($1:$225),0),ROW($1:$225))+1,1)*10^ROW($1:$225)/10))</f>
        <v/>
      </c>
      <c r="Y488" s="5" t="b">
        <f>IF(NOT(ISBLANK(Spreadsheet!C488)),IF(AND(ISNUMBER(VALUE(Spreadsheet!C488)), LEN(Spreadsheet!C488)=9),TRUE,FALSE),TRUE)</f>
        <v>1</v>
      </c>
      <c r="Z488" s="155" t="str">
        <f>REPT("0",MIN(FIND({1,2,3,4,5,6,7,8,9},Spreadsheet!D488&amp;"123456789"))-1)&amp;IF(ISBLANK(Spreadsheet!D488),"",SUMPRODUCT(MID(0&amp;Spreadsheet!D488,LARGE(INDEX(ISNUMBER(--MID(Spreadsheet!D488,ROW($1:$225),1))*
 ROW($1:$225),0),ROW($1:$225))+1,1)*10^ROW($1:$225)/10))</f>
        <v/>
      </c>
      <c r="AA488" s="5" t="b">
        <f>IF(AND(NOT(ISBLANK(Spreadsheet!D488)),NOT(ISBLANK(Spreadsheet!C488))),IF(AND(ISNUMBER(VALUE(Spreadsheet!D488)), LEN(Spreadsheet!D488)=9),TRUE,FALSE),IF(AND(NOT(ISBLANK(Spreadsheet!D488)),ISBLANK(Spreadsheet!C488)),FALSE,TRUE))</f>
        <v>1</v>
      </c>
      <c r="AB488" s="5" t="b">
        <f>OR(ISBLANK(Spreadsheet!Y488),IF(NOT(ISBLANK(Spreadsheet!Y488)),LEN(Spreadsheet!Y488)=10,ISNUMBER(VALUE(Spreadsheet!Y488))))</f>
        <v>1</v>
      </c>
      <c r="AC488" s="5" t="b">
        <f>OR(ISBLANK(Spreadsheet!AI488), AND(NOT(ISBLANK(Spreadsheet!AJ488)), NOT(ISNUMBER(SEARCH("Waive",Spreadsheet!AJ488)))))</f>
        <v>1</v>
      </c>
      <c r="AD488" s="5" t="b">
        <f>OR(ISBLANK(Spreadsheet!AK488), AND(NOT(ISBLANK(Spreadsheet!AL488)), NOT(ISNUMBER(SEARCH("Waive",Spreadsheet!AL488)))))</f>
        <v>1</v>
      </c>
      <c r="AE488" s="5" t="b">
        <f>OR(ISBLANK(Spreadsheet!AM488), AND(NOT(ISBLANK(Spreadsheet!AN488)), NOT(ISNUMBER(SEARCH("Waive", Spreadsheet!AN488)))))</f>
        <v>1</v>
      </c>
      <c r="AF488" s="5" t="b">
        <f>OR(ISBLANK(Spreadsheet!C488), NOT(ISBLANK(Spreadsheet!D488)),NOT(ISBLANK(Spreadsheet!L488)))</f>
        <v>1</v>
      </c>
      <c r="AG488" s="5" t="b">
        <f>IF(AND(NOT(ISBLANK(Spreadsheet!C488)), NOT(ISBLANK(Spreadsheet!D488)),Spreadsheet!C488&lt;&gt;Spreadsheet!D488),IF(ISERROR(VLOOKUP(Spreadsheet!C488, Spreadsheet!$C$6:'Spreadsheet'!$C487,1,FALSE)), FALSE, TRUE),TRUE)</f>
        <v>1</v>
      </c>
      <c r="AH488" s="5" t="b">
        <f>Spreadsheet!$B$2=Spreadsheet!AD488</f>
        <v>1</v>
      </c>
      <c r="AI488" s="5" t="b">
        <f>IF(ISBLANK(Spreadsheet!G488),TRUE,IF(OR(LEN(Spreadsheet!G488)&gt;1,ISNUMBER(VALUE(Spreadsheet!G488))),FALSE,TRUE))</f>
        <v>1</v>
      </c>
      <c r="AJ488" s="5" t="b">
        <f>OR(ISBLANK(Spreadsheet!C488), NOT(ISBLANK(Spreadsheet!B488)), NOT(ISBLANK(Spreadsheet!D488)))</f>
        <v>1</v>
      </c>
      <c r="AK488" s="5" t="b">
        <f t="array" ref="AK488">IF(OR(AND(ISBLANK(Spreadsheet!E488),ISBLANK(Spreadsheet!D488),NOT(ISBLANK(Spreadsheet!C488))),AND(ISBLANK(Spreadsheet!E488),ISBLANK(Spreadsheet!D488),ISBLANK(Spreadsheet!C488))),TRUE,ISNUMBER(MATCH(TRUE,EXACT(Spreadsheet!E488,Relationships),0)))</f>
        <v>1</v>
      </c>
      <c r="AL488" s="5" t="b">
        <f>IF(NOT(ISBLANK(Spreadsheet!C488)),IF(OR(ISBLANK(Spreadsheet!F488),LEN(Spreadsheet!F488)&gt;40),FALSE,TRUE),TRUE)</f>
        <v>1</v>
      </c>
      <c r="AM488" s="5" t="b">
        <f>IF(NOT(ISBLANK(Spreadsheet!C488)),IF(OR(ISBLANK(Spreadsheet!H488),LEN(Spreadsheet!H488)&gt;40),FALSE,TRUE),TRUE)</f>
        <v>1</v>
      </c>
      <c r="AN488" s="5" t="b">
        <f t="array" ref="AN488">IF(ISBLANK(Spreadsheet!I488),TRUE,ISNUMBER(MATCH(TRUE,EXACT(Spreadsheet!I488,GenderValues),0)))</f>
        <v>1</v>
      </c>
      <c r="AO488" s="5" t="b">
        <f ca="1">IF(ISERROR(DATEVALUE(TEXT(Spreadsheet!J488,"mm/dd/yyyy")) &gt; TODAY()),IF(AND(ISBLANK(Spreadsheet!J488),ISBLANK(Spreadsheet!C488)),TRUE,FALSE),IF(DATEVALUE(TEXT(Spreadsheet!J488,"mm/dd/yyyy")) &gt; TODAY(),FALSE,TRUE))</f>
        <v>1</v>
      </c>
      <c r="AP488" s="5" t="b">
        <f>OR(ISBLANK(Spreadsheet!K488),LEN(Spreadsheet!K488)&lt;=100)</f>
        <v>1</v>
      </c>
      <c r="AQ488" s="5" t="b">
        <f t="array" ref="AQ488">IF(OR(AND(ISBLANK(Spreadsheet!L488),ISBLANK(Spreadsheet!C488)),AND(NOT(ISBLANK(Spreadsheet!C488)),NOT(ISBLANK(Spreadsheet!D488)))),TRUE,ISNUMBER(MATCH(TRUE,EXACT(Spreadsheet!L488,MaritalStatus),0)))</f>
        <v>1</v>
      </c>
      <c r="AR488" s="5" t="b">
        <f ca="1">IF(ISERROR(DATEVALUE(TEXT(Spreadsheet!M488,"mm/dd/yyyy")) &gt; TODAY()),IF(ISBLANK(Spreadsheet!M488),TRUE,FALSE),IF(DATEVALUE(TEXT(Spreadsheet!M488,"mm/dd/yyyy")) &gt; TODAY(),FALSE,TRUE))</f>
        <v>1</v>
      </c>
      <c r="AS488" s="5" t="b">
        <f>OR(ISBLANK(Spreadsheet!N488),LEN(Spreadsheet!N488)&lt;=100)</f>
        <v>1</v>
      </c>
      <c r="AT488" s="5" t="b">
        <f>OR(ISBLANK(Spreadsheet!O488),UPPER(Spreadsheet!O488)="YES")</f>
        <v>1</v>
      </c>
      <c r="AU488" s="5" t="b">
        <f>OR(ISBLANK(Spreadsheet!P488),UPPER(Spreadsheet!P488)="YES")</f>
        <v>1</v>
      </c>
      <c r="AV488" s="5" t="b">
        <f t="array" ref="AV488">IF(ISBLANK(Spreadsheet!Q488),TRUE,ISNUMBER(MATCH(TRUE,EXACT(Spreadsheet!Q488,OnGroupsPriorIns),0)))</f>
        <v>1</v>
      </c>
      <c r="AW488" s="5" t="b">
        <f>OR(ISBLANK(Spreadsheet!R488),UPPER(Spreadsheet!R488)="YES")</f>
        <v>1</v>
      </c>
      <c r="AX488" s="5" t="b">
        <f>OR(ISBLANK(Spreadsheet!S488),UPPER(Spreadsheet!S488)="YES")</f>
        <v>1</v>
      </c>
      <c r="AY488" s="5" t="b">
        <f>OR(AND(ISBLANK(Spreadsheet!C488),LEN(Spreadsheet!T488)=0),AND(NOT(ISBLANK(Spreadsheet!C488)),LEN(Spreadsheet!T488)&gt;0,LEN(Spreadsheet!T488)&lt;=50))</f>
        <v>1</v>
      </c>
      <c r="AZ488" s="5" t="b">
        <f>OR(LEN(Spreadsheet!U488)=0,AND(LEN(Spreadsheet!U488)&gt;0,LEN(Spreadsheet!U488)&lt;=50))</f>
        <v>1</v>
      </c>
      <c r="BA488" s="5" t="b">
        <f>OR(AND(ISBLANK(Spreadsheet!C488),LEN(Spreadsheet!V488)=0),AND(NOT(ISBLANK(Spreadsheet!C488)),LEN(Spreadsheet!V488)&gt;0,LEN(Spreadsheet!V488)&lt;=50))</f>
        <v>1</v>
      </c>
      <c r="BB488" s="5" t="b">
        <f t="array" ref="BB488">IF(AND(ISBLANK(Spreadsheet!C488),LEN(Spreadsheet!W488)=0),TRUE,ISNUMBER(MATCH(TRUE,EXACT(Spreadsheet!W488,States),0)))</f>
        <v>1</v>
      </c>
      <c r="BC488" s="5" t="b">
        <f>OR(AND(ISBLANK(Spreadsheet!C488),LEN(Spreadsheet!X488)=0),AND(NOT(ISBLANK(Spreadsheet!C488)),LEN(Spreadsheet!X488)&gt;0,LEN(Spreadsheet!X488)=5,ISNUMBER(VALUE(Spreadsheet!X488))))</f>
        <v>1</v>
      </c>
      <c r="BD488" s="5" t="b">
        <f>OR(ISBLANK(Spreadsheet!Z488),LEN(Spreadsheet!Z488)&lt;=50)</f>
        <v>1</v>
      </c>
      <c r="BE488" s="5" t="b">
        <f>ISBLANK(Spreadsheet!AA488)</f>
        <v>1</v>
      </c>
      <c r="BF488" s="5" t="b">
        <f>ISBLANK(Spreadsheet!AB488)</f>
        <v>1</v>
      </c>
      <c r="BG488" s="5" t="b">
        <f>IF(ISERROR(DATEVALUE(TEXT(Spreadsheet!AC488,"mm/dd/yyyy")) &gt; DATEVALUE(TEXT(Spreadsheet!J488,"mm/dd/yyyy"))),IF(OR(AND(ISBLANK(Spreadsheet!AC488),ISBLANK(Spreadsheet!C488)),AND(NOT(ISBLANK(Spreadsheet!C488)),ISBLANK(Spreadsheet!AC488),NOT(ISBLANK(Spreadsheet!D488)))),TRUE,FALSE),IF(DATEVALUE(TEXT(Spreadsheet!AC488,"mm/dd/yyyy")) &gt; DATEVALUE(TEXT(Spreadsheet!J488,"mm/dd/yyyy")),TRUE,FALSE))</f>
        <v>1</v>
      </c>
      <c r="BH488" s="5" t="b">
        <f>OR(AND(ISBLANK(Spreadsheet!C488),ISBLANK(Spreadsheet!AE488)),AND(NOT(ISBLANK(Spreadsheet!C488)),NOT(ISBLANK(Spreadsheet!D488)),ISBLANK(Spreadsheet!AE488)),AND(NOT(ISBLANK(Spreadsheet!C488)),ISBLANK(Spreadsheet!D488),NOT(ISBLANK(Spreadsheet!AE488)),LEN(Spreadsheet!AE488)&lt;=100))</f>
        <v>1</v>
      </c>
      <c r="BI488" s="5" t="b">
        <f t="array" ref="BI488">IF(ISBLANK(Spreadsheet!AF488),TRUE,ISNUMBER(MATCH(TRUE,EXACT(Spreadsheet!AF488,CobraShortReasons),0)))</f>
        <v>1</v>
      </c>
      <c r="BJ488" s="5" t="b">
        <f ca="1">IF(ISERROR(DATEVALUE(TEXT(Spreadsheet!AG488,"mm/dd/yyyy")) &gt; TODAY()),IF(ISBLANK(Spreadsheet!AG488),TRUE,FALSE),IF(DATEVALUE(TEXT(Spreadsheet!AG488,"mm/dd/yyyy")) &gt; TODAY(),FALSE,TRUE))</f>
        <v>1</v>
      </c>
      <c r="BK488" s="5" t="b">
        <f>OR(ISBLANK(Spreadsheet!AH488),LEN(Spreadsheet!AH488)&lt;=25)</f>
        <v>1</v>
      </c>
      <c r="BL488" s="5" t="b">
        <f t="array" aca="1" ref="BL488" ca="1">IF(ISBLANK(Spreadsheet!AI488),TRUE,ISNUMBER(MATCH(TRUE,EXACT(Spreadsheet!AI488,INDIRECT(Spreadsheet!$D$2)),0)))</f>
        <v>1</v>
      </c>
      <c r="BM488" s="5" t="b">
        <f t="array" aca="1" ref="BM488" ca="1">IF(ISBLANK(Spreadsheet!AJ488),TRUE,ISNUMBER(MATCH(TRUE,EXACT(Spreadsheet!AJ488,INDIRECT(Spreadsheet!BJ488)),0)))</f>
        <v>1</v>
      </c>
      <c r="BN488" s="5" t="b">
        <f t="array" ref="BN488">IF(ISBLANK(Spreadsheet!AK488),TRUE,ISNUMBER(MATCH(TRUE,EXACT(Spreadsheet!AK488,DentalPlans),0)))</f>
        <v>1</v>
      </c>
      <c r="BO488" s="5" t="b">
        <f t="array" aca="1" ref="BO488" ca="1">IF(ISBLANK(Spreadsheet!AL488),TRUE,ISNUMBER(MATCH(TRUE,EXACT(Spreadsheet!AL488,INDIRECT(Spreadsheet!BK488)),0)))</f>
        <v>1</v>
      </c>
      <c r="BP488" s="5" t="b">
        <f t="array" ref="BP488">IF(ISBLANK(Spreadsheet!AM488),TRUE,ISNUMBER(MATCH(TRUE,EXACT(Spreadsheet!AM488,VisionPlans),0)))</f>
        <v>1</v>
      </c>
      <c r="BQ488" s="5" t="b">
        <f t="array" aca="1" ref="BQ488" ca="1">IF(ISBLANK(Spreadsheet!AN488),TRUE,ISNUMBER(MATCH(TRUE,EXACT(Spreadsheet!AN488,INDIRECT(Spreadsheet!BL488)),0)))</f>
        <v>1</v>
      </c>
      <c r="BR488" s="5" t="b">
        <f t="array" ref="BR488">IF(ISBLANK(Spreadsheet!AO488),TRUE,ISNUMBER(MATCH(TRUE,EXACT(Spreadsheet!AO488,LifeBenefitClasses),0)))</f>
        <v>1</v>
      </c>
      <c r="BS488" s="5" t="b">
        <f>IF(OR(ISBLANK(Spreadsheet!AO488), Spreadsheet!AO488="Waive"),IF(ISBLANK(Spreadsheet!AP488),TRUE,FALSE),IF(OR(AND(NOT(ISBLANK(Spreadsheet!AO488)),ISBLANK(Spreadsheet!AP488)),NOT(ISNUMBER(VALUE(Spreadsheet!AP488)))),FALSE,IF(OR(AND(Spreadsheet!AP488&lt;6,MOD(Spreadsheet!AP488*10,5)=0), MOD(Spreadsheet!AP488,5000)=0),TRUE,FALSE)))</f>
        <v>1</v>
      </c>
      <c r="BT488" s="5" t="b">
        <f t="array" ref="BT488">IF(ISBLANK(Spreadsheet!AQ488),TRUE,ISNUMBER(MATCH(TRUE,EXACT(Spreadsheet!AQ488,EnrollWaive),0)))</f>
        <v>1</v>
      </c>
      <c r="BU488" s="5" t="b">
        <f t="array" ref="BU488">IF(ISBLANK(Spreadsheet!AR488),TRUE,ISNUMBER(MATCH(TRUE,EXACT(Spreadsheet!AR488,LifeBenefitClasses),0)))</f>
        <v>1</v>
      </c>
      <c r="BV488" s="5" t="b">
        <f>IF(OR(ISBLANK(Spreadsheet!AR488), Spreadsheet!AR488="Waive"),IF(ISBLANK(Spreadsheet!AS488),TRUE,FALSE),IF(OR(AND(NOT(ISBLANK(Spreadsheet!AR488)),ISBLANK(Spreadsheet!AS488)),NOT(ISNUMBER(VALUE(Spreadsheet!AS488)))),FALSE,IF(OR(AND(Spreadsheet!AS488&lt;6,MOD(Spreadsheet!AS488*10,5)=0), MOD(Spreadsheet!AS488,10000)=0),TRUE,FALSE)))</f>
        <v>1</v>
      </c>
      <c r="BW488" s="5" t="b">
        <f t="array" ref="BW488">IF(ISBLANK(Spreadsheet!AT488),TRUE,ISNUMBER(MATCH(TRUE,EXACT(Spreadsheet!AT488,LifeBenefitClasses),0)))</f>
        <v>1</v>
      </c>
      <c r="BX488" s="5" t="b">
        <f>IF(OR(ISBLANK(Spreadsheet!AT488), Spreadsheet!AT488="Waive"),IF(ISBLANK(Spreadsheet!AU488),TRUE,FALSE),IF(OR(AND(NOT(ISBLANK(Spreadsheet!AT488)),ISBLANK(Spreadsheet!AU488)),NOT(ISNUMBER(VALUE(Spreadsheet!AU488)))),FALSE,IF(AND(NOT(OR(ISBLANK(Spreadsheet!AT488),Spreadsheet!AT488="Waive")),NOT(OR(ISBLANK(Spreadsheet!AR488),Spreadsheet!AR488="Waive")),MOD(Spreadsheet!AU488,5000)=0, Spreadsheet!AU488&lt;=(Spreadsheet!AS488*0.5)),TRUE,FALSE)))</f>
        <v>1</v>
      </c>
      <c r="BY488" s="5" t="b">
        <f t="array" ref="BY488">IF(ISBLANK(Spreadsheet!AV488),TRUE,ISNUMBER(MATCH(TRUE,EXACT(Spreadsheet!AV488,EnrollWaive),0)))</f>
        <v>1</v>
      </c>
      <c r="BZ488" s="5" t="b">
        <f t="array" ref="BZ488">IF(ISBLANK(Spreadsheet!AW488),TRUE,ISNUMBER(MATCH(TRUE,EXACT(Spreadsheet!AW488,LifeBenefitClasses),0)))</f>
        <v>1</v>
      </c>
      <c r="CA488" s="5" t="b">
        <f t="array" ref="CA488">IF(ISBLANK(Spreadsheet!AX488),TRUE,ISNUMBER(MATCH(TRUE,EXACT(Spreadsheet!AX488,LifeBenefitClasses),0)))</f>
        <v>1</v>
      </c>
      <c r="CB488" s="5" t="b">
        <f t="array" ref="CB488">IF(ISBLANK(Spreadsheet!AY488),TRUE,ISNUMBER(MATCH(TRUE,EXACT(Spreadsheet!AY488,LifeBenefitClasses),0)))</f>
        <v>1</v>
      </c>
      <c r="CC488" s="5" t="b">
        <f t="array" ref="CC488">IF(ISBLANK(Spreadsheet!AZ488),TRUE,ISNUMBER(MATCH(TRUE,EXACT(Spreadsheet!AZ488,LifeBenefitClasses),0)))</f>
        <v>1</v>
      </c>
      <c r="CD488" s="5" t="b">
        <f t="array" ref="CD488">IF(ISBLANK(Spreadsheet!BA488),TRUE,ISNUMBER(MATCH(TRUE,EXACT(Spreadsheet!BA488,LifeBenefitClasses),0)))</f>
        <v>1</v>
      </c>
      <c r="CE488" s="5" t="b">
        <f>IF(OR(ISBLANK(Spreadsheet!BA488), Spreadsheet!BA488="Waive"),IF(ISBLANK(Spreadsheet!BB488),TRUE,FALSE),IF(OR(AND(NOT(ISBLANK(Spreadsheet!BA488)),ISBLANK(Spreadsheet!BB488)),NOT(ISNUMBER(VALUE(Spreadsheet!BB488))),ISBLANK(Spreadsheet!BC488),NOT(ISNUMBER(VALUE(Spreadsheet!BC488)))),FALSE,IF(AND(Spreadsheet!BB488&gt;=50000,Spreadsheet!BB488&lt;=250000,MOD(Spreadsheet!BB488,10000)=0,Spreadsheet!BB488&lt;=(10*Spreadsheet!BC488)),TRUE,FALSE)))</f>
        <v>1</v>
      </c>
      <c r="CF488" s="5" t="b">
        <f>IF(NOT(ISBLANK(Spreadsheet!BC488)),AND(ISNUMBER(VALUE(Spreadsheet!BC488)),Spreadsheet!BC488&gt;0),AND(OR(ISBLANK(Spreadsheet!AO488),Spreadsheet!AO488="Waive",AND(NOT(OR(ISBLANK(Spreadsheet!AO488),Spreadsheet!AO488="Waive")),Spreadsheet!AP488&gt;=6)),OR(ISBLANK(Spreadsheet!AR488),AND(NOT(OR(ISBLANK(Spreadsheet!AR488),Spreadsheet!AR488="Waive")),Spreadsheet!AS488&gt;=6)),OR(ISBLANK(Spreadsheet!AW488)),OR(ISBLANK(Spreadsheet!AX488)),OR(ISBLANK(Spreadsheet!AY488)),OR(ISBLANK(Spreadsheet!AZ488)),OR(ISBLANK(Spreadsheet!BA488),Spreadsheet!BA488="Waive")))</f>
        <v>1</v>
      </c>
      <c r="CG488" s="5" t="b">
        <f t="shared" ca="1" si="35"/>
        <v>1</v>
      </c>
    </row>
    <row r="489" spans="8:85" x14ac:dyDescent="0.3">
      <c r="H489" s="5">
        <f t="shared" ca="1" si="36"/>
        <v>2</v>
      </c>
      <c r="I489" s="5" t="str">
        <f t="shared" ca="1" si="34"/>
        <v/>
      </c>
      <c r="J489" s="5" t="str">
        <f>IF(AND(NOT(ISBLANK(Spreadsheet!C489)),ISBLANK(Spreadsheet!D489)),Spreadsheet!F489&amp;" "&amp;Spreadsheet!H489,"")</f>
        <v/>
      </c>
      <c r="K489" s="5">
        <f>IF(AND(NOT(ISBLANK(Spreadsheet!C489)),ISBLANK(Spreadsheet!D489)),COUNTIFS(Spreadsheet!E490:E$786,"=Child",Spreadsheet!C490:C$786, "="&amp;Spreadsheet!C489) + COUNTIFS(Spreadsheet!E490:E$786,"=Step-child",Spreadsheet!C490:C$786, "="&amp;Spreadsheet!C489),0)</f>
        <v>0</v>
      </c>
      <c r="L489" s="5">
        <f>IF(NOT(ISBLANK(J489)),COUNTIFS(Spreadsheet!E490:E$786,"=Wife",Spreadsheet!C490:C$786, "="&amp;Spreadsheet!C489) + COUNTIFS(Spreadsheet!E490:E$786,"=Husband",Spreadsheet!C490:C$786, "="&amp;Spreadsheet!C489),0)</f>
        <v>0</v>
      </c>
      <c r="M489" s="5">
        <f>IF(NOT(ISBLANK(Spreadsheet!AJ489)),VLOOKUP(Spreadsheet!AJ489,'Drop Downs'!$P$2:$R$16,3,FALSE),0)</f>
        <v>0</v>
      </c>
      <c r="N489" s="5">
        <f>IF(NOT(ISBLANK(Spreadsheet!AJ489)), VLOOKUP(Spreadsheet!AJ489,'Drop Downs'!$P$2:$R$16,2,FALSE),0)</f>
        <v>0</v>
      </c>
      <c r="O489" s="5">
        <f>IF(NOT(ISBLANK(Spreadsheet!AL489)),VLOOKUP(Spreadsheet!AL489,'Drop Downs'!$P$2:$R$16,3,FALSE), 0)</f>
        <v>0</v>
      </c>
      <c r="P489" s="5">
        <f>IF(NOT(ISBLANK(Spreadsheet!AL489)),VLOOKUP(Spreadsheet!AL489,'Drop Downs'!$P$2:$R$16,2,FALSE),0)</f>
        <v>0</v>
      </c>
      <c r="Q489" s="5">
        <f>IF(NOT(ISBLANK(Spreadsheet!AN489)),VLOOKUP(Spreadsheet!AN489,'Drop Downs'!$P$2:$R$16,3,FALSE),0)</f>
        <v>0</v>
      </c>
      <c r="R489" s="5">
        <f>IF(NOT(ISBLANK(Spreadsheet!AN489)),VLOOKUP(Spreadsheet!AN489,'Drop Downs'!$P$2:$R$16,2,FALSE),0)</f>
        <v>0</v>
      </c>
      <c r="S489" s="5" t="str">
        <f>IF(OR(M489&gt;K489,N489&gt;L489,O489&gt;K489, Q489&gt;K489,N489&gt;L489, P489&gt;L489, R489&gt;L489),"Member currently has a coverage election over what he/she needs.  Please add more dependents or adjust the coverage election.","")&amp;(IF(AND(NOT(ISBLANK(Spreadsheet!C489)),NOT(ISBLANK(Spreadsheet!D489)),ISBLANK(Spreadsheet!E489)),"Dependent lacks a relationship to member.Please select one from the drop-down.",""))</f>
        <v/>
      </c>
      <c r="T489" s="5" t="b">
        <f t="shared" si="37"/>
        <v>1</v>
      </c>
      <c r="U489" s="5" t="b">
        <f>OR(ISBLANK(Spreadsheet!C489),IF(NOT(ISBLANK(Spreadsheet!D489)),NOT(ISBLANK(Spreadsheet!E489)),TRUE))</f>
        <v>1</v>
      </c>
      <c r="V489" s="5" t="b">
        <f>OR(ISBLANK(Spreadsheet!C489), NOT(ISBLANK(Spreadsheet!I489)))</f>
        <v>1</v>
      </c>
      <c r="W489" s="5" t="b">
        <f>OR(ISBLANK(Spreadsheet!D489),NOT(ISBLANK(Spreadsheet!C489)))</f>
        <v>1</v>
      </c>
      <c r="X489" s="155" t="str">
        <f>REPT("0",MIN(FIND({1,2,3,4,5,6,7,8,9},Spreadsheet!C489&amp;"123456789"))-1)&amp;IF(ISBLANK(Spreadsheet!C489),"",SUMPRODUCT(MID(0&amp;Spreadsheet!C489,LARGE(INDEX(ISNUMBER(--MID(Spreadsheet!C489,ROW($1:$225),1))*
 ROW($1:$225),0),ROW($1:$225))+1,1)*10^ROW($1:$225)/10))</f>
        <v/>
      </c>
      <c r="Y489" s="5" t="b">
        <f>IF(NOT(ISBLANK(Spreadsheet!C489)),IF(AND(ISNUMBER(VALUE(Spreadsheet!C489)), LEN(Spreadsheet!C489)=9),TRUE,FALSE),TRUE)</f>
        <v>1</v>
      </c>
      <c r="Z489" s="155" t="str">
        <f>REPT("0",MIN(FIND({1,2,3,4,5,6,7,8,9},Spreadsheet!D489&amp;"123456789"))-1)&amp;IF(ISBLANK(Spreadsheet!D489),"",SUMPRODUCT(MID(0&amp;Spreadsheet!D489,LARGE(INDEX(ISNUMBER(--MID(Spreadsheet!D489,ROW($1:$225),1))*
 ROW($1:$225),0),ROW($1:$225))+1,1)*10^ROW($1:$225)/10))</f>
        <v/>
      </c>
      <c r="AA489" s="5" t="b">
        <f>IF(AND(NOT(ISBLANK(Spreadsheet!D489)),NOT(ISBLANK(Spreadsheet!C489))),IF(AND(ISNUMBER(VALUE(Spreadsheet!D489)), LEN(Spreadsheet!D489)=9),TRUE,FALSE),IF(AND(NOT(ISBLANK(Spreadsheet!D489)),ISBLANK(Spreadsheet!C489)),FALSE,TRUE))</f>
        <v>1</v>
      </c>
      <c r="AB489" s="5" t="b">
        <f>OR(ISBLANK(Spreadsheet!Y489),IF(NOT(ISBLANK(Spreadsheet!Y489)),LEN(Spreadsheet!Y489)=10,ISNUMBER(VALUE(Spreadsheet!Y489))))</f>
        <v>1</v>
      </c>
      <c r="AC489" s="5" t="b">
        <f>OR(ISBLANK(Spreadsheet!AI489), AND(NOT(ISBLANK(Spreadsheet!AJ489)), NOT(ISNUMBER(SEARCH("Waive",Spreadsheet!AJ489)))))</f>
        <v>1</v>
      </c>
      <c r="AD489" s="5" t="b">
        <f>OR(ISBLANK(Spreadsheet!AK489), AND(NOT(ISBLANK(Spreadsheet!AL489)), NOT(ISNUMBER(SEARCH("Waive",Spreadsheet!AL489)))))</f>
        <v>1</v>
      </c>
      <c r="AE489" s="5" t="b">
        <f>OR(ISBLANK(Spreadsheet!AM489), AND(NOT(ISBLANK(Spreadsheet!AN489)), NOT(ISNUMBER(SEARCH("Waive", Spreadsheet!AN489)))))</f>
        <v>1</v>
      </c>
      <c r="AF489" s="5" t="b">
        <f>OR(ISBLANK(Spreadsheet!C489), NOT(ISBLANK(Spreadsheet!D489)),NOT(ISBLANK(Spreadsheet!L489)))</f>
        <v>1</v>
      </c>
      <c r="AG489" s="5" t="b">
        <f>IF(AND(NOT(ISBLANK(Spreadsheet!C489)), NOT(ISBLANK(Spreadsheet!D489)),Spreadsheet!C489&lt;&gt;Spreadsheet!D489),IF(ISERROR(VLOOKUP(Spreadsheet!C489, Spreadsheet!$C$6:'Spreadsheet'!$C488,1,FALSE)), FALSE, TRUE),TRUE)</f>
        <v>1</v>
      </c>
      <c r="AH489" s="5" t="b">
        <f>Spreadsheet!$B$2=Spreadsheet!AD489</f>
        <v>1</v>
      </c>
      <c r="AI489" s="5" t="b">
        <f>IF(ISBLANK(Spreadsheet!G489),TRUE,IF(OR(LEN(Spreadsheet!G489)&gt;1,ISNUMBER(VALUE(Spreadsheet!G489))),FALSE,TRUE))</f>
        <v>1</v>
      </c>
      <c r="AJ489" s="5" t="b">
        <f>OR(ISBLANK(Spreadsheet!C489), NOT(ISBLANK(Spreadsheet!B489)), NOT(ISBLANK(Spreadsheet!D489)))</f>
        <v>1</v>
      </c>
      <c r="AK489" s="5" t="b">
        <f t="array" ref="AK489">IF(OR(AND(ISBLANK(Spreadsheet!E489),ISBLANK(Spreadsheet!D489),NOT(ISBLANK(Spreadsheet!C489))),AND(ISBLANK(Spreadsheet!E489),ISBLANK(Spreadsheet!D489),ISBLANK(Spreadsheet!C489))),TRUE,ISNUMBER(MATCH(TRUE,EXACT(Spreadsheet!E489,Relationships),0)))</f>
        <v>1</v>
      </c>
      <c r="AL489" s="5" t="b">
        <f>IF(NOT(ISBLANK(Spreadsheet!C489)),IF(OR(ISBLANK(Spreadsheet!F489),LEN(Spreadsheet!F489)&gt;40),FALSE,TRUE),TRUE)</f>
        <v>1</v>
      </c>
      <c r="AM489" s="5" t="b">
        <f>IF(NOT(ISBLANK(Spreadsheet!C489)),IF(OR(ISBLANK(Spreadsheet!H489),LEN(Spreadsheet!H489)&gt;40),FALSE,TRUE),TRUE)</f>
        <v>1</v>
      </c>
      <c r="AN489" s="5" t="b">
        <f t="array" ref="AN489">IF(ISBLANK(Spreadsheet!I489),TRUE,ISNUMBER(MATCH(TRUE,EXACT(Spreadsheet!I489,GenderValues),0)))</f>
        <v>1</v>
      </c>
      <c r="AO489" s="5" t="b">
        <f ca="1">IF(ISERROR(DATEVALUE(TEXT(Spreadsheet!J489,"mm/dd/yyyy")) &gt; TODAY()),IF(AND(ISBLANK(Spreadsheet!J489),ISBLANK(Spreadsheet!C489)),TRUE,FALSE),IF(DATEVALUE(TEXT(Spreadsheet!J489,"mm/dd/yyyy")) &gt; TODAY(),FALSE,TRUE))</f>
        <v>1</v>
      </c>
      <c r="AP489" s="5" t="b">
        <f>OR(ISBLANK(Spreadsheet!K489),LEN(Spreadsheet!K489)&lt;=100)</f>
        <v>1</v>
      </c>
      <c r="AQ489" s="5" t="b">
        <f t="array" ref="AQ489">IF(OR(AND(ISBLANK(Spreadsheet!L489),ISBLANK(Spreadsheet!C489)),AND(NOT(ISBLANK(Spreadsheet!C489)),NOT(ISBLANK(Spreadsheet!D489)))),TRUE,ISNUMBER(MATCH(TRUE,EXACT(Spreadsheet!L489,MaritalStatus),0)))</f>
        <v>1</v>
      </c>
      <c r="AR489" s="5" t="b">
        <f ca="1">IF(ISERROR(DATEVALUE(TEXT(Spreadsheet!M489,"mm/dd/yyyy")) &gt; TODAY()),IF(ISBLANK(Spreadsheet!M489),TRUE,FALSE),IF(DATEVALUE(TEXT(Spreadsheet!M489,"mm/dd/yyyy")) &gt; TODAY(),FALSE,TRUE))</f>
        <v>1</v>
      </c>
      <c r="AS489" s="5" t="b">
        <f>OR(ISBLANK(Spreadsheet!N489),LEN(Spreadsheet!N489)&lt;=100)</f>
        <v>1</v>
      </c>
      <c r="AT489" s="5" t="b">
        <f>OR(ISBLANK(Spreadsheet!O489),UPPER(Spreadsheet!O489)="YES")</f>
        <v>1</v>
      </c>
      <c r="AU489" s="5" t="b">
        <f>OR(ISBLANK(Spreadsheet!P489),UPPER(Spreadsheet!P489)="YES")</f>
        <v>1</v>
      </c>
      <c r="AV489" s="5" t="b">
        <f t="array" ref="AV489">IF(ISBLANK(Spreadsheet!Q489),TRUE,ISNUMBER(MATCH(TRUE,EXACT(Spreadsheet!Q489,OnGroupsPriorIns),0)))</f>
        <v>1</v>
      </c>
      <c r="AW489" s="5" t="b">
        <f>OR(ISBLANK(Spreadsheet!R489),UPPER(Spreadsheet!R489)="YES")</f>
        <v>1</v>
      </c>
      <c r="AX489" s="5" t="b">
        <f>OR(ISBLANK(Spreadsheet!S489),UPPER(Spreadsheet!S489)="YES")</f>
        <v>1</v>
      </c>
      <c r="AY489" s="5" t="b">
        <f>OR(AND(ISBLANK(Spreadsheet!C489),LEN(Spreadsheet!T489)=0),AND(NOT(ISBLANK(Spreadsheet!C489)),LEN(Spreadsheet!T489)&gt;0,LEN(Spreadsheet!T489)&lt;=50))</f>
        <v>1</v>
      </c>
      <c r="AZ489" s="5" t="b">
        <f>OR(LEN(Spreadsheet!U489)=0,AND(LEN(Spreadsheet!U489)&gt;0,LEN(Spreadsheet!U489)&lt;=50))</f>
        <v>1</v>
      </c>
      <c r="BA489" s="5" t="b">
        <f>OR(AND(ISBLANK(Spreadsheet!C489),LEN(Spreadsheet!V489)=0),AND(NOT(ISBLANK(Spreadsheet!C489)),LEN(Spreadsheet!V489)&gt;0,LEN(Spreadsheet!V489)&lt;=50))</f>
        <v>1</v>
      </c>
      <c r="BB489" s="5" t="b">
        <f t="array" ref="BB489">IF(AND(ISBLANK(Spreadsheet!C489),LEN(Spreadsheet!W489)=0),TRUE,ISNUMBER(MATCH(TRUE,EXACT(Spreadsheet!W489,States),0)))</f>
        <v>1</v>
      </c>
      <c r="BC489" s="5" t="b">
        <f>OR(AND(ISBLANK(Spreadsheet!C489),LEN(Spreadsheet!X489)=0),AND(NOT(ISBLANK(Spreadsheet!C489)),LEN(Spreadsheet!X489)&gt;0,LEN(Spreadsheet!X489)=5,ISNUMBER(VALUE(Spreadsheet!X489))))</f>
        <v>1</v>
      </c>
      <c r="BD489" s="5" t="b">
        <f>OR(ISBLANK(Spreadsheet!Z489),LEN(Spreadsheet!Z489)&lt;=50)</f>
        <v>1</v>
      </c>
      <c r="BE489" s="5" t="b">
        <f>ISBLANK(Spreadsheet!AA489)</f>
        <v>1</v>
      </c>
      <c r="BF489" s="5" t="b">
        <f>ISBLANK(Spreadsheet!AB489)</f>
        <v>1</v>
      </c>
      <c r="BG489" s="5" t="b">
        <f>IF(ISERROR(DATEVALUE(TEXT(Spreadsheet!AC489,"mm/dd/yyyy")) &gt; DATEVALUE(TEXT(Spreadsheet!J489,"mm/dd/yyyy"))),IF(OR(AND(ISBLANK(Spreadsheet!AC489),ISBLANK(Spreadsheet!C489)),AND(NOT(ISBLANK(Spreadsheet!C489)),ISBLANK(Spreadsheet!AC489),NOT(ISBLANK(Spreadsheet!D489)))),TRUE,FALSE),IF(DATEVALUE(TEXT(Spreadsheet!AC489,"mm/dd/yyyy")) &gt; DATEVALUE(TEXT(Spreadsheet!J489,"mm/dd/yyyy")),TRUE,FALSE))</f>
        <v>1</v>
      </c>
      <c r="BH489" s="5" t="b">
        <f>OR(AND(ISBLANK(Spreadsheet!C489),ISBLANK(Spreadsheet!AE489)),AND(NOT(ISBLANK(Spreadsheet!C489)),NOT(ISBLANK(Spreadsheet!D489)),ISBLANK(Spreadsheet!AE489)),AND(NOT(ISBLANK(Spreadsheet!C489)),ISBLANK(Spreadsheet!D489),NOT(ISBLANK(Spreadsheet!AE489)),LEN(Spreadsheet!AE489)&lt;=100))</f>
        <v>1</v>
      </c>
      <c r="BI489" s="5" t="b">
        <f t="array" ref="BI489">IF(ISBLANK(Spreadsheet!AF489),TRUE,ISNUMBER(MATCH(TRUE,EXACT(Spreadsheet!AF489,CobraShortReasons),0)))</f>
        <v>1</v>
      </c>
      <c r="BJ489" s="5" t="b">
        <f ca="1">IF(ISERROR(DATEVALUE(TEXT(Spreadsheet!AG489,"mm/dd/yyyy")) &gt; TODAY()),IF(ISBLANK(Spreadsheet!AG489),TRUE,FALSE),IF(DATEVALUE(TEXT(Spreadsheet!AG489,"mm/dd/yyyy")) &gt; TODAY(),FALSE,TRUE))</f>
        <v>1</v>
      </c>
      <c r="BK489" s="5" t="b">
        <f>OR(ISBLANK(Spreadsheet!AH489),LEN(Spreadsheet!AH489)&lt;=25)</f>
        <v>1</v>
      </c>
      <c r="BL489" s="5" t="b">
        <f t="array" aca="1" ref="BL489" ca="1">IF(ISBLANK(Spreadsheet!AI489),TRUE,ISNUMBER(MATCH(TRUE,EXACT(Spreadsheet!AI489,INDIRECT(Spreadsheet!$D$2)),0)))</f>
        <v>1</v>
      </c>
      <c r="BM489" s="5" t="b">
        <f t="array" aca="1" ref="BM489" ca="1">IF(ISBLANK(Spreadsheet!AJ489),TRUE,ISNUMBER(MATCH(TRUE,EXACT(Spreadsheet!AJ489,INDIRECT(Spreadsheet!BJ489)),0)))</f>
        <v>1</v>
      </c>
      <c r="BN489" s="5" t="b">
        <f t="array" ref="BN489">IF(ISBLANK(Spreadsheet!AK489),TRUE,ISNUMBER(MATCH(TRUE,EXACT(Spreadsheet!AK489,DentalPlans),0)))</f>
        <v>1</v>
      </c>
      <c r="BO489" s="5" t="b">
        <f t="array" aca="1" ref="BO489" ca="1">IF(ISBLANK(Spreadsheet!AL489),TRUE,ISNUMBER(MATCH(TRUE,EXACT(Spreadsheet!AL489,INDIRECT(Spreadsheet!BK489)),0)))</f>
        <v>1</v>
      </c>
      <c r="BP489" s="5" t="b">
        <f t="array" ref="BP489">IF(ISBLANK(Spreadsheet!AM489),TRUE,ISNUMBER(MATCH(TRUE,EXACT(Spreadsheet!AM489,VisionPlans),0)))</f>
        <v>1</v>
      </c>
      <c r="BQ489" s="5" t="b">
        <f t="array" aca="1" ref="BQ489" ca="1">IF(ISBLANK(Spreadsheet!AN489),TRUE,ISNUMBER(MATCH(TRUE,EXACT(Spreadsheet!AN489,INDIRECT(Spreadsheet!BL489)),0)))</f>
        <v>1</v>
      </c>
      <c r="BR489" s="5" t="b">
        <f t="array" ref="BR489">IF(ISBLANK(Spreadsheet!AO489),TRUE,ISNUMBER(MATCH(TRUE,EXACT(Spreadsheet!AO489,LifeBenefitClasses),0)))</f>
        <v>1</v>
      </c>
      <c r="BS489" s="5" t="b">
        <f>IF(OR(ISBLANK(Spreadsheet!AO489), Spreadsheet!AO489="Waive"),IF(ISBLANK(Spreadsheet!AP489),TRUE,FALSE),IF(OR(AND(NOT(ISBLANK(Spreadsheet!AO489)),ISBLANK(Spreadsheet!AP489)),NOT(ISNUMBER(VALUE(Spreadsheet!AP489)))),FALSE,IF(OR(AND(Spreadsheet!AP489&lt;6,MOD(Spreadsheet!AP489*10,5)=0), MOD(Spreadsheet!AP489,5000)=0),TRUE,FALSE)))</f>
        <v>1</v>
      </c>
      <c r="BT489" s="5" t="b">
        <f t="array" ref="BT489">IF(ISBLANK(Spreadsheet!AQ489),TRUE,ISNUMBER(MATCH(TRUE,EXACT(Spreadsheet!AQ489,EnrollWaive),0)))</f>
        <v>1</v>
      </c>
      <c r="BU489" s="5" t="b">
        <f t="array" ref="BU489">IF(ISBLANK(Spreadsheet!AR489),TRUE,ISNUMBER(MATCH(TRUE,EXACT(Spreadsheet!AR489,LifeBenefitClasses),0)))</f>
        <v>1</v>
      </c>
      <c r="BV489" s="5" t="b">
        <f>IF(OR(ISBLANK(Spreadsheet!AR489), Spreadsheet!AR489="Waive"),IF(ISBLANK(Spreadsheet!AS489),TRUE,FALSE),IF(OR(AND(NOT(ISBLANK(Spreadsheet!AR489)),ISBLANK(Spreadsheet!AS489)),NOT(ISNUMBER(VALUE(Spreadsheet!AS489)))),FALSE,IF(OR(AND(Spreadsheet!AS489&lt;6,MOD(Spreadsheet!AS489*10,5)=0), MOD(Spreadsheet!AS489,10000)=0),TRUE,FALSE)))</f>
        <v>1</v>
      </c>
      <c r="BW489" s="5" t="b">
        <f t="array" ref="BW489">IF(ISBLANK(Spreadsheet!AT489),TRUE,ISNUMBER(MATCH(TRUE,EXACT(Spreadsheet!AT489,LifeBenefitClasses),0)))</f>
        <v>1</v>
      </c>
      <c r="BX489" s="5" t="b">
        <f>IF(OR(ISBLANK(Spreadsheet!AT489), Spreadsheet!AT489="Waive"),IF(ISBLANK(Spreadsheet!AU489),TRUE,FALSE),IF(OR(AND(NOT(ISBLANK(Spreadsheet!AT489)),ISBLANK(Spreadsheet!AU489)),NOT(ISNUMBER(VALUE(Spreadsheet!AU489)))),FALSE,IF(AND(NOT(OR(ISBLANK(Spreadsheet!AT489),Spreadsheet!AT489="Waive")),NOT(OR(ISBLANK(Spreadsheet!AR489),Spreadsheet!AR489="Waive")),MOD(Spreadsheet!AU489,5000)=0, Spreadsheet!AU489&lt;=(Spreadsheet!AS489*0.5)),TRUE,FALSE)))</f>
        <v>1</v>
      </c>
      <c r="BY489" s="5" t="b">
        <f t="array" ref="BY489">IF(ISBLANK(Spreadsheet!AV489),TRUE,ISNUMBER(MATCH(TRUE,EXACT(Spreadsheet!AV489,EnrollWaive),0)))</f>
        <v>1</v>
      </c>
      <c r="BZ489" s="5" t="b">
        <f t="array" ref="BZ489">IF(ISBLANK(Spreadsheet!AW489),TRUE,ISNUMBER(MATCH(TRUE,EXACT(Spreadsheet!AW489,LifeBenefitClasses),0)))</f>
        <v>1</v>
      </c>
      <c r="CA489" s="5" t="b">
        <f t="array" ref="CA489">IF(ISBLANK(Spreadsheet!AX489),TRUE,ISNUMBER(MATCH(TRUE,EXACT(Spreadsheet!AX489,LifeBenefitClasses),0)))</f>
        <v>1</v>
      </c>
      <c r="CB489" s="5" t="b">
        <f t="array" ref="CB489">IF(ISBLANK(Spreadsheet!AY489),TRUE,ISNUMBER(MATCH(TRUE,EXACT(Spreadsheet!AY489,LifeBenefitClasses),0)))</f>
        <v>1</v>
      </c>
      <c r="CC489" s="5" t="b">
        <f t="array" ref="CC489">IF(ISBLANK(Spreadsheet!AZ489),TRUE,ISNUMBER(MATCH(TRUE,EXACT(Spreadsheet!AZ489,LifeBenefitClasses),0)))</f>
        <v>1</v>
      </c>
      <c r="CD489" s="5" t="b">
        <f t="array" ref="CD489">IF(ISBLANK(Spreadsheet!BA489),TRUE,ISNUMBER(MATCH(TRUE,EXACT(Spreadsheet!BA489,LifeBenefitClasses),0)))</f>
        <v>1</v>
      </c>
      <c r="CE489" s="5" t="b">
        <f>IF(OR(ISBLANK(Spreadsheet!BA489), Spreadsheet!BA489="Waive"),IF(ISBLANK(Spreadsheet!BB489),TRUE,FALSE),IF(OR(AND(NOT(ISBLANK(Spreadsheet!BA489)),ISBLANK(Spreadsheet!BB489)),NOT(ISNUMBER(VALUE(Spreadsheet!BB489))),ISBLANK(Spreadsheet!BC489),NOT(ISNUMBER(VALUE(Spreadsheet!BC489)))),FALSE,IF(AND(Spreadsheet!BB489&gt;=50000,Spreadsheet!BB489&lt;=250000,MOD(Spreadsheet!BB489,10000)=0,Spreadsheet!BB489&lt;=(10*Spreadsheet!BC489)),TRUE,FALSE)))</f>
        <v>1</v>
      </c>
      <c r="CF489" s="5" t="b">
        <f>IF(NOT(ISBLANK(Spreadsheet!BC489)),AND(ISNUMBER(VALUE(Spreadsheet!BC489)),Spreadsheet!BC489&gt;0),AND(OR(ISBLANK(Spreadsheet!AO489),Spreadsheet!AO489="Waive",AND(NOT(OR(ISBLANK(Spreadsheet!AO489),Spreadsheet!AO489="Waive")),Spreadsheet!AP489&gt;=6)),OR(ISBLANK(Spreadsheet!AR489),AND(NOT(OR(ISBLANK(Spreadsheet!AR489),Spreadsheet!AR489="Waive")),Spreadsheet!AS489&gt;=6)),OR(ISBLANK(Spreadsheet!AW489)),OR(ISBLANK(Spreadsheet!AX489)),OR(ISBLANK(Spreadsheet!AY489)),OR(ISBLANK(Spreadsheet!AZ489)),OR(ISBLANK(Spreadsheet!BA489),Spreadsheet!BA489="Waive")))</f>
        <v>1</v>
      </c>
      <c r="CG489" s="5" t="b">
        <f t="shared" ca="1" si="35"/>
        <v>1</v>
      </c>
    </row>
    <row r="490" spans="8:85" x14ac:dyDescent="0.3">
      <c r="H490" s="5">
        <f t="shared" ca="1" si="36"/>
        <v>2</v>
      </c>
      <c r="I490" s="5" t="str">
        <f t="shared" ca="1" si="34"/>
        <v/>
      </c>
      <c r="J490" s="5" t="str">
        <f>IF(AND(NOT(ISBLANK(Spreadsheet!C490)),ISBLANK(Spreadsheet!D490)),Spreadsheet!F490&amp;" "&amp;Spreadsheet!H490,"")</f>
        <v/>
      </c>
      <c r="K490" s="5">
        <f>IF(AND(NOT(ISBLANK(Spreadsheet!C490)),ISBLANK(Spreadsheet!D490)),COUNTIFS(Spreadsheet!E491:E$786,"=Child",Spreadsheet!C491:C$786, "="&amp;Spreadsheet!C490) + COUNTIFS(Spreadsheet!E491:E$786,"=Step-child",Spreadsheet!C491:C$786, "="&amp;Spreadsheet!C490),0)</f>
        <v>0</v>
      </c>
      <c r="L490" s="5">
        <f>IF(NOT(ISBLANK(J490)),COUNTIFS(Spreadsheet!E491:E$786,"=Wife",Spreadsheet!C491:C$786, "="&amp;Spreadsheet!C490) + COUNTIFS(Spreadsheet!E491:E$786,"=Husband",Spreadsheet!C491:C$786, "="&amp;Spreadsheet!C490),0)</f>
        <v>0</v>
      </c>
      <c r="M490" s="5">
        <f>IF(NOT(ISBLANK(Spreadsheet!AJ490)),VLOOKUP(Spreadsheet!AJ490,'Drop Downs'!$P$2:$R$16,3,FALSE),0)</f>
        <v>0</v>
      </c>
      <c r="N490" s="5">
        <f>IF(NOT(ISBLANK(Spreadsheet!AJ490)), VLOOKUP(Spreadsheet!AJ490,'Drop Downs'!$P$2:$R$16,2,FALSE),0)</f>
        <v>0</v>
      </c>
      <c r="O490" s="5">
        <f>IF(NOT(ISBLANK(Spreadsheet!AL490)),VLOOKUP(Spreadsheet!AL490,'Drop Downs'!$P$2:$R$16,3,FALSE), 0)</f>
        <v>0</v>
      </c>
      <c r="P490" s="5">
        <f>IF(NOT(ISBLANK(Spreadsheet!AL490)),VLOOKUP(Spreadsheet!AL490,'Drop Downs'!$P$2:$R$16,2,FALSE),0)</f>
        <v>0</v>
      </c>
      <c r="Q490" s="5">
        <f>IF(NOT(ISBLANK(Spreadsheet!AN490)),VLOOKUP(Spreadsheet!AN490,'Drop Downs'!$P$2:$R$16,3,FALSE),0)</f>
        <v>0</v>
      </c>
      <c r="R490" s="5">
        <f>IF(NOT(ISBLANK(Spreadsheet!AN490)),VLOOKUP(Spreadsheet!AN490,'Drop Downs'!$P$2:$R$16,2,FALSE),0)</f>
        <v>0</v>
      </c>
      <c r="S490" s="5" t="str">
        <f>IF(OR(M490&gt;K490,N490&gt;L490,O490&gt;K490, Q490&gt;K490,N490&gt;L490, P490&gt;L490, R490&gt;L490),"Member currently has a coverage election over what he/she needs.  Please add more dependents or adjust the coverage election.","")&amp;(IF(AND(NOT(ISBLANK(Spreadsheet!C490)),NOT(ISBLANK(Spreadsheet!D490)),ISBLANK(Spreadsheet!E490)),"Dependent lacks a relationship to member.Please select one from the drop-down.",""))</f>
        <v/>
      </c>
      <c r="T490" s="5" t="b">
        <f t="shared" si="37"/>
        <v>1</v>
      </c>
      <c r="U490" s="5" t="b">
        <f>OR(ISBLANK(Spreadsheet!C490),IF(NOT(ISBLANK(Spreadsheet!D490)),NOT(ISBLANK(Spreadsheet!E490)),TRUE))</f>
        <v>1</v>
      </c>
      <c r="V490" s="5" t="b">
        <f>OR(ISBLANK(Spreadsheet!C490), NOT(ISBLANK(Spreadsheet!I490)))</f>
        <v>1</v>
      </c>
      <c r="W490" s="5" t="b">
        <f>OR(ISBLANK(Spreadsheet!D490),NOT(ISBLANK(Spreadsheet!C490)))</f>
        <v>1</v>
      </c>
      <c r="X490" s="155" t="str">
        <f>REPT("0",MIN(FIND({1,2,3,4,5,6,7,8,9},Spreadsheet!C490&amp;"123456789"))-1)&amp;IF(ISBLANK(Spreadsheet!C490),"",SUMPRODUCT(MID(0&amp;Spreadsheet!C490,LARGE(INDEX(ISNUMBER(--MID(Spreadsheet!C490,ROW($1:$225),1))*
 ROW($1:$225),0),ROW($1:$225))+1,1)*10^ROW($1:$225)/10))</f>
        <v/>
      </c>
      <c r="Y490" s="5" t="b">
        <f>IF(NOT(ISBLANK(Spreadsheet!C490)),IF(AND(ISNUMBER(VALUE(Spreadsheet!C490)), LEN(Spreadsheet!C490)=9),TRUE,FALSE),TRUE)</f>
        <v>1</v>
      </c>
      <c r="Z490" s="155" t="str">
        <f>REPT("0",MIN(FIND({1,2,3,4,5,6,7,8,9},Spreadsheet!D490&amp;"123456789"))-1)&amp;IF(ISBLANK(Spreadsheet!D490),"",SUMPRODUCT(MID(0&amp;Spreadsheet!D490,LARGE(INDEX(ISNUMBER(--MID(Spreadsheet!D490,ROW($1:$225),1))*
 ROW($1:$225),0),ROW($1:$225))+1,1)*10^ROW($1:$225)/10))</f>
        <v/>
      </c>
      <c r="AA490" s="5" t="b">
        <f>IF(AND(NOT(ISBLANK(Spreadsheet!D490)),NOT(ISBLANK(Spreadsheet!C490))),IF(AND(ISNUMBER(VALUE(Spreadsheet!D490)), LEN(Spreadsheet!D490)=9),TRUE,FALSE),IF(AND(NOT(ISBLANK(Spreadsheet!D490)),ISBLANK(Spreadsheet!C490)),FALSE,TRUE))</f>
        <v>1</v>
      </c>
      <c r="AB490" s="5" t="b">
        <f>OR(ISBLANK(Spreadsheet!Y490),IF(NOT(ISBLANK(Spreadsheet!Y490)),LEN(Spreadsheet!Y490)=10,ISNUMBER(VALUE(Spreadsheet!Y490))))</f>
        <v>1</v>
      </c>
      <c r="AC490" s="5" t="b">
        <f>OR(ISBLANK(Spreadsheet!AI490), AND(NOT(ISBLANK(Spreadsheet!AJ490)), NOT(ISNUMBER(SEARCH("Waive",Spreadsheet!AJ490)))))</f>
        <v>1</v>
      </c>
      <c r="AD490" s="5" t="b">
        <f>OR(ISBLANK(Spreadsheet!AK490), AND(NOT(ISBLANK(Spreadsheet!AL490)), NOT(ISNUMBER(SEARCH("Waive",Spreadsheet!AL490)))))</f>
        <v>1</v>
      </c>
      <c r="AE490" s="5" t="b">
        <f>OR(ISBLANK(Spreadsheet!AM490), AND(NOT(ISBLANK(Spreadsheet!AN490)), NOT(ISNUMBER(SEARCH("Waive", Spreadsheet!AN490)))))</f>
        <v>1</v>
      </c>
      <c r="AF490" s="5" t="b">
        <f>OR(ISBLANK(Spreadsheet!C490), NOT(ISBLANK(Spreadsheet!D490)),NOT(ISBLANK(Spreadsheet!L490)))</f>
        <v>1</v>
      </c>
      <c r="AG490" s="5" t="b">
        <f>IF(AND(NOT(ISBLANK(Spreadsheet!C490)), NOT(ISBLANK(Spreadsheet!D490)),Spreadsheet!C490&lt;&gt;Spreadsheet!D490),IF(ISERROR(VLOOKUP(Spreadsheet!C490, Spreadsheet!$C$6:'Spreadsheet'!$C489,1,FALSE)), FALSE, TRUE),TRUE)</f>
        <v>1</v>
      </c>
      <c r="AH490" s="5" t="b">
        <f>Spreadsheet!$B$2=Spreadsheet!AD490</f>
        <v>1</v>
      </c>
      <c r="AI490" s="5" t="b">
        <f>IF(ISBLANK(Spreadsheet!G490),TRUE,IF(OR(LEN(Spreadsheet!G490)&gt;1,ISNUMBER(VALUE(Spreadsheet!G490))),FALSE,TRUE))</f>
        <v>1</v>
      </c>
      <c r="AJ490" s="5" t="b">
        <f>OR(ISBLANK(Spreadsheet!C490), NOT(ISBLANK(Spreadsheet!B490)), NOT(ISBLANK(Spreadsheet!D490)))</f>
        <v>1</v>
      </c>
      <c r="AK490" s="5" t="b">
        <f t="array" ref="AK490">IF(OR(AND(ISBLANK(Spreadsheet!E490),ISBLANK(Spreadsheet!D490),NOT(ISBLANK(Spreadsheet!C490))),AND(ISBLANK(Spreadsheet!E490),ISBLANK(Spreadsheet!D490),ISBLANK(Spreadsheet!C490))),TRUE,ISNUMBER(MATCH(TRUE,EXACT(Spreadsheet!E490,Relationships),0)))</f>
        <v>1</v>
      </c>
      <c r="AL490" s="5" t="b">
        <f>IF(NOT(ISBLANK(Spreadsheet!C490)),IF(OR(ISBLANK(Spreadsheet!F490),LEN(Spreadsheet!F490)&gt;40),FALSE,TRUE),TRUE)</f>
        <v>1</v>
      </c>
      <c r="AM490" s="5" t="b">
        <f>IF(NOT(ISBLANK(Spreadsheet!C490)),IF(OR(ISBLANK(Spreadsheet!H490),LEN(Spreadsheet!H490)&gt;40),FALSE,TRUE),TRUE)</f>
        <v>1</v>
      </c>
      <c r="AN490" s="5" t="b">
        <f t="array" ref="AN490">IF(ISBLANK(Spreadsheet!I490),TRUE,ISNUMBER(MATCH(TRUE,EXACT(Spreadsheet!I490,GenderValues),0)))</f>
        <v>1</v>
      </c>
      <c r="AO490" s="5" t="b">
        <f ca="1">IF(ISERROR(DATEVALUE(TEXT(Spreadsheet!J490,"mm/dd/yyyy")) &gt; TODAY()),IF(AND(ISBLANK(Spreadsheet!J490),ISBLANK(Spreadsheet!C490)),TRUE,FALSE),IF(DATEVALUE(TEXT(Spreadsheet!J490,"mm/dd/yyyy")) &gt; TODAY(),FALSE,TRUE))</f>
        <v>1</v>
      </c>
      <c r="AP490" s="5" t="b">
        <f>OR(ISBLANK(Spreadsheet!K490),LEN(Spreadsheet!K490)&lt;=100)</f>
        <v>1</v>
      </c>
      <c r="AQ490" s="5" t="b">
        <f t="array" ref="AQ490">IF(OR(AND(ISBLANK(Spreadsheet!L490),ISBLANK(Spreadsheet!C490)),AND(NOT(ISBLANK(Spreadsheet!C490)),NOT(ISBLANK(Spreadsheet!D490)))),TRUE,ISNUMBER(MATCH(TRUE,EXACT(Spreadsheet!L490,MaritalStatus),0)))</f>
        <v>1</v>
      </c>
      <c r="AR490" s="5" t="b">
        <f ca="1">IF(ISERROR(DATEVALUE(TEXT(Spreadsheet!M490,"mm/dd/yyyy")) &gt; TODAY()),IF(ISBLANK(Spreadsheet!M490),TRUE,FALSE),IF(DATEVALUE(TEXT(Spreadsheet!M490,"mm/dd/yyyy")) &gt; TODAY(),FALSE,TRUE))</f>
        <v>1</v>
      </c>
      <c r="AS490" s="5" t="b">
        <f>OR(ISBLANK(Spreadsheet!N490),LEN(Spreadsheet!N490)&lt;=100)</f>
        <v>1</v>
      </c>
      <c r="AT490" s="5" t="b">
        <f>OR(ISBLANK(Spreadsheet!O490),UPPER(Spreadsheet!O490)="YES")</f>
        <v>1</v>
      </c>
      <c r="AU490" s="5" t="b">
        <f>OR(ISBLANK(Spreadsheet!P490),UPPER(Spreadsheet!P490)="YES")</f>
        <v>1</v>
      </c>
      <c r="AV490" s="5" t="b">
        <f t="array" ref="AV490">IF(ISBLANK(Spreadsheet!Q490),TRUE,ISNUMBER(MATCH(TRUE,EXACT(Spreadsheet!Q490,OnGroupsPriorIns),0)))</f>
        <v>1</v>
      </c>
      <c r="AW490" s="5" t="b">
        <f>OR(ISBLANK(Spreadsheet!R490),UPPER(Spreadsheet!R490)="YES")</f>
        <v>1</v>
      </c>
      <c r="AX490" s="5" t="b">
        <f>OR(ISBLANK(Spreadsheet!S490),UPPER(Spreadsheet!S490)="YES")</f>
        <v>1</v>
      </c>
      <c r="AY490" s="5" t="b">
        <f>OR(AND(ISBLANK(Spreadsheet!C490),LEN(Spreadsheet!T490)=0),AND(NOT(ISBLANK(Spreadsheet!C490)),LEN(Spreadsheet!T490)&gt;0,LEN(Spreadsheet!T490)&lt;=50))</f>
        <v>1</v>
      </c>
      <c r="AZ490" s="5" t="b">
        <f>OR(LEN(Spreadsheet!U490)=0,AND(LEN(Spreadsheet!U490)&gt;0,LEN(Spreadsheet!U490)&lt;=50))</f>
        <v>1</v>
      </c>
      <c r="BA490" s="5" t="b">
        <f>OR(AND(ISBLANK(Spreadsheet!C490),LEN(Spreadsheet!V490)=0),AND(NOT(ISBLANK(Spreadsheet!C490)),LEN(Spreadsheet!V490)&gt;0,LEN(Spreadsheet!V490)&lt;=50))</f>
        <v>1</v>
      </c>
      <c r="BB490" s="5" t="b">
        <f t="array" ref="BB490">IF(AND(ISBLANK(Spreadsheet!C490),LEN(Spreadsheet!W490)=0),TRUE,ISNUMBER(MATCH(TRUE,EXACT(Spreadsheet!W490,States),0)))</f>
        <v>1</v>
      </c>
      <c r="BC490" s="5" t="b">
        <f>OR(AND(ISBLANK(Spreadsheet!C490),LEN(Spreadsheet!X490)=0),AND(NOT(ISBLANK(Spreadsheet!C490)),LEN(Spreadsheet!X490)&gt;0,LEN(Spreadsheet!X490)=5,ISNUMBER(VALUE(Spreadsheet!X490))))</f>
        <v>1</v>
      </c>
      <c r="BD490" s="5" t="b">
        <f>OR(ISBLANK(Spreadsheet!Z490),LEN(Spreadsheet!Z490)&lt;=50)</f>
        <v>1</v>
      </c>
      <c r="BE490" s="5" t="b">
        <f>ISBLANK(Spreadsheet!AA490)</f>
        <v>1</v>
      </c>
      <c r="BF490" s="5" t="b">
        <f>ISBLANK(Spreadsheet!AB490)</f>
        <v>1</v>
      </c>
      <c r="BG490" s="5" t="b">
        <f>IF(ISERROR(DATEVALUE(TEXT(Spreadsheet!AC490,"mm/dd/yyyy")) &gt; DATEVALUE(TEXT(Spreadsheet!J490,"mm/dd/yyyy"))),IF(OR(AND(ISBLANK(Spreadsheet!AC490),ISBLANK(Spreadsheet!C490)),AND(NOT(ISBLANK(Spreadsheet!C490)),ISBLANK(Spreadsheet!AC490),NOT(ISBLANK(Spreadsheet!D490)))),TRUE,FALSE),IF(DATEVALUE(TEXT(Spreadsheet!AC490,"mm/dd/yyyy")) &gt; DATEVALUE(TEXT(Spreadsheet!J490,"mm/dd/yyyy")),TRUE,FALSE))</f>
        <v>1</v>
      </c>
      <c r="BH490" s="5" t="b">
        <f>OR(AND(ISBLANK(Spreadsheet!C490),ISBLANK(Spreadsheet!AE490)),AND(NOT(ISBLANK(Spreadsheet!C490)),NOT(ISBLANK(Spreadsheet!D490)),ISBLANK(Spreadsheet!AE490)),AND(NOT(ISBLANK(Spreadsheet!C490)),ISBLANK(Spreadsheet!D490),NOT(ISBLANK(Spreadsheet!AE490)),LEN(Spreadsheet!AE490)&lt;=100))</f>
        <v>1</v>
      </c>
      <c r="BI490" s="5" t="b">
        <f t="array" ref="BI490">IF(ISBLANK(Spreadsheet!AF490),TRUE,ISNUMBER(MATCH(TRUE,EXACT(Spreadsheet!AF490,CobraShortReasons),0)))</f>
        <v>1</v>
      </c>
      <c r="BJ490" s="5" t="b">
        <f ca="1">IF(ISERROR(DATEVALUE(TEXT(Spreadsheet!AG490,"mm/dd/yyyy")) &gt; TODAY()),IF(ISBLANK(Spreadsheet!AG490),TRUE,FALSE),IF(DATEVALUE(TEXT(Spreadsheet!AG490,"mm/dd/yyyy")) &gt; TODAY(),FALSE,TRUE))</f>
        <v>1</v>
      </c>
      <c r="BK490" s="5" t="b">
        <f>OR(ISBLANK(Spreadsheet!AH490),LEN(Spreadsheet!AH490)&lt;=25)</f>
        <v>1</v>
      </c>
      <c r="BL490" s="5" t="b">
        <f t="array" aca="1" ref="BL490" ca="1">IF(ISBLANK(Spreadsheet!AI490),TRUE,ISNUMBER(MATCH(TRUE,EXACT(Spreadsheet!AI490,INDIRECT(Spreadsheet!$D$2)),0)))</f>
        <v>1</v>
      </c>
      <c r="BM490" s="5" t="b">
        <f t="array" aca="1" ref="BM490" ca="1">IF(ISBLANK(Spreadsheet!AJ490),TRUE,ISNUMBER(MATCH(TRUE,EXACT(Spreadsheet!AJ490,INDIRECT(Spreadsheet!BJ490)),0)))</f>
        <v>1</v>
      </c>
      <c r="BN490" s="5" t="b">
        <f t="array" ref="BN490">IF(ISBLANK(Spreadsheet!AK490),TRUE,ISNUMBER(MATCH(TRUE,EXACT(Spreadsheet!AK490,DentalPlans),0)))</f>
        <v>1</v>
      </c>
      <c r="BO490" s="5" t="b">
        <f t="array" aca="1" ref="BO490" ca="1">IF(ISBLANK(Spreadsheet!AL490),TRUE,ISNUMBER(MATCH(TRUE,EXACT(Spreadsheet!AL490,INDIRECT(Spreadsheet!BK490)),0)))</f>
        <v>1</v>
      </c>
      <c r="BP490" s="5" t="b">
        <f t="array" ref="BP490">IF(ISBLANK(Spreadsheet!AM490),TRUE,ISNUMBER(MATCH(TRUE,EXACT(Spreadsheet!AM490,VisionPlans),0)))</f>
        <v>1</v>
      </c>
      <c r="BQ490" s="5" t="b">
        <f t="array" aca="1" ref="BQ490" ca="1">IF(ISBLANK(Spreadsheet!AN490),TRUE,ISNUMBER(MATCH(TRUE,EXACT(Spreadsheet!AN490,INDIRECT(Spreadsheet!BL490)),0)))</f>
        <v>1</v>
      </c>
      <c r="BR490" s="5" t="b">
        <f t="array" ref="BR490">IF(ISBLANK(Spreadsheet!AO490),TRUE,ISNUMBER(MATCH(TRUE,EXACT(Spreadsheet!AO490,LifeBenefitClasses),0)))</f>
        <v>1</v>
      </c>
      <c r="BS490" s="5" t="b">
        <f>IF(OR(ISBLANK(Spreadsheet!AO490), Spreadsheet!AO490="Waive"),IF(ISBLANK(Spreadsheet!AP490),TRUE,FALSE),IF(OR(AND(NOT(ISBLANK(Spreadsheet!AO490)),ISBLANK(Spreadsheet!AP490)),NOT(ISNUMBER(VALUE(Spreadsheet!AP490)))),FALSE,IF(OR(AND(Spreadsheet!AP490&lt;6,MOD(Spreadsheet!AP490*10,5)=0), MOD(Spreadsheet!AP490,5000)=0),TRUE,FALSE)))</f>
        <v>1</v>
      </c>
      <c r="BT490" s="5" t="b">
        <f t="array" ref="BT490">IF(ISBLANK(Spreadsheet!AQ490),TRUE,ISNUMBER(MATCH(TRUE,EXACT(Spreadsheet!AQ490,EnrollWaive),0)))</f>
        <v>1</v>
      </c>
      <c r="BU490" s="5" t="b">
        <f t="array" ref="BU490">IF(ISBLANK(Spreadsheet!AR490),TRUE,ISNUMBER(MATCH(TRUE,EXACT(Spreadsheet!AR490,LifeBenefitClasses),0)))</f>
        <v>1</v>
      </c>
      <c r="BV490" s="5" t="b">
        <f>IF(OR(ISBLANK(Spreadsheet!AR490), Spreadsheet!AR490="Waive"),IF(ISBLANK(Spreadsheet!AS490),TRUE,FALSE),IF(OR(AND(NOT(ISBLANK(Spreadsheet!AR490)),ISBLANK(Spreadsheet!AS490)),NOT(ISNUMBER(VALUE(Spreadsheet!AS490)))),FALSE,IF(OR(AND(Spreadsheet!AS490&lt;6,MOD(Spreadsheet!AS490*10,5)=0), MOD(Spreadsheet!AS490,10000)=0),TRUE,FALSE)))</f>
        <v>1</v>
      </c>
      <c r="BW490" s="5" t="b">
        <f t="array" ref="BW490">IF(ISBLANK(Spreadsheet!AT490),TRUE,ISNUMBER(MATCH(TRUE,EXACT(Spreadsheet!AT490,LifeBenefitClasses),0)))</f>
        <v>1</v>
      </c>
      <c r="BX490" s="5" t="b">
        <f>IF(OR(ISBLANK(Spreadsheet!AT490), Spreadsheet!AT490="Waive"),IF(ISBLANK(Spreadsheet!AU490),TRUE,FALSE),IF(OR(AND(NOT(ISBLANK(Spreadsheet!AT490)),ISBLANK(Spreadsheet!AU490)),NOT(ISNUMBER(VALUE(Spreadsheet!AU490)))),FALSE,IF(AND(NOT(OR(ISBLANK(Spreadsheet!AT490),Spreadsheet!AT490="Waive")),NOT(OR(ISBLANK(Spreadsheet!AR490),Spreadsheet!AR490="Waive")),MOD(Spreadsheet!AU490,5000)=0, Spreadsheet!AU490&lt;=(Spreadsheet!AS490*0.5)),TRUE,FALSE)))</f>
        <v>1</v>
      </c>
      <c r="BY490" s="5" t="b">
        <f t="array" ref="BY490">IF(ISBLANK(Spreadsheet!AV490),TRUE,ISNUMBER(MATCH(TRUE,EXACT(Spreadsheet!AV490,EnrollWaive),0)))</f>
        <v>1</v>
      </c>
      <c r="BZ490" s="5" t="b">
        <f t="array" ref="BZ490">IF(ISBLANK(Spreadsheet!AW490),TRUE,ISNUMBER(MATCH(TRUE,EXACT(Spreadsheet!AW490,LifeBenefitClasses),0)))</f>
        <v>1</v>
      </c>
      <c r="CA490" s="5" t="b">
        <f t="array" ref="CA490">IF(ISBLANK(Spreadsheet!AX490),TRUE,ISNUMBER(MATCH(TRUE,EXACT(Spreadsheet!AX490,LifeBenefitClasses),0)))</f>
        <v>1</v>
      </c>
      <c r="CB490" s="5" t="b">
        <f t="array" ref="CB490">IF(ISBLANK(Spreadsheet!AY490),TRUE,ISNUMBER(MATCH(TRUE,EXACT(Spreadsheet!AY490,LifeBenefitClasses),0)))</f>
        <v>1</v>
      </c>
      <c r="CC490" s="5" t="b">
        <f t="array" ref="CC490">IF(ISBLANK(Spreadsheet!AZ490),TRUE,ISNUMBER(MATCH(TRUE,EXACT(Spreadsheet!AZ490,LifeBenefitClasses),0)))</f>
        <v>1</v>
      </c>
      <c r="CD490" s="5" t="b">
        <f t="array" ref="CD490">IF(ISBLANK(Spreadsheet!BA490),TRUE,ISNUMBER(MATCH(TRUE,EXACT(Spreadsheet!BA490,LifeBenefitClasses),0)))</f>
        <v>1</v>
      </c>
      <c r="CE490" s="5" t="b">
        <f>IF(OR(ISBLANK(Spreadsheet!BA490), Spreadsheet!BA490="Waive"),IF(ISBLANK(Spreadsheet!BB490),TRUE,FALSE),IF(OR(AND(NOT(ISBLANK(Spreadsheet!BA490)),ISBLANK(Spreadsheet!BB490)),NOT(ISNUMBER(VALUE(Spreadsheet!BB490))),ISBLANK(Spreadsheet!BC490),NOT(ISNUMBER(VALUE(Spreadsheet!BC490)))),FALSE,IF(AND(Spreadsheet!BB490&gt;=50000,Spreadsheet!BB490&lt;=250000,MOD(Spreadsheet!BB490,10000)=0,Spreadsheet!BB490&lt;=(10*Spreadsheet!BC490)),TRUE,FALSE)))</f>
        <v>1</v>
      </c>
      <c r="CF490" s="5" t="b">
        <f>IF(NOT(ISBLANK(Spreadsheet!BC490)),AND(ISNUMBER(VALUE(Spreadsheet!BC490)),Spreadsheet!BC490&gt;0),AND(OR(ISBLANK(Spreadsheet!AO490),Spreadsheet!AO490="Waive",AND(NOT(OR(ISBLANK(Spreadsheet!AO490),Spreadsheet!AO490="Waive")),Spreadsheet!AP490&gt;=6)),OR(ISBLANK(Spreadsheet!AR490),AND(NOT(OR(ISBLANK(Spreadsheet!AR490),Spreadsheet!AR490="Waive")),Spreadsheet!AS490&gt;=6)),OR(ISBLANK(Spreadsheet!AW490)),OR(ISBLANK(Spreadsheet!AX490)),OR(ISBLANK(Spreadsheet!AY490)),OR(ISBLANK(Spreadsheet!AZ490)),OR(ISBLANK(Spreadsheet!BA490),Spreadsheet!BA490="Waive")))</f>
        <v>1</v>
      </c>
      <c r="CG490" s="5" t="b">
        <f t="shared" ca="1" si="35"/>
        <v>1</v>
      </c>
    </row>
    <row r="491" spans="8:85" x14ac:dyDescent="0.3">
      <c r="H491" s="5">
        <f t="shared" ca="1" si="36"/>
        <v>2</v>
      </c>
      <c r="I491" s="5" t="str">
        <f t="shared" ca="1" si="34"/>
        <v/>
      </c>
      <c r="J491" s="5" t="str">
        <f>IF(AND(NOT(ISBLANK(Spreadsheet!C491)),ISBLANK(Spreadsheet!D491)),Spreadsheet!F491&amp;" "&amp;Spreadsheet!H491,"")</f>
        <v/>
      </c>
      <c r="K491" s="5">
        <f>IF(AND(NOT(ISBLANK(Spreadsheet!C491)),ISBLANK(Spreadsheet!D491)),COUNTIFS(Spreadsheet!E492:E$786,"=Child",Spreadsheet!C492:C$786, "="&amp;Spreadsheet!C491) + COUNTIFS(Spreadsheet!E492:E$786,"=Step-child",Spreadsheet!C492:C$786, "="&amp;Spreadsheet!C491),0)</f>
        <v>0</v>
      </c>
      <c r="L491" s="5">
        <f>IF(NOT(ISBLANK(J491)),COUNTIFS(Spreadsheet!E492:E$786,"=Wife",Spreadsheet!C492:C$786, "="&amp;Spreadsheet!C491) + COUNTIFS(Spreadsheet!E492:E$786,"=Husband",Spreadsheet!C492:C$786, "="&amp;Spreadsheet!C491),0)</f>
        <v>0</v>
      </c>
      <c r="M491" s="5">
        <f>IF(NOT(ISBLANK(Spreadsheet!AJ491)),VLOOKUP(Spreadsheet!AJ491,'Drop Downs'!$P$2:$R$16,3,FALSE),0)</f>
        <v>0</v>
      </c>
      <c r="N491" s="5">
        <f>IF(NOT(ISBLANK(Spreadsheet!AJ491)), VLOOKUP(Spreadsheet!AJ491,'Drop Downs'!$P$2:$R$16,2,FALSE),0)</f>
        <v>0</v>
      </c>
      <c r="O491" s="5">
        <f>IF(NOT(ISBLANK(Spreadsheet!AL491)),VLOOKUP(Spreadsheet!AL491,'Drop Downs'!$P$2:$R$16,3,FALSE), 0)</f>
        <v>0</v>
      </c>
      <c r="P491" s="5">
        <f>IF(NOT(ISBLANK(Spreadsheet!AL491)),VLOOKUP(Spreadsheet!AL491,'Drop Downs'!$P$2:$R$16,2,FALSE),0)</f>
        <v>0</v>
      </c>
      <c r="Q491" s="5">
        <f>IF(NOT(ISBLANK(Spreadsheet!AN491)),VLOOKUP(Spreadsheet!AN491,'Drop Downs'!$P$2:$R$16,3,FALSE),0)</f>
        <v>0</v>
      </c>
      <c r="R491" s="5">
        <f>IF(NOT(ISBLANK(Spreadsheet!AN491)),VLOOKUP(Spreadsheet!AN491,'Drop Downs'!$P$2:$R$16,2,FALSE),0)</f>
        <v>0</v>
      </c>
      <c r="S491" s="5" t="str">
        <f>IF(OR(M491&gt;K491,N491&gt;L491,O491&gt;K491, Q491&gt;K491,N491&gt;L491, P491&gt;L491, R491&gt;L491),"Member currently has a coverage election over what he/she needs.  Please add more dependents or adjust the coverage election.","")&amp;(IF(AND(NOT(ISBLANK(Spreadsheet!C491)),NOT(ISBLANK(Spreadsheet!D491)),ISBLANK(Spreadsheet!E491)),"Dependent lacks a relationship to member.Please select one from the drop-down.",""))</f>
        <v/>
      </c>
      <c r="T491" s="5" t="b">
        <f t="shared" si="37"/>
        <v>1</v>
      </c>
      <c r="U491" s="5" t="b">
        <f>OR(ISBLANK(Spreadsheet!C491),IF(NOT(ISBLANK(Spreadsheet!D491)),NOT(ISBLANK(Spreadsheet!E491)),TRUE))</f>
        <v>1</v>
      </c>
      <c r="V491" s="5" t="b">
        <f>OR(ISBLANK(Spreadsheet!C491), NOT(ISBLANK(Spreadsheet!I491)))</f>
        <v>1</v>
      </c>
      <c r="W491" s="5" t="b">
        <f>OR(ISBLANK(Spreadsheet!D491),NOT(ISBLANK(Spreadsheet!C491)))</f>
        <v>1</v>
      </c>
      <c r="X491" s="155" t="str">
        <f>REPT("0",MIN(FIND({1,2,3,4,5,6,7,8,9},Spreadsheet!C491&amp;"123456789"))-1)&amp;IF(ISBLANK(Spreadsheet!C491),"",SUMPRODUCT(MID(0&amp;Spreadsheet!C491,LARGE(INDEX(ISNUMBER(--MID(Spreadsheet!C491,ROW($1:$225),1))*
 ROW($1:$225),0),ROW($1:$225))+1,1)*10^ROW($1:$225)/10))</f>
        <v/>
      </c>
      <c r="Y491" s="5" t="b">
        <f>IF(NOT(ISBLANK(Spreadsheet!C491)),IF(AND(ISNUMBER(VALUE(Spreadsheet!C491)), LEN(Spreadsheet!C491)=9),TRUE,FALSE),TRUE)</f>
        <v>1</v>
      </c>
      <c r="Z491" s="155" t="str">
        <f>REPT("0",MIN(FIND({1,2,3,4,5,6,7,8,9},Spreadsheet!D491&amp;"123456789"))-1)&amp;IF(ISBLANK(Spreadsheet!D491),"",SUMPRODUCT(MID(0&amp;Spreadsheet!D491,LARGE(INDEX(ISNUMBER(--MID(Spreadsheet!D491,ROW($1:$225),1))*
 ROW($1:$225),0),ROW($1:$225))+1,1)*10^ROW($1:$225)/10))</f>
        <v/>
      </c>
      <c r="AA491" s="5" t="b">
        <f>IF(AND(NOT(ISBLANK(Spreadsheet!D491)),NOT(ISBLANK(Spreadsheet!C491))),IF(AND(ISNUMBER(VALUE(Spreadsheet!D491)), LEN(Spreadsheet!D491)=9),TRUE,FALSE),IF(AND(NOT(ISBLANK(Spreadsheet!D491)),ISBLANK(Spreadsheet!C491)),FALSE,TRUE))</f>
        <v>1</v>
      </c>
      <c r="AB491" s="5" t="b">
        <f>OR(ISBLANK(Spreadsheet!Y491),IF(NOT(ISBLANK(Spreadsheet!Y491)),LEN(Spreadsheet!Y491)=10,ISNUMBER(VALUE(Spreadsheet!Y491))))</f>
        <v>1</v>
      </c>
      <c r="AC491" s="5" t="b">
        <f>OR(ISBLANK(Spreadsheet!AI491), AND(NOT(ISBLANK(Spreadsheet!AJ491)), NOT(ISNUMBER(SEARCH("Waive",Spreadsheet!AJ491)))))</f>
        <v>1</v>
      </c>
      <c r="AD491" s="5" t="b">
        <f>OR(ISBLANK(Spreadsheet!AK491), AND(NOT(ISBLANK(Spreadsheet!AL491)), NOT(ISNUMBER(SEARCH("Waive",Spreadsheet!AL491)))))</f>
        <v>1</v>
      </c>
      <c r="AE491" s="5" t="b">
        <f>OR(ISBLANK(Spreadsheet!AM491), AND(NOT(ISBLANK(Spreadsheet!AN491)), NOT(ISNUMBER(SEARCH("Waive", Spreadsheet!AN491)))))</f>
        <v>1</v>
      </c>
      <c r="AF491" s="5" t="b">
        <f>OR(ISBLANK(Spreadsheet!C491), NOT(ISBLANK(Spreadsheet!D491)),NOT(ISBLANK(Spreadsheet!L491)))</f>
        <v>1</v>
      </c>
      <c r="AG491" s="5" t="b">
        <f>IF(AND(NOT(ISBLANK(Spreadsheet!C491)), NOT(ISBLANK(Spreadsheet!D491)),Spreadsheet!C491&lt;&gt;Spreadsheet!D491),IF(ISERROR(VLOOKUP(Spreadsheet!C491, Spreadsheet!$C$6:'Spreadsheet'!$C490,1,FALSE)), FALSE, TRUE),TRUE)</f>
        <v>1</v>
      </c>
      <c r="AH491" s="5" t="b">
        <f>Spreadsheet!$B$2=Spreadsheet!AD491</f>
        <v>1</v>
      </c>
      <c r="AI491" s="5" t="b">
        <f>IF(ISBLANK(Spreadsheet!G491),TRUE,IF(OR(LEN(Spreadsheet!G491)&gt;1,ISNUMBER(VALUE(Spreadsheet!G491))),FALSE,TRUE))</f>
        <v>1</v>
      </c>
      <c r="AJ491" s="5" t="b">
        <f>OR(ISBLANK(Spreadsheet!C491), NOT(ISBLANK(Spreadsheet!B491)), NOT(ISBLANK(Spreadsheet!D491)))</f>
        <v>1</v>
      </c>
      <c r="AK491" s="5" t="b">
        <f t="array" ref="AK491">IF(OR(AND(ISBLANK(Spreadsheet!E491),ISBLANK(Spreadsheet!D491),NOT(ISBLANK(Spreadsheet!C491))),AND(ISBLANK(Spreadsheet!E491),ISBLANK(Spreadsheet!D491),ISBLANK(Spreadsheet!C491))),TRUE,ISNUMBER(MATCH(TRUE,EXACT(Spreadsheet!E491,Relationships),0)))</f>
        <v>1</v>
      </c>
      <c r="AL491" s="5" t="b">
        <f>IF(NOT(ISBLANK(Spreadsheet!C491)),IF(OR(ISBLANK(Spreadsheet!F491),LEN(Spreadsheet!F491)&gt;40),FALSE,TRUE),TRUE)</f>
        <v>1</v>
      </c>
      <c r="AM491" s="5" t="b">
        <f>IF(NOT(ISBLANK(Spreadsheet!C491)),IF(OR(ISBLANK(Spreadsheet!H491),LEN(Spreadsheet!H491)&gt;40),FALSE,TRUE),TRUE)</f>
        <v>1</v>
      </c>
      <c r="AN491" s="5" t="b">
        <f t="array" ref="AN491">IF(ISBLANK(Spreadsheet!I491),TRUE,ISNUMBER(MATCH(TRUE,EXACT(Spreadsheet!I491,GenderValues),0)))</f>
        <v>1</v>
      </c>
      <c r="AO491" s="5" t="b">
        <f ca="1">IF(ISERROR(DATEVALUE(TEXT(Spreadsheet!J491,"mm/dd/yyyy")) &gt; TODAY()),IF(AND(ISBLANK(Spreadsheet!J491),ISBLANK(Spreadsheet!C491)),TRUE,FALSE),IF(DATEVALUE(TEXT(Spreadsheet!J491,"mm/dd/yyyy")) &gt; TODAY(),FALSE,TRUE))</f>
        <v>1</v>
      </c>
      <c r="AP491" s="5" t="b">
        <f>OR(ISBLANK(Spreadsheet!K491),LEN(Spreadsheet!K491)&lt;=100)</f>
        <v>1</v>
      </c>
      <c r="AQ491" s="5" t="b">
        <f t="array" ref="AQ491">IF(OR(AND(ISBLANK(Spreadsheet!L491),ISBLANK(Spreadsheet!C491)),AND(NOT(ISBLANK(Spreadsheet!C491)),NOT(ISBLANK(Spreadsheet!D491)))),TRUE,ISNUMBER(MATCH(TRUE,EXACT(Spreadsheet!L491,MaritalStatus),0)))</f>
        <v>1</v>
      </c>
      <c r="AR491" s="5" t="b">
        <f ca="1">IF(ISERROR(DATEVALUE(TEXT(Spreadsheet!M491,"mm/dd/yyyy")) &gt; TODAY()),IF(ISBLANK(Spreadsheet!M491),TRUE,FALSE),IF(DATEVALUE(TEXT(Spreadsheet!M491,"mm/dd/yyyy")) &gt; TODAY(),FALSE,TRUE))</f>
        <v>1</v>
      </c>
      <c r="AS491" s="5" t="b">
        <f>OR(ISBLANK(Spreadsheet!N491),LEN(Spreadsheet!N491)&lt;=100)</f>
        <v>1</v>
      </c>
      <c r="AT491" s="5" t="b">
        <f>OR(ISBLANK(Spreadsheet!O491),UPPER(Spreadsheet!O491)="YES")</f>
        <v>1</v>
      </c>
      <c r="AU491" s="5" t="b">
        <f>OR(ISBLANK(Spreadsheet!P491),UPPER(Spreadsheet!P491)="YES")</f>
        <v>1</v>
      </c>
      <c r="AV491" s="5" t="b">
        <f t="array" ref="AV491">IF(ISBLANK(Spreadsheet!Q491),TRUE,ISNUMBER(MATCH(TRUE,EXACT(Spreadsheet!Q491,OnGroupsPriorIns),0)))</f>
        <v>1</v>
      </c>
      <c r="AW491" s="5" t="b">
        <f>OR(ISBLANK(Spreadsheet!R491),UPPER(Spreadsheet!R491)="YES")</f>
        <v>1</v>
      </c>
      <c r="AX491" s="5" t="b">
        <f>OR(ISBLANK(Spreadsheet!S491),UPPER(Spreadsheet!S491)="YES")</f>
        <v>1</v>
      </c>
      <c r="AY491" s="5" t="b">
        <f>OR(AND(ISBLANK(Spreadsheet!C491),LEN(Spreadsheet!T491)=0),AND(NOT(ISBLANK(Spreadsheet!C491)),LEN(Spreadsheet!T491)&gt;0,LEN(Spreadsheet!T491)&lt;=50))</f>
        <v>1</v>
      </c>
      <c r="AZ491" s="5" t="b">
        <f>OR(LEN(Spreadsheet!U491)=0,AND(LEN(Spreadsheet!U491)&gt;0,LEN(Spreadsheet!U491)&lt;=50))</f>
        <v>1</v>
      </c>
      <c r="BA491" s="5" t="b">
        <f>OR(AND(ISBLANK(Spreadsheet!C491),LEN(Spreadsheet!V491)=0),AND(NOT(ISBLANK(Spreadsheet!C491)),LEN(Spreadsheet!V491)&gt;0,LEN(Spreadsheet!V491)&lt;=50))</f>
        <v>1</v>
      </c>
      <c r="BB491" s="5" t="b">
        <f t="array" ref="BB491">IF(AND(ISBLANK(Spreadsheet!C491),LEN(Spreadsheet!W491)=0),TRUE,ISNUMBER(MATCH(TRUE,EXACT(Spreadsheet!W491,States),0)))</f>
        <v>1</v>
      </c>
      <c r="BC491" s="5" t="b">
        <f>OR(AND(ISBLANK(Spreadsheet!C491),LEN(Spreadsheet!X491)=0),AND(NOT(ISBLANK(Spreadsheet!C491)),LEN(Spreadsheet!X491)&gt;0,LEN(Spreadsheet!X491)=5,ISNUMBER(VALUE(Spreadsheet!X491))))</f>
        <v>1</v>
      </c>
      <c r="BD491" s="5" t="b">
        <f>OR(ISBLANK(Spreadsheet!Z491),LEN(Spreadsheet!Z491)&lt;=50)</f>
        <v>1</v>
      </c>
      <c r="BE491" s="5" t="b">
        <f>ISBLANK(Spreadsheet!AA491)</f>
        <v>1</v>
      </c>
      <c r="BF491" s="5" t="b">
        <f>ISBLANK(Spreadsheet!AB491)</f>
        <v>1</v>
      </c>
      <c r="BG491" s="5" t="b">
        <f>IF(ISERROR(DATEVALUE(TEXT(Spreadsheet!AC491,"mm/dd/yyyy")) &gt; DATEVALUE(TEXT(Spreadsheet!J491,"mm/dd/yyyy"))),IF(OR(AND(ISBLANK(Spreadsheet!AC491),ISBLANK(Spreadsheet!C491)),AND(NOT(ISBLANK(Spreadsheet!C491)),ISBLANK(Spreadsheet!AC491),NOT(ISBLANK(Spreadsheet!D491)))),TRUE,FALSE),IF(DATEVALUE(TEXT(Spreadsheet!AC491,"mm/dd/yyyy")) &gt; DATEVALUE(TEXT(Spreadsheet!J491,"mm/dd/yyyy")),TRUE,FALSE))</f>
        <v>1</v>
      </c>
      <c r="BH491" s="5" t="b">
        <f>OR(AND(ISBLANK(Spreadsheet!C491),ISBLANK(Spreadsheet!AE491)),AND(NOT(ISBLANK(Spreadsheet!C491)),NOT(ISBLANK(Spreadsheet!D491)),ISBLANK(Spreadsheet!AE491)),AND(NOT(ISBLANK(Spreadsheet!C491)),ISBLANK(Spreadsheet!D491),NOT(ISBLANK(Spreadsheet!AE491)),LEN(Spreadsheet!AE491)&lt;=100))</f>
        <v>1</v>
      </c>
      <c r="BI491" s="5" t="b">
        <f t="array" ref="BI491">IF(ISBLANK(Spreadsheet!AF491),TRUE,ISNUMBER(MATCH(TRUE,EXACT(Spreadsheet!AF491,CobraShortReasons),0)))</f>
        <v>1</v>
      </c>
      <c r="BJ491" s="5" t="b">
        <f ca="1">IF(ISERROR(DATEVALUE(TEXT(Spreadsheet!AG491,"mm/dd/yyyy")) &gt; TODAY()),IF(ISBLANK(Spreadsheet!AG491),TRUE,FALSE),IF(DATEVALUE(TEXT(Spreadsheet!AG491,"mm/dd/yyyy")) &gt; TODAY(),FALSE,TRUE))</f>
        <v>1</v>
      </c>
      <c r="BK491" s="5" t="b">
        <f>OR(ISBLANK(Spreadsheet!AH491),LEN(Spreadsheet!AH491)&lt;=25)</f>
        <v>1</v>
      </c>
      <c r="BL491" s="5" t="b">
        <f t="array" aca="1" ref="BL491" ca="1">IF(ISBLANK(Spreadsheet!AI491),TRUE,ISNUMBER(MATCH(TRUE,EXACT(Spreadsheet!AI491,INDIRECT(Spreadsheet!$D$2)),0)))</f>
        <v>1</v>
      </c>
      <c r="BM491" s="5" t="b">
        <f t="array" aca="1" ref="BM491" ca="1">IF(ISBLANK(Spreadsheet!AJ491),TRUE,ISNUMBER(MATCH(TRUE,EXACT(Spreadsheet!AJ491,INDIRECT(Spreadsheet!BJ491)),0)))</f>
        <v>1</v>
      </c>
      <c r="BN491" s="5" t="b">
        <f t="array" ref="BN491">IF(ISBLANK(Spreadsheet!AK491),TRUE,ISNUMBER(MATCH(TRUE,EXACT(Spreadsheet!AK491,DentalPlans),0)))</f>
        <v>1</v>
      </c>
      <c r="BO491" s="5" t="b">
        <f t="array" aca="1" ref="BO491" ca="1">IF(ISBLANK(Spreadsheet!AL491),TRUE,ISNUMBER(MATCH(TRUE,EXACT(Spreadsheet!AL491,INDIRECT(Spreadsheet!BK491)),0)))</f>
        <v>1</v>
      </c>
      <c r="BP491" s="5" t="b">
        <f t="array" ref="BP491">IF(ISBLANK(Spreadsheet!AM491),TRUE,ISNUMBER(MATCH(TRUE,EXACT(Spreadsheet!AM491,VisionPlans),0)))</f>
        <v>1</v>
      </c>
      <c r="BQ491" s="5" t="b">
        <f t="array" aca="1" ref="BQ491" ca="1">IF(ISBLANK(Spreadsheet!AN491),TRUE,ISNUMBER(MATCH(TRUE,EXACT(Spreadsheet!AN491,INDIRECT(Spreadsheet!BL491)),0)))</f>
        <v>1</v>
      </c>
      <c r="BR491" s="5" t="b">
        <f t="array" ref="BR491">IF(ISBLANK(Spreadsheet!AO491),TRUE,ISNUMBER(MATCH(TRUE,EXACT(Spreadsheet!AO491,LifeBenefitClasses),0)))</f>
        <v>1</v>
      </c>
      <c r="BS491" s="5" t="b">
        <f>IF(OR(ISBLANK(Spreadsheet!AO491), Spreadsheet!AO491="Waive"),IF(ISBLANK(Spreadsheet!AP491),TRUE,FALSE),IF(OR(AND(NOT(ISBLANK(Spreadsheet!AO491)),ISBLANK(Spreadsheet!AP491)),NOT(ISNUMBER(VALUE(Spreadsheet!AP491)))),FALSE,IF(OR(AND(Spreadsheet!AP491&lt;6,MOD(Spreadsheet!AP491*10,5)=0), MOD(Spreadsheet!AP491,5000)=0),TRUE,FALSE)))</f>
        <v>1</v>
      </c>
      <c r="BT491" s="5" t="b">
        <f t="array" ref="BT491">IF(ISBLANK(Spreadsheet!AQ491),TRUE,ISNUMBER(MATCH(TRUE,EXACT(Spreadsheet!AQ491,EnrollWaive),0)))</f>
        <v>1</v>
      </c>
      <c r="BU491" s="5" t="b">
        <f t="array" ref="BU491">IF(ISBLANK(Spreadsheet!AR491),TRUE,ISNUMBER(MATCH(TRUE,EXACT(Spreadsheet!AR491,LifeBenefitClasses),0)))</f>
        <v>1</v>
      </c>
      <c r="BV491" s="5" t="b">
        <f>IF(OR(ISBLANK(Spreadsheet!AR491), Spreadsheet!AR491="Waive"),IF(ISBLANK(Spreadsheet!AS491),TRUE,FALSE),IF(OR(AND(NOT(ISBLANK(Spreadsheet!AR491)),ISBLANK(Spreadsheet!AS491)),NOT(ISNUMBER(VALUE(Spreadsheet!AS491)))),FALSE,IF(OR(AND(Spreadsheet!AS491&lt;6,MOD(Spreadsheet!AS491*10,5)=0), MOD(Spreadsheet!AS491,10000)=0),TRUE,FALSE)))</f>
        <v>1</v>
      </c>
      <c r="BW491" s="5" t="b">
        <f t="array" ref="BW491">IF(ISBLANK(Spreadsheet!AT491),TRUE,ISNUMBER(MATCH(TRUE,EXACT(Spreadsheet!AT491,LifeBenefitClasses),0)))</f>
        <v>1</v>
      </c>
      <c r="BX491" s="5" t="b">
        <f>IF(OR(ISBLANK(Spreadsheet!AT491), Spreadsheet!AT491="Waive"),IF(ISBLANK(Spreadsheet!AU491),TRUE,FALSE),IF(OR(AND(NOT(ISBLANK(Spreadsheet!AT491)),ISBLANK(Spreadsheet!AU491)),NOT(ISNUMBER(VALUE(Spreadsheet!AU491)))),FALSE,IF(AND(NOT(OR(ISBLANK(Spreadsheet!AT491),Spreadsheet!AT491="Waive")),NOT(OR(ISBLANK(Spreadsheet!AR491),Spreadsheet!AR491="Waive")),MOD(Spreadsheet!AU491,5000)=0, Spreadsheet!AU491&lt;=(Spreadsheet!AS491*0.5)),TRUE,FALSE)))</f>
        <v>1</v>
      </c>
      <c r="BY491" s="5" t="b">
        <f t="array" ref="BY491">IF(ISBLANK(Spreadsheet!AV491),TRUE,ISNUMBER(MATCH(TRUE,EXACT(Spreadsheet!AV491,EnrollWaive),0)))</f>
        <v>1</v>
      </c>
      <c r="BZ491" s="5" t="b">
        <f t="array" ref="BZ491">IF(ISBLANK(Spreadsheet!AW491),TRUE,ISNUMBER(MATCH(TRUE,EXACT(Spreadsheet!AW491,LifeBenefitClasses),0)))</f>
        <v>1</v>
      </c>
      <c r="CA491" s="5" t="b">
        <f t="array" ref="CA491">IF(ISBLANK(Spreadsheet!AX491),TRUE,ISNUMBER(MATCH(TRUE,EXACT(Spreadsheet!AX491,LifeBenefitClasses),0)))</f>
        <v>1</v>
      </c>
      <c r="CB491" s="5" t="b">
        <f t="array" ref="CB491">IF(ISBLANK(Spreadsheet!AY491),TRUE,ISNUMBER(MATCH(TRUE,EXACT(Spreadsheet!AY491,LifeBenefitClasses),0)))</f>
        <v>1</v>
      </c>
      <c r="CC491" s="5" t="b">
        <f t="array" ref="CC491">IF(ISBLANK(Spreadsheet!AZ491),TRUE,ISNUMBER(MATCH(TRUE,EXACT(Spreadsheet!AZ491,LifeBenefitClasses),0)))</f>
        <v>1</v>
      </c>
      <c r="CD491" s="5" t="b">
        <f t="array" ref="CD491">IF(ISBLANK(Spreadsheet!BA491),TRUE,ISNUMBER(MATCH(TRUE,EXACT(Spreadsheet!BA491,LifeBenefitClasses),0)))</f>
        <v>1</v>
      </c>
      <c r="CE491" s="5" t="b">
        <f>IF(OR(ISBLANK(Spreadsheet!BA491), Spreadsheet!BA491="Waive"),IF(ISBLANK(Spreadsheet!BB491),TRUE,FALSE),IF(OR(AND(NOT(ISBLANK(Spreadsheet!BA491)),ISBLANK(Spreadsheet!BB491)),NOT(ISNUMBER(VALUE(Spreadsheet!BB491))),ISBLANK(Spreadsheet!BC491),NOT(ISNUMBER(VALUE(Spreadsheet!BC491)))),FALSE,IF(AND(Spreadsheet!BB491&gt;=50000,Spreadsheet!BB491&lt;=250000,MOD(Spreadsheet!BB491,10000)=0,Spreadsheet!BB491&lt;=(10*Spreadsheet!BC491)),TRUE,FALSE)))</f>
        <v>1</v>
      </c>
      <c r="CF491" s="5" t="b">
        <f>IF(NOT(ISBLANK(Spreadsheet!BC491)),AND(ISNUMBER(VALUE(Spreadsheet!BC491)),Spreadsheet!BC491&gt;0),AND(OR(ISBLANK(Spreadsheet!AO491),Spreadsheet!AO491="Waive",AND(NOT(OR(ISBLANK(Spreadsheet!AO491),Spreadsheet!AO491="Waive")),Spreadsheet!AP491&gt;=6)),OR(ISBLANK(Spreadsheet!AR491),AND(NOT(OR(ISBLANK(Spreadsheet!AR491),Spreadsheet!AR491="Waive")),Spreadsheet!AS491&gt;=6)),OR(ISBLANK(Spreadsheet!AW491)),OR(ISBLANK(Spreadsheet!AX491)),OR(ISBLANK(Spreadsheet!AY491)),OR(ISBLANK(Spreadsheet!AZ491)),OR(ISBLANK(Spreadsheet!BA491),Spreadsheet!BA491="Waive")))</f>
        <v>1</v>
      </c>
      <c r="CG491" s="5" t="b">
        <f t="shared" ca="1" si="35"/>
        <v>1</v>
      </c>
    </row>
    <row r="492" spans="8:85" x14ac:dyDescent="0.3">
      <c r="H492" s="5">
        <f t="shared" ca="1" si="36"/>
        <v>2</v>
      </c>
      <c r="I492" s="5" t="str">
        <f t="shared" ca="1" si="34"/>
        <v/>
      </c>
      <c r="J492" s="5" t="str">
        <f>IF(AND(NOT(ISBLANK(Spreadsheet!C492)),ISBLANK(Spreadsheet!D492)),Spreadsheet!F492&amp;" "&amp;Spreadsheet!H492,"")</f>
        <v/>
      </c>
      <c r="K492" s="5">
        <f>IF(AND(NOT(ISBLANK(Spreadsheet!C492)),ISBLANK(Spreadsheet!D492)),COUNTIFS(Spreadsheet!E493:E$786,"=Child",Spreadsheet!C493:C$786, "="&amp;Spreadsheet!C492) + COUNTIFS(Spreadsheet!E493:E$786,"=Step-child",Spreadsheet!C493:C$786, "="&amp;Spreadsheet!C492),0)</f>
        <v>0</v>
      </c>
      <c r="L492" s="5">
        <f>IF(NOT(ISBLANK(J492)),COUNTIFS(Spreadsheet!E493:E$786,"=Wife",Spreadsheet!C493:C$786, "="&amp;Spreadsheet!C492) + COUNTIFS(Spreadsheet!E493:E$786,"=Husband",Spreadsheet!C493:C$786, "="&amp;Spreadsheet!C492),0)</f>
        <v>0</v>
      </c>
      <c r="M492" s="5">
        <f>IF(NOT(ISBLANK(Spreadsheet!AJ492)),VLOOKUP(Spreadsheet!AJ492,'Drop Downs'!$P$2:$R$16,3,FALSE),0)</f>
        <v>0</v>
      </c>
      <c r="N492" s="5">
        <f>IF(NOT(ISBLANK(Spreadsheet!AJ492)), VLOOKUP(Spreadsheet!AJ492,'Drop Downs'!$P$2:$R$16,2,FALSE),0)</f>
        <v>0</v>
      </c>
      <c r="O492" s="5">
        <f>IF(NOT(ISBLANK(Spreadsheet!AL492)),VLOOKUP(Spreadsheet!AL492,'Drop Downs'!$P$2:$R$16,3,FALSE), 0)</f>
        <v>0</v>
      </c>
      <c r="P492" s="5">
        <f>IF(NOT(ISBLANK(Spreadsheet!AL492)),VLOOKUP(Spreadsheet!AL492,'Drop Downs'!$P$2:$R$16,2,FALSE),0)</f>
        <v>0</v>
      </c>
      <c r="Q492" s="5">
        <f>IF(NOT(ISBLANK(Spreadsheet!AN492)),VLOOKUP(Spreadsheet!AN492,'Drop Downs'!$P$2:$R$16,3,FALSE),0)</f>
        <v>0</v>
      </c>
      <c r="R492" s="5">
        <f>IF(NOT(ISBLANK(Spreadsheet!AN492)),VLOOKUP(Spreadsheet!AN492,'Drop Downs'!$P$2:$R$16,2,FALSE),0)</f>
        <v>0</v>
      </c>
      <c r="S492" s="5" t="str">
        <f>IF(OR(M492&gt;K492,N492&gt;L492,O492&gt;K492, Q492&gt;K492,N492&gt;L492, P492&gt;L492, R492&gt;L492),"Member currently has a coverage election over what he/she needs.  Please add more dependents or adjust the coverage election.","")&amp;(IF(AND(NOT(ISBLANK(Spreadsheet!C492)),NOT(ISBLANK(Spreadsheet!D492)),ISBLANK(Spreadsheet!E492)),"Dependent lacks a relationship to member.Please select one from the drop-down.",""))</f>
        <v/>
      </c>
      <c r="T492" s="5" t="b">
        <f t="shared" si="37"/>
        <v>1</v>
      </c>
      <c r="U492" s="5" t="b">
        <f>OR(ISBLANK(Spreadsheet!C492),IF(NOT(ISBLANK(Spreadsheet!D492)),NOT(ISBLANK(Spreadsheet!E492)),TRUE))</f>
        <v>1</v>
      </c>
      <c r="V492" s="5" t="b">
        <f>OR(ISBLANK(Spreadsheet!C492), NOT(ISBLANK(Spreadsheet!I492)))</f>
        <v>1</v>
      </c>
      <c r="W492" s="5" t="b">
        <f>OR(ISBLANK(Spreadsheet!D492),NOT(ISBLANK(Spreadsheet!C492)))</f>
        <v>1</v>
      </c>
      <c r="X492" s="155" t="str">
        <f>REPT("0",MIN(FIND({1,2,3,4,5,6,7,8,9},Spreadsheet!C492&amp;"123456789"))-1)&amp;IF(ISBLANK(Spreadsheet!C492),"",SUMPRODUCT(MID(0&amp;Spreadsheet!C492,LARGE(INDEX(ISNUMBER(--MID(Spreadsheet!C492,ROW($1:$225),1))*
 ROW($1:$225),0),ROW($1:$225))+1,1)*10^ROW($1:$225)/10))</f>
        <v/>
      </c>
      <c r="Y492" s="5" t="b">
        <f>IF(NOT(ISBLANK(Spreadsheet!C492)),IF(AND(ISNUMBER(VALUE(Spreadsheet!C492)), LEN(Spreadsheet!C492)=9),TRUE,FALSE),TRUE)</f>
        <v>1</v>
      </c>
      <c r="Z492" s="155" t="str">
        <f>REPT("0",MIN(FIND({1,2,3,4,5,6,7,8,9},Spreadsheet!D492&amp;"123456789"))-1)&amp;IF(ISBLANK(Spreadsheet!D492),"",SUMPRODUCT(MID(0&amp;Spreadsheet!D492,LARGE(INDEX(ISNUMBER(--MID(Spreadsheet!D492,ROW($1:$225),1))*
 ROW($1:$225),0),ROW($1:$225))+1,1)*10^ROW($1:$225)/10))</f>
        <v/>
      </c>
      <c r="AA492" s="5" t="b">
        <f>IF(AND(NOT(ISBLANK(Spreadsheet!D492)),NOT(ISBLANK(Spreadsheet!C492))),IF(AND(ISNUMBER(VALUE(Spreadsheet!D492)), LEN(Spreadsheet!D492)=9),TRUE,FALSE),IF(AND(NOT(ISBLANK(Spreadsheet!D492)),ISBLANK(Spreadsheet!C492)),FALSE,TRUE))</f>
        <v>1</v>
      </c>
      <c r="AB492" s="5" t="b">
        <f>OR(ISBLANK(Spreadsheet!Y492),IF(NOT(ISBLANK(Spreadsheet!Y492)),LEN(Spreadsheet!Y492)=10,ISNUMBER(VALUE(Spreadsheet!Y492))))</f>
        <v>1</v>
      </c>
      <c r="AC492" s="5" t="b">
        <f>OR(ISBLANK(Spreadsheet!AI492), AND(NOT(ISBLANK(Spreadsheet!AJ492)), NOT(ISNUMBER(SEARCH("Waive",Spreadsheet!AJ492)))))</f>
        <v>1</v>
      </c>
      <c r="AD492" s="5" t="b">
        <f>OR(ISBLANK(Spreadsheet!AK492), AND(NOT(ISBLANK(Spreadsheet!AL492)), NOT(ISNUMBER(SEARCH("Waive",Spreadsheet!AL492)))))</f>
        <v>1</v>
      </c>
      <c r="AE492" s="5" t="b">
        <f>OR(ISBLANK(Spreadsheet!AM492), AND(NOT(ISBLANK(Spreadsheet!AN492)), NOT(ISNUMBER(SEARCH("Waive", Spreadsheet!AN492)))))</f>
        <v>1</v>
      </c>
      <c r="AF492" s="5" t="b">
        <f>OR(ISBLANK(Spreadsheet!C492), NOT(ISBLANK(Spreadsheet!D492)),NOT(ISBLANK(Spreadsheet!L492)))</f>
        <v>1</v>
      </c>
      <c r="AG492" s="5" t="b">
        <f>IF(AND(NOT(ISBLANK(Spreadsheet!C492)), NOT(ISBLANK(Spreadsheet!D492)),Spreadsheet!C492&lt;&gt;Spreadsheet!D492),IF(ISERROR(VLOOKUP(Spreadsheet!C492, Spreadsheet!$C$6:'Spreadsheet'!$C491,1,FALSE)), FALSE, TRUE),TRUE)</f>
        <v>1</v>
      </c>
      <c r="AH492" s="5" t="b">
        <f>Spreadsheet!$B$2=Spreadsheet!AD492</f>
        <v>1</v>
      </c>
      <c r="AI492" s="5" t="b">
        <f>IF(ISBLANK(Spreadsheet!G492),TRUE,IF(OR(LEN(Spreadsheet!G492)&gt;1,ISNUMBER(VALUE(Spreadsheet!G492))),FALSE,TRUE))</f>
        <v>1</v>
      </c>
      <c r="AJ492" s="5" t="b">
        <f>OR(ISBLANK(Spreadsheet!C492), NOT(ISBLANK(Spreadsheet!B492)), NOT(ISBLANK(Spreadsheet!D492)))</f>
        <v>1</v>
      </c>
      <c r="AK492" s="5" t="b">
        <f t="array" ref="AK492">IF(OR(AND(ISBLANK(Spreadsheet!E492),ISBLANK(Spreadsheet!D492),NOT(ISBLANK(Spreadsheet!C492))),AND(ISBLANK(Spreadsheet!E492),ISBLANK(Spreadsheet!D492),ISBLANK(Spreadsheet!C492))),TRUE,ISNUMBER(MATCH(TRUE,EXACT(Spreadsheet!E492,Relationships),0)))</f>
        <v>1</v>
      </c>
      <c r="AL492" s="5" t="b">
        <f>IF(NOT(ISBLANK(Spreadsheet!C492)),IF(OR(ISBLANK(Spreadsheet!F492),LEN(Spreadsheet!F492)&gt;40),FALSE,TRUE),TRUE)</f>
        <v>1</v>
      </c>
      <c r="AM492" s="5" t="b">
        <f>IF(NOT(ISBLANK(Spreadsheet!C492)),IF(OR(ISBLANK(Spreadsheet!H492),LEN(Spreadsheet!H492)&gt;40),FALSE,TRUE),TRUE)</f>
        <v>1</v>
      </c>
      <c r="AN492" s="5" t="b">
        <f t="array" ref="AN492">IF(ISBLANK(Spreadsheet!I492),TRUE,ISNUMBER(MATCH(TRUE,EXACT(Spreadsheet!I492,GenderValues),0)))</f>
        <v>1</v>
      </c>
      <c r="AO492" s="5" t="b">
        <f ca="1">IF(ISERROR(DATEVALUE(TEXT(Spreadsheet!J492,"mm/dd/yyyy")) &gt; TODAY()),IF(AND(ISBLANK(Spreadsheet!J492),ISBLANK(Spreadsheet!C492)),TRUE,FALSE),IF(DATEVALUE(TEXT(Spreadsheet!J492,"mm/dd/yyyy")) &gt; TODAY(),FALSE,TRUE))</f>
        <v>1</v>
      </c>
      <c r="AP492" s="5" t="b">
        <f>OR(ISBLANK(Spreadsheet!K492),LEN(Spreadsheet!K492)&lt;=100)</f>
        <v>1</v>
      </c>
      <c r="AQ492" s="5" t="b">
        <f t="array" ref="AQ492">IF(OR(AND(ISBLANK(Spreadsheet!L492),ISBLANK(Spreadsheet!C492)),AND(NOT(ISBLANK(Spreadsheet!C492)),NOT(ISBLANK(Spreadsheet!D492)))),TRUE,ISNUMBER(MATCH(TRUE,EXACT(Spreadsheet!L492,MaritalStatus),0)))</f>
        <v>1</v>
      </c>
      <c r="AR492" s="5" t="b">
        <f ca="1">IF(ISERROR(DATEVALUE(TEXT(Spreadsheet!M492,"mm/dd/yyyy")) &gt; TODAY()),IF(ISBLANK(Spreadsheet!M492),TRUE,FALSE),IF(DATEVALUE(TEXT(Spreadsheet!M492,"mm/dd/yyyy")) &gt; TODAY(),FALSE,TRUE))</f>
        <v>1</v>
      </c>
      <c r="AS492" s="5" t="b">
        <f>OR(ISBLANK(Spreadsheet!N492),LEN(Spreadsheet!N492)&lt;=100)</f>
        <v>1</v>
      </c>
      <c r="AT492" s="5" t="b">
        <f>OR(ISBLANK(Spreadsheet!O492),UPPER(Spreadsheet!O492)="YES")</f>
        <v>1</v>
      </c>
      <c r="AU492" s="5" t="b">
        <f>OR(ISBLANK(Spreadsheet!P492),UPPER(Spreadsheet!P492)="YES")</f>
        <v>1</v>
      </c>
      <c r="AV492" s="5" t="b">
        <f t="array" ref="AV492">IF(ISBLANK(Spreadsheet!Q492),TRUE,ISNUMBER(MATCH(TRUE,EXACT(Spreadsheet!Q492,OnGroupsPriorIns),0)))</f>
        <v>1</v>
      </c>
      <c r="AW492" s="5" t="b">
        <f>OR(ISBLANK(Spreadsheet!R492),UPPER(Spreadsheet!R492)="YES")</f>
        <v>1</v>
      </c>
      <c r="AX492" s="5" t="b">
        <f>OR(ISBLANK(Spreadsheet!S492),UPPER(Spreadsheet!S492)="YES")</f>
        <v>1</v>
      </c>
      <c r="AY492" s="5" t="b">
        <f>OR(AND(ISBLANK(Spreadsheet!C492),LEN(Spreadsheet!T492)=0),AND(NOT(ISBLANK(Spreadsheet!C492)),LEN(Spreadsheet!T492)&gt;0,LEN(Spreadsheet!T492)&lt;=50))</f>
        <v>1</v>
      </c>
      <c r="AZ492" s="5" t="b">
        <f>OR(LEN(Spreadsheet!U492)=0,AND(LEN(Spreadsheet!U492)&gt;0,LEN(Spreadsheet!U492)&lt;=50))</f>
        <v>1</v>
      </c>
      <c r="BA492" s="5" t="b">
        <f>OR(AND(ISBLANK(Spreadsheet!C492),LEN(Spreadsheet!V492)=0),AND(NOT(ISBLANK(Spreadsheet!C492)),LEN(Spreadsheet!V492)&gt;0,LEN(Spreadsheet!V492)&lt;=50))</f>
        <v>1</v>
      </c>
      <c r="BB492" s="5" t="b">
        <f t="array" ref="BB492">IF(AND(ISBLANK(Spreadsheet!C492),LEN(Spreadsheet!W492)=0),TRUE,ISNUMBER(MATCH(TRUE,EXACT(Spreadsheet!W492,States),0)))</f>
        <v>1</v>
      </c>
      <c r="BC492" s="5" t="b">
        <f>OR(AND(ISBLANK(Spreadsheet!C492),LEN(Spreadsheet!X492)=0),AND(NOT(ISBLANK(Spreadsheet!C492)),LEN(Spreadsheet!X492)&gt;0,LEN(Spreadsheet!X492)=5,ISNUMBER(VALUE(Spreadsheet!X492))))</f>
        <v>1</v>
      </c>
      <c r="BD492" s="5" t="b">
        <f>OR(ISBLANK(Spreadsheet!Z492),LEN(Spreadsheet!Z492)&lt;=50)</f>
        <v>1</v>
      </c>
      <c r="BE492" s="5" t="b">
        <f>ISBLANK(Spreadsheet!AA492)</f>
        <v>1</v>
      </c>
      <c r="BF492" s="5" t="b">
        <f>ISBLANK(Spreadsheet!AB492)</f>
        <v>1</v>
      </c>
      <c r="BG492" s="5" t="b">
        <f>IF(ISERROR(DATEVALUE(TEXT(Spreadsheet!AC492,"mm/dd/yyyy")) &gt; DATEVALUE(TEXT(Spreadsheet!J492,"mm/dd/yyyy"))),IF(OR(AND(ISBLANK(Spreadsheet!AC492),ISBLANK(Spreadsheet!C492)),AND(NOT(ISBLANK(Spreadsheet!C492)),ISBLANK(Spreadsheet!AC492),NOT(ISBLANK(Spreadsheet!D492)))),TRUE,FALSE),IF(DATEVALUE(TEXT(Spreadsheet!AC492,"mm/dd/yyyy")) &gt; DATEVALUE(TEXT(Spreadsheet!J492,"mm/dd/yyyy")),TRUE,FALSE))</f>
        <v>1</v>
      </c>
      <c r="BH492" s="5" t="b">
        <f>OR(AND(ISBLANK(Spreadsheet!C492),ISBLANK(Spreadsheet!AE492)),AND(NOT(ISBLANK(Spreadsheet!C492)),NOT(ISBLANK(Spreadsheet!D492)),ISBLANK(Spreadsheet!AE492)),AND(NOT(ISBLANK(Spreadsheet!C492)),ISBLANK(Spreadsheet!D492),NOT(ISBLANK(Spreadsheet!AE492)),LEN(Spreadsheet!AE492)&lt;=100))</f>
        <v>1</v>
      </c>
      <c r="BI492" s="5" t="b">
        <f t="array" ref="BI492">IF(ISBLANK(Spreadsheet!AF492),TRUE,ISNUMBER(MATCH(TRUE,EXACT(Spreadsheet!AF492,CobraShortReasons),0)))</f>
        <v>1</v>
      </c>
      <c r="BJ492" s="5" t="b">
        <f ca="1">IF(ISERROR(DATEVALUE(TEXT(Spreadsheet!AG492,"mm/dd/yyyy")) &gt; TODAY()),IF(ISBLANK(Spreadsheet!AG492),TRUE,FALSE),IF(DATEVALUE(TEXT(Spreadsheet!AG492,"mm/dd/yyyy")) &gt; TODAY(),FALSE,TRUE))</f>
        <v>1</v>
      </c>
      <c r="BK492" s="5" t="b">
        <f>OR(ISBLANK(Spreadsheet!AH492),LEN(Spreadsheet!AH492)&lt;=25)</f>
        <v>1</v>
      </c>
      <c r="BL492" s="5" t="b">
        <f t="array" aca="1" ref="BL492" ca="1">IF(ISBLANK(Spreadsheet!AI492),TRUE,ISNUMBER(MATCH(TRUE,EXACT(Spreadsheet!AI492,INDIRECT(Spreadsheet!$D$2)),0)))</f>
        <v>1</v>
      </c>
      <c r="BM492" s="5" t="b">
        <f t="array" aca="1" ref="BM492" ca="1">IF(ISBLANK(Spreadsheet!AJ492),TRUE,ISNUMBER(MATCH(TRUE,EXACT(Spreadsheet!AJ492,INDIRECT(Spreadsheet!BJ492)),0)))</f>
        <v>1</v>
      </c>
      <c r="BN492" s="5" t="b">
        <f t="array" ref="BN492">IF(ISBLANK(Spreadsheet!AK492),TRUE,ISNUMBER(MATCH(TRUE,EXACT(Spreadsheet!AK492,DentalPlans),0)))</f>
        <v>1</v>
      </c>
      <c r="BO492" s="5" t="b">
        <f t="array" aca="1" ref="BO492" ca="1">IF(ISBLANK(Spreadsheet!AL492),TRUE,ISNUMBER(MATCH(TRUE,EXACT(Spreadsheet!AL492,INDIRECT(Spreadsheet!BK492)),0)))</f>
        <v>1</v>
      </c>
      <c r="BP492" s="5" t="b">
        <f t="array" ref="BP492">IF(ISBLANK(Spreadsheet!AM492),TRUE,ISNUMBER(MATCH(TRUE,EXACT(Spreadsheet!AM492,VisionPlans),0)))</f>
        <v>1</v>
      </c>
      <c r="BQ492" s="5" t="b">
        <f t="array" aca="1" ref="BQ492" ca="1">IF(ISBLANK(Spreadsheet!AN492),TRUE,ISNUMBER(MATCH(TRUE,EXACT(Spreadsheet!AN492,INDIRECT(Spreadsheet!BL492)),0)))</f>
        <v>1</v>
      </c>
      <c r="BR492" s="5" t="b">
        <f t="array" ref="BR492">IF(ISBLANK(Spreadsheet!AO492),TRUE,ISNUMBER(MATCH(TRUE,EXACT(Spreadsheet!AO492,LifeBenefitClasses),0)))</f>
        <v>1</v>
      </c>
      <c r="BS492" s="5" t="b">
        <f>IF(OR(ISBLANK(Spreadsheet!AO492), Spreadsheet!AO492="Waive"),IF(ISBLANK(Spreadsheet!AP492),TRUE,FALSE),IF(OR(AND(NOT(ISBLANK(Spreadsheet!AO492)),ISBLANK(Spreadsheet!AP492)),NOT(ISNUMBER(VALUE(Spreadsheet!AP492)))),FALSE,IF(OR(AND(Spreadsheet!AP492&lt;6,MOD(Spreadsheet!AP492*10,5)=0), MOD(Spreadsheet!AP492,5000)=0),TRUE,FALSE)))</f>
        <v>1</v>
      </c>
      <c r="BT492" s="5" t="b">
        <f t="array" ref="BT492">IF(ISBLANK(Spreadsheet!AQ492),TRUE,ISNUMBER(MATCH(TRUE,EXACT(Spreadsheet!AQ492,EnrollWaive),0)))</f>
        <v>1</v>
      </c>
      <c r="BU492" s="5" t="b">
        <f t="array" ref="BU492">IF(ISBLANK(Spreadsheet!AR492),TRUE,ISNUMBER(MATCH(TRUE,EXACT(Spreadsheet!AR492,LifeBenefitClasses),0)))</f>
        <v>1</v>
      </c>
      <c r="BV492" s="5" t="b">
        <f>IF(OR(ISBLANK(Spreadsheet!AR492), Spreadsheet!AR492="Waive"),IF(ISBLANK(Spreadsheet!AS492),TRUE,FALSE),IF(OR(AND(NOT(ISBLANK(Spreadsheet!AR492)),ISBLANK(Spreadsheet!AS492)),NOT(ISNUMBER(VALUE(Spreadsheet!AS492)))),FALSE,IF(OR(AND(Spreadsheet!AS492&lt;6,MOD(Spreadsheet!AS492*10,5)=0), MOD(Spreadsheet!AS492,10000)=0),TRUE,FALSE)))</f>
        <v>1</v>
      </c>
      <c r="BW492" s="5" t="b">
        <f t="array" ref="BW492">IF(ISBLANK(Spreadsheet!AT492),TRUE,ISNUMBER(MATCH(TRUE,EXACT(Spreadsheet!AT492,LifeBenefitClasses),0)))</f>
        <v>1</v>
      </c>
      <c r="BX492" s="5" t="b">
        <f>IF(OR(ISBLANK(Spreadsheet!AT492), Spreadsheet!AT492="Waive"),IF(ISBLANK(Spreadsheet!AU492),TRUE,FALSE),IF(OR(AND(NOT(ISBLANK(Spreadsheet!AT492)),ISBLANK(Spreadsheet!AU492)),NOT(ISNUMBER(VALUE(Spreadsheet!AU492)))),FALSE,IF(AND(NOT(OR(ISBLANK(Spreadsheet!AT492),Spreadsheet!AT492="Waive")),NOT(OR(ISBLANK(Spreadsheet!AR492),Spreadsheet!AR492="Waive")),MOD(Spreadsheet!AU492,5000)=0, Spreadsheet!AU492&lt;=(Spreadsheet!AS492*0.5)),TRUE,FALSE)))</f>
        <v>1</v>
      </c>
      <c r="BY492" s="5" t="b">
        <f t="array" ref="BY492">IF(ISBLANK(Spreadsheet!AV492),TRUE,ISNUMBER(MATCH(TRUE,EXACT(Spreadsheet!AV492,EnrollWaive),0)))</f>
        <v>1</v>
      </c>
      <c r="BZ492" s="5" t="b">
        <f t="array" ref="BZ492">IF(ISBLANK(Spreadsheet!AW492),TRUE,ISNUMBER(MATCH(TRUE,EXACT(Spreadsheet!AW492,LifeBenefitClasses),0)))</f>
        <v>1</v>
      </c>
      <c r="CA492" s="5" t="b">
        <f t="array" ref="CA492">IF(ISBLANK(Spreadsheet!AX492),TRUE,ISNUMBER(MATCH(TRUE,EXACT(Spreadsheet!AX492,LifeBenefitClasses),0)))</f>
        <v>1</v>
      </c>
      <c r="CB492" s="5" t="b">
        <f t="array" ref="CB492">IF(ISBLANK(Spreadsheet!AY492),TRUE,ISNUMBER(MATCH(TRUE,EXACT(Spreadsheet!AY492,LifeBenefitClasses),0)))</f>
        <v>1</v>
      </c>
      <c r="CC492" s="5" t="b">
        <f t="array" ref="CC492">IF(ISBLANK(Spreadsheet!AZ492),TRUE,ISNUMBER(MATCH(TRUE,EXACT(Spreadsheet!AZ492,LifeBenefitClasses),0)))</f>
        <v>1</v>
      </c>
      <c r="CD492" s="5" t="b">
        <f t="array" ref="CD492">IF(ISBLANK(Spreadsheet!BA492),TRUE,ISNUMBER(MATCH(TRUE,EXACT(Spreadsheet!BA492,LifeBenefitClasses),0)))</f>
        <v>1</v>
      </c>
      <c r="CE492" s="5" t="b">
        <f>IF(OR(ISBLANK(Spreadsheet!BA492), Spreadsheet!BA492="Waive"),IF(ISBLANK(Spreadsheet!BB492),TRUE,FALSE),IF(OR(AND(NOT(ISBLANK(Spreadsheet!BA492)),ISBLANK(Spreadsheet!BB492)),NOT(ISNUMBER(VALUE(Spreadsheet!BB492))),ISBLANK(Spreadsheet!BC492),NOT(ISNUMBER(VALUE(Spreadsheet!BC492)))),FALSE,IF(AND(Spreadsheet!BB492&gt;=50000,Spreadsheet!BB492&lt;=250000,MOD(Spreadsheet!BB492,10000)=0,Spreadsheet!BB492&lt;=(10*Spreadsheet!BC492)),TRUE,FALSE)))</f>
        <v>1</v>
      </c>
      <c r="CF492" s="5" t="b">
        <f>IF(NOT(ISBLANK(Spreadsheet!BC492)),AND(ISNUMBER(VALUE(Spreadsheet!BC492)),Spreadsheet!BC492&gt;0),AND(OR(ISBLANK(Spreadsheet!AO492),Spreadsheet!AO492="Waive",AND(NOT(OR(ISBLANK(Spreadsheet!AO492),Spreadsheet!AO492="Waive")),Spreadsheet!AP492&gt;=6)),OR(ISBLANK(Spreadsheet!AR492),AND(NOT(OR(ISBLANK(Spreadsheet!AR492),Spreadsheet!AR492="Waive")),Spreadsheet!AS492&gt;=6)),OR(ISBLANK(Spreadsheet!AW492)),OR(ISBLANK(Spreadsheet!AX492)),OR(ISBLANK(Spreadsheet!AY492)),OR(ISBLANK(Spreadsheet!AZ492)),OR(ISBLANK(Spreadsheet!BA492),Spreadsheet!BA492="Waive")))</f>
        <v>1</v>
      </c>
      <c r="CG492" s="5" t="b">
        <f t="shared" ca="1" si="35"/>
        <v>1</v>
      </c>
    </row>
    <row r="493" spans="8:85" x14ac:dyDescent="0.3">
      <c r="H493" s="5">
        <f t="shared" ca="1" si="36"/>
        <v>2</v>
      </c>
      <c r="I493" s="5" t="str">
        <f t="shared" ca="1" si="34"/>
        <v/>
      </c>
      <c r="J493" s="5" t="str">
        <f>IF(AND(NOT(ISBLANK(Spreadsheet!C493)),ISBLANK(Spreadsheet!D493)),Spreadsheet!F493&amp;" "&amp;Spreadsheet!H493,"")</f>
        <v/>
      </c>
      <c r="K493" s="5">
        <f>IF(AND(NOT(ISBLANK(Spreadsheet!C493)),ISBLANK(Spreadsheet!D493)),COUNTIFS(Spreadsheet!E494:E$786,"=Child",Spreadsheet!C494:C$786, "="&amp;Spreadsheet!C493) + COUNTIFS(Spreadsheet!E494:E$786,"=Step-child",Spreadsheet!C494:C$786, "="&amp;Spreadsheet!C493),0)</f>
        <v>0</v>
      </c>
      <c r="L493" s="5">
        <f>IF(NOT(ISBLANK(J493)),COUNTIFS(Spreadsheet!E494:E$786,"=Wife",Spreadsheet!C494:C$786, "="&amp;Spreadsheet!C493) + COUNTIFS(Spreadsheet!E494:E$786,"=Husband",Spreadsheet!C494:C$786, "="&amp;Spreadsheet!C493),0)</f>
        <v>0</v>
      </c>
      <c r="M493" s="5">
        <f>IF(NOT(ISBLANK(Spreadsheet!AJ493)),VLOOKUP(Spreadsheet!AJ493,'Drop Downs'!$P$2:$R$16,3,FALSE),0)</f>
        <v>0</v>
      </c>
      <c r="N493" s="5">
        <f>IF(NOT(ISBLANK(Spreadsheet!AJ493)), VLOOKUP(Spreadsheet!AJ493,'Drop Downs'!$P$2:$R$16,2,FALSE),0)</f>
        <v>0</v>
      </c>
      <c r="O493" s="5">
        <f>IF(NOT(ISBLANK(Spreadsheet!AL493)),VLOOKUP(Spreadsheet!AL493,'Drop Downs'!$P$2:$R$16,3,FALSE), 0)</f>
        <v>0</v>
      </c>
      <c r="P493" s="5">
        <f>IF(NOT(ISBLANK(Spreadsheet!AL493)),VLOOKUP(Spreadsheet!AL493,'Drop Downs'!$P$2:$R$16,2,FALSE),0)</f>
        <v>0</v>
      </c>
      <c r="Q493" s="5">
        <f>IF(NOT(ISBLANK(Spreadsheet!AN493)),VLOOKUP(Spreadsheet!AN493,'Drop Downs'!$P$2:$R$16,3,FALSE),0)</f>
        <v>0</v>
      </c>
      <c r="R493" s="5">
        <f>IF(NOT(ISBLANK(Spreadsheet!AN493)),VLOOKUP(Spreadsheet!AN493,'Drop Downs'!$P$2:$R$16,2,FALSE),0)</f>
        <v>0</v>
      </c>
      <c r="S493" s="5" t="str">
        <f>IF(OR(M493&gt;K493,N493&gt;L493,O493&gt;K493, Q493&gt;K493,N493&gt;L493, P493&gt;L493, R493&gt;L493),"Member currently has a coverage election over what he/she needs.  Please add more dependents or adjust the coverage election.","")&amp;(IF(AND(NOT(ISBLANK(Spreadsheet!C493)),NOT(ISBLANK(Spreadsheet!D493)),ISBLANK(Spreadsheet!E493)),"Dependent lacks a relationship to member.Please select one from the drop-down.",""))</f>
        <v/>
      </c>
      <c r="T493" s="5" t="b">
        <f t="shared" si="37"/>
        <v>1</v>
      </c>
      <c r="U493" s="5" t="b">
        <f>OR(ISBLANK(Spreadsheet!C493),IF(NOT(ISBLANK(Spreadsheet!D493)),NOT(ISBLANK(Spreadsheet!E493)),TRUE))</f>
        <v>1</v>
      </c>
      <c r="V493" s="5" t="b">
        <f>OR(ISBLANK(Spreadsheet!C493), NOT(ISBLANK(Spreadsheet!I493)))</f>
        <v>1</v>
      </c>
      <c r="W493" s="5" t="b">
        <f>OR(ISBLANK(Spreadsheet!D493),NOT(ISBLANK(Spreadsheet!C493)))</f>
        <v>1</v>
      </c>
      <c r="X493" s="155" t="str">
        <f>REPT("0",MIN(FIND({1,2,3,4,5,6,7,8,9},Spreadsheet!C493&amp;"123456789"))-1)&amp;IF(ISBLANK(Spreadsheet!C493),"",SUMPRODUCT(MID(0&amp;Spreadsheet!C493,LARGE(INDEX(ISNUMBER(--MID(Spreadsheet!C493,ROW($1:$225),1))*
 ROW($1:$225),0),ROW($1:$225))+1,1)*10^ROW($1:$225)/10))</f>
        <v/>
      </c>
      <c r="Y493" s="5" t="b">
        <f>IF(NOT(ISBLANK(Spreadsheet!C493)),IF(AND(ISNUMBER(VALUE(Spreadsheet!C493)), LEN(Spreadsheet!C493)=9),TRUE,FALSE),TRUE)</f>
        <v>1</v>
      </c>
      <c r="Z493" s="155" t="str">
        <f>REPT("0",MIN(FIND({1,2,3,4,5,6,7,8,9},Spreadsheet!D493&amp;"123456789"))-1)&amp;IF(ISBLANK(Spreadsheet!D493),"",SUMPRODUCT(MID(0&amp;Spreadsheet!D493,LARGE(INDEX(ISNUMBER(--MID(Spreadsheet!D493,ROW($1:$225),1))*
 ROW($1:$225),0),ROW($1:$225))+1,1)*10^ROW($1:$225)/10))</f>
        <v/>
      </c>
      <c r="AA493" s="5" t="b">
        <f>IF(AND(NOT(ISBLANK(Spreadsheet!D493)),NOT(ISBLANK(Spreadsheet!C493))),IF(AND(ISNUMBER(VALUE(Spreadsheet!D493)), LEN(Spreadsheet!D493)=9),TRUE,FALSE),IF(AND(NOT(ISBLANK(Spreadsheet!D493)),ISBLANK(Spreadsheet!C493)),FALSE,TRUE))</f>
        <v>1</v>
      </c>
      <c r="AB493" s="5" t="b">
        <f>OR(ISBLANK(Spreadsheet!Y493),IF(NOT(ISBLANK(Spreadsheet!Y493)),LEN(Spreadsheet!Y493)=10,ISNUMBER(VALUE(Spreadsheet!Y493))))</f>
        <v>1</v>
      </c>
      <c r="AC493" s="5" t="b">
        <f>OR(ISBLANK(Spreadsheet!AI493), AND(NOT(ISBLANK(Spreadsheet!AJ493)), NOT(ISNUMBER(SEARCH("Waive",Spreadsheet!AJ493)))))</f>
        <v>1</v>
      </c>
      <c r="AD493" s="5" t="b">
        <f>OR(ISBLANK(Spreadsheet!AK493), AND(NOT(ISBLANK(Spreadsheet!AL493)), NOT(ISNUMBER(SEARCH("Waive",Spreadsheet!AL493)))))</f>
        <v>1</v>
      </c>
      <c r="AE493" s="5" t="b">
        <f>OR(ISBLANK(Spreadsheet!AM493), AND(NOT(ISBLANK(Spreadsheet!AN493)), NOT(ISNUMBER(SEARCH("Waive", Spreadsheet!AN493)))))</f>
        <v>1</v>
      </c>
      <c r="AF493" s="5" t="b">
        <f>OR(ISBLANK(Spreadsheet!C493), NOT(ISBLANK(Spreadsheet!D493)),NOT(ISBLANK(Spreadsheet!L493)))</f>
        <v>1</v>
      </c>
      <c r="AG493" s="5" t="b">
        <f>IF(AND(NOT(ISBLANK(Spreadsheet!C493)), NOT(ISBLANK(Spreadsheet!D493)),Spreadsheet!C493&lt;&gt;Spreadsheet!D493),IF(ISERROR(VLOOKUP(Spreadsheet!C493, Spreadsheet!$C$6:'Spreadsheet'!$C492,1,FALSE)), FALSE, TRUE),TRUE)</f>
        <v>1</v>
      </c>
      <c r="AH493" s="5" t="b">
        <f>Spreadsheet!$B$2=Spreadsheet!AD493</f>
        <v>1</v>
      </c>
      <c r="AI493" s="5" t="b">
        <f>IF(ISBLANK(Spreadsheet!G493),TRUE,IF(OR(LEN(Spreadsheet!G493)&gt;1,ISNUMBER(VALUE(Spreadsheet!G493))),FALSE,TRUE))</f>
        <v>1</v>
      </c>
      <c r="AJ493" s="5" t="b">
        <f>OR(ISBLANK(Spreadsheet!C493), NOT(ISBLANK(Spreadsheet!B493)), NOT(ISBLANK(Spreadsheet!D493)))</f>
        <v>1</v>
      </c>
      <c r="AK493" s="5" t="b">
        <f t="array" ref="AK493">IF(OR(AND(ISBLANK(Spreadsheet!E493),ISBLANK(Spreadsheet!D493),NOT(ISBLANK(Spreadsheet!C493))),AND(ISBLANK(Spreadsheet!E493),ISBLANK(Spreadsheet!D493),ISBLANK(Spreadsheet!C493))),TRUE,ISNUMBER(MATCH(TRUE,EXACT(Spreadsheet!E493,Relationships),0)))</f>
        <v>1</v>
      </c>
      <c r="AL493" s="5" t="b">
        <f>IF(NOT(ISBLANK(Spreadsheet!C493)),IF(OR(ISBLANK(Spreadsheet!F493),LEN(Spreadsheet!F493)&gt;40),FALSE,TRUE),TRUE)</f>
        <v>1</v>
      </c>
      <c r="AM493" s="5" t="b">
        <f>IF(NOT(ISBLANK(Spreadsheet!C493)),IF(OR(ISBLANK(Spreadsheet!H493),LEN(Spreadsheet!H493)&gt;40),FALSE,TRUE),TRUE)</f>
        <v>1</v>
      </c>
      <c r="AN493" s="5" t="b">
        <f t="array" ref="AN493">IF(ISBLANK(Spreadsheet!I493),TRUE,ISNUMBER(MATCH(TRUE,EXACT(Spreadsheet!I493,GenderValues),0)))</f>
        <v>1</v>
      </c>
      <c r="AO493" s="5" t="b">
        <f ca="1">IF(ISERROR(DATEVALUE(TEXT(Spreadsheet!J493,"mm/dd/yyyy")) &gt; TODAY()),IF(AND(ISBLANK(Spreadsheet!J493),ISBLANK(Spreadsheet!C493)),TRUE,FALSE),IF(DATEVALUE(TEXT(Spreadsheet!J493,"mm/dd/yyyy")) &gt; TODAY(),FALSE,TRUE))</f>
        <v>1</v>
      </c>
      <c r="AP493" s="5" t="b">
        <f>OR(ISBLANK(Spreadsheet!K493),LEN(Spreadsheet!K493)&lt;=100)</f>
        <v>1</v>
      </c>
      <c r="AQ493" s="5" t="b">
        <f t="array" ref="AQ493">IF(OR(AND(ISBLANK(Spreadsheet!L493),ISBLANK(Spreadsheet!C493)),AND(NOT(ISBLANK(Spreadsheet!C493)),NOT(ISBLANK(Spreadsheet!D493)))),TRUE,ISNUMBER(MATCH(TRUE,EXACT(Spreadsheet!L493,MaritalStatus),0)))</f>
        <v>1</v>
      </c>
      <c r="AR493" s="5" t="b">
        <f ca="1">IF(ISERROR(DATEVALUE(TEXT(Spreadsheet!M493,"mm/dd/yyyy")) &gt; TODAY()),IF(ISBLANK(Spreadsheet!M493),TRUE,FALSE),IF(DATEVALUE(TEXT(Spreadsheet!M493,"mm/dd/yyyy")) &gt; TODAY(),FALSE,TRUE))</f>
        <v>1</v>
      </c>
      <c r="AS493" s="5" t="b">
        <f>OR(ISBLANK(Spreadsheet!N493),LEN(Spreadsheet!N493)&lt;=100)</f>
        <v>1</v>
      </c>
      <c r="AT493" s="5" t="b">
        <f>OR(ISBLANK(Spreadsheet!O493),UPPER(Spreadsheet!O493)="YES")</f>
        <v>1</v>
      </c>
      <c r="AU493" s="5" t="b">
        <f>OR(ISBLANK(Spreadsheet!P493),UPPER(Spreadsheet!P493)="YES")</f>
        <v>1</v>
      </c>
      <c r="AV493" s="5" t="b">
        <f t="array" ref="AV493">IF(ISBLANK(Spreadsheet!Q493),TRUE,ISNUMBER(MATCH(TRUE,EXACT(Spreadsheet!Q493,OnGroupsPriorIns),0)))</f>
        <v>1</v>
      </c>
      <c r="AW493" s="5" t="b">
        <f>OR(ISBLANK(Spreadsheet!R493),UPPER(Spreadsheet!R493)="YES")</f>
        <v>1</v>
      </c>
      <c r="AX493" s="5" t="b">
        <f>OR(ISBLANK(Spreadsheet!S493),UPPER(Spreadsheet!S493)="YES")</f>
        <v>1</v>
      </c>
      <c r="AY493" s="5" t="b">
        <f>OR(AND(ISBLANK(Spreadsheet!C493),LEN(Spreadsheet!T493)=0),AND(NOT(ISBLANK(Spreadsheet!C493)),LEN(Spreadsheet!T493)&gt;0,LEN(Spreadsheet!T493)&lt;=50))</f>
        <v>1</v>
      </c>
      <c r="AZ493" s="5" t="b">
        <f>OR(LEN(Spreadsheet!U493)=0,AND(LEN(Spreadsheet!U493)&gt;0,LEN(Spreadsheet!U493)&lt;=50))</f>
        <v>1</v>
      </c>
      <c r="BA493" s="5" t="b">
        <f>OR(AND(ISBLANK(Spreadsheet!C493),LEN(Spreadsheet!V493)=0),AND(NOT(ISBLANK(Spreadsheet!C493)),LEN(Spreadsheet!V493)&gt;0,LEN(Spreadsheet!V493)&lt;=50))</f>
        <v>1</v>
      </c>
      <c r="BB493" s="5" t="b">
        <f t="array" ref="BB493">IF(AND(ISBLANK(Spreadsheet!C493),LEN(Spreadsheet!W493)=0),TRUE,ISNUMBER(MATCH(TRUE,EXACT(Spreadsheet!W493,States),0)))</f>
        <v>1</v>
      </c>
      <c r="BC493" s="5" t="b">
        <f>OR(AND(ISBLANK(Spreadsheet!C493),LEN(Spreadsheet!X493)=0),AND(NOT(ISBLANK(Spreadsheet!C493)),LEN(Spreadsheet!X493)&gt;0,LEN(Spreadsheet!X493)=5,ISNUMBER(VALUE(Spreadsheet!X493))))</f>
        <v>1</v>
      </c>
      <c r="BD493" s="5" t="b">
        <f>OR(ISBLANK(Spreadsheet!Z493),LEN(Spreadsheet!Z493)&lt;=50)</f>
        <v>1</v>
      </c>
      <c r="BE493" s="5" t="b">
        <f>ISBLANK(Spreadsheet!AA493)</f>
        <v>1</v>
      </c>
      <c r="BF493" s="5" t="b">
        <f>ISBLANK(Spreadsheet!AB493)</f>
        <v>1</v>
      </c>
      <c r="BG493" s="5" t="b">
        <f>IF(ISERROR(DATEVALUE(TEXT(Spreadsheet!AC493,"mm/dd/yyyy")) &gt; DATEVALUE(TEXT(Spreadsheet!J493,"mm/dd/yyyy"))),IF(OR(AND(ISBLANK(Spreadsheet!AC493),ISBLANK(Spreadsheet!C493)),AND(NOT(ISBLANK(Spreadsheet!C493)),ISBLANK(Spreadsheet!AC493),NOT(ISBLANK(Spreadsheet!D493)))),TRUE,FALSE),IF(DATEVALUE(TEXT(Spreadsheet!AC493,"mm/dd/yyyy")) &gt; DATEVALUE(TEXT(Spreadsheet!J493,"mm/dd/yyyy")),TRUE,FALSE))</f>
        <v>1</v>
      </c>
      <c r="BH493" s="5" t="b">
        <f>OR(AND(ISBLANK(Spreadsheet!C493),ISBLANK(Spreadsheet!AE493)),AND(NOT(ISBLANK(Spreadsheet!C493)),NOT(ISBLANK(Spreadsheet!D493)),ISBLANK(Spreadsheet!AE493)),AND(NOT(ISBLANK(Spreadsheet!C493)),ISBLANK(Spreadsheet!D493),NOT(ISBLANK(Spreadsheet!AE493)),LEN(Spreadsheet!AE493)&lt;=100))</f>
        <v>1</v>
      </c>
      <c r="BI493" s="5" t="b">
        <f t="array" ref="BI493">IF(ISBLANK(Spreadsheet!AF493),TRUE,ISNUMBER(MATCH(TRUE,EXACT(Spreadsheet!AF493,CobraShortReasons),0)))</f>
        <v>1</v>
      </c>
      <c r="BJ493" s="5" t="b">
        <f ca="1">IF(ISERROR(DATEVALUE(TEXT(Spreadsheet!AG493,"mm/dd/yyyy")) &gt; TODAY()),IF(ISBLANK(Spreadsheet!AG493),TRUE,FALSE),IF(DATEVALUE(TEXT(Spreadsheet!AG493,"mm/dd/yyyy")) &gt; TODAY(),FALSE,TRUE))</f>
        <v>1</v>
      </c>
      <c r="BK493" s="5" t="b">
        <f>OR(ISBLANK(Spreadsheet!AH493),LEN(Spreadsheet!AH493)&lt;=25)</f>
        <v>1</v>
      </c>
      <c r="BL493" s="5" t="b">
        <f t="array" aca="1" ref="BL493" ca="1">IF(ISBLANK(Spreadsheet!AI493),TRUE,ISNUMBER(MATCH(TRUE,EXACT(Spreadsheet!AI493,INDIRECT(Spreadsheet!$D$2)),0)))</f>
        <v>1</v>
      </c>
      <c r="BM493" s="5" t="b">
        <f t="array" aca="1" ref="BM493" ca="1">IF(ISBLANK(Spreadsheet!AJ493),TRUE,ISNUMBER(MATCH(TRUE,EXACT(Spreadsheet!AJ493,INDIRECT(Spreadsheet!BJ493)),0)))</f>
        <v>1</v>
      </c>
      <c r="BN493" s="5" t="b">
        <f t="array" ref="BN493">IF(ISBLANK(Spreadsheet!AK493),TRUE,ISNUMBER(MATCH(TRUE,EXACT(Spreadsheet!AK493,DentalPlans),0)))</f>
        <v>1</v>
      </c>
      <c r="BO493" s="5" t="b">
        <f t="array" aca="1" ref="BO493" ca="1">IF(ISBLANK(Spreadsheet!AL493),TRUE,ISNUMBER(MATCH(TRUE,EXACT(Spreadsheet!AL493,INDIRECT(Spreadsheet!BK493)),0)))</f>
        <v>1</v>
      </c>
      <c r="BP493" s="5" t="b">
        <f t="array" ref="BP493">IF(ISBLANK(Spreadsheet!AM493),TRUE,ISNUMBER(MATCH(TRUE,EXACT(Spreadsheet!AM493,VisionPlans),0)))</f>
        <v>1</v>
      </c>
      <c r="BQ493" s="5" t="b">
        <f t="array" aca="1" ref="BQ493" ca="1">IF(ISBLANK(Spreadsheet!AN493),TRUE,ISNUMBER(MATCH(TRUE,EXACT(Spreadsheet!AN493,INDIRECT(Spreadsheet!BL493)),0)))</f>
        <v>1</v>
      </c>
      <c r="BR493" s="5" t="b">
        <f t="array" ref="BR493">IF(ISBLANK(Spreadsheet!AO493),TRUE,ISNUMBER(MATCH(TRUE,EXACT(Spreadsheet!AO493,LifeBenefitClasses),0)))</f>
        <v>1</v>
      </c>
      <c r="BS493" s="5" t="b">
        <f>IF(OR(ISBLANK(Spreadsheet!AO493), Spreadsheet!AO493="Waive"),IF(ISBLANK(Spreadsheet!AP493),TRUE,FALSE),IF(OR(AND(NOT(ISBLANK(Spreadsheet!AO493)),ISBLANK(Spreadsheet!AP493)),NOT(ISNUMBER(VALUE(Spreadsheet!AP493)))),FALSE,IF(OR(AND(Spreadsheet!AP493&lt;6,MOD(Spreadsheet!AP493*10,5)=0), MOD(Spreadsheet!AP493,5000)=0),TRUE,FALSE)))</f>
        <v>1</v>
      </c>
      <c r="BT493" s="5" t="b">
        <f t="array" ref="BT493">IF(ISBLANK(Spreadsheet!AQ493),TRUE,ISNUMBER(MATCH(TRUE,EXACT(Spreadsheet!AQ493,EnrollWaive),0)))</f>
        <v>1</v>
      </c>
      <c r="BU493" s="5" t="b">
        <f t="array" ref="BU493">IF(ISBLANK(Spreadsheet!AR493),TRUE,ISNUMBER(MATCH(TRUE,EXACT(Spreadsheet!AR493,LifeBenefitClasses),0)))</f>
        <v>1</v>
      </c>
      <c r="BV493" s="5" t="b">
        <f>IF(OR(ISBLANK(Spreadsheet!AR493), Spreadsheet!AR493="Waive"),IF(ISBLANK(Spreadsheet!AS493),TRUE,FALSE),IF(OR(AND(NOT(ISBLANK(Spreadsheet!AR493)),ISBLANK(Spreadsheet!AS493)),NOT(ISNUMBER(VALUE(Spreadsheet!AS493)))),FALSE,IF(OR(AND(Spreadsheet!AS493&lt;6,MOD(Spreadsheet!AS493*10,5)=0), MOD(Spreadsheet!AS493,10000)=0),TRUE,FALSE)))</f>
        <v>1</v>
      </c>
      <c r="BW493" s="5" t="b">
        <f t="array" ref="BW493">IF(ISBLANK(Spreadsheet!AT493),TRUE,ISNUMBER(MATCH(TRUE,EXACT(Spreadsheet!AT493,LifeBenefitClasses),0)))</f>
        <v>1</v>
      </c>
      <c r="BX493" s="5" t="b">
        <f>IF(OR(ISBLANK(Spreadsheet!AT493), Spreadsheet!AT493="Waive"),IF(ISBLANK(Spreadsheet!AU493),TRUE,FALSE),IF(OR(AND(NOT(ISBLANK(Spreadsheet!AT493)),ISBLANK(Spreadsheet!AU493)),NOT(ISNUMBER(VALUE(Spreadsheet!AU493)))),FALSE,IF(AND(NOT(OR(ISBLANK(Spreadsheet!AT493),Spreadsheet!AT493="Waive")),NOT(OR(ISBLANK(Spreadsheet!AR493),Spreadsheet!AR493="Waive")),MOD(Spreadsheet!AU493,5000)=0, Spreadsheet!AU493&lt;=(Spreadsheet!AS493*0.5)),TRUE,FALSE)))</f>
        <v>1</v>
      </c>
      <c r="BY493" s="5" t="b">
        <f t="array" ref="BY493">IF(ISBLANK(Spreadsheet!AV493),TRUE,ISNUMBER(MATCH(TRUE,EXACT(Spreadsheet!AV493,EnrollWaive),0)))</f>
        <v>1</v>
      </c>
      <c r="BZ493" s="5" t="b">
        <f t="array" ref="BZ493">IF(ISBLANK(Spreadsheet!AW493),TRUE,ISNUMBER(MATCH(TRUE,EXACT(Spreadsheet!AW493,LifeBenefitClasses),0)))</f>
        <v>1</v>
      </c>
      <c r="CA493" s="5" t="b">
        <f t="array" ref="CA493">IF(ISBLANK(Spreadsheet!AX493),TRUE,ISNUMBER(MATCH(TRUE,EXACT(Spreadsheet!AX493,LifeBenefitClasses),0)))</f>
        <v>1</v>
      </c>
      <c r="CB493" s="5" t="b">
        <f t="array" ref="CB493">IF(ISBLANK(Spreadsheet!AY493),TRUE,ISNUMBER(MATCH(TRUE,EXACT(Spreadsheet!AY493,LifeBenefitClasses),0)))</f>
        <v>1</v>
      </c>
      <c r="CC493" s="5" t="b">
        <f t="array" ref="CC493">IF(ISBLANK(Spreadsheet!AZ493),TRUE,ISNUMBER(MATCH(TRUE,EXACT(Spreadsheet!AZ493,LifeBenefitClasses),0)))</f>
        <v>1</v>
      </c>
      <c r="CD493" s="5" t="b">
        <f t="array" ref="CD493">IF(ISBLANK(Spreadsheet!BA493),TRUE,ISNUMBER(MATCH(TRUE,EXACT(Spreadsheet!BA493,LifeBenefitClasses),0)))</f>
        <v>1</v>
      </c>
      <c r="CE493" s="5" t="b">
        <f>IF(OR(ISBLANK(Spreadsheet!BA493), Spreadsheet!BA493="Waive"),IF(ISBLANK(Spreadsheet!BB493),TRUE,FALSE),IF(OR(AND(NOT(ISBLANK(Spreadsheet!BA493)),ISBLANK(Spreadsheet!BB493)),NOT(ISNUMBER(VALUE(Spreadsheet!BB493))),ISBLANK(Spreadsheet!BC493),NOT(ISNUMBER(VALUE(Spreadsheet!BC493)))),FALSE,IF(AND(Spreadsheet!BB493&gt;=50000,Spreadsheet!BB493&lt;=250000,MOD(Spreadsheet!BB493,10000)=0,Spreadsheet!BB493&lt;=(10*Spreadsheet!BC493)),TRUE,FALSE)))</f>
        <v>1</v>
      </c>
      <c r="CF493" s="5" t="b">
        <f>IF(NOT(ISBLANK(Spreadsheet!BC493)),AND(ISNUMBER(VALUE(Spreadsheet!BC493)),Spreadsheet!BC493&gt;0),AND(OR(ISBLANK(Spreadsheet!AO493),Spreadsheet!AO493="Waive",AND(NOT(OR(ISBLANK(Spreadsheet!AO493),Spreadsheet!AO493="Waive")),Spreadsheet!AP493&gt;=6)),OR(ISBLANK(Spreadsheet!AR493),AND(NOT(OR(ISBLANK(Spreadsheet!AR493),Spreadsheet!AR493="Waive")),Spreadsheet!AS493&gt;=6)),OR(ISBLANK(Spreadsheet!AW493)),OR(ISBLANK(Spreadsheet!AX493)),OR(ISBLANK(Spreadsheet!AY493)),OR(ISBLANK(Spreadsheet!AZ493)),OR(ISBLANK(Spreadsheet!BA493),Spreadsheet!BA493="Waive")))</f>
        <v>1</v>
      </c>
      <c r="CG493" s="5" t="b">
        <f t="shared" ca="1" si="35"/>
        <v>1</v>
      </c>
    </row>
    <row r="494" spans="8:85" x14ac:dyDescent="0.3">
      <c r="H494" s="5">
        <f t="shared" ca="1" si="36"/>
        <v>2</v>
      </c>
      <c r="I494" s="5" t="str">
        <f t="shared" ca="1" si="34"/>
        <v/>
      </c>
      <c r="J494" s="5" t="str">
        <f>IF(AND(NOT(ISBLANK(Spreadsheet!C494)),ISBLANK(Spreadsheet!D494)),Spreadsheet!F494&amp;" "&amp;Spreadsheet!H494,"")</f>
        <v/>
      </c>
      <c r="K494" s="5">
        <f>IF(AND(NOT(ISBLANK(Spreadsheet!C494)),ISBLANK(Spreadsheet!D494)),COUNTIFS(Spreadsheet!E495:E$786,"=Child",Spreadsheet!C495:C$786, "="&amp;Spreadsheet!C494) + COUNTIFS(Spreadsheet!E495:E$786,"=Step-child",Spreadsheet!C495:C$786, "="&amp;Spreadsheet!C494),0)</f>
        <v>0</v>
      </c>
      <c r="L494" s="5">
        <f>IF(NOT(ISBLANK(J494)),COUNTIFS(Spreadsheet!E495:E$786,"=Wife",Spreadsheet!C495:C$786, "="&amp;Spreadsheet!C494) + COUNTIFS(Spreadsheet!E495:E$786,"=Husband",Spreadsheet!C495:C$786, "="&amp;Spreadsheet!C494),0)</f>
        <v>0</v>
      </c>
      <c r="M494" s="5">
        <f>IF(NOT(ISBLANK(Spreadsheet!AJ494)),VLOOKUP(Spreadsheet!AJ494,'Drop Downs'!$P$2:$R$16,3,FALSE),0)</f>
        <v>0</v>
      </c>
      <c r="N494" s="5">
        <f>IF(NOT(ISBLANK(Spreadsheet!AJ494)), VLOOKUP(Spreadsheet!AJ494,'Drop Downs'!$P$2:$R$16,2,FALSE),0)</f>
        <v>0</v>
      </c>
      <c r="O494" s="5">
        <f>IF(NOT(ISBLANK(Spreadsheet!AL494)),VLOOKUP(Spreadsheet!AL494,'Drop Downs'!$P$2:$R$16,3,FALSE), 0)</f>
        <v>0</v>
      </c>
      <c r="P494" s="5">
        <f>IF(NOT(ISBLANK(Spreadsheet!AL494)),VLOOKUP(Spreadsheet!AL494,'Drop Downs'!$P$2:$R$16,2,FALSE),0)</f>
        <v>0</v>
      </c>
      <c r="Q494" s="5">
        <f>IF(NOT(ISBLANK(Spreadsheet!AN494)),VLOOKUP(Spreadsheet!AN494,'Drop Downs'!$P$2:$R$16,3,FALSE),0)</f>
        <v>0</v>
      </c>
      <c r="R494" s="5">
        <f>IF(NOT(ISBLANK(Spreadsheet!AN494)),VLOOKUP(Spreadsheet!AN494,'Drop Downs'!$P$2:$R$16,2,FALSE),0)</f>
        <v>0</v>
      </c>
      <c r="S494" s="5" t="str">
        <f>IF(OR(M494&gt;K494,N494&gt;L494,O494&gt;K494, Q494&gt;K494,N494&gt;L494, P494&gt;L494, R494&gt;L494),"Member currently has a coverage election over what he/she needs.  Please add more dependents or adjust the coverage election.","")&amp;(IF(AND(NOT(ISBLANK(Spreadsheet!C494)),NOT(ISBLANK(Spreadsheet!D494)),ISBLANK(Spreadsheet!E494)),"Dependent lacks a relationship to member.Please select one from the drop-down.",""))</f>
        <v/>
      </c>
      <c r="T494" s="5" t="b">
        <f t="shared" si="37"/>
        <v>1</v>
      </c>
      <c r="U494" s="5" t="b">
        <f>OR(ISBLANK(Spreadsheet!C494),IF(NOT(ISBLANK(Spreadsheet!D494)),NOT(ISBLANK(Spreadsheet!E494)),TRUE))</f>
        <v>1</v>
      </c>
      <c r="V494" s="5" t="b">
        <f>OR(ISBLANK(Spreadsheet!C494), NOT(ISBLANK(Spreadsheet!I494)))</f>
        <v>1</v>
      </c>
      <c r="W494" s="5" t="b">
        <f>OR(ISBLANK(Spreadsheet!D494),NOT(ISBLANK(Spreadsheet!C494)))</f>
        <v>1</v>
      </c>
      <c r="X494" s="155" t="str">
        <f>REPT("0",MIN(FIND({1,2,3,4,5,6,7,8,9},Spreadsheet!C494&amp;"123456789"))-1)&amp;IF(ISBLANK(Spreadsheet!C494),"",SUMPRODUCT(MID(0&amp;Spreadsheet!C494,LARGE(INDEX(ISNUMBER(--MID(Spreadsheet!C494,ROW($1:$225),1))*
 ROW($1:$225),0),ROW($1:$225))+1,1)*10^ROW($1:$225)/10))</f>
        <v/>
      </c>
      <c r="Y494" s="5" t="b">
        <f>IF(NOT(ISBLANK(Spreadsheet!C494)),IF(AND(ISNUMBER(VALUE(Spreadsheet!C494)), LEN(Spreadsheet!C494)=9),TRUE,FALSE),TRUE)</f>
        <v>1</v>
      </c>
      <c r="Z494" s="155" t="str">
        <f>REPT("0",MIN(FIND({1,2,3,4,5,6,7,8,9},Spreadsheet!D494&amp;"123456789"))-1)&amp;IF(ISBLANK(Spreadsheet!D494),"",SUMPRODUCT(MID(0&amp;Spreadsheet!D494,LARGE(INDEX(ISNUMBER(--MID(Spreadsheet!D494,ROW($1:$225),1))*
 ROW($1:$225),0),ROW($1:$225))+1,1)*10^ROW($1:$225)/10))</f>
        <v/>
      </c>
      <c r="AA494" s="5" t="b">
        <f>IF(AND(NOT(ISBLANK(Spreadsheet!D494)),NOT(ISBLANK(Spreadsheet!C494))),IF(AND(ISNUMBER(VALUE(Spreadsheet!D494)), LEN(Spreadsheet!D494)=9),TRUE,FALSE),IF(AND(NOT(ISBLANK(Spreadsheet!D494)),ISBLANK(Spreadsheet!C494)),FALSE,TRUE))</f>
        <v>1</v>
      </c>
      <c r="AB494" s="5" t="b">
        <f>OR(ISBLANK(Spreadsheet!Y494),IF(NOT(ISBLANK(Spreadsheet!Y494)),LEN(Spreadsheet!Y494)=10,ISNUMBER(VALUE(Spreadsheet!Y494))))</f>
        <v>1</v>
      </c>
      <c r="AC494" s="5" t="b">
        <f>OR(ISBLANK(Spreadsheet!AI494), AND(NOT(ISBLANK(Spreadsheet!AJ494)), NOT(ISNUMBER(SEARCH("Waive",Spreadsheet!AJ494)))))</f>
        <v>1</v>
      </c>
      <c r="AD494" s="5" t="b">
        <f>OR(ISBLANK(Spreadsheet!AK494), AND(NOT(ISBLANK(Spreadsheet!AL494)), NOT(ISNUMBER(SEARCH("Waive",Spreadsheet!AL494)))))</f>
        <v>1</v>
      </c>
      <c r="AE494" s="5" t="b">
        <f>OR(ISBLANK(Spreadsheet!AM494), AND(NOT(ISBLANK(Spreadsheet!AN494)), NOT(ISNUMBER(SEARCH("Waive", Spreadsheet!AN494)))))</f>
        <v>1</v>
      </c>
      <c r="AF494" s="5" t="b">
        <f>OR(ISBLANK(Spreadsheet!C494), NOT(ISBLANK(Spreadsheet!D494)),NOT(ISBLANK(Spreadsheet!L494)))</f>
        <v>1</v>
      </c>
      <c r="AG494" s="5" t="b">
        <f>IF(AND(NOT(ISBLANK(Spreadsheet!C494)), NOT(ISBLANK(Spreadsheet!D494)),Spreadsheet!C494&lt;&gt;Spreadsheet!D494),IF(ISERROR(VLOOKUP(Spreadsheet!C494, Spreadsheet!$C$6:'Spreadsheet'!$C493,1,FALSE)), FALSE, TRUE),TRUE)</f>
        <v>1</v>
      </c>
      <c r="AH494" s="5" t="b">
        <f>Spreadsheet!$B$2=Spreadsheet!AD494</f>
        <v>1</v>
      </c>
      <c r="AI494" s="5" t="b">
        <f>IF(ISBLANK(Spreadsheet!G494),TRUE,IF(OR(LEN(Spreadsheet!G494)&gt;1,ISNUMBER(VALUE(Spreadsheet!G494))),FALSE,TRUE))</f>
        <v>1</v>
      </c>
      <c r="AJ494" s="5" t="b">
        <f>OR(ISBLANK(Spreadsheet!C494), NOT(ISBLANK(Spreadsheet!B494)), NOT(ISBLANK(Spreadsheet!D494)))</f>
        <v>1</v>
      </c>
      <c r="AK494" s="5" t="b">
        <f t="array" ref="AK494">IF(OR(AND(ISBLANK(Spreadsheet!E494),ISBLANK(Spreadsheet!D494),NOT(ISBLANK(Spreadsheet!C494))),AND(ISBLANK(Spreadsheet!E494),ISBLANK(Spreadsheet!D494),ISBLANK(Spreadsheet!C494))),TRUE,ISNUMBER(MATCH(TRUE,EXACT(Spreadsheet!E494,Relationships),0)))</f>
        <v>1</v>
      </c>
      <c r="AL494" s="5" t="b">
        <f>IF(NOT(ISBLANK(Spreadsheet!C494)),IF(OR(ISBLANK(Spreadsheet!F494),LEN(Spreadsheet!F494)&gt;40),FALSE,TRUE),TRUE)</f>
        <v>1</v>
      </c>
      <c r="AM494" s="5" t="b">
        <f>IF(NOT(ISBLANK(Spreadsheet!C494)),IF(OR(ISBLANK(Spreadsheet!H494),LEN(Spreadsheet!H494)&gt;40),FALSE,TRUE),TRUE)</f>
        <v>1</v>
      </c>
      <c r="AN494" s="5" t="b">
        <f t="array" ref="AN494">IF(ISBLANK(Spreadsheet!I494),TRUE,ISNUMBER(MATCH(TRUE,EXACT(Spreadsheet!I494,GenderValues),0)))</f>
        <v>1</v>
      </c>
      <c r="AO494" s="5" t="b">
        <f ca="1">IF(ISERROR(DATEVALUE(TEXT(Spreadsheet!J494,"mm/dd/yyyy")) &gt; TODAY()),IF(AND(ISBLANK(Spreadsheet!J494),ISBLANK(Spreadsheet!C494)),TRUE,FALSE),IF(DATEVALUE(TEXT(Spreadsheet!J494,"mm/dd/yyyy")) &gt; TODAY(),FALSE,TRUE))</f>
        <v>1</v>
      </c>
      <c r="AP494" s="5" t="b">
        <f>OR(ISBLANK(Spreadsheet!K494),LEN(Spreadsheet!K494)&lt;=100)</f>
        <v>1</v>
      </c>
      <c r="AQ494" s="5" t="b">
        <f t="array" ref="AQ494">IF(OR(AND(ISBLANK(Spreadsheet!L494),ISBLANK(Spreadsheet!C494)),AND(NOT(ISBLANK(Spreadsheet!C494)),NOT(ISBLANK(Spreadsheet!D494)))),TRUE,ISNUMBER(MATCH(TRUE,EXACT(Spreadsheet!L494,MaritalStatus),0)))</f>
        <v>1</v>
      </c>
      <c r="AR494" s="5" t="b">
        <f ca="1">IF(ISERROR(DATEVALUE(TEXT(Spreadsheet!M494,"mm/dd/yyyy")) &gt; TODAY()),IF(ISBLANK(Spreadsheet!M494),TRUE,FALSE),IF(DATEVALUE(TEXT(Spreadsheet!M494,"mm/dd/yyyy")) &gt; TODAY(),FALSE,TRUE))</f>
        <v>1</v>
      </c>
      <c r="AS494" s="5" t="b">
        <f>OR(ISBLANK(Spreadsheet!N494),LEN(Spreadsheet!N494)&lt;=100)</f>
        <v>1</v>
      </c>
      <c r="AT494" s="5" t="b">
        <f>OR(ISBLANK(Spreadsheet!O494),UPPER(Spreadsheet!O494)="YES")</f>
        <v>1</v>
      </c>
      <c r="AU494" s="5" t="b">
        <f>OR(ISBLANK(Spreadsheet!P494),UPPER(Spreadsheet!P494)="YES")</f>
        <v>1</v>
      </c>
      <c r="AV494" s="5" t="b">
        <f t="array" ref="AV494">IF(ISBLANK(Spreadsheet!Q494),TRUE,ISNUMBER(MATCH(TRUE,EXACT(Spreadsheet!Q494,OnGroupsPriorIns),0)))</f>
        <v>1</v>
      </c>
      <c r="AW494" s="5" t="b">
        <f>OR(ISBLANK(Spreadsheet!R494),UPPER(Spreadsheet!R494)="YES")</f>
        <v>1</v>
      </c>
      <c r="AX494" s="5" t="b">
        <f>OR(ISBLANK(Spreadsheet!S494),UPPER(Spreadsheet!S494)="YES")</f>
        <v>1</v>
      </c>
      <c r="AY494" s="5" t="b">
        <f>OR(AND(ISBLANK(Spreadsheet!C494),LEN(Spreadsheet!T494)=0),AND(NOT(ISBLANK(Spreadsheet!C494)),LEN(Spreadsheet!T494)&gt;0,LEN(Spreadsheet!T494)&lt;=50))</f>
        <v>1</v>
      </c>
      <c r="AZ494" s="5" t="b">
        <f>OR(LEN(Spreadsheet!U494)=0,AND(LEN(Spreadsheet!U494)&gt;0,LEN(Spreadsheet!U494)&lt;=50))</f>
        <v>1</v>
      </c>
      <c r="BA494" s="5" t="b">
        <f>OR(AND(ISBLANK(Spreadsheet!C494),LEN(Spreadsheet!V494)=0),AND(NOT(ISBLANK(Spreadsheet!C494)),LEN(Spreadsheet!V494)&gt;0,LEN(Spreadsheet!V494)&lt;=50))</f>
        <v>1</v>
      </c>
      <c r="BB494" s="5" t="b">
        <f t="array" ref="BB494">IF(AND(ISBLANK(Spreadsheet!C494),LEN(Spreadsheet!W494)=0),TRUE,ISNUMBER(MATCH(TRUE,EXACT(Spreadsheet!W494,States),0)))</f>
        <v>1</v>
      </c>
      <c r="BC494" s="5" t="b">
        <f>OR(AND(ISBLANK(Spreadsheet!C494),LEN(Spreadsheet!X494)=0),AND(NOT(ISBLANK(Spreadsheet!C494)),LEN(Spreadsheet!X494)&gt;0,LEN(Spreadsheet!X494)=5,ISNUMBER(VALUE(Spreadsheet!X494))))</f>
        <v>1</v>
      </c>
      <c r="BD494" s="5" t="b">
        <f>OR(ISBLANK(Spreadsheet!Z494),LEN(Spreadsheet!Z494)&lt;=50)</f>
        <v>1</v>
      </c>
      <c r="BE494" s="5" t="b">
        <f>ISBLANK(Spreadsheet!AA494)</f>
        <v>1</v>
      </c>
      <c r="BF494" s="5" t="b">
        <f>ISBLANK(Spreadsheet!AB494)</f>
        <v>1</v>
      </c>
      <c r="BG494" s="5" t="b">
        <f>IF(ISERROR(DATEVALUE(TEXT(Spreadsheet!AC494,"mm/dd/yyyy")) &gt; DATEVALUE(TEXT(Spreadsheet!J494,"mm/dd/yyyy"))),IF(OR(AND(ISBLANK(Spreadsheet!AC494),ISBLANK(Spreadsheet!C494)),AND(NOT(ISBLANK(Spreadsheet!C494)),ISBLANK(Spreadsheet!AC494),NOT(ISBLANK(Spreadsheet!D494)))),TRUE,FALSE),IF(DATEVALUE(TEXT(Spreadsheet!AC494,"mm/dd/yyyy")) &gt; DATEVALUE(TEXT(Spreadsheet!J494,"mm/dd/yyyy")),TRUE,FALSE))</f>
        <v>1</v>
      </c>
      <c r="BH494" s="5" t="b">
        <f>OR(AND(ISBLANK(Spreadsheet!C494),ISBLANK(Spreadsheet!AE494)),AND(NOT(ISBLANK(Spreadsheet!C494)),NOT(ISBLANK(Spreadsheet!D494)),ISBLANK(Spreadsheet!AE494)),AND(NOT(ISBLANK(Spreadsheet!C494)),ISBLANK(Spreadsheet!D494),NOT(ISBLANK(Spreadsheet!AE494)),LEN(Spreadsheet!AE494)&lt;=100))</f>
        <v>1</v>
      </c>
      <c r="BI494" s="5" t="b">
        <f t="array" ref="BI494">IF(ISBLANK(Spreadsheet!AF494),TRUE,ISNUMBER(MATCH(TRUE,EXACT(Spreadsheet!AF494,CobraShortReasons),0)))</f>
        <v>1</v>
      </c>
      <c r="BJ494" s="5" t="b">
        <f ca="1">IF(ISERROR(DATEVALUE(TEXT(Spreadsheet!AG494,"mm/dd/yyyy")) &gt; TODAY()),IF(ISBLANK(Spreadsheet!AG494),TRUE,FALSE),IF(DATEVALUE(TEXT(Spreadsheet!AG494,"mm/dd/yyyy")) &gt; TODAY(),FALSE,TRUE))</f>
        <v>1</v>
      </c>
      <c r="BK494" s="5" t="b">
        <f>OR(ISBLANK(Spreadsheet!AH494),LEN(Spreadsheet!AH494)&lt;=25)</f>
        <v>1</v>
      </c>
      <c r="BL494" s="5" t="b">
        <f t="array" aca="1" ref="BL494" ca="1">IF(ISBLANK(Spreadsheet!AI494),TRUE,ISNUMBER(MATCH(TRUE,EXACT(Spreadsheet!AI494,INDIRECT(Spreadsheet!$D$2)),0)))</f>
        <v>1</v>
      </c>
      <c r="BM494" s="5" t="b">
        <f t="array" aca="1" ref="BM494" ca="1">IF(ISBLANK(Spreadsheet!AJ494),TRUE,ISNUMBER(MATCH(TRUE,EXACT(Spreadsheet!AJ494,INDIRECT(Spreadsheet!BJ494)),0)))</f>
        <v>1</v>
      </c>
      <c r="BN494" s="5" t="b">
        <f t="array" ref="BN494">IF(ISBLANK(Spreadsheet!AK494),TRUE,ISNUMBER(MATCH(TRUE,EXACT(Spreadsheet!AK494,DentalPlans),0)))</f>
        <v>1</v>
      </c>
      <c r="BO494" s="5" t="b">
        <f t="array" aca="1" ref="BO494" ca="1">IF(ISBLANK(Spreadsheet!AL494),TRUE,ISNUMBER(MATCH(TRUE,EXACT(Spreadsheet!AL494,INDIRECT(Spreadsheet!BK494)),0)))</f>
        <v>1</v>
      </c>
      <c r="BP494" s="5" t="b">
        <f t="array" ref="BP494">IF(ISBLANK(Spreadsheet!AM494),TRUE,ISNUMBER(MATCH(TRUE,EXACT(Spreadsheet!AM494,VisionPlans),0)))</f>
        <v>1</v>
      </c>
      <c r="BQ494" s="5" t="b">
        <f t="array" aca="1" ref="BQ494" ca="1">IF(ISBLANK(Spreadsheet!AN494),TRUE,ISNUMBER(MATCH(TRUE,EXACT(Spreadsheet!AN494,INDIRECT(Spreadsheet!BL494)),0)))</f>
        <v>1</v>
      </c>
      <c r="BR494" s="5" t="b">
        <f t="array" ref="BR494">IF(ISBLANK(Spreadsheet!AO494),TRUE,ISNUMBER(MATCH(TRUE,EXACT(Spreadsheet!AO494,LifeBenefitClasses),0)))</f>
        <v>1</v>
      </c>
      <c r="BS494" s="5" t="b">
        <f>IF(OR(ISBLANK(Spreadsheet!AO494), Spreadsheet!AO494="Waive"),IF(ISBLANK(Spreadsheet!AP494),TRUE,FALSE),IF(OR(AND(NOT(ISBLANK(Spreadsheet!AO494)),ISBLANK(Spreadsheet!AP494)),NOT(ISNUMBER(VALUE(Spreadsheet!AP494)))),FALSE,IF(OR(AND(Spreadsheet!AP494&lt;6,MOD(Spreadsheet!AP494*10,5)=0), MOD(Spreadsheet!AP494,5000)=0),TRUE,FALSE)))</f>
        <v>1</v>
      </c>
      <c r="BT494" s="5" t="b">
        <f t="array" ref="BT494">IF(ISBLANK(Spreadsheet!AQ494),TRUE,ISNUMBER(MATCH(TRUE,EXACT(Spreadsheet!AQ494,EnrollWaive),0)))</f>
        <v>1</v>
      </c>
      <c r="BU494" s="5" t="b">
        <f t="array" ref="BU494">IF(ISBLANK(Spreadsheet!AR494),TRUE,ISNUMBER(MATCH(TRUE,EXACT(Spreadsheet!AR494,LifeBenefitClasses),0)))</f>
        <v>1</v>
      </c>
      <c r="BV494" s="5" t="b">
        <f>IF(OR(ISBLANK(Spreadsheet!AR494), Spreadsheet!AR494="Waive"),IF(ISBLANK(Spreadsheet!AS494),TRUE,FALSE),IF(OR(AND(NOT(ISBLANK(Spreadsheet!AR494)),ISBLANK(Spreadsheet!AS494)),NOT(ISNUMBER(VALUE(Spreadsheet!AS494)))),FALSE,IF(OR(AND(Spreadsheet!AS494&lt;6,MOD(Spreadsheet!AS494*10,5)=0), MOD(Spreadsheet!AS494,10000)=0),TRUE,FALSE)))</f>
        <v>1</v>
      </c>
      <c r="BW494" s="5" t="b">
        <f t="array" ref="BW494">IF(ISBLANK(Spreadsheet!AT494),TRUE,ISNUMBER(MATCH(TRUE,EXACT(Spreadsheet!AT494,LifeBenefitClasses),0)))</f>
        <v>1</v>
      </c>
      <c r="BX494" s="5" t="b">
        <f>IF(OR(ISBLANK(Spreadsheet!AT494), Spreadsheet!AT494="Waive"),IF(ISBLANK(Spreadsheet!AU494),TRUE,FALSE),IF(OR(AND(NOT(ISBLANK(Spreadsheet!AT494)),ISBLANK(Spreadsheet!AU494)),NOT(ISNUMBER(VALUE(Spreadsheet!AU494)))),FALSE,IF(AND(NOT(OR(ISBLANK(Spreadsheet!AT494),Spreadsheet!AT494="Waive")),NOT(OR(ISBLANK(Spreadsheet!AR494),Spreadsheet!AR494="Waive")),MOD(Spreadsheet!AU494,5000)=0, Spreadsheet!AU494&lt;=(Spreadsheet!AS494*0.5)),TRUE,FALSE)))</f>
        <v>1</v>
      </c>
      <c r="BY494" s="5" t="b">
        <f t="array" ref="BY494">IF(ISBLANK(Spreadsheet!AV494),TRUE,ISNUMBER(MATCH(TRUE,EXACT(Spreadsheet!AV494,EnrollWaive),0)))</f>
        <v>1</v>
      </c>
      <c r="BZ494" s="5" t="b">
        <f t="array" ref="BZ494">IF(ISBLANK(Spreadsheet!AW494),TRUE,ISNUMBER(MATCH(TRUE,EXACT(Spreadsheet!AW494,LifeBenefitClasses),0)))</f>
        <v>1</v>
      </c>
      <c r="CA494" s="5" t="b">
        <f t="array" ref="CA494">IF(ISBLANK(Spreadsheet!AX494),TRUE,ISNUMBER(MATCH(TRUE,EXACT(Spreadsheet!AX494,LifeBenefitClasses),0)))</f>
        <v>1</v>
      </c>
      <c r="CB494" s="5" t="b">
        <f t="array" ref="CB494">IF(ISBLANK(Spreadsheet!AY494),TRUE,ISNUMBER(MATCH(TRUE,EXACT(Spreadsheet!AY494,LifeBenefitClasses),0)))</f>
        <v>1</v>
      </c>
      <c r="CC494" s="5" t="b">
        <f t="array" ref="CC494">IF(ISBLANK(Spreadsheet!AZ494),TRUE,ISNUMBER(MATCH(TRUE,EXACT(Spreadsheet!AZ494,LifeBenefitClasses),0)))</f>
        <v>1</v>
      </c>
      <c r="CD494" s="5" t="b">
        <f t="array" ref="CD494">IF(ISBLANK(Spreadsheet!BA494),TRUE,ISNUMBER(MATCH(TRUE,EXACT(Spreadsheet!BA494,LifeBenefitClasses),0)))</f>
        <v>1</v>
      </c>
      <c r="CE494" s="5" t="b">
        <f>IF(OR(ISBLANK(Spreadsheet!BA494), Spreadsheet!BA494="Waive"),IF(ISBLANK(Spreadsheet!BB494),TRUE,FALSE),IF(OR(AND(NOT(ISBLANK(Spreadsheet!BA494)),ISBLANK(Spreadsheet!BB494)),NOT(ISNUMBER(VALUE(Spreadsheet!BB494))),ISBLANK(Spreadsheet!BC494),NOT(ISNUMBER(VALUE(Spreadsheet!BC494)))),FALSE,IF(AND(Spreadsheet!BB494&gt;=50000,Spreadsheet!BB494&lt;=250000,MOD(Spreadsheet!BB494,10000)=0,Spreadsheet!BB494&lt;=(10*Spreadsheet!BC494)),TRUE,FALSE)))</f>
        <v>1</v>
      </c>
      <c r="CF494" s="5" t="b">
        <f>IF(NOT(ISBLANK(Spreadsheet!BC494)),AND(ISNUMBER(VALUE(Spreadsheet!BC494)),Spreadsheet!BC494&gt;0),AND(OR(ISBLANK(Spreadsheet!AO494),Spreadsheet!AO494="Waive",AND(NOT(OR(ISBLANK(Spreadsheet!AO494),Spreadsheet!AO494="Waive")),Spreadsheet!AP494&gt;=6)),OR(ISBLANK(Spreadsheet!AR494),AND(NOT(OR(ISBLANK(Spreadsheet!AR494),Spreadsheet!AR494="Waive")),Spreadsheet!AS494&gt;=6)),OR(ISBLANK(Spreadsheet!AW494)),OR(ISBLANK(Spreadsheet!AX494)),OR(ISBLANK(Spreadsheet!AY494)),OR(ISBLANK(Spreadsheet!AZ494)),OR(ISBLANK(Spreadsheet!BA494),Spreadsheet!BA494="Waive")))</f>
        <v>1</v>
      </c>
      <c r="CG494" s="5" t="b">
        <f t="shared" ca="1" si="35"/>
        <v>1</v>
      </c>
    </row>
    <row r="495" spans="8:85" x14ac:dyDescent="0.3">
      <c r="H495" s="5">
        <f t="shared" ca="1" si="36"/>
        <v>2</v>
      </c>
      <c r="I495" s="5" t="str">
        <f t="shared" ca="1" si="34"/>
        <v/>
      </c>
      <c r="J495" s="5" t="str">
        <f>IF(AND(NOT(ISBLANK(Spreadsheet!C495)),ISBLANK(Spreadsheet!D495)),Spreadsheet!F495&amp;" "&amp;Spreadsheet!H495,"")</f>
        <v/>
      </c>
      <c r="K495" s="5">
        <f>IF(AND(NOT(ISBLANK(Spreadsheet!C495)),ISBLANK(Spreadsheet!D495)),COUNTIFS(Spreadsheet!E496:E$786,"=Child",Spreadsheet!C496:C$786, "="&amp;Spreadsheet!C495) + COUNTIFS(Spreadsheet!E496:E$786,"=Step-child",Spreadsheet!C496:C$786, "="&amp;Spreadsheet!C495),0)</f>
        <v>0</v>
      </c>
      <c r="L495" s="5">
        <f>IF(NOT(ISBLANK(J495)),COUNTIFS(Spreadsheet!E496:E$786,"=Wife",Spreadsheet!C496:C$786, "="&amp;Spreadsheet!C495) + COUNTIFS(Spreadsheet!E496:E$786,"=Husband",Spreadsheet!C496:C$786, "="&amp;Spreadsheet!C495),0)</f>
        <v>0</v>
      </c>
      <c r="M495" s="5">
        <f>IF(NOT(ISBLANK(Spreadsheet!AJ495)),VLOOKUP(Spreadsheet!AJ495,'Drop Downs'!$P$2:$R$16,3,FALSE),0)</f>
        <v>0</v>
      </c>
      <c r="N495" s="5">
        <f>IF(NOT(ISBLANK(Spreadsheet!AJ495)), VLOOKUP(Spreadsheet!AJ495,'Drop Downs'!$P$2:$R$16,2,FALSE),0)</f>
        <v>0</v>
      </c>
      <c r="O495" s="5">
        <f>IF(NOT(ISBLANK(Spreadsheet!AL495)),VLOOKUP(Spreadsheet!AL495,'Drop Downs'!$P$2:$R$16,3,FALSE), 0)</f>
        <v>0</v>
      </c>
      <c r="P495" s="5">
        <f>IF(NOT(ISBLANK(Spreadsheet!AL495)),VLOOKUP(Spreadsheet!AL495,'Drop Downs'!$P$2:$R$16,2,FALSE),0)</f>
        <v>0</v>
      </c>
      <c r="Q495" s="5">
        <f>IF(NOT(ISBLANK(Spreadsheet!AN495)),VLOOKUP(Spreadsheet!AN495,'Drop Downs'!$P$2:$R$16,3,FALSE),0)</f>
        <v>0</v>
      </c>
      <c r="R495" s="5">
        <f>IF(NOT(ISBLANK(Spreadsheet!AN495)),VLOOKUP(Spreadsheet!AN495,'Drop Downs'!$P$2:$R$16,2,FALSE),0)</f>
        <v>0</v>
      </c>
      <c r="S495" s="5" t="str">
        <f>IF(OR(M495&gt;K495,N495&gt;L495,O495&gt;K495, Q495&gt;K495,N495&gt;L495, P495&gt;L495, R495&gt;L495),"Member currently has a coverage election over what he/she needs.  Please add more dependents or adjust the coverage election.","")&amp;(IF(AND(NOT(ISBLANK(Spreadsheet!C495)),NOT(ISBLANK(Spreadsheet!D495)),ISBLANK(Spreadsheet!E495)),"Dependent lacks a relationship to member.Please select one from the drop-down.",""))</f>
        <v/>
      </c>
      <c r="T495" s="5" t="b">
        <f t="shared" si="37"/>
        <v>1</v>
      </c>
      <c r="U495" s="5" t="b">
        <f>OR(ISBLANK(Spreadsheet!C495),IF(NOT(ISBLANK(Spreadsheet!D495)),NOT(ISBLANK(Spreadsheet!E495)),TRUE))</f>
        <v>1</v>
      </c>
      <c r="V495" s="5" t="b">
        <f>OR(ISBLANK(Spreadsheet!C495), NOT(ISBLANK(Spreadsheet!I495)))</f>
        <v>1</v>
      </c>
      <c r="W495" s="5" t="b">
        <f>OR(ISBLANK(Spreadsheet!D495),NOT(ISBLANK(Spreadsheet!C495)))</f>
        <v>1</v>
      </c>
      <c r="X495" s="155" t="str">
        <f>REPT("0",MIN(FIND({1,2,3,4,5,6,7,8,9},Spreadsheet!C495&amp;"123456789"))-1)&amp;IF(ISBLANK(Spreadsheet!C495),"",SUMPRODUCT(MID(0&amp;Spreadsheet!C495,LARGE(INDEX(ISNUMBER(--MID(Spreadsheet!C495,ROW($1:$225),1))*
 ROW($1:$225),0),ROW($1:$225))+1,1)*10^ROW($1:$225)/10))</f>
        <v/>
      </c>
      <c r="Y495" s="5" t="b">
        <f>IF(NOT(ISBLANK(Spreadsheet!C495)),IF(AND(ISNUMBER(VALUE(Spreadsheet!C495)), LEN(Spreadsheet!C495)=9),TRUE,FALSE),TRUE)</f>
        <v>1</v>
      </c>
      <c r="Z495" s="155" t="str">
        <f>REPT("0",MIN(FIND({1,2,3,4,5,6,7,8,9},Spreadsheet!D495&amp;"123456789"))-1)&amp;IF(ISBLANK(Spreadsheet!D495),"",SUMPRODUCT(MID(0&amp;Spreadsheet!D495,LARGE(INDEX(ISNUMBER(--MID(Spreadsheet!D495,ROW($1:$225),1))*
 ROW($1:$225),0),ROW($1:$225))+1,1)*10^ROW($1:$225)/10))</f>
        <v/>
      </c>
      <c r="AA495" s="5" t="b">
        <f>IF(AND(NOT(ISBLANK(Spreadsheet!D495)),NOT(ISBLANK(Spreadsheet!C495))),IF(AND(ISNUMBER(VALUE(Spreadsheet!D495)), LEN(Spreadsheet!D495)=9),TRUE,FALSE),IF(AND(NOT(ISBLANK(Spreadsheet!D495)),ISBLANK(Spreadsheet!C495)),FALSE,TRUE))</f>
        <v>1</v>
      </c>
      <c r="AB495" s="5" t="b">
        <f>OR(ISBLANK(Spreadsheet!Y495),IF(NOT(ISBLANK(Spreadsheet!Y495)),LEN(Spreadsheet!Y495)=10,ISNUMBER(VALUE(Spreadsheet!Y495))))</f>
        <v>1</v>
      </c>
      <c r="AC495" s="5" t="b">
        <f>OR(ISBLANK(Spreadsheet!AI495), AND(NOT(ISBLANK(Spreadsheet!AJ495)), NOT(ISNUMBER(SEARCH("Waive",Spreadsheet!AJ495)))))</f>
        <v>1</v>
      </c>
      <c r="AD495" s="5" t="b">
        <f>OR(ISBLANK(Spreadsheet!AK495), AND(NOT(ISBLANK(Spreadsheet!AL495)), NOT(ISNUMBER(SEARCH("Waive",Spreadsheet!AL495)))))</f>
        <v>1</v>
      </c>
      <c r="AE495" s="5" t="b">
        <f>OR(ISBLANK(Spreadsheet!AM495), AND(NOT(ISBLANK(Spreadsheet!AN495)), NOT(ISNUMBER(SEARCH("Waive", Spreadsheet!AN495)))))</f>
        <v>1</v>
      </c>
      <c r="AF495" s="5" t="b">
        <f>OR(ISBLANK(Spreadsheet!C495), NOT(ISBLANK(Spreadsheet!D495)),NOT(ISBLANK(Spreadsheet!L495)))</f>
        <v>1</v>
      </c>
      <c r="AG495" s="5" t="b">
        <f>IF(AND(NOT(ISBLANK(Spreadsheet!C495)), NOT(ISBLANK(Spreadsheet!D495)),Spreadsheet!C495&lt;&gt;Spreadsheet!D495),IF(ISERROR(VLOOKUP(Spreadsheet!C495, Spreadsheet!$C$6:'Spreadsheet'!$C494,1,FALSE)), FALSE, TRUE),TRUE)</f>
        <v>1</v>
      </c>
      <c r="AH495" s="5" t="b">
        <f>Spreadsheet!$B$2=Spreadsheet!AD495</f>
        <v>1</v>
      </c>
      <c r="AI495" s="5" t="b">
        <f>IF(ISBLANK(Spreadsheet!G495),TRUE,IF(OR(LEN(Spreadsheet!G495)&gt;1,ISNUMBER(VALUE(Spreadsheet!G495))),FALSE,TRUE))</f>
        <v>1</v>
      </c>
      <c r="AJ495" s="5" t="b">
        <f>OR(ISBLANK(Spreadsheet!C495), NOT(ISBLANK(Spreadsheet!B495)), NOT(ISBLANK(Spreadsheet!D495)))</f>
        <v>1</v>
      </c>
      <c r="AK495" s="5" t="b">
        <f t="array" ref="AK495">IF(OR(AND(ISBLANK(Spreadsheet!E495),ISBLANK(Spreadsheet!D495),NOT(ISBLANK(Spreadsheet!C495))),AND(ISBLANK(Spreadsheet!E495),ISBLANK(Spreadsheet!D495),ISBLANK(Spreadsheet!C495))),TRUE,ISNUMBER(MATCH(TRUE,EXACT(Spreadsheet!E495,Relationships),0)))</f>
        <v>1</v>
      </c>
      <c r="AL495" s="5" t="b">
        <f>IF(NOT(ISBLANK(Spreadsheet!C495)),IF(OR(ISBLANK(Spreadsheet!F495),LEN(Spreadsheet!F495)&gt;40),FALSE,TRUE),TRUE)</f>
        <v>1</v>
      </c>
      <c r="AM495" s="5" t="b">
        <f>IF(NOT(ISBLANK(Spreadsheet!C495)),IF(OR(ISBLANK(Spreadsheet!H495),LEN(Spreadsheet!H495)&gt;40),FALSE,TRUE),TRUE)</f>
        <v>1</v>
      </c>
      <c r="AN495" s="5" t="b">
        <f t="array" ref="AN495">IF(ISBLANK(Spreadsheet!I495),TRUE,ISNUMBER(MATCH(TRUE,EXACT(Spreadsheet!I495,GenderValues),0)))</f>
        <v>1</v>
      </c>
      <c r="AO495" s="5" t="b">
        <f ca="1">IF(ISERROR(DATEVALUE(TEXT(Spreadsheet!J495,"mm/dd/yyyy")) &gt; TODAY()),IF(AND(ISBLANK(Spreadsheet!J495),ISBLANK(Spreadsheet!C495)),TRUE,FALSE),IF(DATEVALUE(TEXT(Spreadsheet!J495,"mm/dd/yyyy")) &gt; TODAY(),FALSE,TRUE))</f>
        <v>1</v>
      </c>
      <c r="AP495" s="5" t="b">
        <f>OR(ISBLANK(Spreadsheet!K495),LEN(Spreadsheet!K495)&lt;=100)</f>
        <v>1</v>
      </c>
      <c r="AQ495" s="5" t="b">
        <f t="array" ref="AQ495">IF(OR(AND(ISBLANK(Spreadsheet!L495),ISBLANK(Spreadsheet!C495)),AND(NOT(ISBLANK(Spreadsheet!C495)),NOT(ISBLANK(Spreadsheet!D495)))),TRUE,ISNUMBER(MATCH(TRUE,EXACT(Spreadsheet!L495,MaritalStatus),0)))</f>
        <v>1</v>
      </c>
      <c r="AR495" s="5" t="b">
        <f ca="1">IF(ISERROR(DATEVALUE(TEXT(Spreadsheet!M495,"mm/dd/yyyy")) &gt; TODAY()),IF(ISBLANK(Spreadsheet!M495),TRUE,FALSE),IF(DATEVALUE(TEXT(Spreadsheet!M495,"mm/dd/yyyy")) &gt; TODAY(),FALSE,TRUE))</f>
        <v>1</v>
      </c>
      <c r="AS495" s="5" t="b">
        <f>OR(ISBLANK(Spreadsheet!N495),LEN(Spreadsheet!N495)&lt;=100)</f>
        <v>1</v>
      </c>
      <c r="AT495" s="5" t="b">
        <f>OR(ISBLANK(Spreadsheet!O495),UPPER(Spreadsheet!O495)="YES")</f>
        <v>1</v>
      </c>
      <c r="AU495" s="5" t="b">
        <f>OR(ISBLANK(Spreadsheet!P495),UPPER(Spreadsheet!P495)="YES")</f>
        <v>1</v>
      </c>
      <c r="AV495" s="5" t="b">
        <f t="array" ref="AV495">IF(ISBLANK(Spreadsheet!Q495),TRUE,ISNUMBER(MATCH(TRUE,EXACT(Spreadsheet!Q495,OnGroupsPriorIns),0)))</f>
        <v>1</v>
      </c>
      <c r="AW495" s="5" t="b">
        <f>OR(ISBLANK(Spreadsheet!R495),UPPER(Spreadsheet!R495)="YES")</f>
        <v>1</v>
      </c>
      <c r="AX495" s="5" t="b">
        <f>OR(ISBLANK(Spreadsheet!S495),UPPER(Spreadsheet!S495)="YES")</f>
        <v>1</v>
      </c>
      <c r="AY495" s="5" t="b">
        <f>OR(AND(ISBLANK(Spreadsheet!C495),LEN(Spreadsheet!T495)=0),AND(NOT(ISBLANK(Spreadsheet!C495)),LEN(Spreadsheet!T495)&gt;0,LEN(Spreadsheet!T495)&lt;=50))</f>
        <v>1</v>
      </c>
      <c r="AZ495" s="5" t="b">
        <f>OR(LEN(Spreadsheet!U495)=0,AND(LEN(Spreadsheet!U495)&gt;0,LEN(Spreadsheet!U495)&lt;=50))</f>
        <v>1</v>
      </c>
      <c r="BA495" s="5" t="b">
        <f>OR(AND(ISBLANK(Spreadsheet!C495),LEN(Spreadsheet!V495)=0),AND(NOT(ISBLANK(Spreadsheet!C495)),LEN(Spreadsheet!V495)&gt;0,LEN(Spreadsheet!V495)&lt;=50))</f>
        <v>1</v>
      </c>
      <c r="BB495" s="5" t="b">
        <f t="array" ref="BB495">IF(AND(ISBLANK(Spreadsheet!C495),LEN(Spreadsheet!W495)=0),TRUE,ISNUMBER(MATCH(TRUE,EXACT(Spreadsheet!W495,States),0)))</f>
        <v>1</v>
      </c>
      <c r="BC495" s="5" t="b">
        <f>OR(AND(ISBLANK(Spreadsheet!C495),LEN(Spreadsheet!X495)=0),AND(NOT(ISBLANK(Spreadsheet!C495)),LEN(Spreadsheet!X495)&gt;0,LEN(Spreadsheet!X495)=5,ISNUMBER(VALUE(Spreadsheet!X495))))</f>
        <v>1</v>
      </c>
      <c r="BD495" s="5" t="b">
        <f>OR(ISBLANK(Spreadsheet!Z495),LEN(Spreadsheet!Z495)&lt;=50)</f>
        <v>1</v>
      </c>
      <c r="BE495" s="5" t="b">
        <f>ISBLANK(Spreadsheet!AA495)</f>
        <v>1</v>
      </c>
      <c r="BF495" s="5" t="b">
        <f>ISBLANK(Spreadsheet!AB495)</f>
        <v>1</v>
      </c>
      <c r="BG495" s="5" t="b">
        <f>IF(ISERROR(DATEVALUE(TEXT(Spreadsheet!AC495,"mm/dd/yyyy")) &gt; DATEVALUE(TEXT(Spreadsheet!J495,"mm/dd/yyyy"))),IF(OR(AND(ISBLANK(Spreadsheet!AC495),ISBLANK(Spreadsheet!C495)),AND(NOT(ISBLANK(Spreadsheet!C495)),ISBLANK(Spreadsheet!AC495),NOT(ISBLANK(Spreadsheet!D495)))),TRUE,FALSE),IF(DATEVALUE(TEXT(Spreadsheet!AC495,"mm/dd/yyyy")) &gt; DATEVALUE(TEXT(Spreadsheet!J495,"mm/dd/yyyy")),TRUE,FALSE))</f>
        <v>1</v>
      </c>
      <c r="BH495" s="5" t="b">
        <f>OR(AND(ISBLANK(Spreadsheet!C495),ISBLANK(Spreadsheet!AE495)),AND(NOT(ISBLANK(Spreadsheet!C495)),NOT(ISBLANK(Spreadsheet!D495)),ISBLANK(Spreadsheet!AE495)),AND(NOT(ISBLANK(Spreadsheet!C495)),ISBLANK(Spreadsheet!D495),NOT(ISBLANK(Spreadsheet!AE495)),LEN(Spreadsheet!AE495)&lt;=100))</f>
        <v>1</v>
      </c>
      <c r="BI495" s="5" t="b">
        <f t="array" ref="BI495">IF(ISBLANK(Spreadsheet!AF495),TRUE,ISNUMBER(MATCH(TRUE,EXACT(Spreadsheet!AF495,CobraShortReasons),0)))</f>
        <v>1</v>
      </c>
      <c r="BJ495" s="5" t="b">
        <f ca="1">IF(ISERROR(DATEVALUE(TEXT(Spreadsheet!AG495,"mm/dd/yyyy")) &gt; TODAY()),IF(ISBLANK(Spreadsheet!AG495),TRUE,FALSE),IF(DATEVALUE(TEXT(Spreadsheet!AG495,"mm/dd/yyyy")) &gt; TODAY(),FALSE,TRUE))</f>
        <v>1</v>
      </c>
      <c r="BK495" s="5" t="b">
        <f>OR(ISBLANK(Spreadsheet!AH495),LEN(Spreadsheet!AH495)&lt;=25)</f>
        <v>1</v>
      </c>
      <c r="BL495" s="5" t="b">
        <f t="array" aca="1" ref="BL495" ca="1">IF(ISBLANK(Spreadsheet!AI495),TRUE,ISNUMBER(MATCH(TRUE,EXACT(Spreadsheet!AI495,INDIRECT(Spreadsheet!$D$2)),0)))</f>
        <v>1</v>
      </c>
      <c r="BM495" s="5" t="b">
        <f t="array" aca="1" ref="BM495" ca="1">IF(ISBLANK(Spreadsheet!AJ495),TRUE,ISNUMBER(MATCH(TRUE,EXACT(Spreadsheet!AJ495,INDIRECT(Spreadsheet!BJ495)),0)))</f>
        <v>1</v>
      </c>
      <c r="BN495" s="5" t="b">
        <f t="array" ref="BN495">IF(ISBLANK(Spreadsheet!AK495),TRUE,ISNUMBER(MATCH(TRUE,EXACT(Spreadsheet!AK495,DentalPlans),0)))</f>
        <v>1</v>
      </c>
      <c r="BO495" s="5" t="b">
        <f t="array" aca="1" ref="BO495" ca="1">IF(ISBLANK(Spreadsheet!AL495),TRUE,ISNUMBER(MATCH(TRUE,EXACT(Spreadsheet!AL495,INDIRECT(Spreadsheet!BK495)),0)))</f>
        <v>1</v>
      </c>
      <c r="BP495" s="5" t="b">
        <f t="array" ref="BP495">IF(ISBLANK(Spreadsheet!AM495),TRUE,ISNUMBER(MATCH(TRUE,EXACT(Spreadsheet!AM495,VisionPlans),0)))</f>
        <v>1</v>
      </c>
      <c r="BQ495" s="5" t="b">
        <f t="array" aca="1" ref="BQ495" ca="1">IF(ISBLANK(Spreadsheet!AN495),TRUE,ISNUMBER(MATCH(TRUE,EXACT(Spreadsheet!AN495,INDIRECT(Spreadsheet!BL495)),0)))</f>
        <v>1</v>
      </c>
      <c r="BR495" s="5" t="b">
        <f t="array" ref="BR495">IF(ISBLANK(Spreadsheet!AO495),TRUE,ISNUMBER(MATCH(TRUE,EXACT(Spreadsheet!AO495,LifeBenefitClasses),0)))</f>
        <v>1</v>
      </c>
      <c r="BS495" s="5" t="b">
        <f>IF(OR(ISBLANK(Spreadsheet!AO495), Spreadsheet!AO495="Waive"),IF(ISBLANK(Spreadsheet!AP495),TRUE,FALSE),IF(OR(AND(NOT(ISBLANK(Spreadsheet!AO495)),ISBLANK(Spreadsheet!AP495)),NOT(ISNUMBER(VALUE(Spreadsheet!AP495)))),FALSE,IF(OR(AND(Spreadsheet!AP495&lt;6,MOD(Spreadsheet!AP495*10,5)=0), MOD(Spreadsheet!AP495,5000)=0),TRUE,FALSE)))</f>
        <v>1</v>
      </c>
      <c r="BT495" s="5" t="b">
        <f t="array" ref="BT495">IF(ISBLANK(Spreadsheet!AQ495),TRUE,ISNUMBER(MATCH(TRUE,EXACT(Spreadsheet!AQ495,EnrollWaive),0)))</f>
        <v>1</v>
      </c>
      <c r="BU495" s="5" t="b">
        <f t="array" ref="BU495">IF(ISBLANK(Spreadsheet!AR495),TRUE,ISNUMBER(MATCH(TRUE,EXACT(Spreadsheet!AR495,LifeBenefitClasses),0)))</f>
        <v>1</v>
      </c>
      <c r="BV495" s="5" t="b">
        <f>IF(OR(ISBLANK(Spreadsheet!AR495), Spreadsheet!AR495="Waive"),IF(ISBLANK(Spreadsheet!AS495),TRUE,FALSE),IF(OR(AND(NOT(ISBLANK(Spreadsheet!AR495)),ISBLANK(Spreadsheet!AS495)),NOT(ISNUMBER(VALUE(Spreadsheet!AS495)))),FALSE,IF(OR(AND(Spreadsheet!AS495&lt;6,MOD(Spreadsheet!AS495*10,5)=0), MOD(Spreadsheet!AS495,10000)=0),TRUE,FALSE)))</f>
        <v>1</v>
      </c>
      <c r="BW495" s="5" t="b">
        <f t="array" ref="BW495">IF(ISBLANK(Spreadsheet!AT495),TRUE,ISNUMBER(MATCH(TRUE,EXACT(Spreadsheet!AT495,LifeBenefitClasses),0)))</f>
        <v>1</v>
      </c>
      <c r="BX495" s="5" t="b">
        <f>IF(OR(ISBLANK(Spreadsheet!AT495), Spreadsheet!AT495="Waive"),IF(ISBLANK(Spreadsheet!AU495),TRUE,FALSE),IF(OR(AND(NOT(ISBLANK(Spreadsheet!AT495)),ISBLANK(Spreadsheet!AU495)),NOT(ISNUMBER(VALUE(Spreadsheet!AU495)))),FALSE,IF(AND(NOT(OR(ISBLANK(Spreadsheet!AT495),Spreadsheet!AT495="Waive")),NOT(OR(ISBLANK(Spreadsheet!AR495),Spreadsheet!AR495="Waive")),MOD(Spreadsheet!AU495,5000)=0, Spreadsheet!AU495&lt;=(Spreadsheet!AS495*0.5)),TRUE,FALSE)))</f>
        <v>1</v>
      </c>
      <c r="BY495" s="5" t="b">
        <f t="array" ref="BY495">IF(ISBLANK(Spreadsheet!AV495),TRUE,ISNUMBER(MATCH(TRUE,EXACT(Spreadsheet!AV495,EnrollWaive),0)))</f>
        <v>1</v>
      </c>
      <c r="BZ495" s="5" t="b">
        <f t="array" ref="BZ495">IF(ISBLANK(Spreadsheet!AW495),TRUE,ISNUMBER(MATCH(TRUE,EXACT(Spreadsheet!AW495,LifeBenefitClasses),0)))</f>
        <v>1</v>
      </c>
      <c r="CA495" s="5" t="b">
        <f t="array" ref="CA495">IF(ISBLANK(Spreadsheet!AX495),TRUE,ISNUMBER(MATCH(TRUE,EXACT(Spreadsheet!AX495,LifeBenefitClasses),0)))</f>
        <v>1</v>
      </c>
      <c r="CB495" s="5" t="b">
        <f t="array" ref="CB495">IF(ISBLANK(Spreadsheet!AY495),TRUE,ISNUMBER(MATCH(TRUE,EXACT(Spreadsheet!AY495,LifeBenefitClasses),0)))</f>
        <v>1</v>
      </c>
      <c r="CC495" s="5" t="b">
        <f t="array" ref="CC495">IF(ISBLANK(Spreadsheet!AZ495),TRUE,ISNUMBER(MATCH(TRUE,EXACT(Spreadsheet!AZ495,LifeBenefitClasses),0)))</f>
        <v>1</v>
      </c>
      <c r="CD495" s="5" t="b">
        <f t="array" ref="CD495">IF(ISBLANK(Spreadsheet!BA495),TRUE,ISNUMBER(MATCH(TRUE,EXACT(Spreadsheet!BA495,LifeBenefitClasses),0)))</f>
        <v>1</v>
      </c>
      <c r="CE495" s="5" t="b">
        <f>IF(OR(ISBLANK(Spreadsheet!BA495), Spreadsheet!BA495="Waive"),IF(ISBLANK(Spreadsheet!BB495),TRUE,FALSE),IF(OR(AND(NOT(ISBLANK(Spreadsheet!BA495)),ISBLANK(Spreadsheet!BB495)),NOT(ISNUMBER(VALUE(Spreadsheet!BB495))),ISBLANK(Spreadsheet!BC495),NOT(ISNUMBER(VALUE(Spreadsheet!BC495)))),FALSE,IF(AND(Spreadsheet!BB495&gt;=50000,Spreadsheet!BB495&lt;=250000,MOD(Spreadsheet!BB495,10000)=0,Spreadsheet!BB495&lt;=(10*Spreadsheet!BC495)),TRUE,FALSE)))</f>
        <v>1</v>
      </c>
      <c r="CF495" s="5" t="b">
        <f>IF(NOT(ISBLANK(Spreadsheet!BC495)),AND(ISNUMBER(VALUE(Spreadsheet!BC495)),Spreadsheet!BC495&gt;0),AND(OR(ISBLANK(Spreadsheet!AO495),Spreadsheet!AO495="Waive",AND(NOT(OR(ISBLANK(Spreadsheet!AO495),Spreadsheet!AO495="Waive")),Spreadsheet!AP495&gt;=6)),OR(ISBLANK(Spreadsheet!AR495),AND(NOT(OR(ISBLANK(Spreadsheet!AR495),Spreadsheet!AR495="Waive")),Spreadsheet!AS495&gt;=6)),OR(ISBLANK(Spreadsheet!AW495)),OR(ISBLANK(Spreadsheet!AX495)),OR(ISBLANK(Spreadsheet!AY495)),OR(ISBLANK(Spreadsheet!AZ495)),OR(ISBLANK(Spreadsheet!BA495),Spreadsheet!BA495="Waive")))</f>
        <v>1</v>
      </c>
      <c r="CG495" s="5" t="b">
        <f t="shared" ca="1" si="35"/>
        <v>1</v>
      </c>
    </row>
    <row r="496" spans="8:85" x14ac:dyDescent="0.3">
      <c r="H496" s="5">
        <f t="shared" ca="1" si="36"/>
        <v>2</v>
      </c>
      <c r="I496" s="5" t="str">
        <f t="shared" ca="1" si="34"/>
        <v/>
      </c>
      <c r="J496" s="5" t="str">
        <f>IF(AND(NOT(ISBLANK(Spreadsheet!C496)),ISBLANK(Spreadsheet!D496)),Spreadsheet!F496&amp;" "&amp;Spreadsheet!H496,"")</f>
        <v/>
      </c>
      <c r="K496" s="5">
        <f>IF(AND(NOT(ISBLANK(Spreadsheet!C496)),ISBLANK(Spreadsheet!D496)),COUNTIFS(Spreadsheet!E497:E$786,"=Child",Spreadsheet!C497:C$786, "="&amp;Spreadsheet!C496) + COUNTIFS(Spreadsheet!E497:E$786,"=Step-child",Spreadsheet!C497:C$786, "="&amp;Spreadsheet!C496),0)</f>
        <v>0</v>
      </c>
      <c r="L496" s="5">
        <f>IF(NOT(ISBLANK(J496)),COUNTIFS(Spreadsheet!E497:E$786,"=Wife",Spreadsheet!C497:C$786, "="&amp;Spreadsheet!C496) + COUNTIFS(Spreadsheet!E497:E$786,"=Husband",Spreadsheet!C497:C$786, "="&amp;Spreadsheet!C496),0)</f>
        <v>0</v>
      </c>
      <c r="M496" s="5">
        <f>IF(NOT(ISBLANK(Spreadsheet!AJ496)),VLOOKUP(Spreadsheet!AJ496,'Drop Downs'!$P$2:$R$16,3,FALSE),0)</f>
        <v>0</v>
      </c>
      <c r="N496" s="5">
        <f>IF(NOT(ISBLANK(Spreadsheet!AJ496)), VLOOKUP(Spreadsheet!AJ496,'Drop Downs'!$P$2:$R$16,2,FALSE),0)</f>
        <v>0</v>
      </c>
      <c r="O496" s="5">
        <f>IF(NOT(ISBLANK(Spreadsheet!AL496)),VLOOKUP(Spreadsheet!AL496,'Drop Downs'!$P$2:$R$16,3,FALSE), 0)</f>
        <v>0</v>
      </c>
      <c r="P496" s="5">
        <f>IF(NOT(ISBLANK(Spreadsheet!AL496)),VLOOKUP(Spreadsheet!AL496,'Drop Downs'!$P$2:$R$16,2,FALSE),0)</f>
        <v>0</v>
      </c>
      <c r="Q496" s="5">
        <f>IF(NOT(ISBLANK(Spreadsheet!AN496)),VLOOKUP(Spreadsheet!AN496,'Drop Downs'!$P$2:$R$16,3,FALSE),0)</f>
        <v>0</v>
      </c>
      <c r="R496" s="5">
        <f>IF(NOT(ISBLANK(Spreadsheet!AN496)),VLOOKUP(Spreadsheet!AN496,'Drop Downs'!$P$2:$R$16,2,FALSE),0)</f>
        <v>0</v>
      </c>
      <c r="S496" s="5" t="str">
        <f>IF(OR(M496&gt;K496,N496&gt;L496,O496&gt;K496, Q496&gt;K496,N496&gt;L496, P496&gt;L496, R496&gt;L496),"Member currently has a coverage election over what he/she needs.  Please add more dependents or adjust the coverage election.","")&amp;(IF(AND(NOT(ISBLANK(Spreadsheet!C496)),NOT(ISBLANK(Spreadsheet!D496)),ISBLANK(Spreadsheet!E496)),"Dependent lacks a relationship to member.Please select one from the drop-down.",""))</f>
        <v/>
      </c>
      <c r="T496" s="5" t="b">
        <f t="shared" si="37"/>
        <v>1</v>
      </c>
      <c r="U496" s="5" t="b">
        <f>OR(ISBLANK(Spreadsheet!C496),IF(NOT(ISBLANK(Spreadsheet!D496)),NOT(ISBLANK(Spreadsheet!E496)),TRUE))</f>
        <v>1</v>
      </c>
      <c r="V496" s="5" t="b">
        <f>OR(ISBLANK(Spreadsheet!C496), NOT(ISBLANK(Spreadsheet!I496)))</f>
        <v>1</v>
      </c>
      <c r="W496" s="5" t="b">
        <f>OR(ISBLANK(Spreadsheet!D496),NOT(ISBLANK(Spreadsheet!C496)))</f>
        <v>1</v>
      </c>
      <c r="X496" s="155" t="str">
        <f>REPT("0",MIN(FIND({1,2,3,4,5,6,7,8,9},Spreadsheet!C496&amp;"123456789"))-1)&amp;IF(ISBLANK(Spreadsheet!C496),"",SUMPRODUCT(MID(0&amp;Spreadsheet!C496,LARGE(INDEX(ISNUMBER(--MID(Spreadsheet!C496,ROW($1:$225),1))*
 ROW($1:$225),0),ROW($1:$225))+1,1)*10^ROW($1:$225)/10))</f>
        <v/>
      </c>
      <c r="Y496" s="5" t="b">
        <f>IF(NOT(ISBLANK(Spreadsheet!C496)),IF(AND(ISNUMBER(VALUE(Spreadsheet!C496)), LEN(Spreadsheet!C496)=9),TRUE,FALSE),TRUE)</f>
        <v>1</v>
      </c>
      <c r="Z496" s="155" t="str">
        <f>REPT("0",MIN(FIND({1,2,3,4,5,6,7,8,9},Spreadsheet!D496&amp;"123456789"))-1)&amp;IF(ISBLANK(Spreadsheet!D496),"",SUMPRODUCT(MID(0&amp;Spreadsheet!D496,LARGE(INDEX(ISNUMBER(--MID(Spreadsheet!D496,ROW($1:$225),1))*
 ROW($1:$225),0),ROW($1:$225))+1,1)*10^ROW($1:$225)/10))</f>
        <v/>
      </c>
      <c r="AA496" s="5" t="b">
        <f>IF(AND(NOT(ISBLANK(Spreadsheet!D496)),NOT(ISBLANK(Spreadsheet!C496))),IF(AND(ISNUMBER(VALUE(Spreadsheet!D496)), LEN(Spreadsheet!D496)=9),TRUE,FALSE),IF(AND(NOT(ISBLANK(Spreadsheet!D496)),ISBLANK(Spreadsheet!C496)),FALSE,TRUE))</f>
        <v>1</v>
      </c>
      <c r="AB496" s="5" t="b">
        <f>OR(ISBLANK(Spreadsheet!Y496),IF(NOT(ISBLANK(Spreadsheet!Y496)),LEN(Spreadsheet!Y496)=10,ISNUMBER(VALUE(Spreadsheet!Y496))))</f>
        <v>1</v>
      </c>
      <c r="AC496" s="5" t="b">
        <f>OR(ISBLANK(Spreadsheet!AI496), AND(NOT(ISBLANK(Spreadsheet!AJ496)), NOT(ISNUMBER(SEARCH("Waive",Spreadsheet!AJ496)))))</f>
        <v>1</v>
      </c>
      <c r="AD496" s="5" t="b">
        <f>OR(ISBLANK(Spreadsheet!AK496), AND(NOT(ISBLANK(Spreadsheet!AL496)), NOT(ISNUMBER(SEARCH("Waive",Spreadsheet!AL496)))))</f>
        <v>1</v>
      </c>
      <c r="AE496" s="5" t="b">
        <f>OR(ISBLANK(Spreadsheet!AM496), AND(NOT(ISBLANK(Spreadsheet!AN496)), NOT(ISNUMBER(SEARCH("Waive", Spreadsheet!AN496)))))</f>
        <v>1</v>
      </c>
      <c r="AF496" s="5" t="b">
        <f>OR(ISBLANK(Spreadsheet!C496), NOT(ISBLANK(Spreadsheet!D496)),NOT(ISBLANK(Spreadsheet!L496)))</f>
        <v>1</v>
      </c>
      <c r="AG496" s="5" t="b">
        <f>IF(AND(NOT(ISBLANK(Spreadsheet!C496)), NOT(ISBLANK(Spreadsheet!D496)),Spreadsheet!C496&lt;&gt;Spreadsheet!D496),IF(ISERROR(VLOOKUP(Spreadsheet!C496, Spreadsheet!$C$6:'Spreadsheet'!$C495,1,FALSE)), FALSE, TRUE),TRUE)</f>
        <v>1</v>
      </c>
      <c r="AH496" s="5" t="b">
        <f>Spreadsheet!$B$2=Spreadsheet!AD496</f>
        <v>1</v>
      </c>
      <c r="AI496" s="5" t="b">
        <f>IF(ISBLANK(Spreadsheet!G496),TRUE,IF(OR(LEN(Spreadsheet!G496)&gt;1,ISNUMBER(VALUE(Spreadsheet!G496))),FALSE,TRUE))</f>
        <v>1</v>
      </c>
      <c r="AJ496" s="5" t="b">
        <f>OR(ISBLANK(Spreadsheet!C496), NOT(ISBLANK(Spreadsheet!B496)), NOT(ISBLANK(Spreadsheet!D496)))</f>
        <v>1</v>
      </c>
      <c r="AK496" s="5" t="b">
        <f t="array" ref="AK496">IF(OR(AND(ISBLANK(Spreadsheet!E496),ISBLANK(Spreadsheet!D496),NOT(ISBLANK(Spreadsheet!C496))),AND(ISBLANK(Spreadsheet!E496),ISBLANK(Spreadsheet!D496),ISBLANK(Spreadsheet!C496))),TRUE,ISNUMBER(MATCH(TRUE,EXACT(Spreadsheet!E496,Relationships),0)))</f>
        <v>1</v>
      </c>
      <c r="AL496" s="5" t="b">
        <f>IF(NOT(ISBLANK(Spreadsheet!C496)),IF(OR(ISBLANK(Spreadsheet!F496),LEN(Spreadsheet!F496)&gt;40),FALSE,TRUE),TRUE)</f>
        <v>1</v>
      </c>
      <c r="AM496" s="5" t="b">
        <f>IF(NOT(ISBLANK(Spreadsheet!C496)),IF(OR(ISBLANK(Spreadsheet!H496),LEN(Spreadsheet!H496)&gt;40),FALSE,TRUE),TRUE)</f>
        <v>1</v>
      </c>
      <c r="AN496" s="5" t="b">
        <f t="array" ref="AN496">IF(ISBLANK(Spreadsheet!I496),TRUE,ISNUMBER(MATCH(TRUE,EXACT(Spreadsheet!I496,GenderValues),0)))</f>
        <v>1</v>
      </c>
      <c r="AO496" s="5" t="b">
        <f ca="1">IF(ISERROR(DATEVALUE(TEXT(Spreadsheet!J496,"mm/dd/yyyy")) &gt; TODAY()),IF(AND(ISBLANK(Spreadsheet!J496),ISBLANK(Spreadsheet!C496)),TRUE,FALSE),IF(DATEVALUE(TEXT(Spreadsheet!J496,"mm/dd/yyyy")) &gt; TODAY(),FALSE,TRUE))</f>
        <v>1</v>
      </c>
      <c r="AP496" s="5" t="b">
        <f>OR(ISBLANK(Spreadsheet!K496),LEN(Spreadsheet!K496)&lt;=100)</f>
        <v>1</v>
      </c>
      <c r="AQ496" s="5" t="b">
        <f t="array" ref="AQ496">IF(OR(AND(ISBLANK(Spreadsheet!L496),ISBLANK(Spreadsheet!C496)),AND(NOT(ISBLANK(Spreadsheet!C496)),NOT(ISBLANK(Spreadsheet!D496)))),TRUE,ISNUMBER(MATCH(TRUE,EXACT(Spreadsheet!L496,MaritalStatus),0)))</f>
        <v>1</v>
      </c>
      <c r="AR496" s="5" t="b">
        <f ca="1">IF(ISERROR(DATEVALUE(TEXT(Spreadsheet!M496,"mm/dd/yyyy")) &gt; TODAY()),IF(ISBLANK(Spreadsheet!M496),TRUE,FALSE),IF(DATEVALUE(TEXT(Spreadsheet!M496,"mm/dd/yyyy")) &gt; TODAY(),FALSE,TRUE))</f>
        <v>1</v>
      </c>
      <c r="AS496" s="5" t="b">
        <f>OR(ISBLANK(Spreadsheet!N496),LEN(Spreadsheet!N496)&lt;=100)</f>
        <v>1</v>
      </c>
      <c r="AT496" s="5" t="b">
        <f>OR(ISBLANK(Spreadsheet!O496),UPPER(Spreadsheet!O496)="YES")</f>
        <v>1</v>
      </c>
      <c r="AU496" s="5" t="b">
        <f>OR(ISBLANK(Spreadsheet!P496),UPPER(Spreadsheet!P496)="YES")</f>
        <v>1</v>
      </c>
      <c r="AV496" s="5" t="b">
        <f t="array" ref="AV496">IF(ISBLANK(Spreadsheet!Q496),TRUE,ISNUMBER(MATCH(TRUE,EXACT(Spreadsheet!Q496,OnGroupsPriorIns),0)))</f>
        <v>1</v>
      </c>
      <c r="AW496" s="5" t="b">
        <f>OR(ISBLANK(Spreadsheet!R496),UPPER(Spreadsheet!R496)="YES")</f>
        <v>1</v>
      </c>
      <c r="AX496" s="5" t="b">
        <f>OR(ISBLANK(Spreadsheet!S496),UPPER(Spreadsheet!S496)="YES")</f>
        <v>1</v>
      </c>
      <c r="AY496" s="5" t="b">
        <f>OR(AND(ISBLANK(Spreadsheet!C496),LEN(Spreadsheet!T496)=0),AND(NOT(ISBLANK(Spreadsheet!C496)),LEN(Spreadsheet!T496)&gt;0,LEN(Spreadsheet!T496)&lt;=50))</f>
        <v>1</v>
      </c>
      <c r="AZ496" s="5" t="b">
        <f>OR(LEN(Spreadsheet!U496)=0,AND(LEN(Spreadsheet!U496)&gt;0,LEN(Spreadsheet!U496)&lt;=50))</f>
        <v>1</v>
      </c>
      <c r="BA496" s="5" t="b">
        <f>OR(AND(ISBLANK(Spreadsheet!C496),LEN(Spreadsheet!V496)=0),AND(NOT(ISBLANK(Spreadsheet!C496)),LEN(Spreadsheet!V496)&gt;0,LEN(Spreadsheet!V496)&lt;=50))</f>
        <v>1</v>
      </c>
      <c r="BB496" s="5" t="b">
        <f t="array" ref="BB496">IF(AND(ISBLANK(Spreadsheet!C496),LEN(Spreadsheet!W496)=0),TRUE,ISNUMBER(MATCH(TRUE,EXACT(Spreadsheet!W496,States),0)))</f>
        <v>1</v>
      </c>
      <c r="BC496" s="5" t="b">
        <f>OR(AND(ISBLANK(Spreadsheet!C496),LEN(Spreadsheet!X496)=0),AND(NOT(ISBLANK(Spreadsheet!C496)),LEN(Spreadsheet!X496)&gt;0,LEN(Spreadsheet!X496)=5,ISNUMBER(VALUE(Spreadsheet!X496))))</f>
        <v>1</v>
      </c>
      <c r="BD496" s="5" t="b">
        <f>OR(ISBLANK(Spreadsheet!Z496),LEN(Spreadsheet!Z496)&lt;=50)</f>
        <v>1</v>
      </c>
      <c r="BE496" s="5" t="b">
        <f>ISBLANK(Spreadsheet!AA496)</f>
        <v>1</v>
      </c>
      <c r="BF496" s="5" t="b">
        <f>ISBLANK(Spreadsheet!AB496)</f>
        <v>1</v>
      </c>
      <c r="BG496" s="5" t="b">
        <f>IF(ISERROR(DATEVALUE(TEXT(Spreadsheet!AC496,"mm/dd/yyyy")) &gt; DATEVALUE(TEXT(Spreadsheet!J496,"mm/dd/yyyy"))),IF(OR(AND(ISBLANK(Spreadsheet!AC496),ISBLANK(Spreadsheet!C496)),AND(NOT(ISBLANK(Spreadsheet!C496)),ISBLANK(Spreadsheet!AC496),NOT(ISBLANK(Spreadsheet!D496)))),TRUE,FALSE),IF(DATEVALUE(TEXT(Spreadsheet!AC496,"mm/dd/yyyy")) &gt; DATEVALUE(TEXT(Spreadsheet!J496,"mm/dd/yyyy")),TRUE,FALSE))</f>
        <v>1</v>
      </c>
      <c r="BH496" s="5" t="b">
        <f>OR(AND(ISBLANK(Spreadsheet!C496),ISBLANK(Spreadsheet!AE496)),AND(NOT(ISBLANK(Spreadsheet!C496)),NOT(ISBLANK(Spreadsheet!D496)),ISBLANK(Spreadsheet!AE496)),AND(NOT(ISBLANK(Spreadsheet!C496)),ISBLANK(Spreadsheet!D496),NOT(ISBLANK(Spreadsheet!AE496)),LEN(Spreadsheet!AE496)&lt;=100))</f>
        <v>1</v>
      </c>
      <c r="BI496" s="5" t="b">
        <f t="array" ref="BI496">IF(ISBLANK(Spreadsheet!AF496),TRUE,ISNUMBER(MATCH(TRUE,EXACT(Spreadsheet!AF496,CobraShortReasons),0)))</f>
        <v>1</v>
      </c>
      <c r="BJ496" s="5" t="b">
        <f ca="1">IF(ISERROR(DATEVALUE(TEXT(Spreadsheet!AG496,"mm/dd/yyyy")) &gt; TODAY()),IF(ISBLANK(Spreadsheet!AG496),TRUE,FALSE),IF(DATEVALUE(TEXT(Spreadsheet!AG496,"mm/dd/yyyy")) &gt; TODAY(),FALSE,TRUE))</f>
        <v>1</v>
      </c>
      <c r="BK496" s="5" t="b">
        <f>OR(ISBLANK(Spreadsheet!AH496),LEN(Spreadsheet!AH496)&lt;=25)</f>
        <v>1</v>
      </c>
      <c r="BL496" s="5" t="b">
        <f t="array" aca="1" ref="BL496" ca="1">IF(ISBLANK(Spreadsheet!AI496),TRUE,ISNUMBER(MATCH(TRUE,EXACT(Spreadsheet!AI496,INDIRECT(Spreadsheet!$D$2)),0)))</f>
        <v>1</v>
      </c>
      <c r="BM496" s="5" t="b">
        <f t="array" aca="1" ref="BM496" ca="1">IF(ISBLANK(Spreadsheet!AJ496),TRUE,ISNUMBER(MATCH(TRUE,EXACT(Spreadsheet!AJ496,INDIRECT(Spreadsheet!BJ496)),0)))</f>
        <v>1</v>
      </c>
      <c r="BN496" s="5" t="b">
        <f t="array" ref="BN496">IF(ISBLANK(Spreadsheet!AK496),TRUE,ISNUMBER(MATCH(TRUE,EXACT(Spreadsheet!AK496,DentalPlans),0)))</f>
        <v>1</v>
      </c>
      <c r="BO496" s="5" t="b">
        <f t="array" aca="1" ref="BO496" ca="1">IF(ISBLANK(Spreadsheet!AL496),TRUE,ISNUMBER(MATCH(TRUE,EXACT(Spreadsheet!AL496,INDIRECT(Spreadsheet!BK496)),0)))</f>
        <v>1</v>
      </c>
      <c r="BP496" s="5" t="b">
        <f t="array" ref="BP496">IF(ISBLANK(Spreadsheet!AM496),TRUE,ISNUMBER(MATCH(TRUE,EXACT(Spreadsheet!AM496,VisionPlans),0)))</f>
        <v>1</v>
      </c>
      <c r="BQ496" s="5" t="b">
        <f t="array" aca="1" ref="BQ496" ca="1">IF(ISBLANK(Spreadsheet!AN496),TRUE,ISNUMBER(MATCH(TRUE,EXACT(Spreadsheet!AN496,INDIRECT(Spreadsheet!BL496)),0)))</f>
        <v>1</v>
      </c>
      <c r="BR496" s="5" t="b">
        <f t="array" ref="BR496">IF(ISBLANK(Spreadsheet!AO496),TRUE,ISNUMBER(MATCH(TRUE,EXACT(Spreadsheet!AO496,LifeBenefitClasses),0)))</f>
        <v>1</v>
      </c>
      <c r="BS496" s="5" t="b">
        <f>IF(OR(ISBLANK(Spreadsheet!AO496), Spreadsheet!AO496="Waive"),IF(ISBLANK(Spreadsheet!AP496),TRUE,FALSE),IF(OR(AND(NOT(ISBLANK(Spreadsheet!AO496)),ISBLANK(Spreadsheet!AP496)),NOT(ISNUMBER(VALUE(Spreadsheet!AP496)))),FALSE,IF(OR(AND(Spreadsheet!AP496&lt;6,MOD(Spreadsheet!AP496*10,5)=0), MOD(Spreadsheet!AP496,5000)=0),TRUE,FALSE)))</f>
        <v>1</v>
      </c>
      <c r="BT496" s="5" t="b">
        <f t="array" ref="BT496">IF(ISBLANK(Spreadsheet!AQ496),TRUE,ISNUMBER(MATCH(TRUE,EXACT(Spreadsheet!AQ496,EnrollWaive),0)))</f>
        <v>1</v>
      </c>
      <c r="BU496" s="5" t="b">
        <f t="array" ref="BU496">IF(ISBLANK(Spreadsheet!AR496),TRUE,ISNUMBER(MATCH(TRUE,EXACT(Spreadsheet!AR496,LifeBenefitClasses),0)))</f>
        <v>1</v>
      </c>
      <c r="BV496" s="5" t="b">
        <f>IF(OR(ISBLANK(Spreadsheet!AR496), Spreadsheet!AR496="Waive"),IF(ISBLANK(Spreadsheet!AS496),TRUE,FALSE),IF(OR(AND(NOT(ISBLANK(Spreadsheet!AR496)),ISBLANK(Spreadsheet!AS496)),NOT(ISNUMBER(VALUE(Spreadsheet!AS496)))),FALSE,IF(OR(AND(Spreadsheet!AS496&lt;6,MOD(Spreadsheet!AS496*10,5)=0), MOD(Spreadsheet!AS496,10000)=0),TRUE,FALSE)))</f>
        <v>1</v>
      </c>
      <c r="BW496" s="5" t="b">
        <f t="array" ref="BW496">IF(ISBLANK(Spreadsheet!AT496),TRUE,ISNUMBER(MATCH(TRUE,EXACT(Spreadsheet!AT496,LifeBenefitClasses),0)))</f>
        <v>1</v>
      </c>
      <c r="BX496" s="5" t="b">
        <f>IF(OR(ISBLANK(Spreadsheet!AT496), Spreadsheet!AT496="Waive"),IF(ISBLANK(Spreadsheet!AU496),TRUE,FALSE),IF(OR(AND(NOT(ISBLANK(Spreadsheet!AT496)),ISBLANK(Spreadsheet!AU496)),NOT(ISNUMBER(VALUE(Spreadsheet!AU496)))),FALSE,IF(AND(NOT(OR(ISBLANK(Spreadsheet!AT496),Spreadsheet!AT496="Waive")),NOT(OR(ISBLANK(Spreadsheet!AR496),Spreadsheet!AR496="Waive")),MOD(Spreadsheet!AU496,5000)=0, Spreadsheet!AU496&lt;=(Spreadsheet!AS496*0.5)),TRUE,FALSE)))</f>
        <v>1</v>
      </c>
      <c r="BY496" s="5" t="b">
        <f t="array" ref="BY496">IF(ISBLANK(Spreadsheet!AV496),TRUE,ISNUMBER(MATCH(TRUE,EXACT(Spreadsheet!AV496,EnrollWaive),0)))</f>
        <v>1</v>
      </c>
      <c r="BZ496" s="5" t="b">
        <f t="array" ref="BZ496">IF(ISBLANK(Spreadsheet!AW496),TRUE,ISNUMBER(MATCH(TRUE,EXACT(Spreadsheet!AW496,LifeBenefitClasses),0)))</f>
        <v>1</v>
      </c>
      <c r="CA496" s="5" t="b">
        <f t="array" ref="CA496">IF(ISBLANK(Spreadsheet!AX496),TRUE,ISNUMBER(MATCH(TRUE,EXACT(Spreadsheet!AX496,LifeBenefitClasses),0)))</f>
        <v>1</v>
      </c>
      <c r="CB496" s="5" t="b">
        <f t="array" ref="CB496">IF(ISBLANK(Spreadsheet!AY496),TRUE,ISNUMBER(MATCH(TRUE,EXACT(Spreadsheet!AY496,LifeBenefitClasses),0)))</f>
        <v>1</v>
      </c>
      <c r="CC496" s="5" t="b">
        <f t="array" ref="CC496">IF(ISBLANK(Spreadsheet!AZ496),TRUE,ISNUMBER(MATCH(TRUE,EXACT(Spreadsheet!AZ496,LifeBenefitClasses),0)))</f>
        <v>1</v>
      </c>
      <c r="CD496" s="5" t="b">
        <f t="array" ref="CD496">IF(ISBLANK(Spreadsheet!BA496),TRUE,ISNUMBER(MATCH(TRUE,EXACT(Spreadsheet!BA496,LifeBenefitClasses),0)))</f>
        <v>1</v>
      </c>
      <c r="CE496" s="5" t="b">
        <f>IF(OR(ISBLANK(Spreadsheet!BA496), Spreadsheet!BA496="Waive"),IF(ISBLANK(Spreadsheet!BB496),TRUE,FALSE),IF(OR(AND(NOT(ISBLANK(Spreadsheet!BA496)),ISBLANK(Spreadsheet!BB496)),NOT(ISNUMBER(VALUE(Spreadsheet!BB496))),ISBLANK(Spreadsheet!BC496),NOT(ISNUMBER(VALUE(Spreadsheet!BC496)))),FALSE,IF(AND(Spreadsheet!BB496&gt;=50000,Spreadsheet!BB496&lt;=250000,MOD(Spreadsheet!BB496,10000)=0,Spreadsheet!BB496&lt;=(10*Spreadsheet!BC496)),TRUE,FALSE)))</f>
        <v>1</v>
      </c>
      <c r="CF496" s="5" t="b">
        <f>IF(NOT(ISBLANK(Spreadsheet!BC496)),AND(ISNUMBER(VALUE(Spreadsheet!BC496)),Spreadsheet!BC496&gt;0),AND(OR(ISBLANK(Spreadsheet!AO496),Spreadsheet!AO496="Waive",AND(NOT(OR(ISBLANK(Spreadsheet!AO496),Spreadsheet!AO496="Waive")),Spreadsheet!AP496&gt;=6)),OR(ISBLANK(Spreadsheet!AR496),AND(NOT(OR(ISBLANK(Spreadsheet!AR496),Spreadsheet!AR496="Waive")),Spreadsheet!AS496&gt;=6)),OR(ISBLANK(Spreadsheet!AW496)),OR(ISBLANK(Spreadsheet!AX496)),OR(ISBLANK(Spreadsheet!AY496)),OR(ISBLANK(Spreadsheet!AZ496)),OR(ISBLANK(Spreadsheet!BA496),Spreadsheet!BA496="Waive")))</f>
        <v>1</v>
      </c>
      <c r="CG496" s="5" t="b">
        <f t="shared" ca="1" si="35"/>
        <v>1</v>
      </c>
    </row>
    <row r="497" spans="8:85" x14ac:dyDescent="0.3">
      <c r="H497" s="5">
        <f t="shared" ca="1" si="36"/>
        <v>2</v>
      </c>
      <c r="I497" s="5" t="str">
        <f t="shared" ca="1" si="34"/>
        <v/>
      </c>
      <c r="J497" s="5" t="str">
        <f>IF(AND(NOT(ISBLANK(Spreadsheet!C497)),ISBLANK(Spreadsheet!D497)),Spreadsheet!F497&amp;" "&amp;Spreadsheet!H497,"")</f>
        <v/>
      </c>
      <c r="K497" s="5">
        <f>IF(AND(NOT(ISBLANK(Spreadsheet!C497)),ISBLANK(Spreadsheet!D497)),COUNTIFS(Spreadsheet!E498:E$786,"=Child",Spreadsheet!C498:C$786, "="&amp;Spreadsheet!C497) + COUNTIFS(Spreadsheet!E498:E$786,"=Step-child",Spreadsheet!C498:C$786, "="&amp;Spreadsheet!C497),0)</f>
        <v>0</v>
      </c>
      <c r="L497" s="5">
        <f>IF(NOT(ISBLANK(J497)),COUNTIFS(Spreadsheet!E498:E$786,"=Wife",Spreadsheet!C498:C$786, "="&amp;Spreadsheet!C497) + COUNTIFS(Spreadsheet!E498:E$786,"=Husband",Spreadsheet!C498:C$786, "="&amp;Spreadsheet!C497),0)</f>
        <v>0</v>
      </c>
      <c r="M497" s="5">
        <f>IF(NOT(ISBLANK(Spreadsheet!AJ497)),VLOOKUP(Spreadsheet!AJ497,'Drop Downs'!$P$2:$R$16,3,FALSE),0)</f>
        <v>0</v>
      </c>
      <c r="N497" s="5">
        <f>IF(NOT(ISBLANK(Spreadsheet!AJ497)), VLOOKUP(Spreadsheet!AJ497,'Drop Downs'!$P$2:$R$16,2,FALSE),0)</f>
        <v>0</v>
      </c>
      <c r="O497" s="5">
        <f>IF(NOT(ISBLANK(Spreadsheet!AL497)),VLOOKUP(Spreadsheet!AL497,'Drop Downs'!$P$2:$R$16,3,FALSE), 0)</f>
        <v>0</v>
      </c>
      <c r="P497" s="5">
        <f>IF(NOT(ISBLANK(Spreadsheet!AL497)),VLOOKUP(Spreadsheet!AL497,'Drop Downs'!$P$2:$R$16,2,FALSE),0)</f>
        <v>0</v>
      </c>
      <c r="Q497" s="5">
        <f>IF(NOT(ISBLANK(Spreadsheet!AN497)),VLOOKUP(Spreadsheet!AN497,'Drop Downs'!$P$2:$R$16,3,FALSE),0)</f>
        <v>0</v>
      </c>
      <c r="R497" s="5">
        <f>IF(NOT(ISBLANK(Spreadsheet!AN497)),VLOOKUP(Spreadsheet!AN497,'Drop Downs'!$P$2:$R$16,2,FALSE),0)</f>
        <v>0</v>
      </c>
      <c r="S497" s="5" t="str">
        <f>IF(OR(M497&gt;K497,N497&gt;L497,O497&gt;K497, Q497&gt;K497,N497&gt;L497, P497&gt;L497, R497&gt;L497),"Member currently has a coverage election over what he/she needs.  Please add more dependents or adjust the coverage election.","")&amp;(IF(AND(NOT(ISBLANK(Spreadsheet!C497)),NOT(ISBLANK(Spreadsheet!D497)),ISBLANK(Spreadsheet!E497)),"Dependent lacks a relationship to member.Please select one from the drop-down.",""))</f>
        <v/>
      </c>
      <c r="T497" s="5" t="b">
        <f t="shared" si="37"/>
        <v>1</v>
      </c>
      <c r="U497" s="5" t="b">
        <f>OR(ISBLANK(Spreadsheet!C497),IF(NOT(ISBLANK(Spreadsheet!D497)),NOT(ISBLANK(Spreadsheet!E497)),TRUE))</f>
        <v>1</v>
      </c>
      <c r="V497" s="5" t="b">
        <f>OR(ISBLANK(Spreadsheet!C497), NOT(ISBLANK(Spreadsheet!I497)))</f>
        <v>1</v>
      </c>
      <c r="W497" s="5" t="b">
        <f>OR(ISBLANK(Spreadsheet!D497),NOT(ISBLANK(Spreadsheet!C497)))</f>
        <v>1</v>
      </c>
      <c r="X497" s="155" t="str">
        <f>REPT("0",MIN(FIND({1,2,3,4,5,6,7,8,9},Spreadsheet!C497&amp;"123456789"))-1)&amp;IF(ISBLANK(Spreadsheet!C497),"",SUMPRODUCT(MID(0&amp;Spreadsheet!C497,LARGE(INDEX(ISNUMBER(--MID(Spreadsheet!C497,ROW($1:$225),1))*
 ROW($1:$225),0),ROW($1:$225))+1,1)*10^ROW($1:$225)/10))</f>
        <v/>
      </c>
      <c r="Y497" s="5" t="b">
        <f>IF(NOT(ISBLANK(Spreadsheet!C497)),IF(AND(ISNUMBER(VALUE(Spreadsheet!C497)), LEN(Spreadsheet!C497)=9),TRUE,FALSE),TRUE)</f>
        <v>1</v>
      </c>
      <c r="Z497" s="155" t="str">
        <f>REPT("0",MIN(FIND({1,2,3,4,5,6,7,8,9},Spreadsheet!D497&amp;"123456789"))-1)&amp;IF(ISBLANK(Spreadsheet!D497),"",SUMPRODUCT(MID(0&amp;Spreadsheet!D497,LARGE(INDEX(ISNUMBER(--MID(Spreadsheet!D497,ROW($1:$225),1))*
 ROW($1:$225),0),ROW($1:$225))+1,1)*10^ROW($1:$225)/10))</f>
        <v/>
      </c>
      <c r="AA497" s="5" t="b">
        <f>IF(AND(NOT(ISBLANK(Spreadsheet!D497)),NOT(ISBLANK(Spreadsheet!C497))),IF(AND(ISNUMBER(VALUE(Spreadsheet!D497)), LEN(Spreadsheet!D497)=9),TRUE,FALSE),IF(AND(NOT(ISBLANK(Spreadsheet!D497)),ISBLANK(Spreadsheet!C497)),FALSE,TRUE))</f>
        <v>1</v>
      </c>
      <c r="AB497" s="5" t="b">
        <f>OR(ISBLANK(Spreadsheet!Y497),IF(NOT(ISBLANK(Spreadsheet!Y497)),LEN(Spreadsheet!Y497)=10,ISNUMBER(VALUE(Spreadsheet!Y497))))</f>
        <v>1</v>
      </c>
      <c r="AC497" s="5" t="b">
        <f>OR(ISBLANK(Spreadsheet!AI497), AND(NOT(ISBLANK(Spreadsheet!AJ497)), NOT(ISNUMBER(SEARCH("Waive",Spreadsheet!AJ497)))))</f>
        <v>1</v>
      </c>
      <c r="AD497" s="5" t="b">
        <f>OR(ISBLANK(Spreadsheet!AK497), AND(NOT(ISBLANK(Spreadsheet!AL497)), NOT(ISNUMBER(SEARCH("Waive",Spreadsheet!AL497)))))</f>
        <v>1</v>
      </c>
      <c r="AE497" s="5" t="b">
        <f>OR(ISBLANK(Spreadsheet!AM497), AND(NOT(ISBLANK(Spreadsheet!AN497)), NOT(ISNUMBER(SEARCH("Waive", Spreadsheet!AN497)))))</f>
        <v>1</v>
      </c>
      <c r="AF497" s="5" t="b">
        <f>OR(ISBLANK(Spreadsheet!C497), NOT(ISBLANK(Spreadsheet!D497)),NOT(ISBLANK(Spreadsheet!L497)))</f>
        <v>1</v>
      </c>
      <c r="AG497" s="5" t="b">
        <f>IF(AND(NOT(ISBLANK(Spreadsheet!C497)), NOT(ISBLANK(Spreadsheet!D497)),Spreadsheet!C497&lt;&gt;Spreadsheet!D497),IF(ISERROR(VLOOKUP(Spreadsheet!C497, Spreadsheet!$C$6:'Spreadsheet'!$C496,1,FALSE)), FALSE, TRUE),TRUE)</f>
        <v>1</v>
      </c>
      <c r="AH497" s="5" t="b">
        <f>Spreadsheet!$B$2=Spreadsheet!AD497</f>
        <v>1</v>
      </c>
      <c r="AI497" s="5" t="b">
        <f>IF(ISBLANK(Spreadsheet!G497),TRUE,IF(OR(LEN(Spreadsheet!G497)&gt;1,ISNUMBER(VALUE(Spreadsheet!G497))),FALSE,TRUE))</f>
        <v>1</v>
      </c>
      <c r="AJ497" s="5" t="b">
        <f>OR(ISBLANK(Spreadsheet!C497), NOT(ISBLANK(Spreadsheet!B497)), NOT(ISBLANK(Spreadsheet!D497)))</f>
        <v>1</v>
      </c>
      <c r="AK497" s="5" t="b">
        <f t="array" ref="AK497">IF(OR(AND(ISBLANK(Spreadsheet!E497),ISBLANK(Spreadsheet!D497),NOT(ISBLANK(Spreadsheet!C497))),AND(ISBLANK(Spreadsheet!E497),ISBLANK(Spreadsheet!D497),ISBLANK(Spreadsheet!C497))),TRUE,ISNUMBER(MATCH(TRUE,EXACT(Spreadsheet!E497,Relationships),0)))</f>
        <v>1</v>
      </c>
      <c r="AL497" s="5" t="b">
        <f>IF(NOT(ISBLANK(Spreadsheet!C497)),IF(OR(ISBLANK(Spreadsheet!F497),LEN(Spreadsheet!F497)&gt;40),FALSE,TRUE),TRUE)</f>
        <v>1</v>
      </c>
      <c r="AM497" s="5" t="b">
        <f>IF(NOT(ISBLANK(Spreadsheet!C497)),IF(OR(ISBLANK(Spreadsheet!H497),LEN(Spreadsheet!H497)&gt;40),FALSE,TRUE),TRUE)</f>
        <v>1</v>
      </c>
      <c r="AN497" s="5" t="b">
        <f t="array" ref="AN497">IF(ISBLANK(Spreadsheet!I497),TRUE,ISNUMBER(MATCH(TRUE,EXACT(Spreadsheet!I497,GenderValues),0)))</f>
        <v>1</v>
      </c>
      <c r="AO497" s="5" t="b">
        <f ca="1">IF(ISERROR(DATEVALUE(TEXT(Spreadsheet!J497,"mm/dd/yyyy")) &gt; TODAY()),IF(AND(ISBLANK(Spreadsheet!J497),ISBLANK(Spreadsheet!C497)),TRUE,FALSE),IF(DATEVALUE(TEXT(Spreadsheet!J497,"mm/dd/yyyy")) &gt; TODAY(),FALSE,TRUE))</f>
        <v>1</v>
      </c>
      <c r="AP497" s="5" t="b">
        <f>OR(ISBLANK(Spreadsheet!K497),LEN(Spreadsheet!K497)&lt;=100)</f>
        <v>1</v>
      </c>
      <c r="AQ497" s="5" t="b">
        <f t="array" ref="AQ497">IF(OR(AND(ISBLANK(Spreadsheet!L497),ISBLANK(Spreadsheet!C497)),AND(NOT(ISBLANK(Spreadsheet!C497)),NOT(ISBLANK(Spreadsheet!D497)))),TRUE,ISNUMBER(MATCH(TRUE,EXACT(Spreadsheet!L497,MaritalStatus),0)))</f>
        <v>1</v>
      </c>
      <c r="AR497" s="5" t="b">
        <f ca="1">IF(ISERROR(DATEVALUE(TEXT(Spreadsheet!M497,"mm/dd/yyyy")) &gt; TODAY()),IF(ISBLANK(Spreadsheet!M497),TRUE,FALSE),IF(DATEVALUE(TEXT(Spreadsheet!M497,"mm/dd/yyyy")) &gt; TODAY(),FALSE,TRUE))</f>
        <v>1</v>
      </c>
      <c r="AS497" s="5" t="b">
        <f>OR(ISBLANK(Spreadsheet!N497),LEN(Spreadsheet!N497)&lt;=100)</f>
        <v>1</v>
      </c>
      <c r="AT497" s="5" t="b">
        <f>OR(ISBLANK(Spreadsheet!O497),UPPER(Spreadsheet!O497)="YES")</f>
        <v>1</v>
      </c>
      <c r="AU497" s="5" t="b">
        <f>OR(ISBLANK(Spreadsheet!P497),UPPER(Spreadsheet!P497)="YES")</f>
        <v>1</v>
      </c>
      <c r="AV497" s="5" t="b">
        <f t="array" ref="AV497">IF(ISBLANK(Spreadsheet!Q497),TRUE,ISNUMBER(MATCH(TRUE,EXACT(Spreadsheet!Q497,OnGroupsPriorIns),0)))</f>
        <v>1</v>
      </c>
      <c r="AW497" s="5" t="b">
        <f>OR(ISBLANK(Spreadsheet!R497),UPPER(Spreadsheet!R497)="YES")</f>
        <v>1</v>
      </c>
      <c r="AX497" s="5" t="b">
        <f>OR(ISBLANK(Spreadsheet!S497),UPPER(Spreadsheet!S497)="YES")</f>
        <v>1</v>
      </c>
      <c r="AY497" s="5" t="b">
        <f>OR(AND(ISBLANK(Spreadsheet!C497),LEN(Spreadsheet!T497)=0),AND(NOT(ISBLANK(Spreadsheet!C497)),LEN(Spreadsheet!T497)&gt;0,LEN(Spreadsheet!T497)&lt;=50))</f>
        <v>1</v>
      </c>
      <c r="AZ497" s="5" t="b">
        <f>OR(LEN(Spreadsheet!U497)=0,AND(LEN(Spreadsheet!U497)&gt;0,LEN(Spreadsheet!U497)&lt;=50))</f>
        <v>1</v>
      </c>
      <c r="BA497" s="5" t="b">
        <f>OR(AND(ISBLANK(Spreadsheet!C497),LEN(Spreadsheet!V497)=0),AND(NOT(ISBLANK(Spreadsheet!C497)),LEN(Spreadsheet!V497)&gt;0,LEN(Spreadsheet!V497)&lt;=50))</f>
        <v>1</v>
      </c>
      <c r="BB497" s="5" t="b">
        <f t="array" ref="BB497">IF(AND(ISBLANK(Spreadsheet!C497),LEN(Spreadsheet!W497)=0),TRUE,ISNUMBER(MATCH(TRUE,EXACT(Spreadsheet!W497,States),0)))</f>
        <v>1</v>
      </c>
      <c r="BC497" s="5" t="b">
        <f>OR(AND(ISBLANK(Spreadsheet!C497),LEN(Spreadsheet!X497)=0),AND(NOT(ISBLANK(Spreadsheet!C497)),LEN(Spreadsheet!X497)&gt;0,LEN(Spreadsheet!X497)=5,ISNUMBER(VALUE(Spreadsheet!X497))))</f>
        <v>1</v>
      </c>
      <c r="BD497" s="5" t="b">
        <f>OR(ISBLANK(Spreadsheet!Z497),LEN(Spreadsheet!Z497)&lt;=50)</f>
        <v>1</v>
      </c>
      <c r="BE497" s="5" t="b">
        <f>ISBLANK(Spreadsheet!AA497)</f>
        <v>1</v>
      </c>
      <c r="BF497" s="5" t="b">
        <f>ISBLANK(Spreadsheet!AB497)</f>
        <v>1</v>
      </c>
      <c r="BG497" s="5" t="b">
        <f>IF(ISERROR(DATEVALUE(TEXT(Spreadsheet!AC497,"mm/dd/yyyy")) &gt; DATEVALUE(TEXT(Spreadsheet!J497,"mm/dd/yyyy"))),IF(OR(AND(ISBLANK(Spreadsheet!AC497),ISBLANK(Spreadsheet!C497)),AND(NOT(ISBLANK(Spreadsheet!C497)),ISBLANK(Spreadsheet!AC497),NOT(ISBLANK(Spreadsheet!D497)))),TRUE,FALSE),IF(DATEVALUE(TEXT(Spreadsheet!AC497,"mm/dd/yyyy")) &gt; DATEVALUE(TEXT(Spreadsheet!J497,"mm/dd/yyyy")),TRUE,FALSE))</f>
        <v>1</v>
      </c>
      <c r="BH497" s="5" t="b">
        <f>OR(AND(ISBLANK(Spreadsheet!C497),ISBLANK(Spreadsheet!AE497)),AND(NOT(ISBLANK(Spreadsheet!C497)),NOT(ISBLANK(Spreadsheet!D497)),ISBLANK(Spreadsheet!AE497)),AND(NOT(ISBLANK(Spreadsheet!C497)),ISBLANK(Spreadsheet!D497),NOT(ISBLANK(Spreadsheet!AE497)),LEN(Spreadsheet!AE497)&lt;=100))</f>
        <v>1</v>
      </c>
      <c r="BI497" s="5" t="b">
        <f t="array" ref="BI497">IF(ISBLANK(Spreadsheet!AF497),TRUE,ISNUMBER(MATCH(TRUE,EXACT(Spreadsheet!AF497,CobraShortReasons),0)))</f>
        <v>1</v>
      </c>
      <c r="BJ497" s="5" t="b">
        <f ca="1">IF(ISERROR(DATEVALUE(TEXT(Spreadsheet!AG497,"mm/dd/yyyy")) &gt; TODAY()),IF(ISBLANK(Spreadsheet!AG497),TRUE,FALSE),IF(DATEVALUE(TEXT(Spreadsheet!AG497,"mm/dd/yyyy")) &gt; TODAY(),FALSE,TRUE))</f>
        <v>1</v>
      </c>
      <c r="BK497" s="5" t="b">
        <f>OR(ISBLANK(Spreadsheet!AH497),LEN(Spreadsheet!AH497)&lt;=25)</f>
        <v>1</v>
      </c>
      <c r="BL497" s="5" t="b">
        <f t="array" aca="1" ref="BL497" ca="1">IF(ISBLANK(Spreadsheet!AI497),TRUE,ISNUMBER(MATCH(TRUE,EXACT(Spreadsheet!AI497,INDIRECT(Spreadsheet!$D$2)),0)))</f>
        <v>1</v>
      </c>
      <c r="BM497" s="5" t="b">
        <f t="array" aca="1" ref="BM497" ca="1">IF(ISBLANK(Spreadsheet!AJ497),TRUE,ISNUMBER(MATCH(TRUE,EXACT(Spreadsheet!AJ497,INDIRECT(Spreadsheet!BJ497)),0)))</f>
        <v>1</v>
      </c>
      <c r="BN497" s="5" t="b">
        <f t="array" ref="BN497">IF(ISBLANK(Spreadsheet!AK497),TRUE,ISNUMBER(MATCH(TRUE,EXACT(Spreadsheet!AK497,DentalPlans),0)))</f>
        <v>1</v>
      </c>
      <c r="BO497" s="5" t="b">
        <f t="array" aca="1" ref="BO497" ca="1">IF(ISBLANK(Spreadsheet!AL497),TRUE,ISNUMBER(MATCH(TRUE,EXACT(Spreadsheet!AL497,INDIRECT(Spreadsheet!BK497)),0)))</f>
        <v>1</v>
      </c>
      <c r="BP497" s="5" t="b">
        <f t="array" ref="BP497">IF(ISBLANK(Spreadsheet!AM497),TRUE,ISNUMBER(MATCH(TRUE,EXACT(Spreadsheet!AM497,VisionPlans),0)))</f>
        <v>1</v>
      </c>
      <c r="BQ497" s="5" t="b">
        <f t="array" aca="1" ref="BQ497" ca="1">IF(ISBLANK(Spreadsheet!AN497),TRUE,ISNUMBER(MATCH(TRUE,EXACT(Spreadsheet!AN497,INDIRECT(Spreadsheet!BL497)),0)))</f>
        <v>1</v>
      </c>
      <c r="BR497" s="5" t="b">
        <f t="array" ref="BR497">IF(ISBLANK(Spreadsheet!AO497),TRUE,ISNUMBER(MATCH(TRUE,EXACT(Spreadsheet!AO497,LifeBenefitClasses),0)))</f>
        <v>1</v>
      </c>
      <c r="BS497" s="5" t="b">
        <f>IF(OR(ISBLANK(Spreadsheet!AO497), Spreadsheet!AO497="Waive"),IF(ISBLANK(Spreadsheet!AP497),TRUE,FALSE),IF(OR(AND(NOT(ISBLANK(Spreadsheet!AO497)),ISBLANK(Spreadsheet!AP497)),NOT(ISNUMBER(VALUE(Spreadsheet!AP497)))),FALSE,IF(OR(AND(Spreadsheet!AP497&lt;6,MOD(Spreadsheet!AP497*10,5)=0), MOD(Spreadsheet!AP497,5000)=0),TRUE,FALSE)))</f>
        <v>1</v>
      </c>
      <c r="BT497" s="5" t="b">
        <f t="array" ref="BT497">IF(ISBLANK(Spreadsheet!AQ497),TRUE,ISNUMBER(MATCH(TRUE,EXACT(Spreadsheet!AQ497,EnrollWaive),0)))</f>
        <v>1</v>
      </c>
      <c r="BU497" s="5" t="b">
        <f t="array" ref="BU497">IF(ISBLANK(Spreadsheet!AR497),TRUE,ISNUMBER(MATCH(TRUE,EXACT(Spreadsheet!AR497,LifeBenefitClasses),0)))</f>
        <v>1</v>
      </c>
      <c r="BV497" s="5" t="b">
        <f>IF(OR(ISBLANK(Spreadsheet!AR497), Spreadsheet!AR497="Waive"),IF(ISBLANK(Spreadsheet!AS497),TRUE,FALSE),IF(OR(AND(NOT(ISBLANK(Spreadsheet!AR497)),ISBLANK(Spreadsheet!AS497)),NOT(ISNUMBER(VALUE(Spreadsheet!AS497)))),FALSE,IF(OR(AND(Spreadsheet!AS497&lt;6,MOD(Spreadsheet!AS497*10,5)=0), MOD(Spreadsheet!AS497,10000)=0),TRUE,FALSE)))</f>
        <v>1</v>
      </c>
      <c r="BW497" s="5" t="b">
        <f t="array" ref="BW497">IF(ISBLANK(Spreadsheet!AT497),TRUE,ISNUMBER(MATCH(TRUE,EXACT(Spreadsheet!AT497,LifeBenefitClasses),0)))</f>
        <v>1</v>
      </c>
      <c r="BX497" s="5" t="b">
        <f>IF(OR(ISBLANK(Spreadsheet!AT497), Spreadsheet!AT497="Waive"),IF(ISBLANK(Spreadsheet!AU497),TRUE,FALSE),IF(OR(AND(NOT(ISBLANK(Spreadsheet!AT497)),ISBLANK(Spreadsheet!AU497)),NOT(ISNUMBER(VALUE(Spreadsheet!AU497)))),FALSE,IF(AND(NOT(OR(ISBLANK(Spreadsheet!AT497),Spreadsheet!AT497="Waive")),NOT(OR(ISBLANK(Spreadsheet!AR497),Spreadsheet!AR497="Waive")),MOD(Spreadsheet!AU497,5000)=0, Spreadsheet!AU497&lt;=(Spreadsheet!AS497*0.5)),TRUE,FALSE)))</f>
        <v>1</v>
      </c>
      <c r="BY497" s="5" t="b">
        <f t="array" ref="BY497">IF(ISBLANK(Spreadsheet!AV497),TRUE,ISNUMBER(MATCH(TRUE,EXACT(Spreadsheet!AV497,EnrollWaive),0)))</f>
        <v>1</v>
      </c>
      <c r="BZ497" s="5" t="b">
        <f t="array" ref="BZ497">IF(ISBLANK(Spreadsheet!AW497),TRUE,ISNUMBER(MATCH(TRUE,EXACT(Spreadsheet!AW497,LifeBenefitClasses),0)))</f>
        <v>1</v>
      </c>
      <c r="CA497" s="5" t="b">
        <f t="array" ref="CA497">IF(ISBLANK(Spreadsheet!AX497),TRUE,ISNUMBER(MATCH(TRUE,EXACT(Spreadsheet!AX497,LifeBenefitClasses),0)))</f>
        <v>1</v>
      </c>
      <c r="CB497" s="5" t="b">
        <f t="array" ref="CB497">IF(ISBLANK(Spreadsheet!AY497),TRUE,ISNUMBER(MATCH(TRUE,EXACT(Spreadsheet!AY497,LifeBenefitClasses),0)))</f>
        <v>1</v>
      </c>
      <c r="CC497" s="5" t="b">
        <f t="array" ref="CC497">IF(ISBLANK(Spreadsheet!AZ497),TRUE,ISNUMBER(MATCH(TRUE,EXACT(Spreadsheet!AZ497,LifeBenefitClasses),0)))</f>
        <v>1</v>
      </c>
      <c r="CD497" s="5" t="b">
        <f t="array" ref="CD497">IF(ISBLANK(Spreadsheet!BA497),TRUE,ISNUMBER(MATCH(TRUE,EXACT(Spreadsheet!BA497,LifeBenefitClasses),0)))</f>
        <v>1</v>
      </c>
      <c r="CE497" s="5" t="b">
        <f>IF(OR(ISBLANK(Spreadsheet!BA497), Spreadsheet!BA497="Waive"),IF(ISBLANK(Spreadsheet!BB497),TRUE,FALSE),IF(OR(AND(NOT(ISBLANK(Spreadsheet!BA497)),ISBLANK(Spreadsheet!BB497)),NOT(ISNUMBER(VALUE(Spreadsheet!BB497))),ISBLANK(Spreadsheet!BC497),NOT(ISNUMBER(VALUE(Spreadsheet!BC497)))),FALSE,IF(AND(Spreadsheet!BB497&gt;=50000,Spreadsheet!BB497&lt;=250000,MOD(Spreadsheet!BB497,10000)=0,Spreadsheet!BB497&lt;=(10*Spreadsheet!BC497)),TRUE,FALSE)))</f>
        <v>1</v>
      </c>
      <c r="CF497" s="5" t="b">
        <f>IF(NOT(ISBLANK(Spreadsheet!BC497)),AND(ISNUMBER(VALUE(Spreadsheet!BC497)),Spreadsheet!BC497&gt;0),AND(OR(ISBLANK(Spreadsheet!AO497),Spreadsheet!AO497="Waive",AND(NOT(OR(ISBLANK(Spreadsheet!AO497),Spreadsheet!AO497="Waive")),Spreadsheet!AP497&gt;=6)),OR(ISBLANK(Spreadsheet!AR497),AND(NOT(OR(ISBLANK(Spreadsheet!AR497),Spreadsheet!AR497="Waive")),Spreadsheet!AS497&gt;=6)),OR(ISBLANK(Spreadsheet!AW497)),OR(ISBLANK(Spreadsheet!AX497)),OR(ISBLANK(Spreadsheet!AY497)),OR(ISBLANK(Spreadsheet!AZ497)),OR(ISBLANK(Spreadsheet!BA497),Spreadsheet!BA497="Waive")))</f>
        <v>1</v>
      </c>
      <c r="CG497" s="5" t="b">
        <f t="shared" ca="1" si="35"/>
        <v>1</v>
      </c>
    </row>
    <row r="498" spans="8:85" x14ac:dyDescent="0.3">
      <c r="H498" s="5">
        <f t="shared" ca="1" si="36"/>
        <v>2</v>
      </c>
      <c r="I498" s="5" t="str">
        <f t="shared" ca="1" si="34"/>
        <v/>
      </c>
      <c r="J498" s="5" t="str">
        <f>IF(AND(NOT(ISBLANK(Spreadsheet!C498)),ISBLANK(Spreadsheet!D498)),Spreadsheet!F498&amp;" "&amp;Spreadsheet!H498,"")</f>
        <v/>
      </c>
      <c r="K498" s="5">
        <f>IF(AND(NOT(ISBLANK(Spreadsheet!C498)),ISBLANK(Spreadsheet!D498)),COUNTIFS(Spreadsheet!E499:E$786,"=Child",Spreadsheet!C499:C$786, "="&amp;Spreadsheet!C498) + COUNTIFS(Spreadsheet!E499:E$786,"=Step-child",Spreadsheet!C499:C$786, "="&amp;Spreadsheet!C498),0)</f>
        <v>0</v>
      </c>
      <c r="L498" s="5">
        <f>IF(NOT(ISBLANK(J498)),COUNTIFS(Spreadsheet!E499:E$786,"=Wife",Spreadsheet!C499:C$786, "="&amp;Spreadsheet!C498) + COUNTIFS(Spreadsheet!E499:E$786,"=Husband",Spreadsheet!C499:C$786, "="&amp;Spreadsheet!C498),0)</f>
        <v>0</v>
      </c>
      <c r="M498" s="5">
        <f>IF(NOT(ISBLANK(Spreadsheet!AJ498)),VLOOKUP(Spreadsheet!AJ498,'Drop Downs'!$P$2:$R$16,3,FALSE),0)</f>
        <v>0</v>
      </c>
      <c r="N498" s="5">
        <f>IF(NOT(ISBLANK(Spreadsheet!AJ498)), VLOOKUP(Spreadsheet!AJ498,'Drop Downs'!$P$2:$R$16,2,FALSE),0)</f>
        <v>0</v>
      </c>
      <c r="O498" s="5">
        <f>IF(NOT(ISBLANK(Spreadsheet!AL498)),VLOOKUP(Spreadsheet!AL498,'Drop Downs'!$P$2:$R$16,3,FALSE), 0)</f>
        <v>0</v>
      </c>
      <c r="P498" s="5">
        <f>IF(NOT(ISBLANK(Spreadsheet!AL498)),VLOOKUP(Spreadsheet!AL498,'Drop Downs'!$P$2:$R$16,2,FALSE),0)</f>
        <v>0</v>
      </c>
      <c r="Q498" s="5">
        <f>IF(NOT(ISBLANK(Spreadsheet!AN498)),VLOOKUP(Spreadsheet!AN498,'Drop Downs'!$P$2:$R$16,3,FALSE),0)</f>
        <v>0</v>
      </c>
      <c r="R498" s="5">
        <f>IF(NOT(ISBLANK(Spreadsheet!AN498)),VLOOKUP(Spreadsheet!AN498,'Drop Downs'!$P$2:$R$16,2,FALSE),0)</f>
        <v>0</v>
      </c>
      <c r="S498" s="5" t="str">
        <f>IF(OR(M498&gt;K498,N498&gt;L498,O498&gt;K498, Q498&gt;K498,N498&gt;L498, P498&gt;L498, R498&gt;L498),"Member currently has a coverage election over what he/she needs.  Please add more dependents or adjust the coverage election.","")&amp;(IF(AND(NOT(ISBLANK(Spreadsheet!C498)),NOT(ISBLANK(Spreadsheet!D498)),ISBLANK(Spreadsheet!E498)),"Dependent lacks a relationship to member.Please select one from the drop-down.",""))</f>
        <v/>
      </c>
      <c r="T498" s="5" t="b">
        <f t="shared" si="37"/>
        <v>1</v>
      </c>
      <c r="U498" s="5" t="b">
        <f>OR(ISBLANK(Spreadsheet!C498),IF(NOT(ISBLANK(Spreadsheet!D498)),NOT(ISBLANK(Spreadsheet!E498)),TRUE))</f>
        <v>1</v>
      </c>
      <c r="V498" s="5" t="b">
        <f>OR(ISBLANK(Spreadsheet!C498), NOT(ISBLANK(Spreadsheet!I498)))</f>
        <v>1</v>
      </c>
      <c r="W498" s="5" t="b">
        <f>OR(ISBLANK(Spreadsheet!D498),NOT(ISBLANK(Spreadsheet!C498)))</f>
        <v>1</v>
      </c>
      <c r="X498" s="155" t="str">
        <f>REPT("0",MIN(FIND({1,2,3,4,5,6,7,8,9},Spreadsheet!C498&amp;"123456789"))-1)&amp;IF(ISBLANK(Spreadsheet!C498),"",SUMPRODUCT(MID(0&amp;Spreadsheet!C498,LARGE(INDEX(ISNUMBER(--MID(Spreadsheet!C498,ROW($1:$225),1))*
 ROW($1:$225),0),ROW($1:$225))+1,1)*10^ROW($1:$225)/10))</f>
        <v/>
      </c>
      <c r="Y498" s="5" t="b">
        <f>IF(NOT(ISBLANK(Spreadsheet!C498)),IF(AND(ISNUMBER(VALUE(Spreadsheet!C498)), LEN(Spreadsheet!C498)=9),TRUE,FALSE),TRUE)</f>
        <v>1</v>
      </c>
      <c r="Z498" s="155" t="str">
        <f>REPT("0",MIN(FIND({1,2,3,4,5,6,7,8,9},Spreadsheet!D498&amp;"123456789"))-1)&amp;IF(ISBLANK(Spreadsheet!D498),"",SUMPRODUCT(MID(0&amp;Spreadsheet!D498,LARGE(INDEX(ISNUMBER(--MID(Spreadsheet!D498,ROW($1:$225),1))*
 ROW($1:$225),0),ROW($1:$225))+1,1)*10^ROW($1:$225)/10))</f>
        <v/>
      </c>
      <c r="AA498" s="5" t="b">
        <f>IF(AND(NOT(ISBLANK(Spreadsheet!D498)),NOT(ISBLANK(Spreadsheet!C498))),IF(AND(ISNUMBER(VALUE(Spreadsheet!D498)), LEN(Spreadsheet!D498)=9),TRUE,FALSE),IF(AND(NOT(ISBLANK(Spreadsheet!D498)),ISBLANK(Spreadsheet!C498)),FALSE,TRUE))</f>
        <v>1</v>
      </c>
      <c r="AB498" s="5" t="b">
        <f>OR(ISBLANK(Spreadsheet!Y498),IF(NOT(ISBLANK(Spreadsheet!Y498)),LEN(Spreadsheet!Y498)=10,ISNUMBER(VALUE(Spreadsheet!Y498))))</f>
        <v>1</v>
      </c>
      <c r="AC498" s="5" t="b">
        <f>OR(ISBLANK(Spreadsheet!AI498), AND(NOT(ISBLANK(Spreadsheet!AJ498)), NOT(ISNUMBER(SEARCH("Waive",Spreadsheet!AJ498)))))</f>
        <v>1</v>
      </c>
      <c r="AD498" s="5" t="b">
        <f>OR(ISBLANK(Spreadsheet!AK498), AND(NOT(ISBLANK(Spreadsheet!AL498)), NOT(ISNUMBER(SEARCH("Waive",Spreadsheet!AL498)))))</f>
        <v>1</v>
      </c>
      <c r="AE498" s="5" t="b">
        <f>OR(ISBLANK(Spreadsheet!AM498), AND(NOT(ISBLANK(Spreadsheet!AN498)), NOT(ISNUMBER(SEARCH("Waive", Spreadsheet!AN498)))))</f>
        <v>1</v>
      </c>
      <c r="AF498" s="5" t="b">
        <f>OR(ISBLANK(Spreadsheet!C498), NOT(ISBLANK(Spreadsheet!D498)),NOT(ISBLANK(Spreadsheet!L498)))</f>
        <v>1</v>
      </c>
      <c r="AG498" s="5" t="b">
        <f>IF(AND(NOT(ISBLANK(Spreadsheet!C498)), NOT(ISBLANK(Spreadsheet!D498)),Spreadsheet!C498&lt;&gt;Spreadsheet!D498),IF(ISERROR(VLOOKUP(Spreadsheet!C498, Spreadsheet!$C$6:'Spreadsheet'!$C497,1,FALSE)), FALSE, TRUE),TRUE)</f>
        <v>1</v>
      </c>
      <c r="AH498" s="5" t="b">
        <f>Spreadsheet!$B$2=Spreadsheet!AD498</f>
        <v>1</v>
      </c>
      <c r="AI498" s="5" t="b">
        <f>IF(ISBLANK(Spreadsheet!G498),TRUE,IF(OR(LEN(Spreadsheet!G498)&gt;1,ISNUMBER(VALUE(Spreadsheet!G498))),FALSE,TRUE))</f>
        <v>1</v>
      </c>
      <c r="AJ498" s="5" t="b">
        <f>OR(ISBLANK(Spreadsheet!C498), NOT(ISBLANK(Spreadsheet!B498)), NOT(ISBLANK(Spreadsheet!D498)))</f>
        <v>1</v>
      </c>
      <c r="AK498" s="5" t="b">
        <f t="array" ref="AK498">IF(OR(AND(ISBLANK(Spreadsheet!E498),ISBLANK(Spreadsheet!D498),NOT(ISBLANK(Spreadsheet!C498))),AND(ISBLANK(Spreadsheet!E498),ISBLANK(Spreadsheet!D498),ISBLANK(Spreadsheet!C498))),TRUE,ISNUMBER(MATCH(TRUE,EXACT(Spreadsheet!E498,Relationships),0)))</f>
        <v>1</v>
      </c>
      <c r="AL498" s="5" t="b">
        <f>IF(NOT(ISBLANK(Spreadsheet!C498)),IF(OR(ISBLANK(Spreadsheet!F498),LEN(Spreadsheet!F498)&gt;40),FALSE,TRUE),TRUE)</f>
        <v>1</v>
      </c>
      <c r="AM498" s="5" t="b">
        <f>IF(NOT(ISBLANK(Spreadsheet!C498)),IF(OR(ISBLANK(Spreadsheet!H498),LEN(Spreadsheet!H498)&gt;40),FALSE,TRUE),TRUE)</f>
        <v>1</v>
      </c>
      <c r="AN498" s="5" t="b">
        <f t="array" ref="AN498">IF(ISBLANK(Spreadsheet!I498),TRUE,ISNUMBER(MATCH(TRUE,EXACT(Spreadsheet!I498,GenderValues),0)))</f>
        <v>1</v>
      </c>
      <c r="AO498" s="5" t="b">
        <f ca="1">IF(ISERROR(DATEVALUE(TEXT(Spreadsheet!J498,"mm/dd/yyyy")) &gt; TODAY()),IF(AND(ISBLANK(Spreadsheet!J498),ISBLANK(Spreadsheet!C498)),TRUE,FALSE),IF(DATEVALUE(TEXT(Spreadsheet!J498,"mm/dd/yyyy")) &gt; TODAY(),FALSE,TRUE))</f>
        <v>1</v>
      </c>
      <c r="AP498" s="5" t="b">
        <f>OR(ISBLANK(Spreadsheet!K498),LEN(Spreadsheet!K498)&lt;=100)</f>
        <v>1</v>
      </c>
      <c r="AQ498" s="5" t="b">
        <f t="array" ref="AQ498">IF(OR(AND(ISBLANK(Spreadsheet!L498),ISBLANK(Spreadsheet!C498)),AND(NOT(ISBLANK(Spreadsheet!C498)),NOT(ISBLANK(Spreadsheet!D498)))),TRUE,ISNUMBER(MATCH(TRUE,EXACT(Spreadsheet!L498,MaritalStatus),0)))</f>
        <v>1</v>
      </c>
      <c r="AR498" s="5" t="b">
        <f ca="1">IF(ISERROR(DATEVALUE(TEXT(Spreadsheet!M498,"mm/dd/yyyy")) &gt; TODAY()),IF(ISBLANK(Spreadsheet!M498),TRUE,FALSE),IF(DATEVALUE(TEXT(Spreadsheet!M498,"mm/dd/yyyy")) &gt; TODAY(),FALSE,TRUE))</f>
        <v>1</v>
      </c>
      <c r="AS498" s="5" t="b">
        <f>OR(ISBLANK(Spreadsheet!N498),LEN(Spreadsheet!N498)&lt;=100)</f>
        <v>1</v>
      </c>
      <c r="AT498" s="5" t="b">
        <f>OR(ISBLANK(Spreadsheet!O498),UPPER(Spreadsheet!O498)="YES")</f>
        <v>1</v>
      </c>
      <c r="AU498" s="5" t="b">
        <f>OR(ISBLANK(Spreadsheet!P498),UPPER(Spreadsheet!P498)="YES")</f>
        <v>1</v>
      </c>
      <c r="AV498" s="5" t="b">
        <f t="array" ref="AV498">IF(ISBLANK(Spreadsheet!Q498),TRUE,ISNUMBER(MATCH(TRUE,EXACT(Spreadsheet!Q498,OnGroupsPriorIns),0)))</f>
        <v>1</v>
      </c>
      <c r="AW498" s="5" t="b">
        <f>OR(ISBLANK(Spreadsheet!R498),UPPER(Spreadsheet!R498)="YES")</f>
        <v>1</v>
      </c>
      <c r="AX498" s="5" t="b">
        <f>OR(ISBLANK(Spreadsheet!S498),UPPER(Spreadsheet!S498)="YES")</f>
        <v>1</v>
      </c>
      <c r="AY498" s="5" t="b">
        <f>OR(AND(ISBLANK(Spreadsheet!C498),LEN(Spreadsheet!T498)=0),AND(NOT(ISBLANK(Spreadsheet!C498)),LEN(Spreadsheet!T498)&gt;0,LEN(Spreadsheet!T498)&lt;=50))</f>
        <v>1</v>
      </c>
      <c r="AZ498" s="5" t="b">
        <f>OR(LEN(Spreadsheet!U498)=0,AND(LEN(Spreadsheet!U498)&gt;0,LEN(Spreadsheet!U498)&lt;=50))</f>
        <v>1</v>
      </c>
      <c r="BA498" s="5" t="b">
        <f>OR(AND(ISBLANK(Spreadsheet!C498),LEN(Spreadsheet!V498)=0),AND(NOT(ISBLANK(Spreadsheet!C498)),LEN(Spreadsheet!V498)&gt;0,LEN(Spreadsheet!V498)&lt;=50))</f>
        <v>1</v>
      </c>
      <c r="BB498" s="5" t="b">
        <f t="array" ref="BB498">IF(AND(ISBLANK(Spreadsheet!C498),LEN(Spreadsheet!W498)=0),TRUE,ISNUMBER(MATCH(TRUE,EXACT(Spreadsheet!W498,States),0)))</f>
        <v>1</v>
      </c>
      <c r="BC498" s="5" t="b">
        <f>OR(AND(ISBLANK(Spreadsheet!C498),LEN(Spreadsheet!X498)=0),AND(NOT(ISBLANK(Spreadsheet!C498)),LEN(Spreadsheet!X498)&gt;0,LEN(Spreadsheet!X498)=5,ISNUMBER(VALUE(Spreadsheet!X498))))</f>
        <v>1</v>
      </c>
      <c r="BD498" s="5" t="b">
        <f>OR(ISBLANK(Spreadsheet!Z498),LEN(Spreadsheet!Z498)&lt;=50)</f>
        <v>1</v>
      </c>
      <c r="BE498" s="5" t="b">
        <f>ISBLANK(Spreadsheet!AA498)</f>
        <v>1</v>
      </c>
      <c r="BF498" s="5" t="b">
        <f>ISBLANK(Spreadsheet!AB498)</f>
        <v>1</v>
      </c>
      <c r="BG498" s="5" t="b">
        <f>IF(ISERROR(DATEVALUE(TEXT(Spreadsheet!AC498,"mm/dd/yyyy")) &gt; DATEVALUE(TEXT(Spreadsheet!J498,"mm/dd/yyyy"))),IF(OR(AND(ISBLANK(Spreadsheet!AC498),ISBLANK(Spreadsheet!C498)),AND(NOT(ISBLANK(Spreadsheet!C498)),ISBLANK(Spreadsheet!AC498),NOT(ISBLANK(Spreadsheet!D498)))),TRUE,FALSE),IF(DATEVALUE(TEXT(Spreadsheet!AC498,"mm/dd/yyyy")) &gt; DATEVALUE(TEXT(Spreadsheet!J498,"mm/dd/yyyy")),TRUE,FALSE))</f>
        <v>1</v>
      </c>
      <c r="BH498" s="5" t="b">
        <f>OR(AND(ISBLANK(Spreadsheet!C498),ISBLANK(Spreadsheet!AE498)),AND(NOT(ISBLANK(Spreadsheet!C498)),NOT(ISBLANK(Spreadsheet!D498)),ISBLANK(Spreadsheet!AE498)),AND(NOT(ISBLANK(Spreadsheet!C498)),ISBLANK(Spreadsheet!D498),NOT(ISBLANK(Spreadsheet!AE498)),LEN(Spreadsheet!AE498)&lt;=100))</f>
        <v>1</v>
      </c>
      <c r="BI498" s="5" t="b">
        <f t="array" ref="BI498">IF(ISBLANK(Spreadsheet!AF498),TRUE,ISNUMBER(MATCH(TRUE,EXACT(Spreadsheet!AF498,CobraShortReasons),0)))</f>
        <v>1</v>
      </c>
      <c r="BJ498" s="5" t="b">
        <f ca="1">IF(ISERROR(DATEVALUE(TEXT(Spreadsheet!AG498,"mm/dd/yyyy")) &gt; TODAY()),IF(ISBLANK(Spreadsheet!AG498),TRUE,FALSE),IF(DATEVALUE(TEXT(Spreadsheet!AG498,"mm/dd/yyyy")) &gt; TODAY(),FALSE,TRUE))</f>
        <v>1</v>
      </c>
      <c r="BK498" s="5" t="b">
        <f>OR(ISBLANK(Spreadsheet!AH498),LEN(Spreadsheet!AH498)&lt;=25)</f>
        <v>1</v>
      </c>
      <c r="BL498" s="5" t="b">
        <f t="array" aca="1" ref="BL498" ca="1">IF(ISBLANK(Spreadsheet!AI498),TRUE,ISNUMBER(MATCH(TRUE,EXACT(Spreadsheet!AI498,INDIRECT(Spreadsheet!$D$2)),0)))</f>
        <v>1</v>
      </c>
      <c r="BM498" s="5" t="b">
        <f t="array" aca="1" ref="BM498" ca="1">IF(ISBLANK(Spreadsheet!AJ498),TRUE,ISNUMBER(MATCH(TRUE,EXACT(Spreadsheet!AJ498,INDIRECT(Spreadsheet!BJ498)),0)))</f>
        <v>1</v>
      </c>
      <c r="BN498" s="5" t="b">
        <f t="array" ref="BN498">IF(ISBLANK(Spreadsheet!AK498),TRUE,ISNUMBER(MATCH(TRUE,EXACT(Spreadsheet!AK498,DentalPlans),0)))</f>
        <v>1</v>
      </c>
      <c r="BO498" s="5" t="b">
        <f t="array" aca="1" ref="BO498" ca="1">IF(ISBLANK(Spreadsheet!AL498),TRUE,ISNUMBER(MATCH(TRUE,EXACT(Spreadsheet!AL498,INDIRECT(Spreadsheet!BK498)),0)))</f>
        <v>1</v>
      </c>
      <c r="BP498" s="5" t="b">
        <f t="array" ref="BP498">IF(ISBLANK(Spreadsheet!AM498),TRUE,ISNUMBER(MATCH(TRUE,EXACT(Spreadsheet!AM498,VisionPlans),0)))</f>
        <v>1</v>
      </c>
      <c r="BQ498" s="5" t="b">
        <f t="array" aca="1" ref="BQ498" ca="1">IF(ISBLANK(Spreadsheet!AN498),TRUE,ISNUMBER(MATCH(TRUE,EXACT(Spreadsheet!AN498,INDIRECT(Spreadsheet!BL498)),0)))</f>
        <v>1</v>
      </c>
      <c r="BR498" s="5" t="b">
        <f t="array" ref="BR498">IF(ISBLANK(Spreadsheet!AO498),TRUE,ISNUMBER(MATCH(TRUE,EXACT(Spreadsheet!AO498,LifeBenefitClasses),0)))</f>
        <v>1</v>
      </c>
      <c r="BS498" s="5" t="b">
        <f>IF(OR(ISBLANK(Spreadsheet!AO498), Spreadsheet!AO498="Waive"),IF(ISBLANK(Spreadsheet!AP498),TRUE,FALSE),IF(OR(AND(NOT(ISBLANK(Spreadsheet!AO498)),ISBLANK(Spreadsheet!AP498)),NOT(ISNUMBER(VALUE(Spreadsheet!AP498)))),FALSE,IF(OR(AND(Spreadsheet!AP498&lt;6,MOD(Spreadsheet!AP498*10,5)=0), MOD(Spreadsheet!AP498,5000)=0),TRUE,FALSE)))</f>
        <v>1</v>
      </c>
      <c r="BT498" s="5" t="b">
        <f t="array" ref="BT498">IF(ISBLANK(Spreadsheet!AQ498),TRUE,ISNUMBER(MATCH(TRUE,EXACT(Spreadsheet!AQ498,EnrollWaive),0)))</f>
        <v>1</v>
      </c>
      <c r="BU498" s="5" t="b">
        <f t="array" ref="BU498">IF(ISBLANK(Spreadsheet!AR498),TRUE,ISNUMBER(MATCH(TRUE,EXACT(Spreadsheet!AR498,LifeBenefitClasses),0)))</f>
        <v>1</v>
      </c>
      <c r="BV498" s="5" t="b">
        <f>IF(OR(ISBLANK(Spreadsheet!AR498), Spreadsheet!AR498="Waive"),IF(ISBLANK(Spreadsheet!AS498),TRUE,FALSE),IF(OR(AND(NOT(ISBLANK(Spreadsheet!AR498)),ISBLANK(Spreadsheet!AS498)),NOT(ISNUMBER(VALUE(Spreadsheet!AS498)))),FALSE,IF(OR(AND(Spreadsheet!AS498&lt;6,MOD(Spreadsheet!AS498*10,5)=0), MOD(Spreadsheet!AS498,10000)=0),TRUE,FALSE)))</f>
        <v>1</v>
      </c>
      <c r="BW498" s="5" t="b">
        <f t="array" ref="BW498">IF(ISBLANK(Spreadsheet!AT498),TRUE,ISNUMBER(MATCH(TRUE,EXACT(Spreadsheet!AT498,LifeBenefitClasses),0)))</f>
        <v>1</v>
      </c>
      <c r="BX498" s="5" t="b">
        <f>IF(OR(ISBLANK(Spreadsheet!AT498), Spreadsheet!AT498="Waive"),IF(ISBLANK(Spreadsheet!AU498),TRUE,FALSE),IF(OR(AND(NOT(ISBLANK(Spreadsheet!AT498)),ISBLANK(Spreadsheet!AU498)),NOT(ISNUMBER(VALUE(Spreadsheet!AU498)))),FALSE,IF(AND(NOT(OR(ISBLANK(Spreadsheet!AT498),Spreadsheet!AT498="Waive")),NOT(OR(ISBLANK(Spreadsheet!AR498),Spreadsheet!AR498="Waive")),MOD(Spreadsheet!AU498,5000)=0, Spreadsheet!AU498&lt;=(Spreadsheet!AS498*0.5)),TRUE,FALSE)))</f>
        <v>1</v>
      </c>
      <c r="BY498" s="5" t="b">
        <f t="array" ref="BY498">IF(ISBLANK(Spreadsheet!AV498),TRUE,ISNUMBER(MATCH(TRUE,EXACT(Spreadsheet!AV498,EnrollWaive),0)))</f>
        <v>1</v>
      </c>
      <c r="BZ498" s="5" t="b">
        <f t="array" ref="BZ498">IF(ISBLANK(Spreadsheet!AW498),TRUE,ISNUMBER(MATCH(TRUE,EXACT(Spreadsheet!AW498,LifeBenefitClasses),0)))</f>
        <v>1</v>
      </c>
      <c r="CA498" s="5" t="b">
        <f t="array" ref="CA498">IF(ISBLANK(Spreadsheet!AX498),TRUE,ISNUMBER(MATCH(TRUE,EXACT(Spreadsheet!AX498,LifeBenefitClasses),0)))</f>
        <v>1</v>
      </c>
      <c r="CB498" s="5" t="b">
        <f t="array" ref="CB498">IF(ISBLANK(Spreadsheet!AY498),TRUE,ISNUMBER(MATCH(TRUE,EXACT(Spreadsheet!AY498,LifeBenefitClasses),0)))</f>
        <v>1</v>
      </c>
      <c r="CC498" s="5" t="b">
        <f t="array" ref="CC498">IF(ISBLANK(Spreadsheet!AZ498),TRUE,ISNUMBER(MATCH(TRUE,EXACT(Spreadsheet!AZ498,LifeBenefitClasses),0)))</f>
        <v>1</v>
      </c>
      <c r="CD498" s="5" t="b">
        <f t="array" ref="CD498">IF(ISBLANK(Spreadsheet!BA498),TRUE,ISNUMBER(MATCH(TRUE,EXACT(Spreadsheet!BA498,LifeBenefitClasses),0)))</f>
        <v>1</v>
      </c>
      <c r="CE498" s="5" t="b">
        <f>IF(OR(ISBLANK(Spreadsheet!BA498), Spreadsheet!BA498="Waive"),IF(ISBLANK(Spreadsheet!BB498),TRUE,FALSE),IF(OR(AND(NOT(ISBLANK(Spreadsheet!BA498)),ISBLANK(Spreadsheet!BB498)),NOT(ISNUMBER(VALUE(Spreadsheet!BB498))),ISBLANK(Spreadsheet!BC498),NOT(ISNUMBER(VALUE(Spreadsheet!BC498)))),FALSE,IF(AND(Spreadsheet!BB498&gt;=50000,Spreadsheet!BB498&lt;=250000,MOD(Spreadsheet!BB498,10000)=0,Spreadsheet!BB498&lt;=(10*Spreadsheet!BC498)),TRUE,FALSE)))</f>
        <v>1</v>
      </c>
      <c r="CF498" s="5" t="b">
        <f>IF(NOT(ISBLANK(Spreadsheet!BC498)),AND(ISNUMBER(VALUE(Spreadsheet!BC498)),Spreadsheet!BC498&gt;0),AND(OR(ISBLANK(Spreadsheet!AO498),Spreadsheet!AO498="Waive",AND(NOT(OR(ISBLANK(Spreadsheet!AO498),Spreadsheet!AO498="Waive")),Spreadsheet!AP498&gt;=6)),OR(ISBLANK(Spreadsheet!AR498),AND(NOT(OR(ISBLANK(Spreadsheet!AR498),Spreadsheet!AR498="Waive")),Spreadsheet!AS498&gt;=6)),OR(ISBLANK(Spreadsheet!AW498)),OR(ISBLANK(Spreadsheet!AX498)),OR(ISBLANK(Spreadsheet!AY498)),OR(ISBLANK(Spreadsheet!AZ498)),OR(ISBLANK(Spreadsheet!BA498),Spreadsheet!BA498="Waive")))</f>
        <v>1</v>
      </c>
      <c r="CG498" s="5" t="b">
        <f t="shared" ca="1" si="35"/>
        <v>1</v>
      </c>
    </row>
    <row r="499" spans="8:85" x14ac:dyDescent="0.3">
      <c r="H499" s="5">
        <f t="shared" ca="1" si="36"/>
        <v>2</v>
      </c>
      <c r="I499" s="5" t="str">
        <f t="shared" ca="1" si="34"/>
        <v/>
      </c>
      <c r="J499" s="5" t="str">
        <f>IF(AND(NOT(ISBLANK(Spreadsheet!C499)),ISBLANK(Spreadsheet!D499)),Spreadsheet!F499&amp;" "&amp;Spreadsheet!H499,"")</f>
        <v/>
      </c>
      <c r="K499" s="5">
        <f>IF(AND(NOT(ISBLANK(Spreadsheet!C499)),ISBLANK(Spreadsheet!D499)),COUNTIFS(Spreadsheet!E500:E$786,"=Child",Spreadsheet!C500:C$786, "="&amp;Spreadsheet!C499) + COUNTIFS(Spreadsheet!E500:E$786,"=Step-child",Spreadsheet!C500:C$786, "="&amp;Spreadsheet!C499),0)</f>
        <v>0</v>
      </c>
      <c r="L499" s="5">
        <f>IF(NOT(ISBLANK(J499)),COUNTIFS(Spreadsheet!E500:E$786,"=Wife",Spreadsheet!C500:C$786, "="&amp;Spreadsheet!C499) + COUNTIFS(Spreadsheet!E500:E$786,"=Husband",Spreadsheet!C500:C$786, "="&amp;Spreadsheet!C499),0)</f>
        <v>0</v>
      </c>
      <c r="M499" s="5">
        <f>IF(NOT(ISBLANK(Spreadsheet!AJ499)),VLOOKUP(Spreadsheet!AJ499,'Drop Downs'!$P$2:$R$16,3,FALSE),0)</f>
        <v>0</v>
      </c>
      <c r="N499" s="5">
        <f>IF(NOT(ISBLANK(Spreadsheet!AJ499)), VLOOKUP(Spreadsheet!AJ499,'Drop Downs'!$P$2:$R$16,2,FALSE),0)</f>
        <v>0</v>
      </c>
      <c r="O499" s="5">
        <f>IF(NOT(ISBLANK(Spreadsheet!AL499)),VLOOKUP(Spreadsheet!AL499,'Drop Downs'!$P$2:$R$16,3,FALSE), 0)</f>
        <v>0</v>
      </c>
      <c r="P499" s="5">
        <f>IF(NOT(ISBLANK(Spreadsheet!AL499)),VLOOKUP(Spreadsheet!AL499,'Drop Downs'!$P$2:$R$16,2,FALSE),0)</f>
        <v>0</v>
      </c>
      <c r="Q499" s="5">
        <f>IF(NOT(ISBLANK(Spreadsheet!AN499)),VLOOKUP(Spreadsheet!AN499,'Drop Downs'!$P$2:$R$16,3,FALSE),0)</f>
        <v>0</v>
      </c>
      <c r="R499" s="5">
        <f>IF(NOT(ISBLANK(Spreadsheet!AN499)),VLOOKUP(Spreadsheet!AN499,'Drop Downs'!$P$2:$R$16,2,FALSE),0)</f>
        <v>0</v>
      </c>
      <c r="S499" s="5" t="str">
        <f>IF(OR(M499&gt;K499,N499&gt;L499,O499&gt;K499, Q499&gt;K499,N499&gt;L499, P499&gt;L499, R499&gt;L499),"Member currently has a coverage election over what he/she needs.  Please add more dependents or adjust the coverage election.","")&amp;(IF(AND(NOT(ISBLANK(Spreadsheet!C499)),NOT(ISBLANK(Spreadsheet!D499)),ISBLANK(Spreadsheet!E499)),"Dependent lacks a relationship to member.Please select one from the drop-down.",""))</f>
        <v/>
      </c>
      <c r="T499" s="5" t="b">
        <f t="shared" si="37"/>
        <v>1</v>
      </c>
      <c r="U499" s="5" t="b">
        <f>OR(ISBLANK(Spreadsheet!C499),IF(NOT(ISBLANK(Spreadsheet!D499)),NOT(ISBLANK(Spreadsheet!E499)),TRUE))</f>
        <v>1</v>
      </c>
      <c r="V499" s="5" t="b">
        <f>OR(ISBLANK(Spreadsheet!C499), NOT(ISBLANK(Spreadsheet!I499)))</f>
        <v>1</v>
      </c>
      <c r="W499" s="5" t="b">
        <f>OR(ISBLANK(Spreadsheet!D499),NOT(ISBLANK(Spreadsheet!C499)))</f>
        <v>1</v>
      </c>
      <c r="X499" s="155" t="str">
        <f>REPT("0",MIN(FIND({1,2,3,4,5,6,7,8,9},Spreadsheet!C499&amp;"123456789"))-1)&amp;IF(ISBLANK(Spreadsheet!C499),"",SUMPRODUCT(MID(0&amp;Spreadsheet!C499,LARGE(INDEX(ISNUMBER(--MID(Spreadsheet!C499,ROW($1:$225),1))*
 ROW($1:$225),0),ROW($1:$225))+1,1)*10^ROW($1:$225)/10))</f>
        <v/>
      </c>
      <c r="Y499" s="5" t="b">
        <f>IF(NOT(ISBLANK(Spreadsheet!C499)),IF(AND(ISNUMBER(VALUE(Spreadsheet!C499)), LEN(Spreadsheet!C499)=9),TRUE,FALSE),TRUE)</f>
        <v>1</v>
      </c>
      <c r="Z499" s="155" t="str">
        <f>REPT("0",MIN(FIND({1,2,3,4,5,6,7,8,9},Spreadsheet!D499&amp;"123456789"))-1)&amp;IF(ISBLANK(Spreadsheet!D499),"",SUMPRODUCT(MID(0&amp;Spreadsheet!D499,LARGE(INDEX(ISNUMBER(--MID(Spreadsheet!D499,ROW($1:$225),1))*
 ROW($1:$225),0),ROW($1:$225))+1,1)*10^ROW($1:$225)/10))</f>
        <v/>
      </c>
      <c r="AA499" s="5" t="b">
        <f>IF(AND(NOT(ISBLANK(Spreadsheet!D499)),NOT(ISBLANK(Spreadsheet!C499))),IF(AND(ISNUMBER(VALUE(Spreadsheet!D499)), LEN(Spreadsheet!D499)=9),TRUE,FALSE),IF(AND(NOT(ISBLANK(Spreadsheet!D499)),ISBLANK(Spreadsheet!C499)),FALSE,TRUE))</f>
        <v>1</v>
      </c>
      <c r="AB499" s="5" t="b">
        <f>OR(ISBLANK(Spreadsheet!Y499),IF(NOT(ISBLANK(Spreadsheet!Y499)),LEN(Spreadsheet!Y499)=10,ISNUMBER(VALUE(Spreadsheet!Y499))))</f>
        <v>1</v>
      </c>
      <c r="AC499" s="5" t="b">
        <f>OR(ISBLANK(Spreadsheet!AI499), AND(NOT(ISBLANK(Spreadsheet!AJ499)), NOT(ISNUMBER(SEARCH("Waive",Spreadsheet!AJ499)))))</f>
        <v>1</v>
      </c>
      <c r="AD499" s="5" t="b">
        <f>OR(ISBLANK(Spreadsheet!AK499), AND(NOT(ISBLANK(Spreadsheet!AL499)), NOT(ISNUMBER(SEARCH("Waive",Spreadsheet!AL499)))))</f>
        <v>1</v>
      </c>
      <c r="AE499" s="5" t="b">
        <f>OR(ISBLANK(Spreadsheet!AM499), AND(NOT(ISBLANK(Spreadsheet!AN499)), NOT(ISNUMBER(SEARCH("Waive", Spreadsheet!AN499)))))</f>
        <v>1</v>
      </c>
      <c r="AF499" s="5" t="b">
        <f>OR(ISBLANK(Spreadsheet!C499), NOT(ISBLANK(Spreadsheet!D499)),NOT(ISBLANK(Spreadsheet!L499)))</f>
        <v>1</v>
      </c>
      <c r="AG499" s="5" t="b">
        <f>IF(AND(NOT(ISBLANK(Spreadsheet!C499)), NOT(ISBLANK(Spreadsheet!D499)),Spreadsheet!C499&lt;&gt;Spreadsheet!D499),IF(ISERROR(VLOOKUP(Spreadsheet!C499, Spreadsheet!$C$6:'Spreadsheet'!$C498,1,FALSE)), FALSE, TRUE),TRUE)</f>
        <v>1</v>
      </c>
      <c r="AH499" s="5" t="b">
        <f>Spreadsheet!$B$2=Spreadsheet!AD499</f>
        <v>1</v>
      </c>
      <c r="AI499" s="5" t="b">
        <f>IF(ISBLANK(Spreadsheet!G499),TRUE,IF(OR(LEN(Spreadsheet!G499)&gt;1,ISNUMBER(VALUE(Spreadsheet!G499))),FALSE,TRUE))</f>
        <v>1</v>
      </c>
      <c r="AJ499" s="5" t="b">
        <f>OR(ISBLANK(Spreadsheet!C499), NOT(ISBLANK(Spreadsheet!B499)), NOT(ISBLANK(Spreadsheet!D499)))</f>
        <v>1</v>
      </c>
      <c r="AK499" s="5" t="b">
        <f t="array" ref="AK499">IF(OR(AND(ISBLANK(Spreadsheet!E499),ISBLANK(Spreadsheet!D499),NOT(ISBLANK(Spreadsheet!C499))),AND(ISBLANK(Spreadsheet!E499),ISBLANK(Spreadsheet!D499),ISBLANK(Spreadsheet!C499))),TRUE,ISNUMBER(MATCH(TRUE,EXACT(Spreadsheet!E499,Relationships),0)))</f>
        <v>1</v>
      </c>
      <c r="AL499" s="5" t="b">
        <f>IF(NOT(ISBLANK(Spreadsheet!C499)),IF(OR(ISBLANK(Spreadsheet!F499),LEN(Spreadsheet!F499)&gt;40),FALSE,TRUE),TRUE)</f>
        <v>1</v>
      </c>
      <c r="AM499" s="5" t="b">
        <f>IF(NOT(ISBLANK(Spreadsheet!C499)),IF(OR(ISBLANK(Spreadsheet!H499),LEN(Spreadsheet!H499)&gt;40),FALSE,TRUE),TRUE)</f>
        <v>1</v>
      </c>
      <c r="AN499" s="5" t="b">
        <f t="array" ref="AN499">IF(ISBLANK(Spreadsheet!I499),TRUE,ISNUMBER(MATCH(TRUE,EXACT(Spreadsheet!I499,GenderValues),0)))</f>
        <v>1</v>
      </c>
      <c r="AO499" s="5" t="b">
        <f ca="1">IF(ISERROR(DATEVALUE(TEXT(Spreadsheet!J499,"mm/dd/yyyy")) &gt; TODAY()),IF(AND(ISBLANK(Spreadsheet!J499),ISBLANK(Spreadsheet!C499)),TRUE,FALSE),IF(DATEVALUE(TEXT(Spreadsheet!J499,"mm/dd/yyyy")) &gt; TODAY(),FALSE,TRUE))</f>
        <v>1</v>
      </c>
      <c r="AP499" s="5" t="b">
        <f>OR(ISBLANK(Spreadsheet!K499),LEN(Spreadsheet!K499)&lt;=100)</f>
        <v>1</v>
      </c>
      <c r="AQ499" s="5" t="b">
        <f t="array" ref="AQ499">IF(OR(AND(ISBLANK(Spreadsheet!L499),ISBLANK(Spreadsheet!C499)),AND(NOT(ISBLANK(Spreadsheet!C499)),NOT(ISBLANK(Spreadsheet!D499)))),TRUE,ISNUMBER(MATCH(TRUE,EXACT(Spreadsheet!L499,MaritalStatus),0)))</f>
        <v>1</v>
      </c>
      <c r="AR499" s="5" t="b">
        <f ca="1">IF(ISERROR(DATEVALUE(TEXT(Spreadsheet!M499,"mm/dd/yyyy")) &gt; TODAY()),IF(ISBLANK(Spreadsheet!M499),TRUE,FALSE),IF(DATEVALUE(TEXT(Spreadsheet!M499,"mm/dd/yyyy")) &gt; TODAY(),FALSE,TRUE))</f>
        <v>1</v>
      </c>
      <c r="AS499" s="5" t="b">
        <f>OR(ISBLANK(Spreadsheet!N499),LEN(Spreadsheet!N499)&lt;=100)</f>
        <v>1</v>
      </c>
      <c r="AT499" s="5" t="b">
        <f>OR(ISBLANK(Spreadsheet!O499),UPPER(Spreadsheet!O499)="YES")</f>
        <v>1</v>
      </c>
      <c r="AU499" s="5" t="b">
        <f>OR(ISBLANK(Spreadsheet!P499),UPPER(Spreadsheet!P499)="YES")</f>
        <v>1</v>
      </c>
      <c r="AV499" s="5" t="b">
        <f t="array" ref="AV499">IF(ISBLANK(Spreadsheet!Q499),TRUE,ISNUMBER(MATCH(TRUE,EXACT(Spreadsheet!Q499,OnGroupsPriorIns),0)))</f>
        <v>1</v>
      </c>
      <c r="AW499" s="5" t="b">
        <f>OR(ISBLANK(Spreadsheet!R499),UPPER(Spreadsheet!R499)="YES")</f>
        <v>1</v>
      </c>
      <c r="AX499" s="5" t="b">
        <f>OR(ISBLANK(Spreadsheet!S499),UPPER(Spreadsheet!S499)="YES")</f>
        <v>1</v>
      </c>
      <c r="AY499" s="5" t="b">
        <f>OR(AND(ISBLANK(Spreadsheet!C499),LEN(Spreadsheet!T499)=0),AND(NOT(ISBLANK(Spreadsheet!C499)),LEN(Spreadsheet!T499)&gt;0,LEN(Spreadsheet!T499)&lt;=50))</f>
        <v>1</v>
      </c>
      <c r="AZ499" s="5" t="b">
        <f>OR(LEN(Spreadsheet!U499)=0,AND(LEN(Spreadsheet!U499)&gt;0,LEN(Spreadsheet!U499)&lt;=50))</f>
        <v>1</v>
      </c>
      <c r="BA499" s="5" t="b">
        <f>OR(AND(ISBLANK(Spreadsheet!C499),LEN(Spreadsheet!V499)=0),AND(NOT(ISBLANK(Spreadsheet!C499)),LEN(Spreadsheet!V499)&gt;0,LEN(Spreadsheet!V499)&lt;=50))</f>
        <v>1</v>
      </c>
      <c r="BB499" s="5" t="b">
        <f t="array" ref="BB499">IF(AND(ISBLANK(Spreadsheet!C499),LEN(Spreadsheet!W499)=0),TRUE,ISNUMBER(MATCH(TRUE,EXACT(Spreadsheet!W499,States),0)))</f>
        <v>1</v>
      </c>
      <c r="BC499" s="5" t="b">
        <f>OR(AND(ISBLANK(Spreadsheet!C499),LEN(Spreadsheet!X499)=0),AND(NOT(ISBLANK(Spreadsheet!C499)),LEN(Spreadsheet!X499)&gt;0,LEN(Spreadsheet!X499)=5,ISNUMBER(VALUE(Spreadsheet!X499))))</f>
        <v>1</v>
      </c>
      <c r="BD499" s="5" t="b">
        <f>OR(ISBLANK(Spreadsheet!Z499),LEN(Spreadsheet!Z499)&lt;=50)</f>
        <v>1</v>
      </c>
      <c r="BE499" s="5" t="b">
        <f>ISBLANK(Spreadsheet!AA499)</f>
        <v>1</v>
      </c>
      <c r="BF499" s="5" t="b">
        <f>ISBLANK(Spreadsheet!AB499)</f>
        <v>1</v>
      </c>
      <c r="BG499" s="5" t="b">
        <f>IF(ISERROR(DATEVALUE(TEXT(Spreadsheet!AC499,"mm/dd/yyyy")) &gt; DATEVALUE(TEXT(Spreadsheet!J499,"mm/dd/yyyy"))),IF(OR(AND(ISBLANK(Spreadsheet!AC499),ISBLANK(Spreadsheet!C499)),AND(NOT(ISBLANK(Spreadsheet!C499)),ISBLANK(Spreadsheet!AC499),NOT(ISBLANK(Spreadsheet!D499)))),TRUE,FALSE),IF(DATEVALUE(TEXT(Spreadsheet!AC499,"mm/dd/yyyy")) &gt; DATEVALUE(TEXT(Spreadsheet!J499,"mm/dd/yyyy")),TRUE,FALSE))</f>
        <v>1</v>
      </c>
      <c r="BH499" s="5" t="b">
        <f>OR(AND(ISBLANK(Spreadsheet!C499),ISBLANK(Spreadsheet!AE499)),AND(NOT(ISBLANK(Spreadsheet!C499)),NOT(ISBLANK(Spreadsheet!D499)),ISBLANK(Spreadsheet!AE499)),AND(NOT(ISBLANK(Spreadsheet!C499)),ISBLANK(Spreadsheet!D499),NOT(ISBLANK(Spreadsheet!AE499)),LEN(Spreadsheet!AE499)&lt;=100))</f>
        <v>1</v>
      </c>
      <c r="BI499" s="5" t="b">
        <f t="array" ref="BI499">IF(ISBLANK(Spreadsheet!AF499),TRUE,ISNUMBER(MATCH(TRUE,EXACT(Spreadsheet!AF499,CobraShortReasons),0)))</f>
        <v>1</v>
      </c>
      <c r="BJ499" s="5" t="b">
        <f ca="1">IF(ISERROR(DATEVALUE(TEXT(Spreadsheet!AG499,"mm/dd/yyyy")) &gt; TODAY()),IF(ISBLANK(Spreadsheet!AG499),TRUE,FALSE),IF(DATEVALUE(TEXT(Spreadsheet!AG499,"mm/dd/yyyy")) &gt; TODAY(),FALSE,TRUE))</f>
        <v>1</v>
      </c>
      <c r="BK499" s="5" t="b">
        <f>OR(ISBLANK(Spreadsheet!AH499),LEN(Spreadsheet!AH499)&lt;=25)</f>
        <v>1</v>
      </c>
      <c r="BL499" s="5" t="b">
        <f t="array" aca="1" ref="BL499" ca="1">IF(ISBLANK(Spreadsheet!AI499),TRUE,ISNUMBER(MATCH(TRUE,EXACT(Spreadsheet!AI499,INDIRECT(Spreadsheet!$D$2)),0)))</f>
        <v>1</v>
      </c>
      <c r="BM499" s="5" t="b">
        <f t="array" aca="1" ref="BM499" ca="1">IF(ISBLANK(Spreadsheet!AJ499),TRUE,ISNUMBER(MATCH(TRUE,EXACT(Spreadsheet!AJ499,INDIRECT(Spreadsheet!BJ499)),0)))</f>
        <v>1</v>
      </c>
      <c r="BN499" s="5" t="b">
        <f t="array" ref="BN499">IF(ISBLANK(Spreadsheet!AK499),TRUE,ISNUMBER(MATCH(TRUE,EXACT(Spreadsheet!AK499,DentalPlans),0)))</f>
        <v>1</v>
      </c>
      <c r="BO499" s="5" t="b">
        <f t="array" aca="1" ref="BO499" ca="1">IF(ISBLANK(Spreadsheet!AL499),TRUE,ISNUMBER(MATCH(TRUE,EXACT(Spreadsheet!AL499,INDIRECT(Spreadsheet!BK499)),0)))</f>
        <v>1</v>
      </c>
      <c r="BP499" s="5" t="b">
        <f t="array" ref="BP499">IF(ISBLANK(Spreadsheet!AM499),TRUE,ISNUMBER(MATCH(TRUE,EXACT(Spreadsheet!AM499,VisionPlans),0)))</f>
        <v>1</v>
      </c>
      <c r="BQ499" s="5" t="b">
        <f t="array" aca="1" ref="BQ499" ca="1">IF(ISBLANK(Spreadsheet!AN499),TRUE,ISNUMBER(MATCH(TRUE,EXACT(Spreadsheet!AN499,INDIRECT(Spreadsheet!BL499)),0)))</f>
        <v>1</v>
      </c>
      <c r="BR499" s="5" t="b">
        <f t="array" ref="BR499">IF(ISBLANK(Spreadsheet!AO499),TRUE,ISNUMBER(MATCH(TRUE,EXACT(Spreadsheet!AO499,LifeBenefitClasses),0)))</f>
        <v>1</v>
      </c>
      <c r="BS499" s="5" t="b">
        <f>IF(OR(ISBLANK(Spreadsheet!AO499), Spreadsheet!AO499="Waive"),IF(ISBLANK(Spreadsheet!AP499),TRUE,FALSE),IF(OR(AND(NOT(ISBLANK(Spreadsheet!AO499)),ISBLANK(Spreadsheet!AP499)),NOT(ISNUMBER(VALUE(Spreadsheet!AP499)))),FALSE,IF(OR(AND(Spreadsheet!AP499&lt;6,MOD(Spreadsheet!AP499*10,5)=0), MOD(Spreadsheet!AP499,5000)=0),TRUE,FALSE)))</f>
        <v>1</v>
      </c>
      <c r="BT499" s="5" t="b">
        <f t="array" ref="BT499">IF(ISBLANK(Spreadsheet!AQ499),TRUE,ISNUMBER(MATCH(TRUE,EXACT(Spreadsheet!AQ499,EnrollWaive),0)))</f>
        <v>1</v>
      </c>
      <c r="BU499" s="5" t="b">
        <f t="array" ref="BU499">IF(ISBLANK(Spreadsheet!AR499),TRUE,ISNUMBER(MATCH(TRUE,EXACT(Spreadsheet!AR499,LifeBenefitClasses),0)))</f>
        <v>1</v>
      </c>
      <c r="BV499" s="5" t="b">
        <f>IF(OR(ISBLANK(Spreadsheet!AR499), Spreadsheet!AR499="Waive"),IF(ISBLANK(Spreadsheet!AS499),TRUE,FALSE),IF(OR(AND(NOT(ISBLANK(Spreadsheet!AR499)),ISBLANK(Spreadsheet!AS499)),NOT(ISNUMBER(VALUE(Spreadsheet!AS499)))),FALSE,IF(OR(AND(Spreadsheet!AS499&lt;6,MOD(Spreadsheet!AS499*10,5)=0), MOD(Spreadsheet!AS499,10000)=0),TRUE,FALSE)))</f>
        <v>1</v>
      </c>
      <c r="BW499" s="5" t="b">
        <f t="array" ref="BW499">IF(ISBLANK(Spreadsheet!AT499),TRUE,ISNUMBER(MATCH(TRUE,EXACT(Spreadsheet!AT499,LifeBenefitClasses),0)))</f>
        <v>1</v>
      </c>
      <c r="BX499" s="5" t="b">
        <f>IF(OR(ISBLANK(Spreadsheet!AT499), Spreadsheet!AT499="Waive"),IF(ISBLANK(Spreadsheet!AU499),TRUE,FALSE),IF(OR(AND(NOT(ISBLANK(Spreadsheet!AT499)),ISBLANK(Spreadsheet!AU499)),NOT(ISNUMBER(VALUE(Spreadsheet!AU499)))),FALSE,IF(AND(NOT(OR(ISBLANK(Spreadsheet!AT499),Spreadsheet!AT499="Waive")),NOT(OR(ISBLANK(Spreadsheet!AR499),Spreadsheet!AR499="Waive")),MOD(Spreadsheet!AU499,5000)=0, Spreadsheet!AU499&lt;=(Spreadsheet!AS499*0.5)),TRUE,FALSE)))</f>
        <v>1</v>
      </c>
      <c r="BY499" s="5" t="b">
        <f t="array" ref="BY499">IF(ISBLANK(Spreadsheet!AV499),TRUE,ISNUMBER(MATCH(TRUE,EXACT(Spreadsheet!AV499,EnrollWaive),0)))</f>
        <v>1</v>
      </c>
      <c r="BZ499" s="5" t="b">
        <f t="array" ref="BZ499">IF(ISBLANK(Spreadsheet!AW499),TRUE,ISNUMBER(MATCH(TRUE,EXACT(Spreadsheet!AW499,LifeBenefitClasses),0)))</f>
        <v>1</v>
      </c>
      <c r="CA499" s="5" t="b">
        <f t="array" ref="CA499">IF(ISBLANK(Spreadsheet!AX499),TRUE,ISNUMBER(MATCH(TRUE,EXACT(Spreadsheet!AX499,LifeBenefitClasses),0)))</f>
        <v>1</v>
      </c>
      <c r="CB499" s="5" t="b">
        <f t="array" ref="CB499">IF(ISBLANK(Spreadsheet!AY499),TRUE,ISNUMBER(MATCH(TRUE,EXACT(Spreadsheet!AY499,LifeBenefitClasses),0)))</f>
        <v>1</v>
      </c>
      <c r="CC499" s="5" t="b">
        <f t="array" ref="CC499">IF(ISBLANK(Spreadsheet!AZ499),TRUE,ISNUMBER(MATCH(TRUE,EXACT(Spreadsheet!AZ499,LifeBenefitClasses),0)))</f>
        <v>1</v>
      </c>
      <c r="CD499" s="5" t="b">
        <f t="array" ref="CD499">IF(ISBLANK(Spreadsheet!BA499),TRUE,ISNUMBER(MATCH(TRUE,EXACT(Spreadsheet!BA499,LifeBenefitClasses),0)))</f>
        <v>1</v>
      </c>
      <c r="CE499" s="5" t="b">
        <f>IF(OR(ISBLANK(Spreadsheet!BA499), Spreadsheet!BA499="Waive"),IF(ISBLANK(Spreadsheet!BB499),TRUE,FALSE),IF(OR(AND(NOT(ISBLANK(Spreadsheet!BA499)),ISBLANK(Spreadsheet!BB499)),NOT(ISNUMBER(VALUE(Spreadsheet!BB499))),ISBLANK(Spreadsheet!BC499),NOT(ISNUMBER(VALUE(Spreadsheet!BC499)))),FALSE,IF(AND(Spreadsheet!BB499&gt;=50000,Spreadsheet!BB499&lt;=250000,MOD(Spreadsheet!BB499,10000)=0,Spreadsheet!BB499&lt;=(10*Spreadsheet!BC499)),TRUE,FALSE)))</f>
        <v>1</v>
      </c>
      <c r="CF499" s="5" t="b">
        <f>IF(NOT(ISBLANK(Spreadsheet!BC499)),AND(ISNUMBER(VALUE(Spreadsheet!BC499)),Spreadsheet!BC499&gt;0),AND(OR(ISBLANK(Spreadsheet!AO499),Spreadsheet!AO499="Waive",AND(NOT(OR(ISBLANK(Spreadsheet!AO499),Spreadsheet!AO499="Waive")),Spreadsheet!AP499&gt;=6)),OR(ISBLANK(Spreadsheet!AR499),AND(NOT(OR(ISBLANK(Spreadsheet!AR499),Spreadsheet!AR499="Waive")),Spreadsheet!AS499&gt;=6)),OR(ISBLANK(Spreadsheet!AW499)),OR(ISBLANK(Spreadsheet!AX499)),OR(ISBLANK(Spreadsheet!AY499)),OR(ISBLANK(Spreadsheet!AZ499)),OR(ISBLANK(Spreadsheet!BA499),Spreadsheet!BA499="Waive")))</f>
        <v>1</v>
      </c>
      <c r="CG499" s="5" t="b">
        <f t="shared" ca="1" si="35"/>
        <v>1</v>
      </c>
    </row>
    <row r="500" spans="8:85" x14ac:dyDescent="0.3">
      <c r="H500" s="5">
        <f t="shared" ca="1" si="36"/>
        <v>2</v>
      </c>
      <c r="I500" s="5" t="str">
        <f t="shared" ca="1" si="34"/>
        <v/>
      </c>
      <c r="J500" s="5" t="str">
        <f>IF(AND(NOT(ISBLANK(Spreadsheet!C500)),ISBLANK(Spreadsheet!D500)),Spreadsheet!F500&amp;" "&amp;Spreadsheet!H500,"")</f>
        <v/>
      </c>
      <c r="K500" s="5">
        <f>IF(AND(NOT(ISBLANK(Spreadsheet!C500)),ISBLANK(Spreadsheet!D500)),COUNTIFS(Spreadsheet!E501:E$786,"=Child",Spreadsheet!C501:C$786, "="&amp;Spreadsheet!C500) + COUNTIFS(Spreadsheet!E501:E$786,"=Step-child",Spreadsheet!C501:C$786, "="&amp;Spreadsheet!C500),0)</f>
        <v>0</v>
      </c>
      <c r="L500" s="5">
        <f>IF(NOT(ISBLANK(J500)),COUNTIFS(Spreadsheet!E501:E$786,"=Wife",Spreadsheet!C501:C$786, "="&amp;Spreadsheet!C500) + COUNTIFS(Spreadsheet!E501:E$786,"=Husband",Spreadsheet!C501:C$786, "="&amp;Spreadsheet!C500),0)</f>
        <v>0</v>
      </c>
      <c r="M500" s="5">
        <f>IF(NOT(ISBLANK(Spreadsheet!AJ500)),VLOOKUP(Spreadsheet!AJ500,'Drop Downs'!$P$2:$R$16,3,FALSE),0)</f>
        <v>0</v>
      </c>
      <c r="N500" s="5">
        <f>IF(NOT(ISBLANK(Spreadsheet!AJ500)), VLOOKUP(Spreadsheet!AJ500,'Drop Downs'!$P$2:$R$16,2,FALSE),0)</f>
        <v>0</v>
      </c>
      <c r="O500" s="5">
        <f>IF(NOT(ISBLANK(Spreadsheet!AL500)),VLOOKUP(Spreadsheet!AL500,'Drop Downs'!$P$2:$R$16,3,FALSE), 0)</f>
        <v>0</v>
      </c>
      <c r="P500" s="5">
        <f>IF(NOT(ISBLANK(Spreadsheet!AL500)),VLOOKUP(Spreadsheet!AL500,'Drop Downs'!$P$2:$R$16,2,FALSE),0)</f>
        <v>0</v>
      </c>
      <c r="Q500" s="5">
        <f>IF(NOT(ISBLANK(Spreadsheet!AN500)),VLOOKUP(Spreadsheet!AN500,'Drop Downs'!$P$2:$R$16,3,FALSE),0)</f>
        <v>0</v>
      </c>
      <c r="R500" s="5">
        <f>IF(NOT(ISBLANK(Spreadsheet!AN500)),VLOOKUP(Spreadsheet!AN500,'Drop Downs'!$P$2:$R$16,2,FALSE),0)</f>
        <v>0</v>
      </c>
      <c r="S500" s="5" t="str">
        <f>IF(OR(M500&gt;K500,N500&gt;L500,O500&gt;K500, Q500&gt;K500,N500&gt;L500, P500&gt;L500, R500&gt;L500),"Member currently has a coverage election over what he/she needs.  Please add more dependents or adjust the coverage election.","")&amp;(IF(AND(NOT(ISBLANK(Spreadsheet!C500)),NOT(ISBLANK(Spreadsheet!D500)),ISBLANK(Spreadsheet!E500)),"Dependent lacks a relationship to member.Please select one from the drop-down.",""))</f>
        <v/>
      </c>
      <c r="T500" s="5" t="b">
        <f t="shared" si="37"/>
        <v>1</v>
      </c>
      <c r="U500" s="5" t="b">
        <f>OR(ISBLANK(Spreadsheet!C500),IF(NOT(ISBLANK(Spreadsheet!D500)),NOT(ISBLANK(Spreadsheet!E500)),TRUE))</f>
        <v>1</v>
      </c>
      <c r="V500" s="5" t="b">
        <f>OR(ISBLANK(Spreadsheet!C500), NOT(ISBLANK(Spreadsheet!I500)))</f>
        <v>1</v>
      </c>
      <c r="W500" s="5" t="b">
        <f>OR(ISBLANK(Spreadsheet!D500),NOT(ISBLANK(Spreadsheet!C500)))</f>
        <v>1</v>
      </c>
      <c r="X500" s="155" t="str">
        <f>REPT("0",MIN(FIND({1,2,3,4,5,6,7,8,9},Spreadsheet!C500&amp;"123456789"))-1)&amp;IF(ISBLANK(Spreadsheet!C500),"",SUMPRODUCT(MID(0&amp;Spreadsheet!C500,LARGE(INDEX(ISNUMBER(--MID(Spreadsheet!C500,ROW($1:$225),1))*
 ROW($1:$225),0),ROW($1:$225))+1,1)*10^ROW($1:$225)/10))</f>
        <v/>
      </c>
      <c r="Y500" s="5" t="b">
        <f>IF(NOT(ISBLANK(Spreadsheet!C500)),IF(AND(ISNUMBER(VALUE(Spreadsheet!C500)), LEN(Spreadsheet!C500)=9),TRUE,FALSE),TRUE)</f>
        <v>1</v>
      </c>
      <c r="Z500" s="155" t="str">
        <f>REPT("0",MIN(FIND({1,2,3,4,5,6,7,8,9},Spreadsheet!D500&amp;"123456789"))-1)&amp;IF(ISBLANK(Spreadsheet!D500),"",SUMPRODUCT(MID(0&amp;Spreadsheet!D500,LARGE(INDEX(ISNUMBER(--MID(Spreadsheet!D500,ROW($1:$225),1))*
 ROW($1:$225),0),ROW($1:$225))+1,1)*10^ROW($1:$225)/10))</f>
        <v/>
      </c>
      <c r="AA500" s="5" t="b">
        <f>IF(AND(NOT(ISBLANK(Spreadsheet!D500)),NOT(ISBLANK(Spreadsheet!C500))),IF(AND(ISNUMBER(VALUE(Spreadsheet!D500)), LEN(Spreadsheet!D500)=9),TRUE,FALSE),IF(AND(NOT(ISBLANK(Spreadsheet!D500)),ISBLANK(Spreadsheet!C500)),FALSE,TRUE))</f>
        <v>1</v>
      </c>
      <c r="AB500" s="5" t="b">
        <f>OR(ISBLANK(Spreadsheet!Y500),IF(NOT(ISBLANK(Spreadsheet!Y500)),LEN(Spreadsheet!Y500)=10,ISNUMBER(VALUE(Spreadsheet!Y500))))</f>
        <v>1</v>
      </c>
      <c r="AC500" s="5" t="b">
        <f>OR(ISBLANK(Spreadsheet!AI500), AND(NOT(ISBLANK(Spreadsheet!AJ500)), NOT(ISNUMBER(SEARCH("Waive",Spreadsheet!AJ500)))))</f>
        <v>1</v>
      </c>
      <c r="AD500" s="5" t="b">
        <f>OR(ISBLANK(Spreadsheet!AK500), AND(NOT(ISBLANK(Spreadsheet!AL500)), NOT(ISNUMBER(SEARCH("Waive",Spreadsheet!AL500)))))</f>
        <v>1</v>
      </c>
      <c r="AE500" s="5" t="b">
        <f>OR(ISBLANK(Spreadsheet!AM500), AND(NOT(ISBLANK(Spreadsheet!AN500)), NOT(ISNUMBER(SEARCH("Waive", Spreadsheet!AN500)))))</f>
        <v>1</v>
      </c>
      <c r="AF500" s="5" t="b">
        <f>OR(ISBLANK(Spreadsheet!C500), NOT(ISBLANK(Spreadsheet!D500)),NOT(ISBLANK(Spreadsheet!L500)))</f>
        <v>1</v>
      </c>
      <c r="AG500" s="5" t="b">
        <f>IF(AND(NOT(ISBLANK(Spreadsheet!C500)), NOT(ISBLANK(Spreadsheet!D500)),Spreadsheet!C500&lt;&gt;Spreadsheet!D500),IF(ISERROR(VLOOKUP(Spreadsheet!C500, Spreadsheet!$C$6:'Spreadsheet'!$C499,1,FALSE)), FALSE, TRUE),TRUE)</f>
        <v>1</v>
      </c>
      <c r="AH500" s="5" t="b">
        <f>Spreadsheet!$B$2=Spreadsheet!AD500</f>
        <v>1</v>
      </c>
      <c r="AI500" s="5" t="b">
        <f>IF(ISBLANK(Spreadsheet!G500),TRUE,IF(OR(LEN(Spreadsheet!G500)&gt;1,ISNUMBER(VALUE(Spreadsheet!G500))),FALSE,TRUE))</f>
        <v>1</v>
      </c>
      <c r="AJ500" s="5" t="b">
        <f>OR(ISBLANK(Spreadsheet!C500), NOT(ISBLANK(Spreadsheet!B500)), NOT(ISBLANK(Spreadsheet!D500)))</f>
        <v>1</v>
      </c>
      <c r="AK500" s="5" t="b">
        <f t="array" ref="AK500">IF(OR(AND(ISBLANK(Spreadsheet!E500),ISBLANK(Spreadsheet!D500),NOT(ISBLANK(Spreadsheet!C500))),AND(ISBLANK(Spreadsheet!E500),ISBLANK(Spreadsheet!D500),ISBLANK(Spreadsheet!C500))),TRUE,ISNUMBER(MATCH(TRUE,EXACT(Spreadsheet!E500,Relationships),0)))</f>
        <v>1</v>
      </c>
      <c r="AL500" s="5" t="b">
        <f>IF(NOT(ISBLANK(Spreadsheet!C500)),IF(OR(ISBLANK(Spreadsheet!F500),LEN(Spreadsheet!F500)&gt;40),FALSE,TRUE),TRUE)</f>
        <v>1</v>
      </c>
      <c r="AM500" s="5" t="b">
        <f>IF(NOT(ISBLANK(Spreadsheet!C500)),IF(OR(ISBLANK(Spreadsheet!H500),LEN(Spreadsheet!H500)&gt;40),FALSE,TRUE),TRUE)</f>
        <v>1</v>
      </c>
      <c r="AN500" s="5" t="b">
        <f t="array" ref="AN500">IF(ISBLANK(Spreadsheet!I500),TRUE,ISNUMBER(MATCH(TRUE,EXACT(Spreadsheet!I500,GenderValues),0)))</f>
        <v>1</v>
      </c>
      <c r="AO500" s="5" t="b">
        <f ca="1">IF(ISERROR(DATEVALUE(TEXT(Spreadsheet!J500,"mm/dd/yyyy")) &gt; TODAY()),IF(AND(ISBLANK(Spreadsheet!J500),ISBLANK(Spreadsheet!C500)),TRUE,FALSE),IF(DATEVALUE(TEXT(Spreadsheet!J500,"mm/dd/yyyy")) &gt; TODAY(),FALSE,TRUE))</f>
        <v>1</v>
      </c>
      <c r="AP500" s="5" t="b">
        <f>OR(ISBLANK(Spreadsheet!K500),LEN(Spreadsheet!K500)&lt;=100)</f>
        <v>1</v>
      </c>
      <c r="AQ500" s="5" t="b">
        <f t="array" ref="AQ500">IF(OR(AND(ISBLANK(Spreadsheet!L500),ISBLANK(Spreadsheet!C500)),AND(NOT(ISBLANK(Spreadsheet!C500)),NOT(ISBLANK(Spreadsheet!D500)))),TRUE,ISNUMBER(MATCH(TRUE,EXACT(Spreadsheet!L500,MaritalStatus),0)))</f>
        <v>1</v>
      </c>
      <c r="AR500" s="5" t="b">
        <f ca="1">IF(ISERROR(DATEVALUE(TEXT(Spreadsheet!M500,"mm/dd/yyyy")) &gt; TODAY()),IF(ISBLANK(Spreadsheet!M500),TRUE,FALSE),IF(DATEVALUE(TEXT(Spreadsheet!M500,"mm/dd/yyyy")) &gt; TODAY(),FALSE,TRUE))</f>
        <v>1</v>
      </c>
      <c r="AS500" s="5" t="b">
        <f>OR(ISBLANK(Spreadsheet!N500),LEN(Spreadsheet!N500)&lt;=100)</f>
        <v>1</v>
      </c>
      <c r="AT500" s="5" t="b">
        <f>OR(ISBLANK(Spreadsheet!O500),UPPER(Spreadsheet!O500)="YES")</f>
        <v>1</v>
      </c>
      <c r="AU500" s="5" t="b">
        <f>OR(ISBLANK(Spreadsheet!P500),UPPER(Spreadsheet!P500)="YES")</f>
        <v>1</v>
      </c>
      <c r="AV500" s="5" t="b">
        <f t="array" ref="AV500">IF(ISBLANK(Spreadsheet!Q500),TRUE,ISNUMBER(MATCH(TRUE,EXACT(Spreadsheet!Q500,OnGroupsPriorIns),0)))</f>
        <v>1</v>
      </c>
      <c r="AW500" s="5" t="b">
        <f>OR(ISBLANK(Spreadsheet!R500),UPPER(Spreadsheet!R500)="YES")</f>
        <v>1</v>
      </c>
      <c r="AX500" s="5" t="b">
        <f>OR(ISBLANK(Spreadsheet!S500),UPPER(Spreadsheet!S500)="YES")</f>
        <v>1</v>
      </c>
      <c r="AY500" s="5" t="b">
        <f>OR(AND(ISBLANK(Spreadsheet!C500),LEN(Spreadsheet!T500)=0),AND(NOT(ISBLANK(Spreadsheet!C500)),LEN(Spreadsheet!T500)&gt;0,LEN(Spreadsheet!T500)&lt;=50))</f>
        <v>1</v>
      </c>
      <c r="AZ500" s="5" t="b">
        <f>OR(LEN(Spreadsheet!U500)=0,AND(LEN(Spreadsheet!U500)&gt;0,LEN(Spreadsheet!U500)&lt;=50))</f>
        <v>1</v>
      </c>
      <c r="BA500" s="5" t="b">
        <f>OR(AND(ISBLANK(Spreadsheet!C500),LEN(Spreadsheet!V500)=0),AND(NOT(ISBLANK(Spreadsheet!C500)),LEN(Spreadsheet!V500)&gt;0,LEN(Spreadsheet!V500)&lt;=50))</f>
        <v>1</v>
      </c>
      <c r="BB500" s="5" t="b">
        <f t="array" ref="BB500">IF(AND(ISBLANK(Spreadsheet!C500),LEN(Spreadsheet!W500)=0),TRUE,ISNUMBER(MATCH(TRUE,EXACT(Spreadsheet!W500,States),0)))</f>
        <v>1</v>
      </c>
      <c r="BC500" s="5" t="b">
        <f>OR(AND(ISBLANK(Spreadsheet!C500),LEN(Spreadsheet!X500)=0),AND(NOT(ISBLANK(Spreadsheet!C500)),LEN(Spreadsheet!X500)&gt;0,LEN(Spreadsheet!X500)=5,ISNUMBER(VALUE(Spreadsheet!X500))))</f>
        <v>1</v>
      </c>
      <c r="BD500" s="5" t="b">
        <f>OR(ISBLANK(Spreadsheet!Z500),LEN(Spreadsheet!Z500)&lt;=50)</f>
        <v>1</v>
      </c>
      <c r="BE500" s="5" t="b">
        <f>ISBLANK(Spreadsheet!AA500)</f>
        <v>1</v>
      </c>
      <c r="BF500" s="5" t="b">
        <f>ISBLANK(Spreadsheet!AB500)</f>
        <v>1</v>
      </c>
      <c r="BG500" s="5" t="b">
        <f>IF(ISERROR(DATEVALUE(TEXT(Spreadsheet!AC500,"mm/dd/yyyy")) &gt; DATEVALUE(TEXT(Spreadsheet!J500,"mm/dd/yyyy"))),IF(OR(AND(ISBLANK(Spreadsheet!AC500),ISBLANK(Spreadsheet!C500)),AND(NOT(ISBLANK(Spreadsheet!C500)),ISBLANK(Spreadsheet!AC500),NOT(ISBLANK(Spreadsheet!D500)))),TRUE,FALSE),IF(DATEVALUE(TEXT(Spreadsheet!AC500,"mm/dd/yyyy")) &gt; DATEVALUE(TEXT(Spreadsheet!J500,"mm/dd/yyyy")),TRUE,FALSE))</f>
        <v>1</v>
      </c>
      <c r="BH500" s="5" t="b">
        <f>OR(AND(ISBLANK(Spreadsheet!C500),ISBLANK(Spreadsheet!AE500)),AND(NOT(ISBLANK(Spreadsheet!C500)),NOT(ISBLANK(Spreadsheet!D500)),ISBLANK(Spreadsheet!AE500)),AND(NOT(ISBLANK(Spreadsheet!C500)),ISBLANK(Spreadsheet!D500),NOT(ISBLANK(Spreadsheet!AE500)),LEN(Spreadsheet!AE500)&lt;=100))</f>
        <v>1</v>
      </c>
      <c r="BI500" s="5" t="b">
        <f t="array" ref="BI500">IF(ISBLANK(Spreadsheet!AF500),TRUE,ISNUMBER(MATCH(TRUE,EXACT(Spreadsheet!AF500,CobraShortReasons),0)))</f>
        <v>1</v>
      </c>
      <c r="BJ500" s="5" t="b">
        <f ca="1">IF(ISERROR(DATEVALUE(TEXT(Spreadsheet!AG500,"mm/dd/yyyy")) &gt; TODAY()),IF(ISBLANK(Spreadsheet!AG500),TRUE,FALSE),IF(DATEVALUE(TEXT(Spreadsheet!AG500,"mm/dd/yyyy")) &gt; TODAY(),FALSE,TRUE))</f>
        <v>1</v>
      </c>
      <c r="BK500" s="5" t="b">
        <f>OR(ISBLANK(Spreadsheet!AH500),LEN(Spreadsheet!AH500)&lt;=25)</f>
        <v>1</v>
      </c>
      <c r="BL500" s="5" t="b">
        <f t="array" aca="1" ref="BL500" ca="1">IF(ISBLANK(Spreadsheet!AI500),TRUE,ISNUMBER(MATCH(TRUE,EXACT(Spreadsheet!AI500,INDIRECT(Spreadsheet!$D$2)),0)))</f>
        <v>1</v>
      </c>
      <c r="BM500" s="5" t="b">
        <f t="array" aca="1" ref="BM500" ca="1">IF(ISBLANK(Spreadsheet!AJ500),TRUE,ISNUMBER(MATCH(TRUE,EXACT(Spreadsheet!AJ500,INDIRECT(Spreadsheet!BJ500)),0)))</f>
        <v>1</v>
      </c>
      <c r="BN500" s="5" t="b">
        <f t="array" ref="BN500">IF(ISBLANK(Spreadsheet!AK500),TRUE,ISNUMBER(MATCH(TRUE,EXACT(Spreadsheet!AK500,DentalPlans),0)))</f>
        <v>1</v>
      </c>
      <c r="BO500" s="5" t="b">
        <f t="array" aca="1" ref="BO500" ca="1">IF(ISBLANK(Spreadsheet!AL500),TRUE,ISNUMBER(MATCH(TRUE,EXACT(Spreadsheet!AL500,INDIRECT(Spreadsheet!BK500)),0)))</f>
        <v>1</v>
      </c>
      <c r="BP500" s="5" t="b">
        <f t="array" ref="BP500">IF(ISBLANK(Spreadsheet!AM500),TRUE,ISNUMBER(MATCH(TRUE,EXACT(Spreadsheet!AM500,VisionPlans),0)))</f>
        <v>1</v>
      </c>
      <c r="BQ500" s="5" t="b">
        <f t="array" aca="1" ref="BQ500" ca="1">IF(ISBLANK(Spreadsheet!AN500),TRUE,ISNUMBER(MATCH(TRUE,EXACT(Spreadsheet!AN500,INDIRECT(Spreadsheet!BL500)),0)))</f>
        <v>1</v>
      </c>
      <c r="BR500" s="5" t="b">
        <f t="array" ref="BR500">IF(ISBLANK(Spreadsheet!AO500),TRUE,ISNUMBER(MATCH(TRUE,EXACT(Spreadsheet!AO500,LifeBenefitClasses),0)))</f>
        <v>1</v>
      </c>
      <c r="BS500" s="5" t="b">
        <f>IF(OR(ISBLANK(Spreadsheet!AO500), Spreadsheet!AO500="Waive"),IF(ISBLANK(Spreadsheet!AP500),TRUE,FALSE),IF(OR(AND(NOT(ISBLANK(Spreadsheet!AO500)),ISBLANK(Spreadsheet!AP500)),NOT(ISNUMBER(VALUE(Spreadsheet!AP500)))),FALSE,IF(OR(AND(Spreadsheet!AP500&lt;6,MOD(Spreadsheet!AP500*10,5)=0), MOD(Spreadsheet!AP500,5000)=0),TRUE,FALSE)))</f>
        <v>1</v>
      </c>
      <c r="BT500" s="5" t="b">
        <f t="array" ref="BT500">IF(ISBLANK(Spreadsheet!AQ500),TRUE,ISNUMBER(MATCH(TRUE,EXACT(Spreadsheet!AQ500,EnrollWaive),0)))</f>
        <v>1</v>
      </c>
      <c r="BU500" s="5" t="b">
        <f t="array" ref="BU500">IF(ISBLANK(Spreadsheet!AR500),TRUE,ISNUMBER(MATCH(TRUE,EXACT(Spreadsheet!AR500,LifeBenefitClasses),0)))</f>
        <v>1</v>
      </c>
      <c r="BV500" s="5" t="b">
        <f>IF(OR(ISBLANK(Spreadsheet!AR500), Spreadsheet!AR500="Waive"),IF(ISBLANK(Spreadsheet!AS500),TRUE,FALSE),IF(OR(AND(NOT(ISBLANK(Spreadsheet!AR500)),ISBLANK(Spreadsheet!AS500)),NOT(ISNUMBER(VALUE(Spreadsheet!AS500)))),FALSE,IF(OR(AND(Spreadsheet!AS500&lt;6,MOD(Spreadsheet!AS500*10,5)=0), MOD(Spreadsheet!AS500,10000)=0),TRUE,FALSE)))</f>
        <v>1</v>
      </c>
      <c r="BW500" s="5" t="b">
        <f t="array" ref="BW500">IF(ISBLANK(Spreadsheet!AT500),TRUE,ISNUMBER(MATCH(TRUE,EXACT(Spreadsheet!AT500,LifeBenefitClasses),0)))</f>
        <v>1</v>
      </c>
      <c r="BX500" s="5" t="b">
        <f>IF(OR(ISBLANK(Spreadsheet!AT500), Spreadsheet!AT500="Waive"),IF(ISBLANK(Spreadsheet!AU500),TRUE,FALSE),IF(OR(AND(NOT(ISBLANK(Spreadsheet!AT500)),ISBLANK(Spreadsheet!AU500)),NOT(ISNUMBER(VALUE(Spreadsheet!AU500)))),FALSE,IF(AND(NOT(OR(ISBLANK(Spreadsheet!AT500),Spreadsheet!AT500="Waive")),NOT(OR(ISBLANK(Spreadsheet!AR500),Spreadsheet!AR500="Waive")),MOD(Spreadsheet!AU500,5000)=0, Spreadsheet!AU500&lt;=(Spreadsheet!AS500*0.5)),TRUE,FALSE)))</f>
        <v>1</v>
      </c>
      <c r="BY500" s="5" t="b">
        <f t="array" ref="BY500">IF(ISBLANK(Spreadsheet!AV500),TRUE,ISNUMBER(MATCH(TRUE,EXACT(Spreadsheet!AV500,EnrollWaive),0)))</f>
        <v>1</v>
      </c>
      <c r="BZ500" s="5" t="b">
        <f t="array" ref="BZ500">IF(ISBLANK(Spreadsheet!AW500),TRUE,ISNUMBER(MATCH(TRUE,EXACT(Spreadsheet!AW500,LifeBenefitClasses),0)))</f>
        <v>1</v>
      </c>
      <c r="CA500" s="5" t="b">
        <f t="array" ref="CA500">IF(ISBLANK(Spreadsheet!AX500),TRUE,ISNUMBER(MATCH(TRUE,EXACT(Spreadsheet!AX500,LifeBenefitClasses),0)))</f>
        <v>1</v>
      </c>
      <c r="CB500" s="5" t="b">
        <f t="array" ref="CB500">IF(ISBLANK(Spreadsheet!AY500),TRUE,ISNUMBER(MATCH(TRUE,EXACT(Spreadsheet!AY500,LifeBenefitClasses),0)))</f>
        <v>1</v>
      </c>
      <c r="CC500" s="5" t="b">
        <f t="array" ref="CC500">IF(ISBLANK(Spreadsheet!AZ500),TRUE,ISNUMBER(MATCH(TRUE,EXACT(Spreadsheet!AZ500,LifeBenefitClasses),0)))</f>
        <v>1</v>
      </c>
      <c r="CD500" s="5" t="b">
        <f t="array" ref="CD500">IF(ISBLANK(Spreadsheet!BA500),TRUE,ISNUMBER(MATCH(TRUE,EXACT(Spreadsheet!BA500,LifeBenefitClasses),0)))</f>
        <v>1</v>
      </c>
      <c r="CE500" s="5" t="b">
        <f>IF(OR(ISBLANK(Spreadsheet!BA500), Spreadsheet!BA500="Waive"),IF(ISBLANK(Spreadsheet!BB500),TRUE,FALSE),IF(OR(AND(NOT(ISBLANK(Spreadsheet!BA500)),ISBLANK(Spreadsheet!BB500)),NOT(ISNUMBER(VALUE(Spreadsheet!BB500))),ISBLANK(Spreadsheet!BC500),NOT(ISNUMBER(VALUE(Spreadsheet!BC500)))),FALSE,IF(AND(Spreadsheet!BB500&gt;=50000,Spreadsheet!BB500&lt;=250000,MOD(Spreadsheet!BB500,10000)=0,Spreadsheet!BB500&lt;=(10*Spreadsheet!BC500)),TRUE,FALSE)))</f>
        <v>1</v>
      </c>
      <c r="CF500" s="5" t="b">
        <f>IF(NOT(ISBLANK(Spreadsheet!BC500)),AND(ISNUMBER(VALUE(Spreadsheet!BC500)),Spreadsheet!BC500&gt;0),AND(OR(ISBLANK(Spreadsheet!AO500),Spreadsheet!AO500="Waive",AND(NOT(OR(ISBLANK(Spreadsheet!AO500),Spreadsheet!AO500="Waive")),Spreadsheet!AP500&gt;=6)),OR(ISBLANK(Spreadsheet!AR500),AND(NOT(OR(ISBLANK(Spreadsheet!AR500),Spreadsheet!AR500="Waive")),Spreadsheet!AS500&gt;=6)),OR(ISBLANK(Spreadsheet!AW500)),OR(ISBLANK(Spreadsheet!AX500)),OR(ISBLANK(Spreadsheet!AY500)),OR(ISBLANK(Spreadsheet!AZ500)),OR(ISBLANK(Spreadsheet!BA500),Spreadsheet!BA500="Waive")))</f>
        <v>1</v>
      </c>
      <c r="CG500" s="5" t="b">
        <f t="shared" ca="1" si="35"/>
        <v>1</v>
      </c>
    </row>
    <row r="501" spans="8:85" x14ac:dyDescent="0.3">
      <c r="H501" s="5">
        <f t="shared" ca="1" si="36"/>
        <v>2</v>
      </c>
      <c r="I501" s="5" t="str">
        <f t="shared" ca="1" si="34"/>
        <v/>
      </c>
      <c r="J501" s="5" t="str">
        <f>IF(AND(NOT(ISBLANK(Spreadsheet!C501)),ISBLANK(Spreadsheet!D501)),Spreadsheet!F501&amp;" "&amp;Spreadsheet!H501,"")</f>
        <v/>
      </c>
      <c r="K501" s="5">
        <f>IF(AND(NOT(ISBLANK(Spreadsheet!C501)),ISBLANK(Spreadsheet!D501)),COUNTIFS(Spreadsheet!E502:E$786,"=Child",Spreadsheet!C502:C$786, "="&amp;Spreadsheet!C501) + COUNTIFS(Spreadsheet!E502:E$786,"=Step-child",Spreadsheet!C502:C$786, "="&amp;Spreadsheet!C501),0)</f>
        <v>0</v>
      </c>
      <c r="L501" s="5">
        <f>IF(NOT(ISBLANK(J501)),COUNTIFS(Spreadsheet!E502:E$786,"=Wife",Spreadsheet!C502:C$786, "="&amp;Spreadsheet!C501) + COUNTIFS(Spreadsheet!E502:E$786,"=Husband",Spreadsheet!C502:C$786, "="&amp;Spreadsheet!C501),0)</f>
        <v>0</v>
      </c>
      <c r="M501" s="5">
        <f>IF(NOT(ISBLANK(Spreadsheet!AJ501)),VLOOKUP(Spreadsheet!AJ501,'Drop Downs'!$P$2:$R$16,3,FALSE),0)</f>
        <v>0</v>
      </c>
      <c r="N501" s="5">
        <f>IF(NOT(ISBLANK(Spreadsheet!AJ501)), VLOOKUP(Spreadsheet!AJ501,'Drop Downs'!$P$2:$R$16,2,FALSE),0)</f>
        <v>0</v>
      </c>
      <c r="O501" s="5">
        <f>IF(NOT(ISBLANK(Spreadsheet!AL501)),VLOOKUP(Spreadsheet!AL501,'Drop Downs'!$P$2:$R$16,3,FALSE), 0)</f>
        <v>0</v>
      </c>
      <c r="P501" s="5">
        <f>IF(NOT(ISBLANK(Spreadsheet!AL501)),VLOOKUP(Spreadsheet!AL501,'Drop Downs'!$P$2:$R$16,2,FALSE),0)</f>
        <v>0</v>
      </c>
      <c r="Q501" s="5">
        <f>IF(NOT(ISBLANK(Spreadsheet!AN501)),VLOOKUP(Spreadsheet!AN501,'Drop Downs'!$P$2:$R$16,3,FALSE),0)</f>
        <v>0</v>
      </c>
      <c r="R501" s="5">
        <f>IF(NOT(ISBLANK(Spreadsheet!AN501)),VLOOKUP(Spreadsheet!AN501,'Drop Downs'!$P$2:$R$16,2,FALSE),0)</f>
        <v>0</v>
      </c>
      <c r="S501" s="5" t="str">
        <f>IF(OR(M501&gt;K501,N501&gt;L501,O501&gt;K501, Q501&gt;K501,N501&gt;L501, P501&gt;L501, R501&gt;L501),"Member currently has a coverage election over what he/she needs.  Please add more dependents or adjust the coverage election.","")&amp;(IF(AND(NOT(ISBLANK(Spreadsheet!C501)),NOT(ISBLANK(Spreadsheet!D501)),ISBLANK(Spreadsheet!E501)),"Dependent lacks a relationship to member.Please select one from the drop-down.",""))</f>
        <v/>
      </c>
      <c r="T501" s="5" t="b">
        <f t="shared" si="37"/>
        <v>1</v>
      </c>
      <c r="U501" s="5" t="b">
        <f>OR(ISBLANK(Spreadsheet!C501),IF(NOT(ISBLANK(Spreadsheet!D501)),NOT(ISBLANK(Spreadsheet!E501)),TRUE))</f>
        <v>1</v>
      </c>
      <c r="V501" s="5" t="b">
        <f>OR(ISBLANK(Spreadsheet!C501), NOT(ISBLANK(Spreadsheet!I501)))</f>
        <v>1</v>
      </c>
      <c r="W501" s="5" t="b">
        <f>OR(ISBLANK(Spreadsheet!D501),NOT(ISBLANK(Spreadsheet!C501)))</f>
        <v>1</v>
      </c>
      <c r="X501" s="155" t="str">
        <f>REPT("0",MIN(FIND({1,2,3,4,5,6,7,8,9},Spreadsheet!C501&amp;"123456789"))-1)&amp;IF(ISBLANK(Spreadsheet!C501),"",SUMPRODUCT(MID(0&amp;Spreadsheet!C501,LARGE(INDEX(ISNUMBER(--MID(Spreadsheet!C501,ROW($1:$225),1))*
 ROW($1:$225),0),ROW($1:$225))+1,1)*10^ROW($1:$225)/10))</f>
        <v/>
      </c>
      <c r="Y501" s="5" t="b">
        <f>IF(NOT(ISBLANK(Spreadsheet!C501)),IF(AND(ISNUMBER(VALUE(Spreadsheet!C501)), LEN(Spreadsheet!C501)=9),TRUE,FALSE),TRUE)</f>
        <v>1</v>
      </c>
      <c r="Z501" s="155" t="str">
        <f>REPT("0",MIN(FIND({1,2,3,4,5,6,7,8,9},Spreadsheet!D501&amp;"123456789"))-1)&amp;IF(ISBLANK(Spreadsheet!D501),"",SUMPRODUCT(MID(0&amp;Spreadsheet!D501,LARGE(INDEX(ISNUMBER(--MID(Spreadsheet!D501,ROW($1:$225),1))*
 ROW($1:$225),0),ROW($1:$225))+1,1)*10^ROW($1:$225)/10))</f>
        <v/>
      </c>
      <c r="AA501" s="5" t="b">
        <f>IF(AND(NOT(ISBLANK(Spreadsheet!D501)),NOT(ISBLANK(Spreadsheet!C501))),IF(AND(ISNUMBER(VALUE(Spreadsheet!D501)), LEN(Spreadsheet!D501)=9),TRUE,FALSE),IF(AND(NOT(ISBLANK(Spreadsheet!D501)),ISBLANK(Spreadsheet!C501)),FALSE,TRUE))</f>
        <v>1</v>
      </c>
      <c r="AB501" s="5" t="b">
        <f>OR(ISBLANK(Spreadsheet!Y501),IF(NOT(ISBLANK(Spreadsheet!Y501)),LEN(Spreadsheet!Y501)=10,ISNUMBER(VALUE(Spreadsheet!Y501))))</f>
        <v>1</v>
      </c>
      <c r="AC501" s="5" t="b">
        <f>OR(ISBLANK(Spreadsheet!AI501), AND(NOT(ISBLANK(Spreadsheet!AJ501)), NOT(ISNUMBER(SEARCH("Waive",Spreadsheet!AJ501)))))</f>
        <v>1</v>
      </c>
      <c r="AD501" s="5" t="b">
        <f>OR(ISBLANK(Spreadsheet!AK501), AND(NOT(ISBLANK(Spreadsheet!AL501)), NOT(ISNUMBER(SEARCH("Waive",Spreadsheet!AL501)))))</f>
        <v>1</v>
      </c>
      <c r="AE501" s="5" t="b">
        <f>OR(ISBLANK(Spreadsheet!AM501), AND(NOT(ISBLANK(Spreadsheet!AN501)), NOT(ISNUMBER(SEARCH("Waive", Spreadsheet!AN501)))))</f>
        <v>1</v>
      </c>
      <c r="AF501" s="5" t="b">
        <f>OR(ISBLANK(Spreadsheet!C501), NOT(ISBLANK(Spreadsheet!D501)),NOT(ISBLANK(Spreadsheet!L501)))</f>
        <v>1</v>
      </c>
      <c r="AG501" s="5" t="b">
        <f>IF(AND(NOT(ISBLANK(Spreadsheet!C501)), NOT(ISBLANK(Spreadsheet!D501)),Spreadsheet!C501&lt;&gt;Spreadsheet!D501),IF(ISERROR(VLOOKUP(Spreadsheet!C501, Spreadsheet!$C$6:'Spreadsheet'!$C500,1,FALSE)), FALSE, TRUE),TRUE)</f>
        <v>1</v>
      </c>
      <c r="AH501" s="5" t="b">
        <f>Spreadsheet!$B$2=Spreadsheet!AD501</f>
        <v>1</v>
      </c>
      <c r="AI501" s="5" t="b">
        <f>IF(ISBLANK(Spreadsheet!G501),TRUE,IF(OR(LEN(Spreadsheet!G501)&gt;1,ISNUMBER(VALUE(Spreadsheet!G501))),FALSE,TRUE))</f>
        <v>1</v>
      </c>
      <c r="AJ501" s="5" t="b">
        <f>OR(ISBLANK(Spreadsheet!C501), NOT(ISBLANK(Spreadsheet!B501)), NOT(ISBLANK(Spreadsheet!D501)))</f>
        <v>1</v>
      </c>
      <c r="AK501" s="5" t="b">
        <f t="array" ref="AK501">IF(OR(AND(ISBLANK(Spreadsheet!E501),ISBLANK(Spreadsheet!D501),NOT(ISBLANK(Spreadsheet!C501))),AND(ISBLANK(Spreadsheet!E501),ISBLANK(Spreadsheet!D501),ISBLANK(Spreadsheet!C501))),TRUE,ISNUMBER(MATCH(TRUE,EXACT(Spreadsheet!E501,Relationships),0)))</f>
        <v>1</v>
      </c>
      <c r="AL501" s="5" t="b">
        <f>IF(NOT(ISBLANK(Spreadsheet!C501)),IF(OR(ISBLANK(Spreadsheet!F501),LEN(Spreadsheet!F501)&gt;40),FALSE,TRUE),TRUE)</f>
        <v>1</v>
      </c>
      <c r="AM501" s="5" t="b">
        <f>IF(NOT(ISBLANK(Spreadsheet!C501)),IF(OR(ISBLANK(Spreadsheet!H501),LEN(Spreadsheet!H501)&gt;40),FALSE,TRUE),TRUE)</f>
        <v>1</v>
      </c>
      <c r="AN501" s="5" t="b">
        <f t="array" ref="AN501">IF(ISBLANK(Spreadsheet!I501),TRUE,ISNUMBER(MATCH(TRUE,EXACT(Spreadsheet!I501,GenderValues),0)))</f>
        <v>1</v>
      </c>
      <c r="AO501" s="5" t="b">
        <f ca="1">IF(ISERROR(DATEVALUE(TEXT(Spreadsheet!J501,"mm/dd/yyyy")) &gt; TODAY()),IF(AND(ISBLANK(Spreadsheet!J501),ISBLANK(Spreadsheet!C501)),TRUE,FALSE),IF(DATEVALUE(TEXT(Spreadsheet!J501,"mm/dd/yyyy")) &gt; TODAY(),FALSE,TRUE))</f>
        <v>1</v>
      </c>
      <c r="AP501" s="5" t="b">
        <f>OR(ISBLANK(Spreadsheet!K501),LEN(Spreadsheet!K501)&lt;=100)</f>
        <v>1</v>
      </c>
      <c r="AQ501" s="5" t="b">
        <f t="array" ref="AQ501">IF(OR(AND(ISBLANK(Spreadsheet!L501),ISBLANK(Spreadsheet!C501)),AND(NOT(ISBLANK(Spreadsheet!C501)),NOT(ISBLANK(Spreadsheet!D501)))),TRUE,ISNUMBER(MATCH(TRUE,EXACT(Spreadsheet!L501,MaritalStatus),0)))</f>
        <v>1</v>
      </c>
      <c r="AR501" s="5" t="b">
        <f ca="1">IF(ISERROR(DATEVALUE(TEXT(Spreadsheet!M501,"mm/dd/yyyy")) &gt; TODAY()),IF(ISBLANK(Spreadsheet!M501),TRUE,FALSE),IF(DATEVALUE(TEXT(Spreadsheet!M501,"mm/dd/yyyy")) &gt; TODAY(),FALSE,TRUE))</f>
        <v>1</v>
      </c>
      <c r="AS501" s="5" t="b">
        <f>OR(ISBLANK(Spreadsheet!N501),LEN(Spreadsheet!N501)&lt;=100)</f>
        <v>1</v>
      </c>
      <c r="AT501" s="5" t="b">
        <f>OR(ISBLANK(Spreadsheet!O501),UPPER(Spreadsheet!O501)="YES")</f>
        <v>1</v>
      </c>
      <c r="AU501" s="5" t="b">
        <f>OR(ISBLANK(Spreadsheet!P501),UPPER(Spreadsheet!P501)="YES")</f>
        <v>1</v>
      </c>
      <c r="AV501" s="5" t="b">
        <f t="array" ref="AV501">IF(ISBLANK(Spreadsheet!Q501),TRUE,ISNUMBER(MATCH(TRUE,EXACT(Spreadsheet!Q501,OnGroupsPriorIns),0)))</f>
        <v>1</v>
      </c>
      <c r="AW501" s="5" t="b">
        <f>OR(ISBLANK(Spreadsheet!R501),UPPER(Spreadsheet!R501)="YES")</f>
        <v>1</v>
      </c>
      <c r="AX501" s="5" t="b">
        <f>OR(ISBLANK(Spreadsheet!S501),UPPER(Spreadsheet!S501)="YES")</f>
        <v>1</v>
      </c>
      <c r="AY501" s="5" t="b">
        <f>OR(AND(ISBLANK(Spreadsheet!C501),LEN(Spreadsheet!T501)=0),AND(NOT(ISBLANK(Spreadsheet!C501)),LEN(Spreadsheet!T501)&gt;0,LEN(Spreadsheet!T501)&lt;=50))</f>
        <v>1</v>
      </c>
      <c r="AZ501" s="5" t="b">
        <f>OR(LEN(Spreadsheet!U501)=0,AND(LEN(Spreadsheet!U501)&gt;0,LEN(Spreadsheet!U501)&lt;=50))</f>
        <v>1</v>
      </c>
      <c r="BA501" s="5" t="b">
        <f>OR(AND(ISBLANK(Spreadsheet!C501),LEN(Spreadsheet!V501)=0),AND(NOT(ISBLANK(Spreadsheet!C501)),LEN(Spreadsheet!V501)&gt;0,LEN(Spreadsheet!V501)&lt;=50))</f>
        <v>1</v>
      </c>
      <c r="BB501" s="5" t="b">
        <f t="array" ref="BB501">IF(AND(ISBLANK(Spreadsheet!C501),LEN(Spreadsheet!W501)=0),TRUE,ISNUMBER(MATCH(TRUE,EXACT(Spreadsheet!W501,States),0)))</f>
        <v>1</v>
      </c>
      <c r="BC501" s="5" t="b">
        <f>OR(AND(ISBLANK(Spreadsheet!C501),LEN(Spreadsheet!X501)=0),AND(NOT(ISBLANK(Spreadsheet!C501)),LEN(Spreadsheet!X501)&gt;0,LEN(Spreadsheet!X501)=5,ISNUMBER(VALUE(Spreadsheet!X501))))</f>
        <v>1</v>
      </c>
      <c r="BD501" s="5" t="b">
        <f>OR(ISBLANK(Spreadsheet!Z501),LEN(Spreadsheet!Z501)&lt;=50)</f>
        <v>1</v>
      </c>
      <c r="BE501" s="5" t="b">
        <f>ISBLANK(Spreadsheet!AA501)</f>
        <v>1</v>
      </c>
      <c r="BF501" s="5" t="b">
        <f>ISBLANK(Spreadsheet!AB501)</f>
        <v>1</v>
      </c>
      <c r="BG501" s="5" t="b">
        <f>IF(ISERROR(DATEVALUE(TEXT(Spreadsheet!AC501,"mm/dd/yyyy")) &gt; DATEVALUE(TEXT(Spreadsheet!J501,"mm/dd/yyyy"))),IF(OR(AND(ISBLANK(Spreadsheet!AC501),ISBLANK(Spreadsheet!C501)),AND(NOT(ISBLANK(Spreadsheet!C501)),ISBLANK(Spreadsheet!AC501),NOT(ISBLANK(Spreadsheet!D501)))),TRUE,FALSE),IF(DATEVALUE(TEXT(Spreadsheet!AC501,"mm/dd/yyyy")) &gt; DATEVALUE(TEXT(Spreadsheet!J501,"mm/dd/yyyy")),TRUE,FALSE))</f>
        <v>1</v>
      </c>
      <c r="BH501" s="5" t="b">
        <f>OR(AND(ISBLANK(Spreadsheet!C501),ISBLANK(Spreadsheet!AE501)),AND(NOT(ISBLANK(Spreadsheet!C501)),NOT(ISBLANK(Spreadsheet!D501)),ISBLANK(Spreadsheet!AE501)),AND(NOT(ISBLANK(Spreadsheet!C501)),ISBLANK(Spreadsheet!D501),NOT(ISBLANK(Spreadsheet!AE501)),LEN(Spreadsheet!AE501)&lt;=100))</f>
        <v>1</v>
      </c>
      <c r="BI501" s="5" t="b">
        <f t="array" ref="BI501">IF(ISBLANK(Spreadsheet!AF501),TRUE,ISNUMBER(MATCH(TRUE,EXACT(Spreadsheet!AF501,CobraShortReasons),0)))</f>
        <v>1</v>
      </c>
      <c r="BJ501" s="5" t="b">
        <f ca="1">IF(ISERROR(DATEVALUE(TEXT(Spreadsheet!AG501,"mm/dd/yyyy")) &gt; TODAY()),IF(ISBLANK(Spreadsheet!AG501),TRUE,FALSE),IF(DATEVALUE(TEXT(Spreadsheet!AG501,"mm/dd/yyyy")) &gt; TODAY(),FALSE,TRUE))</f>
        <v>1</v>
      </c>
      <c r="BK501" s="5" t="b">
        <f>OR(ISBLANK(Spreadsheet!AH501),LEN(Spreadsheet!AH501)&lt;=25)</f>
        <v>1</v>
      </c>
      <c r="BL501" s="5" t="b">
        <f t="array" aca="1" ref="BL501" ca="1">IF(ISBLANK(Spreadsheet!AI501),TRUE,ISNUMBER(MATCH(TRUE,EXACT(Spreadsheet!AI501,INDIRECT(Spreadsheet!$D$2)),0)))</f>
        <v>1</v>
      </c>
      <c r="BM501" s="5" t="b">
        <f t="array" aca="1" ref="BM501" ca="1">IF(ISBLANK(Spreadsheet!AJ501),TRUE,ISNUMBER(MATCH(TRUE,EXACT(Spreadsheet!AJ501,INDIRECT(Spreadsheet!BJ501)),0)))</f>
        <v>1</v>
      </c>
      <c r="BN501" s="5" t="b">
        <f t="array" ref="BN501">IF(ISBLANK(Spreadsheet!AK501),TRUE,ISNUMBER(MATCH(TRUE,EXACT(Spreadsheet!AK501,DentalPlans),0)))</f>
        <v>1</v>
      </c>
      <c r="BO501" s="5" t="b">
        <f t="array" aca="1" ref="BO501" ca="1">IF(ISBLANK(Spreadsheet!AL501),TRUE,ISNUMBER(MATCH(TRUE,EXACT(Spreadsheet!AL501,INDIRECT(Spreadsheet!BK501)),0)))</f>
        <v>1</v>
      </c>
      <c r="BP501" s="5" t="b">
        <f t="array" ref="BP501">IF(ISBLANK(Spreadsheet!AM501),TRUE,ISNUMBER(MATCH(TRUE,EXACT(Spreadsheet!AM501,VisionPlans),0)))</f>
        <v>1</v>
      </c>
      <c r="BQ501" s="5" t="b">
        <f t="array" aca="1" ref="BQ501" ca="1">IF(ISBLANK(Spreadsheet!AN501),TRUE,ISNUMBER(MATCH(TRUE,EXACT(Spreadsheet!AN501,INDIRECT(Spreadsheet!BL501)),0)))</f>
        <v>1</v>
      </c>
      <c r="BR501" s="5" t="b">
        <f t="array" ref="BR501">IF(ISBLANK(Spreadsheet!AO501),TRUE,ISNUMBER(MATCH(TRUE,EXACT(Spreadsheet!AO501,LifeBenefitClasses),0)))</f>
        <v>1</v>
      </c>
      <c r="BS501" s="5" t="b">
        <f>IF(OR(ISBLANK(Spreadsheet!AO501), Spreadsheet!AO501="Waive"),IF(ISBLANK(Spreadsheet!AP501),TRUE,FALSE),IF(OR(AND(NOT(ISBLANK(Spreadsheet!AO501)),ISBLANK(Spreadsheet!AP501)),NOT(ISNUMBER(VALUE(Spreadsheet!AP501)))),FALSE,IF(OR(AND(Spreadsheet!AP501&lt;6,MOD(Spreadsheet!AP501*10,5)=0), MOD(Spreadsheet!AP501,5000)=0),TRUE,FALSE)))</f>
        <v>1</v>
      </c>
      <c r="BT501" s="5" t="b">
        <f t="array" ref="BT501">IF(ISBLANK(Spreadsheet!AQ501),TRUE,ISNUMBER(MATCH(TRUE,EXACT(Spreadsheet!AQ501,EnrollWaive),0)))</f>
        <v>1</v>
      </c>
      <c r="BU501" s="5" t="b">
        <f t="array" ref="BU501">IF(ISBLANK(Spreadsheet!AR501),TRUE,ISNUMBER(MATCH(TRUE,EXACT(Spreadsheet!AR501,LifeBenefitClasses),0)))</f>
        <v>1</v>
      </c>
      <c r="BV501" s="5" t="b">
        <f>IF(OR(ISBLANK(Spreadsheet!AR501), Spreadsheet!AR501="Waive"),IF(ISBLANK(Spreadsheet!AS501),TRUE,FALSE),IF(OR(AND(NOT(ISBLANK(Spreadsheet!AR501)),ISBLANK(Spreadsheet!AS501)),NOT(ISNUMBER(VALUE(Spreadsheet!AS501)))),FALSE,IF(OR(AND(Spreadsheet!AS501&lt;6,MOD(Spreadsheet!AS501*10,5)=0), MOD(Spreadsheet!AS501,10000)=0),TRUE,FALSE)))</f>
        <v>1</v>
      </c>
      <c r="BW501" s="5" t="b">
        <f t="array" ref="BW501">IF(ISBLANK(Spreadsheet!AT501),TRUE,ISNUMBER(MATCH(TRUE,EXACT(Spreadsheet!AT501,LifeBenefitClasses),0)))</f>
        <v>1</v>
      </c>
      <c r="BX501" s="5" t="b">
        <f>IF(OR(ISBLANK(Spreadsheet!AT501), Spreadsheet!AT501="Waive"),IF(ISBLANK(Spreadsheet!AU501),TRUE,FALSE),IF(OR(AND(NOT(ISBLANK(Spreadsheet!AT501)),ISBLANK(Spreadsheet!AU501)),NOT(ISNUMBER(VALUE(Spreadsheet!AU501)))),FALSE,IF(AND(NOT(OR(ISBLANK(Spreadsheet!AT501),Spreadsheet!AT501="Waive")),NOT(OR(ISBLANK(Spreadsheet!AR501),Spreadsheet!AR501="Waive")),MOD(Spreadsheet!AU501,5000)=0, Spreadsheet!AU501&lt;=(Spreadsheet!AS501*0.5)),TRUE,FALSE)))</f>
        <v>1</v>
      </c>
      <c r="BY501" s="5" t="b">
        <f t="array" ref="BY501">IF(ISBLANK(Spreadsheet!AV501),TRUE,ISNUMBER(MATCH(TRUE,EXACT(Spreadsheet!AV501,EnrollWaive),0)))</f>
        <v>1</v>
      </c>
      <c r="BZ501" s="5" t="b">
        <f t="array" ref="BZ501">IF(ISBLANK(Spreadsheet!AW501),TRUE,ISNUMBER(MATCH(TRUE,EXACT(Spreadsheet!AW501,LifeBenefitClasses),0)))</f>
        <v>1</v>
      </c>
      <c r="CA501" s="5" t="b">
        <f t="array" ref="CA501">IF(ISBLANK(Spreadsheet!AX501),TRUE,ISNUMBER(MATCH(TRUE,EXACT(Spreadsheet!AX501,LifeBenefitClasses),0)))</f>
        <v>1</v>
      </c>
      <c r="CB501" s="5" t="b">
        <f t="array" ref="CB501">IF(ISBLANK(Spreadsheet!AY501),TRUE,ISNUMBER(MATCH(TRUE,EXACT(Spreadsheet!AY501,LifeBenefitClasses),0)))</f>
        <v>1</v>
      </c>
      <c r="CC501" s="5" t="b">
        <f t="array" ref="CC501">IF(ISBLANK(Spreadsheet!AZ501),TRUE,ISNUMBER(MATCH(TRUE,EXACT(Spreadsheet!AZ501,LifeBenefitClasses),0)))</f>
        <v>1</v>
      </c>
      <c r="CD501" s="5" t="b">
        <f t="array" ref="CD501">IF(ISBLANK(Spreadsheet!BA501),TRUE,ISNUMBER(MATCH(TRUE,EXACT(Spreadsheet!BA501,LifeBenefitClasses),0)))</f>
        <v>1</v>
      </c>
      <c r="CE501" s="5" t="b">
        <f>IF(OR(ISBLANK(Spreadsheet!BA501), Spreadsheet!BA501="Waive"),IF(ISBLANK(Spreadsheet!BB501),TRUE,FALSE),IF(OR(AND(NOT(ISBLANK(Spreadsheet!BA501)),ISBLANK(Spreadsheet!BB501)),NOT(ISNUMBER(VALUE(Spreadsheet!BB501))),ISBLANK(Spreadsheet!BC501),NOT(ISNUMBER(VALUE(Spreadsheet!BC501)))),FALSE,IF(AND(Spreadsheet!BB501&gt;=50000,Spreadsheet!BB501&lt;=250000,MOD(Spreadsheet!BB501,10000)=0,Spreadsheet!BB501&lt;=(10*Spreadsheet!BC501)),TRUE,FALSE)))</f>
        <v>1</v>
      </c>
      <c r="CF501" s="5" t="b">
        <f>IF(NOT(ISBLANK(Spreadsheet!BC501)),AND(ISNUMBER(VALUE(Spreadsheet!BC501)),Spreadsheet!BC501&gt;0),AND(OR(ISBLANK(Spreadsheet!AO501),Spreadsheet!AO501="Waive",AND(NOT(OR(ISBLANK(Spreadsheet!AO501),Spreadsheet!AO501="Waive")),Spreadsheet!AP501&gt;=6)),OR(ISBLANK(Spreadsheet!AR501),AND(NOT(OR(ISBLANK(Spreadsheet!AR501),Spreadsheet!AR501="Waive")),Spreadsheet!AS501&gt;=6)),OR(ISBLANK(Spreadsheet!AW501)),OR(ISBLANK(Spreadsheet!AX501)),OR(ISBLANK(Spreadsheet!AY501)),OR(ISBLANK(Spreadsheet!AZ501)),OR(ISBLANK(Spreadsheet!BA501),Spreadsheet!BA501="Waive")))</f>
        <v>1</v>
      </c>
      <c r="CG501" s="5" t="b">
        <f t="shared" ca="1" si="35"/>
        <v>1</v>
      </c>
    </row>
    <row r="502" spans="8:85" x14ac:dyDescent="0.3">
      <c r="H502" s="5">
        <f t="shared" ca="1" si="36"/>
        <v>2</v>
      </c>
      <c r="I502" s="5" t="str">
        <f t="shared" ca="1" si="34"/>
        <v/>
      </c>
      <c r="J502" s="5" t="str">
        <f>IF(AND(NOT(ISBLANK(Spreadsheet!C502)),ISBLANK(Spreadsheet!D502)),Spreadsheet!F502&amp;" "&amp;Spreadsheet!H502,"")</f>
        <v/>
      </c>
      <c r="K502" s="5">
        <f>IF(AND(NOT(ISBLANK(Spreadsheet!C502)),ISBLANK(Spreadsheet!D502)),COUNTIFS(Spreadsheet!E503:E$786,"=Child",Spreadsheet!C503:C$786, "="&amp;Spreadsheet!C502) + COUNTIFS(Spreadsheet!E503:E$786,"=Step-child",Spreadsheet!C503:C$786, "="&amp;Spreadsheet!C502),0)</f>
        <v>0</v>
      </c>
      <c r="L502" s="5">
        <f>IF(NOT(ISBLANK(J502)),COUNTIFS(Spreadsheet!E503:E$786,"=Wife",Spreadsheet!C503:C$786, "="&amp;Spreadsheet!C502) + COUNTIFS(Spreadsheet!E503:E$786,"=Husband",Spreadsheet!C503:C$786, "="&amp;Spreadsheet!C502),0)</f>
        <v>0</v>
      </c>
      <c r="M502" s="5">
        <f>IF(NOT(ISBLANK(Spreadsheet!AJ502)),VLOOKUP(Spreadsheet!AJ502,'Drop Downs'!$P$2:$R$16,3,FALSE),0)</f>
        <v>0</v>
      </c>
      <c r="N502" s="5">
        <f>IF(NOT(ISBLANK(Spreadsheet!AJ502)), VLOOKUP(Spreadsheet!AJ502,'Drop Downs'!$P$2:$R$16,2,FALSE),0)</f>
        <v>0</v>
      </c>
      <c r="O502" s="5">
        <f>IF(NOT(ISBLANK(Spreadsheet!AL502)),VLOOKUP(Spreadsheet!AL502,'Drop Downs'!$P$2:$R$16,3,FALSE), 0)</f>
        <v>0</v>
      </c>
      <c r="P502" s="5">
        <f>IF(NOT(ISBLANK(Spreadsheet!AL502)),VLOOKUP(Spreadsheet!AL502,'Drop Downs'!$P$2:$R$16,2,FALSE),0)</f>
        <v>0</v>
      </c>
      <c r="Q502" s="5">
        <f>IF(NOT(ISBLANK(Spreadsheet!AN502)),VLOOKUP(Spreadsheet!AN502,'Drop Downs'!$P$2:$R$16,3,FALSE),0)</f>
        <v>0</v>
      </c>
      <c r="R502" s="5">
        <f>IF(NOT(ISBLANK(Spreadsheet!AN502)),VLOOKUP(Spreadsheet!AN502,'Drop Downs'!$P$2:$R$16,2,FALSE),0)</f>
        <v>0</v>
      </c>
      <c r="S502" s="5" t="str">
        <f>IF(OR(M502&gt;K502,N502&gt;L502,O502&gt;K502, Q502&gt;K502,N502&gt;L502, P502&gt;L502, R502&gt;L502),"Member currently has a coverage election over what he/she needs.  Please add more dependents or adjust the coverage election.","")&amp;(IF(AND(NOT(ISBLANK(Spreadsheet!C502)),NOT(ISBLANK(Spreadsheet!D502)),ISBLANK(Spreadsheet!E502)),"Dependent lacks a relationship to member.Please select one from the drop-down.",""))</f>
        <v/>
      </c>
      <c r="T502" s="5" t="b">
        <f t="shared" si="37"/>
        <v>1</v>
      </c>
      <c r="U502" s="5" t="b">
        <f>OR(ISBLANK(Spreadsheet!C502),IF(NOT(ISBLANK(Spreadsheet!D502)),NOT(ISBLANK(Spreadsheet!E502)),TRUE))</f>
        <v>1</v>
      </c>
      <c r="V502" s="5" t="b">
        <f>OR(ISBLANK(Spreadsheet!C502), NOT(ISBLANK(Spreadsheet!I502)))</f>
        <v>1</v>
      </c>
      <c r="W502" s="5" t="b">
        <f>OR(ISBLANK(Spreadsheet!D502),NOT(ISBLANK(Spreadsheet!C502)))</f>
        <v>1</v>
      </c>
      <c r="X502" s="155" t="str">
        <f>REPT("0",MIN(FIND({1,2,3,4,5,6,7,8,9},Spreadsheet!C502&amp;"123456789"))-1)&amp;IF(ISBLANK(Spreadsheet!C502),"",SUMPRODUCT(MID(0&amp;Spreadsheet!C502,LARGE(INDEX(ISNUMBER(--MID(Spreadsheet!C502,ROW($1:$225),1))*
 ROW($1:$225),0),ROW($1:$225))+1,1)*10^ROW($1:$225)/10))</f>
        <v/>
      </c>
      <c r="Y502" s="5" t="b">
        <f>IF(NOT(ISBLANK(Spreadsheet!C502)),IF(AND(ISNUMBER(VALUE(Spreadsheet!C502)), LEN(Spreadsheet!C502)=9),TRUE,FALSE),TRUE)</f>
        <v>1</v>
      </c>
      <c r="Z502" s="155" t="str">
        <f>REPT("0",MIN(FIND({1,2,3,4,5,6,7,8,9},Spreadsheet!D502&amp;"123456789"))-1)&amp;IF(ISBLANK(Spreadsheet!D502),"",SUMPRODUCT(MID(0&amp;Spreadsheet!D502,LARGE(INDEX(ISNUMBER(--MID(Spreadsheet!D502,ROW($1:$225),1))*
 ROW($1:$225),0),ROW($1:$225))+1,1)*10^ROW($1:$225)/10))</f>
        <v/>
      </c>
      <c r="AA502" s="5" t="b">
        <f>IF(AND(NOT(ISBLANK(Spreadsheet!D502)),NOT(ISBLANK(Spreadsheet!C502))),IF(AND(ISNUMBER(VALUE(Spreadsheet!D502)), LEN(Spreadsheet!D502)=9),TRUE,FALSE),IF(AND(NOT(ISBLANK(Spreadsheet!D502)),ISBLANK(Spreadsheet!C502)),FALSE,TRUE))</f>
        <v>1</v>
      </c>
      <c r="AB502" s="5" t="b">
        <f>OR(ISBLANK(Spreadsheet!Y502),IF(NOT(ISBLANK(Spreadsheet!Y502)),LEN(Spreadsheet!Y502)=10,ISNUMBER(VALUE(Spreadsheet!Y502))))</f>
        <v>1</v>
      </c>
      <c r="AC502" s="5" t="b">
        <f>OR(ISBLANK(Spreadsheet!AI502), AND(NOT(ISBLANK(Spreadsheet!AJ502)), NOT(ISNUMBER(SEARCH("Waive",Spreadsheet!AJ502)))))</f>
        <v>1</v>
      </c>
      <c r="AD502" s="5" t="b">
        <f>OR(ISBLANK(Spreadsheet!AK502), AND(NOT(ISBLANK(Spreadsheet!AL502)), NOT(ISNUMBER(SEARCH("Waive",Spreadsheet!AL502)))))</f>
        <v>1</v>
      </c>
      <c r="AE502" s="5" t="b">
        <f>OR(ISBLANK(Spreadsheet!AM502), AND(NOT(ISBLANK(Spreadsheet!AN502)), NOT(ISNUMBER(SEARCH("Waive", Spreadsheet!AN502)))))</f>
        <v>1</v>
      </c>
      <c r="AF502" s="5" t="b">
        <f>OR(ISBLANK(Spreadsheet!C502), NOT(ISBLANK(Spreadsheet!D502)),NOT(ISBLANK(Spreadsheet!L502)))</f>
        <v>1</v>
      </c>
      <c r="AG502" s="5" t="b">
        <f>IF(AND(NOT(ISBLANK(Spreadsheet!C502)), NOT(ISBLANK(Spreadsheet!D502)),Spreadsheet!C502&lt;&gt;Spreadsheet!D502),IF(ISERROR(VLOOKUP(Spreadsheet!C502, Spreadsheet!$C$6:'Spreadsheet'!$C501,1,FALSE)), FALSE, TRUE),TRUE)</f>
        <v>1</v>
      </c>
      <c r="AH502" s="5" t="b">
        <f>Spreadsheet!$B$2=Spreadsheet!AD502</f>
        <v>1</v>
      </c>
      <c r="AI502" s="5" t="b">
        <f>IF(ISBLANK(Spreadsheet!G502),TRUE,IF(OR(LEN(Spreadsheet!G502)&gt;1,ISNUMBER(VALUE(Spreadsheet!G502))),FALSE,TRUE))</f>
        <v>1</v>
      </c>
      <c r="AJ502" s="5" t="b">
        <f>OR(ISBLANK(Spreadsheet!C502), NOT(ISBLANK(Spreadsheet!B502)), NOT(ISBLANK(Spreadsheet!D502)))</f>
        <v>1</v>
      </c>
      <c r="AK502" s="5" t="b">
        <f t="array" ref="AK502">IF(OR(AND(ISBLANK(Spreadsheet!E502),ISBLANK(Spreadsheet!D502),NOT(ISBLANK(Spreadsheet!C502))),AND(ISBLANK(Spreadsheet!E502),ISBLANK(Spreadsheet!D502),ISBLANK(Spreadsheet!C502))),TRUE,ISNUMBER(MATCH(TRUE,EXACT(Spreadsheet!E502,Relationships),0)))</f>
        <v>1</v>
      </c>
      <c r="AL502" s="5" t="b">
        <f>IF(NOT(ISBLANK(Spreadsheet!C502)),IF(OR(ISBLANK(Spreadsheet!F502),LEN(Spreadsheet!F502)&gt;40),FALSE,TRUE),TRUE)</f>
        <v>1</v>
      </c>
      <c r="AM502" s="5" t="b">
        <f>IF(NOT(ISBLANK(Spreadsheet!C502)),IF(OR(ISBLANK(Spreadsheet!H502),LEN(Spreadsheet!H502)&gt;40),FALSE,TRUE),TRUE)</f>
        <v>1</v>
      </c>
      <c r="AN502" s="5" t="b">
        <f t="array" ref="AN502">IF(ISBLANK(Spreadsheet!I502),TRUE,ISNUMBER(MATCH(TRUE,EXACT(Spreadsheet!I502,GenderValues),0)))</f>
        <v>1</v>
      </c>
      <c r="AO502" s="5" t="b">
        <f ca="1">IF(ISERROR(DATEVALUE(TEXT(Spreadsheet!J502,"mm/dd/yyyy")) &gt; TODAY()),IF(AND(ISBLANK(Spreadsheet!J502),ISBLANK(Spreadsheet!C502)),TRUE,FALSE),IF(DATEVALUE(TEXT(Spreadsheet!J502,"mm/dd/yyyy")) &gt; TODAY(),FALSE,TRUE))</f>
        <v>1</v>
      </c>
      <c r="AP502" s="5" t="b">
        <f>OR(ISBLANK(Spreadsheet!K502),LEN(Spreadsheet!K502)&lt;=100)</f>
        <v>1</v>
      </c>
      <c r="AQ502" s="5" t="b">
        <f t="array" ref="AQ502">IF(OR(AND(ISBLANK(Spreadsheet!L502),ISBLANK(Spreadsheet!C502)),AND(NOT(ISBLANK(Spreadsheet!C502)),NOT(ISBLANK(Spreadsheet!D502)))),TRUE,ISNUMBER(MATCH(TRUE,EXACT(Spreadsheet!L502,MaritalStatus),0)))</f>
        <v>1</v>
      </c>
      <c r="AR502" s="5" t="b">
        <f ca="1">IF(ISERROR(DATEVALUE(TEXT(Spreadsheet!M502,"mm/dd/yyyy")) &gt; TODAY()),IF(ISBLANK(Spreadsheet!M502),TRUE,FALSE),IF(DATEVALUE(TEXT(Spreadsheet!M502,"mm/dd/yyyy")) &gt; TODAY(),FALSE,TRUE))</f>
        <v>1</v>
      </c>
      <c r="AS502" s="5" t="b">
        <f>OR(ISBLANK(Spreadsheet!N502),LEN(Spreadsheet!N502)&lt;=100)</f>
        <v>1</v>
      </c>
      <c r="AT502" s="5" t="b">
        <f>OR(ISBLANK(Spreadsheet!O502),UPPER(Spreadsheet!O502)="YES")</f>
        <v>1</v>
      </c>
      <c r="AU502" s="5" t="b">
        <f>OR(ISBLANK(Spreadsheet!P502),UPPER(Spreadsheet!P502)="YES")</f>
        <v>1</v>
      </c>
      <c r="AV502" s="5" t="b">
        <f t="array" ref="AV502">IF(ISBLANK(Spreadsheet!Q502),TRUE,ISNUMBER(MATCH(TRUE,EXACT(Spreadsheet!Q502,OnGroupsPriorIns),0)))</f>
        <v>1</v>
      </c>
      <c r="AW502" s="5" t="b">
        <f>OR(ISBLANK(Spreadsheet!R502),UPPER(Spreadsheet!R502)="YES")</f>
        <v>1</v>
      </c>
      <c r="AX502" s="5" t="b">
        <f>OR(ISBLANK(Spreadsheet!S502),UPPER(Spreadsheet!S502)="YES")</f>
        <v>1</v>
      </c>
      <c r="AY502" s="5" t="b">
        <f>OR(AND(ISBLANK(Spreadsheet!C502),LEN(Spreadsheet!T502)=0),AND(NOT(ISBLANK(Spreadsheet!C502)),LEN(Spreadsheet!T502)&gt;0,LEN(Spreadsheet!T502)&lt;=50))</f>
        <v>1</v>
      </c>
      <c r="AZ502" s="5" t="b">
        <f>OR(LEN(Spreadsheet!U502)=0,AND(LEN(Spreadsheet!U502)&gt;0,LEN(Spreadsheet!U502)&lt;=50))</f>
        <v>1</v>
      </c>
      <c r="BA502" s="5" t="b">
        <f>OR(AND(ISBLANK(Spreadsheet!C502),LEN(Spreadsheet!V502)=0),AND(NOT(ISBLANK(Spreadsheet!C502)),LEN(Spreadsheet!V502)&gt;0,LEN(Spreadsheet!V502)&lt;=50))</f>
        <v>1</v>
      </c>
      <c r="BB502" s="5" t="b">
        <f t="array" ref="BB502">IF(AND(ISBLANK(Spreadsheet!C502),LEN(Spreadsheet!W502)=0),TRUE,ISNUMBER(MATCH(TRUE,EXACT(Spreadsheet!W502,States),0)))</f>
        <v>1</v>
      </c>
      <c r="BC502" s="5" t="b">
        <f>OR(AND(ISBLANK(Spreadsheet!C502),LEN(Spreadsheet!X502)=0),AND(NOT(ISBLANK(Spreadsheet!C502)),LEN(Spreadsheet!X502)&gt;0,LEN(Spreadsheet!X502)=5,ISNUMBER(VALUE(Spreadsheet!X502))))</f>
        <v>1</v>
      </c>
      <c r="BD502" s="5" t="b">
        <f>OR(ISBLANK(Spreadsheet!Z502),LEN(Spreadsheet!Z502)&lt;=50)</f>
        <v>1</v>
      </c>
      <c r="BE502" s="5" t="b">
        <f>ISBLANK(Spreadsheet!AA502)</f>
        <v>1</v>
      </c>
      <c r="BF502" s="5" t="b">
        <f>ISBLANK(Spreadsheet!AB502)</f>
        <v>1</v>
      </c>
      <c r="BG502" s="5" t="b">
        <f>IF(ISERROR(DATEVALUE(TEXT(Spreadsheet!AC502,"mm/dd/yyyy")) &gt; DATEVALUE(TEXT(Spreadsheet!J502,"mm/dd/yyyy"))),IF(OR(AND(ISBLANK(Spreadsheet!AC502),ISBLANK(Spreadsheet!C502)),AND(NOT(ISBLANK(Spreadsheet!C502)),ISBLANK(Spreadsheet!AC502),NOT(ISBLANK(Spreadsheet!D502)))),TRUE,FALSE),IF(DATEVALUE(TEXT(Spreadsheet!AC502,"mm/dd/yyyy")) &gt; DATEVALUE(TEXT(Spreadsheet!J502,"mm/dd/yyyy")),TRUE,FALSE))</f>
        <v>1</v>
      </c>
      <c r="BH502" s="5" t="b">
        <f>OR(AND(ISBLANK(Spreadsheet!C502),ISBLANK(Spreadsheet!AE502)),AND(NOT(ISBLANK(Spreadsheet!C502)),NOT(ISBLANK(Spreadsheet!D502)),ISBLANK(Spreadsheet!AE502)),AND(NOT(ISBLANK(Spreadsheet!C502)),ISBLANK(Spreadsheet!D502),NOT(ISBLANK(Spreadsheet!AE502)),LEN(Spreadsheet!AE502)&lt;=100))</f>
        <v>1</v>
      </c>
      <c r="BI502" s="5" t="b">
        <f t="array" ref="BI502">IF(ISBLANK(Spreadsheet!AF502),TRUE,ISNUMBER(MATCH(TRUE,EXACT(Spreadsheet!AF502,CobraShortReasons),0)))</f>
        <v>1</v>
      </c>
      <c r="BJ502" s="5" t="b">
        <f ca="1">IF(ISERROR(DATEVALUE(TEXT(Spreadsheet!AG502,"mm/dd/yyyy")) &gt; TODAY()),IF(ISBLANK(Spreadsheet!AG502),TRUE,FALSE),IF(DATEVALUE(TEXT(Spreadsheet!AG502,"mm/dd/yyyy")) &gt; TODAY(),FALSE,TRUE))</f>
        <v>1</v>
      </c>
      <c r="BK502" s="5" t="b">
        <f>OR(ISBLANK(Spreadsheet!AH502),LEN(Spreadsheet!AH502)&lt;=25)</f>
        <v>1</v>
      </c>
      <c r="BL502" s="5" t="b">
        <f t="array" aca="1" ref="BL502" ca="1">IF(ISBLANK(Spreadsheet!AI502),TRUE,ISNUMBER(MATCH(TRUE,EXACT(Spreadsheet!AI502,INDIRECT(Spreadsheet!$D$2)),0)))</f>
        <v>1</v>
      </c>
      <c r="BM502" s="5" t="b">
        <f t="array" aca="1" ref="BM502" ca="1">IF(ISBLANK(Spreadsheet!AJ502),TRUE,ISNUMBER(MATCH(TRUE,EXACT(Spreadsheet!AJ502,INDIRECT(Spreadsheet!BJ502)),0)))</f>
        <v>1</v>
      </c>
      <c r="BN502" s="5" t="b">
        <f t="array" ref="BN502">IF(ISBLANK(Spreadsheet!AK502),TRUE,ISNUMBER(MATCH(TRUE,EXACT(Spreadsheet!AK502,DentalPlans),0)))</f>
        <v>1</v>
      </c>
      <c r="BO502" s="5" t="b">
        <f t="array" aca="1" ref="BO502" ca="1">IF(ISBLANK(Spreadsheet!AL502),TRUE,ISNUMBER(MATCH(TRUE,EXACT(Spreadsheet!AL502,INDIRECT(Spreadsheet!BK502)),0)))</f>
        <v>1</v>
      </c>
      <c r="BP502" s="5" t="b">
        <f t="array" ref="BP502">IF(ISBLANK(Spreadsheet!AM502),TRUE,ISNUMBER(MATCH(TRUE,EXACT(Spreadsheet!AM502,VisionPlans),0)))</f>
        <v>1</v>
      </c>
      <c r="BQ502" s="5" t="b">
        <f t="array" aca="1" ref="BQ502" ca="1">IF(ISBLANK(Spreadsheet!AN502),TRUE,ISNUMBER(MATCH(TRUE,EXACT(Spreadsheet!AN502,INDIRECT(Spreadsheet!BL502)),0)))</f>
        <v>1</v>
      </c>
      <c r="BR502" s="5" t="b">
        <f t="array" ref="BR502">IF(ISBLANK(Spreadsheet!AO502),TRUE,ISNUMBER(MATCH(TRUE,EXACT(Spreadsheet!AO502,LifeBenefitClasses),0)))</f>
        <v>1</v>
      </c>
      <c r="BS502" s="5" t="b">
        <f>IF(OR(ISBLANK(Spreadsheet!AO502), Spreadsheet!AO502="Waive"),IF(ISBLANK(Spreadsheet!AP502),TRUE,FALSE),IF(OR(AND(NOT(ISBLANK(Spreadsheet!AO502)),ISBLANK(Spreadsheet!AP502)),NOT(ISNUMBER(VALUE(Spreadsheet!AP502)))),FALSE,IF(OR(AND(Spreadsheet!AP502&lt;6,MOD(Spreadsheet!AP502*10,5)=0), MOD(Spreadsheet!AP502,5000)=0),TRUE,FALSE)))</f>
        <v>1</v>
      </c>
      <c r="BT502" s="5" t="b">
        <f t="array" ref="BT502">IF(ISBLANK(Spreadsheet!AQ502),TRUE,ISNUMBER(MATCH(TRUE,EXACT(Spreadsheet!AQ502,EnrollWaive),0)))</f>
        <v>1</v>
      </c>
      <c r="BU502" s="5" t="b">
        <f t="array" ref="BU502">IF(ISBLANK(Spreadsheet!AR502),TRUE,ISNUMBER(MATCH(TRUE,EXACT(Spreadsheet!AR502,LifeBenefitClasses),0)))</f>
        <v>1</v>
      </c>
      <c r="BV502" s="5" t="b">
        <f>IF(OR(ISBLANK(Spreadsheet!AR502), Spreadsheet!AR502="Waive"),IF(ISBLANK(Spreadsheet!AS502),TRUE,FALSE),IF(OR(AND(NOT(ISBLANK(Spreadsheet!AR502)),ISBLANK(Spreadsheet!AS502)),NOT(ISNUMBER(VALUE(Spreadsheet!AS502)))),FALSE,IF(OR(AND(Spreadsheet!AS502&lt;6,MOD(Spreadsheet!AS502*10,5)=0), MOD(Spreadsheet!AS502,10000)=0),TRUE,FALSE)))</f>
        <v>1</v>
      </c>
      <c r="BW502" s="5" t="b">
        <f t="array" ref="BW502">IF(ISBLANK(Spreadsheet!AT502),TRUE,ISNUMBER(MATCH(TRUE,EXACT(Spreadsheet!AT502,LifeBenefitClasses),0)))</f>
        <v>1</v>
      </c>
      <c r="BX502" s="5" t="b">
        <f>IF(OR(ISBLANK(Spreadsheet!AT502), Spreadsheet!AT502="Waive"),IF(ISBLANK(Spreadsheet!AU502),TRUE,FALSE),IF(OR(AND(NOT(ISBLANK(Spreadsheet!AT502)),ISBLANK(Spreadsheet!AU502)),NOT(ISNUMBER(VALUE(Spreadsheet!AU502)))),FALSE,IF(AND(NOT(OR(ISBLANK(Spreadsheet!AT502),Spreadsheet!AT502="Waive")),NOT(OR(ISBLANK(Spreadsheet!AR502),Spreadsheet!AR502="Waive")),MOD(Spreadsheet!AU502,5000)=0, Spreadsheet!AU502&lt;=(Spreadsheet!AS502*0.5)),TRUE,FALSE)))</f>
        <v>1</v>
      </c>
      <c r="BY502" s="5" t="b">
        <f t="array" ref="BY502">IF(ISBLANK(Spreadsheet!AV502),TRUE,ISNUMBER(MATCH(TRUE,EXACT(Spreadsheet!AV502,EnrollWaive),0)))</f>
        <v>1</v>
      </c>
      <c r="BZ502" s="5" t="b">
        <f t="array" ref="BZ502">IF(ISBLANK(Spreadsheet!AW502),TRUE,ISNUMBER(MATCH(TRUE,EXACT(Spreadsheet!AW502,LifeBenefitClasses),0)))</f>
        <v>1</v>
      </c>
      <c r="CA502" s="5" t="b">
        <f t="array" ref="CA502">IF(ISBLANK(Spreadsheet!AX502),TRUE,ISNUMBER(MATCH(TRUE,EXACT(Spreadsheet!AX502,LifeBenefitClasses),0)))</f>
        <v>1</v>
      </c>
      <c r="CB502" s="5" t="b">
        <f t="array" ref="CB502">IF(ISBLANK(Spreadsheet!AY502),TRUE,ISNUMBER(MATCH(TRUE,EXACT(Spreadsheet!AY502,LifeBenefitClasses),0)))</f>
        <v>1</v>
      </c>
      <c r="CC502" s="5" t="b">
        <f t="array" ref="CC502">IF(ISBLANK(Spreadsheet!AZ502),TRUE,ISNUMBER(MATCH(TRUE,EXACT(Spreadsheet!AZ502,LifeBenefitClasses),0)))</f>
        <v>1</v>
      </c>
      <c r="CD502" s="5" t="b">
        <f t="array" ref="CD502">IF(ISBLANK(Spreadsheet!BA502),TRUE,ISNUMBER(MATCH(TRUE,EXACT(Spreadsheet!BA502,LifeBenefitClasses),0)))</f>
        <v>1</v>
      </c>
      <c r="CE502" s="5" t="b">
        <f>IF(OR(ISBLANK(Spreadsheet!BA502), Spreadsheet!BA502="Waive"),IF(ISBLANK(Spreadsheet!BB502),TRUE,FALSE),IF(OR(AND(NOT(ISBLANK(Spreadsheet!BA502)),ISBLANK(Spreadsheet!BB502)),NOT(ISNUMBER(VALUE(Spreadsheet!BB502))),ISBLANK(Spreadsheet!BC502),NOT(ISNUMBER(VALUE(Spreadsheet!BC502)))),FALSE,IF(AND(Spreadsheet!BB502&gt;=50000,Spreadsheet!BB502&lt;=250000,MOD(Spreadsheet!BB502,10000)=0,Spreadsheet!BB502&lt;=(10*Spreadsheet!BC502)),TRUE,FALSE)))</f>
        <v>1</v>
      </c>
      <c r="CF502" s="5" t="b">
        <f>IF(NOT(ISBLANK(Spreadsheet!BC502)),AND(ISNUMBER(VALUE(Spreadsheet!BC502)),Spreadsheet!BC502&gt;0),AND(OR(ISBLANK(Spreadsheet!AO502),Spreadsheet!AO502="Waive",AND(NOT(OR(ISBLANK(Spreadsheet!AO502),Spreadsheet!AO502="Waive")),Spreadsheet!AP502&gt;=6)),OR(ISBLANK(Spreadsheet!AR502),AND(NOT(OR(ISBLANK(Spreadsheet!AR502),Spreadsheet!AR502="Waive")),Spreadsheet!AS502&gt;=6)),OR(ISBLANK(Spreadsheet!AW502)),OR(ISBLANK(Spreadsheet!AX502)),OR(ISBLANK(Spreadsheet!AY502)),OR(ISBLANK(Spreadsheet!AZ502)),OR(ISBLANK(Spreadsheet!BA502),Spreadsheet!BA502="Waive")))</f>
        <v>1</v>
      </c>
      <c r="CG502" s="5" t="b">
        <f t="shared" ca="1" si="35"/>
        <v>1</v>
      </c>
    </row>
    <row r="503" spans="8:85" x14ac:dyDescent="0.3">
      <c r="H503" s="5">
        <f t="shared" ca="1" si="36"/>
        <v>2</v>
      </c>
      <c r="I503" s="5" t="str">
        <f t="shared" ca="1" si="34"/>
        <v/>
      </c>
      <c r="J503" s="5" t="str">
        <f>IF(AND(NOT(ISBLANK(Spreadsheet!C503)),ISBLANK(Spreadsheet!D503)),Spreadsheet!F503&amp;" "&amp;Spreadsheet!H503,"")</f>
        <v/>
      </c>
      <c r="K503" s="5">
        <f>IF(AND(NOT(ISBLANK(Spreadsheet!C503)),ISBLANK(Spreadsheet!D503)),COUNTIFS(Spreadsheet!E504:E$786,"=Child",Spreadsheet!C504:C$786, "="&amp;Spreadsheet!C503) + COUNTIFS(Spreadsheet!E504:E$786,"=Step-child",Spreadsheet!C504:C$786, "="&amp;Spreadsheet!C503),0)</f>
        <v>0</v>
      </c>
      <c r="L503" s="5">
        <f>IF(NOT(ISBLANK(J503)),COUNTIFS(Spreadsheet!E504:E$786,"=Wife",Spreadsheet!C504:C$786, "="&amp;Spreadsheet!C503) + COUNTIFS(Spreadsheet!E504:E$786,"=Husband",Spreadsheet!C504:C$786, "="&amp;Spreadsheet!C503),0)</f>
        <v>0</v>
      </c>
      <c r="M503" s="5">
        <f>IF(NOT(ISBLANK(Spreadsheet!AJ503)),VLOOKUP(Spreadsheet!AJ503,'Drop Downs'!$P$2:$R$16,3,FALSE),0)</f>
        <v>0</v>
      </c>
      <c r="N503" s="5">
        <f>IF(NOT(ISBLANK(Spreadsheet!AJ503)), VLOOKUP(Spreadsheet!AJ503,'Drop Downs'!$P$2:$R$16,2,FALSE),0)</f>
        <v>0</v>
      </c>
      <c r="O503" s="5">
        <f>IF(NOT(ISBLANK(Spreadsheet!AL503)),VLOOKUP(Spreadsheet!AL503,'Drop Downs'!$P$2:$R$16,3,FALSE), 0)</f>
        <v>0</v>
      </c>
      <c r="P503" s="5">
        <f>IF(NOT(ISBLANK(Spreadsheet!AL503)),VLOOKUP(Spreadsheet!AL503,'Drop Downs'!$P$2:$R$16,2,FALSE),0)</f>
        <v>0</v>
      </c>
      <c r="Q503" s="5">
        <f>IF(NOT(ISBLANK(Spreadsheet!AN503)),VLOOKUP(Spreadsheet!AN503,'Drop Downs'!$P$2:$R$16,3,FALSE),0)</f>
        <v>0</v>
      </c>
      <c r="R503" s="5">
        <f>IF(NOT(ISBLANK(Spreadsheet!AN503)),VLOOKUP(Spreadsheet!AN503,'Drop Downs'!$P$2:$R$16,2,FALSE),0)</f>
        <v>0</v>
      </c>
      <c r="S503" s="5" t="str">
        <f>IF(OR(M503&gt;K503,N503&gt;L503,O503&gt;K503, Q503&gt;K503,N503&gt;L503, P503&gt;L503, R503&gt;L503),"Member currently has a coverage election over what he/she needs.  Please add more dependents or adjust the coverage election.","")&amp;(IF(AND(NOT(ISBLANK(Spreadsheet!C503)),NOT(ISBLANK(Spreadsheet!D503)),ISBLANK(Spreadsheet!E503)),"Dependent lacks a relationship to member.Please select one from the drop-down.",""))</f>
        <v/>
      </c>
      <c r="T503" s="5" t="b">
        <f t="shared" si="37"/>
        <v>1</v>
      </c>
      <c r="U503" s="5" t="b">
        <f>OR(ISBLANK(Spreadsheet!C503),IF(NOT(ISBLANK(Spreadsheet!D503)),NOT(ISBLANK(Spreadsheet!E503)),TRUE))</f>
        <v>1</v>
      </c>
      <c r="V503" s="5" t="b">
        <f>OR(ISBLANK(Spreadsheet!C503), NOT(ISBLANK(Spreadsheet!I503)))</f>
        <v>1</v>
      </c>
      <c r="W503" s="5" t="b">
        <f>OR(ISBLANK(Spreadsheet!D503),NOT(ISBLANK(Spreadsheet!C503)))</f>
        <v>1</v>
      </c>
      <c r="X503" s="155" t="str">
        <f>REPT("0",MIN(FIND({1,2,3,4,5,6,7,8,9},Spreadsheet!C503&amp;"123456789"))-1)&amp;IF(ISBLANK(Spreadsheet!C503),"",SUMPRODUCT(MID(0&amp;Spreadsheet!C503,LARGE(INDEX(ISNUMBER(--MID(Spreadsheet!C503,ROW($1:$225),1))*
 ROW($1:$225),0),ROW($1:$225))+1,1)*10^ROW($1:$225)/10))</f>
        <v/>
      </c>
      <c r="Y503" s="5" t="b">
        <f>IF(NOT(ISBLANK(Spreadsheet!C503)),IF(AND(ISNUMBER(VALUE(Spreadsheet!C503)), LEN(Spreadsheet!C503)=9),TRUE,FALSE),TRUE)</f>
        <v>1</v>
      </c>
      <c r="Z503" s="155" t="str">
        <f>REPT("0",MIN(FIND({1,2,3,4,5,6,7,8,9},Spreadsheet!D503&amp;"123456789"))-1)&amp;IF(ISBLANK(Spreadsheet!D503),"",SUMPRODUCT(MID(0&amp;Spreadsheet!D503,LARGE(INDEX(ISNUMBER(--MID(Spreadsheet!D503,ROW($1:$225),1))*
 ROW($1:$225),0),ROW($1:$225))+1,1)*10^ROW($1:$225)/10))</f>
        <v/>
      </c>
      <c r="AA503" s="5" t="b">
        <f>IF(AND(NOT(ISBLANK(Spreadsheet!D503)),NOT(ISBLANK(Spreadsheet!C503))),IF(AND(ISNUMBER(VALUE(Spreadsheet!D503)), LEN(Spreadsheet!D503)=9),TRUE,FALSE),IF(AND(NOT(ISBLANK(Spreadsheet!D503)),ISBLANK(Spreadsheet!C503)),FALSE,TRUE))</f>
        <v>1</v>
      </c>
      <c r="AB503" s="5" t="b">
        <f>OR(ISBLANK(Spreadsheet!Y503),IF(NOT(ISBLANK(Spreadsheet!Y503)),LEN(Spreadsheet!Y503)=10,ISNUMBER(VALUE(Spreadsheet!Y503))))</f>
        <v>1</v>
      </c>
      <c r="AC503" s="5" t="b">
        <f>OR(ISBLANK(Spreadsheet!AI503), AND(NOT(ISBLANK(Spreadsheet!AJ503)), NOT(ISNUMBER(SEARCH("Waive",Spreadsheet!AJ503)))))</f>
        <v>1</v>
      </c>
      <c r="AD503" s="5" t="b">
        <f>OR(ISBLANK(Spreadsheet!AK503), AND(NOT(ISBLANK(Spreadsheet!AL503)), NOT(ISNUMBER(SEARCH("Waive",Spreadsheet!AL503)))))</f>
        <v>1</v>
      </c>
      <c r="AE503" s="5" t="b">
        <f>OR(ISBLANK(Spreadsheet!AM503), AND(NOT(ISBLANK(Spreadsheet!AN503)), NOT(ISNUMBER(SEARCH("Waive", Spreadsheet!AN503)))))</f>
        <v>1</v>
      </c>
      <c r="AF503" s="5" t="b">
        <f>OR(ISBLANK(Spreadsheet!C503), NOT(ISBLANK(Spreadsheet!D503)),NOT(ISBLANK(Spreadsheet!L503)))</f>
        <v>1</v>
      </c>
      <c r="AG503" s="5" t="b">
        <f>IF(AND(NOT(ISBLANK(Spreadsheet!C503)), NOT(ISBLANK(Spreadsheet!D503)),Spreadsheet!C503&lt;&gt;Spreadsheet!D503),IF(ISERROR(VLOOKUP(Spreadsheet!C503, Spreadsheet!$C$6:'Spreadsheet'!$C502,1,FALSE)), FALSE, TRUE),TRUE)</f>
        <v>1</v>
      </c>
      <c r="AH503" s="5" t="b">
        <f>Spreadsheet!$B$2=Spreadsheet!AD503</f>
        <v>1</v>
      </c>
      <c r="AI503" s="5" t="b">
        <f>IF(ISBLANK(Spreadsheet!G503),TRUE,IF(OR(LEN(Spreadsheet!G503)&gt;1,ISNUMBER(VALUE(Spreadsheet!G503))),FALSE,TRUE))</f>
        <v>1</v>
      </c>
      <c r="AJ503" s="5" t="b">
        <f>OR(ISBLANK(Spreadsheet!C503), NOT(ISBLANK(Spreadsheet!B503)), NOT(ISBLANK(Spreadsheet!D503)))</f>
        <v>1</v>
      </c>
      <c r="AK503" s="5" t="b">
        <f t="array" ref="AK503">IF(OR(AND(ISBLANK(Spreadsheet!E503),ISBLANK(Spreadsheet!D503),NOT(ISBLANK(Spreadsheet!C503))),AND(ISBLANK(Spreadsheet!E503),ISBLANK(Spreadsheet!D503),ISBLANK(Spreadsheet!C503))),TRUE,ISNUMBER(MATCH(TRUE,EXACT(Spreadsheet!E503,Relationships),0)))</f>
        <v>1</v>
      </c>
      <c r="AL503" s="5" t="b">
        <f>IF(NOT(ISBLANK(Spreadsheet!C503)),IF(OR(ISBLANK(Spreadsheet!F503),LEN(Spreadsheet!F503)&gt;40),FALSE,TRUE),TRUE)</f>
        <v>1</v>
      </c>
      <c r="AM503" s="5" t="b">
        <f>IF(NOT(ISBLANK(Spreadsheet!C503)),IF(OR(ISBLANK(Spreadsheet!H503),LEN(Spreadsheet!H503)&gt;40),FALSE,TRUE),TRUE)</f>
        <v>1</v>
      </c>
      <c r="AN503" s="5" t="b">
        <f t="array" ref="AN503">IF(ISBLANK(Spreadsheet!I503),TRUE,ISNUMBER(MATCH(TRUE,EXACT(Spreadsheet!I503,GenderValues),0)))</f>
        <v>1</v>
      </c>
      <c r="AO503" s="5" t="b">
        <f ca="1">IF(ISERROR(DATEVALUE(TEXT(Spreadsheet!J503,"mm/dd/yyyy")) &gt; TODAY()),IF(AND(ISBLANK(Spreadsheet!J503),ISBLANK(Spreadsheet!C503)),TRUE,FALSE),IF(DATEVALUE(TEXT(Spreadsheet!J503,"mm/dd/yyyy")) &gt; TODAY(),FALSE,TRUE))</f>
        <v>1</v>
      </c>
      <c r="AP503" s="5" t="b">
        <f>OR(ISBLANK(Spreadsheet!K503),LEN(Spreadsheet!K503)&lt;=100)</f>
        <v>1</v>
      </c>
      <c r="AQ503" s="5" t="b">
        <f t="array" ref="AQ503">IF(OR(AND(ISBLANK(Spreadsheet!L503),ISBLANK(Spreadsheet!C503)),AND(NOT(ISBLANK(Spreadsheet!C503)),NOT(ISBLANK(Spreadsheet!D503)))),TRUE,ISNUMBER(MATCH(TRUE,EXACT(Spreadsheet!L503,MaritalStatus),0)))</f>
        <v>1</v>
      </c>
      <c r="AR503" s="5" t="b">
        <f ca="1">IF(ISERROR(DATEVALUE(TEXT(Spreadsheet!M503,"mm/dd/yyyy")) &gt; TODAY()),IF(ISBLANK(Spreadsheet!M503),TRUE,FALSE),IF(DATEVALUE(TEXT(Spreadsheet!M503,"mm/dd/yyyy")) &gt; TODAY(),FALSE,TRUE))</f>
        <v>1</v>
      </c>
      <c r="AS503" s="5" t="b">
        <f>OR(ISBLANK(Spreadsheet!N503),LEN(Spreadsheet!N503)&lt;=100)</f>
        <v>1</v>
      </c>
      <c r="AT503" s="5" t="b">
        <f>OR(ISBLANK(Spreadsheet!O503),UPPER(Spreadsheet!O503)="YES")</f>
        <v>1</v>
      </c>
      <c r="AU503" s="5" t="b">
        <f>OR(ISBLANK(Spreadsheet!P503),UPPER(Spreadsheet!P503)="YES")</f>
        <v>1</v>
      </c>
      <c r="AV503" s="5" t="b">
        <f t="array" ref="AV503">IF(ISBLANK(Spreadsheet!Q503),TRUE,ISNUMBER(MATCH(TRUE,EXACT(Spreadsheet!Q503,OnGroupsPriorIns),0)))</f>
        <v>1</v>
      </c>
      <c r="AW503" s="5" t="b">
        <f>OR(ISBLANK(Spreadsheet!R503),UPPER(Spreadsheet!R503)="YES")</f>
        <v>1</v>
      </c>
      <c r="AX503" s="5" t="b">
        <f>OR(ISBLANK(Spreadsheet!S503),UPPER(Spreadsheet!S503)="YES")</f>
        <v>1</v>
      </c>
      <c r="AY503" s="5" t="b">
        <f>OR(AND(ISBLANK(Spreadsheet!C503),LEN(Spreadsheet!T503)=0),AND(NOT(ISBLANK(Spreadsheet!C503)),LEN(Spreadsheet!T503)&gt;0,LEN(Spreadsheet!T503)&lt;=50))</f>
        <v>1</v>
      </c>
      <c r="AZ503" s="5" t="b">
        <f>OR(LEN(Spreadsheet!U503)=0,AND(LEN(Spreadsheet!U503)&gt;0,LEN(Spreadsheet!U503)&lt;=50))</f>
        <v>1</v>
      </c>
      <c r="BA503" s="5" t="b">
        <f>OR(AND(ISBLANK(Spreadsheet!C503),LEN(Spreadsheet!V503)=0),AND(NOT(ISBLANK(Spreadsheet!C503)),LEN(Spreadsheet!V503)&gt;0,LEN(Spreadsheet!V503)&lt;=50))</f>
        <v>1</v>
      </c>
      <c r="BB503" s="5" t="b">
        <f t="array" ref="BB503">IF(AND(ISBLANK(Spreadsheet!C503),LEN(Spreadsheet!W503)=0),TRUE,ISNUMBER(MATCH(TRUE,EXACT(Spreadsheet!W503,States),0)))</f>
        <v>1</v>
      </c>
      <c r="BC503" s="5" t="b">
        <f>OR(AND(ISBLANK(Spreadsheet!C503),LEN(Spreadsheet!X503)=0),AND(NOT(ISBLANK(Spreadsheet!C503)),LEN(Spreadsheet!X503)&gt;0,LEN(Spreadsheet!X503)=5,ISNUMBER(VALUE(Spreadsheet!X503))))</f>
        <v>1</v>
      </c>
      <c r="BD503" s="5" t="b">
        <f>OR(ISBLANK(Spreadsheet!Z503),LEN(Spreadsheet!Z503)&lt;=50)</f>
        <v>1</v>
      </c>
      <c r="BE503" s="5" t="b">
        <f>ISBLANK(Spreadsheet!AA503)</f>
        <v>1</v>
      </c>
      <c r="BF503" s="5" t="b">
        <f>ISBLANK(Spreadsheet!AB503)</f>
        <v>1</v>
      </c>
      <c r="BG503" s="5" t="b">
        <f>IF(ISERROR(DATEVALUE(TEXT(Spreadsheet!AC503,"mm/dd/yyyy")) &gt; DATEVALUE(TEXT(Spreadsheet!J503,"mm/dd/yyyy"))),IF(OR(AND(ISBLANK(Spreadsheet!AC503),ISBLANK(Spreadsheet!C503)),AND(NOT(ISBLANK(Spreadsheet!C503)),ISBLANK(Spreadsheet!AC503),NOT(ISBLANK(Spreadsheet!D503)))),TRUE,FALSE),IF(DATEVALUE(TEXT(Spreadsheet!AC503,"mm/dd/yyyy")) &gt; DATEVALUE(TEXT(Spreadsheet!J503,"mm/dd/yyyy")),TRUE,FALSE))</f>
        <v>1</v>
      </c>
      <c r="BH503" s="5" t="b">
        <f>OR(AND(ISBLANK(Spreadsheet!C503),ISBLANK(Spreadsheet!AE503)),AND(NOT(ISBLANK(Spreadsheet!C503)),NOT(ISBLANK(Spreadsheet!D503)),ISBLANK(Spreadsheet!AE503)),AND(NOT(ISBLANK(Spreadsheet!C503)),ISBLANK(Spreadsheet!D503),NOT(ISBLANK(Spreadsheet!AE503)),LEN(Spreadsheet!AE503)&lt;=100))</f>
        <v>1</v>
      </c>
      <c r="BI503" s="5" t="b">
        <f t="array" ref="BI503">IF(ISBLANK(Spreadsheet!AF503),TRUE,ISNUMBER(MATCH(TRUE,EXACT(Spreadsheet!AF503,CobraShortReasons),0)))</f>
        <v>1</v>
      </c>
      <c r="BJ503" s="5" t="b">
        <f ca="1">IF(ISERROR(DATEVALUE(TEXT(Spreadsheet!AG503,"mm/dd/yyyy")) &gt; TODAY()),IF(ISBLANK(Spreadsheet!AG503),TRUE,FALSE),IF(DATEVALUE(TEXT(Spreadsheet!AG503,"mm/dd/yyyy")) &gt; TODAY(),FALSE,TRUE))</f>
        <v>1</v>
      </c>
      <c r="BK503" s="5" t="b">
        <f>OR(ISBLANK(Spreadsheet!AH503),LEN(Spreadsheet!AH503)&lt;=25)</f>
        <v>1</v>
      </c>
      <c r="BL503" s="5" t="b">
        <f t="array" aca="1" ref="BL503" ca="1">IF(ISBLANK(Spreadsheet!AI503),TRUE,ISNUMBER(MATCH(TRUE,EXACT(Spreadsheet!AI503,INDIRECT(Spreadsheet!$D$2)),0)))</f>
        <v>1</v>
      </c>
      <c r="BM503" s="5" t="b">
        <f t="array" aca="1" ref="BM503" ca="1">IF(ISBLANK(Spreadsheet!AJ503),TRUE,ISNUMBER(MATCH(TRUE,EXACT(Spreadsheet!AJ503,INDIRECT(Spreadsheet!BJ503)),0)))</f>
        <v>1</v>
      </c>
      <c r="BN503" s="5" t="b">
        <f t="array" ref="BN503">IF(ISBLANK(Spreadsheet!AK503),TRUE,ISNUMBER(MATCH(TRUE,EXACT(Spreadsheet!AK503,DentalPlans),0)))</f>
        <v>1</v>
      </c>
      <c r="BO503" s="5" t="b">
        <f t="array" aca="1" ref="BO503" ca="1">IF(ISBLANK(Spreadsheet!AL503),TRUE,ISNUMBER(MATCH(TRUE,EXACT(Spreadsheet!AL503,INDIRECT(Spreadsheet!BK503)),0)))</f>
        <v>1</v>
      </c>
      <c r="BP503" s="5" t="b">
        <f t="array" ref="BP503">IF(ISBLANK(Spreadsheet!AM503),TRUE,ISNUMBER(MATCH(TRUE,EXACT(Spreadsheet!AM503,VisionPlans),0)))</f>
        <v>1</v>
      </c>
      <c r="BQ503" s="5" t="b">
        <f t="array" aca="1" ref="BQ503" ca="1">IF(ISBLANK(Spreadsheet!AN503),TRUE,ISNUMBER(MATCH(TRUE,EXACT(Spreadsheet!AN503,INDIRECT(Spreadsheet!BL503)),0)))</f>
        <v>1</v>
      </c>
      <c r="BR503" s="5" t="b">
        <f t="array" ref="BR503">IF(ISBLANK(Spreadsheet!AO503),TRUE,ISNUMBER(MATCH(TRUE,EXACT(Spreadsheet!AO503,LifeBenefitClasses),0)))</f>
        <v>1</v>
      </c>
      <c r="BS503" s="5" t="b">
        <f>IF(OR(ISBLANK(Spreadsheet!AO503), Spreadsheet!AO503="Waive"),IF(ISBLANK(Spreadsheet!AP503),TRUE,FALSE),IF(OR(AND(NOT(ISBLANK(Spreadsheet!AO503)),ISBLANK(Spreadsheet!AP503)),NOT(ISNUMBER(VALUE(Spreadsheet!AP503)))),FALSE,IF(OR(AND(Spreadsheet!AP503&lt;6,MOD(Spreadsheet!AP503*10,5)=0), MOD(Spreadsheet!AP503,5000)=0),TRUE,FALSE)))</f>
        <v>1</v>
      </c>
      <c r="BT503" s="5" t="b">
        <f t="array" ref="BT503">IF(ISBLANK(Spreadsheet!AQ503),TRUE,ISNUMBER(MATCH(TRUE,EXACT(Spreadsheet!AQ503,EnrollWaive),0)))</f>
        <v>1</v>
      </c>
      <c r="BU503" s="5" t="b">
        <f t="array" ref="BU503">IF(ISBLANK(Spreadsheet!AR503),TRUE,ISNUMBER(MATCH(TRUE,EXACT(Spreadsheet!AR503,LifeBenefitClasses),0)))</f>
        <v>1</v>
      </c>
      <c r="BV503" s="5" t="b">
        <f>IF(OR(ISBLANK(Spreadsheet!AR503), Spreadsheet!AR503="Waive"),IF(ISBLANK(Spreadsheet!AS503),TRUE,FALSE),IF(OR(AND(NOT(ISBLANK(Spreadsheet!AR503)),ISBLANK(Spreadsheet!AS503)),NOT(ISNUMBER(VALUE(Spreadsheet!AS503)))),FALSE,IF(OR(AND(Spreadsheet!AS503&lt;6,MOD(Spreadsheet!AS503*10,5)=0), MOD(Spreadsheet!AS503,10000)=0),TRUE,FALSE)))</f>
        <v>1</v>
      </c>
      <c r="BW503" s="5" t="b">
        <f t="array" ref="BW503">IF(ISBLANK(Spreadsheet!AT503),TRUE,ISNUMBER(MATCH(TRUE,EXACT(Spreadsheet!AT503,LifeBenefitClasses),0)))</f>
        <v>1</v>
      </c>
      <c r="BX503" s="5" t="b">
        <f>IF(OR(ISBLANK(Spreadsheet!AT503), Spreadsheet!AT503="Waive"),IF(ISBLANK(Spreadsheet!AU503),TRUE,FALSE),IF(OR(AND(NOT(ISBLANK(Spreadsheet!AT503)),ISBLANK(Spreadsheet!AU503)),NOT(ISNUMBER(VALUE(Spreadsheet!AU503)))),FALSE,IF(AND(NOT(OR(ISBLANK(Spreadsheet!AT503),Spreadsheet!AT503="Waive")),NOT(OR(ISBLANK(Spreadsheet!AR503),Spreadsheet!AR503="Waive")),MOD(Spreadsheet!AU503,5000)=0, Spreadsheet!AU503&lt;=(Spreadsheet!AS503*0.5)),TRUE,FALSE)))</f>
        <v>1</v>
      </c>
      <c r="BY503" s="5" t="b">
        <f t="array" ref="BY503">IF(ISBLANK(Spreadsheet!AV503),TRUE,ISNUMBER(MATCH(TRUE,EXACT(Spreadsheet!AV503,EnrollWaive),0)))</f>
        <v>1</v>
      </c>
      <c r="BZ503" s="5" t="b">
        <f t="array" ref="BZ503">IF(ISBLANK(Spreadsheet!AW503),TRUE,ISNUMBER(MATCH(TRUE,EXACT(Spreadsheet!AW503,LifeBenefitClasses),0)))</f>
        <v>1</v>
      </c>
      <c r="CA503" s="5" t="b">
        <f t="array" ref="CA503">IF(ISBLANK(Spreadsheet!AX503),TRUE,ISNUMBER(MATCH(TRUE,EXACT(Spreadsheet!AX503,LifeBenefitClasses),0)))</f>
        <v>1</v>
      </c>
      <c r="CB503" s="5" t="b">
        <f t="array" ref="CB503">IF(ISBLANK(Spreadsheet!AY503),TRUE,ISNUMBER(MATCH(TRUE,EXACT(Spreadsheet!AY503,LifeBenefitClasses),0)))</f>
        <v>1</v>
      </c>
      <c r="CC503" s="5" t="b">
        <f t="array" ref="CC503">IF(ISBLANK(Spreadsheet!AZ503),TRUE,ISNUMBER(MATCH(TRUE,EXACT(Spreadsheet!AZ503,LifeBenefitClasses),0)))</f>
        <v>1</v>
      </c>
      <c r="CD503" s="5" t="b">
        <f t="array" ref="CD503">IF(ISBLANK(Spreadsheet!BA503),TRUE,ISNUMBER(MATCH(TRUE,EXACT(Spreadsheet!BA503,LifeBenefitClasses),0)))</f>
        <v>1</v>
      </c>
      <c r="CE503" s="5" t="b">
        <f>IF(OR(ISBLANK(Spreadsheet!BA503), Spreadsheet!BA503="Waive"),IF(ISBLANK(Spreadsheet!BB503),TRUE,FALSE),IF(OR(AND(NOT(ISBLANK(Spreadsheet!BA503)),ISBLANK(Spreadsheet!BB503)),NOT(ISNUMBER(VALUE(Spreadsheet!BB503))),ISBLANK(Spreadsheet!BC503),NOT(ISNUMBER(VALUE(Spreadsheet!BC503)))),FALSE,IF(AND(Spreadsheet!BB503&gt;=50000,Spreadsheet!BB503&lt;=250000,MOD(Spreadsheet!BB503,10000)=0,Spreadsheet!BB503&lt;=(10*Spreadsheet!BC503)),TRUE,FALSE)))</f>
        <v>1</v>
      </c>
      <c r="CF503" s="5" t="b">
        <f>IF(NOT(ISBLANK(Spreadsheet!BC503)),AND(ISNUMBER(VALUE(Spreadsheet!BC503)),Spreadsheet!BC503&gt;0),AND(OR(ISBLANK(Spreadsheet!AO503),Spreadsheet!AO503="Waive",AND(NOT(OR(ISBLANK(Spreadsheet!AO503),Spreadsheet!AO503="Waive")),Spreadsheet!AP503&gt;=6)),OR(ISBLANK(Spreadsheet!AR503),AND(NOT(OR(ISBLANK(Spreadsheet!AR503),Spreadsheet!AR503="Waive")),Spreadsheet!AS503&gt;=6)),OR(ISBLANK(Spreadsheet!AW503)),OR(ISBLANK(Spreadsheet!AX503)),OR(ISBLANK(Spreadsheet!AY503)),OR(ISBLANK(Spreadsheet!AZ503)),OR(ISBLANK(Spreadsheet!BA503),Spreadsheet!BA503="Waive")))</f>
        <v>1</v>
      </c>
      <c r="CG503" s="5" t="b">
        <f t="shared" ca="1" si="35"/>
        <v>1</v>
      </c>
    </row>
    <row r="504" spans="8:85" x14ac:dyDescent="0.3">
      <c r="H504" s="5">
        <f t="shared" ca="1" si="36"/>
        <v>2</v>
      </c>
      <c r="I504" s="5" t="str">
        <f t="shared" ca="1" si="34"/>
        <v/>
      </c>
      <c r="J504" s="5" t="str">
        <f>IF(AND(NOT(ISBLANK(Spreadsheet!C504)),ISBLANK(Spreadsheet!D504)),Spreadsheet!F504&amp;" "&amp;Spreadsheet!H504,"")</f>
        <v/>
      </c>
      <c r="K504" s="5">
        <f>IF(AND(NOT(ISBLANK(Spreadsheet!C504)),ISBLANK(Spreadsheet!D504)),COUNTIFS(Spreadsheet!E505:E$786,"=Child",Spreadsheet!C505:C$786, "="&amp;Spreadsheet!C504) + COUNTIFS(Spreadsheet!E505:E$786,"=Step-child",Spreadsheet!C505:C$786, "="&amp;Spreadsheet!C504),0)</f>
        <v>0</v>
      </c>
      <c r="L504" s="5">
        <f>IF(NOT(ISBLANK(J504)),COUNTIFS(Spreadsheet!E505:E$786,"=Wife",Spreadsheet!C505:C$786, "="&amp;Spreadsheet!C504) + COUNTIFS(Spreadsheet!E505:E$786,"=Husband",Spreadsheet!C505:C$786, "="&amp;Spreadsheet!C504),0)</f>
        <v>0</v>
      </c>
      <c r="M504" s="5">
        <f>IF(NOT(ISBLANK(Spreadsheet!AJ504)),VLOOKUP(Spreadsheet!AJ504,'Drop Downs'!$P$2:$R$16,3,FALSE),0)</f>
        <v>0</v>
      </c>
      <c r="N504" s="5">
        <f>IF(NOT(ISBLANK(Spreadsheet!AJ504)), VLOOKUP(Spreadsheet!AJ504,'Drop Downs'!$P$2:$R$16,2,FALSE),0)</f>
        <v>0</v>
      </c>
      <c r="O504" s="5">
        <f>IF(NOT(ISBLANK(Spreadsheet!AL504)),VLOOKUP(Spreadsheet!AL504,'Drop Downs'!$P$2:$R$16,3,FALSE), 0)</f>
        <v>0</v>
      </c>
      <c r="P504" s="5">
        <f>IF(NOT(ISBLANK(Spreadsheet!AL504)),VLOOKUP(Spreadsheet!AL504,'Drop Downs'!$P$2:$R$16,2,FALSE),0)</f>
        <v>0</v>
      </c>
      <c r="Q504" s="5">
        <f>IF(NOT(ISBLANK(Spreadsheet!AN504)),VLOOKUP(Spreadsheet!AN504,'Drop Downs'!$P$2:$R$16,3,FALSE),0)</f>
        <v>0</v>
      </c>
      <c r="R504" s="5">
        <f>IF(NOT(ISBLANK(Spreadsheet!AN504)),VLOOKUP(Spreadsheet!AN504,'Drop Downs'!$P$2:$R$16,2,FALSE),0)</f>
        <v>0</v>
      </c>
      <c r="S504" s="5" t="str">
        <f>IF(OR(M504&gt;K504,N504&gt;L504,O504&gt;K504, Q504&gt;K504,N504&gt;L504, P504&gt;L504, R504&gt;L504),"Member currently has a coverage election over what he/she needs.  Please add more dependents or adjust the coverage election.","")&amp;(IF(AND(NOT(ISBLANK(Spreadsheet!C504)),NOT(ISBLANK(Spreadsheet!D504)),ISBLANK(Spreadsheet!E504)),"Dependent lacks a relationship to member.Please select one from the drop-down.",""))</f>
        <v/>
      </c>
      <c r="T504" s="5" t="b">
        <f t="shared" si="37"/>
        <v>1</v>
      </c>
      <c r="U504" s="5" t="b">
        <f>OR(ISBLANK(Spreadsheet!C504),IF(NOT(ISBLANK(Spreadsheet!D504)),NOT(ISBLANK(Spreadsheet!E504)),TRUE))</f>
        <v>1</v>
      </c>
      <c r="V504" s="5" t="b">
        <f>OR(ISBLANK(Spreadsheet!C504), NOT(ISBLANK(Spreadsheet!I504)))</f>
        <v>1</v>
      </c>
      <c r="W504" s="5" t="b">
        <f>OR(ISBLANK(Spreadsheet!D504),NOT(ISBLANK(Spreadsheet!C504)))</f>
        <v>1</v>
      </c>
      <c r="X504" s="155" t="str">
        <f>REPT("0",MIN(FIND({1,2,3,4,5,6,7,8,9},Spreadsheet!C504&amp;"123456789"))-1)&amp;IF(ISBLANK(Spreadsheet!C504),"",SUMPRODUCT(MID(0&amp;Spreadsheet!C504,LARGE(INDEX(ISNUMBER(--MID(Spreadsheet!C504,ROW($1:$225),1))*
 ROW($1:$225),0),ROW($1:$225))+1,1)*10^ROW($1:$225)/10))</f>
        <v/>
      </c>
      <c r="Y504" s="5" t="b">
        <f>IF(NOT(ISBLANK(Spreadsheet!C504)),IF(AND(ISNUMBER(VALUE(Spreadsheet!C504)), LEN(Spreadsheet!C504)=9),TRUE,FALSE),TRUE)</f>
        <v>1</v>
      </c>
      <c r="Z504" s="155" t="str">
        <f>REPT("0",MIN(FIND({1,2,3,4,5,6,7,8,9},Spreadsheet!D504&amp;"123456789"))-1)&amp;IF(ISBLANK(Spreadsheet!D504),"",SUMPRODUCT(MID(0&amp;Spreadsheet!D504,LARGE(INDEX(ISNUMBER(--MID(Spreadsheet!D504,ROW($1:$225),1))*
 ROW($1:$225),0),ROW($1:$225))+1,1)*10^ROW($1:$225)/10))</f>
        <v/>
      </c>
      <c r="AA504" s="5" t="b">
        <f>IF(AND(NOT(ISBLANK(Spreadsheet!D504)),NOT(ISBLANK(Spreadsheet!C504))),IF(AND(ISNUMBER(VALUE(Spreadsheet!D504)), LEN(Spreadsheet!D504)=9),TRUE,FALSE),IF(AND(NOT(ISBLANK(Spreadsheet!D504)),ISBLANK(Spreadsheet!C504)),FALSE,TRUE))</f>
        <v>1</v>
      </c>
      <c r="AB504" s="5" t="b">
        <f>OR(ISBLANK(Spreadsheet!Y504),IF(NOT(ISBLANK(Spreadsheet!Y504)),LEN(Spreadsheet!Y504)=10,ISNUMBER(VALUE(Spreadsheet!Y504))))</f>
        <v>1</v>
      </c>
      <c r="AC504" s="5" t="b">
        <f>OR(ISBLANK(Spreadsheet!AI504), AND(NOT(ISBLANK(Spreadsheet!AJ504)), NOT(ISNUMBER(SEARCH("Waive",Spreadsheet!AJ504)))))</f>
        <v>1</v>
      </c>
      <c r="AD504" s="5" t="b">
        <f>OR(ISBLANK(Spreadsheet!AK504), AND(NOT(ISBLANK(Spreadsheet!AL504)), NOT(ISNUMBER(SEARCH("Waive",Spreadsheet!AL504)))))</f>
        <v>1</v>
      </c>
      <c r="AE504" s="5" t="b">
        <f>OR(ISBLANK(Spreadsheet!AM504), AND(NOT(ISBLANK(Spreadsheet!AN504)), NOT(ISNUMBER(SEARCH("Waive", Spreadsheet!AN504)))))</f>
        <v>1</v>
      </c>
      <c r="AF504" s="5" t="b">
        <f>OR(ISBLANK(Spreadsheet!C504), NOT(ISBLANK(Spreadsheet!D504)),NOT(ISBLANK(Spreadsheet!L504)))</f>
        <v>1</v>
      </c>
      <c r="AG504" s="5" t="b">
        <f>IF(AND(NOT(ISBLANK(Spreadsheet!C504)), NOT(ISBLANK(Spreadsheet!D504)),Spreadsheet!C504&lt;&gt;Spreadsheet!D504),IF(ISERROR(VLOOKUP(Spreadsheet!C504, Spreadsheet!$C$6:'Spreadsheet'!$C503,1,FALSE)), FALSE, TRUE),TRUE)</f>
        <v>1</v>
      </c>
      <c r="AH504" s="5" t="b">
        <f>Spreadsheet!$B$2=Spreadsheet!AD504</f>
        <v>1</v>
      </c>
      <c r="AI504" s="5" t="b">
        <f>IF(ISBLANK(Spreadsheet!G504),TRUE,IF(OR(LEN(Spreadsheet!G504)&gt;1,ISNUMBER(VALUE(Spreadsheet!G504))),FALSE,TRUE))</f>
        <v>1</v>
      </c>
      <c r="AJ504" s="5" t="b">
        <f>OR(ISBLANK(Spreadsheet!C504), NOT(ISBLANK(Spreadsheet!B504)), NOT(ISBLANK(Spreadsheet!D504)))</f>
        <v>1</v>
      </c>
      <c r="AK504" s="5" t="b">
        <f t="array" ref="AK504">IF(OR(AND(ISBLANK(Spreadsheet!E504),ISBLANK(Spreadsheet!D504),NOT(ISBLANK(Spreadsheet!C504))),AND(ISBLANK(Spreadsheet!E504),ISBLANK(Spreadsheet!D504),ISBLANK(Spreadsheet!C504))),TRUE,ISNUMBER(MATCH(TRUE,EXACT(Spreadsheet!E504,Relationships),0)))</f>
        <v>1</v>
      </c>
      <c r="AL504" s="5" t="b">
        <f>IF(NOT(ISBLANK(Spreadsheet!C504)),IF(OR(ISBLANK(Spreadsheet!F504),LEN(Spreadsheet!F504)&gt;40),FALSE,TRUE),TRUE)</f>
        <v>1</v>
      </c>
      <c r="AM504" s="5" t="b">
        <f>IF(NOT(ISBLANK(Spreadsheet!C504)),IF(OR(ISBLANK(Spreadsheet!H504),LEN(Spreadsheet!H504)&gt;40),FALSE,TRUE),TRUE)</f>
        <v>1</v>
      </c>
      <c r="AN504" s="5" t="b">
        <f t="array" ref="AN504">IF(ISBLANK(Spreadsheet!I504),TRUE,ISNUMBER(MATCH(TRUE,EXACT(Spreadsheet!I504,GenderValues),0)))</f>
        <v>1</v>
      </c>
      <c r="AO504" s="5" t="b">
        <f ca="1">IF(ISERROR(DATEVALUE(TEXT(Spreadsheet!J504,"mm/dd/yyyy")) &gt; TODAY()),IF(AND(ISBLANK(Spreadsheet!J504),ISBLANK(Spreadsheet!C504)),TRUE,FALSE),IF(DATEVALUE(TEXT(Spreadsheet!J504,"mm/dd/yyyy")) &gt; TODAY(),FALSE,TRUE))</f>
        <v>1</v>
      </c>
      <c r="AP504" s="5" t="b">
        <f>OR(ISBLANK(Spreadsheet!K504),LEN(Spreadsheet!K504)&lt;=100)</f>
        <v>1</v>
      </c>
      <c r="AQ504" s="5" t="b">
        <f t="array" ref="AQ504">IF(OR(AND(ISBLANK(Spreadsheet!L504),ISBLANK(Spreadsheet!C504)),AND(NOT(ISBLANK(Spreadsheet!C504)),NOT(ISBLANK(Spreadsheet!D504)))),TRUE,ISNUMBER(MATCH(TRUE,EXACT(Spreadsheet!L504,MaritalStatus),0)))</f>
        <v>1</v>
      </c>
      <c r="AR504" s="5" t="b">
        <f ca="1">IF(ISERROR(DATEVALUE(TEXT(Spreadsheet!M504,"mm/dd/yyyy")) &gt; TODAY()),IF(ISBLANK(Spreadsheet!M504),TRUE,FALSE),IF(DATEVALUE(TEXT(Spreadsheet!M504,"mm/dd/yyyy")) &gt; TODAY(),FALSE,TRUE))</f>
        <v>1</v>
      </c>
      <c r="AS504" s="5" t="b">
        <f>OR(ISBLANK(Spreadsheet!N504),LEN(Spreadsheet!N504)&lt;=100)</f>
        <v>1</v>
      </c>
      <c r="AT504" s="5" t="b">
        <f>OR(ISBLANK(Spreadsheet!O504),UPPER(Spreadsheet!O504)="YES")</f>
        <v>1</v>
      </c>
      <c r="AU504" s="5" t="b">
        <f>OR(ISBLANK(Spreadsheet!P504),UPPER(Spreadsheet!P504)="YES")</f>
        <v>1</v>
      </c>
      <c r="AV504" s="5" t="b">
        <f t="array" ref="AV504">IF(ISBLANK(Spreadsheet!Q504),TRUE,ISNUMBER(MATCH(TRUE,EXACT(Spreadsheet!Q504,OnGroupsPriorIns),0)))</f>
        <v>1</v>
      </c>
      <c r="AW504" s="5" t="b">
        <f>OR(ISBLANK(Spreadsheet!R504),UPPER(Spreadsheet!R504)="YES")</f>
        <v>1</v>
      </c>
      <c r="AX504" s="5" t="b">
        <f>OR(ISBLANK(Spreadsheet!S504),UPPER(Spreadsheet!S504)="YES")</f>
        <v>1</v>
      </c>
      <c r="AY504" s="5" t="b">
        <f>OR(AND(ISBLANK(Spreadsheet!C504),LEN(Spreadsheet!T504)=0),AND(NOT(ISBLANK(Spreadsheet!C504)),LEN(Spreadsheet!T504)&gt;0,LEN(Spreadsheet!T504)&lt;=50))</f>
        <v>1</v>
      </c>
      <c r="AZ504" s="5" t="b">
        <f>OR(LEN(Spreadsheet!U504)=0,AND(LEN(Spreadsheet!U504)&gt;0,LEN(Spreadsheet!U504)&lt;=50))</f>
        <v>1</v>
      </c>
      <c r="BA504" s="5" t="b">
        <f>OR(AND(ISBLANK(Spreadsheet!C504),LEN(Spreadsheet!V504)=0),AND(NOT(ISBLANK(Spreadsheet!C504)),LEN(Spreadsheet!V504)&gt;0,LEN(Spreadsheet!V504)&lt;=50))</f>
        <v>1</v>
      </c>
      <c r="BB504" s="5" t="b">
        <f t="array" ref="BB504">IF(AND(ISBLANK(Spreadsheet!C504),LEN(Spreadsheet!W504)=0),TRUE,ISNUMBER(MATCH(TRUE,EXACT(Spreadsheet!W504,States),0)))</f>
        <v>1</v>
      </c>
      <c r="BC504" s="5" t="b">
        <f>OR(AND(ISBLANK(Spreadsheet!C504),LEN(Spreadsheet!X504)=0),AND(NOT(ISBLANK(Spreadsheet!C504)),LEN(Spreadsheet!X504)&gt;0,LEN(Spreadsheet!X504)=5,ISNUMBER(VALUE(Spreadsheet!X504))))</f>
        <v>1</v>
      </c>
      <c r="BD504" s="5" t="b">
        <f>OR(ISBLANK(Spreadsheet!Z504),LEN(Spreadsheet!Z504)&lt;=50)</f>
        <v>1</v>
      </c>
      <c r="BE504" s="5" t="b">
        <f>ISBLANK(Spreadsheet!AA504)</f>
        <v>1</v>
      </c>
      <c r="BF504" s="5" t="b">
        <f>ISBLANK(Spreadsheet!AB504)</f>
        <v>1</v>
      </c>
      <c r="BG504" s="5" t="b">
        <f>IF(ISERROR(DATEVALUE(TEXT(Spreadsheet!AC504,"mm/dd/yyyy")) &gt; DATEVALUE(TEXT(Spreadsheet!J504,"mm/dd/yyyy"))),IF(OR(AND(ISBLANK(Spreadsheet!AC504),ISBLANK(Spreadsheet!C504)),AND(NOT(ISBLANK(Spreadsheet!C504)),ISBLANK(Spreadsheet!AC504),NOT(ISBLANK(Spreadsheet!D504)))),TRUE,FALSE),IF(DATEVALUE(TEXT(Spreadsheet!AC504,"mm/dd/yyyy")) &gt; DATEVALUE(TEXT(Spreadsheet!J504,"mm/dd/yyyy")),TRUE,FALSE))</f>
        <v>1</v>
      </c>
      <c r="BH504" s="5" t="b">
        <f>OR(AND(ISBLANK(Spreadsheet!C504),ISBLANK(Spreadsheet!AE504)),AND(NOT(ISBLANK(Spreadsheet!C504)),NOT(ISBLANK(Spreadsheet!D504)),ISBLANK(Spreadsheet!AE504)),AND(NOT(ISBLANK(Spreadsheet!C504)),ISBLANK(Spreadsheet!D504),NOT(ISBLANK(Spreadsheet!AE504)),LEN(Spreadsheet!AE504)&lt;=100))</f>
        <v>1</v>
      </c>
      <c r="BI504" s="5" t="b">
        <f t="array" ref="BI504">IF(ISBLANK(Spreadsheet!AF504),TRUE,ISNUMBER(MATCH(TRUE,EXACT(Spreadsheet!AF504,CobraShortReasons),0)))</f>
        <v>1</v>
      </c>
      <c r="BJ504" s="5" t="b">
        <f ca="1">IF(ISERROR(DATEVALUE(TEXT(Spreadsheet!AG504,"mm/dd/yyyy")) &gt; TODAY()),IF(ISBLANK(Spreadsheet!AG504),TRUE,FALSE),IF(DATEVALUE(TEXT(Spreadsheet!AG504,"mm/dd/yyyy")) &gt; TODAY(),FALSE,TRUE))</f>
        <v>1</v>
      </c>
      <c r="BK504" s="5" t="b">
        <f>OR(ISBLANK(Spreadsheet!AH504),LEN(Spreadsheet!AH504)&lt;=25)</f>
        <v>1</v>
      </c>
      <c r="BL504" s="5" t="b">
        <f t="array" aca="1" ref="BL504" ca="1">IF(ISBLANK(Spreadsheet!AI504),TRUE,ISNUMBER(MATCH(TRUE,EXACT(Spreadsheet!AI504,INDIRECT(Spreadsheet!$D$2)),0)))</f>
        <v>1</v>
      </c>
      <c r="BM504" s="5" t="b">
        <f t="array" aca="1" ref="BM504" ca="1">IF(ISBLANK(Spreadsheet!AJ504),TRUE,ISNUMBER(MATCH(TRUE,EXACT(Spreadsheet!AJ504,INDIRECT(Spreadsheet!BJ504)),0)))</f>
        <v>1</v>
      </c>
      <c r="BN504" s="5" t="b">
        <f t="array" ref="BN504">IF(ISBLANK(Spreadsheet!AK504),TRUE,ISNUMBER(MATCH(TRUE,EXACT(Spreadsheet!AK504,DentalPlans),0)))</f>
        <v>1</v>
      </c>
      <c r="BO504" s="5" t="b">
        <f t="array" aca="1" ref="BO504" ca="1">IF(ISBLANK(Spreadsheet!AL504),TRUE,ISNUMBER(MATCH(TRUE,EXACT(Spreadsheet!AL504,INDIRECT(Spreadsheet!BK504)),0)))</f>
        <v>1</v>
      </c>
      <c r="BP504" s="5" t="b">
        <f t="array" ref="BP504">IF(ISBLANK(Spreadsheet!AM504),TRUE,ISNUMBER(MATCH(TRUE,EXACT(Spreadsheet!AM504,VisionPlans),0)))</f>
        <v>1</v>
      </c>
      <c r="BQ504" s="5" t="b">
        <f t="array" aca="1" ref="BQ504" ca="1">IF(ISBLANK(Spreadsheet!AN504),TRUE,ISNUMBER(MATCH(TRUE,EXACT(Spreadsheet!AN504,INDIRECT(Spreadsheet!BL504)),0)))</f>
        <v>1</v>
      </c>
      <c r="BR504" s="5" t="b">
        <f t="array" ref="BR504">IF(ISBLANK(Spreadsheet!AO504),TRUE,ISNUMBER(MATCH(TRUE,EXACT(Spreadsheet!AO504,LifeBenefitClasses),0)))</f>
        <v>1</v>
      </c>
      <c r="BS504" s="5" t="b">
        <f>IF(OR(ISBLANK(Spreadsheet!AO504), Spreadsheet!AO504="Waive"),IF(ISBLANK(Spreadsheet!AP504),TRUE,FALSE),IF(OR(AND(NOT(ISBLANK(Spreadsheet!AO504)),ISBLANK(Spreadsheet!AP504)),NOT(ISNUMBER(VALUE(Spreadsheet!AP504)))),FALSE,IF(OR(AND(Spreadsheet!AP504&lt;6,MOD(Spreadsheet!AP504*10,5)=0), MOD(Spreadsheet!AP504,5000)=0),TRUE,FALSE)))</f>
        <v>1</v>
      </c>
      <c r="BT504" s="5" t="b">
        <f t="array" ref="BT504">IF(ISBLANK(Spreadsheet!AQ504),TRUE,ISNUMBER(MATCH(TRUE,EXACT(Spreadsheet!AQ504,EnrollWaive),0)))</f>
        <v>1</v>
      </c>
      <c r="BU504" s="5" t="b">
        <f t="array" ref="BU504">IF(ISBLANK(Spreadsheet!AR504),TRUE,ISNUMBER(MATCH(TRUE,EXACT(Spreadsheet!AR504,LifeBenefitClasses),0)))</f>
        <v>1</v>
      </c>
      <c r="BV504" s="5" t="b">
        <f>IF(OR(ISBLANK(Spreadsheet!AR504), Spreadsheet!AR504="Waive"),IF(ISBLANK(Spreadsheet!AS504),TRUE,FALSE),IF(OR(AND(NOT(ISBLANK(Spreadsheet!AR504)),ISBLANK(Spreadsheet!AS504)),NOT(ISNUMBER(VALUE(Spreadsheet!AS504)))),FALSE,IF(OR(AND(Spreadsheet!AS504&lt;6,MOD(Spreadsheet!AS504*10,5)=0), MOD(Spreadsheet!AS504,10000)=0),TRUE,FALSE)))</f>
        <v>1</v>
      </c>
      <c r="BW504" s="5" t="b">
        <f t="array" ref="BW504">IF(ISBLANK(Spreadsheet!AT504),TRUE,ISNUMBER(MATCH(TRUE,EXACT(Spreadsheet!AT504,LifeBenefitClasses),0)))</f>
        <v>1</v>
      </c>
      <c r="BX504" s="5" t="b">
        <f>IF(OR(ISBLANK(Spreadsheet!AT504), Spreadsheet!AT504="Waive"),IF(ISBLANK(Spreadsheet!AU504),TRUE,FALSE),IF(OR(AND(NOT(ISBLANK(Spreadsheet!AT504)),ISBLANK(Spreadsheet!AU504)),NOT(ISNUMBER(VALUE(Spreadsheet!AU504)))),FALSE,IF(AND(NOT(OR(ISBLANK(Spreadsheet!AT504),Spreadsheet!AT504="Waive")),NOT(OR(ISBLANK(Spreadsheet!AR504),Spreadsheet!AR504="Waive")),MOD(Spreadsheet!AU504,5000)=0, Spreadsheet!AU504&lt;=(Spreadsheet!AS504*0.5)),TRUE,FALSE)))</f>
        <v>1</v>
      </c>
      <c r="BY504" s="5" t="b">
        <f t="array" ref="BY504">IF(ISBLANK(Spreadsheet!AV504),TRUE,ISNUMBER(MATCH(TRUE,EXACT(Spreadsheet!AV504,EnrollWaive),0)))</f>
        <v>1</v>
      </c>
      <c r="BZ504" s="5" t="b">
        <f t="array" ref="BZ504">IF(ISBLANK(Spreadsheet!AW504),TRUE,ISNUMBER(MATCH(TRUE,EXACT(Spreadsheet!AW504,LifeBenefitClasses),0)))</f>
        <v>1</v>
      </c>
      <c r="CA504" s="5" t="b">
        <f t="array" ref="CA504">IF(ISBLANK(Spreadsheet!AX504),TRUE,ISNUMBER(MATCH(TRUE,EXACT(Spreadsheet!AX504,LifeBenefitClasses),0)))</f>
        <v>1</v>
      </c>
      <c r="CB504" s="5" t="b">
        <f t="array" ref="CB504">IF(ISBLANK(Spreadsheet!AY504),TRUE,ISNUMBER(MATCH(TRUE,EXACT(Spreadsheet!AY504,LifeBenefitClasses),0)))</f>
        <v>1</v>
      </c>
      <c r="CC504" s="5" t="b">
        <f t="array" ref="CC504">IF(ISBLANK(Spreadsheet!AZ504),TRUE,ISNUMBER(MATCH(TRUE,EXACT(Spreadsheet!AZ504,LifeBenefitClasses),0)))</f>
        <v>1</v>
      </c>
      <c r="CD504" s="5" t="b">
        <f t="array" ref="CD504">IF(ISBLANK(Spreadsheet!BA504),TRUE,ISNUMBER(MATCH(TRUE,EXACT(Spreadsheet!BA504,LifeBenefitClasses),0)))</f>
        <v>1</v>
      </c>
      <c r="CE504" s="5" t="b">
        <f>IF(OR(ISBLANK(Spreadsheet!BA504), Spreadsheet!BA504="Waive"),IF(ISBLANK(Spreadsheet!BB504),TRUE,FALSE),IF(OR(AND(NOT(ISBLANK(Spreadsheet!BA504)),ISBLANK(Spreadsheet!BB504)),NOT(ISNUMBER(VALUE(Spreadsheet!BB504))),ISBLANK(Spreadsheet!BC504),NOT(ISNUMBER(VALUE(Spreadsheet!BC504)))),FALSE,IF(AND(Spreadsheet!BB504&gt;=50000,Spreadsheet!BB504&lt;=250000,MOD(Spreadsheet!BB504,10000)=0,Spreadsheet!BB504&lt;=(10*Spreadsheet!BC504)),TRUE,FALSE)))</f>
        <v>1</v>
      </c>
      <c r="CF504" s="5" t="b">
        <f>IF(NOT(ISBLANK(Spreadsheet!BC504)),AND(ISNUMBER(VALUE(Spreadsheet!BC504)),Spreadsheet!BC504&gt;0),AND(OR(ISBLANK(Spreadsheet!AO504),Spreadsheet!AO504="Waive",AND(NOT(OR(ISBLANK(Spreadsheet!AO504),Spreadsheet!AO504="Waive")),Spreadsheet!AP504&gt;=6)),OR(ISBLANK(Spreadsheet!AR504),AND(NOT(OR(ISBLANK(Spreadsheet!AR504),Spreadsheet!AR504="Waive")),Spreadsheet!AS504&gt;=6)),OR(ISBLANK(Spreadsheet!AW504)),OR(ISBLANK(Spreadsheet!AX504)),OR(ISBLANK(Spreadsheet!AY504)),OR(ISBLANK(Spreadsheet!AZ504)),OR(ISBLANK(Spreadsheet!BA504),Spreadsheet!BA504="Waive")))</f>
        <v>1</v>
      </c>
      <c r="CG504" s="5" t="b">
        <f t="shared" ca="1" si="35"/>
        <v>1</v>
      </c>
    </row>
    <row r="505" spans="8:85" x14ac:dyDescent="0.3">
      <c r="H505" s="5">
        <f t="shared" ca="1" si="36"/>
        <v>2</v>
      </c>
      <c r="I505" s="5" t="str">
        <f t="shared" ca="1" si="34"/>
        <v/>
      </c>
      <c r="J505" s="5" t="str">
        <f>IF(AND(NOT(ISBLANK(Spreadsheet!C505)),ISBLANK(Spreadsheet!D505)),Spreadsheet!F505&amp;" "&amp;Spreadsheet!H505,"")</f>
        <v/>
      </c>
      <c r="K505" s="5">
        <f>IF(AND(NOT(ISBLANK(Spreadsheet!C505)),ISBLANK(Spreadsheet!D505)),COUNTIFS(Spreadsheet!E506:E$786,"=Child",Spreadsheet!C506:C$786, "="&amp;Spreadsheet!C505) + COUNTIFS(Spreadsheet!E506:E$786,"=Step-child",Spreadsheet!C506:C$786, "="&amp;Spreadsheet!C505),0)</f>
        <v>0</v>
      </c>
      <c r="L505" s="5">
        <f>IF(NOT(ISBLANK(J505)),COUNTIFS(Spreadsheet!E506:E$786,"=Wife",Spreadsheet!C506:C$786, "="&amp;Spreadsheet!C505) + COUNTIFS(Spreadsheet!E506:E$786,"=Husband",Spreadsheet!C506:C$786, "="&amp;Spreadsheet!C505),0)</f>
        <v>0</v>
      </c>
      <c r="M505" s="5">
        <f>IF(NOT(ISBLANK(Spreadsheet!AJ505)),VLOOKUP(Spreadsheet!AJ505,'Drop Downs'!$P$2:$R$16,3,FALSE),0)</f>
        <v>0</v>
      </c>
      <c r="N505" s="5">
        <f>IF(NOT(ISBLANK(Spreadsheet!AJ505)), VLOOKUP(Spreadsheet!AJ505,'Drop Downs'!$P$2:$R$16,2,FALSE),0)</f>
        <v>0</v>
      </c>
      <c r="O505" s="5">
        <f>IF(NOT(ISBLANK(Spreadsheet!AL505)),VLOOKUP(Spreadsheet!AL505,'Drop Downs'!$P$2:$R$16,3,FALSE), 0)</f>
        <v>0</v>
      </c>
      <c r="P505" s="5">
        <f>IF(NOT(ISBLANK(Spreadsheet!AL505)),VLOOKUP(Spreadsheet!AL505,'Drop Downs'!$P$2:$R$16,2,FALSE),0)</f>
        <v>0</v>
      </c>
      <c r="Q505" s="5">
        <f>IF(NOT(ISBLANK(Spreadsheet!AN505)),VLOOKUP(Spreadsheet!AN505,'Drop Downs'!$P$2:$R$16,3,FALSE),0)</f>
        <v>0</v>
      </c>
      <c r="R505" s="5">
        <f>IF(NOT(ISBLANK(Spreadsheet!AN505)),VLOOKUP(Spreadsheet!AN505,'Drop Downs'!$P$2:$R$16,2,FALSE),0)</f>
        <v>0</v>
      </c>
      <c r="S505" s="5" t="str">
        <f>IF(OR(M505&gt;K505,N505&gt;L505,O505&gt;K505, Q505&gt;K505,N505&gt;L505, P505&gt;L505, R505&gt;L505),"Member currently has a coverage election over what he/she needs.  Please add more dependents or adjust the coverage election.","")&amp;(IF(AND(NOT(ISBLANK(Spreadsheet!C505)),NOT(ISBLANK(Spreadsheet!D505)),ISBLANK(Spreadsheet!E505)),"Dependent lacks a relationship to member.Please select one from the drop-down.",""))</f>
        <v/>
      </c>
      <c r="T505" s="5" t="b">
        <f t="shared" si="37"/>
        <v>1</v>
      </c>
      <c r="U505" s="5" t="b">
        <f>OR(ISBLANK(Spreadsheet!C505),IF(NOT(ISBLANK(Spreadsheet!D505)),NOT(ISBLANK(Spreadsheet!E505)),TRUE))</f>
        <v>1</v>
      </c>
      <c r="V505" s="5" t="b">
        <f>OR(ISBLANK(Spreadsheet!C505), NOT(ISBLANK(Spreadsheet!I505)))</f>
        <v>1</v>
      </c>
      <c r="W505" s="5" t="b">
        <f>OR(ISBLANK(Spreadsheet!D505),NOT(ISBLANK(Spreadsheet!C505)))</f>
        <v>1</v>
      </c>
      <c r="X505" s="155" t="str">
        <f>REPT("0",MIN(FIND({1,2,3,4,5,6,7,8,9},Spreadsheet!C505&amp;"123456789"))-1)&amp;IF(ISBLANK(Spreadsheet!C505),"",SUMPRODUCT(MID(0&amp;Spreadsheet!C505,LARGE(INDEX(ISNUMBER(--MID(Spreadsheet!C505,ROW($1:$225),1))*
 ROW($1:$225),0),ROW($1:$225))+1,1)*10^ROW($1:$225)/10))</f>
        <v/>
      </c>
      <c r="Y505" s="5" t="b">
        <f>IF(NOT(ISBLANK(Spreadsheet!C505)),IF(AND(ISNUMBER(VALUE(Spreadsheet!C505)), LEN(Spreadsheet!C505)=9),TRUE,FALSE),TRUE)</f>
        <v>1</v>
      </c>
      <c r="Z505" s="155" t="str">
        <f>REPT("0",MIN(FIND({1,2,3,4,5,6,7,8,9},Spreadsheet!D505&amp;"123456789"))-1)&amp;IF(ISBLANK(Spreadsheet!D505),"",SUMPRODUCT(MID(0&amp;Spreadsheet!D505,LARGE(INDEX(ISNUMBER(--MID(Spreadsheet!D505,ROW($1:$225),1))*
 ROW($1:$225),0),ROW($1:$225))+1,1)*10^ROW($1:$225)/10))</f>
        <v/>
      </c>
      <c r="AA505" s="5" t="b">
        <f>IF(AND(NOT(ISBLANK(Spreadsheet!D505)),NOT(ISBLANK(Spreadsheet!C505))),IF(AND(ISNUMBER(VALUE(Spreadsheet!D505)), LEN(Spreadsheet!D505)=9),TRUE,FALSE),IF(AND(NOT(ISBLANK(Spreadsheet!D505)),ISBLANK(Spreadsheet!C505)),FALSE,TRUE))</f>
        <v>1</v>
      </c>
      <c r="AB505" s="5" t="b">
        <f>OR(ISBLANK(Spreadsheet!Y505),IF(NOT(ISBLANK(Spreadsheet!Y505)),LEN(Spreadsheet!Y505)=10,ISNUMBER(VALUE(Spreadsheet!Y505))))</f>
        <v>1</v>
      </c>
      <c r="AC505" s="5" t="b">
        <f>OR(ISBLANK(Spreadsheet!AI505), AND(NOT(ISBLANK(Spreadsheet!AJ505)), NOT(ISNUMBER(SEARCH("Waive",Spreadsheet!AJ505)))))</f>
        <v>1</v>
      </c>
      <c r="AD505" s="5" t="b">
        <f>OR(ISBLANK(Spreadsheet!AK505), AND(NOT(ISBLANK(Spreadsheet!AL505)), NOT(ISNUMBER(SEARCH("Waive",Spreadsheet!AL505)))))</f>
        <v>1</v>
      </c>
      <c r="AE505" s="5" t="b">
        <f>OR(ISBLANK(Spreadsheet!AM505), AND(NOT(ISBLANK(Spreadsheet!AN505)), NOT(ISNUMBER(SEARCH("Waive", Spreadsheet!AN505)))))</f>
        <v>1</v>
      </c>
      <c r="AF505" s="5" t="b">
        <f>OR(ISBLANK(Spreadsheet!C505), NOT(ISBLANK(Spreadsheet!D505)),NOT(ISBLANK(Spreadsheet!L505)))</f>
        <v>1</v>
      </c>
      <c r="AG505" s="5" t="b">
        <f>IF(AND(NOT(ISBLANK(Spreadsheet!C505)), NOT(ISBLANK(Spreadsheet!D505)),Spreadsheet!C505&lt;&gt;Spreadsheet!D505),IF(ISERROR(VLOOKUP(Spreadsheet!C505, Spreadsheet!$C$6:'Spreadsheet'!$C504,1,FALSE)), FALSE, TRUE),TRUE)</f>
        <v>1</v>
      </c>
      <c r="AH505" s="5" t="b">
        <f>Spreadsheet!$B$2=Spreadsheet!AD505</f>
        <v>1</v>
      </c>
      <c r="AI505" s="5" t="b">
        <f>IF(ISBLANK(Spreadsheet!G505),TRUE,IF(OR(LEN(Spreadsheet!G505)&gt;1,ISNUMBER(VALUE(Spreadsheet!G505))),FALSE,TRUE))</f>
        <v>1</v>
      </c>
      <c r="AJ505" s="5" t="b">
        <f>OR(ISBLANK(Spreadsheet!C505), NOT(ISBLANK(Spreadsheet!B505)), NOT(ISBLANK(Spreadsheet!D505)))</f>
        <v>1</v>
      </c>
      <c r="AK505" s="5" t="b">
        <f t="array" ref="AK505">IF(OR(AND(ISBLANK(Spreadsheet!E505),ISBLANK(Spreadsheet!D505),NOT(ISBLANK(Spreadsheet!C505))),AND(ISBLANK(Spreadsheet!E505),ISBLANK(Spreadsheet!D505),ISBLANK(Spreadsheet!C505))),TRUE,ISNUMBER(MATCH(TRUE,EXACT(Spreadsheet!E505,Relationships),0)))</f>
        <v>1</v>
      </c>
      <c r="AL505" s="5" t="b">
        <f>IF(NOT(ISBLANK(Spreadsheet!C505)),IF(OR(ISBLANK(Spreadsheet!F505),LEN(Spreadsheet!F505)&gt;40),FALSE,TRUE),TRUE)</f>
        <v>1</v>
      </c>
      <c r="AM505" s="5" t="b">
        <f>IF(NOT(ISBLANK(Spreadsheet!C505)),IF(OR(ISBLANK(Spreadsheet!H505),LEN(Spreadsheet!H505)&gt;40),FALSE,TRUE),TRUE)</f>
        <v>1</v>
      </c>
      <c r="AN505" s="5" t="b">
        <f t="array" ref="AN505">IF(ISBLANK(Spreadsheet!I505),TRUE,ISNUMBER(MATCH(TRUE,EXACT(Spreadsheet!I505,GenderValues),0)))</f>
        <v>1</v>
      </c>
      <c r="AO505" s="5" t="b">
        <f ca="1">IF(ISERROR(DATEVALUE(TEXT(Spreadsheet!J505,"mm/dd/yyyy")) &gt; TODAY()),IF(AND(ISBLANK(Spreadsheet!J505),ISBLANK(Spreadsheet!C505)),TRUE,FALSE),IF(DATEVALUE(TEXT(Spreadsheet!J505,"mm/dd/yyyy")) &gt; TODAY(),FALSE,TRUE))</f>
        <v>1</v>
      </c>
      <c r="AP505" s="5" t="b">
        <f>OR(ISBLANK(Spreadsheet!K505),LEN(Spreadsheet!K505)&lt;=100)</f>
        <v>1</v>
      </c>
      <c r="AQ505" s="5" t="b">
        <f t="array" ref="AQ505">IF(OR(AND(ISBLANK(Spreadsheet!L505),ISBLANK(Spreadsheet!C505)),AND(NOT(ISBLANK(Spreadsheet!C505)),NOT(ISBLANK(Spreadsheet!D505)))),TRUE,ISNUMBER(MATCH(TRUE,EXACT(Spreadsheet!L505,MaritalStatus),0)))</f>
        <v>1</v>
      </c>
      <c r="AR505" s="5" t="b">
        <f ca="1">IF(ISERROR(DATEVALUE(TEXT(Spreadsheet!M505,"mm/dd/yyyy")) &gt; TODAY()),IF(ISBLANK(Spreadsheet!M505),TRUE,FALSE),IF(DATEVALUE(TEXT(Spreadsheet!M505,"mm/dd/yyyy")) &gt; TODAY(),FALSE,TRUE))</f>
        <v>1</v>
      </c>
      <c r="AS505" s="5" t="b">
        <f>OR(ISBLANK(Spreadsheet!N505),LEN(Spreadsheet!N505)&lt;=100)</f>
        <v>1</v>
      </c>
      <c r="AT505" s="5" t="b">
        <f>OR(ISBLANK(Spreadsheet!O505),UPPER(Spreadsheet!O505)="YES")</f>
        <v>1</v>
      </c>
      <c r="AU505" s="5" t="b">
        <f>OR(ISBLANK(Spreadsheet!P505),UPPER(Spreadsheet!P505)="YES")</f>
        <v>1</v>
      </c>
      <c r="AV505" s="5" t="b">
        <f t="array" ref="AV505">IF(ISBLANK(Spreadsheet!Q505),TRUE,ISNUMBER(MATCH(TRUE,EXACT(Spreadsheet!Q505,OnGroupsPriorIns),0)))</f>
        <v>1</v>
      </c>
      <c r="AW505" s="5" t="b">
        <f>OR(ISBLANK(Spreadsheet!R505),UPPER(Spreadsheet!R505)="YES")</f>
        <v>1</v>
      </c>
      <c r="AX505" s="5" t="b">
        <f>OR(ISBLANK(Spreadsheet!S505),UPPER(Spreadsheet!S505)="YES")</f>
        <v>1</v>
      </c>
      <c r="AY505" s="5" t="b">
        <f>OR(AND(ISBLANK(Spreadsheet!C505),LEN(Spreadsheet!T505)=0),AND(NOT(ISBLANK(Spreadsheet!C505)),LEN(Spreadsheet!T505)&gt;0,LEN(Spreadsheet!T505)&lt;=50))</f>
        <v>1</v>
      </c>
      <c r="AZ505" s="5" t="b">
        <f>OR(LEN(Spreadsheet!U505)=0,AND(LEN(Spreadsheet!U505)&gt;0,LEN(Spreadsheet!U505)&lt;=50))</f>
        <v>1</v>
      </c>
      <c r="BA505" s="5" t="b">
        <f>OR(AND(ISBLANK(Spreadsheet!C505),LEN(Spreadsheet!V505)=0),AND(NOT(ISBLANK(Spreadsheet!C505)),LEN(Spreadsheet!V505)&gt;0,LEN(Spreadsheet!V505)&lt;=50))</f>
        <v>1</v>
      </c>
      <c r="BB505" s="5" t="b">
        <f t="array" ref="BB505">IF(AND(ISBLANK(Spreadsheet!C505),LEN(Spreadsheet!W505)=0),TRUE,ISNUMBER(MATCH(TRUE,EXACT(Spreadsheet!W505,States),0)))</f>
        <v>1</v>
      </c>
      <c r="BC505" s="5" t="b">
        <f>OR(AND(ISBLANK(Spreadsheet!C505),LEN(Spreadsheet!X505)=0),AND(NOT(ISBLANK(Spreadsheet!C505)),LEN(Spreadsheet!X505)&gt;0,LEN(Spreadsheet!X505)=5,ISNUMBER(VALUE(Spreadsheet!X505))))</f>
        <v>1</v>
      </c>
      <c r="BD505" s="5" t="b">
        <f>OR(ISBLANK(Spreadsheet!Z505),LEN(Spreadsheet!Z505)&lt;=50)</f>
        <v>1</v>
      </c>
      <c r="BE505" s="5" t="b">
        <f>ISBLANK(Spreadsheet!AA505)</f>
        <v>1</v>
      </c>
      <c r="BF505" s="5" t="b">
        <f>ISBLANK(Spreadsheet!AB505)</f>
        <v>1</v>
      </c>
      <c r="BG505" s="5" t="b">
        <f>IF(ISERROR(DATEVALUE(TEXT(Spreadsheet!AC505,"mm/dd/yyyy")) &gt; DATEVALUE(TEXT(Spreadsheet!J505,"mm/dd/yyyy"))),IF(OR(AND(ISBLANK(Spreadsheet!AC505),ISBLANK(Spreadsheet!C505)),AND(NOT(ISBLANK(Spreadsheet!C505)),ISBLANK(Spreadsheet!AC505),NOT(ISBLANK(Spreadsheet!D505)))),TRUE,FALSE),IF(DATEVALUE(TEXT(Spreadsheet!AC505,"mm/dd/yyyy")) &gt; DATEVALUE(TEXT(Spreadsheet!J505,"mm/dd/yyyy")),TRUE,FALSE))</f>
        <v>1</v>
      </c>
      <c r="BH505" s="5" t="b">
        <f>OR(AND(ISBLANK(Spreadsheet!C505),ISBLANK(Spreadsheet!AE505)),AND(NOT(ISBLANK(Spreadsheet!C505)),NOT(ISBLANK(Spreadsheet!D505)),ISBLANK(Spreadsheet!AE505)),AND(NOT(ISBLANK(Spreadsheet!C505)),ISBLANK(Spreadsheet!D505),NOT(ISBLANK(Spreadsheet!AE505)),LEN(Spreadsheet!AE505)&lt;=100))</f>
        <v>1</v>
      </c>
      <c r="BI505" s="5" t="b">
        <f t="array" ref="BI505">IF(ISBLANK(Spreadsheet!AF505),TRUE,ISNUMBER(MATCH(TRUE,EXACT(Spreadsheet!AF505,CobraShortReasons),0)))</f>
        <v>1</v>
      </c>
      <c r="BJ505" s="5" t="b">
        <f ca="1">IF(ISERROR(DATEVALUE(TEXT(Spreadsheet!AG505,"mm/dd/yyyy")) &gt; TODAY()),IF(ISBLANK(Spreadsheet!AG505),TRUE,FALSE),IF(DATEVALUE(TEXT(Spreadsheet!AG505,"mm/dd/yyyy")) &gt; TODAY(),FALSE,TRUE))</f>
        <v>1</v>
      </c>
      <c r="BK505" s="5" t="b">
        <f>OR(ISBLANK(Spreadsheet!AH505),LEN(Spreadsheet!AH505)&lt;=25)</f>
        <v>1</v>
      </c>
      <c r="BL505" s="5" t="b">
        <f t="array" aca="1" ref="BL505" ca="1">IF(ISBLANK(Spreadsheet!AI505),TRUE,ISNUMBER(MATCH(TRUE,EXACT(Spreadsheet!AI505,INDIRECT(Spreadsheet!$D$2)),0)))</f>
        <v>1</v>
      </c>
      <c r="BM505" s="5" t="b">
        <f t="array" aca="1" ref="BM505" ca="1">IF(ISBLANK(Spreadsheet!AJ505),TRUE,ISNUMBER(MATCH(TRUE,EXACT(Spreadsheet!AJ505,INDIRECT(Spreadsheet!BJ505)),0)))</f>
        <v>1</v>
      </c>
      <c r="BN505" s="5" t="b">
        <f t="array" ref="BN505">IF(ISBLANK(Spreadsheet!AK505),TRUE,ISNUMBER(MATCH(TRUE,EXACT(Spreadsheet!AK505,DentalPlans),0)))</f>
        <v>1</v>
      </c>
      <c r="BO505" s="5" t="b">
        <f t="array" aca="1" ref="BO505" ca="1">IF(ISBLANK(Spreadsheet!AL505),TRUE,ISNUMBER(MATCH(TRUE,EXACT(Spreadsheet!AL505,INDIRECT(Spreadsheet!BK505)),0)))</f>
        <v>1</v>
      </c>
      <c r="BP505" s="5" t="b">
        <f t="array" ref="BP505">IF(ISBLANK(Spreadsheet!AM505),TRUE,ISNUMBER(MATCH(TRUE,EXACT(Spreadsheet!AM505,VisionPlans),0)))</f>
        <v>1</v>
      </c>
      <c r="BQ505" s="5" t="b">
        <f t="array" aca="1" ref="BQ505" ca="1">IF(ISBLANK(Spreadsheet!AN505),TRUE,ISNUMBER(MATCH(TRUE,EXACT(Spreadsheet!AN505,INDIRECT(Spreadsheet!BL505)),0)))</f>
        <v>1</v>
      </c>
      <c r="BR505" s="5" t="b">
        <f t="array" ref="BR505">IF(ISBLANK(Spreadsheet!AO505),TRUE,ISNUMBER(MATCH(TRUE,EXACT(Spreadsheet!AO505,LifeBenefitClasses),0)))</f>
        <v>1</v>
      </c>
      <c r="BS505" s="5" t="b">
        <f>IF(OR(ISBLANK(Spreadsheet!AO505), Spreadsheet!AO505="Waive"),IF(ISBLANK(Spreadsheet!AP505),TRUE,FALSE),IF(OR(AND(NOT(ISBLANK(Spreadsheet!AO505)),ISBLANK(Spreadsheet!AP505)),NOT(ISNUMBER(VALUE(Spreadsheet!AP505)))),FALSE,IF(OR(AND(Spreadsheet!AP505&lt;6,MOD(Spreadsheet!AP505*10,5)=0), MOD(Spreadsheet!AP505,5000)=0),TRUE,FALSE)))</f>
        <v>1</v>
      </c>
      <c r="BT505" s="5" t="b">
        <f t="array" ref="BT505">IF(ISBLANK(Spreadsheet!AQ505),TRUE,ISNUMBER(MATCH(TRUE,EXACT(Spreadsheet!AQ505,EnrollWaive),0)))</f>
        <v>1</v>
      </c>
      <c r="BU505" s="5" t="b">
        <f t="array" ref="BU505">IF(ISBLANK(Spreadsheet!AR505),TRUE,ISNUMBER(MATCH(TRUE,EXACT(Spreadsheet!AR505,LifeBenefitClasses),0)))</f>
        <v>1</v>
      </c>
      <c r="BV505" s="5" t="b">
        <f>IF(OR(ISBLANK(Spreadsheet!AR505), Spreadsheet!AR505="Waive"),IF(ISBLANK(Spreadsheet!AS505),TRUE,FALSE),IF(OR(AND(NOT(ISBLANK(Spreadsheet!AR505)),ISBLANK(Spreadsheet!AS505)),NOT(ISNUMBER(VALUE(Spreadsheet!AS505)))),FALSE,IF(OR(AND(Spreadsheet!AS505&lt;6,MOD(Spreadsheet!AS505*10,5)=0), MOD(Spreadsheet!AS505,10000)=0),TRUE,FALSE)))</f>
        <v>1</v>
      </c>
      <c r="BW505" s="5" t="b">
        <f t="array" ref="BW505">IF(ISBLANK(Spreadsheet!AT505),TRUE,ISNUMBER(MATCH(TRUE,EXACT(Spreadsheet!AT505,LifeBenefitClasses),0)))</f>
        <v>1</v>
      </c>
      <c r="BX505" s="5" t="b">
        <f>IF(OR(ISBLANK(Spreadsheet!AT505), Spreadsheet!AT505="Waive"),IF(ISBLANK(Spreadsheet!AU505),TRUE,FALSE),IF(OR(AND(NOT(ISBLANK(Spreadsheet!AT505)),ISBLANK(Spreadsheet!AU505)),NOT(ISNUMBER(VALUE(Spreadsheet!AU505)))),FALSE,IF(AND(NOT(OR(ISBLANK(Spreadsheet!AT505),Spreadsheet!AT505="Waive")),NOT(OR(ISBLANK(Spreadsheet!AR505),Spreadsheet!AR505="Waive")),MOD(Spreadsheet!AU505,5000)=0, Spreadsheet!AU505&lt;=(Spreadsheet!AS505*0.5)),TRUE,FALSE)))</f>
        <v>1</v>
      </c>
      <c r="BY505" s="5" t="b">
        <f t="array" ref="BY505">IF(ISBLANK(Spreadsheet!AV505),TRUE,ISNUMBER(MATCH(TRUE,EXACT(Spreadsheet!AV505,EnrollWaive),0)))</f>
        <v>1</v>
      </c>
      <c r="BZ505" s="5" t="b">
        <f t="array" ref="BZ505">IF(ISBLANK(Spreadsheet!AW505),TRUE,ISNUMBER(MATCH(TRUE,EXACT(Spreadsheet!AW505,LifeBenefitClasses),0)))</f>
        <v>1</v>
      </c>
      <c r="CA505" s="5" t="b">
        <f t="array" ref="CA505">IF(ISBLANK(Spreadsheet!AX505),TRUE,ISNUMBER(MATCH(TRUE,EXACT(Spreadsheet!AX505,LifeBenefitClasses),0)))</f>
        <v>1</v>
      </c>
      <c r="CB505" s="5" t="b">
        <f t="array" ref="CB505">IF(ISBLANK(Spreadsheet!AY505),TRUE,ISNUMBER(MATCH(TRUE,EXACT(Spreadsheet!AY505,LifeBenefitClasses),0)))</f>
        <v>1</v>
      </c>
      <c r="CC505" s="5" t="b">
        <f t="array" ref="CC505">IF(ISBLANK(Spreadsheet!AZ505),TRUE,ISNUMBER(MATCH(TRUE,EXACT(Spreadsheet!AZ505,LifeBenefitClasses),0)))</f>
        <v>1</v>
      </c>
      <c r="CD505" s="5" t="b">
        <f t="array" ref="CD505">IF(ISBLANK(Spreadsheet!BA505),TRUE,ISNUMBER(MATCH(TRUE,EXACT(Spreadsheet!BA505,LifeBenefitClasses),0)))</f>
        <v>1</v>
      </c>
      <c r="CE505" s="5" t="b">
        <f>IF(OR(ISBLANK(Spreadsheet!BA505), Spreadsheet!BA505="Waive"),IF(ISBLANK(Spreadsheet!BB505),TRUE,FALSE),IF(OR(AND(NOT(ISBLANK(Spreadsheet!BA505)),ISBLANK(Spreadsheet!BB505)),NOT(ISNUMBER(VALUE(Spreadsheet!BB505))),ISBLANK(Spreadsheet!BC505),NOT(ISNUMBER(VALUE(Spreadsheet!BC505)))),FALSE,IF(AND(Spreadsheet!BB505&gt;=50000,Spreadsheet!BB505&lt;=250000,MOD(Spreadsheet!BB505,10000)=0,Spreadsheet!BB505&lt;=(10*Spreadsheet!BC505)),TRUE,FALSE)))</f>
        <v>1</v>
      </c>
      <c r="CF505" s="5" t="b">
        <f>IF(NOT(ISBLANK(Spreadsheet!BC505)),AND(ISNUMBER(VALUE(Spreadsheet!BC505)),Spreadsheet!BC505&gt;0),AND(OR(ISBLANK(Spreadsheet!AO505),Spreadsheet!AO505="Waive",AND(NOT(OR(ISBLANK(Spreadsheet!AO505),Spreadsheet!AO505="Waive")),Spreadsheet!AP505&gt;=6)),OR(ISBLANK(Spreadsheet!AR505),AND(NOT(OR(ISBLANK(Spreadsheet!AR505),Spreadsheet!AR505="Waive")),Spreadsheet!AS505&gt;=6)),OR(ISBLANK(Spreadsheet!AW505)),OR(ISBLANK(Spreadsheet!AX505)),OR(ISBLANK(Spreadsheet!AY505)),OR(ISBLANK(Spreadsheet!AZ505)),OR(ISBLANK(Spreadsheet!BA505),Spreadsheet!BA505="Waive")))</f>
        <v>1</v>
      </c>
      <c r="CG505" s="5" t="b">
        <f t="shared" ca="1" si="35"/>
        <v>1</v>
      </c>
    </row>
    <row r="506" spans="8:85" x14ac:dyDescent="0.3">
      <c r="H506" s="5">
        <f t="shared" ca="1" si="36"/>
        <v>2</v>
      </c>
      <c r="I506" s="5" t="str">
        <f t="shared" ca="1" si="34"/>
        <v/>
      </c>
      <c r="J506" s="5" t="str">
        <f>IF(AND(NOT(ISBLANK(Spreadsheet!C506)),ISBLANK(Spreadsheet!D506)),Spreadsheet!F506&amp;" "&amp;Spreadsheet!H506,"")</f>
        <v/>
      </c>
      <c r="K506" s="5">
        <f>IF(AND(NOT(ISBLANK(Spreadsheet!C506)),ISBLANK(Spreadsheet!D506)),COUNTIFS(Spreadsheet!E507:E$786,"=Child",Spreadsheet!C507:C$786, "="&amp;Spreadsheet!C506) + COUNTIFS(Spreadsheet!E507:E$786,"=Step-child",Spreadsheet!C507:C$786, "="&amp;Spreadsheet!C506),0)</f>
        <v>0</v>
      </c>
      <c r="L506" s="5">
        <f>IF(NOT(ISBLANK(J506)),COUNTIFS(Spreadsheet!E507:E$786,"=Wife",Spreadsheet!C507:C$786, "="&amp;Spreadsheet!C506) + COUNTIFS(Spreadsheet!E507:E$786,"=Husband",Spreadsheet!C507:C$786, "="&amp;Spreadsheet!C506),0)</f>
        <v>0</v>
      </c>
      <c r="M506" s="5">
        <f>IF(NOT(ISBLANK(Spreadsheet!AJ506)),VLOOKUP(Spreadsheet!AJ506,'Drop Downs'!$P$2:$R$16,3,FALSE),0)</f>
        <v>0</v>
      </c>
      <c r="N506" s="5">
        <f>IF(NOT(ISBLANK(Spreadsheet!AJ506)), VLOOKUP(Spreadsheet!AJ506,'Drop Downs'!$P$2:$R$16,2,FALSE),0)</f>
        <v>0</v>
      </c>
      <c r="O506" s="5">
        <f>IF(NOT(ISBLANK(Spreadsheet!AL506)),VLOOKUP(Spreadsheet!AL506,'Drop Downs'!$P$2:$R$16,3,FALSE), 0)</f>
        <v>0</v>
      </c>
      <c r="P506" s="5">
        <f>IF(NOT(ISBLANK(Spreadsheet!AL506)),VLOOKUP(Spreadsheet!AL506,'Drop Downs'!$P$2:$R$16,2,FALSE),0)</f>
        <v>0</v>
      </c>
      <c r="Q506" s="5">
        <f>IF(NOT(ISBLANK(Spreadsheet!AN506)),VLOOKUP(Spreadsheet!AN506,'Drop Downs'!$P$2:$R$16,3,FALSE),0)</f>
        <v>0</v>
      </c>
      <c r="R506" s="5">
        <f>IF(NOT(ISBLANK(Spreadsheet!AN506)),VLOOKUP(Spreadsheet!AN506,'Drop Downs'!$P$2:$R$16,2,FALSE),0)</f>
        <v>0</v>
      </c>
      <c r="S506" s="5" t="str">
        <f>IF(OR(M506&gt;K506,N506&gt;L506,O506&gt;K506, Q506&gt;K506,N506&gt;L506, P506&gt;L506, R506&gt;L506),"Member currently has a coverage election over what he/she needs.  Please add more dependents or adjust the coverage election.","")&amp;(IF(AND(NOT(ISBLANK(Spreadsheet!C506)),NOT(ISBLANK(Spreadsheet!D506)),ISBLANK(Spreadsheet!E506)),"Dependent lacks a relationship to member.Please select one from the drop-down.",""))</f>
        <v/>
      </c>
      <c r="T506" s="5" t="b">
        <f t="shared" si="37"/>
        <v>1</v>
      </c>
      <c r="U506" s="5" t="b">
        <f>OR(ISBLANK(Spreadsheet!C506),IF(NOT(ISBLANK(Spreadsheet!D506)),NOT(ISBLANK(Spreadsheet!E506)),TRUE))</f>
        <v>1</v>
      </c>
      <c r="V506" s="5" t="b">
        <f>OR(ISBLANK(Spreadsheet!C506), NOT(ISBLANK(Spreadsheet!I506)))</f>
        <v>1</v>
      </c>
      <c r="W506" s="5" t="b">
        <f>OR(ISBLANK(Spreadsheet!D506),NOT(ISBLANK(Spreadsheet!C506)))</f>
        <v>1</v>
      </c>
      <c r="X506" s="155" t="str">
        <f>REPT("0",MIN(FIND({1,2,3,4,5,6,7,8,9},Spreadsheet!C506&amp;"123456789"))-1)&amp;IF(ISBLANK(Spreadsheet!C506),"",SUMPRODUCT(MID(0&amp;Spreadsheet!C506,LARGE(INDEX(ISNUMBER(--MID(Spreadsheet!C506,ROW($1:$225),1))*
 ROW($1:$225),0),ROW($1:$225))+1,1)*10^ROW($1:$225)/10))</f>
        <v/>
      </c>
      <c r="Y506" s="5" t="b">
        <f>IF(NOT(ISBLANK(Spreadsheet!C506)),IF(AND(ISNUMBER(VALUE(Spreadsheet!C506)), LEN(Spreadsheet!C506)=9),TRUE,FALSE),TRUE)</f>
        <v>1</v>
      </c>
      <c r="Z506" s="155" t="str">
        <f>REPT("0",MIN(FIND({1,2,3,4,5,6,7,8,9},Spreadsheet!D506&amp;"123456789"))-1)&amp;IF(ISBLANK(Spreadsheet!D506),"",SUMPRODUCT(MID(0&amp;Spreadsheet!D506,LARGE(INDEX(ISNUMBER(--MID(Spreadsheet!D506,ROW($1:$225),1))*
 ROW($1:$225),0),ROW($1:$225))+1,1)*10^ROW($1:$225)/10))</f>
        <v/>
      </c>
      <c r="AA506" s="5" t="b">
        <f>IF(AND(NOT(ISBLANK(Spreadsheet!D506)),NOT(ISBLANK(Spreadsheet!C506))),IF(AND(ISNUMBER(VALUE(Spreadsheet!D506)), LEN(Spreadsheet!D506)=9),TRUE,FALSE),IF(AND(NOT(ISBLANK(Spreadsheet!D506)),ISBLANK(Spreadsheet!C506)),FALSE,TRUE))</f>
        <v>1</v>
      </c>
      <c r="AB506" s="5" t="b">
        <f>OR(ISBLANK(Spreadsheet!Y506),IF(NOT(ISBLANK(Spreadsheet!Y506)),LEN(Spreadsheet!Y506)=10,ISNUMBER(VALUE(Spreadsheet!Y506))))</f>
        <v>1</v>
      </c>
      <c r="AC506" s="5" t="b">
        <f>OR(ISBLANK(Spreadsheet!AI506), AND(NOT(ISBLANK(Spreadsheet!AJ506)), NOT(ISNUMBER(SEARCH("Waive",Spreadsheet!AJ506)))))</f>
        <v>1</v>
      </c>
      <c r="AD506" s="5" t="b">
        <f>OR(ISBLANK(Spreadsheet!AK506), AND(NOT(ISBLANK(Spreadsheet!AL506)), NOT(ISNUMBER(SEARCH("Waive",Spreadsheet!AL506)))))</f>
        <v>1</v>
      </c>
      <c r="AE506" s="5" t="b">
        <f>OR(ISBLANK(Spreadsheet!AM506), AND(NOT(ISBLANK(Spreadsheet!AN506)), NOT(ISNUMBER(SEARCH("Waive", Spreadsheet!AN506)))))</f>
        <v>1</v>
      </c>
      <c r="AF506" s="5" t="b">
        <f>OR(ISBLANK(Spreadsheet!C506), NOT(ISBLANK(Spreadsheet!D506)),NOT(ISBLANK(Spreadsheet!L506)))</f>
        <v>1</v>
      </c>
      <c r="AG506" s="5" t="b">
        <f>IF(AND(NOT(ISBLANK(Spreadsheet!C506)), NOT(ISBLANK(Spreadsheet!D506)),Spreadsheet!C506&lt;&gt;Spreadsheet!D506),IF(ISERROR(VLOOKUP(Spreadsheet!C506, Spreadsheet!$C$6:'Spreadsheet'!$C505,1,FALSE)), FALSE, TRUE),TRUE)</f>
        <v>1</v>
      </c>
      <c r="AH506" s="5" t="b">
        <f>Spreadsheet!$B$2=Spreadsheet!AD506</f>
        <v>1</v>
      </c>
      <c r="AI506" s="5" t="b">
        <f>IF(ISBLANK(Spreadsheet!G506),TRUE,IF(OR(LEN(Spreadsheet!G506)&gt;1,ISNUMBER(VALUE(Spreadsheet!G506))),FALSE,TRUE))</f>
        <v>1</v>
      </c>
      <c r="AJ506" s="5" t="b">
        <f>OR(ISBLANK(Spreadsheet!C506), NOT(ISBLANK(Spreadsheet!B506)), NOT(ISBLANK(Spreadsheet!D506)))</f>
        <v>1</v>
      </c>
      <c r="AK506" s="5" t="b">
        <f t="array" ref="AK506">IF(OR(AND(ISBLANK(Spreadsheet!E506),ISBLANK(Spreadsheet!D506),NOT(ISBLANK(Spreadsheet!C506))),AND(ISBLANK(Spreadsheet!E506),ISBLANK(Spreadsheet!D506),ISBLANK(Spreadsheet!C506))),TRUE,ISNUMBER(MATCH(TRUE,EXACT(Spreadsheet!E506,Relationships),0)))</f>
        <v>1</v>
      </c>
      <c r="AL506" s="5" t="b">
        <f>IF(NOT(ISBLANK(Spreadsheet!C506)),IF(OR(ISBLANK(Spreadsheet!F506),LEN(Spreadsheet!F506)&gt;40),FALSE,TRUE),TRUE)</f>
        <v>1</v>
      </c>
      <c r="AM506" s="5" t="b">
        <f>IF(NOT(ISBLANK(Spreadsheet!C506)),IF(OR(ISBLANK(Spreadsheet!H506),LEN(Spreadsheet!H506)&gt;40),FALSE,TRUE),TRUE)</f>
        <v>1</v>
      </c>
      <c r="AN506" s="5" t="b">
        <f t="array" ref="AN506">IF(ISBLANK(Spreadsheet!I506),TRUE,ISNUMBER(MATCH(TRUE,EXACT(Spreadsheet!I506,GenderValues),0)))</f>
        <v>1</v>
      </c>
      <c r="AO506" s="5" t="b">
        <f ca="1">IF(ISERROR(DATEVALUE(TEXT(Spreadsheet!J506,"mm/dd/yyyy")) &gt; TODAY()),IF(AND(ISBLANK(Spreadsheet!J506),ISBLANK(Spreadsheet!C506)),TRUE,FALSE),IF(DATEVALUE(TEXT(Spreadsheet!J506,"mm/dd/yyyy")) &gt; TODAY(),FALSE,TRUE))</f>
        <v>1</v>
      </c>
      <c r="AP506" s="5" t="b">
        <f>OR(ISBLANK(Spreadsheet!K506),LEN(Spreadsheet!K506)&lt;=100)</f>
        <v>1</v>
      </c>
      <c r="AQ506" s="5" t="b">
        <f t="array" ref="AQ506">IF(OR(AND(ISBLANK(Spreadsheet!L506),ISBLANK(Spreadsheet!C506)),AND(NOT(ISBLANK(Spreadsheet!C506)),NOT(ISBLANK(Spreadsheet!D506)))),TRUE,ISNUMBER(MATCH(TRUE,EXACT(Spreadsheet!L506,MaritalStatus),0)))</f>
        <v>1</v>
      </c>
      <c r="AR506" s="5" t="b">
        <f ca="1">IF(ISERROR(DATEVALUE(TEXT(Spreadsheet!M506,"mm/dd/yyyy")) &gt; TODAY()),IF(ISBLANK(Spreadsheet!M506),TRUE,FALSE),IF(DATEVALUE(TEXT(Spreadsheet!M506,"mm/dd/yyyy")) &gt; TODAY(),FALSE,TRUE))</f>
        <v>1</v>
      </c>
      <c r="AS506" s="5" t="b">
        <f>OR(ISBLANK(Spreadsheet!N506),LEN(Spreadsheet!N506)&lt;=100)</f>
        <v>1</v>
      </c>
      <c r="AT506" s="5" t="b">
        <f>OR(ISBLANK(Spreadsheet!O506),UPPER(Spreadsheet!O506)="YES")</f>
        <v>1</v>
      </c>
      <c r="AU506" s="5" t="b">
        <f>OR(ISBLANK(Spreadsheet!P506),UPPER(Spreadsheet!P506)="YES")</f>
        <v>1</v>
      </c>
      <c r="AV506" s="5" t="b">
        <f t="array" ref="AV506">IF(ISBLANK(Spreadsheet!Q506),TRUE,ISNUMBER(MATCH(TRUE,EXACT(Spreadsheet!Q506,OnGroupsPriorIns),0)))</f>
        <v>1</v>
      </c>
      <c r="AW506" s="5" t="b">
        <f>OR(ISBLANK(Spreadsheet!R506),UPPER(Spreadsheet!R506)="YES")</f>
        <v>1</v>
      </c>
      <c r="AX506" s="5" t="b">
        <f>OR(ISBLANK(Spreadsheet!S506),UPPER(Spreadsheet!S506)="YES")</f>
        <v>1</v>
      </c>
      <c r="AY506" s="5" t="b">
        <f>OR(AND(ISBLANK(Spreadsheet!C506),LEN(Spreadsheet!T506)=0),AND(NOT(ISBLANK(Spreadsheet!C506)),LEN(Spreadsheet!T506)&gt;0,LEN(Spreadsheet!T506)&lt;=50))</f>
        <v>1</v>
      </c>
      <c r="AZ506" s="5" t="b">
        <f>OR(LEN(Spreadsheet!U506)=0,AND(LEN(Spreadsheet!U506)&gt;0,LEN(Spreadsheet!U506)&lt;=50))</f>
        <v>1</v>
      </c>
      <c r="BA506" s="5" t="b">
        <f>OR(AND(ISBLANK(Spreadsheet!C506),LEN(Spreadsheet!V506)=0),AND(NOT(ISBLANK(Spreadsheet!C506)),LEN(Spreadsheet!V506)&gt;0,LEN(Spreadsheet!V506)&lt;=50))</f>
        <v>1</v>
      </c>
      <c r="BB506" s="5" t="b">
        <f t="array" ref="BB506">IF(AND(ISBLANK(Spreadsheet!C506),LEN(Spreadsheet!W506)=0),TRUE,ISNUMBER(MATCH(TRUE,EXACT(Spreadsheet!W506,States),0)))</f>
        <v>1</v>
      </c>
      <c r="BC506" s="5" t="b">
        <f>OR(AND(ISBLANK(Spreadsheet!C506),LEN(Spreadsheet!X506)=0),AND(NOT(ISBLANK(Spreadsheet!C506)),LEN(Spreadsheet!X506)&gt;0,LEN(Spreadsheet!X506)=5,ISNUMBER(VALUE(Spreadsheet!X506))))</f>
        <v>1</v>
      </c>
      <c r="BD506" s="5" t="b">
        <f>OR(ISBLANK(Spreadsheet!Z506),LEN(Spreadsheet!Z506)&lt;=50)</f>
        <v>1</v>
      </c>
      <c r="BE506" s="5" t="b">
        <f>ISBLANK(Spreadsheet!AA506)</f>
        <v>1</v>
      </c>
      <c r="BF506" s="5" t="b">
        <f>ISBLANK(Spreadsheet!AB506)</f>
        <v>1</v>
      </c>
      <c r="BG506" s="5" t="b">
        <f>IF(ISERROR(DATEVALUE(TEXT(Spreadsheet!AC506,"mm/dd/yyyy")) &gt; DATEVALUE(TEXT(Spreadsheet!J506,"mm/dd/yyyy"))),IF(OR(AND(ISBLANK(Spreadsheet!AC506),ISBLANK(Spreadsheet!C506)),AND(NOT(ISBLANK(Spreadsheet!C506)),ISBLANK(Spreadsheet!AC506),NOT(ISBLANK(Spreadsheet!D506)))),TRUE,FALSE),IF(DATEVALUE(TEXT(Spreadsheet!AC506,"mm/dd/yyyy")) &gt; DATEVALUE(TEXT(Spreadsheet!J506,"mm/dd/yyyy")),TRUE,FALSE))</f>
        <v>1</v>
      </c>
      <c r="BH506" s="5" t="b">
        <f>OR(AND(ISBLANK(Spreadsheet!C506),ISBLANK(Spreadsheet!AE506)),AND(NOT(ISBLANK(Spreadsheet!C506)),NOT(ISBLANK(Spreadsheet!D506)),ISBLANK(Spreadsheet!AE506)),AND(NOT(ISBLANK(Spreadsheet!C506)),ISBLANK(Spreadsheet!D506),NOT(ISBLANK(Spreadsheet!AE506)),LEN(Spreadsheet!AE506)&lt;=100))</f>
        <v>1</v>
      </c>
      <c r="BI506" s="5" t="b">
        <f t="array" ref="BI506">IF(ISBLANK(Spreadsheet!AF506),TRUE,ISNUMBER(MATCH(TRUE,EXACT(Spreadsheet!AF506,CobraShortReasons),0)))</f>
        <v>1</v>
      </c>
      <c r="BJ506" s="5" t="b">
        <f ca="1">IF(ISERROR(DATEVALUE(TEXT(Spreadsheet!AG506,"mm/dd/yyyy")) &gt; TODAY()),IF(ISBLANK(Spreadsheet!AG506),TRUE,FALSE),IF(DATEVALUE(TEXT(Spreadsheet!AG506,"mm/dd/yyyy")) &gt; TODAY(),FALSE,TRUE))</f>
        <v>1</v>
      </c>
      <c r="BK506" s="5" t="b">
        <f>OR(ISBLANK(Spreadsheet!AH506),LEN(Spreadsheet!AH506)&lt;=25)</f>
        <v>1</v>
      </c>
      <c r="BL506" s="5" t="b">
        <f t="array" aca="1" ref="BL506" ca="1">IF(ISBLANK(Spreadsheet!AI506),TRUE,ISNUMBER(MATCH(TRUE,EXACT(Spreadsheet!AI506,INDIRECT(Spreadsheet!$D$2)),0)))</f>
        <v>1</v>
      </c>
      <c r="BM506" s="5" t="b">
        <f t="array" aca="1" ref="BM506" ca="1">IF(ISBLANK(Spreadsheet!AJ506),TRUE,ISNUMBER(MATCH(TRUE,EXACT(Spreadsheet!AJ506,INDIRECT(Spreadsheet!BJ506)),0)))</f>
        <v>1</v>
      </c>
      <c r="BN506" s="5" t="b">
        <f t="array" ref="BN506">IF(ISBLANK(Spreadsheet!AK506),TRUE,ISNUMBER(MATCH(TRUE,EXACT(Spreadsheet!AK506,DentalPlans),0)))</f>
        <v>1</v>
      </c>
      <c r="BO506" s="5" t="b">
        <f t="array" aca="1" ref="BO506" ca="1">IF(ISBLANK(Spreadsheet!AL506),TRUE,ISNUMBER(MATCH(TRUE,EXACT(Spreadsheet!AL506,INDIRECT(Spreadsheet!BK506)),0)))</f>
        <v>1</v>
      </c>
      <c r="BP506" s="5" t="b">
        <f t="array" ref="BP506">IF(ISBLANK(Spreadsheet!AM506),TRUE,ISNUMBER(MATCH(TRUE,EXACT(Spreadsheet!AM506,VisionPlans),0)))</f>
        <v>1</v>
      </c>
      <c r="BQ506" s="5" t="b">
        <f t="array" aca="1" ref="BQ506" ca="1">IF(ISBLANK(Spreadsheet!AN506),TRUE,ISNUMBER(MATCH(TRUE,EXACT(Spreadsheet!AN506,INDIRECT(Spreadsheet!BL506)),0)))</f>
        <v>1</v>
      </c>
      <c r="BR506" s="5" t="b">
        <f t="array" ref="BR506">IF(ISBLANK(Spreadsheet!AO506),TRUE,ISNUMBER(MATCH(TRUE,EXACT(Spreadsheet!AO506,LifeBenefitClasses),0)))</f>
        <v>1</v>
      </c>
      <c r="BS506" s="5" t="b">
        <f>IF(OR(ISBLANK(Spreadsheet!AO506), Spreadsheet!AO506="Waive"),IF(ISBLANK(Spreadsheet!AP506),TRUE,FALSE),IF(OR(AND(NOT(ISBLANK(Spreadsheet!AO506)),ISBLANK(Spreadsheet!AP506)),NOT(ISNUMBER(VALUE(Spreadsheet!AP506)))),FALSE,IF(OR(AND(Spreadsheet!AP506&lt;6,MOD(Spreadsheet!AP506*10,5)=0), MOD(Spreadsheet!AP506,5000)=0),TRUE,FALSE)))</f>
        <v>1</v>
      </c>
      <c r="BT506" s="5" t="b">
        <f t="array" ref="BT506">IF(ISBLANK(Spreadsheet!AQ506),TRUE,ISNUMBER(MATCH(TRUE,EXACT(Spreadsheet!AQ506,EnrollWaive),0)))</f>
        <v>1</v>
      </c>
      <c r="BU506" s="5" t="b">
        <f t="array" ref="BU506">IF(ISBLANK(Spreadsheet!AR506),TRUE,ISNUMBER(MATCH(TRUE,EXACT(Spreadsheet!AR506,LifeBenefitClasses),0)))</f>
        <v>1</v>
      </c>
      <c r="BV506" s="5" t="b">
        <f>IF(OR(ISBLANK(Spreadsheet!AR506), Spreadsheet!AR506="Waive"),IF(ISBLANK(Spreadsheet!AS506),TRUE,FALSE),IF(OR(AND(NOT(ISBLANK(Spreadsheet!AR506)),ISBLANK(Spreadsheet!AS506)),NOT(ISNUMBER(VALUE(Spreadsheet!AS506)))),FALSE,IF(OR(AND(Spreadsheet!AS506&lt;6,MOD(Spreadsheet!AS506*10,5)=0), MOD(Spreadsheet!AS506,10000)=0),TRUE,FALSE)))</f>
        <v>1</v>
      </c>
      <c r="BW506" s="5" t="b">
        <f t="array" ref="BW506">IF(ISBLANK(Spreadsheet!AT506),TRUE,ISNUMBER(MATCH(TRUE,EXACT(Spreadsheet!AT506,LifeBenefitClasses),0)))</f>
        <v>1</v>
      </c>
      <c r="BX506" s="5" t="b">
        <f>IF(OR(ISBLANK(Spreadsheet!AT506), Spreadsheet!AT506="Waive"),IF(ISBLANK(Spreadsheet!AU506),TRUE,FALSE),IF(OR(AND(NOT(ISBLANK(Spreadsheet!AT506)),ISBLANK(Spreadsheet!AU506)),NOT(ISNUMBER(VALUE(Spreadsheet!AU506)))),FALSE,IF(AND(NOT(OR(ISBLANK(Spreadsheet!AT506),Spreadsheet!AT506="Waive")),NOT(OR(ISBLANK(Spreadsheet!AR506),Spreadsheet!AR506="Waive")),MOD(Spreadsheet!AU506,5000)=0, Spreadsheet!AU506&lt;=(Spreadsheet!AS506*0.5)),TRUE,FALSE)))</f>
        <v>1</v>
      </c>
      <c r="BY506" s="5" t="b">
        <f t="array" ref="BY506">IF(ISBLANK(Spreadsheet!AV506),TRUE,ISNUMBER(MATCH(TRUE,EXACT(Spreadsheet!AV506,EnrollWaive),0)))</f>
        <v>1</v>
      </c>
      <c r="BZ506" s="5" t="b">
        <f t="array" ref="BZ506">IF(ISBLANK(Spreadsheet!AW506),TRUE,ISNUMBER(MATCH(TRUE,EXACT(Spreadsheet!AW506,LifeBenefitClasses),0)))</f>
        <v>1</v>
      </c>
      <c r="CA506" s="5" t="b">
        <f t="array" ref="CA506">IF(ISBLANK(Spreadsheet!AX506),TRUE,ISNUMBER(MATCH(TRUE,EXACT(Spreadsheet!AX506,LifeBenefitClasses),0)))</f>
        <v>1</v>
      </c>
      <c r="CB506" s="5" t="b">
        <f t="array" ref="CB506">IF(ISBLANK(Spreadsheet!AY506),TRUE,ISNUMBER(MATCH(TRUE,EXACT(Spreadsheet!AY506,LifeBenefitClasses),0)))</f>
        <v>1</v>
      </c>
      <c r="CC506" s="5" t="b">
        <f t="array" ref="CC506">IF(ISBLANK(Spreadsheet!AZ506),TRUE,ISNUMBER(MATCH(TRUE,EXACT(Spreadsheet!AZ506,LifeBenefitClasses),0)))</f>
        <v>1</v>
      </c>
      <c r="CD506" s="5" t="b">
        <f t="array" ref="CD506">IF(ISBLANK(Spreadsheet!BA506),TRUE,ISNUMBER(MATCH(TRUE,EXACT(Spreadsheet!BA506,LifeBenefitClasses),0)))</f>
        <v>1</v>
      </c>
      <c r="CE506" s="5" t="b">
        <f>IF(OR(ISBLANK(Spreadsheet!BA506), Spreadsheet!BA506="Waive"),IF(ISBLANK(Spreadsheet!BB506),TRUE,FALSE),IF(OR(AND(NOT(ISBLANK(Spreadsheet!BA506)),ISBLANK(Spreadsheet!BB506)),NOT(ISNUMBER(VALUE(Spreadsheet!BB506))),ISBLANK(Spreadsheet!BC506),NOT(ISNUMBER(VALUE(Spreadsheet!BC506)))),FALSE,IF(AND(Spreadsheet!BB506&gt;=50000,Spreadsheet!BB506&lt;=250000,MOD(Spreadsheet!BB506,10000)=0,Spreadsheet!BB506&lt;=(10*Spreadsheet!BC506)),TRUE,FALSE)))</f>
        <v>1</v>
      </c>
      <c r="CF506" s="5" t="b">
        <f>IF(NOT(ISBLANK(Spreadsheet!BC506)),AND(ISNUMBER(VALUE(Spreadsheet!BC506)),Spreadsheet!BC506&gt;0),AND(OR(ISBLANK(Spreadsheet!AO506),Spreadsheet!AO506="Waive",AND(NOT(OR(ISBLANK(Spreadsheet!AO506),Spreadsheet!AO506="Waive")),Spreadsheet!AP506&gt;=6)),OR(ISBLANK(Spreadsheet!AR506),AND(NOT(OR(ISBLANK(Spreadsheet!AR506),Spreadsheet!AR506="Waive")),Spreadsheet!AS506&gt;=6)),OR(ISBLANK(Spreadsheet!AW506)),OR(ISBLANK(Spreadsheet!AX506)),OR(ISBLANK(Spreadsheet!AY506)),OR(ISBLANK(Spreadsheet!AZ506)),OR(ISBLANK(Spreadsheet!BA506),Spreadsheet!BA506="Waive")))</f>
        <v>1</v>
      </c>
      <c r="CG506" s="5" t="b">
        <f t="shared" ca="1" si="35"/>
        <v>1</v>
      </c>
    </row>
    <row r="507" spans="8:85" x14ac:dyDescent="0.3">
      <c r="H507" s="5">
        <f t="shared" ca="1" si="36"/>
        <v>2</v>
      </c>
      <c r="I507" s="5" t="str">
        <f t="shared" ca="1" si="34"/>
        <v/>
      </c>
      <c r="J507" s="5" t="str">
        <f>IF(AND(NOT(ISBLANK(Spreadsheet!C507)),ISBLANK(Spreadsheet!D507)),Spreadsheet!F507&amp;" "&amp;Spreadsheet!H507,"")</f>
        <v/>
      </c>
      <c r="K507" s="5">
        <f>IF(AND(NOT(ISBLANK(Spreadsheet!C507)),ISBLANK(Spreadsheet!D507)),COUNTIFS(Spreadsheet!E508:E$786,"=Child",Spreadsheet!C508:C$786, "="&amp;Spreadsheet!C507) + COUNTIFS(Spreadsheet!E508:E$786,"=Step-child",Spreadsheet!C508:C$786, "="&amp;Spreadsheet!C507),0)</f>
        <v>0</v>
      </c>
      <c r="L507" s="5">
        <f>IF(NOT(ISBLANK(J507)),COUNTIFS(Spreadsheet!E508:E$786,"=Wife",Spreadsheet!C508:C$786, "="&amp;Spreadsheet!C507) + COUNTIFS(Spreadsheet!E508:E$786,"=Husband",Spreadsheet!C508:C$786, "="&amp;Spreadsheet!C507),0)</f>
        <v>0</v>
      </c>
      <c r="M507" s="5">
        <f>IF(NOT(ISBLANK(Spreadsheet!AJ507)),VLOOKUP(Spreadsheet!AJ507,'Drop Downs'!$P$2:$R$16,3,FALSE),0)</f>
        <v>0</v>
      </c>
      <c r="N507" s="5">
        <f>IF(NOT(ISBLANK(Spreadsheet!AJ507)), VLOOKUP(Spreadsheet!AJ507,'Drop Downs'!$P$2:$R$16,2,FALSE),0)</f>
        <v>0</v>
      </c>
      <c r="O507" s="5">
        <f>IF(NOT(ISBLANK(Spreadsheet!AL507)),VLOOKUP(Spreadsheet!AL507,'Drop Downs'!$P$2:$R$16,3,FALSE), 0)</f>
        <v>0</v>
      </c>
      <c r="P507" s="5">
        <f>IF(NOT(ISBLANK(Spreadsheet!AL507)),VLOOKUP(Spreadsheet!AL507,'Drop Downs'!$P$2:$R$16,2,FALSE),0)</f>
        <v>0</v>
      </c>
      <c r="Q507" s="5">
        <f>IF(NOT(ISBLANK(Spreadsheet!AN507)),VLOOKUP(Spreadsheet!AN507,'Drop Downs'!$P$2:$R$16,3,FALSE),0)</f>
        <v>0</v>
      </c>
      <c r="R507" s="5">
        <f>IF(NOT(ISBLANK(Spreadsheet!AN507)),VLOOKUP(Spreadsheet!AN507,'Drop Downs'!$P$2:$R$16,2,FALSE),0)</f>
        <v>0</v>
      </c>
      <c r="S507" s="5" t="str">
        <f>IF(OR(M507&gt;K507,N507&gt;L507,O507&gt;K507, Q507&gt;K507,N507&gt;L507, P507&gt;L507, R507&gt;L507),"Member currently has a coverage election over what he/she needs.  Please add more dependents or adjust the coverage election.","")&amp;(IF(AND(NOT(ISBLANK(Spreadsheet!C507)),NOT(ISBLANK(Spreadsheet!D507)),ISBLANK(Spreadsheet!E507)),"Dependent lacks a relationship to member.Please select one from the drop-down.",""))</f>
        <v/>
      </c>
      <c r="T507" s="5" t="b">
        <f t="shared" si="37"/>
        <v>1</v>
      </c>
      <c r="U507" s="5" t="b">
        <f>OR(ISBLANK(Spreadsheet!C507),IF(NOT(ISBLANK(Spreadsheet!D507)),NOT(ISBLANK(Spreadsheet!E507)),TRUE))</f>
        <v>1</v>
      </c>
      <c r="V507" s="5" t="b">
        <f>OR(ISBLANK(Spreadsheet!C507), NOT(ISBLANK(Spreadsheet!I507)))</f>
        <v>1</v>
      </c>
      <c r="W507" s="5" t="b">
        <f>OR(ISBLANK(Spreadsheet!D507),NOT(ISBLANK(Spreadsheet!C507)))</f>
        <v>1</v>
      </c>
      <c r="X507" s="155" t="str">
        <f>REPT("0",MIN(FIND({1,2,3,4,5,6,7,8,9},Spreadsheet!C507&amp;"123456789"))-1)&amp;IF(ISBLANK(Spreadsheet!C507),"",SUMPRODUCT(MID(0&amp;Spreadsheet!C507,LARGE(INDEX(ISNUMBER(--MID(Spreadsheet!C507,ROW($1:$225),1))*
 ROW($1:$225),0),ROW($1:$225))+1,1)*10^ROW($1:$225)/10))</f>
        <v/>
      </c>
      <c r="Y507" s="5" t="b">
        <f>IF(NOT(ISBLANK(Spreadsheet!C507)),IF(AND(ISNUMBER(VALUE(Spreadsheet!C507)), LEN(Spreadsheet!C507)=9),TRUE,FALSE),TRUE)</f>
        <v>1</v>
      </c>
      <c r="Z507" s="155" t="str">
        <f>REPT("0",MIN(FIND({1,2,3,4,5,6,7,8,9},Spreadsheet!D507&amp;"123456789"))-1)&amp;IF(ISBLANK(Spreadsheet!D507),"",SUMPRODUCT(MID(0&amp;Spreadsheet!D507,LARGE(INDEX(ISNUMBER(--MID(Spreadsheet!D507,ROW($1:$225),1))*
 ROW($1:$225),0),ROW($1:$225))+1,1)*10^ROW($1:$225)/10))</f>
        <v/>
      </c>
      <c r="AA507" s="5" t="b">
        <f>IF(AND(NOT(ISBLANK(Spreadsheet!D507)),NOT(ISBLANK(Spreadsheet!C507))),IF(AND(ISNUMBER(VALUE(Spreadsheet!D507)), LEN(Spreadsheet!D507)=9),TRUE,FALSE),IF(AND(NOT(ISBLANK(Spreadsheet!D507)),ISBLANK(Spreadsheet!C507)),FALSE,TRUE))</f>
        <v>1</v>
      </c>
      <c r="AB507" s="5" t="b">
        <f>OR(ISBLANK(Spreadsheet!Y507),IF(NOT(ISBLANK(Spreadsheet!Y507)),LEN(Spreadsheet!Y507)=10,ISNUMBER(VALUE(Spreadsheet!Y507))))</f>
        <v>1</v>
      </c>
      <c r="AC507" s="5" t="b">
        <f>OR(ISBLANK(Spreadsheet!AI507), AND(NOT(ISBLANK(Spreadsheet!AJ507)), NOT(ISNUMBER(SEARCH("Waive",Spreadsheet!AJ507)))))</f>
        <v>1</v>
      </c>
      <c r="AD507" s="5" t="b">
        <f>OR(ISBLANK(Spreadsheet!AK507), AND(NOT(ISBLANK(Spreadsheet!AL507)), NOT(ISNUMBER(SEARCH("Waive",Spreadsheet!AL507)))))</f>
        <v>1</v>
      </c>
      <c r="AE507" s="5" t="b">
        <f>OR(ISBLANK(Spreadsheet!AM507), AND(NOT(ISBLANK(Spreadsheet!AN507)), NOT(ISNUMBER(SEARCH("Waive", Spreadsheet!AN507)))))</f>
        <v>1</v>
      </c>
      <c r="AF507" s="5" t="b">
        <f>OR(ISBLANK(Spreadsheet!C507), NOT(ISBLANK(Spreadsheet!D507)),NOT(ISBLANK(Spreadsheet!L507)))</f>
        <v>1</v>
      </c>
      <c r="AG507" s="5" t="b">
        <f>IF(AND(NOT(ISBLANK(Spreadsheet!C507)), NOT(ISBLANK(Spreadsheet!D507)),Spreadsheet!C507&lt;&gt;Spreadsheet!D507),IF(ISERROR(VLOOKUP(Spreadsheet!C507, Spreadsheet!$C$6:'Spreadsheet'!$C506,1,FALSE)), FALSE, TRUE),TRUE)</f>
        <v>1</v>
      </c>
      <c r="AH507" s="5" t="b">
        <f>Spreadsheet!$B$2=Spreadsheet!AD507</f>
        <v>1</v>
      </c>
      <c r="AI507" s="5" t="b">
        <f>IF(ISBLANK(Spreadsheet!G507),TRUE,IF(OR(LEN(Spreadsheet!G507)&gt;1,ISNUMBER(VALUE(Spreadsheet!G507))),FALSE,TRUE))</f>
        <v>1</v>
      </c>
      <c r="AJ507" s="5" t="b">
        <f>OR(ISBLANK(Spreadsheet!C507), NOT(ISBLANK(Spreadsheet!B507)), NOT(ISBLANK(Spreadsheet!D507)))</f>
        <v>1</v>
      </c>
      <c r="AK507" s="5" t="b">
        <f t="array" ref="AK507">IF(OR(AND(ISBLANK(Spreadsheet!E507),ISBLANK(Spreadsheet!D507),NOT(ISBLANK(Spreadsheet!C507))),AND(ISBLANK(Spreadsheet!E507),ISBLANK(Spreadsheet!D507),ISBLANK(Spreadsheet!C507))),TRUE,ISNUMBER(MATCH(TRUE,EXACT(Spreadsheet!E507,Relationships),0)))</f>
        <v>1</v>
      </c>
      <c r="AL507" s="5" t="b">
        <f>IF(NOT(ISBLANK(Spreadsheet!C507)),IF(OR(ISBLANK(Spreadsheet!F507),LEN(Spreadsheet!F507)&gt;40),FALSE,TRUE),TRUE)</f>
        <v>1</v>
      </c>
      <c r="AM507" s="5" t="b">
        <f>IF(NOT(ISBLANK(Spreadsheet!C507)),IF(OR(ISBLANK(Spreadsheet!H507),LEN(Spreadsheet!H507)&gt;40),FALSE,TRUE),TRUE)</f>
        <v>1</v>
      </c>
      <c r="AN507" s="5" t="b">
        <f t="array" ref="AN507">IF(ISBLANK(Spreadsheet!I507),TRUE,ISNUMBER(MATCH(TRUE,EXACT(Spreadsheet!I507,GenderValues),0)))</f>
        <v>1</v>
      </c>
      <c r="AO507" s="5" t="b">
        <f ca="1">IF(ISERROR(DATEVALUE(TEXT(Spreadsheet!J507,"mm/dd/yyyy")) &gt; TODAY()),IF(AND(ISBLANK(Spreadsheet!J507),ISBLANK(Spreadsheet!C507)),TRUE,FALSE),IF(DATEVALUE(TEXT(Spreadsheet!J507,"mm/dd/yyyy")) &gt; TODAY(),FALSE,TRUE))</f>
        <v>1</v>
      </c>
      <c r="AP507" s="5" t="b">
        <f>OR(ISBLANK(Spreadsheet!K507),LEN(Spreadsheet!K507)&lt;=100)</f>
        <v>1</v>
      </c>
      <c r="AQ507" s="5" t="b">
        <f t="array" ref="AQ507">IF(OR(AND(ISBLANK(Spreadsheet!L507),ISBLANK(Spreadsheet!C507)),AND(NOT(ISBLANK(Spreadsheet!C507)),NOT(ISBLANK(Spreadsheet!D507)))),TRUE,ISNUMBER(MATCH(TRUE,EXACT(Spreadsheet!L507,MaritalStatus),0)))</f>
        <v>1</v>
      </c>
      <c r="AR507" s="5" t="b">
        <f ca="1">IF(ISERROR(DATEVALUE(TEXT(Spreadsheet!M507,"mm/dd/yyyy")) &gt; TODAY()),IF(ISBLANK(Spreadsheet!M507),TRUE,FALSE),IF(DATEVALUE(TEXT(Spreadsheet!M507,"mm/dd/yyyy")) &gt; TODAY(),FALSE,TRUE))</f>
        <v>1</v>
      </c>
      <c r="AS507" s="5" t="b">
        <f>OR(ISBLANK(Spreadsheet!N507),LEN(Spreadsheet!N507)&lt;=100)</f>
        <v>1</v>
      </c>
      <c r="AT507" s="5" t="b">
        <f>OR(ISBLANK(Spreadsheet!O507),UPPER(Spreadsheet!O507)="YES")</f>
        <v>1</v>
      </c>
      <c r="AU507" s="5" t="b">
        <f>OR(ISBLANK(Spreadsheet!P507),UPPER(Spreadsheet!P507)="YES")</f>
        <v>1</v>
      </c>
      <c r="AV507" s="5" t="b">
        <f t="array" ref="AV507">IF(ISBLANK(Spreadsheet!Q507),TRUE,ISNUMBER(MATCH(TRUE,EXACT(Spreadsheet!Q507,OnGroupsPriorIns),0)))</f>
        <v>1</v>
      </c>
      <c r="AW507" s="5" t="b">
        <f>OR(ISBLANK(Spreadsheet!R507),UPPER(Spreadsheet!R507)="YES")</f>
        <v>1</v>
      </c>
      <c r="AX507" s="5" t="b">
        <f>OR(ISBLANK(Spreadsheet!S507),UPPER(Spreadsheet!S507)="YES")</f>
        <v>1</v>
      </c>
      <c r="AY507" s="5" t="b">
        <f>OR(AND(ISBLANK(Spreadsheet!C507),LEN(Spreadsheet!T507)=0),AND(NOT(ISBLANK(Spreadsheet!C507)),LEN(Spreadsheet!T507)&gt;0,LEN(Spreadsheet!T507)&lt;=50))</f>
        <v>1</v>
      </c>
      <c r="AZ507" s="5" t="b">
        <f>OR(LEN(Spreadsheet!U507)=0,AND(LEN(Spreadsheet!U507)&gt;0,LEN(Spreadsheet!U507)&lt;=50))</f>
        <v>1</v>
      </c>
      <c r="BA507" s="5" t="b">
        <f>OR(AND(ISBLANK(Spreadsheet!C507),LEN(Spreadsheet!V507)=0),AND(NOT(ISBLANK(Spreadsheet!C507)),LEN(Spreadsheet!V507)&gt;0,LEN(Spreadsheet!V507)&lt;=50))</f>
        <v>1</v>
      </c>
      <c r="BB507" s="5" t="b">
        <f t="array" ref="BB507">IF(AND(ISBLANK(Spreadsheet!C507),LEN(Spreadsheet!W507)=0),TRUE,ISNUMBER(MATCH(TRUE,EXACT(Spreadsheet!W507,States),0)))</f>
        <v>1</v>
      </c>
      <c r="BC507" s="5" t="b">
        <f>OR(AND(ISBLANK(Spreadsheet!C507),LEN(Spreadsheet!X507)=0),AND(NOT(ISBLANK(Spreadsheet!C507)),LEN(Spreadsheet!X507)&gt;0,LEN(Spreadsheet!X507)=5,ISNUMBER(VALUE(Spreadsheet!X507))))</f>
        <v>1</v>
      </c>
      <c r="BD507" s="5" t="b">
        <f>OR(ISBLANK(Spreadsheet!Z507),LEN(Spreadsheet!Z507)&lt;=50)</f>
        <v>1</v>
      </c>
      <c r="BE507" s="5" t="b">
        <f>ISBLANK(Spreadsheet!AA507)</f>
        <v>1</v>
      </c>
      <c r="BF507" s="5" t="b">
        <f>ISBLANK(Spreadsheet!AB507)</f>
        <v>1</v>
      </c>
      <c r="BG507" s="5" t="b">
        <f>IF(ISERROR(DATEVALUE(TEXT(Spreadsheet!AC507,"mm/dd/yyyy")) &gt; DATEVALUE(TEXT(Spreadsheet!J507,"mm/dd/yyyy"))),IF(OR(AND(ISBLANK(Spreadsheet!AC507),ISBLANK(Spreadsheet!C507)),AND(NOT(ISBLANK(Spreadsheet!C507)),ISBLANK(Spreadsheet!AC507),NOT(ISBLANK(Spreadsheet!D507)))),TRUE,FALSE),IF(DATEVALUE(TEXT(Spreadsheet!AC507,"mm/dd/yyyy")) &gt; DATEVALUE(TEXT(Spreadsheet!J507,"mm/dd/yyyy")),TRUE,FALSE))</f>
        <v>1</v>
      </c>
      <c r="BH507" s="5" t="b">
        <f>OR(AND(ISBLANK(Spreadsheet!C507),ISBLANK(Spreadsheet!AE507)),AND(NOT(ISBLANK(Spreadsheet!C507)),NOT(ISBLANK(Spreadsheet!D507)),ISBLANK(Spreadsheet!AE507)),AND(NOT(ISBLANK(Spreadsheet!C507)),ISBLANK(Spreadsheet!D507),NOT(ISBLANK(Spreadsheet!AE507)),LEN(Spreadsheet!AE507)&lt;=100))</f>
        <v>1</v>
      </c>
      <c r="BI507" s="5" t="b">
        <f t="array" ref="BI507">IF(ISBLANK(Spreadsheet!AF507),TRUE,ISNUMBER(MATCH(TRUE,EXACT(Spreadsheet!AF507,CobraShortReasons),0)))</f>
        <v>1</v>
      </c>
      <c r="BJ507" s="5" t="b">
        <f ca="1">IF(ISERROR(DATEVALUE(TEXT(Spreadsheet!AG507,"mm/dd/yyyy")) &gt; TODAY()),IF(ISBLANK(Spreadsheet!AG507),TRUE,FALSE),IF(DATEVALUE(TEXT(Spreadsheet!AG507,"mm/dd/yyyy")) &gt; TODAY(),FALSE,TRUE))</f>
        <v>1</v>
      </c>
      <c r="BK507" s="5" t="b">
        <f>OR(ISBLANK(Spreadsheet!AH507),LEN(Spreadsheet!AH507)&lt;=25)</f>
        <v>1</v>
      </c>
      <c r="BL507" s="5" t="b">
        <f t="array" aca="1" ref="BL507" ca="1">IF(ISBLANK(Spreadsheet!AI507),TRUE,ISNUMBER(MATCH(TRUE,EXACT(Spreadsheet!AI507,INDIRECT(Spreadsheet!$D$2)),0)))</f>
        <v>1</v>
      </c>
      <c r="BM507" s="5" t="b">
        <f t="array" aca="1" ref="BM507" ca="1">IF(ISBLANK(Spreadsheet!AJ507),TRUE,ISNUMBER(MATCH(TRUE,EXACT(Spreadsheet!AJ507,INDIRECT(Spreadsheet!BJ507)),0)))</f>
        <v>1</v>
      </c>
      <c r="BN507" s="5" t="b">
        <f t="array" ref="BN507">IF(ISBLANK(Spreadsheet!AK507),TRUE,ISNUMBER(MATCH(TRUE,EXACT(Spreadsheet!AK507,DentalPlans),0)))</f>
        <v>1</v>
      </c>
      <c r="BO507" s="5" t="b">
        <f t="array" aca="1" ref="BO507" ca="1">IF(ISBLANK(Spreadsheet!AL507),TRUE,ISNUMBER(MATCH(TRUE,EXACT(Spreadsheet!AL507,INDIRECT(Spreadsheet!BK507)),0)))</f>
        <v>1</v>
      </c>
      <c r="BP507" s="5" t="b">
        <f t="array" ref="BP507">IF(ISBLANK(Spreadsheet!AM507),TRUE,ISNUMBER(MATCH(TRUE,EXACT(Spreadsheet!AM507,VisionPlans),0)))</f>
        <v>1</v>
      </c>
      <c r="BQ507" s="5" t="b">
        <f t="array" aca="1" ref="BQ507" ca="1">IF(ISBLANK(Spreadsheet!AN507),TRUE,ISNUMBER(MATCH(TRUE,EXACT(Spreadsheet!AN507,INDIRECT(Spreadsheet!BL507)),0)))</f>
        <v>1</v>
      </c>
      <c r="BR507" s="5" t="b">
        <f t="array" ref="BR507">IF(ISBLANK(Spreadsheet!AO507),TRUE,ISNUMBER(MATCH(TRUE,EXACT(Spreadsheet!AO507,LifeBenefitClasses),0)))</f>
        <v>1</v>
      </c>
      <c r="BS507" s="5" t="b">
        <f>IF(OR(ISBLANK(Spreadsheet!AO507), Spreadsheet!AO507="Waive"),IF(ISBLANK(Spreadsheet!AP507),TRUE,FALSE),IF(OR(AND(NOT(ISBLANK(Spreadsheet!AO507)),ISBLANK(Spreadsheet!AP507)),NOT(ISNUMBER(VALUE(Spreadsheet!AP507)))),FALSE,IF(OR(AND(Spreadsheet!AP507&lt;6,MOD(Spreadsheet!AP507*10,5)=0), MOD(Spreadsheet!AP507,5000)=0),TRUE,FALSE)))</f>
        <v>1</v>
      </c>
      <c r="BT507" s="5" t="b">
        <f t="array" ref="BT507">IF(ISBLANK(Spreadsheet!AQ507),TRUE,ISNUMBER(MATCH(TRUE,EXACT(Spreadsheet!AQ507,EnrollWaive),0)))</f>
        <v>1</v>
      </c>
      <c r="BU507" s="5" t="b">
        <f t="array" ref="BU507">IF(ISBLANK(Spreadsheet!AR507),TRUE,ISNUMBER(MATCH(TRUE,EXACT(Spreadsheet!AR507,LifeBenefitClasses),0)))</f>
        <v>1</v>
      </c>
      <c r="BV507" s="5" t="b">
        <f>IF(OR(ISBLANK(Spreadsheet!AR507), Spreadsheet!AR507="Waive"),IF(ISBLANK(Spreadsheet!AS507),TRUE,FALSE),IF(OR(AND(NOT(ISBLANK(Spreadsheet!AR507)),ISBLANK(Spreadsheet!AS507)),NOT(ISNUMBER(VALUE(Spreadsheet!AS507)))),FALSE,IF(OR(AND(Spreadsheet!AS507&lt;6,MOD(Spreadsheet!AS507*10,5)=0), MOD(Spreadsheet!AS507,10000)=0),TRUE,FALSE)))</f>
        <v>1</v>
      </c>
      <c r="BW507" s="5" t="b">
        <f t="array" ref="BW507">IF(ISBLANK(Spreadsheet!AT507),TRUE,ISNUMBER(MATCH(TRUE,EXACT(Spreadsheet!AT507,LifeBenefitClasses),0)))</f>
        <v>1</v>
      </c>
      <c r="BX507" s="5" t="b">
        <f>IF(OR(ISBLANK(Spreadsheet!AT507), Spreadsheet!AT507="Waive"),IF(ISBLANK(Spreadsheet!AU507),TRUE,FALSE),IF(OR(AND(NOT(ISBLANK(Spreadsheet!AT507)),ISBLANK(Spreadsheet!AU507)),NOT(ISNUMBER(VALUE(Spreadsheet!AU507)))),FALSE,IF(AND(NOT(OR(ISBLANK(Spreadsheet!AT507),Spreadsheet!AT507="Waive")),NOT(OR(ISBLANK(Spreadsheet!AR507),Spreadsheet!AR507="Waive")),MOD(Spreadsheet!AU507,5000)=0, Spreadsheet!AU507&lt;=(Spreadsheet!AS507*0.5)),TRUE,FALSE)))</f>
        <v>1</v>
      </c>
      <c r="BY507" s="5" t="b">
        <f t="array" ref="BY507">IF(ISBLANK(Spreadsheet!AV507),TRUE,ISNUMBER(MATCH(TRUE,EXACT(Spreadsheet!AV507,EnrollWaive),0)))</f>
        <v>1</v>
      </c>
      <c r="BZ507" s="5" t="b">
        <f t="array" ref="BZ507">IF(ISBLANK(Spreadsheet!AW507),TRUE,ISNUMBER(MATCH(TRUE,EXACT(Spreadsheet!AW507,LifeBenefitClasses),0)))</f>
        <v>1</v>
      </c>
      <c r="CA507" s="5" t="b">
        <f t="array" ref="CA507">IF(ISBLANK(Spreadsheet!AX507),TRUE,ISNUMBER(MATCH(TRUE,EXACT(Spreadsheet!AX507,LifeBenefitClasses),0)))</f>
        <v>1</v>
      </c>
      <c r="CB507" s="5" t="b">
        <f t="array" ref="CB507">IF(ISBLANK(Spreadsheet!AY507),TRUE,ISNUMBER(MATCH(TRUE,EXACT(Spreadsheet!AY507,LifeBenefitClasses),0)))</f>
        <v>1</v>
      </c>
      <c r="CC507" s="5" t="b">
        <f t="array" ref="CC507">IF(ISBLANK(Spreadsheet!AZ507),TRUE,ISNUMBER(MATCH(TRUE,EXACT(Spreadsheet!AZ507,LifeBenefitClasses),0)))</f>
        <v>1</v>
      </c>
      <c r="CD507" s="5" t="b">
        <f t="array" ref="CD507">IF(ISBLANK(Spreadsheet!BA507),TRUE,ISNUMBER(MATCH(TRUE,EXACT(Spreadsheet!BA507,LifeBenefitClasses),0)))</f>
        <v>1</v>
      </c>
      <c r="CE507" s="5" t="b">
        <f>IF(OR(ISBLANK(Spreadsheet!BA507), Spreadsheet!BA507="Waive"),IF(ISBLANK(Spreadsheet!BB507),TRUE,FALSE),IF(OR(AND(NOT(ISBLANK(Spreadsheet!BA507)),ISBLANK(Spreadsheet!BB507)),NOT(ISNUMBER(VALUE(Spreadsheet!BB507))),ISBLANK(Spreadsheet!BC507),NOT(ISNUMBER(VALUE(Spreadsheet!BC507)))),FALSE,IF(AND(Spreadsheet!BB507&gt;=50000,Spreadsheet!BB507&lt;=250000,MOD(Spreadsheet!BB507,10000)=0,Spreadsheet!BB507&lt;=(10*Spreadsheet!BC507)),TRUE,FALSE)))</f>
        <v>1</v>
      </c>
      <c r="CF507" s="5" t="b">
        <f>IF(NOT(ISBLANK(Spreadsheet!BC507)),AND(ISNUMBER(VALUE(Spreadsheet!BC507)),Spreadsheet!BC507&gt;0),AND(OR(ISBLANK(Spreadsheet!AO507),Spreadsheet!AO507="Waive",AND(NOT(OR(ISBLANK(Spreadsheet!AO507),Spreadsheet!AO507="Waive")),Spreadsheet!AP507&gt;=6)),OR(ISBLANK(Spreadsheet!AR507),AND(NOT(OR(ISBLANK(Spreadsheet!AR507),Spreadsheet!AR507="Waive")),Spreadsheet!AS507&gt;=6)),OR(ISBLANK(Spreadsheet!AW507)),OR(ISBLANK(Spreadsheet!AX507)),OR(ISBLANK(Spreadsheet!AY507)),OR(ISBLANK(Spreadsheet!AZ507)),OR(ISBLANK(Spreadsheet!BA507),Spreadsheet!BA507="Waive")))</f>
        <v>1</v>
      </c>
      <c r="CG507" s="5" t="b">
        <f t="shared" ca="1" si="35"/>
        <v>1</v>
      </c>
    </row>
    <row r="508" spans="8:85" x14ac:dyDescent="0.3">
      <c r="H508" s="5">
        <f t="shared" ca="1" si="36"/>
        <v>2</v>
      </c>
      <c r="I508" s="5" t="str">
        <f t="shared" ca="1" si="34"/>
        <v/>
      </c>
      <c r="J508" s="5" t="str">
        <f>IF(AND(NOT(ISBLANK(Spreadsheet!C508)),ISBLANK(Spreadsheet!D508)),Spreadsheet!F508&amp;" "&amp;Spreadsheet!H508,"")</f>
        <v/>
      </c>
      <c r="K508" s="5">
        <f>IF(AND(NOT(ISBLANK(Spreadsheet!C508)),ISBLANK(Spreadsheet!D508)),COUNTIFS(Spreadsheet!E509:E$786,"=Child",Spreadsheet!C509:C$786, "="&amp;Spreadsheet!C508) + COUNTIFS(Spreadsheet!E509:E$786,"=Step-child",Spreadsheet!C509:C$786, "="&amp;Spreadsheet!C508),0)</f>
        <v>0</v>
      </c>
      <c r="L508" s="5">
        <f>IF(NOT(ISBLANK(J508)),COUNTIFS(Spreadsheet!E509:E$786,"=Wife",Spreadsheet!C509:C$786, "="&amp;Spreadsheet!C508) + COUNTIFS(Spreadsheet!E509:E$786,"=Husband",Spreadsheet!C509:C$786, "="&amp;Spreadsheet!C508),0)</f>
        <v>0</v>
      </c>
      <c r="M508" s="5">
        <f>IF(NOT(ISBLANK(Spreadsheet!AJ508)),VLOOKUP(Spreadsheet!AJ508,'Drop Downs'!$P$2:$R$16,3,FALSE),0)</f>
        <v>0</v>
      </c>
      <c r="N508" s="5">
        <f>IF(NOT(ISBLANK(Spreadsheet!AJ508)), VLOOKUP(Spreadsheet!AJ508,'Drop Downs'!$P$2:$R$16,2,FALSE),0)</f>
        <v>0</v>
      </c>
      <c r="O508" s="5">
        <f>IF(NOT(ISBLANK(Spreadsheet!AL508)),VLOOKUP(Spreadsheet!AL508,'Drop Downs'!$P$2:$R$16,3,FALSE), 0)</f>
        <v>0</v>
      </c>
      <c r="P508" s="5">
        <f>IF(NOT(ISBLANK(Spreadsheet!AL508)),VLOOKUP(Spreadsheet!AL508,'Drop Downs'!$P$2:$R$16,2,FALSE),0)</f>
        <v>0</v>
      </c>
      <c r="Q508" s="5">
        <f>IF(NOT(ISBLANK(Spreadsheet!AN508)),VLOOKUP(Spreadsheet!AN508,'Drop Downs'!$P$2:$R$16,3,FALSE),0)</f>
        <v>0</v>
      </c>
      <c r="R508" s="5">
        <f>IF(NOT(ISBLANK(Spreadsheet!AN508)),VLOOKUP(Spreadsheet!AN508,'Drop Downs'!$P$2:$R$16,2,FALSE),0)</f>
        <v>0</v>
      </c>
      <c r="S508" s="5" t="str">
        <f>IF(OR(M508&gt;K508,N508&gt;L508,O508&gt;K508, Q508&gt;K508,N508&gt;L508, P508&gt;L508, R508&gt;L508),"Member currently has a coverage election over what he/she needs.  Please add more dependents or adjust the coverage election.","")&amp;(IF(AND(NOT(ISBLANK(Spreadsheet!C508)),NOT(ISBLANK(Spreadsheet!D508)),ISBLANK(Spreadsheet!E508)),"Dependent lacks a relationship to member.Please select one from the drop-down.",""))</f>
        <v/>
      </c>
      <c r="T508" s="5" t="b">
        <f t="shared" si="37"/>
        <v>1</v>
      </c>
      <c r="U508" s="5" t="b">
        <f>OR(ISBLANK(Spreadsheet!C508),IF(NOT(ISBLANK(Spreadsheet!D508)),NOT(ISBLANK(Spreadsheet!E508)),TRUE))</f>
        <v>1</v>
      </c>
      <c r="V508" s="5" t="b">
        <f>OR(ISBLANK(Spreadsheet!C508), NOT(ISBLANK(Spreadsheet!I508)))</f>
        <v>1</v>
      </c>
      <c r="W508" s="5" t="b">
        <f>OR(ISBLANK(Spreadsheet!D508),NOT(ISBLANK(Spreadsheet!C508)))</f>
        <v>1</v>
      </c>
      <c r="X508" s="155" t="str">
        <f>REPT("0",MIN(FIND({1,2,3,4,5,6,7,8,9},Spreadsheet!C508&amp;"123456789"))-1)&amp;IF(ISBLANK(Spreadsheet!C508),"",SUMPRODUCT(MID(0&amp;Spreadsheet!C508,LARGE(INDEX(ISNUMBER(--MID(Spreadsheet!C508,ROW($1:$225),1))*
 ROW($1:$225),0),ROW($1:$225))+1,1)*10^ROW($1:$225)/10))</f>
        <v/>
      </c>
      <c r="Y508" s="5" t="b">
        <f>IF(NOT(ISBLANK(Spreadsheet!C508)),IF(AND(ISNUMBER(VALUE(Spreadsheet!C508)), LEN(Spreadsheet!C508)=9),TRUE,FALSE),TRUE)</f>
        <v>1</v>
      </c>
      <c r="Z508" s="155" t="str">
        <f>REPT("0",MIN(FIND({1,2,3,4,5,6,7,8,9},Spreadsheet!D508&amp;"123456789"))-1)&amp;IF(ISBLANK(Spreadsheet!D508),"",SUMPRODUCT(MID(0&amp;Spreadsheet!D508,LARGE(INDEX(ISNUMBER(--MID(Spreadsheet!D508,ROW($1:$225),1))*
 ROW($1:$225),0),ROW($1:$225))+1,1)*10^ROW($1:$225)/10))</f>
        <v/>
      </c>
      <c r="AA508" s="5" t="b">
        <f>IF(AND(NOT(ISBLANK(Spreadsheet!D508)),NOT(ISBLANK(Spreadsheet!C508))),IF(AND(ISNUMBER(VALUE(Spreadsheet!D508)), LEN(Spreadsheet!D508)=9),TRUE,FALSE),IF(AND(NOT(ISBLANK(Spreadsheet!D508)),ISBLANK(Spreadsheet!C508)),FALSE,TRUE))</f>
        <v>1</v>
      </c>
      <c r="AB508" s="5" t="b">
        <f>OR(ISBLANK(Spreadsheet!Y508),IF(NOT(ISBLANK(Spreadsheet!Y508)),LEN(Spreadsheet!Y508)=10,ISNUMBER(VALUE(Spreadsheet!Y508))))</f>
        <v>1</v>
      </c>
      <c r="AC508" s="5" t="b">
        <f>OR(ISBLANK(Spreadsheet!AI508), AND(NOT(ISBLANK(Spreadsheet!AJ508)), NOT(ISNUMBER(SEARCH("Waive",Spreadsheet!AJ508)))))</f>
        <v>1</v>
      </c>
      <c r="AD508" s="5" t="b">
        <f>OR(ISBLANK(Spreadsheet!AK508), AND(NOT(ISBLANK(Spreadsheet!AL508)), NOT(ISNUMBER(SEARCH("Waive",Spreadsheet!AL508)))))</f>
        <v>1</v>
      </c>
      <c r="AE508" s="5" t="b">
        <f>OR(ISBLANK(Spreadsheet!AM508), AND(NOT(ISBLANK(Spreadsheet!AN508)), NOT(ISNUMBER(SEARCH("Waive", Spreadsheet!AN508)))))</f>
        <v>1</v>
      </c>
      <c r="AF508" s="5" t="b">
        <f>OR(ISBLANK(Spreadsheet!C508), NOT(ISBLANK(Spreadsheet!D508)),NOT(ISBLANK(Spreadsheet!L508)))</f>
        <v>1</v>
      </c>
      <c r="AG508" s="5" t="b">
        <f>IF(AND(NOT(ISBLANK(Spreadsheet!C508)), NOT(ISBLANK(Spreadsheet!D508)),Spreadsheet!C508&lt;&gt;Spreadsheet!D508),IF(ISERROR(VLOOKUP(Spreadsheet!C508, Spreadsheet!$C$6:'Spreadsheet'!$C507,1,FALSE)), FALSE, TRUE),TRUE)</f>
        <v>1</v>
      </c>
      <c r="AH508" s="5" t="b">
        <f>Spreadsheet!$B$2=Spreadsheet!AD508</f>
        <v>1</v>
      </c>
      <c r="AI508" s="5" t="b">
        <f>IF(ISBLANK(Spreadsheet!G508),TRUE,IF(OR(LEN(Spreadsheet!G508)&gt;1,ISNUMBER(VALUE(Spreadsheet!G508))),FALSE,TRUE))</f>
        <v>1</v>
      </c>
      <c r="AJ508" s="5" t="b">
        <f>OR(ISBLANK(Spreadsheet!C508), NOT(ISBLANK(Spreadsheet!B508)), NOT(ISBLANK(Spreadsheet!D508)))</f>
        <v>1</v>
      </c>
      <c r="AK508" s="5" t="b">
        <f t="array" ref="AK508">IF(OR(AND(ISBLANK(Spreadsheet!E508),ISBLANK(Spreadsheet!D508),NOT(ISBLANK(Spreadsheet!C508))),AND(ISBLANK(Spreadsheet!E508),ISBLANK(Spreadsheet!D508),ISBLANK(Spreadsheet!C508))),TRUE,ISNUMBER(MATCH(TRUE,EXACT(Spreadsheet!E508,Relationships),0)))</f>
        <v>1</v>
      </c>
      <c r="AL508" s="5" t="b">
        <f>IF(NOT(ISBLANK(Spreadsheet!C508)),IF(OR(ISBLANK(Spreadsheet!F508),LEN(Spreadsheet!F508)&gt;40),FALSE,TRUE),TRUE)</f>
        <v>1</v>
      </c>
      <c r="AM508" s="5" t="b">
        <f>IF(NOT(ISBLANK(Spreadsheet!C508)),IF(OR(ISBLANK(Spreadsheet!H508),LEN(Spreadsheet!H508)&gt;40),FALSE,TRUE),TRUE)</f>
        <v>1</v>
      </c>
      <c r="AN508" s="5" t="b">
        <f t="array" ref="AN508">IF(ISBLANK(Spreadsheet!I508),TRUE,ISNUMBER(MATCH(TRUE,EXACT(Spreadsheet!I508,GenderValues),0)))</f>
        <v>1</v>
      </c>
      <c r="AO508" s="5" t="b">
        <f ca="1">IF(ISERROR(DATEVALUE(TEXT(Spreadsheet!J508,"mm/dd/yyyy")) &gt; TODAY()),IF(AND(ISBLANK(Spreadsheet!J508),ISBLANK(Spreadsheet!C508)),TRUE,FALSE),IF(DATEVALUE(TEXT(Spreadsheet!J508,"mm/dd/yyyy")) &gt; TODAY(),FALSE,TRUE))</f>
        <v>1</v>
      </c>
      <c r="AP508" s="5" t="b">
        <f>OR(ISBLANK(Spreadsheet!K508),LEN(Spreadsheet!K508)&lt;=100)</f>
        <v>1</v>
      </c>
      <c r="AQ508" s="5" t="b">
        <f t="array" ref="AQ508">IF(OR(AND(ISBLANK(Spreadsheet!L508),ISBLANK(Spreadsheet!C508)),AND(NOT(ISBLANK(Spreadsheet!C508)),NOT(ISBLANK(Spreadsheet!D508)))),TRUE,ISNUMBER(MATCH(TRUE,EXACT(Spreadsheet!L508,MaritalStatus),0)))</f>
        <v>1</v>
      </c>
      <c r="AR508" s="5" t="b">
        <f ca="1">IF(ISERROR(DATEVALUE(TEXT(Spreadsheet!M508,"mm/dd/yyyy")) &gt; TODAY()),IF(ISBLANK(Spreadsheet!M508),TRUE,FALSE),IF(DATEVALUE(TEXT(Spreadsheet!M508,"mm/dd/yyyy")) &gt; TODAY(),FALSE,TRUE))</f>
        <v>1</v>
      </c>
      <c r="AS508" s="5" t="b">
        <f>OR(ISBLANK(Spreadsheet!N508),LEN(Spreadsheet!N508)&lt;=100)</f>
        <v>1</v>
      </c>
      <c r="AT508" s="5" t="b">
        <f>OR(ISBLANK(Spreadsheet!O508),UPPER(Spreadsheet!O508)="YES")</f>
        <v>1</v>
      </c>
      <c r="AU508" s="5" t="b">
        <f>OR(ISBLANK(Spreadsheet!P508),UPPER(Spreadsheet!P508)="YES")</f>
        <v>1</v>
      </c>
      <c r="AV508" s="5" t="b">
        <f t="array" ref="AV508">IF(ISBLANK(Spreadsheet!Q508),TRUE,ISNUMBER(MATCH(TRUE,EXACT(Spreadsheet!Q508,OnGroupsPriorIns),0)))</f>
        <v>1</v>
      </c>
      <c r="AW508" s="5" t="b">
        <f>OR(ISBLANK(Spreadsheet!R508),UPPER(Spreadsheet!R508)="YES")</f>
        <v>1</v>
      </c>
      <c r="AX508" s="5" t="b">
        <f>OR(ISBLANK(Spreadsheet!S508),UPPER(Spreadsheet!S508)="YES")</f>
        <v>1</v>
      </c>
      <c r="AY508" s="5" t="b">
        <f>OR(AND(ISBLANK(Spreadsheet!C508),LEN(Spreadsheet!T508)=0),AND(NOT(ISBLANK(Spreadsheet!C508)),LEN(Spreadsheet!T508)&gt;0,LEN(Spreadsheet!T508)&lt;=50))</f>
        <v>1</v>
      </c>
      <c r="AZ508" s="5" t="b">
        <f>OR(LEN(Spreadsheet!U508)=0,AND(LEN(Spreadsheet!U508)&gt;0,LEN(Spreadsheet!U508)&lt;=50))</f>
        <v>1</v>
      </c>
      <c r="BA508" s="5" t="b">
        <f>OR(AND(ISBLANK(Spreadsheet!C508),LEN(Spreadsheet!V508)=0),AND(NOT(ISBLANK(Spreadsheet!C508)),LEN(Spreadsheet!V508)&gt;0,LEN(Spreadsheet!V508)&lt;=50))</f>
        <v>1</v>
      </c>
      <c r="BB508" s="5" t="b">
        <f t="array" ref="BB508">IF(AND(ISBLANK(Spreadsheet!C508),LEN(Spreadsheet!W508)=0),TRUE,ISNUMBER(MATCH(TRUE,EXACT(Spreadsheet!W508,States),0)))</f>
        <v>1</v>
      </c>
      <c r="BC508" s="5" t="b">
        <f>OR(AND(ISBLANK(Spreadsheet!C508),LEN(Spreadsheet!X508)=0),AND(NOT(ISBLANK(Spreadsheet!C508)),LEN(Spreadsheet!X508)&gt;0,LEN(Spreadsheet!X508)=5,ISNUMBER(VALUE(Spreadsheet!X508))))</f>
        <v>1</v>
      </c>
      <c r="BD508" s="5" t="b">
        <f>OR(ISBLANK(Spreadsheet!Z508),LEN(Spreadsheet!Z508)&lt;=50)</f>
        <v>1</v>
      </c>
      <c r="BE508" s="5" t="b">
        <f>ISBLANK(Spreadsheet!AA508)</f>
        <v>1</v>
      </c>
      <c r="BF508" s="5" t="b">
        <f>ISBLANK(Spreadsheet!AB508)</f>
        <v>1</v>
      </c>
      <c r="BG508" s="5" t="b">
        <f>IF(ISERROR(DATEVALUE(TEXT(Spreadsheet!AC508,"mm/dd/yyyy")) &gt; DATEVALUE(TEXT(Spreadsheet!J508,"mm/dd/yyyy"))),IF(OR(AND(ISBLANK(Spreadsheet!AC508),ISBLANK(Spreadsheet!C508)),AND(NOT(ISBLANK(Spreadsheet!C508)),ISBLANK(Spreadsheet!AC508),NOT(ISBLANK(Spreadsheet!D508)))),TRUE,FALSE),IF(DATEVALUE(TEXT(Spreadsheet!AC508,"mm/dd/yyyy")) &gt; DATEVALUE(TEXT(Spreadsheet!J508,"mm/dd/yyyy")),TRUE,FALSE))</f>
        <v>1</v>
      </c>
      <c r="BH508" s="5" t="b">
        <f>OR(AND(ISBLANK(Spreadsheet!C508),ISBLANK(Spreadsheet!AE508)),AND(NOT(ISBLANK(Spreadsheet!C508)),NOT(ISBLANK(Spreadsheet!D508)),ISBLANK(Spreadsheet!AE508)),AND(NOT(ISBLANK(Spreadsheet!C508)),ISBLANK(Spreadsheet!D508),NOT(ISBLANK(Spreadsheet!AE508)),LEN(Spreadsheet!AE508)&lt;=100))</f>
        <v>1</v>
      </c>
      <c r="BI508" s="5" t="b">
        <f t="array" ref="BI508">IF(ISBLANK(Spreadsheet!AF508),TRUE,ISNUMBER(MATCH(TRUE,EXACT(Spreadsheet!AF508,CobraShortReasons),0)))</f>
        <v>1</v>
      </c>
      <c r="BJ508" s="5" t="b">
        <f ca="1">IF(ISERROR(DATEVALUE(TEXT(Spreadsheet!AG508,"mm/dd/yyyy")) &gt; TODAY()),IF(ISBLANK(Spreadsheet!AG508),TRUE,FALSE),IF(DATEVALUE(TEXT(Spreadsheet!AG508,"mm/dd/yyyy")) &gt; TODAY(),FALSE,TRUE))</f>
        <v>1</v>
      </c>
      <c r="BK508" s="5" t="b">
        <f>OR(ISBLANK(Spreadsheet!AH508),LEN(Spreadsheet!AH508)&lt;=25)</f>
        <v>1</v>
      </c>
      <c r="BL508" s="5" t="b">
        <f t="array" aca="1" ref="BL508" ca="1">IF(ISBLANK(Spreadsheet!AI508),TRUE,ISNUMBER(MATCH(TRUE,EXACT(Spreadsheet!AI508,INDIRECT(Spreadsheet!$D$2)),0)))</f>
        <v>1</v>
      </c>
      <c r="BM508" s="5" t="b">
        <f t="array" aca="1" ref="BM508" ca="1">IF(ISBLANK(Spreadsheet!AJ508),TRUE,ISNUMBER(MATCH(TRUE,EXACT(Spreadsheet!AJ508,INDIRECT(Spreadsheet!BJ508)),0)))</f>
        <v>1</v>
      </c>
      <c r="BN508" s="5" t="b">
        <f t="array" ref="BN508">IF(ISBLANK(Spreadsheet!AK508),TRUE,ISNUMBER(MATCH(TRUE,EXACT(Spreadsheet!AK508,DentalPlans),0)))</f>
        <v>1</v>
      </c>
      <c r="BO508" s="5" t="b">
        <f t="array" aca="1" ref="BO508" ca="1">IF(ISBLANK(Spreadsheet!AL508),TRUE,ISNUMBER(MATCH(TRUE,EXACT(Spreadsheet!AL508,INDIRECT(Spreadsheet!BK508)),0)))</f>
        <v>1</v>
      </c>
      <c r="BP508" s="5" t="b">
        <f t="array" ref="BP508">IF(ISBLANK(Spreadsheet!AM508),TRUE,ISNUMBER(MATCH(TRUE,EXACT(Spreadsheet!AM508,VisionPlans),0)))</f>
        <v>1</v>
      </c>
      <c r="BQ508" s="5" t="b">
        <f t="array" aca="1" ref="BQ508" ca="1">IF(ISBLANK(Spreadsheet!AN508),TRUE,ISNUMBER(MATCH(TRUE,EXACT(Spreadsheet!AN508,INDIRECT(Spreadsheet!BL508)),0)))</f>
        <v>1</v>
      </c>
      <c r="BR508" s="5" t="b">
        <f t="array" ref="BR508">IF(ISBLANK(Spreadsheet!AO508),TRUE,ISNUMBER(MATCH(TRUE,EXACT(Spreadsheet!AO508,LifeBenefitClasses),0)))</f>
        <v>1</v>
      </c>
      <c r="BS508" s="5" t="b">
        <f>IF(OR(ISBLANK(Spreadsheet!AO508), Spreadsheet!AO508="Waive"),IF(ISBLANK(Spreadsheet!AP508),TRUE,FALSE),IF(OR(AND(NOT(ISBLANK(Spreadsheet!AO508)),ISBLANK(Spreadsheet!AP508)),NOT(ISNUMBER(VALUE(Spreadsheet!AP508)))),FALSE,IF(OR(AND(Spreadsheet!AP508&lt;6,MOD(Spreadsheet!AP508*10,5)=0), MOD(Spreadsheet!AP508,5000)=0),TRUE,FALSE)))</f>
        <v>1</v>
      </c>
      <c r="BT508" s="5" t="b">
        <f t="array" ref="BT508">IF(ISBLANK(Spreadsheet!AQ508),TRUE,ISNUMBER(MATCH(TRUE,EXACT(Spreadsheet!AQ508,EnrollWaive),0)))</f>
        <v>1</v>
      </c>
      <c r="BU508" s="5" t="b">
        <f t="array" ref="BU508">IF(ISBLANK(Spreadsheet!AR508),TRUE,ISNUMBER(MATCH(TRUE,EXACT(Spreadsheet!AR508,LifeBenefitClasses),0)))</f>
        <v>1</v>
      </c>
      <c r="BV508" s="5" t="b">
        <f>IF(OR(ISBLANK(Spreadsheet!AR508), Spreadsheet!AR508="Waive"),IF(ISBLANK(Spreadsheet!AS508),TRUE,FALSE),IF(OR(AND(NOT(ISBLANK(Spreadsheet!AR508)),ISBLANK(Spreadsheet!AS508)),NOT(ISNUMBER(VALUE(Spreadsheet!AS508)))),FALSE,IF(OR(AND(Spreadsheet!AS508&lt;6,MOD(Spreadsheet!AS508*10,5)=0), MOD(Spreadsheet!AS508,10000)=0),TRUE,FALSE)))</f>
        <v>1</v>
      </c>
      <c r="BW508" s="5" t="b">
        <f t="array" ref="BW508">IF(ISBLANK(Spreadsheet!AT508),TRUE,ISNUMBER(MATCH(TRUE,EXACT(Spreadsheet!AT508,LifeBenefitClasses),0)))</f>
        <v>1</v>
      </c>
      <c r="BX508" s="5" t="b">
        <f>IF(OR(ISBLANK(Spreadsheet!AT508), Spreadsheet!AT508="Waive"),IF(ISBLANK(Spreadsheet!AU508),TRUE,FALSE),IF(OR(AND(NOT(ISBLANK(Spreadsheet!AT508)),ISBLANK(Spreadsheet!AU508)),NOT(ISNUMBER(VALUE(Spreadsheet!AU508)))),FALSE,IF(AND(NOT(OR(ISBLANK(Spreadsheet!AT508),Spreadsheet!AT508="Waive")),NOT(OR(ISBLANK(Spreadsheet!AR508),Spreadsheet!AR508="Waive")),MOD(Spreadsheet!AU508,5000)=0, Spreadsheet!AU508&lt;=(Spreadsheet!AS508*0.5)),TRUE,FALSE)))</f>
        <v>1</v>
      </c>
      <c r="BY508" s="5" t="b">
        <f t="array" ref="BY508">IF(ISBLANK(Spreadsheet!AV508),TRUE,ISNUMBER(MATCH(TRUE,EXACT(Spreadsheet!AV508,EnrollWaive),0)))</f>
        <v>1</v>
      </c>
      <c r="BZ508" s="5" t="b">
        <f t="array" ref="BZ508">IF(ISBLANK(Spreadsheet!AW508),TRUE,ISNUMBER(MATCH(TRUE,EXACT(Spreadsheet!AW508,LifeBenefitClasses),0)))</f>
        <v>1</v>
      </c>
      <c r="CA508" s="5" t="b">
        <f t="array" ref="CA508">IF(ISBLANK(Spreadsheet!AX508),TRUE,ISNUMBER(MATCH(TRUE,EXACT(Spreadsheet!AX508,LifeBenefitClasses),0)))</f>
        <v>1</v>
      </c>
      <c r="CB508" s="5" t="b">
        <f t="array" ref="CB508">IF(ISBLANK(Spreadsheet!AY508),TRUE,ISNUMBER(MATCH(TRUE,EXACT(Spreadsheet!AY508,LifeBenefitClasses),0)))</f>
        <v>1</v>
      </c>
      <c r="CC508" s="5" t="b">
        <f t="array" ref="CC508">IF(ISBLANK(Spreadsheet!AZ508),TRUE,ISNUMBER(MATCH(TRUE,EXACT(Spreadsheet!AZ508,LifeBenefitClasses),0)))</f>
        <v>1</v>
      </c>
      <c r="CD508" s="5" t="b">
        <f t="array" ref="CD508">IF(ISBLANK(Spreadsheet!BA508),TRUE,ISNUMBER(MATCH(TRUE,EXACT(Spreadsheet!BA508,LifeBenefitClasses),0)))</f>
        <v>1</v>
      </c>
      <c r="CE508" s="5" t="b">
        <f>IF(OR(ISBLANK(Spreadsheet!BA508), Spreadsheet!BA508="Waive"),IF(ISBLANK(Spreadsheet!BB508),TRUE,FALSE),IF(OR(AND(NOT(ISBLANK(Spreadsheet!BA508)),ISBLANK(Spreadsheet!BB508)),NOT(ISNUMBER(VALUE(Spreadsheet!BB508))),ISBLANK(Spreadsheet!BC508),NOT(ISNUMBER(VALUE(Spreadsheet!BC508)))),FALSE,IF(AND(Spreadsheet!BB508&gt;=50000,Spreadsheet!BB508&lt;=250000,MOD(Spreadsheet!BB508,10000)=0,Spreadsheet!BB508&lt;=(10*Spreadsheet!BC508)),TRUE,FALSE)))</f>
        <v>1</v>
      </c>
      <c r="CF508" s="5" t="b">
        <f>IF(NOT(ISBLANK(Spreadsheet!BC508)),AND(ISNUMBER(VALUE(Spreadsheet!BC508)),Spreadsheet!BC508&gt;0),AND(OR(ISBLANK(Spreadsheet!AO508),Spreadsheet!AO508="Waive",AND(NOT(OR(ISBLANK(Spreadsheet!AO508),Spreadsheet!AO508="Waive")),Spreadsheet!AP508&gt;=6)),OR(ISBLANK(Spreadsheet!AR508),AND(NOT(OR(ISBLANK(Spreadsheet!AR508),Spreadsheet!AR508="Waive")),Spreadsheet!AS508&gt;=6)),OR(ISBLANK(Spreadsheet!AW508)),OR(ISBLANK(Spreadsheet!AX508)),OR(ISBLANK(Spreadsheet!AY508)),OR(ISBLANK(Spreadsheet!AZ508)),OR(ISBLANK(Spreadsheet!BA508),Spreadsheet!BA508="Waive")))</f>
        <v>1</v>
      </c>
      <c r="CG508" s="5" t="b">
        <f t="shared" ca="1" si="35"/>
        <v>1</v>
      </c>
    </row>
    <row r="509" spans="8:85" x14ac:dyDescent="0.3">
      <c r="H509" s="5">
        <f t="shared" ca="1" si="36"/>
        <v>2</v>
      </c>
      <c r="I509" s="5" t="str">
        <f t="shared" ca="1" si="34"/>
        <v/>
      </c>
      <c r="J509" s="5" t="str">
        <f>IF(AND(NOT(ISBLANK(Spreadsheet!C509)),ISBLANK(Spreadsheet!D509)),Spreadsheet!F509&amp;" "&amp;Spreadsheet!H509,"")</f>
        <v/>
      </c>
      <c r="K509" s="5">
        <f>IF(AND(NOT(ISBLANK(Spreadsheet!C509)),ISBLANK(Spreadsheet!D509)),COUNTIFS(Spreadsheet!E510:E$786,"=Child",Spreadsheet!C510:C$786, "="&amp;Spreadsheet!C509) + COUNTIFS(Spreadsheet!E510:E$786,"=Step-child",Spreadsheet!C510:C$786, "="&amp;Spreadsheet!C509),0)</f>
        <v>0</v>
      </c>
      <c r="L509" s="5">
        <f>IF(NOT(ISBLANK(J509)),COUNTIFS(Spreadsheet!E510:E$786,"=Wife",Spreadsheet!C510:C$786, "="&amp;Spreadsheet!C509) + COUNTIFS(Spreadsheet!E510:E$786,"=Husband",Spreadsheet!C510:C$786, "="&amp;Spreadsheet!C509),0)</f>
        <v>0</v>
      </c>
      <c r="M509" s="5">
        <f>IF(NOT(ISBLANK(Spreadsheet!AJ509)),VLOOKUP(Spreadsheet!AJ509,'Drop Downs'!$P$2:$R$16,3,FALSE),0)</f>
        <v>0</v>
      </c>
      <c r="N509" s="5">
        <f>IF(NOT(ISBLANK(Spreadsheet!AJ509)), VLOOKUP(Spreadsheet!AJ509,'Drop Downs'!$P$2:$R$16,2,FALSE),0)</f>
        <v>0</v>
      </c>
      <c r="O509" s="5">
        <f>IF(NOT(ISBLANK(Spreadsheet!AL509)),VLOOKUP(Spreadsheet!AL509,'Drop Downs'!$P$2:$R$16,3,FALSE), 0)</f>
        <v>0</v>
      </c>
      <c r="P509" s="5">
        <f>IF(NOT(ISBLANK(Spreadsheet!AL509)),VLOOKUP(Spreadsheet!AL509,'Drop Downs'!$P$2:$R$16,2,FALSE),0)</f>
        <v>0</v>
      </c>
      <c r="Q509" s="5">
        <f>IF(NOT(ISBLANK(Spreadsheet!AN509)),VLOOKUP(Spreadsheet!AN509,'Drop Downs'!$P$2:$R$16,3,FALSE),0)</f>
        <v>0</v>
      </c>
      <c r="R509" s="5">
        <f>IF(NOT(ISBLANK(Spreadsheet!AN509)),VLOOKUP(Spreadsheet!AN509,'Drop Downs'!$P$2:$R$16,2,FALSE),0)</f>
        <v>0</v>
      </c>
      <c r="S509" s="5" t="str">
        <f>IF(OR(M509&gt;K509,N509&gt;L509,O509&gt;K509, Q509&gt;K509,N509&gt;L509, P509&gt;L509, R509&gt;L509),"Member currently has a coverage election over what he/she needs.  Please add more dependents or adjust the coverage election.","")&amp;(IF(AND(NOT(ISBLANK(Spreadsheet!C509)),NOT(ISBLANK(Spreadsheet!D509)),ISBLANK(Spreadsheet!E509)),"Dependent lacks a relationship to member.Please select one from the drop-down.",""))</f>
        <v/>
      </c>
      <c r="T509" s="5" t="b">
        <f t="shared" si="37"/>
        <v>1</v>
      </c>
      <c r="U509" s="5" t="b">
        <f>OR(ISBLANK(Spreadsheet!C509),IF(NOT(ISBLANK(Spreadsheet!D509)),NOT(ISBLANK(Spreadsheet!E509)),TRUE))</f>
        <v>1</v>
      </c>
      <c r="V509" s="5" t="b">
        <f>OR(ISBLANK(Spreadsheet!C509), NOT(ISBLANK(Spreadsheet!I509)))</f>
        <v>1</v>
      </c>
      <c r="W509" s="5" t="b">
        <f>OR(ISBLANK(Spreadsheet!D509),NOT(ISBLANK(Spreadsheet!C509)))</f>
        <v>1</v>
      </c>
      <c r="X509" s="155" t="str">
        <f>REPT("0",MIN(FIND({1,2,3,4,5,6,7,8,9},Spreadsheet!C509&amp;"123456789"))-1)&amp;IF(ISBLANK(Spreadsheet!C509),"",SUMPRODUCT(MID(0&amp;Spreadsheet!C509,LARGE(INDEX(ISNUMBER(--MID(Spreadsheet!C509,ROW($1:$225),1))*
 ROW($1:$225),0),ROW($1:$225))+1,1)*10^ROW($1:$225)/10))</f>
        <v/>
      </c>
      <c r="Y509" s="5" t="b">
        <f>IF(NOT(ISBLANK(Spreadsheet!C509)),IF(AND(ISNUMBER(VALUE(Spreadsheet!C509)), LEN(Spreadsheet!C509)=9),TRUE,FALSE),TRUE)</f>
        <v>1</v>
      </c>
      <c r="Z509" s="155" t="str">
        <f>REPT("0",MIN(FIND({1,2,3,4,5,6,7,8,9},Spreadsheet!D509&amp;"123456789"))-1)&amp;IF(ISBLANK(Spreadsheet!D509),"",SUMPRODUCT(MID(0&amp;Spreadsheet!D509,LARGE(INDEX(ISNUMBER(--MID(Spreadsheet!D509,ROW($1:$225),1))*
 ROW($1:$225),0),ROW($1:$225))+1,1)*10^ROW($1:$225)/10))</f>
        <v/>
      </c>
      <c r="AA509" s="5" t="b">
        <f>IF(AND(NOT(ISBLANK(Spreadsheet!D509)),NOT(ISBLANK(Spreadsheet!C509))),IF(AND(ISNUMBER(VALUE(Spreadsheet!D509)), LEN(Spreadsheet!D509)=9),TRUE,FALSE),IF(AND(NOT(ISBLANK(Spreadsheet!D509)),ISBLANK(Spreadsheet!C509)),FALSE,TRUE))</f>
        <v>1</v>
      </c>
      <c r="AB509" s="5" t="b">
        <f>OR(ISBLANK(Spreadsheet!Y509),IF(NOT(ISBLANK(Spreadsheet!Y509)),LEN(Spreadsheet!Y509)=10,ISNUMBER(VALUE(Spreadsheet!Y509))))</f>
        <v>1</v>
      </c>
      <c r="AC509" s="5" t="b">
        <f>OR(ISBLANK(Spreadsheet!AI509), AND(NOT(ISBLANK(Spreadsheet!AJ509)), NOT(ISNUMBER(SEARCH("Waive",Spreadsheet!AJ509)))))</f>
        <v>1</v>
      </c>
      <c r="AD509" s="5" t="b">
        <f>OR(ISBLANK(Spreadsheet!AK509), AND(NOT(ISBLANK(Spreadsheet!AL509)), NOT(ISNUMBER(SEARCH("Waive",Spreadsheet!AL509)))))</f>
        <v>1</v>
      </c>
      <c r="AE509" s="5" t="b">
        <f>OR(ISBLANK(Spreadsheet!AM509), AND(NOT(ISBLANK(Spreadsheet!AN509)), NOT(ISNUMBER(SEARCH("Waive", Spreadsheet!AN509)))))</f>
        <v>1</v>
      </c>
      <c r="AF509" s="5" t="b">
        <f>OR(ISBLANK(Spreadsheet!C509), NOT(ISBLANK(Spreadsheet!D509)),NOT(ISBLANK(Spreadsheet!L509)))</f>
        <v>1</v>
      </c>
      <c r="AG509" s="5" t="b">
        <f>IF(AND(NOT(ISBLANK(Spreadsheet!C509)), NOT(ISBLANK(Spreadsheet!D509)),Spreadsheet!C509&lt;&gt;Spreadsheet!D509),IF(ISERROR(VLOOKUP(Spreadsheet!C509, Spreadsheet!$C$6:'Spreadsheet'!$C508,1,FALSE)), FALSE, TRUE),TRUE)</f>
        <v>1</v>
      </c>
      <c r="AH509" s="5" t="b">
        <f>Spreadsheet!$B$2=Spreadsheet!AD509</f>
        <v>1</v>
      </c>
      <c r="AI509" s="5" t="b">
        <f>IF(ISBLANK(Spreadsheet!G509),TRUE,IF(OR(LEN(Spreadsheet!G509)&gt;1,ISNUMBER(VALUE(Spreadsheet!G509))),FALSE,TRUE))</f>
        <v>1</v>
      </c>
      <c r="AJ509" s="5" t="b">
        <f>OR(ISBLANK(Spreadsheet!C509), NOT(ISBLANK(Spreadsheet!B509)), NOT(ISBLANK(Spreadsheet!D509)))</f>
        <v>1</v>
      </c>
      <c r="AK509" s="5" t="b">
        <f t="array" ref="AK509">IF(OR(AND(ISBLANK(Spreadsheet!E509),ISBLANK(Spreadsheet!D509),NOT(ISBLANK(Spreadsheet!C509))),AND(ISBLANK(Spreadsheet!E509),ISBLANK(Spreadsheet!D509),ISBLANK(Spreadsheet!C509))),TRUE,ISNUMBER(MATCH(TRUE,EXACT(Spreadsheet!E509,Relationships),0)))</f>
        <v>1</v>
      </c>
      <c r="AL509" s="5" t="b">
        <f>IF(NOT(ISBLANK(Spreadsheet!C509)),IF(OR(ISBLANK(Spreadsheet!F509),LEN(Spreadsheet!F509)&gt;40),FALSE,TRUE),TRUE)</f>
        <v>1</v>
      </c>
      <c r="AM509" s="5" t="b">
        <f>IF(NOT(ISBLANK(Spreadsheet!C509)),IF(OR(ISBLANK(Spreadsheet!H509),LEN(Spreadsheet!H509)&gt;40),FALSE,TRUE),TRUE)</f>
        <v>1</v>
      </c>
      <c r="AN509" s="5" t="b">
        <f t="array" ref="AN509">IF(ISBLANK(Spreadsheet!I509),TRUE,ISNUMBER(MATCH(TRUE,EXACT(Spreadsheet!I509,GenderValues),0)))</f>
        <v>1</v>
      </c>
      <c r="AO509" s="5" t="b">
        <f ca="1">IF(ISERROR(DATEVALUE(TEXT(Spreadsheet!J509,"mm/dd/yyyy")) &gt; TODAY()),IF(AND(ISBLANK(Spreadsheet!J509),ISBLANK(Spreadsheet!C509)),TRUE,FALSE),IF(DATEVALUE(TEXT(Spreadsheet!J509,"mm/dd/yyyy")) &gt; TODAY(),FALSE,TRUE))</f>
        <v>1</v>
      </c>
      <c r="AP509" s="5" t="b">
        <f>OR(ISBLANK(Spreadsheet!K509),LEN(Spreadsheet!K509)&lt;=100)</f>
        <v>1</v>
      </c>
      <c r="AQ509" s="5" t="b">
        <f t="array" ref="AQ509">IF(OR(AND(ISBLANK(Spreadsheet!L509),ISBLANK(Spreadsheet!C509)),AND(NOT(ISBLANK(Spreadsheet!C509)),NOT(ISBLANK(Spreadsheet!D509)))),TRUE,ISNUMBER(MATCH(TRUE,EXACT(Spreadsheet!L509,MaritalStatus),0)))</f>
        <v>1</v>
      </c>
      <c r="AR509" s="5" t="b">
        <f ca="1">IF(ISERROR(DATEVALUE(TEXT(Spreadsheet!M509,"mm/dd/yyyy")) &gt; TODAY()),IF(ISBLANK(Spreadsheet!M509),TRUE,FALSE),IF(DATEVALUE(TEXT(Spreadsheet!M509,"mm/dd/yyyy")) &gt; TODAY(),FALSE,TRUE))</f>
        <v>1</v>
      </c>
      <c r="AS509" s="5" t="b">
        <f>OR(ISBLANK(Spreadsheet!N509),LEN(Spreadsheet!N509)&lt;=100)</f>
        <v>1</v>
      </c>
      <c r="AT509" s="5" t="b">
        <f>OR(ISBLANK(Spreadsheet!O509),UPPER(Spreadsheet!O509)="YES")</f>
        <v>1</v>
      </c>
      <c r="AU509" s="5" t="b">
        <f>OR(ISBLANK(Spreadsheet!P509),UPPER(Spreadsheet!P509)="YES")</f>
        <v>1</v>
      </c>
      <c r="AV509" s="5" t="b">
        <f t="array" ref="AV509">IF(ISBLANK(Spreadsheet!Q509),TRUE,ISNUMBER(MATCH(TRUE,EXACT(Spreadsheet!Q509,OnGroupsPriorIns),0)))</f>
        <v>1</v>
      </c>
      <c r="AW509" s="5" t="b">
        <f>OR(ISBLANK(Spreadsheet!R509),UPPER(Spreadsheet!R509)="YES")</f>
        <v>1</v>
      </c>
      <c r="AX509" s="5" t="b">
        <f>OR(ISBLANK(Spreadsheet!S509),UPPER(Spreadsheet!S509)="YES")</f>
        <v>1</v>
      </c>
      <c r="AY509" s="5" t="b">
        <f>OR(AND(ISBLANK(Spreadsheet!C509),LEN(Spreadsheet!T509)=0),AND(NOT(ISBLANK(Spreadsheet!C509)),LEN(Spreadsheet!T509)&gt;0,LEN(Spreadsheet!T509)&lt;=50))</f>
        <v>1</v>
      </c>
      <c r="AZ509" s="5" t="b">
        <f>OR(LEN(Spreadsheet!U509)=0,AND(LEN(Spreadsheet!U509)&gt;0,LEN(Spreadsheet!U509)&lt;=50))</f>
        <v>1</v>
      </c>
      <c r="BA509" s="5" t="b">
        <f>OR(AND(ISBLANK(Spreadsheet!C509),LEN(Spreadsheet!V509)=0),AND(NOT(ISBLANK(Spreadsheet!C509)),LEN(Spreadsheet!V509)&gt;0,LEN(Spreadsheet!V509)&lt;=50))</f>
        <v>1</v>
      </c>
      <c r="BB509" s="5" t="b">
        <f t="array" ref="BB509">IF(AND(ISBLANK(Spreadsheet!C509),LEN(Spreadsheet!W509)=0),TRUE,ISNUMBER(MATCH(TRUE,EXACT(Spreadsheet!W509,States),0)))</f>
        <v>1</v>
      </c>
      <c r="BC509" s="5" t="b">
        <f>OR(AND(ISBLANK(Spreadsheet!C509),LEN(Spreadsheet!X509)=0),AND(NOT(ISBLANK(Spreadsheet!C509)),LEN(Spreadsheet!X509)&gt;0,LEN(Spreadsheet!X509)=5,ISNUMBER(VALUE(Spreadsheet!X509))))</f>
        <v>1</v>
      </c>
      <c r="BD509" s="5" t="b">
        <f>OR(ISBLANK(Spreadsheet!Z509),LEN(Spreadsheet!Z509)&lt;=50)</f>
        <v>1</v>
      </c>
      <c r="BE509" s="5" t="b">
        <f>ISBLANK(Spreadsheet!AA509)</f>
        <v>1</v>
      </c>
      <c r="BF509" s="5" t="b">
        <f>ISBLANK(Spreadsheet!AB509)</f>
        <v>1</v>
      </c>
      <c r="BG509" s="5" t="b">
        <f>IF(ISERROR(DATEVALUE(TEXT(Spreadsheet!AC509,"mm/dd/yyyy")) &gt; DATEVALUE(TEXT(Spreadsheet!J509,"mm/dd/yyyy"))),IF(OR(AND(ISBLANK(Spreadsheet!AC509),ISBLANK(Spreadsheet!C509)),AND(NOT(ISBLANK(Spreadsheet!C509)),ISBLANK(Spreadsheet!AC509),NOT(ISBLANK(Spreadsheet!D509)))),TRUE,FALSE),IF(DATEVALUE(TEXT(Spreadsheet!AC509,"mm/dd/yyyy")) &gt; DATEVALUE(TEXT(Spreadsheet!J509,"mm/dd/yyyy")),TRUE,FALSE))</f>
        <v>1</v>
      </c>
      <c r="BH509" s="5" t="b">
        <f>OR(AND(ISBLANK(Spreadsheet!C509),ISBLANK(Spreadsheet!AE509)),AND(NOT(ISBLANK(Spreadsheet!C509)),NOT(ISBLANK(Spreadsheet!D509)),ISBLANK(Spreadsheet!AE509)),AND(NOT(ISBLANK(Spreadsheet!C509)),ISBLANK(Spreadsheet!D509),NOT(ISBLANK(Spreadsheet!AE509)),LEN(Spreadsheet!AE509)&lt;=100))</f>
        <v>1</v>
      </c>
      <c r="BI509" s="5" t="b">
        <f t="array" ref="BI509">IF(ISBLANK(Spreadsheet!AF509),TRUE,ISNUMBER(MATCH(TRUE,EXACT(Spreadsheet!AF509,CobraShortReasons),0)))</f>
        <v>1</v>
      </c>
      <c r="BJ509" s="5" t="b">
        <f ca="1">IF(ISERROR(DATEVALUE(TEXT(Spreadsheet!AG509,"mm/dd/yyyy")) &gt; TODAY()),IF(ISBLANK(Spreadsheet!AG509),TRUE,FALSE),IF(DATEVALUE(TEXT(Spreadsheet!AG509,"mm/dd/yyyy")) &gt; TODAY(),FALSE,TRUE))</f>
        <v>1</v>
      </c>
      <c r="BK509" s="5" t="b">
        <f>OR(ISBLANK(Spreadsheet!AH509),LEN(Spreadsheet!AH509)&lt;=25)</f>
        <v>1</v>
      </c>
      <c r="BL509" s="5" t="b">
        <f t="array" aca="1" ref="BL509" ca="1">IF(ISBLANK(Spreadsheet!AI509),TRUE,ISNUMBER(MATCH(TRUE,EXACT(Spreadsheet!AI509,INDIRECT(Spreadsheet!$D$2)),0)))</f>
        <v>1</v>
      </c>
      <c r="BM509" s="5" t="b">
        <f t="array" aca="1" ref="BM509" ca="1">IF(ISBLANK(Spreadsheet!AJ509),TRUE,ISNUMBER(MATCH(TRUE,EXACT(Spreadsheet!AJ509,INDIRECT(Spreadsheet!BJ509)),0)))</f>
        <v>1</v>
      </c>
      <c r="BN509" s="5" t="b">
        <f t="array" ref="BN509">IF(ISBLANK(Spreadsheet!AK509),TRUE,ISNUMBER(MATCH(TRUE,EXACT(Spreadsheet!AK509,DentalPlans),0)))</f>
        <v>1</v>
      </c>
      <c r="BO509" s="5" t="b">
        <f t="array" aca="1" ref="BO509" ca="1">IF(ISBLANK(Spreadsheet!AL509),TRUE,ISNUMBER(MATCH(TRUE,EXACT(Spreadsheet!AL509,INDIRECT(Spreadsheet!BK509)),0)))</f>
        <v>1</v>
      </c>
      <c r="BP509" s="5" t="b">
        <f t="array" ref="BP509">IF(ISBLANK(Spreadsheet!AM509),TRUE,ISNUMBER(MATCH(TRUE,EXACT(Spreadsheet!AM509,VisionPlans),0)))</f>
        <v>1</v>
      </c>
      <c r="BQ509" s="5" t="b">
        <f t="array" aca="1" ref="BQ509" ca="1">IF(ISBLANK(Spreadsheet!AN509),TRUE,ISNUMBER(MATCH(TRUE,EXACT(Spreadsheet!AN509,INDIRECT(Spreadsheet!BL509)),0)))</f>
        <v>1</v>
      </c>
      <c r="BR509" s="5" t="b">
        <f t="array" ref="BR509">IF(ISBLANK(Spreadsheet!AO509),TRUE,ISNUMBER(MATCH(TRUE,EXACT(Spreadsheet!AO509,LifeBenefitClasses),0)))</f>
        <v>1</v>
      </c>
      <c r="BS509" s="5" t="b">
        <f>IF(OR(ISBLANK(Spreadsheet!AO509), Spreadsheet!AO509="Waive"),IF(ISBLANK(Spreadsheet!AP509),TRUE,FALSE),IF(OR(AND(NOT(ISBLANK(Spreadsheet!AO509)),ISBLANK(Spreadsheet!AP509)),NOT(ISNUMBER(VALUE(Spreadsheet!AP509)))),FALSE,IF(OR(AND(Spreadsheet!AP509&lt;6,MOD(Spreadsheet!AP509*10,5)=0), MOD(Spreadsheet!AP509,5000)=0),TRUE,FALSE)))</f>
        <v>1</v>
      </c>
      <c r="BT509" s="5" t="b">
        <f t="array" ref="BT509">IF(ISBLANK(Spreadsheet!AQ509),TRUE,ISNUMBER(MATCH(TRUE,EXACT(Spreadsheet!AQ509,EnrollWaive),0)))</f>
        <v>1</v>
      </c>
      <c r="BU509" s="5" t="b">
        <f t="array" ref="BU509">IF(ISBLANK(Spreadsheet!AR509),TRUE,ISNUMBER(MATCH(TRUE,EXACT(Spreadsheet!AR509,LifeBenefitClasses),0)))</f>
        <v>1</v>
      </c>
      <c r="BV509" s="5" t="b">
        <f>IF(OR(ISBLANK(Spreadsheet!AR509), Spreadsheet!AR509="Waive"),IF(ISBLANK(Spreadsheet!AS509),TRUE,FALSE),IF(OR(AND(NOT(ISBLANK(Spreadsheet!AR509)),ISBLANK(Spreadsheet!AS509)),NOT(ISNUMBER(VALUE(Spreadsheet!AS509)))),FALSE,IF(OR(AND(Spreadsheet!AS509&lt;6,MOD(Spreadsheet!AS509*10,5)=0), MOD(Spreadsheet!AS509,10000)=0),TRUE,FALSE)))</f>
        <v>1</v>
      </c>
      <c r="BW509" s="5" t="b">
        <f t="array" ref="BW509">IF(ISBLANK(Spreadsheet!AT509),TRUE,ISNUMBER(MATCH(TRUE,EXACT(Spreadsheet!AT509,LifeBenefitClasses),0)))</f>
        <v>1</v>
      </c>
      <c r="BX509" s="5" t="b">
        <f>IF(OR(ISBLANK(Spreadsheet!AT509), Spreadsheet!AT509="Waive"),IF(ISBLANK(Spreadsheet!AU509),TRUE,FALSE),IF(OR(AND(NOT(ISBLANK(Spreadsheet!AT509)),ISBLANK(Spreadsheet!AU509)),NOT(ISNUMBER(VALUE(Spreadsheet!AU509)))),FALSE,IF(AND(NOT(OR(ISBLANK(Spreadsheet!AT509),Spreadsheet!AT509="Waive")),NOT(OR(ISBLANK(Spreadsheet!AR509),Spreadsheet!AR509="Waive")),MOD(Spreadsheet!AU509,5000)=0, Spreadsheet!AU509&lt;=(Spreadsheet!AS509*0.5)),TRUE,FALSE)))</f>
        <v>1</v>
      </c>
      <c r="BY509" s="5" t="b">
        <f t="array" ref="BY509">IF(ISBLANK(Spreadsheet!AV509),TRUE,ISNUMBER(MATCH(TRUE,EXACT(Spreadsheet!AV509,EnrollWaive),0)))</f>
        <v>1</v>
      </c>
      <c r="BZ509" s="5" t="b">
        <f t="array" ref="BZ509">IF(ISBLANK(Spreadsheet!AW509),TRUE,ISNUMBER(MATCH(TRUE,EXACT(Spreadsheet!AW509,LifeBenefitClasses),0)))</f>
        <v>1</v>
      </c>
      <c r="CA509" s="5" t="b">
        <f t="array" ref="CA509">IF(ISBLANK(Spreadsheet!AX509),TRUE,ISNUMBER(MATCH(TRUE,EXACT(Spreadsheet!AX509,LifeBenefitClasses),0)))</f>
        <v>1</v>
      </c>
      <c r="CB509" s="5" t="b">
        <f t="array" ref="CB509">IF(ISBLANK(Spreadsheet!AY509),TRUE,ISNUMBER(MATCH(TRUE,EXACT(Spreadsheet!AY509,LifeBenefitClasses),0)))</f>
        <v>1</v>
      </c>
      <c r="CC509" s="5" t="b">
        <f t="array" ref="CC509">IF(ISBLANK(Spreadsheet!AZ509),TRUE,ISNUMBER(MATCH(TRUE,EXACT(Spreadsheet!AZ509,LifeBenefitClasses),0)))</f>
        <v>1</v>
      </c>
      <c r="CD509" s="5" t="b">
        <f t="array" ref="CD509">IF(ISBLANK(Spreadsheet!BA509),TRUE,ISNUMBER(MATCH(TRUE,EXACT(Spreadsheet!BA509,LifeBenefitClasses),0)))</f>
        <v>1</v>
      </c>
      <c r="CE509" s="5" t="b">
        <f>IF(OR(ISBLANK(Spreadsheet!BA509), Spreadsheet!BA509="Waive"),IF(ISBLANK(Spreadsheet!BB509),TRUE,FALSE),IF(OR(AND(NOT(ISBLANK(Spreadsheet!BA509)),ISBLANK(Spreadsheet!BB509)),NOT(ISNUMBER(VALUE(Spreadsheet!BB509))),ISBLANK(Spreadsheet!BC509),NOT(ISNUMBER(VALUE(Spreadsheet!BC509)))),FALSE,IF(AND(Spreadsheet!BB509&gt;=50000,Spreadsheet!BB509&lt;=250000,MOD(Spreadsheet!BB509,10000)=0,Spreadsheet!BB509&lt;=(10*Spreadsheet!BC509)),TRUE,FALSE)))</f>
        <v>1</v>
      </c>
      <c r="CF509" s="5" t="b">
        <f>IF(NOT(ISBLANK(Spreadsheet!BC509)),AND(ISNUMBER(VALUE(Spreadsheet!BC509)),Spreadsheet!BC509&gt;0),AND(OR(ISBLANK(Spreadsheet!AO509),Spreadsheet!AO509="Waive",AND(NOT(OR(ISBLANK(Spreadsheet!AO509),Spreadsheet!AO509="Waive")),Spreadsheet!AP509&gt;=6)),OR(ISBLANK(Spreadsheet!AR509),AND(NOT(OR(ISBLANK(Spreadsheet!AR509),Spreadsheet!AR509="Waive")),Spreadsheet!AS509&gt;=6)),OR(ISBLANK(Spreadsheet!AW509)),OR(ISBLANK(Spreadsheet!AX509)),OR(ISBLANK(Spreadsheet!AY509)),OR(ISBLANK(Spreadsheet!AZ509)),OR(ISBLANK(Spreadsheet!BA509),Spreadsheet!BA509="Waive")))</f>
        <v>1</v>
      </c>
      <c r="CG509" s="5" t="b">
        <f t="shared" ca="1" si="35"/>
        <v>1</v>
      </c>
    </row>
    <row r="510" spans="8:85" x14ac:dyDescent="0.3">
      <c r="H510" s="5">
        <f t="shared" ca="1" si="36"/>
        <v>2</v>
      </c>
      <c r="I510" s="5" t="str">
        <f t="shared" ca="1" si="34"/>
        <v/>
      </c>
      <c r="J510" s="5" t="str">
        <f>IF(AND(NOT(ISBLANK(Spreadsheet!C510)),ISBLANK(Spreadsheet!D510)),Spreadsheet!F510&amp;" "&amp;Spreadsheet!H510,"")</f>
        <v/>
      </c>
      <c r="K510" s="5">
        <f>IF(AND(NOT(ISBLANK(Spreadsheet!C510)),ISBLANK(Spreadsheet!D510)),COUNTIFS(Spreadsheet!E511:E$786,"=Child",Spreadsheet!C511:C$786, "="&amp;Spreadsheet!C510) + COUNTIFS(Spreadsheet!E511:E$786,"=Step-child",Spreadsheet!C511:C$786, "="&amp;Spreadsheet!C510),0)</f>
        <v>0</v>
      </c>
      <c r="L510" s="5">
        <f>IF(NOT(ISBLANK(J510)),COUNTIFS(Spreadsheet!E511:E$786,"=Wife",Spreadsheet!C511:C$786, "="&amp;Spreadsheet!C510) + COUNTIFS(Spreadsheet!E511:E$786,"=Husband",Spreadsheet!C511:C$786, "="&amp;Spreadsheet!C510),0)</f>
        <v>0</v>
      </c>
      <c r="M510" s="5">
        <f>IF(NOT(ISBLANK(Spreadsheet!AJ510)),VLOOKUP(Spreadsheet!AJ510,'Drop Downs'!$P$2:$R$16,3,FALSE),0)</f>
        <v>0</v>
      </c>
      <c r="N510" s="5">
        <f>IF(NOT(ISBLANK(Spreadsheet!AJ510)), VLOOKUP(Spreadsheet!AJ510,'Drop Downs'!$P$2:$R$16,2,FALSE),0)</f>
        <v>0</v>
      </c>
      <c r="O510" s="5">
        <f>IF(NOT(ISBLANK(Spreadsheet!AL510)),VLOOKUP(Spreadsheet!AL510,'Drop Downs'!$P$2:$R$16,3,FALSE), 0)</f>
        <v>0</v>
      </c>
      <c r="P510" s="5">
        <f>IF(NOT(ISBLANK(Spreadsheet!AL510)),VLOOKUP(Spreadsheet!AL510,'Drop Downs'!$P$2:$R$16,2,FALSE),0)</f>
        <v>0</v>
      </c>
      <c r="Q510" s="5">
        <f>IF(NOT(ISBLANK(Spreadsheet!AN510)),VLOOKUP(Spreadsheet!AN510,'Drop Downs'!$P$2:$R$16,3,FALSE),0)</f>
        <v>0</v>
      </c>
      <c r="R510" s="5">
        <f>IF(NOT(ISBLANK(Spreadsheet!AN510)),VLOOKUP(Spreadsheet!AN510,'Drop Downs'!$P$2:$R$16,2,FALSE),0)</f>
        <v>0</v>
      </c>
      <c r="S510" s="5" t="str">
        <f>IF(OR(M510&gt;K510,N510&gt;L510,O510&gt;K510, Q510&gt;K510,N510&gt;L510, P510&gt;L510, R510&gt;L510),"Member currently has a coverage election over what he/she needs.  Please add more dependents or adjust the coverage election.","")&amp;(IF(AND(NOT(ISBLANK(Spreadsheet!C510)),NOT(ISBLANK(Spreadsheet!D510)),ISBLANK(Spreadsheet!E510)),"Dependent lacks a relationship to member.Please select one from the drop-down.",""))</f>
        <v/>
      </c>
      <c r="T510" s="5" t="b">
        <f t="shared" si="37"/>
        <v>1</v>
      </c>
      <c r="U510" s="5" t="b">
        <f>OR(ISBLANK(Spreadsheet!C510),IF(NOT(ISBLANK(Spreadsheet!D510)),NOT(ISBLANK(Spreadsheet!E510)),TRUE))</f>
        <v>1</v>
      </c>
      <c r="V510" s="5" t="b">
        <f>OR(ISBLANK(Spreadsheet!C510), NOT(ISBLANK(Spreadsheet!I510)))</f>
        <v>1</v>
      </c>
      <c r="W510" s="5" t="b">
        <f>OR(ISBLANK(Spreadsheet!D510),NOT(ISBLANK(Spreadsheet!C510)))</f>
        <v>1</v>
      </c>
      <c r="X510" s="155" t="str">
        <f>REPT("0",MIN(FIND({1,2,3,4,5,6,7,8,9},Spreadsheet!C510&amp;"123456789"))-1)&amp;IF(ISBLANK(Spreadsheet!C510),"",SUMPRODUCT(MID(0&amp;Spreadsheet!C510,LARGE(INDEX(ISNUMBER(--MID(Spreadsheet!C510,ROW($1:$225),1))*
 ROW($1:$225),0),ROW($1:$225))+1,1)*10^ROW($1:$225)/10))</f>
        <v/>
      </c>
      <c r="Y510" s="5" t="b">
        <f>IF(NOT(ISBLANK(Spreadsheet!C510)),IF(AND(ISNUMBER(VALUE(Spreadsheet!C510)), LEN(Spreadsheet!C510)=9),TRUE,FALSE),TRUE)</f>
        <v>1</v>
      </c>
      <c r="Z510" s="155" t="str">
        <f>REPT("0",MIN(FIND({1,2,3,4,5,6,7,8,9},Spreadsheet!D510&amp;"123456789"))-1)&amp;IF(ISBLANK(Spreadsheet!D510),"",SUMPRODUCT(MID(0&amp;Spreadsheet!D510,LARGE(INDEX(ISNUMBER(--MID(Spreadsheet!D510,ROW($1:$225),1))*
 ROW($1:$225),0),ROW($1:$225))+1,1)*10^ROW($1:$225)/10))</f>
        <v/>
      </c>
      <c r="AA510" s="5" t="b">
        <f>IF(AND(NOT(ISBLANK(Spreadsheet!D510)),NOT(ISBLANK(Spreadsheet!C510))),IF(AND(ISNUMBER(VALUE(Spreadsheet!D510)), LEN(Spreadsheet!D510)=9),TRUE,FALSE),IF(AND(NOT(ISBLANK(Spreadsheet!D510)),ISBLANK(Spreadsheet!C510)),FALSE,TRUE))</f>
        <v>1</v>
      </c>
      <c r="AB510" s="5" t="b">
        <f>OR(ISBLANK(Spreadsheet!Y510),IF(NOT(ISBLANK(Spreadsheet!Y510)),LEN(Spreadsheet!Y510)=10,ISNUMBER(VALUE(Spreadsheet!Y510))))</f>
        <v>1</v>
      </c>
      <c r="AC510" s="5" t="b">
        <f>OR(ISBLANK(Spreadsheet!AI510), AND(NOT(ISBLANK(Spreadsheet!AJ510)), NOT(ISNUMBER(SEARCH("Waive",Spreadsheet!AJ510)))))</f>
        <v>1</v>
      </c>
      <c r="AD510" s="5" t="b">
        <f>OR(ISBLANK(Spreadsheet!AK510), AND(NOT(ISBLANK(Spreadsheet!AL510)), NOT(ISNUMBER(SEARCH("Waive",Spreadsheet!AL510)))))</f>
        <v>1</v>
      </c>
      <c r="AE510" s="5" t="b">
        <f>OR(ISBLANK(Spreadsheet!AM510), AND(NOT(ISBLANK(Spreadsheet!AN510)), NOT(ISNUMBER(SEARCH("Waive", Spreadsheet!AN510)))))</f>
        <v>1</v>
      </c>
      <c r="AF510" s="5" t="b">
        <f>OR(ISBLANK(Spreadsheet!C510), NOT(ISBLANK(Spreadsheet!D510)),NOT(ISBLANK(Spreadsheet!L510)))</f>
        <v>1</v>
      </c>
      <c r="AG510" s="5" t="b">
        <f>IF(AND(NOT(ISBLANK(Spreadsheet!C510)), NOT(ISBLANK(Spreadsheet!D510)),Spreadsheet!C510&lt;&gt;Spreadsheet!D510),IF(ISERROR(VLOOKUP(Spreadsheet!C510, Spreadsheet!$C$6:'Spreadsheet'!$C509,1,FALSE)), FALSE, TRUE),TRUE)</f>
        <v>1</v>
      </c>
      <c r="AH510" s="5" t="b">
        <f>Spreadsheet!$B$2=Spreadsheet!AD510</f>
        <v>1</v>
      </c>
      <c r="AI510" s="5" t="b">
        <f>IF(ISBLANK(Spreadsheet!G510),TRUE,IF(OR(LEN(Spreadsheet!G510)&gt;1,ISNUMBER(VALUE(Spreadsheet!G510))),FALSE,TRUE))</f>
        <v>1</v>
      </c>
      <c r="AJ510" s="5" t="b">
        <f>OR(ISBLANK(Spreadsheet!C510), NOT(ISBLANK(Spreadsheet!B510)), NOT(ISBLANK(Spreadsheet!D510)))</f>
        <v>1</v>
      </c>
      <c r="AK510" s="5" t="b">
        <f t="array" ref="AK510">IF(OR(AND(ISBLANK(Spreadsheet!E510),ISBLANK(Spreadsheet!D510),NOT(ISBLANK(Spreadsheet!C510))),AND(ISBLANK(Spreadsheet!E510),ISBLANK(Spreadsheet!D510),ISBLANK(Spreadsheet!C510))),TRUE,ISNUMBER(MATCH(TRUE,EXACT(Spreadsheet!E510,Relationships),0)))</f>
        <v>1</v>
      </c>
      <c r="AL510" s="5" t="b">
        <f>IF(NOT(ISBLANK(Spreadsheet!C510)),IF(OR(ISBLANK(Spreadsheet!F510),LEN(Spreadsheet!F510)&gt;40),FALSE,TRUE),TRUE)</f>
        <v>1</v>
      </c>
      <c r="AM510" s="5" t="b">
        <f>IF(NOT(ISBLANK(Spreadsheet!C510)),IF(OR(ISBLANK(Spreadsheet!H510),LEN(Spreadsheet!H510)&gt;40),FALSE,TRUE),TRUE)</f>
        <v>1</v>
      </c>
      <c r="AN510" s="5" t="b">
        <f t="array" ref="AN510">IF(ISBLANK(Spreadsheet!I510),TRUE,ISNUMBER(MATCH(TRUE,EXACT(Spreadsheet!I510,GenderValues),0)))</f>
        <v>1</v>
      </c>
      <c r="AO510" s="5" t="b">
        <f ca="1">IF(ISERROR(DATEVALUE(TEXT(Spreadsheet!J510,"mm/dd/yyyy")) &gt; TODAY()),IF(AND(ISBLANK(Spreadsheet!J510),ISBLANK(Spreadsheet!C510)),TRUE,FALSE),IF(DATEVALUE(TEXT(Spreadsheet!J510,"mm/dd/yyyy")) &gt; TODAY(),FALSE,TRUE))</f>
        <v>1</v>
      </c>
      <c r="AP510" s="5" t="b">
        <f>OR(ISBLANK(Spreadsheet!K510),LEN(Spreadsheet!K510)&lt;=100)</f>
        <v>1</v>
      </c>
      <c r="AQ510" s="5" t="b">
        <f t="array" ref="AQ510">IF(OR(AND(ISBLANK(Spreadsheet!L510),ISBLANK(Spreadsheet!C510)),AND(NOT(ISBLANK(Spreadsheet!C510)),NOT(ISBLANK(Spreadsheet!D510)))),TRUE,ISNUMBER(MATCH(TRUE,EXACT(Spreadsheet!L510,MaritalStatus),0)))</f>
        <v>1</v>
      </c>
      <c r="AR510" s="5" t="b">
        <f ca="1">IF(ISERROR(DATEVALUE(TEXT(Spreadsheet!M510,"mm/dd/yyyy")) &gt; TODAY()),IF(ISBLANK(Spreadsheet!M510),TRUE,FALSE),IF(DATEVALUE(TEXT(Spreadsheet!M510,"mm/dd/yyyy")) &gt; TODAY(),FALSE,TRUE))</f>
        <v>1</v>
      </c>
      <c r="AS510" s="5" t="b">
        <f>OR(ISBLANK(Spreadsheet!N510),LEN(Spreadsheet!N510)&lt;=100)</f>
        <v>1</v>
      </c>
      <c r="AT510" s="5" t="b">
        <f>OR(ISBLANK(Spreadsheet!O510),UPPER(Spreadsheet!O510)="YES")</f>
        <v>1</v>
      </c>
      <c r="AU510" s="5" t="b">
        <f>OR(ISBLANK(Spreadsheet!P510),UPPER(Spreadsheet!P510)="YES")</f>
        <v>1</v>
      </c>
      <c r="AV510" s="5" t="b">
        <f t="array" ref="AV510">IF(ISBLANK(Spreadsheet!Q510),TRUE,ISNUMBER(MATCH(TRUE,EXACT(Spreadsheet!Q510,OnGroupsPriorIns),0)))</f>
        <v>1</v>
      </c>
      <c r="AW510" s="5" t="b">
        <f>OR(ISBLANK(Spreadsheet!R510),UPPER(Spreadsheet!R510)="YES")</f>
        <v>1</v>
      </c>
      <c r="AX510" s="5" t="b">
        <f>OR(ISBLANK(Spreadsheet!S510),UPPER(Spreadsheet!S510)="YES")</f>
        <v>1</v>
      </c>
      <c r="AY510" s="5" t="b">
        <f>OR(AND(ISBLANK(Spreadsheet!C510),LEN(Spreadsheet!T510)=0),AND(NOT(ISBLANK(Spreadsheet!C510)),LEN(Spreadsheet!T510)&gt;0,LEN(Spreadsheet!T510)&lt;=50))</f>
        <v>1</v>
      </c>
      <c r="AZ510" s="5" t="b">
        <f>OR(LEN(Spreadsheet!U510)=0,AND(LEN(Spreadsheet!U510)&gt;0,LEN(Spreadsheet!U510)&lt;=50))</f>
        <v>1</v>
      </c>
      <c r="BA510" s="5" t="b">
        <f>OR(AND(ISBLANK(Spreadsheet!C510),LEN(Spreadsheet!V510)=0),AND(NOT(ISBLANK(Spreadsheet!C510)),LEN(Spreadsheet!V510)&gt;0,LEN(Spreadsheet!V510)&lt;=50))</f>
        <v>1</v>
      </c>
      <c r="BB510" s="5" t="b">
        <f t="array" ref="BB510">IF(AND(ISBLANK(Spreadsheet!C510),LEN(Spreadsheet!W510)=0),TRUE,ISNUMBER(MATCH(TRUE,EXACT(Spreadsheet!W510,States),0)))</f>
        <v>1</v>
      </c>
      <c r="BC510" s="5" t="b">
        <f>OR(AND(ISBLANK(Spreadsheet!C510),LEN(Spreadsheet!X510)=0),AND(NOT(ISBLANK(Spreadsheet!C510)),LEN(Spreadsheet!X510)&gt;0,LEN(Spreadsheet!X510)=5,ISNUMBER(VALUE(Spreadsheet!X510))))</f>
        <v>1</v>
      </c>
      <c r="BD510" s="5" t="b">
        <f>OR(ISBLANK(Spreadsheet!Z510),LEN(Spreadsheet!Z510)&lt;=50)</f>
        <v>1</v>
      </c>
      <c r="BE510" s="5" t="b">
        <f>ISBLANK(Spreadsheet!AA510)</f>
        <v>1</v>
      </c>
      <c r="BF510" s="5" t="b">
        <f>ISBLANK(Spreadsheet!AB510)</f>
        <v>1</v>
      </c>
      <c r="BG510" s="5" t="b">
        <f>IF(ISERROR(DATEVALUE(TEXT(Spreadsheet!AC510,"mm/dd/yyyy")) &gt; DATEVALUE(TEXT(Spreadsheet!J510,"mm/dd/yyyy"))),IF(OR(AND(ISBLANK(Spreadsheet!AC510),ISBLANK(Spreadsheet!C510)),AND(NOT(ISBLANK(Spreadsheet!C510)),ISBLANK(Spreadsheet!AC510),NOT(ISBLANK(Spreadsheet!D510)))),TRUE,FALSE),IF(DATEVALUE(TEXT(Spreadsheet!AC510,"mm/dd/yyyy")) &gt; DATEVALUE(TEXT(Spreadsheet!J510,"mm/dd/yyyy")),TRUE,FALSE))</f>
        <v>1</v>
      </c>
      <c r="BH510" s="5" t="b">
        <f>OR(AND(ISBLANK(Spreadsheet!C510),ISBLANK(Spreadsheet!AE510)),AND(NOT(ISBLANK(Spreadsheet!C510)),NOT(ISBLANK(Spreadsheet!D510)),ISBLANK(Spreadsheet!AE510)),AND(NOT(ISBLANK(Spreadsheet!C510)),ISBLANK(Spreadsheet!D510),NOT(ISBLANK(Spreadsheet!AE510)),LEN(Spreadsheet!AE510)&lt;=100))</f>
        <v>1</v>
      </c>
      <c r="BI510" s="5" t="b">
        <f t="array" ref="BI510">IF(ISBLANK(Spreadsheet!AF510),TRUE,ISNUMBER(MATCH(TRUE,EXACT(Spreadsheet!AF510,CobraShortReasons),0)))</f>
        <v>1</v>
      </c>
      <c r="BJ510" s="5" t="b">
        <f ca="1">IF(ISERROR(DATEVALUE(TEXT(Spreadsheet!AG510,"mm/dd/yyyy")) &gt; TODAY()),IF(ISBLANK(Spreadsheet!AG510),TRUE,FALSE),IF(DATEVALUE(TEXT(Spreadsheet!AG510,"mm/dd/yyyy")) &gt; TODAY(),FALSE,TRUE))</f>
        <v>1</v>
      </c>
      <c r="BK510" s="5" t="b">
        <f>OR(ISBLANK(Spreadsheet!AH510),LEN(Spreadsheet!AH510)&lt;=25)</f>
        <v>1</v>
      </c>
      <c r="BL510" s="5" t="b">
        <f t="array" aca="1" ref="BL510" ca="1">IF(ISBLANK(Spreadsheet!AI510),TRUE,ISNUMBER(MATCH(TRUE,EXACT(Spreadsheet!AI510,INDIRECT(Spreadsheet!$D$2)),0)))</f>
        <v>1</v>
      </c>
      <c r="BM510" s="5" t="b">
        <f t="array" aca="1" ref="BM510" ca="1">IF(ISBLANK(Spreadsheet!AJ510),TRUE,ISNUMBER(MATCH(TRUE,EXACT(Spreadsheet!AJ510,INDIRECT(Spreadsheet!BJ510)),0)))</f>
        <v>1</v>
      </c>
      <c r="BN510" s="5" t="b">
        <f t="array" ref="BN510">IF(ISBLANK(Spreadsheet!AK510),TRUE,ISNUMBER(MATCH(TRUE,EXACT(Spreadsheet!AK510,DentalPlans),0)))</f>
        <v>1</v>
      </c>
      <c r="BO510" s="5" t="b">
        <f t="array" aca="1" ref="BO510" ca="1">IF(ISBLANK(Spreadsheet!AL510),TRUE,ISNUMBER(MATCH(TRUE,EXACT(Spreadsheet!AL510,INDIRECT(Spreadsheet!BK510)),0)))</f>
        <v>1</v>
      </c>
      <c r="BP510" s="5" t="b">
        <f t="array" ref="BP510">IF(ISBLANK(Spreadsheet!AM510),TRUE,ISNUMBER(MATCH(TRUE,EXACT(Spreadsheet!AM510,VisionPlans),0)))</f>
        <v>1</v>
      </c>
      <c r="BQ510" s="5" t="b">
        <f t="array" aca="1" ref="BQ510" ca="1">IF(ISBLANK(Spreadsheet!AN510),TRUE,ISNUMBER(MATCH(TRUE,EXACT(Spreadsheet!AN510,INDIRECT(Spreadsheet!BL510)),0)))</f>
        <v>1</v>
      </c>
      <c r="BR510" s="5" t="b">
        <f t="array" ref="BR510">IF(ISBLANK(Spreadsheet!AO510),TRUE,ISNUMBER(MATCH(TRUE,EXACT(Spreadsheet!AO510,LifeBenefitClasses),0)))</f>
        <v>1</v>
      </c>
      <c r="BS510" s="5" t="b">
        <f>IF(OR(ISBLANK(Spreadsheet!AO510), Spreadsheet!AO510="Waive"),IF(ISBLANK(Spreadsheet!AP510),TRUE,FALSE),IF(OR(AND(NOT(ISBLANK(Spreadsheet!AO510)),ISBLANK(Spreadsheet!AP510)),NOT(ISNUMBER(VALUE(Spreadsheet!AP510)))),FALSE,IF(OR(AND(Spreadsheet!AP510&lt;6,MOD(Spreadsheet!AP510*10,5)=0), MOD(Spreadsheet!AP510,5000)=0),TRUE,FALSE)))</f>
        <v>1</v>
      </c>
      <c r="BT510" s="5" t="b">
        <f t="array" ref="BT510">IF(ISBLANK(Spreadsheet!AQ510),TRUE,ISNUMBER(MATCH(TRUE,EXACT(Spreadsheet!AQ510,EnrollWaive),0)))</f>
        <v>1</v>
      </c>
      <c r="BU510" s="5" t="b">
        <f t="array" ref="BU510">IF(ISBLANK(Spreadsheet!AR510),TRUE,ISNUMBER(MATCH(TRUE,EXACT(Spreadsheet!AR510,LifeBenefitClasses),0)))</f>
        <v>1</v>
      </c>
      <c r="BV510" s="5" t="b">
        <f>IF(OR(ISBLANK(Spreadsheet!AR510), Spreadsheet!AR510="Waive"),IF(ISBLANK(Spreadsheet!AS510),TRUE,FALSE),IF(OR(AND(NOT(ISBLANK(Spreadsheet!AR510)),ISBLANK(Spreadsheet!AS510)),NOT(ISNUMBER(VALUE(Spreadsheet!AS510)))),FALSE,IF(OR(AND(Spreadsheet!AS510&lt;6,MOD(Spreadsheet!AS510*10,5)=0), MOD(Spreadsheet!AS510,10000)=0),TRUE,FALSE)))</f>
        <v>1</v>
      </c>
      <c r="BW510" s="5" t="b">
        <f t="array" ref="BW510">IF(ISBLANK(Spreadsheet!AT510),TRUE,ISNUMBER(MATCH(TRUE,EXACT(Spreadsheet!AT510,LifeBenefitClasses),0)))</f>
        <v>1</v>
      </c>
      <c r="BX510" s="5" t="b">
        <f>IF(OR(ISBLANK(Spreadsheet!AT510), Spreadsheet!AT510="Waive"),IF(ISBLANK(Spreadsheet!AU510),TRUE,FALSE),IF(OR(AND(NOT(ISBLANK(Spreadsheet!AT510)),ISBLANK(Spreadsheet!AU510)),NOT(ISNUMBER(VALUE(Spreadsheet!AU510)))),FALSE,IF(AND(NOT(OR(ISBLANK(Spreadsheet!AT510),Spreadsheet!AT510="Waive")),NOT(OR(ISBLANK(Spreadsheet!AR510),Spreadsheet!AR510="Waive")),MOD(Spreadsheet!AU510,5000)=0, Spreadsheet!AU510&lt;=(Spreadsheet!AS510*0.5)),TRUE,FALSE)))</f>
        <v>1</v>
      </c>
      <c r="BY510" s="5" t="b">
        <f t="array" ref="BY510">IF(ISBLANK(Spreadsheet!AV510),TRUE,ISNUMBER(MATCH(TRUE,EXACT(Spreadsheet!AV510,EnrollWaive),0)))</f>
        <v>1</v>
      </c>
      <c r="BZ510" s="5" t="b">
        <f t="array" ref="BZ510">IF(ISBLANK(Spreadsheet!AW510),TRUE,ISNUMBER(MATCH(TRUE,EXACT(Spreadsheet!AW510,LifeBenefitClasses),0)))</f>
        <v>1</v>
      </c>
      <c r="CA510" s="5" t="b">
        <f t="array" ref="CA510">IF(ISBLANK(Spreadsheet!AX510),TRUE,ISNUMBER(MATCH(TRUE,EXACT(Spreadsheet!AX510,LifeBenefitClasses),0)))</f>
        <v>1</v>
      </c>
      <c r="CB510" s="5" t="b">
        <f t="array" ref="CB510">IF(ISBLANK(Spreadsheet!AY510),TRUE,ISNUMBER(MATCH(TRUE,EXACT(Spreadsheet!AY510,LifeBenefitClasses),0)))</f>
        <v>1</v>
      </c>
      <c r="CC510" s="5" t="b">
        <f t="array" ref="CC510">IF(ISBLANK(Spreadsheet!AZ510),TRUE,ISNUMBER(MATCH(TRUE,EXACT(Spreadsheet!AZ510,LifeBenefitClasses),0)))</f>
        <v>1</v>
      </c>
      <c r="CD510" s="5" t="b">
        <f t="array" ref="CD510">IF(ISBLANK(Spreadsheet!BA510),TRUE,ISNUMBER(MATCH(TRUE,EXACT(Spreadsheet!BA510,LifeBenefitClasses),0)))</f>
        <v>1</v>
      </c>
      <c r="CE510" s="5" t="b">
        <f>IF(OR(ISBLANK(Spreadsheet!BA510), Spreadsheet!BA510="Waive"),IF(ISBLANK(Spreadsheet!BB510),TRUE,FALSE),IF(OR(AND(NOT(ISBLANK(Spreadsheet!BA510)),ISBLANK(Spreadsheet!BB510)),NOT(ISNUMBER(VALUE(Spreadsheet!BB510))),ISBLANK(Spreadsheet!BC510),NOT(ISNUMBER(VALUE(Spreadsheet!BC510)))),FALSE,IF(AND(Spreadsheet!BB510&gt;=50000,Spreadsheet!BB510&lt;=250000,MOD(Spreadsheet!BB510,10000)=0,Spreadsheet!BB510&lt;=(10*Spreadsheet!BC510)),TRUE,FALSE)))</f>
        <v>1</v>
      </c>
      <c r="CF510" s="5" t="b">
        <f>IF(NOT(ISBLANK(Spreadsheet!BC510)),AND(ISNUMBER(VALUE(Spreadsheet!BC510)),Spreadsheet!BC510&gt;0),AND(OR(ISBLANK(Spreadsheet!AO510),Spreadsheet!AO510="Waive",AND(NOT(OR(ISBLANK(Spreadsheet!AO510),Spreadsheet!AO510="Waive")),Spreadsheet!AP510&gt;=6)),OR(ISBLANK(Spreadsheet!AR510),AND(NOT(OR(ISBLANK(Spreadsheet!AR510),Spreadsheet!AR510="Waive")),Spreadsheet!AS510&gt;=6)),OR(ISBLANK(Spreadsheet!AW510)),OR(ISBLANK(Spreadsheet!AX510)),OR(ISBLANK(Spreadsheet!AY510)),OR(ISBLANK(Spreadsheet!AZ510)),OR(ISBLANK(Spreadsheet!BA510),Spreadsheet!BA510="Waive")))</f>
        <v>1</v>
      </c>
      <c r="CG510" s="5" t="b">
        <f t="shared" ca="1" si="35"/>
        <v>1</v>
      </c>
    </row>
    <row r="511" spans="8:85" x14ac:dyDescent="0.3">
      <c r="H511" s="5">
        <f t="shared" ca="1" si="36"/>
        <v>2</v>
      </c>
      <c r="I511" s="5" t="str">
        <f t="shared" ca="1" si="34"/>
        <v/>
      </c>
      <c r="J511" s="5" t="str">
        <f>IF(AND(NOT(ISBLANK(Spreadsheet!C511)),ISBLANK(Spreadsheet!D511)),Spreadsheet!F511&amp;" "&amp;Spreadsheet!H511,"")</f>
        <v/>
      </c>
      <c r="K511" s="5">
        <f>IF(AND(NOT(ISBLANK(Spreadsheet!C511)),ISBLANK(Spreadsheet!D511)),COUNTIFS(Spreadsheet!E512:E$786,"=Child",Spreadsheet!C512:C$786, "="&amp;Spreadsheet!C511) + COUNTIFS(Spreadsheet!E512:E$786,"=Step-child",Spreadsheet!C512:C$786, "="&amp;Spreadsheet!C511),0)</f>
        <v>0</v>
      </c>
      <c r="L511" s="5">
        <f>IF(NOT(ISBLANK(J511)),COUNTIFS(Spreadsheet!E512:E$786,"=Wife",Spreadsheet!C512:C$786, "="&amp;Spreadsheet!C511) + COUNTIFS(Spreadsheet!E512:E$786,"=Husband",Spreadsheet!C512:C$786, "="&amp;Spreadsheet!C511),0)</f>
        <v>0</v>
      </c>
      <c r="M511" s="5">
        <f>IF(NOT(ISBLANK(Spreadsheet!AJ511)),VLOOKUP(Spreadsheet!AJ511,'Drop Downs'!$P$2:$R$16,3,FALSE),0)</f>
        <v>0</v>
      </c>
      <c r="N511" s="5">
        <f>IF(NOT(ISBLANK(Spreadsheet!AJ511)), VLOOKUP(Spreadsheet!AJ511,'Drop Downs'!$P$2:$R$16,2,FALSE),0)</f>
        <v>0</v>
      </c>
      <c r="O511" s="5">
        <f>IF(NOT(ISBLANK(Spreadsheet!AL511)),VLOOKUP(Spreadsheet!AL511,'Drop Downs'!$P$2:$R$16,3,FALSE), 0)</f>
        <v>0</v>
      </c>
      <c r="P511" s="5">
        <f>IF(NOT(ISBLANK(Spreadsheet!AL511)),VLOOKUP(Spreadsheet!AL511,'Drop Downs'!$P$2:$R$16,2,FALSE),0)</f>
        <v>0</v>
      </c>
      <c r="Q511" s="5">
        <f>IF(NOT(ISBLANK(Spreadsheet!AN511)),VLOOKUP(Spreadsheet!AN511,'Drop Downs'!$P$2:$R$16,3,FALSE),0)</f>
        <v>0</v>
      </c>
      <c r="R511" s="5">
        <f>IF(NOT(ISBLANK(Spreadsheet!AN511)),VLOOKUP(Spreadsheet!AN511,'Drop Downs'!$P$2:$R$16,2,FALSE),0)</f>
        <v>0</v>
      </c>
      <c r="S511" s="5" t="str">
        <f>IF(OR(M511&gt;K511,N511&gt;L511,O511&gt;K511, Q511&gt;K511,N511&gt;L511, P511&gt;L511, R511&gt;L511),"Member currently has a coverage election over what he/she needs.  Please add more dependents or adjust the coverage election.","")&amp;(IF(AND(NOT(ISBLANK(Spreadsheet!C511)),NOT(ISBLANK(Spreadsheet!D511)),ISBLANK(Spreadsheet!E511)),"Dependent lacks a relationship to member.Please select one from the drop-down.",""))</f>
        <v/>
      </c>
      <c r="T511" s="5" t="b">
        <f t="shared" si="37"/>
        <v>1</v>
      </c>
      <c r="U511" s="5" t="b">
        <f>OR(ISBLANK(Spreadsheet!C511),IF(NOT(ISBLANK(Spreadsheet!D511)),NOT(ISBLANK(Spreadsheet!E511)),TRUE))</f>
        <v>1</v>
      </c>
      <c r="V511" s="5" t="b">
        <f>OR(ISBLANK(Spreadsheet!C511), NOT(ISBLANK(Spreadsheet!I511)))</f>
        <v>1</v>
      </c>
      <c r="W511" s="5" t="b">
        <f>OR(ISBLANK(Spreadsheet!D511),NOT(ISBLANK(Spreadsheet!C511)))</f>
        <v>1</v>
      </c>
      <c r="X511" s="155" t="str">
        <f>REPT("0",MIN(FIND({1,2,3,4,5,6,7,8,9},Spreadsheet!C511&amp;"123456789"))-1)&amp;IF(ISBLANK(Spreadsheet!C511),"",SUMPRODUCT(MID(0&amp;Spreadsheet!C511,LARGE(INDEX(ISNUMBER(--MID(Spreadsheet!C511,ROW($1:$225),1))*
 ROW($1:$225),0),ROW($1:$225))+1,1)*10^ROW($1:$225)/10))</f>
        <v/>
      </c>
      <c r="Y511" s="5" t="b">
        <f>IF(NOT(ISBLANK(Spreadsheet!C511)),IF(AND(ISNUMBER(VALUE(Spreadsheet!C511)), LEN(Spreadsheet!C511)=9),TRUE,FALSE),TRUE)</f>
        <v>1</v>
      </c>
      <c r="Z511" s="155" t="str">
        <f>REPT("0",MIN(FIND({1,2,3,4,5,6,7,8,9},Spreadsheet!D511&amp;"123456789"))-1)&amp;IF(ISBLANK(Spreadsheet!D511),"",SUMPRODUCT(MID(0&amp;Spreadsheet!D511,LARGE(INDEX(ISNUMBER(--MID(Spreadsheet!D511,ROW($1:$225),1))*
 ROW($1:$225),0),ROW($1:$225))+1,1)*10^ROW($1:$225)/10))</f>
        <v/>
      </c>
      <c r="AA511" s="5" t="b">
        <f>IF(AND(NOT(ISBLANK(Spreadsheet!D511)),NOT(ISBLANK(Spreadsheet!C511))),IF(AND(ISNUMBER(VALUE(Spreadsheet!D511)), LEN(Spreadsheet!D511)=9),TRUE,FALSE),IF(AND(NOT(ISBLANK(Spreadsheet!D511)),ISBLANK(Spreadsheet!C511)),FALSE,TRUE))</f>
        <v>1</v>
      </c>
      <c r="AB511" s="5" t="b">
        <f>OR(ISBLANK(Spreadsheet!Y511),IF(NOT(ISBLANK(Spreadsheet!Y511)),LEN(Spreadsheet!Y511)=10,ISNUMBER(VALUE(Spreadsheet!Y511))))</f>
        <v>1</v>
      </c>
      <c r="AC511" s="5" t="b">
        <f>OR(ISBLANK(Spreadsheet!AI511), AND(NOT(ISBLANK(Spreadsheet!AJ511)), NOT(ISNUMBER(SEARCH("Waive",Spreadsheet!AJ511)))))</f>
        <v>1</v>
      </c>
      <c r="AD511" s="5" t="b">
        <f>OR(ISBLANK(Spreadsheet!AK511), AND(NOT(ISBLANK(Spreadsheet!AL511)), NOT(ISNUMBER(SEARCH("Waive",Spreadsheet!AL511)))))</f>
        <v>1</v>
      </c>
      <c r="AE511" s="5" t="b">
        <f>OR(ISBLANK(Spreadsheet!AM511), AND(NOT(ISBLANK(Spreadsheet!AN511)), NOT(ISNUMBER(SEARCH("Waive", Spreadsheet!AN511)))))</f>
        <v>1</v>
      </c>
      <c r="AF511" s="5" t="b">
        <f>OR(ISBLANK(Spreadsheet!C511), NOT(ISBLANK(Spreadsheet!D511)),NOT(ISBLANK(Spreadsheet!L511)))</f>
        <v>1</v>
      </c>
      <c r="AG511" s="5" t="b">
        <f>IF(AND(NOT(ISBLANK(Spreadsheet!C511)), NOT(ISBLANK(Spreadsheet!D511)),Spreadsheet!C511&lt;&gt;Spreadsheet!D511),IF(ISERROR(VLOOKUP(Spreadsheet!C511, Spreadsheet!$C$6:'Spreadsheet'!$C510,1,FALSE)), FALSE, TRUE),TRUE)</f>
        <v>1</v>
      </c>
      <c r="AH511" s="5" t="b">
        <f>Spreadsheet!$B$2=Spreadsheet!AD511</f>
        <v>1</v>
      </c>
      <c r="AI511" s="5" t="b">
        <f>IF(ISBLANK(Spreadsheet!G511),TRUE,IF(OR(LEN(Spreadsheet!G511)&gt;1,ISNUMBER(VALUE(Spreadsheet!G511))),FALSE,TRUE))</f>
        <v>1</v>
      </c>
      <c r="AJ511" s="5" t="b">
        <f>OR(ISBLANK(Spreadsheet!C511), NOT(ISBLANK(Spreadsheet!B511)), NOT(ISBLANK(Spreadsheet!D511)))</f>
        <v>1</v>
      </c>
      <c r="AK511" s="5" t="b">
        <f t="array" ref="AK511">IF(OR(AND(ISBLANK(Spreadsheet!E511),ISBLANK(Spreadsheet!D511),NOT(ISBLANK(Spreadsheet!C511))),AND(ISBLANK(Spreadsheet!E511),ISBLANK(Spreadsheet!D511),ISBLANK(Spreadsheet!C511))),TRUE,ISNUMBER(MATCH(TRUE,EXACT(Spreadsheet!E511,Relationships),0)))</f>
        <v>1</v>
      </c>
      <c r="AL511" s="5" t="b">
        <f>IF(NOT(ISBLANK(Spreadsheet!C511)),IF(OR(ISBLANK(Spreadsheet!F511),LEN(Spreadsheet!F511)&gt;40),FALSE,TRUE),TRUE)</f>
        <v>1</v>
      </c>
      <c r="AM511" s="5" t="b">
        <f>IF(NOT(ISBLANK(Spreadsheet!C511)),IF(OR(ISBLANK(Spreadsheet!H511),LEN(Spreadsheet!H511)&gt;40),FALSE,TRUE),TRUE)</f>
        <v>1</v>
      </c>
      <c r="AN511" s="5" t="b">
        <f t="array" ref="AN511">IF(ISBLANK(Spreadsheet!I511),TRUE,ISNUMBER(MATCH(TRUE,EXACT(Spreadsheet!I511,GenderValues),0)))</f>
        <v>1</v>
      </c>
      <c r="AO511" s="5" t="b">
        <f ca="1">IF(ISERROR(DATEVALUE(TEXT(Spreadsheet!J511,"mm/dd/yyyy")) &gt; TODAY()),IF(AND(ISBLANK(Spreadsheet!J511),ISBLANK(Spreadsheet!C511)),TRUE,FALSE),IF(DATEVALUE(TEXT(Spreadsheet!J511,"mm/dd/yyyy")) &gt; TODAY(),FALSE,TRUE))</f>
        <v>1</v>
      </c>
      <c r="AP511" s="5" t="b">
        <f>OR(ISBLANK(Spreadsheet!K511),LEN(Spreadsheet!K511)&lt;=100)</f>
        <v>1</v>
      </c>
      <c r="AQ511" s="5" t="b">
        <f t="array" ref="AQ511">IF(OR(AND(ISBLANK(Spreadsheet!L511),ISBLANK(Spreadsheet!C511)),AND(NOT(ISBLANK(Spreadsheet!C511)),NOT(ISBLANK(Spreadsheet!D511)))),TRUE,ISNUMBER(MATCH(TRUE,EXACT(Spreadsheet!L511,MaritalStatus),0)))</f>
        <v>1</v>
      </c>
      <c r="AR511" s="5" t="b">
        <f ca="1">IF(ISERROR(DATEVALUE(TEXT(Spreadsheet!M511,"mm/dd/yyyy")) &gt; TODAY()),IF(ISBLANK(Spreadsheet!M511),TRUE,FALSE),IF(DATEVALUE(TEXT(Spreadsheet!M511,"mm/dd/yyyy")) &gt; TODAY(),FALSE,TRUE))</f>
        <v>1</v>
      </c>
      <c r="AS511" s="5" t="b">
        <f>OR(ISBLANK(Spreadsheet!N511),LEN(Spreadsheet!N511)&lt;=100)</f>
        <v>1</v>
      </c>
      <c r="AT511" s="5" t="b">
        <f>OR(ISBLANK(Spreadsheet!O511),UPPER(Spreadsheet!O511)="YES")</f>
        <v>1</v>
      </c>
      <c r="AU511" s="5" t="b">
        <f>OR(ISBLANK(Spreadsheet!P511),UPPER(Spreadsheet!P511)="YES")</f>
        <v>1</v>
      </c>
      <c r="AV511" s="5" t="b">
        <f t="array" ref="AV511">IF(ISBLANK(Spreadsheet!Q511),TRUE,ISNUMBER(MATCH(TRUE,EXACT(Spreadsheet!Q511,OnGroupsPriorIns),0)))</f>
        <v>1</v>
      </c>
      <c r="AW511" s="5" t="b">
        <f>OR(ISBLANK(Spreadsheet!R511),UPPER(Spreadsheet!R511)="YES")</f>
        <v>1</v>
      </c>
      <c r="AX511" s="5" t="b">
        <f>OR(ISBLANK(Spreadsheet!S511),UPPER(Spreadsheet!S511)="YES")</f>
        <v>1</v>
      </c>
      <c r="AY511" s="5" t="b">
        <f>OR(AND(ISBLANK(Spreadsheet!C511),LEN(Spreadsheet!T511)=0),AND(NOT(ISBLANK(Spreadsheet!C511)),LEN(Spreadsheet!T511)&gt;0,LEN(Spreadsheet!T511)&lt;=50))</f>
        <v>1</v>
      </c>
      <c r="AZ511" s="5" t="b">
        <f>OR(LEN(Spreadsheet!U511)=0,AND(LEN(Spreadsheet!U511)&gt;0,LEN(Spreadsheet!U511)&lt;=50))</f>
        <v>1</v>
      </c>
      <c r="BA511" s="5" t="b">
        <f>OR(AND(ISBLANK(Spreadsheet!C511),LEN(Spreadsheet!V511)=0),AND(NOT(ISBLANK(Spreadsheet!C511)),LEN(Spreadsheet!V511)&gt;0,LEN(Spreadsheet!V511)&lt;=50))</f>
        <v>1</v>
      </c>
      <c r="BB511" s="5" t="b">
        <f t="array" ref="BB511">IF(AND(ISBLANK(Spreadsheet!C511),LEN(Spreadsheet!W511)=0),TRUE,ISNUMBER(MATCH(TRUE,EXACT(Spreadsheet!W511,States),0)))</f>
        <v>1</v>
      </c>
      <c r="BC511" s="5" t="b">
        <f>OR(AND(ISBLANK(Spreadsheet!C511),LEN(Spreadsheet!X511)=0),AND(NOT(ISBLANK(Spreadsheet!C511)),LEN(Spreadsheet!X511)&gt;0,LEN(Spreadsheet!X511)=5,ISNUMBER(VALUE(Spreadsheet!X511))))</f>
        <v>1</v>
      </c>
      <c r="BD511" s="5" t="b">
        <f>OR(ISBLANK(Spreadsheet!Z511),LEN(Spreadsheet!Z511)&lt;=50)</f>
        <v>1</v>
      </c>
      <c r="BE511" s="5" t="b">
        <f>ISBLANK(Spreadsheet!AA511)</f>
        <v>1</v>
      </c>
      <c r="BF511" s="5" t="b">
        <f>ISBLANK(Spreadsheet!AB511)</f>
        <v>1</v>
      </c>
      <c r="BG511" s="5" t="b">
        <f>IF(ISERROR(DATEVALUE(TEXT(Spreadsheet!AC511,"mm/dd/yyyy")) &gt; DATEVALUE(TEXT(Spreadsheet!J511,"mm/dd/yyyy"))),IF(OR(AND(ISBLANK(Spreadsheet!AC511),ISBLANK(Spreadsheet!C511)),AND(NOT(ISBLANK(Spreadsheet!C511)),ISBLANK(Spreadsheet!AC511),NOT(ISBLANK(Spreadsheet!D511)))),TRUE,FALSE),IF(DATEVALUE(TEXT(Spreadsheet!AC511,"mm/dd/yyyy")) &gt; DATEVALUE(TEXT(Spreadsheet!J511,"mm/dd/yyyy")),TRUE,FALSE))</f>
        <v>1</v>
      </c>
      <c r="BH511" s="5" t="b">
        <f>OR(AND(ISBLANK(Spreadsheet!C511),ISBLANK(Spreadsheet!AE511)),AND(NOT(ISBLANK(Spreadsheet!C511)),NOT(ISBLANK(Spreadsheet!D511)),ISBLANK(Spreadsheet!AE511)),AND(NOT(ISBLANK(Spreadsheet!C511)),ISBLANK(Spreadsheet!D511),NOT(ISBLANK(Spreadsheet!AE511)),LEN(Spreadsheet!AE511)&lt;=100))</f>
        <v>1</v>
      </c>
      <c r="BI511" s="5" t="b">
        <f t="array" ref="BI511">IF(ISBLANK(Spreadsheet!AF511),TRUE,ISNUMBER(MATCH(TRUE,EXACT(Spreadsheet!AF511,CobraShortReasons),0)))</f>
        <v>1</v>
      </c>
      <c r="BJ511" s="5" t="b">
        <f ca="1">IF(ISERROR(DATEVALUE(TEXT(Spreadsheet!AG511,"mm/dd/yyyy")) &gt; TODAY()),IF(ISBLANK(Spreadsheet!AG511),TRUE,FALSE),IF(DATEVALUE(TEXT(Spreadsheet!AG511,"mm/dd/yyyy")) &gt; TODAY(),FALSE,TRUE))</f>
        <v>1</v>
      </c>
      <c r="BK511" s="5" t="b">
        <f>OR(ISBLANK(Spreadsheet!AH511),LEN(Spreadsheet!AH511)&lt;=25)</f>
        <v>1</v>
      </c>
      <c r="BL511" s="5" t="b">
        <f t="array" aca="1" ref="BL511" ca="1">IF(ISBLANK(Spreadsheet!AI511),TRUE,ISNUMBER(MATCH(TRUE,EXACT(Spreadsheet!AI511,INDIRECT(Spreadsheet!$D$2)),0)))</f>
        <v>1</v>
      </c>
      <c r="BM511" s="5" t="b">
        <f t="array" aca="1" ref="BM511" ca="1">IF(ISBLANK(Spreadsheet!AJ511),TRUE,ISNUMBER(MATCH(TRUE,EXACT(Spreadsheet!AJ511,INDIRECT(Spreadsheet!BJ511)),0)))</f>
        <v>1</v>
      </c>
      <c r="BN511" s="5" t="b">
        <f t="array" ref="BN511">IF(ISBLANK(Spreadsheet!AK511),TRUE,ISNUMBER(MATCH(TRUE,EXACT(Spreadsheet!AK511,DentalPlans),0)))</f>
        <v>1</v>
      </c>
      <c r="BO511" s="5" t="b">
        <f t="array" aca="1" ref="BO511" ca="1">IF(ISBLANK(Spreadsheet!AL511),TRUE,ISNUMBER(MATCH(TRUE,EXACT(Spreadsheet!AL511,INDIRECT(Spreadsheet!BK511)),0)))</f>
        <v>1</v>
      </c>
      <c r="BP511" s="5" t="b">
        <f t="array" ref="BP511">IF(ISBLANK(Spreadsheet!AM511),TRUE,ISNUMBER(MATCH(TRUE,EXACT(Spreadsheet!AM511,VisionPlans),0)))</f>
        <v>1</v>
      </c>
      <c r="BQ511" s="5" t="b">
        <f t="array" aca="1" ref="BQ511" ca="1">IF(ISBLANK(Spreadsheet!AN511),TRUE,ISNUMBER(MATCH(TRUE,EXACT(Spreadsheet!AN511,INDIRECT(Spreadsheet!BL511)),0)))</f>
        <v>1</v>
      </c>
      <c r="BR511" s="5" t="b">
        <f t="array" ref="BR511">IF(ISBLANK(Spreadsheet!AO511),TRUE,ISNUMBER(MATCH(TRUE,EXACT(Spreadsheet!AO511,LifeBenefitClasses),0)))</f>
        <v>1</v>
      </c>
      <c r="BS511" s="5" t="b">
        <f>IF(OR(ISBLANK(Spreadsheet!AO511), Spreadsheet!AO511="Waive"),IF(ISBLANK(Spreadsheet!AP511),TRUE,FALSE),IF(OR(AND(NOT(ISBLANK(Spreadsheet!AO511)),ISBLANK(Spreadsheet!AP511)),NOT(ISNUMBER(VALUE(Spreadsheet!AP511)))),FALSE,IF(OR(AND(Spreadsheet!AP511&lt;6,MOD(Spreadsheet!AP511*10,5)=0), MOD(Spreadsheet!AP511,5000)=0),TRUE,FALSE)))</f>
        <v>1</v>
      </c>
      <c r="BT511" s="5" t="b">
        <f t="array" ref="BT511">IF(ISBLANK(Spreadsheet!AQ511),TRUE,ISNUMBER(MATCH(TRUE,EXACT(Spreadsheet!AQ511,EnrollWaive),0)))</f>
        <v>1</v>
      </c>
      <c r="BU511" s="5" t="b">
        <f t="array" ref="BU511">IF(ISBLANK(Spreadsheet!AR511),TRUE,ISNUMBER(MATCH(TRUE,EXACT(Spreadsheet!AR511,LifeBenefitClasses),0)))</f>
        <v>1</v>
      </c>
      <c r="BV511" s="5" t="b">
        <f>IF(OR(ISBLANK(Spreadsheet!AR511), Spreadsheet!AR511="Waive"),IF(ISBLANK(Spreadsheet!AS511),TRUE,FALSE),IF(OR(AND(NOT(ISBLANK(Spreadsheet!AR511)),ISBLANK(Spreadsheet!AS511)),NOT(ISNUMBER(VALUE(Spreadsheet!AS511)))),FALSE,IF(OR(AND(Spreadsheet!AS511&lt;6,MOD(Spreadsheet!AS511*10,5)=0), MOD(Spreadsheet!AS511,10000)=0),TRUE,FALSE)))</f>
        <v>1</v>
      </c>
      <c r="BW511" s="5" t="b">
        <f t="array" ref="BW511">IF(ISBLANK(Spreadsheet!AT511),TRUE,ISNUMBER(MATCH(TRUE,EXACT(Spreadsheet!AT511,LifeBenefitClasses),0)))</f>
        <v>1</v>
      </c>
      <c r="BX511" s="5" t="b">
        <f>IF(OR(ISBLANK(Spreadsheet!AT511), Spreadsheet!AT511="Waive"),IF(ISBLANK(Spreadsheet!AU511),TRUE,FALSE),IF(OR(AND(NOT(ISBLANK(Spreadsheet!AT511)),ISBLANK(Spreadsheet!AU511)),NOT(ISNUMBER(VALUE(Spreadsheet!AU511)))),FALSE,IF(AND(NOT(OR(ISBLANK(Spreadsheet!AT511),Spreadsheet!AT511="Waive")),NOT(OR(ISBLANK(Spreadsheet!AR511),Spreadsheet!AR511="Waive")),MOD(Spreadsheet!AU511,5000)=0, Spreadsheet!AU511&lt;=(Spreadsheet!AS511*0.5)),TRUE,FALSE)))</f>
        <v>1</v>
      </c>
      <c r="BY511" s="5" t="b">
        <f t="array" ref="BY511">IF(ISBLANK(Spreadsheet!AV511),TRUE,ISNUMBER(MATCH(TRUE,EXACT(Spreadsheet!AV511,EnrollWaive),0)))</f>
        <v>1</v>
      </c>
      <c r="BZ511" s="5" t="b">
        <f t="array" ref="BZ511">IF(ISBLANK(Spreadsheet!AW511),TRUE,ISNUMBER(MATCH(TRUE,EXACT(Spreadsheet!AW511,LifeBenefitClasses),0)))</f>
        <v>1</v>
      </c>
      <c r="CA511" s="5" t="b">
        <f t="array" ref="CA511">IF(ISBLANK(Spreadsheet!AX511),TRUE,ISNUMBER(MATCH(TRUE,EXACT(Spreadsheet!AX511,LifeBenefitClasses),0)))</f>
        <v>1</v>
      </c>
      <c r="CB511" s="5" t="b">
        <f t="array" ref="CB511">IF(ISBLANK(Spreadsheet!AY511),TRUE,ISNUMBER(MATCH(TRUE,EXACT(Spreadsheet!AY511,LifeBenefitClasses),0)))</f>
        <v>1</v>
      </c>
      <c r="CC511" s="5" t="b">
        <f t="array" ref="CC511">IF(ISBLANK(Spreadsheet!AZ511),TRUE,ISNUMBER(MATCH(TRUE,EXACT(Spreadsheet!AZ511,LifeBenefitClasses),0)))</f>
        <v>1</v>
      </c>
      <c r="CD511" s="5" t="b">
        <f t="array" ref="CD511">IF(ISBLANK(Spreadsheet!BA511),TRUE,ISNUMBER(MATCH(TRUE,EXACT(Spreadsheet!BA511,LifeBenefitClasses),0)))</f>
        <v>1</v>
      </c>
      <c r="CE511" s="5" t="b">
        <f>IF(OR(ISBLANK(Spreadsheet!BA511), Spreadsheet!BA511="Waive"),IF(ISBLANK(Spreadsheet!BB511),TRUE,FALSE),IF(OR(AND(NOT(ISBLANK(Spreadsheet!BA511)),ISBLANK(Spreadsheet!BB511)),NOT(ISNUMBER(VALUE(Spreadsheet!BB511))),ISBLANK(Spreadsheet!BC511),NOT(ISNUMBER(VALUE(Spreadsheet!BC511)))),FALSE,IF(AND(Spreadsheet!BB511&gt;=50000,Spreadsheet!BB511&lt;=250000,MOD(Spreadsheet!BB511,10000)=0,Spreadsheet!BB511&lt;=(10*Spreadsheet!BC511)),TRUE,FALSE)))</f>
        <v>1</v>
      </c>
      <c r="CF511" s="5" t="b">
        <f>IF(NOT(ISBLANK(Spreadsheet!BC511)),AND(ISNUMBER(VALUE(Spreadsheet!BC511)),Spreadsheet!BC511&gt;0),AND(OR(ISBLANK(Spreadsheet!AO511),Spreadsheet!AO511="Waive",AND(NOT(OR(ISBLANK(Spreadsheet!AO511),Spreadsheet!AO511="Waive")),Spreadsheet!AP511&gt;=6)),OR(ISBLANK(Spreadsheet!AR511),AND(NOT(OR(ISBLANK(Spreadsheet!AR511),Spreadsheet!AR511="Waive")),Spreadsheet!AS511&gt;=6)),OR(ISBLANK(Spreadsheet!AW511)),OR(ISBLANK(Spreadsheet!AX511)),OR(ISBLANK(Spreadsheet!AY511)),OR(ISBLANK(Spreadsheet!AZ511)),OR(ISBLANK(Spreadsheet!BA511),Spreadsheet!BA511="Waive")))</f>
        <v>1</v>
      </c>
      <c r="CG511" s="5" t="b">
        <f t="shared" ca="1" si="35"/>
        <v>1</v>
      </c>
    </row>
    <row r="512" spans="8:85" x14ac:dyDescent="0.3">
      <c r="H512" s="5">
        <f t="shared" ca="1" si="36"/>
        <v>2</v>
      </c>
      <c r="I512" s="5" t="str">
        <f t="shared" ca="1" si="34"/>
        <v/>
      </c>
      <c r="J512" s="5" t="str">
        <f>IF(AND(NOT(ISBLANK(Spreadsheet!C512)),ISBLANK(Spreadsheet!D512)),Spreadsheet!F512&amp;" "&amp;Spreadsheet!H512,"")</f>
        <v/>
      </c>
      <c r="K512" s="5">
        <f>IF(AND(NOT(ISBLANK(Spreadsheet!C512)),ISBLANK(Spreadsheet!D512)),COUNTIFS(Spreadsheet!E513:E$786,"=Child",Spreadsheet!C513:C$786, "="&amp;Spreadsheet!C512) + COUNTIFS(Spreadsheet!E513:E$786,"=Step-child",Spreadsheet!C513:C$786, "="&amp;Spreadsheet!C512),0)</f>
        <v>0</v>
      </c>
      <c r="L512" s="5">
        <f>IF(NOT(ISBLANK(J512)),COUNTIFS(Spreadsheet!E513:E$786,"=Wife",Spreadsheet!C513:C$786, "="&amp;Spreadsheet!C512) + COUNTIFS(Spreadsheet!E513:E$786,"=Husband",Spreadsheet!C513:C$786, "="&amp;Spreadsheet!C512),0)</f>
        <v>0</v>
      </c>
      <c r="M512" s="5">
        <f>IF(NOT(ISBLANK(Spreadsheet!AJ512)),VLOOKUP(Spreadsheet!AJ512,'Drop Downs'!$P$2:$R$16,3,FALSE),0)</f>
        <v>0</v>
      </c>
      <c r="N512" s="5">
        <f>IF(NOT(ISBLANK(Spreadsheet!AJ512)), VLOOKUP(Spreadsheet!AJ512,'Drop Downs'!$P$2:$R$16,2,FALSE),0)</f>
        <v>0</v>
      </c>
      <c r="O512" s="5">
        <f>IF(NOT(ISBLANK(Spreadsheet!AL512)),VLOOKUP(Spreadsheet!AL512,'Drop Downs'!$P$2:$R$16,3,FALSE), 0)</f>
        <v>0</v>
      </c>
      <c r="P512" s="5">
        <f>IF(NOT(ISBLANK(Spreadsheet!AL512)),VLOOKUP(Spreadsheet!AL512,'Drop Downs'!$P$2:$R$16,2,FALSE),0)</f>
        <v>0</v>
      </c>
      <c r="Q512" s="5">
        <f>IF(NOT(ISBLANK(Spreadsheet!AN512)),VLOOKUP(Spreadsheet!AN512,'Drop Downs'!$P$2:$R$16,3,FALSE),0)</f>
        <v>0</v>
      </c>
      <c r="R512" s="5">
        <f>IF(NOT(ISBLANK(Spreadsheet!AN512)),VLOOKUP(Spreadsheet!AN512,'Drop Downs'!$P$2:$R$16,2,FALSE),0)</f>
        <v>0</v>
      </c>
      <c r="S512" s="5" t="str">
        <f>IF(OR(M512&gt;K512,N512&gt;L512,O512&gt;K512, Q512&gt;K512,N512&gt;L512, P512&gt;L512, R512&gt;L512),"Member currently has a coverage election over what he/she needs.  Please add more dependents or adjust the coverage election.","")&amp;(IF(AND(NOT(ISBLANK(Spreadsheet!C512)),NOT(ISBLANK(Spreadsheet!D512)),ISBLANK(Spreadsheet!E512)),"Dependent lacks a relationship to member.Please select one from the drop-down.",""))</f>
        <v/>
      </c>
      <c r="T512" s="5" t="b">
        <f t="shared" si="37"/>
        <v>1</v>
      </c>
      <c r="U512" s="5" t="b">
        <f>OR(ISBLANK(Spreadsheet!C512),IF(NOT(ISBLANK(Spreadsheet!D512)),NOT(ISBLANK(Spreadsheet!E512)),TRUE))</f>
        <v>1</v>
      </c>
      <c r="V512" s="5" t="b">
        <f>OR(ISBLANK(Spreadsheet!C512), NOT(ISBLANK(Spreadsheet!I512)))</f>
        <v>1</v>
      </c>
      <c r="W512" s="5" t="b">
        <f>OR(ISBLANK(Spreadsheet!D512),NOT(ISBLANK(Spreadsheet!C512)))</f>
        <v>1</v>
      </c>
      <c r="X512" s="155" t="str">
        <f>REPT("0",MIN(FIND({1,2,3,4,5,6,7,8,9},Spreadsheet!C512&amp;"123456789"))-1)&amp;IF(ISBLANK(Spreadsheet!C512),"",SUMPRODUCT(MID(0&amp;Spreadsheet!C512,LARGE(INDEX(ISNUMBER(--MID(Spreadsheet!C512,ROW($1:$225),1))*
 ROW($1:$225),0),ROW($1:$225))+1,1)*10^ROW($1:$225)/10))</f>
        <v/>
      </c>
      <c r="Y512" s="5" t="b">
        <f>IF(NOT(ISBLANK(Spreadsheet!C512)),IF(AND(ISNUMBER(VALUE(Spreadsheet!C512)), LEN(Spreadsheet!C512)=9),TRUE,FALSE),TRUE)</f>
        <v>1</v>
      </c>
      <c r="Z512" s="155" t="str">
        <f>REPT("0",MIN(FIND({1,2,3,4,5,6,7,8,9},Spreadsheet!D512&amp;"123456789"))-1)&amp;IF(ISBLANK(Spreadsheet!D512),"",SUMPRODUCT(MID(0&amp;Spreadsheet!D512,LARGE(INDEX(ISNUMBER(--MID(Spreadsheet!D512,ROW($1:$225),1))*
 ROW($1:$225),0),ROW($1:$225))+1,1)*10^ROW($1:$225)/10))</f>
        <v/>
      </c>
      <c r="AA512" s="5" t="b">
        <f>IF(AND(NOT(ISBLANK(Spreadsheet!D512)),NOT(ISBLANK(Spreadsheet!C512))),IF(AND(ISNUMBER(VALUE(Spreadsheet!D512)), LEN(Spreadsheet!D512)=9),TRUE,FALSE),IF(AND(NOT(ISBLANK(Spreadsheet!D512)),ISBLANK(Spreadsheet!C512)),FALSE,TRUE))</f>
        <v>1</v>
      </c>
      <c r="AB512" s="5" t="b">
        <f>OR(ISBLANK(Spreadsheet!Y512),IF(NOT(ISBLANK(Spreadsheet!Y512)),LEN(Spreadsheet!Y512)=10,ISNUMBER(VALUE(Spreadsheet!Y512))))</f>
        <v>1</v>
      </c>
      <c r="AC512" s="5" t="b">
        <f>OR(ISBLANK(Spreadsheet!AI512), AND(NOT(ISBLANK(Spreadsheet!AJ512)), NOT(ISNUMBER(SEARCH("Waive",Spreadsheet!AJ512)))))</f>
        <v>1</v>
      </c>
      <c r="AD512" s="5" t="b">
        <f>OR(ISBLANK(Spreadsheet!AK512), AND(NOT(ISBLANK(Spreadsheet!AL512)), NOT(ISNUMBER(SEARCH("Waive",Spreadsheet!AL512)))))</f>
        <v>1</v>
      </c>
      <c r="AE512" s="5" t="b">
        <f>OR(ISBLANK(Spreadsheet!AM512), AND(NOT(ISBLANK(Spreadsheet!AN512)), NOT(ISNUMBER(SEARCH("Waive", Spreadsheet!AN512)))))</f>
        <v>1</v>
      </c>
      <c r="AF512" s="5" t="b">
        <f>OR(ISBLANK(Spreadsheet!C512), NOT(ISBLANK(Spreadsheet!D512)),NOT(ISBLANK(Spreadsheet!L512)))</f>
        <v>1</v>
      </c>
      <c r="AG512" s="5" t="b">
        <f>IF(AND(NOT(ISBLANK(Spreadsheet!C512)), NOT(ISBLANK(Spreadsheet!D512)),Spreadsheet!C512&lt;&gt;Spreadsheet!D512),IF(ISERROR(VLOOKUP(Spreadsheet!C512, Spreadsheet!$C$6:'Spreadsheet'!$C511,1,FALSE)), FALSE, TRUE),TRUE)</f>
        <v>1</v>
      </c>
      <c r="AH512" s="5" t="b">
        <f>Spreadsheet!$B$2=Spreadsheet!AD512</f>
        <v>1</v>
      </c>
      <c r="AI512" s="5" t="b">
        <f>IF(ISBLANK(Spreadsheet!G512),TRUE,IF(OR(LEN(Spreadsheet!G512)&gt;1,ISNUMBER(VALUE(Spreadsheet!G512))),FALSE,TRUE))</f>
        <v>1</v>
      </c>
      <c r="AJ512" s="5" t="b">
        <f>OR(ISBLANK(Spreadsheet!C512), NOT(ISBLANK(Spreadsheet!B512)), NOT(ISBLANK(Spreadsheet!D512)))</f>
        <v>1</v>
      </c>
      <c r="AK512" s="5" t="b">
        <f t="array" ref="AK512">IF(OR(AND(ISBLANK(Spreadsheet!E512),ISBLANK(Spreadsheet!D512),NOT(ISBLANK(Spreadsheet!C512))),AND(ISBLANK(Spreadsheet!E512),ISBLANK(Spreadsheet!D512),ISBLANK(Spreadsheet!C512))),TRUE,ISNUMBER(MATCH(TRUE,EXACT(Spreadsheet!E512,Relationships),0)))</f>
        <v>1</v>
      </c>
      <c r="AL512" s="5" t="b">
        <f>IF(NOT(ISBLANK(Spreadsheet!C512)),IF(OR(ISBLANK(Spreadsheet!F512),LEN(Spreadsheet!F512)&gt;40),FALSE,TRUE),TRUE)</f>
        <v>1</v>
      </c>
      <c r="AM512" s="5" t="b">
        <f>IF(NOT(ISBLANK(Spreadsheet!C512)),IF(OR(ISBLANK(Spreadsheet!H512),LEN(Spreadsheet!H512)&gt;40),FALSE,TRUE),TRUE)</f>
        <v>1</v>
      </c>
      <c r="AN512" s="5" t="b">
        <f t="array" ref="AN512">IF(ISBLANK(Spreadsheet!I512),TRUE,ISNUMBER(MATCH(TRUE,EXACT(Spreadsheet!I512,GenderValues),0)))</f>
        <v>1</v>
      </c>
      <c r="AO512" s="5" t="b">
        <f ca="1">IF(ISERROR(DATEVALUE(TEXT(Spreadsheet!J512,"mm/dd/yyyy")) &gt; TODAY()),IF(AND(ISBLANK(Spreadsheet!J512),ISBLANK(Spreadsheet!C512)),TRUE,FALSE),IF(DATEVALUE(TEXT(Spreadsheet!J512,"mm/dd/yyyy")) &gt; TODAY(),FALSE,TRUE))</f>
        <v>1</v>
      </c>
      <c r="AP512" s="5" t="b">
        <f>OR(ISBLANK(Spreadsheet!K512),LEN(Spreadsheet!K512)&lt;=100)</f>
        <v>1</v>
      </c>
      <c r="AQ512" s="5" t="b">
        <f t="array" ref="AQ512">IF(OR(AND(ISBLANK(Spreadsheet!L512),ISBLANK(Spreadsheet!C512)),AND(NOT(ISBLANK(Spreadsheet!C512)),NOT(ISBLANK(Spreadsheet!D512)))),TRUE,ISNUMBER(MATCH(TRUE,EXACT(Spreadsheet!L512,MaritalStatus),0)))</f>
        <v>1</v>
      </c>
      <c r="AR512" s="5" t="b">
        <f ca="1">IF(ISERROR(DATEVALUE(TEXT(Spreadsheet!M512,"mm/dd/yyyy")) &gt; TODAY()),IF(ISBLANK(Spreadsheet!M512),TRUE,FALSE),IF(DATEVALUE(TEXT(Spreadsheet!M512,"mm/dd/yyyy")) &gt; TODAY(),FALSE,TRUE))</f>
        <v>1</v>
      </c>
      <c r="AS512" s="5" t="b">
        <f>OR(ISBLANK(Spreadsheet!N512),LEN(Spreadsheet!N512)&lt;=100)</f>
        <v>1</v>
      </c>
      <c r="AT512" s="5" t="b">
        <f>OR(ISBLANK(Spreadsheet!O512),UPPER(Spreadsheet!O512)="YES")</f>
        <v>1</v>
      </c>
      <c r="AU512" s="5" t="b">
        <f>OR(ISBLANK(Spreadsheet!P512),UPPER(Spreadsheet!P512)="YES")</f>
        <v>1</v>
      </c>
      <c r="AV512" s="5" t="b">
        <f t="array" ref="AV512">IF(ISBLANK(Spreadsheet!Q512),TRUE,ISNUMBER(MATCH(TRUE,EXACT(Spreadsheet!Q512,OnGroupsPriorIns),0)))</f>
        <v>1</v>
      </c>
      <c r="AW512" s="5" t="b">
        <f>OR(ISBLANK(Spreadsheet!R512),UPPER(Spreadsheet!R512)="YES")</f>
        <v>1</v>
      </c>
      <c r="AX512" s="5" t="b">
        <f>OR(ISBLANK(Spreadsheet!S512),UPPER(Spreadsheet!S512)="YES")</f>
        <v>1</v>
      </c>
      <c r="AY512" s="5" t="b">
        <f>OR(AND(ISBLANK(Spreadsheet!C512),LEN(Spreadsheet!T512)=0),AND(NOT(ISBLANK(Spreadsheet!C512)),LEN(Spreadsheet!T512)&gt;0,LEN(Spreadsheet!T512)&lt;=50))</f>
        <v>1</v>
      </c>
      <c r="AZ512" s="5" t="b">
        <f>OR(LEN(Spreadsheet!U512)=0,AND(LEN(Spreadsheet!U512)&gt;0,LEN(Spreadsheet!U512)&lt;=50))</f>
        <v>1</v>
      </c>
      <c r="BA512" s="5" t="b">
        <f>OR(AND(ISBLANK(Spreadsheet!C512),LEN(Spreadsheet!V512)=0),AND(NOT(ISBLANK(Spreadsheet!C512)),LEN(Spreadsheet!V512)&gt;0,LEN(Spreadsheet!V512)&lt;=50))</f>
        <v>1</v>
      </c>
      <c r="BB512" s="5" t="b">
        <f t="array" ref="BB512">IF(AND(ISBLANK(Spreadsheet!C512),LEN(Spreadsheet!W512)=0),TRUE,ISNUMBER(MATCH(TRUE,EXACT(Spreadsheet!W512,States),0)))</f>
        <v>1</v>
      </c>
      <c r="BC512" s="5" t="b">
        <f>OR(AND(ISBLANK(Spreadsheet!C512),LEN(Spreadsheet!X512)=0),AND(NOT(ISBLANK(Spreadsheet!C512)),LEN(Spreadsheet!X512)&gt;0,LEN(Spreadsheet!X512)=5,ISNUMBER(VALUE(Spreadsheet!X512))))</f>
        <v>1</v>
      </c>
      <c r="BD512" s="5" t="b">
        <f>OR(ISBLANK(Spreadsheet!Z512),LEN(Spreadsheet!Z512)&lt;=50)</f>
        <v>1</v>
      </c>
      <c r="BE512" s="5" t="b">
        <f>ISBLANK(Spreadsheet!AA512)</f>
        <v>1</v>
      </c>
      <c r="BF512" s="5" t="b">
        <f>ISBLANK(Spreadsheet!AB512)</f>
        <v>1</v>
      </c>
      <c r="BG512" s="5" t="b">
        <f>IF(ISERROR(DATEVALUE(TEXT(Spreadsheet!AC512,"mm/dd/yyyy")) &gt; DATEVALUE(TEXT(Spreadsheet!J512,"mm/dd/yyyy"))),IF(OR(AND(ISBLANK(Spreadsheet!AC512),ISBLANK(Spreadsheet!C512)),AND(NOT(ISBLANK(Spreadsheet!C512)),ISBLANK(Spreadsheet!AC512),NOT(ISBLANK(Spreadsheet!D512)))),TRUE,FALSE),IF(DATEVALUE(TEXT(Spreadsheet!AC512,"mm/dd/yyyy")) &gt; DATEVALUE(TEXT(Spreadsheet!J512,"mm/dd/yyyy")),TRUE,FALSE))</f>
        <v>1</v>
      </c>
      <c r="BH512" s="5" t="b">
        <f>OR(AND(ISBLANK(Spreadsheet!C512),ISBLANK(Spreadsheet!AE512)),AND(NOT(ISBLANK(Spreadsheet!C512)),NOT(ISBLANK(Spreadsheet!D512)),ISBLANK(Spreadsheet!AE512)),AND(NOT(ISBLANK(Spreadsheet!C512)),ISBLANK(Spreadsheet!D512),NOT(ISBLANK(Spreadsheet!AE512)),LEN(Spreadsheet!AE512)&lt;=100))</f>
        <v>1</v>
      </c>
      <c r="BI512" s="5" t="b">
        <f t="array" ref="BI512">IF(ISBLANK(Spreadsheet!AF512),TRUE,ISNUMBER(MATCH(TRUE,EXACT(Spreadsheet!AF512,CobraShortReasons),0)))</f>
        <v>1</v>
      </c>
      <c r="BJ512" s="5" t="b">
        <f ca="1">IF(ISERROR(DATEVALUE(TEXT(Spreadsheet!AG512,"mm/dd/yyyy")) &gt; TODAY()),IF(ISBLANK(Spreadsheet!AG512),TRUE,FALSE),IF(DATEVALUE(TEXT(Spreadsheet!AG512,"mm/dd/yyyy")) &gt; TODAY(),FALSE,TRUE))</f>
        <v>1</v>
      </c>
      <c r="BK512" s="5" t="b">
        <f>OR(ISBLANK(Spreadsheet!AH512),LEN(Spreadsheet!AH512)&lt;=25)</f>
        <v>1</v>
      </c>
      <c r="BL512" s="5" t="b">
        <f t="array" aca="1" ref="BL512" ca="1">IF(ISBLANK(Spreadsheet!AI512),TRUE,ISNUMBER(MATCH(TRUE,EXACT(Spreadsheet!AI512,INDIRECT(Spreadsheet!$D$2)),0)))</f>
        <v>1</v>
      </c>
      <c r="BM512" s="5" t="b">
        <f t="array" aca="1" ref="BM512" ca="1">IF(ISBLANK(Spreadsheet!AJ512),TRUE,ISNUMBER(MATCH(TRUE,EXACT(Spreadsheet!AJ512,INDIRECT(Spreadsheet!BJ512)),0)))</f>
        <v>1</v>
      </c>
      <c r="BN512" s="5" t="b">
        <f t="array" ref="BN512">IF(ISBLANK(Spreadsheet!AK512),TRUE,ISNUMBER(MATCH(TRUE,EXACT(Spreadsheet!AK512,DentalPlans),0)))</f>
        <v>1</v>
      </c>
      <c r="BO512" s="5" t="b">
        <f t="array" aca="1" ref="BO512" ca="1">IF(ISBLANK(Spreadsheet!AL512),TRUE,ISNUMBER(MATCH(TRUE,EXACT(Spreadsheet!AL512,INDIRECT(Spreadsheet!BK512)),0)))</f>
        <v>1</v>
      </c>
      <c r="BP512" s="5" t="b">
        <f t="array" ref="BP512">IF(ISBLANK(Spreadsheet!AM512),TRUE,ISNUMBER(MATCH(TRUE,EXACT(Spreadsheet!AM512,VisionPlans),0)))</f>
        <v>1</v>
      </c>
      <c r="BQ512" s="5" t="b">
        <f t="array" aca="1" ref="BQ512" ca="1">IF(ISBLANK(Spreadsheet!AN512),TRUE,ISNUMBER(MATCH(TRUE,EXACT(Spreadsheet!AN512,INDIRECT(Spreadsheet!BL512)),0)))</f>
        <v>1</v>
      </c>
      <c r="BR512" s="5" t="b">
        <f t="array" ref="BR512">IF(ISBLANK(Spreadsheet!AO512),TRUE,ISNUMBER(MATCH(TRUE,EXACT(Spreadsheet!AO512,LifeBenefitClasses),0)))</f>
        <v>1</v>
      </c>
      <c r="BS512" s="5" t="b">
        <f>IF(OR(ISBLANK(Spreadsheet!AO512), Spreadsheet!AO512="Waive"),IF(ISBLANK(Spreadsheet!AP512),TRUE,FALSE),IF(OR(AND(NOT(ISBLANK(Spreadsheet!AO512)),ISBLANK(Spreadsheet!AP512)),NOT(ISNUMBER(VALUE(Spreadsheet!AP512)))),FALSE,IF(OR(AND(Spreadsheet!AP512&lt;6,MOD(Spreadsheet!AP512*10,5)=0), MOD(Spreadsheet!AP512,5000)=0),TRUE,FALSE)))</f>
        <v>1</v>
      </c>
      <c r="BT512" s="5" t="b">
        <f t="array" ref="BT512">IF(ISBLANK(Spreadsheet!AQ512),TRUE,ISNUMBER(MATCH(TRUE,EXACT(Spreadsheet!AQ512,EnrollWaive),0)))</f>
        <v>1</v>
      </c>
      <c r="BU512" s="5" t="b">
        <f t="array" ref="BU512">IF(ISBLANK(Spreadsheet!AR512),TRUE,ISNUMBER(MATCH(TRUE,EXACT(Spreadsheet!AR512,LifeBenefitClasses),0)))</f>
        <v>1</v>
      </c>
      <c r="BV512" s="5" t="b">
        <f>IF(OR(ISBLANK(Spreadsheet!AR512), Spreadsheet!AR512="Waive"),IF(ISBLANK(Spreadsheet!AS512),TRUE,FALSE),IF(OR(AND(NOT(ISBLANK(Spreadsheet!AR512)),ISBLANK(Spreadsheet!AS512)),NOT(ISNUMBER(VALUE(Spreadsheet!AS512)))),FALSE,IF(OR(AND(Spreadsheet!AS512&lt;6,MOD(Spreadsheet!AS512*10,5)=0), MOD(Spreadsheet!AS512,10000)=0),TRUE,FALSE)))</f>
        <v>1</v>
      </c>
      <c r="BW512" s="5" t="b">
        <f t="array" ref="BW512">IF(ISBLANK(Spreadsheet!AT512),TRUE,ISNUMBER(MATCH(TRUE,EXACT(Spreadsheet!AT512,LifeBenefitClasses),0)))</f>
        <v>1</v>
      </c>
      <c r="BX512" s="5" t="b">
        <f>IF(OR(ISBLANK(Spreadsheet!AT512), Spreadsheet!AT512="Waive"),IF(ISBLANK(Spreadsheet!AU512),TRUE,FALSE),IF(OR(AND(NOT(ISBLANK(Spreadsheet!AT512)),ISBLANK(Spreadsheet!AU512)),NOT(ISNUMBER(VALUE(Spreadsheet!AU512)))),FALSE,IF(AND(NOT(OR(ISBLANK(Spreadsheet!AT512),Spreadsheet!AT512="Waive")),NOT(OR(ISBLANK(Spreadsheet!AR512),Spreadsheet!AR512="Waive")),MOD(Spreadsheet!AU512,5000)=0, Spreadsheet!AU512&lt;=(Spreadsheet!AS512*0.5)),TRUE,FALSE)))</f>
        <v>1</v>
      </c>
      <c r="BY512" s="5" t="b">
        <f t="array" ref="BY512">IF(ISBLANK(Spreadsheet!AV512),TRUE,ISNUMBER(MATCH(TRUE,EXACT(Spreadsheet!AV512,EnrollWaive),0)))</f>
        <v>1</v>
      </c>
      <c r="BZ512" s="5" t="b">
        <f t="array" ref="BZ512">IF(ISBLANK(Spreadsheet!AW512),TRUE,ISNUMBER(MATCH(TRUE,EXACT(Spreadsheet!AW512,LifeBenefitClasses),0)))</f>
        <v>1</v>
      </c>
      <c r="CA512" s="5" t="b">
        <f t="array" ref="CA512">IF(ISBLANK(Spreadsheet!AX512),TRUE,ISNUMBER(MATCH(TRUE,EXACT(Spreadsheet!AX512,LifeBenefitClasses),0)))</f>
        <v>1</v>
      </c>
      <c r="CB512" s="5" t="b">
        <f t="array" ref="CB512">IF(ISBLANK(Spreadsheet!AY512),TRUE,ISNUMBER(MATCH(TRUE,EXACT(Spreadsheet!AY512,LifeBenefitClasses),0)))</f>
        <v>1</v>
      </c>
      <c r="CC512" s="5" t="b">
        <f t="array" ref="CC512">IF(ISBLANK(Spreadsheet!AZ512),TRUE,ISNUMBER(MATCH(TRUE,EXACT(Spreadsheet!AZ512,LifeBenefitClasses),0)))</f>
        <v>1</v>
      </c>
      <c r="CD512" s="5" t="b">
        <f t="array" ref="CD512">IF(ISBLANK(Spreadsheet!BA512),TRUE,ISNUMBER(MATCH(TRUE,EXACT(Spreadsheet!BA512,LifeBenefitClasses),0)))</f>
        <v>1</v>
      </c>
      <c r="CE512" s="5" t="b">
        <f>IF(OR(ISBLANK(Spreadsheet!BA512), Spreadsheet!BA512="Waive"),IF(ISBLANK(Spreadsheet!BB512),TRUE,FALSE),IF(OR(AND(NOT(ISBLANK(Spreadsheet!BA512)),ISBLANK(Spreadsheet!BB512)),NOT(ISNUMBER(VALUE(Spreadsheet!BB512))),ISBLANK(Spreadsheet!BC512),NOT(ISNUMBER(VALUE(Spreadsheet!BC512)))),FALSE,IF(AND(Spreadsheet!BB512&gt;=50000,Spreadsheet!BB512&lt;=250000,MOD(Spreadsheet!BB512,10000)=0,Spreadsheet!BB512&lt;=(10*Spreadsheet!BC512)),TRUE,FALSE)))</f>
        <v>1</v>
      </c>
      <c r="CF512" s="5" t="b">
        <f>IF(NOT(ISBLANK(Spreadsheet!BC512)),AND(ISNUMBER(VALUE(Spreadsheet!BC512)),Spreadsheet!BC512&gt;0),AND(OR(ISBLANK(Spreadsheet!AO512),Spreadsheet!AO512="Waive",AND(NOT(OR(ISBLANK(Spreadsheet!AO512),Spreadsheet!AO512="Waive")),Spreadsheet!AP512&gt;=6)),OR(ISBLANK(Spreadsheet!AR512),AND(NOT(OR(ISBLANK(Spreadsheet!AR512),Spreadsheet!AR512="Waive")),Spreadsheet!AS512&gt;=6)),OR(ISBLANK(Spreadsheet!AW512)),OR(ISBLANK(Spreadsheet!AX512)),OR(ISBLANK(Spreadsheet!AY512)),OR(ISBLANK(Spreadsheet!AZ512)),OR(ISBLANK(Spreadsheet!BA512),Spreadsheet!BA512="Waive")))</f>
        <v>1</v>
      </c>
      <c r="CG512" s="5" t="b">
        <f t="shared" ca="1" si="35"/>
        <v>1</v>
      </c>
    </row>
    <row r="513" spans="8:85" x14ac:dyDescent="0.3">
      <c r="H513" s="5">
        <f t="shared" ca="1" si="36"/>
        <v>2</v>
      </c>
      <c r="I513" s="5" t="str">
        <f t="shared" ca="1" si="34"/>
        <v/>
      </c>
      <c r="J513" s="5" t="str">
        <f>IF(AND(NOT(ISBLANK(Spreadsheet!C513)),ISBLANK(Spreadsheet!D513)),Spreadsheet!F513&amp;" "&amp;Spreadsheet!H513,"")</f>
        <v/>
      </c>
      <c r="K513" s="5">
        <f>IF(AND(NOT(ISBLANK(Spreadsheet!C513)),ISBLANK(Spreadsheet!D513)),COUNTIFS(Spreadsheet!E514:E$786,"=Child",Spreadsheet!C514:C$786, "="&amp;Spreadsheet!C513) + COUNTIFS(Spreadsheet!E514:E$786,"=Step-child",Spreadsheet!C514:C$786, "="&amp;Spreadsheet!C513),0)</f>
        <v>0</v>
      </c>
      <c r="L513" s="5">
        <f>IF(NOT(ISBLANK(J513)),COUNTIFS(Spreadsheet!E514:E$786,"=Wife",Spreadsheet!C514:C$786, "="&amp;Spreadsheet!C513) + COUNTIFS(Spreadsheet!E514:E$786,"=Husband",Spreadsheet!C514:C$786, "="&amp;Spreadsheet!C513),0)</f>
        <v>0</v>
      </c>
      <c r="M513" s="5">
        <f>IF(NOT(ISBLANK(Spreadsheet!AJ513)),VLOOKUP(Spreadsheet!AJ513,'Drop Downs'!$P$2:$R$16,3,FALSE),0)</f>
        <v>0</v>
      </c>
      <c r="N513" s="5">
        <f>IF(NOT(ISBLANK(Spreadsheet!AJ513)), VLOOKUP(Spreadsheet!AJ513,'Drop Downs'!$P$2:$R$16,2,FALSE),0)</f>
        <v>0</v>
      </c>
      <c r="O513" s="5">
        <f>IF(NOT(ISBLANK(Spreadsheet!AL513)),VLOOKUP(Spreadsheet!AL513,'Drop Downs'!$P$2:$R$16,3,FALSE), 0)</f>
        <v>0</v>
      </c>
      <c r="P513" s="5">
        <f>IF(NOT(ISBLANK(Spreadsheet!AL513)),VLOOKUP(Spreadsheet!AL513,'Drop Downs'!$P$2:$R$16,2,FALSE),0)</f>
        <v>0</v>
      </c>
      <c r="Q513" s="5">
        <f>IF(NOT(ISBLANK(Spreadsheet!AN513)),VLOOKUP(Spreadsheet!AN513,'Drop Downs'!$P$2:$R$16,3,FALSE),0)</f>
        <v>0</v>
      </c>
      <c r="R513" s="5">
        <f>IF(NOT(ISBLANK(Spreadsheet!AN513)),VLOOKUP(Spreadsheet!AN513,'Drop Downs'!$P$2:$R$16,2,FALSE),0)</f>
        <v>0</v>
      </c>
      <c r="S513" s="5" t="str">
        <f>IF(OR(M513&gt;K513,N513&gt;L513,O513&gt;K513, Q513&gt;K513,N513&gt;L513, P513&gt;L513, R513&gt;L513),"Member currently has a coverage election over what he/she needs.  Please add more dependents or adjust the coverage election.","")&amp;(IF(AND(NOT(ISBLANK(Spreadsheet!C513)),NOT(ISBLANK(Spreadsheet!D513)),ISBLANK(Spreadsheet!E513)),"Dependent lacks a relationship to member.Please select one from the drop-down.",""))</f>
        <v/>
      </c>
      <c r="T513" s="5" t="b">
        <f t="shared" si="37"/>
        <v>1</v>
      </c>
      <c r="U513" s="5" t="b">
        <f>OR(ISBLANK(Spreadsheet!C513),IF(NOT(ISBLANK(Spreadsheet!D513)),NOT(ISBLANK(Spreadsheet!E513)),TRUE))</f>
        <v>1</v>
      </c>
      <c r="V513" s="5" t="b">
        <f>OR(ISBLANK(Spreadsheet!C513), NOT(ISBLANK(Spreadsheet!I513)))</f>
        <v>1</v>
      </c>
      <c r="W513" s="5" t="b">
        <f>OR(ISBLANK(Spreadsheet!D513),NOT(ISBLANK(Spreadsheet!C513)))</f>
        <v>1</v>
      </c>
      <c r="X513" s="155" t="str">
        <f>REPT("0",MIN(FIND({1,2,3,4,5,6,7,8,9},Spreadsheet!C513&amp;"123456789"))-1)&amp;IF(ISBLANK(Spreadsheet!C513),"",SUMPRODUCT(MID(0&amp;Spreadsheet!C513,LARGE(INDEX(ISNUMBER(--MID(Spreadsheet!C513,ROW($1:$225),1))*
 ROW($1:$225),0),ROW($1:$225))+1,1)*10^ROW($1:$225)/10))</f>
        <v/>
      </c>
      <c r="Y513" s="5" t="b">
        <f>IF(NOT(ISBLANK(Spreadsheet!C513)),IF(AND(ISNUMBER(VALUE(Spreadsheet!C513)), LEN(Spreadsheet!C513)=9),TRUE,FALSE),TRUE)</f>
        <v>1</v>
      </c>
      <c r="Z513" s="155" t="str">
        <f>REPT("0",MIN(FIND({1,2,3,4,5,6,7,8,9},Spreadsheet!D513&amp;"123456789"))-1)&amp;IF(ISBLANK(Spreadsheet!D513),"",SUMPRODUCT(MID(0&amp;Spreadsheet!D513,LARGE(INDEX(ISNUMBER(--MID(Spreadsheet!D513,ROW($1:$225),1))*
 ROW($1:$225),0),ROW($1:$225))+1,1)*10^ROW($1:$225)/10))</f>
        <v/>
      </c>
      <c r="AA513" s="5" t="b">
        <f>IF(AND(NOT(ISBLANK(Spreadsheet!D513)),NOT(ISBLANK(Spreadsheet!C513))),IF(AND(ISNUMBER(VALUE(Spreadsheet!D513)), LEN(Spreadsheet!D513)=9),TRUE,FALSE),IF(AND(NOT(ISBLANK(Spreadsheet!D513)),ISBLANK(Spreadsheet!C513)),FALSE,TRUE))</f>
        <v>1</v>
      </c>
      <c r="AB513" s="5" t="b">
        <f>OR(ISBLANK(Spreadsheet!Y513),IF(NOT(ISBLANK(Spreadsheet!Y513)),LEN(Spreadsheet!Y513)=10,ISNUMBER(VALUE(Spreadsheet!Y513))))</f>
        <v>1</v>
      </c>
      <c r="AC513" s="5" t="b">
        <f>OR(ISBLANK(Spreadsheet!AI513), AND(NOT(ISBLANK(Spreadsheet!AJ513)), NOT(ISNUMBER(SEARCH("Waive",Spreadsheet!AJ513)))))</f>
        <v>1</v>
      </c>
      <c r="AD513" s="5" t="b">
        <f>OR(ISBLANK(Spreadsheet!AK513), AND(NOT(ISBLANK(Spreadsheet!AL513)), NOT(ISNUMBER(SEARCH("Waive",Spreadsheet!AL513)))))</f>
        <v>1</v>
      </c>
      <c r="AE513" s="5" t="b">
        <f>OR(ISBLANK(Spreadsheet!AM513), AND(NOT(ISBLANK(Spreadsheet!AN513)), NOT(ISNUMBER(SEARCH("Waive", Spreadsheet!AN513)))))</f>
        <v>1</v>
      </c>
      <c r="AF513" s="5" t="b">
        <f>OR(ISBLANK(Spreadsheet!C513), NOT(ISBLANK(Spreadsheet!D513)),NOT(ISBLANK(Spreadsheet!L513)))</f>
        <v>1</v>
      </c>
      <c r="AG513" s="5" t="b">
        <f>IF(AND(NOT(ISBLANK(Spreadsheet!C513)), NOT(ISBLANK(Spreadsheet!D513)),Spreadsheet!C513&lt;&gt;Spreadsheet!D513),IF(ISERROR(VLOOKUP(Spreadsheet!C513, Spreadsheet!$C$6:'Spreadsheet'!$C512,1,FALSE)), FALSE, TRUE),TRUE)</f>
        <v>1</v>
      </c>
      <c r="AH513" s="5" t="b">
        <f>Spreadsheet!$B$2=Spreadsheet!AD513</f>
        <v>1</v>
      </c>
      <c r="AI513" s="5" t="b">
        <f>IF(ISBLANK(Spreadsheet!G513),TRUE,IF(OR(LEN(Spreadsheet!G513)&gt;1,ISNUMBER(VALUE(Spreadsheet!G513))),FALSE,TRUE))</f>
        <v>1</v>
      </c>
      <c r="AJ513" s="5" t="b">
        <f>OR(ISBLANK(Spreadsheet!C513), NOT(ISBLANK(Spreadsheet!B513)), NOT(ISBLANK(Spreadsheet!D513)))</f>
        <v>1</v>
      </c>
      <c r="AK513" s="5" t="b">
        <f t="array" ref="AK513">IF(OR(AND(ISBLANK(Spreadsheet!E513),ISBLANK(Spreadsheet!D513),NOT(ISBLANK(Spreadsheet!C513))),AND(ISBLANK(Spreadsheet!E513),ISBLANK(Spreadsheet!D513),ISBLANK(Spreadsheet!C513))),TRUE,ISNUMBER(MATCH(TRUE,EXACT(Spreadsheet!E513,Relationships),0)))</f>
        <v>1</v>
      </c>
      <c r="AL513" s="5" t="b">
        <f>IF(NOT(ISBLANK(Spreadsheet!C513)),IF(OR(ISBLANK(Spreadsheet!F513),LEN(Spreadsheet!F513)&gt;40),FALSE,TRUE),TRUE)</f>
        <v>1</v>
      </c>
      <c r="AM513" s="5" t="b">
        <f>IF(NOT(ISBLANK(Spreadsheet!C513)),IF(OR(ISBLANK(Spreadsheet!H513),LEN(Spreadsheet!H513)&gt;40),FALSE,TRUE),TRUE)</f>
        <v>1</v>
      </c>
      <c r="AN513" s="5" t="b">
        <f t="array" ref="AN513">IF(ISBLANK(Spreadsheet!I513),TRUE,ISNUMBER(MATCH(TRUE,EXACT(Spreadsheet!I513,GenderValues),0)))</f>
        <v>1</v>
      </c>
      <c r="AO513" s="5" t="b">
        <f ca="1">IF(ISERROR(DATEVALUE(TEXT(Spreadsheet!J513,"mm/dd/yyyy")) &gt; TODAY()),IF(AND(ISBLANK(Spreadsheet!J513),ISBLANK(Spreadsheet!C513)),TRUE,FALSE),IF(DATEVALUE(TEXT(Spreadsheet!J513,"mm/dd/yyyy")) &gt; TODAY(),FALSE,TRUE))</f>
        <v>1</v>
      </c>
      <c r="AP513" s="5" t="b">
        <f>OR(ISBLANK(Spreadsheet!K513),LEN(Spreadsheet!K513)&lt;=100)</f>
        <v>1</v>
      </c>
      <c r="AQ513" s="5" t="b">
        <f t="array" ref="AQ513">IF(OR(AND(ISBLANK(Spreadsheet!L513),ISBLANK(Spreadsheet!C513)),AND(NOT(ISBLANK(Spreadsheet!C513)),NOT(ISBLANK(Spreadsheet!D513)))),TRUE,ISNUMBER(MATCH(TRUE,EXACT(Spreadsheet!L513,MaritalStatus),0)))</f>
        <v>1</v>
      </c>
      <c r="AR513" s="5" t="b">
        <f ca="1">IF(ISERROR(DATEVALUE(TEXT(Spreadsheet!M513,"mm/dd/yyyy")) &gt; TODAY()),IF(ISBLANK(Spreadsheet!M513),TRUE,FALSE),IF(DATEVALUE(TEXT(Spreadsheet!M513,"mm/dd/yyyy")) &gt; TODAY(),FALSE,TRUE))</f>
        <v>1</v>
      </c>
      <c r="AS513" s="5" t="b">
        <f>OR(ISBLANK(Spreadsheet!N513),LEN(Spreadsheet!N513)&lt;=100)</f>
        <v>1</v>
      </c>
      <c r="AT513" s="5" t="b">
        <f>OR(ISBLANK(Spreadsheet!O513),UPPER(Spreadsheet!O513)="YES")</f>
        <v>1</v>
      </c>
      <c r="AU513" s="5" t="b">
        <f>OR(ISBLANK(Spreadsheet!P513),UPPER(Spreadsheet!P513)="YES")</f>
        <v>1</v>
      </c>
      <c r="AV513" s="5" t="b">
        <f t="array" ref="AV513">IF(ISBLANK(Spreadsheet!Q513),TRUE,ISNUMBER(MATCH(TRUE,EXACT(Spreadsheet!Q513,OnGroupsPriorIns),0)))</f>
        <v>1</v>
      </c>
      <c r="AW513" s="5" t="b">
        <f>OR(ISBLANK(Spreadsheet!R513),UPPER(Spreadsheet!R513)="YES")</f>
        <v>1</v>
      </c>
      <c r="AX513" s="5" t="b">
        <f>OR(ISBLANK(Spreadsheet!S513),UPPER(Spreadsheet!S513)="YES")</f>
        <v>1</v>
      </c>
      <c r="AY513" s="5" t="b">
        <f>OR(AND(ISBLANK(Spreadsheet!C513),LEN(Spreadsheet!T513)=0),AND(NOT(ISBLANK(Spreadsheet!C513)),LEN(Spreadsheet!T513)&gt;0,LEN(Spreadsheet!T513)&lt;=50))</f>
        <v>1</v>
      </c>
      <c r="AZ513" s="5" t="b">
        <f>OR(LEN(Spreadsheet!U513)=0,AND(LEN(Spreadsheet!U513)&gt;0,LEN(Spreadsheet!U513)&lt;=50))</f>
        <v>1</v>
      </c>
      <c r="BA513" s="5" t="b">
        <f>OR(AND(ISBLANK(Spreadsheet!C513),LEN(Spreadsheet!V513)=0),AND(NOT(ISBLANK(Spreadsheet!C513)),LEN(Spreadsheet!V513)&gt;0,LEN(Spreadsheet!V513)&lt;=50))</f>
        <v>1</v>
      </c>
      <c r="BB513" s="5" t="b">
        <f t="array" ref="BB513">IF(AND(ISBLANK(Spreadsheet!C513),LEN(Spreadsheet!W513)=0),TRUE,ISNUMBER(MATCH(TRUE,EXACT(Spreadsheet!W513,States),0)))</f>
        <v>1</v>
      </c>
      <c r="BC513" s="5" t="b">
        <f>OR(AND(ISBLANK(Spreadsheet!C513),LEN(Spreadsheet!X513)=0),AND(NOT(ISBLANK(Spreadsheet!C513)),LEN(Spreadsheet!X513)&gt;0,LEN(Spreadsheet!X513)=5,ISNUMBER(VALUE(Spreadsheet!X513))))</f>
        <v>1</v>
      </c>
      <c r="BD513" s="5" t="b">
        <f>OR(ISBLANK(Spreadsheet!Z513),LEN(Spreadsheet!Z513)&lt;=50)</f>
        <v>1</v>
      </c>
      <c r="BE513" s="5" t="b">
        <f>ISBLANK(Spreadsheet!AA513)</f>
        <v>1</v>
      </c>
      <c r="BF513" s="5" t="b">
        <f>ISBLANK(Spreadsheet!AB513)</f>
        <v>1</v>
      </c>
      <c r="BG513" s="5" t="b">
        <f>IF(ISERROR(DATEVALUE(TEXT(Spreadsheet!AC513,"mm/dd/yyyy")) &gt; DATEVALUE(TEXT(Spreadsheet!J513,"mm/dd/yyyy"))),IF(OR(AND(ISBLANK(Spreadsheet!AC513),ISBLANK(Spreadsheet!C513)),AND(NOT(ISBLANK(Spreadsheet!C513)),ISBLANK(Spreadsheet!AC513),NOT(ISBLANK(Spreadsheet!D513)))),TRUE,FALSE),IF(DATEVALUE(TEXT(Spreadsheet!AC513,"mm/dd/yyyy")) &gt; DATEVALUE(TEXT(Spreadsheet!J513,"mm/dd/yyyy")),TRUE,FALSE))</f>
        <v>1</v>
      </c>
      <c r="BH513" s="5" t="b">
        <f>OR(AND(ISBLANK(Spreadsheet!C513),ISBLANK(Spreadsheet!AE513)),AND(NOT(ISBLANK(Spreadsheet!C513)),NOT(ISBLANK(Spreadsheet!D513)),ISBLANK(Spreadsheet!AE513)),AND(NOT(ISBLANK(Spreadsheet!C513)),ISBLANK(Spreadsheet!D513),NOT(ISBLANK(Spreadsheet!AE513)),LEN(Spreadsheet!AE513)&lt;=100))</f>
        <v>1</v>
      </c>
      <c r="BI513" s="5" t="b">
        <f t="array" ref="BI513">IF(ISBLANK(Spreadsheet!AF513),TRUE,ISNUMBER(MATCH(TRUE,EXACT(Spreadsheet!AF513,CobraShortReasons),0)))</f>
        <v>1</v>
      </c>
      <c r="BJ513" s="5" t="b">
        <f ca="1">IF(ISERROR(DATEVALUE(TEXT(Spreadsheet!AG513,"mm/dd/yyyy")) &gt; TODAY()),IF(ISBLANK(Spreadsheet!AG513),TRUE,FALSE),IF(DATEVALUE(TEXT(Spreadsheet!AG513,"mm/dd/yyyy")) &gt; TODAY(),FALSE,TRUE))</f>
        <v>1</v>
      </c>
      <c r="BK513" s="5" t="b">
        <f>OR(ISBLANK(Spreadsheet!AH513),LEN(Spreadsheet!AH513)&lt;=25)</f>
        <v>1</v>
      </c>
      <c r="BL513" s="5" t="b">
        <f t="array" aca="1" ref="BL513" ca="1">IF(ISBLANK(Spreadsheet!AI513),TRUE,ISNUMBER(MATCH(TRUE,EXACT(Spreadsheet!AI513,INDIRECT(Spreadsheet!$D$2)),0)))</f>
        <v>1</v>
      </c>
      <c r="BM513" s="5" t="b">
        <f t="array" aca="1" ref="BM513" ca="1">IF(ISBLANK(Spreadsheet!AJ513),TRUE,ISNUMBER(MATCH(TRUE,EXACT(Spreadsheet!AJ513,INDIRECT(Spreadsheet!BJ513)),0)))</f>
        <v>1</v>
      </c>
      <c r="BN513" s="5" t="b">
        <f t="array" ref="BN513">IF(ISBLANK(Spreadsheet!AK513),TRUE,ISNUMBER(MATCH(TRUE,EXACT(Spreadsheet!AK513,DentalPlans),0)))</f>
        <v>1</v>
      </c>
      <c r="BO513" s="5" t="b">
        <f t="array" aca="1" ref="BO513" ca="1">IF(ISBLANK(Spreadsheet!AL513),TRUE,ISNUMBER(MATCH(TRUE,EXACT(Spreadsheet!AL513,INDIRECT(Spreadsheet!BK513)),0)))</f>
        <v>1</v>
      </c>
      <c r="BP513" s="5" t="b">
        <f t="array" ref="BP513">IF(ISBLANK(Spreadsheet!AM513),TRUE,ISNUMBER(MATCH(TRUE,EXACT(Spreadsheet!AM513,VisionPlans),0)))</f>
        <v>1</v>
      </c>
      <c r="BQ513" s="5" t="b">
        <f t="array" aca="1" ref="BQ513" ca="1">IF(ISBLANK(Spreadsheet!AN513),TRUE,ISNUMBER(MATCH(TRUE,EXACT(Spreadsheet!AN513,INDIRECT(Spreadsheet!BL513)),0)))</f>
        <v>1</v>
      </c>
      <c r="BR513" s="5" t="b">
        <f t="array" ref="BR513">IF(ISBLANK(Spreadsheet!AO513),TRUE,ISNUMBER(MATCH(TRUE,EXACT(Spreadsheet!AO513,LifeBenefitClasses),0)))</f>
        <v>1</v>
      </c>
      <c r="BS513" s="5" t="b">
        <f>IF(OR(ISBLANK(Spreadsheet!AO513), Spreadsheet!AO513="Waive"),IF(ISBLANK(Spreadsheet!AP513),TRUE,FALSE),IF(OR(AND(NOT(ISBLANK(Spreadsheet!AO513)),ISBLANK(Spreadsheet!AP513)),NOT(ISNUMBER(VALUE(Spreadsheet!AP513)))),FALSE,IF(OR(AND(Spreadsheet!AP513&lt;6,MOD(Spreadsheet!AP513*10,5)=0), MOD(Spreadsheet!AP513,5000)=0),TRUE,FALSE)))</f>
        <v>1</v>
      </c>
      <c r="BT513" s="5" t="b">
        <f t="array" ref="BT513">IF(ISBLANK(Spreadsheet!AQ513),TRUE,ISNUMBER(MATCH(TRUE,EXACT(Spreadsheet!AQ513,EnrollWaive),0)))</f>
        <v>1</v>
      </c>
      <c r="BU513" s="5" t="b">
        <f t="array" ref="BU513">IF(ISBLANK(Spreadsheet!AR513),TRUE,ISNUMBER(MATCH(TRUE,EXACT(Spreadsheet!AR513,LifeBenefitClasses),0)))</f>
        <v>1</v>
      </c>
      <c r="BV513" s="5" t="b">
        <f>IF(OR(ISBLANK(Spreadsheet!AR513), Spreadsheet!AR513="Waive"),IF(ISBLANK(Spreadsheet!AS513),TRUE,FALSE),IF(OR(AND(NOT(ISBLANK(Spreadsheet!AR513)),ISBLANK(Spreadsheet!AS513)),NOT(ISNUMBER(VALUE(Spreadsheet!AS513)))),FALSE,IF(OR(AND(Spreadsheet!AS513&lt;6,MOD(Spreadsheet!AS513*10,5)=0), MOD(Spreadsheet!AS513,10000)=0),TRUE,FALSE)))</f>
        <v>1</v>
      </c>
      <c r="BW513" s="5" t="b">
        <f t="array" ref="BW513">IF(ISBLANK(Spreadsheet!AT513),TRUE,ISNUMBER(MATCH(TRUE,EXACT(Spreadsheet!AT513,LifeBenefitClasses),0)))</f>
        <v>1</v>
      </c>
      <c r="BX513" s="5" t="b">
        <f>IF(OR(ISBLANK(Spreadsheet!AT513), Spreadsheet!AT513="Waive"),IF(ISBLANK(Spreadsheet!AU513),TRUE,FALSE),IF(OR(AND(NOT(ISBLANK(Spreadsheet!AT513)),ISBLANK(Spreadsheet!AU513)),NOT(ISNUMBER(VALUE(Spreadsheet!AU513)))),FALSE,IF(AND(NOT(OR(ISBLANK(Spreadsheet!AT513),Spreadsheet!AT513="Waive")),NOT(OR(ISBLANK(Spreadsheet!AR513),Spreadsheet!AR513="Waive")),MOD(Spreadsheet!AU513,5000)=0, Spreadsheet!AU513&lt;=(Spreadsheet!AS513*0.5)),TRUE,FALSE)))</f>
        <v>1</v>
      </c>
      <c r="BY513" s="5" t="b">
        <f t="array" ref="BY513">IF(ISBLANK(Spreadsheet!AV513),TRUE,ISNUMBER(MATCH(TRUE,EXACT(Spreadsheet!AV513,EnrollWaive),0)))</f>
        <v>1</v>
      </c>
      <c r="BZ513" s="5" t="b">
        <f t="array" ref="BZ513">IF(ISBLANK(Spreadsheet!AW513),TRUE,ISNUMBER(MATCH(TRUE,EXACT(Spreadsheet!AW513,LifeBenefitClasses),0)))</f>
        <v>1</v>
      </c>
      <c r="CA513" s="5" t="b">
        <f t="array" ref="CA513">IF(ISBLANK(Spreadsheet!AX513),TRUE,ISNUMBER(MATCH(TRUE,EXACT(Spreadsheet!AX513,LifeBenefitClasses),0)))</f>
        <v>1</v>
      </c>
      <c r="CB513" s="5" t="b">
        <f t="array" ref="CB513">IF(ISBLANK(Spreadsheet!AY513),TRUE,ISNUMBER(MATCH(TRUE,EXACT(Spreadsheet!AY513,LifeBenefitClasses),0)))</f>
        <v>1</v>
      </c>
      <c r="CC513" s="5" t="b">
        <f t="array" ref="CC513">IF(ISBLANK(Spreadsheet!AZ513),TRUE,ISNUMBER(MATCH(TRUE,EXACT(Spreadsheet!AZ513,LifeBenefitClasses),0)))</f>
        <v>1</v>
      </c>
      <c r="CD513" s="5" t="b">
        <f t="array" ref="CD513">IF(ISBLANK(Spreadsheet!BA513),TRUE,ISNUMBER(MATCH(TRUE,EXACT(Spreadsheet!BA513,LifeBenefitClasses),0)))</f>
        <v>1</v>
      </c>
      <c r="CE513" s="5" t="b">
        <f>IF(OR(ISBLANK(Spreadsheet!BA513), Spreadsheet!BA513="Waive"),IF(ISBLANK(Spreadsheet!BB513),TRUE,FALSE),IF(OR(AND(NOT(ISBLANK(Spreadsheet!BA513)),ISBLANK(Spreadsheet!BB513)),NOT(ISNUMBER(VALUE(Spreadsheet!BB513))),ISBLANK(Spreadsheet!BC513),NOT(ISNUMBER(VALUE(Spreadsheet!BC513)))),FALSE,IF(AND(Spreadsheet!BB513&gt;=50000,Spreadsheet!BB513&lt;=250000,MOD(Spreadsheet!BB513,10000)=0,Spreadsheet!BB513&lt;=(10*Spreadsheet!BC513)),TRUE,FALSE)))</f>
        <v>1</v>
      </c>
      <c r="CF513" s="5" t="b">
        <f>IF(NOT(ISBLANK(Spreadsheet!BC513)),AND(ISNUMBER(VALUE(Spreadsheet!BC513)),Spreadsheet!BC513&gt;0),AND(OR(ISBLANK(Spreadsheet!AO513),Spreadsheet!AO513="Waive",AND(NOT(OR(ISBLANK(Spreadsheet!AO513),Spreadsheet!AO513="Waive")),Spreadsheet!AP513&gt;=6)),OR(ISBLANK(Spreadsheet!AR513),AND(NOT(OR(ISBLANK(Spreadsheet!AR513),Spreadsheet!AR513="Waive")),Spreadsheet!AS513&gt;=6)),OR(ISBLANK(Spreadsheet!AW513)),OR(ISBLANK(Spreadsheet!AX513)),OR(ISBLANK(Spreadsheet!AY513)),OR(ISBLANK(Spreadsheet!AZ513)),OR(ISBLANK(Spreadsheet!BA513),Spreadsheet!BA513="Waive")))</f>
        <v>1</v>
      </c>
      <c r="CG513" s="5" t="b">
        <f t="shared" ca="1" si="35"/>
        <v>1</v>
      </c>
    </row>
    <row r="514" spans="8:85" x14ac:dyDescent="0.3">
      <c r="H514" s="5">
        <f t="shared" ca="1" si="36"/>
        <v>2</v>
      </c>
      <c r="I514" s="5" t="str">
        <f t="shared" ca="1" si="34"/>
        <v/>
      </c>
      <c r="J514" s="5" t="str">
        <f>IF(AND(NOT(ISBLANK(Spreadsheet!C514)),ISBLANK(Spreadsheet!D514)),Spreadsheet!F514&amp;" "&amp;Spreadsheet!H514,"")</f>
        <v/>
      </c>
      <c r="K514" s="5">
        <f>IF(AND(NOT(ISBLANK(Spreadsheet!C514)),ISBLANK(Spreadsheet!D514)),COUNTIFS(Spreadsheet!E515:E$786,"=Child",Spreadsheet!C515:C$786, "="&amp;Spreadsheet!C514) + COUNTIFS(Spreadsheet!E515:E$786,"=Step-child",Spreadsheet!C515:C$786, "="&amp;Spreadsheet!C514),0)</f>
        <v>0</v>
      </c>
      <c r="L514" s="5">
        <f>IF(NOT(ISBLANK(J514)),COUNTIFS(Spreadsheet!E515:E$786,"=Wife",Spreadsheet!C515:C$786, "="&amp;Spreadsheet!C514) + COUNTIFS(Spreadsheet!E515:E$786,"=Husband",Spreadsheet!C515:C$786, "="&amp;Spreadsheet!C514),0)</f>
        <v>0</v>
      </c>
      <c r="M514" s="5">
        <f>IF(NOT(ISBLANK(Spreadsheet!AJ514)),VLOOKUP(Spreadsheet!AJ514,'Drop Downs'!$P$2:$R$16,3,FALSE),0)</f>
        <v>0</v>
      </c>
      <c r="N514" s="5">
        <f>IF(NOT(ISBLANK(Spreadsheet!AJ514)), VLOOKUP(Spreadsheet!AJ514,'Drop Downs'!$P$2:$R$16,2,FALSE),0)</f>
        <v>0</v>
      </c>
      <c r="O514" s="5">
        <f>IF(NOT(ISBLANK(Spreadsheet!AL514)),VLOOKUP(Spreadsheet!AL514,'Drop Downs'!$P$2:$R$16,3,FALSE), 0)</f>
        <v>0</v>
      </c>
      <c r="P514" s="5">
        <f>IF(NOT(ISBLANK(Spreadsheet!AL514)),VLOOKUP(Spreadsheet!AL514,'Drop Downs'!$P$2:$R$16,2,FALSE),0)</f>
        <v>0</v>
      </c>
      <c r="Q514" s="5">
        <f>IF(NOT(ISBLANK(Spreadsheet!AN514)),VLOOKUP(Spreadsheet!AN514,'Drop Downs'!$P$2:$R$16,3,FALSE),0)</f>
        <v>0</v>
      </c>
      <c r="R514" s="5">
        <f>IF(NOT(ISBLANK(Spreadsheet!AN514)),VLOOKUP(Spreadsheet!AN514,'Drop Downs'!$P$2:$R$16,2,FALSE),0)</f>
        <v>0</v>
      </c>
      <c r="S514" s="5" t="str">
        <f>IF(OR(M514&gt;K514,N514&gt;L514,O514&gt;K514, Q514&gt;K514,N514&gt;L514, P514&gt;L514, R514&gt;L514),"Member currently has a coverage election over what he/she needs.  Please add more dependents or adjust the coverage election.","")&amp;(IF(AND(NOT(ISBLANK(Spreadsheet!C514)),NOT(ISBLANK(Spreadsheet!D514)),ISBLANK(Spreadsheet!E514)),"Dependent lacks a relationship to member.Please select one from the drop-down.",""))</f>
        <v/>
      </c>
      <c r="T514" s="5" t="b">
        <f t="shared" si="37"/>
        <v>1</v>
      </c>
      <c r="U514" s="5" t="b">
        <f>OR(ISBLANK(Spreadsheet!C514),IF(NOT(ISBLANK(Spreadsheet!D514)),NOT(ISBLANK(Spreadsheet!E514)),TRUE))</f>
        <v>1</v>
      </c>
      <c r="V514" s="5" t="b">
        <f>OR(ISBLANK(Spreadsheet!C514), NOT(ISBLANK(Spreadsheet!I514)))</f>
        <v>1</v>
      </c>
      <c r="W514" s="5" t="b">
        <f>OR(ISBLANK(Spreadsheet!D514),NOT(ISBLANK(Spreadsheet!C514)))</f>
        <v>1</v>
      </c>
      <c r="X514" s="155" t="str">
        <f>REPT("0",MIN(FIND({1,2,3,4,5,6,7,8,9},Spreadsheet!C514&amp;"123456789"))-1)&amp;IF(ISBLANK(Spreadsheet!C514),"",SUMPRODUCT(MID(0&amp;Spreadsheet!C514,LARGE(INDEX(ISNUMBER(--MID(Spreadsheet!C514,ROW($1:$225),1))*
 ROW($1:$225),0),ROW($1:$225))+1,1)*10^ROW($1:$225)/10))</f>
        <v/>
      </c>
      <c r="Y514" s="5" t="b">
        <f>IF(NOT(ISBLANK(Spreadsheet!C514)),IF(AND(ISNUMBER(VALUE(Spreadsheet!C514)), LEN(Spreadsheet!C514)=9),TRUE,FALSE),TRUE)</f>
        <v>1</v>
      </c>
      <c r="Z514" s="155" t="str">
        <f>REPT("0",MIN(FIND({1,2,3,4,5,6,7,8,9},Spreadsheet!D514&amp;"123456789"))-1)&amp;IF(ISBLANK(Spreadsheet!D514),"",SUMPRODUCT(MID(0&amp;Spreadsheet!D514,LARGE(INDEX(ISNUMBER(--MID(Spreadsheet!D514,ROW($1:$225),1))*
 ROW($1:$225),0),ROW($1:$225))+1,1)*10^ROW($1:$225)/10))</f>
        <v/>
      </c>
      <c r="AA514" s="5" t="b">
        <f>IF(AND(NOT(ISBLANK(Spreadsheet!D514)),NOT(ISBLANK(Spreadsheet!C514))),IF(AND(ISNUMBER(VALUE(Spreadsheet!D514)), LEN(Spreadsheet!D514)=9),TRUE,FALSE),IF(AND(NOT(ISBLANK(Spreadsheet!D514)),ISBLANK(Spreadsheet!C514)),FALSE,TRUE))</f>
        <v>1</v>
      </c>
      <c r="AB514" s="5" t="b">
        <f>OR(ISBLANK(Spreadsheet!Y514),IF(NOT(ISBLANK(Spreadsheet!Y514)),LEN(Spreadsheet!Y514)=10,ISNUMBER(VALUE(Spreadsheet!Y514))))</f>
        <v>1</v>
      </c>
      <c r="AC514" s="5" t="b">
        <f>OR(ISBLANK(Spreadsheet!AI514), AND(NOT(ISBLANK(Spreadsheet!AJ514)), NOT(ISNUMBER(SEARCH("Waive",Spreadsheet!AJ514)))))</f>
        <v>1</v>
      </c>
      <c r="AD514" s="5" t="b">
        <f>OR(ISBLANK(Spreadsheet!AK514), AND(NOT(ISBLANK(Spreadsheet!AL514)), NOT(ISNUMBER(SEARCH("Waive",Spreadsheet!AL514)))))</f>
        <v>1</v>
      </c>
      <c r="AE514" s="5" t="b">
        <f>OR(ISBLANK(Spreadsheet!AM514), AND(NOT(ISBLANK(Spreadsheet!AN514)), NOT(ISNUMBER(SEARCH("Waive", Spreadsheet!AN514)))))</f>
        <v>1</v>
      </c>
      <c r="AF514" s="5" t="b">
        <f>OR(ISBLANK(Spreadsheet!C514), NOT(ISBLANK(Spreadsheet!D514)),NOT(ISBLANK(Spreadsheet!L514)))</f>
        <v>1</v>
      </c>
      <c r="AG514" s="5" t="b">
        <f>IF(AND(NOT(ISBLANK(Spreadsheet!C514)), NOT(ISBLANK(Spreadsheet!D514)),Spreadsheet!C514&lt;&gt;Spreadsheet!D514),IF(ISERROR(VLOOKUP(Spreadsheet!C514, Spreadsheet!$C$6:'Spreadsheet'!$C513,1,FALSE)), FALSE, TRUE),TRUE)</f>
        <v>1</v>
      </c>
      <c r="AH514" s="5" t="b">
        <f>Spreadsheet!$B$2=Spreadsheet!AD514</f>
        <v>1</v>
      </c>
      <c r="AI514" s="5" t="b">
        <f>IF(ISBLANK(Spreadsheet!G514),TRUE,IF(OR(LEN(Spreadsheet!G514)&gt;1,ISNUMBER(VALUE(Spreadsheet!G514))),FALSE,TRUE))</f>
        <v>1</v>
      </c>
      <c r="AJ514" s="5" t="b">
        <f>OR(ISBLANK(Spreadsheet!C514), NOT(ISBLANK(Spreadsheet!B514)), NOT(ISBLANK(Spreadsheet!D514)))</f>
        <v>1</v>
      </c>
      <c r="AK514" s="5" t="b">
        <f t="array" ref="AK514">IF(OR(AND(ISBLANK(Spreadsheet!E514),ISBLANK(Spreadsheet!D514),NOT(ISBLANK(Spreadsheet!C514))),AND(ISBLANK(Spreadsheet!E514),ISBLANK(Spreadsheet!D514),ISBLANK(Spreadsheet!C514))),TRUE,ISNUMBER(MATCH(TRUE,EXACT(Spreadsheet!E514,Relationships),0)))</f>
        <v>1</v>
      </c>
      <c r="AL514" s="5" t="b">
        <f>IF(NOT(ISBLANK(Spreadsheet!C514)),IF(OR(ISBLANK(Spreadsheet!F514),LEN(Spreadsheet!F514)&gt;40),FALSE,TRUE),TRUE)</f>
        <v>1</v>
      </c>
      <c r="AM514" s="5" t="b">
        <f>IF(NOT(ISBLANK(Spreadsheet!C514)),IF(OR(ISBLANK(Spreadsheet!H514),LEN(Spreadsheet!H514)&gt;40),FALSE,TRUE),TRUE)</f>
        <v>1</v>
      </c>
      <c r="AN514" s="5" t="b">
        <f t="array" ref="AN514">IF(ISBLANK(Spreadsheet!I514),TRUE,ISNUMBER(MATCH(TRUE,EXACT(Spreadsheet!I514,GenderValues),0)))</f>
        <v>1</v>
      </c>
      <c r="AO514" s="5" t="b">
        <f ca="1">IF(ISERROR(DATEVALUE(TEXT(Spreadsheet!J514,"mm/dd/yyyy")) &gt; TODAY()),IF(AND(ISBLANK(Spreadsheet!J514),ISBLANK(Spreadsheet!C514)),TRUE,FALSE),IF(DATEVALUE(TEXT(Spreadsheet!J514,"mm/dd/yyyy")) &gt; TODAY(),FALSE,TRUE))</f>
        <v>1</v>
      </c>
      <c r="AP514" s="5" t="b">
        <f>OR(ISBLANK(Spreadsheet!K514),LEN(Spreadsheet!K514)&lt;=100)</f>
        <v>1</v>
      </c>
      <c r="AQ514" s="5" t="b">
        <f t="array" ref="AQ514">IF(OR(AND(ISBLANK(Spreadsheet!L514),ISBLANK(Spreadsheet!C514)),AND(NOT(ISBLANK(Spreadsheet!C514)),NOT(ISBLANK(Spreadsheet!D514)))),TRUE,ISNUMBER(MATCH(TRUE,EXACT(Spreadsheet!L514,MaritalStatus),0)))</f>
        <v>1</v>
      </c>
      <c r="AR514" s="5" t="b">
        <f ca="1">IF(ISERROR(DATEVALUE(TEXT(Spreadsheet!M514,"mm/dd/yyyy")) &gt; TODAY()),IF(ISBLANK(Spreadsheet!M514),TRUE,FALSE),IF(DATEVALUE(TEXT(Spreadsheet!M514,"mm/dd/yyyy")) &gt; TODAY(),FALSE,TRUE))</f>
        <v>1</v>
      </c>
      <c r="AS514" s="5" t="b">
        <f>OR(ISBLANK(Spreadsheet!N514),LEN(Spreadsheet!N514)&lt;=100)</f>
        <v>1</v>
      </c>
      <c r="AT514" s="5" t="b">
        <f>OR(ISBLANK(Spreadsheet!O514),UPPER(Spreadsheet!O514)="YES")</f>
        <v>1</v>
      </c>
      <c r="AU514" s="5" t="b">
        <f>OR(ISBLANK(Spreadsheet!P514),UPPER(Spreadsheet!P514)="YES")</f>
        <v>1</v>
      </c>
      <c r="AV514" s="5" t="b">
        <f t="array" ref="AV514">IF(ISBLANK(Spreadsheet!Q514),TRUE,ISNUMBER(MATCH(TRUE,EXACT(Spreadsheet!Q514,OnGroupsPriorIns),0)))</f>
        <v>1</v>
      </c>
      <c r="AW514" s="5" t="b">
        <f>OR(ISBLANK(Spreadsheet!R514),UPPER(Spreadsheet!R514)="YES")</f>
        <v>1</v>
      </c>
      <c r="AX514" s="5" t="b">
        <f>OR(ISBLANK(Spreadsheet!S514),UPPER(Spreadsheet!S514)="YES")</f>
        <v>1</v>
      </c>
      <c r="AY514" s="5" t="b">
        <f>OR(AND(ISBLANK(Spreadsheet!C514),LEN(Spreadsheet!T514)=0),AND(NOT(ISBLANK(Spreadsheet!C514)),LEN(Spreadsheet!T514)&gt;0,LEN(Spreadsheet!T514)&lt;=50))</f>
        <v>1</v>
      </c>
      <c r="AZ514" s="5" t="b">
        <f>OR(LEN(Spreadsheet!U514)=0,AND(LEN(Spreadsheet!U514)&gt;0,LEN(Spreadsheet!U514)&lt;=50))</f>
        <v>1</v>
      </c>
      <c r="BA514" s="5" t="b">
        <f>OR(AND(ISBLANK(Spreadsheet!C514),LEN(Spreadsheet!V514)=0),AND(NOT(ISBLANK(Spreadsheet!C514)),LEN(Spreadsheet!V514)&gt;0,LEN(Spreadsheet!V514)&lt;=50))</f>
        <v>1</v>
      </c>
      <c r="BB514" s="5" t="b">
        <f t="array" ref="BB514">IF(AND(ISBLANK(Spreadsheet!C514),LEN(Spreadsheet!W514)=0),TRUE,ISNUMBER(MATCH(TRUE,EXACT(Spreadsheet!W514,States),0)))</f>
        <v>1</v>
      </c>
      <c r="BC514" s="5" t="b">
        <f>OR(AND(ISBLANK(Spreadsheet!C514),LEN(Spreadsheet!X514)=0),AND(NOT(ISBLANK(Spreadsheet!C514)),LEN(Spreadsheet!X514)&gt;0,LEN(Spreadsheet!X514)=5,ISNUMBER(VALUE(Spreadsheet!X514))))</f>
        <v>1</v>
      </c>
      <c r="BD514" s="5" t="b">
        <f>OR(ISBLANK(Spreadsheet!Z514),LEN(Spreadsheet!Z514)&lt;=50)</f>
        <v>1</v>
      </c>
      <c r="BE514" s="5" t="b">
        <f>ISBLANK(Spreadsheet!AA514)</f>
        <v>1</v>
      </c>
      <c r="BF514" s="5" t="b">
        <f>ISBLANK(Spreadsheet!AB514)</f>
        <v>1</v>
      </c>
      <c r="BG514" s="5" t="b">
        <f>IF(ISERROR(DATEVALUE(TEXT(Spreadsheet!AC514,"mm/dd/yyyy")) &gt; DATEVALUE(TEXT(Spreadsheet!J514,"mm/dd/yyyy"))),IF(OR(AND(ISBLANK(Spreadsheet!AC514),ISBLANK(Spreadsheet!C514)),AND(NOT(ISBLANK(Spreadsheet!C514)),ISBLANK(Spreadsheet!AC514),NOT(ISBLANK(Spreadsheet!D514)))),TRUE,FALSE),IF(DATEVALUE(TEXT(Spreadsheet!AC514,"mm/dd/yyyy")) &gt; DATEVALUE(TEXT(Spreadsheet!J514,"mm/dd/yyyy")),TRUE,FALSE))</f>
        <v>1</v>
      </c>
      <c r="BH514" s="5" t="b">
        <f>OR(AND(ISBLANK(Spreadsheet!C514),ISBLANK(Spreadsheet!AE514)),AND(NOT(ISBLANK(Spreadsheet!C514)),NOT(ISBLANK(Spreadsheet!D514)),ISBLANK(Spreadsheet!AE514)),AND(NOT(ISBLANK(Spreadsheet!C514)),ISBLANK(Spreadsheet!D514),NOT(ISBLANK(Spreadsheet!AE514)),LEN(Spreadsheet!AE514)&lt;=100))</f>
        <v>1</v>
      </c>
      <c r="BI514" s="5" t="b">
        <f t="array" ref="BI514">IF(ISBLANK(Spreadsheet!AF514),TRUE,ISNUMBER(MATCH(TRUE,EXACT(Spreadsheet!AF514,CobraShortReasons),0)))</f>
        <v>1</v>
      </c>
      <c r="BJ514" s="5" t="b">
        <f ca="1">IF(ISERROR(DATEVALUE(TEXT(Spreadsheet!AG514,"mm/dd/yyyy")) &gt; TODAY()),IF(ISBLANK(Spreadsheet!AG514),TRUE,FALSE),IF(DATEVALUE(TEXT(Spreadsheet!AG514,"mm/dd/yyyy")) &gt; TODAY(),FALSE,TRUE))</f>
        <v>1</v>
      </c>
      <c r="BK514" s="5" t="b">
        <f>OR(ISBLANK(Spreadsheet!AH514),LEN(Spreadsheet!AH514)&lt;=25)</f>
        <v>1</v>
      </c>
      <c r="BL514" s="5" t="b">
        <f t="array" aca="1" ref="BL514" ca="1">IF(ISBLANK(Spreadsheet!AI514),TRUE,ISNUMBER(MATCH(TRUE,EXACT(Spreadsheet!AI514,INDIRECT(Spreadsheet!$D$2)),0)))</f>
        <v>1</v>
      </c>
      <c r="BM514" s="5" t="b">
        <f t="array" aca="1" ref="BM514" ca="1">IF(ISBLANK(Spreadsheet!AJ514),TRUE,ISNUMBER(MATCH(TRUE,EXACT(Spreadsheet!AJ514,INDIRECT(Spreadsheet!BJ514)),0)))</f>
        <v>1</v>
      </c>
      <c r="BN514" s="5" t="b">
        <f t="array" ref="BN514">IF(ISBLANK(Spreadsheet!AK514),TRUE,ISNUMBER(MATCH(TRUE,EXACT(Spreadsheet!AK514,DentalPlans),0)))</f>
        <v>1</v>
      </c>
      <c r="BO514" s="5" t="b">
        <f t="array" aca="1" ref="BO514" ca="1">IF(ISBLANK(Spreadsheet!AL514),TRUE,ISNUMBER(MATCH(TRUE,EXACT(Spreadsheet!AL514,INDIRECT(Spreadsheet!BK514)),0)))</f>
        <v>1</v>
      </c>
      <c r="BP514" s="5" t="b">
        <f t="array" ref="BP514">IF(ISBLANK(Spreadsheet!AM514),TRUE,ISNUMBER(MATCH(TRUE,EXACT(Spreadsheet!AM514,VisionPlans),0)))</f>
        <v>1</v>
      </c>
      <c r="BQ514" s="5" t="b">
        <f t="array" aca="1" ref="BQ514" ca="1">IF(ISBLANK(Spreadsheet!AN514),TRUE,ISNUMBER(MATCH(TRUE,EXACT(Spreadsheet!AN514,INDIRECT(Spreadsheet!BL514)),0)))</f>
        <v>1</v>
      </c>
      <c r="BR514" s="5" t="b">
        <f t="array" ref="BR514">IF(ISBLANK(Spreadsheet!AO514),TRUE,ISNUMBER(MATCH(TRUE,EXACT(Spreadsheet!AO514,LifeBenefitClasses),0)))</f>
        <v>1</v>
      </c>
      <c r="BS514" s="5" t="b">
        <f>IF(OR(ISBLANK(Spreadsheet!AO514), Spreadsheet!AO514="Waive"),IF(ISBLANK(Spreadsheet!AP514),TRUE,FALSE),IF(OR(AND(NOT(ISBLANK(Spreadsheet!AO514)),ISBLANK(Spreadsheet!AP514)),NOT(ISNUMBER(VALUE(Spreadsheet!AP514)))),FALSE,IF(OR(AND(Spreadsheet!AP514&lt;6,MOD(Spreadsheet!AP514*10,5)=0), MOD(Spreadsheet!AP514,5000)=0),TRUE,FALSE)))</f>
        <v>1</v>
      </c>
      <c r="BT514" s="5" t="b">
        <f t="array" ref="BT514">IF(ISBLANK(Spreadsheet!AQ514),TRUE,ISNUMBER(MATCH(TRUE,EXACT(Spreadsheet!AQ514,EnrollWaive),0)))</f>
        <v>1</v>
      </c>
      <c r="BU514" s="5" t="b">
        <f t="array" ref="BU514">IF(ISBLANK(Spreadsheet!AR514),TRUE,ISNUMBER(MATCH(TRUE,EXACT(Spreadsheet!AR514,LifeBenefitClasses),0)))</f>
        <v>1</v>
      </c>
      <c r="BV514" s="5" t="b">
        <f>IF(OR(ISBLANK(Spreadsheet!AR514), Spreadsheet!AR514="Waive"),IF(ISBLANK(Spreadsheet!AS514),TRUE,FALSE),IF(OR(AND(NOT(ISBLANK(Spreadsheet!AR514)),ISBLANK(Spreadsheet!AS514)),NOT(ISNUMBER(VALUE(Spreadsheet!AS514)))),FALSE,IF(OR(AND(Spreadsheet!AS514&lt;6,MOD(Spreadsheet!AS514*10,5)=0), MOD(Spreadsheet!AS514,10000)=0),TRUE,FALSE)))</f>
        <v>1</v>
      </c>
      <c r="BW514" s="5" t="b">
        <f t="array" ref="BW514">IF(ISBLANK(Spreadsheet!AT514),TRUE,ISNUMBER(MATCH(TRUE,EXACT(Spreadsheet!AT514,LifeBenefitClasses),0)))</f>
        <v>1</v>
      </c>
      <c r="BX514" s="5" t="b">
        <f>IF(OR(ISBLANK(Spreadsheet!AT514), Spreadsheet!AT514="Waive"),IF(ISBLANK(Spreadsheet!AU514),TRUE,FALSE),IF(OR(AND(NOT(ISBLANK(Spreadsheet!AT514)),ISBLANK(Spreadsheet!AU514)),NOT(ISNUMBER(VALUE(Spreadsheet!AU514)))),FALSE,IF(AND(NOT(OR(ISBLANK(Spreadsheet!AT514),Spreadsheet!AT514="Waive")),NOT(OR(ISBLANK(Spreadsheet!AR514),Spreadsheet!AR514="Waive")),MOD(Spreadsheet!AU514,5000)=0, Spreadsheet!AU514&lt;=(Spreadsheet!AS514*0.5)),TRUE,FALSE)))</f>
        <v>1</v>
      </c>
      <c r="BY514" s="5" t="b">
        <f t="array" ref="BY514">IF(ISBLANK(Spreadsheet!AV514),TRUE,ISNUMBER(MATCH(TRUE,EXACT(Spreadsheet!AV514,EnrollWaive),0)))</f>
        <v>1</v>
      </c>
      <c r="BZ514" s="5" t="b">
        <f t="array" ref="BZ514">IF(ISBLANK(Spreadsheet!AW514),TRUE,ISNUMBER(MATCH(TRUE,EXACT(Spreadsheet!AW514,LifeBenefitClasses),0)))</f>
        <v>1</v>
      </c>
      <c r="CA514" s="5" t="b">
        <f t="array" ref="CA514">IF(ISBLANK(Spreadsheet!AX514),TRUE,ISNUMBER(MATCH(TRUE,EXACT(Spreadsheet!AX514,LifeBenefitClasses),0)))</f>
        <v>1</v>
      </c>
      <c r="CB514" s="5" t="b">
        <f t="array" ref="CB514">IF(ISBLANK(Spreadsheet!AY514),TRUE,ISNUMBER(MATCH(TRUE,EXACT(Spreadsheet!AY514,LifeBenefitClasses),0)))</f>
        <v>1</v>
      </c>
      <c r="CC514" s="5" t="b">
        <f t="array" ref="CC514">IF(ISBLANK(Spreadsheet!AZ514),TRUE,ISNUMBER(MATCH(TRUE,EXACT(Spreadsheet!AZ514,LifeBenefitClasses),0)))</f>
        <v>1</v>
      </c>
      <c r="CD514" s="5" t="b">
        <f t="array" ref="CD514">IF(ISBLANK(Spreadsheet!BA514),TRUE,ISNUMBER(MATCH(TRUE,EXACT(Spreadsheet!BA514,LifeBenefitClasses),0)))</f>
        <v>1</v>
      </c>
      <c r="CE514" s="5" t="b">
        <f>IF(OR(ISBLANK(Spreadsheet!BA514), Spreadsheet!BA514="Waive"),IF(ISBLANK(Spreadsheet!BB514),TRUE,FALSE),IF(OR(AND(NOT(ISBLANK(Spreadsheet!BA514)),ISBLANK(Spreadsheet!BB514)),NOT(ISNUMBER(VALUE(Spreadsheet!BB514))),ISBLANK(Spreadsheet!BC514),NOT(ISNUMBER(VALUE(Spreadsheet!BC514)))),FALSE,IF(AND(Spreadsheet!BB514&gt;=50000,Spreadsheet!BB514&lt;=250000,MOD(Spreadsheet!BB514,10000)=0,Spreadsheet!BB514&lt;=(10*Spreadsheet!BC514)),TRUE,FALSE)))</f>
        <v>1</v>
      </c>
      <c r="CF514" s="5" t="b">
        <f>IF(NOT(ISBLANK(Spreadsheet!BC514)),AND(ISNUMBER(VALUE(Spreadsheet!BC514)),Spreadsheet!BC514&gt;0),AND(OR(ISBLANK(Spreadsheet!AO514),Spreadsheet!AO514="Waive",AND(NOT(OR(ISBLANK(Spreadsheet!AO514),Spreadsheet!AO514="Waive")),Spreadsheet!AP514&gt;=6)),OR(ISBLANK(Spreadsheet!AR514),AND(NOT(OR(ISBLANK(Spreadsheet!AR514),Spreadsheet!AR514="Waive")),Spreadsheet!AS514&gt;=6)),OR(ISBLANK(Spreadsheet!AW514)),OR(ISBLANK(Spreadsheet!AX514)),OR(ISBLANK(Spreadsheet!AY514)),OR(ISBLANK(Spreadsheet!AZ514)),OR(ISBLANK(Spreadsheet!BA514),Spreadsheet!BA514="Waive")))</f>
        <v>1</v>
      </c>
      <c r="CG514" s="5" t="b">
        <f t="shared" ca="1" si="35"/>
        <v>1</v>
      </c>
    </row>
    <row r="515" spans="8:85" x14ac:dyDescent="0.3">
      <c r="H515" s="5">
        <f t="shared" ca="1" si="36"/>
        <v>2</v>
      </c>
      <c r="I515" s="5" t="str">
        <f t="shared" ca="1" si="34"/>
        <v/>
      </c>
      <c r="J515" s="5" t="str">
        <f>IF(AND(NOT(ISBLANK(Spreadsheet!C515)),ISBLANK(Spreadsheet!D515)),Spreadsheet!F515&amp;" "&amp;Spreadsheet!H515,"")</f>
        <v/>
      </c>
      <c r="K515" s="5">
        <f>IF(AND(NOT(ISBLANK(Spreadsheet!C515)),ISBLANK(Spreadsheet!D515)),COUNTIFS(Spreadsheet!E516:E$786,"=Child",Spreadsheet!C516:C$786, "="&amp;Spreadsheet!C515) + COUNTIFS(Spreadsheet!E516:E$786,"=Step-child",Spreadsheet!C516:C$786, "="&amp;Spreadsheet!C515),0)</f>
        <v>0</v>
      </c>
      <c r="L515" s="5">
        <f>IF(NOT(ISBLANK(J515)),COUNTIFS(Spreadsheet!E516:E$786,"=Wife",Spreadsheet!C516:C$786, "="&amp;Spreadsheet!C515) + COUNTIFS(Spreadsheet!E516:E$786,"=Husband",Spreadsheet!C516:C$786, "="&amp;Spreadsheet!C515),0)</f>
        <v>0</v>
      </c>
      <c r="M515" s="5">
        <f>IF(NOT(ISBLANK(Spreadsheet!AJ515)),VLOOKUP(Spreadsheet!AJ515,'Drop Downs'!$P$2:$R$16,3,FALSE),0)</f>
        <v>0</v>
      </c>
      <c r="N515" s="5">
        <f>IF(NOT(ISBLANK(Spreadsheet!AJ515)), VLOOKUP(Spreadsheet!AJ515,'Drop Downs'!$P$2:$R$16,2,FALSE),0)</f>
        <v>0</v>
      </c>
      <c r="O515" s="5">
        <f>IF(NOT(ISBLANK(Spreadsheet!AL515)),VLOOKUP(Spreadsheet!AL515,'Drop Downs'!$P$2:$R$16,3,FALSE), 0)</f>
        <v>0</v>
      </c>
      <c r="P515" s="5">
        <f>IF(NOT(ISBLANK(Spreadsheet!AL515)),VLOOKUP(Spreadsheet!AL515,'Drop Downs'!$P$2:$R$16,2,FALSE),0)</f>
        <v>0</v>
      </c>
      <c r="Q515" s="5">
        <f>IF(NOT(ISBLANK(Spreadsheet!AN515)),VLOOKUP(Spreadsheet!AN515,'Drop Downs'!$P$2:$R$16,3,FALSE),0)</f>
        <v>0</v>
      </c>
      <c r="R515" s="5">
        <f>IF(NOT(ISBLANK(Spreadsheet!AN515)),VLOOKUP(Spreadsheet!AN515,'Drop Downs'!$P$2:$R$16,2,FALSE),0)</f>
        <v>0</v>
      </c>
      <c r="S515" s="5" t="str">
        <f>IF(OR(M515&gt;K515,N515&gt;L515,O515&gt;K515, Q515&gt;K515,N515&gt;L515, P515&gt;L515, R515&gt;L515),"Member currently has a coverage election over what he/she needs.  Please add more dependents or adjust the coverage election.","")&amp;(IF(AND(NOT(ISBLANK(Spreadsheet!C515)),NOT(ISBLANK(Spreadsheet!D515)),ISBLANK(Spreadsheet!E515)),"Dependent lacks a relationship to member.Please select one from the drop-down.",""))</f>
        <v/>
      </c>
      <c r="T515" s="5" t="b">
        <f t="shared" si="37"/>
        <v>1</v>
      </c>
      <c r="U515" s="5" t="b">
        <f>OR(ISBLANK(Spreadsheet!C515),IF(NOT(ISBLANK(Spreadsheet!D515)),NOT(ISBLANK(Spreadsheet!E515)),TRUE))</f>
        <v>1</v>
      </c>
      <c r="V515" s="5" t="b">
        <f>OR(ISBLANK(Spreadsheet!C515), NOT(ISBLANK(Spreadsheet!I515)))</f>
        <v>1</v>
      </c>
      <c r="W515" s="5" t="b">
        <f>OR(ISBLANK(Spreadsheet!D515),NOT(ISBLANK(Spreadsheet!C515)))</f>
        <v>1</v>
      </c>
      <c r="X515" s="155" t="str">
        <f>REPT("0",MIN(FIND({1,2,3,4,5,6,7,8,9},Spreadsheet!C515&amp;"123456789"))-1)&amp;IF(ISBLANK(Spreadsheet!C515),"",SUMPRODUCT(MID(0&amp;Spreadsheet!C515,LARGE(INDEX(ISNUMBER(--MID(Spreadsheet!C515,ROW($1:$225),1))*
 ROW($1:$225),0),ROW($1:$225))+1,1)*10^ROW($1:$225)/10))</f>
        <v/>
      </c>
      <c r="Y515" s="5" t="b">
        <f>IF(NOT(ISBLANK(Spreadsheet!C515)),IF(AND(ISNUMBER(VALUE(Spreadsheet!C515)), LEN(Spreadsheet!C515)=9),TRUE,FALSE),TRUE)</f>
        <v>1</v>
      </c>
      <c r="Z515" s="155" t="str">
        <f>REPT("0",MIN(FIND({1,2,3,4,5,6,7,8,9},Spreadsheet!D515&amp;"123456789"))-1)&amp;IF(ISBLANK(Spreadsheet!D515),"",SUMPRODUCT(MID(0&amp;Spreadsheet!D515,LARGE(INDEX(ISNUMBER(--MID(Spreadsheet!D515,ROW($1:$225),1))*
 ROW($1:$225),0),ROW($1:$225))+1,1)*10^ROW($1:$225)/10))</f>
        <v/>
      </c>
      <c r="AA515" s="5" t="b">
        <f>IF(AND(NOT(ISBLANK(Spreadsheet!D515)),NOT(ISBLANK(Spreadsheet!C515))),IF(AND(ISNUMBER(VALUE(Spreadsheet!D515)), LEN(Spreadsheet!D515)=9),TRUE,FALSE),IF(AND(NOT(ISBLANK(Spreadsheet!D515)),ISBLANK(Spreadsheet!C515)),FALSE,TRUE))</f>
        <v>1</v>
      </c>
      <c r="AB515" s="5" t="b">
        <f>OR(ISBLANK(Spreadsheet!Y515),IF(NOT(ISBLANK(Spreadsheet!Y515)),LEN(Spreadsheet!Y515)=10,ISNUMBER(VALUE(Spreadsheet!Y515))))</f>
        <v>1</v>
      </c>
      <c r="AC515" s="5" t="b">
        <f>OR(ISBLANK(Spreadsheet!AI515), AND(NOT(ISBLANK(Spreadsheet!AJ515)), NOT(ISNUMBER(SEARCH("Waive",Spreadsheet!AJ515)))))</f>
        <v>1</v>
      </c>
      <c r="AD515" s="5" t="b">
        <f>OR(ISBLANK(Spreadsheet!AK515), AND(NOT(ISBLANK(Spreadsheet!AL515)), NOT(ISNUMBER(SEARCH("Waive",Spreadsheet!AL515)))))</f>
        <v>1</v>
      </c>
      <c r="AE515" s="5" t="b">
        <f>OR(ISBLANK(Spreadsheet!AM515), AND(NOT(ISBLANK(Spreadsheet!AN515)), NOT(ISNUMBER(SEARCH("Waive", Spreadsheet!AN515)))))</f>
        <v>1</v>
      </c>
      <c r="AF515" s="5" t="b">
        <f>OR(ISBLANK(Spreadsheet!C515), NOT(ISBLANK(Spreadsheet!D515)),NOT(ISBLANK(Spreadsheet!L515)))</f>
        <v>1</v>
      </c>
      <c r="AG515" s="5" t="b">
        <f>IF(AND(NOT(ISBLANK(Spreadsheet!C515)), NOT(ISBLANK(Spreadsheet!D515)),Spreadsheet!C515&lt;&gt;Spreadsheet!D515),IF(ISERROR(VLOOKUP(Spreadsheet!C515, Spreadsheet!$C$6:'Spreadsheet'!$C514,1,FALSE)), FALSE, TRUE),TRUE)</f>
        <v>1</v>
      </c>
      <c r="AH515" s="5" t="b">
        <f>Spreadsheet!$B$2=Spreadsheet!AD515</f>
        <v>1</v>
      </c>
      <c r="AI515" s="5" t="b">
        <f>IF(ISBLANK(Spreadsheet!G515),TRUE,IF(OR(LEN(Spreadsheet!G515)&gt;1,ISNUMBER(VALUE(Spreadsheet!G515))),FALSE,TRUE))</f>
        <v>1</v>
      </c>
      <c r="AJ515" s="5" t="b">
        <f>OR(ISBLANK(Spreadsheet!C515), NOT(ISBLANK(Spreadsheet!B515)), NOT(ISBLANK(Spreadsheet!D515)))</f>
        <v>1</v>
      </c>
      <c r="AK515" s="5" t="b">
        <f t="array" ref="AK515">IF(OR(AND(ISBLANK(Spreadsheet!E515),ISBLANK(Spreadsheet!D515),NOT(ISBLANK(Spreadsheet!C515))),AND(ISBLANK(Spreadsheet!E515),ISBLANK(Spreadsheet!D515),ISBLANK(Spreadsheet!C515))),TRUE,ISNUMBER(MATCH(TRUE,EXACT(Spreadsheet!E515,Relationships),0)))</f>
        <v>1</v>
      </c>
      <c r="AL515" s="5" t="b">
        <f>IF(NOT(ISBLANK(Spreadsheet!C515)),IF(OR(ISBLANK(Spreadsheet!F515),LEN(Spreadsheet!F515)&gt;40),FALSE,TRUE),TRUE)</f>
        <v>1</v>
      </c>
      <c r="AM515" s="5" t="b">
        <f>IF(NOT(ISBLANK(Spreadsheet!C515)),IF(OR(ISBLANK(Spreadsheet!H515),LEN(Spreadsheet!H515)&gt;40),FALSE,TRUE),TRUE)</f>
        <v>1</v>
      </c>
      <c r="AN515" s="5" t="b">
        <f t="array" ref="AN515">IF(ISBLANK(Spreadsheet!I515),TRUE,ISNUMBER(MATCH(TRUE,EXACT(Spreadsheet!I515,GenderValues),0)))</f>
        <v>1</v>
      </c>
      <c r="AO515" s="5" t="b">
        <f ca="1">IF(ISERROR(DATEVALUE(TEXT(Spreadsheet!J515,"mm/dd/yyyy")) &gt; TODAY()),IF(AND(ISBLANK(Spreadsheet!J515),ISBLANK(Spreadsheet!C515)),TRUE,FALSE),IF(DATEVALUE(TEXT(Spreadsheet!J515,"mm/dd/yyyy")) &gt; TODAY(),FALSE,TRUE))</f>
        <v>1</v>
      </c>
      <c r="AP515" s="5" t="b">
        <f>OR(ISBLANK(Spreadsheet!K515),LEN(Spreadsheet!K515)&lt;=100)</f>
        <v>1</v>
      </c>
      <c r="AQ515" s="5" t="b">
        <f t="array" ref="AQ515">IF(OR(AND(ISBLANK(Spreadsheet!L515),ISBLANK(Spreadsheet!C515)),AND(NOT(ISBLANK(Spreadsheet!C515)),NOT(ISBLANK(Spreadsheet!D515)))),TRUE,ISNUMBER(MATCH(TRUE,EXACT(Spreadsheet!L515,MaritalStatus),0)))</f>
        <v>1</v>
      </c>
      <c r="AR515" s="5" t="b">
        <f ca="1">IF(ISERROR(DATEVALUE(TEXT(Spreadsheet!M515,"mm/dd/yyyy")) &gt; TODAY()),IF(ISBLANK(Spreadsheet!M515),TRUE,FALSE),IF(DATEVALUE(TEXT(Spreadsheet!M515,"mm/dd/yyyy")) &gt; TODAY(),FALSE,TRUE))</f>
        <v>1</v>
      </c>
      <c r="AS515" s="5" t="b">
        <f>OR(ISBLANK(Spreadsheet!N515),LEN(Spreadsheet!N515)&lt;=100)</f>
        <v>1</v>
      </c>
      <c r="AT515" s="5" t="b">
        <f>OR(ISBLANK(Spreadsheet!O515),UPPER(Spreadsheet!O515)="YES")</f>
        <v>1</v>
      </c>
      <c r="AU515" s="5" t="b">
        <f>OR(ISBLANK(Spreadsheet!P515),UPPER(Spreadsheet!P515)="YES")</f>
        <v>1</v>
      </c>
      <c r="AV515" s="5" t="b">
        <f t="array" ref="AV515">IF(ISBLANK(Spreadsheet!Q515),TRUE,ISNUMBER(MATCH(TRUE,EXACT(Spreadsheet!Q515,OnGroupsPriorIns),0)))</f>
        <v>1</v>
      </c>
      <c r="AW515" s="5" t="b">
        <f>OR(ISBLANK(Spreadsheet!R515),UPPER(Spreadsheet!R515)="YES")</f>
        <v>1</v>
      </c>
      <c r="AX515" s="5" t="b">
        <f>OR(ISBLANK(Spreadsheet!S515),UPPER(Spreadsheet!S515)="YES")</f>
        <v>1</v>
      </c>
      <c r="AY515" s="5" t="b">
        <f>OR(AND(ISBLANK(Spreadsheet!C515),LEN(Spreadsheet!T515)=0),AND(NOT(ISBLANK(Spreadsheet!C515)),LEN(Spreadsheet!T515)&gt;0,LEN(Spreadsheet!T515)&lt;=50))</f>
        <v>1</v>
      </c>
      <c r="AZ515" s="5" t="b">
        <f>OR(LEN(Spreadsheet!U515)=0,AND(LEN(Spreadsheet!U515)&gt;0,LEN(Spreadsheet!U515)&lt;=50))</f>
        <v>1</v>
      </c>
      <c r="BA515" s="5" t="b">
        <f>OR(AND(ISBLANK(Spreadsheet!C515),LEN(Spreadsheet!V515)=0),AND(NOT(ISBLANK(Spreadsheet!C515)),LEN(Spreadsheet!V515)&gt;0,LEN(Spreadsheet!V515)&lt;=50))</f>
        <v>1</v>
      </c>
      <c r="BB515" s="5" t="b">
        <f t="array" ref="BB515">IF(AND(ISBLANK(Spreadsheet!C515),LEN(Spreadsheet!W515)=0),TRUE,ISNUMBER(MATCH(TRUE,EXACT(Spreadsheet!W515,States),0)))</f>
        <v>1</v>
      </c>
      <c r="BC515" s="5" t="b">
        <f>OR(AND(ISBLANK(Spreadsheet!C515),LEN(Spreadsheet!X515)=0),AND(NOT(ISBLANK(Spreadsheet!C515)),LEN(Spreadsheet!X515)&gt;0,LEN(Spreadsheet!X515)=5,ISNUMBER(VALUE(Spreadsheet!X515))))</f>
        <v>1</v>
      </c>
      <c r="BD515" s="5" t="b">
        <f>OR(ISBLANK(Spreadsheet!Z515),LEN(Spreadsheet!Z515)&lt;=50)</f>
        <v>1</v>
      </c>
      <c r="BE515" s="5" t="b">
        <f>ISBLANK(Spreadsheet!AA515)</f>
        <v>1</v>
      </c>
      <c r="BF515" s="5" t="b">
        <f>ISBLANK(Spreadsheet!AB515)</f>
        <v>1</v>
      </c>
      <c r="BG515" s="5" t="b">
        <f>IF(ISERROR(DATEVALUE(TEXT(Spreadsheet!AC515,"mm/dd/yyyy")) &gt; DATEVALUE(TEXT(Spreadsheet!J515,"mm/dd/yyyy"))),IF(OR(AND(ISBLANK(Spreadsheet!AC515),ISBLANK(Spreadsheet!C515)),AND(NOT(ISBLANK(Spreadsheet!C515)),ISBLANK(Spreadsheet!AC515),NOT(ISBLANK(Spreadsheet!D515)))),TRUE,FALSE),IF(DATEVALUE(TEXT(Spreadsheet!AC515,"mm/dd/yyyy")) &gt; DATEVALUE(TEXT(Spreadsheet!J515,"mm/dd/yyyy")),TRUE,FALSE))</f>
        <v>1</v>
      </c>
      <c r="BH515" s="5" t="b">
        <f>OR(AND(ISBLANK(Spreadsheet!C515),ISBLANK(Spreadsheet!AE515)),AND(NOT(ISBLANK(Spreadsheet!C515)),NOT(ISBLANK(Spreadsheet!D515)),ISBLANK(Spreadsheet!AE515)),AND(NOT(ISBLANK(Spreadsheet!C515)),ISBLANK(Spreadsheet!D515),NOT(ISBLANK(Spreadsheet!AE515)),LEN(Spreadsheet!AE515)&lt;=100))</f>
        <v>1</v>
      </c>
      <c r="BI515" s="5" t="b">
        <f t="array" ref="BI515">IF(ISBLANK(Spreadsheet!AF515),TRUE,ISNUMBER(MATCH(TRUE,EXACT(Spreadsheet!AF515,CobraShortReasons),0)))</f>
        <v>1</v>
      </c>
      <c r="BJ515" s="5" t="b">
        <f ca="1">IF(ISERROR(DATEVALUE(TEXT(Spreadsheet!AG515,"mm/dd/yyyy")) &gt; TODAY()),IF(ISBLANK(Spreadsheet!AG515),TRUE,FALSE),IF(DATEVALUE(TEXT(Spreadsheet!AG515,"mm/dd/yyyy")) &gt; TODAY(),FALSE,TRUE))</f>
        <v>1</v>
      </c>
      <c r="BK515" s="5" t="b">
        <f>OR(ISBLANK(Spreadsheet!AH515),LEN(Spreadsheet!AH515)&lt;=25)</f>
        <v>1</v>
      </c>
      <c r="BL515" s="5" t="b">
        <f t="array" aca="1" ref="BL515" ca="1">IF(ISBLANK(Spreadsheet!AI515),TRUE,ISNUMBER(MATCH(TRUE,EXACT(Spreadsheet!AI515,INDIRECT(Spreadsheet!$D$2)),0)))</f>
        <v>1</v>
      </c>
      <c r="BM515" s="5" t="b">
        <f t="array" aca="1" ref="BM515" ca="1">IF(ISBLANK(Spreadsheet!AJ515),TRUE,ISNUMBER(MATCH(TRUE,EXACT(Spreadsheet!AJ515,INDIRECT(Spreadsheet!BJ515)),0)))</f>
        <v>1</v>
      </c>
      <c r="BN515" s="5" t="b">
        <f t="array" ref="BN515">IF(ISBLANK(Spreadsheet!AK515),TRUE,ISNUMBER(MATCH(TRUE,EXACT(Spreadsheet!AK515,DentalPlans),0)))</f>
        <v>1</v>
      </c>
      <c r="BO515" s="5" t="b">
        <f t="array" aca="1" ref="BO515" ca="1">IF(ISBLANK(Spreadsheet!AL515),TRUE,ISNUMBER(MATCH(TRUE,EXACT(Spreadsheet!AL515,INDIRECT(Spreadsheet!BK515)),0)))</f>
        <v>1</v>
      </c>
      <c r="BP515" s="5" t="b">
        <f t="array" ref="BP515">IF(ISBLANK(Spreadsheet!AM515),TRUE,ISNUMBER(MATCH(TRUE,EXACT(Spreadsheet!AM515,VisionPlans),0)))</f>
        <v>1</v>
      </c>
      <c r="BQ515" s="5" t="b">
        <f t="array" aca="1" ref="BQ515" ca="1">IF(ISBLANK(Spreadsheet!AN515),TRUE,ISNUMBER(MATCH(TRUE,EXACT(Spreadsheet!AN515,INDIRECT(Spreadsheet!BL515)),0)))</f>
        <v>1</v>
      </c>
      <c r="BR515" s="5" t="b">
        <f t="array" ref="BR515">IF(ISBLANK(Spreadsheet!AO515),TRUE,ISNUMBER(MATCH(TRUE,EXACT(Spreadsheet!AO515,LifeBenefitClasses),0)))</f>
        <v>1</v>
      </c>
      <c r="BS515" s="5" t="b">
        <f>IF(OR(ISBLANK(Spreadsheet!AO515), Spreadsheet!AO515="Waive"),IF(ISBLANK(Spreadsheet!AP515),TRUE,FALSE),IF(OR(AND(NOT(ISBLANK(Spreadsheet!AO515)),ISBLANK(Spreadsheet!AP515)),NOT(ISNUMBER(VALUE(Spreadsheet!AP515)))),FALSE,IF(OR(AND(Spreadsheet!AP515&lt;6,MOD(Spreadsheet!AP515*10,5)=0), MOD(Spreadsheet!AP515,5000)=0),TRUE,FALSE)))</f>
        <v>1</v>
      </c>
      <c r="BT515" s="5" t="b">
        <f t="array" ref="BT515">IF(ISBLANK(Spreadsheet!AQ515),TRUE,ISNUMBER(MATCH(TRUE,EXACT(Spreadsheet!AQ515,EnrollWaive),0)))</f>
        <v>1</v>
      </c>
      <c r="BU515" s="5" t="b">
        <f t="array" ref="BU515">IF(ISBLANK(Spreadsheet!AR515),TRUE,ISNUMBER(MATCH(TRUE,EXACT(Spreadsheet!AR515,LifeBenefitClasses),0)))</f>
        <v>1</v>
      </c>
      <c r="BV515" s="5" t="b">
        <f>IF(OR(ISBLANK(Spreadsheet!AR515), Spreadsheet!AR515="Waive"),IF(ISBLANK(Spreadsheet!AS515),TRUE,FALSE),IF(OR(AND(NOT(ISBLANK(Spreadsheet!AR515)),ISBLANK(Spreadsheet!AS515)),NOT(ISNUMBER(VALUE(Spreadsheet!AS515)))),FALSE,IF(OR(AND(Spreadsheet!AS515&lt;6,MOD(Spreadsheet!AS515*10,5)=0), MOD(Spreadsheet!AS515,10000)=0),TRUE,FALSE)))</f>
        <v>1</v>
      </c>
      <c r="BW515" s="5" t="b">
        <f t="array" ref="BW515">IF(ISBLANK(Spreadsheet!AT515),TRUE,ISNUMBER(MATCH(TRUE,EXACT(Spreadsheet!AT515,LifeBenefitClasses),0)))</f>
        <v>1</v>
      </c>
      <c r="BX515" s="5" t="b">
        <f>IF(OR(ISBLANK(Spreadsheet!AT515), Spreadsheet!AT515="Waive"),IF(ISBLANK(Spreadsheet!AU515),TRUE,FALSE),IF(OR(AND(NOT(ISBLANK(Spreadsheet!AT515)),ISBLANK(Spreadsheet!AU515)),NOT(ISNUMBER(VALUE(Spreadsheet!AU515)))),FALSE,IF(AND(NOT(OR(ISBLANK(Spreadsheet!AT515),Spreadsheet!AT515="Waive")),NOT(OR(ISBLANK(Spreadsheet!AR515),Spreadsheet!AR515="Waive")),MOD(Spreadsheet!AU515,5000)=0, Spreadsheet!AU515&lt;=(Spreadsheet!AS515*0.5)),TRUE,FALSE)))</f>
        <v>1</v>
      </c>
      <c r="BY515" s="5" t="b">
        <f t="array" ref="BY515">IF(ISBLANK(Spreadsheet!AV515),TRUE,ISNUMBER(MATCH(TRUE,EXACT(Spreadsheet!AV515,EnrollWaive),0)))</f>
        <v>1</v>
      </c>
      <c r="BZ515" s="5" t="b">
        <f t="array" ref="BZ515">IF(ISBLANK(Spreadsheet!AW515),TRUE,ISNUMBER(MATCH(TRUE,EXACT(Spreadsheet!AW515,LifeBenefitClasses),0)))</f>
        <v>1</v>
      </c>
      <c r="CA515" s="5" t="b">
        <f t="array" ref="CA515">IF(ISBLANK(Spreadsheet!AX515),TRUE,ISNUMBER(MATCH(TRUE,EXACT(Spreadsheet!AX515,LifeBenefitClasses),0)))</f>
        <v>1</v>
      </c>
      <c r="CB515" s="5" t="b">
        <f t="array" ref="CB515">IF(ISBLANK(Spreadsheet!AY515),TRUE,ISNUMBER(MATCH(TRUE,EXACT(Spreadsheet!AY515,LifeBenefitClasses),0)))</f>
        <v>1</v>
      </c>
      <c r="CC515" s="5" t="b">
        <f t="array" ref="CC515">IF(ISBLANK(Spreadsheet!AZ515),TRUE,ISNUMBER(MATCH(TRUE,EXACT(Spreadsheet!AZ515,LifeBenefitClasses),0)))</f>
        <v>1</v>
      </c>
      <c r="CD515" s="5" t="b">
        <f t="array" ref="CD515">IF(ISBLANK(Spreadsheet!BA515),TRUE,ISNUMBER(MATCH(TRUE,EXACT(Spreadsheet!BA515,LifeBenefitClasses),0)))</f>
        <v>1</v>
      </c>
      <c r="CE515" s="5" t="b">
        <f>IF(OR(ISBLANK(Spreadsheet!BA515), Spreadsheet!BA515="Waive"),IF(ISBLANK(Spreadsheet!BB515),TRUE,FALSE),IF(OR(AND(NOT(ISBLANK(Spreadsheet!BA515)),ISBLANK(Spreadsheet!BB515)),NOT(ISNUMBER(VALUE(Spreadsheet!BB515))),ISBLANK(Spreadsheet!BC515),NOT(ISNUMBER(VALUE(Spreadsheet!BC515)))),FALSE,IF(AND(Spreadsheet!BB515&gt;=50000,Spreadsheet!BB515&lt;=250000,MOD(Spreadsheet!BB515,10000)=0,Spreadsheet!BB515&lt;=(10*Spreadsheet!BC515)),TRUE,FALSE)))</f>
        <v>1</v>
      </c>
      <c r="CF515" s="5" t="b">
        <f>IF(NOT(ISBLANK(Spreadsheet!BC515)),AND(ISNUMBER(VALUE(Spreadsheet!BC515)),Spreadsheet!BC515&gt;0),AND(OR(ISBLANK(Spreadsheet!AO515),Spreadsheet!AO515="Waive",AND(NOT(OR(ISBLANK(Spreadsheet!AO515),Spreadsheet!AO515="Waive")),Spreadsheet!AP515&gt;=6)),OR(ISBLANK(Spreadsheet!AR515),AND(NOT(OR(ISBLANK(Spreadsheet!AR515),Spreadsheet!AR515="Waive")),Spreadsheet!AS515&gt;=6)),OR(ISBLANK(Spreadsheet!AW515)),OR(ISBLANK(Spreadsheet!AX515)),OR(ISBLANK(Spreadsheet!AY515)),OR(ISBLANK(Spreadsheet!AZ515)),OR(ISBLANK(Spreadsheet!BA515),Spreadsheet!BA515="Waive")))</f>
        <v>1</v>
      </c>
      <c r="CG515" s="5" t="b">
        <f t="shared" ca="1" si="35"/>
        <v>1</v>
      </c>
    </row>
    <row r="516" spans="8:85" x14ac:dyDescent="0.3">
      <c r="H516" s="5">
        <f t="shared" ca="1" si="36"/>
        <v>2</v>
      </c>
      <c r="I516" s="5" t="str">
        <f t="shared" ca="1" si="34"/>
        <v/>
      </c>
      <c r="J516" s="5" t="str">
        <f>IF(AND(NOT(ISBLANK(Spreadsheet!C516)),ISBLANK(Spreadsheet!D516)),Spreadsheet!F516&amp;" "&amp;Spreadsheet!H516,"")</f>
        <v/>
      </c>
      <c r="K516" s="5">
        <f>IF(AND(NOT(ISBLANK(Spreadsheet!C516)),ISBLANK(Spreadsheet!D516)),COUNTIFS(Spreadsheet!E517:E$786,"=Child",Spreadsheet!C517:C$786, "="&amp;Spreadsheet!C516) + COUNTIFS(Spreadsheet!E517:E$786,"=Step-child",Spreadsheet!C517:C$786, "="&amp;Spreadsheet!C516),0)</f>
        <v>0</v>
      </c>
      <c r="L516" s="5">
        <f>IF(NOT(ISBLANK(J516)),COUNTIFS(Spreadsheet!E517:E$786,"=Wife",Spreadsheet!C517:C$786, "="&amp;Spreadsheet!C516) + COUNTIFS(Spreadsheet!E517:E$786,"=Husband",Spreadsheet!C517:C$786, "="&amp;Spreadsheet!C516),0)</f>
        <v>0</v>
      </c>
      <c r="M516" s="5">
        <f>IF(NOT(ISBLANK(Spreadsheet!AJ516)),VLOOKUP(Spreadsheet!AJ516,'Drop Downs'!$P$2:$R$16,3,FALSE),0)</f>
        <v>0</v>
      </c>
      <c r="N516" s="5">
        <f>IF(NOT(ISBLANK(Spreadsheet!AJ516)), VLOOKUP(Spreadsheet!AJ516,'Drop Downs'!$P$2:$R$16,2,FALSE),0)</f>
        <v>0</v>
      </c>
      <c r="O516" s="5">
        <f>IF(NOT(ISBLANK(Spreadsheet!AL516)),VLOOKUP(Spreadsheet!AL516,'Drop Downs'!$P$2:$R$16,3,FALSE), 0)</f>
        <v>0</v>
      </c>
      <c r="P516" s="5">
        <f>IF(NOT(ISBLANK(Spreadsheet!AL516)),VLOOKUP(Spreadsheet!AL516,'Drop Downs'!$P$2:$R$16,2,FALSE),0)</f>
        <v>0</v>
      </c>
      <c r="Q516" s="5">
        <f>IF(NOT(ISBLANK(Spreadsheet!AN516)),VLOOKUP(Spreadsheet!AN516,'Drop Downs'!$P$2:$R$16,3,FALSE),0)</f>
        <v>0</v>
      </c>
      <c r="R516" s="5">
        <f>IF(NOT(ISBLANK(Spreadsheet!AN516)),VLOOKUP(Spreadsheet!AN516,'Drop Downs'!$P$2:$R$16,2,FALSE),0)</f>
        <v>0</v>
      </c>
      <c r="S516" s="5" t="str">
        <f>IF(OR(M516&gt;K516,N516&gt;L516,O516&gt;K516, Q516&gt;K516,N516&gt;L516, P516&gt;L516, R516&gt;L516),"Member currently has a coverage election over what he/she needs.  Please add more dependents or adjust the coverage election.","")&amp;(IF(AND(NOT(ISBLANK(Spreadsheet!C516)),NOT(ISBLANK(Spreadsheet!D516)),ISBLANK(Spreadsheet!E516)),"Dependent lacks a relationship to member.Please select one from the drop-down.",""))</f>
        <v/>
      </c>
      <c r="T516" s="5" t="b">
        <f t="shared" si="37"/>
        <v>1</v>
      </c>
      <c r="U516" s="5" t="b">
        <f>OR(ISBLANK(Spreadsheet!C516),IF(NOT(ISBLANK(Spreadsheet!D516)),NOT(ISBLANK(Spreadsheet!E516)),TRUE))</f>
        <v>1</v>
      </c>
      <c r="V516" s="5" t="b">
        <f>OR(ISBLANK(Spreadsheet!C516), NOT(ISBLANK(Spreadsheet!I516)))</f>
        <v>1</v>
      </c>
      <c r="W516" s="5" t="b">
        <f>OR(ISBLANK(Spreadsheet!D516),NOT(ISBLANK(Spreadsheet!C516)))</f>
        <v>1</v>
      </c>
      <c r="X516" s="155" t="str">
        <f>REPT("0",MIN(FIND({1,2,3,4,5,6,7,8,9},Spreadsheet!C516&amp;"123456789"))-1)&amp;IF(ISBLANK(Spreadsheet!C516),"",SUMPRODUCT(MID(0&amp;Spreadsheet!C516,LARGE(INDEX(ISNUMBER(--MID(Spreadsheet!C516,ROW($1:$225),1))*
 ROW($1:$225),0),ROW($1:$225))+1,1)*10^ROW($1:$225)/10))</f>
        <v/>
      </c>
      <c r="Y516" s="5" t="b">
        <f>IF(NOT(ISBLANK(Spreadsheet!C516)),IF(AND(ISNUMBER(VALUE(Spreadsheet!C516)), LEN(Spreadsheet!C516)=9),TRUE,FALSE),TRUE)</f>
        <v>1</v>
      </c>
      <c r="Z516" s="155" t="str">
        <f>REPT("0",MIN(FIND({1,2,3,4,5,6,7,8,9},Spreadsheet!D516&amp;"123456789"))-1)&amp;IF(ISBLANK(Spreadsheet!D516),"",SUMPRODUCT(MID(0&amp;Spreadsheet!D516,LARGE(INDEX(ISNUMBER(--MID(Spreadsheet!D516,ROW($1:$225),1))*
 ROW($1:$225),0),ROW($1:$225))+1,1)*10^ROW($1:$225)/10))</f>
        <v/>
      </c>
      <c r="AA516" s="5" t="b">
        <f>IF(AND(NOT(ISBLANK(Spreadsheet!D516)),NOT(ISBLANK(Spreadsheet!C516))),IF(AND(ISNUMBER(VALUE(Spreadsheet!D516)), LEN(Spreadsheet!D516)=9),TRUE,FALSE),IF(AND(NOT(ISBLANK(Spreadsheet!D516)),ISBLANK(Spreadsheet!C516)),FALSE,TRUE))</f>
        <v>1</v>
      </c>
      <c r="AB516" s="5" t="b">
        <f>OR(ISBLANK(Spreadsheet!Y516),IF(NOT(ISBLANK(Spreadsheet!Y516)),LEN(Spreadsheet!Y516)=10,ISNUMBER(VALUE(Spreadsheet!Y516))))</f>
        <v>1</v>
      </c>
      <c r="AC516" s="5" t="b">
        <f>OR(ISBLANK(Spreadsheet!AI516), AND(NOT(ISBLANK(Spreadsheet!AJ516)), NOT(ISNUMBER(SEARCH("Waive",Spreadsheet!AJ516)))))</f>
        <v>1</v>
      </c>
      <c r="AD516" s="5" t="b">
        <f>OR(ISBLANK(Spreadsheet!AK516), AND(NOT(ISBLANK(Spreadsheet!AL516)), NOT(ISNUMBER(SEARCH("Waive",Spreadsheet!AL516)))))</f>
        <v>1</v>
      </c>
      <c r="AE516" s="5" t="b">
        <f>OR(ISBLANK(Spreadsheet!AM516), AND(NOT(ISBLANK(Spreadsheet!AN516)), NOT(ISNUMBER(SEARCH("Waive", Spreadsheet!AN516)))))</f>
        <v>1</v>
      </c>
      <c r="AF516" s="5" t="b">
        <f>OR(ISBLANK(Spreadsheet!C516), NOT(ISBLANK(Spreadsheet!D516)),NOT(ISBLANK(Spreadsheet!L516)))</f>
        <v>1</v>
      </c>
      <c r="AG516" s="5" t="b">
        <f>IF(AND(NOT(ISBLANK(Spreadsheet!C516)), NOT(ISBLANK(Spreadsheet!D516)),Spreadsheet!C516&lt;&gt;Spreadsheet!D516),IF(ISERROR(VLOOKUP(Spreadsheet!C516, Spreadsheet!$C$6:'Spreadsheet'!$C515,1,FALSE)), FALSE, TRUE),TRUE)</f>
        <v>1</v>
      </c>
      <c r="AH516" s="5" t="b">
        <f>Spreadsheet!$B$2=Spreadsheet!AD516</f>
        <v>1</v>
      </c>
      <c r="AI516" s="5" t="b">
        <f>IF(ISBLANK(Spreadsheet!G516),TRUE,IF(OR(LEN(Spreadsheet!G516)&gt;1,ISNUMBER(VALUE(Spreadsheet!G516))),FALSE,TRUE))</f>
        <v>1</v>
      </c>
      <c r="AJ516" s="5" t="b">
        <f>OR(ISBLANK(Spreadsheet!C516), NOT(ISBLANK(Spreadsheet!B516)), NOT(ISBLANK(Spreadsheet!D516)))</f>
        <v>1</v>
      </c>
      <c r="AK516" s="5" t="b">
        <f t="array" ref="AK516">IF(OR(AND(ISBLANK(Spreadsheet!E516),ISBLANK(Spreadsheet!D516),NOT(ISBLANK(Spreadsheet!C516))),AND(ISBLANK(Spreadsheet!E516),ISBLANK(Spreadsheet!D516),ISBLANK(Spreadsheet!C516))),TRUE,ISNUMBER(MATCH(TRUE,EXACT(Spreadsheet!E516,Relationships),0)))</f>
        <v>1</v>
      </c>
      <c r="AL516" s="5" t="b">
        <f>IF(NOT(ISBLANK(Spreadsheet!C516)),IF(OR(ISBLANK(Spreadsheet!F516),LEN(Spreadsheet!F516)&gt;40),FALSE,TRUE),TRUE)</f>
        <v>1</v>
      </c>
      <c r="AM516" s="5" t="b">
        <f>IF(NOT(ISBLANK(Spreadsheet!C516)),IF(OR(ISBLANK(Spreadsheet!H516),LEN(Spreadsheet!H516)&gt;40),FALSE,TRUE),TRUE)</f>
        <v>1</v>
      </c>
      <c r="AN516" s="5" t="b">
        <f t="array" ref="AN516">IF(ISBLANK(Spreadsheet!I516),TRUE,ISNUMBER(MATCH(TRUE,EXACT(Spreadsheet!I516,GenderValues),0)))</f>
        <v>1</v>
      </c>
      <c r="AO516" s="5" t="b">
        <f ca="1">IF(ISERROR(DATEVALUE(TEXT(Spreadsheet!J516,"mm/dd/yyyy")) &gt; TODAY()),IF(AND(ISBLANK(Spreadsheet!J516),ISBLANK(Spreadsheet!C516)),TRUE,FALSE),IF(DATEVALUE(TEXT(Spreadsheet!J516,"mm/dd/yyyy")) &gt; TODAY(),FALSE,TRUE))</f>
        <v>1</v>
      </c>
      <c r="AP516" s="5" t="b">
        <f>OR(ISBLANK(Spreadsheet!K516),LEN(Spreadsheet!K516)&lt;=100)</f>
        <v>1</v>
      </c>
      <c r="AQ516" s="5" t="b">
        <f t="array" ref="AQ516">IF(OR(AND(ISBLANK(Spreadsheet!L516),ISBLANK(Spreadsheet!C516)),AND(NOT(ISBLANK(Spreadsheet!C516)),NOT(ISBLANK(Spreadsheet!D516)))),TRUE,ISNUMBER(MATCH(TRUE,EXACT(Spreadsheet!L516,MaritalStatus),0)))</f>
        <v>1</v>
      </c>
      <c r="AR516" s="5" t="b">
        <f ca="1">IF(ISERROR(DATEVALUE(TEXT(Spreadsheet!M516,"mm/dd/yyyy")) &gt; TODAY()),IF(ISBLANK(Spreadsheet!M516),TRUE,FALSE),IF(DATEVALUE(TEXT(Spreadsheet!M516,"mm/dd/yyyy")) &gt; TODAY(),FALSE,TRUE))</f>
        <v>1</v>
      </c>
      <c r="AS516" s="5" t="b">
        <f>OR(ISBLANK(Spreadsheet!N516),LEN(Spreadsheet!N516)&lt;=100)</f>
        <v>1</v>
      </c>
      <c r="AT516" s="5" t="b">
        <f>OR(ISBLANK(Spreadsheet!O516),UPPER(Spreadsheet!O516)="YES")</f>
        <v>1</v>
      </c>
      <c r="AU516" s="5" t="b">
        <f>OR(ISBLANK(Spreadsheet!P516),UPPER(Spreadsheet!P516)="YES")</f>
        <v>1</v>
      </c>
      <c r="AV516" s="5" t="b">
        <f t="array" ref="AV516">IF(ISBLANK(Spreadsheet!Q516),TRUE,ISNUMBER(MATCH(TRUE,EXACT(Spreadsheet!Q516,OnGroupsPriorIns),0)))</f>
        <v>1</v>
      </c>
      <c r="AW516" s="5" t="b">
        <f>OR(ISBLANK(Spreadsheet!R516),UPPER(Spreadsheet!R516)="YES")</f>
        <v>1</v>
      </c>
      <c r="AX516" s="5" t="b">
        <f>OR(ISBLANK(Spreadsheet!S516),UPPER(Spreadsheet!S516)="YES")</f>
        <v>1</v>
      </c>
      <c r="AY516" s="5" t="b">
        <f>OR(AND(ISBLANK(Spreadsheet!C516),LEN(Spreadsheet!T516)=0),AND(NOT(ISBLANK(Spreadsheet!C516)),LEN(Spreadsheet!T516)&gt;0,LEN(Spreadsheet!T516)&lt;=50))</f>
        <v>1</v>
      </c>
      <c r="AZ516" s="5" t="b">
        <f>OR(LEN(Spreadsheet!U516)=0,AND(LEN(Spreadsheet!U516)&gt;0,LEN(Spreadsheet!U516)&lt;=50))</f>
        <v>1</v>
      </c>
      <c r="BA516" s="5" t="b">
        <f>OR(AND(ISBLANK(Spreadsheet!C516),LEN(Spreadsheet!V516)=0),AND(NOT(ISBLANK(Spreadsheet!C516)),LEN(Spreadsheet!V516)&gt;0,LEN(Spreadsheet!V516)&lt;=50))</f>
        <v>1</v>
      </c>
      <c r="BB516" s="5" t="b">
        <f t="array" ref="BB516">IF(AND(ISBLANK(Spreadsheet!C516),LEN(Spreadsheet!W516)=0),TRUE,ISNUMBER(MATCH(TRUE,EXACT(Spreadsheet!W516,States),0)))</f>
        <v>1</v>
      </c>
      <c r="BC516" s="5" t="b">
        <f>OR(AND(ISBLANK(Spreadsheet!C516),LEN(Spreadsheet!X516)=0),AND(NOT(ISBLANK(Spreadsheet!C516)),LEN(Spreadsheet!X516)&gt;0,LEN(Spreadsheet!X516)=5,ISNUMBER(VALUE(Spreadsheet!X516))))</f>
        <v>1</v>
      </c>
      <c r="BD516" s="5" t="b">
        <f>OR(ISBLANK(Spreadsheet!Z516),LEN(Spreadsheet!Z516)&lt;=50)</f>
        <v>1</v>
      </c>
      <c r="BE516" s="5" t="b">
        <f>ISBLANK(Spreadsheet!AA516)</f>
        <v>1</v>
      </c>
      <c r="BF516" s="5" t="b">
        <f>ISBLANK(Spreadsheet!AB516)</f>
        <v>1</v>
      </c>
      <c r="BG516" s="5" t="b">
        <f>IF(ISERROR(DATEVALUE(TEXT(Spreadsheet!AC516,"mm/dd/yyyy")) &gt; DATEVALUE(TEXT(Spreadsheet!J516,"mm/dd/yyyy"))),IF(OR(AND(ISBLANK(Spreadsheet!AC516),ISBLANK(Spreadsheet!C516)),AND(NOT(ISBLANK(Spreadsheet!C516)),ISBLANK(Spreadsheet!AC516),NOT(ISBLANK(Spreadsheet!D516)))),TRUE,FALSE),IF(DATEVALUE(TEXT(Spreadsheet!AC516,"mm/dd/yyyy")) &gt; DATEVALUE(TEXT(Spreadsheet!J516,"mm/dd/yyyy")),TRUE,FALSE))</f>
        <v>1</v>
      </c>
      <c r="BH516" s="5" t="b">
        <f>OR(AND(ISBLANK(Spreadsheet!C516),ISBLANK(Spreadsheet!AE516)),AND(NOT(ISBLANK(Spreadsheet!C516)),NOT(ISBLANK(Spreadsheet!D516)),ISBLANK(Spreadsheet!AE516)),AND(NOT(ISBLANK(Spreadsheet!C516)),ISBLANK(Spreadsheet!D516),NOT(ISBLANK(Spreadsheet!AE516)),LEN(Spreadsheet!AE516)&lt;=100))</f>
        <v>1</v>
      </c>
      <c r="BI516" s="5" t="b">
        <f t="array" ref="BI516">IF(ISBLANK(Spreadsheet!AF516),TRUE,ISNUMBER(MATCH(TRUE,EXACT(Spreadsheet!AF516,CobraShortReasons),0)))</f>
        <v>1</v>
      </c>
      <c r="BJ516" s="5" t="b">
        <f ca="1">IF(ISERROR(DATEVALUE(TEXT(Spreadsheet!AG516,"mm/dd/yyyy")) &gt; TODAY()),IF(ISBLANK(Spreadsheet!AG516),TRUE,FALSE),IF(DATEVALUE(TEXT(Spreadsheet!AG516,"mm/dd/yyyy")) &gt; TODAY(),FALSE,TRUE))</f>
        <v>1</v>
      </c>
      <c r="BK516" s="5" t="b">
        <f>OR(ISBLANK(Spreadsheet!AH516),LEN(Spreadsheet!AH516)&lt;=25)</f>
        <v>1</v>
      </c>
      <c r="BL516" s="5" t="b">
        <f t="array" aca="1" ref="BL516" ca="1">IF(ISBLANK(Spreadsheet!AI516),TRUE,ISNUMBER(MATCH(TRUE,EXACT(Spreadsheet!AI516,INDIRECT(Spreadsheet!$D$2)),0)))</f>
        <v>1</v>
      </c>
      <c r="BM516" s="5" t="b">
        <f t="array" aca="1" ref="BM516" ca="1">IF(ISBLANK(Spreadsheet!AJ516),TRUE,ISNUMBER(MATCH(TRUE,EXACT(Spreadsheet!AJ516,INDIRECT(Spreadsheet!BJ516)),0)))</f>
        <v>1</v>
      </c>
      <c r="BN516" s="5" t="b">
        <f t="array" ref="BN516">IF(ISBLANK(Spreadsheet!AK516),TRUE,ISNUMBER(MATCH(TRUE,EXACT(Spreadsheet!AK516,DentalPlans),0)))</f>
        <v>1</v>
      </c>
      <c r="BO516" s="5" t="b">
        <f t="array" aca="1" ref="BO516" ca="1">IF(ISBLANK(Spreadsheet!AL516),TRUE,ISNUMBER(MATCH(TRUE,EXACT(Spreadsheet!AL516,INDIRECT(Spreadsheet!BK516)),0)))</f>
        <v>1</v>
      </c>
      <c r="BP516" s="5" t="b">
        <f t="array" ref="BP516">IF(ISBLANK(Spreadsheet!AM516),TRUE,ISNUMBER(MATCH(TRUE,EXACT(Spreadsheet!AM516,VisionPlans),0)))</f>
        <v>1</v>
      </c>
      <c r="BQ516" s="5" t="b">
        <f t="array" aca="1" ref="BQ516" ca="1">IF(ISBLANK(Spreadsheet!AN516),TRUE,ISNUMBER(MATCH(TRUE,EXACT(Spreadsheet!AN516,INDIRECT(Spreadsheet!BL516)),0)))</f>
        <v>1</v>
      </c>
      <c r="BR516" s="5" t="b">
        <f t="array" ref="BR516">IF(ISBLANK(Spreadsheet!AO516),TRUE,ISNUMBER(MATCH(TRUE,EXACT(Spreadsheet!AO516,LifeBenefitClasses),0)))</f>
        <v>1</v>
      </c>
      <c r="BS516" s="5" t="b">
        <f>IF(OR(ISBLANK(Spreadsheet!AO516), Spreadsheet!AO516="Waive"),IF(ISBLANK(Spreadsheet!AP516),TRUE,FALSE),IF(OR(AND(NOT(ISBLANK(Spreadsheet!AO516)),ISBLANK(Spreadsheet!AP516)),NOT(ISNUMBER(VALUE(Spreadsheet!AP516)))),FALSE,IF(OR(AND(Spreadsheet!AP516&lt;6,MOD(Spreadsheet!AP516*10,5)=0), MOD(Spreadsheet!AP516,5000)=0),TRUE,FALSE)))</f>
        <v>1</v>
      </c>
      <c r="BT516" s="5" t="b">
        <f t="array" ref="BT516">IF(ISBLANK(Spreadsheet!AQ516),TRUE,ISNUMBER(MATCH(TRUE,EXACT(Spreadsheet!AQ516,EnrollWaive),0)))</f>
        <v>1</v>
      </c>
      <c r="BU516" s="5" t="b">
        <f t="array" ref="BU516">IF(ISBLANK(Spreadsheet!AR516),TRUE,ISNUMBER(MATCH(TRUE,EXACT(Spreadsheet!AR516,LifeBenefitClasses),0)))</f>
        <v>1</v>
      </c>
      <c r="BV516" s="5" t="b">
        <f>IF(OR(ISBLANK(Spreadsheet!AR516), Spreadsheet!AR516="Waive"),IF(ISBLANK(Spreadsheet!AS516),TRUE,FALSE),IF(OR(AND(NOT(ISBLANK(Spreadsheet!AR516)),ISBLANK(Spreadsheet!AS516)),NOT(ISNUMBER(VALUE(Spreadsheet!AS516)))),FALSE,IF(OR(AND(Spreadsheet!AS516&lt;6,MOD(Spreadsheet!AS516*10,5)=0), MOD(Spreadsheet!AS516,10000)=0),TRUE,FALSE)))</f>
        <v>1</v>
      </c>
      <c r="BW516" s="5" t="b">
        <f t="array" ref="BW516">IF(ISBLANK(Spreadsheet!AT516),TRUE,ISNUMBER(MATCH(TRUE,EXACT(Spreadsheet!AT516,LifeBenefitClasses),0)))</f>
        <v>1</v>
      </c>
      <c r="BX516" s="5" t="b">
        <f>IF(OR(ISBLANK(Spreadsheet!AT516), Spreadsheet!AT516="Waive"),IF(ISBLANK(Spreadsheet!AU516),TRUE,FALSE),IF(OR(AND(NOT(ISBLANK(Spreadsheet!AT516)),ISBLANK(Spreadsheet!AU516)),NOT(ISNUMBER(VALUE(Spreadsheet!AU516)))),FALSE,IF(AND(NOT(OR(ISBLANK(Spreadsheet!AT516),Spreadsheet!AT516="Waive")),NOT(OR(ISBLANK(Spreadsheet!AR516),Spreadsheet!AR516="Waive")),MOD(Spreadsheet!AU516,5000)=0, Spreadsheet!AU516&lt;=(Spreadsheet!AS516*0.5)),TRUE,FALSE)))</f>
        <v>1</v>
      </c>
      <c r="BY516" s="5" t="b">
        <f t="array" ref="BY516">IF(ISBLANK(Spreadsheet!AV516),TRUE,ISNUMBER(MATCH(TRUE,EXACT(Spreadsheet!AV516,EnrollWaive),0)))</f>
        <v>1</v>
      </c>
      <c r="BZ516" s="5" t="b">
        <f t="array" ref="BZ516">IF(ISBLANK(Spreadsheet!AW516),TRUE,ISNUMBER(MATCH(TRUE,EXACT(Spreadsheet!AW516,LifeBenefitClasses),0)))</f>
        <v>1</v>
      </c>
      <c r="CA516" s="5" t="b">
        <f t="array" ref="CA516">IF(ISBLANK(Spreadsheet!AX516),TRUE,ISNUMBER(MATCH(TRUE,EXACT(Spreadsheet!AX516,LifeBenefitClasses),0)))</f>
        <v>1</v>
      </c>
      <c r="CB516" s="5" t="b">
        <f t="array" ref="CB516">IF(ISBLANK(Spreadsheet!AY516),TRUE,ISNUMBER(MATCH(TRUE,EXACT(Spreadsheet!AY516,LifeBenefitClasses),0)))</f>
        <v>1</v>
      </c>
      <c r="CC516" s="5" t="b">
        <f t="array" ref="CC516">IF(ISBLANK(Spreadsheet!AZ516),TRUE,ISNUMBER(MATCH(TRUE,EXACT(Spreadsheet!AZ516,LifeBenefitClasses),0)))</f>
        <v>1</v>
      </c>
      <c r="CD516" s="5" t="b">
        <f t="array" ref="CD516">IF(ISBLANK(Spreadsheet!BA516),TRUE,ISNUMBER(MATCH(TRUE,EXACT(Spreadsheet!BA516,LifeBenefitClasses),0)))</f>
        <v>1</v>
      </c>
      <c r="CE516" s="5" t="b">
        <f>IF(OR(ISBLANK(Spreadsheet!BA516), Spreadsheet!BA516="Waive"),IF(ISBLANK(Spreadsheet!BB516),TRUE,FALSE),IF(OR(AND(NOT(ISBLANK(Spreadsheet!BA516)),ISBLANK(Spreadsheet!BB516)),NOT(ISNUMBER(VALUE(Spreadsheet!BB516))),ISBLANK(Spreadsheet!BC516),NOT(ISNUMBER(VALUE(Spreadsheet!BC516)))),FALSE,IF(AND(Spreadsheet!BB516&gt;=50000,Spreadsheet!BB516&lt;=250000,MOD(Spreadsheet!BB516,10000)=0,Spreadsheet!BB516&lt;=(10*Spreadsheet!BC516)),TRUE,FALSE)))</f>
        <v>1</v>
      </c>
      <c r="CF516" s="5" t="b">
        <f>IF(NOT(ISBLANK(Spreadsheet!BC516)),AND(ISNUMBER(VALUE(Spreadsheet!BC516)),Spreadsheet!BC516&gt;0),AND(OR(ISBLANK(Spreadsheet!AO516),Spreadsheet!AO516="Waive",AND(NOT(OR(ISBLANK(Spreadsheet!AO516),Spreadsheet!AO516="Waive")),Spreadsheet!AP516&gt;=6)),OR(ISBLANK(Spreadsheet!AR516),AND(NOT(OR(ISBLANK(Spreadsheet!AR516),Spreadsheet!AR516="Waive")),Spreadsheet!AS516&gt;=6)),OR(ISBLANK(Spreadsheet!AW516)),OR(ISBLANK(Spreadsheet!AX516)),OR(ISBLANK(Spreadsheet!AY516)),OR(ISBLANK(Spreadsheet!AZ516)),OR(ISBLANK(Spreadsheet!BA516),Spreadsheet!BA516="Waive")))</f>
        <v>1</v>
      </c>
      <c r="CG516" s="5" t="b">
        <f t="shared" ca="1" si="35"/>
        <v>1</v>
      </c>
    </row>
    <row r="517" spans="8:85" x14ac:dyDescent="0.3">
      <c r="H517" s="5">
        <f t="shared" ca="1" si="36"/>
        <v>2</v>
      </c>
      <c r="I517" s="5" t="str">
        <f t="shared" ca="1" si="34"/>
        <v/>
      </c>
      <c r="J517" s="5" t="str">
        <f>IF(AND(NOT(ISBLANK(Spreadsheet!C517)),ISBLANK(Spreadsheet!D517)),Spreadsheet!F517&amp;" "&amp;Spreadsheet!H517,"")</f>
        <v/>
      </c>
      <c r="K517" s="5">
        <f>IF(AND(NOT(ISBLANK(Spreadsheet!C517)),ISBLANK(Spreadsheet!D517)),COUNTIFS(Spreadsheet!E518:E$786,"=Child",Spreadsheet!C518:C$786, "="&amp;Spreadsheet!C517) + COUNTIFS(Spreadsheet!E518:E$786,"=Step-child",Spreadsheet!C518:C$786, "="&amp;Spreadsheet!C517),0)</f>
        <v>0</v>
      </c>
      <c r="L517" s="5">
        <f>IF(NOT(ISBLANK(J517)),COUNTIFS(Spreadsheet!E518:E$786,"=Wife",Spreadsheet!C518:C$786, "="&amp;Spreadsheet!C517) + COUNTIFS(Spreadsheet!E518:E$786,"=Husband",Spreadsheet!C518:C$786, "="&amp;Spreadsheet!C517),0)</f>
        <v>0</v>
      </c>
      <c r="M517" s="5">
        <f>IF(NOT(ISBLANK(Spreadsheet!AJ517)),VLOOKUP(Spreadsheet!AJ517,'Drop Downs'!$P$2:$R$16,3,FALSE),0)</f>
        <v>0</v>
      </c>
      <c r="N517" s="5">
        <f>IF(NOT(ISBLANK(Spreadsheet!AJ517)), VLOOKUP(Spreadsheet!AJ517,'Drop Downs'!$P$2:$R$16,2,FALSE),0)</f>
        <v>0</v>
      </c>
      <c r="O517" s="5">
        <f>IF(NOT(ISBLANK(Spreadsheet!AL517)),VLOOKUP(Spreadsheet!AL517,'Drop Downs'!$P$2:$R$16,3,FALSE), 0)</f>
        <v>0</v>
      </c>
      <c r="P517" s="5">
        <f>IF(NOT(ISBLANK(Spreadsheet!AL517)),VLOOKUP(Spreadsheet!AL517,'Drop Downs'!$P$2:$R$16,2,FALSE),0)</f>
        <v>0</v>
      </c>
      <c r="Q517" s="5">
        <f>IF(NOT(ISBLANK(Spreadsheet!AN517)),VLOOKUP(Spreadsheet!AN517,'Drop Downs'!$P$2:$R$16,3,FALSE),0)</f>
        <v>0</v>
      </c>
      <c r="R517" s="5">
        <f>IF(NOT(ISBLANK(Spreadsheet!AN517)),VLOOKUP(Spreadsheet!AN517,'Drop Downs'!$P$2:$R$16,2,FALSE),0)</f>
        <v>0</v>
      </c>
      <c r="S517" s="5" t="str">
        <f>IF(OR(M517&gt;K517,N517&gt;L517,O517&gt;K517, Q517&gt;K517,N517&gt;L517, P517&gt;L517, R517&gt;L517),"Member currently has a coverage election over what he/she needs.  Please add more dependents or adjust the coverage election.","")&amp;(IF(AND(NOT(ISBLANK(Spreadsheet!C517)),NOT(ISBLANK(Spreadsheet!D517)),ISBLANK(Spreadsheet!E517)),"Dependent lacks a relationship to member.Please select one from the drop-down.",""))</f>
        <v/>
      </c>
      <c r="T517" s="5" t="b">
        <f t="shared" si="37"/>
        <v>1</v>
      </c>
      <c r="U517" s="5" t="b">
        <f>OR(ISBLANK(Spreadsheet!C517),IF(NOT(ISBLANK(Spreadsheet!D517)),NOT(ISBLANK(Spreadsheet!E517)),TRUE))</f>
        <v>1</v>
      </c>
      <c r="V517" s="5" t="b">
        <f>OR(ISBLANK(Spreadsheet!C517), NOT(ISBLANK(Spreadsheet!I517)))</f>
        <v>1</v>
      </c>
      <c r="W517" s="5" t="b">
        <f>OR(ISBLANK(Spreadsheet!D517),NOT(ISBLANK(Spreadsheet!C517)))</f>
        <v>1</v>
      </c>
      <c r="X517" s="155" t="str">
        <f>REPT("0",MIN(FIND({1,2,3,4,5,6,7,8,9},Spreadsheet!C517&amp;"123456789"))-1)&amp;IF(ISBLANK(Spreadsheet!C517),"",SUMPRODUCT(MID(0&amp;Spreadsheet!C517,LARGE(INDEX(ISNUMBER(--MID(Spreadsheet!C517,ROW($1:$225),1))*
 ROW($1:$225),0),ROW($1:$225))+1,1)*10^ROW($1:$225)/10))</f>
        <v/>
      </c>
      <c r="Y517" s="5" t="b">
        <f>IF(NOT(ISBLANK(Spreadsheet!C517)),IF(AND(ISNUMBER(VALUE(Spreadsheet!C517)), LEN(Spreadsheet!C517)=9),TRUE,FALSE),TRUE)</f>
        <v>1</v>
      </c>
      <c r="Z517" s="155" t="str">
        <f>REPT("0",MIN(FIND({1,2,3,4,5,6,7,8,9},Spreadsheet!D517&amp;"123456789"))-1)&amp;IF(ISBLANK(Spreadsheet!D517),"",SUMPRODUCT(MID(0&amp;Spreadsheet!D517,LARGE(INDEX(ISNUMBER(--MID(Spreadsheet!D517,ROW($1:$225),1))*
 ROW($1:$225),0),ROW($1:$225))+1,1)*10^ROW($1:$225)/10))</f>
        <v/>
      </c>
      <c r="AA517" s="5" t="b">
        <f>IF(AND(NOT(ISBLANK(Spreadsheet!D517)),NOT(ISBLANK(Spreadsheet!C517))),IF(AND(ISNUMBER(VALUE(Spreadsheet!D517)), LEN(Spreadsheet!D517)=9),TRUE,FALSE),IF(AND(NOT(ISBLANK(Spreadsheet!D517)),ISBLANK(Spreadsheet!C517)),FALSE,TRUE))</f>
        <v>1</v>
      </c>
      <c r="AB517" s="5" t="b">
        <f>OR(ISBLANK(Spreadsheet!Y517),IF(NOT(ISBLANK(Spreadsheet!Y517)),LEN(Spreadsheet!Y517)=10,ISNUMBER(VALUE(Spreadsheet!Y517))))</f>
        <v>1</v>
      </c>
      <c r="AC517" s="5" t="b">
        <f>OR(ISBLANK(Spreadsheet!AI517), AND(NOT(ISBLANK(Spreadsheet!AJ517)), NOT(ISNUMBER(SEARCH("Waive",Spreadsheet!AJ517)))))</f>
        <v>1</v>
      </c>
      <c r="AD517" s="5" t="b">
        <f>OR(ISBLANK(Spreadsheet!AK517), AND(NOT(ISBLANK(Spreadsheet!AL517)), NOT(ISNUMBER(SEARCH("Waive",Spreadsheet!AL517)))))</f>
        <v>1</v>
      </c>
      <c r="AE517" s="5" t="b">
        <f>OR(ISBLANK(Spreadsheet!AM517), AND(NOT(ISBLANK(Spreadsheet!AN517)), NOT(ISNUMBER(SEARCH("Waive", Spreadsheet!AN517)))))</f>
        <v>1</v>
      </c>
      <c r="AF517" s="5" t="b">
        <f>OR(ISBLANK(Spreadsheet!C517), NOT(ISBLANK(Spreadsheet!D517)),NOT(ISBLANK(Spreadsheet!L517)))</f>
        <v>1</v>
      </c>
      <c r="AG517" s="5" t="b">
        <f>IF(AND(NOT(ISBLANK(Spreadsheet!C517)), NOT(ISBLANK(Spreadsheet!D517)),Spreadsheet!C517&lt;&gt;Spreadsheet!D517),IF(ISERROR(VLOOKUP(Spreadsheet!C517, Spreadsheet!$C$6:'Spreadsheet'!$C516,1,FALSE)), FALSE, TRUE),TRUE)</f>
        <v>1</v>
      </c>
      <c r="AH517" s="5" t="b">
        <f>Spreadsheet!$B$2=Spreadsheet!AD517</f>
        <v>1</v>
      </c>
      <c r="AI517" s="5" t="b">
        <f>IF(ISBLANK(Spreadsheet!G517),TRUE,IF(OR(LEN(Spreadsheet!G517)&gt;1,ISNUMBER(VALUE(Spreadsheet!G517))),FALSE,TRUE))</f>
        <v>1</v>
      </c>
      <c r="AJ517" s="5" t="b">
        <f>OR(ISBLANK(Spreadsheet!C517), NOT(ISBLANK(Spreadsheet!B517)), NOT(ISBLANK(Spreadsheet!D517)))</f>
        <v>1</v>
      </c>
      <c r="AK517" s="5" t="b">
        <f t="array" ref="AK517">IF(OR(AND(ISBLANK(Spreadsheet!E517),ISBLANK(Spreadsheet!D517),NOT(ISBLANK(Spreadsheet!C517))),AND(ISBLANK(Spreadsheet!E517),ISBLANK(Spreadsheet!D517),ISBLANK(Spreadsheet!C517))),TRUE,ISNUMBER(MATCH(TRUE,EXACT(Spreadsheet!E517,Relationships),0)))</f>
        <v>1</v>
      </c>
      <c r="AL517" s="5" t="b">
        <f>IF(NOT(ISBLANK(Spreadsheet!C517)),IF(OR(ISBLANK(Spreadsheet!F517),LEN(Spreadsheet!F517)&gt;40),FALSE,TRUE),TRUE)</f>
        <v>1</v>
      </c>
      <c r="AM517" s="5" t="b">
        <f>IF(NOT(ISBLANK(Spreadsheet!C517)),IF(OR(ISBLANK(Spreadsheet!H517),LEN(Spreadsheet!H517)&gt;40),FALSE,TRUE),TRUE)</f>
        <v>1</v>
      </c>
      <c r="AN517" s="5" t="b">
        <f t="array" ref="AN517">IF(ISBLANK(Spreadsheet!I517),TRUE,ISNUMBER(MATCH(TRUE,EXACT(Spreadsheet!I517,GenderValues),0)))</f>
        <v>1</v>
      </c>
      <c r="AO517" s="5" t="b">
        <f ca="1">IF(ISERROR(DATEVALUE(TEXT(Spreadsheet!J517,"mm/dd/yyyy")) &gt; TODAY()),IF(AND(ISBLANK(Spreadsheet!J517),ISBLANK(Spreadsheet!C517)),TRUE,FALSE),IF(DATEVALUE(TEXT(Spreadsheet!J517,"mm/dd/yyyy")) &gt; TODAY(),FALSE,TRUE))</f>
        <v>1</v>
      </c>
      <c r="AP517" s="5" t="b">
        <f>OR(ISBLANK(Spreadsheet!K517),LEN(Spreadsheet!K517)&lt;=100)</f>
        <v>1</v>
      </c>
      <c r="AQ517" s="5" t="b">
        <f t="array" ref="AQ517">IF(OR(AND(ISBLANK(Spreadsheet!L517),ISBLANK(Spreadsheet!C517)),AND(NOT(ISBLANK(Spreadsheet!C517)),NOT(ISBLANK(Spreadsheet!D517)))),TRUE,ISNUMBER(MATCH(TRUE,EXACT(Spreadsheet!L517,MaritalStatus),0)))</f>
        <v>1</v>
      </c>
      <c r="AR517" s="5" t="b">
        <f ca="1">IF(ISERROR(DATEVALUE(TEXT(Spreadsheet!M517,"mm/dd/yyyy")) &gt; TODAY()),IF(ISBLANK(Spreadsheet!M517),TRUE,FALSE),IF(DATEVALUE(TEXT(Spreadsheet!M517,"mm/dd/yyyy")) &gt; TODAY(),FALSE,TRUE))</f>
        <v>1</v>
      </c>
      <c r="AS517" s="5" t="b">
        <f>OR(ISBLANK(Spreadsheet!N517),LEN(Spreadsheet!N517)&lt;=100)</f>
        <v>1</v>
      </c>
      <c r="AT517" s="5" t="b">
        <f>OR(ISBLANK(Spreadsheet!O517),UPPER(Spreadsheet!O517)="YES")</f>
        <v>1</v>
      </c>
      <c r="AU517" s="5" t="b">
        <f>OR(ISBLANK(Spreadsheet!P517),UPPER(Spreadsheet!P517)="YES")</f>
        <v>1</v>
      </c>
      <c r="AV517" s="5" t="b">
        <f t="array" ref="AV517">IF(ISBLANK(Spreadsheet!Q517),TRUE,ISNUMBER(MATCH(TRUE,EXACT(Spreadsheet!Q517,OnGroupsPriorIns),0)))</f>
        <v>1</v>
      </c>
      <c r="AW517" s="5" t="b">
        <f>OR(ISBLANK(Spreadsheet!R517),UPPER(Spreadsheet!R517)="YES")</f>
        <v>1</v>
      </c>
      <c r="AX517" s="5" t="b">
        <f>OR(ISBLANK(Spreadsheet!S517),UPPER(Spreadsheet!S517)="YES")</f>
        <v>1</v>
      </c>
      <c r="AY517" s="5" t="b">
        <f>OR(AND(ISBLANK(Spreadsheet!C517),LEN(Spreadsheet!T517)=0),AND(NOT(ISBLANK(Spreadsheet!C517)),LEN(Spreadsheet!T517)&gt;0,LEN(Spreadsheet!T517)&lt;=50))</f>
        <v>1</v>
      </c>
      <c r="AZ517" s="5" t="b">
        <f>OR(LEN(Spreadsheet!U517)=0,AND(LEN(Spreadsheet!U517)&gt;0,LEN(Spreadsheet!U517)&lt;=50))</f>
        <v>1</v>
      </c>
      <c r="BA517" s="5" t="b">
        <f>OR(AND(ISBLANK(Spreadsheet!C517),LEN(Spreadsheet!V517)=0),AND(NOT(ISBLANK(Spreadsheet!C517)),LEN(Spreadsheet!V517)&gt;0,LEN(Spreadsheet!V517)&lt;=50))</f>
        <v>1</v>
      </c>
      <c r="BB517" s="5" t="b">
        <f t="array" ref="BB517">IF(AND(ISBLANK(Spreadsheet!C517),LEN(Spreadsheet!W517)=0),TRUE,ISNUMBER(MATCH(TRUE,EXACT(Spreadsheet!W517,States),0)))</f>
        <v>1</v>
      </c>
      <c r="BC517" s="5" t="b">
        <f>OR(AND(ISBLANK(Spreadsheet!C517),LEN(Spreadsheet!X517)=0),AND(NOT(ISBLANK(Spreadsheet!C517)),LEN(Spreadsheet!X517)&gt;0,LEN(Spreadsheet!X517)=5,ISNUMBER(VALUE(Spreadsheet!X517))))</f>
        <v>1</v>
      </c>
      <c r="BD517" s="5" t="b">
        <f>OR(ISBLANK(Spreadsheet!Z517),LEN(Spreadsheet!Z517)&lt;=50)</f>
        <v>1</v>
      </c>
      <c r="BE517" s="5" t="b">
        <f>ISBLANK(Spreadsheet!AA517)</f>
        <v>1</v>
      </c>
      <c r="BF517" s="5" t="b">
        <f>ISBLANK(Spreadsheet!AB517)</f>
        <v>1</v>
      </c>
      <c r="BG517" s="5" t="b">
        <f>IF(ISERROR(DATEVALUE(TEXT(Spreadsheet!AC517,"mm/dd/yyyy")) &gt; DATEVALUE(TEXT(Spreadsheet!J517,"mm/dd/yyyy"))),IF(OR(AND(ISBLANK(Spreadsheet!AC517),ISBLANK(Spreadsheet!C517)),AND(NOT(ISBLANK(Spreadsheet!C517)),ISBLANK(Spreadsheet!AC517),NOT(ISBLANK(Spreadsheet!D517)))),TRUE,FALSE),IF(DATEVALUE(TEXT(Spreadsheet!AC517,"mm/dd/yyyy")) &gt; DATEVALUE(TEXT(Spreadsheet!J517,"mm/dd/yyyy")),TRUE,FALSE))</f>
        <v>1</v>
      </c>
      <c r="BH517" s="5" t="b">
        <f>OR(AND(ISBLANK(Spreadsheet!C517),ISBLANK(Spreadsheet!AE517)),AND(NOT(ISBLANK(Spreadsheet!C517)),NOT(ISBLANK(Spreadsheet!D517)),ISBLANK(Spreadsheet!AE517)),AND(NOT(ISBLANK(Spreadsheet!C517)),ISBLANK(Spreadsheet!D517),NOT(ISBLANK(Spreadsheet!AE517)),LEN(Spreadsheet!AE517)&lt;=100))</f>
        <v>1</v>
      </c>
      <c r="BI517" s="5" t="b">
        <f t="array" ref="BI517">IF(ISBLANK(Spreadsheet!AF517),TRUE,ISNUMBER(MATCH(TRUE,EXACT(Spreadsheet!AF517,CobraShortReasons),0)))</f>
        <v>1</v>
      </c>
      <c r="BJ517" s="5" t="b">
        <f ca="1">IF(ISERROR(DATEVALUE(TEXT(Spreadsheet!AG517,"mm/dd/yyyy")) &gt; TODAY()),IF(ISBLANK(Spreadsheet!AG517),TRUE,FALSE),IF(DATEVALUE(TEXT(Spreadsheet!AG517,"mm/dd/yyyy")) &gt; TODAY(),FALSE,TRUE))</f>
        <v>1</v>
      </c>
      <c r="BK517" s="5" t="b">
        <f>OR(ISBLANK(Spreadsheet!AH517),LEN(Spreadsheet!AH517)&lt;=25)</f>
        <v>1</v>
      </c>
      <c r="BL517" s="5" t="b">
        <f t="array" aca="1" ref="BL517" ca="1">IF(ISBLANK(Spreadsheet!AI517),TRUE,ISNUMBER(MATCH(TRUE,EXACT(Spreadsheet!AI517,INDIRECT(Spreadsheet!$D$2)),0)))</f>
        <v>1</v>
      </c>
      <c r="BM517" s="5" t="b">
        <f t="array" aca="1" ref="BM517" ca="1">IF(ISBLANK(Spreadsheet!AJ517),TRUE,ISNUMBER(MATCH(TRUE,EXACT(Spreadsheet!AJ517,INDIRECT(Spreadsheet!BJ517)),0)))</f>
        <v>1</v>
      </c>
      <c r="BN517" s="5" t="b">
        <f t="array" ref="BN517">IF(ISBLANK(Spreadsheet!AK517),TRUE,ISNUMBER(MATCH(TRUE,EXACT(Spreadsheet!AK517,DentalPlans),0)))</f>
        <v>1</v>
      </c>
      <c r="BO517" s="5" t="b">
        <f t="array" aca="1" ref="BO517" ca="1">IF(ISBLANK(Spreadsheet!AL517),TRUE,ISNUMBER(MATCH(TRUE,EXACT(Spreadsheet!AL517,INDIRECT(Spreadsheet!BK517)),0)))</f>
        <v>1</v>
      </c>
      <c r="BP517" s="5" t="b">
        <f t="array" ref="BP517">IF(ISBLANK(Spreadsheet!AM517),TRUE,ISNUMBER(MATCH(TRUE,EXACT(Spreadsheet!AM517,VisionPlans),0)))</f>
        <v>1</v>
      </c>
      <c r="BQ517" s="5" t="b">
        <f t="array" aca="1" ref="BQ517" ca="1">IF(ISBLANK(Spreadsheet!AN517),TRUE,ISNUMBER(MATCH(TRUE,EXACT(Spreadsheet!AN517,INDIRECT(Spreadsheet!BL517)),0)))</f>
        <v>1</v>
      </c>
      <c r="BR517" s="5" t="b">
        <f t="array" ref="BR517">IF(ISBLANK(Spreadsheet!AO517),TRUE,ISNUMBER(MATCH(TRUE,EXACT(Spreadsheet!AO517,LifeBenefitClasses),0)))</f>
        <v>1</v>
      </c>
      <c r="BS517" s="5" t="b">
        <f>IF(OR(ISBLANK(Spreadsheet!AO517), Spreadsheet!AO517="Waive"),IF(ISBLANK(Spreadsheet!AP517),TRUE,FALSE),IF(OR(AND(NOT(ISBLANK(Spreadsheet!AO517)),ISBLANK(Spreadsheet!AP517)),NOT(ISNUMBER(VALUE(Spreadsheet!AP517)))),FALSE,IF(OR(AND(Spreadsheet!AP517&lt;6,MOD(Spreadsheet!AP517*10,5)=0), MOD(Spreadsheet!AP517,5000)=0),TRUE,FALSE)))</f>
        <v>1</v>
      </c>
      <c r="BT517" s="5" t="b">
        <f t="array" ref="BT517">IF(ISBLANK(Spreadsheet!AQ517),TRUE,ISNUMBER(MATCH(TRUE,EXACT(Spreadsheet!AQ517,EnrollWaive),0)))</f>
        <v>1</v>
      </c>
      <c r="BU517" s="5" t="b">
        <f t="array" ref="BU517">IF(ISBLANK(Spreadsheet!AR517),TRUE,ISNUMBER(MATCH(TRUE,EXACT(Spreadsheet!AR517,LifeBenefitClasses),0)))</f>
        <v>1</v>
      </c>
      <c r="BV517" s="5" t="b">
        <f>IF(OR(ISBLANK(Spreadsheet!AR517), Spreadsheet!AR517="Waive"),IF(ISBLANK(Spreadsheet!AS517),TRUE,FALSE),IF(OR(AND(NOT(ISBLANK(Spreadsheet!AR517)),ISBLANK(Spreadsheet!AS517)),NOT(ISNUMBER(VALUE(Spreadsheet!AS517)))),FALSE,IF(OR(AND(Spreadsheet!AS517&lt;6,MOD(Spreadsheet!AS517*10,5)=0), MOD(Spreadsheet!AS517,10000)=0),TRUE,FALSE)))</f>
        <v>1</v>
      </c>
      <c r="BW517" s="5" t="b">
        <f t="array" ref="BW517">IF(ISBLANK(Spreadsheet!AT517),TRUE,ISNUMBER(MATCH(TRUE,EXACT(Spreadsheet!AT517,LifeBenefitClasses),0)))</f>
        <v>1</v>
      </c>
      <c r="BX517" s="5" t="b">
        <f>IF(OR(ISBLANK(Spreadsheet!AT517), Spreadsheet!AT517="Waive"),IF(ISBLANK(Spreadsheet!AU517),TRUE,FALSE),IF(OR(AND(NOT(ISBLANK(Spreadsheet!AT517)),ISBLANK(Spreadsheet!AU517)),NOT(ISNUMBER(VALUE(Spreadsheet!AU517)))),FALSE,IF(AND(NOT(OR(ISBLANK(Spreadsheet!AT517),Spreadsheet!AT517="Waive")),NOT(OR(ISBLANK(Spreadsheet!AR517),Spreadsheet!AR517="Waive")),MOD(Spreadsheet!AU517,5000)=0, Spreadsheet!AU517&lt;=(Spreadsheet!AS517*0.5)),TRUE,FALSE)))</f>
        <v>1</v>
      </c>
      <c r="BY517" s="5" t="b">
        <f t="array" ref="BY517">IF(ISBLANK(Spreadsheet!AV517),TRUE,ISNUMBER(MATCH(TRUE,EXACT(Spreadsheet!AV517,EnrollWaive),0)))</f>
        <v>1</v>
      </c>
      <c r="BZ517" s="5" t="b">
        <f t="array" ref="BZ517">IF(ISBLANK(Spreadsheet!AW517),TRUE,ISNUMBER(MATCH(TRUE,EXACT(Spreadsheet!AW517,LifeBenefitClasses),0)))</f>
        <v>1</v>
      </c>
      <c r="CA517" s="5" t="b">
        <f t="array" ref="CA517">IF(ISBLANK(Spreadsheet!AX517),TRUE,ISNUMBER(MATCH(TRUE,EXACT(Spreadsheet!AX517,LifeBenefitClasses),0)))</f>
        <v>1</v>
      </c>
      <c r="CB517" s="5" t="b">
        <f t="array" ref="CB517">IF(ISBLANK(Spreadsheet!AY517),TRUE,ISNUMBER(MATCH(TRUE,EXACT(Spreadsheet!AY517,LifeBenefitClasses),0)))</f>
        <v>1</v>
      </c>
      <c r="CC517" s="5" t="b">
        <f t="array" ref="CC517">IF(ISBLANK(Spreadsheet!AZ517),TRUE,ISNUMBER(MATCH(TRUE,EXACT(Spreadsheet!AZ517,LifeBenefitClasses),0)))</f>
        <v>1</v>
      </c>
      <c r="CD517" s="5" t="b">
        <f t="array" ref="CD517">IF(ISBLANK(Spreadsheet!BA517),TRUE,ISNUMBER(MATCH(TRUE,EXACT(Spreadsheet!BA517,LifeBenefitClasses),0)))</f>
        <v>1</v>
      </c>
      <c r="CE517" s="5" t="b">
        <f>IF(OR(ISBLANK(Spreadsheet!BA517), Spreadsheet!BA517="Waive"),IF(ISBLANK(Spreadsheet!BB517),TRUE,FALSE),IF(OR(AND(NOT(ISBLANK(Spreadsheet!BA517)),ISBLANK(Spreadsheet!BB517)),NOT(ISNUMBER(VALUE(Spreadsheet!BB517))),ISBLANK(Spreadsheet!BC517),NOT(ISNUMBER(VALUE(Spreadsheet!BC517)))),FALSE,IF(AND(Spreadsheet!BB517&gt;=50000,Spreadsheet!BB517&lt;=250000,MOD(Spreadsheet!BB517,10000)=0,Spreadsheet!BB517&lt;=(10*Spreadsheet!BC517)),TRUE,FALSE)))</f>
        <v>1</v>
      </c>
      <c r="CF517" s="5" t="b">
        <f>IF(NOT(ISBLANK(Spreadsheet!BC517)),AND(ISNUMBER(VALUE(Spreadsheet!BC517)),Spreadsheet!BC517&gt;0),AND(OR(ISBLANK(Spreadsheet!AO517),Spreadsheet!AO517="Waive",AND(NOT(OR(ISBLANK(Spreadsheet!AO517),Spreadsheet!AO517="Waive")),Spreadsheet!AP517&gt;=6)),OR(ISBLANK(Spreadsheet!AR517),AND(NOT(OR(ISBLANK(Spreadsheet!AR517),Spreadsheet!AR517="Waive")),Spreadsheet!AS517&gt;=6)),OR(ISBLANK(Spreadsheet!AW517)),OR(ISBLANK(Spreadsheet!AX517)),OR(ISBLANK(Spreadsheet!AY517)),OR(ISBLANK(Spreadsheet!AZ517)),OR(ISBLANK(Spreadsheet!BA517),Spreadsheet!BA517="Waive")))</f>
        <v>1</v>
      </c>
      <c r="CG517" s="5" t="b">
        <f t="shared" ca="1" si="35"/>
        <v>1</v>
      </c>
    </row>
    <row r="518" spans="8:85" x14ac:dyDescent="0.3">
      <c r="H518" s="5">
        <f t="shared" ca="1" si="36"/>
        <v>2</v>
      </c>
      <c r="I518" s="5" t="str">
        <f t="shared" ca="1" si="34"/>
        <v/>
      </c>
      <c r="J518" s="5" t="str">
        <f>IF(AND(NOT(ISBLANK(Spreadsheet!C518)),ISBLANK(Spreadsheet!D518)),Spreadsheet!F518&amp;" "&amp;Spreadsheet!H518,"")</f>
        <v/>
      </c>
      <c r="K518" s="5">
        <f>IF(AND(NOT(ISBLANK(Spreadsheet!C518)),ISBLANK(Spreadsheet!D518)),COUNTIFS(Spreadsheet!E519:E$786,"=Child",Spreadsheet!C519:C$786, "="&amp;Spreadsheet!C518) + COUNTIFS(Spreadsheet!E519:E$786,"=Step-child",Spreadsheet!C519:C$786, "="&amp;Spreadsheet!C518),0)</f>
        <v>0</v>
      </c>
      <c r="L518" s="5">
        <f>IF(NOT(ISBLANK(J518)),COUNTIFS(Spreadsheet!E519:E$786,"=Wife",Spreadsheet!C519:C$786, "="&amp;Spreadsheet!C518) + COUNTIFS(Spreadsheet!E519:E$786,"=Husband",Spreadsheet!C519:C$786, "="&amp;Spreadsheet!C518),0)</f>
        <v>0</v>
      </c>
      <c r="M518" s="5">
        <f>IF(NOT(ISBLANK(Spreadsheet!AJ518)),VLOOKUP(Spreadsheet!AJ518,'Drop Downs'!$P$2:$R$16,3,FALSE),0)</f>
        <v>0</v>
      </c>
      <c r="N518" s="5">
        <f>IF(NOT(ISBLANK(Spreadsheet!AJ518)), VLOOKUP(Spreadsheet!AJ518,'Drop Downs'!$P$2:$R$16,2,FALSE),0)</f>
        <v>0</v>
      </c>
      <c r="O518" s="5">
        <f>IF(NOT(ISBLANK(Spreadsheet!AL518)),VLOOKUP(Spreadsheet!AL518,'Drop Downs'!$P$2:$R$16,3,FALSE), 0)</f>
        <v>0</v>
      </c>
      <c r="P518" s="5">
        <f>IF(NOT(ISBLANK(Spreadsheet!AL518)),VLOOKUP(Spreadsheet!AL518,'Drop Downs'!$P$2:$R$16,2,FALSE),0)</f>
        <v>0</v>
      </c>
      <c r="Q518" s="5">
        <f>IF(NOT(ISBLANK(Spreadsheet!AN518)),VLOOKUP(Spreadsheet!AN518,'Drop Downs'!$P$2:$R$16,3,FALSE),0)</f>
        <v>0</v>
      </c>
      <c r="R518" s="5">
        <f>IF(NOT(ISBLANK(Spreadsheet!AN518)),VLOOKUP(Spreadsheet!AN518,'Drop Downs'!$P$2:$R$16,2,FALSE),0)</f>
        <v>0</v>
      </c>
      <c r="S518" s="5" t="str">
        <f>IF(OR(M518&gt;K518,N518&gt;L518,O518&gt;K518, Q518&gt;K518,N518&gt;L518, P518&gt;L518, R518&gt;L518),"Member currently has a coverage election over what he/she needs.  Please add more dependents or adjust the coverage election.","")&amp;(IF(AND(NOT(ISBLANK(Spreadsheet!C518)),NOT(ISBLANK(Spreadsheet!D518)),ISBLANK(Spreadsheet!E518)),"Dependent lacks a relationship to member.Please select one from the drop-down.",""))</f>
        <v/>
      </c>
      <c r="T518" s="5" t="b">
        <f t="shared" si="37"/>
        <v>1</v>
      </c>
      <c r="U518" s="5" t="b">
        <f>OR(ISBLANK(Spreadsheet!C518),IF(NOT(ISBLANK(Spreadsheet!D518)),NOT(ISBLANK(Spreadsheet!E518)),TRUE))</f>
        <v>1</v>
      </c>
      <c r="V518" s="5" t="b">
        <f>OR(ISBLANK(Spreadsheet!C518), NOT(ISBLANK(Spreadsheet!I518)))</f>
        <v>1</v>
      </c>
      <c r="W518" s="5" t="b">
        <f>OR(ISBLANK(Spreadsheet!D518),NOT(ISBLANK(Spreadsheet!C518)))</f>
        <v>1</v>
      </c>
      <c r="X518" s="155" t="str">
        <f>REPT("0",MIN(FIND({1,2,3,4,5,6,7,8,9},Spreadsheet!C518&amp;"123456789"))-1)&amp;IF(ISBLANK(Spreadsheet!C518),"",SUMPRODUCT(MID(0&amp;Spreadsheet!C518,LARGE(INDEX(ISNUMBER(--MID(Spreadsheet!C518,ROW($1:$225),1))*
 ROW($1:$225),0),ROW($1:$225))+1,1)*10^ROW($1:$225)/10))</f>
        <v/>
      </c>
      <c r="Y518" s="5" t="b">
        <f>IF(NOT(ISBLANK(Spreadsheet!C518)),IF(AND(ISNUMBER(VALUE(Spreadsheet!C518)), LEN(Spreadsheet!C518)=9),TRUE,FALSE),TRUE)</f>
        <v>1</v>
      </c>
      <c r="Z518" s="155" t="str">
        <f>REPT("0",MIN(FIND({1,2,3,4,5,6,7,8,9},Spreadsheet!D518&amp;"123456789"))-1)&amp;IF(ISBLANK(Spreadsheet!D518),"",SUMPRODUCT(MID(0&amp;Spreadsheet!D518,LARGE(INDEX(ISNUMBER(--MID(Spreadsheet!D518,ROW($1:$225),1))*
 ROW($1:$225),0),ROW($1:$225))+1,1)*10^ROW($1:$225)/10))</f>
        <v/>
      </c>
      <c r="AA518" s="5" t="b">
        <f>IF(AND(NOT(ISBLANK(Spreadsheet!D518)),NOT(ISBLANK(Spreadsheet!C518))),IF(AND(ISNUMBER(VALUE(Spreadsheet!D518)), LEN(Spreadsheet!D518)=9),TRUE,FALSE),IF(AND(NOT(ISBLANK(Spreadsheet!D518)),ISBLANK(Spreadsheet!C518)),FALSE,TRUE))</f>
        <v>1</v>
      </c>
      <c r="AB518" s="5" t="b">
        <f>OR(ISBLANK(Spreadsheet!Y518),IF(NOT(ISBLANK(Spreadsheet!Y518)),LEN(Spreadsheet!Y518)=10,ISNUMBER(VALUE(Spreadsheet!Y518))))</f>
        <v>1</v>
      </c>
      <c r="AC518" s="5" t="b">
        <f>OR(ISBLANK(Spreadsheet!AI518), AND(NOT(ISBLANK(Spreadsheet!AJ518)), NOT(ISNUMBER(SEARCH("Waive",Spreadsheet!AJ518)))))</f>
        <v>1</v>
      </c>
      <c r="AD518" s="5" t="b">
        <f>OR(ISBLANK(Spreadsheet!AK518), AND(NOT(ISBLANK(Spreadsheet!AL518)), NOT(ISNUMBER(SEARCH("Waive",Spreadsheet!AL518)))))</f>
        <v>1</v>
      </c>
      <c r="AE518" s="5" t="b">
        <f>OR(ISBLANK(Spreadsheet!AM518), AND(NOT(ISBLANK(Spreadsheet!AN518)), NOT(ISNUMBER(SEARCH("Waive", Spreadsheet!AN518)))))</f>
        <v>1</v>
      </c>
      <c r="AF518" s="5" t="b">
        <f>OR(ISBLANK(Spreadsheet!C518), NOT(ISBLANK(Spreadsheet!D518)),NOT(ISBLANK(Spreadsheet!L518)))</f>
        <v>1</v>
      </c>
      <c r="AG518" s="5" t="b">
        <f>IF(AND(NOT(ISBLANK(Spreadsheet!C518)), NOT(ISBLANK(Spreadsheet!D518)),Spreadsheet!C518&lt;&gt;Spreadsheet!D518),IF(ISERROR(VLOOKUP(Spreadsheet!C518, Spreadsheet!$C$6:'Spreadsheet'!$C517,1,FALSE)), FALSE, TRUE),TRUE)</f>
        <v>1</v>
      </c>
      <c r="AH518" s="5" t="b">
        <f>Spreadsheet!$B$2=Spreadsheet!AD518</f>
        <v>1</v>
      </c>
      <c r="AI518" s="5" t="b">
        <f>IF(ISBLANK(Spreadsheet!G518),TRUE,IF(OR(LEN(Spreadsheet!G518)&gt;1,ISNUMBER(VALUE(Spreadsheet!G518))),FALSE,TRUE))</f>
        <v>1</v>
      </c>
      <c r="AJ518" s="5" t="b">
        <f>OR(ISBLANK(Spreadsheet!C518), NOT(ISBLANK(Spreadsheet!B518)), NOT(ISBLANK(Spreadsheet!D518)))</f>
        <v>1</v>
      </c>
      <c r="AK518" s="5" t="b">
        <f t="array" ref="AK518">IF(OR(AND(ISBLANK(Spreadsheet!E518),ISBLANK(Spreadsheet!D518),NOT(ISBLANK(Spreadsheet!C518))),AND(ISBLANK(Spreadsheet!E518),ISBLANK(Spreadsheet!D518),ISBLANK(Spreadsheet!C518))),TRUE,ISNUMBER(MATCH(TRUE,EXACT(Spreadsheet!E518,Relationships),0)))</f>
        <v>1</v>
      </c>
      <c r="AL518" s="5" t="b">
        <f>IF(NOT(ISBLANK(Spreadsheet!C518)),IF(OR(ISBLANK(Spreadsheet!F518),LEN(Spreadsheet!F518)&gt;40),FALSE,TRUE),TRUE)</f>
        <v>1</v>
      </c>
      <c r="AM518" s="5" t="b">
        <f>IF(NOT(ISBLANK(Spreadsheet!C518)),IF(OR(ISBLANK(Spreadsheet!H518),LEN(Spreadsheet!H518)&gt;40),FALSE,TRUE),TRUE)</f>
        <v>1</v>
      </c>
      <c r="AN518" s="5" t="b">
        <f t="array" ref="AN518">IF(ISBLANK(Spreadsheet!I518),TRUE,ISNUMBER(MATCH(TRUE,EXACT(Spreadsheet!I518,GenderValues),0)))</f>
        <v>1</v>
      </c>
      <c r="AO518" s="5" t="b">
        <f ca="1">IF(ISERROR(DATEVALUE(TEXT(Spreadsheet!J518,"mm/dd/yyyy")) &gt; TODAY()),IF(AND(ISBLANK(Spreadsheet!J518),ISBLANK(Spreadsheet!C518)),TRUE,FALSE),IF(DATEVALUE(TEXT(Spreadsheet!J518,"mm/dd/yyyy")) &gt; TODAY(),FALSE,TRUE))</f>
        <v>1</v>
      </c>
      <c r="AP518" s="5" t="b">
        <f>OR(ISBLANK(Spreadsheet!K518),LEN(Spreadsheet!K518)&lt;=100)</f>
        <v>1</v>
      </c>
      <c r="AQ518" s="5" t="b">
        <f t="array" ref="AQ518">IF(OR(AND(ISBLANK(Spreadsheet!L518),ISBLANK(Spreadsheet!C518)),AND(NOT(ISBLANK(Spreadsheet!C518)),NOT(ISBLANK(Spreadsheet!D518)))),TRUE,ISNUMBER(MATCH(TRUE,EXACT(Spreadsheet!L518,MaritalStatus),0)))</f>
        <v>1</v>
      </c>
      <c r="AR518" s="5" t="b">
        <f ca="1">IF(ISERROR(DATEVALUE(TEXT(Spreadsheet!M518,"mm/dd/yyyy")) &gt; TODAY()),IF(ISBLANK(Spreadsheet!M518),TRUE,FALSE),IF(DATEVALUE(TEXT(Spreadsheet!M518,"mm/dd/yyyy")) &gt; TODAY(),FALSE,TRUE))</f>
        <v>1</v>
      </c>
      <c r="AS518" s="5" t="b">
        <f>OR(ISBLANK(Spreadsheet!N518),LEN(Spreadsheet!N518)&lt;=100)</f>
        <v>1</v>
      </c>
      <c r="AT518" s="5" t="b">
        <f>OR(ISBLANK(Spreadsheet!O518),UPPER(Spreadsheet!O518)="YES")</f>
        <v>1</v>
      </c>
      <c r="AU518" s="5" t="b">
        <f>OR(ISBLANK(Spreadsheet!P518),UPPER(Spreadsheet!P518)="YES")</f>
        <v>1</v>
      </c>
      <c r="AV518" s="5" t="b">
        <f t="array" ref="AV518">IF(ISBLANK(Spreadsheet!Q518),TRUE,ISNUMBER(MATCH(TRUE,EXACT(Spreadsheet!Q518,OnGroupsPriorIns),0)))</f>
        <v>1</v>
      </c>
      <c r="AW518" s="5" t="b">
        <f>OR(ISBLANK(Spreadsheet!R518),UPPER(Spreadsheet!R518)="YES")</f>
        <v>1</v>
      </c>
      <c r="AX518" s="5" t="b">
        <f>OR(ISBLANK(Spreadsheet!S518),UPPER(Spreadsheet!S518)="YES")</f>
        <v>1</v>
      </c>
      <c r="AY518" s="5" t="b">
        <f>OR(AND(ISBLANK(Spreadsheet!C518),LEN(Spreadsheet!T518)=0),AND(NOT(ISBLANK(Spreadsheet!C518)),LEN(Spreadsheet!T518)&gt;0,LEN(Spreadsheet!T518)&lt;=50))</f>
        <v>1</v>
      </c>
      <c r="AZ518" s="5" t="b">
        <f>OR(LEN(Spreadsheet!U518)=0,AND(LEN(Spreadsheet!U518)&gt;0,LEN(Spreadsheet!U518)&lt;=50))</f>
        <v>1</v>
      </c>
      <c r="BA518" s="5" t="b">
        <f>OR(AND(ISBLANK(Spreadsheet!C518),LEN(Spreadsheet!V518)=0),AND(NOT(ISBLANK(Spreadsheet!C518)),LEN(Spreadsheet!V518)&gt;0,LEN(Spreadsheet!V518)&lt;=50))</f>
        <v>1</v>
      </c>
      <c r="BB518" s="5" t="b">
        <f t="array" ref="BB518">IF(AND(ISBLANK(Spreadsheet!C518),LEN(Spreadsheet!W518)=0),TRUE,ISNUMBER(MATCH(TRUE,EXACT(Spreadsheet!W518,States),0)))</f>
        <v>1</v>
      </c>
      <c r="BC518" s="5" t="b">
        <f>OR(AND(ISBLANK(Spreadsheet!C518),LEN(Spreadsheet!X518)=0),AND(NOT(ISBLANK(Spreadsheet!C518)),LEN(Spreadsheet!X518)&gt;0,LEN(Spreadsheet!X518)=5,ISNUMBER(VALUE(Spreadsheet!X518))))</f>
        <v>1</v>
      </c>
      <c r="BD518" s="5" t="b">
        <f>OR(ISBLANK(Spreadsheet!Z518),LEN(Spreadsheet!Z518)&lt;=50)</f>
        <v>1</v>
      </c>
      <c r="BE518" s="5" t="b">
        <f>ISBLANK(Spreadsheet!AA518)</f>
        <v>1</v>
      </c>
      <c r="BF518" s="5" t="b">
        <f>ISBLANK(Spreadsheet!AB518)</f>
        <v>1</v>
      </c>
      <c r="BG518" s="5" t="b">
        <f>IF(ISERROR(DATEVALUE(TEXT(Spreadsheet!AC518,"mm/dd/yyyy")) &gt; DATEVALUE(TEXT(Spreadsheet!J518,"mm/dd/yyyy"))),IF(OR(AND(ISBLANK(Spreadsheet!AC518),ISBLANK(Spreadsheet!C518)),AND(NOT(ISBLANK(Spreadsheet!C518)),ISBLANK(Spreadsheet!AC518),NOT(ISBLANK(Spreadsheet!D518)))),TRUE,FALSE),IF(DATEVALUE(TEXT(Spreadsheet!AC518,"mm/dd/yyyy")) &gt; DATEVALUE(TEXT(Spreadsheet!J518,"mm/dd/yyyy")),TRUE,FALSE))</f>
        <v>1</v>
      </c>
      <c r="BH518" s="5" t="b">
        <f>OR(AND(ISBLANK(Spreadsheet!C518),ISBLANK(Spreadsheet!AE518)),AND(NOT(ISBLANK(Spreadsheet!C518)),NOT(ISBLANK(Spreadsheet!D518)),ISBLANK(Spreadsheet!AE518)),AND(NOT(ISBLANK(Spreadsheet!C518)),ISBLANK(Spreadsheet!D518),NOT(ISBLANK(Spreadsheet!AE518)),LEN(Spreadsheet!AE518)&lt;=100))</f>
        <v>1</v>
      </c>
      <c r="BI518" s="5" t="b">
        <f t="array" ref="BI518">IF(ISBLANK(Spreadsheet!AF518),TRUE,ISNUMBER(MATCH(TRUE,EXACT(Spreadsheet!AF518,CobraShortReasons),0)))</f>
        <v>1</v>
      </c>
      <c r="BJ518" s="5" t="b">
        <f ca="1">IF(ISERROR(DATEVALUE(TEXT(Spreadsheet!AG518,"mm/dd/yyyy")) &gt; TODAY()),IF(ISBLANK(Spreadsheet!AG518),TRUE,FALSE),IF(DATEVALUE(TEXT(Spreadsheet!AG518,"mm/dd/yyyy")) &gt; TODAY(),FALSE,TRUE))</f>
        <v>1</v>
      </c>
      <c r="BK518" s="5" t="b">
        <f>OR(ISBLANK(Spreadsheet!AH518),LEN(Spreadsheet!AH518)&lt;=25)</f>
        <v>1</v>
      </c>
      <c r="BL518" s="5" t="b">
        <f t="array" aca="1" ref="BL518" ca="1">IF(ISBLANK(Spreadsheet!AI518),TRUE,ISNUMBER(MATCH(TRUE,EXACT(Spreadsheet!AI518,INDIRECT(Spreadsheet!$D$2)),0)))</f>
        <v>1</v>
      </c>
      <c r="BM518" s="5" t="b">
        <f t="array" aca="1" ref="BM518" ca="1">IF(ISBLANK(Spreadsheet!AJ518),TRUE,ISNUMBER(MATCH(TRUE,EXACT(Spreadsheet!AJ518,INDIRECT(Spreadsheet!BJ518)),0)))</f>
        <v>1</v>
      </c>
      <c r="BN518" s="5" t="b">
        <f t="array" ref="BN518">IF(ISBLANK(Spreadsheet!AK518),TRUE,ISNUMBER(MATCH(TRUE,EXACT(Spreadsheet!AK518,DentalPlans),0)))</f>
        <v>1</v>
      </c>
      <c r="BO518" s="5" t="b">
        <f t="array" aca="1" ref="BO518" ca="1">IF(ISBLANK(Spreadsheet!AL518),TRUE,ISNUMBER(MATCH(TRUE,EXACT(Spreadsheet!AL518,INDIRECT(Spreadsheet!BK518)),0)))</f>
        <v>1</v>
      </c>
      <c r="BP518" s="5" t="b">
        <f t="array" ref="BP518">IF(ISBLANK(Spreadsheet!AM518),TRUE,ISNUMBER(MATCH(TRUE,EXACT(Spreadsheet!AM518,VisionPlans),0)))</f>
        <v>1</v>
      </c>
      <c r="BQ518" s="5" t="b">
        <f t="array" aca="1" ref="BQ518" ca="1">IF(ISBLANK(Spreadsheet!AN518),TRUE,ISNUMBER(MATCH(TRUE,EXACT(Spreadsheet!AN518,INDIRECT(Spreadsheet!BL518)),0)))</f>
        <v>1</v>
      </c>
      <c r="BR518" s="5" t="b">
        <f t="array" ref="BR518">IF(ISBLANK(Spreadsheet!AO518),TRUE,ISNUMBER(MATCH(TRUE,EXACT(Spreadsheet!AO518,LifeBenefitClasses),0)))</f>
        <v>1</v>
      </c>
      <c r="BS518" s="5" t="b">
        <f>IF(OR(ISBLANK(Spreadsheet!AO518), Spreadsheet!AO518="Waive"),IF(ISBLANK(Spreadsheet!AP518),TRUE,FALSE),IF(OR(AND(NOT(ISBLANK(Spreadsheet!AO518)),ISBLANK(Spreadsheet!AP518)),NOT(ISNUMBER(VALUE(Spreadsheet!AP518)))),FALSE,IF(OR(AND(Spreadsheet!AP518&lt;6,MOD(Spreadsheet!AP518*10,5)=0), MOD(Spreadsheet!AP518,5000)=0),TRUE,FALSE)))</f>
        <v>1</v>
      </c>
      <c r="BT518" s="5" t="b">
        <f t="array" ref="BT518">IF(ISBLANK(Spreadsheet!AQ518),TRUE,ISNUMBER(MATCH(TRUE,EXACT(Spreadsheet!AQ518,EnrollWaive),0)))</f>
        <v>1</v>
      </c>
      <c r="BU518" s="5" t="b">
        <f t="array" ref="BU518">IF(ISBLANK(Spreadsheet!AR518),TRUE,ISNUMBER(MATCH(TRUE,EXACT(Spreadsheet!AR518,LifeBenefitClasses),0)))</f>
        <v>1</v>
      </c>
      <c r="BV518" s="5" t="b">
        <f>IF(OR(ISBLANK(Spreadsheet!AR518), Spreadsheet!AR518="Waive"),IF(ISBLANK(Spreadsheet!AS518),TRUE,FALSE),IF(OR(AND(NOT(ISBLANK(Spreadsheet!AR518)),ISBLANK(Spreadsheet!AS518)),NOT(ISNUMBER(VALUE(Spreadsheet!AS518)))),FALSE,IF(OR(AND(Spreadsheet!AS518&lt;6,MOD(Spreadsheet!AS518*10,5)=0), MOD(Spreadsheet!AS518,10000)=0),TRUE,FALSE)))</f>
        <v>1</v>
      </c>
      <c r="BW518" s="5" t="b">
        <f t="array" ref="BW518">IF(ISBLANK(Spreadsheet!AT518),TRUE,ISNUMBER(MATCH(TRUE,EXACT(Spreadsheet!AT518,LifeBenefitClasses),0)))</f>
        <v>1</v>
      </c>
      <c r="BX518" s="5" t="b">
        <f>IF(OR(ISBLANK(Spreadsheet!AT518), Spreadsheet!AT518="Waive"),IF(ISBLANK(Spreadsheet!AU518),TRUE,FALSE),IF(OR(AND(NOT(ISBLANK(Spreadsheet!AT518)),ISBLANK(Spreadsheet!AU518)),NOT(ISNUMBER(VALUE(Spreadsheet!AU518)))),FALSE,IF(AND(NOT(OR(ISBLANK(Spreadsheet!AT518),Spreadsheet!AT518="Waive")),NOT(OR(ISBLANK(Spreadsheet!AR518),Spreadsheet!AR518="Waive")),MOD(Spreadsheet!AU518,5000)=0, Spreadsheet!AU518&lt;=(Spreadsheet!AS518*0.5)),TRUE,FALSE)))</f>
        <v>1</v>
      </c>
      <c r="BY518" s="5" t="b">
        <f t="array" ref="BY518">IF(ISBLANK(Spreadsheet!AV518),TRUE,ISNUMBER(MATCH(TRUE,EXACT(Spreadsheet!AV518,EnrollWaive),0)))</f>
        <v>1</v>
      </c>
      <c r="BZ518" s="5" t="b">
        <f t="array" ref="BZ518">IF(ISBLANK(Spreadsheet!AW518),TRUE,ISNUMBER(MATCH(TRUE,EXACT(Spreadsheet!AW518,LifeBenefitClasses),0)))</f>
        <v>1</v>
      </c>
      <c r="CA518" s="5" t="b">
        <f t="array" ref="CA518">IF(ISBLANK(Spreadsheet!AX518),TRUE,ISNUMBER(MATCH(TRUE,EXACT(Spreadsheet!AX518,LifeBenefitClasses),0)))</f>
        <v>1</v>
      </c>
      <c r="CB518" s="5" t="b">
        <f t="array" ref="CB518">IF(ISBLANK(Spreadsheet!AY518),TRUE,ISNUMBER(MATCH(TRUE,EXACT(Spreadsheet!AY518,LifeBenefitClasses),0)))</f>
        <v>1</v>
      </c>
      <c r="CC518" s="5" t="b">
        <f t="array" ref="CC518">IF(ISBLANK(Spreadsheet!AZ518),TRUE,ISNUMBER(MATCH(TRUE,EXACT(Spreadsheet!AZ518,LifeBenefitClasses),0)))</f>
        <v>1</v>
      </c>
      <c r="CD518" s="5" t="b">
        <f t="array" ref="CD518">IF(ISBLANK(Spreadsheet!BA518),TRUE,ISNUMBER(MATCH(TRUE,EXACT(Spreadsheet!BA518,LifeBenefitClasses),0)))</f>
        <v>1</v>
      </c>
      <c r="CE518" s="5" t="b">
        <f>IF(OR(ISBLANK(Spreadsheet!BA518), Spreadsheet!BA518="Waive"),IF(ISBLANK(Spreadsheet!BB518),TRUE,FALSE),IF(OR(AND(NOT(ISBLANK(Spreadsheet!BA518)),ISBLANK(Spreadsheet!BB518)),NOT(ISNUMBER(VALUE(Spreadsheet!BB518))),ISBLANK(Spreadsheet!BC518),NOT(ISNUMBER(VALUE(Spreadsheet!BC518)))),FALSE,IF(AND(Spreadsheet!BB518&gt;=50000,Spreadsheet!BB518&lt;=250000,MOD(Spreadsheet!BB518,10000)=0,Spreadsheet!BB518&lt;=(10*Spreadsheet!BC518)),TRUE,FALSE)))</f>
        <v>1</v>
      </c>
      <c r="CF518" s="5" t="b">
        <f>IF(NOT(ISBLANK(Spreadsheet!BC518)),AND(ISNUMBER(VALUE(Spreadsheet!BC518)),Spreadsheet!BC518&gt;0),AND(OR(ISBLANK(Spreadsheet!AO518),Spreadsheet!AO518="Waive",AND(NOT(OR(ISBLANK(Spreadsheet!AO518),Spreadsheet!AO518="Waive")),Spreadsheet!AP518&gt;=6)),OR(ISBLANK(Spreadsheet!AR518),AND(NOT(OR(ISBLANK(Spreadsheet!AR518),Spreadsheet!AR518="Waive")),Spreadsheet!AS518&gt;=6)),OR(ISBLANK(Spreadsheet!AW518)),OR(ISBLANK(Spreadsheet!AX518)),OR(ISBLANK(Spreadsheet!AY518)),OR(ISBLANK(Spreadsheet!AZ518)),OR(ISBLANK(Spreadsheet!BA518),Spreadsheet!BA518="Waive")))</f>
        <v>1</v>
      </c>
      <c r="CG518" s="5" t="b">
        <f t="shared" ca="1" si="35"/>
        <v>1</v>
      </c>
    </row>
    <row r="519" spans="8:85" x14ac:dyDescent="0.3">
      <c r="H519" s="5">
        <f t="shared" ca="1" si="36"/>
        <v>2</v>
      </c>
      <c r="I519" s="5" t="str">
        <f t="shared" ca="1" si="34"/>
        <v/>
      </c>
      <c r="J519" s="5" t="str">
        <f>IF(AND(NOT(ISBLANK(Spreadsheet!C519)),ISBLANK(Spreadsheet!D519)),Spreadsheet!F519&amp;" "&amp;Spreadsheet!H519,"")</f>
        <v/>
      </c>
      <c r="K519" s="5">
        <f>IF(AND(NOT(ISBLANK(Spreadsheet!C519)),ISBLANK(Spreadsheet!D519)),COUNTIFS(Spreadsheet!E520:E$786,"=Child",Spreadsheet!C520:C$786, "="&amp;Spreadsheet!C519) + COUNTIFS(Spreadsheet!E520:E$786,"=Step-child",Spreadsheet!C520:C$786, "="&amp;Spreadsheet!C519),0)</f>
        <v>0</v>
      </c>
      <c r="L519" s="5">
        <f>IF(NOT(ISBLANK(J519)),COUNTIFS(Spreadsheet!E520:E$786,"=Wife",Spreadsheet!C520:C$786, "="&amp;Spreadsheet!C519) + COUNTIFS(Spreadsheet!E520:E$786,"=Husband",Spreadsheet!C520:C$786, "="&amp;Spreadsheet!C519),0)</f>
        <v>0</v>
      </c>
      <c r="M519" s="5">
        <f>IF(NOT(ISBLANK(Spreadsheet!AJ519)),VLOOKUP(Spreadsheet!AJ519,'Drop Downs'!$P$2:$R$16,3,FALSE),0)</f>
        <v>0</v>
      </c>
      <c r="N519" s="5">
        <f>IF(NOT(ISBLANK(Spreadsheet!AJ519)), VLOOKUP(Spreadsheet!AJ519,'Drop Downs'!$P$2:$R$16,2,FALSE),0)</f>
        <v>0</v>
      </c>
      <c r="O519" s="5">
        <f>IF(NOT(ISBLANK(Spreadsheet!AL519)),VLOOKUP(Spreadsheet!AL519,'Drop Downs'!$P$2:$R$16,3,FALSE), 0)</f>
        <v>0</v>
      </c>
      <c r="P519" s="5">
        <f>IF(NOT(ISBLANK(Spreadsheet!AL519)),VLOOKUP(Spreadsheet!AL519,'Drop Downs'!$P$2:$R$16,2,FALSE),0)</f>
        <v>0</v>
      </c>
      <c r="Q519" s="5">
        <f>IF(NOT(ISBLANK(Spreadsheet!AN519)),VLOOKUP(Spreadsheet!AN519,'Drop Downs'!$P$2:$R$16,3,FALSE),0)</f>
        <v>0</v>
      </c>
      <c r="R519" s="5">
        <f>IF(NOT(ISBLANK(Spreadsheet!AN519)),VLOOKUP(Spreadsheet!AN519,'Drop Downs'!$P$2:$R$16,2,FALSE),0)</f>
        <v>0</v>
      </c>
      <c r="S519" s="5" t="str">
        <f>IF(OR(M519&gt;K519,N519&gt;L519,O519&gt;K519, Q519&gt;K519,N519&gt;L519, P519&gt;L519, R519&gt;L519),"Member currently has a coverage election over what he/she needs.  Please add more dependents or adjust the coverage election.","")&amp;(IF(AND(NOT(ISBLANK(Spreadsheet!C519)),NOT(ISBLANK(Spreadsheet!D519)),ISBLANK(Spreadsheet!E519)),"Dependent lacks a relationship to member.Please select one from the drop-down.",""))</f>
        <v/>
      </c>
      <c r="T519" s="5" t="b">
        <f t="shared" si="37"/>
        <v>1</v>
      </c>
      <c r="U519" s="5" t="b">
        <f>OR(ISBLANK(Spreadsheet!C519),IF(NOT(ISBLANK(Spreadsheet!D519)),NOT(ISBLANK(Spreadsheet!E519)),TRUE))</f>
        <v>1</v>
      </c>
      <c r="V519" s="5" t="b">
        <f>OR(ISBLANK(Spreadsheet!C519), NOT(ISBLANK(Spreadsheet!I519)))</f>
        <v>1</v>
      </c>
      <c r="W519" s="5" t="b">
        <f>OR(ISBLANK(Spreadsheet!D519),NOT(ISBLANK(Spreadsheet!C519)))</f>
        <v>1</v>
      </c>
      <c r="X519" s="155" t="str">
        <f>REPT("0",MIN(FIND({1,2,3,4,5,6,7,8,9},Spreadsheet!C519&amp;"123456789"))-1)&amp;IF(ISBLANK(Spreadsheet!C519),"",SUMPRODUCT(MID(0&amp;Spreadsheet!C519,LARGE(INDEX(ISNUMBER(--MID(Spreadsheet!C519,ROW($1:$225),1))*
 ROW($1:$225),0),ROW($1:$225))+1,1)*10^ROW($1:$225)/10))</f>
        <v/>
      </c>
      <c r="Y519" s="5" t="b">
        <f>IF(NOT(ISBLANK(Spreadsheet!C519)),IF(AND(ISNUMBER(VALUE(Spreadsheet!C519)), LEN(Spreadsheet!C519)=9),TRUE,FALSE),TRUE)</f>
        <v>1</v>
      </c>
      <c r="Z519" s="155" t="str">
        <f>REPT("0",MIN(FIND({1,2,3,4,5,6,7,8,9},Spreadsheet!D519&amp;"123456789"))-1)&amp;IF(ISBLANK(Spreadsheet!D519),"",SUMPRODUCT(MID(0&amp;Spreadsheet!D519,LARGE(INDEX(ISNUMBER(--MID(Spreadsheet!D519,ROW($1:$225),1))*
 ROW($1:$225),0),ROW($1:$225))+1,1)*10^ROW($1:$225)/10))</f>
        <v/>
      </c>
      <c r="AA519" s="5" t="b">
        <f>IF(AND(NOT(ISBLANK(Spreadsheet!D519)),NOT(ISBLANK(Spreadsheet!C519))),IF(AND(ISNUMBER(VALUE(Spreadsheet!D519)), LEN(Spreadsheet!D519)=9),TRUE,FALSE),IF(AND(NOT(ISBLANK(Spreadsheet!D519)),ISBLANK(Spreadsheet!C519)),FALSE,TRUE))</f>
        <v>1</v>
      </c>
      <c r="AB519" s="5" t="b">
        <f>OR(ISBLANK(Spreadsheet!Y519),IF(NOT(ISBLANK(Spreadsheet!Y519)),LEN(Spreadsheet!Y519)=10,ISNUMBER(VALUE(Spreadsheet!Y519))))</f>
        <v>1</v>
      </c>
      <c r="AC519" s="5" t="b">
        <f>OR(ISBLANK(Spreadsheet!AI519), AND(NOT(ISBLANK(Spreadsheet!AJ519)), NOT(ISNUMBER(SEARCH("Waive",Spreadsheet!AJ519)))))</f>
        <v>1</v>
      </c>
      <c r="AD519" s="5" t="b">
        <f>OR(ISBLANK(Spreadsheet!AK519), AND(NOT(ISBLANK(Spreadsheet!AL519)), NOT(ISNUMBER(SEARCH("Waive",Spreadsheet!AL519)))))</f>
        <v>1</v>
      </c>
      <c r="AE519" s="5" t="b">
        <f>OR(ISBLANK(Spreadsheet!AM519), AND(NOT(ISBLANK(Spreadsheet!AN519)), NOT(ISNUMBER(SEARCH("Waive", Spreadsheet!AN519)))))</f>
        <v>1</v>
      </c>
      <c r="AF519" s="5" t="b">
        <f>OR(ISBLANK(Spreadsheet!C519), NOT(ISBLANK(Spreadsheet!D519)),NOT(ISBLANK(Spreadsheet!L519)))</f>
        <v>1</v>
      </c>
      <c r="AG519" s="5" t="b">
        <f>IF(AND(NOT(ISBLANK(Spreadsheet!C519)), NOT(ISBLANK(Spreadsheet!D519)),Spreadsheet!C519&lt;&gt;Spreadsheet!D519),IF(ISERROR(VLOOKUP(Spreadsheet!C519, Spreadsheet!$C$6:'Spreadsheet'!$C518,1,FALSE)), FALSE, TRUE),TRUE)</f>
        <v>1</v>
      </c>
      <c r="AH519" s="5" t="b">
        <f>Spreadsheet!$B$2=Spreadsheet!AD519</f>
        <v>1</v>
      </c>
      <c r="AI519" s="5" t="b">
        <f>IF(ISBLANK(Spreadsheet!G519),TRUE,IF(OR(LEN(Spreadsheet!G519)&gt;1,ISNUMBER(VALUE(Spreadsheet!G519))),FALSE,TRUE))</f>
        <v>1</v>
      </c>
      <c r="AJ519" s="5" t="b">
        <f>OR(ISBLANK(Spreadsheet!C519), NOT(ISBLANK(Spreadsheet!B519)), NOT(ISBLANK(Spreadsheet!D519)))</f>
        <v>1</v>
      </c>
      <c r="AK519" s="5" t="b">
        <f t="array" ref="AK519">IF(OR(AND(ISBLANK(Spreadsheet!E519),ISBLANK(Spreadsheet!D519),NOT(ISBLANK(Spreadsheet!C519))),AND(ISBLANK(Spreadsheet!E519),ISBLANK(Spreadsheet!D519),ISBLANK(Spreadsheet!C519))),TRUE,ISNUMBER(MATCH(TRUE,EXACT(Spreadsheet!E519,Relationships),0)))</f>
        <v>1</v>
      </c>
      <c r="AL519" s="5" t="b">
        <f>IF(NOT(ISBLANK(Spreadsheet!C519)),IF(OR(ISBLANK(Spreadsheet!F519),LEN(Spreadsheet!F519)&gt;40),FALSE,TRUE),TRUE)</f>
        <v>1</v>
      </c>
      <c r="AM519" s="5" t="b">
        <f>IF(NOT(ISBLANK(Spreadsheet!C519)),IF(OR(ISBLANK(Spreadsheet!H519),LEN(Spreadsheet!H519)&gt;40),FALSE,TRUE),TRUE)</f>
        <v>1</v>
      </c>
      <c r="AN519" s="5" t="b">
        <f t="array" ref="AN519">IF(ISBLANK(Spreadsheet!I519),TRUE,ISNUMBER(MATCH(TRUE,EXACT(Spreadsheet!I519,GenderValues),0)))</f>
        <v>1</v>
      </c>
      <c r="AO519" s="5" t="b">
        <f ca="1">IF(ISERROR(DATEVALUE(TEXT(Spreadsheet!J519,"mm/dd/yyyy")) &gt; TODAY()),IF(AND(ISBLANK(Spreadsheet!J519),ISBLANK(Spreadsheet!C519)),TRUE,FALSE),IF(DATEVALUE(TEXT(Spreadsheet!J519,"mm/dd/yyyy")) &gt; TODAY(),FALSE,TRUE))</f>
        <v>1</v>
      </c>
      <c r="AP519" s="5" t="b">
        <f>OR(ISBLANK(Spreadsheet!K519),LEN(Spreadsheet!K519)&lt;=100)</f>
        <v>1</v>
      </c>
      <c r="AQ519" s="5" t="b">
        <f t="array" ref="AQ519">IF(OR(AND(ISBLANK(Spreadsheet!L519),ISBLANK(Spreadsheet!C519)),AND(NOT(ISBLANK(Spreadsheet!C519)),NOT(ISBLANK(Spreadsheet!D519)))),TRUE,ISNUMBER(MATCH(TRUE,EXACT(Spreadsheet!L519,MaritalStatus),0)))</f>
        <v>1</v>
      </c>
      <c r="AR519" s="5" t="b">
        <f ca="1">IF(ISERROR(DATEVALUE(TEXT(Spreadsheet!M519,"mm/dd/yyyy")) &gt; TODAY()),IF(ISBLANK(Spreadsheet!M519),TRUE,FALSE),IF(DATEVALUE(TEXT(Spreadsheet!M519,"mm/dd/yyyy")) &gt; TODAY(),FALSE,TRUE))</f>
        <v>1</v>
      </c>
      <c r="AS519" s="5" t="b">
        <f>OR(ISBLANK(Spreadsheet!N519),LEN(Spreadsheet!N519)&lt;=100)</f>
        <v>1</v>
      </c>
      <c r="AT519" s="5" t="b">
        <f>OR(ISBLANK(Spreadsheet!O519),UPPER(Spreadsheet!O519)="YES")</f>
        <v>1</v>
      </c>
      <c r="AU519" s="5" t="b">
        <f>OR(ISBLANK(Spreadsheet!P519),UPPER(Spreadsheet!P519)="YES")</f>
        <v>1</v>
      </c>
      <c r="AV519" s="5" t="b">
        <f t="array" ref="AV519">IF(ISBLANK(Spreadsheet!Q519),TRUE,ISNUMBER(MATCH(TRUE,EXACT(Spreadsheet!Q519,OnGroupsPriorIns),0)))</f>
        <v>1</v>
      </c>
      <c r="AW519" s="5" t="b">
        <f>OR(ISBLANK(Spreadsheet!R519),UPPER(Spreadsheet!R519)="YES")</f>
        <v>1</v>
      </c>
      <c r="AX519" s="5" t="b">
        <f>OR(ISBLANK(Spreadsheet!S519),UPPER(Spreadsheet!S519)="YES")</f>
        <v>1</v>
      </c>
      <c r="AY519" s="5" t="b">
        <f>OR(AND(ISBLANK(Spreadsheet!C519),LEN(Spreadsheet!T519)=0),AND(NOT(ISBLANK(Spreadsheet!C519)),LEN(Spreadsheet!T519)&gt;0,LEN(Spreadsheet!T519)&lt;=50))</f>
        <v>1</v>
      </c>
      <c r="AZ519" s="5" t="b">
        <f>OR(LEN(Spreadsheet!U519)=0,AND(LEN(Spreadsheet!U519)&gt;0,LEN(Spreadsheet!U519)&lt;=50))</f>
        <v>1</v>
      </c>
      <c r="BA519" s="5" t="b">
        <f>OR(AND(ISBLANK(Spreadsheet!C519),LEN(Spreadsheet!V519)=0),AND(NOT(ISBLANK(Spreadsheet!C519)),LEN(Spreadsheet!V519)&gt;0,LEN(Spreadsheet!V519)&lt;=50))</f>
        <v>1</v>
      </c>
      <c r="BB519" s="5" t="b">
        <f t="array" ref="BB519">IF(AND(ISBLANK(Spreadsheet!C519),LEN(Spreadsheet!W519)=0),TRUE,ISNUMBER(MATCH(TRUE,EXACT(Spreadsheet!W519,States),0)))</f>
        <v>1</v>
      </c>
      <c r="BC519" s="5" t="b">
        <f>OR(AND(ISBLANK(Spreadsheet!C519),LEN(Spreadsheet!X519)=0),AND(NOT(ISBLANK(Spreadsheet!C519)),LEN(Spreadsheet!X519)&gt;0,LEN(Spreadsheet!X519)=5,ISNUMBER(VALUE(Spreadsheet!X519))))</f>
        <v>1</v>
      </c>
      <c r="BD519" s="5" t="b">
        <f>OR(ISBLANK(Spreadsheet!Z519),LEN(Spreadsheet!Z519)&lt;=50)</f>
        <v>1</v>
      </c>
      <c r="BE519" s="5" t="b">
        <f>ISBLANK(Spreadsheet!AA519)</f>
        <v>1</v>
      </c>
      <c r="BF519" s="5" t="b">
        <f>ISBLANK(Spreadsheet!AB519)</f>
        <v>1</v>
      </c>
      <c r="BG519" s="5" t="b">
        <f>IF(ISERROR(DATEVALUE(TEXT(Spreadsheet!AC519,"mm/dd/yyyy")) &gt; DATEVALUE(TEXT(Spreadsheet!J519,"mm/dd/yyyy"))),IF(OR(AND(ISBLANK(Spreadsheet!AC519),ISBLANK(Spreadsheet!C519)),AND(NOT(ISBLANK(Spreadsheet!C519)),ISBLANK(Spreadsheet!AC519),NOT(ISBLANK(Spreadsheet!D519)))),TRUE,FALSE),IF(DATEVALUE(TEXT(Spreadsheet!AC519,"mm/dd/yyyy")) &gt; DATEVALUE(TEXT(Spreadsheet!J519,"mm/dd/yyyy")),TRUE,FALSE))</f>
        <v>1</v>
      </c>
      <c r="BH519" s="5" t="b">
        <f>OR(AND(ISBLANK(Spreadsheet!C519),ISBLANK(Spreadsheet!AE519)),AND(NOT(ISBLANK(Spreadsheet!C519)),NOT(ISBLANK(Spreadsheet!D519)),ISBLANK(Spreadsheet!AE519)),AND(NOT(ISBLANK(Spreadsheet!C519)),ISBLANK(Spreadsheet!D519),NOT(ISBLANK(Spreadsheet!AE519)),LEN(Spreadsheet!AE519)&lt;=100))</f>
        <v>1</v>
      </c>
      <c r="BI519" s="5" t="b">
        <f t="array" ref="BI519">IF(ISBLANK(Spreadsheet!AF519),TRUE,ISNUMBER(MATCH(TRUE,EXACT(Spreadsheet!AF519,CobraShortReasons),0)))</f>
        <v>1</v>
      </c>
      <c r="BJ519" s="5" t="b">
        <f ca="1">IF(ISERROR(DATEVALUE(TEXT(Spreadsheet!AG519,"mm/dd/yyyy")) &gt; TODAY()),IF(ISBLANK(Spreadsheet!AG519),TRUE,FALSE),IF(DATEVALUE(TEXT(Spreadsheet!AG519,"mm/dd/yyyy")) &gt; TODAY(),FALSE,TRUE))</f>
        <v>1</v>
      </c>
      <c r="BK519" s="5" t="b">
        <f>OR(ISBLANK(Spreadsheet!AH519),LEN(Spreadsheet!AH519)&lt;=25)</f>
        <v>1</v>
      </c>
      <c r="BL519" s="5" t="b">
        <f t="array" aca="1" ref="BL519" ca="1">IF(ISBLANK(Spreadsheet!AI519),TRUE,ISNUMBER(MATCH(TRUE,EXACT(Spreadsheet!AI519,INDIRECT(Spreadsheet!$D$2)),0)))</f>
        <v>1</v>
      </c>
      <c r="BM519" s="5" t="b">
        <f t="array" aca="1" ref="BM519" ca="1">IF(ISBLANK(Spreadsheet!AJ519),TRUE,ISNUMBER(MATCH(TRUE,EXACT(Spreadsheet!AJ519,INDIRECT(Spreadsheet!BJ519)),0)))</f>
        <v>1</v>
      </c>
      <c r="BN519" s="5" t="b">
        <f t="array" ref="BN519">IF(ISBLANK(Spreadsheet!AK519),TRUE,ISNUMBER(MATCH(TRUE,EXACT(Spreadsheet!AK519,DentalPlans),0)))</f>
        <v>1</v>
      </c>
      <c r="BO519" s="5" t="b">
        <f t="array" aca="1" ref="BO519" ca="1">IF(ISBLANK(Spreadsheet!AL519),TRUE,ISNUMBER(MATCH(TRUE,EXACT(Spreadsheet!AL519,INDIRECT(Spreadsheet!BK519)),0)))</f>
        <v>1</v>
      </c>
      <c r="BP519" s="5" t="b">
        <f t="array" ref="BP519">IF(ISBLANK(Spreadsheet!AM519),TRUE,ISNUMBER(MATCH(TRUE,EXACT(Spreadsheet!AM519,VisionPlans),0)))</f>
        <v>1</v>
      </c>
      <c r="BQ519" s="5" t="b">
        <f t="array" aca="1" ref="BQ519" ca="1">IF(ISBLANK(Spreadsheet!AN519),TRUE,ISNUMBER(MATCH(TRUE,EXACT(Spreadsheet!AN519,INDIRECT(Spreadsheet!BL519)),0)))</f>
        <v>1</v>
      </c>
      <c r="BR519" s="5" t="b">
        <f t="array" ref="BR519">IF(ISBLANK(Spreadsheet!AO519),TRUE,ISNUMBER(MATCH(TRUE,EXACT(Spreadsheet!AO519,LifeBenefitClasses),0)))</f>
        <v>1</v>
      </c>
      <c r="BS519" s="5" t="b">
        <f>IF(OR(ISBLANK(Spreadsheet!AO519), Spreadsheet!AO519="Waive"),IF(ISBLANK(Spreadsheet!AP519),TRUE,FALSE),IF(OR(AND(NOT(ISBLANK(Spreadsheet!AO519)),ISBLANK(Spreadsheet!AP519)),NOT(ISNUMBER(VALUE(Spreadsheet!AP519)))),FALSE,IF(OR(AND(Spreadsheet!AP519&lt;6,MOD(Spreadsheet!AP519*10,5)=0), MOD(Spreadsheet!AP519,5000)=0),TRUE,FALSE)))</f>
        <v>1</v>
      </c>
      <c r="BT519" s="5" t="b">
        <f t="array" ref="BT519">IF(ISBLANK(Spreadsheet!AQ519),TRUE,ISNUMBER(MATCH(TRUE,EXACT(Spreadsheet!AQ519,EnrollWaive),0)))</f>
        <v>1</v>
      </c>
      <c r="BU519" s="5" t="b">
        <f t="array" ref="BU519">IF(ISBLANK(Spreadsheet!AR519),TRUE,ISNUMBER(MATCH(TRUE,EXACT(Spreadsheet!AR519,LifeBenefitClasses),0)))</f>
        <v>1</v>
      </c>
      <c r="BV519" s="5" t="b">
        <f>IF(OR(ISBLANK(Spreadsheet!AR519), Spreadsheet!AR519="Waive"),IF(ISBLANK(Spreadsheet!AS519),TRUE,FALSE),IF(OR(AND(NOT(ISBLANK(Spreadsheet!AR519)),ISBLANK(Spreadsheet!AS519)),NOT(ISNUMBER(VALUE(Spreadsheet!AS519)))),FALSE,IF(OR(AND(Spreadsheet!AS519&lt;6,MOD(Spreadsheet!AS519*10,5)=0), MOD(Spreadsheet!AS519,10000)=0),TRUE,FALSE)))</f>
        <v>1</v>
      </c>
      <c r="BW519" s="5" t="b">
        <f t="array" ref="BW519">IF(ISBLANK(Spreadsheet!AT519),TRUE,ISNUMBER(MATCH(TRUE,EXACT(Spreadsheet!AT519,LifeBenefitClasses),0)))</f>
        <v>1</v>
      </c>
      <c r="BX519" s="5" t="b">
        <f>IF(OR(ISBLANK(Spreadsheet!AT519), Spreadsheet!AT519="Waive"),IF(ISBLANK(Spreadsheet!AU519),TRUE,FALSE),IF(OR(AND(NOT(ISBLANK(Spreadsheet!AT519)),ISBLANK(Spreadsheet!AU519)),NOT(ISNUMBER(VALUE(Spreadsheet!AU519)))),FALSE,IF(AND(NOT(OR(ISBLANK(Spreadsheet!AT519),Spreadsheet!AT519="Waive")),NOT(OR(ISBLANK(Spreadsheet!AR519),Spreadsheet!AR519="Waive")),MOD(Spreadsheet!AU519,5000)=0, Spreadsheet!AU519&lt;=(Spreadsheet!AS519*0.5)),TRUE,FALSE)))</f>
        <v>1</v>
      </c>
      <c r="BY519" s="5" t="b">
        <f t="array" ref="BY519">IF(ISBLANK(Spreadsheet!AV519),TRUE,ISNUMBER(MATCH(TRUE,EXACT(Spreadsheet!AV519,EnrollWaive),0)))</f>
        <v>1</v>
      </c>
      <c r="BZ519" s="5" t="b">
        <f t="array" ref="BZ519">IF(ISBLANK(Spreadsheet!AW519),TRUE,ISNUMBER(MATCH(TRUE,EXACT(Spreadsheet!AW519,LifeBenefitClasses),0)))</f>
        <v>1</v>
      </c>
      <c r="CA519" s="5" t="b">
        <f t="array" ref="CA519">IF(ISBLANK(Spreadsheet!AX519),TRUE,ISNUMBER(MATCH(TRUE,EXACT(Spreadsheet!AX519,LifeBenefitClasses),0)))</f>
        <v>1</v>
      </c>
      <c r="CB519" s="5" t="b">
        <f t="array" ref="CB519">IF(ISBLANK(Spreadsheet!AY519),TRUE,ISNUMBER(MATCH(TRUE,EXACT(Spreadsheet!AY519,LifeBenefitClasses),0)))</f>
        <v>1</v>
      </c>
      <c r="CC519" s="5" t="b">
        <f t="array" ref="CC519">IF(ISBLANK(Spreadsheet!AZ519),TRUE,ISNUMBER(MATCH(TRUE,EXACT(Spreadsheet!AZ519,LifeBenefitClasses),0)))</f>
        <v>1</v>
      </c>
      <c r="CD519" s="5" t="b">
        <f t="array" ref="CD519">IF(ISBLANK(Spreadsheet!BA519),TRUE,ISNUMBER(MATCH(TRUE,EXACT(Spreadsheet!BA519,LifeBenefitClasses),0)))</f>
        <v>1</v>
      </c>
      <c r="CE519" s="5" t="b">
        <f>IF(OR(ISBLANK(Spreadsheet!BA519), Spreadsheet!BA519="Waive"),IF(ISBLANK(Spreadsheet!BB519),TRUE,FALSE),IF(OR(AND(NOT(ISBLANK(Spreadsheet!BA519)),ISBLANK(Spreadsheet!BB519)),NOT(ISNUMBER(VALUE(Spreadsheet!BB519))),ISBLANK(Spreadsheet!BC519),NOT(ISNUMBER(VALUE(Spreadsheet!BC519)))),FALSE,IF(AND(Spreadsheet!BB519&gt;=50000,Spreadsheet!BB519&lt;=250000,MOD(Spreadsheet!BB519,10000)=0,Spreadsheet!BB519&lt;=(10*Spreadsheet!BC519)),TRUE,FALSE)))</f>
        <v>1</v>
      </c>
      <c r="CF519" s="5" t="b">
        <f>IF(NOT(ISBLANK(Spreadsheet!BC519)),AND(ISNUMBER(VALUE(Spreadsheet!BC519)),Spreadsheet!BC519&gt;0),AND(OR(ISBLANK(Spreadsheet!AO519),Spreadsheet!AO519="Waive",AND(NOT(OR(ISBLANK(Spreadsheet!AO519),Spreadsheet!AO519="Waive")),Spreadsheet!AP519&gt;=6)),OR(ISBLANK(Spreadsheet!AR519),AND(NOT(OR(ISBLANK(Spreadsheet!AR519),Spreadsheet!AR519="Waive")),Spreadsheet!AS519&gt;=6)),OR(ISBLANK(Spreadsheet!AW519)),OR(ISBLANK(Spreadsheet!AX519)),OR(ISBLANK(Spreadsheet!AY519)),OR(ISBLANK(Spreadsheet!AZ519)),OR(ISBLANK(Spreadsheet!BA519),Spreadsheet!BA519="Waive")))</f>
        <v>1</v>
      </c>
      <c r="CG519" s="5" t="b">
        <f t="shared" ca="1" si="35"/>
        <v>1</v>
      </c>
    </row>
    <row r="520" spans="8:85" x14ac:dyDescent="0.3">
      <c r="H520" s="5">
        <f t="shared" ca="1" si="36"/>
        <v>2</v>
      </c>
      <c r="I520" s="5" t="str">
        <f t="shared" ref="I520:I583" ca="1" si="38">IF(Y520,"",Y$1&amp;" ")&amp;IF(AA520,"",AA$1&amp;" ")&amp;IF(T520,"",T$1&amp;" ")&amp;IF(U520,"",U$1&amp;" ")&amp;IF(V520,"",V$1&amp;" ")&amp;IF(W520,"",W$1&amp;" ")&amp;IF(AA520,"",AA$1&amp;" ")&amp;IF(AB520,"",AB$1&amp;" ")&amp;IF(AC520,"",AC$1&amp;" ")&amp;IF(AD520,"",AD$1&amp;" ")&amp;IF(AE520,"",AE$1&amp;" ")&amp;IF(AF520,"",AF$1&amp;" ")&amp;IF(AG520,"",AG$1&amp;" ")&amp;IF(AH520,"",AH$1&amp;" ")&amp;IF(AI520,"",AI$1&amp;" ")&amp;IF(AJ520,"",AJ$1&amp;" ")&amp;IF(AK520,"",AK$1&amp;" ")&amp;IF(AL520,"",AL$1&amp;" ")&amp;IF(AM520,"",AM$1&amp;" ")&amp;IF(AN520,"",AN$1&amp;" ")&amp;IF(AO520,"",AO$1&amp;" ")&amp;IF(AP520,"",AP$1&amp;" ")&amp;IF(AQ520,"",AQ$1&amp;" ")&amp;IF(AR520,"",AR$1&amp;" ")&amp;IF(AS520,"",AS$1&amp;" ")&amp;IF(AT520,"",AT$1&amp;" ")&amp;IF(AU520,"",AU$1&amp;" ")&amp;IF(AV520,"",AV$1&amp;" ")&amp;IF(AW520,"",AW$1&amp;" ")&amp;IF(AX520,"",AX$1&amp;" ")&amp;IF(AY520,"",AY$1&amp;" ")&amp;IF(AZ520,"",AZ$1&amp;" ")&amp;IF(BA520,"",BA$1&amp;" ")&amp;IF(BB520,"",BB$1&amp;" ")&amp;IF(BC520,"",BC$1&amp;" ")&amp;IF(BD520,"",BD$1&amp;" ")&amp;IF(BE520,"",BE$1&amp;" ")&amp;IF(BF520,"",BF$1&amp;" ")&amp;IF(BG520,"",BG$1&amp;" ")&amp;IF(BH520,"",BH$1&amp;" ")&amp;IF(BI520,"",BI$1&amp;" ")&amp;IF(BJ520,"",BJ$1&amp;" ")&amp;IF(BK520,"",BK$1&amp;" ")&amp;IF(BL520,"",BL$1&amp;" ")&amp;IF(BM520,"",BM$1&amp;" ")&amp;IF(BN520,"",BN$1&amp;" ")&amp;IF(BO520,"",BO$1&amp;" ")&amp;IF(BP520,"",BP$1&amp;" ")&amp;IF(BQ520,"",BQ$1&amp;" ")&amp;IF(BR520,"",BR$1&amp;" ")&amp;IF(BS520,"",BS$1&amp;" ")&amp;IF(BT520,"",BT$1&amp;" ")&amp;IF(BU520,"",BU$1&amp;" ")&amp;IF(BV520,"",BV$1&amp;" ")&amp;IF(BW520,"",BW$1&amp;" ")&amp;IF(BX520,"",BX$1&amp;" ")&amp;IF(BY520,"",BY$1&amp;" ")&amp;IF(BZ520,"",BZ$1&amp;" ")&amp;IF(CA520,"",CA$1&amp;" ")&amp;IF(CB520,"",CB$1&amp;" ")&amp;IF(CC520,"",CC$1&amp;" ")&amp;IF(CD520,"",CD$1&amp;" ")&amp;IF(CE520,"",CE$1&amp;" ")&amp;IF(CF520,"",CF$1&amp;" ")</f>
        <v/>
      </c>
      <c r="J520" s="5" t="str">
        <f>IF(AND(NOT(ISBLANK(Spreadsheet!C520)),ISBLANK(Spreadsheet!D520)),Spreadsheet!F520&amp;" "&amp;Spreadsheet!H520,"")</f>
        <v/>
      </c>
      <c r="K520" s="5">
        <f>IF(AND(NOT(ISBLANK(Spreadsheet!C520)),ISBLANK(Spreadsheet!D520)),COUNTIFS(Spreadsheet!E521:E$786,"=Child",Spreadsheet!C521:C$786, "="&amp;Spreadsheet!C520) + COUNTIFS(Spreadsheet!E521:E$786,"=Step-child",Spreadsheet!C521:C$786, "="&amp;Spreadsheet!C520),0)</f>
        <v>0</v>
      </c>
      <c r="L520" s="5">
        <f>IF(NOT(ISBLANK(J520)),COUNTIFS(Spreadsheet!E521:E$786,"=Wife",Spreadsheet!C521:C$786, "="&amp;Spreadsheet!C520) + COUNTIFS(Spreadsheet!E521:E$786,"=Husband",Spreadsheet!C521:C$786, "="&amp;Spreadsheet!C520),0)</f>
        <v>0</v>
      </c>
      <c r="M520" s="5">
        <f>IF(NOT(ISBLANK(Spreadsheet!AJ520)),VLOOKUP(Spreadsheet!AJ520,'Drop Downs'!$P$2:$R$16,3,FALSE),0)</f>
        <v>0</v>
      </c>
      <c r="N520" s="5">
        <f>IF(NOT(ISBLANK(Spreadsheet!AJ520)), VLOOKUP(Spreadsheet!AJ520,'Drop Downs'!$P$2:$R$16,2,FALSE),0)</f>
        <v>0</v>
      </c>
      <c r="O520" s="5">
        <f>IF(NOT(ISBLANK(Spreadsheet!AL520)),VLOOKUP(Spreadsheet!AL520,'Drop Downs'!$P$2:$R$16,3,FALSE), 0)</f>
        <v>0</v>
      </c>
      <c r="P520" s="5">
        <f>IF(NOT(ISBLANK(Spreadsheet!AL520)),VLOOKUP(Spreadsheet!AL520,'Drop Downs'!$P$2:$R$16,2,FALSE),0)</f>
        <v>0</v>
      </c>
      <c r="Q520" s="5">
        <f>IF(NOT(ISBLANK(Spreadsheet!AN520)),VLOOKUP(Spreadsheet!AN520,'Drop Downs'!$P$2:$R$16,3,FALSE),0)</f>
        <v>0</v>
      </c>
      <c r="R520" s="5">
        <f>IF(NOT(ISBLANK(Spreadsheet!AN520)),VLOOKUP(Spreadsheet!AN520,'Drop Downs'!$P$2:$R$16,2,FALSE),0)</f>
        <v>0</v>
      </c>
      <c r="S520" s="5" t="str">
        <f>IF(OR(M520&gt;K520,N520&gt;L520,O520&gt;K520, Q520&gt;K520,N520&gt;L520, P520&gt;L520, R520&gt;L520),"Member currently has a coverage election over what he/she needs.  Please add more dependents or adjust the coverage election.","")&amp;(IF(AND(NOT(ISBLANK(Spreadsheet!C520)),NOT(ISBLANK(Spreadsheet!D520)),ISBLANK(Spreadsheet!E520)),"Dependent lacks a relationship to member.Please select one from the drop-down.",""))</f>
        <v/>
      </c>
      <c r="T520" s="5" t="b">
        <f t="shared" si="37"/>
        <v>1</v>
      </c>
      <c r="U520" s="5" t="b">
        <f>OR(ISBLANK(Spreadsheet!C520),IF(NOT(ISBLANK(Spreadsheet!D520)),NOT(ISBLANK(Spreadsheet!E520)),TRUE))</f>
        <v>1</v>
      </c>
      <c r="V520" s="5" t="b">
        <f>OR(ISBLANK(Spreadsheet!C520), NOT(ISBLANK(Spreadsheet!I520)))</f>
        <v>1</v>
      </c>
      <c r="W520" s="5" t="b">
        <f>OR(ISBLANK(Spreadsheet!D520),NOT(ISBLANK(Spreadsheet!C520)))</f>
        <v>1</v>
      </c>
      <c r="X520" s="155" t="str">
        <f>REPT("0",MIN(FIND({1,2,3,4,5,6,7,8,9},Spreadsheet!C520&amp;"123456789"))-1)&amp;IF(ISBLANK(Spreadsheet!C520),"",SUMPRODUCT(MID(0&amp;Spreadsheet!C520,LARGE(INDEX(ISNUMBER(--MID(Spreadsheet!C520,ROW($1:$225),1))*
 ROW($1:$225),0),ROW($1:$225))+1,1)*10^ROW($1:$225)/10))</f>
        <v/>
      </c>
      <c r="Y520" s="5" t="b">
        <f>IF(NOT(ISBLANK(Spreadsheet!C520)),IF(AND(ISNUMBER(VALUE(Spreadsheet!C520)), LEN(Spreadsheet!C520)=9),TRUE,FALSE),TRUE)</f>
        <v>1</v>
      </c>
      <c r="Z520" s="155" t="str">
        <f>REPT("0",MIN(FIND({1,2,3,4,5,6,7,8,9},Spreadsheet!D520&amp;"123456789"))-1)&amp;IF(ISBLANK(Spreadsheet!D520),"",SUMPRODUCT(MID(0&amp;Spreadsheet!D520,LARGE(INDEX(ISNUMBER(--MID(Spreadsheet!D520,ROW($1:$225),1))*
 ROW($1:$225),0),ROW($1:$225))+1,1)*10^ROW($1:$225)/10))</f>
        <v/>
      </c>
      <c r="AA520" s="5" t="b">
        <f>IF(AND(NOT(ISBLANK(Spreadsheet!D520)),NOT(ISBLANK(Spreadsheet!C520))),IF(AND(ISNUMBER(VALUE(Spreadsheet!D520)), LEN(Spreadsheet!D520)=9),TRUE,FALSE),IF(AND(NOT(ISBLANK(Spreadsheet!D520)),ISBLANK(Spreadsheet!C520)),FALSE,TRUE))</f>
        <v>1</v>
      </c>
      <c r="AB520" s="5" t="b">
        <f>OR(ISBLANK(Spreadsheet!Y520),IF(NOT(ISBLANK(Spreadsheet!Y520)),LEN(Spreadsheet!Y520)=10,ISNUMBER(VALUE(Spreadsheet!Y520))))</f>
        <v>1</v>
      </c>
      <c r="AC520" s="5" t="b">
        <f>OR(ISBLANK(Spreadsheet!AI520), AND(NOT(ISBLANK(Spreadsheet!AJ520)), NOT(ISNUMBER(SEARCH("Waive",Spreadsheet!AJ520)))))</f>
        <v>1</v>
      </c>
      <c r="AD520" s="5" t="b">
        <f>OR(ISBLANK(Spreadsheet!AK520), AND(NOT(ISBLANK(Spreadsheet!AL520)), NOT(ISNUMBER(SEARCH("Waive",Spreadsheet!AL520)))))</f>
        <v>1</v>
      </c>
      <c r="AE520" s="5" t="b">
        <f>OR(ISBLANK(Spreadsheet!AM520), AND(NOT(ISBLANK(Spreadsheet!AN520)), NOT(ISNUMBER(SEARCH("Waive", Spreadsheet!AN520)))))</f>
        <v>1</v>
      </c>
      <c r="AF520" s="5" t="b">
        <f>OR(ISBLANK(Spreadsheet!C520), NOT(ISBLANK(Spreadsheet!D520)),NOT(ISBLANK(Spreadsheet!L520)))</f>
        <v>1</v>
      </c>
      <c r="AG520" s="5" t="b">
        <f>IF(AND(NOT(ISBLANK(Spreadsheet!C520)), NOT(ISBLANK(Spreadsheet!D520)),Spreadsheet!C520&lt;&gt;Spreadsheet!D520),IF(ISERROR(VLOOKUP(Spreadsheet!C520, Spreadsheet!$C$6:'Spreadsheet'!$C519,1,FALSE)), FALSE, TRUE),TRUE)</f>
        <v>1</v>
      </c>
      <c r="AH520" s="5" t="b">
        <f>Spreadsheet!$B$2=Spreadsheet!AD520</f>
        <v>1</v>
      </c>
      <c r="AI520" s="5" t="b">
        <f>IF(ISBLANK(Spreadsheet!G520),TRUE,IF(OR(LEN(Spreadsheet!G520)&gt;1,ISNUMBER(VALUE(Spreadsheet!G520))),FALSE,TRUE))</f>
        <v>1</v>
      </c>
      <c r="AJ520" s="5" t="b">
        <f>OR(ISBLANK(Spreadsheet!C520), NOT(ISBLANK(Spreadsheet!B520)), NOT(ISBLANK(Spreadsheet!D520)))</f>
        <v>1</v>
      </c>
      <c r="AK520" s="5" t="b">
        <f t="array" ref="AK520">IF(OR(AND(ISBLANK(Spreadsheet!E520),ISBLANK(Spreadsheet!D520),NOT(ISBLANK(Spreadsheet!C520))),AND(ISBLANK(Spreadsheet!E520),ISBLANK(Spreadsheet!D520),ISBLANK(Spreadsheet!C520))),TRUE,ISNUMBER(MATCH(TRUE,EXACT(Spreadsheet!E520,Relationships),0)))</f>
        <v>1</v>
      </c>
      <c r="AL520" s="5" t="b">
        <f>IF(NOT(ISBLANK(Spreadsheet!C520)),IF(OR(ISBLANK(Spreadsheet!F520),LEN(Spreadsheet!F520)&gt;40),FALSE,TRUE),TRUE)</f>
        <v>1</v>
      </c>
      <c r="AM520" s="5" t="b">
        <f>IF(NOT(ISBLANK(Spreadsheet!C520)),IF(OR(ISBLANK(Spreadsheet!H520),LEN(Spreadsheet!H520)&gt;40),FALSE,TRUE),TRUE)</f>
        <v>1</v>
      </c>
      <c r="AN520" s="5" t="b">
        <f t="array" ref="AN520">IF(ISBLANK(Spreadsheet!I520),TRUE,ISNUMBER(MATCH(TRUE,EXACT(Spreadsheet!I520,GenderValues),0)))</f>
        <v>1</v>
      </c>
      <c r="AO520" s="5" t="b">
        <f ca="1">IF(ISERROR(DATEVALUE(TEXT(Spreadsheet!J520,"mm/dd/yyyy")) &gt; TODAY()),IF(AND(ISBLANK(Spreadsheet!J520),ISBLANK(Spreadsheet!C520)),TRUE,FALSE),IF(DATEVALUE(TEXT(Spreadsheet!J520,"mm/dd/yyyy")) &gt; TODAY(),FALSE,TRUE))</f>
        <v>1</v>
      </c>
      <c r="AP520" s="5" t="b">
        <f>OR(ISBLANK(Spreadsheet!K520),LEN(Spreadsheet!K520)&lt;=100)</f>
        <v>1</v>
      </c>
      <c r="AQ520" s="5" t="b">
        <f t="array" ref="AQ520">IF(OR(AND(ISBLANK(Spreadsheet!L520),ISBLANK(Spreadsheet!C520)),AND(NOT(ISBLANK(Spreadsheet!C520)),NOT(ISBLANK(Spreadsheet!D520)))),TRUE,ISNUMBER(MATCH(TRUE,EXACT(Spreadsheet!L520,MaritalStatus),0)))</f>
        <v>1</v>
      </c>
      <c r="AR520" s="5" t="b">
        <f ca="1">IF(ISERROR(DATEVALUE(TEXT(Spreadsheet!M520,"mm/dd/yyyy")) &gt; TODAY()),IF(ISBLANK(Spreadsheet!M520),TRUE,FALSE),IF(DATEVALUE(TEXT(Spreadsheet!M520,"mm/dd/yyyy")) &gt; TODAY(),FALSE,TRUE))</f>
        <v>1</v>
      </c>
      <c r="AS520" s="5" t="b">
        <f>OR(ISBLANK(Spreadsheet!N520),LEN(Spreadsheet!N520)&lt;=100)</f>
        <v>1</v>
      </c>
      <c r="AT520" s="5" t="b">
        <f>OR(ISBLANK(Spreadsheet!O520),UPPER(Spreadsheet!O520)="YES")</f>
        <v>1</v>
      </c>
      <c r="AU520" s="5" t="b">
        <f>OR(ISBLANK(Spreadsheet!P520),UPPER(Spreadsheet!P520)="YES")</f>
        <v>1</v>
      </c>
      <c r="AV520" s="5" t="b">
        <f t="array" ref="AV520">IF(ISBLANK(Spreadsheet!Q520),TRUE,ISNUMBER(MATCH(TRUE,EXACT(Spreadsheet!Q520,OnGroupsPriorIns),0)))</f>
        <v>1</v>
      </c>
      <c r="AW520" s="5" t="b">
        <f>OR(ISBLANK(Spreadsheet!R520),UPPER(Spreadsheet!R520)="YES")</f>
        <v>1</v>
      </c>
      <c r="AX520" s="5" t="b">
        <f>OR(ISBLANK(Spreadsheet!S520),UPPER(Spreadsheet!S520)="YES")</f>
        <v>1</v>
      </c>
      <c r="AY520" s="5" t="b">
        <f>OR(AND(ISBLANK(Spreadsheet!C520),LEN(Spreadsheet!T520)=0),AND(NOT(ISBLANK(Spreadsheet!C520)),LEN(Spreadsheet!T520)&gt;0,LEN(Spreadsheet!T520)&lt;=50))</f>
        <v>1</v>
      </c>
      <c r="AZ520" s="5" t="b">
        <f>OR(LEN(Spreadsheet!U520)=0,AND(LEN(Spreadsheet!U520)&gt;0,LEN(Spreadsheet!U520)&lt;=50))</f>
        <v>1</v>
      </c>
      <c r="BA520" s="5" t="b">
        <f>OR(AND(ISBLANK(Spreadsheet!C520),LEN(Spreadsheet!V520)=0),AND(NOT(ISBLANK(Spreadsheet!C520)),LEN(Spreadsheet!V520)&gt;0,LEN(Spreadsheet!V520)&lt;=50))</f>
        <v>1</v>
      </c>
      <c r="BB520" s="5" t="b">
        <f t="array" ref="BB520">IF(AND(ISBLANK(Spreadsheet!C520),LEN(Spreadsheet!W520)=0),TRUE,ISNUMBER(MATCH(TRUE,EXACT(Spreadsheet!W520,States),0)))</f>
        <v>1</v>
      </c>
      <c r="BC520" s="5" t="b">
        <f>OR(AND(ISBLANK(Spreadsheet!C520),LEN(Spreadsheet!X520)=0),AND(NOT(ISBLANK(Spreadsheet!C520)),LEN(Spreadsheet!X520)&gt;0,LEN(Spreadsheet!X520)=5,ISNUMBER(VALUE(Spreadsheet!X520))))</f>
        <v>1</v>
      </c>
      <c r="BD520" s="5" t="b">
        <f>OR(ISBLANK(Spreadsheet!Z520),LEN(Spreadsheet!Z520)&lt;=50)</f>
        <v>1</v>
      </c>
      <c r="BE520" s="5" t="b">
        <f>ISBLANK(Spreadsheet!AA520)</f>
        <v>1</v>
      </c>
      <c r="BF520" s="5" t="b">
        <f>ISBLANK(Spreadsheet!AB520)</f>
        <v>1</v>
      </c>
      <c r="BG520" s="5" t="b">
        <f>IF(ISERROR(DATEVALUE(TEXT(Spreadsheet!AC520,"mm/dd/yyyy")) &gt; DATEVALUE(TEXT(Spreadsheet!J520,"mm/dd/yyyy"))),IF(OR(AND(ISBLANK(Spreadsheet!AC520),ISBLANK(Spreadsheet!C520)),AND(NOT(ISBLANK(Spreadsheet!C520)),ISBLANK(Spreadsheet!AC520),NOT(ISBLANK(Spreadsheet!D520)))),TRUE,FALSE),IF(DATEVALUE(TEXT(Spreadsheet!AC520,"mm/dd/yyyy")) &gt; DATEVALUE(TEXT(Spreadsheet!J520,"mm/dd/yyyy")),TRUE,FALSE))</f>
        <v>1</v>
      </c>
      <c r="BH520" s="5" t="b">
        <f>OR(AND(ISBLANK(Spreadsheet!C520),ISBLANK(Spreadsheet!AE520)),AND(NOT(ISBLANK(Spreadsheet!C520)),NOT(ISBLANK(Spreadsheet!D520)),ISBLANK(Spreadsheet!AE520)),AND(NOT(ISBLANK(Spreadsheet!C520)),ISBLANK(Spreadsheet!D520),NOT(ISBLANK(Spreadsheet!AE520)),LEN(Spreadsheet!AE520)&lt;=100))</f>
        <v>1</v>
      </c>
      <c r="BI520" s="5" t="b">
        <f t="array" ref="BI520">IF(ISBLANK(Spreadsheet!AF520),TRUE,ISNUMBER(MATCH(TRUE,EXACT(Spreadsheet!AF520,CobraShortReasons),0)))</f>
        <v>1</v>
      </c>
      <c r="BJ520" s="5" t="b">
        <f ca="1">IF(ISERROR(DATEVALUE(TEXT(Spreadsheet!AG520,"mm/dd/yyyy")) &gt; TODAY()),IF(ISBLANK(Spreadsheet!AG520),TRUE,FALSE),IF(DATEVALUE(TEXT(Spreadsheet!AG520,"mm/dd/yyyy")) &gt; TODAY(),FALSE,TRUE))</f>
        <v>1</v>
      </c>
      <c r="BK520" s="5" t="b">
        <f>OR(ISBLANK(Spreadsheet!AH520),LEN(Spreadsheet!AH520)&lt;=25)</f>
        <v>1</v>
      </c>
      <c r="BL520" s="5" t="b">
        <f t="array" aca="1" ref="BL520" ca="1">IF(ISBLANK(Spreadsheet!AI520),TRUE,ISNUMBER(MATCH(TRUE,EXACT(Spreadsheet!AI520,INDIRECT(Spreadsheet!$D$2)),0)))</f>
        <v>1</v>
      </c>
      <c r="BM520" s="5" t="b">
        <f t="array" aca="1" ref="BM520" ca="1">IF(ISBLANK(Spreadsheet!AJ520),TRUE,ISNUMBER(MATCH(TRUE,EXACT(Spreadsheet!AJ520,INDIRECT(Spreadsheet!BJ520)),0)))</f>
        <v>1</v>
      </c>
      <c r="BN520" s="5" t="b">
        <f t="array" ref="BN520">IF(ISBLANK(Spreadsheet!AK520),TRUE,ISNUMBER(MATCH(TRUE,EXACT(Spreadsheet!AK520,DentalPlans),0)))</f>
        <v>1</v>
      </c>
      <c r="BO520" s="5" t="b">
        <f t="array" aca="1" ref="BO520" ca="1">IF(ISBLANK(Spreadsheet!AL520),TRUE,ISNUMBER(MATCH(TRUE,EXACT(Spreadsheet!AL520,INDIRECT(Spreadsheet!BK520)),0)))</f>
        <v>1</v>
      </c>
      <c r="BP520" s="5" t="b">
        <f t="array" ref="BP520">IF(ISBLANK(Spreadsheet!AM520),TRUE,ISNUMBER(MATCH(TRUE,EXACT(Spreadsheet!AM520,VisionPlans),0)))</f>
        <v>1</v>
      </c>
      <c r="BQ520" s="5" t="b">
        <f t="array" aca="1" ref="BQ520" ca="1">IF(ISBLANK(Spreadsheet!AN520),TRUE,ISNUMBER(MATCH(TRUE,EXACT(Spreadsheet!AN520,INDIRECT(Spreadsheet!BL520)),0)))</f>
        <v>1</v>
      </c>
      <c r="BR520" s="5" t="b">
        <f t="array" ref="BR520">IF(ISBLANK(Spreadsheet!AO520),TRUE,ISNUMBER(MATCH(TRUE,EXACT(Spreadsheet!AO520,LifeBenefitClasses),0)))</f>
        <v>1</v>
      </c>
      <c r="BS520" s="5" t="b">
        <f>IF(OR(ISBLANK(Spreadsheet!AO520), Spreadsheet!AO520="Waive"),IF(ISBLANK(Spreadsheet!AP520),TRUE,FALSE),IF(OR(AND(NOT(ISBLANK(Spreadsheet!AO520)),ISBLANK(Spreadsheet!AP520)),NOT(ISNUMBER(VALUE(Spreadsheet!AP520)))),FALSE,IF(OR(AND(Spreadsheet!AP520&lt;6,MOD(Spreadsheet!AP520*10,5)=0), MOD(Spreadsheet!AP520,5000)=0),TRUE,FALSE)))</f>
        <v>1</v>
      </c>
      <c r="BT520" s="5" t="b">
        <f t="array" ref="BT520">IF(ISBLANK(Spreadsheet!AQ520),TRUE,ISNUMBER(MATCH(TRUE,EXACT(Spreadsheet!AQ520,EnrollWaive),0)))</f>
        <v>1</v>
      </c>
      <c r="BU520" s="5" t="b">
        <f t="array" ref="BU520">IF(ISBLANK(Spreadsheet!AR520),TRUE,ISNUMBER(MATCH(TRUE,EXACT(Spreadsheet!AR520,LifeBenefitClasses),0)))</f>
        <v>1</v>
      </c>
      <c r="BV520" s="5" t="b">
        <f>IF(OR(ISBLANK(Spreadsheet!AR520), Spreadsheet!AR520="Waive"),IF(ISBLANK(Spreadsheet!AS520),TRUE,FALSE),IF(OR(AND(NOT(ISBLANK(Spreadsheet!AR520)),ISBLANK(Spreadsheet!AS520)),NOT(ISNUMBER(VALUE(Spreadsheet!AS520)))),FALSE,IF(OR(AND(Spreadsheet!AS520&lt;6,MOD(Spreadsheet!AS520*10,5)=0), MOD(Spreadsheet!AS520,10000)=0),TRUE,FALSE)))</f>
        <v>1</v>
      </c>
      <c r="BW520" s="5" t="b">
        <f t="array" ref="BW520">IF(ISBLANK(Spreadsheet!AT520),TRUE,ISNUMBER(MATCH(TRUE,EXACT(Spreadsheet!AT520,LifeBenefitClasses),0)))</f>
        <v>1</v>
      </c>
      <c r="BX520" s="5" t="b">
        <f>IF(OR(ISBLANK(Spreadsheet!AT520), Spreadsheet!AT520="Waive"),IF(ISBLANK(Spreadsheet!AU520),TRUE,FALSE),IF(OR(AND(NOT(ISBLANK(Spreadsheet!AT520)),ISBLANK(Spreadsheet!AU520)),NOT(ISNUMBER(VALUE(Spreadsheet!AU520)))),FALSE,IF(AND(NOT(OR(ISBLANK(Spreadsheet!AT520),Spreadsheet!AT520="Waive")),NOT(OR(ISBLANK(Spreadsheet!AR520),Spreadsheet!AR520="Waive")),MOD(Spreadsheet!AU520,5000)=0, Spreadsheet!AU520&lt;=(Spreadsheet!AS520*0.5)),TRUE,FALSE)))</f>
        <v>1</v>
      </c>
      <c r="BY520" s="5" t="b">
        <f t="array" ref="BY520">IF(ISBLANK(Spreadsheet!AV520),TRUE,ISNUMBER(MATCH(TRUE,EXACT(Spreadsheet!AV520,EnrollWaive),0)))</f>
        <v>1</v>
      </c>
      <c r="BZ520" s="5" t="b">
        <f t="array" ref="BZ520">IF(ISBLANK(Spreadsheet!AW520),TRUE,ISNUMBER(MATCH(TRUE,EXACT(Spreadsheet!AW520,LifeBenefitClasses),0)))</f>
        <v>1</v>
      </c>
      <c r="CA520" s="5" t="b">
        <f t="array" ref="CA520">IF(ISBLANK(Spreadsheet!AX520),TRUE,ISNUMBER(MATCH(TRUE,EXACT(Spreadsheet!AX520,LifeBenefitClasses),0)))</f>
        <v>1</v>
      </c>
      <c r="CB520" s="5" t="b">
        <f t="array" ref="CB520">IF(ISBLANK(Spreadsheet!AY520),TRUE,ISNUMBER(MATCH(TRUE,EXACT(Spreadsheet!AY520,LifeBenefitClasses),0)))</f>
        <v>1</v>
      </c>
      <c r="CC520" s="5" t="b">
        <f t="array" ref="CC520">IF(ISBLANK(Spreadsheet!AZ520),TRUE,ISNUMBER(MATCH(TRUE,EXACT(Spreadsheet!AZ520,LifeBenefitClasses),0)))</f>
        <v>1</v>
      </c>
      <c r="CD520" s="5" t="b">
        <f t="array" ref="CD520">IF(ISBLANK(Spreadsheet!BA520),TRUE,ISNUMBER(MATCH(TRUE,EXACT(Spreadsheet!BA520,LifeBenefitClasses),0)))</f>
        <v>1</v>
      </c>
      <c r="CE520" s="5" t="b">
        <f>IF(OR(ISBLANK(Spreadsheet!BA520), Spreadsheet!BA520="Waive"),IF(ISBLANK(Spreadsheet!BB520),TRUE,FALSE),IF(OR(AND(NOT(ISBLANK(Spreadsheet!BA520)),ISBLANK(Spreadsheet!BB520)),NOT(ISNUMBER(VALUE(Spreadsheet!BB520))),ISBLANK(Spreadsheet!BC520),NOT(ISNUMBER(VALUE(Spreadsheet!BC520)))),FALSE,IF(AND(Spreadsheet!BB520&gt;=50000,Spreadsheet!BB520&lt;=250000,MOD(Spreadsheet!BB520,10000)=0,Spreadsheet!BB520&lt;=(10*Spreadsheet!BC520)),TRUE,FALSE)))</f>
        <v>1</v>
      </c>
      <c r="CF520" s="5" t="b">
        <f>IF(NOT(ISBLANK(Spreadsheet!BC520)),AND(ISNUMBER(VALUE(Spreadsheet!BC520)),Spreadsheet!BC520&gt;0),AND(OR(ISBLANK(Spreadsheet!AO520),Spreadsheet!AO520="Waive",AND(NOT(OR(ISBLANK(Spreadsheet!AO520),Spreadsheet!AO520="Waive")),Spreadsheet!AP520&gt;=6)),OR(ISBLANK(Spreadsheet!AR520),AND(NOT(OR(ISBLANK(Spreadsheet!AR520),Spreadsheet!AR520="Waive")),Spreadsheet!AS520&gt;=6)),OR(ISBLANK(Spreadsheet!AW520)),OR(ISBLANK(Spreadsheet!AX520)),OR(ISBLANK(Spreadsheet!AY520)),OR(ISBLANK(Spreadsheet!AZ520)),OR(ISBLANK(Spreadsheet!BA520),Spreadsheet!BA520="Waive")))</f>
        <v>1</v>
      </c>
      <c r="CG520" s="5" t="b">
        <f t="shared" ref="CG520:CG583" ca="1" si="39">NOT(ISERROR(H520))</f>
        <v>1</v>
      </c>
    </row>
    <row r="521" spans="8:85" x14ac:dyDescent="0.3">
      <c r="H521" s="5">
        <f t="shared" ca="1" si="36"/>
        <v>2</v>
      </c>
      <c r="I521" s="5" t="str">
        <f t="shared" ca="1" si="38"/>
        <v/>
      </c>
      <c r="J521" s="5" t="str">
        <f>IF(AND(NOT(ISBLANK(Spreadsheet!C521)),ISBLANK(Spreadsheet!D521)),Spreadsheet!F521&amp;" "&amp;Spreadsheet!H521,"")</f>
        <v/>
      </c>
      <c r="K521" s="5">
        <f>IF(AND(NOT(ISBLANK(Spreadsheet!C521)),ISBLANK(Spreadsheet!D521)),COUNTIFS(Spreadsheet!E522:E$786,"=Child",Spreadsheet!C522:C$786, "="&amp;Spreadsheet!C521) + COUNTIFS(Spreadsheet!E522:E$786,"=Step-child",Spreadsheet!C522:C$786, "="&amp;Spreadsheet!C521),0)</f>
        <v>0</v>
      </c>
      <c r="L521" s="5">
        <f>IF(NOT(ISBLANK(J521)),COUNTIFS(Spreadsheet!E522:E$786,"=Wife",Spreadsheet!C522:C$786, "="&amp;Spreadsheet!C521) + COUNTIFS(Spreadsheet!E522:E$786,"=Husband",Spreadsheet!C522:C$786, "="&amp;Spreadsheet!C521),0)</f>
        <v>0</v>
      </c>
      <c r="M521" s="5">
        <f>IF(NOT(ISBLANK(Spreadsheet!AJ521)),VLOOKUP(Spreadsheet!AJ521,'Drop Downs'!$P$2:$R$16,3,FALSE),0)</f>
        <v>0</v>
      </c>
      <c r="N521" s="5">
        <f>IF(NOT(ISBLANK(Spreadsheet!AJ521)), VLOOKUP(Spreadsheet!AJ521,'Drop Downs'!$P$2:$R$16,2,FALSE),0)</f>
        <v>0</v>
      </c>
      <c r="O521" s="5">
        <f>IF(NOT(ISBLANK(Spreadsheet!AL521)),VLOOKUP(Spreadsheet!AL521,'Drop Downs'!$P$2:$R$16,3,FALSE), 0)</f>
        <v>0</v>
      </c>
      <c r="P521" s="5">
        <f>IF(NOT(ISBLANK(Spreadsheet!AL521)),VLOOKUP(Spreadsheet!AL521,'Drop Downs'!$P$2:$R$16,2,FALSE),0)</f>
        <v>0</v>
      </c>
      <c r="Q521" s="5">
        <f>IF(NOT(ISBLANK(Spreadsheet!AN521)),VLOOKUP(Spreadsheet!AN521,'Drop Downs'!$P$2:$R$16,3,FALSE),0)</f>
        <v>0</v>
      </c>
      <c r="R521" s="5">
        <f>IF(NOT(ISBLANK(Spreadsheet!AN521)),VLOOKUP(Spreadsheet!AN521,'Drop Downs'!$P$2:$R$16,2,FALSE),0)</f>
        <v>0</v>
      </c>
      <c r="S521" s="5" t="str">
        <f>IF(OR(M521&gt;K521,N521&gt;L521,O521&gt;K521, Q521&gt;K521,N521&gt;L521, P521&gt;L521, R521&gt;L521),"Member currently has a coverage election over what he/she needs.  Please add more dependents or adjust the coverage election.","")&amp;(IF(AND(NOT(ISBLANK(Spreadsheet!C521)),NOT(ISBLANK(Spreadsheet!D521)),ISBLANK(Spreadsheet!E521)),"Dependent lacks a relationship to member.Please select one from the drop-down.",""))</f>
        <v/>
      </c>
      <c r="T521" s="5" t="b">
        <f t="shared" si="37"/>
        <v>1</v>
      </c>
      <c r="U521" s="5" t="b">
        <f>OR(ISBLANK(Spreadsheet!C521),IF(NOT(ISBLANK(Spreadsheet!D521)),NOT(ISBLANK(Spreadsheet!E521)),TRUE))</f>
        <v>1</v>
      </c>
      <c r="V521" s="5" t="b">
        <f>OR(ISBLANK(Spreadsheet!C521), NOT(ISBLANK(Spreadsheet!I521)))</f>
        <v>1</v>
      </c>
      <c r="W521" s="5" t="b">
        <f>OR(ISBLANK(Spreadsheet!D521),NOT(ISBLANK(Spreadsheet!C521)))</f>
        <v>1</v>
      </c>
      <c r="X521" s="155" t="str">
        <f>REPT("0",MIN(FIND({1,2,3,4,5,6,7,8,9},Spreadsheet!C521&amp;"123456789"))-1)&amp;IF(ISBLANK(Spreadsheet!C521),"",SUMPRODUCT(MID(0&amp;Spreadsheet!C521,LARGE(INDEX(ISNUMBER(--MID(Spreadsheet!C521,ROW($1:$225),1))*
 ROW($1:$225),0),ROW($1:$225))+1,1)*10^ROW($1:$225)/10))</f>
        <v/>
      </c>
      <c r="Y521" s="5" t="b">
        <f>IF(NOT(ISBLANK(Spreadsheet!C521)),IF(AND(ISNUMBER(VALUE(Spreadsheet!C521)), LEN(Spreadsheet!C521)=9),TRUE,FALSE),TRUE)</f>
        <v>1</v>
      </c>
      <c r="Z521" s="155" t="str">
        <f>REPT("0",MIN(FIND({1,2,3,4,5,6,7,8,9},Spreadsheet!D521&amp;"123456789"))-1)&amp;IF(ISBLANK(Spreadsheet!D521),"",SUMPRODUCT(MID(0&amp;Spreadsheet!D521,LARGE(INDEX(ISNUMBER(--MID(Spreadsheet!D521,ROW($1:$225),1))*
 ROW($1:$225),0),ROW($1:$225))+1,1)*10^ROW($1:$225)/10))</f>
        <v/>
      </c>
      <c r="AA521" s="5" t="b">
        <f>IF(AND(NOT(ISBLANK(Spreadsheet!D521)),NOT(ISBLANK(Spreadsheet!C521))),IF(AND(ISNUMBER(VALUE(Spreadsheet!D521)), LEN(Spreadsheet!D521)=9),TRUE,FALSE),IF(AND(NOT(ISBLANK(Spreadsheet!D521)),ISBLANK(Spreadsheet!C521)),FALSE,TRUE))</f>
        <v>1</v>
      </c>
      <c r="AB521" s="5" t="b">
        <f>OR(ISBLANK(Spreadsheet!Y521),IF(NOT(ISBLANK(Spreadsheet!Y521)),LEN(Spreadsheet!Y521)=10,ISNUMBER(VALUE(Spreadsheet!Y521))))</f>
        <v>1</v>
      </c>
      <c r="AC521" s="5" t="b">
        <f>OR(ISBLANK(Spreadsheet!AI521), AND(NOT(ISBLANK(Spreadsheet!AJ521)), NOT(ISNUMBER(SEARCH("Waive",Spreadsheet!AJ521)))))</f>
        <v>1</v>
      </c>
      <c r="AD521" s="5" t="b">
        <f>OR(ISBLANK(Spreadsheet!AK521), AND(NOT(ISBLANK(Spreadsheet!AL521)), NOT(ISNUMBER(SEARCH("Waive",Spreadsheet!AL521)))))</f>
        <v>1</v>
      </c>
      <c r="AE521" s="5" t="b">
        <f>OR(ISBLANK(Spreadsheet!AM521), AND(NOT(ISBLANK(Spreadsheet!AN521)), NOT(ISNUMBER(SEARCH("Waive", Spreadsheet!AN521)))))</f>
        <v>1</v>
      </c>
      <c r="AF521" s="5" t="b">
        <f>OR(ISBLANK(Spreadsheet!C521), NOT(ISBLANK(Spreadsheet!D521)),NOT(ISBLANK(Spreadsheet!L521)))</f>
        <v>1</v>
      </c>
      <c r="AG521" s="5" t="b">
        <f>IF(AND(NOT(ISBLANK(Spreadsheet!C521)), NOT(ISBLANK(Spreadsheet!D521)),Spreadsheet!C521&lt;&gt;Spreadsheet!D521),IF(ISERROR(VLOOKUP(Spreadsheet!C521, Spreadsheet!$C$6:'Spreadsheet'!$C520,1,FALSE)), FALSE, TRUE),TRUE)</f>
        <v>1</v>
      </c>
      <c r="AH521" s="5" t="b">
        <f>Spreadsheet!$B$2=Spreadsheet!AD521</f>
        <v>1</v>
      </c>
      <c r="AI521" s="5" t="b">
        <f>IF(ISBLANK(Spreadsheet!G521),TRUE,IF(OR(LEN(Spreadsheet!G521)&gt;1,ISNUMBER(VALUE(Spreadsheet!G521))),FALSE,TRUE))</f>
        <v>1</v>
      </c>
      <c r="AJ521" s="5" t="b">
        <f>OR(ISBLANK(Spreadsheet!C521), NOT(ISBLANK(Spreadsheet!B521)), NOT(ISBLANK(Spreadsheet!D521)))</f>
        <v>1</v>
      </c>
      <c r="AK521" s="5" t="b">
        <f t="array" ref="AK521">IF(OR(AND(ISBLANK(Spreadsheet!E521),ISBLANK(Spreadsheet!D521),NOT(ISBLANK(Spreadsheet!C521))),AND(ISBLANK(Spreadsheet!E521),ISBLANK(Spreadsheet!D521),ISBLANK(Spreadsheet!C521))),TRUE,ISNUMBER(MATCH(TRUE,EXACT(Spreadsheet!E521,Relationships),0)))</f>
        <v>1</v>
      </c>
      <c r="AL521" s="5" t="b">
        <f>IF(NOT(ISBLANK(Spreadsheet!C521)),IF(OR(ISBLANK(Spreadsheet!F521),LEN(Spreadsheet!F521)&gt;40),FALSE,TRUE),TRUE)</f>
        <v>1</v>
      </c>
      <c r="AM521" s="5" t="b">
        <f>IF(NOT(ISBLANK(Spreadsheet!C521)),IF(OR(ISBLANK(Spreadsheet!H521),LEN(Spreadsheet!H521)&gt;40),FALSE,TRUE),TRUE)</f>
        <v>1</v>
      </c>
      <c r="AN521" s="5" t="b">
        <f t="array" ref="AN521">IF(ISBLANK(Spreadsheet!I521),TRUE,ISNUMBER(MATCH(TRUE,EXACT(Spreadsheet!I521,GenderValues),0)))</f>
        <v>1</v>
      </c>
      <c r="AO521" s="5" t="b">
        <f ca="1">IF(ISERROR(DATEVALUE(TEXT(Spreadsheet!J521,"mm/dd/yyyy")) &gt; TODAY()),IF(AND(ISBLANK(Spreadsheet!J521),ISBLANK(Spreadsheet!C521)),TRUE,FALSE),IF(DATEVALUE(TEXT(Spreadsheet!J521,"mm/dd/yyyy")) &gt; TODAY(),FALSE,TRUE))</f>
        <v>1</v>
      </c>
      <c r="AP521" s="5" t="b">
        <f>OR(ISBLANK(Spreadsheet!K521),LEN(Spreadsheet!K521)&lt;=100)</f>
        <v>1</v>
      </c>
      <c r="AQ521" s="5" t="b">
        <f t="array" ref="AQ521">IF(OR(AND(ISBLANK(Spreadsheet!L521),ISBLANK(Spreadsheet!C521)),AND(NOT(ISBLANK(Spreadsheet!C521)),NOT(ISBLANK(Spreadsheet!D521)))),TRUE,ISNUMBER(MATCH(TRUE,EXACT(Spreadsheet!L521,MaritalStatus),0)))</f>
        <v>1</v>
      </c>
      <c r="AR521" s="5" t="b">
        <f ca="1">IF(ISERROR(DATEVALUE(TEXT(Spreadsheet!M521,"mm/dd/yyyy")) &gt; TODAY()),IF(ISBLANK(Spreadsheet!M521),TRUE,FALSE),IF(DATEVALUE(TEXT(Spreadsheet!M521,"mm/dd/yyyy")) &gt; TODAY(),FALSE,TRUE))</f>
        <v>1</v>
      </c>
      <c r="AS521" s="5" t="b">
        <f>OR(ISBLANK(Spreadsheet!N521),LEN(Spreadsheet!N521)&lt;=100)</f>
        <v>1</v>
      </c>
      <c r="AT521" s="5" t="b">
        <f>OR(ISBLANK(Spreadsheet!O521),UPPER(Spreadsheet!O521)="YES")</f>
        <v>1</v>
      </c>
      <c r="AU521" s="5" t="b">
        <f>OR(ISBLANK(Spreadsheet!P521),UPPER(Spreadsheet!P521)="YES")</f>
        <v>1</v>
      </c>
      <c r="AV521" s="5" t="b">
        <f t="array" ref="AV521">IF(ISBLANK(Spreadsheet!Q521),TRUE,ISNUMBER(MATCH(TRUE,EXACT(Spreadsheet!Q521,OnGroupsPriorIns),0)))</f>
        <v>1</v>
      </c>
      <c r="AW521" s="5" t="b">
        <f>OR(ISBLANK(Spreadsheet!R521),UPPER(Spreadsheet!R521)="YES")</f>
        <v>1</v>
      </c>
      <c r="AX521" s="5" t="b">
        <f>OR(ISBLANK(Spreadsheet!S521),UPPER(Spreadsheet!S521)="YES")</f>
        <v>1</v>
      </c>
      <c r="AY521" s="5" t="b">
        <f>OR(AND(ISBLANK(Spreadsheet!C521),LEN(Spreadsheet!T521)=0),AND(NOT(ISBLANK(Spreadsheet!C521)),LEN(Spreadsheet!T521)&gt;0,LEN(Spreadsheet!T521)&lt;=50))</f>
        <v>1</v>
      </c>
      <c r="AZ521" s="5" t="b">
        <f>OR(LEN(Spreadsheet!U521)=0,AND(LEN(Spreadsheet!U521)&gt;0,LEN(Spreadsheet!U521)&lt;=50))</f>
        <v>1</v>
      </c>
      <c r="BA521" s="5" t="b">
        <f>OR(AND(ISBLANK(Spreadsheet!C521),LEN(Spreadsheet!V521)=0),AND(NOT(ISBLANK(Spreadsheet!C521)),LEN(Spreadsheet!V521)&gt;0,LEN(Spreadsheet!V521)&lt;=50))</f>
        <v>1</v>
      </c>
      <c r="BB521" s="5" t="b">
        <f t="array" ref="BB521">IF(AND(ISBLANK(Spreadsheet!C521),LEN(Spreadsheet!W521)=0),TRUE,ISNUMBER(MATCH(TRUE,EXACT(Spreadsheet!W521,States),0)))</f>
        <v>1</v>
      </c>
      <c r="BC521" s="5" t="b">
        <f>OR(AND(ISBLANK(Spreadsheet!C521),LEN(Spreadsheet!X521)=0),AND(NOT(ISBLANK(Spreadsheet!C521)),LEN(Spreadsheet!X521)&gt;0,LEN(Spreadsheet!X521)=5,ISNUMBER(VALUE(Spreadsheet!X521))))</f>
        <v>1</v>
      </c>
      <c r="BD521" s="5" t="b">
        <f>OR(ISBLANK(Spreadsheet!Z521),LEN(Spreadsheet!Z521)&lt;=50)</f>
        <v>1</v>
      </c>
      <c r="BE521" s="5" t="b">
        <f>ISBLANK(Spreadsheet!AA521)</f>
        <v>1</v>
      </c>
      <c r="BF521" s="5" t="b">
        <f>ISBLANK(Spreadsheet!AB521)</f>
        <v>1</v>
      </c>
      <c r="BG521" s="5" t="b">
        <f>IF(ISERROR(DATEVALUE(TEXT(Spreadsheet!AC521,"mm/dd/yyyy")) &gt; DATEVALUE(TEXT(Spreadsheet!J521,"mm/dd/yyyy"))),IF(OR(AND(ISBLANK(Spreadsheet!AC521),ISBLANK(Spreadsheet!C521)),AND(NOT(ISBLANK(Spreadsheet!C521)),ISBLANK(Spreadsheet!AC521),NOT(ISBLANK(Spreadsheet!D521)))),TRUE,FALSE),IF(DATEVALUE(TEXT(Spreadsheet!AC521,"mm/dd/yyyy")) &gt; DATEVALUE(TEXT(Spreadsheet!J521,"mm/dd/yyyy")),TRUE,FALSE))</f>
        <v>1</v>
      </c>
      <c r="BH521" s="5" t="b">
        <f>OR(AND(ISBLANK(Spreadsheet!C521),ISBLANK(Spreadsheet!AE521)),AND(NOT(ISBLANK(Spreadsheet!C521)),NOT(ISBLANK(Spreadsheet!D521)),ISBLANK(Spreadsheet!AE521)),AND(NOT(ISBLANK(Spreadsheet!C521)),ISBLANK(Spreadsheet!D521),NOT(ISBLANK(Spreadsheet!AE521)),LEN(Spreadsheet!AE521)&lt;=100))</f>
        <v>1</v>
      </c>
      <c r="BI521" s="5" t="b">
        <f t="array" ref="BI521">IF(ISBLANK(Spreadsheet!AF521),TRUE,ISNUMBER(MATCH(TRUE,EXACT(Spreadsheet!AF521,CobraShortReasons),0)))</f>
        <v>1</v>
      </c>
      <c r="BJ521" s="5" t="b">
        <f ca="1">IF(ISERROR(DATEVALUE(TEXT(Spreadsheet!AG521,"mm/dd/yyyy")) &gt; TODAY()),IF(ISBLANK(Spreadsheet!AG521),TRUE,FALSE),IF(DATEVALUE(TEXT(Spreadsheet!AG521,"mm/dd/yyyy")) &gt; TODAY(),FALSE,TRUE))</f>
        <v>1</v>
      </c>
      <c r="BK521" s="5" t="b">
        <f>OR(ISBLANK(Spreadsheet!AH521),LEN(Spreadsheet!AH521)&lt;=25)</f>
        <v>1</v>
      </c>
      <c r="BL521" s="5" t="b">
        <f t="array" aca="1" ref="BL521" ca="1">IF(ISBLANK(Spreadsheet!AI521),TRUE,ISNUMBER(MATCH(TRUE,EXACT(Spreadsheet!AI521,INDIRECT(Spreadsheet!$D$2)),0)))</f>
        <v>1</v>
      </c>
      <c r="BM521" s="5" t="b">
        <f t="array" aca="1" ref="BM521" ca="1">IF(ISBLANK(Spreadsheet!AJ521),TRUE,ISNUMBER(MATCH(TRUE,EXACT(Spreadsheet!AJ521,INDIRECT(Spreadsheet!BJ521)),0)))</f>
        <v>1</v>
      </c>
      <c r="BN521" s="5" t="b">
        <f t="array" ref="BN521">IF(ISBLANK(Spreadsheet!AK521),TRUE,ISNUMBER(MATCH(TRUE,EXACT(Spreadsheet!AK521,DentalPlans),0)))</f>
        <v>1</v>
      </c>
      <c r="BO521" s="5" t="b">
        <f t="array" aca="1" ref="BO521" ca="1">IF(ISBLANK(Spreadsheet!AL521),TRUE,ISNUMBER(MATCH(TRUE,EXACT(Spreadsheet!AL521,INDIRECT(Spreadsheet!BK521)),0)))</f>
        <v>1</v>
      </c>
      <c r="BP521" s="5" t="b">
        <f t="array" ref="BP521">IF(ISBLANK(Spreadsheet!AM521),TRUE,ISNUMBER(MATCH(TRUE,EXACT(Spreadsheet!AM521,VisionPlans),0)))</f>
        <v>1</v>
      </c>
      <c r="BQ521" s="5" t="b">
        <f t="array" aca="1" ref="BQ521" ca="1">IF(ISBLANK(Spreadsheet!AN521),TRUE,ISNUMBER(MATCH(TRUE,EXACT(Spreadsheet!AN521,INDIRECT(Spreadsheet!BL521)),0)))</f>
        <v>1</v>
      </c>
      <c r="BR521" s="5" t="b">
        <f t="array" ref="BR521">IF(ISBLANK(Spreadsheet!AO521),TRUE,ISNUMBER(MATCH(TRUE,EXACT(Spreadsheet!AO521,LifeBenefitClasses),0)))</f>
        <v>1</v>
      </c>
      <c r="BS521" s="5" t="b">
        <f>IF(OR(ISBLANK(Spreadsheet!AO521), Spreadsheet!AO521="Waive"),IF(ISBLANK(Spreadsheet!AP521),TRUE,FALSE),IF(OR(AND(NOT(ISBLANK(Spreadsheet!AO521)),ISBLANK(Spreadsheet!AP521)),NOT(ISNUMBER(VALUE(Spreadsheet!AP521)))),FALSE,IF(OR(AND(Spreadsheet!AP521&lt;6,MOD(Spreadsheet!AP521*10,5)=0), MOD(Spreadsheet!AP521,5000)=0),TRUE,FALSE)))</f>
        <v>1</v>
      </c>
      <c r="BT521" s="5" t="b">
        <f t="array" ref="BT521">IF(ISBLANK(Spreadsheet!AQ521),TRUE,ISNUMBER(MATCH(TRUE,EXACT(Spreadsheet!AQ521,EnrollWaive),0)))</f>
        <v>1</v>
      </c>
      <c r="BU521" s="5" t="b">
        <f t="array" ref="BU521">IF(ISBLANK(Spreadsheet!AR521),TRUE,ISNUMBER(MATCH(TRUE,EXACT(Spreadsheet!AR521,LifeBenefitClasses),0)))</f>
        <v>1</v>
      </c>
      <c r="BV521" s="5" t="b">
        <f>IF(OR(ISBLANK(Spreadsheet!AR521), Spreadsheet!AR521="Waive"),IF(ISBLANK(Spreadsheet!AS521),TRUE,FALSE),IF(OR(AND(NOT(ISBLANK(Spreadsheet!AR521)),ISBLANK(Spreadsheet!AS521)),NOT(ISNUMBER(VALUE(Spreadsheet!AS521)))),FALSE,IF(OR(AND(Spreadsheet!AS521&lt;6,MOD(Spreadsheet!AS521*10,5)=0), MOD(Spreadsheet!AS521,10000)=0),TRUE,FALSE)))</f>
        <v>1</v>
      </c>
      <c r="BW521" s="5" t="b">
        <f t="array" ref="BW521">IF(ISBLANK(Spreadsheet!AT521),TRUE,ISNUMBER(MATCH(TRUE,EXACT(Spreadsheet!AT521,LifeBenefitClasses),0)))</f>
        <v>1</v>
      </c>
      <c r="BX521" s="5" t="b">
        <f>IF(OR(ISBLANK(Spreadsheet!AT521), Spreadsheet!AT521="Waive"),IF(ISBLANK(Spreadsheet!AU521),TRUE,FALSE),IF(OR(AND(NOT(ISBLANK(Spreadsheet!AT521)),ISBLANK(Spreadsheet!AU521)),NOT(ISNUMBER(VALUE(Spreadsheet!AU521)))),FALSE,IF(AND(NOT(OR(ISBLANK(Spreadsheet!AT521),Spreadsheet!AT521="Waive")),NOT(OR(ISBLANK(Spreadsheet!AR521),Spreadsheet!AR521="Waive")),MOD(Spreadsheet!AU521,5000)=0, Spreadsheet!AU521&lt;=(Spreadsheet!AS521*0.5)),TRUE,FALSE)))</f>
        <v>1</v>
      </c>
      <c r="BY521" s="5" t="b">
        <f t="array" ref="BY521">IF(ISBLANK(Spreadsheet!AV521),TRUE,ISNUMBER(MATCH(TRUE,EXACT(Spreadsheet!AV521,EnrollWaive),0)))</f>
        <v>1</v>
      </c>
      <c r="BZ521" s="5" t="b">
        <f t="array" ref="BZ521">IF(ISBLANK(Spreadsheet!AW521),TRUE,ISNUMBER(MATCH(TRUE,EXACT(Spreadsheet!AW521,LifeBenefitClasses),0)))</f>
        <v>1</v>
      </c>
      <c r="CA521" s="5" t="b">
        <f t="array" ref="CA521">IF(ISBLANK(Spreadsheet!AX521),TRUE,ISNUMBER(MATCH(TRUE,EXACT(Spreadsheet!AX521,LifeBenefitClasses),0)))</f>
        <v>1</v>
      </c>
      <c r="CB521" s="5" t="b">
        <f t="array" ref="CB521">IF(ISBLANK(Spreadsheet!AY521),TRUE,ISNUMBER(MATCH(TRUE,EXACT(Spreadsheet!AY521,LifeBenefitClasses),0)))</f>
        <v>1</v>
      </c>
      <c r="CC521" s="5" t="b">
        <f t="array" ref="CC521">IF(ISBLANK(Spreadsheet!AZ521),TRUE,ISNUMBER(MATCH(TRUE,EXACT(Spreadsheet!AZ521,LifeBenefitClasses),0)))</f>
        <v>1</v>
      </c>
      <c r="CD521" s="5" t="b">
        <f t="array" ref="CD521">IF(ISBLANK(Spreadsheet!BA521),TRUE,ISNUMBER(MATCH(TRUE,EXACT(Spreadsheet!BA521,LifeBenefitClasses),0)))</f>
        <v>1</v>
      </c>
      <c r="CE521" s="5" t="b">
        <f>IF(OR(ISBLANK(Spreadsheet!BA521), Spreadsheet!BA521="Waive"),IF(ISBLANK(Spreadsheet!BB521),TRUE,FALSE),IF(OR(AND(NOT(ISBLANK(Spreadsheet!BA521)),ISBLANK(Spreadsheet!BB521)),NOT(ISNUMBER(VALUE(Spreadsheet!BB521))),ISBLANK(Spreadsheet!BC521),NOT(ISNUMBER(VALUE(Spreadsheet!BC521)))),FALSE,IF(AND(Spreadsheet!BB521&gt;=50000,Spreadsheet!BB521&lt;=250000,MOD(Spreadsheet!BB521,10000)=0,Spreadsheet!BB521&lt;=(10*Spreadsheet!BC521)),TRUE,FALSE)))</f>
        <v>1</v>
      </c>
      <c r="CF521" s="5" t="b">
        <f>IF(NOT(ISBLANK(Spreadsheet!BC521)),AND(ISNUMBER(VALUE(Spreadsheet!BC521)),Spreadsheet!BC521&gt;0),AND(OR(ISBLANK(Spreadsheet!AO521),Spreadsheet!AO521="Waive",AND(NOT(OR(ISBLANK(Spreadsheet!AO521),Spreadsheet!AO521="Waive")),Spreadsheet!AP521&gt;=6)),OR(ISBLANK(Spreadsheet!AR521),AND(NOT(OR(ISBLANK(Spreadsheet!AR521),Spreadsheet!AR521="Waive")),Spreadsheet!AS521&gt;=6)),OR(ISBLANK(Spreadsheet!AW521)),OR(ISBLANK(Spreadsheet!AX521)),OR(ISBLANK(Spreadsheet!AY521)),OR(ISBLANK(Spreadsheet!AZ521)),OR(ISBLANK(Spreadsheet!BA521),Spreadsheet!BA521="Waive")))</f>
        <v>1</v>
      </c>
      <c r="CG521" s="5" t="b">
        <f t="shared" ca="1" si="39"/>
        <v>1</v>
      </c>
    </row>
    <row r="522" spans="8:85" x14ac:dyDescent="0.3">
      <c r="H522" s="5">
        <f t="shared" ca="1" si="36"/>
        <v>2</v>
      </c>
      <c r="I522" s="5" t="str">
        <f t="shared" ca="1" si="38"/>
        <v/>
      </c>
      <c r="J522" s="5" t="str">
        <f>IF(AND(NOT(ISBLANK(Spreadsheet!C522)),ISBLANK(Spreadsheet!D522)),Spreadsheet!F522&amp;" "&amp;Spreadsheet!H522,"")</f>
        <v/>
      </c>
      <c r="K522" s="5">
        <f>IF(AND(NOT(ISBLANK(Spreadsheet!C522)),ISBLANK(Spreadsheet!D522)),COUNTIFS(Spreadsheet!E523:E$786,"=Child",Spreadsheet!C523:C$786, "="&amp;Spreadsheet!C522) + COUNTIFS(Spreadsheet!E523:E$786,"=Step-child",Spreadsheet!C523:C$786, "="&amp;Spreadsheet!C522),0)</f>
        <v>0</v>
      </c>
      <c r="L522" s="5">
        <f>IF(NOT(ISBLANK(J522)),COUNTIFS(Spreadsheet!E523:E$786,"=Wife",Spreadsheet!C523:C$786, "="&amp;Spreadsheet!C522) + COUNTIFS(Spreadsheet!E523:E$786,"=Husband",Spreadsheet!C523:C$786, "="&amp;Spreadsheet!C522),0)</f>
        <v>0</v>
      </c>
      <c r="M522" s="5">
        <f>IF(NOT(ISBLANK(Spreadsheet!AJ522)),VLOOKUP(Spreadsheet!AJ522,'Drop Downs'!$P$2:$R$16,3,FALSE),0)</f>
        <v>0</v>
      </c>
      <c r="N522" s="5">
        <f>IF(NOT(ISBLANK(Spreadsheet!AJ522)), VLOOKUP(Spreadsheet!AJ522,'Drop Downs'!$P$2:$R$16,2,FALSE),0)</f>
        <v>0</v>
      </c>
      <c r="O522" s="5">
        <f>IF(NOT(ISBLANK(Spreadsheet!AL522)),VLOOKUP(Spreadsheet!AL522,'Drop Downs'!$P$2:$R$16,3,FALSE), 0)</f>
        <v>0</v>
      </c>
      <c r="P522" s="5">
        <f>IF(NOT(ISBLANK(Spreadsheet!AL522)),VLOOKUP(Spreadsheet!AL522,'Drop Downs'!$P$2:$R$16,2,FALSE),0)</f>
        <v>0</v>
      </c>
      <c r="Q522" s="5">
        <f>IF(NOT(ISBLANK(Spreadsheet!AN522)),VLOOKUP(Spreadsheet!AN522,'Drop Downs'!$P$2:$R$16,3,FALSE),0)</f>
        <v>0</v>
      </c>
      <c r="R522" s="5">
        <f>IF(NOT(ISBLANK(Spreadsheet!AN522)),VLOOKUP(Spreadsheet!AN522,'Drop Downs'!$P$2:$R$16,2,FALSE),0)</f>
        <v>0</v>
      </c>
      <c r="S522" s="5" t="str">
        <f>IF(OR(M522&gt;K522,N522&gt;L522,O522&gt;K522, Q522&gt;K522,N522&gt;L522, P522&gt;L522, R522&gt;L522),"Member currently has a coverage election over what he/she needs.  Please add more dependents or adjust the coverage election.","")&amp;(IF(AND(NOT(ISBLANK(Spreadsheet!C522)),NOT(ISBLANK(Spreadsheet!D522)),ISBLANK(Spreadsheet!E522)),"Dependent lacks a relationship to member.Please select one from the drop-down.",""))</f>
        <v/>
      </c>
      <c r="T522" s="5" t="b">
        <f t="shared" si="37"/>
        <v>1</v>
      </c>
      <c r="U522" s="5" t="b">
        <f>OR(ISBLANK(Spreadsheet!C522),IF(NOT(ISBLANK(Spreadsheet!D522)),NOT(ISBLANK(Spreadsheet!E522)),TRUE))</f>
        <v>1</v>
      </c>
      <c r="V522" s="5" t="b">
        <f>OR(ISBLANK(Spreadsheet!C522), NOT(ISBLANK(Spreadsheet!I522)))</f>
        <v>1</v>
      </c>
      <c r="W522" s="5" t="b">
        <f>OR(ISBLANK(Spreadsheet!D522),NOT(ISBLANK(Spreadsheet!C522)))</f>
        <v>1</v>
      </c>
      <c r="X522" s="155" t="str">
        <f>REPT("0",MIN(FIND({1,2,3,4,5,6,7,8,9},Spreadsheet!C522&amp;"123456789"))-1)&amp;IF(ISBLANK(Spreadsheet!C522),"",SUMPRODUCT(MID(0&amp;Spreadsheet!C522,LARGE(INDEX(ISNUMBER(--MID(Spreadsheet!C522,ROW($1:$225),1))*
 ROW($1:$225),0),ROW($1:$225))+1,1)*10^ROW($1:$225)/10))</f>
        <v/>
      </c>
      <c r="Y522" s="5" t="b">
        <f>IF(NOT(ISBLANK(Spreadsheet!C522)),IF(AND(ISNUMBER(VALUE(Spreadsheet!C522)), LEN(Spreadsheet!C522)=9),TRUE,FALSE),TRUE)</f>
        <v>1</v>
      </c>
      <c r="Z522" s="155" t="str">
        <f>REPT("0",MIN(FIND({1,2,3,4,5,6,7,8,9},Spreadsheet!D522&amp;"123456789"))-1)&amp;IF(ISBLANK(Spreadsheet!D522),"",SUMPRODUCT(MID(0&amp;Spreadsheet!D522,LARGE(INDEX(ISNUMBER(--MID(Spreadsheet!D522,ROW($1:$225),1))*
 ROW($1:$225),0),ROW($1:$225))+1,1)*10^ROW($1:$225)/10))</f>
        <v/>
      </c>
      <c r="AA522" s="5" t="b">
        <f>IF(AND(NOT(ISBLANK(Spreadsheet!D522)),NOT(ISBLANK(Spreadsheet!C522))),IF(AND(ISNUMBER(VALUE(Spreadsheet!D522)), LEN(Spreadsheet!D522)=9),TRUE,FALSE),IF(AND(NOT(ISBLANK(Spreadsheet!D522)),ISBLANK(Spreadsheet!C522)),FALSE,TRUE))</f>
        <v>1</v>
      </c>
      <c r="AB522" s="5" t="b">
        <f>OR(ISBLANK(Spreadsheet!Y522),IF(NOT(ISBLANK(Spreadsheet!Y522)),LEN(Spreadsheet!Y522)=10,ISNUMBER(VALUE(Spreadsheet!Y522))))</f>
        <v>1</v>
      </c>
      <c r="AC522" s="5" t="b">
        <f>OR(ISBLANK(Spreadsheet!AI522), AND(NOT(ISBLANK(Spreadsheet!AJ522)), NOT(ISNUMBER(SEARCH("Waive",Spreadsheet!AJ522)))))</f>
        <v>1</v>
      </c>
      <c r="AD522" s="5" t="b">
        <f>OR(ISBLANK(Spreadsheet!AK522), AND(NOT(ISBLANK(Spreadsheet!AL522)), NOT(ISNUMBER(SEARCH("Waive",Spreadsheet!AL522)))))</f>
        <v>1</v>
      </c>
      <c r="AE522" s="5" t="b">
        <f>OR(ISBLANK(Spreadsheet!AM522), AND(NOT(ISBLANK(Spreadsheet!AN522)), NOT(ISNUMBER(SEARCH("Waive", Spreadsheet!AN522)))))</f>
        <v>1</v>
      </c>
      <c r="AF522" s="5" t="b">
        <f>OR(ISBLANK(Spreadsheet!C522), NOT(ISBLANK(Spreadsheet!D522)),NOT(ISBLANK(Spreadsheet!L522)))</f>
        <v>1</v>
      </c>
      <c r="AG522" s="5" t="b">
        <f>IF(AND(NOT(ISBLANK(Spreadsheet!C522)), NOT(ISBLANK(Spreadsheet!D522)),Spreadsheet!C522&lt;&gt;Spreadsheet!D522),IF(ISERROR(VLOOKUP(Spreadsheet!C522, Spreadsheet!$C$6:'Spreadsheet'!$C521,1,FALSE)), FALSE, TRUE),TRUE)</f>
        <v>1</v>
      </c>
      <c r="AH522" s="5" t="b">
        <f>Spreadsheet!$B$2=Spreadsheet!AD522</f>
        <v>1</v>
      </c>
      <c r="AI522" s="5" t="b">
        <f>IF(ISBLANK(Spreadsheet!G522),TRUE,IF(OR(LEN(Spreadsheet!G522)&gt;1,ISNUMBER(VALUE(Spreadsheet!G522))),FALSE,TRUE))</f>
        <v>1</v>
      </c>
      <c r="AJ522" s="5" t="b">
        <f>OR(ISBLANK(Spreadsheet!C522), NOT(ISBLANK(Spreadsheet!B522)), NOT(ISBLANK(Spreadsheet!D522)))</f>
        <v>1</v>
      </c>
      <c r="AK522" s="5" t="b">
        <f t="array" ref="AK522">IF(OR(AND(ISBLANK(Spreadsheet!E522),ISBLANK(Spreadsheet!D522),NOT(ISBLANK(Spreadsheet!C522))),AND(ISBLANK(Spreadsheet!E522),ISBLANK(Spreadsheet!D522),ISBLANK(Spreadsheet!C522))),TRUE,ISNUMBER(MATCH(TRUE,EXACT(Spreadsheet!E522,Relationships),0)))</f>
        <v>1</v>
      </c>
      <c r="AL522" s="5" t="b">
        <f>IF(NOT(ISBLANK(Spreadsheet!C522)),IF(OR(ISBLANK(Spreadsheet!F522),LEN(Spreadsheet!F522)&gt;40),FALSE,TRUE),TRUE)</f>
        <v>1</v>
      </c>
      <c r="AM522" s="5" t="b">
        <f>IF(NOT(ISBLANK(Spreadsheet!C522)),IF(OR(ISBLANK(Spreadsheet!H522),LEN(Spreadsheet!H522)&gt;40),FALSE,TRUE),TRUE)</f>
        <v>1</v>
      </c>
      <c r="AN522" s="5" t="b">
        <f t="array" ref="AN522">IF(ISBLANK(Spreadsheet!I522),TRUE,ISNUMBER(MATCH(TRUE,EXACT(Spreadsheet!I522,GenderValues),0)))</f>
        <v>1</v>
      </c>
      <c r="AO522" s="5" t="b">
        <f ca="1">IF(ISERROR(DATEVALUE(TEXT(Spreadsheet!J522,"mm/dd/yyyy")) &gt; TODAY()),IF(AND(ISBLANK(Spreadsheet!J522),ISBLANK(Spreadsheet!C522)),TRUE,FALSE),IF(DATEVALUE(TEXT(Spreadsheet!J522,"mm/dd/yyyy")) &gt; TODAY(),FALSE,TRUE))</f>
        <v>1</v>
      </c>
      <c r="AP522" s="5" t="b">
        <f>OR(ISBLANK(Spreadsheet!K522),LEN(Spreadsheet!K522)&lt;=100)</f>
        <v>1</v>
      </c>
      <c r="AQ522" s="5" t="b">
        <f t="array" ref="AQ522">IF(OR(AND(ISBLANK(Spreadsheet!L522),ISBLANK(Spreadsheet!C522)),AND(NOT(ISBLANK(Spreadsheet!C522)),NOT(ISBLANK(Spreadsheet!D522)))),TRUE,ISNUMBER(MATCH(TRUE,EXACT(Spreadsheet!L522,MaritalStatus),0)))</f>
        <v>1</v>
      </c>
      <c r="AR522" s="5" t="b">
        <f ca="1">IF(ISERROR(DATEVALUE(TEXT(Spreadsheet!M522,"mm/dd/yyyy")) &gt; TODAY()),IF(ISBLANK(Spreadsheet!M522),TRUE,FALSE),IF(DATEVALUE(TEXT(Spreadsheet!M522,"mm/dd/yyyy")) &gt; TODAY(),FALSE,TRUE))</f>
        <v>1</v>
      </c>
      <c r="AS522" s="5" t="b">
        <f>OR(ISBLANK(Spreadsheet!N522),LEN(Spreadsheet!N522)&lt;=100)</f>
        <v>1</v>
      </c>
      <c r="AT522" s="5" t="b">
        <f>OR(ISBLANK(Spreadsheet!O522),UPPER(Spreadsheet!O522)="YES")</f>
        <v>1</v>
      </c>
      <c r="AU522" s="5" t="b">
        <f>OR(ISBLANK(Spreadsheet!P522),UPPER(Spreadsheet!P522)="YES")</f>
        <v>1</v>
      </c>
      <c r="AV522" s="5" t="b">
        <f t="array" ref="AV522">IF(ISBLANK(Spreadsheet!Q522),TRUE,ISNUMBER(MATCH(TRUE,EXACT(Spreadsheet!Q522,OnGroupsPriorIns),0)))</f>
        <v>1</v>
      </c>
      <c r="AW522" s="5" t="b">
        <f>OR(ISBLANK(Spreadsheet!R522),UPPER(Spreadsheet!R522)="YES")</f>
        <v>1</v>
      </c>
      <c r="AX522" s="5" t="b">
        <f>OR(ISBLANK(Spreadsheet!S522),UPPER(Spreadsheet!S522)="YES")</f>
        <v>1</v>
      </c>
      <c r="AY522" s="5" t="b">
        <f>OR(AND(ISBLANK(Spreadsheet!C522),LEN(Spreadsheet!T522)=0),AND(NOT(ISBLANK(Spreadsheet!C522)),LEN(Spreadsheet!T522)&gt;0,LEN(Spreadsheet!T522)&lt;=50))</f>
        <v>1</v>
      </c>
      <c r="AZ522" s="5" t="b">
        <f>OR(LEN(Spreadsheet!U522)=0,AND(LEN(Spreadsheet!U522)&gt;0,LEN(Spreadsheet!U522)&lt;=50))</f>
        <v>1</v>
      </c>
      <c r="BA522" s="5" t="b">
        <f>OR(AND(ISBLANK(Spreadsheet!C522),LEN(Spreadsheet!V522)=0),AND(NOT(ISBLANK(Spreadsheet!C522)),LEN(Spreadsheet!V522)&gt;0,LEN(Spreadsheet!V522)&lt;=50))</f>
        <v>1</v>
      </c>
      <c r="BB522" s="5" t="b">
        <f t="array" ref="BB522">IF(AND(ISBLANK(Spreadsheet!C522),LEN(Spreadsheet!W522)=0),TRUE,ISNUMBER(MATCH(TRUE,EXACT(Spreadsheet!W522,States),0)))</f>
        <v>1</v>
      </c>
      <c r="BC522" s="5" t="b">
        <f>OR(AND(ISBLANK(Spreadsheet!C522),LEN(Spreadsheet!X522)=0),AND(NOT(ISBLANK(Spreadsheet!C522)),LEN(Spreadsheet!X522)&gt;0,LEN(Spreadsheet!X522)=5,ISNUMBER(VALUE(Spreadsheet!X522))))</f>
        <v>1</v>
      </c>
      <c r="BD522" s="5" t="b">
        <f>OR(ISBLANK(Spreadsheet!Z522),LEN(Spreadsheet!Z522)&lt;=50)</f>
        <v>1</v>
      </c>
      <c r="BE522" s="5" t="b">
        <f>ISBLANK(Spreadsheet!AA522)</f>
        <v>1</v>
      </c>
      <c r="BF522" s="5" t="b">
        <f>ISBLANK(Spreadsheet!AB522)</f>
        <v>1</v>
      </c>
      <c r="BG522" s="5" t="b">
        <f>IF(ISERROR(DATEVALUE(TEXT(Spreadsheet!AC522,"mm/dd/yyyy")) &gt; DATEVALUE(TEXT(Spreadsheet!J522,"mm/dd/yyyy"))),IF(OR(AND(ISBLANK(Spreadsheet!AC522),ISBLANK(Spreadsheet!C522)),AND(NOT(ISBLANK(Spreadsheet!C522)),ISBLANK(Spreadsheet!AC522),NOT(ISBLANK(Spreadsheet!D522)))),TRUE,FALSE),IF(DATEVALUE(TEXT(Spreadsheet!AC522,"mm/dd/yyyy")) &gt; DATEVALUE(TEXT(Spreadsheet!J522,"mm/dd/yyyy")),TRUE,FALSE))</f>
        <v>1</v>
      </c>
      <c r="BH522" s="5" t="b">
        <f>OR(AND(ISBLANK(Spreadsheet!C522),ISBLANK(Spreadsheet!AE522)),AND(NOT(ISBLANK(Spreadsheet!C522)),NOT(ISBLANK(Spreadsheet!D522)),ISBLANK(Spreadsheet!AE522)),AND(NOT(ISBLANK(Spreadsheet!C522)),ISBLANK(Spreadsheet!D522),NOT(ISBLANK(Spreadsheet!AE522)),LEN(Spreadsheet!AE522)&lt;=100))</f>
        <v>1</v>
      </c>
      <c r="BI522" s="5" t="b">
        <f t="array" ref="BI522">IF(ISBLANK(Spreadsheet!AF522),TRUE,ISNUMBER(MATCH(TRUE,EXACT(Spreadsheet!AF522,CobraShortReasons),0)))</f>
        <v>1</v>
      </c>
      <c r="BJ522" s="5" t="b">
        <f ca="1">IF(ISERROR(DATEVALUE(TEXT(Spreadsheet!AG522,"mm/dd/yyyy")) &gt; TODAY()),IF(ISBLANK(Spreadsheet!AG522),TRUE,FALSE),IF(DATEVALUE(TEXT(Spreadsheet!AG522,"mm/dd/yyyy")) &gt; TODAY(),FALSE,TRUE))</f>
        <v>1</v>
      </c>
      <c r="BK522" s="5" t="b">
        <f>OR(ISBLANK(Spreadsheet!AH522),LEN(Spreadsheet!AH522)&lt;=25)</f>
        <v>1</v>
      </c>
      <c r="BL522" s="5" t="b">
        <f t="array" aca="1" ref="BL522" ca="1">IF(ISBLANK(Spreadsheet!AI522),TRUE,ISNUMBER(MATCH(TRUE,EXACT(Spreadsheet!AI522,INDIRECT(Spreadsheet!$D$2)),0)))</f>
        <v>1</v>
      </c>
      <c r="BM522" s="5" t="b">
        <f t="array" aca="1" ref="BM522" ca="1">IF(ISBLANK(Spreadsheet!AJ522),TRUE,ISNUMBER(MATCH(TRUE,EXACT(Spreadsheet!AJ522,INDIRECT(Spreadsheet!BJ522)),0)))</f>
        <v>1</v>
      </c>
      <c r="BN522" s="5" t="b">
        <f t="array" ref="BN522">IF(ISBLANK(Spreadsheet!AK522),TRUE,ISNUMBER(MATCH(TRUE,EXACT(Spreadsheet!AK522,DentalPlans),0)))</f>
        <v>1</v>
      </c>
      <c r="BO522" s="5" t="b">
        <f t="array" aca="1" ref="BO522" ca="1">IF(ISBLANK(Spreadsheet!AL522),TRUE,ISNUMBER(MATCH(TRUE,EXACT(Spreadsheet!AL522,INDIRECT(Spreadsheet!BK522)),0)))</f>
        <v>1</v>
      </c>
      <c r="BP522" s="5" t="b">
        <f t="array" ref="BP522">IF(ISBLANK(Spreadsheet!AM522),TRUE,ISNUMBER(MATCH(TRUE,EXACT(Spreadsheet!AM522,VisionPlans),0)))</f>
        <v>1</v>
      </c>
      <c r="BQ522" s="5" t="b">
        <f t="array" aca="1" ref="BQ522" ca="1">IF(ISBLANK(Spreadsheet!AN522),TRUE,ISNUMBER(MATCH(TRUE,EXACT(Spreadsheet!AN522,INDIRECT(Spreadsheet!BL522)),0)))</f>
        <v>1</v>
      </c>
      <c r="BR522" s="5" t="b">
        <f t="array" ref="BR522">IF(ISBLANK(Spreadsheet!AO522),TRUE,ISNUMBER(MATCH(TRUE,EXACT(Spreadsheet!AO522,LifeBenefitClasses),0)))</f>
        <v>1</v>
      </c>
      <c r="BS522" s="5" t="b">
        <f>IF(OR(ISBLANK(Spreadsheet!AO522), Spreadsheet!AO522="Waive"),IF(ISBLANK(Spreadsheet!AP522),TRUE,FALSE),IF(OR(AND(NOT(ISBLANK(Spreadsheet!AO522)),ISBLANK(Spreadsheet!AP522)),NOT(ISNUMBER(VALUE(Spreadsheet!AP522)))),FALSE,IF(OR(AND(Spreadsheet!AP522&lt;6,MOD(Spreadsheet!AP522*10,5)=0), MOD(Spreadsheet!AP522,5000)=0),TRUE,FALSE)))</f>
        <v>1</v>
      </c>
      <c r="BT522" s="5" t="b">
        <f t="array" ref="BT522">IF(ISBLANK(Spreadsheet!AQ522),TRUE,ISNUMBER(MATCH(TRUE,EXACT(Spreadsheet!AQ522,EnrollWaive),0)))</f>
        <v>1</v>
      </c>
      <c r="BU522" s="5" t="b">
        <f t="array" ref="BU522">IF(ISBLANK(Spreadsheet!AR522),TRUE,ISNUMBER(MATCH(TRUE,EXACT(Spreadsheet!AR522,LifeBenefitClasses),0)))</f>
        <v>1</v>
      </c>
      <c r="BV522" s="5" t="b">
        <f>IF(OR(ISBLANK(Spreadsheet!AR522), Spreadsheet!AR522="Waive"),IF(ISBLANK(Spreadsheet!AS522),TRUE,FALSE),IF(OR(AND(NOT(ISBLANK(Spreadsheet!AR522)),ISBLANK(Spreadsheet!AS522)),NOT(ISNUMBER(VALUE(Spreadsheet!AS522)))),FALSE,IF(OR(AND(Spreadsheet!AS522&lt;6,MOD(Spreadsheet!AS522*10,5)=0), MOD(Spreadsheet!AS522,10000)=0),TRUE,FALSE)))</f>
        <v>1</v>
      </c>
      <c r="BW522" s="5" t="b">
        <f t="array" ref="BW522">IF(ISBLANK(Spreadsheet!AT522),TRUE,ISNUMBER(MATCH(TRUE,EXACT(Spreadsheet!AT522,LifeBenefitClasses),0)))</f>
        <v>1</v>
      </c>
      <c r="BX522" s="5" t="b">
        <f>IF(OR(ISBLANK(Spreadsheet!AT522), Spreadsheet!AT522="Waive"),IF(ISBLANK(Spreadsheet!AU522),TRUE,FALSE),IF(OR(AND(NOT(ISBLANK(Spreadsheet!AT522)),ISBLANK(Spreadsheet!AU522)),NOT(ISNUMBER(VALUE(Spreadsheet!AU522)))),FALSE,IF(AND(NOT(OR(ISBLANK(Spreadsheet!AT522),Spreadsheet!AT522="Waive")),NOT(OR(ISBLANK(Spreadsheet!AR522),Spreadsheet!AR522="Waive")),MOD(Spreadsheet!AU522,5000)=0, Spreadsheet!AU522&lt;=(Spreadsheet!AS522*0.5)),TRUE,FALSE)))</f>
        <v>1</v>
      </c>
      <c r="BY522" s="5" t="b">
        <f t="array" ref="BY522">IF(ISBLANK(Spreadsheet!AV522),TRUE,ISNUMBER(MATCH(TRUE,EXACT(Spreadsheet!AV522,EnrollWaive),0)))</f>
        <v>1</v>
      </c>
      <c r="BZ522" s="5" t="b">
        <f t="array" ref="BZ522">IF(ISBLANK(Spreadsheet!AW522),TRUE,ISNUMBER(MATCH(TRUE,EXACT(Spreadsheet!AW522,LifeBenefitClasses),0)))</f>
        <v>1</v>
      </c>
      <c r="CA522" s="5" t="b">
        <f t="array" ref="CA522">IF(ISBLANK(Spreadsheet!AX522),TRUE,ISNUMBER(MATCH(TRUE,EXACT(Spreadsheet!AX522,LifeBenefitClasses),0)))</f>
        <v>1</v>
      </c>
      <c r="CB522" s="5" t="b">
        <f t="array" ref="CB522">IF(ISBLANK(Spreadsheet!AY522),TRUE,ISNUMBER(MATCH(TRUE,EXACT(Spreadsheet!AY522,LifeBenefitClasses),0)))</f>
        <v>1</v>
      </c>
      <c r="CC522" s="5" t="b">
        <f t="array" ref="CC522">IF(ISBLANK(Spreadsheet!AZ522),TRUE,ISNUMBER(MATCH(TRUE,EXACT(Spreadsheet!AZ522,LifeBenefitClasses),0)))</f>
        <v>1</v>
      </c>
      <c r="CD522" s="5" t="b">
        <f t="array" ref="CD522">IF(ISBLANK(Spreadsheet!BA522),TRUE,ISNUMBER(MATCH(TRUE,EXACT(Spreadsheet!BA522,LifeBenefitClasses),0)))</f>
        <v>1</v>
      </c>
      <c r="CE522" s="5" t="b">
        <f>IF(OR(ISBLANK(Spreadsheet!BA522), Spreadsheet!BA522="Waive"),IF(ISBLANK(Spreadsheet!BB522),TRUE,FALSE),IF(OR(AND(NOT(ISBLANK(Spreadsheet!BA522)),ISBLANK(Spreadsheet!BB522)),NOT(ISNUMBER(VALUE(Spreadsheet!BB522))),ISBLANK(Spreadsheet!BC522),NOT(ISNUMBER(VALUE(Spreadsheet!BC522)))),FALSE,IF(AND(Spreadsheet!BB522&gt;=50000,Spreadsheet!BB522&lt;=250000,MOD(Spreadsheet!BB522,10000)=0,Spreadsheet!BB522&lt;=(10*Spreadsheet!BC522)),TRUE,FALSE)))</f>
        <v>1</v>
      </c>
      <c r="CF522" s="5" t="b">
        <f>IF(NOT(ISBLANK(Spreadsheet!BC522)),AND(ISNUMBER(VALUE(Spreadsheet!BC522)),Spreadsheet!BC522&gt;0),AND(OR(ISBLANK(Spreadsheet!AO522),Spreadsheet!AO522="Waive",AND(NOT(OR(ISBLANK(Spreadsheet!AO522),Spreadsheet!AO522="Waive")),Spreadsheet!AP522&gt;=6)),OR(ISBLANK(Spreadsheet!AR522),AND(NOT(OR(ISBLANK(Spreadsheet!AR522),Spreadsheet!AR522="Waive")),Spreadsheet!AS522&gt;=6)),OR(ISBLANK(Spreadsheet!AW522)),OR(ISBLANK(Spreadsheet!AX522)),OR(ISBLANK(Spreadsheet!AY522)),OR(ISBLANK(Spreadsheet!AZ522)),OR(ISBLANK(Spreadsheet!BA522),Spreadsheet!BA522="Waive")))</f>
        <v>1</v>
      </c>
      <c r="CG522" s="5" t="b">
        <f t="shared" ca="1" si="39"/>
        <v>1</v>
      </c>
    </row>
    <row r="523" spans="8:85" x14ac:dyDescent="0.3">
      <c r="H523" s="5">
        <f t="shared" ca="1" si="36"/>
        <v>2</v>
      </c>
      <c r="I523" s="5" t="str">
        <f t="shared" ca="1" si="38"/>
        <v/>
      </c>
      <c r="J523" s="5" t="str">
        <f>IF(AND(NOT(ISBLANK(Spreadsheet!C523)),ISBLANK(Spreadsheet!D523)),Spreadsheet!F523&amp;" "&amp;Spreadsheet!H523,"")</f>
        <v/>
      </c>
      <c r="K523" s="5">
        <f>IF(AND(NOT(ISBLANK(Spreadsheet!C523)),ISBLANK(Spreadsheet!D523)),COUNTIFS(Spreadsheet!E524:E$786,"=Child",Spreadsheet!C524:C$786, "="&amp;Spreadsheet!C523) + COUNTIFS(Spreadsheet!E524:E$786,"=Step-child",Spreadsheet!C524:C$786, "="&amp;Spreadsheet!C523),0)</f>
        <v>0</v>
      </c>
      <c r="L523" s="5">
        <f>IF(NOT(ISBLANK(J523)),COUNTIFS(Spreadsheet!E524:E$786,"=Wife",Spreadsheet!C524:C$786, "="&amp;Spreadsheet!C523) + COUNTIFS(Spreadsheet!E524:E$786,"=Husband",Spreadsheet!C524:C$786, "="&amp;Spreadsheet!C523),0)</f>
        <v>0</v>
      </c>
      <c r="M523" s="5">
        <f>IF(NOT(ISBLANK(Spreadsheet!AJ523)),VLOOKUP(Spreadsheet!AJ523,'Drop Downs'!$P$2:$R$16,3,FALSE),0)</f>
        <v>0</v>
      </c>
      <c r="N523" s="5">
        <f>IF(NOT(ISBLANK(Spreadsheet!AJ523)), VLOOKUP(Spreadsheet!AJ523,'Drop Downs'!$P$2:$R$16,2,FALSE),0)</f>
        <v>0</v>
      </c>
      <c r="O523" s="5">
        <f>IF(NOT(ISBLANK(Spreadsheet!AL523)),VLOOKUP(Spreadsheet!AL523,'Drop Downs'!$P$2:$R$16,3,FALSE), 0)</f>
        <v>0</v>
      </c>
      <c r="P523" s="5">
        <f>IF(NOT(ISBLANK(Spreadsheet!AL523)),VLOOKUP(Spreadsheet!AL523,'Drop Downs'!$P$2:$R$16,2,FALSE),0)</f>
        <v>0</v>
      </c>
      <c r="Q523" s="5">
        <f>IF(NOT(ISBLANK(Spreadsheet!AN523)),VLOOKUP(Spreadsheet!AN523,'Drop Downs'!$P$2:$R$16,3,FALSE),0)</f>
        <v>0</v>
      </c>
      <c r="R523" s="5">
        <f>IF(NOT(ISBLANK(Spreadsheet!AN523)),VLOOKUP(Spreadsheet!AN523,'Drop Downs'!$P$2:$R$16,2,FALSE),0)</f>
        <v>0</v>
      </c>
      <c r="S523" s="5" t="str">
        <f>IF(OR(M523&gt;K523,N523&gt;L523,O523&gt;K523, Q523&gt;K523,N523&gt;L523, P523&gt;L523, R523&gt;L523),"Member currently has a coverage election over what he/she needs.  Please add more dependents or adjust the coverage election.","")&amp;(IF(AND(NOT(ISBLANK(Spreadsheet!C523)),NOT(ISBLANK(Spreadsheet!D523)),ISBLANK(Spreadsheet!E523)),"Dependent lacks a relationship to member.Please select one from the drop-down.",""))</f>
        <v/>
      </c>
      <c r="T523" s="5" t="b">
        <f t="shared" si="37"/>
        <v>1</v>
      </c>
      <c r="U523" s="5" t="b">
        <f>OR(ISBLANK(Spreadsheet!C523),IF(NOT(ISBLANK(Spreadsheet!D523)),NOT(ISBLANK(Spreadsheet!E523)),TRUE))</f>
        <v>1</v>
      </c>
      <c r="V523" s="5" t="b">
        <f>OR(ISBLANK(Spreadsheet!C523), NOT(ISBLANK(Spreadsheet!I523)))</f>
        <v>1</v>
      </c>
      <c r="W523" s="5" t="b">
        <f>OR(ISBLANK(Spreadsheet!D523),NOT(ISBLANK(Spreadsheet!C523)))</f>
        <v>1</v>
      </c>
      <c r="X523" s="155" t="str">
        <f>REPT("0",MIN(FIND({1,2,3,4,5,6,7,8,9},Spreadsheet!C523&amp;"123456789"))-1)&amp;IF(ISBLANK(Spreadsheet!C523),"",SUMPRODUCT(MID(0&amp;Spreadsheet!C523,LARGE(INDEX(ISNUMBER(--MID(Spreadsheet!C523,ROW($1:$225),1))*
 ROW($1:$225),0),ROW($1:$225))+1,1)*10^ROW($1:$225)/10))</f>
        <v/>
      </c>
      <c r="Y523" s="5" t="b">
        <f>IF(NOT(ISBLANK(Spreadsheet!C523)),IF(AND(ISNUMBER(VALUE(Spreadsheet!C523)), LEN(Spreadsheet!C523)=9),TRUE,FALSE),TRUE)</f>
        <v>1</v>
      </c>
      <c r="Z523" s="155" t="str">
        <f>REPT("0",MIN(FIND({1,2,3,4,5,6,7,8,9},Spreadsheet!D523&amp;"123456789"))-1)&amp;IF(ISBLANK(Spreadsheet!D523),"",SUMPRODUCT(MID(0&amp;Spreadsheet!D523,LARGE(INDEX(ISNUMBER(--MID(Spreadsheet!D523,ROW($1:$225),1))*
 ROW($1:$225),0),ROW($1:$225))+1,1)*10^ROW($1:$225)/10))</f>
        <v/>
      </c>
      <c r="AA523" s="5" t="b">
        <f>IF(AND(NOT(ISBLANK(Spreadsheet!D523)),NOT(ISBLANK(Spreadsheet!C523))),IF(AND(ISNUMBER(VALUE(Spreadsheet!D523)), LEN(Spreadsheet!D523)=9),TRUE,FALSE),IF(AND(NOT(ISBLANK(Spreadsheet!D523)),ISBLANK(Spreadsheet!C523)),FALSE,TRUE))</f>
        <v>1</v>
      </c>
      <c r="AB523" s="5" t="b">
        <f>OR(ISBLANK(Spreadsheet!Y523),IF(NOT(ISBLANK(Spreadsheet!Y523)),LEN(Spreadsheet!Y523)=10,ISNUMBER(VALUE(Spreadsheet!Y523))))</f>
        <v>1</v>
      </c>
      <c r="AC523" s="5" t="b">
        <f>OR(ISBLANK(Spreadsheet!AI523), AND(NOT(ISBLANK(Spreadsheet!AJ523)), NOT(ISNUMBER(SEARCH("Waive",Spreadsheet!AJ523)))))</f>
        <v>1</v>
      </c>
      <c r="AD523" s="5" t="b">
        <f>OR(ISBLANK(Spreadsheet!AK523), AND(NOT(ISBLANK(Spreadsheet!AL523)), NOT(ISNUMBER(SEARCH("Waive",Spreadsheet!AL523)))))</f>
        <v>1</v>
      </c>
      <c r="AE523" s="5" t="b">
        <f>OR(ISBLANK(Spreadsheet!AM523), AND(NOT(ISBLANK(Spreadsheet!AN523)), NOT(ISNUMBER(SEARCH("Waive", Spreadsheet!AN523)))))</f>
        <v>1</v>
      </c>
      <c r="AF523" s="5" t="b">
        <f>OR(ISBLANK(Spreadsheet!C523), NOT(ISBLANK(Spreadsheet!D523)),NOT(ISBLANK(Spreadsheet!L523)))</f>
        <v>1</v>
      </c>
      <c r="AG523" s="5" t="b">
        <f>IF(AND(NOT(ISBLANK(Spreadsheet!C523)), NOT(ISBLANK(Spreadsheet!D523)),Spreadsheet!C523&lt;&gt;Spreadsheet!D523),IF(ISERROR(VLOOKUP(Spreadsheet!C523, Spreadsheet!$C$6:'Spreadsheet'!$C522,1,FALSE)), FALSE, TRUE),TRUE)</f>
        <v>1</v>
      </c>
      <c r="AH523" s="5" t="b">
        <f>Spreadsheet!$B$2=Spreadsheet!AD523</f>
        <v>1</v>
      </c>
      <c r="AI523" s="5" t="b">
        <f>IF(ISBLANK(Spreadsheet!G523),TRUE,IF(OR(LEN(Spreadsheet!G523)&gt;1,ISNUMBER(VALUE(Spreadsheet!G523))),FALSE,TRUE))</f>
        <v>1</v>
      </c>
      <c r="AJ523" s="5" t="b">
        <f>OR(ISBLANK(Spreadsheet!C523), NOT(ISBLANK(Spreadsheet!B523)), NOT(ISBLANK(Spreadsheet!D523)))</f>
        <v>1</v>
      </c>
      <c r="AK523" s="5" t="b">
        <f t="array" ref="AK523">IF(OR(AND(ISBLANK(Spreadsheet!E523),ISBLANK(Spreadsheet!D523),NOT(ISBLANK(Spreadsheet!C523))),AND(ISBLANK(Spreadsheet!E523),ISBLANK(Spreadsheet!D523),ISBLANK(Spreadsheet!C523))),TRUE,ISNUMBER(MATCH(TRUE,EXACT(Spreadsheet!E523,Relationships),0)))</f>
        <v>1</v>
      </c>
      <c r="AL523" s="5" t="b">
        <f>IF(NOT(ISBLANK(Spreadsheet!C523)),IF(OR(ISBLANK(Spreadsheet!F523),LEN(Spreadsheet!F523)&gt;40),FALSE,TRUE),TRUE)</f>
        <v>1</v>
      </c>
      <c r="AM523" s="5" t="b">
        <f>IF(NOT(ISBLANK(Spreadsheet!C523)),IF(OR(ISBLANK(Spreadsheet!H523),LEN(Spreadsheet!H523)&gt;40),FALSE,TRUE),TRUE)</f>
        <v>1</v>
      </c>
      <c r="AN523" s="5" t="b">
        <f t="array" ref="AN523">IF(ISBLANK(Spreadsheet!I523),TRUE,ISNUMBER(MATCH(TRUE,EXACT(Spreadsheet!I523,GenderValues),0)))</f>
        <v>1</v>
      </c>
      <c r="AO523" s="5" t="b">
        <f ca="1">IF(ISERROR(DATEVALUE(TEXT(Spreadsheet!J523,"mm/dd/yyyy")) &gt; TODAY()),IF(AND(ISBLANK(Spreadsheet!J523),ISBLANK(Spreadsheet!C523)),TRUE,FALSE),IF(DATEVALUE(TEXT(Spreadsheet!J523,"mm/dd/yyyy")) &gt; TODAY(),FALSE,TRUE))</f>
        <v>1</v>
      </c>
      <c r="AP523" s="5" t="b">
        <f>OR(ISBLANK(Spreadsheet!K523),LEN(Spreadsheet!K523)&lt;=100)</f>
        <v>1</v>
      </c>
      <c r="AQ523" s="5" t="b">
        <f t="array" ref="AQ523">IF(OR(AND(ISBLANK(Spreadsheet!L523),ISBLANK(Spreadsheet!C523)),AND(NOT(ISBLANK(Spreadsheet!C523)),NOT(ISBLANK(Spreadsheet!D523)))),TRUE,ISNUMBER(MATCH(TRUE,EXACT(Spreadsheet!L523,MaritalStatus),0)))</f>
        <v>1</v>
      </c>
      <c r="AR523" s="5" t="b">
        <f ca="1">IF(ISERROR(DATEVALUE(TEXT(Spreadsheet!M523,"mm/dd/yyyy")) &gt; TODAY()),IF(ISBLANK(Spreadsheet!M523),TRUE,FALSE),IF(DATEVALUE(TEXT(Spreadsheet!M523,"mm/dd/yyyy")) &gt; TODAY(),FALSE,TRUE))</f>
        <v>1</v>
      </c>
      <c r="AS523" s="5" t="b">
        <f>OR(ISBLANK(Spreadsheet!N523),LEN(Spreadsheet!N523)&lt;=100)</f>
        <v>1</v>
      </c>
      <c r="AT523" s="5" t="b">
        <f>OR(ISBLANK(Spreadsheet!O523),UPPER(Spreadsheet!O523)="YES")</f>
        <v>1</v>
      </c>
      <c r="AU523" s="5" t="b">
        <f>OR(ISBLANK(Spreadsheet!P523),UPPER(Spreadsheet!P523)="YES")</f>
        <v>1</v>
      </c>
      <c r="AV523" s="5" t="b">
        <f t="array" ref="AV523">IF(ISBLANK(Spreadsheet!Q523),TRUE,ISNUMBER(MATCH(TRUE,EXACT(Spreadsheet!Q523,OnGroupsPriorIns),0)))</f>
        <v>1</v>
      </c>
      <c r="AW523" s="5" t="b">
        <f>OR(ISBLANK(Spreadsheet!R523),UPPER(Spreadsheet!R523)="YES")</f>
        <v>1</v>
      </c>
      <c r="AX523" s="5" t="b">
        <f>OR(ISBLANK(Spreadsheet!S523),UPPER(Spreadsheet!S523)="YES")</f>
        <v>1</v>
      </c>
      <c r="AY523" s="5" t="b">
        <f>OR(AND(ISBLANK(Spreadsheet!C523),LEN(Spreadsheet!T523)=0),AND(NOT(ISBLANK(Spreadsheet!C523)),LEN(Spreadsheet!T523)&gt;0,LEN(Spreadsheet!T523)&lt;=50))</f>
        <v>1</v>
      </c>
      <c r="AZ523" s="5" t="b">
        <f>OR(LEN(Spreadsheet!U523)=0,AND(LEN(Spreadsheet!U523)&gt;0,LEN(Spreadsheet!U523)&lt;=50))</f>
        <v>1</v>
      </c>
      <c r="BA523" s="5" t="b">
        <f>OR(AND(ISBLANK(Spreadsheet!C523),LEN(Spreadsheet!V523)=0),AND(NOT(ISBLANK(Spreadsheet!C523)),LEN(Spreadsheet!V523)&gt;0,LEN(Spreadsheet!V523)&lt;=50))</f>
        <v>1</v>
      </c>
      <c r="BB523" s="5" t="b">
        <f t="array" ref="BB523">IF(AND(ISBLANK(Spreadsheet!C523),LEN(Spreadsheet!W523)=0),TRUE,ISNUMBER(MATCH(TRUE,EXACT(Spreadsheet!W523,States),0)))</f>
        <v>1</v>
      </c>
      <c r="BC523" s="5" t="b">
        <f>OR(AND(ISBLANK(Spreadsheet!C523),LEN(Spreadsheet!X523)=0),AND(NOT(ISBLANK(Spreadsheet!C523)),LEN(Spreadsheet!X523)&gt;0,LEN(Spreadsheet!X523)=5,ISNUMBER(VALUE(Spreadsheet!X523))))</f>
        <v>1</v>
      </c>
      <c r="BD523" s="5" t="b">
        <f>OR(ISBLANK(Spreadsheet!Z523),LEN(Spreadsheet!Z523)&lt;=50)</f>
        <v>1</v>
      </c>
      <c r="BE523" s="5" t="b">
        <f>ISBLANK(Spreadsheet!AA523)</f>
        <v>1</v>
      </c>
      <c r="BF523" s="5" t="b">
        <f>ISBLANK(Spreadsheet!AB523)</f>
        <v>1</v>
      </c>
      <c r="BG523" s="5" t="b">
        <f>IF(ISERROR(DATEVALUE(TEXT(Spreadsheet!AC523,"mm/dd/yyyy")) &gt; DATEVALUE(TEXT(Spreadsheet!J523,"mm/dd/yyyy"))),IF(OR(AND(ISBLANK(Spreadsheet!AC523),ISBLANK(Spreadsheet!C523)),AND(NOT(ISBLANK(Spreadsheet!C523)),ISBLANK(Spreadsheet!AC523),NOT(ISBLANK(Spreadsheet!D523)))),TRUE,FALSE),IF(DATEVALUE(TEXT(Spreadsheet!AC523,"mm/dd/yyyy")) &gt; DATEVALUE(TEXT(Spreadsheet!J523,"mm/dd/yyyy")),TRUE,FALSE))</f>
        <v>1</v>
      </c>
      <c r="BH523" s="5" t="b">
        <f>OR(AND(ISBLANK(Spreadsheet!C523),ISBLANK(Spreadsheet!AE523)),AND(NOT(ISBLANK(Spreadsheet!C523)),NOT(ISBLANK(Spreadsheet!D523)),ISBLANK(Spreadsheet!AE523)),AND(NOT(ISBLANK(Spreadsheet!C523)),ISBLANK(Spreadsheet!D523),NOT(ISBLANK(Spreadsheet!AE523)),LEN(Spreadsheet!AE523)&lt;=100))</f>
        <v>1</v>
      </c>
      <c r="BI523" s="5" t="b">
        <f t="array" ref="BI523">IF(ISBLANK(Spreadsheet!AF523),TRUE,ISNUMBER(MATCH(TRUE,EXACT(Spreadsheet!AF523,CobraShortReasons),0)))</f>
        <v>1</v>
      </c>
      <c r="BJ523" s="5" t="b">
        <f ca="1">IF(ISERROR(DATEVALUE(TEXT(Spreadsheet!AG523,"mm/dd/yyyy")) &gt; TODAY()),IF(ISBLANK(Spreadsheet!AG523),TRUE,FALSE),IF(DATEVALUE(TEXT(Spreadsheet!AG523,"mm/dd/yyyy")) &gt; TODAY(),FALSE,TRUE))</f>
        <v>1</v>
      </c>
      <c r="BK523" s="5" t="b">
        <f>OR(ISBLANK(Spreadsheet!AH523),LEN(Spreadsheet!AH523)&lt;=25)</f>
        <v>1</v>
      </c>
      <c r="BL523" s="5" t="b">
        <f t="array" aca="1" ref="BL523" ca="1">IF(ISBLANK(Spreadsheet!AI523),TRUE,ISNUMBER(MATCH(TRUE,EXACT(Spreadsheet!AI523,INDIRECT(Spreadsheet!$D$2)),0)))</f>
        <v>1</v>
      </c>
      <c r="BM523" s="5" t="b">
        <f t="array" aca="1" ref="BM523" ca="1">IF(ISBLANK(Spreadsheet!AJ523),TRUE,ISNUMBER(MATCH(TRUE,EXACT(Spreadsheet!AJ523,INDIRECT(Spreadsheet!BJ523)),0)))</f>
        <v>1</v>
      </c>
      <c r="BN523" s="5" t="b">
        <f t="array" ref="BN523">IF(ISBLANK(Spreadsheet!AK523),TRUE,ISNUMBER(MATCH(TRUE,EXACT(Spreadsheet!AK523,DentalPlans),0)))</f>
        <v>1</v>
      </c>
      <c r="BO523" s="5" t="b">
        <f t="array" aca="1" ref="BO523" ca="1">IF(ISBLANK(Spreadsheet!AL523),TRUE,ISNUMBER(MATCH(TRUE,EXACT(Spreadsheet!AL523,INDIRECT(Spreadsheet!BK523)),0)))</f>
        <v>1</v>
      </c>
      <c r="BP523" s="5" t="b">
        <f t="array" ref="BP523">IF(ISBLANK(Spreadsheet!AM523),TRUE,ISNUMBER(MATCH(TRUE,EXACT(Spreadsheet!AM523,VisionPlans),0)))</f>
        <v>1</v>
      </c>
      <c r="BQ523" s="5" t="b">
        <f t="array" aca="1" ref="BQ523" ca="1">IF(ISBLANK(Spreadsheet!AN523),TRUE,ISNUMBER(MATCH(TRUE,EXACT(Spreadsheet!AN523,INDIRECT(Spreadsheet!BL523)),0)))</f>
        <v>1</v>
      </c>
      <c r="BR523" s="5" t="b">
        <f t="array" ref="BR523">IF(ISBLANK(Spreadsheet!AO523),TRUE,ISNUMBER(MATCH(TRUE,EXACT(Spreadsheet!AO523,LifeBenefitClasses),0)))</f>
        <v>1</v>
      </c>
      <c r="BS523" s="5" t="b">
        <f>IF(OR(ISBLANK(Spreadsheet!AO523), Spreadsheet!AO523="Waive"),IF(ISBLANK(Spreadsheet!AP523),TRUE,FALSE),IF(OR(AND(NOT(ISBLANK(Spreadsheet!AO523)),ISBLANK(Spreadsheet!AP523)),NOT(ISNUMBER(VALUE(Spreadsheet!AP523)))),FALSE,IF(OR(AND(Spreadsheet!AP523&lt;6,MOD(Spreadsheet!AP523*10,5)=0), MOD(Spreadsheet!AP523,5000)=0),TRUE,FALSE)))</f>
        <v>1</v>
      </c>
      <c r="BT523" s="5" t="b">
        <f t="array" ref="BT523">IF(ISBLANK(Spreadsheet!AQ523),TRUE,ISNUMBER(MATCH(TRUE,EXACT(Spreadsheet!AQ523,EnrollWaive),0)))</f>
        <v>1</v>
      </c>
      <c r="BU523" s="5" t="b">
        <f t="array" ref="BU523">IF(ISBLANK(Spreadsheet!AR523),TRUE,ISNUMBER(MATCH(TRUE,EXACT(Spreadsheet!AR523,LifeBenefitClasses),0)))</f>
        <v>1</v>
      </c>
      <c r="BV523" s="5" t="b">
        <f>IF(OR(ISBLANK(Spreadsheet!AR523), Spreadsheet!AR523="Waive"),IF(ISBLANK(Spreadsheet!AS523),TRUE,FALSE),IF(OR(AND(NOT(ISBLANK(Spreadsheet!AR523)),ISBLANK(Spreadsheet!AS523)),NOT(ISNUMBER(VALUE(Spreadsheet!AS523)))),FALSE,IF(OR(AND(Spreadsheet!AS523&lt;6,MOD(Spreadsheet!AS523*10,5)=0), MOD(Spreadsheet!AS523,10000)=0),TRUE,FALSE)))</f>
        <v>1</v>
      </c>
      <c r="BW523" s="5" t="b">
        <f t="array" ref="BW523">IF(ISBLANK(Spreadsheet!AT523),TRUE,ISNUMBER(MATCH(TRUE,EXACT(Spreadsheet!AT523,LifeBenefitClasses),0)))</f>
        <v>1</v>
      </c>
      <c r="BX523" s="5" t="b">
        <f>IF(OR(ISBLANK(Spreadsheet!AT523), Spreadsheet!AT523="Waive"),IF(ISBLANK(Spreadsheet!AU523),TRUE,FALSE),IF(OR(AND(NOT(ISBLANK(Spreadsheet!AT523)),ISBLANK(Spreadsheet!AU523)),NOT(ISNUMBER(VALUE(Spreadsheet!AU523)))),FALSE,IF(AND(NOT(OR(ISBLANK(Spreadsheet!AT523),Spreadsheet!AT523="Waive")),NOT(OR(ISBLANK(Spreadsheet!AR523),Spreadsheet!AR523="Waive")),MOD(Spreadsheet!AU523,5000)=0, Spreadsheet!AU523&lt;=(Spreadsheet!AS523*0.5)),TRUE,FALSE)))</f>
        <v>1</v>
      </c>
      <c r="BY523" s="5" t="b">
        <f t="array" ref="BY523">IF(ISBLANK(Spreadsheet!AV523),TRUE,ISNUMBER(MATCH(TRUE,EXACT(Spreadsheet!AV523,EnrollWaive),0)))</f>
        <v>1</v>
      </c>
      <c r="BZ523" s="5" t="b">
        <f t="array" ref="BZ523">IF(ISBLANK(Spreadsheet!AW523),TRUE,ISNUMBER(MATCH(TRUE,EXACT(Spreadsheet!AW523,LifeBenefitClasses),0)))</f>
        <v>1</v>
      </c>
      <c r="CA523" s="5" t="b">
        <f t="array" ref="CA523">IF(ISBLANK(Spreadsheet!AX523),TRUE,ISNUMBER(MATCH(TRUE,EXACT(Spreadsheet!AX523,LifeBenefitClasses),0)))</f>
        <v>1</v>
      </c>
      <c r="CB523" s="5" t="b">
        <f t="array" ref="CB523">IF(ISBLANK(Spreadsheet!AY523),TRUE,ISNUMBER(MATCH(TRUE,EXACT(Spreadsheet!AY523,LifeBenefitClasses),0)))</f>
        <v>1</v>
      </c>
      <c r="CC523" s="5" t="b">
        <f t="array" ref="CC523">IF(ISBLANK(Spreadsheet!AZ523),TRUE,ISNUMBER(MATCH(TRUE,EXACT(Spreadsheet!AZ523,LifeBenefitClasses),0)))</f>
        <v>1</v>
      </c>
      <c r="CD523" s="5" t="b">
        <f t="array" ref="CD523">IF(ISBLANK(Spreadsheet!BA523),TRUE,ISNUMBER(MATCH(TRUE,EXACT(Spreadsheet!BA523,LifeBenefitClasses),0)))</f>
        <v>1</v>
      </c>
      <c r="CE523" s="5" t="b">
        <f>IF(OR(ISBLANK(Spreadsheet!BA523), Spreadsheet!BA523="Waive"),IF(ISBLANK(Spreadsheet!BB523),TRUE,FALSE),IF(OR(AND(NOT(ISBLANK(Spreadsheet!BA523)),ISBLANK(Spreadsheet!BB523)),NOT(ISNUMBER(VALUE(Spreadsheet!BB523))),ISBLANK(Spreadsheet!BC523),NOT(ISNUMBER(VALUE(Spreadsheet!BC523)))),FALSE,IF(AND(Spreadsheet!BB523&gt;=50000,Spreadsheet!BB523&lt;=250000,MOD(Spreadsheet!BB523,10000)=0,Spreadsheet!BB523&lt;=(10*Spreadsheet!BC523)),TRUE,FALSE)))</f>
        <v>1</v>
      </c>
      <c r="CF523" s="5" t="b">
        <f>IF(NOT(ISBLANK(Spreadsheet!BC523)),AND(ISNUMBER(VALUE(Spreadsheet!BC523)),Spreadsheet!BC523&gt;0),AND(OR(ISBLANK(Spreadsheet!AO523),Spreadsheet!AO523="Waive",AND(NOT(OR(ISBLANK(Spreadsheet!AO523),Spreadsheet!AO523="Waive")),Spreadsheet!AP523&gt;=6)),OR(ISBLANK(Spreadsheet!AR523),AND(NOT(OR(ISBLANK(Spreadsheet!AR523),Spreadsheet!AR523="Waive")),Spreadsheet!AS523&gt;=6)),OR(ISBLANK(Spreadsheet!AW523)),OR(ISBLANK(Spreadsheet!AX523)),OR(ISBLANK(Spreadsheet!AY523)),OR(ISBLANK(Spreadsheet!AZ523)),OR(ISBLANK(Spreadsheet!BA523),Spreadsheet!BA523="Waive")))</f>
        <v>1</v>
      </c>
      <c r="CG523" s="5" t="b">
        <f t="shared" ca="1" si="39"/>
        <v>1</v>
      </c>
    </row>
    <row r="524" spans="8:85" x14ac:dyDescent="0.3">
      <c r="H524" s="5">
        <f t="shared" ca="1" si="36"/>
        <v>2</v>
      </c>
      <c r="I524" s="5" t="str">
        <f t="shared" ca="1" si="38"/>
        <v/>
      </c>
      <c r="J524" s="5" t="str">
        <f>IF(AND(NOT(ISBLANK(Spreadsheet!C524)),ISBLANK(Spreadsheet!D524)),Spreadsheet!F524&amp;" "&amp;Spreadsheet!H524,"")</f>
        <v/>
      </c>
      <c r="K524" s="5">
        <f>IF(AND(NOT(ISBLANK(Spreadsheet!C524)),ISBLANK(Spreadsheet!D524)),COUNTIFS(Spreadsheet!E525:E$786,"=Child",Spreadsheet!C525:C$786, "="&amp;Spreadsheet!C524) + COUNTIFS(Spreadsheet!E525:E$786,"=Step-child",Spreadsheet!C525:C$786, "="&amp;Spreadsheet!C524),0)</f>
        <v>0</v>
      </c>
      <c r="L524" s="5">
        <f>IF(NOT(ISBLANK(J524)),COUNTIFS(Spreadsheet!E525:E$786,"=Wife",Spreadsheet!C525:C$786, "="&amp;Spreadsheet!C524) + COUNTIFS(Spreadsheet!E525:E$786,"=Husband",Spreadsheet!C525:C$786, "="&amp;Spreadsheet!C524),0)</f>
        <v>0</v>
      </c>
      <c r="M524" s="5">
        <f>IF(NOT(ISBLANK(Spreadsheet!AJ524)),VLOOKUP(Spreadsheet!AJ524,'Drop Downs'!$P$2:$R$16,3,FALSE),0)</f>
        <v>0</v>
      </c>
      <c r="N524" s="5">
        <f>IF(NOT(ISBLANK(Spreadsheet!AJ524)), VLOOKUP(Spreadsheet!AJ524,'Drop Downs'!$P$2:$R$16,2,FALSE),0)</f>
        <v>0</v>
      </c>
      <c r="O524" s="5">
        <f>IF(NOT(ISBLANK(Spreadsheet!AL524)),VLOOKUP(Spreadsheet!AL524,'Drop Downs'!$P$2:$R$16,3,FALSE), 0)</f>
        <v>0</v>
      </c>
      <c r="P524" s="5">
        <f>IF(NOT(ISBLANK(Spreadsheet!AL524)),VLOOKUP(Spreadsheet!AL524,'Drop Downs'!$P$2:$R$16,2,FALSE),0)</f>
        <v>0</v>
      </c>
      <c r="Q524" s="5">
        <f>IF(NOT(ISBLANK(Spreadsheet!AN524)),VLOOKUP(Spreadsheet!AN524,'Drop Downs'!$P$2:$R$16,3,FALSE),0)</f>
        <v>0</v>
      </c>
      <c r="R524" s="5">
        <f>IF(NOT(ISBLANK(Spreadsheet!AN524)),VLOOKUP(Spreadsheet!AN524,'Drop Downs'!$P$2:$R$16,2,FALSE),0)</f>
        <v>0</v>
      </c>
      <c r="S524" s="5" t="str">
        <f>IF(OR(M524&gt;K524,N524&gt;L524,O524&gt;K524, Q524&gt;K524,N524&gt;L524, P524&gt;L524, R524&gt;L524),"Member currently has a coverage election over what he/she needs.  Please add more dependents or adjust the coverage election.","")&amp;(IF(AND(NOT(ISBLANK(Spreadsheet!C524)),NOT(ISBLANK(Spreadsheet!D524)),ISBLANK(Spreadsheet!E524)),"Dependent lacks a relationship to member.Please select one from the drop-down.",""))</f>
        <v/>
      </c>
      <c r="T524" s="5" t="b">
        <f t="shared" si="37"/>
        <v>1</v>
      </c>
      <c r="U524" s="5" t="b">
        <f>OR(ISBLANK(Spreadsheet!C524),IF(NOT(ISBLANK(Spreadsheet!D524)),NOT(ISBLANK(Spreadsheet!E524)),TRUE))</f>
        <v>1</v>
      </c>
      <c r="V524" s="5" t="b">
        <f>OR(ISBLANK(Spreadsheet!C524), NOT(ISBLANK(Spreadsheet!I524)))</f>
        <v>1</v>
      </c>
      <c r="W524" s="5" t="b">
        <f>OR(ISBLANK(Spreadsheet!D524),NOT(ISBLANK(Spreadsheet!C524)))</f>
        <v>1</v>
      </c>
      <c r="X524" s="155" t="str">
        <f>REPT("0",MIN(FIND({1,2,3,4,5,6,7,8,9},Spreadsheet!C524&amp;"123456789"))-1)&amp;IF(ISBLANK(Spreadsheet!C524),"",SUMPRODUCT(MID(0&amp;Spreadsheet!C524,LARGE(INDEX(ISNUMBER(--MID(Spreadsheet!C524,ROW($1:$225),1))*
 ROW($1:$225),0),ROW($1:$225))+1,1)*10^ROW($1:$225)/10))</f>
        <v/>
      </c>
      <c r="Y524" s="5" t="b">
        <f>IF(NOT(ISBLANK(Spreadsheet!C524)),IF(AND(ISNUMBER(VALUE(Spreadsheet!C524)), LEN(Spreadsheet!C524)=9),TRUE,FALSE),TRUE)</f>
        <v>1</v>
      </c>
      <c r="Z524" s="155" t="str">
        <f>REPT("0",MIN(FIND({1,2,3,4,5,6,7,8,9},Spreadsheet!D524&amp;"123456789"))-1)&amp;IF(ISBLANK(Spreadsheet!D524),"",SUMPRODUCT(MID(0&amp;Spreadsheet!D524,LARGE(INDEX(ISNUMBER(--MID(Spreadsheet!D524,ROW($1:$225),1))*
 ROW($1:$225),0),ROW($1:$225))+1,1)*10^ROW($1:$225)/10))</f>
        <v/>
      </c>
      <c r="AA524" s="5" t="b">
        <f>IF(AND(NOT(ISBLANK(Spreadsheet!D524)),NOT(ISBLANK(Spreadsheet!C524))),IF(AND(ISNUMBER(VALUE(Spreadsheet!D524)), LEN(Spreadsheet!D524)=9),TRUE,FALSE),IF(AND(NOT(ISBLANK(Spreadsheet!D524)),ISBLANK(Spreadsheet!C524)),FALSE,TRUE))</f>
        <v>1</v>
      </c>
      <c r="AB524" s="5" t="b">
        <f>OR(ISBLANK(Spreadsheet!Y524),IF(NOT(ISBLANK(Spreadsheet!Y524)),LEN(Spreadsheet!Y524)=10,ISNUMBER(VALUE(Spreadsheet!Y524))))</f>
        <v>1</v>
      </c>
      <c r="AC524" s="5" t="b">
        <f>OR(ISBLANK(Spreadsheet!AI524), AND(NOT(ISBLANK(Spreadsheet!AJ524)), NOT(ISNUMBER(SEARCH("Waive",Spreadsheet!AJ524)))))</f>
        <v>1</v>
      </c>
      <c r="AD524" s="5" t="b">
        <f>OR(ISBLANK(Spreadsheet!AK524), AND(NOT(ISBLANK(Spreadsheet!AL524)), NOT(ISNUMBER(SEARCH("Waive",Spreadsheet!AL524)))))</f>
        <v>1</v>
      </c>
      <c r="AE524" s="5" t="b">
        <f>OR(ISBLANK(Spreadsheet!AM524), AND(NOT(ISBLANK(Spreadsheet!AN524)), NOT(ISNUMBER(SEARCH("Waive", Spreadsheet!AN524)))))</f>
        <v>1</v>
      </c>
      <c r="AF524" s="5" t="b">
        <f>OR(ISBLANK(Spreadsheet!C524), NOT(ISBLANK(Spreadsheet!D524)),NOT(ISBLANK(Spreadsheet!L524)))</f>
        <v>1</v>
      </c>
      <c r="AG524" s="5" t="b">
        <f>IF(AND(NOT(ISBLANK(Spreadsheet!C524)), NOT(ISBLANK(Spreadsheet!D524)),Spreadsheet!C524&lt;&gt;Spreadsheet!D524),IF(ISERROR(VLOOKUP(Spreadsheet!C524, Spreadsheet!$C$6:'Spreadsheet'!$C523,1,FALSE)), FALSE, TRUE),TRUE)</f>
        <v>1</v>
      </c>
      <c r="AH524" s="5" t="b">
        <f>Spreadsheet!$B$2=Spreadsheet!AD524</f>
        <v>1</v>
      </c>
      <c r="AI524" s="5" t="b">
        <f>IF(ISBLANK(Spreadsheet!G524),TRUE,IF(OR(LEN(Spreadsheet!G524)&gt;1,ISNUMBER(VALUE(Spreadsheet!G524))),FALSE,TRUE))</f>
        <v>1</v>
      </c>
      <c r="AJ524" s="5" t="b">
        <f>OR(ISBLANK(Spreadsheet!C524), NOT(ISBLANK(Spreadsheet!B524)), NOT(ISBLANK(Spreadsheet!D524)))</f>
        <v>1</v>
      </c>
      <c r="AK524" s="5" t="b">
        <f t="array" ref="AK524">IF(OR(AND(ISBLANK(Spreadsheet!E524),ISBLANK(Spreadsheet!D524),NOT(ISBLANK(Spreadsheet!C524))),AND(ISBLANK(Spreadsheet!E524),ISBLANK(Spreadsheet!D524),ISBLANK(Spreadsheet!C524))),TRUE,ISNUMBER(MATCH(TRUE,EXACT(Spreadsheet!E524,Relationships),0)))</f>
        <v>1</v>
      </c>
      <c r="AL524" s="5" t="b">
        <f>IF(NOT(ISBLANK(Spreadsheet!C524)),IF(OR(ISBLANK(Spreadsheet!F524),LEN(Spreadsheet!F524)&gt;40),FALSE,TRUE),TRUE)</f>
        <v>1</v>
      </c>
      <c r="AM524" s="5" t="b">
        <f>IF(NOT(ISBLANK(Spreadsheet!C524)),IF(OR(ISBLANK(Spreadsheet!H524),LEN(Spreadsheet!H524)&gt;40),FALSE,TRUE),TRUE)</f>
        <v>1</v>
      </c>
      <c r="AN524" s="5" t="b">
        <f t="array" ref="AN524">IF(ISBLANK(Spreadsheet!I524),TRUE,ISNUMBER(MATCH(TRUE,EXACT(Spreadsheet!I524,GenderValues),0)))</f>
        <v>1</v>
      </c>
      <c r="AO524" s="5" t="b">
        <f ca="1">IF(ISERROR(DATEVALUE(TEXT(Spreadsheet!J524,"mm/dd/yyyy")) &gt; TODAY()),IF(AND(ISBLANK(Spreadsheet!J524),ISBLANK(Spreadsheet!C524)),TRUE,FALSE),IF(DATEVALUE(TEXT(Spreadsheet!J524,"mm/dd/yyyy")) &gt; TODAY(),FALSE,TRUE))</f>
        <v>1</v>
      </c>
      <c r="AP524" s="5" t="b">
        <f>OR(ISBLANK(Spreadsheet!K524),LEN(Spreadsheet!K524)&lt;=100)</f>
        <v>1</v>
      </c>
      <c r="AQ524" s="5" t="b">
        <f t="array" ref="AQ524">IF(OR(AND(ISBLANK(Spreadsheet!L524),ISBLANK(Spreadsheet!C524)),AND(NOT(ISBLANK(Spreadsheet!C524)),NOT(ISBLANK(Spreadsheet!D524)))),TRUE,ISNUMBER(MATCH(TRUE,EXACT(Spreadsheet!L524,MaritalStatus),0)))</f>
        <v>1</v>
      </c>
      <c r="AR524" s="5" t="b">
        <f ca="1">IF(ISERROR(DATEVALUE(TEXT(Spreadsheet!M524,"mm/dd/yyyy")) &gt; TODAY()),IF(ISBLANK(Spreadsheet!M524),TRUE,FALSE),IF(DATEVALUE(TEXT(Spreadsheet!M524,"mm/dd/yyyy")) &gt; TODAY(),FALSE,TRUE))</f>
        <v>1</v>
      </c>
      <c r="AS524" s="5" t="b">
        <f>OR(ISBLANK(Spreadsheet!N524),LEN(Spreadsheet!N524)&lt;=100)</f>
        <v>1</v>
      </c>
      <c r="AT524" s="5" t="b">
        <f>OR(ISBLANK(Spreadsheet!O524),UPPER(Spreadsheet!O524)="YES")</f>
        <v>1</v>
      </c>
      <c r="AU524" s="5" t="b">
        <f>OR(ISBLANK(Spreadsheet!P524),UPPER(Spreadsheet!P524)="YES")</f>
        <v>1</v>
      </c>
      <c r="AV524" s="5" t="b">
        <f t="array" ref="AV524">IF(ISBLANK(Spreadsheet!Q524),TRUE,ISNUMBER(MATCH(TRUE,EXACT(Spreadsheet!Q524,OnGroupsPriorIns),0)))</f>
        <v>1</v>
      </c>
      <c r="AW524" s="5" t="b">
        <f>OR(ISBLANK(Spreadsheet!R524),UPPER(Spreadsheet!R524)="YES")</f>
        <v>1</v>
      </c>
      <c r="AX524" s="5" t="b">
        <f>OR(ISBLANK(Spreadsheet!S524),UPPER(Spreadsheet!S524)="YES")</f>
        <v>1</v>
      </c>
      <c r="AY524" s="5" t="b">
        <f>OR(AND(ISBLANK(Spreadsheet!C524),LEN(Spreadsheet!T524)=0),AND(NOT(ISBLANK(Spreadsheet!C524)),LEN(Spreadsheet!T524)&gt;0,LEN(Spreadsheet!T524)&lt;=50))</f>
        <v>1</v>
      </c>
      <c r="AZ524" s="5" t="b">
        <f>OR(LEN(Spreadsheet!U524)=0,AND(LEN(Spreadsheet!U524)&gt;0,LEN(Spreadsheet!U524)&lt;=50))</f>
        <v>1</v>
      </c>
      <c r="BA524" s="5" t="b">
        <f>OR(AND(ISBLANK(Spreadsheet!C524),LEN(Spreadsheet!V524)=0),AND(NOT(ISBLANK(Spreadsheet!C524)),LEN(Spreadsheet!V524)&gt;0,LEN(Spreadsheet!V524)&lt;=50))</f>
        <v>1</v>
      </c>
      <c r="BB524" s="5" t="b">
        <f t="array" ref="BB524">IF(AND(ISBLANK(Spreadsheet!C524),LEN(Spreadsheet!W524)=0),TRUE,ISNUMBER(MATCH(TRUE,EXACT(Spreadsheet!W524,States),0)))</f>
        <v>1</v>
      </c>
      <c r="BC524" s="5" t="b">
        <f>OR(AND(ISBLANK(Spreadsheet!C524),LEN(Spreadsheet!X524)=0),AND(NOT(ISBLANK(Spreadsheet!C524)),LEN(Spreadsheet!X524)&gt;0,LEN(Spreadsheet!X524)=5,ISNUMBER(VALUE(Spreadsheet!X524))))</f>
        <v>1</v>
      </c>
      <c r="BD524" s="5" t="b">
        <f>OR(ISBLANK(Spreadsheet!Z524),LEN(Spreadsheet!Z524)&lt;=50)</f>
        <v>1</v>
      </c>
      <c r="BE524" s="5" t="b">
        <f>ISBLANK(Spreadsheet!AA524)</f>
        <v>1</v>
      </c>
      <c r="BF524" s="5" t="b">
        <f>ISBLANK(Spreadsheet!AB524)</f>
        <v>1</v>
      </c>
      <c r="BG524" s="5" t="b">
        <f>IF(ISERROR(DATEVALUE(TEXT(Spreadsheet!AC524,"mm/dd/yyyy")) &gt; DATEVALUE(TEXT(Spreadsheet!J524,"mm/dd/yyyy"))),IF(OR(AND(ISBLANK(Spreadsheet!AC524),ISBLANK(Spreadsheet!C524)),AND(NOT(ISBLANK(Spreadsheet!C524)),ISBLANK(Spreadsheet!AC524),NOT(ISBLANK(Spreadsheet!D524)))),TRUE,FALSE),IF(DATEVALUE(TEXT(Spreadsheet!AC524,"mm/dd/yyyy")) &gt; DATEVALUE(TEXT(Spreadsheet!J524,"mm/dd/yyyy")),TRUE,FALSE))</f>
        <v>1</v>
      </c>
      <c r="BH524" s="5" t="b">
        <f>OR(AND(ISBLANK(Spreadsheet!C524),ISBLANK(Spreadsheet!AE524)),AND(NOT(ISBLANK(Spreadsheet!C524)),NOT(ISBLANK(Spreadsheet!D524)),ISBLANK(Spreadsheet!AE524)),AND(NOT(ISBLANK(Spreadsheet!C524)),ISBLANK(Spreadsheet!D524),NOT(ISBLANK(Spreadsheet!AE524)),LEN(Spreadsheet!AE524)&lt;=100))</f>
        <v>1</v>
      </c>
      <c r="BI524" s="5" t="b">
        <f t="array" ref="BI524">IF(ISBLANK(Spreadsheet!AF524),TRUE,ISNUMBER(MATCH(TRUE,EXACT(Spreadsheet!AF524,CobraShortReasons),0)))</f>
        <v>1</v>
      </c>
      <c r="BJ524" s="5" t="b">
        <f ca="1">IF(ISERROR(DATEVALUE(TEXT(Spreadsheet!AG524,"mm/dd/yyyy")) &gt; TODAY()),IF(ISBLANK(Spreadsheet!AG524),TRUE,FALSE),IF(DATEVALUE(TEXT(Spreadsheet!AG524,"mm/dd/yyyy")) &gt; TODAY(),FALSE,TRUE))</f>
        <v>1</v>
      </c>
      <c r="BK524" s="5" t="b">
        <f>OR(ISBLANK(Spreadsheet!AH524),LEN(Spreadsheet!AH524)&lt;=25)</f>
        <v>1</v>
      </c>
      <c r="BL524" s="5" t="b">
        <f t="array" aca="1" ref="BL524" ca="1">IF(ISBLANK(Spreadsheet!AI524),TRUE,ISNUMBER(MATCH(TRUE,EXACT(Spreadsheet!AI524,INDIRECT(Spreadsheet!$D$2)),0)))</f>
        <v>1</v>
      </c>
      <c r="BM524" s="5" t="b">
        <f t="array" aca="1" ref="BM524" ca="1">IF(ISBLANK(Spreadsheet!AJ524),TRUE,ISNUMBER(MATCH(TRUE,EXACT(Spreadsheet!AJ524,INDIRECT(Spreadsheet!BJ524)),0)))</f>
        <v>1</v>
      </c>
      <c r="BN524" s="5" t="b">
        <f t="array" ref="BN524">IF(ISBLANK(Spreadsheet!AK524),TRUE,ISNUMBER(MATCH(TRUE,EXACT(Spreadsheet!AK524,DentalPlans),0)))</f>
        <v>1</v>
      </c>
      <c r="BO524" s="5" t="b">
        <f t="array" aca="1" ref="BO524" ca="1">IF(ISBLANK(Spreadsheet!AL524),TRUE,ISNUMBER(MATCH(TRUE,EXACT(Spreadsheet!AL524,INDIRECT(Spreadsheet!BK524)),0)))</f>
        <v>1</v>
      </c>
      <c r="BP524" s="5" t="b">
        <f t="array" ref="BP524">IF(ISBLANK(Spreadsheet!AM524),TRUE,ISNUMBER(MATCH(TRUE,EXACT(Spreadsheet!AM524,VisionPlans),0)))</f>
        <v>1</v>
      </c>
      <c r="BQ524" s="5" t="b">
        <f t="array" aca="1" ref="BQ524" ca="1">IF(ISBLANK(Spreadsheet!AN524),TRUE,ISNUMBER(MATCH(TRUE,EXACT(Spreadsheet!AN524,INDIRECT(Spreadsheet!BL524)),0)))</f>
        <v>1</v>
      </c>
      <c r="BR524" s="5" t="b">
        <f t="array" ref="BR524">IF(ISBLANK(Spreadsheet!AO524),TRUE,ISNUMBER(MATCH(TRUE,EXACT(Spreadsheet!AO524,LifeBenefitClasses),0)))</f>
        <v>1</v>
      </c>
      <c r="BS524" s="5" t="b">
        <f>IF(OR(ISBLANK(Spreadsheet!AO524), Spreadsheet!AO524="Waive"),IF(ISBLANK(Spreadsheet!AP524),TRUE,FALSE),IF(OR(AND(NOT(ISBLANK(Spreadsheet!AO524)),ISBLANK(Spreadsheet!AP524)),NOT(ISNUMBER(VALUE(Spreadsheet!AP524)))),FALSE,IF(OR(AND(Spreadsheet!AP524&lt;6,MOD(Spreadsheet!AP524*10,5)=0), MOD(Spreadsheet!AP524,5000)=0),TRUE,FALSE)))</f>
        <v>1</v>
      </c>
      <c r="BT524" s="5" t="b">
        <f t="array" ref="BT524">IF(ISBLANK(Spreadsheet!AQ524),TRUE,ISNUMBER(MATCH(TRUE,EXACT(Spreadsheet!AQ524,EnrollWaive),0)))</f>
        <v>1</v>
      </c>
      <c r="BU524" s="5" t="b">
        <f t="array" ref="BU524">IF(ISBLANK(Spreadsheet!AR524),TRUE,ISNUMBER(MATCH(TRUE,EXACT(Spreadsheet!AR524,LifeBenefitClasses),0)))</f>
        <v>1</v>
      </c>
      <c r="BV524" s="5" t="b">
        <f>IF(OR(ISBLANK(Spreadsheet!AR524), Spreadsheet!AR524="Waive"),IF(ISBLANK(Spreadsheet!AS524),TRUE,FALSE),IF(OR(AND(NOT(ISBLANK(Spreadsheet!AR524)),ISBLANK(Spreadsheet!AS524)),NOT(ISNUMBER(VALUE(Spreadsheet!AS524)))),FALSE,IF(OR(AND(Spreadsheet!AS524&lt;6,MOD(Spreadsheet!AS524*10,5)=0), MOD(Spreadsheet!AS524,10000)=0),TRUE,FALSE)))</f>
        <v>1</v>
      </c>
      <c r="BW524" s="5" t="b">
        <f t="array" ref="BW524">IF(ISBLANK(Spreadsheet!AT524),TRUE,ISNUMBER(MATCH(TRUE,EXACT(Spreadsheet!AT524,LifeBenefitClasses),0)))</f>
        <v>1</v>
      </c>
      <c r="BX524" s="5" t="b">
        <f>IF(OR(ISBLANK(Spreadsheet!AT524), Spreadsheet!AT524="Waive"),IF(ISBLANK(Spreadsheet!AU524),TRUE,FALSE),IF(OR(AND(NOT(ISBLANK(Spreadsheet!AT524)),ISBLANK(Spreadsheet!AU524)),NOT(ISNUMBER(VALUE(Spreadsheet!AU524)))),FALSE,IF(AND(NOT(OR(ISBLANK(Spreadsheet!AT524),Spreadsheet!AT524="Waive")),NOT(OR(ISBLANK(Spreadsheet!AR524),Spreadsheet!AR524="Waive")),MOD(Spreadsheet!AU524,5000)=0, Spreadsheet!AU524&lt;=(Spreadsheet!AS524*0.5)),TRUE,FALSE)))</f>
        <v>1</v>
      </c>
      <c r="BY524" s="5" t="b">
        <f t="array" ref="BY524">IF(ISBLANK(Spreadsheet!AV524),TRUE,ISNUMBER(MATCH(TRUE,EXACT(Spreadsheet!AV524,EnrollWaive),0)))</f>
        <v>1</v>
      </c>
      <c r="BZ524" s="5" t="b">
        <f t="array" ref="BZ524">IF(ISBLANK(Spreadsheet!AW524),TRUE,ISNUMBER(MATCH(TRUE,EXACT(Spreadsheet!AW524,LifeBenefitClasses),0)))</f>
        <v>1</v>
      </c>
      <c r="CA524" s="5" t="b">
        <f t="array" ref="CA524">IF(ISBLANK(Spreadsheet!AX524),TRUE,ISNUMBER(MATCH(TRUE,EXACT(Spreadsheet!AX524,LifeBenefitClasses),0)))</f>
        <v>1</v>
      </c>
      <c r="CB524" s="5" t="b">
        <f t="array" ref="CB524">IF(ISBLANK(Spreadsheet!AY524),TRUE,ISNUMBER(MATCH(TRUE,EXACT(Spreadsheet!AY524,LifeBenefitClasses),0)))</f>
        <v>1</v>
      </c>
      <c r="CC524" s="5" t="b">
        <f t="array" ref="CC524">IF(ISBLANK(Spreadsheet!AZ524),TRUE,ISNUMBER(MATCH(TRUE,EXACT(Spreadsheet!AZ524,LifeBenefitClasses),0)))</f>
        <v>1</v>
      </c>
      <c r="CD524" s="5" t="b">
        <f t="array" ref="CD524">IF(ISBLANK(Spreadsheet!BA524),TRUE,ISNUMBER(MATCH(TRUE,EXACT(Spreadsheet!BA524,LifeBenefitClasses),0)))</f>
        <v>1</v>
      </c>
      <c r="CE524" s="5" t="b">
        <f>IF(OR(ISBLANK(Spreadsheet!BA524), Spreadsheet!BA524="Waive"),IF(ISBLANK(Spreadsheet!BB524),TRUE,FALSE),IF(OR(AND(NOT(ISBLANK(Spreadsheet!BA524)),ISBLANK(Spreadsheet!BB524)),NOT(ISNUMBER(VALUE(Spreadsheet!BB524))),ISBLANK(Spreadsheet!BC524),NOT(ISNUMBER(VALUE(Spreadsheet!BC524)))),FALSE,IF(AND(Spreadsheet!BB524&gt;=50000,Spreadsheet!BB524&lt;=250000,MOD(Spreadsheet!BB524,10000)=0,Spreadsheet!BB524&lt;=(10*Spreadsheet!BC524)),TRUE,FALSE)))</f>
        <v>1</v>
      </c>
      <c r="CF524" s="5" t="b">
        <f>IF(NOT(ISBLANK(Spreadsheet!BC524)),AND(ISNUMBER(VALUE(Spreadsheet!BC524)),Spreadsheet!BC524&gt;0),AND(OR(ISBLANK(Spreadsheet!AO524),Spreadsheet!AO524="Waive",AND(NOT(OR(ISBLANK(Spreadsheet!AO524),Spreadsheet!AO524="Waive")),Spreadsheet!AP524&gt;=6)),OR(ISBLANK(Spreadsheet!AR524),AND(NOT(OR(ISBLANK(Spreadsheet!AR524),Spreadsheet!AR524="Waive")),Spreadsheet!AS524&gt;=6)),OR(ISBLANK(Spreadsheet!AW524)),OR(ISBLANK(Spreadsheet!AX524)),OR(ISBLANK(Spreadsheet!AY524)),OR(ISBLANK(Spreadsheet!AZ524)),OR(ISBLANK(Spreadsheet!BA524),Spreadsheet!BA524="Waive")))</f>
        <v>1</v>
      </c>
      <c r="CG524" s="5" t="b">
        <f t="shared" ca="1" si="39"/>
        <v>1</v>
      </c>
    </row>
    <row r="525" spans="8:85" x14ac:dyDescent="0.3">
      <c r="H525" s="5">
        <f t="shared" ca="1" si="36"/>
        <v>2</v>
      </c>
      <c r="I525" s="5" t="str">
        <f t="shared" ca="1" si="38"/>
        <v/>
      </c>
      <c r="J525" s="5" t="str">
        <f>IF(AND(NOT(ISBLANK(Spreadsheet!C525)),ISBLANK(Spreadsheet!D525)),Spreadsheet!F525&amp;" "&amp;Spreadsheet!H525,"")</f>
        <v/>
      </c>
      <c r="K525" s="5">
        <f>IF(AND(NOT(ISBLANK(Spreadsheet!C525)),ISBLANK(Spreadsheet!D525)),COUNTIFS(Spreadsheet!E526:E$786,"=Child",Spreadsheet!C526:C$786, "="&amp;Spreadsheet!C525) + COUNTIFS(Spreadsheet!E526:E$786,"=Step-child",Spreadsheet!C526:C$786, "="&amp;Spreadsheet!C525),0)</f>
        <v>0</v>
      </c>
      <c r="L525" s="5">
        <f>IF(NOT(ISBLANK(J525)),COUNTIFS(Spreadsheet!E526:E$786,"=Wife",Spreadsheet!C526:C$786, "="&amp;Spreadsheet!C525) + COUNTIFS(Spreadsheet!E526:E$786,"=Husband",Spreadsheet!C526:C$786, "="&amp;Spreadsheet!C525),0)</f>
        <v>0</v>
      </c>
      <c r="M525" s="5">
        <f>IF(NOT(ISBLANK(Spreadsheet!AJ525)),VLOOKUP(Spreadsheet!AJ525,'Drop Downs'!$P$2:$R$16,3,FALSE),0)</f>
        <v>0</v>
      </c>
      <c r="N525" s="5">
        <f>IF(NOT(ISBLANK(Spreadsheet!AJ525)), VLOOKUP(Spreadsheet!AJ525,'Drop Downs'!$P$2:$R$16,2,FALSE),0)</f>
        <v>0</v>
      </c>
      <c r="O525" s="5">
        <f>IF(NOT(ISBLANK(Spreadsheet!AL525)),VLOOKUP(Spreadsheet!AL525,'Drop Downs'!$P$2:$R$16,3,FALSE), 0)</f>
        <v>0</v>
      </c>
      <c r="P525" s="5">
        <f>IF(NOT(ISBLANK(Spreadsheet!AL525)),VLOOKUP(Spreadsheet!AL525,'Drop Downs'!$P$2:$R$16,2,FALSE),0)</f>
        <v>0</v>
      </c>
      <c r="Q525" s="5">
        <f>IF(NOT(ISBLANK(Spreadsheet!AN525)),VLOOKUP(Spreadsheet!AN525,'Drop Downs'!$P$2:$R$16,3,FALSE),0)</f>
        <v>0</v>
      </c>
      <c r="R525" s="5">
        <f>IF(NOT(ISBLANK(Spreadsheet!AN525)),VLOOKUP(Spreadsheet!AN525,'Drop Downs'!$P$2:$R$16,2,FALSE),0)</f>
        <v>0</v>
      </c>
      <c r="S525" s="5" t="str">
        <f>IF(OR(M525&gt;K525,N525&gt;L525,O525&gt;K525, Q525&gt;K525,N525&gt;L525, P525&gt;L525, R525&gt;L525),"Member currently has a coverage election over what he/she needs.  Please add more dependents or adjust the coverage election.","")&amp;(IF(AND(NOT(ISBLANK(Spreadsheet!C525)),NOT(ISBLANK(Spreadsheet!D525)),ISBLANK(Spreadsheet!E525)),"Dependent lacks a relationship to member.Please select one from the drop-down.",""))</f>
        <v/>
      </c>
      <c r="T525" s="5" t="b">
        <f t="shared" si="37"/>
        <v>1</v>
      </c>
      <c r="U525" s="5" t="b">
        <f>OR(ISBLANK(Spreadsheet!C525),IF(NOT(ISBLANK(Spreadsheet!D525)),NOT(ISBLANK(Spreadsheet!E525)),TRUE))</f>
        <v>1</v>
      </c>
      <c r="V525" s="5" t="b">
        <f>OR(ISBLANK(Spreadsheet!C525), NOT(ISBLANK(Spreadsheet!I525)))</f>
        <v>1</v>
      </c>
      <c r="W525" s="5" t="b">
        <f>OR(ISBLANK(Spreadsheet!D525),NOT(ISBLANK(Spreadsheet!C525)))</f>
        <v>1</v>
      </c>
      <c r="X525" s="155" t="str">
        <f>REPT("0",MIN(FIND({1,2,3,4,5,6,7,8,9},Spreadsheet!C525&amp;"123456789"))-1)&amp;IF(ISBLANK(Spreadsheet!C525),"",SUMPRODUCT(MID(0&amp;Spreadsheet!C525,LARGE(INDEX(ISNUMBER(--MID(Spreadsheet!C525,ROW($1:$225),1))*
 ROW($1:$225),0),ROW($1:$225))+1,1)*10^ROW($1:$225)/10))</f>
        <v/>
      </c>
      <c r="Y525" s="5" t="b">
        <f>IF(NOT(ISBLANK(Spreadsheet!C525)),IF(AND(ISNUMBER(VALUE(Spreadsheet!C525)), LEN(Spreadsheet!C525)=9),TRUE,FALSE),TRUE)</f>
        <v>1</v>
      </c>
      <c r="Z525" s="155" t="str">
        <f>REPT("0",MIN(FIND({1,2,3,4,5,6,7,8,9},Spreadsheet!D525&amp;"123456789"))-1)&amp;IF(ISBLANK(Spreadsheet!D525),"",SUMPRODUCT(MID(0&amp;Spreadsheet!D525,LARGE(INDEX(ISNUMBER(--MID(Spreadsheet!D525,ROW($1:$225),1))*
 ROW($1:$225),0),ROW($1:$225))+1,1)*10^ROW($1:$225)/10))</f>
        <v/>
      </c>
      <c r="AA525" s="5" t="b">
        <f>IF(AND(NOT(ISBLANK(Spreadsheet!D525)),NOT(ISBLANK(Spreadsheet!C525))),IF(AND(ISNUMBER(VALUE(Spreadsheet!D525)), LEN(Spreadsheet!D525)=9),TRUE,FALSE),IF(AND(NOT(ISBLANK(Spreadsheet!D525)),ISBLANK(Spreadsheet!C525)),FALSE,TRUE))</f>
        <v>1</v>
      </c>
      <c r="AB525" s="5" t="b">
        <f>OR(ISBLANK(Spreadsheet!Y525),IF(NOT(ISBLANK(Spreadsheet!Y525)),LEN(Spreadsheet!Y525)=10,ISNUMBER(VALUE(Spreadsheet!Y525))))</f>
        <v>1</v>
      </c>
      <c r="AC525" s="5" t="b">
        <f>OR(ISBLANK(Spreadsheet!AI525), AND(NOT(ISBLANK(Spreadsheet!AJ525)), NOT(ISNUMBER(SEARCH("Waive",Spreadsheet!AJ525)))))</f>
        <v>1</v>
      </c>
      <c r="AD525" s="5" t="b">
        <f>OR(ISBLANK(Spreadsheet!AK525), AND(NOT(ISBLANK(Spreadsheet!AL525)), NOT(ISNUMBER(SEARCH("Waive",Spreadsheet!AL525)))))</f>
        <v>1</v>
      </c>
      <c r="AE525" s="5" t="b">
        <f>OR(ISBLANK(Spreadsheet!AM525), AND(NOT(ISBLANK(Spreadsheet!AN525)), NOT(ISNUMBER(SEARCH("Waive", Spreadsheet!AN525)))))</f>
        <v>1</v>
      </c>
      <c r="AF525" s="5" t="b">
        <f>OR(ISBLANK(Spreadsheet!C525), NOT(ISBLANK(Spreadsheet!D525)),NOT(ISBLANK(Spreadsheet!L525)))</f>
        <v>1</v>
      </c>
      <c r="AG525" s="5" t="b">
        <f>IF(AND(NOT(ISBLANK(Spreadsheet!C525)), NOT(ISBLANK(Spreadsheet!D525)),Spreadsheet!C525&lt;&gt;Spreadsheet!D525),IF(ISERROR(VLOOKUP(Spreadsheet!C525, Spreadsheet!$C$6:'Spreadsheet'!$C524,1,FALSE)), FALSE, TRUE),TRUE)</f>
        <v>1</v>
      </c>
      <c r="AH525" s="5" t="b">
        <f>Spreadsheet!$B$2=Spreadsheet!AD525</f>
        <v>1</v>
      </c>
      <c r="AI525" s="5" t="b">
        <f>IF(ISBLANK(Spreadsheet!G525),TRUE,IF(OR(LEN(Spreadsheet!G525)&gt;1,ISNUMBER(VALUE(Spreadsheet!G525))),FALSE,TRUE))</f>
        <v>1</v>
      </c>
      <c r="AJ525" s="5" t="b">
        <f>OR(ISBLANK(Spreadsheet!C525), NOT(ISBLANK(Spreadsheet!B525)), NOT(ISBLANK(Spreadsheet!D525)))</f>
        <v>1</v>
      </c>
      <c r="AK525" s="5" t="b">
        <f t="array" ref="AK525">IF(OR(AND(ISBLANK(Spreadsheet!E525),ISBLANK(Spreadsheet!D525),NOT(ISBLANK(Spreadsheet!C525))),AND(ISBLANK(Spreadsheet!E525),ISBLANK(Spreadsheet!D525),ISBLANK(Spreadsheet!C525))),TRUE,ISNUMBER(MATCH(TRUE,EXACT(Spreadsheet!E525,Relationships),0)))</f>
        <v>1</v>
      </c>
      <c r="AL525" s="5" t="b">
        <f>IF(NOT(ISBLANK(Spreadsheet!C525)),IF(OR(ISBLANK(Spreadsheet!F525),LEN(Spreadsheet!F525)&gt;40),FALSE,TRUE),TRUE)</f>
        <v>1</v>
      </c>
      <c r="AM525" s="5" t="b">
        <f>IF(NOT(ISBLANK(Spreadsheet!C525)),IF(OR(ISBLANK(Spreadsheet!H525),LEN(Spreadsheet!H525)&gt;40),FALSE,TRUE),TRUE)</f>
        <v>1</v>
      </c>
      <c r="AN525" s="5" t="b">
        <f t="array" ref="AN525">IF(ISBLANK(Spreadsheet!I525),TRUE,ISNUMBER(MATCH(TRUE,EXACT(Spreadsheet!I525,GenderValues),0)))</f>
        <v>1</v>
      </c>
      <c r="AO525" s="5" t="b">
        <f ca="1">IF(ISERROR(DATEVALUE(TEXT(Spreadsheet!J525,"mm/dd/yyyy")) &gt; TODAY()),IF(AND(ISBLANK(Spreadsheet!J525),ISBLANK(Spreadsheet!C525)),TRUE,FALSE),IF(DATEVALUE(TEXT(Spreadsheet!J525,"mm/dd/yyyy")) &gt; TODAY(),FALSE,TRUE))</f>
        <v>1</v>
      </c>
      <c r="AP525" s="5" t="b">
        <f>OR(ISBLANK(Spreadsheet!K525),LEN(Spreadsheet!K525)&lt;=100)</f>
        <v>1</v>
      </c>
      <c r="AQ525" s="5" t="b">
        <f t="array" ref="AQ525">IF(OR(AND(ISBLANK(Spreadsheet!L525),ISBLANK(Spreadsheet!C525)),AND(NOT(ISBLANK(Spreadsheet!C525)),NOT(ISBLANK(Spreadsheet!D525)))),TRUE,ISNUMBER(MATCH(TRUE,EXACT(Spreadsheet!L525,MaritalStatus),0)))</f>
        <v>1</v>
      </c>
      <c r="AR525" s="5" t="b">
        <f ca="1">IF(ISERROR(DATEVALUE(TEXT(Spreadsheet!M525,"mm/dd/yyyy")) &gt; TODAY()),IF(ISBLANK(Spreadsheet!M525),TRUE,FALSE),IF(DATEVALUE(TEXT(Spreadsheet!M525,"mm/dd/yyyy")) &gt; TODAY(),FALSE,TRUE))</f>
        <v>1</v>
      </c>
      <c r="AS525" s="5" t="b">
        <f>OR(ISBLANK(Spreadsheet!N525),LEN(Spreadsheet!N525)&lt;=100)</f>
        <v>1</v>
      </c>
      <c r="AT525" s="5" t="b">
        <f>OR(ISBLANK(Spreadsheet!O525),UPPER(Spreadsheet!O525)="YES")</f>
        <v>1</v>
      </c>
      <c r="AU525" s="5" t="b">
        <f>OR(ISBLANK(Spreadsheet!P525),UPPER(Spreadsheet!P525)="YES")</f>
        <v>1</v>
      </c>
      <c r="AV525" s="5" t="b">
        <f t="array" ref="AV525">IF(ISBLANK(Spreadsheet!Q525),TRUE,ISNUMBER(MATCH(TRUE,EXACT(Spreadsheet!Q525,OnGroupsPriorIns),0)))</f>
        <v>1</v>
      </c>
      <c r="AW525" s="5" t="b">
        <f>OR(ISBLANK(Spreadsheet!R525),UPPER(Spreadsheet!R525)="YES")</f>
        <v>1</v>
      </c>
      <c r="AX525" s="5" t="b">
        <f>OR(ISBLANK(Spreadsheet!S525),UPPER(Spreadsheet!S525)="YES")</f>
        <v>1</v>
      </c>
      <c r="AY525" s="5" t="b">
        <f>OR(AND(ISBLANK(Spreadsheet!C525),LEN(Spreadsheet!T525)=0),AND(NOT(ISBLANK(Spreadsheet!C525)),LEN(Spreadsheet!T525)&gt;0,LEN(Spreadsheet!T525)&lt;=50))</f>
        <v>1</v>
      </c>
      <c r="AZ525" s="5" t="b">
        <f>OR(LEN(Spreadsheet!U525)=0,AND(LEN(Spreadsheet!U525)&gt;0,LEN(Spreadsheet!U525)&lt;=50))</f>
        <v>1</v>
      </c>
      <c r="BA525" s="5" t="b">
        <f>OR(AND(ISBLANK(Spreadsheet!C525),LEN(Spreadsheet!V525)=0),AND(NOT(ISBLANK(Spreadsheet!C525)),LEN(Spreadsheet!V525)&gt;0,LEN(Spreadsheet!V525)&lt;=50))</f>
        <v>1</v>
      </c>
      <c r="BB525" s="5" t="b">
        <f t="array" ref="BB525">IF(AND(ISBLANK(Spreadsheet!C525),LEN(Spreadsheet!W525)=0),TRUE,ISNUMBER(MATCH(TRUE,EXACT(Spreadsheet!W525,States),0)))</f>
        <v>1</v>
      </c>
      <c r="BC525" s="5" t="b">
        <f>OR(AND(ISBLANK(Spreadsheet!C525),LEN(Spreadsheet!X525)=0),AND(NOT(ISBLANK(Spreadsheet!C525)),LEN(Spreadsheet!X525)&gt;0,LEN(Spreadsheet!X525)=5,ISNUMBER(VALUE(Spreadsheet!X525))))</f>
        <v>1</v>
      </c>
      <c r="BD525" s="5" t="b">
        <f>OR(ISBLANK(Spreadsheet!Z525),LEN(Spreadsheet!Z525)&lt;=50)</f>
        <v>1</v>
      </c>
      <c r="BE525" s="5" t="b">
        <f>ISBLANK(Spreadsheet!AA525)</f>
        <v>1</v>
      </c>
      <c r="BF525" s="5" t="b">
        <f>ISBLANK(Spreadsheet!AB525)</f>
        <v>1</v>
      </c>
      <c r="BG525" s="5" t="b">
        <f>IF(ISERROR(DATEVALUE(TEXT(Spreadsheet!AC525,"mm/dd/yyyy")) &gt; DATEVALUE(TEXT(Spreadsheet!J525,"mm/dd/yyyy"))),IF(OR(AND(ISBLANK(Spreadsheet!AC525),ISBLANK(Spreadsheet!C525)),AND(NOT(ISBLANK(Spreadsheet!C525)),ISBLANK(Spreadsheet!AC525),NOT(ISBLANK(Spreadsheet!D525)))),TRUE,FALSE),IF(DATEVALUE(TEXT(Spreadsheet!AC525,"mm/dd/yyyy")) &gt; DATEVALUE(TEXT(Spreadsheet!J525,"mm/dd/yyyy")),TRUE,FALSE))</f>
        <v>1</v>
      </c>
      <c r="BH525" s="5" t="b">
        <f>OR(AND(ISBLANK(Spreadsheet!C525),ISBLANK(Spreadsheet!AE525)),AND(NOT(ISBLANK(Spreadsheet!C525)),NOT(ISBLANK(Spreadsheet!D525)),ISBLANK(Spreadsheet!AE525)),AND(NOT(ISBLANK(Spreadsheet!C525)),ISBLANK(Spreadsheet!D525),NOT(ISBLANK(Spreadsheet!AE525)),LEN(Spreadsheet!AE525)&lt;=100))</f>
        <v>1</v>
      </c>
      <c r="BI525" s="5" t="b">
        <f t="array" ref="BI525">IF(ISBLANK(Spreadsheet!AF525),TRUE,ISNUMBER(MATCH(TRUE,EXACT(Spreadsheet!AF525,CobraShortReasons),0)))</f>
        <v>1</v>
      </c>
      <c r="BJ525" s="5" t="b">
        <f ca="1">IF(ISERROR(DATEVALUE(TEXT(Spreadsheet!AG525,"mm/dd/yyyy")) &gt; TODAY()),IF(ISBLANK(Spreadsheet!AG525),TRUE,FALSE),IF(DATEVALUE(TEXT(Spreadsheet!AG525,"mm/dd/yyyy")) &gt; TODAY(),FALSE,TRUE))</f>
        <v>1</v>
      </c>
      <c r="BK525" s="5" t="b">
        <f>OR(ISBLANK(Spreadsheet!AH525),LEN(Spreadsheet!AH525)&lt;=25)</f>
        <v>1</v>
      </c>
      <c r="BL525" s="5" t="b">
        <f t="array" aca="1" ref="BL525" ca="1">IF(ISBLANK(Spreadsheet!AI525),TRUE,ISNUMBER(MATCH(TRUE,EXACT(Spreadsheet!AI525,INDIRECT(Spreadsheet!$D$2)),0)))</f>
        <v>1</v>
      </c>
      <c r="BM525" s="5" t="b">
        <f t="array" aca="1" ref="BM525" ca="1">IF(ISBLANK(Spreadsheet!AJ525),TRUE,ISNUMBER(MATCH(TRUE,EXACT(Spreadsheet!AJ525,INDIRECT(Spreadsheet!BJ525)),0)))</f>
        <v>1</v>
      </c>
      <c r="BN525" s="5" t="b">
        <f t="array" ref="BN525">IF(ISBLANK(Spreadsheet!AK525),TRUE,ISNUMBER(MATCH(TRUE,EXACT(Spreadsheet!AK525,DentalPlans),0)))</f>
        <v>1</v>
      </c>
      <c r="BO525" s="5" t="b">
        <f t="array" aca="1" ref="BO525" ca="1">IF(ISBLANK(Spreadsheet!AL525),TRUE,ISNUMBER(MATCH(TRUE,EXACT(Spreadsheet!AL525,INDIRECT(Spreadsheet!BK525)),0)))</f>
        <v>1</v>
      </c>
      <c r="BP525" s="5" t="b">
        <f t="array" ref="BP525">IF(ISBLANK(Spreadsheet!AM525),TRUE,ISNUMBER(MATCH(TRUE,EXACT(Spreadsheet!AM525,VisionPlans),0)))</f>
        <v>1</v>
      </c>
      <c r="BQ525" s="5" t="b">
        <f t="array" aca="1" ref="BQ525" ca="1">IF(ISBLANK(Spreadsheet!AN525),TRUE,ISNUMBER(MATCH(TRUE,EXACT(Spreadsheet!AN525,INDIRECT(Spreadsheet!BL525)),0)))</f>
        <v>1</v>
      </c>
      <c r="BR525" s="5" t="b">
        <f t="array" ref="BR525">IF(ISBLANK(Spreadsheet!AO525),TRUE,ISNUMBER(MATCH(TRUE,EXACT(Spreadsheet!AO525,LifeBenefitClasses),0)))</f>
        <v>1</v>
      </c>
      <c r="BS525" s="5" t="b">
        <f>IF(OR(ISBLANK(Spreadsheet!AO525), Spreadsheet!AO525="Waive"),IF(ISBLANK(Spreadsheet!AP525),TRUE,FALSE),IF(OR(AND(NOT(ISBLANK(Spreadsheet!AO525)),ISBLANK(Spreadsheet!AP525)),NOT(ISNUMBER(VALUE(Spreadsheet!AP525)))),FALSE,IF(OR(AND(Spreadsheet!AP525&lt;6,MOD(Spreadsheet!AP525*10,5)=0), MOD(Spreadsheet!AP525,5000)=0),TRUE,FALSE)))</f>
        <v>1</v>
      </c>
      <c r="BT525" s="5" t="b">
        <f t="array" ref="BT525">IF(ISBLANK(Spreadsheet!AQ525),TRUE,ISNUMBER(MATCH(TRUE,EXACT(Spreadsheet!AQ525,EnrollWaive),0)))</f>
        <v>1</v>
      </c>
      <c r="BU525" s="5" t="b">
        <f t="array" ref="BU525">IF(ISBLANK(Spreadsheet!AR525),TRUE,ISNUMBER(MATCH(TRUE,EXACT(Spreadsheet!AR525,LifeBenefitClasses),0)))</f>
        <v>1</v>
      </c>
      <c r="BV525" s="5" t="b">
        <f>IF(OR(ISBLANK(Spreadsheet!AR525), Spreadsheet!AR525="Waive"),IF(ISBLANK(Spreadsheet!AS525),TRUE,FALSE),IF(OR(AND(NOT(ISBLANK(Spreadsheet!AR525)),ISBLANK(Spreadsheet!AS525)),NOT(ISNUMBER(VALUE(Spreadsheet!AS525)))),FALSE,IF(OR(AND(Spreadsheet!AS525&lt;6,MOD(Spreadsheet!AS525*10,5)=0), MOD(Spreadsheet!AS525,10000)=0),TRUE,FALSE)))</f>
        <v>1</v>
      </c>
      <c r="BW525" s="5" t="b">
        <f t="array" ref="BW525">IF(ISBLANK(Spreadsheet!AT525),TRUE,ISNUMBER(MATCH(TRUE,EXACT(Spreadsheet!AT525,LifeBenefitClasses),0)))</f>
        <v>1</v>
      </c>
      <c r="BX525" s="5" t="b">
        <f>IF(OR(ISBLANK(Spreadsheet!AT525), Spreadsheet!AT525="Waive"),IF(ISBLANK(Spreadsheet!AU525),TRUE,FALSE),IF(OR(AND(NOT(ISBLANK(Spreadsheet!AT525)),ISBLANK(Spreadsheet!AU525)),NOT(ISNUMBER(VALUE(Spreadsheet!AU525)))),FALSE,IF(AND(NOT(OR(ISBLANK(Spreadsheet!AT525),Spreadsheet!AT525="Waive")),NOT(OR(ISBLANK(Spreadsheet!AR525),Spreadsheet!AR525="Waive")),MOD(Spreadsheet!AU525,5000)=0, Spreadsheet!AU525&lt;=(Spreadsheet!AS525*0.5)),TRUE,FALSE)))</f>
        <v>1</v>
      </c>
      <c r="BY525" s="5" t="b">
        <f t="array" ref="BY525">IF(ISBLANK(Spreadsheet!AV525),TRUE,ISNUMBER(MATCH(TRUE,EXACT(Spreadsheet!AV525,EnrollWaive),0)))</f>
        <v>1</v>
      </c>
      <c r="BZ525" s="5" t="b">
        <f t="array" ref="BZ525">IF(ISBLANK(Spreadsheet!AW525),TRUE,ISNUMBER(MATCH(TRUE,EXACT(Spreadsheet!AW525,LifeBenefitClasses),0)))</f>
        <v>1</v>
      </c>
      <c r="CA525" s="5" t="b">
        <f t="array" ref="CA525">IF(ISBLANK(Spreadsheet!AX525),TRUE,ISNUMBER(MATCH(TRUE,EXACT(Spreadsheet!AX525,LifeBenefitClasses),0)))</f>
        <v>1</v>
      </c>
      <c r="CB525" s="5" t="b">
        <f t="array" ref="CB525">IF(ISBLANK(Spreadsheet!AY525),TRUE,ISNUMBER(MATCH(TRUE,EXACT(Spreadsheet!AY525,LifeBenefitClasses),0)))</f>
        <v>1</v>
      </c>
      <c r="CC525" s="5" t="b">
        <f t="array" ref="CC525">IF(ISBLANK(Spreadsheet!AZ525),TRUE,ISNUMBER(MATCH(TRUE,EXACT(Spreadsheet!AZ525,LifeBenefitClasses),0)))</f>
        <v>1</v>
      </c>
      <c r="CD525" s="5" t="b">
        <f t="array" ref="CD525">IF(ISBLANK(Spreadsheet!BA525),TRUE,ISNUMBER(MATCH(TRUE,EXACT(Spreadsheet!BA525,LifeBenefitClasses),0)))</f>
        <v>1</v>
      </c>
      <c r="CE525" s="5" t="b">
        <f>IF(OR(ISBLANK(Spreadsheet!BA525), Spreadsheet!BA525="Waive"),IF(ISBLANK(Spreadsheet!BB525),TRUE,FALSE),IF(OR(AND(NOT(ISBLANK(Spreadsheet!BA525)),ISBLANK(Spreadsheet!BB525)),NOT(ISNUMBER(VALUE(Spreadsheet!BB525))),ISBLANK(Spreadsheet!BC525),NOT(ISNUMBER(VALUE(Spreadsheet!BC525)))),FALSE,IF(AND(Spreadsheet!BB525&gt;=50000,Spreadsheet!BB525&lt;=250000,MOD(Spreadsheet!BB525,10000)=0,Spreadsheet!BB525&lt;=(10*Spreadsheet!BC525)),TRUE,FALSE)))</f>
        <v>1</v>
      </c>
      <c r="CF525" s="5" t="b">
        <f>IF(NOT(ISBLANK(Spreadsheet!BC525)),AND(ISNUMBER(VALUE(Spreadsheet!BC525)),Spreadsheet!BC525&gt;0),AND(OR(ISBLANK(Spreadsheet!AO525),Spreadsheet!AO525="Waive",AND(NOT(OR(ISBLANK(Spreadsheet!AO525),Spreadsheet!AO525="Waive")),Spreadsheet!AP525&gt;=6)),OR(ISBLANK(Spreadsheet!AR525),AND(NOT(OR(ISBLANK(Spreadsheet!AR525),Spreadsheet!AR525="Waive")),Spreadsheet!AS525&gt;=6)),OR(ISBLANK(Spreadsheet!AW525)),OR(ISBLANK(Spreadsheet!AX525)),OR(ISBLANK(Spreadsheet!AY525)),OR(ISBLANK(Spreadsheet!AZ525)),OR(ISBLANK(Spreadsheet!BA525),Spreadsheet!BA525="Waive")))</f>
        <v>1</v>
      </c>
      <c r="CG525" s="5" t="b">
        <f t="shared" ca="1" si="39"/>
        <v>1</v>
      </c>
    </row>
    <row r="526" spans="8:85" x14ac:dyDescent="0.3">
      <c r="H526" s="5">
        <f t="shared" ca="1" si="36"/>
        <v>2</v>
      </c>
      <c r="I526" s="5" t="str">
        <f t="shared" ca="1" si="38"/>
        <v/>
      </c>
      <c r="J526" s="5" t="str">
        <f>IF(AND(NOT(ISBLANK(Spreadsheet!C526)),ISBLANK(Spreadsheet!D526)),Spreadsheet!F526&amp;" "&amp;Spreadsheet!H526,"")</f>
        <v/>
      </c>
      <c r="K526" s="5">
        <f>IF(AND(NOT(ISBLANK(Spreadsheet!C526)),ISBLANK(Spreadsheet!D526)),COUNTIFS(Spreadsheet!E527:E$786,"=Child",Spreadsheet!C527:C$786, "="&amp;Spreadsheet!C526) + COUNTIFS(Spreadsheet!E527:E$786,"=Step-child",Spreadsheet!C527:C$786, "="&amp;Spreadsheet!C526),0)</f>
        <v>0</v>
      </c>
      <c r="L526" s="5">
        <f>IF(NOT(ISBLANK(J526)),COUNTIFS(Spreadsheet!E527:E$786,"=Wife",Spreadsheet!C527:C$786, "="&amp;Spreadsheet!C526) + COUNTIFS(Spreadsheet!E527:E$786,"=Husband",Spreadsheet!C527:C$786, "="&amp;Spreadsheet!C526),0)</f>
        <v>0</v>
      </c>
      <c r="M526" s="5">
        <f>IF(NOT(ISBLANK(Spreadsheet!AJ526)),VLOOKUP(Spreadsheet!AJ526,'Drop Downs'!$P$2:$R$16,3,FALSE),0)</f>
        <v>0</v>
      </c>
      <c r="N526" s="5">
        <f>IF(NOT(ISBLANK(Spreadsheet!AJ526)), VLOOKUP(Spreadsheet!AJ526,'Drop Downs'!$P$2:$R$16,2,FALSE),0)</f>
        <v>0</v>
      </c>
      <c r="O526" s="5">
        <f>IF(NOT(ISBLANK(Spreadsheet!AL526)),VLOOKUP(Spreadsheet!AL526,'Drop Downs'!$P$2:$R$16,3,FALSE), 0)</f>
        <v>0</v>
      </c>
      <c r="P526" s="5">
        <f>IF(NOT(ISBLANK(Spreadsheet!AL526)),VLOOKUP(Spreadsheet!AL526,'Drop Downs'!$P$2:$R$16,2,FALSE),0)</f>
        <v>0</v>
      </c>
      <c r="Q526" s="5">
        <f>IF(NOT(ISBLANK(Spreadsheet!AN526)),VLOOKUP(Spreadsheet!AN526,'Drop Downs'!$P$2:$R$16,3,FALSE),0)</f>
        <v>0</v>
      </c>
      <c r="R526" s="5">
        <f>IF(NOT(ISBLANK(Spreadsheet!AN526)),VLOOKUP(Spreadsheet!AN526,'Drop Downs'!$P$2:$R$16,2,FALSE),0)</f>
        <v>0</v>
      </c>
      <c r="S526" s="5" t="str">
        <f>IF(OR(M526&gt;K526,N526&gt;L526,O526&gt;K526, Q526&gt;K526,N526&gt;L526, P526&gt;L526, R526&gt;L526),"Member currently has a coverage election over what he/she needs.  Please add more dependents or adjust the coverage election.","")&amp;(IF(AND(NOT(ISBLANK(Spreadsheet!C526)),NOT(ISBLANK(Spreadsheet!D526)),ISBLANK(Spreadsheet!E526)),"Dependent lacks a relationship to member.Please select one from the drop-down.",""))</f>
        <v/>
      </c>
      <c r="T526" s="5" t="b">
        <f t="shared" si="37"/>
        <v>1</v>
      </c>
      <c r="U526" s="5" t="b">
        <f>OR(ISBLANK(Spreadsheet!C526),IF(NOT(ISBLANK(Spreadsheet!D526)),NOT(ISBLANK(Spreadsheet!E526)),TRUE))</f>
        <v>1</v>
      </c>
      <c r="V526" s="5" t="b">
        <f>OR(ISBLANK(Spreadsheet!C526), NOT(ISBLANK(Spreadsheet!I526)))</f>
        <v>1</v>
      </c>
      <c r="W526" s="5" t="b">
        <f>OR(ISBLANK(Spreadsheet!D526),NOT(ISBLANK(Spreadsheet!C526)))</f>
        <v>1</v>
      </c>
      <c r="X526" s="155" t="str">
        <f>REPT("0",MIN(FIND({1,2,3,4,5,6,7,8,9},Spreadsheet!C526&amp;"123456789"))-1)&amp;IF(ISBLANK(Spreadsheet!C526),"",SUMPRODUCT(MID(0&amp;Spreadsheet!C526,LARGE(INDEX(ISNUMBER(--MID(Spreadsheet!C526,ROW($1:$225),1))*
 ROW($1:$225),0),ROW($1:$225))+1,1)*10^ROW($1:$225)/10))</f>
        <v/>
      </c>
      <c r="Y526" s="5" t="b">
        <f>IF(NOT(ISBLANK(Spreadsheet!C526)),IF(AND(ISNUMBER(VALUE(Spreadsheet!C526)), LEN(Spreadsheet!C526)=9),TRUE,FALSE),TRUE)</f>
        <v>1</v>
      </c>
      <c r="Z526" s="155" t="str">
        <f>REPT("0",MIN(FIND({1,2,3,4,5,6,7,8,9},Spreadsheet!D526&amp;"123456789"))-1)&amp;IF(ISBLANK(Spreadsheet!D526),"",SUMPRODUCT(MID(0&amp;Spreadsheet!D526,LARGE(INDEX(ISNUMBER(--MID(Spreadsheet!D526,ROW($1:$225),1))*
 ROW($1:$225),0),ROW($1:$225))+1,1)*10^ROW($1:$225)/10))</f>
        <v/>
      </c>
      <c r="AA526" s="5" t="b">
        <f>IF(AND(NOT(ISBLANK(Spreadsheet!D526)),NOT(ISBLANK(Spreadsheet!C526))),IF(AND(ISNUMBER(VALUE(Spreadsheet!D526)), LEN(Spreadsheet!D526)=9),TRUE,FALSE),IF(AND(NOT(ISBLANK(Spreadsheet!D526)),ISBLANK(Spreadsheet!C526)),FALSE,TRUE))</f>
        <v>1</v>
      </c>
      <c r="AB526" s="5" t="b">
        <f>OR(ISBLANK(Spreadsheet!Y526),IF(NOT(ISBLANK(Spreadsheet!Y526)),LEN(Spreadsheet!Y526)=10,ISNUMBER(VALUE(Spreadsheet!Y526))))</f>
        <v>1</v>
      </c>
      <c r="AC526" s="5" t="b">
        <f>OR(ISBLANK(Spreadsheet!AI526), AND(NOT(ISBLANK(Spreadsheet!AJ526)), NOT(ISNUMBER(SEARCH("Waive",Spreadsheet!AJ526)))))</f>
        <v>1</v>
      </c>
      <c r="AD526" s="5" t="b">
        <f>OR(ISBLANK(Spreadsheet!AK526), AND(NOT(ISBLANK(Spreadsheet!AL526)), NOT(ISNUMBER(SEARCH("Waive",Spreadsheet!AL526)))))</f>
        <v>1</v>
      </c>
      <c r="AE526" s="5" t="b">
        <f>OR(ISBLANK(Spreadsheet!AM526), AND(NOT(ISBLANK(Spreadsheet!AN526)), NOT(ISNUMBER(SEARCH("Waive", Spreadsheet!AN526)))))</f>
        <v>1</v>
      </c>
      <c r="AF526" s="5" t="b">
        <f>OR(ISBLANK(Spreadsheet!C526), NOT(ISBLANK(Spreadsheet!D526)),NOT(ISBLANK(Spreadsheet!L526)))</f>
        <v>1</v>
      </c>
      <c r="AG526" s="5" t="b">
        <f>IF(AND(NOT(ISBLANK(Spreadsheet!C526)), NOT(ISBLANK(Spreadsheet!D526)),Spreadsheet!C526&lt;&gt;Spreadsheet!D526),IF(ISERROR(VLOOKUP(Spreadsheet!C526, Spreadsheet!$C$6:'Spreadsheet'!$C525,1,FALSE)), FALSE, TRUE),TRUE)</f>
        <v>1</v>
      </c>
      <c r="AH526" s="5" t="b">
        <f>Spreadsheet!$B$2=Spreadsheet!AD526</f>
        <v>1</v>
      </c>
      <c r="AI526" s="5" t="b">
        <f>IF(ISBLANK(Spreadsheet!G526),TRUE,IF(OR(LEN(Spreadsheet!G526)&gt;1,ISNUMBER(VALUE(Spreadsheet!G526))),FALSE,TRUE))</f>
        <v>1</v>
      </c>
      <c r="AJ526" s="5" t="b">
        <f>OR(ISBLANK(Spreadsheet!C526), NOT(ISBLANK(Spreadsheet!B526)), NOT(ISBLANK(Spreadsheet!D526)))</f>
        <v>1</v>
      </c>
      <c r="AK526" s="5" t="b">
        <f t="array" ref="AK526">IF(OR(AND(ISBLANK(Spreadsheet!E526),ISBLANK(Spreadsheet!D526),NOT(ISBLANK(Spreadsheet!C526))),AND(ISBLANK(Spreadsheet!E526),ISBLANK(Spreadsheet!D526),ISBLANK(Spreadsheet!C526))),TRUE,ISNUMBER(MATCH(TRUE,EXACT(Spreadsheet!E526,Relationships),0)))</f>
        <v>1</v>
      </c>
      <c r="AL526" s="5" t="b">
        <f>IF(NOT(ISBLANK(Spreadsheet!C526)),IF(OR(ISBLANK(Spreadsheet!F526),LEN(Spreadsheet!F526)&gt;40),FALSE,TRUE),TRUE)</f>
        <v>1</v>
      </c>
      <c r="AM526" s="5" t="b">
        <f>IF(NOT(ISBLANK(Spreadsheet!C526)),IF(OR(ISBLANK(Spreadsheet!H526),LEN(Spreadsheet!H526)&gt;40),FALSE,TRUE),TRUE)</f>
        <v>1</v>
      </c>
      <c r="AN526" s="5" t="b">
        <f t="array" ref="AN526">IF(ISBLANK(Spreadsheet!I526),TRUE,ISNUMBER(MATCH(TRUE,EXACT(Spreadsheet!I526,GenderValues),0)))</f>
        <v>1</v>
      </c>
      <c r="AO526" s="5" t="b">
        <f ca="1">IF(ISERROR(DATEVALUE(TEXT(Spreadsheet!J526,"mm/dd/yyyy")) &gt; TODAY()),IF(AND(ISBLANK(Spreadsheet!J526),ISBLANK(Spreadsheet!C526)),TRUE,FALSE),IF(DATEVALUE(TEXT(Spreadsheet!J526,"mm/dd/yyyy")) &gt; TODAY(),FALSE,TRUE))</f>
        <v>1</v>
      </c>
      <c r="AP526" s="5" t="b">
        <f>OR(ISBLANK(Spreadsheet!K526),LEN(Spreadsheet!K526)&lt;=100)</f>
        <v>1</v>
      </c>
      <c r="AQ526" s="5" t="b">
        <f t="array" ref="AQ526">IF(OR(AND(ISBLANK(Spreadsheet!L526),ISBLANK(Spreadsheet!C526)),AND(NOT(ISBLANK(Spreadsheet!C526)),NOT(ISBLANK(Spreadsheet!D526)))),TRUE,ISNUMBER(MATCH(TRUE,EXACT(Spreadsheet!L526,MaritalStatus),0)))</f>
        <v>1</v>
      </c>
      <c r="AR526" s="5" t="b">
        <f ca="1">IF(ISERROR(DATEVALUE(TEXT(Spreadsheet!M526,"mm/dd/yyyy")) &gt; TODAY()),IF(ISBLANK(Spreadsheet!M526),TRUE,FALSE),IF(DATEVALUE(TEXT(Spreadsheet!M526,"mm/dd/yyyy")) &gt; TODAY(),FALSE,TRUE))</f>
        <v>1</v>
      </c>
      <c r="AS526" s="5" t="b">
        <f>OR(ISBLANK(Spreadsheet!N526),LEN(Spreadsheet!N526)&lt;=100)</f>
        <v>1</v>
      </c>
      <c r="AT526" s="5" t="b">
        <f>OR(ISBLANK(Spreadsheet!O526),UPPER(Spreadsheet!O526)="YES")</f>
        <v>1</v>
      </c>
      <c r="AU526" s="5" t="b">
        <f>OR(ISBLANK(Spreadsheet!P526),UPPER(Spreadsheet!P526)="YES")</f>
        <v>1</v>
      </c>
      <c r="AV526" s="5" t="b">
        <f t="array" ref="AV526">IF(ISBLANK(Spreadsheet!Q526),TRUE,ISNUMBER(MATCH(TRUE,EXACT(Spreadsheet!Q526,OnGroupsPriorIns),0)))</f>
        <v>1</v>
      </c>
      <c r="AW526" s="5" t="b">
        <f>OR(ISBLANK(Spreadsheet!R526),UPPER(Spreadsheet!R526)="YES")</f>
        <v>1</v>
      </c>
      <c r="AX526" s="5" t="b">
        <f>OR(ISBLANK(Spreadsheet!S526),UPPER(Spreadsheet!S526)="YES")</f>
        <v>1</v>
      </c>
      <c r="AY526" s="5" t="b">
        <f>OR(AND(ISBLANK(Spreadsheet!C526),LEN(Spreadsheet!T526)=0),AND(NOT(ISBLANK(Spreadsheet!C526)),LEN(Spreadsheet!T526)&gt;0,LEN(Spreadsheet!T526)&lt;=50))</f>
        <v>1</v>
      </c>
      <c r="AZ526" s="5" t="b">
        <f>OR(LEN(Spreadsheet!U526)=0,AND(LEN(Spreadsheet!U526)&gt;0,LEN(Spreadsheet!U526)&lt;=50))</f>
        <v>1</v>
      </c>
      <c r="BA526" s="5" t="b">
        <f>OR(AND(ISBLANK(Spreadsheet!C526),LEN(Spreadsheet!V526)=0),AND(NOT(ISBLANK(Spreadsheet!C526)),LEN(Spreadsheet!V526)&gt;0,LEN(Spreadsheet!V526)&lt;=50))</f>
        <v>1</v>
      </c>
      <c r="BB526" s="5" t="b">
        <f t="array" ref="BB526">IF(AND(ISBLANK(Spreadsheet!C526),LEN(Spreadsheet!W526)=0),TRUE,ISNUMBER(MATCH(TRUE,EXACT(Spreadsheet!W526,States),0)))</f>
        <v>1</v>
      </c>
      <c r="BC526" s="5" t="b">
        <f>OR(AND(ISBLANK(Spreadsheet!C526),LEN(Spreadsheet!X526)=0),AND(NOT(ISBLANK(Spreadsheet!C526)),LEN(Spreadsheet!X526)&gt;0,LEN(Spreadsheet!X526)=5,ISNUMBER(VALUE(Spreadsheet!X526))))</f>
        <v>1</v>
      </c>
      <c r="BD526" s="5" t="b">
        <f>OR(ISBLANK(Spreadsheet!Z526),LEN(Spreadsheet!Z526)&lt;=50)</f>
        <v>1</v>
      </c>
      <c r="BE526" s="5" t="b">
        <f>ISBLANK(Spreadsheet!AA526)</f>
        <v>1</v>
      </c>
      <c r="BF526" s="5" t="b">
        <f>ISBLANK(Spreadsheet!AB526)</f>
        <v>1</v>
      </c>
      <c r="BG526" s="5" t="b">
        <f>IF(ISERROR(DATEVALUE(TEXT(Spreadsheet!AC526,"mm/dd/yyyy")) &gt; DATEVALUE(TEXT(Spreadsheet!J526,"mm/dd/yyyy"))),IF(OR(AND(ISBLANK(Spreadsheet!AC526),ISBLANK(Spreadsheet!C526)),AND(NOT(ISBLANK(Spreadsheet!C526)),ISBLANK(Spreadsheet!AC526),NOT(ISBLANK(Spreadsheet!D526)))),TRUE,FALSE),IF(DATEVALUE(TEXT(Spreadsheet!AC526,"mm/dd/yyyy")) &gt; DATEVALUE(TEXT(Spreadsheet!J526,"mm/dd/yyyy")),TRUE,FALSE))</f>
        <v>1</v>
      </c>
      <c r="BH526" s="5" t="b">
        <f>OR(AND(ISBLANK(Spreadsheet!C526),ISBLANK(Spreadsheet!AE526)),AND(NOT(ISBLANK(Spreadsheet!C526)),NOT(ISBLANK(Spreadsheet!D526)),ISBLANK(Spreadsheet!AE526)),AND(NOT(ISBLANK(Spreadsheet!C526)),ISBLANK(Spreadsheet!D526),NOT(ISBLANK(Spreadsheet!AE526)),LEN(Spreadsheet!AE526)&lt;=100))</f>
        <v>1</v>
      </c>
      <c r="BI526" s="5" t="b">
        <f t="array" ref="BI526">IF(ISBLANK(Spreadsheet!AF526),TRUE,ISNUMBER(MATCH(TRUE,EXACT(Spreadsheet!AF526,CobraShortReasons),0)))</f>
        <v>1</v>
      </c>
      <c r="BJ526" s="5" t="b">
        <f ca="1">IF(ISERROR(DATEVALUE(TEXT(Spreadsheet!AG526,"mm/dd/yyyy")) &gt; TODAY()),IF(ISBLANK(Spreadsheet!AG526),TRUE,FALSE),IF(DATEVALUE(TEXT(Spreadsheet!AG526,"mm/dd/yyyy")) &gt; TODAY(),FALSE,TRUE))</f>
        <v>1</v>
      </c>
      <c r="BK526" s="5" t="b">
        <f>OR(ISBLANK(Spreadsheet!AH526),LEN(Spreadsheet!AH526)&lt;=25)</f>
        <v>1</v>
      </c>
      <c r="BL526" s="5" t="b">
        <f t="array" aca="1" ref="BL526" ca="1">IF(ISBLANK(Spreadsheet!AI526),TRUE,ISNUMBER(MATCH(TRUE,EXACT(Spreadsheet!AI526,INDIRECT(Spreadsheet!$D$2)),0)))</f>
        <v>1</v>
      </c>
      <c r="BM526" s="5" t="b">
        <f t="array" aca="1" ref="BM526" ca="1">IF(ISBLANK(Spreadsheet!AJ526),TRUE,ISNUMBER(MATCH(TRUE,EXACT(Spreadsheet!AJ526,INDIRECT(Spreadsheet!BJ526)),0)))</f>
        <v>1</v>
      </c>
      <c r="BN526" s="5" t="b">
        <f t="array" ref="BN526">IF(ISBLANK(Spreadsheet!AK526),TRUE,ISNUMBER(MATCH(TRUE,EXACT(Spreadsheet!AK526,DentalPlans),0)))</f>
        <v>1</v>
      </c>
      <c r="BO526" s="5" t="b">
        <f t="array" aca="1" ref="BO526" ca="1">IF(ISBLANK(Spreadsheet!AL526),TRUE,ISNUMBER(MATCH(TRUE,EXACT(Spreadsheet!AL526,INDIRECT(Spreadsheet!BK526)),0)))</f>
        <v>1</v>
      </c>
      <c r="BP526" s="5" t="b">
        <f t="array" ref="BP526">IF(ISBLANK(Spreadsheet!AM526),TRUE,ISNUMBER(MATCH(TRUE,EXACT(Spreadsheet!AM526,VisionPlans),0)))</f>
        <v>1</v>
      </c>
      <c r="BQ526" s="5" t="b">
        <f t="array" aca="1" ref="BQ526" ca="1">IF(ISBLANK(Spreadsheet!AN526),TRUE,ISNUMBER(MATCH(TRUE,EXACT(Spreadsheet!AN526,INDIRECT(Spreadsheet!BL526)),0)))</f>
        <v>1</v>
      </c>
      <c r="BR526" s="5" t="b">
        <f t="array" ref="BR526">IF(ISBLANK(Spreadsheet!AO526),TRUE,ISNUMBER(MATCH(TRUE,EXACT(Spreadsheet!AO526,LifeBenefitClasses),0)))</f>
        <v>1</v>
      </c>
      <c r="BS526" s="5" t="b">
        <f>IF(OR(ISBLANK(Spreadsheet!AO526), Spreadsheet!AO526="Waive"),IF(ISBLANK(Spreadsheet!AP526),TRUE,FALSE),IF(OR(AND(NOT(ISBLANK(Spreadsheet!AO526)),ISBLANK(Spreadsheet!AP526)),NOT(ISNUMBER(VALUE(Spreadsheet!AP526)))),FALSE,IF(OR(AND(Spreadsheet!AP526&lt;6,MOD(Spreadsheet!AP526*10,5)=0), MOD(Spreadsheet!AP526,5000)=0),TRUE,FALSE)))</f>
        <v>1</v>
      </c>
      <c r="BT526" s="5" t="b">
        <f t="array" ref="BT526">IF(ISBLANK(Spreadsheet!AQ526),TRUE,ISNUMBER(MATCH(TRUE,EXACT(Spreadsheet!AQ526,EnrollWaive),0)))</f>
        <v>1</v>
      </c>
      <c r="BU526" s="5" t="b">
        <f t="array" ref="BU526">IF(ISBLANK(Spreadsheet!AR526),TRUE,ISNUMBER(MATCH(TRUE,EXACT(Spreadsheet!AR526,LifeBenefitClasses),0)))</f>
        <v>1</v>
      </c>
      <c r="BV526" s="5" t="b">
        <f>IF(OR(ISBLANK(Spreadsheet!AR526), Spreadsheet!AR526="Waive"),IF(ISBLANK(Spreadsheet!AS526),TRUE,FALSE),IF(OR(AND(NOT(ISBLANK(Spreadsheet!AR526)),ISBLANK(Spreadsheet!AS526)),NOT(ISNUMBER(VALUE(Spreadsheet!AS526)))),FALSE,IF(OR(AND(Spreadsheet!AS526&lt;6,MOD(Spreadsheet!AS526*10,5)=0), MOD(Spreadsheet!AS526,10000)=0),TRUE,FALSE)))</f>
        <v>1</v>
      </c>
      <c r="BW526" s="5" t="b">
        <f t="array" ref="BW526">IF(ISBLANK(Spreadsheet!AT526),TRUE,ISNUMBER(MATCH(TRUE,EXACT(Spreadsheet!AT526,LifeBenefitClasses),0)))</f>
        <v>1</v>
      </c>
      <c r="BX526" s="5" t="b">
        <f>IF(OR(ISBLANK(Spreadsheet!AT526), Spreadsheet!AT526="Waive"),IF(ISBLANK(Spreadsheet!AU526),TRUE,FALSE),IF(OR(AND(NOT(ISBLANK(Spreadsheet!AT526)),ISBLANK(Spreadsheet!AU526)),NOT(ISNUMBER(VALUE(Spreadsheet!AU526)))),FALSE,IF(AND(NOT(OR(ISBLANK(Spreadsheet!AT526),Spreadsheet!AT526="Waive")),NOT(OR(ISBLANK(Spreadsheet!AR526),Spreadsheet!AR526="Waive")),MOD(Spreadsheet!AU526,5000)=0, Spreadsheet!AU526&lt;=(Spreadsheet!AS526*0.5)),TRUE,FALSE)))</f>
        <v>1</v>
      </c>
      <c r="BY526" s="5" t="b">
        <f t="array" ref="BY526">IF(ISBLANK(Spreadsheet!AV526),TRUE,ISNUMBER(MATCH(TRUE,EXACT(Spreadsheet!AV526,EnrollWaive),0)))</f>
        <v>1</v>
      </c>
      <c r="BZ526" s="5" t="b">
        <f t="array" ref="BZ526">IF(ISBLANK(Spreadsheet!AW526),TRUE,ISNUMBER(MATCH(TRUE,EXACT(Spreadsheet!AW526,LifeBenefitClasses),0)))</f>
        <v>1</v>
      </c>
      <c r="CA526" s="5" t="b">
        <f t="array" ref="CA526">IF(ISBLANK(Spreadsheet!AX526),TRUE,ISNUMBER(MATCH(TRUE,EXACT(Spreadsheet!AX526,LifeBenefitClasses),0)))</f>
        <v>1</v>
      </c>
      <c r="CB526" s="5" t="b">
        <f t="array" ref="CB526">IF(ISBLANK(Spreadsheet!AY526),TRUE,ISNUMBER(MATCH(TRUE,EXACT(Spreadsheet!AY526,LifeBenefitClasses),0)))</f>
        <v>1</v>
      </c>
      <c r="CC526" s="5" t="b">
        <f t="array" ref="CC526">IF(ISBLANK(Spreadsheet!AZ526),TRUE,ISNUMBER(MATCH(TRUE,EXACT(Spreadsheet!AZ526,LifeBenefitClasses),0)))</f>
        <v>1</v>
      </c>
      <c r="CD526" s="5" t="b">
        <f t="array" ref="CD526">IF(ISBLANK(Spreadsheet!BA526),TRUE,ISNUMBER(MATCH(TRUE,EXACT(Spreadsheet!BA526,LifeBenefitClasses),0)))</f>
        <v>1</v>
      </c>
      <c r="CE526" s="5" t="b">
        <f>IF(OR(ISBLANK(Spreadsheet!BA526), Spreadsheet!BA526="Waive"),IF(ISBLANK(Spreadsheet!BB526),TRUE,FALSE),IF(OR(AND(NOT(ISBLANK(Spreadsheet!BA526)),ISBLANK(Spreadsheet!BB526)),NOT(ISNUMBER(VALUE(Spreadsheet!BB526))),ISBLANK(Spreadsheet!BC526),NOT(ISNUMBER(VALUE(Spreadsheet!BC526)))),FALSE,IF(AND(Spreadsheet!BB526&gt;=50000,Spreadsheet!BB526&lt;=250000,MOD(Spreadsheet!BB526,10000)=0,Spreadsheet!BB526&lt;=(10*Spreadsheet!BC526)),TRUE,FALSE)))</f>
        <v>1</v>
      </c>
      <c r="CF526" s="5" t="b">
        <f>IF(NOT(ISBLANK(Spreadsheet!BC526)),AND(ISNUMBER(VALUE(Spreadsheet!BC526)),Spreadsheet!BC526&gt;0),AND(OR(ISBLANK(Spreadsheet!AO526),Spreadsheet!AO526="Waive",AND(NOT(OR(ISBLANK(Spreadsheet!AO526),Spreadsheet!AO526="Waive")),Spreadsheet!AP526&gt;=6)),OR(ISBLANK(Spreadsheet!AR526),AND(NOT(OR(ISBLANK(Spreadsheet!AR526),Spreadsheet!AR526="Waive")),Spreadsheet!AS526&gt;=6)),OR(ISBLANK(Spreadsheet!AW526)),OR(ISBLANK(Spreadsheet!AX526)),OR(ISBLANK(Spreadsheet!AY526)),OR(ISBLANK(Spreadsheet!AZ526)),OR(ISBLANK(Spreadsheet!BA526),Spreadsheet!BA526="Waive")))</f>
        <v>1</v>
      </c>
      <c r="CG526" s="5" t="b">
        <f t="shared" ca="1" si="39"/>
        <v>1</v>
      </c>
    </row>
    <row r="527" spans="8:85" x14ac:dyDescent="0.3">
      <c r="H527" s="5">
        <f t="shared" ca="1" si="36"/>
        <v>2</v>
      </c>
      <c r="I527" s="5" t="str">
        <f t="shared" ca="1" si="38"/>
        <v/>
      </c>
      <c r="J527" s="5" t="str">
        <f>IF(AND(NOT(ISBLANK(Spreadsheet!C527)),ISBLANK(Spreadsheet!D527)),Spreadsheet!F527&amp;" "&amp;Spreadsheet!H527,"")</f>
        <v/>
      </c>
      <c r="K527" s="5">
        <f>IF(AND(NOT(ISBLANK(Spreadsheet!C527)),ISBLANK(Spreadsheet!D527)),COUNTIFS(Spreadsheet!E528:E$786,"=Child",Spreadsheet!C528:C$786, "="&amp;Spreadsheet!C527) + COUNTIFS(Spreadsheet!E528:E$786,"=Step-child",Spreadsheet!C528:C$786, "="&amp;Spreadsheet!C527),0)</f>
        <v>0</v>
      </c>
      <c r="L527" s="5">
        <f>IF(NOT(ISBLANK(J527)),COUNTIFS(Spreadsheet!E528:E$786,"=Wife",Spreadsheet!C528:C$786, "="&amp;Spreadsheet!C527) + COUNTIFS(Spreadsheet!E528:E$786,"=Husband",Spreadsheet!C528:C$786, "="&amp;Spreadsheet!C527),0)</f>
        <v>0</v>
      </c>
      <c r="M527" s="5">
        <f>IF(NOT(ISBLANK(Spreadsheet!AJ527)),VLOOKUP(Spreadsheet!AJ527,'Drop Downs'!$P$2:$R$16,3,FALSE),0)</f>
        <v>0</v>
      </c>
      <c r="N527" s="5">
        <f>IF(NOT(ISBLANK(Spreadsheet!AJ527)), VLOOKUP(Spreadsheet!AJ527,'Drop Downs'!$P$2:$R$16,2,FALSE),0)</f>
        <v>0</v>
      </c>
      <c r="O527" s="5">
        <f>IF(NOT(ISBLANK(Spreadsheet!AL527)),VLOOKUP(Spreadsheet!AL527,'Drop Downs'!$P$2:$R$16,3,FALSE), 0)</f>
        <v>0</v>
      </c>
      <c r="P527" s="5">
        <f>IF(NOT(ISBLANK(Spreadsheet!AL527)),VLOOKUP(Spreadsheet!AL527,'Drop Downs'!$P$2:$R$16,2,FALSE),0)</f>
        <v>0</v>
      </c>
      <c r="Q527" s="5">
        <f>IF(NOT(ISBLANK(Spreadsheet!AN527)),VLOOKUP(Spreadsheet!AN527,'Drop Downs'!$P$2:$R$16,3,FALSE),0)</f>
        <v>0</v>
      </c>
      <c r="R527" s="5">
        <f>IF(NOT(ISBLANK(Spreadsheet!AN527)),VLOOKUP(Spreadsheet!AN527,'Drop Downs'!$P$2:$R$16,2,FALSE),0)</f>
        <v>0</v>
      </c>
      <c r="S527" s="5" t="str">
        <f>IF(OR(M527&gt;K527,N527&gt;L527,O527&gt;K527, Q527&gt;K527,N527&gt;L527, P527&gt;L527, R527&gt;L527),"Member currently has a coverage election over what he/she needs.  Please add more dependents or adjust the coverage election.","")&amp;(IF(AND(NOT(ISBLANK(Spreadsheet!C527)),NOT(ISBLANK(Spreadsheet!D527)),ISBLANK(Spreadsheet!E527)),"Dependent lacks a relationship to member.Please select one from the drop-down.",""))</f>
        <v/>
      </c>
      <c r="T527" s="5" t="b">
        <f t="shared" si="37"/>
        <v>1</v>
      </c>
      <c r="U527" s="5" t="b">
        <f>OR(ISBLANK(Spreadsheet!C527),IF(NOT(ISBLANK(Spreadsheet!D527)),NOT(ISBLANK(Spreadsheet!E527)),TRUE))</f>
        <v>1</v>
      </c>
      <c r="V527" s="5" t="b">
        <f>OR(ISBLANK(Spreadsheet!C527), NOT(ISBLANK(Spreadsheet!I527)))</f>
        <v>1</v>
      </c>
      <c r="W527" s="5" t="b">
        <f>OR(ISBLANK(Spreadsheet!D527),NOT(ISBLANK(Spreadsheet!C527)))</f>
        <v>1</v>
      </c>
      <c r="X527" s="155" t="str">
        <f>REPT("0",MIN(FIND({1,2,3,4,5,6,7,8,9},Spreadsheet!C527&amp;"123456789"))-1)&amp;IF(ISBLANK(Spreadsheet!C527),"",SUMPRODUCT(MID(0&amp;Spreadsheet!C527,LARGE(INDEX(ISNUMBER(--MID(Spreadsheet!C527,ROW($1:$225),1))*
 ROW($1:$225),0),ROW($1:$225))+1,1)*10^ROW($1:$225)/10))</f>
        <v/>
      </c>
      <c r="Y527" s="5" t="b">
        <f>IF(NOT(ISBLANK(Spreadsheet!C527)),IF(AND(ISNUMBER(VALUE(Spreadsheet!C527)), LEN(Spreadsheet!C527)=9),TRUE,FALSE),TRUE)</f>
        <v>1</v>
      </c>
      <c r="Z527" s="155" t="str">
        <f>REPT("0",MIN(FIND({1,2,3,4,5,6,7,8,9},Spreadsheet!D527&amp;"123456789"))-1)&amp;IF(ISBLANK(Spreadsheet!D527),"",SUMPRODUCT(MID(0&amp;Spreadsheet!D527,LARGE(INDEX(ISNUMBER(--MID(Spreadsheet!D527,ROW($1:$225),1))*
 ROW($1:$225),0),ROW($1:$225))+1,1)*10^ROW($1:$225)/10))</f>
        <v/>
      </c>
      <c r="AA527" s="5" t="b">
        <f>IF(AND(NOT(ISBLANK(Spreadsheet!D527)),NOT(ISBLANK(Spreadsheet!C527))),IF(AND(ISNUMBER(VALUE(Spreadsheet!D527)), LEN(Spreadsheet!D527)=9),TRUE,FALSE),IF(AND(NOT(ISBLANK(Spreadsheet!D527)),ISBLANK(Spreadsheet!C527)),FALSE,TRUE))</f>
        <v>1</v>
      </c>
      <c r="AB527" s="5" t="b">
        <f>OR(ISBLANK(Spreadsheet!Y527),IF(NOT(ISBLANK(Spreadsheet!Y527)),LEN(Spreadsheet!Y527)=10,ISNUMBER(VALUE(Spreadsheet!Y527))))</f>
        <v>1</v>
      </c>
      <c r="AC527" s="5" t="b">
        <f>OR(ISBLANK(Spreadsheet!AI527), AND(NOT(ISBLANK(Spreadsheet!AJ527)), NOT(ISNUMBER(SEARCH("Waive",Spreadsheet!AJ527)))))</f>
        <v>1</v>
      </c>
      <c r="AD527" s="5" t="b">
        <f>OR(ISBLANK(Spreadsheet!AK527), AND(NOT(ISBLANK(Spreadsheet!AL527)), NOT(ISNUMBER(SEARCH("Waive",Spreadsheet!AL527)))))</f>
        <v>1</v>
      </c>
      <c r="AE527" s="5" t="b">
        <f>OR(ISBLANK(Spreadsheet!AM527), AND(NOT(ISBLANK(Spreadsheet!AN527)), NOT(ISNUMBER(SEARCH("Waive", Spreadsheet!AN527)))))</f>
        <v>1</v>
      </c>
      <c r="AF527" s="5" t="b">
        <f>OR(ISBLANK(Spreadsheet!C527), NOT(ISBLANK(Spreadsheet!D527)),NOT(ISBLANK(Spreadsheet!L527)))</f>
        <v>1</v>
      </c>
      <c r="AG527" s="5" t="b">
        <f>IF(AND(NOT(ISBLANK(Spreadsheet!C527)), NOT(ISBLANK(Spreadsheet!D527)),Spreadsheet!C527&lt;&gt;Spreadsheet!D527),IF(ISERROR(VLOOKUP(Spreadsheet!C527, Spreadsheet!$C$6:'Spreadsheet'!$C526,1,FALSE)), FALSE, TRUE),TRUE)</f>
        <v>1</v>
      </c>
      <c r="AH527" s="5" t="b">
        <f>Spreadsheet!$B$2=Spreadsheet!AD527</f>
        <v>1</v>
      </c>
      <c r="AI527" s="5" t="b">
        <f>IF(ISBLANK(Spreadsheet!G527),TRUE,IF(OR(LEN(Spreadsheet!G527)&gt;1,ISNUMBER(VALUE(Spreadsheet!G527))),FALSE,TRUE))</f>
        <v>1</v>
      </c>
      <c r="AJ527" s="5" t="b">
        <f>OR(ISBLANK(Spreadsheet!C527), NOT(ISBLANK(Spreadsheet!B527)), NOT(ISBLANK(Spreadsheet!D527)))</f>
        <v>1</v>
      </c>
      <c r="AK527" s="5" t="b">
        <f t="array" ref="AK527">IF(OR(AND(ISBLANK(Spreadsheet!E527),ISBLANK(Spreadsheet!D527),NOT(ISBLANK(Spreadsheet!C527))),AND(ISBLANK(Spreadsheet!E527),ISBLANK(Spreadsheet!D527),ISBLANK(Spreadsheet!C527))),TRUE,ISNUMBER(MATCH(TRUE,EXACT(Spreadsheet!E527,Relationships),0)))</f>
        <v>1</v>
      </c>
      <c r="AL527" s="5" t="b">
        <f>IF(NOT(ISBLANK(Spreadsheet!C527)),IF(OR(ISBLANK(Spreadsheet!F527),LEN(Spreadsheet!F527)&gt;40),FALSE,TRUE),TRUE)</f>
        <v>1</v>
      </c>
      <c r="AM527" s="5" t="b">
        <f>IF(NOT(ISBLANK(Spreadsheet!C527)),IF(OR(ISBLANK(Spreadsheet!H527),LEN(Spreadsheet!H527)&gt;40),FALSE,TRUE),TRUE)</f>
        <v>1</v>
      </c>
      <c r="AN527" s="5" t="b">
        <f t="array" ref="AN527">IF(ISBLANK(Spreadsheet!I527),TRUE,ISNUMBER(MATCH(TRUE,EXACT(Spreadsheet!I527,GenderValues),0)))</f>
        <v>1</v>
      </c>
      <c r="AO527" s="5" t="b">
        <f ca="1">IF(ISERROR(DATEVALUE(TEXT(Spreadsheet!J527,"mm/dd/yyyy")) &gt; TODAY()),IF(AND(ISBLANK(Spreadsheet!J527),ISBLANK(Spreadsheet!C527)),TRUE,FALSE),IF(DATEVALUE(TEXT(Spreadsheet!J527,"mm/dd/yyyy")) &gt; TODAY(),FALSE,TRUE))</f>
        <v>1</v>
      </c>
      <c r="AP527" s="5" t="b">
        <f>OR(ISBLANK(Spreadsheet!K527),LEN(Spreadsheet!K527)&lt;=100)</f>
        <v>1</v>
      </c>
      <c r="AQ527" s="5" t="b">
        <f t="array" ref="AQ527">IF(OR(AND(ISBLANK(Spreadsheet!L527),ISBLANK(Spreadsheet!C527)),AND(NOT(ISBLANK(Spreadsheet!C527)),NOT(ISBLANK(Spreadsheet!D527)))),TRUE,ISNUMBER(MATCH(TRUE,EXACT(Spreadsheet!L527,MaritalStatus),0)))</f>
        <v>1</v>
      </c>
      <c r="AR527" s="5" t="b">
        <f ca="1">IF(ISERROR(DATEVALUE(TEXT(Spreadsheet!M527,"mm/dd/yyyy")) &gt; TODAY()),IF(ISBLANK(Spreadsheet!M527),TRUE,FALSE),IF(DATEVALUE(TEXT(Spreadsheet!M527,"mm/dd/yyyy")) &gt; TODAY(),FALSE,TRUE))</f>
        <v>1</v>
      </c>
      <c r="AS527" s="5" t="b">
        <f>OR(ISBLANK(Spreadsheet!N527),LEN(Spreadsheet!N527)&lt;=100)</f>
        <v>1</v>
      </c>
      <c r="AT527" s="5" t="b">
        <f>OR(ISBLANK(Spreadsheet!O527),UPPER(Spreadsheet!O527)="YES")</f>
        <v>1</v>
      </c>
      <c r="AU527" s="5" t="b">
        <f>OR(ISBLANK(Spreadsheet!P527),UPPER(Spreadsheet!P527)="YES")</f>
        <v>1</v>
      </c>
      <c r="AV527" s="5" t="b">
        <f t="array" ref="AV527">IF(ISBLANK(Spreadsheet!Q527),TRUE,ISNUMBER(MATCH(TRUE,EXACT(Spreadsheet!Q527,OnGroupsPriorIns),0)))</f>
        <v>1</v>
      </c>
      <c r="AW527" s="5" t="b">
        <f>OR(ISBLANK(Spreadsheet!R527),UPPER(Spreadsheet!R527)="YES")</f>
        <v>1</v>
      </c>
      <c r="AX527" s="5" t="b">
        <f>OR(ISBLANK(Spreadsheet!S527),UPPER(Spreadsheet!S527)="YES")</f>
        <v>1</v>
      </c>
      <c r="AY527" s="5" t="b">
        <f>OR(AND(ISBLANK(Spreadsheet!C527),LEN(Spreadsheet!T527)=0),AND(NOT(ISBLANK(Spreadsheet!C527)),LEN(Spreadsheet!T527)&gt;0,LEN(Spreadsheet!T527)&lt;=50))</f>
        <v>1</v>
      </c>
      <c r="AZ527" s="5" t="b">
        <f>OR(LEN(Spreadsheet!U527)=0,AND(LEN(Spreadsheet!U527)&gt;0,LEN(Spreadsheet!U527)&lt;=50))</f>
        <v>1</v>
      </c>
      <c r="BA527" s="5" t="b">
        <f>OR(AND(ISBLANK(Spreadsheet!C527),LEN(Spreadsheet!V527)=0),AND(NOT(ISBLANK(Spreadsheet!C527)),LEN(Spreadsheet!V527)&gt;0,LEN(Spreadsheet!V527)&lt;=50))</f>
        <v>1</v>
      </c>
      <c r="BB527" s="5" t="b">
        <f t="array" ref="BB527">IF(AND(ISBLANK(Spreadsheet!C527),LEN(Spreadsheet!W527)=0),TRUE,ISNUMBER(MATCH(TRUE,EXACT(Spreadsheet!W527,States),0)))</f>
        <v>1</v>
      </c>
      <c r="BC527" s="5" t="b">
        <f>OR(AND(ISBLANK(Spreadsheet!C527),LEN(Spreadsheet!X527)=0),AND(NOT(ISBLANK(Spreadsheet!C527)),LEN(Spreadsheet!X527)&gt;0,LEN(Spreadsheet!X527)=5,ISNUMBER(VALUE(Spreadsheet!X527))))</f>
        <v>1</v>
      </c>
      <c r="BD527" s="5" t="b">
        <f>OR(ISBLANK(Spreadsheet!Z527),LEN(Spreadsheet!Z527)&lt;=50)</f>
        <v>1</v>
      </c>
      <c r="BE527" s="5" t="b">
        <f>ISBLANK(Spreadsheet!AA527)</f>
        <v>1</v>
      </c>
      <c r="BF527" s="5" t="b">
        <f>ISBLANK(Spreadsheet!AB527)</f>
        <v>1</v>
      </c>
      <c r="BG527" s="5" t="b">
        <f>IF(ISERROR(DATEVALUE(TEXT(Spreadsheet!AC527,"mm/dd/yyyy")) &gt; DATEVALUE(TEXT(Spreadsheet!J527,"mm/dd/yyyy"))),IF(OR(AND(ISBLANK(Spreadsheet!AC527),ISBLANK(Spreadsheet!C527)),AND(NOT(ISBLANK(Spreadsheet!C527)),ISBLANK(Spreadsheet!AC527),NOT(ISBLANK(Spreadsheet!D527)))),TRUE,FALSE),IF(DATEVALUE(TEXT(Spreadsheet!AC527,"mm/dd/yyyy")) &gt; DATEVALUE(TEXT(Spreadsheet!J527,"mm/dd/yyyy")),TRUE,FALSE))</f>
        <v>1</v>
      </c>
      <c r="BH527" s="5" t="b">
        <f>OR(AND(ISBLANK(Spreadsheet!C527),ISBLANK(Spreadsheet!AE527)),AND(NOT(ISBLANK(Spreadsheet!C527)),NOT(ISBLANK(Spreadsheet!D527)),ISBLANK(Spreadsheet!AE527)),AND(NOT(ISBLANK(Spreadsheet!C527)),ISBLANK(Spreadsheet!D527),NOT(ISBLANK(Spreadsheet!AE527)),LEN(Spreadsheet!AE527)&lt;=100))</f>
        <v>1</v>
      </c>
      <c r="BI527" s="5" t="b">
        <f t="array" ref="BI527">IF(ISBLANK(Spreadsheet!AF527),TRUE,ISNUMBER(MATCH(TRUE,EXACT(Spreadsheet!AF527,CobraShortReasons),0)))</f>
        <v>1</v>
      </c>
      <c r="BJ527" s="5" t="b">
        <f ca="1">IF(ISERROR(DATEVALUE(TEXT(Spreadsheet!AG527,"mm/dd/yyyy")) &gt; TODAY()),IF(ISBLANK(Spreadsheet!AG527),TRUE,FALSE),IF(DATEVALUE(TEXT(Spreadsheet!AG527,"mm/dd/yyyy")) &gt; TODAY(),FALSE,TRUE))</f>
        <v>1</v>
      </c>
      <c r="BK527" s="5" t="b">
        <f>OR(ISBLANK(Spreadsheet!AH527),LEN(Spreadsheet!AH527)&lt;=25)</f>
        <v>1</v>
      </c>
      <c r="BL527" s="5" t="b">
        <f t="array" aca="1" ref="BL527" ca="1">IF(ISBLANK(Spreadsheet!AI527),TRUE,ISNUMBER(MATCH(TRUE,EXACT(Spreadsheet!AI527,INDIRECT(Spreadsheet!$D$2)),0)))</f>
        <v>1</v>
      </c>
      <c r="BM527" s="5" t="b">
        <f t="array" aca="1" ref="BM527" ca="1">IF(ISBLANK(Spreadsheet!AJ527),TRUE,ISNUMBER(MATCH(TRUE,EXACT(Spreadsheet!AJ527,INDIRECT(Spreadsheet!BJ527)),0)))</f>
        <v>1</v>
      </c>
      <c r="BN527" s="5" t="b">
        <f t="array" ref="BN527">IF(ISBLANK(Spreadsheet!AK527),TRUE,ISNUMBER(MATCH(TRUE,EXACT(Spreadsheet!AK527,DentalPlans),0)))</f>
        <v>1</v>
      </c>
      <c r="BO527" s="5" t="b">
        <f t="array" aca="1" ref="BO527" ca="1">IF(ISBLANK(Spreadsheet!AL527),TRUE,ISNUMBER(MATCH(TRUE,EXACT(Spreadsheet!AL527,INDIRECT(Spreadsheet!BK527)),0)))</f>
        <v>1</v>
      </c>
      <c r="BP527" s="5" t="b">
        <f t="array" ref="BP527">IF(ISBLANK(Spreadsheet!AM527),TRUE,ISNUMBER(MATCH(TRUE,EXACT(Spreadsheet!AM527,VisionPlans),0)))</f>
        <v>1</v>
      </c>
      <c r="BQ527" s="5" t="b">
        <f t="array" aca="1" ref="BQ527" ca="1">IF(ISBLANK(Spreadsheet!AN527),TRUE,ISNUMBER(MATCH(TRUE,EXACT(Spreadsheet!AN527,INDIRECT(Spreadsheet!BL527)),0)))</f>
        <v>1</v>
      </c>
      <c r="BR527" s="5" t="b">
        <f t="array" ref="BR527">IF(ISBLANK(Spreadsheet!AO527),TRUE,ISNUMBER(MATCH(TRUE,EXACT(Spreadsheet!AO527,LifeBenefitClasses),0)))</f>
        <v>1</v>
      </c>
      <c r="BS527" s="5" t="b">
        <f>IF(OR(ISBLANK(Spreadsheet!AO527), Spreadsheet!AO527="Waive"),IF(ISBLANK(Spreadsheet!AP527),TRUE,FALSE),IF(OR(AND(NOT(ISBLANK(Spreadsheet!AO527)),ISBLANK(Spreadsheet!AP527)),NOT(ISNUMBER(VALUE(Spreadsheet!AP527)))),FALSE,IF(OR(AND(Spreadsheet!AP527&lt;6,MOD(Spreadsheet!AP527*10,5)=0), MOD(Spreadsheet!AP527,5000)=0),TRUE,FALSE)))</f>
        <v>1</v>
      </c>
      <c r="BT527" s="5" t="b">
        <f t="array" ref="BT527">IF(ISBLANK(Spreadsheet!AQ527),TRUE,ISNUMBER(MATCH(TRUE,EXACT(Spreadsheet!AQ527,EnrollWaive),0)))</f>
        <v>1</v>
      </c>
      <c r="BU527" s="5" t="b">
        <f t="array" ref="BU527">IF(ISBLANK(Spreadsheet!AR527),TRUE,ISNUMBER(MATCH(TRUE,EXACT(Spreadsheet!AR527,LifeBenefitClasses),0)))</f>
        <v>1</v>
      </c>
      <c r="BV527" s="5" t="b">
        <f>IF(OR(ISBLANK(Spreadsheet!AR527), Spreadsheet!AR527="Waive"),IF(ISBLANK(Spreadsheet!AS527),TRUE,FALSE),IF(OR(AND(NOT(ISBLANK(Spreadsheet!AR527)),ISBLANK(Spreadsheet!AS527)),NOT(ISNUMBER(VALUE(Spreadsheet!AS527)))),FALSE,IF(OR(AND(Spreadsheet!AS527&lt;6,MOD(Spreadsheet!AS527*10,5)=0), MOD(Spreadsheet!AS527,10000)=0),TRUE,FALSE)))</f>
        <v>1</v>
      </c>
      <c r="BW527" s="5" t="b">
        <f t="array" ref="BW527">IF(ISBLANK(Spreadsheet!AT527),TRUE,ISNUMBER(MATCH(TRUE,EXACT(Spreadsheet!AT527,LifeBenefitClasses),0)))</f>
        <v>1</v>
      </c>
      <c r="BX527" s="5" t="b">
        <f>IF(OR(ISBLANK(Spreadsheet!AT527), Spreadsheet!AT527="Waive"),IF(ISBLANK(Spreadsheet!AU527),TRUE,FALSE),IF(OR(AND(NOT(ISBLANK(Spreadsheet!AT527)),ISBLANK(Spreadsheet!AU527)),NOT(ISNUMBER(VALUE(Spreadsheet!AU527)))),FALSE,IF(AND(NOT(OR(ISBLANK(Spreadsheet!AT527),Spreadsheet!AT527="Waive")),NOT(OR(ISBLANK(Spreadsheet!AR527),Spreadsheet!AR527="Waive")),MOD(Spreadsheet!AU527,5000)=0, Spreadsheet!AU527&lt;=(Spreadsheet!AS527*0.5)),TRUE,FALSE)))</f>
        <v>1</v>
      </c>
      <c r="BY527" s="5" t="b">
        <f t="array" ref="BY527">IF(ISBLANK(Spreadsheet!AV527),TRUE,ISNUMBER(MATCH(TRUE,EXACT(Spreadsheet!AV527,EnrollWaive),0)))</f>
        <v>1</v>
      </c>
      <c r="BZ527" s="5" t="b">
        <f t="array" ref="BZ527">IF(ISBLANK(Spreadsheet!AW527),TRUE,ISNUMBER(MATCH(TRUE,EXACT(Spreadsheet!AW527,LifeBenefitClasses),0)))</f>
        <v>1</v>
      </c>
      <c r="CA527" s="5" t="b">
        <f t="array" ref="CA527">IF(ISBLANK(Spreadsheet!AX527),TRUE,ISNUMBER(MATCH(TRUE,EXACT(Spreadsheet!AX527,LifeBenefitClasses),0)))</f>
        <v>1</v>
      </c>
      <c r="CB527" s="5" t="b">
        <f t="array" ref="CB527">IF(ISBLANK(Spreadsheet!AY527),TRUE,ISNUMBER(MATCH(TRUE,EXACT(Spreadsheet!AY527,LifeBenefitClasses),0)))</f>
        <v>1</v>
      </c>
      <c r="CC527" s="5" t="b">
        <f t="array" ref="CC527">IF(ISBLANK(Spreadsheet!AZ527),TRUE,ISNUMBER(MATCH(TRUE,EXACT(Spreadsheet!AZ527,LifeBenefitClasses),0)))</f>
        <v>1</v>
      </c>
      <c r="CD527" s="5" t="b">
        <f t="array" ref="CD527">IF(ISBLANK(Spreadsheet!BA527),TRUE,ISNUMBER(MATCH(TRUE,EXACT(Spreadsheet!BA527,LifeBenefitClasses),0)))</f>
        <v>1</v>
      </c>
      <c r="CE527" s="5" t="b">
        <f>IF(OR(ISBLANK(Spreadsheet!BA527), Spreadsheet!BA527="Waive"),IF(ISBLANK(Spreadsheet!BB527),TRUE,FALSE),IF(OR(AND(NOT(ISBLANK(Spreadsheet!BA527)),ISBLANK(Spreadsheet!BB527)),NOT(ISNUMBER(VALUE(Spreadsheet!BB527))),ISBLANK(Spreadsheet!BC527),NOT(ISNUMBER(VALUE(Spreadsheet!BC527)))),FALSE,IF(AND(Spreadsheet!BB527&gt;=50000,Spreadsheet!BB527&lt;=250000,MOD(Spreadsheet!BB527,10000)=0,Spreadsheet!BB527&lt;=(10*Spreadsheet!BC527)),TRUE,FALSE)))</f>
        <v>1</v>
      </c>
      <c r="CF527" s="5" t="b">
        <f>IF(NOT(ISBLANK(Spreadsheet!BC527)),AND(ISNUMBER(VALUE(Spreadsheet!BC527)),Spreadsheet!BC527&gt;0),AND(OR(ISBLANK(Spreadsheet!AO527),Spreadsheet!AO527="Waive",AND(NOT(OR(ISBLANK(Spreadsheet!AO527),Spreadsheet!AO527="Waive")),Spreadsheet!AP527&gt;=6)),OR(ISBLANK(Spreadsheet!AR527),AND(NOT(OR(ISBLANK(Spreadsheet!AR527),Spreadsheet!AR527="Waive")),Spreadsheet!AS527&gt;=6)),OR(ISBLANK(Spreadsheet!AW527)),OR(ISBLANK(Spreadsheet!AX527)),OR(ISBLANK(Spreadsheet!AY527)),OR(ISBLANK(Spreadsheet!AZ527)),OR(ISBLANK(Spreadsheet!BA527),Spreadsheet!BA527="Waive")))</f>
        <v>1</v>
      </c>
      <c r="CG527" s="5" t="b">
        <f t="shared" ca="1" si="39"/>
        <v>1</v>
      </c>
    </row>
    <row r="528" spans="8:85" x14ac:dyDescent="0.3">
      <c r="H528" s="5">
        <f t="shared" ref="H528:H591" ca="1" si="40">IF(AND(T528,U528,V528,W528,Y528,AA528,AB528,AC528,AD528,AE528,AF528,AG528,AH528,AI528,AJ528,AK528,AL528,AM528,AN528,AO528,AP528,AQ528,AR528,AS528,AT528,AU528,AV528,AW528,AX528,AY528,AZ528,BA528,BB528,BC528,BD528,BE528,BF528,BG528,BH528,BI528,BJ528,BK528,BL528,BM528,BN528,BO528,BP528,BQ528,BR528,BS528,BT528,BU528,BV528,BW528,BX528,BY528,BZ528,CA528,CB528,CC528,CD528,CE528,CF528),2,0)</f>
        <v>2</v>
      </c>
      <c r="I528" s="5" t="str">
        <f t="shared" ca="1" si="38"/>
        <v/>
      </c>
      <c r="J528" s="5" t="str">
        <f>IF(AND(NOT(ISBLANK(Spreadsheet!C528)),ISBLANK(Spreadsheet!D528)),Spreadsheet!F528&amp;" "&amp;Spreadsheet!H528,"")</f>
        <v/>
      </c>
      <c r="K528" s="5">
        <f>IF(AND(NOT(ISBLANK(Spreadsheet!C528)),ISBLANK(Spreadsheet!D528)),COUNTIFS(Spreadsheet!E529:E$786,"=Child",Spreadsheet!C529:C$786, "="&amp;Spreadsheet!C528) + COUNTIFS(Spreadsheet!E529:E$786,"=Step-child",Spreadsheet!C529:C$786, "="&amp;Spreadsheet!C528),0)</f>
        <v>0</v>
      </c>
      <c r="L528" s="5">
        <f>IF(NOT(ISBLANK(J528)),COUNTIFS(Spreadsheet!E529:E$786,"=Wife",Spreadsheet!C529:C$786, "="&amp;Spreadsheet!C528) + COUNTIFS(Spreadsheet!E529:E$786,"=Husband",Spreadsheet!C529:C$786, "="&amp;Spreadsheet!C528),0)</f>
        <v>0</v>
      </c>
      <c r="M528" s="5">
        <f>IF(NOT(ISBLANK(Spreadsheet!AJ528)),VLOOKUP(Spreadsheet!AJ528,'Drop Downs'!$P$2:$R$16,3,FALSE),0)</f>
        <v>0</v>
      </c>
      <c r="N528" s="5">
        <f>IF(NOT(ISBLANK(Spreadsheet!AJ528)), VLOOKUP(Spreadsheet!AJ528,'Drop Downs'!$P$2:$R$16,2,FALSE),0)</f>
        <v>0</v>
      </c>
      <c r="O528" s="5">
        <f>IF(NOT(ISBLANK(Spreadsheet!AL528)),VLOOKUP(Spreadsheet!AL528,'Drop Downs'!$P$2:$R$16,3,FALSE), 0)</f>
        <v>0</v>
      </c>
      <c r="P528" s="5">
        <f>IF(NOT(ISBLANK(Spreadsheet!AL528)),VLOOKUP(Spreadsheet!AL528,'Drop Downs'!$P$2:$R$16,2,FALSE),0)</f>
        <v>0</v>
      </c>
      <c r="Q528" s="5">
        <f>IF(NOT(ISBLANK(Spreadsheet!AN528)),VLOOKUP(Spreadsheet!AN528,'Drop Downs'!$P$2:$R$16,3,FALSE),0)</f>
        <v>0</v>
      </c>
      <c r="R528" s="5">
        <f>IF(NOT(ISBLANK(Spreadsheet!AN528)),VLOOKUP(Spreadsheet!AN528,'Drop Downs'!$P$2:$R$16,2,FALSE),0)</f>
        <v>0</v>
      </c>
      <c r="S528" s="5" t="str">
        <f>IF(OR(M528&gt;K528,N528&gt;L528,O528&gt;K528, Q528&gt;K528,N528&gt;L528, P528&gt;L528, R528&gt;L528),"Member currently has a coverage election over what he/she needs.  Please add more dependents or adjust the coverage election.","")&amp;(IF(AND(NOT(ISBLANK(Spreadsheet!C528)),NOT(ISBLANK(Spreadsheet!D528)),ISBLANK(Spreadsheet!E528)),"Dependent lacks a relationship to member.Please select one from the drop-down.",""))</f>
        <v/>
      </c>
      <c r="T528" s="5" t="b">
        <f t="shared" ref="T528:T591" si="41">AND(M528&lt;=K528,O528&lt;=K528,Q528&lt;=K528,N528&lt;=L528,P528&lt;=L528,R528&lt;=L528)</f>
        <v>1</v>
      </c>
      <c r="U528" s="5" t="b">
        <f>OR(ISBLANK(Spreadsheet!C528),IF(NOT(ISBLANK(Spreadsheet!D528)),NOT(ISBLANK(Spreadsheet!E528)),TRUE))</f>
        <v>1</v>
      </c>
      <c r="V528" s="5" t="b">
        <f>OR(ISBLANK(Spreadsheet!C528), NOT(ISBLANK(Spreadsheet!I528)))</f>
        <v>1</v>
      </c>
      <c r="W528" s="5" t="b">
        <f>OR(ISBLANK(Spreadsheet!D528),NOT(ISBLANK(Spreadsheet!C528)))</f>
        <v>1</v>
      </c>
      <c r="X528" s="155" t="str">
        <f>REPT("0",MIN(FIND({1,2,3,4,5,6,7,8,9},Spreadsheet!C528&amp;"123456789"))-1)&amp;IF(ISBLANK(Spreadsheet!C528),"",SUMPRODUCT(MID(0&amp;Spreadsheet!C528,LARGE(INDEX(ISNUMBER(--MID(Spreadsheet!C528,ROW($1:$225),1))*
 ROW($1:$225),0),ROW($1:$225))+1,1)*10^ROW($1:$225)/10))</f>
        <v/>
      </c>
      <c r="Y528" s="5" t="b">
        <f>IF(NOT(ISBLANK(Spreadsheet!C528)),IF(AND(ISNUMBER(VALUE(Spreadsheet!C528)), LEN(Spreadsheet!C528)=9),TRUE,FALSE),TRUE)</f>
        <v>1</v>
      </c>
      <c r="Z528" s="155" t="str">
        <f>REPT("0",MIN(FIND({1,2,3,4,5,6,7,8,9},Spreadsheet!D528&amp;"123456789"))-1)&amp;IF(ISBLANK(Spreadsheet!D528),"",SUMPRODUCT(MID(0&amp;Spreadsheet!D528,LARGE(INDEX(ISNUMBER(--MID(Spreadsheet!D528,ROW($1:$225),1))*
 ROW($1:$225),0),ROW($1:$225))+1,1)*10^ROW($1:$225)/10))</f>
        <v/>
      </c>
      <c r="AA528" s="5" t="b">
        <f>IF(AND(NOT(ISBLANK(Spreadsheet!D528)),NOT(ISBLANK(Spreadsheet!C528))),IF(AND(ISNUMBER(VALUE(Spreadsheet!D528)), LEN(Spreadsheet!D528)=9),TRUE,FALSE),IF(AND(NOT(ISBLANK(Spreadsheet!D528)),ISBLANK(Spreadsheet!C528)),FALSE,TRUE))</f>
        <v>1</v>
      </c>
      <c r="AB528" s="5" t="b">
        <f>OR(ISBLANK(Spreadsheet!Y528),IF(NOT(ISBLANK(Spreadsheet!Y528)),LEN(Spreadsheet!Y528)=10,ISNUMBER(VALUE(Spreadsheet!Y528))))</f>
        <v>1</v>
      </c>
      <c r="AC528" s="5" t="b">
        <f>OR(ISBLANK(Spreadsheet!AI528), AND(NOT(ISBLANK(Spreadsheet!AJ528)), NOT(ISNUMBER(SEARCH("Waive",Spreadsheet!AJ528)))))</f>
        <v>1</v>
      </c>
      <c r="AD528" s="5" t="b">
        <f>OR(ISBLANK(Spreadsheet!AK528), AND(NOT(ISBLANK(Spreadsheet!AL528)), NOT(ISNUMBER(SEARCH("Waive",Spreadsheet!AL528)))))</f>
        <v>1</v>
      </c>
      <c r="AE528" s="5" t="b">
        <f>OR(ISBLANK(Spreadsheet!AM528), AND(NOT(ISBLANK(Spreadsheet!AN528)), NOT(ISNUMBER(SEARCH("Waive", Spreadsheet!AN528)))))</f>
        <v>1</v>
      </c>
      <c r="AF528" s="5" t="b">
        <f>OR(ISBLANK(Spreadsheet!C528), NOT(ISBLANK(Spreadsheet!D528)),NOT(ISBLANK(Spreadsheet!L528)))</f>
        <v>1</v>
      </c>
      <c r="AG528" s="5" t="b">
        <f>IF(AND(NOT(ISBLANK(Spreadsheet!C528)), NOT(ISBLANK(Spreadsheet!D528)),Spreadsheet!C528&lt;&gt;Spreadsheet!D528),IF(ISERROR(VLOOKUP(Spreadsheet!C528, Spreadsheet!$C$6:'Spreadsheet'!$C527,1,FALSE)), FALSE, TRUE),TRUE)</f>
        <v>1</v>
      </c>
      <c r="AH528" s="5" t="b">
        <f>Spreadsheet!$B$2=Spreadsheet!AD528</f>
        <v>1</v>
      </c>
      <c r="AI528" s="5" t="b">
        <f>IF(ISBLANK(Spreadsheet!G528),TRUE,IF(OR(LEN(Spreadsheet!G528)&gt;1,ISNUMBER(VALUE(Spreadsheet!G528))),FALSE,TRUE))</f>
        <v>1</v>
      </c>
      <c r="AJ528" s="5" t="b">
        <f>OR(ISBLANK(Spreadsheet!C528), NOT(ISBLANK(Spreadsheet!B528)), NOT(ISBLANK(Spreadsheet!D528)))</f>
        <v>1</v>
      </c>
      <c r="AK528" s="5" t="b">
        <f t="array" ref="AK528">IF(OR(AND(ISBLANK(Spreadsheet!E528),ISBLANK(Spreadsheet!D528),NOT(ISBLANK(Spreadsheet!C528))),AND(ISBLANK(Spreadsheet!E528),ISBLANK(Spreadsheet!D528),ISBLANK(Spreadsheet!C528))),TRUE,ISNUMBER(MATCH(TRUE,EXACT(Spreadsheet!E528,Relationships),0)))</f>
        <v>1</v>
      </c>
      <c r="AL528" s="5" t="b">
        <f>IF(NOT(ISBLANK(Spreadsheet!C528)),IF(OR(ISBLANK(Spreadsheet!F528),LEN(Spreadsheet!F528)&gt;40),FALSE,TRUE),TRUE)</f>
        <v>1</v>
      </c>
      <c r="AM528" s="5" t="b">
        <f>IF(NOT(ISBLANK(Spreadsheet!C528)),IF(OR(ISBLANK(Spreadsheet!H528),LEN(Spreadsheet!H528)&gt;40),FALSE,TRUE),TRUE)</f>
        <v>1</v>
      </c>
      <c r="AN528" s="5" t="b">
        <f t="array" ref="AN528">IF(ISBLANK(Spreadsheet!I528),TRUE,ISNUMBER(MATCH(TRUE,EXACT(Spreadsheet!I528,GenderValues),0)))</f>
        <v>1</v>
      </c>
      <c r="AO528" s="5" t="b">
        <f ca="1">IF(ISERROR(DATEVALUE(TEXT(Spreadsheet!J528,"mm/dd/yyyy")) &gt; TODAY()),IF(AND(ISBLANK(Spreadsheet!J528),ISBLANK(Spreadsheet!C528)),TRUE,FALSE),IF(DATEVALUE(TEXT(Spreadsheet!J528,"mm/dd/yyyy")) &gt; TODAY(),FALSE,TRUE))</f>
        <v>1</v>
      </c>
      <c r="AP528" s="5" t="b">
        <f>OR(ISBLANK(Spreadsheet!K528),LEN(Spreadsheet!K528)&lt;=100)</f>
        <v>1</v>
      </c>
      <c r="AQ528" s="5" t="b">
        <f t="array" ref="AQ528">IF(OR(AND(ISBLANK(Spreadsheet!L528),ISBLANK(Spreadsheet!C528)),AND(NOT(ISBLANK(Spreadsheet!C528)),NOT(ISBLANK(Spreadsheet!D528)))),TRUE,ISNUMBER(MATCH(TRUE,EXACT(Spreadsheet!L528,MaritalStatus),0)))</f>
        <v>1</v>
      </c>
      <c r="AR528" s="5" t="b">
        <f ca="1">IF(ISERROR(DATEVALUE(TEXT(Spreadsheet!M528,"mm/dd/yyyy")) &gt; TODAY()),IF(ISBLANK(Spreadsheet!M528),TRUE,FALSE),IF(DATEVALUE(TEXT(Spreadsheet!M528,"mm/dd/yyyy")) &gt; TODAY(),FALSE,TRUE))</f>
        <v>1</v>
      </c>
      <c r="AS528" s="5" t="b">
        <f>OR(ISBLANK(Spreadsheet!N528),LEN(Spreadsheet!N528)&lt;=100)</f>
        <v>1</v>
      </c>
      <c r="AT528" s="5" t="b">
        <f>OR(ISBLANK(Spreadsheet!O528),UPPER(Spreadsheet!O528)="YES")</f>
        <v>1</v>
      </c>
      <c r="AU528" s="5" t="b">
        <f>OR(ISBLANK(Spreadsheet!P528),UPPER(Spreadsheet!P528)="YES")</f>
        <v>1</v>
      </c>
      <c r="AV528" s="5" t="b">
        <f t="array" ref="AV528">IF(ISBLANK(Spreadsheet!Q528),TRUE,ISNUMBER(MATCH(TRUE,EXACT(Spreadsheet!Q528,OnGroupsPriorIns),0)))</f>
        <v>1</v>
      </c>
      <c r="AW528" s="5" t="b">
        <f>OR(ISBLANK(Spreadsheet!R528),UPPER(Spreadsheet!R528)="YES")</f>
        <v>1</v>
      </c>
      <c r="AX528" s="5" t="b">
        <f>OR(ISBLANK(Spreadsheet!S528),UPPER(Spreadsheet!S528)="YES")</f>
        <v>1</v>
      </c>
      <c r="AY528" s="5" t="b">
        <f>OR(AND(ISBLANK(Spreadsheet!C528),LEN(Spreadsheet!T528)=0),AND(NOT(ISBLANK(Spreadsheet!C528)),LEN(Spreadsheet!T528)&gt;0,LEN(Spreadsheet!T528)&lt;=50))</f>
        <v>1</v>
      </c>
      <c r="AZ528" s="5" t="b">
        <f>OR(LEN(Spreadsheet!U528)=0,AND(LEN(Spreadsheet!U528)&gt;0,LEN(Spreadsheet!U528)&lt;=50))</f>
        <v>1</v>
      </c>
      <c r="BA528" s="5" t="b">
        <f>OR(AND(ISBLANK(Spreadsheet!C528),LEN(Spreadsheet!V528)=0),AND(NOT(ISBLANK(Spreadsheet!C528)),LEN(Spreadsheet!V528)&gt;0,LEN(Spreadsheet!V528)&lt;=50))</f>
        <v>1</v>
      </c>
      <c r="BB528" s="5" t="b">
        <f t="array" ref="BB528">IF(AND(ISBLANK(Spreadsheet!C528),LEN(Spreadsheet!W528)=0),TRUE,ISNUMBER(MATCH(TRUE,EXACT(Spreadsheet!W528,States),0)))</f>
        <v>1</v>
      </c>
      <c r="BC528" s="5" t="b">
        <f>OR(AND(ISBLANK(Spreadsheet!C528),LEN(Spreadsheet!X528)=0),AND(NOT(ISBLANK(Spreadsheet!C528)),LEN(Spreadsheet!X528)&gt;0,LEN(Spreadsheet!X528)=5,ISNUMBER(VALUE(Spreadsheet!X528))))</f>
        <v>1</v>
      </c>
      <c r="BD528" s="5" t="b">
        <f>OR(ISBLANK(Spreadsheet!Z528),LEN(Spreadsheet!Z528)&lt;=50)</f>
        <v>1</v>
      </c>
      <c r="BE528" s="5" t="b">
        <f>ISBLANK(Spreadsheet!AA528)</f>
        <v>1</v>
      </c>
      <c r="BF528" s="5" t="b">
        <f>ISBLANK(Spreadsheet!AB528)</f>
        <v>1</v>
      </c>
      <c r="BG528" s="5" t="b">
        <f>IF(ISERROR(DATEVALUE(TEXT(Spreadsheet!AC528,"mm/dd/yyyy")) &gt; DATEVALUE(TEXT(Spreadsheet!J528,"mm/dd/yyyy"))),IF(OR(AND(ISBLANK(Spreadsheet!AC528),ISBLANK(Spreadsheet!C528)),AND(NOT(ISBLANK(Spreadsheet!C528)),ISBLANK(Spreadsheet!AC528),NOT(ISBLANK(Spreadsheet!D528)))),TRUE,FALSE),IF(DATEVALUE(TEXT(Spreadsheet!AC528,"mm/dd/yyyy")) &gt; DATEVALUE(TEXT(Spreadsheet!J528,"mm/dd/yyyy")),TRUE,FALSE))</f>
        <v>1</v>
      </c>
      <c r="BH528" s="5" t="b">
        <f>OR(AND(ISBLANK(Spreadsheet!C528),ISBLANK(Spreadsheet!AE528)),AND(NOT(ISBLANK(Spreadsheet!C528)),NOT(ISBLANK(Spreadsheet!D528)),ISBLANK(Spreadsheet!AE528)),AND(NOT(ISBLANK(Spreadsheet!C528)),ISBLANK(Spreadsheet!D528),NOT(ISBLANK(Spreadsheet!AE528)),LEN(Spreadsheet!AE528)&lt;=100))</f>
        <v>1</v>
      </c>
      <c r="BI528" s="5" t="b">
        <f t="array" ref="BI528">IF(ISBLANK(Spreadsheet!AF528),TRUE,ISNUMBER(MATCH(TRUE,EXACT(Spreadsheet!AF528,CobraShortReasons),0)))</f>
        <v>1</v>
      </c>
      <c r="BJ528" s="5" t="b">
        <f ca="1">IF(ISERROR(DATEVALUE(TEXT(Spreadsheet!AG528,"mm/dd/yyyy")) &gt; TODAY()),IF(ISBLANK(Spreadsheet!AG528),TRUE,FALSE),IF(DATEVALUE(TEXT(Spreadsheet!AG528,"mm/dd/yyyy")) &gt; TODAY(),FALSE,TRUE))</f>
        <v>1</v>
      </c>
      <c r="BK528" s="5" t="b">
        <f>OR(ISBLANK(Spreadsheet!AH528),LEN(Spreadsheet!AH528)&lt;=25)</f>
        <v>1</v>
      </c>
      <c r="BL528" s="5" t="b">
        <f t="array" aca="1" ref="BL528" ca="1">IF(ISBLANK(Spreadsheet!AI528),TRUE,ISNUMBER(MATCH(TRUE,EXACT(Spreadsheet!AI528,INDIRECT(Spreadsheet!$D$2)),0)))</f>
        <v>1</v>
      </c>
      <c r="BM528" s="5" t="b">
        <f t="array" aca="1" ref="BM528" ca="1">IF(ISBLANK(Spreadsheet!AJ528),TRUE,ISNUMBER(MATCH(TRUE,EXACT(Spreadsheet!AJ528,INDIRECT(Spreadsheet!BJ528)),0)))</f>
        <v>1</v>
      </c>
      <c r="BN528" s="5" t="b">
        <f t="array" ref="BN528">IF(ISBLANK(Spreadsheet!AK528),TRUE,ISNUMBER(MATCH(TRUE,EXACT(Spreadsheet!AK528,DentalPlans),0)))</f>
        <v>1</v>
      </c>
      <c r="BO528" s="5" t="b">
        <f t="array" aca="1" ref="BO528" ca="1">IF(ISBLANK(Spreadsheet!AL528),TRUE,ISNUMBER(MATCH(TRUE,EXACT(Spreadsheet!AL528,INDIRECT(Spreadsheet!BK528)),0)))</f>
        <v>1</v>
      </c>
      <c r="BP528" s="5" t="b">
        <f t="array" ref="BP528">IF(ISBLANK(Spreadsheet!AM528),TRUE,ISNUMBER(MATCH(TRUE,EXACT(Spreadsheet!AM528,VisionPlans),0)))</f>
        <v>1</v>
      </c>
      <c r="BQ528" s="5" t="b">
        <f t="array" aca="1" ref="BQ528" ca="1">IF(ISBLANK(Spreadsheet!AN528),TRUE,ISNUMBER(MATCH(TRUE,EXACT(Spreadsheet!AN528,INDIRECT(Spreadsheet!BL528)),0)))</f>
        <v>1</v>
      </c>
      <c r="BR528" s="5" t="b">
        <f t="array" ref="BR528">IF(ISBLANK(Spreadsheet!AO528),TRUE,ISNUMBER(MATCH(TRUE,EXACT(Spreadsheet!AO528,LifeBenefitClasses),0)))</f>
        <v>1</v>
      </c>
      <c r="BS528" s="5" t="b">
        <f>IF(OR(ISBLANK(Spreadsheet!AO528), Spreadsheet!AO528="Waive"),IF(ISBLANK(Spreadsheet!AP528),TRUE,FALSE),IF(OR(AND(NOT(ISBLANK(Spreadsheet!AO528)),ISBLANK(Spreadsheet!AP528)),NOT(ISNUMBER(VALUE(Spreadsheet!AP528)))),FALSE,IF(OR(AND(Spreadsheet!AP528&lt;6,MOD(Spreadsheet!AP528*10,5)=0), MOD(Spreadsheet!AP528,5000)=0),TRUE,FALSE)))</f>
        <v>1</v>
      </c>
      <c r="BT528" s="5" t="b">
        <f t="array" ref="BT528">IF(ISBLANK(Spreadsheet!AQ528),TRUE,ISNUMBER(MATCH(TRUE,EXACT(Spreadsheet!AQ528,EnrollWaive),0)))</f>
        <v>1</v>
      </c>
      <c r="BU528" s="5" t="b">
        <f t="array" ref="BU528">IF(ISBLANK(Spreadsheet!AR528),TRUE,ISNUMBER(MATCH(TRUE,EXACT(Spreadsheet!AR528,LifeBenefitClasses),0)))</f>
        <v>1</v>
      </c>
      <c r="BV528" s="5" t="b">
        <f>IF(OR(ISBLANK(Spreadsheet!AR528), Spreadsheet!AR528="Waive"),IF(ISBLANK(Spreadsheet!AS528),TRUE,FALSE),IF(OR(AND(NOT(ISBLANK(Spreadsheet!AR528)),ISBLANK(Spreadsheet!AS528)),NOT(ISNUMBER(VALUE(Spreadsheet!AS528)))),FALSE,IF(OR(AND(Spreadsheet!AS528&lt;6,MOD(Spreadsheet!AS528*10,5)=0), MOD(Spreadsheet!AS528,10000)=0),TRUE,FALSE)))</f>
        <v>1</v>
      </c>
      <c r="BW528" s="5" t="b">
        <f t="array" ref="BW528">IF(ISBLANK(Spreadsheet!AT528),TRUE,ISNUMBER(MATCH(TRUE,EXACT(Spreadsheet!AT528,LifeBenefitClasses),0)))</f>
        <v>1</v>
      </c>
      <c r="BX528" s="5" t="b">
        <f>IF(OR(ISBLANK(Spreadsheet!AT528), Spreadsheet!AT528="Waive"),IF(ISBLANK(Spreadsheet!AU528),TRUE,FALSE),IF(OR(AND(NOT(ISBLANK(Spreadsheet!AT528)),ISBLANK(Spreadsheet!AU528)),NOT(ISNUMBER(VALUE(Spreadsheet!AU528)))),FALSE,IF(AND(NOT(OR(ISBLANK(Spreadsheet!AT528),Spreadsheet!AT528="Waive")),NOT(OR(ISBLANK(Spreadsheet!AR528),Spreadsheet!AR528="Waive")),MOD(Spreadsheet!AU528,5000)=0, Spreadsheet!AU528&lt;=(Spreadsheet!AS528*0.5)),TRUE,FALSE)))</f>
        <v>1</v>
      </c>
      <c r="BY528" s="5" t="b">
        <f t="array" ref="BY528">IF(ISBLANK(Spreadsheet!AV528),TRUE,ISNUMBER(MATCH(TRUE,EXACT(Spreadsheet!AV528,EnrollWaive),0)))</f>
        <v>1</v>
      </c>
      <c r="BZ528" s="5" t="b">
        <f t="array" ref="BZ528">IF(ISBLANK(Spreadsheet!AW528),TRUE,ISNUMBER(MATCH(TRUE,EXACT(Spreadsheet!AW528,LifeBenefitClasses),0)))</f>
        <v>1</v>
      </c>
      <c r="CA528" s="5" t="b">
        <f t="array" ref="CA528">IF(ISBLANK(Spreadsheet!AX528),TRUE,ISNUMBER(MATCH(TRUE,EXACT(Spreadsheet!AX528,LifeBenefitClasses),0)))</f>
        <v>1</v>
      </c>
      <c r="CB528" s="5" t="b">
        <f t="array" ref="CB528">IF(ISBLANK(Spreadsheet!AY528),TRUE,ISNUMBER(MATCH(TRUE,EXACT(Spreadsheet!AY528,LifeBenefitClasses),0)))</f>
        <v>1</v>
      </c>
      <c r="CC528" s="5" t="b">
        <f t="array" ref="CC528">IF(ISBLANK(Spreadsheet!AZ528),TRUE,ISNUMBER(MATCH(TRUE,EXACT(Spreadsheet!AZ528,LifeBenefitClasses),0)))</f>
        <v>1</v>
      </c>
      <c r="CD528" s="5" t="b">
        <f t="array" ref="CD528">IF(ISBLANK(Spreadsheet!BA528),TRUE,ISNUMBER(MATCH(TRUE,EXACT(Spreadsheet!BA528,LifeBenefitClasses),0)))</f>
        <v>1</v>
      </c>
      <c r="CE528" s="5" t="b">
        <f>IF(OR(ISBLANK(Spreadsheet!BA528), Spreadsheet!BA528="Waive"),IF(ISBLANK(Spreadsheet!BB528),TRUE,FALSE),IF(OR(AND(NOT(ISBLANK(Spreadsheet!BA528)),ISBLANK(Spreadsheet!BB528)),NOT(ISNUMBER(VALUE(Spreadsheet!BB528))),ISBLANK(Spreadsheet!BC528),NOT(ISNUMBER(VALUE(Spreadsheet!BC528)))),FALSE,IF(AND(Spreadsheet!BB528&gt;=50000,Spreadsheet!BB528&lt;=250000,MOD(Spreadsheet!BB528,10000)=0,Spreadsheet!BB528&lt;=(10*Spreadsheet!BC528)),TRUE,FALSE)))</f>
        <v>1</v>
      </c>
      <c r="CF528" s="5" t="b">
        <f>IF(NOT(ISBLANK(Spreadsheet!BC528)),AND(ISNUMBER(VALUE(Spreadsheet!BC528)),Spreadsheet!BC528&gt;0),AND(OR(ISBLANK(Spreadsheet!AO528),Spreadsheet!AO528="Waive",AND(NOT(OR(ISBLANK(Spreadsheet!AO528),Spreadsheet!AO528="Waive")),Spreadsheet!AP528&gt;=6)),OR(ISBLANK(Spreadsheet!AR528),AND(NOT(OR(ISBLANK(Spreadsheet!AR528),Spreadsheet!AR528="Waive")),Spreadsheet!AS528&gt;=6)),OR(ISBLANK(Spreadsheet!AW528)),OR(ISBLANK(Spreadsheet!AX528)),OR(ISBLANK(Spreadsheet!AY528)),OR(ISBLANK(Spreadsheet!AZ528)),OR(ISBLANK(Spreadsheet!BA528),Spreadsheet!BA528="Waive")))</f>
        <v>1</v>
      </c>
      <c r="CG528" s="5" t="b">
        <f t="shared" ca="1" si="39"/>
        <v>1</v>
      </c>
    </row>
    <row r="529" spans="8:85" x14ac:dyDescent="0.3">
      <c r="H529" s="5">
        <f t="shared" ca="1" si="40"/>
        <v>2</v>
      </c>
      <c r="I529" s="5" t="str">
        <f t="shared" ca="1" si="38"/>
        <v/>
      </c>
      <c r="J529" s="5" t="str">
        <f>IF(AND(NOT(ISBLANK(Spreadsheet!C529)),ISBLANK(Spreadsheet!D529)),Spreadsheet!F529&amp;" "&amp;Spreadsheet!H529,"")</f>
        <v/>
      </c>
      <c r="K529" s="5">
        <f>IF(AND(NOT(ISBLANK(Spreadsheet!C529)),ISBLANK(Spreadsheet!D529)),COUNTIFS(Spreadsheet!E530:E$786,"=Child",Spreadsheet!C530:C$786, "="&amp;Spreadsheet!C529) + COUNTIFS(Spreadsheet!E530:E$786,"=Step-child",Spreadsheet!C530:C$786, "="&amp;Spreadsheet!C529),0)</f>
        <v>0</v>
      </c>
      <c r="L529" s="5">
        <f>IF(NOT(ISBLANK(J529)),COUNTIFS(Spreadsheet!E530:E$786,"=Wife",Spreadsheet!C530:C$786, "="&amp;Spreadsheet!C529) + COUNTIFS(Spreadsheet!E530:E$786,"=Husband",Spreadsheet!C530:C$786, "="&amp;Spreadsheet!C529),0)</f>
        <v>0</v>
      </c>
      <c r="M529" s="5">
        <f>IF(NOT(ISBLANK(Spreadsheet!AJ529)),VLOOKUP(Spreadsheet!AJ529,'Drop Downs'!$P$2:$R$16,3,FALSE),0)</f>
        <v>0</v>
      </c>
      <c r="N529" s="5">
        <f>IF(NOT(ISBLANK(Spreadsheet!AJ529)), VLOOKUP(Spreadsheet!AJ529,'Drop Downs'!$P$2:$R$16,2,FALSE),0)</f>
        <v>0</v>
      </c>
      <c r="O529" s="5">
        <f>IF(NOT(ISBLANK(Spreadsheet!AL529)),VLOOKUP(Spreadsheet!AL529,'Drop Downs'!$P$2:$R$16,3,FALSE), 0)</f>
        <v>0</v>
      </c>
      <c r="P529" s="5">
        <f>IF(NOT(ISBLANK(Spreadsheet!AL529)),VLOOKUP(Spreadsheet!AL529,'Drop Downs'!$P$2:$R$16,2,FALSE),0)</f>
        <v>0</v>
      </c>
      <c r="Q529" s="5">
        <f>IF(NOT(ISBLANK(Spreadsheet!AN529)),VLOOKUP(Spreadsheet!AN529,'Drop Downs'!$P$2:$R$16,3,FALSE),0)</f>
        <v>0</v>
      </c>
      <c r="R529" s="5">
        <f>IF(NOT(ISBLANK(Spreadsheet!AN529)),VLOOKUP(Spreadsheet!AN529,'Drop Downs'!$P$2:$R$16,2,FALSE),0)</f>
        <v>0</v>
      </c>
      <c r="S529" s="5" t="str">
        <f>IF(OR(M529&gt;K529,N529&gt;L529,O529&gt;K529, Q529&gt;K529,N529&gt;L529, P529&gt;L529, R529&gt;L529),"Member currently has a coverage election over what he/she needs.  Please add more dependents or adjust the coverage election.","")&amp;(IF(AND(NOT(ISBLANK(Spreadsheet!C529)),NOT(ISBLANK(Spreadsheet!D529)),ISBLANK(Spreadsheet!E529)),"Dependent lacks a relationship to member.Please select one from the drop-down.",""))</f>
        <v/>
      </c>
      <c r="T529" s="5" t="b">
        <f t="shared" si="41"/>
        <v>1</v>
      </c>
      <c r="U529" s="5" t="b">
        <f>OR(ISBLANK(Spreadsheet!C529),IF(NOT(ISBLANK(Spreadsheet!D529)),NOT(ISBLANK(Spreadsheet!E529)),TRUE))</f>
        <v>1</v>
      </c>
      <c r="V529" s="5" t="b">
        <f>OR(ISBLANK(Spreadsheet!C529), NOT(ISBLANK(Spreadsheet!I529)))</f>
        <v>1</v>
      </c>
      <c r="W529" s="5" t="b">
        <f>OR(ISBLANK(Spreadsheet!D529),NOT(ISBLANK(Spreadsheet!C529)))</f>
        <v>1</v>
      </c>
      <c r="X529" s="155" t="str">
        <f>REPT("0",MIN(FIND({1,2,3,4,5,6,7,8,9},Spreadsheet!C529&amp;"123456789"))-1)&amp;IF(ISBLANK(Spreadsheet!C529),"",SUMPRODUCT(MID(0&amp;Spreadsheet!C529,LARGE(INDEX(ISNUMBER(--MID(Spreadsheet!C529,ROW($1:$225),1))*
 ROW($1:$225),0),ROW($1:$225))+1,1)*10^ROW($1:$225)/10))</f>
        <v/>
      </c>
      <c r="Y529" s="5" t="b">
        <f>IF(NOT(ISBLANK(Spreadsheet!C529)),IF(AND(ISNUMBER(VALUE(Spreadsheet!C529)), LEN(Spreadsheet!C529)=9),TRUE,FALSE),TRUE)</f>
        <v>1</v>
      </c>
      <c r="Z529" s="155" t="str">
        <f>REPT("0",MIN(FIND({1,2,3,4,5,6,7,8,9},Spreadsheet!D529&amp;"123456789"))-1)&amp;IF(ISBLANK(Spreadsheet!D529),"",SUMPRODUCT(MID(0&amp;Spreadsheet!D529,LARGE(INDEX(ISNUMBER(--MID(Spreadsheet!D529,ROW($1:$225),1))*
 ROW($1:$225),0),ROW($1:$225))+1,1)*10^ROW($1:$225)/10))</f>
        <v/>
      </c>
      <c r="AA529" s="5" t="b">
        <f>IF(AND(NOT(ISBLANK(Spreadsheet!D529)),NOT(ISBLANK(Spreadsheet!C529))),IF(AND(ISNUMBER(VALUE(Spreadsheet!D529)), LEN(Spreadsheet!D529)=9),TRUE,FALSE),IF(AND(NOT(ISBLANK(Spreadsheet!D529)),ISBLANK(Spreadsheet!C529)),FALSE,TRUE))</f>
        <v>1</v>
      </c>
      <c r="AB529" s="5" t="b">
        <f>OR(ISBLANK(Spreadsheet!Y529),IF(NOT(ISBLANK(Spreadsheet!Y529)),LEN(Spreadsheet!Y529)=10,ISNUMBER(VALUE(Spreadsheet!Y529))))</f>
        <v>1</v>
      </c>
      <c r="AC529" s="5" t="b">
        <f>OR(ISBLANK(Spreadsheet!AI529), AND(NOT(ISBLANK(Spreadsheet!AJ529)), NOT(ISNUMBER(SEARCH("Waive",Spreadsheet!AJ529)))))</f>
        <v>1</v>
      </c>
      <c r="AD529" s="5" t="b">
        <f>OR(ISBLANK(Spreadsheet!AK529), AND(NOT(ISBLANK(Spreadsheet!AL529)), NOT(ISNUMBER(SEARCH("Waive",Spreadsheet!AL529)))))</f>
        <v>1</v>
      </c>
      <c r="AE529" s="5" t="b">
        <f>OR(ISBLANK(Spreadsheet!AM529), AND(NOT(ISBLANK(Spreadsheet!AN529)), NOT(ISNUMBER(SEARCH("Waive", Spreadsheet!AN529)))))</f>
        <v>1</v>
      </c>
      <c r="AF529" s="5" t="b">
        <f>OR(ISBLANK(Spreadsheet!C529), NOT(ISBLANK(Spreadsheet!D529)),NOT(ISBLANK(Spreadsheet!L529)))</f>
        <v>1</v>
      </c>
      <c r="AG529" s="5" t="b">
        <f>IF(AND(NOT(ISBLANK(Spreadsheet!C529)), NOT(ISBLANK(Spreadsheet!D529)),Spreadsheet!C529&lt;&gt;Spreadsheet!D529),IF(ISERROR(VLOOKUP(Spreadsheet!C529, Spreadsheet!$C$6:'Spreadsheet'!$C528,1,FALSE)), FALSE, TRUE),TRUE)</f>
        <v>1</v>
      </c>
      <c r="AH529" s="5" t="b">
        <f>Spreadsheet!$B$2=Spreadsheet!AD529</f>
        <v>1</v>
      </c>
      <c r="AI529" s="5" t="b">
        <f>IF(ISBLANK(Spreadsheet!G529),TRUE,IF(OR(LEN(Spreadsheet!G529)&gt;1,ISNUMBER(VALUE(Spreadsheet!G529))),FALSE,TRUE))</f>
        <v>1</v>
      </c>
      <c r="AJ529" s="5" t="b">
        <f>OR(ISBLANK(Spreadsheet!C529), NOT(ISBLANK(Spreadsheet!B529)), NOT(ISBLANK(Spreadsheet!D529)))</f>
        <v>1</v>
      </c>
      <c r="AK529" s="5" t="b">
        <f t="array" ref="AK529">IF(OR(AND(ISBLANK(Spreadsheet!E529),ISBLANK(Spreadsheet!D529),NOT(ISBLANK(Spreadsheet!C529))),AND(ISBLANK(Spreadsheet!E529),ISBLANK(Spreadsheet!D529),ISBLANK(Spreadsheet!C529))),TRUE,ISNUMBER(MATCH(TRUE,EXACT(Spreadsheet!E529,Relationships),0)))</f>
        <v>1</v>
      </c>
      <c r="AL529" s="5" t="b">
        <f>IF(NOT(ISBLANK(Spreadsheet!C529)),IF(OR(ISBLANK(Spreadsheet!F529),LEN(Spreadsheet!F529)&gt;40),FALSE,TRUE),TRUE)</f>
        <v>1</v>
      </c>
      <c r="AM529" s="5" t="b">
        <f>IF(NOT(ISBLANK(Spreadsheet!C529)),IF(OR(ISBLANK(Spreadsheet!H529),LEN(Spreadsheet!H529)&gt;40),FALSE,TRUE),TRUE)</f>
        <v>1</v>
      </c>
      <c r="AN529" s="5" t="b">
        <f t="array" ref="AN529">IF(ISBLANK(Spreadsheet!I529),TRUE,ISNUMBER(MATCH(TRUE,EXACT(Spreadsheet!I529,GenderValues),0)))</f>
        <v>1</v>
      </c>
      <c r="AO529" s="5" t="b">
        <f ca="1">IF(ISERROR(DATEVALUE(TEXT(Spreadsheet!J529,"mm/dd/yyyy")) &gt; TODAY()),IF(AND(ISBLANK(Spreadsheet!J529),ISBLANK(Spreadsheet!C529)),TRUE,FALSE),IF(DATEVALUE(TEXT(Spreadsheet!J529,"mm/dd/yyyy")) &gt; TODAY(),FALSE,TRUE))</f>
        <v>1</v>
      </c>
      <c r="AP529" s="5" t="b">
        <f>OR(ISBLANK(Spreadsheet!K529),LEN(Spreadsheet!K529)&lt;=100)</f>
        <v>1</v>
      </c>
      <c r="AQ529" s="5" t="b">
        <f t="array" ref="AQ529">IF(OR(AND(ISBLANK(Spreadsheet!L529),ISBLANK(Spreadsheet!C529)),AND(NOT(ISBLANK(Spreadsheet!C529)),NOT(ISBLANK(Spreadsheet!D529)))),TRUE,ISNUMBER(MATCH(TRUE,EXACT(Spreadsheet!L529,MaritalStatus),0)))</f>
        <v>1</v>
      </c>
      <c r="AR529" s="5" t="b">
        <f ca="1">IF(ISERROR(DATEVALUE(TEXT(Spreadsheet!M529,"mm/dd/yyyy")) &gt; TODAY()),IF(ISBLANK(Spreadsheet!M529),TRUE,FALSE),IF(DATEVALUE(TEXT(Spreadsheet!M529,"mm/dd/yyyy")) &gt; TODAY(),FALSE,TRUE))</f>
        <v>1</v>
      </c>
      <c r="AS529" s="5" t="b">
        <f>OR(ISBLANK(Spreadsheet!N529),LEN(Spreadsheet!N529)&lt;=100)</f>
        <v>1</v>
      </c>
      <c r="AT529" s="5" t="b">
        <f>OR(ISBLANK(Spreadsheet!O529),UPPER(Spreadsheet!O529)="YES")</f>
        <v>1</v>
      </c>
      <c r="AU529" s="5" t="b">
        <f>OR(ISBLANK(Spreadsheet!P529),UPPER(Spreadsheet!P529)="YES")</f>
        <v>1</v>
      </c>
      <c r="AV529" s="5" t="b">
        <f t="array" ref="AV529">IF(ISBLANK(Spreadsheet!Q529),TRUE,ISNUMBER(MATCH(TRUE,EXACT(Spreadsheet!Q529,OnGroupsPriorIns),0)))</f>
        <v>1</v>
      </c>
      <c r="AW529" s="5" t="b">
        <f>OR(ISBLANK(Spreadsheet!R529),UPPER(Spreadsheet!R529)="YES")</f>
        <v>1</v>
      </c>
      <c r="AX529" s="5" t="b">
        <f>OR(ISBLANK(Spreadsheet!S529),UPPER(Spreadsheet!S529)="YES")</f>
        <v>1</v>
      </c>
      <c r="AY529" s="5" t="b">
        <f>OR(AND(ISBLANK(Spreadsheet!C529),LEN(Spreadsheet!T529)=0),AND(NOT(ISBLANK(Spreadsheet!C529)),LEN(Spreadsheet!T529)&gt;0,LEN(Spreadsheet!T529)&lt;=50))</f>
        <v>1</v>
      </c>
      <c r="AZ529" s="5" t="b">
        <f>OR(LEN(Spreadsheet!U529)=0,AND(LEN(Spreadsheet!U529)&gt;0,LEN(Spreadsheet!U529)&lt;=50))</f>
        <v>1</v>
      </c>
      <c r="BA529" s="5" t="b">
        <f>OR(AND(ISBLANK(Spreadsheet!C529),LEN(Spreadsheet!V529)=0),AND(NOT(ISBLANK(Spreadsheet!C529)),LEN(Spreadsheet!V529)&gt;0,LEN(Spreadsheet!V529)&lt;=50))</f>
        <v>1</v>
      </c>
      <c r="BB529" s="5" t="b">
        <f t="array" ref="BB529">IF(AND(ISBLANK(Spreadsheet!C529),LEN(Spreadsheet!W529)=0),TRUE,ISNUMBER(MATCH(TRUE,EXACT(Spreadsheet!W529,States),0)))</f>
        <v>1</v>
      </c>
      <c r="BC529" s="5" t="b">
        <f>OR(AND(ISBLANK(Spreadsheet!C529),LEN(Spreadsheet!X529)=0),AND(NOT(ISBLANK(Spreadsheet!C529)),LEN(Spreadsheet!X529)&gt;0,LEN(Spreadsheet!X529)=5,ISNUMBER(VALUE(Spreadsheet!X529))))</f>
        <v>1</v>
      </c>
      <c r="BD529" s="5" t="b">
        <f>OR(ISBLANK(Spreadsheet!Z529),LEN(Spreadsheet!Z529)&lt;=50)</f>
        <v>1</v>
      </c>
      <c r="BE529" s="5" t="b">
        <f>ISBLANK(Spreadsheet!AA529)</f>
        <v>1</v>
      </c>
      <c r="BF529" s="5" t="b">
        <f>ISBLANK(Spreadsheet!AB529)</f>
        <v>1</v>
      </c>
      <c r="BG529" s="5" t="b">
        <f>IF(ISERROR(DATEVALUE(TEXT(Spreadsheet!AC529,"mm/dd/yyyy")) &gt; DATEVALUE(TEXT(Spreadsheet!J529,"mm/dd/yyyy"))),IF(OR(AND(ISBLANK(Spreadsheet!AC529),ISBLANK(Spreadsheet!C529)),AND(NOT(ISBLANK(Spreadsheet!C529)),ISBLANK(Spreadsheet!AC529),NOT(ISBLANK(Spreadsheet!D529)))),TRUE,FALSE),IF(DATEVALUE(TEXT(Spreadsheet!AC529,"mm/dd/yyyy")) &gt; DATEVALUE(TEXT(Spreadsheet!J529,"mm/dd/yyyy")),TRUE,FALSE))</f>
        <v>1</v>
      </c>
      <c r="BH529" s="5" t="b">
        <f>OR(AND(ISBLANK(Spreadsheet!C529),ISBLANK(Spreadsheet!AE529)),AND(NOT(ISBLANK(Spreadsheet!C529)),NOT(ISBLANK(Spreadsheet!D529)),ISBLANK(Spreadsheet!AE529)),AND(NOT(ISBLANK(Spreadsheet!C529)),ISBLANK(Spreadsheet!D529),NOT(ISBLANK(Spreadsheet!AE529)),LEN(Spreadsheet!AE529)&lt;=100))</f>
        <v>1</v>
      </c>
      <c r="BI529" s="5" t="b">
        <f t="array" ref="BI529">IF(ISBLANK(Spreadsheet!AF529),TRUE,ISNUMBER(MATCH(TRUE,EXACT(Spreadsheet!AF529,CobraShortReasons),0)))</f>
        <v>1</v>
      </c>
      <c r="BJ529" s="5" t="b">
        <f ca="1">IF(ISERROR(DATEVALUE(TEXT(Spreadsheet!AG529,"mm/dd/yyyy")) &gt; TODAY()),IF(ISBLANK(Spreadsheet!AG529),TRUE,FALSE),IF(DATEVALUE(TEXT(Spreadsheet!AG529,"mm/dd/yyyy")) &gt; TODAY(),FALSE,TRUE))</f>
        <v>1</v>
      </c>
      <c r="BK529" s="5" t="b">
        <f>OR(ISBLANK(Spreadsheet!AH529),LEN(Spreadsheet!AH529)&lt;=25)</f>
        <v>1</v>
      </c>
      <c r="BL529" s="5" t="b">
        <f t="array" aca="1" ref="BL529" ca="1">IF(ISBLANK(Spreadsheet!AI529),TRUE,ISNUMBER(MATCH(TRUE,EXACT(Spreadsheet!AI529,INDIRECT(Spreadsheet!$D$2)),0)))</f>
        <v>1</v>
      </c>
      <c r="BM529" s="5" t="b">
        <f t="array" aca="1" ref="BM529" ca="1">IF(ISBLANK(Spreadsheet!AJ529),TRUE,ISNUMBER(MATCH(TRUE,EXACT(Spreadsheet!AJ529,INDIRECT(Spreadsheet!BJ529)),0)))</f>
        <v>1</v>
      </c>
      <c r="BN529" s="5" t="b">
        <f t="array" ref="BN529">IF(ISBLANK(Spreadsheet!AK529),TRUE,ISNUMBER(MATCH(TRUE,EXACT(Spreadsheet!AK529,DentalPlans),0)))</f>
        <v>1</v>
      </c>
      <c r="BO529" s="5" t="b">
        <f t="array" aca="1" ref="BO529" ca="1">IF(ISBLANK(Spreadsheet!AL529),TRUE,ISNUMBER(MATCH(TRUE,EXACT(Spreadsheet!AL529,INDIRECT(Spreadsheet!BK529)),0)))</f>
        <v>1</v>
      </c>
      <c r="BP529" s="5" t="b">
        <f t="array" ref="BP529">IF(ISBLANK(Spreadsheet!AM529),TRUE,ISNUMBER(MATCH(TRUE,EXACT(Spreadsheet!AM529,VisionPlans),0)))</f>
        <v>1</v>
      </c>
      <c r="BQ529" s="5" t="b">
        <f t="array" aca="1" ref="BQ529" ca="1">IF(ISBLANK(Spreadsheet!AN529),TRUE,ISNUMBER(MATCH(TRUE,EXACT(Spreadsheet!AN529,INDIRECT(Spreadsheet!BL529)),0)))</f>
        <v>1</v>
      </c>
      <c r="BR529" s="5" t="b">
        <f t="array" ref="BR529">IF(ISBLANK(Spreadsheet!AO529),TRUE,ISNUMBER(MATCH(TRUE,EXACT(Spreadsheet!AO529,LifeBenefitClasses),0)))</f>
        <v>1</v>
      </c>
      <c r="BS529" s="5" t="b">
        <f>IF(OR(ISBLANK(Spreadsheet!AO529), Spreadsheet!AO529="Waive"),IF(ISBLANK(Spreadsheet!AP529),TRUE,FALSE),IF(OR(AND(NOT(ISBLANK(Spreadsheet!AO529)),ISBLANK(Spreadsheet!AP529)),NOT(ISNUMBER(VALUE(Spreadsheet!AP529)))),FALSE,IF(OR(AND(Spreadsheet!AP529&lt;6,MOD(Spreadsheet!AP529*10,5)=0), MOD(Spreadsheet!AP529,5000)=0),TRUE,FALSE)))</f>
        <v>1</v>
      </c>
      <c r="BT529" s="5" t="b">
        <f t="array" ref="BT529">IF(ISBLANK(Spreadsheet!AQ529),TRUE,ISNUMBER(MATCH(TRUE,EXACT(Spreadsheet!AQ529,EnrollWaive),0)))</f>
        <v>1</v>
      </c>
      <c r="BU529" s="5" t="b">
        <f t="array" ref="BU529">IF(ISBLANK(Spreadsheet!AR529),TRUE,ISNUMBER(MATCH(TRUE,EXACT(Spreadsheet!AR529,LifeBenefitClasses),0)))</f>
        <v>1</v>
      </c>
      <c r="BV529" s="5" t="b">
        <f>IF(OR(ISBLANK(Spreadsheet!AR529), Spreadsheet!AR529="Waive"),IF(ISBLANK(Spreadsheet!AS529),TRUE,FALSE),IF(OR(AND(NOT(ISBLANK(Spreadsheet!AR529)),ISBLANK(Spreadsheet!AS529)),NOT(ISNUMBER(VALUE(Spreadsheet!AS529)))),FALSE,IF(OR(AND(Spreadsheet!AS529&lt;6,MOD(Spreadsheet!AS529*10,5)=0), MOD(Spreadsheet!AS529,10000)=0),TRUE,FALSE)))</f>
        <v>1</v>
      </c>
      <c r="BW529" s="5" t="b">
        <f t="array" ref="BW529">IF(ISBLANK(Spreadsheet!AT529),TRUE,ISNUMBER(MATCH(TRUE,EXACT(Spreadsheet!AT529,LifeBenefitClasses),0)))</f>
        <v>1</v>
      </c>
      <c r="BX529" s="5" t="b">
        <f>IF(OR(ISBLANK(Spreadsheet!AT529), Spreadsheet!AT529="Waive"),IF(ISBLANK(Spreadsheet!AU529),TRUE,FALSE),IF(OR(AND(NOT(ISBLANK(Spreadsheet!AT529)),ISBLANK(Spreadsheet!AU529)),NOT(ISNUMBER(VALUE(Spreadsheet!AU529)))),FALSE,IF(AND(NOT(OR(ISBLANK(Spreadsheet!AT529),Spreadsheet!AT529="Waive")),NOT(OR(ISBLANK(Spreadsheet!AR529),Spreadsheet!AR529="Waive")),MOD(Spreadsheet!AU529,5000)=0, Spreadsheet!AU529&lt;=(Spreadsheet!AS529*0.5)),TRUE,FALSE)))</f>
        <v>1</v>
      </c>
      <c r="BY529" s="5" t="b">
        <f t="array" ref="BY529">IF(ISBLANK(Spreadsheet!AV529),TRUE,ISNUMBER(MATCH(TRUE,EXACT(Spreadsheet!AV529,EnrollWaive),0)))</f>
        <v>1</v>
      </c>
      <c r="BZ529" s="5" t="b">
        <f t="array" ref="BZ529">IF(ISBLANK(Spreadsheet!AW529),TRUE,ISNUMBER(MATCH(TRUE,EXACT(Spreadsheet!AW529,LifeBenefitClasses),0)))</f>
        <v>1</v>
      </c>
      <c r="CA529" s="5" t="b">
        <f t="array" ref="CA529">IF(ISBLANK(Spreadsheet!AX529),TRUE,ISNUMBER(MATCH(TRUE,EXACT(Spreadsheet!AX529,LifeBenefitClasses),0)))</f>
        <v>1</v>
      </c>
      <c r="CB529" s="5" t="b">
        <f t="array" ref="CB529">IF(ISBLANK(Spreadsheet!AY529),TRUE,ISNUMBER(MATCH(TRUE,EXACT(Spreadsheet!AY529,LifeBenefitClasses),0)))</f>
        <v>1</v>
      </c>
      <c r="CC529" s="5" t="b">
        <f t="array" ref="CC529">IF(ISBLANK(Spreadsheet!AZ529),TRUE,ISNUMBER(MATCH(TRUE,EXACT(Spreadsheet!AZ529,LifeBenefitClasses),0)))</f>
        <v>1</v>
      </c>
      <c r="CD529" s="5" t="b">
        <f t="array" ref="CD529">IF(ISBLANK(Spreadsheet!BA529),TRUE,ISNUMBER(MATCH(TRUE,EXACT(Spreadsheet!BA529,LifeBenefitClasses),0)))</f>
        <v>1</v>
      </c>
      <c r="CE529" s="5" t="b">
        <f>IF(OR(ISBLANK(Spreadsheet!BA529), Spreadsheet!BA529="Waive"),IF(ISBLANK(Spreadsheet!BB529),TRUE,FALSE),IF(OR(AND(NOT(ISBLANK(Spreadsheet!BA529)),ISBLANK(Spreadsheet!BB529)),NOT(ISNUMBER(VALUE(Spreadsheet!BB529))),ISBLANK(Spreadsheet!BC529),NOT(ISNUMBER(VALUE(Spreadsheet!BC529)))),FALSE,IF(AND(Spreadsheet!BB529&gt;=50000,Spreadsheet!BB529&lt;=250000,MOD(Spreadsheet!BB529,10000)=0,Spreadsheet!BB529&lt;=(10*Spreadsheet!BC529)),TRUE,FALSE)))</f>
        <v>1</v>
      </c>
      <c r="CF529" s="5" t="b">
        <f>IF(NOT(ISBLANK(Spreadsheet!BC529)),AND(ISNUMBER(VALUE(Spreadsheet!BC529)),Spreadsheet!BC529&gt;0),AND(OR(ISBLANK(Spreadsheet!AO529),Spreadsheet!AO529="Waive",AND(NOT(OR(ISBLANK(Spreadsheet!AO529),Spreadsheet!AO529="Waive")),Spreadsheet!AP529&gt;=6)),OR(ISBLANK(Spreadsheet!AR529),AND(NOT(OR(ISBLANK(Spreadsheet!AR529),Spreadsheet!AR529="Waive")),Spreadsheet!AS529&gt;=6)),OR(ISBLANK(Spreadsheet!AW529)),OR(ISBLANK(Spreadsheet!AX529)),OR(ISBLANK(Spreadsheet!AY529)),OR(ISBLANK(Spreadsheet!AZ529)),OR(ISBLANK(Spreadsheet!BA529),Spreadsheet!BA529="Waive")))</f>
        <v>1</v>
      </c>
      <c r="CG529" s="5" t="b">
        <f t="shared" ca="1" si="39"/>
        <v>1</v>
      </c>
    </row>
    <row r="530" spans="8:85" x14ac:dyDescent="0.3">
      <c r="H530" s="5">
        <f t="shared" ca="1" si="40"/>
        <v>2</v>
      </c>
      <c r="I530" s="5" t="str">
        <f t="shared" ca="1" si="38"/>
        <v/>
      </c>
      <c r="J530" s="5" t="str">
        <f>IF(AND(NOT(ISBLANK(Spreadsheet!C530)),ISBLANK(Spreadsheet!D530)),Spreadsheet!F530&amp;" "&amp;Spreadsheet!H530,"")</f>
        <v/>
      </c>
      <c r="K530" s="5">
        <f>IF(AND(NOT(ISBLANK(Spreadsheet!C530)),ISBLANK(Spreadsheet!D530)),COUNTIFS(Spreadsheet!E531:E$786,"=Child",Spreadsheet!C531:C$786, "="&amp;Spreadsheet!C530) + COUNTIFS(Spreadsheet!E531:E$786,"=Step-child",Spreadsheet!C531:C$786, "="&amp;Spreadsheet!C530),0)</f>
        <v>0</v>
      </c>
      <c r="L530" s="5">
        <f>IF(NOT(ISBLANK(J530)),COUNTIFS(Spreadsheet!E531:E$786,"=Wife",Spreadsheet!C531:C$786, "="&amp;Spreadsheet!C530) + COUNTIFS(Spreadsheet!E531:E$786,"=Husband",Spreadsheet!C531:C$786, "="&amp;Spreadsheet!C530),0)</f>
        <v>0</v>
      </c>
      <c r="M530" s="5">
        <f>IF(NOT(ISBLANK(Spreadsheet!AJ530)),VLOOKUP(Spreadsheet!AJ530,'Drop Downs'!$P$2:$R$16,3,FALSE),0)</f>
        <v>0</v>
      </c>
      <c r="N530" s="5">
        <f>IF(NOT(ISBLANK(Spreadsheet!AJ530)), VLOOKUP(Spreadsheet!AJ530,'Drop Downs'!$P$2:$R$16,2,FALSE),0)</f>
        <v>0</v>
      </c>
      <c r="O530" s="5">
        <f>IF(NOT(ISBLANK(Spreadsheet!AL530)),VLOOKUP(Spreadsheet!AL530,'Drop Downs'!$P$2:$R$16,3,FALSE), 0)</f>
        <v>0</v>
      </c>
      <c r="P530" s="5">
        <f>IF(NOT(ISBLANK(Spreadsheet!AL530)),VLOOKUP(Spreadsheet!AL530,'Drop Downs'!$P$2:$R$16,2,FALSE),0)</f>
        <v>0</v>
      </c>
      <c r="Q530" s="5">
        <f>IF(NOT(ISBLANK(Spreadsheet!AN530)),VLOOKUP(Spreadsheet!AN530,'Drop Downs'!$P$2:$R$16,3,FALSE),0)</f>
        <v>0</v>
      </c>
      <c r="R530" s="5">
        <f>IF(NOT(ISBLANK(Spreadsheet!AN530)),VLOOKUP(Spreadsheet!AN530,'Drop Downs'!$P$2:$R$16,2,FALSE),0)</f>
        <v>0</v>
      </c>
      <c r="S530" s="5" t="str">
        <f>IF(OR(M530&gt;K530,N530&gt;L530,O530&gt;K530, Q530&gt;K530,N530&gt;L530, P530&gt;L530, R530&gt;L530),"Member currently has a coverage election over what he/she needs.  Please add more dependents or adjust the coverage election.","")&amp;(IF(AND(NOT(ISBLANK(Spreadsheet!C530)),NOT(ISBLANK(Spreadsheet!D530)),ISBLANK(Spreadsheet!E530)),"Dependent lacks a relationship to member.Please select one from the drop-down.",""))</f>
        <v/>
      </c>
      <c r="T530" s="5" t="b">
        <f t="shared" si="41"/>
        <v>1</v>
      </c>
      <c r="U530" s="5" t="b">
        <f>OR(ISBLANK(Spreadsheet!C530),IF(NOT(ISBLANK(Spreadsheet!D530)),NOT(ISBLANK(Spreadsheet!E530)),TRUE))</f>
        <v>1</v>
      </c>
      <c r="V530" s="5" t="b">
        <f>OR(ISBLANK(Spreadsheet!C530), NOT(ISBLANK(Spreadsheet!I530)))</f>
        <v>1</v>
      </c>
      <c r="W530" s="5" t="b">
        <f>OR(ISBLANK(Spreadsheet!D530),NOT(ISBLANK(Spreadsheet!C530)))</f>
        <v>1</v>
      </c>
      <c r="X530" s="155" t="str">
        <f>REPT("0",MIN(FIND({1,2,3,4,5,6,7,8,9},Spreadsheet!C530&amp;"123456789"))-1)&amp;IF(ISBLANK(Spreadsheet!C530),"",SUMPRODUCT(MID(0&amp;Spreadsheet!C530,LARGE(INDEX(ISNUMBER(--MID(Spreadsheet!C530,ROW($1:$225),1))*
 ROW($1:$225),0),ROW($1:$225))+1,1)*10^ROW($1:$225)/10))</f>
        <v/>
      </c>
      <c r="Y530" s="5" t="b">
        <f>IF(NOT(ISBLANK(Spreadsheet!C530)),IF(AND(ISNUMBER(VALUE(Spreadsheet!C530)), LEN(Spreadsheet!C530)=9),TRUE,FALSE),TRUE)</f>
        <v>1</v>
      </c>
      <c r="Z530" s="155" t="str">
        <f>REPT("0",MIN(FIND({1,2,3,4,5,6,7,8,9},Spreadsheet!D530&amp;"123456789"))-1)&amp;IF(ISBLANK(Spreadsheet!D530),"",SUMPRODUCT(MID(0&amp;Spreadsheet!D530,LARGE(INDEX(ISNUMBER(--MID(Spreadsheet!D530,ROW($1:$225),1))*
 ROW($1:$225),0),ROW($1:$225))+1,1)*10^ROW($1:$225)/10))</f>
        <v/>
      </c>
      <c r="AA530" s="5" t="b">
        <f>IF(AND(NOT(ISBLANK(Spreadsheet!D530)),NOT(ISBLANK(Spreadsheet!C530))),IF(AND(ISNUMBER(VALUE(Spreadsheet!D530)), LEN(Spreadsheet!D530)=9),TRUE,FALSE),IF(AND(NOT(ISBLANK(Spreadsheet!D530)),ISBLANK(Spreadsheet!C530)),FALSE,TRUE))</f>
        <v>1</v>
      </c>
      <c r="AB530" s="5" t="b">
        <f>OR(ISBLANK(Spreadsheet!Y530),IF(NOT(ISBLANK(Spreadsheet!Y530)),LEN(Spreadsheet!Y530)=10,ISNUMBER(VALUE(Spreadsheet!Y530))))</f>
        <v>1</v>
      </c>
      <c r="AC530" s="5" t="b">
        <f>OR(ISBLANK(Spreadsheet!AI530), AND(NOT(ISBLANK(Spreadsheet!AJ530)), NOT(ISNUMBER(SEARCH("Waive",Spreadsheet!AJ530)))))</f>
        <v>1</v>
      </c>
      <c r="AD530" s="5" t="b">
        <f>OR(ISBLANK(Spreadsheet!AK530), AND(NOT(ISBLANK(Spreadsheet!AL530)), NOT(ISNUMBER(SEARCH("Waive",Spreadsheet!AL530)))))</f>
        <v>1</v>
      </c>
      <c r="AE530" s="5" t="b">
        <f>OR(ISBLANK(Spreadsheet!AM530), AND(NOT(ISBLANK(Spreadsheet!AN530)), NOT(ISNUMBER(SEARCH("Waive", Spreadsheet!AN530)))))</f>
        <v>1</v>
      </c>
      <c r="AF530" s="5" t="b">
        <f>OR(ISBLANK(Spreadsheet!C530), NOT(ISBLANK(Spreadsheet!D530)),NOT(ISBLANK(Spreadsheet!L530)))</f>
        <v>1</v>
      </c>
      <c r="AG530" s="5" t="b">
        <f>IF(AND(NOT(ISBLANK(Spreadsheet!C530)), NOT(ISBLANK(Spreadsheet!D530)),Spreadsheet!C530&lt;&gt;Spreadsheet!D530),IF(ISERROR(VLOOKUP(Spreadsheet!C530, Spreadsheet!$C$6:'Spreadsheet'!$C529,1,FALSE)), FALSE, TRUE),TRUE)</f>
        <v>1</v>
      </c>
      <c r="AH530" s="5" t="b">
        <f>Spreadsheet!$B$2=Spreadsheet!AD530</f>
        <v>1</v>
      </c>
      <c r="AI530" s="5" t="b">
        <f>IF(ISBLANK(Spreadsheet!G530),TRUE,IF(OR(LEN(Spreadsheet!G530)&gt;1,ISNUMBER(VALUE(Spreadsheet!G530))),FALSE,TRUE))</f>
        <v>1</v>
      </c>
      <c r="AJ530" s="5" t="b">
        <f>OR(ISBLANK(Spreadsheet!C530), NOT(ISBLANK(Spreadsheet!B530)), NOT(ISBLANK(Spreadsheet!D530)))</f>
        <v>1</v>
      </c>
      <c r="AK530" s="5" t="b">
        <f t="array" ref="AK530">IF(OR(AND(ISBLANK(Spreadsheet!E530),ISBLANK(Spreadsheet!D530),NOT(ISBLANK(Spreadsheet!C530))),AND(ISBLANK(Spreadsheet!E530),ISBLANK(Spreadsheet!D530),ISBLANK(Spreadsheet!C530))),TRUE,ISNUMBER(MATCH(TRUE,EXACT(Spreadsheet!E530,Relationships),0)))</f>
        <v>1</v>
      </c>
      <c r="AL530" s="5" t="b">
        <f>IF(NOT(ISBLANK(Spreadsheet!C530)),IF(OR(ISBLANK(Spreadsheet!F530),LEN(Spreadsheet!F530)&gt;40),FALSE,TRUE),TRUE)</f>
        <v>1</v>
      </c>
      <c r="AM530" s="5" t="b">
        <f>IF(NOT(ISBLANK(Spreadsheet!C530)),IF(OR(ISBLANK(Spreadsheet!H530),LEN(Spreadsheet!H530)&gt;40),FALSE,TRUE),TRUE)</f>
        <v>1</v>
      </c>
      <c r="AN530" s="5" t="b">
        <f t="array" ref="AN530">IF(ISBLANK(Spreadsheet!I530),TRUE,ISNUMBER(MATCH(TRUE,EXACT(Spreadsheet!I530,GenderValues),0)))</f>
        <v>1</v>
      </c>
      <c r="AO530" s="5" t="b">
        <f ca="1">IF(ISERROR(DATEVALUE(TEXT(Spreadsheet!J530,"mm/dd/yyyy")) &gt; TODAY()),IF(AND(ISBLANK(Spreadsheet!J530),ISBLANK(Spreadsheet!C530)),TRUE,FALSE),IF(DATEVALUE(TEXT(Spreadsheet!J530,"mm/dd/yyyy")) &gt; TODAY(),FALSE,TRUE))</f>
        <v>1</v>
      </c>
      <c r="AP530" s="5" t="b">
        <f>OR(ISBLANK(Spreadsheet!K530),LEN(Spreadsheet!K530)&lt;=100)</f>
        <v>1</v>
      </c>
      <c r="AQ530" s="5" t="b">
        <f t="array" ref="AQ530">IF(OR(AND(ISBLANK(Spreadsheet!L530),ISBLANK(Spreadsheet!C530)),AND(NOT(ISBLANK(Spreadsheet!C530)),NOT(ISBLANK(Spreadsheet!D530)))),TRUE,ISNUMBER(MATCH(TRUE,EXACT(Spreadsheet!L530,MaritalStatus),0)))</f>
        <v>1</v>
      </c>
      <c r="AR530" s="5" t="b">
        <f ca="1">IF(ISERROR(DATEVALUE(TEXT(Spreadsheet!M530,"mm/dd/yyyy")) &gt; TODAY()),IF(ISBLANK(Spreadsheet!M530),TRUE,FALSE),IF(DATEVALUE(TEXT(Spreadsheet!M530,"mm/dd/yyyy")) &gt; TODAY(),FALSE,TRUE))</f>
        <v>1</v>
      </c>
      <c r="AS530" s="5" t="b">
        <f>OR(ISBLANK(Spreadsheet!N530),LEN(Spreadsheet!N530)&lt;=100)</f>
        <v>1</v>
      </c>
      <c r="AT530" s="5" t="b">
        <f>OR(ISBLANK(Spreadsheet!O530),UPPER(Spreadsheet!O530)="YES")</f>
        <v>1</v>
      </c>
      <c r="AU530" s="5" t="b">
        <f>OR(ISBLANK(Spreadsheet!P530),UPPER(Spreadsheet!P530)="YES")</f>
        <v>1</v>
      </c>
      <c r="AV530" s="5" t="b">
        <f t="array" ref="AV530">IF(ISBLANK(Spreadsheet!Q530),TRUE,ISNUMBER(MATCH(TRUE,EXACT(Spreadsheet!Q530,OnGroupsPriorIns),0)))</f>
        <v>1</v>
      </c>
      <c r="AW530" s="5" t="b">
        <f>OR(ISBLANK(Spreadsheet!R530),UPPER(Spreadsheet!R530)="YES")</f>
        <v>1</v>
      </c>
      <c r="AX530" s="5" t="b">
        <f>OR(ISBLANK(Spreadsheet!S530),UPPER(Spreadsheet!S530)="YES")</f>
        <v>1</v>
      </c>
      <c r="AY530" s="5" t="b">
        <f>OR(AND(ISBLANK(Spreadsheet!C530),LEN(Spreadsheet!T530)=0),AND(NOT(ISBLANK(Spreadsheet!C530)),LEN(Spreadsheet!T530)&gt;0,LEN(Spreadsheet!T530)&lt;=50))</f>
        <v>1</v>
      </c>
      <c r="AZ530" s="5" t="b">
        <f>OR(LEN(Spreadsheet!U530)=0,AND(LEN(Spreadsheet!U530)&gt;0,LEN(Spreadsheet!U530)&lt;=50))</f>
        <v>1</v>
      </c>
      <c r="BA530" s="5" t="b">
        <f>OR(AND(ISBLANK(Spreadsheet!C530),LEN(Spreadsheet!V530)=0),AND(NOT(ISBLANK(Spreadsheet!C530)),LEN(Spreadsheet!V530)&gt;0,LEN(Spreadsheet!V530)&lt;=50))</f>
        <v>1</v>
      </c>
      <c r="BB530" s="5" t="b">
        <f t="array" ref="BB530">IF(AND(ISBLANK(Spreadsheet!C530),LEN(Spreadsheet!W530)=0),TRUE,ISNUMBER(MATCH(TRUE,EXACT(Spreadsheet!W530,States),0)))</f>
        <v>1</v>
      </c>
      <c r="BC530" s="5" t="b">
        <f>OR(AND(ISBLANK(Spreadsheet!C530),LEN(Spreadsheet!X530)=0),AND(NOT(ISBLANK(Spreadsheet!C530)),LEN(Spreadsheet!X530)&gt;0,LEN(Spreadsheet!X530)=5,ISNUMBER(VALUE(Spreadsheet!X530))))</f>
        <v>1</v>
      </c>
      <c r="BD530" s="5" t="b">
        <f>OR(ISBLANK(Spreadsheet!Z530),LEN(Spreadsheet!Z530)&lt;=50)</f>
        <v>1</v>
      </c>
      <c r="BE530" s="5" t="b">
        <f>ISBLANK(Spreadsheet!AA530)</f>
        <v>1</v>
      </c>
      <c r="BF530" s="5" t="b">
        <f>ISBLANK(Spreadsheet!AB530)</f>
        <v>1</v>
      </c>
      <c r="BG530" s="5" t="b">
        <f>IF(ISERROR(DATEVALUE(TEXT(Spreadsheet!AC530,"mm/dd/yyyy")) &gt; DATEVALUE(TEXT(Spreadsheet!J530,"mm/dd/yyyy"))),IF(OR(AND(ISBLANK(Spreadsheet!AC530),ISBLANK(Spreadsheet!C530)),AND(NOT(ISBLANK(Spreadsheet!C530)),ISBLANK(Spreadsheet!AC530),NOT(ISBLANK(Spreadsheet!D530)))),TRUE,FALSE),IF(DATEVALUE(TEXT(Spreadsheet!AC530,"mm/dd/yyyy")) &gt; DATEVALUE(TEXT(Spreadsheet!J530,"mm/dd/yyyy")),TRUE,FALSE))</f>
        <v>1</v>
      </c>
      <c r="BH530" s="5" t="b">
        <f>OR(AND(ISBLANK(Spreadsheet!C530),ISBLANK(Spreadsheet!AE530)),AND(NOT(ISBLANK(Spreadsheet!C530)),NOT(ISBLANK(Spreadsheet!D530)),ISBLANK(Spreadsheet!AE530)),AND(NOT(ISBLANK(Spreadsheet!C530)),ISBLANK(Spreadsheet!D530),NOT(ISBLANK(Spreadsheet!AE530)),LEN(Spreadsheet!AE530)&lt;=100))</f>
        <v>1</v>
      </c>
      <c r="BI530" s="5" t="b">
        <f t="array" ref="BI530">IF(ISBLANK(Spreadsheet!AF530),TRUE,ISNUMBER(MATCH(TRUE,EXACT(Spreadsheet!AF530,CobraShortReasons),0)))</f>
        <v>1</v>
      </c>
      <c r="BJ530" s="5" t="b">
        <f ca="1">IF(ISERROR(DATEVALUE(TEXT(Spreadsheet!AG530,"mm/dd/yyyy")) &gt; TODAY()),IF(ISBLANK(Spreadsheet!AG530),TRUE,FALSE),IF(DATEVALUE(TEXT(Spreadsheet!AG530,"mm/dd/yyyy")) &gt; TODAY(),FALSE,TRUE))</f>
        <v>1</v>
      </c>
      <c r="BK530" s="5" t="b">
        <f>OR(ISBLANK(Spreadsheet!AH530),LEN(Spreadsheet!AH530)&lt;=25)</f>
        <v>1</v>
      </c>
      <c r="BL530" s="5" t="b">
        <f t="array" aca="1" ref="BL530" ca="1">IF(ISBLANK(Spreadsheet!AI530),TRUE,ISNUMBER(MATCH(TRUE,EXACT(Spreadsheet!AI530,INDIRECT(Spreadsheet!$D$2)),0)))</f>
        <v>1</v>
      </c>
      <c r="BM530" s="5" t="b">
        <f t="array" aca="1" ref="BM530" ca="1">IF(ISBLANK(Spreadsheet!AJ530),TRUE,ISNUMBER(MATCH(TRUE,EXACT(Spreadsheet!AJ530,INDIRECT(Spreadsheet!BJ530)),0)))</f>
        <v>1</v>
      </c>
      <c r="BN530" s="5" t="b">
        <f t="array" ref="BN530">IF(ISBLANK(Spreadsheet!AK530),TRUE,ISNUMBER(MATCH(TRUE,EXACT(Spreadsheet!AK530,DentalPlans),0)))</f>
        <v>1</v>
      </c>
      <c r="BO530" s="5" t="b">
        <f t="array" aca="1" ref="BO530" ca="1">IF(ISBLANK(Spreadsheet!AL530),TRUE,ISNUMBER(MATCH(TRUE,EXACT(Spreadsheet!AL530,INDIRECT(Spreadsheet!BK530)),0)))</f>
        <v>1</v>
      </c>
      <c r="BP530" s="5" t="b">
        <f t="array" ref="BP530">IF(ISBLANK(Spreadsheet!AM530),TRUE,ISNUMBER(MATCH(TRUE,EXACT(Spreadsheet!AM530,VisionPlans),0)))</f>
        <v>1</v>
      </c>
      <c r="BQ530" s="5" t="b">
        <f t="array" aca="1" ref="BQ530" ca="1">IF(ISBLANK(Spreadsheet!AN530),TRUE,ISNUMBER(MATCH(TRUE,EXACT(Spreadsheet!AN530,INDIRECT(Spreadsheet!BL530)),0)))</f>
        <v>1</v>
      </c>
      <c r="BR530" s="5" t="b">
        <f t="array" ref="BR530">IF(ISBLANK(Spreadsheet!AO530),TRUE,ISNUMBER(MATCH(TRUE,EXACT(Spreadsheet!AO530,LifeBenefitClasses),0)))</f>
        <v>1</v>
      </c>
      <c r="BS530" s="5" t="b">
        <f>IF(OR(ISBLANK(Spreadsheet!AO530), Spreadsheet!AO530="Waive"),IF(ISBLANK(Spreadsheet!AP530),TRUE,FALSE),IF(OR(AND(NOT(ISBLANK(Spreadsheet!AO530)),ISBLANK(Spreadsheet!AP530)),NOT(ISNUMBER(VALUE(Spreadsheet!AP530)))),FALSE,IF(OR(AND(Spreadsheet!AP530&lt;6,MOD(Spreadsheet!AP530*10,5)=0), MOD(Spreadsheet!AP530,5000)=0),TRUE,FALSE)))</f>
        <v>1</v>
      </c>
      <c r="BT530" s="5" t="b">
        <f t="array" ref="BT530">IF(ISBLANK(Spreadsheet!AQ530),TRUE,ISNUMBER(MATCH(TRUE,EXACT(Spreadsheet!AQ530,EnrollWaive),0)))</f>
        <v>1</v>
      </c>
      <c r="BU530" s="5" t="b">
        <f t="array" ref="BU530">IF(ISBLANK(Spreadsheet!AR530),TRUE,ISNUMBER(MATCH(TRUE,EXACT(Spreadsheet!AR530,LifeBenefitClasses),0)))</f>
        <v>1</v>
      </c>
      <c r="BV530" s="5" t="b">
        <f>IF(OR(ISBLANK(Spreadsheet!AR530), Spreadsheet!AR530="Waive"),IF(ISBLANK(Spreadsheet!AS530),TRUE,FALSE),IF(OR(AND(NOT(ISBLANK(Spreadsheet!AR530)),ISBLANK(Spreadsheet!AS530)),NOT(ISNUMBER(VALUE(Spreadsheet!AS530)))),FALSE,IF(OR(AND(Spreadsheet!AS530&lt;6,MOD(Spreadsheet!AS530*10,5)=0), MOD(Spreadsheet!AS530,10000)=0),TRUE,FALSE)))</f>
        <v>1</v>
      </c>
      <c r="BW530" s="5" t="b">
        <f t="array" ref="BW530">IF(ISBLANK(Spreadsheet!AT530),TRUE,ISNUMBER(MATCH(TRUE,EXACT(Spreadsheet!AT530,LifeBenefitClasses),0)))</f>
        <v>1</v>
      </c>
      <c r="BX530" s="5" t="b">
        <f>IF(OR(ISBLANK(Spreadsheet!AT530), Spreadsheet!AT530="Waive"),IF(ISBLANK(Spreadsheet!AU530),TRUE,FALSE),IF(OR(AND(NOT(ISBLANK(Spreadsheet!AT530)),ISBLANK(Spreadsheet!AU530)),NOT(ISNUMBER(VALUE(Spreadsheet!AU530)))),FALSE,IF(AND(NOT(OR(ISBLANK(Spreadsheet!AT530),Spreadsheet!AT530="Waive")),NOT(OR(ISBLANK(Spreadsheet!AR530),Spreadsheet!AR530="Waive")),MOD(Spreadsheet!AU530,5000)=0, Spreadsheet!AU530&lt;=(Spreadsheet!AS530*0.5)),TRUE,FALSE)))</f>
        <v>1</v>
      </c>
      <c r="BY530" s="5" t="b">
        <f t="array" ref="BY530">IF(ISBLANK(Spreadsheet!AV530),TRUE,ISNUMBER(MATCH(TRUE,EXACT(Spreadsheet!AV530,EnrollWaive),0)))</f>
        <v>1</v>
      </c>
      <c r="BZ530" s="5" t="b">
        <f t="array" ref="BZ530">IF(ISBLANK(Spreadsheet!AW530),TRUE,ISNUMBER(MATCH(TRUE,EXACT(Spreadsheet!AW530,LifeBenefitClasses),0)))</f>
        <v>1</v>
      </c>
      <c r="CA530" s="5" t="b">
        <f t="array" ref="CA530">IF(ISBLANK(Spreadsheet!AX530),TRUE,ISNUMBER(MATCH(TRUE,EXACT(Spreadsheet!AX530,LifeBenefitClasses),0)))</f>
        <v>1</v>
      </c>
      <c r="CB530" s="5" t="b">
        <f t="array" ref="CB530">IF(ISBLANK(Spreadsheet!AY530),TRUE,ISNUMBER(MATCH(TRUE,EXACT(Spreadsheet!AY530,LifeBenefitClasses),0)))</f>
        <v>1</v>
      </c>
      <c r="CC530" s="5" t="b">
        <f t="array" ref="CC530">IF(ISBLANK(Spreadsheet!AZ530),TRUE,ISNUMBER(MATCH(TRUE,EXACT(Spreadsheet!AZ530,LifeBenefitClasses),0)))</f>
        <v>1</v>
      </c>
      <c r="CD530" s="5" t="b">
        <f t="array" ref="CD530">IF(ISBLANK(Spreadsheet!BA530),TRUE,ISNUMBER(MATCH(TRUE,EXACT(Spreadsheet!BA530,LifeBenefitClasses),0)))</f>
        <v>1</v>
      </c>
      <c r="CE530" s="5" t="b">
        <f>IF(OR(ISBLANK(Spreadsheet!BA530), Spreadsheet!BA530="Waive"),IF(ISBLANK(Spreadsheet!BB530),TRUE,FALSE),IF(OR(AND(NOT(ISBLANK(Spreadsheet!BA530)),ISBLANK(Spreadsheet!BB530)),NOT(ISNUMBER(VALUE(Spreadsheet!BB530))),ISBLANK(Spreadsheet!BC530),NOT(ISNUMBER(VALUE(Spreadsheet!BC530)))),FALSE,IF(AND(Spreadsheet!BB530&gt;=50000,Spreadsheet!BB530&lt;=250000,MOD(Spreadsheet!BB530,10000)=0,Spreadsheet!BB530&lt;=(10*Spreadsheet!BC530)),TRUE,FALSE)))</f>
        <v>1</v>
      </c>
      <c r="CF530" s="5" t="b">
        <f>IF(NOT(ISBLANK(Spreadsheet!BC530)),AND(ISNUMBER(VALUE(Spreadsheet!BC530)),Spreadsheet!BC530&gt;0),AND(OR(ISBLANK(Spreadsheet!AO530),Spreadsheet!AO530="Waive",AND(NOT(OR(ISBLANK(Spreadsheet!AO530),Spreadsheet!AO530="Waive")),Spreadsheet!AP530&gt;=6)),OR(ISBLANK(Spreadsheet!AR530),AND(NOT(OR(ISBLANK(Spreadsheet!AR530),Spreadsheet!AR530="Waive")),Spreadsheet!AS530&gt;=6)),OR(ISBLANK(Spreadsheet!AW530)),OR(ISBLANK(Spreadsheet!AX530)),OR(ISBLANK(Spreadsheet!AY530)),OR(ISBLANK(Spreadsheet!AZ530)),OR(ISBLANK(Spreadsheet!BA530),Spreadsheet!BA530="Waive")))</f>
        <v>1</v>
      </c>
      <c r="CG530" s="5" t="b">
        <f t="shared" ca="1" si="39"/>
        <v>1</v>
      </c>
    </row>
    <row r="531" spans="8:85" x14ac:dyDescent="0.3">
      <c r="H531" s="5">
        <f t="shared" ca="1" si="40"/>
        <v>2</v>
      </c>
      <c r="I531" s="5" t="str">
        <f t="shared" ca="1" si="38"/>
        <v/>
      </c>
      <c r="J531" s="5" t="str">
        <f>IF(AND(NOT(ISBLANK(Spreadsheet!C531)),ISBLANK(Spreadsheet!D531)),Spreadsheet!F531&amp;" "&amp;Spreadsheet!H531,"")</f>
        <v/>
      </c>
      <c r="K531" s="5">
        <f>IF(AND(NOT(ISBLANK(Spreadsheet!C531)),ISBLANK(Spreadsheet!D531)),COUNTIFS(Spreadsheet!E532:E$786,"=Child",Spreadsheet!C532:C$786, "="&amp;Spreadsheet!C531) + COUNTIFS(Spreadsheet!E532:E$786,"=Step-child",Spreadsheet!C532:C$786, "="&amp;Spreadsheet!C531),0)</f>
        <v>0</v>
      </c>
      <c r="L531" s="5">
        <f>IF(NOT(ISBLANK(J531)),COUNTIFS(Spreadsheet!E532:E$786,"=Wife",Spreadsheet!C532:C$786, "="&amp;Spreadsheet!C531) + COUNTIFS(Spreadsheet!E532:E$786,"=Husband",Spreadsheet!C532:C$786, "="&amp;Spreadsheet!C531),0)</f>
        <v>0</v>
      </c>
      <c r="M531" s="5">
        <f>IF(NOT(ISBLANK(Spreadsheet!AJ531)),VLOOKUP(Spreadsheet!AJ531,'Drop Downs'!$P$2:$R$16,3,FALSE),0)</f>
        <v>0</v>
      </c>
      <c r="N531" s="5">
        <f>IF(NOT(ISBLANK(Spreadsheet!AJ531)), VLOOKUP(Spreadsheet!AJ531,'Drop Downs'!$P$2:$R$16,2,FALSE),0)</f>
        <v>0</v>
      </c>
      <c r="O531" s="5">
        <f>IF(NOT(ISBLANK(Spreadsheet!AL531)),VLOOKUP(Spreadsheet!AL531,'Drop Downs'!$P$2:$R$16,3,FALSE), 0)</f>
        <v>0</v>
      </c>
      <c r="P531" s="5">
        <f>IF(NOT(ISBLANK(Spreadsheet!AL531)),VLOOKUP(Spreadsheet!AL531,'Drop Downs'!$P$2:$R$16,2,FALSE),0)</f>
        <v>0</v>
      </c>
      <c r="Q531" s="5">
        <f>IF(NOT(ISBLANK(Spreadsheet!AN531)),VLOOKUP(Spreadsheet!AN531,'Drop Downs'!$P$2:$R$16,3,FALSE),0)</f>
        <v>0</v>
      </c>
      <c r="R531" s="5">
        <f>IF(NOT(ISBLANK(Spreadsheet!AN531)),VLOOKUP(Spreadsheet!AN531,'Drop Downs'!$P$2:$R$16,2,FALSE),0)</f>
        <v>0</v>
      </c>
      <c r="S531" s="5" t="str">
        <f>IF(OR(M531&gt;K531,N531&gt;L531,O531&gt;K531, Q531&gt;K531,N531&gt;L531, P531&gt;L531, R531&gt;L531),"Member currently has a coverage election over what he/she needs.  Please add more dependents or adjust the coverage election.","")&amp;(IF(AND(NOT(ISBLANK(Spreadsheet!C531)),NOT(ISBLANK(Spreadsheet!D531)),ISBLANK(Spreadsheet!E531)),"Dependent lacks a relationship to member.Please select one from the drop-down.",""))</f>
        <v/>
      </c>
      <c r="T531" s="5" t="b">
        <f t="shared" si="41"/>
        <v>1</v>
      </c>
      <c r="U531" s="5" t="b">
        <f>OR(ISBLANK(Spreadsheet!C531),IF(NOT(ISBLANK(Spreadsheet!D531)),NOT(ISBLANK(Spreadsheet!E531)),TRUE))</f>
        <v>1</v>
      </c>
      <c r="V531" s="5" t="b">
        <f>OR(ISBLANK(Spreadsheet!C531), NOT(ISBLANK(Spreadsheet!I531)))</f>
        <v>1</v>
      </c>
      <c r="W531" s="5" t="b">
        <f>OR(ISBLANK(Spreadsheet!D531),NOT(ISBLANK(Spreadsheet!C531)))</f>
        <v>1</v>
      </c>
      <c r="X531" s="155" t="str">
        <f>REPT("0",MIN(FIND({1,2,3,4,5,6,7,8,9},Spreadsheet!C531&amp;"123456789"))-1)&amp;IF(ISBLANK(Spreadsheet!C531),"",SUMPRODUCT(MID(0&amp;Spreadsheet!C531,LARGE(INDEX(ISNUMBER(--MID(Spreadsheet!C531,ROW($1:$225),1))*
 ROW($1:$225),0),ROW($1:$225))+1,1)*10^ROW($1:$225)/10))</f>
        <v/>
      </c>
      <c r="Y531" s="5" t="b">
        <f>IF(NOT(ISBLANK(Spreadsheet!C531)),IF(AND(ISNUMBER(VALUE(Spreadsheet!C531)), LEN(Spreadsheet!C531)=9),TRUE,FALSE),TRUE)</f>
        <v>1</v>
      </c>
      <c r="Z531" s="155" t="str">
        <f>REPT("0",MIN(FIND({1,2,3,4,5,6,7,8,9},Spreadsheet!D531&amp;"123456789"))-1)&amp;IF(ISBLANK(Spreadsheet!D531),"",SUMPRODUCT(MID(0&amp;Spreadsheet!D531,LARGE(INDEX(ISNUMBER(--MID(Spreadsheet!D531,ROW($1:$225),1))*
 ROW($1:$225),0),ROW($1:$225))+1,1)*10^ROW($1:$225)/10))</f>
        <v/>
      </c>
      <c r="AA531" s="5" t="b">
        <f>IF(AND(NOT(ISBLANK(Spreadsheet!D531)),NOT(ISBLANK(Spreadsheet!C531))),IF(AND(ISNUMBER(VALUE(Spreadsheet!D531)), LEN(Spreadsheet!D531)=9),TRUE,FALSE),IF(AND(NOT(ISBLANK(Spreadsheet!D531)),ISBLANK(Spreadsheet!C531)),FALSE,TRUE))</f>
        <v>1</v>
      </c>
      <c r="AB531" s="5" t="b">
        <f>OR(ISBLANK(Spreadsheet!Y531),IF(NOT(ISBLANK(Spreadsheet!Y531)),LEN(Spreadsheet!Y531)=10,ISNUMBER(VALUE(Spreadsheet!Y531))))</f>
        <v>1</v>
      </c>
      <c r="AC531" s="5" t="b">
        <f>OR(ISBLANK(Spreadsheet!AI531), AND(NOT(ISBLANK(Spreadsheet!AJ531)), NOT(ISNUMBER(SEARCH("Waive",Spreadsheet!AJ531)))))</f>
        <v>1</v>
      </c>
      <c r="AD531" s="5" t="b">
        <f>OR(ISBLANK(Spreadsheet!AK531), AND(NOT(ISBLANK(Spreadsheet!AL531)), NOT(ISNUMBER(SEARCH("Waive",Spreadsheet!AL531)))))</f>
        <v>1</v>
      </c>
      <c r="AE531" s="5" t="b">
        <f>OR(ISBLANK(Spreadsheet!AM531), AND(NOT(ISBLANK(Spreadsheet!AN531)), NOT(ISNUMBER(SEARCH("Waive", Spreadsheet!AN531)))))</f>
        <v>1</v>
      </c>
      <c r="AF531" s="5" t="b">
        <f>OR(ISBLANK(Spreadsheet!C531), NOT(ISBLANK(Spreadsheet!D531)),NOT(ISBLANK(Spreadsheet!L531)))</f>
        <v>1</v>
      </c>
      <c r="AG531" s="5" t="b">
        <f>IF(AND(NOT(ISBLANK(Spreadsheet!C531)), NOT(ISBLANK(Spreadsheet!D531)),Spreadsheet!C531&lt;&gt;Spreadsheet!D531),IF(ISERROR(VLOOKUP(Spreadsheet!C531, Spreadsheet!$C$6:'Spreadsheet'!$C530,1,FALSE)), FALSE, TRUE),TRUE)</f>
        <v>1</v>
      </c>
      <c r="AH531" s="5" t="b">
        <f>Spreadsheet!$B$2=Spreadsheet!AD531</f>
        <v>1</v>
      </c>
      <c r="AI531" s="5" t="b">
        <f>IF(ISBLANK(Spreadsheet!G531),TRUE,IF(OR(LEN(Spreadsheet!G531)&gt;1,ISNUMBER(VALUE(Spreadsheet!G531))),FALSE,TRUE))</f>
        <v>1</v>
      </c>
      <c r="AJ531" s="5" t="b">
        <f>OR(ISBLANK(Spreadsheet!C531), NOT(ISBLANK(Spreadsheet!B531)), NOT(ISBLANK(Spreadsheet!D531)))</f>
        <v>1</v>
      </c>
      <c r="AK531" s="5" t="b">
        <f t="array" ref="AK531">IF(OR(AND(ISBLANK(Spreadsheet!E531),ISBLANK(Spreadsheet!D531),NOT(ISBLANK(Spreadsheet!C531))),AND(ISBLANK(Spreadsheet!E531),ISBLANK(Spreadsheet!D531),ISBLANK(Spreadsheet!C531))),TRUE,ISNUMBER(MATCH(TRUE,EXACT(Spreadsheet!E531,Relationships),0)))</f>
        <v>1</v>
      </c>
      <c r="AL531" s="5" t="b">
        <f>IF(NOT(ISBLANK(Spreadsheet!C531)),IF(OR(ISBLANK(Spreadsheet!F531),LEN(Spreadsheet!F531)&gt;40),FALSE,TRUE),TRUE)</f>
        <v>1</v>
      </c>
      <c r="AM531" s="5" t="b">
        <f>IF(NOT(ISBLANK(Spreadsheet!C531)),IF(OR(ISBLANK(Spreadsheet!H531),LEN(Spreadsheet!H531)&gt;40),FALSE,TRUE),TRUE)</f>
        <v>1</v>
      </c>
      <c r="AN531" s="5" t="b">
        <f t="array" ref="AN531">IF(ISBLANK(Spreadsheet!I531),TRUE,ISNUMBER(MATCH(TRUE,EXACT(Spreadsheet!I531,GenderValues),0)))</f>
        <v>1</v>
      </c>
      <c r="AO531" s="5" t="b">
        <f ca="1">IF(ISERROR(DATEVALUE(TEXT(Spreadsheet!J531,"mm/dd/yyyy")) &gt; TODAY()),IF(AND(ISBLANK(Spreadsheet!J531),ISBLANK(Spreadsheet!C531)),TRUE,FALSE),IF(DATEVALUE(TEXT(Spreadsheet!J531,"mm/dd/yyyy")) &gt; TODAY(),FALSE,TRUE))</f>
        <v>1</v>
      </c>
      <c r="AP531" s="5" t="b">
        <f>OR(ISBLANK(Spreadsheet!K531),LEN(Spreadsheet!K531)&lt;=100)</f>
        <v>1</v>
      </c>
      <c r="AQ531" s="5" t="b">
        <f t="array" ref="AQ531">IF(OR(AND(ISBLANK(Spreadsheet!L531),ISBLANK(Spreadsheet!C531)),AND(NOT(ISBLANK(Spreadsheet!C531)),NOT(ISBLANK(Spreadsheet!D531)))),TRUE,ISNUMBER(MATCH(TRUE,EXACT(Spreadsheet!L531,MaritalStatus),0)))</f>
        <v>1</v>
      </c>
      <c r="AR531" s="5" t="b">
        <f ca="1">IF(ISERROR(DATEVALUE(TEXT(Spreadsheet!M531,"mm/dd/yyyy")) &gt; TODAY()),IF(ISBLANK(Spreadsheet!M531),TRUE,FALSE),IF(DATEVALUE(TEXT(Spreadsheet!M531,"mm/dd/yyyy")) &gt; TODAY(),FALSE,TRUE))</f>
        <v>1</v>
      </c>
      <c r="AS531" s="5" t="b">
        <f>OR(ISBLANK(Spreadsheet!N531),LEN(Spreadsheet!N531)&lt;=100)</f>
        <v>1</v>
      </c>
      <c r="AT531" s="5" t="b">
        <f>OR(ISBLANK(Spreadsheet!O531),UPPER(Spreadsheet!O531)="YES")</f>
        <v>1</v>
      </c>
      <c r="AU531" s="5" t="b">
        <f>OR(ISBLANK(Spreadsheet!P531),UPPER(Spreadsheet!P531)="YES")</f>
        <v>1</v>
      </c>
      <c r="AV531" s="5" t="b">
        <f t="array" ref="AV531">IF(ISBLANK(Spreadsheet!Q531),TRUE,ISNUMBER(MATCH(TRUE,EXACT(Spreadsheet!Q531,OnGroupsPriorIns),0)))</f>
        <v>1</v>
      </c>
      <c r="AW531" s="5" t="b">
        <f>OR(ISBLANK(Spreadsheet!R531),UPPER(Spreadsheet!R531)="YES")</f>
        <v>1</v>
      </c>
      <c r="AX531" s="5" t="b">
        <f>OR(ISBLANK(Spreadsheet!S531),UPPER(Spreadsheet!S531)="YES")</f>
        <v>1</v>
      </c>
      <c r="AY531" s="5" t="b">
        <f>OR(AND(ISBLANK(Spreadsheet!C531),LEN(Spreadsheet!T531)=0),AND(NOT(ISBLANK(Spreadsheet!C531)),LEN(Spreadsheet!T531)&gt;0,LEN(Spreadsheet!T531)&lt;=50))</f>
        <v>1</v>
      </c>
      <c r="AZ531" s="5" t="b">
        <f>OR(LEN(Spreadsheet!U531)=0,AND(LEN(Spreadsheet!U531)&gt;0,LEN(Spreadsheet!U531)&lt;=50))</f>
        <v>1</v>
      </c>
      <c r="BA531" s="5" t="b">
        <f>OR(AND(ISBLANK(Spreadsheet!C531),LEN(Spreadsheet!V531)=0),AND(NOT(ISBLANK(Spreadsheet!C531)),LEN(Spreadsheet!V531)&gt;0,LEN(Spreadsheet!V531)&lt;=50))</f>
        <v>1</v>
      </c>
      <c r="BB531" s="5" t="b">
        <f t="array" ref="BB531">IF(AND(ISBLANK(Spreadsheet!C531),LEN(Spreadsheet!W531)=0),TRUE,ISNUMBER(MATCH(TRUE,EXACT(Spreadsheet!W531,States),0)))</f>
        <v>1</v>
      </c>
      <c r="BC531" s="5" t="b">
        <f>OR(AND(ISBLANK(Spreadsheet!C531),LEN(Spreadsheet!X531)=0),AND(NOT(ISBLANK(Spreadsheet!C531)),LEN(Spreadsheet!X531)&gt;0,LEN(Spreadsheet!X531)=5,ISNUMBER(VALUE(Spreadsheet!X531))))</f>
        <v>1</v>
      </c>
      <c r="BD531" s="5" t="b">
        <f>OR(ISBLANK(Spreadsheet!Z531),LEN(Spreadsheet!Z531)&lt;=50)</f>
        <v>1</v>
      </c>
      <c r="BE531" s="5" t="b">
        <f>ISBLANK(Spreadsheet!AA531)</f>
        <v>1</v>
      </c>
      <c r="BF531" s="5" t="b">
        <f>ISBLANK(Spreadsheet!AB531)</f>
        <v>1</v>
      </c>
      <c r="BG531" s="5" t="b">
        <f>IF(ISERROR(DATEVALUE(TEXT(Spreadsheet!AC531,"mm/dd/yyyy")) &gt; DATEVALUE(TEXT(Spreadsheet!J531,"mm/dd/yyyy"))),IF(OR(AND(ISBLANK(Spreadsheet!AC531),ISBLANK(Spreadsheet!C531)),AND(NOT(ISBLANK(Spreadsheet!C531)),ISBLANK(Spreadsheet!AC531),NOT(ISBLANK(Spreadsheet!D531)))),TRUE,FALSE),IF(DATEVALUE(TEXT(Spreadsheet!AC531,"mm/dd/yyyy")) &gt; DATEVALUE(TEXT(Spreadsheet!J531,"mm/dd/yyyy")),TRUE,FALSE))</f>
        <v>1</v>
      </c>
      <c r="BH531" s="5" t="b">
        <f>OR(AND(ISBLANK(Spreadsheet!C531),ISBLANK(Spreadsheet!AE531)),AND(NOT(ISBLANK(Spreadsheet!C531)),NOT(ISBLANK(Spreadsheet!D531)),ISBLANK(Spreadsheet!AE531)),AND(NOT(ISBLANK(Spreadsheet!C531)),ISBLANK(Spreadsheet!D531),NOT(ISBLANK(Spreadsheet!AE531)),LEN(Spreadsheet!AE531)&lt;=100))</f>
        <v>1</v>
      </c>
      <c r="BI531" s="5" t="b">
        <f t="array" ref="BI531">IF(ISBLANK(Spreadsheet!AF531),TRUE,ISNUMBER(MATCH(TRUE,EXACT(Spreadsheet!AF531,CobraShortReasons),0)))</f>
        <v>1</v>
      </c>
      <c r="BJ531" s="5" t="b">
        <f ca="1">IF(ISERROR(DATEVALUE(TEXT(Spreadsheet!AG531,"mm/dd/yyyy")) &gt; TODAY()),IF(ISBLANK(Spreadsheet!AG531),TRUE,FALSE),IF(DATEVALUE(TEXT(Spreadsheet!AG531,"mm/dd/yyyy")) &gt; TODAY(),FALSE,TRUE))</f>
        <v>1</v>
      </c>
      <c r="BK531" s="5" t="b">
        <f>OR(ISBLANK(Spreadsheet!AH531),LEN(Spreadsheet!AH531)&lt;=25)</f>
        <v>1</v>
      </c>
      <c r="BL531" s="5" t="b">
        <f t="array" aca="1" ref="BL531" ca="1">IF(ISBLANK(Spreadsheet!AI531),TRUE,ISNUMBER(MATCH(TRUE,EXACT(Spreadsheet!AI531,INDIRECT(Spreadsheet!$D$2)),0)))</f>
        <v>1</v>
      </c>
      <c r="BM531" s="5" t="b">
        <f t="array" aca="1" ref="BM531" ca="1">IF(ISBLANK(Spreadsheet!AJ531),TRUE,ISNUMBER(MATCH(TRUE,EXACT(Spreadsheet!AJ531,INDIRECT(Spreadsheet!BJ531)),0)))</f>
        <v>1</v>
      </c>
      <c r="BN531" s="5" t="b">
        <f t="array" ref="BN531">IF(ISBLANK(Spreadsheet!AK531),TRUE,ISNUMBER(MATCH(TRUE,EXACT(Spreadsheet!AK531,DentalPlans),0)))</f>
        <v>1</v>
      </c>
      <c r="BO531" s="5" t="b">
        <f t="array" aca="1" ref="BO531" ca="1">IF(ISBLANK(Spreadsheet!AL531),TRUE,ISNUMBER(MATCH(TRUE,EXACT(Spreadsheet!AL531,INDIRECT(Spreadsheet!BK531)),0)))</f>
        <v>1</v>
      </c>
      <c r="BP531" s="5" t="b">
        <f t="array" ref="BP531">IF(ISBLANK(Spreadsheet!AM531),TRUE,ISNUMBER(MATCH(TRUE,EXACT(Spreadsheet!AM531,VisionPlans),0)))</f>
        <v>1</v>
      </c>
      <c r="BQ531" s="5" t="b">
        <f t="array" aca="1" ref="BQ531" ca="1">IF(ISBLANK(Spreadsheet!AN531),TRUE,ISNUMBER(MATCH(TRUE,EXACT(Spreadsheet!AN531,INDIRECT(Spreadsheet!BL531)),0)))</f>
        <v>1</v>
      </c>
      <c r="BR531" s="5" t="b">
        <f t="array" ref="BR531">IF(ISBLANK(Spreadsheet!AO531),TRUE,ISNUMBER(MATCH(TRUE,EXACT(Spreadsheet!AO531,LifeBenefitClasses),0)))</f>
        <v>1</v>
      </c>
      <c r="BS531" s="5" t="b">
        <f>IF(OR(ISBLANK(Spreadsheet!AO531), Spreadsheet!AO531="Waive"),IF(ISBLANK(Spreadsheet!AP531),TRUE,FALSE),IF(OR(AND(NOT(ISBLANK(Spreadsheet!AO531)),ISBLANK(Spreadsheet!AP531)),NOT(ISNUMBER(VALUE(Spreadsheet!AP531)))),FALSE,IF(OR(AND(Spreadsheet!AP531&lt;6,MOD(Spreadsheet!AP531*10,5)=0), MOD(Spreadsheet!AP531,5000)=0),TRUE,FALSE)))</f>
        <v>1</v>
      </c>
      <c r="BT531" s="5" t="b">
        <f t="array" ref="BT531">IF(ISBLANK(Spreadsheet!AQ531),TRUE,ISNUMBER(MATCH(TRUE,EXACT(Spreadsheet!AQ531,EnrollWaive),0)))</f>
        <v>1</v>
      </c>
      <c r="BU531" s="5" t="b">
        <f t="array" ref="BU531">IF(ISBLANK(Spreadsheet!AR531),TRUE,ISNUMBER(MATCH(TRUE,EXACT(Spreadsheet!AR531,LifeBenefitClasses),0)))</f>
        <v>1</v>
      </c>
      <c r="BV531" s="5" t="b">
        <f>IF(OR(ISBLANK(Spreadsheet!AR531), Spreadsheet!AR531="Waive"),IF(ISBLANK(Spreadsheet!AS531),TRUE,FALSE),IF(OR(AND(NOT(ISBLANK(Spreadsheet!AR531)),ISBLANK(Spreadsheet!AS531)),NOT(ISNUMBER(VALUE(Spreadsheet!AS531)))),FALSE,IF(OR(AND(Spreadsheet!AS531&lt;6,MOD(Spreadsheet!AS531*10,5)=0), MOD(Spreadsheet!AS531,10000)=0),TRUE,FALSE)))</f>
        <v>1</v>
      </c>
      <c r="BW531" s="5" t="b">
        <f t="array" ref="BW531">IF(ISBLANK(Spreadsheet!AT531),TRUE,ISNUMBER(MATCH(TRUE,EXACT(Spreadsheet!AT531,LifeBenefitClasses),0)))</f>
        <v>1</v>
      </c>
      <c r="BX531" s="5" t="b">
        <f>IF(OR(ISBLANK(Spreadsheet!AT531), Spreadsheet!AT531="Waive"),IF(ISBLANK(Spreadsheet!AU531),TRUE,FALSE),IF(OR(AND(NOT(ISBLANK(Spreadsheet!AT531)),ISBLANK(Spreadsheet!AU531)),NOT(ISNUMBER(VALUE(Spreadsheet!AU531)))),FALSE,IF(AND(NOT(OR(ISBLANK(Spreadsheet!AT531),Spreadsheet!AT531="Waive")),NOT(OR(ISBLANK(Spreadsheet!AR531),Spreadsheet!AR531="Waive")),MOD(Spreadsheet!AU531,5000)=0, Spreadsheet!AU531&lt;=(Spreadsheet!AS531*0.5)),TRUE,FALSE)))</f>
        <v>1</v>
      </c>
      <c r="BY531" s="5" t="b">
        <f t="array" ref="BY531">IF(ISBLANK(Spreadsheet!AV531),TRUE,ISNUMBER(MATCH(TRUE,EXACT(Spreadsheet!AV531,EnrollWaive),0)))</f>
        <v>1</v>
      </c>
      <c r="BZ531" s="5" t="b">
        <f t="array" ref="BZ531">IF(ISBLANK(Spreadsheet!AW531),TRUE,ISNUMBER(MATCH(TRUE,EXACT(Spreadsheet!AW531,LifeBenefitClasses),0)))</f>
        <v>1</v>
      </c>
      <c r="CA531" s="5" t="b">
        <f t="array" ref="CA531">IF(ISBLANK(Spreadsheet!AX531),TRUE,ISNUMBER(MATCH(TRUE,EXACT(Spreadsheet!AX531,LifeBenefitClasses),0)))</f>
        <v>1</v>
      </c>
      <c r="CB531" s="5" t="b">
        <f t="array" ref="CB531">IF(ISBLANK(Spreadsheet!AY531),TRUE,ISNUMBER(MATCH(TRUE,EXACT(Spreadsheet!AY531,LifeBenefitClasses),0)))</f>
        <v>1</v>
      </c>
      <c r="CC531" s="5" t="b">
        <f t="array" ref="CC531">IF(ISBLANK(Spreadsheet!AZ531),TRUE,ISNUMBER(MATCH(TRUE,EXACT(Spreadsheet!AZ531,LifeBenefitClasses),0)))</f>
        <v>1</v>
      </c>
      <c r="CD531" s="5" t="b">
        <f t="array" ref="CD531">IF(ISBLANK(Spreadsheet!BA531),TRUE,ISNUMBER(MATCH(TRUE,EXACT(Spreadsheet!BA531,LifeBenefitClasses),0)))</f>
        <v>1</v>
      </c>
      <c r="CE531" s="5" t="b">
        <f>IF(OR(ISBLANK(Spreadsheet!BA531), Spreadsheet!BA531="Waive"),IF(ISBLANK(Spreadsheet!BB531),TRUE,FALSE),IF(OR(AND(NOT(ISBLANK(Spreadsheet!BA531)),ISBLANK(Spreadsheet!BB531)),NOT(ISNUMBER(VALUE(Spreadsheet!BB531))),ISBLANK(Spreadsheet!BC531),NOT(ISNUMBER(VALUE(Spreadsheet!BC531)))),FALSE,IF(AND(Spreadsheet!BB531&gt;=50000,Spreadsheet!BB531&lt;=250000,MOD(Spreadsheet!BB531,10000)=0,Spreadsheet!BB531&lt;=(10*Spreadsheet!BC531)),TRUE,FALSE)))</f>
        <v>1</v>
      </c>
      <c r="CF531" s="5" t="b">
        <f>IF(NOT(ISBLANK(Spreadsheet!BC531)),AND(ISNUMBER(VALUE(Spreadsheet!BC531)),Spreadsheet!BC531&gt;0),AND(OR(ISBLANK(Spreadsheet!AO531),Spreadsheet!AO531="Waive",AND(NOT(OR(ISBLANK(Spreadsheet!AO531),Spreadsheet!AO531="Waive")),Spreadsheet!AP531&gt;=6)),OR(ISBLANK(Spreadsheet!AR531),AND(NOT(OR(ISBLANK(Spreadsheet!AR531),Spreadsheet!AR531="Waive")),Spreadsheet!AS531&gt;=6)),OR(ISBLANK(Spreadsheet!AW531)),OR(ISBLANK(Spreadsheet!AX531)),OR(ISBLANK(Spreadsheet!AY531)),OR(ISBLANK(Spreadsheet!AZ531)),OR(ISBLANK(Spreadsheet!BA531),Spreadsheet!BA531="Waive")))</f>
        <v>1</v>
      </c>
      <c r="CG531" s="5" t="b">
        <f t="shared" ca="1" si="39"/>
        <v>1</v>
      </c>
    </row>
    <row r="532" spans="8:85" x14ac:dyDescent="0.3">
      <c r="H532" s="5">
        <f t="shared" ca="1" si="40"/>
        <v>2</v>
      </c>
      <c r="I532" s="5" t="str">
        <f t="shared" ca="1" si="38"/>
        <v/>
      </c>
      <c r="J532" s="5" t="str">
        <f>IF(AND(NOT(ISBLANK(Spreadsheet!C532)),ISBLANK(Spreadsheet!D532)),Spreadsheet!F532&amp;" "&amp;Spreadsheet!H532,"")</f>
        <v/>
      </c>
      <c r="K532" s="5">
        <f>IF(AND(NOT(ISBLANK(Spreadsheet!C532)),ISBLANK(Spreadsheet!D532)),COUNTIFS(Spreadsheet!E533:E$786,"=Child",Spreadsheet!C533:C$786, "="&amp;Spreadsheet!C532) + COUNTIFS(Spreadsheet!E533:E$786,"=Step-child",Spreadsheet!C533:C$786, "="&amp;Spreadsheet!C532),0)</f>
        <v>0</v>
      </c>
      <c r="L532" s="5">
        <f>IF(NOT(ISBLANK(J532)),COUNTIFS(Spreadsheet!E533:E$786,"=Wife",Spreadsheet!C533:C$786, "="&amp;Spreadsheet!C532) + COUNTIFS(Spreadsheet!E533:E$786,"=Husband",Spreadsheet!C533:C$786, "="&amp;Spreadsheet!C532),0)</f>
        <v>0</v>
      </c>
      <c r="M532" s="5">
        <f>IF(NOT(ISBLANK(Spreadsheet!AJ532)),VLOOKUP(Spreadsheet!AJ532,'Drop Downs'!$P$2:$R$16,3,FALSE),0)</f>
        <v>0</v>
      </c>
      <c r="N532" s="5">
        <f>IF(NOT(ISBLANK(Spreadsheet!AJ532)), VLOOKUP(Spreadsheet!AJ532,'Drop Downs'!$P$2:$R$16,2,FALSE),0)</f>
        <v>0</v>
      </c>
      <c r="O532" s="5">
        <f>IF(NOT(ISBLANK(Spreadsheet!AL532)),VLOOKUP(Spreadsheet!AL532,'Drop Downs'!$P$2:$R$16,3,FALSE), 0)</f>
        <v>0</v>
      </c>
      <c r="P532" s="5">
        <f>IF(NOT(ISBLANK(Spreadsheet!AL532)),VLOOKUP(Spreadsheet!AL532,'Drop Downs'!$P$2:$R$16,2,FALSE),0)</f>
        <v>0</v>
      </c>
      <c r="Q532" s="5">
        <f>IF(NOT(ISBLANK(Spreadsheet!AN532)),VLOOKUP(Spreadsheet!AN532,'Drop Downs'!$P$2:$R$16,3,FALSE),0)</f>
        <v>0</v>
      </c>
      <c r="R532" s="5">
        <f>IF(NOT(ISBLANK(Spreadsheet!AN532)),VLOOKUP(Spreadsheet!AN532,'Drop Downs'!$P$2:$R$16,2,FALSE),0)</f>
        <v>0</v>
      </c>
      <c r="S532" s="5" t="str">
        <f>IF(OR(M532&gt;K532,N532&gt;L532,O532&gt;K532, Q532&gt;K532,N532&gt;L532, P532&gt;L532, R532&gt;L532),"Member currently has a coverage election over what he/she needs.  Please add more dependents or adjust the coverage election.","")&amp;(IF(AND(NOT(ISBLANK(Spreadsheet!C532)),NOT(ISBLANK(Spreadsheet!D532)),ISBLANK(Spreadsheet!E532)),"Dependent lacks a relationship to member.Please select one from the drop-down.",""))</f>
        <v/>
      </c>
      <c r="T532" s="5" t="b">
        <f t="shared" si="41"/>
        <v>1</v>
      </c>
      <c r="U532" s="5" t="b">
        <f>OR(ISBLANK(Spreadsheet!C532),IF(NOT(ISBLANK(Spreadsheet!D532)),NOT(ISBLANK(Spreadsheet!E532)),TRUE))</f>
        <v>1</v>
      </c>
      <c r="V532" s="5" t="b">
        <f>OR(ISBLANK(Spreadsheet!C532), NOT(ISBLANK(Spreadsheet!I532)))</f>
        <v>1</v>
      </c>
      <c r="W532" s="5" t="b">
        <f>OR(ISBLANK(Spreadsheet!D532),NOT(ISBLANK(Spreadsheet!C532)))</f>
        <v>1</v>
      </c>
      <c r="X532" s="155" t="str">
        <f>REPT("0",MIN(FIND({1,2,3,4,5,6,7,8,9},Spreadsheet!C532&amp;"123456789"))-1)&amp;IF(ISBLANK(Spreadsheet!C532),"",SUMPRODUCT(MID(0&amp;Spreadsheet!C532,LARGE(INDEX(ISNUMBER(--MID(Spreadsheet!C532,ROW($1:$225),1))*
 ROW($1:$225),0),ROW($1:$225))+1,1)*10^ROW($1:$225)/10))</f>
        <v/>
      </c>
      <c r="Y532" s="5" t="b">
        <f>IF(NOT(ISBLANK(Spreadsheet!C532)),IF(AND(ISNUMBER(VALUE(Spreadsheet!C532)), LEN(Spreadsheet!C532)=9),TRUE,FALSE),TRUE)</f>
        <v>1</v>
      </c>
      <c r="Z532" s="155" t="str">
        <f>REPT("0",MIN(FIND({1,2,3,4,5,6,7,8,9},Spreadsheet!D532&amp;"123456789"))-1)&amp;IF(ISBLANK(Spreadsheet!D532),"",SUMPRODUCT(MID(0&amp;Spreadsheet!D532,LARGE(INDEX(ISNUMBER(--MID(Spreadsheet!D532,ROW($1:$225),1))*
 ROW($1:$225),0),ROW($1:$225))+1,1)*10^ROW($1:$225)/10))</f>
        <v/>
      </c>
      <c r="AA532" s="5" t="b">
        <f>IF(AND(NOT(ISBLANK(Spreadsheet!D532)),NOT(ISBLANK(Spreadsheet!C532))),IF(AND(ISNUMBER(VALUE(Spreadsheet!D532)), LEN(Spreadsheet!D532)=9),TRUE,FALSE),IF(AND(NOT(ISBLANK(Spreadsheet!D532)),ISBLANK(Spreadsheet!C532)),FALSE,TRUE))</f>
        <v>1</v>
      </c>
      <c r="AB532" s="5" t="b">
        <f>OR(ISBLANK(Spreadsheet!Y532),IF(NOT(ISBLANK(Spreadsheet!Y532)),LEN(Spreadsheet!Y532)=10,ISNUMBER(VALUE(Spreadsheet!Y532))))</f>
        <v>1</v>
      </c>
      <c r="AC532" s="5" t="b">
        <f>OR(ISBLANK(Spreadsheet!AI532), AND(NOT(ISBLANK(Spreadsheet!AJ532)), NOT(ISNUMBER(SEARCH("Waive",Spreadsheet!AJ532)))))</f>
        <v>1</v>
      </c>
      <c r="AD532" s="5" t="b">
        <f>OR(ISBLANK(Spreadsheet!AK532), AND(NOT(ISBLANK(Spreadsheet!AL532)), NOT(ISNUMBER(SEARCH("Waive",Spreadsheet!AL532)))))</f>
        <v>1</v>
      </c>
      <c r="AE532" s="5" t="b">
        <f>OR(ISBLANK(Spreadsheet!AM532), AND(NOT(ISBLANK(Spreadsheet!AN532)), NOT(ISNUMBER(SEARCH("Waive", Spreadsheet!AN532)))))</f>
        <v>1</v>
      </c>
      <c r="AF532" s="5" t="b">
        <f>OR(ISBLANK(Spreadsheet!C532), NOT(ISBLANK(Spreadsheet!D532)),NOT(ISBLANK(Spreadsheet!L532)))</f>
        <v>1</v>
      </c>
      <c r="AG532" s="5" t="b">
        <f>IF(AND(NOT(ISBLANK(Spreadsheet!C532)), NOT(ISBLANK(Spreadsheet!D532)),Spreadsheet!C532&lt;&gt;Spreadsheet!D532),IF(ISERROR(VLOOKUP(Spreadsheet!C532, Spreadsheet!$C$6:'Spreadsheet'!$C531,1,FALSE)), FALSE, TRUE),TRUE)</f>
        <v>1</v>
      </c>
      <c r="AH532" s="5" t="b">
        <f>Spreadsheet!$B$2=Spreadsheet!AD532</f>
        <v>1</v>
      </c>
      <c r="AI532" s="5" t="b">
        <f>IF(ISBLANK(Spreadsheet!G532),TRUE,IF(OR(LEN(Spreadsheet!G532)&gt;1,ISNUMBER(VALUE(Spreadsheet!G532))),FALSE,TRUE))</f>
        <v>1</v>
      </c>
      <c r="AJ532" s="5" t="b">
        <f>OR(ISBLANK(Spreadsheet!C532), NOT(ISBLANK(Spreadsheet!B532)), NOT(ISBLANK(Spreadsheet!D532)))</f>
        <v>1</v>
      </c>
      <c r="AK532" s="5" t="b">
        <f t="array" ref="AK532">IF(OR(AND(ISBLANK(Spreadsheet!E532),ISBLANK(Spreadsheet!D532),NOT(ISBLANK(Spreadsheet!C532))),AND(ISBLANK(Spreadsheet!E532),ISBLANK(Spreadsheet!D532),ISBLANK(Spreadsheet!C532))),TRUE,ISNUMBER(MATCH(TRUE,EXACT(Spreadsheet!E532,Relationships),0)))</f>
        <v>1</v>
      </c>
      <c r="AL532" s="5" t="b">
        <f>IF(NOT(ISBLANK(Spreadsheet!C532)),IF(OR(ISBLANK(Spreadsheet!F532),LEN(Spreadsheet!F532)&gt;40),FALSE,TRUE),TRUE)</f>
        <v>1</v>
      </c>
      <c r="AM532" s="5" t="b">
        <f>IF(NOT(ISBLANK(Spreadsheet!C532)),IF(OR(ISBLANK(Spreadsheet!H532),LEN(Spreadsheet!H532)&gt;40),FALSE,TRUE),TRUE)</f>
        <v>1</v>
      </c>
      <c r="AN532" s="5" t="b">
        <f t="array" ref="AN532">IF(ISBLANK(Spreadsheet!I532),TRUE,ISNUMBER(MATCH(TRUE,EXACT(Spreadsheet!I532,GenderValues),0)))</f>
        <v>1</v>
      </c>
      <c r="AO532" s="5" t="b">
        <f ca="1">IF(ISERROR(DATEVALUE(TEXT(Spreadsheet!J532,"mm/dd/yyyy")) &gt; TODAY()),IF(AND(ISBLANK(Spreadsheet!J532),ISBLANK(Spreadsheet!C532)),TRUE,FALSE),IF(DATEVALUE(TEXT(Spreadsheet!J532,"mm/dd/yyyy")) &gt; TODAY(),FALSE,TRUE))</f>
        <v>1</v>
      </c>
      <c r="AP532" s="5" t="b">
        <f>OR(ISBLANK(Spreadsheet!K532),LEN(Spreadsheet!K532)&lt;=100)</f>
        <v>1</v>
      </c>
      <c r="AQ532" s="5" t="b">
        <f t="array" ref="AQ532">IF(OR(AND(ISBLANK(Spreadsheet!L532),ISBLANK(Spreadsheet!C532)),AND(NOT(ISBLANK(Spreadsheet!C532)),NOT(ISBLANK(Spreadsheet!D532)))),TRUE,ISNUMBER(MATCH(TRUE,EXACT(Spreadsheet!L532,MaritalStatus),0)))</f>
        <v>1</v>
      </c>
      <c r="AR532" s="5" t="b">
        <f ca="1">IF(ISERROR(DATEVALUE(TEXT(Spreadsheet!M532,"mm/dd/yyyy")) &gt; TODAY()),IF(ISBLANK(Spreadsheet!M532),TRUE,FALSE),IF(DATEVALUE(TEXT(Spreadsheet!M532,"mm/dd/yyyy")) &gt; TODAY(),FALSE,TRUE))</f>
        <v>1</v>
      </c>
      <c r="AS532" s="5" t="b">
        <f>OR(ISBLANK(Spreadsheet!N532),LEN(Spreadsheet!N532)&lt;=100)</f>
        <v>1</v>
      </c>
      <c r="AT532" s="5" t="b">
        <f>OR(ISBLANK(Spreadsheet!O532),UPPER(Spreadsheet!O532)="YES")</f>
        <v>1</v>
      </c>
      <c r="AU532" s="5" t="b">
        <f>OR(ISBLANK(Spreadsheet!P532),UPPER(Spreadsheet!P532)="YES")</f>
        <v>1</v>
      </c>
      <c r="AV532" s="5" t="b">
        <f t="array" ref="AV532">IF(ISBLANK(Spreadsheet!Q532),TRUE,ISNUMBER(MATCH(TRUE,EXACT(Spreadsheet!Q532,OnGroupsPriorIns),0)))</f>
        <v>1</v>
      </c>
      <c r="AW532" s="5" t="b">
        <f>OR(ISBLANK(Spreadsheet!R532),UPPER(Spreadsheet!R532)="YES")</f>
        <v>1</v>
      </c>
      <c r="AX532" s="5" t="b">
        <f>OR(ISBLANK(Spreadsheet!S532),UPPER(Spreadsheet!S532)="YES")</f>
        <v>1</v>
      </c>
      <c r="AY532" s="5" t="b">
        <f>OR(AND(ISBLANK(Spreadsheet!C532),LEN(Spreadsheet!T532)=0),AND(NOT(ISBLANK(Spreadsheet!C532)),LEN(Spreadsheet!T532)&gt;0,LEN(Spreadsheet!T532)&lt;=50))</f>
        <v>1</v>
      </c>
      <c r="AZ532" s="5" t="b">
        <f>OR(LEN(Spreadsheet!U532)=0,AND(LEN(Spreadsheet!U532)&gt;0,LEN(Spreadsheet!U532)&lt;=50))</f>
        <v>1</v>
      </c>
      <c r="BA532" s="5" t="b">
        <f>OR(AND(ISBLANK(Spreadsheet!C532),LEN(Spreadsheet!V532)=0),AND(NOT(ISBLANK(Spreadsheet!C532)),LEN(Spreadsheet!V532)&gt;0,LEN(Spreadsheet!V532)&lt;=50))</f>
        <v>1</v>
      </c>
      <c r="BB532" s="5" t="b">
        <f t="array" ref="BB532">IF(AND(ISBLANK(Spreadsheet!C532),LEN(Spreadsheet!W532)=0),TRUE,ISNUMBER(MATCH(TRUE,EXACT(Spreadsheet!W532,States),0)))</f>
        <v>1</v>
      </c>
      <c r="BC532" s="5" t="b">
        <f>OR(AND(ISBLANK(Spreadsheet!C532),LEN(Spreadsheet!X532)=0),AND(NOT(ISBLANK(Spreadsheet!C532)),LEN(Spreadsheet!X532)&gt;0,LEN(Spreadsheet!X532)=5,ISNUMBER(VALUE(Spreadsheet!X532))))</f>
        <v>1</v>
      </c>
      <c r="BD532" s="5" t="b">
        <f>OR(ISBLANK(Spreadsheet!Z532),LEN(Spreadsheet!Z532)&lt;=50)</f>
        <v>1</v>
      </c>
      <c r="BE532" s="5" t="b">
        <f>ISBLANK(Spreadsheet!AA532)</f>
        <v>1</v>
      </c>
      <c r="BF532" s="5" t="b">
        <f>ISBLANK(Spreadsheet!AB532)</f>
        <v>1</v>
      </c>
      <c r="BG532" s="5" t="b">
        <f>IF(ISERROR(DATEVALUE(TEXT(Spreadsheet!AC532,"mm/dd/yyyy")) &gt; DATEVALUE(TEXT(Spreadsheet!J532,"mm/dd/yyyy"))),IF(OR(AND(ISBLANK(Spreadsheet!AC532),ISBLANK(Spreadsheet!C532)),AND(NOT(ISBLANK(Spreadsheet!C532)),ISBLANK(Spreadsheet!AC532),NOT(ISBLANK(Spreadsheet!D532)))),TRUE,FALSE),IF(DATEVALUE(TEXT(Spreadsheet!AC532,"mm/dd/yyyy")) &gt; DATEVALUE(TEXT(Spreadsheet!J532,"mm/dd/yyyy")),TRUE,FALSE))</f>
        <v>1</v>
      </c>
      <c r="BH532" s="5" t="b">
        <f>OR(AND(ISBLANK(Spreadsheet!C532),ISBLANK(Spreadsheet!AE532)),AND(NOT(ISBLANK(Spreadsheet!C532)),NOT(ISBLANK(Spreadsheet!D532)),ISBLANK(Spreadsheet!AE532)),AND(NOT(ISBLANK(Spreadsheet!C532)),ISBLANK(Spreadsheet!D532),NOT(ISBLANK(Spreadsheet!AE532)),LEN(Spreadsheet!AE532)&lt;=100))</f>
        <v>1</v>
      </c>
      <c r="BI532" s="5" t="b">
        <f t="array" ref="BI532">IF(ISBLANK(Spreadsheet!AF532),TRUE,ISNUMBER(MATCH(TRUE,EXACT(Spreadsheet!AF532,CobraShortReasons),0)))</f>
        <v>1</v>
      </c>
      <c r="BJ532" s="5" t="b">
        <f ca="1">IF(ISERROR(DATEVALUE(TEXT(Spreadsheet!AG532,"mm/dd/yyyy")) &gt; TODAY()),IF(ISBLANK(Spreadsheet!AG532),TRUE,FALSE),IF(DATEVALUE(TEXT(Spreadsheet!AG532,"mm/dd/yyyy")) &gt; TODAY(),FALSE,TRUE))</f>
        <v>1</v>
      </c>
      <c r="BK532" s="5" t="b">
        <f>OR(ISBLANK(Spreadsheet!AH532),LEN(Spreadsheet!AH532)&lt;=25)</f>
        <v>1</v>
      </c>
      <c r="BL532" s="5" t="b">
        <f t="array" aca="1" ref="BL532" ca="1">IF(ISBLANK(Spreadsheet!AI532),TRUE,ISNUMBER(MATCH(TRUE,EXACT(Spreadsheet!AI532,INDIRECT(Spreadsheet!$D$2)),0)))</f>
        <v>1</v>
      </c>
      <c r="BM532" s="5" t="b">
        <f t="array" aca="1" ref="BM532" ca="1">IF(ISBLANK(Spreadsheet!AJ532),TRUE,ISNUMBER(MATCH(TRUE,EXACT(Spreadsheet!AJ532,INDIRECT(Spreadsheet!BJ532)),0)))</f>
        <v>1</v>
      </c>
      <c r="BN532" s="5" t="b">
        <f t="array" ref="BN532">IF(ISBLANK(Spreadsheet!AK532),TRUE,ISNUMBER(MATCH(TRUE,EXACT(Spreadsheet!AK532,DentalPlans),0)))</f>
        <v>1</v>
      </c>
      <c r="BO532" s="5" t="b">
        <f t="array" aca="1" ref="BO532" ca="1">IF(ISBLANK(Spreadsheet!AL532),TRUE,ISNUMBER(MATCH(TRUE,EXACT(Spreadsheet!AL532,INDIRECT(Spreadsheet!BK532)),0)))</f>
        <v>1</v>
      </c>
      <c r="BP532" s="5" t="b">
        <f t="array" ref="BP532">IF(ISBLANK(Spreadsheet!AM532),TRUE,ISNUMBER(MATCH(TRUE,EXACT(Spreadsheet!AM532,VisionPlans),0)))</f>
        <v>1</v>
      </c>
      <c r="BQ532" s="5" t="b">
        <f t="array" aca="1" ref="BQ532" ca="1">IF(ISBLANK(Spreadsheet!AN532),TRUE,ISNUMBER(MATCH(TRUE,EXACT(Spreadsheet!AN532,INDIRECT(Spreadsheet!BL532)),0)))</f>
        <v>1</v>
      </c>
      <c r="BR532" s="5" t="b">
        <f t="array" ref="BR532">IF(ISBLANK(Spreadsheet!AO532),TRUE,ISNUMBER(MATCH(TRUE,EXACT(Spreadsheet!AO532,LifeBenefitClasses),0)))</f>
        <v>1</v>
      </c>
      <c r="BS532" s="5" t="b">
        <f>IF(OR(ISBLANK(Spreadsheet!AO532), Spreadsheet!AO532="Waive"),IF(ISBLANK(Spreadsheet!AP532),TRUE,FALSE),IF(OR(AND(NOT(ISBLANK(Spreadsheet!AO532)),ISBLANK(Spreadsheet!AP532)),NOT(ISNUMBER(VALUE(Spreadsheet!AP532)))),FALSE,IF(OR(AND(Spreadsheet!AP532&lt;6,MOD(Spreadsheet!AP532*10,5)=0), MOD(Spreadsheet!AP532,5000)=0),TRUE,FALSE)))</f>
        <v>1</v>
      </c>
      <c r="BT532" s="5" t="b">
        <f t="array" ref="BT532">IF(ISBLANK(Spreadsheet!AQ532),TRUE,ISNUMBER(MATCH(TRUE,EXACT(Spreadsheet!AQ532,EnrollWaive),0)))</f>
        <v>1</v>
      </c>
      <c r="BU532" s="5" t="b">
        <f t="array" ref="BU532">IF(ISBLANK(Spreadsheet!AR532),TRUE,ISNUMBER(MATCH(TRUE,EXACT(Spreadsheet!AR532,LifeBenefitClasses),0)))</f>
        <v>1</v>
      </c>
      <c r="BV532" s="5" t="b">
        <f>IF(OR(ISBLANK(Spreadsheet!AR532), Spreadsheet!AR532="Waive"),IF(ISBLANK(Spreadsheet!AS532),TRUE,FALSE),IF(OR(AND(NOT(ISBLANK(Spreadsheet!AR532)),ISBLANK(Spreadsheet!AS532)),NOT(ISNUMBER(VALUE(Spreadsheet!AS532)))),FALSE,IF(OR(AND(Spreadsheet!AS532&lt;6,MOD(Spreadsheet!AS532*10,5)=0), MOD(Spreadsheet!AS532,10000)=0),TRUE,FALSE)))</f>
        <v>1</v>
      </c>
      <c r="BW532" s="5" t="b">
        <f t="array" ref="BW532">IF(ISBLANK(Spreadsheet!AT532),TRUE,ISNUMBER(MATCH(TRUE,EXACT(Spreadsheet!AT532,LifeBenefitClasses),0)))</f>
        <v>1</v>
      </c>
      <c r="BX532" s="5" t="b">
        <f>IF(OR(ISBLANK(Spreadsheet!AT532), Spreadsheet!AT532="Waive"),IF(ISBLANK(Spreadsheet!AU532),TRUE,FALSE),IF(OR(AND(NOT(ISBLANK(Spreadsheet!AT532)),ISBLANK(Spreadsheet!AU532)),NOT(ISNUMBER(VALUE(Spreadsheet!AU532)))),FALSE,IF(AND(NOT(OR(ISBLANK(Spreadsheet!AT532),Spreadsheet!AT532="Waive")),NOT(OR(ISBLANK(Spreadsheet!AR532),Spreadsheet!AR532="Waive")),MOD(Spreadsheet!AU532,5000)=0, Spreadsheet!AU532&lt;=(Spreadsheet!AS532*0.5)),TRUE,FALSE)))</f>
        <v>1</v>
      </c>
      <c r="BY532" s="5" t="b">
        <f t="array" ref="BY532">IF(ISBLANK(Spreadsheet!AV532),TRUE,ISNUMBER(MATCH(TRUE,EXACT(Spreadsheet!AV532,EnrollWaive),0)))</f>
        <v>1</v>
      </c>
      <c r="BZ532" s="5" t="b">
        <f t="array" ref="BZ532">IF(ISBLANK(Spreadsheet!AW532),TRUE,ISNUMBER(MATCH(TRUE,EXACT(Spreadsheet!AW532,LifeBenefitClasses),0)))</f>
        <v>1</v>
      </c>
      <c r="CA532" s="5" t="b">
        <f t="array" ref="CA532">IF(ISBLANK(Spreadsheet!AX532),TRUE,ISNUMBER(MATCH(TRUE,EXACT(Spreadsheet!AX532,LifeBenefitClasses),0)))</f>
        <v>1</v>
      </c>
      <c r="CB532" s="5" t="b">
        <f t="array" ref="CB532">IF(ISBLANK(Spreadsheet!AY532),TRUE,ISNUMBER(MATCH(TRUE,EXACT(Spreadsheet!AY532,LifeBenefitClasses),0)))</f>
        <v>1</v>
      </c>
      <c r="CC532" s="5" t="b">
        <f t="array" ref="CC532">IF(ISBLANK(Spreadsheet!AZ532),TRUE,ISNUMBER(MATCH(TRUE,EXACT(Spreadsheet!AZ532,LifeBenefitClasses),0)))</f>
        <v>1</v>
      </c>
      <c r="CD532" s="5" t="b">
        <f t="array" ref="CD532">IF(ISBLANK(Spreadsheet!BA532),TRUE,ISNUMBER(MATCH(TRUE,EXACT(Spreadsheet!BA532,LifeBenefitClasses),0)))</f>
        <v>1</v>
      </c>
      <c r="CE532" s="5" t="b">
        <f>IF(OR(ISBLANK(Spreadsheet!BA532), Spreadsheet!BA532="Waive"),IF(ISBLANK(Spreadsheet!BB532),TRUE,FALSE),IF(OR(AND(NOT(ISBLANK(Spreadsheet!BA532)),ISBLANK(Spreadsheet!BB532)),NOT(ISNUMBER(VALUE(Spreadsheet!BB532))),ISBLANK(Spreadsheet!BC532),NOT(ISNUMBER(VALUE(Spreadsheet!BC532)))),FALSE,IF(AND(Spreadsheet!BB532&gt;=50000,Spreadsheet!BB532&lt;=250000,MOD(Spreadsheet!BB532,10000)=0,Spreadsheet!BB532&lt;=(10*Spreadsheet!BC532)),TRUE,FALSE)))</f>
        <v>1</v>
      </c>
      <c r="CF532" s="5" t="b">
        <f>IF(NOT(ISBLANK(Spreadsheet!BC532)),AND(ISNUMBER(VALUE(Spreadsheet!BC532)),Spreadsheet!BC532&gt;0),AND(OR(ISBLANK(Spreadsheet!AO532),Spreadsheet!AO532="Waive",AND(NOT(OR(ISBLANK(Spreadsheet!AO532),Spreadsheet!AO532="Waive")),Spreadsheet!AP532&gt;=6)),OR(ISBLANK(Spreadsheet!AR532),AND(NOT(OR(ISBLANK(Spreadsheet!AR532),Spreadsheet!AR532="Waive")),Spreadsheet!AS532&gt;=6)),OR(ISBLANK(Spreadsheet!AW532)),OR(ISBLANK(Spreadsheet!AX532)),OR(ISBLANK(Spreadsheet!AY532)),OR(ISBLANK(Spreadsheet!AZ532)),OR(ISBLANK(Spreadsheet!BA532),Spreadsheet!BA532="Waive")))</f>
        <v>1</v>
      </c>
      <c r="CG532" s="5" t="b">
        <f t="shared" ca="1" si="39"/>
        <v>1</v>
      </c>
    </row>
    <row r="533" spans="8:85" x14ac:dyDescent="0.3">
      <c r="H533" s="5">
        <f t="shared" ca="1" si="40"/>
        <v>2</v>
      </c>
      <c r="I533" s="5" t="str">
        <f t="shared" ca="1" si="38"/>
        <v/>
      </c>
      <c r="J533" s="5" t="str">
        <f>IF(AND(NOT(ISBLANK(Spreadsheet!C533)),ISBLANK(Spreadsheet!D533)),Spreadsheet!F533&amp;" "&amp;Spreadsheet!H533,"")</f>
        <v/>
      </c>
      <c r="K533" s="5">
        <f>IF(AND(NOT(ISBLANK(Spreadsheet!C533)),ISBLANK(Spreadsheet!D533)),COUNTIFS(Spreadsheet!E534:E$786,"=Child",Spreadsheet!C534:C$786, "="&amp;Spreadsheet!C533) + COUNTIFS(Spreadsheet!E534:E$786,"=Step-child",Spreadsheet!C534:C$786, "="&amp;Spreadsheet!C533),0)</f>
        <v>0</v>
      </c>
      <c r="L533" s="5">
        <f>IF(NOT(ISBLANK(J533)),COUNTIFS(Spreadsheet!E534:E$786,"=Wife",Spreadsheet!C534:C$786, "="&amp;Spreadsheet!C533) + COUNTIFS(Spreadsheet!E534:E$786,"=Husband",Spreadsheet!C534:C$786, "="&amp;Spreadsheet!C533),0)</f>
        <v>0</v>
      </c>
      <c r="M533" s="5">
        <f>IF(NOT(ISBLANK(Spreadsheet!AJ533)),VLOOKUP(Spreadsheet!AJ533,'Drop Downs'!$P$2:$R$16,3,FALSE),0)</f>
        <v>0</v>
      </c>
      <c r="N533" s="5">
        <f>IF(NOT(ISBLANK(Spreadsheet!AJ533)), VLOOKUP(Spreadsheet!AJ533,'Drop Downs'!$P$2:$R$16,2,FALSE),0)</f>
        <v>0</v>
      </c>
      <c r="O533" s="5">
        <f>IF(NOT(ISBLANK(Spreadsheet!AL533)),VLOOKUP(Spreadsheet!AL533,'Drop Downs'!$P$2:$R$16,3,FALSE), 0)</f>
        <v>0</v>
      </c>
      <c r="P533" s="5">
        <f>IF(NOT(ISBLANK(Spreadsheet!AL533)),VLOOKUP(Spreadsheet!AL533,'Drop Downs'!$P$2:$R$16,2,FALSE),0)</f>
        <v>0</v>
      </c>
      <c r="Q533" s="5">
        <f>IF(NOT(ISBLANK(Spreadsheet!AN533)),VLOOKUP(Spreadsheet!AN533,'Drop Downs'!$P$2:$R$16,3,FALSE),0)</f>
        <v>0</v>
      </c>
      <c r="R533" s="5">
        <f>IF(NOT(ISBLANK(Spreadsheet!AN533)),VLOOKUP(Spreadsheet!AN533,'Drop Downs'!$P$2:$R$16,2,FALSE),0)</f>
        <v>0</v>
      </c>
      <c r="S533" s="5" t="str">
        <f>IF(OR(M533&gt;K533,N533&gt;L533,O533&gt;K533, Q533&gt;K533,N533&gt;L533, P533&gt;L533, R533&gt;L533),"Member currently has a coverage election over what he/she needs.  Please add more dependents or adjust the coverage election.","")&amp;(IF(AND(NOT(ISBLANK(Spreadsheet!C533)),NOT(ISBLANK(Spreadsheet!D533)),ISBLANK(Spreadsheet!E533)),"Dependent lacks a relationship to member.Please select one from the drop-down.",""))</f>
        <v/>
      </c>
      <c r="T533" s="5" t="b">
        <f t="shared" si="41"/>
        <v>1</v>
      </c>
      <c r="U533" s="5" t="b">
        <f>OR(ISBLANK(Spreadsheet!C533),IF(NOT(ISBLANK(Spreadsheet!D533)),NOT(ISBLANK(Spreadsheet!E533)),TRUE))</f>
        <v>1</v>
      </c>
      <c r="V533" s="5" t="b">
        <f>OR(ISBLANK(Spreadsheet!C533), NOT(ISBLANK(Spreadsheet!I533)))</f>
        <v>1</v>
      </c>
      <c r="W533" s="5" t="b">
        <f>OR(ISBLANK(Spreadsheet!D533),NOT(ISBLANK(Spreadsheet!C533)))</f>
        <v>1</v>
      </c>
      <c r="X533" s="155" t="str">
        <f>REPT("0",MIN(FIND({1,2,3,4,5,6,7,8,9},Spreadsheet!C533&amp;"123456789"))-1)&amp;IF(ISBLANK(Spreadsheet!C533),"",SUMPRODUCT(MID(0&amp;Spreadsheet!C533,LARGE(INDEX(ISNUMBER(--MID(Spreadsheet!C533,ROW($1:$225),1))*
 ROW($1:$225),0),ROW($1:$225))+1,1)*10^ROW($1:$225)/10))</f>
        <v/>
      </c>
      <c r="Y533" s="5" t="b">
        <f>IF(NOT(ISBLANK(Spreadsheet!C533)),IF(AND(ISNUMBER(VALUE(Spreadsheet!C533)), LEN(Spreadsheet!C533)=9),TRUE,FALSE),TRUE)</f>
        <v>1</v>
      </c>
      <c r="Z533" s="155" t="str">
        <f>REPT("0",MIN(FIND({1,2,3,4,5,6,7,8,9},Spreadsheet!D533&amp;"123456789"))-1)&amp;IF(ISBLANK(Spreadsheet!D533),"",SUMPRODUCT(MID(0&amp;Spreadsheet!D533,LARGE(INDEX(ISNUMBER(--MID(Spreadsheet!D533,ROW($1:$225),1))*
 ROW($1:$225),0),ROW($1:$225))+1,1)*10^ROW($1:$225)/10))</f>
        <v/>
      </c>
      <c r="AA533" s="5" t="b">
        <f>IF(AND(NOT(ISBLANK(Spreadsheet!D533)),NOT(ISBLANK(Spreadsheet!C533))),IF(AND(ISNUMBER(VALUE(Spreadsheet!D533)), LEN(Spreadsheet!D533)=9),TRUE,FALSE),IF(AND(NOT(ISBLANK(Spreadsheet!D533)),ISBLANK(Spreadsheet!C533)),FALSE,TRUE))</f>
        <v>1</v>
      </c>
      <c r="AB533" s="5" t="b">
        <f>OR(ISBLANK(Spreadsheet!Y533),IF(NOT(ISBLANK(Spreadsheet!Y533)),LEN(Spreadsheet!Y533)=10,ISNUMBER(VALUE(Spreadsheet!Y533))))</f>
        <v>1</v>
      </c>
      <c r="AC533" s="5" t="b">
        <f>OR(ISBLANK(Spreadsheet!AI533), AND(NOT(ISBLANK(Spreadsheet!AJ533)), NOT(ISNUMBER(SEARCH("Waive",Spreadsheet!AJ533)))))</f>
        <v>1</v>
      </c>
      <c r="AD533" s="5" t="b">
        <f>OR(ISBLANK(Spreadsheet!AK533), AND(NOT(ISBLANK(Spreadsheet!AL533)), NOT(ISNUMBER(SEARCH("Waive",Spreadsheet!AL533)))))</f>
        <v>1</v>
      </c>
      <c r="AE533" s="5" t="b">
        <f>OR(ISBLANK(Spreadsheet!AM533), AND(NOT(ISBLANK(Spreadsheet!AN533)), NOT(ISNUMBER(SEARCH("Waive", Spreadsheet!AN533)))))</f>
        <v>1</v>
      </c>
      <c r="AF533" s="5" t="b">
        <f>OR(ISBLANK(Spreadsheet!C533), NOT(ISBLANK(Spreadsheet!D533)),NOT(ISBLANK(Spreadsheet!L533)))</f>
        <v>1</v>
      </c>
      <c r="AG533" s="5" t="b">
        <f>IF(AND(NOT(ISBLANK(Spreadsheet!C533)), NOT(ISBLANK(Spreadsheet!D533)),Spreadsheet!C533&lt;&gt;Spreadsheet!D533),IF(ISERROR(VLOOKUP(Spreadsheet!C533, Spreadsheet!$C$6:'Spreadsheet'!$C532,1,FALSE)), FALSE, TRUE),TRUE)</f>
        <v>1</v>
      </c>
      <c r="AH533" s="5" t="b">
        <f>Spreadsheet!$B$2=Spreadsheet!AD533</f>
        <v>1</v>
      </c>
      <c r="AI533" s="5" t="b">
        <f>IF(ISBLANK(Spreadsheet!G533),TRUE,IF(OR(LEN(Spreadsheet!G533)&gt;1,ISNUMBER(VALUE(Spreadsheet!G533))),FALSE,TRUE))</f>
        <v>1</v>
      </c>
      <c r="AJ533" s="5" t="b">
        <f>OR(ISBLANK(Spreadsheet!C533), NOT(ISBLANK(Spreadsheet!B533)), NOT(ISBLANK(Spreadsheet!D533)))</f>
        <v>1</v>
      </c>
      <c r="AK533" s="5" t="b">
        <f t="array" ref="AK533">IF(OR(AND(ISBLANK(Spreadsheet!E533),ISBLANK(Spreadsheet!D533),NOT(ISBLANK(Spreadsheet!C533))),AND(ISBLANK(Spreadsheet!E533),ISBLANK(Spreadsheet!D533),ISBLANK(Spreadsheet!C533))),TRUE,ISNUMBER(MATCH(TRUE,EXACT(Spreadsheet!E533,Relationships),0)))</f>
        <v>1</v>
      </c>
      <c r="AL533" s="5" t="b">
        <f>IF(NOT(ISBLANK(Spreadsheet!C533)),IF(OR(ISBLANK(Spreadsheet!F533),LEN(Spreadsheet!F533)&gt;40),FALSE,TRUE),TRUE)</f>
        <v>1</v>
      </c>
      <c r="AM533" s="5" t="b">
        <f>IF(NOT(ISBLANK(Spreadsheet!C533)),IF(OR(ISBLANK(Spreadsheet!H533),LEN(Spreadsheet!H533)&gt;40),FALSE,TRUE),TRUE)</f>
        <v>1</v>
      </c>
      <c r="AN533" s="5" t="b">
        <f t="array" ref="AN533">IF(ISBLANK(Spreadsheet!I533),TRUE,ISNUMBER(MATCH(TRUE,EXACT(Spreadsheet!I533,GenderValues),0)))</f>
        <v>1</v>
      </c>
      <c r="AO533" s="5" t="b">
        <f ca="1">IF(ISERROR(DATEVALUE(TEXT(Spreadsheet!J533,"mm/dd/yyyy")) &gt; TODAY()),IF(AND(ISBLANK(Spreadsheet!J533),ISBLANK(Spreadsheet!C533)),TRUE,FALSE),IF(DATEVALUE(TEXT(Spreadsheet!J533,"mm/dd/yyyy")) &gt; TODAY(),FALSE,TRUE))</f>
        <v>1</v>
      </c>
      <c r="AP533" s="5" t="b">
        <f>OR(ISBLANK(Spreadsheet!K533),LEN(Spreadsheet!K533)&lt;=100)</f>
        <v>1</v>
      </c>
      <c r="AQ533" s="5" t="b">
        <f t="array" ref="AQ533">IF(OR(AND(ISBLANK(Spreadsheet!L533),ISBLANK(Spreadsheet!C533)),AND(NOT(ISBLANK(Spreadsheet!C533)),NOT(ISBLANK(Spreadsheet!D533)))),TRUE,ISNUMBER(MATCH(TRUE,EXACT(Spreadsheet!L533,MaritalStatus),0)))</f>
        <v>1</v>
      </c>
      <c r="AR533" s="5" t="b">
        <f ca="1">IF(ISERROR(DATEVALUE(TEXT(Spreadsheet!M533,"mm/dd/yyyy")) &gt; TODAY()),IF(ISBLANK(Spreadsheet!M533),TRUE,FALSE),IF(DATEVALUE(TEXT(Spreadsheet!M533,"mm/dd/yyyy")) &gt; TODAY(),FALSE,TRUE))</f>
        <v>1</v>
      </c>
      <c r="AS533" s="5" t="b">
        <f>OR(ISBLANK(Spreadsheet!N533),LEN(Spreadsheet!N533)&lt;=100)</f>
        <v>1</v>
      </c>
      <c r="AT533" s="5" t="b">
        <f>OR(ISBLANK(Spreadsheet!O533),UPPER(Spreadsheet!O533)="YES")</f>
        <v>1</v>
      </c>
      <c r="AU533" s="5" t="b">
        <f>OR(ISBLANK(Spreadsheet!P533),UPPER(Spreadsheet!P533)="YES")</f>
        <v>1</v>
      </c>
      <c r="AV533" s="5" t="b">
        <f t="array" ref="AV533">IF(ISBLANK(Spreadsheet!Q533),TRUE,ISNUMBER(MATCH(TRUE,EXACT(Spreadsheet!Q533,OnGroupsPriorIns),0)))</f>
        <v>1</v>
      </c>
      <c r="AW533" s="5" t="b">
        <f>OR(ISBLANK(Spreadsheet!R533),UPPER(Spreadsheet!R533)="YES")</f>
        <v>1</v>
      </c>
      <c r="AX533" s="5" t="b">
        <f>OR(ISBLANK(Spreadsheet!S533),UPPER(Spreadsheet!S533)="YES")</f>
        <v>1</v>
      </c>
      <c r="AY533" s="5" t="b">
        <f>OR(AND(ISBLANK(Spreadsheet!C533),LEN(Spreadsheet!T533)=0),AND(NOT(ISBLANK(Spreadsheet!C533)),LEN(Spreadsheet!T533)&gt;0,LEN(Spreadsheet!T533)&lt;=50))</f>
        <v>1</v>
      </c>
      <c r="AZ533" s="5" t="b">
        <f>OR(LEN(Spreadsheet!U533)=0,AND(LEN(Spreadsheet!U533)&gt;0,LEN(Spreadsheet!U533)&lt;=50))</f>
        <v>1</v>
      </c>
      <c r="BA533" s="5" t="b">
        <f>OR(AND(ISBLANK(Spreadsheet!C533),LEN(Spreadsheet!V533)=0),AND(NOT(ISBLANK(Spreadsheet!C533)),LEN(Spreadsheet!V533)&gt;0,LEN(Spreadsheet!V533)&lt;=50))</f>
        <v>1</v>
      </c>
      <c r="BB533" s="5" t="b">
        <f t="array" ref="BB533">IF(AND(ISBLANK(Spreadsheet!C533),LEN(Spreadsheet!W533)=0),TRUE,ISNUMBER(MATCH(TRUE,EXACT(Spreadsheet!W533,States),0)))</f>
        <v>1</v>
      </c>
      <c r="BC533" s="5" t="b">
        <f>OR(AND(ISBLANK(Spreadsheet!C533),LEN(Spreadsheet!X533)=0),AND(NOT(ISBLANK(Spreadsheet!C533)),LEN(Spreadsheet!X533)&gt;0,LEN(Spreadsheet!X533)=5,ISNUMBER(VALUE(Spreadsheet!X533))))</f>
        <v>1</v>
      </c>
      <c r="BD533" s="5" t="b">
        <f>OR(ISBLANK(Spreadsheet!Z533),LEN(Spreadsheet!Z533)&lt;=50)</f>
        <v>1</v>
      </c>
      <c r="BE533" s="5" t="b">
        <f>ISBLANK(Spreadsheet!AA533)</f>
        <v>1</v>
      </c>
      <c r="BF533" s="5" t="b">
        <f>ISBLANK(Spreadsheet!AB533)</f>
        <v>1</v>
      </c>
      <c r="BG533" s="5" t="b">
        <f>IF(ISERROR(DATEVALUE(TEXT(Spreadsheet!AC533,"mm/dd/yyyy")) &gt; DATEVALUE(TEXT(Spreadsheet!J533,"mm/dd/yyyy"))),IF(OR(AND(ISBLANK(Spreadsheet!AC533),ISBLANK(Spreadsheet!C533)),AND(NOT(ISBLANK(Spreadsheet!C533)),ISBLANK(Spreadsheet!AC533),NOT(ISBLANK(Spreadsheet!D533)))),TRUE,FALSE),IF(DATEVALUE(TEXT(Spreadsheet!AC533,"mm/dd/yyyy")) &gt; DATEVALUE(TEXT(Spreadsheet!J533,"mm/dd/yyyy")),TRUE,FALSE))</f>
        <v>1</v>
      </c>
      <c r="BH533" s="5" t="b">
        <f>OR(AND(ISBLANK(Spreadsheet!C533),ISBLANK(Spreadsheet!AE533)),AND(NOT(ISBLANK(Spreadsheet!C533)),NOT(ISBLANK(Spreadsheet!D533)),ISBLANK(Spreadsheet!AE533)),AND(NOT(ISBLANK(Spreadsheet!C533)),ISBLANK(Spreadsheet!D533),NOT(ISBLANK(Spreadsheet!AE533)),LEN(Spreadsheet!AE533)&lt;=100))</f>
        <v>1</v>
      </c>
      <c r="BI533" s="5" t="b">
        <f t="array" ref="BI533">IF(ISBLANK(Spreadsheet!AF533),TRUE,ISNUMBER(MATCH(TRUE,EXACT(Spreadsheet!AF533,CobraShortReasons),0)))</f>
        <v>1</v>
      </c>
      <c r="BJ533" s="5" t="b">
        <f ca="1">IF(ISERROR(DATEVALUE(TEXT(Spreadsheet!AG533,"mm/dd/yyyy")) &gt; TODAY()),IF(ISBLANK(Spreadsheet!AG533),TRUE,FALSE),IF(DATEVALUE(TEXT(Spreadsheet!AG533,"mm/dd/yyyy")) &gt; TODAY(),FALSE,TRUE))</f>
        <v>1</v>
      </c>
      <c r="BK533" s="5" t="b">
        <f>OR(ISBLANK(Spreadsheet!AH533),LEN(Spreadsheet!AH533)&lt;=25)</f>
        <v>1</v>
      </c>
      <c r="BL533" s="5" t="b">
        <f t="array" aca="1" ref="BL533" ca="1">IF(ISBLANK(Spreadsheet!AI533),TRUE,ISNUMBER(MATCH(TRUE,EXACT(Spreadsheet!AI533,INDIRECT(Spreadsheet!$D$2)),0)))</f>
        <v>1</v>
      </c>
      <c r="BM533" s="5" t="b">
        <f t="array" aca="1" ref="BM533" ca="1">IF(ISBLANK(Spreadsheet!AJ533),TRUE,ISNUMBER(MATCH(TRUE,EXACT(Spreadsheet!AJ533,INDIRECT(Spreadsheet!BJ533)),0)))</f>
        <v>1</v>
      </c>
      <c r="BN533" s="5" t="b">
        <f t="array" ref="BN533">IF(ISBLANK(Spreadsheet!AK533),TRUE,ISNUMBER(MATCH(TRUE,EXACT(Spreadsheet!AK533,DentalPlans),0)))</f>
        <v>1</v>
      </c>
      <c r="BO533" s="5" t="b">
        <f t="array" aca="1" ref="BO533" ca="1">IF(ISBLANK(Spreadsheet!AL533),TRUE,ISNUMBER(MATCH(TRUE,EXACT(Spreadsheet!AL533,INDIRECT(Spreadsheet!BK533)),0)))</f>
        <v>1</v>
      </c>
      <c r="BP533" s="5" t="b">
        <f t="array" ref="BP533">IF(ISBLANK(Spreadsheet!AM533),TRUE,ISNUMBER(MATCH(TRUE,EXACT(Spreadsheet!AM533,VisionPlans),0)))</f>
        <v>1</v>
      </c>
      <c r="BQ533" s="5" t="b">
        <f t="array" aca="1" ref="BQ533" ca="1">IF(ISBLANK(Spreadsheet!AN533),TRUE,ISNUMBER(MATCH(TRUE,EXACT(Spreadsheet!AN533,INDIRECT(Spreadsheet!BL533)),0)))</f>
        <v>1</v>
      </c>
      <c r="BR533" s="5" t="b">
        <f t="array" ref="BR533">IF(ISBLANK(Spreadsheet!AO533),TRUE,ISNUMBER(MATCH(TRUE,EXACT(Spreadsheet!AO533,LifeBenefitClasses),0)))</f>
        <v>1</v>
      </c>
      <c r="BS533" s="5" t="b">
        <f>IF(OR(ISBLANK(Spreadsheet!AO533), Spreadsheet!AO533="Waive"),IF(ISBLANK(Spreadsheet!AP533),TRUE,FALSE),IF(OR(AND(NOT(ISBLANK(Spreadsheet!AO533)),ISBLANK(Spreadsheet!AP533)),NOT(ISNUMBER(VALUE(Spreadsheet!AP533)))),FALSE,IF(OR(AND(Spreadsheet!AP533&lt;6,MOD(Spreadsheet!AP533*10,5)=0), MOD(Spreadsheet!AP533,5000)=0),TRUE,FALSE)))</f>
        <v>1</v>
      </c>
      <c r="BT533" s="5" t="b">
        <f t="array" ref="BT533">IF(ISBLANK(Spreadsheet!AQ533),TRUE,ISNUMBER(MATCH(TRUE,EXACT(Spreadsheet!AQ533,EnrollWaive),0)))</f>
        <v>1</v>
      </c>
      <c r="BU533" s="5" t="b">
        <f t="array" ref="BU533">IF(ISBLANK(Spreadsheet!AR533),TRUE,ISNUMBER(MATCH(TRUE,EXACT(Spreadsheet!AR533,LifeBenefitClasses),0)))</f>
        <v>1</v>
      </c>
      <c r="BV533" s="5" t="b">
        <f>IF(OR(ISBLANK(Spreadsheet!AR533), Spreadsheet!AR533="Waive"),IF(ISBLANK(Spreadsheet!AS533),TRUE,FALSE),IF(OR(AND(NOT(ISBLANK(Spreadsheet!AR533)),ISBLANK(Spreadsheet!AS533)),NOT(ISNUMBER(VALUE(Spreadsheet!AS533)))),FALSE,IF(OR(AND(Spreadsheet!AS533&lt;6,MOD(Spreadsheet!AS533*10,5)=0), MOD(Spreadsheet!AS533,10000)=0),TRUE,FALSE)))</f>
        <v>1</v>
      </c>
      <c r="BW533" s="5" t="b">
        <f t="array" ref="BW533">IF(ISBLANK(Spreadsheet!AT533),TRUE,ISNUMBER(MATCH(TRUE,EXACT(Spreadsheet!AT533,LifeBenefitClasses),0)))</f>
        <v>1</v>
      </c>
      <c r="BX533" s="5" t="b">
        <f>IF(OR(ISBLANK(Spreadsheet!AT533), Spreadsheet!AT533="Waive"),IF(ISBLANK(Spreadsheet!AU533),TRUE,FALSE),IF(OR(AND(NOT(ISBLANK(Spreadsheet!AT533)),ISBLANK(Spreadsheet!AU533)),NOT(ISNUMBER(VALUE(Spreadsheet!AU533)))),FALSE,IF(AND(NOT(OR(ISBLANK(Spreadsheet!AT533),Spreadsheet!AT533="Waive")),NOT(OR(ISBLANK(Spreadsheet!AR533),Spreadsheet!AR533="Waive")),MOD(Spreadsheet!AU533,5000)=0, Spreadsheet!AU533&lt;=(Spreadsheet!AS533*0.5)),TRUE,FALSE)))</f>
        <v>1</v>
      </c>
      <c r="BY533" s="5" t="b">
        <f t="array" ref="BY533">IF(ISBLANK(Spreadsheet!AV533),TRUE,ISNUMBER(MATCH(TRUE,EXACT(Spreadsheet!AV533,EnrollWaive),0)))</f>
        <v>1</v>
      </c>
      <c r="BZ533" s="5" t="b">
        <f t="array" ref="BZ533">IF(ISBLANK(Spreadsheet!AW533),TRUE,ISNUMBER(MATCH(TRUE,EXACT(Spreadsheet!AW533,LifeBenefitClasses),0)))</f>
        <v>1</v>
      </c>
      <c r="CA533" s="5" t="b">
        <f t="array" ref="CA533">IF(ISBLANK(Spreadsheet!AX533),TRUE,ISNUMBER(MATCH(TRUE,EXACT(Spreadsheet!AX533,LifeBenefitClasses),0)))</f>
        <v>1</v>
      </c>
      <c r="CB533" s="5" t="b">
        <f t="array" ref="CB533">IF(ISBLANK(Spreadsheet!AY533),TRUE,ISNUMBER(MATCH(TRUE,EXACT(Spreadsheet!AY533,LifeBenefitClasses),0)))</f>
        <v>1</v>
      </c>
      <c r="CC533" s="5" t="b">
        <f t="array" ref="CC533">IF(ISBLANK(Spreadsheet!AZ533),TRUE,ISNUMBER(MATCH(TRUE,EXACT(Spreadsheet!AZ533,LifeBenefitClasses),0)))</f>
        <v>1</v>
      </c>
      <c r="CD533" s="5" t="b">
        <f t="array" ref="CD533">IF(ISBLANK(Spreadsheet!BA533),TRUE,ISNUMBER(MATCH(TRUE,EXACT(Spreadsheet!BA533,LifeBenefitClasses),0)))</f>
        <v>1</v>
      </c>
      <c r="CE533" s="5" t="b">
        <f>IF(OR(ISBLANK(Spreadsheet!BA533), Spreadsheet!BA533="Waive"),IF(ISBLANK(Spreadsheet!BB533),TRUE,FALSE),IF(OR(AND(NOT(ISBLANK(Spreadsheet!BA533)),ISBLANK(Spreadsheet!BB533)),NOT(ISNUMBER(VALUE(Spreadsheet!BB533))),ISBLANK(Spreadsheet!BC533),NOT(ISNUMBER(VALUE(Spreadsheet!BC533)))),FALSE,IF(AND(Spreadsheet!BB533&gt;=50000,Spreadsheet!BB533&lt;=250000,MOD(Spreadsheet!BB533,10000)=0,Spreadsheet!BB533&lt;=(10*Spreadsheet!BC533)),TRUE,FALSE)))</f>
        <v>1</v>
      </c>
      <c r="CF533" s="5" t="b">
        <f>IF(NOT(ISBLANK(Spreadsheet!BC533)),AND(ISNUMBER(VALUE(Spreadsheet!BC533)),Spreadsheet!BC533&gt;0),AND(OR(ISBLANK(Spreadsheet!AO533),Spreadsheet!AO533="Waive",AND(NOT(OR(ISBLANK(Spreadsheet!AO533),Spreadsheet!AO533="Waive")),Spreadsheet!AP533&gt;=6)),OR(ISBLANK(Spreadsheet!AR533),AND(NOT(OR(ISBLANK(Spreadsheet!AR533),Spreadsheet!AR533="Waive")),Spreadsheet!AS533&gt;=6)),OR(ISBLANK(Spreadsheet!AW533)),OR(ISBLANK(Spreadsheet!AX533)),OR(ISBLANK(Spreadsheet!AY533)),OR(ISBLANK(Spreadsheet!AZ533)),OR(ISBLANK(Spreadsheet!BA533),Spreadsheet!BA533="Waive")))</f>
        <v>1</v>
      </c>
      <c r="CG533" s="5" t="b">
        <f t="shared" ca="1" si="39"/>
        <v>1</v>
      </c>
    </row>
    <row r="534" spans="8:85" x14ac:dyDescent="0.3">
      <c r="H534" s="5">
        <f t="shared" ca="1" si="40"/>
        <v>2</v>
      </c>
      <c r="I534" s="5" t="str">
        <f t="shared" ca="1" si="38"/>
        <v/>
      </c>
      <c r="J534" s="5" t="str">
        <f>IF(AND(NOT(ISBLANK(Spreadsheet!C534)),ISBLANK(Spreadsheet!D534)),Spreadsheet!F534&amp;" "&amp;Spreadsheet!H534,"")</f>
        <v/>
      </c>
      <c r="K534" s="5">
        <f>IF(AND(NOT(ISBLANK(Spreadsheet!C534)),ISBLANK(Spreadsheet!D534)),COUNTIFS(Spreadsheet!E535:E$786,"=Child",Spreadsheet!C535:C$786, "="&amp;Spreadsheet!C534) + COUNTIFS(Spreadsheet!E535:E$786,"=Step-child",Spreadsheet!C535:C$786, "="&amp;Spreadsheet!C534),0)</f>
        <v>0</v>
      </c>
      <c r="L534" s="5">
        <f>IF(NOT(ISBLANK(J534)),COUNTIFS(Spreadsheet!E535:E$786,"=Wife",Spreadsheet!C535:C$786, "="&amp;Spreadsheet!C534) + COUNTIFS(Spreadsheet!E535:E$786,"=Husband",Spreadsheet!C535:C$786, "="&amp;Spreadsheet!C534),0)</f>
        <v>0</v>
      </c>
      <c r="M534" s="5">
        <f>IF(NOT(ISBLANK(Spreadsheet!AJ534)),VLOOKUP(Spreadsheet!AJ534,'Drop Downs'!$P$2:$R$16,3,FALSE),0)</f>
        <v>0</v>
      </c>
      <c r="N534" s="5">
        <f>IF(NOT(ISBLANK(Spreadsheet!AJ534)), VLOOKUP(Spreadsheet!AJ534,'Drop Downs'!$P$2:$R$16,2,FALSE),0)</f>
        <v>0</v>
      </c>
      <c r="O534" s="5">
        <f>IF(NOT(ISBLANK(Spreadsheet!AL534)),VLOOKUP(Spreadsheet!AL534,'Drop Downs'!$P$2:$R$16,3,FALSE), 0)</f>
        <v>0</v>
      </c>
      <c r="P534" s="5">
        <f>IF(NOT(ISBLANK(Spreadsheet!AL534)),VLOOKUP(Spreadsheet!AL534,'Drop Downs'!$P$2:$R$16,2,FALSE),0)</f>
        <v>0</v>
      </c>
      <c r="Q534" s="5">
        <f>IF(NOT(ISBLANK(Spreadsheet!AN534)),VLOOKUP(Spreadsheet!AN534,'Drop Downs'!$P$2:$R$16,3,FALSE),0)</f>
        <v>0</v>
      </c>
      <c r="R534" s="5">
        <f>IF(NOT(ISBLANK(Spreadsheet!AN534)),VLOOKUP(Spreadsheet!AN534,'Drop Downs'!$P$2:$R$16,2,FALSE),0)</f>
        <v>0</v>
      </c>
      <c r="S534" s="5" t="str">
        <f>IF(OR(M534&gt;K534,N534&gt;L534,O534&gt;K534, Q534&gt;K534,N534&gt;L534, P534&gt;L534, R534&gt;L534),"Member currently has a coverage election over what he/she needs.  Please add more dependents or adjust the coverage election.","")&amp;(IF(AND(NOT(ISBLANK(Spreadsheet!C534)),NOT(ISBLANK(Spreadsheet!D534)),ISBLANK(Spreadsheet!E534)),"Dependent lacks a relationship to member.Please select one from the drop-down.",""))</f>
        <v/>
      </c>
      <c r="T534" s="5" t="b">
        <f t="shared" si="41"/>
        <v>1</v>
      </c>
      <c r="U534" s="5" t="b">
        <f>OR(ISBLANK(Spreadsheet!C534),IF(NOT(ISBLANK(Spreadsheet!D534)),NOT(ISBLANK(Spreadsheet!E534)),TRUE))</f>
        <v>1</v>
      </c>
      <c r="V534" s="5" t="b">
        <f>OR(ISBLANK(Spreadsheet!C534), NOT(ISBLANK(Spreadsheet!I534)))</f>
        <v>1</v>
      </c>
      <c r="W534" s="5" t="b">
        <f>OR(ISBLANK(Spreadsheet!D534),NOT(ISBLANK(Spreadsheet!C534)))</f>
        <v>1</v>
      </c>
      <c r="X534" s="155" t="str">
        <f>REPT("0",MIN(FIND({1,2,3,4,5,6,7,8,9},Spreadsheet!C534&amp;"123456789"))-1)&amp;IF(ISBLANK(Spreadsheet!C534),"",SUMPRODUCT(MID(0&amp;Spreadsheet!C534,LARGE(INDEX(ISNUMBER(--MID(Spreadsheet!C534,ROW($1:$225),1))*
 ROW($1:$225),0),ROW($1:$225))+1,1)*10^ROW($1:$225)/10))</f>
        <v/>
      </c>
      <c r="Y534" s="5" t="b">
        <f>IF(NOT(ISBLANK(Spreadsheet!C534)),IF(AND(ISNUMBER(VALUE(Spreadsheet!C534)), LEN(Spreadsheet!C534)=9),TRUE,FALSE),TRUE)</f>
        <v>1</v>
      </c>
      <c r="Z534" s="155" t="str">
        <f>REPT("0",MIN(FIND({1,2,3,4,5,6,7,8,9},Spreadsheet!D534&amp;"123456789"))-1)&amp;IF(ISBLANK(Spreadsheet!D534),"",SUMPRODUCT(MID(0&amp;Spreadsheet!D534,LARGE(INDEX(ISNUMBER(--MID(Spreadsheet!D534,ROW($1:$225),1))*
 ROW($1:$225),0),ROW($1:$225))+1,1)*10^ROW($1:$225)/10))</f>
        <v/>
      </c>
      <c r="AA534" s="5" t="b">
        <f>IF(AND(NOT(ISBLANK(Spreadsheet!D534)),NOT(ISBLANK(Spreadsheet!C534))),IF(AND(ISNUMBER(VALUE(Spreadsheet!D534)), LEN(Spreadsheet!D534)=9),TRUE,FALSE),IF(AND(NOT(ISBLANK(Spreadsheet!D534)),ISBLANK(Spreadsheet!C534)),FALSE,TRUE))</f>
        <v>1</v>
      </c>
      <c r="AB534" s="5" t="b">
        <f>OR(ISBLANK(Spreadsheet!Y534),IF(NOT(ISBLANK(Spreadsheet!Y534)),LEN(Spreadsheet!Y534)=10,ISNUMBER(VALUE(Spreadsheet!Y534))))</f>
        <v>1</v>
      </c>
      <c r="AC534" s="5" t="b">
        <f>OR(ISBLANK(Spreadsheet!AI534), AND(NOT(ISBLANK(Spreadsheet!AJ534)), NOT(ISNUMBER(SEARCH("Waive",Spreadsheet!AJ534)))))</f>
        <v>1</v>
      </c>
      <c r="AD534" s="5" t="b">
        <f>OR(ISBLANK(Spreadsheet!AK534), AND(NOT(ISBLANK(Spreadsheet!AL534)), NOT(ISNUMBER(SEARCH("Waive",Spreadsheet!AL534)))))</f>
        <v>1</v>
      </c>
      <c r="AE534" s="5" t="b">
        <f>OR(ISBLANK(Spreadsheet!AM534), AND(NOT(ISBLANK(Spreadsheet!AN534)), NOT(ISNUMBER(SEARCH("Waive", Spreadsheet!AN534)))))</f>
        <v>1</v>
      </c>
      <c r="AF534" s="5" t="b">
        <f>OR(ISBLANK(Spreadsheet!C534), NOT(ISBLANK(Spreadsheet!D534)),NOT(ISBLANK(Spreadsheet!L534)))</f>
        <v>1</v>
      </c>
      <c r="AG534" s="5" t="b">
        <f>IF(AND(NOT(ISBLANK(Spreadsheet!C534)), NOT(ISBLANK(Spreadsheet!D534)),Spreadsheet!C534&lt;&gt;Spreadsheet!D534),IF(ISERROR(VLOOKUP(Spreadsheet!C534, Spreadsheet!$C$6:'Spreadsheet'!$C533,1,FALSE)), FALSE, TRUE),TRUE)</f>
        <v>1</v>
      </c>
      <c r="AH534" s="5" t="b">
        <f>Spreadsheet!$B$2=Spreadsheet!AD534</f>
        <v>1</v>
      </c>
      <c r="AI534" s="5" t="b">
        <f>IF(ISBLANK(Spreadsheet!G534),TRUE,IF(OR(LEN(Spreadsheet!G534)&gt;1,ISNUMBER(VALUE(Spreadsheet!G534))),FALSE,TRUE))</f>
        <v>1</v>
      </c>
      <c r="AJ534" s="5" t="b">
        <f>OR(ISBLANK(Spreadsheet!C534), NOT(ISBLANK(Spreadsheet!B534)), NOT(ISBLANK(Spreadsheet!D534)))</f>
        <v>1</v>
      </c>
      <c r="AK534" s="5" t="b">
        <f t="array" ref="AK534">IF(OR(AND(ISBLANK(Spreadsheet!E534),ISBLANK(Spreadsheet!D534),NOT(ISBLANK(Spreadsheet!C534))),AND(ISBLANK(Spreadsheet!E534),ISBLANK(Spreadsheet!D534),ISBLANK(Spreadsheet!C534))),TRUE,ISNUMBER(MATCH(TRUE,EXACT(Spreadsheet!E534,Relationships),0)))</f>
        <v>1</v>
      </c>
      <c r="AL534" s="5" t="b">
        <f>IF(NOT(ISBLANK(Spreadsheet!C534)),IF(OR(ISBLANK(Spreadsheet!F534),LEN(Spreadsheet!F534)&gt;40),FALSE,TRUE),TRUE)</f>
        <v>1</v>
      </c>
      <c r="AM534" s="5" t="b">
        <f>IF(NOT(ISBLANK(Spreadsheet!C534)),IF(OR(ISBLANK(Spreadsheet!H534),LEN(Spreadsheet!H534)&gt;40),FALSE,TRUE),TRUE)</f>
        <v>1</v>
      </c>
      <c r="AN534" s="5" t="b">
        <f t="array" ref="AN534">IF(ISBLANK(Spreadsheet!I534),TRUE,ISNUMBER(MATCH(TRUE,EXACT(Spreadsheet!I534,GenderValues),0)))</f>
        <v>1</v>
      </c>
      <c r="AO534" s="5" t="b">
        <f ca="1">IF(ISERROR(DATEVALUE(TEXT(Spreadsheet!J534,"mm/dd/yyyy")) &gt; TODAY()),IF(AND(ISBLANK(Spreadsheet!J534),ISBLANK(Spreadsheet!C534)),TRUE,FALSE),IF(DATEVALUE(TEXT(Spreadsheet!J534,"mm/dd/yyyy")) &gt; TODAY(),FALSE,TRUE))</f>
        <v>1</v>
      </c>
      <c r="AP534" s="5" t="b">
        <f>OR(ISBLANK(Spreadsheet!K534),LEN(Spreadsheet!K534)&lt;=100)</f>
        <v>1</v>
      </c>
      <c r="AQ534" s="5" t="b">
        <f t="array" ref="AQ534">IF(OR(AND(ISBLANK(Spreadsheet!L534),ISBLANK(Spreadsheet!C534)),AND(NOT(ISBLANK(Spreadsheet!C534)),NOT(ISBLANK(Spreadsheet!D534)))),TRUE,ISNUMBER(MATCH(TRUE,EXACT(Spreadsheet!L534,MaritalStatus),0)))</f>
        <v>1</v>
      </c>
      <c r="AR534" s="5" t="b">
        <f ca="1">IF(ISERROR(DATEVALUE(TEXT(Spreadsheet!M534,"mm/dd/yyyy")) &gt; TODAY()),IF(ISBLANK(Spreadsheet!M534),TRUE,FALSE),IF(DATEVALUE(TEXT(Spreadsheet!M534,"mm/dd/yyyy")) &gt; TODAY(),FALSE,TRUE))</f>
        <v>1</v>
      </c>
      <c r="AS534" s="5" t="b">
        <f>OR(ISBLANK(Spreadsheet!N534),LEN(Spreadsheet!N534)&lt;=100)</f>
        <v>1</v>
      </c>
      <c r="AT534" s="5" t="b">
        <f>OR(ISBLANK(Spreadsheet!O534),UPPER(Spreadsheet!O534)="YES")</f>
        <v>1</v>
      </c>
      <c r="AU534" s="5" t="b">
        <f>OR(ISBLANK(Spreadsheet!P534),UPPER(Spreadsheet!P534)="YES")</f>
        <v>1</v>
      </c>
      <c r="AV534" s="5" t="b">
        <f t="array" ref="AV534">IF(ISBLANK(Spreadsheet!Q534),TRUE,ISNUMBER(MATCH(TRUE,EXACT(Spreadsheet!Q534,OnGroupsPriorIns),0)))</f>
        <v>1</v>
      </c>
      <c r="AW534" s="5" t="b">
        <f>OR(ISBLANK(Spreadsheet!R534),UPPER(Spreadsheet!R534)="YES")</f>
        <v>1</v>
      </c>
      <c r="AX534" s="5" t="b">
        <f>OR(ISBLANK(Spreadsheet!S534),UPPER(Spreadsheet!S534)="YES")</f>
        <v>1</v>
      </c>
      <c r="AY534" s="5" t="b">
        <f>OR(AND(ISBLANK(Spreadsheet!C534),LEN(Spreadsheet!T534)=0),AND(NOT(ISBLANK(Spreadsheet!C534)),LEN(Spreadsheet!T534)&gt;0,LEN(Spreadsheet!T534)&lt;=50))</f>
        <v>1</v>
      </c>
      <c r="AZ534" s="5" t="b">
        <f>OR(LEN(Spreadsheet!U534)=0,AND(LEN(Spreadsheet!U534)&gt;0,LEN(Spreadsheet!U534)&lt;=50))</f>
        <v>1</v>
      </c>
      <c r="BA534" s="5" t="b">
        <f>OR(AND(ISBLANK(Spreadsheet!C534),LEN(Spreadsheet!V534)=0),AND(NOT(ISBLANK(Spreadsheet!C534)),LEN(Spreadsheet!V534)&gt;0,LEN(Spreadsheet!V534)&lt;=50))</f>
        <v>1</v>
      </c>
      <c r="BB534" s="5" t="b">
        <f t="array" ref="BB534">IF(AND(ISBLANK(Spreadsheet!C534),LEN(Spreadsheet!W534)=0),TRUE,ISNUMBER(MATCH(TRUE,EXACT(Spreadsheet!W534,States),0)))</f>
        <v>1</v>
      </c>
      <c r="BC534" s="5" t="b">
        <f>OR(AND(ISBLANK(Spreadsheet!C534),LEN(Spreadsheet!X534)=0),AND(NOT(ISBLANK(Spreadsheet!C534)),LEN(Spreadsheet!X534)&gt;0,LEN(Spreadsheet!X534)=5,ISNUMBER(VALUE(Spreadsheet!X534))))</f>
        <v>1</v>
      </c>
      <c r="BD534" s="5" t="b">
        <f>OR(ISBLANK(Spreadsheet!Z534),LEN(Spreadsheet!Z534)&lt;=50)</f>
        <v>1</v>
      </c>
      <c r="BE534" s="5" t="b">
        <f>ISBLANK(Spreadsheet!AA534)</f>
        <v>1</v>
      </c>
      <c r="BF534" s="5" t="b">
        <f>ISBLANK(Spreadsheet!AB534)</f>
        <v>1</v>
      </c>
      <c r="BG534" s="5" t="b">
        <f>IF(ISERROR(DATEVALUE(TEXT(Spreadsheet!AC534,"mm/dd/yyyy")) &gt; DATEVALUE(TEXT(Spreadsheet!J534,"mm/dd/yyyy"))),IF(OR(AND(ISBLANK(Spreadsheet!AC534),ISBLANK(Spreadsheet!C534)),AND(NOT(ISBLANK(Spreadsheet!C534)),ISBLANK(Spreadsheet!AC534),NOT(ISBLANK(Spreadsheet!D534)))),TRUE,FALSE),IF(DATEVALUE(TEXT(Spreadsheet!AC534,"mm/dd/yyyy")) &gt; DATEVALUE(TEXT(Spreadsheet!J534,"mm/dd/yyyy")),TRUE,FALSE))</f>
        <v>1</v>
      </c>
      <c r="BH534" s="5" t="b">
        <f>OR(AND(ISBLANK(Spreadsheet!C534),ISBLANK(Spreadsheet!AE534)),AND(NOT(ISBLANK(Spreadsheet!C534)),NOT(ISBLANK(Spreadsheet!D534)),ISBLANK(Spreadsheet!AE534)),AND(NOT(ISBLANK(Spreadsheet!C534)),ISBLANK(Spreadsheet!D534),NOT(ISBLANK(Spreadsheet!AE534)),LEN(Spreadsheet!AE534)&lt;=100))</f>
        <v>1</v>
      </c>
      <c r="BI534" s="5" t="b">
        <f t="array" ref="BI534">IF(ISBLANK(Spreadsheet!AF534),TRUE,ISNUMBER(MATCH(TRUE,EXACT(Spreadsheet!AF534,CobraShortReasons),0)))</f>
        <v>1</v>
      </c>
      <c r="BJ534" s="5" t="b">
        <f ca="1">IF(ISERROR(DATEVALUE(TEXT(Spreadsheet!AG534,"mm/dd/yyyy")) &gt; TODAY()),IF(ISBLANK(Spreadsheet!AG534),TRUE,FALSE),IF(DATEVALUE(TEXT(Spreadsheet!AG534,"mm/dd/yyyy")) &gt; TODAY(),FALSE,TRUE))</f>
        <v>1</v>
      </c>
      <c r="BK534" s="5" t="b">
        <f>OR(ISBLANK(Spreadsheet!AH534),LEN(Spreadsheet!AH534)&lt;=25)</f>
        <v>1</v>
      </c>
      <c r="BL534" s="5" t="b">
        <f t="array" aca="1" ref="BL534" ca="1">IF(ISBLANK(Spreadsheet!AI534),TRUE,ISNUMBER(MATCH(TRUE,EXACT(Spreadsheet!AI534,INDIRECT(Spreadsheet!$D$2)),0)))</f>
        <v>1</v>
      </c>
      <c r="BM534" s="5" t="b">
        <f t="array" aca="1" ref="BM534" ca="1">IF(ISBLANK(Spreadsheet!AJ534),TRUE,ISNUMBER(MATCH(TRUE,EXACT(Spreadsheet!AJ534,INDIRECT(Spreadsheet!BJ534)),0)))</f>
        <v>1</v>
      </c>
      <c r="BN534" s="5" t="b">
        <f t="array" ref="BN534">IF(ISBLANK(Spreadsheet!AK534),TRUE,ISNUMBER(MATCH(TRUE,EXACT(Spreadsheet!AK534,DentalPlans),0)))</f>
        <v>1</v>
      </c>
      <c r="BO534" s="5" t="b">
        <f t="array" aca="1" ref="BO534" ca="1">IF(ISBLANK(Spreadsheet!AL534),TRUE,ISNUMBER(MATCH(TRUE,EXACT(Spreadsheet!AL534,INDIRECT(Spreadsheet!BK534)),0)))</f>
        <v>1</v>
      </c>
      <c r="BP534" s="5" t="b">
        <f t="array" ref="BP534">IF(ISBLANK(Spreadsheet!AM534),TRUE,ISNUMBER(MATCH(TRUE,EXACT(Spreadsheet!AM534,VisionPlans),0)))</f>
        <v>1</v>
      </c>
      <c r="BQ534" s="5" t="b">
        <f t="array" aca="1" ref="BQ534" ca="1">IF(ISBLANK(Spreadsheet!AN534),TRUE,ISNUMBER(MATCH(TRUE,EXACT(Spreadsheet!AN534,INDIRECT(Spreadsheet!BL534)),0)))</f>
        <v>1</v>
      </c>
      <c r="BR534" s="5" t="b">
        <f t="array" ref="BR534">IF(ISBLANK(Spreadsheet!AO534),TRUE,ISNUMBER(MATCH(TRUE,EXACT(Spreadsheet!AO534,LifeBenefitClasses),0)))</f>
        <v>1</v>
      </c>
      <c r="BS534" s="5" t="b">
        <f>IF(OR(ISBLANK(Spreadsheet!AO534), Spreadsheet!AO534="Waive"),IF(ISBLANK(Spreadsheet!AP534),TRUE,FALSE),IF(OR(AND(NOT(ISBLANK(Spreadsheet!AO534)),ISBLANK(Spreadsheet!AP534)),NOT(ISNUMBER(VALUE(Spreadsheet!AP534)))),FALSE,IF(OR(AND(Spreadsheet!AP534&lt;6,MOD(Spreadsheet!AP534*10,5)=0), MOD(Spreadsheet!AP534,5000)=0),TRUE,FALSE)))</f>
        <v>1</v>
      </c>
      <c r="BT534" s="5" t="b">
        <f t="array" ref="BT534">IF(ISBLANK(Spreadsheet!AQ534),TRUE,ISNUMBER(MATCH(TRUE,EXACT(Spreadsheet!AQ534,EnrollWaive),0)))</f>
        <v>1</v>
      </c>
      <c r="BU534" s="5" t="b">
        <f t="array" ref="BU534">IF(ISBLANK(Spreadsheet!AR534),TRUE,ISNUMBER(MATCH(TRUE,EXACT(Spreadsheet!AR534,LifeBenefitClasses),0)))</f>
        <v>1</v>
      </c>
      <c r="BV534" s="5" t="b">
        <f>IF(OR(ISBLANK(Spreadsheet!AR534), Spreadsheet!AR534="Waive"),IF(ISBLANK(Spreadsheet!AS534),TRUE,FALSE),IF(OR(AND(NOT(ISBLANK(Spreadsheet!AR534)),ISBLANK(Spreadsheet!AS534)),NOT(ISNUMBER(VALUE(Spreadsheet!AS534)))),FALSE,IF(OR(AND(Spreadsheet!AS534&lt;6,MOD(Spreadsheet!AS534*10,5)=0), MOD(Spreadsheet!AS534,10000)=0),TRUE,FALSE)))</f>
        <v>1</v>
      </c>
      <c r="BW534" s="5" t="b">
        <f t="array" ref="BW534">IF(ISBLANK(Spreadsheet!AT534),TRUE,ISNUMBER(MATCH(TRUE,EXACT(Spreadsheet!AT534,LifeBenefitClasses),0)))</f>
        <v>1</v>
      </c>
      <c r="BX534" s="5" t="b">
        <f>IF(OR(ISBLANK(Spreadsheet!AT534), Spreadsheet!AT534="Waive"),IF(ISBLANK(Spreadsheet!AU534),TRUE,FALSE),IF(OR(AND(NOT(ISBLANK(Spreadsheet!AT534)),ISBLANK(Spreadsheet!AU534)),NOT(ISNUMBER(VALUE(Spreadsheet!AU534)))),FALSE,IF(AND(NOT(OR(ISBLANK(Spreadsheet!AT534),Spreadsheet!AT534="Waive")),NOT(OR(ISBLANK(Spreadsheet!AR534),Spreadsheet!AR534="Waive")),MOD(Spreadsheet!AU534,5000)=0, Spreadsheet!AU534&lt;=(Spreadsheet!AS534*0.5)),TRUE,FALSE)))</f>
        <v>1</v>
      </c>
      <c r="BY534" s="5" t="b">
        <f t="array" ref="BY534">IF(ISBLANK(Spreadsheet!AV534),TRUE,ISNUMBER(MATCH(TRUE,EXACT(Spreadsheet!AV534,EnrollWaive),0)))</f>
        <v>1</v>
      </c>
      <c r="BZ534" s="5" t="b">
        <f t="array" ref="BZ534">IF(ISBLANK(Spreadsheet!AW534),TRUE,ISNUMBER(MATCH(TRUE,EXACT(Spreadsheet!AW534,LifeBenefitClasses),0)))</f>
        <v>1</v>
      </c>
      <c r="CA534" s="5" t="b">
        <f t="array" ref="CA534">IF(ISBLANK(Spreadsheet!AX534),TRUE,ISNUMBER(MATCH(TRUE,EXACT(Spreadsheet!AX534,LifeBenefitClasses),0)))</f>
        <v>1</v>
      </c>
      <c r="CB534" s="5" t="b">
        <f t="array" ref="CB534">IF(ISBLANK(Spreadsheet!AY534),TRUE,ISNUMBER(MATCH(TRUE,EXACT(Spreadsheet!AY534,LifeBenefitClasses),0)))</f>
        <v>1</v>
      </c>
      <c r="CC534" s="5" t="b">
        <f t="array" ref="CC534">IF(ISBLANK(Spreadsheet!AZ534),TRUE,ISNUMBER(MATCH(TRUE,EXACT(Spreadsheet!AZ534,LifeBenefitClasses),0)))</f>
        <v>1</v>
      </c>
      <c r="CD534" s="5" t="b">
        <f t="array" ref="CD534">IF(ISBLANK(Spreadsheet!BA534),TRUE,ISNUMBER(MATCH(TRUE,EXACT(Spreadsheet!BA534,LifeBenefitClasses),0)))</f>
        <v>1</v>
      </c>
      <c r="CE534" s="5" t="b">
        <f>IF(OR(ISBLANK(Spreadsheet!BA534), Spreadsheet!BA534="Waive"),IF(ISBLANK(Spreadsheet!BB534),TRUE,FALSE),IF(OR(AND(NOT(ISBLANK(Spreadsheet!BA534)),ISBLANK(Spreadsheet!BB534)),NOT(ISNUMBER(VALUE(Spreadsheet!BB534))),ISBLANK(Spreadsheet!BC534),NOT(ISNUMBER(VALUE(Spreadsheet!BC534)))),FALSE,IF(AND(Spreadsheet!BB534&gt;=50000,Spreadsheet!BB534&lt;=250000,MOD(Spreadsheet!BB534,10000)=0,Spreadsheet!BB534&lt;=(10*Spreadsheet!BC534)),TRUE,FALSE)))</f>
        <v>1</v>
      </c>
      <c r="CF534" s="5" t="b">
        <f>IF(NOT(ISBLANK(Spreadsheet!BC534)),AND(ISNUMBER(VALUE(Spreadsheet!BC534)),Spreadsheet!BC534&gt;0),AND(OR(ISBLANK(Spreadsheet!AO534),Spreadsheet!AO534="Waive",AND(NOT(OR(ISBLANK(Spreadsheet!AO534),Spreadsheet!AO534="Waive")),Spreadsheet!AP534&gt;=6)),OR(ISBLANK(Spreadsheet!AR534),AND(NOT(OR(ISBLANK(Spreadsheet!AR534),Spreadsheet!AR534="Waive")),Spreadsheet!AS534&gt;=6)),OR(ISBLANK(Spreadsheet!AW534)),OR(ISBLANK(Spreadsheet!AX534)),OR(ISBLANK(Spreadsheet!AY534)),OR(ISBLANK(Spreadsheet!AZ534)),OR(ISBLANK(Spreadsheet!BA534),Spreadsheet!BA534="Waive")))</f>
        <v>1</v>
      </c>
      <c r="CG534" s="5" t="b">
        <f t="shared" ca="1" si="39"/>
        <v>1</v>
      </c>
    </row>
    <row r="535" spans="8:85" x14ac:dyDescent="0.3">
      <c r="H535" s="5">
        <f t="shared" ca="1" si="40"/>
        <v>2</v>
      </c>
      <c r="I535" s="5" t="str">
        <f t="shared" ca="1" si="38"/>
        <v/>
      </c>
      <c r="J535" s="5" t="str">
        <f>IF(AND(NOT(ISBLANK(Spreadsheet!C535)),ISBLANK(Spreadsheet!D535)),Spreadsheet!F535&amp;" "&amp;Spreadsheet!H535,"")</f>
        <v/>
      </c>
      <c r="K535" s="5">
        <f>IF(AND(NOT(ISBLANK(Spreadsheet!C535)),ISBLANK(Spreadsheet!D535)),COUNTIFS(Spreadsheet!E536:E$786,"=Child",Spreadsheet!C536:C$786, "="&amp;Spreadsheet!C535) + COUNTIFS(Spreadsheet!E536:E$786,"=Step-child",Spreadsheet!C536:C$786, "="&amp;Spreadsheet!C535),0)</f>
        <v>0</v>
      </c>
      <c r="L535" s="5">
        <f>IF(NOT(ISBLANK(J535)),COUNTIFS(Spreadsheet!E536:E$786,"=Wife",Spreadsheet!C536:C$786, "="&amp;Spreadsheet!C535) + COUNTIFS(Spreadsheet!E536:E$786,"=Husband",Spreadsheet!C536:C$786, "="&amp;Spreadsheet!C535),0)</f>
        <v>0</v>
      </c>
      <c r="M535" s="5">
        <f>IF(NOT(ISBLANK(Spreadsheet!AJ535)),VLOOKUP(Spreadsheet!AJ535,'Drop Downs'!$P$2:$R$16,3,FALSE),0)</f>
        <v>0</v>
      </c>
      <c r="N535" s="5">
        <f>IF(NOT(ISBLANK(Spreadsheet!AJ535)), VLOOKUP(Spreadsheet!AJ535,'Drop Downs'!$P$2:$R$16,2,FALSE),0)</f>
        <v>0</v>
      </c>
      <c r="O535" s="5">
        <f>IF(NOT(ISBLANK(Spreadsheet!AL535)),VLOOKUP(Spreadsheet!AL535,'Drop Downs'!$P$2:$R$16,3,FALSE), 0)</f>
        <v>0</v>
      </c>
      <c r="P535" s="5">
        <f>IF(NOT(ISBLANK(Spreadsheet!AL535)),VLOOKUP(Spreadsheet!AL535,'Drop Downs'!$P$2:$R$16,2,FALSE),0)</f>
        <v>0</v>
      </c>
      <c r="Q535" s="5">
        <f>IF(NOT(ISBLANK(Spreadsheet!AN535)),VLOOKUP(Spreadsheet!AN535,'Drop Downs'!$P$2:$R$16,3,FALSE),0)</f>
        <v>0</v>
      </c>
      <c r="R535" s="5">
        <f>IF(NOT(ISBLANK(Spreadsheet!AN535)),VLOOKUP(Spreadsheet!AN535,'Drop Downs'!$P$2:$R$16,2,FALSE),0)</f>
        <v>0</v>
      </c>
      <c r="S535" s="5" t="str">
        <f>IF(OR(M535&gt;K535,N535&gt;L535,O535&gt;K535, Q535&gt;K535,N535&gt;L535, P535&gt;L535, R535&gt;L535),"Member currently has a coverage election over what he/she needs.  Please add more dependents or adjust the coverage election.","")&amp;(IF(AND(NOT(ISBLANK(Spreadsheet!C535)),NOT(ISBLANK(Spreadsheet!D535)),ISBLANK(Spreadsheet!E535)),"Dependent lacks a relationship to member.Please select one from the drop-down.",""))</f>
        <v/>
      </c>
      <c r="T535" s="5" t="b">
        <f t="shared" si="41"/>
        <v>1</v>
      </c>
      <c r="U535" s="5" t="b">
        <f>OR(ISBLANK(Spreadsheet!C535),IF(NOT(ISBLANK(Spreadsheet!D535)),NOT(ISBLANK(Spreadsheet!E535)),TRUE))</f>
        <v>1</v>
      </c>
      <c r="V535" s="5" t="b">
        <f>OR(ISBLANK(Spreadsheet!C535), NOT(ISBLANK(Spreadsheet!I535)))</f>
        <v>1</v>
      </c>
      <c r="W535" s="5" t="b">
        <f>OR(ISBLANK(Spreadsheet!D535),NOT(ISBLANK(Spreadsheet!C535)))</f>
        <v>1</v>
      </c>
      <c r="X535" s="155" t="str">
        <f>REPT("0",MIN(FIND({1,2,3,4,5,6,7,8,9},Spreadsheet!C535&amp;"123456789"))-1)&amp;IF(ISBLANK(Spreadsheet!C535),"",SUMPRODUCT(MID(0&amp;Spreadsheet!C535,LARGE(INDEX(ISNUMBER(--MID(Spreadsheet!C535,ROW($1:$225),1))*
 ROW($1:$225),0),ROW($1:$225))+1,1)*10^ROW($1:$225)/10))</f>
        <v/>
      </c>
      <c r="Y535" s="5" t="b">
        <f>IF(NOT(ISBLANK(Spreadsheet!C535)),IF(AND(ISNUMBER(VALUE(Spreadsheet!C535)), LEN(Spreadsheet!C535)=9),TRUE,FALSE),TRUE)</f>
        <v>1</v>
      </c>
      <c r="Z535" s="155" t="str">
        <f>REPT("0",MIN(FIND({1,2,3,4,5,6,7,8,9},Spreadsheet!D535&amp;"123456789"))-1)&amp;IF(ISBLANK(Spreadsheet!D535),"",SUMPRODUCT(MID(0&amp;Spreadsheet!D535,LARGE(INDEX(ISNUMBER(--MID(Spreadsheet!D535,ROW($1:$225),1))*
 ROW($1:$225),0),ROW($1:$225))+1,1)*10^ROW($1:$225)/10))</f>
        <v/>
      </c>
      <c r="AA535" s="5" t="b">
        <f>IF(AND(NOT(ISBLANK(Spreadsheet!D535)),NOT(ISBLANK(Spreadsheet!C535))),IF(AND(ISNUMBER(VALUE(Spreadsheet!D535)), LEN(Spreadsheet!D535)=9),TRUE,FALSE),IF(AND(NOT(ISBLANK(Spreadsheet!D535)),ISBLANK(Spreadsheet!C535)),FALSE,TRUE))</f>
        <v>1</v>
      </c>
      <c r="AB535" s="5" t="b">
        <f>OR(ISBLANK(Spreadsheet!Y535),IF(NOT(ISBLANK(Spreadsheet!Y535)),LEN(Spreadsheet!Y535)=10,ISNUMBER(VALUE(Spreadsheet!Y535))))</f>
        <v>1</v>
      </c>
      <c r="AC535" s="5" t="b">
        <f>OR(ISBLANK(Spreadsheet!AI535), AND(NOT(ISBLANK(Spreadsheet!AJ535)), NOT(ISNUMBER(SEARCH("Waive",Spreadsheet!AJ535)))))</f>
        <v>1</v>
      </c>
      <c r="AD535" s="5" t="b">
        <f>OR(ISBLANK(Spreadsheet!AK535), AND(NOT(ISBLANK(Spreadsheet!AL535)), NOT(ISNUMBER(SEARCH("Waive",Spreadsheet!AL535)))))</f>
        <v>1</v>
      </c>
      <c r="AE535" s="5" t="b">
        <f>OR(ISBLANK(Spreadsheet!AM535), AND(NOT(ISBLANK(Spreadsheet!AN535)), NOT(ISNUMBER(SEARCH("Waive", Spreadsheet!AN535)))))</f>
        <v>1</v>
      </c>
      <c r="AF535" s="5" t="b">
        <f>OR(ISBLANK(Spreadsheet!C535), NOT(ISBLANK(Spreadsheet!D535)),NOT(ISBLANK(Spreadsheet!L535)))</f>
        <v>1</v>
      </c>
      <c r="AG535" s="5" t="b">
        <f>IF(AND(NOT(ISBLANK(Spreadsheet!C535)), NOT(ISBLANK(Spreadsheet!D535)),Spreadsheet!C535&lt;&gt;Spreadsheet!D535),IF(ISERROR(VLOOKUP(Spreadsheet!C535, Spreadsheet!$C$6:'Spreadsheet'!$C534,1,FALSE)), FALSE, TRUE),TRUE)</f>
        <v>1</v>
      </c>
      <c r="AH535" s="5" t="b">
        <f>Spreadsheet!$B$2=Spreadsheet!AD535</f>
        <v>1</v>
      </c>
      <c r="AI535" s="5" t="b">
        <f>IF(ISBLANK(Spreadsheet!G535),TRUE,IF(OR(LEN(Spreadsheet!G535)&gt;1,ISNUMBER(VALUE(Spreadsheet!G535))),FALSE,TRUE))</f>
        <v>1</v>
      </c>
      <c r="AJ535" s="5" t="b">
        <f>OR(ISBLANK(Spreadsheet!C535), NOT(ISBLANK(Spreadsheet!B535)), NOT(ISBLANK(Spreadsheet!D535)))</f>
        <v>1</v>
      </c>
      <c r="AK535" s="5" t="b">
        <f t="array" ref="AK535">IF(OR(AND(ISBLANK(Spreadsheet!E535),ISBLANK(Spreadsheet!D535),NOT(ISBLANK(Spreadsheet!C535))),AND(ISBLANK(Spreadsheet!E535),ISBLANK(Spreadsheet!D535),ISBLANK(Spreadsheet!C535))),TRUE,ISNUMBER(MATCH(TRUE,EXACT(Spreadsheet!E535,Relationships),0)))</f>
        <v>1</v>
      </c>
      <c r="AL535" s="5" t="b">
        <f>IF(NOT(ISBLANK(Spreadsheet!C535)),IF(OR(ISBLANK(Spreadsheet!F535),LEN(Spreadsheet!F535)&gt;40),FALSE,TRUE),TRUE)</f>
        <v>1</v>
      </c>
      <c r="AM535" s="5" t="b">
        <f>IF(NOT(ISBLANK(Spreadsheet!C535)),IF(OR(ISBLANK(Spreadsheet!H535),LEN(Spreadsheet!H535)&gt;40),FALSE,TRUE),TRUE)</f>
        <v>1</v>
      </c>
      <c r="AN535" s="5" t="b">
        <f t="array" ref="AN535">IF(ISBLANK(Spreadsheet!I535),TRUE,ISNUMBER(MATCH(TRUE,EXACT(Spreadsheet!I535,GenderValues),0)))</f>
        <v>1</v>
      </c>
      <c r="AO535" s="5" t="b">
        <f ca="1">IF(ISERROR(DATEVALUE(TEXT(Spreadsheet!J535,"mm/dd/yyyy")) &gt; TODAY()),IF(AND(ISBLANK(Spreadsheet!J535),ISBLANK(Spreadsheet!C535)),TRUE,FALSE),IF(DATEVALUE(TEXT(Spreadsheet!J535,"mm/dd/yyyy")) &gt; TODAY(),FALSE,TRUE))</f>
        <v>1</v>
      </c>
      <c r="AP535" s="5" t="b">
        <f>OR(ISBLANK(Spreadsheet!K535),LEN(Spreadsheet!K535)&lt;=100)</f>
        <v>1</v>
      </c>
      <c r="AQ535" s="5" t="b">
        <f t="array" ref="AQ535">IF(OR(AND(ISBLANK(Spreadsheet!L535),ISBLANK(Spreadsheet!C535)),AND(NOT(ISBLANK(Spreadsheet!C535)),NOT(ISBLANK(Spreadsheet!D535)))),TRUE,ISNUMBER(MATCH(TRUE,EXACT(Spreadsheet!L535,MaritalStatus),0)))</f>
        <v>1</v>
      </c>
      <c r="AR535" s="5" t="b">
        <f ca="1">IF(ISERROR(DATEVALUE(TEXT(Spreadsheet!M535,"mm/dd/yyyy")) &gt; TODAY()),IF(ISBLANK(Spreadsheet!M535),TRUE,FALSE),IF(DATEVALUE(TEXT(Spreadsheet!M535,"mm/dd/yyyy")) &gt; TODAY(),FALSE,TRUE))</f>
        <v>1</v>
      </c>
      <c r="AS535" s="5" t="b">
        <f>OR(ISBLANK(Spreadsheet!N535),LEN(Spreadsheet!N535)&lt;=100)</f>
        <v>1</v>
      </c>
      <c r="AT535" s="5" t="b">
        <f>OR(ISBLANK(Spreadsheet!O535),UPPER(Spreadsheet!O535)="YES")</f>
        <v>1</v>
      </c>
      <c r="AU535" s="5" t="b">
        <f>OR(ISBLANK(Spreadsheet!P535),UPPER(Spreadsheet!P535)="YES")</f>
        <v>1</v>
      </c>
      <c r="AV535" s="5" t="b">
        <f t="array" ref="AV535">IF(ISBLANK(Spreadsheet!Q535),TRUE,ISNUMBER(MATCH(TRUE,EXACT(Spreadsheet!Q535,OnGroupsPriorIns),0)))</f>
        <v>1</v>
      </c>
      <c r="AW535" s="5" t="b">
        <f>OR(ISBLANK(Spreadsheet!R535),UPPER(Spreadsheet!R535)="YES")</f>
        <v>1</v>
      </c>
      <c r="AX535" s="5" t="b">
        <f>OR(ISBLANK(Spreadsheet!S535),UPPER(Spreadsheet!S535)="YES")</f>
        <v>1</v>
      </c>
      <c r="AY535" s="5" t="b">
        <f>OR(AND(ISBLANK(Spreadsheet!C535),LEN(Spreadsheet!T535)=0),AND(NOT(ISBLANK(Spreadsheet!C535)),LEN(Spreadsheet!T535)&gt;0,LEN(Spreadsheet!T535)&lt;=50))</f>
        <v>1</v>
      </c>
      <c r="AZ535" s="5" t="b">
        <f>OR(LEN(Spreadsheet!U535)=0,AND(LEN(Spreadsheet!U535)&gt;0,LEN(Spreadsheet!U535)&lt;=50))</f>
        <v>1</v>
      </c>
      <c r="BA535" s="5" t="b">
        <f>OR(AND(ISBLANK(Spreadsheet!C535),LEN(Spreadsheet!V535)=0),AND(NOT(ISBLANK(Spreadsheet!C535)),LEN(Spreadsheet!V535)&gt;0,LEN(Spreadsheet!V535)&lt;=50))</f>
        <v>1</v>
      </c>
      <c r="BB535" s="5" t="b">
        <f t="array" ref="BB535">IF(AND(ISBLANK(Spreadsheet!C535),LEN(Spreadsheet!W535)=0),TRUE,ISNUMBER(MATCH(TRUE,EXACT(Spreadsheet!W535,States),0)))</f>
        <v>1</v>
      </c>
      <c r="BC535" s="5" t="b">
        <f>OR(AND(ISBLANK(Spreadsheet!C535),LEN(Spreadsheet!X535)=0),AND(NOT(ISBLANK(Spreadsheet!C535)),LEN(Spreadsheet!X535)&gt;0,LEN(Spreadsheet!X535)=5,ISNUMBER(VALUE(Spreadsheet!X535))))</f>
        <v>1</v>
      </c>
      <c r="BD535" s="5" t="b">
        <f>OR(ISBLANK(Spreadsheet!Z535),LEN(Spreadsheet!Z535)&lt;=50)</f>
        <v>1</v>
      </c>
      <c r="BE535" s="5" t="b">
        <f>ISBLANK(Spreadsheet!AA535)</f>
        <v>1</v>
      </c>
      <c r="BF535" s="5" t="b">
        <f>ISBLANK(Spreadsheet!AB535)</f>
        <v>1</v>
      </c>
      <c r="BG535" s="5" t="b">
        <f>IF(ISERROR(DATEVALUE(TEXT(Spreadsheet!AC535,"mm/dd/yyyy")) &gt; DATEVALUE(TEXT(Spreadsheet!J535,"mm/dd/yyyy"))),IF(OR(AND(ISBLANK(Spreadsheet!AC535),ISBLANK(Spreadsheet!C535)),AND(NOT(ISBLANK(Spreadsheet!C535)),ISBLANK(Spreadsheet!AC535),NOT(ISBLANK(Spreadsheet!D535)))),TRUE,FALSE),IF(DATEVALUE(TEXT(Spreadsheet!AC535,"mm/dd/yyyy")) &gt; DATEVALUE(TEXT(Spreadsheet!J535,"mm/dd/yyyy")),TRUE,FALSE))</f>
        <v>1</v>
      </c>
      <c r="BH535" s="5" t="b">
        <f>OR(AND(ISBLANK(Spreadsheet!C535),ISBLANK(Spreadsheet!AE535)),AND(NOT(ISBLANK(Spreadsheet!C535)),NOT(ISBLANK(Spreadsheet!D535)),ISBLANK(Spreadsheet!AE535)),AND(NOT(ISBLANK(Spreadsheet!C535)),ISBLANK(Spreadsheet!D535),NOT(ISBLANK(Spreadsheet!AE535)),LEN(Spreadsheet!AE535)&lt;=100))</f>
        <v>1</v>
      </c>
      <c r="BI535" s="5" t="b">
        <f t="array" ref="BI535">IF(ISBLANK(Spreadsheet!AF535),TRUE,ISNUMBER(MATCH(TRUE,EXACT(Spreadsheet!AF535,CobraShortReasons),0)))</f>
        <v>1</v>
      </c>
      <c r="BJ535" s="5" t="b">
        <f ca="1">IF(ISERROR(DATEVALUE(TEXT(Spreadsheet!AG535,"mm/dd/yyyy")) &gt; TODAY()),IF(ISBLANK(Spreadsheet!AG535),TRUE,FALSE),IF(DATEVALUE(TEXT(Spreadsheet!AG535,"mm/dd/yyyy")) &gt; TODAY(),FALSE,TRUE))</f>
        <v>1</v>
      </c>
      <c r="BK535" s="5" t="b">
        <f>OR(ISBLANK(Spreadsheet!AH535),LEN(Spreadsheet!AH535)&lt;=25)</f>
        <v>1</v>
      </c>
      <c r="BL535" s="5" t="b">
        <f t="array" aca="1" ref="BL535" ca="1">IF(ISBLANK(Spreadsheet!AI535),TRUE,ISNUMBER(MATCH(TRUE,EXACT(Spreadsheet!AI535,INDIRECT(Spreadsheet!$D$2)),0)))</f>
        <v>1</v>
      </c>
      <c r="BM535" s="5" t="b">
        <f t="array" aca="1" ref="BM535" ca="1">IF(ISBLANK(Spreadsheet!AJ535),TRUE,ISNUMBER(MATCH(TRUE,EXACT(Spreadsheet!AJ535,INDIRECT(Spreadsheet!BJ535)),0)))</f>
        <v>1</v>
      </c>
      <c r="BN535" s="5" t="b">
        <f t="array" ref="BN535">IF(ISBLANK(Spreadsheet!AK535),TRUE,ISNUMBER(MATCH(TRUE,EXACT(Spreadsheet!AK535,DentalPlans),0)))</f>
        <v>1</v>
      </c>
      <c r="BO535" s="5" t="b">
        <f t="array" aca="1" ref="BO535" ca="1">IF(ISBLANK(Spreadsheet!AL535),TRUE,ISNUMBER(MATCH(TRUE,EXACT(Spreadsheet!AL535,INDIRECT(Spreadsheet!BK535)),0)))</f>
        <v>1</v>
      </c>
      <c r="BP535" s="5" t="b">
        <f t="array" ref="BP535">IF(ISBLANK(Spreadsheet!AM535),TRUE,ISNUMBER(MATCH(TRUE,EXACT(Spreadsheet!AM535,VisionPlans),0)))</f>
        <v>1</v>
      </c>
      <c r="BQ535" s="5" t="b">
        <f t="array" aca="1" ref="BQ535" ca="1">IF(ISBLANK(Spreadsheet!AN535),TRUE,ISNUMBER(MATCH(TRUE,EXACT(Spreadsheet!AN535,INDIRECT(Spreadsheet!BL535)),0)))</f>
        <v>1</v>
      </c>
      <c r="BR535" s="5" t="b">
        <f t="array" ref="BR535">IF(ISBLANK(Spreadsheet!AO535),TRUE,ISNUMBER(MATCH(TRUE,EXACT(Spreadsheet!AO535,LifeBenefitClasses),0)))</f>
        <v>1</v>
      </c>
      <c r="BS535" s="5" t="b">
        <f>IF(OR(ISBLANK(Spreadsheet!AO535), Spreadsheet!AO535="Waive"),IF(ISBLANK(Spreadsheet!AP535),TRUE,FALSE),IF(OR(AND(NOT(ISBLANK(Spreadsheet!AO535)),ISBLANK(Spreadsheet!AP535)),NOT(ISNUMBER(VALUE(Spreadsheet!AP535)))),FALSE,IF(OR(AND(Spreadsheet!AP535&lt;6,MOD(Spreadsheet!AP535*10,5)=0), MOD(Spreadsheet!AP535,5000)=0),TRUE,FALSE)))</f>
        <v>1</v>
      </c>
      <c r="BT535" s="5" t="b">
        <f t="array" ref="BT535">IF(ISBLANK(Spreadsheet!AQ535),TRUE,ISNUMBER(MATCH(TRUE,EXACT(Spreadsheet!AQ535,EnrollWaive),0)))</f>
        <v>1</v>
      </c>
      <c r="BU535" s="5" t="b">
        <f t="array" ref="BU535">IF(ISBLANK(Spreadsheet!AR535),TRUE,ISNUMBER(MATCH(TRUE,EXACT(Spreadsheet!AR535,LifeBenefitClasses),0)))</f>
        <v>1</v>
      </c>
      <c r="BV535" s="5" t="b">
        <f>IF(OR(ISBLANK(Spreadsheet!AR535), Spreadsheet!AR535="Waive"),IF(ISBLANK(Spreadsheet!AS535),TRUE,FALSE),IF(OR(AND(NOT(ISBLANK(Spreadsheet!AR535)),ISBLANK(Spreadsheet!AS535)),NOT(ISNUMBER(VALUE(Spreadsheet!AS535)))),FALSE,IF(OR(AND(Spreadsheet!AS535&lt;6,MOD(Spreadsheet!AS535*10,5)=0), MOD(Spreadsheet!AS535,10000)=0),TRUE,FALSE)))</f>
        <v>1</v>
      </c>
      <c r="BW535" s="5" t="b">
        <f t="array" ref="BW535">IF(ISBLANK(Spreadsheet!AT535),TRUE,ISNUMBER(MATCH(TRUE,EXACT(Spreadsheet!AT535,LifeBenefitClasses),0)))</f>
        <v>1</v>
      </c>
      <c r="BX535" s="5" t="b">
        <f>IF(OR(ISBLANK(Spreadsheet!AT535), Spreadsheet!AT535="Waive"),IF(ISBLANK(Spreadsheet!AU535),TRUE,FALSE),IF(OR(AND(NOT(ISBLANK(Spreadsheet!AT535)),ISBLANK(Spreadsheet!AU535)),NOT(ISNUMBER(VALUE(Spreadsheet!AU535)))),FALSE,IF(AND(NOT(OR(ISBLANK(Spreadsheet!AT535),Spreadsheet!AT535="Waive")),NOT(OR(ISBLANK(Spreadsheet!AR535),Spreadsheet!AR535="Waive")),MOD(Spreadsheet!AU535,5000)=0, Spreadsheet!AU535&lt;=(Spreadsheet!AS535*0.5)),TRUE,FALSE)))</f>
        <v>1</v>
      </c>
      <c r="BY535" s="5" t="b">
        <f t="array" ref="BY535">IF(ISBLANK(Spreadsheet!AV535),TRUE,ISNUMBER(MATCH(TRUE,EXACT(Spreadsheet!AV535,EnrollWaive),0)))</f>
        <v>1</v>
      </c>
      <c r="BZ535" s="5" t="b">
        <f t="array" ref="BZ535">IF(ISBLANK(Spreadsheet!AW535),TRUE,ISNUMBER(MATCH(TRUE,EXACT(Spreadsheet!AW535,LifeBenefitClasses),0)))</f>
        <v>1</v>
      </c>
      <c r="CA535" s="5" t="b">
        <f t="array" ref="CA535">IF(ISBLANK(Spreadsheet!AX535),TRUE,ISNUMBER(MATCH(TRUE,EXACT(Spreadsheet!AX535,LifeBenefitClasses),0)))</f>
        <v>1</v>
      </c>
      <c r="CB535" s="5" t="b">
        <f t="array" ref="CB535">IF(ISBLANK(Spreadsheet!AY535),TRUE,ISNUMBER(MATCH(TRUE,EXACT(Spreadsheet!AY535,LifeBenefitClasses),0)))</f>
        <v>1</v>
      </c>
      <c r="CC535" s="5" t="b">
        <f t="array" ref="CC535">IF(ISBLANK(Spreadsheet!AZ535),TRUE,ISNUMBER(MATCH(TRUE,EXACT(Spreadsheet!AZ535,LifeBenefitClasses),0)))</f>
        <v>1</v>
      </c>
      <c r="CD535" s="5" t="b">
        <f t="array" ref="CD535">IF(ISBLANK(Spreadsheet!BA535),TRUE,ISNUMBER(MATCH(TRUE,EXACT(Spreadsheet!BA535,LifeBenefitClasses),0)))</f>
        <v>1</v>
      </c>
      <c r="CE535" s="5" t="b">
        <f>IF(OR(ISBLANK(Spreadsheet!BA535), Spreadsheet!BA535="Waive"),IF(ISBLANK(Spreadsheet!BB535),TRUE,FALSE),IF(OR(AND(NOT(ISBLANK(Spreadsheet!BA535)),ISBLANK(Spreadsheet!BB535)),NOT(ISNUMBER(VALUE(Spreadsheet!BB535))),ISBLANK(Spreadsheet!BC535),NOT(ISNUMBER(VALUE(Spreadsheet!BC535)))),FALSE,IF(AND(Spreadsheet!BB535&gt;=50000,Spreadsheet!BB535&lt;=250000,MOD(Spreadsheet!BB535,10000)=0,Spreadsheet!BB535&lt;=(10*Spreadsheet!BC535)),TRUE,FALSE)))</f>
        <v>1</v>
      </c>
      <c r="CF535" s="5" t="b">
        <f>IF(NOT(ISBLANK(Spreadsheet!BC535)),AND(ISNUMBER(VALUE(Spreadsheet!BC535)),Spreadsheet!BC535&gt;0),AND(OR(ISBLANK(Spreadsheet!AO535),Spreadsheet!AO535="Waive",AND(NOT(OR(ISBLANK(Spreadsheet!AO535),Spreadsheet!AO535="Waive")),Spreadsheet!AP535&gt;=6)),OR(ISBLANK(Spreadsheet!AR535),AND(NOT(OR(ISBLANK(Spreadsheet!AR535),Spreadsheet!AR535="Waive")),Spreadsheet!AS535&gt;=6)),OR(ISBLANK(Spreadsheet!AW535)),OR(ISBLANK(Spreadsheet!AX535)),OR(ISBLANK(Spreadsheet!AY535)),OR(ISBLANK(Spreadsheet!AZ535)),OR(ISBLANK(Spreadsheet!BA535),Spreadsheet!BA535="Waive")))</f>
        <v>1</v>
      </c>
      <c r="CG535" s="5" t="b">
        <f t="shared" ca="1" si="39"/>
        <v>1</v>
      </c>
    </row>
    <row r="536" spans="8:85" x14ac:dyDescent="0.3">
      <c r="H536" s="5">
        <f t="shared" ca="1" si="40"/>
        <v>2</v>
      </c>
      <c r="I536" s="5" t="str">
        <f t="shared" ca="1" si="38"/>
        <v/>
      </c>
      <c r="J536" s="5" t="str">
        <f>IF(AND(NOT(ISBLANK(Spreadsheet!C536)),ISBLANK(Spreadsheet!D536)),Spreadsheet!F536&amp;" "&amp;Spreadsheet!H536,"")</f>
        <v/>
      </c>
      <c r="K536" s="5">
        <f>IF(AND(NOT(ISBLANK(Spreadsheet!C536)),ISBLANK(Spreadsheet!D536)),COUNTIFS(Spreadsheet!E537:E$786,"=Child",Spreadsheet!C537:C$786, "="&amp;Spreadsheet!C536) + COUNTIFS(Spreadsheet!E537:E$786,"=Step-child",Spreadsheet!C537:C$786, "="&amp;Spreadsheet!C536),0)</f>
        <v>0</v>
      </c>
      <c r="L536" s="5">
        <f>IF(NOT(ISBLANK(J536)),COUNTIFS(Spreadsheet!E537:E$786,"=Wife",Spreadsheet!C537:C$786, "="&amp;Spreadsheet!C536) + COUNTIFS(Spreadsheet!E537:E$786,"=Husband",Spreadsheet!C537:C$786, "="&amp;Spreadsheet!C536),0)</f>
        <v>0</v>
      </c>
      <c r="M536" s="5">
        <f>IF(NOT(ISBLANK(Spreadsheet!AJ536)),VLOOKUP(Spreadsheet!AJ536,'Drop Downs'!$P$2:$R$16,3,FALSE),0)</f>
        <v>0</v>
      </c>
      <c r="N536" s="5">
        <f>IF(NOT(ISBLANK(Spreadsheet!AJ536)), VLOOKUP(Spreadsheet!AJ536,'Drop Downs'!$P$2:$R$16,2,FALSE),0)</f>
        <v>0</v>
      </c>
      <c r="O536" s="5">
        <f>IF(NOT(ISBLANK(Spreadsheet!AL536)),VLOOKUP(Spreadsheet!AL536,'Drop Downs'!$P$2:$R$16,3,FALSE), 0)</f>
        <v>0</v>
      </c>
      <c r="P536" s="5">
        <f>IF(NOT(ISBLANK(Spreadsheet!AL536)),VLOOKUP(Spreadsheet!AL536,'Drop Downs'!$P$2:$R$16,2,FALSE),0)</f>
        <v>0</v>
      </c>
      <c r="Q536" s="5">
        <f>IF(NOT(ISBLANK(Spreadsheet!AN536)),VLOOKUP(Spreadsheet!AN536,'Drop Downs'!$P$2:$R$16,3,FALSE),0)</f>
        <v>0</v>
      </c>
      <c r="R536" s="5">
        <f>IF(NOT(ISBLANK(Spreadsheet!AN536)),VLOOKUP(Spreadsheet!AN536,'Drop Downs'!$P$2:$R$16,2,FALSE),0)</f>
        <v>0</v>
      </c>
      <c r="S536" s="5" t="str">
        <f>IF(OR(M536&gt;K536,N536&gt;L536,O536&gt;K536, Q536&gt;K536,N536&gt;L536, P536&gt;L536, R536&gt;L536),"Member currently has a coverage election over what he/she needs.  Please add more dependents or adjust the coverage election.","")&amp;(IF(AND(NOT(ISBLANK(Spreadsheet!C536)),NOT(ISBLANK(Spreadsheet!D536)),ISBLANK(Spreadsheet!E536)),"Dependent lacks a relationship to member.Please select one from the drop-down.",""))</f>
        <v/>
      </c>
      <c r="T536" s="5" t="b">
        <f t="shared" si="41"/>
        <v>1</v>
      </c>
      <c r="U536" s="5" t="b">
        <f>OR(ISBLANK(Spreadsheet!C536),IF(NOT(ISBLANK(Spreadsheet!D536)),NOT(ISBLANK(Spreadsheet!E536)),TRUE))</f>
        <v>1</v>
      </c>
      <c r="V536" s="5" t="b">
        <f>OR(ISBLANK(Spreadsheet!C536), NOT(ISBLANK(Spreadsheet!I536)))</f>
        <v>1</v>
      </c>
      <c r="W536" s="5" t="b">
        <f>OR(ISBLANK(Spreadsheet!D536),NOT(ISBLANK(Spreadsheet!C536)))</f>
        <v>1</v>
      </c>
      <c r="X536" s="155" t="str">
        <f>REPT("0",MIN(FIND({1,2,3,4,5,6,7,8,9},Spreadsheet!C536&amp;"123456789"))-1)&amp;IF(ISBLANK(Spreadsheet!C536),"",SUMPRODUCT(MID(0&amp;Spreadsheet!C536,LARGE(INDEX(ISNUMBER(--MID(Spreadsheet!C536,ROW($1:$225),1))*
 ROW($1:$225),0),ROW($1:$225))+1,1)*10^ROW($1:$225)/10))</f>
        <v/>
      </c>
      <c r="Y536" s="5" t="b">
        <f>IF(NOT(ISBLANK(Spreadsheet!C536)),IF(AND(ISNUMBER(VALUE(Spreadsheet!C536)), LEN(Spreadsheet!C536)=9),TRUE,FALSE),TRUE)</f>
        <v>1</v>
      </c>
      <c r="Z536" s="155" t="str">
        <f>REPT("0",MIN(FIND({1,2,3,4,5,6,7,8,9},Spreadsheet!D536&amp;"123456789"))-1)&amp;IF(ISBLANK(Spreadsheet!D536),"",SUMPRODUCT(MID(0&amp;Spreadsheet!D536,LARGE(INDEX(ISNUMBER(--MID(Spreadsheet!D536,ROW($1:$225),1))*
 ROW($1:$225),0),ROW($1:$225))+1,1)*10^ROW($1:$225)/10))</f>
        <v/>
      </c>
      <c r="AA536" s="5" t="b">
        <f>IF(AND(NOT(ISBLANK(Spreadsheet!D536)),NOT(ISBLANK(Spreadsheet!C536))),IF(AND(ISNUMBER(VALUE(Spreadsheet!D536)), LEN(Spreadsheet!D536)=9),TRUE,FALSE),IF(AND(NOT(ISBLANK(Spreadsheet!D536)),ISBLANK(Spreadsheet!C536)),FALSE,TRUE))</f>
        <v>1</v>
      </c>
      <c r="AB536" s="5" t="b">
        <f>OR(ISBLANK(Spreadsheet!Y536),IF(NOT(ISBLANK(Spreadsheet!Y536)),LEN(Spreadsheet!Y536)=10,ISNUMBER(VALUE(Spreadsheet!Y536))))</f>
        <v>1</v>
      </c>
      <c r="AC536" s="5" t="b">
        <f>OR(ISBLANK(Spreadsheet!AI536), AND(NOT(ISBLANK(Spreadsheet!AJ536)), NOT(ISNUMBER(SEARCH("Waive",Spreadsheet!AJ536)))))</f>
        <v>1</v>
      </c>
      <c r="AD536" s="5" t="b">
        <f>OR(ISBLANK(Spreadsheet!AK536), AND(NOT(ISBLANK(Spreadsheet!AL536)), NOT(ISNUMBER(SEARCH("Waive",Spreadsheet!AL536)))))</f>
        <v>1</v>
      </c>
      <c r="AE536" s="5" t="b">
        <f>OR(ISBLANK(Spreadsheet!AM536), AND(NOT(ISBLANK(Spreadsheet!AN536)), NOT(ISNUMBER(SEARCH("Waive", Spreadsheet!AN536)))))</f>
        <v>1</v>
      </c>
      <c r="AF536" s="5" t="b">
        <f>OR(ISBLANK(Spreadsheet!C536), NOT(ISBLANK(Spreadsheet!D536)),NOT(ISBLANK(Spreadsheet!L536)))</f>
        <v>1</v>
      </c>
      <c r="AG536" s="5" t="b">
        <f>IF(AND(NOT(ISBLANK(Spreadsheet!C536)), NOT(ISBLANK(Spreadsheet!D536)),Spreadsheet!C536&lt;&gt;Spreadsheet!D536),IF(ISERROR(VLOOKUP(Spreadsheet!C536, Spreadsheet!$C$6:'Spreadsheet'!$C535,1,FALSE)), FALSE, TRUE),TRUE)</f>
        <v>1</v>
      </c>
      <c r="AH536" s="5" t="b">
        <f>Spreadsheet!$B$2=Spreadsheet!AD536</f>
        <v>1</v>
      </c>
      <c r="AI536" s="5" t="b">
        <f>IF(ISBLANK(Spreadsheet!G536),TRUE,IF(OR(LEN(Spreadsheet!G536)&gt;1,ISNUMBER(VALUE(Spreadsheet!G536))),FALSE,TRUE))</f>
        <v>1</v>
      </c>
      <c r="AJ536" s="5" t="b">
        <f>OR(ISBLANK(Spreadsheet!C536), NOT(ISBLANK(Spreadsheet!B536)), NOT(ISBLANK(Spreadsheet!D536)))</f>
        <v>1</v>
      </c>
      <c r="AK536" s="5" t="b">
        <f t="array" ref="AK536">IF(OR(AND(ISBLANK(Spreadsheet!E536),ISBLANK(Spreadsheet!D536),NOT(ISBLANK(Spreadsheet!C536))),AND(ISBLANK(Spreadsheet!E536),ISBLANK(Spreadsheet!D536),ISBLANK(Spreadsheet!C536))),TRUE,ISNUMBER(MATCH(TRUE,EXACT(Spreadsheet!E536,Relationships),0)))</f>
        <v>1</v>
      </c>
      <c r="AL536" s="5" t="b">
        <f>IF(NOT(ISBLANK(Spreadsheet!C536)),IF(OR(ISBLANK(Spreadsheet!F536),LEN(Spreadsheet!F536)&gt;40),FALSE,TRUE),TRUE)</f>
        <v>1</v>
      </c>
      <c r="AM536" s="5" t="b">
        <f>IF(NOT(ISBLANK(Spreadsheet!C536)),IF(OR(ISBLANK(Spreadsheet!H536),LEN(Spreadsheet!H536)&gt;40),FALSE,TRUE),TRUE)</f>
        <v>1</v>
      </c>
      <c r="AN536" s="5" t="b">
        <f t="array" ref="AN536">IF(ISBLANK(Spreadsheet!I536),TRUE,ISNUMBER(MATCH(TRUE,EXACT(Spreadsheet!I536,GenderValues),0)))</f>
        <v>1</v>
      </c>
      <c r="AO536" s="5" t="b">
        <f ca="1">IF(ISERROR(DATEVALUE(TEXT(Spreadsheet!J536,"mm/dd/yyyy")) &gt; TODAY()),IF(AND(ISBLANK(Spreadsheet!J536),ISBLANK(Spreadsheet!C536)),TRUE,FALSE),IF(DATEVALUE(TEXT(Spreadsheet!J536,"mm/dd/yyyy")) &gt; TODAY(),FALSE,TRUE))</f>
        <v>1</v>
      </c>
      <c r="AP536" s="5" t="b">
        <f>OR(ISBLANK(Spreadsheet!K536),LEN(Spreadsheet!K536)&lt;=100)</f>
        <v>1</v>
      </c>
      <c r="AQ536" s="5" t="b">
        <f t="array" ref="AQ536">IF(OR(AND(ISBLANK(Spreadsheet!L536),ISBLANK(Spreadsheet!C536)),AND(NOT(ISBLANK(Spreadsheet!C536)),NOT(ISBLANK(Spreadsheet!D536)))),TRUE,ISNUMBER(MATCH(TRUE,EXACT(Spreadsheet!L536,MaritalStatus),0)))</f>
        <v>1</v>
      </c>
      <c r="AR536" s="5" t="b">
        <f ca="1">IF(ISERROR(DATEVALUE(TEXT(Spreadsheet!M536,"mm/dd/yyyy")) &gt; TODAY()),IF(ISBLANK(Spreadsheet!M536),TRUE,FALSE),IF(DATEVALUE(TEXT(Spreadsheet!M536,"mm/dd/yyyy")) &gt; TODAY(),FALSE,TRUE))</f>
        <v>1</v>
      </c>
      <c r="AS536" s="5" t="b">
        <f>OR(ISBLANK(Spreadsheet!N536),LEN(Spreadsheet!N536)&lt;=100)</f>
        <v>1</v>
      </c>
      <c r="AT536" s="5" t="b">
        <f>OR(ISBLANK(Spreadsheet!O536),UPPER(Spreadsheet!O536)="YES")</f>
        <v>1</v>
      </c>
      <c r="AU536" s="5" t="b">
        <f>OR(ISBLANK(Spreadsheet!P536),UPPER(Spreadsheet!P536)="YES")</f>
        <v>1</v>
      </c>
      <c r="AV536" s="5" t="b">
        <f t="array" ref="AV536">IF(ISBLANK(Spreadsheet!Q536),TRUE,ISNUMBER(MATCH(TRUE,EXACT(Spreadsheet!Q536,OnGroupsPriorIns),0)))</f>
        <v>1</v>
      </c>
      <c r="AW536" s="5" t="b">
        <f>OR(ISBLANK(Spreadsheet!R536),UPPER(Spreadsheet!R536)="YES")</f>
        <v>1</v>
      </c>
      <c r="AX536" s="5" t="b">
        <f>OR(ISBLANK(Spreadsheet!S536),UPPER(Spreadsheet!S536)="YES")</f>
        <v>1</v>
      </c>
      <c r="AY536" s="5" t="b">
        <f>OR(AND(ISBLANK(Spreadsheet!C536),LEN(Spreadsheet!T536)=0),AND(NOT(ISBLANK(Spreadsheet!C536)),LEN(Spreadsheet!T536)&gt;0,LEN(Spreadsheet!T536)&lt;=50))</f>
        <v>1</v>
      </c>
      <c r="AZ536" s="5" t="b">
        <f>OR(LEN(Spreadsheet!U536)=0,AND(LEN(Spreadsheet!U536)&gt;0,LEN(Spreadsheet!U536)&lt;=50))</f>
        <v>1</v>
      </c>
      <c r="BA536" s="5" t="b">
        <f>OR(AND(ISBLANK(Spreadsheet!C536),LEN(Spreadsheet!V536)=0),AND(NOT(ISBLANK(Spreadsheet!C536)),LEN(Spreadsheet!V536)&gt;0,LEN(Spreadsheet!V536)&lt;=50))</f>
        <v>1</v>
      </c>
      <c r="BB536" s="5" t="b">
        <f t="array" ref="BB536">IF(AND(ISBLANK(Spreadsheet!C536),LEN(Spreadsheet!W536)=0),TRUE,ISNUMBER(MATCH(TRUE,EXACT(Spreadsheet!W536,States),0)))</f>
        <v>1</v>
      </c>
      <c r="BC536" s="5" t="b">
        <f>OR(AND(ISBLANK(Spreadsheet!C536),LEN(Spreadsheet!X536)=0),AND(NOT(ISBLANK(Spreadsheet!C536)),LEN(Spreadsheet!X536)&gt;0,LEN(Spreadsheet!X536)=5,ISNUMBER(VALUE(Spreadsheet!X536))))</f>
        <v>1</v>
      </c>
      <c r="BD536" s="5" t="b">
        <f>OR(ISBLANK(Spreadsheet!Z536),LEN(Spreadsheet!Z536)&lt;=50)</f>
        <v>1</v>
      </c>
      <c r="BE536" s="5" t="b">
        <f>ISBLANK(Spreadsheet!AA536)</f>
        <v>1</v>
      </c>
      <c r="BF536" s="5" t="b">
        <f>ISBLANK(Spreadsheet!AB536)</f>
        <v>1</v>
      </c>
      <c r="BG536" s="5" t="b">
        <f>IF(ISERROR(DATEVALUE(TEXT(Spreadsheet!AC536,"mm/dd/yyyy")) &gt; DATEVALUE(TEXT(Spreadsheet!J536,"mm/dd/yyyy"))),IF(OR(AND(ISBLANK(Spreadsheet!AC536),ISBLANK(Spreadsheet!C536)),AND(NOT(ISBLANK(Spreadsheet!C536)),ISBLANK(Spreadsheet!AC536),NOT(ISBLANK(Spreadsheet!D536)))),TRUE,FALSE),IF(DATEVALUE(TEXT(Spreadsheet!AC536,"mm/dd/yyyy")) &gt; DATEVALUE(TEXT(Spreadsheet!J536,"mm/dd/yyyy")),TRUE,FALSE))</f>
        <v>1</v>
      </c>
      <c r="BH536" s="5" t="b">
        <f>OR(AND(ISBLANK(Spreadsheet!C536),ISBLANK(Spreadsheet!AE536)),AND(NOT(ISBLANK(Spreadsheet!C536)),NOT(ISBLANK(Spreadsheet!D536)),ISBLANK(Spreadsheet!AE536)),AND(NOT(ISBLANK(Spreadsheet!C536)),ISBLANK(Spreadsheet!D536),NOT(ISBLANK(Spreadsheet!AE536)),LEN(Spreadsheet!AE536)&lt;=100))</f>
        <v>1</v>
      </c>
      <c r="BI536" s="5" t="b">
        <f t="array" ref="BI536">IF(ISBLANK(Spreadsheet!AF536),TRUE,ISNUMBER(MATCH(TRUE,EXACT(Spreadsheet!AF536,CobraShortReasons),0)))</f>
        <v>1</v>
      </c>
      <c r="BJ536" s="5" t="b">
        <f ca="1">IF(ISERROR(DATEVALUE(TEXT(Spreadsheet!AG536,"mm/dd/yyyy")) &gt; TODAY()),IF(ISBLANK(Spreadsheet!AG536),TRUE,FALSE),IF(DATEVALUE(TEXT(Spreadsheet!AG536,"mm/dd/yyyy")) &gt; TODAY(),FALSE,TRUE))</f>
        <v>1</v>
      </c>
      <c r="BK536" s="5" t="b">
        <f>OR(ISBLANK(Spreadsheet!AH536),LEN(Spreadsheet!AH536)&lt;=25)</f>
        <v>1</v>
      </c>
      <c r="BL536" s="5" t="b">
        <f t="array" aca="1" ref="BL536" ca="1">IF(ISBLANK(Spreadsheet!AI536),TRUE,ISNUMBER(MATCH(TRUE,EXACT(Spreadsheet!AI536,INDIRECT(Spreadsheet!$D$2)),0)))</f>
        <v>1</v>
      </c>
      <c r="BM536" s="5" t="b">
        <f t="array" aca="1" ref="BM536" ca="1">IF(ISBLANK(Spreadsheet!AJ536),TRUE,ISNUMBER(MATCH(TRUE,EXACT(Spreadsheet!AJ536,INDIRECT(Spreadsheet!BJ536)),0)))</f>
        <v>1</v>
      </c>
      <c r="BN536" s="5" t="b">
        <f t="array" ref="BN536">IF(ISBLANK(Spreadsheet!AK536),TRUE,ISNUMBER(MATCH(TRUE,EXACT(Spreadsheet!AK536,DentalPlans),0)))</f>
        <v>1</v>
      </c>
      <c r="BO536" s="5" t="b">
        <f t="array" aca="1" ref="BO536" ca="1">IF(ISBLANK(Spreadsheet!AL536),TRUE,ISNUMBER(MATCH(TRUE,EXACT(Spreadsheet!AL536,INDIRECT(Spreadsheet!BK536)),0)))</f>
        <v>1</v>
      </c>
      <c r="BP536" s="5" t="b">
        <f t="array" ref="BP536">IF(ISBLANK(Spreadsheet!AM536),TRUE,ISNUMBER(MATCH(TRUE,EXACT(Spreadsheet!AM536,VisionPlans),0)))</f>
        <v>1</v>
      </c>
      <c r="BQ536" s="5" t="b">
        <f t="array" aca="1" ref="BQ536" ca="1">IF(ISBLANK(Spreadsheet!AN536),TRUE,ISNUMBER(MATCH(TRUE,EXACT(Spreadsheet!AN536,INDIRECT(Spreadsheet!BL536)),0)))</f>
        <v>1</v>
      </c>
      <c r="BR536" s="5" t="b">
        <f t="array" ref="BR536">IF(ISBLANK(Spreadsheet!AO536),TRUE,ISNUMBER(MATCH(TRUE,EXACT(Spreadsheet!AO536,LifeBenefitClasses),0)))</f>
        <v>1</v>
      </c>
      <c r="BS536" s="5" t="b">
        <f>IF(OR(ISBLANK(Spreadsheet!AO536), Spreadsheet!AO536="Waive"),IF(ISBLANK(Spreadsheet!AP536),TRUE,FALSE),IF(OR(AND(NOT(ISBLANK(Spreadsheet!AO536)),ISBLANK(Spreadsheet!AP536)),NOT(ISNUMBER(VALUE(Spreadsheet!AP536)))),FALSE,IF(OR(AND(Spreadsheet!AP536&lt;6,MOD(Spreadsheet!AP536*10,5)=0), MOD(Spreadsheet!AP536,5000)=0),TRUE,FALSE)))</f>
        <v>1</v>
      </c>
      <c r="BT536" s="5" t="b">
        <f t="array" ref="BT536">IF(ISBLANK(Spreadsheet!AQ536),TRUE,ISNUMBER(MATCH(TRUE,EXACT(Spreadsheet!AQ536,EnrollWaive),0)))</f>
        <v>1</v>
      </c>
      <c r="BU536" s="5" t="b">
        <f t="array" ref="BU536">IF(ISBLANK(Spreadsheet!AR536),TRUE,ISNUMBER(MATCH(TRUE,EXACT(Spreadsheet!AR536,LifeBenefitClasses),0)))</f>
        <v>1</v>
      </c>
      <c r="BV536" s="5" t="b">
        <f>IF(OR(ISBLANK(Spreadsheet!AR536), Spreadsheet!AR536="Waive"),IF(ISBLANK(Spreadsheet!AS536),TRUE,FALSE),IF(OR(AND(NOT(ISBLANK(Spreadsheet!AR536)),ISBLANK(Spreadsheet!AS536)),NOT(ISNUMBER(VALUE(Spreadsheet!AS536)))),FALSE,IF(OR(AND(Spreadsheet!AS536&lt;6,MOD(Spreadsheet!AS536*10,5)=0), MOD(Spreadsheet!AS536,10000)=0),TRUE,FALSE)))</f>
        <v>1</v>
      </c>
      <c r="BW536" s="5" t="b">
        <f t="array" ref="BW536">IF(ISBLANK(Spreadsheet!AT536),TRUE,ISNUMBER(MATCH(TRUE,EXACT(Spreadsheet!AT536,LifeBenefitClasses),0)))</f>
        <v>1</v>
      </c>
      <c r="BX536" s="5" t="b">
        <f>IF(OR(ISBLANK(Spreadsheet!AT536), Spreadsheet!AT536="Waive"),IF(ISBLANK(Spreadsheet!AU536),TRUE,FALSE),IF(OR(AND(NOT(ISBLANK(Spreadsheet!AT536)),ISBLANK(Spreadsheet!AU536)),NOT(ISNUMBER(VALUE(Spreadsheet!AU536)))),FALSE,IF(AND(NOT(OR(ISBLANK(Spreadsheet!AT536),Spreadsheet!AT536="Waive")),NOT(OR(ISBLANK(Spreadsheet!AR536),Spreadsheet!AR536="Waive")),MOD(Spreadsheet!AU536,5000)=0, Spreadsheet!AU536&lt;=(Spreadsheet!AS536*0.5)),TRUE,FALSE)))</f>
        <v>1</v>
      </c>
      <c r="BY536" s="5" t="b">
        <f t="array" ref="BY536">IF(ISBLANK(Spreadsheet!AV536),TRUE,ISNUMBER(MATCH(TRUE,EXACT(Spreadsheet!AV536,EnrollWaive),0)))</f>
        <v>1</v>
      </c>
      <c r="BZ536" s="5" t="b">
        <f t="array" ref="BZ536">IF(ISBLANK(Spreadsheet!AW536),TRUE,ISNUMBER(MATCH(TRUE,EXACT(Spreadsheet!AW536,LifeBenefitClasses),0)))</f>
        <v>1</v>
      </c>
      <c r="CA536" s="5" t="b">
        <f t="array" ref="CA536">IF(ISBLANK(Spreadsheet!AX536),TRUE,ISNUMBER(MATCH(TRUE,EXACT(Spreadsheet!AX536,LifeBenefitClasses),0)))</f>
        <v>1</v>
      </c>
      <c r="CB536" s="5" t="b">
        <f t="array" ref="CB536">IF(ISBLANK(Spreadsheet!AY536),TRUE,ISNUMBER(MATCH(TRUE,EXACT(Spreadsheet!AY536,LifeBenefitClasses),0)))</f>
        <v>1</v>
      </c>
      <c r="CC536" s="5" t="b">
        <f t="array" ref="CC536">IF(ISBLANK(Spreadsheet!AZ536),TRUE,ISNUMBER(MATCH(TRUE,EXACT(Spreadsheet!AZ536,LifeBenefitClasses),0)))</f>
        <v>1</v>
      </c>
      <c r="CD536" s="5" t="b">
        <f t="array" ref="CD536">IF(ISBLANK(Spreadsheet!BA536),TRUE,ISNUMBER(MATCH(TRUE,EXACT(Spreadsheet!BA536,LifeBenefitClasses),0)))</f>
        <v>1</v>
      </c>
      <c r="CE536" s="5" t="b">
        <f>IF(OR(ISBLANK(Spreadsheet!BA536), Spreadsheet!BA536="Waive"),IF(ISBLANK(Spreadsheet!BB536),TRUE,FALSE),IF(OR(AND(NOT(ISBLANK(Spreadsheet!BA536)),ISBLANK(Spreadsheet!BB536)),NOT(ISNUMBER(VALUE(Spreadsheet!BB536))),ISBLANK(Spreadsheet!BC536),NOT(ISNUMBER(VALUE(Spreadsheet!BC536)))),FALSE,IF(AND(Spreadsheet!BB536&gt;=50000,Spreadsheet!BB536&lt;=250000,MOD(Spreadsheet!BB536,10000)=0,Spreadsheet!BB536&lt;=(10*Spreadsheet!BC536)),TRUE,FALSE)))</f>
        <v>1</v>
      </c>
      <c r="CF536" s="5" t="b">
        <f>IF(NOT(ISBLANK(Spreadsheet!BC536)),AND(ISNUMBER(VALUE(Spreadsheet!BC536)),Spreadsheet!BC536&gt;0),AND(OR(ISBLANK(Spreadsheet!AO536),Spreadsheet!AO536="Waive",AND(NOT(OR(ISBLANK(Spreadsheet!AO536),Spreadsheet!AO536="Waive")),Spreadsheet!AP536&gt;=6)),OR(ISBLANK(Spreadsheet!AR536),AND(NOT(OR(ISBLANK(Spreadsheet!AR536),Spreadsheet!AR536="Waive")),Spreadsheet!AS536&gt;=6)),OR(ISBLANK(Spreadsheet!AW536)),OR(ISBLANK(Spreadsheet!AX536)),OR(ISBLANK(Spreadsheet!AY536)),OR(ISBLANK(Spreadsheet!AZ536)),OR(ISBLANK(Spreadsheet!BA536),Spreadsheet!BA536="Waive")))</f>
        <v>1</v>
      </c>
      <c r="CG536" s="5" t="b">
        <f t="shared" ca="1" si="39"/>
        <v>1</v>
      </c>
    </row>
    <row r="537" spans="8:85" x14ac:dyDescent="0.3">
      <c r="H537" s="5">
        <f t="shared" ca="1" si="40"/>
        <v>2</v>
      </c>
      <c r="I537" s="5" t="str">
        <f t="shared" ca="1" si="38"/>
        <v/>
      </c>
      <c r="J537" s="5" t="str">
        <f>IF(AND(NOT(ISBLANK(Spreadsheet!C537)),ISBLANK(Spreadsheet!D537)),Spreadsheet!F537&amp;" "&amp;Spreadsheet!H537,"")</f>
        <v/>
      </c>
      <c r="K537" s="5">
        <f>IF(AND(NOT(ISBLANK(Spreadsheet!C537)),ISBLANK(Spreadsheet!D537)),COUNTIFS(Spreadsheet!E538:E$786,"=Child",Spreadsheet!C538:C$786, "="&amp;Spreadsheet!C537) + COUNTIFS(Spreadsheet!E538:E$786,"=Step-child",Spreadsheet!C538:C$786, "="&amp;Spreadsheet!C537),0)</f>
        <v>0</v>
      </c>
      <c r="L537" s="5">
        <f>IF(NOT(ISBLANK(J537)),COUNTIFS(Spreadsheet!E538:E$786,"=Wife",Spreadsheet!C538:C$786, "="&amp;Spreadsheet!C537) + COUNTIFS(Spreadsheet!E538:E$786,"=Husband",Spreadsheet!C538:C$786, "="&amp;Spreadsheet!C537),0)</f>
        <v>0</v>
      </c>
      <c r="M537" s="5">
        <f>IF(NOT(ISBLANK(Spreadsheet!AJ537)),VLOOKUP(Spreadsheet!AJ537,'Drop Downs'!$P$2:$R$16,3,FALSE),0)</f>
        <v>0</v>
      </c>
      <c r="N537" s="5">
        <f>IF(NOT(ISBLANK(Spreadsheet!AJ537)), VLOOKUP(Spreadsheet!AJ537,'Drop Downs'!$P$2:$R$16,2,FALSE),0)</f>
        <v>0</v>
      </c>
      <c r="O537" s="5">
        <f>IF(NOT(ISBLANK(Spreadsheet!AL537)),VLOOKUP(Spreadsheet!AL537,'Drop Downs'!$P$2:$R$16,3,FALSE), 0)</f>
        <v>0</v>
      </c>
      <c r="P537" s="5">
        <f>IF(NOT(ISBLANK(Spreadsheet!AL537)),VLOOKUP(Spreadsheet!AL537,'Drop Downs'!$P$2:$R$16,2,FALSE),0)</f>
        <v>0</v>
      </c>
      <c r="Q537" s="5">
        <f>IF(NOT(ISBLANK(Spreadsheet!AN537)),VLOOKUP(Spreadsheet!AN537,'Drop Downs'!$P$2:$R$16,3,FALSE),0)</f>
        <v>0</v>
      </c>
      <c r="R537" s="5">
        <f>IF(NOT(ISBLANK(Spreadsheet!AN537)),VLOOKUP(Spreadsheet!AN537,'Drop Downs'!$P$2:$R$16,2,FALSE),0)</f>
        <v>0</v>
      </c>
      <c r="S537" s="5" t="str">
        <f>IF(OR(M537&gt;K537,N537&gt;L537,O537&gt;K537, Q537&gt;K537,N537&gt;L537, P537&gt;L537, R537&gt;L537),"Member currently has a coverage election over what he/she needs.  Please add more dependents or adjust the coverage election.","")&amp;(IF(AND(NOT(ISBLANK(Spreadsheet!C537)),NOT(ISBLANK(Spreadsheet!D537)),ISBLANK(Spreadsheet!E537)),"Dependent lacks a relationship to member.Please select one from the drop-down.",""))</f>
        <v/>
      </c>
      <c r="T537" s="5" t="b">
        <f t="shared" si="41"/>
        <v>1</v>
      </c>
      <c r="U537" s="5" t="b">
        <f>OR(ISBLANK(Spreadsheet!C537),IF(NOT(ISBLANK(Spreadsheet!D537)),NOT(ISBLANK(Spreadsheet!E537)),TRUE))</f>
        <v>1</v>
      </c>
      <c r="V537" s="5" t="b">
        <f>OR(ISBLANK(Spreadsheet!C537), NOT(ISBLANK(Spreadsheet!I537)))</f>
        <v>1</v>
      </c>
      <c r="W537" s="5" t="b">
        <f>OR(ISBLANK(Spreadsheet!D537),NOT(ISBLANK(Spreadsheet!C537)))</f>
        <v>1</v>
      </c>
      <c r="X537" s="155" t="str">
        <f>REPT("0",MIN(FIND({1,2,3,4,5,6,7,8,9},Spreadsheet!C537&amp;"123456789"))-1)&amp;IF(ISBLANK(Spreadsheet!C537),"",SUMPRODUCT(MID(0&amp;Spreadsheet!C537,LARGE(INDEX(ISNUMBER(--MID(Spreadsheet!C537,ROW($1:$225),1))*
 ROW($1:$225),0),ROW($1:$225))+1,1)*10^ROW($1:$225)/10))</f>
        <v/>
      </c>
      <c r="Y537" s="5" t="b">
        <f>IF(NOT(ISBLANK(Spreadsheet!C537)),IF(AND(ISNUMBER(VALUE(Spreadsheet!C537)), LEN(Spreadsheet!C537)=9),TRUE,FALSE),TRUE)</f>
        <v>1</v>
      </c>
      <c r="Z537" s="155" t="str">
        <f>REPT("0",MIN(FIND({1,2,3,4,5,6,7,8,9},Spreadsheet!D537&amp;"123456789"))-1)&amp;IF(ISBLANK(Spreadsheet!D537),"",SUMPRODUCT(MID(0&amp;Spreadsheet!D537,LARGE(INDEX(ISNUMBER(--MID(Spreadsheet!D537,ROW($1:$225),1))*
 ROW($1:$225),0),ROW($1:$225))+1,1)*10^ROW($1:$225)/10))</f>
        <v/>
      </c>
      <c r="AA537" s="5" t="b">
        <f>IF(AND(NOT(ISBLANK(Spreadsheet!D537)),NOT(ISBLANK(Spreadsheet!C537))),IF(AND(ISNUMBER(VALUE(Spreadsheet!D537)), LEN(Spreadsheet!D537)=9),TRUE,FALSE),IF(AND(NOT(ISBLANK(Spreadsheet!D537)),ISBLANK(Spreadsheet!C537)),FALSE,TRUE))</f>
        <v>1</v>
      </c>
      <c r="AB537" s="5" t="b">
        <f>OR(ISBLANK(Spreadsheet!Y537),IF(NOT(ISBLANK(Spreadsheet!Y537)),LEN(Spreadsheet!Y537)=10,ISNUMBER(VALUE(Spreadsheet!Y537))))</f>
        <v>1</v>
      </c>
      <c r="AC537" s="5" t="b">
        <f>OR(ISBLANK(Spreadsheet!AI537), AND(NOT(ISBLANK(Spreadsheet!AJ537)), NOT(ISNUMBER(SEARCH("Waive",Spreadsheet!AJ537)))))</f>
        <v>1</v>
      </c>
      <c r="AD537" s="5" t="b">
        <f>OR(ISBLANK(Spreadsheet!AK537), AND(NOT(ISBLANK(Spreadsheet!AL537)), NOT(ISNUMBER(SEARCH("Waive",Spreadsheet!AL537)))))</f>
        <v>1</v>
      </c>
      <c r="AE537" s="5" t="b">
        <f>OR(ISBLANK(Spreadsheet!AM537), AND(NOT(ISBLANK(Spreadsheet!AN537)), NOT(ISNUMBER(SEARCH("Waive", Spreadsheet!AN537)))))</f>
        <v>1</v>
      </c>
      <c r="AF537" s="5" t="b">
        <f>OR(ISBLANK(Spreadsheet!C537), NOT(ISBLANK(Spreadsheet!D537)),NOT(ISBLANK(Spreadsheet!L537)))</f>
        <v>1</v>
      </c>
      <c r="AG537" s="5" t="b">
        <f>IF(AND(NOT(ISBLANK(Spreadsheet!C537)), NOT(ISBLANK(Spreadsheet!D537)),Spreadsheet!C537&lt;&gt;Spreadsheet!D537),IF(ISERROR(VLOOKUP(Spreadsheet!C537, Spreadsheet!$C$6:'Spreadsheet'!$C536,1,FALSE)), FALSE, TRUE),TRUE)</f>
        <v>1</v>
      </c>
      <c r="AH537" s="5" t="b">
        <f>Spreadsheet!$B$2=Spreadsheet!AD537</f>
        <v>1</v>
      </c>
      <c r="AI537" s="5" t="b">
        <f>IF(ISBLANK(Spreadsheet!G537),TRUE,IF(OR(LEN(Spreadsheet!G537)&gt;1,ISNUMBER(VALUE(Spreadsheet!G537))),FALSE,TRUE))</f>
        <v>1</v>
      </c>
      <c r="AJ537" s="5" t="b">
        <f>OR(ISBLANK(Spreadsheet!C537), NOT(ISBLANK(Spreadsheet!B537)), NOT(ISBLANK(Spreadsheet!D537)))</f>
        <v>1</v>
      </c>
      <c r="AK537" s="5" t="b">
        <f t="array" ref="AK537">IF(OR(AND(ISBLANK(Spreadsheet!E537),ISBLANK(Spreadsheet!D537),NOT(ISBLANK(Spreadsheet!C537))),AND(ISBLANK(Spreadsheet!E537),ISBLANK(Spreadsheet!D537),ISBLANK(Spreadsheet!C537))),TRUE,ISNUMBER(MATCH(TRUE,EXACT(Spreadsheet!E537,Relationships),0)))</f>
        <v>1</v>
      </c>
      <c r="AL537" s="5" t="b">
        <f>IF(NOT(ISBLANK(Spreadsheet!C537)),IF(OR(ISBLANK(Spreadsheet!F537),LEN(Spreadsheet!F537)&gt;40),FALSE,TRUE),TRUE)</f>
        <v>1</v>
      </c>
      <c r="AM537" s="5" t="b">
        <f>IF(NOT(ISBLANK(Spreadsheet!C537)),IF(OR(ISBLANK(Spreadsheet!H537),LEN(Spreadsheet!H537)&gt;40),FALSE,TRUE),TRUE)</f>
        <v>1</v>
      </c>
      <c r="AN537" s="5" t="b">
        <f t="array" ref="AN537">IF(ISBLANK(Spreadsheet!I537),TRUE,ISNUMBER(MATCH(TRUE,EXACT(Spreadsheet!I537,GenderValues),0)))</f>
        <v>1</v>
      </c>
      <c r="AO537" s="5" t="b">
        <f ca="1">IF(ISERROR(DATEVALUE(TEXT(Spreadsheet!J537,"mm/dd/yyyy")) &gt; TODAY()),IF(AND(ISBLANK(Spreadsheet!J537),ISBLANK(Spreadsheet!C537)),TRUE,FALSE),IF(DATEVALUE(TEXT(Spreadsheet!J537,"mm/dd/yyyy")) &gt; TODAY(),FALSE,TRUE))</f>
        <v>1</v>
      </c>
      <c r="AP537" s="5" t="b">
        <f>OR(ISBLANK(Spreadsheet!K537),LEN(Spreadsheet!K537)&lt;=100)</f>
        <v>1</v>
      </c>
      <c r="AQ537" s="5" t="b">
        <f t="array" ref="AQ537">IF(OR(AND(ISBLANK(Spreadsheet!L537),ISBLANK(Spreadsheet!C537)),AND(NOT(ISBLANK(Spreadsheet!C537)),NOT(ISBLANK(Spreadsheet!D537)))),TRUE,ISNUMBER(MATCH(TRUE,EXACT(Spreadsheet!L537,MaritalStatus),0)))</f>
        <v>1</v>
      </c>
      <c r="AR537" s="5" t="b">
        <f ca="1">IF(ISERROR(DATEVALUE(TEXT(Spreadsheet!M537,"mm/dd/yyyy")) &gt; TODAY()),IF(ISBLANK(Spreadsheet!M537),TRUE,FALSE),IF(DATEVALUE(TEXT(Spreadsheet!M537,"mm/dd/yyyy")) &gt; TODAY(),FALSE,TRUE))</f>
        <v>1</v>
      </c>
      <c r="AS537" s="5" t="b">
        <f>OR(ISBLANK(Spreadsheet!N537),LEN(Spreadsheet!N537)&lt;=100)</f>
        <v>1</v>
      </c>
      <c r="AT537" s="5" t="b">
        <f>OR(ISBLANK(Spreadsheet!O537),UPPER(Spreadsheet!O537)="YES")</f>
        <v>1</v>
      </c>
      <c r="AU537" s="5" t="b">
        <f>OR(ISBLANK(Spreadsheet!P537),UPPER(Spreadsheet!P537)="YES")</f>
        <v>1</v>
      </c>
      <c r="AV537" s="5" t="b">
        <f t="array" ref="AV537">IF(ISBLANK(Spreadsheet!Q537),TRUE,ISNUMBER(MATCH(TRUE,EXACT(Spreadsheet!Q537,OnGroupsPriorIns),0)))</f>
        <v>1</v>
      </c>
      <c r="AW537" s="5" t="b">
        <f>OR(ISBLANK(Spreadsheet!R537),UPPER(Spreadsheet!R537)="YES")</f>
        <v>1</v>
      </c>
      <c r="AX537" s="5" t="b">
        <f>OR(ISBLANK(Spreadsheet!S537),UPPER(Spreadsheet!S537)="YES")</f>
        <v>1</v>
      </c>
      <c r="AY537" s="5" t="b">
        <f>OR(AND(ISBLANK(Spreadsheet!C537),LEN(Spreadsheet!T537)=0),AND(NOT(ISBLANK(Spreadsheet!C537)),LEN(Spreadsheet!T537)&gt;0,LEN(Spreadsheet!T537)&lt;=50))</f>
        <v>1</v>
      </c>
      <c r="AZ537" s="5" t="b">
        <f>OR(LEN(Spreadsheet!U537)=0,AND(LEN(Spreadsheet!U537)&gt;0,LEN(Spreadsheet!U537)&lt;=50))</f>
        <v>1</v>
      </c>
      <c r="BA537" s="5" t="b">
        <f>OR(AND(ISBLANK(Spreadsheet!C537),LEN(Spreadsheet!V537)=0),AND(NOT(ISBLANK(Spreadsheet!C537)),LEN(Spreadsheet!V537)&gt;0,LEN(Spreadsheet!V537)&lt;=50))</f>
        <v>1</v>
      </c>
      <c r="BB537" s="5" t="b">
        <f t="array" ref="BB537">IF(AND(ISBLANK(Spreadsheet!C537),LEN(Spreadsheet!W537)=0),TRUE,ISNUMBER(MATCH(TRUE,EXACT(Spreadsheet!W537,States),0)))</f>
        <v>1</v>
      </c>
      <c r="BC537" s="5" t="b">
        <f>OR(AND(ISBLANK(Spreadsheet!C537),LEN(Spreadsheet!X537)=0),AND(NOT(ISBLANK(Spreadsheet!C537)),LEN(Spreadsheet!X537)&gt;0,LEN(Spreadsheet!X537)=5,ISNUMBER(VALUE(Spreadsheet!X537))))</f>
        <v>1</v>
      </c>
      <c r="BD537" s="5" t="b">
        <f>OR(ISBLANK(Spreadsheet!Z537),LEN(Spreadsheet!Z537)&lt;=50)</f>
        <v>1</v>
      </c>
      <c r="BE537" s="5" t="b">
        <f>ISBLANK(Spreadsheet!AA537)</f>
        <v>1</v>
      </c>
      <c r="BF537" s="5" t="b">
        <f>ISBLANK(Spreadsheet!AB537)</f>
        <v>1</v>
      </c>
      <c r="BG537" s="5" t="b">
        <f>IF(ISERROR(DATEVALUE(TEXT(Spreadsheet!AC537,"mm/dd/yyyy")) &gt; DATEVALUE(TEXT(Spreadsheet!J537,"mm/dd/yyyy"))),IF(OR(AND(ISBLANK(Spreadsheet!AC537),ISBLANK(Spreadsheet!C537)),AND(NOT(ISBLANK(Spreadsheet!C537)),ISBLANK(Spreadsheet!AC537),NOT(ISBLANK(Spreadsheet!D537)))),TRUE,FALSE),IF(DATEVALUE(TEXT(Spreadsheet!AC537,"mm/dd/yyyy")) &gt; DATEVALUE(TEXT(Spreadsheet!J537,"mm/dd/yyyy")),TRUE,FALSE))</f>
        <v>1</v>
      </c>
      <c r="BH537" s="5" t="b">
        <f>OR(AND(ISBLANK(Spreadsheet!C537),ISBLANK(Spreadsheet!AE537)),AND(NOT(ISBLANK(Spreadsheet!C537)),NOT(ISBLANK(Spreadsheet!D537)),ISBLANK(Spreadsheet!AE537)),AND(NOT(ISBLANK(Spreadsheet!C537)),ISBLANK(Spreadsheet!D537),NOT(ISBLANK(Spreadsheet!AE537)),LEN(Spreadsheet!AE537)&lt;=100))</f>
        <v>1</v>
      </c>
      <c r="BI537" s="5" t="b">
        <f t="array" ref="BI537">IF(ISBLANK(Spreadsheet!AF537),TRUE,ISNUMBER(MATCH(TRUE,EXACT(Spreadsheet!AF537,CobraShortReasons),0)))</f>
        <v>1</v>
      </c>
      <c r="BJ537" s="5" t="b">
        <f ca="1">IF(ISERROR(DATEVALUE(TEXT(Spreadsheet!AG537,"mm/dd/yyyy")) &gt; TODAY()),IF(ISBLANK(Spreadsheet!AG537),TRUE,FALSE),IF(DATEVALUE(TEXT(Spreadsheet!AG537,"mm/dd/yyyy")) &gt; TODAY(),FALSE,TRUE))</f>
        <v>1</v>
      </c>
      <c r="BK537" s="5" t="b">
        <f>OR(ISBLANK(Spreadsheet!AH537),LEN(Spreadsheet!AH537)&lt;=25)</f>
        <v>1</v>
      </c>
      <c r="BL537" s="5" t="b">
        <f t="array" aca="1" ref="BL537" ca="1">IF(ISBLANK(Spreadsheet!AI537),TRUE,ISNUMBER(MATCH(TRUE,EXACT(Spreadsheet!AI537,INDIRECT(Spreadsheet!$D$2)),0)))</f>
        <v>1</v>
      </c>
      <c r="BM537" s="5" t="b">
        <f t="array" aca="1" ref="BM537" ca="1">IF(ISBLANK(Spreadsheet!AJ537),TRUE,ISNUMBER(MATCH(TRUE,EXACT(Spreadsheet!AJ537,INDIRECT(Spreadsheet!BJ537)),0)))</f>
        <v>1</v>
      </c>
      <c r="BN537" s="5" t="b">
        <f t="array" ref="BN537">IF(ISBLANK(Spreadsheet!AK537),TRUE,ISNUMBER(MATCH(TRUE,EXACT(Spreadsheet!AK537,DentalPlans),0)))</f>
        <v>1</v>
      </c>
      <c r="BO537" s="5" t="b">
        <f t="array" aca="1" ref="BO537" ca="1">IF(ISBLANK(Spreadsheet!AL537),TRUE,ISNUMBER(MATCH(TRUE,EXACT(Spreadsheet!AL537,INDIRECT(Spreadsheet!BK537)),0)))</f>
        <v>1</v>
      </c>
      <c r="BP537" s="5" t="b">
        <f t="array" ref="BP537">IF(ISBLANK(Spreadsheet!AM537),TRUE,ISNUMBER(MATCH(TRUE,EXACT(Spreadsheet!AM537,VisionPlans),0)))</f>
        <v>1</v>
      </c>
      <c r="BQ537" s="5" t="b">
        <f t="array" aca="1" ref="BQ537" ca="1">IF(ISBLANK(Spreadsheet!AN537),TRUE,ISNUMBER(MATCH(TRUE,EXACT(Spreadsheet!AN537,INDIRECT(Spreadsheet!BL537)),0)))</f>
        <v>1</v>
      </c>
      <c r="BR537" s="5" t="b">
        <f t="array" ref="BR537">IF(ISBLANK(Spreadsheet!AO537),TRUE,ISNUMBER(MATCH(TRUE,EXACT(Spreadsheet!AO537,LifeBenefitClasses),0)))</f>
        <v>1</v>
      </c>
      <c r="BS537" s="5" t="b">
        <f>IF(OR(ISBLANK(Spreadsheet!AO537), Spreadsheet!AO537="Waive"),IF(ISBLANK(Spreadsheet!AP537),TRUE,FALSE),IF(OR(AND(NOT(ISBLANK(Spreadsheet!AO537)),ISBLANK(Spreadsheet!AP537)),NOT(ISNUMBER(VALUE(Spreadsheet!AP537)))),FALSE,IF(OR(AND(Spreadsheet!AP537&lt;6,MOD(Spreadsheet!AP537*10,5)=0), MOD(Spreadsheet!AP537,5000)=0),TRUE,FALSE)))</f>
        <v>1</v>
      </c>
      <c r="BT537" s="5" t="b">
        <f t="array" ref="BT537">IF(ISBLANK(Spreadsheet!AQ537),TRUE,ISNUMBER(MATCH(TRUE,EXACT(Spreadsheet!AQ537,EnrollWaive),0)))</f>
        <v>1</v>
      </c>
      <c r="BU537" s="5" t="b">
        <f t="array" ref="BU537">IF(ISBLANK(Spreadsheet!AR537),TRUE,ISNUMBER(MATCH(TRUE,EXACT(Spreadsheet!AR537,LifeBenefitClasses),0)))</f>
        <v>1</v>
      </c>
      <c r="BV537" s="5" t="b">
        <f>IF(OR(ISBLANK(Spreadsheet!AR537), Spreadsheet!AR537="Waive"),IF(ISBLANK(Spreadsheet!AS537),TRUE,FALSE),IF(OR(AND(NOT(ISBLANK(Spreadsheet!AR537)),ISBLANK(Spreadsheet!AS537)),NOT(ISNUMBER(VALUE(Spreadsheet!AS537)))),FALSE,IF(OR(AND(Spreadsheet!AS537&lt;6,MOD(Spreadsheet!AS537*10,5)=0), MOD(Spreadsheet!AS537,10000)=0),TRUE,FALSE)))</f>
        <v>1</v>
      </c>
      <c r="BW537" s="5" t="b">
        <f t="array" ref="BW537">IF(ISBLANK(Spreadsheet!AT537),TRUE,ISNUMBER(MATCH(TRUE,EXACT(Spreadsheet!AT537,LifeBenefitClasses),0)))</f>
        <v>1</v>
      </c>
      <c r="BX537" s="5" t="b">
        <f>IF(OR(ISBLANK(Spreadsheet!AT537), Spreadsheet!AT537="Waive"),IF(ISBLANK(Spreadsheet!AU537),TRUE,FALSE),IF(OR(AND(NOT(ISBLANK(Spreadsheet!AT537)),ISBLANK(Spreadsheet!AU537)),NOT(ISNUMBER(VALUE(Spreadsheet!AU537)))),FALSE,IF(AND(NOT(OR(ISBLANK(Spreadsheet!AT537),Spreadsheet!AT537="Waive")),NOT(OR(ISBLANK(Spreadsheet!AR537),Spreadsheet!AR537="Waive")),MOD(Spreadsheet!AU537,5000)=0, Spreadsheet!AU537&lt;=(Spreadsheet!AS537*0.5)),TRUE,FALSE)))</f>
        <v>1</v>
      </c>
      <c r="BY537" s="5" t="b">
        <f t="array" ref="BY537">IF(ISBLANK(Spreadsheet!AV537),TRUE,ISNUMBER(MATCH(TRUE,EXACT(Spreadsheet!AV537,EnrollWaive),0)))</f>
        <v>1</v>
      </c>
      <c r="BZ537" s="5" t="b">
        <f t="array" ref="BZ537">IF(ISBLANK(Spreadsheet!AW537),TRUE,ISNUMBER(MATCH(TRUE,EXACT(Spreadsheet!AW537,LifeBenefitClasses),0)))</f>
        <v>1</v>
      </c>
      <c r="CA537" s="5" t="b">
        <f t="array" ref="CA537">IF(ISBLANK(Spreadsheet!AX537),TRUE,ISNUMBER(MATCH(TRUE,EXACT(Spreadsheet!AX537,LifeBenefitClasses),0)))</f>
        <v>1</v>
      </c>
      <c r="CB537" s="5" t="b">
        <f t="array" ref="CB537">IF(ISBLANK(Spreadsheet!AY537),TRUE,ISNUMBER(MATCH(TRUE,EXACT(Spreadsheet!AY537,LifeBenefitClasses),0)))</f>
        <v>1</v>
      </c>
      <c r="CC537" s="5" t="b">
        <f t="array" ref="CC537">IF(ISBLANK(Spreadsheet!AZ537),TRUE,ISNUMBER(MATCH(TRUE,EXACT(Spreadsheet!AZ537,LifeBenefitClasses),0)))</f>
        <v>1</v>
      </c>
      <c r="CD537" s="5" t="b">
        <f t="array" ref="CD537">IF(ISBLANK(Spreadsheet!BA537),TRUE,ISNUMBER(MATCH(TRUE,EXACT(Spreadsheet!BA537,LifeBenefitClasses),0)))</f>
        <v>1</v>
      </c>
      <c r="CE537" s="5" t="b">
        <f>IF(OR(ISBLANK(Spreadsheet!BA537), Spreadsheet!BA537="Waive"),IF(ISBLANK(Spreadsheet!BB537),TRUE,FALSE),IF(OR(AND(NOT(ISBLANK(Spreadsheet!BA537)),ISBLANK(Spreadsheet!BB537)),NOT(ISNUMBER(VALUE(Spreadsheet!BB537))),ISBLANK(Spreadsheet!BC537),NOT(ISNUMBER(VALUE(Spreadsheet!BC537)))),FALSE,IF(AND(Spreadsheet!BB537&gt;=50000,Spreadsheet!BB537&lt;=250000,MOD(Spreadsheet!BB537,10000)=0,Spreadsheet!BB537&lt;=(10*Spreadsheet!BC537)),TRUE,FALSE)))</f>
        <v>1</v>
      </c>
      <c r="CF537" s="5" t="b">
        <f>IF(NOT(ISBLANK(Spreadsheet!BC537)),AND(ISNUMBER(VALUE(Spreadsheet!BC537)),Spreadsheet!BC537&gt;0),AND(OR(ISBLANK(Spreadsheet!AO537),Spreadsheet!AO537="Waive",AND(NOT(OR(ISBLANK(Spreadsheet!AO537),Spreadsheet!AO537="Waive")),Spreadsheet!AP537&gt;=6)),OR(ISBLANK(Spreadsheet!AR537),AND(NOT(OR(ISBLANK(Spreadsheet!AR537),Spreadsheet!AR537="Waive")),Spreadsheet!AS537&gt;=6)),OR(ISBLANK(Spreadsheet!AW537)),OR(ISBLANK(Spreadsheet!AX537)),OR(ISBLANK(Spreadsheet!AY537)),OR(ISBLANK(Spreadsheet!AZ537)),OR(ISBLANK(Spreadsheet!BA537),Spreadsheet!BA537="Waive")))</f>
        <v>1</v>
      </c>
      <c r="CG537" s="5" t="b">
        <f t="shared" ca="1" si="39"/>
        <v>1</v>
      </c>
    </row>
    <row r="538" spans="8:85" x14ac:dyDescent="0.3">
      <c r="H538" s="5">
        <f t="shared" ca="1" si="40"/>
        <v>2</v>
      </c>
      <c r="I538" s="5" t="str">
        <f t="shared" ca="1" si="38"/>
        <v/>
      </c>
      <c r="J538" s="5" t="str">
        <f>IF(AND(NOT(ISBLANK(Spreadsheet!C538)),ISBLANK(Spreadsheet!D538)),Spreadsheet!F538&amp;" "&amp;Spreadsheet!H538,"")</f>
        <v/>
      </c>
      <c r="K538" s="5">
        <f>IF(AND(NOT(ISBLANK(Spreadsheet!C538)),ISBLANK(Spreadsheet!D538)),COUNTIFS(Spreadsheet!E539:E$786,"=Child",Spreadsheet!C539:C$786, "="&amp;Spreadsheet!C538) + COUNTIFS(Spreadsheet!E539:E$786,"=Step-child",Spreadsheet!C539:C$786, "="&amp;Spreadsheet!C538),0)</f>
        <v>0</v>
      </c>
      <c r="L538" s="5">
        <f>IF(NOT(ISBLANK(J538)),COUNTIFS(Spreadsheet!E539:E$786,"=Wife",Spreadsheet!C539:C$786, "="&amp;Spreadsheet!C538) + COUNTIFS(Spreadsheet!E539:E$786,"=Husband",Spreadsheet!C539:C$786, "="&amp;Spreadsheet!C538),0)</f>
        <v>0</v>
      </c>
      <c r="M538" s="5">
        <f>IF(NOT(ISBLANK(Spreadsheet!AJ538)),VLOOKUP(Spreadsheet!AJ538,'Drop Downs'!$P$2:$R$16,3,FALSE),0)</f>
        <v>0</v>
      </c>
      <c r="N538" s="5">
        <f>IF(NOT(ISBLANK(Spreadsheet!AJ538)), VLOOKUP(Spreadsheet!AJ538,'Drop Downs'!$P$2:$R$16,2,FALSE),0)</f>
        <v>0</v>
      </c>
      <c r="O538" s="5">
        <f>IF(NOT(ISBLANK(Spreadsheet!AL538)),VLOOKUP(Spreadsheet!AL538,'Drop Downs'!$P$2:$R$16,3,FALSE), 0)</f>
        <v>0</v>
      </c>
      <c r="P538" s="5">
        <f>IF(NOT(ISBLANK(Spreadsheet!AL538)),VLOOKUP(Spreadsheet!AL538,'Drop Downs'!$P$2:$R$16,2,FALSE),0)</f>
        <v>0</v>
      </c>
      <c r="Q538" s="5">
        <f>IF(NOT(ISBLANK(Spreadsheet!AN538)),VLOOKUP(Spreadsheet!AN538,'Drop Downs'!$P$2:$R$16,3,FALSE),0)</f>
        <v>0</v>
      </c>
      <c r="R538" s="5">
        <f>IF(NOT(ISBLANK(Spreadsheet!AN538)),VLOOKUP(Spreadsheet!AN538,'Drop Downs'!$P$2:$R$16,2,FALSE),0)</f>
        <v>0</v>
      </c>
      <c r="S538" s="5" t="str">
        <f>IF(OR(M538&gt;K538,N538&gt;L538,O538&gt;K538, Q538&gt;K538,N538&gt;L538, P538&gt;L538, R538&gt;L538),"Member currently has a coverage election over what he/she needs.  Please add more dependents or adjust the coverage election.","")&amp;(IF(AND(NOT(ISBLANK(Spreadsheet!C538)),NOT(ISBLANK(Spreadsheet!D538)),ISBLANK(Spreadsheet!E538)),"Dependent lacks a relationship to member.Please select one from the drop-down.",""))</f>
        <v/>
      </c>
      <c r="T538" s="5" t="b">
        <f t="shared" si="41"/>
        <v>1</v>
      </c>
      <c r="U538" s="5" t="b">
        <f>OR(ISBLANK(Spreadsheet!C538),IF(NOT(ISBLANK(Spreadsheet!D538)),NOT(ISBLANK(Spreadsheet!E538)),TRUE))</f>
        <v>1</v>
      </c>
      <c r="V538" s="5" t="b">
        <f>OR(ISBLANK(Spreadsheet!C538), NOT(ISBLANK(Spreadsheet!I538)))</f>
        <v>1</v>
      </c>
      <c r="W538" s="5" t="b">
        <f>OR(ISBLANK(Spreadsheet!D538),NOT(ISBLANK(Spreadsheet!C538)))</f>
        <v>1</v>
      </c>
      <c r="X538" s="155" t="str">
        <f>REPT("0",MIN(FIND({1,2,3,4,5,6,7,8,9},Spreadsheet!C538&amp;"123456789"))-1)&amp;IF(ISBLANK(Spreadsheet!C538),"",SUMPRODUCT(MID(0&amp;Spreadsheet!C538,LARGE(INDEX(ISNUMBER(--MID(Spreadsheet!C538,ROW($1:$225),1))*
 ROW($1:$225),0),ROW($1:$225))+1,1)*10^ROW($1:$225)/10))</f>
        <v/>
      </c>
      <c r="Y538" s="5" t="b">
        <f>IF(NOT(ISBLANK(Spreadsheet!C538)),IF(AND(ISNUMBER(VALUE(Spreadsheet!C538)), LEN(Spreadsheet!C538)=9),TRUE,FALSE),TRUE)</f>
        <v>1</v>
      </c>
      <c r="Z538" s="155" t="str">
        <f>REPT("0",MIN(FIND({1,2,3,4,5,6,7,8,9},Spreadsheet!D538&amp;"123456789"))-1)&amp;IF(ISBLANK(Spreadsheet!D538),"",SUMPRODUCT(MID(0&amp;Spreadsheet!D538,LARGE(INDEX(ISNUMBER(--MID(Spreadsheet!D538,ROW($1:$225),1))*
 ROW($1:$225),0),ROW($1:$225))+1,1)*10^ROW($1:$225)/10))</f>
        <v/>
      </c>
      <c r="AA538" s="5" t="b">
        <f>IF(AND(NOT(ISBLANK(Spreadsheet!D538)),NOT(ISBLANK(Spreadsheet!C538))),IF(AND(ISNUMBER(VALUE(Spreadsheet!D538)), LEN(Spreadsheet!D538)=9),TRUE,FALSE),IF(AND(NOT(ISBLANK(Spreadsheet!D538)),ISBLANK(Spreadsheet!C538)),FALSE,TRUE))</f>
        <v>1</v>
      </c>
      <c r="AB538" s="5" t="b">
        <f>OR(ISBLANK(Spreadsheet!Y538),IF(NOT(ISBLANK(Spreadsheet!Y538)),LEN(Spreadsheet!Y538)=10,ISNUMBER(VALUE(Spreadsheet!Y538))))</f>
        <v>1</v>
      </c>
      <c r="AC538" s="5" t="b">
        <f>OR(ISBLANK(Spreadsheet!AI538), AND(NOT(ISBLANK(Spreadsheet!AJ538)), NOT(ISNUMBER(SEARCH("Waive",Spreadsheet!AJ538)))))</f>
        <v>1</v>
      </c>
      <c r="AD538" s="5" t="b">
        <f>OR(ISBLANK(Spreadsheet!AK538), AND(NOT(ISBLANK(Spreadsheet!AL538)), NOT(ISNUMBER(SEARCH("Waive",Spreadsheet!AL538)))))</f>
        <v>1</v>
      </c>
      <c r="AE538" s="5" t="b">
        <f>OR(ISBLANK(Spreadsheet!AM538), AND(NOT(ISBLANK(Spreadsheet!AN538)), NOT(ISNUMBER(SEARCH("Waive", Spreadsheet!AN538)))))</f>
        <v>1</v>
      </c>
      <c r="AF538" s="5" t="b">
        <f>OR(ISBLANK(Spreadsheet!C538), NOT(ISBLANK(Spreadsheet!D538)),NOT(ISBLANK(Spreadsheet!L538)))</f>
        <v>1</v>
      </c>
      <c r="AG538" s="5" t="b">
        <f>IF(AND(NOT(ISBLANK(Spreadsheet!C538)), NOT(ISBLANK(Spreadsheet!D538)),Spreadsheet!C538&lt;&gt;Spreadsheet!D538),IF(ISERROR(VLOOKUP(Spreadsheet!C538, Spreadsheet!$C$6:'Spreadsheet'!$C537,1,FALSE)), FALSE, TRUE),TRUE)</f>
        <v>1</v>
      </c>
      <c r="AH538" s="5" t="b">
        <f>Spreadsheet!$B$2=Spreadsheet!AD538</f>
        <v>1</v>
      </c>
      <c r="AI538" s="5" t="b">
        <f>IF(ISBLANK(Spreadsheet!G538),TRUE,IF(OR(LEN(Spreadsheet!G538)&gt;1,ISNUMBER(VALUE(Spreadsheet!G538))),FALSE,TRUE))</f>
        <v>1</v>
      </c>
      <c r="AJ538" s="5" t="b">
        <f>OR(ISBLANK(Spreadsheet!C538), NOT(ISBLANK(Spreadsheet!B538)), NOT(ISBLANK(Spreadsheet!D538)))</f>
        <v>1</v>
      </c>
      <c r="AK538" s="5" t="b">
        <f t="array" ref="AK538">IF(OR(AND(ISBLANK(Spreadsheet!E538),ISBLANK(Spreadsheet!D538),NOT(ISBLANK(Spreadsheet!C538))),AND(ISBLANK(Spreadsheet!E538),ISBLANK(Spreadsheet!D538),ISBLANK(Spreadsheet!C538))),TRUE,ISNUMBER(MATCH(TRUE,EXACT(Spreadsheet!E538,Relationships),0)))</f>
        <v>1</v>
      </c>
      <c r="AL538" s="5" t="b">
        <f>IF(NOT(ISBLANK(Spreadsheet!C538)),IF(OR(ISBLANK(Spreadsheet!F538),LEN(Spreadsheet!F538)&gt;40),FALSE,TRUE),TRUE)</f>
        <v>1</v>
      </c>
      <c r="AM538" s="5" t="b">
        <f>IF(NOT(ISBLANK(Spreadsheet!C538)),IF(OR(ISBLANK(Spreadsheet!H538),LEN(Spreadsheet!H538)&gt;40),FALSE,TRUE),TRUE)</f>
        <v>1</v>
      </c>
      <c r="AN538" s="5" t="b">
        <f t="array" ref="AN538">IF(ISBLANK(Spreadsheet!I538),TRUE,ISNUMBER(MATCH(TRUE,EXACT(Spreadsheet!I538,GenderValues),0)))</f>
        <v>1</v>
      </c>
      <c r="AO538" s="5" t="b">
        <f ca="1">IF(ISERROR(DATEVALUE(TEXT(Spreadsheet!J538,"mm/dd/yyyy")) &gt; TODAY()),IF(AND(ISBLANK(Spreadsheet!J538),ISBLANK(Spreadsheet!C538)),TRUE,FALSE),IF(DATEVALUE(TEXT(Spreadsheet!J538,"mm/dd/yyyy")) &gt; TODAY(),FALSE,TRUE))</f>
        <v>1</v>
      </c>
      <c r="AP538" s="5" t="b">
        <f>OR(ISBLANK(Spreadsheet!K538),LEN(Spreadsheet!K538)&lt;=100)</f>
        <v>1</v>
      </c>
      <c r="AQ538" s="5" t="b">
        <f t="array" ref="AQ538">IF(OR(AND(ISBLANK(Spreadsheet!L538),ISBLANK(Spreadsheet!C538)),AND(NOT(ISBLANK(Spreadsheet!C538)),NOT(ISBLANK(Spreadsheet!D538)))),TRUE,ISNUMBER(MATCH(TRUE,EXACT(Spreadsheet!L538,MaritalStatus),0)))</f>
        <v>1</v>
      </c>
      <c r="AR538" s="5" t="b">
        <f ca="1">IF(ISERROR(DATEVALUE(TEXT(Spreadsheet!M538,"mm/dd/yyyy")) &gt; TODAY()),IF(ISBLANK(Spreadsheet!M538),TRUE,FALSE),IF(DATEVALUE(TEXT(Spreadsheet!M538,"mm/dd/yyyy")) &gt; TODAY(),FALSE,TRUE))</f>
        <v>1</v>
      </c>
      <c r="AS538" s="5" t="b">
        <f>OR(ISBLANK(Spreadsheet!N538),LEN(Spreadsheet!N538)&lt;=100)</f>
        <v>1</v>
      </c>
      <c r="AT538" s="5" t="b">
        <f>OR(ISBLANK(Spreadsheet!O538),UPPER(Spreadsheet!O538)="YES")</f>
        <v>1</v>
      </c>
      <c r="AU538" s="5" t="b">
        <f>OR(ISBLANK(Spreadsheet!P538),UPPER(Spreadsheet!P538)="YES")</f>
        <v>1</v>
      </c>
      <c r="AV538" s="5" t="b">
        <f t="array" ref="AV538">IF(ISBLANK(Spreadsheet!Q538),TRUE,ISNUMBER(MATCH(TRUE,EXACT(Spreadsheet!Q538,OnGroupsPriorIns),0)))</f>
        <v>1</v>
      </c>
      <c r="AW538" s="5" t="b">
        <f>OR(ISBLANK(Spreadsheet!R538),UPPER(Spreadsheet!R538)="YES")</f>
        <v>1</v>
      </c>
      <c r="AX538" s="5" t="b">
        <f>OR(ISBLANK(Spreadsheet!S538),UPPER(Spreadsheet!S538)="YES")</f>
        <v>1</v>
      </c>
      <c r="AY538" s="5" t="b">
        <f>OR(AND(ISBLANK(Spreadsheet!C538),LEN(Spreadsheet!T538)=0),AND(NOT(ISBLANK(Spreadsheet!C538)),LEN(Spreadsheet!T538)&gt;0,LEN(Spreadsheet!T538)&lt;=50))</f>
        <v>1</v>
      </c>
      <c r="AZ538" s="5" t="b">
        <f>OR(LEN(Spreadsheet!U538)=0,AND(LEN(Spreadsheet!U538)&gt;0,LEN(Spreadsheet!U538)&lt;=50))</f>
        <v>1</v>
      </c>
      <c r="BA538" s="5" t="b">
        <f>OR(AND(ISBLANK(Spreadsheet!C538),LEN(Spreadsheet!V538)=0),AND(NOT(ISBLANK(Spreadsheet!C538)),LEN(Spreadsheet!V538)&gt;0,LEN(Spreadsheet!V538)&lt;=50))</f>
        <v>1</v>
      </c>
      <c r="BB538" s="5" t="b">
        <f t="array" ref="BB538">IF(AND(ISBLANK(Spreadsheet!C538),LEN(Spreadsheet!W538)=0),TRUE,ISNUMBER(MATCH(TRUE,EXACT(Spreadsheet!W538,States),0)))</f>
        <v>1</v>
      </c>
      <c r="BC538" s="5" t="b">
        <f>OR(AND(ISBLANK(Spreadsheet!C538),LEN(Spreadsheet!X538)=0),AND(NOT(ISBLANK(Spreadsheet!C538)),LEN(Spreadsheet!X538)&gt;0,LEN(Spreadsheet!X538)=5,ISNUMBER(VALUE(Spreadsheet!X538))))</f>
        <v>1</v>
      </c>
      <c r="BD538" s="5" t="b">
        <f>OR(ISBLANK(Spreadsheet!Z538),LEN(Spreadsheet!Z538)&lt;=50)</f>
        <v>1</v>
      </c>
      <c r="BE538" s="5" t="b">
        <f>ISBLANK(Spreadsheet!AA538)</f>
        <v>1</v>
      </c>
      <c r="BF538" s="5" t="b">
        <f>ISBLANK(Spreadsheet!AB538)</f>
        <v>1</v>
      </c>
      <c r="BG538" s="5" t="b">
        <f>IF(ISERROR(DATEVALUE(TEXT(Spreadsheet!AC538,"mm/dd/yyyy")) &gt; DATEVALUE(TEXT(Spreadsheet!J538,"mm/dd/yyyy"))),IF(OR(AND(ISBLANK(Spreadsheet!AC538),ISBLANK(Spreadsheet!C538)),AND(NOT(ISBLANK(Spreadsheet!C538)),ISBLANK(Spreadsheet!AC538),NOT(ISBLANK(Spreadsheet!D538)))),TRUE,FALSE),IF(DATEVALUE(TEXT(Spreadsheet!AC538,"mm/dd/yyyy")) &gt; DATEVALUE(TEXT(Spreadsheet!J538,"mm/dd/yyyy")),TRUE,FALSE))</f>
        <v>1</v>
      </c>
      <c r="BH538" s="5" t="b">
        <f>OR(AND(ISBLANK(Spreadsheet!C538),ISBLANK(Spreadsheet!AE538)),AND(NOT(ISBLANK(Spreadsheet!C538)),NOT(ISBLANK(Spreadsheet!D538)),ISBLANK(Spreadsheet!AE538)),AND(NOT(ISBLANK(Spreadsheet!C538)),ISBLANK(Spreadsheet!D538),NOT(ISBLANK(Spreadsheet!AE538)),LEN(Spreadsheet!AE538)&lt;=100))</f>
        <v>1</v>
      </c>
      <c r="BI538" s="5" t="b">
        <f t="array" ref="BI538">IF(ISBLANK(Spreadsheet!AF538),TRUE,ISNUMBER(MATCH(TRUE,EXACT(Spreadsheet!AF538,CobraShortReasons),0)))</f>
        <v>1</v>
      </c>
      <c r="BJ538" s="5" t="b">
        <f ca="1">IF(ISERROR(DATEVALUE(TEXT(Spreadsheet!AG538,"mm/dd/yyyy")) &gt; TODAY()),IF(ISBLANK(Spreadsheet!AG538),TRUE,FALSE),IF(DATEVALUE(TEXT(Spreadsheet!AG538,"mm/dd/yyyy")) &gt; TODAY(),FALSE,TRUE))</f>
        <v>1</v>
      </c>
      <c r="BK538" s="5" t="b">
        <f>OR(ISBLANK(Spreadsheet!AH538),LEN(Spreadsheet!AH538)&lt;=25)</f>
        <v>1</v>
      </c>
      <c r="BL538" s="5" t="b">
        <f t="array" aca="1" ref="BL538" ca="1">IF(ISBLANK(Spreadsheet!AI538),TRUE,ISNUMBER(MATCH(TRUE,EXACT(Spreadsheet!AI538,INDIRECT(Spreadsheet!$D$2)),0)))</f>
        <v>1</v>
      </c>
      <c r="BM538" s="5" t="b">
        <f t="array" aca="1" ref="BM538" ca="1">IF(ISBLANK(Spreadsheet!AJ538),TRUE,ISNUMBER(MATCH(TRUE,EXACT(Spreadsheet!AJ538,INDIRECT(Spreadsheet!BJ538)),0)))</f>
        <v>1</v>
      </c>
      <c r="BN538" s="5" t="b">
        <f t="array" ref="BN538">IF(ISBLANK(Spreadsheet!AK538),TRUE,ISNUMBER(MATCH(TRUE,EXACT(Spreadsheet!AK538,DentalPlans),0)))</f>
        <v>1</v>
      </c>
      <c r="BO538" s="5" t="b">
        <f t="array" aca="1" ref="BO538" ca="1">IF(ISBLANK(Spreadsheet!AL538),TRUE,ISNUMBER(MATCH(TRUE,EXACT(Spreadsheet!AL538,INDIRECT(Spreadsheet!BK538)),0)))</f>
        <v>1</v>
      </c>
      <c r="BP538" s="5" t="b">
        <f t="array" ref="BP538">IF(ISBLANK(Spreadsheet!AM538),TRUE,ISNUMBER(MATCH(TRUE,EXACT(Spreadsheet!AM538,VisionPlans),0)))</f>
        <v>1</v>
      </c>
      <c r="BQ538" s="5" t="b">
        <f t="array" aca="1" ref="BQ538" ca="1">IF(ISBLANK(Spreadsheet!AN538),TRUE,ISNUMBER(MATCH(TRUE,EXACT(Spreadsheet!AN538,INDIRECT(Spreadsheet!BL538)),0)))</f>
        <v>1</v>
      </c>
      <c r="BR538" s="5" t="b">
        <f t="array" ref="BR538">IF(ISBLANK(Spreadsheet!AO538),TRUE,ISNUMBER(MATCH(TRUE,EXACT(Spreadsheet!AO538,LifeBenefitClasses),0)))</f>
        <v>1</v>
      </c>
      <c r="BS538" s="5" t="b">
        <f>IF(OR(ISBLANK(Spreadsheet!AO538), Spreadsheet!AO538="Waive"),IF(ISBLANK(Spreadsheet!AP538),TRUE,FALSE),IF(OR(AND(NOT(ISBLANK(Spreadsheet!AO538)),ISBLANK(Spreadsheet!AP538)),NOT(ISNUMBER(VALUE(Spreadsheet!AP538)))),FALSE,IF(OR(AND(Spreadsheet!AP538&lt;6,MOD(Spreadsheet!AP538*10,5)=0), MOD(Spreadsheet!AP538,5000)=0),TRUE,FALSE)))</f>
        <v>1</v>
      </c>
      <c r="BT538" s="5" t="b">
        <f t="array" ref="BT538">IF(ISBLANK(Spreadsheet!AQ538),TRUE,ISNUMBER(MATCH(TRUE,EXACT(Spreadsheet!AQ538,EnrollWaive),0)))</f>
        <v>1</v>
      </c>
      <c r="BU538" s="5" t="b">
        <f t="array" ref="BU538">IF(ISBLANK(Spreadsheet!AR538),TRUE,ISNUMBER(MATCH(TRUE,EXACT(Spreadsheet!AR538,LifeBenefitClasses),0)))</f>
        <v>1</v>
      </c>
      <c r="BV538" s="5" t="b">
        <f>IF(OR(ISBLANK(Spreadsheet!AR538), Spreadsheet!AR538="Waive"),IF(ISBLANK(Spreadsheet!AS538),TRUE,FALSE),IF(OR(AND(NOT(ISBLANK(Spreadsheet!AR538)),ISBLANK(Spreadsheet!AS538)),NOT(ISNUMBER(VALUE(Spreadsheet!AS538)))),FALSE,IF(OR(AND(Spreadsheet!AS538&lt;6,MOD(Spreadsheet!AS538*10,5)=0), MOD(Spreadsheet!AS538,10000)=0),TRUE,FALSE)))</f>
        <v>1</v>
      </c>
      <c r="BW538" s="5" t="b">
        <f t="array" ref="BW538">IF(ISBLANK(Spreadsheet!AT538),TRUE,ISNUMBER(MATCH(TRUE,EXACT(Spreadsheet!AT538,LifeBenefitClasses),0)))</f>
        <v>1</v>
      </c>
      <c r="BX538" s="5" t="b">
        <f>IF(OR(ISBLANK(Spreadsheet!AT538), Spreadsheet!AT538="Waive"),IF(ISBLANK(Spreadsheet!AU538),TRUE,FALSE),IF(OR(AND(NOT(ISBLANK(Spreadsheet!AT538)),ISBLANK(Spreadsheet!AU538)),NOT(ISNUMBER(VALUE(Spreadsheet!AU538)))),FALSE,IF(AND(NOT(OR(ISBLANK(Spreadsheet!AT538),Spreadsheet!AT538="Waive")),NOT(OR(ISBLANK(Spreadsheet!AR538),Spreadsheet!AR538="Waive")),MOD(Spreadsheet!AU538,5000)=0, Spreadsheet!AU538&lt;=(Spreadsheet!AS538*0.5)),TRUE,FALSE)))</f>
        <v>1</v>
      </c>
      <c r="BY538" s="5" t="b">
        <f t="array" ref="BY538">IF(ISBLANK(Spreadsheet!AV538),TRUE,ISNUMBER(MATCH(TRUE,EXACT(Spreadsheet!AV538,EnrollWaive),0)))</f>
        <v>1</v>
      </c>
      <c r="BZ538" s="5" t="b">
        <f t="array" ref="BZ538">IF(ISBLANK(Spreadsheet!AW538),TRUE,ISNUMBER(MATCH(TRUE,EXACT(Spreadsheet!AW538,LifeBenefitClasses),0)))</f>
        <v>1</v>
      </c>
      <c r="CA538" s="5" t="b">
        <f t="array" ref="CA538">IF(ISBLANK(Spreadsheet!AX538),TRUE,ISNUMBER(MATCH(TRUE,EXACT(Spreadsheet!AX538,LifeBenefitClasses),0)))</f>
        <v>1</v>
      </c>
      <c r="CB538" s="5" t="b">
        <f t="array" ref="CB538">IF(ISBLANK(Spreadsheet!AY538),TRUE,ISNUMBER(MATCH(TRUE,EXACT(Spreadsheet!AY538,LifeBenefitClasses),0)))</f>
        <v>1</v>
      </c>
      <c r="CC538" s="5" t="b">
        <f t="array" ref="CC538">IF(ISBLANK(Spreadsheet!AZ538),TRUE,ISNUMBER(MATCH(TRUE,EXACT(Spreadsheet!AZ538,LifeBenefitClasses),0)))</f>
        <v>1</v>
      </c>
      <c r="CD538" s="5" t="b">
        <f t="array" ref="CD538">IF(ISBLANK(Spreadsheet!BA538),TRUE,ISNUMBER(MATCH(TRUE,EXACT(Spreadsheet!BA538,LifeBenefitClasses),0)))</f>
        <v>1</v>
      </c>
      <c r="CE538" s="5" t="b">
        <f>IF(OR(ISBLANK(Spreadsheet!BA538), Spreadsheet!BA538="Waive"),IF(ISBLANK(Spreadsheet!BB538),TRUE,FALSE),IF(OR(AND(NOT(ISBLANK(Spreadsheet!BA538)),ISBLANK(Spreadsheet!BB538)),NOT(ISNUMBER(VALUE(Spreadsheet!BB538))),ISBLANK(Spreadsheet!BC538),NOT(ISNUMBER(VALUE(Spreadsheet!BC538)))),FALSE,IF(AND(Spreadsheet!BB538&gt;=50000,Spreadsheet!BB538&lt;=250000,MOD(Spreadsheet!BB538,10000)=0,Spreadsheet!BB538&lt;=(10*Spreadsheet!BC538)),TRUE,FALSE)))</f>
        <v>1</v>
      </c>
      <c r="CF538" s="5" t="b">
        <f>IF(NOT(ISBLANK(Spreadsheet!BC538)),AND(ISNUMBER(VALUE(Spreadsheet!BC538)),Spreadsheet!BC538&gt;0),AND(OR(ISBLANK(Spreadsheet!AO538),Spreadsheet!AO538="Waive",AND(NOT(OR(ISBLANK(Spreadsheet!AO538),Spreadsheet!AO538="Waive")),Spreadsheet!AP538&gt;=6)),OR(ISBLANK(Spreadsheet!AR538),AND(NOT(OR(ISBLANK(Spreadsheet!AR538),Spreadsheet!AR538="Waive")),Spreadsheet!AS538&gt;=6)),OR(ISBLANK(Spreadsheet!AW538)),OR(ISBLANK(Spreadsheet!AX538)),OR(ISBLANK(Spreadsheet!AY538)),OR(ISBLANK(Spreadsheet!AZ538)),OR(ISBLANK(Spreadsheet!BA538),Spreadsheet!BA538="Waive")))</f>
        <v>1</v>
      </c>
      <c r="CG538" s="5" t="b">
        <f t="shared" ca="1" si="39"/>
        <v>1</v>
      </c>
    </row>
    <row r="539" spans="8:85" x14ac:dyDescent="0.3">
      <c r="H539" s="5">
        <f t="shared" ca="1" si="40"/>
        <v>2</v>
      </c>
      <c r="I539" s="5" t="str">
        <f t="shared" ca="1" si="38"/>
        <v/>
      </c>
      <c r="J539" s="5" t="str">
        <f>IF(AND(NOT(ISBLANK(Spreadsheet!C539)),ISBLANK(Spreadsheet!D539)),Spreadsheet!F539&amp;" "&amp;Spreadsheet!H539,"")</f>
        <v/>
      </c>
      <c r="K539" s="5">
        <f>IF(AND(NOT(ISBLANK(Spreadsheet!C539)),ISBLANK(Spreadsheet!D539)),COUNTIFS(Spreadsheet!E540:E$786,"=Child",Spreadsheet!C540:C$786, "="&amp;Spreadsheet!C539) + COUNTIFS(Spreadsheet!E540:E$786,"=Step-child",Spreadsheet!C540:C$786, "="&amp;Spreadsheet!C539),0)</f>
        <v>0</v>
      </c>
      <c r="L539" s="5">
        <f>IF(NOT(ISBLANK(J539)),COUNTIFS(Spreadsheet!E540:E$786,"=Wife",Spreadsheet!C540:C$786, "="&amp;Spreadsheet!C539) + COUNTIFS(Spreadsheet!E540:E$786,"=Husband",Spreadsheet!C540:C$786, "="&amp;Spreadsheet!C539),0)</f>
        <v>0</v>
      </c>
      <c r="M539" s="5">
        <f>IF(NOT(ISBLANK(Spreadsheet!AJ539)),VLOOKUP(Spreadsheet!AJ539,'Drop Downs'!$P$2:$R$16,3,FALSE),0)</f>
        <v>0</v>
      </c>
      <c r="N539" s="5">
        <f>IF(NOT(ISBLANK(Spreadsheet!AJ539)), VLOOKUP(Spreadsheet!AJ539,'Drop Downs'!$P$2:$R$16,2,FALSE),0)</f>
        <v>0</v>
      </c>
      <c r="O539" s="5">
        <f>IF(NOT(ISBLANK(Spreadsheet!AL539)),VLOOKUP(Spreadsheet!AL539,'Drop Downs'!$P$2:$R$16,3,FALSE), 0)</f>
        <v>0</v>
      </c>
      <c r="P539" s="5">
        <f>IF(NOT(ISBLANK(Spreadsheet!AL539)),VLOOKUP(Spreadsheet!AL539,'Drop Downs'!$P$2:$R$16,2,FALSE),0)</f>
        <v>0</v>
      </c>
      <c r="Q539" s="5">
        <f>IF(NOT(ISBLANK(Spreadsheet!AN539)),VLOOKUP(Spreadsheet!AN539,'Drop Downs'!$P$2:$R$16,3,FALSE),0)</f>
        <v>0</v>
      </c>
      <c r="R539" s="5">
        <f>IF(NOT(ISBLANK(Spreadsheet!AN539)),VLOOKUP(Spreadsheet!AN539,'Drop Downs'!$P$2:$R$16,2,FALSE),0)</f>
        <v>0</v>
      </c>
      <c r="S539" s="5" t="str">
        <f>IF(OR(M539&gt;K539,N539&gt;L539,O539&gt;K539, Q539&gt;K539,N539&gt;L539, P539&gt;L539, R539&gt;L539),"Member currently has a coverage election over what he/she needs.  Please add more dependents or adjust the coverage election.","")&amp;(IF(AND(NOT(ISBLANK(Spreadsheet!C539)),NOT(ISBLANK(Spreadsheet!D539)),ISBLANK(Spreadsheet!E539)),"Dependent lacks a relationship to member.Please select one from the drop-down.",""))</f>
        <v/>
      </c>
      <c r="T539" s="5" t="b">
        <f t="shared" si="41"/>
        <v>1</v>
      </c>
      <c r="U539" s="5" t="b">
        <f>OR(ISBLANK(Spreadsheet!C539),IF(NOT(ISBLANK(Spreadsheet!D539)),NOT(ISBLANK(Spreadsheet!E539)),TRUE))</f>
        <v>1</v>
      </c>
      <c r="V539" s="5" t="b">
        <f>OR(ISBLANK(Spreadsheet!C539), NOT(ISBLANK(Spreadsheet!I539)))</f>
        <v>1</v>
      </c>
      <c r="W539" s="5" t="b">
        <f>OR(ISBLANK(Spreadsheet!D539),NOT(ISBLANK(Spreadsheet!C539)))</f>
        <v>1</v>
      </c>
      <c r="X539" s="155" t="str">
        <f>REPT("0",MIN(FIND({1,2,3,4,5,6,7,8,9},Spreadsheet!C539&amp;"123456789"))-1)&amp;IF(ISBLANK(Spreadsheet!C539),"",SUMPRODUCT(MID(0&amp;Spreadsheet!C539,LARGE(INDEX(ISNUMBER(--MID(Spreadsheet!C539,ROW($1:$225),1))*
 ROW($1:$225),0),ROW($1:$225))+1,1)*10^ROW($1:$225)/10))</f>
        <v/>
      </c>
      <c r="Y539" s="5" t="b">
        <f>IF(NOT(ISBLANK(Spreadsheet!C539)),IF(AND(ISNUMBER(VALUE(Spreadsheet!C539)), LEN(Spreadsheet!C539)=9),TRUE,FALSE),TRUE)</f>
        <v>1</v>
      </c>
      <c r="Z539" s="155" t="str">
        <f>REPT("0",MIN(FIND({1,2,3,4,5,6,7,8,9},Spreadsheet!D539&amp;"123456789"))-1)&amp;IF(ISBLANK(Spreadsheet!D539),"",SUMPRODUCT(MID(0&amp;Spreadsheet!D539,LARGE(INDEX(ISNUMBER(--MID(Spreadsheet!D539,ROW($1:$225),1))*
 ROW($1:$225),0),ROW($1:$225))+1,1)*10^ROW($1:$225)/10))</f>
        <v/>
      </c>
      <c r="AA539" s="5" t="b">
        <f>IF(AND(NOT(ISBLANK(Spreadsheet!D539)),NOT(ISBLANK(Spreadsheet!C539))),IF(AND(ISNUMBER(VALUE(Spreadsheet!D539)), LEN(Spreadsheet!D539)=9),TRUE,FALSE),IF(AND(NOT(ISBLANK(Spreadsheet!D539)),ISBLANK(Spreadsheet!C539)),FALSE,TRUE))</f>
        <v>1</v>
      </c>
      <c r="AB539" s="5" t="b">
        <f>OR(ISBLANK(Spreadsheet!Y539),IF(NOT(ISBLANK(Spreadsheet!Y539)),LEN(Spreadsheet!Y539)=10,ISNUMBER(VALUE(Spreadsheet!Y539))))</f>
        <v>1</v>
      </c>
      <c r="AC539" s="5" t="b">
        <f>OR(ISBLANK(Spreadsheet!AI539), AND(NOT(ISBLANK(Spreadsheet!AJ539)), NOT(ISNUMBER(SEARCH("Waive",Spreadsheet!AJ539)))))</f>
        <v>1</v>
      </c>
      <c r="AD539" s="5" t="b">
        <f>OR(ISBLANK(Spreadsheet!AK539), AND(NOT(ISBLANK(Spreadsheet!AL539)), NOT(ISNUMBER(SEARCH("Waive",Spreadsheet!AL539)))))</f>
        <v>1</v>
      </c>
      <c r="AE539" s="5" t="b">
        <f>OR(ISBLANK(Spreadsheet!AM539), AND(NOT(ISBLANK(Spreadsheet!AN539)), NOT(ISNUMBER(SEARCH("Waive", Spreadsheet!AN539)))))</f>
        <v>1</v>
      </c>
      <c r="AF539" s="5" t="b">
        <f>OR(ISBLANK(Spreadsheet!C539), NOT(ISBLANK(Spreadsheet!D539)),NOT(ISBLANK(Spreadsheet!L539)))</f>
        <v>1</v>
      </c>
      <c r="AG539" s="5" t="b">
        <f>IF(AND(NOT(ISBLANK(Spreadsheet!C539)), NOT(ISBLANK(Spreadsheet!D539)),Spreadsheet!C539&lt;&gt;Spreadsheet!D539),IF(ISERROR(VLOOKUP(Spreadsheet!C539, Spreadsheet!$C$6:'Spreadsheet'!$C538,1,FALSE)), FALSE, TRUE),TRUE)</f>
        <v>1</v>
      </c>
      <c r="AH539" s="5" t="b">
        <f>Spreadsheet!$B$2=Spreadsheet!AD539</f>
        <v>1</v>
      </c>
      <c r="AI539" s="5" t="b">
        <f>IF(ISBLANK(Spreadsheet!G539),TRUE,IF(OR(LEN(Spreadsheet!G539)&gt;1,ISNUMBER(VALUE(Spreadsheet!G539))),FALSE,TRUE))</f>
        <v>1</v>
      </c>
      <c r="AJ539" s="5" t="b">
        <f>OR(ISBLANK(Spreadsheet!C539), NOT(ISBLANK(Spreadsheet!B539)), NOT(ISBLANK(Spreadsheet!D539)))</f>
        <v>1</v>
      </c>
      <c r="AK539" s="5" t="b">
        <f t="array" ref="AK539">IF(OR(AND(ISBLANK(Spreadsheet!E539),ISBLANK(Spreadsheet!D539),NOT(ISBLANK(Spreadsheet!C539))),AND(ISBLANK(Spreadsheet!E539),ISBLANK(Spreadsheet!D539),ISBLANK(Spreadsheet!C539))),TRUE,ISNUMBER(MATCH(TRUE,EXACT(Spreadsheet!E539,Relationships),0)))</f>
        <v>1</v>
      </c>
      <c r="AL539" s="5" t="b">
        <f>IF(NOT(ISBLANK(Spreadsheet!C539)),IF(OR(ISBLANK(Spreadsheet!F539),LEN(Spreadsheet!F539)&gt;40),FALSE,TRUE),TRUE)</f>
        <v>1</v>
      </c>
      <c r="AM539" s="5" t="b">
        <f>IF(NOT(ISBLANK(Spreadsheet!C539)),IF(OR(ISBLANK(Spreadsheet!H539),LEN(Spreadsheet!H539)&gt;40),FALSE,TRUE),TRUE)</f>
        <v>1</v>
      </c>
      <c r="AN539" s="5" t="b">
        <f t="array" ref="AN539">IF(ISBLANK(Spreadsheet!I539),TRUE,ISNUMBER(MATCH(TRUE,EXACT(Spreadsheet!I539,GenderValues),0)))</f>
        <v>1</v>
      </c>
      <c r="AO539" s="5" t="b">
        <f ca="1">IF(ISERROR(DATEVALUE(TEXT(Spreadsheet!J539,"mm/dd/yyyy")) &gt; TODAY()),IF(AND(ISBLANK(Spreadsheet!J539),ISBLANK(Spreadsheet!C539)),TRUE,FALSE),IF(DATEVALUE(TEXT(Spreadsheet!J539,"mm/dd/yyyy")) &gt; TODAY(),FALSE,TRUE))</f>
        <v>1</v>
      </c>
      <c r="AP539" s="5" t="b">
        <f>OR(ISBLANK(Spreadsheet!K539),LEN(Spreadsheet!K539)&lt;=100)</f>
        <v>1</v>
      </c>
      <c r="AQ539" s="5" t="b">
        <f t="array" ref="AQ539">IF(OR(AND(ISBLANK(Spreadsheet!L539),ISBLANK(Spreadsheet!C539)),AND(NOT(ISBLANK(Spreadsheet!C539)),NOT(ISBLANK(Spreadsheet!D539)))),TRUE,ISNUMBER(MATCH(TRUE,EXACT(Spreadsheet!L539,MaritalStatus),0)))</f>
        <v>1</v>
      </c>
      <c r="AR539" s="5" t="b">
        <f ca="1">IF(ISERROR(DATEVALUE(TEXT(Spreadsheet!M539,"mm/dd/yyyy")) &gt; TODAY()),IF(ISBLANK(Spreadsheet!M539),TRUE,FALSE),IF(DATEVALUE(TEXT(Spreadsheet!M539,"mm/dd/yyyy")) &gt; TODAY(),FALSE,TRUE))</f>
        <v>1</v>
      </c>
      <c r="AS539" s="5" t="b">
        <f>OR(ISBLANK(Spreadsheet!N539),LEN(Spreadsheet!N539)&lt;=100)</f>
        <v>1</v>
      </c>
      <c r="AT539" s="5" t="b">
        <f>OR(ISBLANK(Spreadsheet!O539),UPPER(Spreadsheet!O539)="YES")</f>
        <v>1</v>
      </c>
      <c r="AU539" s="5" t="b">
        <f>OR(ISBLANK(Spreadsheet!P539),UPPER(Spreadsheet!P539)="YES")</f>
        <v>1</v>
      </c>
      <c r="AV539" s="5" t="b">
        <f t="array" ref="AV539">IF(ISBLANK(Spreadsheet!Q539),TRUE,ISNUMBER(MATCH(TRUE,EXACT(Spreadsheet!Q539,OnGroupsPriorIns),0)))</f>
        <v>1</v>
      </c>
      <c r="AW539" s="5" t="b">
        <f>OR(ISBLANK(Spreadsheet!R539),UPPER(Spreadsheet!R539)="YES")</f>
        <v>1</v>
      </c>
      <c r="AX539" s="5" t="b">
        <f>OR(ISBLANK(Spreadsheet!S539),UPPER(Spreadsheet!S539)="YES")</f>
        <v>1</v>
      </c>
      <c r="AY539" s="5" t="b">
        <f>OR(AND(ISBLANK(Spreadsheet!C539),LEN(Spreadsheet!T539)=0),AND(NOT(ISBLANK(Spreadsheet!C539)),LEN(Spreadsheet!T539)&gt;0,LEN(Spreadsheet!T539)&lt;=50))</f>
        <v>1</v>
      </c>
      <c r="AZ539" s="5" t="b">
        <f>OR(LEN(Spreadsheet!U539)=0,AND(LEN(Spreadsheet!U539)&gt;0,LEN(Spreadsheet!U539)&lt;=50))</f>
        <v>1</v>
      </c>
      <c r="BA539" s="5" t="b">
        <f>OR(AND(ISBLANK(Spreadsheet!C539),LEN(Spreadsheet!V539)=0),AND(NOT(ISBLANK(Spreadsheet!C539)),LEN(Spreadsheet!V539)&gt;0,LEN(Spreadsheet!V539)&lt;=50))</f>
        <v>1</v>
      </c>
      <c r="BB539" s="5" t="b">
        <f t="array" ref="BB539">IF(AND(ISBLANK(Spreadsheet!C539),LEN(Spreadsheet!W539)=0),TRUE,ISNUMBER(MATCH(TRUE,EXACT(Spreadsheet!W539,States),0)))</f>
        <v>1</v>
      </c>
      <c r="BC539" s="5" t="b">
        <f>OR(AND(ISBLANK(Spreadsheet!C539),LEN(Spreadsheet!X539)=0),AND(NOT(ISBLANK(Spreadsheet!C539)),LEN(Spreadsheet!X539)&gt;0,LEN(Spreadsheet!X539)=5,ISNUMBER(VALUE(Spreadsheet!X539))))</f>
        <v>1</v>
      </c>
      <c r="BD539" s="5" t="b">
        <f>OR(ISBLANK(Spreadsheet!Z539),LEN(Spreadsheet!Z539)&lt;=50)</f>
        <v>1</v>
      </c>
      <c r="BE539" s="5" t="b">
        <f>ISBLANK(Spreadsheet!AA539)</f>
        <v>1</v>
      </c>
      <c r="BF539" s="5" t="b">
        <f>ISBLANK(Spreadsheet!AB539)</f>
        <v>1</v>
      </c>
      <c r="BG539" s="5" t="b">
        <f>IF(ISERROR(DATEVALUE(TEXT(Spreadsheet!AC539,"mm/dd/yyyy")) &gt; DATEVALUE(TEXT(Spreadsheet!J539,"mm/dd/yyyy"))),IF(OR(AND(ISBLANK(Spreadsheet!AC539),ISBLANK(Spreadsheet!C539)),AND(NOT(ISBLANK(Spreadsheet!C539)),ISBLANK(Spreadsheet!AC539),NOT(ISBLANK(Spreadsheet!D539)))),TRUE,FALSE),IF(DATEVALUE(TEXT(Spreadsheet!AC539,"mm/dd/yyyy")) &gt; DATEVALUE(TEXT(Spreadsheet!J539,"mm/dd/yyyy")),TRUE,FALSE))</f>
        <v>1</v>
      </c>
      <c r="BH539" s="5" t="b">
        <f>OR(AND(ISBLANK(Spreadsheet!C539),ISBLANK(Spreadsheet!AE539)),AND(NOT(ISBLANK(Spreadsheet!C539)),NOT(ISBLANK(Spreadsheet!D539)),ISBLANK(Spreadsheet!AE539)),AND(NOT(ISBLANK(Spreadsheet!C539)),ISBLANK(Spreadsheet!D539),NOT(ISBLANK(Spreadsheet!AE539)),LEN(Spreadsheet!AE539)&lt;=100))</f>
        <v>1</v>
      </c>
      <c r="BI539" s="5" t="b">
        <f t="array" ref="BI539">IF(ISBLANK(Spreadsheet!AF539),TRUE,ISNUMBER(MATCH(TRUE,EXACT(Spreadsheet!AF539,CobraShortReasons),0)))</f>
        <v>1</v>
      </c>
      <c r="BJ539" s="5" t="b">
        <f ca="1">IF(ISERROR(DATEVALUE(TEXT(Spreadsheet!AG539,"mm/dd/yyyy")) &gt; TODAY()),IF(ISBLANK(Spreadsheet!AG539),TRUE,FALSE),IF(DATEVALUE(TEXT(Spreadsheet!AG539,"mm/dd/yyyy")) &gt; TODAY(),FALSE,TRUE))</f>
        <v>1</v>
      </c>
      <c r="BK539" s="5" t="b">
        <f>OR(ISBLANK(Spreadsheet!AH539),LEN(Spreadsheet!AH539)&lt;=25)</f>
        <v>1</v>
      </c>
      <c r="BL539" s="5" t="b">
        <f t="array" aca="1" ref="BL539" ca="1">IF(ISBLANK(Spreadsheet!AI539),TRUE,ISNUMBER(MATCH(TRUE,EXACT(Spreadsheet!AI539,INDIRECT(Spreadsheet!$D$2)),0)))</f>
        <v>1</v>
      </c>
      <c r="BM539" s="5" t="b">
        <f t="array" aca="1" ref="BM539" ca="1">IF(ISBLANK(Spreadsheet!AJ539),TRUE,ISNUMBER(MATCH(TRUE,EXACT(Spreadsheet!AJ539,INDIRECT(Spreadsheet!BJ539)),0)))</f>
        <v>1</v>
      </c>
      <c r="BN539" s="5" t="b">
        <f t="array" ref="BN539">IF(ISBLANK(Spreadsheet!AK539),TRUE,ISNUMBER(MATCH(TRUE,EXACT(Spreadsheet!AK539,DentalPlans),0)))</f>
        <v>1</v>
      </c>
      <c r="BO539" s="5" t="b">
        <f t="array" aca="1" ref="BO539" ca="1">IF(ISBLANK(Spreadsheet!AL539),TRUE,ISNUMBER(MATCH(TRUE,EXACT(Spreadsheet!AL539,INDIRECT(Spreadsheet!BK539)),0)))</f>
        <v>1</v>
      </c>
      <c r="BP539" s="5" t="b">
        <f t="array" ref="BP539">IF(ISBLANK(Spreadsheet!AM539),TRUE,ISNUMBER(MATCH(TRUE,EXACT(Spreadsheet!AM539,VisionPlans),0)))</f>
        <v>1</v>
      </c>
      <c r="BQ539" s="5" t="b">
        <f t="array" aca="1" ref="BQ539" ca="1">IF(ISBLANK(Spreadsheet!AN539),TRUE,ISNUMBER(MATCH(TRUE,EXACT(Spreadsheet!AN539,INDIRECT(Spreadsheet!BL539)),0)))</f>
        <v>1</v>
      </c>
      <c r="BR539" s="5" t="b">
        <f t="array" ref="BR539">IF(ISBLANK(Spreadsheet!AO539),TRUE,ISNUMBER(MATCH(TRUE,EXACT(Spreadsheet!AO539,LifeBenefitClasses),0)))</f>
        <v>1</v>
      </c>
      <c r="BS539" s="5" t="b">
        <f>IF(OR(ISBLANK(Spreadsheet!AO539), Spreadsheet!AO539="Waive"),IF(ISBLANK(Spreadsheet!AP539),TRUE,FALSE),IF(OR(AND(NOT(ISBLANK(Spreadsheet!AO539)),ISBLANK(Spreadsheet!AP539)),NOT(ISNUMBER(VALUE(Spreadsheet!AP539)))),FALSE,IF(OR(AND(Spreadsheet!AP539&lt;6,MOD(Spreadsheet!AP539*10,5)=0), MOD(Spreadsheet!AP539,5000)=0),TRUE,FALSE)))</f>
        <v>1</v>
      </c>
      <c r="BT539" s="5" t="b">
        <f t="array" ref="BT539">IF(ISBLANK(Spreadsheet!AQ539),TRUE,ISNUMBER(MATCH(TRUE,EXACT(Spreadsheet!AQ539,EnrollWaive),0)))</f>
        <v>1</v>
      </c>
      <c r="BU539" s="5" t="b">
        <f t="array" ref="BU539">IF(ISBLANK(Spreadsheet!AR539),TRUE,ISNUMBER(MATCH(TRUE,EXACT(Spreadsheet!AR539,LifeBenefitClasses),0)))</f>
        <v>1</v>
      </c>
      <c r="BV539" s="5" t="b">
        <f>IF(OR(ISBLANK(Spreadsheet!AR539), Spreadsheet!AR539="Waive"),IF(ISBLANK(Spreadsheet!AS539),TRUE,FALSE),IF(OR(AND(NOT(ISBLANK(Spreadsheet!AR539)),ISBLANK(Spreadsheet!AS539)),NOT(ISNUMBER(VALUE(Spreadsheet!AS539)))),FALSE,IF(OR(AND(Spreadsheet!AS539&lt;6,MOD(Spreadsheet!AS539*10,5)=0), MOD(Spreadsheet!AS539,10000)=0),TRUE,FALSE)))</f>
        <v>1</v>
      </c>
      <c r="BW539" s="5" t="b">
        <f t="array" ref="BW539">IF(ISBLANK(Spreadsheet!AT539),TRUE,ISNUMBER(MATCH(TRUE,EXACT(Spreadsheet!AT539,LifeBenefitClasses),0)))</f>
        <v>1</v>
      </c>
      <c r="BX539" s="5" t="b">
        <f>IF(OR(ISBLANK(Spreadsheet!AT539), Spreadsheet!AT539="Waive"),IF(ISBLANK(Spreadsheet!AU539),TRUE,FALSE),IF(OR(AND(NOT(ISBLANK(Spreadsheet!AT539)),ISBLANK(Spreadsheet!AU539)),NOT(ISNUMBER(VALUE(Spreadsheet!AU539)))),FALSE,IF(AND(NOT(OR(ISBLANK(Spreadsheet!AT539),Spreadsheet!AT539="Waive")),NOT(OR(ISBLANK(Spreadsheet!AR539),Spreadsheet!AR539="Waive")),MOD(Spreadsheet!AU539,5000)=0, Spreadsheet!AU539&lt;=(Spreadsheet!AS539*0.5)),TRUE,FALSE)))</f>
        <v>1</v>
      </c>
      <c r="BY539" s="5" t="b">
        <f t="array" ref="BY539">IF(ISBLANK(Spreadsheet!AV539),TRUE,ISNUMBER(MATCH(TRUE,EXACT(Spreadsheet!AV539,EnrollWaive),0)))</f>
        <v>1</v>
      </c>
      <c r="BZ539" s="5" t="b">
        <f t="array" ref="BZ539">IF(ISBLANK(Spreadsheet!AW539),TRUE,ISNUMBER(MATCH(TRUE,EXACT(Spreadsheet!AW539,LifeBenefitClasses),0)))</f>
        <v>1</v>
      </c>
      <c r="CA539" s="5" t="b">
        <f t="array" ref="CA539">IF(ISBLANK(Spreadsheet!AX539),TRUE,ISNUMBER(MATCH(TRUE,EXACT(Spreadsheet!AX539,LifeBenefitClasses),0)))</f>
        <v>1</v>
      </c>
      <c r="CB539" s="5" t="b">
        <f t="array" ref="CB539">IF(ISBLANK(Spreadsheet!AY539),TRUE,ISNUMBER(MATCH(TRUE,EXACT(Spreadsheet!AY539,LifeBenefitClasses),0)))</f>
        <v>1</v>
      </c>
      <c r="CC539" s="5" t="b">
        <f t="array" ref="CC539">IF(ISBLANK(Spreadsheet!AZ539),TRUE,ISNUMBER(MATCH(TRUE,EXACT(Spreadsheet!AZ539,LifeBenefitClasses),0)))</f>
        <v>1</v>
      </c>
      <c r="CD539" s="5" t="b">
        <f t="array" ref="CD539">IF(ISBLANK(Spreadsheet!BA539),TRUE,ISNUMBER(MATCH(TRUE,EXACT(Spreadsheet!BA539,LifeBenefitClasses),0)))</f>
        <v>1</v>
      </c>
      <c r="CE539" s="5" t="b">
        <f>IF(OR(ISBLANK(Spreadsheet!BA539), Spreadsheet!BA539="Waive"),IF(ISBLANK(Spreadsheet!BB539),TRUE,FALSE),IF(OR(AND(NOT(ISBLANK(Spreadsheet!BA539)),ISBLANK(Spreadsheet!BB539)),NOT(ISNUMBER(VALUE(Spreadsheet!BB539))),ISBLANK(Spreadsheet!BC539),NOT(ISNUMBER(VALUE(Spreadsheet!BC539)))),FALSE,IF(AND(Spreadsheet!BB539&gt;=50000,Spreadsheet!BB539&lt;=250000,MOD(Spreadsheet!BB539,10000)=0,Spreadsheet!BB539&lt;=(10*Spreadsheet!BC539)),TRUE,FALSE)))</f>
        <v>1</v>
      </c>
      <c r="CF539" s="5" t="b">
        <f>IF(NOT(ISBLANK(Spreadsheet!BC539)),AND(ISNUMBER(VALUE(Spreadsheet!BC539)),Spreadsheet!BC539&gt;0),AND(OR(ISBLANK(Spreadsheet!AO539),Spreadsheet!AO539="Waive",AND(NOT(OR(ISBLANK(Spreadsheet!AO539),Spreadsheet!AO539="Waive")),Spreadsheet!AP539&gt;=6)),OR(ISBLANK(Spreadsheet!AR539),AND(NOT(OR(ISBLANK(Spreadsheet!AR539),Spreadsheet!AR539="Waive")),Spreadsheet!AS539&gt;=6)),OR(ISBLANK(Spreadsheet!AW539)),OR(ISBLANK(Spreadsheet!AX539)),OR(ISBLANK(Spreadsheet!AY539)),OR(ISBLANK(Spreadsheet!AZ539)),OR(ISBLANK(Spreadsheet!BA539),Spreadsheet!BA539="Waive")))</f>
        <v>1</v>
      </c>
      <c r="CG539" s="5" t="b">
        <f t="shared" ca="1" si="39"/>
        <v>1</v>
      </c>
    </row>
    <row r="540" spans="8:85" x14ac:dyDescent="0.3">
      <c r="H540" s="5">
        <f t="shared" ca="1" si="40"/>
        <v>2</v>
      </c>
      <c r="I540" s="5" t="str">
        <f t="shared" ca="1" si="38"/>
        <v/>
      </c>
      <c r="J540" s="5" t="str">
        <f>IF(AND(NOT(ISBLANK(Spreadsheet!C540)),ISBLANK(Spreadsheet!D540)),Spreadsheet!F540&amp;" "&amp;Spreadsheet!H540,"")</f>
        <v/>
      </c>
      <c r="K540" s="5">
        <f>IF(AND(NOT(ISBLANK(Spreadsheet!C540)),ISBLANK(Spreadsheet!D540)),COUNTIFS(Spreadsheet!E541:E$786,"=Child",Spreadsheet!C541:C$786, "="&amp;Spreadsheet!C540) + COUNTIFS(Spreadsheet!E541:E$786,"=Step-child",Spreadsheet!C541:C$786, "="&amp;Spreadsheet!C540),0)</f>
        <v>0</v>
      </c>
      <c r="L540" s="5">
        <f>IF(NOT(ISBLANK(J540)),COUNTIFS(Spreadsheet!E541:E$786,"=Wife",Spreadsheet!C541:C$786, "="&amp;Spreadsheet!C540) + COUNTIFS(Spreadsheet!E541:E$786,"=Husband",Spreadsheet!C541:C$786, "="&amp;Spreadsheet!C540),0)</f>
        <v>0</v>
      </c>
      <c r="M540" s="5">
        <f>IF(NOT(ISBLANK(Spreadsheet!AJ540)),VLOOKUP(Spreadsheet!AJ540,'Drop Downs'!$P$2:$R$16,3,FALSE),0)</f>
        <v>0</v>
      </c>
      <c r="N540" s="5">
        <f>IF(NOT(ISBLANK(Spreadsheet!AJ540)), VLOOKUP(Spreadsheet!AJ540,'Drop Downs'!$P$2:$R$16,2,FALSE),0)</f>
        <v>0</v>
      </c>
      <c r="O540" s="5">
        <f>IF(NOT(ISBLANK(Spreadsheet!AL540)),VLOOKUP(Spreadsheet!AL540,'Drop Downs'!$P$2:$R$16,3,FALSE), 0)</f>
        <v>0</v>
      </c>
      <c r="P540" s="5">
        <f>IF(NOT(ISBLANK(Spreadsheet!AL540)),VLOOKUP(Spreadsheet!AL540,'Drop Downs'!$P$2:$R$16,2,FALSE),0)</f>
        <v>0</v>
      </c>
      <c r="Q540" s="5">
        <f>IF(NOT(ISBLANK(Spreadsheet!AN540)),VLOOKUP(Spreadsheet!AN540,'Drop Downs'!$P$2:$R$16,3,FALSE),0)</f>
        <v>0</v>
      </c>
      <c r="R540" s="5">
        <f>IF(NOT(ISBLANK(Spreadsheet!AN540)),VLOOKUP(Spreadsheet!AN540,'Drop Downs'!$P$2:$R$16,2,FALSE),0)</f>
        <v>0</v>
      </c>
      <c r="S540" s="5" t="str">
        <f>IF(OR(M540&gt;K540,N540&gt;L540,O540&gt;K540, Q540&gt;K540,N540&gt;L540, P540&gt;L540, R540&gt;L540),"Member currently has a coverage election over what he/she needs.  Please add more dependents or adjust the coverage election.","")&amp;(IF(AND(NOT(ISBLANK(Spreadsheet!C540)),NOT(ISBLANK(Spreadsheet!D540)),ISBLANK(Spreadsheet!E540)),"Dependent lacks a relationship to member.Please select one from the drop-down.",""))</f>
        <v/>
      </c>
      <c r="T540" s="5" t="b">
        <f t="shared" si="41"/>
        <v>1</v>
      </c>
      <c r="U540" s="5" t="b">
        <f>OR(ISBLANK(Spreadsheet!C540),IF(NOT(ISBLANK(Spreadsheet!D540)),NOT(ISBLANK(Spreadsheet!E540)),TRUE))</f>
        <v>1</v>
      </c>
      <c r="V540" s="5" t="b">
        <f>OR(ISBLANK(Spreadsheet!C540), NOT(ISBLANK(Spreadsheet!I540)))</f>
        <v>1</v>
      </c>
      <c r="W540" s="5" t="b">
        <f>OR(ISBLANK(Spreadsheet!D540),NOT(ISBLANK(Spreadsheet!C540)))</f>
        <v>1</v>
      </c>
      <c r="X540" s="155" t="str">
        <f>REPT("0",MIN(FIND({1,2,3,4,5,6,7,8,9},Spreadsheet!C540&amp;"123456789"))-1)&amp;IF(ISBLANK(Spreadsheet!C540),"",SUMPRODUCT(MID(0&amp;Spreadsheet!C540,LARGE(INDEX(ISNUMBER(--MID(Spreadsheet!C540,ROW($1:$225),1))*
 ROW($1:$225),0),ROW($1:$225))+1,1)*10^ROW($1:$225)/10))</f>
        <v/>
      </c>
      <c r="Y540" s="5" t="b">
        <f>IF(NOT(ISBLANK(Spreadsheet!C540)),IF(AND(ISNUMBER(VALUE(Spreadsheet!C540)), LEN(Spreadsheet!C540)=9),TRUE,FALSE),TRUE)</f>
        <v>1</v>
      </c>
      <c r="Z540" s="155" t="str">
        <f>REPT("0",MIN(FIND({1,2,3,4,5,6,7,8,9},Spreadsheet!D540&amp;"123456789"))-1)&amp;IF(ISBLANK(Spreadsheet!D540),"",SUMPRODUCT(MID(0&amp;Spreadsheet!D540,LARGE(INDEX(ISNUMBER(--MID(Spreadsheet!D540,ROW($1:$225),1))*
 ROW($1:$225),0),ROW($1:$225))+1,1)*10^ROW($1:$225)/10))</f>
        <v/>
      </c>
      <c r="AA540" s="5" t="b">
        <f>IF(AND(NOT(ISBLANK(Spreadsheet!D540)),NOT(ISBLANK(Spreadsheet!C540))),IF(AND(ISNUMBER(VALUE(Spreadsheet!D540)), LEN(Spreadsheet!D540)=9),TRUE,FALSE),IF(AND(NOT(ISBLANK(Spreadsheet!D540)),ISBLANK(Spreadsheet!C540)),FALSE,TRUE))</f>
        <v>1</v>
      </c>
      <c r="AB540" s="5" t="b">
        <f>OR(ISBLANK(Spreadsheet!Y540),IF(NOT(ISBLANK(Spreadsheet!Y540)),LEN(Spreadsheet!Y540)=10,ISNUMBER(VALUE(Spreadsheet!Y540))))</f>
        <v>1</v>
      </c>
      <c r="AC540" s="5" t="b">
        <f>OR(ISBLANK(Spreadsheet!AI540), AND(NOT(ISBLANK(Spreadsheet!AJ540)), NOT(ISNUMBER(SEARCH("Waive",Spreadsheet!AJ540)))))</f>
        <v>1</v>
      </c>
      <c r="AD540" s="5" t="b">
        <f>OR(ISBLANK(Spreadsheet!AK540), AND(NOT(ISBLANK(Spreadsheet!AL540)), NOT(ISNUMBER(SEARCH("Waive",Spreadsheet!AL540)))))</f>
        <v>1</v>
      </c>
      <c r="AE540" s="5" t="b">
        <f>OR(ISBLANK(Spreadsheet!AM540), AND(NOT(ISBLANK(Spreadsheet!AN540)), NOT(ISNUMBER(SEARCH("Waive", Spreadsheet!AN540)))))</f>
        <v>1</v>
      </c>
      <c r="AF540" s="5" t="b">
        <f>OR(ISBLANK(Spreadsheet!C540), NOT(ISBLANK(Spreadsheet!D540)),NOT(ISBLANK(Spreadsheet!L540)))</f>
        <v>1</v>
      </c>
      <c r="AG540" s="5" t="b">
        <f>IF(AND(NOT(ISBLANK(Spreadsheet!C540)), NOT(ISBLANK(Spreadsheet!D540)),Spreadsheet!C540&lt;&gt;Spreadsheet!D540),IF(ISERROR(VLOOKUP(Spreadsheet!C540, Spreadsheet!$C$6:'Spreadsheet'!$C539,1,FALSE)), FALSE, TRUE),TRUE)</f>
        <v>1</v>
      </c>
      <c r="AH540" s="5" t="b">
        <f>Spreadsheet!$B$2=Spreadsheet!AD540</f>
        <v>1</v>
      </c>
      <c r="AI540" s="5" t="b">
        <f>IF(ISBLANK(Spreadsheet!G540),TRUE,IF(OR(LEN(Spreadsheet!G540)&gt;1,ISNUMBER(VALUE(Spreadsheet!G540))),FALSE,TRUE))</f>
        <v>1</v>
      </c>
      <c r="AJ540" s="5" t="b">
        <f>OR(ISBLANK(Spreadsheet!C540), NOT(ISBLANK(Spreadsheet!B540)), NOT(ISBLANK(Spreadsheet!D540)))</f>
        <v>1</v>
      </c>
      <c r="AK540" s="5" t="b">
        <f t="array" ref="AK540">IF(OR(AND(ISBLANK(Spreadsheet!E540),ISBLANK(Spreadsheet!D540),NOT(ISBLANK(Spreadsheet!C540))),AND(ISBLANK(Spreadsheet!E540),ISBLANK(Spreadsheet!D540),ISBLANK(Spreadsheet!C540))),TRUE,ISNUMBER(MATCH(TRUE,EXACT(Spreadsheet!E540,Relationships),0)))</f>
        <v>1</v>
      </c>
      <c r="AL540" s="5" t="b">
        <f>IF(NOT(ISBLANK(Spreadsheet!C540)),IF(OR(ISBLANK(Spreadsheet!F540),LEN(Spreadsheet!F540)&gt;40),FALSE,TRUE),TRUE)</f>
        <v>1</v>
      </c>
      <c r="AM540" s="5" t="b">
        <f>IF(NOT(ISBLANK(Spreadsheet!C540)),IF(OR(ISBLANK(Spreadsheet!H540),LEN(Spreadsheet!H540)&gt;40),FALSE,TRUE),TRUE)</f>
        <v>1</v>
      </c>
      <c r="AN540" s="5" t="b">
        <f t="array" ref="AN540">IF(ISBLANK(Spreadsheet!I540),TRUE,ISNUMBER(MATCH(TRUE,EXACT(Spreadsheet!I540,GenderValues),0)))</f>
        <v>1</v>
      </c>
      <c r="AO540" s="5" t="b">
        <f ca="1">IF(ISERROR(DATEVALUE(TEXT(Spreadsheet!J540,"mm/dd/yyyy")) &gt; TODAY()),IF(AND(ISBLANK(Spreadsheet!J540),ISBLANK(Spreadsheet!C540)),TRUE,FALSE),IF(DATEVALUE(TEXT(Spreadsheet!J540,"mm/dd/yyyy")) &gt; TODAY(),FALSE,TRUE))</f>
        <v>1</v>
      </c>
      <c r="AP540" s="5" t="b">
        <f>OR(ISBLANK(Spreadsheet!K540),LEN(Spreadsheet!K540)&lt;=100)</f>
        <v>1</v>
      </c>
      <c r="AQ540" s="5" t="b">
        <f t="array" ref="AQ540">IF(OR(AND(ISBLANK(Spreadsheet!L540),ISBLANK(Spreadsheet!C540)),AND(NOT(ISBLANK(Spreadsheet!C540)),NOT(ISBLANK(Spreadsheet!D540)))),TRUE,ISNUMBER(MATCH(TRUE,EXACT(Spreadsheet!L540,MaritalStatus),0)))</f>
        <v>1</v>
      </c>
      <c r="AR540" s="5" t="b">
        <f ca="1">IF(ISERROR(DATEVALUE(TEXT(Spreadsheet!M540,"mm/dd/yyyy")) &gt; TODAY()),IF(ISBLANK(Spreadsheet!M540),TRUE,FALSE),IF(DATEVALUE(TEXT(Spreadsheet!M540,"mm/dd/yyyy")) &gt; TODAY(),FALSE,TRUE))</f>
        <v>1</v>
      </c>
      <c r="AS540" s="5" t="b">
        <f>OR(ISBLANK(Spreadsheet!N540),LEN(Spreadsheet!N540)&lt;=100)</f>
        <v>1</v>
      </c>
      <c r="AT540" s="5" t="b">
        <f>OR(ISBLANK(Spreadsheet!O540),UPPER(Spreadsheet!O540)="YES")</f>
        <v>1</v>
      </c>
      <c r="AU540" s="5" t="b">
        <f>OR(ISBLANK(Spreadsheet!P540),UPPER(Spreadsheet!P540)="YES")</f>
        <v>1</v>
      </c>
      <c r="AV540" s="5" t="b">
        <f t="array" ref="AV540">IF(ISBLANK(Spreadsheet!Q540),TRUE,ISNUMBER(MATCH(TRUE,EXACT(Spreadsheet!Q540,OnGroupsPriorIns),0)))</f>
        <v>1</v>
      </c>
      <c r="AW540" s="5" t="b">
        <f>OR(ISBLANK(Spreadsheet!R540),UPPER(Spreadsheet!R540)="YES")</f>
        <v>1</v>
      </c>
      <c r="AX540" s="5" t="b">
        <f>OR(ISBLANK(Spreadsheet!S540),UPPER(Spreadsheet!S540)="YES")</f>
        <v>1</v>
      </c>
      <c r="AY540" s="5" t="b">
        <f>OR(AND(ISBLANK(Spreadsheet!C540),LEN(Spreadsheet!T540)=0),AND(NOT(ISBLANK(Spreadsheet!C540)),LEN(Spreadsheet!T540)&gt;0,LEN(Spreadsheet!T540)&lt;=50))</f>
        <v>1</v>
      </c>
      <c r="AZ540" s="5" t="b">
        <f>OR(LEN(Spreadsheet!U540)=0,AND(LEN(Spreadsheet!U540)&gt;0,LEN(Spreadsheet!U540)&lt;=50))</f>
        <v>1</v>
      </c>
      <c r="BA540" s="5" t="b">
        <f>OR(AND(ISBLANK(Spreadsheet!C540),LEN(Spreadsheet!V540)=0),AND(NOT(ISBLANK(Spreadsheet!C540)),LEN(Spreadsheet!V540)&gt;0,LEN(Spreadsheet!V540)&lt;=50))</f>
        <v>1</v>
      </c>
      <c r="BB540" s="5" t="b">
        <f t="array" ref="BB540">IF(AND(ISBLANK(Spreadsheet!C540),LEN(Spreadsheet!W540)=0),TRUE,ISNUMBER(MATCH(TRUE,EXACT(Spreadsheet!W540,States),0)))</f>
        <v>1</v>
      </c>
      <c r="BC540" s="5" t="b">
        <f>OR(AND(ISBLANK(Spreadsheet!C540),LEN(Spreadsheet!X540)=0),AND(NOT(ISBLANK(Spreadsheet!C540)),LEN(Spreadsheet!X540)&gt;0,LEN(Spreadsheet!X540)=5,ISNUMBER(VALUE(Spreadsheet!X540))))</f>
        <v>1</v>
      </c>
      <c r="BD540" s="5" t="b">
        <f>OR(ISBLANK(Spreadsheet!Z540),LEN(Spreadsheet!Z540)&lt;=50)</f>
        <v>1</v>
      </c>
      <c r="BE540" s="5" t="b">
        <f>ISBLANK(Spreadsheet!AA540)</f>
        <v>1</v>
      </c>
      <c r="BF540" s="5" t="b">
        <f>ISBLANK(Spreadsheet!AB540)</f>
        <v>1</v>
      </c>
      <c r="BG540" s="5" t="b">
        <f>IF(ISERROR(DATEVALUE(TEXT(Spreadsheet!AC540,"mm/dd/yyyy")) &gt; DATEVALUE(TEXT(Spreadsheet!J540,"mm/dd/yyyy"))),IF(OR(AND(ISBLANK(Spreadsheet!AC540),ISBLANK(Spreadsheet!C540)),AND(NOT(ISBLANK(Spreadsheet!C540)),ISBLANK(Spreadsheet!AC540),NOT(ISBLANK(Spreadsheet!D540)))),TRUE,FALSE),IF(DATEVALUE(TEXT(Spreadsheet!AC540,"mm/dd/yyyy")) &gt; DATEVALUE(TEXT(Spreadsheet!J540,"mm/dd/yyyy")),TRUE,FALSE))</f>
        <v>1</v>
      </c>
      <c r="BH540" s="5" t="b">
        <f>OR(AND(ISBLANK(Spreadsheet!C540),ISBLANK(Spreadsheet!AE540)),AND(NOT(ISBLANK(Spreadsheet!C540)),NOT(ISBLANK(Spreadsheet!D540)),ISBLANK(Spreadsheet!AE540)),AND(NOT(ISBLANK(Spreadsheet!C540)),ISBLANK(Spreadsheet!D540),NOT(ISBLANK(Spreadsheet!AE540)),LEN(Spreadsheet!AE540)&lt;=100))</f>
        <v>1</v>
      </c>
      <c r="BI540" s="5" t="b">
        <f t="array" ref="BI540">IF(ISBLANK(Spreadsheet!AF540),TRUE,ISNUMBER(MATCH(TRUE,EXACT(Spreadsheet!AF540,CobraShortReasons),0)))</f>
        <v>1</v>
      </c>
      <c r="BJ540" s="5" t="b">
        <f ca="1">IF(ISERROR(DATEVALUE(TEXT(Spreadsheet!AG540,"mm/dd/yyyy")) &gt; TODAY()),IF(ISBLANK(Spreadsheet!AG540),TRUE,FALSE),IF(DATEVALUE(TEXT(Spreadsheet!AG540,"mm/dd/yyyy")) &gt; TODAY(),FALSE,TRUE))</f>
        <v>1</v>
      </c>
      <c r="BK540" s="5" t="b">
        <f>OR(ISBLANK(Spreadsheet!AH540),LEN(Spreadsheet!AH540)&lt;=25)</f>
        <v>1</v>
      </c>
      <c r="BL540" s="5" t="b">
        <f t="array" aca="1" ref="BL540" ca="1">IF(ISBLANK(Spreadsheet!AI540),TRUE,ISNUMBER(MATCH(TRUE,EXACT(Spreadsheet!AI540,INDIRECT(Spreadsheet!$D$2)),0)))</f>
        <v>1</v>
      </c>
      <c r="BM540" s="5" t="b">
        <f t="array" aca="1" ref="BM540" ca="1">IF(ISBLANK(Spreadsheet!AJ540),TRUE,ISNUMBER(MATCH(TRUE,EXACT(Spreadsheet!AJ540,INDIRECT(Spreadsheet!BJ540)),0)))</f>
        <v>1</v>
      </c>
      <c r="BN540" s="5" t="b">
        <f t="array" ref="BN540">IF(ISBLANK(Spreadsheet!AK540),TRUE,ISNUMBER(MATCH(TRUE,EXACT(Spreadsheet!AK540,DentalPlans),0)))</f>
        <v>1</v>
      </c>
      <c r="BO540" s="5" t="b">
        <f t="array" aca="1" ref="BO540" ca="1">IF(ISBLANK(Spreadsheet!AL540),TRUE,ISNUMBER(MATCH(TRUE,EXACT(Spreadsheet!AL540,INDIRECT(Spreadsheet!BK540)),0)))</f>
        <v>1</v>
      </c>
      <c r="BP540" s="5" t="b">
        <f t="array" ref="BP540">IF(ISBLANK(Spreadsheet!AM540),TRUE,ISNUMBER(MATCH(TRUE,EXACT(Spreadsheet!AM540,VisionPlans),0)))</f>
        <v>1</v>
      </c>
      <c r="BQ540" s="5" t="b">
        <f t="array" aca="1" ref="BQ540" ca="1">IF(ISBLANK(Spreadsheet!AN540),TRUE,ISNUMBER(MATCH(TRUE,EXACT(Spreadsheet!AN540,INDIRECT(Spreadsheet!BL540)),0)))</f>
        <v>1</v>
      </c>
      <c r="BR540" s="5" t="b">
        <f t="array" ref="BR540">IF(ISBLANK(Spreadsheet!AO540),TRUE,ISNUMBER(MATCH(TRUE,EXACT(Spreadsheet!AO540,LifeBenefitClasses),0)))</f>
        <v>1</v>
      </c>
      <c r="BS540" s="5" t="b">
        <f>IF(OR(ISBLANK(Spreadsheet!AO540), Spreadsheet!AO540="Waive"),IF(ISBLANK(Spreadsheet!AP540),TRUE,FALSE),IF(OR(AND(NOT(ISBLANK(Spreadsheet!AO540)),ISBLANK(Spreadsheet!AP540)),NOT(ISNUMBER(VALUE(Spreadsheet!AP540)))),FALSE,IF(OR(AND(Spreadsheet!AP540&lt;6,MOD(Spreadsheet!AP540*10,5)=0), MOD(Spreadsheet!AP540,5000)=0),TRUE,FALSE)))</f>
        <v>1</v>
      </c>
      <c r="BT540" s="5" t="b">
        <f t="array" ref="BT540">IF(ISBLANK(Spreadsheet!AQ540),TRUE,ISNUMBER(MATCH(TRUE,EXACT(Spreadsheet!AQ540,EnrollWaive),0)))</f>
        <v>1</v>
      </c>
      <c r="BU540" s="5" t="b">
        <f t="array" ref="BU540">IF(ISBLANK(Spreadsheet!AR540),TRUE,ISNUMBER(MATCH(TRUE,EXACT(Spreadsheet!AR540,LifeBenefitClasses),0)))</f>
        <v>1</v>
      </c>
      <c r="BV540" s="5" t="b">
        <f>IF(OR(ISBLANK(Spreadsheet!AR540), Spreadsheet!AR540="Waive"),IF(ISBLANK(Spreadsheet!AS540),TRUE,FALSE),IF(OR(AND(NOT(ISBLANK(Spreadsheet!AR540)),ISBLANK(Spreadsheet!AS540)),NOT(ISNUMBER(VALUE(Spreadsheet!AS540)))),FALSE,IF(OR(AND(Spreadsheet!AS540&lt;6,MOD(Spreadsheet!AS540*10,5)=0), MOD(Spreadsheet!AS540,10000)=0),TRUE,FALSE)))</f>
        <v>1</v>
      </c>
      <c r="BW540" s="5" t="b">
        <f t="array" ref="BW540">IF(ISBLANK(Spreadsheet!AT540),TRUE,ISNUMBER(MATCH(TRUE,EXACT(Spreadsheet!AT540,LifeBenefitClasses),0)))</f>
        <v>1</v>
      </c>
      <c r="BX540" s="5" t="b">
        <f>IF(OR(ISBLANK(Spreadsheet!AT540), Spreadsheet!AT540="Waive"),IF(ISBLANK(Spreadsheet!AU540),TRUE,FALSE),IF(OR(AND(NOT(ISBLANK(Spreadsheet!AT540)),ISBLANK(Spreadsheet!AU540)),NOT(ISNUMBER(VALUE(Spreadsheet!AU540)))),FALSE,IF(AND(NOT(OR(ISBLANK(Spreadsheet!AT540),Spreadsheet!AT540="Waive")),NOT(OR(ISBLANK(Spreadsheet!AR540),Spreadsheet!AR540="Waive")),MOD(Spreadsheet!AU540,5000)=0, Spreadsheet!AU540&lt;=(Spreadsheet!AS540*0.5)),TRUE,FALSE)))</f>
        <v>1</v>
      </c>
      <c r="BY540" s="5" t="b">
        <f t="array" ref="BY540">IF(ISBLANK(Spreadsheet!AV540),TRUE,ISNUMBER(MATCH(TRUE,EXACT(Spreadsheet!AV540,EnrollWaive),0)))</f>
        <v>1</v>
      </c>
      <c r="BZ540" s="5" t="b">
        <f t="array" ref="BZ540">IF(ISBLANK(Spreadsheet!AW540),TRUE,ISNUMBER(MATCH(TRUE,EXACT(Spreadsheet!AW540,LifeBenefitClasses),0)))</f>
        <v>1</v>
      </c>
      <c r="CA540" s="5" t="b">
        <f t="array" ref="CA540">IF(ISBLANK(Spreadsheet!AX540),TRUE,ISNUMBER(MATCH(TRUE,EXACT(Spreadsheet!AX540,LifeBenefitClasses),0)))</f>
        <v>1</v>
      </c>
      <c r="CB540" s="5" t="b">
        <f t="array" ref="CB540">IF(ISBLANK(Spreadsheet!AY540),TRUE,ISNUMBER(MATCH(TRUE,EXACT(Spreadsheet!AY540,LifeBenefitClasses),0)))</f>
        <v>1</v>
      </c>
      <c r="CC540" s="5" t="b">
        <f t="array" ref="CC540">IF(ISBLANK(Spreadsheet!AZ540),TRUE,ISNUMBER(MATCH(TRUE,EXACT(Spreadsheet!AZ540,LifeBenefitClasses),0)))</f>
        <v>1</v>
      </c>
      <c r="CD540" s="5" t="b">
        <f t="array" ref="CD540">IF(ISBLANK(Spreadsheet!BA540),TRUE,ISNUMBER(MATCH(TRUE,EXACT(Spreadsheet!BA540,LifeBenefitClasses),0)))</f>
        <v>1</v>
      </c>
      <c r="CE540" s="5" t="b">
        <f>IF(OR(ISBLANK(Spreadsheet!BA540), Spreadsheet!BA540="Waive"),IF(ISBLANK(Spreadsheet!BB540),TRUE,FALSE),IF(OR(AND(NOT(ISBLANK(Spreadsheet!BA540)),ISBLANK(Spreadsheet!BB540)),NOT(ISNUMBER(VALUE(Spreadsheet!BB540))),ISBLANK(Spreadsheet!BC540),NOT(ISNUMBER(VALUE(Spreadsheet!BC540)))),FALSE,IF(AND(Spreadsheet!BB540&gt;=50000,Spreadsheet!BB540&lt;=250000,MOD(Spreadsheet!BB540,10000)=0,Spreadsheet!BB540&lt;=(10*Spreadsheet!BC540)),TRUE,FALSE)))</f>
        <v>1</v>
      </c>
      <c r="CF540" s="5" t="b">
        <f>IF(NOT(ISBLANK(Spreadsheet!BC540)),AND(ISNUMBER(VALUE(Spreadsheet!BC540)),Spreadsheet!BC540&gt;0),AND(OR(ISBLANK(Spreadsheet!AO540),Spreadsheet!AO540="Waive",AND(NOT(OR(ISBLANK(Spreadsheet!AO540),Spreadsheet!AO540="Waive")),Spreadsheet!AP540&gt;=6)),OR(ISBLANK(Spreadsheet!AR540),AND(NOT(OR(ISBLANK(Spreadsheet!AR540),Spreadsheet!AR540="Waive")),Spreadsheet!AS540&gt;=6)),OR(ISBLANK(Spreadsheet!AW540)),OR(ISBLANK(Spreadsheet!AX540)),OR(ISBLANK(Spreadsheet!AY540)),OR(ISBLANK(Spreadsheet!AZ540)),OR(ISBLANK(Spreadsheet!BA540),Spreadsheet!BA540="Waive")))</f>
        <v>1</v>
      </c>
      <c r="CG540" s="5" t="b">
        <f t="shared" ca="1" si="39"/>
        <v>1</v>
      </c>
    </row>
    <row r="541" spans="8:85" x14ac:dyDescent="0.3">
      <c r="H541" s="5">
        <f t="shared" ca="1" si="40"/>
        <v>2</v>
      </c>
      <c r="I541" s="5" t="str">
        <f t="shared" ca="1" si="38"/>
        <v/>
      </c>
      <c r="J541" s="5" t="str">
        <f>IF(AND(NOT(ISBLANK(Spreadsheet!C541)),ISBLANK(Spreadsheet!D541)),Spreadsheet!F541&amp;" "&amp;Spreadsheet!H541,"")</f>
        <v/>
      </c>
      <c r="K541" s="5">
        <f>IF(AND(NOT(ISBLANK(Spreadsheet!C541)),ISBLANK(Spreadsheet!D541)),COUNTIFS(Spreadsheet!E542:E$786,"=Child",Spreadsheet!C542:C$786, "="&amp;Spreadsheet!C541) + COUNTIFS(Spreadsheet!E542:E$786,"=Step-child",Spreadsheet!C542:C$786, "="&amp;Spreadsheet!C541),0)</f>
        <v>0</v>
      </c>
      <c r="L541" s="5">
        <f>IF(NOT(ISBLANK(J541)),COUNTIFS(Spreadsheet!E542:E$786,"=Wife",Spreadsheet!C542:C$786, "="&amp;Spreadsheet!C541) + COUNTIFS(Spreadsheet!E542:E$786,"=Husband",Spreadsheet!C542:C$786, "="&amp;Spreadsheet!C541),0)</f>
        <v>0</v>
      </c>
      <c r="M541" s="5">
        <f>IF(NOT(ISBLANK(Spreadsheet!AJ541)),VLOOKUP(Spreadsheet!AJ541,'Drop Downs'!$P$2:$R$16,3,FALSE),0)</f>
        <v>0</v>
      </c>
      <c r="N541" s="5">
        <f>IF(NOT(ISBLANK(Spreadsheet!AJ541)), VLOOKUP(Spreadsheet!AJ541,'Drop Downs'!$P$2:$R$16,2,FALSE),0)</f>
        <v>0</v>
      </c>
      <c r="O541" s="5">
        <f>IF(NOT(ISBLANK(Spreadsheet!AL541)),VLOOKUP(Spreadsheet!AL541,'Drop Downs'!$P$2:$R$16,3,FALSE), 0)</f>
        <v>0</v>
      </c>
      <c r="P541" s="5">
        <f>IF(NOT(ISBLANK(Spreadsheet!AL541)),VLOOKUP(Spreadsheet!AL541,'Drop Downs'!$P$2:$R$16,2,FALSE),0)</f>
        <v>0</v>
      </c>
      <c r="Q541" s="5">
        <f>IF(NOT(ISBLANK(Spreadsheet!AN541)),VLOOKUP(Spreadsheet!AN541,'Drop Downs'!$P$2:$R$16,3,FALSE),0)</f>
        <v>0</v>
      </c>
      <c r="R541" s="5">
        <f>IF(NOT(ISBLANK(Spreadsheet!AN541)),VLOOKUP(Spreadsheet!AN541,'Drop Downs'!$P$2:$R$16,2,FALSE),0)</f>
        <v>0</v>
      </c>
      <c r="S541" s="5" t="str">
        <f>IF(OR(M541&gt;K541,N541&gt;L541,O541&gt;K541, Q541&gt;K541,N541&gt;L541, P541&gt;L541, R541&gt;L541),"Member currently has a coverage election over what he/she needs.  Please add more dependents or adjust the coverage election.","")&amp;(IF(AND(NOT(ISBLANK(Spreadsheet!C541)),NOT(ISBLANK(Spreadsheet!D541)),ISBLANK(Spreadsheet!E541)),"Dependent lacks a relationship to member.Please select one from the drop-down.",""))</f>
        <v/>
      </c>
      <c r="T541" s="5" t="b">
        <f t="shared" si="41"/>
        <v>1</v>
      </c>
      <c r="U541" s="5" t="b">
        <f>OR(ISBLANK(Spreadsheet!C541),IF(NOT(ISBLANK(Spreadsheet!D541)),NOT(ISBLANK(Spreadsheet!E541)),TRUE))</f>
        <v>1</v>
      </c>
      <c r="V541" s="5" t="b">
        <f>OR(ISBLANK(Spreadsheet!C541), NOT(ISBLANK(Spreadsheet!I541)))</f>
        <v>1</v>
      </c>
      <c r="W541" s="5" t="b">
        <f>OR(ISBLANK(Spreadsheet!D541),NOT(ISBLANK(Spreadsheet!C541)))</f>
        <v>1</v>
      </c>
      <c r="X541" s="155" t="str">
        <f>REPT("0",MIN(FIND({1,2,3,4,5,6,7,8,9},Spreadsheet!C541&amp;"123456789"))-1)&amp;IF(ISBLANK(Spreadsheet!C541),"",SUMPRODUCT(MID(0&amp;Spreadsheet!C541,LARGE(INDEX(ISNUMBER(--MID(Spreadsheet!C541,ROW($1:$225),1))*
 ROW($1:$225),0),ROW($1:$225))+1,1)*10^ROW($1:$225)/10))</f>
        <v/>
      </c>
      <c r="Y541" s="5" t="b">
        <f>IF(NOT(ISBLANK(Spreadsheet!C541)),IF(AND(ISNUMBER(VALUE(Spreadsheet!C541)), LEN(Spreadsheet!C541)=9),TRUE,FALSE),TRUE)</f>
        <v>1</v>
      </c>
      <c r="Z541" s="155" t="str">
        <f>REPT("0",MIN(FIND({1,2,3,4,5,6,7,8,9},Spreadsheet!D541&amp;"123456789"))-1)&amp;IF(ISBLANK(Spreadsheet!D541),"",SUMPRODUCT(MID(0&amp;Spreadsheet!D541,LARGE(INDEX(ISNUMBER(--MID(Spreadsheet!D541,ROW($1:$225),1))*
 ROW($1:$225),0),ROW($1:$225))+1,1)*10^ROW($1:$225)/10))</f>
        <v/>
      </c>
      <c r="AA541" s="5" t="b">
        <f>IF(AND(NOT(ISBLANK(Spreadsheet!D541)),NOT(ISBLANK(Spreadsheet!C541))),IF(AND(ISNUMBER(VALUE(Spreadsheet!D541)), LEN(Spreadsheet!D541)=9),TRUE,FALSE),IF(AND(NOT(ISBLANK(Spreadsheet!D541)),ISBLANK(Spreadsheet!C541)),FALSE,TRUE))</f>
        <v>1</v>
      </c>
      <c r="AB541" s="5" t="b">
        <f>OR(ISBLANK(Spreadsheet!Y541),IF(NOT(ISBLANK(Spreadsheet!Y541)),LEN(Spreadsheet!Y541)=10,ISNUMBER(VALUE(Spreadsheet!Y541))))</f>
        <v>1</v>
      </c>
      <c r="AC541" s="5" t="b">
        <f>OR(ISBLANK(Spreadsheet!AI541), AND(NOT(ISBLANK(Spreadsheet!AJ541)), NOT(ISNUMBER(SEARCH("Waive",Spreadsheet!AJ541)))))</f>
        <v>1</v>
      </c>
      <c r="AD541" s="5" t="b">
        <f>OR(ISBLANK(Spreadsheet!AK541), AND(NOT(ISBLANK(Spreadsheet!AL541)), NOT(ISNUMBER(SEARCH("Waive",Spreadsheet!AL541)))))</f>
        <v>1</v>
      </c>
      <c r="AE541" s="5" t="b">
        <f>OR(ISBLANK(Spreadsheet!AM541), AND(NOT(ISBLANK(Spreadsheet!AN541)), NOT(ISNUMBER(SEARCH("Waive", Spreadsheet!AN541)))))</f>
        <v>1</v>
      </c>
      <c r="AF541" s="5" t="b">
        <f>OR(ISBLANK(Spreadsheet!C541), NOT(ISBLANK(Spreadsheet!D541)),NOT(ISBLANK(Spreadsheet!L541)))</f>
        <v>1</v>
      </c>
      <c r="AG541" s="5" t="b">
        <f>IF(AND(NOT(ISBLANK(Spreadsheet!C541)), NOT(ISBLANK(Spreadsheet!D541)),Spreadsheet!C541&lt;&gt;Spreadsheet!D541),IF(ISERROR(VLOOKUP(Spreadsheet!C541, Spreadsheet!$C$6:'Spreadsheet'!$C540,1,FALSE)), FALSE, TRUE),TRUE)</f>
        <v>1</v>
      </c>
      <c r="AH541" s="5" t="b">
        <f>Spreadsheet!$B$2=Spreadsheet!AD541</f>
        <v>1</v>
      </c>
      <c r="AI541" s="5" t="b">
        <f>IF(ISBLANK(Spreadsheet!G541),TRUE,IF(OR(LEN(Spreadsheet!G541)&gt;1,ISNUMBER(VALUE(Spreadsheet!G541))),FALSE,TRUE))</f>
        <v>1</v>
      </c>
      <c r="AJ541" s="5" t="b">
        <f>OR(ISBLANK(Spreadsheet!C541), NOT(ISBLANK(Spreadsheet!B541)), NOT(ISBLANK(Spreadsheet!D541)))</f>
        <v>1</v>
      </c>
      <c r="AK541" s="5" t="b">
        <f t="array" ref="AK541">IF(OR(AND(ISBLANK(Spreadsheet!E541),ISBLANK(Spreadsheet!D541),NOT(ISBLANK(Spreadsheet!C541))),AND(ISBLANK(Spreadsheet!E541),ISBLANK(Spreadsheet!D541),ISBLANK(Spreadsheet!C541))),TRUE,ISNUMBER(MATCH(TRUE,EXACT(Spreadsheet!E541,Relationships),0)))</f>
        <v>1</v>
      </c>
      <c r="AL541" s="5" t="b">
        <f>IF(NOT(ISBLANK(Spreadsheet!C541)),IF(OR(ISBLANK(Spreadsheet!F541),LEN(Spreadsheet!F541)&gt;40),FALSE,TRUE),TRUE)</f>
        <v>1</v>
      </c>
      <c r="AM541" s="5" t="b">
        <f>IF(NOT(ISBLANK(Spreadsheet!C541)),IF(OR(ISBLANK(Spreadsheet!H541),LEN(Spreadsheet!H541)&gt;40),FALSE,TRUE),TRUE)</f>
        <v>1</v>
      </c>
      <c r="AN541" s="5" t="b">
        <f t="array" ref="AN541">IF(ISBLANK(Spreadsheet!I541),TRUE,ISNUMBER(MATCH(TRUE,EXACT(Spreadsheet!I541,GenderValues),0)))</f>
        <v>1</v>
      </c>
      <c r="AO541" s="5" t="b">
        <f ca="1">IF(ISERROR(DATEVALUE(TEXT(Spreadsheet!J541,"mm/dd/yyyy")) &gt; TODAY()),IF(AND(ISBLANK(Spreadsheet!J541),ISBLANK(Spreadsheet!C541)),TRUE,FALSE),IF(DATEVALUE(TEXT(Spreadsheet!J541,"mm/dd/yyyy")) &gt; TODAY(),FALSE,TRUE))</f>
        <v>1</v>
      </c>
      <c r="AP541" s="5" t="b">
        <f>OR(ISBLANK(Spreadsheet!K541),LEN(Spreadsheet!K541)&lt;=100)</f>
        <v>1</v>
      </c>
      <c r="AQ541" s="5" t="b">
        <f t="array" ref="AQ541">IF(OR(AND(ISBLANK(Spreadsheet!L541),ISBLANK(Spreadsheet!C541)),AND(NOT(ISBLANK(Spreadsheet!C541)),NOT(ISBLANK(Spreadsheet!D541)))),TRUE,ISNUMBER(MATCH(TRUE,EXACT(Spreadsheet!L541,MaritalStatus),0)))</f>
        <v>1</v>
      </c>
      <c r="AR541" s="5" t="b">
        <f ca="1">IF(ISERROR(DATEVALUE(TEXT(Spreadsheet!M541,"mm/dd/yyyy")) &gt; TODAY()),IF(ISBLANK(Spreadsheet!M541),TRUE,FALSE),IF(DATEVALUE(TEXT(Spreadsheet!M541,"mm/dd/yyyy")) &gt; TODAY(),FALSE,TRUE))</f>
        <v>1</v>
      </c>
      <c r="AS541" s="5" t="b">
        <f>OR(ISBLANK(Spreadsheet!N541),LEN(Spreadsheet!N541)&lt;=100)</f>
        <v>1</v>
      </c>
      <c r="AT541" s="5" t="b">
        <f>OR(ISBLANK(Spreadsheet!O541),UPPER(Spreadsheet!O541)="YES")</f>
        <v>1</v>
      </c>
      <c r="AU541" s="5" t="b">
        <f>OR(ISBLANK(Spreadsheet!P541),UPPER(Spreadsheet!P541)="YES")</f>
        <v>1</v>
      </c>
      <c r="AV541" s="5" t="b">
        <f t="array" ref="AV541">IF(ISBLANK(Spreadsheet!Q541),TRUE,ISNUMBER(MATCH(TRUE,EXACT(Spreadsheet!Q541,OnGroupsPriorIns),0)))</f>
        <v>1</v>
      </c>
      <c r="AW541" s="5" t="b">
        <f>OR(ISBLANK(Spreadsheet!R541),UPPER(Spreadsheet!R541)="YES")</f>
        <v>1</v>
      </c>
      <c r="AX541" s="5" t="b">
        <f>OR(ISBLANK(Spreadsheet!S541),UPPER(Spreadsheet!S541)="YES")</f>
        <v>1</v>
      </c>
      <c r="AY541" s="5" t="b">
        <f>OR(AND(ISBLANK(Spreadsheet!C541),LEN(Spreadsheet!T541)=0),AND(NOT(ISBLANK(Spreadsheet!C541)),LEN(Spreadsheet!T541)&gt;0,LEN(Spreadsheet!T541)&lt;=50))</f>
        <v>1</v>
      </c>
      <c r="AZ541" s="5" t="b">
        <f>OR(LEN(Spreadsheet!U541)=0,AND(LEN(Spreadsheet!U541)&gt;0,LEN(Spreadsheet!U541)&lt;=50))</f>
        <v>1</v>
      </c>
      <c r="BA541" s="5" t="b">
        <f>OR(AND(ISBLANK(Spreadsheet!C541),LEN(Spreadsheet!V541)=0),AND(NOT(ISBLANK(Spreadsheet!C541)),LEN(Spreadsheet!V541)&gt;0,LEN(Spreadsheet!V541)&lt;=50))</f>
        <v>1</v>
      </c>
      <c r="BB541" s="5" t="b">
        <f t="array" ref="BB541">IF(AND(ISBLANK(Spreadsheet!C541),LEN(Spreadsheet!W541)=0),TRUE,ISNUMBER(MATCH(TRUE,EXACT(Spreadsheet!W541,States),0)))</f>
        <v>1</v>
      </c>
      <c r="BC541" s="5" t="b">
        <f>OR(AND(ISBLANK(Spreadsheet!C541),LEN(Spreadsheet!X541)=0),AND(NOT(ISBLANK(Spreadsheet!C541)),LEN(Spreadsheet!X541)&gt;0,LEN(Spreadsheet!X541)=5,ISNUMBER(VALUE(Spreadsheet!X541))))</f>
        <v>1</v>
      </c>
      <c r="BD541" s="5" t="b">
        <f>OR(ISBLANK(Spreadsheet!Z541),LEN(Spreadsheet!Z541)&lt;=50)</f>
        <v>1</v>
      </c>
      <c r="BE541" s="5" t="b">
        <f>ISBLANK(Spreadsheet!AA541)</f>
        <v>1</v>
      </c>
      <c r="BF541" s="5" t="b">
        <f>ISBLANK(Spreadsheet!AB541)</f>
        <v>1</v>
      </c>
      <c r="BG541" s="5" t="b">
        <f>IF(ISERROR(DATEVALUE(TEXT(Spreadsheet!AC541,"mm/dd/yyyy")) &gt; DATEVALUE(TEXT(Spreadsheet!J541,"mm/dd/yyyy"))),IF(OR(AND(ISBLANK(Spreadsheet!AC541),ISBLANK(Spreadsheet!C541)),AND(NOT(ISBLANK(Spreadsheet!C541)),ISBLANK(Spreadsheet!AC541),NOT(ISBLANK(Spreadsheet!D541)))),TRUE,FALSE),IF(DATEVALUE(TEXT(Spreadsheet!AC541,"mm/dd/yyyy")) &gt; DATEVALUE(TEXT(Spreadsheet!J541,"mm/dd/yyyy")),TRUE,FALSE))</f>
        <v>1</v>
      </c>
      <c r="BH541" s="5" t="b">
        <f>OR(AND(ISBLANK(Spreadsheet!C541),ISBLANK(Spreadsheet!AE541)),AND(NOT(ISBLANK(Spreadsheet!C541)),NOT(ISBLANK(Spreadsheet!D541)),ISBLANK(Spreadsheet!AE541)),AND(NOT(ISBLANK(Spreadsheet!C541)),ISBLANK(Spreadsheet!D541),NOT(ISBLANK(Spreadsheet!AE541)),LEN(Spreadsheet!AE541)&lt;=100))</f>
        <v>1</v>
      </c>
      <c r="BI541" s="5" t="b">
        <f t="array" ref="BI541">IF(ISBLANK(Spreadsheet!AF541),TRUE,ISNUMBER(MATCH(TRUE,EXACT(Spreadsheet!AF541,CobraShortReasons),0)))</f>
        <v>1</v>
      </c>
      <c r="BJ541" s="5" t="b">
        <f ca="1">IF(ISERROR(DATEVALUE(TEXT(Spreadsheet!AG541,"mm/dd/yyyy")) &gt; TODAY()),IF(ISBLANK(Spreadsheet!AG541),TRUE,FALSE),IF(DATEVALUE(TEXT(Spreadsheet!AG541,"mm/dd/yyyy")) &gt; TODAY(),FALSE,TRUE))</f>
        <v>1</v>
      </c>
      <c r="BK541" s="5" t="b">
        <f>OR(ISBLANK(Spreadsheet!AH541),LEN(Spreadsheet!AH541)&lt;=25)</f>
        <v>1</v>
      </c>
      <c r="BL541" s="5" t="b">
        <f t="array" aca="1" ref="BL541" ca="1">IF(ISBLANK(Spreadsheet!AI541),TRUE,ISNUMBER(MATCH(TRUE,EXACT(Spreadsheet!AI541,INDIRECT(Spreadsheet!$D$2)),0)))</f>
        <v>1</v>
      </c>
      <c r="BM541" s="5" t="b">
        <f t="array" aca="1" ref="BM541" ca="1">IF(ISBLANK(Spreadsheet!AJ541),TRUE,ISNUMBER(MATCH(TRUE,EXACT(Spreadsheet!AJ541,INDIRECT(Spreadsheet!BJ541)),0)))</f>
        <v>1</v>
      </c>
      <c r="BN541" s="5" t="b">
        <f t="array" ref="BN541">IF(ISBLANK(Spreadsheet!AK541),TRUE,ISNUMBER(MATCH(TRUE,EXACT(Spreadsheet!AK541,DentalPlans),0)))</f>
        <v>1</v>
      </c>
      <c r="BO541" s="5" t="b">
        <f t="array" aca="1" ref="BO541" ca="1">IF(ISBLANK(Spreadsheet!AL541),TRUE,ISNUMBER(MATCH(TRUE,EXACT(Spreadsheet!AL541,INDIRECT(Spreadsheet!BK541)),0)))</f>
        <v>1</v>
      </c>
      <c r="BP541" s="5" t="b">
        <f t="array" ref="BP541">IF(ISBLANK(Spreadsheet!AM541),TRUE,ISNUMBER(MATCH(TRUE,EXACT(Spreadsheet!AM541,VisionPlans),0)))</f>
        <v>1</v>
      </c>
      <c r="BQ541" s="5" t="b">
        <f t="array" aca="1" ref="BQ541" ca="1">IF(ISBLANK(Spreadsheet!AN541),TRUE,ISNUMBER(MATCH(TRUE,EXACT(Spreadsheet!AN541,INDIRECT(Spreadsheet!BL541)),0)))</f>
        <v>1</v>
      </c>
      <c r="BR541" s="5" t="b">
        <f t="array" ref="BR541">IF(ISBLANK(Spreadsheet!AO541),TRUE,ISNUMBER(MATCH(TRUE,EXACT(Spreadsheet!AO541,LifeBenefitClasses),0)))</f>
        <v>1</v>
      </c>
      <c r="BS541" s="5" t="b">
        <f>IF(OR(ISBLANK(Spreadsheet!AO541), Spreadsheet!AO541="Waive"),IF(ISBLANK(Spreadsheet!AP541),TRUE,FALSE),IF(OR(AND(NOT(ISBLANK(Spreadsheet!AO541)),ISBLANK(Spreadsheet!AP541)),NOT(ISNUMBER(VALUE(Spreadsheet!AP541)))),FALSE,IF(OR(AND(Spreadsheet!AP541&lt;6,MOD(Spreadsheet!AP541*10,5)=0), MOD(Spreadsheet!AP541,5000)=0),TRUE,FALSE)))</f>
        <v>1</v>
      </c>
      <c r="BT541" s="5" t="b">
        <f t="array" ref="BT541">IF(ISBLANK(Spreadsheet!AQ541),TRUE,ISNUMBER(MATCH(TRUE,EXACT(Spreadsheet!AQ541,EnrollWaive),0)))</f>
        <v>1</v>
      </c>
      <c r="BU541" s="5" t="b">
        <f t="array" ref="BU541">IF(ISBLANK(Spreadsheet!AR541),TRUE,ISNUMBER(MATCH(TRUE,EXACT(Spreadsheet!AR541,LifeBenefitClasses),0)))</f>
        <v>1</v>
      </c>
      <c r="BV541" s="5" t="b">
        <f>IF(OR(ISBLANK(Spreadsheet!AR541), Spreadsheet!AR541="Waive"),IF(ISBLANK(Spreadsheet!AS541),TRUE,FALSE),IF(OR(AND(NOT(ISBLANK(Spreadsheet!AR541)),ISBLANK(Spreadsheet!AS541)),NOT(ISNUMBER(VALUE(Spreadsheet!AS541)))),FALSE,IF(OR(AND(Spreadsheet!AS541&lt;6,MOD(Spreadsheet!AS541*10,5)=0), MOD(Spreadsheet!AS541,10000)=0),TRUE,FALSE)))</f>
        <v>1</v>
      </c>
      <c r="BW541" s="5" t="b">
        <f t="array" ref="BW541">IF(ISBLANK(Spreadsheet!AT541),TRUE,ISNUMBER(MATCH(TRUE,EXACT(Spreadsheet!AT541,LifeBenefitClasses),0)))</f>
        <v>1</v>
      </c>
      <c r="BX541" s="5" t="b">
        <f>IF(OR(ISBLANK(Spreadsheet!AT541), Spreadsheet!AT541="Waive"),IF(ISBLANK(Spreadsheet!AU541),TRUE,FALSE),IF(OR(AND(NOT(ISBLANK(Spreadsheet!AT541)),ISBLANK(Spreadsheet!AU541)),NOT(ISNUMBER(VALUE(Spreadsheet!AU541)))),FALSE,IF(AND(NOT(OR(ISBLANK(Spreadsheet!AT541),Spreadsheet!AT541="Waive")),NOT(OR(ISBLANK(Spreadsheet!AR541),Spreadsheet!AR541="Waive")),MOD(Spreadsheet!AU541,5000)=0, Spreadsheet!AU541&lt;=(Spreadsheet!AS541*0.5)),TRUE,FALSE)))</f>
        <v>1</v>
      </c>
      <c r="BY541" s="5" t="b">
        <f t="array" ref="BY541">IF(ISBLANK(Spreadsheet!AV541),TRUE,ISNUMBER(MATCH(TRUE,EXACT(Spreadsheet!AV541,EnrollWaive),0)))</f>
        <v>1</v>
      </c>
      <c r="BZ541" s="5" t="b">
        <f t="array" ref="BZ541">IF(ISBLANK(Spreadsheet!AW541),TRUE,ISNUMBER(MATCH(TRUE,EXACT(Spreadsheet!AW541,LifeBenefitClasses),0)))</f>
        <v>1</v>
      </c>
      <c r="CA541" s="5" t="b">
        <f t="array" ref="CA541">IF(ISBLANK(Spreadsheet!AX541),TRUE,ISNUMBER(MATCH(TRUE,EXACT(Spreadsheet!AX541,LifeBenefitClasses),0)))</f>
        <v>1</v>
      </c>
      <c r="CB541" s="5" t="b">
        <f t="array" ref="CB541">IF(ISBLANK(Spreadsheet!AY541),TRUE,ISNUMBER(MATCH(TRUE,EXACT(Spreadsheet!AY541,LifeBenefitClasses),0)))</f>
        <v>1</v>
      </c>
      <c r="CC541" s="5" t="b">
        <f t="array" ref="CC541">IF(ISBLANK(Spreadsheet!AZ541),TRUE,ISNUMBER(MATCH(TRUE,EXACT(Spreadsheet!AZ541,LifeBenefitClasses),0)))</f>
        <v>1</v>
      </c>
      <c r="CD541" s="5" t="b">
        <f t="array" ref="CD541">IF(ISBLANK(Spreadsheet!BA541),TRUE,ISNUMBER(MATCH(TRUE,EXACT(Spreadsheet!BA541,LifeBenefitClasses),0)))</f>
        <v>1</v>
      </c>
      <c r="CE541" s="5" t="b">
        <f>IF(OR(ISBLANK(Spreadsheet!BA541), Spreadsheet!BA541="Waive"),IF(ISBLANK(Spreadsheet!BB541),TRUE,FALSE),IF(OR(AND(NOT(ISBLANK(Spreadsheet!BA541)),ISBLANK(Spreadsheet!BB541)),NOT(ISNUMBER(VALUE(Spreadsheet!BB541))),ISBLANK(Spreadsheet!BC541),NOT(ISNUMBER(VALUE(Spreadsheet!BC541)))),FALSE,IF(AND(Spreadsheet!BB541&gt;=50000,Spreadsheet!BB541&lt;=250000,MOD(Spreadsheet!BB541,10000)=0,Spreadsheet!BB541&lt;=(10*Spreadsheet!BC541)),TRUE,FALSE)))</f>
        <v>1</v>
      </c>
      <c r="CF541" s="5" t="b">
        <f>IF(NOT(ISBLANK(Spreadsheet!BC541)),AND(ISNUMBER(VALUE(Spreadsheet!BC541)),Spreadsheet!BC541&gt;0),AND(OR(ISBLANK(Spreadsheet!AO541),Spreadsheet!AO541="Waive",AND(NOT(OR(ISBLANK(Spreadsheet!AO541),Spreadsheet!AO541="Waive")),Spreadsheet!AP541&gt;=6)),OR(ISBLANK(Spreadsheet!AR541),AND(NOT(OR(ISBLANK(Spreadsheet!AR541),Spreadsheet!AR541="Waive")),Spreadsheet!AS541&gt;=6)),OR(ISBLANK(Spreadsheet!AW541)),OR(ISBLANK(Spreadsheet!AX541)),OR(ISBLANK(Spreadsheet!AY541)),OR(ISBLANK(Spreadsheet!AZ541)),OR(ISBLANK(Spreadsheet!BA541),Spreadsheet!BA541="Waive")))</f>
        <v>1</v>
      </c>
      <c r="CG541" s="5" t="b">
        <f t="shared" ca="1" si="39"/>
        <v>1</v>
      </c>
    </row>
    <row r="542" spans="8:85" x14ac:dyDescent="0.3">
      <c r="H542" s="5">
        <f t="shared" ca="1" si="40"/>
        <v>2</v>
      </c>
      <c r="I542" s="5" t="str">
        <f t="shared" ca="1" si="38"/>
        <v/>
      </c>
      <c r="J542" s="5" t="str">
        <f>IF(AND(NOT(ISBLANK(Spreadsheet!C542)),ISBLANK(Spreadsheet!D542)),Spreadsheet!F542&amp;" "&amp;Spreadsheet!H542,"")</f>
        <v/>
      </c>
      <c r="K542" s="5">
        <f>IF(AND(NOT(ISBLANK(Spreadsheet!C542)),ISBLANK(Spreadsheet!D542)),COUNTIFS(Spreadsheet!E543:E$786,"=Child",Spreadsheet!C543:C$786, "="&amp;Spreadsheet!C542) + COUNTIFS(Spreadsheet!E543:E$786,"=Step-child",Spreadsheet!C543:C$786, "="&amp;Spreadsheet!C542),0)</f>
        <v>0</v>
      </c>
      <c r="L542" s="5">
        <f>IF(NOT(ISBLANK(J542)),COUNTIFS(Spreadsheet!E543:E$786,"=Wife",Spreadsheet!C543:C$786, "="&amp;Spreadsheet!C542) + COUNTIFS(Spreadsheet!E543:E$786,"=Husband",Spreadsheet!C543:C$786, "="&amp;Spreadsheet!C542),0)</f>
        <v>0</v>
      </c>
      <c r="M542" s="5">
        <f>IF(NOT(ISBLANK(Spreadsheet!AJ542)),VLOOKUP(Spreadsheet!AJ542,'Drop Downs'!$P$2:$R$16,3,FALSE),0)</f>
        <v>0</v>
      </c>
      <c r="N542" s="5">
        <f>IF(NOT(ISBLANK(Spreadsheet!AJ542)), VLOOKUP(Spreadsheet!AJ542,'Drop Downs'!$P$2:$R$16,2,FALSE),0)</f>
        <v>0</v>
      </c>
      <c r="O542" s="5">
        <f>IF(NOT(ISBLANK(Spreadsheet!AL542)),VLOOKUP(Spreadsheet!AL542,'Drop Downs'!$P$2:$R$16,3,FALSE), 0)</f>
        <v>0</v>
      </c>
      <c r="P542" s="5">
        <f>IF(NOT(ISBLANK(Spreadsheet!AL542)),VLOOKUP(Spreadsheet!AL542,'Drop Downs'!$P$2:$R$16,2,FALSE),0)</f>
        <v>0</v>
      </c>
      <c r="Q542" s="5">
        <f>IF(NOT(ISBLANK(Spreadsheet!AN542)),VLOOKUP(Spreadsheet!AN542,'Drop Downs'!$P$2:$R$16,3,FALSE),0)</f>
        <v>0</v>
      </c>
      <c r="R542" s="5">
        <f>IF(NOT(ISBLANK(Spreadsheet!AN542)),VLOOKUP(Spreadsheet!AN542,'Drop Downs'!$P$2:$R$16,2,FALSE),0)</f>
        <v>0</v>
      </c>
      <c r="S542" s="5" t="str">
        <f>IF(OR(M542&gt;K542,N542&gt;L542,O542&gt;K542, Q542&gt;K542,N542&gt;L542, P542&gt;L542, R542&gt;L542),"Member currently has a coverage election over what he/she needs.  Please add more dependents or adjust the coverage election.","")&amp;(IF(AND(NOT(ISBLANK(Spreadsheet!C542)),NOT(ISBLANK(Spreadsheet!D542)),ISBLANK(Spreadsheet!E542)),"Dependent lacks a relationship to member.Please select one from the drop-down.",""))</f>
        <v/>
      </c>
      <c r="T542" s="5" t="b">
        <f t="shared" si="41"/>
        <v>1</v>
      </c>
      <c r="U542" s="5" t="b">
        <f>OR(ISBLANK(Spreadsheet!C542),IF(NOT(ISBLANK(Spreadsheet!D542)),NOT(ISBLANK(Spreadsheet!E542)),TRUE))</f>
        <v>1</v>
      </c>
      <c r="V542" s="5" t="b">
        <f>OR(ISBLANK(Spreadsheet!C542), NOT(ISBLANK(Spreadsheet!I542)))</f>
        <v>1</v>
      </c>
      <c r="W542" s="5" t="b">
        <f>OR(ISBLANK(Spreadsheet!D542),NOT(ISBLANK(Spreadsheet!C542)))</f>
        <v>1</v>
      </c>
      <c r="X542" s="155" t="str">
        <f>REPT("0",MIN(FIND({1,2,3,4,5,6,7,8,9},Spreadsheet!C542&amp;"123456789"))-1)&amp;IF(ISBLANK(Spreadsheet!C542),"",SUMPRODUCT(MID(0&amp;Spreadsheet!C542,LARGE(INDEX(ISNUMBER(--MID(Spreadsheet!C542,ROW($1:$225),1))*
 ROW($1:$225),0),ROW($1:$225))+1,1)*10^ROW($1:$225)/10))</f>
        <v/>
      </c>
      <c r="Y542" s="5" t="b">
        <f>IF(NOT(ISBLANK(Spreadsheet!C542)),IF(AND(ISNUMBER(VALUE(Spreadsheet!C542)), LEN(Spreadsheet!C542)=9),TRUE,FALSE),TRUE)</f>
        <v>1</v>
      </c>
      <c r="Z542" s="155" t="str">
        <f>REPT("0",MIN(FIND({1,2,3,4,5,6,7,8,9},Spreadsheet!D542&amp;"123456789"))-1)&amp;IF(ISBLANK(Spreadsheet!D542),"",SUMPRODUCT(MID(0&amp;Spreadsheet!D542,LARGE(INDEX(ISNUMBER(--MID(Spreadsheet!D542,ROW($1:$225),1))*
 ROW($1:$225),0),ROW($1:$225))+1,1)*10^ROW($1:$225)/10))</f>
        <v/>
      </c>
      <c r="AA542" s="5" t="b">
        <f>IF(AND(NOT(ISBLANK(Spreadsheet!D542)),NOT(ISBLANK(Spreadsheet!C542))),IF(AND(ISNUMBER(VALUE(Spreadsheet!D542)), LEN(Spreadsheet!D542)=9),TRUE,FALSE),IF(AND(NOT(ISBLANK(Spreadsheet!D542)),ISBLANK(Spreadsheet!C542)),FALSE,TRUE))</f>
        <v>1</v>
      </c>
      <c r="AB542" s="5" t="b">
        <f>OR(ISBLANK(Spreadsheet!Y542),IF(NOT(ISBLANK(Spreadsheet!Y542)),LEN(Spreadsheet!Y542)=10,ISNUMBER(VALUE(Spreadsheet!Y542))))</f>
        <v>1</v>
      </c>
      <c r="AC542" s="5" t="b">
        <f>OR(ISBLANK(Spreadsheet!AI542), AND(NOT(ISBLANK(Spreadsheet!AJ542)), NOT(ISNUMBER(SEARCH("Waive",Spreadsheet!AJ542)))))</f>
        <v>1</v>
      </c>
      <c r="AD542" s="5" t="b">
        <f>OR(ISBLANK(Spreadsheet!AK542), AND(NOT(ISBLANK(Spreadsheet!AL542)), NOT(ISNUMBER(SEARCH("Waive",Spreadsheet!AL542)))))</f>
        <v>1</v>
      </c>
      <c r="AE542" s="5" t="b">
        <f>OR(ISBLANK(Spreadsheet!AM542), AND(NOT(ISBLANK(Spreadsheet!AN542)), NOT(ISNUMBER(SEARCH("Waive", Spreadsheet!AN542)))))</f>
        <v>1</v>
      </c>
      <c r="AF542" s="5" t="b">
        <f>OR(ISBLANK(Spreadsheet!C542), NOT(ISBLANK(Spreadsheet!D542)),NOT(ISBLANK(Spreadsheet!L542)))</f>
        <v>1</v>
      </c>
      <c r="AG542" s="5" t="b">
        <f>IF(AND(NOT(ISBLANK(Spreadsheet!C542)), NOT(ISBLANK(Spreadsheet!D542)),Spreadsheet!C542&lt;&gt;Spreadsheet!D542),IF(ISERROR(VLOOKUP(Spreadsheet!C542, Spreadsheet!$C$6:'Spreadsheet'!$C541,1,FALSE)), FALSE, TRUE),TRUE)</f>
        <v>1</v>
      </c>
      <c r="AH542" s="5" t="b">
        <f>Spreadsheet!$B$2=Spreadsheet!AD542</f>
        <v>1</v>
      </c>
      <c r="AI542" s="5" t="b">
        <f>IF(ISBLANK(Spreadsheet!G542),TRUE,IF(OR(LEN(Spreadsheet!G542)&gt;1,ISNUMBER(VALUE(Spreadsheet!G542))),FALSE,TRUE))</f>
        <v>1</v>
      </c>
      <c r="AJ542" s="5" t="b">
        <f>OR(ISBLANK(Spreadsheet!C542), NOT(ISBLANK(Spreadsheet!B542)), NOT(ISBLANK(Spreadsheet!D542)))</f>
        <v>1</v>
      </c>
      <c r="AK542" s="5" t="b">
        <f t="array" ref="AK542">IF(OR(AND(ISBLANK(Spreadsheet!E542),ISBLANK(Spreadsheet!D542),NOT(ISBLANK(Spreadsheet!C542))),AND(ISBLANK(Spreadsheet!E542),ISBLANK(Spreadsheet!D542),ISBLANK(Spreadsheet!C542))),TRUE,ISNUMBER(MATCH(TRUE,EXACT(Spreadsheet!E542,Relationships),0)))</f>
        <v>1</v>
      </c>
      <c r="AL542" s="5" t="b">
        <f>IF(NOT(ISBLANK(Spreadsheet!C542)),IF(OR(ISBLANK(Spreadsheet!F542),LEN(Spreadsheet!F542)&gt;40),FALSE,TRUE),TRUE)</f>
        <v>1</v>
      </c>
      <c r="AM542" s="5" t="b">
        <f>IF(NOT(ISBLANK(Spreadsheet!C542)),IF(OR(ISBLANK(Spreadsheet!H542),LEN(Spreadsheet!H542)&gt;40),FALSE,TRUE),TRUE)</f>
        <v>1</v>
      </c>
      <c r="AN542" s="5" t="b">
        <f t="array" ref="AN542">IF(ISBLANK(Spreadsheet!I542),TRUE,ISNUMBER(MATCH(TRUE,EXACT(Spreadsheet!I542,GenderValues),0)))</f>
        <v>1</v>
      </c>
      <c r="AO542" s="5" t="b">
        <f ca="1">IF(ISERROR(DATEVALUE(TEXT(Spreadsheet!J542,"mm/dd/yyyy")) &gt; TODAY()),IF(AND(ISBLANK(Spreadsheet!J542),ISBLANK(Spreadsheet!C542)),TRUE,FALSE),IF(DATEVALUE(TEXT(Spreadsheet!J542,"mm/dd/yyyy")) &gt; TODAY(),FALSE,TRUE))</f>
        <v>1</v>
      </c>
      <c r="AP542" s="5" t="b">
        <f>OR(ISBLANK(Spreadsheet!K542),LEN(Spreadsheet!K542)&lt;=100)</f>
        <v>1</v>
      </c>
      <c r="AQ542" s="5" t="b">
        <f t="array" ref="AQ542">IF(OR(AND(ISBLANK(Spreadsheet!L542),ISBLANK(Spreadsheet!C542)),AND(NOT(ISBLANK(Spreadsheet!C542)),NOT(ISBLANK(Spreadsheet!D542)))),TRUE,ISNUMBER(MATCH(TRUE,EXACT(Spreadsheet!L542,MaritalStatus),0)))</f>
        <v>1</v>
      </c>
      <c r="AR542" s="5" t="b">
        <f ca="1">IF(ISERROR(DATEVALUE(TEXT(Spreadsheet!M542,"mm/dd/yyyy")) &gt; TODAY()),IF(ISBLANK(Spreadsheet!M542),TRUE,FALSE),IF(DATEVALUE(TEXT(Spreadsheet!M542,"mm/dd/yyyy")) &gt; TODAY(),FALSE,TRUE))</f>
        <v>1</v>
      </c>
      <c r="AS542" s="5" t="b">
        <f>OR(ISBLANK(Spreadsheet!N542),LEN(Spreadsheet!N542)&lt;=100)</f>
        <v>1</v>
      </c>
      <c r="AT542" s="5" t="b">
        <f>OR(ISBLANK(Spreadsheet!O542),UPPER(Spreadsheet!O542)="YES")</f>
        <v>1</v>
      </c>
      <c r="AU542" s="5" t="b">
        <f>OR(ISBLANK(Spreadsheet!P542),UPPER(Spreadsheet!P542)="YES")</f>
        <v>1</v>
      </c>
      <c r="AV542" s="5" t="b">
        <f t="array" ref="AV542">IF(ISBLANK(Spreadsheet!Q542),TRUE,ISNUMBER(MATCH(TRUE,EXACT(Spreadsheet!Q542,OnGroupsPriorIns),0)))</f>
        <v>1</v>
      </c>
      <c r="AW542" s="5" t="b">
        <f>OR(ISBLANK(Spreadsheet!R542),UPPER(Spreadsheet!R542)="YES")</f>
        <v>1</v>
      </c>
      <c r="AX542" s="5" t="b">
        <f>OR(ISBLANK(Spreadsheet!S542),UPPER(Spreadsheet!S542)="YES")</f>
        <v>1</v>
      </c>
      <c r="AY542" s="5" t="b">
        <f>OR(AND(ISBLANK(Spreadsheet!C542),LEN(Spreadsheet!T542)=0),AND(NOT(ISBLANK(Spreadsheet!C542)),LEN(Spreadsheet!T542)&gt;0,LEN(Spreadsheet!T542)&lt;=50))</f>
        <v>1</v>
      </c>
      <c r="AZ542" s="5" t="b">
        <f>OR(LEN(Spreadsheet!U542)=0,AND(LEN(Spreadsheet!U542)&gt;0,LEN(Spreadsheet!U542)&lt;=50))</f>
        <v>1</v>
      </c>
      <c r="BA542" s="5" t="b">
        <f>OR(AND(ISBLANK(Spreadsheet!C542),LEN(Spreadsheet!V542)=0),AND(NOT(ISBLANK(Spreadsheet!C542)),LEN(Spreadsheet!V542)&gt;0,LEN(Spreadsheet!V542)&lt;=50))</f>
        <v>1</v>
      </c>
      <c r="BB542" s="5" t="b">
        <f t="array" ref="BB542">IF(AND(ISBLANK(Spreadsheet!C542),LEN(Spreadsheet!W542)=0),TRUE,ISNUMBER(MATCH(TRUE,EXACT(Spreadsheet!W542,States),0)))</f>
        <v>1</v>
      </c>
      <c r="BC542" s="5" t="b">
        <f>OR(AND(ISBLANK(Spreadsheet!C542),LEN(Spreadsheet!X542)=0),AND(NOT(ISBLANK(Spreadsheet!C542)),LEN(Spreadsheet!X542)&gt;0,LEN(Spreadsheet!X542)=5,ISNUMBER(VALUE(Spreadsheet!X542))))</f>
        <v>1</v>
      </c>
      <c r="BD542" s="5" t="b">
        <f>OR(ISBLANK(Spreadsheet!Z542),LEN(Spreadsheet!Z542)&lt;=50)</f>
        <v>1</v>
      </c>
      <c r="BE542" s="5" t="b">
        <f>ISBLANK(Spreadsheet!AA542)</f>
        <v>1</v>
      </c>
      <c r="BF542" s="5" t="b">
        <f>ISBLANK(Spreadsheet!AB542)</f>
        <v>1</v>
      </c>
      <c r="BG542" s="5" t="b">
        <f>IF(ISERROR(DATEVALUE(TEXT(Spreadsheet!AC542,"mm/dd/yyyy")) &gt; DATEVALUE(TEXT(Spreadsheet!J542,"mm/dd/yyyy"))),IF(OR(AND(ISBLANK(Spreadsheet!AC542),ISBLANK(Spreadsheet!C542)),AND(NOT(ISBLANK(Spreadsheet!C542)),ISBLANK(Spreadsheet!AC542),NOT(ISBLANK(Spreadsheet!D542)))),TRUE,FALSE),IF(DATEVALUE(TEXT(Spreadsheet!AC542,"mm/dd/yyyy")) &gt; DATEVALUE(TEXT(Spreadsheet!J542,"mm/dd/yyyy")),TRUE,FALSE))</f>
        <v>1</v>
      </c>
      <c r="BH542" s="5" t="b">
        <f>OR(AND(ISBLANK(Spreadsheet!C542),ISBLANK(Spreadsheet!AE542)),AND(NOT(ISBLANK(Spreadsheet!C542)),NOT(ISBLANK(Spreadsheet!D542)),ISBLANK(Spreadsheet!AE542)),AND(NOT(ISBLANK(Spreadsheet!C542)),ISBLANK(Spreadsheet!D542),NOT(ISBLANK(Spreadsheet!AE542)),LEN(Spreadsheet!AE542)&lt;=100))</f>
        <v>1</v>
      </c>
      <c r="BI542" s="5" t="b">
        <f t="array" ref="BI542">IF(ISBLANK(Spreadsheet!AF542),TRUE,ISNUMBER(MATCH(TRUE,EXACT(Spreadsheet!AF542,CobraShortReasons),0)))</f>
        <v>1</v>
      </c>
      <c r="BJ542" s="5" t="b">
        <f ca="1">IF(ISERROR(DATEVALUE(TEXT(Spreadsheet!AG542,"mm/dd/yyyy")) &gt; TODAY()),IF(ISBLANK(Spreadsheet!AG542),TRUE,FALSE),IF(DATEVALUE(TEXT(Spreadsheet!AG542,"mm/dd/yyyy")) &gt; TODAY(),FALSE,TRUE))</f>
        <v>1</v>
      </c>
      <c r="BK542" s="5" t="b">
        <f>OR(ISBLANK(Spreadsheet!AH542),LEN(Spreadsheet!AH542)&lt;=25)</f>
        <v>1</v>
      </c>
      <c r="BL542" s="5" t="b">
        <f t="array" aca="1" ref="BL542" ca="1">IF(ISBLANK(Spreadsheet!AI542),TRUE,ISNUMBER(MATCH(TRUE,EXACT(Spreadsheet!AI542,INDIRECT(Spreadsheet!$D$2)),0)))</f>
        <v>1</v>
      </c>
      <c r="BM542" s="5" t="b">
        <f t="array" aca="1" ref="BM542" ca="1">IF(ISBLANK(Spreadsheet!AJ542),TRUE,ISNUMBER(MATCH(TRUE,EXACT(Spreadsheet!AJ542,INDIRECT(Spreadsheet!BJ542)),0)))</f>
        <v>1</v>
      </c>
      <c r="BN542" s="5" t="b">
        <f t="array" ref="BN542">IF(ISBLANK(Spreadsheet!AK542),TRUE,ISNUMBER(MATCH(TRUE,EXACT(Spreadsheet!AK542,DentalPlans),0)))</f>
        <v>1</v>
      </c>
      <c r="BO542" s="5" t="b">
        <f t="array" aca="1" ref="BO542" ca="1">IF(ISBLANK(Spreadsheet!AL542),TRUE,ISNUMBER(MATCH(TRUE,EXACT(Spreadsheet!AL542,INDIRECT(Spreadsheet!BK542)),0)))</f>
        <v>1</v>
      </c>
      <c r="BP542" s="5" t="b">
        <f t="array" ref="BP542">IF(ISBLANK(Spreadsheet!AM542),TRUE,ISNUMBER(MATCH(TRUE,EXACT(Spreadsheet!AM542,VisionPlans),0)))</f>
        <v>1</v>
      </c>
      <c r="BQ542" s="5" t="b">
        <f t="array" aca="1" ref="BQ542" ca="1">IF(ISBLANK(Spreadsheet!AN542),TRUE,ISNUMBER(MATCH(TRUE,EXACT(Spreadsheet!AN542,INDIRECT(Spreadsheet!BL542)),0)))</f>
        <v>1</v>
      </c>
      <c r="BR542" s="5" t="b">
        <f t="array" ref="BR542">IF(ISBLANK(Spreadsheet!AO542),TRUE,ISNUMBER(MATCH(TRUE,EXACT(Spreadsheet!AO542,LifeBenefitClasses),0)))</f>
        <v>1</v>
      </c>
      <c r="BS542" s="5" t="b">
        <f>IF(OR(ISBLANK(Spreadsheet!AO542), Spreadsheet!AO542="Waive"),IF(ISBLANK(Spreadsheet!AP542),TRUE,FALSE),IF(OR(AND(NOT(ISBLANK(Spreadsheet!AO542)),ISBLANK(Spreadsheet!AP542)),NOT(ISNUMBER(VALUE(Spreadsheet!AP542)))),FALSE,IF(OR(AND(Spreadsheet!AP542&lt;6,MOD(Spreadsheet!AP542*10,5)=0), MOD(Spreadsheet!AP542,5000)=0),TRUE,FALSE)))</f>
        <v>1</v>
      </c>
      <c r="BT542" s="5" t="b">
        <f t="array" ref="BT542">IF(ISBLANK(Spreadsheet!AQ542),TRUE,ISNUMBER(MATCH(TRUE,EXACT(Spreadsheet!AQ542,EnrollWaive),0)))</f>
        <v>1</v>
      </c>
      <c r="BU542" s="5" t="b">
        <f t="array" ref="BU542">IF(ISBLANK(Spreadsheet!AR542),TRUE,ISNUMBER(MATCH(TRUE,EXACT(Spreadsheet!AR542,LifeBenefitClasses),0)))</f>
        <v>1</v>
      </c>
      <c r="BV542" s="5" t="b">
        <f>IF(OR(ISBLANK(Spreadsheet!AR542), Spreadsheet!AR542="Waive"),IF(ISBLANK(Spreadsheet!AS542),TRUE,FALSE),IF(OR(AND(NOT(ISBLANK(Spreadsheet!AR542)),ISBLANK(Spreadsheet!AS542)),NOT(ISNUMBER(VALUE(Spreadsheet!AS542)))),FALSE,IF(OR(AND(Spreadsheet!AS542&lt;6,MOD(Spreadsheet!AS542*10,5)=0), MOD(Spreadsheet!AS542,10000)=0),TRUE,FALSE)))</f>
        <v>1</v>
      </c>
      <c r="BW542" s="5" t="b">
        <f t="array" ref="BW542">IF(ISBLANK(Spreadsheet!AT542),TRUE,ISNUMBER(MATCH(TRUE,EXACT(Spreadsheet!AT542,LifeBenefitClasses),0)))</f>
        <v>1</v>
      </c>
      <c r="BX542" s="5" t="b">
        <f>IF(OR(ISBLANK(Spreadsheet!AT542), Spreadsheet!AT542="Waive"),IF(ISBLANK(Spreadsheet!AU542),TRUE,FALSE),IF(OR(AND(NOT(ISBLANK(Spreadsheet!AT542)),ISBLANK(Spreadsheet!AU542)),NOT(ISNUMBER(VALUE(Spreadsheet!AU542)))),FALSE,IF(AND(NOT(OR(ISBLANK(Spreadsheet!AT542),Spreadsheet!AT542="Waive")),NOT(OR(ISBLANK(Spreadsheet!AR542),Spreadsheet!AR542="Waive")),MOD(Spreadsheet!AU542,5000)=0, Spreadsheet!AU542&lt;=(Spreadsheet!AS542*0.5)),TRUE,FALSE)))</f>
        <v>1</v>
      </c>
      <c r="BY542" s="5" t="b">
        <f t="array" ref="BY542">IF(ISBLANK(Spreadsheet!AV542),TRUE,ISNUMBER(MATCH(TRUE,EXACT(Spreadsheet!AV542,EnrollWaive),0)))</f>
        <v>1</v>
      </c>
      <c r="BZ542" s="5" t="b">
        <f t="array" ref="BZ542">IF(ISBLANK(Spreadsheet!AW542),TRUE,ISNUMBER(MATCH(TRUE,EXACT(Spreadsheet!AW542,LifeBenefitClasses),0)))</f>
        <v>1</v>
      </c>
      <c r="CA542" s="5" t="b">
        <f t="array" ref="CA542">IF(ISBLANK(Spreadsheet!AX542),TRUE,ISNUMBER(MATCH(TRUE,EXACT(Spreadsheet!AX542,LifeBenefitClasses),0)))</f>
        <v>1</v>
      </c>
      <c r="CB542" s="5" t="b">
        <f t="array" ref="CB542">IF(ISBLANK(Spreadsheet!AY542),TRUE,ISNUMBER(MATCH(TRUE,EXACT(Spreadsheet!AY542,LifeBenefitClasses),0)))</f>
        <v>1</v>
      </c>
      <c r="CC542" s="5" t="b">
        <f t="array" ref="CC542">IF(ISBLANK(Spreadsheet!AZ542),TRUE,ISNUMBER(MATCH(TRUE,EXACT(Spreadsheet!AZ542,LifeBenefitClasses),0)))</f>
        <v>1</v>
      </c>
      <c r="CD542" s="5" t="b">
        <f t="array" ref="CD542">IF(ISBLANK(Spreadsheet!BA542),TRUE,ISNUMBER(MATCH(TRUE,EXACT(Spreadsheet!BA542,LifeBenefitClasses),0)))</f>
        <v>1</v>
      </c>
      <c r="CE542" s="5" t="b">
        <f>IF(OR(ISBLANK(Spreadsheet!BA542), Spreadsheet!BA542="Waive"),IF(ISBLANK(Spreadsheet!BB542),TRUE,FALSE),IF(OR(AND(NOT(ISBLANK(Spreadsheet!BA542)),ISBLANK(Spreadsheet!BB542)),NOT(ISNUMBER(VALUE(Spreadsheet!BB542))),ISBLANK(Spreadsheet!BC542),NOT(ISNUMBER(VALUE(Spreadsheet!BC542)))),FALSE,IF(AND(Spreadsheet!BB542&gt;=50000,Spreadsheet!BB542&lt;=250000,MOD(Spreadsheet!BB542,10000)=0,Spreadsheet!BB542&lt;=(10*Spreadsheet!BC542)),TRUE,FALSE)))</f>
        <v>1</v>
      </c>
      <c r="CF542" s="5" t="b">
        <f>IF(NOT(ISBLANK(Spreadsheet!BC542)),AND(ISNUMBER(VALUE(Spreadsheet!BC542)),Spreadsheet!BC542&gt;0),AND(OR(ISBLANK(Spreadsheet!AO542),Spreadsheet!AO542="Waive",AND(NOT(OR(ISBLANK(Spreadsheet!AO542),Spreadsheet!AO542="Waive")),Spreadsheet!AP542&gt;=6)),OR(ISBLANK(Spreadsheet!AR542),AND(NOT(OR(ISBLANK(Spreadsheet!AR542),Spreadsheet!AR542="Waive")),Spreadsheet!AS542&gt;=6)),OR(ISBLANK(Spreadsheet!AW542)),OR(ISBLANK(Spreadsheet!AX542)),OR(ISBLANK(Spreadsheet!AY542)),OR(ISBLANK(Spreadsheet!AZ542)),OR(ISBLANK(Spreadsheet!BA542),Spreadsheet!BA542="Waive")))</f>
        <v>1</v>
      </c>
      <c r="CG542" s="5" t="b">
        <f t="shared" ca="1" si="39"/>
        <v>1</v>
      </c>
    </row>
    <row r="543" spans="8:85" x14ac:dyDescent="0.3">
      <c r="H543" s="5">
        <f t="shared" ca="1" si="40"/>
        <v>2</v>
      </c>
      <c r="I543" s="5" t="str">
        <f t="shared" ca="1" si="38"/>
        <v/>
      </c>
      <c r="J543" s="5" t="str">
        <f>IF(AND(NOT(ISBLANK(Spreadsheet!C543)),ISBLANK(Spreadsheet!D543)),Spreadsheet!F543&amp;" "&amp;Spreadsheet!H543,"")</f>
        <v/>
      </c>
      <c r="K543" s="5">
        <f>IF(AND(NOT(ISBLANK(Spreadsheet!C543)),ISBLANK(Spreadsheet!D543)),COUNTIFS(Spreadsheet!E544:E$786,"=Child",Spreadsheet!C544:C$786, "="&amp;Spreadsheet!C543) + COUNTIFS(Spreadsheet!E544:E$786,"=Step-child",Spreadsheet!C544:C$786, "="&amp;Spreadsheet!C543),0)</f>
        <v>0</v>
      </c>
      <c r="L543" s="5">
        <f>IF(NOT(ISBLANK(J543)),COUNTIFS(Spreadsheet!E544:E$786,"=Wife",Spreadsheet!C544:C$786, "="&amp;Spreadsheet!C543) + COUNTIFS(Spreadsheet!E544:E$786,"=Husband",Spreadsheet!C544:C$786, "="&amp;Spreadsheet!C543),0)</f>
        <v>0</v>
      </c>
      <c r="M543" s="5">
        <f>IF(NOT(ISBLANK(Spreadsheet!AJ543)),VLOOKUP(Spreadsheet!AJ543,'Drop Downs'!$P$2:$R$16,3,FALSE),0)</f>
        <v>0</v>
      </c>
      <c r="N543" s="5">
        <f>IF(NOT(ISBLANK(Spreadsheet!AJ543)), VLOOKUP(Spreadsheet!AJ543,'Drop Downs'!$P$2:$R$16,2,FALSE),0)</f>
        <v>0</v>
      </c>
      <c r="O543" s="5">
        <f>IF(NOT(ISBLANK(Spreadsheet!AL543)),VLOOKUP(Spreadsheet!AL543,'Drop Downs'!$P$2:$R$16,3,FALSE), 0)</f>
        <v>0</v>
      </c>
      <c r="P543" s="5">
        <f>IF(NOT(ISBLANK(Spreadsheet!AL543)),VLOOKUP(Spreadsheet!AL543,'Drop Downs'!$P$2:$R$16,2,FALSE),0)</f>
        <v>0</v>
      </c>
      <c r="Q543" s="5">
        <f>IF(NOT(ISBLANK(Spreadsheet!AN543)),VLOOKUP(Spreadsheet!AN543,'Drop Downs'!$P$2:$R$16,3,FALSE),0)</f>
        <v>0</v>
      </c>
      <c r="R543" s="5">
        <f>IF(NOT(ISBLANK(Spreadsheet!AN543)),VLOOKUP(Spreadsheet!AN543,'Drop Downs'!$P$2:$R$16,2,FALSE),0)</f>
        <v>0</v>
      </c>
      <c r="S543" s="5" t="str">
        <f>IF(OR(M543&gt;K543,N543&gt;L543,O543&gt;K543, Q543&gt;K543,N543&gt;L543, P543&gt;L543, R543&gt;L543),"Member currently has a coverage election over what he/she needs.  Please add more dependents or adjust the coverage election.","")&amp;(IF(AND(NOT(ISBLANK(Spreadsheet!C543)),NOT(ISBLANK(Spreadsheet!D543)),ISBLANK(Spreadsheet!E543)),"Dependent lacks a relationship to member.Please select one from the drop-down.",""))</f>
        <v/>
      </c>
      <c r="T543" s="5" t="b">
        <f t="shared" si="41"/>
        <v>1</v>
      </c>
      <c r="U543" s="5" t="b">
        <f>OR(ISBLANK(Spreadsheet!C543),IF(NOT(ISBLANK(Spreadsheet!D543)),NOT(ISBLANK(Spreadsheet!E543)),TRUE))</f>
        <v>1</v>
      </c>
      <c r="V543" s="5" t="b">
        <f>OR(ISBLANK(Spreadsheet!C543), NOT(ISBLANK(Spreadsheet!I543)))</f>
        <v>1</v>
      </c>
      <c r="W543" s="5" t="b">
        <f>OR(ISBLANK(Spreadsheet!D543),NOT(ISBLANK(Spreadsheet!C543)))</f>
        <v>1</v>
      </c>
      <c r="X543" s="155" t="str">
        <f>REPT("0",MIN(FIND({1,2,3,4,5,6,7,8,9},Spreadsheet!C543&amp;"123456789"))-1)&amp;IF(ISBLANK(Spreadsheet!C543),"",SUMPRODUCT(MID(0&amp;Spreadsheet!C543,LARGE(INDEX(ISNUMBER(--MID(Spreadsheet!C543,ROW($1:$225),1))*
 ROW($1:$225),0),ROW($1:$225))+1,1)*10^ROW($1:$225)/10))</f>
        <v/>
      </c>
      <c r="Y543" s="5" t="b">
        <f>IF(NOT(ISBLANK(Spreadsheet!C543)),IF(AND(ISNUMBER(VALUE(Spreadsheet!C543)), LEN(Spreadsheet!C543)=9),TRUE,FALSE),TRUE)</f>
        <v>1</v>
      </c>
      <c r="Z543" s="155" t="str">
        <f>REPT("0",MIN(FIND({1,2,3,4,5,6,7,8,9},Spreadsheet!D543&amp;"123456789"))-1)&amp;IF(ISBLANK(Spreadsheet!D543),"",SUMPRODUCT(MID(0&amp;Spreadsheet!D543,LARGE(INDEX(ISNUMBER(--MID(Spreadsheet!D543,ROW($1:$225),1))*
 ROW($1:$225),0),ROW($1:$225))+1,1)*10^ROW($1:$225)/10))</f>
        <v/>
      </c>
      <c r="AA543" s="5" t="b">
        <f>IF(AND(NOT(ISBLANK(Spreadsheet!D543)),NOT(ISBLANK(Spreadsheet!C543))),IF(AND(ISNUMBER(VALUE(Spreadsheet!D543)), LEN(Spreadsheet!D543)=9),TRUE,FALSE),IF(AND(NOT(ISBLANK(Spreadsheet!D543)),ISBLANK(Spreadsheet!C543)),FALSE,TRUE))</f>
        <v>1</v>
      </c>
      <c r="AB543" s="5" t="b">
        <f>OR(ISBLANK(Spreadsheet!Y543),IF(NOT(ISBLANK(Spreadsheet!Y543)),LEN(Spreadsheet!Y543)=10,ISNUMBER(VALUE(Spreadsheet!Y543))))</f>
        <v>1</v>
      </c>
      <c r="AC543" s="5" t="b">
        <f>OR(ISBLANK(Spreadsheet!AI543), AND(NOT(ISBLANK(Spreadsheet!AJ543)), NOT(ISNUMBER(SEARCH("Waive",Spreadsheet!AJ543)))))</f>
        <v>1</v>
      </c>
      <c r="AD543" s="5" t="b">
        <f>OR(ISBLANK(Spreadsheet!AK543), AND(NOT(ISBLANK(Spreadsheet!AL543)), NOT(ISNUMBER(SEARCH("Waive",Spreadsheet!AL543)))))</f>
        <v>1</v>
      </c>
      <c r="AE543" s="5" t="b">
        <f>OR(ISBLANK(Spreadsheet!AM543), AND(NOT(ISBLANK(Spreadsheet!AN543)), NOT(ISNUMBER(SEARCH("Waive", Spreadsheet!AN543)))))</f>
        <v>1</v>
      </c>
      <c r="AF543" s="5" t="b">
        <f>OR(ISBLANK(Spreadsheet!C543), NOT(ISBLANK(Spreadsheet!D543)),NOT(ISBLANK(Spreadsheet!L543)))</f>
        <v>1</v>
      </c>
      <c r="AG543" s="5" t="b">
        <f>IF(AND(NOT(ISBLANK(Spreadsheet!C543)), NOT(ISBLANK(Spreadsheet!D543)),Spreadsheet!C543&lt;&gt;Spreadsheet!D543),IF(ISERROR(VLOOKUP(Spreadsheet!C543, Spreadsheet!$C$6:'Spreadsheet'!$C542,1,FALSE)), FALSE, TRUE),TRUE)</f>
        <v>1</v>
      </c>
      <c r="AH543" s="5" t="b">
        <f>Spreadsheet!$B$2=Spreadsheet!AD543</f>
        <v>1</v>
      </c>
      <c r="AI543" s="5" t="b">
        <f>IF(ISBLANK(Spreadsheet!G543),TRUE,IF(OR(LEN(Spreadsheet!G543)&gt;1,ISNUMBER(VALUE(Spreadsheet!G543))),FALSE,TRUE))</f>
        <v>1</v>
      </c>
      <c r="AJ543" s="5" t="b">
        <f>OR(ISBLANK(Spreadsheet!C543), NOT(ISBLANK(Spreadsheet!B543)), NOT(ISBLANK(Spreadsheet!D543)))</f>
        <v>1</v>
      </c>
      <c r="AK543" s="5" t="b">
        <f t="array" ref="AK543">IF(OR(AND(ISBLANK(Spreadsheet!E543),ISBLANK(Spreadsheet!D543),NOT(ISBLANK(Spreadsheet!C543))),AND(ISBLANK(Spreadsheet!E543),ISBLANK(Spreadsheet!D543),ISBLANK(Spreadsheet!C543))),TRUE,ISNUMBER(MATCH(TRUE,EXACT(Spreadsheet!E543,Relationships),0)))</f>
        <v>1</v>
      </c>
      <c r="AL543" s="5" t="b">
        <f>IF(NOT(ISBLANK(Spreadsheet!C543)),IF(OR(ISBLANK(Spreadsheet!F543),LEN(Spreadsheet!F543)&gt;40),FALSE,TRUE),TRUE)</f>
        <v>1</v>
      </c>
      <c r="AM543" s="5" t="b">
        <f>IF(NOT(ISBLANK(Spreadsheet!C543)),IF(OR(ISBLANK(Spreadsheet!H543),LEN(Spreadsheet!H543)&gt;40),FALSE,TRUE),TRUE)</f>
        <v>1</v>
      </c>
      <c r="AN543" s="5" t="b">
        <f t="array" ref="AN543">IF(ISBLANK(Spreadsheet!I543),TRUE,ISNUMBER(MATCH(TRUE,EXACT(Spreadsheet!I543,GenderValues),0)))</f>
        <v>1</v>
      </c>
      <c r="AO543" s="5" t="b">
        <f ca="1">IF(ISERROR(DATEVALUE(TEXT(Spreadsheet!J543,"mm/dd/yyyy")) &gt; TODAY()),IF(AND(ISBLANK(Spreadsheet!J543),ISBLANK(Spreadsheet!C543)),TRUE,FALSE),IF(DATEVALUE(TEXT(Spreadsheet!J543,"mm/dd/yyyy")) &gt; TODAY(),FALSE,TRUE))</f>
        <v>1</v>
      </c>
      <c r="AP543" s="5" t="b">
        <f>OR(ISBLANK(Spreadsheet!K543),LEN(Spreadsheet!K543)&lt;=100)</f>
        <v>1</v>
      </c>
      <c r="AQ543" s="5" t="b">
        <f t="array" ref="AQ543">IF(OR(AND(ISBLANK(Spreadsheet!L543),ISBLANK(Spreadsheet!C543)),AND(NOT(ISBLANK(Spreadsheet!C543)),NOT(ISBLANK(Spreadsheet!D543)))),TRUE,ISNUMBER(MATCH(TRUE,EXACT(Spreadsheet!L543,MaritalStatus),0)))</f>
        <v>1</v>
      </c>
      <c r="AR543" s="5" t="b">
        <f ca="1">IF(ISERROR(DATEVALUE(TEXT(Spreadsheet!M543,"mm/dd/yyyy")) &gt; TODAY()),IF(ISBLANK(Spreadsheet!M543),TRUE,FALSE),IF(DATEVALUE(TEXT(Spreadsheet!M543,"mm/dd/yyyy")) &gt; TODAY(),FALSE,TRUE))</f>
        <v>1</v>
      </c>
      <c r="AS543" s="5" t="b">
        <f>OR(ISBLANK(Spreadsheet!N543),LEN(Spreadsheet!N543)&lt;=100)</f>
        <v>1</v>
      </c>
      <c r="AT543" s="5" t="b">
        <f>OR(ISBLANK(Spreadsheet!O543),UPPER(Spreadsheet!O543)="YES")</f>
        <v>1</v>
      </c>
      <c r="AU543" s="5" t="b">
        <f>OR(ISBLANK(Spreadsheet!P543),UPPER(Spreadsheet!P543)="YES")</f>
        <v>1</v>
      </c>
      <c r="AV543" s="5" t="b">
        <f t="array" ref="AV543">IF(ISBLANK(Spreadsheet!Q543),TRUE,ISNUMBER(MATCH(TRUE,EXACT(Spreadsheet!Q543,OnGroupsPriorIns),0)))</f>
        <v>1</v>
      </c>
      <c r="AW543" s="5" t="b">
        <f>OR(ISBLANK(Spreadsheet!R543),UPPER(Spreadsheet!R543)="YES")</f>
        <v>1</v>
      </c>
      <c r="AX543" s="5" t="b">
        <f>OR(ISBLANK(Spreadsheet!S543),UPPER(Spreadsheet!S543)="YES")</f>
        <v>1</v>
      </c>
      <c r="AY543" s="5" t="b">
        <f>OR(AND(ISBLANK(Spreadsheet!C543),LEN(Spreadsheet!T543)=0),AND(NOT(ISBLANK(Spreadsheet!C543)),LEN(Spreadsheet!T543)&gt;0,LEN(Spreadsheet!T543)&lt;=50))</f>
        <v>1</v>
      </c>
      <c r="AZ543" s="5" t="b">
        <f>OR(LEN(Spreadsheet!U543)=0,AND(LEN(Spreadsheet!U543)&gt;0,LEN(Spreadsheet!U543)&lt;=50))</f>
        <v>1</v>
      </c>
      <c r="BA543" s="5" t="b">
        <f>OR(AND(ISBLANK(Spreadsheet!C543),LEN(Spreadsheet!V543)=0),AND(NOT(ISBLANK(Spreadsheet!C543)),LEN(Spreadsheet!V543)&gt;0,LEN(Spreadsheet!V543)&lt;=50))</f>
        <v>1</v>
      </c>
      <c r="BB543" s="5" t="b">
        <f t="array" ref="BB543">IF(AND(ISBLANK(Spreadsheet!C543),LEN(Spreadsheet!W543)=0),TRUE,ISNUMBER(MATCH(TRUE,EXACT(Spreadsheet!W543,States),0)))</f>
        <v>1</v>
      </c>
      <c r="BC543" s="5" t="b">
        <f>OR(AND(ISBLANK(Spreadsheet!C543),LEN(Spreadsheet!X543)=0),AND(NOT(ISBLANK(Spreadsheet!C543)),LEN(Spreadsheet!X543)&gt;0,LEN(Spreadsheet!X543)=5,ISNUMBER(VALUE(Spreadsheet!X543))))</f>
        <v>1</v>
      </c>
      <c r="BD543" s="5" t="b">
        <f>OR(ISBLANK(Spreadsheet!Z543),LEN(Spreadsheet!Z543)&lt;=50)</f>
        <v>1</v>
      </c>
      <c r="BE543" s="5" t="b">
        <f>ISBLANK(Spreadsheet!AA543)</f>
        <v>1</v>
      </c>
      <c r="BF543" s="5" t="b">
        <f>ISBLANK(Spreadsheet!AB543)</f>
        <v>1</v>
      </c>
      <c r="BG543" s="5" t="b">
        <f>IF(ISERROR(DATEVALUE(TEXT(Spreadsheet!AC543,"mm/dd/yyyy")) &gt; DATEVALUE(TEXT(Spreadsheet!J543,"mm/dd/yyyy"))),IF(OR(AND(ISBLANK(Spreadsheet!AC543),ISBLANK(Spreadsheet!C543)),AND(NOT(ISBLANK(Spreadsheet!C543)),ISBLANK(Spreadsheet!AC543),NOT(ISBLANK(Spreadsheet!D543)))),TRUE,FALSE),IF(DATEVALUE(TEXT(Spreadsheet!AC543,"mm/dd/yyyy")) &gt; DATEVALUE(TEXT(Spreadsheet!J543,"mm/dd/yyyy")),TRUE,FALSE))</f>
        <v>1</v>
      </c>
      <c r="BH543" s="5" t="b">
        <f>OR(AND(ISBLANK(Spreadsheet!C543),ISBLANK(Spreadsheet!AE543)),AND(NOT(ISBLANK(Spreadsheet!C543)),NOT(ISBLANK(Spreadsheet!D543)),ISBLANK(Spreadsheet!AE543)),AND(NOT(ISBLANK(Spreadsheet!C543)),ISBLANK(Spreadsheet!D543),NOT(ISBLANK(Spreadsheet!AE543)),LEN(Spreadsheet!AE543)&lt;=100))</f>
        <v>1</v>
      </c>
      <c r="BI543" s="5" t="b">
        <f t="array" ref="BI543">IF(ISBLANK(Spreadsheet!AF543),TRUE,ISNUMBER(MATCH(TRUE,EXACT(Spreadsheet!AF543,CobraShortReasons),0)))</f>
        <v>1</v>
      </c>
      <c r="BJ543" s="5" t="b">
        <f ca="1">IF(ISERROR(DATEVALUE(TEXT(Spreadsheet!AG543,"mm/dd/yyyy")) &gt; TODAY()),IF(ISBLANK(Spreadsheet!AG543),TRUE,FALSE),IF(DATEVALUE(TEXT(Spreadsheet!AG543,"mm/dd/yyyy")) &gt; TODAY(),FALSE,TRUE))</f>
        <v>1</v>
      </c>
      <c r="BK543" s="5" t="b">
        <f>OR(ISBLANK(Spreadsheet!AH543),LEN(Spreadsheet!AH543)&lt;=25)</f>
        <v>1</v>
      </c>
      <c r="BL543" s="5" t="b">
        <f t="array" aca="1" ref="BL543" ca="1">IF(ISBLANK(Spreadsheet!AI543),TRUE,ISNUMBER(MATCH(TRUE,EXACT(Spreadsheet!AI543,INDIRECT(Spreadsheet!$D$2)),0)))</f>
        <v>1</v>
      </c>
      <c r="BM543" s="5" t="b">
        <f t="array" aca="1" ref="BM543" ca="1">IF(ISBLANK(Spreadsheet!AJ543),TRUE,ISNUMBER(MATCH(TRUE,EXACT(Spreadsheet!AJ543,INDIRECT(Spreadsheet!BJ543)),0)))</f>
        <v>1</v>
      </c>
      <c r="BN543" s="5" t="b">
        <f t="array" ref="BN543">IF(ISBLANK(Spreadsheet!AK543),TRUE,ISNUMBER(MATCH(TRUE,EXACT(Spreadsheet!AK543,DentalPlans),0)))</f>
        <v>1</v>
      </c>
      <c r="BO543" s="5" t="b">
        <f t="array" aca="1" ref="BO543" ca="1">IF(ISBLANK(Spreadsheet!AL543),TRUE,ISNUMBER(MATCH(TRUE,EXACT(Spreadsheet!AL543,INDIRECT(Spreadsheet!BK543)),0)))</f>
        <v>1</v>
      </c>
      <c r="BP543" s="5" t="b">
        <f t="array" ref="BP543">IF(ISBLANK(Spreadsheet!AM543),TRUE,ISNUMBER(MATCH(TRUE,EXACT(Spreadsheet!AM543,VisionPlans),0)))</f>
        <v>1</v>
      </c>
      <c r="BQ543" s="5" t="b">
        <f t="array" aca="1" ref="BQ543" ca="1">IF(ISBLANK(Spreadsheet!AN543),TRUE,ISNUMBER(MATCH(TRUE,EXACT(Spreadsheet!AN543,INDIRECT(Spreadsheet!BL543)),0)))</f>
        <v>1</v>
      </c>
      <c r="BR543" s="5" t="b">
        <f t="array" ref="BR543">IF(ISBLANK(Spreadsheet!AO543),TRUE,ISNUMBER(MATCH(TRUE,EXACT(Spreadsheet!AO543,LifeBenefitClasses),0)))</f>
        <v>1</v>
      </c>
      <c r="BS543" s="5" t="b">
        <f>IF(OR(ISBLANK(Spreadsheet!AO543), Spreadsheet!AO543="Waive"),IF(ISBLANK(Spreadsheet!AP543),TRUE,FALSE),IF(OR(AND(NOT(ISBLANK(Spreadsheet!AO543)),ISBLANK(Spreadsheet!AP543)),NOT(ISNUMBER(VALUE(Spreadsheet!AP543)))),FALSE,IF(OR(AND(Spreadsheet!AP543&lt;6,MOD(Spreadsheet!AP543*10,5)=0), MOD(Spreadsheet!AP543,5000)=0),TRUE,FALSE)))</f>
        <v>1</v>
      </c>
      <c r="BT543" s="5" t="b">
        <f t="array" ref="BT543">IF(ISBLANK(Spreadsheet!AQ543),TRUE,ISNUMBER(MATCH(TRUE,EXACT(Spreadsheet!AQ543,EnrollWaive),0)))</f>
        <v>1</v>
      </c>
      <c r="BU543" s="5" t="b">
        <f t="array" ref="BU543">IF(ISBLANK(Spreadsheet!AR543),TRUE,ISNUMBER(MATCH(TRUE,EXACT(Spreadsheet!AR543,LifeBenefitClasses),0)))</f>
        <v>1</v>
      </c>
      <c r="BV543" s="5" t="b">
        <f>IF(OR(ISBLANK(Spreadsheet!AR543), Spreadsheet!AR543="Waive"),IF(ISBLANK(Spreadsheet!AS543),TRUE,FALSE),IF(OR(AND(NOT(ISBLANK(Spreadsheet!AR543)),ISBLANK(Spreadsheet!AS543)),NOT(ISNUMBER(VALUE(Spreadsheet!AS543)))),FALSE,IF(OR(AND(Spreadsheet!AS543&lt;6,MOD(Spreadsheet!AS543*10,5)=0), MOD(Spreadsheet!AS543,10000)=0),TRUE,FALSE)))</f>
        <v>1</v>
      </c>
      <c r="BW543" s="5" t="b">
        <f t="array" ref="BW543">IF(ISBLANK(Spreadsheet!AT543),TRUE,ISNUMBER(MATCH(TRUE,EXACT(Spreadsheet!AT543,LifeBenefitClasses),0)))</f>
        <v>1</v>
      </c>
      <c r="BX543" s="5" t="b">
        <f>IF(OR(ISBLANK(Spreadsheet!AT543), Spreadsheet!AT543="Waive"),IF(ISBLANK(Spreadsheet!AU543),TRUE,FALSE),IF(OR(AND(NOT(ISBLANK(Spreadsheet!AT543)),ISBLANK(Spreadsheet!AU543)),NOT(ISNUMBER(VALUE(Spreadsheet!AU543)))),FALSE,IF(AND(NOT(OR(ISBLANK(Spreadsheet!AT543),Spreadsheet!AT543="Waive")),NOT(OR(ISBLANK(Spreadsheet!AR543),Spreadsheet!AR543="Waive")),MOD(Spreadsheet!AU543,5000)=0, Spreadsheet!AU543&lt;=(Spreadsheet!AS543*0.5)),TRUE,FALSE)))</f>
        <v>1</v>
      </c>
      <c r="BY543" s="5" t="b">
        <f t="array" ref="BY543">IF(ISBLANK(Spreadsheet!AV543),TRUE,ISNUMBER(MATCH(TRUE,EXACT(Spreadsheet!AV543,EnrollWaive),0)))</f>
        <v>1</v>
      </c>
      <c r="BZ543" s="5" t="b">
        <f t="array" ref="BZ543">IF(ISBLANK(Spreadsheet!AW543),TRUE,ISNUMBER(MATCH(TRUE,EXACT(Spreadsheet!AW543,LifeBenefitClasses),0)))</f>
        <v>1</v>
      </c>
      <c r="CA543" s="5" t="b">
        <f t="array" ref="CA543">IF(ISBLANK(Spreadsheet!AX543),TRUE,ISNUMBER(MATCH(TRUE,EXACT(Spreadsheet!AX543,LifeBenefitClasses),0)))</f>
        <v>1</v>
      </c>
      <c r="CB543" s="5" t="b">
        <f t="array" ref="CB543">IF(ISBLANK(Spreadsheet!AY543),TRUE,ISNUMBER(MATCH(TRUE,EXACT(Spreadsheet!AY543,LifeBenefitClasses),0)))</f>
        <v>1</v>
      </c>
      <c r="CC543" s="5" t="b">
        <f t="array" ref="CC543">IF(ISBLANK(Spreadsheet!AZ543),TRUE,ISNUMBER(MATCH(TRUE,EXACT(Spreadsheet!AZ543,LifeBenefitClasses),0)))</f>
        <v>1</v>
      </c>
      <c r="CD543" s="5" t="b">
        <f t="array" ref="CD543">IF(ISBLANK(Spreadsheet!BA543),TRUE,ISNUMBER(MATCH(TRUE,EXACT(Spreadsheet!BA543,LifeBenefitClasses),0)))</f>
        <v>1</v>
      </c>
      <c r="CE543" s="5" t="b">
        <f>IF(OR(ISBLANK(Spreadsheet!BA543), Spreadsheet!BA543="Waive"),IF(ISBLANK(Spreadsheet!BB543),TRUE,FALSE),IF(OR(AND(NOT(ISBLANK(Spreadsheet!BA543)),ISBLANK(Spreadsheet!BB543)),NOT(ISNUMBER(VALUE(Spreadsheet!BB543))),ISBLANK(Spreadsheet!BC543),NOT(ISNUMBER(VALUE(Spreadsheet!BC543)))),FALSE,IF(AND(Spreadsheet!BB543&gt;=50000,Spreadsheet!BB543&lt;=250000,MOD(Spreadsheet!BB543,10000)=0,Spreadsheet!BB543&lt;=(10*Spreadsheet!BC543)),TRUE,FALSE)))</f>
        <v>1</v>
      </c>
      <c r="CF543" s="5" t="b">
        <f>IF(NOT(ISBLANK(Spreadsheet!BC543)),AND(ISNUMBER(VALUE(Spreadsheet!BC543)),Spreadsheet!BC543&gt;0),AND(OR(ISBLANK(Spreadsheet!AO543),Spreadsheet!AO543="Waive",AND(NOT(OR(ISBLANK(Spreadsheet!AO543),Spreadsheet!AO543="Waive")),Spreadsheet!AP543&gt;=6)),OR(ISBLANK(Spreadsheet!AR543),AND(NOT(OR(ISBLANK(Spreadsheet!AR543),Spreadsheet!AR543="Waive")),Spreadsheet!AS543&gt;=6)),OR(ISBLANK(Spreadsheet!AW543)),OR(ISBLANK(Spreadsheet!AX543)),OR(ISBLANK(Spreadsheet!AY543)),OR(ISBLANK(Spreadsheet!AZ543)),OR(ISBLANK(Spreadsheet!BA543),Spreadsheet!BA543="Waive")))</f>
        <v>1</v>
      </c>
      <c r="CG543" s="5" t="b">
        <f t="shared" ca="1" si="39"/>
        <v>1</v>
      </c>
    </row>
    <row r="544" spans="8:85" x14ac:dyDescent="0.3">
      <c r="H544" s="5">
        <f t="shared" ca="1" si="40"/>
        <v>2</v>
      </c>
      <c r="I544" s="5" t="str">
        <f t="shared" ca="1" si="38"/>
        <v/>
      </c>
      <c r="J544" s="5" t="str">
        <f>IF(AND(NOT(ISBLANK(Spreadsheet!C544)),ISBLANK(Spreadsheet!D544)),Spreadsheet!F544&amp;" "&amp;Spreadsheet!H544,"")</f>
        <v/>
      </c>
      <c r="K544" s="5">
        <f>IF(AND(NOT(ISBLANK(Spreadsheet!C544)),ISBLANK(Spreadsheet!D544)),COUNTIFS(Spreadsheet!E545:E$786,"=Child",Spreadsheet!C545:C$786, "="&amp;Spreadsheet!C544) + COUNTIFS(Spreadsheet!E545:E$786,"=Step-child",Spreadsheet!C545:C$786, "="&amp;Spreadsheet!C544),0)</f>
        <v>0</v>
      </c>
      <c r="L544" s="5">
        <f>IF(NOT(ISBLANK(J544)),COUNTIFS(Spreadsheet!E545:E$786,"=Wife",Spreadsheet!C545:C$786, "="&amp;Spreadsheet!C544) + COUNTIFS(Spreadsheet!E545:E$786,"=Husband",Spreadsheet!C545:C$786, "="&amp;Spreadsheet!C544),0)</f>
        <v>0</v>
      </c>
      <c r="M544" s="5">
        <f>IF(NOT(ISBLANK(Spreadsheet!AJ544)),VLOOKUP(Spreadsheet!AJ544,'Drop Downs'!$P$2:$R$16,3,FALSE),0)</f>
        <v>0</v>
      </c>
      <c r="N544" s="5">
        <f>IF(NOT(ISBLANK(Spreadsheet!AJ544)), VLOOKUP(Spreadsheet!AJ544,'Drop Downs'!$P$2:$R$16,2,FALSE),0)</f>
        <v>0</v>
      </c>
      <c r="O544" s="5">
        <f>IF(NOT(ISBLANK(Spreadsheet!AL544)),VLOOKUP(Spreadsheet!AL544,'Drop Downs'!$P$2:$R$16,3,FALSE), 0)</f>
        <v>0</v>
      </c>
      <c r="P544" s="5">
        <f>IF(NOT(ISBLANK(Spreadsheet!AL544)),VLOOKUP(Spreadsheet!AL544,'Drop Downs'!$P$2:$R$16,2,FALSE),0)</f>
        <v>0</v>
      </c>
      <c r="Q544" s="5">
        <f>IF(NOT(ISBLANK(Spreadsheet!AN544)),VLOOKUP(Spreadsheet!AN544,'Drop Downs'!$P$2:$R$16,3,FALSE),0)</f>
        <v>0</v>
      </c>
      <c r="R544" s="5">
        <f>IF(NOT(ISBLANK(Spreadsheet!AN544)),VLOOKUP(Spreadsheet!AN544,'Drop Downs'!$P$2:$R$16,2,FALSE),0)</f>
        <v>0</v>
      </c>
      <c r="S544" s="5" t="str">
        <f>IF(OR(M544&gt;K544,N544&gt;L544,O544&gt;K544, Q544&gt;K544,N544&gt;L544, P544&gt;L544, R544&gt;L544),"Member currently has a coverage election over what he/she needs.  Please add more dependents or adjust the coverage election.","")&amp;(IF(AND(NOT(ISBLANK(Spreadsheet!C544)),NOT(ISBLANK(Spreadsheet!D544)),ISBLANK(Spreadsheet!E544)),"Dependent lacks a relationship to member.Please select one from the drop-down.",""))</f>
        <v/>
      </c>
      <c r="T544" s="5" t="b">
        <f t="shared" si="41"/>
        <v>1</v>
      </c>
      <c r="U544" s="5" t="b">
        <f>OR(ISBLANK(Spreadsheet!C544),IF(NOT(ISBLANK(Spreadsheet!D544)),NOT(ISBLANK(Spreadsheet!E544)),TRUE))</f>
        <v>1</v>
      </c>
      <c r="V544" s="5" t="b">
        <f>OR(ISBLANK(Spreadsheet!C544), NOT(ISBLANK(Spreadsheet!I544)))</f>
        <v>1</v>
      </c>
      <c r="W544" s="5" t="b">
        <f>OR(ISBLANK(Spreadsheet!D544),NOT(ISBLANK(Spreadsheet!C544)))</f>
        <v>1</v>
      </c>
      <c r="X544" s="155" t="str">
        <f>REPT("0",MIN(FIND({1,2,3,4,5,6,7,8,9},Spreadsheet!C544&amp;"123456789"))-1)&amp;IF(ISBLANK(Spreadsheet!C544),"",SUMPRODUCT(MID(0&amp;Spreadsheet!C544,LARGE(INDEX(ISNUMBER(--MID(Spreadsheet!C544,ROW($1:$225),1))*
 ROW($1:$225),0),ROW($1:$225))+1,1)*10^ROW($1:$225)/10))</f>
        <v/>
      </c>
      <c r="Y544" s="5" t="b">
        <f>IF(NOT(ISBLANK(Spreadsheet!C544)),IF(AND(ISNUMBER(VALUE(Spreadsheet!C544)), LEN(Spreadsheet!C544)=9),TRUE,FALSE),TRUE)</f>
        <v>1</v>
      </c>
      <c r="Z544" s="155" t="str">
        <f>REPT("0",MIN(FIND({1,2,3,4,5,6,7,8,9},Spreadsheet!D544&amp;"123456789"))-1)&amp;IF(ISBLANK(Spreadsheet!D544),"",SUMPRODUCT(MID(0&amp;Spreadsheet!D544,LARGE(INDEX(ISNUMBER(--MID(Spreadsheet!D544,ROW($1:$225),1))*
 ROW($1:$225),0),ROW($1:$225))+1,1)*10^ROW($1:$225)/10))</f>
        <v/>
      </c>
      <c r="AA544" s="5" t="b">
        <f>IF(AND(NOT(ISBLANK(Spreadsheet!D544)),NOT(ISBLANK(Spreadsheet!C544))),IF(AND(ISNUMBER(VALUE(Spreadsheet!D544)), LEN(Spreadsheet!D544)=9),TRUE,FALSE),IF(AND(NOT(ISBLANK(Spreadsheet!D544)),ISBLANK(Spreadsheet!C544)),FALSE,TRUE))</f>
        <v>1</v>
      </c>
      <c r="AB544" s="5" t="b">
        <f>OR(ISBLANK(Spreadsheet!Y544),IF(NOT(ISBLANK(Spreadsheet!Y544)),LEN(Spreadsheet!Y544)=10,ISNUMBER(VALUE(Spreadsheet!Y544))))</f>
        <v>1</v>
      </c>
      <c r="AC544" s="5" t="b">
        <f>OR(ISBLANK(Spreadsheet!AI544), AND(NOT(ISBLANK(Spreadsheet!AJ544)), NOT(ISNUMBER(SEARCH("Waive",Spreadsheet!AJ544)))))</f>
        <v>1</v>
      </c>
      <c r="AD544" s="5" t="b">
        <f>OR(ISBLANK(Spreadsheet!AK544), AND(NOT(ISBLANK(Spreadsheet!AL544)), NOT(ISNUMBER(SEARCH("Waive",Spreadsheet!AL544)))))</f>
        <v>1</v>
      </c>
      <c r="AE544" s="5" t="b">
        <f>OR(ISBLANK(Spreadsheet!AM544), AND(NOT(ISBLANK(Spreadsheet!AN544)), NOT(ISNUMBER(SEARCH("Waive", Spreadsheet!AN544)))))</f>
        <v>1</v>
      </c>
      <c r="AF544" s="5" t="b">
        <f>OR(ISBLANK(Spreadsheet!C544), NOT(ISBLANK(Spreadsheet!D544)),NOT(ISBLANK(Spreadsheet!L544)))</f>
        <v>1</v>
      </c>
      <c r="AG544" s="5" t="b">
        <f>IF(AND(NOT(ISBLANK(Spreadsheet!C544)), NOT(ISBLANK(Spreadsheet!D544)),Spreadsheet!C544&lt;&gt;Spreadsheet!D544),IF(ISERROR(VLOOKUP(Spreadsheet!C544, Spreadsheet!$C$6:'Spreadsheet'!$C543,1,FALSE)), FALSE, TRUE),TRUE)</f>
        <v>1</v>
      </c>
      <c r="AH544" s="5" t="b">
        <f>Spreadsheet!$B$2=Spreadsheet!AD544</f>
        <v>1</v>
      </c>
      <c r="AI544" s="5" t="b">
        <f>IF(ISBLANK(Spreadsheet!G544),TRUE,IF(OR(LEN(Spreadsheet!G544)&gt;1,ISNUMBER(VALUE(Spreadsheet!G544))),FALSE,TRUE))</f>
        <v>1</v>
      </c>
      <c r="AJ544" s="5" t="b">
        <f>OR(ISBLANK(Spreadsheet!C544), NOT(ISBLANK(Spreadsheet!B544)), NOT(ISBLANK(Spreadsheet!D544)))</f>
        <v>1</v>
      </c>
      <c r="AK544" s="5" t="b">
        <f t="array" ref="AK544">IF(OR(AND(ISBLANK(Spreadsheet!E544),ISBLANK(Spreadsheet!D544),NOT(ISBLANK(Spreadsheet!C544))),AND(ISBLANK(Spreadsheet!E544),ISBLANK(Spreadsheet!D544),ISBLANK(Spreadsheet!C544))),TRUE,ISNUMBER(MATCH(TRUE,EXACT(Spreadsheet!E544,Relationships),0)))</f>
        <v>1</v>
      </c>
      <c r="AL544" s="5" t="b">
        <f>IF(NOT(ISBLANK(Spreadsheet!C544)),IF(OR(ISBLANK(Spreadsheet!F544),LEN(Spreadsheet!F544)&gt;40),FALSE,TRUE),TRUE)</f>
        <v>1</v>
      </c>
      <c r="AM544" s="5" t="b">
        <f>IF(NOT(ISBLANK(Spreadsheet!C544)),IF(OR(ISBLANK(Spreadsheet!H544),LEN(Spreadsheet!H544)&gt;40),FALSE,TRUE),TRUE)</f>
        <v>1</v>
      </c>
      <c r="AN544" s="5" t="b">
        <f t="array" ref="AN544">IF(ISBLANK(Spreadsheet!I544),TRUE,ISNUMBER(MATCH(TRUE,EXACT(Spreadsheet!I544,GenderValues),0)))</f>
        <v>1</v>
      </c>
      <c r="AO544" s="5" t="b">
        <f ca="1">IF(ISERROR(DATEVALUE(TEXT(Spreadsheet!J544,"mm/dd/yyyy")) &gt; TODAY()),IF(AND(ISBLANK(Spreadsheet!J544),ISBLANK(Spreadsheet!C544)),TRUE,FALSE),IF(DATEVALUE(TEXT(Spreadsheet!J544,"mm/dd/yyyy")) &gt; TODAY(),FALSE,TRUE))</f>
        <v>1</v>
      </c>
      <c r="AP544" s="5" t="b">
        <f>OR(ISBLANK(Spreadsheet!K544),LEN(Spreadsheet!K544)&lt;=100)</f>
        <v>1</v>
      </c>
      <c r="AQ544" s="5" t="b">
        <f t="array" ref="AQ544">IF(OR(AND(ISBLANK(Spreadsheet!L544),ISBLANK(Spreadsheet!C544)),AND(NOT(ISBLANK(Spreadsheet!C544)),NOT(ISBLANK(Spreadsheet!D544)))),TRUE,ISNUMBER(MATCH(TRUE,EXACT(Spreadsheet!L544,MaritalStatus),0)))</f>
        <v>1</v>
      </c>
      <c r="AR544" s="5" t="b">
        <f ca="1">IF(ISERROR(DATEVALUE(TEXT(Spreadsheet!M544,"mm/dd/yyyy")) &gt; TODAY()),IF(ISBLANK(Spreadsheet!M544),TRUE,FALSE),IF(DATEVALUE(TEXT(Spreadsheet!M544,"mm/dd/yyyy")) &gt; TODAY(),FALSE,TRUE))</f>
        <v>1</v>
      </c>
      <c r="AS544" s="5" t="b">
        <f>OR(ISBLANK(Spreadsheet!N544),LEN(Spreadsheet!N544)&lt;=100)</f>
        <v>1</v>
      </c>
      <c r="AT544" s="5" t="b">
        <f>OR(ISBLANK(Spreadsheet!O544),UPPER(Spreadsheet!O544)="YES")</f>
        <v>1</v>
      </c>
      <c r="AU544" s="5" t="b">
        <f>OR(ISBLANK(Spreadsheet!P544),UPPER(Spreadsheet!P544)="YES")</f>
        <v>1</v>
      </c>
      <c r="AV544" s="5" t="b">
        <f t="array" ref="AV544">IF(ISBLANK(Spreadsheet!Q544),TRUE,ISNUMBER(MATCH(TRUE,EXACT(Spreadsheet!Q544,OnGroupsPriorIns),0)))</f>
        <v>1</v>
      </c>
      <c r="AW544" s="5" t="b">
        <f>OR(ISBLANK(Spreadsheet!R544),UPPER(Spreadsheet!R544)="YES")</f>
        <v>1</v>
      </c>
      <c r="AX544" s="5" t="b">
        <f>OR(ISBLANK(Spreadsheet!S544),UPPER(Spreadsheet!S544)="YES")</f>
        <v>1</v>
      </c>
      <c r="AY544" s="5" t="b">
        <f>OR(AND(ISBLANK(Spreadsheet!C544),LEN(Spreadsheet!T544)=0),AND(NOT(ISBLANK(Spreadsheet!C544)),LEN(Spreadsheet!T544)&gt;0,LEN(Spreadsheet!T544)&lt;=50))</f>
        <v>1</v>
      </c>
      <c r="AZ544" s="5" t="b">
        <f>OR(LEN(Spreadsheet!U544)=0,AND(LEN(Spreadsheet!U544)&gt;0,LEN(Spreadsheet!U544)&lt;=50))</f>
        <v>1</v>
      </c>
      <c r="BA544" s="5" t="b">
        <f>OR(AND(ISBLANK(Spreadsheet!C544),LEN(Spreadsheet!V544)=0),AND(NOT(ISBLANK(Spreadsheet!C544)),LEN(Spreadsheet!V544)&gt;0,LEN(Spreadsheet!V544)&lt;=50))</f>
        <v>1</v>
      </c>
      <c r="BB544" s="5" t="b">
        <f t="array" ref="BB544">IF(AND(ISBLANK(Spreadsheet!C544),LEN(Spreadsheet!W544)=0),TRUE,ISNUMBER(MATCH(TRUE,EXACT(Spreadsheet!W544,States),0)))</f>
        <v>1</v>
      </c>
      <c r="BC544" s="5" t="b">
        <f>OR(AND(ISBLANK(Spreadsheet!C544),LEN(Spreadsheet!X544)=0),AND(NOT(ISBLANK(Spreadsheet!C544)),LEN(Spreadsheet!X544)&gt;0,LEN(Spreadsheet!X544)=5,ISNUMBER(VALUE(Spreadsheet!X544))))</f>
        <v>1</v>
      </c>
      <c r="BD544" s="5" t="b">
        <f>OR(ISBLANK(Spreadsheet!Z544),LEN(Spreadsheet!Z544)&lt;=50)</f>
        <v>1</v>
      </c>
      <c r="BE544" s="5" t="b">
        <f>ISBLANK(Spreadsheet!AA544)</f>
        <v>1</v>
      </c>
      <c r="BF544" s="5" t="b">
        <f>ISBLANK(Spreadsheet!AB544)</f>
        <v>1</v>
      </c>
      <c r="BG544" s="5" t="b">
        <f>IF(ISERROR(DATEVALUE(TEXT(Spreadsheet!AC544,"mm/dd/yyyy")) &gt; DATEVALUE(TEXT(Spreadsheet!J544,"mm/dd/yyyy"))),IF(OR(AND(ISBLANK(Spreadsheet!AC544),ISBLANK(Spreadsheet!C544)),AND(NOT(ISBLANK(Spreadsheet!C544)),ISBLANK(Spreadsheet!AC544),NOT(ISBLANK(Spreadsheet!D544)))),TRUE,FALSE),IF(DATEVALUE(TEXT(Spreadsheet!AC544,"mm/dd/yyyy")) &gt; DATEVALUE(TEXT(Spreadsheet!J544,"mm/dd/yyyy")),TRUE,FALSE))</f>
        <v>1</v>
      </c>
      <c r="BH544" s="5" t="b">
        <f>OR(AND(ISBLANK(Spreadsheet!C544),ISBLANK(Spreadsheet!AE544)),AND(NOT(ISBLANK(Spreadsheet!C544)),NOT(ISBLANK(Spreadsheet!D544)),ISBLANK(Spreadsheet!AE544)),AND(NOT(ISBLANK(Spreadsheet!C544)),ISBLANK(Spreadsheet!D544),NOT(ISBLANK(Spreadsheet!AE544)),LEN(Spreadsheet!AE544)&lt;=100))</f>
        <v>1</v>
      </c>
      <c r="BI544" s="5" t="b">
        <f t="array" ref="BI544">IF(ISBLANK(Spreadsheet!AF544),TRUE,ISNUMBER(MATCH(TRUE,EXACT(Spreadsheet!AF544,CobraShortReasons),0)))</f>
        <v>1</v>
      </c>
      <c r="BJ544" s="5" t="b">
        <f ca="1">IF(ISERROR(DATEVALUE(TEXT(Spreadsheet!AG544,"mm/dd/yyyy")) &gt; TODAY()),IF(ISBLANK(Spreadsheet!AG544),TRUE,FALSE),IF(DATEVALUE(TEXT(Spreadsheet!AG544,"mm/dd/yyyy")) &gt; TODAY(),FALSE,TRUE))</f>
        <v>1</v>
      </c>
      <c r="BK544" s="5" t="b">
        <f>OR(ISBLANK(Spreadsheet!AH544),LEN(Spreadsheet!AH544)&lt;=25)</f>
        <v>1</v>
      </c>
      <c r="BL544" s="5" t="b">
        <f t="array" aca="1" ref="BL544" ca="1">IF(ISBLANK(Spreadsheet!AI544),TRUE,ISNUMBER(MATCH(TRUE,EXACT(Spreadsheet!AI544,INDIRECT(Spreadsheet!$D$2)),0)))</f>
        <v>1</v>
      </c>
      <c r="BM544" s="5" t="b">
        <f t="array" aca="1" ref="BM544" ca="1">IF(ISBLANK(Spreadsheet!AJ544),TRUE,ISNUMBER(MATCH(TRUE,EXACT(Spreadsheet!AJ544,INDIRECT(Spreadsheet!BJ544)),0)))</f>
        <v>1</v>
      </c>
      <c r="BN544" s="5" t="b">
        <f t="array" ref="BN544">IF(ISBLANK(Spreadsheet!AK544),TRUE,ISNUMBER(MATCH(TRUE,EXACT(Spreadsheet!AK544,DentalPlans),0)))</f>
        <v>1</v>
      </c>
      <c r="BO544" s="5" t="b">
        <f t="array" aca="1" ref="BO544" ca="1">IF(ISBLANK(Spreadsheet!AL544),TRUE,ISNUMBER(MATCH(TRUE,EXACT(Spreadsheet!AL544,INDIRECT(Spreadsheet!BK544)),0)))</f>
        <v>1</v>
      </c>
      <c r="BP544" s="5" t="b">
        <f t="array" ref="BP544">IF(ISBLANK(Spreadsheet!AM544),TRUE,ISNUMBER(MATCH(TRUE,EXACT(Spreadsheet!AM544,VisionPlans),0)))</f>
        <v>1</v>
      </c>
      <c r="BQ544" s="5" t="b">
        <f t="array" aca="1" ref="BQ544" ca="1">IF(ISBLANK(Spreadsheet!AN544),TRUE,ISNUMBER(MATCH(TRUE,EXACT(Spreadsheet!AN544,INDIRECT(Spreadsheet!BL544)),0)))</f>
        <v>1</v>
      </c>
      <c r="BR544" s="5" t="b">
        <f t="array" ref="BR544">IF(ISBLANK(Spreadsheet!AO544),TRUE,ISNUMBER(MATCH(TRUE,EXACT(Spreadsheet!AO544,LifeBenefitClasses),0)))</f>
        <v>1</v>
      </c>
      <c r="BS544" s="5" t="b">
        <f>IF(OR(ISBLANK(Spreadsheet!AO544), Spreadsheet!AO544="Waive"),IF(ISBLANK(Spreadsheet!AP544),TRUE,FALSE),IF(OR(AND(NOT(ISBLANK(Spreadsheet!AO544)),ISBLANK(Spreadsheet!AP544)),NOT(ISNUMBER(VALUE(Spreadsheet!AP544)))),FALSE,IF(OR(AND(Spreadsheet!AP544&lt;6,MOD(Spreadsheet!AP544*10,5)=0), MOD(Spreadsheet!AP544,5000)=0),TRUE,FALSE)))</f>
        <v>1</v>
      </c>
      <c r="BT544" s="5" t="b">
        <f t="array" ref="BT544">IF(ISBLANK(Spreadsheet!AQ544),TRUE,ISNUMBER(MATCH(TRUE,EXACT(Spreadsheet!AQ544,EnrollWaive),0)))</f>
        <v>1</v>
      </c>
      <c r="BU544" s="5" t="b">
        <f t="array" ref="BU544">IF(ISBLANK(Spreadsheet!AR544),TRUE,ISNUMBER(MATCH(TRUE,EXACT(Spreadsheet!AR544,LifeBenefitClasses),0)))</f>
        <v>1</v>
      </c>
      <c r="BV544" s="5" t="b">
        <f>IF(OR(ISBLANK(Spreadsheet!AR544), Spreadsheet!AR544="Waive"),IF(ISBLANK(Spreadsheet!AS544),TRUE,FALSE),IF(OR(AND(NOT(ISBLANK(Spreadsheet!AR544)),ISBLANK(Spreadsheet!AS544)),NOT(ISNUMBER(VALUE(Spreadsheet!AS544)))),FALSE,IF(OR(AND(Spreadsheet!AS544&lt;6,MOD(Spreadsheet!AS544*10,5)=0), MOD(Spreadsheet!AS544,10000)=0),TRUE,FALSE)))</f>
        <v>1</v>
      </c>
      <c r="BW544" s="5" t="b">
        <f t="array" ref="BW544">IF(ISBLANK(Spreadsheet!AT544),TRUE,ISNUMBER(MATCH(TRUE,EXACT(Spreadsheet!AT544,LifeBenefitClasses),0)))</f>
        <v>1</v>
      </c>
      <c r="BX544" s="5" t="b">
        <f>IF(OR(ISBLANK(Spreadsheet!AT544), Spreadsheet!AT544="Waive"),IF(ISBLANK(Spreadsheet!AU544),TRUE,FALSE),IF(OR(AND(NOT(ISBLANK(Spreadsheet!AT544)),ISBLANK(Spreadsheet!AU544)),NOT(ISNUMBER(VALUE(Spreadsheet!AU544)))),FALSE,IF(AND(NOT(OR(ISBLANK(Spreadsheet!AT544),Spreadsheet!AT544="Waive")),NOT(OR(ISBLANK(Spreadsheet!AR544),Spreadsheet!AR544="Waive")),MOD(Spreadsheet!AU544,5000)=0, Spreadsheet!AU544&lt;=(Spreadsheet!AS544*0.5)),TRUE,FALSE)))</f>
        <v>1</v>
      </c>
      <c r="BY544" s="5" t="b">
        <f t="array" ref="BY544">IF(ISBLANK(Spreadsheet!AV544),TRUE,ISNUMBER(MATCH(TRUE,EXACT(Spreadsheet!AV544,EnrollWaive),0)))</f>
        <v>1</v>
      </c>
      <c r="BZ544" s="5" t="b">
        <f t="array" ref="BZ544">IF(ISBLANK(Spreadsheet!AW544),TRUE,ISNUMBER(MATCH(TRUE,EXACT(Spreadsheet!AW544,LifeBenefitClasses),0)))</f>
        <v>1</v>
      </c>
      <c r="CA544" s="5" t="b">
        <f t="array" ref="CA544">IF(ISBLANK(Spreadsheet!AX544),TRUE,ISNUMBER(MATCH(TRUE,EXACT(Spreadsheet!AX544,LifeBenefitClasses),0)))</f>
        <v>1</v>
      </c>
      <c r="CB544" s="5" t="b">
        <f t="array" ref="CB544">IF(ISBLANK(Spreadsheet!AY544),TRUE,ISNUMBER(MATCH(TRUE,EXACT(Spreadsheet!AY544,LifeBenefitClasses),0)))</f>
        <v>1</v>
      </c>
      <c r="CC544" s="5" t="b">
        <f t="array" ref="CC544">IF(ISBLANK(Spreadsheet!AZ544),TRUE,ISNUMBER(MATCH(TRUE,EXACT(Spreadsheet!AZ544,LifeBenefitClasses),0)))</f>
        <v>1</v>
      </c>
      <c r="CD544" s="5" t="b">
        <f t="array" ref="CD544">IF(ISBLANK(Spreadsheet!BA544),TRUE,ISNUMBER(MATCH(TRUE,EXACT(Spreadsheet!BA544,LifeBenefitClasses),0)))</f>
        <v>1</v>
      </c>
      <c r="CE544" s="5" t="b">
        <f>IF(OR(ISBLANK(Spreadsheet!BA544), Spreadsheet!BA544="Waive"),IF(ISBLANK(Spreadsheet!BB544),TRUE,FALSE),IF(OR(AND(NOT(ISBLANK(Spreadsheet!BA544)),ISBLANK(Spreadsheet!BB544)),NOT(ISNUMBER(VALUE(Spreadsheet!BB544))),ISBLANK(Spreadsheet!BC544),NOT(ISNUMBER(VALUE(Spreadsheet!BC544)))),FALSE,IF(AND(Spreadsheet!BB544&gt;=50000,Spreadsheet!BB544&lt;=250000,MOD(Spreadsheet!BB544,10000)=0,Spreadsheet!BB544&lt;=(10*Spreadsheet!BC544)),TRUE,FALSE)))</f>
        <v>1</v>
      </c>
      <c r="CF544" s="5" t="b">
        <f>IF(NOT(ISBLANK(Spreadsheet!BC544)),AND(ISNUMBER(VALUE(Spreadsheet!BC544)),Spreadsheet!BC544&gt;0),AND(OR(ISBLANK(Spreadsheet!AO544),Spreadsheet!AO544="Waive",AND(NOT(OR(ISBLANK(Spreadsheet!AO544),Spreadsheet!AO544="Waive")),Spreadsheet!AP544&gt;=6)),OR(ISBLANK(Spreadsheet!AR544),AND(NOT(OR(ISBLANK(Spreadsheet!AR544),Spreadsheet!AR544="Waive")),Spreadsheet!AS544&gt;=6)),OR(ISBLANK(Spreadsheet!AW544)),OR(ISBLANK(Spreadsheet!AX544)),OR(ISBLANK(Spreadsheet!AY544)),OR(ISBLANK(Spreadsheet!AZ544)),OR(ISBLANK(Spreadsheet!BA544),Spreadsheet!BA544="Waive")))</f>
        <v>1</v>
      </c>
      <c r="CG544" s="5" t="b">
        <f t="shared" ca="1" si="39"/>
        <v>1</v>
      </c>
    </row>
    <row r="545" spans="8:85" x14ac:dyDescent="0.3">
      <c r="H545" s="5">
        <f t="shared" ca="1" si="40"/>
        <v>2</v>
      </c>
      <c r="I545" s="5" t="str">
        <f t="shared" ca="1" si="38"/>
        <v/>
      </c>
      <c r="J545" s="5" t="str">
        <f>IF(AND(NOT(ISBLANK(Spreadsheet!C545)),ISBLANK(Spreadsheet!D545)),Spreadsheet!F545&amp;" "&amp;Spreadsheet!H545,"")</f>
        <v/>
      </c>
      <c r="K545" s="5">
        <f>IF(AND(NOT(ISBLANK(Spreadsheet!C545)),ISBLANK(Spreadsheet!D545)),COUNTIFS(Spreadsheet!E546:E$786,"=Child",Spreadsheet!C546:C$786, "="&amp;Spreadsheet!C545) + COUNTIFS(Spreadsheet!E546:E$786,"=Step-child",Spreadsheet!C546:C$786, "="&amp;Spreadsheet!C545),0)</f>
        <v>0</v>
      </c>
      <c r="L545" s="5">
        <f>IF(NOT(ISBLANK(J545)),COUNTIFS(Spreadsheet!E546:E$786,"=Wife",Spreadsheet!C546:C$786, "="&amp;Spreadsheet!C545) + COUNTIFS(Spreadsheet!E546:E$786,"=Husband",Spreadsheet!C546:C$786, "="&amp;Spreadsheet!C545),0)</f>
        <v>0</v>
      </c>
      <c r="M545" s="5">
        <f>IF(NOT(ISBLANK(Spreadsheet!AJ545)),VLOOKUP(Spreadsheet!AJ545,'Drop Downs'!$P$2:$R$16,3,FALSE),0)</f>
        <v>0</v>
      </c>
      <c r="N545" s="5">
        <f>IF(NOT(ISBLANK(Spreadsheet!AJ545)), VLOOKUP(Spreadsheet!AJ545,'Drop Downs'!$P$2:$R$16,2,FALSE),0)</f>
        <v>0</v>
      </c>
      <c r="O545" s="5">
        <f>IF(NOT(ISBLANK(Spreadsheet!AL545)),VLOOKUP(Spreadsheet!AL545,'Drop Downs'!$P$2:$R$16,3,FALSE), 0)</f>
        <v>0</v>
      </c>
      <c r="P545" s="5">
        <f>IF(NOT(ISBLANK(Spreadsheet!AL545)),VLOOKUP(Spreadsheet!AL545,'Drop Downs'!$P$2:$R$16,2,FALSE),0)</f>
        <v>0</v>
      </c>
      <c r="Q545" s="5">
        <f>IF(NOT(ISBLANK(Spreadsheet!AN545)),VLOOKUP(Spreadsheet!AN545,'Drop Downs'!$P$2:$R$16,3,FALSE),0)</f>
        <v>0</v>
      </c>
      <c r="R545" s="5">
        <f>IF(NOT(ISBLANK(Spreadsheet!AN545)),VLOOKUP(Spreadsheet!AN545,'Drop Downs'!$P$2:$R$16,2,FALSE),0)</f>
        <v>0</v>
      </c>
      <c r="S545" s="5" t="str">
        <f>IF(OR(M545&gt;K545,N545&gt;L545,O545&gt;K545, Q545&gt;K545,N545&gt;L545, P545&gt;L545, R545&gt;L545),"Member currently has a coverage election over what he/she needs.  Please add more dependents or adjust the coverage election.","")&amp;(IF(AND(NOT(ISBLANK(Spreadsheet!C545)),NOT(ISBLANK(Spreadsheet!D545)),ISBLANK(Spreadsheet!E545)),"Dependent lacks a relationship to member.Please select one from the drop-down.",""))</f>
        <v/>
      </c>
      <c r="T545" s="5" t="b">
        <f t="shared" si="41"/>
        <v>1</v>
      </c>
      <c r="U545" s="5" t="b">
        <f>OR(ISBLANK(Spreadsheet!C545),IF(NOT(ISBLANK(Spreadsheet!D545)),NOT(ISBLANK(Spreadsheet!E545)),TRUE))</f>
        <v>1</v>
      </c>
      <c r="V545" s="5" t="b">
        <f>OR(ISBLANK(Spreadsheet!C545), NOT(ISBLANK(Spreadsheet!I545)))</f>
        <v>1</v>
      </c>
      <c r="W545" s="5" t="b">
        <f>OR(ISBLANK(Spreadsheet!D545),NOT(ISBLANK(Spreadsheet!C545)))</f>
        <v>1</v>
      </c>
      <c r="X545" s="155" t="str">
        <f>REPT("0",MIN(FIND({1,2,3,4,5,6,7,8,9},Spreadsheet!C545&amp;"123456789"))-1)&amp;IF(ISBLANK(Spreadsheet!C545),"",SUMPRODUCT(MID(0&amp;Spreadsheet!C545,LARGE(INDEX(ISNUMBER(--MID(Spreadsheet!C545,ROW($1:$225),1))*
 ROW($1:$225),0),ROW($1:$225))+1,1)*10^ROW($1:$225)/10))</f>
        <v/>
      </c>
      <c r="Y545" s="5" t="b">
        <f>IF(NOT(ISBLANK(Spreadsheet!C545)),IF(AND(ISNUMBER(VALUE(Spreadsheet!C545)), LEN(Spreadsheet!C545)=9),TRUE,FALSE),TRUE)</f>
        <v>1</v>
      </c>
      <c r="Z545" s="155" t="str">
        <f>REPT("0",MIN(FIND({1,2,3,4,5,6,7,8,9},Spreadsheet!D545&amp;"123456789"))-1)&amp;IF(ISBLANK(Spreadsheet!D545),"",SUMPRODUCT(MID(0&amp;Spreadsheet!D545,LARGE(INDEX(ISNUMBER(--MID(Spreadsheet!D545,ROW($1:$225),1))*
 ROW($1:$225),0),ROW($1:$225))+1,1)*10^ROW($1:$225)/10))</f>
        <v/>
      </c>
      <c r="AA545" s="5" t="b">
        <f>IF(AND(NOT(ISBLANK(Spreadsheet!D545)),NOT(ISBLANK(Spreadsheet!C545))),IF(AND(ISNUMBER(VALUE(Spreadsheet!D545)), LEN(Spreadsheet!D545)=9),TRUE,FALSE),IF(AND(NOT(ISBLANK(Spreadsheet!D545)),ISBLANK(Spreadsheet!C545)),FALSE,TRUE))</f>
        <v>1</v>
      </c>
      <c r="AB545" s="5" t="b">
        <f>OR(ISBLANK(Spreadsheet!Y545),IF(NOT(ISBLANK(Spreadsheet!Y545)),LEN(Spreadsheet!Y545)=10,ISNUMBER(VALUE(Spreadsheet!Y545))))</f>
        <v>1</v>
      </c>
      <c r="AC545" s="5" t="b">
        <f>OR(ISBLANK(Spreadsheet!AI545), AND(NOT(ISBLANK(Spreadsheet!AJ545)), NOT(ISNUMBER(SEARCH("Waive",Spreadsheet!AJ545)))))</f>
        <v>1</v>
      </c>
      <c r="AD545" s="5" t="b">
        <f>OR(ISBLANK(Spreadsheet!AK545), AND(NOT(ISBLANK(Spreadsheet!AL545)), NOT(ISNUMBER(SEARCH("Waive",Spreadsheet!AL545)))))</f>
        <v>1</v>
      </c>
      <c r="AE545" s="5" t="b">
        <f>OR(ISBLANK(Spreadsheet!AM545), AND(NOT(ISBLANK(Spreadsheet!AN545)), NOT(ISNUMBER(SEARCH("Waive", Spreadsheet!AN545)))))</f>
        <v>1</v>
      </c>
      <c r="AF545" s="5" t="b">
        <f>OR(ISBLANK(Spreadsheet!C545), NOT(ISBLANK(Spreadsheet!D545)),NOT(ISBLANK(Spreadsheet!L545)))</f>
        <v>1</v>
      </c>
      <c r="AG545" s="5" t="b">
        <f>IF(AND(NOT(ISBLANK(Spreadsheet!C545)), NOT(ISBLANK(Spreadsheet!D545)),Spreadsheet!C545&lt;&gt;Spreadsheet!D545),IF(ISERROR(VLOOKUP(Spreadsheet!C545, Spreadsheet!$C$6:'Spreadsheet'!$C544,1,FALSE)), FALSE, TRUE),TRUE)</f>
        <v>1</v>
      </c>
      <c r="AH545" s="5" t="b">
        <f>Spreadsheet!$B$2=Spreadsheet!AD545</f>
        <v>1</v>
      </c>
      <c r="AI545" s="5" t="b">
        <f>IF(ISBLANK(Spreadsheet!G545),TRUE,IF(OR(LEN(Spreadsheet!G545)&gt;1,ISNUMBER(VALUE(Spreadsheet!G545))),FALSE,TRUE))</f>
        <v>1</v>
      </c>
      <c r="AJ545" s="5" t="b">
        <f>OR(ISBLANK(Spreadsheet!C545), NOT(ISBLANK(Spreadsheet!B545)), NOT(ISBLANK(Spreadsheet!D545)))</f>
        <v>1</v>
      </c>
      <c r="AK545" s="5" t="b">
        <f t="array" ref="AK545">IF(OR(AND(ISBLANK(Spreadsheet!E545),ISBLANK(Spreadsheet!D545),NOT(ISBLANK(Spreadsheet!C545))),AND(ISBLANK(Spreadsheet!E545),ISBLANK(Spreadsheet!D545),ISBLANK(Spreadsheet!C545))),TRUE,ISNUMBER(MATCH(TRUE,EXACT(Spreadsheet!E545,Relationships),0)))</f>
        <v>1</v>
      </c>
      <c r="AL545" s="5" t="b">
        <f>IF(NOT(ISBLANK(Spreadsheet!C545)),IF(OR(ISBLANK(Spreadsheet!F545),LEN(Spreadsheet!F545)&gt;40),FALSE,TRUE),TRUE)</f>
        <v>1</v>
      </c>
      <c r="AM545" s="5" t="b">
        <f>IF(NOT(ISBLANK(Spreadsheet!C545)),IF(OR(ISBLANK(Spreadsheet!H545),LEN(Spreadsheet!H545)&gt;40),FALSE,TRUE),TRUE)</f>
        <v>1</v>
      </c>
      <c r="AN545" s="5" t="b">
        <f t="array" ref="AN545">IF(ISBLANK(Spreadsheet!I545),TRUE,ISNUMBER(MATCH(TRUE,EXACT(Spreadsheet!I545,GenderValues),0)))</f>
        <v>1</v>
      </c>
      <c r="AO545" s="5" t="b">
        <f ca="1">IF(ISERROR(DATEVALUE(TEXT(Spreadsheet!J545,"mm/dd/yyyy")) &gt; TODAY()),IF(AND(ISBLANK(Spreadsheet!J545),ISBLANK(Spreadsheet!C545)),TRUE,FALSE),IF(DATEVALUE(TEXT(Spreadsheet!J545,"mm/dd/yyyy")) &gt; TODAY(),FALSE,TRUE))</f>
        <v>1</v>
      </c>
      <c r="AP545" s="5" t="b">
        <f>OR(ISBLANK(Spreadsheet!K545),LEN(Spreadsheet!K545)&lt;=100)</f>
        <v>1</v>
      </c>
      <c r="AQ545" s="5" t="b">
        <f t="array" ref="AQ545">IF(OR(AND(ISBLANK(Spreadsheet!L545),ISBLANK(Spreadsheet!C545)),AND(NOT(ISBLANK(Spreadsheet!C545)),NOT(ISBLANK(Spreadsheet!D545)))),TRUE,ISNUMBER(MATCH(TRUE,EXACT(Spreadsheet!L545,MaritalStatus),0)))</f>
        <v>1</v>
      </c>
      <c r="AR545" s="5" t="b">
        <f ca="1">IF(ISERROR(DATEVALUE(TEXT(Spreadsheet!M545,"mm/dd/yyyy")) &gt; TODAY()),IF(ISBLANK(Spreadsheet!M545),TRUE,FALSE),IF(DATEVALUE(TEXT(Spreadsheet!M545,"mm/dd/yyyy")) &gt; TODAY(),FALSE,TRUE))</f>
        <v>1</v>
      </c>
      <c r="AS545" s="5" t="b">
        <f>OR(ISBLANK(Spreadsheet!N545),LEN(Spreadsheet!N545)&lt;=100)</f>
        <v>1</v>
      </c>
      <c r="AT545" s="5" t="b">
        <f>OR(ISBLANK(Spreadsheet!O545),UPPER(Spreadsheet!O545)="YES")</f>
        <v>1</v>
      </c>
      <c r="AU545" s="5" t="b">
        <f>OR(ISBLANK(Spreadsheet!P545),UPPER(Spreadsheet!P545)="YES")</f>
        <v>1</v>
      </c>
      <c r="AV545" s="5" t="b">
        <f t="array" ref="AV545">IF(ISBLANK(Spreadsheet!Q545),TRUE,ISNUMBER(MATCH(TRUE,EXACT(Spreadsheet!Q545,OnGroupsPriorIns),0)))</f>
        <v>1</v>
      </c>
      <c r="AW545" s="5" t="b">
        <f>OR(ISBLANK(Spreadsheet!R545),UPPER(Spreadsheet!R545)="YES")</f>
        <v>1</v>
      </c>
      <c r="AX545" s="5" t="b">
        <f>OR(ISBLANK(Spreadsheet!S545),UPPER(Spreadsheet!S545)="YES")</f>
        <v>1</v>
      </c>
      <c r="AY545" s="5" t="b">
        <f>OR(AND(ISBLANK(Spreadsheet!C545),LEN(Spreadsheet!T545)=0),AND(NOT(ISBLANK(Spreadsheet!C545)),LEN(Spreadsheet!T545)&gt;0,LEN(Spreadsheet!T545)&lt;=50))</f>
        <v>1</v>
      </c>
      <c r="AZ545" s="5" t="b">
        <f>OR(LEN(Spreadsheet!U545)=0,AND(LEN(Spreadsheet!U545)&gt;0,LEN(Spreadsheet!U545)&lt;=50))</f>
        <v>1</v>
      </c>
      <c r="BA545" s="5" t="b">
        <f>OR(AND(ISBLANK(Spreadsheet!C545),LEN(Spreadsheet!V545)=0),AND(NOT(ISBLANK(Spreadsheet!C545)),LEN(Spreadsheet!V545)&gt;0,LEN(Spreadsheet!V545)&lt;=50))</f>
        <v>1</v>
      </c>
      <c r="BB545" s="5" t="b">
        <f t="array" ref="BB545">IF(AND(ISBLANK(Spreadsheet!C545),LEN(Spreadsheet!W545)=0),TRUE,ISNUMBER(MATCH(TRUE,EXACT(Spreadsheet!W545,States),0)))</f>
        <v>1</v>
      </c>
      <c r="BC545" s="5" t="b">
        <f>OR(AND(ISBLANK(Spreadsheet!C545),LEN(Spreadsheet!X545)=0),AND(NOT(ISBLANK(Spreadsheet!C545)),LEN(Spreadsheet!X545)&gt;0,LEN(Spreadsheet!X545)=5,ISNUMBER(VALUE(Spreadsheet!X545))))</f>
        <v>1</v>
      </c>
      <c r="BD545" s="5" t="b">
        <f>OR(ISBLANK(Spreadsheet!Z545),LEN(Spreadsheet!Z545)&lt;=50)</f>
        <v>1</v>
      </c>
      <c r="BE545" s="5" t="b">
        <f>ISBLANK(Spreadsheet!AA545)</f>
        <v>1</v>
      </c>
      <c r="BF545" s="5" t="b">
        <f>ISBLANK(Spreadsheet!AB545)</f>
        <v>1</v>
      </c>
      <c r="BG545" s="5" t="b">
        <f>IF(ISERROR(DATEVALUE(TEXT(Spreadsheet!AC545,"mm/dd/yyyy")) &gt; DATEVALUE(TEXT(Spreadsheet!J545,"mm/dd/yyyy"))),IF(OR(AND(ISBLANK(Spreadsheet!AC545),ISBLANK(Spreadsheet!C545)),AND(NOT(ISBLANK(Spreadsheet!C545)),ISBLANK(Spreadsheet!AC545),NOT(ISBLANK(Spreadsheet!D545)))),TRUE,FALSE),IF(DATEVALUE(TEXT(Spreadsheet!AC545,"mm/dd/yyyy")) &gt; DATEVALUE(TEXT(Spreadsheet!J545,"mm/dd/yyyy")),TRUE,FALSE))</f>
        <v>1</v>
      </c>
      <c r="BH545" s="5" t="b">
        <f>OR(AND(ISBLANK(Spreadsheet!C545),ISBLANK(Spreadsheet!AE545)),AND(NOT(ISBLANK(Spreadsheet!C545)),NOT(ISBLANK(Spreadsheet!D545)),ISBLANK(Spreadsheet!AE545)),AND(NOT(ISBLANK(Spreadsheet!C545)),ISBLANK(Spreadsheet!D545),NOT(ISBLANK(Spreadsheet!AE545)),LEN(Spreadsheet!AE545)&lt;=100))</f>
        <v>1</v>
      </c>
      <c r="BI545" s="5" t="b">
        <f t="array" ref="BI545">IF(ISBLANK(Spreadsheet!AF545),TRUE,ISNUMBER(MATCH(TRUE,EXACT(Spreadsheet!AF545,CobraShortReasons),0)))</f>
        <v>1</v>
      </c>
      <c r="BJ545" s="5" t="b">
        <f ca="1">IF(ISERROR(DATEVALUE(TEXT(Spreadsheet!AG545,"mm/dd/yyyy")) &gt; TODAY()),IF(ISBLANK(Spreadsheet!AG545),TRUE,FALSE),IF(DATEVALUE(TEXT(Spreadsheet!AG545,"mm/dd/yyyy")) &gt; TODAY(),FALSE,TRUE))</f>
        <v>1</v>
      </c>
      <c r="BK545" s="5" t="b">
        <f>OR(ISBLANK(Spreadsheet!AH545),LEN(Spreadsheet!AH545)&lt;=25)</f>
        <v>1</v>
      </c>
      <c r="BL545" s="5" t="b">
        <f t="array" aca="1" ref="BL545" ca="1">IF(ISBLANK(Spreadsheet!AI545),TRUE,ISNUMBER(MATCH(TRUE,EXACT(Spreadsheet!AI545,INDIRECT(Spreadsheet!$D$2)),0)))</f>
        <v>1</v>
      </c>
      <c r="BM545" s="5" t="b">
        <f t="array" aca="1" ref="BM545" ca="1">IF(ISBLANK(Spreadsheet!AJ545),TRUE,ISNUMBER(MATCH(TRUE,EXACT(Spreadsheet!AJ545,INDIRECT(Spreadsheet!BJ545)),0)))</f>
        <v>1</v>
      </c>
      <c r="BN545" s="5" t="b">
        <f t="array" ref="BN545">IF(ISBLANK(Spreadsheet!AK545),TRUE,ISNUMBER(MATCH(TRUE,EXACT(Spreadsheet!AK545,DentalPlans),0)))</f>
        <v>1</v>
      </c>
      <c r="BO545" s="5" t="b">
        <f t="array" aca="1" ref="BO545" ca="1">IF(ISBLANK(Spreadsheet!AL545),TRUE,ISNUMBER(MATCH(TRUE,EXACT(Spreadsheet!AL545,INDIRECT(Spreadsheet!BK545)),0)))</f>
        <v>1</v>
      </c>
      <c r="BP545" s="5" t="b">
        <f t="array" ref="BP545">IF(ISBLANK(Spreadsheet!AM545),TRUE,ISNUMBER(MATCH(TRUE,EXACT(Spreadsheet!AM545,VisionPlans),0)))</f>
        <v>1</v>
      </c>
      <c r="BQ545" s="5" t="b">
        <f t="array" aca="1" ref="BQ545" ca="1">IF(ISBLANK(Spreadsheet!AN545),TRUE,ISNUMBER(MATCH(TRUE,EXACT(Spreadsheet!AN545,INDIRECT(Spreadsheet!BL545)),0)))</f>
        <v>1</v>
      </c>
      <c r="BR545" s="5" t="b">
        <f t="array" ref="BR545">IF(ISBLANK(Spreadsheet!AO545),TRUE,ISNUMBER(MATCH(TRUE,EXACT(Spreadsheet!AO545,LifeBenefitClasses),0)))</f>
        <v>1</v>
      </c>
      <c r="BS545" s="5" t="b">
        <f>IF(OR(ISBLANK(Spreadsheet!AO545), Spreadsheet!AO545="Waive"),IF(ISBLANK(Spreadsheet!AP545),TRUE,FALSE),IF(OR(AND(NOT(ISBLANK(Spreadsheet!AO545)),ISBLANK(Spreadsheet!AP545)),NOT(ISNUMBER(VALUE(Spreadsheet!AP545)))),FALSE,IF(OR(AND(Spreadsheet!AP545&lt;6,MOD(Spreadsheet!AP545*10,5)=0), MOD(Spreadsheet!AP545,5000)=0),TRUE,FALSE)))</f>
        <v>1</v>
      </c>
      <c r="BT545" s="5" t="b">
        <f t="array" ref="BT545">IF(ISBLANK(Spreadsheet!AQ545),TRUE,ISNUMBER(MATCH(TRUE,EXACT(Spreadsheet!AQ545,EnrollWaive),0)))</f>
        <v>1</v>
      </c>
      <c r="BU545" s="5" t="b">
        <f t="array" ref="BU545">IF(ISBLANK(Spreadsheet!AR545),TRUE,ISNUMBER(MATCH(TRUE,EXACT(Spreadsheet!AR545,LifeBenefitClasses),0)))</f>
        <v>1</v>
      </c>
      <c r="BV545" s="5" t="b">
        <f>IF(OR(ISBLANK(Spreadsheet!AR545), Spreadsheet!AR545="Waive"),IF(ISBLANK(Spreadsheet!AS545),TRUE,FALSE),IF(OR(AND(NOT(ISBLANK(Spreadsheet!AR545)),ISBLANK(Spreadsheet!AS545)),NOT(ISNUMBER(VALUE(Spreadsheet!AS545)))),FALSE,IF(OR(AND(Spreadsheet!AS545&lt;6,MOD(Spreadsheet!AS545*10,5)=0), MOD(Spreadsheet!AS545,10000)=0),TRUE,FALSE)))</f>
        <v>1</v>
      </c>
      <c r="BW545" s="5" t="b">
        <f t="array" ref="BW545">IF(ISBLANK(Spreadsheet!AT545),TRUE,ISNUMBER(MATCH(TRUE,EXACT(Spreadsheet!AT545,LifeBenefitClasses),0)))</f>
        <v>1</v>
      </c>
      <c r="BX545" s="5" t="b">
        <f>IF(OR(ISBLANK(Spreadsheet!AT545), Spreadsheet!AT545="Waive"),IF(ISBLANK(Spreadsheet!AU545),TRUE,FALSE),IF(OR(AND(NOT(ISBLANK(Spreadsheet!AT545)),ISBLANK(Spreadsheet!AU545)),NOT(ISNUMBER(VALUE(Spreadsheet!AU545)))),FALSE,IF(AND(NOT(OR(ISBLANK(Spreadsheet!AT545),Spreadsheet!AT545="Waive")),NOT(OR(ISBLANK(Spreadsheet!AR545),Spreadsheet!AR545="Waive")),MOD(Spreadsheet!AU545,5000)=0, Spreadsheet!AU545&lt;=(Spreadsheet!AS545*0.5)),TRUE,FALSE)))</f>
        <v>1</v>
      </c>
      <c r="BY545" s="5" t="b">
        <f t="array" ref="BY545">IF(ISBLANK(Spreadsheet!AV545),TRUE,ISNUMBER(MATCH(TRUE,EXACT(Spreadsheet!AV545,EnrollWaive),0)))</f>
        <v>1</v>
      </c>
      <c r="BZ545" s="5" t="b">
        <f t="array" ref="BZ545">IF(ISBLANK(Spreadsheet!AW545),TRUE,ISNUMBER(MATCH(TRUE,EXACT(Spreadsheet!AW545,LifeBenefitClasses),0)))</f>
        <v>1</v>
      </c>
      <c r="CA545" s="5" t="b">
        <f t="array" ref="CA545">IF(ISBLANK(Spreadsheet!AX545),TRUE,ISNUMBER(MATCH(TRUE,EXACT(Spreadsheet!AX545,LifeBenefitClasses),0)))</f>
        <v>1</v>
      </c>
      <c r="CB545" s="5" t="b">
        <f t="array" ref="CB545">IF(ISBLANK(Spreadsheet!AY545),TRUE,ISNUMBER(MATCH(TRUE,EXACT(Spreadsheet!AY545,LifeBenefitClasses),0)))</f>
        <v>1</v>
      </c>
      <c r="CC545" s="5" t="b">
        <f t="array" ref="CC545">IF(ISBLANK(Spreadsheet!AZ545),TRUE,ISNUMBER(MATCH(TRUE,EXACT(Spreadsheet!AZ545,LifeBenefitClasses),0)))</f>
        <v>1</v>
      </c>
      <c r="CD545" s="5" t="b">
        <f t="array" ref="CD545">IF(ISBLANK(Spreadsheet!BA545),TRUE,ISNUMBER(MATCH(TRUE,EXACT(Spreadsheet!BA545,LifeBenefitClasses),0)))</f>
        <v>1</v>
      </c>
      <c r="CE545" s="5" t="b">
        <f>IF(OR(ISBLANK(Spreadsheet!BA545), Spreadsheet!BA545="Waive"),IF(ISBLANK(Spreadsheet!BB545),TRUE,FALSE),IF(OR(AND(NOT(ISBLANK(Spreadsheet!BA545)),ISBLANK(Spreadsheet!BB545)),NOT(ISNUMBER(VALUE(Spreadsheet!BB545))),ISBLANK(Spreadsheet!BC545),NOT(ISNUMBER(VALUE(Spreadsheet!BC545)))),FALSE,IF(AND(Spreadsheet!BB545&gt;=50000,Spreadsheet!BB545&lt;=250000,MOD(Spreadsheet!BB545,10000)=0,Spreadsheet!BB545&lt;=(10*Spreadsheet!BC545)),TRUE,FALSE)))</f>
        <v>1</v>
      </c>
      <c r="CF545" s="5" t="b">
        <f>IF(NOT(ISBLANK(Spreadsheet!BC545)),AND(ISNUMBER(VALUE(Spreadsheet!BC545)),Spreadsheet!BC545&gt;0),AND(OR(ISBLANK(Spreadsheet!AO545),Spreadsheet!AO545="Waive",AND(NOT(OR(ISBLANK(Spreadsheet!AO545),Spreadsheet!AO545="Waive")),Spreadsheet!AP545&gt;=6)),OR(ISBLANK(Spreadsheet!AR545),AND(NOT(OR(ISBLANK(Spreadsheet!AR545),Spreadsheet!AR545="Waive")),Spreadsheet!AS545&gt;=6)),OR(ISBLANK(Spreadsheet!AW545)),OR(ISBLANK(Spreadsheet!AX545)),OR(ISBLANK(Spreadsheet!AY545)),OR(ISBLANK(Spreadsheet!AZ545)),OR(ISBLANK(Spreadsheet!BA545),Spreadsheet!BA545="Waive")))</f>
        <v>1</v>
      </c>
      <c r="CG545" s="5" t="b">
        <f t="shared" ca="1" si="39"/>
        <v>1</v>
      </c>
    </row>
    <row r="546" spans="8:85" x14ac:dyDescent="0.3">
      <c r="H546" s="5">
        <f t="shared" ca="1" si="40"/>
        <v>2</v>
      </c>
      <c r="I546" s="5" t="str">
        <f t="shared" ca="1" si="38"/>
        <v/>
      </c>
      <c r="J546" s="5" t="str">
        <f>IF(AND(NOT(ISBLANK(Spreadsheet!C546)),ISBLANK(Spreadsheet!D546)),Spreadsheet!F546&amp;" "&amp;Spreadsheet!H546,"")</f>
        <v/>
      </c>
      <c r="K546" s="5">
        <f>IF(AND(NOT(ISBLANK(Spreadsheet!C546)),ISBLANK(Spreadsheet!D546)),COUNTIFS(Spreadsheet!E547:E$786,"=Child",Spreadsheet!C547:C$786, "="&amp;Spreadsheet!C546) + COUNTIFS(Spreadsheet!E547:E$786,"=Step-child",Spreadsheet!C547:C$786, "="&amp;Spreadsheet!C546),0)</f>
        <v>0</v>
      </c>
      <c r="L546" s="5">
        <f>IF(NOT(ISBLANK(J546)),COUNTIFS(Spreadsheet!E547:E$786,"=Wife",Spreadsheet!C547:C$786, "="&amp;Spreadsheet!C546) + COUNTIFS(Spreadsheet!E547:E$786,"=Husband",Spreadsheet!C547:C$786, "="&amp;Spreadsheet!C546),0)</f>
        <v>0</v>
      </c>
      <c r="M546" s="5">
        <f>IF(NOT(ISBLANK(Spreadsheet!AJ546)),VLOOKUP(Spreadsheet!AJ546,'Drop Downs'!$P$2:$R$16,3,FALSE),0)</f>
        <v>0</v>
      </c>
      <c r="N546" s="5">
        <f>IF(NOT(ISBLANK(Spreadsheet!AJ546)), VLOOKUP(Spreadsheet!AJ546,'Drop Downs'!$P$2:$R$16,2,FALSE),0)</f>
        <v>0</v>
      </c>
      <c r="O546" s="5">
        <f>IF(NOT(ISBLANK(Spreadsheet!AL546)),VLOOKUP(Spreadsheet!AL546,'Drop Downs'!$P$2:$R$16,3,FALSE), 0)</f>
        <v>0</v>
      </c>
      <c r="P546" s="5">
        <f>IF(NOT(ISBLANK(Spreadsheet!AL546)),VLOOKUP(Spreadsheet!AL546,'Drop Downs'!$P$2:$R$16,2,FALSE),0)</f>
        <v>0</v>
      </c>
      <c r="Q546" s="5">
        <f>IF(NOT(ISBLANK(Spreadsheet!AN546)),VLOOKUP(Spreadsheet!AN546,'Drop Downs'!$P$2:$R$16,3,FALSE),0)</f>
        <v>0</v>
      </c>
      <c r="R546" s="5">
        <f>IF(NOT(ISBLANK(Spreadsheet!AN546)),VLOOKUP(Spreadsheet!AN546,'Drop Downs'!$P$2:$R$16,2,FALSE),0)</f>
        <v>0</v>
      </c>
      <c r="S546" s="5" t="str">
        <f>IF(OR(M546&gt;K546,N546&gt;L546,O546&gt;K546, Q546&gt;K546,N546&gt;L546, P546&gt;L546, R546&gt;L546),"Member currently has a coverage election over what he/she needs.  Please add more dependents or adjust the coverage election.","")&amp;(IF(AND(NOT(ISBLANK(Spreadsheet!C546)),NOT(ISBLANK(Spreadsheet!D546)),ISBLANK(Spreadsheet!E546)),"Dependent lacks a relationship to member.Please select one from the drop-down.",""))</f>
        <v/>
      </c>
      <c r="T546" s="5" t="b">
        <f t="shared" si="41"/>
        <v>1</v>
      </c>
      <c r="U546" s="5" t="b">
        <f>OR(ISBLANK(Spreadsheet!C546),IF(NOT(ISBLANK(Spreadsheet!D546)),NOT(ISBLANK(Spreadsheet!E546)),TRUE))</f>
        <v>1</v>
      </c>
      <c r="V546" s="5" t="b">
        <f>OR(ISBLANK(Spreadsheet!C546), NOT(ISBLANK(Spreadsheet!I546)))</f>
        <v>1</v>
      </c>
      <c r="W546" s="5" t="b">
        <f>OR(ISBLANK(Spreadsheet!D546),NOT(ISBLANK(Spreadsheet!C546)))</f>
        <v>1</v>
      </c>
      <c r="X546" s="155" t="str">
        <f>REPT("0",MIN(FIND({1,2,3,4,5,6,7,8,9},Spreadsheet!C546&amp;"123456789"))-1)&amp;IF(ISBLANK(Spreadsheet!C546),"",SUMPRODUCT(MID(0&amp;Spreadsheet!C546,LARGE(INDEX(ISNUMBER(--MID(Spreadsheet!C546,ROW($1:$225),1))*
 ROW($1:$225),0),ROW($1:$225))+1,1)*10^ROW($1:$225)/10))</f>
        <v/>
      </c>
      <c r="Y546" s="5" t="b">
        <f>IF(NOT(ISBLANK(Spreadsheet!C546)),IF(AND(ISNUMBER(VALUE(Spreadsheet!C546)), LEN(Spreadsheet!C546)=9),TRUE,FALSE),TRUE)</f>
        <v>1</v>
      </c>
      <c r="Z546" s="155" t="str">
        <f>REPT("0",MIN(FIND({1,2,3,4,5,6,7,8,9},Spreadsheet!D546&amp;"123456789"))-1)&amp;IF(ISBLANK(Spreadsheet!D546),"",SUMPRODUCT(MID(0&amp;Spreadsheet!D546,LARGE(INDEX(ISNUMBER(--MID(Spreadsheet!D546,ROW($1:$225),1))*
 ROW($1:$225),0),ROW($1:$225))+1,1)*10^ROW($1:$225)/10))</f>
        <v/>
      </c>
      <c r="AA546" s="5" t="b">
        <f>IF(AND(NOT(ISBLANK(Spreadsheet!D546)),NOT(ISBLANK(Spreadsheet!C546))),IF(AND(ISNUMBER(VALUE(Spreadsheet!D546)), LEN(Spreadsheet!D546)=9),TRUE,FALSE),IF(AND(NOT(ISBLANK(Spreadsheet!D546)),ISBLANK(Spreadsheet!C546)),FALSE,TRUE))</f>
        <v>1</v>
      </c>
      <c r="AB546" s="5" t="b">
        <f>OR(ISBLANK(Spreadsheet!Y546),IF(NOT(ISBLANK(Spreadsheet!Y546)),LEN(Spreadsheet!Y546)=10,ISNUMBER(VALUE(Spreadsheet!Y546))))</f>
        <v>1</v>
      </c>
      <c r="AC546" s="5" t="b">
        <f>OR(ISBLANK(Spreadsheet!AI546), AND(NOT(ISBLANK(Spreadsheet!AJ546)), NOT(ISNUMBER(SEARCH("Waive",Spreadsheet!AJ546)))))</f>
        <v>1</v>
      </c>
      <c r="AD546" s="5" t="b">
        <f>OR(ISBLANK(Spreadsheet!AK546), AND(NOT(ISBLANK(Spreadsheet!AL546)), NOT(ISNUMBER(SEARCH("Waive",Spreadsheet!AL546)))))</f>
        <v>1</v>
      </c>
      <c r="AE546" s="5" t="b">
        <f>OR(ISBLANK(Spreadsheet!AM546), AND(NOT(ISBLANK(Spreadsheet!AN546)), NOT(ISNUMBER(SEARCH("Waive", Spreadsheet!AN546)))))</f>
        <v>1</v>
      </c>
      <c r="AF546" s="5" t="b">
        <f>OR(ISBLANK(Spreadsheet!C546), NOT(ISBLANK(Spreadsheet!D546)),NOT(ISBLANK(Spreadsheet!L546)))</f>
        <v>1</v>
      </c>
      <c r="AG546" s="5" t="b">
        <f>IF(AND(NOT(ISBLANK(Spreadsheet!C546)), NOT(ISBLANK(Spreadsheet!D546)),Spreadsheet!C546&lt;&gt;Spreadsheet!D546),IF(ISERROR(VLOOKUP(Spreadsheet!C546, Spreadsheet!$C$6:'Spreadsheet'!$C545,1,FALSE)), FALSE, TRUE),TRUE)</f>
        <v>1</v>
      </c>
      <c r="AH546" s="5" t="b">
        <f>Spreadsheet!$B$2=Spreadsheet!AD546</f>
        <v>1</v>
      </c>
      <c r="AI546" s="5" t="b">
        <f>IF(ISBLANK(Spreadsheet!G546),TRUE,IF(OR(LEN(Spreadsheet!G546)&gt;1,ISNUMBER(VALUE(Spreadsheet!G546))),FALSE,TRUE))</f>
        <v>1</v>
      </c>
      <c r="AJ546" s="5" t="b">
        <f>OR(ISBLANK(Spreadsheet!C546), NOT(ISBLANK(Spreadsheet!B546)), NOT(ISBLANK(Spreadsheet!D546)))</f>
        <v>1</v>
      </c>
      <c r="AK546" s="5" t="b">
        <f t="array" ref="AK546">IF(OR(AND(ISBLANK(Spreadsheet!E546),ISBLANK(Spreadsheet!D546),NOT(ISBLANK(Spreadsheet!C546))),AND(ISBLANK(Spreadsheet!E546),ISBLANK(Spreadsheet!D546),ISBLANK(Spreadsheet!C546))),TRUE,ISNUMBER(MATCH(TRUE,EXACT(Spreadsheet!E546,Relationships),0)))</f>
        <v>1</v>
      </c>
      <c r="AL546" s="5" t="b">
        <f>IF(NOT(ISBLANK(Spreadsheet!C546)),IF(OR(ISBLANK(Spreadsheet!F546),LEN(Spreadsheet!F546)&gt;40),FALSE,TRUE),TRUE)</f>
        <v>1</v>
      </c>
      <c r="AM546" s="5" t="b">
        <f>IF(NOT(ISBLANK(Spreadsheet!C546)),IF(OR(ISBLANK(Spreadsheet!H546),LEN(Spreadsheet!H546)&gt;40),FALSE,TRUE),TRUE)</f>
        <v>1</v>
      </c>
      <c r="AN546" s="5" t="b">
        <f t="array" ref="AN546">IF(ISBLANK(Spreadsheet!I546),TRUE,ISNUMBER(MATCH(TRUE,EXACT(Spreadsheet!I546,GenderValues),0)))</f>
        <v>1</v>
      </c>
      <c r="AO546" s="5" t="b">
        <f ca="1">IF(ISERROR(DATEVALUE(TEXT(Spreadsheet!J546,"mm/dd/yyyy")) &gt; TODAY()),IF(AND(ISBLANK(Spreadsheet!J546),ISBLANK(Spreadsheet!C546)),TRUE,FALSE),IF(DATEVALUE(TEXT(Spreadsheet!J546,"mm/dd/yyyy")) &gt; TODAY(),FALSE,TRUE))</f>
        <v>1</v>
      </c>
      <c r="AP546" s="5" t="b">
        <f>OR(ISBLANK(Spreadsheet!K546),LEN(Spreadsheet!K546)&lt;=100)</f>
        <v>1</v>
      </c>
      <c r="AQ546" s="5" t="b">
        <f t="array" ref="AQ546">IF(OR(AND(ISBLANK(Spreadsheet!L546),ISBLANK(Spreadsheet!C546)),AND(NOT(ISBLANK(Spreadsheet!C546)),NOT(ISBLANK(Spreadsheet!D546)))),TRUE,ISNUMBER(MATCH(TRUE,EXACT(Spreadsheet!L546,MaritalStatus),0)))</f>
        <v>1</v>
      </c>
      <c r="AR546" s="5" t="b">
        <f ca="1">IF(ISERROR(DATEVALUE(TEXT(Spreadsheet!M546,"mm/dd/yyyy")) &gt; TODAY()),IF(ISBLANK(Spreadsheet!M546),TRUE,FALSE),IF(DATEVALUE(TEXT(Spreadsheet!M546,"mm/dd/yyyy")) &gt; TODAY(),FALSE,TRUE))</f>
        <v>1</v>
      </c>
      <c r="AS546" s="5" t="b">
        <f>OR(ISBLANK(Spreadsheet!N546),LEN(Spreadsheet!N546)&lt;=100)</f>
        <v>1</v>
      </c>
      <c r="AT546" s="5" t="b">
        <f>OR(ISBLANK(Spreadsheet!O546),UPPER(Spreadsheet!O546)="YES")</f>
        <v>1</v>
      </c>
      <c r="AU546" s="5" t="b">
        <f>OR(ISBLANK(Spreadsheet!P546),UPPER(Spreadsheet!P546)="YES")</f>
        <v>1</v>
      </c>
      <c r="AV546" s="5" t="b">
        <f t="array" ref="AV546">IF(ISBLANK(Spreadsheet!Q546),TRUE,ISNUMBER(MATCH(TRUE,EXACT(Spreadsheet!Q546,OnGroupsPriorIns),0)))</f>
        <v>1</v>
      </c>
      <c r="AW546" s="5" t="b">
        <f>OR(ISBLANK(Spreadsheet!R546),UPPER(Spreadsheet!R546)="YES")</f>
        <v>1</v>
      </c>
      <c r="AX546" s="5" t="b">
        <f>OR(ISBLANK(Spreadsheet!S546),UPPER(Spreadsheet!S546)="YES")</f>
        <v>1</v>
      </c>
      <c r="AY546" s="5" t="b">
        <f>OR(AND(ISBLANK(Spreadsheet!C546),LEN(Spreadsheet!T546)=0),AND(NOT(ISBLANK(Spreadsheet!C546)),LEN(Spreadsheet!T546)&gt;0,LEN(Spreadsheet!T546)&lt;=50))</f>
        <v>1</v>
      </c>
      <c r="AZ546" s="5" t="b">
        <f>OR(LEN(Spreadsheet!U546)=0,AND(LEN(Spreadsheet!U546)&gt;0,LEN(Spreadsheet!U546)&lt;=50))</f>
        <v>1</v>
      </c>
      <c r="BA546" s="5" t="b">
        <f>OR(AND(ISBLANK(Spreadsheet!C546),LEN(Spreadsheet!V546)=0),AND(NOT(ISBLANK(Spreadsheet!C546)),LEN(Spreadsheet!V546)&gt;0,LEN(Spreadsheet!V546)&lt;=50))</f>
        <v>1</v>
      </c>
      <c r="BB546" s="5" t="b">
        <f t="array" ref="BB546">IF(AND(ISBLANK(Spreadsheet!C546),LEN(Spreadsheet!W546)=0),TRUE,ISNUMBER(MATCH(TRUE,EXACT(Spreadsheet!W546,States),0)))</f>
        <v>1</v>
      </c>
      <c r="BC546" s="5" t="b">
        <f>OR(AND(ISBLANK(Spreadsheet!C546),LEN(Spreadsheet!X546)=0),AND(NOT(ISBLANK(Spreadsheet!C546)),LEN(Spreadsheet!X546)&gt;0,LEN(Spreadsheet!X546)=5,ISNUMBER(VALUE(Spreadsheet!X546))))</f>
        <v>1</v>
      </c>
      <c r="BD546" s="5" t="b">
        <f>OR(ISBLANK(Spreadsheet!Z546),LEN(Spreadsheet!Z546)&lt;=50)</f>
        <v>1</v>
      </c>
      <c r="BE546" s="5" t="b">
        <f>ISBLANK(Spreadsheet!AA546)</f>
        <v>1</v>
      </c>
      <c r="BF546" s="5" t="b">
        <f>ISBLANK(Spreadsheet!AB546)</f>
        <v>1</v>
      </c>
      <c r="BG546" s="5" t="b">
        <f>IF(ISERROR(DATEVALUE(TEXT(Spreadsheet!AC546,"mm/dd/yyyy")) &gt; DATEVALUE(TEXT(Spreadsheet!J546,"mm/dd/yyyy"))),IF(OR(AND(ISBLANK(Spreadsheet!AC546),ISBLANK(Spreadsheet!C546)),AND(NOT(ISBLANK(Spreadsheet!C546)),ISBLANK(Spreadsheet!AC546),NOT(ISBLANK(Spreadsheet!D546)))),TRUE,FALSE),IF(DATEVALUE(TEXT(Spreadsheet!AC546,"mm/dd/yyyy")) &gt; DATEVALUE(TEXT(Spreadsheet!J546,"mm/dd/yyyy")),TRUE,FALSE))</f>
        <v>1</v>
      </c>
      <c r="BH546" s="5" t="b">
        <f>OR(AND(ISBLANK(Spreadsheet!C546),ISBLANK(Spreadsheet!AE546)),AND(NOT(ISBLANK(Spreadsheet!C546)),NOT(ISBLANK(Spreadsheet!D546)),ISBLANK(Spreadsheet!AE546)),AND(NOT(ISBLANK(Spreadsheet!C546)),ISBLANK(Spreadsheet!D546),NOT(ISBLANK(Spreadsheet!AE546)),LEN(Spreadsheet!AE546)&lt;=100))</f>
        <v>1</v>
      </c>
      <c r="BI546" s="5" t="b">
        <f t="array" ref="BI546">IF(ISBLANK(Spreadsheet!AF546),TRUE,ISNUMBER(MATCH(TRUE,EXACT(Spreadsheet!AF546,CobraShortReasons),0)))</f>
        <v>1</v>
      </c>
      <c r="BJ546" s="5" t="b">
        <f ca="1">IF(ISERROR(DATEVALUE(TEXT(Spreadsheet!AG546,"mm/dd/yyyy")) &gt; TODAY()),IF(ISBLANK(Spreadsheet!AG546),TRUE,FALSE),IF(DATEVALUE(TEXT(Spreadsheet!AG546,"mm/dd/yyyy")) &gt; TODAY(),FALSE,TRUE))</f>
        <v>1</v>
      </c>
      <c r="BK546" s="5" t="b">
        <f>OR(ISBLANK(Spreadsheet!AH546),LEN(Spreadsheet!AH546)&lt;=25)</f>
        <v>1</v>
      </c>
      <c r="BL546" s="5" t="b">
        <f t="array" aca="1" ref="BL546" ca="1">IF(ISBLANK(Spreadsheet!AI546),TRUE,ISNUMBER(MATCH(TRUE,EXACT(Spreadsheet!AI546,INDIRECT(Spreadsheet!$D$2)),0)))</f>
        <v>1</v>
      </c>
      <c r="BM546" s="5" t="b">
        <f t="array" aca="1" ref="BM546" ca="1">IF(ISBLANK(Spreadsheet!AJ546),TRUE,ISNUMBER(MATCH(TRUE,EXACT(Spreadsheet!AJ546,INDIRECT(Spreadsheet!BJ546)),0)))</f>
        <v>1</v>
      </c>
      <c r="BN546" s="5" t="b">
        <f t="array" ref="BN546">IF(ISBLANK(Spreadsheet!AK546),TRUE,ISNUMBER(MATCH(TRUE,EXACT(Spreadsheet!AK546,DentalPlans),0)))</f>
        <v>1</v>
      </c>
      <c r="BO546" s="5" t="b">
        <f t="array" aca="1" ref="BO546" ca="1">IF(ISBLANK(Spreadsheet!AL546),TRUE,ISNUMBER(MATCH(TRUE,EXACT(Spreadsheet!AL546,INDIRECT(Spreadsheet!BK546)),0)))</f>
        <v>1</v>
      </c>
      <c r="BP546" s="5" t="b">
        <f t="array" ref="BP546">IF(ISBLANK(Spreadsheet!AM546),TRUE,ISNUMBER(MATCH(TRUE,EXACT(Spreadsheet!AM546,VisionPlans),0)))</f>
        <v>1</v>
      </c>
      <c r="BQ546" s="5" t="b">
        <f t="array" aca="1" ref="BQ546" ca="1">IF(ISBLANK(Spreadsheet!AN546),TRUE,ISNUMBER(MATCH(TRUE,EXACT(Spreadsheet!AN546,INDIRECT(Spreadsheet!BL546)),0)))</f>
        <v>1</v>
      </c>
      <c r="BR546" s="5" t="b">
        <f t="array" ref="BR546">IF(ISBLANK(Spreadsheet!AO546),TRUE,ISNUMBER(MATCH(TRUE,EXACT(Spreadsheet!AO546,LifeBenefitClasses),0)))</f>
        <v>1</v>
      </c>
      <c r="BS546" s="5" t="b">
        <f>IF(OR(ISBLANK(Spreadsheet!AO546), Spreadsheet!AO546="Waive"),IF(ISBLANK(Spreadsheet!AP546),TRUE,FALSE),IF(OR(AND(NOT(ISBLANK(Spreadsheet!AO546)),ISBLANK(Spreadsheet!AP546)),NOT(ISNUMBER(VALUE(Spreadsheet!AP546)))),FALSE,IF(OR(AND(Spreadsheet!AP546&lt;6,MOD(Spreadsheet!AP546*10,5)=0), MOD(Spreadsheet!AP546,5000)=0),TRUE,FALSE)))</f>
        <v>1</v>
      </c>
      <c r="BT546" s="5" t="b">
        <f t="array" ref="BT546">IF(ISBLANK(Spreadsheet!AQ546),TRUE,ISNUMBER(MATCH(TRUE,EXACT(Spreadsheet!AQ546,EnrollWaive),0)))</f>
        <v>1</v>
      </c>
      <c r="BU546" s="5" t="b">
        <f t="array" ref="BU546">IF(ISBLANK(Spreadsheet!AR546),TRUE,ISNUMBER(MATCH(TRUE,EXACT(Spreadsheet!AR546,LifeBenefitClasses),0)))</f>
        <v>1</v>
      </c>
      <c r="BV546" s="5" t="b">
        <f>IF(OR(ISBLANK(Spreadsheet!AR546), Spreadsheet!AR546="Waive"),IF(ISBLANK(Spreadsheet!AS546),TRUE,FALSE),IF(OR(AND(NOT(ISBLANK(Spreadsheet!AR546)),ISBLANK(Spreadsheet!AS546)),NOT(ISNUMBER(VALUE(Spreadsheet!AS546)))),FALSE,IF(OR(AND(Spreadsheet!AS546&lt;6,MOD(Spreadsheet!AS546*10,5)=0), MOD(Spreadsheet!AS546,10000)=0),TRUE,FALSE)))</f>
        <v>1</v>
      </c>
      <c r="BW546" s="5" t="b">
        <f t="array" ref="BW546">IF(ISBLANK(Spreadsheet!AT546),TRUE,ISNUMBER(MATCH(TRUE,EXACT(Spreadsheet!AT546,LifeBenefitClasses),0)))</f>
        <v>1</v>
      </c>
      <c r="BX546" s="5" t="b">
        <f>IF(OR(ISBLANK(Spreadsheet!AT546), Spreadsheet!AT546="Waive"),IF(ISBLANK(Spreadsheet!AU546),TRUE,FALSE),IF(OR(AND(NOT(ISBLANK(Spreadsheet!AT546)),ISBLANK(Spreadsheet!AU546)),NOT(ISNUMBER(VALUE(Spreadsheet!AU546)))),FALSE,IF(AND(NOT(OR(ISBLANK(Spreadsheet!AT546),Spreadsheet!AT546="Waive")),NOT(OR(ISBLANK(Spreadsheet!AR546),Spreadsheet!AR546="Waive")),MOD(Spreadsheet!AU546,5000)=0, Spreadsheet!AU546&lt;=(Spreadsheet!AS546*0.5)),TRUE,FALSE)))</f>
        <v>1</v>
      </c>
      <c r="BY546" s="5" t="b">
        <f t="array" ref="BY546">IF(ISBLANK(Spreadsheet!AV546),TRUE,ISNUMBER(MATCH(TRUE,EXACT(Spreadsheet!AV546,EnrollWaive),0)))</f>
        <v>1</v>
      </c>
      <c r="BZ546" s="5" t="b">
        <f t="array" ref="BZ546">IF(ISBLANK(Spreadsheet!AW546),TRUE,ISNUMBER(MATCH(TRUE,EXACT(Spreadsheet!AW546,LifeBenefitClasses),0)))</f>
        <v>1</v>
      </c>
      <c r="CA546" s="5" t="b">
        <f t="array" ref="CA546">IF(ISBLANK(Spreadsheet!AX546),TRUE,ISNUMBER(MATCH(TRUE,EXACT(Spreadsheet!AX546,LifeBenefitClasses),0)))</f>
        <v>1</v>
      </c>
      <c r="CB546" s="5" t="b">
        <f t="array" ref="CB546">IF(ISBLANK(Spreadsheet!AY546),TRUE,ISNUMBER(MATCH(TRUE,EXACT(Spreadsheet!AY546,LifeBenefitClasses),0)))</f>
        <v>1</v>
      </c>
      <c r="CC546" s="5" t="b">
        <f t="array" ref="CC546">IF(ISBLANK(Spreadsheet!AZ546),TRUE,ISNUMBER(MATCH(TRUE,EXACT(Spreadsheet!AZ546,LifeBenefitClasses),0)))</f>
        <v>1</v>
      </c>
      <c r="CD546" s="5" t="b">
        <f t="array" ref="CD546">IF(ISBLANK(Spreadsheet!BA546),TRUE,ISNUMBER(MATCH(TRUE,EXACT(Spreadsheet!BA546,LifeBenefitClasses),0)))</f>
        <v>1</v>
      </c>
      <c r="CE546" s="5" t="b">
        <f>IF(OR(ISBLANK(Spreadsheet!BA546), Spreadsheet!BA546="Waive"),IF(ISBLANK(Spreadsheet!BB546),TRUE,FALSE),IF(OR(AND(NOT(ISBLANK(Spreadsheet!BA546)),ISBLANK(Spreadsheet!BB546)),NOT(ISNUMBER(VALUE(Spreadsheet!BB546))),ISBLANK(Spreadsheet!BC546),NOT(ISNUMBER(VALUE(Spreadsheet!BC546)))),FALSE,IF(AND(Spreadsheet!BB546&gt;=50000,Spreadsheet!BB546&lt;=250000,MOD(Spreadsheet!BB546,10000)=0,Spreadsheet!BB546&lt;=(10*Spreadsheet!BC546)),TRUE,FALSE)))</f>
        <v>1</v>
      </c>
      <c r="CF546" s="5" t="b">
        <f>IF(NOT(ISBLANK(Spreadsheet!BC546)),AND(ISNUMBER(VALUE(Spreadsheet!BC546)),Spreadsheet!BC546&gt;0),AND(OR(ISBLANK(Spreadsheet!AO546),Spreadsheet!AO546="Waive",AND(NOT(OR(ISBLANK(Spreadsheet!AO546),Spreadsheet!AO546="Waive")),Spreadsheet!AP546&gt;=6)),OR(ISBLANK(Spreadsheet!AR546),AND(NOT(OR(ISBLANK(Spreadsheet!AR546),Spreadsheet!AR546="Waive")),Spreadsheet!AS546&gt;=6)),OR(ISBLANK(Spreadsheet!AW546)),OR(ISBLANK(Spreadsheet!AX546)),OR(ISBLANK(Spreadsheet!AY546)),OR(ISBLANK(Spreadsheet!AZ546)),OR(ISBLANK(Spreadsheet!BA546),Spreadsheet!BA546="Waive")))</f>
        <v>1</v>
      </c>
      <c r="CG546" s="5" t="b">
        <f t="shared" ca="1" si="39"/>
        <v>1</v>
      </c>
    </row>
    <row r="547" spans="8:85" x14ac:dyDescent="0.3">
      <c r="H547" s="5">
        <f t="shared" ca="1" si="40"/>
        <v>2</v>
      </c>
      <c r="I547" s="5" t="str">
        <f t="shared" ca="1" si="38"/>
        <v/>
      </c>
      <c r="J547" s="5" t="str">
        <f>IF(AND(NOT(ISBLANK(Spreadsheet!C547)),ISBLANK(Spreadsheet!D547)),Spreadsheet!F547&amp;" "&amp;Spreadsheet!H547,"")</f>
        <v/>
      </c>
      <c r="K547" s="5">
        <f>IF(AND(NOT(ISBLANK(Spreadsheet!C547)),ISBLANK(Spreadsheet!D547)),COUNTIFS(Spreadsheet!E548:E$786,"=Child",Spreadsheet!C548:C$786, "="&amp;Spreadsheet!C547) + COUNTIFS(Spreadsheet!E548:E$786,"=Step-child",Spreadsheet!C548:C$786, "="&amp;Spreadsheet!C547),0)</f>
        <v>0</v>
      </c>
      <c r="L547" s="5">
        <f>IF(NOT(ISBLANK(J547)),COUNTIFS(Spreadsheet!E548:E$786,"=Wife",Spreadsheet!C548:C$786, "="&amp;Spreadsheet!C547) + COUNTIFS(Spreadsheet!E548:E$786,"=Husband",Spreadsheet!C548:C$786, "="&amp;Spreadsheet!C547),0)</f>
        <v>0</v>
      </c>
      <c r="M547" s="5">
        <f>IF(NOT(ISBLANK(Spreadsheet!AJ547)),VLOOKUP(Spreadsheet!AJ547,'Drop Downs'!$P$2:$R$16,3,FALSE),0)</f>
        <v>0</v>
      </c>
      <c r="N547" s="5">
        <f>IF(NOT(ISBLANK(Spreadsheet!AJ547)), VLOOKUP(Spreadsheet!AJ547,'Drop Downs'!$P$2:$R$16,2,FALSE),0)</f>
        <v>0</v>
      </c>
      <c r="O547" s="5">
        <f>IF(NOT(ISBLANK(Spreadsheet!AL547)),VLOOKUP(Spreadsheet!AL547,'Drop Downs'!$P$2:$R$16,3,FALSE), 0)</f>
        <v>0</v>
      </c>
      <c r="P547" s="5">
        <f>IF(NOT(ISBLANK(Spreadsheet!AL547)),VLOOKUP(Spreadsheet!AL547,'Drop Downs'!$P$2:$R$16,2,FALSE),0)</f>
        <v>0</v>
      </c>
      <c r="Q547" s="5">
        <f>IF(NOT(ISBLANK(Spreadsheet!AN547)),VLOOKUP(Spreadsheet!AN547,'Drop Downs'!$P$2:$R$16,3,FALSE),0)</f>
        <v>0</v>
      </c>
      <c r="R547" s="5">
        <f>IF(NOT(ISBLANK(Spreadsheet!AN547)),VLOOKUP(Spreadsheet!AN547,'Drop Downs'!$P$2:$R$16,2,FALSE),0)</f>
        <v>0</v>
      </c>
      <c r="S547" s="5" t="str">
        <f>IF(OR(M547&gt;K547,N547&gt;L547,O547&gt;K547, Q547&gt;K547,N547&gt;L547, P547&gt;L547, R547&gt;L547),"Member currently has a coverage election over what he/she needs.  Please add more dependents or adjust the coverage election.","")&amp;(IF(AND(NOT(ISBLANK(Spreadsheet!C547)),NOT(ISBLANK(Spreadsheet!D547)),ISBLANK(Spreadsheet!E547)),"Dependent lacks a relationship to member.Please select one from the drop-down.",""))</f>
        <v/>
      </c>
      <c r="T547" s="5" t="b">
        <f t="shared" si="41"/>
        <v>1</v>
      </c>
      <c r="U547" s="5" t="b">
        <f>OR(ISBLANK(Spreadsheet!C547),IF(NOT(ISBLANK(Spreadsheet!D547)),NOT(ISBLANK(Spreadsheet!E547)),TRUE))</f>
        <v>1</v>
      </c>
      <c r="V547" s="5" t="b">
        <f>OR(ISBLANK(Spreadsheet!C547), NOT(ISBLANK(Spreadsheet!I547)))</f>
        <v>1</v>
      </c>
      <c r="W547" s="5" t="b">
        <f>OR(ISBLANK(Spreadsheet!D547),NOT(ISBLANK(Spreadsheet!C547)))</f>
        <v>1</v>
      </c>
      <c r="X547" s="155" t="str">
        <f>REPT("0",MIN(FIND({1,2,3,4,5,6,7,8,9},Spreadsheet!C547&amp;"123456789"))-1)&amp;IF(ISBLANK(Spreadsheet!C547),"",SUMPRODUCT(MID(0&amp;Spreadsheet!C547,LARGE(INDEX(ISNUMBER(--MID(Spreadsheet!C547,ROW($1:$225),1))*
 ROW($1:$225),0),ROW($1:$225))+1,1)*10^ROW($1:$225)/10))</f>
        <v/>
      </c>
      <c r="Y547" s="5" t="b">
        <f>IF(NOT(ISBLANK(Spreadsheet!C547)),IF(AND(ISNUMBER(VALUE(Spreadsheet!C547)), LEN(Spreadsheet!C547)=9),TRUE,FALSE),TRUE)</f>
        <v>1</v>
      </c>
      <c r="Z547" s="155" t="str">
        <f>REPT("0",MIN(FIND({1,2,3,4,5,6,7,8,9},Spreadsheet!D547&amp;"123456789"))-1)&amp;IF(ISBLANK(Spreadsheet!D547),"",SUMPRODUCT(MID(0&amp;Spreadsheet!D547,LARGE(INDEX(ISNUMBER(--MID(Spreadsheet!D547,ROW($1:$225),1))*
 ROW($1:$225),0),ROW($1:$225))+1,1)*10^ROW($1:$225)/10))</f>
        <v/>
      </c>
      <c r="AA547" s="5" t="b">
        <f>IF(AND(NOT(ISBLANK(Spreadsheet!D547)),NOT(ISBLANK(Spreadsheet!C547))),IF(AND(ISNUMBER(VALUE(Spreadsheet!D547)), LEN(Spreadsheet!D547)=9),TRUE,FALSE),IF(AND(NOT(ISBLANK(Spreadsheet!D547)),ISBLANK(Spreadsheet!C547)),FALSE,TRUE))</f>
        <v>1</v>
      </c>
      <c r="AB547" s="5" t="b">
        <f>OR(ISBLANK(Spreadsheet!Y547),IF(NOT(ISBLANK(Spreadsheet!Y547)),LEN(Spreadsheet!Y547)=10,ISNUMBER(VALUE(Spreadsheet!Y547))))</f>
        <v>1</v>
      </c>
      <c r="AC547" s="5" t="b">
        <f>OR(ISBLANK(Spreadsheet!AI547), AND(NOT(ISBLANK(Spreadsheet!AJ547)), NOT(ISNUMBER(SEARCH("Waive",Spreadsheet!AJ547)))))</f>
        <v>1</v>
      </c>
      <c r="AD547" s="5" t="b">
        <f>OR(ISBLANK(Spreadsheet!AK547), AND(NOT(ISBLANK(Spreadsheet!AL547)), NOT(ISNUMBER(SEARCH("Waive",Spreadsheet!AL547)))))</f>
        <v>1</v>
      </c>
      <c r="AE547" s="5" t="b">
        <f>OR(ISBLANK(Spreadsheet!AM547), AND(NOT(ISBLANK(Spreadsheet!AN547)), NOT(ISNUMBER(SEARCH("Waive", Spreadsheet!AN547)))))</f>
        <v>1</v>
      </c>
      <c r="AF547" s="5" t="b">
        <f>OR(ISBLANK(Spreadsheet!C547), NOT(ISBLANK(Spreadsheet!D547)),NOT(ISBLANK(Spreadsheet!L547)))</f>
        <v>1</v>
      </c>
      <c r="AG547" s="5" t="b">
        <f>IF(AND(NOT(ISBLANK(Spreadsheet!C547)), NOT(ISBLANK(Spreadsheet!D547)),Spreadsheet!C547&lt;&gt;Spreadsheet!D547),IF(ISERROR(VLOOKUP(Spreadsheet!C547, Spreadsheet!$C$6:'Spreadsheet'!$C546,1,FALSE)), FALSE, TRUE),TRUE)</f>
        <v>1</v>
      </c>
      <c r="AH547" s="5" t="b">
        <f>Spreadsheet!$B$2=Spreadsheet!AD547</f>
        <v>1</v>
      </c>
      <c r="AI547" s="5" t="b">
        <f>IF(ISBLANK(Spreadsheet!G547),TRUE,IF(OR(LEN(Spreadsheet!G547)&gt;1,ISNUMBER(VALUE(Spreadsheet!G547))),FALSE,TRUE))</f>
        <v>1</v>
      </c>
      <c r="AJ547" s="5" t="b">
        <f>OR(ISBLANK(Spreadsheet!C547), NOT(ISBLANK(Spreadsheet!B547)), NOT(ISBLANK(Spreadsheet!D547)))</f>
        <v>1</v>
      </c>
      <c r="AK547" s="5" t="b">
        <f t="array" ref="AK547">IF(OR(AND(ISBLANK(Spreadsheet!E547),ISBLANK(Spreadsheet!D547),NOT(ISBLANK(Spreadsheet!C547))),AND(ISBLANK(Spreadsheet!E547),ISBLANK(Spreadsheet!D547),ISBLANK(Spreadsheet!C547))),TRUE,ISNUMBER(MATCH(TRUE,EXACT(Spreadsheet!E547,Relationships),0)))</f>
        <v>1</v>
      </c>
      <c r="AL547" s="5" t="b">
        <f>IF(NOT(ISBLANK(Spreadsheet!C547)),IF(OR(ISBLANK(Spreadsheet!F547),LEN(Spreadsheet!F547)&gt;40),FALSE,TRUE),TRUE)</f>
        <v>1</v>
      </c>
      <c r="AM547" s="5" t="b">
        <f>IF(NOT(ISBLANK(Spreadsheet!C547)),IF(OR(ISBLANK(Spreadsheet!H547),LEN(Spreadsheet!H547)&gt;40),FALSE,TRUE),TRUE)</f>
        <v>1</v>
      </c>
      <c r="AN547" s="5" t="b">
        <f t="array" ref="AN547">IF(ISBLANK(Spreadsheet!I547),TRUE,ISNUMBER(MATCH(TRUE,EXACT(Spreadsheet!I547,GenderValues),0)))</f>
        <v>1</v>
      </c>
      <c r="AO547" s="5" t="b">
        <f ca="1">IF(ISERROR(DATEVALUE(TEXT(Spreadsheet!J547,"mm/dd/yyyy")) &gt; TODAY()),IF(AND(ISBLANK(Spreadsheet!J547),ISBLANK(Spreadsheet!C547)),TRUE,FALSE),IF(DATEVALUE(TEXT(Spreadsheet!J547,"mm/dd/yyyy")) &gt; TODAY(),FALSE,TRUE))</f>
        <v>1</v>
      </c>
      <c r="AP547" s="5" t="b">
        <f>OR(ISBLANK(Spreadsheet!K547),LEN(Spreadsheet!K547)&lt;=100)</f>
        <v>1</v>
      </c>
      <c r="AQ547" s="5" t="b">
        <f t="array" ref="AQ547">IF(OR(AND(ISBLANK(Spreadsheet!L547),ISBLANK(Spreadsheet!C547)),AND(NOT(ISBLANK(Spreadsheet!C547)),NOT(ISBLANK(Spreadsheet!D547)))),TRUE,ISNUMBER(MATCH(TRUE,EXACT(Spreadsheet!L547,MaritalStatus),0)))</f>
        <v>1</v>
      </c>
      <c r="AR547" s="5" t="b">
        <f ca="1">IF(ISERROR(DATEVALUE(TEXT(Spreadsheet!M547,"mm/dd/yyyy")) &gt; TODAY()),IF(ISBLANK(Spreadsheet!M547),TRUE,FALSE),IF(DATEVALUE(TEXT(Spreadsheet!M547,"mm/dd/yyyy")) &gt; TODAY(),FALSE,TRUE))</f>
        <v>1</v>
      </c>
      <c r="AS547" s="5" t="b">
        <f>OR(ISBLANK(Spreadsheet!N547),LEN(Spreadsheet!N547)&lt;=100)</f>
        <v>1</v>
      </c>
      <c r="AT547" s="5" t="b">
        <f>OR(ISBLANK(Spreadsheet!O547),UPPER(Spreadsheet!O547)="YES")</f>
        <v>1</v>
      </c>
      <c r="AU547" s="5" t="b">
        <f>OR(ISBLANK(Spreadsheet!P547),UPPER(Spreadsheet!P547)="YES")</f>
        <v>1</v>
      </c>
      <c r="AV547" s="5" t="b">
        <f t="array" ref="AV547">IF(ISBLANK(Spreadsheet!Q547),TRUE,ISNUMBER(MATCH(TRUE,EXACT(Spreadsheet!Q547,OnGroupsPriorIns),0)))</f>
        <v>1</v>
      </c>
      <c r="AW547" s="5" t="b">
        <f>OR(ISBLANK(Spreadsheet!R547),UPPER(Spreadsheet!R547)="YES")</f>
        <v>1</v>
      </c>
      <c r="AX547" s="5" t="b">
        <f>OR(ISBLANK(Spreadsheet!S547),UPPER(Spreadsheet!S547)="YES")</f>
        <v>1</v>
      </c>
      <c r="AY547" s="5" t="b">
        <f>OR(AND(ISBLANK(Spreadsheet!C547),LEN(Spreadsheet!T547)=0),AND(NOT(ISBLANK(Spreadsheet!C547)),LEN(Spreadsheet!T547)&gt;0,LEN(Spreadsheet!T547)&lt;=50))</f>
        <v>1</v>
      </c>
      <c r="AZ547" s="5" t="b">
        <f>OR(LEN(Spreadsheet!U547)=0,AND(LEN(Spreadsheet!U547)&gt;0,LEN(Spreadsheet!U547)&lt;=50))</f>
        <v>1</v>
      </c>
      <c r="BA547" s="5" t="b">
        <f>OR(AND(ISBLANK(Spreadsheet!C547),LEN(Spreadsheet!V547)=0),AND(NOT(ISBLANK(Spreadsheet!C547)),LEN(Spreadsheet!V547)&gt;0,LEN(Spreadsheet!V547)&lt;=50))</f>
        <v>1</v>
      </c>
      <c r="BB547" s="5" t="b">
        <f t="array" ref="BB547">IF(AND(ISBLANK(Spreadsheet!C547),LEN(Spreadsheet!W547)=0),TRUE,ISNUMBER(MATCH(TRUE,EXACT(Spreadsheet!W547,States),0)))</f>
        <v>1</v>
      </c>
      <c r="BC547" s="5" t="b">
        <f>OR(AND(ISBLANK(Spreadsheet!C547),LEN(Spreadsheet!X547)=0),AND(NOT(ISBLANK(Spreadsheet!C547)),LEN(Spreadsheet!X547)&gt;0,LEN(Spreadsheet!X547)=5,ISNUMBER(VALUE(Spreadsheet!X547))))</f>
        <v>1</v>
      </c>
      <c r="BD547" s="5" t="b">
        <f>OR(ISBLANK(Spreadsheet!Z547),LEN(Spreadsheet!Z547)&lt;=50)</f>
        <v>1</v>
      </c>
      <c r="BE547" s="5" t="b">
        <f>ISBLANK(Spreadsheet!AA547)</f>
        <v>1</v>
      </c>
      <c r="BF547" s="5" t="b">
        <f>ISBLANK(Spreadsheet!AB547)</f>
        <v>1</v>
      </c>
      <c r="BG547" s="5" t="b">
        <f>IF(ISERROR(DATEVALUE(TEXT(Spreadsheet!AC547,"mm/dd/yyyy")) &gt; DATEVALUE(TEXT(Spreadsheet!J547,"mm/dd/yyyy"))),IF(OR(AND(ISBLANK(Spreadsheet!AC547),ISBLANK(Spreadsheet!C547)),AND(NOT(ISBLANK(Spreadsheet!C547)),ISBLANK(Spreadsheet!AC547),NOT(ISBLANK(Spreadsheet!D547)))),TRUE,FALSE),IF(DATEVALUE(TEXT(Spreadsheet!AC547,"mm/dd/yyyy")) &gt; DATEVALUE(TEXT(Spreadsheet!J547,"mm/dd/yyyy")),TRUE,FALSE))</f>
        <v>1</v>
      </c>
      <c r="BH547" s="5" t="b">
        <f>OR(AND(ISBLANK(Spreadsheet!C547),ISBLANK(Spreadsheet!AE547)),AND(NOT(ISBLANK(Spreadsheet!C547)),NOT(ISBLANK(Spreadsheet!D547)),ISBLANK(Spreadsheet!AE547)),AND(NOT(ISBLANK(Spreadsheet!C547)),ISBLANK(Spreadsheet!D547),NOT(ISBLANK(Spreadsheet!AE547)),LEN(Spreadsheet!AE547)&lt;=100))</f>
        <v>1</v>
      </c>
      <c r="BI547" s="5" t="b">
        <f t="array" ref="BI547">IF(ISBLANK(Spreadsheet!AF547),TRUE,ISNUMBER(MATCH(TRUE,EXACT(Spreadsheet!AF547,CobraShortReasons),0)))</f>
        <v>1</v>
      </c>
      <c r="BJ547" s="5" t="b">
        <f ca="1">IF(ISERROR(DATEVALUE(TEXT(Spreadsheet!AG547,"mm/dd/yyyy")) &gt; TODAY()),IF(ISBLANK(Spreadsheet!AG547),TRUE,FALSE),IF(DATEVALUE(TEXT(Spreadsheet!AG547,"mm/dd/yyyy")) &gt; TODAY(),FALSE,TRUE))</f>
        <v>1</v>
      </c>
      <c r="BK547" s="5" t="b">
        <f>OR(ISBLANK(Spreadsheet!AH547),LEN(Spreadsheet!AH547)&lt;=25)</f>
        <v>1</v>
      </c>
      <c r="BL547" s="5" t="b">
        <f t="array" aca="1" ref="BL547" ca="1">IF(ISBLANK(Spreadsheet!AI547),TRUE,ISNUMBER(MATCH(TRUE,EXACT(Spreadsheet!AI547,INDIRECT(Spreadsheet!$D$2)),0)))</f>
        <v>1</v>
      </c>
      <c r="BM547" s="5" t="b">
        <f t="array" aca="1" ref="BM547" ca="1">IF(ISBLANK(Spreadsheet!AJ547),TRUE,ISNUMBER(MATCH(TRUE,EXACT(Spreadsheet!AJ547,INDIRECT(Spreadsheet!BJ547)),0)))</f>
        <v>1</v>
      </c>
      <c r="BN547" s="5" t="b">
        <f t="array" ref="BN547">IF(ISBLANK(Spreadsheet!AK547),TRUE,ISNUMBER(MATCH(TRUE,EXACT(Spreadsheet!AK547,DentalPlans),0)))</f>
        <v>1</v>
      </c>
      <c r="BO547" s="5" t="b">
        <f t="array" aca="1" ref="BO547" ca="1">IF(ISBLANK(Spreadsheet!AL547),TRUE,ISNUMBER(MATCH(TRUE,EXACT(Spreadsheet!AL547,INDIRECT(Spreadsheet!BK547)),0)))</f>
        <v>1</v>
      </c>
      <c r="BP547" s="5" t="b">
        <f t="array" ref="BP547">IF(ISBLANK(Spreadsheet!AM547),TRUE,ISNUMBER(MATCH(TRUE,EXACT(Spreadsheet!AM547,VisionPlans),0)))</f>
        <v>1</v>
      </c>
      <c r="BQ547" s="5" t="b">
        <f t="array" aca="1" ref="BQ547" ca="1">IF(ISBLANK(Spreadsheet!AN547),TRUE,ISNUMBER(MATCH(TRUE,EXACT(Spreadsheet!AN547,INDIRECT(Spreadsheet!BL547)),0)))</f>
        <v>1</v>
      </c>
      <c r="BR547" s="5" t="b">
        <f t="array" ref="BR547">IF(ISBLANK(Spreadsheet!AO547),TRUE,ISNUMBER(MATCH(TRUE,EXACT(Spreadsheet!AO547,LifeBenefitClasses),0)))</f>
        <v>1</v>
      </c>
      <c r="BS547" s="5" t="b">
        <f>IF(OR(ISBLANK(Spreadsheet!AO547), Spreadsheet!AO547="Waive"),IF(ISBLANK(Spreadsheet!AP547),TRUE,FALSE),IF(OR(AND(NOT(ISBLANK(Spreadsheet!AO547)),ISBLANK(Spreadsheet!AP547)),NOT(ISNUMBER(VALUE(Spreadsheet!AP547)))),FALSE,IF(OR(AND(Spreadsheet!AP547&lt;6,MOD(Spreadsheet!AP547*10,5)=0), MOD(Spreadsheet!AP547,5000)=0),TRUE,FALSE)))</f>
        <v>1</v>
      </c>
      <c r="BT547" s="5" t="b">
        <f t="array" ref="BT547">IF(ISBLANK(Spreadsheet!AQ547),TRUE,ISNUMBER(MATCH(TRUE,EXACT(Spreadsheet!AQ547,EnrollWaive),0)))</f>
        <v>1</v>
      </c>
      <c r="BU547" s="5" t="b">
        <f t="array" ref="BU547">IF(ISBLANK(Spreadsheet!AR547),TRUE,ISNUMBER(MATCH(TRUE,EXACT(Spreadsheet!AR547,LifeBenefitClasses),0)))</f>
        <v>1</v>
      </c>
      <c r="BV547" s="5" t="b">
        <f>IF(OR(ISBLANK(Spreadsheet!AR547), Spreadsheet!AR547="Waive"),IF(ISBLANK(Spreadsheet!AS547),TRUE,FALSE),IF(OR(AND(NOT(ISBLANK(Spreadsheet!AR547)),ISBLANK(Spreadsheet!AS547)),NOT(ISNUMBER(VALUE(Spreadsheet!AS547)))),FALSE,IF(OR(AND(Spreadsheet!AS547&lt;6,MOD(Spreadsheet!AS547*10,5)=0), MOD(Spreadsheet!AS547,10000)=0),TRUE,FALSE)))</f>
        <v>1</v>
      </c>
      <c r="BW547" s="5" t="b">
        <f t="array" ref="BW547">IF(ISBLANK(Spreadsheet!AT547),TRUE,ISNUMBER(MATCH(TRUE,EXACT(Spreadsheet!AT547,LifeBenefitClasses),0)))</f>
        <v>1</v>
      </c>
      <c r="BX547" s="5" t="b">
        <f>IF(OR(ISBLANK(Spreadsheet!AT547), Spreadsheet!AT547="Waive"),IF(ISBLANK(Spreadsheet!AU547),TRUE,FALSE),IF(OR(AND(NOT(ISBLANK(Spreadsheet!AT547)),ISBLANK(Spreadsheet!AU547)),NOT(ISNUMBER(VALUE(Spreadsheet!AU547)))),FALSE,IF(AND(NOT(OR(ISBLANK(Spreadsheet!AT547),Spreadsheet!AT547="Waive")),NOT(OR(ISBLANK(Spreadsheet!AR547),Spreadsheet!AR547="Waive")),MOD(Spreadsheet!AU547,5000)=0, Spreadsheet!AU547&lt;=(Spreadsheet!AS547*0.5)),TRUE,FALSE)))</f>
        <v>1</v>
      </c>
      <c r="BY547" s="5" t="b">
        <f t="array" ref="BY547">IF(ISBLANK(Spreadsheet!AV547),TRUE,ISNUMBER(MATCH(TRUE,EXACT(Spreadsheet!AV547,EnrollWaive),0)))</f>
        <v>1</v>
      </c>
      <c r="BZ547" s="5" t="b">
        <f t="array" ref="BZ547">IF(ISBLANK(Spreadsheet!AW547),TRUE,ISNUMBER(MATCH(TRUE,EXACT(Spreadsheet!AW547,LifeBenefitClasses),0)))</f>
        <v>1</v>
      </c>
      <c r="CA547" s="5" t="b">
        <f t="array" ref="CA547">IF(ISBLANK(Spreadsheet!AX547),TRUE,ISNUMBER(MATCH(TRUE,EXACT(Spreadsheet!AX547,LifeBenefitClasses),0)))</f>
        <v>1</v>
      </c>
      <c r="CB547" s="5" t="b">
        <f t="array" ref="CB547">IF(ISBLANK(Spreadsheet!AY547),TRUE,ISNUMBER(MATCH(TRUE,EXACT(Spreadsheet!AY547,LifeBenefitClasses),0)))</f>
        <v>1</v>
      </c>
      <c r="CC547" s="5" t="b">
        <f t="array" ref="CC547">IF(ISBLANK(Spreadsheet!AZ547),TRUE,ISNUMBER(MATCH(TRUE,EXACT(Spreadsheet!AZ547,LifeBenefitClasses),0)))</f>
        <v>1</v>
      </c>
      <c r="CD547" s="5" t="b">
        <f t="array" ref="CD547">IF(ISBLANK(Spreadsheet!BA547),TRUE,ISNUMBER(MATCH(TRUE,EXACT(Spreadsheet!BA547,LifeBenefitClasses),0)))</f>
        <v>1</v>
      </c>
      <c r="CE547" s="5" t="b">
        <f>IF(OR(ISBLANK(Spreadsheet!BA547), Spreadsheet!BA547="Waive"),IF(ISBLANK(Spreadsheet!BB547),TRUE,FALSE),IF(OR(AND(NOT(ISBLANK(Spreadsheet!BA547)),ISBLANK(Spreadsheet!BB547)),NOT(ISNUMBER(VALUE(Spreadsheet!BB547))),ISBLANK(Spreadsheet!BC547),NOT(ISNUMBER(VALUE(Spreadsheet!BC547)))),FALSE,IF(AND(Spreadsheet!BB547&gt;=50000,Spreadsheet!BB547&lt;=250000,MOD(Spreadsheet!BB547,10000)=0,Spreadsheet!BB547&lt;=(10*Spreadsheet!BC547)),TRUE,FALSE)))</f>
        <v>1</v>
      </c>
      <c r="CF547" s="5" t="b">
        <f>IF(NOT(ISBLANK(Spreadsheet!BC547)),AND(ISNUMBER(VALUE(Spreadsheet!BC547)),Spreadsheet!BC547&gt;0),AND(OR(ISBLANK(Spreadsheet!AO547),Spreadsheet!AO547="Waive",AND(NOT(OR(ISBLANK(Spreadsheet!AO547),Spreadsheet!AO547="Waive")),Spreadsheet!AP547&gt;=6)),OR(ISBLANK(Spreadsheet!AR547),AND(NOT(OR(ISBLANK(Spreadsheet!AR547),Spreadsheet!AR547="Waive")),Spreadsheet!AS547&gt;=6)),OR(ISBLANK(Spreadsheet!AW547)),OR(ISBLANK(Spreadsheet!AX547)),OR(ISBLANK(Spreadsheet!AY547)),OR(ISBLANK(Spreadsheet!AZ547)),OR(ISBLANK(Spreadsheet!BA547),Spreadsheet!BA547="Waive")))</f>
        <v>1</v>
      </c>
      <c r="CG547" s="5" t="b">
        <f t="shared" ca="1" si="39"/>
        <v>1</v>
      </c>
    </row>
    <row r="548" spans="8:85" x14ac:dyDescent="0.3">
      <c r="H548" s="5">
        <f t="shared" ca="1" si="40"/>
        <v>2</v>
      </c>
      <c r="I548" s="5" t="str">
        <f t="shared" ca="1" si="38"/>
        <v/>
      </c>
      <c r="J548" s="5" t="str">
        <f>IF(AND(NOT(ISBLANK(Spreadsheet!C548)),ISBLANK(Spreadsheet!D548)),Spreadsheet!F548&amp;" "&amp;Spreadsheet!H548,"")</f>
        <v/>
      </c>
      <c r="K548" s="5">
        <f>IF(AND(NOT(ISBLANK(Spreadsheet!C548)),ISBLANK(Spreadsheet!D548)),COUNTIFS(Spreadsheet!E549:E$786,"=Child",Spreadsheet!C549:C$786, "="&amp;Spreadsheet!C548) + COUNTIFS(Spreadsheet!E549:E$786,"=Step-child",Spreadsheet!C549:C$786, "="&amp;Spreadsheet!C548),0)</f>
        <v>0</v>
      </c>
      <c r="L548" s="5">
        <f>IF(NOT(ISBLANK(J548)),COUNTIFS(Spreadsheet!E549:E$786,"=Wife",Spreadsheet!C549:C$786, "="&amp;Spreadsheet!C548) + COUNTIFS(Spreadsheet!E549:E$786,"=Husband",Spreadsheet!C549:C$786, "="&amp;Spreadsheet!C548),0)</f>
        <v>0</v>
      </c>
      <c r="M548" s="5">
        <f>IF(NOT(ISBLANK(Spreadsheet!AJ548)),VLOOKUP(Spreadsheet!AJ548,'Drop Downs'!$P$2:$R$16,3,FALSE),0)</f>
        <v>0</v>
      </c>
      <c r="N548" s="5">
        <f>IF(NOT(ISBLANK(Spreadsheet!AJ548)), VLOOKUP(Spreadsheet!AJ548,'Drop Downs'!$P$2:$R$16,2,FALSE),0)</f>
        <v>0</v>
      </c>
      <c r="O548" s="5">
        <f>IF(NOT(ISBLANK(Spreadsheet!AL548)),VLOOKUP(Spreadsheet!AL548,'Drop Downs'!$P$2:$R$16,3,FALSE), 0)</f>
        <v>0</v>
      </c>
      <c r="P548" s="5">
        <f>IF(NOT(ISBLANK(Spreadsheet!AL548)),VLOOKUP(Spreadsheet!AL548,'Drop Downs'!$P$2:$R$16,2,FALSE),0)</f>
        <v>0</v>
      </c>
      <c r="Q548" s="5">
        <f>IF(NOT(ISBLANK(Spreadsheet!AN548)),VLOOKUP(Spreadsheet!AN548,'Drop Downs'!$P$2:$R$16,3,FALSE),0)</f>
        <v>0</v>
      </c>
      <c r="R548" s="5">
        <f>IF(NOT(ISBLANK(Spreadsheet!AN548)),VLOOKUP(Spreadsheet!AN548,'Drop Downs'!$P$2:$R$16,2,FALSE),0)</f>
        <v>0</v>
      </c>
      <c r="S548" s="5" t="str">
        <f>IF(OR(M548&gt;K548,N548&gt;L548,O548&gt;K548, Q548&gt;K548,N548&gt;L548, P548&gt;L548, R548&gt;L548),"Member currently has a coverage election over what he/she needs.  Please add more dependents or adjust the coverage election.","")&amp;(IF(AND(NOT(ISBLANK(Spreadsheet!C548)),NOT(ISBLANK(Spreadsheet!D548)),ISBLANK(Spreadsheet!E548)),"Dependent lacks a relationship to member.Please select one from the drop-down.",""))</f>
        <v/>
      </c>
      <c r="T548" s="5" t="b">
        <f t="shared" si="41"/>
        <v>1</v>
      </c>
      <c r="U548" s="5" t="b">
        <f>OR(ISBLANK(Spreadsheet!C548),IF(NOT(ISBLANK(Spreadsheet!D548)),NOT(ISBLANK(Spreadsheet!E548)),TRUE))</f>
        <v>1</v>
      </c>
      <c r="V548" s="5" t="b">
        <f>OR(ISBLANK(Spreadsheet!C548), NOT(ISBLANK(Spreadsheet!I548)))</f>
        <v>1</v>
      </c>
      <c r="W548" s="5" t="b">
        <f>OR(ISBLANK(Spreadsheet!D548),NOT(ISBLANK(Spreadsheet!C548)))</f>
        <v>1</v>
      </c>
      <c r="X548" s="155" t="str">
        <f>REPT("0",MIN(FIND({1,2,3,4,5,6,7,8,9},Spreadsheet!C548&amp;"123456789"))-1)&amp;IF(ISBLANK(Spreadsheet!C548),"",SUMPRODUCT(MID(0&amp;Spreadsheet!C548,LARGE(INDEX(ISNUMBER(--MID(Spreadsheet!C548,ROW($1:$225),1))*
 ROW($1:$225),0),ROW($1:$225))+1,1)*10^ROW($1:$225)/10))</f>
        <v/>
      </c>
      <c r="Y548" s="5" t="b">
        <f>IF(NOT(ISBLANK(Spreadsheet!C548)),IF(AND(ISNUMBER(VALUE(Spreadsheet!C548)), LEN(Spreadsheet!C548)=9),TRUE,FALSE),TRUE)</f>
        <v>1</v>
      </c>
      <c r="Z548" s="155" t="str">
        <f>REPT("0",MIN(FIND({1,2,3,4,5,6,7,8,9},Spreadsheet!D548&amp;"123456789"))-1)&amp;IF(ISBLANK(Spreadsheet!D548),"",SUMPRODUCT(MID(0&amp;Spreadsheet!D548,LARGE(INDEX(ISNUMBER(--MID(Spreadsheet!D548,ROW($1:$225),1))*
 ROW($1:$225),0),ROW($1:$225))+1,1)*10^ROW($1:$225)/10))</f>
        <v/>
      </c>
      <c r="AA548" s="5" t="b">
        <f>IF(AND(NOT(ISBLANK(Spreadsheet!D548)),NOT(ISBLANK(Spreadsheet!C548))),IF(AND(ISNUMBER(VALUE(Spreadsheet!D548)), LEN(Spreadsheet!D548)=9),TRUE,FALSE),IF(AND(NOT(ISBLANK(Spreadsheet!D548)),ISBLANK(Spreadsheet!C548)),FALSE,TRUE))</f>
        <v>1</v>
      </c>
      <c r="AB548" s="5" t="b">
        <f>OR(ISBLANK(Spreadsheet!Y548),IF(NOT(ISBLANK(Spreadsheet!Y548)),LEN(Spreadsheet!Y548)=10,ISNUMBER(VALUE(Spreadsheet!Y548))))</f>
        <v>1</v>
      </c>
      <c r="AC548" s="5" t="b">
        <f>OR(ISBLANK(Spreadsheet!AI548), AND(NOT(ISBLANK(Spreadsheet!AJ548)), NOT(ISNUMBER(SEARCH("Waive",Spreadsheet!AJ548)))))</f>
        <v>1</v>
      </c>
      <c r="AD548" s="5" t="b">
        <f>OR(ISBLANK(Spreadsheet!AK548), AND(NOT(ISBLANK(Spreadsheet!AL548)), NOT(ISNUMBER(SEARCH("Waive",Spreadsheet!AL548)))))</f>
        <v>1</v>
      </c>
      <c r="AE548" s="5" t="b">
        <f>OR(ISBLANK(Spreadsheet!AM548), AND(NOT(ISBLANK(Spreadsheet!AN548)), NOT(ISNUMBER(SEARCH("Waive", Spreadsheet!AN548)))))</f>
        <v>1</v>
      </c>
      <c r="AF548" s="5" t="b">
        <f>OR(ISBLANK(Spreadsheet!C548), NOT(ISBLANK(Spreadsheet!D548)),NOT(ISBLANK(Spreadsheet!L548)))</f>
        <v>1</v>
      </c>
      <c r="AG548" s="5" t="b">
        <f>IF(AND(NOT(ISBLANK(Spreadsheet!C548)), NOT(ISBLANK(Spreadsheet!D548)),Spreadsheet!C548&lt;&gt;Spreadsheet!D548),IF(ISERROR(VLOOKUP(Spreadsheet!C548, Spreadsheet!$C$6:'Spreadsheet'!$C547,1,FALSE)), FALSE, TRUE),TRUE)</f>
        <v>1</v>
      </c>
      <c r="AH548" s="5" t="b">
        <f>Spreadsheet!$B$2=Spreadsheet!AD548</f>
        <v>1</v>
      </c>
      <c r="AI548" s="5" t="b">
        <f>IF(ISBLANK(Spreadsheet!G548),TRUE,IF(OR(LEN(Spreadsheet!G548)&gt;1,ISNUMBER(VALUE(Spreadsheet!G548))),FALSE,TRUE))</f>
        <v>1</v>
      </c>
      <c r="AJ548" s="5" t="b">
        <f>OR(ISBLANK(Spreadsheet!C548), NOT(ISBLANK(Spreadsheet!B548)), NOT(ISBLANK(Spreadsheet!D548)))</f>
        <v>1</v>
      </c>
      <c r="AK548" s="5" t="b">
        <f t="array" ref="AK548">IF(OR(AND(ISBLANK(Spreadsheet!E548),ISBLANK(Spreadsheet!D548),NOT(ISBLANK(Spreadsheet!C548))),AND(ISBLANK(Spreadsheet!E548),ISBLANK(Spreadsheet!D548),ISBLANK(Spreadsheet!C548))),TRUE,ISNUMBER(MATCH(TRUE,EXACT(Spreadsheet!E548,Relationships),0)))</f>
        <v>1</v>
      </c>
      <c r="AL548" s="5" t="b">
        <f>IF(NOT(ISBLANK(Spreadsheet!C548)),IF(OR(ISBLANK(Spreadsheet!F548),LEN(Spreadsheet!F548)&gt;40),FALSE,TRUE),TRUE)</f>
        <v>1</v>
      </c>
      <c r="AM548" s="5" t="b">
        <f>IF(NOT(ISBLANK(Spreadsheet!C548)),IF(OR(ISBLANK(Spreadsheet!H548),LEN(Spreadsheet!H548)&gt;40),FALSE,TRUE),TRUE)</f>
        <v>1</v>
      </c>
      <c r="AN548" s="5" t="b">
        <f t="array" ref="AN548">IF(ISBLANK(Spreadsheet!I548),TRUE,ISNUMBER(MATCH(TRUE,EXACT(Spreadsheet!I548,GenderValues),0)))</f>
        <v>1</v>
      </c>
      <c r="AO548" s="5" t="b">
        <f ca="1">IF(ISERROR(DATEVALUE(TEXT(Spreadsheet!J548,"mm/dd/yyyy")) &gt; TODAY()),IF(AND(ISBLANK(Spreadsheet!J548),ISBLANK(Spreadsheet!C548)),TRUE,FALSE),IF(DATEVALUE(TEXT(Spreadsheet!J548,"mm/dd/yyyy")) &gt; TODAY(),FALSE,TRUE))</f>
        <v>1</v>
      </c>
      <c r="AP548" s="5" t="b">
        <f>OR(ISBLANK(Spreadsheet!K548),LEN(Spreadsheet!K548)&lt;=100)</f>
        <v>1</v>
      </c>
      <c r="AQ548" s="5" t="b">
        <f t="array" ref="AQ548">IF(OR(AND(ISBLANK(Spreadsheet!L548),ISBLANK(Spreadsheet!C548)),AND(NOT(ISBLANK(Spreadsheet!C548)),NOT(ISBLANK(Spreadsheet!D548)))),TRUE,ISNUMBER(MATCH(TRUE,EXACT(Spreadsheet!L548,MaritalStatus),0)))</f>
        <v>1</v>
      </c>
      <c r="AR548" s="5" t="b">
        <f ca="1">IF(ISERROR(DATEVALUE(TEXT(Spreadsheet!M548,"mm/dd/yyyy")) &gt; TODAY()),IF(ISBLANK(Spreadsheet!M548),TRUE,FALSE),IF(DATEVALUE(TEXT(Spreadsheet!M548,"mm/dd/yyyy")) &gt; TODAY(),FALSE,TRUE))</f>
        <v>1</v>
      </c>
      <c r="AS548" s="5" t="b">
        <f>OR(ISBLANK(Spreadsheet!N548),LEN(Spreadsheet!N548)&lt;=100)</f>
        <v>1</v>
      </c>
      <c r="AT548" s="5" t="b">
        <f>OR(ISBLANK(Spreadsheet!O548),UPPER(Spreadsheet!O548)="YES")</f>
        <v>1</v>
      </c>
      <c r="AU548" s="5" t="b">
        <f>OR(ISBLANK(Spreadsheet!P548),UPPER(Spreadsheet!P548)="YES")</f>
        <v>1</v>
      </c>
      <c r="AV548" s="5" t="b">
        <f t="array" ref="AV548">IF(ISBLANK(Spreadsheet!Q548),TRUE,ISNUMBER(MATCH(TRUE,EXACT(Spreadsheet!Q548,OnGroupsPriorIns),0)))</f>
        <v>1</v>
      </c>
      <c r="AW548" s="5" t="b">
        <f>OR(ISBLANK(Spreadsheet!R548),UPPER(Spreadsheet!R548)="YES")</f>
        <v>1</v>
      </c>
      <c r="AX548" s="5" t="b">
        <f>OR(ISBLANK(Spreadsheet!S548),UPPER(Spreadsheet!S548)="YES")</f>
        <v>1</v>
      </c>
      <c r="AY548" s="5" t="b">
        <f>OR(AND(ISBLANK(Spreadsheet!C548),LEN(Spreadsheet!T548)=0),AND(NOT(ISBLANK(Spreadsheet!C548)),LEN(Spreadsheet!T548)&gt;0,LEN(Spreadsheet!T548)&lt;=50))</f>
        <v>1</v>
      </c>
      <c r="AZ548" s="5" t="b">
        <f>OR(LEN(Spreadsheet!U548)=0,AND(LEN(Spreadsheet!U548)&gt;0,LEN(Spreadsheet!U548)&lt;=50))</f>
        <v>1</v>
      </c>
      <c r="BA548" s="5" t="b">
        <f>OR(AND(ISBLANK(Spreadsheet!C548),LEN(Spreadsheet!V548)=0),AND(NOT(ISBLANK(Spreadsheet!C548)),LEN(Spreadsheet!V548)&gt;0,LEN(Spreadsheet!V548)&lt;=50))</f>
        <v>1</v>
      </c>
      <c r="BB548" s="5" t="b">
        <f t="array" ref="BB548">IF(AND(ISBLANK(Spreadsheet!C548),LEN(Spreadsheet!W548)=0),TRUE,ISNUMBER(MATCH(TRUE,EXACT(Spreadsheet!W548,States),0)))</f>
        <v>1</v>
      </c>
      <c r="BC548" s="5" t="b">
        <f>OR(AND(ISBLANK(Spreadsheet!C548),LEN(Spreadsheet!X548)=0),AND(NOT(ISBLANK(Spreadsheet!C548)),LEN(Spreadsheet!X548)&gt;0,LEN(Spreadsheet!X548)=5,ISNUMBER(VALUE(Spreadsheet!X548))))</f>
        <v>1</v>
      </c>
      <c r="BD548" s="5" t="b">
        <f>OR(ISBLANK(Spreadsheet!Z548),LEN(Spreadsheet!Z548)&lt;=50)</f>
        <v>1</v>
      </c>
      <c r="BE548" s="5" t="b">
        <f>ISBLANK(Spreadsheet!AA548)</f>
        <v>1</v>
      </c>
      <c r="BF548" s="5" t="b">
        <f>ISBLANK(Spreadsheet!AB548)</f>
        <v>1</v>
      </c>
      <c r="BG548" s="5" t="b">
        <f>IF(ISERROR(DATEVALUE(TEXT(Spreadsheet!AC548,"mm/dd/yyyy")) &gt; DATEVALUE(TEXT(Spreadsheet!J548,"mm/dd/yyyy"))),IF(OR(AND(ISBLANK(Spreadsheet!AC548),ISBLANK(Spreadsheet!C548)),AND(NOT(ISBLANK(Spreadsheet!C548)),ISBLANK(Spreadsheet!AC548),NOT(ISBLANK(Spreadsheet!D548)))),TRUE,FALSE),IF(DATEVALUE(TEXT(Spreadsheet!AC548,"mm/dd/yyyy")) &gt; DATEVALUE(TEXT(Spreadsheet!J548,"mm/dd/yyyy")),TRUE,FALSE))</f>
        <v>1</v>
      </c>
      <c r="BH548" s="5" t="b">
        <f>OR(AND(ISBLANK(Spreadsheet!C548),ISBLANK(Spreadsheet!AE548)),AND(NOT(ISBLANK(Spreadsheet!C548)),NOT(ISBLANK(Spreadsheet!D548)),ISBLANK(Spreadsheet!AE548)),AND(NOT(ISBLANK(Spreadsheet!C548)),ISBLANK(Spreadsheet!D548),NOT(ISBLANK(Spreadsheet!AE548)),LEN(Spreadsheet!AE548)&lt;=100))</f>
        <v>1</v>
      </c>
      <c r="BI548" s="5" t="b">
        <f t="array" ref="BI548">IF(ISBLANK(Spreadsheet!AF548),TRUE,ISNUMBER(MATCH(TRUE,EXACT(Spreadsheet!AF548,CobraShortReasons),0)))</f>
        <v>1</v>
      </c>
      <c r="BJ548" s="5" t="b">
        <f ca="1">IF(ISERROR(DATEVALUE(TEXT(Spreadsheet!AG548,"mm/dd/yyyy")) &gt; TODAY()),IF(ISBLANK(Spreadsheet!AG548),TRUE,FALSE),IF(DATEVALUE(TEXT(Spreadsheet!AG548,"mm/dd/yyyy")) &gt; TODAY(),FALSE,TRUE))</f>
        <v>1</v>
      </c>
      <c r="BK548" s="5" t="b">
        <f>OR(ISBLANK(Spreadsheet!AH548),LEN(Spreadsheet!AH548)&lt;=25)</f>
        <v>1</v>
      </c>
      <c r="BL548" s="5" t="b">
        <f t="array" aca="1" ref="BL548" ca="1">IF(ISBLANK(Spreadsheet!AI548),TRUE,ISNUMBER(MATCH(TRUE,EXACT(Spreadsheet!AI548,INDIRECT(Spreadsheet!$D$2)),0)))</f>
        <v>1</v>
      </c>
      <c r="BM548" s="5" t="b">
        <f t="array" aca="1" ref="BM548" ca="1">IF(ISBLANK(Spreadsheet!AJ548),TRUE,ISNUMBER(MATCH(TRUE,EXACT(Spreadsheet!AJ548,INDIRECT(Spreadsheet!BJ548)),0)))</f>
        <v>1</v>
      </c>
      <c r="BN548" s="5" t="b">
        <f t="array" ref="BN548">IF(ISBLANK(Spreadsheet!AK548),TRUE,ISNUMBER(MATCH(TRUE,EXACT(Spreadsheet!AK548,DentalPlans),0)))</f>
        <v>1</v>
      </c>
      <c r="BO548" s="5" t="b">
        <f t="array" aca="1" ref="BO548" ca="1">IF(ISBLANK(Spreadsheet!AL548),TRUE,ISNUMBER(MATCH(TRUE,EXACT(Spreadsheet!AL548,INDIRECT(Spreadsheet!BK548)),0)))</f>
        <v>1</v>
      </c>
      <c r="BP548" s="5" t="b">
        <f t="array" ref="BP548">IF(ISBLANK(Spreadsheet!AM548),TRUE,ISNUMBER(MATCH(TRUE,EXACT(Spreadsheet!AM548,VisionPlans),0)))</f>
        <v>1</v>
      </c>
      <c r="BQ548" s="5" t="b">
        <f t="array" aca="1" ref="BQ548" ca="1">IF(ISBLANK(Spreadsheet!AN548),TRUE,ISNUMBER(MATCH(TRUE,EXACT(Spreadsheet!AN548,INDIRECT(Spreadsheet!BL548)),0)))</f>
        <v>1</v>
      </c>
      <c r="BR548" s="5" t="b">
        <f t="array" ref="BR548">IF(ISBLANK(Spreadsheet!AO548),TRUE,ISNUMBER(MATCH(TRUE,EXACT(Spreadsheet!AO548,LifeBenefitClasses),0)))</f>
        <v>1</v>
      </c>
      <c r="BS548" s="5" t="b">
        <f>IF(OR(ISBLANK(Spreadsheet!AO548), Spreadsheet!AO548="Waive"),IF(ISBLANK(Spreadsheet!AP548),TRUE,FALSE),IF(OR(AND(NOT(ISBLANK(Spreadsheet!AO548)),ISBLANK(Spreadsheet!AP548)),NOT(ISNUMBER(VALUE(Spreadsheet!AP548)))),FALSE,IF(OR(AND(Spreadsheet!AP548&lt;6,MOD(Spreadsheet!AP548*10,5)=0), MOD(Spreadsheet!AP548,5000)=0),TRUE,FALSE)))</f>
        <v>1</v>
      </c>
      <c r="BT548" s="5" t="b">
        <f t="array" ref="BT548">IF(ISBLANK(Spreadsheet!AQ548),TRUE,ISNUMBER(MATCH(TRUE,EXACT(Spreadsheet!AQ548,EnrollWaive),0)))</f>
        <v>1</v>
      </c>
      <c r="BU548" s="5" t="b">
        <f t="array" ref="BU548">IF(ISBLANK(Spreadsheet!AR548),TRUE,ISNUMBER(MATCH(TRUE,EXACT(Spreadsheet!AR548,LifeBenefitClasses),0)))</f>
        <v>1</v>
      </c>
      <c r="BV548" s="5" t="b">
        <f>IF(OR(ISBLANK(Spreadsheet!AR548), Spreadsheet!AR548="Waive"),IF(ISBLANK(Spreadsheet!AS548),TRUE,FALSE),IF(OR(AND(NOT(ISBLANK(Spreadsheet!AR548)),ISBLANK(Spreadsheet!AS548)),NOT(ISNUMBER(VALUE(Spreadsheet!AS548)))),FALSE,IF(OR(AND(Spreadsheet!AS548&lt;6,MOD(Spreadsheet!AS548*10,5)=0), MOD(Spreadsheet!AS548,10000)=0),TRUE,FALSE)))</f>
        <v>1</v>
      </c>
      <c r="BW548" s="5" t="b">
        <f t="array" ref="BW548">IF(ISBLANK(Spreadsheet!AT548),TRUE,ISNUMBER(MATCH(TRUE,EXACT(Spreadsheet!AT548,LifeBenefitClasses),0)))</f>
        <v>1</v>
      </c>
      <c r="BX548" s="5" t="b">
        <f>IF(OR(ISBLANK(Spreadsheet!AT548), Spreadsheet!AT548="Waive"),IF(ISBLANK(Spreadsheet!AU548),TRUE,FALSE),IF(OR(AND(NOT(ISBLANK(Spreadsheet!AT548)),ISBLANK(Spreadsheet!AU548)),NOT(ISNUMBER(VALUE(Spreadsheet!AU548)))),FALSE,IF(AND(NOT(OR(ISBLANK(Spreadsheet!AT548),Spreadsheet!AT548="Waive")),NOT(OR(ISBLANK(Spreadsheet!AR548),Spreadsheet!AR548="Waive")),MOD(Spreadsheet!AU548,5000)=0, Spreadsheet!AU548&lt;=(Spreadsheet!AS548*0.5)),TRUE,FALSE)))</f>
        <v>1</v>
      </c>
      <c r="BY548" s="5" t="b">
        <f t="array" ref="BY548">IF(ISBLANK(Spreadsheet!AV548),TRUE,ISNUMBER(MATCH(TRUE,EXACT(Spreadsheet!AV548,EnrollWaive),0)))</f>
        <v>1</v>
      </c>
      <c r="BZ548" s="5" t="b">
        <f t="array" ref="BZ548">IF(ISBLANK(Spreadsheet!AW548),TRUE,ISNUMBER(MATCH(TRUE,EXACT(Spreadsheet!AW548,LifeBenefitClasses),0)))</f>
        <v>1</v>
      </c>
      <c r="CA548" s="5" t="b">
        <f t="array" ref="CA548">IF(ISBLANK(Spreadsheet!AX548),TRUE,ISNUMBER(MATCH(TRUE,EXACT(Spreadsheet!AX548,LifeBenefitClasses),0)))</f>
        <v>1</v>
      </c>
      <c r="CB548" s="5" t="b">
        <f t="array" ref="CB548">IF(ISBLANK(Spreadsheet!AY548),TRUE,ISNUMBER(MATCH(TRUE,EXACT(Spreadsheet!AY548,LifeBenefitClasses),0)))</f>
        <v>1</v>
      </c>
      <c r="CC548" s="5" t="b">
        <f t="array" ref="CC548">IF(ISBLANK(Spreadsheet!AZ548),TRUE,ISNUMBER(MATCH(TRUE,EXACT(Spreadsheet!AZ548,LifeBenefitClasses),0)))</f>
        <v>1</v>
      </c>
      <c r="CD548" s="5" t="b">
        <f t="array" ref="CD548">IF(ISBLANK(Spreadsheet!BA548),TRUE,ISNUMBER(MATCH(TRUE,EXACT(Spreadsheet!BA548,LifeBenefitClasses),0)))</f>
        <v>1</v>
      </c>
      <c r="CE548" s="5" t="b">
        <f>IF(OR(ISBLANK(Spreadsheet!BA548), Spreadsheet!BA548="Waive"),IF(ISBLANK(Spreadsheet!BB548),TRUE,FALSE),IF(OR(AND(NOT(ISBLANK(Spreadsheet!BA548)),ISBLANK(Spreadsheet!BB548)),NOT(ISNUMBER(VALUE(Spreadsheet!BB548))),ISBLANK(Spreadsheet!BC548),NOT(ISNUMBER(VALUE(Spreadsheet!BC548)))),FALSE,IF(AND(Spreadsheet!BB548&gt;=50000,Spreadsheet!BB548&lt;=250000,MOD(Spreadsheet!BB548,10000)=0,Spreadsheet!BB548&lt;=(10*Spreadsheet!BC548)),TRUE,FALSE)))</f>
        <v>1</v>
      </c>
      <c r="CF548" s="5" t="b">
        <f>IF(NOT(ISBLANK(Spreadsheet!BC548)),AND(ISNUMBER(VALUE(Spreadsheet!BC548)),Spreadsheet!BC548&gt;0),AND(OR(ISBLANK(Spreadsheet!AO548),Spreadsheet!AO548="Waive",AND(NOT(OR(ISBLANK(Spreadsheet!AO548),Spreadsheet!AO548="Waive")),Spreadsheet!AP548&gt;=6)),OR(ISBLANK(Spreadsheet!AR548),AND(NOT(OR(ISBLANK(Spreadsheet!AR548),Spreadsheet!AR548="Waive")),Spreadsheet!AS548&gt;=6)),OR(ISBLANK(Spreadsheet!AW548)),OR(ISBLANK(Spreadsheet!AX548)),OR(ISBLANK(Spreadsheet!AY548)),OR(ISBLANK(Spreadsheet!AZ548)),OR(ISBLANK(Spreadsheet!BA548),Spreadsheet!BA548="Waive")))</f>
        <v>1</v>
      </c>
      <c r="CG548" s="5" t="b">
        <f t="shared" ca="1" si="39"/>
        <v>1</v>
      </c>
    </row>
    <row r="549" spans="8:85" x14ac:dyDescent="0.3">
      <c r="H549" s="5">
        <f t="shared" ca="1" si="40"/>
        <v>2</v>
      </c>
      <c r="I549" s="5" t="str">
        <f t="shared" ca="1" si="38"/>
        <v/>
      </c>
      <c r="J549" s="5" t="str">
        <f>IF(AND(NOT(ISBLANK(Spreadsheet!C549)),ISBLANK(Spreadsheet!D549)),Spreadsheet!F549&amp;" "&amp;Spreadsheet!H549,"")</f>
        <v/>
      </c>
      <c r="K549" s="5">
        <f>IF(AND(NOT(ISBLANK(Spreadsheet!C549)),ISBLANK(Spreadsheet!D549)),COUNTIFS(Spreadsheet!E550:E$786,"=Child",Spreadsheet!C550:C$786, "="&amp;Spreadsheet!C549) + COUNTIFS(Spreadsheet!E550:E$786,"=Step-child",Spreadsheet!C550:C$786, "="&amp;Spreadsheet!C549),0)</f>
        <v>0</v>
      </c>
      <c r="L549" s="5">
        <f>IF(NOT(ISBLANK(J549)),COUNTIFS(Spreadsheet!E550:E$786,"=Wife",Spreadsheet!C550:C$786, "="&amp;Spreadsheet!C549) + COUNTIFS(Spreadsheet!E550:E$786,"=Husband",Spreadsheet!C550:C$786, "="&amp;Spreadsheet!C549),0)</f>
        <v>0</v>
      </c>
      <c r="M549" s="5">
        <f>IF(NOT(ISBLANK(Spreadsheet!AJ549)),VLOOKUP(Spreadsheet!AJ549,'Drop Downs'!$P$2:$R$16,3,FALSE),0)</f>
        <v>0</v>
      </c>
      <c r="N549" s="5">
        <f>IF(NOT(ISBLANK(Spreadsheet!AJ549)), VLOOKUP(Spreadsheet!AJ549,'Drop Downs'!$P$2:$R$16,2,FALSE),0)</f>
        <v>0</v>
      </c>
      <c r="O549" s="5">
        <f>IF(NOT(ISBLANK(Spreadsheet!AL549)),VLOOKUP(Spreadsheet!AL549,'Drop Downs'!$P$2:$R$16,3,FALSE), 0)</f>
        <v>0</v>
      </c>
      <c r="P549" s="5">
        <f>IF(NOT(ISBLANK(Spreadsheet!AL549)),VLOOKUP(Spreadsheet!AL549,'Drop Downs'!$P$2:$R$16,2,FALSE),0)</f>
        <v>0</v>
      </c>
      <c r="Q549" s="5">
        <f>IF(NOT(ISBLANK(Spreadsheet!AN549)),VLOOKUP(Spreadsheet!AN549,'Drop Downs'!$P$2:$R$16,3,FALSE),0)</f>
        <v>0</v>
      </c>
      <c r="R549" s="5">
        <f>IF(NOT(ISBLANK(Spreadsheet!AN549)),VLOOKUP(Spreadsheet!AN549,'Drop Downs'!$P$2:$R$16,2,FALSE),0)</f>
        <v>0</v>
      </c>
      <c r="S549" s="5" t="str">
        <f>IF(OR(M549&gt;K549,N549&gt;L549,O549&gt;K549, Q549&gt;K549,N549&gt;L549, P549&gt;L549, R549&gt;L549),"Member currently has a coverage election over what he/she needs.  Please add more dependents or adjust the coverage election.","")&amp;(IF(AND(NOT(ISBLANK(Spreadsheet!C549)),NOT(ISBLANK(Spreadsheet!D549)),ISBLANK(Spreadsheet!E549)),"Dependent lacks a relationship to member.Please select one from the drop-down.",""))</f>
        <v/>
      </c>
      <c r="T549" s="5" t="b">
        <f t="shared" si="41"/>
        <v>1</v>
      </c>
      <c r="U549" s="5" t="b">
        <f>OR(ISBLANK(Spreadsheet!C549),IF(NOT(ISBLANK(Spreadsheet!D549)),NOT(ISBLANK(Spreadsheet!E549)),TRUE))</f>
        <v>1</v>
      </c>
      <c r="V549" s="5" t="b">
        <f>OR(ISBLANK(Spreadsheet!C549), NOT(ISBLANK(Spreadsheet!I549)))</f>
        <v>1</v>
      </c>
      <c r="W549" s="5" t="b">
        <f>OR(ISBLANK(Spreadsheet!D549),NOT(ISBLANK(Spreadsheet!C549)))</f>
        <v>1</v>
      </c>
      <c r="X549" s="155" t="str">
        <f>REPT("0",MIN(FIND({1,2,3,4,5,6,7,8,9},Spreadsheet!C549&amp;"123456789"))-1)&amp;IF(ISBLANK(Spreadsheet!C549),"",SUMPRODUCT(MID(0&amp;Spreadsheet!C549,LARGE(INDEX(ISNUMBER(--MID(Spreadsheet!C549,ROW($1:$225),1))*
 ROW($1:$225),0),ROW($1:$225))+1,1)*10^ROW($1:$225)/10))</f>
        <v/>
      </c>
      <c r="Y549" s="5" t="b">
        <f>IF(NOT(ISBLANK(Spreadsheet!C549)),IF(AND(ISNUMBER(VALUE(Spreadsheet!C549)), LEN(Spreadsheet!C549)=9),TRUE,FALSE),TRUE)</f>
        <v>1</v>
      </c>
      <c r="Z549" s="155" t="str">
        <f>REPT("0",MIN(FIND({1,2,3,4,5,6,7,8,9},Spreadsheet!D549&amp;"123456789"))-1)&amp;IF(ISBLANK(Spreadsheet!D549),"",SUMPRODUCT(MID(0&amp;Spreadsheet!D549,LARGE(INDEX(ISNUMBER(--MID(Spreadsheet!D549,ROW($1:$225),1))*
 ROW($1:$225),0),ROW($1:$225))+1,1)*10^ROW($1:$225)/10))</f>
        <v/>
      </c>
      <c r="AA549" s="5" t="b">
        <f>IF(AND(NOT(ISBLANK(Spreadsheet!D549)),NOT(ISBLANK(Spreadsheet!C549))),IF(AND(ISNUMBER(VALUE(Spreadsheet!D549)), LEN(Spreadsheet!D549)=9),TRUE,FALSE),IF(AND(NOT(ISBLANK(Spreadsheet!D549)),ISBLANK(Spreadsheet!C549)),FALSE,TRUE))</f>
        <v>1</v>
      </c>
      <c r="AB549" s="5" t="b">
        <f>OR(ISBLANK(Spreadsheet!Y549),IF(NOT(ISBLANK(Spreadsheet!Y549)),LEN(Spreadsheet!Y549)=10,ISNUMBER(VALUE(Spreadsheet!Y549))))</f>
        <v>1</v>
      </c>
      <c r="AC549" s="5" t="b">
        <f>OR(ISBLANK(Spreadsheet!AI549), AND(NOT(ISBLANK(Spreadsheet!AJ549)), NOT(ISNUMBER(SEARCH("Waive",Spreadsheet!AJ549)))))</f>
        <v>1</v>
      </c>
      <c r="AD549" s="5" t="b">
        <f>OR(ISBLANK(Spreadsheet!AK549), AND(NOT(ISBLANK(Spreadsheet!AL549)), NOT(ISNUMBER(SEARCH("Waive",Spreadsheet!AL549)))))</f>
        <v>1</v>
      </c>
      <c r="AE549" s="5" t="b">
        <f>OR(ISBLANK(Spreadsheet!AM549), AND(NOT(ISBLANK(Spreadsheet!AN549)), NOT(ISNUMBER(SEARCH("Waive", Spreadsheet!AN549)))))</f>
        <v>1</v>
      </c>
      <c r="AF549" s="5" t="b">
        <f>OR(ISBLANK(Spreadsheet!C549), NOT(ISBLANK(Spreadsheet!D549)),NOT(ISBLANK(Spreadsheet!L549)))</f>
        <v>1</v>
      </c>
      <c r="AG549" s="5" t="b">
        <f>IF(AND(NOT(ISBLANK(Spreadsheet!C549)), NOT(ISBLANK(Spreadsheet!D549)),Spreadsheet!C549&lt;&gt;Spreadsheet!D549),IF(ISERROR(VLOOKUP(Spreadsheet!C549, Spreadsheet!$C$6:'Spreadsheet'!$C548,1,FALSE)), FALSE, TRUE),TRUE)</f>
        <v>1</v>
      </c>
      <c r="AH549" s="5" t="b">
        <f>Spreadsheet!$B$2=Spreadsheet!AD549</f>
        <v>1</v>
      </c>
      <c r="AI549" s="5" t="b">
        <f>IF(ISBLANK(Spreadsheet!G549),TRUE,IF(OR(LEN(Spreadsheet!G549)&gt;1,ISNUMBER(VALUE(Spreadsheet!G549))),FALSE,TRUE))</f>
        <v>1</v>
      </c>
      <c r="AJ549" s="5" t="b">
        <f>OR(ISBLANK(Spreadsheet!C549), NOT(ISBLANK(Spreadsheet!B549)), NOT(ISBLANK(Spreadsheet!D549)))</f>
        <v>1</v>
      </c>
      <c r="AK549" s="5" t="b">
        <f t="array" ref="AK549">IF(OR(AND(ISBLANK(Spreadsheet!E549),ISBLANK(Spreadsheet!D549),NOT(ISBLANK(Spreadsheet!C549))),AND(ISBLANK(Spreadsheet!E549),ISBLANK(Spreadsheet!D549),ISBLANK(Spreadsheet!C549))),TRUE,ISNUMBER(MATCH(TRUE,EXACT(Spreadsheet!E549,Relationships),0)))</f>
        <v>1</v>
      </c>
      <c r="AL549" s="5" t="b">
        <f>IF(NOT(ISBLANK(Spreadsheet!C549)),IF(OR(ISBLANK(Spreadsheet!F549),LEN(Spreadsheet!F549)&gt;40),FALSE,TRUE),TRUE)</f>
        <v>1</v>
      </c>
      <c r="AM549" s="5" t="b">
        <f>IF(NOT(ISBLANK(Spreadsheet!C549)),IF(OR(ISBLANK(Spreadsheet!H549),LEN(Spreadsheet!H549)&gt;40),FALSE,TRUE),TRUE)</f>
        <v>1</v>
      </c>
      <c r="AN549" s="5" t="b">
        <f t="array" ref="AN549">IF(ISBLANK(Spreadsheet!I549),TRUE,ISNUMBER(MATCH(TRUE,EXACT(Spreadsheet!I549,GenderValues),0)))</f>
        <v>1</v>
      </c>
      <c r="AO549" s="5" t="b">
        <f ca="1">IF(ISERROR(DATEVALUE(TEXT(Spreadsheet!J549,"mm/dd/yyyy")) &gt; TODAY()),IF(AND(ISBLANK(Spreadsheet!J549),ISBLANK(Spreadsheet!C549)),TRUE,FALSE),IF(DATEVALUE(TEXT(Spreadsheet!J549,"mm/dd/yyyy")) &gt; TODAY(),FALSE,TRUE))</f>
        <v>1</v>
      </c>
      <c r="AP549" s="5" t="b">
        <f>OR(ISBLANK(Spreadsheet!K549),LEN(Spreadsheet!K549)&lt;=100)</f>
        <v>1</v>
      </c>
      <c r="AQ549" s="5" t="b">
        <f t="array" ref="AQ549">IF(OR(AND(ISBLANK(Spreadsheet!L549),ISBLANK(Spreadsheet!C549)),AND(NOT(ISBLANK(Spreadsheet!C549)),NOT(ISBLANK(Spreadsheet!D549)))),TRUE,ISNUMBER(MATCH(TRUE,EXACT(Spreadsheet!L549,MaritalStatus),0)))</f>
        <v>1</v>
      </c>
      <c r="AR549" s="5" t="b">
        <f ca="1">IF(ISERROR(DATEVALUE(TEXT(Spreadsheet!M549,"mm/dd/yyyy")) &gt; TODAY()),IF(ISBLANK(Spreadsheet!M549),TRUE,FALSE),IF(DATEVALUE(TEXT(Spreadsheet!M549,"mm/dd/yyyy")) &gt; TODAY(),FALSE,TRUE))</f>
        <v>1</v>
      </c>
      <c r="AS549" s="5" t="b">
        <f>OR(ISBLANK(Spreadsheet!N549),LEN(Spreadsheet!N549)&lt;=100)</f>
        <v>1</v>
      </c>
      <c r="AT549" s="5" t="b">
        <f>OR(ISBLANK(Spreadsheet!O549),UPPER(Spreadsheet!O549)="YES")</f>
        <v>1</v>
      </c>
      <c r="AU549" s="5" t="b">
        <f>OR(ISBLANK(Spreadsheet!P549),UPPER(Spreadsheet!P549)="YES")</f>
        <v>1</v>
      </c>
      <c r="AV549" s="5" t="b">
        <f t="array" ref="AV549">IF(ISBLANK(Spreadsheet!Q549),TRUE,ISNUMBER(MATCH(TRUE,EXACT(Spreadsheet!Q549,OnGroupsPriorIns),0)))</f>
        <v>1</v>
      </c>
      <c r="AW549" s="5" t="b">
        <f>OR(ISBLANK(Spreadsheet!R549),UPPER(Spreadsheet!R549)="YES")</f>
        <v>1</v>
      </c>
      <c r="AX549" s="5" t="b">
        <f>OR(ISBLANK(Spreadsheet!S549),UPPER(Spreadsheet!S549)="YES")</f>
        <v>1</v>
      </c>
      <c r="AY549" s="5" t="b">
        <f>OR(AND(ISBLANK(Spreadsheet!C549),LEN(Spreadsheet!T549)=0),AND(NOT(ISBLANK(Spreadsheet!C549)),LEN(Spreadsheet!T549)&gt;0,LEN(Spreadsheet!T549)&lt;=50))</f>
        <v>1</v>
      </c>
      <c r="AZ549" s="5" t="b">
        <f>OR(LEN(Spreadsheet!U549)=0,AND(LEN(Spreadsheet!U549)&gt;0,LEN(Spreadsheet!U549)&lt;=50))</f>
        <v>1</v>
      </c>
      <c r="BA549" s="5" t="b">
        <f>OR(AND(ISBLANK(Spreadsheet!C549),LEN(Spreadsheet!V549)=0),AND(NOT(ISBLANK(Spreadsheet!C549)),LEN(Spreadsheet!V549)&gt;0,LEN(Spreadsheet!V549)&lt;=50))</f>
        <v>1</v>
      </c>
      <c r="BB549" s="5" t="b">
        <f t="array" ref="BB549">IF(AND(ISBLANK(Spreadsheet!C549),LEN(Spreadsheet!W549)=0),TRUE,ISNUMBER(MATCH(TRUE,EXACT(Spreadsheet!W549,States),0)))</f>
        <v>1</v>
      </c>
      <c r="BC549" s="5" t="b">
        <f>OR(AND(ISBLANK(Spreadsheet!C549),LEN(Spreadsheet!X549)=0),AND(NOT(ISBLANK(Spreadsheet!C549)),LEN(Spreadsheet!X549)&gt;0,LEN(Spreadsheet!X549)=5,ISNUMBER(VALUE(Spreadsheet!X549))))</f>
        <v>1</v>
      </c>
      <c r="BD549" s="5" t="b">
        <f>OR(ISBLANK(Spreadsheet!Z549),LEN(Spreadsheet!Z549)&lt;=50)</f>
        <v>1</v>
      </c>
      <c r="BE549" s="5" t="b">
        <f>ISBLANK(Spreadsheet!AA549)</f>
        <v>1</v>
      </c>
      <c r="BF549" s="5" t="b">
        <f>ISBLANK(Spreadsheet!AB549)</f>
        <v>1</v>
      </c>
      <c r="BG549" s="5" t="b">
        <f>IF(ISERROR(DATEVALUE(TEXT(Spreadsheet!AC549,"mm/dd/yyyy")) &gt; DATEVALUE(TEXT(Spreadsheet!J549,"mm/dd/yyyy"))),IF(OR(AND(ISBLANK(Spreadsheet!AC549),ISBLANK(Spreadsheet!C549)),AND(NOT(ISBLANK(Spreadsheet!C549)),ISBLANK(Spreadsheet!AC549),NOT(ISBLANK(Spreadsheet!D549)))),TRUE,FALSE),IF(DATEVALUE(TEXT(Spreadsheet!AC549,"mm/dd/yyyy")) &gt; DATEVALUE(TEXT(Spreadsheet!J549,"mm/dd/yyyy")),TRUE,FALSE))</f>
        <v>1</v>
      </c>
      <c r="BH549" s="5" t="b">
        <f>OR(AND(ISBLANK(Spreadsheet!C549),ISBLANK(Spreadsheet!AE549)),AND(NOT(ISBLANK(Spreadsheet!C549)),NOT(ISBLANK(Spreadsheet!D549)),ISBLANK(Spreadsheet!AE549)),AND(NOT(ISBLANK(Spreadsheet!C549)),ISBLANK(Spreadsheet!D549),NOT(ISBLANK(Spreadsheet!AE549)),LEN(Spreadsheet!AE549)&lt;=100))</f>
        <v>1</v>
      </c>
      <c r="BI549" s="5" t="b">
        <f t="array" ref="BI549">IF(ISBLANK(Spreadsheet!AF549),TRUE,ISNUMBER(MATCH(TRUE,EXACT(Spreadsheet!AF549,CobraShortReasons),0)))</f>
        <v>1</v>
      </c>
      <c r="BJ549" s="5" t="b">
        <f ca="1">IF(ISERROR(DATEVALUE(TEXT(Spreadsheet!AG549,"mm/dd/yyyy")) &gt; TODAY()),IF(ISBLANK(Spreadsheet!AG549),TRUE,FALSE),IF(DATEVALUE(TEXT(Spreadsheet!AG549,"mm/dd/yyyy")) &gt; TODAY(),FALSE,TRUE))</f>
        <v>1</v>
      </c>
      <c r="BK549" s="5" t="b">
        <f>OR(ISBLANK(Spreadsheet!AH549),LEN(Spreadsheet!AH549)&lt;=25)</f>
        <v>1</v>
      </c>
      <c r="BL549" s="5" t="b">
        <f t="array" aca="1" ref="BL549" ca="1">IF(ISBLANK(Spreadsheet!AI549),TRUE,ISNUMBER(MATCH(TRUE,EXACT(Spreadsheet!AI549,INDIRECT(Spreadsheet!$D$2)),0)))</f>
        <v>1</v>
      </c>
      <c r="BM549" s="5" t="b">
        <f t="array" aca="1" ref="BM549" ca="1">IF(ISBLANK(Spreadsheet!AJ549),TRUE,ISNUMBER(MATCH(TRUE,EXACT(Spreadsheet!AJ549,INDIRECT(Spreadsheet!BJ549)),0)))</f>
        <v>1</v>
      </c>
      <c r="BN549" s="5" t="b">
        <f t="array" ref="BN549">IF(ISBLANK(Spreadsheet!AK549),TRUE,ISNUMBER(MATCH(TRUE,EXACT(Spreadsheet!AK549,DentalPlans),0)))</f>
        <v>1</v>
      </c>
      <c r="BO549" s="5" t="b">
        <f t="array" aca="1" ref="BO549" ca="1">IF(ISBLANK(Spreadsheet!AL549),TRUE,ISNUMBER(MATCH(TRUE,EXACT(Spreadsheet!AL549,INDIRECT(Spreadsheet!BK549)),0)))</f>
        <v>1</v>
      </c>
      <c r="BP549" s="5" t="b">
        <f t="array" ref="BP549">IF(ISBLANK(Spreadsheet!AM549),TRUE,ISNUMBER(MATCH(TRUE,EXACT(Spreadsheet!AM549,VisionPlans),0)))</f>
        <v>1</v>
      </c>
      <c r="BQ549" s="5" t="b">
        <f t="array" aca="1" ref="BQ549" ca="1">IF(ISBLANK(Spreadsheet!AN549),TRUE,ISNUMBER(MATCH(TRUE,EXACT(Spreadsheet!AN549,INDIRECT(Spreadsheet!BL549)),0)))</f>
        <v>1</v>
      </c>
      <c r="BR549" s="5" t="b">
        <f t="array" ref="BR549">IF(ISBLANK(Spreadsheet!AO549),TRUE,ISNUMBER(MATCH(TRUE,EXACT(Spreadsheet!AO549,LifeBenefitClasses),0)))</f>
        <v>1</v>
      </c>
      <c r="BS549" s="5" t="b">
        <f>IF(OR(ISBLANK(Spreadsheet!AO549), Spreadsheet!AO549="Waive"),IF(ISBLANK(Spreadsheet!AP549),TRUE,FALSE),IF(OR(AND(NOT(ISBLANK(Spreadsheet!AO549)),ISBLANK(Spreadsheet!AP549)),NOT(ISNUMBER(VALUE(Spreadsheet!AP549)))),FALSE,IF(OR(AND(Spreadsheet!AP549&lt;6,MOD(Spreadsheet!AP549*10,5)=0), MOD(Spreadsheet!AP549,5000)=0),TRUE,FALSE)))</f>
        <v>1</v>
      </c>
      <c r="BT549" s="5" t="b">
        <f t="array" ref="BT549">IF(ISBLANK(Spreadsheet!AQ549),TRUE,ISNUMBER(MATCH(TRUE,EXACT(Spreadsheet!AQ549,EnrollWaive),0)))</f>
        <v>1</v>
      </c>
      <c r="BU549" s="5" t="b">
        <f t="array" ref="BU549">IF(ISBLANK(Spreadsheet!AR549),TRUE,ISNUMBER(MATCH(TRUE,EXACT(Spreadsheet!AR549,LifeBenefitClasses),0)))</f>
        <v>1</v>
      </c>
      <c r="BV549" s="5" t="b">
        <f>IF(OR(ISBLANK(Spreadsheet!AR549), Spreadsheet!AR549="Waive"),IF(ISBLANK(Spreadsheet!AS549),TRUE,FALSE),IF(OR(AND(NOT(ISBLANK(Spreadsheet!AR549)),ISBLANK(Spreadsheet!AS549)),NOT(ISNUMBER(VALUE(Spreadsheet!AS549)))),FALSE,IF(OR(AND(Spreadsheet!AS549&lt;6,MOD(Spreadsheet!AS549*10,5)=0), MOD(Spreadsheet!AS549,10000)=0),TRUE,FALSE)))</f>
        <v>1</v>
      </c>
      <c r="BW549" s="5" t="b">
        <f t="array" ref="BW549">IF(ISBLANK(Spreadsheet!AT549),TRUE,ISNUMBER(MATCH(TRUE,EXACT(Spreadsheet!AT549,LifeBenefitClasses),0)))</f>
        <v>1</v>
      </c>
      <c r="BX549" s="5" t="b">
        <f>IF(OR(ISBLANK(Spreadsheet!AT549), Spreadsheet!AT549="Waive"),IF(ISBLANK(Spreadsheet!AU549),TRUE,FALSE),IF(OR(AND(NOT(ISBLANK(Spreadsheet!AT549)),ISBLANK(Spreadsheet!AU549)),NOT(ISNUMBER(VALUE(Spreadsheet!AU549)))),FALSE,IF(AND(NOT(OR(ISBLANK(Spreadsheet!AT549),Spreadsheet!AT549="Waive")),NOT(OR(ISBLANK(Spreadsheet!AR549),Spreadsheet!AR549="Waive")),MOD(Spreadsheet!AU549,5000)=0, Spreadsheet!AU549&lt;=(Spreadsheet!AS549*0.5)),TRUE,FALSE)))</f>
        <v>1</v>
      </c>
      <c r="BY549" s="5" t="b">
        <f t="array" ref="BY549">IF(ISBLANK(Spreadsheet!AV549),TRUE,ISNUMBER(MATCH(TRUE,EXACT(Spreadsheet!AV549,EnrollWaive),0)))</f>
        <v>1</v>
      </c>
      <c r="BZ549" s="5" t="b">
        <f t="array" ref="BZ549">IF(ISBLANK(Spreadsheet!AW549),TRUE,ISNUMBER(MATCH(TRUE,EXACT(Spreadsheet!AW549,LifeBenefitClasses),0)))</f>
        <v>1</v>
      </c>
      <c r="CA549" s="5" t="b">
        <f t="array" ref="CA549">IF(ISBLANK(Spreadsheet!AX549),TRUE,ISNUMBER(MATCH(TRUE,EXACT(Spreadsheet!AX549,LifeBenefitClasses),0)))</f>
        <v>1</v>
      </c>
      <c r="CB549" s="5" t="b">
        <f t="array" ref="CB549">IF(ISBLANK(Spreadsheet!AY549),TRUE,ISNUMBER(MATCH(TRUE,EXACT(Spreadsheet!AY549,LifeBenefitClasses),0)))</f>
        <v>1</v>
      </c>
      <c r="CC549" s="5" t="b">
        <f t="array" ref="CC549">IF(ISBLANK(Spreadsheet!AZ549),TRUE,ISNUMBER(MATCH(TRUE,EXACT(Spreadsheet!AZ549,LifeBenefitClasses),0)))</f>
        <v>1</v>
      </c>
      <c r="CD549" s="5" t="b">
        <f t="array" ref="CD549">IF(ISBLANK(Spreadsheet!BA549),TRUE,ISNUMBER(MATCH(TRUE,EXACT(Spreadsheet!BA549,LifeBenefitClasses),0)))</f>
        <v>1</v>
      </c>
      <c r="CE549" s="5" t="b">
        <f>IF(OR(ISBLANK(Spreadsheet!BA549), Spreadsheet!BA549="Waive"),IF(ISBLANK(Spreadsheet!BB549),TRUE,FALSE),IF(OR(AND(NOT(ISBLANK(Spreadsheet!BA549)),ISBLANK(Spreadsheet!BB549)),NOT(ISNUMBER(VALUE(Spreadsheet!BB549))),ISBLANK(Spreadsheet!BC549),NOT(ISNUMBER(VALUE(Spreadsheet!BC549)))),FALSE,IF(AND(Spreadsheet!BB549&gt;=50000,Spreadsheet!BB549&lt;=250000,MOD(Spreadsheet!BB549,10000)=0,Spreadsheet!BB549&lt;=(10*Spreadsheet!BC549)),TRUE,FALSE)))</f>
        <v>1</v>
      </c>
      <c r="CF549" s="5" t="b">
        <f>IF(NOT(ISBLANK(Spreadsheet!BC549)),AND(ISNUMBER(VALUE(Spreadsheet!BC549)),Spreadsheet!BC549&gt;0),AND(OR(ISBLANK(Spreadsheet!AO549),Spreadsheet!AO549="Waive",AND(NOT(OR(ISBLANK(Spreadsheet!AO549),Spreadsheet!AO549="Waive")),Spreadsheet!AP549&gt;=6)),OR(ISBLANK(Spreadsheet!AR549),AND(NOT(OR(ISBLANK(Spreadsheet!AR549),Spreadsheet!AR549="Waive")),Spreadsheet!AS549&gt;=6)),OR(ISBLANK(Spreadsheet!AW549)),OR(ISBLANK(Spreadsheet!AX549)),OR(ISBLANK(Spreadsheet!AY549)),OR(ISBLANK(Spreadsheet!AZ549)),OR(ISBLANK(Spreadsheet!BA549),Spreadsheet!BA549="Waive")))</f>
        <v>1</v>
      </c>
      <c r="CG549" s="5" t="b">
        <f t="shared" ca="1" si="39"/>
        <v>1</v>
      </c>
    </row>
    <row r="550" spans="8:85" x14ac:dyDescent="0.3">
      <c r="H550" s="5">
        <f t="shared" ca="1" si="40"/>
        <v>2</v>
      </c>
      <c r="I550" s="5" t="str">
        <f t="shared" ca="1" si="38"/>
        <v/>
      </c>
      <c r="J550" s="5" t="str">
        <f>IF(AND(NOT(ISBLANK(Spreadsheet!C550)),ISBLANK(Spreadsheet!D550)),Spreadsheet!F550&amp;" "&amp;Spreadsheet!H550,"")</f>
        <v/>
      </c>
      <c r="K550" s="5">
        <f>IF(AND(NOT(ISBLANK(Spreadsheet!C550)),ISBLANK(Spreadsheet!D550)),COUNTIFS(Spreadsheet!E551:E$786,"=Child",Spreadsheet!C551:C$786, "="&amp;Spreadsheet!C550) + COUNTIFS(Spreadsheet!E551:E$786,"=Step-child",Spreadsheet!C551:C$786, "="&amp;Spreadsheet!C550),0)</f>
        <v>0</v>
      </c>
      <c r="L550" s="5">
        <f>IF(NOT(ISBLANK(J550)),COUNTIFS(Spreadsheet!E551:E$786,"=Wife",Spreadsheet!C551:C$786, "="&amp;Spreadsheet!C550) + COUNTIFS(Spreadsheet!E551:E$786,"=Husband",Spreadsheet!C551:C$786, "="&amp;Spreadsheet!C550),0)</f>
        <v>0</v>
      </c>
      <c r="M550" s="5">
        <f>IF(NOT(ISBLANK(Spreadsheet!AJ550)),VLOOKUP(Spreadsheet!AJ550,'Drop Downs'!$P$2:$R$16,3,FALSE),0)</f>
        <v>0</v>
      </c>
      <c r="N550" s="5">
        <f>IF(NOT(ISBLANK(Spreadsheet!AJ550)), VLOOKUP(Spreadsheet!AJ550,'Drop Downs'!$P$2:$R$16,2,FALSE),0)</f>
        <v>0</v>
      </c>
      <c r="O550" s="5">
        <f>IF(NOT(ISBLANK(Spreadsheet!AL550)),VLOOKUP(Spreadsheet!AL550,'Drop Downs'!$P$2:$R$16,3,FALSE), 0)</f>
        <v>0</v>
      </c>
      <c r="P550" s="5">
        <f>IF(NOT(ISBLANK(Spreadsheet!AL550)),VLOOKUP(Spreadsheet!AL550,'Drop Downs'!$P$2:$R$16,2,FALSE),0)</f>
        <v>0</v>
      </c>
      <c r="Q550" s="5">
        <f>IF(NOT(ISBLANK(Spreadsheet!AN550)),VLOOKUP(Spreadsheet!AN550,'Drop Downs'!$P$2:$R$16,3,FALSE),0)</f>
        <v>0</v>
      </c>
      <c r="R550" s="5">
        <f>IF(NOT(ISBLANK(Spreadsheet!AN550)),VLOOKUP(Spreadsheet!AN550,'Drop Downs'!$P$2:$R$16,2,FALSE),0)</f>
        <v>0</v>
      </c>
      <c r="S550" s="5" t="str">
        <f>IF(OR(M550&gt;K550,N550&gt;L550,O550&gt;K550, Q550&gt;K550,N550&gt;L550, P550&gt;L550, R550&gt;L550),"Member currently has a coverage election over what he/she needs.  Please add more dependents or adjust the coverage election.","")&amp;(IF(AND(NOT(ISBLANK(Spreadsheet!C550)),NOT(ISBLANK(Spreadsheet!D550)),ISBLANK(Spreadsheet!E550)),"Dependent lacks a relationship to member.Please select one from the drop-down.",""))</f>
        <v/>
      </c>
      <c r="T550" s="5" t="b">
        <f t="shared" si="41"/>
        <v>1</v>
      </c>
      <c r="U550" s="5" t="b">
        <f>OR(ISBLANK(Spreadsheet!C550),IF(NOT(ISBLANK(Spreadsheet!D550)),NOT(ISBLANK(Spreadsheet!E550)),TRUE))</f>
        <v>1</v>
      </c>
      <c r="V550" s="5" t="b">
        <f>OR(ISBLANK(Spreadsheet!C550), NOT(ISBLANK(Spreadsheet!I550)))</f>
        <v>1</v>
      </c>
      <c r="W550" s="5" t="b">
        <f>OR(ISBLANK(Spreadsheet!D550),NOT(ISBLANK(Spreadsheet!C550)))</f>
        <v>1</v>
      </c>
      <c r="X550" s="155" t="str">
        <f>REPT("0",MIN(FIND({1,2,3,4,5,6,7,8,9},Spreadsheet!C550&amp;"123456789"))-1)&amp;IF(ISBLANK(Spreadsheet!C550),"",SUMPRODUCT(MID(0&amp;Spreadsheet!C550,LARGE(INDEX(ISNUMBER(--MID(Spreadsheet!C550,ROW($1:$225),1))*
 ROW($1:$225),0),ROW($1:$225))+1,1)*10^ROW($1:$225)/10))</f>
        <v/>
      </c>
      <c r="Y550" s="5" t="b">
        <f>IF(NOT(ISBLANK(Spreadsheet!C550)),IF(AND(ISNUMBER(VALUE(Spreadsheet!C550)), LEN(Spreadsheet!C550)=9),TRUE,FALSE),TRUE)</f>
        <v>1</v>
      </c>
      <c r="Z550" s="155" t="str">
        <f>REPT("0",MIN(FIND({1,2,3,4,5,6,7,8,9},Spreadsheet!D550&amp;"123456789"))-1)&amp;IF(ISBLANK(Spreadsheet!D550),"",SUMPRODUCT(MID(0&amp;Spreadsheet!D550,LARGE(INDEX(ISNUMBER(--MID(Spreadsheet!D550,ROW($1:$225),1))*
 ROW($1:$225),0),ROW($1:$225))+1,1)*10^ROW($1:$225)/10))</f>
        <v/>
      </c>
      <c r="AA550" s="5" t="b">
        <f>IF(AND(NOT(ISBLANK(Spreadsheet!D550)),NOT(ISBLANK(Spreadsheet!C550))),IF(AND(ISNUMBER(VALUE(Spreadsheet!D550)), LEN(Spreadsheet!D550)=9),TRUE,FALSE),IF(AND(NOT(ISBLANK(Spreadsheet!D550)),ISBLANK(Spreadsheet!C550)),FALSE,TRUE))</f>
        <v>1</v>
      </c>
      <c r="AB550" s="5" t="b">
        <f>OR(ISBLANK(Spreadsheet!Y550),IF(NOT(ISBLANK(Spreadsheet!Y550)),LEN(Spreadsheet!Y550)=10,ISNUMBER(VALUE(Spreadsheet!Y550))))</f>
        <v>1</v>
      </c>
      <c r="AC550" s="5" t="b">
        <f>OR(ISBLANK(Spreadsheet!AI550), AND(NOT(ISBLANK(Spreadsheet!AJ550)), NOT(ISNUMBER(SEARCH("Waive",Spreadsheet!AJ550)))))</f>
        <v>1</v>
      </c>
      <c r="AD550" s="5" t="b">
        <f>OR(ISBLANK(Spreadsheet!AK550), AND(NOT(ISBLANK(Spreadsheet!AL550)), NOT(ISNUMBER(SEARCH("Waive",Spreadsheet!AL550)))))</f>
        <v>1</v>
      </c>
      <c r="AE550" s="5" t="b">
        <f>OR(ISBLANK(Spreadsheet!AM550), AND(NOT(ISBLANK(Spreadsheet!AN550)), NOT(ISNUMBER(SEARCH("Waive", Spreadsheet!AN550)))))</f>
        <v>1</v>
      </c>
      <c r="AF550" s="5" t="b">
        <f>OR(ISBLANK(Spreadsheet!C550), NOT(ISBLANK(Spreadsheet!D550)),NOT(ISBLANK(Spreadsheet!L550)))</f>
        <v>1</v>
      </c>
      <c r="AG550" s="5" t="b">
        <f>IF(AND(NOT(ISBLANK(Spreadsheet!C550)), NOT(ISBLANK(Spreadsheet!D550)),Spreadsheet!C550&lt;&gt;Spreadsheet!D550),IF(ISERROR(VLOOKUP(Spreadsheet!C550, Spreadsheet!$C$6:'Spreadsheet'!$C549,1,FALSE)), FALSE, TRUE),TRUE)</f>
        <v>1</v>
      </c>
      <c r="AH550" s="5" t="b">
        <f>Spreadsheet!$B$2=Spreadsheet!AD550</f>
        <v>1</v>
      </c>
      <c r="AI550" s="5" t="b">
        <f>IF(ISBLANK(Spreadsheet!G550),TRUE,IF(OR(LEN(Spreadsheet!G550)&gt;1,ISNUMBER(VALUE(Spreadsheet!G550))),FALSE,TRUE))</f>
        <v>1</v>
      </c>
      <c r="AJ550" s="5" t="b">
        <f>OR(ISBLANK(Spreadsheet!C550), NOT(ISBLANK(Spreadsheet!B550)), NOT(ISBLANK(Spreadsheet!D550)))</f>
        <v>1</v>
      </c>
      <c r="AK550" s="5" t="b">
        <f t="array" ref="AK550">IF(OR(AND(ISBLANK(Spreadsheet!E550),ISBLANK(Spreadsheet!D550),NOT(ISBLANK(Spreadsheet!C550))),AND(ISBLANK(Spreadsheet!E550),ISBLANK(Spreadsheet!D550),ISBLANK(Spreadsheet!C550))),TRUE,ISNUMBER(MATCH(TRUE,EXACT(Spreadsheet!E550,Relationships),0)))</f>
        <v>1</v>
      </c>
      <c r="AL550" s="5" t="b">
        <f>IF(NOT(ISBLANK(Spreadsheet!C550)),IF(OR(ISBLANK(Spreadsheet!F550),LEN(Spreadsheet!F550)&gt;40),FALSE,TRUE),TRUE)</f>
        <v>1</v>
      </c>
      <c r="AM550" s="5" t="b">
        <f>IF(NOT(ISBLANK(Spreadsheet!C550)),IF(OR(ISBLANK(Spreadsheet!H550),LEN(Spreadsheet!H550)&gt;40),FALSE,TRUE),TRUE)</f>
        <v>1</v>
      </c>
      <c r="AN550" s="5" t="b">
        <f t="array" ref="AN550">IF(ISBLANK(Spreadsheet!I550),TRUE,ISNUMBER(MATCH(TRUE,EXACT(Spreadsheet!I550,GenderValues),0)))</f>
        <v>1</v>
      </c>
      <c r="AO550" s="5" t="b">
        <f ca="1">IF(ISERROR(DATEVALUE(TEXT(Spreadsheet!J550,"mm/dd/yyyy")) &gt; TODAY()),IF(AND(ISBLANK(Spreadsheet!J550),ISBLANK(Spreadsheet!C550)),TRUE,FALSE),IF(DATEVALUE(TEXT(Spreadsheet!J550,"mm/dd/yyyy")) &gt; TODAY(),FALSE,TRUE))</f>
        <v>1</v>
      </c>
      <c r="AP550" s="5" t="b">
        <f>OR(ISBLANK(Spreadsheet!K550),LEN(Spreadsheet!K550)&lt;=100)</f>
        <v>1</v>
      </c>
      <c r="AQ550" s="5" t="b">
        <f t="array" ref="AQ550">IF(OR(AND(ISBLANK(Spreadsheet!L550),ISBLANK(Spreadsheet!C550)),AND(NOT(ISBLANK(Spreadsheet!C550)),NOT(ISBLANK(Spreadsheet!D550)))),TRUE,ISNUMBER(MATCH(TRUE,EXACT(Spreadsheet!L550,MaritalStatus),0)))</f>
        <v>1</v>
      </c>
      <c r="AR550" s="5" t="b">
        <f ca="1">IF(ISERROR(DATEVALUE(TEXT(Spreadsheet!M550,"mm/dd/yyyy")) &gt; TODAY()),IF(ISBLANK(Spreadsheet!M550),TRUE,FALSE),IF(DATEVALUE(TEXT(Spreadsheet!M550,"mm/dd/yyyy")) &gt; TODAY(),FALSE,TRUE))</f>
        <v>1</v>
      </c>
      <c r="AS550" s="5" t="b">
        <f>OR(ISBLANK(Spreadsheet!N550),LEN(Spreadsheet!N550)&lt;=100)</f>
        <v>1</v>
      </c>
      <c r="AT550" s="5" t="b">
        <f>OR(ISBLANK(Spreadsheet!O550),UPPER(Spreadsheet!O550)="YES")</f>
        <v>1</v>
      </c>
      <c r="AU550" s="5" t="b">
        <f>OR(ISBLANK(Spreadsheet!P550),UPPER(Spreadsheet!P550)="YES")</f>
        <v>1</v>
      </c>
      <c r="AV550" s="5" t="b">
        <f t="array" ref="AV550">IF(ISBLANK(Spreadsheet!Q550),TRUE,ISNUMBER(MATCH(TRUE,EXACT(Spreadsheet!Q550,OnGroupsPriorIns),0)))</f>
        <v>1</v>
      </c>
      <c r="AW550" s="5" t="b">
        <f>OR(ISBLANK(Spreadsheet!R550),UPPER(Spreadsheet!R550)="YES")</f>
        <v>1</v>
      </c>
      <c r="AX550" s="5" t="b">
        <f>OR(ISBLANK(Spreadsheet!S550),UPPER(Spreadsheet!S550)="YES")</f>
        <v>1</v>
      </c>
      <c r="AY550" s="5" t="b">
        <f>OR(AND(ISBLANK(Spreadsheet!C550),LEN(Spreadsheet!T550)=0),AND(NOT(ISBLANK(Spreadsheet!C550)),LEN(Spreadsheet!T550)&gt;0,LEN(Spreadsheet!T550)&lt;=50))</f>
        <v>1</v>
      </c>
      <c r="AZ550" s="5" t="b">
        <f>OR(LEN(Spreadsheet!U550)=0,AND(LEN(Spreadsheet!U550)&gt;0,LEN(Spreadsheet!U550)&lt;=50))</f>
        <v>1</v>
      </c>
      <c r="BA550" s="5" t="b">
        <f>OR(AND(ISBLANK(Spreadsheet!C550),LEN(Spreadsheet!V550)=0),AND(NOT(ISBLANK(Spreadsheet!C550)),LEN(Spreadsheet!V550)&gt;0,LEN(Spreadsheet!V550)&lt;=50))</f>
        <v>1</v>
      </c>
      <c r="BB550" s="5" t="b">
        <f t="array" ref="BB550">IF(AND(ISBLANK(Spreadsheet!C550),LEN(Spreadsheet!W550)=0),TRUE,ISNUMBER(MATCH(TRUE,EXACT(Spreadsheet!W550,States),0)))</f>
        <v>1</v>
      </c>
      <c r="BC550" s="5" t="b">
        <f>OR(AND(ISBLANK(Spreadsheet!C550),LEN(Spreadsheet!X550)=0),AND(NOT(ISBLANK(Spreadsheet!C550)),LEN(Spreadsheet!X550)&gt;0,LEN(Spreadsheet!X550)=5,ISNUMBER(VALUE(Spreadsheet!X550))))</f>
        <v>1</v>
      </c>
      <c r="BD550" s="5" t="b">
        <f>OR(ISBLANK(Spreadsheet!Z550),LEN(Spreadsheet!Z550)&lt;=50)</f>
        <v>1</v>
      </c>
      <c r="BE550" s="5" t="b">
        <f>ISBLANK(Spreadsheet!AA550)</f>
        <v>1</v>
      </c>
      <c r="BF550" s="5" t="b">
        <f>ISBLANK(Spreadsheet!AB550)</f>
        <v>1</v>
      </c>
      <c r="BG550" s="5" t="b">
        <f>IF(ISERROR(DATEVALUE(TEXT(Spreadsheet!AC550,"mm/dd/yyyy")) &gt; DATEVALUE(TEXT(Spreadsheet!J550,"mm/dd/yyyy"))),IF(OR(AND(ISBLANK(Spreadsheet!AC550),ISBLANK(Spreadsheet!C550)),AND(NOT(ISBLANK(Spreadsheet!C550)),ISBLANK(Spreadsheet!AC550),NOT(ISBLANK(Spreadsheet!D550)))),TRUE,FALSE),IF(DATEVALUE(TEXT(Spreadsheet!AC550,"mm/dd/yyyy")) &gt; DATEVALUE(TEXT(Spreadsheet!J550,"mm/dd/yyyy")),TRUE,FALSE))</f>
        <v>1</v>
      </c>
      <c r="BH550" s="5" t="b">
        <f>OR(AND(ISBLANK(Spreadsheet!C550),ISBLANK(Spreadsheet!AE550)),AND(NOT(ISBLANK(Spreadsheet!C550)),NOT(ISBLANK(Spreadsheet!D550)),ISBLANK(Spreadsheet!AE550)),AND(NOT(ISBLANK(Spreadsheet!C550)),ISBLANK(Spreadsheet!D550),NOT(ISBLANK(Spreadsheet!AE550)),LEN(Spreadsheet!AE550)&lt;=100))</f>
        <v>1</v>
      </c>
      <c r="BI550" s="5" t="b">
        <f t="array" ref="BI550">IF(ISBLANK(Spreadsheet!AF550),TRUE,ISNUMBER(MATCH(TRUE,EXACT(Spreadsheet!AF550,CobraShortReasons),0)))</f>
        <v>1</v>
      </c>
      <c r="BJ550" s="5" t="b">
        <f ca="1">IF(ISERROR(DATEVALUE(TEXT(Spreadsheet!AG550,"mm/dd/yyyy")) &gt; TODAY()),IF(ISBLANK(Spreadsheet!AG550),TRUE,FALSE),IF(DATEVALUE(TEXT(Spreadsheet!AG550,"mm/dd/yyyy")) &gt; TODAY(),FALSE,TRUE))</f>
        <v>1</v>
      </c>
      <c r="BK550" s="5" t="b">
        <f>OR(ISBLANK(Spreadsheet!AH550),LEN(Spreadsheet!AH550)&lt;=25)</f>
        <v>1</v>
      </c>
      <c r="BL550" s="5" t="b">
        <f t="array" aca="1" ref="BL550" ca="1">IF(ISBLANK(Spreadsheet!AI550),TRUE,ISNUMBER(MATCH(TRUE,EXACT(Spreadsheet!AI550,INDIRECT(Spreadsheet!$D$2)),0)))</f>
        <v>1</v>
      </c>
      <c r="BM550" s="5" t="b">
        <f t="array" aca="1" ref="BM550" ca="1">IF(ISBLANK(Spreadsheet!AJ550),TRUE,ISNUMBER(MATCH(TRUE,EXACT(Spreadsheet!AJ550,INDIRECT(Spreadsheet!BJ550)),0)))</f>
        <v>1</v>
      </c>
      <c r="BN550" s="5" t="b">
        <f t="array" ref="BN550">IF(ISBLANK(Spreadsheet!AK550),TRUE,ISNUMBER(MATCH(TRUE,EXACT(Spreadsheet!AK550,DentalPlans),0)))</f>
        <v>1</v>
      </c>
      <c r="BO550" s="5" t="b">
        <f t="array" aca="1" ref="BO550" ca="1">IF(ISBLANK(Spreadsheet!AL550),TRUE,ISNUMBER(MATCH(TRUE,EXACT(Spreadsheet!AL550,INDIRECT(Spreadsheet!BK550)),0)))</f>
        <v>1</v>
      </c>
      <c r="BP550" s="5" t="b">
        <f t="array" ref="BP550">IF(ISBLANK(Spreadsheet!AM550),TRUE,ISNUMBER(MATCH(TRUE,EXACT(Spreadsheet!AM550,VisionPlans),0)))</f>
        <v>1</v>
      </c>
      <c r="BQ550" s="5" t="b">
        <f t="array" aca="1" ref="BQ550" ca="1">IF(ISBLANK(Spreadsheet!AN550),TRUE,ISNUMBER(MATCH(TRUE,EXACT(Spreadsheet!AN550,INDIRECT(Spreadsheet!BL550)),0)))</f>
        <v>1</v>
      </c>
      <c r="BR550" s="5" t="b">
        <f t="array" ref="BR550">IF(ISBLANK(Spreadsheet!AO550),TRUE,ISNUMBER(MATCH(TRUE,EXACT(Spreadsheet!AO550,LifeBenefitClasses),0)))</f>
        <v>1</v>
      </c>
      <c r="BS550" s="5" t="b">
        <f>IF(OR(ISBLANK(Spreadsheet!AO550), Spreadsheet!AO550="Waive"),IF(ISBLANK(Spreadsheet!AP550),TRUE,FALSE),IF(OR(AND(NOT(ISBLANK(Spreadsheet!AO550)),ISBLANK(Spreadsheet!AP550)),NOT(ISNUMBER(VALUE(Spreadsheet!AP550)))),FALSE,IF(OR(AND(Spreadsheet!AP550&lt;6,MOD(Spreadsheet!AP550*10,5)=0), MOD(Spreadsheet!AP550,5000)=0),TRUE,FALSE)))</f>
        <v>1</v>
      </c>
      <c r="BT550" s="5" t="b">
        <f t="array" ref="BT550">IF(ISBLANK(Spreadsheet!AQ550),TRUE,ISNUMBER(MATCH(TRUE,EXACT(Spreadsheet!AQ550,EnrollWaive),0)))</f>
        <v>1</v>
      </c>
      <c r="BU550" s="5" t="b">
        <f t="array" ref="BU550">IF(ISBLANK(Spreadsheet!AR550),TRUE,ISNUMBER(MATCH(TRUE,EXACT(Spreadsheet!AR550,LifeBenefitClasses),0)))</f>
        <v>1</v>
      </c>
      <c r="BV550" s="5" t="b">
        <f>IF(OR(ISBLANK(Spreadsheet!AR550), Spreadsheet!AR550="Waive"),IF(ISBLANK(Spreadsheet!AS550),TRUE,FALSE),IF(OR(AND(NOT(ISBLANK(Spreadsheet!AR550)),ISBLANK(Spreadsheet!AS550)),NOT(ISNUMBER(VALUE(Spreadsheet!AS550)))),FALSE,IF(OR(AND(Spreadsheet!AS550&lt;6,MOD(Spreadsheet!AS550*10,5)=0), MOD(Spreadsheet!AS550,10000)=0),TRUE,FALSE)))</f>
        <v>1</v>
      </c>
      <c r="BW550" s="5" t="b">
        <f t="array" ref="BW550">IF(ISBLANK(Spreadsheet!AT550),TRUE,ISNUMBER(MATCH(TRUE,EXACT(Spreadsheet!AT550,LifeBenefitClasses),0)))</f>
        <v>1</v>
      </c>
      <c r="BX550" s="5" t="b">
        <f>IF(OR(ISBLANK(Spreadsheet!AT550), Spreadsheet!AT550="Waive"),IF(ISBLANK(Spreadsheet!AU550),TRUE,FALSE),IF(OR(AND(NOT(ISBLANK(Spreadsheet!AT550)),ISBLANK(Spreadsheet!AU550)),NOT(ISNUMBER(VALUE(Spreadsheet!AU550)))),FALSE,IF(AND(NOT(OR(ISBLANK(Spreadsheet!AT550),Spreadsheet!AT550="Waive")),NOT(OR(ISBLANK(Spreadsheet!AR550),Spreadsheet!AR550="Waive")),MOD(Spreadsheet!AU550,5000)=0, Spreadsheet!AU550&lt;=(Spreadsheet!AS550*0.5)),TRUE,FALSE)))</f>
        <v>1</v>
      </c>
      <c r="BY550" s="5" t="b">
        <f t="array" ref="BY550">IF(ISBLANK(Spreadsheet!AV550),TRUE,ISNUMBER(MATCH(TRUE,EXACT(Spreadsheet!AV550,EnrollWaive),0)))</f>
        <v>1</v>
      </c>
      <c r="BZ550" s="5" t="b">
        <f t="array" ref="BZ550">IF(ISBLANK(Spreadsheet!AW550),TRUE,ISNUMBER(MATCH(TRUE,EXACT(Spreadsheet!AW550,LifeBenefitClasses),0)))</f>
        <v>1</v>
      </c>
      <c r="CA550" s="5" t="b">
        <f t="array" ref="CA550">IF(ISBLANK(Spreadsheet!AX550),TRUE,ISNUMBER(MATCH(TRUE,EXACT(Spreadsheet!AX550,LifeBenefitClasses),0)))</f>
        <v>1</v>
      </c>
      <c r="CB550" s="5" t="b">
        <f t="array" ref="CB550">IF(ISBLANK(Spreadsheet!AY550),TRUE,ISNUMBER(MATCH(TRUE,EXACT(Spreadsheet!AY550,LifeBenefitClasses),0)))</f>
        <v>1</v>
      </c>
      <c r="CC550" s="5" t="b">
        <f t="array" ref="CC550">IF(ISBLANK(Spreadsheet!AZ550),TRUE,ISNUMBER(MATCH(TRUE,EXACT(Spreadsheet!AZ550,LifeBenefitClasses),0)))</f>
        <v>1</v>
      </c>
      <c r="CD550" s="5" t="b">
        <f t="array" ref="CD550">IF(ISBLANK(Spreadsheet!BA550),TRUE,ISNUMBER(MATCH(TRUE,EXACT(Spreadsheet!BA550,LifeBenefitClasses),0)))</f>
        <v>1</v>
      </c>
      <c r="CE550" s="5" t="b">
        <f>IF(OR(ISBLANK(Spreadsheet!BA550), Spreadsheet!BA550="Waive"),IF(ISBLANK(Spreadsheet!BB550),TRUE,FALSE),IF(OR(AND(NOT(ISBLANK(Spreadsheet!BA550)),ISBLANK(Spreadsheet!BB550)),NOT(ISNUMBER(VALUE(Spreadsheet!BB550))),ISBLANK(Spreadsheet!BC550),NOT(ISNUMBER(VALUE(Spreadsheet!BC550)))),FALSE,IF(AND(Spreadsheet!BB550&gt;=50000,Spreadsheet!BB550&lt;=250000,MOD(Spreadsheet!BB550,10000)=0,Spreadsheet!BB550&lt;=(10*Spreadsheet!BC550)),TRUE,FALSE)))</f>
        <v>1</v>
      </c>
      <c r="CF550" s="5" t="b">
        <f>IF(NOT(ISBLANK(Spreadsheet!BC550)),AND(ISNUMBER(VALUE(Spreadsheet!BC550)),Spreadsheet!BC550&gt;0),AND(OR(ISBLANK(Spreadsheet!AO550),Spreadsheet!AO550="Waive",AND(NOT(OR(ISBLANK(Spreadsheet!AO550),Spreadsheet!AO550="Waive")),Spreadsheet!AP550&gt;=6)),OR(ISBLANK(Spreadsheet!AR550),AND(NOT(OR(ISBLANK(Spreadsheet!AR550),Spreadsheet!AR550="Waive")),Spreadsheet!AS550&gt;=6)),OR(ISBLANK(Spreadsheet!AW550)),OR(ISBLANK(Spreadsheet!AX550)),OR(ISBLANK(Spreadsheet!AY550)),OR(ISBLANK(Spreadsheet!AZ550)),OR(ISBLANK(Spreadsheet!BA550),Spreadsheet!BA550="Waive")))</f>
        <v>1</v>
      </c>
      <c r="CG550" s="5" t="b">
        <f t="shared" ca="1" si="39"/>
        <v>1</v>
      </c>
    </row>
    <row r="551" spans="8:85" x14ac:dyDescent="0.3">
      <c r="H551" s="5">
        <f t="shared" ca="1" si="40"/>
        <v>2</v>
      </c>
      <c r="I551" s="5" t="str">
        <f t="shared" ca="1" si="38"/>
        <v/>
      </c>
      <c r="J551" s="5" t="str">
        <f>IF(AND(NOT(ISBLANK(Spreadsheet!C551)),ISBLANK(Spreadsheet!D551)),Spreadsheet!F551&amp;" "&amp;Spreadsheet!H551,"")</f>
        <v/>
      </c>
      <c r="K551" s="5">
        <f>IF(AND(NOT(ISBLANK(Spreadsheet!C551)),ISBLANK(Spreadsheet!D551)),COUNTIFS(Spreadsheet!E552:E$786,"=Child",Spreadsheet!C552:C$786, "="&amp;Spreadsheet!C551) + COUNTIFS(Spreadsheet!E552:E$786,"=Step-child",Spreadsheet!C552:C$786, "="&amp;Spreadsheet!C551),0)</f>
        <v>0</v>
      </c>
      <c r="L551" s="5">
        <f>IF(NOT(ISBLANK(J551)),COUNTIFS(Spreadsheet!E552:E$786,"=Wife",Spreadsheet!C552:C$786, "="&amp;Spreadsheet!C551) + COUNTIFS(Spreadsheet!E552:E$786,"=Husband",Spreadsheet!C552:C$786, "="&amp;Spreadsheet!C551),0)</f>
        <v>0</v>
      </c>
      <c r="M551" s="5">
        <f>IF(NOT(ISBLANK(Spreadsheet!AJ551)),VLOOKUP(Spreadsheet!AJ551,'Drop Downs'!$P$2:$R$16,3,FALSE),0)</f>
        <v>0</v>
      </c>
      <c r="N551" s="5">
        <f>IF(NOT(ISBLANK(Spreadsheet!AJ551)), VLOOKUP(Spreadsheet!AJ551,'Drop Downs'!$P$2:$R$16,2,FALSE),0)</f>
        <v>0</v>
      </c>
      <c r="O551" s="5">
        <f>IF(NOT(ISBLANK(Spreadsheet!AL551)),VLOOKUP(Spreadsheet!AL551,'Drop Downs'!$P$2:$R$16,3,FALSE), 0)</f>
        <v>0</v>
      </c>
      <c r="P551" s="5">
        <f>IF(NOT(ISBLANK(Spreadsheet!AL551)),VLOOKUP(Spreadsheet!AL551,'Drop Downs'!$P$2:$R$16,2,FALSE),0)</f>
        <v>0</v>
      </c>
      <c r="Q551" s="5">
        <f>IF(NOT(ISBLANK(Spreadsheet!AN551)),VLOOKUP(Spreadsheet!AN551,'Drop Downs'!$P$2:$R$16,3,FALSE),0)</f>
        <v>0</v>
      </c>
      <c r="R551" s="5">
        <f>IF(NOT(ISBLANK(Spreadsheet!AN551)),VLOOKUP(Spreadsheet!AN551,'Drop Downs'!$P$2:$R$16,2,FALSE),0)</f>
        <v>0</v>
      </c>
      <c r="S551" s="5" t="str">
        <f>IF(OR(M551&gt;K551,N551&gt;L551,O551&gt;K551, Q551&gt;K551,N551&gt;L551, P551&gt;L551, R551&gt;L551),"Member currently has a coverage election over what he/she needs.  Please add more dependents or adjust the coverage election.","")&amp;(IF(AND(NOT(ISBLANK(Spreadsheet!C551)),NOT(ISBLANK(Spreadsheet!D551)),ISBLANK(Spreadsheet!E551)),"Dependent lacks a relationship to member.Please select one from the drop-down.",""))</f>
        <v/>
      </c>
      <c r="T551" s="5" t="b">
        <f t="shared" si="41"/>
        <v>1</v>
      </c>
      <c r="U551" s="5" t="b">
        <f>OR(ISBLANK(Spreadsheet!C551),IF(NOT(ISBLANK(Spreadsheet!D551)),NOT(ISBLANK(Spreadsheet!E551)),TRUE))</f>
        <v>1</v>
      </c>
      <c r="V551" s="5" t="b">
        <f>OR(ISBLANK(Spreadsheet!C551), NOT(ISBLANK(Spreadsheet!I551)))</f>
        <v>1</v>
      </c>
      <c r="W551" s="5" t="b">
        <f>OR(ISBLANK(Spreadsheet!D551),NOT(ISBLANK(Spreadsheet!C551)))</f>
        <v>1</v>
      </c>
      <c r="X551" s="155" t="str">
        <f>REPT("0",MIN(FIND({1,2,3,4,5,6,7,8,9},Spreadsheet!C551&amp;"123456789"))-1)&amp;IF(ISBLANK(Spreadsheet!C551),"",SUMPRODUCT(MID(0&amp;Spreadsheet!C551,LARGE(INDEX(ISNUMBER(--MID(Spreadsheet!C551,ROW($1:$225),1))*
 ROW($1:$225),0),ROW($1:$225))+1,1)*10^ROW($1:$225)/10))</f>
        <v/>
      </c>
      <c r="Y551" s="5" t="b">
        <f>IF(NOT(ISBLANK(Spreadsheet!C551)),IF(AND(ISNUMBER(VALUE(Spreadsheet!C551)), LEN(Spreadsheet!C551)=9),TRUE,FALSE),TRUE)</f>
        <v>1</v>
      </c>
      <c r="Z551" s="155" t="str">
        <f>REPT("0",MIN(FIND({1,2,3,4,5,6,7,8,9},Spreadsheet!D551&amp;"123456789"))-1)&amp;IF(ISBLANK(Spreadsheet!D551),"",SUMPRODUCT(MID(0&amp;Spreadsheet!D551,LARGE(INDEX(ISNUMBER(--MID(Spreadsheet!D551,ROW($1:$225),1))*
 ROW($1:$225),0),ROW($1:$225))+1,1)*10^ROW($1:$225)/10))</f>
        <v/>
      </c>
      <c r="AA551" s="5" t="b">
        <f>IF(AND(NOT(ISBLANK(Spreadsheet!D551)),NOT(ISBLANK(Spreadsheet!C551))),IF(AND(ISNUMBER(VALUE(Spreadsheet!D551)), LEN(Spreadsheet!D551)=9),TRUE,FALSE),IF(AND(NOT(ISBLANK(Spreadsheet!D551)),ISBLANK(Spreadsheet!C551)),FALSE,TRUE))</f>
        <v>1</v>
      </c>
      <c r="AB551" s="5" t="b">
        <f>OR(ISBLANK(Spreadsheet!Y551),IF(NOT(ISBLANK(Spreadsheet!Y551)),LEN(Spreadsheet!Y551)=10,ISNUMBER(VALUE(Spreadsheet!Y551))))</f>
        <v>1</v>
      </c>
      <c r="AC551" s="5" t="b">
        <f>OR(ISBLANK(Spreadsheet!AI551), AND(NOT(ISBLANK(Spreadsheet!AJ551)), NOT(ISNUMBER(SEARCH("Waive",Spreadsheet!AJ551)))))</f>
        <v>1</v>
      </c>
      <c r="AD551" s="5" t="b">
        <f>OR(ISBLANK(Spreadsheet!AK551), AND(NOT(ISBLANK(Spreadsheet!AL551)), NOT(ISNUMBER(SEARCH("Waive",Spreadsheet!AL551)))))</f>
        <v>1</v>
      </c>
      <c r="AE551" s="5" t="b">
        <f>OR(ISBLANK(Spreadsheet!AM551), AND(NOT(ISBLANK(Spreadsheet!AN551)), NOT(ISNUMBER(SEARCH("Waive", Spreadsheet!AN551)))))</f>
        <v>1</v>
      </c>
      <c r="AF551" s="5" t="b">
        <f>OR(ISBLANK(Spreadsheet!C551), NOT(ISBLANK(Spreadsheet!D551)),NOT(ISBLANK(Spreadsheet!L551)))</f>
        <v>1</v>
      </c>
      <c r="AG551" s="5" t="b">
        <f>IF(AND(NOT(ISBLANK(Spreadsheet!C551)), NOT(ISBLANK(Spreadsheet!D551)),Spreadsheet!C551&lt;&gt;Spreadsheet!D551),IF(ISERROR(VLOOKUP(Spreadsheet!C551, Spreadsheet!$C$6:'Spreadsheet'!$C550,1,FALSE)), FALSE, TRUE),TRUE)</f>
        <v>1</v>
      </c>
      <c r="AH551" s="5" t="b">
        <f>Spreadsheet!$B$2=Spreadsheet!AD551</f>
        <v>1</v>
      </c>
      <c r="AI551" s="5" t="b">
        <f>IF(ISBLANK(Spreadsheet!G551),TRUE,IF(OR(LEN(Spreadsheet!G551)&gt;1,ISNUMBER(VALUE(Spreadsheet!G551))),FALSE,TRUE))</f>
        <v>1</v>
      </c>
      <c r="AJ551" s="5" t="b">
        <f>OR(ISBLANK(Spreadsheet!C551), NOT(ISBLANK(Spreadsheet!B551)), NOT(ISBLANK(Spreadsheet!D551)))</f>
        <v>1</v>
      </c>
      <c r="AK551" s="5" t="b">
        <f t="array" ref="AK551">IF(OR(AND(ISBLANK(Spreadsheet!E551),ISBLANK(Spreadsheet!D551),NOT(ISBLANK(Spreadsheet!C551))),AND(ISBLANK(Spreadsheet!E551),ISBLANK(Spreadsheet!D551),ISBLANK(Spreadsheet!C551))),TRUE,ISNUMBER(MATCH(TRUE,EXACT(Spreadsheet!E551,Relationships),0)))</f>
        <v>1</v>
      </c>
      <c r="AL551" s="5" t="b">
        <f>IF(NOT(ISBLANK(Spreadsheet!C551)),IF(OR(ISBLANK(Spreadsheet!F551),LEN(Spreadsheet!F551)&gt;40),FALSE,TRUE),TRUE)</f>
        <v>1</v>
      </c>
      <c r="AM551" s="5" t="b">
        <f>IF(NOT(ISBLANK(Spreadsheet!C551)),IF(OR(ISBLANK(Spreadsheet!H551),LEN(Spreadsheet!H551)&gt;40),FALSE,TRUE),TRUE)</f>
        <v>1</v>
      </c>
      <c r="AN551" s="5" t="b">
        <f t="array" ref="AN551">IF(ISBLANK(Spreadsheet!I551),TRUE,ISNUMBER(MATCH(TRUE,EXACT(Spreadsheet!I551,GenderValues),0)))</f>
        <v>1</v>
      </c>
      <c r="AO551" s="5" t="b">
        <f ca="1">IF(ISERROR(DATEVALUE(TEXT(Spreadsheet!J551,"mm/dd/yyyy")) &gt; TODAY()),IF(AND(ISBLANK(Spreadsheet!J551),ISBLANK(Spreadsheet!C551)),TRUE,FALSE),IF(DATEVALUE(TEXT(Spreadsheet!J551,"mm/dd/yyyy")) &gt; TODAY(),FALSE,TRUE))</f>
        <v>1</v>
      </c>
      <c r="AP551" s="5" t="b">
        <f>OR(ISBLANK(Spreadsheet!K551),LEN(Spreadsheet!K551)&lt;=100)</f>
        <v>1</v>
      </c>
      <c r="AQ551" s="5" t="b">
        <f t="array" ref="AQ551">IF(OR(AND(ISBLANK(Spreadsheet!L551),ISBLANK(Spreadsheet!C551)),AND(NOT(ISBLANK(Spreadsheet!C551)),NOT(ISBLANK(Spreadsheet!D551)))),TRUE,ISNUMBER(MATCH(TRUE,EXACT(Spreadsheet!L551,MaritalStatus),0)))</f>
        <v>1</v>
      </c>
      <c r="AR551" s="5" t="b">
        <f ca="1">IF(ISERROR(DATEVALUE(TEXT(Spreadsheet!M551,"mm/dd/yyyy")) &gt; TODAY()),IF(ISBLANK(Spreadsheet!M551),TRUE,FALSE),IF(DATEVALUE(TEXT(Spreadsheet!M551,"mm/dd/yyyy")) &gt; TODAY(),FALSE,TRUE))</f>
        <v>1</v>
      </c>
      <c r="AS551" s="5" t="b">
        <f>OR(ISBLANK(Spreadsheet!N551),LEN(Spreadsheet!N551)&lt;=100)</f>
        <v>1</v>
      </c>
      <c r="AT551" s="5" t="b">
        <f>OR(ISBLANK(Spreadsheet!O551),UPPER(Spreadsheet!O551)="YES")</f>
        <v>1</v>
      </c>
      <c r="AU551" s="5" t="b">
        <f>OR(ISBLANK(Spreadsheet!P551),UPPER(Spreadsheet!P551)="YES")</f>
        <v>1</v>
      </c>
      <c r="AV551" s="5" t="b">
        <f t="array" ref="AV551">IF(ISBLANK(Spreadsheet!Q551),TRUE,ISNUMBER(MATCH(TRUE,EXACT(Spreadsheet!Q551,OnGroupsPriorIns),0)))</f>
        <v>1</v>
      </c>
      <c r="AW551" s="5" t="b">
        <f>OR(ISBLANK(Spreadsheet!R551),UPPER(Spreadsheet!R551)="YES")</f>
        <v>1</v>
      </c>
      <c r="AX551" s="5" t="b">
        <f>OR(ISBLANK(Spreadsheet!S551),UPPER(Spreadsheet!S551)="YES")</f>
        <v>1</v>
      </c>
      <c r="AY551" s="5" t="b">
        <f>OR(AND(ISBLANK(Spreadsheet!C551),LEN(Spreadsheet!T551)=0),AND(NOT(ISBLANK(Spreadsheet!C551)),LEN(Spreadsheet!T551)&gt;0,LEN(Spreadsheet!T551)&lt;=50))</f>
        <v>1</v>
      </c>
      <c r="AZ551" s="5" t="b">
        <f>OR(LEN(Spreadsheet!U551)=0,AND(LEN(Spreadsheet!U551)&gt;0,LEN(Spreadsheet!U551)&lt;=50))</f>
        <v>1</v>
      </c>
      <c r="BA551" s="5" t="b">
        <f>OR(AND(ISBLANK(Spreadsheet!C551),LEN(Spreadsheet!V551)=0),AND(NOT(ISBLANK(Spreadsheet!C551)),LEN(Spreadsheet!V551)&gt;0,LEN(Spreadsheet!V551)&lt;=50))</f>
        <v>1</v>
      </c>
      <c r="BB551" s="5" t="b">
        <f t="array" ref="BB551">IF(AND(ISBLANK(Spreadsheet!C551),LEN(Spreadsheet!W551)=0),TRUE,ISNUMBER(MATCH(TRUE,EXACT(Spreadsheet!W551,States),0)))</f>
        <v>1</v>
      </c>
      <c r="BC551" s="5" t="b">
        <f>OR(AND(ISBLANK(Spreadsheet!C551),LEN(Spreadsheet!X551)=0),AND(NOT(ISBLANK(Spreadsheet!C551)),LEN(Spreadsheet!X551)&gt;0,LEN(Spreadsheet!X551)=5,ISNUMBER(VALUE(Spreadsheet!X551))))</f>
        <v>1</v>
      </c>
      <c r="BD551" s="5" t="b">
        <f>OR(ISBLANK(Spreadsheet!Z551),LEN(Spreadsheet!Z551)&lt;=50)</f>
        <v>1</v>
      </c>
      <c r="BE551" s="5" t="b">
        <f>ISBLANK(Spreadsheet!AA551)</f>
        <v>1</v>
      </c>
      <c r="BF551" s="5" t="b">
        <f>ISBLANK(Spreadsheet!AB551)</f>
        <v>1</v>
      </c>
      <c r="BG551" s="5" t="b">
        <f>IF(ISERROR(DATEVALUE(TEXT(Spreadsheet!AC551,"mm/dd/yyyy")) &gt; DATEVALUE(TEXT(Spreadsheet!J551,"mm/dd/yyyy"))),IF(OR(AND(ISBLANK(Spreadsheet!AC551),ISBLANK(Spreadsheet!C551)),AND(NOT(ISBLANK(Spreadsheet!C551)),ISBLANK(Spreadsheet!AC551),NOT(ISBLANK(Spreadsheet!D551)))),TRUE,FALSE),IF(DATEVALUE(TEXT(Spreadsheet!AC551,"mm/dd/yyyy")) &gt; DATEVALUE(TEXT(Spreadsheet!J551,"mm/dd/yyyy")),TRUE,FALSE))</f>
        <v>1</v>
      </c>
      <c r="BH551" s="5" t="b">
        <f>OR(AND(ISBLANK(Spreadsheet!C551),ISBLANK(Spreadsheet!AE551)),AND(NOT(ISBLANK(Spreadsheet!C551)),NOT(ISBLANK(Spreadsheet!D551)),ISBLANK(Spreadsheet!AE551)),AND(NOT(ISBLANK(Spreadsheet!C551)),ISBLANK(Spreadsheet!D551),NOT(ISBLANK(Spreadsheet!AE551)),LEN(Spreadsheet!AE551)&lt;=100))</f>
        <v>1</v>
      </c>
      <c r="BI551" s="5" t="b">
        <f t="array" ref="BI551">IF(ISBLANK(Spreadsheet!AF551),TRUE,ISNUMBER(MATCH(TRUE,EXACT(Spreadsheet!AF551,CobraShortReasons),0)))</f>
        <v>1</v>
      </c>
      <c r="BJ551" s="5" t="b">
        <f ca="1">IF(ISERROR(DATEVALUE(TEXT(Spreadsheet!AG551,"mm/dd/yyyy")) &gt; TODAY()),IF(ISBLANK(Spreadsheet!AG551),TRUE,FALSE),IF(DATEVALUE(TEXT(Spreadsheet!AG551,"mm/dd/yyyy")) &gt; TODAY(),FALSE,TRUE))</f>
        <v>1</v>
      </c>
      <c r="BK551" s="5" t="b">
        <f>OR(ISBLANK(Spreadsheet!AH551),LEN(Spreadsheet!AH551)&lt;=25)</f>
        <v>1</v>
      </c>
      <c r="BL551" s="5" t="b">
        <f t="array" aca="1" ref="BL551" ca="1">IF(ISBLANK(Spreadsheet!AI551),TRUE,ISNUMBER(MATCH(TRUE,EXACT(Spreadsheet!AI551,INDIRECT(Spreadsheet!$D$2)),0)))</f>
        <v>1</v>
      </c>
      <c r="BM551" s="5" t="b">
        <f t="array" aca="1" ref="BM551" ca="1">IF(ISBLANK(Spreadsheet!AJ551),TRUE,ISNUMBER(MATCH(TRUE,EXACT(Spreadsheet!AJ551,INDIRECT(Spreadsheet!BJ551)),0)))</f>
        <v>1</v>
      </c>
      <c r="BN551" s="5" t="b">
        <f t="array" ref="BN551">IF(ISBLANK(Spreadsheet!AK551),TRUE,ISNUMBER(MATCH(TRUE,EXACT(Spreadsheet!AK551,DentalPlans),0)))</f>
        <v>1</v>
      </c>
      <c r="BO551" s="5" t="b">
        <f t="array" aca="1" ref="BO551" ca="1">IF(ISBLANK(Spreadsheet!AL551),TRUE,ISNUMBER(MATCH(TRUE,EXACT(Spreadsheet!AL551,INDIRECT(Spreadsheet!BK551)),0)))</f>
        <v>1</v>
      </c>
      <c r="BP551" s="5" t="b">
        <f t="array" ref="BP551">IF(ISBLANK(Spreadsheet!AM551),TRUE,ISNUMBER(MATCH(TRUE,EXACT(Spreadsheet!AM551,VisionPlans),0)))</f>
        <v>1</v>
      </c>
      <c r="BQ551" s="5" t="b">
        <f t="array" aca="1" ref="BQ551" ca="1">IF(ISBLANK(Spreadsheet!AN551),TRUE,ISNUMBER(MATCH(TRUE,EXACT(Spreadsheet!AN551,INDIRECT(Spreadsheet!BL551)),0)))</f>
        <v>1</v>
      </c>
      <c r="BR551" s="5" t="b">
        <f t="array" ref="BR551">IF(ISBLANK(Spreadsheet!AO551),TRUE,ISNUMBER(MATCH(TRUE,EXACT(Spreadsheet!AO551,LifeBenefitClasses),0)))</f>
        <v>1</v>
      </c>
      <c r="BS551" s="5" t="b">
        <f>IF(OR(ISBLANK(Spreadsheet!AO551), Spreadsheet!AO551="Waive"),IF(ISBLANK(Spreadsheet!AP551),TRUE,FALSE),IF(OR(AND(NOT(ISBLANK(Spreadsheet!AO551)),ISBLANK(Spreadsheet!AP551)),NOT(ISNUMBER(VALUE(Spreadsheet!AP551)))),FALSE,IF(OR(AND(Spreadsheet!AP551&lt;6,MOD(Spreadsheet!AP551*10,5)=0), MOD(Spreadsheet!AP551,5000)=0),TRUE,FALSE)))</f>
        <v>1</v>
      </c>
      <c r="BT551" s="5" t="b">
        <f t="array" ref="BT551">IF(ISBLANK(Spreadsheet!AQ551),TRUE,ISNUMBER(MATCH(TRUE,EXACT(Spreadsheet!AQ551,EnrollWaive),0)))</f>
        <v>1</v>
      </c>
      <c r="BU551" s="5" t="b">
        <f t="array" ref="BU551">IF(ISBLANK(Spreadsheet!AR551),TRUE,ISNUMBER(MATCH(TRUE,EXACT(Spreadsheet!AR551,LifeBenefitClasses),0)))</f>
        <v>1</v>
      </c>
      <c r="BV551" s="5" t="b">
        <f>IF(OR(ISBLANK(Spreadsheet!AR551), Spreadsheet!AR551="Waive"),IF(ISBLANK(Spreadsheet!AS551),TRUE,FALSE),IF(OR(AND(NOT(ISBLANK(Spreadsheet!AR551)),ISBLANK(Spreadsheet!AS551)),NOT(ISNUMBER(VALUE(Spreadsheet!AS551)))),FALSE,IF(OR(AND(Spreadsheet!AS551&lt;6,MOD(Spreadsheet!AS551*10,5)=0), MOD(Spreadsheet!AS551,10000)=0),TRUE,FALSE)))</f>
        <v>1</v>
      </c>
      <c r="BW551" s="5" t="b">
        <f t="array" ref="BW551">IF(ISBLANK(Spreadsheet!AT551),TRUE,ISNUMBER(MATCH(TRUE,EXACT(Spreadsheet!AT551,LifeBenefitClasses),0)))</f>
        <v>1</v>
      </c>
      <c r="BX551" s="5" t="b">
        <f>IF(OR(ISBLANK(Spreadsheet!AT551), Spreadsheet!AT551="Waive"),IF(ISBLANK(Spreadsheet!AU551),TRUE,FALSE),IF(OR(AND(NOT(ISBLANK(Spreadsheet!AT551)),ISBLANK(Spreadsheet!AU551)),NOT(ISNUMBER(VALUE(Spreadsheet!AU551)))),FALSE,IF(AND(NOT(OR(ISBLANK(Spreadsheet!AT551),Spreadsheet!AT551="Waive")),NOT(OR(ISBLANK(Spreadsheet!AR551),Spreadsheet!AR551="Waive")),MOD(Spreadsheet!AU551,5000)=0, Spreadsheet!AU551&lt;=(Spreadsheet!AS551*0.5)),TRUE,FALSE)))</f>
        <v>1</v>
      </c>
      <c r="BY551" s="5" t="b">
        <f t="array" ref="BY551">IF(ISBLANK(Spreadsheet!AV551),TRUE,ISNUMBER(MATCH(TRUE,EXACT(Spreadsheet!AV551,EnrollWaive),0)))</f>
        <v>1</v>
      </c>
      <c r="BZ551" s="5" t="b">
        <f t="array" ref="BZ551">IF(ISBLANK(Spreadsheet!AW551),TRUE,ISNUMBER(MATCH(TRUE,EXACT(Spreadsheet!AW551,LifeBenefitClasses),0)))</f>
        <v>1</v>
      </c>
      <c r="CA551" s="5" t="b">
        <f t="array" ref="CA551">IF(ISBLANK(Spreadsheet!AX551),TRUE,ISNUMBER(MATCH(TRUE,EXACT(Spreadsheet!AX551,LifeBenefitClasses),0)))</f>
        <v>1</v>
      </c>
      <c r="CB551" s="5" t="b">
        <f t="array" ref="CB551">IF(ISBLANK(Spreadsheet!AY551),TRUE,ISNUMBER(MATCH(TRUE,EXACT(Spreadsheet!AY551,LifeBenefitClasses),0)))</f>
        <v>1</v>
      </c>
      <c r="CC551" s="5" t="b">
        <f t="array" ref="CC551">IF(ISBLANK(Spreadsheet!AZ551),TRUE,ISNUMBER(MATCH(TRUE,EXACT(Spreadsheet!AZ551,LifeBenefitClasses),0)))</f>
        <v>1</v>
      </c>
      <c r="CD551" s="5" t="b">
        <f t="array" ref="CD551">IF(ISBLANK(Spreadsheet!BA551),TRUE,ISNUMBER(MATCH(TRUE,EXACT(Spreadsheet!BA551,LifeBenefitClasses),0)))</f>
        <v>1</v>
      </c>
      <c r="CE551" s="5" t="b">
        <f>IF(OR(ISBLANK(Spreadsheet!BA551), Spreadsheet!BA551="Waive"),IF(ISBLANK(Spreadsheet!BB551),TRUE,FALSE),IF(OR(AND(NOT(ISBLANK(Spreadsheet!BA551)),ISBLANK(Spreadsheet!BB551)),NOT(ISNUMBER(VALUE(Spreadsheet!BB551))),ISBLANK(Spreadsheet!BC551),NOT(ISNUMBER(VALUE(Spreadsheet!BC551)))),FALSE,IF(AND(Spreadsheet!BB551&gt;=50000,Spreadsheet!BB551&lt;=250000,MOD(Spreadsheet!BB551,10000)=0,Spreadsheet!BB551&lt;=(10*Spreadsheet!BC551)),TRUE,FALSE)))</f>
        <v>1</v>
      </c>
      <c r="CF551" s="5" t="b">
        <f>IF(NOT(ISBLANK(Spreadsheet!BC551)),AND(ISNUMBER(VALUE(Spreadsheet!BC551)),Spreadsheet!BC551&gt;0),AND(OR(ISBLANK(Spreadsheet!AO551),Spreadsheet!AO551="Waive",AND(NOT(OR(ISBLANK(Spreadsheet!AO551),Spreadsheet!AO551="Waive")),Spreadsheet!AP551&gt;=6)),OR(ISBLANK(Spreadsheet!AR551),AND(NOT(OR(ISBLANK(Spreadsheet!AR551),Spreadsheet!AR551="Waive")),Spreadsheet!AS551&gt;=6)),OR(ISBLANK(Spreadsheet!AW551)),OR(ISBLANK(Spreadsheet!AX551)),OR(ISBLANK(Spreadsheet!AY551)),OR(ISBLANK(Spreadsheet!AZ551)),OR(ISBLANK(Spreadsheet!BA551),Spreadsheet!BA551="Waive")))</f>
        <v>1</v>
      </c>
      <c r="CG551" s="5" t="b">
        <f t="shared" ca="1" si="39"/>
        <v>1</v>
      </c>
    </row>
    <row r="552" spans="8:85" x14ac:dyDescent="0.3">
      <c r="H552" s="5">
        <f t="shared" ca="1" si="40"/>
        <v>2</v>
      </c>
      <c r="I552" s="5" t="str">
        <f t="shared" ca="1" si="38"/>
        <v/>
      </c>
      <c r="J552" s="5" t="str">
        <f>IF(AND(NOT(ISBLANK(Spreadsheet!C552)),ISBLANK(Spreadsheet!D552)),Spreadsheet!F552&amp;" "&amp;Spreadsheet!H552,"")</f>
        <v/>
      </c>
      <c r="K552" s="5">
        <f>IF(AND(NOT(ISBLANK(Spreadsheet!C552)),ISBLANK(Spreadsheet!D552)),COUNTIFS(Spreadsheet!E553:E$786,"=Child",Spreadsheet!C553:C$786, "="&amp;Spreadsheet!C552) + COUNTIFS(Spreadsheet!E553:E$786,"=Step-child",Spreadsheet!C553:C$786, "="&amp;Spreadsheet!C552),0)</f>
        <v>0</v>
      </c>
      <c r="L552" s="5">
        <f>IF(NOT(ISBLANK(J552)),COUNTIFS(Spreadsheet!E553:E$786,"=Wife",Spreadsheet!C553:C$786, "="&amp;Spreadsheet!C552) + COUNTIFS(Spreadsheet!E553:E$786,"=Husband",Spreadsheet!C553:C$786, "="&amp;Spreadsheet!C552),0)</f>
        <v>0</v>
      </c>
      <c r="M552" s="5">
        <f>IF(NOT(ISBLANK(Spreadsheet!AJ552)),VLOOKUP(Spreadsheet!AJ552,'Drop Downs'!$P$2:$R$16,3,FALSE),0)</f>
        <v>0</v>
      </c>
      <c r="N552" s="5">
        <f>IF(NOT(ISBLANK(Spreadsheet!AJ552)), VLOOKUP(Spreadsheet!AJ552,'Drop Downs'!$P$2:$R$16,2,FALSE),0)</f>
        <v>0</v>
      </c>
      <c r="O552" s="5">
        <f>IF(NOT(ISBLANK(Spreadsheet!AL552)),VLOOKUP(Spreadsheet!AL552,'Drop Downs'!$P$2:$R$16,3,FALSE), 0)</f>
        <v>0</v>
      </c>
      <c r="P552" s="5">
        <f>IF(NOT(ISBLANK(Spreadsheet!AL552)),VLOOKUP(Spreadsheet!AL552,'Drop Downs'!$P$2:$R$16,2,FALSE),0)</f>
        <v>0</v>
      </c>
      <c r="Q552" s="5">
        <f>IF(NOT(ISBLANK(Spreadsheet!AN552)),VLOOKUP(Spreadsheet!AN552,'Drop Downs'!$P$2:$R$16,3,FALSE),0)</f>
        <v>0</v>
      </c>
      <c r="R552" s="5">
        <f>IF(NOT(ISBLANK(Spreadsheet!AN552)),VLOOKUP(Spreadsheet!AN552,'Drop Downs'!$P$2:$R$16,2,FALSE),0)</f>
        <v>0</v>
      </c>
      <c r="S552" s="5" t="str">
        <f>IF(OR(M552&gt;K552,N552&gt;L552,O552&gt;K552, Q552&gt;K552,N552&gt;L552, P552&gt;L552, R552&gt;L552),"Member currently has a coverage election over what he/she needs.  Please add more dependents or adjust the coverage election.","")&amp;(IF(AND(NOT(ISBLANK(Spreadsheet!C552)),NOT(ISBLANK(Spreadsheet!D552)),ISBLANK(Spreadsheet!E552)),"Dependent lacks a relationship to member.Please select one from the drop-down.",""))</f>
        <v/>
      </c>
      <c r="T552" s="5" t="b">
        <f t="shared" si="41"/>
        <v>1</v>
      </c>
      <c r="U552" s="5" t="b">
        <f>OR(ISBLANK(Spreadsheet!C552),IF(NOT(ISBLANK(Spreadsheet!D552)),NOT(ISBLANK(Spreadsheet!E552)),TRUE))</f>
        <v>1</v>
      </c>
      <c r="V552" s="5" t="b">
        <f>OR(ISBLANK(Spreadsheet!C552), NOT(ISBLANK(Spreadsheet!I552)))</f>
        <v>1</v>
      </c>
      <c r="W552" s="5" t="b">
        <f>OR(ISBLANK(Spreadsheet!D552),NOT(ISBLANK(Spreadsheet!C552)))</f>
        <v>1</v>
      </c>
      <c r="X552" s="155" t="str">
        <f>REPT("0",MIN(FIND({1,2,3,4,5,6,7,8,9},Spreadsheet!C552&amp;"123456789"))-1)&amp;IF(ISBLANK(Spreadsheet!C552),"",SUMPRODUCT(MID(0&amp;Spreadsheet!C552,LARGE(INDEX(ISNUMBER(--MID(Spreadsheet!C552,ROW($1:$225),1))*
 ROW($1:$225),0),ROW($1:$225))+1,1)*10^ROW($1:$225)/10))</f>
        <v/>
      </c>
      <c r="Y552" s="5" t="b">
        <f>IF(NOT(ISBLANK(Spreadsheet!C552)),IF(AND(ISNUMBER(VALUE(Spreadsheet!C552)), LEN(Spreadsheet!C552)=9),TRUE,FALSE),TRUE)</f>
        <v>1</v>
      </c>
      <c r="Z552" s="155" t="str">
        <f>REPT("0",MIN(FIND({1,2,3,4,5,6,7,8,9},Spreadsheet!D552&amp;"123456789"))-1)&amp;IF(ISBLANK(Spreadsheet!D552),"",SUMPRODUCT(MID(0&amp;Spreadsheet!D552,LARGE(INDEX(ISNUMBER(--MID(Spreadsheet!D552,ROW($1:$225),1))*
 ROW($1:$225),0),ROW($1:$225))+1,1)*10^ROW($1:$225)/10))</f>
        <v/>
      </c>
      <c r="AA552" s="5" t="b">
        <f>IF(AND(NOT(ISBLANK(Spreadsheet!D552)),NOT(ISBLANK(Spreadsheet!C552))),IF(AND(ISNUMBER(VALUE(Spreadsheet!D552)), LEN(Spreadsheet!D552)=9),TRUE,FALSE),IF(AND(NOT(ISBLANK(Spreadsheet!D552)),ISBLANK(Spreadsheet!C552)),FALSE,TRUE))</f>
        <v>1</v>
      </c>
      <c r="AB552" s="5" t="b">
        <f>OR(ISBLANK(Spreadsheet!Y552),IF(NOT(ISBLANK(Spreadsheet!Y552)),LEN(Spreadsheet!Y552)=10,ISNUMBER(VALUE(Spreadsheet!Y552))))</f>
        <v>1</v>
      </c>
      <c r="AC552" s="5" t="b">
        <f>OR(ISBLANK(Spreadsheet!AI552), AND(NOT(ISBLANK(Spreadsheet!AJ552)), NOT(ISNUMBER(SEARCH("Waive",Spreadsheet!AJ552)))))</f>
        <v>1</v>
      </c>
      <c r="AD552" s="5" t="b">
        <f>OR(ISBLANK(Spreadsheet!AK552), AND(NOT(ISBLANK(Spreadsheet!AL552)), NOT(ISNUMBER(SEARCH("Waive",Spreadsheet!AL552)))))</f>
        <v>1</v>
      </c>
      <c r="AE552" s="5" t="b">
        <f>OR(ISBLANK(Spreadsheet!AM552), AND(NOT(ISBLANK(Spreadsheet!AN552)), NOT(ISNUMBER(SEARCH("Waive", Spreadsheet!AN552)))))</f>
        <v>1</v>
      </c>
      <c r="AF552" s="5" t="b">
        <f>OR(ISBLANK(Spreadsheet!C552), NOT(ISBLANK(Spreadsheet!D552)),NOT(ISBLANK(Spreadsheet!L552)))</f>
        <v>1</v>
      </c>
      <c r="AG552" s="5" t="b">
        <f>IF(AND(NOT(ISBLANK(Spreadsheet!C552)), NOT(ISBLANK(Spreadsheet!D552)),Spreadsheet!C552&lt;&gt;Spreadsheet!D552),IF(ISERROR(VLOOKUP(Spreadsheet!C552, Spreadsheet!$C$6:'Spreadsheet'!$C551,1,FALSE)), FALSE, TRUE),TRUE)</f>
        <v>1</v>
      </c>
      <c r="AH552" s="5" t="b">
        <f>Spreadsheet!$B$2=Spreadsheet!AD552</f>
        <v>1</v>
      </c>
      <c r="AI552" s="5" t="b">
        <f>IF(ISBLANK(Spreadsheet!G552),TRUE,IF(OR(LEN(Spreadsheet!G552)&gt;1,ISNUMBER(VALUE(Spreadsheet!G552))),FALSE,TRUE))</f>
        <v>1</v>
      </c>
      <c r="AJ552" s="5" t="b">
        <f>OR(ISBLANK(Spreadsheet!C552), NOT(ISBLANK(Spreadsheet!B552)), NOT(ISBLANK(Spreadsheet!D552)))</f>
        <v>1</v>
      </c>
      <c r="AK552" s="5" t="b">
        <f t="array" ref="AK552">IF(OR(AND(ISBLANK(Spreadsheet!E552),ISBLANK(Spreadsheet!D552),NOT(ISBLANK(Spreadsheet!C552))),AND(ISBLANK(Spreadsheet!E552),ISBLANK(Spreadsheet!D552),ISBLANK(Spreadsheet!C552))),TRUE,ISNUMBER(MATCH(TRUE,EXACT(Spreadsheet!E552,Relationships),0)))</f>
        <v>1</v>
      </c>
      <c r="AL552" s="5" t="b">
        <f>IF(NOT(ISBLANK(Spreadsheet!C552)),IF(OR(ISBLANK(Spreadsheet!F552),LEN(Spreadsheet!F552)&gt;40),FALSE,TRUE),TRUE)</f>
        <v>1</v>
      </c>
      <c r="AM552" s="5" t="b">
        <f>IF(NOT(ISBLANK(Spreadsheet!C552)),IF(OR(ISBLANK(Spreadsheet!H552),LEN(Spreadsheet!H552)&gt;40),FALSE,TRUE),TRUE)</f>
        <v>1</v>
      </c>
      <c r="AN552" s="5" t="b">
        <f t="array" ref="AN552">IF(ISBLANK(Spreadsheet!I552),TRUE,ISNUMBER(MATCH(TRUE,EXACT(Spreadsheet!I552,GenderValues),0)))</f>
        <v>1</v>
      </c>
      <c r="AO552" s="5" t="b">
        <f ca="1">IF(ISERROR(DATEVALUE(TEXT(Spreadsheet!J552,"mm/dd/yyyy")) &gt; TODAY()),IF(AND(ISBLANK(Spreadsheet!J552),ISBLANK(Spreadsheet!C552)),TRUE,FALSE),IF(DATEVALUE(TEXT(Spreadsheet!J552,"mm/dd/yyyy")) &gt; TODAY(),FALSE,TRUE))</f>
        <v>1</v>
      </c>
      <c r="AP552" s="5" t="b">
        <f>OR(ISBLANK(Spreadsheet!K552),LEN(Spreadsheet!K552)&lt;=100)</f>
        <v>1</v>
      </c>
      <c r="AQ552" s="5" t="b">
        <f t="array" ref="AQ552">IF(OR(AND(ISBLANK(Spreadsheet!L552),ISBLANK(Spreadsheet!C552)),AND(NOT(ISBLANK(Spreadsheet!C552)),NOT(ISBLANK(Spreadsheet!D552)))),TRUE,ISNUMBER(MATCH(TRUE,EXACT(Spreadsheet!L552,MaritalStatus),0)))</f>
        <v>1</v>
      </c>
      <c r="AR552" s="5" t="b">
        <f ca="1">IF(ISERROR(DATEVALUE(TEXT(Spreadsheet!M552,"mm/dd/yyyy")) &gt; TODAY()),IF(ISBLANK(Spreadsheet!M552),TRUE,FALSE),IF(DATEVALUE(TEXT(Spreadsheet!M552,"mm/dd/yyyy")) &gt; TODAY(),FALSE,TRUE))</f>
        <v>1</v>
      </c>
      <c r="AS552" s="5" t="b">
        <f>OR(ISBLANK(Spreadsheet!N552),LEN(Spreadsheet!N552)&lt;=100)</f>
        <v>1</v>
      </c>
      <c r="AT552" s="5" t="b">
        <f>OR(ISBLANK(Spreadsheet!O552),UPPER(Spreadsheet!O552)="YES")</f>
        <v>1</v>
      </c>
      <c r="AU552" s="5" t="b">
        <f>OR(ISBLANK(Spreadsheet!P552),UPPER(Spreadsheet!P552)="YES")</f>
        <v>1</v>
      </c>
      <c r="AV552" s="5" t="b">
        <f t="array" ref="AV552">IF(ISBLANK(Spreadsheet!Q552),TRUE,ISNUMBER(MATCH(TRUE,EXACT(Spreadsheet!Q552,OnGroupsPriorIns),0)))</f>
        <v>1</v>
      </c>
      <c r="AW552" s="5" t="b">
        <f>OR(ISBLANK(Spreadsheet!R552),UPPER(Spreadsheet!R552)="YES")</f>
        <v>1</v>
      </c>
      <c r="AX552" s="5" t="b">
        <f>OR(ISBLANK(Spreadsheet!S552),UPPER(Spreadsheet!S552)="YES")</f>
        <v>1</v>
      </c>
      <c r="AY552" s="5" t="b">
        <f>OR(AND(ISBLANK(Spreadsheet!C552),LEN(Spreadsheet!T552)=0),AND(NOT(ISBLANK(Spreadsheet!C552)),LEN(Spreadsheet!T552)&gt;0,LEN(Spreadsheet!T552)&lt;=50))</f>
        <v>1</v>
      </c>
      <c r="AZ552" s="5" t="b">
        <f>OR(LEN(Spreadsheet!U552)=0,AND(LEN(Spreadsheet!U552)&gt;0,LEN(Spreadsheet!U552)&lt;=50))</f>
        <v>1</v>
      </c>
      <c r="BA552" s="5" t="b">
        <f>OR(AND(ISBLANK(Spreadsheet!C552),LEN(Spreadsheet!V552)=0),AND(NOT(ISBLANK(Spreadsheet!C552)),LEN(Spreadsheet!V552)&gt;0,LEN(Spreadsheet!V552)&lt;=50))</f>
        <v>1</v>
      </c>
      <c r="BB552" s="5" t="b">
        <f t="array" ref="BB552">IF(AND(ISBLANK(Spreadsheet!C552),LEN(Spreadsheet!W552)=0),TRUE,ISNUMBER(MATCH(TRUE,EXACT(Spreadsheet!W552,States),0)))</f>
        <v>1</v>
      </c>
      <c r="BC552" s="5" t="b">
        <f>OR(AND(ISBLANK(Spreadsheet!C552),LEN(Spreadsheet!X552)=0),AND(NOT(ISBLANK(Spreadsheet!C552)),LEN(Spreadsheet!X552)&gt;0,LEN(Spreadsheet!X552)=5,ISNUMBER(VALUE(Spreadsheet!X552))))</f>
        <v>1</v>
      </c>
      <c r="BD552" s="5" t="b">
        <f>OR(ISBLANK(Spreadsheet!Z552),LEN(Spreadsheet!Z552)&lt;=50)</f>
        <v>1</v>
      </c>
      <c r="BE552" s="5" t="b">
        <f>ISBLANK(Spreadsheet!AA552)</f>
        <v>1</v>
      </c>
      <c r="BF552" s="5" t="b">
        <f>ISBLANK(Spreadsheet!AB552)</f>
        <v>1</v>
      </c>
      <c r="BG552" s="5" t="b">
        <f>IF(ISERROR(DATEVALUE(TEXT(Spreadsheet!AC552,"mm/dd/yyyy")) &gt; DATEVALUE(TEXT(Spreadsheet!J552,"mm/dd/yyyy"))),IF(OR(AND(ISBLANK(Spreadsheet!AC552),ISBLANK(Spreadsheet!C552)),AND(NOT(ISBLANK(Spreadsheet!C552)),ISBLANK(Spreadsheet!AC552),NOT(ISBLANK(Spreadsheet!D552)))),TRUE,FALSE),IF(DATEVALUE(TEXT(Spreadsheet!AC552,"mm/dd/yyyy")) &gt; DATEVALUE(TEXT(Spreadsheet!J552,"mm/dd/yyyy")),TRUE,FALSE))</f>
        <v>1</v>
      </c>
      <c r="BH552" s="5" t="b">
        <f>OR(AND(ISBLANK(Spreadsheet!C552),ISBLANK(Spreadsheet!AE552)),AND(NOT(ISBLANK(Spreadsheet!C552)),NOT(ISBLANK(Spreadsheet!D552)),ISBLANK(Spreadsheet!AE552)),AND(NOT(ISBLANK(Spreadsheet!C552)),ISBLANK(Spreadsheet!D552),NOT(ISBLANK(Spreadsheet!AE552)),LEN(Spreadsheet!AE552)&lt;=100))</f>
        <v>1</v>
      </c>
      <c r="BI552" s="5" t="b">
        <f t="array" ref="BI552">IF(ISBLANK(Spreadsheet!AF552),TRUE,ISNUMBER(MATCH(TRUE,EXACT(Spreadsheet!AF552,CobraShortReasons),0)))</f>
        <v>1</v>
      </c>
      <c r="BJ552" s="5" t="b">
        <f ca="1">IF(ISERROR(DATEVALUE(TEXT(Spreadsheet!AG552,"mm/dd/yyyy")) &gt; TODAY()),IF(ISBLANK(Spreadsheet!AG552),TRUE,FALSE),IF(DATEVALUE(TEXT(Spreadsheet!AG552,"mm/dd/yyyy")) &gt; TODAY(),FALSE,TRUE))</f>
        <v>1</v>
      </c>
      <c r="BK552" s="5" t="b">
        <f>OR(ISBLANK(Spreadsheet!AH552),LEN(Spreadsheet!AH552)&lt;=25)</f>
        <v>1</v>
      </c>
      <c r="BL552" s="5" t="b">
        <f t="array" aca="1" ref="BL552" ca="1">IF(ISBLANK(Spreadsheet!AI552),TRUE,ISNUMBER(MATCH(TRUE,EXACT(Spreadsheet!AI552,INDIRECT(Spreadsheet!$D$2)),0)))</f>
        <v>1</v>
      </c>
      <c r="BM552" s="5" t="b">
        <f t="array" aca="1" ref="BM552" ca="1">IF(ISBLANK(Spreadsheet!AJ552),TRUE,ISNUMBER(MATCH(TRUE,EXACT(Spreadsheet!AJ552,INDIRECT(Spreadsheet!BJ552)),0)))</f>
        <v>1</v>
      </c>
      <c r="BN552" s="5" t="b">
        <f t="array" ref="BN552">IF(ISBLANK(Spreadsheet!AK552),TRUE,ISNUMBER(MATCH(TRUE,EXACT(Spreadsheet!AK552,DentalPlans),0)))</f>
        <v>1</v>
      </c>
      <c r="BO552" s="5" t="b">
        <f t="array" aca="1" ref="BO552" ca="1">IF(ISBLANK(Spreadsheet!AL552),TRUE,ISNUMBER(MATCH(TRUE,EXACT(Spreadsheet!AL552,INDIRECT(Spreadsheet!BK552)),0)))</f>
        <v>1</v>
      </c>
      <c r="BP552" s="5" t="b">
        <f t="array" ref="BP552">IF(ISBLANK(Spreadsheet!AM552),TRUE,ISNUMBER(MATCH(TRUE,EXACT(Spreadsheet!AM552,VisionPlans),0)))</f>
        <v>1</v>
      </c>
      <c r="BQ552" s="5" t="b">
        <f t="array" aca="1" ref="BQ552" ca="1">IF(ISBLANK(Spreadsheet!AN552),TRUE,ISNUMBER(MATCH(TRUE,EXACT(Spreadsheet!AN552,INDIRECT(Spreadsheet!BL552)),0)))</f>
        <v>1</v>
      </c>
      <c r="BR552" s="5" t="b">
        <f t="array" ref="BR552">IF(ISBLANK(Spreadsheet!AO552),TRUE,ISNUMBER(MATCH(TRUE,EXACT(Spreadsheet!AO552,LifeBenefitClasses),0)))</f>
        <v>1</v>
      </c>
      <c r="BS552" s="5" t="b">
        <f>IF(OR(ISBLANK(Spreadsheet!AO552), Spreadsheet!AO552="Waive"),IF(ISBLANK(Spreadsheet!AP552),TRUE,FALSE),IF(OR(AND(NOT(ISBLANK(Spreadsheet!AO552)),ISBLANK(Spreadsheet!AP552)),NOT(ISNUMBER(VALUE(Spreadsheet!AP552)))),FALSE,IF(OR(AND(Spreadsheet!AP552&lt;6,MOD(Spreadsheet!AP552*10,5)=0), MOD(Spreadsheet!AP552,5000)=0),TRUE,FALSE)))</f>
        <v>1</v>
      </c>
      <c r="BT552" s="5" t="b">
        <f t="array" ref="BT552">IF(ISBLANK(Spreadsheet!AQ552),TRUE,ISNUMBER(MATCH(TRUE,EXACT(Spreadsheet!AQ552,EnrollWaive),0)))</f>
        <v>1</v>
      </c>
      <c r="BU552" s="5" t="b">
        <f t="array" ref="BU552">IF(ISBLANK(Spreadsheet!AR552),TRUE,ISNUMBER(MATCH(TRUE,EXACT(Spreadsheet!AR552,LifeBenefitClasses),0)))</f>
        <v>1</v>
      </c>
      <c r="BV552" s="5" t="b">
        <f>IF(OR(ISBLANK(Spreadsheet!AR552), Spreadsheet!AR552="Waive"),IF(ISBLANK(Spreadsheet!AS552),TRUE,FALSE),IF(OR(AND(NOT(ISBLANK(Spreadsheet!AR552)),ISBLANK(Spreadsheet!AS552)),NOT(ISNUMBER(VALUE(Spreadsheet!AS552)))),FALSE,IF(OR(AND(Spreadsheet!AS552&lt;6,MOD(Spreadsheet!AS552*10,5)=0), MOD(Spreadsheet!AS552,10000)=0),TRUE,FALSE)))</f>
        <v>1</v>
      </c>
      <c r="BW552" s="5" t="b">
        <f t="array" ref="BW552">IF(ISBLANK(Spreadsheet!AT552),TRUE,ISNUMBER(MATCH(TRUE,EXACT(Spreadsheet!AT552,LifeBenefitClasses),0)))</f>
        <v>1</v>
      </c>
      <c r="BX552" s="5" t="b">
        <f>IF(OR(ISBLANK(Spreadsheet!AT552), Spreadsheet!AT552="Waive"),IF(ISBLANK(Spreadsheet!AU552),TRUE,FALSE),IF(OR(AND(NOT(ISBLANK(Spreadsheet!AT552)),ISBLANK(Spreadsheet!AU552)),NOT(ISNUMBER(VALUE(Spreadsheet!AU552)))),FALSE,IF(AND(NOT(OR(ISBLANK(Spreadsheet!AT552),Spreadsheet!AT552="Waive")),NOT(OR(ISBLANK(Spreadsheet!AR552),Spreadsheet!AR552="Waive")),MOD(Spreadsheet!AU552,5000)=0, Spreadsheet!AU552&lt;=(Spreadsheet!AS552*0.5)),TRUE,FALSE)))</f>
        <v>1</v>
      </c>
      <c r="BY552" s="5" t="b">
        <f t="array" ref="BY552">IF(ISBLANK(Spreadsheet!AV552),TRUE,ISNUMBER(MATCH(TRUE,EXACT(Spreadsheet!AV552,EnrollWaive),0)))</f>
        <v>1</v>
      </c>
      <c r="BZ552" s="5" t="b">
        <f t="array" ref="BZ552">IF(ISBLANK(Spreadsheet!AW552),TRUE,ISNUMBER(MATCH(TRUE,EXACT(Spreadsheet!AW552,LifeBenefitClasses),0)))</f>
        <v>1</v>
      </c>
      <c r="CA552" s="5" t="b">
        <f t="array" ref="CA552">IF(ISBLANK(Spreadsheet!AX552),TRUE,ISNUMBER(MATCH(TRUE,EXACT(Spreadsheet!AX552,LifeBenefitClasses),0)))</f>
        <v>1</v>
      </c>
      <c r="CB552" s="5" t="b">
        <f t="array" ref="CB552">IF(ISBLANK(Spreadsheet!AY552),TRUE,ISNUMBER(MATCH(TRUE,EXACT(Spreadsheet!AY552,LifeBenefitClasses),0)))</f>
        <v>1</v>
      </c>
      <c r="CC552" s="5" t="b">
        <f t="array" ref="CC552">IF(ISBLANK(Spreadsheet!AZ552),TRUE,ISNUMBER(MATCH(TRUE,EXACT(Spreadsheet!AZ552,LifeBenefitClasses),0)))</f>
        <v>1</v>
      </c>
      <c r="CD552" s="5" t="b">
        <f t="array" ref="CD552">IF(ISBLANK(Spreadsheet!BA552),TRUE,ISNUMBER(MATCH(TRUE,EXACT(Spreadsheet!BA552,LifeBenefitClasses),0)))</f>
        <v>1</v>
      </c>
      <c r="CE552" s="5" t="b">
        <f>IF(OR(ISBLANK(Spreadsheet!BA552), Spreadsheet!BA552="Waive"),IF(ISBLANK(Spreadsheet!BB552),TRUE,FALSE),IF(OR(AND(NOT(ISBLANK(Spreadsheet!BA552)),ISBLANK(Spreadsheet!BB552)),NOT(ISNUMBER(VALUE(Spreadsheet!BB552))),ISBLANK(Spreadsheet!BC552),NOT(ISNUMBER(VALUE(Spreadsheet!BC552)))),FALSE,IF(AND(Spreadsheet!BB552&gt;=50000,Spreadsheet!BB552&lt;=250000,MOD(Spreadsheet!BB552,10000)=0,Spreadsheet!BB552&lt;=(10*Spreadsheet!BC552)),TRUE,FALSE)))</f>
        <v>1</v>
      </c>
      <c r="CF552" s="5" t="b">
        <f>IF(NOT(ISBLANK(Spreadsheet!BC552)),AND(ISNUMBER(VALUE(Spreadsheet!BC552)),Spreadsheet!BC552&gt;0),AND(OR(ISBLANK(Spreadsheet!AO552),Spreadsheet!AO552="Waive",AND(NOT(OR(ISBLANK(Spreadsheet!AO552),Spreadsheet!AO552="Waive")),Spreadsheet!AP552&gt;=6)),OR(ISBLANK(Spreadsheet!AR552),AND(NOT(OR(ISBLANK(Spreadsheet!AR552),Spreadsheet!AR552="Waive")),Spreadsheet!AS552&gt;=6)),OR(ISBLANK(Spreadsheet!AW552)),OR(ISBLANK(Spreadsheet!AX552)),OR(ISBLANK(Spreadsheet!AY552)),OR(ISBLANK(Spreadsheet!AZ552)),OR(ISBLANK(Spreadsheet!BA552),Spreadsheet!BA552="Waive")))</f>
        <v>1</v>
      </c>
      <c r="CG552" s="5" t="b">
        <f t="shared" ca="1" si="39"/>
        <v>1</v>
      </c>
    </row>
    <row r="553" spans="8:85" x14ac:dyDescent="0.3">
      <c r="H553" s="5">
        <f t="shared" ca="1" si="40"/>
        <v>2</v>
      </c>
      <c r="I553" s="5" t="str">
        <f t="shared" ca="1" si="38"/>
        <v/>
      </c>
      <c r="J553" s="5" t="str">
        <f>IF(AND(NOT(ISBLANK(Spreadsheet!C553)),ISBLANK(Spreadsheet!D553)),Spreadsheet!F553&amp;" "&amp;Spreadsheet!H553,"")</f>
        <v/>
      </c>
      <c r="K553" s="5">
        <f>IF(AND(NOT(ISBLANK(Spreadsheet!C553)),ISBLANK(Spreadsheet!D553)),COUNTIFS(Spreadsheet!E554:E$786,"=Child",Spreadsheet!C554:C$786, "="&amp;Spreadsheet!C553) + COUNTIFS(Spreadsheet!E554:E$786,"=Step-child",Spreadsheet!C554:C$786, "="&amp;Spreadsheet!C553),0)</f>
        <v>0</v>
      </c>
      <c r="L553" s="5">
        <f>IF(NOT(ISBLANK(J553)),COUNTIFS(Spreadsheet!E554:E$786,"=Wife",Spreadsheet!C554:C$786, "="&amp;Spreadsheet!C553) + COUNTIFS(Spreadsheet!E554:E$786,"=Husband",Spreadsheet!C554:C$786, "="&amp;Spreadsheet!C553),0)</f>
        <v>0</v>
      </c>
      <c r="M553" s="5">
        <f>IF(NOT(ISBLANK(Spreadsheet!AJ553)),VLOOKUP(Spreadsheet!AJ553,'Drop Downs'!$P$2:$R$16,3,FALSE),0)</f>
        <v>0</v>
      </c>
      <c r="N553" s="5">
        <f>IF(NOT(ISBLANK(Spreadsheet!AJ553)), VLOOKUP(Spreadsheet!AJ553,'Drop Downs'!$P$2:$R$16,2,FALSE),0)</f>
        <v>0</v>
      </c>
      <c r="O553" s="5">
        <f>IF(NOT(ISBLANK(Spreadsheet!AL553)),VLOOKUP(Spreadsheet!AL553,'Drop Downs'!$P$2:$R$16,3,FALSE), 0)</f>
        <v>0</v>
      </c>
      <c r="P553" s="5">
        <f>IF(NOT(ISBLANK(Spreadsheet!AL553)),VLOOKUP(Spreadsheet!AL553,'Drop Downs'!$P$2:$R$16,2,FALSE),0)</f>
        <v>0</v>
      </c>
      <c r="Q553" s="5">
        <f>IF(NOT(ISBLANK(Spreadsheet!AN553)),VLOOKUP(Spreadsheet!AN553,'Drop Downs'!$P$2:$R$16,3,FALSE),0)</f>
        <v>0</v>
      </c>
      <c r="R553" s="5">
        <f>IF(NOT(ISBLANK(Spreadsheet!AN553)),VLOOKUP(Spreadsheet!AN553,'Drop Downs'!$P$2:$R$16,2,FALSE),0)</f>
        <v>0</v>
      </c>
      <c r="S553" s="5" t="str">
        <f>IF(OR(M553&gt;K553,N553&gt;L553,O553&gt;K553, Q553&gt;K553,N553&gt;L553, P553&gt;L553, R553&gt;L553),"Member currently has a coverage election over what he/she needs.  Please add more dependents or adjust the coverage election.","")&amp;(IF(AND(NOT(ISBLANK(Spreadsheet!C553)),NOT(ISBLANK(Spreadsheet!D553)),ISBLANK(Spreadsheet!E553)),"Dependent lacks a relationship to member.Please select one from the drop-down.",""))</f>
        <v/>
      </c>
      <c r="T553" s="5" t="b">
        <f t="shared" si="41"/>
        <v>1</v>
      </c>
      <c r="U553" s="5" t="b">
        <f>OR(ISBLANK(Spreadsheet!C553),IF(NOT(ISBLANK(Spreadsheet!D553)),NOT(ISBLANK(Spreadsheet!E553)),TRUE))</f>
        <v>1</v>
      </c>
      <c r="V553" s="5" t="b">
        <f>OR(ISBLANK(Spreadsheet!C553), NOT(ISBLANK(Spreadsheet!I553)))</f>
        <v>1</v>
      </c>
      <c r="W553" s="5" t="b">
        <f>OR(ISBLANK(Spreadsheet!D553),NOT(ISBLANK(Spreadsheet!C553)))</f>
        <v>1</v>
      </c>
      <c r="X553" s="155" t="str">
        <f>REPT("0",MIN(FIND({1,2,3,4,5,6,7,8,9},Spreadsheet!C553&amp;"123456789"))-1)&amp;IF(ISBLANK(Spreadsheet!C553),"",SUMPRODUCT(MID(0&amp;Spreadsheet!C553,LARGE(INDEX(ISNUMBER(--MID(Spreadsheet!C553,ROW($1:$225),1))*
 ROW($1:$225),0),ROW($1:$225))+1,1)*10^ROW($1:$225)/10))</f>
        <v/>
      </c>
      <c r="Y553" s="5" t="b">
        <f>IF(NOT(ISBLANK(Spreadsheet!C553)),IF(AND(ISNUMBER(VALUE(Spreadsheet!C553)), LEN(Spreadsheet!C553)=9),TRUE,FALSE),TRUE)</f>
        <v>1</v>
      </c>
      <c r="Z553" s="155" t="str">
        <f>REPT("0",MIN(FIND({1,2,3,4,5,6,7,8,9},Spreadsheet!D553&amp;"123456789"))-1)&amp;IF(ISBLANK(Spreadsheet!D553),"",SUMPRODUCT(MID(0&amp;Spreadsheet!D553,LARGE(INDEX(ISNUMBER(--MID(Spreadsheet!D553,ROW($1:$225),1))*
 ROW($1:$225),0),ROW($1:$225))+1,1)*10^ROW($1:$225)/10))</f>
        <v/>
      </c>
      <c r="AA553" s="5" t="b">
        <f>IF(AND(NOT(ISBLANK(Spreadsheet!D553)),NOT(ISBLANK(Spreadsheet!C553))),IF(AND(ISNUMBER(VALUE(Spreadsheet!D553)), LEN(Spreadsheet!D553)=9),TRUE,FALSE),IF(AND(NOT(ISBLANK(Spreadsheet!D553)),ISBLANK(Spreadsheet!C553)),FALSE,TRUE))</f>
        <v>1</v>
      </c>
      <c r="AB553" s="5" t="b">
        <f>OR(ISBLANK(Spreadsheet!Y553),IF(NOT(ISBLANK(Spreadsheet!Y553)),LEN(Spreadsheet!Y553)=10,ISNUMBER(VALUE(Spreadsheet!Y553))))</f>
        <v>1</v>
      </c>
      <c r="AC553" s="5" t="b">
        <f>OR(ISBLANK(Spreadsheet!AI553), AND(NOT(ISBLANK(Spreadsheet!AJ553)), NOT(ISNUMBER(SEARCH("Waive",Spreadsheet!AJ553)))))</f>
        <v>1</v>
      </c>
      <c r="AD553" s="5" t="b">
        <f>OR(ISBLANK(Spreadsheet!AK553), AND(NOT(ISBLANK(Spreadsheet!AL553)), NOT(ISNUMBER(SEARCH("Waive",Spreadsheet!AL553)))))</f>
        <v>1</v>
      </c>
      <c r="AE553" s="5" t="b">
        <f>OR(ISBLANK(Spreadsheet!AM553), AND(NOT(ISBLANK(Spreadsheet!AN553)), NOT(ISNUMBER(SEARCH("Waive", Spreadsheet!AN553)))))</f>
        <v>1</v>
      </c>
      <c r="AF553" s="5" t="b">
        <f>OR(ISBLANK(Spreadsheet!C553), NOT(ISBLANK(Spreadsheet!D553)),NOT(ISBLANK(Spreadsheet!L553)))</f>
        <v>1</v>
      </c>
      <c r="AG553" s="5" t="b">
        <f>IF(AND(NOT(ISBLANK(Spreadsheet!C553)), NOT(ISBLANK(Spreadsheet!D553)),Spreadsheet!C553&lt;&gt;Spreadsheet!D553),IF(ISERROR(VLOOKUP(Spreadsheet!C553, Spreadsheet!$C$6:'Spreadsheet'!$C552,1,FALSE)), FALSE, TRUE),TRUE)</f>
        <v>1</v>
      </c>
      <c r="AH553" s="5" t="b">
        <f>Spreadsheet!$B$2=Spreadsheet!AD553</f>
        <v>1</v>
      </c>
      <c r="AI553" s="5" t="b">
        <f>IF(ISBLANK(Spreadsheet!G553),TRUE,IF(OR(LEN(Spreadsheet!G553)&gt;1,ISNUMBER(VALUE(Spreadsheet!G553))),FALSE,TRUE))</f>
        <v>1</v>
      </c>
      <c r="AJ553" s="5" t="b">
        <f>OR(ISBLANK(Spreadsheet!C553), NOT(ISBLANK(Spreadsheet!B553)), NOT(ISBLANK(Spreadsheet!D553)))</f>
        <v>1</v>
      </c>
      <c r="AK553" s="5" t="b">
        <f t="array" ref="AK553">IF(OR(AND(ISBLANK(Spreadsheet!E553),ISBLANK(Spreadsheet!D553),NOT(ISBLANK(Spreadsheet!C553))),AND(ISBLANK(Spreadsheet!E553),ISBLANK(Spreadsheet!D553),ISBLANK(Spreadsheet!C553))),TRUE,ISNUMBER(MATCH(TRUE,EXACT(Spreadsheet!E553,Relationships),0)))</f>
        <v>1</v>
      </c>
      <c r="AL553" s="5" t="b">
        <f>IF(NOT(ISBLANK(Spreadsheet!C553)),IF(OR(ISBLANK(Spreadsheet!F553),LEN(Spreadsheet!F553)&gt;40),FALSE,TRUE),TRUE)</f>
        <v>1</v>
      </c>
      <c r="AM553" s="5" t="b">
        <f>IF(NOT(ISBLANK(Spreadsheet!C553)),IF(OR(ISBLANK(Spreadsheet!H553),LEN(Spreadsheet!H553)&gt;40),FALSE,TRUE),TRUE)</f>
        <v>1</v>
      </c>
      <c r="AN553" s="5" t="b">
        <f t="array" ref="AN553">IF(ISBLANK(Spreadsheet!I553),TRUE,ISNUMBER(MATCH(TRUE,EXACT(Spreadsheet!I553,GenderValues),0)))</f>
        <v>1</v>
      </c>
      <c r="AO553" s="5" t="b">
        <f ca="1">IF(ISERROR(DATEVALUE(TEXT(Spreadsheet!J553,"mm/dd/yyyy")) &gt; TODAY()),IF(AND(ISBLANK(Spreadsheet!J553),ISBLANK(Spreadsheet!C553)),TRUE,FALSE),IF(DATEVALUE(TEXT(Spreadsheet!J553,"mm/dd/yyyy")) &gt; TODAY(),FALSE,TRUE))</f>
        <v>1</v>
      </c>
      <c r="AP553" s="5" t="b">
        <f>OR(ISBLANK(Spreadsheet!K553),LEN(Spreadsheet!K553)&lt;=100)</f>
        <v>1</v>
      </c>
      <c r="AQ553" s="5" t="b">
        <f t="array" ref="AQ553">IF(OR(AND(ISBLANK(Spreadsheet!L553),ISBLANK(Spreadsheet!C553)),AND(NOT(ISBLANK(Spreadsheet!C553)),NOT(ISBLANK(Spreadsheet!D553)))),TRUE,ISNUMBER(MATCH(TRUE,EXACT(Spreadsheet!L553,MaritalStatus),0)))</f>
        <v>1</v>
      </c>
      <c r="AR553" s="5" t="b">
        <f ca="1">IF(ISERROR(DATEVALUE(TEXT(Spreadsheet!M553,"mm/dd/yyyy")) &gt; TODAY()),IF(ISBLANK(Spreadsheet!M553),TRUE,FALSE),IF(DATEVALUE(TEXT(Spreadsheet!M553,"mm/dd/yyyy")) &gt; TODAY(),FALSE,TRUE))</f>
        <v>1</v>
      </c>
      <c r="AS553" s="5" t="b">
        <f>OR(ISBLANK(Spreadsheet!N553),LEN(Spreadsheet!N553)&lt;=100)</f>
        <v>1</v>
      </c>
      <c r="AT553" s="5" t="b">
        <f>OR(ISBLANK(Spreadsheet!O553),UPPER(Spreadsheet!O553)="YES")</f>
        <v>1</v>
      </c>
      <c r="AU553" s="5" t="b">
        <f>OR(ISBLANK(Spreadsheet!P553),UPPER(Spreadsheet!P553)="YES")</f>
        <v>1</v>
      </c>
      <c r="AV553" s="5" t="b">
        <f t="array" ref="AV553">IF(ISBLANK(Spreadsheet!Q553),TRUE,ISNUMBER(MATCH(TRUE,EXACT(Spreadsheet!Q553,OnGroupsPriorIns),0)))</f>
        <v>1</v>
      </c>
      <c r="AW553" s="5" t="b">
        <f>OR(ISBLANK(Spreadsheet!R553),UPPER(Spreadsheet!R553)="YES")</f>
        <v>1</v>
      </c>
      <c r="AX553" s="5" t="b">
        <f>OR(ISBLANK(Spreadsheet!S553),UPPER(Spreadsheet!S553)="YES")</f>
        <v>1</v>
      </c>
      <c r="AY553" s="5" t="b">
        <f>OR(AND(ISBLANK(Spreadsheet!C553),LEN(Spreadsheet!T553)=0),AND(NOT(ISBLANK(Spreadsheet!C553)),LEN(Spreadsheet!T553)&gt;0,LEN(Spreadsheet!T553)&lt;=50))</f>
        <v>1</v>
      </c>
      <c r="AZ553" s="5" t="b">
        <f>OR(LEN(Spreadsheet!U553)=0,AND(LEN(Spreadsheet!U553)&gt;0,LEN(Spreadsheet!U553)&lt;=50))</f>
        <v>1</v>
      </c>
      <c r="BA553" s="5" t="b">
        <f>OR(AND(ISBLANK(Spreadsheet!C553),LEN(Spreadsheet!V553)=0),AND(NOT(ISBLANK(Spreadsheet!C553)),LEN(Spreadsheet!V553)&gt;0,LEN(Spreadsheet!V553)&lt;=50))</f>
        <v>1</v>
      </c>
      <c r="BB553" s="5" t="b">
        <f t="array" ref="BB553">IF(AND(ISBLANK(Spreadsheet!C553),LEN(Spreadsheet!W553)=0),TRUE,ISNUMBER(MATCH(TRUE,EXACT(Spreadsheet!W553,States),0)))</f>
        <v>1</v>
      </c>
      <c r="BC553" s="5" t="b">
        <f>OR(AND(ISBLANK(Spreadsheet!C553),LEN(Spreadsheet!X553)=0),AND(NOT(ISBLANK(Spreadsheet!C553)),LEN(Spreadsheet!X553)&gt;0,LEN(Spreadsheet!X553)=5,ISNUMBER(VALUE(Spreadsheet!X553))))</f>
        <v>1</v>
      </c>
      <c r="BD553" s="5" t="b">
        <f>OR(ISBLANK(Spreadsheet!Z553),LEN(Spreadsheet!Z553)&lt;=50)</f>
        <v>1</v>
      </c>
      <c r="BE553" s="5" t="b">
        <f>ISBLANK(Spreadsheet!AA553)</f>
        <v>1</v>
      </c>
      <c r="BF553" s="5" t="b">
        <f>ISBLANK(Spreadsheet!AB553)</f>
        <v>1</v>
      </c>
      <c r="BG553" s="5" t="b">
        <f>IF(ISERROR(DATEVALUE(TEXT(Spreadsheet!AC553,"mm/dd/yyyy")) &gt; DATEVALUE(TEXT(Spreadsheet!J553,"mm/dd/yyyy"))),IF(OR(AND(ISBLANK(Spreadsheet!AC553),ISBLANK(Spreadsheet!C553)),AND(NOT(ISBLANK(Spreadsheet!C553)),ISBLANK(Spreadsheet!AC553),NOT(ISBLANK(Spreadsheet!D553)))),TRUE,FALSE),IF(DATEVALUE(TEXT(Spreadsheet!AC553,"mm/dd/yyyy")) &gt; DATEVALUE(TEXT(Spreadsheet!J553,"mm/dd/yyyy")),TRUE,FALSE))</f>
        <v>1</v>
      </c>
      <c r="BH553" s="5" t="b">
        <f>OR(AND(ISBLANK(Spreadsheet!C553),ISBLANK(Spreadsheet!AE553)),AND(NOT(ISBLANK(Spreadsheet!C553)),NOT(ISBLANK(Spreadsheet!D553)),ISBLANK(Spreadsheet!AE553)),AND(NOT(ISBLANK(Spreadsheet!C553)),ISBLANK(Spreadsheet!D553),NOT(ISBLANK(Spreadsheet!AE553)),LEN(Spreadsheet!AE553)&lt;=100))</f>
        <v>1</v>
      </c>
      <c r="BI553" s="5" t="b">
        <f t="array" ref="BI553">IF(ISBLANK(Spreadsheet!AF553),TRUE,ISNUMBER(MATCH(TRUE,EXACT(Spreadsheet!AF553,CobraShortReasons),0)))</f>
        <v>1</v>
      </c>
      <c r="BJ553" s="5" t="b">
        <f ca="1">IF(ISERROR(DATEVALUE(TEXT(Spreadsheet!AG553,"mm/dd/yyyy")) &gt; TODAY()),IF(ISBLANK(Spreadsheet!AG553),TRUE,FALSE),IF(DATEVALUE(TEXT(Spreadsheet!AG553,"mm/dd/yyyy")) &gt; TODAY(),FALSE,TRUE))</f>
        <v>1</v>
      </c>
      <c r="BK553" s="5" t="b">
        <f>OR(ISBLANK(Spreadsheet!AH553),LEN(Spreadsheet!AH553)&lt;=25)</f>
        <v>1</v>
      </c>
      <c r="BL553" s="5" t="b">
        <f t="array" aca="1" ref="BL553" ca="1">IF(ISBLANK(Spreadsheet!AI553),TRUE,ISNUMBER(MATCH(TRUE,EXACT(Spreadsheet!AI553,INDIRECT(Spreadsheet!$D$2)),0)))</f>
        <v>1</v>
      </c>
      <c r="BM553" s="5" t="b">
        <f t="array" aca="1" ref="BM553" ca="1">IF(ISBLANK(Spreadsheet!AJ553),TRUE,ISNUMBER(MATCH(TRUE,EXACT(Spreadsheet!AJ553,INDIRECT(Spreadsheet!BJ553)),0)))</f>
        <v>1</v>
      </c>
      <c r="BN553" s="5" t="b">
        <f t="array" ref="BN553">IF(ISBLANK(Spreadsheet!AK553),TRUE,ISNUMBER(MATCH(TRUE,EXACT(Spreadsheet!AK553,DentalPlans),0)))</f>
        <v>1</v>
      </c>
      <c r="BO553" s="5" t="b">
        <f t="array" aca="1" ref="BO553" ca="1">IF(ISBLANK(Spreadsheet!AL553),TRUE,ISNUMBER(MATCH(TRUE,EXACT(Spreadsheet!AL553,INDIRECT(Spreadsheet!BK553)),0)))</f>
        <v>1</v>
      </c>
      <c r="BP553" s="5" t="b">
        <f t="array" ref="BP553">IF(ISBLANK(Spreadsheet!AM553),TRUE,ISNUMBER(MATCH(TRUE,EXACT(Spreadsheet!AM553,VisionPlans),0)))</f>
        <v>1</v>
      </c>
      <c r="BQ553" s="5" t="b">
        <f t="array" aca="1" ref="BQ553" ca="1">IF(ISBLANK(Spreadsheet!AN553),TRUE,ISNUMBER(MATCH(TRUE,EXACT(Spreadsheet!AN553,INDIRECT(Spreadsheet!BL553)),0)))</f>
        <v>1</v>
      </c>
      <c r="BR553" s="5" t="b">
        <f t="array" ref="BR553">IF(ISBLANK(Spreadsheet!AO553),TRUE,ISNUMBER(MATCH(TRUE,EXACT(Spreadsheet!AO553,LifeBenefitClasses),0)))</f>
        <v>1</v>
      </c>
      <c r="BS553" s="5" t="b">
        <f>IF(OR(ISBLANK(Spreadsheet!AO553), Spreadsheet!AO553="Waive"),IF(ISBLANK(Spreadsheet!AP553),TRUE,FALSE),IF(OR(AND(NOT(ISBLANK(Spreadsheet!AO553)),ISBLANK(Spreadsheet!AP553)),NOT(ISNUMBER(VALUE(Spreadsheet!AP553)))),FALSE,IF(OR(AND(Spreadsheet!AP553&lt;6,MOD(Spreadsheet!AP553*10,5)=0), MOD(Spreadsheet!AP553,5000)=0),TRUE,FALSE)))</f>
        <v>1</v>
      </c>
      <c r="BT553" s="5" t="b">
        <f t="array" ref="BT553">IF(ISBLANK(Spreadsheet!AQ553),TRUE,ISNUMBER(MATCH(TRUE,EXACT(Spreadsheet!AQ553,EnrollWaive),0)))</f>
        <v>1</v>
      </c>
      <c r="BU553" s="5" t="b">
        <f t="array" ref="BU553">IF(ISBLANK(Spreadsheet!AR553),TRUE,ISNUMBER(MATCH(TRUE,EXACT(Spreadsheet!AR553,LifeBenefitClasses),0)))</f>
        <v>1</v>
      </c>
      <c r="BV553" s="5" t="b">
        <f>IF(OR(ISBLANK(Spreadsheet!AR553), Spreadsheet!AR553="Waive"),IF(ISBLANK(Spreadsheet!AS553),TRUE,FALSE),IF(OR(AND(NOT(ISBLANK(Spreadsheet!AR553)),ISBLANK(Spreadsheet!AS553)),NOT(ISNUMBER(VALUE(Spreadsheet!AS553)))),FALSE,IF(OR(AND(Spreadsheet!AS553&lt;6,MOD(Spreadsheet!AS553*10,5)=0), MOD(Spreadsheet!AS553,10000)=0),TRUE,FALSE)))</f>
        <v>1</v>
      </c>
      <c r="BW553" s="5" t="b">
        <f t="array" ref="BW553">IF(ISBLANK(Spreadsheet!AT553),TRUE,ISNUMBER(MATCH(TRUE,EXACT(Spreadsheet!AT553,LifeBenefitClasses),0)))</f>
        <v>1</v>
      </c>
      <c r="BX553" s="5" t="b">
        <f>IF(OR(ISBLANK(Spreadsheet!AT553), Spreadsheet!AT553="Waive"),IF(ISBLANK(Spreadsheet!AU553),TRUE,FALSE),IF(OR(AND(NOT(ISBLANK(Spreadsheet!AT553)),ISBLANK(Spreadsheet!AU553)),NOT(ISNUMBER(VALUE(Spreadsheet!AU553)))),FALSE,IF(AND(NOT(OR(ISBLANK(Spreadsheet!AT553),Spreadsheet!AT553="Waive")),NOT(OR(ISBLANK(Spreadsheet!AR553),Spreadsheet!AR553="Waive")),MOD(Spreadsheet!AU553,5000)=0, Spreadsheet!AU553&lt;=(Spreadsheet!AS553*0.5)),TRUE,FALSE)))</f>
        <v>1</v>
      </c>
      <c r="BY553" s="5" t="b">
        <f t="array" ref="BY553">IF(ISBLANK(Spreadsheet!AV553),TRUE,ISNUMBER(MATCH(TRUE,EXACT(Spreadsheet!AV553,EnrollWaive),0)))</f>
        <v>1</v>
      </c>
      <c r="BZ553" s="5" t="b">
        <f t="array" ref="BZ553">IF(ISBLANK(Spreadsheet!AW553),TRUE,ISNUMBER(MATCH(TRUE,EXACT(Spreadsheet!AW553,LifeBenefitClasses),0)))</f>
        <v>1</v>
      </c>
      <c r="CA553" s="5" t="b">
        <f t="array" ref="CA553">IF(ISBLANK(Spreadsheet!AX553),TRUE,ISNUMBER(MATCH(TRUE,EXACT(Spreadsheet!AX553,LifeBenefitClasses),0)))</f>
        <v>1</v>
      </c>
      <c r="CB553" s="5" t="b">
        <f t="array" ref="CB553">IF(ISBLANK(Spreadsheet!AY553),TRUE,ISNUMBER(MATCH(TRUE,EXACT(Spreadsheet!AY553,LifeBenefitClasses),0)))</f>
        <v>1</v>
      </c>
      <c r="CC553" s="5" t="b">
        <f t="array" ref="CC553">IF(ISBLANK(Spreadsheet!AZ553),TRUE,ISNUMBER(MATCH(TRUE,EXACT(Spreadsheet!AZ553,LifeBenefitClasses),0)))</f>
        <v>1</v>
      </c>
      <c r="CD553" s="5" t="b">
        <f t="array" ref="CD553">IF(ISBLANK(Spreadsheet!BA553),TRUE,ISNUMBER(MATCH(TRUE,EXACT(Spreadsheet!BA553,LifeBenefitClasses),0)))</f>
        <v>1</v>
      </c>
      <c r="CE553" s="5" t="b">
        <f>IF(OR(ISBLANK(Spreadsheet!BA553), Spreadsheet!BA553="Waive"),IF(ISBLANK(Spreadsheet!BB553),TRUE,FALSE),IF(OR(AND(NOT(ISBLANK(Spreadsheet!BA553)),ISBLANK(Spreadsheet!BB553)),NOT(ISNUMBER(VALUE(Spreadsheet!BB553))),ISBLANK(Spreadsheet!BC553),NOT(ISNUMBER(VALUE(Spreadsheet!BC553)))),FALSE,IF(AND(Spreadsheet!BB553&gt;=50000,Spreadsheet!BB553&lt;=250000,MOD(Spreadsheet!BB553,10000)=0,Spreadsheet!BB553&lt;=(10*Spreadsheet!BC553)),TRUE,FALSE)))</f>
        <v>1</v>
      </c>
      <c r="CF553" s="5" t="b">
        <f>IF(NOT(ISBLANK(Spreadsheet!BC553)),AND(ISNUMBER(VALUE(Spreadsheet!BC553)),Spreadsheet!BC553&gt;0),AND(OR(ISBLANK(Spreadsheet!AO553),Spreadsheet!AO553="Waive",AND(NOT(OR(ISBLANK(Spreadsheet!AO553),Spreadsheet!AO553="Waive")),Spreadsheet!AP553&gt;=6)),OR(ISBLANK(Spreadsheet!AR553),AND(NOT(OR(ISBLANK(Spreadsheet!AR553),Spreadsheet!AR553="Waive")),Spreadsheet!AS553&gt;=6)),OR(ISBLANK(Spreadsheet!AW553)),OR(ISBLANK(Spreadsheet!AX553)),OR(ISBLANK(Spreadsheet!AY553)),OR(ISBLANK(Spreadsheet!AZ553)),OR(ISBLANK(Spreadsheet!BA553),Spreadsheet!BA553="Waive")))</f>
        <v>1</v>
      </c>
      <c r="CG553" s="5" t="b">
        <f t="shared" ca="1" si="39"/>
        <v>1</v>
      </c>
    </row>
    <row r="554" spans="8:85" x14ac:dyDescent="0.3">
      <c r="H554" s="5">
        <f t="shared" ca="1" si="40"/>
        <v>2</v>
      </c>
      <c r="I554" s="5" t="str">
        <f t="shared" ca="1" si="38"/>
        <v/>
      </c>
      <c r="J554" s="5" t="str">
        <f>IF(AND(NOT(ISBLANK(Spreadsheet!C554)),ISBLANK(Spreadsheet!D554)),Spreadsheet!F554&amp;" "&amp;Spreadsheet!H554,"")</f>
        <v/>
      </c>
      <c r="K554" s="5">
        <f>IF(AND(NOT(ISBLANK(Spreadsheet!C554)),ISBLANK(Spreadsheet!D554)),COUNTIFS(Spreadsheet!E555:E$786,"=Child",Spreadsheet!C555:C$786, "="&amp;Spreadsheet!C554) + COUNTIFS(Spreadsheet!E555:E$786,"=Step-child",Spreadsheet!C555:C$786, "="&amp;Spreadsheet!C554),0)</f>
        <v>0</v>
      </c>
      <c r="L554" s="5">
        <f>IF(NOT(ISBLANK(J554)),COUNTIFS(Spreadsheet!E555:E$786,"=Wife",Spreadsheet!C555:C$786, "="&amp;Spreadsheet!C554) + COUNTIFS(Spreadsheet!E555:E$786,"=Husband",Spreadsheet!C555:C$786, "="&amp;Spreadsheet!C554),0)</f>
        <v>0</v>
      </c>
      <c r="M554" s="5">
        <f>IF(NOT(ISBLANK(Spreadsheet!AJ554)),VLOOKUP(Spreadsheet!AJ554,'Drop Downs'!$P$2:$R$16,3,FALSE),0)</f>
        <v>0</v>
      </c>
      <c r="N554" s="5">
        <f>IF(NOT(ISBLANK(Spreadsheet!AJ554)), VLOOKUP(Spreadsheet!AJ554,'Drop Downs'!$P$2:$R$16,2,FALSE),0)</f>
        <v>0</v>
      </c>
      <c r="O554" s="5">
        <f>IF(NOT(ISBLANK(Spreadsheet!AL554)),VLOOKUP(Spreadsheet!AL554,'Drop Downs'!$P$2:$R$16,3,FALSE), 0)</f>
        <v>0</v>
      </c>
      <c r="P554" s="5">
        <f>IF(NOT(ISBLANK(Spreadsheet!AL554)),VLOOKUP(Spreadsheet!AL554,'Drop Downs'!$P$2:$R$16,2,FALSE),0)</f>
        <v>0</v>
      </c>
      <c r="Q554" s="5">
        <f>IF(NOT(ISBLANK(Spreadsheet!AN554)),VLOOKUP(Spreadsheet!AN554,'Drop Downs'!$P$2:$R$16,3,FALSE),0)</f>
        <v>0</v>
      </c>
      <c r="R554" s="5">
        <f>IF(NOT(ISBLANK(Spreadsheet!AN554)),VLOOKUP(Spreadsheet!AN554,'Drop Downs'!$P$2:$R$16,2,FALSE),0)</f>
        <v>0</v>
      </c>
      <c r="S554" s="5" t="str">
        <f>IF(OR(M554&gt;K554,N554&gt;L554,O554&gt;K554, Q554&gt;K554,N554&gt;L554, P554&gt;L554, R554&gt;L554),"Member currently has a coverage election over what he/she needs.  Please add more dependents or adjust the coverage election.","")&amp;(IF(AND(NOT(ISBLANK(Spreadsheet!C554)),NOT(ISBLANK(Spreadsheet!D554)),ISBLANK(Spreadsheet!E554)),"Dependent lacks a relationship to member.Please select one from the drop-down.",""))</f>
        <v/>
      </c>
      <c r="T554" s="5" t="b">
        <f t="shared" si="41"/>
        <v>1</v>
      </c>
      <c r="U554" s="5" t="b">
        <f>OR(ISBLANK(Spreadsheet!C554),IF(NOT(ISBLANK(Spreadsheet!D554)),NOT(ISBLANK(Spreadsheet!E554)),TRUE))</f>
        <v>1</v>
      </c>
      <c r="V554" s="5" t="b">
        <f>OR(ISBLANK(Spreadsheet!C554), NOT(ISBLANK(Spreadsheet!I554)))</f>
        <v>1</v>
      </c>
      <c r="W554" s="5" t="b">
        <f>OR(ISBLANK(Spreadsheet!D554),NOT(ISBLANK(Spreadsheet!C554)))</f>
        <v>1</v>
      </c>
      <c r="X554" s="155" t="str">
        <f>REPT("0",MIN(FIND({1,2,3,4,5,6,7,8,9},Spreadsheet!C554&amp;"123456789"))-1)&amp;IF(ISBLANK(Spreadsheet!C554),"",SUMPRODUCT(MID(0&amp;Spreadsheet!C554,LARGE(INDEX(ISNUMBER(--MID(Spreadsheet!C554,ROW($1:$225),1))*
 ROW($1:$225),0),ROW($1:$225))+1,1)*10^ROW($1:$225)/10))</f>
        <v/>
      </c>
      <c r="Y554" s="5" t="b">
        <f>IF(NOT(ISBLANK(Spreadsheet!C554)),IF(AND(ISNUMBER(VALUE(Spreadsheet!C554)), LEN(Spreadsheet!C554)=9),TRUE,FALSE),TRUE)</f>
        <v>1</v>
      </c>
      <c r="Z554" s="155" t="str">
        <f>REPT("0",MIN(FIND({1,2,3,4,5,6,7,8,9},Spreadsheet!D554&amp;"123456789"))-1)&amp;IF(ISBLANK(Spreadsheet!D554),"",SUMPRODUCT(MID(0&amp;Spreadsheet!D554,LARGE(INDEX(ISNUMBER(--MID(Spreadsheet!D554,ROW($1:$225),1))*
 ROW($1:$225),0),ROW($1:$225))+1,1)*10^ROW($1:$225)/10))</f>
        <v/>
      </c>
      <c r="AA554" s="5" t="b">
        <f>IF(AND(NOT(ISBLANK(Spreadsheet!D554)),NOT(ISBLANK(Spreadsheet!C554))),IF(AND(ISNUMBER(VALUE(Spreadsheet!D554)), LEN(Spreadsheet!D554)=9),TRUE,FALSE),IF(AND(NOT(ISBLANK(Spreadsheet!D554)),ISBLANK(Spreadsheet!C554)),FALSE,TRUE))</f>
        <v>1</v>
      </c>
      <c r="AB554" s="5" t="b">
        <f>OR(ISBLANK(Spreadsheet!Y554),IF(NOT(ISBLANK(Spreadsheet!Y554)),LEN(Spreadsheet!Y554)=10,ISNUMBER(VALUE(Spreadsheet!Y554))))</f>
        <v>1</v>
      </c>
      <c r="AC554" s="5" t="b">
        <f>OR(ISBLANK(Spreadsheet!AI554), AND(NOT(ISBLANK(Spreadsheet!AJ554)), NOT(ISNUMBER(SEARCH("Waive",Spreadsheet!AJ554)))))</f>
        <v>1</v>
      </c>
      <c r="AD554" s="5" t="b">
        <f>OR(ISBLANK(Spreadsheet!AK554), AND(NOT(ISBLANK(Spreadsheet!AL554)), NOT(ISNUMBER(SEARCH("Waive",Spreadsheet!AL554)))))</f>
        <v>1</v>
      </c>
      <c r="AE554" s="5" t="b">
        <f>OR(ISBLANK(Spreadsheet!AM554), AND(NOT(ISBLANK(Spreadsheet!AN554)), NOT(ISNUMBER(SEARCH("Waive", Spreadsheet!AN554)))))</f>
        <v>1</v>
      </c>
      <c r="AF554" s="5" t="b">
        <f>OR(ISBLANK(Spreadsheet!C554), NOT(ISBLANK(Spreadsheet!D554)),NOT(ISBLANK(Spreadsheet!L554)))</f>
        <v>1</v>
      </c>
      <c r="AG554" s="5" t="b">
        <f>IF(AND(NOT(ISBLANK(Spreadsheet!C554)), NOT(ISBLANK(Spreadsheet!D554)),Spreadsheet!C554&lt;&gt;Spreadsheet!D554),IF(ISERROR(VLOOKUP(Spreadsheet!C554, Spreadsheet!$C$6:'Spreadsheet'!$C553,1,FALSE)), FALSE, TRUE),TRUE)</f>
        <v>1</v>
      </c>
      <c r="AH554" s="5" t="b">
        <f>Spreadsheet!$B$2=Spreadsheet!AD554</f>
        <v>1</v>
      </c>
      <c r="AI554" s="5" t="b">
        <f>IF(ISBLANK(Spreadsheet!G554),TRUE,IF(OR(LEN(Spreadsheet!G554)&gt;1,ISNUMBER(VALUE(Spreadsheet!G554))),FALSE,TRUE))</f>
        <v>1</v>
      </c>
      <c r="AJ554" s="5" t="b">
        <f>OR(ISBLANK(Spreadsheet!C554), NOT(ISBLANK(Spreadsheet!B554)), NOT(ISBLANK(Spreadsheet!D554)))</f>
        <v>1</v>
      </c>
      <c r="AK554" s="5" t="b">
        <f t="array" ref="AK554">IF(OR(AND(ISBLANK(Spreadsheet!E554),ISBLANK(Spreadsheet!D554),NOT(ISBLANK(Spreadsheet!C554))),AND(ISBLANK(Spreadsheet!E554),ISBLANK(Spreadsheet!D554),ISBLANK(Spreadsheet!C554))),TRUE,ISNUMBER(MATCH(TRUE,EXACT(Spreadsheet!E554,Relationships),0)))</f>
        <v>1</v>
      </c>
      <c r="AL554" s="5" t="b">
        <f>IF(NOT(ISBLANK(Spreadsheet!C554)),IF(OR(ISBLANK(Spreadsheet!F554),LEN(Spreadsheet!F554)&gt;40),FALSE,TRUE),TRUE)</f>
        <v>1</v>
      </c>
      <c r="AM554" s="5" t="b">
        <f>IF(NOT(ISBLANK(Spreadsheet!C554)),IF(OR(ISBLANK(Spreadsheet!H554),LEN(Spreadsheet!H554)&gt;40),FALSE,TRUE),TRUE)</f>
        <v>1</v>
      </c>
      <c r="AN554" s="5" t="b">
        <f t="array" ref="AN554">IF(ISBLANK(Spreadsheet!I554),TRUE,ISNUMBER(MATCH(TRUE,EXACT(Spreadsheet!I554,GenderValues),0)))</f>
        <v>1</v>
      </c>
      <c r="AO554" s="5" t="b">
        <f ca="1">IF(ISERROR(DATEVALUE(TEXT(Spreadsheet!J554,"mm/dd/yyyy")) &gt; TODAY()),IF(AND(ISBLANK(Spreadsheet!J554),ISBLANK(Spreadsheet!C554)),TRUE,FALSE),IF(DATEVALUE(TEXT(Spreadsheet!J554,"mm/dd/yyyy")) &gt; TODAY(),FALSE,TRUE))</f>
        <v>1</v>
      </c>
      <c r="AP554" s="5" t="b">
        <f>OR(ISBLANK(Spreadsheet!K554),LEN(Spreadsheet!K554)&lt;=100)</f>
        <v>1</v>
      </c>
      <c r="AQ554" s="5" t="b">
        <f t="array" ref="AQ554">IF(OR(AND(ISBLANK(Spreadsheet!L554),ISBLANK(Spreadsheet!C554)),AND(NOT(ISBLANK(Spreadsheet!C554)),NOT(ISBLANK(Spreadsheet!D554)))),TRUE,ISNUMBER(MATCH(TRUE,EXACT(Spreadsheet!L554,MaritalStatus),0)))</f>
        <v>1</v>
      </c>
      <c r="AR554" s="5" t="b">
        <f ca="1">IF(ISERROR(DATEVALUE(TEXT(Spreadsheet!M554,"mm/dd/yyyy")) &gt; TODAY()),IF(ISBLANK(Spreadsheet!M554),TRUE,FALSE),IF(DATEVALUE(TEXT(Spreadsheet!M554,"mm/dd/yyyy")) &gt; TODAY(),FALSE,TRUE))</f>
        <v>1</v>
      </c>
      <c r="AS554" s="5" t="b">
        <f>OR(ISBLANK(Spreadsheet!N554),LEN(Spreadsheet!N554)&lt;=100)</f>
        <v>1</v>
      </c>
      <c r="AT554" s="5" t="b">
        <f>OR(ISBLANK(Spreadsheet!O554),UPPER(Spreadsheet!O554)="YES")</f>
        <v>1</v>
      </c>
      <c r="AU554" s="5" t="b">
        <f>OR(ISBLANK(Spreadsheet!P554),UPPER(Spreadsheet!P554)="YES")</f>
        <v>1</v>
      </c>
      <c r="AV554" s="5" t="b">
        <f t="array" ref="AV554">IF(ISBLANK(Spreadsheet!Q554),TRUE,ISNUMBER(MATCH(TRUE,EXACT(Spreadsheet!Q554,OnGroupsPriorIns),0)))</f>
        <v>1</v>
      </c>
      <c r="AW554" s="5" t="b">
        <f>OR(ISBLANK(Spreadsheet!R554),UPPER(Spreadsheet!R554)="YES")</f>
        <v>1</v>
      </c>
      <c r="AX554" s="5" t="b">
        <f>OR(ISBLANK(Spreadsheet!S554),UPPER(Spreadsheet!S554)="YES")</f>
        <v>1</v>
      </c>
      <c r="AY554" s="5" t="b">
        <f>OR(AND(ISBLANK(Spreadsheet!C554),LEN(Spreadsheet!T554)=0),AND(NOT(ISBLANK(Spreadsheet!C554)),LEN(Spreadsheet!T554)&gt;0,LEN(Spreadsheet!T554)&lt;=50))</f>
        <v>1</v>
      </c>
      <c r="AZ554" s="5" t="b">
        <f>OR(LEN(Spreadsheet!U554)=0,AND(LEN(Spreadsheet!U554)&gt;0,LEN(Spreadsheet!U554)&lt;=50))</f>
        <v>1</v>
      </c>
      <c r="BA554" s="5" t="b">
        <f>OR(AND(ISBLANK(Spreadsheet!C554),LEN(Spreadsheet!V554)=0),AND(NOT(ISBLANK(Spreadsheet!C554)),LEN(Spreadsheet!V554)&gt;0,LEN(Spreadsheet!V554)&lt;=50))</f>
        <v>1</v>
      </c>
      <c r="BB554" s="5" t="b">
        <f t="array" ref="BB554">IF(AND(ISBLANK(Spreadsheet!C554),LEN(Spreadsheet!W554)=0),TRUE,ISNUMBER(MATCH(TRUE,EXACT(Spreadsheet!W554,States),0)))</f>
        <v>1</v>
      </c>
      <c r="BC554" s="5" t="b">
        <f>OR(AND(ISBLANK(Spreadsheet!C554),LEN(Spreadsheet!X554)=0),AND(NOT(ISBLANK(Spreadsheet!C554)),LEN(Spreadsheet!X554)&gt;0,LEN(Spreadsheet!X554)=5,ISNUMBER(VALUE(Spreadsheet!X554))))</f>
        <v>1</v>
      </c>
      <c r="BD554" s="5" t="b">
        <f>OR(ISBLANK(Spreadsheet!Z554),LEN(Spreadsheet!Z554)&lt;=50)</f>
        <v>1</v>
      </c>
      <c r="BE554" s="5" t="b">
        <f>ISBLANK(Spreadsheet!AA554)</f>
        <v>1</v>
      </c>
      <c r="BF554" s="5" t="b">
        <f>ISBLANK(Spreadsheet!AB554)</f>
        <v>1</v>
      </c>
      <c r="BG554" s="5" t="b">
        <f>IF(ISERROR(DATEVALUE(TEXT(Spreadsheet!AC554,"mm/dd/yyyy")) &gt; DATEVALUE(TEXT(Spreadsheet!J554,"mm/dd/yyyy"))),IF(OR(AND(ISBLANK(Spreadsheet!AC554),ISBLANK(Spreadsheet!C554)),AND(NOT(ISBLANK(Spreadsheet!C554)),ISBLANK(Spreadsheet!AC554),NOT(ISBLANK(Spreadsheet!D554)))),TRUE,FALSE),IF(DATEVALUE(TEXT(Spreadsheet!AC554,"mm/dd/yyyy")) &gt; DATEVALUE(TEXT(Spreadsheet!J554,"mm/dd/yyyy")),TRUE,FALSE))</f>
        <v>1</v>
      </c>
      <c r="BH554" s="5" t="b">
        <f>OR(AND(ISBLANK(Spreadsheet!C554),ISBLANK(Spreadsheet!AE554)),AND(NOT(ISBLANK(Spreadsheet!C554)),NOT(ISBLANK(Spreadsheet!D554)),ISBLANK(Spreadsheet!AE554)),AND(NOT(ISBLANK(Spreadsheet!C554)),ISBLANK(Spreadsheet!D554),NOT(ISBLANK(Spreadsheet!AE554)),LEN(Spreadsheet!AE554)&lt;=100))</f>
        <v>1</v>
      </c>
      <c r="BI554" s="5" t="b">
        <f t="array" ref="BI554">IF(ISBLANK(Spreadsheet!AF554),TRUE,ISNUMBER(MATCH(TRUE,EXACT(Spreadsheet!AF554,CobraShortReasons),0)))</f>
        <v>1</v>
      </c>
      <c r="BJ554" s="5" t="b">
        <f ca="1">IF(ISERROR(DATEVALUE(TEXT(Spreadsheet!AG554,"mm/dd/yyyy")) &gt; TODAY()),IF(ISBLANK(Spreadsheet!AG554),TRUE,FALSE),IF(DATEVALUE(TEXT(Spreadsheet!AG554,"mm/dd/yyyy")) &gt; TODAY(),FALSE,TRUE))</f>
        <v>1</v>
      </c>
      <c r="BK554" s="5" t="b">
        <f>OR(ISBLANK(Spreadsheet!AH554),LEN(Spreadsheet!AH554)&lt;=25)</f>
        <v>1</v>
      </c>
      <c r="BL554" s="5" t="b">
        <f t="array" aca="1" ref="BL554" ca="1">IF(ISBLANK(Spreadsheet!AI554),TRUE,ISNUMBER(MATCH(TRUE,EXACT(Spreadsheet!AI554,INDIRECT(Spreadsheet!$D$2)),0)))</f>
        <v>1</v>
      </c>
      <c r="BM554" s="5" t="b">
        <f t="array" aca="1" ref="BM554" ca="1">IF(ISBLANK(Spreadsheet!AJ554),TRUE,ISNUMBER(MATCH(TRUE,EXACT(Spreadsheet!AJ554,INDIRECT(Spreadsheet!BJ554)),0)))</f>
        <v>1</v>
      </c>
      <c r="BN554" s="5" t="b">
        <f t="array" ref="BN554">IF(ISBLANK(Spreadsheet!AK554),TRUE,ISNUMBER(MATCH(TRUE,EXACT(Spreadsheet!AK554,DentalPlans),0)))</f>
        <v>1</v>
      </c>
      <c r="BO554" s="5" t="b">
        <f t="array" aca="1" ref="BO554" ca="1">IF(ISBLANK(Spreadsheet!AL554),TRUE,ISNUMBER(MATCH(TRUE,EXACT(Spreadsheet!AL554,INDIRECT(Spreadsheet!BK554)),0)))</f>
        <v>1</v>
      </c>
      <c r="BP554" s="5" t="b">
        <f t="array" ref="BP554">IF(ISBLANK(Spreadsheet!AM554),TRUE,ISNUMBER(MATCH(TRUE,EXACT(Spreadsheet!AM554,VisionPlans),0)))</f>
        <v>1</v>
      </c>
      <c r="BQ554" s="5" t="b">
        <f t="array" aca="1" ref="BQ554" ca="1">IF(ISBLANK(Spreadsheet!AN554),TRUE,ISNUMBER(MATCH(TRUE,EXACT(Spreadsheet!AN554,INDIRECT(Spreadsheet!BL554)),0)))</f>
        <v>1</v>
      </c>
      <c r="BR554" s="5" t="b">
        <f t="array" ref="BR554">IF(ISBLANK(Spreadsheet!AO554),TRUE,ISNUMBER(MATCH(TRUE,EXACT(Spreadsheet!AO554,LifeBenefitClasses),0)))</f>
        <v>1</v>
      </c>
      <c r="BS554" s="5" t="b">
        <f>IF(OR(ISBLANK(Spreadsheet!AO554), Spreadsheet!AO554="Waive"),IF(ISBLANK(Spreadsheet!AP554),TRUE,FALSE),IF(OR(AND(NOT(ISBLANK(Spreadsheet!AO554)),ISBLANK(Spreadsheet!AP554)),NOT(ISNUMBER(VALUE(Spreadsheet!AP554)))),FALSE,IF(OR(AND(Spreadsheet!AP554&lt;6,MOD(Spreadsheet!AP554*10,5)=0), MOD(Spreadsheet!AP554,5000)=0),TRUE,FALSE)))</f>
        <v>1</v>
      </c>
      <c r="BT554" s="5" t="b">
        <f t="array" ref="BT554">IF(ISBLANK(Spreadsheet!AQ554),TRUE,ISNUMBER(MATCH(TRUE,EXACT(Spreadsheet!AQ554,EnrollWaive),0)))</f>
        <v>1</v>
      </c>
      <c r="BU554" s="5" t="b">
        <f t="array" ref="BU554">IF(ISBLANK(Spreadsheet!AR554),TRUE,ISNUMBER(MATCH(TRUE,EXACT(Spreadsheet!AR554,LifeBenefitClasses),0)))</f>
        <v>1</v>
      </c>
      <c r="BV554" s="5" t="b">
        <f>IF(OR(ISBLANK(Spreadsheet!AR554), Spreadsheet!AR554="Waive"),IF(ISBLANK(Spreadsheet!AS554),TRUE,FALSE),IF(OR(AND(NOT(ISBLANK(Spreadsheet!AR554)),ISBLANK(Spreadsheet!AS554)),NOT(ISNUMBER(VALUE(Spreadsheet!AS554)))),FALSE,IF(OR(AND(Spreadsheet!AS554&lt;6,MOD(Spreadsheet!AS554*10,5)=0), MOD(Spreadsheet!AS554,10000)=0),TRUE,FALSE)))</f>
        <v>1</v>
      </c>
      <c r="BW554" s="5" t="b">
        <f t="array" ref="BW554">IF(ISBLANK(Spreadsheet!AT554),TRUE,ISNUMBER(MATCH(TRUE,EXACT(Spreadsheet!AT554,LifeBenefitClasses),0)))</f>
        <v>1</v>
      </c>
      <c r="BX554" s="5" t="b">
        <f>IF(OR(ISBLANK(Spreadsheet!AT554), Spreadsheet!AT554="Waive"),IF(ISBLANK(Spreadsheet!AU554),TRUE,FALSE),IF(OR(AND(NOT(ISBLANK(Spreadsheet!AT554)),ISBLANK(Spreadsheet!AU554)),NOT(ISNUMBER(VALUE(Spreadsheet!AU554)))),FALSE,IF(AND(NOT(OR(ISBLANK(Spreadsheet!AT554),Spreadsheet!AT554="Waive")),NOT(OR(ISBLANK(Spreadsheet!AR554),Spreadsheet!AR554="Waive")),MOD(Spreadsheet!AU554,5000)=0, Spreadsheet!AU554&lt;=(Spreadsheet!AS554*0.5)),TRUE,FALSE)))</f>
        <v>1</v>
      </c>
      <c r="BY554" s="5" t="b">
        <f t="array" ref="BY554">IF(ISBLANK(Spreadsheet!AV554),TRUE,ISNUMBER(MATCH(TRUE,EXACT(Spreadsheet!AV554,EnrollWaive),0)))</f>
        <v>1</v>
      </c>
      <c r="BZ554" s="5" t="b">
        <f t="array" ref="BZ554">IF(ISBLANK(Spreadsheet!AW554),TRUE,ISNUMBER(MATCH(TRUE,EXACT(Spreadsheet!AW554,LifeBenefitClasses),0)))</f>
        <v>1</v>
      </c>
      <c r="CA554" s="5" t="b">
        <f t="array" ref="CA554">IF(ISBLANK(Spreadsheet!AX554),TRUE,ISNUMBER(MATCH(TRUE,EXACT(Spreadsheet!AX554,LifeBenefitClasses),0)))</f>
        <v>1</v>
      </c>
      <c r="CB554" s="5" t="b">
        <f t="array" ref="CB554">IF(ISBLANK(Spreadsheet!AY554),TRUE,ISNUMBER(MATCH(TRUE,EXACT(Spreadsheet!AY554,LifeBenefitClasses),0)))</f>
        <v>1</v>
      </c>
      <c r="CC554" s="5" t="b">
        <f t="array" ref="CC554">IF(ISBLANK(Spreadsheet!AZ554),TRUE,ISNUMBER(MATCH(TRUE,EXACT(Spreadsheet!AZ554,LifeBenefitClasses),0)))</f>
        <v>1</v>
      </c>
      <c r="CD554" s="5" t="b">
        <f t="array" ref="CD554">IF(ISBLANK(Spreadsheet!BA554),TRUE,ISNUMBER(MATCH(TRUE,EXACT(Spreadsheet!BA554,LifeBenefitClasses),0)))</f>
        <v>1</v>
      </c>
      <c r="CE554" s="5" t="b">
        <f>IF(OR(ISBLANK(Spreadsheet!BA554), Spreadsheet!BA554="Waive"),IF(ISBLANK(Spreadsheet!BB554),TRUE,FALSE),IF(OR(AND(NOT(ISBLANK(Spreadsheet!BA554)),ISBLANK(Spreadsheet!BB554)),NOT(ISNUMBER(VALUE(Spreadsheet!BB554))),ISBLANK(Spreadsheet!BC554),NOT(ISNUMBER(VALUE(Spreadsheet!BC554)))),FALSE,IF(AND(Spreadsheet!BB554&gt;=50000,Spreadsheet!BB554&lt;=250000,MOD(Spreadsheet!BB554,10000)=0,Spreadsheet!BB554&lt;=(10*Spreadsheet!BC554)),TRUE,FALSE)))</f>
        <v>1</v>
      </c>
      <c r="CF554" s="5" t="b">
        <f>IF(NOT(ISBLANK(Spreadsheet!BC554)),AND(ISNUMBER(VALUE(Spreadsheet!BC554)),Spreadsheet!BC554&gt;0),AND(OR(ISBLANK(Spreadsheet!AO554),Spreadsheet!AO554="Waive",AND(NOT(OR(ISBLANK(Spreadsheet!AO554),Spreadsheet!AO554="Waive")),Spreadsheet!AP554&gt;=6)),OR(ISBLANK(Spreadsheet!AR554),AND(NOT(OR(ISBLANK(Spreadsheet!AR554),Spreadsheet!AR554="Waive")),Spreadsheet!AS554&gt;=6)),OR(ISBLANK(Spreadsheet!AW554)),OR(ISBLANK(Spreadsheet!AX554)),OR(ISBLANK(Spreadsheet!AY554)),OR(ISBLANK(Spreadsheet!AZ554)),OR(ISBLANK(Spreadsheet!BA554),Spreadsheet!BA554="Waive")))</f>
        <v>1</v>
      </c>
      <c r="CG554" s="5" t="b">
        <f t="shared" ca="1" si="39"/>
        <v>1</v>
      </c>
    </row>
    <row r="555" spans="8:85" x14ac:dyDescent="0.3">
      <c r="H555" s="5">
        <f t="shared" ca="1" si="40"/>
        <v>2</v>
      </c>
      <c r="I555" s="5" t="str">
        <f t="shared" ca="1" si="38"/>
        <v/>
      </c>
      <c r="J555" s="5" t="str">
        <f>IF(AND(NOT(ISBLANK(Spreadsheet!C555)),ISBLANK(Spreadsheet!D555)),Spreadsheet!F555&amp;" "&amp;Spreadsheet!H555,"")</f>
        <v/>
      </c>
      <c r="K555" s="5">
        <f>IF(AND(NOT(ISBLANK(Spreadsheet!C555)),ISBLANK(Spreadsheet!D555)),COUNTIFS(Spreadsheet!E556:E$786,"=Child",Spreadsheet!C556:C$786, "="&amp;Spreadsheet!C555) + COUNTIFS(Spreadsheet!E556:E$786,"=Step-child",Spreadsheet!C556:C$786, "="&amp;Spreadsheet!C555),0)</f>
        <v>0</v>
      </c>
      <c r="L555" s="5">
        <f>IF(NOT(ISBLANK(J555)),COUNTIFS(Spreadsheet!E556:E$786,"=Wife",Spreadsheet!C556:C$786, "="&amp;Spreadsheet!C555) + COUNTIFS(Spreadsheet!E556:E$786,"=Husband",Spreadsheet!C556:C$786, "="&amp;Spreadsheet!C555),0)</f>
        <v>0</v>
      </c>
      <c r="M555" s="5">
        <f>IF(NOT(ISBLANK(Spreadsheet!AJ555)),VLOOKUP(Spreadsheet!AJ555,'Drop Downs'!$P$2:$R$16,3,FALSE),0)</f>
        <v>0</v>
      </c>
      <c r="N555" s="5">
        <f>IF(NOT(ISBLANK(Spreadsheet!AJ555)), VLOOKUP(Spreadsheet!AJ555,'Drop Downs'!$P$2:$R$16,2,FALSE),0)</f>
        <v>0</v>
      </c>
      <c r="O555" s="5">
        <f>IF(NOT(ISBLANK(Spreadsheet!AL555)),VLOOKUP(Spreadsheet!AL555,'Drop Downs'!$P$2:$R$16,3,FALSE), 0)</f>
        <v>0</v>
      </c>
      <c r="P555" s="5">
        <f>IF(NOT(ISBLANK(Spreadsheet!AL555)),VLOOKUP(Spreadsheet!AL555,'Drop Downs'!$P$2:$R$16,2,FALSE),0)</f>
        <v>0</v>
      </c>
      <c r="Q555" s="5">
        <f>IF(NOT(ISBLANK(Spreadsheet!AN555)),VLOOKUP(Spreadsheet!AN555,'Drop Downs'!$P$2:$R$16,3,FALSE),0)</f>
        <v>0</v>
      </c>
      <c r="R555" s="5">
        <f>IF(NOT(ISBLANK(Spreadsheet!AN555)),VLOOKUP(Spreadsheet!AN555,'Drop Downs'!$P$2:$R$16,2,FALSE),0)</f>
        <v>0</v>
      </c>
      <c r="S555" s="5" t="str">
        <f>IF(OR(M555&gt;K555,N555&gt;L555,O555&gt;K555, Q555&gt;K555,N555&gt;L555, P555&gt;L555, R555&gt;L555),"Member currently has a coverage election over what he/she needs.  Please add more dependents or adjust the coverage election.","")&amp;(IF(AND(NOT(ISBLANK(Spreadsheet!C555)),NOT(ISBLANK(Spreadsheet!D555)),ISBLANK(Spreadsheet!E555)),"Dependent lacks a relationship to member.Please select one from the drop-down.",""))</f>
        <v/>
      </c>
      <c r="T555" s="5" t="b">
        <f t="shared" si="41"/>
        <v>1</v>
      </c>
      <c r="U555" s="5" t="b">
        <f>OR(ISBLANK(Spreadsheet!C555),IF(NOT(ISBLANK(Spreadsheet!D555)),NOT(ISBLANK(Spreadsheet!E555)),TRUE))</f>
        <v>1</v>
      </c>
      <c r="V555" s="5" t="b">
        <f>OR(ISBLANK(Spreadsheet!C555), NOT(ISBLANK(Spreadsheet!I555)))</f>
        <v>1</v>
      </c>
      <c r="W555" s="5" t="b">
        <f>OR(ISBLANK(Spreadsheet!D555),NOT(ISBLANK(Spreadsheet!C555)))</f>
        <v>1</v>
      </c>
      <c r="X555" s="155" t="str">
        <f>REPT("0",MIN(FIND({1,2,3,4,5,6,7,8,9},Spreadsheet!C555&amp;"123456789"))-1)&amp;IF(ISBLANK(Spreadsheet!C555),"",SUMPRODUCT(MID(0&amp;Spreadsheet!C555,LARGE(INDEX(ISNUMBER(--MID(Spreadsheet!C555,ROW($1:$225),1))*
 ROW($1:$225),0),ROW($1:$225))+1,1)*10^ROW($1:$225)/10))</f>
        <v/>
      </c>
      <c r="Y555" s="5" t="b">
        <f>IF(NOT(ISBLANK(Spreadsheet!C555)),IF(AND(ISNUMBER(VALUE(Spreadsheet!C555)), LEN(Spreadsheet!C555)=9),TRUE,FALSE),TRUE)</f>
        <v>1</v>
      </c>
      <c r="Z555" s="155" t="str">
        <f>REPT("0",MIN(FIND({1,2,3,4,5,6,7,8,9},Spreadsheet!D555&amp;"123456789"))-1)&amp;IF(ISBLANK(Spreadsheet!D555),"",SUMPRODUCT(MID(0&amp;Spreadsheet!D555,LARGE(INDEX(ISNUMBER(--MID(Spreadsheet!D555,ROW($1:$225),1))*
 ROW($1:$225),0),ROW($1:$225))+1,1)*10^ROW($1:$225)/10))</f>
        <v/>
      </c>
      <c r="AA555" s="5" t="b">
        <f>IF(AND(NOT(ISBLANK(Spreadsheet!D555)),NOT(ISBLANK(Spreadsheet!C555))),IF(AND(ISNUMBER(VALUE(Spreadsheet!D555)), LEN(Spreadsheet!D555)=9),TRUE,FALSE),IF(AND(NOT(ISBLANK(Spreadsheet!D555)),ISBLANK(Spreadsheet!C555)),FALSE,TRUE))</f>
        <v>1</v>
      </c>
      <c r="AB555" s="5" t="b">
        <f>OR(ISBLANK(Spreadsheet!Y555),IF(NOT(ISBLANK(Spreadsheet!Y555)),LEN(Spreadsheet!Y555)=10,ISNUMBER(VALUE(Spreadsheet!Y555))))</f>
        <v>1</v>
      </c>
      <c r="AC555" s="5" t="b">
        <f>OR(ISBLANK(Spreadsheet!AI555), AND(NOT(ISBLANK(Spreadsheet!AJ555)), NOT(ISNUMBER(SEARCH("Waive",Spreadsheet!AJ555)))))</f>
        <v>1</v>
      </c>
      <c r="AD555" s="5" t="b">
        <f>OR(ISBLANK(Spreadsheet!AK555), AND(NOT(ISBLANK(Spreadsheet!AL555)), NOT(ISNUMBER(SEARCH("Waive",Spreadsheet!AL555)))))</f>
        <v>1</v>
      </c>
      <c r="AE555" s="5" t="b">
        <f>OR(ISBLANK(Spreadsheet!AM555), AND(NOT(ISBLANK(Spreadsheet!AN555)), NOT(ISNUMBER(SEARCH("Waive", Spreadsheet!AN555)))))</f>
        <v>1</v>
      </c>
      <c r="AF555" s="5" t="b">
        <f>OR(ISBLANK(Spreadsheet!C555), NOT(ISBLANK(Spreadsheet!D555)),NOT(ISBLANK(Spreadsheet!L555)))</f>
        <v>1</v>
      </c>
      <c r="AG555" s="5" t="b">
        <f>IF(AND(NOT(ISBLANK(Spreadsheet!C555)), NOT(ISBLANK(Spreadsheet!D555)),Spreadsheet!C555&lt;&gt;Spreadsheet!D555),IF(ISERROR(VLOOKUP(Spreadsheet!C555, Spreadsheet!$C$6:'Spreadsheet'!$C554,1,FALSE)), FALSE, TRUE),TRUE)</f>
        <v>1</v>
      </c>
      <c r="AH555" s="5" t="b">
        <f>Spreadsheet!$B$2=Spreadsheet!AD555</f>
        <v>1</v>
      </c>
      <c r="AI555" s="5" t="b">
        <f>IF(ISBLANK(Spreadsheet!G555),TRUE,IF(OR(LEN(Spreadsheet!G555)&gt;1,ISNUMBER(VALUE(Spreadsheet!G555))),FALSE,TRUE))</f>
        <v>1</v>
      </c>
      <c r="AJ555" s="5" t="b">
        <f>OR(ISBLANK(Spreadsheet!C555), NOT(ISBLANK(Spreadsheet!B555)), NOT(ISBLANK(Spreadsheet!D555)))</f>
        <v>1</v>
      </c>
      <c r="AK555" s="5" t="b">
        <f t="array" ref="AK555">IF(OR(AND(ISBLANK(Spreadsheet!E555),ISBLANK(Spreadsheet!D555),NOT(ISBLANK(Spreadsheet!C555))),AND(ISBLANK(Spreadsheet!E555),ISBLANK(Spreadsheet!D555),ISBLANK(Spreadsheet!C555))),TRUE,ISNUMBER(MATCH(TRUE,EXACT(Spreadsheet!E555,Relationships),0)))</f>
        <v>1</v>
      </c>
      <c r="AL555" s="5" t="b">
        <f>IF(NOT(ISBLANK(Spreadsheet!C555)),IF(OR(ISBLANK(Spreadsheet!F555),LEN(Spreadsheet!F555)&gt;40),FALSE,TRUE),TRUE)</f>
        <v>1</v>
      </c>
      <c r="AM555" s="5" t="b">
        <f>IF(NOT(ISBLANK(Spreadsheet!C555)),IF(OR(ISBLANK(Spreadsheet!H555),LEN(Spreadsheet!H555)&gt;40),FALSE,TRUE),TRUE)</f>
        <v>1</v>
      </c>
      <c r="AN555" s="5" t="b">
        <f t="array" ref="AN555">IF(ISBLANK(Spreadsheet!I555),TRUE,ISNUMBER(MATCH(TRUE,EXACT(Spreadsheet!I555,GenderValues),0)))</f>
        <v>1</v>
      </c>
      <c r="AO555" s="5" t="b">
        <f ca="1">IF(ISERROR(DATEVALUE(TEXT(Spreadsheet!J555,"mm/dd/yyyy")) &gt; TODAY()),IF(AND(ISBLANK(Spreadsheet!J555),ISBLANK(Spreadsheet!C555)),TRUE,FALSE),IF(DATEVALUE(TEXT(Spreadsheet!J555,"mm/dd/yyyy")) &gt; TODAY(),FALSE,TRUE))</f>
        <v>1</v>
      </c>
      <c r="AP555" s="5" t="b">
        <f>OR(ISBLANK(Spreadsheet!K555),LEN(Spreadsheet!K555)&lt;=100)</f>
        <v>1</v>
      </c>
      <c r="AQ555" s="5" t="b">
        <f t="array" ref="AQ555">IF(OR(AND(ISBLANK(Spreadsheet!L555),ISBLANK(Spreadsheet!C555)),AND(NOT(ISBLANK(Spreadsheet!C555)),NOT(ISBLANK(Spreadsheet!D555)))),TRUE,ISNUMBER(MATCH(TRUE,EXACT(Spreadsheet!L555,MaritalStatus),0)))</f>
        <v>1</v>
      </c>
      <c r="AR555" s="5" t="b">
        <f ca="1">IF(ISERROR(DATEVALUE(TEXT(Spreadsheet!M555,"mm/dd/yyyy")) &gt; TODAY()),IF(ISBLANK(Spreadsheet!M555),TRUE,FALSE),IF(DATEVALUE(TEXT(Spreadsheet!M555,"mm/dd/yyyy")) &gt; TODAY(),FALSE,TRUE))</f>
        <v>1</v>
      </c>
      <c r="AS555" s="5" t="b">
        <f>OR(ISBLANK(Spreadsheet!N555),LEN(Spreadsheet!N555)&lt;=100)</f>
        <v>1</v>
      </c>
      <c r="AT555" s="5" t="b">
        <f>OR(ISBLANK(Spreadsheet!O555),UPPER(Spreadsheet!O555)="YES")</f>
        <v>1</v>
      </c>
      <c r="AU555" s="5" t="b">
        <f>OR(ISBLANK(Spreadsheet!P555),UPPER(Spreadsheet!P555)="YES")</f>
        <v>1</v>
      </c>
      <c r="AV555" s="5" t="b">
        <f t="array" ref="AV555">IF(ISBLANK(Spreadsheet!Q555),TRUE,ISNUMBER(MATCH(TRUE,EXACT(Spreadsheet!Q555,OnGroupsPriorIns),0)))</f>
        <v>1</v>
      </c>
      <c r="AW555" s="5" t="b">
        <f>OR(ISBLANK(Spreadsheet!R555),UPPER(Spreadsheet!R555)="YES")</f>
        <v>1</v>
      </c>
      <c r="AX555" s="5" t="b">
        <f>OR(ISBLANK(Spreadsheet!S555),UPPER(Spreadsheet!S555)="YES")</f>
        <v>1</v>
      </c>
      <c r="AY555" s="5" t="b">
        <f>OR(AND(ISBLANK(Spreadsheet!C555),LEN(Spreadsheet!T555)=0),AND(NOT(ISBLANK(Spreadsheet!C555)),LEN(Spreadsheet!T555)&gt;0,LEN(Spreadsheet!T555)&lt;=50))</f>
        <v>1</v>
      </c>
      <c r="AZ555" s="5" t="b">
        <f>OR(LEN(Spreadsheet!U555)=0,AND(LEN(Spreadsheet!U555)&gt;0,LEN(Spreadsheet!U555)&lt;=50))</f>
        <v>1</v>
      </c>
      <c r="BA555" s="5" t="b">
        <f>OR(AND(ISBLANK(Spreadsheet!C555),LEN(Spreadsheet!V555)=0),AND(NOT(ISBLANK(Spreadsheet!C555)),LEN(Spreadsheet!V555)&gt;0,LEN(Spreadsheet!V555)&lt;=50))</f>
        <v>1</v>
      </c>
      <c r="BB555" s="5" t="b">
        <f t="array" ref="BB555">IF(AND(ISBLANK(Spreadsheet!C555),LEN(Spreadsheet!W555)=0),TRUE,ISNUMBER(MATCH(TRUE,EXACT(Spreadsheet!W555,States),0)))</f>
        <v>1</v>
      </c>
      <c r="BC555" s="5" t="b">
        <f>OR(AND(ISBLANK(Spreadsheet!C555),LEN(Spreadsheet!X555)=0),AND(NOT(ISBLANK(Spreadsheet!C555)),LEN(Spreadsheet!X555)&gt;0,LEN(Spreadsheet!X555)=5,ISNUMBER(VALUE(Spreadsheet!X555))))</f>
        <v>1</v>
      </c>
      <c r="BD555" s="5" t="b">
        <f>OR(ISBLANK(Spreadsheet!Z555),LEN(Spreadsheet!Z555)&lt;=50)</f>
        <v>1</v>
      </c>
      <c r="BE555" s="5" t="b">
        <f>ISBLANK(Spreadsheet!AA555)</f>
        <v>1</v>
      </c>
      <c r="BF555" s="5" t="b">
        <f>ISBLANK(Spreadsheet!AB555)</f>
        <v>1</v>
      </c>
      <c r="BG555" s="5" t="b">
        <f>IF(ISERROR(DATEVALUE(TEXT(Spreadsheet!AC555,"mm/dd/yyyy")) &gt; DATEVALUE(TEXT(Spreadsheet!J555,"mm/dd/yyyy"))),IF(OR(AND(ISBLANK(Spreadsheet!AC555),ISBLANK(Spreadsheet!C555)),AND(NOT(ISBLANK(Spreadsheet!C555)),ISBLANK(Spreadsheet!AC555),NOT(ISBLANK(Spreadsheet!D555)))),TRUE,FALSE),IF(DATEVALUE(TEXT(Spreadsheet!AC555,"mm/dd/yyyy")) &gt; DATEVALUE(TEXT(Spreadsheet!J555,"mm/dd/yyyy")),TRUE,FALSE))</f>
        <v>1</v>
      </c>
      <c r="BH555" s="5" t="b">
        <f>OR(AND(ISBLANK(Spreadsheet!C555),ISBLANK(Spreadsheet!AE555)),AND(NOT(ISBLANK(Spreadsheet!C555)),NOT(ISBLANK(Spreadsheet!D555)),ISBLANK(Spreadsheet!AE555)),AND(NOT(ISBLANK(Spreadsheet!C555)),ISBLANK(Spreadsheet!D555),NOT(ISBLANK(Spreadsheet!AE555)),LEN(Spreadsheet!AE555)&lt;=100))</f>
        <v>1</v>
      </c>
      <c r="BI555" s="5" t="b">
        <f t="array" ref="BI555">IF(ISBLANK(Spreadsheet!AF555),TRUE,ISNUMBER(MATCH(TRUE,EXACT(Spreadsheet!AF555,CobraShortReasons),0)))</f>
        <v>1</v>
      </c>
      <c r="BJ555" s="5" t="b">
        <f ca="1">IF(ISERROR(DATEVALUE(TEXT(Spreadsheet!AG555,"mm/dd/yyyy")) &gt; TODAY()),IF(ISBLANK(Spreadsheet!AG555),TRUE,FALSE),IF(DATEVALUE(TEXT(Spreadsheet!AG555,"mm/dd/yyyy")) &gt; TODAY(),FALSE,TRUE))</f>
        <v>1</v>
      </c>
      <c r="BK555" s="5" t="b">
        <f>OR(ISBLANK(Spreadsheet!AH555),LEN(Spreadsheet!AH555)&lt;=25)</f>
        <v>1</v>
      </c>
      <c r="BL555" s="5" t="b">
        <f t="array" aca="1" ref="BL555" ca="1">IF(ISBLANK(Spreadsheet!AI555),TRUE,ISNUMBER(MATCH(TRUE,EXACT(Spreadsheet!AI555,INDIRECT(Spreadsheet!$D$2)),0)))</f>
        <v>1</v>
      </c>
      <c r="BM555" s="5" t="b">
        <f t="array" aca="1" ref="BM555" ca="1">IF(ISBLANK(Spreadsheet!AJ555),TRUE,ISNUMBER(MATCH(TRUE,EXACT(Spreadsheet!AJ555,INDIRECT(Spreadsheet!BJ555)),0)))</f>
        <v>1</v>
      </c>
      <c r="BN555" s="5" t="b">
        <f t="array" ref="BN555">IF(ISBLANK(Spreadsheet!AK555),TRUE,ISNUMBER(MATCH(TRUE,EXACT(Spreadsheet!AK555,DentalPlans),0)))</f>
        <v>1</v>
      </c>
      <c r="BO555" s="5" t="b">
        <f t="array" aca="1" ref="BO555" ca="1">IF(ISBLANK(Spreadsheet!AL555),TRUE,ISNUMBER(MATCH(TRUE,EXACT(Spreadsheet!AL555,INDIRECT(Spreadsheet!BK555)),0)))</f>
        <v>1</v>
      </c>
      <c r="BP555" s="5" t="b">
        <f t="array" ref="BP555">IF(ISBLANK(Spreadsheet!AM555),TRUE,ISNUMBER(MATCH(TRUE,EXACT(Spreadsheet!AM555,VisionPlans),0)))</f>
        <v>1</v>
      </c>
      <c r="BQ555" s="5" t="b">
        <f t="array" aca="1" ref="BQ555" ca="1">IF(ISBLANK(Spreadsheet!AN555),TRUE,ISNUMBER(MATCH(TRUE,EXACT(Spreadsheet!AN555,INDIRECT(Spreadsheet!BL555)),0)))</f>
        <v>1</v>
      </c>
      <c r="BR555" s="5" t="b">
        <f t="array" ref="BR555">IF(ISBLANK(Spreadsheet!AO555),TRUE,ISNUMBER(MATCH(TRUE,EXACT(Spreadsheet!AO555,LifeBenefitClasses),0)))</f>
        <v>1</v>
      </c>
      <c r="BS555" s="5" t="b">
        <f>IF(OR(ISBLANK(Spreadsheet!AO555), Spreadsheet!AO555="Waive"),IF(ISBLANK(Spreadsheet!AP555),TRUE,FALSE),IF(OR(AND(NOT(ISBLANK(Spreadsheet!AO555)),ISBLANK(Spreadsheet!AP555)),NOT(ISNUMBER(VALUE(Spreadsheet!AP555)))),FALSE,IF(OR(AND(Spreadsheet!AP555&lt;6,MOD(Spreadsheet!AP555*10,5)=0), MOD(Spreadsheet!AP555,5000)=0),TRUE,FALSE)))</f>
        <v>1</v>
      </c>
      <c r="BT555" s="5" t="b">
        <f t="array" ref="BT555">IF(ISBLANK(Spreadsheet!AQ555),TRUE,ISNUMBER(MATCH(TRUE,EXACT(Spreadsheet!AQ555,EnrollWaive),0)))</f>
        <v>1</v>
      </c>
      <c r="BU555" s="5" t="b">
        <f t="array" ref="BU555">IF(ISBLANK(Spreadsheet!AR555),TRUE,ISNUMBER(MATCH(TRUE,EXACT(Spreadsheet!AR555,LifeBenefitClasses),0)))</f>
        <v>1</v>
      </c>
      <c r="BV555" s="5" t="b">
        <f>IF(OR(ISBLANK(Spreadsheet!AR555), Spreadsheet!AR555="Waive"),IF(ISBLANK(Spreadsheet!AS555),TRUE,FALSE),IF(OR(AND(NOT(ISBLANK(Spreadsheet!AR555)),ISBLANK(Spreadsheet!AS555)),NOT(ISNUMBER(VALUE(Spreadsheet!AS555)))),FALSE,IF(OR(AND(Spreadsheet!AS555&lt;6,MOD(Spreadsheet!AS555*10,5)=0), MOD(Spreadsheet!AS555,10000)=0),TRUE,FALSE)))</f>
        <v>1</v>
      </c>
      <c r="BW555" s="5" t="b">
        <f t="array" ref="BW555">IF(ISBLANK(Spreadsheet!AT555),TRUE,ISNUMBER(MATCH(TRUE,EXACT(Spreadsheet!AT555,LifeBenefitClasses),0)))</f>
        <v>1</v>
      </c>
      <c r="BX555" s="5" t="b">
        <f>IF(OR(ISBLANK(Spreadsheet!AT555), Spreadsheet!AT555="Waive"),IF(ISBLANK(Spreadsheet!AU555),TRUE,FALSE),IF(OR(AND(NOT(ISBLANK(Spreadsheet!AT555)),ISBLANK(Spreadsheet!AU555)),NOT(ISNUMBER(VALUE(Spreadsheet!AU555)))),FALSE,IF(AND(NOT(OR(ISBLANK(Spreadsheet!AT555),Spreadsheet!AT555="Waive")),NOT(OR(ISBLANK(Spreadsheet!AR555),Spreadsheet!AR555="Waive")),MOD(Spreadsheet!AU555,5000)=0, Spreadsheet!AU555&lt;=(Spreadsheet!AS555*0.5)),TRUE,FALSE)))</f>
        <v>1</v>
      </c>
      <c r="BY555" s="5" t="b">
        <f t="array" ref="BY555">IF(ISBLANK(Spreadsheet!AV555),TRUE,ISNUMBER(MATCH(TRUE,EXACT(Spreadsheet!AV555,EnrollWaive),0)))</f>
        <v>1</v>
      </c>
      <c r="BZ555" s="5" t="b">
        <f t="array" ref="BZ555">IF(ISBLANK(Spreadsheet!AW555),TRUE,ISNUMBER(MATCH(TRUE,EXACT(Spreadsheet!AW555,LifeBenefitClasses),0)))</f>
        <v>1</v>
      </c>
      <c r="CA555" s="5" t="b">
        <f t="array" ref="CA555">IF(ISBLANK(Spreadsheet!AX555),TRUE,ISNUMBER(MATCH(TRUE,EXACT(Spreadsheet!AX555,LifeBenefitClasses),0)))</f>
        <v>1</v>
      </c>
      <c r="CB555" s="5" t="b">
        <f t="array" ref="CB555">IF(ISBLANK(Spreadsheet!AY555),TRUE,ISNUMBER(MATCH(TRUE,EXACT(Spreadsheet!AY555,LifeBenefitClasses),0)))</f>
        <v>1</v>
      </c>
      <c r="CC555" s="5" t="b">
        <f t="array" ref="CC555">IF(ISBLANK(Spreadsheet!AZ555),TRUE,ISNUMBER(MATCH(TRUE,EXACT(Spreadsheet!AZ555,LifeBenefitClasses),0)))</f>
        <v>1</v>
      </c>
      <c r="CD555" s="5" t="b">
        <f t="array" ref="CD555">IF(ISBLANK(Spreadsheet!BA555),TRUE,ISNUMBER(MATCH(TRUE,EXACT(Spreadsheet!BA555,LifeBenefitClasses),0)))</f>
        <v>1</v>
      </c>
      <c r="CE555" s="5" t="b">
        <f>IF(OR(ISBLANK(Spreadsheet!BA555), Spreadsheet!BA555="Waive"),IF(ISBLANK(Spreadsheet!BB555),TRUE,FALSE),IF(OR(AND(NOT(ISBLANK(Spreadsheet!BA555)),ISBLANK(Spreadsheet!BB555)),NOT(ISNUMBER(VALUE(Spreadsheet!BB555))),ISBLANK(Spreadsheet!BC555),NOT(ISNUMBER(VALUE(Spreadsheet!BC555)))),FALSE,IF(AND(Spreadsheet!BB555&gt;=50000,Spreadsheet!BB555&lt;=250000,MOD(Spreadsheet!BB555,10000)=0,Spreadsheet!BB555&lt;=(10*Spreadsheet!BC555)),TRUE,FALSE)))</f>
        <v>1</v>
      </c>
      <c r="CF555" s="5" t="b">
        <f>IF(NOT(ISBLANK(Spreadsheet!BC555)),AND(ISNUMBER(VALUE(Spreadsheet!BC555)),Spreadsheet!BC555&gt;0),AND(OR(ISBLANK(Spreadsheet!AO555),Spreadsheet!AO555="Waive",AND(NOT(OR(ISBLANK(Spreadsheet!AO555),Spreadsheet!AO555="Waive")),Spreadsheet!AP555&gt;=6)),OR(ISBLANK(Spreadsheet!AR555),AND(NOT(OR(ISBLANK(Spreadsheet!AR555),Spreadsheet!AR555="Waive")),Spreadsheet!AS555&gt;=6)),OR(ISBLANK(Spreadsheet!AW555)),OR(ISBLANK(Spreadsheet!AX555)),OR(ISBLANK(Spreadsheet!AY555)),OR(ISBLANK(Spreadsheet!AZ555)),OR(ISBLANK(Spreadsheet!BA555),Spreadsheet!BA555="Waive")))</f>
        <v>1</v>
      </c>
      <c r="CG555" s="5" t="b">
        <f t="shared" ca="1" si="39"/>
        <v>1</v>
      </c>
    </row>
    <row r="556" spans="8:85" x14ac:dyDescent="0.3">
      <c r="H556" s="5">
        <f t="shared" ca="1" si="40"/>
        <v>2</v>
      </c>
      <c r="I556" s="5" t="str">
        <f t="shared" ca="1" si="38"/>
        <v/>
      </c>
      <c r="J556" s="5" t="str">
        <f>IF(AND(NOT(ISBLANK(Spreadsheet!C556)),ISBLANK(Spreadsheet!D556)),Spreadsheet!F556&amp;" "&amp;Spreadsheet!H556,"")</f>
        <v/>
      </c>
      <c r="K556" s="5">
        <f>IF(AND(NOT(ISBLANK(Spreadsheet!C556)),ISBLANK(Spreadsheet!D556)),COUNTIFS(Spreadsheet!E557:E$786,"=Child",Spreadsheet!C557:C$786, "="&amp;Spreadsheet!C556) + COUNTIFS(Spreadsheet!E557:E$786,"=Step-child",Spreadsheet!C557:C$786, "="&amp;Spreadsheet!C556),0)</f>
        <v>0</v>
      </c>
      <c r="L556" s="5">
        <f>IF(NOT(ISBLANK(J556)),COUNTIFS(Spreadsheet!E557:E$786,"=Wife",Spreadsheet!C557:C$786, "="&amp;Spreadsheet!C556) + COUNTIFS(Spreadsheet!E557:E$786,"=Husband",Spreadsheet!C557:C$786, "="&amp;Spreadsheet!C556),0)</f>
        <v>0</v>
      </c>
      <c r="M556" s="5">
        <f>IF(NOT(ISBLANK(Spreadsheet!AJ556)),VLOOKUP(Spreadsheet!AJ556,'Drop Downs'!$P$2:$R$16,3,FALSE),0)</f>
        <v>0</v>
      </c>
      <c r="N556" s="5">
        <f>IF(NOT(ISBLANK(Spreadsheet!AJ556)), VLOOKUP(Spreadsheet!AJ556,'Drop Downs'!$P$2:$R$16,2,FALSE),0)</f>
        <v>0</v>
      </c>
      <c r="O556" s="5">
        <f>IF(NOT(ISBLANK(Spreadsheet!AL556)),VLOOKUP(Spreadsheet!AL556,'Drop Downs'!$P$2:$R$16,3,FALSE), 0)</f>
        <v>0</v>
      </c>
      <c r="P556" s="5">
        <f>IF(NOT(ISBLANK(Spreadsheet!AL556)),VLOOKUP(Spreadsheet!AL556,'Drop Downs'!$P$2:$R$16,2,FALSE),0)</f>
        <v>0</v>
      </c>
      <c r="Q556" s="5">
        <f>IF(NOT(ISBLANK(Spreadsheet!AN556)),VLOOKUP(Spreadsheet!AN556,'Drop Downs'!$P$2:$R$16,3,FALSE),0)</f>
        <v>0</v>
      </c>
      <c r="R556" s="5">
        <f>IF(NOT(ISBLANK(Spreadsheet!AN556)),VLOOKUP(Spreadsheet!AN556,'Drop Downs'!$P$2:$R$16,2,FALSE),0)</f>
        <v>0</v>
      </c>
      <c r="S556" s="5" t="str">
        <f>IF(OR(M556&gt;K556,N556&gt;L556,O556&gt;K556, Q556&gt;K556,N556&gt;L556, P556&gt;L556, R556&gt;L556),"Member currently has a coverage election over what he/she needs.  Please add more dependents or adjust the coverage election.","")&amp;(IF(AND(NOT(ISBLANK(Spreadsheet!C556)),NOT(ISBLANK(Spreadsheet!D556)),ISBLANK(Spreadsheet!E556)),"Dependent lacks a relationship to member.Please select one from the drop-down.",""))</f>
        <v/>
      </c>
      <c r="T556" s="5" t="b">
        <f t="shared" si="41"/>
        <v>1</v>
      </c>
      <c r="U556" s="5" t="b">
        <f>OR(ISBLANK(Spreadsheet!C556),IF(NOT(ISBLANK(Spreadsheet!D556)),NOT(ISBLANK(Spreadsheet!E556)),TRUE))</f>
        <v>1</v>
      </c>
      <c r="V556" s="5" t="b">
        <f>OR(ISBLANK(Spreadsheet!C556), NOT(ISBLANK(Spreadsheet!I556)))</f>
        <v>1</v>
      </c>
      <c r="W556" s="5" t="b">
        <f>OR(ISBLANK(Spreadsheet!D556),NOT(ISBLANK(Spreadsheet!C556)))</f>
        <v>1</v>
      </c>
      <c r="X556" s="155" t="str">
        <f>REPT("0",MIN(FIND({1,2,3,4,5,6,7,8,9},Spreadsheet!C556&amp;"123456789"))-1)&amp;IF(ISBLANK(Spreadsheet!C556),"",SUMPRODUCT(MID(0&amp;Spreadsheet!C556,LARGE(INDEX(ISNUMBER(--MID(Spreadsheet!C556,ROW($1:$225),1))*
 ROW($1:$225),0),ROW($1:$225))+1,1)*10^ROW($1:$225)/10))</f>
        <v/>
      </c>
      <c r="Y556" s="5" t="b">
        <f>IF(NOT(ISBLANK(Spreadsheet!C556)),IF(AND(ISNUMBER(VALUE(Spreadsheet!C556)), LEN(Spreadsheet!C556)=9),TRUE,FALSE),TRUE)</f>
        <v>1</v>
      </c>
      <c r="Z556" s="155" t="str">
        <f>REPT("0",MIN(FIND({1,2,3,4,5,6,7,8,9},Spreadsheet!D556&amp;"123456789"))-1)&amp;IF(ISBLANK(Spreadsheet!D556),"",SUMPRODUCT(MID(0&amp;Spreadsheet!D556,LARGE(INDEX(ISNUMBER(--MID(Spreadsheet!D556,ROW($1:$225),1))*
 ROW($1:$225),0),ROW($1:$225))+1,1)*10^ROW($1:$225)/10))</f>
        <v/>
      </c>
      <c r="AA556" s="5" t="b">
        <f>IF(AND(NOT(ISBLANK(Spreadsheet!D556)),NOT(ISBLANK(Spreadsheet!C556))),IF(AND(ISNUMBER(VALUE(Spreadsheet!D556)), LEN(Spreadsheet!D556)=9),TRUE,FALSE),IF(AND(NOT(ISBLANK(Spreadsheet!D556)),ISBLANK(Spreadsheet!C556)),FALSE,TRUE))</f>
        <v>1</v>
      </c>
      <c r="AB556" s="5" t="b">
        <f>OR(ISBLANK(Spreadsheet!Y556),IF(NOT(ISBLANK(Spreadsheet!Y556)),LEN(Spreadsheet!Y556)=10,ISNUMBER(VALUE(Spreadsheet!Y556))))</f>
        <v>1</v>
      </c>
      <c r="AC556" s="5" t="b">
        <f>OR(ISBLANK(Spreadsheet!AI556), AND(NOT(ISBLANK(Spreadsheet!AJ556)), NOT(ISNUMBER(SEARCH("Waive",Spreadsheet!AJ556)))))</f>
        <v>1</v>
      </c>
      <c r="AD556" s="5" t="b">
        <f>OR(ISBLANK(Spreadsheet!AK556), AND(NOT(ISBLANK(Spreadsheet!AL556)), NOT(ISNUMBER(SEARCH("Waive",Spreadsheet!AL556)))))</f>
        <v>1</v>
      </c>
      <c r="AE556" s="5" t="b">
        <f>OR(ISBLANK(Spreadsheet!AM556), AND(NOT(ISBLANK(Spreadsheet!AN556)), NOT(ISNUMBER(SEARCH("Waive", Spreadsheet!AN556)))))</f>
        <v>1</v>
      </c>
      <c r="AF556" s="5" t="b">
        <f>OR(ISBLANK(Spreadsheet!C556), NOT(ISBLANK(Spreadsheet!D556)),NOT(ISBLANK(Spreadsheet!L556)))</f>
        <v>1</v>
      </c>
      <c r="AG556" s="5" t="b">
        <f>IF(AND(NOT(ISBLANK(Spreadsheet!C556)), NOT(ISBLANK(Spreadsheet!D556)),Spreadsheet!C556&lt;&gt;Spreadsheet!D556),IF(ISERROR(VLOOKUP(Spreadsheet!C556, Spreadsheet!$C$6:'Spreadsheet'!$C555,1,FALSE)), FALSE, TRUE),TRUE)</f>
        <v>1</v>
      </c>
      <c r="AH556" s="5" t="b">
        <f>Spreadsheet!$B$2=Spreadsheet!AD556</f>
        <v>1</v>
      </c>
      <c r="AI556" s="5" t="b">
        <f>IF(ISBLANK(Spreadsheet!G556),TRUE,IF(OR(LEN(Spreadsheet!G556)&gt;1,ISNUMBER(VALUE(Spreadsheet!G556))),FALSE,TRUE))</f>
        <v>1</v>
      </c>
      <c r="AJ556" s="5" t="b">
        <f>OR(ISBLANK(Spreadsheet!C556), NOT(ISBLANK(Spreadsheet!B556)), NOT(ISBLANK(Spreadsheet!D556)))</f>
        <v>1</v>
      </c>
      <c r="AK556" s="5" t="b">
        <f t="array" ref="AK556">IF(OR(AND(ISBLANK(Spreadsheet!E556),ISBLANK(Spreadsheet!D556),NOT(ISBLANK(Spreadsheet!C556))),AND(ISBLANK(Spreadsheet!E556),ISBLANK(Spreadsheet!D556),ISBLANK(Spreadsheet!C556))),TRUE,ISNUMBER(MATCH(TRUE,EXACT(Spreadsheet!E556,Relationships),0)))</f>
        <v>1</v>
      </c>
      <c r="AL556" s="5" t="b">
        <f>IF(NOT(ISBLANK(Spreadsheet!C556)),IF(OR(ISBLANK(Spreadsheet!F556),LEN(Spreadsheet!F556)&gt;40),FALSE,TRUE),TRUE)</f>
        <v>1</v>
      </c>
      <c r="AM556" s="5" t="b">
        <f>IF(NOT(ISBLANK(Spreadsheet!C556)),IF(OR(ISBLANK(Spreadsheet!H556),LEN(Spreadsheet!H556)&gt;40),FALSE,TRUE),TRUE)</f>
        <v>1</v>
      </c>
      <c r="AN556" s="5" t="b">
        <f t="array" ref="AN556">IF(ISBLANK(Spreadsheet!I556),TRUE,ISNUMBER(MATCH(TRUE,EXACT(Spreadsheet!I556,GenderValues),0)))</f>
        <v>1</v>
      </c>
      <c r="AO556" s="5" t="b">
        <f ca="1">IF(ISERROR(DATEVALUE(TEXT(Spreadsheet!J556,"mm/dd/yyyy")) &gt; TODAY()),IF(AND(ISBLANK(Spreadsheet!J556),ISBLANK(Spreadsheet!C556)),TRUE,FALSE),IF(DATEVALUE(TEXT(Spreadsheet!J556,"mm/dd/yyyy")) &gt; TODAY(),FALSE,TRUE))</f>
        <v>1</v>
      </c>
      <c r="AP556" s="5" t="b">
        <f>OR(ISBLANK(Spreadsheet!K556),LEN(Spreadsheet!K556)&lt;=100)</f>
        <v>1</v>
      </c>
      <c r="AQ556" s="5" t="b">
        <f t="array" ref="AQ556">IF(OR(AND(ISBLANK(Spreadsheet!L556),ISBLANK(Spreadsheet!C556)),AND(NOT(ISBLANK(Spreadsheet!C556)),NOT(ISBLANK(Spreadsheet!D556)))),TRUE,ISNUMBER(MATCH(TRUE,EXACT(Spreadsheet!L556,MaritalStatus),0)))</f>
        <v>1</v>
      </c>
      <c r="AR556" s="5" t="b">
        <f ca="1">IF(ISERROR(DATEVALUE(TEXT(Spreadsheet!M556,"mm/dd/yyyy")) &gt; TODAY()),IF(ISBLANK(Spreadsheet!M556),TRUE,FALSE),IF(DATEVALUE(TEXT(Spreadsheet!M556,"mm/dd/yyyy")) &gt; TODAY(),FALSE,TRUE))</f>
        <v>1</v>
      </c>
      <c r="AS556" s="5" t="b">
        <f>OR(ISBLANK(Spreadsheet!N556),LEN(Spreadsheet!N556)&lt;=100)</f>
        <v>1</v>
      </c>
      <c r="AT556" s="5" t="b">
        <f>OR(ISBLANK(Spreadsheet!O556),UPPER(Spreadsheet!O556)="YES")</f>
        <v>1</v>
      </c>
      <c r="AU556" s="5" t="b">
        <f>OR(ISBLANK(Spreadsheet!P556),UPPER(Spreadsheet!P556)="YES")</f>
        <v>1</v>
      </c>
      <c r="AV556" s="5" t="b">
        <f t="array" ref="AV556">IF(ISBLANK(Spreadsheet!Q556),TRUE,ISNUMBER(MATCH(TRUE,EXACT(Spreadsheet!Q556,OnGroupsPriorIns),0)))</f>
        <v>1</v>
      </c>
      <c r="AW556" s="5" t="b">
        <f>OR(ISBLANK(Spreadsheet!R556),UPPER(Spreadsheet!R556)="YES")</f>
        <v>1</v>
      </c>
      <c r="AX556" s="5" t="b">
        <f>OR(ISBLANK(Spreadsheet!S556),UPPER(Spreadsheet!S556)="YES")</f>
        <v>1</v>
      </c>
      <c r="AY556" s="5" t="b">
        <f>OR(AND(ISBLANK(Spreadsheet!C556),LEN(Spreadsheet!T556)=0),AND(NOT(ISBLANK(Spreadsheet!C556)),LEN(Spreadsheet!T556)&gt;0,LEN(Spreadsheet!T556)&lt;=50))</f>
        <v>1</v>
      </c>
      <c r="AZ556" s="5" t="b">
        <f>OR(LEN(Spreadsheet!U556)=0,AND(LEN(Spreadsheet!U556)&gt;0,LEN(Spreadsheet!U556)&lt;=50))</f>
        <v>1</v>
      </c>
      <c r="BA556" s="5" t="b">
        <f>OR(AND(ISBLANK(Spreadsheet!C556),LEN(Spreadsheet!V556)=0),AND(NOT(ISBLANK(Spreadsheet!C556)),LEN(Spreadsheet!V556)&gt;0,LEN(Spreadsheet!V556)&lt;=50))</f>
        <v>1</v>
      </c>
      <c r="BB556" s="5" t="b">
        <f t="array" ref="BB556">IF(AND(ISBLANK(Spreadsheet!C556),LEN(Spreadsheet!W556)=0),TRUE,ISNUMBER(MATCH(TRUE,EXACT(Spreadsheet!W556,States),0)))</f>
        <v>1</v>
      </c>
      <c r="BC556" s="5" t="b">
        <f>OR(AND(ISBLANK(Spreadsheet!C556),LEN(Spreadsheet!X556)=0),AND(NOT(ISBLANK(Spreadsheet!C556)),LEN(Spreadsheet!X556)&gt;0,LEN(Spreadsheet!X556)=5,ISNUMBER(VALUE(Spreadsheet!X556))))</f>
        <v>1</v>
      </c>
      <c r="BD556" s="5" t="b">
        <f>OR(ISBLANK(Spreadsheet!Z556),LEN(Spreadsheet!Z556)&lt;=50)</f>
        <v>1</v>
      </c>
      <c r="BE556" s="5" t="b">
        <f>ISBLANK(Spreadsheet!AA556)</f>
        <v>1</v>
      </c>
      <c r="BF556" s="5" t="b">
        <f>ISBLANK(Spreadsheet!AB556)</f>
        <v>1</v>
      </c>
      <c r="BG556" s="5" t="b">
        <f>IF(ISERROR(DATEVALUE(TEXT(Spreadsheet!AC556,"mm/dd/yyyy")) &gt; DATEVALUE(TEXT(Spreadsheet!J556,"mm/dd/yyyy"))),IF(OR(AND(ISBLANK(Spreadsheet!AC556),ISBLANK(Spreadsheet!C556)),AND(NOT(ISBLANK(Spreadsheet!C556)),ISBLANK(Spreadsheet!AC556),NOT(ISBLANK(Spreadsheet!D556)))),TRUE,FALSE),IF(DATEVALUE(TEXT(Spreadsheet!AC556,"mm/dd/yyyy")) &gt; DATEVALUE(TEXT(Spreadsheet!J556,"mm/dd/yyyy")),TRUE,FALSE))</f>
        <v>1</v>
      </c>
      <c r="BH556" s="5" t="b">
        <f>OR(AND(ISBLANK(Spreadsheet!C556),ISBLANK(Spreadsheet!AE556)),AND(NOT(ISBLANK(Spreadsheet!C556)),NOT(ISBLANK(Spreadsheet!D556)),ISBLANK(Spreadsheet!AE556)),AND(NOT(ISBLANK(Spreadsheet!C556)),ISBLANK(Spreadsheet!D556),NOT(ISBLANK(Spreadsheet!AE556)),LEN(Spreadsheet!AE556)&lt;=100))</f>
        <v>1</v>
      </c>
      <c r="BI556" s="5" t="b">
        <f t="array" ref="BI556">IF(ISBLANK(Spreadsheet!AF556),TRUE,ISNUMBER(MATCH(TRUE,EXACT(Spreadsheet!AF556,CobraShortReasons),0)))</f>
        <v>1</v>
      </c>
      <c r="BJ556" s="5" t="b">
        <f ca="1">IF(ISERROR(DATEVALUE(TEXT(Spreadsheet!AG556,"mm/dd/yyyy")) &gt; TODAY()),IF(ISBLANK(Spreadsheet!AG556),TRUE,FALSE),IF(DATEVALUE(TEXT(Spreadsheet!AG556,"mm/dd/yyyy")) &gt; TODAY(),FALSE,TRUE))</f>
        <v>1</v>
      </c>
      <c r="BK556" s="5" t="b">
        <f>OR(ISBLANK(Spreadsheet!AH556),LEN(Spreadsheet!AH556)&lt;=25)</f>
        <v>1</v>
      </c>
      <c r="BL556" s="5" t="b">
        <f t="array" aca="1" ref="BL556" ca="1">IF(ISBLANK(Spreadsheet!AI556),TRUE,ISNUMBER(MATCH(TRUE,EXACT(Spreadsheet!AI556,INDIRECT(Spreadsheet!$D$2)),0)))</f>
        <v>1</v>
      </c>
      <c r="BM556" s="5" t="b">
        <f t="array" aca="1" ref="BM556" ca="1">IF(ISBLANK(Spreadsheet!AJ556),TRUE,ISNUMBER(MATCH(TRUE,EXACT(Spreadsheet!AJ556,INDIRECT(Spreadsheet!BJ556)),0)))</f>
        <v>1</v>
      </c>
      <c r="BN556" s="5" t="b">
        <f t="array" ref="BN556">IF(ISBLANK(Spreadsheet!AK556),TRUE,ISNUMBER(MATCH(TRUE,EXACT(Spreadsheet!AK556,DentalPlans),0)))</f>
        <v>1</v>
      </c>
      <c r="BO556" s="5" t="b">
        <f t="array" aca="1" ref="BO556" ca="1">IF(ISBLANK(Spreadsheet!AL556),TRUE,ISNUMBER(MATCH(TRUE,EXACT(Spreadsheet!AL556,INDIRECT(Spreadsheet!BK556)),0)))</f>
        <v>1</v>
      </c>
      <c r="BP556" s="5" t="b">
        <f t="array" ref="BP556">IF(ISBLANK(Spreadsheet!AM556),TRUE,ISNUMBER(MATCH(TRUE,EXACT(Spreadsheet!AM556,VisionPlans),0)))</f>
        <v>1</v>
      </c>
      <c r="BQ556" s="5" t="b">
        <f t="array" aca="1" ref="BQ556" ca="1">IF(ISBLANK(Spreadsheet!AN556),TRUE,ISNUMBER(MATCH(TRUE,EXACT(Spreadsheet!AN556,INDIRECT(Spreadsheet!BL556)),0)))</f>
        <v>1</v>
      </c>
      <c r="BR556" s="5" t="b">
        <f t="array" ref="BR556">IF(ISBLANK(Spreadsheet!AO556),TRUE,ISNUMBER(MATCH(TRUE,EXACT(Spreadsheet!AO556,LifeBenefitClasses),0)))</f>
        <v>1</v>
      </c>
      <c r="BS556" s="5" t="b">
        <f>IF(OR(ISBLANK(Spreadsheet!AO556), Spreadsheet!AO556="Waive"),IF(ISBLANK(Spreadsheet!AP556),TRUE,FALSE),IF(OR(AND(NOT(ISBLANK(Spreadsheet!AO556)),ISBLANK(Spreadsheet!AP556)),NOT(ISNUMBER(VALUE(Spreadsheet!AP556)))),FALSE,IF(OR(AND(Spreadsheet!AP556&lt;6,MOD(Spreadsheet!AP556*10,5)=0), MOD(Spreadsheet!AP556,5000)=0),TRUE,FALSE)))</f>
        <v>1</v>
      </c>
      <c r="BT556" s="5" t="b">
        <f t="array" ref="BT556">IF(ISBLANK(Spreadsheet!AQ556),TRUE,ISNUMBER(MATCH(TRUE,EXACT(Spreadsheet!AQ556,EnrollWaive),0)))</f>
        <v>1</v>
      </c>
      <c r="BU556" s="5" t="b">
        <f t="array" ref="BU556">IF(ISBLANK(Spreadsheet!AR556),TRUE,ISNUMBER(MATCH(TRUE,EXACT(Spreadsheet!AR556,LifeBenefitClasses),0)))</f>
        <v>1</v>
      </c>
      <c r="BV556" s="5" t="b">
        <f>IF(OR(ISBLANK(Spreadsheet!AR556), Spreadsheet!AR556="Waive"),IF(ISBLANK(Spreadsheet!AS556),TRUE,FALSE),IF(OR(AND(NOT(ISBLANK(Spreadsheet!AR556)),ISBLANK(Spreadsheet!AS556)),NOT(ISNUMBER(VALUE(Spreadsheet!AS556)))),FALSE,IF(OR(AND(Spreadsheet!AS556&lt;6,MOD(Spreadsheet!AS556*10,5)=0), MOD(Spreadsheet!AS556,10000)=0),TRUE,FALSE)))</f>
        <v>1</v>
      </c>
      <c r="BW556" s="5" t="b">
        <f t="array" ref="BW556">IF(ISBLANK(Spreadsheet!AT556),TRUE,ISNUMBER(MATCH(TRUE,EXACT(Spreadsheet!AT556,LifeBenefitClasses),0)))</f>
        <v>1</v>
      </c>
      <c r="BX556" s="5" t="b">
        <f>IF(OR(ISBLANK(Spreadsheet!AT556), Spreadsheet!AT556="Waive"),IF(ISBLANK(Spreadsheet!AU556),TRUE,FALSE),IF(OR(AND(NOT(ISBLANK(Spreadsheet!AT556)),ISBLANK(Spreadsheet!AU556)),NOT(ISNUMBER(VALUE(Spreadsheet!AU556)))),FALSE,IF(AND(NOT(OR(ISBLANK(Spreadsheet!AT556),Spreadsheet!AT556="Waive")),NOT(OR(ISBLANK(Spreadsheet!AR556),Spreadsheet!AR556="Waive")),MOD(Spreadsheet!AU556,5000)=0, Spreadsheet!AU556&lt;=(Spreadsheet!AS556*0.5)),TRUE,FALSE)))</f>
        <v>1</v>
      </c>
      <c r="BY556" s="5" t="b">
        <f t="array" ref="BY556">IF(ISBLANK(Spreadsheet!AV556),TRUE,ISNUMBER(MATCH(TRUE,EXACT(Spreadsheet!AV556,EnrollWaive),0)))</f>
        <v>1</v>
      </c>
      <c r="BZ556" s="5" t="b">
        <f t="array" ref="BZ556">IF(ISBLANK(Spreadsheet!AW556),TRUE,ISNUMBER(MATCH(TRUE,EXACT(Spreadsheet!AW556,LifeBenefitClasses),0)))</f>
        <v>1</v>
      </c>
      <c r="CA556" s="5" t="b">
        <f t="array" ref="CA556">IF(ISBLANK(Spreadsheet!AX556),TRUE,ISNUMBER(MATCH(TRUE,EXACT(Spreadsheet!AX556,LifeBenefitClasses),0)))</f>
        <v>1</v>
      </c>
      <c r="CB556" s="5" t="b">
        <f t="array" ref="CB556">IF(ISBLANK(Spreadsheet!AY556),TRUE,ISNUMBER(MATCH(TRUE,EXACT(Spreadsheet!AY556,LifeBenefitClasses),0)))</f>
        <v>1</v>
      </c>
      <c r="CC556" s="5" t="b">
        <f t="array" ref="CC556">IF(ISBLANK(Spreadsheet!AZ556),TRUE,ISNUMBER(MATCH(TRUE,EXACT(Spreadsheet!AZ556,LifeBenefitClasses),0)))</f>
        <v>1</v>
      </c>
      <c r="CD556" s="5" t="b">
        <f t="array" ref="CD556">IF(ISBLANK(Spreadsheet!BA556),TRUE,ISNUMBER(MATCH(TRUE,EXACT(Spreadsheet!BA556,LifeBenefitClasses),0)))</f>
        <v>1</v>
      </c>
      <c r="CE556" s="5" t="b">
        <f>IF(OR(ISBLANK(Spreadsheet!BA556), Spreadsheet!BA556="Waive"),IF(ISBLANK(Spreadsheet!BB556),TRUE,FALSE),IF(OR(AND(NOT(ISBLANK(Spreadsheet!BA556)),ISBLANK(Spreadsheet!BB556)),NOT(ISNUMBER(VALUE(Spreadsheet!BB556))),ISBLANK(Spreadsheet!BC556),NOT(ISNUMBER(VALUE(Spreadsheet!BC556)))),FALSE,IF(AND(Spreadsheet!BB556&gt;=50000,Spreadsheet!BB556&lt;=250000,MOD(Spreadsheet!BB556,10000)=0,Spreadsheet!BB556&lt;=(10*Spreadsheet!BC556)),TRUE,FALSE)))</f>
        <v>1</v>
      </c>
      <c r="CF556" s="5" t="b">
        <f>IF(NOT(ISBLANK(Spreadsheet!BC556)),AND(ISNUMBER(VALUE(Spreadsheet!BC556)),Spreadsheet!BC556&gt;0),AND(OR(ISBLANK(Spreadsheet!AO556),Spreadsheet!AO556="Waive",AND(NOT(OR(ISBLANK(Spreadsheet!AO556),Spreadsheet!AO556="Waive")),Spreadsheet!AP556&gt;=6)),OR(ISBLANK(Spreadsheet!AR556),AND(NOT(OR(ISBLANK(Spreadsheet!AR556),Spreadsheet!AR556="Waive")),Spreadsheet!AS556&gt;=6)),OR(ISBLANK(Spreadsheet!AW556)),OR(ISBLANK(Spreadsheet!AX556)),OR(ISBLANK(Spreadsheet!AY556)),OR(ISBLANK(Spreadsheet!AZ556)),OR(ISBLANK(Spreadsheet!BA556),Spreadsheet!BA556="Waive")))</f>
        <v>1</v>
      </c>
      <c r="CG556" s="5" t="b">
        <f t="shared" ca="1" si="39"/>
        <v>1</v>
      </c>
    </row>
    <row r="557" spans="8:85" x14ac:dyDescent="0.3">
      <c r="H557" s="5">
        <f t="shared" ca="1" si="40"/>
        <v>2</v>
      </c>
      <c r="I557" s="5" t="str">
        <f t="shared" ca="1" si="38"/>
        <v/>
      </c>
      <c r="J557" s="5" t="str">
        <f>IF(AND(NOT(ISBLANK(Spreadsheet!C557)),ISBLANK(Spreadsheet!D557)),Spreadsheet!F557&amp;" "&amp;Spreadsheet!H557,"")</f>
        <v/>
      </c>
      <c r="K557" s="5">
        <f>IF(AND(NOT(ISBLANK(Spreadsheet!C557)),ISBLANK(Spreadsheet!D557)),COUNTIFS(Spreadsheet!E558:E$786,"=Child",Spreadsheet!C558:C$786, "="&amp;Spreadsheet!C557) + COUNTIFS(Spreadsheet!E558:E$786,"=Step-child",Spreadsheet!C558:C$786, "="&amp;Spreadsheet!C557),0)</f>
        <v>0</v>
      </c>
      <c r="L557" s="5">
        <f>IF(NOT(ISBLANK(J557)),COUNTIFS(Spreadsheet!E558:E$786,"=Wife",Spreadsheet!C558:C$786, "="&amp;Spreadsheet!C557) + COUNTIFS(Spreadsheet!E558:E$786,"=Husband",Spreadsheet!C558:C$786, "="&amp;Spreadsheet!C557),0)</f>
        <v>0</v>
      </c>
      <c r="M557" s="5">
        <f>IF(NOT(ISBLANK(Spreadsheet!AJ557)),VLOOKUP(Spreadsheet!AJ557,'Drop Downs'!$P$2:$R$16,3,FALSE),0)</f>
        <v>0</v>
      </c>
      <c r="N557" s="5">
        <f>IF(NOT(ISBLANK(Spreadsheet!AJ557)), VLOOKUP(Spreadsheet!AJ557,'Drop Downs'!$P$2:$R$16,2,FALSE),0)</f>
        <v>0</v>
      </c>
      <c r="O557" s="5">
        <f>IF(NOT(ISBLANK(Spreadsheet!AL557)),VLOOKUP(Spreadsheet!AL557,'Drop Downs'!$P$2:$R$16,3,FALSE), 0)</f>
        <v>0</v>
      </c>
      <c r="P557" s="5">
        <f>IF(NOT(ISBLANK(Spreadsheet!AL557)),VLOOKUP(Spreadsheet!AL557,'Drop Downs'!$P$2:$R$16,2,FALSE),0)</f>
        <v>0</v>
      </c>
      <c r="Q557" s="5">
        <f>IF(NOT(ISBLANK(Spreadsheet!AN557)),VLOOKUP(Spreadsheet!AN557,'Drop Downs'!$P$2:$R$16,3,FALSE),0)</f>
        <v>0</v>
      </c>
      <c r="R557" s="5">
        <f>IF(NOT(ISBLANK(Spreadsheet!AN557)),VLOOKUP(Spreadsheet!AN557,'Drop Downs'!$P$2:$R$16,2,FALSE),0)</f>
        <v>0</v>
      </c>
      <c r="S557" s="5" t="str">
        <f>IF(OR(M557&gt;K557,N557&gt;L557,O557&gt;K557, Q557&gt;K557,N557&gt;L557, P557&gt;L557, R557&gt;L557),"Member currently has a coverage election over what he/she needs.  Please add more dependents or adjust the coverage election.","")&amp;(IF(AND(NOT(ISBLANK(Spreadsheet!C557)),NOT(ISBLANK(Spreadsheet!D557)),ISBLANK(Spreadsheet!E557)),"Dependent lacks a relationship to member.Please select one from the drop-down.",""))</f>
        <v/>
      </c>
      <c r="T557" s="5" t="b">
        <f t="shared" si="41"/>
        <v>1</v>
      </c>
      <c r="U557" s="5" t="b">
        <f>OR(ISBLANK(Spreadsheet!C557),IF(NOT(ISBLANK(Spreadsheet!D557)),NOT(ISBLANK(Spreadsheet!E557)),TRUE))</f>
        <v>1</v>
      </c>
      <c r="V557" s="5" t="b">
        <f>OR(ISBLANK(Spreadsheet!C557), NOT(ISBLANK(Spreadsheet!I557)))</f>
        <v>1</v>
      </c>
      <c r="W557" s="5" t="b">
        <f>OR(ISBLANK(Spreadsheet!D557),NOT(ISBLANK(Spreadsheet!C557)))</f>
        <v>1</v>
      </c>
      <c r="X557" s="155" t="str">
        <f>REPT("0",MIN(FIND({1,2,3,4,5,6,7,8,9},Spreadsheet!C557&amp;"123456789"))-1)&amp;IF(ISBLANK(Spreadsheet!C557),"",SUMPRODUCT(MID(0&amp;Spreadsheet!C557,LARGE(INDEX(ISNUMBER(--MID(Spreadsheet!C557,ROW($1:$225),1))*
 ROW($1:$225),0),ROW($1:$225))+1,1)*10^ROW($1:$225)/10))</f>
        <v/>
      </c>
      <c r="Y557" s="5" t="b">
        <f>IF(NOT(ISBLANK(Spreadsheet!C557)),IF(AND(ISNUMBER(VALUE(Spreadsheet!C557)), LEN(Spreadsheet!C557)=9),TRUE,FALSE),TRUE)</f>
        <v>1</v>
      </c>
      <c r="Z557" s="155" t="str">
        <f>REPT("0",MIN(FIND({1,2,3,4,5,6,7,8,9},Spreadsheet!D557&amp;"123456789"))-1)&amp;IF(ISBLANK(Spreadsheet!D557),"",SUMPRODUCT(MID(0&amp;Spreadsheet!D557,LARGE(INDEX(ISNUMBER(--MID(Spreadsheet!D557,ROW($1:$225),1))*
 ROW($1:$225),0),ROW($1:$225))+1,1)*10^ROW($1:$225)/10))</f>
        <v/>
      </c>
      <c r="AA557" s="5" t="b">
        <f>IF(AND(NOT(ISBLANK(Spreadsheet!D557)),NOT(ISBLANK(Spreadsheet!C557))),IF(AND(ISNUMBER(VALUE(Spreadsheet!D557)), LEN(Spreadsheet!D557)=9),TRUE,FALSE),IF(AND(NOT(ISBLANK(Spreadsheet!D557)),ISBLANK(Spreadsheet!C557)),FALSE,TRUE))</f>
        <v>1</v>
      </c>
      <c r="AB557" s="5" t="b">
        <f>OR(ISBLANK(Spreadsheet!Y557),IF(NOT(ISBLANK(Spreadsheet!Y557)),LEN(Spreadsheet!Y557)=10,ISNUMBER(VALUE(Spreadsheet!Y557))))</f>
        <v>1</v>
      </c>
      <c r="AC557" s="5" t="b">
        <f>OR(ISBLANK(Spreadsheet!AI557), AND(NOT(ISBLANK(Spreadsheet!AJ557)), NOT(ISNUMBER(SEARCH("Waive",Spreadsheet!AJ557)))))</f>
        <v>1</v>
      </c>
      <c r="AD557" s="5" t="b">
        <f>OR(ISBLANK(Spreadsheet!AK557), AND(NOT(ISBLANK(Spreadsheet!AL557)), NOT(ISNUMBER(SEARCH("Waive",Spreadsheet!AL557)))))</f>
        <v>1</v>
      </c>
      <c r="AE557" s="5" t="b">
        <f>OR(ISBLANK(Spreadsheet!AM557), AND(NOT(ISBLANK(Spreadsheet!AN557)), NOT(ISNUMBER(SEARCH("Waive", Spreadsheet!AN557)))))</f>
        <v>1</v>
      </c>
      <c r="AF557" s="5" t="b">
        <f>OR(ISBLANK(Spreadsheet!C557), NOT(ISBLANK(Spreadsheet!D557)),NOT(ISBLANK(Spreadsheet!L557)))</f>
        <v>1</v>
      </c>
      <c r="AG557" s="5" t="b">
        <f>IF(AND(NOT(ISBLANK(Spreadsheet!C557)), NOT(ISBLANK(Spreadsheet!D557)),Spreadsheet!C557&lt;&gt;Spreadsheet!D557),IF(ISERROR(VLOOKUP(Spreadsheet!C557, Spreadsheet!$C$6:'Spreadsheet'!$C556,1,FALSE)), FALSE, TRUE),TRUE)</f>
        <v>1</v>
      </c>
      <c r="AH557" s="5" t="b">
        <f>Spreadsheet!$B$2=Spreadsheet!AD557</f>
        <v>1</v>
      </c>
      <c r="AI557" s="5" t="b">
        <f>IF(ISBLANK(Spreadsheet!G557),TRUE,IF(OR(LEN(Spreadsheet!G557)&gt;1,ISNUMBER(VALUE(Spreadsheet!G557))),FALSE,TRUE))</f>
        <v>1</v>
      </c>
      <c r="AJ557" s="5" t="b">
        <f>OR(ISBLANK(Spreadsheet!C557), NOT(ISBLANK(Spreadsheet!B557)), NOT(ISBLANK(Spreadsheet!D557)))</f>
        <v>1</v>
      </c>
      <c r="AK557" s="5" t="b">
        <f t="array" ref="AK557">IF(OR(AND(ISBLANK(Spreadsheet!E557),ISBLANK(Spreadsheet!D557),NOT(ISBLANK(Spreadsheet!C557))),AND(ISBLANK(Spreadsheet!E557),ISBLANK(Spreadsheet!D557),ISBLANK(Spreadsheet!C557))),TRUE,ISNUMBER(MATCH(TRUE,EXACT(Spreadsheet!E557,Relationships),0)))</f>
        <v>1</v>
      </c>
      <c r="AL557" s="5" t="b">
        <f>IF(NOT(ISBLANK(Spreadsheet!C557)),IF(OR(ISBLANK(Spreadsheet!F557),LEN(Spreadsheet!F557)&gt;40),FALSE,TRUE),TRUE)</f>
        <v>1</v>
      </c>
      <c r="AM557" s="5" t="b">
        <f>IF(NOT(ISBLANK(Spreadsheet!C557)),IF(OR(ISBLANK(Spreadsheet!H557),LEN(Spreadsheet!H557)&gt;40),FALSE,TRUE),TRUE)</f>
        <v>1</v>
      </c>
      <c r="AN557" s="5" t="b">
        <f t="array" ref="AN557">IF(ISBLANK(Spreadsheet!I557),TRUE,ISNUMBER(MATCH(TRUE,EXACT(Spreadsheet!I557,GenderValues),0)))</f>
        <v>1</v>
      </c>
      <c r="AO557" s="5" t="b">
        <f ca="1">IF(ISERROR(DATEVALUE(TEXT(Spreadsheet!J557,"mm/dd/yyyy")) &gt; TODAY()),IF(AND(ISBLANK(Spreadsheet!J557),ISBLANK(Spreadsheet!C557)),TRUE,FALSE),IF(DATEVALUE(TEXT(Spreadsheet!J557,"mm/dd/yyyy")) &gt; TODAY(),FALSE,TRUE))</f>
        <v>1</v>
      </c>
      <c r="AP557" s="5" t="b">
        <f>OR(ISBLANK(Spreadsheet!K557),LEN(Spreadsheet!K557)&lt;=100)</f>
        <v>1</v>
      </c>
      <c r="AQ557" s="5" t="b">
        <f t="array" ref="AQ557">IF(OR(AND(ISBLANK(Spreadsheet!L557),ISBLANK(Spreadsheet!C557)),AND(NOT(ISBLANK(Spreadsheet!C557)),NOT(ISBLANK(Spreadsheet!D557)))),TRUE,ISNUMBER(MATCH(TRUE,EXACT(Spreadsheet!L557,MaritalStatus),0)))</f>
        <v>1</v>
      </c>
      <c r="AR557" s="5" t="b">
        <f ca="1">IF(ISERROR(DATEVALUE(TEXT(Spreadsheet!M557,"mm/dd/yyyy")) &gt; TODAY()),IF(ISBLANK(Spreadsheet!M557),TRUE,FALSE),IF(DATEVALUE(TEXT(Spreadsheet!M557,"mm/dd/yyyy")) &gt; TODAY(),FALSE,TRUE))</f>
        <v>1</v>
      </c>
      <c r="AS557" s="5" t="b">
        <f>OR(ISBLANK(Spreadsheet!N557),LEN(Spreadsheet!N557)&lt;=100)</f>
        <v>1</v>
      </c>
      <c r="AT557" s="5" t="b">
        <f>OR(ISBLANK(Spreadsheet!O557),UPPER(Spreadsheet!O557)="YES")</f>
        <v>1</v>
      </c>
      <c r="AU557" s="5" t="b">
        <f>OR(ISBLANK(Spreadsheet!P557),UPPER(Spreadsheet!P557)="YES")</f>
        <v>1</v>
      </c>
      <c r="AV557" s="5" t="b">
        <f t="array" ref="AV557">IF(ISBLANK(Spreadsheet!Q557),TRUE,ISNUMBER(MATCH(TRUE,EXACT(Spreadsheet!Q557,OnGroupsPriorIns),0)))</f>
        <v>1</v>
      </c>
      <c r="AW557" s="5" t="b">
        <f>OR(ISBLANK(Spreadsheet!R557),UPPER(Spreadsheet!R557)="YES")</f>
        <v>1</v>
      </c>
      <c r="AX557" s="5" t="b">
        <f>OR(ISBLANK(Spreadsheet!S557),UPPER(Spreadsheet!S557)="YES")</f>
        <v>1</v>
      </c>
      <c r="AY557" s="5" t="b">
        <f>OR(AND(ISBLANK(Spreadsheet!C557),LEN(Spreadsheet!T557)=0),AND(NOT(ISBLANK(Spreadsheet!C557)),LEN(Spreadsheet!T557)&gt;0,LEN(Spreadsheet!T557)&lt;=50))</f>
        <v>1</v>
      </c>
      <c r="AZ557" s="5" t="b">
        <f>OR(LEN(Spreadsheet!U557)=0,AND(LEN(Spreadsheet!U557)&gt;0,LEN(Spreadsheet!U557)&lt;=50))</f>
        <v>1</v>
      </c>
      <c r="BA557" s="5" t="b">
        <f>OR(AND(ISBLANK(Spreadsheet!C557),LEN(Spreadsheet!V557)=0),AND(NOT(ISBLANK(Spreadsheet!C557)),LEN(Spreadsheet!V557)&gt;0,LEN(Spreadsheet!V557)&lt;=50))</f>
        <v>1</v>
      </c>
      <c r="BB557" s="5" t="b">
        <f t="array" ref="BB557">IF(AND(ISBLANK(Spreadsheet!C557),LEN(Spreadsheet!W557)=0),TRUE,ISNUMBER(MATCH(TRUE,EXACT(Spreadsheet!W557,States),0)))</f>
        <v>1</v>
      </c>
      <c r="BC557" s="5" t="b">
        <f>OR(AND(ISBLANK(Spreadsheet!C557),LEN(Spreadsheet!X557)=0),AND(NOT(ISBLANK(Spreadsheet!C557)),LEN(Spreadsheet!X557)&gt;0,LEN(Spreadsheet!X557)=5,ISNUMBER(VALUE(Spreadsheet!X557))))</f>
        <v>1</v>
      </c>
      <c r="BD557" s="5" t="b">
        <f>OR(ISBLANK(Spreadsheet!Z557),LEN(Spreadsheet!Z557)&lt;=50)</f>
        <v>1</v>
      </c>
      <c r="BE557" s="5" t="b">
        <f>ISBLANK(Spreadsheet!AA557)</f>
        <v>1</v>
      </c>
      <c r="BF557" s="5" t="b">
        <f>ISBLANK(Spreadsheet!AB557)</f>
        <v>1</v>
      </c>
      <c r="BG557" s="5" t="b">
        <f>IF(ISERROR(DATEVALUE(TEXT(Spreadsheet!AC557,"mm/dd/yyyy")) &gt; DATEVALUE(TEXT(Spreadsheet!J557,"mm/dd/yyyy"))),IF(OR(AND(ISBLANK(Spreadsheet!AC557),ISBLANK(Spreadsheet!C557)),AND(NOT(ISBLANK(Spreadsheet!C557)),ISBLANK(Spreadsheet!AC557),NOT(ISBLANK(Spreadsheet!D557)))),TRUE,FALSE),IF(DATEVALUE(TEXT(Spreadsheet!AC557,"mm/dd/yyyy")) &gt; DATEVALUE(TEXT(Spreadsheet!J557,"mm/dd/yyyy")),TRUE,FALSE))</f>
        <v>1</v>
      </c>
      <c r="BH557" s="5" t="b">
        <f>OR(AND(ISBLANK(Spreadsheet!C557),ISBLANK(Spreadsheet!AE557)),AND(NOT(ISBLANK(Spreadsheet!C557)),NOT(ISBLANK(Spreadsheet!D557)),ISBLANK(Spreadsheet!AE557)),AND(NOT(ISBLANK(Spreadsheet!C557)),ISBLANK(Spreadsheet!D557),NOT(ISBLANK(Spreadsheet!AE557)),LEN(Spreadsheet!AE557)&lt;=100))</f>
        <v>1</v>
      </c>
      <c r="BI557" s="5" t="b">
        <f t="array" ref="BI557">IF(ISBLANK(Spreadsheet!AF557),TRUE,ISNUMBER(MATCH(TRUE,EXACT(Spreadsheet!AF557,CobraShortReasons),0)))</f>
        <v>1</v>
      </c>
      <c r="BJ557" s="5" t="b">
        <f ca="1">IF(ISERROR(DATEVALUE(TEXT(Spreadsheet!AG557,"mm/dd/yyyy")) &gt; TODAY()),IF(ISBLANK(Spreadsheet!AG557),TRUE,FALSE),IF(DATEVALUE(TEXT(Spreadsheet!AG557,"mm/dd/yyyy")) &gt; TODAY(),FALSE,TRUE))</f>
        <v>1</v>
      </c>
      <c r="BK557" s="5" t="b">
        <f>OR(ISBLANK(Spreadsheet!AH557),LEN(Spreadsheet!AH557)&lt;=25)</f>
        <v>1</v>
      </c>
      <c r="BL557" s="5" t="b">
        <f t="array" aca="1" ref="BL557" ca="1">IF(ISBLANK(Spreadsheet!AI557),TRUE,ISNUMBER(MATCH(TRUE,EXACT(Spreadsheet!AI557,INDIRECT(Spreadsheet!$D$2)),0)))</f>
        <v>1</v>
      </c>
      <c r="BM557" s="5" t="b">
        <f t="array" aca="1" ref="BM557" ca="1">IF(ISBLANK(Spreadsheet!AJ557),TRUE,ISNUMBER(MATCH(TRUE,EXACT(Spreadsheet!AJ557,INDIRECT(Spreadsheet!BJ557)),0)))</f>
        <v>1</v>
      </c>
      <c r="BN557" s="5" t="b">
        <f t="array" ref="BN557">IF(ISBLANK(Spreadsheet!AK557),TRUE,ISNUMBER(MATCH(TRUE,EXACT(Spreadsheet!AK557,DentalPlans),0)))</f>
        <v>1</v>
      </c>
      <c r="BO557" s="5" t="b">
        <f t="array" aca="1" ref="BO557" ca="1">IF(ISBLANK(Spreadsheet!AL557),TRUE,ISNUMBER(MATCH(TRUE,EXACT(Spreadsheet!AL557,INDIRECT(Spreadsheet!BK557)),0)))</f>
        <v>1</v>
      </c>
      <c r="BP557" s="5" t="b">
        <f t="array" ref="BP557">IF(ISBLANK(Spreadsheet!AM557),TRUE,ISNUMBER(MATCH(TRUE,EXACT(Spreadsheet!AM557,VisionPlans),0)))</f>
        <v>1</v>
      </c>
      <c r="BQ557" s="5" t="b">
        <f t="array" aca="1" ref="BQ557" ca="1">IF(ISBLANK(Spreadsheet!AN557),TRUE,ISNUMBER(MATCH(TRUE,EXACT(Spreadsheet!AN557,INDIRECT(Spreadsheet!BL557)),0)))</f>
        <v>1</v>
      </c>
      <c r="BR557" s="5" t="b">
        <f t="array" ref="BR557">IF(ISBLANK(Spreadsheet!AO557),TRUE,ISNUMBER(MATCH(TRUE,EXACT(Spreadsheet!AO557,LifeBenefitClasses),0)))</f>
        <v>1</v>
      </c>
      <c r="BS557" s="5" t="b">
        <f>IF(OR(ISBLANK(Spreadsheet!AO557), Spreadsheet!AO557="Waive"),IF(ISBLANK(Spreadsheet!AP557),TRUE,FALSE),IF(OR(AND(NOT(ISBLANK(Spreadsheet!AO557)),ISBLANK(Spreadsheet!AP557)),NOT(ISNUMBER(VALUE(Spreadsheet!AP557)))),FALSE,IF(OR(AND(Spreadsheet!AP557&lt;6,MOD(Spreadsheet!AP557*10,5)=0), MOD(Spreadsheet!AP557,5000)=0),TRUE,FALSE)))</f>
        <v>1</v>
      </c>
      <c r="BT557" s="5" t="b">
        <f t="array" ref="BT557">IF(ISBLANK(Spreadsheet!AQ557),TRUE,ISNUMBER(MATCH(TRUE,EXACT(Spreadsheet!AQ557,EnrollWaive),0)))</f>
        <v>1</v>
      </c>
      <c r="BU557" s="5" t="b">
        <f t="array" ref="BU557">IF(ISBLANK(Spreadsheet!AR557),TRUE,ISNUMBER(MATCH(TRUE,EXACT(Spreadsheet!AR557,LifeBenefitClasses),0)))</f>
        <v>1</v>
      </c>
      <c r="BV557" s="5" t="b">
        <f>IF(OR(ISBLANK(Spreadsheet!AR557), Spreadsheet!AR557="Waive"),IF(ISBLANK(Spreadsheet!AS557),TRUE,FALSE),IF(OR(AND(NOT(ISBLANK(Spreadsheet!AR557)),ISBLANK(Spreadsheet!AS557)),NOT(ISNUMBER(VALUE(Spreadsheet!AS557)))),FALSE,IF(OR(AND(Spreadsheet!AS557&lt;6,MOD(Spreadsheet!AS557*10,5)=0), MOD(Spreadsheet!AS557,10000)=0),TRUE,FALSE)))</f>
        <v>1</v>
      </c>
      <c r="BW557" s="5" t="b">
        <f t="array" ref="BW557">IF(ISBLANK(Spreadsheet!AT557),TRUE,ISNUMBER(MATCH(TRUE,EXACT(Spreadsheet!AT557,LifeBenefitClasses),0)))</f>
        <v>1</v>
      </c>
      <c r="BX557" s="5" t="b">
        <f>IF(OR(ISBLANK(Spreadsheet!AT557), Spreadsheet!AT557="Waive"),IF(ISBLANK(Spreadsheet!AU557),TRUE,FALSE),IF(OR(AND(NOT(ISBLANK(Spreadsheet!AT557)),ISBLANK(Spreadsheet!AU557)),NOT(ISNUMBER(VALUE(Spreadsheet!AU557)))),FALSE,IF(AND(NOT(OR(ISBLANK(Spreadsheet!AT557),Spreadsheet!AT557="Waive")),NOT(OR(ISBLANK(Spreadsheet!AR557),Spreadsheet!AR557="Waive")),MOD(Spreadsheet!AU557,5000)=0, Spreadsheet!AU557&lt;=(Spreadsheet!AS557*0.5)),TRUE,FALSE)))</f>
        <v>1</v>
      </c>
      <c r="BY557" s="5" t="b">
        <f t="array" ref="BY557">IF(ISBLANK(Spreadsheet!AV557),TRUE,ISNUMBER(MATCH(TRUE,EXACT(Spreadsheet!AV557,EnrollWaive),0)))</f>
        <v>1</v>
      </c>
      <c r="BZ557" s="5" t="b">
        <f t="array" ref="BZ557">IF(ISBLANK(Spreadsheet!AW557),TRUE,ISNUMBER(MATCH(TRUE,EXACT(Spreadsheet!AW557,LifeBenefitClasses),0)))</f>
        <v>1</v>
      </c>
      <c r="CA557" s="5" t="b">
        <f t="array" ref="CA557">IF(ISBLANK(Spreadsheet!AX557),TRUE,ISNUMBER(MATCH(TRUE,EXACT(Spreadsheet!AX557,LifeBenefitClasses),0)))</f>
        <v>1</v>
      </c>
      <c r="CB557" s="5" t="b">
        <f t="array" ref="CB557">IF(ISBLANK(Spreadsheet!AY557),TRUE,ISNUMBER(MATCH(TRUE,EXACT(Spreadsheet!AY557,LifeBenefitClasses),0)))</f>
        <v>1</v>
      </c>
      <c r="CC557" s="5" t="b">
        <f t="array" ref="CC557">IF(ISBLANK(Spreadsheet!AZ557),TRUE,ISNUMBER(MATCH(TRUE,EXACT(Spreadsheet!AZ557,LifeBenefitClasses),0)))</f>
        <v>1</v>
      </c>
      <c r="CD557" s="5" t="b">
        <f t="array" ref="CD557">IF(ISBLANK(Spreadsheet!BA557),TRUE,ISNUMBER(MATCH(TRUE,EXACT(Spreadsheet!BA557,LifeBenefitClasses),0)))</f>
        <v>1</v>
      </c>
      <c r="CE557" s="5" t="b">
        <f>IF(OR(ISBLANK(Spreadsheet!BA557), Spreadsheet!BA557="Waive"),IF(ISBLANK(Spreadsheet!BB557),TRUE,FALSE),IF(OR(AND(NOT(ISBLANK(Spreadsheet!BA557)),ISBLANK(Spreadsheet!BB557)),NOT(ISNUMBER(VALUE(Spreadsheet!BB557))),ISBLANK(Spreadsheet!BC557),NOT(ISNUMBER(VALUE(Spreadsheet!BC557)))),FALSE,IF(AND(Spreadsheet!BB557&gt;=50000,Spreadsheet!BB557&lt;=250000,MOD(Spreadsheet!BB557,10000)=0,Spreadsheet!BB557&lt;=(10*Spreadsheet!BC557)),TRUE,FALSE)))</f>
        <v>1</v>
      </c>
      <c r="CF557" s="5" t="b">
        <f>IF(NOT(ISBLANK(Spreadsheet!BC557)),AND(ISNUMBER(VALUE(Spreadsheet!BC557)),Spreadsheet!BC557&gt;0),AND(OR(ISBLANK(Spreadsheet!AO557),Spreadsheet!AO557="Waive",AND(NOT(OR(ISBLANK(Spreadsheet!AO557),Spreadsheet!AO557="Waive")),Spreadsheet!AP557&gt;=6)),OR(ISBLANK(Spreadsheet!AR557),AND(NOT(OR(ISBLANK(Spreadsheet!AR557),Spreadsheet!AR557="Waive")),Spreadsheet!AS557&gt;=6)),OR(ISBLANK(Spreadsheet!AW557)),OR(ISBLANK(Spreadsheet!AX557)),OR(ISBLANK(Spreadsheet!AY557)),OR(ISBLANK(Spreadsheet!AZ557)),OR(ISBLANK(Spreadsheet!BA557),Spreadsheet!BA557="Waive")))</f>
        <v>1</v>
      </c>
      <c r="CG557" s="5" t="b">
        <f t="shared" ca="1" si="39"/>
        <v>1</v>
      </c>
    </row>
    <row r="558" spans="8:85" x14ac:dyDescent="0.3">
      <c r="H558" s="5">
        <f t="shared" ca="1" si="40"/>
        <v>2</v>
      </c>
      <c r="I558" s="5" t="str">
        <f t="shared" ca="1" si="38"/>
        <v/>
      </c>
      <c r="J558" s="5" t="str">
        <f>IF(AND(NOT(ISBLANK(Spreadsheet!C558)),ISBLANK(Spreadsheet!D558)),Spreadsheet!F558&amp;" "&amp;Spreadsheet!H558,"")</f>
        <v/>
      </c>
      <c r="K558" s="5">
        <f>IF(AND(NOT(ISBLANK(Spreadsheet!C558)),ISBLANK(Spreadsheet!D558)),COUNTIFS(Spreadsheet!E559:E$786,"=Child",Spreadsheet!C559:C$786, "="&amp;Spreadsheet!C558) + COUNTIFS(Spreadsheet!E559:E$786,"=Step-child",Spreadsheet!C559:C$786, "="&amp;Spreadsheet!C558),0)</f>
        <v>0</v>
      </c>
      <c r="L558" s="5">
        <f>IF(NOT(ISBLANK(J558)),COUNTIFS(Spreadsheet!E559:E$786,"=Wife",Spreadsheet!C559:C$786, "="&amp;Spreadsheet!C558) + COUNTIFS(Spreadsheet!E559:E$786,"=Husband",Spreadsheet!C559:C$786, "="&amp;Spreadsheet!C558),0)</f>
        <v>0</v>
      </c>
      <c r="M558" s="5">
        <f>IF(NOT(ISBLANK(Spreadsheet!AJ558)),VLOOKUP(Spreadsheet!AJ558,'Drop Downs'!$P$2:$R$16,3,FALSE),0)</f>
        <v>0</v>
      </c>
      <c r="N558" s="5">
        <f>IF(NOT(ISBLANK(Spreadsheet!AJ558)), VLOOKUP(Spreadsheet!AJ558,'Drop Downs'!$P$2:$R$16,2,FALSE),0)</f>
        <v>0</v>
      </c>
      <c r="O558" s="5">
        <f>IF(NOT(ISBLANK(Spreadsheet!AL558)),VLOOKUP(Spreadsheet!AL558,'Drop Downs'!$P$2:$R$16,3,FALSE), 0)</f>
        <v>0</v>
      </c>
      <c r="P558" s="5">
        <f>IF(NOT(ISBLANK(Spreadsheet!AL558)),VLOOKUP(Spreadsheet!AL558,'Drop Downs'!$P$2:$R$16,2,FALSE),0)</f>
        <v>0</v>
      </c>
      <c r="Q558" s="5">
        <f>IF(NOT(ISBLANK(Spreadsheet!AN558)),VLOOKUP(Spreadsheet!AN558,'Drop Downs'!$P$2:$R$16,3,FALSE),0)</f>
        <v>0</v>
      </c>
      <c r="R558" s="5">
        <f>IF(NOT(ISBLANK(Spreadsheet!AN558)),VLOOKUP(Spreadsheet!AN558,'Drop Downs'!$P$2:$R$16,2,FALSE),0)</f>
        <v>0</v>
      </c>
      <c r="S558" s="5" t="str">
        <f>IF(OR(M558&gt;K558,N558&gt;L558,O558&gt;K558, Q558&gt;K558,N558&gt;L558, P558&gt;L558, R558&gt;L558),"Member currently has a coverage election over what he/she needs.  Please add more dependents or adjust the coverage election.","")&amp;(IF(AND(NOT(ISBLANK(Spreadsheet!C558)),NOT(ISBLANK(Spreadsheet!D558)),ISBLANK(Spreadsheet!E558)),"Dependent lacks a relationship to member.Please select one from the drop-down.",""))</f>
        <v/>
      </c>
      <c r="T558" s="5" t="b">
        <f t="shared" si="41"/>
        <v>1</v>
      </c>
      <c r="U558" s="5" t="b">
        <f>OR(ISBLANK(Spreadsheet!C558),IF(NOT(ISBLANK(Spreadsheet!D558)),NOT(ISBLANK(Spreadsheet!E558)),TRUE))</f>
        <v>1</v>
      </c>
      <c r="V558" s="5" t="b">
        <f>OR(ISBLANK(Spreadsheet!C558), NOT(ISBLANK(Spreadsheet!I558)))</f>
        <v>1</v>
      </c>
      <c r="W558" s="5" t="b">
        <f>OR(ISBLANK(Spreadsheet!D558),NOT(ISBLANK(Spreadsheet!C558)))</f>
        <v>1</v>
      </c>
      <c r="X558" s="155" t="str">
        <f>REPT("0",MIN(FIND({1,2,3,4,5,6,7,8,9},Spreadsheet!C558&amp;"123456789"))-1)&amp;IF(ISBLANK(Spreadsheet!C558),"",SUMPRODUCT(MID(0&amp;Spreadsheet!C558,LARGE(INDEX(ISNUMBER(--MID(Spreadsheet!C558,ROW($1:$225),1))*
 ROW($1:$225),0),ROW($1:$225))+1,1)*10^ROW($1:$225)/10))</f>
        <v/>
      </c>
      <c r="Y558" s="5" t="b">
        <f>IF(NOT(ISBLANK(Spreadsheet!C558)),IF(AND(ISNUMBER(VALUE(Spreadsheet!C558)), LEN(Spreadsheet!C558)=9),TRUE,FALSE),TRUE)</f>
        <v>1</v>
      </c>
      <c r="Z558" s="155" t="str">
        <f>REPT("0",MIN(FIND({1,2,3,4,5,6,7,8,9},Spreadsheet!D558&amp;"123456789"))-1)&amp;IF(ISBLANK(Spreadsheet!D558),"",SUMPRODUCT(MID(0&amp;Spreadsheet!D558,LARGE(INDEX(ISNUMBER(--MID(Spreadsheet!D558,ROW($1:$225),1))*
 ROW($1:$225),0),ROW($1:$225))+1,1)*10^ROW($1:$225)/10))</f>
        <v/>
      </c>
      <c r="AA558" s="5" t="b">
        <f>IF(AND(NOT(ISBLANK(Spreadsheet!D558)),NOT(ISBLANK(Spreadsheet!C558))),IF(AND(ISNUMBER(VALUE(Spreadsheet!D558)), LEN(Spreadsheet!D558)=9),TRUE,FALSE),IF(AND(NOT(ISBLANK(Spreadsheet!D558)),ISBLANK(Spreadsheet!C558)),FALSE,TRUE))</f>
        <v>1</v>
      </c>
      <c r="AB558" s="5" t="b">
        <f>OR(ISBLANK(Spreadsheet!Y558),IF(NOT(ISBLANK(Spreadsheet!Y558)),LEN(Spreadsheet!Y558)=10,ISNUMBER(VALUE(Spreadsheet!Y558))))</f>
        <v>1</v>
      </c>
      <c r="AC558" s="5" t="b">
        <f>OR(ISBLANK(Spreadsheet!AI558), AND(NOT(ISBLANK(Spreadsheet!AJ558)), NOT(ISNUMBER(SEARCH("Waive",Spreadsheet!AJ558)))))</f>
        <v>1</v>
      </c>
      <c r="AD558" s="5" t="b">
        <f>OR(ISBLANK(Spreadsheet!AK558), AND(NOT(ISBLANK(Spreadsheet!AL558)), NOT(ISNUMBER(SEARCH("Waive",Spreadsheet!AL558)))))</f>
        <v>1</v>
      </c>
      <c r="AE558" s="5" t="b">
        <f>OR(ISBLANK(Spreadsheet!AM558), AND(NOT(ISBLANK(Spreadsheet!AN558)), NOT(ISNUMBER(SEARCH("Waive", Spreadsheet!AN558)))))</f>
        <v>1</v>
      </c>
      <c r="AF558" s="5" t="b">
        <f>OR(ISBLANK(Spreadsheet!C558), NOT(ISBLANK(Spreadsheet!D558)),NOT(ISBLANK(Spreadsheet!L558)))</f>
        <v>1</v>
      </c>
      <c r="AG558" s="5" t="b">
        <f>IF(AND(NOT(ISBLANK(Spreadsheet!C558)), NOT(ISBLANK(Spreadsheet!D558)),Spreadsheet!C558&lt;&gt;Spreadsheet!D558),IF(ISERROR(VLOOKUP(Spreadsheet!C558, Spreadsheet!$C$6:'Spreadsheet'!$C557,1,FALSE)), FALSE, TRUE),TRUE)</f>
        <v>1</v>
      </c>
      <c r="AH558" s="5" t="b">
        <f>Spreadsheet!$B$2=Spreadsheet!AD558</f>
        <v>1</v>
      </c>
      <c r="AI558" s="5" t="b">
        <f>IF(ISBLANK(Spreadsheet!G558),TRUE,IF(OR(LEN(Spreadsheet!G558)&gt;1,ISNUMBER(VALUE(Spreadsheet!G558))),FALSE,TRUE))</f>
        <v>1</v>
      </c>
      <c r="AJ558" s="5" t="b">
        <f>OR(ISBLANK(Spreadsheet!C558), NOT(ISBLANK(Spreadsheet!B558)), NOT(ISBLANK(Spreadsheet!D558)))</f>
        <v>1</v>
      </c>
      <c r="AK558" s="5" t="b">
        <f t="array" ref="AK558">IF(OR(AND(ISBLANK(Spreadsheet!E558),ISBLANK(Spreadsheet!D558),NOT(ISBLANK(Spreadsheet!C558))),AND(ISBLANK(Spreadsheet!E558),ISBLANK(Spreadsheet!D558),ISBLANK(Spreadsheet!C558))),TRUE,ISNUMBER(MATCH(TRUE,EXACT(Spreadsheet!E558,Relationships),0)))</f>
        <v>1</v>
      </c>
      <c r="AL558" s="5" t="b">
        <f>IF(NOT(ISBLANK(Spreadsheet!C558)),IF(OR(ISBLANK(Spreadsheet!F558),LEN(Spreadsheet!F558)&gt;40),FALSE,TRUE),TRUE)</f>
        <v>1</v>
      </c>
      <c r="AM558" s="5" t="b">
        <f>IF(NOT(ISBLANK(Spreadsheet!C558)),IF(OR(ISBLANK(Spreadsheet!H558),LEN(Spreadsheet!H558)&gt;40),FALSE,TRUE),TRUE)</f>
        <v>1</v>
      </c>
      <c r="AN558" s="5" t="b">
        <f t="array" ref="AN558">IF(ISBLANK(Spreadsheet!I558),TRUE,ISNUMBER(MATCH(TRUE,EXACT(Spreadsheet!I558,GenderValues),0)))</f>
        <v>1</v>
      </c>
      <c r="AO558" s="5" t="b">
        <f ca="1">IF(ISERROR(DATEVALUE(TEXT(Spreadsheet!J558,"mm/dd/yyyy")) &gt; TODAY()),IF(AND(ISBLANK(Spreadsheet!J558),ISBLANK(Spreadsheet!C558)),TRUE,FALSE),IF(DATEVALUE(TEXT(Spreadsheet!J558,"mm/dd/yyyy")) &gt; TODAY(),FALSE,TRUE))</f>
        <v>1</v>
      </c>
      <c r="AP558" s="5" t="b">
        <f>OR(ISBLANK(Spreadsheet!K558),LEN(Spreadsheet!K558)&lt;=100)</f>
        <v>1</v>
      </c>
      <c r="AQ558" s="5" t="b">
        <f t="array" ref="AQ558">IF(OR(AND(ISBLANK(Spreadsheet!L558),ISBLANK(Spreadsheet!C558)),AND(NOT(ISBLANK(Spreadsheet!C558)),NOT(ISBLANK(Spreadsheet!D558)))),TRUE,ISNUMBER(MATCH(TRUE,EXACT(Spreadsheet!L558,MaritalStatus),0)))</f>
        <v>1</v>
      </c>
      <c r="AR558" s="5" t="b">
        <f ca="1">IF(ISERROR(DATEVALUE(TEXT(Spreadsheet!M558,"mm/dd/yyyy")) &gt; TODAY()),IF(ISBLANK(Spreadsheet!M558),TRUE,FALSE),IF(DATEVALUE(TEXT(Spreadsheet!M558,"mm/dd/yyyy")) &gt; TODAY(),FALSE,TRUE))</f>
        <v>1</v>
      </c>
      <c r="AS558" s="5" t="b">
        <f>OR(ISBLANK(Spreadsheet!N558),LEN(Spreadsheet!N558)&lt;=100)</f>
        <v>1</v>
      </c>
      <c r="AT558" s="5" t="b">
        <f>OR(ISBLANK(Spreadsheet!O558),UPPER(Spreadsheet!O558)="YES")</f>
        <v>1</v>
      </c>
      <c r="AU558" s="5" t="b">
        <f>OR(ISBLANK(Spreadsheet!P558),UPPER(Spreadsheet!P558)="YES")</f>
        <v>1</v>
      </c>
      <c r="AV558" s="5" t="b">
        <f t="array" ref="AV558">IF(ISBLANK(Spreadsheet!Q558),TRUE,ISNUMBER(MATCH(TRUE,EXACT(Spreadsheet!Q558,OnGroupsPriorIns),0)))</f>
        <v>1</v>
      </c>
      <c r="AW558" s="5" t="b">
        <f>OR(ISBLANK(Spreadsheet!R558),UPPER(Spreadsheet!R558)="YES")</f>
        <v>1</v>
      </c>
      <c r="AX558" s="5" t="b">
        <f>OR(ISBLANK(Spreadsheet!S558),UPPER(Spreadsheet!S558)="YES")</f>
        <v>1</v>
      </c>
      <c r="AY558" s="5" t="b">
        <f>OR(AND(ISBLANK(Spreadsheet!C558),LEN(Spreadsheet!T558)=0),AND(NOT(ISBLANK(Spreadsheet!C558)),LEN(Spreadsheet!T558)&gt;0,LEN(Spreadsheet!T558)&lt;=50))</f>
        <v>1</v>
      </c>
      <c r="AZ558" s="5" t="b">
        <f>OR(LEN(Spreadsheet!U558)=0,AND(LEN(Spreadsheet!U558)&gt;0,LEN(Spreadsheet!U558)&lt;=50))</f>
        <v>1</v>
      </c>
      <c r="BA558" s="5" t="b">
        <f>OR(AND(ISBLANK(Spreadsheet!C558),LEN(Spreadsheet!V558)=0),AND(NOT(ISBLANK(Spreadsheet!C558)),LEN(Spreadsheet!V558)&gt;0,LEN(Spreadsheet!V558)&lt;=50))</f>
        <v>1</v>
      </c>
      <c r="BB558" s="5" t="b">
        <f t="array" ref="BB558">IF(AND(ISBLANK(Spreadsheet!C558),LEN(Spreadsheet!W558)=0),TRUE,ISNUMBER(MATCH(TRUE,EXACT(Spreadsheet!W558,States),0)))</f>
        <v>1</v>
      </c>
      <c r="BC558" s="5" t="b">
        <f>OR(AND(ISBLANK(Spreadsheet!C558),LEN(Spreadsheet!X558)=0),AND(NOT(ISBLANK(Spreadsheet!C558)),LEN(Spreadsheet!X558)&gt;0,LEN(Spreadsheet!X558)=5,ISNUMBER(VALUE(Spreadsheet!X558))))</f>
        <v>1</v>
      </c>
      <c r="BD558" s="5" t="b">
        <f>OR(ISBLANK(Spreadsheet!Z558),LEN(Spreadsheet!Z558)&lt;=50)</f>
        <v>1</v>
      </c>
      <c r="BE558" s="5" t="b">
        <f>ISBLANK(Spreadsheet!AA558)</f>
        <v>1</v>
      </c>
      <c r="BF558" s="5" t="b">
        <f>ISBLANK(Spreadsheet!AB558)</f>
        <v>1</v>
      </c>
      <c r="BG558" s="5" t="b">
        <f>IF(ISERROR(DATEVALUE(TEXT(Spreadsheet!AC558,"mm/dd/yyyy")) &gt; DATEVALUE(TEXT(Spreadsheet!J558,"mm/dd/yyyy"))),IF(OR(AND(ISBLANK(Spreadsheet!AC558),ISBLANK(Spreadsheet!C558)),AND(NOT(ISBLANK(Spreadsheet!C558)),ISBLANK(Spreadsheet!AC558),NOT(ISBLANK(Spreadsheet!D558)))),TRUE,FALSE),IF(DATEVALUE(TEXT(Spreadsheet!AC558,"mm/dd/yyyy")) &gt; DATEVALUE(TEXT(Spreadsheet!J558,"mm/dd/yyyy")),TRUE,FALSE))</f>
        <v>1</v>
      </c>
      <c r="BH558" s="5" t="b">
        <f>OR(AND(ISBLANK(Spreadsheet!C558),ISBLANK(Spreadsheet!AE558)),AND(NOT(ISBLANK(Spreadsheet!C558)),NOT(ISBLANK(Spreadsheet!D558)),ISBLANK(Spreadsheet!AE558)),AND(NOT(ISBLANK(Spreadsheet!C558)),ISBLANK(Spreadsheet!D558),NOT(ISBLANK(Spreadsheet!AE558)),LEN(Spreadsheet!AE558)&lt;=100))</f>
        <v>1</v>
      </c>
      <c r="BI558" s="5" t="b">
        <f t="array" ref="BI558">IF(ISBLANK(Spreadsheet!AF558),TRUE,ISNUMBER(MATCH(TRUE,EXACT(Spreadsheet!AF558,CobraShortReasons),0)))</f>
        <v>1</v>
      </c>
      <c r="BJ558" s="5" t="b">
        <f ca="1">IF(ISERROR(DATEVALUE(TEXT(Spreadsheet!AG558,"mm/dd/yyyy")) &gt; TODAY()),IF(ISBLANK(Spreadsheet!AG558),TRUE,FALSE),IF(DATEVALUE(TEXT(Spreadsheet!AG558,"mm/dd/yyyy")) &gt; TODAY(),FALSE,TRUE))</f>
        <v>1</v>
      </c>
      <c r="BK558" s="5" t="b">
        <f>OR(ISBLANK(Spreadsheet!AH558),LEN(Spreadsheet!AH558)&lt;=25)</f>
        <v>1</v>
      </c>
      <c r="BL558" s="5" t="b">
        <f t="array" aca="1" ref="BL558" ca="1">IF(ISBLANK(Spreadsheet!AI558),TRUE,ISNUMBER(MATCH(TRUE,EXACT(Spreadsheet!AI558,INDIRECT(Spreadsheet!$D$2)),0)))</f>
        <v>1</v>
      </c>
      <c r="BM558" s="5" t="b">
        <f t="array" aca="1" ref="BM558" ca="1">IF(ISBLANK(Spreadsheet!AJ558),TRUE,ISNUMBER(MATCH(TRUE,EXACT(Spreadsheet!AJ558,INDIRECT(Spreadsheet!BJ558)),0)))</f>
        <v>1</v>
      </c>
      <c r="BN558" s="5" t="b">
        <f t="array" ref="BN558">IF(ISBLANK(Spreadsheet!AK558),TRUE,ISNUMBER(MATCH(TRUE,EXACT(Spreadsheet!AK558,DentalPlans),0)))</f>
        <v>1</v>
      </c>
      <c r="BO558" s="5" t="b">
        <f t="array" aca="1" ref="BO558" ca="1">IF(ISBLANK(Spreadsheet!AL558),TRUE,ISNUMBER(MATCH(TRUE,EXACT(Spreadsheet!AL558,INDIRECT(Spreadsheet!BK558)),0)))</f>
        <v>1</v>
      </c>
      <c r="BP558" s="5" t="b">
        <f t="array" ref="BP558">IF(ISBLANK(Spreadsheet!AM558),TRUE,ISNUMBER(MATCH(TRUE,EXACT(Spreadsheet!AM558,VisionPlans),0)))</f>
        <v>1</v>
      </c>
      <c r="BQ558" s="5" t="b">
        <f t="array" aca="1" ref="BQ558" ca="1">IF(ISBLANK(Spreadsheet!AN558),TRUE,ISNUMBER(MATCH(TRUE,EXACT(Spreadsheet!AN558,INDIRECT(Spreadsheet!BL558)),0)))</f>
        <v>1</v>
      </c>
      <c r="BR558" s="5" t="b">
        <f t="array" ref="BR558">IF(ISBLANK(Spreadsheet!AO558),TRUE,ISNUMBER(MATCH(TRUE,EXACT(Spreadsheet!AO558,LifeBenefitClasses),0)))</f>
        <v>1</v>
      </c>
      <c r="BS558" s="5" t="b">
        <f>IF(OR(ISBLANK(Spreadsheet!AO558), Spreadsheet!AO558="Waive"),IF(ISBLANK(Spreadsheet!AP558),TRUE,FALSE),IF(OR(AND(NOT(ISBLANK(Spreadsheet!AO558)),ISBLANK(Spreadsheet!AP558)),NOT(ISNUMBER(VALUE(Spreadsheet!AP558)))),FALSE,IF(OR(AND(Spreadsheet!AP558&lt;6,MOD(Spreadsheet!AP558*10,5)=0), MOD(Spreadsheet!AP558,5000)=0),TRUE,FALSE)))</f>
        <v>1</v>
      </c>
      <c r="BT558" s="5" t="b">
        <f t="array" ref="BT558">IF(ISBLANK(Spreadsheet!AQ558),TRUE,ISNUMBER(MATCH(TRUE,EXACT(Spreadsheet!AQ558,EnrollWaive),0)))</f>
        <v>1</v>
      </c>
      <c r="BU558" s="5" t="b">
        <f t="array" ref="BU558">IF(ISBLANK(Spreadsheet!AR558),TRUE,ISNUMBER(MATCH(TRUE,EXACT(Spreadsheet!AR558,LifeBenefitClasses),0)))</f>
        <v>1</v>
      </c>
      <c r="BV558" s="5" t="b">
        <f>IF(OR(ISBLANK(Spreadsheet!AR558), Spreadsheet!AR558="Waive"),IF(ISBLANK(Spreadsheet!AS558),TRUE,FALSE),IF(OR(AND(NOT(ISBLANK(Spreadsheet!AR558)),ISBLANK(Spreadsheet!AS558)),NOT(ISNUMBER(VALUE(Spreadsheet!AS558)))),FALSE,IF(OR(AND(Spreadsheet!AS558&lt;6,MOD(Spreadsheet!AS558*10,5)=0), MOD(Spreadsheet!AS558,10000)=0),TRUE,FALSE)))</f>
        <v>1</v>
      </c>
      <c r="BW558" s="5" t="b">
        <f t="array" ref="BW558">IF(ISBLANK(Spreadsheet!AT558),TRUE,ISNUMBER(MATCH(TRUE,EXACT(Spreadsheet!AT558,LifeBenefitClasses),0)))</f>
        <v>1</v>
      </c>
      <c r="BX558" s="5" t="b">
        <f>IF(OR(ISBLANK(Spreadsheet!AT558), Spreadsheet!AT558="Waive"),IF(ISBLANK(Spreadsheet!AU558),TRUE,FALSE),IF(OR(AND(NOT(ISBLANK(Spreadsheet!AT558)),ISBLANK(Spreadsheet!AU558)),NOT(ISNUMBER(VALUE(Spreadsheet!AU558)))),FALSE,IF(AND(NOT(OR(ISBLANK(Spreadsheet!AT558),Spreadsheet!AT558="Waive")),NOT(OR(ISBLANK(Spreadsheet!AR558),Spreadsheet!AR558="Waive")),MOD(Spreadsheet!AU558,5000)=0, Spreadsheet!AU558&lt;=(Spreadsheet!AS558*0.5)),TRUE,FALSE)))</f>
        <v>1</v>
      </c>
      <c r="BY558" s="5" t="b">
        <f t="array" ref="BY558">IF(ISBLANK(Spreadsheet!AV558),TRUE,ISNUMBER(MATCH(TRUE,EXACT(Spreadsheet!AV558,EnrollWaive),0)))</f>
        <v>1</v>
      </c>
      <c r="BZ558" s="5" t="b">
        <f t="array" ref="BZ558">IF(ISBLANK(Spreadsheet!AW558),TRUE,ISNUMBER(MATCH(TRUE,EXACT(Spreadsheet!AW558,LifeBenefitClasses),0)))</f>
        <v>1</v>
      </c>
      <c r="CA558" s="5" t="b">
        <f t="array" ref="CA558">IF(ISBLANK(Spreadsheet!AX558),TRUE,ISNUMBER(MATCH(TRUE,EXACT(Spreadsheet!AX558,LifeBenefitClasses),0)))</f>
        <v>1</v>
      </c>
      <c r="CB558" s="5" t="b">
        <f t="array" ref="CB558">IF(ISBLANK(Spreadsheet!AY558),TRUE,ISNUMBER(MATCH(TRUE,EXACT(Spreadsheet!AY558,LifeBenefitClasses),0)))</f>
        <v>1</v>
      </c>
      <c r="CC558" s="5" t="b">
        <f t="array" ref="CC558">IF(ISBLANK(Spreadsheet!AZ558),TRUE,ISNUMBER(MATCH(TRUE,EXACT(Spreadsheet!AZ558,LifeBenefitClasses),0)))</f>
        <v>1</v>
      </c>
      <c r="CD558" s="5" t="b">
        <f t="array" ref="CD558">IF(ISBLANK(Spreadsheet!BA558),TRUE,ISNUMBER(MATCH(TRUE,EXACT(Spreadsheet!BA558,LifeBenefitClasses),0)))</f>
        <v>1</v>
      </c>
      <c r="CE558" s="5" t="b">
        <f>IF(OR(ISBLANK(Spreadsheet!BA558), Spreadsheet!BA558="Waive"),IF(ISBLANK(Spreadsheet!BB558),TRUE,FALSE),IF(OR(AND(NOT(ISBLANK(Spreadsheet!BA558)),ISBLANK(Spreadsheet!BB558)),NOT(ISNUMBER(VALUE(Spreadsheet!BB558))),ISBLANK(Spreadsheet!BC558),NOT(ISNUMBER(VALUE(Spreadsheet!BC558)))),FALSE,IF(AND(Spreadsheet!BB558&gt;=50000,Spreadsheet!BB558&lt;=250000,MOD(Spreadsheet!BB558,10000)=0,Spreadsheet!BB558&lt;=(10*Spreadsheet!BC558)),TRUE,FALSE)))</f>
        <v>1</v>
      </c>
      <c r="CF558" s="5" t="b">
        <f>IF(NOT(ISBLANK(Spreadsheet!BC558)),AND(ISNUMBER(VALUE(Spreadsheet!BC558)),Spreadsheet!BC558&gt;0),AND(OR(ISBLANK(Spreadsheet!AO558),Spreadsheet!AO558="Waive",AND(NOT(OR(ISBLANK(Spreadsheet!AO558),Spreadsheet!AO558="Waive")),Spreadsheet!AP558&gt;=6)),OR(ISBLANK(Spreadsheet!AR558),AND(NOT(OR(ISBLANK(Spreadsheet!AR558),Spreadsheet!AR558="Waive")),Spreadsheet!AS558&gt;=6)),OR(ISBLANK(Spreadsheet!AW558)),OR(ISBLANK(Spreadsheet!AX558)),OR(ISBLANK(Spreadsheet!AY558)),OR(ISBLANK(Spreadsheet!AZ558)),OR(ISBLANK(Spreadsheet!BA558),Spreadsheet!BA558="Waive")))</f>
        <v>1</v>
      </c>
      <c r="CG558" s="5" t="b">
        <f t="shared" ca="1" si="39"/>
        <v>1</v>
      </c>
    </row>
    <row r="559" spans="8:85" x14ac:dyDescent="0.3">
      <c r="H559" s="5">
        <f t="shared" ca="1" si="40"/>
        <v>2</v>
      </c>
      <c r="I559" s="5" t="str">
        <f t="shared" ca="1" si="38"/>
        <v/>
      </c>
      <c r="J559" s="5" t="str">
        <f>IF(AND(NOT(ISBLANK(Spreadsheet!C559)),ISBLANK(Spreadsheet!D559)),Spreadsheet!F559&amp;" "&amp;Spreadsheet!H559,"")</f>
        <v/>
      </c>
      <c r="K559" s="5">
        <f>IF(AND(NOT(ISBLANK(Spreadsheet!C559)),ISBLANK(Spreadsheet!D559)),COUNTIFS(Spreadsheet!E560:E$786,"=Child",Spreadsheet!C560:C$786, "="&amp;Spreadsheet!C559) + COUNTIFS(Spreadsheet!E560:E$786,"=Step-child",Spreadsheet!C560:C$786, "="&amp;Spreadsheet!C559),0)</f>
        <v>0</v>
      </c>
      <c r="L559" s="5">
        <f>IF(NOT(ISBLANK(J559)),COUNTIFS(Spreadsheet!E560:E$786,"=Wife",Spreadsheet!C560:C$786, "="&amp;Spreadsheet!C559) + COUNTIFS(Spreadsheet!E560:E$786,"=Husband",Spreadsheet!C560:C$786, "="&amp;Spreadsheet!C559),0)</f>
        <v>0</v>
      </c>
      <c r="M559" s="5">
        <f>IF(NOT(ISBLANK(Spreadsheet!AJ559)),VLOOKUP(Spreadsheet!AJ559,'Drop Downs'!$P$2:$R$16,3,FALSE),0)</f>
        <v>0</v>
      </c>
      <c r="N559" s="5">
        <f>IF(NOT(ISBLANK(Spreadsheet!AJ559)), VLOOKUP(Spreadsheet!AJ559,'Drop Downs'!$P$2:$R$16,2,FALSE),0)</f>
        <v>0</v>
      </c>
      <c r="O559" s="5">
        <f>IF(NOT(ISBLANK(Spreadsheet!AL559)),VLOOKUP(Spreadsheet!AL559,'Drop Downs'!$P$2:$R$16,3,FALSE), 0)</f>
        <v>0</v>
      </c>
      <c r="P559" s="5">
        <f>IF(NOT(ISBLANK(Spreadsheet!AL559)),VLOOKUP(Spreadsheet!AL559,'Drop Downs'!$P$2:$R$16,2,FALSE),0)</f>
        <v>0</v>
      </c>
      <c r="Q559" s="5">
        <f>IF(NOT(ISBLANK(Spreadsheet!AN559)),VLOOKUP(Spreadsheet!AN559,'Drop Downs'!$P$2:$R$16,3,FALSE),0)</f>
        <v>0</v>
      </c>
      <c r="R559" s="5">
        <f>IF(NOT(ISBLANK(Spreadsheet!AN559)),VLOOKUP(Spreadsheet!AN559,'Drop Downs'!$P$2:$R$16,2,FALSE),0)</f>
        <v>0</v>
      </c>
      <c r="S559" s="5" t="str">
        <f>IF(OR(M559&gt;K559,N559&gt;L559,O559&gt;K559, Q559&gt;K559,N559&gt;L559, P559&gt;L559, R559&gt;L559),"Member currently has a coverage election over what he/she needs.  Please add more dependents or adjust the coverage election.","")&amp;(IF(AND(NOT(ISBLANK(Spreadsheet!C559)),NOT(ISBLANK(Spreadsheet!D559)),ISBLANK(Spreadsheet!E559)),"Dependent lacks a relationship to member.Please select one from the drop-down.",""))</f>
        <v/>
      </c>
      <c r="T559" s="5" t="b">
        <f t="shared" si="41"/>
        <v>1</v>
      </c>
      <c r="U559" s="5" t="b">
        <f>OR(ISBLANK(Spreadsheet!C559),IF(NOT(ISBLANK(Spreadsheet!D559)),NOT(ISBLANK(Spreadsheet!E559)),TRUE))</f>
        <v>1</v>
      </c>
      <c r="V559" s="5" t="b">
        <f>OR(ISBLANK(Spreadsheet!C559), NOT(ISBLANK(Spreadsheet!I559)))</f>
        <v>1</v>
      </c>
      <c r="W559" s="5" t="b">
        <f>OR(ISBLANK(Spreadsheet!D559),NOT(ISBLANK(Spreadsheet!C559)))</f>
        <v>1</v>
      </c>
      <c r="X559" s="155" t="str">
        <f>REPT("0",MIN(FIND({1,2,3,4,5,6,7,8,9},Spreadsheet!C559&amp;"123456789"))-1)&amp;IF(ISBLANK(Spreadsheet!C559),"",SUMPRODUCT(MID(0&amp;Spreadsheet!C559,LARGE(INDEX(ISNUMBER(--MID(Spreadsheet!C559,ROW($1:$225),1))*
 ROW($1:$225),0),ROW($1:$225))+1,1)*10^ROW($1:$225)/10))</f>
        <v/>
      </c>
      <c r="Y559" s="5" t="b">
        <f>IF(NOT(ISBLANK(Spreadsheet!C559)),IF(AND(ISNUMBER(VALUE(Spreadsheet!C559)), LEN(Spreadsheet!C559)=9),TRUE,FALSE),TRUE)</f>
        <v>1</v>
      </c>
      <c r="Z559" s="155" t="str">
        <f>REPT("0",MIN(FIND({1,2,3,4,5,6,7,8,9},Spreadsheet!D559&amp;"123456789"))-1)&amp;IF(ISBLANK(Spreadsheet!D559),"",SUMPRODUCT(MID(0&amp;Spreadsheet!D559,LARGE(INDEX(ISNUMBER(--MID(Spreadsheet!D559,ROW($1:$225),1))*
 ROW($1:$225),0),ROW($1:$225))+1,1)*10^ROW($1:$225)/10))</f>
        <v/>
      </c>
      <c r="AA559" s="5" t="b">
        <f>IF(AND(NOT(ISBLANK(Spreadsheet!D559)),NOT(ISBLANK(Spreadsheet!C559))),IF(AND(ISNUMBER(VALUE(Spreadsheet!D559)), LEN(Spreadsheet!D559)=9),TRUE,FALSE),IF(AND(NOT(ISBLANK(Spreadsheet!D559)),ISBLANK(Spreadsheet!C559)),FALSE,TRUE))</f>
        <v>1</v>
      </c>
      <c r="AB559" s="5" t="b">
        <f>OR(ISBLANK(Spreadsheet!Y559),IF(NOT(ISBLANK(Spreadsheet!Y559)),LEN(Spreadsheet!Y559)=10,ISNUMBER(VALUE(Spreadsheet!Y559))))</f>
        <v>1</v>
      </c>
      <c r="AC559" s="5" t="b">
        <f>OR(ISBLANK(Spreadsheet!AI559), AND(NOT(ISBLANK(Spreadsheet!AJ559)), NOT(ISNUMBER(SEARCH("Waive",Spreadsheet!AJ559)))))</f>
        <v>1</v>
      </c>
      <c r="AD559" s="5" t="b">
        <f>OR(ISBLANK(Spreadsheet!AK559), AND(NOT(ISBLANK(Spreadsheet!AL559)), NOT(ISNUMBER(SEARCH("Waive",Spreadsheet!AL559)))))</f>
        <v>1</v>
      </c>
      <c r="AE559" s="5" t="b">
        <f>OR(ISBLANK(Spreadsheet!AM559), AND(NOT(ISBLANK(Spreadsheet!AN559)), NOT(ISNUMBER(SEARCH("Waive", Spreadsheet!AN559)))))</f>
        <v>1</v>
      </c>
      <c r="AF559" s="5" t="b">
        <f>OR(ISBLANK(Spreadsheet!C559), NOT(ISBLANK(Spreadsheet!D559)),NOT(ISBLANK(Spreadsheet!L559)))</f>
        <v>1</v>
      </c>
      <c r="AG559" s="5" t="b">
        <f>IF(AND(NOT(ISBLANK(Spreadsheet!C559)), NOT(ISBLANK(Spreadsheet!D559)),Spreadsheet!C559&lt;&gt;Spreadsheet!D559),IF(ISERROR(VLOOKUP(Spreadsheet!C559, Spreadsheet!$C$6:'Spreadsheet'!$C558,1,FALSE)), FALSE, TRUE),TRUE)</f>
        <v>1</v>
      </c>
      <c r="AH559" s="5" t="b">
        <f>Spreadsheet!$B$2=Spreadsheet!AD559</f>
        <v>1</v>
      </c>
      <c r="AI559" s="5" t="b">
        <f>IF(ISBLANK(Spreadsheet!G559),TRUE,IF(OR(LEN(Spreadsheet!G559)&gt;1,ISNUMBER(VALUE(Spreadsheet!G559))),FALSE,TRUE))</f>
        <v>1</v>
      </c>
      <c r="AJ559" s="5" t="b">
        <f>OR(ISBLANK(Spreadsheet!C559), NOT(ISBLANK(Spreadsheet!B559)), NOT(ISBLANK(Spreadsheet!D559)))</f>
        <v>1</v>
      </c>
      <c r="AK559" s="5" t="b">
        <f t="array" ref="AK559">IF(OR(AND(ISBLANK(Spreadsheet!E559),ISBLANK(Spreadsheet!D559),NOT(ISBLANK(Spreadsheet!C559))),AND(ISBLANK(Spreadsheet!E559),ISBLANK(Spreadsheet!D559),ISBLANK(Spreadsheet!C559))),TRUE,ISNUMBER(MATCH(TRUE,EXACT(Spreadsheet!E559,Relationships),0)))</f>
        <v>1</v>
      </c>
      <c r="AL559" s="5" t="b">
        <f>IF(NOT(ISBLANK(Spreadsheet!C559)),IF(OR(ISBLANK(Spreadsheet!F559),LEN(Spreadsheet!F559)&gt;40),FALSE,TRUE),TRUE)</f>
        <v>1</v>
      </c>
      <c r="AM559" s="5" t="b">
        <f>IF(NOT(ISBLANK(Spreadsheet!C559)),IF(OR(ISBLANK(Spreadsheet!H559),LEN(Spreadsheet!H559)&gt;40),FALSE,TRUE),TRUE)</f>
        <v>1</v>
      </c>
      <c r="AN559" s="5" t="b">
        <f t="array" ref="AN559">IF(ISBLANK(Spreadsheet!I559),TRUE,ISNUMBER(MATCH(TRUE,EXACT(Spreadsheet!I559,GenderValues),0)))</f>
        <v>1</v>
      </c>
      <c r="AO559" s="5" t="b">
        <f ca="1">IF(ISERROR(DATEVALUE(TEXT(Spreadsheet!J559,"mm/dd/yyyy")) &gt; TODAY()),IF(AND(ISBLANK(Spreadsheet!J559),ISBLANK(Spreadsheet!C559)),TRUE,FALSE),IF(DATEVALUE(TEXT(Spreadsheet!J559,"mm/dd/yyyy")) &gt; TODAY(),FALSE,TRUE))</f>
        <v>1</v>
      </c>
      <c r="AP559" s="5" t="b">
        <f>OR(ISBLANK(Spreadsheet!K559),LEN(Spreadsheet!K559)&lt;=100)</f>
        <v>1</v>
      </c>
      <c r="AQ559" s="5" t="b">
        <f t="array" ref="AQ559">IF(OR(AND(ISBLANK(Spreadsheet!L559),ISBLANK(Spreadsheet!C559)),AND(NOT(ISBLANK(Spreadsheet!C559)),NOT(ISBLANK(Spreadsheet!D559)))),TRUE,ISNUMBER(MATCH(TRUE,EXACT(Spreadsheet!L559,MaritalStatus),0)))</f>
        <v>1</v>
      </c>
      <c r="AR559" s="5" t="b">
        <f ca="1">IF(ISERROR(DATEVALUE(TEXT(Spreadsheet!M559,"mm/dd/yyyy")) &gt; TODAY()),IF(ISBLANK(Spreadsheet!M559),TRUE,FALSE),IF(DATEVALUE(TEXT(Spreadsheet!M559,"mm/dd/yyyy")) &gt; TODAY(),FALSE,TRUE))</f>
        <v>1</v>
      </c>
      <c r="AS559" s="5" t="b">
        <f>OR(ISBLANK(Spreadsheet!N559),LEN(Spreadsheet!N559)&lt;=100)</f>
        <v>1</v>
      </c>
      <c r="AT559" s="5" t="b">
        <f>OR(ISBLANK(Spreadsheet!O559),UPPER(Spreadsheet!O559)="YES")</f>
        <v>1</v>
      </c>
      <c r="AU559" s="5" t="b">
        <f>OR(ISBLANK(Spreadsheet!P559),UPPER(Spreadsheet!P559)="YES")</f>
        <v>1</v>
      </c>
      <c r="AV559" s="5" t="b">
        <f t="array" ref="AV559">IF(ISBLANK(Spreadsheet!Q559),TRUE,ISNUMBER(MATCH(TRUE,EXACT(Spreadsheet!Q559,OnGroupsPriorIns),0)))</f>
        <v>1</v>
      </c>
      <c r="AW559" s="5" t="b">
        <f>OR(ISBLANK(Spreadsheet!R559),UPPER(Spreadsheet!R559)="YES")</f>
        <v>1</v>
      </c>
      <c r="AX559" s="5" t="b">
        <f>OR(ISBLANK(Spreadsheet!S559),UPPER(Spreadsheet!S559)="YES")</f>
        <v>1</v>
      </c>
      <c r="AY559" s="5" t="b">
        <f>OR(AND(ISBLANK(Spreadsheet!C559),LEN(Spreadsheet!T559)=0),AND(NOT(ISBLANK(Spreadsheet!C559)),LEN(Spreadsheet!T559)&gt;0,LEN(Spreadsheet!T559)&lt;=50))</f>
        <v>1</v>
      </c>
      <c r="AZ559" s="5" t="b">
        <f>OR(LEN(Spreadsheet!U559)=0,AND(LEN(Spreadsheet!U559)&gt;0,LEN(Spreadsheet!U559)&lt;=50))</f>
        <v>1</v>
      </c>
      <c r="BA559" s="5" t="b">
        <f>OR(AND(ISBLANK(Spreadsheet!C559),LEN(Spreadsheet!V559)=0),AND(NOT(ISBLANK(Spreadsheet!C559)),LEN(Spreadsheet!V559)&gt;0,LEN(Spreadsheet!V559)&lt;=50))</f>
        <v>1</v>
      </c>
      <c r="BB559" s="5" t="b">
        <f t="array" ref="BB559">IF(AND(ISBLANK(Spreadsheet!C559),LEN(Spreadsheet!W559)=0),TRUE,ISNUMBER(MATCH(TRUE,EXACT(Spreadsheet!W559,States),0)))</f>
        <v>1</v>
      </c>
      <c r="BC559" s="5" t="b">
        <f>OR(AND(ISBLANK(Spreadsheet!C559),LEN(Spreadsheet!X559)=0),AND(NOT(ISBLANK(Spreadsheet!C559)),LEN(Spreadsheet!X559)&gt;0,LEN(Spreadsheet!X559)=5,ISNUMBER(VALUE(Spreadsheet!X559))))</f>
        <v>1</v>
      </c>
      <c r="BD559" s="5" t="b">
        <f>OR(ISBLANK(Spreadsheet!Z559),LEN(Spreadsheet!Z559)&lt;=50)</f>
        <v>1</v>
      </c>
      <c r="BE559" s="5" t="b">
        <f>ISBLANK(Spreadsheet!AA559)</f>
        <v>1</v>
      </c>
      <c r="BF559" s="5" t="b">
        <f>ISBLANK(Spreadsheet!AB559)</f>
        <v>1</v>
      </c>
      <c r="BG559" s="5" t="b">
        <f>IF(ISERROR(DATEVALUE(TEXT(Spreadsheet!AC559,"mm/dd/yyyy")) &gt; DATEVALUE(TEXT(Spreadsheet!J559,"mm/dd/yyyy"))),IF(OR(AND(ISBLANK(Spreadsheet!AC559),ISBLANK(Spreadsheet!C559)),AND(NOT(ISBLANK(Spreadsheet!C559)),ISBLANK(Spreadsheet!AC559),NOT(ISBLANK(Spreadsheet!D559)))),TRUE,FALSE),IF(DATEVALUE(TEXT(Spreadsheet!AC559,"mm/dd/yyyy")) &gt; DATEVALUE(TEXT(Spreadsheet!J559,"mm/dd/yyyy")),TRUE,FALSE))</f>
        <v>1</v>
      </c>
      <c r="BH559" s="5" t="b">
        <f>OR(AND(ISBLANK(Spreadsheet!C559),ISBLANK(Spreadsheet!AE559)),AND(NOT(ISBLANK(Spreadsheet!C559)),NOT(ISBLANK(Spreadsheet!D559)),ISBLANK(Spreadsheet!AE559)),AND(NOT(ISBLANK(Spreadsheet!C559)),ISBLANK(Spreadsheet!D559),NOT(ISBLANK(Spreadsheet!AE559)),LEN(Spreadsheet!AE559)&lt;=100))</f>
        <v>1</v>
      </c>
      <c r="BI559" s="5" t="b">
        <f t="array" ref="BI559">IF(ISBLANK(Spreadsheet!AF559),TRUE,ISNUMBER(MATCH(TRUE,EXACT(Spreadsheet!AF559,CobraShortReasons),0)))</f>
        <v>1</v>
      </c>
      <c r="BJ559" s="5" t="b">
        <f ca="1">IF(ISERROR(DATEVALUE(TEXT(Spreadsheet!AG559,"mm/dd/yyyy")) &gt; TODAY()),IF(ISBLANK(Spreadsheet!AG559),TRUE,FALSE),IF(DATEVALUE(TEXT(Spreadsheet!AG559,"mm/dd/yyyy")) &gt; TODAY(),FALSE,TRUE))</f>
        <v>1</v>
      </c>
      <c r="BK559" s="5" t="b">
        <f>OR(ISBLANK(Spreadsheet!AH559),LEN(Spreadsheet!AH559)&lt;=25)</f>
        <v>1</v>
      </c>
      <c r="BL559" s="5" t="b">
        <f t="array" aca="1" ref="BL559" ca="1">IF(ISBLANK(Spreadsheet!AI559),TRUE,ISNUMBER(MATCH(TRUE,EXACT(Spreadsheet!AI559,INDIRECT(Spreadsheet!$D$2)),0)))</f>
        <v>1</v>
      </c>
      <c r="BM559" s="5" t="b">
        <f t="array" aca="1" ref="BM559" ca="1">IF(ISBLANK(Spreadsheet!AJ559),TRUE,ISNUMBER(MATCH(TRUE,EXACT(Spreadsheet!AJ559,INDIRECT(Spreadsheet!BJ559)),0)))</f>
        <v>1</v>
      </c>
      <c r="BN559" s="5" t="b">
        <f t="array" ref="BN559">IF(ISBLANK(Spreadsheet!AK559),TRUE,ISNUMBER(MATCH(TRUE,EXACT(Spreadsheet!AK559,DentalPlans),0)))</f>
        <v>1</v>
      </c>
      <c r="BO559" s="5" t="b">
        <f t="array" aca="1" ref="BO559" ca="1">IF(ISBLANK(Spreadsheet!AL559),TRUE,ISNUMBER(MATCH(TRUE,EXACT(Spreadsheet!AL559,INDIRECT(Spreadsheet!BK559)),0)))</f>
        <v>1</v>
      </c>
      <c r="BP559" s="5" t="b">
        <f t="array" ref="BP559">IF(ISBLANK(Spreadsheet!AM559),TRUE,ISNUMBER(MATCH(TRUE,EXACT(Spreadsheet!AM559,VisionPlans),0)))</f>
        <v>1</v>
      </c>
      <c r="BQ559" s="5" t="b">
        <f t="array" aca="1" ref="BQ559" ca="1">IF(ISBLANK(Spreadsheet!AN559),TRUE,ISNUMBER(MATCH(TRUE,EXACT(Spreadsheet!AN559,INDIRECT(Spreadsheet!BL559)),0)))</f>
        <v>1</v>
      </c>
      <c r="BR559" s="5" t="b">
        <f t="array" ref="BR559">IF(ISBLANK(Spreadsheet!AO559),TRUE,ISNUMBER(MATCH(TRUE,EXACT(Spreadsheet!AO559,LifeBenefitClasses),0)))</f>
        <v>1</v>
      </c>
      <c r="BS559" s="5" t="b">
        <f>IF(OR(ISBLANK(Spreadsheet!AO559), Spreadsheet!AO559="Waive"),IF(ISBLANK(Spreadsheet!AP559),TRUE,FALSE),IF(OR(AND(NOT(ISBLANK(Spreadsheet!AO559)),ISBLANK(Spreadsheet!AP559)),NOT(ISNUMBER(VALUE(Spreadsheet!AP559)))),FALSE,IF(OR(AND(Spreadsheet!AP559&lt;6,MOD(Spreadsheet!AP559*10,5)=0), MOD(Spreadsheet!AP559,5000)=0),TRUE,FALSE)))</f>
        <v>1</v>
      </c>
      <c r="BT559" s="5" t="b">
        <f t="array" ref="BT559">IF(ISBLANK(Spreadsheet!AQ559),TRUE,ISNUMBER(MATCH(TRUE,EXACT(Spreadsheet!AQ559,EnrollWaive),0)))</f>
        <v>1</v>
      </c>
      <c r="BU559" s="5" t="b">
        <f t="array" ref="BU559">IF(ISBLANK(Spreadsheet!AR559),TRUE,ISNUMBER(MATCH(TRUE,EXACT(Spreadsheet!AR559,LifeBenefitClasses),0)))</f>
        <v>1</v>
      </c>
      <c r="BV559" s="5" t="b">
        <f>IF(OR(ISBLANK(Spreadsheet!AR559), Spreadsheet!AR559="Waive"),IF(ISBLANK(Spreadsheet!AS559),TRUE,FALSE),IF(OR(AND(NOT(ISBLANK(Spreadsheet!AR559)),ISBLANK(Spreadsheet!AS559)),NOT(ISNUMBER(VALUE(Spreadsheet!AS559)))),FALSE,IF(OR(AND(Spreadsheet!AS559&lt;6,MOD(Spreadsheet!AS559*10,5)=0), MOD(Spreadsheet!AS559,10000)=0),TRUE,FALSE)))</f>
        <v>1</v>
      </c>
      <c r="BW559" s="5" t="b">
        <f t="array" ref="BW559">IF(ISBLANK(Spreadsheet!AT559),TRUE,ISNUMBER(MATCH(TRUE,EXACT(Spreadsheet!AT559,LifeBenefitClasses),0)))</f>
        <v>1</v>
      </c>
      <c r="BX559" s="5" t="b">
        <f>IF(OR(ISBLANK(Spreadsheet!AT559), Spreadsheet!AT559="Waive"),IF(ISBLANK(Spreadsheet!AU559),TRUE,FALSE),IF(OR(AND(NOT(ISBLANK(Spreadsheet!AT559)),ISBLANK(Spreadsheet!AU559)),NOT(ISNUMBER(VALUE(Spreadsheet!AU559)))),FALSE,IF(AND(NOT(OR(ISBLANK(Spreadsheet!AT559),Spreadsheet!AT559="Waive")),NOT(OR(ISBLANK(Spreadsheet!AR559),Spreadsheet!AR559="Waive")),MOD(Spreadsheet!AU559,5000)=0, Spreadsheet!AU559&lt;=(Spreadsheet!AS559*0.5)),TRUE,FALSE)))</f>
        <v>1</v>
      </c>
      <c r="BY559" s="5" t="b">
        <f t="array" ref="BY559">IF(ISBLANK(Spreadsheet!AV559),TRUE,ISNUMBER(MATCH(TRUE,EXACT(Spreadsheet!AV559,EnrollWaive),0)))</f>
        <v>1</v>
      </c>
      <c r="BZ559" s="5" t="b">
        <f t="array" ref="BZ559">IF(ISBLANK(Spreadsheet!AW559),TRUE,ISNUMBER(MATCH(TRUE,EXACT(Spreadsheet!AW559,LifeBenefitClasses),0)))</f>
        <v>1</v>
      </c>
      <c r="CA559" s="5" t="b">
        <f t="array" ref="CA559">IF(ISBLANK(Spreadsheet!AX559),TRUE,ISNUMBER(MATCH(TRUE,EXACT(Spreadsheet!AX559,LifeBenefitClasses),0)))</f>
        <v>1</v>
      </c>
      <c r="CB559" s="5" t="b">
        <f t="array" ref="CB559">IF(ISBLANK(Spreadsheet!AY559),TRUE,ISNUMBER(MATCH(TRUE,EXACT(Spreadsheet!AY559,LifeBenefitClasses),0)))</f>
        <v>1</v>
      </c>
      <c r="CC559" s="5" t="b">
        <f t="array" ref="CC559">IF(ISBLANK(Spreadsheet!AZ559),TRUE,ISNUMBER(MATCH(TRUE,EXACT(Spreadsheet!AZ559,LifeBenefitClasses),0)))</f>
        <v>1</v>
      </c>
      <c r="CD559" s="5" t="b">
        <f t="array" ref="CD559">IF(ISBLANK(Spreadsheet!BA559),TRUE,ISNUMBER(MATCH(TRUE,EXACT(Spreadsheet!BA559,LifeBenefitClasses),0)))</f>
        <v>1</v>
      </c>
      <c r="CE559" s="5" t="b">
        <f>IF(OR(ISBLANK(Spreadsheet!BA559), Spreadsheet!BA559="Waive"),IF(ISBLANK(Spreadsheet!BB559),TRUE,FALSE),IF(OR(AND(NOT(ISBLANK(Spreadsheet!BA559)),ISBLANK(Spreadsheet!BB559)),NOT(ISNUMBER(VALUE(Spreadsheet!BB559))),ISBLANK(Spreadsheet!BC559),NOT(ISNUMBER(VALUE(Spreadsheet!BC559)))),FALSE,IF(AND(Spreadsheet!BB559&gt;=50000,Spreadsheet!BB559&lt;=250000,MOD(Spreadsheet!BB559,10000)=0,Spreadsheet!BB559&lt;=(10*Spreadsheet!BC559)),TRUE,FALSE)))</f>
        <v>1</v>
      </c>
      <c r="CF559" s="5" t="b">
        <f>IF(NOT(ISBLANK(Spreadsheet!BC559)),AND(ISNUMBER(VALUE(Spreadsheet!BC559)),Spreadsheet!BC559&gt;0),AND(OR(ISBLANK(Spreadsheet!AO559),Spreadsheet!AO559="Waive",AND(NOT(OR(ISBLANK(Spreadsheet!AO559),Spreadsheet!AO559="Waive")),Spreadsheet!AP559&gt;=6)),OR(ISBLANK(Spreadsheet!AR559),AND(NOT(OR(ISBLANK(Spreadsheet!AR559),Spreadsheet!AR559="Waive")),Spreadsheet!AS559&gt;=6)),OR(ISBLANK(Spreadsheet!AW559)),OR(ISBLANK(Spreadsheet!AX559)),OR(ISBLANK(Spreadsheet!AY559)),OR(ISBLANK(Spreadsheet!AZ559)),OR(ISBLANK(Spreadsheet!BA559),Spreadsheet!BA559="Waive")))</f>
        <v>1</v>
      </c>
      <c r="CG559" s="5" t="b">
        <f t="shared" ca="1" si="39"/>
        <v>1</v>
      </c>
    </row>
    <row r="560" spans="8:85" x14ac:dyDescent="0.3">
      <c r="H560" s="5">
        <f t="shared" ca="1" si="40"/>
        <v>2</v>
      </c>
      <c r="I560" s="5" t="str">
        <f t="shared" ca="1" si="38"/>
        <v/>
      </c>
      <c r="J560" s="5" t="str">
        <f>IF(AND(NOT(ISBLANK(Spreadsheet!C560)),ISBLANK(Spreadsheet!D560)),Spreadsheet!F560&amp;" "&amp;Spreadsheet!H560,"")</f>
        <v/>
      </c>
      <c r="K560" s="5">
        <f>IF(AND(NOT(ISBLANK(Spreadsheet!C560)),ISBLANK(Spreadsheet!D560)),COUNTIFS(Spreadsheet!E561:E$786,"=Child",Spreadsheet!C561:C$786, "="&amp;Spreadsheet!C560) + COUNTIFS(Spreadsheet!E561:E$786,"=Step-child",Spreadsheet!C561:C$786, "="&amp;Spreadsheet!C560),0)</f>
        <v>0</v>
      </c>
      <c r="L560" s="5">
        <f>IF(NOT(ISBLANK(J560)),COUNTIFS(Spreadsheet!E561:E$786,"=Wife",Spreadsheet!C561:C$786, "="&amp;Spreadsheet!C560) + COUNTIFS(Spreadsheet!E561:E$786,"=Husband",Spreadsheet!C561:C$786, "="&amp;Spreadsheet!C560),0)</f>
        <v>0</v>
      </c>
      <c r="M560" s="5">
        <f>IF(NOT(ISBLANK(Spreadsheet!AJ560)),VLOOKUP(Spreadsheet!AJ560,'Drop Downs'!$P$2:$R$16,3,FALSE),0)</f>
        <v>0</v>
      </c>
      <c r="N560" s="5">
        <f>IF(NOT(ISBLANK(Spreadsheet!AJ560)), VLOOKUP(Spreadsheet!AJ560,'Drop Downs'!$P$2:$R$16,2,FALSE),0)</f>
        <v>0</v>
      </c>
      <c r="O560" s="5">
        <f>IF(NOT(ISBLANK(Spreadsheet!AL560)),VLOOKUP(Spreadsheet!AL560,'Drop Downs'!$P$2:$R$16,3,FALSE), 0)</f>
        <v>0</v>
      </c>
      <c r="P560" s="5">
        <f>IF(NOT(ISBLANK(Spreadsheet!AL560)),VLOOKUP(Spreadsheet!AL560,'Drop Downs'!$P$2:$R$16,2,FALSE),0)</f>
        <v>0</v>
      </c>
      <c r="Q560" s="5">
        <f>IF(NOT(ISBLANK(Spreadsheet!AN560)),VLOOKUP(Spreadsheet!AN560,'Drop Downs'!$P$2:$R$16,3,FALSE),0)</f>
        <v>0</v>
      </c>
      <c r="R560" s="5">
        <f>IF(NOT(ISBLANK(Spreadsheet!AN560)),VLOOKUP(Spreadsheet!AN560,'Drop Downs'!$P$2:$R$16,2,FALSE),0)</f>
        <v>0</v>
      </c>
      <c r="S560" s="5" t="str">
        <f>IF(OR(M560&gt;K560,N560&gt;L560,O560&gt;K560, Q560&gt;K560,N560&gt;L560, P560&gt;L560, R560&gt;L560),"Member currently has a coverage election over what he/she needs.  Please add more dependents or adjust the coverage election.","")&amp;(IF(AND(NOT(ISBLANK(Spreadsheet!C560)),NOT(ISBLANK(Spreadsheet!D560)),ISBLANK(Spreadsheet!E560)),"Dependent lacks a relationship to member.Please select one from the drop-down.",""))</f>
        <v/>
      </c>
      <c r="T560" s="5" t="b">
        <f t="shared" si="41"/>
        <v>1</v>
      </c>
      <c r="U560" s="5" t="b">
        <f>OR(ISBLANK(Spreadsheet!C560),IF(NOT(ISBLANK(Spreadsheet!D560)),NOT(ISBLANK(Spreadsheet!E560)),TRUE))</f>
        <v>1</v>
      </c>
      <c r="V560" s="5" t="b">
        <f>OR(ISBLANK(Spreadsheet!C560), NOT(ISBLANK(Spreadsheet!I560)))</f>
        <v>1</v>
      </c>
      <c r="W560" s="5" t="b">
        <f>OR(ISBLANK(Spreadsheet!D560),NOT(ISBLANK(Spreadsheet!C560)))</f>
        <v>1</v>
      </c>
      <c r="X560" s="155" t="str">
        <f>REPT("0",MIN(FIND({1,2,3,4,5,6,7,8,9},Spreadsheet!C560&amp;"123456789"))-1)&amp;IF(ISBLANK(Spreadsheet!C560),"",SUMPRODUCT(MID(0&amp;Spreadsheet!C560,LARGE(INDEX(ISNUMBER(--MID(Spreadsheet!C560,ROW($1:$225),1))*
 ROW($1:$225),0),ROW($1:$225))+1,1)*10^ROW($1:$225)/10))</f>
        <v/>
      </c>
      <c r="Y560" s="5" t="b">
        <f>IF(NOT(ISBLANK(Spreadsheet!C560)),IF(AND(ISNUMBER(VALUE(Spreadsheet!C560)), LEN(Spreadsheet!C560)=9),TRUE,FALSE),TRUE)</f>
        <v>1</v>
      </c>
      <c r="Z560" s="155" t="str">
        <f>REPT("0",MIN(FIND({1,2,3,4,5,6,7,8,9},Spreadsheet!D560&amp;"123456789"))-1)&amp;IF(ISBLANK(Spreadsheet!D560),"",SUMPRODUCT(MID(0&amp;Spreadsheet!D560,LARGE(INDEX(ISNUMBER(--MID(Spreadsheet!D560,ROW($1:$225),1))*
 ROW($1:$225),0),ROW($1:$225))+1,1)*10^ROW($1:$225)/10))</f>
        <v/>
      </c>
      <c r="AA560" s="5" t="b">
        <f>IF(AND(NOT(ISBLANK(Spreadsheet!D560)),NOT(ISBLANK(Spreadsheet!C560))),IF(AND(ISNUMBER(VALUE(Spreadsheet!D560)), LEN(Spreadsheet!D560)=9),TRUE,FALSE),IF(AND(NOT(ISBLANK(Spreadsheet!D560)),ISBLANK(Spreadsheet!C560)),FALSE,TRUE))</f>
        <v>1</v>
      </c>
      <c r="AB560" s="5" t="b">
        <f>OR(ISBLANK(Spreadsheet!Y560),IF(NOT(ISBLANK(Spreadsheet!Y560)),LEN(Spreadsheet!Y560)=10,ISNUMBER(VALUE(Spreadsheet!Y560))))</f>
        <v>1</v>
      </c>
      <c r="AC560" s="5" t="b">
        <f>OR(ISBLANK(Spreadsheet!AI560), AND(NOT(ISBLANK(Spreadsheet!AJ560)), NOT(ISNUMBER(SEARCH("Waive",Spreadsheet!AJ560)))))</f>
        <v>1</v>
      </c>
      <c r="AD560" s="5" t="b">
        <f>OR(ISBLANK(Spreadsheet!AK560), AND(NOT(ISBLANK(Spreadsheet!AL560)), NOT(ISNUMBER(SEARCH("Waive",Spreadsheet!AL560)))))</f>
        <v>1</v>
      </c>
      <c r="AE560" s="5" t="b">
        <f>OR(ISBLANK(Spreadsheet!AM560), AND(NOT(ISBLANK(Spreadsheet!AN560)), NOT(ISNUMBER(SEARCH("Waive", Spreadsheet!AN560)))))</f>
        <v>1</v>
      </c>
      <c r="AF560" s="5" t="b">
        <f>OR(ISBLANK(Spreadsheet!C560), NOT(ISBLANK(Spreadsheet!D560)),NOT(ISBLANK(Spreadsheet!L560)))</f>
        <v>1</v>
      </c>
      <c r="AG560" s="5" t="b">
        <f>IF(AND(NOT(ISBLANK(Spreadsheet!C560)), NOT(ISBLANK(Spreadsheet!D560)),Spreadsheet!C560&lt;&gt;Spreadsheet!D560),IF(ISERROR(VLOOKUP(Spreadsheet!C560, Spreadsheet!$C$6:'Spreadsheet'!$C559,1,FALSE)), FALSE, TRUE),TRUE)</f>
        <v>1</v>
      </c>
      <c r="AH560" s="5" t="b">
        <f>Spreadsheet!$B$2=Spreadsheet!AD560</f>
        <v>1</v>
      </c>
      <c r="AI560" s="5" t="b">
        <f>IF(ISBLANK(Spreadsheet!G560),TRUE,IF(OR(LEN(Spreadsheet!G560)&gt;1,ISNUMBER(VALUE(Spreadsheet!G560))),FALSE,TRUE))</f>
        <v>1</v>
      </c>
      <c r="AJ560" s="5" t="b">
        <f>OR(ISBLANK(Spreadsheet!C560), NOT(ISBLANK(Spreadsheet!B560)), NOT(ISBLANK(Spreadsheet!D560)))</f>
        <v>1</v>
      </c>
      <c r="AK560" s="5" t="b">
        <f t="array" ref="AK560">IF(OR(AND(ISBLANK(Spreadsheet!E560),ISBLANK(Spreadsheet!D560),NOT(ISBLANK(Spreadsheet!C560))),AND(ISBLANK(Spreadsheet!E560),ISBLANK(Spreadsheet!D560),ISBLANK(Spreadsheet!C560))),TRUE,ISNUMBER(MATCH(TRUE,EXACT(Spreadsheet!E560,Relationships),0)))</f>
        <v>1</v>
      </c>
      <c r="AL560" s="5" t="b">
        <f>IF(NOT(ISBLANK(Spreadsheet!C560)),IF(OR(ISBLANK(Spreadsheet!F560),LEN(Spreadsheet!F560)&gt;40),FALSE,TRUE),TRUE)</f>
        <v>1</v>
      </c>
      <c r="AM560" s="5" t="b">
        <f>IF(NOT(ISBLANK(Spreadsheet!C560)),IF(OR(ISBLANK(Spreadsheet!H560),LEN(Spreadsheet!H560)&gt;40),FALSE,TRUE),TRUE)</f>
        <v>1</v>
      </c>
      <c r="AN560" s="5" t="b">
        <f t="array" ref="AN560">IF(ISBLANK(Spreadsheet!I560),TRUE,ISNUMBER(MATCH(TRUE,EXACT(Spreadsheet!I560,GenderValues),0)))</f>
        <v>1</v>
      </c>
      <c r="AO560" s="5" t="b">
        <f ca="1">IF(ISERROR(DATEVALUE(TEXT(Spreadsheet!J560,"mm/dd/yyyy")) &gt; TODAY()),IF(AND(ISBLANK(Spreadsheet!J560),ISBLANK(Spreadsheet!C560)),TRUE,FALSE),IF(DATEVALUE(TEXT(Spreadsheet!J560,"mm/dd/yyyy")) &gt; TODAY(),FALSE,TRUE))</f>
        <v>1</v>
      </c>
      <c r="AP560" s="5" t="b">
        <f>OR(ISBLANK(Spreadsheet!K560),LEN(Spreadsheet!K560)&lt;=100)</f>
        <v>1</v>
      </c>
      <c r="AQ560" s="5" t="b">
        <f t="array" ref="AQ560">IF(OR(AND(ISBLANK(Spreadsheet!L560),ISBLANK(Spreadsheet!C560)),AND(NOT(ISBLANK(Spreadsheet!C560)),NOT(ISBLANK(Spreadsheet!D560)))),TRUE,ISNUMBER(MATCH(TRUE,EXACT(Spreadsheet!L560,MaritalStatus),0)))</f>
        <v>1</v>
      </c>
      <c r="AR560" s="5" t="b">
        <f ca="1">IF(ISERROR(DATEVALUE(TEXT(Spreadsheet!M560,"mm/dd/yyyy")) &gt; TODAY()),IF(ISBLANK(Spreadsheet!M560),TRUE,FALSE),IF(DATEVALUE(TEXT(Spreadsheet!M560,"mm/dd/yyyy")) &gt; TODAY(),FALSE,TRUE))</f>
        <v>1</v>
      </c>
      <c r="AS560" s="5" t="b">
        <f>OR(ISBLANK(Spreadsheet!N560),LEN(Spreadsheet!N560)&lt;=100)</f>
        <v>1</v>
      </c>
      <c r="AT560" s="5" t="b">
        <f>OR(ISBLANK(Spreadsheet!O560),UPPER(Spreadsheet!O560)="YES")</f>
        <v>1</v>
      </c>
      <c r="AU560" s="5" t="b">
        <f>OR(ISBLANK(Spreadsheet!P560),UPPER(Spreadsheet!P560)="YES")</f>
        <v>1</v>
      </c>
      <c r="AV560" s="5" t="b">
        <f t="array" ref="AV560">IF(ISBLANK(Spreadsheet!Q560),TRUE,ISNUMBER(MATCH(TRUE,EXACT(Spreadsheet!Q560,OnGroupsPriorIns),0)))</f>
        <v>1</v>
      </c>
      <c r="AW560" s="5" t="b">
        <f>OR(ISBLANK(Spreadsheet!R560),UPPER(Spreadsheet!R560)="YES")</f>
        <v>1</v>
      </c>
      <c r="AX560" s="5" t="b">
        <f>OR(ISBLANK(Spreadsheet!S560),UPPER(Spreadsheet!S560)="YES")</f>
        <v>1</v>
      </c>
      <c r="AY560" s="5" t="b">
        <f>OR(AND(ISBLANK(Spreadsheet!C560),LEN(Spreadsheet!T560)=0),AND(NOT(ISBLANK(Spreadsheet!C560)),LEN(Spreadsheet!T560)&gt;0,LEN(Spreadsheet!T560)&lt;=50))</f>
        <v>1</v>
      </c>
      <c r="AZ560" s="5" t="b">
        <f>OR(LEN(Spreadsheet!U560)=0,AND(LEN(Spreadsheet!U560)&gt;0,LEN(Spreadsheet!U560)&lt;=50))</f>
        <v>1</v>
      </c>
      <c r="BA560" s="5" t="b">
        <f>OR(AND(ISBLANK(Spreadsheet!C560),LEN(Spreadsheet!V560)=0),AND(NOT(ISBLANK(Spreadsheet!C560)),LEN(Spreadsheet!V560)&gt;0,LEN(Spreadsheet!V560)&lt;=50))</f>
        <v>1</v>
      </c>
      <c r="BB560" s="5" t="b">
        <f t="array" ref="BB560">IF(AND(ISBLANK(Spreadsheet!C560),LEN(Spreadsheet!W560)=0),TRUE,ISNUMBER(MATCH(TRUE,EXACT(Spreadsheet!W560,States),0)))</f>
        <v>1</v>
      </c>
      <c r="BC560" s="5" t="b">
        <f>OR(AND(ISBLANK(Spreadsheet!C560),LEN(Spreadsheet!X560)=0),AND(NOT(ISBLANK(Spreadsheet!C560)),LEN(Spreadsheet!X560)&gt;0,LEN(Spreadsheet!X560)=5,ISNUMBER(VALUE(Spreadsheet!X560))))</f>
        <v>1</v>
      </c>
      <c r="BD560" s="5" t="b">
        <f>OR(ISBLANK(Spreadsheet!Z560),LEN(Spreadsheet!Z560)&lt;=50)</f>
        <v>1</v>
      </c>
      <c r="BE560" s="5" t="b">
        <f>ISBLANK(Spreadsheet!AA560)</f>
        <v>1</v>
      </c>
      <c r="BF560" s="5" t="b">
        <f>ISBLANK(Spreadsheet!AB560)</f>
        <v>1</v>
      </c>
      <c r="BG560" s="5" t="b">
        <f>IF(ISERROR(DATEVALUE(TEXT(Spreadsheet!AC560,"mm/dd/yyyy")) &gt; DATEVALUE(TEXT(Spreadsheet!J560,"mm/dd/yyyy"))),IF(OR(AND(ISBLANK(Spreadsheet!AC560),ISBLANK(Spreadsheet!C560)),AND(NOT(ISBLANK(Spreadsheet!C560)),ISBLANK(Spreadsheet!AC560),NOT(ISBLANK(Spreadsheet!D560)))),TRUE,FALSE),IF(DATEVALUE(TEXT(Spreadsheet!AC560,"mm/dd/yyyy")) &gt; DATEVALUE(TEXT(Spreadsheet!J560,"mm/dd/yyyy")),TRUE,FALSE))</f>
        <v>1</v>
      </c>
      <c r="BH560" s="5" t="b">
        <f>OR(AND(ISBLANK(Spreadsheet!C560),ISBLANK(Spreadsheet!AE560)),AND(NOT(ISBLANK(Spreadsheet!C560)),NOT(ISBLANK(Spreadsheet!D560)),ISBLANK(Spreadsheet!AE560)),AND(NOT(ISBLANK(Spreadsheet!C560)),ISBLANK(Spreadsheet!D560),NOT(ISBLANK(Spreadsheet!AE560)),LEN(Spreadsheet!AE560)&lt;=100))</f>
        <v>1</v>
      </c>
      <c r="BI560" s="5" t="b">
        <f t="array" ref="BI560">IF(ISBLANK(Spreadsheet!AF560),TRUE,ISNUMBER(MATCH(TRUE,EXACT(Spreadsheet!AF560,CobraShortReasons),0)))</f>
        <v>1</v>
      </c>
      <c r="BJ560" s="5" t="b">
        <f ca="1">IF(ISERROR(DATEVALUE(TEXT(Spreadsheet!AG560,"mm/dd/yyyy")) &gt; TODAY()),IF(ISBLANK(Spreadsheet!AG560),TRUE,FALSE),IF(DATEVALUE(TEXT(Spreadsheet!AG560,"mm/dd/yyyy")) &gt; TODAY(),FALSE,TRUE))</f>
        <v>1</v>
      </c>
      <c r="BK560" s="5" t="b">
        <f>OR(ISBLANK(Spreadsheet!AH560),LEN(Spreadsheet!AH560)&lt;=25)</f>
        <v>1</v>
      </c>
      <c r="BL560" s="5" t="b">
        <f t="array" aca="1" ref="BL560" ca="1">IF(ISBLANK(Spreadsheet!AI560),TRUE,ISNUMBER(MATCH(TRUE,EXACT(Spreadsheet!AI560,INDIRECT(Spreadsheet!$D$2)),0)))</f>
        <v>1</v>
      </c>
      <c r="BM560" s="5" t="b">
        <f t="array" aca="1" ref="BM560" ca="1">IF(ISBLANK(Spreadsheet!AJ560),TRUE,ISNUMBER(MATCH(TRUE,EXACT(Spreadsheet!AJ560,INDIRECT(Spreadsheet!BJ560)),0)))</f>
        <v>1</v>
      </c>
      <c r="BN560" s="5" t="b">
        <f t="array" ref="BN560">IF(ISBLANK(Spreadsheet!AK560),TRUE,ISNUMBER(MATCH(TRUE,EXACT(Spreadsheet!AK560,DentalPlans),0)))</f>
        <v>1</v>
      </c>
      <c r="BO560" s="5" t="b">
        <f t="array" aca="1" ref="BO560" ca="1">IF(ISBLANK(Spreadsheet!AL560),TRUE,ISNUMBER(MATCH(TRUE,EXACT(Spreadsheet!AL560,INDIRECT(Spreadsheet!BK560)),0)))</f>
        <v>1</v>
      </c>
      <c r="BP560" s="5" t="b">
        <f t="array" ref="BP560">IF(ISBLANK(Spreadsheet!AM560),TRUE,ISNUMBER(MATCH(TRUE,EXACT(Spreadsheet!AM560,VisionPlans),0)))</f>
        <v>1</v>
      </c>
      <c r="BQ560" s="5" t="b">
        <f t="array" aca="1" ref="BQ560" ca="1">IF(ISBLANK(Spreadsheet!AN560),TRUE,ISNUMBER(MATCH(TRUE,EXACT(Spreadsheet!AN560,INDIRECT(Spreadsheet!BL560)),0)))</f>
        <v>1</v>
      </c>
      <c r="BR560" s="5" t="b">
        <f t="array" ref="BR560">IF(ISBLANK(Spreadsheet!AO560),TRUE,ISNUMBER(MATCH(TRUE,EXACT(Spreadsheet!AO560,LifeBenefitClasses),0)))</f>
        <v>1</v>
      </c>
      <c r="BS560" s="5" t="b">
        <f>IF(OR(ISBLANK(Spreadsheet!AO560), Spreadsheet!AO560="Waive"),IF(ISBLANK(Spreadsheet!AP560),TRUE,FALSE),IF(OR(AND(NOT(ISBLANK(Spreadsheet!AO560)),ISBLANK(Spreadsheet!AP560)),NOT(ISNUMBER(VALUE(Spreadsheet!AP560)))),FALSE,IF(OR(AND(Spreadsheet!AP560&lt;6,MOD(Spreadsheet!AP560*10,5)=0), MOD(Spreadsheet!AP560,5000)=0),TRUE,FALSE)))</f>
        <v>1</v>
      </c>
      <c r="BT560" s="5" t="b">
        <f t="array" ref="BT560">IF(ISBLANK(Spreadsheet!AQ560),TRUE,ISNUMBER(MATCH(TRUE,EXACT(Spreadsheet!AQ560,EnrollWaive),0)))</f>
        <v>1</v>
      </c>
      <c r="BU560" s="5" t="b">
        <f t="array" ref="BU560">IF(ISBLANK(Spreadsheet!AR560),TRUE,ISNUMBER(MATCH(TRUE,EXACT(Spreadsheet!AR560,LifeBenefitClasses),0)))</f>
        <v>1</v>
      </c>
      <c r="BV560" s="5" t="b">
        <f>IF(OR(ISBLANK(Spreadsheet!AR560), Spreadsheet!AR560="Waive"),IF(ISBLANK(Spreadsheet!AS560),TRUE,FALSE),IF(OR(AND(NOT(ISBLANK(Spreadsheet!AR560)),ISBLANK(Spreadsheet!AS560)),NOT(ISNUMBER(VALUE(Spreadsheet!AS560)))),FALSE,IF(OR(AND(Spreadsheet!AS560&lt;6,MOD(Spreadsheet!AS560*10,5)=0), MOD(Spreadsheet!AS560,10000)=0),TRUE,FALSE)))</f>
        <v>1</v>
      </c>
      <c r="BW560" s="5" t="b">
        <f t="array" ref="BW560">IF(ISBLANK(Spreadsheet!AT560),TRUE,ISNUMBER(MATCH(TRUE,EXACT(Spreadsheet!AT560,LifeBenefitClasses),0)))</f>
        <v>1</v>
      </c>
      <c r="BX560" s="5" t="b">
        <f>IF(OR(ISBLANK(Spreadsheet!AT560), Spreadsheet!AT560="Waive"),IF(ISBLANK(Spreadsheet!AU560),TRUE,FALSE),IF(OR(AND(NOT(ISBLANK(Spreadsheet!AT560)),ISBLANK(Spreadsheet!AU560)),NOT(ISNUMBER(VALUE(Spreadsheet!AU560)))),FALSE,IF(AND(NOT(OR(ISBLANK(Spreadsheet!AT560),Spreadsheet!AT560="Waive")),NOT(OR(ISBLANK(Spreadsheet!AR560),Spreadsheet!AR560="Waive")),MOD(Spreadsheet!AU560,5000)=0, Spreadsheet!AU560&lt;=(Spreadsheet!AS560*0.5)),TRUE,FALSE)))</f>
        <v>1</v>
      </c>
      <c r="BY560" s="5" t="b">
        <f t="array" ref="BY560">IF(ISBLANK(Spreadsheet!AV560),TRUE,ISNUMBER(MATCH(TRUE,EXACT(Spreadsheet!AV560,EnrollWaive),0)))</f>
        <v>1</v>
      </c>
      <c r="BZ560" s="5" t="b">
        <f t="array" ref="BZ560">IF(ISBLANK(Spreadsheet!AW560),TRUE,ISNUMBER(MATCH(TRUE,EXACT(Spreadsheet!AW560,LifeBenefitClasses),0)))</f>
        <v>1</v>
      </c>
      <c r="CA560" s="5" t="b">
        <f t="array" ref="CA560">IF(ISBLANK(Spreadsheet!AX560),TRUE,ISNUMBER(MATCH(TRUE,EXACT(Spreadsheet!AX560,LifeBenefitClasses),0)))</f>
        <v>1</v>
      </c>
      <c r="CB560" s="5" t="b">
        <f t="array" ref="CB560">IF(ISBLANK(Spreadsheet!AY560),TRUE,ISNUMBER(MATCH(TRUE,EXACT(Spreadsheet!AY560,LifeBenefitClasses),0)))</f>
        <v>1</v>
      </c>
      <c r="CC560" s="5" t="b">
        <f t="array" ref="CC560">IF(ISBLANK(Spreadsheet!AZ560),TRUE,ISNUMBER(MATCH(TRUE,EXACT(Spreadsheet!AZ560,LifeBenefitClasses),0)))</f>
        <v>1</v>
      </c>
      <c r="CD560" s="5" t="b">
        <f t="array" ref="CD560">IF(ISBLANK(Spreadsheet!BA560),TRUE,ISNUMBER(MATCH(TRUE,EXACT(Spreadsheet!BA560,LifeBenefitClasses),0)))</f>
        <v>1</v>
      </c>
      <c r="CE560" s="5" t="b">
        <f>IF(OR(ISBLANK(Spreadsheet!BA560), Spreadsheet!BA560="Waive"),IF(ISBLANK(Spreadsheet!BB560),TRUE,FALSE),IF(OR(AND(NOT(ISBLANK(Spreadsheet!BA560)),ISBLANK(Spreadsheet!BB560)),NOT(ISNUMBER(VALUE(Spreadsheet!BB560))),ISBLANK(Spreadsheet!BC560),NOT(ISNUMBER(VALUE(Spreadsheet!BC560)))),FALSE,IF(AND(Spreadsheet!BB560&gt;=50000,Spreadsheet!BB560&lt;=250000,MOD(Spreadsheet!BB560,10000)=0,Spreadsheet!BB560&lt;=(10*Spreadsheet!BC560)),TRUE,FALSE)))</f>
        <v>1</v>
      </c>
      <c r="CF560" s="5" t="b">
        <f>IF(NOT(ISBLANK(Spreadsheet!BC560)),AND(ISNUMBER(VALUE(Spreadsheet!BC560)),Spreadsheet!BC560&gt;0),AND(OR(ISBLANK(Spreadsheet!AO560),Spreadsheet!AO560="Waive",AND(NOT(OR(ISBLANK(Spreadsheet!AO560),Spreadsheet!AO560="Waive")),Spreadsheet!AP560&gt;=6)),OR(ISBLANK(Spreadsheet!AR560),AND(NOT(OR(ISBLANK(Spreadsheet!AR560),Spreadsheet!AR560="Waive")),Spreadsheet!AS560&gt;=6)),OR(ISBLANK(Spreadsheet!AW560)),OR(ISBLANK(Spreadsheet!AX560)),OR(ISBLANK(Spreadsheet!AY560)),OR(ISBLANK(Spreadsheet!AZ560)),OR(ISBLANK(Spreadsheet!BA560),Spreadsheet!BA560="Waive")))</f>
        <v>1</v>
      </c>
      <c r="CG560" s="5" t="b">
        <f t="shared" ca="1" si="39"/>
        <v>1</v>
      </c>
    </row>
    <row r="561" spans="8:85" x14ac:dyDescent="0.3">
      <c r="H561" s="5">
        <f t="shared" ca="1" si="40"/>
        <v>2</v>
      </c>
      <c r="I561" s="5" t="str">
        <f t="shared" ca="1" si="38"/>
        <v/>
      </c>
      <c r="J561" s="5" t="str">
        <f>IF(AND(NOT(ISBLANK(Spreadsheet!C561)),ISBLANK(Spreadsheet!D561)),Spreadsheet!F561&amp;" "&amp;Spreadsheet!H561,"")</f>
        <v/>
      </c>
      <c r="K561" s="5">
        <f>IF(AND(NOT(ISBLANK(Spreadsheet!C561)),ISBLANK(Spreadsheet!D561)),COUNTIFS(Spreadsheet!E562:E$786,"=Child",Spreadsheet!C562:C$786, "="&amp;Spreadsheet!C561) + COUNTIFS(Spreadsheet!E562:E$786,"=Step-child",Spreadsheet!C562:C$786, "="&amp;Spreadsheet!C561),0)</f>
        <v>0</v>
      </c>
      <c r="L561" s="5">
        <f>IF(NOT(ISBLANK(J561)),COUNTIFS(Spreadsheet!E562:E$786,"=Wife",Spreadsheet!C562:C$786, "="&amp;Spreadsheet!C561) + COUNTIFS(Spreadsheet!E562:E$786,"=Husband",Spreadsheet!C562:C$786, "="&amp;Spreadsheet!C561),0)</f>
        <v>0</v>
      </c>
      <c r="M561" s="5">
        <f>IF(NOT(ISBLANK(Spreadsheet!AJ561)),VLOOKUP(Spreadsheet!AJ561,'Drop Downs'!$P$2:$R$16,3,FALSE),0)</f>
        <v>0</v>
      </c>
      <c r="N561" s="5">
        <f>IF(NOT(ISBLANK(Spreadsheet!AJ561)), VLOOKUP(Spreadsheet!AJ561,'Drop Downs'!$P$2:$R$16,2,FALSE),0)</f>
        <v>0</v>
      </c>
      <c r="O561" s="5">
        <f>IF(NOT(ISBLANK(Spreadsheet!AL561)),VLOOKUP(Spreadsheet!AL561,'Drop Downs'!$P$2:$R$16,3,FALSE), 0)</f>
        <v>0</v>
      </c>
      <c r="P561" s="5">
        <f>IF(NOT(ISBLANK(Spreadsheet!AL561)),VLOOKUP(Spreadsheet!AL561,'Drop Downs'!$P$2:$R$16,2,FALSE),0)</f>
        <v>0</v>
      </c>
      <c r="Q561" s="5">
        <f>IF(NOT(ISBLANK(Spreadsheet!AN561)),VLOOKUP(Spreadsheet!AN561,'Drop Downs'!$P$2:$R$16,3,FALSE),0)</f>
        <v>0</v>
      </c>
      <c r="R561" s="5">
        <f>IF(NOT(ISBLANK(Spreadsheet!AN561)),VLOOKUP(Spreadsheet!AN561,'Drop Downs'!$P$2:$R$16,2,FALSE),0)</f>
        <v>0</v>
      </c>
      <c r="S561" s="5" t="str">
        <f>IF(OR(M561&gt;K561,N561&gt;L561,O561&gt;K561, Q561&gt;K561,N561&gt;L561, P561&gt;L561, R561&gt;L561),"Member currently has a coverage election over what he/she needs.  Please add more dependents or adjust the coverage election.","")&amp;(IF(AND(NOT(ISBLANK(Spreadsheet!C561)),NOT(ISBLANK(Spreadsheet!D561)),ISBLANK(Spreadsheet!E561)),"Dependent lacks a relationship to member.Please select one from the drop-down.",""))</f>
        <v/>
      </c>
      <c r="T561" s="5" t="b">
        <f t="shared" si="41"/>
        <v>1</v>
      </c>
      <c r="U561" s="5" t="b">
        <f>OR(ISBLANK(Spreadsheet!C561),IF(NOT(ISBLANK(Spreadsheet!D561)),NOT(ISBLANK(Spreadsheet!E561)),TRUE))</f>
        <v>1</v>
      </c>
      <c r="V561" s="5" t="b">
        <f>OR(ISBLANK(Spreadsheet!C561), NOT(ISBLANK(Spreadsheet!I561)))</f>
        <v>1</v>
      </c>
      <c r="W561" s="5" t="b">
        <f>OR(ISBLANK(Spreadsheet!D561),NOT(ISBLANK(Spreadsheet!C561)))</f>
        <v>1</v>
      </c>
      <c r="X561" s="155" t="str">
        <f>REPT("0",MIN(FIND({1,2,3,4,5,6,7,8,9},Spreadsheet!C561&amp;"123456789"))-1)&amp;IF(ISBLANK(Spreadsheet!C561),"",SUMPRODUCT(MID(0&amp;Spreadsheet!C561,LARGE(INDEX(ISNUMBER(--MID(Spreadsheet!C561,ROW($1:$225),1))*
 ROW($1:$225),0),ROW($1:$225))+1,1)*10^ROW($1:$225)/10))</f>
        <v/>
      </c>
      <c r="Y561" s="5" t="b">
        <f>IF(NOT(ISBLANK(Spreadsheet!C561)),IF(AND(ISNUMBER(VALUE(Spreadsheet!C561)), LEN(Spreadsheet!C561)=9),TRUE,FALSE),TRUE)</f>
        <v>1</v>
      </c>
      <c r="Z561" s="155" t="str">
        <f>REPT("0",MIN(FIND({1,2,3,4,5,6,7,8,9},Spreadsheet!D561&amp;"123456789"))-1)&amp;IF(ISBLANK(Spreadsheet!D561),"",SUMPRODUCT(MID(0&amp;Spreadsheet!D561,LARGE(INDEX(ISNUMBER(--MID(Spreadsheet!D561,ROW($1:$225),1))*
 ROW($1:$225),0),ROW($1:$225))+1,1)*10^ROW($1:$225)/10))</f>
        <v/>
      </c>
      <c r="AA561" s="5" t="b">
        <f>IF(AND(NOT(ISBLANK(Spreadsheet!D561)),NOT(ISBLANK(Spreadsheet!C561))),IF(AND(ISNUMBER(VALUE(Spreadsheet!D561)), LEN(Spreadsheet!D561)=9),TRUE,FALSE),IF(AND(NOT(ISBLANK(Spreadsheet!D561)),ISBLANK(Spreadsheet!C561)),FALSE,TRUE))</f>
        <v>1</v>
      </c>
      <c r="AB561" s="5" t="b">
        <f>OR(ISBLANK(Spreadsheet!Y561),IF(NOT(ISBLANK(Spreadsheet!Y561)),LEN(Spreadsheet!Y561)=10,ISNUMBER(VALUE(Spreadsheet!Y561))))</f>
        <v>1</v>
      </c>
      <c r="AC561" s="5" t="b">
        <f>OR(ISBLANK(Spreadsheet!AI561), AND(NOT(ISBLANK(Spreadsheet!AJ561)), NOT(ISNUMBER(SEARCH("Waive",Spreadsheet!AJ561)))))</f>
        <v>1</v>
      </c>
      <c r="AD561" s="5" t="b">
        <f>OR(ISBLANK(Spreadsheet!AK561), AND(NOT(ISBLANK(Spreadsheet!AL561)), NOT(ISNUMBER(SEARCH("Waive",Spreadsheet!AL561)))))</f>
        <v>1</v>
      </c>
      <c r="AE561" s="5" t="b">
        <f>OR(ISBLANK(Spreadsheet!AM561), AND(NOT(ISBLANK(Spreadsheet!AN561)), NOT(ISNUMBER(SEARCH("Waive", Spreadsheet!AN561)))))</f>
        <v>1</v>
      </c>
      <c r="AF561" s="5" t="b">
        <f>OR(ISBLANK(Spreadsheet!C561), NOT(ISBLANK(Spreadsheet!D561)),NOT(ISBLANK(Spreadsheet!L561)))</f>
        <v>1</v>
      </c>
      <c r="AG561" s="5" t="b">
        <f>IF(AND(NOT(ISBLANK(Spreadsheet!C561)), NOT(ISBLANK(Spreadsheet!D561)),Spreadsheet!C561&lt;&gt;Spreadsheet!D561),IF(ISERROR(VLOOKUP(Spreadsheet!C561, Spreadsheet!$C$6:'Spreadsheet'!$C560,1,FALSE)), FALSE, TRUE),TRUE)</f>
        <v>1</v>
      </c>
      <c r="AH561" s="5" t="b">
        <f>Spreadsheet!$B$2=Spreadsheet!AD561</f>
        <v>1</v>
      </c>
      <c r="AI561" s="5" t="b">
        <f>IF(ISBLANK(Spreadsheet!G561),TRUE,IF(OR(LEN(Spreadsheet!G561)&gt;1,ISNUMBER(VALUE(Spreadsheet!G561))),FALSE,TRUE))</f>
        <v>1</v>
      </c>
      <c r="AJ561" s="5" t="b">
        <f>OR(ISBLANK(Spreadsheet!C561), NOT(ISBLANK(Spreadsheet!B561)), NOT(ISBLANK(Spreadsheet!D561)))</f>
        <v>1</v>
      </c>
      <c r="AK561" s="5" t="b">
        <f t="array" ref="AK561">IF(OR(AND(ISBLANK(Spreadsheet!E561),ISBLANK(Spreadsheet!D561),NOT(ISBLANK(Spreadsheet!C561))),AND(ISBLANK(Spreadsheet!E561),ISBLANK(Spreadsheet!D561),ISBLANK(Spreadsheet!C561))),TRUE,ISNUMBER(MATCH(TRUE,EXACT(Spreadsheet!E561,Relationships),0)))</f>
        <v>1</v>
      </c>
      <c r="AL561" s="5" t="b">
        <f>IF(NOT(ISBLANK(Spreadsheet!C561)),IF(OR(ISBLANK(Spreadsheet!F561),LEN(Spreadsheet!F561)&gt;40),FALSE,TRUE),TRUE)</f>
        <v>1</v>
      </c>
      <c r="AM561" s="5" t="b">
        <f>IF(NOT(ISBLANK(Spreadsheet!C561)),IF(OR(ISBLANK(Spreadsheet!H561),LEN(Spreadsheet!H561)&gt;40),FALSE,TRUE),TRUE)</f>
        <v>1</v>
      </c>
      <c r="AN561" s="5" t="b">
        <f t="array" ref="AN561">IF(ISBLANK(Spreadsheet!I561),TRUE,ISNUMBER(MATCH(TRUE,EXACT(Spreadsheet!I561,GenderValues),0)))</f>
        <v>1</v>
      </c>
      <c r="AO561" s="5" t="b">
        <f ca="1">IF(ISERROR(DATEVALUE(TEXT(Spreadsheet!J561,"mm/dd/yyyy")) &gt; TODAY()),IF(AND(ISBLANK(Spreadsheet!J561),ISBLANK(Spreadsheet!C561)),TRUE,FALSE),IF(DATEVALUE(TEXT(Spreadsheet!J561,"mm/dd/yyyy")) &gt; TODAY(),FALSE,TRUE))</f>
        <v>1</v>
      </c>
      <c r="AP561" s="5" t="b">
        <f>OR(ISBLANK(Spreadsheet!K561),LEN(Spreadsheet!K561)&lt;=100)</f>
        <v>1</v>
      </c>
      <c r="AQ561" s="5" t="b">
        <f t="array" ref="AQ561">IF(OR(AND(ISBLANK(Spreadsheet!L561),ISBLANK(Spreadsheet!C561)),AND(NOT(ISBLANK(Spreadsheet!C561)),NOT(ISBLANK(Spreadsheet!D561)))),TRUE,ISNUMBER(MATCH(TRUE,EXACT(Spreadsheet!L561,MaritalStatus),0)))</f>
        <v>1</v>
      </c>
      <c r="AR561" s="5" t="b">
        <f ca="1">IF(ISERROR(DATEVALUE(TEXT(Spreadsheet!M561,"mm/dd/yyyy")) &gt; TODAY()),IF(ISBLANK(Spreadsheet!M561),TRUE,FALSE),IF(DATEVALUE(TEXT(Spreadsheet!M561,"mm/dd/yyyy")) &gt; TODAY(),FALSE,TRUE))</f>
        <v>1</v>
      </c>
      <c r="AS561" s="5" t="b">
        <f>OR(ISBLANK(Spreadsheet!N561),LEN(Spreadsheet!N561)&lt;=100)</f>
        <v>1</v>
      </c>
      <c r="AT561" s="5" t="b">
        <f>OR(ISBLANK(Spreadsheet!O561),UPPER(Spreadsheet!O561)="YES")</f>
        <v>1</v>
      </c>
      <c r="AU561" s="5" t="b">
        <f>OR(ISBLANK(Spreadsheet!P561),UPPER(Spreadsheet!P561)="YES")</f>
        <v>1</v>
      </c>
      <c r="AV561" s="5" t="b">
        <f t="array" ref="AV561">IF(ISBLANK(Spreadsheet!Q561),TRUE,ISNUMBER(MATCH(TRUE,EXACT(Spreadsheet!Q561,OnGroupsPriorIns),0)))</f>
        <v>1</v>
      </c>
      <c r="AW561" s="5" t="b">
        <f>OR(ISBLANK(Spreadsheet!R561),UPPER(Spreadsheet!R561)="YES")</f>
        <v>1</v>
      </c>
      <c r="AX561" s="5" t="b">
        <f>OR(ISBLANK(Spreadsheet!S561),UPPER(Spreadsheet!S561)="YES")</f>
        <v>1</v>
      </c>
      <c r="AY561" s="5" t="b">
        <f>OR(AND(ISBLANK(Spreadsheet!C561),LEN(Spreadsheet!T561)=0),AND(NOT(ISBLANK(Spreadsheet!C561)),LEN(Spreadsheet!T561)&gt;0,LEN(Spreadsheet!T561)&lt;=50))</f>
        <v>1</v>
      </c>
      <c r="AZ561" s="5" t="b">
        <f>OR(LEN(Spreadsheet!U561)=0,AND(LEN(Spreadsheet!U561)&gt;0,LEN(Spreadsheet!U561)&lt;=50))</f>
        <v>1</v>
      </c>
      <c r="BA561" s="5" t="b">
        <f>OR(AND(ISBLANK(Spreadsheet!C561),LEN(Spreadsheet!V561)=0),AND(NOT(ISBLANK(Spreadsheet!C561)),LEN(Spreadsheet!V561)&gt;0,LEN(Spreadsheet!V561)&lt;=50))</f>
        <v>1</v>
      </c>
      <c r="BB561" s="5" t="b">
        <f t="array" ref="BB561">IF(AND(ISBLANK(Spreadsheet!C561),LEN(Spreadsheet!W561)=0),TRUE,ISNUMBER(MATCH(TRUE,EXACT(Spreadsheet!W561,States),0)))</f>
        <v>1</v>
      </c>
      <c r="BC561" s="5" t="b">
        <f>OR(AND(ISBLANK(Spreadsheet!C561),LEN(Spreadsheet!X561)=0),AND(NOT(ISBLANK(Spreadsheet!C561)),LEN(Spreadsheet!X561)&gt;0,LEN(Spreadsheet!X561)=5,ISNUMBER(VALUE(Spreadsheet!X561))))</f>
        <v>1</v>
      </c>
      <c r="BD561" s="5" t="b">
        <f>OR(ISBLANK(Spreadsheet!Z561),LEN(Spreadsheet!Z561)&lt;=50)</f>
        <v>1</v>
      </c>
      <c r="BE561" s="5" t="b">
        <f>ISBLANK(Spreadsheet!AA561)</f>
        <v>1</v>
      </c>
      <c r="BF561" s="5" t="b">
        <f>ISBLANK(Spreadsheet!AB561)</f>
        <v>1</v>
      </c>
      <c r="BG561" s="5" t="b">
        <f>IF(ISERROR(DATEVALUE(TEXT(Spreadsheet!AC561,"mm/dd/yyyy")) &gt; DATEVALUE(TEXT(Spreadsheet!J561,"mm/dd/yyyy"))),IF(OR(AND(ISBLANK(Spreadsheet!AC561),ISBLANK(Spreadsheet!C561)),AND(NOT(ISBLANK(Spreadsheet!C561)),ISBLANK(Spreadsheet!AC561),NOT(ISBLANK(Spreadsheet!D561)))),TRUE,FALSE),IF(DATEVALUE(TEXT(Spreadsheet!AC561,"mm/dd/yyyy")) &gt; DATEVALUE(TEXT(Spreadsheet!J561,"mm/dd/yyyy")),TRUE,FALSE))</f>
        <v>1</v>
      </c>
      <c r="BH561" s="5" t="b">
        <f>OR(AND(ISBLANK(Spreadsheet!C561),ISBLANK(Spreadsheet!AE561)),AND(NOT(ISBLANK(Spreadsheet!C561)),NOT(ISBLANK(Spreadsheet!D561)),ISBLANK(Spreadsheet!AE561)),AND(NOT(ISBLANK(Spreadsheet!C561)),ISBLANK(Spreadsheet!D561),NOT(ISBLANK(Spreadsheet!AE561)),LEN(Spreadsheet!AE561)&lt;=100))</f>
        <v>1</v>
      </c>
      <c r="BI561" s="5" t="b">
        <f t="array" ref="BI561">IF(ISBLANK(Spreadsheet!AF561),TRUE,ISNUMBER(MATCH(TRUE,EXACT(Spreadsheet!AF561,CobraShortReasons),0)))</f>
        <v>1</v>
      </c>
      <c r="BJ561" s="5" t="b">
        <f ca="1">IF(ISERROR(DATEVALUE(TEXT(Spreadsheet!AG561,"mm/dd/yyyy")) &gt; TODAY()),IF(ISBLANK(Spreadsheet!AG561),TRUE,FALSE),IF(DATEVALUE(TEXT(Spreadsheet!AG561,"mm/dd/yyyy")) &gt; TODAY(),FALSE,TRUE))</f>
        <v>1</v>
      </c>
      <c r="BK561" s="5" t="b">
        <f>OR(ISBLANK(Spreadsheet!AH561),LEN(Spreadsheet!AH561)&lt;=25)</f>
        <v>1</v>
      </c>
      <c r="BL561" s="5" t="b">
        <f t="array" aca="1" ref="BL561" ca="1">IF(ISBLANK(Spreadsheet!AI561),TRUE,ISNUMBER(MATCH(TRUE,EXACT(Spreadsheet!AI561,INDIRECT(Spreadsheet!$D$2)),0)))</f>
        <v>1</v>
      </c>
      <c r="BM561" s="5" t="b">
        <f t="array" aca="1" ref="BM561" ca="1">IF(ISBLANK(Spreadsheet!AJ561),TRUE,ISNUMBER(MATCH(TRUE,EXACT(Spreadsheet!AJ561,INDIRECT(Spreadsheet!BJ561)),0)))</f>
        <v>1</v>
      </c>
      <c r="BN561" s="5" t="b">
        <f t="array" ref="BN561">IF(ISBLANK(Spreadsheet!AK561),TRUE,ISNUMBER(MATCH(TRUE,EXACT(Spreadsheet!AK561,DentalPlans),0)))</f>
        <v>1</v>
      </c>
      <c r="BO561" s="5" t="b">
        <f t="array" aca="1" ref="BO561" ca="1">IF(ISBLANK(Spreadsheet!AL561),TRUE,ISNUMBER(MATCH(TRUE,EXACT(Spreadsheet!AL561,INDIRECT(Spreadsheet!BK561)),0)))</f>
        <v>1</v>
      </c>
      <c r="BP561" s="5" t="b">
        <f t="array" ref="BP561">IF(ISBLANK(Spreadsheet!AM561),TRUE,ISNUMBER(MATCH(TRUE,EXACT(Spreadsheet!AM561,VisionPlans),0)))</f>
        <v>1</v>
      </c>
      <c r="BQ561" s="5" t="b">
        <f t="array" aca="1" ref="BQ561" ca="1">IF(ISBLANK(Spreadsheet!AN561),TRUE,ISNUMBER(MATCH(TRUE,EXACT(Spreadsheet!AN561,INDIRECT(Spreadsheet!BL561)),0)))</f>
        <v>1</v>
      </c>
      <c r="BR561" s="5" t="b">
        <f t="array" ref="BR561">IF(ISBLANK(Spreadsheet!AO561),TRUE,ISNUMBER(MATCH(TRUE,EXACT(Spreadsheet!AO561,LifeBenefitClasses),0)))</f>
        <v>1</v>
      </c>
      <c r="BS561" s="5" t="b">
        <f>IF(OR(ISBLANK(Spreadsheet!AO561), Spreadsheet!AO561="Waive"),IF(ISBLANK(Spreadsheet!AP561),TRUE,FALSE),IF(OR(AND(NOT(ISBLANK(Spreadsheet!AO561)),ISBLANK(Spreadsheet!AP561)),NOT(ISNUMBER(VALUE(Spreadsheet!AP561)))),FALSE,IF(OR(AND(Spreadsheet!AP561&lt;6,MOD(Spreadsheet!AP561*10,5)=0), MOD(Spreadsheet!AP561,5000)=0),TRUE,FALSE)))</f>
        <v>1</v>
      </c>
      <c r="BT561" s="5" t="b">
        <f t="array" ref="BT561">IF(ISBLANK(Spreadsheet!AQ561),TRUE,ISNUMBER(MATCH(TRUE,EXACT(Spreadsheet!AQ561,EnrollWaive),0)))</f>
        <v>1</v>
      </c>
      <c r="BU561" s="5" t="b">
        <f t="array" ref="BU561">IF(ISBLANK(Spreadsheet!AR561),TRUE,ISNUMBER(MATCH(TRUE,EXACT(Spreadsheet!AR561,LifeBenefitClasses),0)))</f>
        <v>1</v>
      </c>
      <c r="BV561" s="5" t="b">
        <f>IF(OR(ISBLANK(Spreadsheet!AR561), Spreadsheet!AR561="Waive"),IF(ISBLANK(Spreadsheet!AS561),TRUE,FALSE),IF(OR(AND(NOT(ISBLANK(Spreadsheet!AR561)),ISBLANK(Spreadsheet!AS561)),NOT(ISNUMBER(VALUE(Spreadsheet!AS561)))),FALSE,IF(OR(AND(Spreadsheet!AS561&lt;6,MOD(Spreadsheet!AS561*10,5)=0), MOD(Spreadsheet!AS561,10000)=0),TRUE,FALSE)))</f>
        <v>1</v>
      </c>
      <c r="BW561" s="5" t="b">
        <f t="array" ref="BW561">IF(ISBLANK(Spreadsheet!AT561),TRUE,ISNUMBER(MATCH(TRUE,EXACT(Spreadsheet!AT561,LifeBenefitClasses),0)))</f>
        <v>1</v>
      </c>
      <c r="BX561" s="5" t="b">
        <f>IF(OR(ISBLANK(Spreadsheet!AT561), Spreadsheet!AT561="Waive"),IF(ISBLANK(Spreadsheet!AU561),TRUE,FALSE),IF(OR(AND(NOT(ISBLANK(Spreadsheet!AT561)),ISBLANK(Spreadsheet!AU561)),NOT(ISNUMBER(VALUE(Spreadsheet!AU561)))),FALSE,IF(AND(NOT(OR(ISBLANK(Spreadsheet!AT561),Spreadsheet!AT561="Waive")),NOT(OR(ISBLANK(Spreadsheet!AR561),Spreadsheet!AR561="Waive")),MOD(Spreadsheet!AU561,5000)=0, Spreadsheet!AU561&lt;=(Spreadsheet!AS561*0.5)),TRUE,FALSE)))</f>
        <v>1</v>
      </c>
      <c r="BY561" s="5" t="b">
        <f t="array" ref="BY561">IF(ISBLANK(Spreadsheet!AV561),TRUE,ISNUMBER(MATCH(TRUE,EXACT(Spreadsheet!AV561,EnrollWaive),0)))</f>
        <v>1</v>
      </c>
      <c r="BZ561" s="5" t="b">
        <f t="array" ref="BZ561">IF(ISBLANK(Spreadsheet!AW561),TRUE,ISNUMBER(MATCH(TRUE,EXACT(Spreadsheet!AW561,LifeBenefitClasses),0)))</f>
        <v>1</v>
      </c>
      <c r="CA561" s="5" t="b">
        <f t="array" ref="CA561">IF(ISBLANK(Spreadsheet!AX561),TRUE,ISNUMBER(MATCH(TRUE,EXACT(Spreadsheet!AX561,LifeBenefitClasses),0)))</f>
        <v>1</v>
      </c>
      <c r="CB561" s="5" t="b">
        <f t="array" ref="CB561">IF(ISBLANK(Spreadsheet!AY561),TRUE,ISNUMBER(MATCH(TRUE,EXACT(Spreadsheet!AY561,LifeBenefitClasses),0)))</f>
        <v>1</v>
      </c>
      <c r="CC561" s="5" t="b">
        <f t="array" ref="CC561">IF(ISBLANK(Spreadsheet!AZ561),TRUE,ISNUMBER(MATCH(TRUE,EXACT(Spreadsheet!AZ561,LifeBenefitClasses),0)))</f>
        <v>1</v>
      </c>
      <c r="CD561" s="5" t="b">
        <f t="array" ref="CD561">IF(ISBLANK(Spreadsheet!BA561),TRUE,ISNUMBER(MATCH(TRUE,EXACT(Spreadsheet!BA561,LifeBenefitClasses),0)))</f>
        <v>1</v>
      </c>
      <c r="CE561" s="5" t="b">
        <f>IF(OR(ISBLANK(Spreadsheet!BA561), Spreadsheet!BA561="Waive"),IF(ISBLANK(Spreadsheet!BB561),TRUE,FALSE),IF(OR(AND(NOT(ISBLANK(Spreadsheet!BA561)),ISBLANK(Spreadsheet!BB561)),NOT(ISNUMBER(VALUE(Spreadsheet!BB561))),ISBLANK(Spreadsheet!BC561),NOT(ISNUMBER(VALUE(Spreadsheet!BC561)))),FALSE,IF(AND(Spreadsheet!BB561&gt;=50000,Spreadsheet!BB561&lt;=250000,MOD(Spreadsheet!BB561,10000)=0,Spreadsheet!BB561&lt;=(10*Spreadsheet!BC561)),TRUE,FALSE)))</f>
        <v>1</v>
      </c>
      <c r="CF561" s="5" t="b">
        <f>IF(NOT(ISBLANK(Spreadsheet!BC561)),AND(ISNUMBER(VALUE(Spreadsheet!BC561)),Spreadsheet!BC561&gt;0),AND(OR(ISBLANK(Spreadsheet!AO561),Spreadsheet!AO561="Waive",AND(NOT(OR(ISBLANK(Spreadsheet!AO561),Spreadsheet!AO561="Waive")),Spreadsheet!AP561&gt;=6)),OR(ISBLANK(Spreadsheet!AR561),AND(NOT(OR(ISBLANK(Spreadsheet!AR561),Spreadsheet!AR561="Waive")),Spreadsheet!AS561&gt;=6)),OR(ISBLANK(Spreadsheet!AW561)),OR(ISBLANK(Spreadsheet!AX561)),OR(ISBLANK(Spreadsheet!AY561)),OR(ISBLANK(Spreadsheet!AZ561)),OR(ISBLANK(Spreadsheet!BA561),Spreadsheet!BA561="Waive")))</f>
        <v>1</v>
      </c>
      <c r="CG561" s="5" t="b">
        <f t="shared" ca="1" si="39"/>
        <v>1</v>
      </c>
    </row>
    <row r="562" spans="8:85" x14ac:dyDescent="0.3">
      <c r="H562" s="5">
        <f t="shared" ca="1" si="40"/>
        <v>2</v>
      </c>
      <c r="I562" s="5" t="str">
        <f t="shared" ca="1" si="38"/>
        <v/>
      </c>
      <c r="J562" s="5" t="str">
        <f>IF(AND(NOT(ISBLANK(Spreadsheet!C562)),ISBLANK(Spreadsheet!D562)),Spreadsheet!F562&amp;" "&amp;Spreadsheet!H562,"")</f>
        <v/>
      </c>
      <c r="K562" s="5">
        <f>IF(AND(NOT(ISBLANK(Spreadsheet!C562)),ISBLANK(Spreadsheet!D562)),COUNTIFS(Spreadsheet!E563:E$786,"=Child",Spreadsheet!C563:C$786, "="&amp;Spreadsheet!C562) + COUNTIFS(Spreadsheet!E563:E$786,"=Step-child",Spreadsheet!C563:C$786, "="&amp;Spreadsheet!C562),0)</f>
        <v>0</v>
      </c>
      <c r="L562" s="5">
        <f>IF(NOT(ISBLANK(J562)),COUNTIFS(Spreadsheet!E563:E$786,"=Wife",Spreadsheet!C563:C$786, "="&amp;Spreadsheet!C562) + COUNTIFS(Spreadsheet!E563:E$786,"=Husband",Spreadsheet!C563:C$786, "="&amp;Spreadsheet!C562),0)</f>
        <v>0</v>
      </c>
      <c r="M562" s="5">
        <f>IF(NOT(ISBLANK(Spreadsheet!AJ562)),VLOOKUP(Spreadsheet!AJ562,'Drop Downs'!$P$2:$R$16,3,FALSE),0)</f>
        <v>0</v>
      </c>
      <c r="N562" s="5">
        <f>IF(NOT(ISBLANK(Spreadsheet!AJ562)), VLOOKUP(Spreadsheet!AJ562,'Drop Downs'!$P$2:$R$16,2,FALSE),0)</f>
        <v>0</v>
      </c>
      <c r="O562" s="5">
        <f>IF(NOT(ISBLANK(Spreadsheet!AL562)),VLOOKUP(Spreadsheet!AL562,'Drop Downs'!$P$2:$R$16,3,FALSE), 0)</f>
        <v>0</v>
      </c>
      <c r="P562" s="5">
        <f>IF(NOT(ISBLANK(Spreadsheet!AL562)),VLOOKUP(Spreadsheet!AL562,'Drop Downs'!$P$2:$R$16,2,FALSE),0)</f>
        <v>0</v>
      </c>
      <c r="Q562" s="5">
        <f>IF(NOT(ISBLANK(Spreadsheet!AN562)),VLOOKUP(Spreadsheet!AN562,'Drop Downs'!$P$2:$R$16,3,FALSE),0)</f>
        <v>0</v>
      </c>
      <c r="R562" s="5">
        <f>IF(NOT(ISBLANK(Spreadsheet!AN562)),VLOOKUP(Spreadsheet!AN562,'Drop Downs'!$P$2:$R$16,2,FALSE),0)</f>
        <v>0</v>
      </c>
      <c r="S562" s="5" t="str">
        <f>IF(OR(M562&gt;K562,N562&gt;L562,O562&gt;K562, Q562&gt;K562,N562&gt;L562, P562&gt;L562, R562&gt;L562),"Member currently has a coverage election over what he/she needs.  Please add more dependents or adjust the coverage election.","")&amp;(IF(AND(NOT(ISBLANK(Spreadsheet!C562)),NOT(ISBLANK(Spreadsheet!D562)),ISBLANK(Spreadsheet!E562)),"Dependent lacks a relationship to member.Please select one from the drop-down.",""))</f>
        <v/>
      </c>
      <c r="T562" s="5" t="b">
        <f t="shared" si="41"/>
        <v>1</v>
      </c>
      <c r="U562" s="5" t="b">
        <f>OR(ISBLANK(Spreadsheet!C562),IF(NOT(ISBLANK(Spreadsheet!D562)),NOT(ISBLANK(Spreadsheet!E562)),TRUE))</f>
        <v>1</v>
      </c>
      <c r="V562" s="5" t="b">
        <f>OR(ISBLANK(Spreadsheet!C562), NOT(ISBLANK(Spreadsheet!I562)))</f>
        <v>1</v>
      </c>
      <c r="W562" s="5" t="b">
        <f>OR(ISBLANK(Spreadsheet!D562),NOT(ISBLANK(Spreadsheet!C562)))</f>
        <v>1</v>
      </c>
      <c r="X562" s="155" t="str">
        <f>REPT("0",MIN(FIND({1,2,3,4,5,6,7,8,9},Spreadsheet!C562&amp;"123456789"))-1)&amp;IF(ISBLANK(Spreadsheet!C562),"",SUMPRODUCT(MID(0&amp;Spreadsheet!C562,LARGE(INDEX(ISNUMBER(--MID(Spreadsheet!C562,ROW($1:$225),1))*
 ROW($1:$225),0),ROW($1:$225))+1,1)*10^ROW($1:$225)/10))</f>
        <v/>
      </c>
      <c r="Y562" s="5" t="b">
        <f>IF(NOT(ISBLANK(Spreadsheet!C562)),IF(AND(ISNUMBER(VALUE(Spreadsheet!C562)), LEN(Spreadsheet!C562)=9),TRUE,FALSE),TRUE)</f>
        <v>1</v>
      </c>
      <c r="Z562" s="155" t="str">
        <f>REPT("0",MIN(FIND({1,2,3,4,5,6,7,8,9},Spreadsheet!D562&amp;"123456789"))-1)&amp;IF(ISBLANK(Spreadsheet!D562),"",SUMPRODUCT(MID(0&amp;Spreadsheet!D562,LARGE(INDEX(ISNUMBER(--MID(Spreadsheet!D562,ROW($1:$225),1))*
 ROW($1:$225),0),ROW($1:$225))+1,1)*10^ROW($1:$225)/10))</f>
        <v/>
      </c>
      <c r="AA562" s="5" t="b">
        <f>IF(AND(NOT(ISBLANK(Spreadsheet!D562)),NOT(ISBLANK(Spreadsheet!C562))),IF(AND(ISNUMBER(VALUE(Spreadsheet!D562)), LEN(Spreadsheet!D562)=9),TRUE,FALSE),IF(AND(NOT(ISBLANK(Spreadsheet!D562)),ISBLANK(Spreadsheet!C562)),FALSE,TRUE))</f>
        <v>1</v>
      </c>
      <c r="AB562" s="5" t="b">
        <f>OR(ISBLANK(Spreadsheet!Y562),IF(NOT(ISBLANK(Spreadsheet!Y562)),LEN(Spreadsheet!Y562)=10,ISNUMBER(VALUE(Spreadsheet!Y562))))</f>
        <v>1</v>
      </c>
      <c r="AC562" s="5" t="b">
        <f>OR(ISBLANK(Spreadsheet!AI562), AND(NOT(ISBLANK(Spreadsheet!AJ562)), NOT(ISNUMBER(SEARCH("Waive",Spreadsheet!AJ562)))))</f>
        <v>1</v>
      </c>
      <c r="AD562" s="5" t="b">
        <f>OR(ISBLANK(Spreadsheet!AK562), AND(NOT(ISBLANK(Spreadsheet!AL562)), NOT(ISNUMBER(SEARCH("Waive",Spreadsheet!AL562)))))</f>
        <v>1</v>
      </c>
      <c r="AE562" s="5" t="b">
        <f>OR(ISBLANK(Spreadsheet!AM562), AND(NOT(ISBLANK(Spreadsheet!AN562)), NOT(ISNUMBER(SEARCH("Waive", Spreadsheet!AN562)))))</f>
        <v>1</v>
      </c>
      <c r="AF562" s="5" t="b">
        <f>OR(ISBLANK(Spreadsheet!C562), NOT(ISBLANK(Spreadsheet!D562)),NOT(ISBLANK(Spreadsheet!L562)))</f>
        <v>1</v>
      </c>
      <c r="AG562" s="5" t="b">
        <f>IF(AND(NOT(ISBLANK(Spreadsheet!C562)), NOT(ISBLANK(Spreadsheet!D562)),Spreadsheet!C562&lt;&gt;Spreadsheet!D562),IF(ISERROR(VLOOKUP(Spreadsheet!C562, Spreadsheet!$C$6:'Spreadsheet'!$C561,1,FALSE)), FALSE, TRUE),TRUE)</f>
        <v>1</v>
      </c>
      <c r="AH562" s="5" t="b">
        <f>Spreadsheet!$B$2=Spreadsheet!AD562</f>
        <v>1</v>
      </c>
      <c r="AI562" s="5" t="b">
        <f>IF(ISBLANK(Spreadsheet!G562),TRUE,IF(OR(LEN(Spreadsheet!G562)&gt;1,ISNUMBER(VALUE(Spreadsheet!G562))),FALSE,TRUE))</f>
        <v>1</v>
      </c>
      <c r="AJ562" s="5" t="b">
        <f>OR(ISBLANK(Spreadsheet!C562), NOT(ISBLANK(Spreadsheet!B562)), NOT(ISBLANK(Spreadsheet!D562)))</f>
        <v>1</v>
      </c>
      <c r="AK562" s="5" t="b">
        <f t="array" ref="AK562">IF(OR(AND(ISBLANK(Spreadsheet!E562),ISBLANK(Spreadsheet!D562),NOT(ISBLANK(Spreadsheet!C562))),AND(ISBLANK(Spreadsheet!E562),ISBLANK(Spreadsheet!D562),ISBLANK(Spreadsheet!C562))),TRUE,ISNUMBER(MATCH(TRUE,EXACT(Spreadsheet!E562,Relationships),0)))</f>
        <v>1</v>
      </c>
      <c r="AL562" s="5" t="b">
        <f>IF(NOT(ISBLANK(Spreadsheet!C562)),IF(OR(ISBLANK(Spreadsheet!F562),LEN(Spreadsheet!F562)&gt;40),FALSE,TRUE),TRUE)</f>
        <v>1</v>
      </c>
      <c r="AM562" s="5" t="b">
        <f>IF(NOT(ISBLANK(Spreadsheet!C562)),IF(OR(ISBLANK(Spreadsheet!H562),LEN(Spreadsheet!H562)&gt;40),FALSE,TRUE),TRUE)</f>
        <v>1</v>
      </c>
      <c r="AN562" s="5" t="b">
        <f t="array" ref="AN562">IF(ISBLANK(Spreadsheet!I562),TRUE,ISNUMBER(MATCH(TRUE,EXACT(Spreadsheet!I562,GenderValues),0)))</f>
        <v>1</v>
      </c>
      <c r="AO562" s="5" t="b">
        <f ca="1">IF(ISERROR(DATEVALUE(TEXT(Spreadsheet!J562,"mm/dd/yyyy")) &gt; TODAY()),IF(AND(ISBLANK(Spreadsheet!J562),ISBLANK(Spreadsheet!C562)),TRUE,FALSE),IF(DATEVALUE(TEXT(Spreadsheet!J562,"mm/dd/yyyy")) &gt; TODAY(),FALSE,TRUE))</f>
        <v>1</v>
      </c>
      <c r="AP562" s="5" t="b">
        <f>OR(ISBLANK(Spreadsheet!K562),LEN(Spreadsheet!K562)&lt;=100)</f>
        <v>1</v>
      </c>
      <c r="AQ562" s="5" t="b">
        <f t="array" ref="AQ562">IF(OR(AND(ISBLANK(Spreadsheet!L562),ISBLANK(Spreadsheet!C562)),AND(NOT(ISBLANK(Spreadsheet!C562)),NOT(ISBLANK(Spreadsheet!D562)))),TRUE,ISNUMBER(MATCH(TRUE,EXACT(Spreadsheet!L562,MaritalStatus),0)))</f>
        <v>1</v>
      </c>
      <c r="AR562" s="5" t="b">
        <f ca="1">IF(ISERROR(DATEVALUE(TEXT(Spreadsheet!M562,"mm/dd/yyyy")) &gt; TODAY()),IF(ISBLANK(Spreadsheet!M562),TRUE,FALSE),IF(DATEVALUE(TEXT(Spreadsheet!M562,"mm/dd/yyyy")) &gt; TODAY(),FALSE,TRUE))</f>
        <v>1</v>
      </c>
      <c r="AS562" s="5" t="b">
        <f>OR(ISBLANK(Spreadsheet!N562),LEN(Spreadsheet!N562)&lt;=100)</f>
        <v>1</v>
      </c>
      <c r="AT562" s="5" t="b">
        <f>OR(ISBLANK(Spreadsheet!O562),UPPER(Spreadsheet!O562)="YES")</f>
        <v>1</v>
      </c>
      <c r="AU562" s="5" t="b">
        <f>OR(ISBLANK(Spreadsheet!P562),UPPER(Spreadsheet!P562)="YES")</f>
        <v>1</v>
      </c>
      <c r="AV562" s="5" t="b">
        <f t="array" ref="AV562">IF(ISBLANK(Spreadsheet!Q562),TRUE,ISNUMBER(MATCH(TRUE,EXACT(Spreadsheet!Q562,OnGroupsPriorIns),0)))</f>
        <v>1</v>
      </c>
      <c r="AW562" s="5" t="b">
        <f>OR(ISBLANK(Spreadsheet!R562),UPPER(Spreadsheet!R562)="YES")</f>
        <v>1</v>
      </c>
      <c r="AX562" s="5" t="b">
        <f>OR(ISBLANK(Spreadsheet!S562),UPPER(Spreadsheet!S562)="YES")</f>
        <v>1</v>
      </c>
      <c r="AY562" s="5" t="b">
        <f>OR(AND(ISBLANK(Spreadsheet!C562),LEN(Spreadsheet!T562)=0),AND(NOT(ISBLANK(Spreadsheet!C562)),LEN(Spreadsheet!T562)&gt;0,LEN(Spreadsheet!T562)&lt;=50))</f>
        <v>1</v>
      </c>
      <c r="AZ562" s="5" t="b">
        <f>OR(LEN(Spreadsheet!U562)=0,AND(LEN(Spreadsheet!U562)&gt;0,LEN(Spreadsheet!U562)&lt;=50))</f>
        <v>1</v>
      </c>
      <c r="BA562" s="5" t="b">
        <f>OR(AND(ISBLANK(Spreadsheet!C562),LEN(Spreadsheet!V562)=0),AND(NOT(ISBLANK(Spreadsheet!C562)),LEN(Spreadsheet!V562)&gt;0,LEN(Spreadsheet!V562)&lt;=50))</f>
        <v>1</v>
      </c>
      <c r="BB562" s="5" t="b">
        <f t="array" ref="BB562">IF(AND(ISBLANK(Spreadsheet!C562),LEN(Spreadsheet!W562)=0),TRUE,ISNUMBER(MATCH(TRUE,EXACT(Spreadsheet!W562,States),0)))</f>
        <v>1</v>
      </c>
      <c r="BC562" s="5" t="b">
        <f>OR(AND(ISBLANK(Spreadsheet!C562),LEN(Spreadsheet!X562)=0),AND(NOT(ISBLANK(Spreadsheet!C562)),LEN(Spreadsheet!X562)&gt;0,LEN(Spreadsheet!X562)=5,ISNUMBER(VALUE(Spreadsheet!X562))))</f>
        <v>1</v>
      </c>
      <c r="BD562" s="5" t="b">
        <f>OR(ISBLANK(Spreadsheet!Z562),LEN(Spreadsheet!Z562)&lt;=50)</f>
        <v>1</v>
      </c>
      <c r="BE562" s="5" t="b">
        <f>ISBLANK(Spreadsheet!AA562)</f>
        <v>1</v>
      </c>
      <c r="BF562" s="5" t="b">
        <f>ISBLANK(Spreadsheet!AB562)</f>
        <v>1</v>
      </c>
      <c r="BG562" s="5" t="b">
        <f>IF(ISERROR(DATEVALUE(TEXT(Spreadsheet!AC562,"mm/dd/yyyy")) &gt; DATEVALUE(TEXT(Spreadsheet!J562,"mm/dd/yyyy"))),IF(OR(AND(ISBLANK(Spreadsheet!AC562),ISBLANK(Spreadsheet!C562)),AND(NOT(ISBLANK(Spreadsheet!C562)),ISBLANK(Spreadsheet!AC562),NOT(ISBLANK(Spreadsheet!D562)))),TRUE,FALSE),IF(DATEVALUE(TEXT(Spreadsheet!AC562,"mm/dd/yyyy")) &gt; DATEVALUE(TEXT(Spreadsheet!J562,"mm/dd/yyyy")),TRUE,FALSE))</f>
        <v>1</v>
      </c>
      <c r="BH562" s="5" t="b">
        <f>OR(AND(ISBLANK(Spreadsheet!C562),ISBLANK(Spreadsheet!AE562)),AND(NOT(ISBLANK(Spreadsheet!C562)),NOT(ISBLANK(Spreadsheet!D562)),ISBLANK(Spreadsheet!AE562)),AND(NOT(ISBLANK(Spreadsheet!C562)),ISBLANK(Spreadsheet!D562),NOT(ISBLANK(Spreadsheet!AE562)),LEN(Spreadsheet!AE562)&lt;=100))</f>
        <v>1</v>
      </c>
      <c r="BI562" s="5" t="b">
        <f t="array" ref="BI562">IF(ISBLANK(Spreadsheet!AF562),TRUE,ISNUMBER(MATCH(TRUE,EXACT(Spreadsheet!AF562,CobraShortReasons),0)))</f>
        <v>1</v>
      </c>
      <c r="BJ562" s="5" t="b">
        <f ca="1">IF(ISERROR(DATEVALUE(TEXT(Spreadsheet!AG562,"mm/dd/yyyy")) &gt; TODAY()),IF(ISBLANK(Spreadsheet!AG562),TRUE,FALSE),IF(DATEVALUE(TEXT(Spreadsheet!AG562,"mm/dd/yyyy")) &gt; TODAY(),FALSE,TRUE))</f>
        <v>1</v>
      </c>
      <c r="BK562" s="5" t="b">
        <f>OR(ISBLANK(Spreadsheet!AH562),LEN(Spreadsheet!AH562)&lt;=25)</f>
        <v>1</v>
      </c>
      <c r="BL562" s="5" t="b">
        <f t="array" aca="1" ref="BL562" ca="1">IF(ISBLANK(Spreadsheet!AI562),TRUE,ISNUMBER(MATCH(TRUE,EXACT(Spreadsheet!AI562,INDIRECT(Spreadsheet!$D$2)),0)))</f>
        <v>1</v>
      </c>
      <c r="BM562" s="5" t="b">
        <f t="array" aca="1" ref="BM562" ca="1">IF(ISBLANK(Spreadsheet!AJ562),TRUE,ISNUMBER(MATCH(TRUE,EXACT(Spreadsheet!AJ562,INDIRECT(Spreadsheet!BJ562)),0)))</f>
        <v>1</v>
      </c>
      <c r="BN562" s="5" t="b">
        <f t="array" ref="BN562">IF(ISBLANK(Spreadsheet!AK562),TRUE,ISNUMBER(MATCH(TRUE,EXACT(Spreadsheet!AK562,DentalPlans),0)))</f>
        <v>1</v>
      </c>
      <c r="BO562" s="5" t="b">
        <f t="array" aca="1" ref="BO562" ca="1">IF(ISBLANK(Spreadsheet!AL562),TRUE,ISNUMBER(MATCH(TRUE,EXACT(Spreadsheet!AL562,INDIRECT(Spreadsheet!BK562)),0)))</f>
        <v>1</v>
      </c>
      <c r="BP562" s="5" t="b">
        <f t="array" ref="BP562">IF(ISBLANK(Spreadsheet!AM562),TRUE,ISNUMBER(MATCH(TRUE,EXACT(Spreadsheet!AM562,VisionPlans),0)))</f>
        <v>1</v>
      </c>
      <c r="BQ562" s="5" t="b">
        <f t="array" aca="1" ref="BQ562" ca="1">IF(ISBLANK(Spreadsheet!AN562),TRUE,ISNUMBER(MATCH(TRUE,EXACT(Spreadsheet!AN562,INDIRECT(Spreadsheet!BL562)),0)))</f>
        <v>1</v>
      </c>
      <c r="BR562" s="5" t="b">
        <f t="array" ref="BR562">IF(ISBLANK(Spreadsheet!AO562),TRUE,ISNUMBER(MATCH(TRUE,EXACT(Spreadsheet!AO562,LifeBenefitClasses),0)))</f>
        <v>1</v>
      </c>
      <c r="BS562" s="5" t="b">
        <f>IF(OR(ISBLANK(Spreadsheet!AO562), Spreadsheet!AO562="Waive"),IF(ISBLANK(Spreadsheet!AP562),TRUE,FALSE),IF(OR(AND(NOT(ISBLANK(Spreadsheet!AO562)),ISBLANK(Spreadsheet!AP562)),NOT(ISNUMBER(VALUE(Spreadsheet!AP562)))),FALSE,IF(OR(AND(Spreadsheet!AP562&lt;6,MOD(Spreadsheet!AP562*10,5)=0), MOD(Spreadsheet!AP562,5000)=0),TRUE,FALSE)))</f>
        <v>1</v>
      </c>
      <c r="BT562" s="5" t="b">
        <f t="array" ref="BT562">IF(ISBLANK(Spreadsheet!AQ562),TRUE,ISNUMBER(MATCH(TRUE,EXACT(Spreadsheet!AQ562,EnrollWaive),0)))</f>
        <v>1</v>
      </c>
      <c r="BU562" s="5" t="b">
        <f t="array" ref="BU562">IF(ISBLANK(Spreadsheet!AR562),TRUE,ISNUMBER(MATCH(TRUE,EXACT(Spreadsheet!AR562,LifeBenefitClasses),0)))</f>
        <v>1</v>
      </c>
      <c r="BV562" s="5" t="b">
        <f>IF(OR(ISBLANK(Spreadsheet!AR562), Spreadsheet!AR562="Waive"),IF(ISBLANK(Spreadsheet!AS562),TRUE,FALSE),IF(OR(AND(NOT(ISBLANK(Spreadsheet!AR562)),ISBLANK(Spreadsheet!AS562)),NOT(ISNUMBER(VALUE(Spreadsheet!AS562)))),FALSE,IF(OR(AND(Spreadsheet!AS562&lt;6,MOD(Spreadsheet!AS562*10,5)=0), MOD(Spreadsheet!AS562,10000)=0),TRUE,FALSE)))</f>
        <v>1</v>
      </c>
      <c r="BW562" s="5" t="b">
        <f t="array" ref="BW562">IF(ISBLANK(Spreadsheet!AT562),TRUE,ISNUMBER(MATCH(TRUE,EXACT(Spreadsheet!AT562,LifeBenefitClasses),0)))</f>
        <v>1</v>
      </c>
      <c r="BX562" s="5" t="b">
        <f>IF(OR(ISBLANK(Spreadsheet!AT562), Spreadsheet!AT562="Waive"),IF(ISBLANK(Spreadsheet!AU562),TRUE,FALSE),IF(OR(AND(NOT(ISBLANK(Spreadsheet!AT562)),ISBLANK(Spreadsheet!AU562)),NOT(ISNUMBER(VALUE(Spreadsheet!AU562)))),FALSE,IF(AND(NOT(OR(ISBLANK(Spreadsheet!AT562),Spreadsheet!AT562="Waive")),NOT(OR(ISBLANK(Spreadsheet!AR562),Spreadsheet!AR562="Waive")),MOD(Spreadsheet!AU562,5000)=0, Spreadsheet!AU562&lt;=(Spreadsheet!AS562*0.5)),TRUE,FALSE)))</f>
        <v>1</v>
      </c>
      <c r="BY562" s="5" t="b">
        <f t="array" ref="BY562">IF(ISBLANK(Spreadsheet!AV562),TRUE,ISNUMBER(MATCH(TRUE,EXACT(Spreadsheet!AV562,EnrollWaive),0)))</f>
        <v>1</v>
      </c>
      <c r="BZ562" s="5" t="b">
        <f t="array" ref="BZ562">IF(ISBLANK(Spreadsheet!AW562),TRUE,ISNUMBER(MATCH(TRUE,EXACT(Spreadsheet!AW562,LifeBenefitClasses),0)))</f>
        <v>1</v>
      </c>
      <c r="CA562" s="5" t="b">
        <f t="array" ref="CA562">IF(ISBLANK(Spreadsheet!AX562),TRUE,ISNUMBER(MATCH(TRUE,EXACT(Spreadsheet!AX562,LifeBenefitClasses),0)))</f>
        <v>1</v>
      </c>
      <c r="CB562" s="5" t="b">
        <f t="array" ref="CB562">IF(ISBLANK(Spreadsheet!AY562),TRUE,ISNUMBER(MATCH(TRUE,EXACT(Spreadsheet!AY562,LifeBenefitClasses),0)))</f>
        <v>1</v>
      </c>
      <c r="CC562" s="5" t="b">
        <f t="array" ref="CC562">IF(ISBLANK(Spreadsheet!AZ562),TRUE,ISNUMBER(MATCH(TRUE,EXACT(Spreadsheet!AZ562,LifeBenefitClasses),0)))</f>
        <v>1</v>
      </c>
      <c r="CD562" s="5" t="b">
        <f t="array" ref="CD562">IF(ISBLANK(Spreadsheet!BA562),TRUE,ISNUMBER(MATCH(TRUE,EXACT(Spreadsheet!BA562,LifeBenefitClasses),0)))</f>
        <v>1</v>
      </c>
      <c r="CE562" s="5" t="b">
        <f>IF(OR(ISBLANK(Spreadsheet!BA562), Spreadsheet!BA562="Waive"),IF(ISBLANK(Spreadsheet!BB562),TRUE,FALSE),IF(OR(AND(NOT(ISBLANK(Spreadsheet!BA562)),ISBLANK(Spreadsheet!BB562)),NOT(ISNUMBER(VALUE(Spreadsheet!BB562))),ISBLANK(Spreadsheet!BC562),NOT(ISNUMBER(VALUE(Spreadsheet!BC562)))),FALSE,IF(AND(Spreadsheet!BB562&gt;=50000,Spreadsheet!BB562&lt;=250000,MOD(Spreadsheet!BB562,10000)=0,Spreadsheet!BB562&lt;=(10*Spreadsheet!BC562)),TRUE,FALSE)))</f>
        <v>1</v>
      </c>
      <c r="CF562" s="5" t="b">
        <f>IF(NOT(ISBLANK(Spreadsheet!BC562)),AND(ISNUMBER(VALUE(Spreadsheet!BC562)),Spreadsheet!BC562&gt;0),AND(OR(ISBLANK(Spreadsheet!AO562),Spreadsheet!AO562="Waive",AND(NOT(OR(ISBLANK(Spreadsheet!AO562),Spreadsheet!AO562="Waive")),Spreadsheet!AP562&gt;=6)),OR(ISBLANK(Spreadsheet!AR562),AND(NOT(OR(ISBLANK(Spreadsheet!AR562),Spreadsheet!AR562="Waive")),Spreadsheet!AS562&gt;=6)),OR(ISBLANK(Spreadsheet!AW562)),OR(ISBLANK(Spreadsheet!AX562)),OR(ISBLANK(Spreadsheet!AY562)),OR(ISBLANK(Spreadsheet!AZ562)),OR(ISBLANK(Spreadsheet!BA562),Spreadsheet!BA562="Waive")))</f>
        <v>1</v>
      </c>
      <c r="CG562" s="5" t="b">
        <f t="shared" ca="1" si="39"/>
        <v>1</v>
      </c>
    </row>
    <row r="563" spans="8:85" x14ac:dyDescent="0.3">
      <c r="H563" s="5">
        <f t="shared" ca="1" si="40"/>
        <v>2</v>
      </c>
      <c r="I563" s="5" t="str">
        <f t="shared" ca="1" si="38"/>
        <v/>
      </c>
      <c r="J563" s="5" t="str">
        <f>IF(AND(NOT(ISBLANK(Spreadsheet!C563)),ISBLANK(Spreadsheet!D563)),Spreadsheet!F563&amp;" "&amp;Spreadsheet!H563,"")</f>
        <v/>
      </c>
      <c r="K563" s="5">
        <f>IF(AND(NOT(ISBLANK(Spreadsheet!C563)),ISBLANK(Spreadsheet!D563)),COUNTIFS(Spreadsheet!E564:E$786,"=Child",Spreadsheet!C564:C$786, "="&amp;Spreadsheet!C563) + COUNTIFS(Spreadsheet!E564:E$786,"=Step-child",Spreadsheet!C564:C$786, "="&amp;Spreadsheet!C563),0)</f>
        <v>0</v>
      </c>
      <c r="L563" s="5">
        <f>IF(NOT(ISBLANK(J563)),COUNTIFS(Spreadsheet!E564:E$786,"=Wife",Spreadsheet!C564:C$786, "="&amp;Spreadsheet!C563) + COUNTIFS(Spreadsheet!E564:E$786,"=Husband",Spreadsheet!C564:C$786, "="&amp;Spreadsheet!C563),0)</f>
        <v>0</v>
      </c>
      <c r="M563" s="5">
        <f>IF(NOT(ISBLANK(Spreadsheet!AJ563)),VLOOKUP(Spreadsheet!AJ563,'Drop Downs'!$P$2:$R$16,3,FALSE),0)</f>
        <v>0</v>
      </c>
      <c r="N563" s="5">
        <f>IF(NOT(ISBLANK(Spreadsheet!AJ563)), VLOOKUP(Spreadsheet!AJ563,'Drop Downs'!$P$2:$R$16,2,FALSE),0)</f>
        <v>0</v>
      </c>
      <c r="O563" s="5">
        <f>IF(NOT(ISBLANK(Spreadsheet!AL563)),VLOOKUP(Spreadsheet!AL563,'Drop Downs'!$P$2:$R$16,3,FALSE), 0)</f>
        <v>0</v>
      </c>
      <c r="P563" s="5">
        <f>IF(NOT(ISBLANK(Spreadsheet!AL563)),VLOOKUP(Spreadsheet!AL563,'Drop Downs'!$P$2:$R$16,2,FALSE),0)</f>
        <v>0</v>
      </c>
      <c r="Q563" s="5">
        <f>IF(NOT(ISBLANK(Spreadsheet!AN563)),VLOOKUP(Spreadsheet!AN563,'Drop Downs'!$P$2:$R$16,3,FALSE),0)</f>
        <v>0</v>
      </c>
      <c r="R563" s="5">
        <f>IF(NOT(ISBLANK(Spreadsheet!AN563)),VLOOKUP(Spreadsheet!AN563,'Drop Downs'!$P$2:$R$16,2,FALSE),0)</f>
        <v>0</v>
      </c>
      <c r="S563" s="5" t="str">
        <f>IF(OR(M563&gt;K563,N563&gt;L563,O563&gt;K563, Q563&gt;K563,N563&gt;L563, P563&gt;L563, R563&gt;L563),"Member currently has a coverage election over what he/she needs.  Please add more dependents or adjust the coverage election.","")&amp;(IF(AND(NOT(ISBLANK(Spreadsheet!C563)),NOT(ISBLANK(Spreadsheet!D563)),ISBLANK(Spreadsheet!E563)),"Dependent lacks a relationship to member.Please select one from the drop-down.",""))</f>
        <v/>
      </c>
      <c r="T563" s="5" t="b">
        <f t="shared" si="41"/>
        <v>1</v>
      </c>
      <c r="U563" s="5" t="b">
        <f>OR(ISBLANK(Spreadsheet!C563),IF(NOT(ISBLANK(Spreadsheet!D563)),NOT(ISBLANK(Spreadsheet!E563)),TRUE))</f>
        <v>1</v>
      </c>
      <c r="V563" s="5" t="b">
        <f>OR(ISBLANK(Spreadsheet!C563), NOT(ISBLANK(Spreadsheet!I563)))</f>
        <v>1</v>
      </c>
      <c r="W563" s="5" t="b">
        <f>OR(ISBLANK(Spreadsheet!D563),NOT(ISBLANK(Spreadsheet!C563)))</f>
        <v>1</v>
      </c>
      <c r="X563" s="155" t="str">
        <f>REPT("0",MIN(FIND({1,2,3,4,5,6,7,8,9},Spreadsheet!C563&amp;"123456789"))-1)&amp;IF(ISBLANK(Spreadsheet!C563),"",SUMPRODUCT(MID(0&amp;Spreadsheet!C563,LARGE(INDEX(ISNUMBER(--MID(Spreadsheet!C563,ROW($1:$225),1))*
 ROW($1:$225),0),ROW($1:$225))+1,1)*10^ROW($1:$225)/10))</f>
        <v/>
      </c>
      <c r="Y563" s="5" t="b">
        <f>IF(NOT(ISBLANK(Spreadsheet!C563)),IF(AND(ISNUMBER(VALUE(Spreadsheet!C563)), LEN(Spreadsheet!C563)=9),TRUE,FALSE),TRUE)</f>
        <v>1</v>
      </c>
      <c r="Z563" s="155" t="str">
        <f>REPT("0",MIN(FIND({1,2,3,4,5,6,7,8,9},Spreadsheet!D563&amp;"123456789"))-1)&amp;IF(ISBLANK(Spreadsheet!D563),"",SUMPRODUCT(MID(0&amp;Spreadsheet!D563,LARGE(INDEX(ISNUMBER(--MID(Spreadsheet!D563,ROW($1:$225),1))*
 ROW($1:$225),0),ROW($1:$225))+1,1)*10^ROW($1:$225)/10))</f>
        <v/>
      </c>
      <c r="AA563" s="5" t="b">
        <f>IF(AND(NOT(ISBLANK(Spreadsheet!D563)),NOT(ISBLANK(Spreadsheet!C563))),IF(AND(ISNUMBER(VALUE(Spreadsheet!D563)), LEN(Spreadsheet!D563)=9),TRUE,FALSE),IF(AND(NOT(ISBLANK(Spreadsheet!D563)),ISBLANK(Spreadsheet!C563)),FALSE,TRUE))</f>
        <v>1</v>
      </c>
      <c r="AB563" s="5" t="b">
        <f>OR(ISBLANK(Spreadsheet!Y563),IF(NOT(ISBLANK(Spreadsheet!Y563)),LEN(Spreadsheet!Y563)=10,ISNUMBER(VALUE(Spreadsheet!Y563))))</f>
        <v>1</v>
      </c>
      <c r="AC563" s="5" t="b">
        <f>OR(ISBLANK(Spreadsheet!AI563), AND(NOT(ISBLANK(Spreadsheet!AJ563)), NOT(ISNUMBER(SEARCH("Waive",Spreadsheet!AJ563)))))</f>
        <v>1</v>
      </c>
      <c r="AD563" s="5" t="b">
        <f>OR(ISBLANK(Spreadsheet!AK563), AND(NOT(ISBLANK(Spreadsheet!AL563)), NOT(ISNUMBER(SEARCH("Waive",Spreadsheet!AL563)))))</f>
        <v>1</v>
      </c>
      <c r="AE563" s="5" t="b">
        <f>OR(ISBLANK(Spreadsheet!AM563), AND(NOT(ISBLANK(Spreadsheet!AN563)), NOT(ISNUMBER(SEARCH("Waive", Spreadsheet!AN563)))))</f>
        <v>1</v>
      </c>
      <c r="AF563" s="5" t="b">
        <f>OR(ISBLANK(Spreadsheet!C563), NOT(ISBLANK(Spreadsheet!D563)),NOT(ISBLANK(Spreadsheet!L563)))</f>
        <v>1</v>
      </c>
      <c r="AG563" s="5" t="b">
        <f>IF(AND(NOT(ISBLANK(Spreadsheet!C563)), NOT(ISBLANK(Spreadsheet!D563)),Spreadsheet!C563&lt;&gt;Spreadsheet!D563),IF(ISERROR(VLOOKUP(Spreadsheet!C563, Spreadsheet!$C$6:'Spreadsheet'!$C562,1,FALSE)), FALSE, TRUE),TRUE)</f>
        <v>1</v>
      </c>
      <c r="AH563" s="5" t="b">
        <f>Spreadsheet!$B$2=Spreadsheet!AD563</f>
        <v>1</v>
      </c>
      <c r="AI563" s="5" t="b">
        <f>IF(ISBLANK(Spreadsheet!G563),TRUE,IF(OR(LEN(Spreadsheet!G563)&gt;1,ISNUMBER(VALUE(Spreadsheet!G563))),FALSE,TRUE))</f>
        <v>1</v>
      </c>
      <c r="AJ563" s="5" t="b">
        <f>OR(ISBLANK(Spreadsheet!C563), NOT(ISBLANK(Spreadsheet!B563)), NOT(ISBLANK(Spreadsheet!D563)))</f>
        <v>1</v>
      </c>
      <c r="AK563" s="5" t="b">
        <f t="array" ref="AK563">IF(OR(AND(ISBLANK(Spreadsheet!E563),ISBLANK(Spreadsheet!D563),NOT(ISBLANK(Spreadsheet!C563))),AND(ISBLANK(Spreadsheet!E563),ISBLANK(Spreadsheet!D563),ISBLANK(Spreadsheet!C563))),TRUE,ISNUMBER(MATCH(TRUE,EXACT(Spreadsheet!E563,Relationships),0)))</f>
        <v>1</v>
      </c>
      <c r="AL563" s="5" t="b">
        <f>IF(NOT(ISBLANK(Spreadsheet!C563)),IF(OR(ISBLANK(Spreadsheet!F563),LEN(Spreadsheet!F563)&gt;40),FALSE,TRUE),TRUE)</f>
        <v>1</v>
      </c>
      <c r="AM563" s="5" t="b">
        <f>IF(NOT(ISBLANK(Spreadsheet!C563)),IF(OR(ISBLANK(Spreadsheet!H563),LEN(Spreadsheet!H563)&gt;40),FALSE,TRUE),TRUE)</f>
        <v>1</v>
      </c>
      <c r="AN563" s="5" t="b">
        <f t="array" ref="AN563">IF(ISBLANK(Spreadsheet!I563),TRUE,ISNUMBER(MATCH(TRUE,EXACT(Spreadsheet!I563,GenderValues),0)))</f>
        <v>1</v>
      </c>
      <c r="AO563" s="5" t="b">
        <f ca="1">IF(ISERROR(DATEVALUE(TEXT(Spreadsheet!J563,"mm/dd/yyyy")) &gt; TODAY()),IF(AND(ISBLANK(Spreadsheet!J563),ISBLANK(Spreadsheet!C563)),TRUE,FALSE),IF(DATEVALUE(TEXT(Spreadsheet!J563,"mm/dd/yyyy")) &gt; TODAY(),FALSE,TRUE))</f>
        <v>1</v>
      </c>
      <c r="AP563" s="5" t="b">
        <f>OR(ISBLANK(Spreadsheet!K563),LEN(Spreadsheet!K563)&lt;=100)</f>
        <v>1</v>
      </c>
      <c r="AQ563" s="5" t="b">
        <f t="array" ref="AQ563">IF(OR(AND(ISBLANK(Spreadsheet!L563),ISBLANK(Spreadsheet!C563)),AND(NOT(ISBLANK(Spreadsheet!C563)),NOT(ISBLANK(Spreadsheet!D563)))),TRUE,ISNUMBER(MATCH(TRUE,EXACT(Spreadsheet!L563,MaritalStatus),0)))</f>
        <v>1</v>
      </c>
      <c r="AR563" s="5" t="b">
        <f ca="1">IF(ISERROR(DATEVALUE(TEXT(Spreadsheet!M563,"mm/dd/yyyy")) &gt; TODAY()),IF(ISBLANK(Spreadsheet!M563),TRUE,FALSE),IF(DATEVALUE(TEXT(Spreadsheet!M563,"mm/dd/yyyy")) &gt; TODAY(),FALSE,TRUE))</f>
        <v>1</v>
      </c>
      <c r="AS563" s="5" t="b">
        <f>OR(ISBLANK(Spreadsheet!N563),LEN(Spreadsheet!N563)&lt;=100)</f>
        <v>1</v>
      </c>
      <c r="AT563" s="5" t="b">
        <f>OR(ISBLANK(Spreadsheet!O563),UPPER(Spreadsheet!O563)="YES")</f>
        <v>1</v>
      </c>
      <c r="AU563" s="5" t="b">
        <f>OR(ISBLANK(Spreadsheet!P563),UPPER(Spreadsheet!P563)="YES")</f>
        <v>1</v>
      </c>
      <c r="AV563" s="5" t="b">
        <f t="array" ref="AV563">IF(ISBLANK(Spreadsheet!Q563),TRUE,ISNUMBER(MATCH(TRUE,EXACT(Spreadsheet!Q563,OnGroupsPriorIns),0)))</f>
        <v>1</v>
      </c>
      <c r="AW563" s="5" t="b">
        <f>OR(ISBLANK(Spreadsheet!R563),UPPER(Spreadsheet!R563)="YES")</f>
        <v>1</v>
      </c>
      <c r="AX563" s="5" t="b">
        <f>OR(ISBLANK(Spreadsheet!S563),UPPER(Spreadsheet!S563)="YES")</f>
        <v>1</v>
      </c>
      <c r="AY563" s="5" t="b">
        <f>OR(AND(ISBLANK(Spreadsheet!C563),LEN(Spreadsheet!T563)=0),AND(NOT(ISBLANK(Spreadsheet!C563)),LEN(Spreadsheet!T563)&gt;0,LEN(Spreadsheet!T563)&lt;=50))</f>
        <v>1</v>
      </c>
      <c r="AZ563" s="5" t="b">
        <f>OR(LEN(Spreadsheet!U563)=0,AND(LEN(Spreadsheet!U563)&gt;0,LEN(Spreadsheet!U563)&lt;=50))</f>
        <v>1</v>
      </c>
      <c r="BA563" s="5" t="b">
        <f>OR(AND(ISBLANK(Spreadsheet!C563),LEN(Spreadsheet!V563)=0),AND(NOT(ISBLANK(Spreadsheet!C563)),LEN(Spreadsheet!V563)&gt;0,LEN(Spreadsheet!V563)&lt;=50))</f>
        <v>1</v>
      </c>
      <c r="BB563" s="5" t="b">
        <f t="array" ref="BB563">IF(AND(ISBLANK(Spreadsheet!C563),LEN(Spreadsheet!W563)=0),TRUE,ISNUMBER(MATCH(TRUE,EXACT(Spreadsheet!W563,States),0)))</f>
        <v>1</v>
      </c>
      <c r="BC563" s="5" t="b">
        <f>OR(AND(ISBLANK(Spreadsheet!C563),LEN(Spreadsheet!X563)=0),AND(NOT(ISBLANK(Spreadsheet!C563)),LEN(Spreadsheet!X563)&gt;0,LEN(Spreadsheet!X563)=5,ISNUMBER(VALUE(Spreadsheet!X563))))</f>
        <v>1</v>
      </c>
      <c r="BD563" s="5" t="b">
        <f>OR(ISBLANK(Spreadsheet!Z563),LEN(Spreadsheet!Z563)&lt;=50)</f>
        <v>1</v>
      </c>
      <c r="BE563" s="5" t="b">
        <f>ISBLANK(Spreadsheet!AA563)</f>
        <v>1</v>
      </c>
      <c r="BF563" s="5" t="b">
        <f>ISBLANK(Spreadsheet!AB563)</f>
        <v>1</v>
      </c>
      <c r="BG563" s="5" t="b">
        <f>IF(ISERROR(DATEVALUE(TEXT(Spreadsheet!AC563,"mm/dd/yyyy")) &gt; DATEVALUE(TEXT(Spreadsheet!J563,"mm/dd/yyyy"))),IF(OR(AND(ISBLANK(Spreadsheet!AC563),ISBLANK(Spreadsheet!C563)),AND(NOT(ISBLANK(Spreadsheet!C563)),ISBLANK(Spreadsheet!AC563),NOT(ISBLANK(Spreadsheet!D563)))),TRUE,FALSE),IF(DATEVALUE(TEXT(Spreadsheet!AC563,"mm/dd/yyyy")) &gt; DATEVALUE(TEXT(Spreadsheet!J563,"mm/dd/yyyy")),TRUE,FALSE))</f>
        <v>1</v>
      </c>
      <c r="BH563" s="5" t="b">
        <f>OR(AND(ISBLANK(Spreadsheet!C563),ISBLANK(Spreadsheet!AE563)),AND(NOT(ISBLANK(Spreadsheet!C563)),NOT(ISBLANK(Spreadsheet!D563)),ISBLANK(Spreadsheet!AE563)),AND(NOT(ISBLANK(Spreadsheet!C563)),ISBLANK(Spreadsheet!D563),NOT(ISBLANK(Spreadsheet!AE563)),LEN(Spreadsheet!AE563)&lt;=100))</f>
        <v>1</v>
      </c>
      <c r="BI563" s="5" t="b">
        <f t="array" ref="BI563">IF(ISBLANK(Spreadsheet!AF563),TRUE,ISNUMBER(MATCH(TRUE,EXACT(Spreadsheet!AF563,CobraShortReasons),0)))</f>
        <v>1</v>
      </c>
      <c r="BJ563" s="5" t="b">
        <f ca="1">IF(ISERROR(DATEVALUE(TEXT(Spreadsheet!AG563,"mm/dd/yyyy")) &gt; TODAY()),IF(ISBLANK(Spreadsheet!AG563),TRUE,FALSE),IF(DATEVALUE(TEXT(Spreadsheet!AG563,"mm/dd/yyyy")) &gt; TODAY(),FALSE,TRUE))</f>
        <v>1</v>
      </c>
      <c r="BK563" s="5" t="b">
        <f>OR(ISBLANK(Spreadsheet!AH563),LEN(Spreadsheet!AH563)&lt;=25)</f>
        <v>1</v>
      </c>
      <c r="BL563" s="5" t="b">
        <f t="array" aca="1" ref="BL563" ca="1">IF(ISBLANK(Spreadsheet!AI563),TRUE,ISNUMBER(MATCH(TRUE,EXACT(Spreadsheet!AI563,INDIRECT(Spreadsheet!$D$2)),0)))</f>
        <v>1</v>
      </c>
      <c r="BM563" s="5" t="b">
        <f t="array" aca="1" ref="BM563" ca="1">IF(ISBLANK(Spreadsheet!AJ563),TRUE,ISNUMBER(MATCH(TRUE,EXACT(Spreadsheet!AJ563,INDIRECT(Spreadsheet!BJ563)),0)))</f>
        <v>1</v>
      </c>
      <c r="BN563" s="5" t="b">
        <f t="array" ref="BN563">IF(ISBLANK(Spreadsheet!AK563),TRUE,ISNUMBER(MATCH(TRUE,EXACT(Spreadsheet!AK563,DentalPlans),0)))</f>
        <v>1</v>
      </c>
      <c r="BO563" s="5" t="b">
        <f t="array" aca="1" ref="BO563" ca="1">IF(ISBLANK(Spreadsheet!AL563),TRUE,ISNUMBER(MATCH(TRUE,EXACT(Spreadsheet!AL563,INDIRECT(Spreadsheet!BK563)),0)))</f>
        <v>1</v>
      </c>
      <c r="BP563" s="5" t="b">
        <f t="array" ref="BP563">IF(ISBLANK(Spreadsheet!AM563),TRUE,ISNUMBER(MATCH(TRUE,EXACT(Spreadsheet!AM563,VisionPlans),0)))</f>
        <v>1</v>
      </c>
      <c r="BQ563" s="5" t="b">
        <f t="array" aca="1" ref="BQ563" ca="1">IF(ISBLANK(Spreadsheet!AN563),TRUE,ISNUMBER(MATCH(TRUE,EXACT(Spreadsheet!AN563,INDIRECT(Spreadsheet!BL563)),0)))</f>
        <v>1</v>
      </c>
      <c r="BR563" s="5" t="b">
        <f t="array" ref="BR563">IF(ISBLANK(Spreadsheet!AO563),TRUE,ISNUMBER(MATCH(TRUE,EXACT(Spreadsheet!AO563,LifeBenefitClasses),0)))</f>
        <v>1</v>
      </c>
      <c r="BS563" s="5" t="b">
        <f>IF(OR(ISBLANK(Spreadsheet!AO563), Spreadsheet!AO563="Waive"),IF(ISBLANK(Spreadsheet!AP563),TRUE,FALSE),IF(OR(AND(NOT(ISBLANK(Spreadsheet!AO563)),ISBLANK(Spreadsheet!AP563)),NOT(ISNUMBER(VALUE(Spreadsheet!AP563)))),FALSE,IF(OR(AND(Spreadsheet!AP563&lt;6,MOD(Spreadsheet!AP563*10,5)=0), MOD(Spreadsheet!AP563,5000)=0),TRUE,FALSE)))</f>
        <v>1</v>
      </c>
      <c r="BT563" s="5" t="b">
        <f t="array" ref="BT563">IF(ISBLANK(Spreadsheet!AQ563),TRUE,ISNUMBER(MATCH(TRUE,EXACT(Spreadsheet!AQ563,EnrollWaive),0)))</f>
        <v>1</v>
      </c>
      <c r="BU563" s="5" t="b">
        <f t="array" ref="BU563">IF(ISBLANK(Spreadsheet!AR563),TRUE,ISNUMBER(MATCH(TRUE,EXACT(Spreadsheet!AR563,LifeBenefitClasses),0)))</f>
        <v>1</v>
      </c>
      <c r="BV563" s="5" t="b">
        <f>IF(OR(ISBLANK(Spreadsheet!AR563), Spreadsheet!AR563="Waive"),IF(ISBLANK(Spreadsheet!AS563),TRUE,FALSE),IF(OR(AND(NOT(ISBLANK(Spreadsheet!AR563)),ISBLANK(Spreadsheet!AS563)),NOT(ISNUMBER(VALUE(Spreadsheet!AS563)))),FALSE,IF(OR(AND(Spreadsheet!AS563&lt;6,MOD(Spreadsheet!AS563*10,5)=0), MOD(Spreadsheet!AS563,10000)=0),TRUE,FALSE)))</f>
        <v>1</v>
      </c>
      <c r="BW563" s="5" t="b">
        <f t="array" ref="BW563">IF(ISBLANK(Spreadsheet!AT563),TRUE,ISNUMBER(MATCH(TRUE,EXACT(Spreadsheet!AT563,LifeBenefitClasses),0)))</f>
        <v>1</v>
      </c>
      <c r="BX563" s="5" t="b">
        <f>IF(OR(ISBLANK(Spreadsheet!AT563), Spreadsheet!AT563="Waive"),IF(ISBLANK(Spreadsheet!AU563),TRUE,FALSE),IF(OR(AND(NOT(ISBLANK(Spreadsheet!AT563)),ISBLANK(Spreadsheet!AU563)),NOT(ISNUMBER(VALUE(Spreadsheet!AU563)))),FALSE,IF(AND(NOT(OR(ISBLANK(Spreadsheet!AT563),Spreadsheet!AT563="Waive")),NOT(OR(ISBLANK(Spreadsheet!AR563),Spreadsheet!AR563="Waive")),MOD(Spreadsheet!AU563,5000)=0, Spreadsheet!AU563&lt;=(Spreadsheet!AS563*0.5)),TRUE,FALSE)))</f>
        <v>1</v>
      </c>
      <c r="BY563" s="5" t="b">
        <f t="array" ref="BY563">IF(ISBLANK(Spreadsheet!AV563),TRUE,ISNUMBER(MATCH(TRUE,EXACT(Spreadsheet!AV563,EnrollWaive),0)))</f>
        <v>1</v>
      </c>
      <c r="BZ563" s="5" t="b">
        <f t="array" ref="BZ563">IF(ISBLANK(Spreadsheet!AW563),TRUE,ISNUMBER(MATCH(TRUE,EXACT(Spreadsheet!AW563,LifeBenefitClasses),0)))</f>
        <v>1</v>
      </c>
      <c r="CA563" s="5" t="b">
        <f t="array" ref="CA563">IF(ISBLANK(Spreadsheet!AX563),TRUE,ISNUMBER(MATCH(TRUE,EXACT(Spreadsheet!AX563,LifeBenefitClasses),0)))</f>
        <v>1</v>
      </c>
      <c r="CB563" s="5" t="b">
        <f t="array" ref="CB563">IF(ISBLANK(Spreadsheet!AY563),TRUE,ISNUMBER(MATCH(TRUE,EXACT(Spreadsheet!AY563,LifeBenefitClasses),0)))</f>
        <v>1</v>
      </c>
      <c r="CC563" s="5" t="b">
        <f t="array" ref="CC563">IF(ISBLANK(Spreadsheet!AZ563),TRUE,ISNUMBER(MATCH(TRUE,EXACT(Spreadsheet!AZ563,LifeBenefitClasses),0)))</f>
        <v>1</v>
      </c>
      <c r="CD563" s="5" t="b">
        <f t="array" ref="CD563">IF(ISBLANK(Spreadsheet!BA563),TRUE,ISNUMBER(MATCH(TRUE,EXACT(Spreadsheet!BA563,LifeBenefitClasses),0)))</f>
        <v>1</v>
      </c>
      <c r="CE563" s="5" t="b">
        <f>IF(OR(ISBLANK(Spreadsheet!BA563), Spreadsheet!BA563="Waive"),IF(ISBLANK(Spreadsheet!BB563),TRUE,FALSE),IF(OR(AND(NOT(ISBLANK(Spreadsheet!BA563)),ISBLANK(Spreadsheet!BB563)),NOT(ISNUMBER(VALUE(Spreadsheet!BB563))),ISBLANK(Spreadsheet!BC563),NOT(ISNUMBER(VALUE(Spreadsheet!BC563)))),FALSE,IF(AND(Spreadsheet!BB563&gt;=50000,Spreadsheet!BB563&lt;=250000,MOD(Spreadsheet!BB563,10000)=0,Spreadsheet!BB563&lt;=(10*Spreadsheet!BC563)),TRUE,FALSE)))</f>
        <v>1</v>
      </c>
      <c r="CF563" s="5" t="b">
        <f>IF(NOT(ISBLANK(Spreadsheet!BC563)),AND(ISNUMBER(VALUE(Spreadsheet!BC563)),Spreadsheet!BC563&gt;0),AND(OR(ISBLANK(Spreadsheet!AO563),Spreadsheet!AO563="Waive",AND(NOT(OR(ISBLANK(Spreadsheet!AO563),Spreadsheet!AO563="Waive")),Spreadsheet!AP563&gt;=6)),OR(ISBLANK(Spreadsheet!AR563),AND(NOT(OR(ISBLANK(Spreadsheet!AR563),Spreadsheet!AR563="Waive")),Spreadsheet!AS563&gt;=6)),OR(ISBLANK(Spreadsheet!AW563)),OR(ISBLANK(Spreadsheet!AX563)),OR(ISBLANK(Spreadsheet!AY563)),OR(ISBLANK(Spreadsheet!AZ563)),OR(ISBLANK(Spreadsheet!BA563),Spreadsheet!BA563="Waive")))</f>
        <v>1</v>
      </c>
      <c r="CG563" s="5" t="b">
        <f t="shared" ca="1" si="39"/>
        <v>1</v>
      </c>
    </row>
    <row r="564" spans="8:85" x14ac:dyDescent="0.3">
      <c r="H564" s="5">
        <f t="shared" ca="1" si="40"/>
        <v>2</v>
      </c>
      <c r="I564" s="5" t="str">
        <f t="shared" ca="1" si="38"/>
        <v/>
      </c>
      <c r="J564" s="5" t="str">
        <f>IF(AND(NOT(ISBLANK(Spreadsheet!C564)),ISBLANK(Spreadsheet!D564)),Spreadsheet!F564&amp;" "&amp;Spreadsheet!H564,"")</f>
        <v/>
      </c>
      <c r="K564" s="5">
        <f>IF(AND(NOT(ISBLANK(Spreadsheet!C564)),ISBLANK(Spreadsheet!D564)),COUNTIFS(Spreadsheet!E565:E$786,"=Child",Spreadsheet!C565:C$786, "="&amp;Spreadsheet!C564) + COUNTIFS(Spreadsheet!E565:E$786,"=Step-child",Spreadsheet!C565:C$786, "="&amp;Spreadsheet!C564),0)</f>
        <v>0</v>
      </c>
      <c r="L564" s="5">
        <f>IF(NOT(ISBLANK(J564)),COUNTIFS(Spreadsheet!E565:E$786,"=Wife",Spreadsheet!C565:C$786, "="&amp;Spreadsheet!C564) + COUNTIFS(Spreadsheet!E565:E$786,"=Husband",Spreadsheet!C565:C$786, "="&amp;Spreadsheet!C564),0)</f>
        <v>0</v>
      </c>
      <c r="M564" s="5">
        <f>IF(NOT(ISBLANK(Spreadsheet!AJ564)),VLOOKUP(Spreadsheet!AJ564,'Drop Downs'!$P$2:$R$16,3,FALSE),0)</f>
        <v>0</v>
      </c>
      <c r="N564" s="5">
        <f>IF(NOT(ISBLANK(Spreadsheet!AJ564)), VLOOKUP(Spreadsheet!AJ564,'Drop Downs'!$P$2:$R$16,2,FALSE),0)</f>
        <v>0</v>
      </c>
      <c r="O564" s="5">
        <f>IF(NOT(ISBLANK(Spreadsheet!AL564)),VLOOKUP(Spreadsheet!AL564,'Drop Downs'!$P$2:$R$16,3,FALSE), 0)</f>
        <v>0</v>
      </c>
      <c r="P564" s="5">
        <f>IF(NOT(ISBLANK(Spreadsheet!AL564)),VLOOKUP(Spreadsheet!AL564,'Drop Downs'!$P$2:$R$16,2,FALSE),0)</f>
        <v>0</v>
      </c>
      <c r="Q564" s="5">
        <f>IF(NOT(ISBLANK(Spreadsheet!AN564)),VLOOKUP(Spreadsheet!AN564,'Drop Downs'!$P$2:$R$16,3,FALSE),0)</f>
        <v>0</v>
      </c>
      <c r="R564" s="5">
        <f>IF(NOT(ISBLANK(Spreadsheet!AN564)),VLOOKUP(Spreadsheet!AN564,'Drop Downs'!$P$2:$R$16,2,FALSE),0)</f>
        <v>0</v>
      </c>
      <c r="S564" s="5" t="str">
        <f>IF(OR(M564&gt;K564,N564&gt;L564,O564&gt;K564, Q564&gt;K564,N564&gt;L564, P564&gt;L564, R564&gt;L564),"Member currently has a coverage election over what he/she needs.  Please add more dependents or adjust the coverage election.","")&amp;(IF(AND(NOT(ISBLANK(Spreadsheet!C564)),NOT(ISBLANK(Spreadsheet!D564)),ISBLANK(Spreadsheet!E564)),"Dependent lacks a relationship to member.Please select one from the drop-down.",""))</f>
        <v/>
      </c>
      <c r="T564" s="5" t="b">
        <f t="shared" si="41"/>
        <v>1</v>
      </c>
      <c r="U564" s="5" t="b">
        <f>OR(ISBLANK(Spreadsheet!C564),IF(NOT(ISBLANK(Spreadsheet!D564)),NOT(ISBLANK(Spreadsheet!E564)),TRUE))</f>
        <v>1</v>
      </c>
      <c r="V564" s="5" t="b">
        <f>OR(ISBLANK(Spreadsheet!C564), NOT(ISBLANK(Spreadsheet!I564)))</f>
        <v>1</v>
      </c>
      <c r="W564" s="5" t="b">
        <f>OR(ISBLANK(Spreadsheet!D564),NOT(ISBLANK(Spreadsheet!C564)))</f>
        <v>1</v>
      </c>
      <c r="X564" s="155" t="str">
        <f>REPT("0",MIN(FIND({1,2,3,4,5,6,7,8,9},Spreadsheet!C564&amp;"123456789"))-1)&amp;IF(ISBLANK(Spreadsheet!C564),"",SUMPRODUCT(MID(0&amp;Spreadsheet!C564,LARGE(INDEX(ISNUMBER(--MID(Spreadsheet!C564,ROW($1:$225),1))*
 ROW($1:$225),0),ROW($1:$225))+1,1)*10^ROW($1:$225)/10))</f>
        <v/>
      </c>
      <c r="Y564" s="5" t="b">
        <f>IF(NOT(ISBLANK(Spreadsheet!C564)),IF(AND(ISNUMBER(VALUE(Spreadsheet!C564)), LEN(Spreadsheet!C564)=9),TRUE,FALSE),TRUE)</f>
        <v>1</v>
      </c>
      <c r="Z564" s="155" t="str">
        <f>REPT("0",MIN(FIND({1,2,3,4,5,6,7,8,9},Spreadsheet!D564&amp;"123456789"))-1)&amp;IF(ISBLANK(Spreadsheet!D564),"",SUMPRODUCT(MID(0&amp;Spreadsheet!D564,LARGE(INDEX(ISNUMBER(--MID(Spreadsheet!D564,ROW($1:$225),1))*
 ROW($1:$225),0),ROW($1:$225))+1,1)*10^ROW($1:$225)/10))</f>
        <v/>
      </c>
      <c r="AA564" s="5" t="b">
        <f>IF(AND(NOT(ISBLANK(Spreadsheet!D564)),NOT(ISBLANK(Spreadsheet!C564))),IF(AND(ISNUMBER(VALUE(Spreadsheet!D564)), LEN(Spreadsheet!D564)=9),TRUE,FALSE),IF(AND(NOT(ISBLANK(Spreadsheet!D564)),ISBLANK(Spreadsheet!C564)),FALSE,TRUE))</f>
        <v>1</v>
      </c>
      <c r="AB564" s="5" t="b">
        <f>OR(ISBLANK(Spreadsheet!Y564),IF(NOT(ISBLANK(Spreadsheet!Y564)),LEN(Spreadsheet!Y564)=10,ISNUMBER(VALUE(Spreadsheet!Y564))))</f>
        <v>1</v>
      </c>
      <c r="AC564" s="5" t="b">
        <f>OR(ISBLANK(Spreadsheet!AI564), AND(NOT(ISBLANK(Spreadsheet!AJ564)), NOT(ISNUMBER(SEARCH("Waive",Spreadsheet!AJ564)))))</f>
        <v>1</v>
      </c>
      <c r="AD564" s="5" t="b">
        <f>OR(ISBLANK(Spreadsheet!AK564), AND(NOT(ISBLANK(Spreadsheet!AL564)), NOT(ISNUMBER(SEARCH("Waive",Spreadsheet!AL564)))))</f>
        <v>1</v>
      </c>
      <c r="AE564" s="5" t="b">
        <f>OR(ISBLANK(Spreadsheet!AM564), AND(NOT(ISBLANK(Spreadsheet!AN564)), NOT(ISNUMBER(SEARCH("Waive", Spreadsheet!AN564)))))</f>
        <v>1</v>
      </c>
      <c r="AF564" s="5" t="b">
        <f>OR(ISBLANK(Spreadsheet!C564), NOT(ISBLANK(Spreadsheet!D564)),NOT(ISBLANK(Spreadsheet!L564)))</f>
        <v>1</v>
      </c>
      <c r="AG564" s="5" t="b">
        <f>IF(AND(NOT(ISBLANK(Spreadsheet!C564)), NOT(ISBLANK(Spreadsheet!D564)),Spreadsheet!C564&lt;&gt;Spreadsheet!D564),IF(ISERROR(VLOOKUP(Spreadsheet!C564, Spreadsheet!$C$6:'Spreadsheet'!$C563,1,FALSE)), FALSE, TRUE),TRUE)</f>
        <v>1</v>
      </c>
      <c r="AH564" s="5" t="b">
        <f>Spreadsheet!$B$2=Spreadsheet!AD564</f>
        <v>1</v>
      </c>
      <c r="AI564" s="5" t="b">
        <f>IF(ISBLANK(Spreadsheet!G564),TRUE,IF(OR(LEN(Spreadsheet!G564)&gt;1,ISNUMBER(VALUE(Spreadsheet!G564))),FALSE,TRUE))</f>
        <v>1</v>
      </c>
      <c r="AJ564" s="5" t="b">
        <f>OR(ISBLANK(Spreadsheet!C564), NOT(ISBLANK(Spreadsheet!B564)), NOT(ISBLANK(Spreadsheet!D564)))</f>
        <v>1</v>
      </c>
      <c r="AK564" s="5" t="b">
        <f t="array" ref="AK564">IF(OR(AND(ISBLANK(Spreadsheet!E564),ISBLANK(Spreadsheet!D564),NOT(ISBLANK(Spreadsheet!C564))),AND(ISBLANK(Spreadsheet!E564),ISBLANK(Spreadsheet!D564),ISBLANK(Spreadsheet!C564))),TRUE,ISNUMBER(MATCH(TRUE,EXACT(Spreadsheet!E564,Relationships),0)))</f>
        <v>1</v>
      </c>
      <c r="AL564" s="5" t="b">
        <f>IF(NOT(ISBLANK(Spreadsheet!C564)),IF(OR(ISBLANK(Spreadsheet!F564),LEN(Spreadsheet!F564)&gt;40),FALSE,TRUE),TRUE)</f>
        <v>1</v>
      </c>
      <c r="AM564" s="5" t="b">
        <f>IF(NOT(ISBLANK(Spreadsheet!C564)),IF(OR(ISBLANK(Spreadsheet!H564),LEN(Spreadsheet!H564)&gt;40),FALSE,TRUE),TRUE)</f>
        <v>1</v>
      </c>
      <c r="AN564" s="5" t="b">
        <f t="array" ref="AN564">IF(ISBLANK(Spreadsheet!I564),TRUE,ISNUMBER(MATCH(TRUE,EXACT(Spreadsheet!I564,GenderValues),0)))</f>
        <v>1</v>
      </c>
      <c r="AO564" s="5" t="b">
        <f ca="1">IF(ISERROR(DATEVALUE(TEXT(Spreadsheet!J564,"mm/dd/yyyy")) &gt; TODAY()),IF(AND(ISBLANK(Spreadsheet!J564),ISBLANK(Spreadsheet!C564)),TRUE,FALSE),IF(DATEVALUE(TEXT(Spreadsheet!J564,"mm/dd/yyyy")) &gt; TODAY(),FALSE,TRUE))</f>
        <v>1</v>
      </c>
      <c r="AP564" s="5" t="b">
        <f>OR(ISBLANK(Spreadsheet!K564),LEN(Spreadsheet!K564)&lt;=100)</f>
        <v>1</v>
      </c>
      <c r="AQ564" s="5" t="b">
        <f t="array" ref="AQ564">IF(OR(AND(ISBLANK(Spreadsheet!L564),ISBLANK(Spreadsheet!C564)),AND(NOT(ISBLANK(Spreadsheet!C564)),NOT(ISBLANK(Spreadsheet!D564)))),TRUE,ISNUMBER(MATCH(TRUE,EXACT(Spreadsheet!L564,MaritalStatus),0)))</f>
        <v>1</v>
      </c>
      <c r="AR564" s="5" t="b">
        <f ca="1">IF(ISERROR(DATEVALUE(TEXT(Spreadsheet!M564,"mm/dd/yyyy")) &gt; TODAY()),IF(ISBLANK(Spreadsheet!M564),TRUE,FALSE),IF(DATEVALUE(TEXT(Spreadsheet!M564,"mm/dd/yyyy")) &gt; TODAY(),FALSE,TRUE))</f>
        <v>1</v>
      </c>
      <c r="AS564" s="5" t="b">
        <f>OR(ISBLANK(Spreadsheet!N564),LEN(Spreadsheet!N564)&lt;=100)</f>
        <v>1</v>
      </c>
      <c r="AT564" s="5" t="b">
        <f>OR(ISBLANK(Spreadsheet!O564),UPPER(Spreadsheet!O564)="YES")</f>
        <v>1</v>
      </c>
      <c r="AU564" s="5" t="b">
        <f>OR(ISBLANK(Spreadsheet!P564),UPPER(Spreadsheet!P564)="YES")</f>
        <v>1</v>
      </c>
      <c r="AV564" s="5" t="b">
        <f t="array" ref="AV564">IF(ISBLANK(Spreadsheet!Q564),TRUE,ISNUMBER(MATCH(TRUE,EXACT(Spreadsheet!Q564,OnGroupsPriorIns),0)))</f>
        <v>1</v>
      </c>
      <c r="AW564" s="5" t="b">
        <f>OR(ISBLANK(Spreadsheet!R564),UPPER(Spreadsheet!R564)="YES")</f>
        <v>1</v>
      </c>
      <c r="AX564" s="5" t="b">
        <f>OR(ISBLANK(Spreadsheet!S564),UPPER(Spreadsheet!S564)="YES")</f>
        <v>1</v>
      </c>
      <c r="AY564" s="5" t="b">
        <f>OR(AND(ISBLANK(Spreadsheet!C564),LEN(Spreadsheet!T564)=0),AND(NOT(ISBLANK(Spreadsheet!C564)),LEN(Spreadsheet!T564)&gt;0,LEN(Spreadsheet!T564)&lt;=50))</f>
        <v>1</v>
      </c>
      <c r="AZ564" s="5" t="b">
        <f>OR(LEN(Spreadsheet!U564)=0,AND(LEN(Spreadsheet!U564)&gt;0,LEN(Spreadsheet!U564)&lt;=50))</f>
        <v>1</v>
      </c>
      <c r="BA564" s="5" t="b">
        <f>OR(AND(ISBLANK(Spreadsheet!C564),LEN(Spreadsheet!V564)=0),AND(NOT(ISBLANK(Spreadsheet!C564)),LEN(Spreadsheet!V564)&gt;0,LEN(Spreadsheet!V564)&lt;=50))</f>
        <v>1</v>
      </c>
      <c r="BB564" s="5" t="b">
        <f t="array" ref="BB564">IF(AND(ISBLANK(Spreadsheet!C564),LEN(Spreadsheet!W564)=0),TRUE,ISNUMBER(MATCH(TRUE,EXACT(Spreadsheet!W564,States),0)))</f>
        <v>1</v>
      </c>
      <c r="BC564" s="5" t="b">
        <f>OR(AND(ISBLANK(Spreadsheet!C564),LEN(Spreadsheet!X564)=0),AND(NOT(ISBLANK(Spreadsheet!C564)),LEN(Spreadsheet!X564)&gt;0,LEN(Spreadsheet!X564)=5,ISNUMBER(VALUE(Spreadsheet!X564))))</f>
        <v>1</v>
      </c>
      <c r="BD564" s="5" t="b">
        <f>OR(ISBLANK(Spreadsheet!Z564),LEN(Spreadsheet!Z564)&lt;=50)</f>
        <v>1</v>
      </c>
      <c r="BE564" s="5" t="b">
        <f>ISBLANK(Spreadsheet!AA564)</f>
        <v>1</v>
      </c>
      <c r="BF564" s="5" t="b">
        <f>ISBLANK(Spreadsheet!AB564)</f>
        <v>1</v>
      </c>
      <c r="BG564" s="5" t="b">
        <f>IF(ISERROR(DATEVALUE(TEXT(Spreadsheet!AC564,"mm/dd/yyyy")) &gt; DATEVALUE(TEXT(Spreadsheet!J564,"mm/dd/yyyy"))),IF(OR(AND(ISBLANK(Spreadsheet!AC564),ISBLANK(Spreadsheet!C564)),AND(NOT(ISBLANK(Spreadsheet!C564)),ISBLANK(Spreadsheet!AC564),NOT(ISBLANK(Spreadsheet!D564)))),TRUE,FALSE),IF(DATEVALUE(TEXT(Spreadsheet!AC564,"mm/dd/yyyy")) &gt; DATEVALUE(TEXT(Spreadsheet!J564,"mm/dd/yyyy")),TRUE,FALSE))</f>
        <v>1</v>
      </c>
      <c r="BH564" s="5" t="b">
        <f>OR(AND(ISBLANK(Spreadsheet!C564),ISBLANK(Spreadsheet!AE564)),AND(NOT(ISBLANK(Spreadsheet!C564)),NOT(ISBLANK(Spreadsheet!D564)),ISBLANK(Spreadsheet!AE564)),AND(NOT(ISBLANK(Spreadsheet!C564)),ISBLANK(Spreadsheet!D564),NOT(ISBLANK(Spreadsheet!AE564)),LEN(Spreadsheet!AE564)&lt;=100))</f>
        <v>1</v>
      </c>
      <c r="BI564" s="5" t="b">
        <f t="array" ref="BI564">IF(ISBLANK(Spreadsheet!AF564),TRUE,ISNUMBER(MATCH(TRUE,EXACT(Spreadsheet!AF564,CobraShortReasons),0)))</f>
        <v>1</v>
      </c>
      <c r="BJ564" s="5" t="b">
        <f ca="1">IF(ISERROR(DATEVALUE(TEXT(Spreadsheet!AG564,"mm/dd/yyyy")) &gt; TODAY()),IF(ISBLANK(Spreadsheet!AG564),TRUE,FALSE),IF(DATEVALUE(TEXT(Spreadsheet!AG564,"mm/dd/yyyy")) &gt; TODAY(),FALSE,TRUE))</f>
        <v>1</v>
      </c>
      <c r="BK564" s="5" t="b">
        <f>OR(ISBLANK(Spreadsheet!AH564),LEN(Spreadsheet!AH564)&lt;=25)</f>
        <v>1</v>
      </c>
      <c r="BL564" s="5" t="b">
        <f t="array" aca="1" ref="BL564" ca="1">IF(ISBLANK(Spreadsheet!AI564),TRUE,ISNUMBER(MATCH(TRUE,EXACT(Spreadsheet!AI564,INDIRECT(Spreadsheet!$D$2)),0)))</f>
        <v>1</v>
      </c>
      <c r="BM564" s="5" t="b">
        <f t="array" aca="1" ref="BM564" ca="1">IF(ISBLANK(Spreadsheet!AJ564),TRUE,ISNUMBER(MATCH(TRUE,EXACT(Spreadsheet!AJ564,INDIRECT(Spreadsheet!BJ564)),0)))</f>
        <v>1</v>
      </c>
      <c r="BN564" s="5" t="b">
        <f t="array" ref="BN564">IF(ISBLANK(Spreadsheet!AK564),TRUE,ISNUMBER(MATCH(TRUE,EXACT(Spreadsheet!AK564,DentalPlans),0)))</f>
        <v>1</v>
      </c>
      <c r="BO564" s="5" t="b">
        <f t="array" aca="1" ref="BO564" ca="1">IF(ISBLANK(Spreadsheet!AL564),TRUE,ISNUMBER(MATCH(TRUE,EXACT(Spreadsheet!AL564,INDIRECT(Spreadsheet!BK564)),0)))</f>
        <v>1</v>
      </c>
      <c r="BP564" s="5" t="b">
        <f t="array" ref="BP564">IF(ISBLANK(Spreadsheet!AM564),TRUE,ISNUMBER(MATCH(TRUE,EXACT(Spreadsheet!AM564,VisionPlans),0)))</f>
        <v>1</v>
      </c>
      <c r="BQ564" s="5" t="b">
        <f t="array" aca="1" ref="BQ564" ca="1">IF(ISBLANK(Spreadsheet!AN564),TRUE,ISNUMBER(MATCH(TRUE,EXACT(Spreadsheet!AN564,INDIRECT(Spreadsheet!BL564)),0)))</f>
        <v>1</v>
      </c>
      <c r="BR564" s="5" t="b">
        <f t="array" ref="BR564">IF(ISBLANK(Spreadsheet!AO564),TRUE,ISNUMBER(MATCH(TRUE,EXACT(Spreadsheet!AO564,LifeBenefitClasses),0)))</f>
        <v>1</v>
      </c>
      <c r="BS564" s="5" t="b">
        <f>IF(OR(ISBLANK(Spreadsheet!AO564), Spreadsheet!AO564="Waive"),IF(ISBLANK(Spreadsheet!AP564),TRUE,FALSE),IF(OR(AND(NOT(ISBLANK(Spreadsheet!AO564)),ISBLANK(Spreadsheet!AP564)),NOT(ISNUMBER(VALUE(Spreadsheet!AP564)))),FALSE,IF(OR(AND(Spreadsheet!AP564&lt;6,MOD(Spreadsheet!AP564*10,5)=0), MOD(Spreadsheet!AP564,5000)=0),TRUE,FALSE)))</f>
        <v>1</v>
      </c>
      <c r="BT564" s="5" t="b">
        <f t="array" ref="BT564">IF(ISBLANK(Spreadsheet!AQ564),TRUE,ISNUMBER(MATCH(TRUE,EXACT(Spreadsheet!AQ564,EnrollWaive),0)))</f>
        <v>1</v>
      </c>
      <c r="BU564" s="5" t="b">
        <f t="array" ref="BU564">IF(ISBLANK(Spreadsheet!AR564),TRUE,ISNUMBER(MATCH(TRUE,EXACT(Spreadsheet!AR564,LifeBenefitClasses),0)))</f>
        <v>1</v>
      </c>
      <c r="BV564" s="5" t="b">
        <f>IF(OR(ISBLANK(Spreadsheet!AR564), Spreadsheet!AR564="Waive"),IF(ISBLANK(Spreadsheet!AS564),TRUE,FALSE),IF(OR(AND(NOT(ISBLANK(Spreadsheet!AR564)),ISBLANK(Spreadsheet!AS564)),NOT(ISNUMBER(VALUE(Spreadsheet!AS564)))),FALSE,IF(OR(AND(Spreadsheet!AS564&lt;6,MOD(Spreadsheet!AS564*10,5)=0), MOD(Spreadsheet!AS564,10000)=0),TRUE,FALSE)))</f>
        <v>1</v>
      </c>
      <c r="BW564" s="5" t="b">
        <f t="array" ref="BW564">IF(ISBLANK(Spreadsheet!AT564),TRUE,ISNUMBER(MATCH(TRUE,EXACT(Spreadsheet!AT564,LifeBenefitClasses),0)))</f>
        <v>1</v>
      </c>
      <c r="BX564" s="5" t="b">
        <f>IF(OR(ISBLANK(Spreadsheet!AT564), Spreadsheet!AT564="Waive"),IF(ISBLANK(Spreadsheet!AU564),TRUE,FALSE),IF(OR(AND(NOT(ISBLANK(Spreadsheet!AT564)),ISBLANK(Spreadsheet!AU564)),NOT(ISNUMBER(VALUE(Spreadsheet!AU564)))),FALSE,IF(AND(NOT(OR(ISBLANK(Spreadsheet!AT564),Spreadsheet!AT564="Waive")),NOT(OR(ISBLANK(Spreadsheet!AR564),Spreadsheet!AR564="Waive")),MOD(Spreadsheet!AU564,5000)=0, Spreadsheet!AU564&lt;=(Spreadsheet!AS564*0.5)),TRUE,FALSE)))</f>
        <v>1</v>
      </c>
      <c r="BY564" s="5" t="b">
        <f t="array" ref="BY564">IF(ISBLANK(Spreadsheet!AV564),TRUE,ISNUMBER(MATCH(TRUE,EXACT(Spreadsheet!AV564,EnrollWaive),0)))</f>
        <v>1</v>
      </c>
      <c r="BZ564" s="5" t="b">
        <f t="array" ref="BZ564">IF(ISBLANK(Spreadsheet!AW564),TRUE,ISNUMBER(MATCH(TRUE,EXACT(Spreadsheet!AW564,LifeBenefitClasses),0)))</f>
        <v>1</v>
      </c>
      <c r="CA564" s="5" t="b">
        <f t="array" ref="CA564">IF(ISBLANK(Spreadsheet!AX564),TRUE,ISNUMBER(MATCH(TRUE,EXACT(Spreadsheet!AX564,LifeBenefitClasses),0)))</f>
        <v>1</v>
      </c>
      <c r="CB564" s="5" t="b">
        <f t="array" ref="CB564">IF(ISBLANK(Spreadsheet!AY564),TRUE,ISNUMBER(MATCH(TRUE,EXACT(Spreadsheet!AY564,LifeBenefitClasses),0)))</f>
        <v>1</v>
      </c>
      <c r="CC564" s="5" t="b">
        <f t="array" ref="CC564">IF(ISBLANK(Spreadsheet!AZ564),TRUE,ISNUMBER(MATCH(TRUE,EXACT(Spreadsheet!AZ564,LifeBenefitClasses),0)))</f>
        <v>1</v>
      </c>
      <c r="CD564" s="5" t="b">
        <f t="array" ref="CD564">IF(ISBLANK(Spreadsheet!BA564),TRUE,ISNUMBER(MATCH(TRUE,EXACT(Spreadsheet!BA564,LifeBenefitClasses),0)))</f>
        <v>1</v>
      </c>
      <c r="CE564" s="5" t="b">
        <f>IF(OR(ISBLANK(Spreadsheet!BA564), Spreadsheet!BA564="Waive"),IF(ISBLANK(Spreadsheet!BB564),TRUE,FALSE),IF(OR(AND(NOT(ISBLANK(Spreadsheet!BA564)),ISBLANK(Spreadsheet!BB564)),NOT(ISNUMBER(VALUE(Spreadsheet!BB564))),ISBLANK(Spreadsheet!BC564),NOT(ISNUMBER(VALUE(Spreadsheet!BC564)))),FALSE,IF(AND(Spreadsheet!BB564&gt;=50000,Spreadsheet!BB564&lt;=250000,MOD(Spreadsheet!BB564,10000)=0,Spreadsheet!BB564&lt;=(10*Spreadsheet!BC564)),TRUE,FALSE)))</f>
        <v>1</v>
      </c>
      <c r="CF564" s="5" t="b">
        <f>IF(NOT(ISBLANK(Spreadsheet!BC564)),AND(ISNUMBER(VALUE(Spreadsheet!BC564)),Spreadsheet!BC564&gt;0),AND(OR(ISBLANK(Spreadsheet!AO564),Spreadsheet!AO564="Waive",AND(NOT(OR(ISBLANK(Spreadsheet!AO564),Spreadsheet!AO564="Waive")),Spreadsheet!AP564&gt;=6)),OR(ISBLANK(Spreadsheet!AR564),AND(NOT(OR(ISBLANK(Spreadsheet!AR564),Spreadsheet!AR564="Waive")),Spreadsheet!AS564&gt;=6)),OR(ISBLANK(Spreadsheet!AW564)),OR(ISBLANK(Spreadsheet!AX564)),OR(ISBLANK(Spreadsheet!AY564)),OR(ISBLANK(Spreadsheet!AZ564)),OR(ISBLANK(Spreadsheet!BA564),Spreadsheet!BA564="Waive")))</f>
        <v>1</v>
      </c>
      <c r="CG564" s="5" t="b">
        <f t="shared" ca="1" si="39"/>
        <v>1</v>
      </c>
    </row>
    <row r="565" spans="8:85" x14ac:dyDescent="0.3">
      <c r="H565" s="5">
        <f t="shared" ca="1" si="40"/>
        <v>2</v>
      </c>
      <c r="I565" s="5" t="str">
        <f t="shared" ca="1" si="38"/>
        <v/>
      </c>
      <c r="J565" s="5" t="str">
        <f>IF(AND(NOT(ISBLANK(Spreadsheet!C565)),ISBLANK(Spreadsheet!D565)),Spreadsheet!F565&amp;" "&amp;Spreadsheet!H565,"")</f>
        <v/>
      </c>
      <c r="K565" s="5">
        <f>IF(AND(NOT(ISBLANK(Spreadsheet!C565)),ISBLANK(Spreadsheet!D565)),COUNTIFS(Spreadsheet!E566:E$786,"=Child",Spreadsheet!C566:C$786, "="&amp;Spreadsheet!C565) + COUNTIFS(Spreadsheet!E566:E$786,"=Step-child",Spreadsheet!C566:C$786, "="&amp;Spreadsheet!C565),0)</f>
        <v>0</v>
      </c>
      <c r="L565" s="5">
        <f>IF(NOT(ISBLANK(J565)),COUNTIFS(Spreadsheet!E566:E$786,"=Wife",Spreadsheet!C566:C$786, "="&amp;Spreadsheet!C565) + COUNTIFS(Spreadsheet!E566:E$786,"=Husband",Spreadsheet!C566:C$786, "="&amp;Spreadsheet!C565),0)</f>
        <v>0</v>
      </c>
      <c r="M565" s="5">
        <f>IF(NOT(ISBLANK(Spreadsheet!AJ565)),VLOOKUP(Spreadsheet!AJ565,'Drop Downs'!$P$2:$R$16,3,FALSE),0)</f>
        <v>0</v>
      </c>
      <c r="N565" s="5">
        <f>IF(NOT(ISBLANK(Spreadsheet!AJ565)), VLOOKUP(Spreadsheet!AJ565,'Drop Downs'!$P$2:$R$16,2,FALSE),0)</f>
        <v>0</v>
      </c>
      <c r="O565" s="5">
        <f>IF(NOT(ISBLANK(Spreadsheet!AL565)),VLOOKUP(Spreadsheet!AL565,'Drop Downs'!$P$2:$R$16,3,FALSE), 0)</f>
        <v>0</v>
      </c>
      <c r="P565" s="5">
        <f>IF(NOT(ISBLANK(Spreadsheet!AL565)),VLOOKUP(Spreadsheet!AL565,'Drop Downs'!$P$2:$R$16,2,FALSE),0)</f>
        <v>0</v>
      </c>
      <c r="Q565" s="5">
        <f>IF(NOT(ISBLANK(Spreadsheet!AN565)),VLOOKUP(Spreadsheet!AN565,'Drop Downs'!$P$2:$R$16,3,FALSE),0)</f>
        <v>0</v>
      </c>
      <c r="R565" s="5">
        <f>IF(NOT(ISBLANK(Spreadsheet!AN565)),VLOOKUP(Spreadsheet!AN565,'Drop Downs'!$P$2:$R$16,2,FALSE),0)</f>
        <v>0</v>
      </c>
      <c r="S565" s="5" t="str">
        <f>IF(OR(M565&gt;K565,N565&gt;L565,O565&gt;K565, Q565&gt;K565,N565&gt;L565, P565&gt;L565, R565&gt;L565),"Member currently has a coverage election over what he/she needs.  Please add more dependents or adjust the coverage election.","")&amp;(IF(AND(NOT(ISBLANK(Spreadsheet!C565)),NOT(ISBLANK(Spreadsheet!D565)),ISBLANK(Spreadsheet!E565)),"Dependent lacks a relationship to member.Please select one from the drop-down.",""))</f>
        <v/>
      </c>
      <c r="T565" s="5" t="b">
        <f t="shared" si="41"/>
        <v>1</v>
      </c>
      <c r="U565" s="5" t="b">
        <f>OR(ISBLANK(Spreadsheet!C565),IF(NOT(ISBLANK(Spreadsheet!D565)),NOT(ISBLANK(Spreadsheet!E565)),TRUE))</f>
        <v>1</v>
      </c>
      <c r="V565" s="5" t="b">
        <f>OR(ISBLANK(Spreadsheet!C565), NOT(ISBLANK(Spreadsheet!I565)))</f>
        <v>1</v>
      </c>
      <c r="W565" s="5" t="b">
        <f>OR(ISBLANK(Spreadsheet!D565),NOT(ISBLANK(Spreadsheet!C565)))</f>
        <v>1</v>
      </c>
      <c r="X565" s="155" t="str">
        <f>REPT("0",MIN(FIND({1,2,3,4,5,6,7,8,9},Spreadsheet!C565&amp;"123456789"))-1)&amp;IF(ISBLANK(Spreadsheet!C565),"",SUMPRODUCT(MID(0&amp;Spreadsheet!C565,LARGE(INDEX(ISNUMBER(--MID(Spreadsheet!C565,ROW($1:$225),1))*
 ROW($1:$225),0),ROW($1:$225))+1,1)*10^ROW($1:$225)/10))</f>
        <v/>
      </c>
      <c r="Y565" s="5" t="b">
        <f>IF(NOT(ISBLANK(Spreadsheet!C565)),IF(AND(ISNUMBER(VALUE(Spreadsheet!C565)), LEN(Spreadsheet!C565)=9),TRUE,FALSE),TRUE)</f>
        <v>1</v>
      </c>
      <c r="Z565" s="155" t="str">
        <f>REPT("0",MIN(FIND({1,2,3,4,5,6,7,8,9},Spreadsheet!D565&amp;"123456789"))-1)&amp;IF(ISBLANK(Spreadsheet!D565),"",SUMPRODUCT(MID(0&amp;Spreadsheet!D565,LARGE(INDEX(ISNUMBER(--MID(Spreadsheet!D565,ROW($1:$225),1))*
 ROW($1:$225),0),ROW($1:$225))+1,1)*10^ROW($1:$225)/10))</f>
        <v/>
      </c>
      <c r="AA565" s="5" t="b">
        <f>IF(AND(NOT(ISBLANK(Spreadsheet!D565)),NOT(ISBLANK(Spreadsheet!C565))),IF(AND(ISNUMBER(VALUE(Spreadsheet!D565)), LEN(Spreadsheet!D565)=9),TRUE,FALSE),IF(AND(NOT(ISBLANK(Spreadsheet!D565)),ISBLANK(Spreadsheet!C565)),FALSE,TRUE))</f>
        <v>1</v>
      </c>
      <c r="AB565" s="5" t="b">
        <f>OR(ISBLANK(Spreadsheet!Y565),IF(NOT(ISBLANK(Spreadsheet!Y565)),LEN(Spreadsheet!Y565)=10,ISNUMBER(VALUE(Spreadsheet!Y565))))</f>
        <v>1</v>
      </c>
      <c r="AC565" s="5" t="b">
        <f>OR(ISBLANK(Spreadsheet!AI565), AND(NOT(ISBLANK(Spreadsheet!AJ565)), NOT(ISNUMBER(SEARCH("Waive",Spreadsheet!AJ565)))))</f>
        <v>1</v>
      </c>
      <c r="AD565" s="5" t="b">
        <f>OR(ISBLANK(Spreadsheet!AK565), AND(NOT(ISBLANK(Spreadsheet!AL565)), NOT(ISNUMBER(SEARCH("Waive",Spreadsheet!AL565)))))</f>
        <v>1</v>
      </c>
      <c r="AE565" s="5" t="b">
        <f>OR(ISBLANK(Spreadsheet!AM565), AND(NOT(ISBLANK(Spreadsheet!AN565)), NOT(ISNUMBER(SEARCH("Waive", Spreadsheet!AN565)))))</f>
        <v>1</v>
      </c>
      <c r="AF565" s="5" t="b">
        <f>OR(ISBLANK(Spreadsheet!C565), NOT(ISBLANK(Spreadsheet!D565)),NOT(ISBLANK(Spreadsheet!L565)))</f>
        <v>1</v>
      </c>
      <c r="AG565" s="5" t="b">
        <f>IF(AND(NOT(ISBLANK(Spreadsheet!C565)), NOT(ISBLANK(Spreadsheet!D565)),Spreadsheet!C565&lt;&gt;Spreadsheet!D565),IF(ISERROR(VLOOKUP(Spreadsheet!C565, Spreadsheet!$C$6:'Spreadsheet'!$C564,1,FALSE)), FALSE, TRUE),TRUE)</f>
        <v>1</v>
      </c>
      <c r="AH565" s="5" t="b">
        <f>Spreadsheet!$B$2=Spreadsheet!AD565</f>
        <v>1</v>
      </c>
      <c r="AI565" s="5" t="b">
        <f>IF(ISBLANK(Spreadsheet!G565),TRUE,IF(OR(LEN(Spreadsheet!G565)&gt;1,ISNUMBER(VALUE(Spreadsheet!G565))),FALSE,TRUE))</f>
        <v>1</v>
      </c>
      <c r="AJ565" s="5" t="b">
        <f>OR(ISBLANK(Spreadsheet!C565), NOT(ISBLANK(Spreadsheet!B565)), NOT(ISBLANK(Spreadsheet!D565)))</f>
        <v>1</v>
      </c>
      <c r="AK565" s="5" t="b">
        <f t="array" ref="AK565">IF(OR(AND(ISBLANK(Spreadsheet!E565),ISBLANK(Spreadsheet!D565),NOT(ISBLANK(Spreadsheet!C565))),AND(ISBLANK(Spreadsheet!E565),ISBLANK(Spreadsheet!D565),ISBLANK(Spreadsheet!C565))),TRUE,ISNUMBER(MATCH(TRUE,EXACT(Spreadsheet!E565,Relationships),0)))</f>
        <v>1</v>
      </c>
      <c r="AL565" s="5" t="b">
        <f>IF(NOT(ISBLANK(Spreadsheet!C565)),IF(OR(ISBLANK(Spreadsheet!F565),LEN(Spreadsheet!F565)&gt;40),FALSE,TRUE),TRUE)</f>
        <v>1</v>
      </c>
      <c r="AM565" s="5" t="b">
        <f>IF(NOT(ISBLANK(Spreadsheet!C565)),IF(OR(ISBLANK(Spreadsheet!H565),LEN(Spreadsheet!H565)&gt;40),FALSE,TRUE),TRUE)</f>
        <v>1</v>
      </c>
      <c r="AN565" s="5" t="b">
        <f t="array" ref="AN565">IF(ISBLANK(Spreadsheet!I565),TRUE,ISNUMBER(MATCH(TRUE,EXACT(Spreadsheet!I565,GenderValues),0)))</f>
        <v>1</v>
      </c>
      <c r="AO565" s="5" t="b">
        <f ca="1">IF(ISERROR(DATEVALUE(TEXT(Spreadsheet!J565,"mm/dd/yyyy")) &gt; TODAY()),IF(AND(ISBLANK(Spreadsheet!J565),ISBLANK(Spreadsheet!C565)),TRUE,FALSE),IF(DATEVALUE(TEXT(Spreadsheet!J565,"mm/dd/yyyy")) &gt; TODAY(),FALSE,TRUE))</f>
        <v>1</v>
      </c>
      <c r="AP565" s="5" t="b">
        <f>OR(ISBLANK(Spreadsheet!K565),LEN(Spreadsheet!K565)&lt;=100)</f>
        <v>1</v>
      </c>
      <c r="AQ565" s="5" t="b">
        <f t="array" ref="AQ565">IF(OR(AND(ISBLANK(Spreadsheet!L565),ISBLANK(Spreadsheet!C565)),AND(NOT(ISBLANK(Spreadsheet!C565)),NOT(ISBLANK(Spreadsheet!D565)))),TRUE,ISNUMBER(MATCH(TRUE,EXACT(Spreadsheet!L565,MaritalStatus),0)))</f>
        <v>1</v>
      </c>
      <c r="AR565" s="5" t="b">
        <f ca="1">IF(ISERROR(DATEVALUE(TEXT(Spreadsheet!M565,"mm/dd/yyyy")) &gt; TODAY()),IF(ISBLANK(Spreadsheet!M565),TRUE,FALSE),IF(DATEVALUE(TEXT(Spreadsheet!M565,"mm/dd/yyyy")) &gt; TODAY(),FALSE,TRUE))</f>
        <v>1</v>
      </c>
      <c r="AS565" s="5" t="b">
        <f>OR(ISBLANK(Spreadsheet!N565),LEN(Spreadsheet!N565)&lt;=100)</f>
        <v>1</v>
      </c>
      <c r="AT565" s="5" t="b">
        <f>OR(ISBLANK(Spreadsheet!O565),UPPER(Spreadsheet!O565)="YES")</f>
        <v>1</v>
      </c>
      <c r="AU565" s="5" t="b">
        <f>OR(ISBLANK(Spreadsheet!P565),UPPER(Spreadsheet!P565)="YES")</f>
        <v>1</v>
      </c>
      <c r="AV565" s="5" t="b">
        <f t="array" ref="AV565">IF(ISBLANK(Spreadsheet!Q565),TRUE,ISNUMBER(MATCH(TRUE,EXACT(Spreadsheet!Q565,OnGroupsPriorIns),0)))</f>
        <v>1</v>
      </c>
      <c r="AW565" s="5" t="b">
        <f>OR(ISBLANK(Spreadsheet!R565),UPPER(Spreadsheet!R565)="YES")</f>
        <v>1</v>
      </c>
      <c r="AX565" s="5" t="b">
        <f>OR(ISBLANK(Spreadsheet!S565),UPPER(Spreadsheet!S565)="YES")</f>
        <v>1</v>
      </c>
      <c r="AY565" s="5" t="b">
        <f>OR(AND(ISBLANK(Spreadsheet!C565),LEN(Spreadsheet!T565)=0),AND(NOT(ISBLANK(Spreadsheet!C565)),LEN(Spreadsheet!T565)&gt;0,LEN(Spreadsheet!T565)&lt;=50))</f>
        <v>1</v>
      </c>
      <c r="AZ565" s="5" t="b">
        <f>OR(LEN(Spreadsheet!U565)=0,AND(LEN(Spreadsheet!U565)&gt;0,LEN(Spreadsheet!U565)&lt;=50))</f>
        <v>1</v>
      </c>
      <c r="BA565" s="5" t="b">
        <f>OR(AND(ISBLANK(Spreadsheet!C565),LEN(Spreadsheet!V565)=0),AND(NOT(ISBLANK(Spreadsheet!C565)),LEN(Spreadsheet!V565)&gt;0,LEN(Spreadsheet!V565)&lt;=50))</f>
        <v>1</v>
      </c>
      <c r="BB565" s="5" t="b">
        <f t="array" ref="BB565">IF(AND(ISBLANK(Spreadsheet!C565),LEN(Spreadsheet!W565)=0),TRUE,ISNUMBER(MATCH(TRUE,EXACT(Spreadsheet!W565,States),0)))</f>
        <v>1</v>
      </c>
      <c r="BC565" s="5" t="b">
        <f>OR(AND(ISBLANK(Spreadsheet!C565),LEN(Spreadsheet!X565)=0),AND(NOT(ISBLANK(Spreadsheet!C565)),LEN(Spreadsheet!X565)&gt;0,LEN(Spreadsheet!X565)=5,ISNUMBER(VALUE(Spreadsheet!X565))))</f>
        <v>1</v>
      </c>
      <c r="BD565" s="5" t="b">
        <f>OR(ISBLANK(Spreadsheet!Z565),LEN(Spreadsheet!Z565)&lt;=50)</f>
        <v>1</v>
      </c>
      <c r="BE565" s="5" t="b">
        <f>ISBLANK(Spreadsheet!AA565)</f>
        <v>1</v>
      </c>
      <c r="BF565" s="5" t="b">
        <f>ISBLANK(Spreadsheet!AB565)</f>
        <v>1</v>
      </c>
      <c r="BG565" s="5" t="b">
        <f>IF(ISERROR(DATEVALUE(TEXT(Spreadsheet!AC565,"mm/dd/yyyy")) &gt; DATEVALUE(TEXT(Spreadsheet!J565,"mm/dd/yyyy"))),IF(OR(AND(ISBLANK(Spreadsheet!AC565),ISBLANK(Spreadsheet!C565)),AND(NOT(ISBLANK(Spreadsheet!C565)),ISBLANK(Spreadsheet!AC565),NOT(ISBLANK(Spreadsheet!D565)))),TRUE,FALSE),IF(DATEVALUE(TEXT(Spreadsheet!AC565,"mm/dd/yyyy")) &gt; DATEVALUE(TEXT(Spreadsheet!J565,"mm/dd/yyyy")),TRUE,FALSE))</f>
        <v>1</v>
      </c>
      <c r="BH565" s="5" t="b">
        <f>OR(AND(ISBLANK(Spreadsheet!C565),ISBLANK(Spreadsheet!AE565)),AND(NOT(ISBLANK(Spreadsheet!C565)),NOT(ISBLANK(Spreadsheet!D565)),ISBLANK(Spreadsheet!AE565)),AND(NOT(ISBLANK(Spreadsheet!C565)),ISBLANK(Spreadsheet!D565),NOT(ISBLANK(Spreadsheet!AE565)),LEN(Spreadsheet!AE565)&lt;=100))</f>
        <v>1</v>
      </c>
      <c r="BI565" s="5" t="b">
        <f t="array" ref="BI565">IF(ISBLANK(Spreadsheet!AF565),TRUE,ISNUMBER(MATCH(TRUE,EXACT(Spreadsheet!AF565,CobraShortReasons),0)))</f>
        <v>1</v>
      </c>
      <c r="BJ565" s="5" t="b">
        <f ca="1">IF(ISERROR(DATEVALUE(TEXT(Spreadsheet!AG565,"mm/dd/yyyy")) &gt; TODAY()),IF(ISBLANK(Spreadsheet!AG565),TRUE,FALSE),IF(DATEVALUE(TEXT(Spreadsheet!AG565,"mm/dd/yyyy")) &gt; TODAY(),FALSE,TRUE))</f>
        <v>1</v>
      </c>
      <c r="BK565" s="5" t="b">
        <f>OR(ISBLANK(Spreadsheet!AH565),LEN(Spreadsheet!AH565)&lt;=25)</f>
        <v>1</v>
      </c>
      <c r="BL565" s="5" t="b">
        <f t="array" aca="1" ref="BL565" ca="1">IF(ISBLANK(Spreadsheet!AI565),TRUE,ISNUMBER(MATCH(TRUE,EXACT(Spreadsheet!AI565,INDIRECT(Spreadsheet!$D$2)),0)))</f>
        <v>1</v>
      </c>
      <c r="BM565" s="5" t="b">
        <f t="array" aca="1" ref="BM565" ca="1">IF(ISBLANK(Spreadsheet!AJ565),TRUE,ISNUMBER(MATCH(TRUE,EXACT(Spreadsheet!AJ565,INDIRECT(Spreadsheet!BJ565)),0)))</f>
        <v>1</v>
      </c>
      <c r="BN565" s="5" t="b">
        <f t="array" ref="BN565">IF(ISBLANK(Spreadsheet!AK565),TRUE,ISNUMBER(MATCH(TRUE,EXACT(Spreadsheet!AK565,DentalPlans),0)))</f>
        <v>1</v>
      </c>
      <c r="BO565" s="5" t="b">
        <f t="array" aca="1" ref="BO565" ca="1">IF(ISBLANK(Spreadsheet!AL565),TRUE,ISNUMBER(MATCH(TRUE,EXACT(Spreadsheet!AL565,INDIRECT(Spreadsheet!BK565)),0)))</f>
        <v>1</v>
      </c>
      <c r="BP565" s="5" t="b">
        <f t="array" ref="BP565">IF(ISBLANK(Spreadsheet!AM565),TRUE,ISNUMBER(MATCH(TRUE,EXACT(Spreadsheet!AM565,VisionPlans),0)))</f>
        <v>1</v>
      </c>
      <c r="BQ565" s="5" t="b">
        <f t="array" aca="1" ref="BQ565" ca="1">IF(ISBLANK(Spreadsheet!AN565),TRUE,ISNUMBER(MATCH(TRUE,EXACT(Spreadsheet!AN565,INDIRECT(Spreadsheet!BL565)),0)))</f>
        <v>1</v>
      </c>
      <c r="BR565" s="5" t="b">
        <f t="array" ref="BR565">IF(ISBLANK(Spreadsheet!AO565),TRUE,ISNUMBER(MATCH(TRUE,EXACT(Spreadsheet!AO565,LifeBenefitClasses),0)))</f>
        <v>1</v>
      </c>
      <c r="BS565" s="5" t="b">
        <f>IF(OR(ISBLANK(Spreadsheet!AO565), Spreadsheet!AO565="Waive"),IF(ISBLANK(Spreadsheet!AP565),TRUE,FALSE),IF(OR(AND(NOT(ISBLANK(Spreadsheet!AO565)),ISBLANK(Spreadsheet!AP565)),NOT(ISNUMBER(VALUE(Spreadsheet!AP565)))),FALSE,IF(OR(AND(Spreadsheet!AP565&lt;6,MOD(Spreadsheet!AP565*10,5)=0), MOD(Spreadsheet!AP565,5000)=0),TRUE,FALSE)))</f>
        <v>1</v>
      </c>
      <c r="BT565" s="5" t="b">
        <f t="array" ref="BT565">IF(ISBLANK(Spreadsheet!AQ565),TRUE,ISNUMBER(MATCH(TRUE,EXACT(Spreadsheet!AQ565,EnrollWaive),0)))</f>
        <v>1</v>
      </c>
      <c r="BU565" s="5" t="b">
        <f t="array" ref="BU565">IF(ISBLANK(Spreadsheet!AR565),TRUE,ISNUMBER(MATCH(TRUE,EXACT(Spreadsheet!AR565,LifeBenefitClasses),0)))</f>
        <v>1</v>
      </c>
      <c r="BV565" s="5" t="b">
        <f>IF(OR(ISBLANK(Spreadsheet!AR565), Spreadsheet!AR565="Waive"),IF(ISBLANK(Spreadsheet!AS565),TRUE,FALSE),IF(OR(AND(NOT(ISBLANK(Spreadsheet!AR565)),ISBLANK(Spreadsheet!AS565)),NOT(ISNUMBER(VALUE(Spreadsheet!AS565)))),FALSE,IF(OR(AND(Spreadsheet!AS565&lt;6,MOD(Spreadsheet!AS565*10,5)=0), MOD(Spreadsheet!AS565,10000)=0),TRUE,FALSE)))</f>
        <v>1</v>
      </c>
      <c r="BW565" s="5" t="b">
        <f t="array" ref="BW565">IF(ISBLANK(Spreadsheet!AT565),TRUE,ISNUMBER(MATCH(TRUE,EXACT(Spreadsheet!AT565,LifeBenefitClasses),0)))</f>
        <v>1</v>
      </c>
      <c r="BX565" s="5" t="b">
        <f>IF(OR(ISBLANK(Spreadsheet!AT565), Spreadsheet!AT565="Waive"),IF(ISBLANK(Spreadsheet!AU565),TRUE,FALSE),IF(OR(AND(NOT(ISBLANK(Spreadsheet!AT565)),ISBLANK(Spreadsheet!AU565)),NOT(ISNUMBER(VALUE(Spreadsheet!AU565)))),FALSE,IF(AND(NOT(OR(ISBLANK(Spreadsheet!AT565),Spreadsheet!AT565="Waive")),NOT(OR(ISBLANK(Spreadsheet!AR565),Spreadsheet!AR565="Waive")),MOD(Spreadsheet!AU565,5000)=0, Spreadsheet!AU565&lt;=(Spreadsheet!AS565*0.5)),TRUE,FALSE)))</f>
        <v>1</v>
      </c>
      <c r="BY565" s="5" t="b">
        <f t="array" ref="BY565">IF(ISBLANK(Spreadsheet!AV565),TRUE,ISNUMBER(MATCH(TRUE,EXACT(Spreadsheet!AV565,EnrollWaive),0)))</f>
        <v>1</v>
      </c>
      <c r="BZ565" s="5" t="b">
        <f t="array" ref="BZ565">IF(ISBLANK(Spreadsheet!AW565),TRUE,ISNUMBER(MATCH(TRUE,EXACT(Spreadsheet!AW565,LifeBenefitClasses),0)))</f>
        <v>1</v>
      </c>
      <c r="CA565" s="5" t="b">
        <f t="array" ref="CA565">IF(ISBLANK(Spreadsheet!AX565),TRUE,ISNUMBER(MATCH(TRUE,EXACT(Spreadsheet!AX565,LifeBenefitClasses),0)))</f>
        <v>1</v>
      </c>
      <c r="CB565" s="5" t="b">
        <f t="array" ref="CB565">IF(ISBLANK(Spreadsheet!AY565),TRUE,ISNUMBER(MATCH(TRUE,EXACT(Spreadsheet!AY565,LifeBenefitClasses),0)))</f>
        <v>1</v>
      </c>
      <c r="CC565" s="5" t="b">
        <f t="array" ref="CC565">IF(ISBLANK(Spreadsheet!AZ565),TRUE,ISNUMBER(MATCH(TRUE,EXACT(Spreadsheet!AZ565,LifeBenefitClasses),0)))</f>
        <v>1</v>
      </c>
      <c r="CD565" s="5" t="b">
        <f t="array" ref="CD565">IF(ISBLANK(Spreadsheet!BA565),TRUE,ISNUMBER(MATCH(TRUE,EXACT(Spreadsheet!BA565,LifeBenefitClasses),0)))</f>
        <v>1</v>
      </c>
      <c r="CE565" s="5" t="b">
        <f>IF(OR(ISBLANK(Spreadsheet!BA565), Spreadsheet!BA565="Waive"),IF(ISBLANK(Spreadsheet!BB565),TRUE,FALSE),IF(OR(AND(NOT(ISBLANK(Spreadsheet!BA565)),ISBLANK(Spreadsheet!BB565)),NOT(ISNUMBER(VALUE(Spreadsheet!BB565))),ISBLANK(Spreadsheet!BC565),NOT(ISNUMBER(VALUE(Spreadsheet!BC565)))),FALSE,IF(AND(Spreadsheet!BB565&gt;=50000,Spreadsheet!BB565&lt;=250000,MOD(Spreadsheet!BB565,10000)=0,Spreadsheet!BB565&lt;=(10*Spreadsheet!BC565)),TRUE,FALSE)))</f>
        <v>1</v>
      </c>
      <c r="CF565" s="5" t="b">
        <f>IF(NOT(ISBLANK(Spreadsheet!BC565)),AND(ISNUMBER(VALUE(Spreadsheet!BC565)),Spreadsheet!BC565&gt;0),AND(OR(ISBLANK(Spreadsheet!AO565),Spreadsheet!AO565="Waive",AND(NOT(OR(ISBLANK(Spreadsheet!AO565),Spreadsheet!AO565="Waive")),Spreadsheet!AP565&gt;=6)),OR(ISBLANK(Spreadsheet!AR565),AND(NOT(OR(ISBLANK(Spreadsheet!AR565),Spreadsheet!AR565="Waive")),Spreadsheet!AS565&gt;=6)),OR(ISBLANK(Spreadsheet!AW565)),OR(ISBLANK(Spreadsheet!AX565)),OR(ISBLANK(Spreadsheet!AY565)),OR(ISBLANK(Spreadsheet!AZ565)),OR(ISBLANK(Spreadsheet!BA565),Spreadsheet!BA565="Waive")))</f>
        <v>1</v>
      </c>
      <c r="CG565" s="5" t="b">
        <f t="shared" ca="1" si="39"/>
        <v>1</v>
      </c>
    </row>
    <row r="566" spans="8:85" x14ac:dyDescent="0.3">
      <c r="H566" s="5">
        <f t="shared" ca="1" si="40"/>
        <v>2</v>
      </c>
      <c r="I566" s="5" t="str">
        <f t="shared" ca="1" si="38"/>
        <v/>
      </c>
      <c r="J566" s="5" t="str">
        <f>IF(AND(NOT(ISBLANK(Spreadsheet!C566)),ISBLANK(Spreadsheet!D566)),Spreadsheet!F566&amp;" "&amp;Spreadsheet!H566,"")</f>
        <v/>
      </c>
      <c r="K566" s="5">
        <f>IF(AND(NOT(ISBLANK(Spreadsheet!C566)),ISBLANK(Spreadsheet!D566)),COUNTIFS(Spreadsheet!E567:E$786,"=Child",Spreadsheet!C567:C$786, "="&amp;Spreadsheet!C566) + COUNTIFS(Spreadsheet!E567:E$786,"=Step-child",Spreadsheet!C567:C$786, "="&amp;Spreadsheet!C566),0)</f>
        <v>0</v>
      </c>
      <c r="L566" s="5">
        <f>IF(NOT(ISBLANK(J566)),COUNTIFS(Spreadsheet!E567:E$786,"=Wife",Spreadsheet!C567:C$786, "="&amp;Spreadsheet!C566) + COUNTIFS(Spreadsheet!E567:E$786,"=Husband",Spreadsheet!C567:C$786, "="&amp;Spreadsheet!C566),0)</f>
        <v>0</v>
      </c>
      <c r="M566" s="5">
        <f>IF(NOT(ISBLANK(Spreadsheet!AJ566)),VLOOKUP(Spreadsheet!AJ566,'Drop Downs'!$P$2:$R$16,3,FALSE),0)</f>
        <v>0</v>
      </c>
      <c r="N566" s="5">
        <f>IF(NOT(ISBLANK(Spreadsheet!AJ566)), VLOOKUP(Spreadsheet!AJ566,'Drop Downs'!$P$2:$R$16,2,FALSE),0)</f>
        <v>0</v>
      </c>
      <c r="O566" s="5">
        <f>IF(NOT(ISBLANK(Spreadsheet!AL566)),VLOOKUP(Spreadsheet!AL566,'Drop Downs'!$P$2:$R$16,3,FALSE), 0)</f>
        <v>0</v>
      </c>
      <c r="P566" s="5">
        <f>IF(NOT(ISBLANK(Spreadsheet!AL566)),VLOOKUP(Spreadsheet!AL566,'Drop Downs'!$P$2:$R$16,2,FALSE),0)</f>
        <v>0</v>
      </c>
      <c r="Q566" s="5">
        <f>IF(NOT(ISBLANK(Spreadsheet!AN566)),VLOOKUP(Spreadsheet!AN566,'Drop Downs'!$P$2:$R$16,3,FALSE),0)</f>
        <v>0</v>
      </c>
      <c r="R566" s="5">
        <f>IF(NOT(ISBLANK(Spreadsheet!AN566)),VLOOKUP(Spreadsheet!AN566,'Drop Downs'!$P$2:$R$16,2,FALSE),0)</f>
        <v>0</v>
      </c>
      <c r="S566" s="5" t="str">
        <f>IF(OR(M566&gt;K566,N566&gt;L566,O566&gt;K566, Q566&gt;K566,N566&gt;L566, P566&gt;L566, R566&gt;L566),"Member currently has a coverage election over what he/she needs.  Please add more dependents or adjust the coverage election.","")&amp;(IF(AND(NOT(ISBLANK(Spreadsheet!C566)),NOT(ISBLANK(Spreadsheet!D566)),ISBLANK(Spreadsheet!E566)),"Dependent lacks a relationship to member.Please select one from the drop-down.",""))</f>
        <v/>
      </c>
      <c r="T566" s="5" t="b">
        <f t="shared" si="41"/>
        <v>1</v>
      </c>
      <c r="U566" s="5" t="b">
        <f>OR(ISBLANK(Spreadsheet!C566),IF(NOT(ISBLANK(Spreadsheet!D566)),NOT(ISBLANK(Spreadsheet!E566)),TRUE))</f>
        <v>1</v>
      </c>
      <c r="V566" s="5" t="b">
        <f>OR(ISBLANK(Spreadsheet!C566), NOT(ISBLANK(Spreadsheet!I566)))</f>
        <v>1</v>
      </c>
      <c r="W566" s="5" t="b">
        <f>OR(ISBLANK(Spreadsheet!D566),NOT(ISBLANK(Spreadsheet!C566)))</f>
        <v>1</v>
      </c>
      <c r="X566" s="155" t="str">
        <f>REPT("0",MIN(FIND({1,2,3,4,5,6,7,8,9},Spreadsheet!C566&amp;"123456789"))-1)&amp;IF(ISBLANK(Spreadsheet!C566),"",SUMPRODUCT(MID(0&amp;Spreadsheet!C566,LARGE(INDEX(ISNUMBER(--MID(Spreadsheet!C566,ROW($1:$225),1))*
 ROW($1:$225),0),ROW($1:$225))+1,1)*10^ROW($1:$225)/10))</f>
        <v/>
      </c>
      <c r="Y566" s="5" t="b">
        <f>IF(NOT(ISBLANK(Spreadsheet!C566)),IF(AND(ISNUMBER(VALUE(Spreadsheet!C566)), LEN(Spreadsheet!C566)=9),TRUE,FALSE),TRUE)</f>
        <v>1</v>
      </c>
      <c r="Z566" s="155" t="str">
        <f>REPT("0",MIN(FIND({1,2,3,4,5,6,7,8,9},Spreadsheet!D566&amp;"123456789"))-1)&amp;IF(ISBLANK(Spreadsheet!D566),"",SUMPRODUCT(MID(0&amp;Spreadsheet!D566,LARGE(INDEX(ISNUMBER(--MID(Spreadsheet!D566,ROW($1:$225),1))*
 ROW($1:$225),0),ROW($1:$225))+1,1)*10^ROW($1:$225)/10))</f>
        <v/>
      </c>
      <c r="AA566" s="5" t="b">
        <f>IF(AND(NOT(ISBLANK(Spreadsheet!D566)),NOT(ISBLANK(Spreadsheet!C566))),IF(AND(ISNUMBER(VALUE(Spreadsheet!D566)), LEN(Spreadsheet!D566)=9),TRUE,FALSE),IF(AND(NOT(ISBLANK(Spreadsheet!D566)),ISBLANK(Spreadsheet!C566)),FALSE,TRUE))</f>
        <v>1</v>
      </c>
      <c r="AB566" s="5" t="b">
        <f>OR(ISBLANK(Spreadsheet!Y566),IF(NOT(ISBLANK(Spreadsheet!Y566)),LEN(Spreadsheet!Y566)=10,ISNUMBER(VALUE(Spreadsheet!Y566))))</f>
        <v>1</v>
      </c>
      <c r="AC566" s="5" t="b">
        <f>OR(ISBLANK(Spreadsheet!AI566), AND(NOT(ISBLANK(Spreadsheet!AJ566)), NOT(ISNUMBER(SEARCH("Waive",Spreadsheet!AJ566)))))</f>
        <v>1</v>
      </c>
      <c r="AD566" s="5" t="b">
        <f>OR(ISBLANK(Spreadsheet!AK566), AND(NOT(ISBLANK(Spreadsheet!AL566)), NOT(ISNUMBER(SEARCH("Waive",Spreadsheet!AL566)))))</f>
        <v>1</v>
      </c>
      <c r="AE566" s="5" t="b">
        <f>OR(ISBLANK(Spreadsheet!AM566), AND(NOT(ISBLANK(Spreadsheet!AN566)), NOT(ISNUMBER(SEARCH("Waive", Spreadsheet!AN566)))))</f>
        <v>1</v>
      </c>
      <c r="AF566" s="5" t="b">
        <f>OR(ISBLANK(Spreadsheet!C566), NOT(ISBLANK(Spreadsheet!D566)),NOT(ISBLANK(Spreadsheet!L566)))</f>
        <v>1</v>
      </c>
      <c r="AG566" s="5" t="b">
        <f>IF(AND(NOT(ISBLANK(Spreadsheet!C566)), NOT(ISBLANK(Spreadsheet!D566)),Spreadsheet!C566&lt;&gt;Spreadsheet!D566),IF(ISERROR(VLOOKUP(Spreadsheet!C566, Spreadsheet!$C$6:'Spreadsheet'!$C565,1,FALSE)), FALSE, TRUE),TRUE)</f>
        <v>1</v>
      </c>
      <c r="AH566" s="5" t="b">
        <f>Spreadsheet!$B$2=Spreadsheet!AD566</f>
        <v>1</v>
      </c>
      <c r="AI566" s="5" t="b">
        <f>IF(ISBLANK(Spreadsheet!G566),TRUE,IF(OR(LEN(Spreadsheet!G566)&gt;1,ISNUMBER(VALUE(Spreadsheet!G566))),FALSE,TRUE))</f>
        <v>1</v>
      </c>
      <c r="AJ566" s="5" t="b">
        <f>OR(ISBLANK(Spreadsheet!C566), NOT(ISBLANK(Spreadsheet!B566)), NOT(ISBLANK(Spreadsheet!D566)))</f>
        <v>1</v>
      </c>
      <c r="AK566" s="5" t="b">
        <f t="array" ref="AK566">IF(OR(AND(ISBLANK(Spreadsheet!E566),ISBLANK(Spreadsheet!D566),NOT(ISBLANK(Spreadsheet!C566))),AND(ISBLANK(Spreadsheet!E566),ISBLANK(Spreadsheet!D566),ISBLANK(Spreadsheet!C566))),TRUE,ISNUMBER(MATCH(TRUE,EXACT(Spreadsheet!E566,Relationships),0)))</f>
        <v>1</v>
      </c>
      <c r="AL566" s="5" t="b">
        <f>IF(NOT(ISBLANK(Spreadsheet!C566)),IF(OR(ISBLANK(Spreadsheet!F566),LEN(Spreadsheet!F566)&gt;40),FALSE,TRUE),TRUE)</f>
        <v>1</v>
      </c>
      <c r="AM566" s="5" t="b">
        <f>IF(NOT(ISBLANK(Spreadsheet!C566)),IF(OR(ISBLANK(Spreadsheet!H566),LEN(Spreadsheet!H566)&gt;40),FALSE,TRUE),TRUE)</f>
        <v>1</v>
      </c>
      <c r="AN566" s="5" t="b">
        <f t="array" ref="AN566">IF(ISBLANK(Spreadsheet!I566),TRUE,ISNUMBER(MATCH(TRUE,EXACT(Spreadsheet!I566,GenderValues),0)))</f>
        <v>1</v>
      </c>
      <c r="AO566" s="5" t="b">
        <f ca="1">IF(ISERROR(DATEVALUE(TEXT(Spreadsheet!J566,"mm/dd/yyyy")) &gt; TODAY()),IF(AND(ISBLANK(Spreadsheet!J566),ISBLANK(Spreadsheet!C566)),TRUE,FALSE),IF(DATEVALUE(TEXT(Spreadsheet!J566,"mm/dd/yyyy")) &gt; TODAY(),FALSE,TRUE))</f>
        <v>1</v>
      </c>
      <c r="AP566" s="5" t="b">
        <f>OR(ISBLANK(Spreadsheet!K566),LEN(Spreadsheet!K566)&lt;=100)</f>
        <v>1</v>
      </c>
      <c r="AQ566" s="5" t="b">
        <f t="array" ref="AQ566">IF(OR(AND(ISBLANK(Spreadsheet!L566),ISBLANK(Spreadsheet!C566)),AND(NOT(ISBLANK(Spreadsheet!C566)),NOT(ISBLANK(Spreadsheet!D566)))),TRUE,ISNUMBER(MATCH(TRUE,EXACT(Spreadsheet!L566,MaritalStatus),0)))</f>
        <v>1</v>
      </c>
      <c r="AR566" s="5" t="b">
        <f ca="1">IF(ISERROR(DATEVALUE(TEXT(Spreadsheet!M566,"mm/dd/yyyy")) &gt; TODAY()),IF(ISBLANK(Spreadsheet!M566),TRUE,FALSE),IF(DATEVALUE(TEXT(Spreadsheet!M566,"mm/dd/yyyy")) &gt; TODAY(),FALSE,TRUE))</f>
        <v>1</v>
      </c>
      <c r="AS566" s="5" t="b">
        <f>OR(ISBLANK(Spreadsheet!N566),LEN(Spreadsheet!N566)&lt;=100)</f>
        <v>1</v>
      </c>
      <c r="AT566" s="5" t="b">
        <f>OR(ISBLANK(Spreadsheet!O566),UPPER(Spreadsheet!O566)="YES")</f>
        <v>1</v>
      </c>
      <c r="AU566" s="5" t="b">
        <f>OR(ISBLANK(Spreadsheet!P566),UPPER(Spreadsheet!P566)="YES")</f>
        <v>1</v>
      </c>
      <c r="AV566" s="5" t="b">
        <f t="array" ref="AV566">IF(ISBLANK(Spreadsheet!Q566),TRUE,ISNUMBER(MATCH(TRUE,EXACT(Spreadsheet!Q566,OnGroupsPriorIns),0)))</f>
        <v>1</v>
      </c>
      <c r="AW566" s="5" t="b">
        <f>OR(ISBLANK(Spreadsheet!R566),UPPER(Spreadsheet!R566)="YES")</f>
        <v>1</v>
      </c>
      <c r="AX566" s="5" t="b">
        <f>OR(ISBLANK(Spreadsheet!S566),UPPER(Spreadsheet!S566)="YES")</f>
        <v>1</v>
      </c>
      <c r="AY566" s="5" t="b">
        <f>OR(AND(ISBLANK(Spreadsheet!C566),LEN(Spreadsheet!T566)=0),AND(NOT(ISBLANK(Spreadsheet!C566)),LEN(Spreadsheet!T566)&gt;0,LEN(Spreadsheet!T566)&lt;=50))</f>
        <v>1</v>
      </c>
      <c r="AZ566" s="5" t="b">
        <f>OR(LEN(Spreadsheet!U566)=0,AND(LEN(Spreadsheet!U566)&gt;0,LEN(Spreadsheet!U566)&lt;=50))</f>
        <v>1</v>
      </c>
      <c r="BA566" s="5" t="b">
        <f>OR(AND(ISBLANK(Spreadsheet!C566),LEN(Spreadsheet!V566)=0),AND(NOT(ISBLANK(Spreadsheet!C566)),LEN(Spreadsheet!V566)&gt;0,LEN(Spreadsheet!V566)&lt;=50))</f>
        <v>1</v>
      </c>
      <c r="BB566" s="5" t="b">
        <f t="array" ref="BB566">IF(AND(ISBLANK(Spreadsheet!C566),LEN(Spreadsheet!W566)=0),TRUE,ISNUMBER(MATCH(TRUE,EXACT(Spreadsheet!W566,States),0)))</f>
        <v>1</v>
      </c>
      <c r="BC566" s="5" t="b">
        <f>OR(AND(ISBLANK(Spreadsheet!C566),LEN(Spreadsheet!X566)=0),AND(NOT(ISBLANK(Spreadsheet!C566)),LEN(Spreadsheet!X566)&gt;0,LEN(Spreadsheet!X566)=5,ISNUMBER(VALUE(Spreadsheet!X566))))</f>
        <v>1</v>
      </c>
      <c r="BD566" s="5" t="b">
        <f>OR(ISBLANK(Spreadsheet!Z566),LEN(Spreadsheet!Z566)&lt;=50)</f>
        <v>1</v>
      </c>
      <c r="BE566" s="5" t="b">
        <f>ISBLANK(Spreadsheet!AA566)</f>
        <v>1</v>
      </c>
      <c r="BF566" s="5" t="b">
        <f>ISBLANK(Spreadsheet!AB566)</f>
        <v>1</v>
      </c>
      <c r="BG566" s="5" t="b">
        <f>IF(ISERROR(DATEVALUE(TEXT(Spreadsheet!AC566,"mm/dd/yyyy")) &gt; DATEVALUE(TEXT(Spreadsheet!J566,"mm/dd/yyyy"))),IF(OR(AND(ISBLANK(Spreadsheet!AC566),ISBLANK(Spreadsheet!C566)),AND(NOT(ISBLANK(Spreadsheet!C566)),ISBLANK(Spreadsheet!AC566),NOT(ISBLANK(Spreadsheet!D566)))),TRUE,FALSE),IF(DATEVALUE(TEXT(Spreadsheet!AC566,"mm/dd/yyyy")) &gt; DATEVALUE(TEXT(Spreadsheet!J566,"mm/dd/yyyy")),TRUE,FALSE))</f>
        <v>1</v>
      </c>
      <c r="BH566" s="5" t="b">
        <f>OR(AND(ISBLANK(Spreadsheet!C566),ISBLANK(Spreadsheet!AE566)),AND(NOT(ISBLANK(Spreadsheet!C566)),NOT(ISBLANK(Spreadsheet!D566)),ISBLANK(Spreadsheet!AE566)),AND(NOT(ISBLANK(Spreadsheet!C566)),ISBLANK(Spreadsheet!D566),NOT(ISBLANK(Spreadsheet!AE566)),LEN(Spreadsheet!AE566)&lt;=100))</f>
        <v>1</v>
      </c>
      <c r="BI566" s="5" t="b">
        <f t="array" ref="BI566">IF(ISBLANK(Spreadsheet!AF566),TRUE,ISNUMBER(MATCH(TRUE,EXACT(Spreadsheet!AF566,CobraShortReasons),0)))</f>
        <v>1</v>
      </c>
      <c r="BJ566" s="5" t="b">
        <f ca="1">IF(ISERROR(DATEVALUE(TEXT(Spreadsheet!AG566,"mm/dd/yyyy")) &gt; TODAY()),IF(ISBLANK(Spreadsheet!AG566),TRUE,FALSE),IF(DATEVALUE(TEXT(Spreadsheet!AG566,"mm/dd/yyyy")) &gt; TODAY(),FALSE,TRUE))</f>
        <v>1</v>
      </c>
      <c r="BK566" s="5" t="b">
        <f>OR(ISBLANK(Spreadsheet!AH566),LEN(Spreadsheet!AH566)&lt;=25)</f>
        <v>1</v>
      </c>
      <c r="BL566" s="5" t="b">
        <f t="array" aca="1" ref="BL566" ca="1">IF(ISBLANK(Spreadsheet!AI566),TRUE,ISNUMBER(MATCH(TRUE,EXACT(Spreadsheet!AI566,INDIRECT(Spreadsheet!$D$2)),0)))</f>
        <v>1</v>
      </c>
      <c r="BM566" s="5" t="b">
        <f t="array" aca="1" ref="BM566" ca="1">IF(ISBLANK(Spreadsheet!AJ566),TRUE,ISNUMBER(MATCH(TRUE,EXACT(Spreadsheet!AJ566,INDIRECT(Spreadsheet!BJ566)),0)))</f>
        <v>1</v>
      </c>
      <c r="BN566" s="5" t="b">
        <f t="array" ref="BN566">IF(ISBLANK(Spreadsheet!AK566),TRUE,ISNUMBER(MATCH(TRUE,EXACT(Spreadsheet!AK566,DentalPlans),0)))</f>
        <v>1</v>
      </c>
      <c r="BO566" s="5" t="b">
        <f t="array" aca="1" ref="BO566" ca="1">IF(ISBLANK(Spreadsheet!AL566),TRUE,ISNUMBER(MATCH(TRUE,EXACT(Spreadsheet!AL566,INDIRECT(Spreadsheet!BK566)),0)))</f>
        <v>1</v>
      </c>
      <c r="BP566" s="5" t="b">
        <f t="array" ref="BP566">IF(ISBLANK(Spreadsheet!AM566),TRUE,ISNUMBER(MATCH(TRUE,EXACT(Spreadsheet!AM566,VisionPlans),0)))</f>
        <v>1</v>
      </c>
      <c r="BQ566" s="5" t="b">
        <f t="array" aca="1" ref="BQ566" ca="1">IF(ISBLANK(Spreadsheet!AN566),TRUE,ISNUMBER(MATCH(TRUE,EXACT(Spreadsheet!AN566,INDIRECT(Spreadsheet!BL566)),0)))</f>
        <v>1</v>
      </c>
      <c r="BR566" s="5" t="b">
        <f t="array" ref="BR566">IF(ISBLANK(Spreadsheet!AO566),TRUE,ISNUMBER(MATCH(TRUE,EXACT(Spreadsheet!AO566,LifeBenefitClasses),0)))</f>
        <v>1</v>
      </c>
      <c r="BS566" s="5" t="b">
        <f>IF(OR(ISBLANK(Spreadsheet!AO566), Spreadsheet!AO566="Waive"),IF(ISBLANK(Spreadsheet!AP566),TRUE,FALSE),IF(OR(AND(NOT(ISBLANK(Spreadsheet!AO566)),ISBLANK(Spreadsheet!AP566)),NOT(ISNUMBER(VALUE(Spreadsheet!AP566)))),FALSE,IF(OR(AND(Spreadsheet!AP566&lt;6,MOD(Spreadsheet!AP566*10,5)=0), MOD(Spreadsheet!AP566,5000)=0),TRUE,FALSE)))</f>
        <v>1</v>
      </c>
      <c r="BT566" s="5" t="b">
        <f t="array" ref="BT566">IF(ISBLANK(Spreadsheet!AQ566),TRUE,ISNUMBER(MATCH(TRUE,EXACT(Spreadsheet!AQ566,EnrollWaive),0)))</f>
        <v>1</v>
      </c>
      <c r="BU566" s="5" t="b">
        <f t="array" ref="BU566">IF(ISBLANK(Spreadsheet!AR566),TRUE,ISNUMBER(MATCH(TRUE,EXACT(Spreadsheet!AR566,LifeBenefitClasses),0)))</f>
        <v>1</v>
      </c>
      <c r="BV566" s="5" t="b">
        <f>IF(OR(ISBLANK(Spreadsheet!AR566), Spreadsheet!AR566="Waive"),IF(ISBLANK(Spreadsheet!AS566),TRUE,FALSE),IF(OR(AND(NOT(ISBLANK(Spreadsheet!AR566)),ISBLANK(Spreadsheet!AS566)),NOT(ISNUMBER(VALUE(Spreadsheet!AS566)))),FALSE,IF(OR(AND(Spreadsheet!AS566&lt;6,MOD(Spreadsheet!AS566*10,5)=0), MOD(Spreadsheet!AS566,10000)=0),TRUE,FALSE)))</f>
        <v>1</v>
      </c>
      <c r="BW566" s="5" t="b">
        <f t="array" ref="BW566">IF(ISBLANK(Spreadsheet!AT566),TRUE,ISNUMBER(MATCH(TRUE,EXACT(Spreadsheet!AT566,LifeBenefitClasses),0)))</f>
        <v>1</v>
      </c>
      <c r="BX566" s="5" t="b">
        <f>IF(OR(ISBLANK(Spreadsheet!AT566), Spreadsheet!AT566="Waive"),IF(ISBLANK(Spreadsheet!AU566),TRUE,FALSE),IF(OR(AND(NOT(ISBLANK(Spreadsheet!AT566)),ISBLANK(Spreadsheet!AU566)),NOT(ISNUMBER(VALUE(Spreadsheet!AU566)))),FALSE,IF(AND(NOT(OR(ISBLANK(Spreadsheet!AT566),Spreadsheet!AT566="Waive")),NOT(OR(ISBLANK(Spreadsheet!AR566),Spreadsheet!AR566="Waive")),MOD(Spreadsheet!AU566,5000)=0, Spreadsheet!AU566&lt;=(Spreadsheet!AS566*0.5)),TRUE,FALSE)))</f>
        <v>1</v>
      </c>
      <c r="BY566" s="5" t="b">
        <f t="array" ref="BY566">IF(ISBLANK(Spreadsheet!AV566),TRUE,ISNUMBER(MATCH(TRUE,EXACT(Spreadsheet!AV566,EnrollWaive),0)))</f>
        <v>1</v>
      </c>
      <c r="BZ566" s="5" t="b">
        <f t="array" ref="BZ566">IF(ISBLANK(Spreadsheet!AW566),TRUE,ISNUMBER(MATCH(TRUE,EXACT(Spreadsheet!AW566,LifeBenefitClasses),0)))</f>
        <v>1</v>
      </c>
      <c r="CA566" s="5" t="b">
        <f t="array" ref="CA566">IF(ISBLANK(Spreadsheet!AX566),TRUE,ISNUMBER(MATCH(TRUE,EXACT(Spreadsheet!AX566,LifeBenefitClasses),0)))</f>
        <v>1</v>
      </c>
      <c r="CB566" s="5" t="b">
        <f t="array" ref="CB566">IF(ISBLANK(Spreadsheet!AY566),TRUE,ISNUMBER(MATCH(TRUE,EXACT(Spreadsheet!AY566,LifeBenefitClasses),0)))</f>
        <v>1</v>
      </c>
      <c r="CC566" s="5" t="b">
        <f t="array" ref="CC566">IF(ISBLANK(Spreadsheet!AZ566),TRUE,ISNUMBER(MATCH(TRUE,EXACT(Spreadsheet!AZ566,LifeBenefitClasses),0)))</f>
        <v>1</v>
      </c>
      <c r="CD566" s="5" t="b">
        <f t="array" ref="CD566">IF(ISBLANK(Spreadsheet!BA566),TRUE,ISNUMBER(MATCH(TRUE,EXACT(Spreadsheet!BA566,LifeBenefitClasses),0)))</f>
        <v>1</v>
      </c>
      <c r="CE566" s="5" t="b">
        <f>IF(OR(ISBLANK(Spreadsheet!BA566), Spreadsheet!BA566="Waive"),IF(ISBLANK(Spreadsheet!BB566),TRUE,FALSE),IF(OR(AND(NOT(ISBLANK(Spreadsheet!BA566)),ISBLANK(Spreadsheet!BB566)),NOT(ISNUMBER(VALUE(Spreadsheet!BB566))),ISBLANK(Spreadsheet!BC566),NOT(ISNUMBER(VALUE(Spreadsheet!BC566)))),FALSE,IF(AND(Spreadsheet!BB566&gt;=50000,Spreadsheet!BB566&lt;=250000,MOD(Spreadsheet!BB566,10000)=0,Spreadsheet!BB566&lt;=(10*Spreadsheet!BC566)),TRUE,FALSE)))</f>
        <v>1</v>
      </c>
      <c r="CF566" s="5" t="b">
        <f>IF(NOT(ISBLANK(Spreadsheet!BC566)),AND(ISNUMBER(VALUE(Spreadsheet!BC566)),Spreadsheet!BC566&gt;0),AND(OR(ISBLANK(Spreadsheet!AO566),Spreadsheet!AO566="Waive",AND(NOT(OR(ISBLANK(Spreadsheet!AO566),Spreadsheet!AO566="Waive")),Spreadsheet!AP566&gt;=6)),OR(ISBLANK(Spreadsheet!AR566),AND(NOT(OR(ISBLANK(Spreadsheet!AR566),Spreadsheet!AR566="Waive")),Spreadsheet!AS566&gt;=6)),OR(ISBLANK(Spreadsheet!AW566)),OR(ISBLANK(Spreadsheet!AX566)),OR(ISBLANK(Spreadsheet!AY566)),OR(ISBLANK(Spreadsheet!AZ566)),OR(ISBLANK(Spreadsheet!BA566),Spreadsheet!BA566="Waive")))</f>
        <v>1</v>
      </c>
      <c r="CG566" s="5" t="b">
        <f t="shared" ca="1" si="39"/>
        <v>1</v>
      </c>
    </row>
    <row r="567" spans="8:85" x14ac:dyDescent="0.3">
      <c r="H567" s="5">
        <f t="shared" ca="1" si="40"/>
        <v>2</v>
      </c>
      <c r="I567" s="5" t="str">
        <f t="shared" ca="1" si="38"/>
        <v/>
      </c>
      <c r="J567" s="5" t="str">
        <f>IF(AND(NOT(ISBLANK(Spreadsheet!C567)),ISBLANK(Spreadsheet!D567)),Spreadsheet!F567&amp;" "&amp;Spreadsheet!H567,"")</f>
        <v/>
      </c>
      <c r="K567" s="5">
        <f>IF(AND(NOT(ISBLANK(Spreadsheet!C567)),ISBLANK(Spreadsheet!D567)),COUNTIFS(Spreadsheet!E568:E$786,"=Child",Spreadsheet!C568:C$786, "="&amp;Spreadsheet!C567) + COUNTIFS(Spreadsheet!E568:E$786,"=Step-child",Spreadsheet!C568:C$786, "="&amp;Spreadsheet!C567),0)</f>
        <v>0</v>
      </c>
      <c r="L567" s="5">
        <f>IF(NOT(ISBLANK(J567)),COUNTIFS(Spreadsheet!E568:E$786,"=Wife",Spreadsheet!C568:C$786, "="&amp;Spreadsheet!C567) + COUNTIFS(Spreadsheet!E568:E$786,"=Husband",Spreadsheet!C568:C$786, "="&amp;Spreadsheet!C567),0)</f>
        <v>0</v>
      </c>
      <c r="M567" s="5">
        <f>IF(NOT(ISBLANK(Spreadsheet!AJ567)),VLOOKUP(Spreadsheet!AJ567,'Drop Downs'!$P$2:$R$16,3,FALSE),0)</f>
        <v>0</v>
      </c>
      <c r="N567" s="5">
        <f>IF(NOT(ISBLANK(Spreadsheet!AJ567)), VLOOKUP(Spreadsheet!AJ567,'Drop Downs'!$P$2:$R$16,2,FALSE),0)</f>
        <v>0</v>
      </c>
      <c r="O567" s="5">
        <f>IF(NOT(ISBLANK(Spreadsheet!AL567)),VLOOKUP(Spreadsheet!AL567,'Drop Downs'!$P$2:$R$16,3,FALSE), 0)</f>
        <v>0</v>
      </c>
      <c r="P567" s="5">
        <f>IF(NOT(ISBLANK(Spreadsheet!AL567)),VLOOKUP(Spreadsheet!AL567,'Drop Downs'!$P$2:$R$16,2,FALSE),0)</f>
        <v>0</v>
      </c>
      <c r="Q567" s="5">
        <f>IF(NOT(ISBLANK(Spreadsheet!AN567)),VLOOKUP(Spreadsheet!AN567,'Drop Downs'!$P$2:$R$16,3,FALSE),0)</f>
        <v>0</v>
      </c>
      <c r="R567" s="5">
        <f>IF(NOT(ISBLANK(Spreadsheet!AN567)),VLOOKUP(Spreadsheet!AN567,'Drop Downs'!$P$2:$R$16,2,FALSE),0)</f>
        <v>0</v>
      </c>
      <c r="S567" s="5" t="str">
        <f>IF(OR(M567&gt;K567,N567&gt;L567,O567&gt;K567, Q567&gt;K567,N567&gt;L567, P567&gt;L567, R567&gt;L567),"Member currently has a coverage election over what he/she needs.  Please add more dependents or adjust the coverage election.","")&amp;(IF(AND(NOT(ISBLANK(Spreadsheet!C567)),NOT(ISBLANK(Spreadsheet!D567)),ISBLANK(Spreadsheet!E567)),"Dependent lacks a relationship to member.Please select one from the drop-down.",""))</f>
        <v/>
      </c>
      <c r="T567" s="5" t="b">
        <f t="shared" si="41"/>
        <v>1</v>
      </c>
      <c r="U567" s="5" t="b">
        <f>OR(ISBLANK(Spreadsheet!C567),IF(NOT(ISBLANK(Spreadsheet!D567)),NOT(ISBLANK(Spreadsheet!E567)),TRUE))</f>
        <v>1</v>
      </c>
      <c r="V567" s="5" t="b">
        <f>OR(ISBLANK(Spreadsheet!C567), NOT(ISBLANK(Spreadsheet!I567)))</f>
        <v>1</v>
      </c>
      <c r="W567" s="5" t="b">
        <f>OR(ISBLANK(Spreadsheet!D567),NOT(ISBLANK(Spreadsheet!C567)))</f>
        <v>1</v>
      </c>
      <c r="X567" s="155" t="str">
        <f>REPT("0",MIN(FIND({1,2,3,4,5,6,7,8,9},Spreadsheet!C567&amp;"123456789"))-1)&amp;IF(ISBLANK(Spreadsheet!C567),"",SUMPRODUCT(MID(0&amp;Spreadsheet!C567,LARGE(INDEX(ISNUMBER(--MID(Spreadsheet!C567,ROW($1:$225),1))*
 ROW($1:$225),0),ROW($1:$225))+1,1)*10^ROW($1:$225)/10))</f>
        <v/>
      </c>
      <c r="Y567" s="5" t="b">
        <f>IF(NOT(ISBLANK(Spreadsheet!C567)),IF(AND(ISNUMBER(VALUE(Spreadsheet!C567)), LEN(Spreadsheet!C567)=9),TRUE,FALSE),TRUE)</f>
        <v>1</v>
      </c>
      <c r="Z567" s="155" t="str">
        <f>REPT("0",MIN(FIND({1,2,3,4,5,6,7,8,9},Spreadsheet!D567&amp;"123456789"))-1)&amp;IF(ISBLANK(Spreadsheet!D567),"",SUMPRODUCT(MID(0&amp;Spreadsheet!D567,LARGE(INDEX(ISNUMBER(--MID(Spreadsheet!D567,ROW($1:$225),1))*
 ROW($1:$225),0),ROW($1:$225))+1,1)*10^ROW($1:$225)/10))</f>
        <v/>
      </c>
      <c r="AA567" s="5" t="b">
        <f>IF(AND(NOT(ISBLANK(Spreadsheet!D567)),NOT(ISBLANK(Spreadsheet!C567))),IF(AND(ISNUMBER(VALUE(Spreadsheet!D567)), LEN(Spreadsheet!D567)=9),TRUE,FALSE),IF(AND(NOT(ISBLANK(Spreadsheet!D567)),ISBLANK(Spreadsheet!C567)),FALSE,TRUE))</f>
        <v>1</v>
      </c>
      <c r="AB567" s="5" t="b">
        <f>OR(ISBLANK(Spreadsheet!Y567),IF(NOT(ISBLANK(Spreadsheet!Y567)),LEN(Spreadsheet!Y567)=10,ISNUMBER(VALUE(Spreadsheet!Y567))))</f>
        <v>1</v>
      </c>
      <c r="AC567" s="5" t="b">
        <f>OR(ISBLANK(Spreadsheet!AI567), AND(NOT(ISBLANK(Spreadsheet!AJ567)), NOT(ISNUMBER(SEARCH("Waive",Spreadsheet!AJ567)))))</f>
        <v>1</v>
      </c>
      <c r="AD567" s="5" t="b">
        <f>OR(ISBLANK(Spreadsheet!AK567), AND(NOT(ISBLANK(Spreadsheet!AL567)), NOT(ISNUMBER(SEARCH("Waive",Spreadsheet!AL567)))))</f>
        <v>1</v>
      </c>
      <c r="AE567" s="5" t="b">
        <f>OR(ISBLANK(Spreadsheet!AM567), AND(NOT(ISBLANK(Spreadsheet!AN567)), NOT(ISNUMBER(SEARCH("Waive", Spreadsheet!AN567)))))</f>
        <v>1</v>
      </c>
      <c r="AF567" s="5" t="b">
        <f>OR(ISBLANK(Spreadsheet!C567), NOT(ISBLANK(Spreadsheet!D567)),NOT(ISBLANK(Spreadsheet!L567)))</f>
        <v>1</v>
      </c>
      <c r="AG567" s="5" t="b">
        <f>IF(AND(NOT(ISBLANK(Spreadsheet!C567)), NOT(ISBLANK(Spreadsheet!D567)),Spreadsheet!C567&lt;&gt;Spreadsheet!D567),IF(ISERROR(VLOOKUP(Spreadsheet!C567, Spreadsheet!$C$6:'Spreadsheet'!$C566,1,FALSE)), FALSE, TRUE),TRUE)</f>
        <v>1</v>
      </c>
      <c r="AH567" s="5" t="b">
        <f>Spreadsheet!$B$2=Spreadsheet!AD567</f>
        <v>1</v>
      </c>
      <c r="AI567" s="5" t="b">
        <f>IF(ISBLANK(Spreadsheet!G567),TRUE,IF(OR(LEN(Spreadsheet!G567)&gt;1,ISNUMBER(VALUE(Spreadsheet!G567))),FALSE,TRUE))</f>
        <v>1</v>
      </c>
      <c r="AJ567" s="5" t="b">
        <f>OR(ISBLANK(Spreadsheet!C567), NOT(ISBLANK(Spreadsheet!B567)), NOT(ISBLANK(Spreadsheet!D567)))</f>
        <v>1</v>
      </c>
      <c r="AK567" s="5" t="b">
        <f t="array" ref="AK567">IF(OR(AND(ISBLANK(Spreadsheet!E567),ISBLANK(Spreadsheet!D567),NOT(ISBLANK(Spreadsheet!C567))),AND(ISBLANK(Spreadsheet!E567),ISBLANK(Spreadsheet!D567),ISBLANK(Spreadsheet!C567))),TRUE,ISNUMBER(MATCH(TRUE,EXACT(Spreadsheet!E567,Relationships),0)))</f>
        <v>1</v>
      </c>
      <c r="AL567" s="5" t="b">
        <f>IF(NOT(ISBLANK(Spreadsheet!C567)),IF(OR(ISBLANK(Spreadsheet!F567),LEN(Spreadsheet!F567)&gt;40),FALSE,TRUE),TRUE)</f>
        <v>1</v>
      </c>
      <c r="AM567" s="5" t="b">
        <f>IF(NOT(ISBLANK(Spreadsheet!C567)),IF(OR(ISBLANK(Spreadsheet!H567),LEN(Spreadsheet!H567)&gt;40),FALSE,TRUE),TRUE)</f>
        <v>1</v>
      </c>
      <c r="AN567" s="5" t="b">
        <f t="array" ref="AN567">IF(ISBLANK(Spreadsheet!I567),TRUE,ISNUMBER(MATCH(TRUE,EXACT(Spreadsheet!I567,GenderValues),0)))</f>
        <v>1</v>
      </c>
      <c r="AO567" s="5" t="b">
        <f ca="1">IF(ISERROR(DATEVALUE(TEXT(Spreadsheet!J567,"mm/dd/yyyy")) &gt; TODAY()),IF(AND(ISBLANK(Spreadsheet!J567),ISBLANK(Spreadsheet!C567)),TRUE,FALSE),IF(DATEVALUE(TEXT(Spreadsheet!J567,"mm/dd/yyyy")) &gt; TODAY(),FALSE,TRUE))</f>
        <v>1</v>
      </c>
      <c r="AP567" s="5" t="b">
        <f>OR(ISBLANK(Spreadsheet!K567),LEN(Spreadsheet!K567)&lt;=100)</f>
        <v>1</v>
      </c>
      <c r="AQ567" s="5" t="b">
        <f t="array" ref="AQ567">IF(OR(AND(ISBLANK(Spreadsheet!L567),ISBLANK(Spreadsheet!C567)),AND(NOT(ISBLANK(Spreadsheet!C567)),NOT(ISBLANK(Spreadsheet!D567)))),TRUE,ISNUMBER(MATCH(TRUE,EXACT(Spreadsheet!L567,MaritalStatus),0)))</f>
        <v>1</v>
      </c>
      <c r="AR567" s="5" t="b">
        <f ca="1">IF(ISERROR(DATEVALUE(TEXT(Spreadsheet!M567,"mm/dd/yyyy")) &gt; TODAY()),IF(ISBLANK(Spreadsheet!M567),TRUE,FALSE),IF(DATEVALUE(TEXT(Spreadsheet!M567,"mm/dd/yyyy")) &gt; TODAY(),FALSE,TRUE))</f>
        <v>1</v>
      </c>
      <c r="AS567" s="5" t="b">
        <f>OR(ISBLANK(Spreadsheet!N567),LEN(Spreadsheet!N567)&lt;=100)</f>
        <v>1</v>
      </c>
      <c r="AT567" s="5" t="b">
        <f>OR(ISBLANK(Spreadsheet!O567),UPPER(Spreadsheet!O567)="YES")</f>
        <v>1</v>
      </c>
      <c r="AU567" s="5" t="b">
        <f>OR(ISBLANK(Spreadsheet!P567),UPPER(Spreadsheet!P567)="YES")</f>
        <v>1</v>
      </c>
      <c r="AV567" s="5" t="b">
        <f t="array" ref="AV567">IF(ISBLANK(Spreadsheet!Q567),TRUE,ISNUMBER(MATCH(TRUE,EXACT(Spreadsheet!Q567,OnGroupsPriorIns),0)))</f>
        <v>1</v>
      </c>
      <c r="AW567" s="5" t="b">
        <f>OR(ISBLANK(Spreadsheet!R567),UPPER(Spreadsheet!R567)="YES")</f>
        <v>1</v>
      </c>
      <c r="AX567" s="5" t="b">
        <f>OR(ISBLANK(Spreadsheet!S567),UPPER(Spreadsheet!S567)="YES")</f>
        <v>1</v>
      </c>
      <c r="AY567" s="5" t="b">
        <f>OR(AND(ISBLANK(Spreadsheet!C567),LEN(Spreadsheet!T567)=0),AND(NOT(ISBLANK(Spreadsheet!C567)),LEN(Spreadsheet!T567)&gt;0,LEN(Spreadsheet!T567)&lt;=50))</f>
        <v>1</v>
      </c>
      <c r="AZ567" s="5" t="b">
        <f>OR(LEN(Spreadsheet!U567)=0,AND(LEN(Spreadsheet!U567)&gt;0,LEN(Spreadsheet!U567)&lt;=50))</f>
        <v>1</v>
      </c>
      <c r="BA567" s="5" t="b">
        <f>OR(AND(ISBLANK(Spreadsheet!C567),LEN(Spreadsheet!V567)=0),AND(NOT(ISBLANK(Spreadsheet!C567)),LEN(Spreadsheet!V567)&gt;0,LEN(Spreadsheet!V567)&lt;=50))</f>
        <v>1</v>
      </c>
      <c r="BB567" s="5" t="b">
        <f t="array" ref="BB567">IF(AND(ISBLANK(Spreadsheet!C567),LEN(Spreadsheet!W567)=0),TRUE,ISNUMBER(MATCH(TRUE,EXACT(Spreadsheet!W567,States),0)))</f>
        <v>1</v>
      </c>
      <c r="BC567" s="5" t="b">
        <f>OR(AND(ISBLANK(Spreadsheet!C567),LEN(Spreadsheet!X567)=0),AND(NOT(ISBLANK(Spreadsheet!C567)),LEN(Spreadsheet!X567)&gt;0,LEN(Spreadsheet!X567)=5,ISNUMBER(VALUE(Spreadsheet!X567))))</f>
        <v>1</v>
      </c>
      <c r="BD567" s="5" t="b">
        <f>OR(ISBLANK(Spreadsheet!Z567),LEN(Spreadsheet!Z567)&lt;=50)</f>
        <v>1</v>
      </c>
      <c r="BE567" s="5" t="b">
        <f>ISBLANK(Spreadsheet!AA567)</f>
        <v>1</v>
      </c>
      <c r="BF567" s="5" t="b">
        <f>ISBLANK(Spreadsheet!AB567)</f>
        <v>1</v>
      </c>
      <c r="BG567" s="5" t="b">
        <f>IF(ISERROR(DATEVALUE(TEXT(Spreadsheet!AC567,"mm/dd/yyyy")) &gt; DATEVALUE(TEXT(Spreadsheet!J567,"mm/dd/yyyy"))),IF(OR(AND(ISBLANK(Spreadsheet!AC567),ISBLANK(Spreadsheet!C567)),AND(NOT(ISBLANK(Spreadsheet!C567)),ISBLANK(Spreadsheet!AC567),NOT(ISBLANK(Spreadsheet!D567)))),TRUE,FALSE),IF(DATEVALUE(TEXT(Spreadsheet!AC567,"mm/dd/yyyy")) &gt; DATEVALUE(TEXT(Spreadsheet!J567,"mm/dd/yyyy")),TRUE,FALSE))</f>
        <v>1</v>
      </c>
      <c r="BH567" s="5" t="b">
        <f>OR(AND(ISBLANK(Spreadsheet!C567),ISBLANK(Spreadsheet!AE567)),AND(NOT(ISBLANK(Spreadsheet!C567)),NOT(ISBLANK(Spreadsheet!D567)),ISBLANK(Spreadsheet!AE567)),AND(NOT(ISBLANK(Spreadsheet!C567)),ISBLANK(Spreadsheet!D567),NOT(ISBLANK(Spreadsheet!AE567)),LEN(Spreadsheet!AE567)&lt;=100))</f>
        <v>1</v>
      </c>
      <c r="BI567" s="5" t="b">
        <f t="array" ref="BI567">IF(ISBLANK(Spreadsheet!AF567),TRUE,ISNUMBER(MATCH(TRUE,EXACT(Spreadsheet!AF567,CobraShortReasons),0)))</f>
        <v>1</v>
      </c>
      <c r="BJ567" s="5" t="b">
        <f ca="1">IF(ISERROR(DATEVALUE(TEXT(Spreadsheet!AG567,"mm/dd/yyyy")) &gt; TODAY()),IF(ISBLANK(Spreadsheet!AG567),TRUE,FALSE),IF(DATEVALUE(TEXT(Spreadsheet!AG567,"mm/dd/yyyy")) &gt; TODAY(),FALSE,TRUE))</f>
        <v>1</v>
      </c>
      <c r="BK567" s="5" t="b">
        <f>OR(ISBLANK(Spreadsheet!AH567),LEN(Spreadsheet!AH567)&lt;=25)</f>
        <v>1</v>
      </c>
      <c r="BL567" s="5" t="b">
        <f t="array" aca="1" ref="BL567" ca="1">IF(ISBLANK(Spreadsheet!AI567),TRUE,ISNUMBER(MATCH(TRUE,EXACT(Spreadsheet!AI567,INDIRECT(Spreadsheet!$D$2)),0)))</f>
        <v>1</v>
      </c>
      <c r="BM567" s="5" t="b">
        <f t="array" aca="1" ref="BM567" ca="1">IF(ISBLANK(Spreadsheet!AJ567),TRUE,ISNUMBER(MATCH(TRUE,EXACT(Spreadsheet!AJ567,INDIRECT(Spreadsheet!BJ567)),0)))</f>
        <v>1</v>
      </c>
      <c r="BN567" s="5" t="b">
        <f t="array" ref="BN567">IF(ISBLANK(Spreadsheet!AK567),TRUE,ISNUMBER(MATCH(TRUE,EXACT(Spreadsheet!AK567,DentalPlans),0)))</f>
        <v>1</v>
      </c>
      <c r="BO567" s="5" t="b">
        <f t="array" aca="1" ref="BO567" ca="1">IF(ISBLANK(Spreadsheet!AL567),TRUE,ISNUMBER(MATCH(TRUE,EXACT(Spreadsheet!AL567,INDIRECT(Spreadsheet!BK567)),0)))</f>
        <v>1</v>
      </c>
      <c r="BP567" s="5" t="b">
        <f t="array" ref="BP567">IF(ISBLANK(Spreadsheet!AM567),TRUE,ISNUMBER(MATCH(TRUE,EXACT(Spreadsheet!AM567,VisionPlans),0)))</f>
        <v>1</v>
      </c>
      <c r="BQ567" s="5" t="b">
        <f t="array" aca="1" ref="BQ567" ca="1">IF(ISBLANK(Spreadsheet!AN567),TRUE,ISNUMBER(MATCH(TRUE,EXACT(Spreadsheet!AN567,INDIRECT(Spreadsheet!BL567)),0)))</f>
        <v>1</v>
      </c>
      <c r="BR567" s="5" t="b">
        <f t="array" ref="BR567">IF(ISBLANK(Spreadsheet!AO567),TRUE,ISNUMBER(MATCH(TRUE,EXACT(Spreadsheet!AO567,LifeBenefitClasses),0)))</f>
        <v>1</v>
      </c>
      <c r="BS567" s="5" t="b">
        <f>IF(OR(ISBLANK(Spreadsheet!AO567), Spreadsheet!AO567="Waive"),IF(ISBLANK(Spreadsheet!AP567),TRUE,FALSE),IF(OR(AND(NOT(ISBLANK(Spreadsheet!AO567)),ISBLANK(Spreadsheet!AP567)),NOT(ISNUMBER(VALUE(Spreadsheet!AP567)))),FALSE,IF(OR(AND(Spreadsheet!AP567&lt;6,MOD(Spreadsheet!AP567*10,5)=0), MOD(Spreadsheet!AP567,5000)=0),TRUE,FALSE)))</f>
        <v>1</v>
      </c>
      <c r="BT567" s="5" t="b">
        <f t="array" ref="BT567">IF(ISBLANK(Spreadsheet!AQ567),TRUE,ISNUMBER(MATCH(TRUE,EXACT(Spreadsheet!AQ567,EnrollWaive),0)))</f>
        <v>1</v>
      </c>
      <c r="BU567" s="5" t="b">
        <f t="array" ref="BU567">IF(ISBLANK(Spreadsheet!AR567),TRUE,ISNUMBER(MATCH(TRUE,EXACT(Spreadsheet!AR567,LifeBenefitClasses),0)))</f>
        <v>1</v>
      </c>
      <c r="BV567" s="5" t="b">
        <f>IF(OR(ISBLANK(Spreadsheet!AR567), Spreadsheet!AR567="Waive"),IF(ISBLANK(Spreadsheet!AS567),TRUE,FALSE),IF(OR(AND(NOT(ISBLANK(Spreadsheet!AR567)),ISBLANK(Spreadsheet!AS567)),NOT(ISNUMBER(VALUE(Spreadsheet!AS567)))),FALSE,IF(OR(AND(Spreadsheet!AS567&lt;6,MOD(Spreadsheet!AS567*10,5)=0), MOD(Spreadsheet!AS567,10000)=0),TRUE,FALSE)))</f>
        <v>1</v>
      </c>
      <c r="BW567" s="5" t="b">
        <f t="array" ref="BW567">IF(ISBLANK(Spreadsheet!AT567),TRUE,ISNUMBER(MATCH(TRUE,EXACT(Spreadsheet!AT567,LifeBenefitClasses),0)))</f>
        <v>1</v>
      </c>
      <c r="BX567" s="5" t="b">
        <f>IF(OR(ISBLANK(Spreadsheet!AT567), Spreadsheet!AT567="Waive"),IF(ISBLANK(Spreadsheet!AU567),TRUE,FALSE),IF(OR(AND(NOT(ISBLANK(Spreadsheet!AT567)),ISBLANK(Spreadsheet!AU567)),NOT(ISNUMBER(VALUE(Spreadsheet!AU567)))),FALSE,IF(AND(NOT(OR(ISBLANK(Spreadsheet!AT567),Spreadsheet!AT567="Waive")),NOT(OR(ISBLANK(Spreadsheet!AR567),Spreadsheet!AR567="Waive")),MOD(Spreadsheet!AU567,5000)=0, Spreadsheet!AU567&lt;=(Spreadsheet!AS567*0.5)),TRUE,FALSE)))</f>
        <v>1</v>
      </c>
      <c r="BY567" s="5" t="b">
        <f t="array" ref="BY567">IF(ISBLANK(Spreadsheet!AV567),TRUE,ISNUMBER(MATCH(TRUE,EXACT(Spreadsheet!AV567,EnrollWaive),0)))</f>
        <v>1</v>
      </c>
      <c r="BZ567" s="5" t="b">
        <f t="array" ref="BZ567">IF(ISBLANK(Spreadsheet!AW567),TRUE,ISNUMBER(MATCH(TRUE,EXACT(Spreadsheet!AW567,LifeBenefitClasses),0)))</f>
        <v>1</v>
      </c>
      <c r="CA567" s="5" t="b">
        <f t="array" ref="CA567">IF(ISBLANK(Spreadsheet!AX567),TRUE,ISNUMBER(MATCH(TRUE,EXACT(Spreadsheet!AX567,LifeBenefitClasses),0)))</f>
        <v>1</v>
      </c>
      <c r="CB567" s="5" t="b">
        <f t="array" ref="CB567">IF(ISBLANK(Spreadsheet!AY567),TRUE,ISNUMBER(MATCH(TRUE,EXACT(Spreadsheet!AY567,LifeBenefitClasses),0)))</f>
        <v>1</v>
      </c>
      <c r="CC567" s="5" t="b">
        <f t="array" ref="CC567">IF(ISBLANK(Spreadsheet!AZ567),TRUE,ISNUMBER(MATCH(TRUE,EXACT(Spreadsheet!AZ567,LifeBenefitClasses),0)))</f>
        <v>1</v>
      </c>
      <c r="CD567" s="5" t="b">
        <f t="array" ref="CD567">IF(ISBLANK(Spreadsheet!BA567),TRUE,ISNUMBER(MATCH(TRUE,EXACT(Spreadsheet!BA567,LifeBenefitClasses),0)))</f>
        <v>1</v>
      </c>
      <c r="CE567" s="5" t="b">
        <f>IF(OR(ISBLANK(Spreadsheet!BA567), Spreadsheet!BA567="Waive"),IF(ISBLANK(Spreadsheet!BB567),TRUE,FALSE),IF(OR(AND(NOT(ISBLANK(Spreadsheet!BA567)),ISBLANK(Spreadsheet!BB567)),NOT(ISNUMBER(VALUE(Spreadsheet!BB567))),ISBLANK(Spreadsheet!BC567),NOT(ISNUMBER(VALUE(Spreadsheet!BC567)))),FALSE,IF(AND(Spreadsheet!BB567&gt;=50000,Spreadsheet!BB567&lt;=250000,MOD(Spreadsheet!BB567,10000)=0,Spreadsheet!BB567&lt;=(10*Spreadsheet!BC567)),TRUE,FALSE)))</f>
        <v>1</v>
      </c>
      <c r="CF567" s="5" t="b">
        <f>IF(NOT(ISBLANK(Spreadsheet!BC567)),AND(ISNUMBER(VALUE(Spreadsheet!BC567)),Spreadsheet!BC567&gt;0),AND(OR(ISBLANK(Spreadsheet!AO567),Spreadsheet!AO567="Waive",AND(NOT(OR(ISBLANK(Spreadsheet!AO567),Spreadsheet!AO567="Waive")),Spreadsheet!AP567&gt;=6)),OR(ISBLANK(Spreadsheet!AR567),AND(NOT(OR(ISBLANK(Spreadsheet!AR567),Spreadsheet!AR567="Waive")),Spreadsheet!AS567&gt;=6)),OR(ISBLANK(Spreadsheet!AW567)),OR(ISBLANK(Spreadsheet!AX567)),OR(ISBLANK(Spreadsheet!AY567)),OR(ISBLANK(Spreadsheet!AZ567)),OR(ISBLANK(Spreadsheet!BA567),Spreadsheet!BA567="Waive")))</f>
        <v>1</v>
      </c>
      <c r="CG567" s="5" t="b">
        <f t="shared" ca="1" si="39"/>
        <v>1</v>
      </c>
    </row>
    <row r="568" spans="8:85" x14ac:dyDescent="0.3">
      <c r="H568" s="5">
        <f t="shared" ca="1" si="40"/>
        <v>2</v>
      </c>
      <c r="I568" s="5" t="str">
        <f t="shared" ca="1" si="38"/>
        <v/>
      </c>
      <c r="J568" s="5" t="str">
        <f>IF(AND(NOT(ISBLANK(Spreadsheet!C568)),ISBLANK(Spreadsheet!D568)),Spreadsheet!F568&amp;" "&amp;Spreadsheet!H568,"")</f>
        <v/>
      </c>
      <c r="K568" s="5">
        <f>IF(AND(NOT(ISBLANK(Spreadsheet!C568)),ISBLANK(Spreadsheet!D568)),COUNTIFS(Spreadsheet!E569:E$786,"=Child",Spreadsheet!C569:C$786, "="&amp;Spreadsheet!C568) + COUNTIFS(Spreadsheet!E569:E$786,"=Step-child",Spreadsheet!C569:C$786, "="&amp;Spreadsheet!C568),0)</f>
        <v>0</v>
      </c>
      <c r="L568" s="5">
        <f>IF(NOT(ISBLANK(J568)),COUNTIFS(Spreadsheet!E569:E$786,"=Wife",Spreadsheet!C569:C$786, "="&amp;Spreadsheet!C568) + COUNTIFS(Spreadsheet!E569:E$786,"=Husband",Spreadsheet!C569:C$786, "="&amp;Spreadsheet!C568),0)</f>
        <v>0</v>
      </c>
      <c r="M568" s="5">
        <f>IF(NOT(ISBLANK(Spreadsheet!AJ568)),VLOOKUP(Spreadsheet!AJ568,'Drop Downs'!$P$2:$R$16,3,FALSE),0)</f>
        <v>0</v>
      </c>
      <c r="N568" s="5">
        <f>IF(NOT(ISBLANK(Spreadsheet!AJ568)), VLOOKUP(Spreadsheet!AJ568,'Drop Downs'!$P$2:$R$16,2,FALSE),0)</f>
        <v>0</v>
      </c>
      <c r="O568" s="5">
        <f>IF(NOT(ISBLANK(Spreadsheet!AL568)),VLOOKUP(Spreadsheet!AL568,'Drop Downs'!$P$2:$R$16,3,FALSE), 0)</f>
        <v>0</v>
      </c>
      <c r="P568" s="5">
        <f>IF(NOT(ISBLANK(Spreadsheet!AL568)),VLOOKUP(Spreadsheet!AL568,'Drop Downs'!$P$2:$R$16,2,FALSE),0)</f>
        <v>0</v>
      </c>
      <c r="Q568" s="5">
        <f>IF(NOT(ISBLANK(Spreadsheet!AN568)),VLOOKUP(Spreadsheet!AN568,'Drop Downs'!$P$2:$R$16,3,FALSE),0)</f>
        <v>0</v>
      </c>
      <c r="R568" s="5">
        <f>IF(NOT(ISBLANK(Spreadsheet!AN568)),VLOOKUP(Spreadsheet!AN568,'Drop Downs'!$P$2:$R$16,2,FALSE),0)</f>
        <v>0</v>
      </c>
      <c r="S568" s="5" t="str">
        <f>IF(OR(M568&gt;K568,N568&gt;L568,O568&gt;K568, Q568&gt;K568,N568&gt;L568, P568&gt;L568, R568&gt;L568),"Member currently has a coverage election over what he/she needs.  Please add more dependents or adjust the coverage election.","")&amp;(IF(AND(NOT(ISBLANK(Spreadsheet!C568)),NOT(ISBLANK(Spreadsheet!D568)),ISBLANK(Spreadsheet!E568)),"Dependent lacks a relationship to member.Please select one from the drop-down.",""))</f>
        <v/>
      </c>
      <c r="T568" s="5" t="b">
        <f t="shared" si="41"/>
        <v>1</v>
      </c>
      <c r="U568" s="5" t="b">
        <f>OR(ISBLANK(Spreadsheet!C568),IF(NOT(ISBLANK(Spreadsheet!D568)),NOT(ISBLANK(Spreadsheet!E568)),TRUE))</f>
        <v>1</v>
      </c>
      <c r="V568" s="5" t="b">
        <f>OR(ISBLANK(Spreadsheet!C568), NOT(ISBLANK(Spreadsheet!I568)))</f>
        <v>1</v>
      </c>
      <c r="W568" s="5" t="b">
        <f>OR(ISBLANK(Spreadsheet!D568),NOT(ISBLANK(Spreadsheet!C568)))</f>
        <v>1</v>
      </c>
      <c r="X568" s="155" t="str">
        <f>REPT("0",MIN(FIND({1,2,3,4,5,6,7,8,9},Spreadsheet!C568&amp;"123456789"))-1)&amp;IF(ISBLANK(Spreadsheet!C568),"",SUMPRODUCT(MID(0&amp;Spreadsheet!C568,LARGE(INDEX(ISNUMBER(--MID(Spreadsheet!C568,ROW($1:$225),1))*
 ROW($1:$225),0),ROW($1:$225))+1,1)*10^ROW($1:$225)/10))</f>
        <v/>
      </c>
      <c r="Y568" s="5" t="b">
        <f>IF(NOT(ISBLANK(Spreadsheet!C568)),IF(AND(ISNUMBER(VALUE(Spreadsheet!C568)), LEN(Spreadsheet!C568)=9),TRUE,FALSE),TRUE)</f>
        <v>1</v>
      </c>
      <c r="Z568" s="155" t="str">
        <f>REPT("0",MIN(FIND({1,2,3,4,5,6,7,8,9},Spreadsheet!D568&amp;"123456789"))-1)&amp;IF(ISBLANK(Spreadsheet!D568),"",SUMPRODUCT(MID(0&amp;Spreadsheet!D568,LARGE(INDEX(ISNUMBER(--MID(Spreadsheet!D568,ROW($1:$225),1))*
 ROW($1:$225),0),ROW($1:$225))+1,1)*10^ROW($1:$225)/10))</f>
        <v/>
      </c>
      <c r="AA568" s="5" t="b">
        <f>IF(AND(NOT(ISBLANK(Spreadsheet!D568)),NOT(ISBLANK(Spreadsheet!C568))),IF(AND(ISNUMBER(VALUE(Spreadsheet!D568)), LEN(Spreadsheet!D568)=9),TRUE,FALSE),IF(AND(NOT(ISBLANK(Spreadsheet!D568)),ISBLANK(Spreadsheet!C568)),FALSE,TRUE))</f>
        <v>1</v>
      </c>
      <c r="AB568" s="5" t="b">
        <f>OR(ISBLANK(Spreadsheet!Y568),IF(NOT(ISBLANK(Spreadsheet!Y568)),LEN(Spreadsheet!Y568)=10,ISNUMBER(VALUE(Spreadsheet!Y568))))</f>
        <v>1</v>
      </c>
      <c r="AC568" s="5" t="b">
        <f>OR(ISBLANK(Spreadsheet!AI568), AND(NOT(ISBLANK(Spreadsheet!AJ568)), NOT(ISNUMBER(SEARCH("Waive",Spreadsheet!AJ568)))))</f>
        <v>1</v>
      </c>
      <c r="AD568" s="5" t="b">
        <f>OR(ISBLANK(Spreadsheet!AK568), AND(NOT(ISBLANK(Spreadsheet!AL568)), NOT(ISNUMBER(SEARCH("Waive",Spreadsheet!AL568)))))</f>
        <v>1</v>
      </c>
      <c r="AE568" s="5" t="b">
        <f>OR(ISBLANK(Spreadsheet!AM568), AND(NOT(ISBLANK(Spreadsheet!AN568)), NOT(ISNUMBER(SEARCH("Waive", Spreadsheet!AN568)))))</f>
        <v>1</v>
      </c>
      <c r="AF568" s="5" t="b">
        <f>OR(ISBLANK(Spreadsheet!C568), NOT(ISBLANK(Spreadsheet!D568)),NOT(ISBLANK(Spreadsheet!L568)))</f>
        <v>1</v>
      </c>
      <c r="AG568" s="5" t="b">
        <f>IF(AND(NOT(ISBLANK(Spreadsheet!C568)), NOT(ISBLANK(Spreadsheet!D568)),Spreadsheet!C568&lt;&gt;Spreadsheet!D568),IF(ISERROR(VLOOKUP(Spreadsheet!C568, Spreadsheet!$C$6:'Spreadsheet'!$C567,1,FALSE)), FALSE, TRUE),TRUE)</f>
        <v>1</v>
      </c>
      <c r="AH568" s="5" t="b">
        <f>Spreadsheet!$B$2=Spreadsheet!AD568</f>
        <v>1</v>
      </c>
      <c r="AI568" s="5" t="b">
        <f>IF(ISBLANK(Spreadsheet!G568),TRUE,IF(OR(LEN(Spreadsheet!G568)&gt;1,ISNUMBER(VALUE(Spreadsheet!G568))),FALSE,TRUE))</f>
        <v>1</v>
      </c>
      <c r="AJ568" s="5" t="b">
        <f>OR(ISBLANK(Spreadsheet!C568), NOT(ISBLANK(Spreadsheet!B568)), NOT(ISBLANK(Spreadsheet!D568)))</f>
        <v>1</v>
      </c>
      <c r="AK568" s="5" t="b">
        <f t="array" ref="AK568">IF(OR(AND(ISBLANK(Spreadsheet!E568),ISBLANK(Spreadsheet!D568),NOT(ISBLANK(Spreadsheet!C568))),AND(ISBLANK(Spreadsheet!E568),ISBLANK(Spreadsheet!D568),ISBLANK(Spreadsheet!C568))),TRUE,ISNUMBER(MATCH(TRUE,EXACT(Spreadsheet!E568,Relationships),0)))</f>
        <v>1</v>
      </c>
      <c r="AL568" s="5" t="b">
        <f>IF(NOT(ISBLANK(Spreadsheet!C568)),IF(OR(ISBLANK(Spreadsheet!F568),LEN(Spreadsheet!F568)&gt;40),FALSE,TRUE),TRUE)</f>
        <v>1</v>
      </c>
      <c r="AM568" s="5" t="b">
        <f>IF(NOT(ISBLANK(Spreadsheet!C568)),IF(OR(ISBLANK(Spreadsheet!H568),LEN(Spreadsheet!H568)&gt;40),FALSE,TRUE),TRUE)</f>
        <v>1</v>
      </c>
      <c r="AN568" s="5" t="b">
        <f t="array" ref="AN568">IF(ISBLANK(Spreadsheet!I568),TRUE,ISNUMBER(MATCH(TRUE,EXACT(Spreadsheet!I568,GenderValues),0)))</f>
        <v>1</v>
      </c>
      <c r="AO568" s="5" t="b">
        <f ca="1">IF(ISERROR(DATEVALUE(TEXT(Spreadsheet!J568,"mm/dd/yyyy")) &gt; TODAY()),IF(AND(ISBLANK(Spreadsheet!J568),ISBLANK(Spreadsheet!C568)),TRUE,FALSE),IF(DATEVALUE(TEXT(Spreadsheet!J568,"mm/dd/yyyy")) &gt; TODAY(),FALSE,TRUE))</f>
        <v>1</v>
      </c>
      <c r="AP568" s="5" t="b">
        <f>OR(ISBLANK(Spreadsheet!K568),LEN(Spreadsheet!K568)&lt;=100)</f>
        <v>1</v>
      </c>
      <c r="AQ568" s="5" t="b">
        <f t="array" ref="AQ568">IF(OR(AND(ISBLANK(Spreadsheet!L568),ISBLANK(Spreadsheet!C568)),AND(NOT(ISBLANK(Spreadsheet!C568)),NOT(ISBLANK(Spreadsheet!D568)))),TRUE,ISNUMBER(MATCH(TRUE,EXACT(Spreadsheet!L568,MaritalStatus),0)))</f>
        <v>1</v>
      </c>
      <c r="AR568" s="5" t="b">
        <f ca="1">IF(ISERROR(DATEVALUE(TEXT(Spreadsheet!M568,"mm/dd/yyyy")) &gt; TODAY()),IF(ISBLANK(Spreadsheet!M568),TRUE,FALSE),IF(DATEVALUE(TEXT(Spreadsheet!M568,"mm/dd/yyyy")) &gt; TODAY(),FALSE,TRUE))</f>
        <v>1</v>
      </c>
      <c r="AS568" s="5" t="b">
        <f>OR(ISBLANK(Spreadsheet!N568),LEN(Spreadsheet!N568)&lt;=100)</f>
        <v>1</v>
      </c>
      <c r="AT568" s="5" t="b">
        <f>OR(ISBLANK(Spreadsheet!O568),UPPER(Spreadsheet!O568)="YES")</f>
        <v>1</v>
      </c>
      <c r="AU568" s="5" t="b">
        <f>OR(ISBLANK(Spreadsheet!P568),UPPER(Spreadsheet!P568)="YES")</f>
        <v>1</v>
      </c>
      <c r="AV568" s="5" t="b">
        <f t="array" ref="AV568">IF(ISBLANK(Spreadsheet!Q568),TRUE,ISNUMBER(MATCH(TRUE,EXACT(Spreadsheet!Q568,OnGroupsPriorIns),0)))</f>
        <v>1</v>
      </c>
      <c r="AW568" s="5" t="b">
        <f>OR(ISBLANK(Spreadsheet!R568),UPPER(Spreadsheet!R568)="YES")</f>
        <v>1</v>
      </c>
      <c r="AX568" s="5" t="b">
        <f>OR(ISBLANK(Spreadsheet!S568),UPPER(Spreadsheet!S568)="YES")</f>
        <v>1</v>
      </c>
      <c r="AY568" s="5" t="b">
        <f>OR(AND(ISBLANK(Spreadsheet!C568),LEN(Spreadsheet!T568)=0),AND(NOT(ISBLANK(Spreadsheet!C568)),LEN(Spreadsheet!T568)&gt;0,LEN(Spreadsheet!T568)&lt;=50))</f>
        <v>1</v>
      </c>
      <c r="AZ568" s="5" t="b">
        <f>OR(LEN(Spreadsheet!U568)=0,AND(LEN(Spreadsheet!U568)&gt;0,LEN(Spreadsheet!U568)&lt;=50))</f>
        <v>1</v>
      </c>
      <c r="BA568" s="5" t="b">
        <f>OR(AND(ISBLANK(Spreadsheet!C568),LEN(Spreadsheet!V568)=0),AND(NOT(ISBLANK(Spreadsheet!C568)),LEN(Spreadsheet!V568)&gt;0,LEN(Spreadsheet!V568)&lt;=50))</f>
        <v>1</v>
      </c>
      <c r="BB568" s="5" t="b">
        <f t="array" ref="BB568">IF(AND(ISBLANK(Spreadsheet!C568),LEN(Spreadsheet!W568)=0),TRUE,ISNUMBER(MATCH(TRUE,EXACT(Spreadsheet!W568,States),0)))</f>
        <v>1</v>
      </c>
      <c r="BC568" s="5" t="b">
        <f>OR(AND(ISBLANK(Spreadsheet!C568),LEN(Spreadsheet!X568)=0),AND(NOT(ISBLANK(Spreadsheet!C568)),LEN(Spreadsheet!X568)&gt;0,LEN(Spreadsheet!X568)=5,ISNUMBER(VALUE(Spreadsheet!X568))))</f>
        <v>1</v>
      </c>
      <c r="BD568" s="5" t="b">
        <f>OR(ISBLANK(Spreadsheet!Z568),LEN(Spreadsheet!Z568)&lt;=50)</f>
        <v>1</v>
      </c>
      <c r="BE568" s="5" t="b">
        <f>ISBLANK(Spreadsheet!AA568)</f>
        <v>1</v>
      </c>
      <c r="BF568" s="5" t="b">
        <f>ISBLANK(Spreadsheet!AB568)</f>
        <v>1</v>
      </c>
      <c r="BG568" s="5" t="b">
        <f>IF(ISERROR(DATEVALUE(TEXT(Spreadsheet!AC568,"mm/dd/yyyy")) &gt; DATEVALUE(TEXT(Spreadsheet!J568,"mm/dd/yyyy"))),IF(OR(AND(ISBLANK(Spreadsheet!AC568),ISBLANK(Spreadsheet!C568)),AND(NOT(ISBLANK(Spreadsheet!C568)),ISBLANK(Spreadsheet!AC568),NOT(ISBLANK(Spreadsheet!D568)))),TRUE,FALSE),IF(DATEVALUE(TEXT(Spreadsheet!AC568,"mm/dd/yyyy")) &gt; DATEVALUE(TEXT(Spreadsheet!J568,"mm/dd/yyyy")),TRUE,FALSE))</f>
        <v>1</v>
      </c>
      <c r="BH568" s="5" t="b">
        <f>OR(AND(ISBLANK(Spreadsheet!C568),ISBLANK(Spreadsheet!AE568)),AND(NOT(ISBLANK(Spreadsheet!C568)),NOT(ISBLANK(Spreadsheet!D568)),ISBLANK(Spreadsheet!AE568)),AND(NOT(ISBLANK(Spreadsheet!C568)),ISBLANK(Spreadsheet!D568),NOT(ISBLANK(Spreadsheet!AE568)),LEN(Spreadsheet!AE568)&lt;=100))</f>
        <v>1</v>
      </c>
      <c r="BI568" s="5" t="b">
        <f t="array" ref="BI568">IF(ISBLANK(Spreadsheet!AF568),TRUE,ISNUMBER(MATCH(TRUE,EXACT(Spreadsheet!AF568,CobraShortReasons),0)))</f>
        <v>1</v>
      </c>
      <c r="BJ568" s="5" t="b">
        <f ca="1">IF(ISERROR(DATEVALUE(TEXT(Spreadsheet!AG568,"mm/dd/yyyy")) &gt; TODAY()),IF(ISBLANK(Spreadsheet!AG568),TRUE,FALSE),IF(DATEVALUE(TEXT(Spreadsheet!AG568,"mm/dd/yyyy")) &gt; TODAY(),FALSE,TRUE))</f>
        <v>1</v>
      </c>
      <c r="BK568" s="5" t="b">
        <f>OR(ISBLANK(Spreadsheet!AH568),LEN(Spreadsheet!AH568)&lt;=25)</f>
        <v>1</v>
      </c>
      <c r="BL568" s="5" t="b">
        <f t="array" aca="1" ref="BL568" ca="1">IF(ISBLANK(Spreadsheet!AI568),TRUE,ISNUMBER(MATCH(TRUE,EXACT(Spreadsheet!AI568,INDIRECT(Spreadsheet!$D$2)),0)))</f>
        <v>1</v>
      </c>
      <c r="BM568" s="5" t="b">
        <f t="array" aca="1" ref="BM568" ca="1">IF(ISBLANK(Spreadsheet!AJ568),TRUE,ISNUMBER(MATCH(TRUE,EXACT(Spreadsheet!AJ568,INDIRECT(Spreadsheet!BJ568)),0)))</f>
        <v>1</v>
      </c>
      <c r="BN568" s="5" t="b">
        <f t="array" ref="BN568">IF(ISBLANK(Spreadsheet!AK568),TRUE,ISNUMBER(MATCH(TRUE,EXACT(Spreadsheet!AK568,DentalPlans),0)))</f>
        <v>1</v>
      </c>
      <c r="BO568" s="5" t="b">
        <f t="array" aca="1" ref="BO568" ca="1">IF(ISBLANK(Spreadsheet!AL568),TRUE,ISNUMBER(MATCH(TRUE,EXACT(Spreadsheet!AL568,INDIRECT(Spreadsheet!BK568)),0)))</f>
        <v>1</v>
      </c>
      <c r="BP568" s="5" t="b">
        <f t="array" ref="BP568">IF(ISBLANK(Spreadsheet!AM568),TRUE,ISNUMBER(MATCH(TRUE,EXACT(Spreadsheet!AM568,VisionPlans),0)))</f>
        <v>1</v>
      </c>
      <c r="BQ568" s="5" t="b">
        <f t="array" aca="1" ref="BQ568" ca="1">IF(ISBLANK(Spreadsheet!AN568),TRUE,ISNUMBER(MATCH(TRUE,EXACT(Spreadsheet!AN568,INDIRECT(Spreadsheet!BL568)),0)))</f>
        <v>1</v>
      </c>
      <c r="BR568" s="5" t="b">
        <f t="array" ref="BR568">IF(ISBLANK(Spreadsheet!AO568),TRUE,ISNUMBER(MATCH(TRUE,EXACT(Spreadsheet!AO568,LifeBenefitClasses),0)))</f>
        <v>1</v>
      </c>
      <c r="BS568" s="5" t="b">
        <f>IF(OR(ISBLANK(Spreadsheet!AO568), Spreadsheet!AO568="Waive"),IF(ISBLANK(Spreadsheet!AP568),TRUE,FALSE),IF(OR(AND(NOT(ISBLANK(Spreadsheet!AO568)),ISBLANK(Spreadsheet!AP568)),NOT(ISNUMBER(VALUE(Spreadsheet!AP568)))),FALSE,IF(OR(AND(Spreadsheet!AP568&lt;6,MOD(Spreadsheet!AP568*10,5)=0), MOD(Spreadsheet!AP568,5000)=0),TRUE,FALSE)))</f>
        <v>1</v>
      </c>
      <c r="BT568" s="5" t="b">
        <f t="array" ref="BT568">IF(ISBLANK(Spreadsheet!AQ568),TRUE,ISNUMBER(MATCH(TRUE,EXACT(Spreadsheet!AQ568,EnrollWaive),0)))</f>
        <v>1</v>
      </c>
      <c r="BU568" s="5" t="b">
        <f t="array" ref="BU568">IF(ISBLANK(Spreadsheet!AR568),TRUE,ISNUMBER(MATCH(TRUE,EXACT(Spreadsheet!AR568,LifeBenefitClasses),0)))</f>
        <v>1</v>
      </c>
      <c r="BV568" s="5" t="b">
        <f>IF(OR(ISBLANK(Spreadsheet!AR568), Spreadsheet!AR568="Waive"),IF(ISBLANK(Spreadsheet!AS568),TRUE,FALSE),IF(OR(AND(NOT(ISBLANK(Spreadsheet!AR568)),ISBLANK(Spreadsheet!AS568)),NOT(ISNUMBER(VALUE(Spreadsheet!AS568)))),FALSE,IF(OR(AND(Spreadsheet!AS568&lt;6,MOD(Spreadsheet!AS568*10,5)=0), MOD(Spreadsheet!AS568,10000)=0),TRUE,FALSE)))</f>
        <v>1</v>
      </c>
      <c r="BW568" s="5" t="b">
        <f t="array" ref="BW568">IF(ISBLANK(Spreadsheet!AT568),TRUE,ISNUMBER(MATCH(TRUE,EXACT(Spreadsheet!AT568,LifeBenefitClasses),0)))</f>
        <v>1</v>
      </c>
      <c r="BX568" s="5" t="b">
        <f>IF(OR(ISBLANK(Spreadsheet!AT568), Spreadsheet!AT568="Waive"),IF(ISBLANK(Spreadsheet!AU568),TRUE,FALSE),IF(OR(AND(NOT(ISBLANK(Spreadsheet!AT568)),ISBLANK(Spreadsheet!AU568)),NOT(ISNUMBER(VALUE(Spreadsheet!AU568)))),FALSE,IF(AND(NOT(OR(ISBLANK(Spreadsheet!AT568),Spreadsheet!AT568="Waive")),NOT(OR(ISBLANK(Spreadsheet!AR568),Spreadsheet!AR568="Waive")),MOD(Spreadsheet!AU568,5000)=0, Spreadsheet!AU568&lt;=(Spreadsheet!AS568*0.5)),TRUE,FALSE)))</f>
        <v>1</v>
      </c>
      <c r="BY568" s="5" t="b">
        <f t="array" ref="BY568">IF(ISBLANK(Spreadsheet!AV568),TRUE,ISNUMBER(MATCH(TRUE,EXACT(Spreadsheet!AV568,EnrollWaive),0)))</f>
        <v>1</v>
      </c>
      <c r="BZ568" s="5" t="b">
        <f t="array" ref="BZ568">IF(ISBLANK(Spreadsheet!AW568),TRUE,ISNUMBER(MATCH(TRUE,EXACT(Spreadsheet!AW568,LifeBenefitClasses),0)))</f>
        <v>1</v>
      </c>
      <c r="CA568" s="5" t="b">
        <f t="array" ref="CA568">IF(ISBLANK(Spreadsheet!AX568),TRUE,ISNUMBER(MATCH(TRUE,EXACT(Spreadsheet!AX568,LifeBenefitClasses),0)))</f>
        <v>1</v>
      </c>
      <c r="CB568" s="5" t="b">
        <f t="array" ref="CB568">IF(ISBLANK(Spreadsheet!AY568),TRUE,ISNUMBER(MATCH(TRUE,EXACT(Spreadsheet!AY568,LifeBenefitClasses),0)))</f>
        <v>1</v>
      </c>
      <c r="CC568" s="5" t="b">
        <f t="array" ref="CC568">IF(ISBLANK(Spreadsheet!AZ568),TRUE,ISNUMBER(MATCH(TRUE,EXACT(Spreadsheet!AZ568,LifeBenefitClasses),0)))</f>
        <v>1</v>
      </c>
      <c r="CD568" s="5" t="b">
        <f t="array" ref="CD568">IF(ISBLANK(Spreadsheet!BA568),TRUE,ISNUMBER(MATCH(TRUE,EXACT(Spreadsheet!BA568,LifeBenefitClasses),0)))</f>
        <v>1</v>
      </c>
      <c r="CE568" s="5" t="b">
        <f>IF(OR(ISBLANK(Spreadsheet!BA568), Spreadsheet!BA568="Waive"),IF(ISBLANK(Spreadsheet!BB568),TRUE,FALSE),IF(OR(AND(NOT(ISBLANK(Spreadsheet!BA568)),ISBLANK(Spreadsheet!BB568)),NOT(ISNUMBER(VALUE(Spreadsheet!BB568))),ISBLANK(Spreadsheet!BC568),NOT(ISNUMBER(VALUE(Spreadsheet!BC568)))),FALSE,IF(AND(Spreadsheet!BB568&gt;=50000,Spreadsheet!BB568&lt;=250000,MOD(Spreadsheet!BB568,10000)=0,Spreadsheet!BB568&lt;=(10*Spreadsheet!BC568)),TRUE,FALSE)))</f>
        <v>1</v>
      </c>
      <c r="CF568" s="5" t="b">
        <f>IF(NOT(ISBLANK(Spreadsheet!BC568)),AND(ISNUMBER(VALUE(Spreadsheet!BC568)),Spreadsheet!BC568&gt;0),AND(OR(ISBLANK(Spreadsheet!AO568),Spreadsheet!AO568="Waive",AND(NOT(OR(ISBLANK(Spreadsheet!AO568),Spreadsheet!AO568="Waive")),Spreadsheet!AP568&gt;=6)),OR(ISBLANK(Spreadsheet!AR568),AND(NOT(OR(ISBLANK(Spreadsheet!AR568),Spreadsheet!AR568="Waive")),Spreadsheet!AS568&gt;=6)),OR(ISBLANK(Spreadsheet!AW568)),OR(ISBLANK(Spreadsheet!AX568)),OR(ISBLANK(Spreadsheet!AY568)),OR(ISBLANK(Spreadsheet!AZ568)),OR(ISBLANK(Spreadsheet!BA568),Spreadsheet!BA568="Waive")))</f>
        <v>1</v>
      </c>
      <c r="CG568" s="5" t="b">
        <f t="shared" ca="1" si="39"/>
        <v>1</v>
      </c>
    </row>
    <row r="569" spans="8:85" x14ac:dyDescent="0.3">
      <c r="H569" s="5">
        <f t="shared" ca="1" si="40"/>
        <v>2</v>
      </c>
      <c r="I569" s="5" t="str">
        <f t="shared" ca="1" si="38"/>
        <v/>
      </c>
      <c r="J569" s="5" t="str">
        <f>IF(AND(NOT(ISBLANK(Spreadsheet!C569)),ISBLANK(Spreadsheet!D569)),Spreadsheet!F569&amp;" "&amp;Spreadsheet!H569,"")</f>
        <v/>
      </c>
      <c r="K569" s="5">
        <f>IF(AND(NOT(ISBLANK(Spreadsheet!C569)),ISBLANK(Spreadsheet!D569)),COUNTIFS(Spreadsheet!E570:E$786,"=Child",Spreadsheet!C570:C$786, "="&amp;Spreadsheet!C569) + COUNTIFS(Spreadsheet!E570:E$786,"=Step-child",Spreadsheet!C570:C$786, "="&amp;Spreadsheet!C569),0)</f>
        <v>0</v>
      </c>
      <c r="L569" s="5">
        <f>IF(NOT(ISBLANK(J569)),COUNTIFS(Spreadsheet!E570:E$786,"=Wife",Spreadsheet!C570:C$786, "="&amp;Spreadsheet!C569) + COUNTIFS(Spreadsheet!E570:E$786,"=Husband",Spreadsheet!C570:C$786, "="&amp;Spreadsheet!C569),0)</f>
        <v>0</v>
      </c>
      <c r="M569" s="5">
        <f>IF(NOT(ISBLANK(Spreadsheet!AJ569)),VLOOKUP(Spreadsheet!AJ569,'Drop Downs'!$P$2:$R$16,3,FALSE),0)</f>
        <v>0</v>
      </c>
      <c r="N569" s="5">
        <f>IF(NOT(ISBLANK(Spreadsheet!AJ569)), VLOOKUP(Spreadsheet!AJ569,'Drop Downs'!$P$2:$R$16,2,FALSE),0)</f>
        <v>0</v>
      </c>
      <c r="O569" s="5">
        <f>IF(NOT(ISBLANK(Spreadsheet!AL569)),VLOOKUP(Spreadsheet!AL569,'Drop Downs'!$P$2:$R$16,3,FALSE), 0)</f>
        <v>0</v>
      </c>
      <c r="P569" s="5">
        <f>IF(NOT(ISBLANK(Spreadsheet!AL569)),VLOOKUP(Spreadsheet!AL569,'Drop Downs'!$P$2:$R$16,2,FALSE),0)</f>
        <v>0</v>
      </c>
      <c r="Q569" s="5">
        <f>IF(NOT(ISBLANK(Spreadsheet!AN569)),VLOOKUP(Spreadsheet!AN569,'Drop Downs'!$P$2:$R$16,3,FALSE),0)</f>
        <v>0</v>
      </c>
      <c r="R569" s="5">
        <f>IF(NOT(ISBLANK(Spreadsheet!AN569)),VLOOKUP(Spreadsheet!AN569,'Drop Downs'!$P$2:$R$16,2,FALSE),0)</f>
        <v>0</v>
      </c>
      <c r="S569" s="5" t="str">
        <f>IF(OR(M569&gt;K569,N569&gt;L569,O569&gt;K569, Q569&gt;K569,N569&gt;L569, P569&gt;L569, R569&gt;L569),"Member currently has a coverage election over what he/she needs.  Please add more dependents or adjust the coverage election.","")&amp;(IF(AND(NOT(ISBLANK(Spreadsheet!C569)),NOT(ISBLANK(Spreadsheet!D569)),ISBLANK(Spreadsheet!E569)),"Dependent lacks a relationship to member.Please select one from the drop-down.",""))</f>
        <v/>
      </c>
      <c r="T569" s="5" t="b">
        <f t="shared" si="41"/>
        <v>1</v>
      </c>
      <c r="U569" s="5" t="b">
        <f>OR(ISBLANK(Spreadsheet!C569),IF(NOT(ISBLANK(Spreadsheet!D569)),NOT(ISBLANK(Spreadsheet!E569)),TRUE))</f>
        <v>1</v>
      </c>
      <c r="V569" s="5" t="b">
        <f>OR(ISBLANK(Spreadsheet!C569), NOT(ISBLANK(Spreadsheet!I569)))</f>
        <v>1</v>
      </c>
      <c r="W569" s="5" t="b">
        <f>OR(ISBLANK(Spreadsheet!D569),NOT(ISBLANK(Spreadsheet!C569)))</f>
        <v>1</v>
      </c>
      <c r="X569" s="155" t="str">
        <f>REPT("0",MIN(FIND({1,2,3,4,5,6,7,8,9},Spreadsheet!C569&amp;"123456789"))-1)&amp;IF(ISBLANK(Spreadsheet!C569),"",SUMPRODUCT(MID(0&amp;Spreadsheet!C569,LARGE(INDEX(ISNUMBER(--MID(Spreadsheet!C569,ROW($1:$225),1))*
 ROW($1:$225),0),ROW($1:$225))+1,1)*10^ROW($1:$225)/10))</f>
        <v/>
      </c>
      <c r="Y569" s="5" t="b">
        <f>IF(NOT(ISBLANK(Spreadsheet!C569)),IF(AND(ISNUMBER(VALUE(Spreadsheet!C569)), LEN(Spreadsheet!C569)=9),TRUE,FALSE),TRUE)</f>
        <v>1</v>
      </c>
      <c r="Z569" s="155" t="str">
        <f>REPT("0",MIN(FIND({1,2,3,4,5,6,7,8,9},Spreadsheet!D569&amp;"123456789"))-1)&amp;IF(ISBLANK(Spreadsheet!D569),"",SUMPRODUCT(MID(0&amp;Spreadsheet!D569,LARGE(INDEX(ISNUMBER(--MID(Spreadsheet!D569,ROW($1:$225),1))*
 ROW($1:$225),0),ROW($1:$225))+1,1)*10^ROW($1:$225)/10))</f>
        <v/>
      </c>
      <c r="AA569" s="5" t="b">
        <f>IF(AND(NOT(ISBLANK(Spreadsheet!D569)),NOT(ISBLANK(Spreadsheet!C569))),IF(AND(ISNUMBER(VALUE(Spreadsheet!D569)), LEN(Spreadsheet!D569)=9),TRUE,FALSE),IF(AND(NOT(ISBLANK(Spreadsheet!D569)),ISBLANK(Spreadsheet!C569)),FALSE,TRUE))</f>
        <v>1</v>
      </c>
      <c r="AB569" s="5" t="b">
        <f>OR(ISBLANK(Spreadsheet!Y569),IF(NOT(ISBLANK(Spreadsheet!Y569)),LEN(Spreadsheet!Y569)=10,ISNUMBER(VALUE(Spreadsheet!Y569))))</f>
        <v>1</v>
      </c>
      <c r="AC569" s="5" t="b">
        <f>OR(ISBLANK(Spreadsheet!AI569), AND(NOT(ISBLANK(Spreadsheet!AJ569)), NOT(ISNUMBER(SEARCH("Waive",Spreadsheet!AJ569)))))</f>
        <v>1</v>
      </c>
      <c r="AD569" s="5" t="b">
        <f>OR(ISBLANK(Spreadsheet!AK569), AND(NOT(ISBLANK(Spreadsheet!AL569)), NOT(ISNUMBER(SEARCH("Waive",Spreadsheet!AL569)))))</f>
        <v>1</v>
      </c>
      <c r="AE569" s="5" t="b">
        <f>OR(ISBLANK(Spreadsheet!AM569), AND(NOT(ISBLANK(Spreadsheet!AN569)), NOT(ISNUMBER(SEARCH("Waive", Spreadsheet!AN569)))))</f>
        <v>1</v>
      </c>
      <c r="AF569" s="5" t="b">
        <f>OR(ISBLANK(Spreadsheet!C569), NOT(ISBLANK(Spreadsheet!D569)),NOT(ISBLANK(Spreadsheet!L569)))</f>
        <v>1</v>
      </c>
      <c r="AG569" s="5" t="b">
        <f>IF(AND(NOT(ISBLANK(Spreadsheet!C569)), NOT(ISBLANK(Spreadsheet!D569)),Spreadsheet!C569&lt;&gt;Spreadsheet!D569),IF(ISERROR(VLOOKUP(Spreadsheet!C569, Spreadsheet!$C$6:'Spreadsheet'!$C568,1,FALSE)), FALSE, TRUE),TRUE)</f>
        <v>1</v>
      </c>
      <c r="AH569" s="5" t="b">
        <f>Spreadsheet!$B$2=Spreadsheet!AD569</f>
        <v>1</v>
      </c>
      <c r="AI569" s="5" t="b">
        <f>IF(ISBLANK(Spreadsheet!G569),TRUE,IF(OR(LEN(Spreadsheet!G569)&gt;1,ISNUMBER(VALUE(Spreadsheet!G569))),FALSE,TRUE))</f>
        <v>1</v>
      </c>
      <c r="AJ569" s="5" t="b">
        <f>OR(ISBLANK(Spreadsheet!C569), NOT(ISBLANK(Spreadsheet!B569)), NOT(ISBLANK(Spreadsheet!D569)))</f>
        <v>1</v>
      </c>
      <c r="AK569" s="5" t="b">
        <f t="array" ref="AK569">IF(OR(AND(ISBLANK(Spreadsheet!E569),ISBLANK(Spreadsheet!D569),NOT(ISBLANK(Spreadsheet!C569))),AND(ISBLANK(Spreadsheet!E569),ISBLANK(Spreadsheet!D569),ISBLANK(Spreadsheet!C569))),TRUE,ISNUMBER(MATCH(TRUE,EXACT(Spreadsheet!E569,Relationships),0)))</f>
        <v>1</v>
      </c>
      <c r="AL569" s="5" t="b">
        <f>IF(NOT(ISBLANK(Spreadsheet!C569)),IF(OR(ISBLANK(Spreadsheet!F569),LEN(Spreadsheet!F569)&gt;40),FALSE,TRUE),TRUE)</f>
        <v>1</v>
      </c>
      <c r="AM569" s="5" t="b">
        <f>IF(NOT(ISBLANK(Spreadsheet!C569)),IF(OR(ISBLANK(Spreadsheet!H569),LEN(Spreadsheet!H569)&gt;40),FALSE,TRUE),TRUE)</f>
        <v>1</v>
      </c>
      <c r="AN569" s="5" t="b">
        <f t="array" ref="AN569">IF(ISBLANK(Spreadsheet!I569),TRUE,ISNUMBER(MATCH(TRUE,EXACT(Spreadsheet!I569,GenderValues),0)))</f>
        <v>1</v>
      </c>
      <c r="AO569" s="5" t="b">
        <f ca="1">IF(ISERROR(DATEVALUE(TEXT(Spreadsheet!J569,"mm/dd/yyyy")) &gt; TODAY()),IF(AND(ISBLANK(Spreadsheet!J569),ISBLANK(Spreadsheet!C569)),TRUE,FALSE),IF(DATEVALUE(TEXT(Spreadsheet!J569,"mm/dd/yyyy")) &gt; TODAY(),FALSE,TRUE))</f>
        <v>1</v>
      </c>
      <c r="AP569" s="5" t="b">
        <f>OR(ISBLANK(Spreadsheet!K569),LEN(Spreadsheet!K569)&lt;=100)</f>
        <v>1</v>
      </c>
      <c r="AQ569" s="5" t="b">
        <f t="array" ref="AQ569">IF(OR(AND(ISBLANK(Spreadsheet!L569),ISBLANK(Spreadsheet!C569)),AND(NOT(ISBLANK(Spreadsheet!C569)),NOT(ISBLANK(Spreadsheet!D569)))),TRUE,ISNUMBER(MATCH(TRUE,EXACT(Spreadsheet!L569,MaritalStatus),0)))</f>
        <v>1</v>
      </c>
      <c r="AR569" s="5" t="b">
        <f ca="1">IF(ISERROR(DATEVALUE(TEXT(Spreadsheet!M569,"mm/dd/yyyy")) &gt; TODAY()),IF(ISBLANK(Spreadsheet!M569),TRUE,FALSE),IF(DATEVALUE(TEXT(Spreadsheet!M569,"mm/dd/yyyy")) &gt; TODAY(),FALSE,TRUE))</f>
        <v>1</v>
      </c>
      <c r="AS569" s="5" t="b">
        <f>OR(ISBLANK(Spreadsheet!N569),LEN(Spreadsheet!N569)&lt;=100)</f>
        <v>1</v>
      </c>
      <c r="AT569" s="5" t="b">
        <f>OR(ISBLANK(Spreadsheet!O569),UPPER(Spreadsheet!O569)="YES")</f>
        <v>1</v>
      </c>
      <c r="AU569" s="5" t="b">
        <f>OR(ISBLANK(Spreadsheet!P569),UPPER(Spreadsheet!P569)="YES")</f>
        <v>1</v>
      </c>
      <c r="AV569" s="5" t="b">
        <f t="array" ref="AV569">IF(ISBLANK(Spreadsheet!Q569),TRUE,ISNUMBER(MATCH(TRUE,EXACT(Spreadsheet!Q569,OnGroupsPriorIns),0)))</f>
        <v>1</v>
      </c>
      <c r="AW569" s="5" t="b">
        <f>OR(ISBLANK(Spreadsheet!R569),UPPER(Spreadsheet!R569)="YES")</f>
        <v>1</v>
      </c>
      <c r="AX569" s="5" t="b">
        <f>OR(ISBLANK(Spreadsheet!S569),UPPER(Spreadsheet!S569)="YES")</f>
        <v>1</v>
      </c>
      <c r="AY569" s="5" t="b">
        <f>OR(AND(ISBLANK(Spreadsheet!C569),LEN(Spreadsheet!T569)=0),AND(NOT(ISBLANK(Spreadsheet!C569)),LEN(Spreadsheet!T569)&gt;0,LEN(Spreadsheet!T569)&lt;=50))</f>
        <v>1</v>
      </c>
      <c r="AZ569" s="5" t="b">
        <f>OR(LEN(Spreadsheet!U569)=0,AND(LEN(Spreadsheet!U569)&gt;0,LEN(Spreadsheet!U569)&lt;=50))</f>
        <v>1</v>
      </c>
      <c r="BA569" s="5" t="b">
        <f>OR(AND(ISBLANK(Spreadsheet!C569),LEN(Spreadsheet!V569)=0),AND(NOT(ISBLANK(Spreadsheet!C569)),LEN(Spreadsheet!V569)&gt;0,LEN(Spreadsheet!V569)&lt;=50))</f>
        <v>1</v>
      </c>
      <c r="BB569" s="5" t="b">
        <f t="array" ref="BB569">IF(AND(ISBLANK(Spreadsheet!C569),LEN(Spreadsheet!W569)=0),TRUE,ISNUMBER(MATCH(TRUE,EXACT(Spreadsheet!W569,States),0)))</f>
        <v>1</v>
      </c>
      <c r="BC569" s="5" t="b">
        <f>OR(AND(ISBLANK(Spreadsheet!C569),LEN(Spreadsheet!X569)=0),AND(NOT(ISBLANK(Spreadsheet!C569)),LEN(Spreadsheet!X569)&gt;0,LEN(Spreadsheet!X569)=5,ISNUMBER(VALUE(Spreadsheet!X569))))</f>
        <v>1</v>
      </c>
      <c r="BD569" s="5" t="b">
        <f>OR(ISBLANK(Spreadsheet!Z569),LEN(Spreadsheet!Z569)&lt;=50)</f>
        <v>1</v>
      </c>
      <c r="BE569" s="5" t="b">
        <f>ISBLANK(Spreadsheet!AA569)</f>
        <v>1</v>
      </c>
      <c r="BF569" s="5" t="b">
        <f>ISBLANK(Spreadsheet!AB569)</f>
        <v>1</v>
      </c>
      <c r="BG569" s="5" t="b">
        <f>IF(ISERROR(DATEVALUE(TEXT(Spreadsheet!AC569,"mm/dd/yyyy")) &gt; DATEVALUE(TEXT(Spreadsheet!J569,"mm/dd/yyyy"))),IF(OR(AND(ISBLANK(Spreadsheet!AC569),ISBLANK(Spreadsheet!C569)),AND(NOT(ISBLANK(Spreadsheet!C569)),ISBLANK(Spreadsheet!AC569),NOT(ISBLANK(Spreadsheet!D569)))),TRUE,FALSE),IF(DATEVALUE(TEXT(Spreadsheet!AC569,"mm/dd/yyyy")) &gt; DATEVALUE(TEXT(Spreadsheet!J569,"mm/dd/yyyy")),TRUE,FALSE))</f>
        <v>1</v>
      </c>
      <c r="BH569" s="5" t="b">
        <f>OR(AND(ISBLANK(Spreadsheet!C569),ISBLANK(Spreadsheet!AE569)),AND(NOT(ISBLANK(Spreadsheet!C569)),NOT(ISBLANK(Spreadsheet!D569)),ISBLANK(Spreadsheet!AE569)),AND(NOT(ISBLANK(Spreadsheet!C569)),ISBLANK(Spreadsheet!D569),NOT(ISBLANK(Spreadsheet!AE569)),LEN(Spreadsheet!AE569)&lt;=100))</f>
        <v>1</v>
      </c>
      <c r="BI569" s="5" t="b">
        <f t="array" ref="BI569">IF(ISBLANK(Spreadsheet!AF569),TRUE,ISNUMBER(MATCH(TRUE,EXACT(Spreadsheet!AF569,CobraShortReasons),0)))</f>
        <v>1</v>
      </c>
      <c r="BJ569" s="5" t="b">
        <f ca="1">IF(ISERROR(DATEVALUE(TEXT(Spreadsheet!AG569,"mm/dd/yyyy")) &gt; TODAY()),IF(ISBLANK(Spreadsheet!AG569),TRUE,FALSE),IF(DATEVALUE(TEXT(Spreadsheet!AG569,"mm/dd/yyyy")) &gt; TODAY(),FALSE,TRUE))</f>
        <v>1</v>
      </c>
      <c r="BK569" s="5" t="b">
        <f>OR(ISBLANK(Spreadsheet!AH569),LEN(Spreadsheet!AH569)&lt;=25)</f>
        <v>1</v>
      </c>
      <c r="BL569" s="5" t="b">
        <f t="array" aca="1" ref="BL569" ca="1">IF(ISBLANK(Spreadsheet!AI569),TRUE,ISNUMBER(MATCH(TRUE,EXACT(Spreadsheet!AI569,INDIRECT(Spreadsheet!$D$2)),0)))</f>
        <v>1</v>
      </c>
      <c r="BM569" s="5" t="b">
        <f t="array" aca="1" ref="BM569" ca="1">IF(ISBLANK(Spreadsheet!AJ569),TRUE,ISNUMBER(MATCH(TRUE,EXACT(Spreadsheet!AJ569,INDIRECT(Spreadsheet!BJ569)),0)))</f>
        <v>1</v>
      </c>
      <c r="BN569" s="5" t="b">
        <f t="array" ref="BN569">IF(ISBLANK(Spreadsheet!AK569),TRUE,ISNUMBER(MATCH(TRUE,EXACT(Spreadsheet!AK569,DentalPlans),0)))</f>
        <v>1</v>
      </c>
      <c r="BO569" s="5" t="b">
        <f t="array" aca="1" ref="BO569" ca="1">IF(ISBLANK(Spreadsheet!AL569),TRUE,ISNUMBER(MATCH(TRUE,EXACT(Spreadsheet!AL569,INDIRECT(Spreadsheet!BK569)),0)))</f>
        <v>1</v>
      </c>
      <c r="BP569" s="5" t="b">
        <f t="array" ref="BP569">IF(ISBLANK(Spreadsheet!AM569),TRUE,ISNUMBER(MATCH(TRUE,EXACT(Spreadsheet!AM569,VisionPlans),0)))</f>
        <v>1</v>
      </c>
      <c r="BQ569" s="5" t="b">
        <f t="array" aca="1" ref="BQ569" ca="1">IF(ISBLANK(Spreadsheet!AN569),TRUE,ISNUMBER(MATCH(TRUE,EXACT(Spreadsheet!AN569,INDIRECT(Spreadsheet!BL569)),0)))</f>
        <v>1</v>
      </c>
      <c r="BR569" s="5" t="b">
        <f t="array" ref="BR569">IF(ISBLANK(Spreadsheet!AO569),TRUE,ISNUMBER(MATCH(TRUE,EXACT(Spreadsheet!AO569,LifeBenefitClasses),0)))</f>
        <v>1</v>
      </c>
      <c r="BS569" s="5" t="b">
        <f>IF(OR(ISBLANK(Spreadsheet!AO569), Spreadsheet!AO569="Waive"),IF(ISBLANK(Spreadsheet!AP569),TRUE,FALSE),IF(OR(AND(NOT(ISBLANK(Spreadsheet!AO569)),ISBLANK(Spreadsheet!AP569)),NOT(ISNUMBER(VALUE(Spreadsheet!AP569)))),FALSE,IF(OR(AND(Spreadsheet!AP569&lt;6,MOD(Spreadsheet!AP569*10,5)=0), MOD(Spreadsheet!AP569,5000)=0),TRUE,FALSE)))</f>
        <v>1</v>
      </c>
      <c r="BT569" s="5" t="b">
        <f t="array" ref="BT569">IF(ISBLANK(Spreadsheet!AQ569),TRUE,ISNUMBER(MATCH(TRUE,EXACT(Spreadsheet!AQ569,EnrollWaive),0)))</f>
        <v>1</v>
      </c>
      <c r="BU569" s="5" t="b">
        <f t="array" ref="BU569">IF(ISBLANK(Spreadsheet!AR569),TRUE,ISNUMBER(MATCH(TRUE,EXACT(Spreadsheet!AR569,LifeBenefitClasses),0)))</f>
        <v>1</v>
      </c>
      <c r="BV569" s="5" t="b">
        <f>IF(OR(ISBLANK(Spreadsheet!AR569), Spreadsheet!AR569="Waive"),IF(ISBLANK(Spreadsheet!AS569),TRUE,FALSE),IF(OR(AND(NOT(ISBLANK(Spreadsheet!AR569)),ISBLANK(Spreadsheet!AS569)),NOT(ISNUMBER(VALUE(Spreadsheet!AS569)))),FALSE,IF(OR(AND(Spreadsheet!AS569&lt;6,MOD(Spreadsheet!AS569*10,5)=0), MOD(Spreadsheet!AS569,10000)=0),TRUE,FALSE)))</f>
        <v>1</v>
      </c>
      <c r="BW569" s="5" t="b">
        <f t="array" ref="BW569">IF(ISBLANK(Spreadsheet!AT569),TRUE,ISNUMBER(MATCH(TRUE,EXACT(Spreadsheet!AT569,LifeBenefitClasses),0)))</f>
        <v>1</v>
      </c>
      <c r="BX569" s="5" t="b">
        <f>IF(OR(ISBLANK(Spreadsheet!AT569), Spreadsheet!AT569="Waive"),IF(ISBLANK(Spreadsheet!AU569),TRUE,FALSE),IF(OR(AND(NOT(ISBLANK(Spreadsheet!AT569)),ISBLANK(Spreadsheet!AU569)),NOT(ISNUMBER(VALUE(Spreadsheet!AU569)))),FALSE,IF(AND(NOT(OR(ISBLANK(Spreadsheet!AT569),Spreadsheet!AT569="Waive")),NOT(OR(ISBLANK(Spreadsheet!AR569),Spreadsheet!AR569="Waive")),MOD(Spreadsheet!AU569,5000)=0, Spreadsheet!AU569&lt;=(Spreadsheet!AS569*0.5)),TRUE,FALSE)))</f>
        <v>1</v>
      </c>
      <c r="BY569" s="5" t="b">
        <f t="array" ref="BY569">IF(ISBLANK(Spreadsheet!AV569),TRUE,ISNUMBER(MATCH(TRUE,EXACT(Spreadsheet!AV569,EnrollWaive),0)))</f>
        <v>1</v>
      </c>
      <c r="BZ569" s="5" t="b">
        <f t="array" ref="BZ569">IF(ISBLANK(Spreadsheet!AW569),TRUE,ISNUMBER(MATCH(TRUE,EXACT(Spreadsheet!AW569,LifeBenefitClasses),0)))</f>
        <v>1</v>
      </c>
      <c r="CA569" s="5" t="b">
        <f t="array" ref="CA569">IF(ISBLANK(Spreadsheet!AX569),TRUE,ISNUMBER(MATCH(TRUE,EXACT(Spreadsheet!AX569,LifeBenefitClasses),0)))</f>
        <v>1</v>
      </c>
      <c r="CB569" s="5" t="b">
        <f t="array" ref="CB569">IF(ISBLANK(Spreadsheet!AY569),TRUE,ISNUMBER(MATCH(TRUE,EXACT(Spreadsheet!AY569,LifeBenefitClasses),0)))</f>
        <v>1</v>
      </c>
      <c r="CC569" s="5" t="b">
        <f t="array" ref="CC569">IF(ISBLANK(Spreadsheet!AZ569),TRUE,ISNUMBER(MATCH(TRUE,EXACT(Spreadsheet!AZ569,LifeBenefitClasses),0)))</f>
        <v>1</v>
      </c>
      <c r="CD569" s="5" t="b">
        <f t="array" ref="CD569">IF(ISBLANK(Spreadsheet!BA569),TRUE,ISNUMBER(MATCH(TRUE,EXACT(Spreadsheet!BA569,LifeBenefitClasses),0)))</f>
        <v>1</v>
      </c>
      <c r="CE569" s="5" t="b">
        <f>IF(OR(ISBLANK(Spreadsheet!BA569), Spreadsheet!BA569="Waive"),IF(ISBLANK(Spreadsheet!BB569),TRUE,FALSE),IF(OR(AND(NOT(ISBLANK(Spreadsheet!BA569)),ISBLANK(Spreadsheet!BB569)),NOT(ISNUMBER(VALUE(Spreadsheet!BB569))),ISBLANK(Spreadsheet!BC569),NOT(ISNUMBER(VALUE(Spreadsheet!BC569)))),FALSE,IF(AND(Spreadsheet!BB569&gt;=50000,Spreadsheet!BB569&lt;=250000,MOD(Spreadsheet!BB569,10000)=0,Spreadsheet!BB569&lt;=(10*Spreadsheet!BC569)),TRUE,FALSE)))</f>
        <v>1</v>
      </c>
      <c r="CF569" s="5" t="b">
        <f>IF(NOT(ISBLANK(Spreadsheet!BC569)),AND(ISNUMBER(VALUE(Spreadsheet!BC569)),Spreadsheet!BC569&gt;0),AND(OR(ISBLANK(Spreadsheet!AO569),Spreadsheet!AO569="Waive",AND(NOT(OR(ISBLANK(Spreadsheet!AO569),Spreadsheet!AO569="Waive")),Spreadsheet!AP569&gt;=6)),OR(ISBLANK(Spreadsheet!AR569),AND(NOT(OR(ISBLANK(Spreadsheet!AR569),Spreadsheet!AR569="Waive")),Spreadsheet!AS569&gt;=6)),OR(ISBLANK(Spreadsheet!AW569)),OR(ISBLANK(Spreadsheet!AX569)),OR(ISBLANK(Spreadsheet!AY569)),OR(ISBLANK(Spreadsheet!AZ569)),OR(ISBLANK(Spreadsheet!BA569),Spreadsheet!BA569="Waive")))</f>
        <v>1</v>
      </c>
      <c r="CG569" s="5" t="b">
        <f t="shared" ca="1" si="39"/>
        <v>1</v>
      </c>
    </row>
    <row r="570" spans="8:85" x14ac:dyDescent="0.3">
      <c r="H570" s="5">
        <f t="shared" ca="1" si="40"/>
        <v>2</v>
      </c>
      <c r="I570" s="5" t="str">
        <f t="shared" ca="1" si="38"/>
        <v/>
      </c>
      <c r="J570" s="5" t="str">
        <f>IF(AND(NOT(ISBLANK(Spreadsheet!C570)),ISBLANK(Spreadsheet!D570)),Spreadsheet!F570&amp;" "&amp;Spreadsheet!H570,"")</f>
        <v/>
      </c>
      <c r="K570" s="5">
        <f>IF(AND(NOT(ISBLANK(Spreadsheet!C570)),ISBLANK(Spreadsheet!D570)),COUNTIFS(Spreadsheet!E571:E$786,"=Child",Spreadsheet!C571:C$786, "="&amp;Spreadsheet!C570) + COUNTIFS(Spreadsheet!E571:E$786,"=Step-child",Spreadsheet!C571:C$786, "="&amp;Spreadsheet!C570),0)</f>
        <v>0</v>
      </c>
      <c r="L570" s="5">
        <f>IF(NOT(ISBLANK(J570)),COUNTIFS(Spreadsheet!E571:E$786,"=Wife",Spreadsheet!C571:C$786, "="&amp;Spreadsheet!C570) + COUNTIFS(Spreadsheet!E571:E$786,"=Husband",Spreadsheet!C571:C$786, "="&amp;Spreadsheet!C570),0)</f>
        <v>0</v>
      </c>
      <c r="M570" s="5">
        <f>IF(NOT(ISBLANK(Spreadsheet!AJ570)),VLOOKUP(Spreadsheet!AJ570,'Drop Downs'!$P$2:$R$16,3,FALSE),0)</f>
        <v>0</v>
      </c>
      <c r="N570" s="5">
        <f>IF(NOT(ISBLANK(Spreadsheet!AJ570)), VLOOKUP(Spreadsheet!AJ570,'Drop Downs'!$P$2:$R$16,2,FALSE),0)</f>
        <v>0</v>
      </c>
      <c r="O570" s="5">
        <f>IF(NOT(ISBLANK(Spreadsheet!AL570)),VLOOKUP(Spreadsheet!AL570,'Drop Downs'!$P$2:$R$16,3,FALSE), 0)</f>
        <v>0</v>
      </c>
      <c r="P570" s="5">
        <f>IF(NOT(ISBLANK(Spreadsheet!AL570)),VLOOKUP(Spreadsheet!AL570,'Drop Downs'!$P$2:$R$16,2,FALSE),0)</f>
        <v>0</v>
      </c>
      <c r="Q570" s="5">
        <f>IF(NOT(ISBLANK(Spreadsheet!AN570)),VLOOKUP(Spreadsheet!AN570,'Drop Downs'!$P$2:$R$16,3,FALSE),0)</f>
        <v>0</v>
      </c>
      <c r="R570" s="5">
        <f>IF(NOT(ISBLANK(Spreadsheet!AN570)),VLOOKUP(Spreadsheet!AN570,'Drop Downs'!$P$2:$R$16,2,FALSE),0)</f>
        <v>0</v>
      </c>
      <c r="S570" s="5" t="str">
        <f>IF(OR(M570&gt;K570,N570&gt;L570,O570&gt;K570, Q570&gt;K570,N570&gt;L570, P570&gt;L570, R570&gt;L570),"Member currently has a coverage election over what he/she needs.  Please add more dependents or adjust the coverage election.","")&amp;(IF(AND(NOT(ISBLANK(Spreadsheet!C570)),NOT(ISBLANK(Spreadsheet!D570)),ISBLANK(Spreadsheet!E570)),"Dependent lacks a relationship to member.Please select one from the drop-down.",""))</f>
        <v/>
      </c>
      <c r="T570" s="5" t="b">
        <f t="shared" si="41"/>
        <v>1</v>
      </c>
      <c r="U570" s="5" t="b">
        <f>OR(ISBLANK(Spreadsheet!C570),IF(NOT(ISBLANK(Spreadsheet!D570)),NOT(ISBLANK(Spreadsheet!E570)),TRUE))</f>
        <v>1</v>
      </c>
      <c r="V570" s="5" t="b">
        <f>OR(ISBLANK(Spreadsheet!C570), NOT(ISBLANK(Spreadsheet!I570)))</f>
        <v>1</v>
      </c>
      <c r="W570" s="5" t="b">
        <f>OR(ISBLANK(Spreadsheet!D570),NOT(ISBLANK(Spreadsheet!C570)))</f>
        <v>1</v>
      </c>
      <c r="X570" s="155" t="str">
        <f>REPT("0",MIN(FIND({1,2,3,4,5,6,7,8,9},Spreadsheet!C570&amp;"123456789"))-1)&amp;IF(ISBLANK(Spreadsheet!C570),"",SUMPRODUCT(MID(0&amp;Spreadsheet!C570,LARGE(INDEX(ISNUMBER(--MID(Spreadsheet!C570,ROW($1:$225),1))*
 ROW($1:$225),0),ROW($1:$225))+1,1)*10^ROW($1:$225)/10))</f>
        <v/>
      </c>
      <c r="Y570" s="5" t="b">
        <f>IF(NOT(ISBLANK(Spreadsheet!C570)),IF(AND(ISNUMBER(VALUE(Spreadsheet!C570)), LEN(Spreadsheet!C570)=9),TRUE,FALSE),TRUE)</f>
        <v>1</v>
      </c>
      <c r="Z570" s="155" t="str">
        <f>REPT("0",MIN(FIND({1,2,3,4,5,6,7,8,9},Spreadsheet!D570&amp;"123456789"))-1)&amp;IF(ISBLANK(Spreadsheet!D570),"",SUMPRODUCT(MID(0&amp;Spreadsheet!D570,LARGE(INDEX(ISNUMBER(--MID(Spreadsheet!D570,ROW($1:$225),1))*
 ROW($1:$225),0),ROW($1:$225))+1,1)*10^ROW($1:$225)/10))</f>
        <v/>
      </c>
      <c r="AA570" s="5" t="b">
        <f>IF(AND(NOT(ISBLANK(Spreadsheet!D570)),NOT(ISBLANK(Spreadsheet!C570))),IF(AND(ISNUMBER(VALUE(Spreadsheet!D570)), LEN(Spreadsheet!D570)=9),TRUE,FALSE),IF(AND(NOT(ISBLANK(Spreadsheet!D570)),ISBLANK(Spreadsheet!C570)),FALSE,TRUE))</f>
        <v>1</v>
      </c>
      <c r="AB570" s="5" t="b">
        <f>OR(ISBLANK(Spreadsheet!Y570),IF(NOT(ISBLANK(Spreadsheet!Y570)),LEN(Spreadsheet!Y570)=10,ISNUMBER(VALUE(Spreadsheet!Y570))))</f>
        <v>1</v>
      </c>
      <c r="AC570" s="5" t="b">
        <f>OR(ISBLANK(Spreadsheet!AI570), AND(NOT(ISBLANK(Spreadsheet!AJ570)), NOT(ISNUMBER(SEARCH("Waive",Spreadsheet!AJ570)))))</f>
        <v>1</v>
      </c>
      <c r="AD570" s="5" t="b">
        <f>OR(ISBLANK(Spreadsheet!AK570), AND(NOT(ISBLANK(Spreadsheet!AL570)), NOT(ISNUMBER(SEARCH("Waive",Spreadsheet!AL570)))))</f>
        <v>1</v>
      </c>
      <c r="AE570" s="5" t="b">
        <f>OR(ISBLANK(Spreadsheet!AM570), AND(NOT(ISBLANK(Spreadsheet!AN570)), NOT(ISNUMBER(SEARCH("Waive", Spreadsheet!AN570)))))</f>
        <v>1</v>
      </c>
      <c r="AF570" s="5" t="b">
        <f>OR(ISBLANK(Spreadsheet!C570), NOT(ISBLANK(Spreadsheet!D570)),NOT(ISBLANK(Spreadsheet!L570)))</f>
        <v>1</v>
      </c>
      <c r="AG570" s="5" t="b">
        <f>IF(AND(NOT(ISBLANK(Spreadsheet!C570)), NOT(ISBLANK(Spreadsheet!D570)),Spreadsheet!C570&lt;&gt;Spreadsheet!D570),IF(ISERROR(VLOOKUP(Spreadsheet!C570, Spreadsheet!$C$6:'Spreadsheet'!$C569,1,FALSE)), FALSE, TRUE),TRUE)</f>
        <v>1</v>
      </c>
      <c r="AH570" s="5" t="b">
        <f>Spreadsheet!$B$2=Spreadsheet!AD570</f>
        <v>1</v>
      </c>
      <c r="AI570" s="5" t="b">
        <f>IF(ISBLANK(Spreadsheet!G570),TRUE,IF(OR(LEN(Spreadsheet!G570)&gt;1,ISNUMBER(VALUE(Spreadsheet!G570))),FALSE,TRUE))</f>
        <v>1</v>
      </c>
      <c r="AJ570" s="5" t="b">
        <f>OR(ISBLANK(Spreadsheet!C570), NOT(ISBLANK(Spreadsheet!B570)), NOT(ISBLANK(Spreadsheet!D570)))</f>
        <v>1</v>
      </c>
      <c r="AK570" s="5" t="b">
        <f t="array" ref="AK570">IF(OR(AND(ISBLANK(Spreadsheet!E570),ISBLANK(Spreadsheet!D570),NOT(ISBLANK(Spreadsheet!C570))),AND(ISBLANK(Spreadsheet!E570),ISBLANK(Spreadsheet!D570),ISBLANK(Spreadsheet!C570))),TRUE,ISNUMBER(MATCH(TRUE,EXACT(Spreadsheet!E570,Relationships),0)))</f>
        <v>1</v>
      </c>
      <c r="AL570" s="5" t="b">
        <f>IF(NOT(ISBLANK(Spreadsheet!C570)),IF(OR(ISBLANK(Spreadsheet!F570),LEN(Spreadsheet!F570)&gt;40),FALSE,TRUE),TRUE)</f>
        <v>1</v>
      </c>
      <c r="AM570" s="5" t="b">
        <f>IF(NOT(ISBLANK(Spreadsheet!C570)),IF(OR(ISBLANK(Spreadsheet!H570),LEN(Spreadsheet!H570)&gt;40),FALSE,TRUE),TRUE)</f>
        <v>1</v>
      </c>
      <c r="AN570" s="5" t="b">
        <f t="array" ref="AN570">IF(ISBLANK(Spreadsheet!I570),TRUE,ISNUMBER(MATCH(TRUE,EXACT(Spreadsheet!I570,GenderValues),0)))</f>
        <v>1</v>
      </c>
      <c r="AO570" s="5" t="b">
        <f ca="1">IF(ISERROR(DATEVALUE(TEXT(Spreadsheet!J570,"mm/dd/yyyy")) &gt; TODAY()),IF(AND(ISBLANK(Spreadsheet!J570),ISBLANK(Spreadsheet!C570)),TRUE,FALSE),IF(DATEVALUE(TEXT(Spreadsheet!J570,"mm/dd/yyyy")) &gt; TODAY(),FALSE,TRUE))</f>
        <v>1</v>
      </c>
      <c r="AP570" s="5" t="b">
        <f>OR(ISBLANK(Spreadsheet!K570),LEN(Spreadsheet!K570)&lt;=100)</f>
        <v>1</v>
      </c>
      <c r="AQ570" s="5" t="b">
        <f t="array" ref="AQ570">IF(OR(AND(ISBLANK(Spreadsheet!L570),ISBLANK(Spreadsheet!C570)),AND(NOT(ISBLANK(Spreadsheet!C570)),NOT(ISBLANK(Spreadsheet!D570)))),TRUE,ISNUMBER(MATCH(TRUE,EXACT(Spreadsheet!L570,MaritalStatus),0)))</f>
        <v>1</v>
      </c>
      <c r="AR570" s="5" t="b">
        <f ca="1">IF(ISERROR(DATEVALUE(TEXT(Spreadsheet!M570,"mm/dd/yyyy")) &gt; TODAY()),IF(ISBLANK(Spreadsheet!M570),TRUE,FALSE),IF(DATEVALUE(TEXT(Spreadsheet!M570,"mm/dd/yyyy")) &gt; TODAY(),FALSE,TRUE))</f>
        <v>1</v>
      </c>
      <c r="AS570" s="5" t="b">
        <f>OR(ISBLANK(Spreadsheet!N570),LEN(Spreadsheet!N570)&lt;=100)</f>
        <v>1</v>
      </c>
      <c r="AT570" s="5" t="b">
        <f>OR(ISBLANK(Spreadsheet!O570),UPPER(Spreadsheet!O570)="YES")</f>
        <v>1</v>
      </c>
      <c r="AU570" s="5" t="b">
        <f>OR(ISBLANK(Spreadsheet!P570),UPPER(Spreadsheet!P570)="YES")</f>
        <v>1</v>
      </c>
      <c r="AV570" s="5" t="b">
        <f t="array" ref="AV570">IF(ISBLANK(Spreadsheet!Q570),TRUE,ISNUMBER(MATCH(TRUE,EXACT(Spreadsheet!Q570,OnGroupsPriorIns),0)))</f>
        <v>1</v>
      </c>
      <c r="AW570" s="5" t="b">
        <f>OR(ISBLANK(Spreadsheet!R570),UPPER(Spreadsheet!R570)="YES")</f>
        <v>1</v>
      </c>
      <c r="AX570" s="5" t="b">
        <f>OR(ISBLANK(Spreadsheet!S570),UPPER(Spreadsheet!S570)="YES")</f>
        <v>1</v>
      </c>
      <c r="AY570" s="5" t="b">
        <f>OR(AND(ISBLANK(Spreadsheet!C570),LEN(Spreadsheet!T570)=0),AND(NOT(ISBLANK(Spreadsheet!C570)),LEN(Spreadsheet!T570)&gt;0,LEN(Spreadsheet!T570)&lt;=50))</f>
        <v>1</v>
      </c>
      <c r="AZ570" s="5" t="b">
        <f>OR(LEN(Spreadsheet!U570)=0,AND(LEN(Spreadsheet!U570)&gt;0,LEN(Spreadsheet!U570)&lt;=50))</f>
        <v>1</v>
      </c>
      <c r="BA570" s="5" t="b">
        <f>OR(AND(ISBLANK(Spreadsheet!C570),LEN(Spreadsheet!V570)=0),AND(NOT(ISBLANK(Spreadsheet!C570)),LEN(Spreadsheet!V570)&gt;0,LEN(Spreadsheet!V570)&lt;=50))</f>
        <v>1</v>
      </c>
      <c r="BB570" s="5" t="b">
        <f t="array" ref="BB570">IF(AND(ISBLANK(Spreadsheet!C570),LEN(Spreadsheet!W570)=0),TRUE,ISNUMBER(MATCH(TRUE,EXACT(Spreadsheet!W570,States),0)))</f>
        <v>1</v>
      </c>
      <c r="BC570" s="5" t="b">
        <f>OR(AND(ISBLANK(Spreadsheet!C570),LEN(Spreadsheet!X570)=0),AND(NOT(ISBLANK(Spreadsheet!C570)),LEN(Spreadsheet!X570)&gt;0,LEN(Spreadsheet!X570)=5,ISNUMBER(VALUE(Spreadsheet!X570))))</f>
        <v>1</v>
      </c>
      <c r="BD570" s="5" t="b">
        <f>OR(ISBLANK(Spreadsheet!Z570),LEN(Spreadsheet!Z570)&lt;=50)</f>
        <v>1</v>
      </c>
      <c r="BE570" s="5" t="b">
        <f>ISBLANK(Spreadsheet!AA570)</f>
        <v>1</v>
      </c>
      <c r="BF570" s="5" t="b">
        <f>ISBLANK(Spreadsheet!AB570)</f>
        <v>1</v>
      </c>
      <c r="BG570" s="5" t="b">
        <f>IF(ISERROR(DATEVALUE(TEXT(Spreadsheet!AC570,"mm/dd/yyyy")) &gt; DATEVALUE(TEXT(Spreadsheet!J570,"mm/dd/yyyy"))),IF(OR(AND(ISBLANK(Spreadsheet!AC570),ISBLANK(Spreadsheet!C570)),AND(NOT(ISBLANK(Spreadsheet!C570)),ISBLANK(Spreadsheet!AC570),NOT(ISBLANK(Spreadsheet!D570)))),TRUE,FALSE),IF(DATEVALUE(TEXT(Spreadsheet!AC570,"mm/dd/yyyy")) &gt; DATEVALUE(TEXT(Spreadsheet!J570,"mm/dd/yyyy")),TRUE,FALSE))</f>
        <v>1</v>
      </c>
      <c r="BH570" s="5" t="b">
        <f>OR(AND(ISBLANK(Spreadsheet!C570),ISBLANK(Spreadsheet!AE570)),AND(NOT(ISBLANK(Spreadsheet!C570)),NOT(ISBLANK(Spreadsheet!D570)),ISBLANK(Spreadsheet!AE570)),AND(NOT(ISBLANK(Spreadsheet!C570)),ISBLANK(Spreadsheet!D570),NOT(ISBLANK(Spreadsheet!AE570)),LEN(Spreadsheet!AE570)&lt;=100))</f>
        <v>1</v>
      </c>
      <c r="BI570" s="5" t="b">
        <f t="array" ref="BI570">IF(ISBLANK(Spreadsheet!AF570),TRUE,ISNUMBER(MATCH(TRUE,EXACT(Spreadsheet!AF570,CobraShortReasons),0)))</f>
        <v>1</v>
      </c>
      <c r="BJ570" s="5" t="b">
        <f ca="1">IF(ISERROR(DATEVALUE(TEXT(Spreadsheet!AG570,"mm/dd/yyyy")) &gt; TODAY()),IF(ISBLANK(Spreadsheet!AG570),TRUE,FALSE),IF(DATEVALUE(TEXT(Spreadsheet!AG570,"mm/dd/yyyy")) &gt; TODAY(),FALSE,TRUE))</f>
        <v>1</v>
      </c>
      <c r="BK570" s="5" t="b">
        <f>OR(ISBLANK(Spreadsheet!AH570),LEN(Spreadsheet!AH570)&lt;=25)</f>
        <v>1</v>
      </c>
      <c r="BL570" s="5" t="b">
        <f t="array" aca="1" ref="BL570" ca="1">IF(ISBLANK(Spreadsheet!AI570),TRUE,ISNUMBER(MATCH(TRUE,EXACT(Spreadsheet!AI570,INDIRECT(Spreadsheet!$D$2)),0)))</f>
        <v>1</v>
      </c>
      <c r="BM570" s="5" t="b">
        <f t="array" aca="1" ref="BM570" ca="1">IF(ISBLANK(Spreadsheet!AJ570),TRUE,ISNUMBER(MATCH(TRUE,EXACT(Spreadsheet!AJ570,INDIRECT(Spreadsheet!BJ570)),0)))</f>
        <v>1</v>
      </c>
      <c r="BN570" s="5" t="b">
        <f t="array" ref="BN570">IF(ISBLANK(Spreadsheet!AK570),TRUE,ISNUMBER(MATCH(TRUE,EXACT(Spreadsheet!AK570,DentalPlans),0)))</f>
        <v>1</v>
      </c>
      <c r="BO570" s="5" t="b">
        <f t="array" aca="1" ref="BO570" ca="1">IF(ISBLANK(Spreadsheet!AL570),TRUE,ISNUMBER(MATCH(TRUE,EXACT(Spreadsheet!AL570,INDIRECT(Spreadsheet!BK570)),0)))</f>
        <v>1</v>
      </c>
      <c r="BP570" s="5" t="b">
        <f t="array" ref="BP570">IF(ISBLANK(Spreadsheet!AM570),TRUE,ISNUMBER(MATCH(TRUE,EXACT(Spreadsheet!AM570,VisionPlans),0)))</f>
        <v>1</v>
      </c>
      <c r="BQ570" s="5" t="b">
        <f t="array" aca="1" ref="BQ570" ca="1">IF(ISBLANK(Spreadsheet!AN570),TRUE,ISNUMBER(MATCH(TRUE,EXACT(Spreadsheet!AN570,INDIRECT(Spreadsheet!BL570)),0)))</f>
        <v>1</v>
      </c>
      <c r="BR570" s="5" t="b">
        <f t="array" ref="BR570">IF(ISBLANK(Spreadsheet!AO570),TRUE,ISNUMBER(MATCH(TRUE,EXACT(Spreadsheet!AO570,LifeBenefitClasses),0)))</f>
        <v>1</v>
      </c>
      <c r="BS570" s="5" t="b">
        <f>IF(OR(ISBLANK(Spreadsheet!AO570), Spreadsheet!AO570="Waive"),IF(ISBLANK(Spreadsheet!AP570),TRUE,FALSE),IF(OR(AND(NOT(ISBLANK(Spreadsheet!AO570)),ISBLANK(Spreadsheet!AP570)),NOT(ISNUMBER(VALUE(Spreadsheet!AP570)))),FALSE,IF(OR(AND(Spreadsheet!AP570&lt;6,MOD(Spreadsheet!AP570*10,5)=0), MOD(Spreadsheet!AP570,5000)=0),TRUE,FALSE)))</f>
        <v>1</v>
      </c>
      <c r="BT570" s="5" t="b">
        <f t="array" ref="BT570">IF(ISBLANK(Spreadsheet!AQ570),TRUE,ISNUMBER(MATCH(TRUE,EXACT(Spreadsheet!AQ570,EnrollWaive),0)))</f>
        <v>1</v>
      </c>
      <c r="BU570" s="5" t="b">
        <f t="array" ref="BU570">IF(ISBLANK(Spreadsheet!AR570),TRUE,ISNUMBER(MATCH(TRUE,EXACT(Spreadsheet!AR570,LifeBenefitClasses),0)))</f>
        <v>1</v>
      </c>
      <c r="BV570" s="5" t="b">
        <f>IF(OR(ISBLANK(Spreadsheet!AR570), Spreadsheet!AR570="Waive"),IF(ISBLANK(Spreadsheet!AS570),TRUE,FALSE),IF(OR(AND(NOT(ISBLANK(Spreadsheet!AR570)),ISBLANK(Spreadsheet!AS570)),NOT(ISNUMBER(VALUE(Spreadsheet!AS570)))),FALSE,IF(OR(AND(Spreadsheet!AS570&lt;6,MOD(Spreadsheet!AS570*10,5)=0), MOD(Spreadsheet!AS570,10000)=0),TRUE,FALSE)))</f>
        <v>1</v>
      </c>
      <c r="BW570" s="5" t="b">
        <f t="array" ref="BW570">IF(ISBLANK(Spreadsheet!AT570),TRUE,ISNUMBER(MATCH(TRUE,EXACT(Spreadsheet!AT570,LifeBenefitClasses),0)))</f>
        <v>1</v>
      </c>
      <c r="BX570" s="5" t="b">
        <f>IF(OR(ISBLANK(Spreadsheet!AT570), Spreadsheet!AT570="Waive"),IF(ISBLANK(Spreadsheet!AU570),TRUE,FALSE),IF(OR(AND(NOT(ISBLANK(Spreadsheet!AT570)),ISBLANK(Spreadsheet!AU570)),NOT(ISNUMBER(VALUE(Spreadsheet!AU570)))),FALSE,IF(AND(NOT(OR(ISBLANK(Spreadsheet!AT570),Spreadsheet!AT570="Waive")),NOT(OR(ISBLANK(Spreadsheet!AR570),Spreadsheet!AR570="Waive")),MOD(Spreadsheet!AU570,5000)=0, Spreadsheet!AU570&lt;=(Spreadsheet!AS570*0.5)),TRUE,FALSE)))</f>
        <v>1</v>
      </c>
      <c r="BY570" s="5" t="b">
        <f t="array" ref="BY570">IF(ISBLANK(Spreadsheet!AV570),TRUE,ISNUMBER(MATCH(TRUE,EXACT(Spreadsheet!AV570,EnrollWaive),0)))</f>
        <v>1</v>
      </c>
      <c r="BZ570" s="5" t="b">
        <f t="array" ref="BZ570">IF(ISBLANK(Spreadsheet!AW570),TRUE,ISNUMBER(MATCH(TRUE,EXACT(Spreadsheet!AW570,LifeBenefitClasses),0)))</f>
        <v>1</v>
      </c>
      <c r="CA570" s="5" t="b">
        <f t="array" ref="CA570">IF(ISBLANK(Spreadsheet!AX570),TRUE,ISNUMBER(MATCH(TRUE,EXACT(Spreadsheet!AX570,LifeBenefitClasses),0)))</f>
        <v>1</v>
      </c>
      <c r="CB570" s="5" t="b">
        <f t="array" ref="CB570">IF(ISBLANK(Spreadsheet!AY570),TRUE,ISNUMBER(MATCH(TRUE,EXACT(Spreadsheet!AY570,LifeBenefitClasses),0)))</f>
        <v>1</v>
      </c>
      <c r="CC570" s="5" t="b">
        <f t="array" ref="CC570">IF(ISBLANK(Spreadsheet!AZ570),TRUE,ISNUMBER(MATCH(TRUE,EXACT(Spreadsheet!AZ570,LifeBenefitClasses),0)))</f>
        <v>1</v>
      </c>
      <c r="CD570" s="5" t="b">
        <f t="array" ref="CD570">IF(ISBLANK(Spreadsheet!BA570),TRUE,ISNUMBER(MATCH(TRUE,EXACT(Spreadsheet!BA570,LifeBenefitClasses),0)))</f>
        <v>1</v>
      </c>
      <c r="CE570" s="5" t="b">
        <f>IF(OR(ISBLANK(Spreadsheet!BA570), Spreadsheet!BA570="Waive"),IF(ISBLANK(Spreadsheet!BB570),TRUE,FALSE),IF(OR(AND(NOT(ISBLANK(Spreadsheet!BA570)),ISBLANK(Spreadsheet!BB570)),NOT(ISNUMBER(VALUE(Spreadsheet!BB570))),ISBLANK(Spreadsheet!BC570),NOT(ISNUMBER(VALUE(Spreadsheet!BC570)))),FALSE,IF(AND(Spreadsheet!BB570&gt;=50000,Spreadsheet!BB570&lt;=250000,MOD(Spreadsheet!BB570,10000)=0,Spreadsheet!BB570&lt;=(10*Spreadsheet!BC570)),TRUE,FALSE)))</f>
        <v>1</v>
      </c>
      <c r="CF570" s="5" t="b">
        <f>IF(NOT(ISBLANK(Spreadsheet!BC570)),AND(ISNUMBER(VALUE(Spreadsheet!BC570)),Spreadsheet!BC570&gt;0),AND(OR(ISBLANK(Spreadsheet!AO570),Spreadsheet!AO570="Waive",AND(NOT(OR(ISBLANK(Spreadsheet!AO570),Spreadsheet!AO570="Waive")),Spreadsheet!AP570&gt;=6)),OR(ISBLANK(Spreadsheet!AR570),AND(NOT(OR(ISBLANK(Spreadsheet!AR570),Spreadsheet!AR570="Waive")),Spreadsheet!AS570&gt;=6)),OR(ISBLANK(Spreadsheet!AW570)),OR(ISBLANK(Spreadsheet!AX570)),OR(ISBLANK(Spreadsheet!AY570)),OR(ISBLANK(Spreadsheet!AZ570)),OR(ISBLANK(Spreadsheet!BA570),Spreadsheet!BA570="Waive")))</f>
        <v>1</v>
      </c>
      <c r="CG570" s="5" t="b">
        <f t="shared" ca="1" si="39"/>
        <v>1</v>
      </c>
    </row>
    <row r="571" spans="8:85" x14ac:dyDescent="0.3">
      <c r="H571" s="5">
        <f t="shared" ca="1" si="40"/>
        <v>2</v>
      </c>
      <c r="I571" s="5" t="str">
        <f t="shared" ca="1" si="38"/>
        <v/>
      </c>
      <c r="J571" s="5" t="str">
        <f>IF(AND(NOT(ISBLANK(Spreadsheet!C571)),ISBLANK(Spreadsheet!D571)),Spreadsheet!F571&amp;" "&amp;Spreadsheet!H571,"")</f>
        <v/>
      </c>
      <c r="K571" s="5">
        <f>IF(AND(NOT(ISBLANK(Spreadsheet!C571)),ISBLANK(Spreadsheet!D571)),COUNTIFS(Spreadsheet!E572:E$786,"=Child",Spreadsheet!C572:C$786, "="&amp;Spreadsheet!C571) + COUNTIFS(Spreadsheet!E572:E$786,"=Step-child",Spreadsheet!C572:C$786, "="&amp;Spreadsheet!C571),0)</f>
        <v>0</v>
      </c>
      <c r="L571" s="5">
        <f>IF(NOT(ISBLANK(J571)),COUNTIFS(Spreadsheet!E572:E$786,"=Wife",Spreadsheet!C572:C$786, "="&amp;Spreadsheet!C571) + COUNTIFS(Spreadsheet!E572:E$786,"=Husband",Spreadsheet!C572:C$786, "="&amp;Spreadsheet!C571),0)</f>
        <v>0</v>
      </c>
      <c r="M571" s="5">
        <f>IF(NOT(ISBLANK(Spreadsheet!AJ571)),VLOOKUP(Spreadsheet!AJ571,'Drop Downs'!$P$2:$R$16,3,FALSE),0)</f>
        <v>0</v>
      </c>
      <c r="N571" s="5">
        <f>IF(NOT(ISBLANK(Spreadsheet!AJ571)), VLOOKUP(Spreadsheet!AJ571,'Drop Downs'!$P$2:$R$16,2,FALSE),0)</f>
        <v>0</v>
      </c>
      <c r="O571" s="5">
        <f>IF(NOT(ISBLANK(Spreadsheet!AL571)),VLOOKUP(Spreadsheet!AL571,'Drop Downs'!$P$2:$R$16,3,FALSE), 0)</f>
        <v>0</v>
      </c>
      <c r="P571" s="5">
        <f>IF(NOT(ISBLANK(Spreadsheet!AL571)),VLOOKUP(Spreadsheet!AL571,'Drop Downs'!$P$2:$R$16,2,FALSE),0)</f>
        <v>0</v>
      </c>
      <c r="Q571" s="5">
        <f>IF(NOT(ISBLANK(Spreadsheet!AN571)),VLOOKUP(Spreadsheet!AN571,'Drop Downs'!$P$2:$R$16,3,FALSE),0)</f>
        <v>0</v>
      </c>
      <c r="R571" s="5">
        <f>IF(NOT(ISBLANK(Spreadsheet!AN571)),VLOOKUP(Spreadsheet!AN571,'Drop Downs'!$P$2:$R$16,2,FALSE),0)</f>
        <v>0</v>
      </c>
      <c r="S571" s="5" t="str">
        <f>IF(OR(M571&gt;K571,N571&gt;L571,O571&gt;K571, Q571&gt;K571,N571&gt;L571, P571&gt;L571, R571&gt;L571),"Member currently has a coverage election over what he/she needs.  Please add more dependents or adjust the coverage election.","")&amp;(IF(AND(NOT(ISBLANK(Spreadsheet!C571)),NOT(ISBLANK(Spreadsheet!D571)),ISBLANK(Spreadsheet!E571)),"Dependent lacks a relationship to member.Please select one from the drop-down.",""))</f>
        <v/>
      </c>
      <c r="T571" s="5" t="b">
        <f t="shared" si="41"/>
        <v>1</v>
      </c>
      <c r="U571" s="5" t="b">
        <f>OR(ISBLANK(Spreadsheet!C571),IF(NOT(ISBLANK(Spreadsheet!D571)),NOT(ISBLANK(Spreadsheet!E571)),TRUE))</f>
        <v>1</v>
      </c>
      <c r="V571" s="5" t="b">
        <f>OR(ISBLANK(Spreadsheet!C571), NOT(ISBLANK(Spreadsheet!I571)))</f>
        <v>1</v>
      </c>
      <c r="W571" s="5" t="b">
        <f>OR(ISBLANK(Spreadsheet!D571),NOT(ISBLANK(Spreadsheet!C571)))</f>
        <v>1</v>
      </c>
      <c r="X571" s="155" t="str">
        <f>REPT("0",MIN(FIND({1,2,3,4,5,6,7,8,9},Spreadsheet!C571&amp;"123456789"))-1)&amp;IF(ISBLANK(Spreadsheet!C571),"",SUMPRODUCT(MID(0&amp;Spreadsheet!C571,LARGE(INDEX(ISNUMBER(--MID(Spreadsheet!C571,ROW($1:$225),1))*
 ROW($1:$225),0),ROW($1:$225))+1,1)*10^ROW($1:$225)/10))</f>
        <v/>
      </c>
      <c r="Y571" s="5" t="b">
        <f>IF(NOT(ISBLANK(Spreadsheet!C571)),IF(AND(ISNUMBER(VALUE(Spreadsheet!C571)), LEN(Spreadsheet!C571)=9),TRUE,FALSE),TRUE)</f>
        <v>1</v>
      </c>
      <c r="Z571" s="155" t="str">
        <f>REPT("0",MIN(FIND({1,2,3,4,5,6,7,8,9},Spreadsheet!D571&amp;"123456789"))-1)&amp;IF(ISBLANK(Spreadsheet!D571),"",SUMPRODUCT(MID(0&amp;Spreadsheet!D571,LARGE(INDEX(ISNUMBER(--MID(Spreadsheet!D571,ROW($1:$225),1))*
 ROW($1:$225),0),ROW($1:$225))+1,1)*10^ROW($1:$225)/10))</f>
        <v/>
      </c>
      <c r="AA571" s="5" t="b">
        <f>IF(AND(NOT(ISBLANK(Spreadsheet!D571)),NOT(ISBLANK(Spreadsheet!C571))),IF(AND(ISNUMBER(VALUE(Spreadsheet!D571)), LEN(Spreadsheet!D571)=9),TRUE,FALSE),IF(AND(NOT(ISBLANK(Spreadsheet!D571)),ISBLANK(Spreadsheet!C571)),FALSE,TRUE))</f>
        <v>1</v>
      </c>
      <c r="AB571" s="5" t="b">
        <f>OR(ISBLANK(Spreadsheet!Y571),IF(NOT(ISBLANK(Spreadsheet!Y571)),LEN(Spreadsheet!Y571)=10,ISNUMBER(VALUE(Spreadsheet!Y571))))</f>
        <v>1</v>
      </c>
      <c r="AC571" s="5" t="b">
        <f>OR(ISBLANK(Spreadsheet!AI571), AND(NOT(ISBLANK(Spreadsheet!AJ571)), NOT(ISNUMBER(SEARCH("Waive",Spreadsheet!AJ571)))))</f>
        <v>1</v>
      </c>
      <c r="AD571" s="5" t="b">
        <f>OR(ISBLANK(Spreadsheet!AK571), AND(NOT(ISBLANK(Spreadsheet!AL571)), NOT(ISNUMBER(SEARCH("Waive",Spreadsheet!AL571)))))</f>
        <v>1</v>
      </c>
      <c r="AE571" s="5" t="b">
        <f>OR(ISBLANK(Spreadsheet!AM571), AND(NOT(ISBLANK(Spreadsheet!AN571)), NOT(ISNUMBER(SEARCH("Waive", Spreadsheet!AN571)))))</f>
        <v>1</v>
      </c>
      <c r="AF571" s="5" t="b">
        <f>OR(ISBLANK(Spreadsheet!C571), NOT(ISBLANK(Spreadsheet!D571)),NOT(ISBLANK(Spreadsheet!L571)))</f>
        <v>1</v>
      </c>
      <c r="AG571" s="5" t="b">
        <f>IF(AND(NOT(ISBLANK(Spreadsheet!C571)), NOT(ISBLANK(Spreadsheet!D571)),Spreadsheet!C571&lt;&gt;Spreadsheet!D571),IF(ISERROR(VLOOKUP(Spreadsheet!C571, Spreadsheet!$C$6:'Spreadsheet'!$C570,1,FALSE)), FALSE, TRUE),TRUE)</f>
        <v>1</v>
      </c>
      <c r="AH571" s="5" t="b">
        <f>Spreadsheet!$B$2=Spreadsheet!AD571</f>
        <v>1</v>
      </c>
      <c r="AI571" s="5" t="b">
        <f>IF(ISBLANK(Spreadsheet!G571),TRUE,IF(OR(LEN(Spreadsheet!G571)&gt;1,ISNUMBER(VALUE(Spreadsheet!G571))),FALSE,TRUE))</f>
        <v>1</v>
      </c>
      <c r="AJ571" s="5" t="b">
        <f>OR(ISBLANK(Spreadsheet!C571), NOT(ISBLANK(Spreadsheet!B571)), NOT(ISBLANK(Spreadsheet!D571)))</f>
        <v>1</v>
      </c>
      <c r="AK571" s="5" t="b">
        <f t="array" ref="AK571">IF(OR(AND(ISBLANK(Spreadsheet!E571),ISBLANK(Spreadsheet!D571),NOT(ISBLANK(Spreadsheet!C571))),AND(ISBLANK(Spreadsheet!E571),ISBLANK(Spreadsheet!D571),ISBLANK(Spreadsheet!C571))),TRUE,ISNUMBER(MATCH(TRUE,EXACT(Spreadsheet!E571,Relationships),0)))</f>
        <v>1</v>
      </c>
      <c r="AL571" s="5" t="b">
        <f>IF(NOT(ISBLANK(Spreadsheet!C571)),IF(OR(ISBLANK(Spreadsheet!F571),LEN(Spreadsheet!F571)&gt;40),FALSE,TRUE),TRUE)</f>
        <v>1</v>
      </c>
      <c r="AM571" s="5" t="b">
        <f>IF(NOT(ISBLANK(Spreadsheet!C571)),IF(OR(ISBLANK(Spreadsheet!H571),LEN(Spreadsheet!H571)&gt;40),FALSE,TRUE),TRUE)</f>
        <v>1</v>
      </c>
      <c r="AN571" s="5" t="b">
        <f t="array" ref="AN571">IF(ISBLANK(Spreadsheet!I571),TRUE,ISNUMBER(MATCH(TRUE,EXACT(Spreadsheet!I571,GenderValues),0)))</f>
        <v>1</v>
      </c>
      <c r="AO571" s="5" t="b">
        <f ca="1">IF(ISERROR(DATEVALUE(TEXT(Spreadsheet!J571,"mm/dd/yyyy")) &gt; TODAY()),IF(AND(ISBLANK(Spreadsheet!J571),ISBLANK(Spreadsheet!C571)),TRUE,FALSE),IF(DATEVALUE(TEXT(Spreadsheet!J571,"mm/dd/yyyy")) &gt; TODAY(),FALSE,TRUE))</f>
        <v>1</v>
      </c>
      <c r="AP571" s="5" t="b">
        <f>OR(ISBLANK(Spreadsheet!K571),LEN(Spreadsheet!K571)&lt;=100)</f>
        <v>1</v>
      </c>
      <c r="AQ571" s="5" t="b">
        <f t="array" ref="AQ571">IF(OR(AND(ISBLANK(Spreadsheet!L571),ISBLANK(Spreadsheet!C571)),AND(NOT(ISBLANK(Spreadsheet!C571)),NOT(ISBLANK(Spreadsheet!D571)))),TRUE,ISNUMBER(MATCH(TRUE,EXACT(Spreadsheet!L571,MaritalStatus),0)))</f>
        <v>1</v>
      </c>
      <c r="AR571" s="5" t="b">
        <f ca="1">IF(ISERROR(DATEVALUE(TEXT(Spreadsheet!M571,"mm/dd/yyyy")) &gt; TODAY()),IF(ISBLANK(Spreadsheet!M571),TRUE,FALSE),IF(DATEVALUE(TEXT(Spreadsheet!M571,"mm/dd/yyyy")) &gt; TODAY(),FALSE,TRUE))</f>
        <v>1</v>
      </c>
      <c r="AS571" s="5" t="b">
        <f>OR(ISBLANK(Spreadsheet!N571),LEN(Spreadsheet!N571)&lt;=100)</f>
        <v>1</v>
      </c>
      <c r="AT571" s="5" t="b">
        <f>OR(ISBLANK(Spreadsheet!O571),UPPER(Spreadsheet!O571)="YES")</f>
        <v>1</v>
      </c>
      <c r="AU571" s="5" t="b">
        <f>OR(ISBLANK(Spreadsheet!P571),UPPER(Spreadsheet!P571)="YES")</f>
        <v>1</v>
      </c>
      <c r="AV571" s="5" t="b">
        <f t="array" ref="AV571">IF(ISBLANK(Spreadsheet!Q571),TRUE,ISNUMBER(MATCH(TRUE,EXACT(Spreadsheet!Q571,OnGroupsPriorIns),0)))</f>
        <v>1</v>
      </c>
      <c r="AW571" s="5" t="b">
        <f>OR(ISBLANK(Spreadsheet!R571),UPPER(Spreadsheet!R571)="YES")</f>
        <v>1</v>
      </c>
      <c r="AX571" s="5" t="b">
        <f>OR(ISBLANK(Spreadsheet!S571),UPPER(Spreadsheet!S571)="YES")</f>
        <v>1</v>
      </c>
      <c r="AY571" s="5" t="b">
        <f>OR(AND(ISBLANK(Spreadsheet!C571),LEN(Spreadsheet!T571)=0),AND(NOT(ISBLANK(Spreadsheet!C571)),LEN(Spreadsheet!T571)&gt;0,LEN(Spreadsheet!T571)&lt;=50))</f>
        <v>1</v>
      </c>
      <c r="AZ571" s="5" t="b">
        <f>OR(LEN(Spreadsheet!U571)=0,AND(LEN(Spreadsheet!U571)&gt;0,LEN(Spreadsheet!U571)&lt;=50))</f>
        <v>1</v>
      </c>
      <c r="BA571" s="5" t="b">
        <f>OR(AND(ISBLANK(Spreadsheet!C571),LEN(Spreadsheet!V571)=0),AND(NOT(ISBLANK(Spreadsheet!C571)),LEN(Spreadsheet!V571)&gt;0,LEN(Spreadsheet!V571)&lt;=50))</f>
        <v>1</v>
      </c>
      <c r="BB571" s="5" t="b">
        <f t="array" ref="BB571">IF(AND(ISBLANK(Spreadsheet!C571),LEN(Spreadsheet!W571)=0),TRUE,ISNUMBER(MATCH(TRUE,EXACT(Spreadsheet!W571,States),0)))</f>
        <v>1</v>
      </c>
      <c r="BC571" s="5" t="b">
        <f>OR(AND(ISBLANK(Spreadsheet!C571),LEN(Spreadsheet!X571)=0),AND(NOT(ISBLANK(Spreadsheet!C571)),LEN(Spreadsheet!X571)&gt;0,LEN(Spreadsheet!X571)=5,ISNUMBER(VALUE(Spreadsheet!X571))))</f>
        <v>1</v>
      </c>
      <c r="BD571" s="5" t="b">
        <f>OR(ISBLANK(Spreadsheet!Z571),LEN(Spreadsheet!Z571)&lt;=50)</f>
        <v>1</v>
      </c>
      <c r="BE571" s="5" t="b">
        <f>ISBLANK(Spreadsheet!AA571)</f>
        <v>1</v>
      </c>
      <c r="BF571" s="5" t="b">
        <f>ISBLANK(Spreadsheet!AB571)</f>
        <v>1</v>
      </c>
      <c r="BG571" s="5" t="b">
        <f>IF(ISERROR(DATEVALUE(TEXT(Spreadsheet!AC571,"mm/dd/yyyy")) &gt; DATEVALUE(TEXT(Spreadsheet!J571,"mm/dd/yyyy"))),IF(OR(AND(ISBLANK(Spreadsheet!AC571),ISBLANK(Spreadsheet!C571)),AND(NOT(ISBLANK(Spreadsheet!C571)),ISBLANK(Spreadsheet!AC571),NOT(ISBLANK(Spreadsheet!D571)))),TRUE,FALSE),IF(DATEVALUE(TEXT(Spreadsheet!AC571,"mm/dd/yyyy")) &gt; DATEVALUE(TEXT(Spreadsheet!J571,"mm/dd/yyyy")),TRUE,FALSE))</f>
        <v>1</v>
      </c>
      <c r="BH571" s="5" t="b">
        <f>OR(AND(ISBLANK(Spreadsheet!C571),ISBLANK(Spreadsheet!AE571)),AND(NOT(ISBLANK(Spreadsheet!C571)),NOT(ISBLANK(Spreadsheet!D571)),ISBLANK(Spreadsheet!AE571)),AND(NOT(ISBLANK(Spreadsheet!C571)),ISBLANK(Spreadsheet!D571),NOT(ISBLANK(Spreadsheet!AE571)),LEN(Spreadsheet!AE571)&lt;=100))</f>
        <v>1</v>
      </c>
      <c r="BI571" s="5" t="b">
        <f t="array" ref="BI571">IF(ISBLANK(Spreadsheet!AF571),TRUE,ISNUMBER(MATCH(TRUE,EXACT(Spreadsheet!AF571,CobraShortReasons),0)))</f>
        <v>1</v>
      </c>
      <c r="BJ571" s="5" t="b">
        <f ca="1">IF(ISERROR(DATEVALUE(TEXT(Spreadsheet!AG571,"mm/dd/yyyy")) &gt; TODAY()),IF(ISBLANK(Spreadsheet!AG571),TRUE,FALSE),IF(DATEVALUE(TEXT(Spreadsheet!AG571,"mm/dd/yyyy")) &gt; TODAY(),FALSE,TRUE))</f>
        <v>1</v>
      </c>
      <c r="BK571" s="5" t="b">
        <f>OR(ISBLANK(Spreadsheet!AH571),LEN(Spreadsheet!AH571)&lt;=25)</f>
        <v>1</v>
      </c>
      <c r="BL571" s="5" t="b">
        <f t="array" aca="1" ref="BL571" ca="1">IF(ISBLANK(Spreadsheet!AI571),TRUE,ISNUMBER(MATCH(TRUE,EXACT(Spreadsheet!AI571,INDIRECT(Spreadsheet!$D$2)),0)))</f>
        <v>1</v>
      </c>
      <c r="BM571" s="5" t="b">
        <f t="array" aca="1" ref="BM571" ca="1">IF(ISBLANK(Spreadsheet!AJ571),TRUE,ISNUMBER(MATCH(TRUE,EXACT(Spreadsheet!AJ571,INDIRECT(Spreadsheet!BJ571)),0)))</f>
        <v>1</v>
      </c>
      <c r="BN571" s="5" t="b">
        <f t="array" ref="BN571">IF(ISBLANK(Spreadsheet!AK571),TRUE,ISNUMBER(MATCH(TRUE,EXACT(Spreadsheet!AK571,DentalPlans),0)))</f>
        <v>1</v>
      </c>
      <c r="BO571" s="5" t="b">
        <f t="array" aca="1" ref="BO571" ca="1">IF(ISBLANK(Spreadsheet!AL571),TRUE,ISNUMBER(MATCH(TRUE,EXACT(Spreadsheet!AL571,INDIRECT(Spreadsheet!BK571)),0)))</f>
        <v>1</v>
      </c>
      <c r="BP571" s="5" t="b">
        <f t="array" ref="BP571">IF(ISBLANK(Spreadsheet!AM571),TRUE,ISNUMBER(MATCH(TRUE,EXACT(Spreadsheet!AM571,VisionPlans),0)))</f>
        <v>1</v>
      </c>
      <c r="BQ571" s="5" t="b">
        <f t="array" aca="1" ref="BQ571" ca="1">IF(ISBLANK(Spreadsheet!AN571),TRUE,ISNUMBER(MATCH(TRUE,EXACT(Spreadsheet!AN571,INDIRECT(Spreadsheet!BL571)),0)))</f>
        <v>1</v>
      </c>
      <c r="BR571" s="5" t="b">
        <f t="array" ref="BR571">IF(ISBLANK(Spreadsheet!AO571),TRUE,ISNUMBER(MATCH(TRUE,EXACT(Spreadsheet!AO571,LifeBenefitClasses),0)))</f>
        <v>1</v>
      </c>
      <c r="BS571" s="5" t="b">
        <f>IF(OR(ISBLANK(Spreadsheet!AO571), Spreadsheet!AO571="Waive"),IF(ISBLANK(Spreadsheet!AP571),TRUE,FALSE),IF(OR(AND(NOT(ISBLANK(Spreadsheet!AO571)),ISBLANK(Spreadsheet!AP571)),NOT(ISNUMBER(VALUE(Spreadsheet!AP571)))),FALSE,IF(OR(AND(Spreadsheet!AP571&lt;6,MOD(Spreadsheet!AP571*10,5)=0), MOD(Spreadsheet!AP571,5000)=0),TRUE,FALSE)))</f>
        <v>1</v>
      </c>
      <c r="BT571" s="5" t="b">
        <f t="array" ref="BT571">IF(ISBLANK(Spreadsheet!AQ571),TRUE,ISNUMBER(MATCH(TRUE,EXACT(Spreadsheet!AQ571,EnrollWaive),0)))</f>
        <v>1</v>
      </c>
      <c r="BU571" s="5" t="b">
        <f t="array" ref="BU571">IF(ISBLANK(Spreadsheet!AR571),TRUE,ISNUMBER(MATCH(TRUE,EXACT(Spreadsheet!AR571,LifeBenefitClasses),0)))</f>
        <v>1</v>
      </c>
      <c r="BV571" s="5" t="b">
        <f>IF(OR(ISBLANK(Spreadsheet!AR571), Spreadsheet!AR571="Waive"),IF(ISBLANK(Spreadsheet!AS571),TRUE,FALSE),IF(OR(AND(NOT(ISBLANK(Spreadsheet!AR571)),ISBLANK(Spreadsheet!AS571)),NOT(ISNUMBER(VALUE(Spreadsheet!AS571)))),FALSE,IF(OR(AND(Spreadsheet!AS571&lt;6,MOD(Spreadsheet!AS571*10,5)=0), MOD(Spreadsheet!AS571,10000)=0),TRUE,FALSE)))</f>
        <v>1</v>
      </c>
      <c r="BW571" s="5" t="b">
        <f t="array" ref="BW571">IF(ISBLANK(Spreadsheet!AT571),TRUE,ISNUMBER(MATCH(TRUE,EXACT(Spreadsheet!AT571,LifeBenefitClasses),0)))</f>
        <v>1</v>
      </c>
      <c r="BX571" s="5" t="b">
        <f>IF(OR(ISBLANK(Spreadsheet!AT571), Spreadsheet!AT571="Waive"),IF(ISBLANK(Spreadsheet!AU571),TRUE,FALSE),IF(OR(AND(NOT(ISBLANK(Spreadsheet!AT571)),ISBLANK(Spreadsheet!AU571)),NOT(ISNUMBER(VALUE(Spreadsheet!AU571)))),FALSE,IF(AND(NOT(OR(ISBLANK(Spreadsheet!AT571),Spreadsheet!AT571="Waive")),NOT(OR(ISBLANK(Spreadsheet!AR571),Spreadsheet!AR571="Waive")),MOD(Spreadsheet!AU571,5000)=0, Spreadsheet!AU571&lt;=(Spreadsheet!AS571*0.5)),TRUE,FALSE)))</f>
        <v>1</v>
      </c>
      <c r="BY571" s="5" t="b">
        <f t="array" ref="BY571">IF(ISBLANK(Spreadsheet!AV571),TRUE,ISNUMBER(MATCH(TRUE,EXACT(Spreadsheet!AV571,EnrollWaive),0)))</f>
        <v>1</v>
      </c>
      <c r="BZ571" s="5" t="b">
        <f t="array" ref="BZ571">IF(ISBLANK(Spreadsheet!AW571),TRUE,ISNUMBER(MATCH(TRUE,EXACT(Spreadsheet!AW571,LifeBenefitClasses),0)))</f>
        <v>1</v>
      </c>
      <c r="CA571" s="5" t="b">
        <f t="array" ref="CA571">IF(ISBLANK(Spreadsheet!AX571),TRUE,ISNUMBER(MATCH(TRUE,EXACT(Spreadsheet!AX571,LifeBenefitClasses),0)))</f>
        <v>1</v>
      </c>
      <c r="CB571" s="5" t="b">
        <f t="array" ref="CB571">IF(ISBLANK(Spreadsheet!AY571),TRUE,ISNUMBER(MATCH(TRUE,EXACT(Spreadsheet!AY571,LifeBenefitClasses),0)))</f>
        <v>1</v>
      </c>
      <c r="CC571" s="5" t="b">
        <f t="array" ref="CC571">IF(ISBLANK(Spreadsheet!AZ571),TRUE,ISNUMBER(MATCH(TRUE,EXACT(Spreadsheet!AZ571,LifeBenefitClasses),0)))</f>
        <v>1</v>
      </c>
      <c r="CD571" s="5" t="b">
        <f t="array" ref="CD571">IF(ISBLANK(Spreadsheet!BA571),TRUE,ISNUMBER(MATCH(TRUE,EXACT(Spreadsheet!BA571,LifeBenefitClasses),0)))</f>
        <v>1</v>
      </c>
      <c r="CE571" s="5" t="b">
        <f>IF(OR(ISBLANK(Spreadsheet!BA571), Spreadsheet!BA571="Waive"),IF(ISBLANK(Spreadsheet!BB571),TRUE,FALSE),IF(OR(AND(NOT(ISBLANK(Spreadsheet!BA571)),ISBLANK(Spreadsheet!BB571)),NOT(ISNUMBER(VALUE(Spreadsheet!BB571))),ISBLANK(Spreadsheet!BC571),NOT(ISNUMBER(VALUE(Spreadsheet!BC571)))),FALSE,IF(AND(Spreadsheet!BB571&gt;=50000,Spreadsheet!BB571&lt;=250000,MOD(Spreadsheet!BB571,10000)=0,Spreadsheet!BB571&lt;=(10*Spreadsheet!BC571)),TRUE,FALSE)))</f>
        <v>1</v>
      </c>
      <c r="CF571" s="5" t="b">
        <f>IF(NOT(ISBLANK(Spreadsheet!BC571)),AND(ISNUMBER(VALUE(Spreadsheet!BC571)),Spreadsheet!BC571&gt;0),AND(OR(ISBLANK(Spreadsheet!AO571),Spreadsheet!AO571="Waive",AND(NOT(OR(ISBLANK(Spreadsheet!AO571),Spreadsheet!AO571="Waive")),Spreadsheet!AP571&gt;=6)),OR(ISBLANK(Spreadsheet!AR571),AND(NOT(OR(ISBLANK(Spreadsheet!AR571),Spreadsheet!AR571="Waive")),Spreadsheet!AS571&gt;=6)),OR(ISBLANK(Spreadsheet!AW571)),OR(ISBLANK(Spreadsheet!AX571)),OR(ISBLANK(Spreadsheet!AY571)),OR(ISBLANK(Spreadsheet!AZ571)),OR(ISBLANK(Spreadsheet!BA571),Spreadsheet!BA571="Waive")))</f>
        <v>1</v>
      </c>
      <c r="CG571" s="5" t="b">
        <f t="shared" ca="1" si="39"/>
        <v>1</v>
      </c>
    </row>
    <row r="572" spans="8:85" x14ac:dyDescent="0.3">
      <c r="H572" s="5">
        <f t="shared" ca="1" si="40"/>
        <v>2</v>
      </c>
      <c r="I572" s="5" t="str">
        <f t="shared" ca="1" si="38"/>
        <v/>
      </c>
      <c r="J572" s="5" t="str">
        <f>IF(AND(NOT(ISBLANK(Spreadsheet!C572)),ISBLANK(Spreadsheet!D572)),Spreadsheet!F572&amp;" "&amp;Spreadsheet!H572,"")</f>
        <v/>
      </c>
      <c r="K572" s="5">
        <f>IF(AND(NOT(ISBLANK(Spreadsheet!C572)),ISBLANK(Spreadsheet!D572)),COUNTIFS(Spreadsheet!E573:E$786,"=Child",Spreadsheet!C573:C$786, "="&amp;Spreadsheet!C572) + COUNTIFS(Spreadsheet!E573:E$786,"=Step-child",Spreadsheet!C573:C$786, "="&amp;Spreadsheet!C572),0)</f>
        <v>0</v>
      </c>
      <c r="L572" s="5">
        <f>IF(NOT(ISBLANK(J572)),COUNTIFS(Spreadsheet!E573:E$786,"=Wife",Spreadsheet!C573:C$786, "="&amp;Spreadsheet!C572) + COUNTIFS(Spreadsheet!E573:E$786,"=Husband",Spreadsheet!C573:C$786, "="&amp;Spreadsheet!C572),0)</f>
        <v>0</v>
      </c>
      <c r="M572" s="5">
        <f>IF(NOT(ISBLANK(Spreadsheet!AJ572)),VLOOKUP(Spreadsheet!AJ572,'Drop Downs'!$P$2:$R$16,3,FALSE),0)</f>
        <v>0</v>
      </c>
      <c r="N572" s="5">
        <f>IF(NOT(ISBLANK(Spreadsheet!AJ572)), VLOOKUP(Spreadsheet!AJ572,'Drop Downs'!$P$2:$R$16,2,FALSE),0)</f>
        <v>0</v>
      </c>
      <c r="O572" s="5">
        <f>IF(NOT(ISBLANK(Spreadsheet!AL572)),VLOOKUP(Spreadsheet!AL572,'Drop Downs'!$P$2:$R$16,3,FALSE), 0)</f>
        <v>0</v>
      </c>
      <c r="P572" s="5">
        <f>IF(NOT(ISBLANK(Spreadsheet!AL572)),VLOOKUP(Spreadsheet!AL572,'Drop Downs'!$P$2:$R$16,2,FALSE),0)</f>
        <v>0</v>
      </c>
      <c r="Q572" s="5">
        <f>IF(NOT(ISBLANK(Spreadsheet!AN572)),VLOOKUP(Spreadsheet!AN572,'Drop Downs'!$P$2:$R$16,3,FALSE),0)</f>
        <v>0</v>
      </c>
      <c r="R572" s="5">
        <f>IF(NOT(ISBLANK(Spreadsheet!AN572)),VLOOKUP(Spreadsheet!AN572,'Drop Downs'!$P$2:$R$16,2,FALSE),0)</f>
        <v>0</v>
      </c>
      <c r="S572" s="5" t="str">
        <f>IF(OR(M572&gt;K572,N572&gt;L572,O572&gt;K572, Q572&gt;K572,N572&gt;L572, P572&gt;L572, R572&gt;L572),"Member currently has a coverage election over what he/she needs.  Please add more dependents or adjust the coverage election.","")&amp;(IF(AND(NOT(ISBLANK(Spreadsheet!C572)),NOT(ISBLANK(Spreadsheet!D572)),ISBLANK(Spreadsheet!E572)),"Dependent lacks a relationship to member.Please select one from the drop-down.",""))</f>
        <v/>
      </c>
      <c r="T572" s="5" t="b">
        <f t="shared" si="41"/>
        <v>1</v>
      </c>
      <c r="U572" s="5" t="b">
        <f>OR(ISBLANK(Spreadsheet!C572),IF(NOT(ISBLANK(Spreadsheet!D572)),NOT(ISBLANK(Spreadsheet!E572)),TRUE))</f>
        <v>1</v>
      </c>
      <c r="V572" s="5" t="b">
        <f>OR(ISBLANK(Spreadsheet!C572), NOT(ISBLANK(Spreadsheet!I572)))</f>
        <v>1</v>
      </c>
      <c r="W572" s="5" t="b">
        <f>OR(ISBLANK(Spreadsheet!D572),NOT(ISBLANK(Spreadsheet!C572)))</f>
        <v>1</v>
      </c>
      <c r="X572" s="155" t="str">
        <f>REPT("0",MIN(FIND({1,2,3,4,5,6,7,8,9},Spreadsheet!C572&amp;"123456789"))-1)&amp;IF(ISBLANK(Spreadsheet!C572),"",SUMPRODUCT(MID(0&amp;Spreadsheet!C572,LARGE(INDEX(ISNUMBER(--MID(Spreadsheet!C572,ROW($1:$225),1))*
 ROW($1:$225),0),ROW($1:$225))+1,1)*10^ROW($1:$225)/10))</f>
        <v/>
      </c>
      <c r="Y572" s="5" t="b">
        <f>IF(NOT(ISBLANK(Spreadsheet!C572)),IF(AND(ISNUMBER(VALUE(Spreadsheet!C572)), LEN(Spreadsheet!C572)=9),TRUE,FALSE),TRUE)</f>
        <v>1</v>
      </c>
      <c r="Z572" s="155" t="str">
        <f>REPT("0",MIN(FIND({1,2,3,4,5,6,7,8,9},Spreadsheet!D572&amp;"123456789"))-1)&amp;IF(ISBLANK(Spreadsheet!D572),"",SUMPRODUCT(MID(0&amp;Spreadsheet!D572,LARGE(INDEX(ISNUMBER(--MID(Spreadsheet!D572,ROW($1:$225),1))*
 ROW($1:$225),0),ROW($1:$225))+1,1)*10^ROW($1:$225)/10))</f>
        <v/>
      </c>
      <c r="AA572" s="5" t="b">
        <f>IF(AND(NOT(ISBLANK(Spreadsheet!D572)),NOT(ISBLANK(Spreadsheet!C572))),IF(AND(ISNUMBER(VALUE(Spreadsheet!D572)), LEN(Spreadsheet!D572)=9),TRUE,FALSE),IF(AND(NOT(ISBLANK(Spreadsheet!D572)),ISBLANK(Spreadsheet!C572)),FALSE,TRUE))</f>
        <v>1</v>
      </c>
      <c r="AB572" s="5" t="b">
        <f>OR(ISBLANK(Spreadsheet!Y572),IF(NOT(ISBLANK(Spreadsheet!Y572)),LEN(Spreadsheet!Y572)=10,ISNUMBER(VALUE(Spreadsheet!Y572))))</f>
        <v>1</v>
      </c>
      <c r="AC572" s="5" t="b">
        <f>OR(ISBLANK(Spreadsheet!AI572), AND(NOT(ISBLANK(Spreadsheet!AJ572)), NOT(ISNUMBER(SEARCH("Waive",Spreadsheet!AJ572)))))</f>
        <v>1</v>
      </c>
      <c r="AD572" s="5" t="b">
        <f>OR(ISBLANK(Spreadsheet!AK572), AND(NOT(ISBLANK(Spreadsheet!AL572)), NOT(ISNUMBER(SEARCH("Waive",Spreadsheet!AL572)))))</f>
        <v>1</v>
      </c>
      <c r="AE572" s="5" t="b">
        <f>OR(ISBLANK(Spreadsheet!AM572), AND(NOT(ISBLANK(Spreadsheet!AN572)), NOT(ISNUMBER(SEARCH("Waive", Spreadsheet!AN572)))))</f>
        <v>1</v>
      </c>
      <c r="AF572" s="5" t="b">
        <f>OR(ISBLANK(Spreadsheet!C572), NOT(ISBLANK(Spreadsheet!D572)),NOT(ISBLANK(Spreadsheet!L572)))</f>
        <v>1</v>
      </c>
      <c r="AG572" s="5" t="b">
        <f>IF(AND(NOT(ISBLANK(Spreadsheet!C572)), NOT(ISBLANK(Spreadsheet!D572)),Spreadsheet!C572&lt;&gt;Spreadsheet!D572),IF(ISERROR(VLOOKUP(Spreadsheet!C572, Spreadsheet!$C$6:'Spreadsheet'!$C571,1,FALSE)), FALSE, TRUE),TRUE)</f>
        <v>1</v>
      </c>
      <c r="AH572" s="5" t="b">
        <f>Spreadsheet!$B$2=Spreadsheet!AD572</f>
        <v>1</v>
      </c>
      <c r="AI572" s="5" t="b">
        <f>IF(ISBLANK(Spreadsheet!G572),TRUE,IF(OR(LEN(Spreadsheet!G572)&gt;1,ISNUMBER(VALUE(Spreadsheet!G572))),FALSE,TRUE))</f>
        <v>1</v>
      </c>
      <c r="AJ572" s="5" t="b">
        <f>OR(ISBLANK(Spreadsheet!C572), NOT(ISBLANK(Spreadsheet!B572)), NOT(ISBLANK(Spreadsheet!D572)))</f>
        <v>1</v>
      </c>
      <c r="AK572" s="5" t="b">
        <f t="array" ref="AK572">IF(OR(AND(ISBLANK(Spreadsheet!E572),ISBLANK(Spreadsheet!D572),NOT(ISBLANK(Spreadsheet!C572))),AND(ISBLANK(Spreadsheet!E572),ISBLANK(Spreadsheet!D572),ISBLANK(Spreadsheet!C572))),TRUE,ISNUMBER(MATCH(TRUE,EXACT(Spreadsheet!E572,Relationships),0)))</f>
        <v>1</v>
      </c>
      <c r="AL572" s="5" t="b">
        <f>IF(NOT(ISBLANK(Spreadsheet!C572)),IF(OR(ISBLANK(Spreadsheet!F572),LEN(Spreadsheet!F572)&gt;40),FALSE,TRUE),TRUE)</f>
        <v>1</v>
      </c>
      <c r="AM572" s="5" t="b">
        <f>IF(NOT(ISBLANK(Spreadsheet!C572)),IF(OR(ISBLANK(Spreadsheet!H572),LEN(Spreadsheet!H572)&gt;40),FALSE,TRUE),TRUE)</f>
        <v>1</v>
      </c>
      <c r="AN572" s="5" t="b">
        <f t="array" ref="AN572">IF(ISBLANK(Spreadsheet!I572),TRUE,ISNUMBER(MATCH(TRUE,EXACT(Spreadsheet!I572,GenderValues),0)))</f>
        <v>1</v>
      </c>
      <c r="AO572" s="5" t="b">
        <f ca="1">IF(ISERROR(DATEVALUE(TEXT(Spreadsheet!J572,"mm/dd/yyyy")) &gt; TODAY()),IF(AND(ISBLANK(Spreadsheet!J572),ISBLANK(Spreadsheet!C572)),TRUE,FALSE),IF(DATEVALUE(TEXT(Spreadsheet!J572,"mm/dd/yyyy")) &gt; TODAY(),FALSE,TRUE))</f>
        <v>1</v>
      </c>
      <c r="AP572" s="5" t="b">
        <f>OR(ISBLANK(Spreadsheet!K572),LEN(Spreadsheet!K572)&lt;=100)</f>
        <v>1</v>
      </c>
      <c r="AQ572" s="5" t="b">
        <f t="array" ref="AQ572">IF(OR(AND(ISBLANK(Spreadsheet!L572),ISBLANK(Spreadsheet!C572)),AND(NOT(ISBLANK(Spreadsheet!C572)),NOT(ISBLANK(Spreadsheet!D572)))),TRUE,ISNUMBER(MATCH(TRUE,EXACT(Spreadsheet!L572,MaritalStatus),0)))</f>
        <v>1</v>
      </c>
      <c r="AR572" s="5" t="b">
        <f ca="1">IF(ISERROR(DATEVALUE(TEXT(Spreadsheet!M572,"mm/dd/yyyy")) &gt; TODAY()),IF(ISBLANK(Spreadsheet!M572),TRUE,FALSE),IF(DATEVALUE(TEXT(Spreadsheet!M572,"mm/dd/yyyy")) &gt; TODAY(),FALSE,TRUE))</f>
        <v>1</v>
      </c>
      <c r="AS572" s="5" t="b">
        <f>OR(ISBLANK(Spreadsheet!N572),LEN(Spreadsheet!N572)&lt;=100)</f>
        <v>1</v>
      </c>
      <c r="AT572" s="5" t="b">
        <f>OR(ISBLANK(Spreadsheet!O572),UPPER(Spreadsheet!O572)="YES")</f>
        <v>1</v>
      </c>
      <c r="AU572" s="5" t="b">
        <f>OR(ISBLANK(Spreadsheet!P572),UPPER(Spreadsheet!P572)="YES")</f>
        <v>1</v>
      </c>
      <c r="AV572" s="5" t="b">
        <f t="array" ref="AV572">IF(ISBLANK(Spreadsheet!Q572),TRUE,ISNUMBER(MATCH(TRUE,EXACT(Spreadsheet!Q572,OnGroupsPriorIns),0)))</f>
        <v>1</v>
      </c>
      <c r="AW572" s="5" t="b">
        <f>OR(ISBLANK(Spreadsheet!R572),UPPER(Spreadsheet!R572)="YES")</f>
        <v>1</v>
      </c>
      <c r="AX572" s="5" t="b">
        <f>OR(ISBLANK(Spreadsheet!S572),UPPER(Spreadsheet!S572)="YES")</f>
        <v>1</v>
      </c>
      <c r="AY572" s="5" t="b">
        <f>OR(AND(ISBLANK(Spreadsheet!C572),LEN(Spreadsheet!T572)=0),AND(NOT(ISBLANK(Spreadsheet!C572)),LEN(Spreadsheet!T572)&gt;0,LEN(Spreadsheet!T572)&lt;=50))</f>
        <v>1</v>
      </c>
      <c r="AZ572" s="5" t="b">
        <f>OR(LEN(Spreadsheet!U572)=0,AND(LEN(Spreadsheet!U572)&gt;0,LEN(Spreadsheet!U572)&lt;=50))</f>
        <v>1</v>
      </c>
      <c r="BA572" s="5" t="b">
        <f>OR(AND(ISBLANK(Spreadsheet!C572),LEN(Spreadsheet!V572)=0),AND(NOT(ISBLANK(Spreadsheet!C572)),LEN(Spreadsheet!V572)&gt;0,LEN(Spreadsheet!V572)&lt;=50))</f>
        <v>1</v>
      </c>
      <c r="BB572" s="5" t="b">
        <f t="array" ref="BB572">IF(AND(ISBLANK(Spreadsheet!C572),LEN(Spreadsheet!W572)=0),TRUE,ISNUMBER(MATCH(TRUE,EXACT(Spreadsheet!W572,States),0)))</f>
        <v>1</v>
      </c>
      <c r="BC572" s="5" t="b">
        <f>OR(AND(ISBLANK(Spreadsheet!C572),LEN(Spreadsheet!X572)=0),AND(NOT(ISBLANK(Spreadsheet!C572)),LEN(Spreadsheet!X572)&gt;0,LEN(Spreadsheet!X572)=5,ISNUMBER(VALUE(Spreadsheet!X572))))</f>
        <v>1</v>
      </c>
      <c r="BD572" s="5" t="b">
        <f>OR(ISBLANK(Spreadsheet!Z572),LEN(Spreadsheet!Z572)&lt;=50)</f>
        <v>1</v>
      </c>
      <c r="BE572" s="5" t="b">
        <f>ISBLANK(Spreadsheet!AA572)</f>
        <v>1</v>
      </c>
      <c r="BF572" s="5" t="b">
        <f>ISBLANK(Spreadsheet!AB572)</f>
        <v>1</v>
      </c>
      <c r="BG572" s="5" t="b">
        <f>IF(ISERROR(DATEVALUE(TEXT(Spreadsheet!AC572,"mm/dd/yyyy")) &gt; DATEVALUE(TEXT(Spreadsheet!J572,"mm/dd/yyyy"))),IF(OR(AND(ISBLANK(Spreadsheet!AC572),ISBLANK(Spreadsheet!C572)),AND(NOT(ISBLANK(Spreadsheet!C572)),ISBLANK(Spreadsheet!AC572),NOT(ISBLANK(Spreadsheet!D572)))),TRUE,FALSE),IF(DATEVALUE(TEXT(Spreadsheet!AC572,"mm/dd/yyyy")) &gt; DATEVALUE(TEXT(Spreadsheet!J572,"mm/dd/yyyy")),TRUE,FALSE))</f>
        <v>1</v>
      </c>
      <c r="BH572" s="5" t="b">
        <f>OR(AND(ISBLANK(Spreadsheet!C572),ISBLANK(Spreadsheet!AE572)),AND(NOT(ISBLANK(Spreadsheet!C572)),NOT(ISBLANK(Spreadsheet!D572)),ISBLANK(Spreadsheet!AE572)),AND(NOT(ISBLANK(Spreadsheet!C572)),ISBLANK(Spreadsheet!D572),NOT(ISBLANK(Spreadsheet!AE572)),LEN(Spreadsheet!AE572)&lt;=100))</f>
        <v>1</v>
      </c>
      <c r="BI572" s="5" t="b">
        <f t="array" ref="BI572">IF(ISBLANK(Spreadsheet!AF572),TRUE,ISNUMBER(MATCH(TRUE,EXACT(Spreadsheet!AF572,CobraShortReasons),0)))</f>
        <v>1</v>
      </c>
      <c r="BJ572" s="5" t="b">
        <f ca="1">IF(ISERROR(DATEVALUE(TEXT(Spreadsheet!AG572,"mm/dd/yyyy")) &gt; TODAY()),IF(ISBLANK(Spreadsheet!AG572),TRUE,FALSE),IF(DATEVALUE(TEXT(Spreadsheet!AG572,"mm/dd/yyyy")) &gt; TODAY(),FALSE,TRUE))</f>
        <v>1</v>
      </c>
      <c r="BK572" s="5" t="b">
        <f>OR(ISBLANK(Spreadsheet!AH572),LEN(Spreadsheet!AH572)&lt;=25)</f>
        <v>1</v>
      </c>
      <c r="BL572" s="5" t="b">
        <f t="array" aca="1" ref="BL572" ca="1">IF(ISBLANK(Spreadsheet!AI572),TRUE,ISNUMBER(MATCH(TRUE,EXACT(Spreadsheet!AI572,INDIRECT(Spreadsheet!$D$2)),0)))</f>
        <v>1</v>
      </c>
      <c r="BM572" s="5" t="b">
        <f t="array" aca="1" ref="BM572" ca="1">IF(ISBLANK(Spreadsheet!AJ572),TRUE,ISNUMBER(MATCH(TRUE,EXACT(Spreadsheet!AJ572,INDIRECT(Spreadsheet!BJ572)),0)))</f>
        <v>1</v>
      </c>
      <c r="BN572" s="5" t="b">
        <f t="array" ref="BN572">IF(ISBLANK(Spreadsheet!AK572),TRUE,ISNUMBER(MATCH(TRUE,EXACT(Spreadsheet!AK572,DentalPlans),0)))</f>
        <v>1</v>
      </c>
      <c r="BO572" s="5" t="b">
        <f t="array" aca="1" ref="BO572" ca="1">IF(ISBLANK(Spreadsheet!AL572),TRUE,ISNUMBER(MATCH(TRUE,EXACT(Spreadsheet!AL572,INDIRECT(Spreadsheet!BK572)),0)))</f>
        <v>1</v>
      </c>
      <c r="BP572" s="5" t="b">
        <f t="array" ref="BP572">IF(ISBLANK(Spreadsheet!AM572),TRUE,ISNUMBER(MATCH(TRUE,EXACT(Spreadsheet!AM572,VisionPlans),0)))</f>
        <v>1</v>
      </c>
      <c r="BQ572" s="5" t="b">
        <f t="array" aca="1" ref="BQ572" ca="1">IF(ISBLANK(Spreadsheet!AN572),TRUE,ISNUMBER(MATCH(TRUE,EXACT(Spreadsheet!AN572,INDIRECT(Spreadsheet!BL572)),0)))</f>
        <v>1</v>
      </c>
      <c r="BR572" s="5" t="b">
        <f t="array" ref="BR572">IF(ISBLANK(Spreadsheet!AO572),TRUE,ISNUMBER(MATCH(TRUE,EXACT(Spreadsheet!AO572,LifeBenefitClasses),0)))</f>
        <v>1</v>
      </c>
      <c r="BS572" s="5" t="b">
        <f>IF(OR(ISBLANK(Spreadsheet!AO572), Spreadsheet!AO572="Waive"),IF(ISBLANK(Spreadsheet!AP572),TRUE,FALSE),IF(OR(AND(NOT(ISBLANK(Spreadsheet!AO572)),ISBLANK(Spreadsheet!AP572)),NOT(ISNUMBER(VALUE(Spreadsheet!AP572)))),FALSE,IF(OR(AND(Spreadsheet!AP572&lt;6,MOD(Spreadsheet!AP572*10,5)=0), MOD(Spreadsheet!AP572,5000)=0),TRUE,FALSE)))</f>
        <v>1</v>
      </c>
      <c r="BT572" s="5" t="b">
        <f t="array" ref="BT572">IF(ISBLANK(Spreadsheet!AQ572),TRUE,ISNUMBER(MATCH(TRUE,EXACT(Spreadsheet!AQ572,EnrollWaive),0)))</f>
        <v>1</v>
      </c>
      <c r="BU572" s="5" t="b">
        <f t="array" ref="BU572">IF(ISBLANK(Spreadsheet!AR572),TRUE,ISNUMBER(MATCH(TRUE,EXACT(Spreadsheet!AR572,LifeBenefitClasses),0)))</f>
        <v>1</v>
      </c>
      <c r="BV572" s="5" t="b">
        <f>IF(OR(ISBLANK(Spreadsheet!AR572), Spreadsheet!AR572="Waive"),IF(ISBLANK(Spreadsheet!AS572),TRUE,FALSE),IF(OR(AND(NOT(ISBLANK(Spreadsheet!AR572)),ISBLANK(Spreadsheet!AS572)),NOT(ISNUMBER(VALUE(Spreadsheet!AS572)))),FALSE,IF(OR(AND(Spreadsheet!AS572&lt;6,MOD(Spreadsheet!AS572*10,5)=0), MOD(Spreadsheet!AS572,10000)=0),TRUE,FALSE)))</f>
        <v>1</v>
      </c>
      <c r="BW572" s="5" t="b">
        <f t="array" ref="BW572">IF(ISBLANK(Spreadsheet!AT572),TRUE,ISNUMBER(MATCH(TRUE,EXACT(Spreadsheet!AT572,LifeBenefitClasses),0)))</f>
        <v>1</v>
      </c>
      <c r="BX572" s="5" t="b">
        <f>IF(OR(ISBLANK(Spreadsheet!AT572), Spreadsheet!AT572="Waive"),IF(ISBLANK(Spreadsheet!AU572),TRUE,FALSE),IF(OR(AND(NOT(ISBLANK(Spreadsheet!AT572)),ISBLANK(Spreadsheet!AU572)),NOT(ISNUMBER(VALUE(Spreadsheet!AU572)))),FALSE,IF(AND(NOT(OR(ISBLANK(Spreadsheet!AT572),Spreadsheet!AT572="Waive")),NOT(OR(ISBLANK(Spreadsheet!AR572),Spreadsheet!AR572="Waive")),MOD(Spreadsheet!AU572,5000)=0, Spreadsheet!AU572&lt;=(Spreadsheet!AS572*0.5)),TRUE,FALSE)))</f>
        <v>1</v>
      </c>
      <c r="BY572" s="5" t="b">
        <f t="array" ref="BY572">IF(ISBLANK(Spreadsheet!AV572),TRUE,ISNUMBER(MATCH(TRUE,EXACT(Spreadsheet!AV572,EnrollWaive),0)))</f>
        <v>1</v>
      </c>
      <c r="BZ572" s="5" t="b">
        <f t="array" ref="BZ572">IF(ISBLANK(Spreadsheet!AW572),TRUE,ISNUMBER(MATCH(TRUE,EXACT(Spreadsheet!AW572,LifeBenefitClasses),0)))</f>
        <v>1</v>
      </c>
      <c r="CA572" s="5" t="b">
        <f t="array" ref="CA572">IF(ISBLANK(Spreadsheet!AX572),TRUE,ISNUMBER(MATCH(TRUE,EXACT(Spreadsheet!AX572,LifeBenefitClasses),0)))</f>
        <v>1</v>
      </c>
      <c r="CB572" s="5" t="b">
        <f t="array" ref="CB572">IF(ISBLANK(Spreadsheet!AY572),TRUE,ISNUMBER(MATCH(TRUE,EXACT(Spreadsheet!AY572,LifeBenefitClasses),0)))</f>
        <v>1</v>
      </c>
      <c r="CC572" s="5" t="b">
        <f t="array" ref="CC572">IF(ISBLANK(Spreadsheet!AZ572),TRUE,ISNUMBER(MATCH(TRUE,EXACT(Spreadsheet!AZ572,LifeBenefitClasses),0)))</f>
        <v>1</v>
      </c>
      <c r="CD572" s="5" t="b">
        <f t="array" ref="CD572">IF(ISBLANK(Spreadsheet!BA572),TRUE,ISNUMBER(MATCH(TRUE,EXACT(Spreadsheet!BA572,LifeBenefitClasses),0)))</f>
        <v>1</v>
      </c>
      <c r="CE572" s="5" t="b">
        <f>IF(OR(ISBLANK(Spreadsheet!BA572), Spreadsheet!BA572="Waive"),IF(ISBLANK(Spreadsheet!BB572),TRUE,FALSE),IF(OR(AND(NOT(ISBLANK(Spreadsheet!BA572)),ISBLANK(Spreadsheet!BB572)),NOT(ISNUMBER(VALUE(Spreadsheet!BB572))),ISBLANK(Spreadsheet!BC572),NOT(ISNUMBER(VALUE(Spreadsheet!BC572)))),FALSE,IF(AND(Spreadsheet!BB572&gt;=50000,Spreadsheet!BB572&lt;=250000,MOD(Spreadsheet!BB572,10000)=0,Spreadsheet!BB572&lt;=(10*Spreadsheet!BC572)),TRUE,FALSE)))</f>
        <v>1</v>
      </c>
      <c r="CF572" s="5" t="b">
        <f>IF(NOT(ISBLANK(Spreadsheet!BC572)),AND(ISNUMBER(VALUE(Spreadsheet!BC572)),Spreadsheet!BC572&gt;0),AND(OR(ISBLANK(Spreadsheet!AO572),Spreadsheet!AO572="Waive",AND(NOT(OR(ISBLANK(Spreadsheet!AO572),Spreadsheet!AO572="Waive")),Spreadsheet!AP572&gt;=6)),OR(ISBLANK(Spreadsheet!AR572),AND(NOT(OR(ISBLANK(Spreadsheet!AR572),Spreadsheet!AR572="Waive")),Spreadsheet!AS572&gt;=6)),OR(ISBLANK(Spreadsheet!AW572)),OR(ISBLANK(Spreadsheet!AX572)),OR(ISBLANK(Spreadsheet!AY572)),OR(ISBLANK(Spreadsheet!AZ572)),OR(ISBLANK(Spreadsheet!BA572),Spreadsheet!BA572="Waive")))</f>
        <v>1</v>
      </c>
      <c r="CG572" s="5" t="b">
        <f t="shared" ca="1" si="39"/>
        <v>1</v>
      </c>
    </row>
    <row r="573" spans="8:85" x14ac:dyDescent="0.3">
      <c r="H573" s="5">
        <f t="shared" ca="1" si="40"/>
        <v>2</v>
      </c>
      <c r="I573" s="5" t="str">
        <f t="shared" ca="1" si="38"/>
        <v/>
      </c>
      <c r="J573" s="5" t="str">
        <f>IF(AND(NOT(ISBLANK(Spreadsheet!C573)),ISBLANK(Spreadsheet!D573)),Spreadsheet!F573&amp;" "&amp;Spreadsheet!H573,"")</f>
        <v/>
      </c>
      <c r="K573" s="5">
        <f>IF(AND(NOT(ISBLANK(Spreadsheet!C573)),ISBLANK(Spreadsheet!D573)),COUNTIFS(Spreadsheet!E574:E$786,"=Child",Spreadsheet!C574:C$786, "="&amp;Spreadsheet!C573) + COUNTIFS(Spreadsheet!E574:E$786,"=Step-child",Spreadsheet!C574:C$786, "="&amp;Spreadsheet!C573),0)</f>
        <v>0</v>
      </c>
      <c r="L573" s="5">
        <f>IF(NOT(ISBLANK(J573)),COUNTIFS(Spreadsheet!E574:E$786,"=Wife",Spreadsheet!C574:C$786, "="&amp;Spreadsheet!C573) + COUNTIFS(Spreadsheet!E574:E$786,"=Husband",Spreadsheet!C574:C$786, "="&amp;Spreadsheet!C573),0)</f>
        <v>0</v>
      </c>
      <c r="M573" s="5">
        <f>IF(NOT(ISBLANK(Spreadsheet!AJ573)),VLOOKUP(Spreadsheet!AJ573,'Drop Downs'!$P$2:$R$16,3,FALSE),0)</f>
        <v>0</v>
      </c>
      <c r="N573" s="5">
        <f>IF(NOT(ISBLANK(Spreadsheet!AJ573)), VLOOKUP(Spreadsheet!AJ573,'Drop Downs'!$P$2:$R$16,2,FALSE),0)</f>
        <v>0</v>
      </c>
      <c r="O573" s="5">
        <f>IF(NOT(ISBLANK(Spreadsheet!AL573)),VLOOKUP(Spreadsheet!AL573,'Drop Downs'!$P$2:$R$16,3,FALSE), 0)</f>
        <v>0</v>
      </c>
      <c r="P573" s="5">
        <f>IF(NOT(ISBLANK(Spreadsheet!AL573)),VLOOKUP(Spreadsheet!AL573,'Drop Downs'!$P$2:$R$16,2,FALSE),0)</f>
        <v>0</v>
      </c>
      <c r="Q573" s="5">
        <f>IF(NOT(ISBLANK(Spreadsheet!AN573)),VLOOKUP(Spreadsheet!AN573,'Drop Downs'!$P$2:$R$16,3,FALSE),0)</f>
        <v>0</v>
      </c>
      <c r="R573" s="5">
        <f>IF(NOT(ISBLANK(Spreadsheet!AN573)),VLOOKUP(Spreadsheet!AN573,'Drop Downs'!$P$2:$R$16,2,FALSE),0)</f>
        <v>0</v>
      </c>
      <c r="S573" s="5" t="str">
        <f>IF(OR(M573&gt;K573,N573&gt;L573,O573&gt;K573, Q573&gt;K573,N573&gt;L573, P573&gt;L573, R573&gt;L573),"Member currently has a coverage election over what he/she needs.  Please add more dependents or adjust the coverage election.","")&amp;(IF(AND(NOT(ISBLANK(Spreadsheet!C573)),NOT(ISBLANK(Spreadsheet!D573)),ISBLANK(Spreadsheet!E573)),"Dependent lacks a relationship to member.Please select one from the drop-down.",""))</f>
        <v/>
      </c>
      <c r="T573" s="5" t="b">
        <f t="shared" si="41"/>
        <v>1</v>
      </c>
      <c r="U573" s="5" t="b">
        <f>OR(ISBLANK(Spreadsheet!C573),IF(NOT(ISBLANK(Spreadsheet!D573)),NOT(ISBLANK(Spreadsheet!E573)),TRUE))</f>
        <v>1</v>
      </c>
      <c r="V573" s="5" t="b">
        <f>OR(ISBLANK(Spreadsheet!C573), NOT(ISBLANK(Spreadsheet!I573)))</f>
        <v>1</v>
      </c>
      <c r="W573" s="5" t="b">
        <f>OR(ISBLANK(Spreadsheet!D573),NOT(ISBLANK(Spreadsheet!C573)))</f>
        <v>1</v>
      </c>
      <c r="X573" s="155" t="str">
        <f>REPT("0",MIN(FIND({1,2,3,4,5,6,7,8,9},Spreadsheet!C573&amp;"123456789"))-1)&amp;IF(ISBLANK(Spreadsheet!C573),"",SUMPRODUCT(MID(0&amp;Spreadsheet!C573,LARGE(INDEX(ISNUMBER(--MID(Spreadsheet!C573,ROW($1:$225),1))*
 ROW($1:$225),0),ROW($1:$225))+1,1)*10^ROW($1:$225)/10))</f>
        <v/>
      </c>
      <c r="Y573" s="5" t="b">
        <f>IF(NOT(ISBLANK(Spreadsheet!C573)),IF(AND(ISNUMBER(VALUE(Spreadsheet!C573)), LEN(Spreadsheet!C573)=9),TRUE,FALSE),TRUE)</f>
        <v>1</v>
      </c>
      <c r="Z573" s="155" t="str">
        <f>REPT("0",MIN(FIND({1,2,3,4,5,6,7,8,9},Spreadsheet!D573&amp;"123456789"))-1)&amp;IF(ISBLANK(Spreadsheet!D573),"",SUMPRODUCT(MID(0&amp;Spreadsheet!D573,LARGE(INDEX(ISNUMBER(--MID(Spreadsheet!D573,ROW($1:$225),1))*
 ROW($1:$225),0),ROW($1:$225))+1,1)*10^ROW($1:$225)/10))</f>
        <v/>
      </c>
      <c r="AA573" s="5" t="b">
        <f>IF(AND(NOT(ISBLANK(Spreadsheet!D573)),NOT(ISBLANK(Spreadsheet!C573))),IF(AND(ISNUMBER(VALUE(Spreadsheet!D573)), LEN(Spreadsheet!D573)=9),TRUE,FALSE),IF(AND(NOT(ISBLANK(Spreadsheet!D573)),ISBLANK(Spreadsheet!C573)),FALSE,TRUE))</f>
        <v>1</v>
      </c>
      <c r="AB573" s="5" t="b">
        <f>OR(ISBLANK(Spreadsheet!Y573),IF(NOT(ISBLANK(Spreadsheet!Y573)),LEN(Spreadsheet!Y573)=10,ISNUMBER(VALUE(Spreadsheet!Y573))))</f>
        <v>1</v>
      </c>
      <c r="AC573" s="5" t="b">
        <f>OR(ISBLANK(Spreadsheet!AI573), AND(NOT(ISBLANK(Spreadsheet!AJ573)), NOT(ISNUMBER(SEARCH("Waive",Spreadsheet!AJ573)))))</f>
        <v>1</v>
      </c>
      <c r="AD573" s="5" t="b">
        <f>OR(ISBLANK(Spreadsheet!AK573), AND(NOT(ISBLANK(Spreadsheet!AL573)), NOT(ISNUMBER(SEARCH("Waive",Spreadsheet!AL573)))))</f>
        <v>1</v>
      </c>
      <c r="AE573" s="5" t="b">
        <f>OR(ISBLANK(Spreadsheet!AM573), AND(NOT(ISBLANK(Spreadsheet!AN573)), NOT(ISNUMBER(SEARCH("Waive", Spreadsheet!AN573)))))</f>
        <v>1</v>
      </c>
      <c r="AF573" s="5" t="b">
        <f>OR(ISBLANK(Spreadsheet!C573), NOT(ISBLANK(Spreadsheet!D573)),NOT(ISBLANK(Spreadsheet!L573)))</f>
        <v>1</v>
      </c>
      <c r="AG573" s="5" t="b">
        <f>IF(AND(NOT(ISBLANK(Spreadsheet!C573)), NOT(ISBLANK(Spreadsheet!D573)),Spreadsheet!C573&lt;&gt;Spreadsheet!D573),IF(ISERROR(VLOOKUP(Spreadsheet!C573, Spreadsheet!$C$6:'Spreadsheet'!$C572,1,FALSE)), FALSE, TRUE),TRUE)</f>
        <v>1</v>
      </c>
      <c r="AH573" s="5" t="b">
        <f>Spreadsheet!$B$2=Spreadsheet!AD573</f>
        <v>1</v>
      </c>
      <c r="AI573" s="5" t="b">
        <f>IF(ISBLANK(Spreadsheet!G573),TRUE,IF(OR(LEN(Spreadsheet!G573)&gt;1,ISNUMBER(VALUE(Spreadsheet!G573))),FALSE,TRUE))</f>
        <v>1</v>
      </c>
      <c r="AJ573" s="5" t="b">
        <f>OR(ISBLANK(Spreadsheet!C573), NOT(ISBLANK(Spreadsheet!B573)), NOT(ISBLANK(Spreadsheet!D573)))</f>
        <v>1</v>
      </c>
      <c r="AK573" s="5" t="b">
        <f t="array" ref="AK573">IF(OR(AND(ISBLANK(Spreadsheet!E573),ISBLANK(Spreadsheet!D573),NOT(ISBLANK(Spreadsheet!C573))),AND(ISBLANK(Spreadsheet!E573),ISBLANK(Spreadsheet!D573),ISBLANK(Spreadsheet!C573))),TRUE,ISNUMBER(MATCH(TRUE,EXACT(Spreadsheet!E573,Relationships),0)))</f>
        <v>1</v>
      </c>
      <c r="AL573" s="5" t="b">
        <f>IF(NOT(ISBLANK(Spreadsheet!C573)),IF(OR(ISBLANK(Spreadsheet!F573),LEN(Spreadsheet!F573)&gt;40),FALSE,TRUE),TRUE)</f>
        <v>1</v>
      </c>
      <c r="AM573" s="5" t="b">
        <f>IF(NOT(ISBLANK(Spreadsheet!C573)),IF(OR(ISBLANK(Spreadsheet!H573),LEN(Spreadsheet!H573)&gt;40),FALSE,TRUE),TRUE)</f>
        <v>1</v>
      </c>
      <c r="AN573" s="5" t="b">
        <f t="array" ref="AN573">IF(ISBLANK(Spreadsheet!I573),TRUE,ISNUMBER(MATCH(TRUE,EXACT(Spreadsheet!I573,GenderValues),0)))</f>
        <v>1</v>
      </c>
      <c r="AO573" s="5" t="b">
        <f ca="1">IF(ISERROR(DATEVALUE(TEXT(Spreadsheet!J573,"mm/dd/yyyy")) &gt; TODAY()),IF(AND(ISBLANK(Spreadsheet!J573),ISBLANK(Spreadsheet!C573)),TRUE,FALSE),IF(DATEVALUE(TEXT(Spreadsheet!J573,"mm/dd/yyyy")) &gt; TODAY(),FALSE,TRUE))</f>
        <v>1</v>
      </c>
      <c r="AP573" s="5" t="b">
        <f>OR(ISBLANK(Spreadsheet!K573),LEN(Spreadsheet!K573)&lt;=100)</f>
        <v>1</v>
      </c>
      <c r="AQ573" s="5" t="b">
        <f t="array" ref="AQ573">IF(OR(AND(ISBLANK(Spreadsheet!L573),ISBLANK(Spreadsheet!C573)),AND(NOT(ISBLANK(Spreadsheet!C573)),NOT(ISBLANK(Spreadsheet!D573)))),TRUE,ISNUMBER(MATCH(TRUE,EXACT(Spreadsheet!L573,MaritalStatus),0)))</f>
        <v>1</v>
      </c>
      <c r="AR573" s="5" t="b">
        <f ca="1">IF(ISERROR(DATEVALUE(TEXT(Spreadsheet!M573,"mm/dd/yyyy")) &gt; TODAY()),IF(ISBLANK(Spreadsheet!M573),TRUE,FALSE),IF(DATEVALUE(TEXT(Spreadsheet!M573,"mm/dd/yyyy")) &gt; TODAY(),FALSE,TRUE))</f>
        <v>1</v>
      </c>
      <c r="AS573" s="5" t="b">
        <f>OR(ISBLANK(Spreadsheet!N573),LEN(Spreadsheet!N573)&lt;=100)</f>
        <v>1</v>
      </c>
      <c r="AT573" s="5" t="b">
        <f>OR(ISBLANK(Spreadsheet!O573),UPPER(Spreadsheet!O573)="YES")</f>
        <v>1</v>
      </c>
      <c r="AU573" s="5" t="b">
        <f>OR(ISBLANK(Spreadsheet!P573),UPPER(Spreadsheet!P573)="YES")</f>
        <v>1</v>
      </c>
      <c r="AV573" s="5" t="b">
        <f t="array" ref="AV573">IF(ISBLANK(Spreadsheet!Q573),TRUE,ISNUMBER(MATCH(TRUE,EXACT(Spreadsheet!Q573,OnGroupsPriorIns),0)))</f>
        <v>1</v>
      </c>
      <c r="AW573" s="5" t="b">
        <f>OR(ISBLANK(Spreadsheet!R573),UPPER(Spreadsheet!R573)="YES")</f>
        <v>1</v>
      </c>
      <c r="AX573" s="5" t="b">
        <f>OR(ISBLANK(Spreadsheet!S573),UPPER(Spreadsheet!S573)="YES")</f>
        <v>1</v>
      </c>
      <c r="AY573" s="5" t="b">
        <f>OR(AND(ISBLANK(Spreadsheet!C573),LEN(Spreadsheet!T573)=0),AND(NOT(ISBLANK(Spreadsheet!C573)),LEN(Spreadsheet!T573)&gt;0,LEN(Spreadsheet!T573)&lt;=50))</f>
        <v>1</v>
      </c>
      <c r="AZ573" s="5" t="b">
        <f>OR(LEN(Spreadsheet!U573)=0,AND(LEN(Spreadsheet!U573)&gt;0,LEN(Spreadsheet!U573)&lt;=50))</f>
        <v>1</v>
      </c>
      <c r="BA573" s="5" t="b">
        <f>OR(AND(ISBLANK(Spreadsheet!C573),LEN(Spreadsheet!V573)=0),AND(NOT(ISBLANK(Spreadsheet!C573)),LEN(Spreadsheet!V573)&gt;0,LEN(Spreadsheet!V573)&lt;=50))</f>
        <v>1</v>
      </c>
      <c r="BB573" s="5" t="b">
        <f t="array" ref="BB573">IF(AND(ISBLANK(Spreadsheet!C573),LEN(Spreadsheet!W573)=0),TRUE,ISNUMBER(MATCH(TRUE,EXACT(Spreadsheet!W573,States),0)))</f>
        <v>1</v>
      </c>
      <c r="BC573" s="5" t="b">
        <f>OR(AND(ISBLANK(Spreadsheet!C573),LEN(Spreadsheet!X573)=0),AND(NOT(ISBLANK(Spreadsheet!C573)),LEN(Spreadsheet!X573)&gt;0,LEN(Spreadsheet!X573)=5,ISNUMBER(VALUE(Spreadsheet!X573))))</f>
        <v>1</v>
      </c>
      <c r="BD573" s="5" t="b">
        <f>OR(ISBLANK(Spreadsheet!Z573),LEN(Spreadsheet!Z573)&lt;=50)</f>
        <v>1</v>
      </c>
      <c r="BE573" s="5" t="b">
        <f>ISBLANK(Spreadsheet!AA573)</f>
        <v>1</v>
      </c>
      <c r="BF573" s="5" t="b">
        <f>ISBLANK(Spreadsheet!AB573)</f>
        <v>1</v>
      </c>
      <c r="BG573" s="5" t="b">
        <f>IF(ISERROR(DATEVALUE(TEXT(Spreadsheet!AC573,"mm/dd/yyyy")) &gt; DATEVALUE(TEXT(Spreadsheet!J573,"mm/dd/yyyy"))),IF(OR(AND(ISBLANK(Spreadsheet!AC573),ISBLANK(Spreadsheet!C573)),AND(NOT(ISBLANK(Spreadsheet!C573)),ISBLANK(Spreadsheet!AC573),NOT(ISBLANK(Spreadsheet!D573)))),TRUE,FALSE),IF(DATEVALUE(TEXT(Spreadsheet!AC573,"mm/dd/yyyy")) &gt; DATEVALUE(TEXT(Spreadsheet!J573,"mm/dd/yyyy")),TRUE,FALSE))</f>
        <v>1</v>
      </c>
      <c r="BH573" s="5" t="b">
        <f>OR(AND(ISBLANK(Spreadsheet!C573),ISBLANK(Spreadsheet!AE573)),AND(NOT(ISBLANK(Spreadsheet!C573)),NOT(ISBLANK(Spreadsheet!D573)),ISBLANK(Spreadsheet!AE573)),AND(NOT(ISBLANK(Spreadsheet!C573)),ISBLANK(Spreadsheet!D573),NOT(ISBLANK(Spreadsheet!AE573)),LEN(Spreadsheet!AE573)&lt;=100))</f>
        <v>1</v>
      </c>
      <c r="BI573" s="5" t="b">
        <f t="array" ref="BI573">IF(ISBLANK(Spreadsheet!AF573),TRUE,ISNUMBER(MATCH(TRUE,EXACT(Spreadsheet!AF573,CobraShortReasons),0)))</f>
        <v>1</v>
      </c>
      <c r="BJ573" s="5" t="b">
        <f ca="1">IF(ISERROR(DATEVALUE(TEXT(Spreadsheet!AG573,"mm/dd/yyyy")) &gt; TODAY()),IF(ISBLANK(Spreadsheet!AG573),TRUE,FALSE),IF(DATEVALUE(TEXT(Spreadsheet!AG573,"mm/dd/yyyy")) &gt; TODAY(),FALSE,TRUE))</f>
        <v>1</v>
      </c>
      <c r="BK573" s="5" t="b">
        <f>OR(ISBLANK(Spreadsheet!AH573),LEN(Spreadsheet!AH573)&lt;=25)</f>
        <v>1</v>
      </c>
      <c r="BL573" s="5" t="b">
        <f t="array" aca="1" ref="BL573" ca="1">IF(ISBLANK(Spreadsheet!AI573),TRUE,ISNUMBER(MATCH(TRUE,EXACT(Spreadsheet!AI573,INDIRECT(Spreadsheet!$D$2)),0)))</f>
        <v>1</v>
      </c>
      <c r="BM573" s="5" t="b">
        <f t="array" aca="1" ref="BM573" ca="1">IF(ISBLANK(Spreadsheet!AJ573),TRUE,ISNUMBER(MATCH(TRUE,EXACT(Spreadsheet!AJ573,INDIRECT(Spreadsheet!BJ573)),0)))</f>
        <v>1</v>
      </c>
      <c r="BN573" s="5" t="b">
        <f t="array" ref="BN573">IF(ISBLANK(Spreadsheet!AK573),TRUE,ISNUMBER(MATCH(TRUE,EXACT(Spreadsheet!AK573,DentalPlans),0)))</f>
        <v>1</v>
      </c>
      <c r="BO573" s="5" t="b">
        <f t="array" aca="1" ref="BO573" ca="1">IF(ISBLANK(Spreadsheet!AL573),TRUE,ISNUMBER(MATCH(TRUE,EXACT(Spreadsheet!AL573,INDIRECT(Spreadsheet!BK573)),0)))</f>
        <v>1</v>
      </c>
      <c r="BP573" s="5" t="b">
        <f t="array" ref="BP573">IF(ISBLANK(Spreadsheet!AM573),TRUE,ISNUMBER(MATCH(TRUE,EXACT(Spreadsheet!AM573,VisionPlans),0)))</f>
        <v>1</v>
      </c>
      <c r="BQ573" s="5" t="b">
        <f t="array" aca="1" ref="BQ573" ca="1">IF(ISBLANK(Spreadsheet!AN573),TRUE,ISNUMBER(MATCH(TRUE,EXACT(Spreadsheet!AN573,INDIRECT(Spreadsheet!BL573)),0)))</f>
        <v>1</v>
      </c>
      <c r="BR573" s="5" t="b">
        <f t="array" ref="BR573">IF(ISBLANK(Spreadsheet!AO573),TRUE,ISNUMBER(MATCH(TRUE,EXACT(Spreadsheet!AO573,LifeBenefitClasses),0)))</f>
        <v>1</v>
      </c>
      <c r="BS573" s="5" t="b">
        <f>IF(OR(ISBLANK(Spreadsheet!AO573), Spreadsheet!AO573="Waive"),IF(ISBLANK(Spreadsheet!AP573),TRUE,FALSE),IF(OR(AND(NOT(ISBLANK(Spreadsheet!AO573)),ISBLANK(Spreadsheet!AP573)),NOT(ISNUMBER(VALUE(Spreadsheet!AP573)))),FALSE,IF(OR(AND(Spreadsheet!AP573&lt;6,MOD(Spreadsheet!AP573*10,5)=0), MOD(Spreadsheet!AP573,5000)=0),TRUE,FALSE)))</f>
        <v>1</v>
      </c>
      <c r="BT573" s="5" t="b">
        <f t="array" ref="BT573">IF(ISBLANK(Spreadsheet!AQ573),TRUE,ISNUMBER(MATCH(TRUE,EXACT(Spreadsheet!AQ573,EnrollWaive),0)))</f>
        <v>1</v>
      </c>
      <c r="BU573" s="5" t="b">
        <f t="array" ref="BU573">IF(ISBLANK(Spreadsheet!AR573),TRUE,ISNUMBER(MATCH(TRUE,EXACT(Spreadsheet!AR573,LifeBenefitClasses),0)))</f>
        <v>1</v>
      </c>
      <c r="BV573" s="5" t="b">
        <f>IF(OR(ISBLANK(Spreadsheet!AR573), Spreadsheet!AR573="Waive"),IF(ISBLANK(Spreadsheet!AS573),TRUE,FALSE),IF(OR(AND(NOT(ISBLANK(Spreadsheet!AR573)),ISBLANK(Spreadsheet!AS573)),NOT(ISNUMBER(VALUE(Spreadsheet!AS573)))),FALSE,IF(OR(AND(Spreadsheet!AS573&lt;6,MOD(Spreadsheet!AS573*10,5)=0), MOD(Spreadsheet!AS573,10000)=0),TRUE,FALSE)))</f>
        <v>1</v>
      </c>
      <c r="BW573" s="5" t="b">
        <f t="array" ref="BW573">IF(ISBLANK(Spreadsheet!AT573),TRUE,ISNUMBER(MATCH(TRUE,EXACT(Spreadsheet!AT573,LifeBenefitClasses),0)))</f>
        <v>1</v>
      </c>
      <c r="BX573" s="5" t="b">
        <f>IF(OR(ISBLANK(Spreadsheet!AT573), Spreadsheet!AT573="Waive"),IF(ISBLANK(Spreadsheet!AU573),TRUE,FALSE),IF(OR(AND(NOT(ISBLANK(Spreadsheet!AT573)),ISBLANK(Spreadsheet!AU573)),NOT(ISNUMBER(VALUE(Spreadsheet!AU573)))),FALSE,IF(AND(NOT(OR(ISBLANK(Spreadsheet!AT573),Spreadsheet!AT573="Waive")),NOT(OR(ISBLANK(Spreadsheet!AR573),Spreadsheet!AR573="Waive")),MOD(Spreadsheet!AU573,5000)=0, Spreadsheet!AU573&lt;=(Spreadsheet!AS573*0.5)),TRUE,FALSE)))</f>
        <v>1</v>
      </c>
      <c r="BY573" s="5" t="b">
        <f t="array" ref="BY573">IF(ISBLANK(Spreadsheet!AV573),TRUE,ISNUMBER(MATCH(TRUE,EXACT(Spreadsheet!AV573,EnrollWaive),0)))</f>
        <v>1</v>
      </c>
      <c r="BZ573" s="5" t="b">
        <f t="array" ref="BZ573">IF(ISBLANK(Spreadsheet!AW573),TRUE,ISNUMBER(MATCH(TRUE,EXACT(Spreadsheet!AW573,LifeBenefitClasses),0)))</f>
        <v>1</v>
      </c>
      <c r="CA573" s="5" t="b">
        <f t="array" ref="CA573">IF(ISBLANK(Spreadsheet!AX573),TRUE,ISNUMBER(MATCH(TRUE,EXACT(Spreadsheet!AX573,LifeBenefitClasses),0)))</f>
        <v>1</v>
      </c>
      <c r="CB573" s="5" t="b">
        <f t="array" ref="CB573">IF(ISBLANK(Spreadsheet!AY573),TRUE,ISNUMBER(MATCH(TRUE,EXACT(Spreadsheet!AY573,LifeBenefitClasses),0)))</f>
        <v>1</v>
      </c>
      <c r="CC573" s="5" t="b">
        <f t="array" ref="CC573">IF(ISBLANK(Spreadsheet!AZ573),TRUE,ISNUMBER(MATCH(TRUE,EXACT(Spreadsheet!AZ573,LifeBenefitClasses),0)))</f>
        <v>1</v>
      </c>
      <c r="CD573" s="5" t="b">
        <f t="array" ref="CD573">IF(ISBLANK(Spreadsheet!BA573),TRUE,ISNUMBER(MATCH(TRUE,EXACT(Spreadsheet!BA573,LifeBenefitClasses),0)))</f>
        <v>1</v>
      </c>
      <c r="CE573" s="5" t="b">
        <f>IF(OR(ISBLANK(Spreadsheet!BA573), Spreadsheet!BA573="Waive"),IF(ISBLANK(Spreadsheet!BB573),TRUE,FALSE),IF(OR(AND(NOT(ISBLANK(Spreadsheet!BA573)),ISBLANK(Spreadsheet!BB573)),NOT(ISNUMBER(VALUE(Spreadsheet!BB573))),ISBLANK(Spreadsheet!BC573),NOT(ISNUMBER(VALUE(Spreadsheet!BC573)))),FALSE,IF(AND(Spreadsheet!BB573&gt;=50000,Spreadsheet!BB573&lt;=250000,MOD(Spreadsheet!BB573,10000)=0,Spreadsheet!BB573&lt;=(10*Spreadsheet!BC573)),TRUE,FALSE)))</f>
        <v>1</v>
      </c>
      <c r="CF573" s="5" t="b">
        <f>IF(NOT(ISBLANK(Spreadsheet!BC573)),AND(ISNUMBER(VALUE(Spreadsheet!BC573)),Spreadsheet!BC573&gt;0),AND(OR(ISBLANK(Spreadsheet!AO573),Spreadsheet!AO573="Waive",AND(NOT(OR(ISBLANK(Spreadsheet!AO573),Spreadsheet!AO573="Waive")),Spreadsheet!AP573&gt;=6)),OR(ISBLANK(Spreadsheet!AR573),AND(NOT(OR(ISBLANK(Spreadsheet!AR573),Spreadsheet!AR573="Waive")),Spreadsheet!AS573&gt;=6)),OR(ISBLANK(Spreadsheet!AW573)),OR(ISBLANK(Spreadsheet!AX573)),OR(ISBLANK(Spreadsheet!AY573)),OR(ISBLANK(Spreadsheet!AZ573)),OR(ISBLANK(Spreadsheet!BA573),Spreadsheet!BA573="Waive")))</f>
        <v>1</v>
      </c>
      <c r="CG573" s="5" t="b">
        <f t="shared" ca="1" si="39"/>
        <v>1</v>
      </c>
    </row>
    <row r="574" spans="8:85" x14ac:dyDescent="0.3">
      <c r="H574" s="5">
        <f t="shared" ca="1" si="40"/>
        <v>2</v>
      </c>
      <c r="I574" s="5" t="str">
        <f t="shared" ca="1" si="38"/>
        <v/>
      </c>
      <c r="J574" s="5" t="str">
        <f>IF(AND(NOT(ISBLANK(Spreadsheet!C574)),ISBLANK(Spreadsheet!D574)),Spreadsheet!F574&amp;" "&amp;Spreadsheet!H574,"")</f>
        <v/>
      </c>
      <c r="K574" s="5">
        <f>IF(AND(NOT(ISBLANK(Spreadsheet!C574)),ISBLANK(Spreadsheet!D574)),COUNTIFS(Spreadsheet!E575:E$786,"=Child",Spreadsheet!C575:C$786, "="&amp;Spreadsheet!C574) + COUNTIFS(Spreadsheet!E575:E$786,"=Step-child",Spreadsheet!C575:C$786, "="&amp;Spreadsheet!C574),0)</f>
        <v>0</v>
      </c>
      <c r="L574" s="5">
        <f>IF(NOT(ISBLANK(J574)),COUNTIFS(Spreadsheet!E575:E$786,"=Wife",Spreadsheet!C575:C$786, "="&amp;Spreadsheet!C574) + COUNTIFS(Spreadsheet!E575:E$786,"=Husband",Spreadsheet!C575:C$786, "="&amp;Spreadsheet!C574),0)</f>
        <v>0</v>
      </c>
      <c r="M574" s="5">
        <f>IF(NOT(ISBLANK(Spreadsheet!AJ574)),VLOOKUP(Spreadsheet!AJ574,'Drop Downs'!$P$2:$R$16,3,FALSE),0)</f>
        <v>0</v>
      </c>
      <c r="N574" s="5">
        <f>IF(NOT(ISBLANK(Spreadsheet!AJ574)), VLOOKUP(Spreadsheet!AJ574,'Drop Downs'!$P$2:$R$16,2,FALSE),0)</f>
        <v>0</v>
      </c>
      <c r="O574" s="5">
        <f>IF(NOT(ISBLANK(Spreadsheet!AL574)),VLOOKUP(Spreadsheet!AL574,'Drop Downs'!$P$2:$R$16,3,FALSE), 0)</f>
        <v>0</v>
      </c>
      <c r="P574" s="5">
        <f>IF(NOT(ISBLANK(Spreadsheet!AL574)),VLOOKUP(Spreadsheet!AL574,'Drop Downs'!$P$2:$R$16,2,FALSE),0)</f>
        <v>0</v>
      </c>
      <c r="Q574" s="5">
        <f>IF(NOT(ISBLANK(Spreadsheet!AN574)),VLOOKUP(Spreadsheet!AN574,'Drop Downs'!$P$2:$R$16,3,FALSE),0)</f>
        <v>0</v>
      </c>
      <c r="R574" s="5">
        <f>IF(NOT(ISBLANK(Spreadsheet!AN574)),VLOOKUP(Spreadsheet!AN574,'Drop Downs'!$P$2:$R$16,2,FALSE),0)</f>
        <v>0</v>
      </c>
      <c r="S574" s="5" t="str">
        <f>IF(OR(M574&gt;K574,N574&gt;L574,O574&gt;K574, Q574&gt;K574,N574&gt;L574, P574&gt;L574, R574&gt;L574),"Member currently has a coverage election over what he/she needs.  Please add more dependents or adjust the coverage election.","")&amp;(IF(AND(NOT(ISBLANK(Spreadsheet!C574)),NOT(ISBLANK(Spreadsheet!D574)),ISBLANK(Spreadsheet!E574)),"Dependent lacks a relationship to member.Please select one from the drop-down.",""))</f>
        <v/>
      </c>
      <c r="T574" s="5" t="b">
        <f t="shared" si="41"/>
        <v>1</v>
      </c>
      <c r="U574" s="5" t="b">
        <f>OR(ISBLANK(Spreadsheet!C574),IF(NOT(ISBLANK(Spreadsheet!D574)),NOT(ISBLANK(Spreadsheet!E574)),TRUE))</f>
        <v>1</v>
      </c>
      <c r="V574" s="5" t="b">
        <f>OR(ISBLANK(Spreadsheet!C574), NOT(ISBLANK(Spreadsheet!I574)))</f>
        <v>1</v>
      </c>
      <c r="W574" s="5" t="b">
        <f>OR(ISBLANK(Spreadsheet!D574),NOT(ISBLANK(Spreadsheet!C574)))</f>
        <v>1</v>
      </c>
      <c r="X574" s="155" t="str">
        <f>REPT("0",MIN(FIND({1,2,3,4,5,6,7,8,9},Spreadsheet!C574&amp;"123456789"))-1)&amp;IF(ISBLANK(Spreadsheet!C574),"",SUMPRODUCT(MID(0&amp;Spreadsheet!C574,LARGE(INDEX(ISNUMBER(--MID(Spreadsheet!C574,ROW($1:$225),1))*
 ROW($1:$225),0),ROW($1:$225))+1,1)*10^ROW($1:$225)/10))</f>
        <v/>
      </c>
      <c r="Y574" s="5" t="b">
        <f>IF(NOT(ISBLANK(Spreadsheet!C574)),IF(AND(ISNUMBER(VALUE(Spreadsheet!C574)), LEN(Spreadsheet!C574)=9),TRUE,FALSE),TRUE)</f>
        <v>1</v>
      </c>
      <c r="Z574" s="155" t="str">
        <f>REPT("0",MIN(FIND({1,2,3,4,5,6,7,8,9},Spreadsheet!D574&amp;"123456789"))-1)&amp;IF(ISBLANK(Spreadsheet!D574),"",SUMPRODUCT(MID(0&amp;Spreadsheet!D574,LARGE(INDEX(ISNUMBER(--MID(Spreadsheet!D574,ROW($1:$225),1))*
 ROW($1:$225),0),ROW($1:$225))+1,1)*10^ROW($1:$225)/10))</f>
        <v/>
      </c>
      <c r="AA574" s="5" t="b">
        <f>IF(AND(NOT(ISBLANK(Spreadsheet!D574)),NOT(ISBLANK(Spreadsheet!C574))),IF(AND(ISNUMBER(VALUE(Spreadsheet!D574)), LEN(Spreadsheet!D574)=9),TRUE,FALSE),IF(AND(NOT(ISBLANK(Spreadsheet!D574)),ISBLANK(Spreadsheet!C574)),FALSE,TRUE))</f>
        <v>1</v>
      </c>
      <c r="AB574" s="5" t="b">
        <f>OR(ISBLANK(Spreadsheet!Y574),IF(NOT(ISBLANK(Spreadsheet!Y574)),LEN(Spreadsheet!Y574)=10,ISNUMBER(VALUE(Spreadsheet!Y574))))</f>
        <v>1</v>
      </c>
      <c r="AC574" s="5" t="b">
        <f>OR(ISBLANK(Spreadsheet!AI574), AND(NOT(ISBLANK(Spreadsheet!AJ574)), NOT(ISNUMBER(SEARCH("Waive",Spreadsheet!AJ574)))))</f>
        <v>1</v>
      </c>
      <c r="AD574" s="5" t="b">
        <f>OR(ISBLANK(Spreadsheet!AK574), AND(NOT(ISBLANK(Spreadsheet!AL574)), NOT(ISNUMBER(SEARCH("Waive",Spreadsheet!AL574)))))</f>
        <v>1</v>
      </c>
      <c r="AE574" s="5" t="b">
        <f>OR(ISBLANK(Spreadsheet!AM574), AND(NOT(ISBLANK(Spreadsheet!AN574)), NOT(ISNUMBER(SEARCH("Waive", Spreadsheet!AN574)))))</f>
        <v>1</v>
      </c>
      <c r="AF574" s="5" t="b">
        <f>OR(ISBLANK(Spreadsheet!C574), NOT(ISBLANK(Spreadsheet!D574)),NOT(ISBLANK(Spreadsheet!L574)))</f>
        <v>1</v>
      </c>
      <c r="AG574" s="5" t="b">
        <f>IF(AND(NOT(ISBLANK(Spreadsheet!C574)), NOT(ISBLANK(Spreadsheet!D574)),Spreadsheet!C574&lt;&gt;Spreadsheet!D574),IF(ISERROR(VLOOKUP(Spreadsheet!C574, Spreadsheet!$C$6:'Spreadsheet'!$C573,1,FALSE)), FALSE, TRUE),TRUE)</f>
        <v>1</v>
      </c>
      <c r="AH574" s="5" t="b">
        <f>Spreadsheet!$B$2=Spreadsheet!AD574</f>
        <v>1</v>
      </c>
      <c r="AI574" s="5" t="b">
        <f>IF(ISBLANK(Spreadsheet!G574),TRUE,IF(OR(LEN(Spreadsheet!G574)&gt;1,ISNUMBER(VALUE(Spreadsheet!G574))),FALSE,TRUE))</f>
        <v>1</v>
      </c>
      <c r="AJ574" s="5" t="b">
        <f>OR(ISBLANK(Spreadsheet!C574), NOT(ISBLANK(Spreadsheet!B574)), NOT(ISBLANK(Spreadsheet!D574)))</f>
        <v>1</v>
      </c>
      <c r="AK574" s="5" t="b">
        <f t="array" ref="AK574">IF(OR(AND(ISBLANK(Spreadsheet!E574),ISBLANK(Spreadsheet!D574),NOT(ISBLANK(Spreadsheet!C574))),AND(ISBLANK(Spreadsheet!E574),ISBLANK(Spreadsheet!D574),ISBLANK(Spreadsheet!C574))),TRUE,ISNUMBER(MATCH(TRUE,EXACT(Spreadsheet!E574,Relationships),0)))</f>
        <v>1</v>
      </c>
      <c r="AL574" s="5" t="b">
        <f>IF(NOT(ISBLANK(Spreadsheet!C574)),IF(OR(ISBLANK(Spreadsheet!F574),LEN(Spreadsheet!F574)&gt;40),FALSE,TRUE),TRUE)</f>
        <v>1</v>
      </c>
      <c r="AM574" s="5" t="b">
        <f>IF(NOT(ISBLANK(Spreadsheet!C574)),IF(OR(ISBLANK(Spreadsheet!H574),LEN(Spreadsheet!H574)&gt;40),FALSE,TRUE),TRUE)</f>
        <v>1</v>
      </c>
      <c r="AN574" s="5" t="b">
        <f t="array" ref="AN574">IF(ISBLANK(Spreadsheet!I574),TRUE,ISNUMBER(MATCH(TRUE,EXACT(Spreadsheet!I574,GenderValues),0)))</f>
        <v>1</v>
      </c>
      <c r="AO574" s="5" t="b">
        <f ca="1">IF(ISERROR(DATEVALUE(TEXT(Spreadsheet!J574,"mm/dd/yyyy")) &gt; TODAY()),IF(AND(ISBLANK(Spreadsheet!J574),ISBLANK(Spreadsheet!C574)),TRUE,FALSE),IF(DATEVALUE(TEXT(Spreadsheet!J574,"mm/dd/yyyy")) &gt; TODAY(),FALSE,TRUE))</f>
        <v>1</v>
      </c>
      <c r="AP574" s="5" t="b">
        <f>OR(ISBLANK(Spreadsheet!K574),LEN(Spreadsheet!K574)&lt;=100)</f>
        <v>1</v>
      </c>
      <c r="AQ574" s="5" t="b">
        <f t="array" ref="AQ574">IF(OR(AND(ISBLANK(Spreadsheet!L574),ISBLANK(Spreadsheet!C574)),AND(NOT(ISBLANK(Spreadsheet!C574)),NOT(ISBLANK(Spreadsheet!D574)))),TRUE,ISNUMBER(MATCH(TRUE,EXACT(Spreadsheet!L574,MaritalStatus),0)))</f>
        <v>1</v>
      </c>
      <c r="AR574" s="5" t="b">
        <f ca="1">IF(ISERROR(DATEVALUE(TEXT(Spreadsheet!M574,"mm/dd/yyyy")) &gt; TODAY()),IF(ISBLANK(Spreadsheet!M574),TRUE,FALSE),IF(DATEVALUE(TEXT(Spreadsheet!M574,"mm/dd/yyyy")) &gt; TODAY(),FALSE,TRUE))</f>
        <v>1</v>
      </c>
      <c r="AS574" s="5" t="b">
        <f>OR(ISBLANK(Spreadsheet!N574),LEN(Spreadsheet!N574)&lt;=100)</f>
        <v>1</v>
      </c>
      <c r="AT574" s="5" t="b">
        <f>OR(ISBLANK(Spreadsheet!O574),UPPER(Spreadsheet!O574)="YES")</f>
        <v>1</v>
      </c>
      <c r="AU574" s="5" t="b">
        <f>OR(ISBLANK(Spreadsheet!P574),UPPER(Spreadsheet!P574)="YES")</f>
        <v>1</v>
      </c>
      <c r="AV574" s="5" t="b">
        <f t="array" ref="AV574">IF(ISBLANK(Spreadsheet!Q574),TRUE,ISNUMBER(MATCH(TRUE,EXACT(Spreadsheet!Q574,OnGroupsPriorIns),0)))</f>
        <v>1</v>
      </c>
      <c r="AW574" s="5" t="b">
        <f>OR(ISBLANK(Spreadsheet!R574),UPPER(Spreadsheet!R574)="YES")</f>
        <v>1</v>
      </c>
      <c r="AX574" s="5" t="b">
        <f>OR(ISBLANK(Spreadsheet!S574),UPPER(Spreadsheet!S574)="YES")</f>
        <v>1</v>
      </c>
      <c r="AY574" s="5" t="b">
        <f>OR(AND(ISBLANK(Spreadsheet!C574),LEN(Spreadsheet!T574)=0),AND(NOT(ISBLANK(Spreadsheet!C574)),LEN(Spreadsheet!T574)&gt;0,LEN(Spreadsheet!T574)&lt;=50))</f>
        <v>1</v>
      </c>
      <c r="AZ574" s="5" t="b">
        <f>OR(LEN(Spreadsheet!U574)=0,AND(LEN(Spreadsheet!U574)&gt;0,LEN(Spreadsheet!U574)&lt;=50))</f>
        <v>1</v>
      </c>
      <c r="BA574" s="5" t="b">
        <f>OR(AND(ISBLANK(Spreadsheet!C574),LEN(Spreadsheet!V574)=0),AND(NOT(ISBLANK(Spreadsheet!C574)),LEN(Spreadsheet!V574)&gt;0,LEN(Spreadsheet!V574)&lt;=50))</f>
        <v>1</v>
      </c>
      <c r="BB574" s="5" t="b">
        <f t="array" ref="BB574">IF(AND(ISBLANK(Spreadsheet!C574),LEN(Spreadsheet!W574)=0),TRUE,ISNUMBER(MATCH(TRUE,EXACT(Spreadsheet!W574,States),0)))</f>
        <v>1</v>
      </c>
      <c r="BC574" s="5" t="b">
        <f>OR(AND(ISBLANK(Spreadsheet!C574),LEN(Spreadsheet!X574)=0),AND(NOT(ISBLANK(Spreadsheet!C574)),LEN(Spreadsheet!X574)&gt;0,LEN(Spreadsheet!X574)=5,ISNUMBER(VALUE(Spreadsheet!X574))))</f>
        <v>1</v>
      </c>
      <c r="BD574" s="5" t="b">
        <f>OR(ISBLANK(Spreadsheet!Z574),LEN(Spreadsheet!Z574)&lt;=50)</f>
        <v>1</v>
      </c>
      <c r="BE574" s="5" t="b">
        <f>ISBLANK(Spreadsheet!AA574)</f>
        <v>1</v>
      </c>
      <c r="BF574" s="5" t="b">
        <f>ISBLANK(Spreadsheet!AB574)</f>
        <v>1</v>
      </c>
      <c r="BG574" s="5" t="b">
        <f>IF(ISERROR(DATEVALUE(TEXT(Spreadsheet!AC574,"mm/dd/yyyy")) &gt; DATEVALUE(TEXT(Spreadsheet!J574,"mm/dd/yyyy"))),IF(OR(AND(ISBLANK(Spreadsheet!AC574),ISBLANK(Spreadsheet!C574)),AND(NOT(ISBLANK(Spreadsheet!C574)),ISBLANK(Spreadsheet!AC574),NOT(ISBLANK(Spreadsheet!D574)))),TRUE,FALSE),IF(DATEVALUE(TEXT(Spreadsheet!AC574,"mm/dd/yyyy")) &gt; DATEVALUE(TEXT(Spreadsheet!J574,"mm/dd/yyyy")),TRUE,FALSE))</f>
        <v>1</v>
      </c>
      <c r="BH574" s="5" t="b">
        <f>OR(AND(ISBLANK(Spreadsheet!C574),ISBLANK(Spreadsheet!AE574)),AND(NOT(ISBLANK(Spreadsheet!C574)),NOT(ISBLANK(Spreadsheet!D574)),ISBLANK(Spreadsheet!AE574)),AND(NOT(ISBLANK(Spreadsheet!C574)),ISBLANK(Spreadsheet!D574),NOT(ISBLANK(Spreadsheet!AE574)),LEN(Spreadsheet!AE574)&lt;=100))</f>
        <v>1</v>
      </c>
      <c r="BI574" s="5" t="b">
        <f t="array" ref="BI574">IF(ISBLANK(Spreadsheet!AF574),TRUE,ISNUMBER(MATCH(TRUE,EXACT(Spreadsheet!AF574,CobraShortReasons),0)))</f>
        <v>1</v>
      </c>
      <c r="BJ574" s="5" t="b">
        <f ca="1">IF(ISERROR(DATEVALUE(TEXT(Spreadsheet!AG574,"mm/dd/yyyy")) &gt; TODAY()),IF(ISBLANK(Spreadsheet!AG574),TRUE,FALSE),IF(DATEVALUE(TEXT(Spreadsheet!AG574,"mm/dd/yyyy")) &gt; TODAY(),FALSE,TRUE))</f>
        <v>1</v>
      </c>
      <c r="BK574" s="5" t="b">
        <f>OR(ISBLANK(Spreadsheet!AH574),LEN(Spreadsheet!AH574)&lt;=25)</f>
        <v>1</v>
      </c>
      <c r="BL574" s="5" t="b">
        <f t="array" aca="1" ref="BL574" ca="1">IF(ISBLANK(Spreadsheet!AI574),TRUE,ISNUMBER(MATCH(TRUE,EXACT(Spreadsheet!AI574,INDIRECT(Spreadsheet!$D$2)),0)))</f>
        <v>1</v>
      </c>
      <c r="BM574" s="5" t="b">
        <f t="array" aca="1" ref="BM574" ca="1">IF(ISBLANK(Spreadsheet!AJ574),TRUE,ISNUMBER(MATCH(TRUE,EXACT(Spreadsheet!AJ574,INDIRECT(Spreadsheet!BJ574)),0)))</f>
        <v>1</v>
      </c>
      <c r="BN574" s="5" t="b">
        <f t="array" ref="BN574">IF(ISBLANK(Spreadsheet!AK574),TRUE,ISNUMBER(MATCH(TRUE,EXACT(Spreadsheet!AK574,DentalPlans),0)))</f>
        <v>1</v>
      </c>
      <c r="BO574" s="5" t="b">
        <f t="array" aca="1" ref="BO574" ca="1">IF(ISBLANK(Spreadsheet!AL574),TRUE,ISNUMBER(MATCH(TRUE,EXACT(Spreadsheet!AL574,INDIRECT(Spreadsheet!BK574)),0)))</f>
        <v>1</v>
      </c>
      <c r="BP574" s="5" t="b">
        <f t="array" ref="BP574">IF(ISBLANK(Spreadsheet!AM574),TRUE,ISNUMBER(MATCH(TRUE,EXACT(Spreadsheet!AM574,VisionPlans),0)))</f>
        <v>1</v>
      </c>
      <c r="BQ574" s="5" t="b">
        <f t="array" aca="1" ref="BQ574" ca="1">IF(ISBLANK(Spreadsheet!AN574),TRUE,ISNUMBER(MATCH(TRUE,EXACT(Spreadsheet!AN574,INDIRECT(Spreadsheet!BL574)),0)))</f>
        <v>1</v>
      </c>
      <c r="BR574" s="5" t="b">
        <f t="array" ref="BR574">IF(ISBLANK(Spreadsheet!AO574),TRUE,ISNUMBER(MATCH(TRUE,EXACT(Spreadsheet!AO574,LifeBenefitClasses),0)))</f>
        <v>1</v>
      </c>
      <c r="BS574" s="5" t="b">
        <f>IF(OR(ISBLANK(Spreadsheet!AO574), Spreadsheet!AO574="Waive"),IF(ISBLANK(Spreadsheet!AP574),TRUE,FALSE),IF(OR(AND(NOT(ISBLANK(Spreadsheet!AO574)),ISBLANK(Spreadsheet!AP574)),NOT(ISNUMBER(VALUE(Spreadsheet!AP574)))),FALSE,IF(OR(AND(Spreadsheet!AP574&lt;6,MOD(Spreadsheet!AP574*10,5)=0), MOD(Spreadsheet!AP574,5000)=0),TRUE,FALSE)))</f>
        <v>1</v>
      </c>
      <c r="BT574" s="5" t="b">
        <f t="array" ref="BT574">IF(ISBLANK(Spreadsheet!AQ574),TRUE,ISNUMBER(MATCH(TRUE,EXACT(Spreadsheet!AQ574,EnrollWaive),0)))</f>
        <v>1</v>
      </c>
      <c r="BU574" s="5" t="b">
        <f t="array" ref="BU574">IF(ISBLANK(Spreadsheet!AR574),TRUE,ISNUMBER(MATCH(TRUE,EXACT(Spreadsheet!AR574,LifeBenefitClasses),0)))</f>
        <v>1</v>
      </c>
      <c r="BV574" s="5" t="b">
        <f>IF(OR(ISBLANK(Spreadsheet!AR574), Spreadsheet!AR574="Waive"),IF(ISBLANK(Spreadsheet!AS574),TRUE,FALSE),IF(OR(AND(NOT(ISBLANK(Spreadsheet!AR574)),ISBLANK(Spreadsheet!AS574)),NOT(ISNUMBER(VALUE(Spreadsheet!AS574)))),FALSE,IF(OR(AND(Spreadsheet!AS574&lt;6,MOD(Spreadsheet!AS574*10,5)=0), MOD(Spreadsheet!AS574,10000)=0),TRUE,FALSE)))</f>
        <v>1</v>
      </c>
      <c r="BW574" s="5" t="b">
        <f t="array" ref="BW574">IF(ISBLANK(Spreadsheet!AT574),TRUE,ISNUMBER(MATCH(TRUE,EXACT(Spreadsheet!AT574,LifeBenefitClasses),0)))</f>
        <v>1</v>
      </c>
      <c r="BX574" s="5" t="b">
        <f>IF(OR(ISBLANK(Spreadsheet!AT574), Spreadsheet!AT574="Waive"),IF(ISBLANK(Spreadsheet!AU574),TRUE,FALSE),IF(OR(AND(NOT(ISBLANK(Spreadsheet!AT574)),ISBLANK(Spreadsheet!AU574)),NOT(ISNUMBER(VALUE(Spreadsheet!AU574)))),FALSE,IF(AND(NOT(OR(ISBLANK(Spreadsheet!AT574),Spreadsheet!AT574="Waive")),NOT(OR(ISBLANK(Spreadsheet!AR574),Spreadsheet!AR574="Waive")),MOD(Spreadsheet!AU574,5000)=0, Spreadsheet!AU574&lt;=(Spreadsheet!AS574*0.5)),TRUE,FALSE)))</f>
        <v>1</v>
      </c>
      <c r="BY574" s="5" t="b">
        <f t="array" ref="BY574">IF(ISBLANK(Spreadsheet!AV574),TRUE,ISNUMBER(MATCH(TRUE,EXACT(Spreadsheet!AV574,EnrollWaive),0)))</f>
        <v>1</v>
      </c>
      <c r="BZ574" s="5" t="b">
        <f t="array" ref="BZ574">IF(ISBLANK(Spreadsheet!AW574),TRUE,ISNUMBER(MATCH(TRUE,EXACT(Spreadsheet!AW574,LifeBenefitClasses),0)))</f>
        <v>1</v>
      </c>
      <c r="CA574" s="5" t="b">
        <f t="array" ref="CA574">IF(ISBLANK(Spreadsheet!AX574),TRUE,ISNUMBER(MATCH(TRUE,EXACT(Spreadsheet!AX574,LifeBenefitClasses),0)))</f>
        <v>1</v>
      </c>
      <c r="CB574" s="5" t="b">
        <f t="array" ref="CB574">IF(ISBLANK(Spreadsheet!AY574),TRUE,ISNUMBER(MATCH(TRUE,EXACT(Spreadsheet!AY574,LifeBenefitClasses),0)))</f>
        <v>1</v>
      </c>
      <c r="CC574" s="5" t="b">
        <f t="array" ref="CC574">IF(ISBLANK(Spreadsheet!AZ574),TRUE,ISNUMBER(MATCH(TRUE,EXACT(Spreadsheet!AZ574,LifeBenefitClasses),0)))</f>
        <v>1</v>
      </c>
      <c r="CD574" s="5" t="b">
        <f t="array" ref="CD574">IF(ISBLANK(Spreadsheet!BA574),TRUE,ISNUMBER(MATCH(TRUE,EXACT(Spreadsheet!BA574,LifeBenefitClasses),0)))</f>
        <v>1</v>
      </c>
      <c r="CE574" s="5" t="b">
        <f>IF(OR(ISBLANK(Spreadsheet!BA574), Spreadsheet!BA574="Waive"),IF(ISBLANK(Spreadsheet!BB574),TRUE,FALSE),IF(OR(AND(NOT(ISBLANK(Spreadsheet!BA574)),ISBLANK(Spreadsheet!BB574)),NOT(ISNUMBER(VALUE(Spreadsheet!BB574))),ISBLANK(Spreadsheet!BC574),NOT(ISNUMBER(VALUE(Spreadsheet!BC574)))),FALSE,IF(AND(Spreadsheet!BB574&gt;=50000,Spreadsheet!BB574&lt;=250000,MOD(Spreadsheet!BB574,10000)=0,Spreadsheet!BB574&lt;=(10*Spreadsheet!BC574)),TRUE,FALSE)))</f>
        <v>1</v>
      </c>
      <c r="CF574" s="5" t="b">
        <f>IF(NOT(ISBLANK(Spreadsheet!BC574)),AND(ISNUMBER(VALUE(Spreadsheet!BC574)),Spreadsheet!BC574&gt;0),AND(OR(ISBLANK(Spreadsheet!AO574),Spreadsheet!AO574="Waive",AND(NOT(OR(ISBLANK(Spreadsheet!AO574),Spreadsheet!AO574="Waive")),Spreadsheet!AP574&gt;=6)),OR(ISBLANK(Spreadsheet!AR574),AND(NOT(OR(ISBLANK(Spreadsheet!AR574),Spreadsheet!AR574="Waive")),Spreadsheet!AS574&gt;=6)),OR(ISBLANK(Spreadsheet!AW574)),OR(ISBLANK(Spreadsheet!AX574)),OR(ISBLANK(Spreadsheet!AY574)),OR(ISBLANK(Spreadsheet!AZ574)),OR(ISBLANK(Spreadsheet!BA574),Spreadsheet!BA574="Waive")))</f>
        <v>1</v>
      </c>
      <c r="CG574" s="5" t="b">
        <f t="shared" ca="1" si="39"/>
        <v>1</v>
      </c>
    </row>
    <row r="575" spans="8:85" x14ac:dyDescent="0.3">
      <c r="H575" s="5">
        <f t="shared" ca="1" si="40"/>
        <v>2</v>
      </c>
      <c r="I575" s="5" t="str">
        <f t="shared" ca="1" si="38"/>
        <v/>
      </c>
      <c r="J575" s="5" t="str">
        <f>IF(AND(NOT(ISBLANK(Spreadsheet!C575)),ISBLANK(Spreadsheet!D575)),Spreadsheet!F575&amp;" "&amp;Spreadsheet!H575,"")</f>
        <v/>
      </c>
      <c r="K575" s="5">
        <f>IF(AND(NOT(ISBLANK(Spreadsheet!C575)),ISBLANK(Spreadsheet!D575)),COUNTIFS(Spreadsheet!E576:E$786,"=Child",Spreadsheet!C576:C$786, "="&amp;Spreadsheet!C575) + COUNTIFS(Spreadsheet!E576:E$786,"=Step-child",Spreadsheet!C576:C$786, "="&amp;Spreadsheet!C575),0)</f>
        <v>0</v>
      </c>
      <c r="L575" s="5">
        <f>IF(NOT(ISBLANK(J575)),COUNTIFS(Spreadsheet!E576:E$786,"=Wife",Spreadsheet!C576:C$786, "="&amp;Spreadsheet!C575) + COUNTIFS(Spreadsheet!E576:E$786,"=Husband",Spreadsheet!C576:C$786, "="&amp;Spreadsheet!C575),0)</f>
        <v>0</v>
      </c>
      <c r="M575" s="5">
        <f>IF(NOT(ISBLANK(Spreadsheet!AJ575)),VLOOKUP(Spreadsheet!AJ575,'Drop Downs'!$P$2:$R$16,3,FALSE),0)</f>
        <v>0</v>
      </c>
      <c r="N575" s="5">
        <f>IF(NOT(ISBLANK(Spreadsheet!AJ575)), VLOOKUP(Spreadsheet!AJ575,'Drop Downs'!$P$2:$R$16,2,FALSE),0)</f>
        <v>0</v>
      </c>
      <c r="O575" s="5">
        <f>IF(NOT(ISBLANK(Spreadsheet!AL575)),VLOOKUP(Spreadsheet!AL575,'Drop Downs'!$P$2:$R$16,3,FALSE), 0)</f>
        <v>0</v>
      </c>
      <c r="P575" s="5">
        <f>IF(NOT(ISBLANK(Spreadsheet!AL575)),VLOOKUP(Spreadsheet!AL575,'Drop Downs'!$P$2:$R$16,2,FALSE),0)</f>
        <v>0</v>
      </c>
      <c r="Q575" s="5">
        <f>IF(NOT(ISBLANK(Spreadsheet!AN575)),VLOOKUP(Spreadsheet!AN575,'Drop Downs'!$P$2:$R$16,3,FALSE),0)</f>
        <v>0</v>
      </c>
      <c r="R575" s="5">
        <f>IF(NOT(ISBLANK(Spreadsheet!AN575)),VLOOKUP(Spreadsheet!AN575,'Drop Downs'!$P$2:$R$16,2,FALSE),0)</f>
        <v>0</v>
      </c>
      <c r="S575" s="5" t="str">
        <f>IF(OR(M575&gt;K575,N575&gt;L575,O575&gt;K575, Q575&gt;K575,N575&gt;L575, P575&gt;L575, R575&gt;L575),"Member currently has a coverage election over what he/she needs.  Please add more dependents or adjust the coverage election.","")&amp;(IF(AND(NOT(ISBLANK(Spreadsheet!C575)),NOT(ISBLANK(Spreadsheet!D575)),ISBLANK(Spreadsheet!E575)),"Dependent lacks a relationship to member.Please select one from the drop-down.",""))</f>
        <v/>
      </c>
      <c r="T575" s="5" t="b">
        <f t="shared" si="41"/>
        <v>1</v>
      </c>
      <c r="U575" s="5" t="b">
        <f>OR(ISBLANK(Spreadsheet!C575),IF(NOT(ISBLANK(Spreadsheet!D575)),NOT(ISBLANK(Spreadsheet!E575)),TRUE))</f>
        <v>1</v>
      </c>
      <c r="V575" s="5" t="b">
        <f>OR(ISBLANK(Spreadsheet!C575), NOT(ISBLANK(Spreadsheet!I575)))</f>
        <v>1</v>
      </c>
      <c r="W575" s="5" t="b">
        <f>OR(ISBLANK(Spreadsheet!D575),NOT(ISBLANK(Spreadsheet!C575)))</f>
        <v>1</v>
      </c>
      <c r="X575" s="155" t="str">
        <f>REPT("0",MIN(FIND({1,2,3,4,5,6,7,8,9},Spreadsheet!C575&amp;"123456789"))-1)&amp;IF(ISBLANK(Spreadsheet!C575),"",SUMPRODUCT(MID(0&amp;Spreadsheet!C575,LARGE(INDEX(ISNUMBER(--MID(Spreadsheet!C575,ROW($1:$225),1))*
 ROW($1:$225),0),ROW($1:$225))+1,1)*10^ROW($1:$225)/10))</f>
        <v/>
      </c>
      <c r="Y575" s="5" t="b">
        <f>IF(NOT(ISBLANK(Spreadsheet!C575)),IF(AND(ISNUMBER(VALUE(Spreadsheet!C575)), LEN(Spreadsheet!C575)=9),TRUE,FALSE),TRUE)</f>
        <v>1</v>
      </c>
      <c r="Z575" s="155" t="str">
        <f>REPT("0",MIN(FIND({1,2,3,4,5,6,7,8,9},Spreadsheet!D575&amp;"123456789"))-1)&amp;IF(ISBLANK(Spreadsheet!D575),"",SUMPRODUCT(MID(0&amp;Spreadsheet!D575,LARGE(INDEX(ISNUMBER(--MID(Spreadsheet!D575,ROW($1:$225),1))*
 ROW($1:$225),0),ROW($1:$225))+1,1)*10^ROW($1:$225)/10))</f>
        <v/>
      </c>
      <c r="AA575" s="5" t="b">
        <f>IF(AND(NOT(ISBLANK(Spreadsheet!D575)),NOT(ISBLANK(Spreadsheet!C575))),IF(AND(ISNUMBER(VALUE(Spreadsheet!D575)), LEN(Spreadsheet!D575)=9),TRUE,FALSE),IF(AND(NOT(ISBLANK(Spreadsheet!D575)),ISBLANK(Spreadsheet!C575)),FALSE,TRUE))</f>
        <v>1</v>
      </c>
      <c r="AB575" s="5" t="b">
        <f>OR(ISBLANK(Spreadsheet!Y575),IF(NOT(ISBLANK(Spreadsheet!Y575)),LEN(Spreadsheet!Y575)=10,ISNUMBER(VALUE(Spreadsheet!Y575))))</f>
        <v>1</v>
      </c>
      <c r="AC575" s="5" t="b">
        <f>OR(ISBLANK(Spreadsheet!AI575), AND(NOT(ISBLANK(Spreadsheet!AJ575)), NOT(ISNUMBER(SEARCH("Waive",Spreadsheet!AJ575)))))</f>
        <v>1</v>
      </c>
      <c r="AD575" s="5" t="b">
        <f>OR(ISBLANK(Spreadsheet!AK575), AND(NOT(ISBLANK(Spreadsheet!AL575)), NOT(ISNUMBER(SEARCH("Waive",Spreadsheet!AL575)))))</f>
        <v>1</v>
      </c>
      <c r="AE575" s="5" t="b">
        <f>OR(ISBLANK(Spreadsheet!AM575), AND(NOT(ISBLANK(Spreadsheet!AN575)), NOT(ISNUMBER(SEARCH("Waive", Spreadsheet!AN575)))))</f>
        <v>1</v>
      </c>
      <c r="AF575" s="5" t="b">
        <f>OR(ISBLANK(Spreadsheet!C575), NOT(ISBLANK(Spreadsheet!D575)),NOT(ISBLANK(Spreadsheet!L575)))</f>
        <v>1</v>
      </c>
      <c r="AG575" s="5" t="b">
        <f>IF(AND(NOT(ISBLANK(Spreadsheet!C575)), NOT(ISBLANK(Spreadsheet!D575)),Spreadsheet!C575&lt;&gt;Spreadsheet!D575),IF(ISERROR(VLOOKUP(Spreadsheet!C575, Spreadsheet!$C$6:'Spreadsheet'!$C574,1,FALSE)), FALSE, TRUE),TRUE)</f>
        <v>1</v>
      </c>
      <c r="AH575" s="5" t="b">
        <f>Spreadsheet!$B$2=Spreadsheet!AD575</f>
        <v>1</v>
      </c>
      <c r="AI575" s="5" t="b">
        <f>IF(ISBLANK(Spreadsheet!G575),TRUE,IF(OR(LEN(Spreadsheet!G575)&gt;1,ISNUMBER(VALUE(Spreadsheet!G575))),FALSE,TRUE))</f>
        <v>1</v>
      </c>
      <c r="AJ575" s="5" t="b">
        <f>OR(ISBLANK(Spreadsheet!C575), NOT(ISBLANK(Spreadsheet!B575)), NOT(ISBLANK(Spreadsheet!D575)))</f>
        <v>1</v>
      </c>
      <c r="AK575" s="5" t="b">
        <f t="array" ref="AK575">IF(OR(AND(ISBLANK(Spreadsheet!E575),ISBLANK(Spreadsheet!D575),NOT(ISBLANK(Spreadsheet!C575))),AND(ISBLANK(Spreadsheet!E575),ISBLANK(Spreadsheet!D575),ISBLANK(Spreadsheet!C575))),TRUE,ISNUMBER(MATCH(TRUE,EXACT(Spreadsheet!E575,Relationships),0)))</f>
        <v>1</v>
      </c>
      <c r="AL575" s="5" t="b">
        <f>IF(NOT(ISBLANK(Spreadsheet!C575)),IF(OR(ISBLANK(Spreadsheet!F575),LEN(Spreadsheet!F575)&gt;40),FALSE,TRUE),TRUE)</f>
        <v>1</v>
      </c>
      <c r="AM575" s="5" t="b">
        <f>IF(NOT(ISBLANK(Spreadsheet!C575)),IF(OR(ISBLANK(Spreadsheet!H575),LEN(Spreadsheet!H575)&gt;40),FALSE,TRUE),TRUE)</f>
        <v>1</v>
      </c>
      <c r="AN575" s="5" t="b">
        <f t="array" ref="AN575">IF(ISBLANK(Spreadsheet!I575),TRUE,ISNUMBER(MATCH(TRUE,EXACT(Spreadsheet!I575,GenderValues),0)))</f>
        <v>1</v>
      </c>
      <c r="AO575" s="5" t="b">
        <f ca="1">IF(ISERROR(DATEVALUE(TEXT(Spreadsheet!J575,"mm/dd/yyyy")) &gt; TODAY()),IF(AND(ISBLANK(Spreadsheet!J575),ISBLANK(Spreadsheet!C575)),TRUE,FALSE),IF(DATEVALUE(TEXT(Spreadsheet!J575,"mm/dd/yyyy")) &gt; TODAY(),FALSE,TRUE))</f>
        <v>1</v>
      </c>
      <c r="AP575" s="5" t="b">
        <f>OR(ISBLANK(Spreadsheet!K575),LEN(Spreadsheet!K575)&lt;=100)</f>
        <v>1</v>
      </c>
      <c r="AQ575" s="5" t="b">
        <f t="array" ref="AQ575">IF(OR(AND(ISBLANK(Spreadsheet!L575),ISBLANK(Spreadsheet!C575)),AND(NOT(ISBLANK(Spreadsheet!C575)),NOT(ISBLANK(Spreadsheet!D575)))),TRUE,ISNUMBER(MATCH(TRUE,EXACT(Spreadsheet!L575,MaritalStatus),0)))</f>
        <v>1</v>
      </c>
      <c r="AR575" s="5" t="b">
        <f ca="1">IF(ISERROR(DATEVALUE(TEXT(Spreadsheet!M575,"mm/dd/yyyy")) &gt; TODAY()),IF(ISBLANK(Spreadsheet!M575),TRUE,FALSE),IF(DATEVALUE(TEXT(Spreadsheet!M575,"mm/dd/yyyy")) &gt; TODAY(),FALSE,TRUE))</f>
        <v>1</v>
      </c>
      <c r="AS575" s="5" t="b">
        <f>OR(ISBLANK(Spreadsheet!N575),LEN(Spreadsheet!N575)&lt;=100)</f>
        <v>1</v>
      </c>
      <c r="AT575" s="5" t="b">
        <f>OR(ISBLANK(Spreadsheet!O575),UPPER(Spreadsheet!O575)="YES")</f>
        <v>1</v>
      </c>
      <c r="AU575" s="5" t="b">
        <f>OR(ISBLANK(Spreadsheet!P575),UPPER(Spreadsheet!P575)="YES")</f>
        <v>1</v>
      </c>
      <c r="AV575" s="5" t="b">
        <f t="array" ref="AV575">IF(ISBLANK(Spreadsheet!Q575),TRUE,ISNUMBER(MATCH(TRUE,EXACT(Spreadsheet!Q575,OnGroupsPriorIns),0)))</f>
        <v>1</v>
      </c>
      <c r="AW575" s="5" t="b">
        <f>OR(ISBLANK(Spreadsheet!R575),UPPER(Spreadsheet!R575)="YES")</f>
        <v>1</v>
      </c>
      <c r="AX575" s="5" t="b">
        <f>OR(ISBLANK(Spreadsheet!S575),UPPER(Spreadsheet!S575)="YES")</f>
        <v>1</v>
      </c>
      <c r="AY575" s="5" t="b">
        <f>OR(AND(ISBLANK(Spreadsheet!C575),LEN(Spreadsheet!T575)=0),AND(NOT(ISBLANK(Spreadsheet!C575)),LEN(Spreadsheet!T575)&gt;0,LEN(Spreadsheet!T575)&lt;=50))</f>
        <v>1</v>
      </c>
      <c r="AZ575" s="5" t="b">
        <f>OR(LEN(Spreadsheet!U575)=0,AND(LEN(Spreadsheet!U575)&gt;0,LEN(Spreadsheet!U575)&lt;=50))</f>
        <v>1</v>
      </c>
      <c r="BA575" s="5" t="b">
        <f>OR(AND(ISBLANK(Spreadsheet!C575),LEN(Spreadsheet!V575)=0),AND(NOT(ISBLANK(Spreadsheet!C575)),LEN(Spreadsheet!V575)&gt;0,LEN(Spreadsheet!V575)&lt;=50))</f>
        <v>1</v>
      </c>
      <c r="BB575" s="5" t="b">
        <f t="array" ref="BB575">IF(AND(ISBLANK(Spreadsheet!C575),LEN(Spreadsheet!W575)=0),TRUE,ISNUMBER(MATCH(TRUE,EXACT(Spreadsheet!W575,States),0)))</f>
        <v>1</v>
      </c>
      <c r="BC575" s="5" t="b">
        <f>OR(AND(ISBLANK(Spreadsheet!C575),LEN(Spreadsheet!X575)=0),AND(NOT(ISBLANK(Spreadsheet!C575)),LEN(Spreadsheet!X575)&gt;0,LEN(Spreadsheet!X575)=5,ISNUMBER(VALUE(Spreadsheet!X575))))</f>
        <v>1</v>
      </c>
      <c r="BD575" s="5" t="b">
        <f>OR(ISBLANK(Spreadsheet!Z575),LEN(Spreadsheet!Z575)&lt;=50)</f>
        <v>1</v>
      </c>
      <c r="BE575" s="5" t="b">
        <f>ISBLANK(Spreadsheet!AA575)</f>
        <v>1</v>
      </c>
      <c r="BF575" s="5" t="b">
        <f>ISBLANK(Spreadsheet!AB575)</f>
        <v>1</v>
      </c>
      <c r="BG575" s="5" t="b">
        <f>IF(ISERROR(DATEVALUE(TEXT(Spreadsheet!AC575,"mm/dd/yyyy")) &gt; DATEVALUE(TEXT(Spreadsheet!J575,"mm/dd/yyyy"))),IF(OR(AND(ISBLANK(Spreadsheet!AC575),ISBLANK(Spreadsheet!C575)),AND(NOT(ISBLANK(Spreadsheet!C575)),ISBLANK(Spreadsheet!AC575),NOT(ISBLANK(Spreadsheet!D575)))),TRUE,FALSE),IF(DATEVALUE(TEXT(Spreadsheet!AC575,"mm/dd/yyyy")) &gt; DATEVALUE(TEXT(Spreadsheet!J575,"mm/dd/yyyy")),TRUE,FALSE))</f>
        <v>1</v>
      </c>
      <c r="BH575" s="5" t="b">
        <f>OR(AND(ISBLANK(Spreadsheet!C575),ISBLANK(Spreadsheet!AE575)),AND(NOT(ISBLANK(Spreadsheet!C575)),NOT(ISBLANK(Spreadsheet!D575)),ISBLANK(Spreadsheet!AE575)),AND(NOT(ISBLANK(Spreadsheet!C575)),ISBLANK(Spreadsheet!D575),NOT(ISBLANK(Spreadsheet!AE575)),LEN(Spreadsheet!AE575)&lt;=100))</f>
        <v>1</v>
      </c>
      <c r="BI575" s="5" t="b">
        <f t="array" ref="BI575">IF(ISBLANK(Spreadsheet!AF575),TRUE,ISNUMBER(MATCH(TRUE,EXACT(Spreadsheet!AF575,CobraShortReasons),0)))</f>
        <v>1</v>
      </c>
      <c r="BJ575" s="5" t="b">
        <f ca="1">IF(ISERROR(DATEVALUE(TEXT(Spreadsheet!AG575,"mm/dd/yyyy")) &gt; TODAY()),IF(ISBLANK(Spreadsheet!AG575),TRUE,FALSE),IF(DATEVALUE(TEXT(Spreadsheet!AG575,"mm/dd/yyyy")) &gt; TODAY(),FALSE,TRUE))</f>
        <v>1</v>
      </c>
      <c r="BK575" s="5" t="b">
        <f>OR(ISBLANK(Spreadsheet!AH575),LEN(Spreadsheet!AH575)&lt;=25)</f>
        <v>1</v>
      </c>
      <c r="BL575" s="5" t="b">
        <f t="array" aca="1" ref="BL575" ca="1">IF(ISBLANK(Spreadsheet!AI575),TRUE,ISNUMBER(MATCH(TRUE,EXACT(Spreadsheet!AI575,INDIRECT(Spreadsheet!$D$2)),0)))</f>
        <v>1</v>
      </c>
      <c r="BM575" s="5" t="b">
        <f t="array" aca="1" ref="BM575" ca="1">IF(ISBLANK(Spreadsheet!AJ575),TRUE,ISNUMBER(MATCH(TRUE,EXACT(Spreadsheet!AJ575,INDIRECT(Spreadsheet!BJ575)),0)))</f>
        <v>1</v>
      </c>
      <c r="BN575" s="5" t="b">
        <f t="array" ref="BN575">IF(ISBLANK(Spreadsheet!AK575),TRUE,ISNUMBER(MATCH(TRUE,EXACT(Spreadsheet!AK575,DentalPlans),0)))</f>
        <v>1</v>
      </c>
      <c r="BO575" s="5" t="b">
        <f t="array" aca="1" ref="BO575" ca="1">IF(ISBLANK(Spreadsheet!AL575),TRUE,ISNUMBER(MATCH(TRUE,EXACT(Spreadsheet!AL575,INDIRECT(Spreadsheet!BK575)),0)))</f>
        <v>1</v>
      </c>
      <c r="BP575" s="5" t="b">
        <f t="array" ref="BP575">IF(ISBLANK(Spreadsheet!AM575),TRUE,ISNUMBER(MATCH(TRUE,EXACT(Spreadsheet!AM575,VisionPlans),0)))</f>
        <v>1</v>
      </c>
      <c r="BQ575" s="5" t="b">
        <f t="array" aca="1" ref="BQ575" ca="1">IF(ISBLANK(Spreadsheet!AN575),TRUE,ISNUMBER(MATCH(TRUE,EXACT(Spreadsheet!AN575,INDIRECT(Spreadsheet!BL575)),0)))</f>
        <v>1</v>
      </c>
      <c r="BR575" s="5" t="b">
        <f t="array" ref="BR575">IF(ISBLANK(Spreadsheet!AO575),TRUE,ISNUMBER(MATCH(TRUE,EXACT(Spreadsheet!AO575,LifeBenefitClasses),0)))</f>
        <v>1</v>
      </c>
      <c r="BS575" s="5" t="b">
        <f>IF(OR(ISBLANK(Spreadsheet!AO575), Spreadsheet!AO575="Waive"),IF(ISBLANK(Spreadsheet!AP575),TRUE,FALSE),IF(OR(AND(NOT(ISBLANK(Spreadsheet!AO575)),ISBLANK(Spreadsheet!AP575)),NOT(ISNUMBER(VALUE(Spreadsheet!AP575)))),FALSE,IF(OR(AND(Spreadsheet!AP575&lt;6,MOD(Spreadsheet!AP575*10,5)=0), MOD(Spreadsheet!AP575,5000)=0),TRUE,FALSE)))</f>
        <v>1</v>
      </c>
      <c r="BT575" s="5" t="b">
        <f t="array" ref="BT575">IF(ISBLANK(Spreadsheet!AQ575),TRUE,ISNUMBER(MATCH(TRUE,EXACT(Spreadsheet!AQ575,EnrollWaive),0)))</f>
        <v>1</v>
      </c>
      <c r="BU575" s="5" t="b">
        <f t="array" ref="BU575">IF(ISBLANK(Spreadsheet!AR575),TRUE,ISNUMBER(MATCH(TRUE,EXACT(Spreadsheet!AR575,LifeBenefitClasses),0)))</f>
        <v>1</v>
      </c>
      <c r="BV575" s="5" t="b">
        <f>IF(OR(ISBLANK(Spreadsheet!AR575), Spreadsheet!AR575="Waive"),IF(ISBLANK(Spreadsheet!AS575),TRUE,FALSE),IF(OR(AND(NOT(ISBLANK(Spreadsheet!AR575)),ISBLANK(Spreadsheet!AS575)),NOT(ISNUMBER(VALUE(Spreadsheet!AS575)))),FALSE,IF(OR(AND(Spreadsheet!AS575&lt;6,MOD(Spreadsheet!AS575*10,5)=0), MOD(Spreadsheet!AS575,10000)=0),TRUE,FALSE)))</f>
        <v>1</v>
      </c>
      <c r="BW575" s="5" t="b">
        <f t="array" ref="BW575">IF(ISBLANK(Spreadsheet!AT575),TRUE,ISNUMBER(MATCH(TRUE,EXACT(Spreadsheet!AT575,LifeBenefitClasses),0)))</f>
        <v>1</v>
      </c>
      <c r="BX575" s="5" t="b">
        <f>IF(OR(ISBLANK(Spreadsheet!AT575), Spreadsheet!AT575="Waive"),IF(ISBLANK(Spreadsheet!AU575),TRUE,FALSE),IF(OR(AND(NOT(ISBLANK(Spreadsheet!AT575)),ISBLANK(Spreadsheet!AU575)),NOT(ISNUMBER(VALUE(Spreadsheet!AU575)))),FALSE,IF(AND(NOT(OR(ISBLANK(Spreadsheet!AT575),Spreadsheet!AT575="Waive")),NOT(OR(ISBLANK(Spreadsheet!AR575),Spreadsheet!AR575="Waive")),MOD(Spreadsheet!AU575,5000)=0, Spreadsheet!AU575&lt;=(Spreadsheet!AS575*0.5)),TRUE,FALSE)))</f>
        <v>1</v>
      </c>
      <c r="BY575" s="5" t="b">
        <f t="array" ref="BY575">IF(ISBLANK(Spreadsheet!AV575),TRUE,ISNUMBER(MATCH(TRUE,EXACT(Spreadsheet!AV575,EnrollWaive),0)))</f>
        <v>1</v>
      </c>
      <c r="BZ575" s="5" t="b">
        <f t="array" ref="BZ575">IF(ISBLANK(Spreadsheet!AW575),TRUE,ISNUMBER(MATCH(TRUE,EXACT(Spreadsheet!AW575,LifeBenefitClasses),0)))</f>
        <v>1</v>
      </c>
      <c r="CA575" s="5" t="b">
        <f t="array" ref="CA575">IF(ISBLANK(Spreadsheet!AX575),TRUE,ISNUMBER(MATCH(TRUE,EXACT(Spreadsheet!AX575,LifeBenefitClasses),0)))</f>
        <v>1</v>
      </c>
      <c r="CB575" s="5" t="b">
        <f t="array" ref="CB575">IF(ISBLANK(Spreadsheet!AY575),TRUE,ISNUMBER(MATCH(TRUE,EXACT(Spreadsheet!AY575,LifeBenefitClasses),0)))</f>
        <v>1</v>
      </c>
      <c r="CC575" s="5" t="b">
        <f t="array" ref="CC575">IF(ISBLANK(Spreadsheet!AZ575),TRUE,ISNUMBER(MATCH(TRUE,EXACT(Spreadsheet!AZ575,LifeBenefitClasses),0)))</f>
        <v>1</v>
      </c>
      <c r="CD575" s="5" t="b">
        <f t="array" ref="CD575">IF(ISBLANK(Spreadsheet!BA575),TRUE,ISNUMBER(MATCH(TRUE,EXACT(Spreadsheet!BA575,LifeBenefitClasses),0)))</f>
        <v>1</v>
      </c>
      <c r="CE575" s="5" t="b">
        <f>IF(OR(ISBLANK(Spreadsheet!BA575), Spreadsheet!BA575="Waive"),IF(ISBLANK(Spreadsheet!BB575),TRUE,FALSE),IF(OR(AND(NOT(ISBLANK(Spreadsheet!BA575)),ISBLANK(Spreadsheet!BB575)),NOT(ISNUMBER(VALUE(Spreadsheet!BB575))),ISBLANK(Spreadsheet!BC575),NOT(ISNUMBER(VALUE(Spreadsheet!BC575)))),FALSE,IF(AND(Spreadsheet!BB575&gt;=50000,Spreadsheet!BB575&lt;=250000,MOD(Spreadsheet!BB575,10000)=0,Spreadsheet!BB575&lt;=(10*Spreadsheet!BC575)),TRUE,FALSE)))</f>
        <v>1</v>
      </c>
      <c r="CF575" s="5" t="b">
        <f>IF(NOT(ISBLANK(Spreadsheet!BC575)),AND(ISNUMBER(VALUE(Spreadsheet!BC575)),Spreadsheet!BC575&gt;0),AND(OR(ISBLANK(Spreadsheet!AO575),Spreadsheet!AO575="Waive",AND(NOT(OR(ISBLANK(Spreadsheet!AO575),Spreadsheet!AO575="Waive")),Spreadsheet!AP575&gt;=6)),OR(ISBLANK(Spreadsheet!AR575),AND(NOT(OR(ISBLANK(Spreadsheet!AR575),Spreadsheet!AR575="Waive")),Spreadsheet!AS575&gt;=6)),OR(ISBLANK(Spreadsheet!AW575)),OR(ISBLANK(Spreadsheet!AX575)),OR(ISBLANK(Spreadsheet!AY575)),OR(ISBLANK(Spreadsheet!AZ575)),OR(ISBLANK(Spreadsheet!BA575),Spreadsheet!BA575="Waive")))</f>
        <v>1</v>
      </c>
      <c r="CG575" s="5" t="b">
        <f t="shared" ca="1" si="39"/>
        <v>1</v>
      </c>
    </row>
    <row r="576" spans="8:85" x14ac:dyDescent="0.3">
      <c r="H576" s="5">
        <f t="shared" ca="1" si="40"/>
        <v>2</v>
      </c>
      <c r="I576" s="5" t="str">
        <f t="shared" ca="1" si="38"/>
        <v/>
      </c>
      <c r="J576" s="5" t="str">
        <f>IF(AND(NOT(ISBLANK(Spreadsheet!C576)),ISBLANK(Spreadsheet!D576)),Spreadsheet!F576&amp;" "&amp;Spreadsheet!H576,"")</f>
        <v/>
      </c>
      <c r="K576" s="5">
        <f>IF(AND(NOT(ISBLANK(Spreadsheet!C576)),ISBLANK(Spreadsheet!D576)),COUNTIFS(Spreadsheet!E577:E$786,"=Child",Spreadsheet!C577:C$786, "="&amp;Spreadsheet!C576) + COUNTIFS(Spreadsheet!E577:E$786,"=Step-child",Spreadsheet!C577:C$786, "="&amp;Spreadsheet!C576),0)</f>
        <v>0</v>
      </c>
      <c r="L576" s="5">
        <f>IF(NOT(ISBLANK(J576)),COUNTIFS(Spreadsheet!E577:E$786,"=Wife",Spreadsheet!C577:C$786, "="&amp;Spreadsheet!C576) + COUNTIFS(Spreadsheet!E577:E$786,"=Husband",Spreadsheet!C577:C$786, "="&amp;Spreadsheet!C576),0)</f>
        <v>0</v>
      </c>
      <c r="M576" s="5">
        <f>IF(NOT(ISBLANK(Spreadsheet!AJ576)),VLOOKUP(Spreadsheet!AJ576,'Drop Downs'!$P$2:$R$16,3,FALSE),0)</f>
        <v>0</v>
      </c>
      <c r="N576" s="5">
        <f>IF(NOT(ISBLANK(Spreadsheet!AJ576)), VLOOKUP(Spreadsheet!AJ576,'Drop Downs'!$P$2:$R$16,2,FALSE),0)</f>
        <v>0</v>
      </c>
      <c r="O576" s="5">
        <f>IF(NOT(ISBLANK(Spreadsheet!AL576)),VLOOKUP(Spreadsheet!AL576,'Drop Downs'!$P$2:$R$16,3,FALSE), 0)</f>
        <v>0</v>
      </c>
      <c r="P576" s="5">
        <f>IF(NOT(ISBLANK(Spreadsheet!AL576)),VLOOKUP(Spreadsheet!AL576,'Drop Downs'!$P$2:$R$16,2,FALSE),0)</f>
        <v>0</v>
      </c>
      <c r="Q576" s="5">
        <f>IF(NOT(ISBLANK(Spreadsheet!AN576)),VLOOKUP(Spreadsheet!AN576,'Drop Downs'!$P$2:$R$16,3,FALSE),0)</f>
        <v>0</v>
      </c>
      <c r="R576" s="5">
        <f>IF(NOT(ISBLANK(Spreadsheet!AN576)),VLOOKUP(Spreadsheet!AN576,'Drop Downs'!$P$2:$R$16,2,FALSE),0)</f>
        <v>0</v>
      </c>
      <c r="S576" s="5" t="str">
        <f>IF(OR(M576&gt;K576,N576&gt;L576,O576&gt;K576, Q576&gt;K576,N576&gt;L576, P576&gt;L576, R576&gt;L576),"Member currently has a coverage election over what he/she needs.  Please add more dependents or adjust the coverage election.","")&amp;(IF(AND(NOT(ISBLANK(Spreadsheet!C576)),NOT(ISBLANK(Spreadsheet!D576)),ISBLANK(Spreadsheet!E576)),"Dependent lacks a relationship to member.Please select one from the drop-down.",""))</f>
        <v/>
      </c>
      <c r="T576" s="5" t="b">
        <f t="shared" si="41"/>
        <v>1</v>
      </c>
      <c r="U576" s="5" t="b">
        <f>OR(ISBLANK(Spreadsheet!C576),IF(NOT(ISBLANK(Spreadsheet!D576)),NOT(ISBLANK(Spreadsheet!E576)),TRUE))</f>
        <v>1</v>
      </c>
      <c r="V576" s="5" t="b">
        <f>OR(ISBLANK(Spreadsheet!C576), NOT(ISBLANK(Spreadsheet!I576)))</f>
        <v>1</v>
      </c>
      <c r="W576" s="5" t="b">
        <f>OR(ISBLANK(Spreadsheet!D576),NOT(ISBLANK(Spreadsheet!C576)))</f>
        <v>1</v>
      </c>
      <c r="X576" s="155" t="str">
        <f>REPT("0",MIN(FIND({1,2,3,4,5,6,7,8,9},Spreadsheet!C576&amp;"123456789"))-1)&amp;IF(ISBLANK(Spreadsheet!C576),"",SUMPRODUCT(MID(0&amp;Spreadsheet!C576,LARGE(INDEX(ISNUMBER(--MID(Spreadsheet!C576,ROW($1:$225),1))*
 ROW($1:$225),0),ROW($1:$225))+1,1)*10^ROW($1:$225)/10))</f>
        <v/>
      </c>
      <c r="Y576" s="5" t="b">
        <f>IF(NOT(ISBLANK(Spreadsheet!C576)),IF(AND(ISNUMBER(VALUE(Spreadsheet!C576)), LEN(Spreadsheet!C576)=9),TRUE,FALSE),TRUE)</f>
        <v>1</v>
      </c>
      <c r="Z576" s="155" t="str">
        <f>REPT("0",MIN(FIND({1,2,3,4,5,6,7,8,9},Spreadsheet!D576&amp;"123456789"))-1)&amp;IF(ISBLANK(Spreadsheet!D576),"",SUMPRODUCT(MID(0&amp;Spreadsheet!D576,LARGE(INDEX(ISNUMBER(--MID(Spreadsheet!D576,ROW($1:$225),1))*
 ROW($1:$225),0),ROW($1:$225))+1,1)*10^ROW($1:$225)/10))</f>
        <v/>
      </c>
      <c r="AA576" s="5" t="b">
        <f>IF(AND(NOT(ISBLANK(Spreadsheet!D576)),NOT(ISBLANK(Spreadsheet!C576))),IF(AND(ISNUMBER(VALUE(Spreadsheet!D576)), LEN(Spreadsheet!D576)=9),TRUE,FALSE),IF(AND(NOT(ISBLANK(Spreadsheet!D576)),ISBLANK(Spreadsheet!C576)),FALSE,TRUE))</f>
        <v>1</v>
      </c>
      <c r="AB576" s="5" t="b">
        <f>OR(ISBLANK(Spreadsheet!Y576),IF(NOT(ISBLANK(Spreadsheet!Y576)),LEN(Spreadsheet!Y576)=10,ISNUMBER(VALUE(Spreadsheet!Y576))))</f>
        <v>1</v>
      </c>
      <c r="AC576" s="5" t="b">
        <f>OR(ISBLANK(Spreadsheet!AI576), AND(NOT(ISBLANK(Spreadsheet!AJ576)), NOT(ISNUMBER(SEARCH("Waive",Spreadsheet!AJ576)))))</f>
        <v>1</v>
      </c>
      <c r="AD576" s="5" t="b">
        <f>OR(ISBLANK(Spreadsheet!AK576), AND(NOT(ISBLANK(Spreadsheet!AL576)), NOT(ISNUMBER(SEARCH("Waive",Spreadsheet!AL576)))))</f>
        <v>1</v>
      </c>
      <c r="AE576" s="5" t="b">
        <f>OR(ISBLANK(Spreadsheet!AM576), AND(NOT(ISBLANK(Spreadsheet!AN576)), NOT(ISNUMBER(SEARCH("Waive", Spreadsheet!AN576)))))</f>
        <v>1</v>
      </c>
      <c r="AF576" s="5" t="b">
        <f>OR(ISBLANK(Spreadsheet!C576), NOT(ISBLANK(Spreadsheet!D576)),NOT(ISBLANK(Spreadsheet!L576)))</f>
        <v>1</v>
      </c>
      <c r="AG576" s="5" t="b">
        <f>IF(AND(NOT(ISBLANK(Spreadsheet!C576)), NOT(ISBLANK(Spreadsheet!D576)),Spreadsheet!C576&lt;&gt;Spreadsheet!D576),IF(ISERROR(VLOOKUP(Spreadsheet!C576, Spreadsheet!$C$6:'Spreadsheet'!$C575,1,FALSE)), FALSE, TRUE),TRUE)</f>
        <v>1</v>
      </c>
      <c r="AH576" s="5" t="b">
        <f>Spreadsheet!$B$2=Spreadsheet!AD576</f>
        <v>1</v>
      </c>
      <c r="AI576" s="5" t="b">
        <f>IF(ISBLANK(Spreadsheet!G576),TRUE,IF(OR(LEN(Spreadsheet!G576)&gt;1,ISNUMBER(VALUE(Spreadsheet!G576))),FALSE,TRUE))</f>
        <v>1</v>
      </c>
      <c r="AJ576" s="5" t="b">
        <f>OR(ISBLANK(Spreadsheet!C576), NOT(ISBLANK(Spreadsheet!B576)), NOT(ISBLANK(Spreadsheet!D576)))</f>
        <v>1</v>
      </c>
      <c r="AK576" s="5" t="b">
        <f t="array" ref="AK576">IF(OR(AND(ISBLANK(Spreadsheet!E576),ISBLANK(Spreadsheet!D576),NOT(ISBLANK(Spreadsheet!C576))),AND(ISBLANK(Spreadsheet!E576),ISBLANK(Spreadsheet!D576),ISBLANK(Spreadsheet!C576))),TRUE,ISNUMBER(MATCH(TRUE,EXACT(Spreadsheet!E576,Relationships),0)))</f>
        <v>1</v>
      </c>
      <c r="AL576" s="5" t="b">
        <f>IF(NOT(ISBLANK(Spreadsheet!C576)),IF(OR(ISBLANK(Spreadsheet!F576),LEN(Spreadsheet!F576)&gt;40),FALSE,TRUE),TRUE)</f>
        <v>1</v>
      </c>
      <c r="AM576" s="5" t="b">
        <f>IF(NOT(ISBLANK(Spreadsheet!C576)),IF(OR(ISBLANK(Spreadsheet!H576),LEN(Spreadsheet!H576)&gt;40),FALSE,TRUE),TRUE)</f>
        <v>1</v>
      </c>
      <c r="AN576" s="5" t="b">
        <f t="array" ref="AN576">IF(ISBLANK(Spreadsheet!I576),TRUE,ISNUMBER(MATCH(TRUE,EXACT(Spreadsheet!I576,GenderValues),0)))</f>
        <v>1</v>
      </c>
      <c r="AO576" s="5" t="b">
        <f ca="1">IF(ISERROR(DATEVALUE(TEXT(Spreadsheet!J576,"mm/dd/yyyy")) &gt; TODAY()),IF(AND(ISBLANK(Spreadsheet!J576),ISBLANK(Spreadsheet!C576)),TRUE,FALSE),IF(DATEVALUE(TEXT(Spreadsheet!J576,"mm/dd/yyyy")) &gt; TODAY(),FALSE,TRUE))</f>
        <v>1</v>
      </c>
      <c r="AP576" s="5" t="b">
        <f>OR(ISBLANK(Spreadsheet!K576),LEN(Spreadsheet!K576)&lt;=100)</f>
        <v>1</v>
      </c>
      <c r="AQ576" s="5" t="b">
        <f t="array" ref="AQ576">IF(OR(AND(ISBLANK(Spreadsheet!L576),ISBLANK(Spreadsheet!C576)),AND(NOT(ISBLANK(Spreadsheet!C576)),NOT(ISBLANK(Spreadsheet!D576)))),TRUE,ISNUMBER(MATCH(TRUE,EXACT(Spreadsheet!L576,MaritalStatus),0)))</f>
        <v>1</v>
      </c>
      <c r="AR576" s="5" t="b">
        <f ca="1">IF(ISERROR(DATEVALUE(TEXT(Spreadsheet!M576,"mm/dd/yyyy")) &gt; TODAY()),IF(ISBLANK(Spreadsheet!M576),TRUE,FALSE),IF(DATEVALUE(TEXT(Spreadsheet!M576,"mm/dd/yyyy")) &gt; TODAY(),FALSE,TRUE))</f>
        <v>1</v>
      </c>
      <c r="AS576" s="5" t="b">
        <f>OR(ISBLANK(Spreadsheet!N576),LEN(Spreadsheet!N576)&lt;=100)</f>
        <v>1</v>
      </c>
      <c r="AT576" s="5" t="b">
        <f>OR(ISBLANK(Spreadsheet!O576),UPPER(Spreadsheet!O576)="YES")</f>
        <v>1</v>
      </c>
      <c r="AU576" s="5" t="b">
        <f>OR(ISBLANK(Spreadsheet!P576),UPPER(Spreadsheet!P576)="YES")</f>
        <v>1</v>
      </c>
      <c r="AV576" s="5" t="b">
        <f t="array" ref="AV576">IF(ISBLANK(Spreadsheet!Q576),TRUE,ISNUMBER(MATCH(TRUE,EXACT(Spreadsheet!Q576,OnGroupsPriorIns),0)))</f>
        <v>1</v>
      </c>
      <c r="AW576" s="5" t="b">
        <f>OR(ISBLANK(Spreadsheet!R576),UPPER(Spreadsheet!R576)="YES")</f>
        <v>1</v>
      </c>
      <c r="AX576" s="5" t="b">
        <f>OR(ISBLANK(Spreadsheet!S576),UPPER(Spreadsheet!S576)="YES")</f>
        <v>1</v>
      </c>
      <c r="AY576" s="5" t="b">
        <f>OR(AND(ISBLANK(Spreadsheet!C576),LEN(Spreadsheet!T576)=0),AND(NOT(ISBLANK(Spreadsheet!C576)),LEN(Spreadsheet!T576)&gt;0,LEN(Spreadsheet!T576)&lt;=50))</f>
        <v>1</v>
      </c>
      <c r="AZ576" s="5" t="b">
        <f>OR(LEN(Spreadsheet!U576)=0,AND(LEN(Spreadsheet!U576)&gt;0,LEN(Spreadsheet!U576)&lt;=50))</f>
        <v>1</v>
      </c>
      <c r="BA576" s="5" t="b">
        <f>OR(AND(ISBLANK(Spreadsheet!C576),LEN(Spreadsheet!V576)=0),AND(NOT(ISBLANK(Spreadsheet!C576)),LEN(Spreadsheet!V576)&gt;0,LEN(Spreadsheet!V576)&lt;=50))</f>
        <v>1</v>
      </c>
      <c r="BB576" s="5" t="b">
        <f t="array" ref="BB576">IF(AND(ISBLANK(Spreadsheet!C576),LEN(Spreadsheet!W576)=0),TRUE,ISNUMBER(MATCH(TRUE,EXACT(Spreadsheet!W576,States),0)))</f>
        <v>1</v>
      </c>
      <c r="BC576" s="5" t="b">
        <f>OR(AND(ISBLANK(Spreadsheet!C576),LEN(Spreadsheet!X576)=0),AND(NOT(ISBLANK(Spreadsheet!C576)),LEN(Spreadsheet!X576)&gt;0,LEN(Spreadsheet!X576)=5,ISNUMBER(VALUE(Spreadsheet!X576))))</f>
        <v>1</v>
      </c>
      <c r="BD576" s="5" t="b">
        <f>OR(ISBLANK(Spreadsheet!Z576),LEN(Spreadsheet!Z576)&lt;=50)</f>
        <v>1</v>
      </c>
      <c r="BE576" s="5" t="b">
        <f>ISBLANK(Spreadsheet!AA576)</f>
        <v>1</v>
      </c>
      <c r="BF576" s="5" t="b">
        <f>ISBLANK(Spreadsheet!AB576)</f>
        <v>1</v>
      </c>
      <c r="BG576" s="5" t="b">
        <f>IF(ISERROR(DATEVALUE(TEXT(Spreadsheet!AC576,"mm/dd/yyyy")) &gt; DATEVALUE(TEXT(Spreadsheet!J576,"mm/dd/yyyy"))),IF(OR(AND(ISBLANK(Spreadsheet!AC576),ISBLANK(Spreadsheet!C576)),AND(NOT(ISBLANK(Spreadsheet!C576)),ISBLANK(Spreadsheet!AC576),NOT(ISBLANK(Spreadsheet!D576)))),TRUE,FALSE),IF(DATEVALUE(TEXT(Spreadsheet!AC576,"mm/dd/yyyy")) &gt; DATEVALUE(TEXT(Spreadsheet!J576,"mm/dd/yyyy")),TRUE,FALSE))</f>
        <v>1</v>
      </c>
      <c r="BH576" s="5" t="b">
        <f>OR(AND(ISBLANK(Spreadsheet!C576),ISBLANK(Spreadsheet!AE576)),AND(NOT(ISBLANK(Spreadsheet!C576)),NOT(ISBLANK(Spreadsheet!D576)),ISBLANK(Spreadsheet!AE576)),AND(NOT(ISBLANK(Spreadsheet!C576)),ISBLANK(Spreadsheet!D576),NOT(ISBLANK(Spreadsheet!AE576)),LEN(Spreadsheet!AE576)&lt;=100))</f>
        <v>1</v>
      </c>
      <c r="BI576" s="5" t="b">
        <f t="array" ref="BI576">IF(ISBLANK(Spreadsheet!AF576),TRUE,ISNUMBER(MATCH(TRUE,EXACT(Spreadsheet!AF576,CobraShortReasons),0)))</f>
        <v>1</v>
      </c>
      <c r="BJ576" s="5" t="b">
        <f ca="1">IF(ISERROR(DATEVALUE(TEXT(Spreadsheet!AG576,"mm/dd/yyyy")) &gt; TODAY()),IF(ISBLANK(Spreadsheet!AG576),TRUE,FALSE),IF(DATEVALUE(TEXT(Spreadsheet!AG576,"mm/dd/yyyy")) &gt; TODAY(),FALSE,TRUE))</f>
        <v>1</v>
      </c>
      <c r="BK576" s="5" t="b">
        <f>OR(ISBLANK(Spreadsheet!AH576),LEN(Spreadsheet!AH576)&lt;=25)</f>
        <v>1</v>
      </c>
      <c r="BL576" s="5" t="b">
        <f t="array" aca="1" ref="BL576" ca="1">IF(ISBLANK(Spreadsheet!AI576),TRUE,ISNUMBER(MATCH(TRUE,EXACT(Spreadsheet!AI576,INDIRECT(Spreadsheet!$D$2)),0)))</f>
        <v>1</v>
      </c>
      <c r="BM576" s="5" t="b">
        <f t="array" aca="1" ref="BM576" ca="1">IF(ISBLANK(Spreadsheet!AJ576),TRUE,ISNUMBER(MATCH(TRUE,EXACT(Spreadsheet!AJ576,INDIRECT(Spreadsheet!BJ576)),0)))</f>
        <v>1</v>
      </c>
      <c r="BN576" s="5" t="b">
        <f t="array" ref="BN576">IF(ISBLANK(Spreadsheet!AK576),TRUE,ISNUMBER(MATCH(TRUE,EXACT(Spreadsheet!AK576,DentalPlans),0)))</f>
        <v>1</v>
      </c>
      <c r="BO576" s="5" t="b">
        <f t="array" aca="1" ref="BO576" ca="1">IF(ISBLANK(Spreadsheet!AL576),TRUE,ISNUMBER(MATCH(TRUE,EXACT(Spreadsheet!AL576,INDIRECT(Spreadsheet!BK576)),0)))</f>
        <v>1</v>
      </c>
      <c r="BP576" s="5" t="b">
        <f t="array" ref="BP576">IF(ISBLANK(Spreadsheet!AM576),TRUE,ISNUMBER(MATCH(TRUE,EXACT(Spreadsheet!AM576,VisionPlans),0)))</f>
        <v>1</v>
      </c>
      <c r="BQ576" s="5" t="b">
        <f t="array" aca="1" ref="BQ576" ca="1">IF(ISBLANK(Spreadsheet!AN576),TRUE,ISNUMBER(MATCH(TRUE,EXACT(Spreadsheet!AN576,INDIRECT(Spreadsheet!BL576)),0)))</f>
        <v>1</v>
      </c>
      <c r="BR576" s="5" t="b">
        <f t="array" ref="BR576">IF(ISBLANK(Spreadsheet!AO576),TRUE,ISNUMBER(MATCH(TRUE,EXACT(Spreadsheet!AO576,LifeBenefitClasses),0)))</f>
        <v>1</v>
      </c>
      <c r="BS576" s="5" t="b">
        <f>IF(OR(ISBLANK(Spreadsheet!AO576), Spreadsheet!AO576="Waive"),IF(ISBLANK(Spreadsheet!AP576),TRUE,FALSE),IF(OR(AND(NOT(ISBLANK(Spreadsheet!AO576)),ISBLANK(Spreadsheet!AP576)),NOT(ISNUMBER(VALUE(Spreadsheet!AP576)))),FALSE,IF(OR(AND(Spreadsheet!AP576&lt;6,MOD(Spreadsheet!AP576*10,5)=0), MOD(Spreadsheet!AP576,5000)=0),TRUE,FALSE)))</f>
        <v>1</v>
      </c>
      <c r="BT576" s="5" t="b">
        <f t="array" ref="BT576">IF(ISBLANK(Spreadsheet!AQ576),TRUE,ISNUMBER(MATCH(TRUE,EXACT(Spreadsheet!AQ576,EnrollWaive),0)))</f>
        <v>1</v>
      </c>
      <c r="BU576" s="5" t="b">
        <f t="array" ref="BU576">IF(ISBLANK(Spreadsheet!AR576),TRUE,ISNUMBER(MATCH(TRUE,EXACT(Spreadsheet!AR576,LifeBenefitClasses),0)))</f>
        <v>1</v>
      </c>
      <c r="BV576" s="5" t="b">
        <f>IF(OR(ISBLANK(Spreadsheet!AR576), Spreadsheet!AR576="Waive"),IF(ISBLANK(Spreadsheet!AS576),TRUE,FALSE),IF(OR(AND(NOT(ISBLANK(Spreadsheet!AR576)),ISBLANK(Spreadsheet!AS576)),NOT(ISNUMBER(VALUE(Spreadsheet!AS576)))),FALSE,IF(OR(AND(Spreadsheet!AS576&lt;6,MOD(Spreadsheet!AS576*10,5)=0), MOD(Spreadsheet!AS576,10000)=0),TRUE,FALSE)))</f>
        <v>1</v>
      </c>
      <c r="BW576" s="5" t="b">
        <f t="array" ref="BW576">IF(ISBLANK(Spreadsheet!AT576),TRUE,ISNUMBER(MATCH(TRUE,EXACT(Spreadsheet!AT576,LifeBenefitClasses),0)))</f>
        <v>1</v>
      </c>
      <c r="BX576" s="5" t="b">
        <f>IF(OR(ISBLANK(Spreadsheet!AT576), Spreadsheet!AT576="Waive"),IF(ISBLANK(Spreadsheet!AU576),TRUE,FALSE),IF(OR(AND(NOT(ISBLANK(Spreadsheet!AT576)),ISBLANK(Spreadsheet!AU576)),NOT(ISNUMBER(VALUE(Spreadsheet!AU576)))),FALSE,IF(AND(NOT(OR(ISBLANK(Spreadsheet!AT576),Spreadsheet!AT576="Waive")),NOT(OR(ISBLANK(Spreadsheet!AR576),Spreadsheet!AR576="Waive")),MOD(Spreadsheet!AU576,5000)=0, Spreadsheet!AU576&lt;=(Spreadsheet!AS576*0.5)),TRUE,FALSE)))</f>
        <v>1</v>
      </c>
      <c r="BY576" s="5" t="b">
        <f t="array" ref="BY576">IF(ISBLANK(Spreadsheet!AV576),TRUE,ISNUMBER(MATCH(TRUE,EXACT(Spreadsheet!AV576,EnrollWaive),0)))</f>
        <v>1</v>
      </c>
      <c r="BZ576" s="5" t="b">
        <f t="array" ref="BZ576">IF(ISBLANK(Spreadsheet!AW576),TRUE,ISNUMBER(MATCH(TRUE,EXACT(Spreadsheet!AW576,LifeBenefitClasses),0)))</f>
        <v>1</v>
      </c>
      <c r="CA576" s="5" t="b">
        <f t="array" ref="CA576">IF(ISBLANK(Spreadsheet!AX576),TRUE,ISNUMBER(MATCH(TRUE,EXACT(Spreadsheet!AX576,LifeBenefitClasses),0)))</f>
        <v>1</v>
      </c>
      <c r="CB576" s="5" t="b">
        <f t="array" ref="CB576">IF(ISBLANK(Spreadsheet!AY576),TRUE,ISNUMBER(MATCH(TRUE,EXACT(Spreadsheet!AY576,LifeBenefitClasses),0)))</f>
        <v>1</v>
      </c>
      <c r="CC576" s="5" t="b">
        <f t="array" ref="CC576">IF(ISBLANK(Spreadsheet!AZ576),TRUE,ISNUMBER(MATCH(TRUE,EXACT(Spreadsheet!AZ576,LifeBenefitClasses),0)))</f>
        <v>1</v>
      </c>
      <c r="CD576" s="5" t="b">
        <f t="array" ref="CD576">IF(ISBLANK(Spreadsheet!BA576),TRUE,ISNUMBER(MATCH(TRUE,EXACT(Spreadsheet!BA576,LifeBenefitClasses),0)))</f>
        <v>1</v>
      </c>
      <c r="CE576" s="5" t="b">
        <f>IF(OR(ISBLANK(Spreadsheet!BA576), Spreadsheet!BA576="Waive"),IF(ISBLANK(Spreadsheet!BB576),TRUE,FALSE),IF(OR(AND(NOT(ISBLANK(Spreadsheet!BA576)),ISBLANK(Spreadsheet!BB576)),NOT(ISNUMBER(VALUE(Spreadsheet!BB576))),ISBLANK(Spreadsheet!BC576),NOT(ISNUMBER(VALUE(Spreadsheet!BC576)))),FALSE,IF(AND(Spreadsheet!BB576&gt;=50000,Spreadsheet!BB576&lt;=250000,MOD(Spreadsheet!BB576,10000)=0,Spreadsheet!BB576&lt;=(10*Spreadsheet!BC576)),TRUE,FALSE)))</f>
        <v>1</v>
      </c>
      <c r="CF576" s="5" t="b">
        <f>IF(NOT(ISBLANK(Spreadsheet!BC576)),AND(ISNUMBER(VALUE(Spreadsheet!BC576)),Spreadsheet!BC576&gt;0),AND(OR(ISBLANK(Spreadsheet!AO576),Spreadsheet!AO576="Waive",AND(NOT(OR(ISBLANK(Spreadsheet!AO576),Spreadsheet!AO576="Waive")),Spreadsheet!AP576&gt;=6)),OR(ISBLANK(Spreadsheet!AR576),AND(NOT(OR(ISBLANK(Spreadsheet!AR576),Spreadsheet!AR576="Waive")),Spreadsheet!AS576&gt;=6)),OR(ISBLANK(Spreadsheet!AW576)),OR(ISBLANK(Spreadsheet!AX576)),OR(ISBLANK(Spreadsheet!AY576)),OR(ISBLANK(Spreadsheet!AZ576)),OR(ISBLANK(Spreadsheet!BA576),Spreadsheet!BA576="Waive")))</f>
        <v>1</v>
      </c>
      <c r="CG576" s="5" t="b">
        <f t="shared" ca="1" si="39"/>
        <v>1</v>
      </c>
    </row>
    <row r="577" spans="8:85" x14ac:dyDescent="0.3">
      <c r="H577" s="5">
        <f t="shared" ca="1" si="40"/>
        <v>2</v>
      </c>
      <c r="I577" s="5" t="str">
        <f t="shared" ca="1" si="38"/>
        <v/>
      </c>
      <c r="J577" s="5" t="str">
        <f>IF(AND(NOT(ISBLANK(Spreadsheet!C577)),ISBLANK(Spreadsheet!D577)),Spreadsheet!F577&amp;" "&amp;Spreadsheet!H577,"")</f>
        <v/>
      </c>
      <c r="K577" s="5">
        <f>IF(AND(NOT(ISBLANK(Spreadsheet!C577)),ISBLANK(Spreadsheet!D577)),COUNTIFS(Spreadsheet!E578:E$786,"=Child",Spreadsheet!C578:C$786, "="&amp;Spreadsheet!C577) + COUNTIFS(Spreadsheet!E578:E$786,"=Step-child",Spreadsheet!C578:C$786, "="&amp;Spreadsheet!C577),0)</f>
        <v>0</v>
      </c>
      <c r="L577" s="5">
        <f>IF(NOT(ISBLANK(J577)),COUNTIFS(Spreadsheet!E578:E$786,"=Wife",Spreadsheet!C578:C$786, "="&amp;Spreadsheet!C577) + COUNTIFS(Spreadsheet!E578:E$786,"=Husband",Spreadsheet!C578:C$786, "="&amp;Spreadsheet!C577),0)</f>
        <v>0</v>
      </c>
      <c r="M577" s="5">
        <f>IF(NOT(ISBLANK(Spreadsheet!AJ577)),VLOOKUP(Spreadsheet!AJ577,'Drop Downs'!$P$2:$R$16,3,FALSE),0)</f>
        <v>0</v>
      </c>
      <c r="N577" s="5">
        <f>IF(NOT(ISBLANK(Spreadsheet!AJ577)), VLOOKUP(Spreadsheet!AJ577,'Drop Downs'!$P$2:$R$16,2,FALSE),0)</f>
        <v>0</v>
      </c>
      <c r="O577" s="5">
        <f>IF(NOT(ISBLANK(Spreadsheet!AL577)),VLOOKUP(Spreadsheet!AL577,'Drop Downs'!$P$2:$R$16,3,FALSE), 0)</f>
        <v>0</v>
      </c>
      <c r="P577" s="5">
        <f>IF(NOT(ISBLANK(Spreadsheet!AL577)),VLOOKUP(Spreadsheet!AL577,'Drop Downs'!$P$2:$R$16,2,FALSE),0)</f>
        <v>0</v>
      </c>
      <c r="Q577" s="5">
        <f>IF(NOT(ISBLANK(Spreadsheet!AN577)),VLOOKUP(Spreadsheet!AN577,'Drop Downs'!$P$2:$R$16,3,FALSE),0)</f>
        <v>0</v>
      </c>
      <c r="R577" s="5">
        <f>IF(NOT(ISBLANK(Spreadsheet!AN577)),VLOOKUP(Spreadsheet!AN577,'Drop Downs'!$P$2:$R$16,2,FALSE),0)</f>
        <v>0</v>
      </c>
      <c r="S577" s="5" t="str">
        <f>IF(OR(M577&gt;K577,N577&gt;L577,O577&gt;K577, Q577&gt;K577,N577&gt;L577, P577&gt;L577, R577&gt;L577),"Member currently has a coverage election over what he/she needs.  Please add more dependents or adjust the coverage election.","")&amp;(IF(AND(NOT(ISBLANK(Spreadsheet!C577)),NOT(ISBLANK(Spreadsheet!D577)),ISBLANK(Spreadsheet!E577)),"Dependent lacks a relationship to member.Please select one from the drop-down.",""))</f>
        <v/>
      </c>
      <c r="T577" s="5" t="b">
        <f t="shared" si="41"/>
        <v>1</v>
      </c>
      <c r="U577" s="5" t="b">
        <f>OR(ISBLANK(Spreadsheet!C577),IF(NOT(ISBLANK(Spreadsheet!D577)),NOT(ISBLANK(Spreadsheet!E577)),TRUE))</f>
        <v>1</v>
      </c>
      <c r="V577" s="5" t="b">
        <f>OR(ISBLANK(Spreadsheet!C577), NOT(ISBLANK(Spreadsheet!I577)))</f>
        <v>1</v>
      </c>
      <c r="W577" s="5" t="b">
        <f>OR(ISBLANK(Spreadsheet!D577),NOT(ISBLANK(Spreadsheet!C577)))</f>
        <v>1</v>
      </c>
      <c r="X577" s="155" t="str">
        <f>REPT("0",MIN(FIND({1,2,3,4,5,6,7,8,9},Spreadsheet!C577&amp;"123456789"))-1)&amp;IF(ISBLANK(Spreadsheet!C577),"",SUMPRODUCT(MID(0&amp;Spreadsheet!C577,LARGE(INDEX(ISNUMBER(--MID(Spreadsheet!C577,ROW($1:$225),1))*
 ROW($1:$225),0),ROW($1:$225))+1,1)*10^ROW($1:$225)/10))</f>
        <v/>
      </c>
      <c r="Y577" s="5" t="b">
        <f>IF(NOT(ISBLANK(Spreadsheet!C577)),IF(AND(ISNUMBER(VALUE(Spreadsheet!C577)), LEN(Spreadsheet!C577)=9),TRUE,FALSE),TRUE)</f>
        <v>1</v>
      </c>
      <c r="Z577" s="155" t="str">
        <f>REPT("0",MIN(FIND({1,2,3,4,5,6,7,8,9},Spreadsheet!D577&amp;"123456789"))-1)&amp;IF(ISBLANK(Spreadsheet!D577),"",SUMPRODUCT(MID(0&amp;Spreadsheet!D577,LARGE(INDEX(ISNUMBER(--MID(Spreadsheet!D577,ROW($1:$225),1))*
 ROW($1:$225),0),ROW($1:$225))+1,1)*10^ROW($1:$225)/10))</f>
        <v/>
      </c>
      <c r="AA577" s="5" t="b">
        <f>IF(AND(NOT(ISBLANK(Spreadsheet!D577)),NOT(ISBLANK(Spreadsheet!C577))),IF(AND(ISNUMBER(VALUE(Spreadsheet!D577)), LEN(Spreadsheet!D577)=9),TRUE,FALSE),IF(AND(NOT(ISBLANK(Spreadsheet!D577)),ISBLANK(Spreadsheet!C577)),FALSE,TRUE))</f>
        <v>1</v>
      </c>
      <c r="AB577" s="5" t="b">
        <f>OR(ISBLANK(Spreadsheet!Y577),IF(NOT(ISBLANK(Spreadsheet!Y577)),LEN(Spreadsheet!Y577)=10,ISNUMBER(VALUE(Spreadsheet!Y577))))</f>
        <v>1</v>
      </c>
      <c r="AC577" s="5" t="b">
        <f>OR(ISBLANK(Spreadsheet!AI577), AND(NOT(ISBLANK(Spreadsheet!AJ577)), NOT(ISNUMBER(SEARCH("Waive",Spreadsheet!AJ577)))))</f>
        <v>1</v>
      </c>
      <c r="AD577" s="5" t="b">
        <f>OR(ISBLANK(Spreadsheet!AK577), AND(NOT(ISBLANK(Spreadsheet!AL577)), NOT(ISNUMBER(SEARCH("Waive",Spreadsheet!AL577)))))</f>
        <v>1</v>
      </c>
      <c r="AE577" s="5" t="b">
        <f>OR(ISBLANK(Spreadsheet!AM577), AND(NOT(ISBLANK(Spreadsheet!AN577)), NOT(ISNUMBER(SEARCH("Waive", Spreadsheet!AN577)))))</f>
        <v>1</v>
      </c>
      <c r="AF577" s="5" t="b">
        <f>OR(ISBLANK(Spreadsheet!C577), NOT(ISBLANK(Spreadsheet!D577)),NOT(ISBLANK(Spreadsheet!L577)))</f>
        <v>1</v>
      </c>
      <c r="AG577" s="5" t="b">
        <f>IF(AND(NOT(ISBLANK(Spreadsheet!C577)), NOT(ISBLANK(Spreadsheet!D577)),Spreadsheet!C577&lt;&gt;Spreadsheet!D577),IF(ISERROR(VLOOKUP(Spreadsheet!C577, Spreadsheet!$C$6:'Spreadsheet'!$C576,1,FALSE)), FALSE, TRUE),TRUE)</f>
        <v>1</v>
      </c>
      <c r="AH577" s="5" t="b">
        <f>Spreadsheet!$B$2=Spreadsheet!AD577</f>
        <v>1</v>
      </c>
      <c r="AI577" s="5" t="b">
        <f>IF(ISBLANK(Spreadsheet!G577),TRUE,IF(OR(LEN(Spreadsheet!G577)&gt;1,ISNUMBER(VALUE(Spreadsheet!G577))),FALSE,TRUE))</f>
        <v>1</v>
      </c>
      <c r="AJ577" s="5" t="b">
        <f>OR(ISBLANK(Spreadsheet!C577), NOT(ISBLANK(Spreadsheet!B577)), NOT(ISBLANK(Spreadsheet!D577)))</f>
        <v>1</v>
      </c>
      <c r="AK577" s="5" t="b">
        <f t="array" ref="AK577">IF(OR(AND(ISBLANK(Spreadsheet!E577),ISBLANK(Spreadsheet!D577),NOT(ISBLANK(Spreadsheet!C577))),AND(ISBLANK(Spreadsheet!E577),ISBLANK(Spreadsheet!D577),ISBLANK(Spreadsheet!C577))),TRUE,ISNUMBER(MATCH(TRUE,EXACT(Spreadsheet!E577,Relationships),0)))</f>
        <v>1</v>
      </c>
      <c r="AL577" s="5" t="b">
        <f>IF(NOT(ISBLANK(Spreadsheet!C577)),IF(OR(ISBLANK(Spreadsheet!F577),LEN(Spreadsheet!F577)&gt;40),FALSE,TRUE),TRUE)</f>
        <v>1</v>
      </c>
      <c r="AM577" s="5" t="b">
        <f>IF(NOT(ISBLANK(Spreadsheet!C577)),IF(OR(ISBLANK(Spreadsheet!H577),LEN(Spreadsheet!H577)&gt;40),FALSE,TRUE),TRUE)</f>
        <v>1</v>
      </c>
      <c r="AN577" s="5" t="b">
        <f t="array" ref="AN577">IF(ISBLANK(Spreadsheet!I577),TRUE,ISNUMBER(MATCH(TRUE,EXACT(Spreadsheet!I577,GenderValues),0)))</f>
        <v>1</v>
      </c>
      <c r="AO577" s="5" t="b">
        <f ca="1">IF(ISERROR(DATEVALUE(TEXT(Spreadsheet!J577,"mm/dd/yyyy")) &gt; TODAY()),IF(AND(ISBLANK(Spreadsheet!J577),ISBLANK(Spreadsheet!C577)),TRUE,FALSE),IF(DATEVALUE(TEXT(Spreadsheet!J577,"mm/dd/yyyy")) &gt; TODAY(),FALSE,TRUE))</f>
        <v>1</v>
      </c>
      <c r="AP577" s="5" t="b">
        <f>OR(ISBLANK(Spreadsheet!K577),LEN(Spreadsheet!K577)&lt;=100)</f>
        <v>1</v>
      </c>
      <c r="AQ577" s="5" t="b">
        <f t="array" ref="AQ577">IF(OR(AND(ISBLANK(Spreadsheet!L577),ISBLANK(Spreadsheet!C577)),AND(NOT(ISBLANK(Spreadsheet!C577)),NOT(ISBLANK(Spreadsheet!D577)))),TRUE,ISNUMBER(MATCH(TRUE,EXACT(Spreadsheet!L577,MaritalStatus),0)))</f>
        <v>1</v>
      </c>
      <c r="AR577" s="5" t="b">
        <f ca="1">IF(ISERROR(DATEVALUE(TEXT(Spreadsheet!M577,"mm/dd/yyyy")) &gt; TODAY()),IF(ISBLANK(Spreadsheet!M577),TRUE,FALSE),IF(DATEVALUE(TEXT(Spreadsheet!M577,"mm/dd/yyyy")) &gt; TODAY(),FALSE,TRUE))</f>
        <v>1</v>
      </c>
      <c r="AS577" s="5" t="b">
        <f>OR(ISBLANK(Spreadsheet!N577),LEN(Spreadsheet!N577)&lt;=100)</f>
        <v>1</v>
      </c>
      <c r="AT577" s="5" t="b">
        <f>OR(ISBLANK(Spreadsheet!O577),UPPER(Spreadsheet!O577)="YES")</f>
        <v>1</v>
      </c>
      <c r="AU577" s="5" t="b">
        <f>OR(ISBLANK(Spreadsheet!P577),UPPER(Spreadsheet!P577)="YES")</f>
        <v>1</v>
      </c>
      <c r="AV577" s="5" t="b">
        <f t="array" ref="AV577">IF(ISBLANK(Spreadsheet!Q577),TRUE,ISNUMBER(MATCH(TRUE,EXACT(Spreadsheet!Q577,OnGroupsPriorIns),0)))</f>
        <v>1</v>
      </c>
      <c r="AW577" s="5" t="b">
        <f>OR(ISBLANK(Spreadsheet!R577),UPPER(Spreadsheet!R577)="YES")</f>
        <v>1</v>
      </c>
      <c r="AX577" s="5" t="b">
        <f>OR(ISBLANK(Spreadsheet!S577),UPPER(Spreadsheet!S577)="YES")</f>
        <v>1</v>
      </c>
      <c r="AY577" s="5" t="b">
        <f>OR(AND(ISBLANK(Spreadsheet!C577),LEN(Spreadsheet!T577)=0),AND(NOT(ISBLANK(Spreadsheet!C577)),LEN(Spreadsheet!T577)&gt;0,LEN(Spreadsheet!T577)&lt;=50))</f>
        <v>1</v>
      </c>
      <c r="AZ577" s="5" t="b">
        <f>OR(LEN(Spreadsheet!U577)=0,AND(LEN(Spreadsheet!U577)&gt;0,LEN(Spreadsheet!U577)&lt;=50))</f>
        <v>1</v>
      </c>
      <c r="BA577" s="5" t="b">
        <f>OR(AND(ISBLANK(Spreadsheet!C577),LEN(Spreadsheet!V577)=0),AND(NOT(ISBLANK(Spreadsheet!C577)),LEN(Spreadsheet!V577)&gt;0,LEN(Spreadsheet!V577)&lt;=50))</f>
        <v>1</v>
      </c>
      <c r="BB577" s="5" t="b">
        <f t="array" ref="BB577">IF(AND(ISBLANK(Spreadsheet!C577),LEN(Spreadsheet!W577)=0),TRUE,ISNUMBER(MATCH(TRUE,EXACT(Spreadsheet!W577,States),0)))</f>
        <v>1</v>
      </c>
      <c r="BC577" s="5" t="b">
        <f>OR(AND(ISBLANK(Spreadsheet!C577),LEN(Spreadsheet!X577)=0),AND(NOT(ISBLANK(Spreadsheet!C577)),LEN(Spreadsheet!X577)&gt;0,LEN(Spreadsheet!X577)=5,ISNUMBER(VALUE(Spreadsheet!X577))))</f>
        <v>1</v>
      </c>
      <c r="BD577" s="5" t="b">
        <f>OR(ISBLANK(Spreadsheet!Z577),LEN(Spreadsheet!Z577)&lt;=50)</f>
        <v>1</v>
      </c>
      <c r="BE577" s="5" t="b">
        <f>ISBLANK(Spreadsheet!AA577)</f>
        <v>1</v>
      </c>
      <c r="BF577" s="5" t="b">
        <f>ISBLANK(Spreadsheet!AB577)</f>
        <v>1</v>
      </c>
      <c r="BG577" s="5" t="b">
        <f>IF(ISERROR(DATEVALUE(TEXT(Spreadsheet!AC577,"mm/dd/yyyy")) &gt; DATEVALUE(TEXT(Spreadsheet!J577,"mm/dd/yyyy"))),IF(OR(AND(ISBLANK(Spreadsheet!AC577),ISBLANK(Spreadsheet!C577)),AND(NOT(ISBLANK(Spreadsheet!C577)),ISBLANK(Spreadsheet!AC577),NOT(ISBLANK(Spreadsheet!D577)))),TRUE,FALSE),IF(DATEVALUE(TEXT(Spreadsheet!AC577,"mm/dd/yyyy")) &gt; DATEVALUE(TEXT(Spreadsheet!J577,"mm/dd/yyyy")),TRUE,FALSE))</f>
        <v>1</v>
      </c>
      <c r="BH577" s="5" t="b">
        <f>OR(AND(ISBLANK(Spreadsheet!C577),ISBLANK(Spreadsheet!AE577)),AND(NOT(ISBLANK(Spreadsheet!C577)),NOT(ISBLANK(Spreadsheet!D577)),ISBLANK(Spreadsheet!AE577)),AND(NOT(ISBLANK(Spreadsheet!C577)),ISBLANK(Spreadsheet!D577),NOT(ISBLANK(Spreadsheet!AE577)),LEN(Spreadsheet!AE577)&lt;=100))</f>
        <v>1</v>
      </c>
      <c r="BI577" s="5" t="b">
        <f t="array" ref="BI577">IF(ISBLANK(Spreadsheet!AF577),TRUE,ISNUMBER(MATCH(TRUE,EXACT(Spreadsheet!AF577,CobraShortReasons),0)))</f>
        <v>1</v>
      </c>
      <c r="BJ577" s="5" t="b">
        <f ca="1">IF(ISERROR(DATEVALUE(TEXT(Spreadsheet!AG577,"mm/dd/yyyy")) &gt; TODAY()),IF(ISBLANK(Spreadsheet!AG577),TRUE,FALSE),IF(DATEVALUE(TEXT(Spreadsheet!AG577,"mm/dd/yyyy")) &gt; TODAY(),FALSE,TRUE))</f>
        <v>1</v>
      </c>
      <c r="BK577" s="5" t="b">
        <f>OR(ISBLANK(Spreadsheet!AH577),LEN(Spreadsheet!AH577)&lt;=25)</f>
        <v>1</v>
      </c>
      <c r="BL577" s="5" t="b">
        <f t="array" aca="1" ref="BL577" ca="1">IF(ISBLANK(Spreadsheet!AI577),TRUE,ISNUMBER(MATCH(TRUE,EXACT(Spreadsheet!AI577,INDIRECT(Spreadsheet!$D$2)),0)))</f>
        <v>1</v>
      </c>
      <c r="BM577" s="5" t="b">
        <f t="array" aca="1" ref="BM577" ca="1">IF(ISBLANK(Spreadsheet!AJ577),TRUE,ISNUMBER(MATCH(TRUE,EXACT(Spreadsheet!AJ577,INDIRECT(Spreadsheet!BJ577)),0)))</f>
        <v>1</v>
      </c>
      <c r="BN577" s="5" t="b">
        <f t="array" ref="BN577">IF(ISBLANK(Spreadsheet!AK577),TRUE,ISNUMBER(MATCH(TRUE,EXACT(Spreadsheet!AK577,DentalPlans),0)))</f>
        <v>1</v>
      </c>
      <c r="BO577" s="5" t="b">
        <f t="array" aca="1" ref="BO577" ca="1">IF(ISBLANK(Spreadsheet!AL577),TRUE,ISNUMBER(MATCH(TRUE,EXACT(Spreadsheet!AL577,INDIRECT(Spreadsheet!BK577)),0)))</f>
        <v>1</v>
      </c>
      <c r="BP577" s="5" t="b">
        <f t="array" ref="BP577">IF(ISBLANK(Spreadsheet!AM577),TRUE,ISNUMBER(MATCH(TRUE,EXACT(Spreadsheet!AM577,VisionPlans),0)))</f>
        <v>1</v>
      </c>
      <c r="BQ577" s="5" t="b">
        <f t="array" aca="1" ref="BQ577" ca="1">IF(ISBLANK(Spreadsheet!AN577),TRUE,ISNUMBER(MATCH(TRUE,EXACT(Spreadsheet!AN577,INDIRECT(Spreadsheet!BL577)),0)))</f>
        <v>1</v>
      </c>
      <c r="BR577" s="5" t="b">
        <f t="array" ref="BR577">IF(ISBLANK(Spreadsheet!AO577),TRUE,ISNUMBER(MATCH(TRUE,EXACT(Spreadsheet!AO577,LifeBenefitClasses),0)))</f>
        <v>1</v>
      </c>
      <c r="BS577" s="5" t="b">
        <f>IF(OR(ISBLANK(Spreadsheet!AO577), Spreadsheet!AO577="Waive"),IF(ISBLANK(Spreadsheet!AP577),TRUE,FALSE),IF(OR(AND(NOT(ISBLANK(Spreadsheet!AO577)),ISBLANK(Spreadsheet!AP577)),NOT(ISNUMBER(VALUE(Spreadsheet!AP577)))),FALSE,IF(OR(AND(Spreadsheet!AP577&lt;6,MOD(Spreadsheet!AP577*10,5)=0), MOD(Spreadsheet!AP577,5000)=0),TRUE,FALSE)))</f>
        <v>1</v>
      </c>
      <c r="BT577" s="5" t="b">
        <f t="array" ref="BT577">IF(ISBLANK(Spreadsheet!AQ577),TRUE,ISNUMBER(MATCH(TRUE,EXACT(Spreadsheet!AQ577,EnrollWaive),0)))</f>
        <v>1</v>
      </c>
      <c r="BU577" s="5" t="b">
        <f t="array" ref="BU577">IF(ISBLANK(Spreadsheet!AR577),TRUE,ISNUMBER(MATCH(TRUE,EXACT(Spreadsheet!AR577,LifeBenefitClasses),0)))</f>
        <v>1</v>
      </c>
      <c r="BV577" s="5" t="b">
        <f>IF(OR(ISBLANK(Spreadsheet!AR577), Spreadsheet!AR577="Waive"),IF(ISBLANK(Spreadsheet!AS577),TRUE,FALSE),IF(OR(AND(NOT(ISBLANK(Spreadsheet!AR577)),ISBLANK(Spreadsheet!AS577)),NOT(ISNUMBER(VALUE(Spreadsheet!AS577)))),FALSE,IF(OR(AND(Spreadsheet!AS577&lt;6,MOD(Spreadsheet!AS577*10,5)=0), MOD(Spreadsheet!AS577,10000)=0),TRUE,FALSE)))</f>
        <v>1</v>
      </c>
      <c r="BW577" s="5" t="b">
        <f t="array" ref="BW577">IF(ISBLANK(Spreadsheet!AT577),TRUE,ISNUMBER(MATCH(TRUE,EXACT(Spreadsheet!AT577,LifeBenefitClasses),0)))</f>
        <v>1</v>
      </c>
      <c r="BX577" s="5" t="b">
        <f>IF(OR(ISBLANK(Spreadsheet!AT577), Spreadsheet!AT577="Waive"),IF(ISBLANK(Spreadsheet!AU577),TRUE,FALSE),IF(OR(AND(NOT(ISBLANK(Spreadsheet!AT577)),ISBLANK(Spreadsheet!AU577)),NOT(ISNUMBER(VALUE(Spreadsheet!AU577)))),FALSE,IF(AND(NOT(OR(ISBLANK(Spreadsheet!AT577),Spreadsheet!AT577="Waive")),NOT(OR(ISBLANK(Spreadsheet!AR577),Spreadsheet!AR577="Waive")),MOD(Spreadsheet!AU577,5000)=0, Spreadsheet!AU577&lt;=(Spreadsheet!AS577*0.5)),TRUE,FALSE)))</f>
        <v>1</v>
      </c>
      <c r="BY577" s="5" t="b">
        <f t="array" ref="BY577">IF(ISBLANK(Spreadsheet!AV577),TRUE,ISNUMBER(MATCH(TRUE,EXACT(Spreadsheet!AV577,EnrollWaive),0)))</f>
        <v>1</v>
      </c>
      <c r="BZ577" s="5" t="b">
        <f t="array" ref="BZ577">IF(ISBLANK(Spreadsheet!AW577),TRUE,ISNUMBER(MATCH(TRUE,EXACT(Spreadsheet!AW577,LifeBenefitClasses),0)))</f>
        <v>1</v>
      </c>
      <c r="CA577" s="5" t="b">
        <f t="array" ref="CA577">IF(ISBLANK(Spreadsheet!AX577),TRUE,ISNUMBER(MATCH(TRUE,EXACT(Spreadsheet!AX577,LifeBenefitClasses),0)))</f>
        <v>1</v>
      </c>
      <c r="CB577" s="5" t="b">
        <f t="array" ref="CB577">IF(ISBLANK(Spreadsheet!AY577),TRUE,ISNUMBER(MATCH(TRUE,EXACT(Spreadsheet!AY577,LifeBenefitClasses),0)))</f>
        <v>1</v>
      </c>
      <c r="CC577" s="5" t="b">
        <f t="array" ref="CC577">IF(ISBLANK(Spreadsheet!AZ577),TRUE,ISNUMBER(MATCH(TRUE,EXACT(Spreadsheet!AZ577,LifeBenefitClasses),0)))</f>
        <v>1</v>
      </c>
      <c r="CD577" s="5" t="b">
        <f t="array" ref="CD577">IF(ISBLANK(Spreadsheet!BA577),TRUE,ISNUMBER(MATCH(TRUE,EXACT(Spreadsheet!BA577,LifeBenefitClasses),0)))</f>
        <v>1</v>
      </c>
      <c r="CE577" s="5" t="b">
        <f>IF(OR(ISBLANK(Spreadsheet!BA577), Spreadsheet!BA577="Waive"),IF(ISBLANK(Spreadsheet!BB577),TRUE,FALSE),IF(OR(AND(NOT(ISBLANK(Spreadsheet!BA577)),ISBLANK(Spreadsheet!BB577)),NOT(ISNUMBER(VALUE(Spreadsheet!BB577))),ISBLANK(Spreadsheet!BC577),NOT(ISNUMBER(VALUE(Spreadsheet!BC577)))),FALSE,IF(AND(Spreadsheet!BB577&gt;=50000,Spreadsheet!BB577&lt;=250000,MOD(Spreadsheet!BB577,10000)=0,Spreadsheet!BB577&lt;=(10*Spreadsheet!BC577)),TRUE,FALSE)))</f>
        <v>1</v>
      </c>
      <c r="CF577" s="5" t="b">
        <f>IF(NOT(ISBLANK(Spreadsheet!BC577)),AND(ISNUMBER(VALUE(Spreadsheet!BC577)),Spreadsheet!BC577&gt;0),AND(OR(ISBLANK(Spreadsheet!AO577),Spreadsheet!AO577="Waive",AND(NOT(OR(ISBLANK(Spreadsheet!AO577),Spreadsheet!AO577="Waive")),Spreadsheet!AP577&gt;=6)),OR(ISBLANK(Spreadsheet!AR577),AND(NOT(OR(ISBLANK(Spreadsheet!AR577),Spreadsheet!AR577="Waive")),Spreadsheet!AS577&gt;=6)),OR(ISBLANK(Spreadsheet!AW577)),OR(ISBLANK(Spreadsheet!AX577)),OR(ISBLANK(Spreadsheet!AY577)),OR(ISBLANK(Spreadsheet!AZ577)),OR(ISBLANK(Spreadsheet!BA577),Spreadsheet!BA577="Waive")))</f>
        <v>1</v>
      </c>
      <c r="CG577" s="5" t="b">
        <f t="shared" ca="1" si="39"/>
        <v>1</v>
      </c>
    </row>
    <row r="578" spans="8:85" x14ac:dyDescent="0.3">
      <c r="H578" s="5">
        <f t="shared" ca="1" si="40"/>
        <v>2</v>
      </c>
      <c r="I578" s="5" t="str">
        <f t="shared" ca="1" si="38"/>
        <v/>
      </c>
      <c r="J578" s="5" t="str">
        <f>IF(AND(NOT(ISBLANK(Spreadsheet!C578)),ISBLANK(Spreadsheet!D578)),Spreadsheet!F578&amp;" "&amp;Spreadsheet!H578,"")</f>
        <v/>
      </c>
      <c r="K578" s="5">
        <f>IF(AND(NOT(ISBLANK(Spreadsheet!C578)),ISBLANK(Spreadsheet!D578)),COUNTIFS(Spreadsheet!E579:E$786,"=Child",Spreadsheet!C579:C$786, "="&amp;Spreadsheet!C578) + COUNTIFS(Spreadsheet!E579:E$786,"=Step-child",Spreadsheet!C579:C$786, "="&amp;Spreadsheet!C578),0)</f>
        <v>0</v>
      </c>
      <c r="L578" s="5">
        <f>IF(NOT(ISBLANK(J578)),COUNTIFS(Spreadsheet!E579:E$786,"=Wife",Spreadsheet!C579:C$786, "="&amp;Spreadsheet!C578) + COUNTIFS(Spreadsheet!E579:E$786,"=Husband",Spreadsheet!C579:C$786, "="&amp;Spreadsheet!C578),0)</f>
        <v>0</v>
      </c>
      <c r="M578" s="5">
        <f>IF(NOT(ISBLANK(Spreadsheet!AJ578)),VLOOKUP(Spreadsheet!AJ578,'Drop Downs'!$P$2:$R$16,3,FALSE),0)</f>
        <v>0</v>
      </c>
      <c r="N578" s="5">
        <f>IF(NOT(ISBLANK(Spreadsheet!AJ578)), VLOOKUP(Spreadsheet!AJ578,'Drop Downs'!$P$2:$R$16,2,FALSE),0)</f>
        <v>0</v>
      </c>
      <c r="O578" s="5">
        <f>IF(NOT(ISBLANK(Spreadsheet!AL578)),VLOOKUP(Spreadsheet!AL578,'Drop Downs'!$P$2:$R$16,3,FALSE), 0)</f>
        <v>0</v>
      </c>
      <c r="P578" s="5">
        <f>IF(NOT(ISBLANK(Spreadsheet!AL578)),VLOOKUP(Spreadsheet!AL578,'Drop Downs'!$P$2:$R$16,2,FALSE),0)</f>
        <v>0</v>
      </c>
      <c r="Q578" s="5">
        <f>IF(NOT(ISBLANK(Spreadsheet!AN578)),VLOOKUP(Spreadsheet!AN578,'Drop Downs'!$P$2:$R$16,3,FALSE),0)</f>
        <v>0</v>
      </c>
      <c r="R578" s="5">
        <f>IF(NOT(ISBLANK(Spreadsheet!AN578)),VLOOKUP(Spreadsheet!AN578,'Drop Downs'!$P$2:$R$16,2,FALSE),0)</f>
        <v>0</v>
      </c>
      <c r="S578" s="5" t="str">
        <f>IF(OR(M578&gt;K578,N578&gt;L578,O578&gt;K578, Q578&gt;K578,N578&gt;L578, P578&gt;L578, R578&gt;L578),"Member currently has a coverage election over what he/she needs.  Please add more dependents or adjust the coverage election.","")&amp;(IF(AND(NOT(ISBLANK(Spreadsheet!C578)),NOT(ISBLANK(Spreadsheet!D578)),ISBLANK(Spreadsheet!E578)),"Dependent lacks a relationship to member.Please select one from the drop-down.",""))</f>
        <v/>
      </c>
      <c r="T578" s="5" t="b">
        <f t="shared" si="41"/>
        <v>1</v>
      </c>
      <c r="U578" s="5" t="b">
        <f>OR(ISBLANK(Spreadsheet!C578),IF(NOT(ISBLANK(Spreadsheet!D578)),NOT(ISBLANK(Spreadsheet!E578)),TRUE))</f>
        <v>1</v>
      </c>
      <c r="V578" s="5" t="b">
        <f>OR(ISBLANK(Spreadsheet!C578), NOT(ISBLANK(Spreadsheet!I578)))</f>
        <v>1</v>
      </c>
      <c r="W578" s="5" t="b">
        <f>OR(ISBLANK(Spreadsheet!D578),NOT(ISBLANK(Spreadsheet!C578)))</f>
        <v>1</v>
      </c>
      <c r="X578" s="155" t="str">
        <f>REPT("0",MIN(FIND({1,2,3,4,5,6,7,8,9},Spreadsheet!C578&amp;"123456789"))-1)&amp;IF(ISBLANK(Spreadsheet!C578),"",SUMPRODUCT(MID(0&amp;Spreadsheet!C578,LARGE(INDEX(ISNUMBER(--MID(Spreadsheet!C578,ROW($1:$225),1))*
 ROW($1:$225),0),ROW($1:$225))+1,1)*10^ROW($1:$225)/10))</f>
        <v/>
      </c>
      <c r="Y578" s="5" t="b">
        <f>IF(NOT(ISBLANK(Spreadsheet!C578)),IF(AND(ISNUMBER(VALUE(Spreadsheet!C578)), LEN(Spreadsheet!C578)=9),TRUE,FALSE),TRUE)</f>
        <v>1</v>
      </c>
      <c r="Z578" s="155" t="str">
        <f>REPT("0",MIN(FIND({1,2,3,4,5,6,7,8,9},Spreadsheet!D578&amp;"123456789"))-1)&amp;IF(ISBLANK(Spreadsheet!D578),"",SUMPRODUCT(MID(0&amp;Spreadsheet!D578,LARGE(INDEX(ISNUMBER(--MID(Spreadsheet!D578,ROW($1:$225),1))*
 ROW($1:$225),0),ROW($1:$225))+1,1)*10^ROW($1:$225)/10))</f>
        <v/>
      </c>
      <c r="AA578" s="5" t="b">
        <f>IF(AND(NOT(ISBLANK(Spreadsheet!D578)),NOT(ISBLANK(Spreadsheet!C578))),IF(AND(ISNUMBER(VALUE(Spreadsheet!D578)), LEN(Spreadsheet!D578)=9),TRUE,FALSE),IF(AND(NOT(ISBLANK(Spreadsheet!D578)),ISBLANK(Spreadsheet!C578)),FALSE,TRUE))</f>
        <v>1</v>
      </c>
      <c r="AB578" s="5" t="b">
        <f>OR(ISBLANK(Spreadsheet!Y578),IF(NOT(ISBLANK(Spreadsheet!Y578)),LEN(Spreadsheet!Y578)=10,ISNUMBER(VALUE(Spreadsheet!Y578))))</f>
        <v>1</v>
      </c>
      <c r="AC578" s="5" t="b">
        <f>OR(ISBLANK(Spreadsheet!AI578), AND(NOT(ISBLANK(Spreadsheet!AJ578)), NOT(ISNUMBER(SEARCH("Waive",Spreadsheet!AJ578)))))</f>
        <v>1</v>
      </c>
      <c r="AD578" s="5" t="b">
        <f>OR(ISBLANK(Spreadsheet!AK578), AND(NOT(ISBLANK(Spreadsheet!AL578)), NOT(ISNUMBER(SEARCH("Waive",Spreadsheet!AL578)))))</f>
        <v>1</v>
      </c>
      <c r="AE578" s="5" t="b">
        <f>OR(ISBLANK(Spreadsheet!AM578), AND(NOT(ISBLANK(Spreadsheet!AN578)), NOT(ISNUMBER(SEARCH("Waive", Spreadsheet!AN578)))))</f>
        <v>1</v>
      </c>
      <c r="AF578" s="5" t="b">
        <f>OR(ISBLANK(Spreadsheet!C578), NOT(ISBLANK(Spreadsheet!D578)),NOT(ISBLANK(Spreadsheet!L578)))</f>
        <v>1</v>
      </c>
      <c r="AG578" s="5" t="b">
        <f>IF(AND(NOT(ISBLANK(Spreadsheet!C578)), NOT(ISBLANK(Spreadsheet!D578)),Spreadsheet!C578&lt;&gt;Spreadsheet!D578),IF(ISERROR(VLOOKUP(Spreadsheet!C578, Spreadsheet!$C$6:'Spreadsheet'!$C577,1,FALSE)), FALSE, TRUE),TRUE)</f>
        <v>1</v>
      </c>
      <c r="AH578" s="5" t="b">
        <f>Spreadsheet!$B$2=Spreadsheet!AD578</f>
        <v>1</v>
      </c>
      <c r="AI578" s="5" t="b">
        <f>IF(ISBLANK(Spreadsheet!G578),TRUE,IF(OR(LEN(Spreadsheet!G578)&gt;1,ISNUMBER(VALUE(Spreadsheet!G578))),FALSE,TRUE))</f>
        <v>1</v>
      </c>
      <c r="AJ578" s="5" t="b">
        <f>OR(ISBLANK(Spreadsheet!C578), NOT(ISBLANK(Spreadsheet!B578)), NOT(ISBLANK(Spreadsheet!D578)))</f>
        <v>1</v>
      </c>
      <c r="AK578" s="5" t="b">
        <f t="array" ref="AK578">IF(OR(AND(ISBLANK(Spreadsheet!E578),ISBLANK(Spreadsheet!D578),NOT(ISBLANK(Spreadsheet!C578))),AND(ISBLANK(Spreadsheet!E578),ISBLANK(Spreadsheet!D578),ISBLANK(Spreadsheet!C578))),TRUE,ISNUMBER(MATCH(TRUE,EXACT(Spreadsheet!E578,Relationships),0)))</f>
        <v>1</v>
      </c>
      <c r="AL578" s="5" t="b">
        <f>IF(NOT(ISBLANK(Spreadsheet!C578)),IF(OR(ISBLANK(Spreadsheet!F578),LEN(Spreadsheet!F578)&gt;40),FALSE,TRUE),TRUE)</f>
        <v>1</v>
      </c>
      <c r="AM578" s="5" t="b">
        <f>IF(NOT(ISBLANK(Spreadsheet!C578)),IF(OR(ISBLANK(Spreadsheet!H578),LEN(Spreadsheet!H578)&gt;40),FALSE,TRUE),TRUE)</f>
        <v>1</v>
      </c>
      <c r="AN578" s="5" t="b">
        <f t="array" ref="AN578">IF(ISBLANK(Spreadsheet!I578),TRUE,ISNUMBER(MATCH(TRUE,EXACT(Spreadsheet!I578,GenderValues),0)))</f>
        <v>1</v>
      </c>
      <c r="AO578" s="5" t="b">
        <f ca="1">IF(ISERROR(DATEVALUE(TEXT(Spreadsheet!J578,"mm/dd/yyyy")) &gt; TODAY()),IF(AND(ISBLANK(Spreadsheet!J578),ISBLANK(Spreadsheet!C578)),TRUE,FALSE),IF(DATEVALUE(TEXT(Spreadsheet!J578,"mm/dd/yyyy")) &gt; TODAY(),FALSE,TRUE))</f>
        <v>1</v>
      </c>
      <c r="AP578" s="5" t="b">
        <f>OR(ISBLANK(Spreadsheet!K578),LEN(Spreadsheet!K578)&lt;=100)</f>
        <v>1</v>
      </c>
      <c r="AQ578" s="5" t="b">
        <f t="array" ref="AQ578">IF(OR(AND(ISBLANK(Spreadsheet!L578),ISBLANK(Spreadsheet!C578)),AND(NOT(ISBLANK(Spreadsheet!C578)),NOT(ISBLANK(Spreadsheet!D578)))),TRUE,ISNUMBER(MATCH(TRUE,EXACT(Spreadsheet!L578,MaritalStatus),0)))</f>
        <v>1</v>
      </c>
      <c r="AR578" s="5" t="b">
        <f ca="1">IF(ISERROR(DATEVALUE(TEXT(Spreadsheet!M578,"mm/dd/yyyy")) &gt; TODAY()),IF(ISBLANK(Spreadsheet!M578),TRUE,FALSE),IF(DATEVALUE(TEXT(Spreadsheet!M578,"mm/dd/yyyy")) &gt; TODAY(),FALSE,TRUE))</f>
        <v>1</v>
      </c>
      <c r="AS578" s="5" t="b">
        <f>OR(ISBLANK(Spreadsheet!N578),LEN(Spreadsheet!N578)&lt;=100)</f>
        <v>1</v>
      </c>
      <c r="AT578" s="5" t="b">
        <f>OR(ISBLANK(Spreadsheet!O578),UPPER(Spreadsheet!O578)="YES")</f>
        <v>1</v>
      </c>
      <c r="AU578" s="5" t="b">
        <f>OR(ISBLANK(Spreadsheet!P578),UPPER(Spreadsheet!P578)="YES")</f>
        <v>1</v>
      </c>
      <c r="AV578" s="5" t="b">
        <f t="array" ref="AV578">IF(ISBLANK(Spreadsheet!Q578),TRUE,ISNUMBER(MATCH(TRUE,EXACT(Spreadsheet!Q578,OnGroupsPriorIns),0)))</f>
        <v>1</v>
      </c>
      <c r="AW578" s="5" t="b">
        <f>OR(ISBLANK(Spreadsheet!R578),UPPER(Spreadsheet!R578)="YES")</f>
        <v>1</v>
      </c>
      <c r="AX578" s="5" t="b">
        <f>OR(ISBLANK(Spreadsheet!S578),UPPER(Spreadsheet!S578)="YES")</f>
        <v>1</v>
      </c>
      <c r="AY578" s="5" t="b">
        <f>OR(AND(ISBLANK(Spreadsheet!C578),LEN(Spreadsheet!T578)=0),AND(NOT(ISBLANK(Spreadsheet!C578)),LEN(Spreadsheet!T578)&gt;0,LEN(Spreadsheet!T578)&lt;=50))</f>
        <v>1</v>
      </c>
      <c r="AZ578" s="5" t="b">
        <f>OR(LEN(Spreadsheet!U578)=0,AND(LEN(Spreadsheet!U578)&gt;0,LEN(Spreadsheet!U578)&lt;=50))</f>
        <v>1</v>
      </c>
      <c r="BA578" s="5" t="b">
        <f>OR(AND(ISBLANK(Spreadsheet!C578),LEN(Spreadsheet!V578)=0),AND(NOT(ISBLANK(Spreadsheet!C578)),LEN(Spreadsheet!V578)&gt;0,LEN(Spreadsheet!V578)&lt;=50))</f>
        <v>1</v>
      </c>
      <c r="BB578" s="5" t="b">
        <f t="array" ref="BB578">IF(AND(ISBLANK(Spreadsheet!C578),LEN(Spreadsheet!W578)=0),TRUE,ISNUMBER(MATCH(TRUE,EXACT(Spreadsheet!W578,States),0)))</f>
        <v>1</v>
      </c>
      <c r="BC578" s="5" t="b">
        <f>OR(AND(ISBLANK(Spreadsheet!C578),LEN(Spreadsheet!X578)=0),AND(NOT(ISBLANK(Spreadsheet!C578)),LEN(Spreadsheet!X578)&gt;0,LEN(Spreadsheet!X578)=5,ISNUMBER(VALUE(Spreadsheet!X578))))</f>
        <v>1</v>
      </c>
      <c r="BD578" s="5" t="b">
        <f>OR(ISBLANK(Spreadsheet!Z578),LEN(Spreadsheet!Z578)&lt;=50)</f>
        <v>1</v>
      </c>
      <c r="BE578" s="5" t="b">
        <f>ISBLANK(Spreadsheet!AA578)</f>
        <v>1</v>
      </c>
      <c r="BF578" s="5" t="b">
        <f>ISBLANK(Spreadsheet!AB578)</f>
        <v>1</v>
      </c>
      <c r="BG578" s="5" t="b">
        <f>IF(ISERROR(DATEVALUE(TEXT(Spreadsheet!AC578,"mm/dd/yyyy")) &gt; DATEVALUE(TEXT(Spreadsheet!J578,"mm/dd/yyyy"))),IF(OR(AND(ISBLANK(Spreadsheet!AC578),ISBLANK(Spreadsheet!C578)),AND(NOT(ISBLANK(Spreadsheet!C578)),ISBLANK(Spreadsheet!AC578),NOT(ISBLANK(Spreadsheet!D578)))),TRUE,FALSE),IF(DATEVALUE(TEXT(Spreadsheet!AC578,"mm/dd/yyyy")) &gt; DATEVALUE(TEXT(Spreadsheet!J578,"mm/dd/yyyy")),TRUE,FALSE))</f>
        <v>1</v>
      </c>
      <c r="BH578" s="5" t="b">
        <f>OR(AND(ISBLANK(Spreadsheet!C578),ISBLANK(Spreadsheet!AE578)),AND(NOT(ISBLANK(Spreadsheet!C578)),NOT(ISBLANK(Spreadsheet!D578)),ISBLANK(Spreadsheet!AE578)),AND(NOT(ISBLANK(Spreadsheet!C578)),ISBLANK(Spreadsheet!D578),NOT(ISBLANK(Spreadsheet!AE578)),LEN(Spreadsheet!AE578)&lt;=100))</f>
        <v>1</v>
      </c>
      <c r="BI578" s="5" t="b">
        <f t="array" ref="BI578">IF(ISBLANK(Spreadsheet!AF578),TRUE,ISNUMBER(MATCH(TRUE,EXACT(Spreadsheet!AF578,CobraShortReasons),0)))</f>
        <v>1</v>
      </c>
      <c r="BJ578" s="5" t="b">
        <f ca="1">IF(ISERROR(DATEVALUE(TEXT(Spreadsheet!AG578,"mm/dd/yyyy")) &gt; TODAY()),IF(ISBLANK(Spreadsheet!AG578),TRUE,FALSE),IF(DATEVALUE(TEXT(Spreadsheet!AG578,"mm/dd/yyyy")) &gt; TODAY(),FALSE,TRUE))</f>
        <v>1</v>
      </c>
      <c r="BK578" s="5" t="b">
        <f>OR(ISBLANK(Spreadsheet!AH578),LEN(Spreadsheet!AH578)&lt;=25)</f>
        <v>1</v>
      </c>
      <c r="BL578" s="5" t="b">
        <f t="array" aca="1" ref="BL578" ca="1">IF(ISBLANK(Spreadsheet!AI578),TRUE,ISNUMBER(MATCH(TRUE,EXACT(Spreadsheet!AI578,INDIRECT(Spreadsheet!$D$2)),0)))</f>
        <v>1</v>
      </c>
      <c r="BM578" s="5" t="b">
        <f t="array" aca="1" ref="BM578" ca="1">IF(ISBLANK(Spreadsheet!AJ578),TRUE,ISNUMBER(MATCH(TRUE,EXACT(Spreadsheet!AJ578,INDIRECT(Spreadsheet!BJ578)),0)))</f>
        <v>1</v>
      </c>
      <c r="BN578" s="5" t="b">
        <f t="array" ref="BN578">IF(ISBLANK(Spreadsheet!AK578),TRUE,ISNUMBER(MATCH(TRUE,EXACT(Spreadsheet!AK578,DentalPlans),0)))</f>
        <v>1</v>
      </c>
      <c r="BO578" s="5" t="b">
        <f t="array" aca="1" ref="BO578" ca="1">IF(ISBLANK(Spreadsheet!AL578),TRUE,ISNUMBER(MATCH(TRUE,EXACT(Spreadsheet!AL578,INDIRECT(Spreadsheet!BK578)),0)))</f>
        <v>1</v>
      </c>
      <c r="BP578" s="5" t="b">
        <f t="array" ref="BP578">IF(ISBLANK(Spreadsheet!AM578),TRUE,ISNUMBER(MATCH(TRUE,EXACT(Spreadsheet!AM578,VisionPlans),0)))</f>
        <v>1</v>
      </c>
      <c r="BQ578" s="5" t="b">
        <f t="array" aca="1" ref="BQ578" ca="1">IF(ISBLANK(Spreadsheet!AN578),TRUE,ISNUMBER(MATCH(TRUE,EXACT(Spreadsheet!AN578,INDIRECT(Spreadsheet!BL578)),0)))</f>
        <v>1</v>
      </c>
      <c r="BR578" s="5" t="b">
        <f t="array" ref="BR578">IF(ISBLANK(Spreadsheet!AO578),TRUE,ISNUMBER(MATCH(TRUE,EXACT(Spreadsheet!AO578,LifeBenefitClasses),0)))</f>
        <v>1</v>
      </c>
      <c r="BS578" s="5" t="b">
        <f>IF(OR(ISBLANK(Spreadsheet!AO578), Spreadsheet!AO578="Waive"),IF(ISBLANK(Spreadsheet!AP578),TRUE,FALSE),IF(OR(AND(NOT(ISBLANK(Spreadsheet!AO578)),ISBLANK(Spreadsheet!AP578)),NOT(ISNUMBER(VALUE(Spreadsheet!AP578)))),FALSE,IF(OR(AND(Spreadsheet!AP578&lt;6,MOD(Spreadsheet!AP578*10,5)=0), MOD(Spreadsheet!AP578,5000)=0),TRUE,FALSE)))</f>
        <v>1</v>
      </c>
      <c r="BT578" s="5" t="b">
        <f t="array" ref="BT578">IF(ISBLANK(Spreadsheet!AQ578),TRUE,ISNUMBER(MATCH(TRUE,EXACT(Spreadsheet!AQ578,EnrollWaive),0)))</f>
        <v>1</v>
      </c>
      <c r="BU578" s="5" t="b">
        <f t="array" ref="BU578">IF(ISBLANK(Spreadsheet!AR578),TRUE,ISNUMBER(MATCH(TRUE,EXACT(Spreadsheet!AR578,LifeBenefitClasses),0)))</f>
        <v>1</v>
      </c>
      <c r="BV578" s="5" t="b">
        <f>IF(OR(ISBLANK(Spreadsheet!AR578), Spreadsheet!AR578="Waive"),IF(ISBLANK(Spreadsheet!AS578),TRUE,FALSE),IF(OR(AND(NOT(ISBLANK(Spreadsheet!AR578)),ISBLANK(Spreadsheet!AS578)),NOT(ISNUMBER(VALUE(Spreadsheet!AS578)))),FALSE,IF(OR(AND(Spreadsheet!AS578&lt;6,MOD(Spreadsheet!AS578*10,5)=0), MOD(Spreadsheet!AS578,10000)=0),TRUE,FALSE)))</f>
        <v>1</v>
      </c>
      <c r="BW578" s="5" t="b">
        <f t="array" ref="BW578">IF(ISBLANK(Spreadsheet!AT578),TRUE,ISNUMBER(MATCH(TRUE,EXACT(Spreadsheet!AT578,LifeBenefitClasses),0)))</f>
        <v>1</v>
      </c>
      <c r="BX578" s="5" t="b">
        <f>IF(OR(ISBLANK(Spreadsheet!AT578), Spreadsheet!AT578="Waive"),IF(ISBLANK(Spreadsheet!AU578),TRUE,FALSE),IF(OR(AND(NOT(ISBLANK(Spreadsheet!AT578)),ISBLANK(Spreadsheet!AU578)),NOT(ISNUMBER(VALUE(Spreadsheet!AU578)))),FALSE,IF(AND(NOT(OR(ISBLANK(Spreadsheet!AT578),Spreadsheet!AT578="Waive")),NOT(OR(ISBLANK(Spreadsheet!AR578),Spreadsheet!AR578="Waive")),MOD(Spreadsheet!AU578,5000)=0, Spreadsheet!AU578&lt;=(Spreadsheet!AS578*0.5)),TRUE,FALSE)))</f>
        <v>1</v>
      </c>
      <c r="BY578" s="5" t="b">
        <f t="array" ref="BY578">IF(ISBLANK(Spreadsheet!AV578),TRUE,ISNUMBER(MATCH(TRUE,EXACT(Spreadsheet!AV578,EnrollWaive),0)))</f>
        <v>1</v>
      </c>
      <c r="BZ578" s="5" t="b">
        <f t="array" ref="BZ578">IF(ISBLANK(Spreadsheet!AW578),TRUE,ISNUMBER(MATCH(TRUE,EXACT(Spreadsheet!AW578,LifeBenefitClasses),0)))</f>
        <v>1</v>
      </c>
      <c r="CA578" s="5" t="b">
        <f t="array" ref="CA578">IF(ISBLANK(Spreadsheet!AX578),TRUE,ISNUMBER(MATCH(TRUE,EXACT(Spreadsheet!AX578,LifeBenefitClasses),0)))</f>
        <v>1</v>
      </c>
      <c r="CB578" s="5" t="b">
        <f t="array" ref="CB578">IF(ISBLANK(Spreadsheet!AY578),TRUE,ISNUMBER(MATCH(TRUE,EXACT(Spreadsheet!AY578,LifeBenefitClasses),0)))</f>
        <v>1</v>
      </c>
      <c r="CC578" s="5" t="b">
        <f t="array" ref="CC578">IF(ISBLANK(Spreadsheet!AZ578),TRUE,ISNUMBER(MATCH(TRUE,EXACT(Spreadsheet!AZ578,LifeBenefitClasses),0)))</f>
        <v>1</v>
      </c>
      <c r="CD578" s="5" t="b">
        <f t="array" ref="CD578">IF(ISBLANK(Spreadsheet!BA578),TRUE,ISNUMBER(MATCH(TRUE,EXACT(Spreadsheet!BA578,LifeBenefitClasses),0)))</f>
        <v>1</v>
      </c>
      <c r="CE578" s="5" t="b">
        <f>IF(OR(ISBLANK(Spreadsheet!BA578), Spreadsheet!BA578="Waive"),IF(ISBLANK(Spreadsheet!BB578),TRUE,FALSE),IF(OR(AND(NOT(ISBLANK(Spreadsheet!BA578)),ISBLANK(Spreadsheet!BB578)),NOT(ISNUMBER(VALUE(Spreadsheet!BB578))),ISBLANK(Spreadsheet!BC578),NOT(ISNUMBER(VALUE(Spreadsheet!BC578)))),FALSE,IF(AND(Spreadsheet!BB578&gt;=50000,Spreadsheet!BB578&lt;=250000,MOD(Spreadsheet!BB578,10000)=0,Spreadsheet!BB578&lt;=(10*Spreadsheet!BC578)),TRUE,FALSE)))</f>
        <v>1</v>
      </c>
      <c r="CF578" s="5" t="b">
        <f>IF(NOT(ISBLANK(Spreadsheet!BC578)),AND(ISNUMBER(VALUE(Spreadsheet!BC578)),Spreadsheet!BC578&gt;0),AND(OR(ISBLANK(Spreadsheet!AO578),Spreadsheet!AO578="Waive",AND(NOT(OR(ISBLANK(Spreadsheet!AO578),Spreadsheet!AO578="Waive")),Spreadsheet!AP578&gt;=6)),OR(ISBLANK(Spreadsheet!AR578),AND(NOT(OR(ISBLANK(Spreadsheet!AR578),Spreadsheet!AR578="Waive")),Spreadsheet!AS578&gt;=6)),OR(ISBLANK(Spreadsheet!AW578)),OR(ISBLANK(Spreadsheet!AX578)),OR(ISBLANK(Spreadsheet!AY578)),OR(ISBLANK(Spreadsheet!AZ578)),OR(ISBLANK(Spreadsheet!BA578),Spreadsheet!BA578="Waive")))</f>
        <v>1</v>
      </c>
      <c r="CG578" s="5" t="b">
        <f t="shared" ca="1" si="39"/>
        <v>1</v>
      </c>
    </row>
    <row r="579" spans="8:85" x14ac:dyDescent="0.3">
      <c r="H579" s="5">
        <f t="shared" ca="1" si="40"/>
        <v>2</v>
      </c>
      <c r="I579" s="5" t="str">
        <f t="shared" ca="1" si="38"/>
        <v/>
      </c>
      <c r="J579" s="5" t="str">
        <f>IF(AND(NOT(ISBLANK(Spreadsheet!C579)),ISBLANK(Spreadsheet!D579)),Spreadsheet!F579&amp;" "&amp;Spreadsheet!H579,"")</f>
        <v/>
      </c>
      <c r="K579" s="5">
        <f>IF(AND(NOT(ISBLANK(Spreadsheet!C579)),ISBLANK(Spreadsheet!D579)),COUNTIFS(Spreadsheet!E580:E$786,"=Child",Spreadsheet!C580:C$786, "="&amp;Spreadsheet!C579) + COUNTIFS(Spreadsheet!E580:E$786,"=Step-child",Spreadsheet!C580:C$786, "="&amp;Spreadsheet!C579),0)</f>
        <v>0</v>
      </c>
      <c r="L579" s="5">
        <f>IF(NOT(ISBLANK(J579)),COUNTIFS(Spreadsheet!E580:E$786,"=Wife",Spreadsheet!C580:C$786, "="&amp;Spreadsheet!C579) + COUNTIFS(Spreadsheet!E580:E$786,"=Husband",Spreadsheet!C580:C$786, "="&amp;Spreadsheet!C579),0)</f>
        <v>0</v>
      </c>
      <c r="M579" s="5">
        <f>IF(NOT(ISBLANK(Spreadsheet!AJ579)),VLOOKUP(Spreadsheet!AJ579,'Drop Downs'!$P$2:$R$16,3,FALSE),0)</f>
        <v>0</v>
      </c>
      <c r="N579" s="5">
        <f>IF(NOT(ISBLANK(Spreadsheet!AJ579)), VLOOKUP(Spreadsheet!AJ579,'Drop Downs'!$P$2:$R$16,2,FALSE),0)</f>
        <v>0</v>
      </c>
      <c r="O579" s="5">
        <f>IF(NOT(ISBLANK(Spreadsheet!AL579)),VLOOKUP(Spreadsheet!AL579,'Drop Downs'!$P$2:$R$16,3,FALSE), 0)</f>
        <v>0</v>
      </c>
      <c r="P579" s="5">
        <f>IF(NOT(ISBLANK(Spreadsheet!AL579)),VLOOKUP(Spreadsheet!AL579,'Drop Downs'!$P$2:$R$16,2,FALSE),0)</f>
        <v>0</v>
      </c>
      <c r="Q579" s="5">
        <f>IF(NOT(ISBLANK(Spreadsheet!AN579)),VLOOKUP(Spreadsheet!AN579,'Drop Downs'!$P$2:$R$16,3,FALSE),0)</f>
        <v>0</v>
      </c>
      <c r="R579" s="5">
        <f>IF(NOT(ISBLANK(Spreadsheet!AN579)),VLOOKUP(Spreadsheet!AN579,'Drop Downs'!$P$2:$R$16,2,FALSE),0)</f>
        <v>0</v>
      </c>
      <c r="S579" s="5" t="str">
        <f>IF(OR(M579&gt;K579,N579&gt;L579,O579&gt;K579, Q579&gt;K579,N579&gt;L579, P579&gt;L579, R579&gt;L579),"Member currently has a coverage election over what he/she needs.  Please add more dependents or adjust the coverage election.","")&amp;(IF(AND(NOT(ISBLANK(Spreadsheet!C579)),NOT(ISBLANK(Spreadsheet!D579)),ISBLANK(Spreadsheet!E579)),"Dependent lacks a relationship to member.Please select one from the drop-down.",""))</f>
        <v/>
      </c>
      <c r="T579" s="5" t="b">
        <f t="shared" si="41"/>
        <v>1</v>
      </c>
      <c r="U579" s="5" t="b">
        <f>OR(ISBLANK(Spreadsheet!C579),IF(NOT(ISBLANK(Spreadsheet!D579)),NOT(ISBLANK(Spreadsheet!E579)),TRUE))</f>
        <v>1</v>
      </c>
      <c r="V579" s="5" t="b">
        <f>OR(ISBLANK(Spreadsheet!C579), NOT(ISBLANK(Spreadsheet!I579)))</f>
        <v>1</v>
      </c>
      <c r="W579" s="5" t="b">
        <f>OR(ISBLANK(Spreadsheet!D579),NOT(ISBLANK(Spreadsheet!C579)))</f>
        <v>1</v>
      </c>
      <c r="X579" s="155" t="str">
        <f>REPT("0",MIN(FIND({1,2,3,4,5,6,7,8,9},Spreadsheet!C579&amp;"123456789"))-1)&amp;IF(ISBLANK(Spreadsheet!C579),"",SUMPRODUCT(MID(0&amp;Spreadsheet!C579,LARGE(INDEX(ISNUMBER(--MID(Spreadsheet!C579,ROW($1:$225),1))*
 ROW($1:$225),0),ROW($1:$225))+1,1)*10^ROW($1:$225)/10))</f>
        <v/>
      </c>
      <c r="Y579" s="5" t="b">
        <f>IF(NOT(ISBLANK(Spreadsheet!C579)),IF(AND(ISNUMBER(VALUE(Spreadsheet!C579)), LEN(Spreadsheet!C579)=9),TRUE,FALSE),TRUE)</f>
        <v>1</v>
      </c>
      <c r="Z579" s="155" t="str">
        <f>REPT("0",MIN(FIND({1,2,3,4,5,6,7,8,9},Spreadsheet!D579&amp;"123456789"))-1)&amp;IF(ISBLANK(Spreadsheet!D579),"",SUMPRODUCT(MID(0&amp;Spreadsheet!D579,LARGE(INDEX(ISNUMBER(--MID(Spreadsheet!D579,ROW($1:$225),1))*
 ROW($1:$225),0),ROW($1:$225))+1,1)*10^ROW($1:$225)/10))</f>
        <v/>
      </c>
      <c r="AA579" s="5" t="b">
        <f>IF(AND(NOT(ISBLANK(Spreadsheet!D579)),NOT(ISBLANK(Spreadsheet!C579))),IF(AND(ISNUMBER(VALUE(Spreadsheet!D579)), LEN(Spreadsheet!D579)=9),TRUE,FALSE),IF(AND(NOT(ISBLANK(Spreadsheet!D579)),ISBLANK(Spreadsheet!C579)),FALSE,TRUE))</f>
        <v>1</v>
      </c>
      <c r="AB579" s="5" t="b">
        <f>OR(ISBLANK(Spreadsheet!Y579),IF(NOT(ISBLANK(Spreadsheet!Y579)),LEN(Spreadsheet!Y579)=10,ISNUMBER(VALUE(Spreadsheet!Y579))))</f>
        <v>1</v>
      </c>
      <c r="AC579" s="5" t="b">
        <f>OR(ISBLANK(Spreadsheet!AI579), AND(NOT(ISBLANK(Spreadsheet!AJ579)), NOT(ISNUMBER(SEARCH("Waive",Spreadsheet!AJ579)))))</f>
        <v>1</v>
      </c>
      <c r="AD579" s="5" t="b">
        <f>OR(ISBLANK(Spreadsheet!AK579), AND(NOT(ISBLANK(Spreadsheet!AL579)), NOT(ISNUMBER(SEARCH("Waive",Spreadsheet!AL579)))))</f>
        <v>1</v>
      </c>
      <c r="AE579" s="5" t="b">
        <f>OR(ISBLANK(Spreadsheet!AM579), AND(NOT(ISBLANK(Spreadsheet!AN579)), NOT(ISNUMBER(SEARCH("Waive", Spreadsheet!AN579)))))</f>
        <v>1</v>
      </c>
      <c r="AF579" s="5" t="b">
        <f>OR(ISBLANK(Spreadsheet!C579), NOT(ISBLANK(Spreadsheet!D579)),NOT(ISBLANK(Spreadsheet!L579)))</f>
        <v>1</v>
      </c>
      <c r="AG579" s="5" t="b">
        <f>IF(AND(NOT(ISBLANK(Spreadsheet!C579)), NOT(ISBLANK(Spreadsheet!D579)),Spreadsheet!C579&lt;&gt;Spreadsheet!D579),IF(ISERROR(VLOOKUP(Spreadsheet!C579, Spreadsheet!$C$6:'Spreadsheet'!$C578,1,FALSE)), FALSE, TRUE),TRUE)</f>
        <v>1</v>
      </c>
      <c r="AH579" s="5" t="b">
        <f>Spreadsheet!$B$2=Spreadsheet!AD579</f>
        <v>1</v>
      </c>
      <c r="AI579" s="5" t="b">
        <f>IF(ISBLANK(Spreadsheet!G579),TRUE,IF(OR(LEN(Spreadsheet!G579)&gt;1,ISNUMBER(VALUE(Spreadsheet!G579))),FALSE,TRUE))</f>
        <v>1</v>
      </c>
      <c r="AJ579" s="5" t="b">
        <f>OR(ISBLANK(Spreadsheet!C579), NOT(ISBLANK(Spreadsheet!B579)), NOT(ISBLANK(Spreadsheet!D579)))</f>
        <v>1</v>
      </c>
      <c r="AK579" s="5" t="b">
        <f t="array" ref="AK579">IF(OR(AND(ISBLANK(Spreadsheet!E579),ISBLANK(Spreadsheet!D579),NOT(ISBLANK(Spreadsheet!C579))),AND(ISBLANK(Spreadsheet!E579),ISBLANK(Spreadsheet!D579),ISBLANK(Spreadsheet!C579))),TRUE,ISNUMBER(MATCH(TRUE,EXACT(Spreadsheet!E579,Relationships),0)))</f>
        <v>1</v>
      </c>
      <c r="AL579" s="5" t="b">
        <f>IF(NOT(ISBLANK(Spreadsheet!C579)),IF(OR(ISBLANK(Spreadsheet!F579),LEN(Spreadsheet!F579)&gt;40),FALSE,TRUE),TRUE)</f>
        <v>1</v>
      </c>
      <c r="AM579" s="5" t="b">
        <f>IF(NOT(ISBLANK(Spreadsheet!C579)),IF(OR(ISBLANK(Spreadsheet!H579),LEN(Spreadsheet!H579)&gt;40),FALSE,TRUE),TRUE)</f>
        <v>1</v>
      </c>
      <c r="AN579" s="5" t="b">
        <f t="array" ref="AN579">IF(ISBLANK(Spreadsheet!I579),TRUE,ISNUMBER(MATCH(TRUE,EXACT(Spreadsheet!I579,GenderValues),0)))</f>
        <v>1</v>
      </c>
      <c r="AO579" s="5" t="b">
        <f ca="1">IF(ISERROR(DATEVALUE(TEXT(Spreadsheet!J579,"mm/dd/yyyy")) &gt; TODAY()),IF(AND(ISBLANK(Spreadsheet!J579),ISBLANK(Spreadsheet!C579)),TRUE,FALSE),IF(DATEVALUE(TEXT(Spreadsheet!J579,"mm/dd/yyyy")) &gt; TODAY(),FALSE,TRUE))</f>
        <v>1</v>
      </c>
      <c r="AP579" s="5" t="b">
        <f>OR(ISBLANK(Spreadsheet!K579),LEN(Spreadsheet!K579)&lt;=100)</f>
        <v>1</v>
      </c>
      <c r="AQ579" s="5" t="b">
        <f t="array" ref="AQ579">IF(OR(AND(ISBLANK(Spreadsheet!L579),ISBLANK(Spreadsheet!C579)),AND(NOT(ISBLANK(Spreadsheet!C579)),NOT(ISBLANK(Spreadsheet!D579)))),TRUE,ISNUMBER(MATCH(TRUE,EXACT(Spreadsheet!L579,MaritalStatus),0)))</f>
        <v>1</v>
      </c>
      <c r="AR579" s="5" t="b">
        <f ca="1">IF(ISERROR(DATEVALUE(TEXT(Spreadsheet!M579,"mm/dd/yyyy")) &gt; TODAY()),IF(ISBLANK(Spreadsheet!M579),TRUE,FALSE),IF(DATEVALUE(TEXT(Spreadsheet!M579,"mm/dd/yyyy")) &gt; TODAY(),FALSE,TRUE))</f>
        <v>1</v>
      </c>
      <c r="AS579" s="5" t="b">
        <f>OR(ISBLANK(Spreadsheet!N579),LEN(Spreadsheet!N579)&lt;=100)</f>
        <v>1</v>
      </c>
      <c r="AT579" s="5" t="b">
        <f>OR(ISBLANK(Spreadsheet!O579),UPPER(Spreadsheet!O579)="YES")</f>
        <v>1</v>
      </c>
      <c r="AU579" s="5" t="b">
        <f>OR(ISBLANK(Spreadsheet!P579),UPPER(Spreadsheet!P579)="YES")</f>
        <v>1</v>
      </c>
      <c r="AV579" s="5" t="b">
        <f t="array" ref="AV579">IF(ISBLANK(Spreadsheet!Q579),TRUE,ISNUMBER(MATCH(TRUE,EXACT(Spreadsheet!Q579,OnGroupsPriorIns),0)))</f>
        <v>1</v>
      </c>
      <c r="AW579" s="5" t="b">
        <f>OR(ISBLANK(Spreadsheet!R579),UPPER(Spreadsheet!R579)="YES")</f>
        <v>1</v>
      </c>
      <c r="AX579" s="5" t="b">
        <f>OR(ISBLANK(Spreadsheet!S579),UPPER(Spreadsheet!S579)="YES")</f>
        <v>1</v>
      </c>
      <c r="AY579" s="5" t="b">
        <f>OR(AND(ISBLANK(Spreadsheet!C579),LEN(Spreadsheet!T579)=0),AND(NOT(ISBLANK(Spreadsheet!C579)),LEN(Spreadsheet!T579)&gt;0,LEN(Spreadsheet!T579)&lt;=50))</f>
        <v>1</v>
      </c>
      <c r="AZ579" s="5" t="b">
        <f>OR(LEN(Spreadsheet!U579)=0,AND(LEN(Spreadsheet!U579)&gt;0,LEN(Spreadsheet!U579)&lt;=50))</f>
        <v>1</v>
      </c>
      <c r="BA579" s="5" t="b">
        <f>OR(AND(ISBLANK(Spreadsheet!C579),LEN(Spreadsheet!V579)=0),AND(NOT(ISBLANK(Spreadsheet!C579)),LEN(Spreadsheet!V579)&gt;0,LEN(Spreadsheet!V579)&lt;=50))</f>
        <v>1</v>
      </c>
      <c r="BB579" s="5" t="b">
        <f t="array" ref="BB579">IF(AND(ISBLANK(Spreadsheet!C579),LEN(Spreadsheet!W579)=0),TRUE,ISNUMBER(MATCH(TRUE,EXACT(Spreadsheet!W579,States),0)))</f>
        <v>1</v>
      </c>
      <c r="BC579" s="5" t="b">
        <f>OR(AND(ISBLANK(Spreadsheet!C579),LEN(Spreadsheet!X579)=0),AND(NOT(ISBLANK(Spreadsheet!C579)),LEN(Spreadsheet!X579)&gt;0,LEN(Spreadsheet!X579)=5,ISNUMBER(VALUE(Spreadsheet!X579))))</f>
        <v>1</v>
      </c>
      <c r="BD579" s="5" t="b">
        <f>OR(ISBLANK(Spreadsheet!Z579),LEN(Spreadsheet!Z579)&lt;=50)</f>
        <v>1</v>
      </c>
      <c r="BE579" s="5" t="b">
        <f>ISBLANK(Spreadsheet!AA579)</f>
        <v>1</v>
      </c>
      <c r="BF579" s="5" t="b">
        <f>ISBLANK(Spreadsheet!AB579)</f>
        <v>1</v>
      </c>
      <c r="BG579" s="5" t="b">
        <f>IF(ISERROR(DATEVALUE(TEXT(Spreadsheet!AC579,"mm/dd/yyyy")) &gt; DATEVALUE(TEXT(Spreadsheet!J579,"mm/dd/yyyy"))),IF(OR(AND(ISBLANK(Spreadsheet!AC579),ISBLANK(Spreadsheet!C579)),AND(NOT(ISBLANK(Spreadsheet!C579)),ISBLANK(Spreadsheet!AC579),NOT(ISBLANK(Spreadsheet!D579)))),TRUE,FALSE),IF(DATEVALUE(TEXT(Spreadsheet!AC579,"mm/dd/yyyy")) &gt; DATEVALUE(TEXT(Spreadsheet!J579,"mm/dd/yyyy")),TRUE,FALSE))</f>
        <v>1</v>
      </c>
      <c r="BH579" s="5" t="b">
        <f>OR(AND(ISBLANK(Spreadsheet!C579),ISBLANK(Spreadsheet!AE579)),AND(NOT(ISBLANK(Spreadsheet!C579)),NOT(ISBLANK(Spreadsheet!D579)),ISBLANK(Spreadsheet!AE579)),AND(NOT(ISBLANK(Spreadsheet!C579)),ISBLANK(Spreadsheet!D579),NOT(ISBLANK(Spreadsheet!AE579)),LEN(Spreadsheet!AE579)&lt;=100))</f>
        <v>1</v>
      </c>
      <c r="BI579" s="5" t="b">
        <f t="array" ref="BI579">IF(ISBLANK(Spreadsheet!AF579),TRUE,ISNUMBER(MATCH(TRUE,EXACT(Spreadsheet!AF579,CobraShortReasons),0)))</f>
        <v>1</v>
      </c>
      <c r="BJ579" s="5" t="b">
        <f ca="1">IF(ISERROR(DATEVALUE(TEXT(Spreadsheet!AG579,"mm/dd/yyyy")) &gt; TODAY()),IF(ISBLANK(Spreadsheet!AG579),TRUE,FALSE),IF(DATEVALUE(TEXT(Spreadsheet!AG579,"mm/dd/yyyy")) &gt; TODAY(),FALSE,TRUE))</f>
        <v>1</v>
      </c>
      <c r="BK579" s="5" t="b">
        <f>OR(ISBLANK(Spreadsheet!AH579),LEN(Spreadsheet!AH579)&lt;=25)</f>
        <v>1</v>
      </c>
      <c r="BL579" s="5" t="b">
        <f t="array" aca="1" ref="BL579" ca="1">IF(ISBLANK(Spreadsheet!AI579),TRUE,ISNUMBER(MATCH(TRUE,EXACT(Spreadsheet!AI579,INDIRECT(Spreadsheet!$D$2)),0)))</f>
        <v>1</v>
      </c>
      <c r="BM579" s="5" t="b">
        <f t="array" aca="1" ref="BM579" ca="1">IF(ISBLANK(Spreadsheet!AJ579),TRUE,ISNUMBER(MATCH(TRUE,EXACT(Spreadsheet!AJ579,INDIRECT(Spreadsheet!BJ579)),0)))</f>
        <v>1</v>
      </c>
      <c r="BN579" s="5" t="b">
        <f t="array" ref="BN579">IF(ISBLANK(Spreadsheet!AK579),TRUE,ISNUMBER(MATCH(TRUE,EXACT(Spreadsheet!AK579,DentalPlans),0)))</f>
        <v>1</v>
      </c>
      <c r="BO579" s="5" t="b">
        <f t="array" aca="1" ref="BO579" ca="1">IF(ISBLANK(Spreadsheet!AL579),TRUE,ISNUMBER(MATCH(TRUE,EXACT(Spreadsheet!AL579,INDIRECT(Spreadsheet!BK579)),0)))</f>
        <v>1</v>
      </c>
      <c r="BP579" s="5" t="b">
        <f t="array" ref="BP579">IF(ISBLANK(Spreadsheet!AM579),TRUE,ISNUMBER(MATCH(TRUE,EXACT(Spreadsheet!AM579,VisionPlans),0)))</f>
        <v>1</v>
      </c>
      <c r="BQ579" s="5" t="b">
        <f t="array" aca="1" ref="BQ579" ca="1">IF(ISBLANK(Spreadsheet!AN579),TRUE,ISNUMBER(MATCH(TRUE,EXACT(Spreadsheet!AN579,INDIRECT(Spreadsheet!BL579)),0)))</f>
        <v>1</v>
      </c>
      <c r="BR579" s="5" t="b">
        <f t="array" ref="BR579">IF(ISBLANK(Spreadsheet!AO579),TRUE,ISNUMBER(MATCH(TRUE,EXACT(Spreadsheet!AO579,LifeBenefitClasses),0)))</f>
        <v>1</v>
      </c>
      <c r="BS579" s="5" t="b">
        <f>IF(OR(ISBLANK(Spreadsheet!AO579), Spreadsheet!AO579="Waive"),IF(ISBLANK(Spreadsheet!AP579),TRUE,FALSE),IF(OR(AND(NOT(ISBLANK(Spreadsheet!AO579)),ISBLANK(Spreadsheet!AP579)),NOT(ISNUMBER(VALUE(Spreadsheet!AP579)))),FALSE,IF(OR(AND(Spreadsheet!AP579&lt;6,MOD(Spreadsheet!AP579*10,5)=0), MOD(Spreadsheet!AP579,5000)=0),TRUE,FALSE)))</f>
        <v>1</v>
      </c>
      <c r="BT579" s="5" t="b">
        <f t="array" ref="BT579">IF(ISBLANK(Spreadsheet!AQ579),TRUE,ISNUMBER(MATCH(TRUE,EXACT(Spreadsheet!AQ579,EnrollWaive),0)))</f>
        <v>1</v>
      </c>
      <c r="BU579" s="5" t="b">
        <f t="array" ref="BU579">IF(ISBLANK(Spreadsheet!AR579),TRUE,ISNUMBER(MATCH(TRUE,EXACT(Spreadsheet!AR579,LifeBenefitClasses),0)))</f>
        <v>1</v>
      </c>
      <c r="BV579" s="5" t="b">
        <f>IF(OR(ISBLANK(Spreadsheet!AR579), Spreadsheet!AR579="Waive"),IF(ISBLANK(Spreadsheet!AS579),TRUE,FALSE),IF(OR(AND(NOT(ISBLANK(Spreadsheet!AR579)),ISBLANK(Spreadsheet!AS579)),NOT(ISNUMBER(VALUE(Spreadsheet!AS579)))),FALSE,IF(OR(AND(Spreadsheet!AS579&lt;6,MOD(Spreadsheet!AS579*10,5)=0), MOD(Spreadsheet!AS579,10000)=0),TRUE,FALSE)))</f>
        <v>1</v>
      </c>
      <c r="BW579" s="5" t="b">
        <f t="array" ref="BW579">IF(ISBLANK(Spreadsheet!AT579),TRUE,ISNUMBER(MATCH(TRUE,EXACT(Spreadsheet!AT579,LifeBenefitClasses),0)))</f>
        <v>1</v>
      </c>
      <c r="BX579" s="5" t="b">
        <f>IF(OR(ISBLANK(Spreadsheet!AT579), Spreadsheet!AT579="Waive"),IF(ISBLANK(Spreadsheet!AU579),TRUE,FALSE),IF(OR(AND(NOT(ISBLANK(Spreadsheet!AT579)),ISBLANK(Spreadsheet!AU579)),NOT(ISNUMBER(VALUE(Spreadsheet!AU579)))),FALSE,IF(AND(NOT(OR(ISBLANK(Spreadsheet!AT579),Spreadsheet!AT579="Waive")),NOT(OR(ISBLANK(Spreadsheet!AR579),Spreadsheet!AR579="Waive")),MOD(Spreadsheet!AU579,5000)=0, Spreadsheet!AU579&lt;=(Spreadsheet!AS579*0.5)),TRUE,FALSE)))</f>
        <v>1</v>
      </c>
      <c r="BY579" s="5" t="b">
        <f t="array" ref="BY579">IF(ISBLANK(Spreadsheet!AV579),TRUE,ISNUMBER(MATCH(TRUE,EXACT(Spreadsheet!AV579,EnrollWaive),0)))</f>
        <v>1</v>
      </c>
      <c r="BZ579" s="5" t="b">
        <f t="array" ref="BZ579">IF(ISBLANK(Spreadsheet!AW579),TRUE,ISNUMBER(MATCH(TRUE,EXACT(Spreadsheet!AW579,LifeBenefitClasses),0)))</f>
        <v>1</v>
      </c>
      <c r="CA579" s="5" t="b">
        <f t="array" ref="CA579">IF(ISBLANK(Spreadsheet!AX579),TRUE,ISNUMBER(MATCH(TRUE,EXACT(Spreadsheet!AX579,LifeBenefitClasses),0)))</f>
        <v>1</v>
      </c>
      <c r="CB579" s="5" t="b">
        <f t="array" ref="CB579">IF(ISBLANK(Spreadsheet!AY579),TRUE,ISNUMBER(MATCH(TRUE,EXACT(Spreadsheet!AY579,LifeBenefitClasses),0)))</f>
        <v>1</v>
      </c>
      <c r="CC579" s="5" t="b">
        <f t="array" ref="CC579">IF(ISBLANK(Spreadsheet!AZ579),TRUE,ISNUMBER(MATCH(TRUE,EXACT(Spreadsheet!AZ579,LifeBenefitClasses),0)))</f>
        <v>1</v>
      </c>
      <c r="CD579" s="5" t="b">
        <f t="array" ref="CD579">IF(ISBLANK(Spreadsheet!BA579),TRUE,ISNUMBER(MATCH(TRUE,EXACT(Spreadsheet!BA579,LifeBenefitClasses),0)))</f>
        <v>1</v>
      </c>
      <c r="CE579" s="5" t="b">
        <f>IF(OR(ISBLANK(Spreadsheet!BA579), Spreadsheet!BA579="Waive"),IF(ISBLANK(Spreadsheet!BB579),TRUE,FALSE),IF(OR(AND(NOT(ISBLANK(Spreadsheet!BA579)),ISBLANK(Spreadsheet!BB579)),NOT(ISNUMBER(VALUE(Spreadsheet!BB579))),ISBLANK(Spreadsheet!BC579),NOT(ISNUMBER(VALUE(Spreadsheet!BC579)))),FALSE,IF(AND(Spreadsheet!BB579&gt;=50000,Spreadsheet!BB579&lt;=250000,MOD(Spreadsheet!BB579,10000)=0,Spreadsheet!BB579&lt;=(10*Spreadsheet!BC579)),TRUE,FALSE)))</f>
        <v>1</v>
      </c>
      <c r="CF579" s="5" t="b">
        <f>IF(NOT(ISBLANK(Spreadsheet!BC579)),AND(ISNUMBER(VALUE(Spreadsheet!BC579)),Spreadsheet!BC579&gt;0),AND(OR(ISBLANK(Spreadsheet!AO579),Spreadsheet!AO579="Waive",AND(NOT(OR(ISBLANK(Spreadsheet!AO579),Spreadsheet!AO579="Waive")),Spreadsheet!AP579&gt;=6)),OR(ISBLANK(Spreadsheet!AR579),AND(NOT(OR(ISBLANK(Spreadsheet!AR579),Spreadsheet!AR579="Waive")),Spreadsheet!AS579&gt;=6)),OR(ISBLANK(Spreadsheet!AW579)),OR(ISBLANK(Spreadsheet!AX579)),OR(ISBLANK(Spreadsheet!AY579)),OR(ISBLANK(Spreadsheet!AZ579)),OR(ISBLANK(Spreadsheet!BA579),Spreadsheet!BA579="Waive")))</f>
        <v>1</v>
      </c>
      <c r="CG579" s="5" t="b">
        <f t="shared" ca="1" si="39"/>
        <v>1</v>
      </c>
    </row>
    <row r="580" spans="8:85" x14ac:dyDescent="0.3">
      <c r="H580" s="5">
        <f t="shared" ca="1" si="40"/>
        <v>2</v>
      </c>
      <c r="I580" s="5" t="str">
        <f t="shared" ca="1" si="38"/>
        <v/>
      </c>
      <c r="J580" s="5" t="str">
        <f>IF(AND(NOT(ISBLANK(Spreadsheet!C580)),ISBLANK(Spreadsheet!D580)),Spreadsheet!F580&amp;" "&amp;Spreadsheet!H580,"")</f>
        <v/>
      </c>
      <c r="K580" s="5">
        <f>IF(AND(NOT(ISBLANK(Spreadsheet!C580)),ISBLANK(Spreadsheet!D580)),COUNTIFS(Spreadsheet!E581:E$786,"=Child",Spreadsheet!C581:C$786, "="&amp;Spreadsheet!C580) + COUNTIFS(Spreadsheet!E581:E$786,"=Step-child",Spreadsheet!C581:C$786, "="&amp;Spreadsheet!C580),0)</f>
        <v>0</v>
      </c>
      <c r="L580" s="5">
        <f>IF(NOT(ISBLANK(J580)),COUNTIFS(Spreadsheet!E581:E$786,"=Wife",Spreadsheet!C581:C$786, "="&amp;Spreadsheet!C580) + COUNTIFS(Spreadsheet!E581:E$786,"=Husband",Spreadsheet!C581:C$786, "="&amp;Spreadsheet!C580),0)</f>
        <v>0</v>
      </c>
      <c r="M580" s="5">
        <f>IF(NOT(ISBLANK(Spreadsheet!AJ580)),VLOOKUP(Spreadsheet!AJ580,'Drop Downs'!$P$2:$R$16,3,FALSE),0)</f>
        <v>0</v>
      </c>
      <c r="N580" s="5">
        <f>IF(NOT(ISBLANK(Spreadsheet!AJ580)), VLOOKUP(Spreadsheet!AJ580,'Drop Downs'!$P$2:$R$16,2,FALSE),0)</f>
        <v>0</v>
      </c>
      <c r="O580" s="5">
        <f>IF(NOT(ISBLANK(Spreadsheet!AL580)),VLOOKUP(Spreadsheet!AL580,'Drop Downs'!$P$2:$R$16,3,FALSE), 0)</f>
        <v>0</v>
      </c>
      <c r="P580" s="5">
        <f>IF(NOT(ISBLANK(Spreadsheet!AL580)),VLOOKUP(Spreadsheet!AL580,'Drop Downs'!$P$2:$R$16,2,FALSE),0)</f>
        <v>0</v>
      </c>
      <c r="Q580" s="5">
        <f>IF(NOT(ISBLANK(Spreadsheet!AN580)),VLOOKUP(Spreadsheet!AN580,'Drop Downs'!$P$2:$R$16,3,FALSE),0)</f>
        <v>0</v>
      </c>
      <c r="R580" s="5">
        <f>IF(NOT(ISBLANK(Spreadsheet!AN580)),VLOOKUP(Spreadsheet!AN580,'Drop Downs'!$P$2:$R$16,2,FALSE),0)</f>
        <v>0</v>
      </c>
      <c r="S580" s="5" t="str">
        <f>IF(OR(M580&gt;K580,N580&gt;L580,O580&gt;K580, Q580&gt;K580,N580&gt;L580, P580&gt;L580, R580&gt;L580),"Member currently has a coverage election over what he/she needs.  Please add more dependents or adjust the coverage election.","")&amp;(IF(AND(NOT(ISBLANK(Spreadsheet!C580)),NOT(ISBLANK(Spreadsheet!D580)),ISBLANK(Spreadsheet!E580)),"Dependent lacks a relationship to member.Please select one from the drop-down.",""))</f>
        <v/>
      </c>
      <c r="T580" s="5" t="b">
        <f t="shared" si="41"/>
        <v>1</v>
      </c>
      <c r="U580" s="5" t="b">
        <f>OR(ISBLANK(Spreadsheet!C580),IF(NOT(ISBLANK(Spreadsheet!D580)),NOT(ISBLANK(Spreadsheet!E580)),TRUE))</f>
        <v>1</v>
      </c>
      <c r="V580" s="5" t="b">
        <f>OR(ISBLANK(Spreadsheet!C580), NOT(ISBLANK(Spreadsheet!I580)))</f>
        <v>1</v>
      </c>
      <c r="W580" s="5" t="b">
        <f>OR(ISBLANK(Spreadsheet!D580),NOT(ISBLANK(Spreadsheet!C580)))</f>
        <v>1</v>
      </c>
      <c r="X580" s="155" t="str">
        <f>REPT("0",MIN(FIND({1,2,3,4,5,6,7,8,9},Spreadsheet!C580&amp;"123456789"))-1)&amp;IF(ISBLANK(Spreadsheet!C580),"",SUMPRODUCT(MID(0&amp;Spreadsheet!C580,LARGE(INDEX(ISNUMBER(--MID(Spreadsheet!C580,ROW($1:$225),1))*
 ROW($1:$225),0),ROW($1:$225))+1,1)*10^ROW($1:$225)/10))</f>
        <v/>
      </c>
      <c r="Y580" s="5" t="b">
        <f>IF(NOT(ISBLANK(Spreadsheet!C580)),IF(AND(ISNUMBER(VALUE(Spreadsheet!C580)), LEN(Spreadsheet!C580)=9),TRUE,FALSE),TRUE)</f>
        <v>1</v>
      </c>
      <c r="Z580" s="155" t="str">
        <f>REPT("0",MIN(FIND({1,2,3,4,5,6,7,8,9},Spreadsheet!D580&amp;"123456789"))-1)&amp;IF(ISBLANK(Spreadsheet!D580),"",SUMPRODUCT(MID(0&amp;Spreadsheet!D580,LARGE(INDEX(ISNUMBER(--MID(Spreadsheet!D580,ROW($1:$225),1))*
 ROW($1:$225),0),ROW($1:$225))+1,1)*10^ROW($1:$225)/10))</f>
        <v/>
      </c>
      <c r="AA580" s="5" t="b">
        <f>IF(AND(NOT(ISBLANK(Spreadsheet!D580)),NOT(ISBLANK(Spreadsheet!C580))),IF(AND(ISNUMBER(VALUE(Spreadsheet!D580)), LEN(Spreadsheet!D580)=9),TRUE,FALSE),IF(AND(NOT(ISBLANK(Spreadsheet!D580)),ISBLANK(Spreadsheet!C580)),FALSE,TRUE))</f>
        <v>1</v>
      </c>
      <c r="AB580" s="5" t="b">
        <f>OR(ISBLANK(Spreadsheet!Y580),IF(NOT(ISBLANK(Spreadsheet!Y580)),LEN(Spreadsheet!Y580)=10,ISNUMBER(VALUE(Spreadsheet!Y580))))</f>
        <v>1</v>
      </c>
      <c r="AC580" s="5" t="b">
        <f>OR(ISBLANK(Spreadsheet!AI580), AND(NOT(ISBLANK(Spreadsheet!AJ580)), NOT(ISNUMBER(SEARCH("Waive",Spreadsheet!AJ580)))))</f>
        <v>1</v>
      </c>
      <c r="AD580" s="5" t="b">
        <f>OR(ISBLANK(Spreadsheet!AK580), AND(NOT(ISBLANK(Spreadsheet!AL580)), NOT(ISNUMBER(SEARCH("Waive",Spreadsheet!AL580)))))</f>
        <v>1</v>
      </c>
      <c r="AE580" s="5" t="b">
        <f>OR(ISBLANK(Spreadsheet!AM580), AND(NOT(ISBLANK(Spreadsheet!AN580)), NOT(ISNUMBER(SEARCH("Waive", Spreadsheet!AN580)))))</f>
        <v>1</v>
      </c>
      <c r="AF580" s="5" t="b">
        <f>OR(ISBLANK(Spreadsheet!C580), NOT(ISBLANK(Spreadsheet!D580)),NOT(ISBLANK(Spreadsheet!L580)))</f>
        <v>1</v>
      </c>
      <c r="AG580" s="5" t="b">
        <f>IF(AND(NOT(ISBLANK(Spreadsheet!C580)), NOT(ISBLANK(Spreadsheet!D580)),Spreadsheet!C580&lt;&gt;Spreadsheet!D580),IF(ISERROR(VLOOKUP(Spreadsheet!C580, Spreadsheet!$C$6:'Spreadsheet'!$C579,1,FALSE)), FALSE, TRUE),TRUE)</f>
        <v>1</v>
      </c>
      <c r="AH580" s="5" t="b">
        <f>Spreadsheet!$B$2=Spreadsheet!AD580</f>
        <v>1</v>
      </c>
      <c r="AI580" s="5" t="b">
        <f>IF(ISBLANK(Spreadsheet!G580),TRUE,IF(OR(LEN(Spreadsheet!G580)&gt;1,ISNUMBER(VALUE(Spreadsheet!G580))),FALSE,TRUE))</f>
        <v>1</v>
      </c>
      <c r="AJ580" s="5" t="b">
        <f>OR(ISBLANK(Spreadsheet!C580), NOT(ISBLANK(Spreadsheet!B580)), NOT(ISBLANK(Spreadsheet!D580)))</f>
        <v>1</v>
      </c>
      <c r="AK580" s="5" t="b">
        <f t="array" ref="AK580">IF(OR(AND(ISBLANK(Spreadsheet!E580),ISBLANK(Spreadsheet!D580),NOT(ISBLANK(Spreadsheet!C580))),AND(ISBLANK(Spreadsheet!E580),ISBLANK(Spreadsheet!D580),ISBLANK(Spreadsheet!C580))),TRUE,ISNUMBER(MATCH(TRUE,EXACT(Spreadsheet!E580,Relationships),0)))</f>
        <v>1</v>
      </c>
      <c r="AL580" s="5" t="b">
        <f>IF(NOT(ISBLANK(Spreadsheet!C580)),IF(OR(ISBLANK(Spreadsheet!F580),LEN(Spreadsheet!F580)&gt;40),FALSE,TRUE),TRUE)</f>
        <v>1</v>
      </c>
      <c r="AM580" s="5" t="b">
        <f>IF(NOT(ISBLANK(Spreadsheet!C580)),IF(OR(ISBLANK(Spreadsheet!H580),LEN(Spreadsheet!H580)&gt;40),FALSE,TRUE),TRUE)</f>
        <v>1</v>
      </c>
      <c r="AN580" s="5" t="b">
        <f t="array" ref="AN580">IF(ISBLANK(Spreadsheet!I580),TRUE,ISNUMBER(MATCH(TRUE,EXACT(Spreadsheet!I580,GenderValues),0)))</f>
        <v>1</v>
      </c>
      <c r="AO580" s="5" t="b">
        <f ca="1">IF(ISERROR(DATEVALUE(TEXT(Spreadsheet!J580,"mm/dd/yyyy")) &gt; TODAY()),IF(AND(ISBLANK(Spreadsheet!J580),ISBLANK(Spreadsheet!C580)),TRUE,FALSE),IF(DATEVALUE(TEXT(Spreadsheet!J580,"mm/dd/yyyy")) &gt; TODAY(),FALSE,TRUE))</f>
        <v>1</v>
      </c>
      <c r="AP580" s="5" t="b">
        <f>OR(ISBLANK(Spreadsheet!K580),LEN(Spreadsheet!K580)&lt;=100)</f>
        <v>1</v>
      </c>
      <c r="AQ580" s="5" t="b">
        <f t="array" ref="AQ580">IF(OR(AND(ISBLANK(Spreadsheet!L580),ISBLANK(Spreadsheet!C580)),AND(NOT(ISBLANK(Spreadsheet!C580)),NOT(ISBLANK(Spreadsheet!D580)))),TRUE,ISNUMBER(MATCH(TRUE,EXACT(Spreadsheet!L580,MaritalStatus),0)))</f>
        <v>1</v>
      </c>
      <c r="AR580" s="5" t="b">
        <f ca="1">IF(ISERROR(DATEVALUE(TEXT(Spreadsheet!M580,"mm/dd/yyyy")) &gt; TODAY()),IF(ISBLANK(Spreadsheet!M580),TRUE,FALSE),IF(DATEVALUE(TEXT(Spreadsheet!M580,"mm/dd/yyyy")) &gt; TODAY(),FALSE,TRUE))</f>
        <v>1</v>
      </c>
      <c r="AS580" s="5" t="b">
        <f>OR(ISBLANK(Spreadsheet!N580),LEN(Spreadsheet!N580)&lt;=100)</f>
        <v>1</v>
      </c>
      <c r="AT580" s="5" t="b">
        <f>OR(ISBLANK(Spreadsheet!O580),UPPER(Spreadsheet!O580)="YES")</f>
        <v>1</v>
      </c>
      <c r="AU580" s="5" t="b">
        <f>OR(ISBLANK(Spreadsheet!P580),UPPER(Spreadsheet!P580)="YES")</f>
        <v>1</v>
      </c>
      <c r="AV580" s="5" t="b">
        <f t="array" ref="AV580">IF(ISBLANK(Spreadsheet!Q580),TRUE,ISNUMBER(MATCH(TRUE,EXACT(Spreadsheet!Q580,OnGroupsPriorIns),0)))</f>
        <v>1</v>
      </c>
      <c r="AW580" s="5" t="b">
        <f>OR(ISBLANK(Spreadsheet!R580),UPPER(Spreadsheet!R580)="YES")</f>
        <v>1</v>
      </c>
      <c r="AX580" s="5" t="b">
        <f>OR(ISBLANK(Spreadsheet!S580),UPPER(Spreadsheet!S580)="YES")</f>
        <v>1</v>
      </c>
      <c r="AY580" s="5" t="b">
        <f>OR(AND(ISBLANK(Spreadsheet!C580),LEN(Spreadsheet!T580)=0),AND(NOT(ISBLANK(Spreadsheet!C580)),LEN(Spreadsheet!T580)&gt;0,LEN(Spreadsheet!T580)&lt;=50))</f>
        <v>1</v>
      </c>
      <c r="AZ580" s="5" t="b">
        <f>OR(LEN(Spreadsheet!U580)=0,AND(LEN(Spreadsheet!U580)&gt;0,LEN(Spreadsheet!U580)&lt;=50))</f>
        <v>1</v>
      </c>
      <c r="BA580" s="5" t="b">
        <f>OR(AND(ISBLANK(Spreadsheet!C580),LEN(Spreadsheet!V580)=0),AND(NOT(ISBLANK(Spreadsheet!C580)),LEN(Spreadsheet!V580)&gt;0,LEN(Spreadsheet!V580)&lt;=50))</f>
        <v>1</v>
      </c>
      <c r="BB580" s="5" t="b">
        <f t="array" ref="BB580">IF(AND(ISBLANK(Spreadsheet!C580),LEN(Spreadsheet!W580)=0),TRUE,ISNUMBER(MATCH(TRUE,EXACT(Spreadsheet!W580,States),0)))</f>
        <v>1</v>
      </c>
      <c r="BC580" s="5" t="b">
        <f>OR(AND(ISBLANK(Spreadsheet!C580),LEN(Spreadsheet!X580)=0),AND(NOT(ISBLANK(Spreadsheet!C580)),LEN(Spreadsheet!X580)&gt;0,LEN(Spreadsheet!X580)=5,ISNUMBER(VALUE(Spreadsheet!X580))))</f>
        <v>1</v>
      </c>
      <c r="BD580" s="5" t="b">
        <f>OR(ISBLANK(Spreadsheet!Z580),LEN(Spreadsheet!Z580)&lt;=50)</f>
        <v>1</v>
      </c>
      <c r="BE580" s="5" t="b">
        <f>ISBLANK(Spreadsheet!AA580)</f>
        <v>1</v>
      </c>
      <c r="BF580" s="5" t="b">
        <f>ISBLANK(Spreadsheet!AB580)</f>
        <v>1</v>
      </c>
      <c r="BG580" s="5" t="b">
        <f>IF(ISERROR(DATEVALUE(TEXT(Spreadsheet!AC580,"mm/dd/yyyy")) &gt; DATEVALUE(TEXT(Spreadsheet!J580,"mm/dd/yyyy"))),IF(OR(AND(ISBLANK(Spreadsheet!AC580),ISBLANK(Spreadsheet!C580)),AND(NOT(ISBLANK(Spreadsheet!C580)),ISBLANK(Spreadsheet!AC580),NOT(ISBLANK(Spreadsheet!D580)))),TRUE,FALSE),IF(DATEVALUE(TEXT(Spreadsheet!AC580,"mm/dd/yyyy")) &gt; DATEVALUE(TEXT(Spreadsheet!J580,"mm/dd/yyyy")),TRUE,FALSE))</f>
        <v>1</v>
      </c>
      <c r="BH580" s="5" t="b">
        <f>OR(AND(ISBLANK(Spreadsheet!C580),ISBLANK(Spreadsheet!AE580)),AND(NOT(ISBLANK(Spreadsheet!C580)),NOT(ISBLANK(Spreadsheet!D580)),ISBLANK(Spreadsheet!AE580)),AND(NOT(ISBLANK(Spreadsheet!C580)),ISBLANK(Spreadsheet!D580),NOT(ISBLANK(Spreadsheet!AE580)),LEN(Spreadsheet!AE580)&lt;=100))</f>
        <v>1</v>
      </c>
      <c r="BI580" s="5" t="b">
        <f t="array" ref="BI580">IF(ISBLANK(Spreadsheet!AF580),TRUE,ISNUMBER(MATCH(TRUE,EXACT(Spreadsheet!AF580,CobraShortReasons),0)))</f>
        <v>1</v>
      </c>
      <c r="BJ580" s="5" t="b">
        <f ca="1">IF(ISERROR(DATEVALUE(TEXT(Spreadsheet!AG580,"mm/dd/yyyy")) &gt; TODAY()),IF(ISBLANK(Spreadsheet!AG580),TRUE,FALSE),IF(DATEVALUE(TEXT(Spreadsheet!AG580,"mm/dd/yyyy")) &gt; TODAY(),FALSE,TRUE))</f>
        <v>1</v>
      </c>
      <c r="BK580" s="5" t="b">
        <f>OR(ISBLANK(Spreadsheet!AH580),LEN(Spreadsheet!AH580)&lt;=25)</f>
        <v>1</v>
      </c>
      <c r="BL580" s="5" t="b">
        <f t="array" aca="1" ref="BL580" ca="1">IF(ISBLANK(Spreadsheet!AI580),TRUE,ISNUMBER(MATCH(TRUE,EXACT(Spreadsheet!AI580,INDIRECT(Spreadsheet!$D$2)),0)))</f>
        <v>1</v>
      </c>
      <c r="BM580" s="5" t="b">
        <f t="array" aca="1" ref="BM580" ca="1">IF(ISBLANK(Spreadsheet!AJ580),TRUE,ISNUMBER(MATCH(TRUE,EXACT(Spreadsheet!AJ580,INDIRECT(Spreadsheet!BJ580)),0)))</f>
        <v>1</v>
      </c>
      <c r="BN580" s="5" t="b">
        <f t="array" ref="BN580">IF(ISBLANK(Spreadsheet!AK580),TRUE,ISNUMBER(MATCH(TRUE,EXACT(Spreadsheet!AK580,DentalPlans),0)))</f>
        <v>1</v>
      </c>
      <c r="BO580" s="5" t="b">
        <f t="array" aca="1" ref="BO580" ca="1">IF(ISBLANK(Spreadsheet!AL580),TRUE,ISNUMBER(MATCH(TRUE,EXACT(Spreadsheet!AL580,INDIRECT(Spreadsheet!BK580)),0)))</f>
        <v>1</v>
      </c>
      <c r="BP580" s="5" t="b">
        <f t="array" ref="BP580">IF(ISBLANK(Spreadsheet!AM580),TRUE,ISNUMBER(MATCH(TRUE,EXACT(Spreadsheet!AM580,VisionPlans),0)))</f>
        <v>1</v>
      </c>
      <c r="BQ580" s="5" t="b">
        <f t="array" aca="1" ref="BQ580" ca="1">IF(ISBLANK(Spreadsheet!AN580),TRUE,ISNUMBER(MATCH(TRUE,EXACT(Spreadsheet!AN580,INDIRECT(Spreadsheet!BL580)),0)))</f>
        <v>1</v>
      </c>
      <c r="BR580" s="5" t="b">
        <f t="array" ref="BR580">IF(ISBLANK(Spreadsheet!AO580),TRUE,ISNUMBER(MATCH(TRUE,EXACT(Spreadsheet!AO580,LifeBenefitClasses),0)))</f>
        <v>1</v>
      </c>
      <c r="BS580" s="5" t="b">
        <f>IF(OR(ISBLANK(Spreadsheet!AO580), Spreadsheet!AO580="Waive"),IF(ISBLANK(Spreadsheet!AP580),TRUE,FALSE),IF(OR(AND(NOT(ISBLANK(Spreadsheet!AO580)),ISBLANK(Spreadsheet!AP580)),NOT(ISNUMBER(VALUE(Spreadsheet!AP580)))),FALSE,IF(OR(AND(Spreadsheet!AP580&lt;6,MOD(Spreadsheet!AP580*10,5)=0), MOD(Spreadsheet!AP580,5000)=0),TRUE,FALSE)))</f>
        <v>1</v>
      </c>
      <c r="BT580" s="5" t="b">
        <f t="array" ref="BT580">IF(ISBLANK(Spreadsheet!AQ580),TRUE,ISNUMBER(MATCH(TRUE,EXACT(Spreadsheet!AQ580,EnrollWaive),0)))</f>
        <v>1</v>
      </c>
      <c r="BU580" s="5" t="b">
        <f t="array" ref="BU580">IF(ISBLANK(Spreadsheet!AR580),TRUE,ISNUMBER(MATCH(TRUE,EXACT(Spreadsheet!AR580,LifeBenefitClasses),0)))</f>
        <v>1</v>
      </c>
      <c r="BV580" s="5" t="b">
        <f>IF(OR(ISBLANK(Spreadsheet!AR580), Spreadsheet!AR580="Waive"),IF(ISBLANK(Spreadsheet!AS580),TRUE,FALSE),IF(OR(AND(NOT(ISBLANK(Spreadsheet!AR580)),ISBLANK(Spreadsheet!AS580)),NOT(ISNUMBER(VALUE(Spreadsheet!AS580)))),FALSE,IF(OR(AND(Spreadsheet!AS580&lt;6,MOD(Spreadsheet!AS580*10,5)=0), MOD(Spreadsheet!AS580,10000)=0),TRUE,FALSE)))</f>
        <v>1</v>
      </c>
      <c r="BW580" s="5" t="b">
        <f t="array" ref="BW580">IF(ISBLANK(Spreadsheet!AT580),TRUE,ISNUMBER(MATCH(TRUE,EXACT(Spreadsheet!AT580,LifeBenefitClasses),0)))</f>
        <v>1</v>
      </c>
      <c r="BX580" s="5" t="b">
        <f>IF(OR(ISBLANK(Spreadsheet!AT580), Spreadsheet!AT580="Waive"),IF(ISBLANK(Spreadsheet!AU580),TRUE,FALSE),IF(OR(AND(NOT(ISBLANK(Spreadsheet!AT580)),ISBLANK(Spreadsheet!AU580)),NOT(ISNUMBER(VALUE(Spreadsheet!AU580)))),FALSE,IF(AND(NOT(OR(ISBLANK(Spreadsheet!AT580),Spreadsheet!AT580="Waive")),NOT(OR(ISBLANK(Spreadsheet!AR580),Spreadsheet!AR580="Waive")),MOD(Spreadsheet!AU580,5000)=0, Spreadsheet!AU580&lt;=(Spreadsheet!AS580*0.5)),TRUE,FALSE)))</f>
        <v>1</v>
      </c>
      <c r="BY580" s="5" t="b">
        <f t="array" ref="BY580">IF(ISBLANK(Spreadsheet!AV580),TRUE,ISNUMBER(MATCH(TRUE,EXACT(Spreadsheet!AV580,EnrollWaive),0)))</f>
        <v>1</v>
      </c>
      <c r="BZ580" s="5" t="b">
        <f t="array" ref="BZ580">IF(ISBLANK(Spreadsheet!AW580),TRUE,ISNUMBER(MATCH(TRUE,EXACT(Spreadsheet!AW580,LifeBenefitClasses),0)))</f>
        <v>1</v>
      </c>
      <c r="CA580" s="5" t="b">
        <f t="array" ref="CA580">IF(ISBLANK(Spreadsheet!AX580),TRUE,ISNUMBER(MATCH(TRUE,EXACT(Spreadsheet!AX580,LifeBenefitClasses),0)))</f>
        <v>1</v>
      </c>
      <c r="CB580" s="5" t="b">
        <f t="array" ref="CB580">IF(ISBLANK(Spreadsheet!AY580),TRUE,ISNUMBER(MATCH(TRUE,EXACT(Spreadsheet!AY580,LifeBenefitClasses),0)))</f>
        <v>1</v>
      </c>
      <c r="CC580" s="5" t="b">
        <f t="array" ref="CC580">IF(ISBLANK(Spreadsheet!AZ580),TRUE,ISNUMBER(MATCH(TRUE,EXACT(Spreadsheet!AZ580,LifeBenefitClasses),0)))</f>
        <v>1</v>
      </c>
      <c r="CD580" s="5" t="b">
        <f t="array" ref="CD580">IF(ISBLANK(Spreadsheet!BA580),TRUE,ISNUMBER(MATCH(TRUE,EXACT(Spreadsheet!BA580,LifeBenefitClasses),0)))</f>
        <v>1</v>
      </c>
      <c r="CE580" s="5" t="b">
        <f>IF(OR(ISBLANK(Spreadsheet!BA580), Spreadsheet!BA580="Waive"),IF(ISBLANK(Spreadsheet!BB580),TRUE,FALSE),IF(OR(AND(NOT(ISBLANK(Spreadsheet!BA580)),ISBLANK(Spreadsheet!BB580)),NOT(ISNUMBER(VALUE(Spreadsheet!BB580))),ISBLANK(Spreadsheet!BC580),NOT(ISNUMBER(VALUE(Spreadsheet!BC580)))),FALSE,IF(AND(Spreadsheet!BB580&gt;=50000,Spreadsheet!BB580&lt;=250000,MOD(Spreadsheet!BB580,10000)=0,Spreadsheet!BB580&lt;=(10*Spreadsheet!BC580)),TRUE,FALSE)))</f>
        <v>1</v>
      </c>
      <c r="CF580" s="5" t="b">
        <f>IF(NOT(ISBLANK(Spreadsheet!BC580)),AND(ISNUMBER(VALUE(Spreadsheet!BC580)),Spreadsheet!BC580&gt;0),AND(OR(ISBLANK(Spreadsheet!AO580),Spreadsheet!AO580="Waive",AND(NOT(OR(ISBLANK(Spreadsheet!AO580),Spreadsheet!AO580="Waive")),Spreadsheet!AP580&gt;=6)),OR(ISBLANK(Spreadsheet!AR580),AND(NOT(OR(ISBLANK(Spreadsheet!AR580),Spreadsheet!AR580="Waive")),Spreadsheet!AS580&gt;=6)),OR(ISBLANK(Spreadsheet!AW580)),OR(ISBLANK(Spreadsheet!AX580)),OR(ISBLANK(Spreadsheet!AY580)),OR(ISBLANK(Spreadsheet!AZ580)),OR(ISBLANK(Spreadsheet!BA580),Spreadsheet!BA580="Waive")))</f>
        <v>1</v>
      </c>
      <c r="CG580" s="5" t="b">
        <f t="shared" ca="1" si="39"/>
        <v>1</v>
      </c>
    </row>
    <row r="581" spans="8:85" x14ac:dyDescent="0.3">
      <c r="H581" s="5">
        <f t="shared" ca="1" si="40"/>
        <v>2</v>
      </c>
      <c r="I581" s="5" t="str">
        <f t="shared" ca="1" si="38"/>
        <v/>
      </c>
      <c r="J581" s="5" t="str">
        <f>IF(AND(NOT(ISBLANK(Spreadsheet!C581)),ISBLANK(Spreadsheet!D581)),Spreadsheet!F581&amp;" "&amp;Spreadsheet!H581,"")</f>
        <v/>
      </c>
      <c r="K581" s="5">
        <f>IF(AND(NOT(ISBLANK(Spreadsheet!C581)),ISBLANK(Spreadsheet!D581)),COUNTIFS(Spreadsheet!E582:E$786,"=Child",Spreadsheet!C582:C$786, "="&amp;Spreadsheet!C581) + COUNTIFS(Spreadsheet!E582:E$786,"=Step-child",Spreadsheet!C582:C$786, "="&amp;Spreadsheet!C581),0)</f>
        <v>0</v>
      </c>
      <c r="L581" s="5">
        <f>IF(NOT(ISBLANK(J581)),COUNTIFS(Spreadsheet!E582:E$786,"=Wife",Spreadsheet!C582:C$786, "="&amp;Spreadsheet!C581) + COUNTIFS(Spreadsheet!E582:E$786,"=Husband",Spreadsheet!C582:C$786, "="&amp;Spreadsheet!C581),0)</f>
        <v>0</v>
      </c>
      <c r="M581" s="5">
        <f>IF(NOT(ISBLANK(Spreadsheet!AJ581)),VLOOKUP(Spreadsheet!AJ581,'Drop Downs'!$P$2:$R$16,3,FALSE),0)</f>
        <v>0</v>
      </c>
      <c r="N581" s="5">
        <f>IF(NOT(ISBLANK(Spreadsheet!AJ581)), VLOOKUP(Spreadsheet!AJ581,'Drop Downs'!$P$2:$R$16,2,FALSE),0)</f>
        <v>0</v>
      </c>
      <c r="O581" s="5">
        <f>IF(NOT(ISBLANK(Spreadsheet!AL581)),VLOOKUP(Spreadsheet!AL581,'Drop Downs'!$P$2:$R$16,3,FALSE), 0)</f>
        <v>0</v>
      </c>
      <c r="P581" s="5">
        <f>IF(NOT(ISBLANK(Spreadsheet!AL581)),VLOOKUP(Spreadsheet!AL581,'Drop Downs'!$P$2:$R$16,2,FALSE),0)</f>
        <v>0</v>
      </c>
      <c r="Q581" s="5">
        <f>IF(NOT(ISBLANK(Spreadsheet!AN581)),VLOOKUP(Spreadsheet!AN581,'Drop Downs'!$P$2:$R$16,3,FALSE),0)</f>
        <v>0</v>
      </c>
      <c r="R581" s="5">
        <f>IF(NOT(ISBLANK(Spreadsheet!AN581)),VLOOKUP(Spreadsheet!AN581,'Drop Downs'!$P$2:$R$16,2,FALSE),0)</f>
        <v>0</v>
      </c>
      <c r="S581" s="5" t="str">
        <f>IF(OR(M581&gt;K581,N581&gt;L581,O581&gt;K581, Q581&gt;K581,N581&gt;L581, P581&gt;L581, R581&gt;L581),"Member currently has a coverage election over what he/she needs.  Please add more dependents or adjust the coverage election.","")&amp;(IF(AND(NOT(ISBLANK(Spreadsheet!C581)),NOT(ISBLANK(Spreadsheet!D581)),ISBLANK(Spreadsheet!E581)),"Dependent lacks a relationship to member.Please select one from the drop-down.",""))</f>
        <v/>
      </c>
      <c r="T581" s="5" t="b">
        <f t="shared" si="41"/>
        <v>1</v>
      </c>
      <c r="U581" s="5" t="b">
        <f>OR(ISBLANK(Spreadsheet!C581),IF(NOT(ISBLANK(Spreadsheet!D581)),NOT(ISBLANK(Spreadsheet!E581)),TRUE))</f>
        <v>1</v>
      </c>
      <c r="V581" s="5" t="b">
        <f>OR(ISBLANK(Spreadsheet!C581), NOT(ISBLANK(Spreadsheet!I581)))</f>
        <v>1</v>
      </c>
      <c r="W581" s="5" t="b">
        <f>OR(ISBLANK(Spreadsheet!D581),NOT(ISBLANK(Spreadsheet!C581)))</f>
        <v>1</v>
      </c>
      <c r="X581" s="155" t="str">
        <f>REPT("0",MIN(FIND({1,2,3,4,5,6,7,8,9},Spreadsheet!C581&amp;"123456789"))-1)&amp;IF(ISBLANK(Spreadsheet!C581),"",SUMPRODUCT(MID(0&amp;Spreadsheet!C581,LARGE(INDEX(ISNUMBER(--MID(Spreadsheet!C581,ROW($1:$225),1))*
 ROW($1:$225),0),ROW($1:$225))+1,1)*10^ROW($1:$225)/10))</f>
        <v/>
      </c>
      <c r="Y581" s="5" t="b">
        <f>IF(NOT(ISBLANK(Spreadsheet!C581)),IF(AND(ISNUMBER(VALUE(Spreadsheet!C581)), LEN(Spreadsheet!C581)=9),TRUE,FALSE),TRUE)</f>
        <v>1</v>
      </c>
      <c r="Z581" s="155" t="str">
        <f>REPT("0",MIN(FIND({1,2,3,4,5,6,7,8,9},Spreadsheet!D581&amp;"123456789"))-1)&amp;IF(ISBLANK(Spreadsheet!D581),"",SUMPRODUCT(MID(0&amp;Spreadsheet!D581,LARGE(INDEX(ISNUMBER(--MID(Spreadsheet!D581,ROW($1:$225),1))*
 ROW($1:$225),0),ROW($1:$225))+1,1)*10^ROW($1:$225)/10))</f>
        <v/>
      </c>
      <c r="AA581" s="5" t="b">
        <f>IF(AND(NOT(ISBLANK(Spreadsheet!D581)),NOT(ISBLANK(Spreadsheet!C581))),IF(AND(ISNUMBER(VALUE(Spreadsheet!D581)), LEN(Spreadsheet!D581)=9),TRUE,FALSE),IF(AND(NOT(ISBLANK(Spreadsheet!D581)),ISBLANK(Spreadsheet!C581)),FALSE,TRUE))</f>
        <v>1</v>
      </c>
      <c r="AB581" s="5" t="b">
        <f>OR(ISBLANK(Spreadsheet!Y581),IF(NOT(ISBLANK(Spreadsheet!Y581)),LEN(Spreadsheet!Y581)=10,ISNUMBER(VALUE(Spreadsheet!Y581))))</f>
        <v>1</v>
      </c>
      <c r="AC581" s="5" t="b">
        <f>OR(ISBLANK(Spreadsheet!AI581), AND(NOT(ISBLANK(Spreadsheet!AJ581)), NOT(ISNUMBER(SEARCH("Waive",Spreadsheet!AJ581)))))</f>
        <v>1</v>
      </c>
      <c r="AD581" s="5" t="b">
        <f>OR(ISBLANK(Spreadsheet!AK581), AND(NOT(ISBLANK(Spreadsheet!AL581)), NOT(ISNUMBER(SEARCH("Waive",Spreadsheet!AL581)))))</f>
        <v>1</v>
      </c>
      <c r="AE581" s="5" t="b">
        <f>OR(ISBLANK(Spreadsheet!AM581), AND(NOT(ISBLANK(Spreadsheet!AN581)), NOT(ISNUMBER(SEARCH("Waive", Spreadsheet!AN581)))))</f>
        <v>1</v>
      </c>
      <c r="AF581" s="5" t="b">
        <f>OR(ISBLANK(Spreadsheet!C581), NOT(ISBLANK(Spreadsheet!D581)),NOT(ISBLANK(Spreadsheet!L581)))</f>
        <v>1</v>
      </c>
      <c r="AG581" s="5" t="b">
        <f>IF(AND(NOT(ISBLANK(Spreadsheet!C581)), NOT(ISBLANK(Spreadsheet!D581)),Spreadsheet!C581&lt;&gt;Spreadsheet!D581),IF(ISERROR(VLOOKUP(Spreadsheet!C581, Spreadsheet!$C$6:'Spreadsheet'!$C580,1,FALSE)), FALSE, TRUE),TRUE)</f>
        <v>1</v>
      </c>
      <c r="AH581" s="5" t="b">
        <f>Spreadsheet!$B$2=Spreadsheet!AD581</f>
        <v>1</v>
      </c>
      <c r="AI581" s="5" t="b">
        <f>IF(ISBLANK(Spreadsheet!G581),TRUE,IF(OR(LEN(Spreadsheet!G581)&gt;1,ISNUMBER(VALUE(Spreadsheet!G581))),FALSE,TRUE))</f>
        <v>1</v>
      </c>
      <c r="AJ581" s="5" t="b">
        <f>OR(ISBLANK(Spreadsheet!C581), NOT(ISBLANK(Spreadsheet!B581)), NOT(ISBLANK(Spreadsheet!D581)))</f>
        <v>1</v>
      </c>
      <c r="AK581" s="5" t="b">
        <f t="array" ref="AK581">IF(OR(AND(ISBLANK(Spreadsheet!E581),ISBLANK(Spreadsheet!D581),NOT(ISBLANK(Spreadsheet!C581))),AND(ISBLANK(Spreadsheet!E581),ISBLANK(Spreadsheet!D581),ISBLANK(Spreadsheet!C581))),TRUE,ISNUMBER(MATCH(TRUE,EXACT(Spreadsheet!E581,Relationships),0)))</f>
        <v>1</v>
      </c>
      <c r="AL581" s="5" t="b">
        <f>IF(NOT(ISBLANK(Spreadsheet!C581)),IF(OR(ISBLANK(Spreadsheet!F581),LEN(Spreadsheet!F581)&gt;40),FALSE,TRUE),TRUE)</f>
        <v>1</v>
      </c>
      <c r="AM581" s="5" t="b">
        <f>IF(NOT(ISBLANK(Spreadsheet!C581)),IF(OR(ISBLANK(Spreadsheet!H581),LEN(Spreadsheet!H581)&gt;40),FALSE,TRUE),TRUE)</f>
        <v>1</v>
      </c>
      <c r="AN581" s="5" t="b">
        <f t="array" ref="AN581">IF(ISBLANK(Spreadsheet!I581),TRUE,ISNUMBER(MATCH(TRUE,EXACT(Spreadsheet!I581,GenderValues),0)))</f>
        <v>1</v>
      </c>
      <c r="AO581" s="5" t="b">
        <f ca="1">IF(ISERROR(DATEVALUE(TEXT(Spreadsheet!J581,"mm/dd/yyyy")) &gt; TODAY()),IF(AND(ISBLANK(Spreadsheet!J581),ISBLANK(Spreadsheet!C581)),TRUE,FALSE),IF(DATEVALUE(TEXT(Spreadsheet!J581,"mm/dd/yyyy")) &gt; TODAY(),FALSE,TRUE))</f>
        <v>1</v>
      </c>
      <c r="AP581" s="5" t="b">
        <f>OR(ISBLANK(Spreadsheet!K581),LEN(Spreadsheet!K581)&lt;=100)</f>
        <v>1</v>
      </c>
      <c r="AQ581" s="5" t="b">
        <f t="array" ref="AQ581">IF(OR(AND(ISBLANK(Spreadsheet!L581),ISBLANK(Spreadsheet!C581)),AND(NOT(ISBLANK(Spreadsheet!C581)),NOT(ISBLANK(Spreadsheet!D581)))),TRUE,ISNUMBER(MATCH(TRUE,EXACT(Spreadsheet!L581,MaritalStatus),0)))</f>
        <v>1</v>
      </c>
      <c r="AR581" s="5" t="b">
        <f ca="1">IF(ISERROR(DATEVALUE(TEXT(Spreadsheet!M581,"mm/dd/yyyy")) &gt; TODAY()),IF(ISBLANK(Spreadsheet!M581),TRUE,FALSE),IF(DATEVALUE(TEXT(Spreadsheet!M581,"mm/dd/yyyy")) &gt; TODAY(),FALSE,TRUE))</f>
        <v>1</v>
      </c>
      <c r="AS581" s="5" t="b">
        <f>OR(ISBLANK(Spreadsheet!N581),LEN(Spreadsheet!N581)&lt;=100)</f>
        <v>1</v>
      </c>
      <c r="AT581" s="5" t="b">
        <f>OR(ISBLANK(Spreadsheet!O581),UPPER(Spreadsheet!O581)="YES")</f>
        <v>1</v>
      </c>
      <c r="AU581" s="5" t="b">
        <f>OR(ISBLANK(Spreadsheet!P581),UPPER(Spreadsheet!P581)="YES")</f>
        <v>1</v>
      </c>
      <c r="AV581" s="5" t="b">
        <f t="array" ref="AV581">IF(ISBLANK(Spreadsheet!Q581),TRUE,ISNUMBER(MATCH(TRUE,EXACT(Spreadsheet!Q581,OnGroupsPriorIns),0)))</f>
        <v>1</v>
      </c>
      <c r="AW581" s="5" t="b">
        <f>OR(ISBLANK(Spreadsheet!R581),UPPER(Spreadsheet!R581)="YES")</f>
        <v>1</v>
      </c>
      <c r="AX581" s="5" t="b">
        <f>OR(ISBLANK(Spreadsheet!S581),UPPER(Spreadsheet!S581)="YES")</f>
        <v>1</v>
      </c>
      <c r="AY581" s="5" t="b">
        <f>OR(AND(ISBLANK(Spreadsheet!C581),LEN(Spreadsheet!T581)=0),AND(NOT(ISBLANK(Spreadsheet!C581)),LEN(Spreadsheet!T581)&gt;0,LEN(Spreadsheet!T581)&lt;=50))</f>
        <v>1</v>
      </c>
      <c r="AZ581" s="5" t="b">
        <f>OR(LEN(Spreadsheet!U581)=0,AND(LEN(Spreadsheet!U581)&gt;0,LEN(Spreadsheet!U581)&lt;=50))</f>
        <v>1</v>
      </c>
      <c r="BA581" s="5" t="b">
        <f>OR(AND(ISBLANK(Spreadsheet!C581),LEN(Spreadsheet!V581)=0),AND(NOT(ISBLANK(Spreadsheet!C581)),LEN(Spreadsheet!V581)&gt;0,LEN(Spreadsheet!V581)&lt;=50))</f>
        <v>1</v>
      </c>
      <c r="BB581" s="5" t="b">
        <f t="array" ref="BB581">IF(AND(ISBLANK(Spreadsheet!C581),LEN(Spreadsheet!W581)=0),TRUE,ISNUMBER(MATCH(TRUE,EXACT(Spreadsheet!W581,States),0)))</f>
        <v>1</v>
      </c>
      <c r="BC581" s="5" t="b">
        <f>OR(AND(ISBLANK(Spreadsheet!C581),LEN(Spreadsheet!X581)=0),AND(NOT(ISBLANK(Spreadsheet!C581)),LEN(Spreadsheet!X581)&gt;0,LEN(Spreadsheet!X581)=5,ISNUMBER(VALUE(Spreadsheet!X581))))</f>
        <v>1</v>
      </c>
      <c r="BD581" s="5" t="b">
        <f>OR(ISBLANK(Spreadsheet!Z581),LEN(Spreadsheet!Z581)&lt;=50)</f>
        <v>1</v>
      </c>
      <c r="BE581" s="5" t="b">
        <f>ISBLANK(Spreadsheet!AA581)</f>
        <v>1</v>
      </c>
      <c r="BF581" s="5" t="b">
        <f>ISBLANK(Spreadsheet!AB581)</f>
        <v>1</v>
      </c>
      <c r="BG581" s="5" t="b">
        <f>IF(ISERROR(DATEVALUE(TEXT(Spreadsheet!AC581,"mm/dd/yyyy")) &gt; DATEVALUE(TEXT(Spreadsheet!J581,"mm/dd/yyyy"))),IF(OR(AND(ISBLANK(Spreadsheet!AC581),ISBLANK(Spreadsheet!C581)),AND(NOT(ISBLANK(Spreadsheet!C581)),ISBLANK(Spreadsheet!AC581),NOT(ISBLANK(Spreadsheet!D581)))),TRUE,FALSE),IF(DATEVALUE(TEXT(Spreadsheet!AC581,"mm/dd/yyyy")) &gt; DATEVALUE(TEXT(Spreadsheet!J581,"mm/dd/yyyy")),TRUE,FALSE))</f>
        <v>1</v>
      </c>
      <c r="BH581" s="5" t="b">
        <f>OR(AND(ISBLANK(Spreadsheet!C581),ISBLANK(Spreadsheet!AE581)),AND(NOT(ISBLANK(Spreadsheet!C581)),NOT(ISBLANK(Spreadsheet!D581)),ISBLANK(Spreadsheet!AE581)),AND(NOT(ISBLANK(Spreadsheet!C581)),ISBLANK(Spreadsheet!D581),NOT(ISBLANK(Spreadsheet!AE581)),LEN(Spreadsheet!AE581)&lt;=100))</f>
        <v>1</v>
      </c>
      <c r="BI581" s="5" t="b">
        <f t="array" ref="BI581">IF(ISBLANK(Spreadsheet!AF581),TRUE,ISNUMBER(MATCH(TRUE,EXACT(Spreadsheet!AF581,CobraShortReasons),0)))</f>
        <v>1</v>
      </c>
      <c r="BJ581" s="5" t="b">
        <f ca="1">IF(ISERROR(DATEVALUE(TEXT(Spreadsheet!AG581,"mm/dd/yyyy")) &gt; TODAY()),IF(ISBLANK(Spreadsheet!AG581),TRUE,FALSE),IF(DATEVALUE(TEXT(Spreadsheet!AG581,"mm/dd/yyyy")) &gt; TODAY(),FALSE,TRUE))</f>
        <v>1</v>
      </c>
      <c r="BK581" s="5" t="b">
        <f>OR(ISBLANK(Spreadsheet!AH581),LEN(Spreadsheet!AH581)&lt;=25)</f>
        <v>1</v>
      </c>
      <c r="BL581" s="5" t="b">
        <f t="array" aca="1" ref="BL581" ca="1">IF(ISBLANK(Spreadsheet!AI581),TRUE,ISNUMBER(MATCH(TRUE,EXACT(Spreadsheet!AI581,INDIRECT(Spreadsheet!$D$2)),0)))</f>
        <v>1</v>
      </c>
      <c r="BM581" s="5" t="b">
        <f t="array" aca="1" ref="BM581" ca="1">IF(ISBLANK(Spreadsheet!AJ581),TRUE,ISNUMBER(MATCH(TRUE,EXACT(Spreadsheet!AJ581,INDIRECT(Spreadsheet!BJ581)),0)))</f>
        <v>1</v>
      </c>
      <c r="BN581" s="5" t="b">
        <f t="array" ref="BN581">IF(ISBLANK(Spreadsheet!AK581),TRUE,ISNUMBER(MATCH(TRUE,EXACT(Spreadsheet!AK581,DentalPlans),0)))</f>
        <v>1</v>
      </c>
      <c r="BO581" s="5" t="b">
        <f t="array" aca="1" ref="BO581" ca="1">IF(ISBLANK(Spreadsheet!AL581),TRUE,ISNUMBER(MATCH(TRUE,EXACT(Spreadsheet!AL581,INDIRECT(Spreadsheet!BK581)),0)))</f>
        <v>1</v>
      </c>
      <c r="BP581" s="5" t="b">
        <f t="array" ref="BP581">IF(ISBLANK(Spreadsheet!AM581),TRUE,ISNUMBER(MATCH(TRUE,EXACT(Spreadsheet!AM581,VisionPlans),0)))</f>
        <v>1</v>
      </c>
      <c r="BQ581" s="5" t="b">
        <f t="array" aca="1" ref="BQ581" ca="1">IF(ISBLANK(Spreadsheet!AN581),TRUE,ISNUMBER(MATCH(TRUE,EXACT(Spreadsheet!AN581,INDIRECT(Spreadsheet!BL581)),0)))</f>
        <v>1</v>
      </c>
      <c r="BR581" s="5" t="b">
        <f t="array" ref="BR581">IF(ISBLANK(Spreadsheet!AO581),TRUE,ISNUMBER(MATCH(TRUE,EXACT(Spreadsheet!AO581,LifeBenefitClasses),0)))</f>
        <v>1</v>
      </c>
      <c r="BS581" s="5" t="b">
        <f>IF(OR(ISBLANK(Spreadsheet!AO581), Spreadsheet!AO581="Waive"),IF(ISBLANK(Spreadsheet!AP581),TRUE,FALSE),IF(OR(AND(NOT(ISBLANK(Spreadsheet!AO581)),ISBLANK(Spreadsheet!AP581)),NOT(ISNUMBER(VALUE(Spreadsheet!AP581)))),FALSE,IF(OR(AND(Spreadsheet!AP581&lt;6,MOD(Spreadsheet!AP581*10,5)=0), MOD(Spreadsheet!AP581,5000)=0),TRUE,FALSE)))</f>
        <v>1</v>
      </c>
      <c r="BT581" s="5" t="b">
        <f t="array" ref="BT581">IF(ISBLANK(Spreadsheet!AQ581),TRUE,ISNUMBER(MATCH(TRUE,EXACT(Spreadsheet!AQ581,EnrollWaive),0)))</f>
        <v>1</v>
      </c>
      <c r="BU581" s="5" t="b">
        <f t="array" ref="BU581">IF(ISBLANK(Spreadsheet!AR581),TRUE,ISNUMBER(MATCH(TRUE,EXACT(Spreadsheet!AR581,LifeBenefitClasses),0)))</f>
        <v>1</v>
      </c>
      <c r="BV581" s="5" t="b">
        <f>IF(OR(ISBLANK(Spreadsheet!AR581), Spreadsheet!AR581="Waive"),IF(ISBLANK(Spreadsheet!AS581),TRUE,FALSE),IF(OR(AND(NOT(ISBLANK(Spreadsheet!AR581)),ISBLANK(Spreadsheet!AS581)),NOT(ISNUMBER(VALUE(Spreadsheet!AS581)))),FALSE,IF(OR(AND(Spreadsheet!AS581&lt;6,MOD(Spreadsheet!AS581*10,5)=0), MOD(Spreadsheet!AS581,10000)=0),TRUE,FALSE)))</f>
        <v>1</v>
      </c>
      <c r="BW581" s="5" t="b">
        <f t="array" ref="BW581">IF(ISBLANK(Spreadsheet!AT581),TRUE,ISNUMBER(MATCH(TRUE,EXACT(Spreadsheet!AT581,LifeBenefitClasses),0)))</f>
        <v>1</v>
      </c>
      <c r="BX581" s="5" t="b">
        <f>IF(OR(ISBLANK(Spreadsheet!AT581), Spreadsheet!AT581="Waive"),IF(ISBLANK(Spreadsheet!AU581),TRUE,FALSE),IF(OR(AND(NOT(ISBLANK(Spreadsheet!AT581)),ISBLANK(Spreadsheet!AU581)),NOT(ISNUMBER(VALUE(Spreadsheet!AU581)))),FALSE,IF(AND(NOT(OR(ISBLANK(Spreadsheet!AT581),Spreadsheet!AT581="Waive")),NOT(OR(ISBLANK(Spreadsheet!AR581),Spreadsheet!AR581="Waive")),MOD(Spreadsheet!AU581,5000)=0, Spreadsheet!AU581&lt;=(Spreadsheet!AS581*0.5)),TRUE,FALSE)))</f>
        <v>1</v>
      </c>
      <c r="BY581" s="5" t="b">
        <f t="array" ref="BY581">IF(ISBLANK(Spreadsheet!AV581),TRUE,ISNUMBER(MATCH(TRUE,EXACT(Spreadsheet!AV581,EnrollWaive),0)))</f>
        <v>1</v>
      </c>
      <c r="BZ581" s="5" t="b">
        <f t="array" ref="BZ581">IF(ISBLANK(Spreadsheet!AW581),TRUE,ISNUMBER(MATCH(TRUE,EXACT(Spreadsheet!AW581,LifeBenefitClasses),0)))</f>
        <v>1</v>
      </c>
      <c r="CA581" s="5" t="b">
        <f t="array" ref="CA581">IF(ISBLANK(Spreadsheet!AX581),TRUE,ISNUMBER(MATCH(TRUE,EXACT(Spreadsheet!AX581,LifeBenefitClasses),0)))</f>
        <v>1</v>
      </c>
      <c r="CB581" s="5" t="b">
        <f t="array" ref="CB581">IF(ISBLANK(Spreadsheet!AY581),TRUE,ISNUMBER(MATCH(TRUE,EXACT(Spreadsheet!AY581,LifeBenefitClasses),0)))</f>
        <v>1</v>
      </c>
      <c r="CC581" s="5" t="b">
        <f t="array" ref="CC581">IF(ISBLANK(Spreadsheet!AZ581),TRUE,ISNUMBER(MATCH(TRUE,EXACT(Spreadsheet!AZ581,LifeBenefitClasses),0)))</f>
        <v>1</v>
      </c>
      <c r="CD581" s="5" t="b">
        <f t="array" ref="CD581">IF(ISBLANK(Spreadsheet!BA581),TRUE,ISNUMBER(MATCH(TRUE,EXACT(Spreadsheet!BA581,LifeBenefitClasses),0)))</f>
        <v>1</v>
      </c>
      <c r="CE581" s="5" t="b">
        <f>IF(OR(ISBLANK(Spreadsheet!BA581), Spreadsheet!BA581="Waive"),IF(ISBLANK(Spreadsheet!BB581),TRUE,FALSE),IF(OR(AND(NOT(ISBLANK(Spreadsheet!BA581)),ISBLANK(Spreadsheet!BB581)),NOT(ISNUMBER(VALUE(Spreadsheet!BB581))),ISBLANK(Spreadsheet!BC581),NOT(ISNUMBER(VALUE(Spreadsheet!BC581)))),FALSE,IF(AND(Spreadsheet!BB581&gt;=50000,Spreadsheet!BB581&lt;=250000,MOD(Spreadsheet!BB581,10000)=0,Spreadsheet!BB581&lt;=(10*Spreadsheet!BC581)),TRUE,FALSE)))</f>
        <v>1</v>
      </c>
      <c r="CF581" s="5" t="b">
        <f>IF(NOT(ISBLANK(Spreadsheet!BC581)),AND(ISNUMBER(VALUE(Spreadsheet!BC581)),Spreadsheet!BC581&gt;0),AND(OR(ISBLANK(Spreadsheet!AO581),Spreadsheet!AO581="Waive",AND(NOT(OR(ISBLANK(Spreadsheet!AO581),Spreadsheet!AO581="Waive")),Spreadsheet!AP581&gt;=6)),OR(ISBLANK(Spreadsheet!AR581),AND(NOT(OR(ISBLANK(Spreadsheet!AR581),Spreadsheet!AR581="Waive")),Spreadsheet!AS581&gt;=6)),OR(ISBLANK(Spreadsheet!AW581)),OR(ISBLANK(Spreadsheet!AX581)),OR(ISBLANK(Spreadsheet!AY581)),OR(ISBLANK(Spreadsheet!AZ581)),OR(ISBLANK(Spreadsheet!BA581),Spreadsheet!BA581="Waive")))</f>
        <v>1</v>
      </c>
      <c r="CG581" s="5" t="b">
        <f t="shared" ca="1" si="39"/>
        <v>1</v>
      </c>
    </row>
    <row r="582" spans="8:85" x14ac:dyDescent="0.3">
      <c r="H582" s="5">
        <f t="shared" ca="1" si="40"/>
        <v>2</v>
      </c>
      <c r="I582" s="5" t="str">
        <f t="shared" ca="1" si="38"/>
        <v/>
      </c>
      <c r="J582" s="5" t="str">
        <f>IF(AND(NOT(ISBLANK(Spreadsheet!C582)),ISBLANK(Spreadsheet!D582)),Spreadsheet!F582&amp;" "&amp;Spreadsheet!H582,"")</f>
        <v/>
      </c>
      <c r="K582" s="5">
        <f>IF(AND(NOT(ISBLANK(Spreadsheet!C582)),ISBLANK(Spreadsheet!D582)),COUNTIFS(Spreadsheet!E583:E$786,"=Child",Spreadsheet!C583:C$786, "="&amp;Spreadsheet!C582) + COUNTIFS(Spreadsheet!E583:E$786,"=Step-child",Spreadsheet!C583:C$786, "="&amp;Spreadsheet!C582),0)</f>
        <v>0</v>
      </c>
      <c r="L582" s="5">
        <f>IF(NOT(ISBLANK(J582)),COUNTIFS(Spreadsheet!E583:E$786,"=Wife",Spreadsheet!C583:C$786, "="&amp;Spreadsheet!C582) + COUNTIFS(Spreadsheet!E583:E$786,"=Husband",Spreadsheet!C583:C$786, "="&amp;Spreadsheet!C582),0)</f>
        <v>0</v>
      </c>
      <c r="M582" s="5">
        <f>IF(NOT(ISBLANK(Spreadsheet!AJ582)),VLOOKUP(Spreadsheet!AJ582,'Drop Downs'!$P$2:$R$16,3,FALSE),0)</f>
        <v>0</v>
      </c>
      <c r="N582" s="5">
        <f>IF(NOT(ISBLANK(Spreadsheet!AJ582)), VLOOKUP(Spreadsheet!AJ582,'Drop Downs'!$P$2:$R$16,2,FALSE),0)</f>
        <v>0</v>
      </c>
      <c r="O582" s="5">
        <f>IF(NOT(ISBLANK(Spreadsheet!AL582)),VLOOKUP(Spreadsheet!AL582,'Drop Downs'!$P$2:$R$16,3,FALSE), 0)</f>
        <v>0</v>
      </c>
      <c r="P582" s="5">
        <f>IF(NOT(ISBLANK(Spreadsheet!AL582)),VLOOKUP(Spreadsheet!AL582,'Drop Downs'!$P$2:$R$16,2,FALSE),0)</f>
        <v>0</v>
      </c>
      <c r="Q582" s="5">
        <f>IF(NOT(ISBLANK(Spreadsheet!AN582)),VLOOKUP(Spreadsheet!AN582,'Drop Downs'!$P$2:$R$16,3,FALSE),0)</f>
        <v>0</v>
      </c>
      <c r="R582" s="5">
        <f>IF(NOT(ISBLANK(Spreadsheet!AN582)),VLOOKUP(Spreadsheet!AN582,'Drop Downs'!$P$2:$R$16,2,FALSE),0)</f>
        <v>0</v>
      </c>
      <c r="S582" s="5" t="str">
        <f>IF(OR(M582&gt;K582,N582&gt;L582,O582&gt;K582, Q582&gt;K582,N582&gt;L582, P582&gt;L582, R582&gt;L582),"Member currently has a coverage election over what he/she needs.  Please add more dependents or adjust the coverage election.","")&amp;(IF(AND(NOT(ISBLANK(Spreadsheet!C582)),NOT(ISBLANK(Spreadsheet!D582)),ISBLANK(Spreadsheet!E582)),"Dependent lacks a relationship to member.Please select one from the drop-down.",""))</f>
        <v/>
      </c>
      <c r="T582" s="5" t="b">
        <f t="shared" si="41"/>
        <v>1</v>
      </c>
      <c r="U582" s="5" t="b">
        <f>OR(ISBLANK(Spreadsheet!C582),IF(NOT(ISBLANK(Spreadsheet!D582)),NOT(ISBLANK(Spreadsheet!E582)),TRUE))</f>
        <v>1</v>
      </c>
      <c r="V582" s="5" t="b">
        <f>OR(ISBLANK(Spreadsheet!C582), NOT(ISBLANK(Spreadsheet!I582)))</f>
        <v>1</v>
      </c>
      <c r="W582" s="5" t="b">
        <f>OR(ISBLANK(Spreadsheet!D582),NOT(ISBLANK(Spreadsheet!C582)))</f>
        <v>1</v>
      </c>
      <c r="X582" s="155" t="str">
        <f>REPT("0",MIN(FIND({1,2,3,4,5,6,7,8,9},Spreadsheet!C582&amp;"123456789"))-1)&amp;IF(ISBLANK(Spreadsheet!C582),"",SUMPRODUCT(MID(0&amp;Spreadsheet!C582,LARGE(INDEX(ISNUMBER(--MID(Spreadsheet!C582,ROW($1:$225),1))*
 ROW($1:$225),0),ROW($1:$225))+1,1)*10^ROW($1:$225)/10))</f>
        <v/>
      </c>
      <c r="Y582" s="5" t="b">
        <f>IF(NOT(ISBLANK(Spreadsheet!C582)),IF(AND(ISNUMBER(VALUE(Spreadsheet!C582)), LEN(Spreadsheet!C582)=9),TRUE,FALSE),TRUE)</f>
        <v>1</v>
      </c>
      <c r="Z582" s="155" t="str">
        <f>REPT("0",MIN(FIND({1,2,3,4,5,6,7,8,9},Spreadsheet!D582&amp;"123456789"))-1)&amp;IF(ISBLANK(Spreadsheet!D582),"",SUMPRODUCT(MID(0&amp;Spreadsheet!D582,LARGE(INDEX(ISNUMBER(--MID(Spreadsheet!D582,ROW($1:$225),1))*
 ROW($1:$225),0),ROW($1:$225))+1,1)*10^ROW($1:$225)/10))</f>
        <v/>
      </c>
      <c r="AA582" s="5" t="b">
        <f>IF(AND(NOT(ISBLANK(Spreadsheet!D582)),NOT(ISBLANK(Spreadsheet!C582))),IF(AND(ISNUMBER(VALUE(Spreadsheet!D582)), LEN(Spreadsheet!D582)=9),TRUE,FALSE),IF(AND(NOT(ISBLANK(Spreadsheet!D582)),ISBLANK(Spreadsheet!C582)),FALSE,TRUE))</f>
        <v>1</v>
      </c>
      <c r="AB582" s="5" t="b">
        <f>OR(ISBLANK(Spreadsheet!Y582),IF(NOT(ISBLANK(Spreadsheet!Y582)),LEN(Spreadsheet!Y582)=10,ISNUMBER(VALUE(Spreadsheet!Y582))))</f>
        <v>1</v>
      </c>
      <c r="AC582" s="5" t="b">
        <f>OR(ISBLANK(Spreadsheet!AI582), AND(NOT(ISBLANK(Spreadsheet!AJ582)), NOT(ISNUMBER(SEARCH("Waive",Spreadsheet!AJ582)))))</f>
        <v>1</v>
      </c>
      <c r="AD582" s="5" t="b">
        <f>OR(ISBLANK(Spreadsheet!AK582), AND(NOT(ISBLANK(Spreadsheet!AL582)), NOT(ISNUMBER(SEARCH("Waive",Spreadsheet!AL582)))))</f>
        <v>1</v>
      </c>
      <c r="AE582" s="5" t="b">
        <f>OR(ISBLANK(Spreadsheet!AM582), AND(NOT(ISBLANK(Spreadsheet!AN582)), NOT(ISNUMBER(SEARCH("Waive", Spreadsheet!AN582)))))</f>
        <v>1</v>
      </c>
      <c r="AF582" s="5" t="b">
        <f>OR(ISBLANK(Spreadsheet!C582), NOT(ISBLANK(Spreadsheet!D582)),NOT(ISBLANK(Spreadsheet!L582)))</f>
        <v>1</v>
      </c>
      <c r="AG582" s="5" t="b">
        <f>IF(AND(NOT(ISBLANK(Spreadsheet!C582)), NOT(ISBLANK(Spreadsheet!D582)),Spreadsheet!C582&lt;&gt;Spreadsheet!D582),IF(ISERROR(VLOOKUP(Spreadsheet!C582, Spreadsheet!$C$6:'Spreadsheet'!$C581,1,FALSE)), FALSE, TRUE),TRUE)</f>
        <v>1</v>
      </c>
      <c r="AH582" s="5" t="b">
        <f>Spreadsheet!$B$2=Spreadsheet!AD582</f>
        <v>1</v>
      </c>
      <c r="AI582" s="5" t="b">
        <f>IF(ISBLANK(Spreadsheet!G582),TRUE,IF(OR(LEN(Spreadsheet!G582)&gt;1,ISNUMBER(VALUE(Spreadsheet!G582))),FALSE,TRUE))</f>
        <v>1</v>
      </c>
      <c r="AJ582" s="5" t="b">
        <f>OR(ISBLANK(Spreadsheet!C582), NOT(ISBLANK(Spreadsheet!B582)), NOT(ISBLANK(Spreadsheet!D582)))</f>
        <v>1</v>
      </c>
      <c r="AK582" s="5" t="b">
        <f t="array" ref="AK582">IF(OR(AND(ISBLANK(Spreadsheet!E582),ISBLANK(Spreadsheet!D582),NOT(ISBLANK(Spreadsheet!C582))),AND(ISBLANK(Spreadsheet!E582),ISBLANK(Spreadsheet!D582),ISBLANK(Spreadsheet!C582))),TRUE,ISNUMBER(MATCH(TRUE,EXACT(Spreadsheet!E582,Relationships),0)))</f>
        <v>1</v>
      </c>
      <c r="AL582" s="5" t="b">
        <f>IF(NOT(ISBLANK(Spreadsheet!C582)),IF(OR(ISBLANK(Spreadsheet!F582),LEN(Spreadsheet!F582)&gt;40),FALSE,TRUE),TRUE)</f>
        <v>1</v>
      </c>
      <c r="AM582" s="5" t="b">
        <f>IF(NOT(ISBLANK(Spreadsheet!C582)),IF(OR(ISBLANK(Spreadsheet!H582),LEN(Spreadsheet!H582)&gt;40),FALSE,TRUE),TRUE)</f>
        <v>1</v>
      </c>
      <c r="AN582" s="5" t="b">
        <f t="array" ref="AN582">IF(ISBLANK(Spreadsheet!I582),TRUE,ISNUMBER(MATCH(TRUE,EXACT(Spreadsheet!I582,GenderValues),0)))</f>
        <v>1</v>
      </c>
      <c r="AO582" s="5" t="b">
        <f ca="1">IF(ISERROR(DATEVALUE(TEXT(Spreadsheet!J582,"mm/dd/yyyy")) &gt; TODAY()),IF(AND(ISBLANK(Spreadsheet!J582),ISBLANK(Spreadsheet!C582)),TRUE,FALSE),IF(DATEVALUE(TEXT(Spreadsheet!J582,"mm/dd/yyyy")) &gt; TODAY(),FALSE,TRUE))</f>
        <v>1</v>
      </c>
      <c r="AP582" s="5" t="b">
        <f>OR(ISBLANK(Spreadsheet!K582),LEN(Spreadsheet!K582)&lt;=100)</f>
        <v>1</v>
      </c>
      <c r="AQ582" s="5" t="b">
        <f t="array" ref="AQ582">IF(OR(AND(ISBLANK(Spreadsheet!L582),ISBLANK(Spreadsheet!C582)),AND(NOT(ISBLANK(Spreadsheet!C582)),NOT(ISBLANK(Spreadsheet!D582)))),TRUE,ISNUMBER(MATCH(TRUE,EXACT(Spreadsheet!L582,MaritalStatus),0)))</f>
        <v>1</v>
      </c>
      <c r="AR582" s="5" t="b">
        <f ca="1">IF(ISERROR(DATEVALUE(TEXT(Spreadsheet!M582,"mm/dd/yyyy")) &gt; TODAY()),IF(ISBLANK(Spreadsheet!M582),TRUE,FALSE),IF(DATEVALUE(TEXT(Spreadsheet!M582,"mm/dd/yyyy")) &gt; TODAY(),FALSE,TRUE))</f>
        <v>1</v>
      </c>
      <c r="AS582" s="5" t="b">
        <f>OR(ISBLANK(Spreadsheet!N582),LEN(Spreadsheet!N582)&lt;=100)</f>
        <v>1</v>
      </c>
      <c r="AT582" s="5" t="b">
        <f>OR(ISBLANK(Spreadsheet!O582),UPPER(Spreadsheet!O582)="YES")</f>
        <v>1</v>
      </c>
      <c r="AU582" s="5" t="b">
        <f>OR(ISBLANK(Spreadsheet!P582),UPPER(Spreadsheet!P582)="YES")</f>
        <v>1</v>
      </c>
      <c r="AV582" s="5" t="b">
        <f t="array" ref="AV582">IF(ISBLANK(Spreadsheet!Q582),TRUE,ISNUMBER(MATCH(TRUE,EXACT(Spreadsheet!Q582,OnGroupsPriorIns),0)))</f>
        <v>1</v>
      </c>
      <c r="AW582" s="5" t="b">
        <f>OR(ISBLANK(Spreadsheet!R582),UPPER(Spreadsheet!R582)="YES")</f>
        <v>1</v>
      </c>
      <c r="AX582" s="5" t="b">
        <f>OR(ISBLANK(Spreadsheet!S582),UPPER(Spreadsheet!S582)="YES")</f>
        <v>1</v>
      </c>
      <c r="AY582" s="5" t="b">
        <f>OR(AND(ISBLANK(Spreadsheet!C582),LEN(Spreadsheet!T582)=0),AND(NOT(ISBLANK(Spreadsheet!C582)),LEN(Spreadsheet!T582)&gt;0,LEN(Spreadsheet!T582)&lt;=50))</f>
        <v>1</v>
      </c>
      <c r="AZ582" s="5" t="b">
        <f>OR(LEN(Spreadsheet!U582)=0,AND(LEN(Spreadsheet!U582)&gt;0,LEN(Spreadsheet!U582)&lt;=50))</f>
        <v>1</v>
      </c>
      <c r="BA582" s="5" t="b">
        <f>OR(AND(ISBLANK(Spreadsheet!C582),LEN(Spreadsheet!V582)=0),AND(NOT(ISBLANK(Spreadsheet!C582)),LEN(Spreadsheet!V582)&gt;0,LEN(Spreadsheet!V582)&lt;=50))</f>
        <v>1</v>
      </c>
      <c r="BB582" s="5" t="b">
        <f t="array" ref="BB582">IF(AND(ISBLANK(Spreadsheet!C582),LEN(Spreadsheet!W582)=0),TRUE,ISNUMBER(MATCH(TRUE,EXACT(Spreadsheet!W582,States),0)))</f>
        <v>1</v>
      </c>
      <c r="BC582" s="5" t="b">
        <f>OR(AND(ISBLANK(Spreadsheet!C582),LEN(Spreadsheet!X582)=0),AND(NOT(ISBLANK(Spreadsheet!C582)),LEN(Spreadsheet!X582)&gt;0,LEN(Spreadsheet!X582)=5,ISNUMBER(VALUE(Spreadsheet!X582))))</f>
        <v>1</v>
      </c>
      <c r="BD582" s="5" t="b">
        <f>OR(ISBLANK(Spreadsheet!Z582),LEN(Spreadsheet!Z582)&lt;=50)</f>
        <v>1</v>
      </c>
      <c r="BE582" s="5" t="b">
        <f>ISBLANK(Spreadsheet!AA582)</f>
        <v>1</v>
      </c>
      <c r="BF582" s="5" t="b">
        <f>ISBLANK(Spreadsheet!AB582)</f>
        <v>1</v>
      </c>
      <c r="BG582" s="5" t="b">
        <f>IF(ISERROR(DATEVALUE(TEXT(Spreadsheet!AC582,"mm/dd/yyyy")) &gt; DATEVALUE(TEXT(Spreadsheet!J582,"mm/dd/yyyy"))),IF(OR(AND(ISBLANK(Spreadsheet!AC582),ISBLANK(Spreadsheet!C582)),AND(NOT(ISBLANK(Spreadsheet!C582)),ISBLANK(Spreadsheet!AC582),NOT(ISBLANK(Spreadsheet!D582)))),TRUE,FALSE),IF(DATEVALUE(TEXT(Spreadsheet!AC582,"mm/dd/yyyy")) &gt; DATEVALUE(TEXT(Spreadsheet!J582,"mm/dd/yyyy")),TRUE,FALSE))</f>
        <v>1</v>
      </c>
      <c r="BH582" s="5" t="b">
        <f>OR(AND(ISBLANK(Spreadsheet!C582),ISBLANK(Spreadsheet!AE582)),AND(NOT(ISBLANK(Spreadsheet!C582)),NOT(ISBLANK(Spreadsheet!D582)),ISBLANK(Spreadsheet!AE582)),AND(NOT(ISBLANK(Spreadsheet!C582)),ISBLANK(Spreadsheet!D582),NOT(ISBLANK(Spreadsheet!AE582)),LEN(Spreadsheet!AE582)&lt;=100))</f>
        <v>1</v>
      </c>
      <c r="BI582" s="5" t="b">
        <f t="array" ref="BI582">IF(ISBLANK(Spreadsheet!AF582),TRUE,ISNUMBER(MATCH(TRUE,EXACT(Spreadsheet!AF582,CobraShortReasons),0)))</f>
        <v>1</v>
      </c>
      <c r="BJ582" s="5" t="b">
        <f ca="1">IF(ISERROR(DATEVALUE(TEXT(Spreadsheet!AG582,"mm/dd/yyyy")) &gt; TODAY()),IF(ISBLANK(Spreadsheet!AG582),TRUE,FALSE),IF(DATEVALUE(TEXT(Spreadsheet!AG582,"mm/dd/yyyy")) &gt; TODAY(),FALSE,TRUE))</f>
        <v>1</v>
      </c>
      <c r="BK582" s="5" t="b">
        <f>OR(ISBLANK(Spreadsheet!AH582),LEN(Spreadsheet!AH582)&lt;=25)</f>
        <v>1</v>
      </c>
      <c r="BL582" s="5" t="b">
        <f t="array" aca="1" ref="BL582" ca="1">IF(ISBLANK(Spreadsheet!AI582),TRUE,ISNUMBER(MATCH(TRUE,EXACT(Spreadsheet!AI582,INDIRECT(Spreadsheet!$D$2)),0)))</f>
        <v>1</v>
      </c>
      <c r="BM582" s="5" t="b">
        <f t="array" aca="1" ref="BM582" ca="1">IF(ISBLANK(Spreadsheet!AJ582),TRUE,ISNUMBER(MATCH(TRUE,EXACT(Spreadsheet!AJ582,INDIRECT(Spreadsheet!BJ582)),0)))</f>
        <v>1</v>
      </c>
      <c r="BN582" s="5" t="b">
        <f t="array" ref="BN582">IF(ISBLANK(Spreadsheet!AK582),TRUE,ISNUMBER(MATCH(TRUE,EXACT(Spreadsheet!AK582,DentalPlans),0)))</f>
        <v>1</v>
      </c>
      <c r="BO582" s="5" t="b">
        <f t="array" aca="1" ref="BO582" ca="1">IF(ISBLANK(Spreadsheet!AL582),TRUE,ISNUMBER(MATCH(TRUE,EXACT(Spreadsheet!AL582,INDIRECT(Spreadsheet!BK582)),0)))</f>
        <v>1</v>
      </c>
      <c r="BP582" s="5" t="b">
        <f t="array" ref="BP582">IF(ISBLANK(Spreadsheet!AM582),TRUE,ISNUMBER(MATCH(TRUE,EXACT(Spreadsheet!AM582,VisionPlans),0)))</f>
        <v>1</v>
      </c>
      <c r="BQ582" s="5" t="b">
        <f t="array" aca="1" ref="BQ582" ca="1">IF(ISBLANK(Spreadsheet!AN582),TRUE,ISNUMBER(MATCH(TRUE,EXACT(Spreadsheet!AN582,INDIRECT(Spreadsheet!BL582)),0)))</f>
        <v>1</v>
      </c>
      <c r="BR582" s="5" t="b">
        <f t="array" ref="BR582">IF(ISBLANK(Spreadsheet!AO582),TRUE,ISNUMBER(MATCH(TRUE,EXACT(Spreadsheet!AO582,LifeBenefitClasses),0)))</f>
        <v>1</v>
      </c>
      <c r="BS582" s="5" t="b">
        <f>IF(OR(ISBLANK(Spreadsheet!AO582), Spreadsheet!AO582="Waive"),IF(ISBLANK(Spreadsheet!AP582),TRUE,FALSE),IF(OR(AND(NOT(ISBLANK(Spreadsheet!AO582)),ISBLANK(Spreadsheet!AP582)),NOT(ISNUMBER(VALUE(Spreadsheet!AP582)))),FALSE,IF(OR(AND(Spreadsheet!AP582&lt;6,MOD(Spreadsheet!AP582*10,5)=0), MOD(Spreadsheet!AP582,5000)=0),TRUE,FALSE)))</f>
        <v>1</v>
      </c>
      <c r="BT582" s="5" t="b">
        <f t="array" ref="BT582">IF(ISBLANK(Spreadsheet!AQ582),TRUE,ISNUMBER(MATCH(TRUE,EXACT(Spreadsheet!AQ582,EnrollWaive),0)))</f>
        <v>1</v>
      </c>
      <c r="BU582" s="5" t="b">
        <f t="array" ref="BU582">IF(ISBLANK(Spreadsheet!AR582),TRUE,ISNUMBER(MATCH(TRUE,EXACT(Spreadsheet!AR582,LifeBenefitClasses),0)))</f>
        <v>1</v>
      </c>
      <c r="BV582" s="5" t="b">
        <f>IF(OR(ISBLANK(Spreadsheet!AR582), Spreadsheet!AR582="Waive"),IF(ISBLANK(Spreadsheet!AS582),TRUE,FALSE),IF(OR(AND(NOT(ISBLANK(Spreadsheet!AR582)),ISBLANK(Spreadsheet!AS582)),NOT(ISNUMBER(VALUE(Spreadsheet!AS582)))),FALSE,IF(OR(AND(Spreadsheet!AS582&lt;6,MOD(Spreadsheet!AS582*10,5)=0), MOD(Spreadsheet!AS582,10000)=0),TRUE,FALSE)))</f>
        <v>1</v>
      </c>
      <c r="BW582" s="5" t="b">
        <f t="array" ref="BW582">IF(ISBLANK(Spreadsheet!AT582),TRUE,ISNUMBER(MATCH(TRUE,EXACT(Spreadsheet!AT582,LifeBenefitClasses),0)))</f>
        <v>1</v>
      </c>
      <c r="BX582" s="5" t="b">
        <f>IF(OR(ISBLANK(Spreadsheet!AT582), Spreadsheet!AT582="Waive"),IF(ISBLANK(Spreadsheet!AU582),TRUE,FALSE),IF(OR(AND(NOT(ISBLANK(Spreadsheet!AT582)),ISBLANK(Spreadsheet!AU582)),NOT(ISNUMBER(VALUE(Spreadsheet!AU582)))),FALSE,IF(AND(NOT(OR(ISBLANK(Spreadsheet!AT582),Spreadsheet!AT582="Waive")),NOT(OR(ISBLANK(Spreadsheet!AR582),Spreadsheet!AR582="Waive")),MOD(Spreadsheet!AU582,5000)=0, Spreadsheet!AU582&lt;=(Spreadsheet!AS582*0.5)),TRUE,FALSE)))</f>
        <v>1</v>
      </c>
      <c r="BY582" s="5" t="b">
        <f t="array" ref="BY582">IF(ISBLANK(Spreadsheet!AV582),TRUE,ISNUMBER(MATCH(TRUE,EXACT(Spreadsheet!AV582,EnrollWaive),0)))</f>
        <v>1</v>
      </c>
      <c r="BZ582" s="5" t="b">
        <f t="array" ref="BZ582">IF(ISBLANK(Spreadsheet!AW582),TRUE,ISNUMBER(MATCH(TRUE,EXACT(Spreadsheet!AW582,LifeBenefitClasses),0)))</f>
        <v>1</v>
      </c>
      <c r="CA582" s="5" t="b">
        <f t="array" ref="CA582">IF(ISBLANK(Spreadsheet!AX582),TRUE,ISNUMBER(MATCH(TRUE,EXACT(Spreadsheet!AX582,LifeBenefitClasses),0)))</f>
        <v>1</v>
      </c>
      <c r="CB582" s="5" t="b">
        <f t="array" ref="CB582">IF(ISBLANK(Spreadsheet!AY582),TRUE,ISNUMBER(MATCH(TRUE,EXACT(Spreadsheet!AY582,LifeBenefitClasses),0)))</f>
        <v>1</v>
      </c>
      <c r="CC582" s="5" t="b">
        <f t="array" ref="CC582">IF(ISBLANK(Spreadsheet!AZ582),TRUE,ISNUMBER(MATCH(TRUE,EXACT(Spreadsheet!AZ582,LifeBenefitClasses),0)))</f>
        <v>1</v>
      </c>
      <c r="CD582" s="5" t="b">
        <f t="array" ref="CD582">IF(ISBLANK(Spreadsheet!BA582),TRUE,ISNUMBER(MATCH(TRUE,EXACT(Spreadsheet!BA582,LifeBenefitClasses),0)))</f>
        <v>1</v>
      </c>
      <c r="CE582" s="5" t="b">
        <f>IF(OR(ISBLANK(Spreadsheet!BA582), Spreadsheet!BA582="Waive"),IF(ISBLANK(Spreadsheet!BB582),TRUE,FALSE),IF(OR(AND(NOT(ISBLANK(Spreadsheet!BA582)),ISBLANK(Spreadsheet!BB582)),NOT(ISNUMBER(VALUE(Spreadsheet!BB582))),ISBLANK(Spreadsheet!BC582),NOT(ISNUMBER(VALUE(Spreadsheet!BC582)))),FALSE,IF(AND(Spreadsheet!BB582&gt;=50000,Spreadsheet!BB582&lt;=250000,MOD(Spreadsheet!BB582,10000)=0,Spreadsheet!BB582&lt;=(10*Spreadsheet!BC582)),TRUE,FALSE)))</f>
        <v>1</v>
      </c>
      <c r="CF582" s="5" t="b">
        <f>IF(NOT(ISBLANK(Spreadsheet!BC582)),AND(ISNUMBER(VALUE(Spreadsheet!BC582)),Spreadsheet!BC582&gt;0),AND(OR(ISBLANK(Spreadsheet!AO582),Spreadsheet!AO582="Waive",AND(NOT(OR(ISBLANK(Spreadsheet!AO582),Spreadsheet!AO582="Waive")),Spreadsheet!AP582&gt;=6)),OR(ISBLANK(Spreadsheet!AR582),AND(NOT(OR(ISBLANK(Spreadsheet!AR582),Spreadsheet!AR582="Waive")),Spreadsheet!AS582&gt;=6)),OR(ISBLANK(Spreadsheet!AW582)),OR(ISBLANK(Spreadsheet!AX582)),OR(ISBLANK(Spreadsheet!AY582)),OR(ISBLANK(Spreadsheet!AZ582)),OR(ISBLANK(Spreadsheet!BA582),Spreadsheet!BA582="Waive")))</f>
        <v>1</v>
      </c>
      <c r="CG582" s="5" t="b">
        <f t="shared" ca="1" si="39"/>
        <v>1</v>
      </c>
    </row>
    <row r="583" spans="8:85" x14ac:dyDescent="0.3">
      <c r="H583" s="5">
        <f t="shared" ca="1" si="40"/>
        <v>2</v>
      </c>
      <c r="I583" s="5" t="str">
        <f t="shared" ca="1" si="38"/>
        <v/>
      </c>
      <c r="J583" s="5" t="str">
        <f>IF(AND(NOT(ISBLANK(Spreadsheet!C583)),ISBLANK(Spreadsheet!D583)),Spreadsheet!F583&amp;" "&amp;Spreadsheet!H583,"")</f>
        <v/>
      </c>
      <c r="K583" s="5">
        <f>IF(AND(NOT(ISBLANK(Spreadsheet!C583)),ISBLANK(Spreadsheet!D583)),COUNTIFS(Spreadsheet!E584:E$786,"=Child",Spreadsheet!C584:C$786, "="&amp;Spreadsheet!C583) + COUNTIFS(Spreadsheet!E584:E$786,"=Step-child",Spreadsheet!C584:C$786, "="&amp;Spreadsheet!C583),0)</f>
        <v>0</v>
      </c>
      <c r="L583" s="5">
        <f>IF(NOT(ISBLANK(J583)),COUNTIFS(Spreadsheet!E584:E$786,"=Wife",Spreadsheet!C584:C$786, "="&amp;Spreadsheet!C583) + COUNTIFS(Spreadsheet!E584:E$786,"=Husband",Spreadsheet!C584:C$786, "="&amp;Spreadsheet!C583),0)</f>
        <v>0</v>
      </c>
      <c r="M583" s="5">
        <f>IF(NOT(ISBLANK(Spreadsheet!AJ583)),VLOOKUP(Spreadsheet!AJ583,'Drop Downs'!$P$2:$R$16,3,FALSE),0)</f>
        <v>0</v>
      </c>
      <c r="N583" s="5">
        <f>IF(NOT(ISBLANK(Spreadsheet!AJ583)), VLOOKUP(Spreadsheet!AJ583,'Drop Downs'!$P$2:$R$16,2,FALSE),0)</f>
        <v>0</v>
      </c>
      <c r="O583" s="5">
        <f>IF(NOT(ISBLANK(Spreadsheet!AL583)),VLOOKUP(Spreadsheet!AL583,'Drop Downs'!$P$2:$R$16,3,FALSE), 0)</f>
        <v>0</v>
      </c>
      <c r="P583" s="5">
        <f>IF(NOT(ISBLANK(Spreadsheet!AL583)),VLOOKUP(Spreadsheet!AL583,'Drop Downs'!$P$2:$R$16,2,FALSE),0)</f>
        <v>0</v>
      </c>
      <c r="Q583" s="5">
        <f>IF(NOT(ISBLANK(Spreadsheet!AN583)),VLOOKUP(Spreadsheet!AN583,'Drop Downs'!$P$2:$R$16,3,FALSE),0)</f>
        <v>0</v>
      </c>
      <c r="R583" s="5">
        <f>IF(NOT(ISBLANK(Spreadsheet!AN583)),VLOOKUP(Spreadsheet!AN583,'Drop Downs'!$P$2:$R$16,2,FALSE),0)</f>
        <v>0</v>
      </c>
      <c r="S583" s="5" t="str">
        <f>IF(OR(M583&gt;K583,N583&gt;L583,O583&gt;K583, Q583&gt;K583,N583&gt;L583, P583&gt;L583, R583&gt;L583),"Member currently has a coverage election over what he/she needs.  Please add more dependents or adjust the coverage election.","")&amp;(IF(AND(NOT(ISBLANK(Spreadsheet!C583)),NOT(ISBLANK(Spreadsheet!D583)),ISBLANK(Spreadsheet!E583)),"Dependent lacks a relationship to member.Please select one from the drop-down.",""))</f>
        <v/>
      </c>
      <c r="T583" s="5" t="b">
        <f t="shared" si="41"/>
        <v>1</v>
      </c>
      <c r="U583" s="5" t="b">
        <f>OR(ISBLANK(Spreadsheet!C583),IF(NOT(ISBLANK(Spreadsheet!D583)),NOT(ISBLANK(Spreadsheet!E583)),TRUE))</f>
        <v>1</v>
      </c>
      <c r="V583" s="5" t="b">
        <f>OR(ISBLANK(Spreadsheet!C583), NOT(ISBLANK(Spreadsheet!I583)))</f>
        <v>1</v>
      </c>
      <c r="W583" s="5" t="b">
        <f>OR(ISBLANK(Spreadsheet!D583),NOT(ISBLANK(Spreadsheet!C583)))</f>
        <v>1</v>
      </c>
      <c r="X583" s="155" t="str">
        <f>REPT("0",MIN(FIND({1,2,3,4,5,6,7,8,9},Spreadsheet!C583&amp;"123456789"))-1)&amp;IF(ISBLANK(Spreadsheet!C583),"",SUMPRODUCT(MID(0&amp;Spreadsheet!C583,LARGE(INDEX(ISNUMBER(--MID(Spreadsheet!C583,ROW($1:$225),1))*
 ROW($1:$225),0),ROW($1:$225))+1,1)*10^ROW($1:$225)/10))</f>
        <v/>
      </c>
      <c r="Y583" s="5" t="b">
        <f>IF(NOT(ISBLANK(Spreadsheet!C583)),IF(AND(ISNUMBER(VALUE(Spreadsheet!C583)), LEN(Spreadsheet!C583)=9),TRUE,FALSE),TRUE)</f>
        <v>1</v>
      </c>
      <c r="Z583" s="155" t="str">
        <f>REPT("0",MIN(FIND({1,2,3,4,5,6,7,8,9},Spreadsheet!D583&amp;"123456789"))-1)&amp;IF(ISBLANK(Spreadsheet!D583),"",SUMPRODUCT(MID(0&amp;Spreadsheet!D583,LARGE(INDEX(ISNUMBER(--MID(Spreadsheet!D583,ROW($1:$225),1))*
 ROW($1:$225),0),ROW($1:$225))+1,1)*10^ROW($1:$225)/10))</f>
        <v/>
      </c>
      <c r="AA583" s="5" t="b">
        <f>IF(AND(NOT(ISBLANK(Spreadsheet!D583)),NOT(ISBLANK(Spreadsheet!C583))),IF(AND(ISNUMBER(VALUE(Spreadsheet!D583)), LEN(Spreadsheet!D583)=9),TRUE,FALSE),IF(AND(NOT(ISBLANK(Spreadsheet!D583)),ISBLANK(Spreadsheet!C583)),FALSE,TRUE))</f>
        <v>1</v>
      </c>
      <c r="AB583" s="5" t="b">
        <f>OR(ISBLANK(Spreadsheet!Y583),IF(NOT(ISBLANK(Spreadsheet!Y583)),LEN(Spreadsheet!Y583)=10,ISNUMBER(VALUE(Spreadsheet!Y583))))</f>
        <v>1</v>
      </c>
      <c r="AC583" s="5" t="b">
        <f>OR(ISBLANK(Spreadsheet!AI583), AND(NOT(ISBLANK(Spreadsheet!AJ583)), NOT(ISNUMBER(SEARCH("Waive",Spreadsheet!AJ583)))))</f>
        <v>1</v>
      </c>
      <c r="AD583" s="5" t="b">
        <f>OR(ISBLANK(Spreadsheet!AK583), AND(NOT(ISBLANK(Spreadsheet!AL583)), NOT(ISNUMBER(SEARCH("Waive",Spreadsheet!AL583)))))</f>
        <v>1</v>
      </c>
      <c r="AE583" s="5" t="b">
        <f>OR(ISBLANK(Spreadsheet!AM583), AND(NOT(ISBLANK(Spreadsheet!AN583)), NOT(ISNUMBER(SEARCH("Waive", Spreadsheet!AN583)))))</f>
        <v>1</v>
      </c>
      <c r="AF583" s="5" t="b">
        <f>OR(ISBLANK(Spreadsheet!C583), NOT(ISBLANK(Spreadsheet!D583)),NOT(ISBLANK(Spreadsheet!L583)))</f>
        <v>1</v>
      </c>
      <c r="AG583" s="5" t="b">
        <f>IF(AND(NOT(ISBLANK(Spreadsheet!C583)), NOT(ISBLANK(Spreadsheet!D583)),Spreadsheet!C583&lt;&gt;Spreadsheet!D583),IF(ISERROR(VLOOKUP(Spreadsheet!C583, Spreadsheet!$C$6:'Spreadsheet'!$C582,1,FALSE)), FALSE, TRUE),TRUE)</f>
        <v>1</v>
      </c>
      <c r="AH583" s="5" t="b">
        <f>Spreadsheet!$B$2=Spreadsheet!AD583</f>
        <v>1</v>
      </c>
      <c r="AI583" s="5" t="b">
        <f>IF(ISBLANK(Spreadsheet!G583),TRUE,IF(OR(LEN(Spreadsheet!G583)&gt;1,ISNUMBER(VALUE(Spreadsheet!G583))),FALSE,TRUE))</f>
        <v>1</v>
      </c>
      <c r="AJ583" s="5" t="b">
        <f>OR(ISBLANK(Spreadsheet!C583), NOT(ISBLANK(Spreadsheet!B583)), NOT(ISBLANK(Spreadsheet!D583)))</f>
        <v>1</v>
      </c>
      <c r="AK583" s="5" t="b">
        <f t="array" ref="AK583">IF(OR(AND(ISBLANK(Spreadsheet!E583),ISBLANK(Spreadsheet!D583),NOT(ISBLANK(Spreadsheet!C583))),AND(ISBLANK(Spreadsheet!E583),ISBLANK(Spreadsheet!D583),ISBLANK(Spreadsheet!C583))),TRUE,ISNUMBER(MATCH(TRUE,EXACT(Spreadsheet!E583,Relationships),0)))</f>
        <v>1</v>
      </c>
      <c r="AL583" s="5" t="b">
        <f>IF(NOT(ISBLANK(Spreadsheet!C583)),IF(OR(ISBLANK(Spreadsheet!F583),LEN(Spreadsheet!F583)&gt;40),FALSE,TRUE),TRUE)</f>
        <v>1</v>
      </c>
      <c r="AM583" s="5" t="b">
        <f>IF(NOT(ISBLANK(Spreadsheet!C583)),IF(OR(ISBLANK(Spreadsheet!H583),LEN(Spreadsheet!H583)&gt;40),FALSE,TRUE),TRUE)</f>
        <v>1</v>
      </c>
      <c r="AN583" s="5" t="b">
        <f t="array" ref="AN583">IF(ISBLANK(Spreadsheet!I583),TRUE,ISNUMBER(MATCH(TRUE,EXACT(Spreadsheet!I583,GenderValues),0)))</f>
        <v>1</v>
      </c>
      <c r="AO583" s="5" t="b">
        <f ca="1">IF(ISERROR(DATEVALUE(TEXT(Spreadsheet!J583,"mm/dd/yyyy")) &gt; TODAY()),IF(AND(ISBLANK(Spreadsheet!J583),ISBLANK(Spreadsheet!C583)),TRUE,FALSE),IF(DATEVALUE(TEXT(Spreadsheet!J583,"mm/dd/yyyy")) &gt; TODAY(),FALSE,TRUE))</f>
        <v>1</v>
      </c>
      <c r="AP583" s="5" t="b">
        <f>OR(ISBLANK(Spreadsheet!K583),LEN(Spreadsheet!K583)&lt;=100)</f>
        <v>1</v>
      </c>
      <c r="AQ583" s="5" t="b">
        <f t="array" ref="AQ583">IF(OR(AND(ISBLANK(Spreadsheet!L583),ISBLANK(Spreadsheet!C583)),AND(NOT(ISBLANK(Spreadsheet!C583)),NOT(ISBLANK(Spreadsheet!D583)))),TRUE,ISNUMBER(MATCH(TRUE,EXACT(Spreadsheet!L583,MaritalStatus),0)))</f>
        <v>1</v>
      </c>
      <c r="AR583" s="5" t="b">
        <f ca="1">IF(ISERROR(DATEVALUE(TEXT(Spreadsheet!M583,"mm/dd/yyyy")) &gt; TODAY()),IF(ISBLANK(Spreadsheet!M583),TRUE,FALSE),IF(DATEVALUE(TEXT(Spreadsheet!M583,"mm/dd/yyyy")) &gt; TODAY(),FALSE,TRUE))</f>
        <v>1</v>
      </c>
      <c r="AS583" s="5" t="b">
        <f>OR(ISBLANK(Spreadsheet!N583),LEN(Spreadsheet!N583)&lt;=100)</f>
        <v>1</v>
      </c>
      <c r="AT583" s="5" t="b">
        <f>OR(ISBLANK(Spreadsheet!O583),UPPER(Spreadsheet!O583)="YES")</f>
        <v>1</v>
      </c>
      <c r="AU583" s="5" t="b">
        <f>OR(ISBLANK(Spreadsheet!P583),UPPER(Spreadsheet!P583)="YES")</f>
        <v>1</v>
      </c>
      <c r="AV583" s="5" t="b">
        <f t="array" ref="AV583">IF(ISBLANK(Spreadsheet!Q583),TRUE,ISNUMBER(MATCH(TRUE,EXACT(Spreadsheet!Q583,OnGroupsPriorIns),0)))</f>
        <v>1</v>
      </c>
      <c r="AW583" s="5" t="b">
        <f>OR(ISBLANK(Spreadsheet!R583),UPPER(Spreadsheet!R583)="YES")</f>
        <v>1</v>
      </c>
      <c r="AX583" s="5" t="b">
        <f>OR(ISBLANK(Spreadsheet!S583),UPPER(Spreadsheet!S583)="YES")</f>
        <v>1</v>
      </c>
      <c r="AY583" s="5" t="b">
        <f>OR(AND(ISBLANK(Spreadsheet!C583),LEN(Spreadsheet!T583)=0),AND(NOT(ISBLANK(Spreadsheet!C583)),LEN(Spreadsheet!T583)&gt;0,LEN(Spreadsheet!T583)&lt;=50))</f>
        <v>1</v>
      </c>
      <c r="AZ583" s="5" t="b">
        <f>OR(LEN(Spreadsheet!U583)=0,AND(LEN(Spreadsheet!U583)&gt;0,LEN(Spreadsheet!U583)&lt;=50))</f>
        <v>1</v>
      </c>
      <c r="BA583" s="5" t="b">
        <f>OR(AND(ISBLANK(Spreadsheet!C583),LEN(Spreadsheet!V583)=0),AND(NOT(ISBLANK(Spreadsheet!C583)),LEN(Spreadsheet!V583)&gt;0,LEN(Spreadsheet!V583)&lt;=50))</f>
        <v>1</v>
      </c>
      <c r="BB583" s="5" t="b">
        <f t="array" ref="BB583">IF(AND(ISBLANK(Spreadsheet!C583),LEN(Spreadsheet!W583)=0),TRUE,ISNUMBER(MATCH(TRUE,EXACT(Spreadsheet!W583,States),0)))</f>
        <v>1</v>
      </c>
      <c r="BC583" s="5" t="b">
        <f>OR(AND(ISBLANK(Spreadsheet!C583),LEN(Spreadsheet!X583)=0),AND(NOT(ISBLANK(Spreadsheet!C583)),LEN(Spreadsheet!X583)&gt;0,LEN(Spreadsheet!X583)=5,ISNUMBER(VALUE(Spreadsheet!X583))))</f>
        <v>1</v>
      </c>
      <c r="BD583" s="5" t="b">
        <f>OR(ISBLANK(Spreadsheet!Z583),LEN(Spreadsheet!Z583)&lt;=50)</f>
        <v>1</v>
      </c>
      <c r="BE583" s="5" t="b">
        <f>ISBLANK(Spreadsheet!AA583)</f>
        <v>1</v>
      </c>
      <c r="BF583" s="5" t="b">
        <f>ISBLANK(Spreadsheet!AB583)</f>
        <v>1</v>
      </c>
      <c r="BG583" s="5" t="b">
        <f>IF(ISERROR(DATEVALUE(TEXT(Spreadsheet!AC583,"mm/dd/yyyy")) &gt; DATEVALUE(TEXT(Spreadsheet!J583,"mm/dd/yyyy"))),IF(OR(AND(ISBLANK(Spreadsheet!AC583),ISBLANK(Spreadsheet!C583)),AND(NOT(ISBLANK(Spreadsheet!C583)),ISBLANK(Spreadsheet!AC583),NOT(ISBLANK(Spreadsheet!D583)))),TRUE,FALSE),IF(DATEVALUE(TEXT(Spreadsheet!AC583,"mm/dd/yyyy")) &gt; DATEVALUE(TEXT(Spreadsheet!J583,"mm/dd/yyyy")),TRUE,FALSE))</f>
        <v>1</v>
      </c>
      <c r="BH583" s="5" t="b">
        <f>OR(AND(ISBLANK(Spreadsheet!C583),ISBLANK(Spreadsheet!AE583)),AND(NOT(ISBLANK(Spreadsheet!C583)),NOT(ISBLANK(Spreadsheet!D583)),ISBLANK(Spreadsheet!AE583)),AND(NOT(ISBLANK(Spreadsheet!C583)),ISBLANK(Spreadsheet!D583),NOT(ISBLANK(Spreadsheet!AE583)),LEN(Spreadsheet!AE583)&lt;=100))</f>
        <v>1</v>
      </c>
      <c r="BI583" s="5" t="b">
        <f t="array" ref="BI583">IF(ISBLANK(Spreadsheet!AF583),TRUE,ISNUMBER(MATCH(TRUE,EXACT(Spreadsheet!AF583,CobraShortReasons),0)))</f>
        <v>1</v>
      </c>
      <c r="BJ583" s="5" t="b">
        <f ca="1">IF(ISERROR(DATEVALUE(TEXT(Spreadsheet!AG583,"mm/dd/yyyy")) &gt; TODAY()),IF(ISBLANK(Spreadsheet!AG583),TRUE,FALSE),IF(DATEVALUE(TEXT(Spreadsheet!AG583,"mm/dd/yyyy")) &gt; TODAY(),FALSE,TRUE))</f>
        <v>1</v>
      </c>
      <c r="BK583" s="5" t="b">
        <f>OR(ISBLANK(Spreadsheet!AH583),LEN(Spreadsheet!AH583)&lt;=25)</f>
        <v>1</v>
      </c>
      <c r="BL583" s="5" t="b">
        <f t="array" aca="1" ref="BL583" ca="1">IF(ISBLANK(Spreadsheet!AI583),TRUE,ISNUMBER(MATCH(TRUE,EXACT(Spreadsheet!AI583,INDIRECT(Spreadsheet!$D$2)),0)))</f>
        <v>1</v>
      </c>
      <c r="BM583" s="5" t="b">
        <f t="array" aca="1" ref="BM583" ca="1">IF(ISBLANK(Spreadsheet!AJ583),TRUE,ISNUMBER(MATCH(TRUE,EXACT(Spreadsheet!AJ583,INDIRECT(Spreadsheet!BJ583)),0)))</f>
        <v>1</v>
      </c>
      <c r="BN583" s="5" t="b">
        <f t="array" ref="BN583">IF(ISBLANK(Spreadsheet!AK583),TRUE,ISNUMBER(MATCH(TRUE,EXACT(Spreadsheet!AK583,DentalPlans),0)))</f>
        <v>1</v>
      </c>
      <c r="BO583" s="5" t="b">
        <f t="array" aca="1" ref="BO583" ca="1">IF(ISBLANK(Spreadsheet!AL583),TRUE,ISNUMBER(MATCH(TRUE,EXACT(Spreadsheet!AL583,INDIRECT(Spreadsheet!BK583)),0)))</f>
        <v>1</v>
      </c>
      <c r="BP583" s="5" t="b">
        <f t="array" ref="BP583">IF(ISBLANK(Spreadsheet!AM583),TRUE,ISNUMBER(MATCH(TRUE,EXACT(Spreadsheet!AM583,VisionPlans),0)))</f>
        <v>1</v>
      </c>
      <c r="BQ583" s="5" t="b">
        <f t="array" aca="1" ref="BQ583" ca="1">IF(ISBLANK(Spreadsheet!AN583),TRUE,ISNUMBER(MATCH(TRUE,EXACT(Spreadsheet!AN583,INDIRECT(Spreadsheet!BL583)),0)))</f>
        <v>1</v>
      </c>
      <c r="BR583" s="5" t="b">
        <f t="array" ref="BR583">IF(ISBLANK(Spreadsheet!AO583),TRUE,ISNUMBER(MATCH(TRUE,EXACT(Spreadsheet!AO583,LifeBenefitClasses),0)))</f>
        <v>1</v>
      </c>
      <c r="BS583" s="5" t="b">
        <f>IF(OR(ISBLANK(Spreadsheet!AO583), Spreadsheet!AO583="Waive"),IF(ISBLANK(Spreadsheet!AP583),TRUE,FALSE),IF(OR(AND(NOT(ISBLANK(Spreadsheet!AO583)),ISBLANK(Spreadsheet!AP583)),NOT(ISNUMBER(VALUE(Spreadsheet!AP583)))),FALSE,IF(OR(AND(Spreadsheet!AP583&lt;6,MOD(Spreadsheet!AP583*10,5)=0), MOD(Spreadsheet!AP583,5000)=0),TRUE,FALSE)))</f>
        <v>1</v>
      </c>
      <c r="BT583" s="5" t="b">
        <f t="array" ref="BT583">IF(ISBLANK(Spreadsheet!AQ583),TRUE,ISNUMBER(MATCH(TRUE,EXACT(Spreadsheet!AQ583,EnrollWaive),0)))</f>
        <v>1</v>
      </c>
      <c r="BU583" s="5" t="b">
        <f t="array" ref="BU583">IF(ISBLANK(Spreadsheet!AR583),TRUE,ISNUMBER(MATCH(TRUE,EXACT(Spreadsheet!AR583,LifeBenefitClasses),0)))</f>
        <v>1</v>
      </c>
      <c r="BV583" s="5" t="b">
        <f>IF(OR(ISBLANK(Spreadsheet!AR583), Spreadsheet!AR583="Waive"),IF(ISBLANK(Spreadsheet!AS583),TRUE,FALSE),IF(OR(AND(NOT(ISBLANK(Spreadsheet!AR583)),ISBLANK(Spreadsheet!AS583)),NOT(ISNUMBER(VALUE(Spreadsheet!AS583)))),FALSE,IF(OR(AND(Spreadsheet!AS583&lt;6,MOD(Spreadsheet!AS583*10,5)=0), MOD(Spreadsheet!AS583,10000)=0),TRUE,FALSE)))</f>
        <v>1</v>
      </c>
      <c r="BW583" s="5" t="b">
        <f t="array" ref="BW583">IF(ISBLANK(Spreadsheet!AT583),TRUE,ISNUMBER(MATCH(TRUE,EXACT(Spreadsheet!AT583,LifeBenefitClasses),0)))</f>
        <v>1</v>
      </c>
      <c r="BX583" s="5" t="b">
        <f>IF(OR(ISBLANK(Spreadsheet!AT583), Spreadsheet!AT583="Waive"),IF(ISBLANK(Spreadsheet!AU583),TRUE,FALSE),IF(OR(AND(NOT(ISBLANK(Spreadsheet!AT583)),ISBLANK(Spreadsheet!AU583)),NOT(ISNUMBER(VALUE(Spreadsheet!AU583)))),FALSE,IF(AND(NOT(OR(ISBLANK(Spreadsheet!AT583),Spreadsheet!AT583="Waive")),NOT(OR(ISBLANK(Spreadsheet!AR583),Spreadsheet!AR583="Waive")),MOD(Spreadsheet!AU583,5000)=0, Spreadsheet!AU583&lt;=(Spreadsheet!AS583*0.5)),TRUE,FALSE)))</f>
        <v>1</v>
      </c>
      <c r="BY583" s="5" t="b">
        <f t="array" ref="BY583">IF(ISBLANK(Spreadsheet!AV583),TRUE,ISNUMBER(MATCH(TRUE,EXACT(Spreadsheet!AV583,EnrollWaive),0)))</f>
        <v>1</v>
      </c>
      <c r="BZ583" s="5" t="b">
        <f t="array" ref="BZ583">IF(ISBLANK(Spreadsheet!AW583),TRUE,ISNUMBER(MATCH(TRUE,EXACT(Spreadsheet!AW583,LifeBenefitClasses),0)))</f>
        <v>1</v>
      </c>
      <c r="CA583" s="5" t="b">
        <f t="array" ref="CA583">IF(ISBLANK(Spreadsheet!AX583),TRUE,ISNUMBER(MATCH(TRUE,EXACT(Spreadsheet!AX583,LifeBenefitClasses),0)))</f>
        <v>1</v>
      </c>
      <c r="CB583" s="5" t="b">
        <f t="array" ref="CB583">IF(ISBLANK(Spreadsheet!AY583),TRUE,ISNUMBER(MATCH(TRUE,EXACT(Spreadsheet!AY583,LifeBenefitClasses),0)))</f>
        <v>1</v>
      </c>
      <c r="CC583" s="5" t="b">
        <f t="array" ref="CC583">IF(ISBLANK(Spreadsheet!AZ583),TRUE,ISNUMBER(MATCH(TRUE,EXACT(Spreadsheet!AZ583,LifeBenefitClasses),0)))</f>
        <v>1</v>
      </c>
      <c r="CD583" s="5" t="b">
        <f t="array" ref="CD583">IF(ISBLANK(Spreadsheet!BA583),TRUE,ISNUMBER(MATCH(TRUE,EXACT(Spreadsheet!BA583,LifeBenefitClasses),0)))</f>
        <v>1</v>
      </c>
      <c r="CE583" s="5" t="b">
        <f>IF(OR(ISBLANK(Spreadsheet!BA583), Spreadsheet!BA583="Waive"),IF(ISBLANK(Spreadsheet!BB583),TRUE,FALSE),IF(OR(AND(NOT(ISBLANK(Spreadsheet!BA583)),ISBLANK(Spreadsheet!BB583)),NOT(ISNUMBER(VALUE(Spreadsheet!BB583))),ISBLANK(Spreadsheet!BC583),NOT(ISNUMBER(VALUE(Spreadsheet!BC583)))),FALSE,IF(AND(Spreadsheet!BB583&gt;=50000,Spreadsheet!BB583&lt;=250000,MOD(Spreadsheet!BB583,10000)=0,Spreadsheet!BB583&lt;=(10*Spreadsheet!BC583)),TRUE,FALSE)))</f>
        <v>1</v>
      </c>
      <c r="CF583" s="5" t="b">
        <f>IF(NOT(ISBLANK(Spreadsheet!BC583)),AND(ISNUMBER(VALUE(Spreadsheet!BC583)),Spreadsheet!BC583&gt;0),AND(OR(ISBLANK(Spreadsheet!AO583),Spreadsheet!AO583="Waive",AND(NOT(OR(ISBLANK(Spreadsheet!AO583),Spreadsheet!AO583="Waive")),Spreadsheet!AP583&gt;=6)),OR(ISBLANK(Spreadsheet!AR583),AND(NOT(OR(ISBLANK(Spreadsheet!AR583),Spreadsheet!AR583="Waive")),Spreadsheet!AS583&gt;=6)),OR(ISBLANK(Spreadsheet!AW583)),OR(ISBLANK(Spreadsheet!AX583)),OR(ISBLANK(Spreadsheet!AY583)),OR(ISBLANK(Spreadsheet!AZ583)),OR(ISBLANK(Spreadsheet!BA583),Spreadsheet!BA583="Waive")))</f>
        <v>1</v>
      </c>
      <c r="CG583" s="5" t="b">
        <f t="shared" ca="1" si="39"/>
        <v>1</v>
      </c>
    </row>
    <row r="584" spans="8:85" x14ac:dyDescent="0.3">
      <c r="H584" s="5">
        <f t="shared" ca="1" si="40"/>
        <v>2</v>
      </c>
      <c r="I584" s="5" t="str">
        <f t="shared" ref="I584:I647" ca="1" si="42">IF(Y584,"",Y$1&amp;" ")&amp;IF(AA584,"",AA$1&amp;" ")&amp;IF(T584,"",T$1&amp;" ")&amp;IF(U584,"",U$1&amp;" ")&amp;IF(V584,"",V$1&amp;" ")&amp;IF(W584,"",W$1&amp;" ")&amp;IF(AA584,"",AA$1&amp;" ")&amp;IF(AB584,"",AB$1&amp;" ")&amp;IF(AC584,"",AC$1&amp;" ")&amp;IF(AD584,"",AD$1&amp;" ")&amp;IF(AE584,"",AE$1&amp;" ")&amp;IF(AF584,"",AF$1&amp;" ")&amp;IF(AG584,"",AG$1&amp;" ")&amp;IF(AH584,"",AH$1&amp;" ")&amp;IF(AI584,"",AI$1&amp;" ")&amp;IF(AJ584,"",AJ$1&amp;" ")&amp;IF(AK584,"",AK$1&amp;" ")&amp;IF(AL584,"",AL$1&amp;" ")&amp;IF(AM584,"",AM$1&amp;" ")&amp;IF(AN584,"",AN$1&amp;" ")&amp;IF(AO584,"",AO$1&amp;" ")&amp;IF(AP584,"",AP$1&amp;" ")&amp;IF(AQ584,"",AQ$1&amp;" ")&amp;IF(AR584,"",AR$1&amp;" ")&amp;IF(AS584,"",AS$1&amp;" ")&amp;IF(AT584,"",AT$1&amp;" ")&amp;IF(AU584,"",AU$1&amp;" ")&amp;IF(AV584,"",AV$1&amp;" ")&amp;IF(AW584,"",AW$1&amp;" ")&amp;IF(AX584,"",AX$1&amp;" ")&amp;IF(AY584,"",AY$1&amp;" ")&amp;IF(AZ584,"",AZ$1&amp;" ")&amp;IF(BA584,"",BA$1&amp;" ")&amp;IF(BB584,"",BB$1&amp;" ")&amp;IF(BC584,"",BC$1&amp;" ")&amp;IF(BD584,"",BD$1&amp;" ")&amp;IF(BE584,"",BE$1&amp;" ")&amp;IF(BF584,"",BF$1&amp;" ")&amp;IF(BG584,"",BG$1&amp;" ")&amp;IF(BH584,"",BH$1&amp;" ")&amp;IF(BI584,"",BI$1&amp;" ")&amp;IF(BJ584,"",BJ$1&amp;" ")&amp;IF(BK584,"",BK$1&amp;" ")&amp;IF(BL584,"",BL$1&amp;" ")&amp;IF(BM584,"",BM$1&amp;" ")&amp;IF(BN584,"",BN$1&amp;" ")&amp;IF(BO584,"",BO$1&amp;" ")&amp;IF(BP584,"",BP$1&amp;" ")&amp;IF(BQ584,"",BQ$1&amp;" ")&amp;IF(BR584,"",BR$1&amp;" ")&amp;IF(BS584,"",BS$1&amp;" ")&amp;IF(BT584,"",BT$1&amp;" ")&amp;IF(BU584,"",BU$1&amp;" ")&amp;IF(BV584,"",BV$1&amp;" ")&amp;IF(BW584,"",BW$1&amp;" ")&amp;IF(BX584,"",BX$1&amp;" ")&amp;IF(BY584,"",BY$1&amp;" ")&amp;IF(BZ584,"",BZ$1&amp;" ")&amp;IF(CA584,"",CA$1&amp;" ")&amp;IF(CB584,"",CB$1&amp;" ")&amp;IF(CC584,"",CC$1&amp;" ")&amp;IF(CD584,"",CD$1&amp;" ")&amp;IF(CE584,"",CE$1&amp;" ")&amp;IF(CF584,"",CF$1&amp;" ")</f>
        <v/>
      </c>
      <c r="J584" s="5" t="str">
        <f>IF(AND(NOT(ISBLANK(Spreadsheet!C584)),ISBLANK(Spreadsheet!D584)),Spreadsheet!F584&amp;" "&amp;Spreadsheet!H584,"")</f>
        <v/>
      </c>
      <c r="K584" s="5">
        <f>IF(AND(NOT(ISBLANK(Spreadsheet!C584)),ISBLANK(Spreadsheet!D584)),COUNTIFS(Spreadsheet!E585:E$786,"=Child",Spreadsheet!C585:C$786, "="&amp;Spreadsheet!C584) + COUNTIFS(Spreadsheet!E585:E$786,"=Step-child",Spreadsheet!C585:C$786, "="&amp;Spreadsheet!C584),0)</f>
        <v>0</v>
      </c>
      <c r="L584" s="5">
        <f>IF(NOT(ISBLANK(J584)),COUNTIFS(Spreadsheet!E585:E$786,"=Wife",Spreadsheet!C585:C$786, "="&amp;Spreadsheet!C584) + COUNTIFS(Spreadsheet!E585:E$786,"=Husband",Spreadsheet!C585:C$786, "="&amp;Spreadsheet!C584),0)</f>
        <v>0</v>
      </c>
      <c r="M584" s="5">
        <f>IF(NOT(ISBLANK(Spreadsheet!AJ584)),VLOOKUP(Spreadsheet!AJ584,'Drop Downs'!$P$2:$R$16,3,FALSE),0)</f>
        <v>0</v>
      </c>
      <c r="N584" s="5">
        <f>IF(NOT(ISBLANK(Spreadsheet!AJ584)), VLOOKUP(Spreadsheet!AJ584,'Drop Downs'!$P$2:$R$16,2,FALSE),0)</f>
        <v>0</v>
      </c>
      <c r="O584" s="5">
        <f>IF(NOT(ISBLANK(Spreadsheet!AL584)),VLOOKUP(Spreadsheet!AL584,'Drop Downs'!$P$2:$R$16,3,FALSE), 0)</f>
        <v>0</v>
      </c>
      <c r="P584" s="5">
        <f>IF(NOT(ISBLANK(Spreadsheet!AL584)),VLOOKUP(Spreadsheet!AL584,'Drop Downs'!$P$2:$R$16,2,FALSE),0)</f>
        <v>0</v>
      </c>
      <c r="Q584" s="5">
        <f>IF(NOT(ISBLANK(Spreadsheet!AN584)),VLOOKUP(Spreadsheet!AN584,'Drop Downs'!$P$2:$R$16,3,FALSE),0)</f>
        <v>0</v>
      </c>
      <c r="R584" s="5">
        <f>IF(NOT(ISBLANK(Spreadsheet!AN584)),VLOOKUP(Spreadsheet!AN584,'Drop Downs'!$P$2:$R$16,2,FALSE),0)</f>
        <v>0</v>
      </c>
      <c r="S584" s="5" t="str">
        <f>IF(OR(M584&gt;K584,N584&gt;L584,O584&gt;K584, Q584&gt;K584,N584&gt;L584, P584&gt;L584, R584&gt;L584),"Member currently has a coverage election over what he/she needs.  Please add more dependents or adjust the coverage election.","")&amp;(IF(AND(NOT(ISBLANK(Spreadsheet!C584)),NOT(ISBLANK(Spreadsheet!D584)),ISBLANK(Spreadsheet!E584)),"Dependent lacks a relationship to member.Please select one from the drop-down.",""))</f>
        <v/>
      </c>
      <c r="T584" s="5" t="b">
        <f t="shared" si="41"/>
        <v>1</v>
      </c>
      <c r="U584" s="5" t="b">
        <f>OR(ISBLANK(Spreadsheet!C584),IF(NOT(ISBLANK(Spreadsheet!D584)),NOT(ISBLANK(Spreadsheet!E584)),TRUE))</f>
        <v>1</v>
      </c>
      <c r="V584" s="5" t="b">
        <f>OR(ISBLANK(Spreadsheet!C584), NOT(ISBLANK(Spreadsheet!I584)))</f>
        <v>1</v>
      </c>
      <c r="W584" s="5" t="b">
        <f>OR(ISBLANK(Spreadsheet!D584),NOT(ISBLANK(Spreadsheet!C584)))</f>
        <v>1</v>
      </c>
      <c r="X584" s="155" t="str">
        <f>REPT("0",MIN(FIND({1,2,3,4,5,6,7,8,9},Spreadsheet!C584&amp;"123456789"))-1)&amp;IF(ISBLANK(Spreadsheet!C584),"",SUMPRODUCT(MID(0&amp;Spreadsheet!C584,LARGE(INDEX(ISNUMBER(--MID(Spreadsheet!C584,ROW($1:$225),1))*
 ROW($1:$225),0),ROW($1:$225))+1,1)*10^ROW($1:$225)/10))</f>
        <v/>
      </c>
      <c r="Y584" s="5" t="b">
        <f>IF(NOT(ISBLANK(Spreadsheet!C584)),IF(AND(ISNUMBER(VALUE(Spreadsheet!C584)), LEN(Spreadsheet!C584)=9),TRUE,FALSE),TRUE)</f>
        <v>1</v>
      </c>
      <c r="Z584" s="155" t="str">
        <f>REPT("0",MIN(FIND({1,2,3,4,5,6,7,8,9},Spreadsheet!D584&amp;"123456789"))-1)&amp;IF(ISBLANK(Spreadsheet!D584),"",SUMPRODUCT(MID(0&amp;Spreadsheet!D584,LARGE(INDEX(ISNUMBER(--MID(Spreadsheet!D584,ROW($1:$225),1))*
 ROW($1:$225),0),ROW($1:$225))+1,1)*10^ROW($1:$225)/10))</f>
        <v/>
      </c>
      <c r="AA584" s="5" t="b">
        <f>IF(AND(NOT(ISBLANK(Spreadsheet!D584)),NOT(ISBLANK(Spreadsheet!C584))),IF(AND(ISNUMBER(VALUE(Spreadsheet!D584)), LEN(Spreadsheet!D584)=9),TRUE,FALSE),IF(AND(NOT(ISBLANK(Spreadsheet!D584)),ISBLANK(Spreadsheet!C584)),FALSE,TRUE))</f>
        <v>1</v>
      </c>
      <c r="AB584" s="5" t="b">
        <f>OR(ISBLANK(Spreadsheet!Y584),IF(NOT(ISBLANK(Spreadsheet!Y584)),LEN(Spreadsheet!Y584)=10,ISNUMBER(VALUE(Spreadsheet!Y584))))</f>
        <v>1</v>
      </c>
      <c r="AC584" s="5" t="b">
        <f>OR(ISBLANK(Spreadsheet!AI584), AND(NOT(ISBLANK(Spreadsheet!AJ584)), NOT(ISNUMBER(SEARCH("Waive",Spreadsheet!AJ584)))))</f>
        <v>1</v>
      </c>
      <c r="AD584" s="5" t="b">
        <f>OR(ISBLANK(Spreadsheet!AK584), AND(NOT(ISBLANK(Spreadsheet!AL584)), NOT(ISNUMBER(SEARCH("Waive",Spreadsheet!AL584)))))</f>
        <v>1</v>
      </c>
      <c r="AE584" s="5" t="b">
        <f>OR(ISBLANK(Spreadsheet!AM584), AND(NOT(ISBLANK(Spreadsheet!AN584)), NOT(ISNUMBER(SEARCH("Waive", Spreadsheet!AN584)))))</f>
        <v>1</v>
      </c>
      <c r="AF584" s="5" t="b">
        <f>OR(ISBLANK(Spreadsheet!C584), NOT(ISBLANK(Spreadsheet!D584)),NOT(ISBLANK(Spreadsheet!L584)))</f>
        <v>1</v>
      </c>
      <c r="AG584" s="5" t="b">
        <f>IF(AND(NOT(ISBLANK(Spreadsheet!C584)), NOT(ISBLANK(Spreadsheet!D584)),Spreadsheet!C584&lt;&gt;Spreadsheet!D584),IF(ISERROR(VLOOKUP(Spreadsheet!C584, Spreadsheet!$C$6:'Spreadsheet'!$C583,1,FALSE)), FALSE, TRUE),TRUE)</f>
        <v>1</v>
      </c>
      <c r="AH584" s="5" t="b">
        <f>Spreadsheet!$B$2=Spreadsheet!AD584</f>
        <v>1</v>
      </c>
      <c r="AI584" s="5" t="b">
        <f>IF(ISBLANK(Spreadsheet!G584),TRUE,IF(OR(LEN(Spreadsheet!G584)&gt;1,ISNUMBER(VALUE(Spreadsheet!G584))),FALSE,TRUE))</f>
        <v>1</v>
      </c>
      <c r="AJ584" s="5" t="b">
        <f>OR(ISBLANK(Spreadsheet!C584), NOT(ISBLANK(Spreadsheet!B584)), NOT(ISBLANK(Spreadsheet!D584)))</f>
        <v>1</v>
      </c>
      <c r="AK584" s="5" t="b">
        <f t="array" ref="AK584">IF(OR(AND(ISBLANK(Spreadsheet!E584),ISBLANK(Spreadsheet!D584),NOT(ISBLANK(Spreadsheet!C584))),AND(ISBLANK(Spreadsheet!E584),ISBLANK(Spreadsheet!D584),ISBLANK(Spreadsheet!C584))),TRUE,ISNUMBER(MATCH(TRUE,EXACT(Spreadsheet!E584,Relationships),0)))</f>
        <v>1</v>
      </c>
      <c r="AL584" s="5" t="b">
        <f>IF(NOT(ISBLANK(Spreadsheet!C584)),IF(OR(ISBLANK(Spreadsheet!F584),LEN(Spreadsheet!F584)&gt;40),FALSE,TRUE),TRUE)</f>
        <v>1</v>
      </c>
      <c r="AM584" s="5" t="b">
        <f>IF(NOT(ISBLANK(Spreadsheet!C584)),IF(OR(ISBLANK(Spreadsheet!H584),LEN(Spreadsheet!H584)&gt;40),FALSE,TRUE),TRUE)</f>
        <v>1</v>
      </c>
      <c r="AN584" s="5" t="b">
        <f t="array" ref="AN584">IF(ISBLANK(Spreadsheet!I584),TRUE,ISNUMBER(MATCH(TRUE,EXACT(Spreadsheet!I584,GenderValues),0)))</f>
        <v>1</v>
      </c>
      <c r="AO584" s="5" t="b">
        <f ca="1">IF(ISERROR(DATEVALUE(TEXT(Spreadsheet!J584,"mm/dd/yyyy")) &gt; TODAY()),IF(AND(ISBLANK(Spreadsheet!J584),ISBLANK(Spreadsheet!C584)),TRUE,FALSE),IF(DATEVALUE(TEXT(Spreadsheet!J584,"mm/dd/yyyy")) &gt; TODAY(),FALSE,TRUE))</f>
        <v>1</v>
      </c>
      <c r="AP584" s="5" t="b">
        <f>OR(ISBLANK(Spreadsheet!K584),LEN(Spreadsheet!K584)&lt;=100)</f>
        <v>1</v>
      </c>
      <c r="AQ584" s="5" t="b">
        <f t="array" ref="AQ584">IF(OR(AND(ISBLANK(Spreadsheet!L584),ISBLANK(Spreadsheet!C584)),AND(NOT(ISBLANK(Spreadsheet!C584)),NOT(ISBLANK(Spreadsheet!D584)))),TRUE,ISNUMBER(MATCH(TRUE,EXACT(Spreadsheet!L584,MaritalStatus),0)))</f>
        <v>1</v>
      </c>
      <c r="AR584" s="5" t="b">
        <f ca="1">IF(ISERROR(DATEVALUE(TEXT(Spreadsheet!M584,"mm/dd/yyyy")) &gt; TODAY()),IF(ISBLANK(Spreadsheet!M584),TRUE,FALSE),IF(DATEVALUE(TEXT(Spreadsheet!M584,"mm/dd/yyyy")) &gt; TODAY(),FALSE,TRUE))</f>
        <v>1</v>
      </c>
      <c r="AS584" s="5" t="b">
        <f>OR(ISBLANK(Spreadsheet!N584),LEN(Spreadsheet!N584)&lt;=100)</f>
        <v>1</v>
      </c>
      <c r="AT584" s="5" t="b">
        <f>OR(ISBLANK(Spreadsheet!O584),UPPER(Spreadsheet!O584)="YES")</f>
        <v>1</v>
      </c>
      <c r="AU584" s="5" t="b">
        <f>OR(ISBLANK(Spreadsheet!P584),UPPER(Spreadsheet!P584)="YES")</f>
        <v>1</v>
      </c>
      <c r="AV584" s="5" t="b">
        <f t="array" ref="AV584">IF(ISBLANK(Spreadsheet!Q584),TRUE,ISNUMBER(MATCH(TRUE,EXACT(Spreadsheet!Q584,OnGroupsPriorIns),0)))</f>
        <v>1</v>
      </c>
      <c r="AW584" s="5" t="b">
        <f>OR(ISBLANK(Spreadsheet!R584),UPPER(Spreadsheet!R584)="YES")</f>
        <v>1</v>
      </c>
      <c r="AX584" s="5" t="b">
        <f>OR(ISBLANK(Spreadsheet!S584),UPPER(Spreadsheet!S584)="YES")</f>
        <v>1</v>
      </c>
      <c r="AY584" s="5" t="b">
        <f>OR(AND(ISBLANK(Spreadsheet!C584),LEN(Spreadsheet!T584)=0),AND(NOT(ISBLANK(Spreadsheet!C584)),LEN(Spreadsheet!T584)&gt;0,LEN(Spreadsheet!T584)&lt;=50))</f>
        <v>1</v>
      </c>
      <c r="AZ584" s="5" t="b">
        <f>OR(LEN(Spreadsheet!U584)=0,AND(LEN(Spreadsheet!U584)&gt;0,LEN(Spreadsheet!U584)&lt;=50))</f>
        <v>1</v>
      </c>
      <c r="BA584" s="5" t="b">
        <f>OR(AND(ISBLANK(Spreadsheet!C584),LEN(Spreadsheet!V584)=0),AND(NOT(ISBLANK(Spreadsheet!C584)),LEN(Spreadsheet!V584)&gt;0,LEN(Spreadsheet!V584)&lt;=50))</f>
        <v>1</v>
      </c>
      <c r="BB584" s="5" t="b">
        <f t="array" ref="BB584">IF(AND(ISBLANK(Spreadsheet!C584),LEN(Spreadsheet!W584)=0),TRUE,ISNUMBER(MATCH(TRUE,EXACT(Spreadsheet!W584,States),0)))</f>
        <v>1</v>
      </c>
      <c r="BC584" s="5" t="b">
        <f>OR(AND(ISBLANK(Spreadsheet!C584),LEN(Spreadsheet!X584)=0),AND(NOT(ISBLANK(Spreadsheet!C584)),LEN(Spreadsheet!X584)&gt;0,LEN(Spreadsheet!X584)=5,ISNUMBER(VALUE(Spreadsheet!X584))))</f>
        <v>1</v>
      </c>
      <c r="BD584" s="5" t="b">
        <f>OR(ISBLANK(Spreadsheet!Z584),LEN(Spreadsheet!Z584)&lt;=50)</f>
        <v>1</v>
      </c>
      <c r="BE584" s="5" t="b">
        <f>ISBLANK(Spreadsheet!AA584)</f>
        <v>1</v>
      </c>
      <c r="BF584" s="5" t="b">
        <f>ISBLANK(Spreadsheet!AB584)</f>
        <v>1</v>
      </c>
      <c r="BG584" s="5" t="b">
        <f>IF(ISERROR(DATEVALUE(TEXT(Spreadsheet!AC584,"mm/dd/yyyy")) &gt; DATEVALUE(TEXT(Spreadsheet!J584,"mm/dd/yyyy"))),IF(OR(AND(ISBLANK(Spreadsheet!AC584),ISBLANK(Spreadsheet!C584)),AND(NOT(ISBLANK(Spreadsheet!C584)),ISBLANK(Spreadsheet!AC584),NOT(ISBLANK(Spreadsheet!D584)))),TRUE,FALSE),IF(DATEVALUE(TEXT(Spreadsheet!AC584,"mm/dd/yyyy")) &gt; DATEVALUE(TEXT(Spreadsheet!J584,"mm/dd/yyyy")),TRUE,FALSE))</f>
        <v>1</v>
      </c>
      <c r="BH584" s="5" t="b">
        <f>OR(AND(ISBLANK(Spreadsheet!C584),ISBLANK(Spreadsheet!AE584)),AND(NOT(ISBLANK(Spreadsheet!C584)),NOT(ISBLANK(Spreadsheet!D584)),ISBLANK(Spreadsheet!AE584)),AND(NOT(ISBLANK(Spreadsheet!C584)),ISBLANK(Spreadsheet!D584),NOT(ISBLANK(Spreadsheet!AE584)),LEN(Spreadsheet!AE584)&lt;=100))</f>
        <v>1</v>
      </c>
      <c r="BI584" s="5" t="b">
        <f t="array" ref="BI584">IF(ISBLANK(Spreadsheet!AF584),TRUE,ISNUMBER(MATCH(TRUE,EXACT(Spreadsheet!AF584,CobraShortReasons),0)))</f>
        <v>1</v>
      </c>
      <c r="BJ584" s="5" t="b">
        <f ca="1">IF(ISERROR(DATEVALUE(TEXT(Spreadsheet!AG584,"mm/dd/yyyy")) &gt; TODAY()),IF(ISBLANK(Spreadsheet!AG584),TRUE,FALSE),IF(DATEVALUE(TEXT(Spreadsheet!AG584,"mm/dd/yyyy")) &gt; TODAY(),FALSE,TRUE))</f>
        <v>1</v>
      </c>
      <c r="BK584" s="5" t="b">
        <f>OR(ISBLANK(Spreadsheet!AH584),LEN(Spreadsheet!AH584)&lt;=25)</f>
        <v>1</v>
      </c>
      <c r="BL584" s="5" t="b">
        <f t="array" aca="1" ref="BL584" ca="1">IF(ISBLANK(Spreadsheet!AI584),TRUE,ISNUMBER(MATCH(TRUE,EXACT(Spreadsheet!AI584,INDIRECT(Spreadsheet!$D$2)),0)))</f>
        <v>1</v>
      </c>
      <c r="BM584" s="5" t="b">
        <f t="array" aca="1" ref="BM584" ca="1">IF(ISBLANK(Spreadsheet!AJ584),TRUE,ISNUMBER(MATCH(TRUE,EXACT(Spreadsheet!AJ584,INDIRECT(Spreadsheet!BJ584)),0)))</f>
        <v>1</v>
      </c>
      <c r="BN584" s="5" t="b">
        <f t="array" ref="BN584">IF(ISBLANK(Spreadsheet!AK584),TRUE,ISNUMBER(MATCH(TRUE,EXACT(Spreadsheet!AK584,DentalPlans),0)))</f>
        <v>1</v>
      </c>
      <c r="BO584" s="5" t="b">
        <f t="array" aca="1" ref="BO584" ca="1">IF(ISBLANK(Spreadsheet!AL584),TRUE,ISNUMBER(MATCH(TRUE,EXACT(Spreadsheet!AL584,INDIRECT(Spreadsheet!BK584)),0)))</f>
        <v>1</v>
      </c>
      <c r="BP584" s="5" t="b">
        <f t="array" ref="BP584">IF(ISBLANK(Spreadsheet!AM584),TRUE,ISNUMBER(MATCH(TRUE,EXACT(Spreadsheet!AM584,VisionPlans),0)))</f>
        <v>1</v>
      </c>
      <c r="BQ584" s="5" t="b">
        <f t="array" aca="1" ref="BQ584" ca="1">IF(ISBLANK(Spreadsheet!AN584),TRUE,ISNUMBER(MATCH(TRUE,EXACT(Spreadsheet!AN584,INDIRECT(Spreadsheet!BL584)),0)))</f>
        <v>1</v>
      </c>
      <c r="BR584" s="5" t="b">
        <f t="array" ref="BR584">IF(ISBLANK(Spreadsheet!AO584),TRUE,ISNUMBER(MATCH(TRUE,EXACT(Spreadsheet!AO584,LifeBenefitClasses),0)))</f>
        <v>1</v>
      </c>
      <c r="BS584" s="5" t="b">
        <f>IF(OR(ISBLANK(Spreadsheet!AO584), Spreadsheet!AO584="Waive"),IF(ISBLANK(Spreadsheet!AP584),TRUE,FALSE),IF(OR(AND(NOT(ISBLANK(Spreadsheet!AO584)),ISBLANK(Spreadsheet!AP584)),NOT(ISNUMBER(VALUE(Spreadsheet!AP584)))),FALSE,IF(OR(AND(Spreadsheet!AP584&lt;6,MOD(Spreadsheet!AP584*10,5)=0), MOD(Spreadsheet!AP584,5000)=0),TRUE,FALSE)))</f>
        <v>1</v>
      </c>
      <c r="BT584" s="5" t="b">
        <f t="array" ref="BT584">IF(ISBLANK(Spreadsheet!AQ584),TRUE,ISNUMBER(MATCH(TRUE,EXACT(Spreadsheet!AQ584,EnrollWaive),0)))</f>
        <v>1</v>
      </c>
      <c r="BU584" s="5" t="b">
        <f t="array" ref="BU584">IF(ISBLANK(Spreadsheet!AR584),TRUE,ISNUMBER(MATCH(TRUE,EXACT(Spreadsheet!AR584,LifeBenefitClasses),0)))</f>
        <v>1</v>
      </c>
      <c r="BV584" s="5" t="b">
        <f>IF(OR(ISBLANK(Spreadsheet!AR584), Spreadsheet!AR584="Waive"),IF(ISBLANK(Spreadsheet!AS584),TRUE,FALSE),IF(OR(AND(NOT(ISBLANK(Spreadsheet!AR584)),ISBLANK(Spreadsheet!AS584)),NOT(ISNUMBER(VALUE(Spreadsheet!AS584)))),FALSE,IF(OR(AND(Spreadsheet!AS584&lt;6,MOD(Spreadsheet!AS584*10,5)=0), MOD(Spreadsheet!AS584,10000)=0),TRUE,FALSE)))</f>
        <v>1</v>
      </c>
      <c r="BW584" s="5" t="b">
        <f t="array" ref="BW584">IF(ISBLANK(Spreadsheet!AT584),TRUE,ISNUMBER(MATCH(TRUE,EXACT(Spreadsheet!AT584,LifeBenefitClasses),0)))</f>
        <v>1</v>
      </c>
      <c r="BX584" s="5" t="b">
        <f>IF(OR(ISBLANK(Spreadsheet!AT584), Spreadsheet!AT584="Waive"),IF(ISBLANK(Spreadsheet!AU584),TRUE,FALSE),IF(OR(AND(NOT(ISBLANK(Spreadsheet!AT584)),ISBLANK(Spreadsheet!AU584)),NOT(ISNUMBER(VALUE(Spreadsheet!AU584)))),FALSE,IF(AND(NOT(OR(ISBLANK(Spreadsheet!AT584),Spreadsheet!AT584="Waive")),NOT(OR(ISBLANK(Spreadsheet!AR584),Spreadsheet!AR584="Waive")),MOD(Spreadsheet!AU584,5000)=0, Spreadsheet!AU584&lt;=(Spreadsheet!AS584*0.5)),TRUE,FALSE)))</f>
        <v>1</v>
      </c>
      <c r="BY584" s="5" t="b">
        <f t="array" ref="BY584">IF(ISBLANK(Spreadsheet!AV584),TRUE,ISNUMBER(MATCH(TRUE,EXACT(Spreadsheet!AV584,EnrollWaive),0)))</f>
        <v>1</v>
      </c>
      <c r="BZ584" s="5" t="b">
        <f t="array" ref="BZ584">IF(ISBLANK(Spreadsheet!AW584),TRUE,ISNUMBER(MATCH(TRUE,EXACT(Spreadsheet!AW584,LifeBenefitClasses),0)))</f>
        <v>1</v>
      </c>
      <c r="CA584" s="5" t="b">
        <f t="array" ref="CA584">IF(ISBLANK(Spreadsheet!AX584),TRUE,ISNUMBER(MATCH(TRUE,EXACT(Spreadsheet!AX584,LifeBenefitClasses),0)))</f>
        <v>1</v>
      </c>
      <c r="CB584" s="5" t="b">
        <f t="array" ref="CB584">IF(ISBLANK(Spreadsheet!AY584),TRUE,ISNUMBER(MATCH(TRUE,EXACT(Spreadsheet!AY584,LifeBenefitClasses),0)))</f>
        <v>1</v>
      </c>
      <c r="CC584" s="5" t="b">
        <f t="array" ref="CC584">IF(ISBLANK(Spreadsheet!AZ584),TRUE,ISNUMBER(MATCH(TRUE,EXACT(Spreadsheet!AZ584,LifeBenefitClasses),0)))</f>
        <v>1</v>
      </c>
      <c r="CD584" s="5" t="b">
        <f t="array" ref="CD584">IF(ISBLANK(Spreadsheet!BA584),TRUE,ISNUMBER(MATCH(TRUE,EXACT(Spreadsheet!BA584,LifeBenefitClasses),0)))</f>
        <v>1</v>
      </c>
      <c r="CE584" s="5" t="b">
        <f>IF(OR(ISBLANK(Spreadsheet!BA584), Spreadsheet!BA584="Waive"),IF(ISBLANK(Spreadsheet!BB584),TRUE,FALSE),IF(OR(AND(NOT(ISBLANK(Spreadsheet!BA584)),ISBLANK(Spreadsheet!BB584)),NOT(ISNUMBER(VALUE(Spreadsheet!BB584))),ISBLANK(Spreadsheet!BC584),NOT(ISNUMBER(VALUE(Spreadsheet!BC584)))),FALSE,IF(AND(Spreadsheet!BB584&gt;=50000,Spreadsheet!BB584&lt;=250000,MOD(Spreadsheet!BB584,10000)=0,Spreadsheet!BB584&lt;=(10*Spreadsheet!BC584)),TRUE,FALSE)))</f>
        <v>1</v>
      </c>
      <c r="CF584" s="5" t="b">
        <f>IF(NOT(ISBLANK(Spreadsheet!BC584)),AND(ISNUMBER(VALUE(Spreadsheet!BC584)),Spreadsheet!BC584&gt;0),AND(OR(ISBLANK(Spreadsheet!AO584),Spreadsheet!AO584="Waive",AND(NOT(OR(ISBLANK(Spreadsheet!AO584),Spreadsheet!AO584="Waive")),Spreadsheet!AP584&gt;=6)),OR(ISBLANK(Spreadsheet!AR584),AND(NOT(OR(ISBLANK(Spreadsheet!AR584),Spreadsheet!AR584="Waive")),Spreadsheet!AS584&gt;=6)),OR(ISBLANK(Spreadsheet!AW584)),OR(ISBLANK(Spreadsheet!AX584)),OR(ISBLANK(Spreadsheet!AY584)),OR(ISBLANK(Spreadsheet!AZ584)),OR(ISBLANK(Spreadsheet!BA584),Spreadsheet!BA584="Waive")))</f>
        <v>1</v>
      </c>
      <c r="CG584" s="5" t="b">
        <f t="shared" ref="CG584:CG647" ca="1" si="43">NOT(ISERROR(H584))</f>
        <v>1</v>
      </c>
    </row>
    <row r="585" spans="8:85" x14ac:dyDescent="0.3">
      <c r="H585" s="5">
        <f t="shared" ca="1" si="40"/>
        <v>2</v>
      </c>
      <c r="I585" s="5" t="str">
        <f t="shared" ca="1" si="42"/>
        <v/>
      </c>
      <c r="J585" s="5" t="str">
        <f>IF(AND(NOT(ISBLANK(Spreadsheet!C585)),ISBLANK(Spreadsheet!D585)),Spreadsheet!F585&amp;" "&amp;Spreadsheet!H585,"")</f>
        <v/>
      </c>
      <c r="K585" s="5">
        <f>IF(AND(NOT(ISBLANK(Spreadsheet!C585)),ISBLANK(Spreadsheet!D585)),COUNTIFS(Spreadsheet!E586:E$786,"=Child",Spreadsheet!C586:C$786, "="&amp;Spreadsheet!C585) + COUNTIFS(Spreadsheet!E586:E$786,"=Step-child",Spreadsheet!C586:C$786, "="&amp;Spreadsheet!C585),0)</f>
        <v>0</v>
      </c>
      <c r="L585" s="5">
        <f>IF(NOT(ISBLANK(J585)),COUNTIFS(Spreadsheet!E586:E$786,"=Wife",Spreadsheet!C586:C$786, "="&amp;Spreadsheet!C585) + COUNTIFS(Spreadsheet!E586:E$786,"=Husband",Spreadsheet!C586:C$786, "="&amp;Spreadsheet!C585),0)</f>
        <v>0</v>
      </c>
      <c r="M585" s="5">
        <f>IF(NOT(ISBLANK(Spreadsheet!AJ585)),VLOOKUP(Spreadsheet!AJ585,'Drop Downs'!$P$2:$R$16,3,FALSE),0)</f>
        <v>0</v>
      </c>
      <c r="N585" s="5">
        <f>IF(NOT(ISBLANK(Spreadsheet!AJ585)), VLOOKUP(Spreadsheet!AJ585,'Drop Downs'!$P$2:$R$16,2,FALSE),0)</f>
        <v>0</v>
      </c>
      <c r="O585" s="5">
        <f>IF(NOT(ISBLANK(Spreadsheet!AL585)),VLOOKUP(Spreadsheet!AL585,'Drop Downs'!$P$2:$R$16,3,FALSE), 0)</f>
        <v>0</v>
      </c>
      <c r="P585" s="5">
        <f>IF(NOT(ISBLANK(Spreadsheet!AL585)),VLOOKUP(Spreadsheet!AL585,'Drop Downs'!$P$2:$R$16,2,FALSE),0)</f>
        <v>0</v>
      </c>
      <c r="Q585" s="5">
        <f>IF(NOT(ISBLANK(Spreadsheet!AN585)),VLOOKUP(Spreadsheet!AN585,'Drop Downs'!$P$2:$R$16,3,FALSE),0)</f>
        <v>0</v>
      </c>
      <c r="R585" s="5">
        <f>IF(NOT(ISBLANK(Spreadsheet!AN585)),VLOOKUP(Spreadsheet!AN585,'Drop Downs'!$P$2:$R$16,2,FALSE),0)</f>
        <v>0</v>
      </c>
      <c r="S585" s="5" t="str">
        <f>IF(OR(M585&gt;K585,N585&gt;L585,O585&gt;K585, Q585&gt;K585,N585&gt;L585, P585&gt;L585, R585&gt;L585),"Member currently has a coverage election over what he/she needs.  Please add more dependents or adjust the coverage election.","")&amp;(IF(AND(NOT(ISBLANK(Spreadsheet!C585)),NOT(ISBLANK(Spreadsheet!D585)),ISBLANK(Spreadsheet!E585)),"Dependent lacks a relationship to member.Please select one from the drop-down.",""))</f>
        <v/>
      </c>
      <c r="T585" s="5" t="b">
        <f t="shared" si="41"/>
        <v>1</v>
      </c>
      <c r="U585" s="5" t="b">
        <f>OR(ISBLANK(Spreadsheet!C585),IF(NOT(ISBLANK(Spreadsheet!D585)),NOT(ISBLANK(Spreadsheet!E585)),TRUE))</f>
        <v>1</v>
      </c>
      <c r="V585" s="5" t="b">
        <f>OR(ISBLANK(Spreadsheet!C585), NOT(ISBLANK(Spreadsheet!I585)))</f>
        <v>1</v>
      </c>
      <c r="W585" s="5" t="b">
        <f>OR(ISBLANK(Spreadsheet!D585),NOT(ISBLANK(Spreadsheet!C585)))</f>
        <v>1</v>
      </c>
      <c r="X585" s="155" t="str">
        <f>REPT("0",MIN(FIND({1,2,3,4,5,6,7,8,9},Spreadsheet!C585&amp;"123456789"))-1)&amp;IF(ISBLANK(Spreadsheet!C585),"",SUMPRODUCT(MID(0&amp;Spreadsheet!C585,LARGE(INDEX(ISNUMBER(--MID(Spreadsheet!C585,ROW($1:$225),1))*
 ROW($1:$225),0),ROW($1:$225))+1,1)*10^ROW($1:$225)/10))</f>
        <v/>
      </c>
      <c r="Y585" s="5" t="b">
        <f>IF(NOT(ISBLANK(Spreadsheet!C585)),IF(AND(ISNUMBER(VALUE(Spreadsheet!C585)), LEN(Spreadsheet!C585)=9),TRUE,FALSE),TRUE)</f>
        <v>1</v>
      </c>
      <c r="Z585" s="155" t="str">
        <f>REPT("0",MIN(FIND({1,2,3,4,5,6,7,8,9},Spreadsheet!D585&amp;"123456789"))-1)&amp;IF(ISBLANK(Spreadsheet!D585),"",SUMPRODUCT(MID(0&amp;Spreadsheet!D585,LARGE(INDEX(ISNUMBER(--MID(Spreadsheet!D585,ROW($1:$225),1))*
 ROW($1:$225),0),ROW($1:$225))+1,1)*10^ROW($1:$225)/10))</f>
        <v/>
      </c>
      <c r="AA585" s="5" t="b">
        <f>IF(AND(NOT(ISBLANK(Spreadsheet!D585)),NOT(ISBLANK(Spreadsheet!C585))),IF(AND(ISNUMBER(VALUE(Spreadsheet!D585)), LEN(Spreadsheet!D585)=9),TRUE,FALSE),IF(AND(NOT(ISBLANK(Spreadsheet!D585)),ISBLANK(Spreadsheet!C585)),FALSE,TRUE))</f>
        <v>1</v>
      </c>
      <c r="AB585" s="5" t="b">
        <f>OR(ISBLANK(Spreadsheet!Y585),IF(NOT(ISBLANK(Spreadsheet!Y585)),LEN(Spreadsheet!Y585)=10,ISNUMBER(VALUE(Spreadsheet!Y585))))</f>
        <v>1</v>
      </c>
      <c r="AC585" s="5" t="b">
        <f>OR(ISBLANK(Spreadsheet!AI585), AND(NOT(ISBLANK(Spreadsheet!AJ585)), NOT(ISNUMBER(SEARCH("Waive",Spreadsheet!AJ585)))))</f>
        <v>1</v>
      </c>
      <c r="AD585" s="5" t="b">
        <f>OR(ISBLANK(Spreadsheet!AK585), AND(NOT(ISBLANK(Spreadsheet!AL585)), NOT(ISNUMBER(SEARCH("Waive",Spreadsheet!AL585)))))</f>
        <v>1</v>
      </c>
      <c r="AE585" s="5" t="b">
        <f>OR(ISBLANK(Spreadsheet!AM585), AND(NOT(ISBLANK(Spreadsheet!AN585)), NOT(ISNUMBER(SEARCH("Waive", Spreadsheet!AN585)))))</f>
        <v>1</v>
      </c>
      <c r="AF585" s="5" t="b">
        <f>OR(ISBLANK(Spreadsheet!C585), NOT(ISBLANK(Spreadsheet!D585)),NOT(ISBLANK(Spreadsheet!L585)))</f>
        <v>1</v>
      </c>
      <c r="AG585" s="5" t="b">
        <f>IF(AND(NOT(ISBLANK(Spreadsheet!C585)), NOT(ISBLANK(Spreadsheet!D585)),Spreadsheet!C585&lt;&gt;Spreadsheet!D585),IF(ISERROR(VLOOKUP(Spreadsheet!C585, Spreadsheet!$C$6:'Spreadsheet'!$C584,1,FALSE)), FALSE, TRUE),TRUE)</f>
        <v>1</v>
      </c>
      <c r="AH585" s="5" t="b">
        <f>Spreadsheet!$B$2=Spreadsheet!AD585</f>
        <v>1</v>
      </c>
      <c r="AI585" s="5" t="b">
        <f>IF(ISBLANK(Spreadsheet!G585),TRUE,IF(OR(LEN(Spreadsheet!G585)&gt;1,ISNUMBER(VALUE(Spreadsheet!G585))),FALSE,TRUE))</f>
        <v>1</v>
      </c>
      <c r="AJ585" s="5" t="b">
        <f>OR(ISBLANK(Spreadsheet!C585), NOT(ISBLANK(Spreadsheet!B585)), NOT(ISBLANK(Spreadsheet!D585)))</f>
        <v>1</v>
      </c>
      <c r="AK585" s="5" t="b">
        <f t="array" ref="AK585">IF(OR(AND(ISBLANK(Spreadsheet!E585),ISBLANK(Spreadsheet!D585),NOT(ISBLANK(Spreadsheet!C585))),AND(ISBLANK(Spreadsheet!E585),ISBLANK(Spreadsheet!D585),ISBLANK(Spreadsheet!C585))),TRUE,ISNUMBER(MATCH(TRUE,EXACT(Spreadsheet!E585,Relationships),0)))</f>
        <v>1</v>
      </c>
      <c r="AL585" s="5" t="b">
        <f>IF(NOT(ISBLANK(Spreadsheet!C585)),IF(OR(ISBLANK(Spreadsheet!F585),LEN(Spreadsheet!F585)&gt;40),FALSE,TRUE),TRUE)</f>
        <v>1</v>
      </c>
      <c r="AM585" s="5" t="b">
        <f>IF(NOT(ISBLANK(Spreadsheet!C585)),IF(OR(ISBLANK(Spreadsheet!H585),LEN(Spreadsheet!H585)&gt;40),FALSE,TRUE),TRUE)</f>
        <v>1</v>
      </c>
      <c r="AN585" s="5" t="b">
        <f t="array" ref="AN585">IF(ISBLANK(Spreadsheet!I585),TRUE,ISNUMBER(MATCH(TRUE,EXACT(Spreadsheet!I585,GenderValues),0)))</f>
        <v>1</v>
      </c>
      <c r="AO585" s="5" t="b">
        <f ca="1">IF(ISERROR(DATEVALUE(TEXT(Spreadsheet!J585,"mm/dd/yyyy")) &gt; TODAY()),IF(AND(ISBLANK(Spreadsheet!J585),ISBLANK(Spreadsheet!C585)),TRUE,FALSE),IF(DATEVALUE(TEXT(Spreadsheet!J585,"mm/dd/yyyy")) &gt; TODAY(),FALSE,TRUE))</f>
        <v>1</v>
      </c>
      <c r="AP585" s="5" t="b">
        <f>OR(ISBLANK(Spreadsheet!K585),LEN(Spreadsheet!K585)&lt;=100)</f>
        <v>1</v>
      </c>
      <c r="AQ585" s="5" t="b">
        <f t="array" ref="AQ585">IF(OR(AND(ISBLANK(Spreadsheet!L585),ISBLANK(Spreadsheet!C585)),AND(NOT(ISBLANK(Spreadsheet!C585)),NOT(ISBLANK(Spreadsheet!D585)))),TRUE,ISNUMBER(MATCH(TRUE,EXACT(Spreadsheet!L585,MaritalStatus),0)))</f>
        <v>1</v>
      </c>
      <c r="AR585" s="5" t="b">
        <f ca="1">IF(ISERROR(DATEVALUE(TEXT(Spreadsheet!M585,"mm/dd/yyyy")) &gt; TODAY()),IF(ISBLANK(Spreadsheet!M585),TRUE,FALSE),IF(DATEVALUE(TEXT(Spreadsheet!M585,"mm/dd/yyyy")) &gt; TODAY(),FALSE,TRUE))</f>
        <v>1</v>
      </c>
      <c r="AS585" s="5" t="b">
        <f>OR(ISBLANK(Spreadsheet!N585),LEN(Spreadsheet!N585)&lt;=100)</f>
        <v>1</v>
      </c>
      <c r="AT585" s="5" t="b">
        <f>OR(ISBLANK(Spreadsheet!O585),UPPER(Spreadsheet!O585)="YES")</f>
        <v>1</v>
      </c>
      <c r="AU585" s="5" t="b">
        <f>OR(ISBLANK(Spreadsheet!P585),UPPER(Spreadsheet!P585)="YES")</f>
        <v>1</v>
      </c>
      <c r="AV585" s="5" t="b">
        <f t="array" ref="AV585">IF(ISBLANK(Spreadsheet!Q585),TRUE,ISNUMBER(MATCH(TRUE,EXACT(Spreadsheet!Q585,OnGroupsPriorIns),0)))</f>
        <v>1</v>
      </c>
      <c r="AW585" s="5" t="b">
        <f>OR(ISBLANK(Spreadsheet!R585),UPPER(Spreadsheet!R585)="YES")</f>
        <v>1</v>
      </c>
      <c r="AX585" s="5" t="b">
        <f>OR(ISBLANK(Spreadsheet!S585),UPPER(Spreadsheet!S585)="YES")</f>
        <v>1</v>
      </c>
      <c r="AY585" s="5" t="b">
        <f>OR(AND(ISBLANK(Spreadsheet!C585),LEN(Spreadsheet!T585)=0),AND(NOT(ISBLANK(Spreadsheet!C585)),LEN(Spreadsheet!T585)&gt;0,LEN(Spreadsheet!T585)&lt;=50))</f>
        <v>1</v>
      </c>
      <c r="AZ585" s="5" t="b">
        <f>OR(LEN(Spreadsheet!U585)=0,AND(LEN(Spreadsheet!U585)&gt;0,LEN(Spreadsheet!U585)&lt;=50))</f>
        <v>1</v>
      </c>
      <c r="BA585" s="5" t="b">
        <f>OR(AND(ISBLANK(Spreadsheet!C585),LEN(Spreadsheet!V585)=0),AND(NOT(ISBLANK(Spreadsheet!C585)),LEN(Spreadsheet!V585)&gt;0,LEN(Spreadsheet!V585)&lt;=50))</f>
        <v>1</v>
      </c>
      <c r="BB585" s="5" t="b">
        <f t="array" ref="BB585">IF(AND(ISBLANK(Spreadsheet!C585),LEN(Spreadsheet!W585)=0),TRUE,ISNUMBER(MATCH(TRUE,EXACT(Spreadsheet!W585,States),0)))</f>
        <v>1</v>
      </c>
      <c r="BC585" s="5" t="b">
        <f>OR(AND(ISBLANK(Spreadsheet!C585),LEN(Spreadsheet!X585)=0),AND(NOT(ISBLANK(Spreadsheet!C585)),LEN(Spreadsheet!X585)&gt;0,LEN(Spreadsheet!X585)=5,ISNUMBER(VALUE(Spreadsheet!X585))))</f>
        <v>1</v>
      </c>
      <c r="BD585" s="5" t="b">
        <f>OR(ISBLANK(Spreadsheet!Z585),LEN(Spreadsheet!Z585)&lt;=50)</f>
        <v>1</v>
      </c>
      <c r="BE585" s="5" t="b">
        <f>ISBLANK(Spreadsheet!AA585)</f>
        <v>1</v>
      </c>
      <c r="BF585" s="5" t="b">
        <f>ISBLANK(Spreadsheet!AB585)</f>
        <v>1</v>
      </c>
      <c r="BG585" s="5" t="b">
        <f>IF(ISERROR(DATEVALUE(TEXT(Spreadsheet!AC585,"mm/dd/yyyy")) &gt; DATEVALUE(TEXT(Spreadsheet!J585,"mm/dd/yyyy"))),IF(OR(AND(ISBLANK(Spreadsheet!AC585),ISBLANK(Spreadsheet!C585)),AND(NOT(ISBLANK(Spreadsheet!C585)),ISBLANK(Spreadsheet!AC585),NOT(ISBLANK(Spreadsheet!D585)))),TRUE,FALSE),IF(DATEVALUE(TEXT(Spreadsheet!AC585,"mm/dd/yyyy")) &gt; DATEVALUE(TEXT(Spreadsheet!J585,"mm/dd/yyyy")),TRUE,FALSE))</f>
        <v>1</v>
      </c>
      <c r="BH585" s="5" t="b">
        <f>OR(AND(ISBLANK(Spreadsheet!C585),ISBLANK(Spreadsheet!AE585)),AND(NOT(ISBLANK(Spreadsheet!C585)),NOT(ISBLANK(Spreadsheet!D585)),ISBLANK(Spreadsheet!AE585)),AND(NOT(ISBLANK(Spreadsheet!C585)),ISBLANK(Spreadsheet!D585),NOT(ISBLANK(Spreadsheet!AE585)),LEN(Spreadsheet!AE585)&lt;=100))</f>
        <v>1</v>
      </c>
      <c r="BI585" s="5" t="b">
        <f t="array" ref="BI585">IF(ISBLANK(Spreadsheet!AF585),TRUE,ISNUMBER(MATCH(TRUE,EXACT(Spreadsheet!AF585,CobraShortReasons),0)))</f>
        <v>1</v>
      </c>
      <c r="BJ585" s="5" t="b">
        <f ca="1">IF(ISERROR(DATEVALUE(TEXT(Spreadsheet!AG585,"mm/dd/yyyy")) &gt; TODAY()),IF(ISBLANK(Spreadsheet!AG585),TRUE,FALSE),IF(DATEVALUE(TEXT(Spreadsheet!AG585,"mm/dd/yyyy")) &gt; TODAY(),FALSE,TRUE))</f>
        <v>1</v>
      </c>
      <c r="BK585" s="5" t="b">
        <f>OR(ISBLANK(Spreadsheet!AH585),LEN(Spreadsheet!AH585)&lt;=25)</f>
        <v>1</v>
      </c>
      <c r="BL585" s="5" t="b">
        <f t="array" aca="1" ref="BL585" ca="1">IF(ISBLANK(Spreadsheet!AI585),TRUE,ISNUMBER(MATCH(TRUE,EXACT(Spreadsheet!AI585,INDIRECT(Spreadsheet!$D$2)),0)))</f>
        <v>1</v>
      </c>
      <c r="BM585" s="5" t="b">
        <f t="array" aca="1" ref="BM585" ca="1">IF(ISBLANK(Spreadsheet!AJ585),TRUE,ISNUMBER(MATCH(TRUE,EXACT(Spreadsheet!AJ585,INDIRECT(Spreadsheet!BJ585)),0)))</f>
        <v>1</v>
      </c>
      <c r="BN585" s="5" t="b">
        <f t="array" ref="BN585">IF(ISBLANK(Spreadsheet!AK585),TRUE,ISNUMBER(MATCH(TRUE,EXACT(Spreadsheet!AK585,DentalPlans),0)))</f>
        <v>1</v>
      </c>
      <c r="BO585" s="5" t="b">
        <f t="array" aca="1" ref="BO585" ca="1">IF(ISBLANK(Spreadsheet!AL585),TRUE,ISNUMBER(MATCH(TRUE,EXACT(Spreadsheet!AL585,INDIRECT(Spreadsheet!BK585)),0)))</f>
        <v>1</v>
      </c>
      <c r="BP585" s="5" t="b">
        <f t="array" ref="BP585">IF(ISBLANK(Spreadsheet!AM585),TRUE,ISNUMBER(MATCH(TRUE,EXACT(Spreadsheet!AM585,VisionPlans),0)))</f>
        <v>1</v>
      </c>
      <c r="BQ585" s="5" t="b">
        <f t="array" aca="1" ref="BQ585" ca="1">IF(ISBLANK(Spreadsheet!AN585),TRUE,ISNUMBER(MATCH(TRUE,EXACT(Spreadsheet!AN585,INDIRECT(Spreadsheet!BL585)),0)))</f>
        <v>1</v>
      </c>
      <c r="BR585" s="5" t="b">
        <f t="array" ref="BR585">IF(ISBLANK(Spreadsheet!AO585),TRUE,ISNUMBER(MATCH(TRUE,EXACT(Spreadsheet!AO585,LifeBenefitClasses),0)))</f>
        <v>1</v>
      </c>
      <c r="BS585" s="5" t="b">
        <f>IF(OR(ISBLANK(Spreadsheet!AO585), Spreadsheet!AO585="Waive"),IF(ISBLANK(Spreadsheet!AP585),TRUE,FALSE),IF(OR(AND(NOT(ISBLANK(Spreadsheet!AO585)),ISBLANK(Spreadsheet!AP585)),NOT(ISNUMBER(VALUE(Spreadsheet!AP585)))),FALSE,IF(OR(AND(Spreadsheet!AP585&lt;6,MOD(Spreadsheet!AP585*10,5)=0), MOD(Spreadsheet!AP585,5000)=0),TRUE,FALSE)))</f>
        <v>1</v>
      </c>
      <c r="BT585" s="5" t="b">
        <f t="array" ref="BT585">IF(ISBLANK(Spreadsheet!AQ585),TRUE,ISNUMBER(MATCH(TRUE,EXACT(Spreadsheet!AQ585,EnrollWaive),0)))</f>
        <v>1</v>
      </c>
      <c r="BU585" s="5" t="b">
        <f t="array" ref="BU585">IF(ISBLANK(Spreadsheet!AR585),TRUE,ISNUMBER(MATCH(TRUE,EXACT(Spreadsheet!AR585,LifeBenefitClasses),0)))</f>
        <v>1</v>
      </c>
      <c r="BV585" s="5" t="b">
        <f>IF(OR(ISBLANK(Spreadsheet!AR585), Spreadsheet!AR585="Waive"),IF(ISBLANK(Spreadsheet!AS585),TRUE,FALSE),IF(OR(AND(NOT(ISBLANK(Spreadsheet!AR585)),ISBLANK(Spreadsheet!AS585)),NOT(ISNUMBER(VALUE(Spreadsheet!AS585)))),FALSE,IF(OR(AND(Spreadsheet!AS585&lt;6,MOD(Spreadsheet!AS585*10,5)=0), MOD(Spreadsheet!AS585,10000)=0),TRUE,FALSE)))</f>
        <v>1</v>
      </c>
      <c r="BW585" s="5" t="b">
        <f t="array" ref="BW585">IF(ISBLANK(Spreadsheet!AT585),TRUE,ISNUMBER(MATCH(TRUE,EXACT(Spreadsheet!AT585,LifeBenefitClasses),0)))</f>
        <v>1</v>
      </c>
      <c r="BX585" s="5" t="b">
        <f>IF(OR(ISBLANK(Spreadsheet!AT585), Spreadsheet!AT585="Waive"),IF(ISBLANK(Spreadsheet!AU585),TRUE,FALSE),IF(OR(AND(NOT(ISBLANK(Spreadsheet!AT585)),ISBLANK(Spreadsheet!AU585)),NOT(ISNUMBER(VALUE(Spreadsheet!AU585)))),FALSE,IF(AND(NOT(OR(ISBLANK(Spreadsheet!AT585),Spreadsheet!AT585="Waive")),NOT(OR(ISBLANK(Spreadsheet!AR585),Spreadsheet!AR585="Waive")),MOD(Spreadsheet!AU585,5000)=0, Spreadsheet!AU585&lt;=(Spreadsheet!AS585*0.5)),TRUE,FALSE)))</f>
        <v>1</v>
      </c>
      <c r="BY585" s="5" t="b">
        <f t="array" ref="BY585">IF(ISBLANK(Spreadsheet!AV585),TRUE,ISNUMBER(MATCH(TRUE,EXACT(Spreadsheet!AV585,EnrollWaive),0)))</f>
        <v>1</v>
      </c>
      <c r="BZ585" s="5" t="b">
        <f t="array" ref="BZ585">IF(ISBLANK(Spreadsheet!AW585),TRUE,ISNUMBER(MATCH(TRUE,EXACT(Spreadsheet!AW585,LifeBenefitClasses),0)))</f>
        <v>1</v>
      </c>
      <c r="CA585" s="5" t="b">
        <f t="array" ref="CA585">IF(ISBLANK(Spreadsheet!AX585),TRUE,ISNUMBER(MATCH(TRUE,EXACT(Spreadsheet!AX585,LifeBenefitClasses),0)))</f>
        <v>1</v>
      </c>
      <c r="CB585" s="5" t="b">
        <f t="array" ref="CB585">IF(ISBLANK(Spreadsheet!AY585),TRUE,ISNUMBER(MATCH(TRUE,EXACT(Spreadsheet!AY585,LifeBenefitClasses),0)))</f>
        <v>1</v>
      </c>
      <c r="CC585" s="5" t="b">
        <f t="array" ref="CC585">IF(ISBLANK(Spreadsheet!AZ585),TRUE,ISNUMBER(MATCH(TRUE,EXACT(Spreadsheet!AZ585,LifeBenefitClasses),0)))</f>
        <v>1</v>
      </c>
      <c r="CD585" s="5" t="b">
        <f t="array" ref="CD585">IF(ISBLANK(Spreadsheet!BA585),TRUE,ISNUMBER(MATCH(TRUE,EXACT(Spreadsheet!BA585,LifeBenefitClasses),0)))</f>
        <v>1</v>
      </c>
      <c r="CE585" s="5" t="b">
        <f>IF(OR(ISBLANK(Spreadsheet!BA585), Spreadsheet!BA585="Waive"),IF(ISBLANK(Spreadsheet!BB585),TRUE,FALSE),IF(OR(AND(NOT(ISBLANK(Spreadsheet!BA585)),ISBLANK(Spreadsheet!BB585)),NOT(ISNUMBER(VALUE(Spreadsheet!BB585))),ISBLANK(Spreadsheet!BC585),NOT(ISNUMBER(VALUE(Spreadsheet!BC585)))),FALSE,IF(AND(Spreadsheet!BB585&gt;=50000,Spreadsheet!BB585&lt;=250000,MOD(Spreadsheet!BB585,10000)=0,Spreadsheet!BB585&lt;=(10*Spreadsheet!BC585)),TRUE,FALSE)))</f>
        <v>1</v>
      </c>
      <c r="CF585" s="5" t="b">
        <f>IF(NOT(ISBLANK(Spreadsheet!BC585)),AND(ISNUMBER(VALUE(Spreadsheet!BC585)),Spreadsheet!BC585&gt;0),AND(OR(ISBLANK(Spreadsheet!AO585),Spreadsheet!AO585="Waive",AND(NOT(OR(ISBLANK(Spreadsheet!AO585),Spreadsheet!AO585="Waive")),Spreadsheet!AP585&gt;=6)),OR(ISBLANK(Spreadsheet!AR585),AND(NOT(OR(ISBLANK(Spreadsheet!AR585),Spreadsheet!AR585="Waive")),Spreadsheet!AS585&gt;=6)),OR(ISBLANK(Spreadsheet!AW585)),OR(ISBLANK(Spreadsheet!AX585)),OR(ISBLANK(Spreadsheet!AY585)),OR(ISBLANK(Spreadsheet!AZ585)),OR(ISBLANK(Spreadsheet!BA585),Spreadsheet!BA585="Waive")))</f>
        <v>1</v>
      </c>
      <c r="CG585" s="5" t="b">
        <f t="shared" ca="1" si="43"/>
        <v>1</v>
      </c>
    </row>
    <row r="586" spans="8:85" x14ac:dyDescent="0.3">
      <c r="H586" s="5">
        <f t="shared" ca="1" si="40"/>
        <v>2</v>
      </c>
      <c r="I586" s="5" t="str">
        <f t="shared" ca="1" si="42"/>
        <v/>
      </c>
      <c r="J586" s="5" t="str">
        <f>IF(AND(NOT(ISBLANK(Spreadsheet!C586)),ISBLANK(Spreadsheet!D586)),Spreadsheet!F586&amp;" "&amp;Spreadsheet!H586,"")</f>
        <v/>
      </c>
      <c r="K586" s="5">
        <f>IF(AND(NOT(ISBLANK(Spreadsheet!C586)),ISBLANK(Spreadsheet!D586)),COUNTIFS(Spreadsheet!E587:E$786,"=Child",Spreadsheet!C587:C$786, "="&amp;Spreadsheet!C586) + COUNTIFS(Spreadsheet!E587:E$786,"=Step-child",Spreadsheet!C587:C$786, "="&amp;Spreadsheet!C586),0)</f>
        <v>0</v>
      </c>
      <c r="L586" s="5">
        <f>IF(NOT(ISBLANK(J586)),COUNTIFS(Spreadsheet!E587:E$786,"=Wife",Spreadsheet!C587:C$786, "="&amp;Spreadsheet!C586) + COUNTIFS(Spreadsheet!E587:E$786,"=Husband",Spreadsheet!C587:C$786, "="&amp;Spreadsheet!C586),0)</f>
        <v>0</v>
      </c>
      <c r="M586" s="5">
        <f>IF(NOT(ISBLANK(Spreadsheet!AJ586)),VLOOKUP(Spreadsheet!AJ586,'Drop Downs'!$P$2:$R$16,3,FALSE),0)</f>
        <v>0</v>
      </c>
      <c r="N586" s="5">
        <f>IF(NOT(ISBLANK(Spreadsheet!AJ586)), VLOOKUP(Spreadsheet!AJ586,'Drop Downs'!$P$2:$R$16,2,FALSE),0)</f>
        <v>0</v>
      </c>
      <c r="O586" s="5">
        <f>IF(NOT(ISBLANK(Spreadsheet!AL586)),VLOOKUP(Spreadsheet!AL586,'Drop Downs'!$P$2:$R$16,3,FALSE), 0)</f>
        <v>0</v>
      </c>
      <c r="P586" s="5">
        <f>IF(NOT(ISBLANK(Spreadsheet!AL586)),VLOOKUP(Spreadsheet!AL586,'Drop Downs'!$P$2:$R$16,2,FALSE),0)</f>
        <v>0</v>
      </c>
      <c r="Q586" s="5">
        <f>IF(NOT(ISBLANK(Spreadsheet!AN586)),VLOOKUP(Spreadsheet!AN586,'Drop Downs'!$P$2:$R$16,3,FALSE),0)</f>
        <v>0</v>
      </c>
      <c r="R586" s="5">
        <f>IF(NOT(ISBLANK(Spreadsheet!AN586)),VLOOKUP(Spreadsheet!AN586,'Drop Downs'!$P$2:$R$16,2,FALSE),0)</f>
        <v>0</v>
      </c>
      <c r="S586" s="5" t="str">
        <f>IF(OR(M586&gt;K586,N586&gt;L586,O586&gt;K586, Q586&gt;K586,N586&gt;L586, P586&gt;L586, R586&gt;L586),"Member currently has a coverage election over what he/she needs.  Please add more dependents or adjust the coverage election.","")&amp;(IF(AND(NOT(ISBLANK(Spreadsheet!C586)),NOT(ISBLANK(Spreadsheet!D586)),ISBLANK(Spreadsheet!E586)),"Dependent lacks a relationship to member.Please select one from the drop-down.",""))</f>
        <v/>
      </c>
      <c r="T586" s="5" t="b">
        <f t="shared" si="41"/>
        <v>1</v>
      </c>
      <c r="U586" s="5" t="b">
        <f>OR(ISBLANK(Spreadsheet!C586),IF(NOT(ISBLANK(Spreadsheet!D586)),NOT(ISBLANK(Spreadsheet!E586)),TRUE))</f>
        <v>1</v>
      </c>
      <c r="V586" s="5" t="b">
        <f>OR(ISBLANK(Spreadsheet!C586), NOT(ISBLANK(Spreadsheet!I586)))</f>
        <v>1</v>
      </c>
      <c r="W586" s="5" t="b">
        <f>OR(ISBLANK(Spreadsheet!D586),NOT(ISBLANK(Spreadsheet!C586)))</f>
        <v>1</v>
      </c>
      <c r="X586" s="155" t="str">
        <f>REPT("0",MIN(FIND({1,2,3,4,5,6,7,8,9},Spreadsheet!C586&amp;"123456789"))-1)&amp;IF(ISBLANK(Spreadsheet!C586),"",SUMPRODUCT(MID(0&amp;Spreadsheet!C586,LARGE(INDEX(ISNUMBER(--MID(Spreadsheet!C586,ROW($1:$225),1))*
 ROW($1:$225),0),ROW($1:$225))+1,1)*10^ROW($1:$225)/10))</f>
        <v/>
      </c>
      <c r="Y586" s="5" t="b">
        <f>IF(NOT(ISBLANK(Spreadsheet!C586)),IF(AND(ISNUMBER(VALUE(Spreadsheet!C586)), LEN(Spreadsheet!C586)=9),TRUE,FALSE),TRUE)</f>
        <v>1</v>
      </c>
      <c r="Z586" s="155" t="str">
        <f>REPT("0",MIN(FIND({1,2,3,4,5,6,7,8,9},Spreadsheet!D586&amp;"123456789"))-1)&amp;IF(ISBLANK(Spreadsheet!D586),"",SUMPRODUCT(MID(0&amp;Spreadsheet!D586,LARGE(INDEX(ISNUMBER(--MID(Spreadsheet!D586,ROW($1:$225),1))*
 ROW($1:$225),0),ROW($1:$225))+1,1)*10^ROW($1:$225)/10))</f>
        <v/>
      </c>
      <c r="AA586" s="5" t="b">
        <f>IF(AND(NOT(ISBLANK(Spreadsheet!D586)),NOT(ISBLANK(Spreadsheet!C586))),IF(AND(ISNUMBER(VALUE(Spreadsheet!D586)), LEN(Spreadsheet!D586)=9),TRUE,FALSE),IF(AND(NOT(ISBLANK(Spreadsheet!D586)),ISBLANK(Spreadsheet!C586)),FALSE,TRUE))</f>
        <v>1</v>
      </c>
      <c r="AB586" s="5" t="b">
        <f>OR(ISBLANK(Spreadsheet!Y586),IF(NOT(ISBLANK(Spreadsheet!Y586)),LEN(Spreadsheet!Y586)=10,ISNUMBER(VALUE(Spreadsheet!Y586))))</f>
        <v>1</v>
      </c>
      <c r="AC586" s="5" t="b">
        <f>OR(ISBLANK(Spreadsheet!AI586), AND(NOT(ISBLANK(Spreadsheet!AJ586)), NOT(ISNUMBER(SEARCH("Waive",Spreadsheet!AJ586)))))</f>
        <v>1</v>
      </c>
      <c r="AD586" s="5" t="b">
        <f>OR(ISBLANK(Spreadsheet!AK586), AND(NOT(ISBLANK(Spreadsheet!AL586)), NOT(ISNUMBER(SEARCH("Waive",Spreadsheet!AL586)))))</f>
        <v>1</v>
      </c>
      <c r="AE586" s="5" t="b">
        <f>OR(ISBLANK(Spreadsheet!AM586), AND(NOT(ISBLANK(Spreadsheet!AN586)), NOT(ISNUMBER(SEARCH("Waive", Spreadsheet!AN586)))))</f>
        <v>1</v>
      </c>
      <c r="AF586" s="5" t="b">
        <f>OR(ISBLANK(Spreadsheet!C586), NOT(ISBLANK(Spreadsheet!D586)),NOT(ISBLANK(Spreadsheet!L586)))</f>
        <v>1</v>
      </c>
      <c r="AG586" s="5" t="b">
        <f>IF(AND(NOT(ISBLANK(Spreadsheet!C586)), NOT(ISBLANK(Spreadsheet!D586)),Spreadsheet!C586&lt;&gt;Spreadsheet!D586),IF(ISERROR(VLOOKUP(Spreadsheet!C586, Spreadsheet!$C$6:'Spreadsheet'!$C585,1,FALSE)), FALSE, TRUE),TRUE)</f>
        <v>1</v>
      </c>
      <c r="AH586" s="5" t="b">
        <f>Spreadsheet!$B$2=Spreadsheet!AD586</f>
        <v>1</v>
      </c>
      <c r="AI586" s="5" t="b">
        <f>IF(ISBLANK(Spreadsheet!G586),TRUE,IF(OR(LEN(Spreadsheet!G586)&gt;1,ISNUMBER(VALUE(Spreadsheet!G586))),FALSE,TRUE))</f>
        <v>1</v>
      </c>
      <c r="AJ586" s="5" t="b">
        <f>OR(ISBLANK(Spreadsheet!C586), NOT(ISBLANK(Spreadsheet!B586)), NOT(ISBLANK(Spreadsheet!D586)))</f>
        <v>1</v>
      </c>
      <c r="AK586" s="5" t="b">
        <f t="array" ref="AK586">IF(OR(AND(ISBLANK(Spreadsheet!E586),ISBLANK(Spreadsheet!D586),NOT(ISBLANK(Spreadsheet!C586))),AND(ISBLANK(Spreadsheet!E586),ISBLANK(Spreadsheet!D586),ISBLANK(Spreadsheet!C586))),TRUE,ISNUMBER(MATCH(TRUE,EXACT(Spreadsheet!E586,Relationships),0)))</f>
        <v>1</v>
      </c>
      <c r="AL586" s="5" t="b">
        <f>IF(NOT(ISBLANK(Spreadsheet!C586)),IF(OR(ISBLANK(Spreadsheet!F586),LEN(Spreadsheet!F586)&gt;40),FALSE,TRUE),TRUE)</f>
        <v>1</v>
      </c>
      <c r="AM586" s="5" t="b">
        <f>IF(NOT(ISBLANK(Spreadsheet!C586)),IF(OR(ISBLANK(Spreadsheet!H586),LEN(Spreadsheet!H586)&gt;40),FALSE,TRUE),TRUE)</f>
        <v>1</v>
      </c>
      <c r="AN586" s="5" t="b">
        <f t="array" ref="AN586">IF(ISBLANK(Spreadsheet!I586),TRUE,ISNUMBER(MATCH(TRUE,EXACT(Spreadsheet!I586,GenderValues),0)))</f>
        <v>1</v>
      </c>
      <c r="AO586" s="5" t="b">
        <f ca="1">IF(ISERROR(DATEVALUE(TEXT(Spreadsheet!J586,"mm/dd/yyyy")) &gt; TODAY()),IF(AND(ISBLANK(Spreadsheet!J586),ISBLANK(Spreadsheet!C586)),TRUE,FALSE),IF(DATEVALUE(TEXT(Spreadsheet!J586,"mm/dd/yyyy")) &gt; TODAY(),FALSE,TRUE))</f>
        <v>1</v>
      </c>
      <c r="AP586" s="5" t="b">
        <f>OR(ISBLANK(Spreadsheet!K586),LEN(Spreadsheet!K586)&lt;=100)</f>
        <v>1</v>
      </c>
      <c r="AQ586" s="5" t="b">
        <f t="array" ref="AQ586">IF(OR(AND(ISBLANK(Spreadsheet!L586),ISBLANK(Spreadsheet!C586)),AND(NOT(ISBLANK(Spreadsheet!C586)),NOT(ISBLANK(Spreadsheet!D586)))),TRUE,ISNUMBER(MATCH(TRUE,EXACT(Spreadsheet!L586,MaritalStatus),0)))</f>
        <v>1</v>
      </c>
      <c r="AR586" s="5" t="b">
        <f ca="1">IF(ISERROR(DATEVALUE(TEXT(Spreadsheet!M586,"mm/dd/yyyy")) &gt; TODAY()),IF(ISBLANK(Spreadsheet!M586),TRUE,FALSE),IF(DATEVALUE(TEXT(Spreadsheet!M586,"mm/dd/yyyy")) &gt; TODAY(),FALSE,TRUE))</f>
        <v>1</v>
      </c>
      <c r="AS586" s="5" t="b">
        <f>OR(ISBLANK(Spreadsheet!N586),LEN(Spreadsheet!N586)&lt;=100)</f>
        <v>1</v>
      </c>
      <c r="AT586" s="5" t="b">
        <f>OR(ISBLANK(Spreadsheet!O586),UPPER(Spreadsheet!O586)="YES")</f>
        <v>1</v>
      </c>
      <c r="AU586" s="5" t="b">
        <f>OR(ISBLANK(Spreadsheet!P586),UPPER(Spreadsheet!P586)="YES")</f>
        <v>1</v>
      </c>
      <c r="AV586" s="5" t="b">
        <f t="array" ref="AV586">IF(ISBLANK(Spreadsheet!Q586),TRUE,ISNUMBER(MATCH(TRUE,EXACT(Spreadsheet!Q586,OnGroupsPriorIns),0)))</f>
        <v>1</v>
      </c>
      <c r="AW586" s="5" t="b">
        <f>OR(ISBLANK(Spreadsheet!R586),UPPER(Spreadsheet!R586)="YES")</f>
        <v>1</v>
      </c>
      <c r="AX586" s="5" t="b">
        <f>OR(ISBLANK(Spreadsheet!S586),UPPER(Spreadsheet!S586)="YES")</f>
        <v>1</v>
      </c>
      <c r="AY586" s="5" t="b">
        <f>OR(AND(ISBLANK(Spreadsheet!C586),LEN(Spreadsheet!T586)=0),AND(NOT(ISBLANK(Spreadsheet!C586)),LEN(Spreadsheet!T586)&gt;0,LEN(Spreadsheet!T586)&lt;=50))</f>
        <v>1</v>
      </c>
      <c r="AZ586" s="5" t="b">
        <f>OR(LEN(Spreadsheet!U586)=0,AND(LEN(Spreadsheet!U586)&gt;0,LEN(Spreadsheet!U586)&lt;=50))</f>
        <v>1</v>
      </c>
      <c r="BA586" s="5" t="b">
        <f>OR(AND(ISBLANK(Spreadsheet!C586),LEN(Spreadsheet!V586)=0),AND(NOT(ISBLANK(Spreadsheet!C586)),LEN(Spreadsheet!V586)&gt;0,LEN(Spreadsheet!V586)&lt;=50))</f>
        <v>1</v>
      </c>
      <c r="BB586" s="5" t="b">
        <f t="array" ref="BB586">IF(AND(ISBLANK(Spreadsheet!C586),LEN(Spreadsheet!W586)=0),TRUE,ISNUMBER(MATCH(TRUE,EXACT(Spreadsheet!W586,States),0)))</f>
        <v>1</v>
      </c>
      <c r="BC586" s="5" t="b">
        <f>OR(AND(ISBLANK(Spreadsheet!C586),LEN(Spreadsheet!X586)=0),AND(NOT(ISBLANK(Spreadsheet!C586)),LEN(Spreadsheet!X586)&gt;0,LEN(Spreadsheet!X586)=5,ISNUMBER(VALUE(Spreadsheet!X586))))</f>
        <v>1</v>
      </c>
      <c r="BD586" s="5" t="b">
        <f>OR(ISBLANK(Spreadsheet!Z586),LEN(Spreadsheet!Z586)&lt;=50)</f>
        <v>1</v>
      </c>
      <c r="BE586" s="5" t="b">
        <f>ISBLANK(Spreadsheet!AA586)</f>
        <v>1</v>
      </c>
      <c r="BF586" s="5" t="b">
        <f>ISBLANK(Spreadsheet!AB586)</f>
        <v>1</v>
      </c>
      <c r="BG586" s="5" t="b">
        <f>IF(ISERROR(DATEVALUE(TEXT(Spreadsheet!AC586,"mm/dd/yyyy")) &gt; DATEVALUE(TEXT(Spreadsheet!J586,"mm/dd/yyyy"))),IF(OR(AND(ISBLANK(Spreadsheet!AC586),ISBLANK(Spreadsheet!C586)),AND(NOT(ISBLANK(Spreadsheet!C586)),ISBLANK(Spreadsheet!AC586),NOT(ISBLANK(Spreadsheet!D586)))),TRUE,FALSE),IF(DATEVALUE(TEXT(Spreadsheet!AC586,"mm/dd/yyyy")) &gt; DATEVALUE(TEXT(Spreadsheet!J586,"mm/dd/yyyy")),TRUE,FALSE))</f>
        <v>1</v>
      </c>
      <c r="BH586" s="5" t="b">
        <f>OR(AND(ISBLANK(Spreadsheet!C586),ISBLANK(Spreadsheet!AE586)),AND(NOT(ISBLANK(Spreadsheet!C586)),NOT(ISBLANK(Spreadsheet!D586)),ISBLANK(Spreadsheet!AE586)),AND(NOT(ISBLANK(Spreadsheet!C586)),ISBLANK(Spreadsheet!D586),NOT(ISBLANK(Spreadsheet!AE586)),LEN(Spreadsheet!AE586)&lt;=100))</f>
        <v>1</v>
      </c>
      <c r="BI586" s="5" t="b">
        <f t="array" ref="BI586">IF(ISBLANK(Spreadsheet!AF586),TRUE,ISNUMBER(MATCH(TRUE,EXACT(Spreadsheet!AF586,CobraShortReasons),0)))</f>
        <v>1</v>
      </c>
      <c r="BJ586" s="5" t="b">
        <f ca="1">IF(ISERROR(DATEVALUE(TEXT(Spreadsheet!AG586,"mm/dd/yyyy")) &gt; TODAY()),IF(ISBLANK(Spreadsheet!AG586),TRUE,FALSE),IF(DATEVALUE(TEXT(Spreadsheet!AG586,"mm/dd/yyyy")) &gt; TODAY(),FALSE,TRUE))</f>
        <v>1</v>
      </c>
      <c r="BK586" s="5" t="b">
        <f>OR(ISBLANK(Spreadsheet!AH586),LEN(Spreadsheet!AH586)&lt;=25)</f>
        <v>1</v>
      </c>
      <c r="BL586" s="5" t="b">
        <f t="array" aca="1" ref="BL586" ca="1">IF(ISBLANK(Spreadsheet!AI586),TRUE,ISNUMBER(MATCH(TRUE,EXACT(Spreadsheet!AI586,INDIRECT(Spreadsheet!$D$2)),0)))</f>
        <v>1</v>
      </c>
      <c r="BM586" s="5" t="b">
        <f t="array" aca="1" ref="BM586" ca="1">IF(ISBLANK(Spreadsheet!AJ586),TRUE,ISNUMBER(MATCH(TRUE,EXACT(Spreadsheet!AJ586,INDIRECT(Spreadsheet!BJ586)),0)))</f>
        <v>1</v>
      </c>
      <c r="BN586" s="5" t="b">
        <f t="array" ref="BN586">IF(ISBLANK(Spreadsheet!AK586),TRUE,ISNUMBER(MATCH(TRUE,EXACT(Spreadsheet!AK586,DentalPlans),0)))</f>
        <v>1</v>
      </c>
      <c r="BO586" s="5" t="b">
        <f t="array" aca="1" ref="BO586" ca="1">IF(ISBLANK(Spreadsheet!AL586),TRUE,ISNUMBER(MATCH(TRUE,EXACT(Spreadsheet!AL586,INDIRECT(Spreadsheet!BK586)),0)))</f>
        <v>1</v>
      </c>
      <c r="BP586" s="5" t="b">
        <f t="array" ref="BP586">IF(ISBLANK(Spreadsheet!AM586),TRUE,ISNUMBER(MATCH(TRUE,EXACT(Spreadsheet!AM586,VisionPlans),0)))</f>
        <v>1</v>
      </c>
      <c r="BQ586" s="5" t="b">
        <f t="array" aca="1" ref="BQ586" ca="1">IF(ISBLANK(Spreadsheet!AN586),TRUE,ISNUMBER(MATCH(TRUE,EXACT(Spreadsheet!AN586,INDIRECT(Spreadsheet!BL586)),0)))</f>
        <v>1</v>
      </c>
      <c r="BR586" s="5" t="b">
        <f t="array" ref="BR586">IF(ISBLANK(Spreadsheet!AO586),TRUE,ISNUMBER(MATCH(TRUE,EXACT(Spreadsheet!AO586,LifeBenefitClasses),0)))</f>
        <v>1</v>
      </c>
      <c r="BS586" s="5" t="b">
        <f>IF(OR(ISBLANK(Spreadsheet!AO586), Spreadsheet!AO586="Waive"),IF(ISBLANK(Spreadsheet!AP586),TRUE,FALSE),IF(OR(AND(NOT(ISBLANK(Spreadsheet!AO586)),ISBLANK(Spreadsheet!AP586)),NOT(ISNUMBER(VALUE(Spreadsheet!AP586)))),FALSE,IF(OR(AND(Spreadsheet!AP586&lt;6,MOD(Spreadsheet!AP586*10,5)=0), MOD(Spreadsheet!AP586,5000)=0),TRUE,FALSE)))</f>
        <v>1</v>
      </c>
      <c r="BT586" s="5" t="b">
        <f t="array" ref="BT586">IF(ISBLANK(Spreadsheet!AQ586),TRUE,ISNUMBER(MATCH(TRUE,EXACT(Spreadsheet!AQ586,EnrollWaive),0)))</f>
        <v>1</v>
      </c>
      <c r="BU586" s="5" t="b">
        <f t="array" ref="BU586">IF(ISBLANK(Spreadsheet!AR586),TRUE,ISNUMBER(MATCH(TRUE,EXACT(Spreadsheet!AR586,LifeBenefitClasses),0)))</f>
        <v>1</v>
      </c>
      <c r="BV586" s="5" t="b">
        <f>IF(OR(ISBLANK(Spreadsheet!AR586), Spreadsheet!AR586="Waive"),IF(ISBLANK(Spreadsheet!AS586),TRUE,FALSE),IF(OR(AND(NOT(ISBLANK(Spreadsheet!AR586)),ISBLANK(Spreadsheet!AS586)),NOT(ISNUMBER(VALUE(Spreadsheet!AS586)))),FALSE,IF(OR(AND(Spreadsheet!AS586&lt;6,MOD(Spreadsheet!AS586*10,5)=0), MOD(Spreadsheet!AS586,10000)=0),TRUE,FALSE)))</f>
        <v>1</v>
      </c>
      <c r="BW586" s="5" t="b">
        <f t="array" ref="BW586">IF(ISBLANK(Spreadsheet!AT586),TRUE,ISNUMBER(MATCH(TRUE,EXACT(Spreadsheet!AT586,LifeBenefitClasses),0)))</f>
        <v>1</v>
      </c>
      <c r="BX586" s="5" t="b">
        <f>IF(OR(ISBLANK(Spreadsheet!AT586), Spreadsheet!AT586="Waive"),IF(ISBLANK(Spreadsheet!AU586),TRUE,FALSE),IF(OR(AND(NOT(ISBLANK(Spreadsheet!AT586)),ISBLANK(Spreadsheet!AU586)),NOT(ISNUMBER(VALUE(Spreadsheet!AU586)))),FALSE,IF(AND(NOT(OR(ISBLANK(Spreadsheet!AT586),Spreadsheet!AT586="Waive")),NOT(OR(ISBLANK(Spreadsheet!AR586),Spreadsheet!AR586="Waive")),MOD(Spreadsheet!AU586,5000)=0, Spreadsheet!AU586&lt;=(Spreadsheet!AS586*0.5)),TRUE,FALSE)))</f>
        <v>1</v>
      </c>
      <c r="BY586" s="5" t="b">
        <f t="array" ref="BY586">IF(ISBLANK(Spreadsheet!AV586),TRUE,ISNUMBER(MATCH(TRUE,EXACT(Spreadsheet!AV586,EnrollWaive),0)))</f>
        <v>1</v>
      </c>
      <c r="BZ586" s="5" t="b">
        <f t="array" ref="BZ586">IF(ISBLANK(Spreadsheet!AW586),TRUE,ISNUMBER(MATCH(TRUE,EXACT(Spreadsheet!AW586,LifeBenefitClasses),0)))</f>
        <v>1</v>
      </c>
      <c r="CA586" s="5" t="b">
        <f t="array" ref="CA586">IF(ISBLANK(Spreadsheet!AX586),TRUE,ISNUMBER(MATCH(TRUE,EXACT(Spreadsheet!AX586,LifeBenefitClasses),0)))</f>
        <v>1</v>
      </c>
      <c r="CB586" s="5" t="b">
        <f t="array" ref="CB586">IF(ISBLANK(Spreadsheet!AY586),TRUE,ISNUMBER(MATCH(TRUE,EXACT(Spreadsheet!AY586,LifeBenefitClasses),0)))</f>
        <v>1</v>
      </c>
      <c r="CC586" s="5" t="b">
        <f t="array" ref="CC586">IF(ISBLANK(Spreadsheet!AZ586),TRUE,ISNUMBER(MATCH(TRUE,EXACT(Spreadsheet!AZ586,LifeBenefitClasses),0)))</f>
        <v>1</v>
      </c>
      <c r="CD586" s="5" t="b">
        <f t="array" ref="CD586">IF(ISBLANK(Spreadsheet!BA586),TRUE,ISNUMBER(MATCH(TRUE,EXACT(Spreadsheet!BA586,LifeBenefitClasses),0)))</f>
        <v>1</v>
      </c>
      <c r="CE586" s="5" t="b">
        <f>IF(OR(ISBLANK(Spreadsheet!BA586), Spreadsheet!BA586="Waive"),IF(ISBLANK(Spreadsheet!BB586),TRUE,FALSE),IF(OR(AND(NOT(ISBLANK(Spreadsheet!BA586)),ISBLANK(Spreadsheet!BB586)),NOT(ISNUMBER(VALUE(Spreadsheet!BB586))),ISBLANK(Spreadsheet!BC586),NOT(ISNUMBER(VALUE(Spreadsheet!BC586)))),FALSE,IF(AND(Spreadsheet!BB586&gt;=50000,Spreadsheet!BB586&lt;=250000,MOD(Spreadsheet!BB586,10000)=0,Spreadsheet!BB586&lt;=(10*Spreadsheet!BC586)),TRUE,FALSE)))</f>
        <v>1</v>
      </c>
      <c r="CF586" s="5" t="b">
        <f>IF(NOT(ISBLANK(Spreadsheet!BC586)),AND(ISNUMBER(VALUE(Spreadsheet!BC586)),Spreadsheet!BC586&gt;0),AND(OR(ISBLANK(Spreadsheet!AO586),Spreadsheet!AO586="Waive",AND(NOT(OR(ISBLANK(Spreadsheet!AO586),Spreadsheet!AO586="Waive")),Spreadsheet!AP586&gt;=6)),OR(ISBLANK(Spreadsheet!AR586),AND(NOT(OR(ISBLANK(Spreadsheet!AR586),Spreadsheet!AR586="Waive")),Spreadsheet!AS586&gt;=6)),OR(ISBLANK(Spreadsheet!AW586)),OR(ISBLANK(Spreadsheet!AX586)),OR(ISBLANK(Spreadsheet!AY586)),OR(ISBLANK(Spreadsheet!AZ586)),OR(ISBLANK(Spreadsheet!BA586),Spreadsheet!BA586="Waive")))</f>
        <v>1</v>
      </c>
      <c r="CG586" s="5" t="b">
        <f t="shared" ca="1" si="43"/>
        <v>1</v>
      </c>
    </row>
    <row r="587" spans="8:85" x14ac:dyDescent="0.3">
      <c r="H587" s="5">
        <f t="shared" ca="1" si="40"/>
        <v>2</v>
      </c>
      <c r="I587" s="5" t="str">
        <f t="shared" ca="1" si="42"/>
        <v/>
      </c>
      <c r="J587" s="5" t="str">
        <f>IF(AND(NOT(ISBLANK(Spreadsheet!C587)),ISBLANK(Spreadsheet!D587)),Spreadsheet!F587&amp;" "&amp;Spreadsheet!H587,"")</f>
        <v/>
      </c>
      <c r="K587" s="5">
        <f>IF(AND(NOT(ISBLANK(Spreadsheet!C587)),ISBLANK(Spreadsheet!D587)),COUNTIFS(Spreadsheet!E588:E$786,"=Child",Spreadsheet!C588:C$786, "="&amp;Spreadsheet!C587) + COUNTIFS(Spreadsheet!E588:E$786,"=Step-child",Spreadsheet!C588:C$786, "="&amp;Spreadsheet!C587),0)</f>
        <v>0</v>
      </c>
      <c r="L587" s="5">
        <f>IF(NOT(ISBLANK(J587)),COUNTIFS(Spreadsheet!E588:E$786,"=Wife",Spreadsheet!C588:C$786, "="&amp;Spreadsheet!C587) + COUNTIFS(Spreadsheet!E588:E$786,"=Husband",Spreadsheet!C588:C$786, "="&amp;Spreadsheet!C587),0)</f>
        <v>0</v>
      </c>
      <c r="M587" s="5">
        <f>IF(NOT(ISBLANK(Spreadsheet!AJ587)),VLOOKUP(Spreadsheet!AJ587,'Drop Downs'!$P$2:$R$16,3,FALSE),0)</f>
        <v>0</v>
      </c>
      <c r="N587" s="5">
        <f>IF(NOT(ISBLANK(Spreadsheet!AJ587)), VLOOKUP(Spreadsheet!AJ587,'Drop Downs'!$P$2:$R$16,2,FALSE),0)</f>
        <v>0</v>
      </c>
      <c r="O587" s="5">
        <f>IF(NOT(ISBLANK(Spreadsheet!AL587)),VLOOKUP(Spreadsheet!AL587,'Drop Downs'!$P$2:$R$16,3,FALSE), 0)</f>
        <v>0</v>
      </c>
      <c r="P587" s="5">
        <f>IF(NOT(ISBLANK(Spreadsheet!AL587)),VLOOKUP(Spreadsheet!AL587,'Drop Downs'!$P$2:$R$16,2,FALSE),0)</f>
        <v>0</v>
      </c>
      <c r="Q587" s="5">
        <f>IF(NOT(ISBLANK(Spreadsheet!AN587)),VLOOKUP(Spreadsheet!AN587,'Drop Downs'!$P$2:$R$16,3,FALSE),0)</f>
        <v>0</v>
      </c>
      <c r="R587" s="5">
        <f>IF(NOT(ISBLANK(Spreadsheet!AN587)),VLOOKUP(Spreadsheet!AN587,'Drop Downs'!$P$2:$R$16,2,FALSE),0)</f>
        <v>0</v>
      </c>
      <c r="S587" s="5" t="str">
        <f>IF(OR(M587&gt;K587,N587&gt;L587,O587&gt;K587, Q587&gt;K587,N587&gt;L587, P587&gt;L587, R587&gt;L587),"Member currently has a coverage election over what he/she needs.  Please add more dependents or adjust the coverage election.","")&amp;(IF(AND(NOT(ISBLANK(Spreadsheet!C587)),NOT(ISBLANK(Spreadsheet!D587)),ISBLANK(Spreadsheet!E587)),"Dependent lacks a relationship to member.Please select one from the drop-down.",""))</f>
        <v/>
      </c>
      <c r="T587" s="5" t="b">
        <f t="shared" si="41"/>
        <v>1</v>
      </c>
      <c r="U587" s="5" t="b">
        <f>OR(ISBLANK(Spreadsheet!C587),IF(NOT(ISBLANK(Spreadsheet!D587)),NOT(ISBLANK(Spreadsheet!E587)),TRUE))</f>
        <v>1</v>
      </c>
      <c r="V587" s="5" t="b">
        <f>OR(ISBLANK(Spreadsheet!C587), NOT(ISBLANK(Spreadsheet!I587)))</f>
        <v>1</v>
      </c>
      <c r="W587" s="5" t="b">
        <f>OR(ISBLANK(Spreadsheet!D587),NOT(ISBLANK(Spreadsheet!C587)))</f>
        <v>1</v>
      </c>
      <c r="X587" s="155" t="str">
        <f>REPT("0",MIN(FIND({1,2,3,4,5,6,7,8,9},Spreadsheet!C587&amp;"123456789"))-1)&amp;IF(ISBLANK(Spreadsheet!C587),"",SUMPRODUCT(MID(0&amp;Spreadsheet!C587,LARGE(INDEX(ISNUMBER(--MID(Spreadsheet!C587,ROW($1:$225),1))*
 ROW($1:$225),0),ROW($1:$225))+1,1)*10^ROW($1:$225)/10))</f>
        <v/>
      </c>
      <c r="Y587" s="5" t="b">
        <f>IF(NOT(ISBLANK(Spreadsheet!C587)),IF(AND(ISNUMBER(VALUE(Spreadsheet!C587)), LEN(Spreadsheet!C587)=9),TRUE,FALSE),TRUE)</f>
        <v>1</v>
      </c>
      <c r="Z587" s="155" t="str">
        <f>REPT("0",MIN(FIND({1,2,3,4,5,6,7,8,9},Spreadsheet!D587&amp;"123456789"))-1)&amp;IF(ISBLANK(Spreadsheet!D587),"",SUMPRODUCT(MID(0&amp;Spreadsheet!D587,LARGE(INDEX(ISNUMBER(--MID(Spreadsheet!D587,ROW($1:$225),1))*
 ROW($1:$225),0),ROW($1:$225))+1,1)*10^ROW($1:$225)/10))</f>
        <v/>
      </c>
      <c r="AA587" s="5" t="b">
        <f>IF(AND(NOT(ISBLANK(Spreadsheet!D587)),NOT(ISBLANK(Spreadsheet!C587))),IF(AND(ISNUMBER(VALUE(Spreadsheet!D587)), LEN(Spreadsheet!D587)=9),TRUE,FALSE),IF(AND(NOT(ISBLANK(Spreadsheet!D587)),ISBLANK(Spreadsheet!C587)),FALSE,TRUE))</f>
        <v>1</v>
      </c>
      <c r="AB587" s="5" t="b">
        <f>OR(ISBLANK(Spreadsheet!Y587),IF(NOT(ISBLANK(Spreadsheet!Y587)),LEN(Spreadsheet!Y587)=10,ISNUMBER(VALUE(Spreadsheet!Y587))))</f>
        <v>1</v>
      </c>
      <c r="AC587" s="5" t="b">
        <f>OR(ISBLANK(Spreadsheet!AI587), AND(NOT(ISBLANK(Spreadsheet!AJ587)), NOT(ISNUMBER(SEARCH("Waive",Spreadsheet!AJ587)))))</f>
        <v>1</v>
      </c>
      <c r="AD587" s="5" t="b">
        <f>OR(ISBLANK(Spreadsheet!AK587), AND(NOT(ISBLANK(Spreadsheet!AL587)), NOT(ISNUMBER(SEARCH("Waive",Spreadsheet!AL587)))))</f>
        <v>1</v>
      </c>
      <c r="AE587" s="5" t="b">
        <f>OR(ISBLANK(Spreadsheet!AM587), AND(NOT(ISBLANK(Spreadsheet!AN587)), NOT(ISNUMBER(SEARCH("Waive", Spreadsheet!AN587)))))</f>
        <v>1</v>
      </c>
      <c r="AF587" s="5" t="b">
        <f>OR(ISBLANK(Spreadsheet!C587), NOT(ISBLANK(Spreadsheet!D587)),NOT(ISBLANK(Spreadsheet!L587)))</f>
        <v>1</v>
      </c>
      <c r="AG587" s="5" t="b">
        <f>IF(AND(NOT(ISBLANK(Spreadsheet!C587)), NOT(ISBLANK(Spreadsheet!D587)),Spreadsheet!C587&lt;&gt;Spreadsheet!D587),IF(ISERROR(VLOOKUP(Spreadsheet!C587, Spreadsheet!$C$6:'Spreadsheet'!$C586,1,FALSE)), FALSE, TRUE),TRUE)</f>
        <v>1</v>
      </c>
      <c r="AH587" s="5" t="b">
        <f>Spreadsheet!$B$2=Spreadsheet!AD587</f>
        <v>1</v>
      </c>
      <c r="AI587" s="5" t="b">
        <f>IF(ISBLANK(Spreadsheet!G587),TRUE,IF(OR(LEN(Spreadsheet!G587)&gt;1,ISNUMBER(VALUE(Spreadsheet!G587))),FALSE,TRUE))</f>
        <v>1</v>
      </c>
      <c r="AJ587" s="5" t="b">
        <f>OR(ISBLANK(Spreadsheet!C587), NOT(ISBLANK(Spreadsheet!B587)), NOT(ISBLANK(Spreadsheet!D587)))</f>
        <v>1</v>
      </c>
      <c r="AK587" s="5" t="b">
        <f t="array" ref="AK587">IF(OR(AND(ISBLANK(Spreadsheet!E587),ISBLANK(Spreadsheet!D587),NOT(ISBLANK(Spreadsheet!C587))),AND(ISBLANK(Spreadsheet!E587),ISBLANK(Spreadsheet!D587),ISBLANK(Spreadsheet!C587))),TRUE,ISNUMBER(MATCH(TRUE,EXACT(Spreadsheet!E587,Relationships),0)))</f>
        <v>1</v>
      </c>
      <c r="AL587" s="5" t="b">
        <f>IF(NOT(ISBLANK(Spreadsheet!C587)),IF(OR(ISBLANK(Spreadsheet!F587),LEN(Spreadsheet!F587)&gt;40),FALSE,TRUE),TRUE)</f>
        <v>1</v>
      </c>
      <c r="AM587" s="5" t="b">
        <f>IF(NOT(ISBLANK(Spreadsheet!C587)),IF(OR(ISBLANK(Spreadsheet!H587),LEN(Spreadsheet!H587)&gt;40),FALSE,TRUE),TRUE)</f>
        <v>1</v>
      </c>
      <c r="AN587" s="5" t="b">
        <f t="array" ref="AN587">IF(ISBLANK(Spreadsheet!I587),TRUE,ISNUMBER(MATCH(TRUE,EXACT(Spreadsheet!I587,GenderValues),0)))</f>
        <v>1</v>
      </c>
      <c r="AO587" s="5" t="b">
        <f ca="1">IF(ISERROR(DATEVALUE(TEXT(Spreadsheet!J587,"mm/dd/yyyy")) &gt; TODAY()),IF(AND(ISBLANK(Spreadsheet!J587),ISBLANK(Spreadsheet!C587)),TRUE,FALSE),IF(DATEVALUE(TEXT(Spreadsheet!J587,"mm/dd/yyyy")) &gt; TODAY(),FALSE,TRUE))</f>
        <v>1</v>
      </c>
      <c r="AP587" s="5" t="b">
        <f>OR(ISBLANK(Spreadsheet!K587),LEN(Spreadsheet!K587)&lt;=100)</f>
        <v>1</v>
      </c>
      <c r="AQ587" s="5" t="b">
        <f t="array" ref="AQ587">IF(OR(AND(ISBLANK(Spreadsheet!L587),ISBLANK(Spreadsheet!C587)),AND(NOT(ISBLANK(Spreadsheet!C587)),NOT(ISBLANK(Spreadsheet!D587)))),TRUE,ISNUMBER(MATCH(TRUE,EXACT(Spreadsheet!L587,MaritalStatus),0)))</f>
        <v>1</v>
      </c>
      <c r="AR587" s="5" t="b">
        <f ca="1">IF(ISERROR(DATEVALUE(TEXT(Spreadsheet!M587,"mm/dd/yyyy")) &gt; TODAY()),IF(ISBLANK(Spreadsheet!M587),TRUE,FALSE),IF(DATEVALUE(TEXT(Spreadsheet!M587,"mm/dd/yyyy")) &gt; TODAY(),FALSE,TRUE))</f>
        <v>1</v>
      </c>
      <c r="AS587" s="5" t="b">
        <f>OR(ISBLANK(Spreadsheet!N587),LEN(Spreadsheet!N587)&lt;=100)</f>
        <v>1</v>
      </c>
      <c r="AT587" s="5" t="b">
        <f>OR(ISBLANK(Spreadsheet!O587),UPPER(Spreadsheet!O587)="YES")</f>
        <v>1</v>
      </c>
      <c r="AU587" s="5" t="b">
        <f>OR(ISBLANK(Spreadsheet!P587),UPPER(Spreadsheet!P587)="YES")</f>
        <v>1</v>
      </c>
      <c r="AV587" s="5" t="b">
        <f t="array" ref="AV587">IF(ISBLANK(Spreadsheet!Q587),TRUE,ISNUMBER(MATCH(TRUE,EXACT(Spreadsheet!Q587,OnGroupsPriorIns),0)))</f>
        <v>1</v>
      </c>
      <c r="AW587" s="5" t="b">
        <f>OR(ISBLANK(Spreadsheet!R587),UPPER(Spreadsheet!R587)="YES")</f>
        <v>1</v>
      </c>
      <c r="AX587" s="5" t="b">
        <f>OR(ISBLANK(Spreadsheet!S587),UPPER(Spreadsheet!S587)="YES")</f>
        <v>1</v>
      </c>
      <c r="AY587" s="5" t="b">
        <f>OR(AND(ISBLANK(Spreadsheet!C587),LEN(Spreadsheet!T587)=0),AND(NOT(ISBLANK(Spreadsheet!C587)),LEN(Spreadsheet!T587)&gt;0,LEN(Spreadsheet!T587)&lt;=50))</f>
        <v>1</v>
      </c>
      <c r="AZ587" s="5" t="b">
        <f>OR(LEN(Spreadsheet!U587)=0,AND(LEN(Spreadsheet!U587)&gt;0,LEN(Spreadsheet!U587)&lt;=50))</f>
        <v>1</v>
      </c>
      <c r="BA587" s="5" t="b">
        <f>OR(AND(ISBLANK(Spreadsheet!C587),LEN(Spreadsheet!V587)=0),AND(NOT(ISBLANK(Spreadsheet!C587)),LEN(Spreadsheet!V587)&gt;0,LEN(Spreadsheet!V587)&lt;=50))</f>
        <v>1</v>
      </c>
      <c r="BB587" s="5" t="b">
        <f t="array" ref="BB587">IF(AND(ISBLANK(Spreadsheet!C587),LEN(Spreadsheet!W587)=0),TRUE,ISNUMBER(MATCH(TRUE,EXACT(Spreadsheet!W587,States),0)))</f>
        <v>1</v>
      </c>
      <c r="BC587" s="5" t="b">
        <f>OR(AND(ISBLANK(Spreadsheet!C587),LEN(Spreadsheet!X587)=0),AND(NOT(ISBLANK(Spreadsheet!C587)),LEN(Spreadsheet!X587)&gt;0,LEN(Spreadsheet!X587)=5,ISNUMBER(VALUE(Spreadsheet!X587))))</f>
        <v>1</v>
      </c>
      <c r="BD587" s="5" t="b">
        <f>OR(ISBLANK(Spreadsheet!Z587),LEN(Spreadsheet!Z587)&lt;=50)</f>
        <v>1</v>
      </c>
      <c r="BE587" s="5" t="b">
        <f>ISBLANK(Spreadsheet!AA587)</f>
        <v>1</v>
      </c>
      <c r="BF587" s="5" t="b">
        <f>ISBLANK(Spreadsheet!AB587)</f>
        <v>1</v>
      </c>
      <c r="BG587" s="5" t="b">
        <f>IF(ISERROR(DATEVALUE(TEXT(Spreadsheet!AC587,"mm/dd/yyyy")) &gt; DATEVALUE(TEXT(Spreadsheet!J587,"mm/dd/yyyy"))),IF(OR(AND(ISBLANK(Spreadsheet!AC587),ISBLANK(Spreadsheet!C587)),AND(NOT(ISBLANK(Spreadsheet!C587)),ISBLANK(Spreadsheet!AC587),NOT(ISBLANK(Spreadsheet!D587)))),TRUE,FALSE),IF(DATEVALUE(TEXT(Spreadsheet!AC587,"mm/dd/yyyy")) &gt; DATEVALUE(TEXT(Spreadsheet!J587,"mm/dd/yyyy")),TRUE,FALSE))</f>
        <v>1</v>
      </c>
      <c r="BH587" s="5" t="b">
        <f>OR(AND(ISBLANK(Spreadsheet!C587),ISBLANK(Spreadsheet!AE587)),AND(NOT(ISBLANK(Spreadsheet!C587)),NOT(ISBLANK(Spreadsheet!D587)),ISBLANK(Spreadsheet!AE587)),AND(NOT(ISBLANK(Spreadsheet!C587)),ISBLANK(Spreadsheet!D587),NOT(ISBLANK(Spreadsheet!AE587)),LEN(Spreadsheet!AE587)&lt;=100))</f>
        <v>1</v>
      </c>
      <c r="BI587" s="5" t="b">
        <f t="array" ref="BI587">IF(ISBLANK(Spreadsheet!AF587),TRUE,ISNUMBER(MATCH(TRUE,EXACT(Spreadsheet!AF587,CobraShortReasons),0)))</f>
        <v>1</v>
      </c>
      <c r="BJ587" s="5" t="b">
        <f ca="1">IF(ISERROR(DATEVALUE(TEXT(Spreadsheet!AG587,"mm/dd/yyyy")) &gt; TODAY()),IF(ISBLANK(Spreadsheet!AG587),TRUE,FALSE),IF(DATEVALUE(TEXT(Spreadsheet!AG587,"mm/dd/yyyy")) &gt; TODAY(),FALSE,TRUE))</f>
        <v>1</v>
      </c>
      <c r="BK587" s="5" t="b">
        <f>OR(ISBLANK(Spreadsheet!AH587),LEN(Spreadsheet!AH587)&lt;=25)</f>
        <v>1</v>
      </c>
      <c r="BL587" s="5" t="b">
        <f t="array" aca="1" ref="BL587" ca="1">IF(ISBLANK(Spreadsheet!AI587),TRUE,ISNUMBER(MATCH(TRUE,EXACT(Spreadsheet!AI587,INDIRECT(Spreadsheet!$D$2)),0)))</f>
        <v>1</v>
      </c>
      <c r="BM587" s="5" t="b">
        <f t="array" aca="1" ref="BM587" ca="1">IF(ISBLANK(Spreadsheet!AJ587),TRUE,ISNUMBER(MATCH(TRUE,EXACT(Spreadsheet!AJ587,INDIRECT(Spreadsheet!BJ587)),0)))</f>
        <v>1</v>
      </c>
      <c r="BN587" s="5" t="b">
        <f t="array" ref="BN587">IF(ISBLANK(Spreadsheet!AK587),TRUE,ISNUMBER(MATCH(TRUE,EXACT(Spreadsheet!AK587,DentalPlans),0)))</f>
        <v>1</v>
      </c>
      <c r="BO587" s="5" t="b">
        <f t="array" aca="1" ref="BO587" ca="1">IF(ISBLANK(Spreadsheet!AL587),TRUE,ISNUMBER(MATCH(TRUE,EXACT(Spreadsheet!AL587,INDIRECT(Spreadsheet!BK587)),0)))</f>
        <v>1</v>
      </c>
      <c r="BP587" s="5" t="b">
        <f t="array" ref="BP587">IF(ISBLANK(Spreadsheet!AM587),TRUE,ISNUMBER(MATCH(TRUE,EXACT(Spreadsheet!AM587,VisionPlans),0)))</f>
        <v>1</v>
      </c>
      <c r="BQ587" s="5" t="b">
        <f t="array" aca="1" ref="BQ587" ca="1">IF(ISBLANK(Spreadsheet!AN587),TRUE,ISNUMBER(MATCH(TRUE,EXACT(Spreadsheet!AN587,INDIRECT(Spreadsheet!BL587)),0)))</f>
        <v>1</v>
      </c>
      <c r="BR587" s="5" t="b">
        <f t="array" ref="BR587">IF(ISBLANK(Spreadsheet!AO587),TRUE,ISNUMBER(MATCH(TRUE,EXACT(Spreadsheet!AO587,LifeBenefitClasses),0)))</f>
        <v>1</v>
      </c>
      <c r="BS587" s="5" t="b">
        <f>IF(OR(ISBLANK(Spreadsheet!AO587), Spreadsheet!AO587="Waive"),IF(ISBLANK(Spreadsheet!AP587),TRUE,FALSE),IF(OR(AND(NOT(ISBLANK(Spreadsheet!AO587)),ISBLANK(Spreadsheet!AP587)),NOT(ISNUMBER(VALUE(Spreadsheet!AP587)))),FALSE,IF(OR(AND(Spreadsheet!AP587&lt;6,MOD(Spreadsheet!AP587*10,5)=0), MOD(Spreadsheet!AP587,5000)=0),TRUE,FALSE)))</f>
        <v>1</v>
      </c>
      <c r="BT587" s="5" t="b">
        <f t="array" ref="BT587">IF(ISBLANK(Spreadsheet!AQ587),TRUE,ISNUMBER(MATCH(TRUE,EXACT(Spreadsheet!AQ587,EnrollWaive),0)))</f>
        <v>1</v>
      </c>
      <c r="BU587" s="5" t="b">
        <f t="array" ref="BU587">IF(ISBLANK(Spreadsheet!AR587),TRUE,ISNUMBER(MATCH(TRUE,EXACT(Spreadsheet!AR587,LifeBenefitClasses),0)))</f>
        <v>1</v>
      </c>
      <c r="BV587" s="5" t="b">
        <f>IF(OR(ISBLANK(Spreadsheet!AR587), Spreadsheet!AR587="Waive"),IF(ISBLANK(Spreadsheet!AS587),TRUE,FALSE),IF(OR(AND(NOT(ISBLANK(Spreadsheet!AR587)),ISBLANK(Spreadsheet!AS587)),NOT(ISNUMBER(VALUE(Spreadsheet!AS587)))),FALSE,IF(OR(AND(Spreadsheet!AS587&lt;6,MOD(Spreadsheet!AS587*10,5)=0), MOD(Spreadsheet!AS587,10000)=0),TRUE,FALSE)))</f>
        <v>1</v>
      </c>
      <c r="BW587" s="5" t="b">
        <f t="array" ref="BW587">IF(ISBLANK(Spreadsheet!AT587),TRUE,ISNUMBER(MATCH(TRUE,EXACT(Spreadsheet!AT587,LifeBenefitClasses),0)))</f>
        <v>1</v>
      </c>
      <c r="BX587" s="5" t="b">
        <f>IF(OR(ISBLANK(Spreadsheet!AT587), Spreadsheet!AT587="Waive"),IF(ISBLANK(Spreadsheet!AU587),TRUE,FALSE),IF(OR(AND(NOT(ISBLANK(Spreadsheet!AT587)),ISBLANK(Spreadsheet!AU587)),NOT(ISNUMBER(VALUE(Spreadsheet!AU587)))),FALSE,IF(AND(NOT(OR(ISBLANK(Spreadsheet!AT587),Spreadsheet!AT587="Waive")),NOT(OR(ISBLANK(Spreadsheet!AR587),Spreadsheet!AR587="Waive")),MOD(Spreadsheet!AU587,5000)=0, Spreadsheet!AU587&lt;=(Spreadsheet!AS587*0.5)),TRUE,FALSE)))</f>
        <v>1</v>
      </c>
      <c r="BY587" s="5" t="b">
        <f t="array" ref="BY587">IF(ISBLANK(Spreadsheet!AV587),TRUE,ISNUMBER(MATCH(TRUE,EXACT(Spreadsheet!AV587,EnrollWaive),0)))</f>
        <v>1</v>
      </c>
      <c r="BZ587" s="5" t="b">
        <f t="array" ref="BZ587">IF(ISBLANK(Spreadsheet!AW587),TRUE,ISNUMBER(MATCH(TRUE,EXACT(Spreadsheet!AW587,LifeBenefitClasses),0)))</f>
        <v>1</v>
      </c>
      <c r="CA587" s="5" t="b">
        <f t="array" ref="CA587">IF(ISBLANK(Spreadsheet!AX587),TRUE,ISNUMBER(MATCH(TRUE,EXACT(Spreadsheet!AX587,LifeBenefitClasses),0)))</f>
        <v>1</v>
      </c>
      <c r="CB587" s="5" t="b">
        <f t="array" ref="CB587">IF(ISBLANK(Spreadsheet!AY587),TRUE,ISNUMBER(MATCH(TRUE,EXACT(Spreadsheet!AY587,LifeBenefitClasses),0)))</f>
        <v>1</v>
      </c>
      <c r="CC587" s="5" t="b">
        <f t="array" ref="CC587">IF(ISBLANK(Spreadsheet!AZ587),TRUE,ISNUMBER(MATCH(TRUE,EXACT(Spreadsheet!AZ587,LifeBenefitClasses),0)))</f>
        <v>1</v>
      </c>
      <c r="CD587" s="5" t="b">
        <f t="array" ref="CD587">IF(ISBLANK(Spreadsheet!BA587),TRUE,ISNUMBER(MATCH(TRUE,EXACT(Spreadsheet!BA587,LifeBenefitClasses),0)))</f>
        <v>1</v>
      </c>
      <c r="CE587" s="5" t="b">
        <f>IF(OR(ISBLANK(Spreadsheet!BA587), Spreadsheet!BA587="Waive"),IF(ISBLANK(Spreadsheet!BB587),TRUE,FALSE),IF(OR(AND(NOT(ISBLANK(Spreadsheet!BA587)),ISBLANK(Spreadsheet!BB587)),NOT(ISNUMBER(VALUE(Spreadsheet!BB587))),ISBLANK(Spreadsheet!BC587),NOT(ISNUMBER(VALUE(Spreadsheet!BC587)))),FALSE,IF(AND(Spreadsheet!BB587&gt;=50000,Spreadsheet!BB587&lt;=250000,MOD(Spreadsheet!BB587,10000)=0,Spreadsheet!BB587&lt;=(10*Spreadsheet!BC587)),TRUE,FALSE)))</f>
        <v>1</v>
      </c>
      <c r="CF587" s="5" t="b">
        <f>IF(NOT(ISBLANK(Spreadsheet!BC587)),AND(ISNUMBER(VALUE(Spreadsheet!BC587)),Spreadsheet!BC587&gt;0),AND(OR(ISBLANK(Spreadsheet!AO587),Spreadsheet!AO587="Waive",AND(NOT(OR(ISBLANK(Spreadsheet!AO587),Spreadsheet!AO587="Waive")),Spreadsheet!AP587&gt;=6)),OR(ISBLANK(Spreadsheet!AR587),AND(NOT(OR(ISBLANK(Spreadsheet!AR587),Spreadsheet!AR587="Waive")),Spreadsheet!AS587&gt;=6)),OR(ISBLANK(Spreadsheet!AW587)),OR(ISBLANK(Spreadsheet!AX587)),OR(ISBLANK(Spreadsheet!AY587)),OR(ISBLANK(Spreadsheet!AZ587)),OR(ISBLANK(Spreadsheet!BA587),Spreadsheet!BA587="Waive")))</f>
        <v>1</v>
      </c>
      <c r="CG587" s="5" t="b">
        <f t="shared" ca="1" si="43"/>
        <v>1</v>
      </c>
    </row>
    <row r="588" spans="8:85" x14ac:dyDescent="0.3">
      <c r="H588" s="5">
        <f t="shared" ca="1" si="40"/>
        <v>2</v>
      </c>
      <c r="I588" s="5" t="str">
        <f t="shared" ca="1" si="42"/>
        <v/>
      </c>
      <c r="J588" s="5" t="str">
        <f>IF(AND(NOT(ISBLANK(Spreadsheet!C588)),ISBLANK(Spreadsheet!D588)),Spreadsheet!F588&amp;" "&amp;Spreadsheet!H588,"")</f>
        <v/>
      </c>
      <c r="K588" s="5">
        <f>IF(AND(NOT(ISBLANK(Spreadsheet!C588)),ISBLANK(Spreadsheet!D588)),COUNTIFS(Spreadsheet!E589:E$786,"=Child",Spreadsheet!C589:C$786, "="&amp;Spreadsheet!C588) + COUNTIFS(Spreadsheet!E589:E$786,"=Step-child",Spreadsheet!C589:C$786, "="&amp;Spreadsheet!C588),0)</f>
        <v>0</v>
      </c>
      <c r="L588" s="5">
        <f>IF(NOT(ISBLANK(J588)),COUNTIFS(Spreadsheet!E589:E$786,"=Wife",Spreadsheet!C589:C$786, "="&amp;Spreadsheet!C588) + COUNTIFS(Spreadsheet!E589:E$786,"=Husband",Spreadsheet!C589:C$786, "="&amp;Spreadsheet!C588),0)</f>
        <v>0</v>
      </c>
      <c r="M588" s="5">
        <f>IF(NOT(ISBLANK(Spreadsheet!AJ588)),VLOOKUP(Spreadsheet!AJ588,'Drop Downs'!$P$2:$R$16,3,FALSE),0)</f>
        <v>0</v>
      </c>
      <c r="N588" s="5">
        <f>IF(NOT(ISBLANK(Spreadsheet!AJ588)), VLOOKUP(Spreadsheet!AJ588,'Drop Downs'!$P$2:$R$16,2,FALSE),0)</f>
        <v>0</v>
      </c>
      <c r="O588" s="5">
        <f>IF(NOT(ISBLANK(Spreadsheet!AL588)),VLOOKUP(Spreadsheet!AL588,'Drop Downs'!$P$2:$R$16,3,FALSE), 0)</f>
        <v>0</v>
      </c>
      <c r="P588" s="5">
        <f>IF(NOT(ISBLANK(Spreadsheet!AL588)),VLOOKUP(Spreadsheet!AL588,'Drop Downs'!$P$2:$R$16,2,FALSE),0)</f>
        <v>0</v>
      </c>
      <c r="Q588" s="5">
        <f>IF(NOT(ISBLANK(Spreadsheet!AN588)),VLOOKUP(Spreadsheet!AN588,'Drop Downs'!$P$2:$R$16,3,FALSE),0)</f>
        <v>0</v>
      </c>
      <c r="R588" s="5">
        <f>IF(NOT(ISBLANK(Spreadsheet!AN588)),VLOOKUP(Spreadsheet!AN588,'Drop Downs'!$P$2:$R$16,2,FALSE),0)</f>
        <v>0</v>
      </c>
      <c r="S588" s="5" t="str">
        <f>IF(OR(M588&gt;K588,N588&gt;L588,O588&gt;K588, Q588&gt;K588,N588&gt;L588, P588&gt;L588, R588&gt;L588),"Member currently has a coverage election over what he/she needs.  Please add more dependents or adjust the coverage election.","")&amp;(IF(AND(NOT(ISBLANK(Spreadsheet!C588)),NOT(ISBLANK(Spreadsheet!D588)),ISBLANK(Spreadsheet!E588)),"Dependent lacks a relationship to member.Please select one from the drop-down.",""))</f>
        <v/>
      </c>
      <c r="T588" s="5" t="b">
        <f t="shared" si="41"/>
        <v>1</v>
      </c>
      <c r="U588" s="5" t="b">
        <f>OR(ISBLANK(Spreadsheet!C588),IF(NOT(ISBLANK(Spreadsheet!D588)),NOT(ISBLANK(Spreadsheet!E588)),TRUE))</f>
        <v>1</v>
      </c>
      <c r="V588" s="5" t="b">
        <f>OR(ISBLANK(Spreadsheet!C588), NOT(ISBLANK(Spreadsheet!I588)))</f>
        <v>1</v>
      </c>
      <c r="W588" s="5" t="b">
        <f>OR(ISBLANK(Spreadsheet!D588),NOT(ISBLANK(Spreadsheet!C588)))</f>
        <v>1</v>
      </c>
      <c r="X588" s="155" t="str">
        <f>REPT("0",MIN(FIND({1,2,3,4,5,6,7,8,9},Spreadsheet!C588&amp;"123456789"))-1)&amp;IF(ISBLANK(Spreadsheet!C588),"",SUMPRODUCT(MID(0&amp;Spreadsheet!C588,LARGE(INDEX(ISNUMBER(--MID(Spreadsheet!C588,ROW($1:$225),1))*
 ROW($1:$225),0),ROW($1:$225))+1,1)*10^ROW($1:$225)/10))</f>
        <v/>
      </c>
      <c r="Y588" s="5" t="b">
        <f>IF(NOT(ISBLANK(Spreadsheet!C588)),IF(AND(ISNUMBER(VALUE(Spreadsheet!C588)), LEN(Spreadsheet!C588)=9),TRUE,FALSE),TRUE)</f>
        <v>1</v>
      </c>
      <c r="Z588" s="155" t="str">
        <f>REPT("0",MIN(FIND({1,2,3,4,5,6,7,8,9},Spreadsheet!D588&amp;"123456789"))-1)&amp;IF(ISBLANK(Spreadsheet!D588),"",SUMPRODUCT(MID(0&amp;Spreadsheet!D588,LARGE(INDEX(ISNUMBER(--MID(Spreadsheet!D588,ROW($1:$225),1))*
 ROW($1:$225),0),ROW($1:$225))+1,1)*10^ROW($1:$225)/10))</f>
        <v/>
      </c>
      <c r="AA588" s="5" t="b">
        <f>IF(AND(NOT(ISBLANK(Spreadsheet!D588)),NOT(ISBLANK(Spreadsheet!C588))),IF(AND(ISNUMBER(VALUE(Spreadsheet!D588)), LEN(Spreadsheet!D588)=9),TRUE,FALSE),IF(AND(NOT(ISBLANK(Spreadsheet!D588)),ISBLANK(Spreadsheet!C588)),FALSE,TRUE))</f>
        <v>1</v>
      </c>
      <c r="AB588" s="5" t="b">
        <f>OR(ISBLANK(Spreadsheet!Y588),IF(NOT(ISBLANK(Spreadsheet!Y588)),LEN(Spreadsheet!Y588)=10,ISNUMBER(VALUE(Spreadsheet!Y588))))</f>
        <v>1</v>
      </c>
      <c r="AC588" s="5" t="b">
        <f>OR(ISBLANK(Spreadsheet!AI588), AND(NOT(ISBLANK(Spreadsheet!AJ588)), NOT(ISNUMBER(SEARCH("Waive",Spreadsheet!AJ588)))))</f>
        <v>1</v>
      </c>
      <c r="AD588" s="5" t="b">
        <f>OR(ISBLANK(Spreadsheet!AK588), AND(NOT(ISBLANK(Spreadsheet!AL588)), NOT(ISNUMBER(SEARCH("Waive",Spreadsheet!AL588)))))</f>
        <v>1</v>
      </c>
      <c r="AE588" s="5" t="b">
        <f>OR(ISBLANK(Spreadsheet!AM588), AND(NOT(ISBLANK(Spreadsheet!AN588)), NOT(ISNUMBER(SEARCH("Waive", Spreadsheet!AN588)))))</f>
        <v>1</v>
      </c>
      <c r="AF588" s="5" t="b">
        <f>OR(ISBLANK(Spreadsheet!C588), NOT(ISBLANK(Spreadsheet!D588)),NOT(ISBLANK(Spreadsheet!L588)))</f>
        <v>1</v>
      </c>
      <c r="AG588" s="5" t="b">
        <f>IF(AND(NOT(ISBLANK(Spreadsheet!C588)), NOT(ISBLANK(Spreadsheet!D588)),Spreadsheet!C588&lt;&gt;Spreadsheet!D588),IF(ISERROR(VLOOKUP(Spreadsheet!C588, Spreadsheet!$C$6:'Spreadsheet'!$C587,1,FALSE)), FALSE, TRUE),TRUE)</f>
        <v>1</v>
      </c>
      <c r="AH588" s="5" t="b">
        <f>Spreadsheet!$B$2=Spreadsheet!AD588</f>
        <v>1</v>
      </c>
      <c r="AI588" s="5" t="b">
        <f>IF(ISBLANK(Spreadsheet!G588),TRUE,IF(OR(LEN(Spreadsheet!G588)&gt;1,ISNUMBER(VALUE(Spreadsheet!G588))),FALSE,TRUE))</f>
        <v>1</v>
      </c>
      <c r="AJ588" s="5" t="b">
        <f>OR(ISBLANK(Spreadsheet!C588), NOT(ISBLANK(Spreadsheet!B588)), NOT(ISBLANK(Spreadsheet!D588)))</f>
        <v>1</v>
      </c>
      <c r="AK588" s="5" t="b">
        <f t="array" ref="AK588">IF(OR(AND(ISBLANK(Spreadsheet!E588),ISBLANK(Spreadsheet!D588),NOT(ISBLANK(Spreadsheet!C588))),AND(ISBLANK(Spreadsheet!E588),ISBLANK(Spreadsheet!D588),ISBLANK(Spreadsheet!C588))),TRUE,ISNUMBER(MATCH(TRUE,EXACT(Spreadsheet!E588,Relationships),0)))</f>
        <v>1</v>
      </c>
      <c r="AL588" s="5" t="b">
        <f>IF(NOT(ISBLANK(Spreadsheet!C588)),IF(OR(ISBLANK(Spreadsheet!F588),LEN(Spreadsheet!F588)&gt;40),FALSE,TRUE),TRUE)</f>
        <v>1</v>
      </c>
      <c r="AM588" s="5" t="b">
        <f>IF(NOT(ISBLANK(Spreadsheet!C588)),IF(OR(ISBLANK(Spreadsheet!H588),LEN(Spreadsheet!H588)&gt;40),FALSE,TRUE),TRUE)</f>
        <v>1</v>
      </c>
      <c r="AN588" s="5" t="b">
        <f t="array" ref="AN588">IF(ISBLANK(Spreadsheet!I588),TRUE,ISNUMBER(MATCH(TRUE,EXACT(Spreadsheet!I588,GenderValues),0)))</f>
        <v>1</v>
      </c>
      <c r="AO588" s="5" t="b">
        <f ca="1">IF(ISERROR(DATEVALUE(TEXT(Spreadsheet!J588,"mm/dd/yyyy")) &gt; TODAY()),IF(AND(ISBLANK(Spreadsheet!J588),ISBLANK(Spreadsheet!C588)),TRUE,FALSE),IF(DATEVALUE(TEXT(Spreadsheet!J588,"mm/dd/yyyy")) &gt; TODAY(),FALSE,TRUE))</f>
        <v>1</v>
      </c>
      <c r="AP588" s="5" t="b">
        <f>OR(ISBLANK(Spreadsheet!K588),LEN(Spreadsheet!K588)&lt;=100)</f>
        <v>1</v>
      </c>
      <c r="AQ588" s="5" t="b">
        <f t="array" ref="AQ588">IF(OR(AND(ISBLANK(Spreadsheet!L588),ISBLANK(Spreadsheet!C588)),AND(NOT(ISBLANK(Spreadsheet!C588)),NOT(ISBLANK(Spreadsheet!D588)))),TRUE,ISNUMBER(MATCH(TRUE,EXACT(Spreadsheet!L588,MaritalStatus),0)))</f>
        <v>1</v>
      </c>
      <c r="AR588" s="5" t="b">
        <f ca="1">IF(ISERROR(DATEVALUE(TEXT(Spreadsheet!M588,"mm/dd/yyyy")) &gt; TODAY()),IF(ISBLANK(Spreadsheet!M588),TRUE,FALSE),IF(DATEVALUE(TEXT(Spreadsheet!M588,"mm/dd/yyyy")) &gt; TODAY(),FALSE,TRUE))</f>
        <v>1</v>
      </c>
      <c r="AS588" s="5" t="b">
        <f>OR(ISBLANK(Spreadsheet!N588),LEN(Spreadsheet!N588)&lt;=100)</f>
        <v>1</v>
      </c>
      <c r="AT588" s="5" t="b">
        <f>OR(ISBLANK(Spreadsheet!O588),UPPER(Spreadsheet!O588)="YES")</f>
        <v>1</v>
      </c>
      <c r="AU588" s="5" t="b">
        <f>OR(ISBLANK(Spreadsheet!P588),UPPER(Spreadsheet!P588)="YES")</f>
        <v>1</v>
      </c>
      <c r="AV588" s="5" t="b">
        <f t="array" ref="AV588">IF(ISBLANK(Spreadsheet!Q588),TRUE,ISNUMBER(MATCH(TRUE,EXACT(Spreadsheet!Q588,OnGroupsPriorIns),0)))</f>
        <v>1</v>
      </c>
      <c r="AW588" s="5" t="b">
        <f>OR(ISBLANK(Spreadsheet!R588),UPPER(Spreadsheet!R588)="YES")</f>
        <v>1</v>
      </c>
      <c r="AX588" s="5" t="b">
        <f>OR(ISBLANK(Spreadsheet!S588),UPPER(Spreadsheet!S588)="YES")</f>
        <v>1</v>
      </c>
      <c r="AY588" s="5" t="b">
        <f>OR(AND(ISBLANK(Spreadsheet!C588),LEN(Spreadsheet!T588)=0),AND(NOT(ISBLANK(Spreadsheet!C588)),LEN(Spreadsheet!T588)&gt;0,LEN(Spreadsheet!T588)&lt;=50))</f>
        <v>1</v>
      </c>
      <c r="AZ588" s="5" t="b">
        <f>OR(LEN(Spreadsheet!U588)=0,AND(LEN(Spreadsheet!U588)&gt;0,LEN(Spreadsheet!U588)&lt;=50))</f>
        <v>1</v>
      </c>
      <c r="BA588" s="5" t="b">
        <f>OR(AND(ISBLANK(Spreadsheet!C588),LEN(Spreadsheet!V588)=0),AND(NOT(ISBLANK(Spreadsheet!C588)),LEN(Spreadsheet!V588)&gt;0,LEN(Spreadsheet!V588)&lt;=50))</f>
        <v>1</v>
      </c>
      <c r="BB588" s="5" t="b">
        <f t="array" ref="BB588">IF(AND(ISBLANK(Spreadsheet!C588),LEN(Spreadsheet!W588)=0),TRUE,ISNUMBER(MATCH(TRUE,EXACT(Spreadsheet!W588,States),0)))</f>
        <v>1</v>
      </c>
      <c r="BC588" s="5" t="b">
        <f>OR(AND(ISBLANK(Spreadsheet!C588),LEN(Spreadsheet!X588)=0),AND(NOT(ISBLANK(Spreadsheet!C588)),LEN(Spreadsheet!X588)&gt;0,LEN(Spreadsheet!X588)=5,ISNUMBER(VALUE(Spreadsheet!X588))))</f>
        <v>1</v>
      </c>
      <c r="BD588" s="5" t="b">
        <f>OR(ISBLANK(Spreadsheet!Z588),LEN(Spreadsheet!Z588)&lt;=50)</f>
        <v>1</v>
      </c>
      <c r="BE588" s="5" t="b">
        <f>ISBLANK(Spreadsheet!AA588)</f>
        <v>1</v>
      </c>
      <c r="BF588" s="5" t="b">
        <f>ISBLANK(Spreadsheet!AB588)</f>
        <v>1</v>
      </c>
      <c r="BG588" s="5" t="b">
        <f>IF(ISERROR(DATEVALUE(TEXT(Spreadsheet!AC588,"mm/dd/yyyy")) &gt; DATEVALUE(TEXT(Spreadsheet!J588,"mm/dd/yyyy"))),IF(OR(AND(ISBLANK(Spreadsheet!AC588),ISBLANK(Spreadsheet!C588)),AND(NOT(ISBLANK(Spreadsheet!C588)),ISBLANK(Spreadsheet!AC588),NOT(ISBLANK(Spreadsheet!D588)))),TRUE,FALSE),IF(DATEVALUE(TEXT(Spreadsheet!AC588,"mm/dd/yyyy")) &gt; DATEVALUE(TEXT(Spreadsheet!J588,"mm/dd/yyyy")),TRUE,FALSE))</f>
        <v>1</v>
      </c>
      <c r="BH588" s="5" t="b">
        <f>OR(AND(ISBLANK(Spreadsheet!C588),ISBLANK(Spreadsheet!AE588)),AND(NOT(ISBLANK(Spreadsheet!C588)),NOT(ISBLANK(Spreadsheet!D588)),ISBLANK(Spreadsheet!AE588)),AND(NOT(ISBLANK(Spreadsheet!C588)),ISBLANK(Spreadsheet!D588),NOT(ISBLANK(Spreadsheet!AE588)),LEN(Spreadsheet!AE588)&lt;=100))</f>
        <v>1</v>
      </c>
      <c r="BI588" s="5" t="b">
        <f t="array" ref="BI588">IF(ISBLANK(Spreadsheet!AF588),TRUE,ISNUMBER(MATCH(TRUE,EXACT(Spreadsheet!AF588,CobraShortReasons),0)))</f>
        <v>1</v>
      </c>
      <c r="BJ588" s="5" t="b">
        <f ca="1">IF(ISERROR(DATEVALUE(TEXT(Spreadsheet!AG588,"mm/dd/yyyy")) &gt; TODAY()),IF(ISBLANK(Spreadsheet!AG588),TRUE,FALSE),IF(DATEVALUE(TEXT(Spreadsheet!AG588,"mm/dd/yyyy")) &gt; TODAY(),FALSE,TRUE))</f>
        <v>1</v>
      </c>
      <c r="BK588" s="5" t="b">
        <f>OR(ISBLANK(Spreadsheet!AH588),LEN(Spreadsheet!AH588)&lt;=25)</f>
        <v>1</v>
      </c>
      <c r="BL588" s="5" t="b">
        <f t="array" aca="1" ref="BL588" ca="1">IF(ISBLANK(Spreadsheet!AI588),TRUE,ISNUMBER(MATCH(TRUE,EXACT(Spreadsheet!AI588,INDIRECT(Spreadsheet!$D$2)),0)))</f>
        <v>1</v>
      </c>
      <c r="BM588" s="5" t="b">
        <f t="array" aca="1" ref="BM588" ca="1">IF(ISBLANK(Spreadsheet!AJ588),TRUE,ISNUMBER(MATCH(TRUE,EXACT(Spreadsheet!AJ588,INDIRECT(Spreadsheet!BJ588)),0)))</f>
        <v>1</v>
      </c>
      <c r="BN588" s="5" t="b">
        <f t="array" ref="BN588">IF(ISBLANK(Spreadsheet!AK588),TRUE,ISNUMBER(MATCH(TRUE,EXACT(Spreadsheet!AK588,DentalPlans),0)))</f>
        <v>1</v>
      </c>
      <c r="BO588" s="5" t="b">
        <f t="array" aca="1" ref="BO588" ca="1">IF(ISBLANK(Spreadsheet!AL588),TRUE,ISNUMBER(MATCH(TRUE,EXACT(Spreadsheet!AL588,INDIRECT(Spreadsheet!BK588)),0)))</f>
        <v>1</v>
      </c>
      <c r="BP588" s="5" t="b">
        <f t="array" ref="BP588">IF(ISBLANK(Spreadsheet!AM588),TRUE,ISNUMBER(MATCH(TRUE,EXACT(Spreadsheet!AM588,VisionPlans),0)))</f>
        <v>1</v>
      </c>
      <c r="BQ588" s="5" t="b">
        <f t="array" aca="1" ref="BQ588" ca="1">IF(ISBLANK(Spreadsheet!AN588),TRUE,ISNUMBER(MATCH(TRUE,EXACT(Spreadsheet!AN588,INDIRECT(Spreadsheet!BL588)),0)))</f>
        <v>1</v>
      </c>
      <c r="BR588" s="5" t="b">
        <f t="array" ref="BR588">IF(ISBLANK(Spreadsheet!AO588),TRUE,ISNUMBER(MATCH(TRUE,EXACT(Spreadsheet!AO588,LifeBenefitClasses),0)))</f>
        <v>1</v>
      </c>
      <c r="BS588" s="5" t="b">
        <f>IF(OR(ISBLANK(Spreadsheet!AO588), Spreadsheet!AO588="Waive"),IF(ISBLANK(Spreadsheet!AP588),TRUE,FALSE),IF(OR(AND(NOT(ISBLANK(Spreadsheet!AO588)),ISBLANK(Spreadsheet!AP588)),NOT(ISNUMBER(VALUE(Spreadsheet!AP588)))),FALSE,IF(OR(AND(Spreadsheet!AP588&lt;6,MOD(Spreadsheet!AP588*10,5)=0), MOD(Spreadsheet!AP588,5000)=0),TRUE,FALSE)))</f>
        <v>1</v>
      </c>
      <c r="BT588" s="5" t="b">
        <f t="array" ref="BT588">IF(ISBLANK(Spreadsheet!AQ588),TRUE,ISNUMBER(MATCH(TRUE,EXACT(Spreadsheet!AQ588,EnrollWaive),0)))</f>
        <v>1</v>
      </c>
      <c r="BU588" s="5" t="b">
        <f t="array" ref="BU588">IF(ISBLANK(Spreadsheet!AR588),TRUE,ISNUMBER(MATCH(TRUE,EXACT(Spreadsheet!AR588,LifeBenefitClasses),0)))</f>
        <v>1</v>
      </c>
      <c r="BV588" s="5" t="b">
        <f>IF(OR(ISBLANK(Spreadsheet!AR588), Spreadsheet!AR588="Waive"),IF(ISBLANK(Spreadsheet!AS588),TRUE,FALSE),IF(OR(AND(NOT(ISBLANK(Spreadsheet!AR588)),ISBLANK(Spreadsheet!AS588)),NOT(ISNUMBER(VALUE(Spreadsheet!AS588)))),FALSE,IF(OR(AND(Spreadsheet!AS588&lt;6,MOD(Spreadsheet!AS588*10,5)=0), MOD(Spreadsheet!AS588,10000)=0),TRUE,FALSE)))</f>
        <v>1</v>
      </c>
      <c r="BW588" s="5" t="b">
        <f t="array" ref="BW588">IF(ISBLANK(Spreadsheet!AT588),TRUE,ISNUMBER(MATCH(TRUE,EXACT(Spreadsheet!AT588,LifeBenefitClasses),0)))</f>
        <v>1</v>
      </c>
      <c r="BX588" s="5" t="b">
        <f>IF(OR(ISBLANK(Spreadsheet!AT588), Spreadsheet!AT588="Waive"),IF(ISBLANK(Spreadsheet!AU588),TRUE,FALSE),IF(OR(AND(NOT(ISBLANK(Spreadsheet!AT588)),ISBLANK(Spreadsheet!AU588)),NOT(ISNUMBER(VALUE(Spreadsheet!AU588)))),FALSE,IF(AND(NOT(OR(ISBLANK(Spreadsheet!AT588),Spreadsheet!AT588="Waive")),NOT(OR(ISBLANK(Spreadsheet!AR588),Spreadsheet!AR588="Waive")),MOD(Spreadsheet!AU588,5000)=0, Spreadsheet!AU588&lt;=(Spreadsheet!AS588*0.5)),TRUE,FALSE)))</f>
        <v>1</v>
      </c>
      <c r="BY588" s="5" t="b">
        <f t="array" ref="BY588">IF(ISBLANK(Spreadsheet!AV588),TRUE,ISNUMBER(MATCH(TRUE,EXACT(Spreadsheet!AV588,EnrollWaive),0)))</f>
        <v>1</v>
      </c>
      <c r="BZ588" s="5" t="b">
        <f t="array" ref="BZ588">IF(ISBLANK(Spreadsheet!AW588),TRUE,ISNUMBER(MATCH(TRUE,EXACT(Spreadsheet!AW588,LifeBenefitClasses),0)))</f>
        <v>1</v>
      </c>
      <c r="CA588" s="5" t="b">
        <f t="array" ref="CA588">IF(ISBLANK(Spreadsheet!AX588),TRUE,ISNUMBER(MATCH(TRUE,EXACT(Spreadsheet!AX588,LifeBenefitClasses),0)))</f>
        <v>1</v>
      </c>
      <c r="CB588" s="5" t="b">
        <f t="array" ref="CB588">IF(ISBLANK(Spreadsheet!AY588),TRUE,ISNUMBER(MATCH(TRUE,EXACT(Spreadsheet!AY588,LifeBenefitClasses),0)))</f>
        <v>1</v>
      </c>
      <c r="CC588" s="5" t="b">
        <f t="array" ref="CC588">IF(ISBLANK(Spreadsheet!AZ588),TRUE,ISNUMBER(MATCH(TRUE,EXACT(Spreadsheet!AZ588,LifeBenefitClasses),0)))</f>
        <v>1</v>
      </c>
      <c r="CD588" s="5" t="b">
        <f t="array" ref="CD588">IF(ISBLANK(Spreadsheet!BA588),TRUE,ISNUMBER(MATCH(TRUE,EXACT(Spreadsheet!BA588,LifeBenefitClasses),0)))</f>
        <v>1</v>
      </c>
      <c r="CE588" s="5" t="b">
        <f>IF(OR(ISBLANK(Spreadsheet!BA588), Spreadsheet!BA588="Waive"),IF(ISBLANK(Spreadsheet!BB588),TRUE,FALSE),IF(OR(AND(NOT(ISBLANK(Spreadsheet!BA588)),ISBLANK(Spreadsheet!BB588)),NOT(ISNUMBER(VALUE(Spreadsheet!BB588))),ISBLANK(Spreadsheet!BC588),NOT(ISNUMBER(VALUE(Spreadsheet!BC588)))),FALSE,IF(AND(Spreadsheet!BB588&gt;=50000,Spreadsheet!BB588&lt;=250000,MOD(Spreadsheet!BB588,10000)=0,Spreadsheet!BB588&lt;=(10*Spreadsheet!BC588)),TRUE,FALSE)))</f>
        <v>1</v>
      </c>
      <c r="CF588" s="5" t="b">
        <f>IF(NOT(ISBLANK(Spreadsheet!BC588)),AND(ISNUMBER(VALUE(Spreadsheet!BC588)),Spreadsheet!BC588&gt;0),AND(OR(ISBLANK(Spreadsheet!AO588),Spreadsheet!AO588="Waive",AND(NOT(OR(ISBLANK(Spreadsheet!AO588),Spreadsheet!AO588="Waive")),Spreadsheet!AP588&gt;=6)),OR(ISBLANK(Spreadsheet!AR588),AND(NOT(OR(ISBLANK(Spreadsheet!AR588),Spreadsheet!AR588="Waive")),Spreadsheet!AS588&gt;=6)),OR(ISBLANK(Spreadsheet!AW588)),OR(ISBLANK(Spreadsheet!AX588)),OR(ISBLANK(Spreadsheet!AY588)),OR(ISBLANK(Spreadsheet!AZ588)),OR(ISBLANK(Spreadsheet!BA588),Spreadsheet!BA588="Waive")))</f>
        <v>1</v>
      </c>
      <c r="CG588" s="5" t="b">
        <f t="shared" ca="1" si="43"/>
        <v>1</v>
      </c>
    </row>
    <row r="589" spans="8:85" x14ac:dyDescent="0.3">
      <c r="H589" s="5">
        <f t="shared" ca="1" si="40"/>
        <v>2</v>
      </c>
      <c r="I589" s="5" t="str">
        <f t="shared" ca="1" si="42"/>
        <v/>
      </c>
      <c r="J589" s="5" t="str">
        <f>IF(AND(NOT(ISBLANK(Spreadsheet!C589)),ISBLANK(Spreadsheet!D589)),Spreadsheet!F589&amp;" "&amp;Spreadsheet!H589,"")</f>
        <v/>
      </c>
      <c r="K589" s="5">
        <f>IF(AND(NOT(ISBLANK(Spreadsheet!C589)),ISBLANK(Spreadsheet!D589)),COUNTIFS(Spreadsheet!E590:E$786,"=Child",Spreadsheet!C590:C$786, "="&amp;Spreadsheet!C589) + COUNTIFS(Spreadsheet!E590:E$786,"=Step-child",Spreadsheet!C590:C$786, "="&amp;Spreadsheet!C589),0)</f>
        <v>0</v>
      </c>
      <c r="L589" s="5">
        <f>IF(NOT(ISBLANK(J589)),COUNTIFS(Spreadsheet!E590:E$786,"=Wife",Spreadsheet!C590:C$786, "="&amp;Spreadsheet!C589) + COUNTIFS(Spreadsheet!E590:E$786,"=Husband",Spreadsheet!C590:C$786, "="&amp;Spreadsheet!C589),0)</f>
        <v>0</v>
      </c>
      <c r="M589" s="5">
        <f>IF(NOT(ISBLANK(Spreadsheet!AJ589)),VLOOKUP(Spreadsheet!AJ589,'Drop Downs'!$P$2:$R$16,3,FALSE),0)</f>
        <v>0</v>
      </c>
      <c r="N589" s="5">
        <f>IF(NOT(ISBLANK(Spreadsheet!AJ589)), VLOOKUP(Spreadsheet!AJ589,'Drop Downs'!$P$2:$R$16,2,FALSE),0)</f>
        <v>0</v>
      </c>
      <c r="O589" s="5">
        <f>IF(NOT(ISBLANK(Spreadsheet!AL589)),VLOOKUP(Spreadsheet!AL589,'Drop Downs'!$P$2:$R$16,3,FALSE), 0)</f>
        <v>0</v>
      </c>
      <c r="P589" s="5">
        <f>IF(NOT(ISBLANK(Spreadsheet!AL589)),VLOOKUP(Spreadsheet!AL589,'Drop Downs'!$P$2:$R$16,2,FALSE),0)</f>
        <v>0</v>
      </c>
      <c r="Q589" s="5">
        <f>IF(NOT(ISBLANK(Spreadsheet!AN589)),VLOOKUP(Spreadsheet!AN589,'Drop Downs'!$P$2:$R$16,3,FALSE),0)</f>
        <v>0</v>
      </c>
      <c r="R589" s="5">
        <f>IF(NOT(ISBLANK(Spreadsheet!AN589)),VLOOKUP(Spreadsheet!AN589,'Drop Downs'!$P$2:$R$16,2,FALSE),0)</f>
        <v>0</v>
      </c>
      <c r="S589" s="5" t="str">
        <f>IF(OR(M589&gt;K589,N589&gt;L589,O589&gt;K589, Q589&gt;K589,N589&gt;L589, P589&gt;L589, R589&gt;L589),"Member currently has a coverage election over what he/she needs.  Please add more dependents or adjust the coverage election.","")&amp;(IF(AND(NOT(ISBLANK(Spreadsheet!C589)),NOT(ISBLANK(Spreadsheet!D589)),ISBLANK(Spreadsheet!E589)),"Dependent lacks a relationship to member.Please select one from the drop-down.",""))</f>
        <v/>
      </c>
      <c r="T589" s="5" t="b">
        <f t="shared" si="41"/>
        <v>1</v>
      </c>
      <c r="U589" s="5" t="b">
        <f>OR(ISBLANK(Spreadsheet!C589),IF(NOT(ISBLANK(Spreadsheet!D589)),NOT(ISBLANK(Spreadsheet!E589)),TRUE))</f>
        <v>1</v>
      </c>
      <c r="V589" s="5" t="b">
        <f>OR(ISBLANK(Spreadsheet!C589), NOT(ISBLANK(Spreadsheet!I589)))</f>
        <v>1</v>
      </c>
      <c r="W589" s="5" t="b">
        <f>OR(ISBLANK(Spreadsheet!D589),NOT(ISBLANK(Spreadsheet!C589)))</f>
        <v>1</v>
      </c>
      <c r="X589" s="155" t="str">
        <f>REPT("0",MIN(FIND({1,2,3,4,5,6,7,8,9},Spreadsheet!C589&amp;"123456789"))-1)&amp;IF(ISBLANK(Spreadsheet!C589),"",SUMPRODUCT(MID(0&amp;Spreadsheet!C589,LARGE(INDEX(ISNUMBER(--MID(Spreadsheet!C589,ROW($1:$225),1))*
 ROW($1:$225),0),ROW($1:$225))+1,1)*10^ROW($1:$225)/10))</f>
        <v/>
      </c>
      <c r="Y589" s="5" t="b">
        <f>IF(NOT(ISBLANK(Spreadsheet!C589)),IF(AND(ISNUMBER(VALUE(Spreadsheet!C589)), LEN(Spreadsheet!C589)=9),TRUE,FALSE),TRUE)</f>
        <v>1</v>
      </c>
      <c r="Z589" s="155" t="str">
        <f>REPT("0",MIN(FIND({1,2,3,4,5,6,7,8,9},Spreadsheet!D589&amp;"123456789"))-1)&amp;IF(ISBLANK(Spreadsheet!D589),"",SUMPRODUCT(MID(0&amp;Spreadsheet!D589,LARGE(INDEX(ISNUMBER(--MID(Spreadsheet!D589,ROW($1:$225),1))*
 ROW($1:$225),0),ROW($1:$225))+1,1)*10^ROW($1:$225)/10))</f>
        <v/>
      </c>
      <c r="AA589" s="5" t="b">
        <f>IF(AND(NOT(ISBLANK(Spreadsheet!D589)),NOT(ISBLANK(Spreadsheet!C589))),IF(AND(ISNUMBER(VALUE(Spreadsheet!D589)), LEN(Spreadsheet!D589)=9),TRUE,FALSE),IF(AND(NOT(ISBLANK(Spreadsheet!D589)),ISBLANK(Spreadsheet!C589)),FALSE,TRUE))</f>
        <v>1</v>
      </c>
      <c r="AB589" s="5" t="b">
        <f>OR(ISBLANK(Spreadsheet!Y589),IF(NOT(ISBLANK(Spreadsheet!Y589)),LEN(Spreadsheet!Y589)=10,ISNUMBER(VALUE(Spreadsheet!Y589))))</f>
        <v>1</v>
      </c>
      <c r="AC589" s="5" t="b">
        <f>OR(ISBLANK(Spreadsheet!AI589), AND(NOT(ISBLANK(Spreadsheet!AJ589)), NOT(ISNUMBER(SEARCH("Waive",Spreadsheet!AJ589)))))</f>
        <v>1</v>
      </c>
      <c r="AD589" s="5" t="b">
        <f>OR(ISBLANK(Spreadsheet!AK589), AND(NOT(ISBLANK(Spreadsheet!AL589)), NOT(ISNUMBER(SEARCH("Waive",Spreadsheet!AL589)))))</f>
        <v>1</v>
      </c>
      <c r="AE589" s="5" t="b">
        <f>OR(ISBLANK(Spreadsheet!AM589), AND(NOT(ISBLANK(Spreadsheet!AN589)), NOT(ISNUMBER(SEARCH("Waive", Spreadsheet!AN589)))))</f>
        <v>1</v>
      </c>
      <c r="AF589" s="5" t="b">
        <f>OR(ISBLANK(Spreadsheet!C589), NOT(ISBLANK(Spreadsheet!D589)),NOT(ISBLANK(Spreadsheet!L589)))</f>
        <v>1</v>
      </c>
      <c r="AG589" s="5" t="b">
        <f>IF(AND(NOT(ISBLANK(Spreadsheet!C589)), NOT(ISBLANK(Spreadsheet!D589)),Spreadsheet!C589&lt;&gt;Spreadsheet!D589),IF(ISERROR(VLOOKUP(Spreadsheet!C589, Spreadsheet!$C$6:'Spreadsheet'!$C588,1,FALSE)), FALSE, TRUE),TRUE)</f>
        <v>1</v>
      </c>
      <c r="AH589" s="5" t="b">
        <f>Spreadsheet!$B$2=Spreadsheet!AD589</f>
        <v>1</v>
      </c>
      <c r="AI589" s="5" t="b">
        <f>IF(ISBLANK(Spreadsheet!G589),TRUE,IF(OR(LEN(Spreadsheet!G589)&gt;1,ISNUMBER(VALUE(Spreadsheet!G589))),FALSE,TRUE))</f>
        <v>1</v>
      </c>
      <c r="AJ589" s="5" t="b">
        <f>OR(ISBLANK(Spreadsheet!C589), NOT(ISBLANK(Spreadsheet!B589)), NOT(ISBLANK(Spreadsheet!D589)))</f>
        <v>1</v>
      </c>
      <c r="AK589" s="5" t="b">
        <f t="array" ref="AK589">IF(OR(AND(ISBLANK(Spreadsheet!E589),ISBLANK(Spreadsheet!D589),NOT(ISBLANK(Spreadsheet!C589))),AND(ISBLANK(Spreadsheet!E589),ISBLANK(Spreadsheet!D589),ISBLANK(Spreadsheet!C589))),TRUE,ISNUMBER(MATCH(TRUE,EXACT(Spreadsheet!E589,Relationships),0)))</f>
        <v>1</v>
      </c>
      <c r="AL589" s="5" t="b">
        <f>IF(NOT(ISBLANK(Spreadsheet!C589)),IF(OR(ISBLANK(Spreadsheet!F589),LEN(Spreadsheet!F589)&gt;40),FALSE,TRUE),TRUE)</f>
        <v>1</v>
      </c>
      <c r="AM589" s="5" t="b">
        <f>IF(NOT(ISBLANK(Spreadsheet!C589)),IF(OR(ISBLANK(Spreadsheet!H589),LEN(Spreadsheet!H589)&gt;40),FALSE,TRUE),TRUE)</f>
        <v>1</v>
      </c>
      <c r="AN589" s="5" t="b">
        <f t="array" ref="AN589">IF(ISBLANK(Spreadsheet!I589),TRUE,ISNUMBER(MATCH(TRUE,EXACT(Spreadsheet!I589,GenderValues),0)))</f>
        <v>1</v>
      </c>
      <c r="AO589" s="5" t="b">
        <f ca="1">IF(ISERROR(DATEVALUE(TEXT(Spreadsheet!J589,"mm/dd/yyyy")) &gt; TODAY()),IF(AND(ISBLANK(Spreadsheet!J589),ISBLANK(Spreadsheet!C589)),TRUE,FALSE),IF(DATEVALUE(TEXT(Spreadsheet!J589,"mm/dd/yyyy")) &gt; TODAY(),FALSE,TRUE))</f>
        <v>1</v>
      </c>
      <c r="AP589" s="5" t="b">
        <f>OR(ISBLANK(Spreadsheet!K589),LEN(Spreadsheet!K589)&lt;=100)</f>
        <v>1</v>
      </c>
      <c r="AQ589" s="5" t="b">
        <f t="array" ref="AQ589">IF(OR(AND(ISBLANK(Spreadsheet!L589),ISBLANK(Spreadsheet!C589)),AND(NOT(ISBLANK(Spreadsheet!C589)),NOT(ISBLANK(Spreadsheet!D589)))),TRUE,ISNUMBER(MATCH(TRUE,EXACT(Spreadsheet!L589,MaritalStatus),0)))</f>
        <v>1</v>
      </c>
      <c r="AR589" s="5" t="b">
        <f ca="1">IF(ISERROR(DATEVALUE(TEXT(Spreadsheet!M589,"mm/dd/yyyy")) &gt; TODAY()),IF(ISBLANK(Spreadsheet!M589),TRUE,FALSE),IF(DATEVALUE(TEXT(Spreadsheet!M589,"mm/dd/yyyy")) &gt; TODAY(),FALSE,TRUE))</f>
        <v>1</v>
      </c>
      <c r="AS589" s="5" t="b">
        <f>OR(ISBLANK(Spreadsheet!N589),LEN(Spreadsheet!N589)&lt;=100)</f>
        <v>1</v>
      </c>
      <c r="AT589" s="5" t="b">
        <f>OR(ISBLANK(Spreadsheet!O589),UPPER(Spreadsheet!O589)="YES")</f>
        <v>1</v>
      </c>
      <c r="AU589" s="5" t="b">
        <f>OR(ISBLANK(Spreadsheet!P589),UPPER(Spreadsheet!P589)="YES")</f>
        <v>1</v>
      </c>
      <c r="AV589" s="5" t="b">
        <f t="array" ref="AV589">IF(ISBLANK(Spreadsheet!Q589),TRUE,ISNUMBER(MATCH(TRUE,EXACT(Spreadsheet!Q589,OnGroupsPriorIns),0)))</f>
        <v>1</v>
      </c>
      <c r="AW589" s="5" t="b">
        <f>OR(ISBLANK(Spreadsheet!R589),UPPER(Spreadsheet!R589)="YES")</f>
        <v>1</v>
      </c>
      <c r="AX589" s="5" t="b">
        <f>OR(ISBLANK(Spreadsheet!S589),UPPER(Spreadsheet!S589)="YES")</f>
        <v>1</v>
      </c>
      <c r="AY589" s="5" t="b">
        <f>OR(AND(ISBLANK(Spreadsheet!C589),LEN(Spreadsheet!T589)=0),AND(NOT(ISBLANK(Spreadsheet!C589)),LEN(Spreadsheet!T589)&gt;0,LEN(Spreadsheet!T589)&lt;=50))</f>
        <v>1</v>
      </c>
      <c r="AZ589" s="5" t="b">
        <f>OR(LEN(Spreadsheet!U589)=0,AND(LEN(Spreadsheet!U589)&gt;0,LEN(Spreadsheet!U589)&lt;=50))</f>
        <v>1</v>
      </c>
      <c r="BA589" s="5" t="b">
        <f>OR(AND(ISBLANK(Spreadsheet!C589),LEN(Spreadsheet!V589)=0),AND(NOT(ISBLANK(Spreadsheet!C589)),LEN(Spreadsheet!V589)&gt;0,LEN(Spreadsheet!V589)&lt;=50))</f>
        <v>1</v>
      </c>
      <c r="BB589" s="5" t="b">
        <f t="array" ref="BB589">IF(AND(ISBLANK(Spreadsheet!C589),LEN(Spreadsheet!W589)=0),TRUE,ISNUMBER(MATCH(TRUE,EXACT(Spreadsheet!W589,States),0)))</f>
        <v>1</v>
      </c>
      <c r="BC589" s="5" t="b">
        <f>OR(AND(ISBLANK(Spreadsheet!C589),LEN(Spreadsheet!X589)=0),AND(NOT(ISBLANK(Spreadsheet!C589)),LEN(Spreadsheet!X589)&gt;0,LEN(Spreadsheet!X589)=5,ISNUMBER(VALUE(Spreadsheet!X589))))</f>
        <v>1</v>
      </c>
      <c r="BD589" s="5" t="b">
        <f>OR(ISBLANK(Spreadsheet!Z589),LEN(Spreadsheet!Z589)&lt;=50)</f>
        <v>1</v>
      </c>
      <c r="BE589" s="5" t="b">
        <f>ISBLANK(Spreadsheet!AA589)</f>
        <v>1</v>
      </c>
      <c r="BF589" s="5" t="b">
        <f>ISBLANK(Spreadsheet!AB589)</f>
        <v>1</v>
      </c>
      <c r="BG589" s="5" t="b">
        <f>IF(ISERROR(DATEVALUE(TEXT(Spreadsheet!AC589,"mm/dd/yyyy")) &gt; DATEVALUE(TEXT(Spreadsheet!J589,"mm/dd/yyyy"))),IF(OR(AND(ISBLANK(Spreadsheet!AC589),ISBLANK(Spreadsheet!C589)),AND(NOT(ISBLANK(Spreadsheet!C589)),ISBLANK(Spreadsheet!AC589),NOT(ISBLANK(Spreadsheet!D589)))),TRUE,FALSE),IF(DATEVALUE(TEXT(Spreadsheet!AC589,"mm/dd/yyyy")) &gt; DATEVALUE(TEXT(Spreadsheet!J589,"mm/dd/yyyy")),TRUE,FALSE))</f>
        <v>1</v>
      </c>
      <c r="BH589" s="5" t="b">
        <f>OR(AND(ISBLANK(Spreadsheet!C589),ISBLANK(Spreadsheet!AE589)),AND(NOT(ISBLANK(Spreadsheet!C589)),NOT(ISBLANK(Spreadsheet!D589)),ISBLANK(Spreadsheet!AE589)),AND(NOT(ISBLANK(Spreadsheet!C589)),ISBLANK(Spreadsheet!D589),NOT(ISBLANK(Spreadsheet!AE589)),LEN(Spreadsheet!AE589)&lt;=100))</f>
        <v>1</v>
      </c>
      <c r="BI589" s="5" t="b">
        <f t="array" ref="BI589">IF(ISBLANK(Spreadsheet!AF589),TRUE,ISNUMBER(MATCH(TRUE,EXACT(Spreadsheet!AF589,CobraShortReasons),0)))</f>
        <v>1</v>
      </c>
      <c r="BJ589" s="5" t="b">
        <f ca="1">IF(ISERROR(DATEVALUE(TEXT(Spreadsheet!AG589,"mm/dd/yyyy")) &gt; TODAY()),IF(ISBLANK(Spreadsheet!AG589),TRUE,FALSE),IF(DATEVALUE(TEXT(Spreadsheet!AG589,"mm/dd/yyyy")) &gt; TODAY(),FALSE,TRUE))</f>
        <v>1</v>
      </c>
      <c r="BK589" s="5" t="b">
        <f>OR(ISBLANK(Spreadsheet!AH589),LEN(Spreadsheet!AH589)&lt;=25)</f>
        <v>1</v>
      </c>
      <c r="BL589" s="5" t="b">
        <f t="array" aca="1" ref="BL589" ca="1">IF(ISBLANK(Spreadsheet!AI589),TRUE,ISNUMBER(MATCH(TRUE,EXACT(Spreadsheet!AI589,INDIRECT(Spreadsheet!$D$2)),0)))</f>
        <v>1</v>
      </c>
      <c r="BM589" s="5" t="b">
        <f t="array" aca="1" ref="BM589" ca="1">IF(ISBLANK(Spreadsheet!AJ589),TRUE,ISNUMBER(MATCH(TRUE,EXACT(Spreadsheet!AJ589,INDIRECT(Spreadsheet!BJ589)),0)))</f>
        <v>1</v>
      </c>
      <c r="BN589" s="5" t="b">
        <f t="array" ref="BN589">IF(ISBLANK(Spreadsheet!AK589),TRUE,ISNUMBER(MATCH(TRUE,EXACT(Spreadsheet!AK589,DentalPlans),0)))</f>
        <v>1</v>
      </c>
      <c r="BO589" s="5" t="b">
        <f t="array" aca="1" ref="BO589" ca="1">IF(ISBLANK(Spreadsheet!AL589),TRUE,ISNUMBER(MATCH(TRUE,EXACT(Spreadsheet!AL589,INDIRECT(Spreadsheet!BK589)),0)))</f>
        <v>1</v>
      </c>
      <c r="BP589" s="5" t="b">
        <f t="array" ref="BP589">IF(ISBLANK(Spreadsheet!AM589),TRUE,ISNUMBER(MATCH(TRUE,EXACT(Spreadsheet!AM589,VisionPlans),0)))</f>
        <v>1</v>
      </c>
      <c r="BQ589" s="5" t="b">
        <f t="array" aca="1" ref="BQ589" ca="1">IF(ISBLANK(Spreadsheet!AN589),TRUE,ISNUMBER(MATCH(TRUE,EXACT(Spreadsheet!AN589,INDIRECT(Spreadsheet!BL589)),0)))</f>
        <v>1</v>
      </c>
      <c r="BR589" s="5" t="b">
        <f t="array" ref="BR589">IF(ISBLANK(Spreadsheet!AO589),TRUE,ISNUMBER(MATCH(TRUE,EXACT(Spreadsheet!AO589,LifeBenefitClasses),0)))</f>
        <v>1</v>
      </c>
      <c r="BS589" s="5" t="b">
        <f>IF(OR(ISBLANK(Spreadsheet!AO589), Spreadsheet!AO589="Waive"),IF(ISBLANK(Spreadsheet!AP589),TRUE,FALSE),IF(OR(AND(NOT(ISBLANK(Spreadsheet!AO589)),ISBLANK(Spreadsheet!AP589)),NOT(ISNUMBER(VALUE(Spreadsheet!AP589)))),FALSE,IF(OR(AND(Spreadsheet!AP589&lt;6,MOD(Spreadsheet!AP589*10,5)=0), MOD(Spreadsheet!AP589,5000)=0),TRUE,FALSE)))</f>
        <v>1</v>
      </c>
      <c r="BT589" s="5" t="b">
        <f t="array" ref="BT589">IF(ISBLANK(Spreadsheet!AQ589),TRUE,ISNUMBER(MATCH(TRUE,EXACT(Spreadsheet!AQ589,EnrollWaive),0)))</f>
        <v>1</v>
      </c>
      <c r="BU589" s="5" t="b">
        <f t="array" ref="BU589">IF(ISBLANK(Spreadsheet!AR589),TRUE,ISNUMBER(MATCH(TRUE,EXACT(Spreadsheet!AR589,LifeBenefitClasses),0)))</f>
        <v>1</v>
      </c>
      <c r="BV589" s="5" t="b">
        <f>IF(OR(ISBLANK(Spreadsheet!AR589), Spreadsheet!AR589="Waive"),IF(ISBLANK(Spreadsheet!AS589),TRUE,FALSE),IF(OR(AND(NOT(ISBLANK(Spreadsheet!AR589)),ISBLANK(Spreadsheet!AS589)),NOT(ISNUMBER(VALUE(Spreadsheet!AS589)))),FALSE,IF(OR(AND(Spreadsheet!AS589&lt;6,MOD(Spreadsheet!AS589*10,5)=0), MOD(Spreadsheet!AS589,10000)=0),TRUE,FALSE)))</f>
        <v>1</v>
      </c>
      <c r="BW589" s="5" t="b">
        <f t="array" ref="BW589">IF(ISBLANK(Spreadsheet!AT589),TRUE,ISNUMBER(MATCH(TRUE,EXACT(Spreadsheet!AT589,LifeBenefitClasses),0)))</f>
        <v>1</v>
      </c>
      <c r="BX589" s="5" t="b">
        <f>IF(OR(ISBLANK(Spreadsheet!AT589), Spreadsheet!AT589="Waive"),IF(ISBLANK(Spreadsheet!AU589),TRUE,FALSE),IF(OR(AND(NOT(ISBLANK(Spreadsheet!AT589)),ISBLANK(Spreadsheet!AU589)),NOT(ISNUMBER(VALUE(Spreadsheet!AU589)))),FALSE,IF(AND(NOT(OR(ISBLANK(Spreadsheet!AT589),Spreadsheet!AT589="Waive")),NOT(OR(ISBLANK(Spreadsheet!AR589),Spreadsheet!AR589="Waive")),MOD(Spreadsheet!AU589,5000)=0, Spreadsheet!AU589&lt;=(Spreadsheet!AS589*0.5)),TRUE,FALSE)))</f>
        <v>1</v>
      </c>
      <c r="BY589" s="5" t="b">
        <f t="array" ref="BY589">IF(ISBLANK(Spreadsheet!AV589),TRUE,ISNUMBER(MATCH(TRUE,EXACT(Spreadsheet!AV589,EnrollWaive),0)))</f>
        <v>1</v>
      </c>
      <c r="BZ589" s="5" t="b">
        <f t="array" ref="BZ589">IF(ISBLANK(Spreadsheet!AW589),TRUE,ISNUMBER(MATCH(TRUE,EXACT(Spreadsheet!AW589,LifeBenefitClasses),0)))</f>
        <v>1</v>
      </c>
      <c r="CA589" s="5" t="b">
        <f t="array" ref="CA589">IF(ISBLANK(Spreadsheet!AX589),TRUE,ISNUMBER(MATCH(TRUE,EXACT(Spreadsheet!AX589,LifeBenefitClasses),0)))</f>
        <v>1</v>
      </c>
      <c r="CB589" s="5" t="b">
        <f t="array" ref="CB589">IF(ISBLANK(Spreadsheet!AY589),TRUE,ISNUMBER(MATCH(TRUE,EXACT(Spreadsheet!AY589,LifeBenefitClasses),0)))</f>
        <v>1</v>
      </c>
      <c r="CC589" s="5" t="b">
        <f t="array" ref="CC589">IF(ISBLANK(Spreadsheet!AZ589),TRUE,ISNUMBER(MATCH(TRUE,EXACT(Spreadsheet!AZ589,LifeBenefitClasses),0)))</f>
        <v>1</v>
      </c>
      <c r="CD589" s="5" t="b">
        <f t="array" ref="CD589">IF(ISBLANK(Spreadsheet!BA589),TRUE,ISNUMBER(MATCH(TRUE,EXACT(Spreadsheet!BA589,LifeBenefitClasses),0)))</f>
        <v>1</v>
      </c>
      <c r="CE589" s="5" t="b">
        <f>IF(OR(ISBLANK(Spreadsheet!BA589), Spreadsheet!BA589="Waive"),IF(ISBLANK(Spreadsheet!BB589),TRUE,FALSE),IF(OR(AND(NOT(ISBLANK(Spreadsheet!BA589)),ISBLANK(Spreadsheet!BB589)),NOT(ISNUMBER(VALUE(Spreadsheet!BB589))),ISBLANK(Spreadsheet!BC589),NOT(ISNUMBER(VALUE(Spreadsheet!BC589)))),FALSE,IF(AND(Spreadsheet!BB589&gt;=50000,Spreadsheet!BB589&lt;=250000,MOD(Spreadsheet!BB589,10000)=0,Spreadsheet!BB589&lt;=(10*Spreadsheet!BC589)),TRUE,FALSE)))</f>
        <v>1</v>
      </c>
      <c r="CF589" s="5" t="b">
        <f>IF(NOT(ISBLANK(Spreadsheet!BC589)),AND(ISNUMBER(VALUE(Spreadsheet!BC589)),Spreadsheet!BC589&gt;0),AND(OR(ISBLANK(Spreadsheet!AO589),Spreadsheet!AO589="Waive",AND(NOT(OR(ISBLANK(Spreadsheet!AO589),Spreadsheet!AO589="Waive")),Spreadsheet!AP589&gt;=6)),OR(ISBLANK(Spreadsheet!AR589),AND(NOT(OR(ISBLANK(Spreadsheet!AR589),Spreadsheet!AR589="Waive")),Spreadsheet!AS589&gt;=6)),OR(ISBLANK(Spreadsheet!AW589)),OR(ISBLANK(Spreadsheet!AX589)),OR(ISBLANK(Spreadsheet!AY589)),OR(ISBLANK(Spreadsheet!AZ589)),OR(ISBLANK(Spreadsheet!BA589),Spreadsheet!BA589="Waive")))</f>
        <v>1</v>
      </c>
      <c r="CG589" s="5" t="b">
        <f t="shared" ca="1" si="43"/>
        <v>1</v>
      </c>
    </row>
    <row r="590" spans="8:85" x14ac:dyDescent="0.3">
      <c r="H590" s="5">
        <f t="shared" ca="1" si="40"/>
        <v>2</v>
      </c>
      <c r="I590" s="5" t="str">
        <f t="shared" ca="1" si="42"/>
        <v/>
      </c>
      <c r="J590" s="5" t="str">
        <f>IF(AND(NOT(ISBLANK(Spreadsheet!C590)),ISBLANK(Spreadsheet!D590)),Spreadsheet!F590&amp;" "&amp;Spreadsheet!H590,"")</f>
        <v/>
      </c>
      <c r="K590" s="5">
        <f>IF(AND(NOT(ISBLANK(Spreadsheet!C590)),ISBLANK(Spreadsheet!D590)),COUNTIFS(Spreadsheet!E591:E$786,"=Child",Spreadsheet!C591:C$786, "="&amp;Spreadsheet!C590) + COUNTIFS(Spreadsheet!E591:E$786,"=Step-child",Spreadsheet!C591:C$786, "="&amp;Spreadsheet!C590),0)</f>
        <v>0</v>
      </c>
      <c r="L590" s="5">
        <f>IF(NOT(ISBLANK(J590)),COUNTIFS(Spreadsheet!E591:E$786,"=Wife",Spreadsheet!C591:C$786, "="&amp;Spreadsheet!C590) + COUNTIFS(Spreadsheet!E591:E$786,"=Husband",Spreadsheet!C591:C$786, "="&amp;Spreadsheet!C590),0)</f>
        <v>0</v>
      </c>
      <c r="M590" s="5">
        <f>IF(NOT(ISBLANK(Spreadsheet!AJ590)),VLOOKUP(Spreadsheet!AJ590,'Drop Downs'!$P$2:$R$16,3,FALSE),0)</f>
        <v>0</v>
      </c>
      <c r="N590" s="5">
        <f>IF(NOT(ISBLANK(Spreadsheet!AJ590)), VLOOKUP(Spreadsheet!AJ590,'Drop Downs'!$P$2:$R$16,2,FALSE),0)</f>
        <v>0</v>
      </c>
      <c r="O590" s="5">
        <f>IF(NOT(ISBLANK(Spreadsheet!AL590)),VLOOKUP(Spreadsheet!AL590,'Drop Downs'!$P$2:$R$16,3,FALSE), 0)</f>
        <v>0</v>
      </c>
      <c r="P590" s="5">
        <f>IF(NOT(ISBLANK(Spreadsheet!AL590)),VLOOKUP(Spreadsheet!AL590,'Drop Downs'!$P$2:$R$16,2,FALSE),0)</f>
        <v>0</v>
      </c>
      <c r="Q590" s="5">
        <f>IF(NOT(ISBLANK(Spreadsheet!AN590)),VLOOKUP(Spreadsheet!AN590,'Drop Downs'!$P$2:$R$16,3,FALSE),0)</f>
        <v>0</v>
      </c>
      <c r="R590" s="5">
        <f>IF(NOT(ISBLANK(Spreadsheet!AN590)),VLOOKUP(Spreadsheet!AN590,'Drop Downs'!$P$2:$R$16,2,FALSE),0)</f>
        <v>0</v>
      </c>
      <c r="S590" s="5" t="str">
        <f>IF(OR(M590&gt;K590,N590&gt;L590,O590&gt;K590, Q590&gt;K590,N590&gt;L590, P590&gt;L590, R590&gt;L590),"Member currently has a coverage election over what he/she needs.  Please add more dependents or adjust the coverage election.","")&amp;(IF(AND(NOT(ISBLANK(Spreadsheet!C590)),NOT(ISBLANK(Spreadsheet!D590)),ISBLANK(Spreadsheet!E590)),"Dependent lacks a relationship to member.Please select one from the drop-down.",""))</f>
        <v/>
      </c>
      <c r="T590" s="5" t="b">
        <f t="shared" si="41"/>
        <v>1</v>
      </c>
      <c r="U590" s="5" t="b">
        <f>OR(ISBLANK(Spreadsheet!C590),IF(NOT(ISBLANK(Spreadsheet!D590)),NOT(ISBLANK(Spreadsheet!E590)),TRUE))</f>
        <v>1</v>
      </c>
      <c r="V590" s="5" t="b">
        <f>OR(ISBLANK(Spreadsheet!C590), NOT(ISBLANK(Spreadsheet!I590)))</f>
        <v>1</v>
      </c>
      <c r="W590" s="5" t="b">
        <f>OR(ISBLANK(Spreadsheet!D590),NOT(ISBLANK(Spreadsheet!C590)))</f>
        <v>1</v>
      </c>
      <c r="X590" s="155" t="str">
        <f>REPT("0",MIN(FIND({1,2,3,4,5,6,7,8,9},Spreadsheet!C590&amp;"123456789"))-1)&amp;IF(ISBLANK(Spreadsheet!C590),"",SUMPRODUCT(MID(0&amp;Spreadsheet!C590,LARGE(INDEX(ISNUMBER(--MID(Spreadsheet!C590,ROW($1:$225),1))*
 ROW($1:$225),0),ROW($1:$225))+1,1)*10^ROW($1:$225)/10))</f>
        <v/>
      </c>
      <c r="Y590" s="5" t="b">
        <f>IF(NOT(ISBLANK(Spreadsheet!C590)),IF(AND(ISNUMBER(VALUE(Spreadsheet!C590)), LEN(Spreadsheet!C590)=9),TRUE,FALSE),TRUE)</f>
        <v>1</v>
      </c>
      <c r="Z590" s="155" t="str">
        <f>REPT("0",MIN(FIND({1,2,3,4,5,6,7,8,9},Spreadsheet!D590&amp;"123456789"))-1)&amp;IF(ISBLANK(Spreadsheet!D590),"",SUMPRODUCT(MID(0&amp;Spreadsheet!D590,LARGE(INDEX(ISNUMBER(--MID(Spreadsheet!D590,ROW($1:$225),1))*
 ROW($1:$225),0),ROW($1:$225))+1,1)*10^ROW($1:$225)/10))</f>
        <v/>
      </c>
      <c r="AA590" s="5" t="b">
        <f>IF(AND(NOT(ISBLANK(Spreadsheet!D590)),NOT(ISBLANK(Spreadsheet!C590))),IF(AND(ISNUMBER(VALUE(Spreadsheet!D590)), LEN(Spreadsheet!D590)=9),TRUE,FALSE),IF(AND(NOT(ISBLANK(Spreadsheet!D590)),ISBLANK(Spreadsheet!C590)),FALSE,TRUE))</f>
        <v>1</v>
      </c>
      <c r="AB590" s="5" t="b">
        <f>OR(ISBLANK(Spreadsheet!Y590),IF(NOT(ISBLANK(Spreadsheet!Y590)),LEN(Spreadsheet!Y590)=10,ISNUMBER(VALUE(Spreadsheet!Y590))))</f>
        <v>1</v>
      </c>
      <c r="AC590" s="5" t="b">
        <f>OR(ISBLANK(Spreadsheet!AI590), AND(NOT(ISBLANK(Spreadsheet!AJ590)), NOT(ISNUMBER(SEARCH("Waive",Spreadsheet!AJ590)))))</f>
        <v>1</v>
      </c>
      <c r="AD590" s="5" t="b">
        <f>OR(ISBLANK(Spreadsheet!AK590), AND(NOT(ISBLANK(Spreadsheet!AL590)), NOT(ISNUMBER(SEARCH("Waive",Spreadsheet!AL590)))))</f>
        <v>1</v>
      </c>
      <c r="AE590" s="5" t="b">
        <f>OR(ISBLANK(Spreadsheet!AM590), AND(NOT(ISBLANK(Spreadsheet!AN590)), NOT(ISNUMBER(SEARCH("Waive", Spreadsheet!AN590)))))</f>
        <v>1</v>
      </c>
      <c r="AF590" s="5" t="b">
        <f>OR(ISBLANK(Spreadsheet!C590), NOT(ISBLANK(Spreadsheet!D590)),NOT(ISBLANK(Spreadsheet!L590)))</f>
        <v>1</v>
      </c>
      <c r="AG590" s="5" t="b">
        <f>IF(AND(NOT(ISBLANK(Spreadsheet!C590)), NOT(ISBLANK(Spreadsheet!D590)),Spreadsheet!C590&lt;&gt;Spreadsheet!D590),IF(ISERROR(VLOOKUP(Spreadsheet!C590, Spreadsheet!$C$6:'Spreadsheet'!$C589,1,FALSE)), FALSE, TRUE),TRUE)</f>
        <v>1</v>
      </c>
      <c r="AH590" s="5" t="b">
        <f>Spreadsheet!$B$2=Spreadsheet!AD590</f>
        <v>1</v>
      </c>
      <c r="AI590" s="5" t="b">
        <f>IF(ISBLANK(Spreadsheet!G590),TRUE,IF(OR(LEN(Spreadsheet!G590)&gt;1,ISNUMBER(VALUE(Spreadsheet!G590))),FALSE,TRUE))</f>
        <v>1</v>
      </c>
      <c r="AJ590" s="5" t="b">
        <f>OR(ISBLANK(Spreadsheet!C590), NOT(ISBLANK(Spreadsheet!B590)), NOT(ISBLANK(Spreadsheet!D590)))</f>
        <v>1</v>
      </c>
      <c r="AK590" s="5" t="b">
        <f t="array" ref="AK590">IF(OR(AND(ISBLANK(Spreadsheet!E590),ISBLANK(Spreadsheet!D590),NOT(ISBLANK(Spreadsheet!C590))),AND(ISBLANK(Spreadsheet!E590),ISBLANK(Spreadsheet!D590),ISBLANK(Spreadsheet!C590))),TRUE,ISNUMBER(MATCH(TRUE,EXACT(Spreadsheet!E590,Relationships),0)))</f>
        <v>1</v>
      </c>
      <c r="AL590" s="5" t="b">
        <f>IF(NOT(ISBLANK(Spreadsheet!C590)),IF(OR(ISBLANK(Spreadsheet!F590),LEN(Spreadsheet!F590)&gt;40),FALSE,TRUE),TRUE)</f>
        <v>1</v>
      </c>
      <c r="AM590" s="5" t="b">
        <f>IF(NOT(ISBLANK(Spreadsheet!C590)),IF(OR(ISBLANK(Spreadsheet!H590),LEN(Spreadsheet!H590)&gt;40),FALSE,TRUE),TRUE)</f>
        <v>1</v>
      </c>
      <c r="AN590" s="5" t="b">
        <f t="array" ref="AN590">IF(ISBLANK(Spreadsheet!I590),TRUE,ISNUMBER(MATCH(TRUE,EXACT(Spreadsheet!I590,GenderValues),0)))</f>
        <v>1</v>
      </c>
      <c r="AO590" s="5" t="b">
        <f ca="1">IF(ISERROR(DATEVALUE(TEXT(Spreadsheet!J590,"mm/dd/yyyy")) &gt; TODAY()),IF(AND(ISBLANK(Spreadsheet!J590),ISBLANK(Spreadsheet!C590)),TRUE,FALSE),IF(DATEVALUE(TEXT(Spreadsheet!J590,"mm/dd/yyyy")) &gt; TODAY(),FALSE,TRUE))</f>
        <v>1</v>
      </c>
      <c r="AP590" s="5" t="b">
        <f>OR(ISBLANK(Spreadsheet!K590),LEN(Spreadsheet!K590)&lt;=100)</f>
        <v>1</v>
      </c>
      <c r="AQ590" s="5" t="b">
        <f t="array" ref="AQ590">IF(OR(AND(ISBLANK(Spreadsheet!L590),ISBLANK(Spreadsheet!C590)),AND(NOT(ISBLANK(Spreadsheet!C590)),NOT(ISBLANK(Spreadsheet!D590)))),TRUE,ISNUMBER(MATCH(TRUE,EXACT(Spreadsheet!L590,MaritalStatus),0)))</f>
        <v>1</v>
      </c>
      <c r="AR590" s="5" t="b">
        <f ca="1">IF(ISERROR(DATEVALUE(TEXT(Spreadsheet!M590,"mm/dd/yyyy")) &gt; TODAY()),IF(ISBLANK(Spreadsheet!M590),TRUE,FALSE),IF(DATEVALUE(TEXT(Spreadsheet!M590,"mm/dd/yyyy")) &gt; TODAY(),FALSE,TRUE))</f>
        <v>1</v>
      </c>
      <c r="AS590" s="5" t="b">
        <f>OR(ISBLANK(Spreadsheet!N590),LEN(Spreadsheet!N590)&lt;=100)</f>
        <v>1</v>
      </c>
      <c r="AT590" s="5" t="b">
        <f>OR(ISBLANK(Spreadsheet!O590),UPPER(Spreadsheet!O590)="YES")</f>
        <v>1</v>
      </c>
      <c r="AU590" s="5" t="b">
        <f>OR(ISBLANK(Spreadsheet!P590),UPPER(Spreadsheet!P590)="YES")</f>
        <v>1</v>
      </c>
      <c r="AV590" s="5" t="b">
        <f t="array" ref="AV590">IF(ISBLANK(Spreadsheet!Q590),TRUE,ISNUMBER(MATCH(TRUE,EXACT(Spreadsheet!Q590,OnGroupsPriorIns),0)))</f>
        <v>1</v>
      </c>
      <c r="AW590" s="5" t="b">
        <f>OR(ISBLANK(Spreadsheet!R590),UPPER(Spreadsheet!R590)="YES")</f>
        <v>1</v>
      </c>
      <c r="AX590" s="5" t="b">
        <f>OR(ISBLANK(Spreadsheet!S590),UPPER(Spreadsheet!S590)="YES")</f>
        <v>1</v>
      </c>
      <c r="AY590" s="5" t="b">
        <f>OR(AND(ISBLANK(Spreadsheet!C590),LEN(Spreadsheet!T590)=0),AND(NOT(ISBLANK(Spreadsheet!C590)),LEN(Spreadsheet!T590)&gt;0,LEN(Spreadsheet!T590)&lt;=50))</f>
        <v>1</v>
      </c>
      <c r="AZ590" s="5" t="b">
        <f>OR(LEN(Spreadsheet!U590)=0,AND(LEN(Spreadsheet!U590)&gt;0,LEN(Spreadsheet!U590)&lt;=50))</f>
        <v>1</v>
      </c>
      <c r="BA590" s="5" t="b">
        <f>OR(AND(ISBLANK(Spreadsheet!C590),LEN(Spreadsheet!V590)=0),AND(NOT(ISBLANK(Spreadsheet!C590)),LEN(Spreadsheet!V590)&gt;0,LEN(Spreadsheet!V590)&lt;=50))</f>
        <v>1</v>
      </c>
      <c r="BB590" s="5" t="b">
        <f t="array" ref="BB590">IF(AND(ISBLANK(Spreadsheet!C590),LEN(Spreadsheet!W590)=0),TRUE,ISNUMBER(MATCH(TRUE,EXACT(Spreadsheet!W590,States),0)))</f>
        <v>1</v>
      </c>
      <c r="BC590" s="5" t="b">
        <f>OR(AND(ISBLANK(Spreadsheet!C590),LEN(Spreadsheet!X590)=0),AND(NOT(ISBLANK(Spreadsheet!C590)),LEN(Spreadsheet!X590)&gt;0,LEN(Spreadsheet!X590)=5,ISNUMBER(VALUE(Spreadsheet!X590))))</f>
        <v>1</v>
      </c>
      <c r="BD590" s="5" t="b">
        <f>OR(ISBLANK(Spreadsheet!Z590),LEN(Spreadsheet!Z590)&lt;=50)</f>
        <v>1</v>
      </c>
      <c r="BE590" s="5" t="b">
        <f>ISBLANK(Spreadsheet!AA590)</f>
        <v>1</v>
      </c>
      <c r="BF590" s="5" t="b">
        <f>ISBLANK(Spreadsheet!AB590)</f>
        <v>1</v>
      </c>
      <c r="BG590" s="5" t="b">
        <f>IF(ISERROR(DATEVALUE(TEXT(Spreadsheet!AC590,"mm/dd/yyyy")) &gt; DATEVALUE(TEXT(Spreadsheet!J590,"mm/dd/yyyy"))),IF(OR(AND(ISBLANK(Spreadsheet!AC590),ISBLANK(Spreadsheet!C590)),AND(NOT(ISBLANK(Spreadsheet!C590)),ISBLANK(Spreadsheet!AC590),NOT(ISBLANK(Spreadsheet!D590)))),TRUE,FALSE),IF(DATEVALUE(TEXT(Spreadsheet!AC590,"mm/dd/yyyy")) &gt; DATEVALUE(TEXT(Spreadsheet!J590,"mm/dd/yyyy")),TRUE,FALSE))</f>
        <v>1</v>
      </c>
      <c r="BH590" s="5" t="b">
        <f>OR(AND(ISBLANK(Spreadsheet!C590),ISBLANK(Spreadsheet!AE590)),AND(NOT(ISBLANK(Spreadsheet!C590)),NOT(ISBLANK(Spreadsheet!D590)),ISBLANK(Spreadsheet!AE590)),AND(NOT(ISBLANK(Spreadsheet!C590)),ISBLANK(Spreadsheet!D590),NOT(ISBLANK(Spreadsheet!AE590)),LEN(Spreadsheet!AE590)&lt;=100))</f>
        <v>1</v>
      </c>
      <c r="BI590" s="5" t="b">
        <f t="array" ref="BI590">IF(ISBLANK(Spreadsheet!AF590),TRUE,ISNUMBER(MATCH(TRUE,EXACT(Spreadsheet!AF590,CobraShortReasons),0)))</f>
        <v>1</v>
      </c>
      <c r="BJ590" s="5" t="b">
        <f ca="1">IF(ISERROR(DATEVALUE(TEXT(Spreadsheet!AG590,"mm/dd/yyyy")) &gt; TODAY()),IF(ISBLANK(Spreadsheet!AG590),TRUE,FALSE),IF(DATEVALUE(TEXT(Spreadsheet!AG590,"mm/dd/yyyy")) &gt; TODAY(),FALSE,TRUE))</f>
        <v>1</v>
      </c>
      <c r="BK590" s="5" t="b">
        <f>OR(ISBLANK(Spreadsheet!AH590),LEN(Spreadsheet!AH590)&lt;=25)</f>
        <v>1</v>
      </c>
      <c r="BL590" s="5" t="b">
        <f t="array" aca="1" ref="BL590" ca="1">IF(ISBLANK(Spreadsheet!AI590),TRUE,ISNUMBER(MATCH(TRUE,EXACT(Spreadsheet!AI590,INDIRECT(Spreadsheet!$D$2)),0)))</f>
        <v>1</v>
      </c>
      <c r="BM590" s="5" t="b">
        <f t="array" aca="1" ref="BM590" ca="1">IF(ISBLANK(Spreadsheet!AJ590),TRUE,ISNUMBER(MATCH(TRUE,EXACT(Spreadsheet!AJ590,INDIRECT(Spreadsheet!BJ590)),0)))</f>
        <v>1</v>
      </c>
      <c r="BN590" s="5" t="b">
        <f t="array" ref="BN590">IF(ISBLANK(Spreadsheet!AK590),TRUE,ISNUMBER(MATCH(TRUE,EXACT(Spreadsheet!AK590,DentalPlans),0)))</f>
        <v>1</v>
      </c>
      <c r="BO590" s="5" t="b">
        <f t="array" aca="1" ref="BO590" ca="1">IF(ISBLANK(Spreadsheet!AL590),TRUE,ISNUMBER(MATCH(TRUE,EXACT(Spreadsheet!AL590,INDIRECT(Spreadsheet!BK590)),0)))</f>
        <v>1</v>
      </c>
      <c r="BP590" s="5" t="b">
        <f t="array" ref="BP590">IF(ISBLANK(Spreadsheet!AM590),TRUE,ISNUMBER(MATCH(TRUE,EXACT(Spreadsheet!AM590,VisionPlans),0)))</f>
        <v>1</v>
      </c>
      <c r="BQ590" s="5" t="b">
        <f t="array" aca="1" ref="BQ590" ca="1">IF(ISBLANK(Spreadsheet!AN590),TRUE,ISNUMBER(MATCH(TRUE,EXACT(Spreadsheet!AN590,INDIRECT(Spreadsheet!BL590)),0)))</f>
        <v>1</v>
      </c>
      <c r="BR590" s="5" t="b">
        <f t="array" ref="BR590">IF(ISBLANK(Spreadsheet!AO590),TRUE,ISNUMBER(MATCH(TRUE,EXACT(Spreadsheet!AO590,LifeBenefitClasses),0)))</f>
        <v>1</v>
      </c>
      <c r="BS590" s="5" t="b">
        <f>IF(OR(ISBLANK(Spreadsheet!AO590), Spreadsheet!AO590="Waive"),IF(ISBLANK(Spreadsheet!AP590),TRUE,FALSE),IF(OR(AND(NOT(ISBLANK(Spreadsheet!AO590)),ISBLANK(Spreadsheet!AP590)),NOT(ISNUMBER(VALUE(Spreadsheet!AP590)))),FALSE,IF(OR(AND(Spreadsheet!AP590&lt;6,MOD(Spreadsheet!AP590*10,5)=0), MOD(Spreadsheet!AP590,5000)=0),TRUE,FALSE)))</f>
        <v>1</v>
      </c>
      <c r="BT590" s="5" t="b">
        <f t="array" ref="BT590">IF(ISBLANK(Spreadsheet!AQ590),TRUE,ISNUMBER(MATCH(TRUE,EXACT(Spreadsheet!AQ590,EnrollWaive),0)))</f>
        <v>1</v>
      </c>
      <c r="BU590" s="5" t="b">
        <f t="array" ref="BU590">IF(ISBLANK(Spreadsheet!AR590),TRUE,ISNUMBER(MATCH(TRUE,EXACT(Spreadsheet!AR590,LifeBenefitClasses),0)))</f>
        <v>1</v>
      </c>
      <c r="BV590" s="5" t="b">
        <f>IF(OR(ISBLANK(Spreadsheet!AR590), Spreadsheet!AR590="Waive"),IF(ISBLANK(Spreadsheet!AS590),TRUE,FALSE),IF(OR(AND(NOT(ISBLANK(Spreadsheet!AR590)),ISBLANK(Spreadsheet!AS590)),NOT(ISNUMBER(VALUE(Spreadsheet!AS590)))),FALSE,IF(OR(AND(Spreadsheet!AS590&lt;6,MOD(Spreadsheet!AS590*10,5)=0), MOD(Spreadsheet!AS590,10000)=0),TRUE,FALSE)))</f>
        <v>1</v>
      </c>
      <c r="BW590" s="5" t="b">
        <f t="array" ref="BW590">IF(ISBLANK(Spreadsheet!AT590),TRUE,ISNUMBER(MATCH(TRUE,EXACT(Spreadsheet!AT590,LifeBenefitClasses),0)))</f>
        <v>1</v>
      </c>
      <c r="BX590" s="5" t="b">
        <f>IF(OR(ISBLANK(Spreadsheet!AT590), Spreadsheet!AT590="Waive"),IF(ISBLANK(Spreadsheet!AU590),TRUE,FALSE),IF(OR(AND(NOT(ISBLANK(Spreadsheet!AT590)),ISBLANK(Spreadsheet!AU590)),NOT(ISNUMBER(VALUE(Spreadsheet!AU590)))),FALSE,IF(AND(NOT(OR(ISBLANK(Spreadsheet!AT590),Spreadsheet!AT590="Waive")),NOT(OR(ISBLANK(Spreadsheet!AR590),Spreadsheet!AR590="Waive")),MOD(Spreadsheet!AU590,5000)=0, Spreadsheet!AU590&lt;=(Spreadsheet!AS590*0.5)),TRUE,FALSE)))</f>
        <v>1</v>
      </c>
      <c r="BY590" s="5" t="b">
        <f t="array" ref="BY590">IF(ISBLANK(Spreadsheet!AV590),TRUE,ISNUMBER(MATCH(TRUE,EXACT(Spreadsheet!AV590,EnrollWaive),0)))</f>
        <v>1</v>
      </c>
      <c r="BZ590" s="5" t="b">
        <f t="array" ref="BZ590">IF(ISBLANK(Spreadsheet!AW590),TRUE,ISNUMBER(MATCH(TRUE,EXACT(Spreadsheet!AW590,LifeBenefitClasses),0)))</f>
        <v>1</v>
      </c>
      <c r="CA590" s="5" t="b">
        <f t="array" ref="CA590">IF(ISBLANK(Spreadsheet!AX590),TRUE,ISNUMBER(MATCH(TRUE,EXACT(Spreadsheet!AX590,LifeBenefitClasses),0)))</f>
        <v>1</v>
      </c>
      <c r="CB590" s="5" t="b">
        <f t="array" ref="CB590">IF(ISBLANK(Spreadsheet!AY590),TRUE,ISNUMBER(MATCH(TRUE,EXACT(Spreadsheet!AY590,LifeBenefitClasses),0)))</f>
        <v>1</v>
      </c>
      <c r="CC590" s="5" t="b">
        <f t="array" ref="CC590">IF(ISBLANK(Spreadsheet!AZ590),TRUE,ISNUMBER(MATCH(TRUE,EXACT(Spreadsheet!AZ590,LifeBenefitClasses),0)))</f>
        <v>1</v>
      </c>
      <c r="CD590" s="5" t="b">
        <f t="array" ref="CD590">IF(ISBLANK(Spreadsheet!BA590),TRUE,ISNUMBER(MATCH(TRUE,EXACT(Spreadsheet!BA590,LifeBenefitClasses),0)))</f>
        <v>1</v>
      </c>
      <c r="CE590" s="5" t="b">
        <f>IF(OR(ISBLANK(Spreadsheet!BA590), Spreadsheet!BA590="Waive"),IF(ISBLANK(Spreadsheet!BB590),TRUE,FALSE),IF(OR(AND(NOT(ISBLANK(Spreadsheet!BA590)),ISBLANK(Spreadsheet!BB590)),NOT(ISNUMBER(VALUE(Spreadsheet!BB590))),ISBLANK(Spreadsheet!BC590),NOT(ISNUMBER(VALUE(Spreadsheet!BC590)))),FALSE,IF(AND(Spreadsheet!BB590&gt;=50000,Spreadsheet!BB590&lt;=250000,MOD(Spreadsheet!BB590,10000)=0,Spreadsheet!BB590&lt;=(10*Spreadsheet!BC590)),TRUE,FALSE)))</f>
        <v>1</v>
      </c>
      <c r="CF590" s="5" t="b">
        <f>IF(NOT(ISBLANK(Spreadsheet!BC590)),AND(ISNUMBER(VALUE(Spreadsheet!BC590)),Spreadsheet!BC590&gt;0),AND(OR(ISBLANK(Spreadsheet!AO590),Spreadsheet!AO590="Waive",AND(NOT(OR(ISBLANK(Spreadsheet!AO590),Spreadsheet!AO590="Waive")),Spreadsheet!AP590&gt;=6)),OR(ISBLANK(Spreadsheet!AR590),AND(NOT(OR(ISBLANK(Spreadsheet!AR590),Spreadsheet!AR590="Waive")),Spreadsheet!AS590&gt;=6)),OR(ISBLANK(Spreadsheet!AW590)),OR(ISBLANK(Spreadsheet!AX590)),OR(ISBLANK(Spreadsheet!AY590)),OR(ISBLANK(Spreadsheet!AZ590)),OR(ISBLANK(Spreadsheet!BA590),Spreadsheet!BA590="Waive")))</f>
        <v>1</v>
      </c>
      <c r="CG590" s="5" t="b">
        <f t="shared" ca="1" si="43"/>
        <v>1</v>
      </c>
    </row>
    <row r="591" spans="8:85" x14ac:dyDescent="0.3">
      <c r="H591" s="5">
        <f t="shared" ca="1" si="40"/>
        <v>2</v>
      </c>
      <c r="I591" s="5" t="str">
        <f t="shared" ca="1" si="42"/>
        <v/>
      </c>
      <c r="J591" s="5" t="str">
        <f>IF(AND(NOT(ISBLANK(Spreadsheet!C591)),ISBLANK(Spreadsheet!D591)),Spreadsheet!F591&amp;" "&amp;Spreadsheet!H591,"")</f>
        <v/>
      </c>
      <c r="K591" s="5">
        <f>IF(AND(NOT(ISBLANK(Spreadsheet!C591)),ISBLANK(Spreadsheet!D591)),COUNTIFS(Spreadsheet!E592:E$786,"=Child",Spreadsheet!C592:C$786, "="&amp;Spreadsheet!C591) + COUNTIFS(Spreadsheet!E592:E$786,"=Step-child",Spreadsheet!C592:C$786, "="&amp;Spreadsheet!C591),0)</f>
        <v>0</v>
      </c>
      <c r="L591" s="5">
        <f>IF(NOT(ISBLANK(J591)),COUNTIFS(Spreadsheet!E592:E$786,"=Wife",Spreadsheet!C592:C$786, "="&amp;Spreadsheet!C591) + COUNTIFS(Spreadsheet!E592:E$786,"=Husband",Spreadsheet!C592:C$786, "="&amp;Spreadsheet!C591),0)</f>
        <v>0</v>
      </c>
      <c r="M591" s="5">
        <f>IF(NOT(ISBLANK(Spreadsheet!AJ591)),VLOOKUP(Spreadsheet!AJ591,'Drop Downs'!$P$2:$R$16,3,FALSE),0)</f>
        <v>0</v>
      </c>
      <c r="N591" s="5">
        <f>IF(NOT(ISBLANK(Spreadsheet!AJ591)), VLOOKUP(Spreadsheet!AJ591,'Drop Downs'!$P$2:$R$16,2,FALSE),0)</f>
        <v>0</v>
      </c>
      <c r="O591" s="5">
        <f>IF(NOT(ISBLANK(Spreadsheet!AL591)),VLOOKUP(Spreadsheet!AL591,'Drop Downs'!$P$2:$R$16,3,FALSE), 0)</f>
        <v>0</v>
      </c>
      <c r="P591" s="5">
        <f>IF(NOT(ISBLANK(Spreadsheet!AL591)),VLOOKUP(Spreadsheet!AL591,'Drop Downs'!$P$2:$R$16,2,FALSE),0)</f>
        <v>0</v>
      </c>
      <c r="Q591" s="5">
        <f>IF(NOT(ISBLANK(Spreadsheet!AN591)),VLOOKUP(Spreadsheet!AN591,'Drop Downs'!$P$2:$R$16,3,FALSE),0)</f>
        <v>0</v>
      </c>
      <c r="R591" s="5">
        <f>IF(NOT(ISBLANK(Spreadsheet!AN591)),VLOOKUP(Spreadsheet!AN591,'Drop Downs'!$P$2:$R$16,2,FALSE),0)</f>
        <v>0</v>
      </c>
      <c r="S591" s="5" t="str">
        <f>IF(OR(M591&gt;K591,N591&gt;L591,O591&gt;K591, Q591&gt;K591,N591&gt;L591, P591&gt;L591, R591&gt;L591),"Member currently has a coverage election over what he/she needs.  Please add more dependents or adjust the coverage election.","")&amp;(IF(AND(NOT(ISBLANK(Spreadsheet!C591)),NOT(ISBLANK(Spreadsheet!D591)),ISBLANK(Spreadsheet!E591)),"Dependent lacks a relationship to member.Please select one from the drop-down.",""))</f>
        <v/>
      </c>
      <c r="T591" s="5" t="b">
        <f t="shared" si="41"/>
        <v>1</v>
      </c>
      <c r="U591" s="5" t="b">
        <f>OR(ISBLANK(Spreadsheet!C591),IF(NOT(ISBLANK(Spreadsheet!D591)),NOT(ISBLANK(Spreadsheet!E591)),TRUE))</f>
        <v>1</v>
      </c>
      <c r="V591" s="5" t="b">
        <f>OR(ISBLANK(Spreadsheet!C591), NOT(ISBLANK(Spreadsheet!I591)))</f>
        <v>1</v>
      </c>
      <c r="W591" s="5" t="b">
        <f>OR(ISBLANK(Spreadsheet!D591),NOT(ISBLANK(Spreadsheet!C591)))</f>
        <v>1</v>
      </c>
      <c r="X591" s="155" t="str">
        <f>REPT("0",MIN(FIND({1,2,3,4,5,6,7,8,9},Spreadsheet!C591&amp;"123456789"))-1)&amp;IF(ISBLANK(Spreadsheet!C591),"",SUMPRODUCT(MID(0&amp;Spreadsheet!C591,LARGE(INDEX(ISNUMBER(--MID(Spreadsheet!C591,ROW($1:$225),1))*
 ROW($1:$225),0),ROW($1:$225))+1,1)*10^ROW($1:$225)/10))</f>
        <v/>
      </c>
      <c r="Y591" s="5" t="b">
        <f>IF(NOT(ISBLANK(Spreadsheet!C591)),IF(AND(ISNUMBER(VALUE(Spreadsheet!C591)), LEN(Spreadsheet!C591)=9),TRUE,FALSE),TRUE)</f>
        <v>1</v>
      </c>
      <c r="Z591" s="155" t="str">
        <f>REPT("0",MIN(FIND({1,2,3,4,5,6,7,8,9},Spreadsheet!D591&amp;"123456789"))-1)&amp;IF(ISBLANK(Spreadsheet!D591),"",SUMPRODUCT(MID(0&amp;Spreadsheet!D591,LARGE(INDEX(ISNUMBER(--MID(Spreadsheet!D591,ROW($1:$225),1))*
 ROW($1:$225),0),ROW($1:$225))+1,1)*10^ROW($1:$225)/10))</f>
        <v/>
      </c>
      <c r="AA591" s="5" t="b">
        <f>IF(AND(NOT(ISBLANK(Spreadsheet!D591)),NOT(ISBLANK(Spreadsheet!C591))),IF(AND(ISNUMBER(VALUE(Spreadsheet!D591)), LEN(Spreadsheet!D591)=9),TRUE,FALSE),IF(AND(NOT(ISBLANK(Spreadsheet!D591)),ISBLANK(Spreadsheet!C591)),FALSE,TRUE))</f>
        <v>1</v>
      </c>
      <c r="AB591" s="5" t="b">
        <f>OR(ISBLANK(Spreadsheet!Y591),IF(NOT(ISBLANK(Spreadsheet!Y591)),LEN(Spreadsheet!Y591)=10,ISNUMBER(VALUE(Spreadsheet!Y591))))</f>
        <v>1</v>
      </c>
      <c r="AC591" s="5" t="b">
        <f>OR(ISBLANK(Spreadsheet!AI591), AND(NOT(ISBLANK(Spreadsheet!AJ591)), NOT(ISNUMBER(SEARCH("Waive",Spreadsheet!AJ591)))))</f>
        <v>1</v>
      </c>
      <c r="AD591" s="5" t="b">
        <f>OR(ISBLANK(Spreadsheet!AK591), AND(NOT(ISBLANK(Spreadsheet!AL591)), NOT(ISNUMBER(SEARCH("Waive",Spreadsheet!AL591)))))</f>
        <v>1</v>
      </c>
      <c r="AE591" s="5" t="b">
        <f>OR(ISBLANK(Spreadsheet!AM591), AND(NOT(ISBLANK(Spreadsheet!AN591)), NOT(ISNUMBER(SEARCH("Waive", Spreadsheet!AN591)))))</f>
        <v>1</v>
      </c>
      <c r="AF591" s="5" t="b">
        <f>OR(ISBLANK(Spreadsheet!C591), NOT(ISBLANK(Spreadsheet!D591)),NOT(ISBLANK(Spreadsheet!L591)))</f>
        <v>1</v>
      </c>
      <c r="AG591" s="5" t="b">
        <f>IF(AND(NOT(ISBLANK(Spreadsheet!C591)), NOT(ISBLANK(Spreadsheet!D591)),Spreadsheet!C591&lt;&gt;Spreadsheet!D591),IF(ISERROR(VLOOKUP(Spreadsheet!C591, Spreadsheet!$C$6:'Spreadsheet'!$C590,1,FALSE)), FALSE, TRUE),TRUE)</f>
        <v>1</v>
      </c>
      <c r="AH591" s="5" t="b">
        <f>Spreadsheet!$B$2=Spreadsheet!AD591</f>
        <v>1</v>
      </c>
      <c r="AI591" s="5" t="b">
        <f>IF(ISBLANK(Spreadsheet!G591),TRUE,IF(OR(LEN(Spreadsheet!G591)&gt;1,ISNUMBER(VALUE(Spreadsheet!G591))),FALSE,TRUE))</f>
        <v>1</v>
      </c>
      <c r="AJ591" s="5" t="b">
        <f>OR(ISBLANK(Spreadsheet!C591), NOT(ISBLANK(Spreadsheet!B591)), NOT(ISBLANK(Spreadsheet!D591)))</f>
        <v>1</v>
      </c>
      <c r="AK591" s="5" t="b">
        <f t="array" ref="AK591">IF(OR(AND(ISBLANK(Spreadsheet!E591),ISBLANK(Spreadsheet!D591),NOT(ISBLANK(Spreadsheet!C591))),AND(ISBLANK(Spreadsheet!E591),ISBLANK(Spreadsheet!D591),ISBLANK(Spreadsheet!C591))),TRUE,ISNUMBER(MATCH(TRUE,EXACT(Spreadsheet!E591,Relationships),0)))</f>
        <v>1</v>
      </c>
      <c r="AL591" s="5" t="b">
        <f>IF(NOT(ISBLANK(Spreadsheet!C591)),IF(OR(ISBLANK(Spreadsheet!F591),LEN(Spreadsheet!F591)&gt;40),FALSE,TRUE),TRUE)</f>
        <v>1</v>
      </c>
      <c r="AM591" s="5" t="b">
        <f>IF(NOT(ISBLANK(Spreadsheet!C591)),IF(OR(ISBLANK(Spreadsheet!H591),LEN(Spreadsheet!H591)&gt;40),FALSE,TRUE),TRUE)</f>
        <v>1</v>
      </c>
      <c r="AN591" s="5" t="b">
        <f t="array" ref="AN591">IF(ISBLANK(Spreadsheet!I591),TRUE,ISNUMBER(MATCH(TRUE,EXACT(Spreadsheet!I591,GenderValues),0)))</f>
        <v>1</v>
      </c>
      <c r="AO591" s="5" t="b">
        <f ca="1">IF(ISERROR(DATEVALUE(TEXT(Spreadsheet!J591,"mm/dd/yyyy")) &gt; TODAY()),IF(AND(ISBLANK(Spreadsheet!J591),ISBLANK(Spreadsheet!C591)),TRUE,FALSE),IF(DATEVALUE(TEXT(Spreadsheet!J591,"mm/dd/yyyy")) &gt; TODAY(),FALSE,TRUE))</f>
        <v>1</v>
      </c>
      <c r="AP591" s="5" t="b">
        <f>OR(ISBLANK(Spreadsheet!K591),LEN(Spreadsheet!K591)&lt;=100)</f>
        <v>1</v>
      </c>
      <c r="AQ591" s="5" t="b">
        <f t="array" ref="AQ591">IF(OR(AND(ISBLANK(Spreadsheet!L591),ISBLANK(Spreadsheet!C591)),AND(NOT(ISBLANK(Spreadsheet!C591)),NOT(ISBLANK(Spreadsheet!D591)))),TRUE,ISNUMBER(MATCH(TRUE,EXACT(Spreadsheet!L591,MaritalStatus),0)))</f>
        <v>1</v>
      </c>
      <c r="AR591" s="5" t="b">
        <f ca="1">IF(ISERROR(DATEVALUE(TEXT(Spreadsheet!M591,"mm/dd/yyyy")) &gt; TODAY()),IF(ISBLANK(Spreadsheet!M591),TRUE,FALSE),IF(DATEVALUE(TEXT(Spreadsheet!M591,"mm/dd/yyyy")) &gt; TODAY(),FALSE,TRUE))</f>
        <v>1</v>
      </c>
      <c r="AS591" s="5" t="b">
        <f>OR(ISBLANK(Spreadsheet!N591),LEN(Spreadsheet!N591)&lt;=100)</f>
        <v>1</v>
      </c>
      <c r="AT591" s="5" t="b">
        <f>OR(ISBLANK(Spreadsheet!O591),UPPER(Spreadsheet!O591)="YES")</f>
        <v>1</v>
      </c>
      <c r="AU591" s="5" t="b">
        <f>OR(ISBLANK(Spreadsheet!P591),UPPER(Spreadsheet!P591)="YES")</f>
        <v>1</v>
      </c>
      <c r="AV591" s="5" t="b">
        <f t="array" ref="AV591">IF(ISBLANK(Spreadsheet!Q591),TRUE,ISNUMBER(MATCH(TRUE,EXACT(Spreadsheet!Q591,OnGroupsPriorIns),0)))</f>
        <v>1</v>
      </c>
      <c r="AW591" s="5" t="b">
        <f>OR(ISBLANK(Spreadsheet!R591),UPPER(Spreadsheet!R591)="YES")</f>
        <v>1</v>
      </c>
      <c r="AX591" s="5" t="b">
        <f>OR(ISBLANK(Spreadsheet!S591),UPPER(Spreadsheet!S591)="YES")</f>
        <v>1</v>
      </c>
      <c r="AY591" s="5" t="b">
        <f>OR(AND(ISBLANK(Spreadsheet!C591),LEN(Spreadsheet!T591)=0),AND(NOT(ISBLANK(Spreadsheet!C591)),LEN(Spreadsheet!T591)&gt;0,LEN(Spreadsheet!T591)&lt;=50))</f>
        <v>1</v>
      </c>
      <c r="AZ591" s="5" t="b">
        <f>OR(LEN(Spreadsheet!U591)=0,AND(LEN(Spreadsheet!U591)&gt;0,LEN(Spreadsheet!U591)&lt;=50))</f>
        <v>1</v>
      </c>
      <c r="BA591" s="5" t="b">
        <f>OR(AND(ISBLANK(Spreadsheet!C591),LEN(Spreadsheet!V591)=0),AND(NOT(ISBLANK(Spreadsheet!C591)),LEN(Spreadsheet!V591)&gt;0,LEN(Spreadsheet!V591)&lt;=50))</f>
        <v>1</v>
      </c>
      <c r="BB591" s="5" t="b">
        <f t="array" ref="BB591">IF(AND(ISBLANK(Spreadsheet!C591),LEN(Spreadsheet!W591)=0),TRUE,ISNUMBER(MATCH(TRUE,EXACT(Spreadsheet!W591,States),0)))</f>
        <v>1</v>
      </c>
      <c r="BC591" s="5" t="b">
        <f>OR(AND(ISBLANK(Spreadsheet!C591),LEN(Spreadsheet!X591)=0),AND(NOT(ISBLANK(Spreadsheet!C591)),LEN(Spreadsheet!X591)&gt;0,LEN(Spreadsheet!X591)=5,ISNUMBER(VALUE(Spreadsheet!X591))))</f>
        <v>1</v>
      </c>
      <c r="BD591" s="5" t="b">
        <f>OR(ISBLANK(Spreadsheet!Z591),LEN(Spreadsheet!Z591)&lt;=50)</f>
        <v>1</v>
      </c>
      <c r="BE591" s="5" t="b">
        <f>ISBLANK(Spreadsheet!AA591)</f>
        <v>1</v>
      </c>
      <c r="BF591" s="5" t="b">
        <f>ISBLANK(Spreadsheet!AB591)</f>
        <v>1</v>
      </c>
      <c r="BG591" s="5" t="b">
        <f>IF(ISERROR(DATEVALUE(TEXT(Spreadsheet!AC591,"mm/dd/yyyy")) &gt; DATEVALUE(TEXT(Spreadsheet!J591,"mm/dd/yyyy"))),IF(OR(AND(ISBLANK(Spreadsheet!AC591),ISBLANK(Spreadsheet!C591)),AND(NOT(ISBLANK(Spreadsheet!C591)),ISBLANK(Spreadsheet!AC591),NOT(ISBLANK(Spreadsheet!D591)))),TRUE,FALSE),IF(DATEVALUE(TEXT(Spreadsheet!AC591,"mm/dd/yyyy")) &gt; DATEVALUE(TEXT(Spreadsheet!J591,"mm/dd/yyyy")),TRUE,FALSE))</f>
        <v>1</v>
      </c>
      <c r="BH591" s="5" t="b">
        <f>OR(AND(ISBLANK(Spreadsheet!C591),ISBLANK(Spreadsheet!AE591)),AND(NOT(ISBLANK(Spreadsheet!C591)),NOT(ISBLANK(Spreadsheet!D591)),ISBLANK(Spreadsheet!AE591)),AND(NOT(ISBLANK(Spreadsheet!C591)),ISBLANK(Spreadsheet!D591),NOT(ISBLANK(Spreadsheet!AE591)),LEN(Spreadsheet!AE591)&lt;=100))</f>
        <v>1</v>
      </c>
      <c r="BI591" s="5" t="b">
        <f t="array" ref="BI591">IF(ISBLANK(Spreadsheet!AF591),TRUE,ISNUMBER(MATCH(TRUE,EXACT(Spreadsheet!AF591,CobraShortReasons),0)))</f>
        <v>1</v>
      </c>
      <c r="BJ591" s="5" t="b">
        <f ca="1">IF(ISERROR(DATEVALUE(TEXT(Spreadsheet!AG591,"mm/dd/yyyy")) &gt; TODAY()),IF(ISBLANK(Spreadsheet!AG591),TRUE,FALSE),IF(DATEVALUE(TEXT(Spreadsheet!AG591,"mm/dd/yyyy")) &gt; TODAY(),FALSE,TRUE))</f>
        <v>1</v>
      </c>
      <c r="BK591" s="5" t="b">
        <f>OR(ISBLANK(Spreadsheet!AH591),LEN(Spreadsheet!AH591)&lt;=25)</f>
        <v>1</v>
      </c>
      <c r="BL591" s="5" t="b">
        <f t="array" aca="1" ref="BL591" ca="1">IF(ISBLANK(Spreadsheet!AI591),TRUE,ISNUMBER(MATCH(TRUE,EXACT(Spreadsheet!AI591,INDIRECT(Spreadsheet!$D$2)),0)))</f>
        <v>1</v>
      </c>
      <c r="BM591" s="5" t="b">
        <f t="array" aca="1" ref="BM591" ca="1">IF(ISBLANK(Spreadsheet!AJ591),TRUE,ISNUMBER(MATCH(TRUE,EXACT(Spreadsheet!AJ591,INDIRECT(Spreadsheet!BJ591)),0)))</f>
        <v>1</v>
      </c>
      <c r="BN591" s="5" t="b">
        <f t="array" ref="BN591">IF(ISBLANK(Spreadsheet!AK591),TRUE,ISNUMBER(MATCH(TRUE,EXACT(Spreadsheet!AK591,DentalPlans),0)))</f>
        <v>1</v>
      </c>
      <c r="BO591" s="5" t="b">
        <f t="array" aca="1" ref="BO591" ca="1">IF(ISBLANK(Spreadsheet!AL591),TRUE,ISNUMBER(MATCH(TRUE,EXACT(Spreadsheet!AL591,INDIRECT(Spreadsheet!BK591)),0)))</f>
        <v>1</v>
      </c>
      <c r="BP591" s="5" t="b">
        <f t="array" ref="BP591">IF(ISBLANK(Spreadsheet!AM591),TRUE,ISNUMBER(MATCH(TRUE,EXACT(Spreadsheet!AM591,VisionPlans),0)))</f>
        <v>1</v>
      </c>
      <c r="BQ591" s="5" t="b">
        <f t="array" aca="1" ref="BQ591" ca="1">IF(ISBLANK(Spreadsheet!AN591),TRUE,ISNUMBER(MATCH(TRUE,EXACT(Spreadsheet!AN591,INDIRECT(Spreadsheet!BL591)),0)))</f>
        <v>1</v>
      </c>
      <c r="BR591" s="5" t="b">
        <f t="array" ref="BR591">IF(ISBLANK(Spreadsheet!AO591),TRUE,ISNUMBER(MATCH(TRUE,EXACT(Spreadsheet!AO591,LifeBenefitClasses),0)))</f>
        <v>1</v>
      </c>
      <c r="BS591" s="5" t="b">
        <f>IF(OR(ISBLANK(Spreadsheet!AO591), Spreadsheet!AO591="Waive"),IF(ISBLANK(Spreadsheet!AP591),TRUE,FALSE),IF(OR(AND(NOT(ISBLANK(Spreadsheet!AO591)),ISBLANK(Spreadsheet!AP591)),NOT(ISNUMBER(VALUE(Spreadsheet!AP591)))),FALSE,IF(OR(AND(Spreadsheet!AP591&lt;6,MOD(Spreadsheet!AP591*10,5)=0), MOD(Spreadsheet!AP591,5000)=0),TRUE,FALSE)))</f>
        <v>1</v>
      </c>
      <c r="BT591" s="5" t="b">
        <f t="array" ref="BT591">IF(ISBLANK(Spreadsheet!AQ591),TRUE,ISNUMBER(MATCH(TRUE,EXACT(Spreadsheet!AQ591,EnrollWaive),0)))</f>
        <v>1</v>
      </c>
      <c r="BU591" s="5" t="b">
        <f t="array" ref="BU591">IF(ISBLANK(Spreadsheet!AR591),TRUE,ISNUMBER(MATCH(TRUE,EXACT(Spreadsheet!AR591,LifeBenefitClasses),0)))</f>
        <v>1</v>
      </c>
      <c r="BV591" s="5" t="b">
        <f>IF(OR(ISBLANK(Spreadsheet!AR591), Spreadsheet!AR591="Waive"),IF(ISBLANK(Spreadsheet!AS591),TRUE,FALSE),IF(OR(AND(NOT(ISBLANK(Spreadsheet!AR591)),ISBLANK(Spreadsheet!AS591)),NOT(ISNUMBER(VALUE(Spreadsheet!AS591)))),FALSE,IF(OR(AND(Spreadsheet!AS591&lt;6,MOD(Spreadsheet!AS591*10,5)=0), MOD(Spreadsheet!AS591,10000)=0),TRUE,FALSE)))</f>
        <v>1</v>
      </c>
      <c r="BW591" s="5" t="b">
        <f t="array" ref="BW591">IF(ISBLANK(Spreadsheet!AT591),TRUE,ISNUMBER(MATCH(TRUE,EXACT(Spreadsheet!AT591,LifeBenefitClasses),0)))</f>
        <v>1</v>
      </c>
      <c r="BX591" s="5" t="b">
        <f>IF(OR(ISBLANK(Spreadsheet!AT591), Spreadsheet!AT591="Waive"),IF(ISBLANK(Spreadsheet!AU591),TRUE,FALSE),IF(OR(AND(NOT(ISBLANK(Spreadsheet!AT591)),ISBLANK(Spreadsheet!AU591)),NOT(ISNUMBER(VALUE(Spreadsheet!AU591)))),FALSE,IF(AND(NOT(OR(ISBLANK(Spreadsheet!AT591),Spreadsheet!AT591="Waive")),NOT(OR(ISBLANK(Spreadsheet!AR591),Spreadsheet!AR591="Waive")),MOD(Spreadsheet!AU591,5000)=0, Spreadsheet!AU591&lt;=(Spreadsheet!AS591*0.5)),TRUE,FALSE)))</f>
        <v>1</v>
      </c>
      <c r="BY591" s="5" t="b">
        <f t="array" ref="BY591">IF(ISBLANK(Spreadsheet!AV591),TRUE,ISNUMBER(MATCH(TRUE,EXACT(Spreadsheet!AV591,EnrollWaive),0)))</f>
        <v>1</v>
      </c>
      <c r="BZ591" s="5" t="b">
        <f t="array" ref="BZ591">IF(ISBLANK(Spreadsheet!AW591),TRUE,ISNUMBER(MATCH(TRUE,EXACT(Spreadsheet!AW591,LifeBenefitClasses),0)))</f>
        <v>1</v>
      </c>
      <c r="CA591" s="5" t="b">
        <f t="array" ref="CA591">IF(ISBLANK(Spreadsheet!AX591),TRUE,ISNUMBER(MATCH(TRUE,EXACT(Spreadsheet!AX591,LifeBenefitClasses),0)))</f>
        <v>1</v>
      </c>
      <c r="CB591" s="5" t="b">
        <f t="array" ref="CB591">IF(ISBLANK(Spreadsheet!AY591),TRUE,ISNUMBER(MATCH(TRUE,EXACT(Spreadsheet!AY591,LifeBenefitClasses),0)))</f>
        <v>1</v>
      </c>
      <c r="CC591" s="5" t="b">
        <f t="array" ref="CC591">IF(ISBLANK(Spreadsheet!AZ591),TRUE,ISNUMBER(MATCH(TRUE,EXACT(Spreadsheet!AZ591,LifeBenefitClasses),0)))</f>
        <v>1</v>
      </c>
      <c r="CD591" s="5" t="b">
        <f t="array" ref="CD591">IF(ISBLANK(Spreadsheet!BA591),TRUE,ISNUMBER(MATCH(TRUE,EXACT(Spreadsheet!BA591,LifeBenefitClasses),0)))</f>
        <v>1</v>
      </c>
      <c r="CE591" s="5" t="b">
        <f>IF(OR(ISBLANK(Spreadsheet!BA591), Spreadsheet!BA591="Waive"),IF(ISBLANK(Spreadsheet!BB591),TRUE,FALSE),IF(OR(AND(NOT(ISBLANK(Spreadsheet!BA591)),ISBLANK(Spreadsheet!BB591)),NOT(ISNUMBER(VALUE(Spreadsheet!BB591))),ISBLANK(Spreadsheet!BC591),NOT(ISNUMBER(VALUE(Spreadsheet!BC591)))),FALSE,IF(AND(Spreadsheet!BB591&gt;=50000,Spreadsheet!BB591&lt;=250000,MOD(Spreadsheet!BB591,10000)=0,Spreadsheet!BB591&lt;=(10*Spreadsheet!BC591)),TRUE,FALSE)))</f>
        <v>1</v>
      </c>
      <c r="CF591" s="5" t="b">
        <f>IF(NOT(ISBLANK(Spreadsheet!BC591)),AND(ISNUMBER(VALUE(Spreadsheet!BC591)),Spreadsheet!BC591&gt;0),AND(OR(ISBLANK(Spreadsheet!AO591),Spreadsheet!AO591="Waive",AND(NOT(OR(ISBLANK(Spreadsheet!AO591),Spreadsheet!AO591="Waive")),Spreadsheet!AP591&gt;=6)),OR(ISBLANK(Spreadsheet!AR591),AND(NOT(OR(ISBLANK(Spreadsheet!AR591),Spreadsheet!AR591="Waive")),Spreadsheet!AS591&gt;=6)),OR(ISBLANK(Spreadsheet!AW591)),OR(ISBLANK(Spreadsheet!AX591)),OR(ISBLANK(Spreadsheet!AY591)),OR(ISBLANK(Spreadsheet!AZ591)),OR(ISBLANK(Spreadsheet!BA591),Spreadsheet!BA591="Waive")))</f>
        <v>1</v>
      </c>
      <c r="CG591" s="5" t="b">
        <f t="shared" ca="1" si="43"/>
        <v>1</v>
      </c>
    </row>
    <row r="592" spans="8:85" x14ac:dyDescent="0.3">
      <c r="H592" s="5">
        <f t="shared" ref="H592:H655" ca="1" si="44">IF(AND(T592,U592,V592,W592,Y592,AA592,AB592,AC592,AD592,AE592,AF592,AG592,AH592,AI592,AJ592,AK592,AL592,AM592,AN592,AO592,AP592,AQ592,AR592,AS592,AT592,AU592,AV592,AW592,AX592,AY592,AZ592,BA592,BB592,BC592,BD592,BE592,BF592,BG592,BH592,BI592,BJ592,BK592,BL592,BM592,BN592,BO592,BP592,BQ592,BR592,BS592,BT592,BU592,BV592,BW592,BX592,BY592,BZ592,CA592,CB592,CC592,CD592,CE592,CF592),2,0)</f>
        <v>2</v>
      </c>
      <c r="I592" s="5" t="str">
        <f t="shared" ca="1" si="42"/>
        <v/>
      </c>
      <c r="J592" s="5" t="str">
        <f>IF(AND(NOT(ISBLANK(Spreadsheet!C592)),ISBLANK(Spreadsheet!D592)),Spreadsheet!F592&amp;" "&amp;Spreadsheet!H592,"")</f>
        <v/>
      </c>
      <c r="K592" s="5">
        <f>IF(AND(NOT(ISBLANK(Spreadsheet!C592)),ISBLANK(Spreadsheet!D592)),COUNTIFS(Spreadsheet!E593:E$786,"=Child",Spreadsheet!C593:C$786, "="&amp;Spreadsheet!C592) + COUNTIFS(Spreadsheet!E593:E$786,"=Step-child",Spreadsheet!C593:C$786, "="&amp;Spreadsheet!C592),0)</f>
        <v>0</v>
      </c>
      <c r="L592" s="5">
        <f>IF(NOT(ISBLANK(J592)),COUNTIFS(Spreadsheet!E593:E$786,"=Wife",Spreadsheet!C593:C$786, "="&amp;Spreadsheet!C592) + COUNTIFS(Spreadsheet!E593:E$786,"=Husband",Spreadsheet!C593:C$786, "="&amp;Spreadsheet!C592),0)</f>
        <v>0</v>
      </c>
      <c r="M592" s="5">
        <f>IF(NOT(ISBLANK(Spreadsheet!AJ592)),VLOOKUP(Spreadsheet!AJ592,'Drop Downs'!$P$2:$R$16,3,FALSE),0)</f>
        <v>0</v>
      </c>
      <c r="N592" s="5">
        <f>IF(NOT(ISBLANK(Spreadsheet!AJ592)), VLOOKUP(Spreadsheet!AJ592,'Drop Downs'!$P$2:$R$16,2,FALSE),0)</f>
        <v>0</v>
      </c>
      <c r="O592" s="5">
        <f>IF(NOT(ISBLANK(Spreadsheet!AL592)),VLOOKUP(Spreadsheet!AL592,'Drop Downs'!$P$2:$R$16,3,FALSE), 0)</f>
        <v>0</v>
      </c>
      <c r="P592" s="5">
        <f>IF(NOT(ISBLANK(Spreadsheet!AL592)),VLOOKUP(Spreadsheet!AL592,'Drop Downs'!$P$2:$R$16,2,FALSE),0)</f>
        <v>0</v>
      </c>
      <c r="Q592" s="5">
        <f>IF(NOT(ISBLANK(Spreadsheet!AN592)),VLOOKUP(Spreadsheet!AN592,'Drop Downs'!$P$2:$R$16,3,FALSE),0)</f>
        <v>0</v>
      </c>
      <c r="R592" s="5">
        <f>IF(NOT(ISBLANK(Spreadsheet!AN592)),VLOOKUP(Spreadsheet!AN592,'Drop Downs'!$P$2:$R$16,2,FALSE),0)</f>
        <v>0</v>
      </c>
      <c r="S592" s="5" t="str">
        <f>IF(OR(M592&gt;K592,N592&gt;L592,O592&gt;K592, Q592&gt;K592,N592&gt;L592, P592&gt;L592, R592&gt;L592),"Member currently has a coverage election over what he/she needs.  Please add more dependents or adjust the coverage election.","")&amp;(IF(AND(NOT(ISBLANK(Spreadsheet!C592)),NOT(ISBLANK(Spreadsheet!D592)),ISBLANK(Spreadsheet!E592)),"Dependent lacks a relationship to member.Please select one from the drop-down.",""))</f>
        <v/>
      </c>
      <c r="T592" s="5" t="b">
        <f t="shared" ref="T592:T655" si="45">AND(M592&lt;=K592,O592&lt;=K592,Q592&lt;=K592,N592&lt;=L592,P592&lt;=L592,R592&lt;=L592)</f>
        <v>1</v>
      </c>
      <c r="U592" s="5" t="b">
        <f>OR(ISBLANK(Spreadsheet!C592),IF(NOT(ISBLANK(Spreadsheet!D592)),NOT(ISBLANK(Spreadsheet!E592)),TRUE))</f>
        <v>1</v>
      </c>
      <c r="V592" s="5" t="b">
        <f>OR(ISBLANK(Spreadsheet!C592), NOT(ISBLANK(Spreadsheet!I592)))</f>
        <v>1</v>
      </c>
      <c r="W592" s="5" t="b">
        <f>OR(ISBLANK(Spreadsheet!D592),NOT(ISBLANK(Spreadsheet!C592)))</f>
        <v>1</v>
      </c>
      <c r="X592" s="155" t="str">
        <f>REPT("0",MIN(FIND({1,2,3,4,5,6,7,8,9},Spreadsheet!C592&amp;"123456789"))-1)&amp;IF(ISBLANK(Spreadsheet!C592),"",SUMPRODUCT(MID(0&amp;Spreadsheet!C592,LARGE(INDEX(ISNUMBER(--MID(Spreadsheet!C592,ROW($1:$225),1))*
 ROW($1:$225),0),ROW($1:$225))+1,1)*10^ROW($1:$225)/10))</f>
        <v/>
      </c>
      <c r="Y592" s="5" t="b">
        <f>IF(NOT(ISBLANK(Spreadsheet!C592)),IF(AND(ISNUMBER(VALUE(Spreadsheet!C592)), LEN(Spreadsheet!C592)=9),TRUE,FALSE),TRUE)</f>
        <v>1</v>
      </c>
      <c r="Z592" s="155" t="str">
        <f>REPT("0",MIN(FIND({1,2,3,4,5,6,7,8,9},Spreadsheet!D592&amp;"123456789"))-1)&amp;IF(ISBLANK(Spreadsheet!D592),"",SUMPRODUCT(MID(0&amp;Spreadsheet!D592,LARGE(INDEX(ISNUMBER(--MID(Spreadsheet!D592,ROW($1:$225),1))*
 ROW($1:$225),0),ROW($1:$225))+1,1)*10^ROW($1:$225)/10))</f>
        <v/>
      </c>
      <c r="AA592" s="5" t="b">
        <f>IF(AND(NOT(ISBLANK(Spreadsheet!D592)),NOT(ISBLANK(Spreadsheet!C592))),IF(AND(ISNUMBER(VALUE(Spreadsheet!D592)), LEN(Spreadsheet!D592)=9),TRUE,FALSE),IF(AND(NOT(ISBLANK(Spreadsheet!D592)),ISBLANK(Spreadsheet!C592)),FALSE,TRUE))</f>
        <v>1</v>
      </c>
      <c r="AB592" s="5" t="b">
        <f>OR(ISBLANK(Spreadsheet!Y592),IF(NOT(ISBLANK(Spreadsheet!Y592)),LEN(Spreadsheet!Y592)=10,ISNUMBER(VALUE(Spreadsheet!Y592))))</f>
        <v>1</v>
      </c>
      <c r="AC592" s="5" t="b">
        <f>OR(ISBLANK(Spreadsheet!AI592), AND(NOT(ISBLANK(Spreadsheet!AJ592)), NOT(ISNUMBER(SEARCH("Waive",Spreadsheet!AJ592)))))</f>
        <v>1</v>
      </c>
      <c r="AD592" s="5" t="b">
        <f>OR(ISBLANK(Spreadsheet!AK592), AND(NOT(ISBLANK(Spreadsheet!AL592)), NOT(ISNUMBER(SEARCH("Waive",Spreadsheet!AL592)))))</f>
        <v>1</v>
      </c>
      <c r="AE592" s="5" t="b">
        <f>OR(ISBLANK(Spreadsheet!AM592), AND(NOT(ISBLANK(Spreadsheet!AN592)), NOT(ISNUMBER(SEARCH("Waive", Spreadsheet!AN592)))))</f>
        <v>1</v>
      </c>
      <c r="AF592" s="5" t="b">
        <f>OR(ISBLANK(Spreadsheet!C592), NOT(ISBLANK(Spreadsheet!D592)),NOT(ISBLANK(Spreadsheet!L592)))</f>
        <v>1</v>
      </c>
      <c r="AG592" s="5" t="b">
        <f>IF(AND(NOT(ISBLANK(Spreadsheet!C592)), NOT(ISBLANK(Spreadsheet!D592)),Spreadsheet!C592&lt;&gt;Spreadsheet!D592),IF(ISERROR(VLOOKUP(Spreadsheet!C592, Spreadsheet!$C$6:'Spreadsheet'!$C591,1,FALSE)), FALSE, TRUE),TRUE)</f>
        <v>1</v>
      </c>
      <c r="AH592" s="5" t="b">
        <f>Spreadsheet!$B$2=Spreadsheet!AD592</f>
        <v>1</v>
      </c>
      <c r="AI592" s="5" t="b">
        <f>IF(ISBLANK(Spreadsheet!G592),TRUE,IF(OR(LEN(Spreadsheet!G592)&gt;1,ISNUMBER(VALUE(Spreadsheet!G592))),FALSE,TRUE))</f>
        <v>1</v>
      </c>
      <c r="AJ592" s="5" t="b">
        <f>OR(ISBLANK(Spreadsheet!C592), NOT(ISBLANK(Spreadsheet!B592)), NOT(ISBLANK(Spreadsheet!D592)))</f>
        <v>1</v>
      </c>
      <c r="AK592" s="5" t="b">
        <f t="array" ref="AK592">IF(OR(AND(ISBLANK(Spreadsheet!E592),ISBLANK(Spreadsheet!D592),NOT(ISBLANK(Spreadsheet!C592))),AND(ISBLANK(Spreadsheet!E592),ISBLANK(Spreadsheet!D592),ISBLANK(Spreadsheet!C592))),TRUE,ISNUMBER(MATCH(TRUE,EXACT(Spreadsheet!E592,Relationships),0)))</f>
        <v>1</v>
      </c>
      <c r="AL592" s="5" t="b">
        <f>IF(NOT(ISBLANK(Spreadsheet!C592)),IF(OR(ISBLANK(Spreadsheet!F592),LEN(Spreadsheet!F592)&gt;40),FALSE,TRUE),TRUE)</f>
        <v>1</v>
      </c>
      <c r="AM592" s="5" t="b">
        <f>IF(NOT(ISBLANK(Spreadsheet!C592)),IF(OR(ISBLANK(Spreadsheet!H592),LEN(Spreadsheet!H592)&gt;40),FALSE,TRUE),TRUE)</f>
        <v>1</v>
      </c>
      <c r="AN592" s="5" t="b">
        <f t="array" ref="AN592">IF(ISBLANK(Spreadsheet!I592),TRUE,ISNUMBER(MATCH(TRUE,EXACT(Spreadsheet!I592,GenderValues),0)))</f>
        <v>1</v>
      </c>
      <c r="AO592" s="5" t="b">
        <f ca="1">IF(ISERROR(DATEVALUE(TEXT(Spreadsheet!J592,"mm/dd/yyyy")) &gt; TODAY()),IF(AND(ISBLANK(Spreadsheet!J592),ISBLANK(Spreadsheet!C592)),TRUE,FALSE),IF(DATEVALUE(TEXT(Spreadsheet!J592,"mm/dd/yyyy")) &gt; TODAY(),FALSE,TRUE))</f>
        <v>1</v>
      </c>
      <c r="AP592" s="5" t="b">
        <f>OR(ISBLANK(Spreadsheet!K592),LEN(Spreadsheet!K592)&lt;=100)</f>
        <v>1</v>
      </c>
      <c r="AQ592" s="5" t="b">
        <f t="array" ref="AQ592">IF(OR(AND(ISBLANK(Spreadsheet!L592),ISBLANK(Spreadsheet!C592)),AND(NOT(ISBLANK(Spreadsheet!C592)),NOT(ISBLANK(Spreadsheet!D592)))),TRUE,ISNUMBER(MATCH(TRUE,EXACT(Spreadsheet!L592,MaritalStatus),0)))</f>
        <v>1</v>
      </c>
      <c r="AR592" s="5" t="b">
        <f ca="1">IF(ISERROR(DATEVALUE(TEXT(Spreadsheet!M592,"mm/dd/yyyy")) &gt; TODAY()),IF(ISBLANK(Spreadsheet!M592),TRUE,FALSE),IF(DATEVALUE(TEXT(Spreadsheet!M592,"mm/dd/yyyy")) &gt; TODAY(),FALSE,TRUE))</f>
        <v>1</v>
      </c>
      <c r="AS592" s="5" t="b">
        <f>OR(ISBLANK(Spreadsheet!N592),LEN(Spreadsheet!N592)&lt;=100)</f>
        <v>1</v>
      </c>
      <c r="AT592" s="5" t="b">
        <f>OR(ISBLANK(Spreadsheet!O592),UPPER(Spreadsheet!O592)="YES")</f>
        <v>1</v>
      </c>
      <c r="AU592" s="5" t="b">
        <f>OR(ISBLANK(Spreadsheet!P592),UPPER(Spreadsheet!P592)="YES")</f>
        <v>1</v>
      </c>
      <c r="AV592" s="5" t="b">
        <f t="array" ref="AV592">IF(ISBLANK(Spreadsheet!Q592),TRUE,ISNUMBER(MATCH(TRUE,EXACT(Spreadsheet!Q592,OnGroupsPriorIns),0)))</f>
        <v>1</v>
      </c>
      <c r="AW592" s="5" t="b">
        <f>OR(ISBLANK(Spreadsheet!R592),UPPER(Spreadsheet!R592)="YES")</f>
        <v>1</v>
      </c>
      <c r="AX592" s="5" t="b">
        <f>OR(ISBLANK(Spreadsheet!S592),UPPER(Spreadsheet!S592)="YES")</f>
        <v>1</v>
      </c>
      <c r="AY592" s="5" t="b">
        <f>OR(AND(ISBLANK(Spreadsheet!C592),LEN(Spreadsheet!T592)=0),AND(NOT(ISBLANK(Spreadsheet!C592)),LEN(Spreadsheet!T592)&gt;0,LEN(Spreadsheet!T592)&lt;=50))</f>
        <v>1</v>
      </c>
      <c r="AZ592" s="5" t="b">
        <f>OR(LEN(Spreadsheet!U592)=0,AND(LEN(Spreadsheet!U592)&gt;0,LEN(Spreadsheet!U592)&lt;=50))</f>
        <v>1</v>
      </c>
      <c r="BA592" s="5" t="b">
        <f>OR(AND(ISBLANK(Spreadsheet!C592),LEN(Spreadsheet!V592)=0),AND(NOT(ISBLANK(Spreadsheet!C592)),LEN(Spreadsheet!V592)&gt;0,LEN(Spreadsheet!V592)&lt;=50))</f>
        <v>1</v>
      </c>
      <c r="BB592" s="5" t="b">
        <f t="array" ref="BB592">IF(AND(ISBLANK(Spreadsheet!C592),LEN(Spreadsheet!W592)=0),TRUE,ISNUMBER(MATCH(TRUE,EXACT(Spreadsheet!W592,States),0)))</f>
        <v>1</v>
      </c>
      <c r="BC592" s="5" t="b">
        <f>OR(AND(ISBLANK(Spreadsheet!C592),LEN(Spreadsheet!X592)=0),AND(NOT(ISBLANK(Spreadsheet!C592)),LEN(Spreadsheet!X592)&gt;0,LEN(Spreadsheet!X592)=5,ISNUMBER(VALUE(Spreadsheet!X592))))</f>
        <v>1</v>
      </c>
      <c r="BD592" s="5" t="b">
        <f>OR(ISBLANK(Spreadsheet!Z592),LEN(Spreadsheet!Z592)&lt;=50)</f>
        <v>1</v>
      </c>
      <c r="BE592" s="5" t="b">
        <f>ISBLANK(Spreadsheet!AA592)</f>
        <v>1</v>
      </c>
      <c r="BF592" s="5" t="b">
        <f>ISBLANK(Spreadsheet!AB592)</f>
        <v>1</v>
      </c>
      <c r="BG592" s="5" t="b">
        <f>IF(ISERROR(DATEVALUE(TEXT(Spreadsheet!AC592,"mm/dd/yyyy")) &gt; DATEVALUE(TEXT(Spreadsheet!J592,"mm/dd/yyyy"))),IF(OR(AND(ISBLANK(Spreadsheet!AC592),ISBLANK(Spreadsheet!C592)),AND(NOT(ISBLANK(Spreadsheet!C592)),ISBLANK(Spreadsheet!AC592),NOT(ISBLANK(Spreadsheet!D592)))),TRUE,FALSE),IF(DATEVALUE(TEXT(Spreadsheet!AC592,"mm/dd/yyyy")) &gt; DATEVALUE(TEXT(Spreadsheet!J592,"mm/dd/yyyy")),TRUE,FALSE))</f>
        <v>1</v>
      </c>
      <c r="BH592" s="5" t="b">
        <f>OR(AND(ISBLANK(Spreadsheet!C592),ISBLANK(Spreadsheet!AE592)),AND(NOT(ISBLANK(Spreadsheet!C592)),NOT(ISBLANK(Spreadsheet!D592)),ISBLANK(Spreadsheet!AE592)),AND(NOT(ISBLANK(Spreadsheet!C592)),ISBLANK(Spreadsheet!D592),NOT(ISBLANK(Spreadsheet!AE592)),LEN(Spreadsheet!AE592)&lt;=100))</f>
        <v>1</v>
      </c>
      <c r="BI592" s="5" t="b">
        <f t="array" ref="BI592">IF(ISBLANK(Spreadsheet!AF592),TRUE,ISNUMBER(MATCH(TRUE,EXACT(Spreadsheet!AF592,CobraShortReasons),0)))</f>
        <v>1</v>
      </c>
      <c r="BJ592" s="5" t="b">
        <f ca="1">IF(ISERROR(DATEVALUE(TEXT(Spreadsheet!AG592,"mm/dd/yyyy")) &gt; TODAY()),IF(ISBLANK(Spreadsheet!AG592),TRUE,FALSE),IF(DATEVALUE(TEXT(Spreadsheet!AG592,"mm/dd/yyyy")) &gt; TODAY(),FALSE,TRUE))</f>
        <v>1</v>
      </c>
      <c r="BK592" s="5" t="b">
        <f>OR(ISBLANK(Spreadsheet!AH592),LEN(Spreadsheet!AH592)&lt;=25)</f>
        <v>1</v>
      </c>
      <c r="BL592" s="5" t="b">
        <f t="array" aca="1" ref="BL592" ca="1">IF(ISBLANK(Spreadsheet!AI592),TRUE,ISNUMBER(MATCH(TRUE,EXACT(Spreadsheet!AI592,INDIRECT(Spreadsheet!$D$2)),0)))</f>
        <v>1</v>
      </c>
      <c r="BM592" s="5" t="b">
        <f t="array" aca="1" ref="BM592" ca="1">IF(ISBLANK(Spreadsheet!AJ592),TRUE,ISNUMBER(MATCH(TRUE,EXACT(Spreadsheet!AJ592,INDIRECT(Spreadsheet!BJ592)),0)))</f>
        <v>1</v>
      </c>
      <c r="BN592" s="5" t="b">
        <f t="array" ref="BN592">IF(ISBLANK(Spreadsheet!AK592),TRUE,ISNUMBER(MATCH(TRUE,EXACT(Spreadsheet!AK592,DentalPlans),0)))</f>
        <v>1</v>
      </c>
      <c r="BO592" s="5" t="b">
        <f t="array" aca="1" ref="BO592" ca="1">IF(ISBLANK(Spreadsheet!AL592),TRUE,ISNUMBER(MATCH(TRUE,EXACT(Spreadsheet!AL592,INDIRECT(Spreadsheet!BK592)),0)))</f>
        <v>1</v>
      </c>
      <c r="BP592" s="5" t="b">
        <f t="array" ref="BP592">IF(ISBLANK(Spreadsheet!AM592),TRUE,ISNUMBER(MATCH(TRUE,EXACT(Spreadsheet!AM592,VisionPlans),0)))</f>
        <v>1</v>
      </c>
      <c r="BQ592" s="5" t="b">
        <f t="array" aca="1" ref="BQ592" ca="1">IF(ISBLANK(Spreadsheet!AN592),TRUE,ISNUMBER(MATCH(TRUE,EXACT(Spreadsheet!AN592,INDIRECT(Spreadsheet!BL592)),0)))</f>
        <v>1</v>
      </c>
      <c r="BR592" s="5" t="b">
        <f t="array" ref="BR592">IF(ISBLANK(Spreadsheet!AO592),TRUE,ISNUMBER(MATCH(TRUE,EXACT(Spreadsheet!AO592,LifeBenefitClasses),0)))</f>
        <v>1</v>
      </c>
      <c r="BS592" s="5" t="b">
        <f>IF(OR(ISBLANK(Spreadsheet!AO592), Spreadsheet!AO592="Waive"),IF(ISBLANK(Spreadsheet!AP592),TRUE,FALSE),IF(OR(AND(NOT(ISBLANK(Spreadsheet!AO592)),ISBLANK(Spreadsheet!AP592)),NOT(ISNUMBER(VALUE(Spreadsheet!AP592)))),FALSE,IF(OR(AND(Spreadsheet!AP592&lt;6,MOD(Spreadsheet!AP592*10,5)=0), MOD(Spreadsheet!AP592,5000)=0),TRUE,FALSE)))</f>
        <v>1</v>
      </c>
      <c r="BT592" s="5" t="b">
        <f t="array" ref="BT592">IF(ISBLANK(Spreadsheet!AQ592),TRUE,ISNUMBER(MATCH(TRUE,EXACT(Spreadsheet!AQ592,EnrollWaive),0)))</f>
        <v>1</v>
      </c>
      <c r="BU592" s="5" t="b">
        <f t="array" ref="BU592">IF(ISBLANK(Spreadsheet!AR592),TRUE,ISNUMBER(MATCH(TRUE,EXACT(Spreadsheet!AR592,LifeBenefitClasses),0)))</f>
        <v>1</v>
      </c>
      <c r="BV592" s="5" t="b">
        <f>IF(OR(ISBLANK(Spreadsheet!AR592), Spreadsheet!AR592="Waive"),IF(ISBLANK(Spreadsheet!AS592),TRUE,FALSE),IF(OR(AND(NOT(ISBLANK(Spreadsheet!AR592)),ISBLANK(Spreadsheet!AS592)),NOT(ISNUMBER(VALUE(Spreadsheet!AS592)))),FALSE,IF(OR(AND(Spreadsheet!AS592&lt;6,MOD(Spreadsheet!AS592*10,5)=0), MOD(Spreadsheet!AS592,10000)=0),TRUE,FALSE)))</f>
        <v>1</v>
      </c>
      <c r="BW592" s="5" t="b">
        <f t="array" ref="BW592">IF(ISBLANK(Spreadsheet!AT592),TRUE,ISNUMBER(MATCH(TRUE,EXACT(Spreadsheet!AT592,LifeBenefitClasses),0)))</f>
        <v>1</v>
      </c>
      <c r="BX592" s="5" t="b">
        <f>IF(OR(ISBLANK(Spreadsheet!AT592), Spreadsheet!AT592="Waive"),IF(ISBLANK(Spreadsheet!AU592),TRUE,FALSE),IF(OR(AND(NOT(ISBLANK(Spreadsheet!AT592)),ISBLANK(Spreadsheet!AU592)),NOT(ISNUMBER(VALUE(Spreadsheet!AU592)))),FALSE,IF(AND(NOT(OR(ISBLANK(Spreadsheet!AT592),Spreadsheet!AT592="Waive")),NOT(OR(ISBLANK(Spreadsheet!AR592),Spreadsheet!AR592="Waive")),MOD(Spreadsheet!AU592,5000)=0, Spreadsheet!AU592&lt;=(Spreadsheet!AS592*0.5)),TRUE,FALSE)))</f>
        <v>1</v>
      </c>
      <c r="BY592" s="5" t="b">
        <f t="array" ref="BY592">IF(ISBLANK(Spreadsheet!AV592),TRUE,ISNUMBER(MATCH(TRUE,EXACT(Spreadsheet!AV592,EnrollWaive),0)))</f>
        <v>1</v>
      </c>
      <c r="BZ592" s="5" t="b">
        <f t="array" ref="BZ592">IF(ISBLANK(Spreadsheet!AW592),TRUE,ISNUMBER(MATCH(TRUE,EXACT(Spreadsheet!AW592,LifeBenefitClasses),0)))</f>
        <v>1</v>
      </c>
      <c r="CA592" s="5" t="b">
        <f t="array" ref="CA592">IF(ISBLANK(Spreadsheet!AX592),TRUE,ISNUMBER(MATCH(TRUE,EXACT(Spreadsheet!AX592,LifeBenefitClasses),0)))</f>
        <v>1</v>
      </c>
      <c r="CB592" s="5" t="b">
        <f t="array" ref="CB592">IF(ISBLANK(Spreadsheet!AY592),TRUE,ISNUMBER(MATCH(TRUE,EXACT(Spreadsheet!AY592,LifeBenefitClasses),0)))</f>
        <v>1</v>
      </c>
      <c r="CC592" s="5" t="b">
        <f t="array" ref="CC592">IF(ISBLANK(Spreadsheet!AZ592),TRUE,ISNUMBER(MATCH(TRUE,EXACT(Spreadsheet!AZ592,LifeBenefitClasses),0)))</f>
        <v>1</v>
      </c>
      <c r="CD592" s="5" t="b">
        <f t="array" ref="CD592">IF(ISBLANK(Spreadsheet!BA592),TRUE,ISNUMBER(MATCH(TRUE,EXACT(Spreadsheet!BA592,LifeBenefitClasses),0)))</f>
        <v>1</v>
      </c>
      <c r="CE592" s="5" t="b">
        <f>IF(OR(ISBLANK(Spreadsheet!BA592), Spreadsheet!BA592="Waive"),IF(ISBLANK(Spreadsheet!BB592),TRUE,FALSE),IF(OR(AND(NOT(ISBLANK(Spreadsheet!BA592)),ISBLANK(Spreadsheet!BB592)),NOT(ISNUMBER(VALUE(Spreadsheet!BB592))),ISBLANK(Spreadsheet!BC592),NOT(ISNUMBER(VALUE(Spreadsheet!BC592)))),FALSE,IF(AND(Spreadsheet!BB592&gt;=50000,Spreadsheet!BB592&lt;=250000,MOD(Spreadsheet!BB592,10000)=0,Spreadsheet!BB592&lt;=(10*Spreadsheet!BC592)),TRUE,FALSE)))</f>
        <v>1</v>
      </c>
      <c r="CF592" s="5" t="b">
        <f>IF(NOT(ISBLANK(Spreadsheet!BC592)),AND(ISNUMBER(VALUE(Spreadsheet!BC592)),Spreadsheet!BC592&gt;0),AND(OR(ISBLANK(Spreadsheet!AO592),Spreadsheet!AO592="Waive",AND(NOT(OR(ISBLANK(Spreadsheet!AO592),Spreadsheet!AO592="Waive")),Spreadsheet!AP592&gt;=6)),OR(ISBLANK(Spreadsheet!AR592),AND(NOT(OR(ISBLANK(Spreadsheet!AR592),Spreadsheet!AR592="Waive")),Spreadsheet!AS592&gt;=6)),OR(ISBLANK(Spreadsheet!AW592)),OR(ISBLANK(Spreadsheet!AX592)),OR(ISBLANK(Spreadsheet!AY592)),OR(ISBLANK(Spreadsheet!AZ592)),OR(ISBLANK(Spreadsheet!BA592),Spreadsheet!BA592="Waive")))</f>
        <v>1</v>
      </c>
      <c r="CG592" s="5" t="b">
        <f t="shared" ca="1" si="43"/>
        <v>1</v>
      </c>
    </row>
    <row r="593" spans="8:85" x14ac:dyDescent="0.3">
      <c r="H593" s="5">
        <f t="shared" ca="1" si="44"/>
        <v>2</v>
      </c>
      <c r="I593" s="5" t="str">
        <f t="shared" ca="1" si="42"/>
        <v/>
      </c>
      <c r="J593" s="5" t="str">
        <f>IF(AND(NOT(ISBLANK(Spreadsheet!C593)),ISBLANK(Spreadsheet!D593)),Spreadsheet!F593&amp;" "&amp;Spreadsheet!H593,"")</f>
        <v/>
      </c>
      <c r="K593" s="5">
        <f>IF(AND(NOT(ISBLANK(Spreadsheet!C593)),ISBLANK(Spreadsheet!D593)),COUNTIFS(Spreadsheet!E594:E$786,"=Child",Spreadsheet!C594:C$786, "="&amp;Spreadsheet!C593) + COUNTIFS(Spreadsheet!E594:E$786,"=Step-child",Spreadsheet!C594:C$786, "="&amp;Spreadsheet!C593),0)</f>
        <v>0</v>
      </c>
      <c r="L593" s="5">
        <f>IF(NOT(ISBLANK(J593)),COUNTIFS(Spreadsheet!E594:E$786,"=Wife",Spreadsheet!C594:C$786, "="&amp;Spreadsheet!C593) + COUNTIFS(Spreadsheet!E594:E$786,"=Husband",Spreadsheet!C594:C$786, "="&amp;Spreadsheet!C593),0)</f>
        <v>0</v>
      </c>
      <c r="M593" s="5">
        <f>IF(NOT(ISBLANK(Spreadsheet!AJ593)),VLOOKUP(Spreadsheet!AJ593,'Drop Downs'!$P$2:$R$16,3,FALSE),0)</f>
        <v>0</v>
      </c>
      <c r="N593" s="5">
        <f>IF(NOT(ISBLANK(Spreadsheet!AJ593)), VLOOKUP(Spreadsheet!AJ593,'Drop Downs'!$P$2:$R$16,2,FALSE),0)</f>
        <v>0</v>
      </c>
      <c r="O593" s="5">
        <f>IF(NOT(ISBLANK(Spreadsheet!AL593)),VLOOKUP(Spreadsheet!AL593,'Drop Downs'!$P$2:$R$16,3,FALSE), 0)</f>
        <v>0</v>
      </c>
      <c r="P593" s="5">
        <f>IF(NOT(ISBLANK(Spreadsheet!AL593)),VLOOKUP(Spreadsheet!AL593,'Drop Downs'!$P$2:$R$16,2,FALSE),0)</f>
        <v>0</v>
      </c>
      <c r="Q593" s="5">
        <f>IF(NOT(ISBLANK(Spreadsheet!AN593)),VLOOKUP(Spreadsheet!AN593,'Drop Downs'!$P$2:$R$16,3,FALSE),0)</f>
        <v>0</v>
      </c>
      <c r="R593" s="5">
        <f>IF(NOT(ISBLANK(Spreadsheet!AN593)),VLOOKUP(Spreadsheet!AN593,'Drop Downs'!$P$2:$R$16,2,FALSE),0)</f>
        <v>0</v>
      </c>
      <c r="S593" s="5" t="str">
        <f>IF(OR(M593&gt;K593,N593&gt;L593,O593&gt;K593, Q593&gt;K593,N593&gt;L593, P593&gt;L593, R593&gt;L593),"Member currently has a coverage election over what he/she needs.  Please add more dependents or adjust the coverage election.","")&amp;(IF(AND(NOT(ISBLANK(Spreadsheet!C593)),NOT(ISBLANK(Spreadsheet!D593)),ISBLANK(Spreadsheet!E593)),"Dependent lacks a relationship to member.Please select one from the drop-down.",""))</f>
        <v/>
      </c>
      <c r="T593" s="5" t="b">
        <f t="shared" si="45"/>
        <v>1</v>
      </c>
      <c r="U593" s="5" t="b">
        <f>OR(ISBLANK(Spreadsheet!C593),IF(NOT(ISBLANK(Spreadsheet!D593)),NOT(ISBLANK(Spreadsheet!E593)),TRUE))</f>
        <v>1</v>
      </c>
      <c r="V593" s="5" t="b">
        <f>OR(ISBLANK(Spreadsheet!C593), NOT(ISBLANK(Spreadsheet!I593)))</f>
        <v>1</v>
      </c>
      <c r="W593" s="5" t="b">
        <f>OR(ISBLANK(Spreadsheet!D593),NOT(ISBLANK(Spreadsheet!C593)))</f>
        <v>1</v>
      </c>
      <c r="X593" s="155" t="str">
        <f>REPT("0",MIN(FIND({1,2,3,4,5,6,7,8,9},Spreadsheet!C593&amp;"123456789"))-1)&amp;IF(ISBLANK(Spreadsheet!C593),"",SUMPRODUCT(MID(0&amp;Spreadsheet!C593,LARGE(INDEX(ISNUMBER(--MID(Spreadsheet!C593,ROW($1:$225),1))*
 ROW($1:$225),0),ROW($1:$225))+1,1)*10^ROW($1:$225)/10))</f>
        <v/>
      </c>
      <c r="Y593" s="5" t="b">
        <f>IF(NOT(ISBLANK(Spreadsheet!C593)),IF(AND(ISNUMBER(VALUE(Spreadsheet!C593)), LEN(Spreadsheet!C593)=9),TRUE,FALSE),TRUE)</f>
        <v>1</v>
      </c>
      <c r="Z593" s="155" t="str">
        <f>REPT("0",MIN(FIND({1,2,3,4,5,6,7,8,9},Spreadsheet!D593&amp;"123456789"))-1)&amp;IF(ISBLANK(Spreadsheet!D593),"",SUMPRODUCT(MID(0&amp;Spreadsheet!D593,LARGE(INDEX(ISNUMBER(--MID(Spreadsheet!D593,ROW($1:$225),1))*
 ROW($1:$225),0),ROW($1:$225))+1,1)*10^ROW($1:$225)/10))</f>
        <v/>
      </c>
      <c r="AA593" s="5" t="b">
        <f>IF(AND(NOT(ISBLANK(Spreadsheet!D593)),NOT(ISBLANK(Spreadsheet!C593))),IF(AND(ISNUMBER(VALUE(Spreadsheet!D593)), LEN(Spreadsheet!D593)=9),TRUE,FALSE),IF(AND(NOT(ISBLANK(Spreadsheet!D593)),ISBLANK(Spreadsheet!C593)),FALSE,TRUE))</f>
        <v>1</v>
      </c>
      <c r="AB593" s="5" t="b">
        <f>OR(ISBLANK(Spreadsheet!Y593),IF(NOT(ISBLANK(Spreadsheet!Y593)),LEN(Spreadsheet!Y593)=10,ISNUMBER(VALUE(Spreadsheet!Y593))))</f>
        <v>1</v>
      </c>
      <c r="AC593" s="5" t="b">
        <f>OR(ISBLANK(Spreadsheet!AI593), AND(NOT(ISBLANK(Spreadsheet!AJ593)), NOT(ISNUMBER(SEARCH("Waive",Spreadsheet!AJ593)))))</f>
        <v>1</v>
      </c>
      <c r="AD593" s="5" t="b">
        <f>OR(ISBLANK(Spreadsheet!AK593), AND(NOT(ISBLANK(Spreadsheet!AL593)), NOT(ISNUMBER(SEARCH("Waive",Spreadsheet!AL593)))))</f>
        <v>1</v>
      </c>
      <c r="AE593" s="5" t="b">
        <f>OR(ISBLANK(Spreadsheet!AM593), AND(NOT(ISBLANK(Spreadsheet!AN593)), NOT(ISNUMBER(SEARCH("Waive", Spreadsheet!AN593)))))</f>
        <v>1</v>
      </c>
      <c r="AF593" s="5" t="b">
        <f>OR(ISBLANK(Spreadsheet!C593), NOT(ISBLANK(Spreadsheet!D593)),NOT(ISBLANK(Spreadsheet!L593)))</f>
        <v>1</v>
      </c>
      <c r="AG593" s="5" t="b">
        <f>IF(AND(NOT(ISBLANK(Spreadsheet!C593)), NOT(ISBLANK(Spreadsheet!D593)),Spreadsheet!C593&lt;&gt;Spreadsheet!D593),IF(ISERROR(VLOOKUP(Spreadsheet!C593, Spreadsheet!$C$6:'Spreadsheet'!$C592,1,FALSE)), FALSE, TRUE),TRUE)</f>
        <v>1</v>
      </c>
      <c r="AH593" s="5" t="b">
        <f>Spreadsheet!$B$2=Spreadsheet!AD593</f>
        <v>1</v>
      </c>
      <c r="AI593" s="5" t="b">
        <f>IF(ISBLANK(Spreadsheet!G593),TRUE,IF(OR(LEN(Spreadsheet!G593)&gt;1,ISNUMBER(VALUE(Spreadsheet!G593))),FALSE,TRUE))</f>
        <v>1</v>
      </c>
      <c r="AJ593" s="5" t="b">
        <f>OR(ISBLANK(Spreadsheet!C593), NOT(ISBLANK(Spreadsheet!B593)), NOT(ISBLANK(Spreadsheet!D593)))</f>
        <v>1</v>
      </c>
      <c r="AK593" s="5" t="b">
        <f t="array" ref="AK593">IF(OR(AND(ISBLANK(Spreadsheet!E593),ISBLANK(Spreadsheet!D593),NOT(ISBLANK(Spreadsheet!C593))),AND(ISBLANK(Spreadsheet!E593),ISBLANK(Spreadsheet!D593),ISBLANK(Spreadsheet!C593))),TRUE,ISNUMBER(MATCH(TRUE,EXACT(Spreadsheet!E593,Relationships),0)))</f>
        <v>1</v>
      </c>
      <c r="AL593" s="5" t="b">
        <f>IF(NOT(ISBLANK(Spreadsheet!C593)),IF(OR(ISBLANK(Spreadsheet!F593),LEN(Spreadsheet!F593)&gt;40),FALSE,TRUE),TRUE)</f>
        <v>1</v>
      </c>
      <c r="AM593" s="5" t="b">
        <f>IF(NOT(ISBLANK(Spreadsheet!C593)),IF(OR(ISBLANK(Spreadsheet!H593),LEN(Spreadsheet!H593)&gt;40),FALSE,TRUE),TRUE)</f>
        <v>1</v>
      </c>
      <c r="AN593" s="5" t="b">
        <f t="array" ref="AN593">IF(ISBLANK(Spreadsheet!I593),TRUE,ISNUMBER(MATCH(TRUE,EXACT(Spreadsheet!I593,GenderValues),0)))</f>
        <v>1</v>
      </c>
      <c r="AO593" s="5" t="b">
        <f ca="1">IF(ISERROR(DATEVALUE(TEXT(Spreadsheet!J593,"mm/dd/yyyy")) &gt; TODAY()),IF(AND(ISBLANK(Spreadsheet!J593),ISBLANK(Spreadsheet!C593)),TRUE,FALSE),IF(DATEVALUE(TEXT(Spreadsheet!J593,"mm/dd/yyyy")) &gt; TODAY(),FALSE,TRUE))</f>
        <v>1</v>
      </c>
      <c r="AP593" s="5" t="b">
        <f>OR(ISBLANK(Spreadsheet!K593),LEN(Spreadsheet!K593)&lt;=100)</f>
        <v>1</v>
      </c>
      <c r="AQ593" s="5" t="b">
        <f t="array" ref="AQ593">IF(OR(AND(ISBLANK(Spreadsheet!L593),ISBLANK(Spreadsheet!C593)),AND(NOT(ISBLANK(Spreadsheet!C593)),NOT(ISBLANK(Spreadsheet!D593)))),TRUE,ISNUMBER(MATCH(TRUE,EXACT(Spreadsheet!L593,MaritalStatus),0)))</f>
        <v>1</v>
      </c>
      <c r="AR593" s="5" t="b">
        <f ca="1">IF(ISERROR(DATEVALUE(TEXT(Spreadsheet!M593,"mm/dd/yyyy")) &gt; TODAY()),IF(ISBLANK(Spreadsheet!M593),TRUE,FALSE),IF(DATEVALUE(TEXT(Spreadsheet!M593,"mm/dd/yyyy")) &gt; TODAY(),FALSE,TRUE))</f>
        <v>1</v>
      </c>
      <c r="AS593" s="5" t="b">
        <f>OR(ISBLANK(Spreadsheet!N593),LEN(Spreadsheet!N593)&lt;=100)</f>
        <v>1</v>
      </c>
      <c r="AT593" s="5" t="b">
        <f>OR(ISBLANK(Spreadsheet!O593),UPPER(Spreadsheet!O593)="YES")</f>
        <v>1</v>
      </c>
      <c r="AU593" s="5" t="b">
        <f>OR(ISBLANK(Spreadsheet!P593),UPPER(Spreadsheet!P593)="YES")</f>
        <v>1</v>
      </c>
      <c r="AV593" s="5" t="b">
        <f t="array" ref="AV593">IF(ISBLANK(Spreadsheet!Q593),TRUE,ISNUMBER(MATCH(TRUE,EXACT(Spreadsheet!Q593,OnGroupsPriorIns),0)))</f>
        <v>1</v>
      </c>
      <c r="AW593" s="5" t="b">
        <f>OR(ISBLANK(Spreadsheet!R593),UPPER(Spreadsheet!R593)="YES")</f>
        <v>1</v>
      </c>
      <c r="AX593" s="5" t="b">
        <f>OR(ISBLANK(Spreadsheet!S593),UPPER(Spreadsheet!S593)="YES")</f>
        <v>1</v>
      </c>
      <c r="AY593" s="5" t="b">
        <f>OR(AND(ISBLANK(Spreadsheet!C593),LEN(Spreadsheet!T593)=0),AND(NOT(ISBLANK(Spreadsheet!C593)),LEN(Spreadsheet!T593)&gt;0,LEN(Spreadsheet!T593)&lt;=50))</f>
        <v>1</v>
      </c>
      <c r="AZ593" s="5" t="b">
        <f>OR(LEN(Spreadsheet!U593)=0,AND(LEN(Spreadsheet!U593)&gt;0,LEN(Spreadsheet!U593)&lt;=50))</f>
        <v>1</v>
      </c>
      <c r="BA593" s="5" t="b">
        <f>OR(AND(ISBLANK(Spreadsheet!C593),LEN(Spreadsheet!V593)=0),AND(NOT(ISBLANK(Spreadsheet!C593)),LEN(Spreadsheet!V593)&gt;0,LEN(Spreadsheet!V593)&lt;=50))</f>
        <v>1</v>
      </c>
      <c r="BB593" s="5" t="b">
        <f t="array" ref="BB593">IF(AND(ISBLANK(Spreadsheet!C593),LEN(Spreadsheet!W593)=0),TRUE,ISNUMBER(MATCH(TRUE,EXACT(Spreadsheet!W593,States),0)))</f>
        <v>1</v>
      </c>
      <c r="BC593" s="5" t="b">
        <f>OR(AND(ISBLANK(Spreadsheet!C593),LEN(Spreadsheet!X593)=0),AND(NOT(ISBLANK(Spreadsheet!C593)),LEN(Spreadsheet!X593)&gt;0,LEN(Spreadsheet!X593)=5,ISNUMBER(VALUE(Spreadsheet!X593))))</f>
        <v>1</v>
      </c>
      <c r="BD593" s="5" t="b">
        <f>OR(ISBLANK(Spreadsheet!Z593),LEN(Spreadsheet!Z593)&lt;=50)</f>
        <v>1</v>
      </c>
      <c r="BE593" s="5" t="b">
        <f>ISBLANK(Spreadsheet!AA593)</f>
        <v>1</v>
      </c>
      <c r="BF593" s="5" t="b">
        <f>ISBLANK(Spreadsheet!AB593)</f>
        <v>1</v>
      </c>
      <c r="BG593" s="5" t="b">
        <f>IF(ISERROR(DATEVALUE(TEXT(Spreadsheet!AC593,"mm/dd/yyyy")) &gt; DATEVALUE(TEXT(Spreadsheet!J593,"mm/dd/yyyy"))),IF(OR(AND(ISBLANK(Spreadsheet!AC593),ISBLANK(Spreadsheet!C593)),AND(NOT(ISBLANK(Spreadsheet!C593)),ISBLANK(Spreadsheet!AC593),NOT(ISBLANK(Spreadsheet!D593)))),TRUE,FALSE),IF(DATEVALUE(TEXT(Spreadsheet!AC593,"mm/dd/yyyy")) &gt; DATEVALUE(TEXT(Spreadsheet!J593,"mm/dd/yyyy")),TRUE,FALSE))</f>
        <v>1</v>
      </c>
      <c r="BH593" s="5" t="b">
        <f>OR(AND(ISBLANK(Spreadsheet!C593),ISBLANK(Spreadsheet!AE593)),AND(NOT(ISBLANK(Spreadsheet!C593)),NOT(ISBLANK(Spreadsheet!D593)),ISBLANK(Spreadsheet!AE593)),AND(NOT(ISBLANK(Spreadsheet!C593)),ISBLANK(Spreadsheet!D593),NOT(ISBLANK(Spreadsheet!AE593)),LEN(Spreadsheet!AE593)&lt;=100))</f>
        <v>1</v>
      </c>
      <c r="BI593" s="5" t="b">
        <f t="array" ref="BI593">IF(ISBLANK(Spreadsheet!AF593),TRUE,ISNUMBER(MATCH(TRUE,EXACT(Spreadsheet!AF593,CobraShortReasons),0)))</f>
        <v>1</v>
      </c>
      <c r="BJ593" s="5" t="b">
        <f ca="1">IF(ISERROR(DATEVALUE(TEXT(Spreadsheet!AG593,"mm/dd/yyyy")) &gt; TODAY()),IF(ISBLANK(Spreadsheet!AG593),TRUE,FALSE),IF(DATEVALUE(TEXT(Spreadsheet!AG593,"mm/dd/yyyy")) &gt; TODAY(),FALSE,TRUE))</f>
        <v>1</v>
      </c>
      <c r="BK593" s="5" t="b">
        <f>OR(ISBLANK(Spreadsheet!AH593),LEN(Spreadsheet!AH593)&lt;=25)</f>
        <v>1</v>
      </c>
      <c r="BL593" s="5" t="b">
        <f t="array" aca="1" ref="BL593" ca="1">IF(ISBLANK(Spreadsheet!AI593),TRUE,ISNUMBER(MATCH(TRUE,EXACT(Spreadsheet!AI593,INDIRECT(Spreadsheet!$D$2)),0)))</f>
        <v>1</v>
      </c>
      <c r="BM593" s="5" t="b">
        <f t="array" aca="1" ref="BM593" ca="1">IF(ISBLANK(Spreadsheet!AJ593),TRUE,ISNUMBER(MATCH(TRUE,EXACT(Spreadsheet!AJ593,INDIRECT(Spreadsheet!BJ593)),0)))</f>
        <v>1</v>
      </c>
      <c r="BN593" s="5" t="b">
        <f t="array" ref="BN593">IF(ISBLANK(Spreadsheet!AK593),TRUE,ISNUMBER(MATCH(TRUE,EXACT(Spreadsheet!AK593,DentalPlans),0)))</f>
        <v>1</v>
      </c>
      <c r="BO593" s="5" t="b">
        <f t="array" aca="1" ref="BO593" ca="1">IF(ISBLANK(Spreadsheet!AL593),TRUE,ISNUMBER(MATCH(TRUE,EXACT(Spreadsheet!AL593,INDIRECT(Spreadsheet!BK593)),0)))</f>
        <v>1</v>
      </c>
      <c r="BP593" s="5" t="b">
        <f t="array" ref="BP593">IF(ISBLANK(Spreadsheet!AM593),TRUE,ISNUMBER(MATCH(TRUE,EXACT(Spreadsheet!AM593,VisionPlans),0)))</f>
        <v>1</v>
      </c>
      <c r="BQ593" s="5" t="b">
        <f t="array" aca="1" ref="BQ593" ca="1">IF(ISBLANK(Spreadsheet!AN593),TRUE,ISNUMBER(MATCH(TRUE,EXACT(Spreadsheet!AN593,INDIRECT(Spreadsheet!BL593)),0)))</f>
        <v>1</v>
      </c>
      <c r="BR593" s="5" t="b">
        <f t="array" ref="BR593">IF(ISBLANK(Spreadsheet!AO593),TRUE,ISNUMBER(MATCH(TRUE,EXACT(Spreadsheet!AO593,LifeBenefitClasses),0)))</f>
        <v>1</v>
      </c>
      <c r="BS593" s="5" t="b">
        <f>IF(OR(ISBLANK(Spreadsheet!AO593), Spreadsheet!AO593="Waive"),IF(ISBLANK(Spreadsheet!AP593),TRUE,FALSE),IF(OR(AND(NOT(ISBLANK(Spreadsheet!AO593)),ISBLANK(Spreadsheet!AP593)),NOT(ISNUMBER(VALUE(Spreadsheet!AP593)))),FALSE,IF(OR(AND(Spreadsheet!AP593&lt;6,MOD(Spreadsheet!AP593*10,5)=0), MOD(Spreadsheet!AP593,5000)=0),TRUE,FALSE)))</f>
        <v>1</v>
      </c>
      <c r="BT593" s="5" t="b">
        <f t="array" ref="BT593">IF(ISBLANK(Spreadsheet!AQ593),TRUE,ISNUMBER(MATCH(TRUE,EXACT(Spreadsheet!AQ593,EnrollWaive),0)))</f>
        <v>1</v>
      </c>
      <c r="BU593" s="5" t="b">
        <f t="array" ref="BU593">IF(ISBLANK(Spreadsheet!AR593),TRUE,ISNUMBER(MATCH(TRUE,EXACT(Spreadsheet!AR593,LifeBenefitClasses),0)))</f>
        <v>1</v>
      </c>
      <c r="BV593" s="5" t="b">
        <f>IF(OR(ISBLANK(Spreadsheet!AR593), Spreadsheet!AR593="Waive"),IF(ISBLANK(Spreadsheet!AS593),TRUE,FALSE),IF(OR(AND(NOT(ISBLANK(Spreadsheet!AR593)),ISBLANK(Spreadsheet!AS593)),NOT(ISNUMBER(VALUE(Spreadsheet!AS593)))),FALSE,IF(OR(AND(Spreadsheet!AS593&lt;6,MOD(Spreadsheet!AS593*10,5)=0), MOD(Spreadsheet!AS593,10000)=0),TRUE,FALSE)))</f>
        <v>1</v>
      </c>
      <c r="BW593" s="5" t="b">
        <f t="array" ref="BW593">IF(ISBLANK(Spreadsheet!AT593),TRUE,ISNUMBER(MATCH(TRUE,EXACT(Spreadsheet!AT593,LifeBenefitClasses),0)))</f>
        <v>1</v>
      </c>
      <c r="BX593" s="5" t="b">
        <f>IF(OR(ISBLANK(Spreadsheet!AT593), Spreadsheet!AT593="Waive"),IF(ISBLANK(Spreadsheet!AU593),TRUE,FALSE),IF(OR(AND(NOT(ISBLANK(Spreadsheet!AT593)),ISBLANK(Spreadsheet!AU593)),NOT(ISNUMBER(VALUE(Spreadsheet!AU593)))),FALSE,IF(AND(NOT(OR(ISBLANK(Spreadsheet!AT593),Spreadsheet!AT593="Waive")),NOT(OR(ISBLANK(Spreadsheet!AR593),Spreadsheet!AR593="Waive")),MOD(Spreadsheet!AU593,5000)=0, Spreadsheet!AU593&lt;=(Spreadsheet!AS593*0.5)),TRUE,FALSE)))</f>
        <v>1</v>
      </c>
      <c r="BY593" s="5" t="b">
        <f t="array" ref="BY593">IF(ISBLANK(Spreadsheet!AV593),TRUE,ISNUMBER(MATCH(TRUE,EXACT(Spreadsheet!AV593,EnrollWaive),0)))</f>
        <v>1</v>
      </c>
      <c r="BZ593" s="5" t="b">
        <f t="array" ref="BZ593">IF(ISBLANK(Spreadsheet!AW593),TRUE,ISNUMBER(MATCH(TRUE,EXACT(Spreadsheet!AW593,LifeBenefitClasses),0)))</f>
        <v>1</v>
      </c>
      <c r="CA593" s="5" t="b">
        <f t="array" ref="CA593">IF(ISBLANK(Spreadsheet!AX593),TRUE,ISNUMBER(MATCH(TRUE,EXACT(Spreadsheet!AX593,LifeBenefitClasses),0)))</f>
        <v>1</v>
      </c>
      <c r="CB593" s="5" t="b">
        <f t="array" ref="CB593">IF(ISBLANK(Spreadsheet!AY593),TRUE,ISNUMBER(MATCH(TRUE,EXACT(Spreadsheet!AY593,LifeBenefitClasses),0)))</f>
        <v>1</v>
      </c>
      <c r="CC593" s="5" t="b">
        <f t="array" ref="CC593">IF(ISBLANK(Spreadsheet!AZ593),TRUE,ISNUMBER(MATCH(TRUE,EXACT(Spreadsheet!AZ593,LifeBenefitClasses),0)))</f>
        <v>1</v>
      </c>
      <c r="CD593" s="5" t="b">
        <f t="array" ref="CD593">IF(ISBLANK(Spreadsheet!BA593),TRUE,ISNUMBER(MATCH(TRUE,EXACT(Spreadsheet!BA593,LifeBenefitClasses),0)))</f>
        <v>1</v>
      </c>
      <c r="CE593" s="5" t="b">
        <f>IF(OR(ISBLANK(Spreadsheet!BA593), Spreadsheet!BA593="Waive"),IF(ISBLANK(Spreadsheet!BB593),TRUE,FALSE),IF(OR(AND(NOT(ISBLANK(Spreadsheet!BA593)),ISBLANK(Spreadsheet!BB593)),NOT(ISNUMBER(VALUE(Spreadsheet!BB593))),ISBLANK(Spreadsheet!BC593),NOT(ISNUMBER(VALUE(Spreadsheet!BC593)))),FALSE,IF(AND(Spreadsheet!BB593&gt;=50000,Spreadsheet!BB593&lt;=250000,MOD(Spreadsheet!BB593,10000)=0,Spreadsheet!BB593&lt;=(10*Spreadsheet!BC593)),TRUE,FALSE)))</f>
        <v>1</v>
      </c>
      <c r="CF593" s="5" t="b">
        <f>IF(NOT(ISBLANK(Spreadsheet!BC593)),AND(ISNUMBER(VALUE(Spreadsheet!BC593)),Spreadsheet!BC593&gt;0),AND(OR(ISBLANK(Spreadsheet!AO593),Spreadsheet!AO593="Waive",AND(NOT(OR(ISBLANK(Spreadsheet!AO593),Spreadsheet!AO593="Waive")),Spreadsheet!AP593&gt;=6)),OR(ISBLANK(Spreadsheet!AR593),AND(NOT(OR(ISBLANK(Spreadsheet!AR593),Spreadsheet!AR593="Waive")),Spreadsheet!AS593&gt;=6)),OR(ISBLANK(Spreadsheet!AW593)),OR(ISBLANK(Spreadsheet!AX593)),OR(ISBLANK(Spreadsheet!AY593)),OR(ISBLANK(Spreadsheet!AZ593)),OR(ISBLANK(Spreadsheet!BA593),Spreadsheet!BA593="Waive")))</f>
        <v>1</v>
      </c>
      <c r="CG593" s="5" t="b">
        <f t="shared" ca="1" si="43"/>
        <v>1</v>
      </c>
    </row>
    <row r="594" spans="8:85" x14ac:dyDescent="0.3">
      <c r="H594" s="5">
        <f t="shared" ca="1" si="44"/>
        <v>2</v>
      </c>
      <c r="I594" s="5" t="str">
        <f t="shared" ca="1" si="42"/>
        <v/>
      </c>
      <c r="J594" s="5" t="str">
        <f>IF(AND(NOT(ISBLANK(Spreadsheet!C594)),ISBLANK(Spreadsheet!D594)),Spreadsheet!F594&amp;" "&amp;Spreadsheet!H594,"")</f>
        <v/>
      </c>
      <c r="K594" s="5">
        <f>IF(AND(NOT(ISBLANK(Spreadsheet!C594)),ISBLANK(Spreadsheet!D594)),COUNTIFS(Spreadsheet!E595:E$786,"=Child",Spreadsheet!C595:C$786, "="&amp;Spreadsheet!C594) + COUNTIFS(Spreadsheet!E595:E$786,"=Step-child",Spreadsheet!C595:C$786, "="&amp;Spreadsheet!C594),0)</f>
        <v>0</v>
      </c>
      <c r="L594" s="5">
        <f>IF(NOT(ISBLANK(J594)),COUNTIFS(Spreadsheet!E595:E$786,"=Wife",Spreadsheet!C595:C$786, "="&amp;Spreadsheet!C594) + COUNTIFS(Spreadsheet!E595:E$786,"=Husband",Spreadsheet!C595:C$786, "="&amp;Spreadsheet!C594),0)</f>
        <v>0</v>
      </c>
      <c r="M594" s="5">
        <f>IF(NOT(ISBLANK(Spreadsheet!AJ594)),VLOOKUP(Spreadsheet!AJ594,'Drop Downs'!$P$2:$R$16,3,FALSE),0)</f>
        <v>0</v>
      </c>
      <c r="N594" s="5">
        <f>IF(NOT(ISBLANK(Spreadsheet!AJ594)), VLOOKUP(Spreadsheet!AJ594,'Drop Downs'!$P$2:$R$16,2,FALSE),0)</f>
        <v>0</v>
      </c>
      <c r="O594" s="5">
        <f>IF(NOT(ISBLANK(Spreadsheet!AL594)),VLOOKUP(Spreadsheet!AL594,'Drop Downs'!$P$2:$R$16,3,FALSE), 0)</f>
        <v>0</v>
      </c>
      <c r="P594" s="5">
        <f>IF(NOT(ISBLANK(Spreadsheet!AL594)),VLOOKUP(Spreadsheet!AL594,'Drop Downs'!$P$2:$R$16,2,FALSE),0)</f>
        <v>0</v>
      </c>
      <c r="Q594" s="5">
        <f>IF(NOT(ISBLANK(Spreadsheet!AN594)),VLOOKUP(Spreadsheet!AN594,'Drop Downs'!$P$2:$R$16,3,FALSE),0)</f>
        <v>0</v>
      </c>
      <c r="R594" s="5">
        <f>IF(NOT(ISBLANK(Spreadsheet!AN594)),VLOOKUP(Spreadsheet!AN594,'Drop Downs'!$P$2:$R$16,2,FALSE),0)</f>
        <v>0</v>
      </c>
      <c r="S594" s="5" t="str">
        <f>IF(OR(M594&gt;K594,N594&gt;L594,O594&gt;K594, Q594&gt;K594,N594&gt;L594, P594&gt;L594, R594&gt;L594),"Member currently has a coverage election over what he/she needs.  Please add more dependents or adjust the coverage election.","")&amp;(IF(AND(NOT(ISBLANK(Spreadsheet!C594)),NOT(ISBLANK(Spreadsheet!D594)),ISBLANK(Spreadsheet!E594)),"Dependent lacks a relationship to member.Please select one from the drop-down.",""))</f>
        <v/>
      </c>
      <c r="T594" s="5" t="b">
        <f t="shared" si="45"/>
        <v>1</v>
      </c>
      <c r="U594" s="5" t="b">
        <f>OR(ISBLANK(Spreadsheet!C594),IF(NOT(ISBLANK(Spreadsheet!D594)),NOT(ISBLANK(Spreadsheet!E594)),TRUE))</f>
        <v>1</v>
      </c>
      <c r="V594" s="5" t="b">
        <f>OR(ISBLANK(Spreadsheet!C594), NOT(ISBLANK(Spreadsheet!I594)))</f>
        <v>1</v>
      </c>
      <c r="W594" s="5" t="b">
        <f>OR(ISBLANK(Spreadsheet!D594),NOT(ISBLANK(Spreadsheet!C594)))</f>
        <v>1</v>
      </c>
      <c r="X594" s="155" t="str">
        <f>REPT("0",MIN(FIND({1,2,3,4,5,6,7,8,9},Spreadsheet!C594&amp;"123456789"))-1)&amp;IF(ISBLANK(Spreadsheet!C594),"",SUMPRODUCT(MID(0&amp;Spreadsheet!C594,LARGE(INDEX(ISNUMBER(--MID(Spreadsheet!C594,ROW($1:$225),1))*
 ROW($1:$225),0),ROW($1:$225))+1,1)*10^ROW($1:$225)/10))</f>
        <v/>
      </c>
      <c r="Y594" s="5" t="b">
        <f>IF(NOT(ISBLANK(Spreadsheet!C594)),IF(AND(ISNUMBER(VALUE(Spreadsheet!C594)), LEN(Spreadsheet!C594)=9),TRUE,FALSE),TRUE)</f>
        <v>1</v>
      </c>
      <c r="Z594" s="155" t="str">
        <f>REPT("0",MIN(FIND({1,2,3,4,5,6,7,8,9},Spreadsheet!D594&amp;"123456789"))-1)&amp;IF(ISBLANK(Spreadsheet!D594),"",SUMPRODUCT(MID(0&amp;Spreadsheet!D594,LARGE(INDEX(ISNUMBER(--MID(Spreadsheet!D594,ROW($1:$225),1))*
 ROW($1:$225),0),ROW($1:$225))+1,1)*10^ROW($1:$225)/10))</f>
        <v/>
      </c>
      <c r="AA594" s="5" t="b">
        <f>IF(AND(NOT(ISBLANK(Spreadsheet!D594)),NOT(ISBLANK(Spreadsheet!C594))),IF(AND(ISNUMBER(VALUE(Spreadsheet!D594)), LEN(Spreadsheet!D594)=9),TRUE,FALSE),IF(AND(NOT(ISBLANK(Spreadsheet!D594)),ISBLANK(Spreadsheet!C594)),FALSE,TRUE))</f>
        <v>1</v>
      </c>
      <c r="AB594" s="5" t="b">
        <f>OR(ISBLANK(Spreadsheet!Y594),IF(NOT(ISBLANK(Spreadsheet!Y594)),LEN(Spreadsheet!Y594)=10,ISNUMBER(VALUE(Spreadsheet!Y594))))</f>
        <v>1</v>
      </c>
      <c r="AC594" s="5" t="b">
        <f>OR(ISBLANK(Spreadsheet!AI594), AND(NOT(ISBLANK(Spreadsheet!AJ594)), NOT(ISNUMBER(SEARCH("Waive",Spreadsheet!AJ594)))))</f>
        <v>1</v>
      </c>
      <c r="AD594" s="5" t="b">
        <f>OR(ISBLANK(Spreadsheet!AK594), AND(NOT(ISBLANK(Spreadsheet!AL594)), NOT(ISNUMBER(SEARCH("Waive",Spreadsheet!AL594)))))</f>
        <v>1</v>
      </c>
      <c r="AE594" s="5" t="b">
        <f>OR(ISBLANK(Spreadsheet!AM594), AND(NOT(ISBLANK(Spreadsheet!AN594)), NOT(ISNUMBER(SEARCH("Waive", Spreadsheet!AN594)))))</f>
        <v>1</v>
      </c>
      <c r="AF594" s="5" t="b">
        <f>OR(ISBLANK(Spreadsheet!C594), NOT(ISBLANK(Spreadsheet!D594)),NOT(ISBLANK(Spreadsheet!L594)))</f>
        <v>1</v>
      </c>
      <c r="AG594" s="5" t="b">
        <f>IF(AND(NOT(ISBLANK(Spreadsheet!C594)), NOT(ISBLANK(Spreadsheet!D594)),Spreadsheet!C594&lt;&gt;Spreadsheet!D594),IF(ISERROR(VLOOKUP(Spreadsheet!C594, Spreadsheet!$C$6:'Spreadsheet'!$C593,1,FALSE)), FALSE, TRUE),TRUE)</f>
        <v>1</v>
      </c>
      <c r="AH594" s="5" t="b">
        <f>Spreadsheet!$B$2=Spreadsheet!AD594</f>
        <v>1</v>
      </c>
      <c r="AI594" s="5" t="b">
        <f>IF(ISBLANK(Spreadsheet!G594),TRUE,IF(OR(LEN(Spreadsheet!G594)&gt;1,ISNUMBER(VALUE(Spreadsheet!G594))),FALSE,TRUE))</f>
        <v>1</v>
      </c>
      <c r="AJ594" s="5" t="b">
        <f>OR(ISBLANK(Spreadsheet!C594), NOT(ISBLANK(Spreadsheet!B594)), NOT(ISBLANK(Spreadsheet!D594)))</f>
        <v>1</v>
      </c>
      <c r="AK594" s="5" t="b">
        <f t="array" ref="AK594">IF(OR(AND(ISBLANK(Spreadsheet!E594),ISBLANK(Spreadsheet!D594),NOT(ISBLANK(Spreadsheet!C594))),AND(ISBLANK(Spreadsheet!E594),ISBLANK(Spreadsheet!D594),ISBLANK(Spreadsheet!C594))),TRUE,ISNUMBER(MATCH(TRUE,EXACT(Spreadsheet!E594,Relationships),0)))</f>
        <v>1</v>
      </c>
      <c r="AL594" s="5" t="b">
        <f>IF(NOT(ISBLANK(Spreadsheet!C594)),IF(OR(ISBLANK(Spreadsheet!F594),LEN(Spreadsheet!F594)&gt;40),FALSE,TRUE),TRUE)</f>
        <v>1</v>
      </c>
      <c r="AM594" s="5" t="b">
        <f>IF(NOT(ISBLANK(Spreadsheet!C594)),IF(OR(ISBLANK(Spreadsheet!H594),LEN(Spreadsheet!H594)&gt;40),FALSE,TRUE),TRUE)</f>
        <v>1</v>
      </c>
      <c r="AN594" s="5" t="b">
        <f t="array" ref="AN594">IF(ISBLANK(Spreadsheet!I594),TRUE,ISNUMBER(MATCH(TRUE,EXACT(Spreadsheet!I594,GenderValues),0)))</f>
        <v>1</v>
      </c>
      <c r="AO594" s="5" t="b">
        <f ca="1">IF(ISERROR(DATEVALUE(TEXT(Spreadsheet!J594,"mm/dd/yyyy")) &gt; TODAY()),IF(AND(ISBLANK(Spreadsheet!J594),ISBLANK(Spreadsheet!C594)),TRUE,FALSE),IF(DATEVALUE(TEXT(Spreadsheet!J594,"mm/dd/yyyy")) &gt; TODAY(),FALSE,TRUE))</f>
        <v>1</v>
      </c>
      <c r="AP594" s="5" t="b">
        <f>OR(ISBLANK(Spreadsheet!K594),LEN(Spreadsheet!K594)&lt;=100)</f>
        <v>1</v>
      </c>
      <c r="AQ594" s="5" t="b">
        <f t="array" ref="AQ594">IF(OR(AND(ISBLANK(Spreadsheet!L594),ISBLANK(Spreadsheet!C594)),AND(NOT(ISBLANK(Spreadsheet!C594)),NOT(ISBLANK(Spreadsheet!D594)))),TRUE,ISNUMBER(MATCH(TRUE,EXACT(Spreadsheet!L594,MaritalStatus),0)))</f>
        <v>1</v>
      </c>
      <c r="AR594" s="5" t="b">
        <f ca="1">IF(ISERROR(DATEVALUE(TEXT(Spreadsheet!M594,"mm/dd/yyyy")) &gt; TODAY()),IF(ISBLANK(Spreadsheet!M594),TRUE,FALSE),IF(DATEVALUE(TEXT(Spreadsheet!M594,"mm/dd/yyyy")) &gt; TODAY(),FALSE,TRUE))</f>
        <v>1</v>
      </c>
      <c r="AS594" s="5" t="b">
        <f>OR(ISBLANK(Spreadsheet!N594),LEN(Spreadsheet!N594)&lt;=100)</f>
        <v>1</v>
      </c>
      <c r="AT594" s="5" t="b">
        <f>OR(ISBLANK(Spreadsheet!O594),UPPER(Spreadsheet!O594)="YES")</f>
        <v>1</v>
      </c>
      <c r="AU594" s="5" t="b">
        <f>OR(ISBLANK(Spreadsheet!P594),UPPER(Spreadsheet!P594)="YES")</f>
        <v>1</v>
      </c>
      <c r="AV594" s="5" t="b">
        <f t="array" ref="AV594">IF(ISBLANK(Spreadsheet!Q594),TRUE,ISNUMBER(MATCH(TRUE,EXACT(Spreadsheet!Q594,OnGroupsPriorIns),0)))</f>
        <v>1</v>
      </c>
      <c r="AW594" s="5" t="b">
        <f>OR(ISBLANK(Spreadsheet!R594),UPPER(Spreadsheet!R594)="YES")</f>
        <v>1</v>
      </c>
      <c r="AX594" s="5" t="b">
        <f>OR(ISBLANK(Spreadsheet!S594),UPPER(Spreadsheet!S594)="YES")</f>
        <v>1</v>
      </c>
      <c r="AY594" s="5" t="b">
        <f>OR(AND(ISBLANK(Spreadsheet!C594),LEN(Spreadsheet!T594)=0),AND(NOT(ISBLANK(Spreadsheet!C594)),LEN(Spreadsheet!T594)&gt;0,LEN(Spreadsheet!T594)&lt;=50))</f>
        <v>1</v>
      </c>
      <c r="AZ594" s="5" t="b">
        <f>OR(LEN(Spreadsheet!U594)=0,AND(LEN(Spreadsheet!U594)&gt;0,LEN(Spreadsheet!U594)&lt;=50))</f>
        <v>1</v>
      </c>
      <c r="BA594" s="5" t="b">
        <f>OR(AND(ISBLANK(Spreadsheet!C594),LEN(Spreadsheet!V594)=0),AND(NOT(ISBLANK(Spreadsheet!C594)),LEN(Spreadsheet!V594)&gt;0,LEN(Spreadsheet!V594)&lt;=50))</f>
        <v>1</v>
      </c>
      <c r="BB594" s="5" t="b">
        <f t="array" ref="BB594">IF(AND(ISBLANK(Spreadsheet!C594),LEN(Spreadsheet!W594)=0),TRUE,ISNUMBER(MATCH(TRUE,EXACT(Spreadsheet!W594,States),0)))</f>
        <v>1</v>
      </c>
      <c r="BC594" s="5" t="b">
        <f>OR(AND(ISBLANK(Spreadsheet!C594),LEN(Spreadsheet!X594)=0),AND(NOT(ISBLANK(Spreadsheet!C594)),LEN(Spreadsheet!X594)&gt;0,LEN(Spreadsheet!X594)=5,ISNUMBER(VALUE(Spreadsheet!X594))))</f>
        <v>1</v>
      </c>
      <c r="BD594" s="5" t="b">
        <f>OR(ISBLANK(Spreadsheet!Z594),LEN(Spreadsheet!Z594)&lt;=50)</f>
        <v>1</v>
      </c>
      <c r="BE594" s="5" t="b">
        <f>ISBLANK(Spreadsheet!AA594)</f>
        <v>1</v>
      </c>
      <c r="BF594" s="5" t="b">
        <f>ISBLANK(Spreadsheet!AB594)</f>
        <v>1</v>
      </c>
      <c r="BG594" s="5" t="b">
        <f>IF(ISERROR(DATEVALUE(TEXT(Spreadsheet!AC594,"mm/dd/yyyy")) &gt; DATEVALUE(TEXT(Spreadsheet!J594,"mm/dd/yyyy"))),IF(OR(AND(ISBLANK(Spreadsheet!AC594),ISBLANK(Spreadsheet!C594)),AND(NOT(ISBLANK(Spreadsheet!C594)),ISBLANK(Spreadsheet!AC594),NOT(ISBLANK(Spreadsheet!D594)))),TRUE,FALSE),IF(DATEVALUE(TEXT(Spreadsheet!AC594,"mm/dd/yyyy")) &gt; DATEVALUE(TEXT(Spreadsheet!J594,"mm/dd/yyyy")),TRUE,FALSE))</f>
        <v>1</v>
      </c>
      <c r="BH594" s="5" t="b">
        <f>OR(AND(ISBLANK(Spreadsheet!C594),ISBLANK(Spreadsheet!AE594)),AND(NOT(ISBLANK(Spreadsheet!C594)),NOT(ISBLANK(Spreadsheet!D594)),ISBLANK(Spreadsheet!AE594)),AND(NOT(ISBLANK(Spreadsheet!C594)),ISBLANK(Spreadsheet!D594),NOT(ISBLANK(Spreadsheet!AE594)),LEN(Spreadsheet!AE594)&lt;=100))</f>
        <v>1</v>
      </c>
      <c r="BI594" s="5" t="b">
        <f t="array" ref="BI594">IF(ISBLANK(Spreadsheet!AF594),TRUE,ISNUMBER(MATCH(TRUE,EXACT(Spreadsheet!AF594,CobraShortReasons),0)))</f>
        <v>1</v>
      </c>
      <c r="BJ594" s="5" t="b">
        <f ca="1">IF(ISERROR(DATEVALUE(TEXT(Spreadsheet!AG594,"mm/dd/yyyy")) &gt; TODAY()),IF(ISBLANK(Spreadsheet!AG594),TRUE,FALSE),IF(DATEVALUE(TEXT(Spreadsheet!AG594,"mm/dd/yyyy")) &gt; TODAY(),FALSE,TRUE))</f>
        <v>1</v>
      </c>
      <c r="BK594" s="5" t="b">
        <f>OR(ISBLANK(Spreadsheet!AH594),LEN(Spreadsheet!AH594)&lt;=25)</f>
        <v>1</v>
      </c>
      <c r="BL594" s="5" t="b">
        <f t="array" aca="1" ref="BL594" ca="1">IF(ISBLANK(Spreadsheet!AI594),TRUE,ISNUMBER(MATCH(TRUE,EXACT(Spreadsheet!AI594,INDIRECT(Spreadsheet!$D$2)),0)))</f>
        <v>1</v>
      </c>
      <c r="BM594" s="5" t="b">
        <f t="array" aca="1" ref="BM594" ca="1">IF(ISBLANK(Spreadsheet!AJ594),TRUE,ISNUMBER(MATCH(TRUE,EXACT(Spreadsheet!AJ594,INDIRECT(Spreadsheet!BJ594)),0)))</f>
        <v>1</v>
      </c>
      <c r="BN594" s="5" t="b">
        <f t="array" ref="BN594">IF(ISBLANK(Spreadsheet!AK594),TRUE,ISNUMBER(MATCH(TRUE,EXACT(Spreadsheet!AK594,DentalPlans),0)))</f>
        <v>1</v>
      </c>
      <c r="BO594" s="5" t="b">
        <f t="array" aca="1" ref="BO594" ca="1">IF(ISBLANK(Spreadsheet!AL594),TRUE,ISNUMBER(MATCH(TRUE,EXACT(Spreadsheet!AL594,INDIRECT(Spreadsheet!BK594)),0)))</f>
        <v>1</v>
      </c>
      <c r="BP594" s="5" t="b">
        <f t="array" ref="BP594">IF(ISBLANK(Spreadsheet!AM594),TRUE,ISNUMBER(MATCH(TRUE,EXACT(Spreadsheet!AM594,VisionPlans),0)))</f>
        <v>1</v>
      </c>
      <c r="BQ594" s="5" t="b">
        <f t="array" aca="1" ref="BQ594" ca="1">IF(ISBLANK(Spreadsheet!AN594),TRUE,ISNUMBER(MATCH(TRUE,EXACT(Spreadsheet!AN594,INDIRECT(Spreadsheet!BL594)),0)))</f>
        <v>1</v>
      </c>
      <c r="BR594" s="5" t="b">
        <f t="array" ref="BR594">IF(ISBLANK(Spreadsheet!AO594),TRUE,ISNUMBER(MATCH(TRUE,EXACT(Spreadsheet!AO594,LifeBenefitClasses),0)))</f>
        <v>1</v>
      </c>
      <c r="BS594" s="5" t="b">
        <f>IF(OR(ISBLANK(Spreadsheet!AO594), Spreadsheet!AO594="Waive"),IF(ISBLANK(Spreadsheet!AP594),TRUE,FALSE),IF(OR(AND(NOT(ISBLANK(Spreadsheet!AO594)),ISBLANK(Spreadsheet!AP594)),NOT(ISNUMBER(VALUE(Spreadsheet!AP594)))),FALSE,IF(OR(AND(Spreadsheet!AP594&lt;6,MOD(Spreadsheet!AP594*10,5)=0), MOD(Spreadsheet!AP594,5000)=0),TRUE,FALSE)))</f>
        <v>1</v>
      </c>
      <c r="BT594" s="5" t="b">
        <f t="array" ref="BT594">IF(ISBLANK(Spreadsheet!AQ594),TRUE,ISNUMBER(MATCH(TRUE,EXACT(Spreadsheet!AQ594,EnrollWaive),0)))</f>
        <v>1</v>
      </c>
      <c r="BU594" s="5" t="b">
        <f t="array" ref="BU594">IF(ISBLANK(Spreadsheet!AR594),TRUE,ISNUMBER(MATCH(TRUE,EXACT(Spreadsheet!AR594,LifeBenefitClasses),0)))</f>
        <v>1</v>
      </c>
      <c r="BV594" s="5" t="b">
        <f>IF(OR(ISBLANK(Spreadsheet!AR594), Spreadsheet!AR594="Waive"),IF(ISBLANK(Spreadsheet!AS594),TRUE,FALSE),IF(OR(AND(NOT(ISBLANK(Spreadsheet!AR594)),ISBLANK(Spreadsheet!AS594)),NOT(ISNUMBER(VALUE(Spreadsheet!AS594)))),FALSE,IF(OR(AND(Spreadsheet!AS594&lt;6,MOD(Spreadsheet!AS594*10,5)=0), MOD(Spreadsheet!AS594,10000)=0),TRUE,FALSE)))</f>
        <v>1</v>
      </c>
      <c r="BW594" s="5" t="b">
        <f t="array" ref="BW594">IF(ISBLANK(Spreadsheet!AT594),TRUE,ISNUMBER(MATCH(TRUE,EXACT(Spreadsheet!AT594,LifeBenefitClasses),0)))</f>
        <v>1</v>
      </c>
      <c r="BX594" s="5" t="b">
        <f>IF(OR(ISBLANK(Spreadsheet!AT594), Spreadsheet!AT594="Waive"),IF(ISBLANK(Spreadsheet!AU594),TRUE,FALSE),IF(OR(AND(NOT(ISBLANK(Spreadsheet!AT594)),ISBLANK(Spreadsheet!AU594)),NOT(ISNUMBER(VALUE(Spreadsheet!AU594)))),FALSE,IF(AND(NOT(OR(ISBLANK(Spreadsheet!AT594),Spreadsheet!AT594="Waive")),NOT(OR(ISBLANK(Spreadsheet!AR594),Spreadsheet!AR594="Waive")),MOD(Spreadsheet!AU594,5000)=0, Spreadsheet!AU594&lt;=(Spreadsheet!AS594*0.5)),TRUE,FALSE)))</f>
        <v>1</v>
      </c>
      <c r="BY594" s="5" t="b">
        <f t="array" ref="BY594">IF(ISBLANK(Spreadsheet!AV594),TRUE,ISNUMBER(MATCH(TRUE,EXACT(Spreadsheet!AV594,EnrollWaive),0)))</f>
        <v>1</v>
      </c>
      <c r="BZ594" s="5" t="b">
        <f t="array" ref="BZ594">IF(ISBLANK(Spreadsheet!AW594),TRUE,ISNUMBER(MATCH(TRUE,EXACT(Spreadsheet!AW594,LifeBenefitClasses),0)))</f>
        <v>1</v>
      </c>
      <c r="CA594" s="5" t="b">
        <f t="array" ref="CA594">IF(ISBLANK(Spreadsheet!AX594),TRUE,ISNUMBER(MATCH(TRUE,EXACT(Spreadsheet!AX594,LifeBenefitClasses),0)))</f>
        <v>1</v>
      </c>
      <c r="CB594" s="5" t="b">
        <f t="array" ref="CB594">IF(ISBLANK(Spreadsheet!AY594),TRUE,ISNUMBER(MATCH(TRUE,EXACT(Spreadsheet!AY594,LifeBenefitClasses),0)))</f>
        <v>1</v>
      </c>
      <c r="CC594" s="5" t="b">
        <f t="array" ref="CC594">IF(ISBLANK(Spreadsheet!AZ594),TRUE,ISNUMBER(MATCH(TRUE,EXACT(Spreadsheet!AZ594,LifeBenefitClasses),0)))</f>
        <v>1</v>
      </c>
      <c r="CD594" s="5" t="b">
        <f t="array" ref="CD594">IF(ISBLANK(Spreadsheet!BA594),TRUE,ISNUMBER(MATCH(TRUE,EXACT(Spreadsheet!BA594,LifeBenefitClasses),0)))</f>
        <v>1</v>
      </c>
      <c r="CE594" s="5" t="b">
        <f>IF(OR(ISBLANK(Spreadsheet!BA594), Spreadsheet!BA594="Waive"),IF(ISBLANK(Spreadsheet!BB594),TRUE,FALSE),IF(OR(AND(NOT(ISBLANK(Spreadsheet!BA594)),ISBLANK(Spreadsheet!BB594)),NOT(ISNUMBER(VALUE(Spreadsheet!BB594))),ISBLANK(Spreadsheet!BC594),NOT(ISNUMBER(VALUE(Spreadsheet!BC594)))),FALSE,IF(AND(Spreadsheet!BB594&gt;=50000,Spreadsheet!BB594&lt;=250000,MOD(Spreadsheet!BB594,10000)=0,Spreadsheet!BB594&lt;=(10*Spreadsheet!BC594)),TRUE,FALSE)))</f>
        <v>1</v>
      </c>
      <c r="CF594" s="5" t="b">
        <f>IF(NOT(ISBLANK(Spreadsheet!BC594)),AND(ISNUMBER(VALUE(Spreadsheet!BC594)),Spreadsheet!BC594&gt;0),AND(OR(ISBLANK(Spreadsheet!AO594),Spreadsheet!AO594="Waive",AND(NOT(OR(ISBLANK(Spreadsheet!AO594),Spreadsheet!AO594="Waive")),Spreadsheet!AP594&gt;=6)),OR(ISBLANK(Spreadsheet!AR594),AND(NOT(OR(ISBLANK(Spreadsheet!AR594),Spreadsheet!AR594="Waive")),Spreadsheet!AS594&gt;=6)),OR(ISBLANK(Spreadsheet!AW594)),OR(ISBLANK(Spreadsheet!AX594)),OR(ISBLANK(Spreadsheet!AY594)),OR(ISBLANK(Spreadsheet!AZ594)),OR(ISBLANK(Spreadsheet!BA594),Spreadsheet!BA594="Waive")))</f>
        <v>1</v>
      </c>
      <c r="CG594" s="5" t="b">
        <f t="shared" ca="1" si="43"/>
        <v>1</v>
      </c>
    </row>
    <row r="595" spans="8:85" x14ac:dyDescent="0.3">
      <c r="H595" s="5">
        <f t="shared" ca="1" si="44"/>
        <v>2</v>
      </c>
      <c r="I595" s="5" t="str">
        <f t="shared" ca="1" si="42"/>
        <v/>
      </c>
      <c r="J595" s="5" t="str">
        <f>IF(AND(NOT(ISBLANK(Spreadsheet!C595)),ISBLANK(Spreadsheet!D595)),Spreadsheet!F595&amp;" "&amp;Spreadsheet!H595,"")</f>
        <v/>
      </c>
      <c r="K595" s="5">
        <f>IF(AND(NOT(ISBLANK(Spreadsheet!C595)),ISBLANK(Spreadsheet!D595)),COUNTIFS(Spreadsheet!E596:E$786,"=Child",Spreadsheet!C596:C$786, "="&amp;Spreadsheet!C595) + COUNTIFS(Spreadsheet!E596:E$786,"=Step-child",Spreadsheet!C596:C$786, "="&amp;Spreadsheet!C595),0)</f>
        <v>0</v>
      </c>
      <c r="L595" s="5">
        <f>IF(NOT(ISBLANK(J595)),COUNTIFS(Spreadsheet!E596:E$786,"=Wife",Spreadsheet!C596:C$786, "="&amp;Spreadsheet!C595) + COUNTIFS(Spreadsheet!E596:E$786,"=Husband",Spreadsheet!C596:C$786, "="&amp;Spreadsheet!C595),0)</f>
        <v>0</v>
      </c>
      <c r="M595" s="5">
        <f>IF(NOT(ISBLANK(Spreadsheet!AJ595)),VLOOKUP(Spreadsheet!AJ595,'Drop Downs'!$P$2:$R$16,3,FALSE),0)</f>
        <v>0</v>
      </c>
      <c r="N595" s="5">
        <f>IF(NOT(ISBLANK(Spreadsheet!AJ595)), VLOOKUP(Spreadsheet!AJ595,'Drop Downs'!$P$2:$R$16,2,FALSE),0)</f>
        <v>0</v>
      </c>
      <c r="O595" s="5">
        <f>IF(NOT(ISBLANK(Spreadsheet!AL595)),VLOOKUP(Spreadsheet!AL595,'Drop Downs'!$P$2:$R$16,3,FALSE), 0)</f>
        <v>0</v>
      </c>
      <c r="P595" s="5">
        <f>IF(NOT(ISBLANK(Spreadsheet!AL595)),VLOOKUP(Spreadsheet!AL595,'Drop Downs'!$P$2:$R$16,2,FALSE),0)</f>
        <v>0</v>
      </c>
      <c r="Q595" s="5">
        <f>IF(NOT(ISBLANK(Spreadsheet!AN595)),VLOOKUP(Spreadsheet!AN595,'Drop Downs'!$P$2:$R$16,3,FALSE),0)</f>
        <v>0</v>
      </c>
      <c r="R595" s="5">
        <f>IF(NOT(ISBLANK(Spreadsheet!AN595)),VLOOKUP(Spreadsheet!AN595,'Drop Downs'!$P$2:$R$16,2,FALSE),0)</f>
        <v>0</v>
      </c>
      <c r="S595" s="5" t="str">
        <f>IF(OR(M595&gt;K595,N595&gt;L595,O595&gt;K595, Q595&gt;K595,N595&gt;L595, P595&gt;L595, R595&gt;L595),"Member currently has a coverage election over what he/she needs.  Please add more dependents or adjust the coverage election.","")&amp;(IF(AND(NOT(ISBLANK(Spreadsheet!C595)),NOT(ISBLANK(Spreadsheet!D595)),ISBLANK(Spreadsheet!E595)),"Dependent lacks a relationship to member.Please select one from the drop-down.",""))</f>
        <v/>
      </c>
      <c r="T595" s="5" t="b">
        <f t="shared" si="45"/>
        <v>1</v>
      </c>
      <c r="U595" s="5" t="b">
        <f>OR(ISBLANK(Spreadsheet!C595),IF(NOT(ISBLANK(Spreadsheet!D595)),NOT(ISBLANK(Spreadsheet!E595)),TRUE))</f>
        <v>1</v>
      </c>
      <c r="V595" s="5" t="b">
        <f>OR(ISBLANK(Spreadsheet!C595), NOT(ISBLANK(Spreadsheet!I595)))</f>
        <v>1</v>
      </c>
      <c r="W595" s="5" t="b">
        <f>OR(ISBLANK(Spreadsheet!D595),NOT(ISBLANK(Spreadsheet!C595)))</f>
        <v>1</v>
      </c>
      <c r="X595" s="155" t="str">
        <f>REPT("0",MIN(FIND({1,2,3,4,5,6,7,8,9},Spreadsheet!C595&amp;"123456789"))-1)&amp;IF(ISBLANK(Spreadsheet!C595),"",SUMPRODUCT(MID(0&amp;Spreadsheet!C595,LARGE(INDEX(ISNUMBER(--MID(Spreadsheet!C595,ROW($1:$225),1))*
 ROW($1:$225),0),ROW($1:$225))+1,1)*10^ROW($1:$225)/10))</f>
        <v/>
      </c>
      <c r="Y595" s="5" t="b">
        <f>IF(NOT(ISBLANK(Spreadsheet!C595)),IF(AND(ISNUMBER(VALUE(Spreadsheet!C595)), LEN(Spreadsheet!C595)=9),TRUE,FALSE),TRUE)</f>
        <v>1</v>
      </c>
      <c r="Z595" s="155" t="str">
        <f>REPT("0",MIN(FIND({1,2,3,4,5,6,7,8,9},Spreadsheet!D595&amp;"123456789"))-1)&amp;IF(ISBLANK(Spreadsheet!D595),"",SUMPRODUCT(MID(0&amp;Spreadsheet!D595,LARGE(INDEX(ISNUMBER(--MID(Spreadsheet!D595,ROW($1:$225),1))*
 ROW($1:$225),0),ROW($1:$225))+1,1)*10^ROW($1:$225)/10))</f>
        <v/>
      </c>
      <c r="AA595" s="5" t="b">
        <f>IF(AND(NOT(ISBLANK(Spreadsheet!D595)),NOT(ISBLANK(Spreadsheet!C595))),IF(AND(ISNUMBER(VALUE(Spreadsheet!D595)), LEN(Spreadsheet!D595)=9),TRUE,FALSE),IF(AND(NOT(ISBLANK(Spreadsheet!D595)),ISBLANK(Spreadsheet!C595)),FALSE,TRUE))</f>
        <v>1</v>
      </c>
      <c r="AB595" s="5" t="b">
        <f>OR(ISBLANK(Spreadsheet!Y595),IF(NOT(ISBLANK(Spreadsheet!Y595)),LEN(Spreadsheet!Y595)=10,ISNUMBER(VALUE(Spreadsheet!Y595))))</f>
        <v>1</v>
      </c>
      <c r="AC595" s="5" t="b">
        <f>OR(ISBLANK(Spreadsheet!AI595), AND(NOT(ISBLANK(Spreadsheet!AJ595)), NOT(ISNUMBER(SEARCH("Waive",Spreadsheet!AJ595)))))</f>
        <v>1</v>
      </c>
      <c r="AD595" s="5" t="b">
        <f>OR(ISBLANK(Spreadsheet!AK595), AND(NOT(ISBLANK(Spreadsheet!AL595)), NOT(ISNUMBER(SEARCH("Waive",Spreadsheet!AL595)))))</f>
        <v>1</v>
      </c>
      <c r="AE595" s="5" t="b">
        <f>OR(ISBLANK(Spreadsheet!AM595), AND(NOT(ISBLANK(Spreadsheet!AN595)), NOT(ISNUMBER(SEARCH("Waive", Spreadsheet!AN595)))))</f>
        <v>1</v>
      </c>
      <c r="AF595" s="5" t="b">
        <f>OR(ISBLANK(Spreadsheet!C595), NOT(ISBLANK(Spreadsheet!D595)),NOT(ISBLANK(Spreadsheet!L595)))</f>
        <v>1</v>
      </c>
      <c r="AG595" s="5" t="b">
        <f>IF(AND(NOT(ISBLANK(Spreadsheet!C595)), NOT(ISBLANK(Spreadsheet!D595)),Spreadsheet!C595&lt;&gt;Spreadsheet!D595),IF(ISERROR(VLOOKUP(Spreadsheet!C595, Spreadsheet!$C$6:'Spreadsheet'!$C594,1,FALSE)), FALSE, TRUE),TRUE)</f>
        <v>1</v>
      </c>
      <c r="AH595" s="5" t="b">
        <f>Spreadsheet!$B$2=Spreadsheet!AD595</f>
        <v>1</v>
      </c>
      <c r="AI595" s="5" t="b">
        <f>IF(ISBLANK(Spreadsheet!G595),TRUE,IF(OR(LEN(Spreadsheet!G595)&gt;1,ISNUMBER(VALUE(Spreadsheet!G595))),FALSE,TRUE))</f>
        <v>1</v>
      </c>
      <c r="AJ595" s="5" t="b">
        <f>OR(ISBLANK(Spreadsheet!C595), NOT(ISBLANK(Spreadsheet!B595)), NOT(ISBLANK(Spreadsheet!D595)))</f>
        <v>1</v>
      </c>
      <c r="AK595" s="5" t="b">
        <f t="array" ref="AK595">IF(OR(AND(ISBLANK(Spreadsheet!E595),ISBLANK(Spreadsheet!D595),NOT(ISBLANK(Spreadsheet!C595))),AND(ISBLANK(Spreadsheet!E595),ISBLANK(Spreadsheet!D595),ISBLANK(Spreadsheet!C595))),TRUE,ISNUMBER(MATCH(TRUE,EXACT(Spreadsheet!E595,Relationships),0)))</f>
        <v>1</v>
      </c>
      <c r="AL595" s="5" t="b">
        <f>IF(NOT(ISBLANK(Spreadsheet!C595)),IF(OR(ISBLANK(Spreadsheet!F595),LEN(Spreadsheet!F595)&gt;40),FALSE,TRUE),TRUE)</f>
        <v>1</v>
      </c>
      <c r="AM595" s="5" t="b">
        <f>IF(NOT(ISBLANK(Spreadsheet!C595)),IF(OR(ISBLANK(Spreadsheet!H595),LEN(Spreadsheet!H595)&gt;40),FALSE,TRUE),TRUE)</f>
        <v>1</v>
      </c>
      <c r="AN595" s="5" t="b">
        <f t="array" ref="AN595">IF(ISBLANK(Spreadsheet!I595),TRUE,ISNUMBER(MATCH(TRUE,EXACT(Spreadsheet!I595,GenderValues),0)))</f>
        <v>1</v>
      </c>
      <c r="AO595" s="5" t="b">
        <f ca="1">IF(ISERROR(DATEVALUE(TEXT(Spreadsheet!J595,"mm/dd/yyyy")) &gt; TODAY()),IF(AND(ISBLANK(Spreadsheet!J595),ISBLANK(Spreadsheet!C595)),TRUE,FALSE),IF(DATEVALUE(TEXT(Spreadsheet!J595,"mm/dd/yyyy")) &gt; TODAY(),FALSE,TRUE))</f>
        <v>1</v>
      </c>
      <c r="AP595" s="5" t="b">
        <f>OR(ISBLANK(Spreadsheet!K595),LEN(Spreadsheet!K595)&lt;=100)</f>
        <v>1</v>
      </c>
      <c r="AQ595" s="5" t="b">
        <f t="array" ref="AQ595">IF(OR(AND(ISBLANK(Spreadsheet!L595),ISBLANK(Spreadsheet!C595)),AND(NOT(ISBLANK(Spreadsheet!C595)),NOT(ISBLANK(Spreadsheet!D595)))),TRUE,ISNUMBER(MATCH(TRUE,EXACT(Spreadsheet!L595,MaritalStatus),0)))</f>
        <v>1</v>
      </c>
      <c r="AR595" s="5" t="b">
        <f ca="1">IF(ISERROR(DATEVALUE(TEXT(Spreadsheet!M595,"mm/dd/yyyy")) &gt; TODAY()),IF(ISBLANK(Spreadsheet!M595),TRUE,FALSE),IF(DATEVALUE(TEXT(Spreadsheet!M595,"mm/dd/yyyy")) &gt; TODAY(),FALSE,TRUE))</f>
        <v>1</v>
      </c>
      <c r="AS595" s="5" t="b">
        <f>OR(ISBLANK(Spreadsheet!N595),LEN(Spreadsheet!N595)&lt;=100)</f>
        <v>1</v>
      </c>
      <c r="AT595" s="5" t="b">
        <f>OR(ISBLANK(Spreadsheet!O595),UPPER(Spreadsheet!O595)="YES")</f>
        <v>1</v>
      </c>
      <c r="AU595" s="5" t="b">
        <f>OR(ISBLANK(Spreadsheet!P595),UPPER(Spreadsheet!P595)="YES")</f>
        <v>1</v>
      </c>
      <c r="AV595" s="5" t="b">
        <f t="array" ref="AV595">IF(ISBLANK(Spreadsheet!Q595),TRUE,ISNUMBER(MATCH(TRUE,EXACT(Spreadsheet!Q595,OnGroupsPriorIns),0)))</f>
        <v>1</v>
      </c>
      <c r="AW595" s="5" t="b">
        <f>OR(ISBLANK(Spreadsheet!R595),UPPER(Spreadsheet!R595)="YES")</f>
        <v>1</v>
      </c>
      <c r="AX595" s="5" t="b">
        <f>OR(ISBLANK(Spreadsheet!S595),UPPER(Spreadsheet!S595)="YES")</f>
        <v>1</v>
      </c>
      <c r="AY595" s="5" t="b">
        <f>OR(AND(ISBLANK(Spreadsheet!C595),LEN(Spreadsheet!T595)=0),AND(NOT(ISBLANK(Spreadsheet!C595)),LEN(Spreadsheet!T595)&gt;0,LEN(Spreadsheet!T595)&lt;=50))</f>
        <v>1</v>
      </c>
      <c r="AZ595" s="5" t="b">
        <f>OR(LEN(Spreadsheet!U595)=0,AND(LEN(Spreadsheet!U595)&gt;0,LEN(Spreadsheet!U595)&lt;=50))</f>
        <v>1</v>
      </c>
      <c r="BA595" s="5" t="b">
        <f>OR(AND(ISBLANK(Spreadsheet!C595),LEN(Spreadsheet!V595)=0),AND(NOT(ISBLANK(Spreadsheet!C595)),LEN(Spreadsheet!V595)&gt;0,LEN(Spreadsheet!V595)&lt;=50))</f>
        <v>1</v>
      </c>
      <c r="BB595" s="5" t="b">
        <f t="array" ref="BB595">IF(AND(ISBLANK(Spreadsheet!C595),LEN(Spreadsheet!W595)=0),TRUE,ISNUMBER(MATCH(TRUE,EXACT(Spreadsheet!W595,States),0)))</f>
        <v>1</v>
      </c>
      <c r="BC595" s="5" t="b">
        <f>OR(AND(ISBLANK(Spreadsheet!C595),LEN(Spreadsheet!X595)=0),AND(NOT(ISBLANK(Spreadsheet!C595)),LEN(Spreadsheet!X595)&gt;0,LEN(Spreadsheet!X595)=5,ISNUMBER(VALUE(Spreadsheet!X595))))</f>
        <v>1</v>
      </c>
      <c r="BD595" s="5" t="b">
        <f>OR(ISBLANK(Spreadsheet!Z595),LEN(Spreadsheet!Z595)&lt;=50)</f>
        <v>1</v>
      </c>
      <c r="BE595" s="5" t="b">
        <f>ISBLANK(Spreadsheet!AA595)</f>
        <v>1</v>
      </c>
      <c r="BF595" s="5" t="b">
        <f>ISBLANK(Spreadsheet!AB595)</f>
        <v>1</v>
      </c>
      <c r="BG595" s="5" t="b">
        <f>IF(ISERROR(DATEVALUE(TEXT(Spreadsheet!AC595,"mm/dd/yyyy")) &gt; DATEVALUE(TEXT(Spreadsheet!J595,"mm/dd/yyyy"))),IF(OR(AND(ISBLANK(Spreadsheet!AC595),ISBLANK(Spreadsheet!C595)),AND(NOT(ISBLANK(Spreadsheet!C595)),ISBLANK(Spreadsheet!AC595),NOT(ISBLANK(Spreadsheet!D595)))),TRUE,FALSE),IF(DATEVALUE(TEXT(Spreadsheet!AC595,"mm/dd/yyyy")) &gt; DATEVALUE(TEXT(Spreadsheet!J595,"mm/dd/yyyy")),TRUE,FALSE))</f>
        <v>1</v>
      </c>
      <c r="BH595" s="5" t="b">
        <f>OR(AND(ISBLANK(Spreadsheet!C595),ISBLANK(Spreadsheet!AE595)),AND(NOT(ISBLANK(Spreadsheet!C595)),NOT(ISBLANK(Spreadsheet!D595)),ISBLANK(Spreadsheet!AE595)),AND(NOT(ISBLANK(Spreadsheet!C595)),ISBLANK(Spreadsheet!D595),NOT(ISBLANK(Spreadsheet!AE595)),LEN(Spreadsheet!AE595)&lt;=100))</f>
        <v>1</v>
      </c>
      <c r="BI595" s="5" t="b">
        <f t="array" ref="BI595">IF(ISBLANK(Spreadsheet!AF595),TRUE,ISNUMBER(MATCH(TRUE,EXACT(Spreadsheet!AF595,CobraShortReasons),0)))</f>
        <v>1</v>
      </c>
      <c r="BJ595" s="5" t="b">
        <f ca="1">IF(ISERROR(DATEVALUE(TEXT(Spreadsheet!AG595,"mm/dd/yyyy")) &gt; TODAY()),IF(ISBLANK(Spreadsheet!AG595),TRUE,FALSE),IF(DATEVALUE(TEXT(Spreadsheet!AG595,"mm/dd/yyyy")) &gt; TODAY(),FALSE,TRUE))</f>
        <v>1</v>
      </c>
      <c r="BK595" s="5" t="b">
        <f>OR(ISBLANK(Spreadsheet!AH595),LEN(Spreadsheet!AH595)&lt;=25)</f>
        <v>1</v>
      </c>
      <c r="BL595" s="5" t="b">
        <f t="array" aca="1" ref="BL595" ca="1">IF(ISBLANK(Spreadsheet!AI595),TRUE,ISNUMBER(MATCH(TRUE,EXACT(Spreadsheet!AI595,INDIRECT(Spreadsheet!$D$2)),0)))</f>
        <v>1</v>
      </c>
      <c r="BM595" s="5" t="b">
        <f t="array" aca="1" ref="BM595" ca="1">IF(ISBLANK(Spreadsheet!AJ595),TRUE,ISNUMBER(MATCH(TRUE,EXACT(Spreadsheet!AJ595,INDIRECT(Spreadsheet!BJ595)),0)))</f>
        <v>1</v>
      </c>
      <c r="BN595" s="5" t="b">
        <f t="array" ref="BN595">IF(ISBLANK(Spreadsheet!AK595),TRUE,ISNUMBER(MATCH(TRUE,EXACT(Spreadsheet!AK595,DentalPlans),0)))</f>
        <v>1</v>
      </c>
      <c r="BO595" s="5" t="b">
        <f t="array" aca="1" ref="BO595" ca="1">IF(ISBLANK(Spreadsheet!AL595),TRUE,ISNUMBER(MATCH(TRUE,EXACT(Spreadsheet!AL595,INDIRECT(Spreadsheet!BK595)),0)))</f>
        <v>1</v>
      </c>
      <c r="BP595" s="5" t="b">
        <f t="array" ref="BP595">IF(ISBLANK(Spreadsheet!AM595),TRUE,ISNUMBER(MATCH(TRUE,EXACT(Spreadsheet!AM595,VisionPlans),0)))</f>
        <v>1</v>
      </c>
      <c r="BQ595" s="5" t="b">
        <f t="array" aca="1" ref="BQ595" ca="1">IF(ISBLANK(Spreadsheet!AN595),TRUE,ISNUMBER(MATCH(TRUE,EXACT(Spreadsheet!AN595,INDIRECT(Spreadsheet!BL595)),0)))</f>
        <v>1</v>
      </c>
      <c r="BR595" s="5" t="b">
        <f t="array" ref="BR595">IF(ISBLANK(Spreadsheet!AO595),TRUE,ISNUMBER(MATCH(TRUE,EXACT(Spreadsheet!AO595,LifeBenefitClasses),0)))</f>
        <v>1</v>
      </c>
      <c r="BS595" s="5" t="b">
        <f>IF(OR(ISBLANK(Spreadsheet!AO595), Spreadsheet!AO595="Waive"),IF(ISBLANK(Spreadsheet!AP595),TRUE,FALSE),IF(OR(AND(NOT(ISBLANK(Spreadsheet!AO595)),ISBLANK(Spreadsheet!AP595)),NOT(ISNUMBER(VALUE(Spreadsheet!AP595)))),FALSE,IF(OR(AND(Spreadsheet!AP595&lt;6,MOD(Spreadsheet!AP595*10,5)=0), MOD(Spreadsheet!AP595,5000)=0),TRUE,FALSE)))</f>
        <v>1</v>
      </c>
      <c r="BT595" s="5" t="b">
        <f t="array" ref="BT595">IF(ISBLANK(Spreadsheet!AQ595),TRUE,ISNUMBER(MATCH(TRUE,EXACT(Spreadsheet!AQ595,EnrollWaive),0)))</f>
        <v>1</v>
      </c>
      <c r="BU595" s="5" t="b">
        <f t="array" ref="BU595">IF(ISBLANK(Spreadsheet!AR595),TRUE,ISNUMBER(MATCH(TRUE,EXACT(Spreadsheet!AR595,LifeBenefitClasses),0)))</f>
        <v>1</v>
      </c>
      <c r="BV595" s="5" t="b">
        <f>IF(OR(ISBLANK(Spreadsheet!AR595), Spreadsheet!AR595="Waive"),IF(ISBLANK(Spreadsheet!AS595),TRUE,FALSE),IF(OR(AND(NOT(ISBLANK(Spreadsheet!AR595)),ISBLANK(Spreadsheet!AS595)),NOT(ISNUMBER(VALUE(Spreadsheet!AS595)))),FALSE,IF(OR(AND(Spreadsheet!AS595&lt;6,MOD(Spreadsheet!AS595*10,5)=0), MOD(Spreadsheet!AS595,10000)=0),TRUE,FALSE)))</f>
        <v>1</v>
      </c>
      <c r="BW595" s="5" t="b">
        <f t="array" ref="BW595">IF(ISBLANK(Spreadsheet!AT595),TRUE,ISNUMBER(MATCH(TRUE,EXACT(Spreadsheet!AT595,LifeBenefitClasses),0)))</f>
        <v>1</v>
      </c>
      <c r="BX595" s="5" t="b">
        <f>IF(OR(ISBLANK(Spreadsheet!AT595), Spreadsheet!AT595="Waive"),IF(ISBLANK(Spreadsheet!AU595),TRUE,FALSE),IF(OR(AND(NOT(ISBLANK(Spreadsheet!AT595)),ISBLANK(Spreadsheet!AU595)),NOT(ISNUMBER(VALUE(Spreadsheet!AU595)))),FALSE,IF(AND(NOT(OR(ISBLANK(Spreadsheet!AT595),Spreadsheet!AT595="Waive")),NOT(OR(ISBLANK(Spreadsheet!AR595),Spreadsheet!AR595="Waive")),MOD(Spreadsheet!AU595,5000)=0, Spreadsheet!AU595&lt;=(Spreadsheet!AS595*0.5)),TRUE,FALSE)))</f>
        <v>1</v>
      </c>
      <c r="BY595" s="5" t="b">
        <f t="array" ref="BY595">IF(ISBLANK(Spreadsheet!AV595),TRUE,ISNUMBER(MATCH(TRUE,EXACT(Spreadsheet!AV595,EnrollWaive),0)))</f>
        <v>1</v>
      </c>
      <c r="BZ595" s="5" t="b">
        <f t="array" ref="BZ595">IF(ISBLANK(Spreadsheet!AW595),TRUE,ISNUMBER(MATCH(TRUE,EXACT(Spreadsheet!AW595,LifeBenefitClasses),0)))</f>
        <v>1</v>
      </c>
      <c r="CA595" s="5" t="b">
        <f t="array" ref="CA595">IF(ISBLANK(Spreadsheet!AX595),TRUE,ISNUMBER(MATCH(TRUE,EXACT(Spreadsheet!AX595,LifeBenefitClasses),0)))</f>
        <v>1</v>
      </c>
      <c r="CB595" s="5" t="b">
        <f t="array" ref="CB595">IF(ISBLANK(Spreadsheet!AY595),TRUE,ISNUMBER(MATCH(TRUE,EXACT(Spreadsheet!AY595,LifeBenefitClasses),0)))</f>
        <v>1</v>
      </c>
      <c r="CC595" s="5" t="b">
        <f t="array" ref="CC595">IF(ISBLANK(Spreadsheet!AZ595),TRUE,ISNUMBER(MATCH(TRUE,EXACT(Spreadsheet!AZ595,LifeBenefitClasses),0)))</f>
        <v>1</v>
      </c>
      <c r="CD595" s="5" t="b">
        <f t="array" ref="CD595">IF(ISBLANK(Spreadsheet!BA595),TRUE,ISNUMBER(MATCH(TRUE,EXACT(Spreadsheet!BA595,LifeBenefitClasses),0)))</f>
        <v>1</v>
      </c>
      <c r="CE595" s="5" t="b">
        <f>IF(OR(ISBLANK(Spreadsheet!BA595), Spreadsheet!BA595="Waive"),IF(ISBLANK(Spreadsheet!BB595),TRUE,FALSE),IF(OR(AND(NOT(ISBLANK(Spreadsheet!BA595)),ISBLANK(Spreadsheet!BB595)),NOT(ISNUMBER(VALUE(Spreadsheet!BB595))),ISBLANK(Spreadsheet!BC595),NOT(ISNUMBER(VALUE(Spreadsheet!BC595)))),FALSE,IF(AND(Spreadsheet!BB595&gt;=50000,Spreadsheet!BB595&lt;=250000,MOD(Spreadsheet!BB595,10000)=0,Spreadsheet!BB595&lt;=(10*Spreadsheet!BC595)),TRUE,FALSE)))</f>
        <v>1</v>
      </c>
      <c r="CF595" s="5" t="b">
        <f>IF(NOT(ISBLANK(Spreadsheet!BC595)),AND(ISNUMBER(VALUE(Spreadsheet!BC595)),Spreadsheet!BC595&gt;0),AND(OR(ISBLANK(Spreadsheet!AO595),Spreadsheet!AO595="Waive",AND(NOT(OR(ISBLANK(Spreadsheet!AO595),Spreadsheet!AO595="Waive")),Spreadsheet!AP595&gt;=6)),OR(ISBLANK(Spreadsheet!AR595),AND(NOT(OR(ISBLANK(Spreadsheet!AR595),Spreadsheet!AR595="Waive")),Spreadsheet!AS595&gt;=6)),OR(ISBLANK(Spreadsheet!AW595)),OR(ISBLANK(Spreadsheet!AX595)),OR(ISBLANK(Spreadsheet!AY595)),OR(ISBLANK(Spreadsheet!AZ595)),OR(ISBLANK(Spreadsheet!BA595),Spreadsheet!BA595="Waive")))</f>
        <v>1</v>
      </c>
      <c r="CG595" s="5" t="b">
        <f t="shared" ca="1" si="43"/>
        <v>1</v>
      </c>
    </row>
    <row r="596" spans="8:85" x14ac:dyDescent="0.3">
      <c r="H596" s="5">
        <f t="shared" ca="1" si="44"/>
        <v>2</v>
      </c>
      <c r="I596" s="5" t="str">
        <f t="shared" ca="1" si="42"/>
        <v/>
      </c>
      <c r="J596" s="5" t="str">
        <f>IF(AND(NOT(ISBLANK(Spreadsheet!C596)),ISBLANK(Spreadsheet!D596)),Spreadsheet!F596&amp;" "&amp;Spreadsheet!H596,"")</f>
        <v/>
      </c>
      <c r="K596" s="5">
        <f>IF(AND(NOT(ISBLANK(Spreadsheet!C596)),ISBLANK(Spreadsheet!D596)),COUNTIFS(Spreadsheet!E597:E$786,"=Child",Spreadsheet!C597:C$786, "="&amp;Spreadsheet!C596) + COUNTIFS(Spreadsheet!E597:E$786,"=Step-child",Spreadsheet!C597:C$786, "="&amp;Spreadsheet!C596),0)</f>
        <v>0</v>
      </c>
      <c r="L596" s="5">
        <f>IF(NOT(ISBLANK(J596)),COUNTIFS(Spreadsheet!E597:E$786,"=Wife",Spreadsheet!C597:C$786, "="&amp;Spreadsheet!C596) + COUNTIFS(Spreadsheet!E597:E$786,"=Husband",Spreadsheet!C597:C$786, "="&amp;Spreadsheet!C596),0)</f>
        <v>0</v>
      </c>
      <c r="M596" s="5">
        <f>IF(NOT(ISBLANK(Spreadsheet!AJ596)),VLOOKUP(Spreadsheet!AJ596,'Drop Downs'!$P$2:$R$16,3,FALSE),0)</f>
        <v>0</v>
      </c>
      <c r="N596" s="5">
        <f>IF(NOT(ISBLANK(Spreadsheet!AJ596)), VLOOKUP(Spreadsheet!AJ596,'Drop Downs'!$P$2:$R$16,2,FALSE),0)</f>
        <v>0</v>
      </c>
      <c r="O596" s="5">
        <f>IF(NOT(ISBLANK(Spreadsheet!AL596)),VLOOKUP(Spreadsheet!AL596,'Drop Downs'!$P$2:$R$16,3,FALSE), 0)</f>
        <v>0</v>
      </c>
      <c r="P596" s="5">
        <f>IF(NOT(ISBLANK(Spreadsheet!AL596)),VLOOKUP(Spreadsheet!AL596,'Drop Downs'!$P$2:$R$16,2,FALSE),0)</f>
        <v>0</v>
      </c>
      <c r="Q596" s="5">
        <f>IF(NOT(ISBLANK(Spreadsheet!AN596)),VLOOKUP(Spreadsheet!AN596,'Drop Downs'!$P$2:$R$16,3,FALSE),0)</f>
        <v>0</v>
      </c>
      <c r="R596" s="5">
        <f>IF(NOT(ISBLANK(Spreadsheet!AN596)),VLOOKUP(Spreadsheet!AN596,'Drop Downs'!$P$2:$R$16,2,FALSE),0)</f>
        <v>0</v>
      </c>
      <c r="S596" s="5" t="str">
        <f>IF(OR(M596&gt;K596,N596&gt;L596,O596&gt;K596, Q596&gt;K596,N596&gt;L596, P596&gt;L596, R596&gt;L596),"Member currently has a coverage election over what he/she needs.  Please add more dependents or adjust the coverage election.","")&amp;(IF(AND(NOT(ISBLANK(Spreadsheet!C596)),NOT(ISBLANK(Spreadsheet!D596)),ISBLANK(Spreadsheet!E596)),"Dependent lacks a relationship to member.Please select one from the drop-down.",""))</f>
        <v/>
      </c>
      <c r="T596" s="5" t="b">
        <f t="shared" si="45"/>
        <v>1</v>
      </c>
      <c r="U596" s="5" t="b">
        <f>OR(ISBLANK(Spreadsheet!C596),IF(NOT(ISBLANK(Spreadsheet!D596)),NOT(ISBLANK(Spreadsheet!E596)),TRUE))</f>
        <v>1</v>
      </c>
      <c r="V596" s="5" t="b">
        <f>OR(ISBLANK(Spreadsheet!C596), NOT(ISBLANK(Spreadsheet!I596)))</f>
        <v>1</v>
      </c>
      <c r="W596" s="5" t="b">
        <f>OR(ISBLANK(Spreadsheet!D596),NOT(ISBLANK(Spreadsheet!C596)))</f>
        <v>1</v>
      </c>
      <c r="X596" s="155" t="str">
        <f>REPT("0",MIN(FIND({1,2,3,4,5,6,7,8,9},Spreadsheet!C596&amp;"123456789"))-1)&amp;IF(ISBLANK(Spreadsheet!C596),"",SUMPRODUCT(MID(0&amp;Spreadsheet!C596,LARGE(INDEX(ISNUMBER(--MID(Spreadsheet!C596,ROW($1:$225),1))*
 ROW($1:$225),0),ROW($1:$225))+1,1)*10^ROW($1:$225)/10))</f>
        <v/>
      </c>
      <c r="Y596" s="5" t="b">
        <f>IF(NOT(ISBLANK(Spreadsheet!C596)),IF(AND(ISNUMBER(VALUE(Spreadsheet!C596)), LEN(Spreadsheet!C596)=9),TRUE,FALSE),TRUE)</f>
        <v>1</v>
      </c>
      <c r="Z596" s="155" t="str">
        <f>REPT("0",MIN(FIND({1,2,3,4,5,6,7,8,9},Spreadsheet!D596&amp;"123456789"))-1)&amp;IF(ISBLANK(Spreadsheet!D596),"",SUMPRODUCT(MID(0&amp;Spreadsheet!D596,LARGE(INDEX(ISNUMBER(--MID(Spreadsheet!D596,ROW($1:$225),1))*
 ROW($1:$225),0),ROW($1:$225))+1,1)*10^ROW($1:$225)/10))</f>
        <v/>
      </c>
      <c r="AA596" s="5" t="b">
        <f>IF(AND(NOT(ISBLANK(Spreadsheet!D596)),NOT(ISBLANK(Spreadsheet!C596))),IF(AND(ISNUMBER(VALUE(Spreadsheet!D596)), LEN(Spreadsheet!D596)=9),TRUE,FALSE),IF(AND(NOT(ISBLANK(Spreadsheet!D596)),ISBLANK(Spreadsheet!C596)),FALSE,TRUE))</f>
        <v>1</v>
      </c>
      <c r="AB596" s="5" t="b">
        <f>OR(ISBLANK(Spreadsheet!Y596),IF(NOT(ISBLANK(Spreadsheet!Y596)),LEN(Spreadsheet!Y596)=10,ISNUMBER(VALUE(Spreadsheet!Y596))))</f>
        <v>1</v>
      </c>
      <c r="AC596" s="5" t="b">
        <f>OR(ISBLANK(Spreadsheet!AI596), AND(NOT(ISBLANK(Spreadsheet!AJ596)), NOT(ISNUMBER(SEARCH("Waive",Spreadsheet!AJ596)))))</f>
        <v>1</v>
      </c>
      <c r="AD596" s="5" t="b">
        <f>OR(ISBLANK(Spreadsheet!AK596), AND(NOT(ISBLANK(Spreadsheet!AL596)), NOT(ISNUMBER(SEARCH("Waive",Spreadsheet!AL596)))))</f>
        <v>1</v>
      </c>
      <c r="AE596" s="5" t="b">
        <f>OR(ISBLANK(Spreadsheet!AM596), AND(NOT(ISBLANK(Spreadsheet!AN596)), NOT(ISNUMBER(SEARCH("Waive", Spreadsheet!AN596)))))</f>
        <v>1</v>
      </c>
      <c r="AF596" s="5" t="b">
        <f>OR(ISBLANK(Spreadsheet!C596), NOT(ISBLANK(Spreadsheet!D596)),NOT(ISBLANK(Spreadsheet!L596)))</f>
        <v>1</v>
      </c>
      <c r="AG596" s="5" t="b">
        <f>IF(AND(NOT(ISBLANK(Spreadsheet!C596)), NOT(ISBLANK(Spreadsheet!D596)),Spreadsheet!C596&lt;&gt;Spreadsheet!D596),IF(ISERROR(VLOOKUP(Spreadsheet!C596, Spreadsheet!$C$6:'Spreadsheet'!$C595,1,FALSE)), FALSE, TRUE),TRUE)</f>
        <v>1</v>
      </c>
      <c r="AH596" s="5" t="b">
        <f>Spreadsheet!$B$2=Spreadsheet!AD596</f>
        <v>1</v>
      </c>
      <c r="AI596" s="5" t="b">
        <f>IF(ISBLANK(Spreadsheet!G596),TRUE,IF(OR(LEN(Spreadsheet!G596)&gt;1,ISNUMBER(VALUE(Spreadsheet!G596))),FALSE,TRUE))</f>
        <v>1</v>
      </c>
      <c r="AJ596" s="5" t="b">
        <f>OR(ISBLANK(Spreadsheet!C596), NOT(ISBLANK(Spreadsheet!B596)), NOT(ISBLANK(Spreadsheet!D596)))</f>
        <v>1</v>
      </c>
      <c r="AK596" s="5" t="b">
        <f t="array" ref="AK596">IF(OR(AND(ISBLANK(Spreadsheet!E596),ISBLANK(Spreadsheet!D596),NOT(ISBLANK(Spreadsheet!C596))),AND(ISBLANK(Spreadsheet!E596),ISBLANK(Spreadsheet!D596),ISBLANK(Spreadsheet!C596))),TRUE,ISNUMBER(MATCH(TRUE,EXACT(Spreadsheet!E596,Relationships),0)))</f>
        <v>1</v>
      </c>
      <c r="AL596" s="5" t="b">
        <f>IF(NOT(ISBLANK(Spreadsheet!C596)),IF(OR(ISBLANK(Spreadsheet!F596),LEN(Spreadsheet!F596)&gt;40),FALSE,TRUE),TRUE)</f>
        <v>1</v>
      </c>
      <c r="AM596" s="5" t="b">
        <f>IF(NOT(ISBLANK(Spreadsheet!C596)),IF(OR(ISBLANK(Spreadsheet!H596),LEN(Spreadsheet!H596)&gt;40),FALSE,TRUE),TRUE)</f>
        <v>1</v>
      </c>
      <c r="AN596" s="5" t="b">
        <f t="array" ref="AN596">IF(ISBLANK(Spreadsheet!I596),TRUE,ISNUMBER(MATCH(TRUE,EXACT(Spreadsheet!I596,GenderValues),0)))</f>
        <v>1</v>
      </c>
      <c r="AO596" s="5" t="b">
        <f ca="1">IF(ISERROR(DATEVALUE(TEXT(Spreadsheet!J596,"mm/dd/yyyy")) &gt; TODAY()),IF(AND(ISBLANK(Spreadsheet!J596),ISBLANK(Spreadsheet!C596)),TRUE,FALSE),IF(DATEVALUE(TEXT(Spreadsheet!J596,"mm/dd/yyyy")) &gt; TODAY(),FALSE,TRUE))</f>
        <v>1</v>
      </c>
      <c r="AP596" s="5" t="b">
        <f>OR(ISBLANK(Spreadsheet!K596),LEN(Spreadsheet!K596)&lt;=100)</f>
        <v>1</v>
      </c>
      <c r="AQ596" s="5" t="b">
        <f t="array" ref="AQ596">IF(OR(AND(ISBLANK(Spreadsheet!L596),ISBLANK(Spreadsheet!C596)),AND(NOT(ISBLANK(Spreadsheet!C596)),NOT(ISBLANK(Spreadsheet!D596)))),TRUE,ISNUMBER(MATCH(TRUE,EXACT(Spreadsheet!L596,MaritalStatus),0)))</f>
        <v>1</v>
      </c>
      <c r="AR596" s="5" t="b">
        <f ca="1">IF(ISERROR(DATEVALUE(TEXT(Spreadsheet!M596,"mm/dd/yyyy")) &gt; TODAY()),IF(ISBLANK(Spreadsheet!M596),TRUE,FALSE),IF(DATEVALUE(TEXT(Spreadsheet!M596,"mm/dd/yyyy")) &gt; TODAY(),FALSE,TRUE))</f>
        <v>1</v>
      </c>
      <c r="AS596" s="5" t="b">
        <f>OR(ISBLANK(Spreadsheet!N596),LEN(Spreadsheet!N596)&lt;=100)</f>
        <v>1</v>
      </c>
      <c r="AT596" s="5" t="b">
        <f>OR(ISBLANK(Spreadsheet!O596),UPPER(Spreadsheet!O596)="YES")</f>
        <v>1</v>
      </c>
      <c r="AU596" s="5" t="b">
        <f>OR(ISBLANK(Spreadsheet!P596),UPPER(Spreadsheet!P596)="YES")</f>
        <v>1</v>
      </c>
      <c r="AV596" s="5" t="b">
        <f t="array" ref="AV596">IF(ISBLANK(Spreadsheet!Q596),TRUE,ISNUMBER(MATCH(TRUE,EXACT(Spreadsheet!Q596,OnGroupsPriorIns),0)))</f>
        <v>1</v>
      </c>
      <c r="AW596" s="5" t="b">
        <f>OR(ISBLANK(Spreadsheet!R596),UPPER(Spreadsheet!R596)="YES")</f>
        <v>1</v>
      </c>
      <c r="AX596" s="5" t="b">
        <f>OR(ISBLANK(Spreadsheet!S596),UPPER(Spreadsheet!S596)="YES")</f>
        <v>1</v>
      </c>
      <c r="AY596" s="5" t="b">
        <f>OR(AND(ISBLANK(Spreadsheet!C596),LEN(Spreadsheet!T596)=0),AND(NOT(ISBLANK(Spreadsheet!C596)),LEN(Spreadsheet!T596)&gt;0,LEN(Spreadsheet!T596)&lt;=50))</f>
        <v>1</v>
      </c>
      <c r="AZ596" s="5" t="b">
        <f>OR(LEN(Spreadsheet!U596)=0,AND(LEN(Spreadsheet!U596)&gt;0,LEN(Spreadsheet!U596)&lt;=50))</f>
        <v>1</v>
      </c>
      <c r="BA596" s="5" t="b">
        <f>OR(AND(ISBLANK(Spreadsheet!C596),LEN(Spreadsheet!V596)=0),AND(NOT(ISBLANK(Spreadsheet!C596)),LEN(Spreadsheet!V596)&gt;0,LEN(Spreadsheet!V596)&lt;=50))</f>
        <v>1</v>
      </c>
      <c r="BB596" s="5" t="b">
        <f t="array" ref="BB596">IF(AND(ISBLANK(Spreadsheet!C596),LEN(Spreadsheet!W596)=0),TRUE,ISNUMBER(MATCH(TRUE,EXACT(Spreadsheet!W596,States),0)))</f>
        <v>1</v>
      </c>
      <c r="BC596" s="5" t="b">
        <f>OR(AND(ISBLANK(Spreadsheet!C596),LEN(Spreadsheet!X596)=0),AND(NOT(ISBLANK(Spreadsheet!C596)),LEN(Spreadsheet!X596)&gt;0,LEN(Spreadsheet!X596)=5,ISNUMBER(VALUE(Spreadsheet!X596))))</f>
        <v>1</v>
      </c>
      <c r="BD596" s="5" t="b">
        <f>OR(ISBLANK(Spreadsheet!Z596),LEN(Spreadsheet!Z596)&lt;=50)</f>
        <v>1</v>
      </c>
      <c r="BE596" s="5" t="b">
        <f>ISBLANK(Spreadsheet!AA596)</f>
        <v>1</v>
      </c>
      <c r="BF596" s="5" t="b">
        <f>ISBLANK(Spreadsheet!AB596)</f>
        <v>1</v>
      </c>
      <c r="BG596" s="5" t="b">
        <f>IF(ISERROR(DATEVALUE(TEXT(Spreadsheet!AC596,"mm/dd/yyyy")) &gt; DATEVALUE(TEXT(Spreadsheet!J596,"mm/dd/yyyy"))),IF(OR(AND(ISBLANK(Spreadsheet!AC596),ISBLANK(Spreadsheet!C596)),AND(NOT(ISBLANK(Spreadsheet!C596)),ISBLANK(Spreadsheet!AC596),NOT(ISBLANK(Spreadsheet!D596)))),TRUE,FALSE),IF(DATEVALUE(TEXT(Spreadsheet!AC596,"mm/dd/yyyy")) &gt; DATEVALUE(TEXT(Spreadsheet!J596,"mm/dd/yyyy")),TRUE,FALSE))</f>
        <v>1</v>
      </c>
      <c r="BH596" s="5" t="b">
        <f>OR(AND(ISBLANK(Spreadsheet!C596),ISBLANK(Spreadsheet!AE596)),AND(NOT(ISBLANK(Spreadsheet!C596)),NOT(ISBLANK(Spreadsheet!D596)),ISBLANK(Spreadsheet!AE596)),AND(NOT(ISBLANK(Spreadsheet!C596)),ISBLANK(Spreadsheet!D596),NOT(ISBLANK(Spreadsheet!AE596)),LEN(Spreadsheet!AE596)&lt;=100))</f>
        <v>1</v>
      </c>
      <c r="BI596" s="5" t="b">
        <f t="array" ref="BI596">IF(ISBLANK(Spreadsheet!AF596),TRUE,ISNUMBER(MATCH(TRUE,EXACT(Spreadsheet!AF596,CobraShortReasons),0)))</f>
        <v>1</v>
      </c>
      <c r="BJ596" s="5" t="b">
        <f ca="1">IF(ISERROR(DATEVALUE(TEXT(Spreadsheet!AG596,"mm/dd/yyyy")) &gt; TODAY()),IF(ISBLANK(Spreadsheet!AG596),TRUE,FALSE),IF(DATEVALUE(TEXT(Spreadsheet!AG596,"mm/dd/yyyy")) &gt; TODAY(),FALSE,TRUE))</f>
        <v>1</v>
      </c>
      <c r="BK596" s="5" t="b">
        <f>OR(ISBLANK(Spreadsheet!AH596),LEN(Spreadsheet!AH596)&lt;=25)</f>
        <v>1</v>
      </c>
      <c r="BL596" s="5" t="b">
        <f t="array" aca="1" ref="BL596" ca="1">IF(ISBLANK(Spreadsheet!AI596),TRUE,ISNUMBER(MATCH(TRUE,EXACT(Spreadsheet!AI596,INDIRECT(Spreadsheet!$D$2)),0)))</f>
        <v>1</v>
      </c>
      <c r="BM596" s="5" t="b">
        <f t="array" aca="1" ref="BM596" ca="1">IF(ISBLANK(Spreadsheet!AJ596),TRUE,ISNUMBER(MATCH(TRUE,EXACT(Spreadsheet!AJ596,INDIRECT(Spreadsheet!BJ596)),0)))</f>
        <v>1</v>
      </c>
      <c r="BN596" s="5" t="b">
        <f t="array" ref="BN596">IF(ISBLANK(Spreadsheet!AK596),TRUE,ISNUMBER(MATCH(TRUE,EXACT(Spreadsheet!AK596,DentalPlans),0)))</f>
        <v>1</v>
      </c>
      <c r="BO596" s="5" t="b">
        <f t="array" aca="1" ref="BO596" ca="1">IF(ISBLANK(Spreadsheet!AL596),TRUE,ISNUMBER(MATCH(TRUE,EXACT(Spreadsheet!AL596,INDIRECT(Spreadsheet!BK596)),0)))</f>
        <v>1</v>
      </c>
      <c r="BP596" s="5" t="b">
        <f t="array" ref="BP596">IF(ISBLANK(Spreadsheet!AM596),TRUE,ISNUMBER(MATCH(TRUE,EXACT(Spreadsheet!AM596,VisionPlans),0)))</f>
        <v>1</v>
      </c>
      <c r="BQ596" s="5" t="b">
        <f t="array" aca="1" ref="BQ596" ca="1">IF(ISBLANK(Spreadsheet!AN596),TRUE,ISNUMBER(MATCH(TRUE,EXACT(Spreadsheet!AN596,INDIRECT(Spreadsheet!BL596)),0)))</f>
        <v>1</v>
      </c>
      <c r="BR596" s="5" t="b">
        <f t="array" ref="BR596">IF(ISBLANK(Spreadsheet!AO596),TRUE,ISNUMBER(MATCH(TRUE,EXACT(Spreadsheet!AO596,LifeBenefitClasses),0)))</f>
        <v>1</v>
      </c>
      <c r="BS596" s="5" t="b">
        <f>IF(OR(ISBLANK(Spreadsheet!AO596), Spreadsheet!AO596="Waive"),IF(ISBLANK(Spreadsheet!AP596),TRUE,FALSE),IF(OR(AND(NOT(ISBLANK(Spreadsheet!AO596)),ISBLANK(Spreadsheet!AP596)),NOT(ISNUMBER(VALUE(Spreadsheet!AP596)))),FALSE,IF(OR(AND(Spreadsheet!AP596&lt;6,MOD(Spreadsheet!AP596*10,5)=0), MOD(Spreadsheet!AP596,5000)=0),TRUE,FALSE)))</f>
        <v>1</v>
      </c>
      <c r="BT596" s="5" t="b">
        <f t="array" ref="BT596">IF(ISBLANK(Spreadsheet!AQ596),TRUE,ISNUMBER(MATCH(TRUE,EXACT(Spreadsheet!AQ596,EnrollWaive),0)))</f>
        <v>1</v>
      </c>
      <c r="BU596" s="5" t="b">
        <f t="array" ref="BU596">IF(ISBLANK(Spreadsheet!AR596),TRUE,ISNUMBER(MATCH(TRUE,EXACT(Spreadsheet!AR596,LifeBenefitClasses),0)))</f>
        <v>1</v>
      </c>
      <c r="BV596" s="5" t="b">
        <f>IF(OR(ISBLANK(Spreadsheet!AR596), Spreadsheet!AR596="Waive"),IF(ISBLANK(Spreadsheet!AS596),TRUE,FALSE),IF(OR(AND(NOT(ISBLANK(Spreadsheet!AR596)),ISBLANK(Spreadsheet!AS596)),NOT(ISNUMBER(VALUE(Spreadsheet!AS596)))),FALSE,IF(OR(AND(Spreadsheet!AS596&lt;6,MOD(Spreadsheet!AS596*10,5)=0), MOD(Spreadsheet!AS596,10000)=0),TRUE,FALSE)))</f>
        <v>1</v>
      </c>
      <c r="BW596" s="5" t="b">
        <f t="array" ref="BW596">IF(ISBLANK(Spreadsheet!AT596),TRUE,ISNUMBER(MATCH(TRUE,EXACT(Spreadsheet!AT596,LifeBenefitClasses),0)))</f>
        <v>1</v>
      </c>
      <c r="BX596" s="5" t="b">
        <f>IF(OR(ISBLANK(Spreadsheet!AT596), Spreadsheet!AT596="Waive"),IF(ISBLANK(Spreadsheet!AU596),TRUE,FALSE),IF(OR(AND(NOT(ISBLANK(Spreadsheet!AT596)),ISBLANK(Spreadsheet!AU596)),NOT(ISNUMBER(VALUE(Spreadsheet!AU596)))),FALSE,IF(AND(NOT(OR(ISBLANK(Spreadsheet!AT596),Spreadsheet!AT596="Waive")),NOT(OR(ISBLANK(Spreadsheet!AR596),Spreadsheet!AR596="Waive")),MOD(Spreadsheet!AU596,5000)=0, Spreadsheet!AU596&lt;=(Spreadsheet!AS596*0.5)),TRUE,FALSE)))</f>
        <v>1</v>
      </c>
      <c r="BY596" s="5" t="b">
        <f t="array" ref="BY596">IF(ISBLANK(Spreadsheet!AV596),TRUE,ISNUMBER(MATCH(TRUE,EXACT(Spreadsheet!AV596,EnrollWaive),0)))</f>
        <v>1</v>
      </c>
      <c r="BZ596" s="5" t="b">
        <f t="array" ref="BZ596">IF(ISBLANK(Spreadsheet!AW596),TRUE,ISNUMBER(MATCH(TRUE,EXACT(Spreadsheet!AW596,LifeBenefitClasses),0)))</f>
        <v>1</v>
      </c>
      <c r="CA596" s="5" t="b">
        <f t="array" ref="CA596">IF(ISBLANK(Spreadsheet!AX596),TRUE,ISNUMBER(MATCH(TRUE,EXACT(Spreadsheet!AX596,LifeBenefitClasses),0)))</f>
        <v>1</v>
      </c>
      <c r="CB596" s="5" t="b">
        <f t="array" ref="CB596">IF(ISBLANK(Spreadsheet!AY596),TRUE,ISNUMBER(MATCH(TRUE,EXACT(Spreadsheet!AY596,LifeBenefitClasses),0)))</f>
        <v>1</v>
      </c>
      <c r="CC596" s="5" t="b">
        <f t="array" ref="CC596">IF(ISBLANK(Spreadsheet!AZ596),TRUE,ISNUMBER(MATCH(TRUE,EXACT(Spreadsheet!AZ596,LifeBenefitClasses),0)))</f>
        <v>1</v>
      </c>
      <c r="CD596" s="5" t="b">
        <f t="array" ref="CD596">IF(ISBLANK(Spreadsheet!BA596),TRUE,ISNUMBER(MATCH(TRUE,EXACT(Spreadsheet!BA596,LifeBenefitClasses),0)))</f>
        <v>1</v>
      </c>
      <c r="CE596" s="5" t="b">
        <f>IF(OR(ISBLANK(Spreadsheet!BA596), Spreadsheet!BA596="Waive"),IF(ISBLANK(Spreadsheet!BB596),TRUE,FALSE),IF(OR(AND(NOT(ISBLANK(Spreadsheet!BA596)),ISBLANK(Spreadsheet!BB596)),NOT(ISNUMBER(VALUE(Spreadsheet!BB596))),ISBLANK(Spreadsheet!BC596),NOT(ISNUMBER(VALUE(Spreadsheet!BC596)))),FALSE,IF(AND(Spreadsheet!BB596&gt;=50000,Spreadsheet!BB596&lt;=250000,MOD(Spreadsheet!BB596,10000)=0,Spreadsheet!BB596&lt;=(10*Spreadsheet!BC596)),TRUE,FALSE)))</f>
        <v>1</v>
      </c>
      <c r="CF596" s="5" t="b">
        <f>IF(NOT(ISBLANK(Spreadsheet!BC596)),AND(ISNUMBER(VALUE(Spreadsheet!BC596)),Spreadsheet!BC596&gt;0),AND(OR(ISBLANK(Spreadsheet!AO596),Spreadsheet!AO596="Waive",AND(NOT(OR(ISBLANK(Spreadsheet!AO596),Spreadsheet!AO596="Waive")),Spreadsheet!AP596&gt;=6)),OR(ISBLANK(Spreadsheet!AR596),AND(NOT(OR(ISBLANK(Spreadsheet!AR596),Spreadsheet!AR596="Waive")),Spreadsheet!AS596&gt;=6)),OR(ISBLANK(Spreadsheet!AW596)),OR(ISBLANK(Spreadsheet!AX596)),OR(ISBLANK(Spreadsheet!AY596)),OR(ISBLANK(Spreadsheet!AZ596)),OR(ISBLANK(Spreadsheet!BA596),Spreadsheet!BA596="Waive")))</f>
        <v>1</v>
      </c>
      <c r="CG596" s="5" t="b">
        <f t="shared" ca="1" si="43"/>
        <v>1</v>
      </c>
    </row>
    <row r="597" spans="8:85" x14ac:dyDescent="0.3">
      <c r="H597" s="5">
        <f t="shared" ca="1" si="44"/>
        <v>2</v>
      </c>
      <c r="I597" s="5" t="str">
        <f t="shared" ca="1" si="42"/>
        <v/>
      </c>
      <c r="J597" s="5" t="str">
        <f>IF(AND(NOT(ISBLANK(Spreadsheet!C597)),ISBLANK(Spreadsheet!D597)),Spreadsheet!F597&amp;" "&amp;Spreadsheet!H597,"")</f>
        <v/>
      </c>
      <c r="K597" s="5">
        <f>IF(AND(NOT(ISBLANK(Spreadsheet!C597)),ISBLANK(Spreadsheet!D597)),COUNTIFS(Spreadsheet!E598:E$786,"=Child",Spreadsheet!C598:C$786, "="&amp;Spreadsheet!C597) + COUNTIFS(Spreadsheet!E598:E$786,"=Step-child",Spreadsheet!C598:C$786, "="&amp;Spreadsheet!C597),0)</f>
        <v>0</v>
      </c>
      <c r="L597" s="5">
        <f>IF(NOT(ISBLANK(J597)),COUNTIFS(Spreadsheet!E598:E$786,"=Wife",Spreadsheet!C598:C$786, "="&amp;Spreadsheet!C597) + COUNTIFS(Spreadsheet!E598:E$786,"=Husband",Spreadsheet!C598:C$786, "="&amp;Spreadsheet!C597),0)</f>
        <v>0</v>
      </c>
      <c r="M597" s="5">
        <f>IF(NOT(ISBLANK(Spreadsheet!AJ597)),VLOOKUP(Spreadsheet!AJ597,'Drop Downs'!$P$2:$R$16,3,FALSE),0)</f>
        <v>0</v>
      </c>
      <c r="N597" s="5">
        <f>IF(NOT(ISBLANK(Spreadsheet!AJ597)), VLOOKUP(Spreadsheet!AJ597,'Drop Downs'!$P$2:$R$16,2,FALSE),0)</f>
        <v>0</v>
      </c>
      <c r="O597" s="5">
        <f>IF(NOT(ISBLANK(Spreadsheet!AL597)),VLOOKUP(Spreadsheet!AL597,'Drop Downs'!$P$2:$R$16,3,FALSE), 0)</f>
        <v>0</v>
      </c>
      <c r="P597" s="5">
        <f>IF(NOT(ISBLANK(Spreadsheet!AL597)),VLOOKUP(Spreadsheet!AL597,'Drop Downs'!$P$2:$R$16,2,FALSE),0)</f>
        <v>0</v>
      </c>
      <c r="Q597" s="5">
        <f>IF(NOT(ISBLANK(Spreadsheet!AN597)),VLOOKUP(Spreadsheet!AN597,'Drop Downs'!$P$2:$R$16,3,FALSE),0)</f>
        <v>0</v>
      </c>
      <c r="R597" s="5">
        <f>IF(NOT(ISBLANK(Spreadsheet!AN597)),VLOOKUP(Spreadsheet!AN597,'Drop Downs'!$P$2:$R$16,2,FALSE),0)</f>
        <v>0</v>
      </c>
      <c r="S597" s="5" t="str">
        <f>IF(OR(M597&gt;K597,N597&gt;L597,O597&gt;K597, Q597&gt;K597,N597&gt;L597, P597&gt;L597, R597&gt;L597),"Member currently has a coverage election over what he/she needs.  Please add more dependents or adjust the coverage election.","")&amp;(IF(AND(NOT(ISBLANK(Spreadsheet!C597)),NOT(ISBLANK(Spreadsheet!D597)),ISBLANK(Spreadsheet!E597)),"Dependent lacks a relationship to member.Please select one from the drop-down.",""))</f>
        <v/>
      </c>
      <c r="T597" s="5" t="b">
        <f t="shared" si="45"/>
        <v>1</v>
      </c>
      <c r="U597" s="5" t="b">
        <f>OR(ISBLANK(Spreadsheet!C597),IF(NOT(ISBLANK(Spreadsheet!D597)),NOT(ISBLANK(Spreadsheet!E597)),TRUE))</f>
        <v>1</v>
      </c>
      <c r="V597" s="5" t="b">
        <f>OR(ISBLANK(Spreadsheet!C597), NOT(ISBLANK(Spreadsheet!I597)))</f>
        <v>1</v>
      </c>
      <c r="W597" s="5" t="b">
        <f>OR(ISBLANK(Spreadsheet!D597),NOT(ISBLANK(Spreadsheet!C597)))</f>
        <v>1</v>
      </c>
      <c r="X597" s="155" t="str">
        <f>REPT("0",MIN(FIND({1,2,3,4,5,6,7,8,9},Spreadsheet!C597&amp;"123456789"))-1)&amp;IF(ISBLANK(Spreadsheet!C597),"",SUMPRODUCT(MID(0&amp;Spreadsheet!C597,LARGE(INDEX(ISNUMBER(--MID(Spreadsheet!C597,ROW($1:$225),1))*
 ROW($1:$225),0),ROW($1:$225))+1,1)*10^ROW($1:$225)/10))</f>
        <v/>
      </c>
      <c r="Y597" s="5" t="b">
        <f>IF(NOT(ISBLANK(Spreadsheet!C597)),IF(AND(ISNUMBER(VALUE(Spreadsheet!C597)), LEN(Spreadsheet!C597)=9),TRUE,FALSE),TRUE)</f>
        <v>1</v>
      </c>
      <c r="Z597" s="155" t="str">
        <f>REPT("0",MIN(FIND({1,2,3,4,5,6,7,8,9},Spreadsheet!D597&amp;"123456789"))-1)&amp;IF(ISBLANK(Spreadsheet!D597),"",SUMPRODUCT(MID(0&amp;Spreadsheet!D597,LARGE(INDEX(ISNUMBER(--MID(Spreadsheet!D597,ROW($1:$225),1))*
 ROW($1:$225),0),ROW($1:$225))+1,1)*10^ROW($1:$225)/10))</f>
        <v/>
      </c>
      <c r="AA597" s="5" t="b">
        <f>IF(AND(NOT(ISBLANK(Spreadsheet!D597)),NOT(ISBLANK(Spreadsheet!C597))),IF(AND(ISNUMBER(VALUE(Spreadsheet!D597)), LEN(Spreadsheet!D597)=9),TRUE,FALSE),IF(AND(NOT(ISBLANK(Spreadsheet!D597)),ISBLANK(Spreadsheet!C597)),FALSE,TRUE))</f>
        <v>1</v>
      </c>
      <c r="AB597" s="5" t="b">
        <f>OR(ISBLANK(Spreadsheet!Y597),IF(NOT(ISBLANK(Spreadsheet!Y597)),LEN(Spreadsheet!Y597)=10,ISNUMBER(VALUE(Spreadsheet!Y597))))</f>
        <v>1</v>
      </c>
      <c r="AC597" s="5" t="b">
        <f>OR(ISBLANK(Spreadsheet!AI597), AND(NOT(ISBLANK(Spreadsheet!AJ597)), NOT(ISNUMBER(SEARCH("Waive",Spreadsheet!AJ597)))))</f>
        <v>1</v>
      </c>
      <c r="AD597" s="5" t="b">
        <f>OR(ISBLANK(Spreadsheet!AK597), AND(NOT(ISBLANK(Spreadsheet!AL597)), NOT(ISNUMBER(SEARCH("Waive",Spreadsheet!AL597)))))</f>
        <v>1</v>
      </c>
      <c r="AE597" s="5" t="b">
        <f>OR(ISBLANK(Spreadsheet!AM597), AND(NOT(ISBLANK(Spreadsheet!AN597)), NOT(ISNUMBER(SEARCH("Waive", Spreadsheet!AN597)))))</f>
        <v>1</v>
      </c>
      <c r="AF597" s="5" t="b">
        <f>OR(ISBLANK(Spreadsheet!C597), NOT(ISBLANK(Spreadsheet!D597)),NOT(ISBLANK(Spreadsheet!L597)))</f>
        <v>1</v>
      </c>
      <c r="AG597" s="5" t="b">
        <f>IF(AND(NOT(ISBLANK(Spreadsheet!C597)), NOT(ISBLANK(Spreadsheet!D597)),Spreadsheet!C597&lt;&gt;Spreadsheet!D597),IF(ISERROR(VLOOKUP(Spreadsheet!C597, Spreadsheet!$C$6:'Spreadsheet'!$C596,1,FALSE)), FALSE, TRUE),TRUE)</f>
        <v>1</v>
      </c>
      <c r="AH597" s="5" t="b">
        <f>Spreadsheet!$B$2=Spreadsheet!AD597</f>
        <v>1</v>
      </c>
      <c r="AI597" s="5" t="b">
        <f>IF(ISBLANK(Spreadsheet!G597),TRUE,IF(OR(LEN(Spreadsheet!G597)&gt;1,ISNUMBER(VALUE(Spreadsheet!G597))),FALSE,TRUE))</f>
        <v>1</v>
      </c>
      <c r="AJ597" s="5" t="b">
        <f>OR(ISBLANK(Spreadsheet!C597), NOT(ISBLANK(Spreadsheet!B597)), NOT(ISBLANK(Spreadsheet!D597)))</f>
        <v>1</v>
      </c>
      <c r="AK597" s="5" t="b">
        <f t="array" ref="AK597">IF(OR(AND(ISBLANK(Spreadsheet!E597),ISBLANK(Spreadsheet!D597),NOT(ISBLANK(Spreadsheet!C597))),AND(ISBLANK(Spreadsheet!E597),ISBLANK(Spreadsheet!D597),ISBLANK(Spreadsheet!C597))),TRUE,ISNUMBER(MATCH(TRUE,EXACT(Spreadsheet!E597,Relationships),0)))</f>
        <v>1</v>
      </c>
      <c r="AL597" s="5" t="b">
        <f>IF(NOT(ISBLANK(Spreadsheet!C597)),IF(OR(ISBLANK(Spreadsheet!F597),LEN(Spreadsheet!F597)&gt;40),FALSE,TRUE),TRUE)</f>
        <v>1</v>
      </c>
      <c r="AM597" s="5" t="b">
        <f>IF(NOT(ISBLANK(Spreadsheet!C597)),IF(OR(ISBLANK(Spreadsheet!H597),LEN(Spreadsheet!H597)&gt;40),FALSE,TRUE),TRUE)</f>
        <v>1</v>
      </c>
      <c r="AN597" s="5" t="b">
        <f t="array" ref="AN597">IF(ISBLANK(Spreadsheet!I597),TRUE,ISNUMBER(MATCH(TRUE,EXACT(Spreadsheet!I597,GenderValues),0)))</f>
        <v>1</v>
      </c>
      <c r="AO597" s="5" t="b">
        <f ca="1">IF(ISERROR(DATEVALUE(TEXT(Spreadsheet!J597,"mm/dd/yyyy")) &gt; TODAY()),IF(AND(ISBLANK(Spreadsheet!J597),ISBLANK(Spreadsheet!C597)),TRUE,FALSE),IF(DATEVALUE(TEXT(Spreadsheet!J597,"mm/dd/yyyy")) &gt; TODAY(),FALSE,TRUE))</f>
        <v>1</v>
      </c>
      <c r="AP597" s="5" t="b">
        <f>OR(ISBLANK(Spreadsheet!K597),LEN(Spreadsheet!K597)&lt;=100)</f>
        <v>1</v>
      </c>
      <c r="AQ597" s="5" t="b">
        <f t="array" ref="AQ597">IF(OR(AND(ISBLANK(Spreadsheet!L597),ISBLANK(Spreadsheet!C597)),AND(NOT(ISBLANK(Spreadsheet!C597)),NOT(ISBLANK(Spreadsheet!D597)))),TRUE,ISNUMBER(MATCH(TRUE,EXACT(Spreadsheet!L597,MaritalStatus),0)))</f>
        <v>1</v>
      </c>
      <c r="AR597" s="5" t="b">
        <f ca="1">IF(ISERROR(DATEVALUE(TEXT(Spreadsheet!M597,"mm/dd/yyyy")) &gt; TODAY()),IF(ISBLANK(Spreadsheet!M597),TRUE,FALSE),IF(DATEVALUE(TEXT(Spreadsheet!M597,"mm/dd/yyyy")) &gt; TODAY(),FALSE,TRUE))</f>
        <v>1</v>
      </c>
      <c r="AS597" s="5" t="b">
        <f>OR(ISBLANK(Spreadsheet!N597),LEN(Spreadsheet!N597)&lt;=100)</f>
        <v>1</v>
      </c>
      <c r="AT597" s="5" t="b">
        <f>OR(ISBLANK(Spreadsheet!O597),UPPER(Spreadsheet!O597)="YES")</f>
        <v>1</v>
      </c>
      <c r="AU597" s="5" t="b">
        <f>OR(ISBLANK(Spreadsheet!P597),UPPER(Spreadsheet!P597)="YES")</f>
        <v>1</v>
      </c>
      <c r="AV597" s="5" t="b">
        <f t="array" ref="AV597">IF(ISBLANK(Spreadsheet!Q597),TRUE,ISNUMBER(MATCH(TRUE,EXACT(Spreadsheet!Q597,OnGroupsPriorIns),0)))</f>
        <v>1</v>
      </c>
      <c r="AW597" s="5" t="b">
        <f>OR(ISBLANK(Spreadsheet!R597),UPPER(Spreadsheet!R597)="YES")</f>
        <v>1</v>
      </c>
      <c r="AX597" s="5" t="b">
        <f>OR(ISBLANK(Spreadsheet!S597),UPPER(Spreadsheet!S597)="YES")</f>
        <v>1</v>
      </c>
      <c r="AY597" s="5" t="b">
        <f>OR(AND(ISBLANK(Spreadsheet!C597),LEN(Spreadsheet!T597)=0),AND(NOT(ISBLANK(Spreadsheet!C597)),LEN(Spreadsheet!T597)&gt;0,LEN(Spreadsheet!T597)&lt;=50))</f>
        <v>1</v>
      </c>
      <c r="AZ597" s="5" t="b">
        <f>OR(LEN(Spreadsheet!U597)=0,AND(LEN(Spreadsheet!U597)&gt;0,LEN(Spreadsheet!U597)&lt;=50))</f>
        <v>1</v>
      </c>
      <c r="BA597" s="5" t="b">
        <f>OR(AND(ISBLANK(Spreadsheet!C597),LEN(Spreadsheet!V597)=0),AND(NOT(ISBLANK(Spreadsheet!C597)),LEN(Spreadsheet!V597)&gt;0,LEN(Spreadsheet!V597)&lt;=50))</f>
        <v>1</v>
      </c>
      <c r="BB597" s="5" t="b">
        <f t="array" ref="BB597">IF(AND(ISBLANK(Spreadsheet!C597),LEN(Spreadsheet!W597)=0),TRUE,ISNUMBER(MATCH(TRUE,EXACT(Spreadsheet!W597,States),0)))</f>
        <v>1</v>
      </c>
      <c r="BC597" s="5" t="b">
        <f>OR(AND(ISBLANK(Spreadsheet!C597),LEN(Spreadsheet!X597)=0),AND(NOT(ISBLANK(Spreadsheet!C597)),LEN(Spreadsheet!X597)&gt;0,LEN(Spreadsheet!X597)=5,ISNUMBER(VALUE(Spreadsheet!X597))))</f>
        <v>1</v>
      </c>
      <c r="BD597" s="5" t="b">
        <f>OR(ISBLANK(Spreadsheet!Z597),LEN(Spreadsheet!Z597)&lt;=50)</f>
        <v>1</v>
      </c>
      <c r="BE597" s="5" t="b">
        <f>ISBLANK(Spreadsheet!AA597)</f>
        <v>1</v>
      </c>
      <c r="BF597" s="5" t="b">
        <f>ISBLANK(Spreadsheet!AB597)</f>
        <v>1</v>
      </c>
      <c r="BG597" s="5" t="b">
        <f>IF(ISERROR(DATEVALUE(TEXT(Spreadsheet!AC597,"mm/dd/yyyy")) &gt; DATEVALUE(TEXT(Spreadsheet!J597,"mm/dd/yyyy"))),IF(OR(AND(ISBLANK(Spreadsheet!AC597),ISBLANK(Spreadsheet!C597)),AND(NOT(ISBLANK(Spreadsheet!C597)),ISBLANK(Spreadsheet!AC597),NOT(ISBLANK(Spreadsheet!D597)))),TRUE,FALSE),IF(DATEVALUE(TEXT(Spreadsheet!AC597,"mm/dd/yyyy")) &gt; DATEVALUE(TEXT(Spreadsheet!J597,"mm/dd/yyyy")),TRUE,FALSE))</f>
        <v>1</v>
      </c>
      <c r="BH597" s="5" t="b">
        <f>OR(AND(ISBLANK(Spreadsheet!C597),ISBLANK(Spreadsheet!AE597)),AND(NOT(ISBLANK(Spreadsheet!C597)),NOT(ISBLANK(Spreadsheet!D597)),ISBLANK(Spreadsheet!AE597)),AND(NOT(ISBLANK(Spreadsheet!C597)),ISBLANK(Spreadsheet!D597),NOT(ISBLANK(Spreadsheet!AE597)),LEN(Spreadsheet!AE597)&lt;=100))</f>
        <v>1</v>
      </c>
      <c r="BI597" s="5" t="b">
        <f t="array" ref="BI597">IF(ISBLANK(Spreadsheet!AF597),TRUE,ISNUMBER(MATCH(TRUE,EXACT(Spreadsheet!AF597,CobraShortReasons),0)))</f>
        <v>1</v>
      </c>
      <c r="BJ597" s="5" t="b">
        <f ca="1">IF(ISERROR(DATEVALUE(TEXT(Spreadsheet!AG597,"mm/dd/yyyy")) &gt; TODAY()),IF(ISBLANK(Spreadsheet!AG597),TRUE,FALSE),IF(DATEVALUE(TEXT(Spreadsheet!AG597,"mm/dd/yyyy")) &gt; TODAY(),FALSE,TRUE))</f>
        <v>1</v>
      </c>
      <c r="BK597" s="5" t="b">
        <f>OR(ISBLANK(Spreadsheet!AH597),LEN(Spreadsheet!AH597)&lt;=25)</f>
        <v>1</v>
      </c>
      <c r="BL597" s="5" t="b">
        <f t="array" aca="1" ref="BL597" ca="1">IF(ISBLANK(Spreadsheet!AI597),TRUE,ISNUMBER(MATCH(TRUE,EXACT(Spreadsheet!AI597,INDIRECT(Spreadsheet!$D$2)),0)))</f>
        <v>1</v>
      </c>
      <c r="BM597" s="5" t="b">
        <f t="array" aca="1" ref="BM597" ca="1">IF(ISBLANK(Spreadsheet!AJ597),TRUE,ISNUMBER(MATCH(TRUE,EXACT(Spreadsheet!AJ597,INDIRECT(Spreadsheet!BJ597)),0)))</f>
        <v>1</v>
      </c>
      <c r="BN597" s="5" t="b">
        <f t="array" ref="BN597">IF(ISBLANK(Spreadsheet!AK597),TRUE,ISNUMBER(MATCH(TRUE,EXACT(Spreadsheet!AK597,DentalPlans),0)))</f>
        <v>1</v>
      </c>
      <c r="BO597" s="5" t="b">
        <f t="array" aca="1" ref="BO597" ca="1">IF(ISBLANK(Spreadsheet!AL597),TRUE,ISNUMBER(MATCH(TRUE,EXACT(Spreadsheet!AL597,INDIRECT(Spreadsheet!BK597)),0)))</f>
        <v>1</v>
      </c>
      <c r="BP597" s="5" t="b">
        <f t="array" ref="BP597">IF(ISBLANK(Spreadsheet!AM597),TRUE,ISNUMBER(MATCH(TRUE,EXACT(Spreadsheet!AM597,VisionPlans),0)))</f>
        <v>1</v>
      </c>
      <c r="BQ597" s="5" t="b">
        <f t="array" aca="1" ref="BQ597" ca="1">IF(ISBLANK(Spreadsheet!AN597),TRUE,ISNUMBER(MATCH(TRUE,EXACT(Spreadsheet!AN597,INDIRECT(Spreadsheet!BL597)),0)))</f>
        <v>1</v>
      </c>
      <c r="BR597" s="5" t="b">
        <f t="array" ref="BR597">IF(ISBLANK(Spreadsheet!AO597),TRUE,ISNUMBER(MATCH(TRUE,EXACT(Spreadsheet!AO597,LifeBenefitClasses),0)))</f>
        <v>1</v>
      </c>
      <c r="BS597" s="5" t="b">
        <f>IF(OR(ISBLANK(Spreadsheet!AO597), Spreadsheet!AO597="Waive"),IF(ISBLANK(Spreadsheet!AP597),TRUE,FALSE),IF(OR(AND(NOT(ISBLANK(Spreadsheet!AO597)),ISBLANK(Spreadsheet!AP597)),NOT(ISNUMBER(VALUE(Spreadsheet!AP597)))),FALSE,IF(OR(AND(Spreadsheet!AP597&lt;6,MOD(Spreadsheet!AP597*10,5)=0), MOD(Spreadsheet!AP597,5000)=0),TRUE,FALSE)))</f>
        <v>1</v>
      </c>
      <c r="BT597" s="5" t="b">
        <f t="array" ref="BT597">IF(ISBLANK(Spreadsheet!AQ597),TRUE,ISNUMBER(MATCH(TRUE,EXACT(Spreadsheet!AQ597,EnrollWaive),0)))</f>
        <v>1</v>
      </c>
      <c r="BU597" s="5" t="b">
        <f t="array" ref="BU597">IF(ISBLANK(Spreadsheet!AR597),TRUE,ISNUMBER(MATCH(TRUE,EXACT(Spreadsheet!AR597,LifeBenefitClasses),0)))</f>
        <v>1</v>
      </c>
      <c r="BV597" s="5" t="b">
        <f>IF(OR(ISBLANK(Spreadsheet!AR597), Spreadsheet!AR597="Waive"),IF(ISBLANK(Spreadsheet!AS597),TRUE,FALSE),IF(OR(AND(NOT(ISBLANK(Spreadsheet!AR597)),ISBLANK(Spreadsheet!AS597)),NOT(ISNUMBER(VALUE(Spreadsheet!AS597)))),FALSE,IF(OR(AND(Spreadsheet!AS597&lt;6,MOD(Spreadsheet!AS597*10,5)=0), MOD(Spreadsheet!AS597,10000)=0),TRUE,FALSE)))</f>
        <v>1</v>
      </c>
      <c r="BW597" s="5" t="b">
        <f t="array" ref="BW597">IF(ISBLANK(Spreadsheet!AT597),TRUE,ISNUMBER(MATCH(TRUE,EXACT(Spreadsheet!AT597,LifeBenefitClasses),0)))</f>
        <v>1</v>
      </c>
      <c r="BX597" s="5" t="b">
        <f>IF(OR(ISBLANK(Spreadsheet!AT597), Spreadsheet!AT597="Waive"),IF(ISBLANK(Spreadsheet!AU597),TRUE,FALSE),IF(OR(AND(NOT(ISBLANK(Spreadsheet!AT597)),ISBLANK(Spreadsheet!AU597)),NOT(ISNUMBER(VALUE(Spreadsheet!AU597)))),FALSE,IF(AND(NOT(OR(ISBLANK(Spreadsheet!AT597),Spreadsheet!AT597="Waive")),NOT(OR(ISBLANK(Spreadsheet!AR597),Spreadsheet!AR597="Waive")),MOD(Spreadsheet!AU597,5000)=0, Spreadsheet!AU597&lt;=(Spreadsheet!AS597*0.5)),TRUE,FALSE)))</f>
        <v>1</v>
      </c>
      <c r="BY597" s="5" t="b">
        <f t="array" ref="BY597">IF(ISBLANK(Spreadsheet!AV597),TRUE,ISNUMBER(MATCH(TRUE,EXACT(Spreadsheet!AV597,EnrollWaive),0)))</f>
        <v>1</v>
      </c>
      <c r="BZ597" s="5" t="b">
        <f t="array" ref="BZ597">IF(ISBLANK(Spreadsheet!AW597),TRUE,ISNUMBER(MATCH(TRUE,EXACT(Spreadsheet!AW597,LifeBenefitClasses),0)))</f>
        <v>1</v>
      </c>
      <c r="CA597" s="5" t="b">
        <f t="array" ref="CA597">IF(ISBLANK(Spreadsheet!AX597),TRUE,ISNUMBER(MATCH(TRUE,EXACT(Spreadsheet!AX597,LifeBenefitClasses),0)))</f>
        <v>1</v>
      </c>
      <c r="CB597" s="5" t="b">
        <f t="array" ref="CB597">IF(ISBLANK(Spreadsheet!AY597),TRUE,ISNUMBER(MATCH(TRUE,EXACT(Spreadsheet!AY597,LifeBenefitClasses),0)))</f>
        <v>1</v>
      </c>
      <c r="CC597" s="5" t="b">
        <f t="array" ref="CC597">IF(ISBLANK(Spreadsheet!AZ597),TRUE,ISNUMBER(MATCH(TRUE,EXACT(Spreadsheet!AZ597,LifeBenefitClasses),0)))</f>
        <v>1</v>
      </c>
      <c r="CD597" s="5" t="b">
        <f t="array" ref="CD597">IF(ISBLANK(Spreadsheet!BA597),TRUE,ISNUMBER(MATCH(TRUE,EXACT(Spreadsheet!BA597,LifeBenefitClasses),0)))</f>
        <v>1</v>
      </c>
      <c r="CE597" s="5" t="b">
        <f>IF(OR(ISBLANK(Spreadsheet!BA597), Spreadsheet!BA597="Waive"),IF(ISBLANK(Spreadsheet!BB597),TRUE,FALSE),IF(OR(AND(NOT(ISBLANK(Spreadsheet!BA597)),ISBLANK(Spreadsheet!BB597)),NOT(ISNUMBER(VALUE(Spreadsheet!BB597))),ISBLANK(Spreadsheet!BC597),NOT(ISNUMBER(VALUE(Spreadsheet!BC597)))),FALSE,IF(AND(Spreadsheet!BB597&gt;=50000,Spreadsheet!BB597&lt;=250000,MOD(Spreadsheet!BB597,10000)=0,Spreadsheet!BB597&lt;=(10*Spreadsheet!BC597)),TRUE,FALSE)))</f>
        <v>1</v>
      </c>
      <c r="CF597" s="5" t="b">
        <f>IF(NOT(ISBLANK(Spreadsheet!BC597)),AND(ISNUMBER(VALUE(Spreadsheet!BC597)),Spreadsheet!BC597&gt;0),AND(OR(ISBLANK(Spreadsheet!AO597),Spreadsheet!AO597="Waive",AND(NOT(OR(ISBLANK(Spreadsheet!AO597),Spreadsheet!AO597="Waive")),Spreadsheet!AP597&gt;=6)),OR(ISBLANK(Spreadsheet!AR597),AND(NOT(OR(ISBLANK(Spreadsheet!AR597),Spreadsheet!AR597="Waive")),Spreadsheet!AS597&gt;=6)),OR(ISBLANK(Spreadsheet!AW597)),OR(ISBLANK(Spreadsheet!AX597)),OR(ISBLANK(Spreadsheet!AY597)),OR(ISBLANK(Spreadsheet!AZ597)),OR(ISBLANK(Spreadsheet!BA597),Spreadsheet!BA597="Waive")))</f>
        <v>1</v>
      </c>
      <c r="CG597" s="5" t="b">
        <f t="shared" ca="1" si="43"/>
        <v>1</v>
      </c>
    </row>
    <row r="598" spans="8:85" x14ac:dyDescent="0.3">
      <c r="H598" s="5">
        <f t="shared" ca="1" si="44"/>
        <v>2</v>
      </c>
      <c r="I598" s="5" t="str">
        <f t="shared" ca="1" si="42"/>
        <v/>
      </c>
      <c r="J598" s="5" t="str">
        <f>IF(AND(NOT(ISBLANK(Spreadsheet!C598)),ISBLANK(Spreadsheet!D598)),Spreadsheet!F598&amp;" "&amp;Spreadsheet!H598,"")</f>
        <v/>
      </c>
      <c r="K598" s="5">
        <f>IF(AND(NOT(ISBLANK(Spreadsheet!C598)),ISBLANK(Spreadsheet!D598)),COUNTIFS(Spreadsheet!E599:E$786,"=Child",Spreadsheet!C599:C$786, "="&amp;Spreadsheet!C598) + COUNTIFS(Spreadsheet!E599:E$786,"=Step-child",Spreadsheet!C599:C$786, "="&amp;Spreadsheet!C598),0)</f>
        <v>0</v>
      </c>
      <c r="L598" s="5">
        <f>IF(NOT(ISBLANK(J598)),COUNTIFS(Spreadsheet!E599:E$786,"=Wife",Spreadsheet!C599:C$786, "="&amp;Spreadsheet!C598) + COUNTIFS(Spreadsheet!E599:E$786,"=Husband",Spreadsheet!C599:C$786, "="&amp;Spreadsheet!C598),0)</f>
        <v>0</v>
      </c>
      <c r="M598" s="5">
        <f>IF(NOT(ISBLANK(Spreadsheet!AJ598)),VLOOKUP(Spreadsheet!AJ598,'Drop Downs'!$P$2:$R$16,3,FALSE),0)</f>
        <v>0</v>
      </c>
      <c r="N598" s="5">
        <f>IF(NOT(ISBLANK(Spreadsheet!AJ598)), VLOOKUP(Spreadsheet!AJ598,'Drop Downs'!$P$2:$R$16,2,FALSE),0)</f>
        <v>0</v>
      </c>
      <c r="O598" s="5">
        <f>IF(NOT(ISBLANK(Spreadsheet!AL598)),VLOOKUP(Spreadsheet!AL598,'Drop Downs'!$P$2:$R$16,3,FALSE), 0)</f>
        <v>0</v>
      </c>
      <c r="P598" s="5">
        <f>IF(NOT(ISBLANK(Spreadsheet!AL598)),VLOOKUP(Spreadsheet!AL598,'Drop Downs'!$P$2:$R$16,2,FALSE),0)</f>
        <v>0</v>
      </c>
      <c r="Q598" s="5">
        <f>IF(NOT(ISBLANK(Spreadsheet!AN598)),VLOOKUP(Spreadsheet!AN598,'Drop Downs'!$P$2:$R$16,3,FALSE),0)</f>
        <v>0</v>
      </c>
      <c r="R598" s="5">
        <f>IF(NOT(ISBLANK(Spreadsheet!AN598)),VLOOKUP(Spreadsheet!AN598,'Drop Downs'!$P$2:$R$16,2,FALSE),0)</f>
        <v>0</v>
      </c>
      <c r="S598" s="5" t="str">
        <f>IF(OR(M598&gt;K598,N598&gt;L598,O598&gt;K598, Q598&gt;K598,N598&gt;L598, P598&gt;L598, R598&gt;L598),"Member currently has a coverage election over what he/she needs.  Please add more dependents or adjust the coverage election.","")&amp;(IF(AND(NOT(ISBLANK(Spreadsheet!C598)),NOT(ISBLANK(Spreadsheet!D598)),ISBLANK(Spreadsheet!E598)),"Dependent lacks a relationship to member.Please select one from the drop-down.",""))</f>
        <v/>
      </c>
      <c r="T598" s="5" t="b">
        <f t="shared" si="45"/>
        <v>1</v>
      </c>
      <c r="U598" s="5" t="b">
        <f>OR(ISBLANK(Spreadsheet!C598),IF(NOT(ISBLANK(Spreadsheet!D598)),NOT(ISBLANK(Spreadsheet!E598)),TRUE))</f>
        <v>1</v>
      </c>
      <c r="V598" s="5" t="b">
        <f>OR(ISBLANK(Spreadsheet!C598), NOT(ISBLANK(Spreadsheet!I598)))</f>
        <v>1</v>
      </c>
      <c r="W598" s="5" t="b">
        <f>OR(ISBLANK(Spreadsheet!D598),NOT(ISBLANK(Spreadsheet!C598)))</f>
        <v>1</v>
      </c>
      <c r="X598" s="155" t="str">
        <f>REPT("0",MIN(FIND({1,2,3,4,5,6,7,8,9},Spreadsheet!C598&amp;"123456789"))-1)&amp;IF(ISBLANK(Spreadsheet!C598),"",SUMPRODUCT(MID(0&amp;Spreadsheet!C598,LARGE(INDEX(ISNUMBER(--MID(Spreadsheet!C598,ROW($1:$225),1))*
 ROW($1:$225),0),ROW($1:$225))+1,1)*10^ROW($1:$225)/10))</f>
        <v/>
      </c>
      <c r="Y598" s="5" t="b">
        <f>IF(NOT(ISBLANK(Spreadsheet!C598)),IF(AND(ISNUMBER(VALUE(Spreadsheet!C598)), LEN(Spreadsheet!C598)=9),TRUE,FALSE),TRUE)</f>
        <v>1</v>
      </c>
      <c r="Z598" s="155" t="str">
        <f>REPT("0",MIN(FIND({1,2,3,4,5,6,7,8,9},Spreadsheet!D598&amp;"123456789"))-1)&amp;IF(ISBLANK(Spreadsheet!D598),"",SUMPRODUCT(MID(0&amp;Spreadsheet!D598,LARGE(INDEX(ISNUMBER(--MID(Spreadsheet!D598,ROW($1:$225),1))*
 ROW($1:$225),0),ROW($1:$225))+1,1)*10^ROW($1:$225)/10))</f>
        <v/>
      </c>
      <c r="AA598" s="5" t="b">
        <f>IF(AND(NOT(ISBLANK(Spreadsheet!D598)),NOT(ISBLANK(Spreadsheet!C598))),IF(AND(ISNUMBER(VALUE(Spreadsheet!D598)), LEN(Spreadsheet!D598)=9),TRUE,FALSE),IF(AND(NOT(ISBLANK(Spreadsheet!D598)),ISBLANK(Spreadsheet!C598)),FALSE,TRUE))</f>
        <v>1</v>
      </c>
      <c r="AB598" s="5" t="b">
        <f>OR(ISBLANK(Spreadsheet!Y598),IF(NOT(ISBLANK(Spreadsheet!Y598)),LEN(Spreadsheet!Y598)=10,ISNUMBER(VALUE(Spreadsheet!Y598))))</f>
        <v>1</v>
      </c>
      <c r="AC598" s="5" t="b">
        <f>OR(ISBLANK(Spreadsheet!AI598), AND(NOT(ISBLANK(Spreadsheet!AJ598)), NOT(ISNUMBER(SEARCH("Waive",Spreadsheet!AJ598)))))</f>
        <v>1</v>
      </c>
      <c r="AD598" s="5" t="b">
        <f>OR(ISBLANK(Spreadsheet!AK598), AND(NOT(ISBLANK(Spreadsheet!AL598)), NOT(ISNUMBER(SEARCH("Waive",Spreadsheet!AL598)))))</f>
        <v>1</v>
      </c>
      <c r="AE598" s="5" t="b">
        <f>OR(ISBLANK(Spreadsheet!AM598), AND(NOT(ISBLANK(Spreadsheet!AN598)), NOT(ISNUMBER(SEARCH("Waive", Spreadsheet!AN598)))))</f>
        <v>1</v>
      </c>
      <c r="AF598" s="5" t="b">
        <f>OR(ISBLANK(Spreadsheet!C598), NOT(ISBLANK(Spreadsheet!D598)),NOT(ISBLANK(Spreadsheet!L598)))</f>
        <v>1</v>
      </c>
      <c r="AG598" s="5" t="b">
        <f>IF(AND(NOT(ISBLANK(Spreadsheet!C598)), NOT(ISBLANK(Spreadsheet!D598)),Spreadsheet!C598&lt;&gt;Spreadsheet!D598),IF(ISERROR(VLOOKUP(Spreadsheet!C598, Spreadsheet!$C$6:'Spreadsheet'!$C597,1,FALSE)), FALSE, TRUE),TRUE)</f>
        <v>1</v>
      </c>
      <c r="AH598" s="5" t="b">
        <f>Spreadsheet!$B$2=Spreadsheet!AD598</f>
        <v>1</v>
      </c>
      <c r="AI598" s="5" t="b">
        <f>IF(ISBLANK(Spreadsheet!G598),TRUE,IF(OR(LEN(Spreadsheet!G598)&gt;1,ISNUMBER(VALUE(Spreadsheet!G598))),FALSE,TRUE))</f>
        <v>1</v>
      </c>
      <c r="AJ598" s="5" t="b">
        <f>OR(ISBLANK(Spreadsheet!C598), NOT(ISBLANK(Spreadsheet!B598)), NOT(ISBLANK(Spreadsheet!D598)))</f>
        <v>1</v>
      </c>
      <c r="AK598" s="5" t="b">
        <f t="array" ref="AK598">IF(OR(AND(ISBLANK(Spreadsheet!E598),ISBLANK(Spreadsheet!D598),NOT(ISBLANK(Spreadsheet!C598))),AND(ISBLANK(Spreadsheet!E598),ISBLANK(Spreadsheet!D598),ISBLANK(Spreadsheet!C598))),TRUE,ISNUMBER(MATCH(TRUE,EXACT(Spreadsheet!E598,Relationships),0)))</f>
        <v>1</v>
      </c>
      <c r="AL598" s="5" t="b">
        <f>IF(NOT(ISBLANK(Spreadsheet!C598)),IF(OR(ISBLANK(Spreadsheet!F598),LEN(Spreadsheet!F598)&gt;40),FALSE,TRUE),TRUE)</f>
        <v>1</v>
      </c>
      <c r="AM598" s="5" t="b">
        <f>IF(NOT(ISBLANK(Spreadsheet!C598)),IF(OR(ISBLANK(Spreadsheet!H598),LEN(Spreadsheet!H598)&gt;40),FALSE,TRUE),TRUE)</f>
        <v>1</v>
      </c>
      <c r="AN598" s="5" t="b">
        <f t="array" ref="AN598">IF(ISBLANK(Spreadsheet!I598),TRUE,ISNUMBER(MATCH(TRUE,EXACT(Spreadsheet!I598,GenderValues),0)))</f>
        <v>1</v>
      </c>
      <c r="AO598" s="5" t="b">
        <f ca="1">IF(ISERROR(DATEVALUE(TEXT(Spreadsheet!J598,"mm/dd/yyyy")) &gt; TODAY()),IF(AND(ISBLANK(Spreadsheet!J598),ISBLANK(Spreadsheet!C598)),TRUE,FALSE),IF(DATEVALUE(TEXT(Spreadsheet!J598,"mm/dd/yyyy")) &gt; TODAY(),FALSE,TRUE))</f>
        <v>1</v>
      </c>
      <c r="AP598" s="5" t="b">
        <f>OR(ISBLANK(Spreadsheet!K598),LEN(Spreadsheet!K598)&lt;=100)</f>
        <v>1</v>
      </c>
      <c r="AQ598" s="5" t="b">
        <f t="array" ref="AQ598">IF(OR(AND(ISBLANK(Spreadsheet!L598),ISBLANK(Spreadsheet!C598)),AND(NOT(ISBLANK(Spreadsheet!C598)),NOT(ISBLANK(Spreadsheet!D598)))),TRUE,ISNUMBER(MATCH(TRUE,EXACT(Spreadsheet!L598,MaritalStatus),0)))</f>
        <v>1</v>
      </c>
      <c r="AR598" s="5" t="b">
        <f ca="1">IF(ISERROR(DATEVALUE(TEXT(Spreadsheet!M598,"mm/dd/yyyy")) &gt; TODAY()),IF(ISBLANK(Spreadsheet!M598),TRUE,FALSE),IF(DATEVALUE(TEXT(Spreadsheet!M598,"mm/dd/yyyy")) &gt; TODAY(),FALSE,TRUE))</f>
        <v>1</v>
      </c>
      <c r="AS598" s="5" t="b">
        <f>OR(ISBLANK(Spreadsheet!N598),LEN(Spreadsheet!N598)&lt;=100)</f>
        <v>1</v>
      </c>
      <c r="AT598" s="5" t="b">
        <f>OR(ISBLANK(Spreadsheet!O598),UPPER(Spreadsheet!O598)="YES")</f>
        <v>1</v>
      </c>
      <c r="AU598" s="5" t="b">
        <f>OR(ISBLANK(Spreadsheet!P598),UPPER(Spreadsheet!P598)="YES")</f>
        <v>1</v>
      </c>
      <c r="AV598" s="5" t="b">
        <f t="array" ref="AV598">IF(ISBLANK(Spreadsheet!Q598),TRUE,ISNUMBER(MATCH(TRUE,EXACT(Spreadsheet!Q598,OnGroupsPriorIns),0)))</f>
        <v>1</v>
      </c>
      <c r="AW598" s="5" t="b">
        <f>OR(ISBLANK(Spreadsheet!R598),UPPER(Spreadsheet!R598)="YES")</f>
        <v>1</v>
      </c>
      <c r="AX598" s="5" t="b">
        <f>OR(ISBLANK(Spreadsheet!S598),UPPER(Spreadsheet!S598)="YES")</f>
        <v>1</v>
      </c>
      <c r="AY598" s="5" t="b">
        <f>OR(AND(ISBLANK(Spreadsheet!C598),LEN(Spreadsheet!T598)=0),AND(NOT(ISBLANK(Spreadsheet!C598)),LEN(Spreadsheet!T598)&gt;0,LEN(Spreadsheet!T598)&lt;=50))</f>
        <v>1</v>
      </c>
      <c r="AZ598" s="5" t="b">
        <f>OR(LEN(Spreadsheet!U598)=0,AND(LEN(Spreadsheet!U598)&gt;0,LEN(Spreadsheet!U598)&lt;=50))</f>
        <v>1</v>
      </c>
      <c r="BA598" s="5" t="b">
        <f>OR(AND(ISBLANK(Spreadsheet!C598),LEN(Spreadsheet!V598)=0),AND(NOT(ISBLANK(Spreadsheet!C598)),LEN(Spreadsheet!V598)&gt;0,LEN(Spreadsheet!V598)&lt;=50))</f>
        <v>1</v>
      </c>
      <c r="BB598" s="5" t="b">
        <f t="array" ref="BB598">IF(AND(ISBLANK(Spreadsheet!C598),LEN(Spreadsheet!W598)=0),TRUE,ISNUMBER(MATCH(TRUE,EXACT(Spreadsheet!W598,States),0)))</f>
        <v>1</v>
      </c>
      <c r="BC598" s="5" t="b">
        <f>OR(AND(ISBLANK(Spreadsheet!C598),LEN(Spreadsheet!X598)=0),AND(NOT(ISBLANK(Spreadsheet!C598)),LEN(Spreadsheet!X598)&gt;0,LEN(Spreadsheet!X598)=5,ISNUMBER(VALUE(Spreadsheet!X598))))</f>
        <v>1</v>
      </c>
      <c r="BD598" s="5" t="b">
        <f>OR(ISBLANK(Spreadsheet!Z598),LEN(Spreadsheet!Z598)&lt;=50)</f>
        <v>1</v>
      </c>
      <c r="BE598" s="5" t="b">
        <f>ISBLANK(Spreadsheet!AA598)</f>
        <v>1</v>
      </c>
      <c r="BF598" s="5" t="b">
        <f>ISBLANK(Spreadsheet!AB598)</f>
        <v>1</v>
      </c>
      <c r="BG598" s="5" t="b">
        <f>IF(ISERROR(DATEVALUE(TEXT(Spreadsheet!AC598,"mm/dd/yyyy")) &gt; DATEVALUE(TEXT(Spreadsheet!J598,"mm/dd/yyyy"))),IF(OR(AND(ISBLANK(Spreadsheet!AC598),ISBLANK(Spreadsheet!C598)),AND(NOT(ISBLANK(Spreadsheet!C598)),ISBLANK(Spreadsheet!AC598),NOT(ISBLANK(Spreadsheet!D598)))),TRUE,FALSE),IF(DATEVALUE(TEXT(Spreadsheet!AC598,"mm/dd/yyyy")) &gt; DATEVALUE(TEXT(Spreadsheet!J598,"mm/dd/yyyy")),TRUE,FALSE))</f>
        <v>1</v>
      </c>
      <c r="BH598" s="5" t="b">
        <f>OR(AND(ISBLANK(Spreadsheet!C598),ISBLANK(Spreadsheet!AE598)),AND(NOT(ISBLANK(Spreadsheet!C598)),NOT(ISBLANK(Spreadsheet!D598)),ISBLANK(Spreadsheet!AE598)),AND(NOT(ISBLANK(Spreadsheet!C598)),ISBLANK(Spreadsheet!D598),NOT(ISBLANK(Spreadsheet!AE598)),LEN(Spreadsheet!AE598)&lt;=100))</f>
        <v>1</v>
      </c>
      <c r="BI598" s="5" t="b">
        <f t="array" ref="BI598">IF(ISBLANK(Spreadsheet!AF598),TRUE,ISNUMBER(MATCH(TRUE,EXACT(Spreadsheet!AF598,CobraShortReasons),0)))</f>
        <v>1</v>
      </c>
      <c r="BJ598" s="5" t="b">
        <f ca="1">IF(ISERROR(DATEVALUE(TEXT(Spreadsheet!AG598,"mm/dd/yyyy")) &gt; TODAY()),IF(ISBLANK(Spreadsheet!AG598),TRUE,FALSE),IF(DATEVALUE(TEXT(Spreadsheet!AG598,"mm/dd/yyyy")) &gt; TODAY(),FALSE,TRUE))</f>
        <v>1</v>
      </c>
      <c r="BK598" s="5" t="b">
        <f>OR(ISBLANK(Spreadsheet!AH598),LEN(Spreadsheet!AH598)&lt;=25)</f>
        <v>1</v>
      </c>
      <c r="BL598" s="5" t="b">
        <f t="array" aca="1" ref="BL598" ca="1">IF(ISBLANK(Spreadsheet!AI598),TRUE,ISNUMBER(MATCH(TRUE,EXACT(Spreadsheet!AI598,INDIRECT(Spreadsheet!$D$2)),0)))</f>
        <v>1</v>
      </c>
      <c r="BM598" s="5" t="b">
        <f t="array" aca="1" ref="BM598" ca="1">IF(ISBLANK(Spreadsheet!AJ598),TRUE,ISNUMBER(MATCH(TRUE,EXACT(Spreadsheet!AJ598,INDIRECT(Spreadsheet!BJ598)),0)))</f>
        <v>1</v>
      </c>
      <c r="BN598" s="5" t="b">
        <f t="array" ref="BN598">IF(ISBLANK(Spreadsheet!AK598),TRUE,ISNUMBER(MATCH(TRUE,EXACT(Spreadsheet!AK598,DentalPlans),0)))</f>
        <v>1</v>
      </c>
      <c r="BO598" s="5" t="b">
        <f t="array" aca="1" ref="BO598" ca="1">IF(ISBLANK(Spreadsheet!AL598),TRUE,ISNUMBER(MATCH(TRUE,EXACT(Spreadsheet!AL598,INDIRECT(Spreadsheet!BK598)),0)))</f>
        <v>1</v>
      </c>
      <c r="BP598" s="5" t="b">
        <f t="array" ref="BP598">IF(ISBLANK(Spreadsheet!AM598),TRUE,ISNUMBER(MATCH(TRUE,EXACT(Spreadsheet!AM598,VisionPlans),0)))</f>
        <v>1</v>
      </c>
      <c r="BQ598" s="5" t="b">
        <f t="array" aca="1" ref="BQ598" ca="1">IF(ISBLANK(Spreadsheet!AN598),TRUE,ISNUMBER(MATCH(TRUE,EXACT(Spreadsheet!AN598,INDIRECT(Spreadsheet!BL598)),0)))</f>
        <v>1</v>
      </c>
      <c r="BR598" s="5" t="b">
        <f t="array" ref="BR598">IF(ISBLANK(Spreadsheet!AO598),TRUE,ISNUMBER(MATCH(TRUE,EXACT(Spreadsheet!AO598,LifeBenefitClasses),0)))</f>
        <v>1</v>
      </c>
      <c r="BS598" s="5" t="b">
        <f>IF(OR(ISBLANK(Spreadsheet!AO598), Spreadsheet!AO598="Waive"),IF(ISBLANK(Spreadsheet!AP598),TRUE,FALSE),IF(OR(AND(NOT(ISBLANK(Spreadsheet!AO598)),ISBLANK(Spreadsheet!AP598)),NOT(ISNUMBER(VALUE(Spreadsheet!AP598)))),FALSE,IF(OR(AND(Spreadsheet!AP598&lt;6,MOD(Spreadsheet!AP598*10,5)=0), MOD(Spreadsheet!AP598,5000)=0),TRUE,FALSE)))</f>
        <v>1</v>
      </c>
      <c r="BT598" s="5" t="b">
        <f t="array" ref="BT598">IF(ISBLANK(Spreadsheet!AQ598),TRUE,ISNUMBER(MATCH(TRUE,EXACT(Spreadsheet!AQ598,EnrollWaive),0)))</f>
        <v>1</v>
      </c>
      <c r="BU598" s="5" t="b">
        <f t="array" ref="BU598">IF(ISBLANK(Spreadsheet!AR598),TRUE,ISNUMBER(MATCH(TRUE,EXACT(Spreadsheet!AR598,LifeBenefitClasses),0)))</f>
        <v>1</v>
      </c>
      <c r="BV598" s="5" t="b">
        <f>IF(OR(ISBLANK(Spreadsheet!AR598), Spreadsheet!AR598="Waive"),IF(ISBLANK(Spreadsheet!AS598),TRUE,FALSE),IF(OR(AND(NOT(ISBLANK(Spreadsheet!AR598)),ISBLANK(Spreadsheet!AS598)),NOT(ISNUMBER(VALUE(Spreadsheet!AS598)))),FALSE,IF(OR(AND(Spreadsheet!AS598&lt;6,MOD(Spreadsheet!AS598*10,5)=0), MOD(Spreadsheet!AS598,10000)=0),TRUE,FALSE)))</f>
        <v>1</v>
      </c>
      <c r="BW598" s="5" t="b">
        <f t="array" ref="BW598">IF(ISBLANK(Spreadsheet!AT598),TRUE,ISNUMBER(MATCH(TRUE,EXACT(Spreadsheet!AT598,LifeBenefitClasses),0)))</f>
        <v>1</v>
      </c>
      <c r="BX598" s="5" t="b">
        <f>IF(OR(ISBLANK(Spreadsheet!AT598), Spreadsheet!AT598="Waive"),IF(ISBLANK(Spreadsheet!AU598),TRUE,FALSE),IF(OR(AND(NOT(ISBLANK(Spreadsheet!AT598)),ISBLANK(Spreadsheet!AU598)),NOT(ISNUMBER(VALUE(Spreadsheet!AU598)))),FALSE,IF(AND(NOT(OR(ISBLANK(Spreadsheet!AT598),Spreadsheet!AT598="Waive")),NOT(OR(ISBLANK(Spreadsheet!AR598),Spreadsheet!AR598="Waive")),MOD(Spreadsheet!AU598,5000)=0, Spreadsheet!AU598&lt;=(Spreadsheet!AS598*0.5)),TRUE,FALSE)))</f>
        <v>1</v>
      </c>
      <c r="BY598" s="5" t="b">
        <f t="array" ref="BY598">IF(ISBLANK(Spreadsheet!AV598),TRUE,ISNUMBER(MATCH(TRUE,EXACT(Spreadsheet!AV598,EnrollWaive),0)))</f>
        <v>1</v>
      </c>
      <c r="BZ598" s="5" t="b">
        <f t="array" ref="BZ598">IF(ISBLANK(Spreadsheet!AW598),TRUE,ISNUMBER(MATCH(TRUE,EXACT(Spreadsheet!AW598,LifeBenefitClasses),0)))</f>
        <v>1</v>
      </c>
      <c r="CA598" s="5" t="b">
        <f t="array" ref="CA598">IF(ISBLANK(Spreadsheet!AX598),TRUE,ISNUMBER(MATCH(TRUE,EXACT(Spreadsheet!AX598,LifeBenefitClasses),0)))</f>
        <v>1</v>
      </c>
      <c r="CB598" s="5" t="b">
        <f t="array" ref="CB598">IF(ISBLANK(Spreadsheet!AY598),TRUE,ISNUMBER(MATCH(TRUE,EXACT(Spreadsheet!AY598,LifeBenefitClasses),0)))</f>
        <v>1</v>
      </c>
      <c r="CC598" s="5" t="b">
        <f t="array" ref="CC598">IF(ISBLANK(Spreadsheet!AZ598),TRUE,ISNUMBER(MATCH(TRUE,EXACT(Spreadsheet!AZ598,LifeBenefitClasses),0)))</f>
        <v>1</v>
      </c>
      <c r="CD598" s="5" t="b">
        <f t="array" ref="CD598">IF(ISBLANK(Spreadsheet!BA598),TRUE,ISNUMBER(MATCH(TRUE,EXACT(Spreadsheet!BA598,LifeBenefitClasses),0)))</f>
        <v>1</v>
      </c>
      <c r="CE598" s="5" t="b">
        <f>IF(OR(ISBLANK(Spreadsheet!BA598), Spreadsheet!BA598="Waive"),IF(ISBLANK(Spreadsheet!BB598),TRUE,FALSE),IF(OR(AND(NOT(ISBLANK(Spreadsheet!BA598)),ISBLANK(Spreadsheet!BB598)),NOT(ISNUMBER(VALUE(Spreadsheet!BB598))),ISBLANK(Spreadsheet!BC598),NOT(ISNUMBER(VALUE(Spreadsheet!BC598)))),FALSE,IF(AND(Spreadsheet!BB598&gt;=50000,Spreadsheet!BB598&lt;=250000,MOD(Spreadsheet!BB598,10000)=0,Spreadsheet!BB598&lt;=(10*Spreadsheet!BC598)),TRUE,FALSE)))</f>
        <v>1</v>
      </c>
      <c r="CF598" s="5" t="b">
        <f>IF(NOT(ISBLANK(Spreadsheet!BC598)),AND(ISNUMBER(VALUE(Spreadsheet!BC598)),Spreadsheet!BC598&gt;0),AND(OR(ISBLANK(Spreadsheet!AO598),Spreadsheet!AO598="Waive",AND(NOT(OR(ISBLANK(Spreadsheet!AO598),Spreadsheet!AO598="Waive")),Spreadsheet!AP598&gt;=6)),OR(ISBLANK(Spreadsheet!AR598),AND(NOT(OR(ISBLANK(Spreadsheet!AR598),Spreadsheet!AR598="Waive")),Spreadsheet!AS598&gt;=6)),OR(ISBLANK(Spreadsheet!AW598)),OR(ISBLANK(Spreadsheet!AX598)),OR(ISBLANK(Spreadsheet!AY598)),OR(ISBLANK(Spreadsheet!AZ598)),OR(ISBLANK(Spreadsheet!BA598),Spreadsheet!BA598="Waive")))</f>
        <v>1</v>
      </c>
      <c r="CG598" s="5" t="b">
        <f t="shared" ca="1" si="43"/>
        <v>1</v>
      </c>
    </row>
    <row r="599" spans="8:85" x14ac:dyDescent="0.3">
      <c r="H599" s="5">
        <f t="shared" ca="1" si="44"/>
        <v>2</v>
      </c>
      <c r="I599" s="5" t="str">
        <f t="shared" ca="1" si="42"/>
        <v/>
      </c>
      <c r="J599" s="5" t="str">
        <f>IF(AND(NOT(ISBLANK(Spreadsheet!C599)),ISBLANK(Spreadsheet!D599)),Spreadsheet!F599&amp;" "&amp;Spreadsheet!H599,"")</f>
        <v/>
      </c>
      <c r="K599" s="5">
        <f>IF(AND(NOT(ISBLANK(Spreadsheet!C599)),ISBLANK(Spreadsheet!D599)),COUNTIFS(Spreadsheet!E600:E$786,"=Child",Spreadsheet!C600:C$786, "="&amp;Spreadsheet!C599) + COUNTIFS(Spreadsheet!E600:E$786,"=Step-child",Spreadsheet!C600:C$786, "="&amp;Spreadsheet!C599),0)</f>
        <v>0</v>
      </c>
      <c r="L599" s="5">
        <f>IF(NOT(ISBLANK(J599)),COUNTIFS(Spreadsheet!E600:E$786,"=Wife",Spreadsheet!C600:C$786, "="&amp;Spreadsheet!C599) + COUNTIFS(Spreadsheet!E600:E$786,"=Husband",Spreadsheet!C600:C$786, "="&amp;Spreadsheet!C599),0)</f>
        <v>0</v>
      </c>
      <c r="M599" s="5">
        <f>IF(NOT(ISBLANK(Spreadsheet!AJ599)),VLOOKUP(Spreadsheet!AJ599,'Drop Downs'!$P$2:$R$16,3,FALSE),0)</f>
        <v>0</v>
      </c>
      <c r="N599" s="5">
        <f>IF(NOT(ISBLANK(Spreadsheet!AJ599)), VLOOKUP(Spreadsheet!AJ599,'Drop Downs'!$P$2:$R$16,2,FALSE),0)</f>
        <v>0</v>
      </c>
      <c r="O599" s="5">
        <f>IF(NOT(ISBLANK(Spreadsheet!AL599)),VLOOKUP(Spreadsheet!AL599,'Drop Downs'!$P$2:$R$16,3,FALSE), 0)</f>
        <v>0</v>
      </c>
      <c r="P599" s="5">
        <f>IF(NOT(ISBLANK(Spreadsheet!AL599)),VLOOKUP(Spreadsheet!AL599,'Drop Downs'!$P$2:$R$16,2,FALSE),0)</f>
        <v>0</v>
      </c>
      <c r="Q599" s="5">
        <f>IF(NOT(ISBLANK(Spreadsheet!AN599)),VLOOKUP(Spreadsheet!AN599,'Drop Downs'!$P$2:$R$16,3,FALSE),0)</f>
        <v>0</v>
      </c>
      <c r="R599" s="5">
        <f>IF(NOT(ISBLANK(Spreadsheet!AN599)),VLOOKUP(Spreadsheet!AN599,'Drop Downs'!$P$2:$R$16,2,FALSE),0)</f>
        <v>0</v>
      </c>
      <c r="S599" s="5" t="str">
        <f>IF(OR(M599&gt;K599,N599&gt;L599,O599&gt;K599, Q599&gt;K599,N599&gt;L599, P599&gt;L599, R599&gt;L599),"Member currently has a coverage election over what he/she needs.  Please add more dependents or adjust the coverage election.","")&amp;(IF(AND(NOT(ISBLANK(Spreadsheet!C599)),NOT(ISBLANK(Spreadsheet!D599)),ISBLANK(Spreadsheet!E599)),"Dependent lacks a relationship to member.Please select one from the drop-down.",""))</f>
        <v/>
      </c>
      <c r="T599" s="5" t="b">
        <f t="shared" si="45"/>
        <v>1</v>
      </c>
      <c r="U599" s="5" t="b">
        <f>OR(ISBLANK(Spreadsheet!C599),IF(NOT(ISBLANK(Spreadsheet!D599)),NOT(ISBLANK(Spreadsheet!E599)),TRUE))</f>
        <v>1</v>
      </c>
      <c r="V599" s="5" t="b">
        <f>OR(ISBLANK(Spreadsheet!C599), NOT(ISBLANK(Spreadsheet!I599)))</f>
        <v>1</v>
      </c>
      <c r="W599" s="5" t="b">
        <f>OR(ISBLANK(Spreadsheet!D599),NOT(ISBLANK(Spreadsheet!C599)))</f>
        <v>1</v>
      </c>
      <c r="X599" s="155" t="str">
        <f>REPT("0",MIN(FIND({1,2,3,4,5,6,7,8,9},Spreadsheet!C599&amp;"123456789"))-1)&amp;IF(ISBLANK(Spreadsheet!C599),"",SUMPRODUCT(MID(0&amp;Spreadsheet!C599,LARGE(INDEX(ISNUMBER(--MID(Spreadsheet!C599,ROW($1:$225),1))*
 ROW($1:$225),0),ROW($1:$225))+1,1)*10^ROW($1:$225)/10))</f>
        <v/>
      </c>
      <c r="Y599" s="5" t="b">
        <f>IF(NOT(ISBLANK(Spreadsheet!C599)),IF(AND(ISNUMBER(VALUE(Spreadsheet!C599)), LEN(Spreadsheet!C599)=9),TRUE,FALSE),TRUE)</f>
        <v>1</v>
      </c>
      <c r="Z599" s="155" t="str">
        <f>REPT("0",MIN(FIND({1,2,3,4,5,6,7,8,9},Spreadsheet!D599&amp;"123456789"))-1)&amp;IF(ISBLANK(Spreadsheet!D599),"",SUMPRODUCT(MID(0&amp;Spreadsheet!D599,LARGE(INDEX(ISNUMBER(--MID(Spreadsheet!D599,ROW($1:$225),1))*
 ROW($1:$225),0),ROW($1:$225))+1,1)*10^ROW($1:$225)/10))</f>
        <v/>
      </c>
      <c r="AA599" s="5" t="b">
        <f>IF(AND(NOT(ISBLANK(Spreadsheet!D599)),NOT(ISBLANK(Spreadsheet!C599))),IF(AND(ISNUMBER(VALUE(Spreadsheet!D599)), LEN(Spreadsheet!D599)=9),TRUE,FALSE),IF(AND(NOT(ISBLANK(Spreadsheet!D599)),ISBLANK(Spreadsheet!C599)),FALSE,TRUE))</f>
        <v>1</v>
      </c>
      <c r="AB599" s="5" t="b">
        <f>OR(ISBLANK(Spreadsheet!Y599),IF(NOT(ISBLANK(Spreadsheet!Y599)),LEN(Spreadsheet!Y599)=10,ISNUMBER(VALUE(Spreadsheet!Y599))))</f>
        <v>1</v>
      </c>
      <c r="AC599" s="5" t="b">
        <f>OR(ISBLANK(Spreadsheet!AI599), AND(NOT(ISBLANK(Spreadsheet!AJ599)), NOT(ISNUMBER(SEARCH("Waive",Spreadsheet!AJ599)))))</f>
        <v>1</v>
      </c>
      <c r="AD599" s="5" t="b">
        <f>OR(ISBLANK(Spreadsheet!AK599), AND(NOT(ISBLANK(Spreadsheet!AL599)), NOT(ISNUMBER(SEARCH("Waive",Spreadsheet!AL599)))))</f>
        <v>1</v>
      </c>
      <c r="AE599" s="5" t="b">
        <f>OR(ISBLANK(Spreadsheet!AM599), AND(NOT(ISBLANK(Spreadsheet!AN599)), NOT(ISNUMBER(SEARCH("Waive", Spreadsheet!AN599)))))</f>
        <v>1</v>
      </c>
      <c r="AF599" s="5" t="b">
        <f>OR(ISBLANK(Spreadsheet!C599), NOT(ISBLANK(Spreadsheet!D599)),NOT(ISBLANK(Spreadsheet!L599)))</f>
        <v>1</v>
      </c>
      <c r="AG599" s="5" t="b">
        <f>IF(AND(NOT(ISBLANK(Spreadsheet!C599)), NOT(ISBLANK(Spreadsheet!D599)),Spreadsheet!C599&lt;&gt;Spreadsheet!D599),IF(ISERROR(VLOOKUP(Spreadsheet!C599, Spreadsheet!$C$6:'Spreadsheet'!$C598,1,FALSE)), FALSE, TRUE),TRUE)</f>
        <v>1</v>
      </c>
      <c r="AH599" s="5" t="b">
        <f>Spreadsheet!$B$2=Spreadsheet!AD599</f>
        <v>1</v>
      </c>
      <c r="AI599" s="5" t="b">
        <f>IF(ISBLANK(Spreadsheet!G599),TRUE,IF(OR(LEN(Spreadsheet!G599)&gt;1,ISNUMBER(VALUE(Spreadsheet!G599))),FALSE,TRUE))</f>
        <v>1</v>
      </c>
      <c r="AJ599" s="5" t="b">
        <f>OR(ISBLANK(Spreadsheet!C599), NOT(ISBLANK(Spreadsheet!B599)), NOT(ISBLANK(Spreadsheet!D599)))</f>
        <v>1</v>
      </c>
      <c r="AK599" s="5" t="b">
        <f t="array" ref="AK599">IF(OR(AND(ISBLANK(Spreadsheet!E599),ISBLANK(Spreadsheet!D599),NOT(ISBLANK(Spreadsheet!C599))),AND(ISBLANK(Spreadsheet!E599),ISBLANK(Spreadsheet!D599),ISBLANK(Spreadsheet!C599))),TRUE,ISNUMBER(MATCH(TRUE,EXACT(Spreadsheet!E599,Relationships),0)))</f>
        <v>1</v>
      </c>
      <c r="AL599" s="5" t="b">
        <f>IF(NOT(ISBLANK(Spreadsheet!C599)),IF(OR(ISBLANK(Spreadsheet!F599),LEN(Spreadsheet!F599)&gt;40),FALSE,TRUE),TRUE)</f>
        <v>1</v>
      </c>
      <c r="AM599" s="5" t="b">
        <f>IF(NOT(ISBLANK(Spreadsheet!C599)),IF(OR(ISBLANK(Spreadsheet!H599),LEN(Spreadsheet!H599)&gt;40),FALSE,TRUE),TRUE)</f>
        <v>1</v>
      </c>
      <c r="AN599" s="5" t="b">
        <f t="array" ref="AN599">IF(ISBLANK(Spreadsheet!I599),TRUE,ISNUMBER(MATCH(TRUE,EXACT(Spreadsheet!I599,GenderValues),0)))</f>
        <v>1</v>
      </c>
      <c r="AO599" s="5" t="b">
        <f ca="1">IF(ISERROR(DATEVALUE(TEXT(Spreadsheet!J599,"mm/dd/yyyy")) &gt; TODAY()),IF(AND(ISBLANK(Spreadsheet!J599),ISBLANK(Spreadsheet!C599)),TRUE,FALSE),IF(DATEVALUE(TEXT(Spreadsheet!J599,"mm/dd/yyyy")) &gt; TODAY(),FALSE,TRUE))</f>
        <v>1</v>
      </c>
      <c r="AP599" s="5" t="b">
        <f>OR(ISBLANK(Spreadsheet!K599),LEN(Spreadsheet!K599)&lt;=100)</f>
        <v>1</v>
      </c>
      <c r="AQ599" s="5" t="b">
        <f t="array" ref="AQ599">IF(OR(AND(ISBLANK(Spreadsheet!L599),ISBLANK(Spreadsheet!C599)),AND(NOT(ISBLANK(Spreadsheet!C599)),NOT(ISBLANK(Spreadsheet!D599)))),TRUE,ISNUMBER(MATCH(TRUE,EXACT(Spreadsheet!L599,MaritalStatus),0)))</f>
        <v>1</v>
      </c>
      <c r="AR599" s="5" t="b">
        <f ca="1">IF(ISERROR(DATEVALUE(TEXT(Spreadsheet!M599,"mm/dd/yyyy")) &gt; TODAY()),IF(ISBLANK(Spreadsheet!M599),TRUE,FALSE),IF(DATEVALUE(TEXT(Spreadsheet!M599,"mm/dd/yyyy")) &gt; TODAY(),FALSE,TRUE))</f>
        <v>1</v>
      </c>
      <c r="AS599" s="5" t="b">
        <f>OR(ISBLANK(Spreadsheet!N599),LEN(Spreadsheet!N599)&lt;=100)</f>
        <v>1</v>
      </c>
      <c r="AT599" s="5" t="b">
        <f>OR(ISBLANK(Spreadsheet!O599),UPPER(Spreadsheet!O599)="YES")</f>
        <v>1</v>
      </c>
      <c r="AU599" s="5" t="b">
        <f>OR(ISBLANK(Spreadsheet!P599),UPPER(Spreadsheet!P599)="YES")</f>
        <v>1</v>
      </c>
      <c r="AV599" s="5" t="b">
        <f t="array" ref="AV599">IF(ISBLANK(Spreadsheet!Q599),TRUE,ISNUMBER(MATCH(TRUE,EXACT(Spreadsheet!Q599,OnGroupsPriorIns),0)))</f>
        <v>1</v>
      </c>
      <c r="AW599" s="5" t="b">
        <f>OR(ISBLANK(Spreadsheet!R599),UPPER(Spreadsheet!R599)="YES")</f>
        <v>1</v>
      </c>
      <c r="AX599" s="5" t="b">
        <f>OR(ISBLANK(Spreadsheet!S599),UPPER(Spreadsheet!S599)="YES")</f>
        <v>1</v>
      </c>
      <c r="AY599" s="5" t="b">
        <f>OR(AND(ISBLANK(Spreadsheet!C599),LEN(Spreadsheet!T599)=0),AND(NOT(ISBLANK(Spreadsheet!C599)),LEN(Spreadsheet!T599)&gt;0,LEN(Spreadsheet!T599)&lt;=50))</f>
        <v>1</v>
      </c>
      <c r="AZ599" s="5" t="b">
        <f>OR(LEN(Spreadsheet!U599)=0,AND(LEN(Spreadsheet!U599)&gt;0,LEN(Spreadsheet!U599)&lt;=50))</f>
        <v>1</v>
      </c>
      <c r="BA599" s="5" t="b">
        <f>OR(AND(ISBLANK(Spreadsheet!C599),LEN(Spreadsheet!V599)=0),AND(NOT(ISBLANK(Spreadsheet!C599)),LEN(Spreadsheet!V599)&gt;0,LEN(Spreadsheet!V599)&lt;=50))</f>
        <v>1</v>
      </c>
      <c r="BB599" s="5" t="b">
        <f t="array" ref="BB599">IF(AND(ISBLANK(Spreadsheet!C599),LEN(Spreadsheet!W599)=0),TRUE,ISNUMBER(MATCH(TRUE,EXACT(Spreadsheet!W599,States),0)))</f>
        <v>1</v>
      </c>
      <c r="BC599" s="5" t="b">
        <f>OR(AND(ISBLANK(Spreadsheet!C599),LEN(Spreadsheet!X599)=0),AND(NOT(ISBLANK(Spreadsheet!C599)),LEN(Spreadsheet!X599)&gt;0,LEN(Spreadsheet!X599)=5,ISNUMBER(VALUE(Spreadsheet!X599))))</f>
        <v>1</v>
      </c>
      <c r="BD599" s="5" t="b">
        <f>OR(ISBLANK(Spreadsheet!Z599),LEN(Spreadsheet!Z599)&lt;=50)</f>
        <v>1</v>
      </c>
      <c r="BE599" s="5" t="b">
        <f>ISBLANK(Spreadsheet!AA599)</f>
        <v>1</v>
      </c>
      <c r="BF599" s="5" t="b">
        <f>ISBLANK(Spreadsheet!AB599)</f>
        <v>1</v>
      </c>
      <c r="BG599" s="5" t="b">
        <f>IF(ISERROR(DATEVALUE(TEXT(Spreadsheet!AC599,"mm/dd/yyyy")) &gt; DATEVALUE(TEXT(Spreadsheet!J599,"mm/dd/yyyy"))),IF(OR(AND(ISBLANK(Spreadsheet!AC599),ISBLANK(Spreadsheet!C599)),AND(NOT(ISBLANK(Spreadsheet!C599)),ISBLANK(Spreadsheet!AC599),NOT(ISBLANK(Spreadsheet!D599)))),TRUE,FALSE),IF(DATEVALUE(TEXT(Spreadsheet!AC599,"mm/dd/yyyy")) &gt; DATEVALUE(TEXT(Spreadsheet!J599,"mm/dd/yyyy")),TRUE,FALSE))</f>
        <v>1</v>
      </c>
      <c r="BH599" s="5" t="b">
        <f>OR(AND(ISBLANK(Spreadsheet!C599),ISBLANK(Spreadsheet!AE599)),AND(NOT(ISBLANK(Spreadsheet!C599)),NOT(ISBLANK(Spreadsheet!D599)),ISBLANK(Spreadsheet!AE599)),AND(NOT(ISBLANK(Spreadsheet!C599)),ISBLANK(Spreadsheet!D599),NOT(ISBLANK(Spreadsheet!AE599)),LEN(Spreadsheet!AE599)&lt;=100))</f>
        <v>1</v>
      </c>
      <c r="BI599" s="5" t="b">
        <f t="array" ref="BI599">IF(ISBLANK(Spreadsheet!AF599),TRUE,ISNUMBER(MATCH(TRUE,EXACT(Spreadsheet!AF599,CobraShortReasons),0)))</f>
        <v>1</v>
      </c>
      <c r="BJ599" s="5" t="b">
        <f ca="1">IF(ISERROR(DATEVALUE(TEXT(Spreadsheet!AG599,"mm/dd/yyyy")) &gt; TODAY()),IF(ISBLANK(Spreadsheet!AG599),TRUE,FALSE),IF(DATEVALUE(TEXT(Spreadsheet!AG599,"mm/dd/yyyy")) &gt; TODAY(),FALSE,TRUE))</f>
        <v>1</v>
      </c>
      <c r="BK599" s="5" t="b">
        <f>OR(ISBLANK(Spreadsheet!AH599),LEN(Spreadsheet!AH599)&lt;=25)</f>
        <v>1</v>
      </c>
      <c r="BL599" s="5" t="b">
        <f t="array" aca="1" ref="BL599" ca="1">IF(ISBLANK(Spreadsheet!AI599),TRUE,ISNUMBER(MATCH(TRUE,EXACT(Spreadsheet!AI599,INDIRECT(Spreadsheet!$D$2)),0)))</f>
        <v>1</v>
      </c>
      <c r="BM599" s="5" t="b">
        <f t="array" aca="1" ref="BM599" ca="1">IF(ISBLANK(Spreadsheet!AJ599),TRUE,ISNUMBER(MATCH(TRUE,EXACT(Spreadsheet!AJ599,INDIRECT(Spreadsheet!BJ599)),0)))</f>
        <v>1</v>
      </c>
      <c r="BN599" s="5" t="b">
        <f t="array" ref="BN599">IF(ISBLANK(Spreadsheet!AK599),TRUE,ISNUMBER(MATCH(TRUE,EXACT(Spreadsheet!AK599,DentalPlans),0)))</f>
        <v>1</v>
      </c>
      <c r="BO599" s="5" t="b">
        <f t="array" aca="1" ref="BO599" ca="1">IF(ISBLANK(Spreadsheet!AL599),TRUE,ISNUMBER(MATCH(TRUE,EXACT(Spreadsheet!AL599,INDIRECT(Spreadsheet!BK599)),0)))</f>
        <v>1</v>
      </c>
      <c r="BP599" s="5" t="b">
        <f t="array" ref="BP599">IF(ISBLANK(Spreadsheet!AM599),TRUE,ISNUMBER(MATCH(TRUE,EXACT(Spreadsheet!AM599,VisionPlans),0)))</f>
        <v>1</v>
      </c>
      <c r="BQ599" s="5" t="b">
        <f t="array" aca="1" ref="BQ599" ca="1">IF(ISBLANK(Spreadsheet!AN599),TRUE,ISNUMBER(MATCH(TRUE,EXACT(Spreadsheet!AN599,INDIRECT(Spreadsheet!BL599)),0)))</f>
        <v>1</v>
      </c>
      <c r="BR599" s="5" t="b">
        <f t="array" ref="BR599">IF(ISBLANK(Spreadsheet!AO599),TRUE,ISNUMBER(MATCH(TRUE,EXACT(Spreadsheet!AO599,LifeBenefitClasses),0)))</f>
        <v>1</v>
      </c>
      <c r="BS599" s="5" t="b">
        <f>IF(OR(ISBLANK(Spreadsheet!AO599), Spreadsheet!AO599="Waive"),IF(ISBLANK(Spreadsheet!AP599),TRUE,FALSE),IF(OR(AND(NOT(ISBLANK(Spreadsheet!AO599)),ISBLANK(Spreadsheet!AP599)),NOT(ISNUMBER(VALUE(Spreadsheet!AP599)))),FALSE,IF(OR(AND(Spreadsheet!AP599&lt;6,MOD(Spreadsheet!AP599*10,5)=0), MOD(Spreadsheet!AP599,5000)=0),TRUE,FALSE)))</f>
        <v>1</v>
      </c>
      <c r="BT599" s="5" t="b">
        <f t="array" ref="BT599">IF(ISBLANK(Spreadsheet!AQ599),TRUE,ISNUMBER(MATCH(TRUE,EXACT(Spreadsheet!AQ599,EnrollWaive),0)))</f>
        <v>1</v>
      </c>
      <c r="BU599" s="5" t="b">
        <f t="array" ref="BU599">IF(ISBLANK(Spreadsheet!AR599),TRUE,ISNUMBER(MATCH(TRUE,EXACT(Spreadsheet!AR599,LifeBenefitClasses),0)))</f>
        <v>1</v>
      </c>
      <c r="BV599" s="5" t="b">
        <f>IF(OR(ISBLANK(Spreadsheet!AR599), Spreadsheet!AR599="Waive"),IF(ISBLANK(Spreadsheet!AS599),TRUE,FALSE),IF(OR(AND(NOT(ISBLANK(Spreadsheet!AR599)),ISBLANK(Spreadsheet!AS599)),NOT(ISNUMBER(VALUE(Spreadsheet!AS599)))),FALSE,IF(OR(AND(Spreadsheet!AS599&lt;6,MOD(Spreadsheet!AS599*10,5)=0), MOD(Spreadsheet!AS599,10000)=0),TRUE,FALSE)))</f>
        <v>1</v>
      </c>
      <c r="BW599" s="5" t="b">
        <f t="array" ref="BW599">IF(ISBLANK(Spreadsheet!AT599),TRUE,ISNUMBER(MATCH(TRUE,EXACT(Spreadsheet!AT599,LifeBenefitClasses),0)))</f>
        <v>1</v>
      </c>
      <c r="BX599" s="5" t="b">
        <f>IF(OR(ISBLANK(Spreadsheet!AT599), Spreadsheet!AT599="Waive"),IF(ISBLANK(Spreadsheet!AU599),TRUE,FALSE),IF(OR(AND(NOT(ISBLANK(Spreadsheet!AT599)),ISBLANK(Spreadsheet!AU599)),NOT(ISNUMBER(VALUE(Spreadsheet!AU599)))),FALSE,IF(AND(NOT(OR(ISBLANK(Spreadsheet!AT599),Spreadsheet!AT599="Waive")),NOT(OR(ISBLANK(Spreadsheet!AR599),Spreadsheet!AR599="Waive")),MOD(Spreadsheet!AU599,5000)=0, Spreadsheet!AU599&lt;=(Spreadsheet!AS599*0.5)),TRUE,FALSE)))</f>
        <v>1</v>
      </c>
      <c r="BY599" s="5" t="b">
        <f t="array" ref="BY599">IF(ISBLANK(Spreadsheet!AV599),TRUE,ISNUMBER(MATCH(TRUE,EXACT(Spreadsheet!AV599,EnrollWaive),0)))</f>
        <v>1</v>
      </c>
      <c r="BZ599" s="5" t="b">
        <f t="array" ref="BZ599">IF(ISBLANK(Spreadsheet!AW599),TRUE,ISNUMBER(MATCH(TRUE,EXACT(Spreadsheet!AW599,LifeBenefitClasses),0)))</f>
        <v>1</v>
      </c>
      <c r="CA599" s="5" t="b">
        <f t="array" ref="CA599">IF(ISBLANK(Spreadsheet!AX599),TRUE,ISNUMBER(MATCH(TRUE,EXACT(Spreadsheet!AX599,LifeBenefitClasses),0)))</f>
        <v>1</v>
      </c>
      <c r="CB599" s="5" t="b">
        <f t="array" ref="CB599">IF(ISBLANK(Spreadsheet!AY599),TRUE,ISNUMBER(MATCH(TRUE,EXACT(Spreadsheet!AY599,LifeBenefitClasses),0)))</f>
        <v>1</v>
      </c>
      <c r="CC599" s="5" t="b">
        <f t="array" ref="CC599">IF(ISBLANK(Spreadsheet!AZ599),TRUE,ISNUMBER(MATCH(TRUE,EXACT(Spreadsheet!AZ599,LifeBenefitClasses),0)))</f>
        <v>1</v>
      </c>
      <c r="CD599" s="5" t="b">
        <f t="array" ref="CD599">IF(ISBLANK(Spreadsheet!BA599),TRUE,ISNUMBER(MATCH(TRUE,EXACT(Spreadsheet!BA599,LifeBenefitClasses),0)))</f>
        <v>1</v>
      </c>
      <c r="CE599" s="5" t="b">
        <f>IF(OR(ISBLANK(Spreadsheet!BA599), Spreadsheet!BA599="Waive"),IF(ISBLANK(Spreadsheet!BB599),TRUE,FALSE),IF(OR(AND(NOT(ISBLANK(Spreadsheet!BA599)),ISBLANK(Spreadsheet!BB599)),NOT(ISNUMBER(VALUE(Spreadsheet!BB599))),ISBLANK(Spreadsheet!BC599),NOT(ISNUMBER(VALUE(Spreadsheet!BC599)))),FALSE,IF(AND(Spreadsheet!BB599&gt;=50000,Spreadsheet!BB599&lt;=250000,MOD(Spreadsheet!BB599,10000)=0,Spreadsheet!BB599&lt;=(10*Spreadsheet!BC599)),TRUE,FALSE)))</f>
        <v>1</v>
      </c>
      <c r="CF599" s="5" t="b">
        <f>IF(NOT(ISBLANK(Spreadsheet!BC599)),AND(ISNUMBER(VALUE(Spreadsheet!BC599)),Spreadsheet!BC599&gt;0),AND(OR(ISBLANK(Spreadsheet!AO599),Spreadsheet!AO599="Waive",AND(NOT(OR(ISBLANK(Spreadsheet!AO599),Spreadsheet!AO599="Waive")),Spreadsheet!AP599&gt;=6)),OR(ISBLANK(Spreadsheet!AR599),AND(NOT(OR(ISBLANK(Spreadsheet!AR599),Spreadsheet!AR599="Waive")),Spreadsheet!AS599&gt;=6)),OR(ISBLANK(Spreadsheet!AW599)),OR(ISBLANK(Spreadsheet!AX599)),OR(ISBLANK(Spreadsheet!AY599)),OR(ISBLANK(Spreadsheet!AZ599)),OR(ISBLANK(Spreadsheet!BA599),Spreadsheet!BA599="Waive")))</f>
        <v>1</v>
      </c>
      <c r="CG599" s="5" t="b">
        <f t="shared" ca="1" si="43"/>
        <v>1</v>
      </c>
    </row>
    <row r="600" spans="8:85" x14ac:dyDescent="0.3">
      <c r="H600" s="5">
        <f t="shared" ca="1" si="44"/>
        <v>2</v>
      </c>
      <c r="I600" s="5" t="str">
        <f t="shared" ca="1" si="42"/>
        <v/>
      </c>
      <c r="J600" s="5" t="str">
        <f>IF(AND(NOT(ISBLANK(Spreadsheet!C600)),ISBLANK(Spreadsheet!D600)),Spreadsheet!F600&amp;" "&amp;Spreadsheet!H600,"")</f>
        <v/>
      </c>
      <c r="K600" s="5">
        <f>IF(AND(NOT(ISBLANK(Spreadsheet!C600)),ISBLANK(Spreadsheet!D600)),COUNTIFS(Spreadsheet!E601:E$786,"=Child",Spreadsheet!C601:C$786, "="&amp;Spreadsheet!C600) + COUNTIFS(Spreadsheet!E601:E$786,"=Step-child",Spreadsheet!C601:C$786, "="&amp;Spreadsheet!C600),0)</f>
        <v>0</v>
      </c>
      <c r="L600" s="5">
        <f>IF(NOT(ISBLANK(J600)),COUNTIFS(Spreadsheet!E601:E$786,"=Wife",Spreadsheet!C601:C$786, "="&amp;Spreadsheet!C600) + COUNTIFS(Spreadsheet!E601:E$786,"=Husband",Spreadsheet!C601:C$786, "="&amp;Spreadsheet!C600),0)</f>
        <v>0</v>
      </c>
      <c r="M600" s="5">
        <f>IF(NOT(ISBLANK(Spreadsheet!AJ600)),VLOOKUP(Spreadsheet!AJ600,'Drop Downs'!$P$2:$R$16,3,FALSE),0)</f>
        <v>0</v>
      </c>
      <c r="N600" s="5">
        <f>IF(NOT(ISBLANK(Spreadsheet!AJ600)), VLOOKUP(Spreadsheet!AJ600,'Drop Downs'!$P$2:$R$16,2,FALSE),0)</f>
        <v>0</v>
      </c>
      <c r="O600" s="5">
        <f>IF(NOT(ISBLANK(Spreadsheet!AL600)),VLOOKUP(Spreadsheet!AL600,'Drop Downs'!$P$2:$R$16,3,FALSE), 0)</f>
        <v>0</v>
      </c>
      <c r="P600" s="5">
        <f>IF(NOT(ISBLANK(Spreadsheet!AL600)),VLOOKUP(Spreadsheet!AL600,'Drop Downs'!$P$2:$R$16,2,FALSE),0)</f>
        <v>0</v>
      </c>
      <c r="Q600" s="5">
        <f>IF(NOT(ISBLANK(Spreadsheet!AN600)),VLOOKUP(Spreadsheet!AN600,'Drop Downs'!$P$2:$R$16,3,FALSE),0)</f>
        <v>0</v>
      </c>
      <c r="R600" s="5">
        <f>IF(NOT(ISBLANK(Spreadsheet!AN600)),VLOOKUP(Spreadsheet!AN600,'Drop Downs'!$P$2:$R$16,2,FALSE),0)</f>
        <v>0</v>
      </c>
      <c r="S600" s="5" t="str">
        <f>IF(OR(M600&gt;K600,N600&gt;L600,O600&gt;K600, Q600&gt;K600,N600&gt;L600, P600&gt;L600, R600&gt;L600),"Member currently has a coverage election over what he/she needs.  Please add more dependents or adjust the coverage election.","")&amp;(IF(AND(NOT(ISBLANK(Spreadsheet!C600)),NOT(ISBLANK(Spreadsheet!D600)),ISBLANK(Spreadsheet!E600)),"Dependent lacks a relationship to member.Please select one from the drop-down.",""))</f>
        <v/>
      </c>
      <c r="T600" s="5" t="b">
        <f t="shared" si="45"/>
        <v>1</v>
      </c>
      <c r="U600" s="5" t="b">
        <f>OR(ISBLANK(Spreadsheet!C600),IF(NOT(ISBLANK(Spreadsheet!D600)),NOT(ISBLANK(Spreadsheet!E600)),TRUE))</f>
        <v>1</v>
      </c>
      <c r="V600" s="5" t="b">
        <f>OR(ISBLANK(Spreadsheet!C600), NOT(ISBLANK(Spreadsheet!I600)))</f>
        <v>1</v>
      </c>
      <c r="W600" s="5" t="b">
        <f>OR(ISBLANK(Spreadsheet!D600),NOT(ISBLANK(Spreadsheet!C600)))</f>
        <v>1</v>
      </c>
      <c r="X600" s="155" t="str">
        <f>REPT("0",MIN(FIND({1,2,3,4,5,6,7,8,9},Spreadsheet!C600&amp;"123456789"))-1)&amp;IF(ISBLANK(Spreadsheet!C600),"",SUMPRODUCT(MID(0&amp;Spreadsheet!C600,LARGE(INDEX(ISNUMBER(--MID(Spreadsheet!C600,ROW($1:$225),1))*
 ROW($1:$225),0),ROW($1:$225))+1,1)*10^ROW($1:$225)/10))</f>
        <v/>
      </c>
      <c r="Y600" s="5" t="b">
        <f>IF(NOT(ISBLANK(Spreadsheet!C600)),IF(AND(ISNUMBER(VALUE(Spreadsheet!C600)), LEN(Spreadsheet!C600)=9),TRUE,FALSE),TRUE)</f>
        <v>1</v>
      </c>
      <c r="Z600" s="155" t="str">
        <f>REPT("0",MIN(FIND({1,2,3,4,5,6,7,8,9},Spreadsheet!D600&amp;"123456789"))-1)&amp;IF(ISBLANK(Spreadsheet!D600),"",SUMPRODUCT(MID(0&amp;Spreadsheet!D600,LARGE(INDEX(ISNUMBER(--MID(Spreadsheet!D600,ROW($1:$225),1))*
 ROW($1:$225),0),ROW($1:$225))+1,1)*10^ROW($1:$225)/10))</f>
        <v/>
      </c>
      <c r="AA600" s="5" t="b">
        <f>IF(AND(NOT(ISBLANK(Spreadsheet!D600)),NOT(ISBLANK(Spreadsheet!C600))),IF(AND(ISNUMBER(VALUE(Spreadsheet!D600)), LEN(Spreadsheet!D600)=9),TRUE,FALSE),IF(AND(NOT(ISBLANK(Spreadsheet!D600)),ISBLANK(Spreadsheet!C600)),FALSE,TRUE))</f>
        <v>1</v>
      </c>
      <c r="AB600" s="5" t="b">
        <f>OR(ISBLANK(Spreadsheet!Y600),IF(NOT(ISBLANK(Spreadsheet!Y600)),LEN(Spreadsheet!Y600)=10,ISNUMBER(VALUE(Spreadsheet!Y600))))</f>
        <v>1</v>
      </c>
      <c r="AC600" s="5" t="b">
        <f>OR(ISBLANK(Spreadsheet!AI600), AND(NOT(ISBLANK(Spreadsheet!AJ600)), NOT(ISNUMBER(SEARCH("Waive",Spreadsheet!AJ600)))))</f>
        <v>1</v>
      </c>
      <c r="AD600" s="5" t="b">
        <f>OR(ISBLANK(Spreadsheet!AK600), AND(NOT(ISBLANK(Spreadsheet!AL600)), NOT(ISNUMBER(SEARCH("Waive",Spreadsheet!AL600)))))</f>
        <v>1</v>
      </c>
      <c r="AE600" s="5" t="b">
        <f>OR(ISBLANK(Spreadsheet!AM600), AND(NOT(ISBLANK(Spreadsheet!AN600)), NOT(ISNUMBER(SEARCH("Waive", Spreadsheet!AN600)))))</f>
        <v>1</v>
      </c>
      <c r="AF600" s="5" t="b">
        <f>OR(ISBLANK(Spreadsheet!C600), NOT(ISBLANK(Spreadsheet!D600)),NOT(ISBLANK(Spreadsheet!L600)))</f>
        <v>1</v>
      </c>
      <c r="AG600" s="5" t="b">
        <f>IF(AND(NOT(ISBLANK(Spreadsheet!C600)), NOT(ISBLANK(Spreadsheet!D600)),Spreadsheet!C600&lt;&gt;Spreadsheet!D600),IF(ISERROR(VLOOKUP(Spreadsheet!C600, Spreadsheet!$C$6:'Spreadsheet'!$C599,1,FALSE)), FALSE, TRUE),TRUE)</f>
        <v>1</v>
      </c>
      <c r="AH600" s="5" t="b">
        <f>Spreadsheet!$B$2=Spreadsheet!AD600</f>
        <v>1</v>
      </c>
      <c r="AI600" s="5" t="b">
        <f>IF(ISBLANK(Spreadsheet!G600),TRUE,IF(OR(LEN(Spreadsheet!G600)&gt;1,ISNUMBER(VALUE(Spreadsheet!G600))),FALSE,TRUE))</f>
        <v>1</v>
      </c>
      <c r="AJ600" s="5" t="b">
        <f>OR(ISBLANK(Spreadsheet!C600), NOT(ISBLANK(Spreadsheet!B600)), NOT(ISBLANK(Spreadsheet!D600)))</f>
        <v>1</v>
      </c>
      <c r="AK600" s="5" t="b">
        <f t="array" ref="AK600">IF(OR(AND(ISBLANK(Spreadsheet!E600),ISBLANK(Spreadsheet!D600),NOT(ISBLANK(Spreadsheet!C600))),AND(ISBLANK(Spreadsheet!E600),ISBLANK(Spreadsheet!D600),ISBLANK(Spreadsheet!C600))),TRUE,ISNUMBER(MATCH(TRUE,EXACT(Spreadsheet!E600,Relationships),0)))</f>
        <v>1</v>
      </c>
      <c r="AL600" s="5" t="b">
        <f>IF(NOT(ISBLANK(Spreadsheet!C600)),IF(OR(ISBLANK(Spreadsheet!F600),LEN(Spreadsheet!F600)&gt;40),FALSE,TRUE),TRUE)</f>
        <v>1</v>
      </c>
      <c r="AM600" s="5" t="b">
        <f>IF(NOT(ISBLANK(Spreadsheet!C600)),IF(OR(ISBLANK(Spreadsheet!H600),LEN(Spreadsheet!H600)&gt;40),FALSE,TRUE),TRUE)</f>
        <v>1</v>
      </c>
      <c r="AN600" s="5" t="b">
        <f t="array" ref="AN600">IF(ISBLANK(Spreadsheet!I600),TRUE,ISNUMBER(MATCH(TRUE,EXACT(Spreadsheet!I600,GenderValues),0)))</f>
        <v>1</v>
      </c>
      <c r="AO600" s="5" t="b">
        <f ca="1">IF(ISERROR(DATEVALUE(TEXT(Spreadsheet!J600,"mm/dd/yyyy")) &gt; TODAY()),IF(AND(ISBLANK(Spreadsheet!J600),ISBLANK(Spreadsheet!C600)),TRUE,FALSE),IF(DATEVALUE(TEXT(Spreadsheet!J600,"mm/dd/yyyy")) &gt; TODAY(),FALSE,TRUE))</f>
        <v>1</v>
      </c>
      <c r="AP600" s="5" t="b">
        <f>OR(ISBLANK(Spreadsheet!K600),LEN(Spreadsheet!K600)&lt;=100)</f>
        <v>1</v>
      </c>
      <c r="AQ600" s="5" t="b">
        <f t="array" ref="AQ600">IF(OR(AND(ISBLANK(Spreadsheet!L600),ISBLANK(Spreadsheet!C600)),AND(NOT(ISBLANK(Spreadsheet!C600)),NOT(ISBLANK(Spreadsheet!D600)))),TRUE,ISNUMBER(MATCH(TRUE,EXACT(Spreadsheet!L600,MaritalStatus),0)))</f>
        <v>1</v>
      </c>
      <c r="AR600" s="5" t="b">
        <f ca="1">IF(ISERROR(DATEVALUE(TEXT(Spreadsheet!M600,"mm/dd/yyyy")) &gt; TODAY()),IF(ISBLANK(Spreadsheet!M600),TRUE,FALSE),IF(DATEVALUE(TEXT(Spreadsheet!M600,"mm/dd/yyyy")) &gt; TODAY(),FALSE,TRUE))</f>
        <v>1</v>
      </c>
      <c r="AS600" s="5" t="b">
        <f>OR(ISBLANK(Spreadsheet!N600),LEN(Spreadsheet!N600)&lt;=100)</f>
        <v>1</v>
      </c>
      <c r="AT600" s="5" t="b">
        <f>OR(ISBLANK(Spreadsheet!O600),UPPER(Spreadsheet!O600)="YES")</f>
        <v>1</v>
      </c>
      <c r="AU600" s="5" t="b">
        <f>OR(ISBLANK(Spreadsheet!P600),UPPER(Spreadsheet!P600)="YES")</f>
        <v>1</v>
      </c>
      <c r="AV600" s="5" t="b">
        <f t="array" ref="AV600">IF(ISBLANK(Spreadsheet!Q600),TRUE,ISNUMBER(MATCH(TRUE,EXACT(Spreadsheet!Q600,OnGroupsPriorIns),0)))</f>
        <v>1</v>
      </c>
      <c r="AW600" s="5" t="b">
        <f>OR(ISBLANK(Spreadsheet!R600),UPPER(Spreadsheet!R600)="YES")</f>
        <v>1</v>
      </c>
      <c r="AX600" s="5" t="b">
        <f>OR(ISBLANK(Spreadsheet!S600),UPPER(Spreadsheet!S600)="YES")</f>
        <v>1</v>
      </c>
      <c r="AY600" s="5" t="b">
        <f>OR(AND(ISBLANK(Spreadsheet!C600),LEN(Spreadsheet!T600)=0),AND(NOT(ISBLANK(Spreadsheet!C600)),LEN(Spreadsheet!T600)&gt;0,LEN(Spreadsheet!T600)&lt;=50))</f>
        <v>1</v>
      </c>
      <c r="AZ600" s="5" t="b">
        <f>OR(LEN(Spreadsheet!U600)=0,AND(LEN(Spreadsheet!U600)&gt;0,LEN(Spreadsheet!U600)&lt;=50))</f>
        <v>1</v>
      </c>
      <c r="BA600" s="5" t="b">
        <f>OR(AND(ISBLANK(Spreadsheet!C600),LEN(Spreadsheet!V600)=0),AND(NOT(ISBLANK(Spreadsheet!C600)),LEN(Spreadsheet!V600)&gt;0,LEN(Spreadsheet!V600)&lt;=50))</f>
        <v>1</v>
      </c>
      <c r="BB600" s="5" t="b">
        <f t="array" ref="BB600">IF(AND(ISBLANK(Spreadsheet!C600),LEN(Spreadsheet!W600)=0),TRUE,ISNUMBER(MATCH(TRUE,EXACT(Spreadsheet!W600,States),0)))</f>
        <v>1</v>
      </c>
      <c r="BC600" s="5" t="b">
        <f>OR(AND(ISBLANK(Spreadsheet!C600),LEN(Spreadsheet!X600)=0),AND(NOT(ISBLANK(Spreadsheet!C600)),LEN(Spreadsheet!X600)&gt;0,LEN(Spreadsheet!X600)=5,ISNUMBER(VALUE(Spreadsheet!X600))))</f>
        <v>1</v>
      </c>
      <c r="BD600" s="5" t="b">
        <f>OR(ISBLANK(Spreadsheet!Z600),LEN(Spreadsheet!Z600)&lt;=50)</f>
        <v>1</v>
      </c>
      <c r="BE600" s="5" t="b">
        <f>ISBLANK(Spreadsheet!AA600)</f>
        <v>1</v>
      </c>
      <c r="BF600" s="5" t="b">
        <f>ISBLANK(Spreadsheet!AB600)</f>
        <v>1</v>
      </c>
      <c r="BG600" s="5" t="b">
        <f>IF(ISERROR(DATEVALUE(TEXT(Spreadsheet!AC600,"mm/dd/yyyy")) &gt; DATEVALUE(TEXT(Spreadsheet!J600,"mm/dd/yyyy"))),IF(OR(AND(ISBLANK(Spreadsheet!AC600),ISBLANK(Spreadsheet!C600)),AND(NOT(ISBLANK(Spreadsheet!C600)),ISBLANK(Spreadsheet!AC600),NOT(ISBLANK(Spreadsheet!D600)))),TRUE,FALSE),IF(DATEVALUE(TEXT(Spreadsheet!AC600,"mm/dd/yyyy")) &gt; DATEVALUE(TEXT(Spreadsheet!J600,"mm/dd/yyyy")),TRUE,FALSE))</f>
        <v>1</v>
      </c>
      <c r="BH600" s="5" t="b">
        <f>OR(AND(ISBLANK(Spreadsheet!C600),ISBLANK(Spreadsheet!AE600)),AND(NOT(ISBLANK(Spreadsheet!C600)),NOT(ISBLANK(Spreadsheet!D600)),ISBLANK(Spreadsheet!AE600)),AND(NOT(ISBLANK(Spreadsheet!C600)),ISBLANK(Spreadsheet!D600),NOT(ISBLANK(Spreadsheet!AE600)),LEN(Spreadsheet!AE600)&lt;=100))</f>
        <v>1</v>
      </c>
      <c r="BI600" s="5" t="b">
        <f t="array" ref="BI600">IF(ISBLANK(Spreadsheet!AF600),TRUE,ISNUMBER(MATCH(TRUE,EXACT(Spreadsheet!AF600,CobraShortReasons),0)))</f>
        <v>1</v>
      </c>
      <c r="BJ600" s="5" t="b">
        <f ca="1">IF(ISERROR(DATEVALUE(TEXT(Spreadsheet!AG600,"mm/dd/yyyy")) &gt; TODAY()),IF(ISBLANK(Spreadsheet!AG600),TRUE,FALSE),IF(DATEVALUE(TEXT(Spreadsheet!AG600,"mm/dd/yyyy")) &gt; TODAY(),FALSE,TRUE))</f>
        <v>1</v>
      </c>
      <c r="BK600" s="5" t="b">
        <f>OR(ISBLANK(Spreadsheet!AH600),LEN(Spreadsheet!AH600)&lt;=25)</f>
        <v>1</v>
      </c>
      <c r="BL600" s="5" t="b">
        <f t="array" aca="1" ref="BL600" ca="1">IF(ISBLANK(Spreadsheet!AI600),TRUE,ISNUMBER(MATCH(TRUE,EXACT(Spreadsheet!AI600,INDIRECT(Spreadsheet!$D$2)),0)))</f>
        <v>1</v>
      </c>
      <c r="BM600" s="5" t="b">
        <f t="array" aca="1" ref="BM600" ca="1">IF(ISBLANK(Spreadsheet!AJ600),TRUE,ISNUMBER(MATCH(TRUE,EXACT(Spreadsheet!AJ600,INDIRECT(Spreadsheet!BJ600)),0)))</f>
        <v>1</v>
      </c>
      <c r="BN600" s="5" t="b">
        <f t="array" ref="BN600">IF(ISBLANK(Spreadsheet!AK600),TRUE,ISNUMBER(MATCH(TRUE,EXACT(Spreadsheet!AK600,DentalPlans),0)))</f>
        <v>1</v>
      </c>
      <c r="BO600" s="5" t="b">
        <f t="array" aca="1" ref="BO600" ca="1">IF(ISBLANK(Spreadsheet!AL600),TRUE,ISNUMBER(MATCH(TRUE,EXACT(Spreadsheet!AL600,INDIRECT(Spreadsheet!BK600)),0)))</f>
        <v>1</v>
      </c>
      <c r="BP600" s="5" t="b">
        <f t="array" ref="BP600">IF(ISBLANK(Spreadsheet!AM600),TRUE,ISNUMBER(MATCH(TRUE,EXACT(Spreadsheet!AM600,VisionPlans),0)))</f>
        <v>1</v>
      </c>
      <c r="BQ600" s="5" t="b">
        <f t="array" aca="1" ref="BQ600" ca="1">IF(ISBLANK(Spreadsheet!AN600),TRUE,ISNUMBER(MATCH(TRUE,EXACT(Spreadsheet!AN600,INDIRECT(Spreadsheet!BL600)),0)))</f>
        <v>1</v>
      </c>
      <c r="BR600" s="5" t="b">
        <f t="array" ref="BR600">IF(ISBLANK(Spreadsheet!AO600),TRUE,ISNUMBER(MATCH(TRUE,EXACT(Spreadsheet!AO600,LifeBenefitClasses),0)))</f>
        <v>1</v>
      </c>
      <c r="BS600" s="5" t="b">
        <f>IF(OR(ISBLANK(Spreadsheet!AO600), Spreadsheet!AO600="Waive"),IF(ISBLANK(Spreadsheet!AP600),TRUE,FALSE),IF(OR(AND(NOT(ISBLANK(Spreadsheet!AO600)),ISBLANK(Spreadsheet!AP600)),NOT(ISNUMBER(VALUE(Spreadsheet!AP600)))),FALSE,IF(OR(AND(Spreadsheet!AP600&lt;6,MOD(Spreadsheet!AP600*10,5)=0), MOD(Spreadsheet!AP600,5000)=0),TRUE,FALSE)))</f>
        <v>1</v>
      </c>
      <c r="BT600" s="5" t="b">
        <f t="array" ref="BT600">IF(ISBLANK(Spreadsheet!AQ600),TRUE,ISNUMBER(MATCH(TRUE,EXACT(Spreadsheet!AQ600,EnrollWaive),0)))</f>
        <v>1</v>
      </c>
      <c r="BU600" s="5" t="b">
        <f t="array" ref="BU600">IF(ISBLANK(Spreadsheet!AR600),TRUE,ISNUMBER(MATCH(TRUE,EXACT(Spreadsheet!AR600,LifeBenefitClasses),0)))</f>
        <v>1</v>
      </c>
      <c r="BV600" s="5" t="b">
        <f>IF(OR(ISBLANK(Spreadsheet!AR600), Spreadsheet!AR600="Waive"),IF(ISBLANK(Spreadsheet!AS600),TRUE,FALSE),IF(OR(AND(NOT(ISBLANK(Spreadsheet!AR600)),ISBLANK(Spreadsheet!AS600)),NOT(ISNUMBER(VALUE(Spreadsheet!AS600)))),FALSE,IF(OR(AND(Spreadsheet!AS600&lt;6,MOD(Spreadsheet!AS600*10,5)=0), MOD(Spreadsheet!AS600,10000)=0),TRUE,FALSE)))</f>
        <v>1</v>
      </c>
      <c r="BW600" s="5" t="b">
        <f t="array" ref="BW600">IF(ISBLANK(Spreadsheet!AT600),TRUE,ISNUMBER(MATCH(TRUE,EXACT(Spreadsheet!AT600,LifeBenefitClasses),0)))</f>
        <v>1</v>
      </c>
      <c r="BX600" s="5" t="b">
        <f>IF(OR(ISBLANK(Spreadsheet!AT600), Spreadsheet!AT600="Waive"),IF(ISBLANK(Spreadsheet!AU600),TRUE,FALSE),IF(OR(AND(NOT(ISBLANK(Spreadsheet!AT600)),ISBLANK(Spreadsheet!AU600)),NOT(ISNUMBER(VALUE(Spreadsheet!AU600)))),FALSE,IF(AND(NOT(OR(ISBLANK(Spreadsheet!AT600),Spreadsheet!AT600="Waive")),NOT(OR(ISBLANK(Spreadsheet!AR600),Spreadsheet!AR600="Waive")),MOD(Spreadsheet!AU600,5000)=0, Spreadsheet!AU600&lt;=(Spreadsheet!AS600*0.5)),TRUE,FALSE)))</f>
        <v>1</v>
      </c>
      <c r="BY600" s="5" t="b">
        <f t="array" ref="BY600">IF(ISBLANK(Spreadsheet!AV600),TRUE,ISNUMBER(MATCH(TRUE,EXACT(Spreadsheet!AV600,EnrollWaive),0)))</f>
        <v>1</v>
      </c>
      <c r="BZ600" s="5" t="b">
        <f t="array" ref="BZ600">IF(ISBLANK(Spreadsheet!AW600),TRUE,ISNUMBER(MATCH(TRUE,EXACT(Spreadsheet!AW600,LifeBenefitClasses),0)))</f>
        <v>1</v>
      </c>
      <c r="CA600" s="5" t="b">
        <f t="array" ref="CA600">IF(ISBLANK(Spreadsheet!AX600),TRUE,ISNUMBER(MATCH(TRUE,EXACT(Spreadsheet!AX600,LifeBenefitClasses),0)))</f>
        <v>1</v>
      </c>
      <c r="CB600" s="5" t="b">
        <f t="array" ref="CB600">IF(ISBLANK(Spreadsheet!AY600),TRUE,ISNUMBER(MATCH(TRUE,EXACT(Spreadsheet!AY600,LifeBenefitClasses),0)))</f>
        <v>1</v>
      </c>
      <c r="CC600" s="5" t="b">
        <f t="array" ref="CC600">IF(ISBLANK(Spreadsheet!AZ600),TRUE,ISNUMBER(MATCH(TRUE,EXACT(Spreadsheet!AZ600,LifeBenefitClasses),0)))</f>
        <v>1</v>
      </c>
      <c r="CD600" s="5" t="b">
        <f t="array" ref="CD600">IF(ISBLANK(Spreadsheet!BA600),TRUE,ISNUMBER(MATCH(TRUE,EXACT(Spreadsheet!BA600,LifeBenefitClasses),0)))</f>
        <v>1</v>
      </c>
      <c r="CE600" s="5" t="b">
        <f>IF(OR(ISBLANK(Spreadsheet!BA600), Spreadsheet!BA600="Waive"),IF(ISBLANK(Spreadsheet!BB600),TRUE,FALSE),IF(OR(AND(NOT(ISBLANK(Spreadsheet!BA600)),ISBLANK(Spreadsheet!BB600)),NOT(ISNUMBER(VALUE(Spreadsheet!BB600))),ISBLANK(Spreadsheet!BC600),NOT(ISNUMBER(VALUE(Spreadsheet!BC600)))),FALSE,IF(AND(Spreadsheet!BB600&gt;=50000,Spreadsheet!BB600&lt;=250000,MOD(Spreadsheet!BB600,10000)=0,Spreadsheet!BB600&lt;=(10*Spreadsheet!BC600)),TRUE,FALSE)))</f>
        <v>1</v>
      </c>
      <c r="CF600" s="5" t="b">
        <f>IF(NOT(ISBLANK(Spreadsheet!BC600)),AND(ISNUMBER(VALUE(Spreadsheet!BC600)),Spreadsheet!BC600&gt;0),AND(OR(ISBLANK(Spreadsheet!AO600),Spreadsheet!AO600="Waive",AND(NOT(OR(ISBLANK(Spreadsheet!AO600),Spreadsheet!AO600="Waive")),Spreadsheet!AP600&gt;=6)),OR(ISBLANK(Spreadsheet!AR600),AND(NOT(OR(ISBLANK(Spreadsheet!AR600),Spreadsheet!AR600="Waive")),Spreadsheet!AS600&gt;=6)),OR(ISBLANK(Spreadsheet!AW600)),OR(ISBLANK(Spreadsheet!AX600)),OR(ISBLANK(Spreadsheet!AY600)),OR(ISBLANK(Spreadsheet!AZ600)),OR(ISBLANK(Spreadsheet!BA600),Spreadsheet!BA600="Waive")))</f>
        <v>1</v>
      </c>
      <c r="CG600" s="5" t="b">
        <f t="shared" ca="1" si="43"/>
        <v>1</v>
      </c>
    </row>
    <row r="601" spans="8:85" x14ac:dyDescent="0.3">
      <c r="H601" s="5">
        <f t="shared" ca="1" si="44"/>
        <v>2</v>
      </c>
      <c r="I601" s="5" t="str">
        <f t="shared" ca="1" si="42"/>
        <v/>
      </c>
      <c r="J601" s="5" t="str">
        <f>IF(AND(NOT(ISBLANK(Spreadsheet!C601)),ISBLANK(Spreadsheet!D601)),Spreadsheet!F601&amp;" "&amp;Spreadsheet!H601,"")</f>
        <v/>
      </c>
      <c r="K601" s="5">
        <f>IF(AND(NOT(ISBLANK(Spreadsheet!C601)),ISBLANK(Spreadsheet!D601)),COUNTIFS(Spreadsheet!E602:E$786,"=Child",Spreadsheet!C602:C$786, "="&amp;Spreadsheet!C601) + COUNTIFS(Spreadsheet!E602:E$786,"=Step-child",Spreadsheet!C602:C$786, "="&amp;Spreadsheet!C601),0)</f>
        <v>0</v>
      </c>
      <c r="L601" s="5">
        <f>IF(NOT(ISBLANK(J601)),COUNTIFS(Spreadsheet!E602:E$786,"=Wife",Spreadsheet!C602:C$786, "="&amp;Spreadsheet!C601) + COUNTIFS(Spreadsheet!E602:E$786,"=Husband",Spreadsheet!C602:C$786, "="&amp;Spreadsheet!C601),0)</f>
        <v>0</v>
      </c>
      <c r="M601" s="5">
        <f>IF(NOT(ISBLANK(Spreadsheet!AJ601)),VLOOKUP(Spreadsheet!AJ601,'Drop Downs'!$P$2:$R$16,3,FALSE),0)</f>
        <v>0</v>
      </c>
      <c r="N601" s="5">
        <f>IF(NOT(ISBLANK(Spreadsheet!AJ601)), VLOOKUP(Spreadsheet!AJ601,'Drop Downs'!$P$2:$R$16,2,FALSE),0)</f>
        <v>0</v>
      </c>
      <c r="O601" s="5">
        <f>IF(NOT(ISBLANK(Spreadsheet!AL601)),VLOOKUP(Spreadsheet!AL601,'Drop Downs'!$P$2:$R$16,3,FALSE), 0)</f>
        <v>0</v>
      </c>
      <c r="P601" s="5">
        <f>IF(NOT(ISBLANK(Spreadsheet!AL601)),VLOOKUP(Spreadsheet!AL601,'Drop Downs'!$P$2:$R$16,2,FALSE),0)</f>
        <v>0</v>
      </c>
      <c r="Q601" s="5">
        <f>IF(NOT(ISBLANK(Spreadsheet!AN601)),VLOOKUP(Spreadsheet!AN601,'Drop Downs'!$P$2:$R$16,3,FALSE),0)</f>
        <v>0</v>
      </c>
      <c r="R601" s="5">
        <f>IF(NOT(ISBLANK(Spreadsheet!AN601)),VLOOKUP(Spreadsheet!AN601,'Drop Downs'!$P$2:$R$16,2,FALSE),0)</f>
        <v>0</v>
      </c>
      <c r="S601" s="5" t="str">
        <f>IF(OR(M601&gt;K601,N601&gt;L601,O601&gt;K601, Q601&gt;K601,N601&gt;L601, P601&gt;L601, R601&gt;L601),"Member currently has a coverage election over what he/she needs.  Please add more dependents or adjust the coverage election.","")&amp;(IF(AND(NOT(ISBLANK(Spreadsheet!C601)),NOT(ISBLANK(Spreadsheet!D601)),ISBLANK(Spreadsheet!E601)),"Dependent lacks a relationship to member.Please select one from the drop-down.",""))</f>
        <v/>
      </c>
      <c r="T601" s="5" t="b">
        <f t="shared" si="45"/>
        <v>1</v>
      </c>
      <c r="U601" s="5" t="b">
        <f>OR(ISBLANK(Spreadsheet!C601),IF(NOT(ISBLANK(Spreadsheet!D601)),NOT(ISBLANK(Spreadsheet!E601)),TRUE))</f>
        <v>1</v>
      </c>
      <c r="V601" s="5" t="b">
        <f>OR(ISBLANK(Spreadsheet!C601), NOT(ISBLANK(Spreadsheet!I601)))</f>
        <v>1</v>
      </c>
      <c r="W601" s="5" t="b">
        <f>OR(ISBLANK(Spreadsheet!D601),NOT(ISBLANK(Spreadsheet!C601)))</f>
        <v>1</v>
      </c>
      <c r="X601" s="155" t="str">
        <f>REPT("0",MIN(FIND({1,2,3,4,5,6,7,8,9},Spreadsheet!C601&amp;"123456789"))-1)&amp;IF(ISBLANK(Spreadsheet!C601),"",SUMPRODUCT(MID(0&amp;Spreadsheet!C601,LARGE(INDEX(ISNUMBER(--MID(Spreadsheet!C601,ROW($1:$225),1))*
 ROW($1:$225),0),ROW($1:$225))+1,1)*10^ROW($1:$225)/10))</f>
        <v/>
      </c>
      <c r="Y601" s="5" t="b">
        <f>IF(NOT(ISBLANK(Spreadsheet!C601)),IF(AND(ISNUMBER(VALUE(Spreadsheet!C601)), LEN(Spreadsheet!C601)=9),TRUE,FALSE),TRUE)</f>
        <v>1</v>
      </c>
      <c r="Z601" s="155" t="str">
        <f>REPT("0",MIN(FIND({1,2,3,4,5,6,7,8,9},Spreadsheet!D601&amp;"123456789"))-1)&amp;IF(ISBLANK(Spreadsheet!D601),"",SUMPRODUCT(MID(0&amp;Spreadsheet!D601,LARGE(INDEX(ISNUMBER(--MID(Spreadsheet!D601,ROW($1:$225),1))*
 ROW($1:$225),0),ROW($1:$225))+1,1)*10^ROW($1:$225)/10))</f>
        <v/>
      </c>
      <c r="AA601" s="5" t="b">
        <f>IF(AND(NOT(ISBLANK(Spreadsheet!D601)),NOT(ISBLANK(Spreadsheet!C601))),IF(AND(ISNUMBER(VALUE(Spreadsheet!D601)), LEN(Spreadsheet!D601)=9),TRUE,FALSE),IF(AND(NOT(ISBLANK(Spreadsheet!D601)),ISBLANK(Spreadsheet!C601)),FALSE,TRUE))</f>
        <v>1</v>
      </c>
      <c r="AB601" s="5" t="b">
        <f>OR(ISBLANK(Spreadsheet!Y601),IF(NOT(ISBLANK(Spreadsheet!Y601)),LEN(Spreadsheet!Y601)=10,ISNUMBER(VALUE(Spreadsheet!Y601))))</f>
        <v>1</v>
      </c>
      <c r="AC601" s="5" t="b">
        <f>OR(ISBLANK(Spreadsheet!AI601), AND(NOT(ISBLANK(Spreadsheet!AJ601)), NOT(ISNUMBER(SEARCH("Waive",Spreadsheet!AJ601)))))</f>
        <v>1</v>
      </c>
      <c r="AD601" s="5" t="b">
        <f>OR(ISBLANK(Spreadsheet!AK601), AND(NOT(ISBLANK(Spreadsheet!AL601)), NOT(ISNUMBER(SEARCH("Waive",Spreadsheet!AL601)))))</f>
        <v>1</v>
      </c>
      <c r="AE601" s="5" t="b">
        <f>OR(ISBLANK(Spreadsheet!AM601), AND(NOT(ISBLANK(Spreadsheet!AN601)), NOT(ISNUMBER(SEARCH("Waive", Spreadsheet!AN601)))))</f>
        <v>1</v>
      </c>
      <c r="AF601" s="5" t="b">
        <f>OR(ISBLANK(Spreadsheet!C601), NOT(ISBLANK(Spreadsheet!D601)),NOT(ISBLANK(Spreadsheet!L601)))</f>
        <v>1</v>
      </c>
      <c r="AG601" s="5" t="b">
        <f>IF(AND(NOT(ISBLANK(Spreadsheet!C601)), NOT(ISBLANK(Spreadsheet!D601)),Spreadsheet!C601&lt;&gt;Spreadsheet!D601),IF(ISERROR(VLOOKUP(Spreadsheet!C601, Spreadsheet!$C$6:'Spreadsheet'!$C600,1,FALSE)), FALSE, TRUE),TRUE)</f>
        <v>1</v>
      </c>
      <c r="AH601" s="5" t="b">
        <f>Spreadsheet!$B$2=Spreadsheet!AD601</f>
        <v>1</v>
      </c>
      <c r="AI601" s="5" t="b">
        <f>IF(ISBLANK(Spreadsheet!G601),TRUE,IF(OR(LEN(Spreadsheet!G601)&gt;1,ISNUMBER(VALUE(Spreadsheet!G601))),FALSE,TRUE))</f>
        <v>1</v>
      </c>
      <c r="AJ601" s="5" t="b">
        <f>OR(ISBLANK(Spreadsheet!C601), NOT(ISBLANK(Spreadsheet!B601)), NOT(ISBLANK(Spreadsheet!D601)))</f>
        <v>1</v>
      </c>
      <c r="AK601" s="5" t="b">
        <f t="array" ref="AK601">IF(OR(AND(ISBLANK(Spreadsheet!E601),ISBLANK(Spreadsheet!D601),NOT(ISBLANK(Spreadsheet!C601))),AND(ISBLANK(Spreadsheet!E601),ISBLANK(Spreadsheet!D601),ISBLANK(Spreadsheet!C601))),TRUE,ISNUMBER(MATCH(TRUE,EXACT(Spreadsheet!E601,Relationships),0)))</f>
        <v>1</v>
      </c>
      <c r="AL601" s="5" t="b">
        <f>IF(NOT(ISBLANK(Spreadsheet!C601)),IF(OR(ISBLANK(Spreadsheet!F601),LEN(Spreadsheet!F601)&gt;40),FALSE,TRUE),TRUE)</f>
        <v>1</v>
      </c>
      <c r="AM601" s="5" t="b">
        <f>IF(NOT(ISBLANK(Spreadsheet!C601)),IF(OR(ISBLANK(Spreadsheet!H601),LEN(Spreadsheet!H601)&gt;40),FALSE,TRUE),TRUE)</f>
        <v>1</v>
      </c>
      <c r="AN601" s="5" t="b">
        <f t="array" ref="AN601">IF(ISBLANK(Spreadsheet!I601),TRUE,ISNUMBER(MATCH(TRUE,EXACT(Spreadsheet!I601,GenderValues),0)))</f>
        <v>1</v>
      </c>
      <c r="AO601" s="5" t="b">
        <f ca="1">IF(ISERROR(DATEVALUE(TEXT(Spreadsheet!J601,"mm/dd/yyyy")) &gt; TODAY()),IF(AND(ISBLANK(Spreadsheet!J601),ISBLANK(Spreadsheet!C601)),TRUE,FALSE),IF(DATEVALUE(TEXT(Spreadsheet!J601,"mm/dd/yyyy")) &gt; TODAY(),FALSE,TRUE))</f>
        <v>1</v>
      </c>
      <c r="AP601" s="5" t="b">
        <f>OR(ISBLANK(Spreadsheet!K601),LEN(Spreadsheet!K601)&lt;=100)</f>
        <v>1</v>
      </c>
      <c r="AQ601" s="5" t="b">
        <f t="array" ref="AQ601">IF(OR(AND(ISBLANK(Spreadsheet!L601),ISBLANK(Spreadsheet!C601)),AND(NOT(ISBLANK(Spreadsheet!C601)),NOT(ISBLANK(Spreadsheet!D601)))),TRUE,ISNUMBER(MATCH(TRUE,EXACT(Spreadsheet!L601,MaritalStatus),0)))</f>
        <v>1</v>
      </c>
      <c r="AR601" s="5" t="b">
        <f ca="1">IF(ISERROR(DATEVALUE(TEXT(Spreadsheet!M601,"mm/dd/yyyy")) &gt; TODAY()),IF(ISBLANK(Spreadsheet!M601),TRUE,FALSE),IF(DATEVALUE(TEXT(Spreadsheet!M601,"mm/dd/yyyy")) &gt; TODAY(),FALSE,TRUE))</f>
        <v>1</v>
      </c>
      <c r="AS601" s="5" t="b">
        <f>OR(ISBLANK(Spreadsheet!N601),LEN(Spreadsheet!N601)&lt;=100)</f>
        <v>1</v>
      </c>
      <c r="AT601" s="5" t="b">
        <f>OR(ISBLANK(Spreadsheet!O601),UPPER(Spreadsheet!O601)="YES")</f>
        <v>1</v>
      </c>
      <c r="AU601" s="5" t="b">
        <f>OR(ISBLANK(Spreadsheet!P601),UPPER(Spreadsheet!P601)="YES")</f>
        <v>1</v>
      </c>
      <c r="AV601" s="5" t="b">
        <f t="array" ref="AV601">IF(ISBLANK(Spreadsheet!Q601),TRUE,ISNUMBER(MATCH(TRUE,EXACT(Spreadsheet!Q601,OnGroupsPriorIns),0)))</f>
        <v>1</v>
      </c>
      <c r="AW601" s="5" t="b">
        <f>OR(ISBLANK(Spreadsheet!R601),UPPER(Spreadsheet!R601)="YES")</f>
        <v>1</v>
      </c>
      <c r="AX601" s="5" t="b">
        <f>OR(ISBLANK(Spreadsheet!S601),UPPER(Spreadsheet!S601)="YES")</f>
        <v>1</v>
      </c>
      <c r="AY601" s="5" t="b">
        <f>OR(AND(ISBLANK(Spreadsheet!C601),LEN(Spreadsheet!T601)=0),AND(NOT(ISBLANK(Spreadsheet!C601)),LEN(Spreadsheet!T601)&gt;0,LEN(Spreadsheet!T601)&lt;=50))</f>
        <v>1</v>
      </c>
      <c r="AZ601" s="5" t="b">
        <f>OR(LEN(Spreadsheet!U601)=0,AND(LEN(Spreadsheet!U601)&gt;0,LEN(Spreadsheet!U601)&lt;=50))</f>
        <v>1</v>
      </c>
      <c r="BA601" s="5" t="b">
        <f>OR(AND(ISBLANK(Spreadsheet!C601),LEN(Spreadsheet!V601)=0),AND(NOT(ISBLANK(Spreadsheet!C601)),LEN(Spreadsheet!V601)&gt;0,LEN(Spreadsheet!V601)&lt;=50))</f>
        <v>1</v>
      </c>
      <c r="BB601" s="5" t="b">
        <f t="array" ref="BB601">IF(AND(ISBLANK(Spreadsheet!C601),LEN(Spreadsheet!W601)=0),TRUE,ISNUMBER(MATCH(TRUE,EXACT(Spreadsheet!W601,States),0)))</f>
        <v>1</v>
      </c>
      <c r="BC601" s="5" t="b">
        <f>OR(AND(ISBLANK(Spreadsheet!C601),LEN(Spreadsheet!X601)=0),AND(NOT(ISBLANK(Spreadsheet!C601)),LEN(Spreadsheet!X601)&gt;0,LEN(Spreadsheet!X601)=5,ISNUMBER(VALUE(Spreadsheet!X601))))</f>
        <v>1</v>
      </c>
      <c r="BD601" s="5" t="b">
        <f>OR(ISBLANK(Spreadsheet!Z601),LEN(Spreadsheet!Z601)&lt;=50)</f>
        <v>1</v>
      </c>
      <c r="BE601" s="5" t="b">
        <f>ISBLANK(Spreadsheet!AA601)</f>
        <v>1</v>
      </c>
      <c r="BF601" s="5" t="b">
        <f>ISBLANK(Spreadsheet!AB601)</f>
        <v>1</v>
      </c>
      <c r="BG601" s="5" t="b">
        <f>IF(ISERROR(DATEVALUE(TEXT(Spreadsheet!AC601,"mm/dd/yyyy")) &gt; DATEVALUE(TEXT(Spreadsheet!J601,"mm/dd/yyyy"))),IF(OR(AND(ISBLANK(Spreadsheet!AC601),ISBLANK(Spreadsheet!C601)),AND(NOT(ISBLANK(Spreadsheet!C601)),ISBLANK(Spreadsheet!AC601),NOT(ISBLANK(Spreadsheet!D601)))),TRUE,FALSE),IF(DATEVALUE(TEXT(Spreadsheet!AC601,"mm/dd/yyyy")) &gt; DATEVALUE(TEXT(Spreadsheet!J601,"mm/dd/yyyy")),TRUE,FALSE))</f>
        <v>1</v>
      </c>
      <c r="BH601" s="5" t="b">
        <f>OR(AND(ISBLANK(Spreadsheet!C601),ISBLANK(Spreadsheet!AE601)),AND(NOT(ISBLANK(Spreadsheet!C601)),NOT(ISBLANK(Spreadsheet!D601)),ISBLANK(Spreadsheet!AE601)),AND(NOT(ISBLANK(Spreadsheet!C601)),ISBLANK(Spreadsheet!D601),NOT(ISBLANK(Spreadsheet!AE601)),LEN(Spreadsheet!AE601)&lt;=100))</f>
        <v>1</v>
      </c>
      <c r="BI601" s="5" t="b">
        <f t="array" ref="BI601">IF(ISBLANK(Spreadsheet!AF601),TRUE,ISNUMBER(MATCH(TRUE,EXACT(Spreadsheet!AF601,CobraShortReasons),0)))</f>
        <v>1</v>
      </c>
      <c r="BJ601" s="5" t="b">
        <f ca="1">IF(ISERROR(DATEVALUE(TEXT(Spreadsheet!AG601,"mm/dd/yyyy")) &gt; TODAY()),IF(ISBLANK(Spreadsheet!AG601),TRUE,FALSE),IF(DATEVALUE(TEXT(Spreadsheet!AG601,"mm/dd/yyyy")) &gt; TODAY(),FALSE,TRUE))</f>
        <v>1</v>
      </c>
      <c r="BK601" s="5" t="b">
        <f>OR(ISBLANK(Spreadsheet!AH601),LEN(Spreadsheet!AH601)&lt;=25)</f>
        <v>1</v>
      </c>
      <c r="BL601" s="5" t="b">
        <f t="array" aca="1" ref="BL601" ca="1">IF(ISBLANK(Spreadsheet!AI601),TRUE,ISNUMBER(MATCH(TRUE,EXACT(Spreadsheet!AI601,INDIRECT(Spreadsheet!$D$2)),0)))</f>
        <v>1</v>
      </c>
      <c r="BM601" s="5" t="b">
        <f t="array" aca="1" ref="BM601" ca="1">IF(ISBLANK(Spreadsheet!AJ601),TRUE,ISNUMBER(MATCH(TRUE,EXACT(Spreadsheet!AJ601,INDIRECT(Spreadsheet!BJ601)),0)))</f>
        <v>1</v>
      </c>
      <c r="BN601" s="5" t="b">
        <f t="array" ref="BN601">IF(ISBLANK(Spreadsheet!AK601),TRUE,ISNUMBER(MATCH(TRUE,EXACT(Spreadsheet!AK601,DentalPlans),0)))</f>
        <v>1</v>
      </c>
      <c r="BO601" s="5" t="b">
        <f t="array" aca="1" ref="BO601" ca="1">IF(ISBLANK(Spreadsheet!AL601),TRUE,ISNUMBER(MATCH(TRUE,EXACT(Spreadsheet!AL601,INDIRECT(Spreadsheet!BK601)),0)))</f>
        <v>1</v>
      </c>
      <c r="BP601" s="5" t="b">
        <f t="array" ref="BP601">IF(ISBLANK(Spreadsheet!AM601),TRUE,ISNUMBER(MATCH(TRUE,EXACT(Spreadsheet!AM601,VisionPlans),0)))</f>
        <v>1</v>
      </c>
      <c r="BQ601" s="5" t="b">
        <f t="array" aca="1" ref="BQ601" ca="1">IF(ISBLANK(Spreadsheet!AN601),TRUE,ISNUMBER(MATCH(TRUE,EXACT(Spreadsheet!AN601,INDIRECT(Spreadsheet!BL601)),0)))</f>
        <v>1</v>
      </c>
      <c r="BR601" s="5" t="b">
        <f t="array" ref="BR601">IF(ISBLANK(Spreadsheet!AO601),TRUE,ISNUMBER(MATCH(TRUE,EXACT(Spreadsheet!AO601,LifeBenefitClasses),0)))</f>
        <v>1</v>
      </c>
      <c r="BS601" s="5" t="b">
        <f>IF(OR(ISBLANK(Spreadsheet!AO601), Spreadsheet!AO601="Waive"),IF(ISBLANK(Spreadsheet!AP601),TRUE,FALSE),IF(OR(AND(NOT(ISBLANK(Spreadsheet!AO601)),ISBLANK(Spreadsheet!AP601)),NOT(ISNUMBER(VALUE(Spreadsheet!AP601)))),FALSE,IF(OR(AND(Spreadsheet!AP601&lt;6,MOD(Spreadsheet!AP601*10,5)=0), MOD(Spreadsheet!AP601,5000)=0),TRUE,FALSE)))</f>
        <v>1</v>
      </c>
      <c r="BT601" s="5" t="b">
        <f t="array" ref="BT601">IF(ISBLANK(Spreadsheet!AQ601),TRUE,ISNUMBER(MATCH(TRUE,EXACT(Spreadsheet!AQ601,EnrollWaive),0)))</f>
        <v>1</v>
      </c>
      <c r="BU601" s="5" t="b">
        <f t="array" ref="BU601">IF(ISBLANK(Spreadsheet!AR601),TRUE,ISNUMBER(MATCH(TRUE,EXACT(Spreadsheet!AR601,LifeBenefitClasses),0)))</f>
        <v>1</v>
      </c>
      <c r="BV601" s="5" t="b">
        <f>IF(OR(ISBLANK(Spreadsheet!AR601), Spreadsheet!AR601="Waive"),IF(ISBLANK(Spreadsheet!AS601),TRUE,FALSE),IF(OR(AND(NOT(ISBLANK(Spreadsheet!AR601)),ISBLANK(Spreadsheet!AS601)),NOT(ISNUMBER(VALUE(Spreadsheet!AS601)))),FALSE,IF(OR(AND(Spreadsheet!AS601&lt;6,MOD(Spreadsheet!AS601*10,5)=0), MOD(Spreadsheet!AS601,10000)=0),TRUE,FALSE)))</f>
        <v>1</v>
      </c>
      <c r="BW601" s="5" t="b">
        <f t="array" ref="BW601">IF(ISBLANK(Spreadsheet!AT601),TRUE,ISNUMBER(MATCH(TRUE,EXACT(Spreadsheet!AT601,LifeBenefitClasses),0)))</f>
        <v>1</v>
      </c>
      <c r="BX601" s="5" t="b">
        <f>IF(OR(ISBLANK(Spreadsheet!AT601), Spreadsheet!AT601="Waive"),IF(ISBLANK(Spreadsheet!AU601),TRUE,FALSE),IF(OR(AND(NOT(ISBLANK(Spreadsheet!AT601)),ISBLANK(Spreadsheet!AU601)),NOT(ISNUMBER(VALUE(Spreadsheet!AU601)))),FALSE,IF(AND(NOT(OR(ISBLANK(Spreadsheet!AT601),Spreadsheet!AT601="Waive")),NOT(OR(ISBLANK(Spreadsheet!AR601),Spreadsheet!AR601="Waive")),MOD(Spreadsheet!AU601,5000)=0, Spreadsheet!AU601&lt;=(Spreadsheet!AS601*0.5)),TRUE,FALSE)))</f>
        <v>1</v>
      </c>
      <c r="BY601" s="5" t="b">
        <f t="array" ref="BY601">IF(ISBLANK(Spreadsheet!AV601),TRUE,ISNUMBER(MATCH(TRUE,EXACT(Spreadsheet!AV601,EnrollWaive),0)))</f>
        <v>1</v>
      </c>
      <c r="BZ601" s="5" t="b">
        <f t="array" ref="BZ601">IF(ISBLANK(Spreadsheet!AW601),TRUE,ISNUMBER(MATCH(TRUE,EXACT(Spreadsheet!AW601,LifeBenefitClasses),0)))</f>
        <v>1</v>
      </c>
      <c r="CA601" s="5" t="b">
        <f t="array" ref="CA601">IF(ISBLANK(Spreadsheet!AX601),TRUE,ISNUMBER(MATCH(TRUE,EXACT(Spreadsheet!AX601,LifeBenefitClasses),0)))</f>
        <v>1</v>
      </c>
      <c r="CB601" s="5" t="b">
        <f t="array" ref="CB601">IF(ISBLANK(Spreadsheet!AY601),TRUE,ISNUMBER(MATCH(TRUE,EXACT(Spreadsheet!AY601,LifeBenefitClasses),0)))</f>
        <v>1</v>
      </c>
      <c r="CC601" s="5" t="b">
        <f t="array" ref="CC601">IF(ISBLANK(Spreadsheet!AZ601),TRUE,ISNUMBER(MATCH(TRUE,EXACT(Spreadsheet!AZ601,LifeBenefitClasses),0)))</f>
        <v>1</v>
      </c>
      <c r="CD601" s="5" t="b">
        <f t="array" ref="CD601">IF(ISBLANK(Spreadsheet!BA601),TRUE,ISNUMBER(MATCH(TRUE,EXACT(Spreadsheet!BA601,LifeBenefitClasses),0)))</f>
        <v>1</v>
      </c>
      <c r="CE601" s="5" t="b">
        <f>IF(OR(ISBLANK(Spreadsheet!BA601), Spreadsheet!BA601="Waive"),IF(ISBLANK(Spreadsheet!BB601),TRUE,FALSE),IF(OR(AND(NOT(ISBLANK(Spreadsheet!BA601)),ISBLANK(Spreadsheet!BB601)),NOT(ISNUMBER(VALUE(Spreadsheet!BB601))),ISBLANK(Spreadsheet!BC601),NOT(ISNUMBER(VALUE(Spreadsheet!BC601)))),FALSE,IF(AND(Spreadsheet!BB601&gt;=50000,Spreadsheet!BB601&lt;=250000,MOD(Spreadsheet!BB601,10000)=0,Spreadsheet!BB601&lt;=(10*Spreadsheet!BC601)),TRUE,FALSE)))</f>
        <v>1</v>
      </c>
      <c r="CF601" s="5" t="b">
        <f>IF(NOT(ISBLANK(Spreadsheet!BC601)),AND(ISNUMBER(VALUE(Spreadsheet!BC601)),Spreadsheet!BC601&gt;0),AND(OR(ISBLANK(Spreadsheet!AO601),Spreadsheet!AO601="Waive",AND(NOT(OR(ISBLANK(Spreadsheet!AO601),Spreadsheet!AO601="Waive")),Spreadsheet!AP601&gt;=6)),OR(ISBLANK(Spreadsheet!AR601),AND(NOT(OR(ISBLANK(Spreadsheet!AR601),Spreadsheet!AR601="Waive")),Spreadsheet!AS601&gt;=6)),OR(ISBLANK(Spreadsheet!AW601)),OR(ISBLANK(Spreadsheet!AX601)),OR(ISBLANK(Spreadsheet!AY601)),OR(ISBLANK(Spreadsheet!AZ601)),OR(ISBLANK(Spreadsheet!BA601),Spreadsheet!BA601="Waive")))</f>
        <v>1</v>
      </c>
      <c r="CG601" s="5" t="b">
        <f t="shared" ca="1" si="43"/>
        <v>1</v>
      </c>
    </row>
    <row r="602" spans="8:85" x14ac:dyDescent="0.3">
      <c r="H602" s="5">
        <f t="shared" ca="1" si="44"/>
        <v>2</v>
      </c>
      <c r="I602" s="5" t="str">
        <f t="shared" ca="1" si="42"/>
        <v/>
      </c>
      <c r="J602" s="5" t="str">
        <f>IF(AND(NOT(ISBLANK(Spreadsheet!C602)),ISBLANK(Spreadsheet!D602)),Spreadsheet!F602&amp;" "&amp;Spreadsheet!H602,"")</f>
        <v/>
      </c>
      <c r="K602" s="5">
        <f>IF(AND(NOT(ISBLANK(Spreadsheet!C602)),ISBLANK(Spreadsheet!D602)),COUNTIFS(Spreadsheet!E603:E$786,"=Child",Spreadsheet!C603:C$786, "="&amp;Spreadsheet!C602) + COUNTIFS(Spreadsheet!E603:E$786,"=Step-child",Spreadsheet!C603:C$786, "="&amp;Spreadsheet!C602),0)</f>
        <v>0</v>
      </c>
      <c r="L602" s="5">
        <f>IF(NOT(ISBLANK(J602)),COUNTIFS(Spreadsheet!E603:E$786,"=Wife",Spreadsheet!C603:C$786, "="&amp;Spreadsheet!C602) + COUNTIFS(Spreadsheet!E603:E$786,"=Husband",Spreadsheet!C603:C$786, "="&amp;Spreadsheet!C602),0)</f>
        <v>0</v>
      </c>
      <c r="M602" s="5">
        <f>IF(NOT(ISBLANK(Spreadsheet!AJ602)),VLOOKUP(Spreadsheet!AJ602,'Drop Downs'!$P$2:$R$16,3,FALSE),0)</f>
        <v>0</v>
      </c>
      <c r="N602" s="5">
        <f>IF(NOT(ISBLANK(Spreadsheet!AJ602)), VLOOKUP(Spreadsheet!AJ602,'Drop Downs'!$P$2:$R$16,2,FALSE),0)</f>
        <v>0</v>
      </c>
      <c r="O602" s="5">
        <f>IF(NOT(ISBLANK(Spreadsheet!AL602)),VLOOKUP(Spreadsheet!AL602,'Drop Downs'!$P$2:$R$16,3,FALSE), 0)</f>
        <v>0</v>
      </c>
      <c r="P602" s="5">
        <f>IF(NOT(ISBLANK(Spreadsheet!AL602)),VLOOKUP(Spreadsheet!AL602,'Drop Downs'!$P$2:$R$16,2,FALSE),0)</f>
        <v>0</v>
      </c>
      <c r="Q602" s="5">
        <f>IF(NOT(ISBLANK(Spreadsheet!AN602)),VLOOKUP(Spreadsheet!AN602,'Drop Downs'!$P$2:$R$16,3,FALSE),0)</f>
        <v>0</v>
      </c>
      <c r="R602" s="5">
        <f>IF(NOT(ISBLANK(Spreadsheet!AN602)),VLOOKUP(Spreadsheet!AN602,'Drop Downs'!$P$2:$R$16,2,FALSE),0)</f>
        <v>0</v>
      </c>
      <c r="S602" s="5" t="str">
        <f>IF(OR(M602&gt;K602,N602&gt;L602,O602&gt;K602, Q602&gt;K602,N602&gt;L602, P602&gt;L602, R602&gt;L602),"Member currently has a coverage election over what he/she needs.  Please add more dependents or adjust the coverage election.","")&amp;(IF(AND(NOT(ISBLANK(Spreadsheet!C602)),NOT(ISBLANK(Spreadsheet!D602)),ISBLANK(Spreadsheet!E602)),"Dependent lacks a relationship to member.Please select one from the drop-down.",""))</f>
        <v/>
      </c>
      <c r="T602" s="5" t="b">
        <f t="shared" si="45"/>
        <v>1</v>
      </c>
      <c r="U602" s="5" t="b">
        <f>OR(ISBLANK(Spreadsheet!C602),IF(NOT(ISBLANK(Spreadsheet!D602)),NOT(ISBLANK(Spreadsheet!E602)),TRUE))</f>
        <v>1</v>
      </c>
      <c r="V602" s="5" t="b">
        <f>OR(ISBLANK(Spreadsheet!C602), NOT(ISBLANK(Spreadsheet!I602)))</f>
        <v>1</v>
      </c>
      <c r="W602" s="5" t="b">
        <f>OR(ISBLANK(Spreadsheet!D602),NOT(ISBLANK(Spreadsheet!C602)))</f>
        <v>1</v>
      </c>
      <c r="X602" s="155" t="str">
        <f>REPT("0",MIN(FIND({1,2,3,4,5,6,7,8,9},Spreadsheet!C602&amp;"123456789"))-1)&amp;IF(ISBLANK(Spreadsheet!C602),"",SUMPRODUCT(MID(0&amp;Spreadsheet!C602,LARGE(INDEX(ISNUMBER(--MID(Spreadsheet!C602,ROW($1:$225),1))*
 ROW($1:$225),0),ROW($1:$225))+1,1)*10^ROW($1:$225)/10))</f>
        <v/>
      </c>
      <c r="Y602" s="5" t="b">
        <f>IF(NOT(ISBLANK(Spreadsheet!C602)),IF(AND(ISNUMBER(VALUE(Spreadsheet!C602)), LEN(Spreadsheet!C602)=9),TRUE,FALSE),TRUE)</f>
        <v>1</v>
      </c>
      <c r="Z602" s="155" t="str">
        <f>REPT("0",MIN(FIND({1,2,3,4,5,6,7,8,9},Spreadsheet!D602&amp;"123456789"))-1)&amp;IF(ISBLANK(Spreadsheet!D602),"",SUMPRODUCT(MID(0&amp;Spreadsheet!D602,LARGE(INDEX(ISNUMBER(--MID(Spreadsheet!D602,ROW($1:$225),1))*
 ROW($1:$225),0),ROW($1:$225))+1,1)*10^ROW($1:$225)/10))</f>
        <v/>
      </c>
      <c r="AA602" s="5" t="b">
        <f>IF(AND(NOT(ISBLANK(Spreadsheet!D602)),NOT(ISBLANK(Spreadsheet!C602))),IF(AND(ISNUMBER(VALUE(Spreadsheet!D602)), LEN(Spreadsheet!D602)=9),TRUE,FALSE),IF(AND(NOT(ISBLANK(Spreadsheet!D602)),ISBLANK(Spreadsheet!C602)),FALSE,TRUE))</f>
        <v>1</v>
      </c>
      <c r="AB602" s="5" t="b">
        <f>OR(ISBLANK(Spreadsheet!Y602),IF(NOT(ISBLANK(Spreadsheet!Y602)),LEN(Spreadsheet!Y602)=10,ISNUMBER(VALUE(Spreadsheet!Y602))))</f>
        <v>1</v>
      </c>
      <c r="AC602" s="5" t="b">
        <f>OR(ISBLANK(Spreadsheet!AI602), AND(NOT(ISBLANK(Spreadsheet!AJ602)), NOT(ISNUMBER(SEARCH("Waive",Spreadsheet!AJ602)))))</f>
        <v>1</v>
      </c>
      <c r="AD602" s="5" t="b">
        <f>OR(ISBLANK(Spreadsheet!AK602), AND(NOT(ISBLANK(Spreadsheet!AL602)), NOT(ISNUMBER(SEARCH("Waive",Spreadsheet!AL602)))))</f>
        <v>1</v>
      </c>
      <c r="AE602" s="5" t="b">
        <f>OR(ISBLANK(Spreadsheet!AM602), AND(NOT(ISBLANK(Spreadsheet!AN602)), NOT(ISNUMBER(SEARCH("Waive", Spreadsheet!AN602)))))</f>
        <v>1</v>
      </c>
      <c r="AF602" s="5" t="b">
        <f>OR(ISBLANK(Spreadsheet!C602), NOT(ISBLANK(Spreadsheet!D602)),NOT(ISBLANK(Spreadsheet!L602)))</f>
        <v>1</v>
      </c>
      <c r="AG602" s="5" t="b">
        <f>IF(AND(NOT(ISBLANK(Spreadsheet!C602)), NOT(ISBLANK(Spreadsheet!D602)),Spreadsheet!C602&lt;&gt;Spreadsheet!D602),IF(ISERROR(VLOOKUP(Spreadsheet!C602, Spreadsheet!$C$6:'Spreadsheet'!$C601,1,FALSE)), FALSE, TRUE),TRUE)</f>
        <v>1</v>
      </c>
      <c r="AH602" s="5" t="b">
        <f>Spreadsheet!$B$2=Spreadsheet!AD602</f>
        <v>1</v>
      </c>
      <c r="AI602" s="5" t="b">
        <f>IF(ISBLANK(Spreadsheet!G602),TRUE,IF(OR(LEN(Spreadsheet!G602)&gt;1,ISNUMBER(VALUE(Spreadsheet!G602))),FALSE,TRUE))</f>
        <v>1</v>
      </c>
      <c r="AJ602" s="5" t="b">
        <f>OR(ISBLANK(Spreadsheet!C602), NOT(ISBLANK(Spreadsheet!B602)), NOT(ISBLANK(Spreadsheet!D602)))</f>
        <v>1</v>
      </c>
      <c r="AK602" s="5" t="b">
        <f t="array" ref="AK602">IF(OR(AND(ISBLANK(Spreadsheet!E602),ISBLANK(Spreadsheet!D602),NOT(ISBLANK(Spreadsheet!C602))),AND(ISBLANK(Spreadsheet!E602),ISBLANK(Spreadsheet!D602),ISBLANK(Spreadsheet!C602))),TRUE,ISNUMBER(MATCH(TRUE,EXACT(Spreadsheet!E602,Relationships),0)))</f>
        <v>1</v>
      </c>
      <c r="AL602" s="5" t="b">
        <f>IF(NOT(ISBLANK(Spreadsheet!C602)),IF(OR(ISBLANK(Spreadsheet!F602),LEN(Spreadsheet!F602)&gt;40),FALSE,TRUE),TRUE)</f>
        <v>1</v>
      </c>
      <c r="AM602" s="5" t="b">
        <f>IF(NOT(ISBLANK(Spreadsheet!C602)),IF(OR(ISBLANK(Spreadsheet!H602),LEN(Spreadsheet!H602)&gt;40),FALSE,TRUE),TRUE)</f>
        <v>1</v>
      </c>
      <c r="AN602" s="5" t="b">
        <f t="array" ref="AN602">IF(ISBLANK(Spreadsheet!I602),TRUE,ISNUMBER(MATCH(TRUE,EXACT(Spreadsheet!I602,GenderValues),0)))</f>
        <v>1</v>
      </c>
      <c r="AO602" s="5" t="b">
        <f ca="1">IF(ISERROR(DATEVALUE(TEXT(Spreadsheet!J602,"mm/dd/yyyy")) &gt; TODAY()),IF(AND(ISBLANK(Spreadsheet!J602),ISBLANK(Spreadsheet!C602)),TRUE,FALSE),IF(DATEVALUE(TEXT(Spreadsheet!J602,"mm/dd/yyyy")) &gt; TODAY(),FALSE,TRUE))</f>
        <v>1</v>
      </c>
      <c r="AP602" s="5" t="b">
        <f>OR(ISBLANK(Spreadsheet!K602),LEN(Spreadsheet!K602)&lt;=100)</f>
        <v>1</v>
      </c>
      <c r="AQ602" s="5" t="b">
        <f t="array" ref="AQ602">IF(OR(AND(ISBLANK(Spreadsheet!L602),ISBLANK(Spreadsheet!C602)),AND(NOT(ISBLANK(Spreadsheet!C602)),NOT(ISBLANK(Spreadsheet!D602)))),TRUE,ISNUMBER(MATCH(TRUE,EXACT(Spreadsheet!L602,MaritalStatus),0)))</f>
        <v>1</v>
      </c>
      <c r="AR602" s="5" t="b">
        <f ca="1">IF(ISERROR(DATEVALUE(TEXT(Spreadsheet!M602,"mm/dd/yyyy")) &gt; TODAY()),IF(ISBLANK(Spreadsheet!M602),TRUE,FALSE),IF(DATEVALUE(TEXT(Spreadsheet!M602,"mm/dd/yyyy")) &gt; TODAY(),FALSE,TRUE))</f>
        <v>1</v>
      </c>
      <c r="AS602" s="5" t="b">
        <f>OR(ISBLANK(Spreadsheet!N602),LEN(Spreadsheet!N602)&lt;=100)</f>
        <v>1</v>
      </c>
      <c r="AT602" s="5" t="b">
        <f>OR(ISBLANK(Spreadsheet!O602),UPPER(Spreadsheet!O602)="YES")</f>
        <v>1</v>
      </c>
      <c r="AU602" s="5" t="b">
        <f>OR(ISBLANK(Spreadsheet!P602),UPPER(Spreadsheet!P602)="YES")</f>
        <v>1</v>
      </c>
      <c r="AV602" s="5" t="b">
        <f t="array" ref="AV602">IF(ISBLANK(Spreadsheet!Q602),TRUE,ISNUMBER(MATCH(TRUE,EXACT(Spreadsheet!Q602,OnGroupsPriorIns),0)))</f>
        <v>1</v>
      </c>
      <c r="AW602" s="5" t="b">
        <f>OR(ISBLANK(Spreadsheet!R602),UPPER(Spreadsheet!R602)="YES")</f>
        <v>1</v>
      </c>
      <c r="AX602" s="5" t="b">
        <f>OR(ISBLANK(Spreadsheet!S602),UPPER(Spreadsheet!S602)="YES")</f>
        <v>1</v>
      </c>
      <c r="AY602" s="5" t="b">
        <f>OR(AND(ISBLANK(Spreadsheet!C602),LEN(Spreadsheet!T602)=0),AND(NOT(ISBLANK(Spreadsheet!C602)),LEN(Spreadsheet!T602)&gt;0,LEN(Spreadsheet!T602)&lt;=50))</f>
        <v>1</v>
      </c>
      <c r="AZ602" s="5" t="b">
        <f>OR(LEN(Spreadsheet!U602)=0,AND(LEN(Spreadsheet!U602)&gt;0,LEN(Spreadsheet!U602)&lt;=50))</f>
        <v>1</v>
      </c>
      <c r="BA602" s="5" t="b">
        <f>OR(AND(ISBLANK(Spreadsheet!C602),LEN(Spreadsheet!V602)=0),AND(NOT(ISBLANK(Spreadsheet!C602)),LEN(Spreadsheet!V602)&gt;0,LEN(Spreadsheet!V602)&lt;=50))</f>
        <v>1</v>
      </c>
      <c r="BB602" s="5" t="b">
        <f t="array" ref="BB602">IF(AND(ISBLANK(Spreadsheet!C602),LEN(Spreadsheet!W602)=0),TRUE,ISNUMBER(MATCH(TRUE,EXACT(Spreadsheet!W602,States),0)))</f>
        <v>1</v>
      </c>
      <c r="BC602" s="5" t="b">
        <f>OR(AND(ISBLANK(Spreadsheet!C602),LEN(Spreadsheet!X602)=0),AND(NOT(ISBLANK(Spreadsheet!C602)),LEN(Spreadsheet!X602)&gt;0,LEN(Spreadsheet!X602)=5,ISNUMBER(VALUE(Spreadsheet!X602))))</f>
        <v>1</v>
      </c>
      <c r="BD602" s="5" t="b">
        <f>OR(ISBLANK(Spreadsheet!Z602),LEN(Spreadsheet!Z602)&lt;=50)</f>
        <v>1</v>
      </c>
      <c r="BE602" s="5" t="b">
        <f>ISBLANK(Spreadsheet!AA602)</f>
        <v>1</v>
      </c>
      <c r="BF602" s="5" t="b">
        <f>ISBLANK(Spreadsheet!AB602)</f>
        <v>1</v>
      </c>
      <c r="BG602" s="5" t="b">
        <f>IF(ISERROR(DATEVALUE(TEXT(Spreadsheet!AC602,"mm/dd/yyyy")) &gt; DATEVALUE(TEXT(Spreadsheet!J602,"mm/dd/yyyy"))),IF(OR(AND(ISBLANK(Spreadsheet!AC602),ISBLANK(Spreadsheet!C602)),AND(NOT(ISBLANK(Spreadsheet!C602)),ISBLANK(Spreadsheet!AC602),NOT(ISBLANK(Spreadsheet!D602)))),TRUE,FALSE),IF(DATEVALUE(TEXT(Spreadsheet!AC602,"mm/dd/yyyy")) &gt; DATEVALUE(TEXT(Spreadsheet!J602,"mm/dd/yyyy")),TRUE,FALSE))</f>
        <v>1</v>
      </c>
      <c r="BH602" s="5" t="b">
        <f>OR(AND(ISBLANK(Spreadsheet!C602),ISBLANK(Spreadsheet!AE602)),AND(NOT(ISBLANK(Spreadsheet!C602)),NOT(ISBLANK(Spreadsheet!D602)),ISBLANK(Spreadsheet!AE602)),AND(NOT(ISBLANK(Spreadsheet!C602)),ISBLANK(Spreadsheet!D602),NOT(ISBLANK(Spreadsheet!AE602)),LEN(Spreadsheet!AE602)&lt;=100))</f>
        <v>1</v>
      </c>
      <c r="BI602" s="5" t="b">
        <f t="array" ref="BI602">IF(ISBLANK(Spreadsheet!AF602),TRUE,ISNUMBER(MATCH(TRUE,EXACT(Spreadsheet!AF602,CobraShortReasons),0)))</f>
        <v>1</v>
      </c>
      <c r="BJ602" s="5" t="b">
        <f ca="1">IF(ISERROR(DATEVALUE(TEXT(Spreadsheet!AG602,"mm/dd/yyyy")) &gt; TODAY()),IF(ISBLANK(Spreadsheet!AG602),TRUE,FALSE),IF(DATEVALUE(TEXT(Spreadsheet!AG602,"mm/dd/yyyy")) &gt; TODAY(),FALSE,TRUE))</f>
        <v>1</v>
      </c>
      <c r="BK602" s="5" t="b">
        <f>OR(ISBLANK(Spreadsheet!AH602),LEN(Spreadsheet!AH602)&lt;=25)</f>
        <v>1</v>
      </c>
      <c r="BL602" s="5" t="b">
        <f t="array" aca="1" ref="BL602" ca="1">IF(ISBLANK(Spreadsheet!AI602),TRUE,ISNUMBER(MATCH(TRUE,EXACT(Spreadsheet!AI602,INDIRECT(Spreadsheet!$D$2)),0)))</f>
        <v>1</v>
      </c>
      <c r="BM602" s="5" t="b">
        <f t="array" aca="1" ref="BM602" ca="1">IF(ISBLANK(Spreadsheet!AJ602),TRUE,ISNUMBER(MATCH(TRUE,EXACT(Spreadsheet!AJ602,INDIRECT(Spreadsheet!BJ602)),0)))</f>
        <v>1</v>
      </c>
      <c r="BN602" s="5" t="b">
        <f t="array" ref="BN602">IF(ISBLANK(Spreadsheet!AK602),TRUE,ISNUMBER(MATCH(TRUE,EXACT(Spreadsheet!AK602,DentalPlans),0)))</f>
        <v>1</v>
      </c>
      <c r="BO602" s="5" t="b">
        <f t="array" aca="1" ref="BO602" ca="1">IF(ISBLANK(Spreadsheet!AL602),TRUE,ISNUMBER(MATCH(TRUE,EXACT(Spreadsheet!AL602,INDIRECT(Spreadsheet!BK602)),0)))</f>
        <v>1</v>
      </c>
      <c r="BP602" s="5" t="b">
        <f t="array" ref="BP602">IF(ISBLANK(Spreadsheet!AM602),TRUE,ISNUMBER(MATCH(TRUE,EXACT(Spreadsheet!AM602,VisionPlans),0)))</f>
        <v>1</v>
      </c>
      <c r="BQ602" s="5" t="b">
        <f t="array" aca="1" ref="BQ602" ca="1">IF(ISBLANK(Spreadsheet!AN602),TRUE,ISNUMBER(MATCH(TRUE,EXACT(Spreadsheet!AN602,INDIRECT(Spreadsheet!BL602)),0)))</f>
        <v>1</v>
      </c>
      <c r="BR602" s="5" t="b">
        <f t="array" ref="BR602">IF(ISBLANK(Spreadsheet!AO602),TRUE,ISNUMBER(MATCH(TRUE,EXACT(Spreadsheet!AO602,LifeBenefitClasses),0)))</f>
        <v>1</v>
      </c>
      <c r="BS602" s="5" t="b">
        <f>IF(OR(ISBLANK(Spreadsheet!AO602), Spreadsheet!AO602="Waive"),IF(ISBLANK(Spreadsheet!AP602),TRUE,FALSE),IF(OR(AND(NOT(ISBLANK(Spreadsheet!AO602)),ISBLANK(Spreadsheet!AP602)),NOT(ISNUMBER(VALUE(Spreadsheet!AP602)))),FALSE,IF(OR(AND(Spreadsheet!AP602&lt;6,MOD(Spreadsheet!AP602*10,5)=0), MOD(Spreadsheet!AP602,5000)=0),TRUE,FALSE)))</f>
        <v>1</v>
      </c>
      <c r="BT602" s="5" t="b">
        <f t="array" ref="BT602">IF(ISBLANK(Spreadsheet!AQ602),TRUE,ISNUMBER(MATCH(TRUE,EXACT(Spreadsheet!AQ602,EnrollWaive),0)))</f>
        <v>1</v>
      </c>
      <c r="BU602" s="5" t="b">
        <f t="array" ref="BU602">IF(ISBLANK(Spreadsheet!AR602),TRUE,ISNUMBER(MATCH(TRUE,EXACT(Spreadsheet!AR602,LifeBenefitClasses),0)))</f>
        <v>1</v>
      </c>
      <c r="BV602" s="5" t="b">
        <f>IF(OR(ISBLANK(Spreadsheet!AR602), Spreadsheet!AR602="Waive"),IF(ISBLANK(Spreadsheet!AS602),TRUE,FALSE),IF(OR(AND(NOT(ISBLANK(Spreadsheet!AR602)),ISBLANK(Spreadsheet!AS602)),NOT(ISNUMBER(VALUE(Spreadsheet!AS602)))),FALSE,IF(OR(AND(Spreadsheet!AS602&lt;6,MOD(Spreadsheet!AS602*10,5)=0), MOD(Spreadsheet!AS602,10000)=0),TRUE,FALSE)))</f>
        <v>1</v>
      </c>
      <c r="BW602" s="5" t="b">
        <f t="array" ref="BW602">IF(ISBLANK(Spreadsheet!AT602),TRUE,ISNUMBER(MATCH(TRUE,EXACT(Spreadsheet!AT602,LifeBenefitClasses),0)))</f>
        <v>1</v>
      </c>
      <c r="BX602" s="5" t="b">
        <f>IF(OR(ISBLANK(Spreadsheet!AT602), Spreadsheet!AT602="Waive"),IF(ISBLANK(Spreadsheet!AU602),TRUE,FALSE),IF(OR(AND(NOT(ISBLANK(Spreadsheet!AT602)),ISBLANK(Spreadsheet!AU602)),NOT(ISNUMBER(VALUE(Spreadsheet!AU602)))),FALSE,IF(AND(NOT(OR(ISBLANK(Spreadsheet!AT602),Spreadsheet!AT602="Waive")),NOT(OR(ISBLANK(Spreadsheet!AR602),Spreadsheet!AR602="Waive")),MOD(Spreadsheet!AU602,5000)=0, Spreadsheet!AU602&lt;=(Spreadsheet!AS602*0.5)),TRUE,FALSE)))</f>
        <v>1</v>
      </c>
      <c r="BY602" s="5" t="b">
        <f t="array" ref="BY602">IF(ISBLANK(Spreadsheet!AV602),TRUE,ISNUMBER(MATCH(TRUE,EXACT(Spreadsheet!AV602,EnrollWaive),0)))</f>
        <v>1</v>
      </c>
      <c r="BZ602" s="5" t="b">
        <f t="array" ref="BZ602">IF(ISBLANK(Spreadsheet!AW602),TRUE,ISNUMBER(MATCH(TRUE,EXACT(Spreadsheet!AW602,LifeBenefitClasses),0)))</f>
        <v>1</v>
      </c>
      <c r="CA602" s="5" t="b">
        <f t="array" ref="CA602">IF(ISBLANK(Spreadsheet!AX602),TRUE,ISNUMBER(MATCH(TRUE,EXACT(Spreadsheet!AX602,LifeBenefitClasses),0)))</f>
        <v>1</v>
      </c>
      <c r="CB602" s="5" t="b">
        <f t="array" ref="CB602">IF(ISBLANK(Spreadsheet!AY602),TRUE,ISNUMBER(MATCH(TRUE,EXACT(Spreadsheet!AY602,LifeBenefitClasses),0)))</f>
        <v>1</v>
      </c>
      <c r="CC602" s="5" t="b">
        <f t="array" ref="CC602">IF(ISBLANK(Spreadsheet!AZ602),TRUE,ISNUMBER(MATCH(TRUE,EXACT(Spreadsheet!AZ602,LifeBenefitClasses),0)))</f>
        <v>1</v>
      </c>
      <c r="CD602" s="5" t="b">
        <f t="array" ref="CD602">IF(ISBLANK(Spreadsheet!BA602),TRUE,ISNUMBER(MATCH(TRUE,EXACT(Spreadsheet!BA602,LifeBenefitClasses),0)))</f>
        <v>1</v>
      </c>
      <c r="CE602" s="5" t="b">
        <f>IF(OR(ISBLANK(Spreadsheet!BA602), Spreadsheet!BA602="Waive"),IF(ISBLANK(Spreadsheet!BB602),TRUE,FALSE),IF(OR(AND(NOT(ISBLANK(Spreadsheet!BA602)),ISBLANK(Spreadsheet!BB602)),NOT(ISNUMBER(VALUE(Spreadsheet!BB602))),ISBLANK(Spreadsheet!BC602),NOT(ISNUMBER(VALUE(Spreadsheet!BC602)))),FALSE,IF(AND(Spreadsheet!BB602&gt;=50000,Spreadsheet!BB602&lt;=250000,MOD(Spreadsheet!BB602,10000)=0,Spreadsheet!BB602&lt;=(10*Spreadsheet!BC602)),TRUE,FALSE)))</f>
        <v>1</v>
      </c>
      <c r="CF602" s="5" t="b">
        <f>IF(NOT(ISBLANK(Spreadsheet!BC602)),AND(ISNUMBER(VALUE(Spreadsheet!BC602)),Spreadsheet!BC602&gt;0),AND(OR(ISBLANK(Spreadsheet!AO602),Spreadsheet!AO602="Waive",AND(NOT(OR(ISBLANK(Spreadsheet!AO602),Spreadsheet!AO602="Waive")),Spreadsheet!AP602&gt;=6)),OR(ISBLANK(Spreadsheet!AR602),AND(NOT(OR(ISBLANK(Spreadsheet!AR602),Spreadsheet!AR602="Waive")),Spreadsheet!AS602&gt;=6)),OR(ISBLANK(Spreadsheet!AW602)),OR(ISBLANK(Spreadsheet!AX602)),OR(ISBLANK(Spreadsheet!AY602)),OR(ISBLANK(Spreadsheet!AZ602)),OR(ISBLANK(Spreadsheet!BA602),Spreadsheet!BA602="Waive")))</f>
        <v>1</v>
      </c>
      <c r="CG602" s="5" t="b">
        <f t="shared" ca="1" si="43"/>
        <v>1</v>
      </c>
    </row>
    <row r="603" spans="8:85" x14ac:dyDescent="0.3">
      <c r="H603" s="5">
        <f t="shared" ca="1" si="44"/>
        <v>2</v>
      </c>
      <c r="I603" s="5" t="str">
        <f t="shared" ca="1" si="42"/>
        <v/>
      </c>
      <c r="J603" s="5" t="str">
        <f>IF(AND(NOT(ISBLANK(Spreadsheet!C603)),ISBLANK(Spreadsheet!D603)),Spreadsheet!F603&amp;" "&amp;Spreadsheet!H603,"")</f>
        <v/>
      </c>
      <c r="K603" s="5">
        <f>IF(AND(NOT(ISBLANK(Spreadsheet!C603)),ISBLANK(Spreadsheet!D603)),COUNTIFS(Spreadsheet!E604:E$786,"=Child",Spreadsheet!C604:C$786, "="&amp;Spreadsheet!C603) + COUNTIFS(Spreadsheet!E604:E$786,"=Step-child",Spreadsheet!C604:C$786, "="&amp;Spreadsheet!C603),0)</f>
        <v>0</v>
      </c>
      <c r="L603" s="5">
        <f>IF(NOT(ISBLANK(J603)),COUNTIFS(Spreadsheet!E604:E$786,"=Wife",Spreadsheet!C604:C$786, "="&amp;Spreadsheet!C603) + COUNTIFS(Spreadsheet!E604:E$786,"=Husband",Spreadsheet!C604:C$786, "="&amp;Spreadsheet!C603),0)</f>
        <v>0</v>
      </c>
      <c r="M603" s="5">
        <f>IF(NOT(ISBLANK(Spreadsheet!AJ603)),VLOOKUP(Spreadsheet!AJ603,'Drop Downs'!$P$2:$R$16,3,FALSE),0)</f>
        <v>0</v>
      </c>
      <c r="N603" s="5">
        <f>IF(NOT(ISBLANK(Spreadsheet!AJ603)), VLOOKUP(Spreadsheet!AJ603,'Drop Downs'!$P$2:$R$16,2,FALSE),0)</f>
        <v>0</v>
      </c>
      <c r="O603" s="5">
        <f>IF(NOT(ISBLANK(Spreadsheet!AL603)),VLOOKUP(Spreadsheet!AL603,'Drop Downs'!$P$2:$R$16,3,FALSE), 0)</f>
        <v>0</v>
      </c>
      <c r="P603" s="5">
        <f>IF(NOT(ISBLANK(Spreadsheet!AL603)),VLOOKUP(Spreadsheet!AL603,'Drop Downs'!$P$2:$R$16,2,FALSE),0)</f>
        <v>0</v>
      </c>
      <c r="Q603" s="5">
        <f>IF(NOT(ISBLANK(Spreadsheet!AN603)),VLOOKUP(Spreadsheet!AN603,'Drop Downs'!$P$2:$R$16,3,FALSE),0)</f>
        <v>0</v>
      </c>
      <c r="R603" s="5">
        <f>IF(NOT(ISBLANK(Spreadsheet!AN603)),VLOOKUP(Spreadsheet!AN603,'Drop Downs'!$P$2:$R$16,2,FALSE),0)</f>
        <v>0</v>
      </c>
      <c r="S603" s="5" t="str">
        <f>IF(OR(M603&gt;K603,N603&gt;L603,O603&gt;K603, Q603&gt;K603,N603&gt;L603, P603&gt;L603, R603&gt;L603),"Member currently has a coverage election over what he/she needs.  Please add more dependents or adjust the coverage election.","")&amp;(IF(AND(NOT(ISBLANK(Spreadsheet!C603)),NOT(ISBLANK(Spreadsheet!D603)),ISBLANK(Spreadsheet!E603)),"Dependent lacks a relationship to member.Please select one from the drop-down.",""))</f>
        <v/>
      </c>
      <c r="T603" s="5" t="b">
        <f t="shared" si="45"/>
        <v>1</v>
      </c>
      <c r="U603" s="5" t="b">
        <f>OR(ISBLANK(Spreadsheet!C603),IF(NOT(ISBLANK(Spreadsheet!D603)),NOT(ISBLANK(Spreadsheet!E603)),TRUE))</f>
        <v>1</v>
      </c>
      <c r="V603" s="5" t="b">
        <f>OR(ISBLANK(Spreadsheet!C603), NOT(ISBLANK(Spreadsheet!I603)))</f>
        <v>1</v>
      </c>
      <c r="W603" s="5" t="b">
        <f>OR(ISBLANK(Spreadsheet!D603),NOT(ISBLANK(Spreadsheet!C603)))</f>
        <v>1</v>
      </c>
      <c r="X603" s="155" t="str">
        <f>REPT("0",MIN(FIND({1,2,3,4,5,6,7,8,9},Spreadsheet!C603&amp;"123456789"))-1)&amp;IF(ISBLANK(Spreadsheet!C603),"",SUMPRODUCT(MID(0&amp;Spreadsheet!C603,LARGE(INDEX(ISNUMBER(--MID(Spreadsheet!C603,ROW($1:$225),1))*
 ROW($1:$225),0),ROW($1:$225))+1,1)*10^ROW($1:$225)/10))</f>
        <v/>
      </c>
      <c r="Y603" s="5" t="b">
        <f>IF(NOT(ISBLANK(Spreadsheet!C603)),IF(AND(ISNUMBER(VALUE(Spreadsheet!C603)), LEN(Spreadsheet!C603)=9),TRUE,FALSE),TRUE)</f>
        <v>1</v>
      </c>
      <c r="Z603" s="155" t="str">
        <f>REPT("0",MIN(FIND({1,2,3,4,5,6,7,8,9},Spreadsheet!D603&amp;"123456789"))-1)&amp;IF(ISBLANK(Spreadsheet!D603),"",SUMPRODUCT(MID(0&amp;Spreadsheet!D603,LARGE(INDEX(ISNUMBER(--MID(Spreadsheet!D603,ROW($1:$225),1))*
 ROW($1:$225),0),ROW($1:$225))+1,1)*10^ROW($1:$225)/10))</f>
        <v/>
      </c>
      <c r="AA603" s="5" t="b">
        <f>IF(AND(NOT(ISBLANK(Spreadsheet!D603)),NOT(ISBLANK(Spreadsheet!C603))),IF(AND(ISNUMBER(VALUE(Spreadsheet!D603)), LEN(Spreadsheet!D603)=9),TRUE,FALSE),IF(AND(NOT(ISBLANK(Spreadsheet!D603)),ISBLANK(Spreadsheet!C603)),FALSE,TRUE))</f>
        <v>1</v>
      </c>
      <c r="AB603" s="5" t="b">
        <f>OR(ISBLANK(Spreadsheet!Y603),IF(NOT(ISBLANK(Spreadsheet!Y603)),LEN(Spreadsheet!Y603)=10,ISNUMBER(VALUE(Spreadsheet!Y603))))</f>
        <v>1</v>
      </c>
      <c r="AC603" s="5" t="b">
        <f>OR(ISBLANK(Spreadsheet!AI603), AND(NOT(ISBLANK(Spreadsheet!AJ603)), NOT(ISNUMBER(SEARCH("Waive",Spreadsheet!AJ603)))))</f>
        <v>1</v>
      </c>
      <c r="AD603" s="5" t="b">
        <f>OR(ISBLANK(Spreadsheet!AK603), AND(NOT(ISBLANK(Spreadsheet!AL603)), NOT(ISNUMBER(SEARCH("Waive",Spreadsheet!AL603)))))</f>
        <v>1</v>
      </c>
      <c r="AE603" s="5" t="b">
        <f>OR(ISBLANK(Spreadsheet!AM603), AND(NOT(ISBLANK(Spreadsheet!AN603)), NOT(ISNUMBER(SEARCH("Waive", Spreadsheet!AN603)))))</f>
        <v>1</v>
      </c>
      <c r="AF603" s="5" t="b">
        <f>OR(ISBLANK(Spreadsheet!C603), NOT(ISBLANK(Spreadsheet!D603)),NOT(ISBLANK(Spreadsheet!L603)))</f>
        <v>1</v>
      </c>
      <c r="AG603" s="5" t="b">
        <f>IF(AND(NOT(ISBLANK(Spreadsheet!C603)), NOT(ISBLANK(Spreadsheet!D603)),Spreadsheet!C603&lt;&gt;Spreadsheet!D603),IF(ISERROR(VLOOKUP(Spreadsheet!C603, Spreadsheet!$C$6:'Spreadsheet'!$C602,1,FALSE)), FALSE, TRUE),TRUE)</f>
        <v>1</v>
      </c>
      <c r="AH603" s="5" t="b">
        <f>Spreadsheet!$B$2=Spreadsheet!AD603</f>
        <v>1</v>
      </c>
      <c r="AI603" s="5" t="b">
        <f>IF(ISBLANK(Spreadsheet!G603),TRUE,IF(OR(LEN(Spreadsheet!G603)&gt;1,ISNUMBER(VALUE(Spreadsheet!G603))),FALSE,TRUE))</f>
        <v>1</v>
      </c>
      <c r="AJ603" s="5" t="b">
        <f>OR(ISBLANK(Spreadsheet!C603), NOT(ISBLANK(Spreadsheet!B603)), NOT(ISBLANK(Spreadsheet!D603)))</f>
        <v>1</v>
      </c>
      <c r="AK603" s="5" t="b">
        <f t="array" ref="AK603">IF(OR(AND(ISBLANK(Spreadsheet!E603),ISBLANK(Spreadsheet!D603),NOT(ISBLANK(Spreadsheet!C603))),AND(ISBLANK(Spreadsheet!E603),ISBLANK(Spreadsheet!D603),ISBLANK(Spreadsheet!C603))),TRUE,ISNUMBER(MATCH(TRUE,EXACT(Spreadsheet!E603,Relationships),0)))</f>
        <v>1</v>
      </c>
      <c r="AL603" s="5" t="b">
        <f>IF(NOT(ISBLANK(Spreadsheet!C603)),IF(OR(ISBLANK(Spreadsheet!F603),LEN(Spreadsheet!F603)&gt;40),FALSE,TRUE),TRUE)</f>
        <v>1</v>
      </c>
      <c r="AM603" s="5" t="b">
        <f>IF(NOT(ISBLANK(Spreadsheet!C603)),IF(OR(ISBLANK(Spreadsheet!H603),LEN(Spreadsheet!H603)&gt;40),FALSE,TRUE),TRUE)</f>
        <v>1</v>
      </c>
      <c r="AN603" s="5" t="b">
        <f t="array" ref="AN603">IF(ISBLANK(Spreadsheet!I603),TRUE,ISNUMBER(MATCH(TRUE,EXACT(Spreadsheet!I603,GenderValues),0)))</f>
        <v>1</v>
      </c>
      <c r="AO603" s="5" t="b">
        <f ca="1">IF(ISERROR(DATEVALUE(TEXT(Spreadsheet!J603,"mm/dd/yyyy")) &gt; TODAY()),IF(AND(ISBLANK(Spreadsheet!J603),ISBLANK(Spreadsheet!C603)),TRUE,FALSE),IF(DATEVALUE(TEXT(Spreadsheet!J603,"mm/dd/yyyy")) &gt; TODAY(),FALSE,TRUE))</f>
        <v>1</v>
      </c>
      <c r="AP603" s="5" t="b">
        <f>OR(ISBLANK(Spreadsheet!K603),LEN(Spreadsheet!K603)&lt;=100)</f>
        <v>1</v>
      </c>
      <c r="AQ603" s="5" t="b">
        <f t="array" ref="AQ603">IF(OR(AND(ISBLANK(Spreadsheet!L603),ISBLANK(Spreadsheet!C603)),AND(NOT(ISBLANK(Spreadsheet!C603)),NOT(ISBLANK(Spreadsheet!D603)))),TRUE,ISNUMBER(MATCH(TRUE,EXACT(Spreadsheet!L603,MaritalStatus),0)))</f>
        <v>1</v>
      </c>
      <c r="AR603" s="5" t="b">
        <f ca="1">IF(ISERROR(DATEVALUE(TEXT(Spreadsheet!M603,"mm/dd/yyyy")) &gt; TODAY()),IF(ISBLANK(Spreadsheet!M603),TRUE,FALSE),IF(DATEVALUE(TEXT(Spreadsheet!M603,"mm/dd/yyyy")) &gt; TODAY(),FALSE,TRUE))</f>
        <v>1</v>
      </c>
      <c r="AS603" s="5" t="b">
        <f>OR(ISBLANK(Spreadsheet!N603),LEN(Spreadsheet!N603)&lt;=100)</f>
        <v>1</v>
      </c>
      <c r="AT603" s="5" t="b">
        <f>OR(ISBLANK(Spreadsheet!O603),UPPER(Spreadsheet!O603)="YES")</f>
        <v>1</v>
      </c>
      <c r="AU603" s="5" t="b">
        <f>OR(ISBLANK(Spreadsheet!P603),UPPER(Spreadsheet!P603)="YES")</f>
        <v>1</v>
      </c>
      <c r="AV603" s="5" t="b">
        <f t="array" ref="AV603">IF(ISBLANK(Spreadsheet!Q603),TRUE,ISNUMBER(MATCH(TRUE,EXACT(Spreadsheet!Q603,OnGroupsPriorIns),0)))</f>
        <v>1</v>
      </c>
      <c r="AW603" s="5" t="b">
        <f>OR(ISBLANK(Spreadsheet!R603),UPPER(Spreadsheet!R603)="YES")</f>
        <v>1</v>
      </c>
      <c r="AX603" s="5" t="b">
        <f>OR(ISBLANK(Spreadsheet!S603),UPPER(Spreadsheet!S603)="YES")</f>
        <v>1</v>
      </c>
      <c r="AY603" s="5" t="b">
        <f>OR(AND(ISBLANK(Spreadsheet!C603),LEN(Spreadsheet!T603)=0),AND(NOT(ISBLANK(Spreadsheet!C603)),LEN(Spreadsheet!T603)&gt;0,LEN(Spreadsheet!T603)&lt;=50))</f>
        <v>1</v>
      </c>
      <c r="AZ603" s="5" t="b">
        <f>OR(LEN(Spreadsheet!U603)=0,AND(LEN(Spreadsheet!U603)&gt;0,LEN(Spreadsheet!U603)&lt;=50))</f>
        <v>1</v>
      </c>
      <c r="BA603" s="5" t="b">
        <f>OR(AND(ISBLANK(Spreadsheet!C603),LEN(Spreadsheet!V603)=0),AND(NOT(ISBLANK(Spreadsheet!C603)),LEN(Spreadsheet!V603)&gt;0,LEN(Spreadsheet!V603)&lt;=50))</f>
        <v>1</v>
      </c>
      <c r="BB603" s="5" t="b">
        <f t="array" ref="BB603">IF(AND(ISBLANK(Spreadsheet!C603),LEN(Spreadsheet!W603)=0),TRUE,ISNUMBER(MATCH(TRUE,EXACT(Spreadsheet!W603,States),0)))</f>
        <v>1</v>
      </c>
      <c r="BC603" s="5" t="b">
        <f>OR(AND(ISBLANK(Spreadsheet!C603),LEN(Spreadsheet!X603)=0),AND(NOT(ISBLANK(Spreadsheet!C603)),LEN(Spreadsheet!X603)&gt;0,LEN(Spreadsheet!X603)=5,ISNUMBER(VALUE(Spreadsheet!X603))))</f>
        <v>1</v>
      </c>
      <c r="BD603" s="5" t="b">
        <f>OR(ISBLANK(Spreadsheet!Z603),LEN(Spreadsheet!Z603)&lt;=50)</f>
        <v>1</v>
      </c>
      <c r="BE603" s="5" t="b">
        <f>ISBLANK(Spreadsheet!AA603)</f>
        <v>1</v>
      </c>
      <c r="BF603" s="5" t="b">
        <f>ISBLANK(Spreadsheet!AB603)</f>
        <v>1</v>
      </c>
      <c r="BG603" s="5" t="b">
        <f>IF(ISERROR(DATEVALUE(TEXT(Spreadsheet!AC603,"mm/dd/yyyy")) &gt; DATEVALUE(TEXT(Spreadsheet!J603,"mm/dd/yyyy"))),IF(OR(AND(ISBLANK(Spreadsheet!AC603),ISBLANK(Spreadsheet!C603)),AND(NOT(ISBLANK(Spreadsheet!C603)),ISBLANK(Spreadsheet!AC603),NOT(ISBLANK(Spreadsheet!D603)))),TRUE,FALSE),IF(DATEVALUE(TEXT(Spreadsheet!AC603,"mm/dd/yyyy")) &gt; DATEVALUE(TEXT(Spreadsheet!J603,"mm/dd/yyyy")),TRUE,FALSE))</f>
        <v>1</v>
      </c>
      <c r="BH603" s="5" t="b">
        <f>OR(AND(ISBLANK(Spreadsheet!C603),ISBLANK(Spreadsheet!AE603)),AND(NOT(ISBLANK(Spreadsheet!C603)),NOT(ISBLANK(Spreadsheet!D603)),ISBLANK(Spreadsheet!AE603)),AND(NOT(ISBLANK(Spreadsheet!C603)),ISBLANK(Spreadsheet!D603),NOT(ISBLANK(Spreadsheet!AE603)),LEN(Spreadsheet!AE603)&lt;=100))</f>
        <v>1</v>
      </c>
      <c r="BI603" s="5" t="b">
        <f t="array" ref="BI603">IF(ISBLANK(Spreadsheet!AF603),TRUE,ISNUMBER(MATCH(TRUE,EXACT(Spreadsheet!AF603,CobraShortReasons),0)))</f>
        <v>1</v>
      </c>
      <c r="BJ603" s="5" t="b">
        <f ca="1">IF(ISERROR(DATEVALUE(TEXT(Spreadsheet!AG603,"mm/dd/yyyy")) &gt; TODAY()),IF(ISBLANK(Spreadsheet!AG603),TRUE,FALSE),IF(DATEVALUE(TEXT(Spreadsheet!AG603,"mm/dd/yyyy")) &gt; TODAY(),FALSE,TRUE))</f>
        <v>1</v>
      </c>
      <c r="BK603" s="5" t="b">
        <f>OR(ISBLANK(Spreadsheet!AH603),LEN(Spreadsheet!AH603)&lt;=25)</f>
        <v>1</v>
      </c>
      <c r="BL603" s="5" t="b">
        <f t="array" aca="1" ref="BL603" ca="1">IF(ISBLANK(Spreadsheet!AI603),TRUE,ISNUMBER(MATCH(TRUE,EXACT(Spreadsheet!AI603,INDIRECT(Spreadsheet!$D$2)),0)))</f>
        <v>1</v>
      </c>
      <c r="BM603" s="5" t="b">
        <f t="array" aca="1" ref="BM603" ca="1">IF(ISBLANK(Spreadsheet!AJ603),TRUE,ISNUMBER(MATCH(TRUE,EXACT(Spreadsheet!AJ603,INDIRECT(Spreadsheet!BJ603)),0)))</f>
        <v>1</v>
      </c>
      <c r="BN603" s="5" t="b">
        <f t="array" ref="BN603">IF(ISBLANK(Spreadsheet!AK603),TRUE,ISNUMBER(MATCH(TRUE,EXACT(Spreadsheet!AK603,DentalPlans),0)))</f>
        <v>1</v>
      </c>
      <c r="BO603" s="5" t="b">
        <f t="array" aca="1" ref="BO603" ca="1">IF(ISBLANK(Spreadsheet!AL603),TRUE,ISNUMBER(MATCH(TRUE,EXACT(Spreadsheet!AL603,INDIRECT(Spreadsheet!BK603)),0)))</f>
        <v>1</v>
      </c>
      <c r="BP603" s="5" t="b">
        <f t="array" ref="BP603">IF(ISBLANK(Spreadsheet!AM603),TRUE,ISNUMBER(MATCH(TRUE,EXACT(Spreadsheet!AM603,VisionPlans),0)))</f>
        <v>1</v>
      </c>
      <c r="BQ603" s="5" t="b">
        <f t="array" aca="1" ref="BQ603" ca="1">IF(ISBLANK(Spreadsheet!AN603),TRUE,ISNUMBER(MATCH(TRUE,EXACT(Spreadsheet!AN603,INDIRECT(Spreadsheet!BL603)),0)))</f>
        <v>1</v>
      </c>
      <c r="BR603" s="5" t="b">
        <f t="array" ref="BR603">IF(ISBLANK(Spreadsheet!AO603),TRUE,ISNUMBER(MATCH(TRUE,EXACT(Spreadsheet!AO603,LifeBenefitClasses),0)))</f>
        <v>1</v>
      </c>
      <c r="BS603" s="5" t="b">
        <f>IF(OR(ISBLANK(Spreadsheet!AO603), Spreadsheet!AO603="Waive"),IF(ISBLANK(Spreadsheet!AP603),TRUE,FALSE),IF(OR(AND(NOT(ISBLANK(Spreadsheet!AO603)),ISBLANK(Spreadsheet!AP603)),NOT(ISNUMBER(VALUE(Spreadsheet!AP603)))),FALSE,IF(OR(AND(Spreadsheet!AP603&lt;6,MOD(Spreadsheet!AP603*10,5)=0), MOD(Spreadsheet!AP603,5000)=0),TRUE,FALSE)))</f>
        <v>1</v>
      </c>
      <c r="BT603" s="5" t="b">
        <f t="array" ref="BT603">IF(ISBLANK(Spreadsheet!AQ603),TRUE,ISNUMBER(MATCH(TRUE,EXACT(Spreadsheet!AQ603,EnrollWaive),0)))</f>
        <v>1</v>
      </c>
      <c r="BU603" s="5" t="b">
        <f t="array" ref="BU603">IF(ISBLANK(Spreadsheet!AR603),TRUE,ISNUMBER(MATCH(TRUE,EXACT(Spreadsheet!AR603,LifeBenefitClasses),0)))</f>
        <v>1</v>
      </c>
      <c r="BV603" s="5" t="b">
        <f>IF(OR(ISBLANK(Spreadsheet!AR603), Spreadsheet!AR603="Waive"),IF(ISBLANK(Spreadsheet!AS603),TRUE,FALSE),IF(OR(AND(NOT(ISBLANK(Spreadsheet!AR603)),ISBLANK(Spreadsheet!AS603)),NOT(ISNUMBER(VALUE(Spreadsheet!AS603)))),FALSE,IF(OR(AND(Spreadsheet!AS603&lt;6,MOD(Spreadsheet!AS603*10,5)=0), MOD(Spreadsheet!AS603,10000)=0),TRUE,FALSE)))</f>
        <v>1</v>
      </c>
      <c r="BW603" s="5" t="b">
        <f t="array" ref="BW603">IF(ISBLANK(Spreadsheet!AT603),TRUE,ISNUMBER(MATCH(TRUE,EXACT(Spreadsheet!AT603,LifeBenefitClasses),0)))</f>
        <v>1</v>
      </c>
      <c r="BX603" s="5" t="b">
        <f>IF(OR(ISBLANK(Spreadsheet!AT603), Spreadsheet!AT603="Waive"),IF(ISBLANK(Spreadsheet!AU603),TRUE,FALSE),IF(OR(AND(NOT(ISBLANK(Spreadsheet!AT603)),ISBLANK(Spreadsheet!AU603)),NOT(ISNUMBER(VALUE(Spreadsheet!AU603)))),FALSE,IF(AND(NOT(OR(ISBLANK(Spreadsheet!AT603),Spreadsheet!AT603="Waive")),NOT(OR(ISBLANK(Spreadsheet!AR603),Spreadsheet!AR603="Waive")),MOD(Spreadsheet!AU603,5000)=0, Spreadsheet!AU603&lt;=(Spreadsheet!AS603*0.5)),TRUE,FALSE)))</f>
        <v>1</v>
      </c>
      <c r="BY603" s="5" t="b">
        <f t="array" ref="BY603">IF(ISBLANK(Spreadsheet!AV603),TRUE,ISNUMBER(MATCH(TRUE,EXACT(Spreadsheet!AV603,EnrollWaive),0)))</f>
        <v>1</v>
      </c>
      <c r="BZ603" s="5" t="b">
        <f t="array" ref="BZ603">IF(ISBLANK(Spreadsheet!AW603),TRUE,ISNUMBER(MATCH(TRUE,EXACT(Spreadsheet!AW603,LifeBenefitClasses),0)))</f>
        <v>1</v>
      </c>
      <c r="CA603" s="5" t="b">
        <f t="array" ref="CA603">IF(ISBLANK(Spreadsheet!AX603),TRUE,ISNUMBER(MATCH(TRUE,EXACT(Spreadsheet!AX603,LifeBenefitClasses),0)))</f>
        <v>1</v>
      </c>
      <c r="CB603" s="5" t="b">
        <f t="array" ref="CB603">IF(ISBLANK(Spreadsheet!AY603),TRUE,ISNUMBER(MATCH(TRUE,EXACT(Spreadsheet!AY603,LifeBenefitClasses),0)))</f>
        <v>1</v>
      </c>
      <c r="CC603" s="5" t="b">
        <f t="array" ref="CC603">IF(ISBLANK(Spreadsheet!AZ603),TRUE,ISNUMBER(MATCH(TRUE,EXACT(Spreadsheet!AZ603,LifeBenefitClasses),0)))</f>
        <v>1</v>
      </c>
      <c r="CD603" s="5" t="b">
        <f t="array" ref="CD603">IF(ISBLANK(Spreadsheet!BA603),TRUE,ISNUMBER(MATCH(TRUE,EXACT(Spreadsheet!BA603,LifeBenefitClasses),0)))</f>
        <v>1</v>
      </c>
      <c r="CE603" s="5" t="b">
        <f>IF(OR(ISBLANK(Spreadsheet!BA603), Spreadsheet!BA603="Waive"),IF(ISBLANK(Spreadsheet!BB603),TRUE,FALSE),IF(OR(AND(NOT(ISBLANK(Spreadsheet!BA603)),ISBLANK(Spreadsheet!BB603)),NOT(ISNUMBER(VALUE(Spreadsheet!BB603))),ISBLANK(Spreadsheet!BC603),NOT(ISNUMBER(VALUE(Spreadsheet!BC603)))),FALSE,IF(AND(Spreadsheet!BB603&gt;=50000,Spreadsheet!BB603&lt;=250000,MOD(Spreadsheet!BB603,10000)=0,Spreadsheet!BB603&lt;=(10*Spreadsheet!BC603)),TRUE,FALSE)))</f>
        <v>1</v>
      </c>
      <c r="CF603" s="5" t="b">
        <f>IF(NOT(ISBLANK(Spreadsheet!BC603)),AND(ISNUMBER(VALUE(Spreadsheet!BC603)),Spreadsheet!BC603&gt;0),AND(OR(ISBLANK(Spreadsheet!AO603),Spreadsheet!AO603="Waive",AND(NOT(OR(ISBLANK(Spreadsheet!AO603),Spreadsheet!AO603="Waive")),Spreadsheet!AP603&gt;=6)),OR(ISBLANK(Spreadsheet!AR603),AND(NOT(OR(ISBLANK(Spreadsheet!AR603),Spreadsheet!AR603="Waive")),Spreadsheet!AS603&gt;=6)),OR(ISBLANK(Spreadsheet!AW603)),OR(ISBLANK(Spreadsheet!AX603)),OR(ISBLANK(Spreadsheet!AY603)),OR(ISBLANK(Spreadsheet!AZ603)),OR(ISBLANK(Spreadsheet!BA603),Spreadsheet!BA603="Waive")))</f>
        <v>1</v>
      </c>
      <c r="CG603" s="5" t="b">
        <f t="shared" ca="1" si="43"/>
        <v>1</v>
      </c>
    </row>
    <row r="604" spans="8:85" x14ac:dyDescent="0.3">
      <c r="H604" s="5">
        <f t="shared" ca="1" si="44"/>
        <v>2</v>
      </c>
      <c r="I604" s="5" t="str">
        <f t="shared" ca="1" si="42"/>
        <v/>
      </c>
      <c r="J604" s="5" t="str">
        <f>IF(AND(NOT(ISBLANK(Spreadsheet!C604)),ISBLANK(Spreadsheet!D604)),Spreadsheet!F604&amp;" "&amp;Spreadsheet!H604,"")</f>
        <v/>
      </c>
      <c r="K604" s="5">
        <f>IF(AND(NOT(ISBLANK(Spreadsheet!C604)),ISBLANK(Spreadsheet!D604)),COUNTIFS(Spreadsheet!E605:E$786,"=Child",Spreadsheet!C605:C$786, "="&amp;Spreadsheet!C604) + COUNTIFS(Spreadsheet!E605:E$786,"=Step-child",Spreadsheet!C605:C$786, "="&amp;Spreadsheet!C604),0)</f>
        <v>0</v>
      </c>
      <c r="L604" s="5">
        <f>IF(NOT(ISBLANK(J604)),COUNTIFS(Spreadsheet!E605:E$786,"=Wife",Spreadsheet!C605:C$786, "="&amp;Spreadsheet!C604) + COUNTIFS(Spreadsheet!E605:E$786,"=Husband",Spreadsheet!C605:C$786, "="&amp;Spreadsheet!C604),0)</f>
        <v>0</v>
      </c>
      <c r="M604" s="5">
        <f>IF(NOT(ISBLANK(Spreadsheet!AJ604)),VLOOKUP(Spreadsheet!AJ604,'Drop Downs'!$P$2:$R$16,3,FALSE),0)</f>
        <v>0</v>
      </c>
      <c r="N604" s="5">
        <f>IF(NOT(ISBLANK(Spreadsheet!AJ604)), VLOOKUP(Spreadsheet!AJ604,'Drop Downs'!$P$2:$R$16,2,FALSE),0)</f>
        <v>0</v>
      </c>
      <c r="O604" s="5">
        <f>IF(NOT(ISBLANK(Spreadsheet!AL604)),VLOOKUP(Spreadsheet!AL604,'Drop Downs'!$P$2:$R$16,3,FALSE), 0)</f>
        <v>0</v>
      </c>
      <c r="P604" s="5">
        <f>IF(NOT(ISBLANK(Spreadsheet!AL604)),VLOOKUP(Spreadsheet!AL604,'Drop Downs'!$P$2:$R$16,2,FALSE),0)</f>
        <v>0</v>
      </c>
      <c r="Q604" s="5">
        <f>IF(NOT(ISBLANK(Spreadsheet!AN604)),VLOOKUP(Spreadsheet!AN604,'Drop Downs'!$P$2:$R$16,3,FALSE),0)</f>
        <v>0</v>
      </c>
      <c r="R604" s="5">
        <f>IF(NOT(ISBLANK(Spreadsheet!AN604)),VLOOKUP(Spreadsheet!AN604,'Drop Downs'!$P$2:$R$16,2,FALSE),0)</f>
        <v>0</v>
      </c>
      <c r="S604" s="5" t="str">
        <f>IF(OR(M604&gt;K604,N604&gt;L604,O604&gt;K604, Q604&gt;K604,N604&gt;L604, P604&gt;L604, R604&gt;L604),"Member currently has a coverage election over what he/she needs.  Please add more dependents or adjust the coverage election.","")&amp;(IF(AND(NOT(ISBLANK(Spreadsheet!C604)),NOT(ISBLANK(Spreadsheet!D604)),ISBLANK(Spreadsheet!E604)),"Dependent lacks a relationship to member.Please select one from the drop-down.",""))</f>
        <v/>
      </c>
      <c r="T604" s="5" t="b">
        <f t="shared" si="45"/>
        <v>1</v>
      </c>
      <c r="U604" s="5" t="b">
        <f>OR(ISBLANK(Spreadsheet!C604),IF(NOT(ISBLANK(Spreadsheet!D604)),NOT(ISBLANK(Spreadsheet!E604)),TRUE))</f>
        <v>1</v>
      </c>
      <c r="V604" s="5" t="b">
        <f>OR(ISBLANK(Spreadsheet!C604), NOT(ISBLANK(Spreadsheet!I604)))</f>
        <v>1</v>
      </c>
      <c r="W604" s="5" t="b">
        <f>OR(ISBLANK(Spreadsheet!D604),NOT(ISBLANK(Spreadsheet!C604)))</f>
        <v>1</v>
      </c>
      <c r="X604" s="155" t="str">
        <f>REPT("0",MIN(FIND({1,2,3,4,5,6,7,8,9},Spreadsheet!C604&amp;"123456789"))-1)&amp;IF(ISBLANK(Spreadsheet!C604),"",SUMPRODUCT(MID(0&amp;Spreadsheet!C604,LARGE(INDEX(ISNUMBER(--MID(Spreadsheet!C604,ROW($1:$225),1))*
 ROW($1:$225),0),ROW($1:$225))+1,1)*10^ROW($1:$225)/10))</f>
        <v/>
      </c>
      <c r="Y604" s="5" t="b">
        <f>IF(NOT(ISBLANK(Spreadsheet!C604)),IF(AND(ISNUMBER(VALUE(Spreadsheet!C604)), LEN(Spreadsheet!C604)=9),TRUE,FALSE),TRUE)</f>
        <v>1</v>
      </c>
      <c r="Z604" s="155" t="str">
        <f>REPT("0",MIN(FIND({1,2,3,4,5,6,7,8,9},Spreadsheet!D604&amp;"123456789"))-1)&amp;IF(ISBLANK(Spreadsheet!D604),"",SUMPRODUCT(MID(0&amp;Spreadsheet!D604,LARGE(INDEX(ISNUMBER(--MID(Spreadsheet!D604,ROW($1:$225),1))*
 ROW($1:$225),0),ROW($1:$225))+1,1)*10^ROW($1:$225)/10))</f>
        <v/>
      </c>
      <c r="AA604" s="5" t="b">
        <f>IF(AND(NOT(ISBLANK(Spreadsheet!D604)),NOT(ISBLANK(Spreadsheet!C604))),IF(AND(ISNUMBER(VALUE(Spreadsheet!D604)), LEN(Spreadsheet!D604)=9),TRUE,FALSE),IF(AND(NOT(ISBLANK(Spreadsheet!D604)),ISBLANK(Spreadsheet!C604)),FALSE,TRUE))</f>
        <v>1</v>
      </c>
      <c r="AB604" s="5" t="b">
        <f>OR(ISBLANK(Spreadsheet!Y604),IF(NOT(ISBLANK(Spreadsheet!Y604)),LEN(Spreadsheet!Y604)=10,ISNUMBER(VALUE(Spreadsheet!Y604))))</f>
        <v>1</v>
      </c>
      <c r="AC604" s="5" t="b">
        <f>OR(ISBLANK(Spreadsheet!AI604), AND(NOT(ISBLANK(Spreadsheet!AJ604)), NOT(ISNUMBER(SEARCH("Waive",Spreadsheet!AJ604)))))</f>
        <v>1</v>
      </c>
      <c r="AD604" s="5" t="b">
        <f>OR(ISBLANK(Spreadsheet!AK604), AND(NOT(ISBLANK(Spreadsheet!AL604)), NOT(ISNUMBER(SEARCH("Waive",Spreadsheet!AL604)))))</f>
        <v>1</v>
      </c>
      <c r="AE604" s="5" t="b">
        <f>OR(ISBLANK(Spreadsheet!AM604), AND(NOT(ISBLANK(Spreadsheet!AN604)), NOT(ISNUMBER(SEARCH("Waive", Spreadsheet!AN604)))))</f>
        <v>1</v>
      </c>
      <c r="AF604" s="5" t="b">
        <f>OR(ISBLANK(Spreadsheet!C604), NOT(ISBLANK(Spreadsheet!D604)),NOT(ISBLANK(Spreadsheet!L604)))</f>
        <v>1</v>
      </c>
      <c r="AG604" s="5" t="b">
        <f>IF(AND(NOT(ISBLANK(Spreadsheet!C604)), NOT(ISBLANK(Spreadsheet!D604)),Spreadsheet!C604&lt;&gt;Spreadsheet!D604),IF(ISERROR(VLOOKUP(Spreadsheet!C604, Spreadsheet!$C$6:'Spreadsheet'!$C603,1,FALSE)), FALSE, TRUE),TRUE)</f>
        <v>1</v>
      </c>
      <c r="AH604" s="5" t="b">
        <f>Spreadsheet!$B$2=Spreadsheet!AD604</f>
        <v>1</v>
      </c>
      <c r="AI604" s="5" t="b">
        <f>IF(ISBLANK(Spreadsheet!G604),TRUE,IF(OR(LEN(Spreadsheet!G604)&gt;1,ISNUMBER(VALUE(Spreadsheet!G604))),FALSE,TRUE))</f>
        <v>1</v>
      </c>
      <c r="AJ604" s="5" t="b">
        <f>OR(ISBLANK(Spreadsheet!C604), NOT(ISBLANK(Spreadsheet!B604)), NOT(ISBLANK(Spreadsheet!D604)))</f>
        <v>1</v>
      </c>
      <c r="AK604" s="5" t="b">
        <f t="array" ref="AK604">IF(OR(AND(ISBLANK(Spreadsheet!E604),ISBLANK(Spreadsheet!D604),NOT(ISBLANK(Spreadsheet!C604))),AND(ISBLANK(Spreadsheet!E604),ISBLANK(Spreadsheet!D604),ISBLANK(Spreadsheet!C604))),TRUE,ISNUMBER(MATCH(TRUE,EXACT(Spreadsheet!E604,Relationships),0)))</f>
        <v>1</v>
      </c>
      <c r="AL604" s="5" t="b">
        <f>IF(NOT(ISBLANK(Spreadsheet!C604)),IF(OR(ISBLANK(Spreadsheet!F604),LEN(Spreadsheet!F604)&gt;40),FALSE,TRUE),TRUE)</f>
        <v>1</v>
      </c>
      <c r="AM604" s="5" t="b">
        <f>IF(NOT(ISBLANK(Spreadsheet!C604)),IF(OR(ISBLANK(Spreadsheet!H604),LEN(Spreadsheet!H604)&gt;40),FALSE,TRUE),TRUE)</f>
        <v>1</v>
      </c>
      <c r="AN604" s="5" t="b">
        <f t="array" ref="AN604">IF(ISBLANK(Spreadsheet!I604),TRUE,ISNUMBER(MATCH(TRUE,EXACT(Spreadsheet!I604,GenderValues),0)))</f>
        <v>1</v>
      </c>
      <c r="AO604" s="5" t="b">
        <f ca="1">IF(ISERROR(DATEVALUE(TEXT(Spreadsheet!J604,"mm/dd/yyyy")) &gt; TODAY()),IF(AND(ISBLANK(Spreadsheet!J604),ISBLANK(Spreadsheet!C604)),TRUE,FALSE),IF(DATEVALUE(TEXT(Spreadsheet!J604,"mm/dd/yyyy")) &gt; TODAY(),FALSE,TRUE))</f>
        <v>1</v>
      </c>
      <c r="AP604" s="5" t="b">
        <f>OR(ISBLANK(Spreadsheet!K604),LEN(Spreadsheet!K604)&lt;=100)</f>
        <v>1</v>
      </c>
      <c r="AQ604" s="5" t="b">
        <f t="array" ref="AQ604">IF(OR(AND(ISBLANK(Spreadsheet!L604),ISBLANK(Spreadsheet!C604)),AND(NOT(ISBLANK(Spreadsheet!C604)),NOT(ISBLANK(Spreadsheet!D604)))),TRUE,ISNUMBER(MATCH(TRUE,EXACT(Spreadsheet!L604,MaritalStatus),0)))</f>
        <v>1</v>
      </c>
      <c r="AR604" s="5" t="b">
        <f ca="1">IF(ISERROR(DATEVALUE(TEXT(Spreadsheet!M604,"mm/dd/yyyy")) &gt; TODAY()),IF(ISBLANK(Spreadsheet!M604),TRUE,FALSE),IF(DATEVALUE(TEXT(Spreadsheet!M604,"mm/dd/yyyy")) &gt; TODAY(),FALSE,TRUE))</f>
        <v>1</v>
      </c>
      <c r="AS604" s="5" t="b">
        <f>OR(ISBLANK(Spreadsheet!N604),LEN(Spreadsheet!N604)&lt;=100)</f>
        <v>1</v>
      </c>
      <c r="AT604" s="5" t="b">
        <f>OR(ISBLANK(Spreadsheet!O604),UPPER(Spreadsheet!O604)="YES")</f>
        <v>1</v>
      </c>
      <c r="AU604" s="5" t="b">
        <f>OR(ISBLANK(Spreadsheet!P604),UPPER(Spreadsheet!P604)="YES")</f>
        <v>1</v>
      </c>
      <c r="AV604" s="5" t="b">
        <f t="array" ref="AV604">IF(ISBLANK(Spreadsheet!Q604),TRUE,ISNUMBER(MATCH(TRUE,EXACT(Spreadsheet!Q604,OnGroupsPriorIns),0)))</f>
        <v>1</v>
      </c>
      <c r="AW604" s="5" t="b">
        <f>OR(ISBLANK(Spreadsheet!R604),UPPER(Spreadsheet!R604)="YES")</f>
        <v>1</v>
      </c>
      <c r="AX604" s="5" t="b">
        <f>OR(ISBLANK(Spreadsheet!S604),UPPER(Spreadsheet!S604)="YES")</f>
        <v>1</v>
      </c>
      <c r="AY604" s="5" t="b">
        <f>OR(AND(ISBLANK(Spreadsheet!C604),LEN(Spreadsheet!T604)=0),AND(NOT(ISBLANK(Spreadsheet!C604)),LEN(Spreadsheet!T604)&gt;0,LEN(Spreadsheet!T604)&lt;=50))</f>
        <v>1</v>
      </c>
      <c r="AZ604" s="5" t="b">
        <f>OR(LEN(Spreadsheet!U604)=0,AND(LEN(Spreadsheet!U604)&gt;0,LEN(Spreadsheet!U604)&lt;=50))</f>
        <v>1</v>
      </c>
      <c r="BA604" s="5" t="b">
        <f>OR(AND(ISBLANK(Spreadsheet!C604),LEN(Spreadsheet!V604)=0),AND(NOT(ISBLANK(Spreadsheet!C604)),LEN(Spreadsheet!V604)&gt;0,LEN(Spreadsheet!V604)&lt;=50))</f>
        <v>1</v>
      </c>
      <c r="BB604" s="5" t="b">
        <f t="array" ref="BB604">IF(AND(ISBLANK(Spreadsheet!C604),LEN(Spreadsheet!W604)=0),TRUE,ISNUMBER(MATCH(TRUE,EXACT(Spreadsheet!W604,States),0)))</f>
        <v>1</v>
      </c>
      <c r="BC604" s="5" t="b">
        <f>OR(AND(ISBLANK(Spreadsheet!C604),LEN(Spreadsheet!X604)=0),AND(NOT(ISBLANK(Spreadsheet!C604)),LEN(Spreadsheet!X604)&gt;0,LEN(Spreadsheet!X604)=5,ISNUMBER(VALUE(Spreadsheet!X604))))</f>
        <v>1</v>
      </c>
      <c r="BD604" s="5" t="b">
        <f>OR(ISBLANK(Spreadsheet!Z604),LEN(Spreadsheet!Z604)&lt;=50)</f>
        <v>1</v>
      </c>
      <c r="BE604" s="5" t="b">
        <f>ISBLANK(Spreadsheet!AA604)</f>
        <v>1</v>
      </c>
      <c r="BF604" s="5" t="b">
        <f>ISBLANK(Spreadsheet!AB604)</f>
        <v>1</v>
      </c>
      <c r="BG604" s="5" t="b">
        <f>IF(ISERROR(DATEVALUE(TEXT(Spreadsheet!AC604,"mm/dd/yyyy")) &gt; DATEVALUE(TEXT(Spreadsheet!J604,"mm/dd/yyyy"))),IF(OR(AND(ISBLANK(Spreadsheet!AC604),ISBLANK(Spreadsheet!C604)),AND(NOT(ISBLANK(Spreadsheet!C604)),ISBLANK(Spreadsheet!AC604),NOT(ISBLANK(Spreadsheet!D604)))),TRUE,FALSE),IF(DATEVALUE(TEXT(Spreadsheet!AC604,"mm/dd/yyyy")) &gt; DATEVALUE(TEXT(Spreadsheet!J604,"mm/dd/yyyy")),TRUE,FALSE))</f>
        <v>1</v>
      </c>
      <c r="BH604" s="5" t="b">
        <f>OR(AND(ISBLANK(Spreadsheet!C604),ISBLANK(Spreadsheet!AE604)),AND(NOT(ISBLANK(Spreadsheet!C604)),NOT(ISBLANK(Spreadsheet!D604)),ISBLANK(Spreadsheet!AE604)),AND(NOT(ISBLANK(Spreadsheet!C604)),ISBLANK(Spreadsheet!D604),NOT(ISBLANK(Spreadsheet!AE604)),LEN(Spreadsheet!AE604)&lt;=100))</f>
        <v>1</v>
      </c>
      <c r="BI604" s="5" t="b">
        <f t="array" ref="BI604">IF(ISBLANK(Spreadsheet!AF604),TRUE,ISNUMBER(MATCH(TRUE,EXACT(Spreadsheet!AF604,CobraShortReasons),0)))</f>
        <v>1</v>
      </c>
      <c r="BJ604" s="5" t="b">
        <f ca="1">IF(ISERROR(DATEVALUE(TEXT(Spreadsheet!AG604,"mm/dd/yyyy")) &gt; TODAY()),IF(ISBLANK(Spreadsheet!AG604),TRUE,FALSE),IF(DATEVALUE(TEXT(Spreadsheet!AG604,"mm/dd/yyyy")) &gt; TODAY(),FALSE,TRUE))</f>
        <v>1</v>
      </c>
      <c r="BK604" s="5" t="b">
        <f>OR(ISBLANK(Spreadsheet!AH604),LEN(Spreadsheet!AH604)&lt;=25)</f>
        <v>1</v>
      </c>
      <c r="BL604" s="5" t="b">
        <f t="array" aca="1" ref="BL604" ca="1">IF(ISBLANK(Spreadsheet!AI604),TRUE,ISNUMBER(MATCH(TRUE,EXACT(Spreadsheet!AI604,INDIRECT(Spreadsheet!$D$2)),0)))</f>
        <v>1</v>
      </c>
      <c r="BM604" s="5" t="b">
        <f t="array" aca="1" ref="BM604" ca="1">IF(ISBLANK(Spreadsheet!AJ604),TRUE,ISNUMBER(MATCH(TRUE,EXACT(Spreadsheet!AJ604,INDIRECT(Spreadsheet!BJ604)),0)))</f>
        <v>1</v>
      </c>
      <c r="BN604" s="5" t="b">
        <f t="array" ref="BN604">IF(ISBLANK(Spreadsheet!AK604),TRUE,ISNUMBER(MATCH(TRUE,EXACT(Spreadsheet!AK604,DentalPlans),0)))</f>
        <v>1</v>
      </c>
      <c r="BO604" s="5" t="b">
        <f t="array" aca="1" ref="BO604" ca="1">IF(ISBLANK(Spreadsheet!AL604),TRUE,ISNUMBER(MATCH(TRUE,EXACT(Spreadsheet!AL604,INDIRECT(Spreadsheet!BK604)),0)))</f>
        <v>1</v>
      </c>
      <c r="BP604" s="5" t="b">
        <f t="array" ref="BP604">IF(ISBLANK(Spreadsheet!AM604),TRUE,ISNUMBER(MATCH(TRUE,EXACT(Spreadsheet!AM604,VisionPlans),0)))</f>
        <v>1</v>
      </c>
      <c r="BQ604" s="5" t="b">
        <f t="array" aca="1" ref="BQ604" ca="1">IF(ISBLANK(Spreadsheet!AN604),TRUE,ISNUMBER(MATCH(TRUE,EXACT(Spreadsheet!AN604,INDIRECT(Spreadsheet!BL604)),0)))</f>
        <v>1</v>
      </c>
      <c r="BR604" s="5" t="b">
        <f t="array" ref="BR604">IF(ISBLANK(Spreadsheet!AO604),TRUE,ISNUMBER(MATCH(TRUE,EXACT(Spreadsheet!AO604,LifeBenefitClasses),0)))</f>
        <v>1</v>
      </c>
      <c r="BS604" s="5" t="b">
        <f>IF(OR(ISBLANK(Spreadsheet!AO604), Spreadsheet!AO604="Waive"),IF(ISBLANK(Spreadsheet!AP604),TRUE,FALSE),IF(OR(AND(NOT(ISBLANK(Spreadsheet!AO604)),ISBLANK(Spreadsheet!AP604)),NOT(ISNUMBER(VALUE(Spreadsheet!AP604)))),FALSE,IF(OR(AND(Spreadsheet!AP604&lt;6,MOD(Spreadsheet!AP604*10,5)=0), MOD(Spreadsheet!AP604,5000)=0),TRUE,FALSE)))</f>
        <v>1</v>
      </c>
      <c r="BT604" s="5" t="b">
        <f t="array" ref="BT604">IF(ISBLANK(Spreadsheet!AQ604),TRUE,ISNUMBER(MATCH(TRUE,EXACT(Spreadsheet!AQ604,EnrollWaive),0)))</f>
        <v>1</v>
      </c>
      <c r="BU604" s="5" t="b">
        <f t="array" ref="BU604">IF(ISBLANK(Spreadsheet!AR604),TRUE,ISNUMBER(MATCH(TRUE,EXACT(Spreadsheet!AR604,LifeBenefitClasses),0)))</f>
        <v>1</v>
      </c>
      <c r="BV604" s="5" t="b">
        <f>IF(OR(ISBLANK(Spreadsheet!AR604), Spreadsheet!AR604="Waive"),IF(ISBLANK(Spreadsheet!AS604),TRUE,FALSE),IF(OR(AND(NOT(ISBLANK(Spreadsheet!AR604)),ISBLANK(Spreadsheet!AS604)),NOT(ISNUMBER(VALUE(Spreadsheet!AS604)))),FALSE,IF(OR(AND(Spreadsheet!AS604&lt;6,MOD(Spreadsheet!AS604*10,5)=0), MOD(Spreadsheet!AS604,10000)=0),TRUE,FALSE)))</f>
        <v>1</v>
      </c>
      <c r="BW604" s="5" t="b">
        <f t="array" ref="BW604">IF(ISBLANK(Spreadsheet!AT604),TRUE,ISNUMBER(MATCH(TRUE,EXACT(Spreadsheet!AT604,LifeBenefitClasses),0)))</f>
        <v>1</v>
      </c>
      <c r="BX604" s="5" t="b">
        <f>IF(OR(ISBLANK(Spreadsheet!AT604), Spreadsheet!AT604="Waive"),IF(ISBLANK(Spreadsheet!AU604),TRUE,FALSE),IF(OR(AND(NOT(ISBLANK(Spreadsheet!AT604)),ISBLANK(Spreadsheet!AU604)),NOT(ISNUMBER(VALUE(Spreadsheet!AU604)))),FALSE,IF(AND(NOT(OR(ISBLANK(Spreadsheet!AT604),Spreadsheet!AT604="Waive")),NOT(OR(ISBLANK(Spreadsheet!AR604),Spreadsheet!AR604="Waive")),MOD(Spreadsheet!AU604,5000)=0, Spreadsheet!AU604&lt;=(Spreadsheet!AS604*0.5)),TRUE,FALSE)))</f>
        <v>1</v>
      </c>
      <c r="BY604" s="5" t="b">
        <f t="array" ref="BY604">IF(ISBLANK(Spreadsheet!AV604),TRUE,ISNUMBER(MATCH(TRUE,EXACT(Spreadsheet!AV604,EnrollWaive),0)))</f>
        <v>1</v>
      </c>
      <c r="BZ604" s="5" t="b">
        <f t="array" ref="BZ604">IF(ISBLANK(Spreadsheet!AW604),TRUE,ISNUMBER(MATCH(TRUE,EXACT(Spreadsheet!AW604,LifeBenefitClasses),0)))</f>
        <v>1</v>
      </c>
      <c r="CA604" s="5" t="b">
        <f t="array" ref="CA604">IF(ISBLANK(Spreadsheet!AX604),TRUE,ISNUMBER(MATCH(TRUE,EXACT(Spreadsheet!AX604,LifeBenefitClasses),0)))</f>
        <v>1</v>
      </c>
      <c r="CB604" s="5" t="b">
        <f t="array" ref="CB604">IF(ISBLANK(Spreadsheet!AY604),TRUE,ISNUMBER(MATCH(TRUE,EXACT(Spreadsheet!AY604,LifeBenefitClasses),0)))</f>
        <v>1</v>
      </c>
      <c r="CC604" s="5" t="b">
        <f t="array" ref="CC604">IF(ISBLANK(Spreadsheet!AZ604),TRUE,ISNUMBER(MATCH(TRUE,EXACT(Spreadsheet!AZ604,LifeBenefitClasses),0)))</f>
        <v>1</v>
      </c>
      <c r="CD604" s="5" t="b">
        <f t="array" ref="CD604">IF(ISBLANK(Spreadsheet!BA604),TRUE,ISNUMBER(MATCH(TRUE,EXACT(Spreadsheet!BA604,LifeBenefitClasses),0)))</f>
        <v>1</v>
      </c>
      <c r="CE604" s="5" t="b">
        <f>IF(OR(ISBLANK(Spreadsheet!BA604), Spreadsheet!BA604="Waive"),IF(ISBLANK(Spreadsheet!BB604),TRUE,FALSE),IF(OR(AND(NOT(ISBLANK(Spreadsheet!BA604)),ISBLANK(Spreadsheet!BB604)),NOT(ISNUMBER(VALUE(Spreadsheet!BB604))),ISBLANK(Spreadsheet!BC604),NOT(ISNUMBER(VALUE(Spreadsheet!BC604)))),FALSE,IF(AND(Spreadsheet!BB604&gt;=50000,Spreadsheet!BB604&lt;=250000,MOD(Spreadsheet!BB604,10000)=0,Spreadsheet!BB604&lt;=(10*Spreadsheet!BC604)),TRUE,FALSE)))</f>
        <v>1</v>
      </c>
      <c r="CF604" s="5" t="b">
        <f>IF(NOT(ISBLANK(Spreadsheet!BC604)),AND(ISNUMBER(VALUE(Spreadsheet!BC604)),Spreadsheet!BC604&gt;0),AND(OR(ISBLANK(Spreadsheet!AO604),Spreadsheet!AO604="Waive",AND(NOT(OR(ISBLANK(Spreadsheet!AO604),Spreadsheet!AO604="Waive")),Spreadsheet!AP604&gt;=6)),OR(ISBLANK(Spreadsheet!AR604),AND(NOT(OR(ISBLANK(Spreadsheet!AR604),Spreadsheet!AR604="Waive")),Spreadsheet!AS604&gt;=6)),OR(ISBLANK(Spreadsheet!AW604)),OR(ISBLANK(Spreadsheet!AX604)),OR(ISBLANK(Spreadsheet!AY604)),OR(ISBLANK(Spreadsheet!AZ604)),OR(ISBLANK(Spreadsheet!BA604),Spreadsheet!BA604="Waive")))</f>
        <v>1</v>
      </c>
      <c r="CG604" s="5" t="b">
        <f t="shared" ca="1" si="43"/>
        <v>1</v>
      </c>
    </row>
    <row r="605" spans="8:85" x14ac:dyDescent="0.3">
      <c r="H605" s="5">
        <f t="shared" ca="1" si="44"/>
        <v>2</v>
      </c>
      <c r="I605" s="5" t="str">
        <f t="shared" ca="1" si="42"/>
        <v/>
      </c>
      <c r="J605" s="5" t="str">
        <f>IF(AND(NOT(ISBLANK(Spreadsheet!C605)),ISBLANK(Spreadsheet!D605)),Spreadsheet!F605&amp;" "&amp;Spreadsheet!H605,"")</f>
        <v/>
      </c>
      <c r="K605" s="5">
        <f>IF(AND(NOT(ISBLANK(Spreadsheet!C605)),ISBLANK(Spreadsheet!D605)),COUNTIFS(Spreadsheet!E606:E$786,"=Child",Spreadsheet!C606:C$786, "="&amp;Spreadsheet!C605) + COUNTIFS(Spreadsheet!E606:E$786,"=Step-child",Spreadsheet!C606:C$786, "="&amp;Spreadsheet!C605),0)</f>
        <v>0</v>
      </c>
      <c r="L605" s="5">
        <f>IF(NOT(ISBLANK(J605)),COUNTIFS(Spreadsheet!E606:E$786,"=Wife",Spreadsheet!C606:C$786, "="&amp;Spreadsheet!C605) + COUNTIFS(Spreadsheet!E606:E$786,"=Husband",Spreadsheet!C606:C$786, "="&amp;Spreadsheet!C605),0)</f>
        <v>0</v>
      </c>
      <c r="M605" s="5">
        <f>IF(NOT(ISBLANK(Spreadsheet!AJ605)),VLOOKUP(Spreadsheet!AJ605,'Drop Downs'!$P$2:$R$16,3,FALSE),0)</f>
        <v>0</v>
      </c>
      <c r="N605" s="5">
        <f>IF(NOT(ISBLANK(Spreadsheet!AJ605)), VLOOKUP(Spreadsheet!AJ605,'Drop Downs'!$P$2:$R$16,2,FALSE),0)</f>
        <v>0</v>
      </c>
      <c r="O605" s="5">
        <f>IF(NOT(ISBLANK(Spreadsheet!AL605)),VLOOKUP(Spreadsheet!AL605,'Drop Downs'!$P$2:$R$16,3,FALSE), 0)</f>
        <v>0</v>
      </c>
      <c r="P605" s="5">
        <f>IF(NOT(ISBLANK(Spreadsheet!AL605)),VLOOKUP(Spreadsheet!AL605,'Drop Downs'!$P$2:$R$16,2,FALSE),0)</f>
        <v>0</v>
      </c>
      <c r="Q605" s="5">
        <f>IF(NOT(ISBLANK(Spreadsheet!AN605)),VLOOKUP(Spreadsheet!AN605,'Drop Downs'!$P$2:$R$16,3,FALSE),0)</f>
        <v>0</v>
      </c>
      <c r="R605" s="5">
        <f>IF(NOT(ISBLANK(Spreadsheet!AN605)),VLOOKUP(Spreadsheet!AN605,'Drop Downs'!$P$2:$R$16,2,FALSE),0)</f>
        <v>0</v>
      </c>
      <c r="S605" s="5" t="str">
        <f>IF(OR(M605&gt;K605,N605&gt;L605,O605&gt;K605, Q605&gt;K605,N605&gt;L605, P605&gt;L605, R605&gt;L605),"Member currently has a coverage election over what he/she needs.  Please add more dependents or adjust the coverage election.","")&amp;(IF(AND(NOT(ISBLANK(Spreadsheet!C605)),NOT(ISBLANK(Spreadsheet!D605)),ISBLANK(Spreadsheet!E605)),"Dependent lacks a relationship to member.Please select one from the drop-down.",""))</f>
        <v/>
      </c>
      <c r="T605" s="5" t="b">
        <f t="shared" si="45"/>
        <v>1</v>
      </c>
      <c r="U605" s="5" t="b">
        <f>OR(ISBLANK(Spreadsheet!C605),IF(NOT(ISBLANK(Spreadsheet!D605)),NOT(ISBLANK(Spreadsheet!E605)),TRUE))</f>
        <v>1</v>
      </c>
      <c r="V605" s="5" t="b">
        <f>OR(ISBLANK(Spreadsheet!C605), NOT(ISBLANK(Spreadsheet!I605)))</f>
        <v>1</v>
      </c>
      <c r="W605" s="5" t="b">
        <f>OR(ISBLANK(Spreadsheet!D605),NOT(ISBLANK(Spreadsheet!C605)))</f>
        <v>1</v>
      </c>
      <c r="X605" s="155" t="str">
        <f>REPT("0",MIN(FIND({1,2,3,4,5,6,7,8,9},Spreadsheet!C605&amp;"123456789"))-1)&amp;IF(ISBLANK(Spreadsheet!C605),"",SUMPRODUCT(MID(0&amp;Spreadsheet!C605,LARGE(INDEX(ISNUMBER(--MID(Spreadsheet!C605,ROW($1:$225),1))*
 ROW($1:$225),0),ROW($1:$225))+1,1)*10^ROW($1:$225)/10))</f>
        <v/>
      </c>
      <c r="Y605" s="5" t="b">
        <f>IF(NOT(ISBLANK(Spreadsheet!C605)),IF(AND(ISNUMBER(VALUE(Spreadsheet!C605)), LEN(Spreadsheet!C605)=9),TRUE,FALSE),TRUE)</f>
        <v>1</v>
      </c>
      <c r="Z605" s="155" t="str">
        <f>REPT("0",MIN(FIND({1,2,3,4,5,6,7,8,9},Spreadsheet!D605&amp;"123456789"))-1)&amp;IF(ISBLANK(Spreadsheet!D605),"",SUMPRODUCT(MID(0&amp;Spreadsheet!D605,LARGE(INDEX(ISNUMBER(--MID(Spreadsheet!D605,ROW($1:$225),1))*
 ROW($1:$225),0),ROW($1:$225))+1,1)*10^ROW($1:$225)/10))</f>
        <v/>
      </c>
      <c r="AA605" s="5" t="b">
        <f>IF(AND(NOT(ISBLANK(Spreadsheet!D605)),NOT(ISBLANK(Spreadsheet!C605))),IF(AND(ISNUMBER(VALUE(Spreadsheet!D605)), LEN(Spreadsheet!D605)=9),TRUE,FALSE),IF(AND(NOT(ISBLANK(Spreadsheet!D605)),ISBLANK(Spreadsheet!C605)),FALSE,TRUE))</f>
        <v>1</v>
      </c>
      <c r="AB605" s="5" t="b">
        <f>OR(ISBLANK(Spreadsheet!Y605),IF(NOT(ISBLANK(Spreadsheet!Y605)),LEN(Spreadsheet!Y605)=10,ISNUMBER(VALUE(Spreadsheet!Y605))))</f>
        <v>1</v>
      </c>
      <c r="AC605" s="5" t="b">
        <f>OR(ISBLANK(Spreadsheet!AI605), AND(NOT(ISBLANK(Spreadsheet!AJ605)), NOT(ISNUMBER(SEARCH("Waive",Spreadsheet!AJ605)))))</f>
        <v>1</v>
      </c>
      <c r="AD605" s="5" t="b">
        <f>OR(ISBLANK(Spreadsheet!AK605), AND(NOT(ISBLANK(Spreadsheet!AL605)), NOT(ISNUMBER(SEARCH("Waive",Spreadsheet!AL605)))))</f>
        <v>1</v>
      </c>
      <c r="AE605" s="5" t="b">
        <f>OR(ISBLANK(Spreadsheet!AM605), AND(NOT(ISBLANK(Spreadsheet!AN605)), NOT(ISNUMBER(SEARCH("Waive", Spreadsheet!AN605)))))</f>
        <v>1</v>
      </c>
      <c r="AF605" s="5" t="b">
        <f>OR(ISBLANK(Spreadsheet!C605), NOT(ISBLANK(Spreadsheet!D605)),NOT(ISBLANK(Spreadsheet!L605)))</f>
        <v>1</v>
      </c>
      <c r="AG605" s="5" t="b">
        <f>IF(AND(NOT(ISBLANK(Spreadsheet!C605)), NOT(ISBLANK(Spreadsheet!D605)),Spreadsheet!C605&lt;&gt;Spreadsheet!D605),IF(ISERROR(VLOOKUP(Spreadsheet!C605, Spreadsheet!$C$6:'Spreadsheet'!$C604,1,FALSE)), FALSE, TRUE),TRUE)</f>
        <v>1</v>
      </c>
      <c r="AH605" s="5" t="b">
        <f>Spreadsheet!$B$2=Spreadsheet!AD605</f>
        <v>1</v>
      </c>
      <c r="AI605" s="5" t="b">
        <f>IF(ISBLANK(Spreadsheet!G605),TRUE,IF(OR(LEN(Spreadsheet!G605)&gt;1,ISNUMBER(VALUE(Spreadsheet!G605))),FALSE,TRUE))</f>
        <v>1</v>
      </c>
      <c r="AJ605" s="5" t="b">
        <f>OR(ISBLANK(Spreadsheet!C605), NOT(ISBLANK(Spreadsheet!B605)), NOT(ISBLANK(Spreadsheet!D605)))</f>
        <v>1</v>
      </c>
      <c r="AK605" s="5" t="b">
        <f t="array" ref="AK605">IF(OR(AND(ISBLANK(Spreadsheet!E605),ISBLANK(Spreadsheet!D605),NOT(ISBLANK(Spreadsheet!C605))),AND(ISBLANK(Spreadsheet!E605),ISBLANK(Spreadsheet!D605),ISBLANK(Spreadsheet!C605))),TRUE,ISNUMBER(MATCH(TRUE,EXACT(Spreadsheet!E605,Relationships),0)))</f>
        <v>1</v>
      </c>
      <c r="AL605" s="5" t="b">
        <f>IF(NOT(ISBLANK(Spreadsheet!C605)),IF(OR(ISBLANK(Spreadsheet!F605),LEN(Spreadsheet!F605)&gt;40),FALSE,TRUE),TRUE)</f>
        <v>1</v>
      </c>
      <c r="AM605" s="5" t="b">
        <f>IF(NOT(ISBLANK(Spreadsheet!C605)),IF(OR(ISBLANK(Spreadsheet!H605),LEN(Spreadsheet!H605)&gt;40),FALSE,TRUE),TRUE)</f>
        <v>1</v>
      </c>
      <c r="AN605" s="5" t="b">
        <f t="array" ref="AN605">IF(ISBLANK(Spreadsheet!I605),TRUE,ISNUMBER(MATCH(TRUE,EXACT(Spreadsheet!I605,GenderValues),0)))</f>
        <v>1</v>
      </c>
      <c r="AO605" s="5" t="b">
        <f ca="1">IF(ISERROR(DATEVALUE(TEXT(Spreadsheet!J605,"mm/dd/yyyy")) &gt; TODAY()),IF(AND(ISBLANK(Spreadsheet!J605),ISBLANK(Spreadsheet!C605)),TRUE,FALSE),IF(DATEVALUE(TEXT(Spreadsheet!J605,"mm/dd/yyyy")) &gt; TODAY(),FALSE,TRUE))</f>
        <v>1</v>
      </c>
      <c r="AP605" s="5" t="b">
        <f>OR(ISBLANK(Spreadsheet!K605),LEN(Spreadsheet!K605)&lt;=100)</f>
        <v>1</v>
      </c>
      <c r="AQ605" s="5" t="b">
        <f t="array" ref="AQ605">IF(OR(AND(ISBLANK(Spreadsheet!L605),ISBLANK(Spreadsheet!C605)),AND(NOT(ISBLANK(Spreadsheet!C605)),NOT(ISBLANK(Spreadsheet!D605)))),TRUE,ISNUMBER(MATCH(TRUE,EXACT(Spreadsheet!L605,MaritalStatus),0)))</f>
        <v>1</v>
      </c>
      <c r="AR605" s="5" t="b">
        <f ca="1">IF(ISERROR(DATEVALUE(TEXT(Spreadsheet!M605,"mm/dd/yyyy")) &gt; TODAY()),IF(ISBLANK(Spreadsheet!M605),TRUE,FALSE),IF(DATEVALUE(TEXT(Spreadsheet!M605,"mm/dd/yyyy")) &gt; TODAY(),FALSE,TRUE))</f>
        <v>1</v>
      </c>
      <c r="AS605" s="5" t="b">
        <f>OR(ISBLANK(Spreadsheet!N605),LEN(Spreadsheet!N605)&lt;=100)</f>
        <v>1</v>
      </c>
      <c r="AT605" s="5" t="b">
        <f>OR(ISBLANK(Spreadsheet!O605),UPPER(Spreadsheet!O605)="YES")</f>
        <v>1</v>
      </c>
      <c r="AU605" s="5" t="b">
        <f>OR(ISBLANK(Spreadsheet!P605),UPPER(Spreadsheet!P605)="YES")</f>
        <v>1</v>
      </c>
      <c r="AV605" s="5" t="b">
        <f t="array" ref="AV605">IF(ISBLANK(Spreadsheet!Q605),TRUE,ISNUMBER(MATCH(TRUE,EXACT(Spreadsheet!Q605,OnGroupsPriorIns),0)))</f>
        <v>1</v>
      </c>
      <c r="AW605" s="5" t="b">
        <f>OR(ISBLANK(Spreadsheet!R605),UPPER(Spreadsheet!R605)="YES")</f>
        <v>1</v>
      </c>
      <c r="AX605" s="5" t="b">
        <f>OR(ISBLANK(Spreadsheet!S605),UPPER(Spreadsheet!S605)="YES")</f>
        <v>1</v>
      </c>
      <c r="AY605" s="5" t="b">
        <f>OR(AND(ISBLANK(Spreadsheet!C605),LEN(Spreadsheet!T605)=0),AND(NOT(ISBLANK(Spreadsheet!C605)),LEN(Spreadsheet!T605)&gt;0,LEN(Spreadsheet!T605)&lt;=50))</f>
        <v>1</v>
      </c>
      <c r="AZ605" s="5" t="b">
        <f>OR(LEN(Spreadsheet!U605)=0,AND(LEN(Spreadsheet!U605)&gt;0,LEN(Spreadsheet!U605)&lt;=50))</f>
        <v>1</v>
      </c>
      <c r="BA605" s="5" t="b">
        <f>OR(AND(ISBLANK(Spreadsheet!C605),LEN(Spreadsheet!V605)=0),AND(NOT(ISBLANK(Spreadsheet!C605)),LEN(Spreadsheet!V605)&gt;0,LEN(Spreadsheet!V605)&lt;=50))</f>
        <v>1</v>
      </c>
      <c r="BB605" s="5" t="b">
        <f t="array" ref="BB605">IF(AND(ISBLANK(Spreadsheet!C605),LEN(Spreadsheet!W605)=0),TRUE,ISNUMBER(MATCH(TRUE,EXACT(Spreadsheet!W605,States),0)))</f>
        <v>1</v>
      </c>
      <c r="BC605" s="5" t="b">
        <f>OR(AND(ISBLANK(Spreadsheet!C605),LEN(Spreadsheet!X605)=0),AND(NOT(ISBLANK(Spreadsheet!C605)),LEN(Spreadsheet!X605)&gt;0,LEN(Spreadsheet!X605)=5,ISNUMBER(VALUE(Spreadsheet!X605))))</f>
        <v>1</v>
      </c>
      <c r="BD605" s="5" t="b">
        <f>OR(ISBLANK(Spreadsheet!Z605),LEN(Spreadsheet!Z605)&lt;=50)</f>
        <v>1</v>
      </c>
      <c r="BE605" s="5" t="b">
        <f>ISBLANK(Spreadsheet!AA605)</f>
        <v>1</v>
      </c>
      <c r="BF605" s="5" t="b">
        <f>ISBLANK(Spreadsheet!AB605)</f>
        <v>1</v>
      </c>
      <c r="BG605" s="5" t="b">
        <f>IF(ISERROR(DATEVALUE(TEXT(Spreadsheet!AC605,"mm/dd/yyyy")) &gt; DATEVALUE(TEXT(Spreadsheet!J605,"mm/dd/yyyy"))),IF(OR(AND(ISBLANK(Spreadsheet!AC605),ISBLANK(Spreadsheet!C605)),AND(NOT(ISBLANK(Spreadsheet!C605)),ISBLANK(Spreadsheet!AC605),NOT(ISBLANK(Spreadsheet!D605)))),TRUE,FALSE),IF(DATEVALUE(TEXT(Spreadsheet!AC605,"mm/dd/yyyy")) &gt; DATEVALUE(TEXT(Spreadsheet!J605,"mm/dd/yyyy")),TRUE,FALSE))</f>
        <v>1</v>
      </c>
      <c r="BH605" s="5" t="b">
        <f>OR(AND(ISBLANK(Spreadsheet!C605),ISBLANK(Spreadsheet!AE605)),AND(NOT(ISBLANK(Spreadsheet!C605)),NOT(ISBLANK(Spreadsheet!D605)),ISBLANK(Spreadsheet!AE605)),AND(NOT(ISBLANK(Spreadsheet!C605)),ISBLANK(Spreadsheet!D605),NOT(ISBLANK(Spreadsheet!AE605)),LEN(Spreadsheet!AE605)&lt;=100))</f>
        <v>1</v>
      </c>
      <c r="BI605" s="5" t="b">
        <f t="array" ref="BI605">IF(ISBLANK(Spreadsheet!AF605),TRUE,ISNUMBER(MATCH(TRUE,EXACT(Spreadsheet!AF605,CobraShortReasons),0)))</f>
        <v>1</v>
      </c>
      <c r="BJ605" s="5" t="b">
        <f ca="1">IF(ISERROR(DATEVALUE(TEXT(Spreadsheet!AG605,"mm/dd/yyyy")) &gt; TODAY()),IF(ISBLANK(Spreadsheet!AG605),TRUE,FALSE),IF(DATEVALUE(TEXT(Spreadsheet!AG605,"mm/dd/yyyy")) &gt; TODAY(),FALSE,TRUE))</f>
        <v>1</v>
      </c>
      <c r="BK605" s="5" t="b">
        <f>OR(ISBLANK(Spreadsheet!AH605),LEN(Spreadsheet!AH605)&lt;=25)</f>
        <v>1</v>
      </c>
      <c r="BL605" s="5" t="b">
        <f t="array" aca="1" ref="BL605" ca="1">IF(ISBLANK(Spreadsheet!AI605),TRUE,ISNUMBER(MATCH(TRUE,EXACT(Spreadsheet!AI605,INDIRECT(Spreadsheet!$D$2)),0)))</f>
        <v>1</v>
      </c>
      <c r="BM605" s="5" t="b">
        <f t="array" aca="1" ref="BM605" ca="1">IF(ISBLANK(Spreadsheet!AJ605),TRUE,ISNUMBER(MATCH(TRUE,EXACT(Spreadsheet!AJ605,INDIRECT(Spreadsheet!BJ605)),0)))</f>
        <v>1</v>
      </c>
      <c r="BN605" s="5" t="b">
        <f t="array" ref="BN605">IF(ISBLANK(Spreadsheet!AK605),TRUE,ISNUMBER(MATCH(TRUE,EXACT(Spreadsheet!AK605,DentalPlans),0)))</f>
        <v>1</v>
      </c>
      <c r="BO605" s="5" t="b">
        <f t="array" aca="1" ref="BO605" ca="1">IF(ISBLANK(Spreadsheet!AL605),TRUE,ISNUMBER(MATCH(TRUE,EXACT(Spreadsheet!AL605,INDIRECT(Spreadsheet!BK605)),0)))</f>
        <v>1</v>
      </c>
      <c r="BP605" s="5" t="b">
        <f t="array" ref="BP605">IF(ISBLANK(Spreadsheet!AM605),TRUE,ISNUMBER(MATCH(TRUE,EXACT(Spreadsheet!AM605,VisionPlans),0)))</f>
        <v>1</v>
      </c>
      <c r="BQ605" s="5" t="b">
        <f t="array" aca="1" ref="BQ605" ca="1">IF(ISBLANK(Spreadsheet!AN605),TRUE,ISNUMBER(MATCH(TRUE,EXACT(Spreadsheet!AN605,INDIRECT(Spreadsheet!BL605)),0)))</f>
        <v>1</v>
      </c>
      <c r="BR605" s="5" t="b">
        <f t="array" ref="BR605">IF(ISBLANK(Spreadsheet!AO605),TRUE,ISNUMBER(MATCH(TRUE,EXACT(Spreadsheet!AO605,LifeBenefitClasses),0)))</f>
        <v>1</v>
      </c>
      <c r="BS605" s="5" t="b">
        <f>IF(OR(ISBLANK(Spreadsheet!AO605), Spreadsheet!AO605="Waive"),IF(ISBLANK(Spreadsheet!AP605),TRUE,FALSE),IF(OR(AND(NOT(ISBLANK(Spreadsheet!AO605)),ISBLANK(Spreadsheet!AP605)),NOT(ISNUMBER(VALUE(Spreadsheet!AP605)))),FALSE,IF(OR(AND(Spreadsheet!AP605&lt;6,MOD(Spreadsheet!AP605*10,5)=0), MOD(Spreadsheet!AP605,5000)=0),TRUE,FALSE)))</f>
        <v>1</v>
      </c>
      <c r="BT605" s="5" t="b">
        <f t="array" ref="BT605">IF(ISBLANK(Spreadsheet!AQ605),TRUE,ISNUMBER(MATCH(TRUE,EXACT(Spreadsheet!AQ605,EnrollWaive),0)))</f>
        <v>1</v>
      </c>
      <c r="BU605" s="5" t="b">
        <f t="array" ref="BU605">IF(ISBLANK(Spreadsheet!AR605),TRUE,ISNUMBER(MATCH(TRUE,EXACT(Spreadsheet!AR605,LifeBenefitClasses),0)))</f>
        <v>1</v>
      </c>
      <c r="BV605" s="5" t="b">
        <f>IF(OR(ISBLANK(Spreadsheet!AR605), Spreadsheet!AR605="Waive"),IF(ISBLANK(Spreadsheet!AS605),TRUE,FALSE),IF(OR(AND(NOT(ISBLANK(Spreadsheet!AR605)),ISBLANK(Spreadsheet!AS605)),NOT(ISNUMBER(VALUE(Spreadsheet!AS605)))),FALSE,IF(OR(AND(Spreadsheet!AS605&lt;6,MOD(Spreadsheet!AS605*10,5)=0), MOD(Spreadsheet!AS605,10000)=0),TRUE,FALSE)))</f>
        <v>1</v>
      </c>
      <c r="BW605" s="5" t="b">
        <f t="array" ref="BW605">IF(ISBLANK(Spreadsheet!AT605),TRUE,ISNUMBER(MATCH(TRUE,EXACT(Spreadsheet!AT605,LifeBenefitClasses),0)))</f>
        <v>1</v>
      </c>
      <c r="BX605" s="5" t="b">
        <f>IF(OR(ISBLANK(Spreadsheet!AT605), Spreadsheet!AT605="Waive"),IF(ISBLANK(Spreadsheet!AU605),TRUE,FALSE),IF(OR(AND(NOT(ISBLANK(Spreadsheet!AT605)),ISBLANK(Spreadsheet!AU605)),NOT(ISNUMBER(VALUE(Spreadsheet!AU605)))),FALSE,IF(AND(NOT(OR(ISBLANK(Spreadsheet!AT605),Spreadsheet!AT605="Waive")),NOT(OR(ISBLANK(Spreadsheet!AR605),Spreadsheet!AR605="Waive")),MOD(Spreadsheet!AU605,5000)=0, Spreadsheet!AU605&lt;=(Spreadsheet!AS605*0.5)),TRUE,FALSE)))</f>
        <v>1</v>
      </c>
      <c r="BY605" s="5" t="b">
        <f t="array" ref="BY605">IF(ISBLANK(Spreadsheet!AV605),TRUE,ISNUMBER(MATCH(TRUE,EXACT(Spreadsheet!AV605,EnrollWaive),0)))</f>
        <v>1</v>
      </c>
      <c r="BZ605" s="5" t="b">
        <f t="array" ref="BZ605">IF(ISBLANK(Spreadsheet!AW605),TRUE,ISNUMBER(MATCH(TRUE,EXACT(Spreadsheet!AW605,LifeBenefitClasses),0)))</f>
        <v>1</v>
      </c>
      <c r="CA605" s="5" t="b">
        <f t="array" ref="CA605">IF(ISBLANK(Spreadsheet!AX605),TRUE,ISNUMBER(MATCH(TRUE,EXACT(Spreadsheet!AX605,LifeBenefitClasses),0)))</f>
        <v>1</v>
      </c>
      <c r="CB605" s="5" t="b">
        <f t="array" ref="CB605">IF(ISBLANK(Spreadsheet!AY605),TRUE,ISNUMBER(MATCH(TRUE,EXACT(Spreadsheet!AY605,LifeBenefitClasses),0)))</f>
        <v>1</v>
      </c>
      <c r="CC605" s="5" t="b">
        <f t="array" ref="CC605">IF(ISBLANK(Spreadsheet!AZ605),TRUE,ISNUMBER(MATCH(TRUE,EXACT(Spreadsheet!AZ605,LifeBenefitClasses),0)))</f>
        <v>1</v>
      </c>
      <c r="CD605" s="5" t="b">
        <f t="array" ref="CD605">IF(ISBLANK(Spreadsheet!BA605),TRUE,ISNUMBER(MATCH(TRUE,EXACT(Spreadsheet!BA605,LifeBenefitClasses),0)))</f>
        <v>1</v>
      </c>
      <c r="CE605" s="5" t="b">
        <f>IF(OR(ISBLANK(Spreadsheet!BA605), Spreadsheet!BA605="Waive"),IF(ISBLANK(Spreadsheet!BB605),TRUE,FALSE),IF(OR(AND(NOT(ISBLANK(Spreadsheet!BA605)),ISBLANK(Spreadsheet!BB605)),NOT(ISNUMBER(VALUE(Spreadsheet!BB605))),ISBLANK(Spreadsheet!BC605),NOT(ISNUMBER(VALUE(Spreadsheet!BC605)))),FALSE,IF(AND(Spreadsheet!BB605&gt;=50000,Spreadsheet!BB605&lt;=250000,MOD(Spreadsheet!BB605,10000)=0,Spreadsheet!BB605&lt;=(10*Spreadsheet!BC605)),TRUE,FALSE)))</f>
        <v>1</v>
      </c>
      <c r="CF605" s="5" t="b">
        <f>IF(NOT(ISBLANK(Spreadsheet!BC605)),AND(ISNUMBER(VALUE(Spreadsheet!BC605)),Spreadsheet!BC605&gt;0),AND(OR(ISBLANK(Spreadsheet!AO605),Spreadsheet!AO605="Waive",AND(NOT(OR(ISBLANK(Spreadsheet!AO605),Spreadsheet!AO605="Waive")),Spreadsheet!AP605&gt;=6)),OR(ISBLANK(Spreadsheet!AR605),AND(NOT(OR(ISBLANK(Spreadsheet!AR605),Spreadsheet!AR605="Waive")),Spreadsheet!AS605&gt;=6)),OR(ISBLANK(Spreadsheet!AW605)),OR(ISBLANK(Spreadsheet!AX605)),OR(ISBLANK(Spreadsheet!AY605)),OR(ISBLANK(Spreadsheet!AZ605)),OR(ISBLANK(Spreadsheet!BA605),Spreadsheet!BA605="Waive")))</f>
        <v>1</v>
      </c>
      <c r="CG605" s="5" t="b">
        <f t="shared" ca="1" si="43"/>
        <v>1</v>
      </c>
    </row>
    <row r="606" spans="8:85" x14ac:dyDescent="0.3">
      <c r="H606" s="5">
        <f t="shared" ca="1" si="44"/>
        <v>2</v>
      </c>
      <c r="I606" s="5" t="str">
        <f t="shared" ca="1" si="42"/>
        <v/>
      </c>
      <c r="J606" s="5" t="str">
        <f>IF(AND(NOT(ISBLANK(Spreadsheet!C606)),ISBLANK(Spreadsheet!D606)),Spreadsheet!F606&amp;" "&amp;Spreadsheet!H606,"")</f>
        <v/>
      </c>
      <c r="K606" s="5">
        <f>IF(AND(NOT(ISBLANK(Spreadsheet!C606)),ISBLANK(Spreadsheet!D606)),COUNTIFS(Spreadsheet!E607:E$786,"=Child",Spreadsheet!C607:C$786, "="&amp;Spreadsheet!C606) + COUNTIFS(Spreadsheet!E607:E$786,"=Step-child",Spreadsheet!C607:C$786, "="&amp;Spreadsheet!C606),0)</f>
        <v>0</v>
      </c>
      <c r="L606" s="5">
        <f>IF(NOT(ISBLANK(J606)),COUNTIFS(Spreadsheet!E607:E$786,"=Wife",Spreadsheet!C607:C$786, "="&amp;Spreadsheet!C606) + COUNTIFS(Spreadsheet!E607:E$786,"=Husband",Spreadsheet!C607:C$786, "="&amp;Spreadsheet!C606),0)</f>
        <v>0</v>
      </c>
      <c r="M606" s="5">
        <f>IF(NOT(ISBLANK(Spreadsheet!AJ606)),VLOOKUP(Spreadsheet!AJ606,'Drop Downs'!$P$2:$R$16,3,FALSE),0)</f>
        <v>0</v>
      </c>
      <c r="N606" s="5">
        <f>IF(NOT(ISBLANK(Spreadsheet!AJ606)), VLOOKUP(Spreadsheet!AJ606,'Drop Downs'!$P$2:$R$16,2,FALSE),0)</f>
        <v>0</v>
      </c>
      <c r="O606" s="5">
        <f>IF(NOT(ISBLANK(Spreadsheet!AL606)),VLOOKUP(Spreadsheet!AL606,'Drop Downs'!$P$2:$R$16,3,FALSE), 0)</f>
        <v>0</v>
      </c>
      <c r="P606" s="5">
        <f>IF(NOT(ISBLANK(Spreadsheet!AL606)),VLOOKUP(Spreadsheet!AL606,'Drop Downs'!$P$2:$R$16,2,FALSE),0)</f>
        <v>0</v>
      </c>
      <c r="Q606" s="5">
        <f>IF(NOT(ISBLANK(Spreadsheet!AN606)),VLOOKUP(Spreadsheet!AN606,'Drop Downs'!$P$2:$R$16,3,FALSE),0)</f>
        <v>0</v>
      </c>
      <c r="R606" s="5">
        <f>IF(NOT(ISBLANK(Spreadsheet!AN606)),VLOOKUP(Spreadsheet!AN606,'Drop Downs'!$P$2:$R$16,2,FALSE),0)</f>
        <v>0</v>
      </c>
      <c r="S606" s="5" t="str">
        <f>IF(OR(M606&gt;K606,N606&gt;L606,O606&gt;K606, Q606&gt;K606,N606&gt;L606, P606&gt;L606, R606&gt;L606),"Member currently has a coverage election over what he/she needs.  Please add more dependents or adjust the coverage election.","")&amp;(IF(AND(NOT(ISBLANK(Spreadsheet!C606)),NOT(ISBLANK(Spreadsheet!D606)),ISBLANK(Spreadsheet!E606)),"Dependent lacks a relationship to member.Please select one from the drop-down.",""))</f>
        <v/>
      </c>
      <c r="T606" s="5" t="b">
        <f t="shared" si="45"/>
        <v>1</v>
      </c>
      <c r="U606" s="5" t="b">
        <f>OR(ISBLANK(Spreadsheet!C606),IF(NOT(ISBLANK(Spreadsheet!D606)),NOT(ISBLANK(Spreadsheet!E606)),TRUE))</f>
        <v>1</v>
      </c>
      <c r="V606" s="5" t="b">
        <f>OR(ISBLANK(Spreadsheet!C606), NOT(ISBLANK(Spreadsheet!I606)))</f>
        <v>1</v>
      </c>
      <c r="W606" s="5" t="b">
        <f>OR(ISBLANK(Spreadsheet!D606),NOT(ISBLANK(Spreadsheet!C606)))</f>
        <v>1</v>
      </c>
      <c r="X606" s="155" t="str">
        <f>REPT("0",MIN(FIND({1,2,3,4,5,6,7,8,9},Spreadsheet!C606&amp;"123456789"))-1)&amp;IF(ISBLANK(Spreadsheet!C606),"",SUMPRODUCT(MID(0&amp;Spreadsheet!C606,LARGE(INDEX(ISNUMBER(--MID(Spreadsheet!C606,ROW($1:$225),1))*
 ROW($1:$225),0),ROW($1:$225))+1,1)*10^ROW($1:$225)/10))</f>
        <v/>
      </c>
      <c r="Y606" s="5" t="b">
        <f>IF(NOT(ISBLANK(Spreadsheet!C606)),IF(AND(ISNUMBER(VALUE(Spreadsheet!C606)), LEN(Spreadsheet!C606)=9),TRUE,FALSE),TRUE)</f>
        <v>1</v>
      </c>
      <c r="Z606" s="155" t="str">
        <f>REPT("0",MIN(FIND({1,2,3,4,5,6,7,8,9},Spreadsheet!D606&amp;"123456789"))-1)&amp;IF(ISBLANK(Spreadsheet!D606),"",SUMPRODUCT(MID(0&amp;Spreadsheet!D606,LARGE(INDEX(ISNUMBER(--MID(Spreadsheet!D606,ROW($1:$225),1))*
 ROW($1:$225),0),ROW($1:$225))+1,1)*10^ROW($1:$225)/10))</f>
        <v/>
      </c>
      <c r="AA606" s="5" t="b">
        <f>IF(AND(NOT(ISBLANK(Spreadsheet!D606)),NOT(ISBLANK(Spreadsheet!C606))),IF(AND(ISNUMBER(VALUE(Spreadsheet!D606)), LEN(Spreadsheet!D606)=9),TRUE,FALSE),IF(AND(NOT(ISBLANK(Spreadsheet!D606)),ISBLANK(Spreadsheet!C606)),FALSE,TRUE))</f>
        <v>1</v>
      </c>
      <c r="AB606" s="5" t="b">
        <f>OR(ISBLANK(Spreadsheet!Y606),IF(NOT(ISBLANK(Spreadsheet!Y606)),LEN(Spreadsheet!Y606)=10,ISNUMBER(VALUE(Spreadsheet!Y606))))</f>
        <v>1</v>
      </c>
      <c r="AC606" s="5" t="b">
        <f>OR(ISBLANK(Spreadsheet!AI606), AND(NOT(ISBLANK(Spreadsheet!AJ606)), NOT(ISNUMBER(SEARCH("Waive",Spreadsheet!AJ606)))))</f>
        <v>1</v>
      </c>
      <c r="AD606" s="5" t="b">
        <f>OR(ISBLANK(Spreadsheet!AK606), AND(NOT(ISBLANK(Spreadsheet!AL606)), NOT(ISNUMBER(SEARCH("Waive",Spreadsheet!AL606)))))</f>
        <v>1</v>
      </c>
      <c r="AE606" s="5" t="b">
        <f>OR(ISBLANK(Spreadsheet!AM606), AND(NOT(ISBLANK(Spreadsheet!AN606)), NOT(ISNUMBER(SEARCH("Waive", Spreadsheet!AN606)))))</f>
        <v>1</v>
      </c>
      <c r="AF606" s="5" t="b">
        <f>OR(ISBLANK(Spreadsheet!C606), NOT(ISBLANK(Spreadsheet!D606)),NOT(ISBLANK(Spreadsheet!L606)))</f>
        <v>1</v>
      </c>
      <c r="AG606" s="5" t="b">
        <f>IF(AND(NOT(ISBLANK(Spreadsheet!C606)), NOT(ISBLANK(Spreadsheet!D606)),Spreadsheet!C606&lt;&gt;Spreadsheet!D606),IF(ISERROR(VLOOKUP(Spreadsheet!C606, Spreadsheet!$C$6:'Spreadsheet'!$C605,1,FALSE)), FALSE, TRUE),TRUE)</f>
        <v>1</v>
      </c>
      <c r="AH606" s="5" t="b">
        <f>Spreadsheet!$B$2=Spreadsheet!AD606</f>
        <v>1</v>
      </c>
      <c r="AI606" s="5" t="b">
        <f>IF(ISBLANK(Spreadsheet!G606),TRUE,IF(OR(LEN(Spreadsheet!G606)&gt;1,ISNUMBER(VALUE(Spreadsheet!G606))),FALSE,TRUE))</f>
        <v>1</v>
      </c>
      <c r="AJ606" s="5" t="b">
        <f>OR(ISBLANK(Spreadsheet!C606), NOT(ISBLANK(Spreadsheet!B606)), NOT(ISBLANK(Spreadsheet!D606)))</f>
        <v>1</v>
      </c>
      <c r="AK606" s="5" t="b">
        <f t="array" ref="AK606">IF(OR(AND(ISBLANK(Spreadsheet!E606),ISBLANK(Spreadsheet!D606),NOT(ISBLANK(Spreadsheet!C606))),AND(ISBLANK(Spreadsheet!E606),ISBLANK(Spreadsheet!D606),ISBLANK(Spreadsheet!C606))),TRUE,ISNUMBER(MATCH(TRUE,EXACT(Spreadsheet!E606,Relationships),0)))</f>
        <v>1</v>
      </c>
      <c r="AL606" s="5" t="b">
        <f>IF(NOT(ISBLANK(Spreadsheet!C606)),IF(OR(ISBLANK(Spreadsheet!F606),LEN(Spreadsheet!F606)&gt;40),FALSE,TRUE),TRUE)</f>
        <v>1</v>
      </c>
      <c r="AM606" s="5" t="b">
        <f>IF(NOT(ISBLANK(Spreadsheet!C606)),IF(OR(ISBLANK(Spreadsheet!H606),LEN(Spreadsheet!H606)&gt;40),FALSE,TRUE),TRUE)</f>
        <v>1</v>
      </c>
      <c r="AN606" s="5" t="b">
        <f t="array" ref="AN606">IF(ISBLANK(Spreadsheet!I606),TRUE,ISNUMBER(MATCH(TRUE,EXACT(Spreadsheet!I606,GenderValues),0)))</f>
        <v>1</v>
      </c>
      <c r="AO606" s="5" t="b">
        <f ca="1">IF(ISERROR(DATEVALUE(TEXT(Spreadsheet!J606,"mm/dd/yyyy")) &gt; TODAY()),IF(AND(ISBLANK(Spreadsheet!J606),ISBLANK(Spreadsheet!C606)),TRUE,FALSE),IF(DATEVALUE(TEXT(Spreadsheet!J606,"mm/dd/yyyy")) &gt; TODAY(),FALSE,TRUE))</f>
        <v>1</v>
      </c>
      <c r="AP606" s="5" t="b">
        <f>OR(ISBLANK(Spreadsheet!K606),LEN(Spreadsheet!K606)&lt;=100)</f>
        <v>1</v>
      </c>
      <c r="AQ606" s="5" t="b">
        <f t="array" ref="AQ606">IF(OR(AND(ISBLANK(Spreadsheet!L606),ISBLANK(Spreadsheet!C606)),AND(NOT(ISBLANK(Spreadsheet!C606)),NOT(ISBLANK(Spreadsheet!D606)))),TRUE,ISNUMBER(MATCH(TRUE,EXACT(Spreadsheet!L606,MaritalStatus),0)))</f>
        <v>1</v>
      </c>
      <c r="AR606" s="5" t="b">
        <f ca="1">IF(ISERROR(DATEVALUE(TEXT(Spreadsheet!M606,"mm/dd/yyyy")) &gt; TODAY()),IF(ISBLANK(Spreadsheet!M606),TRUE,FALSE),IF(DATEVALUE(TEXT(Spreadsheet!M606,"mm/dd/yyyy")) &gt; TODAY(),FALSE,TRUE))</f>
        <v>1</v>
      </c>
      <c r="AS606" s="5" t="b">
        <f>OR(ISBLANK(Spreadsheet!N606),LEN(Spreadsheet!N606)&lt;=100)</f>
        <v>1</v>
      </c>
      <c r="AT606" s="5" t="b">
        <f>OR(ISBLANK(Spreadsheet!O606),UPPER(Spreadsheet!O606)="YES")</f>
        <v>1</v>
      </c>
      <c r="AU606" s="5" t="b">
        <f>OR(ISBLANK(Spreadsheet!P606),UPPER(Spreadsheet!P606)="YES")</f>
        <v>1</v>
      </c>
      <c r="AV606" s="5" t="b">
        <f t="array" ref="AV606">IF(ISBLANK(Spreadsheet!Q606),TRUE,ISNUMBER(MATCH(TRUE,EXACT(Spreadsheet!Q606,OnGroupsPriorIns),0)))</f>
        <v>1</v>
      </c>
      <c r="AW606" s="5" t="b">
        <f>OR(ISBLANK(Spreadsheet!R606),UPPER(Spreadsheet!R606)="YES")</f>
        <v>1</v>
      </c>
      <c r="AX606" s="5" t="b">
        <f>OR(ISBLANK(Spreadsheet!S606),UPPER(Spreadsheet!S606)="YES")</f>
        <v>1</v>
      </c>
      <c r="AY606" s="5" t="b">
        <f>OR(AND(ISBLANK(Spreadsheet!C606),LEN(Spreadsheet!T606)=0),AND(NOT(ISBLANK(Spreadsheet!C606)),LEN(Spreadsheet!T606)&gt;0,LEN(Spreadsheet!T606)&lt;=50))</f>
        <v>1</v>
      </c>
      <c r="AZ606" s="5" t="b">
        <f>OR(LEN(Spreadsheet!U606)=0,AND(LEN(Spreadsheet!U606)&gt;0,LEN(Spreadsheet!U606)&lt;=50))</f>
        <v>1</v>
      </c>
      <c r="BA606" s="5" t="b">
        <f>OR(AND(ISBLANK(Spreadsheet!C606),LEN(Spreadsheet!V606)=0),AND(NOT(ISBLANK(Spreadsheet!C606)),LEN(Spreadsheet!V606)&gt;0,LEN(Spreadsheet!V606)&lt;=50))</f>
        <v>1</v>
      </c>
      <c r="BB606" s="5" t="b">
        <f t="array" ref="BB606">IF(AND(ISBLANK(Spreadsheet!C606),LEN(Spreadsheet!W606)=0),TRUE,ISNUMBER(MATCH(TRUE,EXACT(Spreadsheet!W606,States),0)))</f>
        <v>1</v>
      </c>
      <c r="BC606" s="5" t="b">
        <f>OR(AND(ISBLANK(Spreadsheet!C606),LEN(Spreadsheet!X606)=0),AND(NOT(ISBLANK(Spreadsheet!C606)),LEN(Spreadsheet!X606)&gt;0,LEN(Spreadsheet!X606)=5,ISNUMBER(VALUE(Spreadsheet!X606))))</f>
        <v>1</v>
      </c>
      <c r="BD606" s="5" t="b">
        <f>OR(ISBLANK(Spreadsheet!Z606),LEN(Spreadsheet!Z606)&lt;=50)</f>
        <v>1</v>
      </c>
      <c r="BE606" s="5" t="b">
        <f>ISBLANK(Spreadsheet!AA606)</f>
        <v>1</v>
      </c>
      <c r="BF606" s="5" t="b">
        <f>ISBLANK(Spreadsheet!AB606)</f>
        <v>1</v>
      </c>
      <c r="BG606" s="5" t="b">
        <f>IF(ISERROR(DATEVALUE(TEXT(Spreadsheet!AC606,"mm/dd/yyyy")) &gt; DATEVALUE(TEXT(Spreadsheet!J606,"mm/dd/yyyy"))),IF(OR(AND(ISBLANK(Spreadsheet!AC606),ISBLANK(Spreadsheet!C606)),AND(NOT(ISBLANK(Spreadsheet!C606)),ISBLANK(Spreadsheet!AC606),NOT(ISBLANK(Spreadsheet!D606)))),TRUE,FALSE),IF(DATEVALUE(TEXT(Spreadsheet!AC606,"mm/dd/yyyy")) &gt; DATEVALUE(TEXT(Spreadsheet!J606,"mm/dd/yyyy")),TRUE,FALSE))</f>
        <v>1</v>
      </c>
      <c r="BH606" s="5" t="b">
        <f>OR(AND(ISBLANK(Spreadsheet!C606),ISBLANK(Spreadsheet!AE606)),AND(NOT(ISBLANK(Spreadsheet!C606)),NOT(ISBLANK(Spreadsheet!D606)),ISBLANK(Spreadsheet!AE606)),AND(NOT(ISBLANK(Spreadsheet!C606)),ISBLANK(Spreadsheet!D606),NOT(ISBLANK(Spreadsheet!AE606)),LEN(Spreadsheet!AE606)&lt;=100))</f>
        <v>1</v>
      </c>
      <c r="BI606" s="5" t="b">
        <f t="array" ref="BI606">IF(ISBLANK(Spreadsheet!AF606),TRUE,ISNUMBER(MATCH(TRUE,EXACT(Spreadsheet!AF606,CobraShortReasons),0)))</f>
        <v>1</v>
      </c>
      <c r="BJ606" s="5" t="b">
        <f ca="1">IF(ISERROR(DATEVALUE(TEXT(Spreadsheet!AG606,"mm/dd/yyyy")) &gt; TODAY()),IF(ISBLANK(Spreadsheet!AG606),TRUE,FALSE),IF(DATEVALUE(TEXT(Spreadsheet!AG606,"mm/dd/yyyy")) &gt; TODAY(),FALSE,TRUE))</f>
        <v>1</v>
      </c>
      <c r="BK606" s="5" t="b">
        <f>OR(ISBLANK(Spreadsheet!AH606),LEN(Spreadsheet!AH606)&lt;=25)</f>
        <v>1</v>
      </c>
      <c r="BL606" s="5" t="b">
        <f t="array" aca="1" ref="BL606" ca="1">IF(ISBLANK(Spreadsheet!AI606),TRUE,ISNUMBER(MATCH(TRUE,EXACT(Spreadsheet!AI606,INDIRECT(Spreadsheet!$D$2)),0)))</f>
        <v>1</v>
      </c>
      <c r="BM606" s="5" t="b">
        <f t="array" aca="1" ref="BM606" ca="1">IF(ISBLANK(Spreadsheet!AJ606),TRUE,ISNUMBER(MATCH(TRUE,EXACT(Spreadsheet!AJ606,INDIRECT(Spreadsheet!BJ606)),0)))</f>
        <v>1</v>
      </c>
      <c r="BN606" s="5" t="b">
        <f t="array" ref="BN606">IF(ISBLANK(Spreadsheet!AK606),TRUE,ISNUMBER(MATCH(TRUE,EXACT(Spreadsheet!AK606,DentalPlans),0)))</f>
        <v>1</v>
      </c>
      <c r="BO606" s="5" t="b">
        <f t="array" aca="1" ref="BO606" ca="1">IF(ISBLANK(Spreadsheet!AL606),TRUE,ISNUMBER(MATCH(TRUE,EXACT(Spreadsheet!AL606,INDIRECT(Spreadsheet!BK606)),0)))</f>
        <v>1</v>
      </c>
      <c r="BP606" s="5" t="b">
        <f t="array" ref="BP606">IF(ISBLANK(Spreadsheet!AM606),TRUE,ISNUMBER(MATCH(TRUE,EXACT(Spreadsheet!AM606,VisionPlans),0)))</f>
        <v>1</v>
      </c>
      <c r="BQ606" s="5" t="b">
        <f t="array" aca="1" ref="BQ606" ca="1">IF(ISBLANK(Spreadsheet!AN606),TRUE,ISNUMBER(MATCH(TRUE,EXACT(Spreadsheet!AN606,INDIRECT(Spreadsheet!BL606)),0)))</f>
        <v>1</v>
      </c>
      <c r="BR606" s="5" t="b">
        <f t="array" ref="BR606">IF(ISBLANK(Spreadsheet!AO606),TRUE,ISNUMBER(MATCH(TRUE,EXACT(Spreadsheet!AO606,LifeBenefitClasses),0)))</f>
        <v>1</v>
      </c>
      <c r="BS606" s="5" t="b">
        <f>IF(OR(ISBLANK(Spreadsheet!AO606), Spreadsheet!AO606="Waive"),IF(ISBLANK(Spreadsheet!AP606),TRUE,FALSE),IF(OR(AND(NOT(ISBLANK(Spreadsheet!AO606)),ISBLANK(Spreadsheet!AP606)),NOT(ISNUMBER(VALUE(Spreadsheet!AP606)))),FALSE,IF(OR(AND(Spreadsheet!AP606&lt;6,MOD(Spreadsheet!AP606*10,5)=0), MOD(Spreadsheet!AP606,5000)=0),TRUE,FALSE)))</f>
        <v>1</v>
      </c>
      <c r="BT606" s="5" t="b">
        <f t="array" ref="BT606">IF(ISBLANK(Spreadsheet!AQ606),TRUE,ISNUMBER(MATCH(TRUE,EXACT(Spreadsheet!AQ606,EnrollWaive),0)))</f>
        <v>1</v>
      </c>
      <c r="BU606" s="5" t="b">
        <f t="array" ref="BU606">IF(ISBLANK(Spreadsheet!AR606),TRUE,ISNUMBER(MATCH(TRUE,EXACT(Spreadsheet!AR606,LifeBenefitClasses),0)))</f>
        <v>1</v>
      </c>
      <c r="BV606" s="5" t="b">
        <f>IF(OR(ISBLANK(Spreadsheet!AR606), Spreadsheet!AR606="Waive"),IF(ISBLANK(Spreadsheet!AS606),TRUE,FALSE),IF(OR(AND(NOT(ISBLANK(Spreadsheet!AR606)),ISBLANK(Spreadsheet!AS606)),NOT(ISNUMBER(VALUE(Spreadsheet!AS606)))),FALSE,IF(OR(AND(Spreadsheet!AS606&lt;6,MOD(Spreadsheet!AS606*10,5)=0), MOD(Spreadsheet!AS606,10000)=0),TRUE,FALSE)))</f>
        <v>1</v>
      </c>
      <c r="BW606" s="5" t="b">
        <f t="array" ref="BW606">IF(ISBLANK(Spreadsheet!AT606),TRUE,ISNUMBER(MATCH(TRUE,EXACT(Spreadsheet!AT606,LifeBenefitClasses),0)))</f>
        <v>1</v>
      </c>
      <c r="BX606" s="5" t="b">
        <f>IF(OR(ISBLANK(Spreadsheet!AT606), Spreadsheet!AT606="Waive"),IF(ISBLANK(Spreadsheet!AU606),TRUE,FALSE),IF(OR(AND(NOT(ISBLANK(Spreadsheet!AT606)),ISBLANK(Spreadsheet!AU606)),NOT(ISNUMBER(VALUE(Spreadsheet!AU606)))),FALSE,IF(AND(NOT(OR(ISBLANK(Spreadsheet!AT606),Spreadsheet!AT606="Waive")),NOT(OR(ISBLANK(Spreadsheet!AR606),Spreadsheet!AR606="Waive")),MOD(Spreadsheet!AU606,5000)=0, Spreadsheet!AU606&lt;=(Spreadsheet!AS606*0.5)),TRUE,FALSE)))</f>
        <v>1</v>
      </c>
      <c r="BY606" s="5" t="b">
        <f t="array" ref="BY606">IF(ISBLANK(Spreadsheet!AV606),TRUE,ISNUMBER(MATCH(TRUE,EXACT(Spreadsheet!AV606,EnrollWaive),0)))</f>
        <v>1</v>
      </c>
      <c r="BZ606" s="5" t="b">
        <f t="array" ref="BZ606">IF(ISBLANK(Spreadsheet!AW606),TRUE,ISNUMBER(MATCH(TRUE,EXACT(Spreadsheet!AW606,LifeBenefitClasses),0)))</f>
        <v>1</v>
      </c>
      <c r="CA606" s="5" t="b">
        <f t="array" ref="CA606">IF(ISBLANK(Spreadsheet!AX606),TRUE,ISNUMBER(MATCH(TRUE,EXACT(Spreadsheet!AX606,LifeBenefitClasses),0)))</f>
        <v>1</v>
      </c>
      <c r="CB606" s="5" t="b">
        <f t="array" ref="CB606">IF(ISBLANK(Spreadsheet!AY606),TRUE,ISNUMBER(MATCH(TRUE,EXACT(Spreadsheet!AY606,LifeBenefitClasses),0)))</f>
        <v>1</v>
      </c>
      <c r="CC606" s="5" t="b">
        <f t="array" ref="CC606">IF(ISBLANK(Spreadsheet!AZ606),TRUE,ISNUMBER(MATCH(TRUE,EXACT(Spreadsheet!AZ606,LifeBenefitClasses),0)))</f>
        <v>1</v>
      </c>
      <c r="CD606" s="5" t="b">
        <f t="array" ref="CD606">IF(ISBLANK(Spreadsheet!BA606),TRUE,ISNUMBER(MATCH(TRUE,EXACT(Spreadsheet!BA606,LifeBenefitClasses),0)))</f>
        <v>1</v>
      </c>
      <c r="CE606" s="5" t="b">
        <f>IF(OR(ISBLANK(Spreadsheet!BA606), Spreadsheet!BA606="Waive"),IF(ISBLANK(Spreadsheet!BB606),TRUE,FALSE),IF(OR(AND(NOT(ISBLANK(Spreadsheet!BA606)),ISBLANK(Spreadsheet!BB606)),NOT(ISNUMBER(VALUE(Spreadsheet!BB606))),ISBLANK(Spreadsheet!BC606),NOT(ISNUMBER(VALUE(Spreadsheet!BC606)))),FALSE,IF(AND(Spreadsheet!BB606&gt;=50000,Spreadsheet!BB606&lt;=250000,MOD(Spreadsheet!BB606,10000)=0,Spreadsheet!BB606&lt;=(10*Spreadsheet!BC606)),TRUE,FALSE)))</f>
        <v>1</v>
      </c>
      <c r="CF606" s="5" t="b">
        <f>IF(NOT(ISBLANK(Spreadsheet!BC606)),AND(ISNUMBER(VALUE(Spreadsheet!BC606)),Spreadsheet!BC606&gt;0),AND(OR(ISBLANK(Spreadsheet!AO606),Spreadsheet!AO606="Waive",AND(NOT(OR(ISBLANK(Spreadsheet!AO606),Spreadsheet!AO606="Waive")),Spreadsheet!AP606&gt;=6)),OR(ISBLANK(Spreadsheet!AR606),AND(NOT(OR(ISBLANK(Spreadsheet!AR606),Spreadsheet!AR606="Waive")),Spreadsheet!AS606&gt;=6)),OR(ISBLANK(Spreadsheet!AW606)),OR(ISBLANK(Spreadsheet!AX606)),OR(ISBLANK(Spreadsheet!AY606)),OR(ISBLANK(Spreadsheet!AZ606)),OR(ISBLANK(Spreadsheet!BA606),Spreadsheet!BA606="Waive")))</f>
        <v>1</v>
      </c>
      <c r="CG606" s="5" t="b">
        <f t="shared" ca="1" si="43"/>
        <v>1</v>
      </c>
    </row>
    <row r="607" spans="8:85" x14ac:dyDescent="0.3">
      <c r="H607" s="5">
        <f t="shared" ca="1" si="44"/>
        <v>2</v>
      </c>
      <c r="I607" s="5" t="str">
        <f t="shared" ca="1" si="42"/>
        <v/>
      </c>
      <c r="J607" s="5" t="str">
        <f>IF(AND(NOT(ISBLANK(Spreadsheet!C607)),ISBLANK(Spreadsheet!D607)),Spreadsheet!F607&amp;" "&amp;Spreadsheet!H607,"")</f>
        <v/>
      </c>
      <c r="K607" s="5">
        <f>IF(AND(NOT(ISBLANK(Spreadsheet!C607)),ISBLANK(Spreadsheet!D607)),COUNTIFS(Spreadsheet!E608:E$786,"=Child",Spreadsheet!C608:C$786, "="&amp;Spreadsheet!C607) + COUNTIFS(Spreadsheet!E608:E$786,"=Step-child",Spreadsheet!C608:C$786, "="&amp;Spreadsheet!C607),0)</f>
        <v>0</v>
      </c>
      <c r="L607" s="5">
        <f>IF(NOT(ISBLANK(J607)),COUNTIFS(Spreadsheet!E608:E$786,"=Wife",Spreadsheet!C608:C$786, "="&amp;Spreadsheet!C607) + COUNTIFS(Spreadsheet!E608:E$786,"=Husband",Spreadsheet!C608:C$786, "="&amp;Spreadsheet!C607),0)</f>
        <v>0</v>
      </c>
      <c r="M607" s="5">
        <f>IF(NOT(ISBLANK(Spreadsheet!AJ607)),VLOOKUP(Spreadsheet!AJ607,'Drop Downs'!$P$2:$R$16,3,FALSE),0)</f>
        <v>0</v>
      </c>
      <c r="N607" s="5">
        <f>IF(NOT(ISBLANK(Spreadsheet!AJ607)), VLOOKUP(Spreadsheet!AJ607,'Drop Downs'!$P$2:$R$16,2,FALSE),0)</f>
        <v>0</v>
      </c>
      <c r="O607" s="5">
        <f>IF(NOT(ISBLANK(Spreadsheet!AL607)),VLOOKUP(Spreadsheet!AL607,'Drop Downs'!$P$2:$R$16,3,FALSE), 0)</f>
        <v>0</v>
      </c>
      <c r="P607" s="5">
        <f>IF(NOT(ISBLANK(Spreadsheet!AL607)),VLOOKUP(Spreadsheet!AL607,'Drop Downs'!$P$2:$R$16,2,FALSE),0)</f>
        <v>0</v>
      </c>
      <c r="Q607" s="5">
        <f>IF(NOT(ISBLANK(Spreadsheet!AN607)),VLOOKUP(Spreadsheet!AN607,'Drop Downs'!$P$2:$R$16,3,FALSE),0)</f>
        <v>0</v>
      </c>
      <c r="R607" s="5">
        <f>IF(NOT(ISBLANK(Spreadsheet!AN607)),VLOOKUP(Spreadsheet!AN607,'Drop Downs'!$P$2:$R$16,2,FALSE),0)</f>
        <v>0</v>
      </c>
      <c r="S607" s="5" t="str">
        <f>IF(OR(M607&gt;K607,N607&gt;L607,O607&gt;K607, Q607&gt;K607,N607&gt;L607, P607&gt;L607, R607&gt;L607),"Member currently has a coverage election over what he/she needs.  Please add more dependents or adjust the coverage election.","")&amp;(IF(AND(NOT(ISBLANK(Spreadsheet!C607)),NOT(ISBLANK(Spreadsheet!D607)),ISBLANK(Spreadsheet!E607)),"Dependent lacks a relationship to member.Please select one from the drop-down.",""))</f>
        <v/>
      </c>
      <c r="T607" s="5" t="b">
        <f t="shared" si="45"/>
        <v>1</v>
      </c>
      <c r="U607" s="5" t="b">
        <f>OR(ISBLANK(Spreadsheet!C607),IF(NOT(ISBLANK(Spreadsheet!D607)),NOT(ISBLANK(Spreadsheet!E607)),TRUE))</f>
        <v>1</v>
      </c>
      <c r="V607" s="5" t="b">
        <f>OR(ISBLANK(Spreadsheet!C607), NOT(ISBLANK(Spreadsheet!I607)))</f>
        <v>1</v>
      </c>
      <c r="W607" s="5" t="b">
        <f>OR(ISBLANK(Spreadsheet!D607),NOT(ISBLANK(Spreadsheet!C607)))</f>
        <v>1</v>
      </c>
      <c r="X607" s="155" t="str">
        <f>REPT("0",MIN(FIND({1,2,3,4,5,6,7,8,9},Spreadsheet!C607&amp;"123456789"))-1)&amp;IF(ISBLANK(Spreadsheet!C607),"",SUMPRODUCT(MID(0&amp;Spreadsheet!C607,LARGE(INDEX(ISNUMBER(--MID(Spreadsheet!C607,ROW($1:$225),1))*
 ROW($1:$225),0),ROW($1:$225))+1,1)*10^ROW($1:$225)/10))</f>
        <v/>
      </c>
      <c r="Y607" s="5" t="b">
        <f>IF(NOT(ISBLANK(Spreadsheet!C607)),IF(AND(ISNUMBER(VALUE(Spreadsheet!C607)), LEN(Spreadsheet!C607)=9),TRUE,FALSE),TRUE)</f>
        <v>1</v>
      </c>
      <c r="Z607" s="155" t="str">
        <f>REPT("0",MIN(FIND({1,2,3,4,5,6,7,8,9},Spreadsheet!D607&amp;"123456789"))-1)&amp;IF(ISBLANK(Spreadsheet!D607),"",SUMPRODUCT(MID(0&amp;Spreadsheet!D607,LARGE(INDEX(ISNUMBER(--MID(Spreadsheet!D607,ROW($1:$225),1))*
 ROW($1:$225),0),ROW($1:$225))+1,1)*10^ROW($1:$225)/10))</f>
        <v/>
      </c>
      <c r="AA607" s="5" t="b">
        <f>IF(AND(NOT(ISBLANK(Spreadsheet!D607)),NOT(ISBLANK(Spreadsheet!C607))),IF(AND(ISNUMBER(VALUE(Spreadsheet!D607)), LEN(Spreadsheet!D607)=9),TRUE,FALSE),IF(AND(NOT(ISBLANK(Spreadsheet!D607)),ISBLANK(Spreadsheet!C607)),FALSE,TRUE))</f>
        <v>1</v>
      </c>
      <c r="AB607" s="5" t="b">
        <f>OR(ISBLANK(Spreadsheet!Y607),IF(NOT(ISBLANK(Spreadsheet!Y607)),LEN(Spreadsheet!Y607)=10,ISNUMBER(VALUE(Spreadsheet!Y607))))</f>
        <v>1</v>
      </c>
      <c r="AC607" s="5" t="b">
        <f>OR(ISBLANK(Spreadsheet!AI607), AND(NOT(ISBLANK(Spreadsheet!AJ607)), NOT(ISNUMBER(SEARCH("Waive",Spreadsheet!AJ607)))))</f>
        <v>1</v>
      </c>
      <c r="AD607" s="5" t="b">
        <f>OR(ISBLANK(Spreadsheet!AK607), AND(NOT(ISBLANK(Spreadsheet!AL607)), NOT(ISNUMBER(SEARCH("Waive",Spreadsheet!AL607)))))</f>
        <v>1</v>
      </c>
      <c r="AE607" s="5" t="b">
        <f>OR(ISBLANK(Spreadsheet!AM607), AND(NOT(ISBLANK(Spreadsheet!AN607)), NOT(ISNUMBER(SEARCH("Waive", Spreadsheet!AN607)))))</f>
        <v>1</v>
      </c>
      <c r="AF607" s="5" t="b">
        <f>OR(ISBLANK(Spreadsheet!C607), NOT(ISBLANK(Spreadsheet!D607)),NOT(ISBLANK(Spreadsheet!L607)))</f>
        <v>1</v>
      </c>
      <c r="AG607" s="5" t="b">
        <f>IF(AND(NOT(ISBLANK(Spreadsheet!C607)), NOT(ISBLANK(Spreadsheet!D607)),Spreadsheet!C607&lt;&gt;Spreadsheet!D607),IF(ISERROR(VLOOKUP(Spreadsheet!C607, Spreadsheet!$C$6:'Spreadsheet'!$C606,1,FALSE)), FALSE, TRUE),TRUE)</f>
        <v>1</v>
      </c>
      <c r="AH607" s="5" t="b">
        <f>Spreadsheet!$B$2=Spreadsheet!AD607</f>
        <v>1</v>
      </c>
      <c r="AI607" s="5" t="b">
        <f>IF(ISBLANK(Spreadsheet!G607),TRUE,IF(OR(LEN(Spreadsheet!G607)&gt;1,ISNUMBER(VALUE(Spreadsheet!G607))),FALSE,TRUE))</f>
        <v>1</v>
      </c>
      <c r="AJ607" s="5" t="b">
        <f>OR(ISBLANK(Spreadsheet!C607), NOT(ISBLANK(Spreadsheet!B607)), NOT(ISBLANK(Spreadsheet!D607)))</f>
        <v>1</v>
      </c>
      <c r="AK607" s="5" t="b">
        <f t="array" ref="AK607">IF(OR(AND(ISBLANK(Spreadsheet!E607),ISBLANK(Spreadsheet!D607),NOT(ISBLANK(Spreadsheet!C607))),AND(ISBLANK(Spreadsheet!E607),ISBLANK(Spreadsheet!D607),ISBLANK(Spreadsheet!C607))),TRUE,ISNUMBER(MATCH(TRUE,EXACT(Spreadsheet!E607,Relationships),0)))</f>
        <v>1</v>
      </c>
      <c r="AL607" s="5" t="b">
        <f>IF(NOT(ISBLANK(Spreadsheet!C607)),IF(OR(ISBLANK(Spreadsheet!F607),LEN(Spreadsheet!F607)&gt;40),FALSE,TRUE),TRUE)</f>
        <v>1</v>
      </c>
      <c r="AM607" s="5" t="b">
        <f>IF(NOT(ISBLANK(Spreadsheet!C607)),IF(OR(ISBLANK(Spreadsheet!H607),LEN(Spreadsheet!H607)&gt;40),FALSE,TRUE),TRUE)</f>
        <v>1</v>
      </c>
      <c r="AN607" s="5" t="b">
        <f t="array" ref="AN607">IF(ISBLANK(Spreadsheet!I607),TRUE,ISNUMBER(MATCH(TRUE,EXACT(Spreadsheet!I607,GenderValues),0)))</f>
        <v>1</v>
      </c>
      <c r="AO607" s="5" t="b">
        <f ca="1">IF(ISERROR(DATEVALUE(TEXT(Spreadsheet!J607,"mm/dd/yyyy")) &gt; TODAY()),IF(AND(ISBLANK(Spreadsheet!J607),ISBLANK(Spreadsheet!C607)),TRUE,FALSE),IF(DATEVALUE(TEXT(Spreadsheet!J607,"mm/dd/yyyy")) &gt; TODAY(),FALSE,TRUE))</f>
        <v>1</v>
      </c>
      <c r="AP607" s="5" t="b">
        <f>OR(ISBLANK(Spreadsheet!K607),LEN(Spreadsheet!K607)&lt;=100)</f>
        <v>1</v>
      </c>
      <c r="AQ607" s="5" t="b">
        <f t="array" ref="AQ607">IF(OR(AND(ISBLANK(Spreadsheet!L607),ISBLANK(Spreadsheet!C607)),AND(NOT(ISBLANK(Spreadsheet!C607)),NOT(ISBLANK(Spreadsheet!D607)))),TRUE,ISNUMBER(MATCH(TRUE,EXACT(Spreadsheet!L607,MaritalStatus),0)))</f>
        <v>1</v>
      </c>
      <c r="AR607" s="5" t="b">
        <f ca="1">IF(ISERROR(DATEVALUE(TEXT(Spreadsheet!M607,"mm/dd/yyyy")) &gt; TODAY()),IF(ISBLANK(Spreadsheet!M607),TRUE,FALSE),IF(DATEVALUE(TEXT(Spreadsheet!M607,"mm/dd/yyyy")) &gt; TODAY(),FALSE,TRUE))</f>
        <v>1</v>
      </c>
      <c r="AS607" s="5" t="b">
        <f>OR(ISBLANK(Spreadsheet!N607),LEN(Spreadsheet!N607)&lt;=100)</f>
        <v>1</v>
      </c>
      <c r="AT607" s="5" t="b">
        <f>OR(ISBLANK(Spreadsheet!O607),UPPER(Spreadsheet!O607)="YES")</f>
        <v>1</v>
      </c>
      <c r="AU607" s="5" t="b">
        <f>OR(ISBLANK(Spreadsheet!P607),UPPER(Spreadsheet!P607)="YES")</f>
        <v>1</v>
      </c>
      <c r="AV607" s="5" t="b">
        <f t="array" ref="AV607">IF(ISBLANK(Spreadsheet!Q607),TRUE,ISNUMBER(MATCH(TRUE,EXACT(Spreadsheet!Q607,OnGroupsPriorIns),0)))</f>
        <v>1</v>
      </c>
      <c r="AW607" s="5" t="b">
        <f>OR(ISBLANK(Spreadsheet!R607),UPPER(Spreadsheet!R607)="YES")</f>
        <v>1</v>
      </c>
      <c r="AX607" s="5" t="b">
        <f>OR(ISBLANK(Spreadsheet!S607),UPPER(Spreadsheet!S607)="YES")</f>
        <v>1</v>
      </c>
      <c r="AY607" s="5" t="b">
        <f>OR(AND(ISBLANK(Spreadsheet!C607),LEN(Spreadsheet!T607)=0),AND(NOT(ISBLANK(Spreadsheet!C607)),LEN(Spreadsheet!T607)&gt;0,LEN(Spreadsheet!T607)&lt;=50))</f>
        <v>1</v>
      </c>
      <c r="AZ607" s="5" t="b">
        <f>OR(LEN(Spreadsheet!U607)=0,AND(LEN(Spreadsheet!U607)&gt;0,LEN(Spreadsheet!U607)&lt;=50))</f>
        <v>1</v>
      </c>
      <c r="BA607" s="5" t="b">
        <f>OR(AND(ISBLANK(Spreadsheet!C607),LEN(Spreadsheet!V607)=0),AND(NOT(ISBLANK(Spreadsheet!C607)),LEN(Spreadsheet!V607)&gt;0,LEN(Spreadsheet!V607)&lt;=50))</f>
        <v>1</v>
      </c>
      <c r="BB607" s="5" t="b">
        <f t="array" ref="BB607">IF(AND(ISBLANK(Spreadsheet!C607),LEN(Spreadsheet!W607)=0),TRUE,ISNUMBER(MATCH(TRUE,EXACT(Spreadsheet!W607,States),0)))</f>
        <v>1</v>
      </c>
      <c r="BC607" s="5" t="b">
        <f>OR(AND(ISBLANK(Spreadsheet!C607),LEN(Spreadsheet!X607)=0),AND(NOT(ISBLANK(Spreadsheet!C607)),LEN(Spreadsheet!X607)&gt;0,LEN(Spreadsheet!X607)=5,ISNUMBER(VALUE(Spreadsheet!X607))))</f>
        <v>1</v>
      </c>
      <c r="BD607" s="5" t="b">
        <f>OR(ISBLANK(Spreadsheet!Z607),LEN(Spreadsheet!Z607)&lt;=50)</f>
        <v>1</v>
      </c>
      <c r="BE607" s="5" t="b">
        <f>ISBLANK(Spreadsheet!AA607)</f>
        <v>1</v>
      </c>
      <c r="BF607" s="5" t="b">
        <f>ISBLANK(Spreadsheet!AB607)</f>
        <v>1</v>
      </c>
      <c r="BG607" s="5" t="b">
        <f>IF(ISERROR(DATEVALUE(TEXT(Spreadsheet!AC607,"mm/dd/yyyy")) &gt; DATEVALUE(TEXT(Spreadsheet!J607,"mm/dd/yyyy"))),IF(OR(AND(ISBLANK(Spreadsheet!AC607),ISBLANK(Spreadsheet!C607)),AND(NOT(ISBLANK(Spreadsheet!C607)),ISBLANK(Spreadsheet!AC607),NOT(ISBLANK(Spreadsheet!D607)))),TRUE,FALSE),IF(DATEVALUE(TEXT(Spreadsheet!AC607,"mm/dd/yyyy")) &gt; DATEVALUE(TEXT(Spreadsheet!J607,"mm/dd/yyyy")),TRUE,FALSE))</f>
        <v>1</v>
      </c>
      <c r="BH607" s="5" t="b">
        <f>OR(AND(ISBLANK(Spreadsheet!C607),ISBLANK(Spreadsheet!AE607)),AND(NOT(ISBLANK(Spreadsheet!C607)),NOT(ISBLANK(Spreadsheet!D607)),ISBLANK(Spreadsheet!AE607)),AND(NOT(ISBLANK(Spreadsheet!C607)),ISBLANK(Spreadsheet!D607),NOT(ISBLANK(Spreadsheet!AE607)),LEN(Spreadsheet!AE607)&lt;=100))</f>
        <v>1</v>
      </c>
      <c r="BI607" s="5" t="b">
        <f t="array" ref="BI607">IF(ISBLANK(Spreadsheet!AF607),TRUE,ISNUMBER(MATCH(TRUE,EXACT(Spreadsheet!AF607,CobraShortReasons),0)))</f>
        <v>1</v>
      </c>
      <c r="BJ607" s="5" t="b">
        <f ca="1">IF(ISERROR(DATEVALUE(TEXT(Spreadsheet!AG607,"mm/dd/yyyy")) &gt; TODAY()),IF(ISBLANK(Spreadsheet!AG607),TRUE,FALSE),IF(DATEVALUE(TEXT(Spreadsheet!AG607,"mm/dd/yyyy")) &gt; TODAY(),FALSE,TRUE))</f>
        <v>1</v>
      </c>
      <c r="BK607" s="5" t="b">
        <f>OR(ISBLANK(Spreadsheet!AH607),LEN(Spreadsheet!AH607)&lt;=25)</f>
        <v>1</v>
      </c>
      <c r="BL607" s="5" t="b">
        <f t="array" aca="1" ref="BL607" ca="1">IF(ISBLANK(Spreadsheet!AI607),TRUE,ISNUMBER(MATCH(TRUE,EXACT(Spreadsheet!AI607,INDIRECT(Spreadsheet!$D$2)),0)))</f>
        <v>1</v>
      </c>
      <c r="BM607" s="5" t="b">
        <f t="array" aca="1" ref="BM607" ca="1">IF(ISBLANK(Spreadsheet!AJ607),TRUE,ISNUMBER(MATCH(TRUE,EXACT(Spreadsheet!AJ607,INDIRECT(Spreadsheet!BJ607)),0)))</f>
        <v>1</v>
      </c>
      <c r="BN607" s="5" t="b">
        <f t="array" ref="BN607">IF(ISBLANK(Spreadsheet!AK607),TRUE,ISNUMBER(MATCH(TRUE,EXACT(Spreadsheet!AK607,DentalPlans),0)))</f>
        <v>1</v>
      </c>
      <c r="BO607" s="5" t="b">
        <f t="array" aca="1" ref="BO607" ca="1">IF(ISBLANK(Spreadsheet!AL607),TRUE,ISNUMBER(MATCH(TRUE,EXACT(Spreadsheet!AL607,INDIRECT(Spreadsheet!BK607)),0)))</f>
        <v>1</v>
      </c>
      <c r="BP607" s="5" t="b">
        <f t="array" ref="BP607">IF(ISBLANK(Spreadsheet!AM607),TRUE,ISNUMBER(MATCH(TRUE,EXACT(Spreadsheet!AM607,VisionPlans),0)))</f>
        <v>1</v>
      </c>
      <c r="BQ607" s="5" t="b">
        <f t="array" aca="1" ref="BQ607" ca="1">IF(ISBLANK(Spreadsheet!AN607),TRUE,ISNUMBER(MATCH(TRUE,EXACT(Spreadsheet!AN607,INDIRECT(Spreadsheet!BL607)),0)))</f>
        <v>1</v>
      </c>
      <c r="BR607" s="5" t="b">
        <f t="array" ref="BR607">IF(ISBLANK(Spreadsheet!AO607),TRUE,ISNUMBER(MATCH(TRUE,EXACT(Spreadsheet!AO607,LifeBenefitClasses),0)))</f>
        <v>1</v>
      </c>
      <c r="BS607" s="5" t="b">
        <f>IF(OR(ISBLANK(Spreadsheet!AO607), Spreadsheet!AO607="Waive"),IF(ISBLANK(Spreadsheet!AP607),TRUE,FALSE),IF(OR(AND(NOT(ISBLANK(Spreadsheet!AO607)),ISBLANK(Spreadsheet!AP607)),NOT(ISNUMBER(VALUE(Spreadsheet!AP607)))),FALSE,IF(OR(AND(Spreadsheet!AP607&lt;6,MOD(Spreadsheet!AP607*10,5)=0), MOD(Spreadsheet!AP607,5000)=0),TRUE,FALSE)))</f>
        <v>1</v>
      </c>
      <c r="BT607" s="5" t="b">
        <f t="array" ref="BT607">IF(ISBLANK(Spreadsheet!AQ607),TRUE,ISNUMBER(MATCH(TRUE,EXACT(Spreadsheet!AQ607,EnrollWaive),0)))</f>
        <v>1</v>
      </c>
      <c r="BU607" s="5" t="b">
        <f t="array" ref="BU607">IF(ISBLANK(Spreadsheet!AR607),TRUE,ISNUMBER(MATCH(TRUE,EXACT(Spreadsheet!AR607,LifeBenefitClasses),0)))</f>
        <v>1</v>
      </c>
      <c r="BV607" s="5" t="b">
        <f>IF(OR(ISBLANK(Spreadsheet!AR607), Spreadsheet!AR607="Waive"),IF(ISBLANK(Spreadsheet!AS607),TRUE,FALSE),IF(OR(AND(NOT(ISBLANK(Spreadsheet!AR607)),ISBLANK(Spreadsheet!AS607)),NOT(ISNUMBER(VALUE(Spreadsheet!AS607)))),FALSE,IF(OR(AND(Spreadsheet!AS607&lt;6,MOD(Spreadsheet!AS607*10,5)=0), MOD(Spreadsheet!AS607,10000)=0),TRUE,FALSE)))</f>
        <v>1</v>
      </c>
      <c r="BW607" s="5" t="b">
        <f t="array" ref="BW607">IF(ISBLANK(Spreadsheet!AT607),TRUE,ISNUMBER(MATCH(TRUE,EXACT(Spreadsheet!AT607,LifeBenefitClasses),0)))</f>
        <v>1</v>
      </c>
      <c r="BX607" s="5" t="b">
        <f>IF(OR(ISBLANK(Spreadsheet!AT607), Spreadsheet!AT607="Waive"),IF(ISBLANK(Spreadsheet!AU607),TRUE,FALSE),IF(OR(AND(NOT(ISBLANK(Spreadsheet!AT607)),ISBLANK(Spreadsheet!AU607)),NOT(ISNUMBER(VALUE(Spreadsheet!AU607)))),FALSE,IF(AND(NOT(OR(ISBLANK(Spreadsheet!AT607),Spreadsheet!AT607="Waive")),NOT(OR(ISBLANK(Spreadsheet!AR607),Spreadsheet!AR607="Waive")),MOD(Spreadsheet!AU607,5000)=0, Spreadsheet!AU607&lt;=(Spreadsheet!AS607*0.5)),TRUE,FALSE)))</f>
        <v>1</v>
      </c>
      <c r="BY607" s="5" t="b">
        <f t="array" ref="BY607">IF(ISBLANK(Spreadsheet!AV607),TRUE,ISNUMBER(MATCH(TRUE,EXACT(Spreadsheet!AV607,EnrollWaive),0)))</f>
        <v>1</v>
      </c>
      <c r="BZ607" s="5" t="b">
        <f t="array" ref="BZ607">IF(ISBLANK(Spreadsheet!AW607),TRUE,ISNUMBER(MATCH(TRUE,EXACT(Spreadsheet!AW607,LifeBenefitClasses),0)))</f>
        <v>1</v>
      </c>
      <c r="CA607" s="5" t="b">
        <f t="array" ref="CA607">IF(ISBLANK(Spreadsheet!AX607),TRUE,ISNUMBER(MATCH(TRUE,EXACT(Spreadsheet!AX607,LifeBenefitClasses),0)))</f>
        <v>1</v>
      </c>
      <c r="CB607" s="5" t="b">
        <f t="array" ref="CB607">IF(ISBLANK(Spreadsheet!AY607),TRUE,ISNUMBER(MATCH(TRUE,EXACT(Spreadsheet!AY607,LifeBenefitClasses),0)))</f>
        <v>1</v>
      </c>
      <c r="CC607" s="5" t="b">
        <f t="array" ref="CC607">IF(ISBLANK(Spreadsheet!AZ607),TRUE,ISNUMBER(MATCH(TRUE,EXACT(Spreadsheet!AZ607,LifeBenefitClasses),0)))</f>
        <v>1</v>
      </c>
      <c r="CD607" s="5" t="b">
        <f t="array" ref="CD607">IF(ISBLANK(Spreadsheet!BA607),TRUE,ISNUMBER(MATCH(TRUE,EXACT(Spreadsheet!BA607,LifeBenefitClasses),0)))</f>
        <v>1</v>
      </c>
      <c r="CE607" s="5" t="b">
        <f>IF(OR(ISBLANK(Spreadsheet!BA607), Spreadsheet!BA607="Waive"),IF(ISBLANK(Spreadsheet!BB607),TRUE,FALSE),IF(OR(AND(NOT(ISBLANK(Spreadsheet!BA607)),ISBLANK(Spreadsheet!BB607)),NOT(ISNUMBER(VALUE(Spreadsheet!BB607))),ISBLANK(Spreadsheet!BC607),NOT(ISNUMBER(VALUE(Spreadsheet!BC607)))),FALSE,IF(AND(Spreadsheet!BB607&gt;=50000,Spreadsheet!BB607&lt;=250000,MOD(Spreadsheet!BB607,10000)=0,Spreadsheet!BB607&lt;=(10*Spreadsheet!BC607)),TRUE,FALSE)))</f>
        <v>1</v>
      </c>
      <c r="CF607" s="5" t="b">
        <f>IF(NOT(ISBLANK(Spreadsheet!BC607)),AND(ISNUMBER(VALUE(Spreadsheet!BC607)),Spreadsheet!BC607&gt;0),AND(OR(ISBLANK(Spreadsheet!AO607),Spreadsheet!AO607="Waive",AND(NOT(OR(ISBLANK(Spreadsheet!AO607),Spreadsheet!AO607="Waive")),Spreadsheet!AP607&gt;=6)),OR(ISBLANK(Spreadsheet!AR607),AND(NOT(OR(ISBLANK(Spreadsheet!AR607),Spreadsheet!AR607="Waive")),Spreadsheet!AS607&gt;=6)),OR(ISBLANK(Spreadsheet!AW607)),OR(ISBLANK(Spreadsheet!AX607)),OR(ISBLANK(Spreadsheet!AY607)),OR(ISBLANK(Spreadsheet!AZ607)),OR(ISBLANK(Spreadsheet!BA607),Spreadsheet!BA607="Waive")))</f>
        <v>1</v>
      </c>
      <c r="CG607" s="5" t="b">
        <f t="shared" ca="1" si="43"/>
        <v>1</v>
      </c>
    </row>
    <row r="608" spans="8:85" x14ac:dyDescent="0.3">
      <c r="H608" s="5">
        <f t="shared" ca="1" si="44"/>
        <v>2</v>
      </c>
      <c r="I608" s="5" t="str">
        <f t="shared" ca="1" si="42"/>
        <v/>
      </c>
      <c r="J608" s="5" t="str">
        <f>IF(AND(NOT(ISBLANK(Spreadsheet!C608)),ISBLANK(Spreadsheet!D608)),Spreadsheet!F608&amp;" "&amp;Spreadsheet!H608,"")</f>
        <v/>
      </c>
      <c r="K608" s="5">
        <f>IF(AND(NOT(ISBLANK(Spreadsheet!C608)),ISBLANK(Spreadsheet!D608)),COUNTIFS(Spreadsheet!E609:E$786,"=Child",Spreadsheet!C609:C$786, "="&amp;Spreadsheet!C608) + COUNTIFS(Spreadsheet!E609:E$786,"=Step-child",Spreadsheet!C609:C$786, "="&amp;Spreadsheet!C608),0)</f>
        <v>0</v>
      </c>
      <c r="L608" s="5">
        <f>IF(NOT(ISBLANK(J608)),COUNTIFS(Spreadsheet!E609:E$786,"=Wife",Spreadsheet!C609:C$786, "="&amp;Spreadsheet!C608) + COUNTIFS(Spreadsheet!E609:E$786,"=Husband",Spreadsheet!C609:C$786, "="&amp;Spreadsheet!C608),0)</f>
        <v>0</v>
      </c>
      <c r="M608" s="5">
        <f>IF(NOT(ISBLANK(Spreadsheet!AJ608)),VLOOKUP(Spreadsheet!AJ608,'Drop Downs'!$P$2:$R$16,3,FALSE),0)</f>
        <v>0</v>
      </c>
      <c r="N608" s="5">
        <f>IF(NOT(ISBLANK(Spreadsheet!AJ608)), VLOOKUP(Spreadsheet!AJ608,'Drop Downs'!$P$2:$R$16,2,FALSE),0)</f>
        <v>0</v>
      </c>
      <c r="O608" s="5">
        <f>IF(NOT(ISBLANK(Spreadsheet!AL608)),VLOOKUP(Spreadsheet!AL608,'Drop Downs'!$P$2:$R$16,3,FALSE), 0)</f>
        <v>0</v>
      </c>
      <c r="P608" s="5">
        <f>IF(NOT(ISBLANK(Spreadsheet!AL608)),VLOOKUP(Spreadsheet!AL608,'Drop Downs'!$P$2:$R$16,2,FALSE),0)</f>
        <v>0</v>
      </c>
      <c r="Q608" s="5">
        <f>IF(NOT(ISBLANK(Spreadsheet!AN608)),VLOOKUP(Spreadsheet!AN608,'Drop Downs'!$P$2:$R$16,3,FALSE),0)</f>
        <v>0</v>
      </c>
      <c r="R608" s="5">
        <f>IF(NOT(ISBLANK(Spreadsheet!AN608)),VLOOKUP(Spreadsheet!AN608,'Drop Downs'!$P$2:$R$16,2,FALSE),0)</f>
        <v>0</v>
      </c>
      <c r="S608" s="5" t="str">
        <f>IF(OR(M608&gt;K608,N608&gt;L608,O608&gt;K608, Q608&gt;K608,N608&gt;L608, P608&gt;L608, R608&gt;L608),"Member currently has a coverage election over what he/she needs.  Please add more dependents or adjust the coverage election.","")&amp;(IF(AND(NOT(ISBLANK(Spreadsheet!C608)),NOT(ISBLANK(Spreadsheet!D608)),ISBLANK(Spreadsheet!E608)),"Dependent lacks a relationship to member.Please select one from the drop-down.",""))</f>
        <v/>
      </c>
      <c r="T608" s="5" t="b">
        <f t="shared" si="45"/>
        <v>1</v>
      </c>
      <c r="U608" s="5" t="b">
        <f>OR(ISBLANK(Spreadsheet!C608),IF(NOT(ISBLANK(Spreadsheet!D608)),NOT(ISBLANK(Spreadsheet!E608)),TRUE))</f>
        <v>1</v>
      </c>
      <c r="V608" s="5" t="b">
        <f>OR(ISBLANK(Spreadsheet!C608), NOT(ISBLANK(Spreadsheet!I608)))</f>
        <v>1</v>
      </c>
      <c r="W608" s="5" t="b">
        <f>OR(ISBLANK(Spreadsheet!D608),NOT(ISBLANK(Spreadsheet!C608)))</f>
        <v>1</v>
      </c>
      <c r="X608" s="155" t="str">
        <f>REPT("0",MIN(FIND({1,2,3,4,5,6,7,8,9},Spreadsheet!C608&amp;"123456789"))-1)&amp;IF(ISBLANK(Spreadsheet!C608),"",SUMPRODUCT(MID(0&amp;Spreadsheet!C608,LARGE(INDEX(ISNUMBER(--MID(Spreadsheet!C608,ROW($1:$225),1))*
 ROW($1:$225),0),ROW($1:$225))+1,1)*10^ROW($1:$225)/10))</f>
        <v/>
      </c>
      <c r="Y608" s="5" t="b">
        <f>IF(NOT(ISBLANK(Spreadsheet!C608)),IF(AND(ISNUMBER(VALUE(Spreadsheet!C608)), LEN(Spreadsheet!C608)=9),TRUE,FALSE),TRUE)</f>
        <v>1</v>
      </c>
      <c r="Z608" s="155" t="str">
        <f>REPT("0",MIN(FIND({1,2,3,4,5,6,7,8,9},Spreadsheet!D608&amp;"123456789"))-1)&amp;IF(ISBLANK(Spreadsheet!D608),"",SUMPRODUCT(MID(0&amp;Spreadsheet!D608,LARGE(INDEX(ISNUMBER(--MID(Spreadsheet!D608,ROW($1:$225),1))*
 ROW($1:$225),0),ROW($1:$225))+1,1)*10^ROW($1:$225)/10))</f>
        <v/>
      </c>
      <c r="AA608" s="5" t="b">
        <f>IF(AND(NOT(ISBLANK(Spreadsheet!D608)),NOT(ISBLANK(Spreadsheet!C608))),IF(AND(ISNUMBER(VALUE(Spreadsheet!D608)), LEN(Spreadsheet!D608)=9),TRUE,FALSE),IF(AND(NOT(ISBLANK(Spreadsheet!D608)),ISBLANK(Spreadsheet!C608)),FALSE,TRUE))</f>
        <v>1</v>
      </c>
      <c r="AB608" s="5" t="b">
        <f>OR(ISBLANK(Spreadsheet!Y608),IF(NOT(ISBLANK(Spreadsheet!Y608)),LEN(Spreadsheet!Y608)=10,ISNUMBER(VALUE(Spreadsheet!Y608))))</f>
        <v>1</v>
      </c>
      <c r="AC608" s="5" t="b">
        <f>OR(ISBLANK(Spreadsheet!AI608), AND(NOT(ISBLANK(Spreadsheet!AJ608)), NOT(ISNUMBER(SEARCH("Waive",Spreadsheet!AJ608)))))</f>
        <v>1</v>
      </c>
      <c r="AD608" s="5" t="b">
        <f>OR(ISBLANK(Spreadsheet!AK608), AND(NOT(ISBLANK(Spreadsheet!AL608)), NOT(ISNUMBER(SEARCH("Waive",Spreadsheet!AL608)))))</f>
        <v>1</v>
      </c>
      <c r="AE608" s="5" t="b">
        <f>OR(ISBLANK(Spreadsheet!AM608), AND(NOT(ISBLANK(Spreadsheet!AN608)), NOT(ISNUMBER(SEARCH("Waive", Spreadsheet!AN608)))))</f>
        <v>1</v>
      </c>
      <c r="AF608" s="5" t="b">
        <f>OR(ISBLANK(Spreadsheet!C608), NOT(ISBLANK(Spreadsheet!D608)),NOT(ISBLANK(Spreadsheet!L608)))</f>
        <v>1</v>
      </c>
      <c r="AG608" s="5" t="b">
        <f>IF(AND(NOT(ISBLANK(Spreadsheet!C608)), NOT(ISBLANK(Spreadsheet!D608)),Spreadsheet!C608&lt;&gt;Spreadsheet!D608),IF(ISERROR(VLOOKUP(Spreadsheet!C608, Spreadsheet!$C$6:'Spreadsheet'!$C607,1,FALSE)), FALSE, TRUE),TRUE)</f>
        <v>1</v>
      </c>
      <c r="AH608" s="5" t="b">
        <f>Spreadsheet!$B$2=Spreadsheet!AD608</f>
        <v>1</v>
      </c>
      <c r="AI608" s="5" t="b">
        <f>IF(ISBLANK(Spreadsheet!G608),TRUE,IF(OR(LEN(Spreadsheet!G608)&gt;1,ISNUMBER(VALUE(Spreadsheet!G608))),FALSE,TRUE))</f>
        <v>1</v>
      </c>
      <c r="AJ608" s="5" t="b">
        <f>OR(ISBLANK(Spreadsheet!C608), NOT(ISBLANK(Spreadsheet!B608)), NOT(ISBLANK(Spreadsheet!D608)))</f>
        <v>1</v>
      </c>
      <c r="AK608" s="5" t="b">
        <f t="array" ref="AK608">IF(OR(AND(ISBLANK(Spreadsheet!E608),ISBLANK(Spreadsheet!D608),NOT(ISBLANK(Spreadsheet!C608))),AND(ISBLANK(Spreadsheet!E608),ISBLANK(Spreadsheet!D608),ISBLANK(Spreadsheet!C608))),TRUE,ISNUMBER(MATCH(TRUE,EXACT(Spreadsheet!E608,Relationships),0)))</f>
        <v>1</v>
      </c>
      <c r="AL608" s="5" t="b">
        <f>IF(NOT(ISBLANK(Spreadsheet!C608)),IF(OR(ISBLANK(Spreadsheet!F608),LEN(Spreadsheet!F608)&gt;40),FALSE,TRUE),TRUE)</f>
        <v>1</v>
      </c>
      <c r="AM608" s="5" t="b">
        <f>IF(NOT(ISBLANK(Spreadsheet!C608)),IF(OR(ISBLANK(Spreadsheet!H608),LEN(Spreadsheet!H608)&gt;40),FALSE,TRUE),TRUE)</f>
        <v>1</v>
      </c>
      <c r="AN608" s="5" t="b">
        <f t="array" ref="AN608">IF(ISBLANK(Spreadsheet!I608),TRUE,ISNUMBER(MATCH(TRUE,EXACT(Spreadsheet!I608,GenderValues),0)))</f>
        <v>1</v>
      </c>
      <c r="AO608" s="5" t="b">
        <f ca="1">IF(ISERROR(DATEVALUE(TEXT(Spreadsheet!J608,"mm/dd/yyyy")) &gt; TODAY()),IF(AND(ISBLANK(Spreadsheet!J608),ISBLANK(Spreadsheet!C608)),TRUE,FALSE),IF(DATEVALUE(TEXT(Spreadsheet!J608,"mm/dd/yyyy")) &gt; TODAY(),FALSE,TRUE))</f>
        <v>1</v>
      </c>
      <c r="AP608" s="5" t="b">
        <f>OR(ISBLANK(Spreadsheet!K608),LEN(Spreadsheet!K608)&lt;=100)</f>
        <v>1</v>
      </c>
      <c r="AQ608" s="5" t="b">
        <f t="array" ref="AQ608">IF(OR(AND(ISBLANK(Spreadsheet!L608),ISBLANK(Spreadsheet!C608)),AND(NOT(ISBLANK(Spreadsheet!C608)),NOT(ISBLANK(Spreadsheet!D608)))),TRUE,ISNUMBER(MATCH(TRUE,EXACT(Spreadsheet!L608,MaritalStatus),0)))</f>
        <v>1</v>
      </c>
      <c r="AR608" s="5" t="b">
        <f ca="1">IF(ISERROR(DATEVALUE(TEXT(Spreadsheet!M608,"mm/dd/yyyy")) &gt; TODAY()),IF(ISBLANK(Spreadsheet!M608),TRUE,FALSE),IF(DATEVALUE(TEXT(Spreadsheet!M608,"mm/dd/yyyy")) &gt; TODAY(),FALSE,TRUE))</f>
        <v>1</v>
      </c>
      <c r="AS608" s="5" t="b">
        <f>OR(ISBLANK(Spreadsheet!N608),LEN(Spreadsheet!N608)&lt;=100)</f>
        <v>1</v>
      </c>
      <c r="AT608" s="5" t="b">
        <f>OR(ISBLANK(Spreadsheet!O608),UPPER(Spreadsheet!O608)="YES")</f>
        <v>1</v>
      </c>
      <c r="AU608" s="5" t="b">
        <f>OR(ISBLANK(Spreadsheet!P608),UPPER(Spreadsheet!P608)="YES")</f>
        <v>1</v>
      </c>
      <c r="AV608" s="5" t="b">
        <f t="array" ref="AV608">IF(ISBLANK(Spreadsheet!Q608),TRUE,ISNUMBER(MATCH(TRUE,EXACT(Spreadsheet!Q608,OnGroupsPriorIns),0)))</f>
        <v>1</v>
      </c>
      <c r="AW608" s="5" t="b">
        <f>OR(ISBLANK(Spreadsheet!R608),UPPER(Spreadsheet!R608)="YES")</f>
        <v>1</v>
      </c>
      <c r="AX608" s="5" t="b">
        <f>OR(ISBLANK(Spreadsheet!S608),UPPER(Spreadsheet!S608)="YES")</f>
        <v>1</v>
      </c>
      <c r="AY608" s="5" t="b">
        <f>OR(AND(ISBLANK(Spreadsheet!C608),LEN(Spreadsheet!T608)=0),AND(NOT(ISBLANK(Spreadsheet!C608)),LEN(Spreadsheet!T608)&gt;0,LEN(Spreadsheet!T608)&lt;=50))</f>
        <v>1</v>
      </c>
      <c r="AZ608" s="5" t="b">
        <f>OR(LEN(Spreadsheet!U608)=0,AND(LEN(Spreadsheet!U608)&gt;0,LEN(Spreadsheet!U608)&lt;=50))</f>
        <v>1</v>
      </c>
      <c r="BA608" s="5" t="b">
        <f>OR(AND(ISBLANK(Spreadsheet!C608),LEN(Spreadsheet!V608)=0),AND(NOT(ISBLANK(Spreadsheet!C608)),LEN(Spreadsheet!V608)&gt;0,LEN(Spreadsheet!V608)&lt;=50))</f>
        <v>1</v>
      </c>
      <c r="BB608" s="5" t="b">
        <f t="array" ref="BB608">IF(AND(ISBLANK(Spreadsheet!C608),LEN(Spreadsheet!W608)=0),TRUE,ISNUMBER(MATCH(TRUE,EXACT(Spreadsheet!W608,States),0)))</f>
        <v>1</v>
      </c>
      <c r="BC608" s="5" t="b">
        <f>OR(AND(ISBLANK(Spreadsheet!C608),LEN(Spreadsheet!X608)=0),AND(NOT(ISBLANK(Spreadsheet!C608)),LEN(Spreadsheet!X608)&gt;0,LEN(Spreadsheet!X608)=5,ISNUMBER(VALUE(Spreadsheet!X608))))</f>
        <v>1</v>
      </c>
      <c r="BD608" s="5" t="b">
        <f>OR(ISBLANK(Spreadsheet!Z608),LEN(Spreadsheet!Z608)&lt;=50)</f>
        <v>1</v>
      </c>
      <c r="BE608" s="5" t="b">
        <f>ISBLANK(Spreadsheet!AA608)</f>
        <v>1</v>
      </c>
      <c r="BF608" s="5" t="b">
        <f>ISBLANK(Spreadsheet!AB608)</f>
        <v>1</v>
      </c>
      <c r="BG608" s="5" t="b">
        <f>IF(ISERROR(DATEVALUE(TEXT(Spreadsheet!AC608,"mm/dd/yyyy")) &gt; DATEVALUE(TEXT(Spreadsheet!J608,"mm/dd/yyyy"))),IF(OR(AND(ISBLANK(Spreadsheet!AC608),ISBLANK(Spreadsheet!C608)),AND(NOT(ISBLANK(Spreadsheet!C608)),ISBLANK(Spreadsheet!AC608),NOT(ISBLANK(Spreadsheet!D608)))),TRUE,FALSE),IF(DATEVALUE(TEXT(Spreadsheet!AC608,"mm/dd/yyyy")) &gt; DATEVALUE(TEXT(Spreadsheet!J608,"mm/dd/yyyy")),TRUE,FALSE))</f>
        <v>1</v>
      </c>
      <c r="BH608" s="5" t="b">
        <f>OR(AND(ISBLANK(Spreadsheet!C608),ISBLANK(Spreadsheet!AE608)),AND(NOT(ISBLANK(Spreadsheet!C608)),NOT(ISBLANK(Spreadsheet!D608)),ISBLANK(Spreadsheet!AE608)),AND(NOT(ISBLANK(Spreadsheet!C608)),ISBLANK(Spreadsheet!D608),NOT(ISBLANK(Spreadsheet!AE608)),LEN(Spreadsheet!AE608)&lt;=100))</f>
        <v>1</v>
      </c>
      <c r="BI608" s="5" t="b">
        <f t="array" ref="BI608">IF(ISBLANK(Spreadsheet!AF608),TRUE,ISNUMBER(MATCH(TRUE,EXACT(Spreadsheet!AF608,CobraShortReasons),0)))</f>
        <v>1</v>
      </c>
      <c r="BJ608" s="5" t="b">
        <f ca="1">IF(ISERROR(DATEVALUE(TEXT(Spreadsheet!AG608,"mm/dd/yyyy")) &gt; TODAY()),IF(ISBLANK(Spreadsheet!AG608),TRUE,FALSE),IF(DATEVALUE(TEXT(Spreadsheet!AG608,"mm/dd/yyyy")) &gt; TODAY(),FALSE,TRUE))</f>
        <v>1</v>
      </c>
      <c r="BK608" s="5" t="b">
        <f>OR(ISBLANK(Spreadsheet!AH608),LEN(Spreadsheet!AH608)&lt;=25)</f>
        <v>1</v>
      </c>
      <c r="BL608" s="5" t="b">
        <f t="array" aca="1" ref="BL608" ca="1">IF(ISBLANK(Spreadsheet!AI608),TRUE,ISNUMBER(MATCH(TRUE,EXACT(Spreadsheet!AI608,INDIRECT(Spreadsheet!$D$2)),0)))</f>
        <v>1</v>
      </c>
      <c r="BM608" s="5" t="b">
        <f t="array" aca="1" ref="BM608" ca="1">IF(ISBLANK(Spreadsheet!AJ608),TRUE,ISNUMBER(MATCH(TRUE,EXACT(Spreadsheet!AJ608,INDIRECT(Spreadsheet!BJ608)),0)))</f>
        <v>1</v>
      </c>
      <c r="BN608" s="5" t="b">
        <f t="array" ref="BN608">IF(ISBLANK(Spreadsheet!AK608),TRUE,ISNUMBER(MATCH(TRUE,EXACT(Spreadsheet!AK608,DentalPlans),0)))</f>
        <v>1</v>
      </c>
      <c r="BO608" s="5" t="b">
        <f t="array" aca="1" ref="BO608" ca="1">IF(ISBLANK(Spreadsheet!AL608),TRUE,ISNUMBER(MATCH(TRUE,EXACT(Spreadsheet!AL608,INDIRECT(Spreadsheet!BK608)),0)))</f>
        <v>1</v>
      </c>
      <c r="BP608" s="5" t="b">
        <f t="array" ref="BP608">IF(ISBLANK(Spreadsheet!AM608),TRUE,ISNUMBER(MATCH(TRUE,EXACT(Spreadsheet!AM608,VisionPlans),0)))</f>
        <v>1</v>
      </c>
      <c r="BQ608" s="5" t="b">
        <f t="array" aca="1" ref="BQ608" ca="1">IF(ISBLANK(Spreadsheet!AN608),TRUE,ISNUMBER(MATCH(TRUE,EXACT(Spreadsheet!AN608,INDIRECT(Spreadsheet!BL608)),0)))</f>
        <v>1</v>
      </c>
      <c r="BR608" s="5" t="b">
        <f t="array" ref="BR608">IF(ISBLANK(Spreadsheet!AO608),TRUE,ISNUMBER(MATCH(TRUE,EXACT(Spreadsheet!AO608,LifeBenefitClasses),0)))</f>
        <v>1</v>
      </c>
      <c r="BS608" s="5" t="b">
        <f>IF(OR(ISBLANK(Spreadsheet!AO608), Spreadsheet!AO608="Waive"),IF(ISBLANK(Spreadsheet!AP608),TRUE,FALSE),IF(OR(AND(NOT(ISBLANK(Spreadsheet!AO608)),ISBLANK(Spreadsheet!AP608)),NOT(ISNUMBER(VALUE(Spreadsheet!AP608)))),FALSE,IF(OR(AND(Spreadsheet!AP608&lt;6,MOD(Spreadsheet!AP608*10,5)=0), MOD(Spreadsheet!AP608,5000)=0),TRUE,FALSE)))</f>
        <v>1</v>
      </c>
      <c r="BT608" s="5" t="b">
        <f t="array" ref="BT608">IF(ISBLANK(Spreadsheet!AQ608),TRUE,ISNUMBER(MATCH(TRUE,EXACT(Spreadsheet!AQ608,EnrollWaive),0)))</f>
        <v>1</v>
      </c>
      <c r="BU608" s="5" t="b">
        <f t="array" ref="BU608">IF(ISBLANK(Spreadsheet!AR608),TRUE,ISNUMBER(MATCH(TRUE,EXACT(Spreadsheet!AR608,LifeBenefitClasses),0)))</f>
        <v>1</v>
      </c>
      <c r="BV608" s="5" t="b">
        <f>IF(OR(ISBLANK(Spreadsheet!AR608), Spreadsheet!AR608="Waive"),IF(ISBLANK(Spreadsheet!AS608),TRUE,FALSE),IF(OR(AND(NOT(ISBLANK(Spreadsheet!AR608)),ISBLANK(Spreadsheet!AS608)),NOT(ISNUMBER(VALUE(Spreadsheet!AS608)))),FALSE,IF(OR(AND(Spreadsheet!AS608&lt;6,MOD(Spreadsheet!AS608*10,5)=0), MOD(Spreadsheet!AS608,10000)=0),TRUE,FALSE)))</f>
        <v>1</v>
      </c>
      <c r="BW608" s="5" t="b">
        <f t="array" ref="BW608">IF(ISBLANK(Spreadsheet!AT608),TRUE,ISNUMBER(MATCH(TRUE,EXACT(Spreadsheet!AT608,LifeBenefitClasses),0)))</f>
        <v>1</v>
      </c>
      <c r="BX608" s="5" t="b">
        <f>IF(OR(ISBLANK(Spreadsheet!AT608), Spreadsheet!AT608="Waive"),IF(ISBLANK(Spreadsheet!AU608),TRUE,FALSE),IF(OR(AND(NOT(ISBLANK(Spreadsheet!AT608)),ISBLANK(Spreadsheet!AU608)),NOT(ISNUMBER(VALUE(Spreadsheet!AU608)))),FALSE,IF(AND(NOT(OR(ISBLANK(Spreadsheet!AT608),Spreadsheet!AT608="Waive")),NOT(OR(ISBLANK(Spreadsheet!AR608),Spreadsheet!AR608="Waive")),MOD(Spreadsheet!AU608,5000)=0, Spreadsheet!AU608&lt;=(Spreadsheet!AS608*0.5)),TRUE,FALSE)))</f>
        <v>1</v>
      </c>
      <c r="BY608" s="5" t="b">
        <f t="array" ref="BY608">IF(ISBLANK(Spreadsheet!AV608),TRUE,ISNUMBER(MATCH(TRUE,EXACT(Spreadsheet!AV608,EnrollWaive),0)))</f>
        <v>1</v>
      </c>
      <c r="BZ608" s="5" t="b">
        <f t="array" ref="BZ608">IF(ISBLANK(Spreadsheet!AW608),TRUE,ISNUMBER(MATCH(TRUE,EXACT(Spreadsheet!AW608,LifeBenefitClasses),0)))</f>
        <v>1</v>
      </c>
      <c r="CA608" s="5" t="b">
        <f t="array" ref="CA608">IF(ISBLANK(Spreadsheet!AX608),TRUE,ISNUMBER(MATCH(TRUE,EXACT(Spreadsheet!AX608,LifeBenefitClasses),0)))</f>
        <v>1</v>
      </c>
      <c r="CB608" s="5" t="b">
        <f t="array" ref="CB608">IF(ISBLANK(Spreadsheet!AY608),TRUE,ISNUMBER(MATCH(TRUE,EXACT(Spreadsheet!AY608,LifeBenefitClasses),0)))</f>
        <v>1</v>
      </c>
      <c r="CC608" s="5" t="b">
        <f t="array" ref="CC608">IF(ISBLANK(Spreadsheet!AZ608),TRUE,ISNUMBER(MATCH(TRUE,EXACT(Spreadsheet!AZ608,LifeBenefitClasses),0)))</f>
        <v>1</v>
      </c>
      <c r="CD608" s="5" t="b">
        <f t="array" ref="CD608">IF(ISBLANK(Spreadsheet!BA608),TRUE,ISNUMBER(MATCH(TRUE,EXACT(Spreadsheet!BA608,LifeBenefitClasses),0)))</f>
        <v>1</v>
      </c>
      <c r="CE608" s="5" t="b">
        <f>IF(OR(ISBLANK(Spreadsheet!BA608), Spreadsheet!BA608="Waive"),IF(ISBLANK(Spreadsheet!BB608),TRUE,FALSE),IF(OR(AND(NOT(ISBLANK(Spreadsheet!BA608)),ISBLANK(Spreadsheet!BB608)),NOT(ISNUMBER(VALUE(Spreadsheet!BB608))),ISBLANK(Spreadsheet!BC608),NOT(ISNUMBER(VALUE(Spreadsheet!BC608)))),FALSE,IF(AND(Spreadsheet!BB608&gt;=50000,Spreadsheet!BB608&lt;=250000,MOD(Spreadsheet!BB608,10000)=0,Spreadsheet!BB608&lt;=(10*Spreadsheet!BC608)),TRUE,FALSE)))</f>
        <v>1</v>
      </c>
      <c r="CF608" s="5" t="b">
        <f>IF(NOT(ISBLANK(Spreadsheet!BC608)),AND(ISNUMBER(VALUE(Spreadsheet!BC608)),Spreadsheet!BC608&gt;0),AND(OR(ISBLANK(Spreadsheet!AO608),Spreadsheet!AO608="Waive",AND(NOT(OR(ISBLANK(Spreadsheet!AO608),Spreadsheet!AO608="Waive")),Spreadsheet!AP608&gt;=6)),OR(ISBLANK(Spreadsheet!AR608),AND(NOT(OR(ISBLANK(Spreadsheet!AR608),Spreadsheet!AR608="Waive")),Spreadsheet!AS608&gt;=6)),OR(ISBLANK(Spreadsheet!AW608)),OR(ISBLANK(Spreadsheet!AX608)),OR(ISBLANK(Spreadsheet!AY608)),OR(ISBLANK(Spreadsheet!AZ608)),OR(ISBLANK(Spreadsheet!BA608),Spreadsheet!BA608="Waive")))</f>
        <v>1</v>
      </c>
      <c r="CG608" s="5" t="b">
        <f t="shared" ca="1" si="43"/>
        <v>1</v>
      </c>
    </row>
    <row r="609" spans="8:85" x14ac:dyDescent="0.3">
      <c r="H609" s="5">
        <f t="shared" ca="1" si="44"/>
        <v>2</v>
      </c>
      <c r="I609" s="5" t="str">
        <f t="shared" ca="1" si="42"/>
        <v/>
      </c>
      <c r="J609" s="5" t="str">
        <f>IF(AND(NOT(ISBLANK(Spreadsheet!C609)),ISBLANK(Spreadsheet!D609)),Spreadsheet!F609&amp;" "&amp;Spreadsheet!H609,"")</f>
        <v/>
      </c>
      <c r="K609" s="5">
        <f>IF(AND(NOT(ISBLANK(Spreadsheet!C609)),ISBLANK(Spreadsheet!D609)),COUNTIFS(Spreadsheet!E610:E$786,"=Child",Spreadsheet!C610:C$786, "="&amp;Spreadsheet!C609) + COUNTIFS(Spreadsheet!E610:E$786,"=Step-child",Spreadsheet!C610:C$786, "="&amp;Spreadsheet!C609),0)</f>
        <v>0</v>
      </c>
      <c r="L609" s="5">
        <f>IF(NOT(ISBLANK(J609)),COUNTIFS(Spreadsheet!E610:E$786,"=Wife",Spreadsheet!C610:C$786, "="&amp;Spreadsheet!C609) + COUNTIFS(Spreadsheet!E610:E$786,"=Husband",Spreadsheet!C610:C$786, "="&amp;Spreadsheet!C609),0)</f>
        <v>0</v>
      </c>
      <c r="M609" s="5">
        <f>IF(NOT(ISBLANK(Spreadsheet!AJ609)),VLOOKUP(Spreadsheet!AJ609,'Drop Downs'!$P$2:$R$16,3,FALSE),0)</f>
        <v>0</v>
      </c>
      <c r="N609" s="5">
        <f>IF(NOT(ISBLANK(Spreadsheet!AJ609)), VLOOKUP(Spreadsheet!AJ609,'Drop Downs'!$P$2:$R$16,2,FALSE),0)</f>
        <v>0</v>
      </c>
      <c r="O609" s="5">
        <f>IF(NOT(ISBLANK(Spreadsheet!AL609)),VLOOKUP(Spreadsheet!AL609,'Drop Downs'!$P$2:$R$16,3,FALSE), 0)</f>
        <v>0</v>
      </c>
      <c r="P609" s="5">
        <f>IF(NOT(ISBLANK(Spreadsheet!AL609)),VLOOKUP(Spreadsheet!AL609,'Drop Downs'!$P$2:$R$16,2,FALSE),0)</f>
        <v>0</v>
      </c>
      <c r="Q609" s="5">
        <f>IF(NOT(ISBLANK(Spreadsheet!AN609)),VLOOKUP(Spreadsheet!AN609,'Drop Downs'!$P$2:$R$16,3,FALSE),0)</f>
        <v>0</v>
      </c>
      <c r="R609" s="5">
        <f>IF(NOT(ISBLANK(Spreadsheet!AN609)),VLOOKUP(Spreadsheet!AN609,'Drop Downs'!$P$2:$R$16,2,FALSE),0)</f>
        <v>0</v>
      </c>
      <c r="S609" s="5" t="str">
        <f>IF(OR(M609&gt;K609,N609&gt;L609,O609&gt;K609, Q609&gt;K609,N609&gt;L609, P609&gt;L609, R609&gt;L609),"Member currently has a coverage election over what he/she needs.  Please add more dependents or adjust the coverage election.","")&amp;(IF(AND(NOT(ISBLANK(Spreadsheet!C609)),NOT(ISBLANK(Spreadsheet!D609)),ISBLANK(Spreadsheet!E609)),"Dependent lacks a relationship to member.Please select one from the drop-down.",""))</f>
        <v/>
      </c>
      <c r="T609" s="5" t="b">
        <f t="shared" si="45"/>
        <v>1</v>
      </c>
      <c r="U609" s="5" t="b">
        <f>OR(ISBLANK(Spreadsheet!C609),IF(NOT(ISBLANK(Spreadsheet!D609)),NOT(ISBLANK(Spreadsheet!E609)),TRUE))</f>
        <v>1</v>
      </c>
      <c r="V609" s="5" t="b">
        <f>OR(ISBLANK(Spreadsheet!C609), NOT(ISBLANK(Spreadsheet!I609)))</f>
        <v>1</v>
      </c>
      <c r="W609" s="5" t="b">
        <f>OR(ISBLANK(Spreadsheet!D609),NOT(ISBLANK(Spreadsheet!C609)))</f>
        <v>1</v>
      </c>
      <c r="X609" s="155" t="str">
        <f>REPT("0",MIN(FIND({1,2,3,4,5,6,7,8,9},Spreadsheet!C609&amp;"123456789"))-1)&amp;IF(ISBLANK(Spreadsheet!C609),"",SUMPRODUCT(MID(0&amp;Spreadsheet!C609,LARGE(INDEX(ISNUMBER(--MID(Spreadsheet!C609,ROW($1:$225),1))*
 ROW($1:$225),0),ROW($1:$225))+1,1)*10^ROW($1:$225)/10))</f>
        <v/>
      </c>
      <c r="Y609" s="5" t="b">
        <f>IF(NOT(ISBLANK(Spreadsheet!C609)),IF(AND(ISNUMBER(VALUE(Spreadsheet!C609)), LEN(Spreadsheet!C609)=9),TRUE,FALSE),TRUE)</f>
        <v>1</v>
      </c>
      <c r="Z609" s="155" t="str">
        <f>REPT("0",MIN(FIND({1,2,3,4,5,6,7,8,9},Spreadsheet!D609&amp;"123456789"))-1)&amp;IF(ISBLANK(Spreadsheet!D609),"",SUMPRODUCT(MID(0&amp;Spreadsheet!D609,LARGE(INDEX(ISNUMBER(--MID(Spreadsheet!D609,ROW($1:$225),1))*
 ROW($1:$225),0),ROW($1:$225))+1,1)*10^ROW($1:$225)/10))</f>
        <v/>
      </c>
      <c r="AA609" s="5" t="b">
        <f>IF(AND(NOT(ISBLANK(Spreadsheet!D609)),NOT(ISBLANK(Spreadsheet!C609))),IF(AND(ISNUMBER(VALUE(Spreadsheet!D609)), LEN(Spreadsheet!D609)=9),TRUE,FALSE),IF(AND(NOT(ISBLANK(Spreadsheet!D609)),ISBLANK(Spreadsheet!C609)),FALSE,TRUE))</f>
        <v>1</v>
      </c>
      <c r="AB609" s="5" t="b">
        <f>OR(ISBLANK(Spreadsheet!Y609),IF(NOT(ISBLANK(Spreadsheet!Y609)),LEN(Spreadsheet!Y609)=10,ISNUMBER(VALUE(Spreadsheet!Y609))))</f>
        <v>1</v>
      </c>
      <c r="AC609" s="5" t="b">
        <f>OR(ISBLANK(Spreadsheet!AI609), AND(NOT(ISBLANK(Spreadsheet!AJ609)), NOT(ISNUMBER(SEARCH("Waive",Spreadsheet!AJ609)))))</f>
        <v>1</v>
      </c>
      <c r="AD609" s="5" t="b">
        <f>OR(ISBLANK(Spreadsheet!AK609), AND(NOT(ISBLANK(Spreadsheet!AL609)), NOT(ISNUMBER(SEARCH("Waive",Spreadsheet!AL609)))))</f>
        <v>1</v>
      </c>
      <c r="AE609" s="5" t="b">
        <f>OR(ISBLANK(Spreadsheet!AM609), AND(NOT(ISBLANK(Spreadsheet!AN609)), NOT(ISNUMBER(SEARCH("Waive", Spreadsheet!AN609)))))</f>
        <v>1</v>
      </c>
      <c r="AF609" s="5" t="b">
        <f>OR(ISBLANK(Spreadsheet!C609), NOT(ISBLANK(Spreadsheet!D609)),NOT(ISBLANK(Spreadsheet!L609)))</f>
        <v>1</v>
      </c>
      <c r="AG609" s="5" t="b">
        <f>IF(AND(NOT(ISBLANK(Spreadsheet!C609)), NOT(ISBLANK(Spreadsheet!D609)),Spreadsheet!C609&lt;&gt;Spreadsheet!D609),IF(ISERROR(VLOOKUP(Spreadsheet!C609, Spreadsheet!$C$6:'Spreadsheet'!$C608,1,FALSE)), FALSE, TRUE),TRUE)</f>
        <v>1</v>
      </c>
      <c r="AH609" s="5" t="b">
        <f>Spreadsheet!$B$2=Spreadsheet!AD609</f>
        <v>1</v>
      </c>
      <c r="AI609" s="5" t="b">
        <f>IF(ISBLANK(Spreadsheet!G609),TRUE,IF(OR(LEN(Spreadsheet!G609)&gt;1,ISNUMBER(VALUE(Spreadsheet!G609))),FALSE,TRUE))</f>
        <v>1</v>
      </c>
      <c r="AJ609" s="5" t="b">
        <f>OR(ISBLANK(Spreadsheet!C609), NOT(ISBLANK(Spreadsheet!B609)), NOT(ISBLANK(Spreadsheet!D609)))</f>
        <v>1</v>
      </c>
      <c r="AK609" s="5" t="b">
        <f t="array" ref="AK609">IF(OR(AND(ISBLANK(Spreadsheet!E609),ISBLANK(Spreadsheet!D609),NOT(ISBLANK(Spreadsheet!C609))),AND(ISBLANK(Spreadsheet!E609),ISBLANK(Spreadsheet!D609),ISBLANK(Spreadsheet!C609))),TRUE,ISNUMBER(MATCH(TRUE,EXACT(Spreadsheet!E609,Relationships),0)))</f>
        <v>1</v>
      </c>
      <c r="AL609" s="5" t="b">
        <f>IF(NOT(ISBLANK(Spreadsheet!C609)),IF(OR(ISBLANK(Spreadsheet!F609),LEN(Spreadsheet!F609)&gt;40),FALSE,TRUE),TRUE)</f>
        <v>1</v>
      </c>
      <c r="AM609" s="5" t="b">
        <f>IF(NOT(ISBLANK(Spreadsheet!C609)),IF(OR(ISBLANK(Spreadsheet!H609),LEN(Spreadsheet!H609)&gt;40),FALSE,TRUE),TRUE)</f>
        <v>1</v>
      </c>
      <c r="AN609" s="5" t="b">
        <f t="array" ref="AN609">IF(ISBLANK(Spreadsheet!I609),TRUE,ISNUMBER(MATCH(TRUE,EXACT(Spreadsheet!I609,GenderValues),0)))</f>
        <v>1</v>
      </c>
      <c r="AO609" s="5" t="b">
        <f ca="1">IF(ISERROR(DATEVALUE(TEXT(Spreadsheet!J609,"mm/dd/yyyy")) &gt; TODAY()),IF(AND(ISBLANK(Spreadsheet!J609),ISBLANK(Spreadsheet!C609)),TRUE,FALSE),IF(DATEVALUE(TEXT(Spreadsheet!J609,"mm/dd/yyyy")) &gt; TODAY(),FALSE,TRUE))</f>
        <v>1</v>
      </c>
      <c r="AP609" s="5" t="b">
        <f>OR(ISBLANK(Spreadsheet!K609),LEN(Spreadsheet!K609)&lt;=100)</f>
        <v>1</v>
      </c>
      <c r="AQ609" s="5" t="b">
        <f t="array" ref="AQ609">IF(OR(AND(ISBLANK(Spreadsheet!L609),ISBLANK(Spreadsheet!C609)),AND(NOT(ISBLANK(Spreadsheet!C609)),NOT(ISBLANK(Spreadsheet!D609)))),TRUE,ISNUMBER(MATCH(TRUE,EXACT(Spreadsheet!L609,MaritalStatus),0)))</f>
        <v>1</v>
      </c>
      <c r="AR609" s="5" t="b">
        <f ca="1">IF(ISERROR(DATEVALUE(TEXT(Spreadsheet!M609,"mm/dd/yyyy")) &gt; TODAY()),IF(ISBLANK(Spreadsheet!M609),TRUE,FALSE),IF(DATEVALUE(TEXT(Spreadsheet!M609,"mm/dd/yyyy")) &gt; TODAY(),FALSE,TRUE))</f>
        <v>1</v>
      </c>
      <c r="AS609" s="5" t="b">
        <f>OR(ISBLANK(Spreadsheet!N609),LEN(Spreadsheet!N609)&lt;=100)</f>
        <v>1</v>
      </c>
      <c r="AT609" s="5" t="b">
        <f>OR(ISBLANK(Spreadsheet!O609),UPPER(Spreadsheet!O609)="YES")</f>
        <v>1</v>
      </c>
      <c r="AU609" s="5" t="b">
        <f>OR(ISBLANK(Spreadsheet!P609),UPPER(Spreadsheet!P609)="YES")</f>
        <v>1</v>
      </c>
      <c r="AV609" s="5" t="b">
        <f t="array" ref="AV609">IF(ISBLANK(Spreadsheet!Q609),TRUE,ISNUMBER(MATCH(TRUE,EXACT(Spreadsheet!Q609,OnGroupsPriorIns),0)))</f>
        <v>1</v>
      </c>
      <c r="AW609" s="5" t="b">
        <f>OR(ISBLANK(Spreadsheet!R609),UPPER(Spreadsheet!R609)="YES")</f>
        <v>1</v>
      </c>
      <c r="AX609" s="5" t="b">
        <f>OR(ISBLANK(Spreadsheet!S609),UPPER(Spreadsheet!S609)="YES")</f>
        <v>1</v>
      </c>
      <c r="AY609" s="5" t="b">
        <f>OR(AND(ISBLANK(Spreadsheet!C609),LEN(Spreadsheet!T609)=0),AND(NOT(ISBLANK(Spreadsheet!C609)),LEN(Spreadsheet!T609)&gt;0,LEN(Spreadsheet!T609)&lt;=50))</f>
        <v>1</v>
      </c>
      <c r="AZ609" s="5" t="b">
        <f>OR(LEN(Spreadsheet!U609)=0,AND(LEN(Spreadsheet!U609)&gt;0,LEN(Spreadsheet!U609)&lt;=50))</f>
        <v>1</v>
      </c>
      <c r="BA609" s="5" t="b">
        <f>OR(AND(ISBLANK(Spreadsheet!C609),LEN(Spreadsheet!V609)=0),AND(NOT(ISBLANK(Spreadsheet!C609)),LEN(Spreadsheet!V609)&gt;0,LEN(Spreadsheet!V609)&lt;=50))</f>
        <v>1</v>
      </c>
      <c r="BB609" s="5" t="b">
        <f t="array" ref="BB609">IF(AND(ISBLANK(Spreadsheet!C609),LEN(Spreadsheet!W609)=0),TRUE,ISNUMBER(MATCH(TRUE,EXACT(Spreadsheet!W609,States),0)))</f>
        <v>1</v>
      </c>
      <c r="BC609" s="5" t="b">
        <f>OR(AND(ISBLANK(Spreadsheet!C609),LEN(Spreadsheet!X609)=0),AND(NOT(ISBLANK(Spreadsheet!C609)),LEN(Spreadsheet!X609)&gt;0,LEN(Spreadsheet!X609)=5,ISNUMBER(VALUE(Spreadsheet!X609))))</f>
        <v>1</v>
      </c>
      <c r="BD609" s="5" t="b">
        <f>OR(ISBLANK(Spreadsheet!Z609),LEN(Spreadsheet!Z609)&lt;=50)</f>
        <v>1</v>
      </c>
      <c r="BE609" s="5" t="b">
        <f>ISBLANK(Spreadsheet!AA609)</f>
        <v>1</v>
      </c>
      <c r="BF609" s="5" t="b">
        <f>ISBLANK(Spreadsheet!AB609)</f>
        <v>1</v>
      </c>
      <c r="BG609" s="5" t="b">
        <f>IF(ISERROR(DATEVALUE(TEXT(Spreadsheet!AC609,"mm/dd/yyyy")) &gt; DATEVALUE(TEXT(Spreadsheet!J609,"mm/dd/yyyy"))),IF(OR(AND(ISBLANK(Spreadsheet!AC609),ISBLANK(Spreadsheet!C609)),AND(NOT(ISBLANK(Spreadsheet!C609)),ISBLANK(Spreadsheet!AC609),NOT(ISBLANK(Spreadsheet!D609)))),TRUE,FALSE),IF(DATEVALUE(TEXT(Spreadsheet!AC609,"mm/dd/yyyy")) &gt; DATEVALUE(TEXT(Spreadsheet!J609,"mm/dd/yyyy")),TRUE,FALSE))</f>
        <v>1</v>
      </c>
      <c r="BH609" s="5" t="b">
        <f>OR(AND(ISBLANK(Spreadsheet!C609),ISBLANK(Spreadsheet!AE609)),AND(NOT(ISBLANK(Spreadsheet!C609)),NOT(ISBLANK(Spreadsheet!D609)),ISBLANK(Spreadsheet!AE609)),AND(NOT(ISBLANK(Spreadsheet!C609)),ISBLANK(Spreadsheet!D609),NOT(ISBLANK(Spreadsheet!AE609)),LEN(Spreadsheet!AE609)&lt;=100))</f>
        <v>1</v>
      </c>
      <c r="BI609" s="5" t="b">
        <f t="array" ref="BI609">IF(ISBLANK(Spreadsheet!AF609),TRUE,ISNUMBER(MATCH(TRUE,EXACT(Spreadsheet!AF609,CobraShortReasons),0)))</f>
        <v>1</v>
      </c>
      <c r="BJ609" s="5" t="b">
        <f ca="1">IF(ISERROR(DATEVALUE(TEXT(Spreadsheet!AG609,"mm/dd/yyyy")) &gt; TODAY()),IF(ISBLANK(Spreadsheet!AG609),TRUE,FALSE),IF(DATEVALUE(TEXT(Spreadsheet!AG609,"mm/dd/yyyy")) &gt; TODAY(),FALSE,TRUE))</f>
        <v>1</v>
      </c>
      <c r="BK609" s="5" t="b">
        <f>OR(ISBLANK(Spreadsheet!AH609),LEN(Spreadsheet!AH609)&lt;=25)</f>
        <v>1</v>
      </c>
      <c r="BL609" s="5" t="b">
        <f t="array" aca="1" ref="BL609" ca="1">IF(ISBLANK(Spreadsheet!AI609),TRUE,ISNUMBER(MATCH(TRUE,EXACT(Spreadsheet!AI609,INDIRECT(Spreadsheet!$D$2)),0)))</f>
        <v>1</v>
      </c>
      <c r="BM609" s="5" t="b">
        <f t="array" aca="1" ref="BM609" ca="1">IF(ISBLANK(Spreadsheet!AJ609),TRUE,ISNUMBER(MATCH(TRUE,EXACT(Spreadsheet!AJ609,INDIRECT(Spreadsheet!BJ609)),0)))</f>
        <v>1</v>
      </c>
      <c r="BN609" s="5" t="b">
        <f t="array" ref="BN609">IF(ISBLANK(Spreadsheet!AK609),TRUE,ISNUMBER(MATCH(TRUE,EXACT(Spreadsheet!AK609,DentalPlans),0)))</f>
        <v>1</v>
      </c>
      <c r="BO609" s="5" t="b">
        <f t="array" aca="1" ref="BO609" ca="1">IF(ISBLANK(Spreadsheet!AL609),TRUE,ISNUMBER(MATCH(TRUE,EXACT(Spreadsheet!AL609,INDIRECT(Spreadsheet!BK609)),0)))</f>
        <v>1</v>
      </c>
      <c r="BP609" s="5" t="b">
        <f t="array" ref="BP609">IF(ISBLANK(Spreadsheet!AM609),TRUE,ISNUMBER(MATCH(TRUE,EXACT(Spreadsheet!AM609,VisionPlans),0)))</f>
        <v>1</v>
      </c>
      <c r="BQ609" s="5" t="b">
        <f t="array" aca="1" ref="BQ609" ca="1">IF(ISBLANK(Spreadsheet!AN609),TRUE,ISNUMBER(MATCH(TRUE,EXACT(Spreadsheet!AN609,INDIRECT(Spreadsheet!BL609)),0)))</f>
        <v>1</v>
      </c>
      <c r="BR609" s="5" t="b">
        <f t="array" ref="BR609">IF(ISBLANK(Spreadsheet!AO609),TRUE,ISNUMBER(MATCH(TRUE,EXACT(Spreadsheet!AO609,LifeBenefitClasses),0)))</f>
        <v>1</v>
      </c>
      <c r="BS609" s="5" t="b">
        <f>IF(OR(ISBLANK(Spreadsheet!AO609), Spreadsheet!AO609="Waive"),IF(ISBLANK(Spreadsheet!AP609),TRUE,FALSE),IF(OR(AND(NOT(ISBLANK(Spreadsheet!AO609)),ISBLANK(Spreadsheet!AP609)),NOT(ISNUMBER(VALUE(Spreadsheet!AP609)))),FALSE,IF(OR(AND(Spreadsheet!AP609&lt;6,MOD(Spreadsheet!AP609*10,5)=0), MOD(Spreadsheet!AP609,5000)=0),TRUE,FALSE)))</f>
        <v>1</v>
      </c>
      <c r="BT609" s="5" t="b">
        <f t="array" ref="BT609">IF(ISBLANK(Spreadsheet!AQ609),TRUE,ISNUMBER(MATCH(TRUE,EXACT(Spreadsheet!AQ609,EnrollWaive),0)))</f>
        <v>1</v>
      </c>
      <c r="BU609" s="5" t="b">
        <f t="array" ref="BU609">IF(ISBLANK(Spreadsheet!AR609),TRUE,ISNUMBER(MATCH(TRUE,EXACT(Spreadsheet!AR609,LifeBenefitClasses),0)))</f>
        <v>1</v>
      </c>
      <c r="BV609" s="5" t="b">
        <f>IF(OR(ISBLANK(Spreadsheet!AR609), Spreadsheet!AR609="Waive"),IF(ISBLANK(Spreadsheet!AS609),TRUE,FALSE),IF(OR(AND(NOT(ISBLANK(Spreadsheet!AR609)),ISBLANK(Spreadsheet!AS609)),NOT(ISNUMBER(VALUE(Spreadsheet!AS609)))),FALSE,IF(OR(AND(Spreadsheet!AS609&lt;6,MOD(Spreadsheet!AS609*10,5)=0), MOD(Spreadsheet!AS609,10000)=0),TRUE,FALSE)))</f>
        <v>1</v>
      </c>
      <c r="BW609" s="5" t="b">
        <f t="array" ref="BW609">IF(ISBLANK(Spreadsheet!AT609),TRUE,ISNUMBER(MATCH(TRUE,EXACT(Spreadsheet!AT609,LifeBenefitClasses),0)))</f>
        <v>1</v>
      </c>
      <c r="BX609" s="5" t="b">
        <f>IF(OR(ISBLANK(Spreadsheet!AT609), Spreadsheet!AT609="Waive"),IF(ISBLANK(Spreadsheet!AU609),TRUE,FALSE),IF(OR(AND(NOT(ISBLANK(Spreadsheet!AT609)),ISBLANK(Spreadsheet!AU609)),NOT(ISNUMBER(VALUE(Spreadsheet!AU609)))),FALSE,IF(AND(NOT(OR(ISBLANK(Spreadsheet!AT609),Spreadsheet!AT609="Waive")),NOT(OR(ISBLANK(Spreadsheet!AR609),Spreadsheet!AR609="Waive")),MOD(Spreadsheet!AU609,5000)=0, Spreadsheet!AU609&lt;=(Spreadsheet!AS609*0.5)),TRUE,FALSE)))</f>
        <v>1</v>
      </c>
      <c r="BY609" s="5" t="b">
        <f t="array" ref="BY609">IF(ISBLANK(Spreadsheet!AV609),TRUE,ISNUMBER(MATCH(TRUE,EXACT(Spreadsheet!AV609,EnrollWaive),0)))</f>
        <v>1</v>
      </c>
      <c r="BZ609" s="5" t="b">
        <f t="array" ref="BZ609">IF(ISBLANK(Spreadsheet!AW609),TRUE,ISNUMBER(MATCH(TRUE,EXACT(Spreadsheet!AW609,LifeBenefitClasses),0)))</f>
        <v>1</v>
      </c>
      <c r="CA609" s="5" t="b">
        <f t="array" ref="CA609">IF(ISBLANK(Spreadsheet!AX609),TRUE,ISNUMBER(MATCH(TRUE,EXACT(Spreadsheet!AX609,LifeBenefitClasses),0)))</f>
        <v>1</v>
      </c>
      <c r="CB609" s="5" t="b">
        <f t="array" ref="CB609">IF(ISBLANK(Spreadsheet!AY609),TRUE,ISNUMBER(MATCH(TRUE,EXACT(Spreadsheet!AY609,LifeBenefitClasses),0)))</f>
        <v>1</v>
      </c>
      <c r="CC609" s="5" t="b">
        <f t="array" ref="CC609">IF(ISBLANK(Spreadsheet!AZ609),TRUE,ISNUMBER(MATCH(TRUE,EXACT(Spreadsheet!AZ609,LifeBenefitClasses),0)))</f>
        <v>1</v>
      </c>
      <c r="CD609" s="5" t="b">
        <f t="array" ref="CD609">IF(ISBLANK(Spreadsheet!BA609),TRUE,ISNUMBER(MATCH(TRUE,EXACT(Spreadsheet!BA609,LifeBenefitClasses),0)))</f>
        <v>1</v>
      </c>
      <c r="CE609" s="5" t="b">
        <f>IF(OR(ISBLANK(Spreadsheet!BA609), Spreadsheet!BA609="Waive"),IF(ISBLANK(Spreadsheet!BB609),TRUE,FALSE),IF(OR(AND(NOT(ISBLANK(Spreadsheet!BA609)),ISBLANK(Spreadsheet!BB609)),NOT(ISNUMBER(VALUE(Spreadsheet!BB609))),ISBLANK(Spreadsheet!BC609),NOT(ISNUMBER(VALUE(Spreadsheet!BC609)))),FALSE,IF(AND(Spreadsheet!BB609&gt;=50000,Spreadsheet!BB609&lt;=250000,MOD(Spreadsheet!BB609,10000)=0,Spreadsheet!BB609&lt;=(10*Spreadsheet!BC609)),TRUE,FALSE)))</f>
        <v>1</v>
      </c>
      <c r="CF609" s="5" t="b">
        <f>IF(NOT(ISBLANK(Spreadsheet!BC609)),AND(ISNUMBER(VALUE(Spreadsheet!BC609)),Spreadsheet!BC609&gt;0),AND(OR(ISBLANK(Spreadsheet!AO609),Spreadsheet!AO609="Waive",AND(NOT(OR(ISBLANK(Spreadsheet!AO609),Spreadsheet!AO609="Waive")),Spreadsheet!AP609&gt;=6)),OR(ISBLANK(Spreadsheet!AR609),AND(NOT(OR(ISBLANK(Spreadsheet!AR609),Spreadsheet!AR609="Waive")),Spreadsheet!AS609&gt;=6)),OR(ISBLANK(Spreadsheet!AW609)),OR(ISBLANK(Spreadsheet!AX609)),OR(ISBLANK(Spreadsheet!AY609)),OR(ISBLANK(Spreadsheet!AZ609)),OR(ISBLANK(Spreadsheet!BA609),Spreadsheet!BA609="Waive")))</f>
        <v>1</v>
      </c>
      <c r="CG609" s="5" t="b">
        <f t="shared" ca="1" si="43"/>
        <v>1</v>
      </c>
    </row>
    <row r="610" spans="8:85" x14ac:dyDescent="0.3">
      <c r="H610" s="5">
        <f t="shared" ca="1" si="44"/>
        <v>2</v>
      </c>
      <c r="I610" s="5" t="str">
        <f t="shared" ca="1" si="42"/>
        <v/>
      </c>
      <c r="J610" s="5" t="str">
        <f>IF(AND(NOT(ISBLANK(Spreadsheet!C610)),ISBLANK(Spreadsheet!D610)),Spreadsheet!F610&amp;" "&amp;Spreadsheet!H610,"")</f>
        <v/>
      </c>
      <c r="K610" s="5">
        <f>IF(AND(NOT(ISBLANK(Spreadsheet!C610)),ISBLANK(Spreadsheet!D610)),COUNTIFS(Spreadsheet!E611:E$786,"=Child",Spreadsheet!C611:C$786, "="&amp;Spreadsheet!C610) + COUNTIFS(Spreadsheet!E611:E$786,"=Step-child",Spreadsheet!C611:C$786, "="&amp;Spreadsheet!C610),0)</f>
        <v>0</v>
      </c>
      <c r="L610" s="5">
        <f>IF(NOT(ISBLANK(J610)),COUNTIFS(Spreadsheet!E611:E$786,"=Wife",Spreadsheet!C611:C$786, "="&amp;Spreadsheet!C610) + COUNTIFS(Spreadsheet!E611:E$786,"=Husband",Spreadsheet!C611:C$786, "="&amp;Spreadsheet!C610),0)</f>
        <v>0</v>
      </c>
      <c r="M610" s="5">
        <f>IF(NOT(ISBLANK(Spreadsheet!AJ610)),VLOOKUP(Spreadsheet!AJ610,'Drop Downs'!$P$2:$R$16,3,FALSE),0)</f>
        <v>0</v>
      </c>
      <c r="N610" s="5">
        <f>IF(NOT(ISBLANK(Spreadsheet!AJ610)), VLOOKUP(Spreadsheet!AJ610,'Drop Downs'!$P$2:$R$16,2,FALSE),0)</f>
        <v>0</v>
      </c>
      <c r="O610" s="5">
        <f>IF(NOT(ISBLANK(Spreadsheet!AL610)),VLOOKUP(Spreadsheet!AL610,'Drop Downs'!$P$2:$R$16,3,FALSE), 0)</f>
        <v>0</v>
      </c>
      <c r="P610" s="5">
        <f>IF(NOT(ISBLANK(Spreadsheet!AL610)),VLOOKUP(Spreadsheet!AL610,'Drop Downs'!$P$2:$R$16,2,FALSE),0)</f>
        <v>0</v>
      </c>
      <c r="Q610" s="5">
        <f>IF(NOT(ISBLANK(Spreadsheet!AN610)),VLOOKUP(Spreadsheet!AN610,'Drop Downs'!$P$2:$R$16,3,FALSE),0)</f>
        <v>0</v>
      </c>
      <c r="R610" s="5">
        <f>IF(NOT(ISBLANK(Spreadsheet!AN610)),VLOOKUP(Spreadsheet!AN610,'Drop Downs'!$P$2:$R$16,2,FALSE),0)</f>
        <v>0</v>
      </c>
      <c r="S610" s="5" t="str">
        <f>IF(OR(M610&gt;K610,N610&gt;L610,O610&gt;K610, Q610&gt;K610,N610&gt;L610, P610&gt;L610, R610&gt;L610),"Member currently has a coverage election over what he/she needs.  Please add more dependents or adjust the coverage election.","")&amp;(IF(AND(NOT(ISBLANK(Spreadsheet!C610)),NOT(ISBLANK(Spreadsheet!D610)),ISBLANK(Spreadsheet!E610)),"Dependent lacks a relationship to member.Please select one from the drop-down.",""))</f>
        <v/>
      </c>
      <c r="T610" s="5" t="b">
        <f t="shared" si="45"/>
        <v>1</v>
      </c>
      <c r="U610" s="5" t="b">
        <f>OR(ISBLANK(Spreadsheet!C610),IF(NOT(ISBLANK(Spreadsheet!D610)),NOT(ISBLANK(Spreadsheet!E610)),TRUE))</f>
        <v>1</v>
      </c>
      <c r="V610" s="5" t="b">
        <f>OR(ISBLANK(Spreadsheet!C610), NOT(ISBLANK(Spreadsheet!I610)))</f>
        <v>1</v>
      </c>
      <c r="W610" s="5" t="b">
        <f>OR(ISBLANK(Spreadsheet!D610),NOT(ISBLANK(Spreadsheet!C610)))</f>
        <v>1</v>
      </c>
      <c r="X610" s="155" t="str">
        <f>REPT("0",MIN(FIND({1,2,3,4,5,6,7,8,9},Spreadsheet!C610&amp;"123456789"))-1)&amp;IF(ISBLANK(Spreadsheet!C610),"",SUMPRODUCT(MID(0&amp;Spreadsheet!C610,LARGE(INDEX(ISNUMBER(--MID(Spreadsheet!C610,ROW($1:$225),1))*
 ROW($1:$225),0),ROW($1:$225))+1,1)*10^ROW($1:$225)/10))</f>
        <v/>
      </c>
      <c r="Y610" s="5" t="b">
        <f>IF(NOT(ISBLANK(Spreadsheet!C610)),IF(AND(ISNUMBER(VALUE(Spreadsheet!C610)), LEN(Spreadsheet!C610)=9),TRUE,FALSE),TRUE)</f>
        <v>1</v>
      </c>
      <c r="Z610" s="155" t="str">
        <f>REPT("0",MIN(FIND({1,2,3,4,5,6,7,8,9},Spreadsheet!D610&amp;"123456789"))-1)&amp;IF(ISBLANK(Spreadsheet!D610),"",SUMPRODUCT(MID(0&amp;Spreadsheet!D610,LARGE(INDEX(ISNUMBER(--MID(Spreadsheet!D610,ROW($1:$225),1))*
 ROW($1:$225),0),ROW($1:$225))+1,1)*10^ROW($1:$225)/10))</f>
        <v/>
      </c>
      <c r="AA610" s="5" t="b">
        <f>IF(AND(NOT(ISBLANK(Spreadsheet!D610)),NOT(ISBLANK(Spreadsheet!C610))),IF(AND(ISNUMBER(VALUE(Spreadsheet!D610)), LEN(Spreadsheet!D610)=9),TRUE,FALSE),IF(AND(NOT(ISBLANK(Spreadsheet!D610)),ISBLANK(Spreadsheet!C610)),FALSE,TRUE))</f>
        <v>1</v>
      </c>
      <c r="AB610" s="5" t="b">
        <f>OR(ISBLANK(Spreadsheet!Y610),IF(NOT(ISBLANK(Spreadsheet!Y610)),LEN(Spreadsheet!Y610)=10,ISNUMBER(VALUE(Spreadsheet!Y610))))</f>
        <v>1</v>
      </c>
      <c r="AC610" s="5" t="b">
        <f>OR(ISBLANK(Spreadsheet!AI610), AND(NOT(ISBLANK(Spreadsheet!AJ610)), NOT(ISNUMBER(SEARCH("Waive",Spreadsheet!AJ610)))))</f>
        <v>1</v>
      </c>
      <c r="AD610" s="5" t="b">
        <f>OR(ISBLANK(Spreadsheet!AK610), AND(NOT(ISBLANK(Spreadsheet!AL610)), NOT(ISNUMBER(SEARCH("Waive",Spreadsheet!AL610)))))</f>
        <v>1</v>
      </c>
      <c r="AE610" s="5" t="b">
        <f>OR(ISBLANK(Spreadsheet!AM610), AND(NOT(ISBLANK(Spreadsheet!AN610)), NOT(ISNUMBER(SEARCH("Waive", Spreadsheet!AN610)))))</f>
        <v>1</v>
      </c>
      <c r="AF610" s="5" t="b">
        <f>OR(ISBLANK(Spreadsheet!C610), NOT(ISBLANK(Spreadsheet!D610)),NOT(ISBLANK(Spreadsheet!L610)))</f>
        <v>1</v>
      </c>
      <c r="AG610" s="5" t="b">
        <f>IF(AND(NOT(ISBLANK(Spreadsheet!C610)), NOT(ISBLANK(Spreadsheet!D610)),Spreadsheet!C610&lt;&gt;Spreadsheet!D610),IF(ISERROR(VLOOKUP(Spreadsheet!C610, Spreadsheet!$C$6:'Spreadsheet'!$C609,1,FALSE)), FALSE, TRUE),TRUE)</f>
        <v>1</v>
      </c>
      <c r="AH610" s="5" t="b">
        <f>Spreadsheet!$B$2=Spreadsheet!AD610</f>
        <v>1</v>
      </c>
      <c r="AI610" s="5" t="b">
        <f>IF(ISBLANK(Spreadsheet!G610),TRUE,IF(OR(LEN(Spreadsheet!G610)&gt;1,ISNUMBER(VALUE(Spreadsheet!G610))),FALSE,TRUE))</f>
        <v>1</v>
      </c>
      <c r="AJ610" s="5" t="b">
        <f>OR(ISBLANK(Spreadsheet!C610), NOT(ISBLANK(Spreadsheet!B610)), NOT(ISBLANK(Spreadsheet!D610)))</f>
        <v>1</v>
      </c>
      <c r="AK610" s="5" t="b">
        <f t="array" ref="AK610">IF(OR(AND(ISBLANK(Spreadsheet!E610),ISBLANK(Spreadsheet!D610),NOT(ISBLANK(Spreadsheet!C610))),AND(ISBLANK(Spreadsheet!E610),ISBLANK(Spreadsheet!D610),ISBLANK(Spreadsheet!C610))),TRUE,ISNUMBER(MATCH(TRUE,EXACT(Spreadsheet!E610,Relationships),0)))</f>
        <v>1</v>
      </c>
      <c r="AL610" s="5" t="b">
        <f>IF(NOT(ISBLANK(Spreadsheet!C610)),IF(OR(ISBLANK(Spreadsheet!F610),LEN(Spreadsheet!F610)&gt;40),FALSE,TRUE),TRUE)</f>
        <v>1</v>
      </c>
      <c r="AM610" s="5" t="b">
        <f>IF(NOT(ISBLANK(Spreadsheet!C610)),IF(OR(ISBLANK(Spreadsheet!H610),LEN(Spreadsheet!H610)&gt;40),FALSE,TRUE),TRUE)</f>
        <v>1</v>
      </c>
      <c r="AN610" s="5" t="b">
        <f t="array" ref="AN610">IF(ISBLANK(Spreadsheet!I610),TRUE,ISNUMBER(MATCH(TRUE,EXACT(Spreadsheet!I610,GenderValues),0)))</f>
        <v>1</v>
      </c>
      <c r="AO610" s="5" t="b">
        <f ca="1">IF(ISERROR(DATEVALUE(TEXT(Spreadsheet!J610,"mm/dd/yyyy")) &gt; TODAY()),IF(AND(ISBLANK(Spreadsheet!J610),ISBLANK(Spreadsheet!C610)),TRUE,FALSE),IF(DATEVALUE(TEXT(Spreadsheet!J610,"mm/dd/yyyy")) &gt; TODAY(),FALSE,TRUE))</f>
        <v>1</v>
      </c>
      <c r="AP610" s="5" t="b">
        <f>OR(ISBLANK(Spreadsheet!K610),LEN(Spreadsheet!K610)&lt;=100)</f>
        <v>1</v>
      </c>
      <c r="AQ610" s="5" t="b">
        <f t="array" ref="AQ610">IF(OR(AND(ISBLANK(Spreadsheet!L610),ISBLANK(Spreadsheet!C610)),AND(NOT(ISBLANK(Spreadsheet!C610)),NOT(ISBLANK(Spreadsheet!D610)))),TRUE,ISNUMBER(MATCH(TRUE,EXACT(Spreadsheet!L610,MaritalStatus),0)))</f>
        <v>1</v>
      </c>
      <c r="AR610" s="5" t="b">
        <f ca="1">IF(ISERROR(DATEVALUE(TEXT(Spreadsheet!M610,"mm/dd/yyyy")) &gt; TODAY()),IF(ISBLANK(Spreadsheet!M610),TRUE,FALSE),IF(DATEVALUE(TEXT(Spreadsheet!M610,"mm/dd/yyyy")) &gt; TODAY(),FALSE,TRUE))</f>
        <v>1</v>
      </c>
      <c r="AS610" s="5" t="b">
        <f>OR(ISBLANK(Spreadsheet!N610),LEN(Spreadsheet!N610)&lt;=100)</f>
        <v>1</v>
      </c>
      <c r="AT610" s="5" t="b">
        <f>OR(ISBLANK(Spreadsheet!O610),UPPER(Spreadsheet!O610)="YES")</f>
        <v>1</v>
      </c>
      <c r="AU610" s="5" t="b">
        <f>OR(ISBLANK(Spreadsheet!P610),UPPER(Spreadsheet!P610)="YES")</f>
        <v>1</v>
      </c>
      <c r="AV610" s="5" t="b">
        <f t="array" ref="AV610">IF(ISBLANK(Spreadsheet!Q610),TRUE,ISNUMBER(MATCH(TRUE,EXACT(Spreadsheet!Q610,OnGroupsPriorIns),0)))</f>
        <v>1</v>
      </c>
      <c r="AW610" s="5" t="b">
        <f>OR(ISBLANK(Spreadsheet!R610),UPPER(Spreadsheet!R610)="YES")</f>
        <v>1</v>
      </c>
      <c r="AX610" s="5" t="b">
        <f>OR(ISBLANK(Spreadsheet!S610),UPPER(Spreadsheet!S610)="YES")</f>
        <v>1</v>
      </c>
      <c r="AY610" s="5" t="b">
        <f>OR(AND(ISBLANK(Spreadsheet!C610),LEN(Spreadsheet!T610)=0),AND(NOT(ISBLANK(Spreadsheet!C610)),LEN(Spreadsheet!T610)&gt;0,LEN(Spreadsheet!T610)&lt;=50))</f>
        <v>1</v>
      </c>
      <c r="AZ610" s="5" t="b">
        <f>OR(LEN(Spreadsheet!U610)=0,AND(LEN(Spreadsheet!U610)&gt;0,LEN(Spreadsheet!U610)&lt;=50))</f>
        <v>1</v>
      </c>
      <c r="BA610" s="5" t="b">
        <f>OR(AND(ISBLANK(Spreadsheet!C610),LEN(Spreadsheet!V610)=0),AND(NOT(ISBLANK(Spreadsheet!C610)),LEN(Spreadsheet!V610)&gt;0,LEN(Spreadsheet!V610)&lt;=50))</f>
        <v>1</v>
      </c>
      <c r="BB610" s="5" t="b">
        <f t="array" ref="BB610">IF(AND(ISBLANK(Spreadsheet!C610),LEN(Spreadsheet!W610)=0),TRUE,ISNUMBER(MATCH(TRUE,EXACT(Spreadsheet!W610,States),0)))</f>
        <v>1</v>
      </c>
      <c r="BC610" s="5" t="b">
        <f>OR(AND(ISBLANK(Spreadsheet!C610),LEN(Spreadsheet!X610)=0),AND(NOT(ISBLANK(Spreadsheet!C610)),LEN(Spreadsheet!X610)&gt;0,LEN(Spreadsheet!X610)=5,ISNUMBER(VALUE(Spreadsheet!X610))))</f>
        <v>1</v>
      </c>
      <c r="BD610" s="5" t="b">
        <f>OR(ISBLANK(Spreadsheet!Z610),LEN(Spreadsheet!Z610)&lt;=50)</f>
        <v>1</v>
      </c>
      <c r="BE610" s="5" t="b">
        <f>ISBLANK(Spreadsheet!AA610)</f>
        <v>1</v>
      </c>
      <c r="BF610" s="5" t="b">
        <f>ISBLANK(Spreadsheet!AB610)</f>
        <v>1</v>
      </c>
      <c r="BG610" s="5" t="b">
        <f>IF(ISERROR(DATEVALUE(TEXT(Spreadsheet!AC610,"mm/dd/yyyy")) &gt; DATEVALUE(TEXT(Spreadsheet!J610,"mm/dd/yyyy"))),IF(OR(AND(ISBLANK(Spreadsheet!AC610),ISBLANK(Spreadsheet!C610)),AND(NOT(ISBLANK(Spreadsheet!C610)),ISBLANK(Spreadsheet!AC610),NOT(ISBLANK(Spreadsheet!D610)))),TRUE,FALSE),IF(DATEVALUE(TEXT(Spreadsheet!AC610,"mm/dd/yyyy")) &gt; DATEVALUE(TEXT(Spreadsheet!J610,"mm/dd/yyyy")),TRUE,FALSE))</f>
        <v>1</v>
      </c>
      <c r="BH610" s="5" t="b">
        <f>OR(AND(ISBLANK(Spreadsheet!C610),ISBLANK(Spreadsheet!AE610)),AND(NOT(ISBLANK(Spreadsheet!C610)),NOT(ISBLANK(Spreadsheet!D610)),ISBLANK(Spreadsheet!AE610)),AND(NOT(ISBLANK(Spreadsheet!C610)),ISBLANK(Spreadsheet!D610),NOT(ISBLANK(Spreadsheet!AE610)),LEN(Spreadsheet!AE610)&lt;=100))</f>
        <v>1</v>
      </c>
      <c r="BI610" s="5" t="b">
        <f t="array" ref="BI610">IF(ISBLANK(Spreadsheet!AF610),TRUE,ISNUMBER(MATCH(TRUE,EXACT(Spreadsheet!AF610,CobraShortReasons),0)))</f>
        <v>1</v>
      </c>
      <c r="BJ610" s="5" t="b">
        <f ca="1">IF(ISERROR(DATEVALUE(TEXT(Spreadsheet!AG610,"mm/dd/yyyy")) &gt; TODAY()),IF(ISBLANK(Spreadsheet!AG610),TRUE,FALSE),IF(DATEVALUE(TEXT(Spreadsheet!AG610,"mm/dd/yyyy")) &gt; TODAY(),FALSE,TRUE))</f>
        <v>1</v>
      </c>
      <c r="BK610" s="5" t="b">
        <f>OR(ISBLANK(Spreadsheet!AH610),LEN(Spreadsheet!AH610)&lt;=25)</f>
        <v>1</v>
      </c>
      <c r="BL610" s="5" t="b">
        <f t="array" aca="1" ref="BL610" ca="1">IF(ISBLANK(Spreadsheet!AI610),TRUE,ISNUMBER(MATCH(TRUE,EXACT(Spreadsheet!AI610,INDIRECT(Spreadsheet!$D$2)),0)))</f>
        <v>1</v>
      </c>
      <c r="BM610" s="5" t="b">
        <f t="array" aca="1" ref="BM610" ca="1">IF(ISBLANK(Spreadsheet!AJ610),TRUE,ISNUMBER(MATCH(TRUE,EXACT(Spreadsheet!AJ610,INDIRECT(Spreadsheet!BJ610)),0)))</f>
        <v>1</v>
      </c>
      <c r="BN610" s="5" t="b">
        <f t="array" ref="BN610">IF(ISBLANK(Spreadsheet!AK610),TRUE,ISNUMBER(MATCH(TRUE,EXACT(Spreadsheet!AK610,DentalPlans),0)))</f>
        <v>1</v>
      </c>
      <c r="BO610" s="5" t="b">
        <f t="array" aca="1" ref="BO610" ca="1">IF(ISBLANK(Spreadsheet!AL610),TRUE,ISNUMBER(MATCH(TRUE,EXACT(Spreadsheet!AL610,INDIRECT(Spreadsheet!BK610)),0)))</f>
        <v>1</v>
      </c>
      <c r="BP610" s="5" t="b">
        <f t="array" ref="BP610">IF(ISBLANK(Spreadsheet!AM610),TRUE,ISNUMBER(MATCH(TRUE,EXACT(Spreadsheet!AM610,VisionPlans),0)))</f>
        <v>1</v>
      </c>
      <c r="BQ610" s="5" t="b">
        <f t="array" aca="1" ref="BQ610" ca="1">IF(ISBLANK(Spreadsheet!AN610),TRUE,ISNUMBER(MATCH(TRUE,EXACT(Spreadsheet!AN610,INDIRECT(Spreadsheet!BL610)),0)))</f>
        <v>1</v>
      </c>
      <c r="BR610" s="5" t="b">
        <f t="array" ref="BR610">IF(ISBLANK(Spreadsheet!AO610),TRUE,ISNUMBER(MATCH(TRUE,EXACT(Spreadsheet!AO610,LifeBenefitClasses),0)))</f>
        <v>1</v>
      </c>
      <c r="BS610" s="5" t="b">
        <f>IF(OR(ISBLANK(Spreadsheet!AO610), Spreadsheet!AO610="Waive"),IF(ISBLANK(Spreadsheet!AP610),TRUE,FALSE),IF(OR(AND(NOT(ISBLANK(Spreadsheet!AO610)),ISBLANK(Spreadsheet!AP610)),NOT(ISNUMBER(VALUE(Spreadsheet!AP610)))),FALSE,IF(OR(AND(Spreadsheet!AP610&lt;6,MOD(Spreadsheet!AP610*10,5)=0), MOD(Spreadsheet!AP610,5000)=0),TRUE,FALSE)))</f>
        <v>1</v>
      </c>
      <c r="BT610" s="5" t="b">
        <f t="array" ref="BT610">IF(ISBLANK(Spreadsheet!AQ610),TRUE,ISNUMBER(MATCH(TRUE,EXACT(Spreadsheet!AQ610,EnrollWaive),0)))</f>
        <v>1</v>
      </c>
      <c r="BU610" s="5" t="b">
        <f t="array" ref="BU610">IF(ISBLANK(Spreadsheet!AR610),TRUE,ISNUMBER(MATCH(TRUE,EXACT(Spreadsheet!AR610,LifeBenefitClasses),0)))</f>
        <v>1</v>
      </c>
      <c r="BV610" s="5" t="b">
        <f>IF(OR(ISBLANK(Spreadsheet!AR610), Spreadsheet!AR610="Waive"),IF(ISBLANK(Spreadsheet!AS610),TRUE,FALSE),IF(OR(AND(NOT(ISBLANK(Spreadsheet!AR610)),ISBLANK(Spreadsheet!AS610)),NOT(ISNUMBER(VALUE(Spreadsheet!AS610)))),FALSE,IF(OR(AND(Spreadsheet!AS610&lt;6,MOD(Spreadsheet!AS610*10,5)=0), MOD(Spreadsheet!AS610,10000)=0),TRUE,FALSE)))</f>
        <v>1</v>
      </c>
      <c r="BW610" s="5" t="b">
        <f t="array" ref="BW610">IF(ISBLANK(Spreadsheet!AT610),TRUE,ISNUMBER(MATCH(TRUE,EXACT(Spreadsheet!AT610,LifeBenefitClasses),0)))</f>
        <v>1</v>
      </c>
      <c r="BX610" s="5" t="b">
        <f>IF(OR(ISBLANK(Spreadsheet!AT610), Spreadsheet!AT610="Waive"),IF(ISBLANK(Spreadsheet!AU610),TRUE,FALSE),IF(OR(AND(NOT(ISBLANK(Spreadsheet!AT610)),ISBLANK(Spreadsheet!AU610)),NOT(ISNUMBER(VALUE(Spreadsheet!AU610)))),FALSE,IF(AND(NOT(OR(ISBLANK(Spreadsheet!AT610),Spreadsheet!AT610="Waive")),NOT(OR(ISBLANK(Spreadsheet!AR610),Spreadsheet!AR610="Waive")),MOD(Spreadsheet!AU610,5000)=0, Spreadsheet!AU610&lt;=(Spreadsheet!AS610*0.5)),TRUE,FALSE)))</f>
        <v>1</v>
      </c>
      <c r="BY610" s="5" t="b">
        <f t="array" ref="BY610">IF(ISBLANK(Spreadsheet!AV610),TRUE,ISNUMBER(MATCH(TRUE,EXACT(Spreadsheet!AV610,EnrollWaive),0)))</f>
        <v>1</v>
      </c>
      <c r="BZ610" s="5" t="b">
        <f t="array" ref="BZ610">IF(ISBLANK(Spreadsheet!AW610),TRUE,ISNUMBER(MATCH(TRUE,EXACT(Spreadsheet!AW610,LifeBenefitClasses),0)))</f>
        <v>1</v>
      </c>
      <c r="CA610" s="5" t="b">
        <f t="array" ref="CA610">IF(ISBLANK(Spreadsheet!AX610),TRUE,ISNUMBER(MATCH(TRUE,EXACT(Spreadsheet!AX610,LifeBenefitClasses),0)))</f>
        <v>1</v>
      </c>
      <c r="CB610" s="5" t="b">
        <f t="array" ref="CB610">IF(ISBLANK(Spreadsheet!AY610),TRUE,ISNUMBER(MATCH(TRUE,EXACT(Spreadsheet!AY610,LifeBenefitClasses),0)))</f>
        <v>1</v>
      </c>
      <c r="CC610" s="5" t="b">
        <f t="array" ref="CC610">IF(ISBLANK(Spreadsheet!AZ610),TRUE,ISNUMBER(MATCH(TRUE,EXACT(Spreadsheet!AZ610,LifeBenefitClasses),0)))</f>
        <v>1</v>
      </c>
      <c r="CD610" s="5" t="b">
        <f t="array" ref="CD610">IF(ISBLANK(Spreadsheet!BA610),TRUE,ISNUMBER(MATCH(TRUE,EXACT(Spreadsheet!BA610,LifeBenefitClasses),0)))</f>
        <v>1</v>
      </c>
      <c r="CE610" s="5" t="b">
        <f>IF(OR(ISBLANK(Spreadsheet!BA610), Spreadsheet!BA610="Waive"),IF(ISBLANK(Spreadsheet!BB610),TRUE,FALSE),IF(OR(AND(NOT(ISBLANK(Spreadsheet!BA610)),ISBLANK(Spreadsheet!BB610)),NOT(ISNUMBER(VALUE(Spreadsheet!BB610))),ISBLANK(Spreadsheet!BC610),NOT(ISNUMBER(VALUE(Spreadsheet!BC610)))),FALSE,IF(AND(Spreadsheet!BB610&gt;=50000,Spreadsheet!BB610&lt;=250000,MOD(Spreadsheet!BB610,10000)=0,Spreadsheet!BB610&lt;=(10*Spreadsheet!BC610)),TRUE,FALSE)))</f>
        <v>1</v>
      </c>
      <c r="CF610" s="5" t="b">
        <f>IF(NOT(ISBLANK(Spreadsheet!BC610)),AND(ISNUMBER(VALUE(Spreadsheet!BC610)),Spreadsheet!BC610&gt;0),AND(OR(ISBLANK(Spreadsheet!AO610),Spreadsheet!AO610="Waive",AND(NOT(OR(ISBLANK(Spreadsheet!AO610),Spreadsheet!AO610="Waive")),Spreadsheet!AP610&gt;=6)),OR(ISBLANK(Spreadsheet!AR610),AND(NOT(OR(ISBLANK(Spreadsheet!AR610),Spreadsheet!AR610="Waive")),Spreadsheet!AS610&gt;=6)),OR(ISBLANK(Spreadsheet!AW610)),OR(ISBLANK(Spreadsheet!AX610)),OR(ISBLANK(Spreadsheet!AY610)),OR(ISBLANK(Spreadsheet!AZ610)),OR(ISBLANK(Spreadsheet!BA610),Spreadsheet!BA610="Waive")))</f>
        <v>1</v>
      </c>
      <c r="CG610" s="5" t="b">
        <f t="shared" ca="1" si="43"/>
        <v>1</v>
      </c>
    </row>
    <row r="611" spans="8:85" x14ac:dyDescent="0.3">
      <c r="H611" s="5">
        <f t="shared" ca="1" si="44"/>
        <v>2</v>
      </c>
      <c r="I611" s="5" t="str">
        <f t="shared" ca="1" si="42"/>
        <v/>
      </c>
      <c r="J611" s="5" t="str">
        <f>IF(AND(NOT(ISBLANK(Spreadsheet!C611)),ISBLANK(Spreadsheet!D611)),Spreadsheet!F611&amp;" "&amp;Spreadsheet!H611,"")</f>
        <v/>
      </c>
      <c r="K611" s="5">
        <f>IF(AND(NOT(ISBLANK(Spreadsheet!C611)),ISBLANK(Spreadsheet!D611)),COUNTIFS(Spreadsheet!E612:E$786,"=Child",Spreadsheet!C612:C$786, "="&amp;Spreadsheet!C611) + COUNTIFS(Spreadsheet!E612:E$786,"=Step-child",Spreadsheet!C612:C$786, "="&amp;Spreadsheet!C611),0)</f>
        <v>0</v>
      </c>
      <c r="L611" s="5">
        <f>IF(NOT(ISBLANK(J611)),COUNTIFS(Spreadsheet!E612:E$786,"=Wife",Spreadsheet!C612:C$786, "="&amp;Spreadsheet!C611) + COUNTIFS(Spreadsheet!E612:E$786,"=Husband",Spreadsheet!C612:C$786, "="&amp;Spreadsheet!C611),0)</f>
        <v>0</v>
      </c>
      <c r="M611" s="5">
        <f>IF(NOT(ISBLANK(Spreadsheet!AJ611)),VLOOKUP(Spreadsheet!AJ611,'Drop Downs'!$P$2:$R$16,3,FALSE),0)</f>
        <v>0</v>
      </c>
      <c r="N611" s="5">
        <f>IF(NOT(ISBLANK(Spreadsheet!AJ611)), VLOOKUP(Spreadsheet!AJ611,'Drop Downs'!$P$2:$R$16,2,FALSE),0)</f>
        <v>0</v>
      </c>
      <c r="O611" s="5">
        <f>IF(NOT(ISBLANK(Spreadsheet!AL611)),VLOOKUP(Spreadsheet!AL611,'Drop Downs'!$P$2:$R$16,3,FALSE), 0)</f>
        <v>0</v>
      </c>
      <c r="P611" s="5">
        <f>IF(NOT(ISBLANK(Spreadsheet!AL611)),VLOOKUP(Spreadsheet!AL611,'Drop Downs'!$P$2:$R$16,2,FALSE),0)</f>
        <v>0</v>
      </c>
      <c r="Q611" s="5">
        <f>IF(NOT(ISBLANK(Spreadsheet!AN611)),VLOOKUP(Spreadsheet!AN611,'Drop Downs'!$P$2:$R$16,3,FALSE),0)</f>
        <v>0</v>
      </c>
      <c r="R611" s="5">
        <f>IF(NOT(ISBLANK(Spreadsheet!AN611)),VLOOKUP(Spreadsheet!AN611,'Drop Downs'!$P$2:$R$16,2,FALSE),0)</f>
        <v>0</v>
      </c>
      <c r="S611" s="5" t="str">
        <f>IF(OR(M611&gt;K611,N611&gt;L611,O611&gt;K611, Q611&gt;K611,N611&gt;L611, P611&gt;L611, R611&gt;L611),"Member currently has a coverage election over what he/she needs.  Please add more dependents or adjust the coverage election.","")&amp;(IF(AND(NOT(ISBLANK(Spreadsheet!C611)),NOT(ISBLANK(Spreadsheet!D611)),ISBLANK(Spreadsheet!E611)),"Dependent lacks a relationship to member.Please select one from the drop-down.",""))</f>
        <v/>
      </c>
      <c r="T611" s="5" t="b">
        <f t="shared" si="45"/>
        <v>1</v>
      </c>
      <c r="U611" s="5" t="b">
        <f>OR(ISBLANK(Spreadsheet!C611),IF(NOT(ISBLANK(Spreadsheet!D611)),NOT(ISBLANK(Spreadsheet!E611)),TRUE))</f>
        <v>1</v>
      </c>
      <c r="V611" s="5" t="b">
        <f>OR(ISBLANK(Spreadsheet!C611), NOT(ISBLANK(Spreadsheet!I611)))</f>
        <v>1</v>
      </c>
      <c r="W611" s="5" t="b">
        <f>OR(ISBLANK(Spreadsheet!D611),NOT(ISBLANK(Spreadsheet!C611)))</f>
        <v>1</v>
      </c>
      <c r="X611" s="155" t="str">
        <f>REPT("0",MIN(FIND({1,2,3,4,5,6,7,8,9},Spreadsheet!C611&amp;"123456789"))-1)&amp;IF(ISBLANK(Spreadsheet!C611),"",SUMPRODUCT(MID(0&amp;Spreadsheet!C611,LARGE(INDEX(ISNUMBER(--MID(Spreadsheet!C611,ROW($1:$225),1))*
 ROW($1:$225),0),ROW($1:$225))+1,1)*10^ROW($1:$225)/10))</f>
        <v/>
      </c>
      <c r="Y611" s="5" t="b">
        <f>IF(NOT(ISBLANK(Spreadsheet!C611)),IF(AND(ISNUMBER(VALUE(Spreadsheet!C611)), LEN(Spreadsheet!C611)=9),TRUE,FALSE),TRUE)</f>
        <v>1</v>
      </c>
      <c r="Z611" s="155" t="str">
        <f>REPT("0",MIN(FIND({1,2,3,4,5,6,7,8,9},Spreadsheet!D611&amp;"123456789"))-1)&amp;IF(ISBLANK(Spreadsheet!D611),"",SUMPRODUCT(MID(0&amp;Spreadsheet!D611,LARGE(INDEX(ISNUMBER(--MID(Spreadsheet!D611,ROW($1:$225),1))*
 ROW($1:$225),0),ROW($1:$225))+1,1)*10^ROW($1:$225)/10))</f>
        <v/>
      </c>
      <c r="AA611" s="5" t="b">
        <f>IF(AND(NOT(ISBLANK(Spreadsheet!D611)),NOT(ISBLANK(Spreadsheet!C611))),IF(AND(ISNUMBER(VALUE(Spreadsheet!D611)), LEN(Spreadsheet!D611)=9),TRUE,FALSE),IF(AND(NOT(ISBLANK(Spreadsheet!D611)),ISBLANK(Spreadsheet!C611)),FALSE,TRUE))</f>
        <v>1</v>
      </c>
      <c r="AB611" s="5" t="b">
        <f>OR(ISBLANK(Spreadsheet!Y611),IF(NOT(ISBLANK(Spreadsheet!Y611)),LEN(Spreadsheet!Y611)=10,ISNUMBER(VALUE(Spreadsheet!Y611))))</f>
        <v>1</v>
      </c>
      <c r="AC611" s="5" t="b">
        <f>OR(ISBLANK(Spreadsheet!AI611), AND(NOT(ISBLANK(Spreadsheet!AJ611)), NOT(ISNUMBER(SEARCH("Waive",Spreadsheet!AJ611)))))</f>
        <v>1</v>
      </c>
      <c r="AD611" s="5" t="b">
        <f>OR(ISBLANK(Spreadsheet!AK611), AND(NOT(ISBLANK(Spreadsheet!AL611)), NOT(ISNUMBER(SEARCH("Waive",Spreadsheet!AL611)))))</f>
        <v>1</v>
      </c>
      <c r="AE611" s="5" t="b">
        <f>OR(ISBLANK(Spreadsheet!AM611), AND(NOT(ISBLANK(Spreadsheet!AN611)), NOT(ISNUMBER(SEARCH("Waive", Spreadsheet!AN611)))))</f>
        <v>1</v>
      </c>
      <c r="AF611" s="5" t="b">
        <f>OR(ISBLANK(Spreadsheet!C611), NOT(ISBLANK(Spreadsheet!D611)),NOT(ISBLANK(Spreadsheet!L611)))</f>
        <v>1</v>
      </c>
      <c r="AG611" s="5" t="b">
        <f>IF(AND(NOT(ISBLANK(Spreadsheet!C611)), NOT(ISBLANK(Spreadsheet!D611)),Spreadsheet!C611&lt;&gt;Spreadsheet!D611),IF(ISERROR(VLOOKUP(Spreadsheet!C611, Spreadsheet!$C$6:'Spreadsheet'!$C610,1,FALSE)), FALSE, TRUE),TRUE)</f>
        <v>1</v>
      </c>
      <c r="AH611" s="5" t="b">
        <f>Spreadsheet!$B$2=Spreadsheet!AD611</f>
        <v>1</v>
      </c>
      <c r="AI611" s="5" t="b">
        <f>IF(ISBLANK(Spreadsheet!G611),TRUE,IF(OR(LEN(Spreadsheet!G611)&gt;1,ISNUMBER(VALUE(Spreadsheet!G611))),FALSE,TRUE))</f>
        <v>1</v>
      </c>
      <c r="AJ611" s="5" t="b">
        <f>OR(ISBLANK(Spreadsheet!C611), NOT(ISBLANK(Spreadsheet!B611)), NOT(ISBLANK(Spreadsheet!D611)))</f>
        <v>1</v>
      </c>
      <c r="AK611" s="5" t="b">
        <f t="array" ref="AK611">IF(OR(AND(ISBLANK(Spreadsheet!E611),ISBLANK(Spreadsheet!D611),NOT(ISBLANK(Spreadsheet!C611))),AND(ISBLANK(Spreadsheet!E611),ISBLANK(Spreadsheet!D611),ISBLANK(Spreadsheet!C611))),TRUE,ISNUMBER(MATCH(TRUE,EXACT(Spreadsheet!E611,Relationships),0)))</f>
        <v>1</v>
      </c>
      <c r="AL611" s="5" t="b">
        <f>IF(NOT(ISBLANK(Spreadsheet!C611)),IF(OR(ISBLANK(Spreadsheet!F611),LEN(Spreadsheet!F611)&gt;40),FALSE,TRUE),TRUE)</f>
        <v>1</v>
      </c>
      <c r="AM611" s="5" t="b">
        <f>IF(NOT(ISBLANK(Spreadsheet!C611)),IF(OR(ISBLANK(Spreadsheet!H611),LEN(Spreadsheet!H611)&gt;40),FALSE,TRUE),TRUE)</f>
        <v>1</v>
      </c>
      <c r="AN611" s="5" t="b">
        <f t="array" ref="AN611">IF(ISBLANK(Spreadsheet!I611),TRUE,ISNUMBER(MATCH(TRUE,EXACT(Spreadsheet!I611,GenderValues),0)))</f>
        <v>1</v>
      </c>
      <c r="AO611" s="5" t="b">
        <f ca="1">IF(ISERROR(DATEVALUE(TEXT(Spreadsheet!J611,"mm/dd/yyyy")) &gt; TODAY()),IF(AND(ISBLANK(Spreadsheet!J611),ISBLANK(Spreadsheet!C611)),TRUE,FALSE),IF(DATEVALUE(TEXT(Spreadsheet!J611,"mm/dd/yyyy")) &gt; TODAY(),FALSE,TRUE))</f>
        <v>1</v>
      </c>
      <c r="AP611" s="5" t="b">
        <f>OR(ISBLANK(Spreadsheet!K611),LEN(Spreadsheet!K611)&lt;=100)</f>
        <v>1</v>
      </c>
      <c r="AQ611" s="5" t="b">
        <f t="array" ref="AQ611">IF(OR(AND(ISBLANK(Spreadsheet!L611),ISBLANK(Spreadsheet!C611)),AND(NOT(ISBLANK(Spreadsheet!C611)),NOT(ISBLANK(Spreadsheet!D611)))),TRUE,ISNUMBER(MATCH(TRUE,EXACT(Spreadsheet!L611,MaritalStatus),0)))</f>
        <v>1</v>
      </c>
      <c r="AR611" s="5" t="b">
        <f ca="1">IF(ISERROR(DATEVALUE(TEXT(Spreadsheet!M611,"mm/dd/yyyy")) &gt; TODAY()),IF(ISBLANK(Spreadsheet!M611),TRUE,FALSE),IF(DATEVALUE(TEXT(Spreadsheet!M611,"mm/dd/yyyy")) &gt; TODAY(),FALSE,TRUE))</f>
        <v>1</v>
      </c>
      <c r="AS611" s="5" t="b">
        <f>OR(ISBLANK(Spreadsheet!N611),LEN(Spreadsheet!N611)&lt;=100)</f>
        <v>1</v>
      </c>
      <c r="AT611" s="5" t="b">
        <f>OR(ISBLANK(Spreadsheet!O611),UPPER(Spreadsheet!O611)="YES")</f>
        <v>1</v>
      </c>
      <c r="AU611" s="5" t="b">
        <f>OR(ISBLANK(Spreadsheet!P611),UPPER(Spreadsheet!P611)="YES")</f>
        <v>1</v>
      </c>
      <c r="AV611" s="5" t="b">
        <f t="array" ref="AV611">IF(ISBLANK(Spreadsheet!Q611),TRUE,ISNUMBER(MATCH(TRUE,EXACT(Spreadsheet!Q611,OnGroupsPriorIns),0)))</f>
        <v>1</v>
      </c>
      <c r="AW611" s="5" t="b">
        <f>OR(ISBLANK(Spreadsheet!R611),UPPER(Spreadsheet!R611)="YES")</f>
        <v>1</v>
      </c>
      <c r="AX611" s="5" t="b">
        <f>OR(ISBLANK(Spreadsheet!S611),UPPER(Spreadsheet!S611)="YES")</f>
        <v>1</v>
      </c>
      <c r="AY611" s="5" t="b">
        <f>OR(AND(ISBLANK(Spreadsheet!C611),LEN(Spreadsheet!T611)=0),AND(NOT(ISBLANK(Spreadsheet!C611)),LEN(Spreadsheet!T611)&gt;0,LEN(Spreadsheet!T611)&lt;=50))</f>
        <v>1</v>
      </c>
      <c r="AZ611" s="5" t="b">
        <f>OR(LEN(Spreadsheet!U611)=0,AND(LEN(Spreadsheet!U611)&gt;0,LEN(Spreadsheet!U611)&lt;=50))</f>
        <v>1</v>
      </c>
      <c r="BA611" s="5" t="b">
        <f>OR(AND(ISBLANK(Spreadsheet!C611),LEN(Spreadsheet!V611)=0),AND(NOT(ISBLANK(Spreadsheet!C611)),LEN(Spreadsheet!V611)&gt;0,LEN(Spreadsheet!V611)&lt;=50))</f>
        <v>1</v>
      </c>
      <c r="BB611" s="5" t="b">
        <f t="array" ref="BB611">IF(AND(ISBLANK(Spreadsheet!C611),LEN(Spreadsheet!W611)=0),TRUE,ISNUMBER(MATCH(TRUE,EXACT(Spreadsheet!W611,States),0)))</f>
        <v>1</v>
      </c>
      <c r="BC611" s="5" t="b">
        <f>OR(AND(ISBLANK(Spreadsheet!C611),LEN(Spreadsheet!X611)=0),AND(NOT(ISBLANK(Spreadsheet!C611)),LEN(Spreadsheet!X611)&gt;0,LEN(Spreadsheet!X611)=5,ISNUMBER(VALUE(Spreadsheet!X611))))</f>
        <v>1</v>
      </c>
      <c r="BD611" s="5" t="b">
        <f>OR(ISBLANK(Spreadsheet!Z611),LEN(Spreadsheet!Z611)&lt;=50)</f>
        <v>1</v>
      </c>
      <c r="BE611" s="5" t="b">
        <f>ISBLANK(Spreadsheet!AA611)</f>
        <v>1</v>
      </c>
      <c r="BF611" s="5" t="b">
        <f>ISBLANK(Spreadsheet!AB611)</f>
        <v>1</v>
      </c>
      <c r="BG611" s="5" t="b">
        <f>IF(ISERROR(DATEVALUE(TEXT(Spreadsheet!AC611,"mm/dd/yyyy")) &gt; DATEVALUE(TEXT(Spreadsheet!J611,"mm/dd/yyyy"))),IF(OR(AND(ISBLANK(Spreadsheet!AC611),ISBLANK(Spreadsheet!C611)),AND(NOT(ISBLANK(Spreadsheet!C611)),ISBLANK(Spreadsheet!AC611),NOT(ISBLANK(Spreadsheet!D611)))),TRUE,FALSE),IF(DATEVALUE(TEXT(Spreadsheet!AC611,"mm/dd/yyyy")) &gt; DATEVALUE(TEXT(Spreadsheet!J611,"mm/dd/yyyy")),TRUE,FALSE))</f>
        <v>1</v>
      </c>
      <c r="BH611" s="5" t="b">
        <f>OR(AND(ISBLANK(Spreadsheet!C611),ISBLANK(Spreadsheet!AE611)),AND(NOT(ISBLANK(Spreadsheet!C611)),NOT(ISBLANK(Spreadsheet!D611)),ISBLANK(Spreadsheet!AE611)),AND(NOT(ISBLANK(Spreadsheet!C611)),ISBLANK(Spreadsheet!D611),NOT(ISBLANK(Spreadsheet!AE611)),LEN(Spreadsheet!AE611)&lt;=100))</f>
        <v>1</v>
      </c>
      <c r="BI611" s="5" t="b">
        <f t="array" ref="BI611">IF(ISBLANK(Spreadsheet!AF611),TRUE,ISNUMBER(MATCH(TRUE,EXACT(Spreadsheet!AF611,CobraShortReasons),0)))</f>
        <v>1</v>
      </c>
      <c r="BJ611" s="5" t="b">
        <f ca="1">IF(ISERROR(DATEVALUE(TEXT(Spreadsheet!AG611,"mm/dd/yyyy")) &gt; TODAY()),IF(ISBLANK(Spreadsheet!AG611),TRUE,FALSE),IF(DATEVALUE(TEXT(Spreadsheet!AG611,"mm/dd/yyyy")) &gt; TODAY(),FALSE,TRUE))</f>
        <v>1</v>
      </c>
      <c r="BK611" s="5" t="b">
        <f>OR(ISBLANK(Spreadsheet!AH611),LEN(Spreadsheet!AH611)&lt;=25)</f>
        <v>1</v>
      </c>
      <c r="BL611" s="5" t="b">
        <f t="array" aca="1" ref="BL611" ca="1">IF(ISBLANK(Spreadsheet!AI611),TRUE,ISNUMBER(MATCH(TRUE,EXACT(Spreadsheet!AI611,INDIRECT(Spreadsheet!$D$2)),0)))</f>
        <v>1</v>
      </c>
      <c r="BM611" s="5" t="b">
        <f t="array" aca="1" ref="BM611" ca="1">IF(ISBLANK(Spreadsheet!AJ611),TRUE,ISNUMBER(MATCH(TRUE,EXACT(Spreadsheet!AJ611,INDIRECT(Spreadsheet!BJ611)),0)))</f>
        <v>1</v>
      </c>
      <c r="BN611" s="5" t="b">
        <f t="array" ref="BN611">IF(ISBLANK(Spreadsheet!AK611),TRUE,ISNUMBER(MATCH(TRUE,EXACT(Spreadsheet!AK611,DentalPlans),0)))</f>
        <v>1</v>
      </c>
      <c r="BO611" s="5" t="b">
        <f t="array" aca="1" ref="BO611" ca="1">IF(ISBLANK(Spreadsheet!AL611),TRUE,ISNUMBER(MATCH(TRUE,EXACT(Spreadsheet!AL611,INDIRECT(Spreadsheet!BK611)),0)))</f>
        <v>1</v>
      </c>
      <c r="BP611" s="5" t="b">
        <f t="array" ref="BP611">IF(ISBLANK(Spreadsheet!AM611),TRUE,ISNUMBER(MATCH(TRUE,EXACT(Spreadsheet!AM611,VisionPlans),0)))</f>
        <v>1</v>
      </c>
      <c r="BQ611" s="5" t="b">
        <f t="array" aca="1" ref="BQ611" ca="1">IF(ISBLANK(Spreadsheet!AN611),TRUE,ISNUMBER(MATCH(TRUE,EXACT(Spreadsheet!AN611,INDIRECT(Spreadsheet!BL611)),0)))</f>
        <v>1</v>
      </c>
      <c r="BR611" s="5" t="b">
        <f t="array" ref="BR611">IF(ISBLANK(Spreadsheet!AO611),TRUE,ISNUMBER(MATCH(TRUE,EXACT(Spreadsheet!AO611,LifeBenefitClasses),0)))</f>
        <v>1</v>
      </c>
      <c r="BS611" s="5" t="b">
        <f>IF(OR(ISBLANK(Spreadsheet!AO611), Spreadsheet!AO611="Waive"),IF(ISBLANK(Spreadsheet!AP611),TRUE,FALSE),IF(OR(AND(NOT(ISBLANK(Spreadsheet!AO611)),ISBLANK(Spreadsheet!AP611)),NOT(ISNUMBER(VALUE(Spreadsheet!AP611)))),FALSE,IF(OR(AND(Spreadsheet!AP611&lt;6,MOD(Spreadsheet!AP611*10,5)=0), MOD(Spreadsheet!AP611,5000)=0),TRUE,FALSE)))</f>
        <v>1</v>
      </c>
      <c r="BT611" s="5" t="b">
        <f t="array" ref="BT611">IF(ISBLANK(Spreadsheet!AQ611),TRUE,ISNUMBER(MATCH(TRUE,EXACT(Spreadsheet!AQ611,EnrollWaive),0)))</f>
        <v>1</v>
      </c>
      <c r="BU611" s="5" t="b">
        <f t="array" ref="BU611">IF(ISBLANK(Spreadsheet!AR611),TRUE,ISNUMBER(MATCH(TRUE,EXACT(Spreadsheet!AR611,LifeBenefitClasses),0)))</f>
        <v>1</v>
      </c>
      <c r="BV611" s="5" t="b">
        <f>IF(OR(ISBLANK(Spreadsheet!AR611), Spreadsheet!AR611="Waive"),IF(ISBLANK(Spreadsheet!AS611),TRUE,FALSE),IF(OR(AND(NOT(ISBLANK(Spreadsheet!AR611)),ISBLANK(Spreadsheet!AS611)),NOT(ISNUMBER(VALUE(Spreadsheet!AS611)))),FALSE,IF(OR(AND(Spreadsheet!AS611&lt;6,MOD(Spreadsheet!AS611*10,5)=0), MOD(Spreadsheet!AS611,10000)=0),TRUE,FALSE)))</f>
        <v>1</v>
      </c>
      <c r="BW611" s="5" t="b">
        <f t="array" ref="BW611">IF(ISBLANK(Spreadsheet!AT611),TRUE,ISNUMBER(MATCH(TRUE,EXACT(Spreadsheet!AT611,LifeBenefitClasses),0)))</f>
        <v>1</v>
      </c>
      <c r="BX611" s="5" t="b">
        <f>IF(OR(ISBLANK(Spreadsheet!AT611), Spreadsheet!AT611="Waive"),IF(ISBLANK(Spreadsheet!AU611),TRUE,FALSE),IF(OR(AND(NOT(ISBLANK(Spreadsheet!AT611)),ISBLANK(Spreadsheet!AU611)),NOT(ISNUMBER(VALUE(Spreadsheet!AU611)))),FALSE,IF(AND(NOT(OR(ISBLANK(Spreadsheet!AT611),Spreadsheet!AT611="Waive")),NOT(OR(ISBLANK(Spreadsheet!AR611),Spreadsheet!AR611="Waive")),MOD(Spreadsheet!AU611,5000)=0, Spreadsheet!AU611&lt;=(Spreadsheet!AS611*0.5)),TRUE,FALSE)))</f>
        <v>1</v>
      </c>
      <c r="BY611" s="5" t="b">
        <f t="array" ref="BY611">IF(ISBLANK(Spreadsheet!AV611),TRUE,ISNUMBER(MATCH(TRUE,EXACT(Spreadsheet!AV611,EnrollWaive),0)))</f>
        <v>1</v>
      </c>
      <c r="BZ611" s="5" t="b">
        <f t="array" ref="BZ611">IF(ISBLANK(Spreadsheet!AW611),TRUE,ISNUMBER(MATCH(TRUE,EXACT(Spreadsheet!AW611,LifeBenefitClasses),0)))</f>
        <v>1</v>
      </c>
      <c r="CA611" s="5" t="b">
        <f t="array" ref="CA611">IF(ISBLANK(Spreadsheet!AX611),TRUE,ISNUMBER(MATCH(TRUE,EXACT(Spreadsheet!AX611,LifeBenefitClasses),0)))</f>
        <v>1</v>
      </c>
      <c r="CB611" s="5" t="b">
        <f t="array" ref="CB611">IF(ISBLANK(Spreadsheet!AY611),TRUE,ISNUMBER(MATCH(TRUE,EXACT(Spreadsheet!AY611,LifeBenefitClasses),0)))</f>
        <v>1</v>
      </c>
      <c r="CC611" s="5" t="b">
        <f t="array" ref="CC611">IF(ISBLANK(Spreadsheet!AZ611),TRUE,ISNUMBER(MATCH(TRUE,EXACT(Spreadsheet!AZ611,LifeBenefitClasses),0)))</f>
        <v>1</v>
      </c>
      <c r="CD611" s="5" t="b">
        <f t="array" ref="CD611">IF(ISBLANK(Spreadsheet!BA611),TRUE,ISNUMBER(MATCH(TRUE,EXACT(Spreadsheet!BA611,LifeBenefitClasses),0)))</f>
        <v>1</v>
      </c>
      <c r="CE611" s="5" t="b">
        <f>IF(OR(ISBLANK(Spreadsheet!BA611), Spreadsheet!BA611="Waive"),IF(ISBLANK(Spreadsheet!BB611),TRUE,FALSE),IF(OR(AND(NOT(ISBLANK(Spreadsheet!BA611)),ISBLANK(Spreadsheet!BB611)),NOT(ISNUMBER(VALUE(Spreadsheet!BB611))),ISBLANK(Spreadsheet!BC611),NOT(ISNUMBER(VALUE(Spreadsheet!BC611)))),FALSE,IF(AND(Spreadsheet!BB611&gt;=50000,Spreadsheet!BB611&lt;=250000,MOD(Spreadsheet!BB611,10000)=0,Spreadsheet!BB611&lt;=(10*Spreadsheet!BC611)),TRUE,FALSE)))</f>
        <v>1</v>
      </c>
      <c r="CF611" s="5" t="b">
        <f>IF(NOT(ISBLANK(Spreadsheet!BC611)),AND(ISNUMBER(VALUE(Spreadsheet!BC611)),Spreadsheet!BC611&gt;0),AND(OR(ISBLANK(Spreadsheet!AO611),Spreadsheet!AO611="Waive",AND(NOT(OR(ISBLANK(Spreadsheet!AO611),Spreadsheet!AO611="Waive")),Spreadsheet!AP611&gt;=6)),OR(ISBLANK(Spreadsheet!AR611),AND(NOT(OR(ISBLANK(Spreadsheet!AR611),Spreadsheet!AR611="Waive")),Spreadsheet!AS611&gt;=6)),OR(ISBLANK(Spreadsheet!AW611)),OR(ISBLANK(Spreadsheet!AX611)),OR(ISBLANK(Spreadsheet!AY611)),OR(ISBLANK(Spreadsheet!AZ611)),OR(ISBLANK(Spreadsheet!BA611),Spreadsheet!BA611="Waive")))</f>
        <v>1</v>
      </c>
      <c r="CG611" s="5" t="b">
        <f t="shared" ca="1" si="43"/>
        <v>1</v>
      </c>
    </row>
    <row r="612" spans="8:85" x14ac:dyDescent="0.3">
      <c r="H612" s="5">
        <f t="shared" ca="1" si="44"/>
        <v>2</v>
      </c>
      <c r="I612" s="5" t="str">
        <f t="shared" ca="1" si="42"/>
        <v/>
      </c>
      <c r="J612" s="5" t="str">
        <f>IF(AND(NOT(ISBLANK(Spreadsheet!C612)),ISBLANK(Spreadsheet!D612)),Spreadsheet!F612&amp;" "&amp;Spreadsheet!H612,"")</f>
        <v/>
      </c>
      <c r="K612" s="5">
        <f>IF(AND(NOT(ISBLANK(Spreadsheet!C612)),ISBLANK(Spreadsheet!D612)),COUNTIFS(Spreadsheet!E613:E$786,"=Child",Spreadsheet!C613:C$786, "="&amp;Spreadsheet!C612) + COUNTIFS(Spreadsheet!E613:E$786,"=Step-child",Spreadsheet!C613:C$786, "="&amp;Spreadsheet!C612),0)</f>
        <v>0</v>
      </c>
      <c r="L612" s="5">
        <f>IF(NOT(ISBLANK(J612)),COUNTIFS(Spreadsheet!E613:E$786,"=Wife",Spreadsheet!C613:C$786, "="&amp;Spreadsheet!C612) + COUNTIFS(Spreadsheet!E613:E$786,"=Husband",Spreadsheet!C613:C$786, "="&amp;Spreadsheet!C612),0)</f>
        <v>0</v>
      </c>
      <c r="M612" s="5">
        <f>IF(NOT(ISBLANK(Spreadsheet!AJ612)),VLOOKUP(Spreadsheet!AJ612,'Drop Downs'!$P$2:$R$16,3,FALSE),0)</f>
        <v>0</v>
      </c>
      <c r="N612" s="5">
        <f>IF(NOT(ISBLANK(Spreadsheet!AJ612)), VLOOKUP(Spreadsheet!AJ612,'Drop Downs'!$P$2:$R$16,2,FALSE),0)</f>
        <v>0</v>
      </c>
      <c r="O612" s="5">
        <f>IF(NOT(ISBLANK(Spreadsheet!AL612)),VLOOKUP(Spreadsheet!AL612,'Drop Downs'!$P$2:$R$16,3,FALSE), 0)</f>
        <v>0</v>
      </c>
      <c r="P612" s="5">
        <f>IF(NOT(ISBLANK(Spreadsheet!AL612)),VLOOKUP(Spreadsheet!AL612,'Drop Downs'!$P$2:$R$16,2,FALSE),0)</f>
        <v>0</v>
      </c>
      <c r="Q612" s="5">
        <f>IF(NOT(ISBLANK(Spreadsheet!AN612)),VLOOKUP(Spreadsheet!AN612,'Drop Downs'!$P$2:$R$16,3,FALSE),0)</f>
        <v>0</v>
      </c>
      <c r="R612" s="5">
        <f>IF(NOT(ISBLANK(Spreadsheet!AN612)),VLOOKUP(Spreadsheet!AN612,'Drop Downs'!$P$2:$R$16,2,FALSE),0)</f>
        <v>0</v>
      </c>
      <c r="S612" s="5" t="str">
        <f>IF(OR(M612&gt;K612,N612&gt;L612,O612&gt;K612, Q612&gt;K612,N612&gt;L612, P612&gt;L612, R612&gt;L612),"Member currently has a coverage election over what he/she needs.  Please add more dependents or adjust the coverage election.","")&amp;(IF(AND(NOT(ISBLANK(Spreadsheet!C612)),NOT(ISBLANK(Spreadsheet!D612)),ISBLANK(Spreadsheet!E612)),"Dependent lacks a relationship to member.Please select one from the drop-down.",""))</f>
        <v/>
      </c>
      <c r="T612" s="5" t="b">
        <f t="shared" si="45"/>
        <v>1</v>
      </c>
      <c r="U612" s="5" t="b">
        <f>OR(ISBLANK(Spreadsheet!C612),IF(NOT(ISBLANK(Spreadsheet!D612)),NOT(ISBLANK(Spreadsheet!E612)),TRUE))</f>
        <v>1</v>
      </c>
      <c r="V612" s="5" t="b">
        <f>OR(ISBLANK(Spreadsheet!C612), NOT(ISBLANK(Spreadsheet!I612)))</f>
        <v>1</v>
      </c>
      <c r="W612" s="5" t="b">
        <f>OR(ISBLANK(Spreadsheet!D612),NOT(ISBLANK(Spreadsheet!C612)))</f>
        <v>1</v>
      </c>
      <c r="X612" s="155" t="str">
        <f>REPT("0",MIN(FIND({1,2,3,4,5,6,7,8,9},Spreadsheet!C612&amp;"123456789"))-1)&amp;IF(ISBLANK(Spreadsheet!C612),"",SUMPRODUCT(MID(0&amp;Spreadsheet!C612,LARGE(INDEX(ISNUMBER(--MID(Spreadsheet!C612,ROW($1:$225),1))*
 ROW($1:$225),0),ROW($1:$225))+1,1)*10^ROW($1:$225)/10))</f>
        <v/>
      </c>
      <c r="Y612" s="5" t="b">
        <f>IF(NOT(ISBLANK(Spreadsheet!C612)),IF(AND(ISNUMBER(VALUE(Spreadsheet!C612)), LEN(Spreadsheet!C612)=9),TRUE,FALSE),TRUE)</f>
        <v>1</v>
      </c>
      <c r="Z612" s="155" t="str">
        <f>REPT("0",MIN(FIND({1,2,3,4,5,6,7,8,9},Spreadsheet!D612&amp;"123456789"))-1)&amp;IF(ISBLANK(Spreadsheet!D612),"",SUMPRODUCT(MID(0&amp;Spreadsheet!D612,LARGE(INDEX(ISNUMBER(--MID(Spreadsheet!D612,ROW($1:$225),1))*
 ROW($1:$225),0),ROW($1:$225))+1,1)*10^ROW($1:$225)/10))</f>
        <v/>
      </c>
      <c r="AA612" s="5" t="b">
        <f>IF(AND(NOT(ISBLANK(Spreadsheet!D612)),NOT(ISBLANK(Spreadsheet!C612))),IF(AND(ISNUMBER(VALUE(Spreadsheet!D612)), LEN(Spreadsheet!D612)=9),TRUE,FALSE),IF(AND(NOT(ISBLANK(Spreadsheet!D612)),ISBLANK(Spreadsheet!C612)),FALSE,TRUE))</f>
        <v>1</v>
      </c>
      <c r="AB612" s="5" t="b">
        <f>OR(ISBLANK(Spreadsheet!Y612),IF(NOT(ISBLANK(Spreadsheet!Y612)),LEN(Spreadsheet!Y612)=10,ISNUMBER(VALUE(Spreadsheet!Y612))))</f>
        <v>1</v>
      </c>
      <c r="AC612" s="5" t="b">
        <f>OR(ISBLANK(Spreadsheet!AI612), AND(NOT(ISBLANK(Spreadsheet!AJ612)), NOT(ISNUMBER(SEARCH("Waive",Spreadsheet!AJ612)))))</f>
        <v>1</v>
      </c>
      <c r="AD612" s="5" t="b">
        <f>OR(ISBLANK(Spreadsheet!AK612), AND(NOT(ISBLANK(Spreadsheet!AL612)), NOT(ISNUMBER(SEARCH("Waive",Spreadsheet!AL612)))))</f>
        <v>1</v>
      </c>
      <c r="AE612" s="5" t="b">
        <f>OR(ISBLANK(Spreadsheet!AM612), AND(NOT(ISBLANK(Spreadsheet!AN612)), NOT(ISNUMBER(SEARCH("Waive", Spreadsheet!AN612)))))</f>
        <v>1</v>
      </c>
      <c r="AF612" s="5" t="b">
        <f>OR(ISBLANK(Spreadsheet!C612), NOT(ISBLANK(Spreadsheet!D612)),NOT(ISBLANK(Spreadsheet!L612)))</f>
        <v>1</v>
      </c>
      <c r="AG612" s="5" t="b">
        <f>IF(AND(NOT(ISBLANK(Spreadsheet!C612)), NOT(ISBLANK(Spreadsheet!D612)),Spreadsheet!C612&lt;&gt;Spreadsheet!D612),IF(ISERROR(VLOOKUP(Spreadsheet!C612, Spreadsheet!$C$6:'Spreadsheet'!$C611,1,FALSE)), FALSE, TRUE),TRUE)</f>
        <v>1</v>
      </c>
      <c r="AH612" s="5" t="b">
        <f>Spreadsheet!$B$2=Spreadsheet!AD612</f>
        <v>1</v>
      </c>
      <c r="AI612" s="5" t="b">
        <f>IF(ISBLANK(Spreadsheet!G612),TRUE,IF(OR(LEN(Spreadsheet!G612)&gt;1,ISNUMBER(VALUE(Spreadsheet!G612))),FALSE,TRUE))</f>
        <v>1</v>
      </c>
      <c r="AJ612" s="5" t="b">
        <f>OR(ISBLANK(Spreadsheet!C612), NOT(ISBLANK(Spreadsheet!B612)), NOT(ISBLANK(Spreadsheet!D612)))</f>
        <v>1</v>
      </c>
      <c r="AK612" s="5" t="b">
        <f t="array" ref="AK612">IF(OR(AND(ISBLANK(Spreadsheet!E612),ISBLANK(Spreadsheet!D612),NOT(ISBLANK(Spreadsheet!C612))),AND(ISBLANK(Spreadsheet!E612),ISBLANK(Spreadsheet!D612),ISBLANK(Spreadsheet!C612))),TRUE,ISNUMBER(MATCH(TRUE,EXACT(Spreadsheet!E612,Relationships),0)))</f>
        <v>1</v>
      </c>
      <c r="AL612" s="5" t="b">
        <f>IF(NOT(ISBLANK(Spreadsheet!C612)),IF(OR(ISBLANK(Spreadsheet!F612),LEN(Spreadsheet!F612)&gt;40),FALSE,TRUE),TRUE)</f>
        <v>1</v>
      </c>
      <c r="AM612" s="5" t="b">
        <f>IF(NOT(ISBLANK(Spreadsheet!C612)),IF(OR(ISBLANK(Spreadsheet!H612),LEN(Spreadsheet!H612)&gt;40),FALSE,TRUE),TRUE)</f>
        <v>1</v>
      </c>
      <c r="AN612" s="5" t="b">
        <f t="array" ref="AN612">IF(ISBLANK(Spreadsheet!I612),TRUE,ISNUMBER(MATCH(TRUE,EXACT(Spreadsheet!I612,GenderValues),0)))</f>
        <v>1</v>
      </c>
      <c r="AO612" s="5" t="b">
        <f ca="1">IF(ISERROR(DATEVALUE(TEXT(Spreadsheet!J612,"mm/dd/yyyy")) &gt; TODAY()),IF(AND(ISBLANK(Spreadsheet!J612),ISBLANK(Spreadsheet!C612)),TRUE,FALSE),IF(DATEVALUE(TEXT(Spreadsheet!J612,"mm/dd/yyyy")) &gt; TODAY(),FALSE,TRUE))</f>
        <v>1</v>
      </c>
      <c r="AP612" s="5" t="b">
        <f>OR(ISBLANK(Spreadsheet!K612),LEN(Spreadsheet!K612)&lt;=100)</f>
        <v>1</v>
      </c>
      <c r="AQ612" s="5" t="b">
        <f t="array" ref="AQ612">IF(OR(AND(ISBLANK(Spreadsheet!L612),ISBLANK(Spreadsheet!C612)),AND(NOT(ISBLANK(Spreadsheet!C612)),NOT(ISBLANK(Spreadsheet!D612)))),TRUE,ISNUMBER(MATCH(TRUE,EXACT(Spreadsheet!L612,MaritalStatus),0)))</f>
        <v>1</v>
      </c>
      <c r="AR612" s="5" t="b">
        <f ca="1">IF(ISERROR(DATEVALUE(TEXT(Spreadsheet!M612,"mm/dd/yyyy")) &gt; TODAY()),IF(ISBLANK(Spreadsheet!M612),TRUE,FALSE),IF(DATEVALUE(TEXT(Spreadsheet!M612,"mm/dd/yyyy")) &gt; TODAY(),FALSE,TRUE))</f>
        <v>1</v>
      </c>
      <c r="AS612" s="5" t="b">
        <f>OR(ISBLANK(Spreadsheet!N612),LEN(Spreadsheet!N612)&lt;=100)</f>
        <v>1</v>
      </c>
      <c r="AT612" s="5" t="b">
        <f>OR(ISBLANK(Spreadsheet!O612),UPPER(Spreadsheet!O612)="YES")</f>
        <v>1</v>
      </c>
      <c r="AU612" s="5" t="b">
        <f>OR(ISBLANK(Spreadsheet!P612),UPPER(Spreadsheet!P612)="YES")</f>
        <v>1</v>
      </c>
      <c r="AV612" s="5" t="b">
        <f t="array" ref="AV612">IF(ISBLANK(Spreadsheet!Q612),TRUE,ISNUMBER(MATCH(TRUE,EXACT(Spreadsheet!Q612,OnGroupsPriorIns),0)))</f>
        <v>1</v>
      </c>
      <c r="AW612" s="5" t="b">
        <f>OR(ISBLANK(Spreadsheet!R612),UPPER(Spreadsheet!R612)="YES")</f>
        <v>1</v>
      </c>
      <c r="AX612" s="5" t="b">
        <f>OR(ISBLANK(Spreadsheet!S612),UPPER(Spreadsheet!S612)="YES")</f>
        <v>1</v>
      </c>
      <c r="AY612" s="5" t="b">
        <f>OR(AND(ISBLANK(Spreadsheet!C612),LEN(Spreadsheet!T612)=0),AND(NOT(ISBLANK(Spreadsheet!C612)),LEN(Spreadsheet!T612)&gt;0,LEN(Spreadsheet!T612)&lt;=50))</f>
        <v>1</v>
      </c>
      <c r="AZ612" s="5" t="b">
        <f>OR(LEN(Spreadsheet!U612)=0,AND(LEN(Spreadsheet!U612)&gt;0,LEN(Spreadsheet!U612)&lt;=50))</f>
        <v>1</v>
      </c>
      <c r="BA612" s="5" t="b">
        <f>OR(AND(ISBLANK(Spreadsheet!C612),LEN(Spreadsheet!V612)=0),AND(NOT(ISBLANK(Spreadsheet!C612)),LEN(Spreadsheet!V612)&gt;0,LEN(Spreadsheet!V612)&lt;=50))</f>
        <v>1</v>
      </c>
      <c r="BB612" s="5" t="b">
        <f t="array" ref="BB612">IF(AND(ISBLANK(Spreadsheet!C612),LEN(Spreadsheet!W612)=0),TRUE,ISNUMBER(MATCH(TRUE,EXACT(Spreadsheet!W612,States),0)))</f>
        <v>1</v>
      </c>
      <c r="BC612" s="5" t="b">
        <f>OR(AND(ISBLANK(Spreadsheet!C612),LEN(Spreadsheet!X612)=0),AND(NOT(ISBLANK(Spreadsheet!C612)),LEN(Spreadsheet!X612)&gt;0,LEN(Spreadsheet!X612)=5,ISNUMBER(VALUE(Spreadsheet!X612))))</f>
        <v>1</v>
      </c>
      <c r="BD612" s="5" t="b">
        <f>OR(ISBLANK(Spreadsheet!Z612),LEN(Spreadsheet!Z612)&lt;=50)</f>
        <v>1</v>
      </c>
      <c r="BE612" s="5" t="b">
        <f>ISBLANK(Spreadsheet!AA612)</f>
        <v>1</v>
      </c>
      <c r="BF612" s="5" t="b">
        <f>ISBLANK(Spreadsheet!AB612)</f>
        <v>1</v>
      </c>
      <c r="BG612" s="5" t="b">
        <f>IF(ISERROR(DATEVALUE(TEXT(Spreadsheet!AC612,"mm/dd/yyyy")) &gt; DATEVALUE(TEXT(Spreadsheet!J612,"mm/dd/yyyy"))),IF(OR(AND(ISBLANK(Spreadsheet!AC612),ISBLANK(Spreadsheet!C612)),AND(NOT(ISBLANK(Spreadsheet!C612)),ISBLANK(Spreadsheet!AC612),NOT(ISBLANK(Spreadsheet!D612)))),TRUE,FALSE),IF(DATEVALUE(TEXT(Spreadsheet!AC612,"mm/dd/yyyy")) &gt; DATEVALUE(TEXT(Spreadsheet!J612,"mm/dd/yyyy")),TRUE,FALSE))</f>
        <v>1</v>
      </c>
      <c r="BH612" s="5" t="b">
        <f>OR(AND(ISBLANK(Spreadsheet!C612),ISBLANK(Spreadsheet!AE612)),AND(NOT(ISBLANK(Spreadsheet!C612)),NOT(ISBLANK(Spreadsheet!D612)),ISBLANK(Spreadsheet!AE612)),AND(NOT(ISBLANK(Spreadsheet!C612)),ISBLANK(Spreadsheet!D612),NOT(ISBLANK(Spreadsheet!AE612)),LEN(Spreadsheet!AE612)&lt;=100))</f>
        <v>1</v>
      </c>
      <c r="BI612" s="5" t="b">
        <f t="array" ref="BI612">IF(ISBLANK(Spreadsheet!AF612),TRUE,ISNUMBER(MATCH(TRUE,EXACT(Spreadsheet!AF612,CobraShortReasons),0)))</f>
        <v>1</v>
      </c>
      <c r="BJ612" s="5" t="b">
        <f ca="1">IF(ISERROR(DATEVALUE(TEXT(Spreadsheet!AG612,"mm/dd/yyyy")) &gt; TODAY()),IF(ISBLANK(Spreadsheet!AG612),TRUE,FALSE),IF(DATEVALUE(TEXT(Spreadsheet!AG612,"mm/dd/yyyy")) &gt; TODAY(),FALSE,TRUE))</f>
        <v>1</v>
      </c>
      <c r="BK612" s="5" t="b">
        <f>OR(ISBLANK(Spreadsheet!AH612),LEN(Spreadsheet!AH612)&lt;=25)</f>
        <v>1</v>
      </c>
      <c r="BL612" s="5" t="b">
        <f t="array" aca="1" ref="BL612" ca="1">IF(ISBLANK(Spreadsheet!AI612),TRUE,ISNUMBER(MATCH(TRUE,EXACT(Spreadsheet!AI612,INDIRECT(Spreadsheet!$D$2)),0)))</f>
        <v>1</v>
      </c>
      <c r="BM612" s="5" t="b">
        <f t="array" aca="1" ref="BM612" ca="1">IF(ISBLANK(Spreadsheet!AJ612),TRUE,ISNUMBER(MATCH(TRUE,EXACT(Spreadsheet!AJ612,INDIRECT(Spreadsheet!BJ612)),0)))</f>
        <v>1</v>
      </c>
      <c r="BN612" s="5" t="b">
        <f t="array" ref="BN612">IF(ISBLANK(Spreadsheet!AK612),TRUE,ISNUMBER(MATCH(TRUE,EXACT(Spreadsheet!AK612,DentalPlans),0)))</f>
        <v>1</v>
      </c>
      <c r="BO612" s="5" t="b">
        <f t="array" aca="1" ref="BO612" ca="1">IF(ISBLANK(Spreadsheet!AL612),TRUE,ISNUMBER(MATCH(TRUE,EXACT(Spreadsheet!AL612,INDIRECT(Spreadsheet!BK612)),0)))</f>
        <v>1</v>
      </c>
      <c r="BP612" s="5" t="b">
        <f t="array" ref="BP612">IF(ISBLANK(Spreadsheet!AM612),TRUE,ISNUMBER(MATCH(TRUE,EXACT(Spreadsheet!AM612,VisionPlans),0)))</f>
        <v>1</v>
      </c>
      <c r="BQ612" s="5" t="b">
        <f t="array" aca="1" ref="BQ612" ca="1">IF(ISBLANK(Spreadsheet!AN612),TRUE,ISNUMBER(MATCH(TRUE,EXACT(Spreadsheet!AN612,INDIRECT(Spreadsheet!BL612)),0)))</f>
        <v>1</v>
      </c>
      <c r="BR612" s="5" t="b">
        <f t="array" ref="BR612">IF(ISBLANK(Spreadsheet!AO612),TRUE,ISNUMBER(MATCH(TRUE,EXACT(Spreadsheet!AO612,LifeBenefitClasses),0)))</f>
        <v>1</v>
      </c>
      <c r="BS612" s="5" t="b">
        <f>IF(OR(ISBLANK(Spreadsheet!AO612), Spreadsheet!AO612="Waive"),IF(ISBLANK(Spreadsheet!AP612),TRUE,FALSE),IF(OR(AND(NOT(ISBLANK(Spreadsheet!AO612)),ISBLANK(Spreadsheet!AP612)),NOT(ISNUMBER(VALUE(Spreadsheet!AP612)))),FALSE,IF(OR(AND(Spreadsheet!AP612&lt;6,MOD(Spreadsheet!AP612*10,5)=0), MOD(Spreadsheet!AP612,5000)=0),TRUE,FALSE)))</f>
        <v>1</v>
      </c>
      <c r="BT612" s="5" t="b">
        <f t="array" ref="BT612">IF(ISBLANK(Spreadsheet!AQ612),TRUE,ISNUMBER(MATCH(TRUE,EXACT(Spreadsheet!AQ612,EnrollWaive),0)))</f>
        <v>1</v>
      </c>
      <c r="BU612" s="5" t="b">
        <f t="array" ref="BU612">IF(ISBLANK(Spreadsheet!AR612),TRUE,ISNUMBER(MATCH(TRUE,EXACT(Spreadsheet!AR612,LifeBenefitClasses),0)))</f>
        <v>1</v>
      </c>
      <c r="BV612" s="5" t="b">
        <f>IF(OR(ISBLANK(Spreadsheet!AR612), Spreadsheet!AR612="Waive"),IF(ISBLANK(Spreadsheet!AS612),TRUE,FALSE),IF(OR(AND(NOT(ISBLANK(Spreadsheet!AR612)),ISBLANK(Spreadsheet!AS612)),NOT(ISNUMBER(VALUE(Spreadsheet!AS612)))),FALSE,IF(OR(AND(Spreadsheet!AS612&lt;6,MOD(Spreadsheet!AS612*10,5)=0), MOD(Spreadsheet!AS612,10000)=0),TRUE,FALSE)))</f>
        <v>1</v>
      </c>
      <c r="BW612" s="5" t="b">
        <f t="array" ref="BW612">IF(ISBLANK(Spreadsheet!AT612),TRUE,ISNUMBER(MATCH(TRUE,EXACT(Spreadsheet!AT612,LifeBenefitClasses),0)))</f>
        <v>1</v>
      </c>
      <c r="BX612" s="5" t="b">
        <f>IF(OR(ISBLANK(Spreadsheet!AT612), Spreadsheet!AT612="Waive"),IF(ISBLANK(Spreadsheet!AU612),TRUE,FALSE),IF(OR(AND(NOT(ISBLANK(Spreadsheet!AT612)),ISBLANK(Spreadsheet!AU612)),NOT(ISNUMBER(VALUE(Spreadsheet!AU612)))),FALSE,IF(AND(NOT(OR(ISBLANK(Spreadsheet!AT612),Spreadsheet!AT612="Waive")),NOT(OR(ISBLANK(Spreadsheet!AR612),Spreadsheet!AR612="Waive")),MOD(Spreadsheet!AU612,5000)=0, Spreadsheet!AU612&lt;=(Spreadsheet!AS612*0.5)),TRUE,FALSE)))</f>
        <v>1</v>
      </c>
      <c r="BY612" s="5" t="b">
        <f t="array" ref="BY612">IF(ISBLANK(Spreadsheet!AV612),TRUE,ISNUMBER(MATCH(TRUE,EXACT(Spreadsheet!AV612,EnrollWaive),0)))</f>
        <v>1</v>
      </c>
      <c r="BZ612" s="5" t="b">
        <f t="array" ref="BZ612">IF(ISBLANK(Spreadsheet!AW612),TRUE,ISNUMBER(MATCH(TRUE,EXACT(Spreadsheet!AW612,LifeBenefitClasses),0)))</f>
        <v>1</v>
      </c>
      <c r="CA612" s="5" t="b">
        <f t="array" ref="CA612">IF(ISBLANK(Spreadsheet!AX612),TRUE,ISNUMBER(MATCH(TRUE,EXACT(Spreadsheet!AX612,LifeBenefitClasses),0)))</f>
        <v>1</v>
      </c>
      <c r="CB612" s="5" t="b">
        <f t="array" ref="CB612">IF(ISBLANK(Spreadsheet!AY612),TRUE,ISNUMBER(MATCH(TRUE,EXACT(Spreadsheet!AY612,LifeBenefitClasses),0)))</f>
        <v>1</v>
      </c>
      <c r="CC612" s="5" t="b">
        <f t="array" ref="CC612">IF(ISBLANK(Spreadsheet!AZ612),TRUE,ISNUMBER(MATCH(TRUE,EXACT(Spreadsheet!AZ612,LifeBenefitClasses),0)))</f>
        <v>1</v>
      </c>
      <c r="CD612" s="5" t="b">
        <f t="array" ref="CD612">IF(ISBLANK(Spreadsheet!BA612),TRUE,ISNUMBER(MATCH(TRUE,EXACT(Spreadsheet!BA612,LifeBenefitClasses),0)))</f>
        <v>1</v>
      </c>
      <c r="CE612" s="5" t="b">
        <f>IF(OR(ISBLANK(Spreadsheet!BA612), Spreadsheet!BA612="Waive"),IF(ISBLANK(Spreadsheet!BB612),TRUE,FALSE),IF(OR(AND(NOT(ISBLANK(Spreadsheet!BA612)),ISBLANK(Spreadsheet!BB612)),NOT(ISNUMBER(VALUE(Spreadsheet!BB612))),ISBLANK(Spreadsheet!BC612),NOT(ISNUMBER(VALUE(Spreadsheet!BC612)))),FALSE,IF(AND(Spreadsheet!BB612&gt;=50000,Spreadsheet!BB612&lt;=250000,MOD(Spreadsheet!BB612,10000)=0,Spreadsheet!BB612&lt;=(10*Spreadsheet!BC612)),TRUE,FALSE)))</f>
        <v>1</v>
      </c>
      <c r="CF612" s="5" t="b">
        <f>IF(NOT(ISBLANK(Spreadsheet!BC612)),AND(ISNUMBER(VALUE(Spreadsheet!BC612)),Spreadsheet!BC612&gt;0),AND(OR(ISBLANK(Spreadsheet!AO612),Spreadsheet!AO612="Waive",AND(NOT(OR(ISBLANK(Spreadsheet!AO612),Spreadsheet!AO612="Waive")),Spreadsheet!AP612&gt;=6)),OR(ISBLANK(Spreadsheet!AR612),AND(NOT(OR(ISBLANK(Spreadsheet!AR612),Spreadsheet!AR612="Waive")),Spreadsheet!AS612&gt;=6)),OR(ISBLANK(Spreadsheet!AW612)),OR(ISBLANK(Spreadsheet!AX612)),OR(ISBLANK(Spreadsheet!AY612)),OR(ISBLANK(Spreadsheet!AZ612)),OR(ISBLANK(Spreadsheet!BA612),Spreadsheet!BA612="Waive")))</f>
        <v>1</v>
      </c>
      <c r="CG612" s="5" t="b">
        <f t="shared" ca="1" si="43"/>
        <v>1</v>
      </c>
    </row>
    <row r="613" spans="8:85" x14ac:dyDescent="0.3">
      <c r="H613" s="5">
        <f t="shared" ca="1" si="44"/>
        <v>2</v>
      </c>
      <c r="I613" s="5" t="str">
        <f t="shared" ca="1" si="42"/>
        <v/>
      </c>
      <c r="J613" s="5" t="str">
        <f>IF(AND(NOT(ISBLANK(Spreadsheet!C613)),ISBLANK(Spreadsheet!D613)),Spreadsheet!F613&amp;" "&amp;Spreadsheet!H613,"")</f>
        <v/>
      </c>
      <c r="K613" s="5">
        <f>IF(AND(NOT(ISBLANK(Spreadsheet!C613)),ISBLANK(Spreadsheet!D613)),COUNTIFS(Spreadsheet!E614:E$786,"=Child",Spreadsheet!C614:C$786, "="&amp;Spreadsheet!C613) + COUNTIFS(Spreadsheet!E614:E$786,"=Step-child",Spreadsheet!C614:C$786, "="&amp;Spreadsheet!C613),0)</f>
        <v>0</v>
      </c>
      <c r="L613" s="5">
        <f>IF(NOT(ISBLANK(J613)),COUNTIFS(Spreadsheet!E614:E$786,"=Wife",Spreadsheet!C614:C$786, "="&amp;Spreadsheet!C613) + COUNTIFS(Spreadsheet!E614:E$786,"=Husband",Spreadsheet!C614:C$786, "="&amp;Spreadsheet!C613),0)</f>
        <v>0</v>
      </c>
      <c r="M613" s="5">
        <f>IF(NOT(ISBLANK(Spreadsheet!AJ613)),VLOOKUP(Spreadsheet!AJ613,'Drop Downs'!$P$2:$R$16,3,FALSE),0)</f>
        <v>0</v>
      </c>
      <c r="N613" s="5">
        <f>IF(NOT(ISBLANK(Spreadsheet!AJ613)), VLOOKUP(Spreadsheet!AJ613,'Drop Downs'!$P$2:$R$16,2,FALSE),0)</f>
        <v>0</v>
      </c>
      <c r="O613" s="5">
        <f>IF(NOT(ISBLANK(Spreadsheet!AL613)),VLOOKUP(Spreadsheet!AL613,'Drop Downs'!$P$2:$R$16,3,FALSE), 0)</f>
        <v>0</v>
      </c>
      <c r="P613" s="5">
        <f>IF(NOT(ISBLANK(Spreadsheet!AL613)),VLOOKUP(Spreadsheet!AL613,'Drop Downs'!$P$2:$R$16,2,FALSE),0)</f>
        <v>0</v>
      </c>
      <c r="Q613" s="5">
        <f>IF(NOT(ISBLANK(Spreadsheet!AN613)),VLOOKUP(Spreadsheet!AN613,'Drop Downs'!$P$2:$R$16,3,FALSE),0)</f>
        <v>0</v>
      </c>
      <c r="R613" s="5">
        <f>IF(NOT(ISBLANK(Spreadsheet!AN613)),VLOOKUP(Spreadsheet!AN613,'Drop Downs'!$P$2:$R$16,2,FALSE),0)</f>
        <v>0</v>
      </c>
      <c r="S613" s="5" t="str">
        <f>IF(OR(M613&gt;K613,N613&gt;L613,O613&gt;K613, Q613&gt;K613,N613&gt;L613, P613&gt;L613, R613&gt;L613),"Member currently has a coverage election over what he/she needs.  Please add more dependents or adjust the coverage election.","")&amp;(IF(AND(NOT(ISBLANK(Spreadsheet!C613)),NOT(ISBLANK(Spreadsheet!D613)),ISBLANK(Spreadsheet!E613)),"Dependent lacks a relationship to member.Please select one from the drop-down.",""))</f>
        <v/>
      </c>
      <c r="T613" s="5" t="b">
        <f t="shared" si="45"/>
        <v>1</v>
      </c>
      <c r="U613" s="5" t="b">
        <f>OR(ISBLANK(Spreadsheet!C613),IF(NOT(ISBLANK(Spreadsheet!D613)),NOT(ISBLANK(Spreadsheet!E613)),TRUE))</f>
        <v>1</v>
      </c>
      <c r="V613" s="5" t="b">
        <f>OR(ISBLANK(Spreadsheet!C613), NOT(ISBLANK(Spreadsheet!I613)))</f>
        <v>1</v>
      </c>
      <c r="W613" s="5" t="b">
        <f>OR(ISBLANK(Spreadsheet!D613),NOT(ISBLANK(Spreadsheet!C613)))</f>
        <v>1</v>
      </c>
      <c r="X613" s="155" t="str">
        <f>REPT("0",MIN(FIND({1,2,3,4,5,6,7,8,9},Spreadsheet!C613&amp;"123456789"))-1)&amp;IF(ISBLANK(Spreadsheet!C613),"",SUMPRODUCT(MID(0&amp;Spreadsheet!C613,LARGE(INDEX(ISNUMBER(--MID(Spreadsheet!C613,ROW($1:$225),1))*
 ROW($1:$225),0),ROW($1:$225))+1,1)*10^ROW($1:$225)/10))</f>
        <v/>
      </c>
      <c r="Y613" s="5" t="b">
        <f>IF(NOT(ISBLANK(Spreadsheet!C613)),IF(AND(ISNUMBER(VALUE(Spreadsheet!C613)), LEN(Spreadsheet!C613)=9),TRUE,FALSE),TRUE)</f>
        <v>1</v>
      </c>
      <c r="Z613" s="155" t="str">
        <f>REPT("0",MIN(FIND({1,2,3,4,5,6,7,8,9},Spreadsheet!D613&amp;"123456789"))-1)&amp;IF(ISBLANK(Spreadsheet!D613),"",SUMPRODUCT(MID(0&amp;Spreadsheet!D613,LARGE(INDEX(ISNUMBER(--MID(Spreadsheet!D613,ROW($1:$225),1))*
 ROW($1:$225),0),ROW($1:$225))+1,1)*10^ROW($1:$225)/10))</f>
        <v/>
      </c>
      <c r="AA613" s="5" t="b">
        <f>IF(AND(NOT(ISBLANK(Spreadsheet!D613)),NOT(ISBLANK(Spreadsheet!C613))),IF(AND(ISNUMBER(VALUE(Spreadsheet!D613)), LEN(Spreadsheet!D613)=9),TRUE,FALSE),IF(AND(NOT(ISBLANK(Spreadsheet!D613)),ISBLANK(Spreadsheet!C613)),FALSE,TRUE))</f>
        <v>1</v>
      </c>
      <c r="AB613" s="5" t="b">
        <f>OR(ISBLANK(Spreadsheet!Y613),IF(NOT(ISBLANK(Spreadsheet!Y613)),LEN(Spreadsheet!Y613)=10,ISNUMBER(VALUE(Spreadsheet!Y613))))</f>
        <v>1</v>
      </c>
      <c r="AC613" s="5" t="b">
        <f>OR(ISBLANK(Spreadsheet!AI613), AND(NOT(ISBLANK(Spreadsheet!AJ613)), NOT(ISNUMBER(SEARCH("Waive",Spreadsheet!AJ613)))))</f>
        <v>1</v>
      </c>
      <c r="AD613" s="5" t="b">
        <f>OR(ISBLANK(Spreadsheet!AK613), AND(NOT(ISBLANK(Spreadsheet!AL613)), NOT(ISNUMBER(SEARCH("Waive",Spreadsheet!AL613)))))</f>
        <v>1</v>
      </c>
      <c r="AE613" s="5" t="b">
        <f>OR(ISBLANK(Spreadsheet!AM613), AND(NOT(ISBLANK(Spreadsheet!AN613)), NOT(ISNUMBER(SEARCH("Waive", Spreadsheet!AN613)))))</f>
        <v>1</v>
      </c>
      <c r="AF613" s="5" t="b">
        <f>OR(ISBLANK(Spreadsheet!C613), NOT(ISBLANK(Spreadsheet!D613)),NOT(ISBLANK(Spreadsheet!L613)))</f>
        <v>1</v>
      </c>
      <c r="AG613" s="5" t="b">
        <f>IF(AND(NOT(ISBLANK(Spreadsheet!C613)), NOT(ISBLANK(Spreadsheet!D613)),Spreadsheet!C613&lt;&gt;Spreadsheet!D613),IF(ISERROR(VLOOKUP(Spreadsheet!C613, Spreadsheet!$C$6:'Spreadsheet'!$C612,1,FALSE)), FALSE, TRUE),TRUE)</f>
        <v>1</v>
      </c>
      <c r="AH613" s="5" t="b">
        <f>Spreadsheet!$B$2=Spreadsheet!AD613</f>
        <v>1</v>
      </c>
      <c r="AI613" s="5" t="b">
        <f>IF(ISBLANK(Spreadsheet!G613),TRUE,IF(OR(LEN(Spreadsheet!G613)&gt;1,ISNUMBER(VALUE(Spreadsheet!G613))),FALSE,TRUE))</f>
        <v>1</v>
      </c>
      <c r="AJ613" s="5" t="b">
        <f>OR(ISBLANK(Spreadsheet!C613), NOT(ISBLANK(Spreadsheet!B613)), NOT(ISBLANK(Spreadsheet!D613)))</f>
        <v>1</v>
      </c>
      <c r="AK613" s="5" t="b">
        <f t="array" ref="AK613">IF(OR(AND(ISBLANK(Spreadsheet!E613),ISBLANK(Spreadsheet!D613),NOT(ISBLANK(Spreadsheet!C613))),AND(ISBLANK(Spreadsheet!E613),ISBLANK(Spreadsheet!D613),ISBLANK(Spreadsheet!C613))),TRUE,ISNUMBER(MATCH(TRUE,EXACT(Spreadsheet!E613,Relationships),0)))</f>
        <v>1</v>
      </c>
      <c r="AL613" s="5" t="b">
        <f>IF(NOT(ISBLANK(Spreadsheet!C613)),IF(OR(ISBLANK(Spreadsheet!F613),LEN(Spreadsheet!F613)&gt;40),FALSE,TRUE),TRUE)</f>
        <v>1</v>
      </c>
      <c r="AM613" s="5" t="b">
        <f>IF(NOT(ISBLANK(Spreadsheet!C613)),IF(OR(ISBLANK(Spreadsheet!H613),LEN(Spreadsheet!H613)&gt;40),FALSE,TRUE),TRUE)</f>
        <v>1</v>
      </c>
      <c r="AN613" s="5" t="b">
        <f t="array" ref="AN613">IF(ISBLANK(Spreadsheet!I613),TRUE,ISNUMBER(MATCH(TRUE,EXACT(Spreadsheet!I613,GenderValues),0)))</f>
        <v>1</v>
      </c>
      <c r="AO613" s="5" t="b">
        <f ca="1">IF(ISERROR(DATEVALUE(TEXT(Spreadsheet!J613,"mm/dd/yyyy")) &gt; TODAY()),IF(AND(ISBLANK(Spreadsheet!J613),ISBLANK(Spreadsheet!C613)),TRUE,FALSE),IF(DATEVALUE(TEXT(Spreadsheet!J613,"mm/dd/yyyy")) &gt; TODAY(),FALSE,TRUE))</f>
        <v>1</v>
      </c>
      <c r="AP613" s="5" t="b">
        <f>OR(ISBLANK(Spreadsheet!K613),LEN(Spreadsheet!K613)&lt;=100)</f>
        <v>1</v>
      </c>
      <c r="AQ613" s="5" t="b">
        <f t="array" ref="AQ613">IF(OR(AND(ISBLANK(Spreadsheet!L613),ISBLANK(Spreadsheet!C613)),AND(NOT(ISBLANK(Spreadsheet!C613)),NOT(ISBLANK(Spreadsheet!D613)))),TRUE,ISNUMBER(MATCH(TRUE,EXACT(Spreadsheet!L613,MaritalStatus),0)))</f>
        <v>1</v>
      </c>
      <c r="AR613" s="5" t="b">
        <f ca="1">IF(ISERROR(DATEVALUE(TEXT(Spreadsheet!M613,"mm/dd/yyyy")) &gt; TODAY()),IF(ISBLANK(Spreadsheet!M613),TRUE,FALSE),IF(DATEVALUE(TEXT(Spreadsheet!M613,"mm/dd/yyyy")) &gt; TODAY(),FALSE,TRUE))</f>
        <v>1</v>
      </c>
      <c r="AS613" s="5" t="b">
        <f>OR(ISBLANK(Spreadsheet!N613),LEN(Spreadsheet!N613)&lt;=100)</f>
        <v>1</v>
      </c>
      <c r="AT613" s="5" t="b">
        <f>OR(ISBLANK(Spreadsheet!O613),UPPER(Spreadsheet!O613)="YES")</f>
        <v>1</v>
      </c>
      <c r="AU613" s="5" t="b">
        <f>OR(ISBLANK(Spreadsheet!P613),UPPER(Spreadsheet!P613)="YES")</f>
        <v>1</v>
      </c>
      <c r="AV613" s="5" t="b">
        <f t="array" ref="AV613">IF(ISBLANK(Spreadsheet!Q613),TRUE,ISNUMBER(MATCH(TRUE,EXACT(Spreadsheet!Q613,OnGroupsPriorIns),0)))</f>
        <v>1</v>
      </c>
      <c r="AW613" s="5" t="b">
        <f>OR(ISBLANK(Spreadsheet!R613),UPPER(Spreadsheet!R613)="YES")</f>
        <v>1</v>
      </c>
      <c r="AX613" s="5" t="b">
        <f>OR(ISBLANK(Spreadsheet!S613),UPPER(Spreadsheet!S613)="YES")</f>
        <v>1</v>
      </c>
      <c r="AY613" s="5" t="b">
        <f>OR(AND(ISBLANK(Spreadsheet!C613),LEN(Spreadsheet!T613)=0),AND(NOT(ISBLANK(Spreadsheet!C613)),LEN(Spreadsheet!T613)&gt;0,LEN(Spreadsheet!T613)&lt;=50))</f>
        <v>1</v>
      </c>
      <c r="AZ613" s="5" t="b">
        <f>OR(LEN(Spreadsheet!U613)=0,AND(LEN(Spreadsheet!U613)&gt;0,LEN(Spreadsheet!U613)&lt;=50))</f>
        <v>1</v>
      </c>
      <c r="BA613" s="5" t="b">
        <f>OR(AND(ISBLANK(Spreadsheet!C613),LEN(Spreadsheet!V613)=0),AND(NOT(ISBLANK(Spreadsheet!C613)),LEN(Spreadsheet!V613)&gt;0,LEN(Spreadsheet!V613)&lt;=50))</f>
        <v>1</v>
      </c>
      <c r="BB613" s="5" t="b">
        <f t="array" ref="BB613">IF(AND(ISBLANK(Spreadsheet!C613),LEN(Spreadsheet!W613)=0),TRUE,ISNUMBER(MATCH(TRUE,EXACT(Spreadsheet!W613,States),0)))</f>
        <v>1</v>
      </c>
      <c r="BC613" s="5" t="b">
        <f>OR(AND(ISBLANK(Spreadsheet!C613),LEN(Spreadsheet!X613)=0),AND(NOT(ISBLANK(Spreadsheet!C613)),LEN(Spreadsheet!X613)&gt;0,LEN(Spreadsheet!X613)=5,ISNUMBER(VALUE(Spreadsheet!X613))))</f>
        <v>1</v>
      </c>
      <c r="BD613" s="5" t="b">
        <f>OR(ISBLANK(Spreadsheet!Z613),LEN(Spreadsheet!Z613)&lt;=50)</f>
        <v>1</v>
      </c>
      <c r="BE613" s="5" t="b">
        <f>ISBLANK(Spreadsheet!AA613)</f>
        <v>1</v>
      </c>
      <c r="BF613" s="5" t="b">
        <f>ISBLANK(Spreadsheet!AB613)</f>
        <v>1</v>
      </c>
      <c r="BG613" s="5" t="b">
        <f>IF(ISERROR(DATEVALUE(TEXT(Spreadsheet!AC613,"mm/dd/yyyy")) &gt; DATEVALUE(TEXT(Spreadsheet!J613,"mm/dd/yyyy"))),IF(OR(AND(ISBLANK(Spreadsheet!AC613),ISBLANK(Spreadsheet!C613)),AND(NOT(ISBLANK(Spreadsheet!C613)),ISBLANK(Spreadsheet!AC613),NOT(ISBLANK(Spreadsheet!D613)))),TRUE,FALSE),IF(DATEVALUE(TEXT(Spreadsheet!AC613,"mm/dd/yyyy")) &gt; DATEVALUE(TEXT(Spreadsheet!J613,"mm/dd/yyyy")),TRUE,FALSE))</f>
        <v>1</v>
      </c>
      <c r="BH613" s="5" t="b">
        <f>OR(AND(ISBLANK(Spreadsheet!C613),ISBLANK(Spreadsheet!AE613)),AND(NOT(ISBLANK(Spreadsheet!C613)),NOT(ISBLANK(Spreadsheet!D613)),ISBLANK(Spreadsheet!AE613)),AND(NOT(ISBLANK(Spreadsheet!C613)),ISBLANK(Spreadsheet!D613),NOT(ISBLANK(Spreadsheet!AE613)),LEN(Spreadsheet!AE613)&lt;=100))</f>
        <v>1</v>
      </c>
      <c r="BI613" s="5" t="b">
        <f t="array" ref="BI613">IF(ISBLANK(Spreadsheet!AF613),TRUE,ISNUMBER(MATCH(TRUE,EXACT(Spreadsheet!AF613,CobraShortReasons),0)))</f>
        <v>1</v>
      </c>
      <c r="BJ613" s="5" t="b">
        <f ca="1">IF(ISERROR(DATEVALUE(TEXT(Spreadsheet!AG613,"mm/dd/yyyy")) &gt; TODAY()),IF(ISBLANK(Spreadsheet!AG613),TRUE,FALSE),IF(DATEVALUE(TEXT(Spreadsheet!AG613,"mm/dd/yyyy")) &gt; TODAY(),FALSE,TRUE))</f>
        <v>1</v>
      </c>
      <c r="BK613" s="5" t="b">
        <f>OR(ISBLANK(Spreadsheet!AH613),LEN(Spreadsheet!AH613)&lt;=25)</f>
        <v>1</v>
      </c>
      <c r="BL613" s="5" t="b">
        <f t="array" aca="1" ref="BL613" ca="1">IF(ISBLANK(Spreadsheet!AI613),TRUE,ISNUMBER(MATCH(TRUE,EXACT(Spreadsheet!AI613,INDIRECT(Spreadsheet!$D$2)),0)))</f>
        <v>1</v>
      </c>
      <c r="BM613" s="5" t="b">
        <f t="array" aca="1" ref="BM613" ca="1">IF(ISBLANK(Spreadsheet!AJ613),TRUE,ISNUMBER(MATCH(TRUE,EXACT(Spreadsheet!AJ613,INDIRECT(Spreadsheet!BJ613)),0)))</f>
        <v>1</v>
      </c>
      <c r="BN613" s="5" t="b">
        <f t="array" ref="BN613">IF(ISBLANK(Spreadsheet!AK613),TRUE,ISNUMBER(MATCH(TRUE,EXACT(Spreadsheet!AK613,DentalPlans),0)))</f>
        <v>1</v>
      </c>
      <c r="BO613" s="5" t="b">
        <f t="array" aca="1" ref="BO613" ca="1">IF(ISBLANK(Spreadsheet!AL613),TRUE,ISNUMBER(MATCH(TRUE,EXACT(Spreadsheet!AL613,INDIRECT(Spreadsheet!BK613)),0)))</f>
        <v>1</v>
      </c>
      <c r="BP613" s="5" t="b">
        <f t="array" ref="BP613">IF(ISBLANK(Spreadsheet!AM613),TRUE,ISNUMBER(MATCH(TRUE,EXACT(Spreadsheet!AM613,VisionPlans),0)))</f>
        <v>1</v>
      </c>
      <c r="BQ613" s="5" t="b">
        <f t="array" aca="1" ref="BQ613" ca="1">IF(ISBLANK(Spreadsheet!AN613),TRUE,ISNUMBER(MATCH(TRUE,EXACT(Spreadsheet!AN613,INDIRECT(Spreadsheet!BL613)),0)))</f>
        <v>1</v>
      </c>
      <c r="BR613" s="5" t="b">
        <f t="array" ref="BR613">IF(ISBLANK(Spreadsheet!AO613),TRUE,ISNUMBER(MATCH(TRUE,EXACT(Spreadsheet!AO613,LifeBenefitClasses),0)))</f>
        <v>1</v>
      </c>
      <c r="BS613" s="5" t="b">
        <f>IF(OR(ISBLANK(Spreadsheet!AO613), Spreadsheet!AO613="Waive"),IF(ISBLANK(Spreadsheet!AP613),TRUE,FALSE),IF(OR(AND(NOT(ISBLANK(Spreadsheet!AO613)),ISBLANK(Spreadsheet!AP613)),NOT(ISNUMBER(VALUE(Spreadsheet!AP613)))),FALSE,IF(OR(AND(Spreadsheet!AP613&lt;6,MOD(Spreadsheet!AP613*10,5)=0), MOD(Spreadsheet!AP613,5000)=0),TRUE,FALSE)))</f>
        <v>1</v>
      </c>
      <c r="BT613" s="5" t="b">
        <f t="array" ref="BT613">IF(ISBLANK(Spreadsheet!AQ613),TRUE,ISNUMBER(MATCH(TRUE,EXACT(Spreadsheet!AQ613,EnrollWaive),0)))</f>
        <v>1</v>
      </c>
      <c r="BU613" s="5" t="b">
        <f t="array" ref="BU613">IF(ISBLANK(Spreadsheet!AR613),TRUE,ISNUMBER(MATCH(TRUE,EXACT(Spreadsheet!AR613,LifeBenefitClasses),0)))</f>
        <v>1</v>
      </c>
      <c r="BV613" s="5" t="b">
        <f>IF(OR(ISBLANK(Spreadsheet!AR613), Spreadsheet!AR613="Waive"),IF(ISBLANK(Spreadsheet!AS613),TRUE,FALSE),IF(OR(AND(NOT(ISBLANK(Spreadsheet!AR613)),ISBLANK(Spreadsheet!AS613)),NOT(ISNUMBER(VALUE(Spreadsheet!AS613)))),FALSE,IF(OR(AND(Spreadsheet!AS613&lt;6,MOD(Spreadsheet!AS613*10,5)=0), MOD(Spreadsheet!AS613,10000)=0),TRUE,FALSE)))</f>
        <v>1</v>
      </c>
      <c r="BW613" s="5" t="b">
        <f t="array" ref="BW613">IF(ISBLANK(Spreadsheet!AT613),TRUE,ISNUMBER(MATCH(TRUE,EXACT(Spreadsheet!AT613,LifeBenefitClasses),0)))</f>
        <v>1</v>
      </c>
      <c r="BX613" s="5" t="b">
        <f>IF(OR(ISBLANK(Spreadsheet!AT613), Spreadsheet!AT613="Waive"),IF(ISBLANK(Spreadsheet!AU613),TRUE,FALSE),IF(OR(AND(NOT(ISBLANK(Spreadsheet!AT613)),ISBLANK(Spreadsheet!AU613)),NOT(ISNUMBER(VALUE(Spreadsheet!AU613)))),FALSE,IF(AND(NOT(OR(ISBLANK(Spreadsheet!AT613),Spreadsheet!AT613="Waive")),NOT(OR(ISBLANK(Spreadsheet!AR613),Spreadsheet!AR613="Waive")),MOD(Spreadsheet!AU613,5000)=0, Spreadsheet!AU613&lt;=(Spreadsheet!AS613*0.5)),TRUE,FALSE)))</f>
        <v>1</v>
      </c>
      <c r="BY613" s="5" t="b">
        <f t="array" ref="BY613">IF(ISBLANK(Spreadsheet!AV613),TRUE,ISNUMBER(MATCH(TRUE,EXACT(Spreadsheet!AV613,EnrollWaive),0)))</f>
        <v>1</v>
      </c>
      <c r="BZ613" s="5" t="b">
        <f t="array" ref="BZ613">IF(ISBLANK(Spreadsheet!AW613),TRUE,ISNUMBER(MATCH(TRUE,EXACT(Spreadsheet!AW613,LifeBenefitClasses),0)))</f>
        <v>1</v>
      </c>
      <c r="CA613" s="5" t="b">
        <f t="array" ref="CA613">IF(ISBLANK(Spreadsheet!AX613),TRUE,ISNUMBER(MATCH(TRUE,EXACT(Spreadsheet!AX613,LifeBenefitClasses),0)))</f>
        <v>1</v>
      </c>
      <c r="CB613" s="5" t="b">
        <f t="array" ref="CB613">IF(ISBLANK(Spreadsheet!AY613),TRUE,ISNUMBER(MATCH(TRUE,EXACT(Spreadsheet!AY613,LifeBenefitClasses),0)))</f>
        <v>1</v>
      </c>
      <c r="CC613" s="5" t="b">
        <f t="array" ref="CC613">IF(ISBLANK(Spreadsheet!AZ613),TRUE,ISNUMBER(MATCH(TRUE,EXACT(Spreadsheet!AZ613,LifeBenefitClasses),0)))</f>
        <v>1</v>
      </c>
      <c r="CD613" s="5" t="b">
        <f t="array" ref="CD613">IF(ISBLANK(Spreadsheet!BA613),TRUE,ISNUMBER(MATCH(TRUE,EXACT(Spreadsheet!BA613,LifeBenefitClasses),0)))</f>
        <v>1</v>
      </c>
      <c r="CE613" s="5" t="b">
        <f>IF(OR(ISBLANK(Spreadsheet!BA613), Spreadsheet!BA613="Waive"),IF(ISBLANK(Spreadsheet!BB613),TRUE,FALSE),IF(OR(AND(NOT(ISBLANK(Spreadsheet!BA613)),ISBLANK(Spreadsheet!BB613)),NOT(ISNUMBER(VALUE(Spreadsheet!BB613))),ISBLANK(Spreadsheet!BC613),NOT(ISNUMBER(VALUE(Spreadsheet!BC613)))),FALSE,IF(AND(Spreadsheet!BB613&gt;=50000,Spreadsheet!BB613&lt;=250000,MOD(Spreadsheet!BB613,10000)=0,Spreadsheet!BB613&lt;=(10*Spreadsheet!BC613)),TRUE,FALSE)))</f>
        <v>1</v>
      </c>
      <c r="CF613" s="5" t="b">
        <f>IF(NOT(ISBLANK(Spreadsheet!BC613)),AND(ISNUMBER(VALUE(Spreadsheet!BC613)),Spreadsheet!BC613&gt;0),AND(OR(ISBLANK(Spreadsheet!AO613),Spreadsheet!AO613="Waive",AND(NOT(OR(ISBLANK(Spreadsheet!AO613),Spreadsheet!AO613="Waive")),Spreadsheet!AP613&gt;=6)),OR(ISBLANK(Spreadsheet!AR613),AND(NOT(OR(ISBLANK(Spreadsheet!AR613),Spreadsheet!AR613="Waive")),Spreadsheet!AS613&gt;=6)),OR(ISBLANK(Spreadsheet!AW613)),OR(ISBLANK(Spreadsheet!AX613)),OR(ISBLANK(Spreadsheet!AY613)),OR(ISBLANK(Spreadsheet!AZ613)),OR(ISBLANK(Spreadsheet!BA613),Spreadsheet!BA613="Waive")))</f>
        <v>1</v>
      </c>
      <c r="CG613" s="5" t="b">
        <f t="shared" ca="1" si="43"/>
        <v>1</v>
      </c>
    </row>
    <row r="614" spans="8:85" x14ac:dyDescent="0.3">
      <c r="H614" s="5">
        <f t="shared" ca="1" si="44"/>
        <v>2</v>
      </c>
      <c r="I614" s="5" t="str">
        <f t="shared" ca="1" si="42"/>
        <v/>
      </c>
      <c r="J614" s="5" t="str">
        <f>IF(AND(NOT(ISBLANK(Spreadsheet!C614)),ISBLANK(Spreadsheet!D614)),Spreadsheet!F614&amp;" "&amp;Spreadsheet!H614,"")</f>
        <v/>
      </c>
      <c r="K614" s="5">
        <f>IF(AND(NOT(ISBLANK(Spreadsheet!C614)),ISBLANK(Spreadsheet!D614)),COUNTIFS(Spreadsheet!E615:E$786,"=Child",Spreadsheet!C615:C$786, "="&amp;Spreadsheet!C614) + COUNTIFS(Spreadsheet!E615:E$786,"=Step-child",Spreadsheet!C615:C$786, "="&amp;Spreadsheet!C614),0)</f>
        <v>0</v>
      </c>
      <c r="L614" s="5">
        <f>IF(NOT(ISBLANK(J614)),COUNTIFS(Spreadsheet!E615:E$786,"=Wife",Spreadsheet!C615:C$786, "="&amp;Spreadsheet!C614) + COUNTIFS(Spreadsheet!E615:E$786,"=Husband",Spreadsheet!C615:C$786, "="&amp;Spreadsheet!C614),0)</f>
        <v>0</v>
      </c>
      <c r="M614" s="5">
        <f>IF(NOT(ISBLANK(Spreadsheet!AJ614)),VLOOKUP(Spreadsheet!AJ614,'Drop Downs'!$P$2:$R$16,3,FALSE),0)</f>
        <v>0</v>
      </c>
      <c r="N614" s="5">
        <f>IF(NOT(ISBLANK(Spreadsheet!AJ614)), VLOOKUP(Spreadsheet!AJ614,'Drop Downs'!$P$2:$R$16,2,FALSE),0)</f>
        <v>0</v>
      </c>
      <c r="O614" s="5">
        <f>IF(NOT(ISBLANK(Spreadsheet!AL614)),VLOOKUP(Spreadsheet!AL614,'Drop Downs'!$P$2:$R$16,3,FALSE), 0)</f>
        <v>0</v>
      </c>
      <c r="P614" s="5">
        <f>IF(NOT(ISBLANK(Spreadsheet!AL614)),VLOOKUP(Spreadsheet!AL614,'Drop Downs'!$P$2:$R$16,2,FALSE),0)</f>
        <v>0</v>
      </c>
      <c r="Q614" s="5">
        <f>IF(NOT(ISBLANK(Spreadsheet!AN614)),VLOOKUP(Spreadsheet!AN614,'Drop Downs'!$P$2:$R$16,3,FALSE),0)</f>
        <v>0</v>
      </c>
      <c r="R614" s="5">
        <f>IF(NOT(ISBLANK(Spreadsheet!AN614)),VLOOKUP(Spreadsheet!AN614,'Drop Downs'!$P$2:$R$16,2,FALSE),0)</f>
        <v>0</v>
      </c>
      <c r="S614" s="5" t="str">
        <f>IF(OR(M614&gt;K614,N614&gt;L614,O614&gt;K614, Q614&gt;K614,N614&gt;L614, P614&gt;L614, R614&gt;L614),"Member currently has a coverage election over what he/she needs.  Please add more dependents or adjust the coverage election.","")&amp;(IF(AND(NOT(ISBLANK(Spreadsheet!C614)),NOT(ISBLANK(Spreadsheet!D614)),ISBLANK(Spreadsheet!E614)),"Dependent lacks a relationship to member.Please select one from the drop-down.",""))</f>
        <v/>
      </c>
      <c r="T614" s="5" t="b">
        <f t="shared" si="45"/>
        <v>1</v>
      </c>
      <c r="U614" s="5" t="b">
        <f>OR(ISBLANK(Spreadsheet!C614),IF(NOT(ISBLANK(Spreadsheet!D614)),NOT(ISBLANK(Spreadsheet!E614)),TRUE))</f>
        <v>1</v>
      </c>
      <c r="V614" s="5" t="b">
        <f>OR(ISBLANK(Spreadsheet!C614), NOT(ISBLANK(Spreadsheet!I614)))</f>
        <v>1</v>
      </c>
      <c r="W614" s="5" t="b">
        <f>OR(ISBLANK(Spreadsheet!D614),NOT(ISBLANK(Spreadsheet!C614)))</f>
        <v>1</v>
      </c>
      <c r="X614" s="155" t="str">
        <f>REPT("0",MIN(FIND({1,2,3,4,5,6,7,8,9},Spreadsheet!C614&amp;"123456789"))-1)&amp;IF(ISBLANK(Spreadsheet!C614),"",SUMPRODUCT(MID(0&amp;Spreadsheet!C614,LARGE(INDEX(ISNUMBER(--MID(Spreadsheet!C614,ROW($1:$225),1))*
 ROW($1:$225),0),ROW($1:$225))+1,1)*10^ROW($1:$225)/10))</f>
        <v/>
      </c>
      <c r="Y614" s="5" t="b">
        <f>IF(NOT(ISBLANK(Spreadsheet!C614)),IF(AND(ISNUMBER(VALUE(Spreadsheet!C614)), LEN(Spreadsheet!C614)=9),TRUE,FALSE),TRUE)</f>
        <v>1</v>
      </c>
      <c r="Z614" s="155" t="str">
        <f>REPT("0",MIN(FIND({1,2,3,4,5,6,7,8,9},Spreadsheet!D614&amp;"123456789"))-1)&amp;IF(ISBLANK(Spreadsheet!D614),"",SUMPRODUCT(MID(0&amp;Spreadsheet!D614,LARGE(INDEX(ISNUMBER(--MID(Spreadsheet!D614,ROW($1:$225),1))*
 ROW($1:$225),0),ROW($1:$225))+1,1)*10^ROW($1:$225)/10))</f>
        <v/>
      </c>
      <c r="AA614" s="5" t="b">
        <f>IF(AND(NOT(ISBLANK(Spreadsheet!D614)),NOT(ISBLANK(Spreadsheet!C614))),IF(AND(ISNUMBER(VALUE(Spreadsheet!D614)), LEN(Spreadsheet!D614)=9),TRUE,FALSE),IF(AND(NOT(ISBLANK(Spreadsheet!D614)),ISBLANK(Spreadsheet!C614)),FALSE,TRUE))</f>
        <v>1</v>
      </c>
      <c r="AB614" s="5" t="b">
        <f>OR(ISBLANK(Spreadsheet!Y614),IF(NOT(ISBLANK(Spreadsheet!Y614)),LEN(Spreadsheet!Y614)=10,ISNUMBER(VALUE(Spreadsheet!Y614))))</f>
        <v>1</v>
      </c>
      <c r="AC614" s="5" t="b">
        <f>OR(ISBLANK(Spreadsheet!AI614), AND(NOT(ISBLANK(Spreadsheet!AJ614)), NOT(ISNUMBER(SEARCH("Waive",Spreadsheet!AJ614)))))</f>
        <v>1</v>
      </c>
      <c r="AD614" s="5" t="b">
        <f>OR(ISBLANK(Spreadsheet!AK614), AND(NOT(ISBLANK(Spreadsheet!AL614)), NOT(ISNUMBER(SEARCH("Waive",Spreadsheet!AL614)))))</f>
        <v>1</v>
      </c>
      <c r="AE614" s="5" t="b">
        <f>OR(ISBLANK(Spreadsheet!AM614), AND(NOT(ISBLANK(Spreadsheet!AN614)), NOT(ISNUMBER(SEARCH("Waive", Spreadsheet!AN614)))))</f>
        <v>1</v>
      </c>
      <c r="AF614" s="5" t="b">
        <f>OR(ISBLANK(Spreadsheet!C614), NOT(ISBLANK(Spreadsheet!D614)),NOT(ISBLANK(Spreadsheet!L614)))</f>
        <v>1</v>
      </c>
      <c r="AG614" s="5" t="b">
        <f>IF(AND(NOT(ISBLANK(Spreadsheet!C614)), NOT(ISBLANK(Spreadsheet!D614)),Spreadsheet!C614&lt;&gt;Spreadsheet!D614),IF(ISERROR(VLOOKUP(Spreadsheet!C614, Spreadsheet!$C$6:'Spreadsheet'!$C613,1,FALSE)), FALSE, TRUE),TRUE)</f>
        <v>1</v>
      </c>
      <c r="AH614" s="5" t="b">
        <f>Spreadsheet!$B$2=Spreadsheet!AD614</f>
        <v>1</v>
      </c>
      <c r="AI614" s="5" t="b">
        <f>IF(ISBLANK(Spreadsheet!G614),TRUE,IF(OR(LEN(Spreadsheet!G614)&gt;1,ISNUMBER(VALUE(Spreadsheet!G614))),FALSE,TRUE))</f>
        <v>1</v>
      </c>
      <c r="AJ614" s="5" t="b">
        <f>OR(ISBLANK(Spreadsheet!C614), NOT(ISBLANK(Spreadsheet!B614)), NOT(ISBLANK(Spreadsheet!D614)))</f>
        <v>1</v>
      </c>
      <c r="AK614" s="5" t="b">
        <f t="array" ref="AK614">IF(OR(AND(ISBLANK(Spreadsheet!E614),ISBLANK(Spreadsheet!D614),NOT(ISBLANK(Spreadsheet!C614))),AND(ISBLANK(Spreadsheet!E614),ISBLANK(Spreadsheet!D614),ISBLANK(Spreadsheet!C614))),TRUE,ISNUMBER(MATCH(TRUE,EXACT(Spreadsheet!E614,Relationships),0)))</f>
        <v>1</v>
      </c>
      <c r="AL614" s="5" t="b">
        <f>IF(NOT(ISBLANK(Spreadsheet!C614)),IF(OR(ISBLANK(Spreadsheet!F614),LEN(Spreadsheet!F614)&gt;40),FALSE,TRUE),TRUE)</f>
        <v>1</v>
      </c>
      <c r="AM614" s="5" t="b">
        <f>IF(NOT(ISBLANK(Spreadsheet!C614)),IF(OR(ISBLANK(Spreadsheet!H614),LEN(Spreadsheet!H614)&gt;40),FALSE,TRUE),TRUE)</f>
        <v>1</v>
      </c>
      <c r="AN614" s="5" t="b">
        <f t="array" ref="AN614">IF(ISBLANK(Spreadsheet!I614),TRUE,ISNUMBER(MATCH(TRUE,EXACT(Spreadsheet!I614,GenderValues),0)))</f>
        <v>1</v>
      </c>
      <c r="AO614" s="5" t="b">
        <f ca="1">IF(ISERROR(DATEVALUE(TEXT(Spreadsheet!J614,"mm/dd/yyyy")) &gt; TODAY()),IF(AND(ISBLANK(Spreadsheet!J614),ISBLANK(Spreadsheet!C614)),TRUE,FALSE),IF(DATEVALUE(TEXT(Spreadsheet!J614,"mm/dd/yyyy")) &gt; TODAY(),FALSE,TRUE))</f>
        <v>1</v>
      </c>
      <c r="AP614" s="5" t="b">
        <f>OR(ISBLANK(Spreadsheet!K614),LEN(Spreadsheet!K614)&lt;=100)</f>
        <v>1</v>
      </c>
      <c r="AQ614" s="5" t="b">
        <f t="array" ref="AQ614">IF(OR(AND(ISBLANK(Spreadsheet!L614),ISBLANK(Spreadsheet!C614)),AND(NOT(ISBLANK(Spreadsheet!C614)),NOT(ISBLANK(Spreadsheet!D614)))),TRUE,ISNUMBER(MATCH(TRUE,EXACT(Spreadsheet!L614,MaritalStatus),0)))</f>
        <v>1</v>
      </c>
      <c r="AR614" s="5" t="b">
        <f ca="1">IF(ISERROR(DATEVALUE(TEXT(Spreadsheet!M614,"mm/dd/yyyy")) &gt; TODAY()),IF(ISBLANK(Spreadsheet!M614),TRUE,FALSE),IF(DATEVALUE(TEXT(Spreadsheet!M614,"mm/dd/yyyy")) &gt; TODAY(),FALSE,TRUE))</f>
        <v>1</v>
      </c>
      <c r="AS614" s="5" t="b">
        <f>OR(ISBLANK(Spreadsheet!N614),LEN(Spreadsheet!N614)&lt;=100)</f>
        <v>1</v>
      </c>
      <c r="AT614" s="5" t="b">
        <f>OR(ISBLANK(Spreadsheet!O614),UPPER(Spreadsheet!O614)="YES")</f>
        <v>1</v>
      </c>
      <c r="AU614" s="5" t="b">
        <f>OR(ISBLANK(Spreadsheet!P614),UPPER(Spreadsheet!P614)="YES")</f>
        <v>1</v>
      </c>
      <c r="AV614" s="5" t="b">
        <f t="array" ref="AV614">IF(ISBLANK(Spreadsheet!Q614),TRUE,ISNUMBER(MATCH(TRUE,EXACT(Spreadsheet!Q614,OnGroupsPriorIns),0)))</f>
        <v>1</v>
      </c>
      <c r="AW614" s="5" t="b">
        <f>OR(ISBLANK(Spreadsheet!R614),UPPER(Spreadsheet!R614)="YES")</f>
        <v>1</v>
      </c>
      <c r="AX614" s="5" t="b">
        <f>OR(ISBLANK(Spreadsheet!S614),UPPER(Spreadsheet!S614)="YES")</f>
        <v>1</v>
      </c>
      <c r="AY614" s="5" t="b">
        <f>OR(AND(ISBLANK(Spreadsheet!C614),LEN(Spreadsheet!T614)=0),AND(NOT(ISBLANK(Spreadsheet!C614)),LEN(Spreadsheet!T614)&gt;0,LEN(Spreadsheet!T614)&lt;=50))</f>
        <v>1</v>
      </c>
      <c r="AZ614" s="5" t="b">
        <f>OR(LEN(Spreadsheet!U614)=0,AND(LEN(Spreadsheet!U614)&gt;0,LEN(Spreadsheet!U614)&lt;=50))</f>
        <v>1</v>
      </c>
      <c r="BA614" s="5" t="b">
        <f>OR(AND(ISBLANK(Spreadsheet!C614),LEN(Spreadsheet!V614)=0),AND(NOT(ISBLANK(Spreadsheet!C614)),LEN(Spreadsheet!V614)&gt;0,LEN(Spreadsheet!V614)&lt;=50))</f>
        <v>1</v>
      </c>
      <c r="BB614" s="5" t="b">
        <f t="array" ref="BB614">IF(AND(ISBLANK(Spreadsheet!C614),LEN(Spreadsheet!W614)=0),TRUE,ISNUMBER(MATCH(TRUE,EXACT(Spreadsheet!W614,States),0)))</f>
        <v>1</v>
      </c>
      <c r="BC614" s="5" t="b">
        <f>OR(AND(ISBLANK(Spreadsheet!C614),LEN(Spreadsheet!X614)=0),AND(NOT(ISBLANK(Spreadsheet!C614)),LEN(Spreadsheet!X614)&gt;0,LEN(Spreadsheet!X614)=5,ISNUMBER(VALUE(Spreadsheet!X614))))</f>
        <v>1</v>
      </c>
      <c r="BD614" s="5" t="b">
        <f>OR(ISBLANK(Spreadsheet!Z614),LEN(Spreadsheet!Z614)&lt;=50)</f>
        <v>1</v>
      </c>
      <c r="BE614" s="5" t="b">
        <f>ISBLANK(Spreadsheet!AA614)</f>
        <v>1</v>
      </c>
      <c r="BF614" s="5" t="b">
        <f>ISBLANK(Spreadsheet!AB614)</f>
        <v>1</v>
      </c>
      <c r="BG614" s="5" t="b">
        <f>IF(ISERROR(DATEVALUE(TEXT(Spreadsheet!AC614,"mm/dd/yyyy")) &gt; DATEVALUE(TEXT(Spreadsheet!J614,"mm/dd/yyyy"))),IF(OR(AND(ISBLANK(Spreadsheet!AC614),ISBLANK(Spreadsheet!C614)),AND(NOT(ISBLANK(Spreadsheet!C614)),ISBLANK(Spreadsheet!AC614),NOT(ISBLANK(Spreadsheet!D614)))),TRUE,FALSE),IF(DATEVALUE(TEXT(Spreadsheet!AC614,"mm/dd/yyyy")) &gt; DATEVALUE(TEXT(Spreadsheet!J614,"mm/dd/yyyy")),TRUE,FALSE))</f>
        <v>1</v>
      </c>
      <c r="BH614" s="5" t="b">
        <f>OR(AND(ISBLANK(Spreadsheet!C614),ISBLANK(Spreadsheet!AE614)),AND(NOT(ISBLANK(Spreadsheet!C614)),NOT(ISBLANK(Spreadsheet!D614)),ISBLANK(Spreadsheet!AE614)),AND(NOT(ISBLANK(Spreadsheet!C614)),ISBLANK(Spreadsheet!D614),NOT(ISBLANK(Spreadsheet!AE614)),LEN(Spreadsheet!AE614)&lt;=100))</f>
        <v>1</v>
      </c>
      <c r="BI614" s="5" t="b">
        <f t="array" ref="BI614">IF(ISBLANK(Spreadsheet!AF614),TRUE,ISNUMBER(MATCH(TRUE,EXACT(Spreadsheet!AF614,CobraShortReasons),0)))</f>
        <v>1</v>
      </c>
      <c r="BJ614" s="5" t="b">
        <f ca="1">IF(ISERROR(DATEVALUE(TEXT(Spreadsheet!AG614,"mm/dd/yyyy")) &gt; TODAY()),IF(ISBLANK(Spreadsheet!AG614),TRUE,FALSE),IF(DATEVALUE(TEXT(Spreadsheet!AG614,"mm/dd/yyyy")) &gt; TODAY(),FALSE,TRUE))</f>
        <v>1</v>
      </c>
      <c r="BK614" s="5" t="b">
        <f>OR(ISBLANK(Spreadsheet!AH614),LEN(Spreadsheet!AH614)&lt;=25)</f>
        <v>1</v>
      </c>
      <c r="BL614" s="5" t="b">
        <f t="array" aca="1" ref="BL614" ca="1">IF(ISBLANK(Spreadsheet!AI614),TRUE,ISNUMBER(MATCH(TRUE,EXACT(Spreadsheet!AI614,INDIRECT(Spreadsheet!$D$2)),0)))</f>
        <v>1</v>
      </c>
      <c r="BM614" s="5" t="b">
        <f t="array" aca="1" ref="BM614" ca="1">IF(ISBLANK(Spreadsheet!AJ614),TRUE,ISNUMBER(MATCH(TRUE,EXACT(Spreadsheet!AJ614,INDIRECT(Spreadsheet!BJ614)),0)))</f>
        <v>1</v>
      </c>
      <c r="BN614" s="5" t="b">
        <f t="array" ref="BN614">IF(ISBLANK(Spreadsheet!AK614),TRUE,ISNUMBER(MATCH(TRUE,EXACT(Spreadsheet!AK614,DentalPlans),0)))</f>
        <v>1</v>
      </c>
      <c r="BO614" s="5" t="b">
        <f t="array" aca="1" ref="BO614" ca="1">IF(ISBLANK(Spreadsheet!AL614),TRUE,ISNUMBER(MATCH(TRUE,EXACT(Spreadsheet!AL614,INDIRECT(Spreadsheet!BK614)),0)))</f>
        <v>1</v>
      </c>
      <c r="BP614" s="5" t="b">
        <f t="array" ref="BP614">IF(ISBLANK(Spreadsheet!AM614),TRUE,ISNUMBER(MATCH(TRUE,EXACT(Spreadsheet!AM614,VisionPlans),0)))</f>
        <v>1</v>
      </c>
      <c r="BQ614" s="5" t="b">
        <f t="array" aca="1" ref="BQ614" ca="1">IF(ISBLANK(Spreadsheet!AN614),TRUE,ISNUMBER(MATCH(TRUE,EXACT(Spreadsheet!AN614,INDIRECT(Spreadsheet!BL614)),0)))</f>
        <v>1</v>
      </c>
      <c r="BR614" s="5" t="b">
        <f t="array" ref="BR614">IF(ISBLANK(Spreadsheet!AO614),TRUE,ISNUMBER(MATCH(TRUE,EXACT(Spreadsheet!AO614,LifeBenefitClasses),0)))</f>
        <v>1</v>
      </c>
      <c r="BS614" s="5" t="b">
        <f>IF(OR(ISBLANK(Spreadsheet!AO614), Spreadsheet!AO614="Waive"),IF(ISBLANK(Spreadsheet!AP614),TRUE,FALSE),IF(OR(AND(NOT(ISBLANK(Spreadsheet!AO614)),ISBLANK(Spreadsheet!AP614)),NOT(ISNUMBER(VALUE(Spreadsheet!AP614)))),FALSE,IF(OR(AND(Spreadsheet!AP614&lt;6,MOD(Spreadsheet!AP614*10,5)=0), MOD(Spreadsheet!AP614,5000)=0),TRUE,FALSE)))</f>
        <v>1</v>
      </c>
      <c r="BT614" s="5" t="b">
        <f t="array" ref="BT614">IF(ISBLANK(Spreadsheet!AQ614),TRUE,ISNUMBER(MATCH(TRUE,EXACT(Spreadsheet!AQ614,EnrollWaive),0)))</f>
        <v>1</v>
      </c>
      <c r="BU614" s="5" t="b">
        <f t="array" ref="BU614">IF(ISBLANK(Spreadsheet!AR614),TRUE,ISNUMBER(MATCH(TRUE,EXACT(Spreadsheet!AR614,LifeBenefitClasses),0)))</f>
        <v>1</v>
      </c>
      <c r="BV614" s="5" t="b">
        <f>IF(OR(ISBLANK(Spreadsheet!AR614), Spreadsheet!AR614="Waive"),IF(ISBLANK(Spreadsheet!AS614),TRUE,FALSE),IF(OR(AND(NOT(ISBLANK(Spreadsheet!AR614)),ISBLANK(Spreadsheet!AS614)),NOT(ISNUMBER(VALUE(Spreadsheet!AS614)))),FALSE,IF(OR(AND(Spreadsheet!AS614&lt;6,MOD(Spreadsheet!AS614*10,5)=0), MOD(Spreadsheet!AS614,10000)=0),TRUE,FALSE)))</f>
        <v>1</v>
      </c>
      <c r="BW614" s="5" t="b">
        <f t="array" ref="BW614">IF(ISBLANK(Spreadsheet!AT614),TRUE,ISNUMBER(MATCH(TRUE,EXACT(Spreadsheet!AT614,LifeBenefitClasses),0)))</f>
        <v>1</v>
      </c>
      <c r="BX614" s="5" t="b">
        <f>IF(OR(ISBLANK(Spreadsheet!AT614), Spreadsheet!AT614="Waive"),IF(ISBLANK(Spreadsheet!AU614),TRUE,FALSE),IF(OR(AND(NOT(ISBLANK(Spreadsheet!AT614)),ISBLANK(Spreadsheet!AU614)),NOT(ISNUMBER(VALUE(Spreadsheet!AU614)))),FALSE,IF(AND(NOT(OR(ISBLANK(Spreadsheet!AT614),Spreadsheet!AT614="Waive")),NOT(OR(ISBLANK(Spreadsheet!AR614),Spreadsheet!AR614="Waive")),MOD(Spreadsheet!AU614,5000)=0, Spreadsheet!AU614&lt;=(Spreadsheet!AS614*0.5)),TRUE,FALSE)))</f>
        <v>1</v>
      </c>
      <c r="BY614" s="5" t="b">
        <f t="array" ref="BY614">IF(ISBLANK(Spreadsheet!AV614),TRUE,ISNUMBER(MATCH(TRUE,EXACT(Spreadsheet!AV614,EnrollWaive),0)))</f>
        <v>1</v>
      </c>
      <c r="BZ614" s="5" t="b">
        <f t="array" ref="BZ614">IF(ISBLANK(Spreadsheet!AW614),TRUE,ISNUMBER(MATCH(TRUE,EXACT(Spreadsheet!AW614,LifeBenefitClasses),0)))</f>
        <v>1</v>
      </c>
      <c r="CA614" s="5" t="b">
        <f t="array" ref="CA614">IF(ISBLANK(Spreadsheet!AX614),TRUE,ISNUMBER(MATCH(TRUE,EXACT(Spreadsheet!AX614,LifeBenefitClasses),0)))</f>
        <v>1</v>
      </c>
      <c r="CB614" s="5" t="b">
        <f t="array" ref="CB614">IF(ISBLANK(Spreadsheet!AY614),TRUE,ISNUMBER(MATCH(TRUE,EXACT(Spreadsheet!AY614,LifeBenefitClasses),0)))</f>
        <v>1</v>
      </c>
      <c r="CC614" s="5" t="b">
        <f t="array" ref="CC614">IF(ISBLANK(Spreadsheet!AZ614),TRUE,ISNUMBER(MATCH(TRUE,EXACT(Spreadsheet!AZ614,LifeBenefitClasses),0)))</f>
        <v>1</v>
      </c>
      <c r="CD614" s="5" t="b">
        <f t="array" ref="CD614">IF(ISBLANK(Spreadsheet!BA614),TRUE,ISNUMBER(MATCH(TRUE,EXACT(Spreadsheet!BA614,LifeBenefitClasses),0)))</f>
        <v>1</v>
      </c>
      <c r="CE614" s="5" t="b">
        <f>IF(OR(ISBLANK(Spreadsheet!BA614), Spreadsheet!BA614="Waive"),IF(ISBLANK(Spreadsheet!BB614),TRUE,FALSE),IF(OR(AND(NOT(ISBLANK(Spreadsheet!BA614)),ISBLANK(Spreadsheet!BB614)),NOT(ISNUMBER(VALUE(Spreadsheet!BB614))),ISBLANK(Spreadsheet!BC614),NOT(ISNUMBER(VALUE(Spreadsheet!BC614)))),FALSE,IF(AND(Spreadsheet!BB614&gt;=50000,Spreadsheet!BB614&lt;=250000,MOD(Spreadsheet!BB614,10000)=0,Spreadsheet!BB614&lt;=(10*Spreadsheet!BC614)),TRUE,FALSE)))</f>
        <v>1</v>
      </c>
      <c r="CF614" s="5" t="b">
        <f>IF(NOT(ISBLANK(Spreadsheet!BC614)),AND(ISNUMBER(VALUE(Spreadsheet!BC614)),Spreadsheet!BC614&gt;0),AND(OR(ISBLANK(Spreadsheet!AO614),Spreadsheet!AO614="Waive",AND(NOT(OR(ISBLANK(Spreadsheet!AO614),Spreadsheet!AO614="Waive")),Spreadsheet!AP614&gt;=6)),OR(ISBLANK(Spreadsheet!AR614),AND(NOT(OR(ISBLANK(Spreadsheet!AR614),Spreadsheet!AR614="Waive")),Spreadsheet!AS614&gt;=6)),OR(ISBLANK(Spreadsheet!AW614)),OR(ISBLANK(Spreadsheet!AX614)),OR(ISBLANK(Spreadsheet!AY614)),OR(ISBLANK(Spreadsheet!AZ614)),OR(ISBLANK(Spreadsheet!BA614),Spreadsheet!BA614="Waive")))</f>
        <v>1</v>
      </c>
      <c r="CG614" s="5" t="b">
        <f t="shared" ca="1" si="43"/>
        <v>1</v>
      </c>
    </row>
    <row r="615" spans="8:85" x14ac:dyDescent="0.3">
      <c r="H615" s="5">
        <f t="shared" ca="1" si="44"/>
        <v>2</v>
      </c>
      <c r="I615" s="5" t="str">
        <f t="shared" ca="1" si="42"/>
        <v/>
      </c>
      <c r="J615" s="5" t="str">
        <f>IF(AND(NOT(ISBLANK(Spreadsheet!C615)),ISBLANK(Spreadsheet!D615)),Spreadsheet!F615&amp;" "&amp;Spreadsheet!H615,"")</f>
        <v/>
      </c>
      <c r="K615" s="5">
        <f>IF(AND(NOT(ISBLANK(Spreadsheet!C615)),ISBLANK(Spreadsheet!D615)),COUNTIFS(Spreadsheet!E616:E$786,"=Child",Spreadsheet!C616:C$786, "="&amp;Spreadsheet!C615) + COUNTIFS(Spreadsheet!E616:E$786,"=Step-child",Spreadsheet!C616:C$786, "="&amp;Spreadsheet!C615),0)</f>
        <v>0</v>
      </c>
      <c r="L615" s="5">
        <f>IF(NOT(ISBLANK(J615)),COUNTIFS(Spreadsheet!E616:E$786,"=Wife",Spreadsheet!C616:C$786, "="&amp;Spreadsheet!C615) + COUNTIFS(Spreadsheet!E616:E$786,"=Husband",Spreadsheet!C616:C$786, "="&amp;Spreadsheet!C615),0)</f>
        <v>0</v>
      </c>
      <c r="M615" s="5">
        <f>IF(NOT(ISBLANK(Spreadsheet!AJ615)),VLOOKUP(Spreadsheet!AJ615,'Drop Downs'!$P$2:$R$16,3,FALSE),0)</f>
        <v>0</v>
      </c>
      <c r="N615" s="5">
        <f>IF(NOT(ISBLANK(Spreadsheet!AJ615)), VLOOKUP(Spreadsheet!AJ615,'Drop Downs'!$P$2:$R$16,2,FALSE),0)</f>
        <v>0</v>
      </c>
      <c r="O615" s="5">
        <f>IF(NOT(ISBLANK(Spreadsheet!AL615)),VLOOKUP(Spreadsheet!AL615,'Drop Downs'!$P$2:$R$16,3,FALSE), 0)</f>
        <v>0</v>
      </c>
      <c r="P615" s="5">
        <f>IF(NOT(ISBLANK(Spreadsheet!AL615)),VLOOKUP(Spreadsheet!AL615,'Drop Downs'!$P$2:$R$16,2,FALSE),0)</f>
        <v>0</v>
      </c>
      <c r="Q615" s="5">
        <f>IF(NOT(ISBLANK(Spreadsheet!AN615)),VLOOKUP(Spreadsheet!AN615,'Drop Downs'!$P$2:$R$16,3,FALSE),0)</f>
        <v>0</v>
      </c>
      <c r="R615" s="5">
        <f>IF(NOT(ISBLANK(Spreadsheet!AN615)),VLOOKUP(Spreadsheet!AN615,'Drop Downs'!$P$2:$R$16,2,FALSE),0)</f>
        <v>0</v>
      </c>
      <c r="S615" s="5" t="str">
        <f>IF(OR(M615&gt;K615,N615&gt;L615,O615&gt;K615, Q615&gt;K615,N615&gt;L615, P615&gt;L615, R615&gt;L615),"Member currently has a coverage election over what he/she needs.  Please add more dependents or adjust the coverage election.","")&amp;(IF(AND(NOT(ISBLANK(Spreadsheet!C615)),NOT(ISBLANK(Spreadsheet!D615)),ISBLANK(Spreadsheet!E615)),"Dependent lacks a relationship to member.Please select one from the drop-down.",""))</f>
        <v/>
      </c>
      <c r="T615" s="5" t="b">
        <f t="shared" si="45"/>
        <v>1</v>
      </c>
      <c r="U615" s="5" t="b">
        <f>OR(ISBLANK(Spreadsheet!C615),IF(NOT(ISBLANK(Spreadsheet!D615)),NOT(ISBLANK(Spreadsheet!E615)),TRUE))</f>
        <v>1</v>
      </c>
      <c r="V615" s="5" t="b">
        <f>OR(ISBLANK(Spreadsheet!C615), NOT(ISBLANK(Spreadsheet!I615)))</f>
        <v>1</v>
      </c>
      <c r="W615" s="5" t="b">
        <f>OR(ISBLANK(Spreadsheet!D615),NOT(ISBLANK(Spreadsheet!C615)))</f>
        <v>1</v>
      </c>
      <c r="X615" s="155" t="str">
        <f>REPT("0",MIN(FIND({1,2,3,4,5,6,7,8,9},Spreadsheet!C615&amp;"123456789"))-1)&amp;IF(ISBLANK(Spreadsheet!C615),"",SUMPRODUCT(MID(0&amp;Spreadsheet!C615,LARGE(INDEX(ISNUMBER(--MID(Spreadsheet!C615,ROW($1:$225),1))*
 ROW($1:$225),0),ROW($1:$225))+1,1)*10^ROW($1:$225)/10))</f>
        <v/>
      </c>
      <c r="Y615" s="5" t="b">
        <f>IF(NOT(ISBLANK(Spreadsheet!C615)),IF(AND(ISNUMBER(VALUE(Spreadsheet!C615)), LEN(Spreadsheet!C615)=9),TRUE,FALSE),TRUE)</f>
        <v>1</v>
      </c>
      <c r="Z615" s="155" t="str">
        <f>REPT("0",MIN(FIND({1,2,3,4,5,6,7,8,9},Spreadsheet!D615&amp;"123456789"))-1)&amp;IF(ISBLANK(Spreadsheet!D615),"",SUMPRODUCT(MID(0&amp;Spreadsheet!D615,LARGE(INDEX(ISNUMBER(--MID(Spreadsheet!D615,ROW($1:$225),1))*
 ROW($1:$225),0),ROW($1:$225))+1,1)*10^ROW($1:$225)/10))</f>
        <v/>
      </c>
      <c r="AA615" s="5" t="b">
        <f>IF(AND(NOT(ISBLANK(Spreadsheet!D615)),NOT(ISBLANK(Spreadsheet!C615))),IF(AND(ISNUMBER(VALUE(Spreadsheet!D615)), LEN(Spreadsheet!D615)=9),TRUE,FALSE),IF(AND(NOT(ISBLANK(Spreadsheet!D615)),ISBLANK(Spreadsheet!C615)),FALSE,TRUE))</f>
        <v>1</v>
      </c>
      <c r="AB615" s="5" t="b">
        <f>OR(ISBLANK(Spreadsheet!Y615),IF(NOT(ISBLANK(Spreadsheet!Y615)),LEN(Spreadsheet!Y615)=10,ISNUMBER(VALUE(Spreadsheet!Y615))))</f>
        <v>1</v>
      </c>
      <c r="AC615" s="5" t="b">
        <f>OR(ISBLANK(Spreadsheet!AI615), AND(NOT(ISBLANK(Spreadsheet!AJ615)), NOT(ISNUMBER(SEARCH("Waive",Spreadsheet!AJ615)))))</f>
        <v>1</v>
      </c>
      <c r="AD615" s="5" t="b">
        <f>OR(ISBLANK(Spreadsheet!AK615), AND(NOT(ISBLANK(Spreadsheet!AL615)), NOT(ISNUMBER(SEARCH("Waive",Spreadsheet!AL615)))))</f>
        <v>1</v>
      </c>
      <c r="AE615" s="5" t="b">
        <f>OR(ISBLANK(Spreadsheet!AM615), AND(NOT(ISBLANK(Spreadsheet!AN615)), NOT(ISNUMBER(SEARCH("Waive", Spreadsheet!AN615)))))</f>
        <v>1</v>
      </c>
      <c r="AF615" s="5" t="b">
        <f>OR(ISBLANK(Spreadsheet!C615), NOT(ISBLANK(Spreadsheet!D615)),NOT(ISBLANK(Spreadsheet!L615)))</f>
        <v>1</v>
      </c>
      <c r="AG615" s="5" t="b">
        <f>IF(AND(NOT(ISBLANK(Spreadsheet!C615)), NOT(ISBLANK(Spreadsheet!D615)),Spreadsheet!C615&lt;&gt;Spreadsheet!D615),IF(ISERROR(VLOOKUP(Spreadsheet!C615, Spreadsheet!$C$6:'Spreadsheet'!$C614,1,FALSE)), FALSE, TRUE),TRUE)</f>
        <v>1</v>
      </c>
      <c r="AH615" s="5" t="b">
        <f>Spreadsheet!$B$2=Spreadsheet!AD615</f>
        <v>1</v>
      </c>
      <c r="AI615" s="5" t="b">
        <f>IF(ISBLANK(Spreadsheet!G615),TRUE,IF(OR(LEN(Spreadsheet!G615)&gt;1,ISNUMBER(VALUE(Spreadsheet!G615))),FALSE,TRUE))</f>
        <v>1</v>
      </c>
      <c r="AJ615" s="5" t="b">
        <f>OR(ISBLANK(Spreadsheet!C615), NOT(ISBLANK(Spreadsheet!B615)), NOT(ISBLANK(Spreadsheet!D615)))</f>
        <v>1</v>
      </c>
      <c r="AK615" s="5" t="b">
        <f t="array" ref="AK615">IF(OR(AND(ISBLANK(Spreadsheet!E615),ISBLANK(Spreadsheet!D615),NOT(ISBLANK(Spreadsheet!C615))),AND(ISBLANK(Spreadsheet!E615),ISBLANK(Spreadsheet!D615),ISBLANK(Spreadsheet!C615))),TRUE,ISNUMBER(MATCH(TRUE,EXACT(Spreadsheet!E615,Relationships),0)))</f>
        <v>1</v>
      </c>
      <c r="AL615" s="5" t="b">
        <f>IF(NOT(ISBLANK(Spreadsheet!C615)),IF(OR(ISBLANK(Spreadsheet!F615),LEN(Spreadsheet!F615)&gt;40),FALSE,TRUE),TRUE)</f>
        <v>1</v>
      </c>
      <c r="AM615" s="5" t="b">
        <f>IF(NOT(ISBLANK(Spreadsheet!C615)),IF(OR(ISBLANK(Spreadsheet!H615),LEN(Spreadsheet!H615)&gt;40),FALSE,TRUE),TRUE)</f>
        <v>1</v>
      </c>
      <c r="AN615" s="5" t="b">
        <f t="array" ref="AN615">IF(ISBLANK(Spreadsheet!I615),TRUE,ISNUMBER(MATCH(TRUE,EXACT(Spreadsheet!I615,GenderValues),0)))</f>
        <v>1</v>
      </c>
      <c r="AO615" s="5" t="b">
        <f ca="1">IF(ISERROR(DATEVALUE(TEXT(Spreadsheet!J615,"mm/dd/yyyy")) &gt; TODAY()),IF(AND(ISBLANK(Spreadsheet!J615),ISBLANK(Spreadsheet!C615)),TRUE,FALSE),IF(DATEVALUE(TEXT(Spreadsheet!J615,"mm/dd/yyyy")) &gt; TODAY(),FALSE,TRUE))</f>
        <v>1</v>
      </c>
      <c r="AP615" s="5" t="b">
        <f>OR(ISBLANK(Spreadsheet!K615),LEN(Spreadsheet!K615)&lt;=100)</f>
        <v>1</v>
      </c>
      <c r="AQ615" s="5" t="b">
        <f t="array" ref="AQ615">IF(OR(AND(ISBLANK(Spreadsheet!L615),ISBLANK(Spreadsheet!C615)),AND(NOT(ISBLANK(Spreadsheet!C615)),NOT(ISBLANK(Spreadsheet!D615)))),TRUE,ISNUMBER(MATCH(TRUE,EXACT(Spreadsheet!L615,MaritalStatus),0)))</f>
        <v>1</v>
      </c>
      <c r="AR615" s="5" t="b">
        <f ca="1">IF(ISERROR(DATEVALUE(TEXT(Spreadsheet!M615,"mm/dd/yyyy")) &gt; TODAY()),IF(ISBLANK(Spreadsheet!M615),TRUE,FALSE),IF(DATEVALUE(TEXT(Spreadsheet!M615,"mm/dd/yyyy")) &gt; TODAY(),FALSE,TRUE))</f>
        <v>1</v>
      </c>
      <c r="AS615" s="5" t="b">
        <f>OR(ISBLANK(Spreadsheet!N615),LEN(Spreadsheet!N615)&lt;=100)</f>
        <v>1</v>
      </c>
      <c r="AT615" s="5" t="b">
        <f>OR(ISBLANK(Spreadsheet!O615),UPPER(Spreadsheet!O615)="YES")</f>
        <v>1</v>
      </c>
      <c r="AU615" s="5" t="b">
        <f>OR(ISBLANK(Spreadsheet!P615),UPPER(Spreadsheet!P615)="YES")</f>
        <v>1</v>
      </c>
      <c r="AV615" s="5" t="b">
        <f t="array" ref="AV615">IF(ISBLANK(Spreadsheet!Q615),TRUE,ISNUMBER(MATCH(TRUE,EXACT(Spreadsheet!Q615,OnGroupsPriorIns),0)))</f>
        <v>1</v>
      </c>
      <c r="AW615" s="5" t="b">
        <f>OR(ISBLANK(Spreadsheet!R615),UPPER(Spreadsheet!R615)="YES")</f>
        <v>1</v>
      </c>
      <c r="AX615" s="5" t="b">
        <f>OR(ISBLANK(Spreadsheet!S615),UPPER(Spreadsheet!S615)="YES")</f>
        <v>1</v>
      </c>
      <c r="AY615" s="5" t="b">
        <f>OR(AND(ISBLANK(Spreadsheet!C615),LEN(Spreadsheet!T615)=0),AND(NOT(ISBLANK(Spreadsheet!C615)),LEN(Spreadsheet!T615)&gt;0,LEN(Spreadsheet!T615)&lt;=50))</f>
        <v>1</v>
      </c>
      <c r="AZ615" s="5" t="b">
        <f>OR(LEN(Spreadsheet!U615)=0,AND(LEN(Spreadsheet!U615)&gt;0,LEN(Spreadsheet!U615)&lt;=50))</f>
        <v>1</v>
      </c>
      <c r="BA615" s="5" t="b">
        <f>OR(AND(ISBLANK(Spreadsheet!C615),LEN(Spreadsheet!V615)=0),AND(NOT(ISBLANK(Spreadsheet!C615)),LEN(Spreadsheet!V615)&gt;0,LEN(Spreadsheet!V615)&lt;=50))</f>
        <v>1</v>
      </c>
      <c r="BB615" s="5" t="b">
        <f t="array" ref="BB615">IF(AND(ISBLANK(Spreadsheet!C615),LEN(Spreadsheet!W615)=0),TRUE,ISNUMBER(MATCH(TRUE,EXACT(Spreadsheet!W615,States),0)))</f>
        <v>1</v>
      </c>
      <c r="BC615" s="5" t="b">
        <f>OR(AND(ISBLANK(Spreadsheet!C615),LEN(Spreadsheet!X615)=0),AND(NOT(ISBLANK(Spreadsheet!C615)),LEN(Spreadsheet!X615)&gt;0,LEN(Spreadsheet!X615)=5,ISNUMBER(VALUE(Spreadsheet!X615))))</f>
        <v>1</v>
      </c>
      <c r="BD615" s="5" t="b">
        <f>OR(ISBLANK(Spreadsheet!Z615),LEN(Spreadsheet!Z615)&lt;=50)</f>
        <v>1</v>
      </c>
      <c r="BE615" s="5" t="b">
        <f>ISBLANK(Spreadsheet!AA615)</f>
        <v>1</v>
      </c>
      <c r="BF615" s="5" t="b">
        <f>ISBLANK(Spreadsheet!AB615)</f>
        <v>1</v>
      </c>
      <c r="BG615" s="5" t="b">
        <f>IF(ISERROR(DATEVALUE(TEXT(Spreadsheet!AC615,"mm/dd/yyyy")) &gt; DATEVALUE(TEXT(Spreadsheet!J615,"mm/dd/yyyy"))),IF(OR(AND(ISBLANK(Spreadsheet!AC615),ISBLANK(Spreadsheet!C615)),AND(NOT(ISBLANK(Spreadsheet!C615)),ISBLANK(Spreadsheet!AC615),NOT(ISBLANK(Spreadsheet!D615)))),TRUE,FALSE),IF(DATEVALUE(TEXT(Spreadsheet!AC615,"mm/dd/yyyy")) &gt; DATEVALUE(TEXT(Spreadsheet!J615,"mm/dd/yyyy")),TRUE,FALSE))</f>
        <v>1</v>
      </c>
      <c r="BH615" s="5" t="b">
        <f>OR(AND(ISBLANK(Spreadsheet!C615),ISBLANK(Spreadsheet!AE615)),AND(NOT(ISBLANK(Spreadsheet!C615)),NOT(ISBLANK(Spreadsheet!D615)),ISBLANK(Spreadsheet!AE615)),AND(NOT(ISBLANK(Spreadsheet!C615)),ISBLANK(Spreadsheet!D615),NOT(ISBLANK(Spreadsheet!AE615)),LEN(Spreadsheet!AE615)&lt;=100))</f>
        <v>1</v>
      </c>
      <c r="BI615" s="5" t="b">
        <f t="array" ref="BI615">IF(ISBLANK(Spreadsheet!AF615),TRUE,ISNUMBER(MATCH(TRUE,EXACT(Spreadsheet!AF615,CobraShortReasons),0)))</f>
        <v>1</v>
      </c>
      <c r="BJ615" s="5" t="b">
        <f ca="1">IF(ISERROR(DATEVALUE(TEXT(Spreadsheet!AG615,"mm/dd/yyyy")) &gt; TODAY()),IF(ISBLANK(Spreadsheet!AG615),TRUE,FALSE),IF(DATEVALUE(TEXT(Spreadsheet!AG615,"mm/dd/yyyy")) &gt; TODAY(),FALSE,TRUE))</f>
        <v>1</v>
      </c>
      <c r="BK615" s="5" t="b">
        <f>OR(ISBLANK(Spreadsheet!AH615),LEN(Spreadsheet!AH615)&lt;=25)</f>
        <v>1</v>
      </c>
      <c r="BL615" s="5" t="b">
        <f t="array" aca="1" ref="BL615" ca="1">IF(ISBLANK(Spreadsheet!AI615),TRUE,ISNUMBER(MATCH(TRUE,EXACT(Spreadsheet!AI615,INDIRECT(Spreadsheet!$D$2)),0)))</f>
        <v>1</v>
      </c>
      <c r="BM615" s="5" t="b">
        <f t="array" aca="1" ref="BM615" ca="1">IF(ISBLANK(Spreadsheet!AJ615),TRUE,ISNUMBER(MATCH(TRUE,EXACT(Spreadsheet!AJ615,INDIRECT(Spreadsheet!BJ615)),0)))</f>
        <v>1</v>
      </c>
      <c r="BN615" s="5" t="b">
        <f t="array" ref="BN615">IF(ISBLANK(Spreadsheet!AK615),TRUE,ISNUMBER(MATCH(TRUE,EXACT(Spreadsheet!AK615,DentalPlans),0)))</f>
        <v>1</v>
      </c>
      <c r="BO615" s="5" t="b">
        <f t="array" aca="1" ref="BO615" ca="1">IF(ISBLANK(Spreadsheet!AL615),TRUE,ISNUMBER(MATCH(TRUE,EXACT(Spreadsheet!AL615,INDIRECT(Spreadsheet!BK615)),0)))</f>
        <v>1</v>
      </c>
      <c r="BP615" s="5" t="b">
        <f t="array" ref="BP615">IF(ISBLANK(Spreadsheet!AM615),TRUE,ISNUMBER(MATCH(TRUE,EXACT(Spreadsheet!AM615,VisionPlans),0)))</f>
        <v>1</v>
      </c>
      <c r="BQ615" s="5" t="b">
        <f t="array" aca="1" ref="BQ615" ca="1">IF(ISBLANK(Spreadsheet!AN615),TRUE,ISNUMBER(MATCH(TRUE,EXACT(Spreadsheet!AN615,INDIRECT(Spreadsheet!BL615)),0)))</f>
        <v>1</v>
      </c>
      <c r="BR615" s="5" t="b">
        <f t="array" ref="BR615">IF(ISBLANK(Spreadsheet!AO615),TRUE,ISNUMBER(MATCH(TRUE,EXACT(Spreadsheet!AO615,LifeBenefitClasses),0)))</f>
        <v>1</v>
      </c>
      <c r="BS615" s="5" t="b">
        <f>IF(OR(ISBLANK(Spreadsheet!AO615), Spreadsheet!AO615="Waive"),IF(ISBLANK(Spreadsheet!AP615),TRUE,FALSE),IF(OR(AND(NOT(ISBLANK(Spreadsheet!AO615)),ISBLANK(Spreadsheet!AP615)),NOT(ISNUMBER(VALUE(Spreadsheet!AP615)))),FALSE,IF(OR(AND(Spreadsheet!AP615&lt;6,MOD(Spreadsheet!AP615*10,5)=0), MOD(Spreadsheet!AP615,5000)=0),TRUE,FALSE)))</f>
        <v>1</v>
      </c>
      <c r="BT615" s="5" t="b">
        <f t="array" ref="BT615">IF(ISBLANK(Spreadsheet!AQ615),TRUE,ISNUMBER(MATCH(TRUE,EXACT(Spreadsheet!AQ615,EnrollWaive),0)))</f>
        <v>1</v>
      </c>
      <c r="BU615" s="5" t="b">
        <f t="array" ref="BU615">IF(ISBLANK(Spreadsheet!AR615),TRUE,ISNUMBER(MATCH(TRUE,EXACT(Spreadsheet!AR615,LifeBenefitClasses),0)))</f>
        <v>1</v>
      </c>
      <c r="BV615" s="5" t="b">
        <f>IF(OR(ISBLANK(Spreadsheet!AR615), Spreadsheet!AR615="Waive"),IF(ISBLANK(Spreadsheet!AS615),TRUE,FALSE),IF(OR(AND(NOT(ISBLANK(Spreadsheet!AR615)),ISBLANK(Spreadsheet!AS615)),NOT(ISNUMBER(VALUE(Spreadsheet!AS615)))),FALSE,IF(OR(AND(Spreadsheet!AS615&lt;6,MOD(Spreadsheet!AS615*10,5)=0), MOD(Spreadsheet!AS615,10000)=0),TRUE,FALSE)))</f>
        <v>1</v>
      </c>
      <c r="BW615" s="5" t="b">
        <f t="array" ref="BW615">IF(ISBLANK(Spreadsheet!AT615),TRUE,ISNUMBER(MATCH(TRUE,EXACT(Spreadsheet!AT615,LifeBenefitClasses),0)))</f>
        <v>1</v>
      </c>
      <c r="BX615" s="5" t="b">
        <f>IF(OR(ISBLANK(Spreadsheet!AT615), Spreadsheet!AT615="Waive"),IF(ISBLANK(Spreadsheet!AU615),TRUE,FALSE),IF(OR(AND(NOT(ISBLANK(Spreadsheet!AT615)),ISBLANK(Spreadsheet!AU615)),NOT(ISNUMBER(VALUE(Spreadsheet!AU615)))),FALSE,IF(AND(NOT(OR(ISBLANK(Spreadsheet!AT615),Spreadsheet!AT615="Waive")),NOT(OR(ISBLANK(Spreadsheet!AR615),Spreadsheet!AR615="Waive")),MOD(Spreadsheet!AU615,5000)=0, Spreadsheet!AU615&lt;=(Spreadsheet!AS615*0.5)),TRUE,FALSE)))</f>
        <v>1</v>
      </c>
      <c r="BY615" s="5" t="b">
        <f t="array" ref="BY615">IF(ISBLANK(Spreadsheet!AV615),TRUE,ISNUMBER(MATCH(TRUE,EXACT(Spreadsheet!AV615,EnrollWaive),0)))</f>
        <v>1</v>
      </c>
      <c r="BZ615" s="5" t="b">
        <f t="array" ref="BZ615">IF(ISBLANK(Spreadsheet!AW615),TRUE,ISNUMBER(MATCH(TRUE,EXACT(Spreadsheet!AW615,LifeBenefitClasses),0)))</f>
        <v>1</v>
      </c>
      <c r="CA615" s="5" t="b">
        <f t="array" ref="CA615">IF(ISBLANK(Spreadsheet!AX615),TRUE,ISNUMBER(MATCH(TRUE,EXACT(Spreadsheet!AX615,LifeBenefitClasses),0)))</f>
        <v>1</v>
      </c>
      <c r="CB615" s="5" t="b">
        <f t="array" ref="CB615">IF(ISBLANK(Spreadsheet!AY615),TRUE,ISNUMBER(MATCH(TRUE,EXACT(Spreadsheet!AY615,LifeBenefitClasses),0)))</f>
        <v>1</v>
      </c>
      <c r="CC615" s="5" t="b">
        <f t="array" ref="CC615">IF(ISBLANK(Spreadsheet!AZ615),TRUE,ISNUMBER(MATCH(TRUE,EXACT(Spreadsheet!AZ615,LifeBenefitClasses),0)))</f>
        <v>1</v>
      </c>
      <c r="CD615" s="5" t="b">
        <f t="array" ref="CD615">IF(ISBLANK(Spreadsheet!BA615),TRUE,ISNUMBER(MATCH(TRUE,EXACT(Spreadsheet!BA615,LifeBenefitClasses),0)))</f>
        <v>1</v>
      </c>
      <c r="CE615" s="5" t="b">
        <f>IF(OR(ISBLANK(Spreadsheet!BA615), Spreadsheet!BA615="Waive"),IF(ISBLANK(Spreadsheet!BB615),TRUE,FALSE),IF(OR(AND(NOT(ISBLANK(Spreadsheet!BA615)),ISBLANK(Spreadsheet!BB615)),NOT(ISNUMBER(VALUE(Spreadsheet!BB615))),ISBLANK(Spreadsheet!BC615),NOT(ISNUMBER(VALUE(Spreadsheet!BC615)))),FALSE,IF(AND(Spreadsheet!BB615&gt;=50000,Spreadsheet!BB615&lt;=250000,MOD(Spreadsheet!BB615,10000)=0,Spreadsheet!BB615&lt;=(10*Spreadsheet!BC615)),TRUE,FALSE)))</f>
        <v>1</v>
      </c>
      <c r="CF615" s="5" t="b">
        <f>IF(NOT(ISBLANK(Spreadsheet!BC615)),AND(ISNUMBER(VALUE(Spreadsheet!BC615)),Spreadsheet!BC615&gt;0),AND(OR(ISBLANK(Spreadsheet!AO615),Spreadsheet!AO615="Waive",AND(NOT(OR(ISBLANK(Spreadsheet!AO615),Spreadsheet!AO615="Waive")),Spreadsheet!AP615&gt;=6)),OR(ISBLANK(Spreadsheet!AR615),AND(NOT(OR(ISBLANK(Spreadsheet!AR615),Spreadsheet!AR615="Waive")),Spreadsheet!AS615&gt;=6)),OR(ISBLANK(Spreadsheet!AW615)),OR(ISBLANK(Spreadsheet!AX615)),OR(ISBLANK(Spreadsheet!AY615)),OR(ISBLANK(Spreadsheet!AZ615)),OR(ISBLANK(Spreadsheet!BA615),Spreadsheet!BA615="Waive")))</f>
        <v>1</v>
      </c>
      <c r="CG615" s="5" t="b">
        <f t="shared" ca="1" si="43"/>
        <v>1</v>
      </c>
    </row>
    <row r="616" spans="8:85" x14ac:dyDescent="0.3">
      <c r="H616" s="5">
        <f t="shared" ca="1" si="44"/>
        <v>2</v>
      </c>
      <c r="I616" s="5" t="str">
        <f t="shared" ca="1" si="42"/>
        <v/>
      </c>
      <c r="J616" s="5" t="str">
        <f>IF(AND(NOT(ISBLANK(Spreadsheet!C616)),ISBLANK(Spreadsheet!D616)),Spreadsheet!F616&amp;" "&amp;Spreadsheet!H616,"")</f>
        <v/>
      </c>
      <c r="K616" s="5">
        <f>IF(AND(NOT(ISBLANK(Spreadsheet!C616)),ISBLANK(Spreadsheet!D616)),COUNTIFS(Spreadsheet!E617:E$786,"=Child",Spreadsheet!C617:C$786, "="&amp;Spreadsheet!C616) + COUNTIFS(Spreadsheet!E617:E$786,"=Step-child",Spreadsheet!C617:C$786, "="&amp;Spreadsheet!C616),0)</f>
        <v>0</v>
      </c>
      <c r="L616" s="5">
        <f>IF(NOT(ISBLANK(J616)),COUNTIFS(Spreadsheet!E617:E$786,"=Wife",Spreadsheet!C617:C$786, "="&amp;Spreadsheet!C616) + COUNTIFS(Spreadsheet!E617:E$786,"=Husband",Spreadsheet!C617:C$786, "="&amp;Spreadsheet!C616),0)</f>
        <v>0</v>
      </c>
      <c r="M616" s="5">
        <f>IF(NOT(ISBLANK(Spreadsheet!AJ616)),VLOOKUP(Spreadsheet!AJ616,'Drop Downs'!$P$2:$R$16,3,FALSE),0)</f>
        <v>0</v>
      </c>
      <c r="N616" s="5">
        <f>IF(NOT(ISBLANK(Spreadsheet!AJ616)), VLOOKUP(Spreadsheet!AJ616,'Drop Downs'!$P$2:$R$16,2,FALSE),0)</f>
        <v>0</v>
      </c>
      <c r="O616" s="5">
        <f>IF(NOT(ISBLANK(Spreadsheet!AL616)),VLOOKUP(Spreadsheet!AL616,'Drop Downs'!$P$2:$R$16,3,FALSE), 0)</f>
        <v>0</v>
      </c>
      <c r="P616" s="5">
        <f>IF(NOT(ISBLANK(Spreadsheet!AL616)),VLOOKUP(Spreadsheet!AL616,'Drop Downs'!$P$2:$R$16,2,FALSE),0)</f>
        <v>0</v>
      </c>
      <c r="Q616" s="5">
        <f>IF(NOT(ISBLANK(Spreadsheet!AN616)),VLOOKUP(Spreadsheet!AN616,'Drop Downs'!$P$2:$R$16,3,FALSE),0)</f>
        <v>0</v>
      </c>
      <c r="R616" s="5">
        <f>IF(NOT(ISBLANK(Spreadsheet!AN616)),VLOOKUP(Spreadsheet!AN616,'Drop Downs'!$P$2:$R$16,2,FALSE),0)</f>
        <v>0</v>
      </c>
      <c r="S616" s="5" t="str">
        <f>IF(OR(M616&gt;K616,N616&gt;L616,O616&gt;K616, Q616&gt;K616,N616&gt;L616, P616&gt;L616, R616&gt;L616),"Member currently has a coverage election over what he/she needs.  Please add more dependents or adjust the coverage election.","")&amp;(IF(AND(NOT(ISBLANK(Spreadsheet!C616)),NOT(ISBLANK(Spreadsheet!D616)),ISBLANK(Spreadsheet!E616)),"Dependent lacks a relationship to member.Please select one from the drop-down.",""))</f>
        <v/>
      </c>
      <c r="T616" s="5" t="b">
        <f t="shared" si="45"/>
        <v>1</v>
      </c>
      <c r="U616" s="5" t="b">
        <f>OR(ISBLANK(Spreadsheet!C616),IF(NOT(ISBLANK(Spreadsheet!D616)),NOT(ISBLANK(Spreadsheet!E616)),TRUE))</f>
        <v>1</v>
      </c>
      <c r="V616" s="5" t="b">
        <f>OR(ISBLANK(Spreadsheet!C616), NOT(ISBLANK(Spreadsheet!I616)))</f>
        <v>1</v>
      </c>
      <c r="W616" s="5" t="b">
        <f>OR(ISBLANK(Spreadsheet!D616),NOT(ISBLANK(Spreadsheet!C616)))</f>
        <v>1</v>
      </c>
      <c r="X616" s="155" t="str">
        <f>REPT("0",MIN(FIND({1,2,3,4,5,6,7,8,9},Spreadsheet!C616&amp;"123456789"))-1)&amp;IF(ISBLANK(Spreadsheet!C616),"",SUMPRODUCT(MID(0&amp;Spreadsheet!C616,LARGE(INDEX(ISNUMBER(--MID(Spreadsheet!C616,ROW($1:$225),1))*
 ROW($1:$225),0),ROW($1:$225))+1,1)*10^ROW($1:$225)/10))</f>
        <v/>
      </c>
      <c r="Y616" s="5" t="b">
        <f>IF(NOT(ISBLANK(Spreadsheet!C616)),IF(AND(ISNUMBER(VALUE(Spreadsheet!C616)), LEN(Spreadsheet!C616)=9),TRUE,FALSE),TRUE)</f>
        <v>1</v>
      </c>
      <c r="Z616" s="155" t="str">
        <f>REPT("0",MIN(FIND({1,2,3,4,5,6,7,8,9},Spreadsheet!D616&amp;"123456789"))-1)&amp;IF(ISBLANK(Spreadsheet!D616),"",SUMPRODUCT(MID(0&amp;Spreadsheet!D616,LARGE(INDEX(ISNUMBER(--MID(Spreadsheet!D616,ROW($1:$225),1))*
 ROW($1:$225),0),ROW($1:$225))+1,1)*10^ROW($1:$225)/10))</f>
        <v/>
      </c>
      <c r="AA616" s="5" t="b">
        <f>IF(AND(NOT(ISBLANK(Spreadsheet!D616)),NOT(ISBLANK(Spreadsheet!C616))),IF(AND(ISNUMBER(VALUE(Spreadsheet!D616)), LEN(Spreadsheet!D616)=9),TRUE,FALSE),IF(AND(NOT(ISBLANK(Spreadsheet!D616)),ISBLANK(Spreadsheet!C616)),FALSE,TRUE))</f>
        <v>1</v>
      </c>
      <c r="AB616" s="5" t="b">
        <f>OR(ISBLANK(Spreadsheet!Y616),IF(NOT(ISBLANK(Spreadsheet!Y616)),LEN(Spreadsheet!Y616)=10,ISNUMBER(VALUE(Spreadsheet!Y616))))</f>
        <v>1</v>
      </c>
      <c r="AC616" s="5" t="b">
        <f>OR(ISBLANK(Spreadsheet!AI616), AND(NOT(ISBLANK(Spreadsheet!AJ616)), NOT(ISNUMBER(SEARCH("Waive",Spreadsheet!AJ616)))))</f>
        <v>1</v>
      </c>
      <c r="AD616" s="5" t="b">
        <f>OR(ISBLANK(Spreadsheet!AK616), AND(NOT(ISBLANK(Spreadsheet!AL616)), NOT(ISNUMBER(SEARCH("Waive",Spreadsheet!AL616)))))</f>
        <v>1</v>
      </c>
      <c r="AE616" s="5" t="b">
        <f>OR(ISBLANK(Spreadsheet!AM616), AND(NOT(ISBLANK(Spreadsheet!AN616)), NOT(ISNUMBER(SEARCH("Waive", Spreadsheet!AN616)))))</f>
        <v>1</v>
      </c>
      <c r="AF616" s="5" t="b">
        <f>OR(ISBLANK(Spreadsheet!C616), NOT(ISBLANK(Spreadsheet!D616)),NOT(ISBLANK(Spreadsheet!L616)))</f>
        <v>1</v>
      </c>
      <c r="AG616" s="5" t="b">
        <f>IF(AND(NOT(ISBLANK(Spreadsheet!C616)), NOT(ISBLANK(Spreadsheet!D616)),Spreadsheet!C616&lt;&gt;Spreadsheet!D616),IF(ISERROR(VLOOKUP(Spreadsheet!C616, Spreadsheet!$C$6:'Spreadsheet'!$C615,1,FALSE)), FALSE, TRUE),TRUE)</f>
        <v>1</v>
      </c>
      <c r="AH616" s="5" t="b">
        <f>Spreadsheet!$B$2=Spreadsheet!AD616</f>
        <v>1</v>
      </c>
      <c r="AI616" s="5" t="b">
        <f>IF(ISBLANK(Spreadsheet!G616),TRUE,IF(OR(LEN(Spreadsheet!G616)&gt;1,ISNUMBER(VALUE(Spreadsheet!G616))),FALSE,TRUE))</f>
        <v>1</v>
      </c>
      <c r="AJ616" s="5" t="b">
        <f>OR(ISBLANK(Spreadsheet!C616), NOT(ISBLANK(Spreadsheet!B616)), NOT(ISBLANK(Spreadsheet!D616)))</f>
        <v>1</v>
      </c>
      <c r="AK616" s="5" t="b">
        <f t="array" ref="AK616">IF(OR(AND(ISBLANK(Spreadsheet!E616),ISBLANK(Spreadsheet!D616),NOT(ISBLANK(Spreadsheet!C616))),AND(ISBLANK(Spreadsheet!E616),ISBLANK(Spreadsheet!D616),ISBLANK(Spreadsheet!C616))),TRUE,ISNUMBER(MATCH(TRUE,EXACT(Spreadsheet!E616,Relationships),0)))</f>
        <v>1</v>
      </c>
      <c r="AL616" s="5" t="b">
        <f>IF(NOT(ISBLANK(Spreadsheet!C616)),IF(OR(ISBLANK(Spreadsheet!F616),LEN(Spreadsheet!F616)&gt;40),FALSE,TRUE),TRUE)</f>
        <v>1</v>
      </c>
      <c r="AM616" s="5" t="b">
        <f>IF(NOT(ISBLANK(Spreadsheet!C616)),IF(OR(ISBLANK(Spreadsheet!H616),LEN(Spreadsheet!H616)&gt;40),FALSE,TRUE),TRUE)</f>
        <v>1</v>
      </c>
      <c r="AN616" s="5" t="b">
        <f t="array" ref="AN616">IF(ISBLANK(Spreadsheet!I616),TRUE,ISNUMBER(MATCH(TRUE,EXACT(Spreadsheet!I616,GenderValues),0)))</f>
        <v>1</v>
      </c>
      <c r="AO616" s="5" t="b">
        <f ca="1">IF(ISERROR(DATEVALUE(TEXT(Spreadsheet!J616,"mm/dd/yyyy")) &gt; TODAY()),IF(AND(ISBLANK(Spreadsheet!J616),ISBLANK(Spreadsheet!C616)),TRUE,FALSE),IF(DATEVALUE(TEXT(Spreadsheet!J616,"mm/dd/yyyy")) &gt; TODAY(),FALSE,TRUE))</f>
        <v>1</v>
      </c>
      <c r="AP616" s="5" t="b">
        <f>OR(ISBLANK(Spreadsheet!K616),LEN(Spreadsheet!K616)&lt;=100)</f>
        <v>1</v>
      </c>
      <c r="AQ616" s="5" t="b">
        <f t="array" ref="AQ616">IF(OR(AND(ISBLANK(Spreadsheet!L616),ISBLANK(Spreadsheet!C616)),AND(NOT(ISBLANK(Spreadsheet!C616)),NOT(ISBLANK(Spreadsheet!D616)))),TRUE,ISNUMBER(MATCH(TRUE,EXACT(Spreadsheet!L616,MaritalStatus),0)))</f>
        <v>1</v>
      </c>
      <c r="AR616" s="5" t="b">
        <f ca="1">IF(ISERROR(DATEVALUE(TEXT(Spreadsheet!M616,"mm/dd/yyyy")) &gt; TODAY()),IF(ISBLANK(Spreadsheet!M616),TRUE,FALSE),IF(DATEVALUE(TEXT(Spreadsheet!M616,"mm/dd/yyyy")) &gt; TODAY(),FALSE,TRUE))</f>
        <v>1</v>
      </c>
      <c r="AS616" s="5" t="b">
        <f>OR(ISBLANK(Spreadsheet!N616),LEN(Spreadsheet!N616)&lt;=100)</f>
        <v>1</v>
      </c>
      <c r="AT616" s="5" t="b">
        <f>OR(ISBLANK(Spreadsheet!O616),UPPER(Spreadsheet!O616)="YES")</f>
        <v>1</v>
      </c>
      <c r="AU616" s="5" t="b">
        <f>OR(ISBLANK(Spreadsheet!P616),UPPER(Spreadsheet!P616)="YES")</f>
        <v>1</v>
      </c>
      <c r="AV616" s="5" t="b">
        <f t="array" ref="AV616">IF(ISBLANK(Spreadsheet!Q616),TRUE,ISNUMBER(MATCH(TRUE,EXACT(Spreadsheet!Q616,OnGroupsPriorIns),0)))</f>
        <v>1</v>
      </c>
      <c r="AW616" s="5" t="b">
        <f>OR(ISBLANK(Spreadsheet!R616),UPPER(Spreadsheet!R616)="YES")</f>
        <v>1</v>
      </c>
      <c r="AX616" s="5" t="b">
        <f>OR(ISBLANK(Spreadsheet!S616),UPPER(Spreadsheet!S616)="YES")</f>
        <v>1</v>
      </c>
      <c r="AY616" s="5" t="b">
        <f>OR(AND(ISBLANK(Spreadsheet!C616),LEN(Spreadsheet!T616)=0),AND(NOT(ISBLANK(Spreadsheet!C616)),LEN(Spreadsheet!T616)&gt;0,LEN(Spreadsheet!T616)&lt;=50))</f>
        <v>1</v>
      </c>
      <c r="AZ616" s="5" t="b">
        <f>OR(LEN(Spreadsheet!U616)=0,AND(LEN(Spreadsheet!U616)&gt;0,LEN(Spreadsheet!U616)&lt;=50))</f>
        <v>1</v>
      </c>
      <c r="BA616" s="5" t="b">
        <f>OR(AND(ISBLANK(Spreadsheet!C616),LEN(Spreadsheet!V616)=0),AND(NOT(ISBLANK(Spreadsheet!C616)),LEN(Spreadsheet!V616)&gt;0,LEN(Spreadsheet!V616)&lt;=50))</f>
        <v>1</v>
      </c>
      <c r="BB616" s="5" t="b">
        <f t="array" ref="BB616">IF(AND(ISBLANK(Spreadsheet!C616),LEN(Spreadsheet!W616)=0),TRUE,ISNUMBER(MATCH(TRUE,EXACT(Spreadsheet!W616,States),0)))</f>
        <v>1</v>
      </c>
      <c r="BC616" s="5" t="b">
        <f>OR(AND(ISBLANK(Spreadsheet!C616),LEN(Spreadsheet!X616)=0),AND(NOT(ISBLANK(Spreadsheet!C616)),LEN(Spreadsheet!X616)&gt;0,LEN(Spreadsheet!X616)=5,ISNUMBER(VALUE(Spreadsheet!X616))))</f>
        <v>1</v>
      </c>
      <c r="BD616" s="5" t="b">
        <f>OR(ISBLANK(Spreadsheet!Z616),LEN(Spreadsheet!Z616)&lt;=50)</f>
        <v>1</v>
      </c>
      <c r="BE616" s="5" t="b">
        <f>ISBLANK(Spreadsheet!AA616)</f>
        <v>1</v>
      </c>
      <c r="BF616" s="5" t="b">
        <f>ISBLANK(Spreadsheet!AB616)</f>
        <v>1</v>
      </c>
      <c r="BG616" s="5" t="b">
        <f>IF(ISERROR(DATEVALUE(TEXT(Spreadsheet!AC616,"mm/dd/yyyy")) &gt; DATEVALUE(TEXT(Spreadsheet!J616,"mm/dd/yyyy"))),IF(OR(AND(ISBLANK(Spreadsheet!AC616),ISBLANK(Spreadsheet!C616)),AND(NOT(ISBLANK(Spreadsheet!C616)),ISBLANK(Spreadsheet!AC616),NOT(ISBLANK(Spreadsheet!D616)))),TRUE,FALSE),IF(DATEVALUE(TEXT(Spreadsheet!AC616,"mm/dd/yyyy")) &gt; DATEVALUE(TEXT(Spreadsheet!J616,"mm/dd/yyyy")),TRUE,FALSE))</f>
        <v>1</v>
      </c>
      <c r="BH616" s="5" t="b">
        <f>OR(AND(ISBLANK(Spreadsheet!C616),ISBLANK(Spreadsheet!AE616)),AND(NOT(ISBLANK(Spreadsheet!C616)),NOT(ISBLANK(Spreadsheet!D616)),ISBLANK(Spreadsheet!AE616)),AND(NOT(ISBLANK(Spreadsheet!C616)),ISBLANK(Spreadsheet!D616),NOT(ISBLANK(Spreadsheet!AE616)),LEN(Spreadsheet!AE616)&lt;=100))</f>
        <v>1</v>
      </c>
      <c r="BI616" s="5" t="b">
        <f t="array" ref="BI616">IF(ISBLANK(Spreadsheet!AF616),TRUE,ISNUMBER(MATCH(TRUE,EXACT(Spreadsheet!AF616,CobraShortReasons),0)))</f>
        <v>1</v>
      </c>
      <c r="BJ616" s="5" t="b">
        <f ca="1">IF(ISERROR(DATEVALUE(TEXT(Spreadsheet!AG616,"mm/dd/yyyy")) &gt; TODAY()),IF(ISBLANK(Spreadsheet!AG616),TRUE,FALSE),IF(DATEVALUE(TEXT(Spreadsheet!AG616,"mm/dd/yyyy")) &gt; TODAY(),FALSE,TRUE))</f>
        <v>1</v>
      </c>
      <c r="BK616" s="5" t="b">
        <f>OR(ISBLANK(Spreadsheet!AH616),LEN(Spreadsheet!AH616)&lt;=25)</f>
        <v>1</v>
      </c>
      <c r="BL616" s="5" t="b">
        <f t="array" aca="1" ref="BL616" ca="1">IF(ISBLANK(Spreadsheet!AI616),TRUE,ISNUMBER(MATCH(TRUE,EXACT(Spreadsheet!AI616,INDIRECT(Spreadsheet!$D$2)),0)))</f>
        <v>1</v>
      </c>
      <c r="BM616" s="5" t="b">
        <f t="array" aca="1" ref="BM616" ca="1">IF(ISBLANK(Spreadsheet!AJ616),TRUE,ISNUMBER(MATCH(TRUE,EXACT(Spreadsheet!AJ616,INDIRECT(Spreadsheet!BJ616)),0)))</f>
        <v>1</v>
      </c>
      <c r="BN616" s="5" t="b">
        <f t="array" ref="BN616">IF(ISBLANK(Spreadsheet!AK616),TRUE,ISNUMBER(MATCH(TRUE,EXACT(Spreadsheet!AK616,DentalPlans),0)))</f>
        <v>1</v>
      </c>
      <c r="BO616" s="5" t="b">
        <f t="array" aca="1" ref="BO616" ca="1">IF(ISBLANK(Spreadsheet!AL616),TRUE,ISNUMBER(MATCH(TRUE,EXACT(Spreadsheet!AL616,INDIRECT(Spreadsheet!BK616)),0)))</f>
        <v>1</v>
      </c>
      <c r="BP616" s="5" t="b">
        <f t="array" ref="BP616">IF(ISBLANK(Spreadsheet!AM616),TRUE,ISNUMBER(MATCH(TRUE,EXACT(Spreadsheet!AM616,VisionPlans),0)))</f>
        <v>1</v>
      </c>
      <c r="BQ616" s="5" t="b">
        <f t="array" aca="1" ref="BQ616" ca="1">IF(ISBLANK(Spreadsheet!AN616),TRUE,ISNUMBER(MATCH(TRUE,EXACT(Spreadsheet!AN616,INDIRECT(Spreadsheet!BL616)),0)))</f>
        <v>1</v>
      </c>
      <c r="BR616" s="5" t="b">
        <f t="array" ref="BR616">IF(ISBLANK(Spreadsheet!AO616),TRUE,ISNUMBER(MATCH(TRUE,EXACT(Spreadsheet!AO616,LifeBenefitClasses),0)))</f>
        <v>1</v>
      </c>
      <c r="BS616" s="5" t="b">
        <f>IF(OR(ISBLANK(Spreadsheet!AO616), Spreadsheet!AO616="Waive"),IF(ISBLANK(Spreadsheet!AP616),TRUE,FALSE),IF(OR(AND(NOT(ISBLANK(Spreadsheet!AO616)),ISBLANK(Spreadsheet!AP616)),NOT(ISNUMBER(VALUE(Spreadsheet!AP616)))),FALSE,IF(OR(AND(Spreadsheet!AP616&lt;6,MOD(Spreadsheet!AP616*10,5)=0), MOD(Spreadsheet!AP616,5000)=0),TRUE,FALSE)))</f>
        <v>1</v>
      </c>
      <c r="BT616" s="5" t="b">
        <f t="array" ref="BT616">IF(ISBLANK(Spreadsheet!AQ616),TRUE,ISNUMBER(MATCH(TRUE,EXACT(Spreadsheet!AQ616,EnrollWaive),0)))</f>
        <v>1</v>
      </c>
      <c r="BU616" s="5" t="b">
        <f t="array" ref="BU616">IF(ISBLANK(Spreadsheet!AR616),TRUE,ISNUMBER(MATCH(TRUE,EXACT(Spreadsheet!AR616,LifeBenefitClasses),0)))</f>
        <v>1</v>
      </c>
      <c r="BV616" s="5" t="b">
        <f>IF(OR(ISBLANK(Spreadsheet!AR616), Spreadsheet!AR616="Waive"),IF(ISBLANK(Spreadsheet!AS616),TRUE,FALSE),IF(OR(AND(NOT(ISBLANK(Spreadsheet!AR616)),ISBLANK(Spreadsheet!AS616)),NOT(ISNUMBER(VALUE(Spreadsheet!AS616)))),FALSE,IF(OR(AND(Spreadsheet!AS616&lt;6,MOD(Spreadsheet!AS616*10,5)=0), MOD(Spreadsheet!AS616,10000)=0),TRUE,FALSE)))</f>
        <v>1</v>
      </c>
      <c r="BW616" s="5" t="b">
        <f t="array" ref="BW616">IF(ISBLANK(Spreadsheet!AT616),TRUE,ISNUMBER(MATCH(TRUE,EXACT(Spreadsheet!AT616,LifeBenefitClasses),0)))</f>
        <v>1</v>
      </c>
      <c r="BX616" s="5" t="b">
        <f>IF(OR(ISBLANK(Spreadsheet!AT616), Spreadsheet!AT616="Waive"),IF(ISBLANK(Spreadsheet!AU616),TRUE,FALSE),IF(OR(AND(NOT(ISBLANK(Spreadsheet!AT616)),ISBLANK(Spreadsheet!AU616)),NOT(ISNUMBER(VALUE(Spreadsheet!AU616)))),FALSE,IF(AND(NOT(OR(ISBLANK(Spreadsheet!AT616),Spreadsheet!AT616="Waive")),NOT(OR(ISBLANK(Spreadsheet!AR616),Spreadsheet!AR616="Waive")),MOD(Spreadsheet!AU616,5000)=0, Spreadsheet!AU616&lt;=(Spreadsheet!AS616*0.5)),TRUE,FALSE)))</f>
        <v>1</v>
      </c>
      <c r="BY616" s="5" t="b">
        <f t="array" ref="BY616">IF(ISBLANK(Spreadsheet!AV616),TRUE,ISNUMBER(MATCH(TRUE,EXACT(Spreadsheet!AV616,EnrollWaive),0)))</f>
        <v>1</v>
      </c>
      <c r="BZ616" s="5" t="b">
        <f t="array" ref="BZ616">IF(ISBLANK(Spreadsheet!AW616),TRUE,ISNUMBER(MATCH(TRUE,EXACT(Spreadsheet!AW616,LifeBenefitClasses),0)))</f>
        <v>1</v>
      </c>
      <c r="CA616" s="5" t="b">
        <f t="array" ref="CA616">IF(ISBLANK(Spreadsheet!AX616),TRUE,ISNUMBER(MATCH(TRUE,EXACT(Spreadsheet!AX616,LifeBenefitClasses),0)))</f>
        <v>1</v>
      </c>
      <c r="CB616" s="5" t="b">
        <f t="array" ref="CB616">IF(ISBLANK(Spreadsheet!AY616),TRUE,ISNUMBER(MATCH(TRUE,EXACT(Spreadsheet!AY616,LifeBenefitClasses),0)))</f>
        <v>1</v>
      </c>
      <c r="CC616" s="5" t="b">
        <f t="array" ref="CC616">IF(ISBLANK(Spreadsheet!AZ616),TRUE,ISNUMBER(MATCH(TRUE,EXACT(Spreadsheet!AZ616,LifeBenefitClasses),0)))</f>
        <v>1</v>
      </c>
      <c r="CD616" s="5" t="b">
        <f t="array" ref="CD616">IF(ISBLANK(Spreadsheet!BA616),TRUE,ISNUMBER(MATCH(TRUE,EXACT(Spreadsheet!BA616,LifeBenefitClasses),0)))</f>
        <v>1</v>
      </c>
      <c r="CE616" s="5" t="b">
        <f>IF(OR(ISBLANK(Spreadsheet!BA616), Spreadsheet!BA616="Waive"),IF(ISBLANK(Spreadsheet!BB616),TRUE,FALSE),IF(OR(AND(NOT(ISBLANK(Spreadsheet!BA616)),ISBLANK(Spreadsheet!BB616)),NOT(ISNUMBER(VALUE(Spreadsheet!BB616))),ISBLANK(Spreadsheet!BC616),NOT(ISNUMBER(VALUE(Spreadsheet!BC616)))),FALSE,IF(AND(Spreadsheet!BB616&gt;=50000,Spreadsheet!BB616&lt;=250000,MOD(Spreadsheet!BB616,10000)=0,Spreadsheet!BB616&lt;=(10*Spreadsheet!BC616)),TRUE,FALSE)))</f>
        <v>1</v>
      </c>
      <c r="CF616" s="5" t="b">
        <f>IF(NOT(ISBLANK(Spreadsheet!BC616)),AND(ISNUMBER(VALUE(Spreadsheet!BC616)),Spreadsheet!BC616&gt;0),AND(OR(ISBLANK(Spreadsheet!AO616),Spreadsheet!AO616="Waive",AND(NOT(OR(ISBLANK(Spreadsheet!AO616),Spreadsheet!AO616="Waive")),Spreadsheet!AP616&gt;=6)),OR(ISBLANK(Spreadsheet!AR616),AND(NOT(OR(ISBLANK(Spreadsheet!AR616),Spreadsheet!AR616="Waive")),Spreadsheet!AS616&gt;=6)),OR(ISBLANK(Spreadsheet!AW616)),OR(ISBLANK(Spreadsheet!AX616)),OR(ISBLANK(Spreadsheet!AY616)),OR(ISBLANK(Spreadsheet!AZ616)),OR(ISBLANK(Spreadsheet!BA616),Spreadsheet!BA616="Waive")))</f>
        <v>1</v>
      </c>
      <c r="CG616" s="5" t="b">
        <f t="shared" ca="1" si="43"/>
        <v>1</v>
      </c>
    </row>
    <row r="617" spans="8:85" x14ac:dyDescent="0.3">
      <c r="H617" s="5">
        <f t="shared" ca="1" si="44"/>
        <v>2</v>
      </c>
      <c r="I617" s="5" t="str">
        <f t="shared" ca="1" si="42"/>
        <v/>
      </c>
      <c r="J617" s="5" t="str">
        <f>IF(AND(NOT(ISBLANK(Spreadsheet!C617)),ISBLANK(Spreadsheet!D617)),Spreadsheet!F617&amp;" "&amp;Spreadsheet!H617,"")</f>
        <v/>
      </c>
      <c r="K617" s="5">
        <f>IF(AND(NOT(ISBLANK(Spreadsheet!C617)),ISBLANK(Spreadsheet!D617)),COUNTIFS(Spreadsheet!E618:E$786,"=Child",Spreadsheet!C618:C$786, "="&amp;Spreadsheet!C617) + COUNTIFS(Spreadsheet!E618:E$786,"=Step-child",Spreadsheet!C618:C$786, "="&amp;Spreadsheet!C617),0)</f>
        <v>0</v>
      </c>
      <c r="L617" s="5">
        <f>IF(NOT(ISBLANK(J617)),COUNTIFS(Spreadsheet!E618:E$786,"=Wife",Spreadsheet!C618:C$786, "="&amp;Spreadsheet!C617) + COUNTIFS(Spreadsheet!E618:E$786,"=Husband",Spreadsheet!C618:C$786, "="&amp;Spreadsheet!C617),0)</f>
        <v>0</v>
      </c>
      <c r="M617" s="5">
        <f>IF(NOT(ISBLANK(Spreadsheet!AJ617)),VLOOKUP(Spreadsheet!AJ617,'Drop Downs'!$P$2:$R$16,3,FALSE),0)</f>
        <v>0</v>
      </c>
      <c r="N617" s="5">
        <f>IF(NOT(ISBLANK(Spreadsheet!AJ617)), VLOOKUP(Spreadsheet!AJ617,'Drop Downs'!$P$2:$R$16,2,FALSE),0)</f>
        <v>0</v>
      </c>
      <c r="O617" s="5">
        <f>IF(NOT(ISBLANK(Spreadsheet!AL617)),VLOOKUP(Spreadsheet!AL617,'Drop Downs'!$P$2:$R$16,3,FALSE), 0)</f>
        <v>0</v>
      </c>
      <c r="P617" s="5">
        <f>IF(NOT(ISBLANK(Spreadsheet!AL617)),VLOOKUP(Spreadsheet!AL617,'Drop Downs'!$P$2:$R$16,2,FALSE),0)</f>
        <v>0</v>
      </c>
      <c r="Q617" s="5">
        <f>IF(NOT(ISBLANK(Spreadsheet!AN617)),VLOOKUP(Spreadsheet!AN617,'Drop Downs'!$P$2:$R$16,3,FALSE),0)</f>
        <v>0</v>
      </c>
      <c r="R617" s="5">
        <f>IF(NOT(ISBLANK(Spreadsheet!AN617)),VLOOKUP(Spreadsheet!AN617,'Drop Downs'!$P$2:$R$16,2,FALSE),0)</f>
        <v>0</v>
      </c>
      <c r="S617" s="5" t="str">
        <f>IF(OR(M617&gt;K617,N617&gt;L617,O617&gt;K617, Q617&gt;K617,N617&gt;L617, P617&gt;L617, R617&gt;L617),"Member currently has a coverage election over what he/she needs.  Please add more dependents or adjust the coverage election.","")&amp;(IF(AND(NOT(ISBLANK(Spreadsheet!C617)),NOT(ISBLANK(Spreadsheet!D617)),ISBLANK(Spreadsheet!E617)),"Dependent lacks a relationship to member.Please select one from the drop-down.",""))</f>
        <v/>
      </c>
      <c r="T617" s="5" t="b">
        <f t="shared" si="45"/>
        <v>1</v>
      </c>
      <c r="U617" s="5" t="b">
        <f>OR(ISBLANK(Spreadsheet!C617),IF(NOT(ISBLANK(Spreadsheet!D617)),NOT(ISBLANK(Spreadsheet!E617)),TRUE))</f>
        <v>1</v>
      </c>
      <c r="V617" s="5" t="b">
        <f>OR(ISBLANK(Spreadsheet!C617), NOT(ISBLANK(Spreadsheet!I617)))</f>
        <v>1</v>
      </c>
      <c r="W617" s="5" t="b">
        <f>OR(ISBLANK(Spreadsheet!D617),NOT(ISBLANK(Spreadsheet!C617)))</f>
        <v>1</v>
      </c>
      <c r="X617" s="155" t="str">
        <f>REPT("0",MIN(FIND({1,2,3,4,5,6,7,8,9},Spreadsheet!C617&amp;"123456789"))-1)&amp;IF(ISBLANK(Spreadsheet!C617),"",SUMPRODUCT(MID(0&amp;Spreadsheet!C617,LARGE(INDEX(ISNUMBER(--MID(Spreadsheet!C617,ROW($1:$225),1))*
 ROW($1:$225),0),ROW($1:$225))+1,1)*10^ROW($1:$225)/10))</f>
        <v/>
      </c>
      <c r="Y617" s="5" t="b">
        <f>IF(NOT(ISBLANK(Spreadsheet!C617)),IF(AND(ISNUMBER(VALUE(Spreadsheet!C617)), LEN(Spreadsheet!C617)=9),TRUE,FALSE),TRUE)</f>
        <v>1</v>
      </c>
      <c r="Z617" s="155" t="str">
        <f>REPT("0",MIN(FIND({1,2,3,4,5,6,7,8,9},Spreadsheet!D617&amp;"123456789"))-1)&amp;IF(ISBLANK(Spreadsheet!D617),"",SUMPRODUCT(MID(0&amp;Spreadsheet!D617,LARGE(INDEX(ISNUMBER(--MID(Spreadsheet!D617,ROW($1:$225),1))*
 ROW($1:$225),0),ROW($1:$225))+1,1)*10^ROW($1:$225)/10))</f>
        <v/>
      </c>
      <c r="AA617" s="5" t="b">
        <f>IF(AND(NOT(ISBLANK(Spreadsheet!D617)),NOT(ISBLANK(Spreadsheet!C617))),IF(AND(ISNUMBER(VALUE(Spreadsheet!D617)), LEN(Spreadsheet!D617)=9),TRUE,FALSE),IF(AND(NOT(ISBLANK(Spreadsheet!D617)),ISBLANK(Spreadsheet!C617)),FALSE,TRUE))</f>
        <v>1</v>
      </c>
      <c r="AB617" s="5" t="b">
        <f>OR(ISBLANK(Spreadsheet!Y617),IF(NOT(ISBLANK(Spreadsheet!Y617)),LEN(Spreadsheet!Y617)=10,ISNUMBER(VALUE(Spreadsheet!Y617))))</f>
        <v>1</v>
      </c>
      <c r="AC617" s="5" t="b">
        <f>OR(ISBLANK(Spreadsheet!AI617), AND(NOT(ISBLANK(Spreadsheet!AJ617)), NOT(ISNUMBER(SEARCH("Waive",Spreadsheet!AJ617)))))</f>
        <v>1</v>
      </c>
      <c r="AD617" s="5" t="b">
        <f>OR(ISBLANK(Spreadsheet!AK617), AND(NOT(ISBLANK(Spreadsheet!AL617)), NOT(ISNUMBER(SEARCH("Waive",Spreadsheet!AL617)))))</f>
        <v>1</v>
      </c>
      <c r="AE617" s="5" t="b">
        <f>OR(ISBLANK(Spreadsheet!AM617), AND(NOT(ISBLANK(Spreadsheet!AN617)), NOT(ISNUMBER(SEARCH("Waive", Spreadsheet!AN617)))))</f>
        <v>1</v>
      </c>
      <c r="AF617" s="5" t="b">
        <f>OR(ISBLANK(Spreadsheet!C617), NOT(ISBLANK(Spreadsheet!D617)),NOT(ISBLANK(Spreadsheet!L617)))</f>
        <v>1</v>
      </c>
      <c r="AG617" s="5" t="b">
        <f>IF(AND(NOT(ISBLANK(Spreadsheet!C617)), NOT(ISBLANK(Spreadsheet!D617)),Spreadsheet!C617&lt;&gt;Spreadsheet!D617),IF(ISERROR(VLOOKUP(Spreadsheet!C617, Spreadsheet!$C$6:'Spreadsheet'!$C616,1,FALSE)), FALSE, TRUE),TRUE)</f>
        <v>1</v>
      </c>
      <c r="AH617" s="5" t="b">
        <f>Spreadsheet!$B$2=Spreadsheet!AD617</f>
        <v>1</v>
      </c>
      <c r="AI617" s="5" t="b">
        <f>IF(ISBLANK(Spreadsheet!G617),TRUE,IF(OR(LEN(Spreadsheet!G617)&gt;1,ISNUMBER(VALUE(Spreadsheet!G617))),FALSE,TRUE))</f>
        <v>1</v>
      </c>
      <c r="AJ617" s="5" t="b">
        <f>OR(ISBLANK(Spreadsheet!C617), NOT(ISBLANK(Spreadsheet!B617)), NOT(ISBLANK(Spreadsheet!D617)))</f>
        <v>1</v>
      </c>
      <c r="AK617" s="5" t="b">
        <f t="array" ref="AK617">IF(OR(AND(ISBLANK(Spreadsheet!E617),ISBLANK(Spreadsheet!D617),NOT(ISBLANK(Spreadsheet!C617))),AND(ISBLANK(Spreadsheet!E617),ISBLANK(Spreadsheet!D617),ISBLANK(Spreadsheet!C617))),TRUE,ISNUMBER(MATCH(TRUE,EXACT(Spreadsheet!E617,Relationships),0)))</f>
        <v>1</v>
      </c>
      <c r="AL617" s="5" t="b">
        <f>IF(NOT(ISBLANK(Spreadsheet!C617)),IF(OR(ISBLANK(Spreadsheet!F617),LEN(Spreadsheet!F617)&gt;40),FALSE,TRUE),TRUE)</f>
        <v>1</v>
      </c>
      <c r="AM617" s="5" t="b">
        <f>IF(NOT(ISBLANK(Spreadsheet!C617)),IF(OR(ISBLANK(Spreadsheet!H617),LEN(Spreadsheet!H617)&gt;40),FALSE,TRUE),TRUE)</f>
        <v>1</v>
      </c>
      <c r="AN617" s="5" t="b">
        <f t="array" ref="AN617">IF(ISBLANK(Spreadsheet!I617),TRUE,ISNUMBER(MATCH(TRUE,EXACT(Spreadsheet!I617,GenderValues),0)))</f>
        <v>1</v>
      </c>
      <c r="AO617" s="5" t="b">
        <f ca="1">IF(ISERROR(DATEVALUE(TEXT(Spreadsheet!J617,"mm/dd/yyyy")) &gt; TODAY()),IF(AND(ISBLANK(Spreadsheet!J617),ISBLANK(Spreadsheet!C617)),TRUE,FALSE),IF(DATEVALUE(TEXT(Spreadsheet!J617,"mm/dd/yyyy")) &gt; TODAY(),FALSE,TRUE))</f>
        <v>1</v>
      </c>
      <c r="AP617" s="5" t="b">
        <f>OR(ISBLANK(Spreadsheet!K617),LEN(Spreadsheet!K617)&lt;=100)</f>
        <v>1</v>
      </c>
      <c r="AQ617" s="5" t="b">
        <f t="array" ref="AQ617">IF(OR(AND(ISBLANK(Spreadsheet!L617),ISBLANK(Spreadsheet!C617)),AND(NOT(ISBLANK(Spreadsheet!C617)),NOT(ISBLANK(Spreadsheet!D617)))),TRUE,ISNUMBER(MATCH(TRUE,EXACT(Spreadsheet!L617,MaritalStatus),0)))</f>
        <v>1</v>
      </c>
      <c r="AR617" s="5" t="b">
        <f ca="1">IF(ISERROR(DATEVALUE(TEXT(Spreadsheet!M617,"mm/dd/yyyy")) &gt; TODAY()),IF(ISBLANK(Spreadsheet!M617),TRUE,FALSE),IF(DATEVALUE(TEXT(Spreadsheet!M617,"mm/dd/yyyy")) &gt; TODAY(),FALSE,TRUE))</f>
        <v>1</v>
      </c>
      <c r="AS617" s="5" t="b">
        <f>OR(ISBLANK(Spreadsheet!N617),LEN(Spreadsheet!N617)&lt;=100)</f>
        <v>1</v>
      </c>
      <c r="AT617" s="5" t="b">
        <f>OR(ISBLANK(Spreadsheet!O617),UPPER(Spreadsheet!O617)="YES")</f>
        <v>1</v>
      </c>
      <c r="AU617" s="5" t="b">
        <f>OR(ISBLANK(Spreadsheet!P617),UPPER(Spreadsheet!P617)="YES")</f>
        <v>1</v>
      </c>
      <c r="AV617" s="5" t="b">
        <f t="array" ref="AV617">IF(ISBLANK(Spreadsheet!Q617),TRUE,ISNUMBER(MATCH(TRUE,EXACT(Spreadsheet!Q617,OnGroupsPriorIns),0)))</f>
        <v>1</v>
      </c>
      <c r="AW617" s="5" t="b">
        <f>OR(ISBLANK(Spreadsheet!R617),UPPER(Spreadsheet!R617)="YES")</f>
        <v>1</v>
      </c>
      <c r="AX617" s="5" t="b">
        <f>OR(ISBLANK(Spreadsheet!S617),UPPER(Spreadsheet!S617)="YES")</f>
        <v>1</v>
      </c>
      <c r="AY617" s="5" t="b">
        <f>OR(AND(ISBLANK(Spreadsheet!C617),LEN(Spreadsheet!T617)=0),AND(NOT(ISBLANK(Spreadsheet!C617)),LEN(Spreadsheet!T617)&gt;0,LEN(Spreadsheet!T617)&lt;=50))</f>
        <v>1</v>
      </c>
      <c r="AZ617" s="5" t="b">
        <f>OR(LEN(Spreadsheet!U617)=0,AND(LEN(Spreadsheet!U617)&gt;0,LEN(Spreadsheet!U617)&lt;=50))</f>
        <v>1</v>
      </c>
      <c r="BA617" s="5" t="b">
        <f>OR(AND(ISBLANK(Spreadsheet!C617),LEN(Spreadsheet!V617)=0),AND(NOT(ISBLANK(Spreadsheet!C617)),LEN(Spreadsheet!V617)&gt;0,LEN(Spreadsheet!V617)&lt;=50))</f>
        <v>1</v>
      </c>
      <c r="BB617" s="5" t="b">
        <f t="array" ref="BB617">IF(AND(ISBLANK(Spreadsheet!C617),LEN(Spreadsheet!W617)=0),TRUE,ISNUMBER(MATCH(TRUE,EXACT(Spreadsheet!W617,States),0)))</f>
        <v>1</v>
      </c>
      <c r="BC617" s="5" t="b">
        <f>OR(AND(ISBLANK(Spreadsheet!C617),LEN(Spreadsheet!X617)=0),AND(NOT(ISBLANK(Spreadsheet!C617)),LEN(Spreadsheet!X617)&gt;0,LEN(Spreadsheet!X617)=5,ISNUMBER(VALUE(Spreadsheet!X617))))</f>
        <v>1</v>
      </c>
      <c r="BD617" s="5" t="b">
        <f>OR(ISBLANK(Spreadsheet!Z617),LEN(Spreadsheet!Z617)&lt;=50)</f>
        <v>1</v>
      </c>
      <c r="BE617" s="5" t="b">
        <f>ISBLANK(Spreadsheet!AA617)</f>
        <v>1</v>
      </c>
      <c r="BF617" s="5" t="b">
        <f>ISBLANK(Spreadsheet!AB617)</f>
        <v>1</v>
      </c>
      <c r="BG617" s="5" t="b">
        <f>IF(ISERROR(DATEVALUE(TEXT(Spreadsheet!AC617,"mm/dd/yyyy")) &gt; DATEVALUE(TEXT(Spreadsheet!J617,"mm/dd/yyyy"))),IF(OR(AND(ISBLANK(Spreadsheet!AC617),ISBLANK(Spreadsheet!C617)),AND(NOT(ISBLANK(Spreadsheet!C617)),ISBLANK(Spreadsheet!AC617),NOT(ISBLANK(Spreadsheet!D617)))),TRUE,FALSE),IF(DATEVALUE(TEXT(Spreadsheet!AC617,"mm/dd/yyyy")) &gt; DATEVALUE(TEXT(Spreadsheet!J617,"mm/dd/yyyy")),TRUE,FALSE))</f>
        <v>1</v>
      </c>
      <c r="BH617" s="5" t="b">
        <f>OR(AND(ISBLANK(Spreadsheet!C617),ISBLANK(Spreadsheet!AE617)),AND(NOT(ISBLANK(Spreadsheet!C617)),NOT(ISBLANK(Spreadsheet!D617)),ISBLANK(Spreadsheet!AE617)),AND(NOT(ISBLANK(Spreadsheet!C617)),ISBLANK(Spreadsheet!D617),NOT(ISBLANK(Spreadsheet!AE617)),LEN(Spreadsheet!AE617)&lt;=100))</f>
        <v>1</v>
      </c>
      <c r="BI617" s="5" t="b">
        <f t="array" ref="BI617">IF(ISBLANK(Spreadsheet!AF617),TRUE,ISNUMBER(MATCH(TRUE,EXACT(Spreadsheet!AF617,CobraShortReasons),0)))</f>
        <v>1</v>
      </c>
      <c r="BJ617" s="5" t="b">
        <f ca="1">IF(ISERROR(DATEVALUE(TEXT(Spreadsheet!AG617,"mm/dd/yyyy")) &gt; TODAY()),IF(ISBLANK(Spreadsheet!AG617),TRUE,FALSE),IF(DATEVALUE(TEXT(Spreadsheet!AG617,"mm/dd/yyyy")) &gt; TODAY(),FALSE,TRUE))</f>
        <v>1</v>
      </c>
      <c r="BK617" s="5" t="b">
        <f>OR(ISBLANK(Spreadsheet!AH617),LEN(Spreadsheet!AH617)&lt;=25)</f>
        <v>1</v>
      </c>
      <c r="BL617" s="5" t="b">
        <f t="array" aca="1" ref="BL617" ca="1">IF(ISBLANK(Spreadsheet!AI617),TRUE,ISNUMBER(MATCH(TRUE,EXACT(Spreadsheet!AI617,INDIRECT(Spreadsheet!$D$2)),0)))</f>
        <v>1</v>
      </c>
      <c r="BM617" s="5" t="b">
        <f t="array" aca="1" ref="BM617" ca="1">IF(ISBLANK(Spreadsheet!AJ617),TRUE,ISNUMBER(MATCH(TRUE,EXACT(Spreadsheet!AJ617,INDIRECT(Spreadsheet!BJ617)),0)))</f>
        <v>1</v>
      </c>
      <c r="BN617" s="5" t="b">
        <f t="array" ref="BN617">IF(ISBLANK(Spreadsheet!AK617),TRUE,ISNUMBER(MATCH(TRUE,EXACT(Spreadsheet!AK617,DentalPlans),0)))</f>
        <v>1</v>
      </c>
      <c r="BO617" s="5" t="b">
        <f t="array" aca="1" ref="BO617" ca="1">IF(ISBLANK(Spreadsheet!AL617),TRUE,ISNUMBER(MATCH(TRUE,EXACT(Spreadsheet!AL617,INDIRECT(Spreadsheet!BK617)),0)))</f>
        <v>1</v>
      </c>
      <c r="BP617" s="5" t="b">
        <f t="array" ref="BP617">IF(ISBLANK(Spreadsheet!AM617),TRUE,ISNUMBER(MATCH(TRUE,EXACT(Spreadsheet!AM617,VisionPlans),0)))</f>
        <v>1</v>
      </c>
      <c r="BQ617" s="5" t="b">
        <f t="array" aca="1" ref="BQ617" ca="1">IF(ISBLANK(Spreadsheet!AN617),TRUE,ISNUMBER(MATCH(TRUE,EXACT(Spreadsheet!AN617,INDIRECT(Spreadsheet!BL617)),0)))</f>
        <v>1</v>
      </c>
      <c r="BR617" s="5" t="b">
        <f t="array" ref="BR617">IF(ISBLANK(Spreadsheet!AO617),TRUE,ISNUMBER(MATCH(TRUE,EXACT(Spreadsheet!AO617,LifeBenefitClasses),0)))</f>
        <v>1</v>
      </c>
      <c r="BS617" s="5" t="b">
        <f>IF(OR(ISBLANK(Spreadsheet!AO617), Spreadsheet!AO617="Waive"),IF(ISBLANK(Spreadsheet!AP617),TRUE,FALSE),IF(OR(AND(NOT(ISBLANK(Spreadsheet!AO617)),ISBLANK(Spreadsheet!AP617)),NOT(ISNUMBER(VALUE(Spreadsheet!AP617)))),FALSE,IF(OR(AND(Spreadsheet!AP617&lt;6,MOD(Spreadsheet!AP617*10,5)=0), MOD(Spreadsheet!AP617,5000)=0),TRUE,FALSE)))</f>
        <v>1</v>
      </c>
      <c r="BT617" s="5" t="b">
        <f t="array" ref="BT617">IF(ISBLANK(Spreadsheet!AQ617),TRUE,ISNUMBER(MATCH(TRUE,EXACT(Spreadsheet!AQ617,EnrollWaive),0)))</f>
        <v>1</v>
      </c>
      <c r="BU617" s="5" t="b">
        <f t="array" ref="BU617">IF(ISBLANK(Spreadsheet!AR617),TRUE,ISNUMBER(MATCH(TRUE,EXACT(Spreadsheet!AR617,LifeBenefitClasses),0)))</f>
        <v>1</v>
      </c>
      <c r="BV617" s="5" t="b">
        <f>IF(OR(ISBLANK(Spreadsheet!AR617), Spreadsheet!AR617="Waive"),IF(ISBLANK(Spreadsheet!AS617),TRUE,FALSE),IF(OR(AND(NOT(ISBLANK(Spreadsheet!AR617)),ISBLANK(Spreadsheet!AS617)),NOT(ISNUMBER(VALUE(Spreadsheet!AS617)))),FALSE,IF(OR(AND(Spreadsheet!AS617&lt;6,MOD(Spreadsheet!AS617*10,5)=0), MOD(Spreadsheet!AS617,10000)=0),TRUE,FALSE)))</f>
        <v>1</v>
      </c>
      <c r="BW617" s="5" t="b">
        <f t="array" ref="BW617">IF(ISBLANK(Spreadsheet!AT617),TRUE,ISNUMBER(MATCH(TRUE,EXACT(Spreadsheet!AT617,LifeBenefitClasses),0)))</f>
        <v>1</v>
      </c>
      <c r="BX617" s="5" t="b">
        <f>IF(OR(ISBLANK(Spreadsheet!AT617), Spreadsheet!AT617="Waive"),IF(ISBLANK(Spreadsheet!AU617),TRUE,FALSE),IF(OR(AND(NOT(ISBLANK(Spreadsheet!AT617)),ISBLANK(Spreadsheet!AU617)),NOT(ISNUMBER(VALUE(Spreadsheet!AU617)))),FALSE,IF(AND(NOT(OR(ISBLANK(Spreadsheet!AT617),Spreadsheet!AT617="Waive")),NOT(OR(ISBLANK(Spreadsheet!AR617),Spreadsheet!AR617="Waive")),MOD(Spreadsheet!AU617,5000)=0, Spreadsheet!AU617&lt;=(Spreadsheet!AS617*0.5)),TRUE,FALSE)))</f>
        <v>1</v>
      </c>
      <c r="BY617" s="5" t="b">
        <f t="array" ref="BY617">IF(ISBLANK(Spreadsheet!AV617),TRUE,ISNUMBER(MATCH(TRUE,EXACT(Spreadsheet!AV617,EnrollWaive),0)))</f>
        <v>1</v>
      </c>
      <c r="BZ617" s="5" t="b">
        <f t="array" ref="BZ617">IF(ISBLANK(Spreadsheet!AW617),TRUE,ISNUMBER(MATCH(TRUE,EXACT(Spreadsheet!AW617,LifeBenefitClasses),0)))</f>
        <v>1</v>
      </c>
      <c r="CA617" s="5" t="b">
        <f t="array" ref="CA617">IF(ISBLANK(Spreadsheet!AX617),TRUE,ISNUMBER(MATCH(TRUE,EXACT(Spreadsheet!AX617,LifeBenefitClasses),0)))</f>
        <v>1</v>
      </c>
      <c r="CB617" s="5" t="b">
        <f t="array" ref="CB617">IF(ISBLANK(Spreadsheet!AY617),TRUE,ISNUMBER(MATCH(TRUE,EXACT(Spreadsheet!AY617,LifeBenefitClasses),0)))</f>
        <v>1</v>
      </c>
      <c r="CC617" s="5" t="b">
        <f t="array" ref="CC617">IF(ISBLANK(Spreadsheet!AZ617),TRUE,ISNUMBER(MATCH(TRUE,EXACT(Spreadsheet!AZ617,LifeBenefitClasses),0)))</f>
        <v>1</v>
      </c>
      <c r="CD617" s="5" t="b">
        <f t="array" ref="CD617">IF(ISBLANK(Spreadsheet!BA617),TRUE,ISNUMBER(MATCH(TRUE,EXACT(Spreadsheet!BA617,LifeBenefitClasses),0)))</f>
        <v>1</v>
      </c>
      <c r="CE617" s="5" t="b">
        <f>IF(OR(ISBLANK(Spreadsheet!BA617), Spreadsheet!BA617="Waive"),IF(ISBLANK(Spreadsheet!BB617),TRUE,FALSE),IF(OR(AND(NOT(ISBLANK(Spreadsheet!BA617)),ISBLANK(Spreadsheet!BB617)),NOT(ISNUMBER(VALUE(Spreadsheet!BB617))),ISBLANK(Spreadsheet!BC617),NOT(ISNUMBER(VALUE(Spreadsheet!BC617)))),FALSE,IF(AND(Spreadsheet!BB617&gt;=50000,Spreadsheet!BB617&lt;=250000,MOD(Spreadsheet!BB617,10000)=0,Spreadsheet!BB617&lt;=(10*Spreadsheet!BC617)),TRUE,FALSE)))</f>
        <v>1</v>
      </c>
      <c r="CF617" s="5" t="b">
        <f>IF(NOT(ISBLANK(Spreadsheet!BC617)),AND(ISNUMBER(VALUE(Spreadsheet!BC617)),Spreadsheet!BC617&gt;0),AND(OR(ISBLANK(Spreadsheet!AO617),Spreadsheet!AO617="Waive",AND(NOT(OR(ISBLANK(Spreadsheet!AO617),Spreadsheet!AO617="Waive")),Spreadsheet!AP617&gt;=6)),OR(ISBLANK(Spreadsheet!AR617),AND(NOT(OR(ISBLANK(Spreadsheet!AR617),Spreadsheet!AR617="Waive")),Spreadsheet!AS617&gt;=6)),OR(ISBLANK(Spreadsheet!AW617)),OR(ISBLANK(Spreadsheet!AX617)),OR(ISBLANK(Spreadsheet!AY617)),OR(ISBLANK(Spreadsheet!AZ617)),OR(ISBLANK(Spreadsheet!BA617),Spreadsheet!BA617="Waive")))</f>
        <v>1</v>
      </c>
      <c r="CG617" s="5" t="b">
        <f t="shared" ca="1" si="43"/>
        <v>1</v>
      </c>
    </row>
    <row r="618" spans="8:85" x14ac:dyDescent="0.3">
      <c r="H618" s="5">
        <f t="shared" ca="1" si="44"/>
        <v>2</v>
      </c>
      <c r="I618" s="5" t="str">
        <f t="shared" ca="1" si="42"/>
        <v/>
      </c>
      <c r="J618" s="5" t="str">
        <f>IF(AND(NOT(ISBLANK(Spreadsheet!C618)),ISBLANK(Spreadsheet!D618)),Spreadsheet!F618&amp;" "&amp;Spreadsheet!H618,"")</f>
        <v/>
      </c>
      <c r="K618" s="5">
        <f>IF(AND(NOT(ISBLANK(Spreadsheet!C618)),ISBLANK(Spreadsheet!D618)),COUNTIFS(Spreadsheet!E619:E$786,"=Child",Spreadsheet!C619:C$786, "="&amp;Spreadsheet!C618) + COUNTIFS(Spreadsheet!E619:E$786,"=Step-child",Spreadsheet!C619:C$786, "="&amp;Spreadsheet!C618),0)</f>
        <v>0</v>
      </c>
      <c r="L618" s="5">
        <f>IF(NOT(ISBLANK(J618)),COUNTIFS(Spreadsheet!E619:E$786,"=Wife",Spreadsheet!C619:C$786, "="&amp;Spreadsheet!C618) + COUNTIFS(Spreadsheet!E619:E$786,"=Husband",Spreadsheet!C619:C$786, "="&amp;Spreadsheet!C618),0)</f>
        <v>0</v>
      </c>
      <c r="M618" s="5">
        <f>IF(NOT(ISBLANK(Spreadsheet!AJ618)),VLOOKUP(Spreadsheet!AJ618,'Drop Downs'!$P$2:$R$16,3,FALSE),0)</f>
        <v>0</v>
      </c>
      <c r="N618" s="5">
        <f>IF(NOT(ISBLANK(Spreadsheet!AJ618)), VLOOKUP(Spreadsheet!AJ618,'Drop Downs'!$P$2:$R$16,2,FALSE),0)</f>
        <v>0</v>
      </c>
      <c r="O618" s="5">
        <f>IF(NOT(ISBLANK(Spreadsheet!AL618)),VLOOKUP(Spreadsheet!AL618,'Drop Downs'!$P$2:$R$16,3,FALSE), 0)</f>
        <v>0</v>
      </c>
      <c r="P618" s="5">
        <f>IF(NOT(ISBLANK(Spreadsheet!AL618)),VLOOKUP(Spreadsheet!AL618,'Drop Downs'!$P$2:$R$16,2,FALSE),0)</f>
        <v>0</v>
      </c>
      <c r="Q618" s="5">
        <f>IF(NOT(ISBLANK(Spreadsheet!AN618)),VLOOKUP(Spreadsheet!AN618,'Drop Downs'!$P$2:$R$16,3,FALSE),0)</f>
        <v>0</v>
      </c>
      <c r="R618" s="5">
        <f>IF(NOT(ISBLANK(Spreadsheet!AN618)),VLOOKUP(Spreadsheet!AN618,'Drop Downs'!$P$2:$R$16,2,FALSE),0)</f>
        <v>0</v>
      </c>
      <c r="S618" s="5" t="str">
        <f>IF(OR(M618&gt;K618,N618&gt;L618,O618&gt;K618, Q618&gt;K618,N618&gt;L618, P618&gt;L618, R618&gt;L618),"Member currently has a coverage election over what he/she needs.  Please add more dependents or adjust the coverage election.","")&amp;(IF(AND(NOT(ISBLANK(Spreadsheet!C618)),NOT(ISBLANK(Spreadsheet!D618)),ISBLANK(Spreadsheet!E618)),"Dependent lacks a relationship to member.Please select one from the drop-down.",""))</f>
        <v/>
      </c>
      <c r="T618" s="5" t="b">
        <f t="shared" si="45"/>
        <v>1</v>
      </c>
      <c r="U618" s="5" t="b">
        <f>OR(ISBLANK(Spreadsheet!C618),IF(NOT(ISBLANK(Spreadsheet!D618)),NOT(ISBLANK(Spreadsheet!E618)),TRUE))</f>
        <v>1</v>
      </c>
      <c r="V618" s="5" t="b">
        <f>OR(ISBLANK(Spreadsheet!C618), NOT(ISBLANK(Spreadsheet!I618)))</f>
        <v>1</v>
      </c>
      <c r="W618" s="5" t="b">
        <f>OR(ISBLANK(Spreadsheet!D618),NOT(ISBLANK(Spreadsheet!C618)))</f>
        <v>1</v>
      </c>
      <c r="X618" s="155" t="str">
        <f>REPT("0",MIN(FIND({1,2,3,4,5,6,7,8,9},Spreadsheet!C618&amp;"123456789"))-1)&amp;IF(ISBLANK(Spreadsheet!C618),"",SUMPRODUCT(MID(0&amp;Spreadsheet!C618,LARGE(INDEX(ISNUMBER(--MID(Spreadsheet!C618,ROW($1:$225),1))*
 ROW($1:$225),0),ROW($1:$225))+1,1)*10^ROW($1:$225)/10))</f>
        <v/>
      </c>
      <c r="Y618" s="5" t="b">
        <f>IF(NOT(ISBLANK(Spreadsheet!C618)),IF(AND(ISNUMBER(VALUE(Spreadsheet!C618)), LEN(Spreadsheet!C618)=9),TRUE,FALSE),TRUE)</f>
        <v>1</v>
      </c>
      <c r="Z618" s="155" t="str">
        <f>REPT("0",MIN(FIND({1,2,3,4,5,6,7,8,9},Spreadsheet!D618&amp;"123456789"))-1)&amp;IF(ISBLANK(Spreadsheet!D618),"",SUMPRODUCT(MID(0&amp;Spreadsheet!D618,LARGE(INDEX(ISNUMBER(--MID(Spreadsheet!D618,ROW($1:$225),1))*
 ROW($1:$225),0),ROW($1:$225))+1,1)*10^ROW($1:$225)/10))</f>
        <v/>
      </c>
      <c r="AA618" s="5" t="b">
        <f>IF(AND(NOT(ISBLANK(Spreadsheet!D618)),NOT(ISBLANK(Spreadsheet!C618))),IF(AND(ISNUMBER(VALUE(Spreadsheet!D618)), LEN(Spreadsheet!D618)=9),TRUE,FALSE),IF(AND(NOT(ISBLANK(Spreadsheet!D618)),ISBLANK(Spreadsheet!C618)),FALSE,TRUE))</f>
        <v>1</v>
      </c>
      <c r="AB618" s="5" t="b">
        <f>OR(ISBLANK(Spreadsheet!Y618),IF(NOT(ISBLANK(Spreadsheet!Y618)),LEN(Spreadsheet!Y618)=10,ISNUMBER(VALUE(Spreadsheet!Y618))))</f>
        <v>1</v>
      </c>
      <c r="AC618" s="5" t="b">
        <f>OR(ISBLANK(Spreadsheet!AI618), AND(NOT(ISBLANK(Spreadsheet!AJ618)), NOT(ISNUMBER(SEARCH("Waive",Spreadsheet!AJ618)))))</f>
        <v>1</v>
      </c>
      <c r="AD618" s="5" t="b">
        <f>OR(ISBLANK(Spreadsheet!AK618), AND(NOT(ISBLANK(Spreadsheet!AL618)), NOT(ISNUMBER(SEARCH("Waive",Spreadsheet!AL618)))))</f>
        <v>1</v>
      </c>
      <c r="AE618" s="5" t="b">
        <f>OR(ISBLANK(Spreadsheet!AM618), AND(NOT(ISBLANK(Spreadsheet!AN618)), NOT(ISNUMBER(SEARCH("Waive", Spreadsheet!AN618)))))</f>
        <v>1</v>
      </c>
      <c r="AF618" s="5" t="b">
        <f>OR(ISBLANK(Spreadsheet!C618), NOT(ISBLANK(Spreadsheet!D618)),NOT(ISBLANK(Spreadsheet!L618)))</f>
        <v>1</v>
      </c>
      <c r="AG618" s="5" t="b">
        <f>IF(AND(NOT(ISBLANK(Spreadsheet!C618)), NOT(ISBLANK(Spreadsheet!D618)),Spreadsheet!C618&lt;&gt;Spreadsheet!D618),IF(ISERROR(VLOOKUP(Spreadsheet!C618, Spreadsheet!$C$6:'Spreadsheet'!$C617,1,FALSE)), FALSE, TRUE),TRUE)</f>
        <v>1</v>
      </c>
      <c r="AH618" s="5" t="b">
        <f>Spreadsheet!$B$2=Spreadsheet!AD618</f>
        <v>1</v>
      </c>
      <c r="AI618" s="5" t="b">
        <f>IF(ISBLANK(Spreadsheet!G618),TRUE,IF(OR(LEN(Spreadsheet!G618)&gt;1,ISNUMBER(VALUE(Spreadsheet!G618))),FALSE,TRUE))</f>
        <v>1</v>
      </c>
      <c r="AJ618" s="5" t="b">
        <f>OR(ISBLANK(Spreadsheet!C618), NOT(ISBLANK(Spreadsheet!B618)), NOT(ISBLANK(Spreadsheet!D618)))</f>
        <v>1</v>
      </c>
      <c r="AK618" s="5" t="b">
        <f t="array" ref="AK618">IF(OR(AND(ISBLANK(Spreadsheet!E618),ISBLANK(Spreadsheet!D618),NOT(ISBLANK(Spreadsheet!C618))),AND(ISBLANK(Spreadsheet!E618),ISBLANK(Spreadsheet!D618),ISBLANK(Spreadsheet!C618))),TRUE,ISNUMBER(MATCH(TRUE,EXACT(Spreadsheet!E618,Relationships),0)))</f>
        <v>1</v>
      </c>
      <c r="AL618" s="5" t="b">
        <f>IF(NOT(ISBLANK(Spreadsheet!C618)),IF(OR(ISBLANK(Spreadsheet!F618),LEN(Spreadsheet!F618)&gt;40),FALSE,TRUE),TRUE)</f>
        <v>1</v>
      </c>
      <c r="AM618" s="5" t="b">
        <f>IF(NOT(ISBLANK(Spreadsheet!C618)),IF(OR(ISBLANK(Spreadsheet!H618),LEN(Spreadsheet!H618)&gt;40),FALSE,TRUE),TRUE)</f>
        <v>1</v>
      </c>
      <c r="AN618" s="5" t="b">
        <f t="array" ref="AN618">IF(ISBLANK(Spreadsheet!I618),TRUE,ISNUMBER(MATCH(TRUE,EXACT(Spreadsheet!I618,GenderValues),0)))</f>
        <v>1</v>
      </c>
      <c r="AO618" s="5" t="b">
        <f ca="1">IF(ISERROR(DATEVALUE(TEXT(Spreadsheet!J618,"mm/dd/yyyy")) &gt; TODAY()),IF(AND(ISBLANK(Spreadsheet!J618),ISBLANK(Spreadsheet!C618)),TRUE,FALSE),IF(DATEVALUE(TEXT(Spreadsheet!J618,"mm/dd/yyyy")) &gt; TODAY(),FALSE,TRUE))</f>
        <v>1</v>
      </c>
      <c r="AP618" s="5" t="b">
        <f>OR(ISBLANK(Spreadsheet!K618),LEN(Spreadsheet!K618)&lt;=100)</f>
        <v>1</v>
      </c>
      <c r="AQ618" s="5" t="b">
        <f t="array" ref="AQ618">IF(OR(AND(ISBLANK(Spreadsheet!L618),ISBLANK(Spreadsheet!C618)),AND(NOT(ISBLANK(Spreadsheet!C618)),NOT(ISBLANK(Spreadsheet!D618)))),TRUE,ISNUMBER(MATCH(TRUE,EXACT(Spreadsheet!L618,MaritalStatus),0)))</f>
        <v>1</v>
      </c>
      <c r="AR618" s="5" t="b">
        <f ca="1">IF(ISERROR(DATEVALUE(TEXT(Spreadsheet!M618,"mm/dd/yyyy")) &gt; TODAY()),IF(ISBLANK(Spreadsheet!M618),TRUE,FALSE),IF(DATEVALUE(TEXT(Spreadsheet!M618,"mm/dd/yyyy")) &gt; TODAY(),FALSE,TRUE))</f>
        <v>1</v>
      </c>
      <c r="AS618" s="5" t="b">
        <f>OR(ISBLANK(Spreadsheet!N618),LEN(Spreadsheet!N618)&lt;=100)</f>
        <v>1</v>
      </c>
      <c r="AT618" s="5" t="b">
        <f>OR(ISBLANK(Spreadsheet!O618),UPPER(Spreadsheet!O618)="YES")</f>
        <v>1</v>
      </c>
      <c r="AU618" s="5" t="b">
        <f>OR(ISBLANK(Spreadsheet!P618),UPPER(Spreadsheet!P618)="YES")</f>
        <v>1</v>
      </c>
      <c r="AV618" s="5" t="b">
        <f t="array" ref="AV618">IF(ISBLANK(Spreadsheet!Q618),TRUE,ISNUMBER(MATCH(TRUE,EXACT(Spreadsheet!Q618,OnGroupsPriorIns),0)))</f>
        <v>1</v>
      </c>
      <c r="AW618" s="5" t="b">
        <f>OR(ISBLANK(Spreadsheet!R618),UPPER(Spreadsheet!R618)="YES")</f>
        <v>1</v>
      </c>
      <c r="AX618" s="5" t="b">
        <f>OR(ISBLANK(Spreadsheet!S618),UPPER(Spreadsheet!S618)="YES")</f>
        <v>1</v>
      </c>
      <c r="AY618" s="5" t="b">
        <f>OR(AND(ISBLANK(Spreadsheet!C618),LEN(Spreadsheet!T618)=0),AND(NOT(ISBLANK(Spreadsheet!C618)),LEN(Spreadsheet!T618)&gt;0,LEN(Spreadsheet!T618)&lt;=50))</f>
        <v>1</v>
      </c>
      <c r="AZ618" s="5" t="b">
        <f>OR(LEN(Spreadsheet!U618)=0,AND(LEN(Spreadsheet!U618)&gt;0,LEN(Spreadsheet!U618)&lt;=50))</f>
        <v>1</v>
      </c>
      <c r="BA618" s="5" t="b">
        <f>OR(AND(ISBLANK(Spreadsheet!C618),LEN(Spreadsheet!V618)=0),AND(NOT(ISBLANK(Spreadsheet!C618)),LEN(Spreadsheet!V618)&gt;0,LEN(Spreadsheet!V618)&lt;=50))</f>
        <v>1</v>
      </c>
      <c r="BB618" s="5" t="b">
        <f t="array" ref="BB618">IF(AND(ISBLANK(Spreadsheet!C618),LEN(Spreadsheet!W618)=0),TRUE,ISNUMBER(MATCH(TRUE,EXACT(Spreadsheet!W618,States),0)))</f>
        <v>1</v>
      </c>
      <c r="BC618" s="5" t="b">
        <f>OR(AND(ISBLANK(Spreadsheet!C618),LEN(Spreadsheet!X618)=0),AND(NOT(ISBLANK(Spreadsheet!C618)),LEN(Spreadsheet!X618)&gt;0,LEN(Spreadsheet!X618)=5,ISNUMBER(VALUE(Spreadsheet!X618))))</f>
        <v>1</v>
      </c>
      <c r="BD618" s="5" t="b">
        <f>OR(ISBLANK(Spreadsheet!Z618),LEN(Spreadsheet!Z618)&lt;=50)</f>
        <v>1</v>
      </c>
      <c r="BE618" s="5" t="b">
        <f>ISBLANK(Spreadsheet!AA618)</f>
        <v>1</v>
      </c>
      <c r="BF618" s="5" t="b">
        <f>ISBLANK(Spreadsheet!AB618)</f>
        <v>1</v>
      </c>
      <c r="BG618" s="5" t="b">
        <f>IF(ISERROR(DATEVALUE(TEXT(Spreadsheet!AC618,"mm/dd/yyyy")) &gt; DATEVALUE(TEXT(Spreadsheet!J618,"mm/dd/yyyy"))),IF(OR(AND(ISBLANK(Spreadsheet!AC618),ISBLANK(Spreadsheet!C618)),AND(NOT(ISBLANK(Spreadsheet!C618)),ISBLANK(Spreadsheet!AC618),NOT(ISBLANK(Spreadsheet!D618)))),TRUE,FALSE),IF(DATEVALUE(TEXT(Spreadsheet!AC618,"mm/dd/yyyy")) &gt; DATEVALUE(TEXT(Spreadsheet!J618,"mm/dd/yyyy")),TRUE,FALSE))</f>
        <v>1</v>
      </c>
      <c r="BH618" s="5" t="b">
        <f>OR(AND(ISBLANK(Spreadsheet!C618),ISBLANK(Spreadsheet!AE618)),AND(NOT(ISBLANK(Spreadsheet!C618)),NOT(ISBLANK(Spreadsheet!D618)),ISBLANK(Spreadsheet!AE618)),AND(NOT(ISBLANK(Spreadsheet!C618)),ISBLANK(Spreadsheet!D618),NOT(ISBLANK(Spreadsheet!AE618)),LEN(Spreadsheet!AE618)&lt;=100))</f>
        <v>1</v>
      </c>
      <c r="BI618" s="5" t="b">
        <f t="array" ref="BI618">IF(ISBLANK(Spreadsheet!AF618),TRUE,ISNUMBER(MATCH(TRUE,EXACT(Spreadsheet!AF618,CobraShortReasons),0)))</f>
        <v>1</v>
      </c>
      <c r="BJ618" s="5" t="b">
        <f ca="1">IF(ISERROR(DATEVALUE(TEXT(Spreadsheet!AG618,"mm/dd/yyyy")) &gt; TODAY()),IF(ISBLANK(Spreadsheet!AG618),TRUE,FALSE),IF(DATEVALUE(TEXT(Spreadsheet!AG618,"mm/dd/yyyy")) &gt; TODAY(),FALSE,TRUE))</f>
        <v>1</v>
      </c>
      <c r="BK618" s="5" t="b">
        <f>OR(ISBLANK(Spreadsheet!AH618),LEN(Spreadsheet!AH618)&lt;=25)</f>
        <v>1</v>
      </c>
      <c r="BL618" s="5" t="b">
        <f t="array" aca="1" ref="BL618" ca="1">IF(ISBLANK(Spreadsheet!AI618),TRUE,ISNUMBER(MATCH(TRUE,EXACT(Spreadsheet!AI618,INDIRECT(Spreadsheet!$D$2)),0)))</f>
        <v>1</v>
      </c>
      <c r="BM618" s="5" t="b">
        <f t="array" aca="1" ref="BM618" ca="1">IF(ISBLANK(Spreadsheet!AJ618),TRUE,ISNUMBER(MATCH(TRUE,EXACT(Spreadsheet!AJ618,INDIRECT(Spreadsheet!BJ618)),0)))</f>
        <v>1</v>
      </c>
      <c r="BN618" s="5" t="b">
        <f t="array" ref="BN618">IF(ISBLANK(Spreadsheet!AK618),TRUE,ISNUMBER(MATCH(TRUE,EXACT(Spreadsheet!AK618,DentalPlans),0)))</f>
        <v>1</v>
      </c>
      <c r="BO618" s="5" t="b">
        <f t="array" aca="1" ref="BO618" ca="1">IF(ISBLANK(Spreadsheet!AL618),TRUE,ISNUMBER(MATCH(TRUE,EXACT(Spreadsheet!AL618,INDIRECT(Spreadsheet!BK618)),0)))</f>
        <v>1</v>
      </c>
      <c r="BP618" s="5" t="b">
        <f t="array" ref="BP618">IF(ISBLANK(Spreadsheet!AM618),TRUE,ISNUMBER(MATCH(TRUE,EXACT(Spreadsheet!AM618,VisionPlans),0)))</f>
        <v>1</v>
      </c>
      <c r="BQ618" s="5" t="b">
        <f t="array" aca="1" ref="BQ618" ca="1">IF(ISBLANK(Spreadsheet!AN618),TRUE,ISNUMBER(MATCH(TRUE,EXACT(Spreadsheet!AN618,INDIRECT(Spreadsheet!BL618)),0)))</f>
        <v>1</v>
      </c>
      <c r="BR618" s="5" t="b">
        <f t="array" ref="BR618">IF(ISBLANK(Spreadsheet!AO618),TRUE,ISNUMBER(MATCH(TRUE,EXACT(Spreadsheet!AO618,LifeBenefitClasses),0)))</f>
        <v>1</v>
      </c>
      <c r="BS618" s="5" t="b">
        <f>IF(OR(ISBLANK(Spreadsheet!AO618), Spreadsheet!AO618="Waive"),IF(ISBLANK(Spreadsheet!AP618),TRUE,FALSE),IF(OR(AND(NOT(ISBLANK(Spreadsheet!AO618)),ISBLANK(Spreadsheet!AP618)),NOT(ISNUMBER(VALUE(Spreadsheet!AP618)))),FALSE,IF(OR(AND(Spreadsheet!AP618&lt;6,MOD(Spreadsheet!AP618*10,5)=0), MOD(Spreadsheet!AP618,5000)=0),TRUE,FALSE)))</f>
        <v>1</v>
      </c>
      <c r="BT618" s="5" t="b">
        <f t="array" ref="BT618">IF(ISBLANK(Spreadsheet!AQ618),TRUE,ISNUMBER(MATCH(TRUE,EXACT(Spreadsheet!AQ618,EnrollWaive),0)))</f>
        <v>1</v>
      </c>
      <c r="BU618" s="5" t="b">
        <f t="array" ref="BU618">IF(ISBLANK(Spreadsheet!AR618),TRUE,ISNUMBER(MATCH(TRUE,EXACT(Spreadsheet!AR618,LifeBenefitClasses),0)))</f>
        <v>1</v>
      </c>
      <c r="BV618" s="5" t="b">
        <f>IF(OR(ISBLANK(Spreadsheet!AR618), Spreadsheet!AR618="Waive"),IF(ISBLANK(Spreadsheet!AS618),TRUE,FALSE),IF(OR(AND(NOT(ISBLANK(Spreadsheet!AR618)),ISBLANK(Spreadsheet!AS618)),NOT(ISNUMBER(VALUE(Spreadsheet!AS618)))),FALSE,IF(OR(AND(Spreadsheet!AS618&lt;6,MOD(Spreadsheet!AS618*10,5)=0), MOD(Spreadsheet!AS618,10000)=0),TRUE,FALSE)))</f>
        <v>1</v>
      </c>
      <c r="BW618" s="5" t="b">
        <f t="array" ref="BW618">IF(ISBLANK(Spreadsheet!AT618),TRUE,ISNUMBER(MATCH(TRUE,EXACT(Spreadsheet!AT618,LifeBenefitClasses),0)))</f>
        <v>1</v>
      </c>
      <c r="BX618" s="5" t="b">
        <f>IF(OR(ISBLANK(Spreadsheet!AT618), Spreadsheet!AT618="Waive"),IF(ISBLANK(Spreadsheet!AU618),TRUE,FALSE),IF(OR(AND(NOT(ISBLANK(Spreadsheet!AT618)),ISBLANK(Spreadsheet!AU618)),NOT(ISNUMBER(VALUE(Spreadsheet!AU618)))),FALSE,IF(AND(NOT(OR(ISBLANK(Spreadsheet!AT618),Spreadsheet!AT618="Waive")),NOT(OR(ISBLANK(Spreadsheet!AR618),Spreadsheet!AR618="Waive")),MOD(Spreadsheet!AU618,5000)=0, Spreadsheet!AU618&lt;=(Spreadsheet!AS618*0.5)),TRUE,FALSE)))</f>
        <v>1</v>
      </c>
      <c r="BY618" s="5" t="b">
        <f t="array" ref="BY618">IF(ISBLANK(Spreadsheet!AV618),TRUE,ISNUMBER(MATCH(TRUE,EXACT(Spreadsheet!AV618,EnrollWaive),0)))</f>
        <v>1</v>
      </c>
      <c r="BZ618" s="5" t="b">
        <f t="array" ref="BZ618">IF(ISBLANK(Spreadsheet!AW618),TRUE,ISNUMBER(MATCH(TRUE,EXACT(Spreadsheet!AW618,LifeBenefitClasses),0)))</f>
        <v>1</v>
      </c>
      <c r="CA618" s="5" t="b">
        <f t="array" ref="CA618">IF(ISBLANK(Spreadsheet!AX618),TRUE,ISNUMBER(MATCH(TRUE,EXACT(Spreadsheet!AX618,LifeBenefitClasses),0)))</f>
        <v>1</v>
      </c>
      <c r="CB618" s="5" t="b">
        <f t="array" ref="CB618">IF(ISBLANK(Spreadsheet!AY618),TRUE,ISNUMBER(MATCH(TRUE,EXACT(Spreadsheet!AY618,LifeBenefitClasses),0)))</f>
        <v>1</v>
      </c>
      <c r="CC618" s="5" t="b">
        <f t="array" ref="CC618">IF(ISBLANK(Spreadsheet!AZ618),TRUE,ISNUMBER(MATCH(TRUE,EXACT(Spreadsheet!AZ618,LifeBenefitClasses),0)))</f>
        <v>1</v>
      </c>
      <c r="CD618" s="5" t="b">
        <f t="array" ref="CD618">IF(ISBLANK(Spreadsheet!BA618),TRUE,ISNUMBER(MATCH(TRUE,EXACT(Spreadsheet!BA618,LifeBenefitClasses),0)))</f>
        <v>1</v>
      </c>
      <c r="CE618" s="5" t="b">
        <f>IF(OR(ISBLANK(Spreadsheet!BA618), Spreadsheet!BA618="Waive"),IF(ISBLANK(Spreadsheet!BB618),TRUE,FALSE),IF(OR(AND(NOT(ISBLANK(Spreadsheet!BA618)),ISBLANK(Spreadsheet!BB618)),NOT(ISNUMBER(VALUE(Spreadsheet!BB618))),ISBLANK(Spreadsheet!BC618),NOT(ISNUMBER(VALUE(Spreadsheet!BC618)))),FALSE,IF(AND(Spreadsheet!BB618&gt;=50000,Spreadsheet!BB618&lt;=250000,MOD(Spreadsheet!BB618,10000)=0,Spreadsheet!BB618&lt;=(10*Spreadsheet!BC618)),TRUE,FALSE)))</f>
        <v>1</v>
      </c>
      <c r="CF618" s="5" t="b">
        <f>IF(NOT(ISBLANK(Spreadsheet!BC618)),AND(ISNUMBER(VALUE(Spreadsheet!BC618)),Spreadsheet!BC618&gt;0),AND(OR(ISBLANK(Spreadsheet!AO618),Spreadsheet!AO618="Waive",AND(NOT(OR(ISBLANK(Spreadsheet!AO618),Spreadsheet!AO618="Waive")),Spreadsheet!AP618&gt;=6)),OR(ISBLANK(Spreadsheet!AR618),AND(NOT(OR(ISBLANK(Spreadsheet!AR618),Spreadsheet!AR618="Waive")),Spreadsheet!AS618&gt;=6)),OR(ISBLANK(Spreadsheet!AW618)),OR(ISBLANK(Spreadsheet!AX618)),OR(ISBLANK(Spreadsheet!AY618)),OR(ISBLANK(Spreadsheet!AZ618)),OR(ISBLANK(Spreadsheet!BA618),Spreadsheet!BA618="Waive")))</f>
        <v>1</v>
      </c>
      <c r="CG618" s="5" t="b">
        <f t="shared" ca="1" si="43"/>
        <v>1</v>
      </c>
    </row>
    <row r="619" spans="8:85" x14ac:dyDescent="0.3">
      <c r="H619" s="5">
        <f t="shared" ca="1" si="44"/>
        <v>2</v>
      </c>
      <c r="I619" s="5" t="str">
        <f t="shared" ca="1" si="42"/>
        <v/>
      </c>
      <c r="J619" s="5" t="str">
        <f>IF(AND(NOT(ISBLANK(Spreadsheet!C619)),ISBLANK(Spreadsheet!D619)),Spreadsheet!F619&amp;" "&amp;Spreadsheet!H619,"")</f>
        <v/>
      </c>
      <c r="K619" s="5">
        <f>IF(AND(NOT(ISBLANK(Spreadsheet!C619)),ISBLANK(Spreadsheet!D619)),COUNTIFS(Spreadsheet!E620:E$786,"=Child",Spreadsheet!C620:C$786, "="&amp;Spreadsheet!C619) + COUNTIFS(Spreadsheet!E620:E$786,"=Step-child",Spreadsheet!C620:C$786, "="&amp;Spreadsheet!C619),0)</f>
        <v>0</v>
      </c>
      <c r="L619" s="5">
        <f>IF(NOT(ISBLANK(J619)),COUNTIFS(Spreadsheet!E620:E$786,"=Wife",Spreadsheet!C620:C$786, "="&amp;Spreadsheet!C619) + COUNTIFS(Spreadsheet!E620:E$786,"=Husband",Spreadsheet!C620:C$786, "="&amp;Spreadsheet!C619),0)</f>
        <v>0</v>
      </c>
      <c r="M619" s="5">
        <f>IF(NOT(ISBLANK(Spreadsheet!AJ619)),VLOOKUP(Spreadsheet!AJ619,'Drop Downs'!$P$2:$R$16,3,FALSE),0)</f>
        <v>0</v>
      </c>
      <c r="N619" s="5">
        <f>IF(NOT(ISBLANK(Spreadsheet!AJ619)), VLOOKUP(Spreadsheet!AJ619,'Drop Downs'!$P$2:$R$16,2,FALSE),0)</f>
        <v>0</v>
      </c>
      <c r="O619" s="5">
        <f>IF(NOT(ISBLANK(Spreadsheet!AL619)),VLOOKUP(Spreadsheet!AL619,'Drop Downs'!$P$2:$R$16,3,FALSE), 0)</f>
        <v>0</v>
      </c>
      <c r="P619" s="5">
        <f>IF(NOT(ISBLANK(Spreadsheet!AL619)),VLOOKUP(Spreadsheet!AL619,'Drop Downs'!$P$2:$R$16,2,FALSE),0)</f>
        <v>0</v>
      </c>
      <c r="Q619" s="5">
        <f>IF(NOT(ISBLANK(Spreadsheet!AN619)),VLOOKUP(Spreadsheet!AN619,'Drop Downs'!$P$2:$R$16,3,FALSE),0)</f>
        <v>0</v>
      </c>
      <c r="R619" s="5">
        <f>IF(NOT(ISBLANK(Spreadsheet!AN619)),VLOOKUP(Spreadsheet!AN619,'Drop Downs'!$P$2:$R$16,2,FALSE),0)</f>
        <v>0</v>
      </c>
      <c r="S619" s="5" t="str">
        <f>IF(OR(M619&gt;K619,N619&gt;L619,O619&gt;K619, Q619&gt;K619,N619&gt;L619, P619&gt;L619, R619&gt;L619),"Member currently has a coverage election over what he/she needs.  Please add more dependents or adjust the coverage election.","")&amp;(IF(AND(NOT(ISBLANK(Spreadsheet!C619)),NOT(ISBLANK(Spreadsheet!D619)),ISBLANK(Spreadsheet!E619)),"Dependent lacks a relationship to member.Please select one from the drop-down.",""))</f>
        <v/>
      </c>
      <c r="T619" s="5" t="b">
        <f t="shared" si="45"/>
        <v>1</v>
      </c>
      <c r="U619" s="5" t="b">
        <f>OR(ISBLANK(Spreadsheet!C619),IF(NOT(ISBLANK(Spreadsheet!D619)),NOT(ISBLANK(Spreadsheet!E619)),TRUE))</f>
        <v>1</v>
      </c>
      <c r="V619" s="5" t="b">
        <f>OR(ISBLANK(Spreadsheet!C619), NOT(ISBLANK(Spreadsheet!I619)))</f>
        <v>1</v>
      </c>
      <c r="W619" s="5" t="b">
        <f>OR(ISBLANK(Spreadsheet!D619),NOT(ISBLANK(Spreadsheet!C619)))</f>
        <v>1</v>
      </c>
      <c r="X619" s="155" t="str">
        <f>REPT("0",MIN(FIND({1,2,3,4,5,6,7,8,9},Spreadsheet!C619&amp;"123456789"))-1)&amp;IF(ISBLANK(Spreadsheet!C619),"",SUMPRODUCT(MID(0&amp;Spreadsheet!C619,LARGE(INDEX(ISNUMBER(--MID(Spreadsheet!C619,ROW($1:$225),1))*
 ROW($1:$225),0),ROW($1:$225))+1,1)*10^ROW($1:$225)/10))</f>
        <v/>
      </c>
      <c r="Y619" s="5" t="b">
        <f>IF(NOT(ISBLANK(Spreadsheet!C619)),IF(AND(ISNUMBER(VALUE(Spreadsheet!C619)), LEN(Spreadsheet!C619)=9),TRUE,FALSE),TRUE)</f>
        <v>1</v>
      </c>
      <c r="Z619" s="155" t="str">
        <f>REPT("0",MIN(FIND({1,2,3,4,5,6,7,8,9},Spreadsheet!D619&amp;"123456789"))-1)&amp;IF(ISBLANK(Spreadsheet!D619),"",SUMPRODUCT(MID(0&amp;Spreadsheet!D619,LARGE(INDEX(ISNUMBER(--MID(Spreadsheet!D619,ROW($1:$225),1))*
 ROW($1:$225),0),ROW($1:$225))+1,1)*10^ROW($1:$225)/10))</f>
        <v/>
      </c>
      <c r="AA619" s="5" t="b">
        <f>IF(AND(NOT(ISBLANK(Spreadsheet!D619)),NOT(ISBLANK(Spreadsheet!C619))),IF(AND(ISNUMBER(VALUE(Spreadsheet!D619)), LEN(Spreadsheet!D619)=9),TRUE,FALSE),IF(AND(NOT(ISBLANK(Spreadsheet!D619)),ISBLANK(Spreadsheet!C619)),FALSE,TRUE))</f>
        <v>1</v>
      </c>
      <c r="AB619" s="5" t="b">
        <f>OR(ISBLANK(Spreadsheet!Y619),IF(NOT(ISBLANK(Spreadsheet!Y619)),LEN(Spreadsheet!Y619)=10,ISNUMBER(VALUE(Spreadsheet!Y619))))</f>
        <v>1</v>
      </c>
      <c r="AC619" s="5" t="b">
        <f>OR(ISBLANK(Spreadsheet!AI619), AND(NOT(ISBLANK(Spreadsheet!AJ619)), NOT(ISNUMBER(SEARCH("Waive",Spreadsheet!AJ619)))))</f>
        <v>1</v>
      </c>
      <c r="AD619" s="5" t="b">
        <f>OR(ISBLANK(Spreadsheet!AK619), AND(NOT(ISBLANK(Spreadsheet!AL619)), NOT(ISNUMBER(SEARCH("Waive",Spreadsheet!AL619)))))</f>
        <v>1</v>
      </c>
      <c r="AE619" s="5" t="b">
        <f>OR(ISBLANK(Spreadsheet!AM619), AND(NOT(ISBLANK(Spreadsheet!AN619)), NOT(ISNUMBER(SEARCH("Waive", Spreadsheet!AN619)))))</f>
        <v>1</v>
      </c>
      <c r="AF619" s="5" t="b">
        <f>OR(ISBLANK(Spreadsheet!C619), NOT(ISBLANK(Spreadsheet!D619)),NOT(ISBLANK(Spreadsheet!L619)))</f>
        <v>1</v>
      </c>
      <c r="AG619" s="5" t="b">
        <f>IF(AND(NOT(ISBLANK(Spreadsheet!C619)), NOT(ISBLANK(Spreadsheet!D619)),Spreadsheet!C619&lt;&gt;Spreadsheet!D619),IF(ISERROR(VLOOKUP(Spreadsheet!C619, Spreadsheet!$C$6:'Spreadsheet'!$C618,1,FALSE)), FALSE, TRUE),TRUE)</f>
        <v>1</v>
      </c>
      <c r="AH619" s="5" t="b">
        <f>Spreadsheet!$B$2=Spreadsheet!AD619</f>
        <v>1</v>
      </c>
      <c r="AI619" s="5" t="b">
        <f>IF(ISBLANK(Spreadsheet!G619),TRUE,IF(OR(LEN(Spreadsheet!G619)&gt;1,ISNUMBER(VALUE(Spreadsheet!G619))),FALSE,TRUE))</f>
        <v>1</v>
      </c>
      <c r="AJ619" s="5" t="b">
        <f>OR(ISBLANK(Spreadsheet!C619), NOT(ISBLANK(Spreadsheet!B619)), NOT(ISBLANK(Spreadsheet!D619)))</f>
        <v>1</v>
      </c>
      <c r="AK619" s="5" t="b">
        <f t="array" ref="AK619">IF(OR(AND(ISBLANK(Spreadsheet!E619),ISBLANK(Spreadsheet!D619),NOT(ISBLANK(Spreadsheet!C619))),AND(ISBLANK(Spreadsheet!E619),ISBLANK(Spreadsheet!D619),ISBLANK(Spreadsheet!C619))),TRUE,ISNUMBER(MATCH(TRUE,EXACT(Spreadsheet!E619,Relationships),0)))</f>
        <v>1</v>
      </c>
      <c r="AL619" s="5" t="b">
        <f>IF(NOT(ISBLANK(Spreadsheet!C619)),IF(OR(ISBLANK(Spreadsheet!F619),LEN(Spreadsheet!F619)&gt;40),FALSE,TRUE),TRUE)</f>
        <v>1</v>
      </c>
      <c r="AM619" s="5" t="b">
        <f>IF(NOT(ISBLANK(Spreadsheet!C619)),IF(OR(ISBLANK(Spreadsheet!H619),LEN(Spreadsheet!H619)&gt;40),FALSE,TRUE),TRUE)</f>
        <v>1</v>
      </c>
      <c r="AN619" s="5" t="b">
        <f t="array" ref="AN619">IF(ISBLANK(Spreadsheet!I619),TRUE,ISNUMBER(MATCH(TRUE,EXACT(Spreadsheet!I619,GenderValues),0)))</f>
        <v>1</v>
      </c>
      <c r="AO619" s="5" t="b">
        <f ca="1">IF(ISERROR(DATEVALUE(TEXT(Spreadsheet!J619,"mm/dd/yyyy")) &gt; TODAY()),IF(AND(ISBLANK(Spreadsheet!J619),ISBLANK(Spreadsheet!C619)),TRUE,FALSE),IF(DATEVALUE(TEXT(Spreadsheet!J619,"mm/dd/yyyy")) &gt; TODAY(),FALSE,TRUE))</f>
        <v>1</v>
      </c>
      <c r="AP619" s="5" t="b">
        <f>OR(ISBLANK(Spreadsheet!K619),LEN(Spreadsheet!K619)&lt;=100)</f>
        <v>1</v>
      </c>
      <c r="AQ619" s="5" t="b">
        <f t="array" ref="AQ619">IF(OR(AND(ISBLANK(Spreadsheet!L619),ISBLANK(Spreadsheet!C619)),AND(NOT(ISBLANK(Spreadsheet!C619)),NOT(ISBLANK(Spreadsheet!D619)))),TRUE,ISNUMBER(MATCH(TRUE,EXACT(Spreadsheet!L619,MaritalStatus),0)))</f>
        <v>1</v>
      </c>
      <c r="AR619" s="5" t="b">
        <f ca="1">IF(ISERROR(DATEVALUE(TEXT(Spreadsheet!M619,"mm/dd/yyyy")) &gt; TODAY()),IF(ISBLANK(Spreadsheet!M619),TRUE,FALSE),IF(DATEVALUE(TEXT(Spreadsheet!M619,"mm/dd/yyyy")) &gt; TODAY(),FALSE,TRUE))</f>
        <v>1</v>
      </c>
      <c r="AS619" s="5" t="b">
        <f>OR(ISBLANK(Spreadsheet!N619),LEN(Spreadsheet!N619)&lt;=100)</f>
        <v>1</v>
      </c>
      <c r="AT619" s="5" t="b">
        <f>OR(ISBLANK(Spreadsheet!O619),UPPER(Spreadsheet!O619)="YES")</f>
        <v>1</v>
      </c>
      <c r="AU619" s="5" t="b">
        <f>OR(ISBLANK(Spreadsheet!P619),UPPER(Spreadsheet!P619)="YES")</f>
        <v>1</v>
      </c>
      <c r="AV619" s="5" t="b">
        <f t="array" ref="AV619">IF(ISBLANK(Spreadsheet!Q619),TRUE,ISNUMBER(MATCH(TRUE,EXACT(Spreadsheet!Q619,OnGroupsPriorIns),0)))</f>
        <v>1</v>
      </c>
      <c r="AW619" s="5" t="b">
        <f>OR(ISBLANK(Spreadsheet!R619),UPPER(Spreadsheet!R619)="YES")</f>
        <v>1</v>
      </c>
      <c r="AX619" s="5" t="b">
        <f>OR(ISBLANK(Spreadsheet!S619),UPPER(Spreadsheet!S619)="YES")</f>
        <v>1</v>
      </c>
      <c r="AY619" s="5" t="b">
        <f>OR(AND(ISBLANK(Spreadsheet!C619),LEN(Spreadsheet!T619)=0),AND(NOT(ISBLANK(Spreadsheet!C619)),LEN(Spreadsheet!T619)&gt;0,LEN(Spreadsheet!T619)&lt;=50))</f>
        <v>1</v>
      </c>
      <c r="AZ619" s="5" t="b">
        <f>OR(LEN(Spreadsheet!U619)=0,AND(LEN(Spreadsheet!U619)&gt;0,LEN(Spreadsheet!U619)&lt;=50))</f>
        <v>1</v>
      </c>
      <c r="BA619" s="5" t="b">
        <f>OR(AND(ISBLANK(Spreadsheet!C619),LEN(Spreadsheet!V619)=0),AND(NOT(ISBLANK(Spreadsheet!C619)),LEN(Spreadsheet!V619)&gt;0,LEN(Spreadsheet!V619)&lt;=50))</f>
        <v>1</v>
      </c>
      <c r="BB619" s="5" t="b">
        <f t="array" ref="BB619">IF(AND(ISBLANK(Spreadsheet!C619),LEN(Spreadsheet!W619)=0),TRUE,ISNUMBER(MATCH(TRUE,EXACT(Spreadsheet!W619,States),0)))</f>
        <v>1</v>
      </c>
      <c r="BC619" s="5" t="b">
        <f>OR(AND(ISBLANK(Spreadsheet!C619),LEN(Spreadsheet!X619)=0),AND(NOT(ISBLANK(Spreadsheet!C619)),LEN(Spreadsheet!X619)&gt;0,LEN(Spreadsheet!X619)=5,ISNUMBER(VALUE(Spreadsheet!X619))))</f>
        <v>1</v>
      </c>
      <c r="BD619" s="5" t="b">
        <f>OR(ISBLANK(Spreadsheet!Z619),LEN(Spreadsheet!Z619)&lt;=50)</f>
        <v>1</v>
      </c>
      <c r="BE619" s="5" t="b">
        <f>ISBLANK(Spreadsheet!AA619)</f>
        <v>1</v>
      </c>
      <c r="BF619" s="5" t="b">
        <f>ISBLANK(Spreadsheet!AB619)</f>
        <v>1</v>
      </c>
      <c r="BG619" s="5" t="b">
        <f>IF(ISERROR(DATEVALUE(TEXT(Spreadsheet!AC619,"mm/dd/yyyy")) &gt; DATEVALUE(TEXT(Spreadsheet!J619,"mm/dd/yyyy"))),IF(OR(AND(ISBLANK(Spreadsheet!AC619),ISBLANK(Spreadsheet!C619)),AND(NOT(ISBLANK(Spreadsheet!C619)),ISBLANK(Spreadsheet!AC619),NOT(ISBLANK(Spreadsheet!D619)))),TRUE,FALSE),IF(DATEVALUE(TEXT(Spreadsheet!AC619,"mm/dd/yyyy")) &gt; DATEVALUE(TEXT(Spreadsheet!J619,"mm/dd/yyyy")),TRUE,FALSE))</f>
        <v>1</v>
      </c>
      <c r="BH619" s="5" t="b">
        <f>OR(AND(ISBLANK(Spreadsheet!C619),ISBLANK(Spreadsheet!AE619)),AND(NOT(ISBLANK(Spreadsheet!C619)),NOT(ISBLANK(Spreadsheet!D619)),ISBLANK(Spreadsheet!AE619)),AND(NOT(ISBLANK(Spreadsheet!C619)),ISBLANK(Spreadsheet!D619),NOT(ISBLANK(Spreadsheet!AE619)),LEN(Spreadsheet!AE619)&lt;=100))</f>
        <v>1</v>
      </c>
      <c r="BI619" s="5" t="b">
        <f t="array" ref="BI619">IF(ISBLANK(Spreadsheet!AF619),TRUE,ISNUMBER(MATCH(TRUE,EXACT(Spreadsheet!AF619,CobraShortReasons),0)))</f>
        <v>1</v>
      </c>
      <c r="BJ619" s="5" t="b">
        <f ca="1">IF(ISERROR(DATEVALUE(TEXT(Spreadsheet!AG619,"mm/dd/yyyy")) &gt; TODAY()),IF(ISBLANK(Spreadsheet!AG619),TRUE,FALSE),IF(DATEVALUE(TEXT(Spreadsheet!AG619,"mm/dd/yyyy")) &gt; TODAY(),FALSE,TRUE))</f>
        <v>1</v>
      </c>
      <c r="BK619" s="5" t="b">
        <f>OR(ISBLANK(Spreadsheet!AH619),LEN(Spreadsheet!AH619)&lt;=25)</f>
        <v>1</v>
      </c>
      <c r="BL619" s="5" t="b">
        <f t="array" aca="1" ref="BL619" ca="1">IF(ISBLANK(Spreadsheet!AI619),TRUE,ISNUMBER(MATCH(TRUE,EXACT(Spreadsheet!AI619,INDIRECT(Spreadsheet!$D$2)),0)))</f>
        <v>1</v>
      </c>
      <c r="BM619" s="5" t="b">
        <f t="array" aca="1" ref="BM619" ca="1">IF(ISBLANK(Spreadsheet!AJ619),TRUE,ISNUMBER(MATCH(TRUE,EXACT(Spreadsheet!AJ619,INDIRECT(Spreadsheet!BJ619)),0)))</f>
        <v>1</v>
      </c>
      <c r="BN619" s="5" t="b">
        <f t="array" ref="BN619">IF(ISBLANK(Spreadsheet!AK619),TRUE,ISNUMBER(MATCH(TRUE,EXACT(Spreadsheet!AK619,DentalPlans),0)))</f>
        <v>1</v>
      </c>
      <c r="BO619" s="5" t="b">
        <f t="array" aca="1" ref="BO619" ca="1">IF(ISBLANK(Spreadsheet!AL619),TRUE,ISNUMBER(MATCH(TRUE,EXACT(Spreadsheet!AL619,INDIRECT(Spreadsheet!BK619)),0)))</f>
        <v>1</v>
      </c>
      <c r="BP619" s="5" t="b">
        <f t="array" ref="BP619">IF(ISBLANK(Spreadsheet!AM619),TRUE,ISNUMBER(MATCH(TRUE,EXACT(Spreadsheet!AM619,VisionPlans),0)))</f>
        <v>1</v>
      </c>
      <c r="BQ619" s="5" t="b">
        <f t="array" aca="1" ref="BQ619" ca="1">IF(ISBLANK(Spreadsheet!AN619),TRUE,ISNUMBER(MATCH(TRUE,EXACT(Spreadsheet!AN619,INDIRECT(Spreadsheet!BL619)),0)))</f>
        <v>1</v>
      </c>
      <c r="BR619" s="5" t="b">
        <f t="array" ref="BR619">IF(ISBLANK(Spreadsheet!AO619),TRUE,ISNUMBER(MATCH(TRUE,EXACT(Spreadsheet!AO619,LifeBenefitClasses),0)))</f>
        <v>1</v>
      </c>
      <c r="BS619" s="5" t="b">
        <f>IF(OR(ISBLANK(Spreadsheet!AO619), Spreadsheet!AO619="Waive"),IF(ISBLANK(Spreadsheet!AP619),TRUE,FALSE),IF(OR(AND(NOT(ISBLANK(Spreadsheet!AO619)),ISBLANK(Spreadsheet!AP619)),NOT(ISNUMBER(VALUE(Spreadsheet!AP619)))),FALSE,IF(OR(AND(Spreadsheet!AP619&lt;6,MOD(Spreadsheet!AP619*10,5)=0), MOD(Spreadsheet!AP619,5000)=0),TRUE,FALSE)))</f>
        <v>1</v>
      </c>
      <c r="BT619" s="5" t="b">
        <f t="array" ref="BT619">IF(ISBLANK(Spreadsheet!AQ619),TRUE,ISNUMBER(MATCH(TRUE,EXACT(Spreadsheet!AQ619,EnrollWaive),0)))</f>
        <v>1</v>
      </c>
      <c r="BU619" s="5" t="b">
        <f t="array" ref="BU619">IF(ISBLANK(Spreadsheet!AR619),TRUE,ISNUMBER(MATCH(TRUE,EXACT(Spreadsheet!AR619,LifeBenefitClasses),0)))</f>
        <v>1</v>
      </c>
      <c r="BV619" s="5" t="b">
        <f>IF(OR(ISBLANK(Spreadsheet!AR619), Spreadsheet!AR619="Waive"),IF(ISBLANK(Spreadsheet!AS619),TRUE,FALSE),IF(OR(AND(NOT(ISBLANK(Spreadsheet!AR619)),ISBLANK(Spreadsheet!AS619)),NOT(ISNUMBER(VALUE(Spreadsheet!AS619)))),FALSE,IF(OR(AND(Spreadsheet!AS619&lt;6,MOD(Spreadsheet!AS619*10,5)=0), MOD(Spreadsheet!AS619,10000)=0),TRUE,FALSE)))</f>
        <v>1</v>
      </c>
      <c r="BW619" s="5" t="b">
        <f t="array" ref="BW619">IF(ISBLANK(Spreadsheet!AT619),TRUE,ISNUMBER(MATCH(TRUE,EXACT(Spreadsheet!AT619,LifeBenefitClasses),0)))</f>
        <v>1</v>
      </c>
      <c r="BX619" s="5" t="b">
        <f>IF(OR(ISBLANK(Spreadsheet!AT619), Spreadsheet!AT619="Waive"),IF(ISBLANK(Spreadsheet!AU619),TRUE,FALSE),IF(OR(AND(NOT(ISBLANK(Spreadsheet!AT619)),ISBLANK(Spreadsheet!AU619)),NOT(ISNUMBER(VALUE(Spreadsheet!AU619)))),FALSE,IF(AND(NOT(OR(ISBLANK(Spreadsheet!AT619),Spreadsheet!AT619="Waive")),NOT(OR(ISBLANK(Spreadsheet!AR619),Spreadsheet!AR619="Waive")),MOD(Spreadsheet!AU619,5000)=0, Spreadsheet!AU619&lt;=(Spreadsheet!AS619*0.5)),TRUE,FALSE)))</f>
        <v>1</v>
      </c>
      <c r="BY619" s="5" t="b">
        <f t="array" ref="BY619">IF(ISBLANK(Spreadsheet!AV619),TRUE,ISNUMBER(MATCH(TRUE,EXACT(Spreadsheet!AV619,EnrollWaive),0)))</f>
        <v>1</v>
      </c>
      <c r="BZ619" s="5" t="b">
        <f t="array" ref="BZ619">IF(ISBLANK(Spreadsheet!AW619),TRUE,ISNUMBER(MATCH(TRUE,EXACT(Spreadsheet!AW619,LifeBenefitClasses),0)))</f>
        <v>1</v>
      </c>
      <c r="CA619" s="5" t="b">
        <f t="array" ref="CA619">IF(ISBLANK(Spreadsheet!AX619),TRUE,ISNUMBER(MATCH(TRUE,EXACT(Spreadsheet!AX619,LifeBenefitClasses),0)))</f>
        <v>1</v>
      </c>
      <c r="CB619" s="5" t="b">
        <f t="array" ref="CB619">IF(ISBLANK(Spreadsheet!AY619),TRUE,ISNUMBER(MATCH(TRUE,EXACT(Spreadsheet!AY619,LifeBenefitClasses),0)))</f>
        <v>1</v>
      </c>
      <c r="CC619" s="5" t="b">
        <f t="array" ref="CC619">IF(ISBLANK(Spreadsheet!AZ619),TRUE,ISNUMBER(MATCH(TRUE,EXACT(Spreadsheet!AZ619,LifeBenefitClasses),0)))</f>
        <v>1</v>
      </c>
      <c r="CD619" s="5" t="b">
        <f t="array" ref="CD619">IF(ISBLANK(Spreadsheet!BA619),TRUE,ISNUMBER(MATCH(TRUE,EXACT(Spreadsheet!BA619,LifeBenefitClasses),0)))</f>
        <v>1</v>
      </c>
      <c r="CE619" s="5" t="b">
        <f>IF(OR(ISBLANK(Spreadsheet!BA619), Spreadsheet!BA619="Waive"),IF(ISBLANK(Spreadsheet!BB619),TRUE,FALSE),IF(OR(AND(NOT(ISBLANK(Spreadsheet!BA619)),ISBLANK(Spreadsheet!BB619)),NOT(ISNUMBER(VALUE(Spreadsheet!BB619))),ISBLANK(Spreadsheet!BC619),NOT(ISNUMBER(VALUE(Spreadsheet!BC619)))),FALSE,IF(AND(Spreadsheet!BB619&gt;=50000,Spreadsheet!BB619&lt;=250000,MOD(Spreadsheet!BB619,10000)=0,Spreadsheet!BB619&lt;=(10*Spreadsheet!BC619)),TRUE,FALSE)))</f>
        <v>1</v>
      </c>
      <c r="CF619" s="5" t="b">
        <f>IF(NOT(ISBLANK(Spreadsheet!BC619)),AND(ISNUMBER(VALUE(Spreadsheet!BC619)),Spreadsheet!BC619&gt;0),AND(OR(ISBLANK(Spreadsheet!AO619),Spreadsheet!AO619="Waive",AND(NOT(OR(ISBLANK(Spreadsheet!AO619),Spreadsheet!AO619="Waive")),Spreadsheet!AP619&gt;=6)),OR(ISBLANK(Spreadsheet!AR619),AND(NOT(OR(ISBLANK(Spreadsheet!AR619),Spreadsheet!AR619="Waive")),Spreadsheet!AS619&gt;=6)),OR(ISBLANK(Spreadsheet!AW619)),OR(ISBLANK(Spreadsheet!AX619)),OR(ISBLANK(Spreadsheet!AY619)),OR(ISBLANK(Spreadsheet!AZ619)),OR(ISBLANK(Spreadsheet!BA619),Spreadsheet!BA619="Waive")))</f>
        <v>1</v>
      </c>
      <c r="CG619" s="5" t="b">
        <f t="shared" ca="1" si="43"/>
        <v>1</v>
      </c>
    </row>
    <row r="620" spans="8:85" x14ac:dyDescent="0.3">
      <c r="H620" s="5">
        <f t="shared" ca="1" si="44"/>
        <v>2</v>
      </c>
      <c r="I620" s="5" t="str">
        <f t="shared" ca="1" si="42"/>
        <v/>
      </c>
      <c r="J620" s="5" t="str">
        <f>IF(AND(NOT(ISBLANK(Spreadsheet!C620)),ISBLANK(Spreadsheet!D620)),Spreadsheet!F620&amp;" "&amp;Spreadsheet!H620,"")</f>
        <v/>
      </c>
      <c r="K620" s="5">
        <f>IF(AND(NOT(ISBLANK(Spreadsheet!C620)),ISBLANK(Spreadsheet!D620)),COUNTIFS(Spreadsheet!E621:E$786,"=Child",Spreadsheet!C621:C$786, "="&amp;Spreadsheet!C620) + COUNTIFS(Spreadsheet!E621:E$786,"=Step-child",Spreadsheet!C621:C$786, "="&amp;Spreadsheet!C620),0)</f>
        <v>0</v>
      </c>
      <c r="L620" s="5">
        <f>IF(NOT(ISBLANK(J620)),COUNTIFS(Spreadsheet!E621:E$786,"=Wife",Spreadsheet!C621:C$786, "="&amp;Spreadsheet!C620) + COUNTIFS(Spreadsheet!E621:E$786,"=Husband",Spreadsheet!C621:C$786, "="&amp;Spreadsheet!C620),0)</f>
        <v>0</v>
      </c>
      <c r="M620" s="5">
        <f>IF(NOT(ISBLANK(Spreadsheet!AJ620)),VLOOKUP(Spreadsheet!AJ620,'Drop Downs'!$P$2:$R$16,3,FALSE),0)</f>
        <v>0</v>
      </c>
      <c r="N620" s="5">
        <f>IF(NOT(ISBLANK(Spreadsheet!AJ620)), VLOOKUP(Spreadsheet!AJ620,'Drop Downs'!$P$2:$R$16,2,FALSE),0)</f>
        <v>0</v>
      </c>
      <c r="O620" s="5">
        <f>IF(NOT(ISBLANK(Spreadsheet!AL620)),VLOOKUP(Spreadsheet!AL620,'Drop Downs'!$P$2:$R$16,3,FALSE), 0)</f>
        <v>0</v>
      </c>
      <c r="P620" s="5">
        <f>IF(NOT(ISBLANK(Spreadsheet!AL620)),VLOOKUP(Spreadsheet!AL620,'Drop Downs'!$P$2:$R$16,2,FALSE),0)</f>
        <v>0</v>
      </c>
      <c r="Q620" s="5">
        <f>IF(NOT(ISBLANK(Spreadsheet!AN620)),VLOOKUP(Spreadsheet!AN620,'Drop Downs'!$P$2:$R$16,3,FALSE),0)</f>
        <v>0</v>
      </c>
      <c r="R620" s="5">
        <f>IF(NOT(ISBLANK(Spreadsheet!AN620)),VLOOKUP(Spreadsheet!AN620,'Drop Downs'!$P$2:$R$16,2,FALSE),0)</f>
        <v>0</v>
      </c>
      <c r="S620" s="5" t="str">
        <f>IF(OR(M620&gt;K620,N620&gt;L620,O620&gt;K620, Q620&gt;K620,N620&gt;L620, P620&gt;L620, R620&gt;L620),"Member currently has a coverage election over what he/she needs.  Please add more dependents or adjust the coverage election.","")&amp;(IF(AND(NOT(ISBLANK(Spreadsheet!C620)),NOT(ISBLANK(Spreadsheet!D620)),ISBLANK(Spreadsheet!E620)),"Dependent lacks a relationship to member.Please select one from the drop-down.",""))</f>
        <v/>
      </c>
      <c r="T620" s="5" t="b">
        <f t="shared" si="45"/>
        <v>1</v>
      </c>
      <c r="U620" s="5" t="b">
        <f>OR(ISBLANK(Spreadsheet!C620),IF(NOT(ISBLANK(Spreadsheet!D620)),NOT(ISBLANK(Spreadsheet!E620)),TRUE))</f>
        <v>1</v>
      </c>
      <c r="V620" s="5" t="b">
        <f>OR(ISBLANK(Spreadsheet!C620), NOT(ISBLANK(Spreadsheet!I620)))</f>
        <v>1</v>
      </c>
      <c r="W620" s="5" t="b">
        <f>OR(ISBLANK(Spreadsheet!D620),NOT(ISBLANK(Spreadsheet!C620)))</f>
        <v>1</v>
      </c>
      <c r="X620" s="155" t="str">
        <f>REPT("0",MIN(FIND({1,2,3,4,5,6,7,8,9},Spreadsheet!C620&amp;"123456789"))-1)&amp;IF(ISBLANK(Spreadsheet!C620),"",SUMPRODUCT(MID(0&amp;Spreadsheet!C620,LARGE(INDEX(ISNUMBER(--MID(Spreadsheet!C620,ROW($1:$225),1))*
 ROW($1:$225),0),ROW($1:$225))+1,1)*10^ROW($1:$225)/10))</f>
        <v/>
      </c>
      <c r="Y620" s="5" t="b">
        <f>IF(NOT(ISBLANK(Spreadsheet!C620)),IF(AND(ISNUMBER(VALUE(Spreadsheet!C620)), LEN(Spreadsheet!C620)=9),TRUE,FALSE),TRUE)</f>
        <v>1</v>
      </c>
      <c r="Z620" s="155" t="str">
        <f>REPT("0",MIN(FIND({1,2,3,4,5,6,7,8,9},Spreadsheet!D620&amp;"123456789"))-1)&amp;IF(ISBLANK(Spreadsheet!D620),"",SUMPRODUCT(MID(0&amp;Spreadsheet!D620,LARGE(INDEX(ISNUMBER(--MID(Spreadsheet!D620,ROW($1:$225),1))*
 ROW($1:$225),0),ROW($1:$225))+1,1)*10^ROW($1:$225)/10))</f>
        <v/>
      </c>
      <c r="AA620" s="5" t="b">
        <f>IF(AND(NOT(ISBLANK(Spreadsheet!D620)),NOT(ISBLANK(Spreadsheet!C620))),IF(AND(ISNUMBER(VALUE(Spreadsheet!D620)), LEN(Spreadsheet!D620)=9),TRUE,FALSE),IF(AND(NOT(ISBLANK(Spreadsheet!D620)),ISBLANK(Spreadsheet!C620)),FALSE,TRUE))</f>
        <v>1</v>
      </c>
      <c r="AB620" s="5" t="b">
        <f>OR(ISBLANK(Spreadsheet!Y620),IF(NOT(ISBLANK(Spreadsheet!Y620)),LEN(Spreadsheet!Y620)=10,ISNUMBER(VALUE(Spreadsheet!Y620))))</f>
        <v>1</v>
      </c>
      <c r="AC620" s="5" t="b">
        <f>OR(ISBLANK(Spreadsheet!AI620), AND(NOT(ISBLANK(Spreadsheet!AJ620)), NOT(ISNUMBER(SEARCH("Waive",Spreadsheet!AJ620)))))</f>
        <v>1</v>
      </c>
      <c r="AD620" s="5" t="b">
        <f>OR(ISBLANK(Spreadsheet!AK620), AND(NOT(ISBLANK(Spreadsheet!AL620)), NOT(ISNUMBER(SEARCH("Waive",Spreadsheet!AL620)))))</f>
        <v>1</v>
      </c>
      <c r="AE620" s="5" t="b">
        <f>OR(ISBLANK(Spreadsheet!AM620), AND(NOT(ISBLANK(Spreadsheet!AN620)), NOT(ISNUMBER(SEARCH("Waive", Spreadsheet!AN620)))))</f>
        <v>1</v>
      </c>
      <c r="AF620" s="5" t="b">
        <f>OR(ISBLANK(Spreadsheet!C620), NOT(ISBLANK(Spreadsheet!D620)),NOT(ISBLANK(Spreadsheet!L620)))</f>
        <v>1</v>
      </c>
      <c r="AG620" s="5" t="b">
        <f>IF(AND(NOT(ISBLANK(Spreadsheet!C620)), NOT(ISBLANK(Spreadsheet!D620)),Spreadsheet!C620&lt;&gt;Spreadsheet!D620),IF(ISERROR(VLOOKUP(Spreadsheet!C620, Spreadsheet!$C$6:'Spreadsheet'!$C619,1,FALSE)), FALSE, TRUE),TRUE)</f>
        <v>1</v>
      </c>
      <c r="AH620" s="5" t="b">
        <f>Spreadsheet!$B$2=Spreadsheet!AD620</f>
        <v>1</v>
      </c>
      <c r="AI620" s="5" t="b">
        <f>IF(ISBLANK(Spreadsheet!G620),TRUE,IF(OR(LEN(Spreadsheet!G620)&gt;1,ISNUMBER(VALUE(Spreadsheet!G620))),FALSE,TRUE))</f>
        <v>1</v>
      </c>
      <c r="AJ620" s="5" t="b">
        <f>OR(ISBLANK(Spreadsheet!C620), NOT(ISBLANK(Spreadsheet!B620)), NOT(ISBLANK(Spreadsheet!D620)))</f>
        <v>1</v>
      </c>
      <c r="AK620" s="5" t="b">
        <f t="array" ref="AK620">IF(OR(AND(ISBLANK(Spreadsheet!E620),ISBLANK(Spreadsheet!D620),NOT(ISBLANK(Spreadsheet!C620))),AND(ISBLANK(Spreadsheet!E620),ISBLANK(Spreadsheet!D620),ISBLANK(Spreadsheet!C620))),TRUE,ISNUMBER(MATCH(TRUE,EXACT(Spreadsheet!E620,Relationships),0)))</f>
        <v>1</v>
      </c>
      <c r="AL620" s="5" t="b">
        <f>IF(NOT(ISBLANK(Spreadsheet!C620)),IF(OR(ISBLANK(Spreadsheet!F620),LEN(Spreadsheet!F620)&gt;40),FALSE,TRUE),TRUE)</f>
        <v>1</v>
      </c>
      <c r="AM620" s="5" t="b">
        <f>IF(NOT(ISBLANK(Spreadsheet!C620)),IF(OR(ISBLANK(Spreadsheet!H620),LEN(Spreadsheet!H620)&gt;40),FALSE,TRUE),TRUE)</f>
        <v>1</v>
      </c>
      <c r="AN620" s="5" t="b">
        <f t="array" ref="AN620">IF(ISBLANK(Spreadsheet!I620),TRUE,ISNUMBER(MATCH(TRUE,EXACT(Spreadsheet!I620,GenderValues),0)))</f>
        <v>1</v>
      </c>
      <c r="AO620" s="5" t="b">
        <f ca="1">IF(ISERROR(DATEVALUE(TEXT(Spreadsheet!J620,"mm/dd/yyyy")) &gt; TODAY()),IF(AND(ISBLANK(Spreadsheet!J620),ISBLANK(Spreadsheet!C620)),TRUE,FALSE),IF(DATEVALUE(TEXT(Spreadsheet!J620,"mm/dd/yyyy")) &gt; TODAY(),FALSE,TRUE))</f>
        <v>1</v>
      </c>
      <c r="AP620" s="5" t="b">
        <f>OR(ISBLANK(Spreadsheet!K620),LEN(Spreadsheet!K620)&lt;=100)</f>
        <v>1</v>
      </c>
      <c r="AQ620" s="5" t="b">
        <f t="array" ref="AQ620">IF(OR(AND(ISBLANK(Spreadsheet!L620),ISBLANK(Spreadsheet!C620)),AND(NOT(ISBLANK(Spreadsheet!C620)),NOT(ISBLANK(Spreadsheet!D620)))),TRUE,ISNUMBER(MATCH(TRUE,EXACT(Spreadsheet!L620,MaritalStatus),0)))</f>
        <v>1</v>
      </c>
      <c r="AR620" s="5" t="b">
        <f ca="1">IF(ISERROR(DATEVALUE(TEXT(Spreadsheet!M620,"mm/dd/yyyy")) &gt; TODAY()),IF(ISBLANK(Spreadsheet!M620),TRUE,FALSE),IF(DATEVALUE(TEXT(Spreadsheet!M620,"mm/dd/yyyy")) &gt; TODAY(),FALSE,TRUE))</f>
        <v>1</v>
      </c>
      <c r="AS620" s="5" t="b">
        <f>OR(ISBLANK(Spreadsheet!N620),LEN(Spreadsheet!N620)&lt;=100)</f>
        <v>1</v>
      </c>
      <c r="AT620" s="5" t="b">
        <f>OR(ISBLANK(Spreadsheet!O620),UPPER(Spreadsheet!O620)="YES")</f>
        <v>1</v>
      </c>
      <c r="AU620" s="5" t="b">
        <f>OR(ISBLANK(Spreadsheet!P620),UPPER(Spreadsheet!P620)="YES")</f>
        <v>1</v>
      </c>
      <c r="AV620" s="5" t="b">
        <f t="array" ref="AV620">IF(ISBLANK(Spreadsheet!Q620),TRUE,ISNUMBER(MATCH(TRUE,EXACT(Spreadsheet!Q620,OnGroupsPriorIns),0)))</f>
        <v>1</v>
      </c>
      <c r="AW620" s="5" t="b">
        <f>OR(ISBLANK(Spreadsheet!R620),UPPER(Spreadsheet!R620)="YES")</f>
        <v>1</v>
      </c>
      <c r="AX620" s="5" t="b">
        <f>OR(ISBLANK(Spreadsheet!S620),UPPER(Spreadsheet!S620)="YES")</f>
        <v>1</v>
      </c>
      <c r="AY620" s="5" t="b">
        <f>OR(AND(ISBLANK(Spreadsheet!C620),LEN(Spreadsheet!T620)=0),AND(NOT(ISBLANK(Spreadsheet!C620)),LEN(Spreadsheet!T620)&gt;0,LEN(Spreadsheet!T620)&lt;=50))</f>
        <v>1</v>
      </c>
      <c r="AZ620" s="5" t="b">
        <f>OR(LEN(Spreadsheet!U620)=0,AND(LEN(Spreadsheet!U620)&gt;0,LEN(Spreadsheet!U620)&lt;=50))</f>
        <v>1</v>
      </c>
      <c r="BA620" s="5" t="b">
        <f>OR(AND(ISBLANK(Spreadsheet!C620),LEN(Spreadsheet!V620)=0),AND(NOT(ISBLANK(Spreadsheet!C620)),LEN(Spreadsheet!V620)&gt;0,LEN(Spreadsheet!V620)&lt;=50))</f>
        <v>1</v>
      </c>
      <c r="BB620" s="5" t="b">
        <f t="array" ref="BB620">IF(AND(ISBLANK(Spreadsheet!C620),LEN(Spreadsheet!W620)=0),TRUE,ISNUMBER(MATCH(TRUE,EXACT(Spreadsheet!W620,States),0)))</f>
        <v>1</v>
      </c>
      <c r="BC620" s="5" t="b">
        <f>OR(AND(ISBLANK(Spreadsheet!C620),LEN(Spreadsheet!X620)=0),AND(NOT(ISBLANK(Spreadsheet!C620)),LEN(Spreadsheet!X620)&gt;0,LEN(Spreadsheet!X620)=5,ISNUMBER(VALUE(Spreadsheet!X620))))</f>
        <v>1</v>
      </c>
      <c r="BD620" s="5" t="b">
        <f>OR(ISBLANK(Spreadsheet!Z620),LEN(Spreadsheet!Z620)&lt;=50)</f>
        <v>1</v>
      </c>
      <c r="BE620" s="5" t="b">
        <f>ISBLANK(Spreadsheet!AA620)</f>
        <v>1</v>
      </c>
      <c r="BF620" s="5" t="b">
        <f>ISBLANK(Spreadsheet!AB620)</f>
        <v>1</v>
      </c>
      <c r="BG620" s="5" t="b">
        <f>IF(ISERROR(DATEVALUE(TEXT(Spreadsheet!AC620,"mm/dd/yyyy")) &gt; DATEVALUE(TEXT(Spreadsheet!J620,"mm/dd/yyyy"))),IF(OR(AND(ISBLANK(Spreadsheet!AC620),ISBLANK(Spreadsheet!C620)),AND(NOT(ISBLANK(Spreadsheet!C620)),ISBLANK(Spreadsheet!AC620),NOT(ISBLANK(Spreadsheet!D620)))),TRUE,FALSE),IF(DATEVALUE(TEXT(Spreadsheet!AC620,"mm/dd/yyyy")) &gt; DATEVALUE(TEXT(Spreadsheet!J620,"mm/dd/yyyy")),TRUE,FALSE))</f>
        <v>1</v>
      </c>
      <c r="BH620" s="5" t="b">
        <f>OR(AND(ISBLANK(Spreadsheet!C620),ISBLANK(Spreadsheet!AE620)),AND(NOT(ISBLANK(Spreadsheet!C620)),NOT(ISBLANK(Spreadsheet!D620)),ISBLANK(Spreadsheet!AE620)),AND(NOT(ISBLANK(Spreadsheet!C620)),ISBLANK(Spreadsheet!D620),NOT(ISBLANK(Spreadsheet!AE620)),LEN(Spreadsheet!AE620)&lt;=100))</f>
        <v>1</v>
      </c>
      <c r="BI620" s="5" t="b">
        <f t="array" ref="BI620">IF(ISBLANK(Spreadsheet!AF620),TRUE,ISNUMBER(MATCH(TRUE,EXACT(Spreadsheet!AF620,CobraShortReasons),0)))</f>
        <v>1</v>
      </c>
      <c r="BJ620" s="5" t="b">
        <f ca="1">IF(ISERROR(DATEVALUE(TEXT(Spreadsheet!AG620,"mm/dd/yyyy")) &gt; TODAY()),IF(ISBLANK(Spreadsheet!AG620),TRUE,FALSE),IF(DATEVALUE(TEXT(Spreadsheet!AG620,"mm/dd/yyyy")) &gt; TODAY(),FALSE,TRUE))</f>
        <v>1</v>
      </c>
      <c r="BK620" s="5" t="b">
        <f>OR(ISBLANK(Spreadsheet!AH620),LEN(Spreadsheet!AH620)&lt;=25)</f>
        <v>1</v>
      </c>
      <c r="BL620" s="5" t="b">
        <f t="array" aca="1" ref="BL620" ca="1">IF(ISBLANK(Spreadsheet!AI620),TRUE,ISNUMBER(MATCH(TRUE,EXACT(Spreadsheet!AI620,INDIRECT(Spreadsheet!$D$2)),0)))</f>
        <v>1</v>
      </c>
      <c r="BM620" s="5" t="b">
        <f t="array" aca="1" ref="BM620" ca="1">IF(ISBLANK(Spreadsheet!AJ620),TRUE,ISNUMBER(MATCH(TRUE,EXACT(Spreadsheet!AJ620,INDIRECT(Spreadsheet!BJ620)),0)))</f>
        <v>1</v>
      </c>
      <c r="BN620" s="5" t="b">
        <f t="array" ref="BN620">IF(ISBLANK(Spreadsheet!AK620),TRUE,ISNUMBER(MATCH(TRUE,EXACT(Spreadsheet!AK620,DentalPlans),0)))</f>
        <v>1</v>
      </c>
      <c r="BO620" s="5" t="b">
        <f t="array" aca="1" ref="BO620" ca="1">IF(ISBLANK(Spreadsheet!AL620),TRUE,ISNUMBER(MATCH(TRUE,EXACT(Spreadsheet!AL620,INDIRECT(Spreadsheet!BK620)),0)))</f>
        <v>1</v>
      </c>
      <c r="BP620" s="5" t="b">
        <f t="array" ref="BP620">IF(ISBLANK(Spreadsheet!AM620),TRUE,ISNUMBER(MATCH(TRUE,EXACT(Spreadsheet!AM620,VisionPlans),0)))</f>
        <v>1</v>
      </c>
      <c r="BQ620" s="5" t="b">
        <f t="array" aca="1" ref="BQ620" ca="1">IF(ISBLANK(Spreadsheet!AN620),TRUE,ISNUMBER(MATCH(TRUE,EXACT(Spreadsheet!AN620,INDIRECT(Spreadsheet!BL620)),0)))</f>
        <v>1</v>
      </c>
      <c r="BR620" s="5" t="b">
        <f t="array" ref="BR620">IF(ISBLANK(Spreadsheet!AO620),TRUE,ISNUMBER(MATCH(TRUE,EXACT(Spreadsheet!AO620,LifeBenefitClasses),0)))</f>
        <v>1</v>
      </c>
      <c r="BS620" s="5" t="b">
        <f>IF(OR(ISBLANK(Spreadsheet!AO620), Spreadsheet!AO620="Waive"),IF(ISBLANK(Spreadsheet!AP620),TRUE,FALSE),IF(OR(AND(NOT(ISBLANK(Spreadsheet!AO620)),ISBLANK(Spreadsheet!AP620)),NOT(ISNUMBER(VALUE(Spreadsheet!AP620)))),FALSE,IF(OR(AND(Spreadsheet!AP620&lt;6,MOD(Spreadsheet!AP620*10,5)=0), MOD(Spreadsheet!AP620,5000)=0),TRUE,FALSE)))</f>
        <v>1</v>
      </c>
      <c r="BT620" s="5" t="b">
        <f t="array" ref="BT620">IF(ISBLANK(Spreadsheet!AQ620),TRUE,ISNUMBER(MATCH(TRUE,EXACT(Spreadsheet!AQ620,EnrollWaive),0)))</f>
        <v>1</v>
      </c>
      <c r="BU620" s="5" t="b">
        <f t="array" ref="BU620">IF(ISBLANK(Spreadsheet!AR620),TRUE,ISNUMBER(MATCH(TRUE,EXACT(Spreadsheet!AR620,LifeBenefitClasses),0)))</f>
        <v>1</v>
      </c>
      <c r="BV620" s="5" t="b">
        <f>IF(OR(ISBLANK(Spreadsheet!AR620), Spreadsheet!AR620="Waive"),IF(ISBLANK(Spreadsheet!AS620),TRUE,FALSE),IF(OR(AND(NOT(ISBLANK(Spreadsheet!AR620)),ISBLANK(Spreadsheet!AS620)),NOT(ISNUMBER(VALUE(Spreadsheet!AS620)))),FALSE,IF(OR(AND(Spreadsheet!AS620&lt;6,MOD(Spreadsheet!AS620*10,5)=0), MOD(Spreadsheet!AS620,10000)=0),TRUE,FALSE)))</f>
        <v>1</v>
      </c>
      <c r="BW620" s="5" t="b">
        <f t="array" ref="BW620">IF(ISBLANK(Spreadsheet!AT620),TRUE,ISNUMBER(MATCH(TRUE,EXACT(Spreadsheet!AT620,LifeBenefitClasses),0)))</f>
        <v>1</v>
      </c>
      <c r="BX620" s="5" t="b">
        <f>IF(OR(ISBLANK(Spreadsheet!AT620), Spreadsheet!AT620="Waive"),IF(ISBLANK(Spreadsheet!AU620),TRUE,FALSE),IF(OR(AND(NOT(ISBLANK(Spreadsheet!AT620)),ISBLANK(Spreadsheet!AU620)),NOT(ISNUMBER(VALUE(Spreadsheet!AU620)))),FALSE,IF(AND(NOT(OR(ISBLANK(Spreadsheet!AT620),Spreadsheet!AT620="Waive")),NOT(OR(ISBLANK(Spreadsheet!AR620),Spreadsheet!AR620="Waive")),MOD(Spreadsheet!AU620,5000)=0, Spreadsheet!AU620&lt;=(Spreadsheet!AS620*0.5)),TRUE,FALSE)))</f>
        <v>1</v>
      </c>
      <c r="BY620" s="5" t="b">
        <f t="array" ref="BY620">IF(ISBLANK(Spreadsheet!AV620),TRUE,ISNUMBER(MATCH(TRUE,EXACT(Spreadsheet!AV620,EnrollWaive),0)))</f>
        <v>1</v>
      </c>
      <c r="BZ620" s="5" t="b">
        <f t="array" ref="BZ620">IF(ISBLANK(Spreadsheet!AW620),TRUE,ISNUMBER(MATCH(TRUE,EXACT(Spreadsheet!AW620,LifeBenefitClasses),0)))</f>
        <v>1</v>
      </c>
      <c r="CA620" s="5" t="b">
        <f t="array" ref="CA620">IF(ISBLANK(Spreadsheet!AX620),TRUE,ISNUMBER(MATCH(TRUE,EXACT(Spreadsheet!AX620,LifeBenefitClasses),0)))</f>
        <v>1</v>
      </c>
      <c r="CB620" s="5" t="b">
        <f t="array" ref="CB620">IF(ISBLANK(Spreadsheet!AY620),TRUE,ISNUMBER(MATCH(TRUE,EXACT(Spreadsheet!AY620,LifeBenefitClasses),0)))</f>
        <v>1</v>
      </c>
      <c r="CC620" s="5" t="b">
        <f t="array" ref="CC620">IF(ISBLANK(Spreadsheet!AZ620),TRUE,ISNUMBER(MATCH(TRUE,EXACT(Spreadsheet!AZ620,LifeBenefitClasses),0)))</f>
        <v>1</v>
      </c>
      <c r="CD620" s="5" t="b">
        <f t="array" ref="CD620">IF(ISBLANK(Spreadsheet!BA620),TRUE,ISNUMBER(MATCH(TRUE,EXACT(Spreadsheet!BA620,LifeBenefitClasses),0)))</f>
        <v>1</v>
      </c>
      <c r="CE620" s="5" t="b">
        <f>IF(OR(ISBLANK(Spreadsheet!BA620), Spreadsheet!BA620="Waive"),IF(ISBLANK(Spreadsheet!BB620),TRUE,FALSE),IF(OR(AND(NOT(ISBLANK(Spreadsheet!BA620)),ISBLANK(Spreadsheet!BB620)),NOT(ISNUMBER(VALUE(Spreadsheet!BB620))),ISBLANK(Spreadsheet!BC620),NOT(ISNUMBER(VALUE(Spreadsheet!BC620)))),FALSE,IF(AND(Spreadsheet!BB620&gt;=50000,Spreadsheet!BB620&lt;=250000,MOD(Spreadsheet!BB620,10000)=0,Spreadsheet!BB620&lt;=(10*Spreadsheet!BC620)),TRUE,FALSE)))</f>
        <v>1</v>
      </c>
      <c r="CF620" s="5" t="b">
        <f>IF(NOT(ISBLANK(Spreadsheet!BC620)),AND(ISNUMBER(VALUE(Spreadsheet!BC620)),Spreadsheet!BC620&gt;0),AND(OR(ISBLANK(Spreadsheet!AO620),Spreadsheet!AO620="Waive",AND(NOT(OR(ISBLANK(Spreadsheet!AO620),Spreadsheet!AO620="Waive")),Spreadsheet!AP620&gt;=6)),OR(ISBLANK(Spreadsheet!AR620),AND(NOT(OR(ISBLANK(Spreadsheet!AR620),Spreadsheet!AR620="Waive")),Spreadsheet!AS620&gt;=6)),OR(ISBLANK(Spreadsheet!AW620)),OR(ISBLANK(Spreadsheet!AX620)),OR(ISBLANK(Spreadsheet!AY620)),OR(ISBLANK(Spreadsheet!AZ620)),OR(ISBLANK(Spreadsheet!BA620),Spreadsheet!BA620="Waive")))</f>
        <v>1</v>
      </c>
      <c r="CG620" s="5" t="b">
        <f t="shared" ca="1" si="43"/>
        <v>1</v>
      </c>
    </row>
    <row r="621" spans="8:85" x14ac:dyDescent="0.3">
      <c r="H621" s="5">
        <f t="shared" ca="1" si="44"/>
        <v>2</v>
      </c>
      <c r="I621" s="5" t="str">
        <f t="shared" ca="1" si="42"/>
        <v/>
      </c>
      <c r="J621" s="5" t="str">
        <f>IF(AND(NOT(ISBLANK(Spreadsheet!C621)),ISBLANK(Spreadsheet!D621)),Spreadsheet!F621&amp;" "&amp;Spreadsheet!H621,"")</f>
        <v/>
      </c>
      <c r="K621" s="5">
        <f>IF(AND(NOT(ISBLANK(Spreadsheet!C621)),ISBLANK(Spreadsheet!D621)),COUNTIFS(Spreadsheet!E622:E$786,"=Child",Spreadsheet!C622:C$786, "="&amp;Spreadsheet!C621) + COUNTIFS(Spreadsheet!E622:E$786,"=Step-child",Spreadsheet!C622:C$786, "="&amp;Spreadsheet!C621),0)</f>
        <v>0</v>
      </c>
      <c r="L621" s="5">
        <f>IF(NOT(ISBLANK(J621)),COUNTIFS(Spreadsheet!E622:E$786,"=Wife",Spreadsheet!C622:C$786, "="&amp;Spreadsheet!C621) + COUNTIFS(Spreadsheet!E622:E$786,"=Husband",Spreadsheet!C622:C$786, "="&amp;Spreadsheet!C621),0)</f>
        <v>0</v>
      </c>
      <c r="M621" s="5">
        <f>IF(NOT(ISBLANK(Spreadsheet!AJ621)),VLOOKUP(Spreadsheet!AJ621,'Drop Downs'!$P$2:$R$16,3,FALSE),0)</f>
        <v>0</v>
      </c>
      <c r="N621" s="5">
        <f>IF(NOT(ISBLANK(Spreadsheet!AJ621)), VLOOKUP(Spreadsheet!AJ621,'Drop Downs'!$P$2:$R$16,2,FALSE),0)</f>
        <v>0</v>
      </c>
      <c r="O621" s="5">
        <f>IF(NOT(ISBLANK(Spreadsheet!AL621)),VLOOKUP(Spreadsheet!AL621,'Drop Downs'!$P$2:$R$16,3,FALSE), 0)</f>
        <v>0</v>
      </c>
      <c r="P621" s="5">
        <f>IF(NOT(ISBLANK(Spreadsheet!AL621)),VLOOKUP(Spreadsheet!AL621,'Drop Downs'!$P$2:$R$16,2,FALSE),0)</f>
        <v>0</v>
      </c>
      <c r="Q621" s="5">
        <f>IF(NOT(ISBLANK(Spreadsheet!AN621)),VLOOKUP(Spreadsheet!AN621,'Drop Downs'!$P$2:$R$16,3,FALSE),0)</f>
        <v>0</v>
      </c>
      <c r="R621" s="5">
        <f>IF(NOT(ISBLANK(Spreadsheet!AN621)),VLOOKUP(Spreadsheet!AN621,'Drop Downs'!$P$2:$R$16,2,FALSE),0)</f>
        <v>0</v>
      </c>
      <c r="S621" s="5" t="str">
        <f>IF(OR(M621&gt;K621,N621&gt;L621,O621&gt;K621, Q621&gt;K621,N621&gt;L621, P621&gt;L621, R621&gt;L621),"Member currently has a coverage election over what he/she needs.  Please add more dependents or adjust the coverage election.","")&amp;(IF(AND(NOT(ISBLANK(Spreadsheet!C621)),NOT(ISBLANK(Spreadsheet!D621)),ISBLANK(Spreadsheet!E621)),"Dependent lacks a relationship to member.Please select one from the drop-down.",""))</f>
        <v/>
      </c>
      <c r="T621" s="5" t="b">
        <f t="shared" si="45"/>
        <v>1</v>
      </c>
      <c r="U621" s="5" t="b">
        <f>OR(ISBLANK(Spreadsheet!C621),IF(NOT(ISBLANK(Spreadsheet!D621)),NOT(ISBLANK(Spreadsheet!E621)),TRUE))</f>
        <v>1</v>
      </c>
      <c r="V621" s="5" t="b">
        <f>OR(ISBLANK(Spreadsheet!C621), NOT(ISBLANK(Spreadsheet!I621)))</f>
        <v>1</v>
      </c>
      <c r="W621" s="5" t="b">
        <f>OR(ISBLANK(Spreadsheet!D621),NOT(ISBLANK(Spreadsheet!C621)))</f>
        <v>1</v>
      </c>
      <c r="X621" s="155" t="str">
        <f>REPT("0",MIN(FIND({1,2,3,4,5,6,7,8,9},Spreadsheet!C621&amp;"123456789"))-1)&amp;IF(ISBLANK(Spreadsheet!C621),"",SUMPRODUCT(MID(0&amp;Spreadsheet!C621,LARGE(INDEX(ISNUMBER(--MID(Spreadsheet!C621,ROW($1:$225),1))*
 ROW($1:$225),0),ROW($1:$225))+1,1)*10^ROW($1:$225)/10))</f>
        <v/>
      </c>
      <c r="Y621" s="5" t="b">
        <f>IF(NOT(ISBLANK(Spreadsheet!C621)),IF(AND(ISNUMBER(VALUE(Spreadsheet!C621)), LEN(Spreadsheet!C621)=9),TRUE,FALSE),TRUE)</f>
        <v>1</v>
      </c>
      <c r="Z621" s="155" t="str">
        <f>REPT("0",MIN(FIND({1,2,3,4,5,6,7,8,9},Spreadsheet!D621&amp;"123456789"))-1)&amp;IF(ISBLANK(Spreadsheet!D621),"",SUMPRODUCT(MID(0&amp;Spreadsheet!D621,LARGE(INDEX(ISNUMBER(--MID(Spreadsheet!D621,ROW($1:$225),1))*
 ROW($1:$225),0),ROW($1:$225))+1,1)*10^ROW($1:$225)/10))</f>
        <v/>
      </c>
      <c r="AA621" s="5" t="b">
        <f>IF(AND(NOT(ISBLANK(Spreadsheet!D621)),NOT(ISBLANK(Spreadsheet!C621))),IF(AND(ISNUMBER(VALUE(Spreadsheet!D621)), LEN(Spreadsheet!D621)=9),TRUE,FALSE),IF(AND(NOT(ISBLANK(Spreadsheet!D621)),ISBLANK(Spreadsheet!C621)),FALSE,TRUE))</f>
        <v>1</v>
      </c>
      <c r="AB621" s="5" t="b">
        <f>OR(ISBLANK(Spreadsheet!Y621),IF(NOT(ISBLANK(Spreadsheet!Y621)),LEN(Spreadsheet!Y621)=10,ISNUMBER(VALUE(Spreadsheet!Y621))))</f>
        <v>1</v>
      </c>
      <c r="AC621" s="5" t="b">
        <f>OR(ISBLANK(Spreadsheet!AI621), AND(NOT(ISBLANK(Spreadsheet!AJ621)), NOT(ISNUMBER(SEARCH("Waive",Spreadsheet!AJ621)))))</f>
        <v>1</v>
      </c>
      <c r="AD621" s="5" t="b">
        <f>OR(ISBLANK(Spreadsheet!AK621), AND(NOT(ISBLANK(Spreadsheet!AL621)), NOT(ISNUMBER(SEARCH("Waive",Spreadsheet!AL621)))))</f>
        <v>1</v>
      </c>
      <c r="AE621" s="5" t="b">
        <f>OR(ISBLANK(Spreadsheet!AM621), AND(NOT(ISBLANK(Spreadsheet!AN621)), NOT(ISNUMBER(SEARCH("Waive", Spreadsheet!AN621)))))</f>
        <v>1</v>
      </c>
      <c r="AF621" s="5" t="b">
        <f>OR(ISBLANK(Spreadsheet!C621), NOT(ISBLANK(Spreadsheet!D621)),NOT(ISBLANK(Spreadsheet!L621)))</f>
        <v>1</v>
      </c>
      <c r="AG621" s="5" t="b">
        <f>IF(AND(NOT(ISBLANK(Spreadsheet!C621)), NOT(ISBLANK(Spreadsheet!D621)),Spreadsheet!C621&lt;&gt;Spreadsheet!D621),IF(ISERROR(VLOOKUP(Spreadsheet!C621, Spreadsheet!$C$6:'Spreadsheet'!$C620,1,FALSE)), FALSE, TRUE),TRUE)</f>
        <v>1</v>
      </c>
      <c r="AH621" s="5" t="b">
        <f>Spreadsheet!$B$2=Spreadsheet!AD621</f>
        <v>1</v>
      </c>
      <c r="AI621" s="5" t="b">
        <f>IF(ISBLANK(Spreadsheet!G621),TRUE,IF(OR(LEN(Spreadsheet!G621)&gt;1,ISNUMBER(VALUE(Spreadsheet!G621))),FALSE,TRUE))</f>
        <v>1</v>
      </c>
      <c r="AJ621" s="5" t="b">
        <f>OR(ISBLANK(Spreadsheet!C621), NOT(ISBLANK(Spreadsheet!B621)), NOT(ISBLANK(Spreadsheet!D621)))</f>
        <v>1</v>
      </c>
      <c r="AK621" s="5" t="b">
        <f t="array" ref="AK621">IF(OR(AND(ISBLANK(Spreadsheet!E621),ISBLANK(Spreadsheet!D621),NOT(ISBLANK(Spreadsheet!C621))),AND(ISBLANK(Spreadsheet!E621),ISBLANK(Spreadsheet!D621),ISBLANK(Spreadsheet!C621))),TRUE,ISNUMBER(MATCH(TRUE,EXACT(Spreadsheet!E621,Relationships),0)))</f>
        <v>1</v>
      </c>
      <c r="AL621" s="5" t="b">
        <f>IF(NOT(ISBLANK(Spreadsheet!C621)),IF(OR(ISBLANK(Spreadsheet!F621),LEN(Spreadsheet!F621)&gt;40),FALSE,TRUE),TRUE)</f>
        <v>1</v>
      </c>
      <c r="AM621" s="5" t="b">
        <f>IF(NOT(ISBLANK(Spreadsheet!C621)),IF(OR(ISBLANK(Spreadsheet!H621),LEN(Spreadsheet!H621)&gt;40),FALSE,TRUE),TRUE)</f>
        <v>1</v>
      </c>
      <c r="AN621" s="5" t="b">
        <f t="array" ref="AN621">IF(ISBLANK(Spreadsheet!I621),TRUE,ISNUMBER(MATCH(TRUE,EXACT(Spreadsheet!I621,GenderValues),0)))</f>
        <v>1</v>
      </c>
      <c r="AO621" s="5" t="b">
        <f ca="1">IF(ISERROR(DATEVALUE(TEXT(Spreadsheet!J621,"mm/dd/yyyy")) &gt; TODAY()),IF(AND(ISBLANK(Spreadsheet!J621),ISBLANK(Spreadsheet!C621)),TRUE,FALSE),IF(DATEVALUE(TEXT(Spreadsheet!J621,"mm/dd/yyyy")) &gt; TODAY(),FALSE,TRUE))</f>
        <v>1</v>
      </c>
      <c r="AP621" s="5" t="b">
        <f>OR(ISBLANK(Spreadsheet!K621),LEN(Spreadsheet!K621)&lt;=100)</f>
        <v>1</v>
      </c>
      <c r="AQ621" s="5" t="b">
        <f t="array" ref="AQ621">IF(OR(AND(ISBLANK(Spreadsheet!L621),ISBLANK(Spreadsheet!C621)),AND(NOT(ISBLANK(Spreadsheet!C621)),NOT(ISBLANK(Spreadsheet!D621)))),TRUE,ISNUMBER(MATCH(TRUE,EXACT(Spreadsheet!L621,MaritalStatus),0)))</f>
        <v>1</v>
      </c>
      <c r="AR621" s="5" t="b">
        <f ca="1">IF(ISERROR(DATEVALUE(TEXT(Spreadsheet!M621,"mm/dd/yyyy")) &gt; TODAY()),IF(ISBLANK(Spreadsheet!M621),TRUE,FALSE),IF(DATEVALUE(TEXT(Spreadsheet!M621,"mm/dd/yyyy")) &gt; TODAY(),FALSE,TRUE))</f>
        <v>1</v>
      </c>
      <c r="AS621" s="5" t="b">
        <f>OR(ISBLANK(Spreadsheet!N621),LEN(Spreadsheet!N621)&lt;=100)</f>
        <v>1</v>
      </c>
      <c r="AT621" s="5" t="b">
        <f>OR(ISBLANK(Spreadsheet!O621),UPPER(Spreadsheet!O621)="YES")</f>
        <v>1</v>
      </c>
      <c r="AU621" s="5" t="b">
        <f>OR(ISBLANK(Spreadsheet!P621),UPPER(Spreadsheet!P621)="YES")</f>
        <v>1</v>
      </c>
      <c r="AV621" s="5" t="b">
        <f t="array" ref="AV621">IF(ISBLANK(Spreadsheet!Q621),TRUE,ISNUMBER(MATCH(TRUE,EXACT(Spreadsheet!Q621,OnGroupsPriorIns),0)))</f>
        <v>1</v>
      </c>
      <c r="AW621" s="5" t="b">
        <f>OR(ISBLANK(Spreadsheet!R621),UPPER(Spreadsheet!R621)="YES")</f>
        <v>1</v>
      </c>
      <c r="AX621" s="5" t="b">
        <f>OR(ISBLANK(Spreadsheet!S621),UPPER(Spreadsheet!S621)="YES")</f>
        <v>1</v>
      </c>
      <c r="AY621" s="5" t="b">
        <f>OR(AND(ISBLANK(Spreadsheet!C621),LEN(Spreadsheet!T621)=0),AND(NOT(ISBLANK(Spreadsheet!C621)),LEN(Spreadsheet!T621)&gt;0,LEN(Spreadsheet!T621)&lt;=50))</f>
        <v>1</v>
      </c>
      <c r="AZ621" s="5" t="b">
        <f>OR(LEN(Spreadsheet!U621)=0,AND(LEN(Spreadsheet!U621)&gt;0,LEN(Spreadsheet!U621)&lt;=50))</f>
        <v>1</v>
      </c>
      <c r="BA621" s="5" t="b">
        <f>OR(AND(ISBLANK(Spreadsheet!C621),LEN(Spreadsheet!V621)=0),AND(NOT(ISBLANK(Spreadsheet!C621)),LEN(Spreadsheet!V621)&gt;0,LEN(Spreadsheet!V621)&lt;=50))</f>
        <v>1</v>
      </c>
      <c r="BB621" s="5" t="b">
        <f t="array" ref="BB621">IF(AND(ISBLANK(Spreadsheet!C621),LEN(Spreadsheet!W621)=0),TRUE,ISNUMBER(MATCH(TRUE,EXACT(Spreadsheet!W621,States),0)))</f>
        <v>1</v>
      </c>
      <c r="BC621" s="5" t="b">
        <f>OR(AND(ISBLANK(Spreadsheet!C621),LEN(Spreadsheet!X621)=0),AND(NOT(ISBLANK(Spreadsheet!C621)),LEN(Spreadsheet!X621)&gt;0,LEN(Spreadsheet!X621)=5,ISNUMBER(VALUE(Spreadsheet!X621))))</f>
        <v>1</v>
      </c>
      <c r="BD621" s="5" t="b">
        <f>OR(ISBLANK(Spreadsheet!Z621),LEN(Spreadsheet!Z621)&lt;=50)</f>
        <v>1</v>
      </c>
      <c r="BE621" s="5" t="b">
        <f>ISBLANK(Spreadsheet!AA621)</f>
        <v>1</v>
      </c>
      <c r="BF621" s="5" t="b">
        <f>ISBLANK(Spreadsheet!AB621)</f>
        <v>1</v>
      </c>
      <c r="BG621" s="5" t="b">
        <f>IF(ISERROR(DATEVALUE(TEXT(Spreadsheet!AC621,"mm/dd/yyyy")) &gt; DATEVALUE(TEXT(Spreadsheet!J621,"mm/dd/yyyy"))),IF(OR(AND(ISBLANK(Spreadsheet!AC621),ISBLANK(Spreadsheet!C621)),AND(NOT(ISBLANK(Spreadsheet!C621)),ISBLANK(Spreadsheet!AC621),NOT(ISBLANK(Spreadsheet!D621)))),TRUE,FALSE),IF(DATEVALUE(TEXT(Spreadsheet!AC621,"mm/dd/yyyy")) &gt; DATEVALUE(TEXT(Spreadsheet!J621,"mm/dd/yyyy")),TRUE,FALSE))</f>
        <v>1</v>
      </c>
      <c r="BH621" s="5" t="b">
        <f>OR(AND(ISBLANK(Spreadsheet!C621),ISBLANK(Spreadsheet!AE621)),AND(NOT(ISBLANK(Spreadsheet!C621)),NOT(ISBLANK(Spreadsheet!D621)),ISBLANK(Spreadsheet!AE621)),AND(NOT(ISBLANK(Spreadsheet!C621)),ISBLANK(Spreadsheet!D621),NOT(ISBLANK(Spreadsheet!AE621)),LEN(Spreadsheet!AE621)&lt;=100))</f>
        <v>1</v>
      </c>
      <c r="BI621" s="5" t="b">
        <f t="array" ref="BI621">IF(ISBLANK(Spreadsheet!AF621),TRUE,ISNUMBER(MATCH(TRUE,EXACT(Spreadsheet!AF621,CobraShortReasons),0)))</f>
        <v>1</v>
      </c>
      <c r="BJ621" s="5" t="b">
        <f ca="1">IF(ISERROR(DATEVALUE(TEXT(Spreadsheet!AG621,"mm/dd/yyyy")) &gt; TODAY()),IF(ISBLANK(Spreadsheet!AG621),TRUE,FALSE),IF(DATEVALUE(TEXT(Spreadsheet!AG621,"mm/dd/yyyy")) &gt; TODAY(),FALSE,TRUE))</f>
        <v>1</v>
      </c>
      <c r="BK621" s="5" t="b">
        <f>OR(ISBLANK(Spreadsheet!AH621),LEN(Spreadsheet!AH621)&lt;=25)</f>
        <v>1</v>
      </c>
      <c r="BL621" s="5" t="b">
        <f t="array" aca="1" ref="BL621" ca="1">IF(ISBLANK(Spreadsheet!AI621),TRUE,ISNUMBER(MATCH(TRUE,EXACT(Spreadsheet!AI621,INDIRECT(Spreadsheet!$D$2)),0)))</f>
        <v>1</v>
      </c>
      <c r="BM621" s="5" t="b">
        <f t="array" aca="1" ref="BM621" ca="1">IF(ISBLANK(Spreadsheet!AJ621),TRUE,ISNUMBER(MATCH(TRUE,EXACT(Spreadsheet!AJ621,INDIRECT(Spreadsheet!BJ621)),0)))</f>
        <v>1</v>
      </c>
      <c r="BN621" s="5" t="b">
        <f t="array" ref="BN621">IF(ISBLANK(Spreadsheet!AK621),TRUE,ISNUMBER(MATCH(TRUE,EXACT(Spreadsheet!AK621,DentalPlans),0)))</f>
        <v>1</v>
      </c>
      <c r="BO621" s="5" t="b">
        <f t="array" aca="1" ref="BO621" ca="1">IF(ISBLANK(Spreadsheet!AL621),TRUE,ISNUMBER(MATCH(TRUE,EXACT(Spreadsheet!AL621,INDIRECT(Spreadsheet!BK621)),0)))</f>
        <v>1</v>
      </c>
      <c r="BP621" s="5" t="b">
        <f t="array" ref="BP621">IF(ISBLANK(Spreadsheet!AM621),TRUE,ISNUMBER(MATCH(TRUE,EXACT(Spreadsheet!AM621,VisionPlans),0)))</f>
        <v>1</v>
      </c>
      <c r="BQ621" s="5" t="b">
        <f t="array" aca="1" ref="BQ621" ca="1">IF(ISBLANK(Spreadsheet!AN621),TRUE,ISNUMBER(MATCH(TRUE,EXACT(Spreadsheet!AN621,INDIRECT(Spreadsheet!BL621)),0)))</f>
        <v>1</v>
      </c>
      <c r="BR621" s="5" t="b">
        <f t="array" ref="BR621">IF(ISBLANK(Spreadsheet!AO621),TRUE,ISNUMBER(MATCH(TRUE,EXACT(Spreadsheet!AO621,LifeBenefitClasses),0)))</f>
        <v>1</v>
      </c>
      <c r="BS621" s="5" t="b">
        <f>IF(OR(ISBLANK(Spreadsheet!AO621), Spreadsheet!AO621="Waive"),IF(ISBLANK(Spreadsheet!AP621),TRUE,FALSE),IF(OR(AND(NOT(ISBLANK(Spreadsheet!AO621)),ISBLANK(Spreadsheet!AP621)),NOT(ISNUMBER(VALUE(Spreadsheet!AP621)))),FALSE,IF(OR(AND(Spreadsheet!AP621&lt;6,MOD(Spreadsheet!AP621*10,5)=0), MOD(Spreadsheet!AP621,5000)=0),TRUE,FALSE)))</f>
        <v>1</v>
      </c>
      <c r="BT621" s="5" t="b">
        <f t="array" ref="BT621">IF(ISBLANK(Spreadsheet!AQ621),TRUE,ISNUMBER(MATCH(TRUE,EXACT(Spreadsheet!AQ621,EnrollWaive),0)))</f>
        <v>1</v>
      </c>
      <c r="BU621" s="5" t="b">
        <f t="array" ref="BU621">IF(ISBLANK(Spreadsheet!AR621),TRUE,ISNUMBER(MATCH(TRUE,EXACT(Spreadsheet!AR621,LifeBenefitClasses),0)))</f>
        <v>1</v>
      </c>
      <c r="BV621" s="5" t="b">
        <f>IF(OR(ISBLANK(Spreadsheet!AR621), Spreadsheet!AR621="Waive"),IF(ISBLANK(Spreadsheet!AS621),TRUE,FALSE),IF(OR(AND(NOT(ISBLANK(Spreadsheet!AR621)),ISBLANK(Spreadsheet!AS621)),NOT(ISNUMBER(VALUE(Spreadsheet!AS621)))),FALSE,IF(OR(AND(Spreadsheet!AS621&lt;6,MOD(Spreadsheet!AS621*10,5)=0), MOD(Spreadsheet!AS621,10000)=0),TRUE,FALSE)))</f>
        <v>1</v>
      </c>
      <c r="BW621" s="5" t="b">
        <f t="array" ref="BW621">IF(ISBLANK(Spreadsheet!AT621),TRUE,ISNUMBER(MATCH(TRUE,EXACT(Spreadsheet!AT621,LifeBenefitClasses),0)))</f>
        <v>1</v>
      </c>
      <c r="BX621" s="5" t="b">
        <f>IF(OR(ISBLANK(Spreadsheet!AT621), Spreadsheet!AT621="Waive"),IF(ISBLANK(Spreadsheet!AU621),TRUE,FALSE),IF(OR(AND(NOT(ISBLANK(Spreadsheet!AT621)),ISBLANK(Spreadsheet!AU621)),NOT(ISNUMBER(VALUE(Spreadsheet!AU621)))),FALSE,IF(AND(NOT(OR(ISBLANK(Spreadsheet!AT621),Spreadsheet!AT621="Waive")),NOT(OR(ISBLANK(Spreadsheet!AR621),Spreadsheet!AR621="Waive")),MOD(Spreadsheet!AU621,5000)=0, Spreadsheet!AU621&lt;=(Spreadsheet!AS621*0.5)),TRUE,FALSE)))</f>
        <v>1</v>
      </c>
      <c r="BY621" s="5" t="b">
        <f t="array" ref="BY621">IF(ISBLANK(Spreadsheet!AV621),TRUE,ISNUMBER(MATCH(TRUE,EXACT(Spreadsheet!AV621,EnrollWaive),0)))</f>
        <v>1</v>
      </c>
      <c r="BZ621" s="5" t="b">
        <f t="array" ref="BZ621">IF(ISBLANK(Spreadsheet!AW621),TRUE,ISNUMBER(MATCH(TRUE,EXACT(Spreadsheet!AW621,LifeBenefitClasses),0)))</f>
        <v>1</v>
      </c>
      <c r="CA621" s="5" t="b">
        <f t="array" ref="CA621">IF(ISBLANK(Spreadsheet!AX621),TRUE,ISNUMBER(MATCH(TRUE,EXACT(Spreadsheet!AX621,LifeBenefitClasses),0)))</f>
        <v>1</v>
      </c>
      <c r="CB621" s="5" t="b">
        <f t="array" ref="CB621">IF(ISBLANK(Spreadsheet!AY621),TRUE,ISNUMBER(MATCH(TRUE,EXACT(Spreadsheet!AY621,LifeBenefitClasses),0)))</f>
        <v>1</v>
      </c>
      <c r="CC621" s="5" t="b">
        <f t="array" ref="CC621">IF(ISBLANK(Spreadsheet!AZ621),TRUE,ISNUMBER(MATCH(TRUE,EXACT(Spreadsheet!AZ621,LifeBenefitClasses),0)))</f>
        <v>1</v>
      </c>
      <c r="CD621" s="5" t="b">
        <f t="array" ref="CD621">IF(ISBLANK(Spreadsheet!BA621),TRUE,ISNUMBER(MATCH(TRUE,EXACT(Spreadsheet!BA621,LifeBenefitClasses),0)))</f>
        <v>1</v>
      </c>
      <c r="CE621" s="5" t="b">
        <f>IF(OR(ISBLANK(Spreadsheet!BA621), Spreadsheet!BA621="Waive"),IF(ISBLANK(Spreadsheet!BB621),TRUE,FALSE),IF(OR(AND(NOT(ISBLANK(Spreadsheet!BA621)),ISBLANK(Spreadsheet!BB621)),NOT(ISNUMBER(VALUE(Spreadsheet!BB621))),ISBLANK(Spreadsheet!BC621),NOT(ISNUMBER(VALUE(Spreadsheet!BC621)))),FALSE,IF(AND(Spreadsheet!BB621&gt;=50000,Spreadsheet!BB621&lt;=250000,MOD(Spreadsheet!BB621,10000)=0,Spreadsheet!BB621&lt;=(10*Spreadsheet!BC621)),TRUE,FALSE)))</f>
        <v>1</v>
      </c>
      <c r="CF621" s="5" t="b">
        <f>IF(NOT(ISBLANK(Spreadsheet!BC621)),AND(ISNUMBER(VALUE(Spreadsheet!BC621)),Spreadsheet!BC621&gt;0),AND(OR(ISBLANK(Spreadsheet!AO621),Spreadsheet!AO621="Waive",AND(NOT(OR(ISBLANK(Spreadsheet!AO621),Spreadsheet!AO621="Waive")),Spreadsheet!AP621&gt;=6)),OR(ISBLANK(Spreadsheet!AR621),AND(NOT(OR(ISBLANK(Spreadsheet!AR621),Spreadsheet!AR621="Waive")),Spreadsheet!AS621&gt;=6)),OR(ISBLANK(Spreadsheet!AW621)),OR(ISBLANK(Spreadsheet!AX621)),OR(ISBLANK(Spreadsheet!AY621)),OR(ISBLANK(Spreadsheet!AZ621)),OR(ISBLANK(Spreadsheet!BA621),Spreadsheet!BA621="Waive")))</f>
        <v>1</v>
      </c>
      <c r="CG621" s="5" t="b">
        <f t="shared" ca="1" si="43"/>
        <v>1</v>
      </c>
    </row>
    <row r="622" spans="8:85" x14ac:dyDescent="0.3">
      <c r="H622" s="5">
        <f t="shared" ca="1" si="44"/>
        <v>2</v>
      </c>
      <c r="I622" s="5" t="str">
        <f t="shared" ca="1" si="42"/>
        <v/>
      </c>
      <c r="J622" s="5" t="str">
        <f>IF(AND(NOT(ISBLANK(Spreadsheet!C622)),ISBLANK(Spreadsheet!D622)),Spreadsheet!F622&amp;" "&amp;Spreadsheet!H622,"")</f>
        <v/>
      </c>
      <c r="K622" s="5">
        <f>IF(AND(NOT(ISBLANK(Spreadsheet!C622)),ISBLANK(Spreadsheet!D622)),COUNTIFS(Spreadsheet!E623:E$786,"=Child",Spreadsheet!C623:C$786, "="&amp;Spreadsheet!C622) + COUNTIFS(Spreadsheet!E623:E$786,"=Step-child",Spreadsheet!C623:C$786, "="&amp;Spreadsheet!C622),0)</f>
        <v>0</v>
      </c>
      <c r="L622" s="5">
        <f>IF(NOT(ISBLANK(J622)),COUNTIFS(Spreadsheet!E623:E$786,"=Wife",Spreadsheet!C623:C$786, "="&amp;Spreadsheet!C622) + COUNTIFS(Spreadsheet!E623:E$786,"=Husband",Spreadsheet!C623:C$786, "="&amp;Spreadsheet!C622),0)</f>
        <v>0</v>
      </c>
      <c r="M622" s="5">
        <f>IF(NOT(ISBLANK(Spreadsheet!AJ622)),VLOOKUP(Spreadsheet!AJ622,'Drop Downs'!$P$2:$R$16,3,FALSE),0)</f>
        <v>0</v>
      </c>
      <c r="N622" s="5">
        <f>IF(NOT(ISBLANK(Spreadsheet!AJ622)), VLOOKUP(Spreadsheet!AJ622,'Drop Downs'!$P$2:$R$16,2,FALSE),0)</f>
        <v>0</v>
      </c>
      <c r="O622" s="5">
        <f>IF(NOT(ISBLANK(Spreadsheet!AL622)),VLOOKUP(Spreadsheet!AL622,'Drop Downs'!$P$2:$R$16,3,FALSE), 0)</f>
        <v>0</v>
      </c>
      <c r="P622" s="5">
        <f>IF(NOT(ISBLANK(Spreadsheet!AL622)),VLOOKUP(Spreadsheet!AL622,'Drop Downs'!$P$2:$R$16,2,FALSE),0)</f>
        <v>0</v>
      </c>
      <c r="Q622" s="5">
        <f>IF(NOT(ISBLANK(Spreadsheet!AN622)),VLOOKUP(Spreadsheet!AN622,'Drop Downs'!$P$2:$R$16,3,FALSE),0)</f>
        <v>0</v>
      </c>
      <c r="R622" s="5">
        <f>IF(NOT(ISBLANK(Spreadsheet!AN622)),VLOOKUP(Spreadsheet!AN622,'Drop Downs'!$P$2:$R$16,2,FALSE),0)</f>
        <v>0</v>
      </c>
      <c r="S622" s="5" t="str">
        <f>IF(OR(M622&gt;K622,N622&gt;L622,O622&gt;K622, Q622&gt;K622,N622&gt;L622, P622&gt;L622, R622&gt;L622),"Member currently has a coverage election over what he/she needs.  Please add more dependents or adjust the coverage election.","")&amp;(IF(AND(NOT(ISBLANK(Spreadsheet!C622)),NOT(ISBLANK(Spreadsheet!D622)),ISBLANK(Spreadsheet!E622)),"Dependent lacks a relationship to member.Please select one from the drop-down.",""))</f>
        <v/>
      </c>
      <c r="T622" s="5" t="b">
        <f t="shared" si="45"/>
        <v>1</v>
      </c>
      <c r="U622" s="5" t="b">
        <f>OR(ISBLANK(Spreadsheet!C622),IF(NOT(ISBLANK(Spreadsheet!D622)),NOT(ISBLANK(Spreadsheet!E622)),TRUE))</f>
        <v>1</v>
      </c>
      <c r="V622" s="5" t="b">
        <f>OR(ISBLANK(Spreadsheet!C622), NOT(ISBLANK(Spreadsheet!I622)))</f>
        <v>1</v>
      </c>
      <c r="W622" s="5" t="b">
        <f>OR(ISBLANK(Spreadsheet!D622),NOT(ISBLANK(Spreadsheet!C622)))</f>
        <v>1</v>
      </c>
      <c r="X622" s="155" t="str">
        <f>REPT("0",MIN(FIND({1,2,3,4,5,6,7,8,9},Spreadsheet!C622&amp;"123456789"))-1)&amp;IF(ISBLANK(Spreadsheet!C622),"",SUMPRODUCT(MID(0&amp;Spreadsheet!C622,LARGE(INDEX(ISNUMBER(--MID(Spreadsheet!C622,ROW($1:$225),1))*
 ROW($1:$225),0),ROW($1:$225))+1,1)*10^ROW($1:$225)/10))</f>
        <v/>
      </c>
      <c r="Y622" s="5" t="b">
        <f>IF(NOT(ISBLANK(Spreadsheet!C622)),IF(AND(ISNUMBER(VALUE(Spreadsheet!C622)), LEN(Spreadsheet!C622)=9),TRUE,FALSE),TRUE)</f>
        <v>1</v>
      </c>
      <c r="Z622" s="155" t="str">
        <f>REPT("0",MIN(FIND({1,2,3,4,5,6,7,8,9},Spreadsheet!D622&amp;"123456789"))-1)&amp;IF(ISBLANK(Spreadsheet!D622),"",SUMPRODUCT(MID(0&amp;Spreadsheet!D622,LARGE(INDEX(ISNUMBER(--MID(Spreadsheet!D622,ROW($1:$225),1))*
 ROW($1:$225),0),ROW($1:$225))+1,1)*10^ROW($1:$225)/10))</f>
        <v/>
      </c>
      <c r="AA622" s="5" t="b">
        <f>IF(AND(NOT(ISBLANK(Spreadsheet!D622)),NOT(ISBLANK(Spreadsheet!C622))),IF(AND(ISNUMBER(VALUE(Spreadsheet!D622)), LEN(Spreadsheet!D622)=9),TRUE,FALSE),IF(AND(NOT(ISBLANK(Spreadsheet!D622)),ISBLANK(Spreadsheet!C622)),FALSE,TRUE))</f>
        <v>1</v>
      </c>
      <c r="AB622" s="5" t="b">
        <f>OR(ISBLANK(Spreadsheet!Y622),IF(NOT(ISBLANK(Spreadsheet!Y622)),LEN(Spreadsheet!Y622)=10,ISNUMBER(VALUE(Spreadsheet!Y622))))</f>
        <v>1</v>
      </c>
      <c r="AC622" s="5" t="b">
        <f>OR(ISBLANK(Spreadsheet!AI622), AND(NOT(ISBLANK(Spreadsheet!AJ622)), NOT(ISNUMBER(SEARCH("Waive",Spreadsheet!AJ622)))))</f>
        <v>1</v>
      </c>
      <c r="AD622" s="5" t="b">
        <f>OR(ISBLANK(Spreadsheet!AK622), AND(NOT(ISBLANK(Spreadsheet!AL622)), NOT(ISNUMBER(SEARCH("Waive",Spreadsheet!AL622)))))</f>
        <v>1</v>
      </c>
      <c r="AE622" s="5" t="b">
        <f>OR(ISBLANK(Spreadsheet!AM622), AND(NOT(ISBLANK(Spreadsheet!AN622)), NOT(ISNUMBER(SEARCH("Waive", Spreadsheet!AN622)))))</f>
        <v>1</v>
      </c>
      <c r="AF622" s="5" t="b">
        <f>OR(ISBLANK(Spreadsheet!C622), NOT(ISBLANK(Spreadsheet!D622)),NOT(ISBLANK(Spreadsheet!L622)))</f>
        <v>1</v>
      </c>
      <c r="AG622" s="5" t="b">
        <f>IF(AND(NOT(ISBLANK(Spreadsheet!C622)), NOT(ISBLANK(Spreadsheet!D622)),Spreadsheet!C622&lt;&gt;Spreadsheet!D622),IF(ISERROR(VLOOKUP(Spreadsheet!C622, Spreadsheet!$C$6:'Spreadsheet'!$C621,1,FALSE)), FALSE, TRUE),TRUE)</f>
        <v>1</v>
      </c>
      <c r="AH622" s="5" t="b">
        <f>Spreadsheet!$B$2=Spreadsheet!AD622</f>
        <v>1</v>
      </c>
      <c r="AI622" s="5" t="b">
        <f>IF(ISBLANK(Spreadsheet!G622),TRUE,IF(OR(LEN(Spreadsheet!G622)&gt;1,ISNUMBER(VALUE(Spreadsheet!G622))),FALSE,TRUE))</f>
        <v>1</v>
      </c>
      <c r="AJ622" s="5" t="b">
        <f>OR(ISBLANK(Spreadsheet!C622), NOT(ISBLANK(Spreadsheet!B622)), NOT(ISBLANK(Spreadsheet!D622)))</f>
        <v>1</v>
      </c>
      <c r="AK622" s="5" t="b">
        <f t="array" ref="AK622">IF(OR(AND(ISBLANK(Spreadsheet!E622),ISBLANK(Spreadsheet!D622),NOT(ISBLANK(Spreadsheet!C622))),AND(ISBLANK(Spreadsheet!E622),ISBLANK(Spreadsheet!D622),ISBLANK(Spreadsheet!C622))),TRUE,ISNUMBER(MATCH(TRUE,EXACT(Spreadsheet!E622,Relationships),0)))</f>
        <v>1</v>
      </c>
      <c r="AL622" s="5" t="b">
        <f>IF(NOT(ISBLANK(Spreadsheet!C622)),IF(OR(ISBLANK(Spreadsheet!F622),LEN(Spreadsheet!F622)&gt;40),FALSE,TRUE),TRUE)</f>
        <v>1</v>
      </c>
      <c r="AM622" s="5" t="b">
        <f>IF(NOT(ISBLANK(Spreadsheet!C622)),IF(OR(ISBLANK(Spreadsheet!H622),LEN(Spreadsheet!H622)&gt;40),FALSE,TRUE),TRUE)</f>
        <v>1</v>
      </c>
      <c r="AN622" s="5" t="b">
        <f t="array" ref="AN622">IF(ISBLANK(Spreadsheet!I622),TRUE,ISNUMBER(MATCH(TRUE,EXACT(Spreadsheet!I622,GenderValues),0)))</f>
        <v>1</v>
      </c>
      <c r="AO622" s="5" t="b">
        <f ca="1">IF(ISERROR(DATEVALUE(TEXT(Spreadsheet!J622,"mm/dd/yyyy")) &gt; TODAY()),IF(AND(ISBLANK(Spreadsheet!J622),ISBLANK(Spreadsheet!C622)),TRUE,FALSE),IF(DATEVALUE(TEXT(Spreadsheet!J622,"mm/dd/yyyy")) &gt; TODAY(),FALSE,TRUE))</f>
        <v>1</v>
      </c>
      <c r="AP622" s="5" t="b">
        <f>OR(ISBLANK(Spreadsheet!K622),LEN(Spreadsheet!K622)&lt;=100)</f>
        <v>1</v>
      </c>
      <c r="AQ622" s="5" t="b">
        <f t="array" ref="AQ622">IF(OR(AND(ISBLANK(Spreadsheet!L622),ISBLANK(Spreadsheet!C622)),AND(NOT(ISBLANK(Spreadsheet!C622)),NOT(ISBLANK(Spreadsheet!D622)))),TRUE,ISNUMBER(MATCH(TRUE,EXACT(Spreadsheet!L622,MaritalStatus),0)))</f>
        <v>1</v>
      </c>
      <c r="AR622" s="5" t="b">
        <f ca="1">IF(ISERROR(DATEVALUE(TEXT(Spreadsheet!M622,"mm/dd/yyyy")) &gt; TODAY()),IF(ISBLANK(Spreadsheet!M622),TRUE,FALSE),IF(DATEVALUE(TEXT(Spreadsheet!M622,"mm/dd/yyyy")) &gt; TODAY(),FALSE,TRUE))</f>
        <v>1</v>
      </c>
      <c r="AS622" s="5" t="b">
        <f>OR(ISBLANK(Spreadsheet!N622),LEN(Spreadsheet!N622)&lt;=100)</f>
        <v>1</v>
      </c>
      <c r="AT622" s="5" t="b">
        <f>OR(ISBLANK(Spreadsheet!O622),UPPER(Spreadsheet!O622)="YES")</f>
        <v>1</v>
      </c>
      <c r="AU622" s="5" t="b">
        <f>OR(ISBLANK(Spreadsheet!P622),UPPER(Spreadsheet!P622)="YES")</f>
        <v>1</v>
      </c>
      <c r="AV622" s="5" t="b">
        <f t="array" ref="AV622">IF(ISBLANK(Spreadsheet!Q622),TRUE,ISNUMBER(MATCH(TRUE,EXACT(Spreadsheet!Q622,OnGroupsPriorIns),0)))</f>
        <v>1</v>
      </c>
      <c r="AW622" s="5" t="b">
        <f>OR(ISBLANK(Spreadsheet!R622),UPPER(Spreadsheet!R622)="YES")</f>
        <v>1</v>
      </c>
      <c r="AX622" s="5" t="b">
        <f>OR(ISBLANK(Spreadsheet!S622),UPPER(Spreadsheet!S622)="YES")</f>
        <v>1</v>
      </c>
      <c r="AY622" s="5" t="b">
        <f>OR(AND(ISBLANK(Spreadsheet!C622),LEN(Spreadsheet!T622)=0),AND(NOT(ISBLANK(Spreadsheet!C622)),LEN(Spreadsheet!T622)&gt;0,LEN(Spreadsheet!T622)&lt;=50))</f>
        <v>1</v>
      </c>
      <c r="AZ622" s="5" t="b">
        <f>OR(LEN(Spreadsheet!U622)=0,AND(LEN(Spreadsheet!U622)&gt;0,LEN(Spreadsheet!U622)&lt;=50))</f>
        <v>1</v>
      </c>
      <c r="BA622" s="5" t="b">
        <f>OR(AND(ISBLANK(Spreadsheet!C622),LEN(Spreadsheet!V622)=0),AND(NOT(ISBLANK(Spreadsheet!C622)),LEN(Spreadsheet!V622)&gt;0,LEN(Spreadsheet!V622)&lt;=50))</f>
        <v>1</v>
      </c>
      <c r="BB622" s="5" t="b">
        <f t="array" ref="BB622">IF(AND(ISBLANK(Spreadsheet!C622),LEN(Spreadsheet!W622)=0),TRUE,ISNUMBER(MATCH(TRUE,EXACT(Spreadsheet!W622,States),0)))</f>
        <v>1</v>
      </c>
      <c r="BC622" s="5" t="b">
        <f>OR(AND(ISBLANK(Spreadsheet!C622),LEN(Spreadsheet!X622)=0),AND(NOT(ISBLANK(Spreadsheet!C622)),LEN(Spreadsheet!X622)&gt;0,LEN(Spreadsheet!X622)=5,ISNUMBER(VALUE(Spreadsheet!X622))))</f>
        <v>1</v>
      </c>
      <c r="BD622" s="5" t="b">
        <f>OR(ISBLANK(Spreadsheet!Z622),LEN(Spreadsheet!Z622)&lt;=50)</f>
        <v>1</v>
      </c>
      <c r="BE622" s="5" t="b">
        <f>ISBLANK(Spreadsheet!AA622)</f>
        <v>1</v>
      </c>
      <c r="BF622" s="5" t="b">
        <f>ISBLANK(Spreadsheet!AB622)</f>
        <v>1</v>
      </c>
      <c r="BG622" s="5" t="b">
        <f>IF(ISERROR(DATEVALUE(TEXT(Spreadsheet!AC622,"mm/dd/yyyy")) &gt; DATEVALUE(TEXT(Spreadsheet!J622,"mm/dd/yyyy"))),IF(OR(AND(ISBLANK(Spreadsheet!AC622),ISBLANK(Spreadsheet!C622)),AND(NOT(ISBLANK(Spreadsheet!C622)),ISBLANK(Spreadsheet!AC622),NOT(ISBLANK(Spreadsheet!D622)))),TRUE,FALSE),IF(DATEVALUE(TEXT(Spreadsheet!AC622,"mm/dd/yyyy")) &gt; DATEVALUE(TEXT(Spreadsheet!J622,"mm/dd/yyyy")),TRUE,FALSE))</f>
        <v>1</v>
      </c>
      <c r="BH622" s="5" t="b">
        <f>OR(AND(ISBLANK(Spreadsheet!C622),ISBLANK(Spreadsheet!AE622)),AND(NOT(ISBLANK(Spreadsheet!C622)),NOT(ISBLANK(Spreadsheet!D622)),ISBLANK(Spreadsheet!AE622)),AND(NOT(ISBLANK(Spreadsheet!C622)),ISBLANK(Spreadsheet!D622),NOT(ISBLANK(Spreadsheet!AE622)),LEN(Spreadsheet!AE622)&lt;=100))</f>
        <v>1</v>
      </c>
      <c r="BI622" s="5" t="b">
        <f t="array" ref="BI622">IF(ISBLANK(Spreadsheet!AF622),TRUE,ISNUMBER(MATCH(TRUE,EXACT(Spreadsheet!AF622,CobraShortReasons),0)))</f>
        <v>1</v>
      </c>
      <c r="BJ622" s="5" t="b">
        <f ca="1">IF(ISERROR(DATEVALUE(TEXT(Spreadsheet!AG622,"mm/dd/yyyy")) &gt; TODAY()),IF(ISBLANK(Spreadsheet!AG622),TRUE,FALSE),IF(DATEVALUE(TEXT(Spreadsheet!AG622,"mm/dd/yyyy")) &gt; TODAY(),FALSE,TRUE))</f>
        <v>1</v>
      </c>
      <c r="BK622" s="5" t="b">
        <f>OR(ISBLANK(Spreadsheet!AH622),LEN(Spreadsheet!AH622)&lt;=25)</f>
        <v>1</v>
      </c>
      <c r="BL622" s="5" t="b">
        <f t="array" aca="1" ref="BL622" ca="1">IF(ISBLANK(Spreadsheet!AI622),TRUE,ISNUMBER(MATCH(TRUE,EXACT(Spreadsheet!AI622,INDIRECT(Spreadsheet!$D$2)),0)))</f>
        <v>1</v>
      </c>
      <c r="BM622" s="5" t="b">
        <f t="array" aca="1" ref="BM622" ca="1">IF(ISBLANK(Spreadsheet!AJ622),TRUE,ISNUMBER(MATCH(TRUE,EXACT(Spreadsheet!AJ622,INDIRECT(Spreadsheet!BJ622)),0)))</f>
        <v>1</v>
      </c>
      <c r="BN622" s="5" t="b">
        <f t="array" ref="BN622">IF(ISBLANK(Spreadsheet!AK622),TRUE,ISNUMBER(MATCH(TRUE,EXACT(Spreadsheet!AK622,DentalPlans),0)))</f>
        <v>1</v>
      </c>
      <c r="BO622" s="5" t="b">
        <f t="array" aca="1" ref="BO622" ca="1">IF(ISBLANK(Spreadsheet!AL622),TRUE,ISNUMBER(MATCH(TRUE,EXACT(Spreadsheet!AL622,INDIRECT(Spreadsheet!BK622)),0)))</f>
        <v>1</v>
      </c>
      <c r="BP622" s="5" t="b">
        <f t="array" ref="BP622">IF(ISBLANK(Spreadsheet!AM622),TRUE,ISNUMBER(MATCH(TRUE,EXACT(Spreadsheet!AM622,VisionPlans),0)))</f>
        <v>1</v>
      </c>
      <c r="BQ622" s="5" t="b">
        <f t="array" aca="1" ref="BQ622" ca="1">IF(ISBLANK(Spreadsheet!AN622),TRUE,ISNUMBER(MATCH(TRUE,EXACT(Spreadsheet!AN622,INDIRECT(Spreadsheet!BL622)),0)))</f>
        <v>1</v>
      </c>
      <c r="BR622" s="5" t="b">
        <f t="array" ref="BR622">IF(ISBLANK(Spreadsheet!AO622),TRUE,ISNUMBER(MATCH(TRUE,EXACT(Spreadsheet!AO622,LifeBenefitClasses),0)))</f>
        <v>1</v>
      </c>
      <c r="BS622" s="5" t="b">
        <f>IF(OR(ISBLANK(Spreadsheet!AO622), Spreadsheet!AO622="Waive"),IF(ISBLANK(Spreadsheet!AP622),TRUE,FALSE),IF(OR(AND(NOT(ISBLANK(Spreadsheet!AO622)),ISBLANK(Spreadsheet!AP622)),NOT(ISNUMBER(VALUE(Spreadsheet!AP622)))),FALSE,IF(OR(AND(Spreadsheet!AP622&lt;6,MOD(Spreadsheet!AP622*10,5)=0), MOD(Spreadsheet!AP622,5000)=0),TRUE,FALSE)))</f>
        <v>1</v>
      </c>
      <c r="BT622" s="5" t="b">
        <f t="array" ref="BT622">IF(ISBLANK(Spreadsheet!AQ622),TRUE,ISNUMBER(MATCH(TRUE,EXACT(Spreadsheet!AQ622,EnrollWaive),0)))</f>
        <v>1</v>
      </c>
      <c r="BU622" s="5" t="b">
        <f t="array" ref="BU622">IF(ISBLANK(Spreadsheet!AR622),TRUE,ISNUMBER(MATCH(TRUE,EXACT(Spreadsheet!AR622,LifeBenefitClasses),0)))</f>
        <v>1</v>
      </c>
      <c r="BV622" s="5" t="b">
        <f>IF(OR(ISBLANK(Spreadsheet!AR622), Spreadsheet!AR622="Waive"),IF(ISBLANK(Spreadsheet!AS622),TRUE,FALSE),IF(OR(AND(NOT(ISBLANK(Spreadsheet!AR622)),ISBLANK(Spreadsheet!AS622)),NOT(ISNUMBER(VALUE(Spreadsheet!AS622)))),FALSE,IF(OR(AND(Spreadsheet!AS622&lt;6,MOD(Spreadsheet!AS622*10,5)=0), MOD(Spreadsheet!AS622,10000)=0),TRUE,FALSE)))</f>
        <v>1</v>
      </c>
      <c r="BW622" s="5" t="b">
        <f t="array" ref="BW622">IF(ISBLANK(Spreadsheet!AT622),TRUE,ISNUMBER(MATCH(TRUE,EXACT(Spreadsheet!AT622,LifeBenefitClasses),0)))</f>
        <v>1</v>
      </c>
      <c r="BX622" s="5" t="b">
        <f>IF(OR(ISBLANK(Spreadsheet!AT622), Spreadsheet!AT622="Waive"),IF(ISBLANK(Spreadsheet!AU622),TRUE,FALSE),IF(OR(AND(NOT(ISBLANK(Spreadsheet!AT622)),ISBLANK(Spreadsheet!AU622)),NOT(ISNUMBER(VALUE(Spreadsheet!AU622)))),FALSE,IF(AND(NOT(OR(ISBLANK(Spreadsheet!AT622),Spreadsheet!AT622="Waive")),NOT(OR(ISBLANK(Spreadsheet!AR622),Spreadsheet!AR622="Waive")),MOD(Spreadsheet!AU622,5000)=0, Spreadsheet!AU622&lt;=(Spreadsheet!AS622*0.5)),TRUE,FALSE)))</f>
        <v>1</v>
      </c>
      <c r="BY622" s="5" t="b">
        <f t="array" ref="BY622">IF(ISBLANK(Spreadsheet!AV622),TRUE,ISNUMBER(MATCH(TRUE,EXACT(Spreadsheet!AV622,EnrollWaive),0)))</f>
        <v>1</v>
      </c>
      <c r="BZ622" s="5" t="b">
        <f t="array" ref="BZ622">IF(ISBLANK(Spreadsheet!AW622),TRUE,ISNUMBER(MATCH(TRUE,EXACT(Spreadsheet!AW622,LifeBenefitClasses),0)))</f>
        <v>1</v>
      </c>
      <c r="CA622" s="5" t="b">
        <f t="array" ref="CA622">IF(ISBLANK(Spreadsheet!AX622),TRUE,ISNUMBER(MATCH(TRUE,EXACT(Spreadsheet!AX622,LifeBenefitClasses),0)))</f>
        <v>1</v>
      </c>
      <c r="CB622" s="5" t="b">
        <f t="array" ref="CB622">IF(ISBLANK(Spreadsheet!AY622),TRUE,ISNUMBER(MATCH(TRUE,EXACT(Spreadsheet!AY622,LifeBenefitClasses),0)))</f>
        <v>1</v>
      </c>
      <c r="CC622" s="5" t="b">
        <f t="array" ref="CC622">IF(ISBLANK(Spreadsheet!AZ622),TRUE,ISNUMBER(MATCH(TRUE,EXACT(Spreadsheet!AZ622,LifeBenefitClasses),0)))</f>
        <v>1</v>
      </c>
      <c r="CD622" s="5" t="b">
        <f t="array" ref="CD622">IF(ISBLANK(Spreadsheet!BA622),TRUE,ISNUMBER(MATCH(TRUE,EXACT(Spreadsheet!BA622,LifeBenefitClasses),0)))</f>
        <v>1</v>
      </c>
      <c r="CE622" s="5" t="b">
        <f>IF(OR(ISBLANK(Spreadsheet!BA622), Spreadsheet!BA622="Waive"),IF(ISBLANK(Spreadsheet!BB622),TRUE,FALSE),IF(OR(AND(NOT(ISBLANK(Spreadsheet!BA622)),ISBLANK(Spreadsheet!BB622)),NOT(ISNUMBER(VALUE(Spreadsheet!BB622))),ISBLANK(Spreadsheet!BC622),NOT(ISNUMBER(VALUE(Spreadsheet!BC622)))),FALSE,IF(AND(Spreadsheet!BB622&gt;=50000,Spreadsheet!BB622&lt;=250000,MOD(Spreadsheet!BB622,10000)=0,Spreadsheet!BB622&lt;=(10*Spreadsheet!BC622)),TRUE,FALSE)))</f>
        <v>1</v>
      </c>
      <c r="CF622" s="5" t="b">
        <f>IF(NOT(ISBLANK(Spreadsheet!BC622)),AND(ISNUMBER(VALUE(Spreadsheet!BC622)),Spreadsheet!BC622&gt;0),AND(OR(ISBLANK(Spreadsheet!AO622),Spreadsheet!AO622="Waive",AND(NOT(OR(ISBLANK(Spreadsheet!AO622),Spreadsheet!AO622="Waive")),Spreadsheet!AP622&gt;=6)),OR(ISBLANK(Spreadsheet!AR622),AND(NOT(OR(ISBLANK(Spreadsheet!AR622),Spreadsheet!AR622="Waive")),Spreadsheet!AS622&gt;=6)),OR(ISBLANK(Spreadsheet!AW622)),OR(ISBLANK(Spreadsheet!AX622)),OR(ISBLANK(Spreadsheet!AY622)),OR(ISBLANK(Spreadsheet!AZ622)),OR(ISBLANK(Spreadsheet!BA622),Spreadsheet!BA622="Waive")))</f>
        <v>1</v>
      </c>
      <c r="CG622" s="5" t="b">
        <f t="shared" ca="1" si="43"/>
        <v>1</v>
      </c>
    </row>
    <row r="623" spans="8:85" x14ac:dyDescent="0.3">
      <c r="H623" s="5">
        <f t="shared" ca="1" si="44"/>
        <v>2</v>
      </c>
      <c r="I623" s="5" t="str">
        <f t="shared" ca="1" si="42"/>
        <v/>
      </c>
      <c r="J623" s="5" t="str">
        <f>IF(AND(NOT(ISBLANK(Spreadsheet!C623)),ISBLANK(Spreadsheet!D623)),Spreadsheet!F623&amp;" "&amp;Spreadsheet!H623,"")</f>
        <v/>
      </c>
      <c r="K623" s="5">
        <f>IF(AND(NOT(ISBLANK(Spreadsheet!C623)),ISBLANK(Spreadsheet!D623)),COUNTIFS(Spreadsheet!E624:E$786,"=Child",Spreadsheet!C624:C$786, "="&amp;Spreadsheet!C623) + COUNTIFS(Spreadsheet!E624:E$786,"=Step-child",Spreadsheet!C624:C$786, "="&amp;Spreadsheet!C623),0)</f>
        <v>0</v>
      </c>
      <c r="L623" s="5">
        <f>IF(NOT(ISBLANK(J623)),COUNTIFS(Spreadsheet!E624:E$786,"=Wife",Spreadsheet!C624:C$786, "="&amp;Spreadsheet!C623) + COUNTIFS(Spreadsheet!E624:E$786,"=Husband",Spreadsheet!C624:C$786, "="&amp;Spreadsheet!C623),0)</f>
        <v>0</v>
      </c>
      <c r="M623" s="5">
        <f>IF(NOT(ISBLANK(Spreadsheet!AJ623)),VLOOKUP(Spreadsheet!AJ623,'Drop Downs'!$P$2:$R$16,3,FALSE),0)</f>
        <v>0</v>
      </c>
      <c r="N623" s="5">
        <f>IF(NOT(ISBLANK(Spreadsheet!AJ623)), VLOOKUP(Spreadsheet!AJ623,'Drop Downs'!$P$2:$R$16,2,FALSE),0)</f>
        <v>0</v>
      </c>
      <c r="O623" s="5">
        <f>IF(NOT(ISBLANK(Spreadsheet!AL623)),VLOOKUP(Spreadsheet!AL623,'Drop Downs'!$P$2:$R$16,3,FALSE), 0)</f>
        <v>0</v>
      </c>
      <c r="P623" s="5">
        <f>IF(NOT(ISBLANK(Spreadsheet!AL623)),VLOOKUP(Spreadsheet!AL623,'Drop Downs'!$P$2:$R$16,2,FALSE),0)</f>
        <v>0</v>
      </c>
      <c r="Q623" s="5">
        <f>IF(NOT(ISBLANK(Spreadsheet!AN623)),VLOOKUP(Spreadsheet!AN623,'Drop Downs'!$P$2:$R$16,3,FALSE),0)</f>
        <v>0</v>
      </c>
      <c r="R623" s="5">
        <f>IF(NOT(ISBLANK(Spreadsheet!AN623)),VLOOKUP(Spreadsheet!AN623,'Drop Downs'!$P$2:$R$16,2,FALSE),0)</f>
        <v>0</v>
      </c>
      <c r="S623" s="5" t="str">
        <f>IF(OR(M623&gt;K623,N623&gt;L623,O623&gt;K623, Q623&gt;K623,N623&gt;L623, P623&gt;L623, R623&gt;L623),"Member currently has a coverage election over what he/she needs.  Please add more dependents or adjust the coverage election.","")&amp;(IF(AND(NOT(ISBLANK(Spreadsheet!C623)),NOT(ISBLANK(Spreadsheet!D623)),ISBLANK(Spreadsheet!E623)),"Dependent lacks a relationship to member.Please select one from the drop-down.",""))</f>
        <v/>
      </c>
      <c r="T623" s="5" t="b">
        <f t="shared" si="45"/>
        <v>1</v>
      </c>
      <c r="U623" s="5" t="b">
        <f>OR(ISBLANK(Spreadsheet!C623),IF(NOT(ISBLANK(Spreadsheet!D623)),NOT(ISBLANK(Spreadsheet!E623)),TRUE))</f>
        <v>1</v>
      </c>
      <c r="V623" s="5" t="b">
        <f>OR(ISBLANK(Spreadsheet!C623), NOT(ISBLANK(Spreadsheet!I623)))</f>
        <v>1</v>
      </c>
      <c r="W623" s="5" t="b">
        <f>OR(ISBLANK(Spreadsheet!D623),NOT(ISBLANK(Spreadsheet!C623)))</f>
        <v>1</v>
      </c>
      <c r="X623" s="155" t="str">
        <f>REPT("0",MIN(FIND({1,2,3,4,5,6,7,8,9},Spreadsheet!C623&amp;"123456789"))-1)&amp;IF(ISBLANK(Spreadsheet!C623),"",SUMPRODUCT(MID(0&amp;Spreadsheet!C623,LARGE(INDEX(ISNUMBER(--MID(Spreadsheet!C623,ROW($1:$225),1))*
 ROW($1:$225),0),ROW($1:$225))+1,1)*10^ROW($1:$225)/10))</f>
        <v/>
      </c>
      <c r="Y623" s="5" t="b">
        <f>IF(NOT(ISBLANK(Spreadsheet!C623)),IF(AND(ISNUMBER(VALUE(Spreadsheet!C623)), LEN(Spreadsheet!C623)=9),TRUE,FALSE),TRUE)</f>
        <v>1</v>
      </c>
      <c r="Z623" s="155" t="str">
        <f>REPT("0",MIN(FIND({1,2,3,4,5,6,7,8,9},Spreadsheet!D623&amp;"123456789"))-1)&amp;IF(ISBLANK(Spreadsheet!D623),"",SUMPRODUCT(MID(0&amp;Spreadsheet!D623,LARGE(INDEX(ISNUMBER(--MID(Spreadsheet!D623,ROW($1:$225),1))*
 ROW($1:$225),0),ROW($1:$225))+1,1)*10^ROW($1:$225)/10))</f>
        <v/>
      </c>
      <c r="AA623" s="5" t="b">
        <f>IF(AND(NOT(ISBLANK(Spreadsheet!D623)),NOT(ISBLANK(Spreadsheet!C623))),IF(AND(ISNUMBER(VALUE(Spreadsheet!D623)), LEN(Spreadsheet!D623)=9),TRUE,FALSE),IF(AND(NOT(ISBLANK(Spreadsheet!D623)),ISBLANK(Spreadsheet!C623)),FALSE,TRUE))</f>
        <v>1</v>
      </c>
      <c r="AB623" s="5" t="b">
        <f>OR(ISBLANK(Spreadsheet!Y623),IF(NOT(ISBLANK(Spreadsheet!Y623)),LEN(Spreadsheet!Y623)=10,ISNUMBER(VALUE(Spreadsheet!Y623))))</f>
        <v>1</v>
      </c>
      <c r="AC623" s="5" t="b">
        <f>OR(ISBLANK(Spreadsheet!AI623), AND(NOT(ISBLANK(Spreadsheet!AJ623)), NOT(ISNUMBER(SEARCH("Waive",Spreadsheet!AJ623)))))</f>
        <v>1</v>
      </c>
      <c r="AD623" s="5" t="b">
        <f>OR(ISBLANK(Spreadsheet!AK623), AND(NOT(ISBLANK(Spreadsheet!AL623)), NOT(ISNUMBER(SEARCH("Waive",Spreadsheet!AL623)))))</f>
        <v>1</v>
      </c>
      <c r="AE623" s="5" t="b">
        <f>OR(ISBLANK(Spreadsheet!AM623), AND(NOT(ISBLANK(Spreadsheet!AN623)), NOT(ISNUMBER(SEARCH("Waive", Spreadsheet!AN623)))))</f>
        <v>1</v>
      </c>
      <c r="AF623" s="5" t="b">
        <f>OR(ISBLANK(Spreadsheet!C623), NOT(ISBLANK(Spreadsheet!D623)),NOT(ISBLANK(Spreadsheet!L623)))</f>
        <v>1</v>
      </c>
      <c r="AG623" s="5" t="b">
        <f>IF(AND(NOT(ISBLANK(Spreadsheet!C623)), NOT(ISBLANK(Spreadsheet!D623)),Spreadsheet!C623&lt;&gt;Spreadsheet!D623),IF(ISERROR(VLOOKUP(Spreadsheet!C623, Spreadsheet!$C$6:'Spreadsheet'!$C622,1,FALSE)), FALSE, TRUE),TRUE)</f>
        <v>1</v>
      </c>
      <c r="AH623" s="5" t="b">
        <f>Spreadsheet!$B$2=Spreadsheet!AD623</f>
        <v>1</v>
      </c>
      <c r="AI623" s="5" t="b">
        <f>IF(ISBLANK(Spreadsheet!G623),TRUE,IF(OR(LEN(Spreadsheet!G623)&gt;1,ISNUMBER(VALUE(Spreadsheet!G623))),FALSE,TRUE))</f>
        <v>1</v>
      </c>
      <c r="AJ623" s="5" t="b">
        <f>OR(ISBLANK(Spreadsheet!C623), NOT(ISBLANK(Spreadsheet!B623)), NOT(ISBLANK(Spreadsheet!D623)))</f>
        <v>1</v>
      </c>
      <c r="AK623" s="5" t="b">
        <f t="array" ref="AK623">IF(OR(AND(ISBLANK(Spreadsheet!E623),ISBLANK(Spreadsheet!D623),NOT(ISBLANK(Spreadsheet!C623))),AND(ISBLANK(Spreadsheet!E623),ISBLANK(Spreadsheet!D623),ISBLANK(Spreadsheet!C623))),TRUE,ISNUMBER(MATCH(TRUE,EXACT(Spreadsheet!E623,Relationships),0)))</f>
        <v>1</v>
      </c>
      <c r="AL623" s="5" t="b">
        <f>IF(NOT(ISBLANK(Spreadsheet!C623)),IF(OR(ISBLANK(Spreadsheet!F623),LEN(Spreadsheet!F623)&gt;40),FALSE,TRUE),TRUE)</f>
        <v>1</v>
      </c>
      <c r="AM623" s="5" t="b">
        <f>IF(NOT(ISBLANK(Spreadsheet!C623)),IF(OR(ISBLANK(Spreadsheet!H623),LEN(Spreadsheet!H623)&gt;40),FALSE,TRUE),TRUE)</f>
        <v>1</v>
      </c>
      <c r="AN623" s="5" t="b">
        <f t="array" ref="AN623">IF(ISBLANK(Spreadsheet!I623),TRUE,ISNUMBER(MATCH(TRUE,EXACT(Spreadsheet!I623,GenderValues),0)))</f>
        <v>1</v>
      </c>
      <c r="AO623" s="5" t="b">
        <f ca="1">IF(ISERROR(DATEVALUE(TEXT(Spreadsheet!J623,"mm/dd/yyyy")) &gt; TODAY()),IF(AND(ISBLANK(Spreadsheet!J623),ISBLANK(Spreadsheet!C623)),TRUE,FALSE),IF(DATEVALUE(TEXT(Spreadsheet!J623,"mm/dd/yyyy")) &gt; TODAY(),FALSE,TRUE))</f>
        <v>1</v>
      </c>
      <c r="AP623" s="5" t="b">
        <f>OR(ISBLANK(Spreadsheet!K623),LEN(Spreadsheet!K623)&lt;=100)</f>
        <v>1</v>
      </c>
      <c r="AQ623" s="5" t="b">
        <f t="array" ref="AQ623">IF(OR(AND(ISBLANK(Spreadsheet!L623),ISBLANK(Spreadsheet!C623)),AND(NOT(ISBLANK(Spreadsheet!C623)),NOT(ISBLANK(Spreadsheet!D623)))),TRUE,ISNUMBER(MATCH(TRUE,EXACT(Spreadsheet!L623,MaritalStatus),0)))</f>
        <v>1</v>
      </c>
      <c r="AR623" s="5" t="b">
        <f ca="1">IF(ISERROR(DATEVALUE(TEXT(Spreadsheet!M623,"mm/dd/yyyy")) &gt; TODAY()),IF(ISBLANK(Spreadsheet!M623),TRUE,FALSE),IF(DATEVALUE(TEXT(Spreadsheet!M623,"mm/dd/yyyy")) &gt; TODAY(),FALSE,TRUE))</f>
        <v>1</v>
      </c>
      <c r="AS623" s="5" t="b">
        <f>OR(ISBLANK(Spreadsheet!N623),LEN(Spreadsheet!N623)&lt;=100)</f>
        <v>1</v>
      </c>
      <c r="AT623" s="5" t="b">
        <f>OR(ISBLANK(Spreadsheet!O623),UPPER(Spreadsheet!O623)="YES")</f>
        <v>1</v>
      </c>
      <c r="AU623" s="5" t="b">
        <f>OR(ISBLANK(Spreadsheet!P623),UPPER(Spreadsheet!P623)="YES")</f>
        <v>1</v>
      </c>
      <c r="AV623" s="5" t="b">
        <f t="array" ref="AV623">IF(ISBLANK(Spreadsheet!Q623),TRUE,ISNUMBER(MATCH(TRUE,EXACT(Spreadsheet!Q623,OnGroupsPriorIns),0)))</f>
        <v>1</v>
      </c>
      <c r="AW623" s="5" t="b">
        <f>OR(ISBLANK(Spreadsheet!R623),UPPER(Spreadsheet!R623)="YES")</f>
        <v>1</v>
      </c>
      <c r="AX623" s="5" t="b">
        <f>OR(ISBLANK(Spreadsheet!S623),UPPER(Spreadsheet!S623)="YES")</f>
        <v>1</v>
      </c>
      <c r="AY623" s="5" t="b">
        <f>OR(AND(ISBLANK(Spreadsheet!C623),LEN(Spreadsheet!T623)=0),AND(NOT(ISBLANK(Spreadsheet!C623)),LEN(Spreadsheet!T623)&gt;0,LEN(Spreadsheet!T623)&lt;=50))</f>
        <v>1</v>
      </c>
      <c r="AZ623" s="5" t="b">
        <f>OR(LEN(Spreadsheet!U623)=0,AND(LEN(Spreadsheet!U623)&gt;0,LEN(Spreadsheet!U623)&lt;=50))</f>
        <v>1</v>
      </c>
      <c r="BA623" s="5" t="b">
        <f>OR(AND(ISBLANK(Spreadsheet!C623),LEN(Spreadsheet!V623)=0),AND(NOT(ISBLANK(Spreadsheet!C623)),LEN(Spreadsheet!V623)&gt;0,LEN(Spreadsheet!V623)&lt;=50))</f>
        <v>1</v>
      </c>
      <c r="BB623" s="5" t="b">
        <f t="array" ref="BB623">IF(AND(ISBLANK(Spreadsheet!C623),LEN(Spreadsheet!W623)=0),TRUE,ISNUMBER(MATCH(TRUE,EXACT(Spreadsheet!W623,States),0)))</f>
        <v>1</v>
      </c>
      <c r="BC623" s="5" t="b">
        <f>OR(AND(ISBLANK(Spreadsheet!C623),LEN(Spreadsheet!X623)=0),AND(NOT(ISBLANK(Spreadsheet!C623)),LEN(Spreadsheet!X623)&gt;0,LEN(Spreadsheet!X623)=5,ISNUMBER(VALUE(Spreadsheet!X623))))</f>
        <v>1</v>
      </c>
      <c r="BD623" s="5" t="b">
        <f>OR(ISBLANK(Spreadsheet!Z623),LEN(Spreadsheet!Z623)&lt;=50)</f>
        <v>1</v>
      </c>
      <c r="BE623" s="5" t="b">
        <f>ISBLANK(Spreadsheet!AA623)</f>
        <v>1</v>
      </c>
      <c r="BF623" s="5" t="b">
        <f>ISBLANK(Spreadsheet!AB623)</f>
        <v>1</v>
      </c>
      <c r="BG623" s="5" t="b">
        <f>IF(ISERROR(DATEVALUE(TEXT(Spreadsheet!AC623,"mm/dd/yyyy")) &gt; DATEVALUE(TEXT(Spreadsheet!J623,"mm/dd/yyyy"))),IF(OR(AND(ISBLANK(Spreadsheet!AC623),ISBLANK(Spreadsheet!C623)),AND(NOT(ISBLANK(Spreadsheet!C623)),ISBLANK(Spreadsheet!AC623),NOT(ISBLANK(Spreadsheet!D623)))),TRUE,FALSE),IF(DATEVALUE(TEXT(Spreadsheet!AC623,"mm/dd/yyyy")) &gt; DATEVALUE(TEXT(Spreadsheet!J623,"mm/dd/yyyy")),TRUE,FALSE))</f>
        <v>1</v>
      </c>
      <c r="BH623" s="5" t="b">
        <f>OR(AND(ISBLANK(Spreadsheet!C623),ISBLANK(Spreadsheet!AE623)),AND(NOT(ISBLANK(Spreadsheet!C623)),NOT(ISBLANK(Spreadsheet!D623)),ISBLANK(Spreadsheet!AE623)),AND(NOT(ISBLANK(Spreadsheet!C623)),ISBLANK(Spreadsheet!D623),NOT(ISBLANK(Spreadsheet!AE623)),LEN(Spreadsheet!AE623)&lt;=100))</f>
        <v>1</v>
      </c>
      <c r="BI623" s="5" t="b">
        <f t="array" ref="BI623">IF(ISBLANK(Spreadsheet!AF623),TRUE,ISNUMBER(MATCH(TRUE,EXACT(Spreadsheet!AF623,CobraShortReasons),0)))</f>
        <v>1</v>
      </c>
      <c r="BJ623" s="5" t="b">
        <f ca="1">IF(ISERROR(DATEVALUE(TEXT(Spreadsheet!AG623,"mm/dd/yyyy")) &gt; TODAY()),IF(ISBLANK(Spreadsheet!AG623),TRUE,FALSE),IF(DATEVALUE(TEXT(Spreadsheet!AG623,"mm/dd/yyyy")) &gt; TODAY(),FALSE,TRUE))</f>
        <v>1</v>
      </c>
      <c r="BK623" s="5" t="b">
        <f>OR(ISBLANK(Spreadsheet!AH623),LEN(Spreadsheet!AH623)&lt;=25)</f>
        <v>1</v>
      </c>
      <c r="BL623" s="5" t="b">
        <f t="array" aca="1" ref="BL623" ca="1">IF(ISBLANK(Spreadsheet!AI623),TRUE,ISNUMBER(MATCH(TRUE,EXACT(Spreadsheet!AI623,INDIRECT(Spreadsheet!$D$2)),0)))</f>
        <v>1</v>
      </c>
      <c r="BM623" s="5" t="b">
        <f t="array" aca="1" ref="BM623" ca="1">IF(ISBLANK(Spreadsheet!AJ623),TRUE,ISNUMBER(MATCH(TRUE,EXACT(Spreadsheet!AJ623,INDIRECT(Spreadsheet!BJ623)),0)))</f>
        <v>1</v>
      </c>
      <c r="BN623" s="5" t="b">
        <f t="array" ref="BN623">IF(ISBLANK(Spreadsheet!AK623),TRUE,ISNUMBER(MATCH(TRUE,EXACT(Spreadsheet!AK623,DentalPlans),0)))</f>
        <v>1</v>
      </c>
      <c r="BO623" s="5" t="b">
        <f t="array" aca="1" ref="BO623" ca="1">IF(ISBLANK(Spreadsheet!AL623),TRUE,ISNUMBER(MATCH(TRUE,EXACT(Spreadsheet!AL623,INDIRECT(Spreadsheet!BK623)),0)))</f>
        <v>1</v>
      </c>
      <c r="BP623" s="5" t="b">
        <f t="array" ref="BP623">IF(ISBLANK(Spreadsheet!AM623),TRUE,ISNUMBER(MATCH(TRUE,EXACT(Spreadsheet!AM623,VisionPlans),0)))</f>
        <v>1</v>
      </c>
      <c r="BQ623" s="5" t="b">
        <f t="array" aca="1" ref="BQ623" ca="1">IF(ISBLANK(Spreadsheet!AN623),TRUE,ISNUMBER(MATCH(TRUE,EXACT(Spreadsheet!AN623,INDIRECT(Spreadsheet!BL623)),0)))</f>
        <v>1</v>
      </c>
      <c r="BR623" s="5" t="b">
        <f t="array" ref="BR623">IF(ISBLANK(Spreadsheet!AO623),TRUE,ISNUMBER(MATCH(TRUE,EXACT(Spreadsheet!AO623,LifeBenefitClasses),0)))</f>
        <v>1</v>
      </c>
      <c r="BS623" s="5" t="b">
        <f>IF(OR(ISBLANK(Spreadsheet!AO623), Spreadsheet!AO623="Waive"),IF(ISBLANK(Spreadsheet!AP623),TRUE,FALSE),IF(OR(AND(NOT(ISBLANK(Spreadsheet!AO623)),ISBLANK(Spreadsheet!AP623)),NOT(ISNUMBER(VALUE(Spreadsheet!AP623)))),FALSE,IF(OR(AND(Spreadsheet!AP623&lt;6,MOD(Spreadsheet!AP623*10,5)=0), MOD(Spreadsheet!AP623,5000)=0),TRUE,FALSE)))</f>
        <v>1</v>
      </c>
      <c r="BT623" s="5" t="b">
        <f t="array" ref="BT623">IF(ISBLANK(Spreadsheet!AQ623),TRUE,ISNUMBER(MATCH(TRUE,EXACT(Spreadsheet!AQ623,EnrollWaive),0)))</f>
        <v>1</v>
      </c>
      <c r="BU623" s="5" t="b">
        <f t="array" ref="BU623">IF(ISBLANK(Spreadsheet!AR623),TRUE,ISNUMBER(MATCH(TRUE,EXACT(Spreadsheet!AR623,LifeBenefitClasses),0)))</f>
        <v>1</v>
      </c>
      <c r="BV623" s="5" t="b">
        <f>IF(OR(ISBLANK(Spreadsheet!AR623), Spreadsheet!AR623="Waive"),IF(ISBLANK(Spreadsheet!AS623),TRUE,FALSE),IF(OR(AND(NOT(ISBLANK(Spreadsheet!AR623)),ISBLANK(Spreadsheet!AS623)),NOT(ISNUMBER(VALUE(Spreadsheet!AS623)))),FALSE,IF(OR(AND(Spreadsheet!AS623&lt;6,MOD(Spreadsheet!AS623*10,5)=0), MOD(Spreadsheet!AS623,10000)=0),TRUE,FALSE)))</f>
        <v>1</v>
      </c>
      <c r="BW623" s="5" t="b">
        <f t="array" ref="BW623">IF(ISBLANK(Spreadsheet!AT623),TRUE,ISNUMBER(MATCH(TRUE,EXACT(Spreadsheet!AT623,LifeBenefitClasses),0)))</f>
        <v>1</v>
      </c>
      <c r="BX623" s="5" t="b">
        <f>IF(OR(ISBLANK(Spreadsheet!AT623), Spreadsheet!AT623="Waive"),IF(ISBLANK(Spreadsheet!AU623),TRUE,FALSE),IF(OR(AND(NOT(ISBLANK(Spreadsheet!AT623)),ISBLANK(Spreadsheet!AU623)),NOT(ISNUMBER(VALUE(Spreadsheet!AU623)))),FALSE,IF(AND(NOT(OR(ISBLANK(Spreadsheet!AT623),Spreadsheet!AT623="Waive")),NOT(OR(ISBLANK(Spreadsheet!AR623),Spreadsheet!AR623="Waive")),MOD(Spreadsheet!AU623,5000)=0, Spreadsheet!AU623&lt;=(Spreadsheet!AS623*0.5)),TRUE,FALSE)))</f>
        <v>1</v>
      </c>
      <c r="BY623" s="5" t="b">
        <f t="array" ref="BY623">IF(ISBLANK(Spreadsheet!AV623),TRUE,ISNUMBER(MATCH(TRUE,EXACT(Spreadsheet!AV623,EnrollWaive),0)))</f>
        <v>1</v>
      </c>
      <c r="BZ623" s="5" t="b">
        <f t="array" ref="BZ623">IF(ISBLANK(Spreadsheet!AW623),TRUE,ISNUMBER(MATCH(TRUE,EXACT(Spreadsheet!AW623,LifeBenefitClasses),0)))</f>
        <v>1</v>
      </c>
      <c r="CA623" s="5" t="b">
        <f t="array" ref="CA623">IF(ISBLANK(Spreadsheet!AX623),TRUE,ISNUMBER(MATCH(TRUE,EXACT(Spreadsheet!AX623,LifeBenefitClasses),0)))</f>
        <v>1</v>
      </c>
      <c r="CB623" s="5" t="b">
        <f t="array" ref="CB623">IF(ISBLANK(Spreadsheet!AY623),TRUE,ISNUMBER(MATCH(TRUE,EXACT(Spreadsheet!AY623,LifeBenefitClasses),0)))</f>
        <v>1</v>
      </c>
      <c r="CC623" s="5" t="b">
        <f t="array" ref="CC623">IF(ISBLANK(Spreadsheet!AZ623),TRUE,ISNUMBER(MATCH(TRUE,EXACT(Spreadsheet!AZ623,LifeBenefitClasses),0)))</f>
        <v>1</v>
      </c>
      <c r="CD623" s="5" t="b">
        <f t="array" ref="CD623">IF(ISBLANK(Spreadsheet!BA623),TRUE,ISNUMBER(MATCH(TRUE,EXACT(Spreadsheet!BA623,LifeBenefitClasses),0)))</f>
        <v>1</v>
      </c>
      <c r="CE623" s="5" t="b">
        <f>IF(OR(ISBLANK(Spreadsheet!BA623), Spreadsheet!BA623="Waive"),IF(ISBLANK(Spreadsheet!BB623),TRUE,FALSE),IF(OR(AND(NOT(ISBLANK(Spreadsheet!BA623)),ISBLANK(Spreadsheet!BB623)),NOT(ISNUMBER(VALUE(Spreadsheet!BB623))),ISBLANK(Spreadsheet!BC623),NOT(ISNUMBER(VALUE(Spreadsheet!BC623)))),FALSE,IF(AND(Spreadsheet!BB623&gt;=50000,Spreadsheet!BB623&lt;=250000,MOD(Spreadsheet!BB623,10000)=0,Spreadsheet!BB623&lt;=(10*Spreadsheet!BC623)),TRUE,FALSE)))</f>
        <v>1</v>
      </c>
      <c r="CF623" s="5" t="b">
        <f>IF(NOT(ISBLANK(Spreadsheet!BC623)),AND(ISNUMBER(VALUE(Spreadsheet!BC623)),Spreadsheet!BC623&gt;0),AND(OR(ISBLANK(Spreadsheet!AO623),Spreadsheet!AO623="Waive",AND(NOT(OR(ISBLANK(Spreadsheet!AO623),Spreadsheet!AO623="Waive")),Spreadsheet!AP623&gt;=6)),OR(ISBLANK(Spreadsheet!AR623),AND(NOT(OR(ISBLANK(Spreadsheet!AR623),Spreadsheet!AR623="Waive")),Spreadsheet!AS623&gt;=6)),OR(ISBLANK(Spreadsheet!AW623)),OR(ISBLANK(Spreadsheet!AX623)),OR(ISBLANK(Spreadsheet!AY623)),OR(ISBLANK(Spreadsheet!AZ623)),OR(ISBLANK(Spreadsheet!BA623),Spreadsheet!BA623="Waive")))</f>
        <v>1</v>
      </c>
      <c r="CG623" s="5" t="b">
        <f t="shared" ca="1" si="43"/>
        <v>1</v>
      </c>
    </row>
    <row r="624" spans="8:85" x14ac:dyDescent="0.3">
      <c r="H624" s="5">
        <f t="shared" ca="1" si="44"/>
        <v>2</v>
      </c>
      <c r="I624" s="5" t="str">
        <f t="shared" ca="1" si="42"/>
        <v/>
      </c>
      <c r="J624" s="5" t="str">
        <f>IF(AND(NOT(ISBLANK(Spreadsheet!C624)),ISBLANK(Spreadsheet!D624)),Spreadsheet!F624&amp;" "&amp;Spreadsheet!H624,"")</f>
        <v/>
      </c>
      <c r="K624" s="5">
        <f>IF(AND(NOT(ISBLANK(Spreadsheet!C624)),ISBLANK(Spreadsheet!D624)),COUNTIFS(Spreadsheet!E625:E$786,"=Child",Spreadsheet!C625:C$786, "="&amp;Spreadsheet!C624) + COUNTIFS(Spreadsheet!E625:E$786,"=Step-child",Spreadsheet!C625:C$786, "="&amp;Spreadsheet!C624),0)</f>
        <v>0</v>
      </c>
      <c r="L624" s="5">
        <f>IF(NOT(ISBLANK(J624)),COUNTIFS(Spreadsheet!E625:E$786,"=Wife",Spreadsheet!C625:C$786, "="&amp;Spreadsheet!C624) + COUNTIFS(Spreadsheet!E625:E$786,"=Husband",Spreadsheet!C625:C$786, "="&amp;Spreadsheet!C624),0)</f>
        <v>0</v>
      </c>
      <c r="M624" s="5">
        <f>IF(NOT(ISBLANK(Spreadsheet!AJ624)),VLOOKUP(Spreadsheet!AJ624,'Drop Downs'!$P$2:$R$16,3,FALSE),0)</f>
        <v>0</v>
      </c>
      <c r="N624" s="5">
        <f>IF(NOT(ISBLANK(Spreadsheet!AJ624)), VLOOKUP(Spreadsheet!AJ624,'Drop Downs'!$P$2:$R$16,2,FALSE),0)</f>
        <v>0</v>
      </c>
      <c r="O624" s="5">
        <f>IF(NOT(ISBLANK(Spreadsheet!AL624)),VLOOKUP(Spreadsheet!AL624,'Drop Downs'!$P$2:$R$16,3,FALSE), 0)</f>
        <v>0</v>
      </c>
      <c r="P624" s="5">
        <f>IF(NOT(ISBLANK(Spreadsheet!AL624)),VLOOKUP(Spreadsheet!AL624,'Drop Downs'!$P$2:$R$16,2,FALSE),0)</f>
        <v>0</v>
      </c>
      <c r="Q624" s="5">
        <f>IF(NOT(ISBLANK(Spreadsheet!AN624)),VLOOKUP(Spreadsheet!AN624,'Drop Downs'!$P$2:$R$16,3,FALSE),0)</f>
        <v>0</v>
      </c>
      <c r="R624" s="5">
        <f>IF(NOT(ISBLANK(Spreadsheet!AN624)),VLOOKUP(Spreadsheet!AN624,'Drop Downs'!$P$2:$R$16,2,FALSE),0)</f>
        <v>0</v>
      </c>
      <c r="S624" s="5" t="str">
        <f>IF(OR(M624&gt;K624,N624&gt;L624,O624&gt;K624, Q624&gt;K624,N624&gt;L624, P624&gt;L624, R624&gt;L624),"Member currently has a coverage election over what he/she needs.  Please add more dependents or adjust the coverage election.","")&amp;(IF(AND(NOT(ISBLANK(Spreadsheet!C624)),NOT(ISBLANK(Spreadsheet!D624)),ISBLANK(Spreadsheet!E624)),"Dependent lacks a relationship to member.Please select one from the drop-down.",""))</f>
        <v/>
      </c>
      <c r="T624" s="5" t="b">
        <f t="shared" si="45"/>
        <v>1</v>
      </c>
      <c r="U624" s="5" t="b">
        <f>OR(ISBLANK(Spreadsheet!C624),IF(NOT(ISBLANK(Spreadsheet!D624)),NOT(ISBLANK(Spreadsheet!E624)),TRUE))</f>
        <v>1</v>
      </c>
      <c r="V624" s="5" t="b">
        <f>OR(ISBLANK(Spreadsheet!C624), NOT(ISBLANK(Spreadsheet!I624)))</f>
        <v>1</v>
      </c>
      <c r="W624" s="5" t="b">
        <f>OR(ISBLANK(Spreadsheet!D624),NOT(ISBLANK(Spreadsheet!C624)))</f>
        <v>1</v>
      </c>
      <c r="X624" s="155" t="str">
        <f>REPT("0",MIN(FIND({1,2,3,4,5,6,7,8,9},Spreadsheet!C624&amp;"123456789"))-1)&amp;IF(ISBLANK(Spreadsheet!C624),"",SUMPRODUCT(MID(0&amp;Spreadsheet!C624,LARGE(INDEX(ISNUMBER(--MID(Spreadsheet!C624,ROW($1:$225),1))*
 ROW($1:$225),0),ROW($1:$225))+1,1)*10^ROW($1:$225)/10))</f>
        <v/>
      </c>
      <c r="Y624" s="5" t="b">
        <f>IF(NOT(ISBLANK(Spreadsheet!C624)),IF(AND(ISNUMBER(VALUE(Spreadsheet!C624)), LEN(Spreadsheet!C624)=9),TRUE,FALSE),TRUE)</f>
        <v>1</v>
      </c>
      <c r="Z624" s="155" t="str">
        <f>REPT("0",MIN(FIND({1,2,3,4,5,6,7,8,9},Spreadsheet!D624&amp;"123456789"))-1)&amp;IF(ISBLANK(Spreadsheet!D624),"",SUMPRODUCT(MID(0&amp;Spreadsheet!D624,LARGE(INDEX(ISNUMBER(--MID(Spreadsheet!D624,ROW($1:$225),1))*
 ROW($1:$225),0),ROW($1:$225))+1,1)*10^ROW($1:$225)/10))</f>
        <v/>
      </c>
      <c r="AA624" s="5" t="b">
        <f>IF(AND(NOT(ISBLANK(Spreadsheet!D624)),NOT(ISBLANK(Spreadsheet!C624))),IF(AND(ISNUMBER(VALUE(Spreadsheet!D624)), LEN(Spreadsheet!D624)=9),TRUE,FALSE),IF(AND(NOT(ISBLANK(Spreadsheet!D624)),ISBLANK(Spreadsheet!C624)),FALSE,TRUE))</f>
        <v>1</v>
      </c>
      <c r="AB624" s="5" t="b">
        <f>OR(ISBLANK(Spreadsheet!Y624),IF(NOT(ISBLANK(Spreadsheet!Y624)),LEN(Spreadsheet!Y624)=10,ISNUMBER(VALUE(Spreadsheet!Y624))))</f>
        <v>1</v>
      </c>
      <c r="AC624" s="5" t="b">
        <f>OR(ISBLANK(Spreadsheet!AI624), AND(NOT(ISBLANK(Spreadsheet!AJ624)), NOT(ISNUMBER(SEARCH("Waive",Spreadsheet!AJ624)))))</f>
        <v>1</v>
      </c>
      <c r="AD624" s="5" t="b">
        <f>OR(ISBLANK(Spreadsheet!AK624), AND(NOT(ISBLANK(Spreadsheet!AL624)), NOT(ISNUMBER(SEARCH("Waive",Spreadsheet!AL624)))))</f>
        <v>1</v>
      </c>
      <c r="AE624" s="5" t="b">
        <f>OR(ISBLANK(Spreadsheet!AM624), AND(NOT(ISBLANK(Spreadsheet!AN624)), NOT(ISNUMBER(SEARCH("Waive", Spreadsheet!AN624)))))</f>
        <v>1</v>
      </c>
      <c r="AF624" s="5" t="b">
        <f>OR(ISBLANK(Spreadsheet!C624), NOT(ISBLANK(Spreadsheet!D624)),NOT(ISBLANK(Spreadsheet!L624)))</f>
        <v>1</v>
      </c>
      <c r="AG624" s="5" t="b">
        <f>IF(AND(NOT(ISBLANK(Spreadsheet!C624)), NOT(ISBLANK(Spreadsheet!D624)),Spreadsheet!C624&lt;&gt;Spreadsheet!D624),IF(ISERROR(VLOOKUP(Spreadsheet!C624, Spreadsheet!$C$6:'Spreadsheet'!$C623,1,FALSE)), FALSE, TRUE),TRUE)</f>
        <v>1</v>
      </c>
      <c r="AH624" s="5" t="b">
        <f>Spreadsheet!$B$2=Spreadsheet!AD624</f>
        <v>1</v>
      </c>
      <c r="AI624" s="5" t="b">
        <f>IF(ISBLANK(Spreadsheet!G624),TRUE,IF(OR(LEN(Spreadsheet!G624)&gt;1,ISNUMBER(VALUE(Spreadsheet!G624))),FALSE,TRUE))</f>
        <v>1</v>
      </c>
      <c r="AJ624" s="5" t="b">
        <f>OR(ISBLANK(Spreadsheet!C624), NOT(ISBLANK(Spreadsheet!B624)), NOT(ISBLANK(Spreadsheet!D624)))</f>
        <v>1</v>
      </c>
      <c r="AK624" s="5" t="b">
        <f t="array" ref="AK624">IF(OR(AND(ISBLANK(Spreadsheet!E624),ISBLANK(Spreadsheet!D624),NOT(ISBLANK(Spreadsheet!C624))),AND(ISBLANK(Spreadsheet!E624),ISBLANK(Spreadsheet!D624),ISBLANK(Spreadsheet!C624))),TRUE,ISNUMBER(MATCH(TRUE,EXACT(Spreadsheet!E624,Relationships),0)))</f>
        <v>1</v>
      </c>
      <c r="AL624" s="5" t="b">
        <f>IF(NOT(ISBLANK(Spreadsheet!C624)),IF(OR(ISBLANK(Spreadsheet!F624),LEN(Spreadsheet!F624)&gt;40),FALSE,TRUE),TRUE)</f>
        <v>1</v>
      </c>
      <c r="AM624" s="5" t="b">
        <f>IF(NOT(ISBLANK(Spreadsheet!C624)),IF(OR(ISBLANK(Spreadsheet!H624),LEN(Spreadsheet!H624)&gt;40),FALSE,TRUE),TRUE)</f>
        <v>1</v>
      </c>
      <c r="AN624" s="5" t="b">
        <f t="array" ref="AN624">IF(ISBLANK(Spreadsheet!I624),TRUE,ISNUMBER(MATCH(TRUE,EXACT(Spreadsheet!I624,GenderValues),0)))</f>
        <v>1</v>
      </c>
      <c r="AO624" s="5" t="b">
        <f ca="1">IF(ISERROR(DATEVALUE(TEXT(Spreadsheet!J624,"mm/dd/yyyy")) &gt; TODAY()),IF(AND(ISBLANK(Spreadsheet!J624),ISBLANK(Spreadsheet!C624)),TRUE,FALSE),IF(DATEVALUE(TEXT(Spreadsheet!J624,"mm/dd/yyyy")) &gt; TODAY(),FALSE,TRUE))</f>
        <v>1</v>
      </c>
      <c r="AP624" s="5" t="b">
        <f>OR(ISBLANK(Spreadsheet!K624),LEN(Spreadsheet!K624)&lt;=100)</f>
        <v>1</v>
      </c>
      <c r="AQ624" s="5" t="b">
        <f t="array" ref="AQ624">IF(OR(AND(ISBLANK(Spreadsheet!L624),ISBLANK(Spreadsheet!C624)),AND(NOT(ISBLANK(Spreadsheet!C624)),NOT(ISBLANK(Spreadsheet!D624)))),TRUE,ISNUMBER(MATCH(TRUE,EXACT(Spreadsheet!L624,MaritalStatus),0)))</f>
        <v>1</v>
      </c>
      <c r="AR624" s="5" t="b">
        <f ca="1">IF(ISERROR(DATEVALUE(TEXT(Spreadsheet!M624,"mm/dd/yyyy")) &gt; TODAY()),IF(ISBLANK(Spreadsheet!M624),TRUE,FALSE),IF(DATEVALUE(TEXT(Spreadsheet!M624,"mm/dd/yyyy")) &gt; TODAY(),FALSE,TRUE))</f>
        <v>1</v>
      </c>
      <c r="AS624" s="5" t="b">
        <f>OR(ISBLANK(Spreadsheet!N624),LEN(Spreadsheet!N624)&lt;=100)</f>
        <v>1</v>
      </c>
      <c r="AT624" s="5" t="b">
        <f>OR(ISBLANK(Spreadsheet!O624),UPPER(Spreadsheet!O624)="YES")</f>
        <v>1</v>
      </c>
      <c r="AU624" s="5" t="b">
        <f>OR(ISBLANK(Spreadsheet!P624),UPPER(Spreadsheet!P624)="YES")</f>
        <v>1</v>
      </c>
      <c r="AV624" s="5" t="b">
        <f t="array" ref="AV624">IF(ISBLANK(Spreadsheet!Q624),TRUE,ISNUMBER(MATCH(TRUE,EXACT(Spreadsheet!Q624,OnGroupsPriorIns),0)))</f>
        <v>1</v>
      </c>
      <c r="AW624" s="5" t="b">
        <f>OR(ISBLANK(Spreadsheet!R624),UPPER(Spreadsheet!R624)="YES")</f>
        <v>1</v>
      </c>
      <c r="AX624" s="5" t="b">
        <f>OR(ISBLANK(Spreadsheet!S624),UPPER(Spreadsheet!S624)="YES")</f>
        <v>1</v>
      </c>
      <c r="AY624" s="5" t="b">
        <f>OR(AND(ISBLANK(Spreadsheet!C624),LEN(Spreadsheet!T624)=0),AND(NOT(ISBLANK(Spreadsheet!C624)),LEN(Spreadsheet!T624)&gt;0,LEN(Spreadsheet!T624)&lt;=50))</f>
        <v>1</v>
      </c>
      <c r="AZ624" s="5" t="b">
        <f>OR(LEN(Spreadsheet!U624)=0,AND(LEN(Spreadsheet!U624)&gt;0,LEN(Spreadsheet!U624)&lt;=50))</f>
        <v>1</v>
      </c>
      <c r="BA624" s="5" t="b">
        <f>OR(AND(ISBLANK(Spreadsheet!C624),LEN(Spreadsheet!V624)=0),AND(NOT(ISBLANK(Spreadsheet!C624)),LEN(Spreadsheet!V624)&gt;0,LEN(Spreadsheet!V624)&lt;=50))</f>
        <v>1</v>
      </c>
      <c r="BB624" s="5" t="b">
        <f t="array" ref="BB624">IF(AND(ISBLANK(Spreadsheet!C624),LEN(Spreadsheet!W624)=0),TRUE,ISNUMBER(MATCH(TRUE,EXACT(Spreadsheet!W624,States),0)))</f>
        <v>1</v>
      </c>
      <c r="BC624" s="5" t="b">
        <f>OR(AND(ISBLANK(Spreadsheet!C624),LEN(Spreadsheet!X624)=0),AND(NOT(ISBLANK(Spreadsheet!C624)),LEN(Spreadsheet!X624)&gt;0,LEN(Spreadsheet!X624)=5,ISNUMBER(VALUE(Spreadsheet!X624))))</f>
        <v>1</v>
      </c>
      <c r="BD624" s="5" t="b">
        <f>OR(ISBLANK(Spreadsheet!Z624),LEN(Spreadsheet!Z624)&lt;=50)</f>
        <v>1</v>
      </c>
      <c r="BE624" s="5" t="b">
        <f>ISBLANK(Spreadsheet!AA624)</f>
        <v>1</v>
      </c>
      <c r="BF624" s="5" t="b">
        <f>ISBLANK(Spreadsheet!AB624)</f>
        <v>1</v>
      </c>
      <c r="BG624" s="5" t="b">
        <f>IF(ISERROR(DATEVALUE(TEXT(Spreadsheet!AC624,"mm/dd/yyyy")) &gt; DATEVALUE(TEXT(Spreadsheet!J624,"mm/dd/yyyy"))),IF(OR(AND(ISBLANK(Spreadsheet!AC624),ISBLANK(Spreadsheet!C624)),AND(NOT(ISBLANK(Spreadsheet!C624)),ISBLANK(Spreadsheet!AC624),NOT(ISBLANK(Spreadsheet!D624)))),TRUE,FALSE),IF(DATEVALUE(TEXT(Spreadsheet!AC624,"mm/dd/yyyy")) &gt; DATEVALUE(TEXT(Spreadsheet!J624,"mm/dd/yyyy")),TRUE,FALSE))</f>
        <v>1</v>
      </c>
      <c r="BH624" s="5" t="b">
        <f>OR(AND(ISBLANK(Spreadsheet!C624),ISBLANK(Spreadsheet!AE624)),AND(NOT(ISBLANK(Spreadsheet!C624)),NOT(ISBLANK(Spreadsheet!D624)),ISBLANK(Spreadsheet!AE624)),AND(NOT(ISBLANK(Spreadsheet!C624)),ISBLANK(Spreadsheet!D624),NOT(ISBLANK(Spreadsheet!AE624)),LEN(Spreadsheet!AE624)&lt;=100))</f>
        <v>1</v>
      </c>
      <c r="BI624" s="5" t="b">
        <f t="array" ref="BI624">IF(ISBLANK(Spreadsheet!AF624),TRUE,ISNUMBER(MATCH(TRUE,EXACT(Spreadsheet!AF624,CobraShortReasons),0)))</f>
        <v>1</v>
      </c>
      <c r="BJ624" s="5" t="b">
        <f ca="1">IF(ISERROR(DATEVALUE(TEXT(Spreadsheet!AG624,"mm/dd/yyyy")) &gt; TODAY()),IF(ISBLANK(Spreadsheet!AG624),TRUE,FALSE),IF(DATEVALUE(TEXT(Spreadsheet!AG624,"mm/dd/yyyy")) &gt; TODAY(),FALSE,TRUE))</f>
        <v>1</v>
      </c>
      <c r="BK624" s="5" t="b">
        <f>OR(ISBLANK(Spreadsheet!AH624),LEN(Spreadsheet!AH624)&lt;=25)</f>
        <v>1</v>
      </c>
      <c r="BL624" s="5" t="b">
        <f t="array" aca="1" ref="BL624" ca="1">IF(ISBLANK(Spreadsheet!AI624),TRUE,ISNUMBER(MATCH(TRUE,EXACT(Spreadsheet!AI624,INDIRECT(Spreadsheet!$D$2)),0)))</f>
        <v>1</v>
      </c>
      <c r="BM624" s="5" t="b">
        <f t="array" aca="1" ref="BM624" ca="1">IF(ISBLANK(Spreadsheet!AJ624),TRUE,ISNUMBER(MATCH(TRUE,EXACT(Spreadsheet!AJ624,INDIRECT(Spreadsheet!BJ624)),0)))</f>
        <v>1</v>
      </c>
      <c r="BN624" s="5" t="b">
        <f t="array" ref="BN624">IF(ISBLANK(Spreadsheet!AK624),TRUE,ISNUMBER(MATCH(TRUE,EXACT(Spreadsheet!AK624,DentalPlans),0)))</f>
        <v>1</v>
      </c>
      <c r="BO624" s="5" t="b">
        <f t="array" aca="1" ref="BO624" ca="1">IF(ISBLANK(Spreadsheet!AL624),TRUE,ISNUMBER(MATCH(TRUE,EXACT(Spreadsheet!AL624,INDIRECT(Spreadsheet!BK624)),0)))</f>
        <v>1</v>
      </c>
      <c r="BP624" s="5" t="b">
        <f t="array" ref="BP624">IF(ISBLANK(Spreadsheet!AM624),TRUE,ISNUMBER(MATCH(TRUE,EXACT(Spreadsheet!AM624,VisionPlans),0)))</f>
        <v>1</v>
      </c>
      <c r="BQ624" s="5" t="b">
        <f t="array" aca="1" ref="BQ624" ca="1">IF(ISBLANK(Spreadsheet!AN624),TRUE,ISNUMBER(MATCH(TRUE,EXACT(Spreadsheet!AN624,INDIRECT(Spreadsheet!BL624)),0)))</f>
        <v>1</v>
      </c>
      <c r="BR624" s="5" t="b">
        <f t="array" ref="BR624">IF(ISBLANK(Spreadsheet!AO624),TRUE,ISNUMBER(MATCH(TRUE,EXACT(Spreadsheet!AO624,LifeBenefitClasses),0)))</f>
        <v>1</v>
      </c>
      <c r="BS624" s="5" t="b">
        <f>IF(OR(ISBLANK(Spreadsheet!AO624), Spreadsheet!AO624="Waive"),IF(ISBLANK(Spreadsheet!AP624),TRUE,FALSE),IF(OR(AND(NOT(ISBLANK(Spreadsheet!AO624)),ISBLANK(Spreadsheet!AP624)),NOT(ISNUMBER(VALUE(Spreadsheet!AP624)))),FALSE,IF(OR(AND(Spreadsheet!AP624&lt;6,MOD(Spreadsheet!AP624*10,5)=0), MOD(Spreadsheet!AP624,5000)=0),TRUE,FALSE)))</f>
        <v>1</v>
      </c>
      <c r="BT624" s="5" t="b">
        <f t="array" ref="BT624">IF(ISBLANK(Spreadsheet!AQ624),TRUE,ISNUMBER(MATCH(TRUE,EXACT(Spreadsheet!AQ624,EnrollWaive),0)))</f>
        <v>1</v>
      </c>
      <c r="BU624" s="5" t="b">
        <f t="array" ref="BU624">IF(ISBLANK(Spreadsheet!AR624),TRUE,ISNUMBER(MATCH(TRUE,EXACT(Spreadsheet!AR624,LifeBenefitClasses),0)))</f>
        <v>1</v>
      </c>
      <c r="BV624" s="5" t="b">
        <f>IF(OR(ISBLANK(Spreadsheet!AR624), Spreadsheet!AR624="Waive"),IF(ISBLANK(Spreadsheet!AS624),TRUE,FALSE),IF(OR(AND(NOT(ISBLANK(Spreadsheet!AR624)),ISBLANK(Spreadsheet!AS624)),NOT(ISNUMBER(VALUE(Spreadsheet!AS624)))),FALSE,IF(OR(AND(Spreadsheet!AS624&lt;6,MOD(Spreadsheet!AS624*10,5)=0), MOD(Spreadsheet!AS624,10000)=0),TRUE,FALSE)))</f>
        <v>1</v>
      </c>
      <c r="BW624" s="5" t="b">
        <f t="array" ref="BW624">IF(ISBLANK(Spreadsheet!AT624),TRUE,ISNUMBER(MATCH(TRUE,EXACT(Spreadsheet!AT624,LifeBenefitClasses),0)))</f>
        <v>1</v>
      </c>
      <c r="BX624" s="5" t="b">
        <f>IF(OR(ISBLANK(Spreadsheet!AT624), Spreadsheet!AT624="Waive"),IF(ISBLANK(Spreadsheet!AU624),TRUE,FALSE),IF(OR(AND(NOT(ISBLANK(Spreadsheet!AT624)),ISBLANK(Spreadsheet!AU624)),NOT(ISNUMBER(VALUE(Spreadsheet!AU624)))),FALSE,IF(AND(NOT(OR(ISBLANK(Spreadsheet!AT624),Spreadsheet!AT624="Waive")),NOT(OR(ISBLANK(Spreadsheet!AR624),Spreadsheet!AR624="Waive")),MOD(Spreadsheet!AU624,5000)=0, Spreadsheet!AU624&lt;=(Spreadsheet!AS624*0.5)),TRUE,FALSE)))</f>
        <v>1</v>
      </c>
      <c r="BY624" s="5" t="b">
        <f t="array" ref="BY624">IF(ISBLANK(Spreadsheet!AV624),TRUE,ISNUMBER(MATCH(TRUE,EXACT(Spreadsheet!AV624,EnrollWaive),0)))</f>
        <v>1</v>
      </c>
      <c r="BZ624" s="5" t="b">
        <f t="array" ref="BZ624">IF(ISBLANK(Spreadsheet!AW624),TRUE,ISNUMBER(MATCH(TRUE,EXACT(Spreadsheet!AW624,LifeBenefitClasses),0)))</f>
        <v>1</v>
      </c>
      <c r="CA624" s="5" t="b">
        <f t="array" ref="CA624">IF(ISBLANK(Spreadsheet!AX624),TRUE,ISNUMBER(MATCH(TRUE,EXACT(Spreadsheet!AX624,LifeBenefitClasses),0)))</f>
        <v>1</v>
      </c>
      <c r="CB624" s="5" t="b">
        <f t="array" ref="CB624">IF(ISBLANK(Spreadsheet!AY624),TRUE,ISNUMBER(MATCH(TRUE,EXACT(Spreadsheet!AY624,LifeBenefitClasses),0)))</f>
        <v>1</v>
      </c>
      <c r="CC624" s="5" t="b">
        <f t="array" ref="CC624">IF(ISBLANK(Spreadsheet!AZ624),TRUE,ISNUMBER(MATCH(TRUE,EXACT(Spreadsheet!AZ624,LifeBenefitClasses),0)))</f>
        <v>1</v>
      </c>
      <c r="CD624" s="5" t="b">
        <f t="array" ref="CD624">IF(ISBLANK(Spreadsheet!BA624),TRUE,ISNUMBER(MATCH(TRUE,EXACT(Spreadsheet!BA624,LifeBenefitClasses),0)))</f>
        <v>1</v>
      </c>
      <c r="CE624" s="5" t="b">
        <f>IF(OR(ISBLANK(Spreadsheet!BA624), Spreadsheet!BA624="Waive"),IF(ISBLANK(Spreadsheet!BB624),TRUE,FALSE),IF(OR(AND(NOT(ISBLANK(Spreadsheet!BA624)),ISBLANK(Spreadsheet!BB624)),NOT(ISNUMBER(VALUE(Spreadsheet!BB624))),ISBLANK(Spreadsheet!BC624),NOT(ISNUMBER(VALUE(Spreadsheet!BC624)))),FALSE,IF(AND(Spreadsheet!BB624&gt;=50000,Spreadsheet!BB624&lt;=250000,MOD(Spreadsheet!BB624,10000)=0,Spreadsheet!BB624&lt;=(10*Spreadsheet!BC624)),TRUE,FALSE)))</f>
        <v>1</v>
      </c>
      <c r="CF624" s="5" t="b">
        <f>IF(NOT(ISBLANK(Spreadsheet!BC624)),AND(ISNUMBER(VALUE(Spreadsheet!BC624)),Spreadsheet!BC624&gt;0),AND(OR(ISBLANK(Spreadsheet!AO624),Spreadsheet!AO624="Waive",AND(NOT(OR(ISBLANK(Spreadsheet!AO624),Spreadsheet!AO624="Waive")),Spreadsheet!AP624&gt;=6)),OR(ISBLANK(Spreadsheet!AR624),AND(NOT(OR(ISBLANK(Spreadsheet!AR624),Spreadsheet!AR624="Waive")),Spreadsheet!AS624&gt;=6)),OR(ISBLANK(Spreadsheet!AW624)),OR(ISBLANK(Spreadsheet!AX624)),OR(ISBLANK(Spreadsheet!AY624)),OR(ISBLANK(Spreadsheet!AZ624)),OR(ISBLANK(Spreadsheet!BA624),Spreadsheet!BA624="Waive")))</f>
        <v>1</v>
      </c>
      <c r="CG624" s="5" t="b">
        <f t="shared" ca="1" si="43"/>
        <v>1</v>
      </c>
    </row>
    <row r="625" spans="8:85" x14ac:dyDescent="0.3">
      <c r="H625" s="5">
        <f t="shared" ca="1" si="44"/>
        <v>2</v>
      </c>
      <c r="I625" s="5" t="str">
        <f t="shared" ca="1" si="42"/>
        <v/>
      </c>
      <c r="J625" s="5" t="str">
        <f>IF(AND(NOT(ISBLANK(Spreadsheet!C625)),ISBLANK(Spreadsheet!D625)),Spreadsheet!F625&amp;" "&amp;Spreadsheet!H625,"")</f>
        <v/>
      </c>
      <c r="K625" s="5">
        <f>IF(AND(NOT(ISBLANK(Spreadsheet!C625)),ISBLANK(Spreadsheet!D625)),COUNTIFS(Spreadsheet!E626:E$786,"=Child",Spreadsheet!C626:C$786, "="&amp;Spreadsheet!C625) + COUNTIFS(Spreadsheet!E626:E$786,"=Step-child",Spreadsheet!C626:C$786, "="&amp;Spreadsheet!C625),0)</f>
        <v>0</v>
      </c>
      <c r="L625" s="5">
        <f>IF(NOT(ISBLANK(J625)),COUNTIFS(Spreadsheet!E626:E$786,"=Wife",Spreadsheet!C626:C$786, "="&amp;Spreadsheet!C625) + COUNTIFS(Spreadsheet!E626:E$786,"=Husband",Spreadsheet!C626:C$786, "="&amp;Spreadsheet!C625),0)</f>
        <v>0</v>
      </c>
      <c r="M625" s="5">
        <f>IF(NOT(ISBLANK(Spreadsheet!AJ625)),VLOOKUP(Spreadsheet!AJ625,'Drop Downs'!$P$2:$R$16,3,FALSE),0)</f>
        <v>0</v>
      </c>
      <c r="N625" s="5">
        <f>IF(NOT(ISBLANK(Spreadsheet!AJ625)), VLOOKUP(Spreadsheet!AJ625,'Drop Downs'!$P$2:$R$16,2,FALSE),0)</f>
        <v>0</v>
      </c>
      <c r="O625" s="5">
        <f>IF(NOT(ISBLANK(Spreadsheet!AL625)),VLOOKUP(Spreadsheet!AL625,'Drop Downs'!$P$2:$R$16,3,FALSE), 0)</f>
        <v>0</v>
      </c>
      <c r="P625" s="5">
        <f>IF(NOT(ISBLANK(Spreadsheet!AL625)),VLOOKUP(Spreadsheet!AL625,'Drop Downs'!$P$2:$R$16,2,FALSE),0)</f>
        <v>0</v>
      </c>
      <c r="Q625" s="5">
        <f>IF(NOT(ISBLANK(Spreadsheet!AN625)),VLOOKUP(Spreadsheet!AN625,'Drop Downs'!$P$2:$R$16,3,FALSE),0)</f>
        <v>0</v>
      </c>
      <c r="R625" s="5">
        <f>IF(NOT(ISBLANK(Spreadsheet!AN625)),VLOOKUP(Spreadsheet!AN625,'Drop Downs'!$P$2:$R$16,2,FALSE),0)</f>
        <v>0</v>
      </c>
      <c r="S625" s="5" t="str">
        <f>IF(OR(M625&gt;K625,N625&gt;L625,O625&gt;K625, Q625&gt;K625,N625&gt;L625, P625&gt;L625, R625&gt;L625),"Member currently has a coverage election over what he/she needs.  Please add more dependents or adjust the coverage election.","")&amp;(IF(AND(NOT(ISBLANK(Spreadsheet!C625)),NOT(ISBLANK(Spreadsheet!D625)),ISBLANK(Spreadsheet!E625)),"Dependent lacks a relationship to member.Please select one from the drop-down.",""))</f>
        <v/>
      </c>
      <c r="T625" s="5" t="b">
        <f t="shared" si="45"/>
        <v>1</v>
      </c>
      <c r="U625" s="5" t="b">
        <f>OR(ISBLANK(Spreadsheet!C625),IF(NOT(ISBLANK(Spreadsheet!D625)),NOT(ISBLANK(Spreadsheet!E625)),TRUE))</f>
        <v>1</v>
      </c>
      <c r="V625" s="5" t="b">
        <f>OR(ISBLANK(Spreadsheet!C625), NOT(ISBLANK(Spreadsheet!I625)))</f>
        <v>1</v>
      </c>
      <c r="W625" s="5" t="b">
        <f>OR(ISBLANK(Spreadsheet!D625),NOT(ISBLANK(Spreadsheet!C625)))</f>
        <v>1</v>
      </c>
      <c r="X625" s="155" t="str">
        <f>REPT("0",MIN(FIND({1,2,3,4,5,6,7,8,9},Spreadsheet!C625&amp;"123456789"))-1)&amp;IF(ISBLANK(Spreadsheet!C625),"",SUMPRODUCT(MID(0&amp;Spreadsheet!C625,LARGE(INDEX(ISNUMBER(--MID(Spreadsheet!C625,ROW($1:$225),1))*
 ROW($1:$225),0),ROW($1:$225))+1,1)*10^ROW($1:$225)/10))</f>
        <v/>
      </c>
      <c r="Y625" s="5" t="b">
        <f>IF(NOT(ISBLANK(Spreadsheet!C625)),IF(AND(ISNUMBER(VALUE(Spreadsheet!C625)), LEN(Spreadsheet!C625)=9),TRUE,FALSE),TRUE)</f>
        <v>1</v>
      </c>
      <c r="Z625" s="155" t="str">
        <f>REPT("0",MIN(FIND({1,2,3,4,5,6,7,8,9},Spreadsheet!D625&amp;"123456789"))-1)&amp;IF(ISBLANK(Spreadsheet!D625),"",SUMPRODUCT(MID(0&amp;Spreadsheet!D625,LARGE(INDEX(ISNUMBER(--MID(Spreadsheet!D625,ROW($1:$225),1))*
 ROW($1:$225),0),ROW($1:$225))+1,1)*10^ROW($1:$225)/10))</f>
        <v/>
      </c>
      <c r="AA625" s="5" t="b">
        <f>IF(AND(NOT(ISBLANK(Spreadsheet!D625)),NOT(ISBLANK(Spreadsheet!C625))),IF(AND(ISNUMBER(VALUE(Spreadsheet!D625)), LEN(Spreadsheet!D625)=9),TRUE,FALSE),IF(AND(NOT(ISBLANK(Spreadsheet!D625)),ISBLANK(Spreadsheet!C625)),FALSE,TRUE))</f>
        <v>1</v>
      </c>
      <c r="AB625" s="5" t="b">
        <f>OR(ISBLANK(Spreadsheet!Y625),IF(NOT(ISBLANK(Spreadsheet!Y625)),LEN(Spreadsheet!Y625)=10,ISNUMBER(VALUE(Spreadsheet!Y625))))</f>
        <v>1</v>
      </c>
      <c r="AC625" s="5" t="b">
        <f>OR(ISBLANK(Spreadsheet!AI625), AND(NOT(ISBLANK(Spreadsheet!AJ625)), NOT(ISNUMBER(SEARCH("Waive",Spreadsheet!AJ625)))))</f>
        <v>1</v>
      </c>
      <c r="AD625" s="5" t="b">
        <f>OR(ISBLANK(Spreadsheet!AK625), AND(NOT(ISBLANK(Spreadsheet!AL625)), NOT(ISNUMBER(SEARCH("Waive",Spreadsheet!AL625)))))</f>
        <v>1</v>
      </c>
      <c r="AE625" s="5" t="b">
        <f>OR(ISBLANK(Spreadsheet!AM625), AND(NOT(ISBLANK(Spreadsheet!AN625)), NOT(ISNUMBER(SEARCH("Waive", Spreadsheet!AN625)))))</f>
        <v>1</v>
      </c>
      <c r="AF625" s="5" t="b">
        <f>OR(ISBLANK(Spreadsheet!C625), NOT(ISBLANK(Spreadsheet!D625)),NOT(ISBLANK(Spreadsheet!L625)))</f>
        <v>1</v>
      </c>
      <c r="AG625" s="5" t="b">
        <f>IF(AND(NOT(ISBLANK(Spreadsheet!C625)), NOT(ISBLANK(Spreadsheet!D625)),Spreadsheet!C625&lt;&gt;Spreadsheet!D625),IF(ISERROR(VLOOKUP(Spreadsheet!C625, Spreadsheet!$C$6:'Spreadsheet'!$C624,1,FALSE)), FALSE, TRUE),TRUE)</f>
        <v>1</v>
      </c>
      <c r="AH625" s="5" t="b">
        <f>Spreadsheet!$B$2=Spreadsheet!AD625</f>
        <v>1</v>
      </c>
      <c r="AI625" s="5" t="b">
        <f>IF(ISBLANK(Spreadsheet!G625),TRUE,IF(OR(LEN(Spreadsheet!G625)&gt;1,ISNUMBER(VALUE(Spreadsheet!G625))),FALSE,TRUE))</f>
        <v>1</v>
      </c>
      <c r="AJ625" s="5" t="b">
        <f>OR(ISBLANK(Spreadsheet!C625), NOT(ISBLANK(Spreadsheet!B625)), NOT(ISBLANK(Spreadsheet!D625)))</f>
        <v>1</v>
      </c>
      <c r="AK625" s="5" t="b">
        <f t="array" ref="AK625">IF(OR(AND(ISBLANK(Spreadsheet!E625),ISBLANK(Spreadsheet!D625),NOT(ISBLANK(Spreadsheet!C625))),AND(ISBLANK(Spreadsheet!E625),ISBLANK(Spreadsheet!D625),ISBLANK(Spreadsheet!C625))),TRUE,ISNUMBER(MATCH(TRUE,EXACT(Spreadsheet!E625,Relationships),0)))</f>
        <v>1</v>
      </c>
      <c r="AL625" s="5" t="b">
        <f>IF(NOT(ISBLANK(Spreadsheet!C625)),IF(OR(ISBLANK(Spreadsheet!F625),LEN(Spreadsheet!F625)&gt;40),FALSE,TRUE),TRUE)</f>
        <v>1</v>
      </c>
      <c r="AM625" s="5" t="b">
        <f>IF(NOT(ISBLANK(Spreadsheet!C625)),IF(OR(ISBLANK(Spreadsheet!H625),LEN(Spreadsheet!H625)&gt;40),FALSE,TRUE),TRUE)</f>
        <v>1</v>
      </c>
      <c r="AN625" s="5" t="b">
        <f t="array" ref="AN625">IF(ISBLANK(Spreadsheet!I625),TRUE,ISNUMBER(MATCH(TRUE,EXACT(Spreadsheet!I625,GenderValues),0)))</f>
        <v>1</v>
      </c>
      <c r="AO625" s="5" t="b">
        <f ca="1">IF(ISERROR(DATEVALUE(TEXT(Spreadsheet!J625,"mm/dd/yyyy")) &gt; TODAY()),IF(AND(ISBLANK(Spreadsheet!J625),ISBLANK(Spreadsheet!C625)),TRUE,FALSE),IF(DATEVALUE(TEXT(Spreadsheet!J625,"mm/dd/yyyy")) &gt; TODAY(),FALSE,TRUE))</f>
        <v>1</v>
      </c>
      <c r="AP625" s="5" t="b">
        <f>OR(ISBLANK(Spreadsheet!K625),LEN(Spreadsheet!K625)&lt;=100)</f>
        <v>1</v>
      </c>
      <c r="AQ625" s="5" t="b">
        <f t="array" ref="AQ625">IF(OR(AND(ISBLANK(Spreadsheet!L625),ISBLANK(Spreadsheet!C625)),AND(NOT(ISBLANK(Spreadsheet!C625)),NOT(ISBLANK(Spreadsheet!D625)))),TRUE,ISNUMBER(MATCH(TRUE,EXACT(Spreadsheet!L625,MaritalStatus),0)))</f>
        <v>1</v>
      </c>
      <c r="AR625" s="5" t="b">
        <f ca="1">IF(ISERROR(DATEVALUE(TEXT(Spreadsheet!M625,"mm/dd/yyyy")) &gt; TODAY()),IF(ISBLANK(Spreadsheet!M625),TRUE,FALSE),IF(DATEVALUE(TEXT(Spreadsheet!M625,"mm/dd/yyyy")) &gt; TODAY(),FALSE,TRUE))</f>
        <v>1</v>
      </c>
      <c r="AS625" s="5" t="b">
        <f>OR(ISBLANK(Spreadsheet!N625),LEN(Spreadsheet!N625)&lt;=100)</f>
        <v>1</v>
      </c>
      <c r="AT625" s="5" t="b">
        <f>OR(ISBLANK(Spreadsheet!O625),UPPER(Spreadsheet!O625)="YES")</f>
        <v>1</v>
      </c>
      <c r="AU625" s="5" t="b">
        <f>OR(ISBLANK(Spreadsheet!P625),UPPER(Spreadsheet!P625)="YES")</f>
        <v>1</v>
      </c>
      <c r="AV625" s="5" t="b">
        <f t="array" ref="AV625">IF(ISBLANK(Spreadsheet!Q625),TRUE,ISNUMBER(MATCH(TRUE,EXACT(Spreadsheet!Q625,OnGroupsPriorIns),0)))</f>
        <v>1</v>
      </c>
      <c r="AW625" s="5" t="b">
        <f>OR(ISBLANK(Spreadsheet!R625),UPPER(Spreadsheet!R625)="YES")</f>
        <v>1</v>
      </c>
      <c r="AX625" s="5" t="b">
        <f>OR(ISBLANK(Spreadsheet!S625),UPPER(Spreadsheet!S625)="YES")</f>
        <v>1</v>
      </c>
      <c r="AY625" s="5" t="b">
        <f>OR(AND(ISBLANK(Spreadsheet!C625),LEN(Spreadsheet!T625)=0),AND(NOT(ISBLANK(Spreadsheet!C625)),LEN(Spreadsheet!T625)&gt;0,LEN(Spreadsheet!T625)&lt;=50))</f>
        <v>1</v>
      </c>
      <c r="AZ625" s="5" t="b">
        <f>OR(LEN(Spreadsheet!U625)=0,AND(LEN(Spreadsheet!U625)&gt;0,LEN(Spreadsheet!U625)&lt;=50))</f>
        <v>1</v>
      </c>
      <c r="BA625" s="5" t="b">
        <f>OR(AND(ISBLANK(Spreadsheet!C625),LEN(Spreadsheet!V625)=0),AND(NOT(ISBLANK(Spreadsheet!C625)),LEN(Spreadsheet!V625)&gt;0,LEN(Spreadsheet!V625)&lt;=50))</f>
        <v>1</v>
      </c>
      <c r="BB625" s="5" t="b">
        <f t="array" ref="BB625">IF(AND(ISBLANK(Spreadsheet!C625),LEN(Spreadsheet!W625)=0),TRUE,ISNUMBER(MATCH(TRUE,EXACT(Spreadsheet!W625,States),0)))</f>
        <v>1</v>
      </c>
      <c r="BC625" s="5" t="b">
        <f>OR(AND(ISBLANK(Spreadsheet!C625),LEN(Spreadsheet!X625)=0),AND(NOT(ISBLANK(Spreadsheet!C625)),LEN(Spreadsheet!X625)&gt;0,LEN(Spreadsheet!X625)=5,ISNUMBER(VALUE(Spreadsheet!X625))))</f>
        <v>1</v>
      </c>
      <c r="BD625" s="5" t="b">
        <f>OR(ISBLANK(Spreadsheet!Z625),LEN(Spreadsheet!Z625)&lt;=50)</f>
        <v>1</v>
      </c>
      <c r="BE625" s="5" t="b">
        <f>ISBLANK(Spreadsheet!AA625)</f>
        <v>1</v>
      </c>
      <c r="BF625" s="5" t="b">
        <f>ISBLANK(Spreadsheet!AB625)</f>
        <v>1</v>
      </c>
      <c r="BG625" s="5" t="b">
        <f>IF(ISERROR(DATEVALUE(TEXT(Spreadsheet!AC625,"mm/dd/yyyy")) &gt; DATEVALUE(TEXT(Spreadsheet!J625,"mm/dd/yyyy"))),IF(OR(AND(ISBLANK(Spreadsheet!AC625),ISBLANK(Spreadsheet!C625)),AND(NOT(ISBLANK(Spreadsheet!C625)),ISBLANK(Spreadsheet!AC625),NOT(ISBLANK(Spreadsheet!D625)))),TRUE,FALSE),IF(DATEVALUE(TEXT(Spreadsheet!AC625,"mm/dd/yyyy")) &gt; DATEVALUE(TEXT(Spreadsheet!J625,"mm/dd/yyyy")),TRUE,FALSE))</f>
        <v>1</v>
      </c>
      <c r="BH625" s="5" t="b">
        <f>OR(AND(ISBLANK(Spreadsheet!C625),ISBLANK(Spreadsheet!AE625)),AND(NOT(ISBLANK(Spreadsheet!C625)),NOT(ISBLANK(Spreadsheet!D625)),ISBLANK(Spreadsheet!AE625)),AND(NOT(ISBLANK(Spreadsheet!C625)),ISBLANK(Spreadsheet!D625),NOT(ISBLANK(Spreadsheet!AE625)),LEN(Spreadsheet!AE625)&lt;=100))</f>
        <v>1</v>
      </c>
      <c r="BI625" s="5" t="b">
        <f t="array" ref="BI625">IF(ISBLANK(Spreadsheet!AF625),TRUE,ISNUMBER(MATCH(TRUE,EXACT(Spreadsheet!AF625,CobraShortReasons),0)))</f>
        <v>1</v>
      </c>
      <c r="BJ625" s="5" t="b">
        <f ca="1">IF(ISERROR(DATEVALUE(TEXT(Spreadsheet!AG625,"mm/dd/yyyy")) &gt; TODAY()),IF(ISBLANK(Spreadsheet!AG625),TRUE,FALSE),IF(DATEVALUE(TEXT(Spreadsheet!AG625,"mm/dd/yyyy")) &gt; TODAY(),FALSE,TRUE))</f>
        <v>1</v>
      </c>
      <c r="BK625" s="5" t="b">
        <f>OR(ISBLANK(Spreadsheet!AH625),LEN(Spreadsheet!AH625)&lt;=25)</f>
        <v>1</v>
      </c>
      <c r="BL625" s="5" t="b">
        <f t="array" aca="1" ref="BL625" ca="1">IF(ISBLANK(Spreadsheet!AI625),TRUE,ISNUMBER(MATCH(TRUE,EXACT(Spreadsheet!AI625,INDIRECT(Spreadsheet!$D$2)),0)))</f>
        <v>1</v>
      </c>
      <c r="BM625" s="5" t="b">
        <f t="array" aca="1" ref="BM625" ca="1">IF(ISBLANK(Spreadsheet!AJ625),TRUE,ISNUMBER(MATCH(TRUE,EXACT(Spreadsheet!AJ625,INDIRECT(Spreadsheet!BJ625)),0)))</f>
        <v>1</v>
      </c>
      <c r="BN625" s="5" t="b">
        <f t="array" ref="BN625">IF(ISBLANK(Spreadsheet!AK625),TRUE,ISNUMBER(MATCH(TRUE,EXACT(Spreadsheet!AK625,DentalPlans),0)))</f>
        <v>1</v>
      </c>
      <c r="BO625" s="5" t="b">
        <f t="array" aca="1" ref="BO625" ca="1">IF(ISBLANK(Spreadsheet!AL625),TRUE,ISNUMBER(MATCH(TRUE,EXACT(Spreadsheet!AL625,INDIRECT(Spreadsheet!BK625)),0)))</f>
        <v>1</v>
      </c>
      <c r="BP625" s="5" t="b">
        <f t="array" ref="BP625">IF(ISBLANK(Spreadsheet!AM625),TRUE,ISNUMBER(MATCH(TRUE,EXACT(Spreadsheet!AM625,VisionPlans),0)))</f>
        <v>1</v>
      </c>
      <c r="BQ625" s="5" t="b">
        <f t="array" aca="1" ref="BQ625" ca="1">IF(ISBLANK(Spreadsheet!AN625),TRUE,ISNUMBER(MATCH(TRUE,EXACT(Spreadsheet!AN625,INDIRECT(Spreadsheet!BL625)),0)))</f>
        <v>1</v>
      </c>
      <c r="BR625" s="5" t="b">
        <f t="array" ref="BR625">IF(ISBLANK(Spreadsheet!AO625),TRUE,ISNUMBER(MATCH(TRUE,EXACT(Spreadsheet!AO625,LifeBenefitClasses),0)))</f>
        <v>1</v>
      </c>
      <c r="BS625" s="5" t="b">
        <f>IF(OR(ISBLANK(Spreadsheet!AO625), Spreadsheet!AO625="Waive"),IF(ISBLANK(Spreadsheet!AP625),TRUE,FALSE),IF(OR(AND(NOT(ISBLANK(Spreadsheet!AO625)),ISBLANK(Spreadsheet!AP625)),NOT(ISNUMBER(VALUE(Spreadsheet!AP625)))),FALSE,IF(OR(AND(Spreadsheet!AP625&lt;6,MOD(Spreadsheet!AP625*10,5)=0), MOD(Spreadsheet!AP625,5000)=0),TRUE,FALSE)))</f>
        <v>1</v>
      </c>
      <c r="BT625" s="5" t="b">
        <f t="array" ref="BT625">IF(ISBLANK(Spreadsheet!AQ625),TRUE,ISNUMBER(MATCH(TRUE,EXACT(Spreadsheet!AQ625,EnrollWaive),0)))</f>
        <v>1</v>
      </c>
      <c r="BU625" s="5" t="b">
        <f t="array" ref="BU625">IF(ISBLANK(Spreadsheet!AR625),TRUE,ISNUMBER(MATCH(TRUE,EXACT(Spreadsheet!AR625,LifeBenefitClasses),0)))</f>
        <v>1</v>
      </c>
      <c r="BV625" s="5" t="b">
        <f>IF(OR(ISBLANK(Spreadsheet!AR625), Spreadsheet!AR625="Waive"),IF(ISBLANK(Spreadsheet!AS625),TRUE,FALSE),IF(OR(AND(NOT(ISBLANK(Spreadsheet!AR625)),ISBLANK(Spreadsheet!AS625)),NOT(ISNUMBER(VALUE(Spreadsheet!AS625)))),FALSE,IF(OR(AND(Spreadsheet!AS625&lt;6,MOD(Spreadsheet!AS625*10,5)=0), MOD(Spreadsheet!AS625,10000)=0),TRUE,FALSE)))</f>
        <v>1</v>
      </c>
      <c r="BW625" s="5" t="b">
        <f t="array" ref="BW625">IF(ISBLANK(Spreadsheet!AT625),TRUE,ISNUMBER(MATCH(TRUE,EXACT(Spreadsheet!AT625,LifeBenefitClasses),0)))</f>
        <v>1</v>
      </c>
      <c r="BX625" s="5" t="b">
        <f>IF(OR(ISBLANK(Spreadsheet!AT625), Spreadsheet!AT625="Waive"),IF(ISBLANK(Spreadsheet!AU625),TRUE,FALSE),IF(OR(AND(NOT(ISBLANK(Spreadsheet!AT625)),ISBLANK(Spreadsheet!AU625)),NOT(ISNUMBER(VALUE(Spreadsheet!AU625)))),FALSE,IF(AND(NOT(OR(ISBLANK(Spreadsheet!AT625),Spreadsheet!AT625="Waive")),NOT(OR(ISBLANK(Spreadsheet!AR625),Spreadsheet!AR625="Waive")),MOD(Spreadsheet!AU625,5000)=0, Spreadsheet!AU625&lt;=(Spreadsheet!AS625*0.5)),TRUE,FALSE)))</f>
        <v>1</v>
      </c>
      <c r="BY625" s="5" t="b">
        <f t="array" ref="BY625">IF(ISBLANK(Spreadsheet!AV625),TRUE,ISNUMBER(MATCH(TRUE,EXACT(Spreadsheet!AV625,EnrollWaive),0)))</f>
        <v>1</v>
      </c>
      <c r="BZ625" s="5" t="b">
        <f t="array" ref="BZ625">IF(ISBLANK(Spreadsheet!AW625),TRUE,ISNUMBER(MATCH(TRUE,EXACT(Spreadsheet!AW625,LifeBenefitClasses),0)))</f>
        <v>1</v>
      </c>
      <c r="CA625" s="5" t="b">
        <f t="array" ref="CA625">IF(ISBLANK(Spreadsheet!AX625),TRUE,ISNUMBER(MATCH(TRUE,EXACT(Spreadsheet!AX625,LifeBenefitClasses),0)))</f>
        <v>1</v>
      </c>
      <c r="CB625" s="5" t="b">
        <f t="array" ref="CB625">IF(ISBLANK(Spreadsheet!AY625),TRUE,ISNUMBER(MATCH(TRUE,EXACT(Spreadsheet!AY625,LifeBenefitClasses),0)))</f>
        <v>1</v>
      </c>
      <c r="CC625" s="5" t="b">
        <f t="array" ref="CC625">IF(ISBLANK(Spreadsheet!AZ625),TRUE,ISNUMBER(MATCH(TRUE,EXACT(Spreadsheet!AZ625,LifeBenefitClasses),0)))</f>
        <v>1</v>
      </c>
      <c r="CD625" s="5" t="b">
        <f t="array" ref="CD625">IF(ISBLANK(Spreadsheet!BA625),TRUE,ISNUMBER(MATCH(TRUE,EXACT(Spreadsheet!BA625,LifeBenefitClasses),0)))</f>
        <v>1</v>
      </c>
      <c r="CE625" s="5" t="b">
        <f>IF(OR(ISBLANK(Spreadsheet!BA625), Spreadsheet!BA625="Waive"),IF(ISBLANK(Spreadsheet!BB625),TRUE,FALSE),IF(OR(AND(NOT(ISBLANK(Spreadsheet!BA625)),ISBLANK(Spreadsheet!BB625)),NOT(ISNUMBER(VALUE(Spreadsheet!BB625))),ISBLANK(Spreadsheet!BC625),NOT(ISNUMBER(VALUE(Spreadsheet!BC625)))),FALSE,IF(AND(Spreadsheet!BB625&gt;=50000,Spreadsheet!BB625&lt;=250000,MOD(Spreadsheet!BB625,10000)=0,Spreadsheet!BB625&lt;=(10*Spreadsheet!BC625)),TRUE,FALSE)))</f>
        <v>1</v>
      </c>
      <c r="CF625" s="5" t="b">
        <f>IF(NOT(ISBLANK(Spreadsheet!BC625)),AND(ISNUMBER(VALUE(Spreadsheet!BC625)),Spreadsheet!BC625&gt;0),AND(OR(ISBLANK(Spreadsheet!AO625),Spreadsheet!AO625="Waive",AND(NOT(OR(ISBLANK(Spreadsheet!AO625),Spreadsheet!AO625="Waive")),Spreadsheet!AP625&gt;=6)),OR(ISBLANK(Spreadsheet!AR625),AND(NOT(OR(ISBLANK(Spreadsheet!AR625),Spreadsheet!AR625="Waive")),Spreadsheet!AS625&gt;=6)),OR(ISBLANK(Spreadsheet!AW625)),OR(ISBLANK(Spreadsheet!AX625)),OR(ISBLANK(Spreadsheet!AY625)),OR(ISBLANK(Spreadsheet!AZ625)),OR(ISBLANK(Spreadsheet!BA625),Spreadsheet!BA625="Waive")))</f>
        <v>1</v>
      </c>
      <c r="CG625" s="5" t="b">
        <f t="shared" ca="1" si="43"/>
        <v>1</v>
      </c>
    </row>
    <row r="626" spans="8:85" x14ac:dyDescent="0.3">
      <c r="H626" s="5">
        <f t="shared" ca="1" si="44"/>
        <v>2</v>
      </c>
      <c r="I626" s="5" t="str">
        <f t="shared" ca="1" si="42"/>
        <v/>
      </c>
      <c r="J626" s="5" t="str">
        <f>IF(AND(NOT(ISBLANK(Spreadsheet!C626)),ISBLANK(Spreadsheet!D626)),Spreadsheet!F626&amp;" "&amp;Spreadsheet!H626,"")</f>
        <v/>
      </c>
      <c r="K626" s="5">
        <f>IF(AND(NOT(ISBLANK(Spreadsheet!C626)),ISBLANK(Spreadsheet!D626)),COUNTIFS(Spreadsheet!E627:E$786,"=Child",Spreadsheet!C627:C$786, "="&amp;Spreadsheet!C626) + COUNTIFS(Spreadsheet!E627:E$786,"=Step-child",Spreadsheet!C627:C$786, "="&amp;Spreadsheet!C626),0)</f>
        <v>0</v>
      </c>
      <c r="L626" s="5">
        <f>IF(NOT(ISBLANK(J626)),COUNTIFS(Spreadsheet!E627:E$786,"=Wife",Spreadsheet!C627:C$786, "="&amp;Spreadsheet!C626) + COUNTIFS(Spreadsheet!E627:E$786,"=Husband",Spreadsheet!C627:C$786, "="&amp;Spreadsheet!C626),0)</f>
        <v>0</v>
      </c>
      <c r="M626" s="5">
        <f>IF(NOT(ISBLANK(Spreadsheet!AJ626)),VLOOKUP(Spreadsheet!AJ626,'Drop Downs'!$P$2:$R$16,3,FALSE),0)</f>
        <v>0</v>
      </c>
      <c r="N626" s="5">
        <f>IF(NOT(ISBLANK(Spreadsheet!AJ626)), VLOOKUP(Spreadsheet!AJ626,'Drop Downs'!$P$2:$R$16,2,FALSE),0)</f>
        <v>0</v>
      </c>
      <c r="O626" s="5">
        <f>IF(NOT(ISBLANK(Spreadsheet!AL626)),VLOOKUP(Spreadsheet!AL626,'Drop Downs'!$P$2:$R$16,3,FALSE), 0)</f>
        <v>0</v>
      </c>
      <c r="P626" s="5">
        <f>IF(NOT(ISBLANK(Spreadsheet!AL626)),VLOOKUP(Spreadsheet!AL626,'Drop Downs'!$P$2:$R$16,2,FALSE),0)</f>
        <v>0</v>
      </c>
      <c r="Q626" s="5">
        <f>IF(NOT(ISBLANK(Spreadsheet!AN626)),VLOOKUP(Spreadsheet!AN626,'Drop Downs'!$P$2:$R$16,3,FALSE),0)</f>
        <v>0</v>
      </c>
      <c r="R626" s="5">
        <f>IF(NOT(ISBLANK(Spreadsheet!AN626)),VLOOKUP(Spreadsheet!AN626,'Drop Downs'!$P$2:$R$16,2,FALSE),0)</f>
        <v>0</v>
      </c>
      <c r="S626" s="5" t="str">
        <f>IF(OR(M626&gt;K626,N626&gt;L626,O626&gt;K626, Q626&gt;K626,N626&gt;L626, P626&gt;L626, R626&gt;L626),"Member currently has a coverage election over what he/she needs.  Please add more dependents or adjust the coverage election.","")&amp;(IF(AND(NOT(ISBLANK(Spreadsheet!C626)),NOT(ISBLANK(Spreadsheet!D626)),ISBLANK(Spreadsheet!E626)),"Dependent lacks a relationship to member.Please select one from the drop-down.",""))</f>
        <v/>
      </c>
      <c r="T626" s="5" t="b">
        <f t="shared" si="45"/>
        <v>1</v>
      </c>
      <c r="U626" s="5" t="b">
        <f>OR(ISBLANK(Spreadsheet!C626),IF(NOT(ISBLANK(Spreadsheet!D626)),NOT(ISBLANK(Spreadsheet!E626)),TRUE))</f>
        <v>1</v>
      </c>
      <c r="V626" s="5" t="b">
        <f>OR(ISBLANK(Spreadsheet!C626), NOT(ISBLANK(Spreadsheet!I626)))</f>
        <v>1</v>
      </c>
      <c r="W626" s="5" t="b">
        <f>OR(ISBLANK(Spreadsheet!D626),NOT(ISBLANK(Spreadsheet!C626)))</f>
        <v>1</v>
      </c>
      <c r="X626" s="155" t="str">
        <f>REPT("0",MIN(FIND({1,2,3,4,5,6,7,8,9},Spreadsheet!C626&amp;"123456789"))-1)&amp;IF(ISBLANK(Spreadsheet!C626),"",SUMPRODUCT(MID(0&amp;Spreadsheet!C626,LARGE(INDEX(ISNUMBER(--MID(Spreadsheet!C626,ROW($1:$225),1))*
 ROW($1:$225),0),ROW($1:$225))+1,1)*10^ROW($1:$225)/10))</f>
        <v/>
      </c>
      <c r="Y626" s="5" t="b">
        <f>IF(NOT(ISBLANK(Spreadsheet!C626)),IF(AND(ISNUMBER(VALUE(Spreadsheet!C626)), LEN(Spreadsheet!C626)=9),TRUE,FALSE),TRUE)</f>
        <v>1</v>
      </c>
      <c r="Z626" s="155" t="str">
        <f>REPT("0",MIN(FIND({1,2,3,4,5,6,7,8,9},Spreadsheet!D626&amp;"123456789"))-1)&amp;IF(ISBLANK(Spreadsheet!D626),"",SUMPRODUCT(MID(0&amp;Spreadsheet!D626,LARGE(INDEX(ISNUMBER(--MID(Spreadsheet!D626,ROW($1:$225),1))*
 ROW($1:$225),0),ROW($1:$225))+1,1)*10^ROW($1:$225)/10))</f>
        <v/>
      </c>
      <c r="AA626" s="5" t="b">
        <f>IF(AND(NOT(ISBLANK(Spreadsheet!D626)),NOT(ISBLANK(Spreadsheet!C626))),IF(AND(ISNUMBER(VALUE(Spreadsheet!D626)), LEN(Spreadsheet!D626)=9),TRUE,FALSE),IF(AND(NOT(ISBLANK(Spreadsheet!D626)),ISBLANK(Spreadsheet!C626)),FALSE,TRUE))</f>
        <v>1</v>
      </c>
      <c r="AB626" s="5" t="b">
        <f>OR(ISBLANK(Spreadsheet!Y626),IF(NOT(ISBLANK(Spreadsheet!Y626)),LEN(Spreadsheet!Y626)=10,ISNUMBER(VALUE(Spreadsheet!Y626))))</f>
        <v>1</v>
      </c>
      <c r="AC626" s="5" t="b">
        <f>OR(ISBLANK(Spreadsheet!AI626), AND(NOT(ISBLANK(Spreadsheet!AJ626)), NOT(ISNUMBER(SEARCH("Waive",Spreadsheet!AJ626)))))</f>
        <v>1</v>
      </c>
      <c r="AD626" s="5" t="b">
        <f>OR(ISBLANK(Spreadsheet!AK626), AND(NOT(ISBLANK(Spreadsheet!AL626)), NOT(ISNUMBER(SEARCH("Waive",Spreadsheet!AL626)))))</f>
        <v>1</v>
      </c>
      <c r="AE626" s="5" t="b">
        <f>OR(ISBLANK(Spreadsheet!AM626), AND(NOT(ISBLANK(Spreadsheet!AN626)), NOT(ISNUMBER(SEARCH("Waive", Spreadsheet!AN626)))))</f>
        <v>1</v>
      </c>
      <c r="AF626" s="5" t="b">
        <f>OR(ISBLANK(Spreadsheet!C626), NOT(ISBLANK(Spreadsheet!D626)),NOT(ISBLANK(Spreadsheet!L626)))</f>
        <v>1</v>
      </c>
      <c r="AG626" s="5" t="b">
        <f>IF(AND(NOT(ISBLANK(Spreadsheet!C626)), NOT(ISBLANK(Spreadsheet!D626)),Spreadsheet!C626&lt;&gt;Spreadsheet!D626),IF(ISERROR(VLOOKUP(Spreadsheet!C626, Spreadsheet!$C$6:'Spreadsheet'!$C625,1,FALSE)), FALSE, TRUE),TRUE)</f>
        <v>1</v>
      </c>
      <c r="AH626" s="5" t="b">
        <f>Spreadsheet!$B$2=Spreadsheet!AD626</f>
        <v>1</v>
      </c>
      <c r="AI626" s="5" t="b">
        <f>IF(ISBLANK(Spreadsheet!G626),TRUE,IF(OR(LEN(Spreadsheet!G626)&gt;1,ISNUMBER(VALUE(Spreadsheet!G626))),FALSE,TRUE))</f>
        <v>1</v>
      </c>
      <c r="AJ626" s="5" t="b">
        <f>OR(ISBLANK(Spreadsheet!C626), NOT(ISBLANK(Spreadsheet!B626)), NOT(ISBLANK(Spreadsheet!D626)))</f>
        <v>1</v>
      </c>
      <c r="AK626" s="5" t="b">
        <f t="array" ref="AK626">IF(OR(AND(ISBLANK(Spreadsheet!E626),ISBLANK(Spreadsheet!D626),NOT(ISBLANK(Spreadsheet!C626))),AND(ISBLANK(Spreadsheet!E626),ISBLANK(Spreadsheet!D626),ISBLANK(Spreadsheet!C626))),TRUE,ISNUMBER(MATCH(TRUE,EXACT(Spreadsheet!E626,Relationships),0)))</f>
        <v>1</v>
      </c>
      <c r="AL626" s="5" t="b">
        <f>IF(NOT(ISBLANK(Spreadsheet!C626)),IF(OR(ISBLANK(Spreadsheet!F626),LEN(Spreadsheet!F626)&gt;40),FALSE,TRUE),TRUE)</f>
        <v>1</v>
      </c>
      <c r="AM626" s="5" t="b">
        <f>IF(NOT(ISBLANK(Spreadsheet!C626)),IF(OR(ISBLANK(Spreadsheet!H626),LEN(Spreadsheet!H626)&gt;40),FALSE,TRUE),TRUE)</f>
        <v>1</v>
      </c>
      <c r="AN626" s="5" t="b">
        <f t="array" ref="AN626">IF(ISBLANK(Spreadsheet!I626),TRUE,ISNUMBER(MATCH(TRUE,EXACT(Spreadsheet!I626,GenderValues),0)))</f>
        <v>1</v>
      </c>
      <c r="AO626" s="5" t="b">
        <f ca="1">IF(ISERROR(DATEVALUE(TEXT(Spreadsheet!J626,"mm/dd/yyyy")) &gt; TODAY()),IF(AND(ISBLANK(Spreadsheet!J626),ISBLANK(Spreadsheet!C626)),TRUE,FALSE),IF(DATEVALUE(TEXT(Spreadsheet!J626,"mm/dd/yyyy")) &gt; TODAY(),FALSE,TRUE))</f>
        <v>1</v>
      </c>
      <c r="AP626" s="5" t="b">
        <f>OR(ISBLANK(Spreadsheet!K626),LEN(Spreadsheet!K626)&lt;=100)</f>
        <v>1</v>
      </c>
      <c r="AQ626" s="5" t="b">
        <f t="array" ref="AQ626">IF(OR(AND(ISBLANK(Spreadsheet!L626),ISBLANK(Spreadsheet!C626)),AND(NOT(ISBLANK(Spreadsheet!C626)),NOT(ISBLANK(Spreadsheet!D626)))),TRUE,ISNUMBER(MATCH(TRUE,EXACT(Spreadsheet!L626,MaritalStatus),0)))</f>
        <v>1</v>
      </c>
      <c r="AR626" s="5" t="b">
        <f ca="1">IF(ISERROR(DATEVALUE(TEXT(Spreadsheet!M626,"mm/dd/yyyy")) &gt; TODAY()),IF(ISBLANK(Spreadsheet!M626),TRUE,FALSE),IF(DATEVALUE(TEXT(Spreadsheet!M626,"mm/dd/yyyy")) &gt; TODAY(),FALSE,TRUE))</f>
        <v>1</v>
      </c>
      <c r="AS626" s="5" t="b">
        <f>OR(ISBLANK(Spreadsheet!N626),LEN(Spreadsheet!N626)&lt;=100)</f>
        <v>1</v>
      </c>
      <c r="AT626" s="5" t="b">
        <f>OR(ISBLANK(Spreadsheet!O626),UPPER(Spreadsheet!O626)="YES")</f>
        <v>1</v>
      </c>
      <c r="AU626" s="5" t="b">
        <f>OR(ISBLANK(Spreadsheet!P626),UPPER(Spreadsheet!P626)="YES")</f>
        <v>1</v>
      </c>
      <c r="AV626" s="5" t="b">
        <f t="array" ref="AV626">IF(ISBLANK(Spreadsheet!Q626),TRUE,ISNUMBER(MATCH(TRUE,EXACT(Spreadsheet!Q626,OnGroupsPriorIns),0)))</f>
        <v>1</v>
      </c>
      <c r="AW626" s="5" t="b">
        <f>OR(ISBLANK(Spreadsheet!R626),UPPER(Spreadsheet!R626)="YES")</f>
        <v>1</v>
      </c>
      <c r="AX626" s="5" t="b">
        <f>OR(ISBLANK(Spreadsheet!S626),UPPER(Spreadsheet!S626)="YES")</f>
        <v>1</v>
      </c>
      <c r="AY626" s="5" t="b">
        <f>OR(AND(ISBLANK(Spreadsheet!C626),LEN(Spreadsheet!T626)=0),AND(NOT(ISBLANK(Spreadsheet!C626)),LEN(Spreadsheet!T626)&gt;0,LEN(Spreadsheet!T626)&lt;=50))</f>
        <v>1</v>
      </c>
      <c r="AZ626" s="5" t="b">
        <f>OR(LEN(Spreadsheet!U626)=0,AND(LEN(Spreadsheet!U626)&gt;0,LEN(Spreadsheet!U626)&lt;=50))</f>
        <v>1</v>
      </c>
      <c r="BA626" s="5" t="b">
        <f>OR(AND(ISBLANK(Spreadsheet!C626),LEN(Spreadsheet!V626)=0),AND(NOT(ISBLANK(Spreadsheet!C626)),LEN(Spreadsheet!V626)&gt;0,LEN(Spreadsheet!V626)&lt;=50))</f>
        <v>1</v>
      </c>
      <c r="BB626" s="5" t="b">
        <f t="array" ref="BB626">IF(AND(ISBLANK(Spreadsheet!C626),LEN(Spreadsheet!W626)=0),TRUE,ISNUMBER(MATCH(TRUE,EXACT(Spreadsheet!W626,States),0)))</f>
        <v>1</v>
      </c>
      <c r="BC626" s="5" t="b">
        <f>OR(AND(ISBLANK(Spreadsheet!C626),LEN(Spreadsheet!X626)=0),AND(NOT(ISBLANK(Spreadsheet!C626)),LEN(Spreadsheet!X626)&gt;0,LEN(Spreadsheet!X626)=5,ISNUMBER(VALUE(Spreadsheet!X626))))</f>
        <v>1</v>
      </c>
      <c r="BD626" s="5" t="b">
        <f>OR(ISBLANK(Spreadsheet!Z626),LEN(Spreadsheet!Z626)&lt;=50)</f>
        <v>1</v>
      </c>
      <c r="BE626" s="5" t="b">
        <f>ISBLANK(Spreadsheet!AA626)</f>
        <v>1</v>
      </c>
      <c r="BF626" s="5" t="b">
        <f>ISBLANK(Spreadsheet!AB626)</f>
        <v>1</v>
      </c>
      <c r="BG626" s="5" t="b">
        <f>IF(ISERROR(DATEVALUE(TEXT(Spreadsheet!AC626,"mm/dd/yyyy")) &gt; DATEVALUE(TEXT(Spreadsheet!J626,"mm/dd/yyyy"))),IF(OR(AND(ISBLANK(Spreadsheet!AC626),ISBLANK(Spreadsheet!C626)),AND(NOT(ISBLANK(Spreadsheet!C626)),ISBLANK(Spreadsheet!AC626),NOT(ISBLANK(Spreadsheet!D626)))),TRUE,FALSE),IF(DATEVALUE(TEXT(Spreadsheet!AC626,"mm/dd/yyyy")) &gt; DATEVALUE(TEXT(Spreadsheet!J626,"mm/dd/yyyy")),TRUE,FALSE))</f>
        <v>1</v>
      </c>
      <c r="BH626" s="5" t="b">
        <f>OR(AND(ISBLANK(Spreadsheet!C626),ISBLANK(Spreadsheet!AE626)),AND(NOT(ISBLANK(Spreadsheet!C626)),NOT(ISBLANK(Spreadsheet!D626)),ISBLANK(Spreadsheet!AE626)),AND(NOT(ISBLANK(Spreadsheet!C626)),ISBLANK(Spreadsheet!D626),NOT(ISBLANK(Spreadsheet!AE626)),LEN(Spreadsheet!AE626)&lt;=100))</f>
        <v>1</v>
      </c>
      <c r="BI626" s="5" t="b">
        <f t="array" ref="BI626">IF(ISBLANK(Spreadsheet!AF626),TRUE,ISNUMBER(MATCH(TRUE,EXACT(Spreadsheet!AF626,CobraShortReasons),0)))</f>
        <v>1</v>
      </c>
      <c r="BJ626" s="5" t="b">
        <f ca="1">IF(ISERROR(DATEVALUE(TEXT(Spreadsheet!AG626,"mm/dd/yyyy")) &gt; TODAY()),IF(ISBLANK(Spreadsheet!AG626),TRUE,FALSE),IF(DATEVALUE(TEXT(Spreadsheet!AG626,"mm/dd/yyyy")) &gt; TODAY(),FALSE,TRUE))</f>
        <v>1</v>
      </c>
      <c r="BK626" s="5" t="b">
        <f>OR(ISBLANK(Spreadsheet!AH626),LEN(Spreadsheet!AH626)&lt;=25)</f>
        <v>1</v>
      </c>
      <c r="BL626" s="5" t="b">
        <f t="array" aca="1" ref="BL626" ca="1">IF(ISBLANK(Spreadsheet!AI626),TRUE,ISNUMBER(MATCH(TRUE,EXACT(Spreadsheet!AI626,INDIRECT(Spreadsheet!$D$2)),0)))</f>
        <v>1</v>
      </c>
      <c r="BM626" s="5" t="b">
        <f t="array" aca="1" ref="BM626" ca="1">IF(ISBLANK(Spreadsheet!AJ626),TRUE,ISNUMBER(MATCH(TRUE,EXACT(Spreadsheet!AJ626,INDIRECT(Spreadsheet!BJ626)),0)))</f>
        <v>1</v>
      </c>
      <c r="BN626" s="5" t="b">
        <f t="array" ref="BN626">IF(ISBLANK(Spreadsheet!AK626),TRUE,ISNUMBER(MATCH(TRUE,EXACT(Spreadsheet!AK626,DentalPlans),0)))</f>
        <v>1</v>
      </c>
      <c r="BO626" s="5" t="b">
        <f t="array" aca="1" ref="BO626" ca="1">IF(ISBLANK(Spreadsheet!AL626),TRUE,ISNUMBER(MATCH(TRUE,EXACT(Spreadsheet!AL626,INDIRECT(Spreadsheet!BK626)),0)))</f>
        <v>1</v>
      </c>
      <c r="BP626" s="5" t="b">
        <f t="array" ref="BP626">IF(ISBLANK(Spreadsheet!AM626),TRUE,ISNUMBER(MATCH(TRUE,EXACT(Spreadsheet!AM626,VisionPlans),0)))</f>
        <v>1</v>
      </c>
      <c r="BQ626" s="5" t="b">
        <f t="array" aca="1" ref="BQ626" ca="1">IF(ISBLANK(Spreadsheet!AN626),TRUE,ISNUMBER(MATCH(TRUE,EXACT(Spreadsheet!AN626,INDIRECT(Spreadsheet!BL626)),0)))</f>
        <v>1</v>
      </c>
      <c r="BR626" s="5" t="b">
        <f t="array" ref="BR626">IF(ISBLANK(Spreadsheet!AO626),TRUE,ISNUMBER(MATCH(TRUE,EXACT(Spreadsheet!AO626,LifeBenefitClasses),0)))</f>
        <v>1</v>
      </c>
      <c r="BS626" s="5" t="b">
        <f>IF(OR(ISBLANK(Spreadsheet!AO626), Spreadsheet!AO626="Waive"),IF(ISBLANK(Spreadsheet!AP626),TRUE,FALSE),IF(OR(AND(NOT(ISBLANK(Spreadsheet!AO626)),ISBLANK(Spreadsheet!AP626)),NOT(ISNUMBER(VALUE(Spreadsheet!AP626)))),FALSE,IF(OR(AND(Spreadsheet!AP626&lt;6,MOD(Spreadsheet!AP626*10,5)=0), MOD(Spreadsheet!AP626,5000)=0),TRUE,FALSE)))</f>
        <v>1</v>
      </c>
      <c r="BT626" s="5" t="b">
        <f t="array" ref="BT626">IF(ISBLANK(Spreadsheet!AQ626),TRUE,ISNUMBER(MATCH(TRUE,EXACT(Spreadsheet!AQ626,EnrollWaive),0)))</f>
        <v>1</v>
      </c>
      <c r="BU626" s="5" t="b">
        <f t="array" ref="BU626">IF(ISBLANK(Spreadsheet!AR626),TRUE,ISNUMBER(MATCH(TRUE,EXACT(Spreadsheet!AR626,LifeBenefitClasses),0)))</f>
        <v>1</v>
      </c>
      <c r="BV626" s="5" t="b">
        <f>IF(OR(ISBLANK(Spreadsheet!AR626), Spreadsheet!AR626="Waive"),IF(ISBLANK(Spreadsheet!AS626),TRUE,FALSE),IF(OR(AND(NOT(ISBLANK(Spreadsheet!AR626)),ISBLANK(Spreadsheet!AS626)),NOT(ISNUMBER(VALUE(Spreadsheet!AS626)))),FALSE,IF(OR(AND(Spreadsheet!AS626&lt;6,MOD(Spreadsheet!AS626*10,5)=0), MOD(Spreadsheet!AS626,10000)=0),TRUE,FALSE)))</f>
        <v>1</v>
      </c>
      <c r="BW626" s="5" t="b">
        <f t="array" ref="BW626">IF(ISBLANK(Spreadsheet!AT626),TRUE,ISNUMBER(MATCH(TRUE,EXACT(Spreadsheet!AT626,LifeBenefitClasses),0)))</f>
        <v>1</v>
      </c>
      <c r="BX626" s="5" t="b">
        <f>IF(OR(ISBLANK(Spreadsheet!AT626), Spreadsheet!AT626="Waive"),IF(ISBLANK(Spreadsheet!AU626),TRUE,FALSE),IF(OR(AND(NOT(ISBLANK(Spreadsheet!AT626)),ISBLANK(Spreadsheet!AU626)),NOT(ISNUMBER(VALUE(Spreadsheet!AU626)))),FALSE,IF(AND(NOT(OR(ISBLANK(Spreadsheet!AT626),Spreadsheet!AT626="Waive")),NOT(OR(ISBLANK(Spreadsheet!AR626),Spreadsheet!AR626="Waive")),MOD(Spreadsheet!AU626,5000)=0, Spreadsheet!AU626&lt;=(Spreadsheet!AS626*0.5)),TRUE,FALSE)))</f>
        <v>1</v>
      </c>
      <c r="BY626" s="5" t="b">
        <f t="array" ref="BY626">IF(ISBLANK(Spreadsheet!AV626),TRUE,ISNUMBER(MATCH(TRUE,EXACT(Spreadsheet!AV626,EnrollWaive),0)))</f>
        <v>1</v>
      </c>
      <c r="BZ626" s="5" t="b">
        <f t="array" ref="BZ626">IF(ISBLANK(Spreadsheet!AW626),TRUE,ISNUMBER(MATCH(TRUE,EXACT(Spreadsheet!AW626,LifeBenefitClasses),0)))</f>
        <v>1</v>
      </c>
      <c r="CA626" s="5" t="b">
        <f t="array" ref="CA626">IF(ISBLANK(Spreadsheet!AX626),TRUE,ISNUMBER(MATCH(TRUE,EXACT(Spreadsheet!AX626,LifeBenefitClasses),0)))</f>
        <v>1</v>
      </c>
      <c r="CB626" s="5" t="b">
        <f t="array" ref="CB626">IF(ISBLANK(Spreadsheet!AY626),TRUE,ISNUMBER(MATCH(TRUE,EXACT(Spreadsheet!AY626,LifeBenefitClasses),0)))</f>
        <v>1</v>
      </c>
      <c r="CC626" s="5" t="b">
        <f t="array" ref="CC626">IF(ISBLANK(Spreadsheet!AZ626),TRUE,ISNUMBER(MATCH(TRUE,EXACT(Spreadsheet!AZ626,LifeBenefitClasses),0)))</f>
        <v>1</v>
      </c>
      <c r="CD626" s="5" t="b">
        <f t="array" ref="CD626">IF(ISBLANK(Spreadsheet!BA626),TRUE,ISNUMBER(MATCH(TRUE,EXACT(Spreadsheet!BA626,LifeBenefitClasses),0)))</f>
        <v>1</v>
      </c>
      <c r="CE626" s="5" t="b">
        <f>IF(OR(ISBLANK(Spreadsheet!BA626), Spreadsheet!BA626="Waive"),IF(ISBLANK(Spreadsheet!BB626),TRUE,FALSE),IF(OR(AND(NOT(ISBLANK(Spreadsheet!BA626)),ISBLANK(Spreadsheet!BB626)),NOT(ISNUMBER(VALUE(Spreadsheet!BB626))),ISBLANK(Spreadsheet!BC626),NOT(ISNUMBER(VALUE(Spreadsheet!BC626)))),FALSE,IF(AND(Spreadsheet!BB626&gt;=50000,Spreadsheet!BB626&lt;=250000,MOD(Spreadsheet!BB626,10000)=0,Spreadsheet!BB626&lt;=(10*Spreadsheet!BC626)),TRUE,FALSE)))</f>
        <v>1</v>
      </c>
      <c r="CF626" s="5" t="b">
        <f>IF(NOT(ISBLANK(Spreadsheet!BC626)),AND(ISNUMBER(VALUE(Spreadsheet!BC626)),Spreadsheet!BC626&gt;0),AND(OR(ISBLANK(Spreadsheet!AO626),Spreadsheet!AO626="Waive",AND(NOT(OR(ISBLANK(Spreadsheet!AO626),Spreadsheet!AO626="Waive")),Spreadsheet!AP626&gt;=6)),OR(ISBLANK(Spreadsheet!AR626),AND(NOT(OR(ISBLANK(Spreadsheet!AR626),Spreadsheet!AR626="Waive")),Spreadsheet!AS626&gt;=6)),OR(ISBLANK(Spreadsheet!AW626)),OR(ISBLANK(Spreadsheet!AX626)),OR(ISBLANK(Spreadsheet!AY626)),OR(ISBLANK(Spreadsheet!AZ626)),OR(ISBLANK(Spreadsheet!BA626),Spreadsheet!BA626="Waive")))</f>
        <v>1</v>
      </c>
      <c r="CG626" s="5" t="b">
        <f t="shared" ca="1" si="43"/>
        <v>1</v>
      </c>
    </row>
    <row r="627" spans="8:85" x14ac:dyDescent="0.3">
      <c r="H627" s="5">
        <f t="shared" ca="1" si="44"/>
        <v>2</v>
      </c>
      <c r="I627" s="5" t="str">
        <f t="shared" ca="1" si="42"/>
        <v/>
      </c>
      <c r="J627" s="5" t="str">
        <f>IF(AND(NOT(ISBLANK(Spreadsheet!C627)),ISBLANK(Spreadsheet!D627)),Spreadsheet!F627&amp;" "&amp;Spreadsheet!H627,"")</f>
        <v/>
      </c>
      <c r="K627" s="5">
        <f>IF(AND(NOT(ISBLANK(Spreadsheet!C627)),ISBLANK(Spreadsheet!D627)),COUNTIFS(Spreadsheet!E628:E$786,"=Child",Spreadsheet!C628:C$786, "="&amp;Spreadsheet!C627) + COUNTIFS(Spreadsheet!E628:E$786,"=Step-child",Spreadsheet!C628:C$786, "="&amp;Spreadsheet!C627),0)</f>
        <v>0</v>
      </c>
      <c r="L627" s="5">
        <f>IF(NOT(ISBLANK(J627)),COUNTIFS(Spreadsheet!E628:E$786,"=Wife",Spreadsheet!C628:C$786, "="&amp;Spreadsheet!C627) + COUNTIFS(Spreadsheet!E628:E$786,"=Husband",Spreadsheet!C628:C$786, "="&amp;Spreadsheet!C627),0)</f>
        <v>0</v>
      </c>
      <c r="M627" s="5">
        <f>IF(NOT(ISBLANK(Spreadsheet!AJ627)),VLOOKUP(Spreadsheet!AJ627,'Drop Downs'!$P$2:$R$16,3,FALSE),0)</f>
        <v>0</v>
      </c>
      <c r="N627" s="5">
        <f>IF(NOT(ISBLANK(Spreadsheet!AJ627)), VLOOKUP(Spreadsheet!AJ627,'Drop Downs'!$P$2:$R$16,2,FALSE),0)</f>
        <v>0</v>
      </c>
      <c r="O627" s="5">
        <f>IF(NOT(ISBLANK(Spreadsheet!AL627)),VLOOKUP(Spreadsheet!AL627,'Drop Downs'!$P$2:$R$16,3,FALSE), 0)</f>
        <v>0</v>
      </c>
      <c r="P627" s="5">
        <f>IF(NOT(ISBLANK(Spreadsheet!AL627)),VLOOKUP(Spreadsheet!AL627,'Drop Downs'!$P$2:$R$16,2,FALSE),0)</f>
        <v>0</v>
      </c>
      <c r="Q627" s="5">
        <f>IF(NOT(ISBLANK(Spreadsheet!AN627)),VLOOKUP(Spreadsheet!AN627,'Drop Downs'!$P$2:$R$16,3,FALSE),0)</f>
        <v>0</v>
      </c>
      <c r="R627" s="5">
        <f>IF(NOT(ISBLANK(Spreadsheet!AN627)),VLOOKUP(Spreadsheet!AN627,'Drop Downs'!$P$2:$R$16,2,FALSE),0)</f>
        <v>0</v>
      </c>
      <c r="S627" s="5" t="str">
        <f>IF(OR(M627&gt;K627,N627&gt;L627,O627&gt;K627, Q627&gt;K627,N627&gt;L627, P627&gt;L627, R627&gt;L627),"Member currently has a coverage election over what he/she needs.  Please add more dependents or adjust the coverage election.","")&amp;(IF(AND(NOT(ISBLANK(Spreadsheet!C627)),NOT(ISBLANK(Spreadsheet!D627)),ISBLANK(Spreadsheet!E627)),"Dependent lacks a relationship to member.Please select one from the drop-down.",""))</f>
        <v/>
      </c>
      <c r="T627" s="5" t="b">
        <f t="shared" si="45"/>
        <v>1</v>
      </c>
      <c r="U627" s="5" t="b">
        <f>OR(ISBLANK(Spreadsheet!C627),IF(NOT(ISBLANK(Spreadsheet!D627)),NOT(ISBLANK(Spreadsheet!E627)),TRUE))</f>
        <v>1</v>
      </c>
      <c r="V627" s="5" t="b">
        <f>OR(ISBLANK(Spreadsheet!C627), NOT(ISBLANK(Spreadsheet!I627)))</f>
        <v>1</v>
      </c>
      <c r="W627" s="5" t="b">
        <f>OR(ISBLANK(Spreadsheet!D627),NOT(ISBLANK(Spreadsheet!C627)))</f>
        <v>1</v>
      </c>
      <c r="X627" s="155" t="str">
        <f>REPT("0",MIN(FIND({1,2,3,4,5,6,7,8,9},Spreadsheet!C627&amp;"123456789"))-1)&amp;IF(ISBLANK(Spreadsheet!C627),"",SUMPRODUCT(MID(0&amp;Spreadsheet!C627,LARGE(INDEX(ISNUMBER(--MID(Spreadsheet!C627,ROW($1:$225),1))*
 ROW($1:$225),0),ROW($1:$225))+1,1)*10^ROW($1:$225)/10))</f>
        <v/>
      </c>
      <c r="Y627" s="5" t="b">
        <f>IF(NOT(ISBLANK(Spreadsheet!C627)),IF(AND(ISNUMBER(VALUE(Spreadsheet!C627)), LEN(Spreadsheet!C627)=9),TRUE,FALSE),TRUE)</f>
        <v>1</v>
      </c>
      <c r="Z627" s="155" t="str">
        <f>REPT("0",MIN(FIND({1,2,3,4,5,6,7,8,9},Spreadsheet!D627&amp;"123456789"))-1)&amp;IF(ISBLANK(Spreadsheet!D627),"",SUMPRODUCT(MID(0&amp;Spreadsheet!D627,LARGE(INDEX(ISNUMBER(--MID(Spreadsheet!D627,ROW($1:$225),1))*
 ROW($1:$225),0),ROW($1:$225))+1,1)*10^ROW($1:$225)/10))</f>
        <v/>
      </c>
      <c r="AA627" s="5" t="b">
        <f>IF(AND(NOT(ISBLANK(Spreadsheet!D627)),NOT(ISBLANK(Spreadsheet!C627))),IF(AND(ISNUMBER(VALUE(Spreadsheet!D627)), LEN(Spreadsheet!D627)=9),TRUE,FALSE),IF(AND(NOT(ISBLANK(Spreadsheet!D627)),ISBLANK(Spreadsheet!C627)),FALSE,TRUE))</f>
        <v>1</v>
      </c>
      <c r="AB627" s="5" t="b">
        <f>OR(ISBLANK(Spreadsheet!Y627),IF(NOT(ISBLANK(Spreadsheet!Y627)),LEN(Spreadsheet!Y627)=10,ISNUMBER(VALUE(Spreadsheet!Y627))))</f>
        <v>1</v>
      </c>
      <c r="AC627" s="5" t="b">
        <f>OR(ISBLANK(Spreadsheet!AI627), AND(NOT(ISBLANK(Spreadsheet!AJ627)), NOT(ISNUMBER(SEARCH("Waive",Spreadsheet!AJ627)))))</f>
        <v>1</v>
      </c>
      <c r="AD627" s="5" t="b">
        <f>OR(ISBLANK(Spreadsheet!AK627), AND(NOT(ISBLANK(Spreadsheet!AL627)), NOT(ISNUMBER(SEARCH("Waive",Spreadsheet!AL627)))))</f>
        <v>1</v>
      </c>
      <c r="AE627" s="5" t="b">
        <f>OR(ISBLANK(Spreadsheet!AM627), AND(NOT(ISBLANK(Spreadsheet!AN627)), NOT(ISNUMBER(SEARCH("Waive", Spreadsheet!AN627)))))</f>
        <v>1</v>
      </c>
      <c r="AF627" s="5" t="b">
        <f>OR(ISBLANK(Spreadsheet!C627), NOT(ISBLANK(Spreadsheet!D627)),NOT(ISBLANK(Spreadsheet!L627)))</f>
        <v>1</v>
      </c>
      <c r="AG627" s="5" t="b">
        <f>IF(AND(NOT(ISBLANK(Spreadsheet!C627)), NOT(ISBLANK(Spreadsheet!D627)),Spreadsheet!C627&lt;&gt;Spreadsheet!D627),IF(ISERROR(VLOOKUP(Spreadsheet!C627, Spreadsheet!$C$6:'Spreadsheet'!$C626,1,FALSE)), FALSE, TRUE),TRUE)</f>
        <v>1</v>
      </c>
      <c r="AH627" s="5" t="b">
        <f>Spreadsheet!$B$2=Spreadsheet!AD627</f>
        <v>1</v>
      </c>
      <c r="AI627" s="5" t="b">
        <f>IF(ISBLANK(Spreadsheet!G627),TRUE,IF(OR(LEN(Spreadsheet!G627)&gt;1,ISNUMBER(VALUE(Spreadsheet!G627))),FALSE,TRUE))</f>
        <v>1</v>
      </c>
      <c r="AJ627" s="5" t="b">
        <f>OR(ISBLANK(Spreadsheet!C627), NOT(ISBLANK(Spreadsheet!B627)), NOT(ISBLANK(Spreadsheet!D627)))</f>
        <v>1</v>
      </c>
      <c r="AK627" s="5" t="b">
        <f t="array" ref="AK627">IF(OR(AND(ISBLANK(Spreadsheet!E627),ISBLANK(Spreadsheet!D627),NOT(ISBLANK(Spreadsheet!C627))),AND(ISBLANK(Spreadsheet!E627),ISBLANK(Spreadsheet!D627),ISBLANK(Spreadsheet!C627))),TRUE,ISNUMBER(MATCH(TRUE,EXACT(Spreadsheet!E627,Relationships),0)))</f>
        <v>1</v>
      </c>
      <c r="AL627" s="5" t="b">
        <f>IF(NOT(ISBLANK(Spreadsheet!C627)),IF(OR(ISBLANK(Spreadsheet!F627),LEN(Spreadsheet!F627)&gt;40),FALSE,TRUE),TRUE)</f>
        <v>1</v>
      </c>
      <c r="AM627" s="5" t="b">
        <f>IF(NOT(ISBLANK(Spreadsheet!C627)),IF(OR(ISBLANK(Spreadsheet!H627),LEN(Spreadsheet!H627)&gt;40),FALSE,TRUE),TRUE)</f>
        <v>1</v>
      </c>
      <c r="AN627" s="5" t="b">
        <f t="array" ref="AN627">IF(ISBLANK(Spreadsheet!I627),TRUE,ISNUMBER(MATCH(TRUE,EXACT(Spreadsheet!I627,GenderValues),0)))</f>
        <v>1</v>
      </c>
      <c r="AO627" s="5" t="b">
        <f ca="1">IF(ISERROR(DATEVALUE(TEXT(Spreadsheet!J627,"mm/dd/yyyy")) &gt; TODAY()),IF(AND(ISBLANK(Spreadsheet!J627),ISBLANK(Spreadsheet!C627)),TRUE,FALSE),IF(DATEVALUE(TEXT(Spreadsheet!J627,"mm/dd/yyyy")) &gt; TODAY(),FALSE,TRUE))</f>
        <v>1</v>
      </c>
      <c r="AP627" s="5" t="b">
        <f>OR(ISBLANK(Spreadsheet!K627),LEN(Spreadsheet!K627)&lt;=100)</f>
        <v>1</v>
      </c>
      <c r="AQ627" s="5" t="b">
        <f t="array" ref="AQ627">IF(OR(AND(ISBLANK(Spreadsheet!L627),ISBLANK(Spreadsheet!C627)),AND(NOT(ISBLANK(Spreadsheet!C627)),NOT(ISBLANK(Spreadsheet!D627)))),TRUE,ISNUMBER(MATCH(TRUE,EXACT(Spreadsheet!L627,MaritalStatus),0)))</f>
        <v>1</v>
      </c>
      <c r="AR627" s="5" t="b">
        <f ca="1">IF(ISERROR(DATEVALUE(TEXT(Spreadsheet!M627,"mm/dd/yyyy")) &gt; TODAY()),IF(ISBLANK(Spreadsheet!M627),TRUE,FALSE),IF(DATEVALUE(TEXT(Spreadsheet!M627,"mm/dd/yyyy")) &gt; TODAY(),FALSE,TRUE))</f>
        <v>1</v>
      </c>
      <c r="AS627" s="5" t="b">
        <f>OR(ISBLANK(Spreadsheet!N627),LEN(Spreadsheet!N627)&lt;=100)</f>
        <v>1</v>
      </c>
      <c r="AT627" s="5" t="b">
        <f>OR(ISBLANK(Spreadsheet!O627),UPPER(Spreadsheet!O627)="YES")</f>
        <v>1</v>
      </c>
      <c r="AU627" s="5" t="b">
        <f>OR(ISBLANK(Spreadsheet!P627),UPPER(Spreadsheet!P627)="YES")</f>
        <v>1</v>
      </c>
      <c r="AV627" s="5" t="b">
        <f t="array" ref="AV627">IF(ISBLANK(Spreadsheet!Q627),TRUE,ISNUMBER(MATCH(TRUE,EXACT(Spreadsheet!Q627,OnGroupsPriorIns),0)))</f>
        <v>1</v>
      </c>
      <c r="AW627" s="5" t="b">
        <f>OR(ISBLANK(Spreadsheet!R627),UPPER(Spreadsheet!R627)="YES")</f>
        <v>1</v>
      </c>
      <c r="AX627" s="5" t="b">
        <f>OR(ISBLANK(Spreadsheet!S627),UPPER(Spreadsheet!S627)="YES")</f>
        <v>1</v>
      </c>
      <c r="AY627" s="5" t="b">
        <f>OR(AND(ISBLANK(Spreadsheet!C627),LEN(Spreadsheet!T627)=0),AND(NOT(ISBLANK(Spreadsheet!C627)),LEN(Spreadsheet!T627)&gt;0,LEN(Spreadsheet!T627)&lt;=50))</f>
        <v>1</v>
      </c>
      <c r="AZ627" s="5" t="b">
        <f>OR(LEN(Spreadsheet!U627)=0,AND(LEN(Spreadsheet!U627)&gt;0,LEN(Spreadsheet!U627)&lt;=50))</f>
        <v>1</v>
      </c>
      <c r="BA627" s="5" t="b">
        <f>OR(AND(ISBLANK(Spreadsheet!C627),LEN(Spreadsheet!V627)=0),AND(NOT(ISBLANK(Spreadsheet!C627)),LEN(Spreadsheet!V627)&gt;0,LEN(Spreadsheet!V627)&lt;=50))</f>
        <v>1</v>
      </c>
      <c r="BB627" s="5" t="b">
        <f t="array" ref="BB627">IF(AND(ISBLANK(Spreadsheet!C627),LEN(Spreadsheet!W627)=0),TRUE,ISNUMBER(MATCH(TRUE,EXACT(Spreadsheet!W627,States),0)))</f>
        <v>1</v>
      </c>
      <c r="BC627" s="5" t="b">
        <f>OR(AND(ISBLANK(Spreadsheet!C627),LEN(Spreadsheet!X627)=0),AND(NOT(ISBLANK(Spreadsheet!C627)),LEN(Spreadsheet!X627)&gt;0,LEN(Spreadsheet!X627)=5,ISNUMBER(VALUE(Spreadsheet!X627))))</f>
        <v>1</v>
      </c>
      <c r="BD627" s="5" t="b">
        <f>OR(ISBLANK(Spreadsheet!Z627),LEN(Spreadsheet!Z627)&lt;=50)</f>
        <v>1</v>
      </c>
      <c r="BE627" s="5" t="b">
        <f>ISBLANK(Spreadsheet!AA627)</f>
        <v>1</v>
      </c>
      <c r="BF627" s="5" t="b">
        <f>ISBLANK(Spreadsheet!AB627)</f>
        <v>1</v>
      </c>
      <c r="BG627" s="5" t="b">
        <f>IF(ISERROR(DATEVALUE(TEXT(Spreadsheet!AC627,"mm/dd/yyyy")) &gt; DATEVALUE(TEXT(Spreadsheet!J627,"mm/dd/yyyy"))),IF(OR(AND(ISBLANK(Spreadsheet!AC627),ISBLANK(Spreadsheet!C627)),AND(NOT(ISBLANK(Spreadsheet!C627)),ISBLANK(Spreadsheet!AC627),NOT(ISBLANK(Spreadsheet!D627)))),TRUE,FALSE),IF(DATEVALUE(TEXT(Spreadsheet!AC627,"mm/dd/yyyy")) &gt; DATEVALUE(TEXT(Spreadsheet!J627,"mm/dd/yyyy")),TRUE,FALSE))</f>
        <v>1</v>
      </c>
      <c r="BH627" s="5" t="b">
        <f>OR(AND(ISBLANK(Spreadsheet!C627),ISBLANK(Spreadsheet!AE627)),AND(NOT(ISBLANK(Spreadsheet!C627)),NOT(ISBLANK(Spreadsheet!D627)),ISBLANK(Spreadsheet!AE627)),AND(NOT(ISBLANK(Spreadsheet!C627)),ISBLANK(Spreadsheet!D627),NOT(ISBLANK(Spreadsheet!AE627)),LEN(Spreadsheet!AE627)&lt;=100))</f>
        <v>1</v>
      </c>
      <c r="BI627" s="5" t="b">
        <f t="array" ref="BI627">IF(ISBLANK(Spreadsheet!AF627),TRUE,ISNUMBER(MATCH(TRUE,EXACT(Spreadsheet!AF627,CobraShortReasons),0)))</f>
        <v>1</v>
      </c>
      <c r="BJ627" s="5" t="b">
        <f ca="1">IF(ISERROR(DATEVALUE(TEXT(Spreadsheet!AG627,"mm/dd/yyyy")) &gt; TODAY()),IF(ISBLANK(Spreadsheet!AG627),TRUE,FALSE),IF(DATEVALUE(TEXT(Spreadsheet!AG627,"mm/dd/yyyy")) &gt; TODAY(),FALSE,TRUE))</f>
        <v>1</v>
      </c>
      <c r="BK627" s="5" t="b">
        <f>OR(ISBLANK(Spreadsheet!AH627),LEN(Spreadsheet!AH627)&lt;=25)</f>
        <v>1</v>
      </c>
      <c r="BL627" s="5" t="b">
        <f t="array" aca="1" ref="BL627" ca="1">IF(ISBLANK(Spreadsheet!AI627),TRUE,ISNUMBER(MATCH(TRUE,EXACT(Spreadsheet!AI627,INDIRECT(Spreadsheet!$D$2)),0)))</f>
        <v>1</v>
      </c>
      <c r="BM627" s="5" t="b">
        <f t="array" aca="1" ref="BM627" ca="1">IF(ISBLANK(Spreadsheet!AJ627),TRUE,ISNUMBER(MATCH(TRUE,EXACT(Spreadsheet!AJ627,INDIRECT(Spreadsheet!BJ627)),0)))</f>
        <v>1</v>
      </c>
      <c r="BN627" s="5" t="b">
        <f t="array" ref="BN627">IF(ISBLANK(Spreadsheet!AK627),TRUE,ISNUMBER(MATCH(TRUE,EXACT(Spreadsheet!AK627,DentalPlans),0)))</f>
        <v>1</v>
      </c>
      <c r="BO627" s="5" t="b">
        <f t="array" aca="1" ref="BO627" ca="1">IF(ISBLANK(Spreadsheet!AL627),TRUE,ISNUMBER(MATCH(TRUE,EXACT(Spreadsheet!AL627,INDIRECT(Spreadsheet!BK627)),0)))</f>
        <v>1</v>
      </c>
      <c r="BP627" s="5" t="b">
        <f t="array" ref="BP627">IF(ISBLANK(Spreadsheet!AM627),TRUE,ISNUMBER(MATCH(TRUE,EXACT(Spreadsheet!AM627,VisionPlans),0)))</f>
        <v>1</v>
      </c>
      <c r="BQ627" s="5" t="b">
        <f t="array" aca="1" ref="BQ627" ca="1">IF(ISBLANK(Spreadsheet!AN627),TRUE,ISNUMBER(MATCH(TRUE,EXACT(Spreadsheet!AN627,INDIRECT(Spreadsheet!BL627)),0)))</f>
        <v>1</v>
      </c>
      <c r="BR627" s="5" t="b">
        <f t="array" ref="BR627">IF(ISBLANK(Spreadsheet!AO627),TRUE,ISNUMBER(MATCH(TRUE,EXACT(Spreadsheet!AO627,LifeBenefitClasses),0)))</f>
        <v>1</v>
      </c>
      <c r="BS627" s="5" t="b">
        <f>IF(OR(ISBLANK(Spreadsheet!AO627), Spreadsheet!AO627="Waive"),IF(ISBLANK(Spreadsheet!AP627),TRUE,FALSE),IF(OR(AND(NOT(ISBLANK(Spreadsheet!AO627)),ISBLANK(Spreadsheet!AP627)),NOT(ISNUMBER(VALUE(Spreadsheet!AP627)))),FALSE,IF(OR(AND(Spreadsheet!AP627&lt;6,MOD(Spreadsheet!AP627*10,5)=0), MOD(Spreadsheet!AP627,5000)=0),TRUE,FALSE)))</f>
        <v>1</v>
      </c>
      <c r="BT627" s="5" t="b">
        <f t="array" ref="BT627">IF(ISBLANK(Spreadsheet!AQ627),TRUE,ISNUMBER(MATCH(TRUE,EXACT(Spreadsheet!AQ627,EnrollWaive),0)))</f>
        <v>1</v>
      </c>
      <c r="BU627" s="5" t="b">
        <f t="array" ref="BU627">IF(ISBLANK(Spreadsheet!AR627),TRUE,ISNUMBER(MATCH(TRUE,EXACT(Spreadsheet!AR627,LifeBenefitClasses),0)))</f>
        <v>1</v>
      </c>
      <c r="BV627" s="5" t="b">
        <f>IF(OR(ISBLANK(Spreadsheet!AR627), Spreadsheet!AR627="Waive"),IF(ISBLANK(Spreadsheet!AS627),TRUE,FALSE),IF(OR(AND(NOT(ISBLANK(Spreadsheet!AR627)),ISBLANK(Spreadsheet!AS627)),NOT(ISNUMBER(VALUE(Spreadsheet!AS627)))),FALSE,IF(OR(AND(Spreadsheet!AS627&lt;6,MOD(Spreadsheet!AS627*10,5)=0), MOD(Spreadsheet!AS627,10000)=0),TRUE,FALSE)))</f>
        <v>1</v>
      </c>
      <c r="BW627" s="5" t="b">
        <f t="array" ref="BW627">IF(ISBLANK(Spreadsheet!AT627),TRUE,ISNUMBER(MATCH(TRUE,EXACT(Spreadsheet!AT627,LifeBenefitClasses),0)))</f>
        <v>1</v>
      </c>
      <c r="BX627" s="5" t="b">
        <f>IF(OR(ISBLANK(Spreadsheet!AT627), Spreadsheet!AT627="Waive"),IF(ISBLANK(Spreadsheet!AU627),TRUE,FALSE),IF(OR(AND(NOT(ISBLANK(Spreadsheet!AT627)),ISBLANK(Spreadsheet!AU627)),NOT(ISNUMBER(VALUE(Spreadsheet!AU627)))),FALSE,IF(AND(NOT(OR(ISBLANK(Spreadsheet!AT627),Spreadsheet!AT627="Waive")),NOT(OR(ISBLANK(Spreadsheet!AR627),Spreadsheet!AR627="Waive")),MOD(Spreadsheet!AU627,5000)=0, Spreadsheet!AU627&lt;=(Spreadsheet!AS627*0.5)),TRUE,FALSE)))</f>
        <v>1</v>
      </c>
      <c r="BY627" s="5" t="b">
        <f t="array" ref="BY627">IF(ISBLANK(Spreadsheet!AV627),TRUE,ISNUMBER(MATCH(TRUE,EXACT(Spreadsheet!AV627,EnrollWaive),0)))</f>
        <v>1</v>
      </c>
      <c r="BZ627" s="5" t="b">
        <f t="array" ref="BZ627">IF(ISBLANK(Spreadsheet!AW627),TRUE,ISNUMBER(MATCH(TRUE,EXACT(Spreadsheet!AW627,LifeBenefitClasses),0)))</f>
        <v>1</v>
      </c>
      <c r="CA627" s="5" t="b">
        <f t="array" ref="CA627">IF(ISBLANK(Spreadsheet!AX627),TRUE,ISNUMBER(MATCH(TRUE,EXACT(Spreadsheet!AX627,LifeBenefitClasses),0)))</f>
        <v>1</v>
      </c>
      <c r="CB627" s="5" t="b">
        <f t="array" ref="CB627">IF(ISBLANK(Spreadsheet!AY627),TRUE,ISNUMBER(MATCH(TRUE,EXACT(Spreadsheet!AY627,LifeBenefitClasses),0)))</f>
        <v>1</v>
      </c>
      <c r="CC627" s="5" t="b">
        <f t="array" ref="CC627">IF(ISBLANK(Spreadsheet!AZ627),TRUE,ISNUMBER(MATCH(TRUE,EXACT(Spreadsheet!AZ627,LifeBenefitClasses),0)))</f>
        <v>1</v>
      </c>
      <c r="CD627" s="5" t="b">
        <f t="array" ref="CD627">IF(ISBLANK(Spreadsheet!BA627),TRUE,ISNUMBER(MATCH(TRUE,EXACT(Spreadsheet!BA627,LifeBenefitClasses),0)))</f>
        <v>1</v>
      </c>
      <c r="CE627" s="5" t="b">
        <f>IF(OR(ISBLANK(Spreadsheet!BA627), Spreadsheet!BA627="Waive"),IF(ISBLANK(Spreadsheet!BB627),TRUE,FALSE),IF(OR(AND(NOT(ISBLANK(Spreadsheet!BA627)),ISBLANK(Spreadsheet!BB627)),NOT(ISNUMBER(VALUE(Spreadsheet!BB627))),ISBLANK(Spreadsheet!BC627),NOT(ISNUMBER(VALUE(Spreadsheet!BC627)))),FALSE,IF(AND(Spreadsheet!BB627&gt;=50000,Spreadsheet!BB627&lt;=250000,MOD(Spreadsheet!BB627,10000)=0,Spreadsheet!BB627&lt;=(10*Spreadsheet!BC627)),TRUE,FALSE)))</f>
        <v>1</v>
      </c>
      <c r="CF627" s="5" t="b">
        <f>IF(NOT(ISBLANK(Spreadsheet!BC627)),AND(ISNUMBER(VALUE(Spreadsheet!BC627)),Spreadsheet!BC627&gt;0),AND(OR(ISBLANK(Spreadsheet!AO627),Spreadsheet!AO627="Waive",AND(NOT(OR(ISBLANK(Spreadsheet!AO627),Spreadsheet!AO627="Waive")),Spreadsheet!AP627&gt;=6)),OR(ISBLANK(Spreadsheet!AR627),AND(NOT(OR(ISBLANK(Spreadsheet!AR627),Spreadsheet!AR627="Waive")),Spreadsheet!AS627&gt;=6)),OR(ISBLANK(Spreadsheet!AW627)),OR(ISBLANK(Spreadsheet!AX627)),OR(ISBLANK(Spreadsheet!AY627)),OR(ISBLANK(Spreadsheet!AZ627)),OR(ISBLANK(Spreadsheet!BA627),Spreadsheet!BA627="Waive")))</f>
        <v>1</v>
      </c>
      <c r="CG627" s="5" t="b">
        <f t="shared" ca="1" si="43"/>
        <v>1</v>
      </c>
    </row>
    <row r="628" spans="8:85" x14ac:dyDescent="0.3">
      <c r="H628" s="5">
        <f t="shared" ca="1" si="44"/>
        <v>2</v>
      </c>
      <c r="I628" s="5" t="str">
        <f t="shared" ca="1" si="42"/>
        <v/>
      </c>
      <c r="J628" s="5" t="str">
        <f>IF(AND(NOT(ISBLANK(Spreadsheet!C628)),ISBLANK(Spreadsheet!D628)),Spreadsheet!F628&amp;" "&amp;Spreadsheet!H628,"")</f>
        <v/>
      </c>
      <c r="K628" s="5">
        <f>IF(AND(NOT(ISBLANK(Spreadsheet!C628)),ISBLANK(Spreadsheet!D628)),COUNTIFS(Spreadsheet!E629:E$786,"=Child",Spreadsheet!C629:C$786, "="&amp;Spreadsheet!C628) + COUNTIFS(Spreadsheet!E629:E$786,"=Step-child",Spreadsheet!C629:C$786, "="&amp;Spreadsheet!C628),0)</f>
        <v>0</v>
      </c>
      <c r="L628" s="5">
        <f>IF(NOT(ISBLANK(J628)),COUNTIFS(Spreadsheet!E629:E$786,"=Wife",Spreadsheet!C629:C$786, "="&amp;Spreadsheet!C628) + COUNTIFS(Spreadsheet!E629:E$786,"=Husband",Spreadsheet!C629:C$786, "="&amp;Spreadsheet!C628),0)</f>
        <v>0</v>
      </c>
      <c r="M628" s="5">
        <f>IF(NOT(ISBLANK(Spreadsheet!AJ628)),VLOOKUP(Spreadsheet!AJ628,'Drop Downs'!$P$2:$R$16,3,FALSE),0)</f>
        <v>0</v>
      </c>
      <c r="N628" s="5">
        <f>IF(NOT(ISBLANK(Spreadsheet!AJ628)), VLOOKUP(Spreadsheet!AJ628,'Drop Downs'!$P$2:$R$16,2,FALSE),0)</f>
        <v>0</v>
      </c>
      <c r="O628" s="5">
        <f>IF(NOT(ISBLANK(Spreadsheet!AL628)),VLOOKUP(Spreadsheet!AL628,'Drop Downs'!$P$2:$R$16,3,FALSE), 0)</f>
        <v>0</v>
      </c>
      <c r="P628" s="5">
        <f>IF(NOT(ISBLANK(Spreadsheet!AL628)),VLOOKUP(Spreadsheet!AL628,'Drop Downs'!$P$2:$R$16,2,FALSE),0)</f>
        <v>0</v>
      </c>
      <c r="Q628" s="5">
        <f>IF(NOT(ISBLANK(Spreadsheet!AN628)),VLOOKUP(Spreadsheet!AN628,'Drop Downs'!$P$2:$R$16,3,FALSE),0)</f>
        <v>0</v>
      </c>
      <c r="R628" s="5">
        <f>IF(NOT(ISBLANK(Spreadsheet!AN628)),VLOOKUP(Spreadsheet!AN628,'Drop Downs'!$P$2:$R$16,2,FALSE),0)</f>
        <v>0</v>
      </c>
      <c r="S628" s="5" t="str">
        <f>IF(OR(M628&gt;K628,N628&gt;L628,O628&gt;K628, Q628&gt;K628,N628&gt;L628, P628&gt;L628, R628&gt;L628),"Member currently has a coverage election over what he/she needs.  Please add more dependents or adjust the coverage election.","")&amp;(IF(AND(NOT(ISBLANK(Spreadsheet!C628)),NOT(ISBLANK(Spreadsheet!D628)),ISBLANK(Spreadsheet!E628)),"Dependent lacks a relationship to member.Please select one from the drop-down.",""))</f>
        <v/>
      </c>
      <c r="T628" s="5" t="b">
        <f t="shared" si="45"/>
        <v>1</v>
      </c>
      <c r="U628" s="5" t="b">
        <f>OR(ISBLANK(Spreadsheet!C628),IF(NOT(ISBLANK(Spreadsheet!D628)),NOT(ISBLANK(Spreadsheet!E628)),TRUE))</f>
        <v>1</v>
      </c>
      <c r="V628" s="5" t="b">
        <f>OR(ISBLANK(Spreadsheet!C628), NOT(ISBLANK(Spreadsheet!I628)))</f>
        <v>1</v>
      </c>
      <c r="W628" s="5" t="b">
        <f>OR(ISBLANK(Spreadsheet!D628),NOT(ISBLANK(Spreadsheet!C628)))</f>
        <v>1</v>
      </c>
      <c r="X628" s="155" t="str">
        <f>REPT("0",MIN(FIND({1,2,3,4,5,6,7,8,9},Spreadsheet!C628&amp;"123456789"))-1)&amp;IF(ISBLANK(Spreadsheet!C628),"",SUMPRODUCT(MID(0&amp;Spreadsheet!C628,LARGE(INDEX(ISNUMBER(--MID(Spreadsheet!C628,ROW($1:$225),1))*
 ROW($1:$225),0),ROW($1:$225))+1,1)*10^ROW($1:$225)/10))</f>
        <v/>
      </c>
      <c r="Y628" s="5" t="b">
        <f>IF(NOT(ISBLANK(Spreadsheet!C628)),IF(AND(ISNUMBER(VALUE(Spreadsheet!C628)), LEN(Spreadsheet!C628)=9),TRUE,FALSE),TRUE)</f>
        <v>1</v>
      </c>
      <c r="Z628" s="155" t="str">
        <f>REPT("0",MIN(FIND({1,2,3,4,5,6,7,8,9},Spreadsheet!D628&amp;"123456789"))-1)&amp;IF(ISBLANK(Spreadsheet!D628),"",SUMPRODUCT(MID(0&amp;Spreadsheet!D628,LARGE(INDEX(ISNUMBER(--MID(Spreadsheet!D628,ROW($1:$225),1))*
 ROW($1:$225),0),ROW($1:$225))+1,1)*10^ROW($1:$225)/10))</f>
        <v/>
      </c>
      <c r="AA628" s="5" t="b">
        <f>IF(AND(NOT(ISBLANK(Spreadsheet!D628)),NOT(ISBLANK(Spreadsheet!C628))),IF(AND(ISNUMBER(VALUE(Spreadsheet!D628)), LEN(Spreadsheet!D628)=9),TRUE,FALSE),IF(AND(NOT(ISBLANK(Spreadsheet!D628)),ISBLANK(Spreadsheet!C628)),FALSE,TRUE))</f>
        <v>1</v>
      </c>
      <c r="AB628" s="5" t="b">
        <f>OR(ISBLANK(Spreadsheet!Y628),IF(NOT(ISBLANK(Spreadsheet!Y628)),LEN(Spreadsheet!Y628)=10,ISNUMBER(VALUE(Spreadsheet!Y628))))</f>
        <v>1</v>
      </c>
      <c r="AC628" s="5" t="b">
        <f>OR(ISBLANK(Spreadsheet!AI628), AND(NOT(ISBLANK(Spreadsheet!AJ628)), NOT(ISNUMBER(SEARCH("Waive",Spreadsheet!AJ628)))))</f>
        <v>1</v>
      </c>
      <c r="AD628" s="5" t="b">
        <f>OR(ISBLANK(Spreadsheet!AK628), AND(NOT(ISBLANK(Spreadsheet!AL628)), NOT(ISNUMBER(SEARCH("Waive",Spreadsheet!AL628)))))</f>
        <v>1</v>
      </c>
      <c r="AE628" s="5" t="b">
        <f>OR(ISBLANK(Spreadsheet!AM628), AND(NOT(ISBLANK(Spreadsheet!AN628)), NOT(ISNUMBER(SEARCH("Waive", Spreadsheet!AN628)))))</f>
        <v>1</v>
      </c>
      <c r="AF628" s="5" t="b">
        <f>OR(ISBLANK(Spreadsheet!C628), NOT(ISBLANK(Spreadsheet!D628)),NOT(ISBLANK(Spreadsheet!L628)))</f>
        <v>1</v>
      </c>
      <c r="AG628" s="5" t="b">
        <f>IF(AND(NOT(ISBLANK(Spreadsheet!C628)), NOT(ISBLANK(Spreadsheet!D628)),Spreadsheet!C628&lt;&gt;Spreadsheet!D628),IF(ISERROR(VLOOKUP(Spreadsheet!C628, Spreadsheet!$C$6:'Spreadsheet'!$C627,1,FALSE)), FALSE, TRUE),TRUE)</f>
        <v>1</v>
      </c>
      <c r="AH628" s="5" t="b">
        <f>Spreadsheet!$B$2=Spreadsheet!AD628</f>
        <v>1</v>
      </c>
      <c r="AI628" s="5" t="b">
        <f>IF(ISBLANK(Spreadsheet!G628),TRUE,IF(OR(LEN(Spreadsheet!G628)&gt;1,ISNUMBER(VALUE(Spreadsheet!G628))),FALSE,TRUE))</f>
        <v>1</v>
      </c>
      <c r="AJ628" s="5" t="b">
        <f>OR(ISBLANK(Spreadsheet!C628), NOT(ISBLANK(Spreadsheet!B628)), NOT(ISBLANK(Spreadsheet!D628)))</f>
        <v>1</v>
      </c>
      <c r="AK628" s="5" t="b">
        <f t="array" ref="AK628">IF(OR(AND(ISBLANK(Spreadsheet!E628),ISBLANK(Spreadsheet!D628),NOT(ISBLANK(Spreadsheet!C628))),AND(ISBLANK(Spreadsheet!E628),ISBLANK(Spreadsheet!D628),ISBLANK(Spreadsheet!C628))),TRUE,ISNUMBER(MATCH(TRUE,EXACT(Spreadsheet!E628,Relationships),0)))</f>
        <v>1</v>
      </c>
      <c r="AL628" s="5" t="b">
        <f>IF(NOT(ISBLANK(Spreadsheet!C628)),IF(OR(ISBLANK(Spreadsheet!F628),LEN(Spreadsheet!F628)&gt;40),FALSE,TRUE),TRUE)</f>
        <v>1</v>
      </c>
      <c r="AM628" s="5" t="b">
        <f>IF(NOT(ISBLANK(Spreadsheet!C628)),IF(OR(ISBLANK(Spreadsheet!H628),LEN(Spreadsheet!H628)&gt;40),FALSE,TRUE),TRUE)</f>
        <v>1</v>
      </c>
      <c r="AN628" s="5" t="b">
        <f t="array" ref="AN628">IF(ISBLANK(Spreadsheet!I628),TRUE,ISNUMBER(MATCH(TRUE,EXACT(Spreadsheet!I628,GenderValues),0)))</f>
        <v>1</v>
      </c>
      <c r="AO628" s="5" t="b">
        <f ca="1">IF(ISERROR(DATEVALUE(TEXT(Spreadsheet!J628,"mm/dd/yyyy")) &gt; TODAY()),IF(AND(ISBLANK(Spreadsheet!J628),ISBLANK(Spreadsheet!C628)),TRUE,FALSE),IF(DATEVALUE(TEXT(Spreadsheet!J628,"mm/dd/yyyy")) &gt; TODAY(),FALSE,TRUE))</f>
        <v>1</v>
      </c>
      <c r="AP628" s="5" t="b">
        <f>OR(ISBLANK(Spreadsheet!K628),LEN(Spreadsheet!K628)&lt;=100)</f>
        <v>1</v>
      </c>
      <c r="AQ628" s="5" t="b">
        <f t="array" ref="AQ628">IF(OR(AND(ISBLANK(Spreadsheet!L628),ISBLANK(Spreadsheet!C628)),AND(NOT(ISBLANK(Spreadsheet!C628)),NOT(ISBLANK(Spreadsheet!D628)))),TRUE,ISNUMBER(MATCH(TRUE,EXACT(Spreadsheet!L628,MaritalStatus),0)))</f>
        <v>1</v>
      </c>
      <c r="AR628" s="5" t="b">
        <f ca="1">IF(ISERROR(DATEVALUE(TEXT(Spreadsheet!M628,"mm/dd/yyyy")) &gt; TODAY()),IF(ISBLANK(Spreadsheet!M628),TRUE,FALSE),IF(DATEVALUE(TEXT(Spreadsheet!M628,"mm/dd/yyyy")) &gt; TODAY(),FALSE,TRUE))</f>
        <v>1</v>
      </c>
      <c r="AS628" s="5" t="b">
        <f>OR(ISBLANK(Spreadsheet!N628),LEN(Spreadsheet!N628)&lt;=100)</f>
        <v>1</v>
      </c>
      <c r="AT628" s="5" t="b">
        <f>OR(ISBLANK(Spreadsheet!O628),UPPER(Spreadsheet!O628)="YES")</f>
        <v>1</v>
      </c>
      <c r="AU628" s="5" t="b">
        <f>OR(ISBLANK(Spreadsheet!P628),UPPER(Spreadsheet!P628)="YES")</f>
        <v>1</v>
      </c>
      <c r="AV628" s="5" t="b">
        <f t="array" ref="AV628">IF(ISBLANK(Spreadsheet!Q628),TRUE,ISNUMBER(MATCH(TRUE,EXACT(Spreadsheet!Q628,OnGroupsPriorIns),0)))</f>
        <v>1</v>
      </c>
      <c r="AW628" s="5" t="b">
        <f>OR(ISBLANK(Spreadsheet!R628),UPPER(Spreadsheet!R628)="YES")</f>
        <v>1</v>
      </c>
      <c r="AX628" s="5" t="b">
        <f>OR(ISBLANK(Spreadsheet!S628),UPPER(Spreadsheet!S628)="YES")</f>
        <v>1</v>
      </c>
      <c r="AY628" s="5" t="b">
        <f>OR(AND(ISBLANK(Spreadsheet!C628),LEN(Spreadsheet!T628)=0),AND(NOT(ISBLANK(Spreadsheet!C628)),LEN(Spreadsheet!T628)&gt;0,LEN(Spreadsheet!T628)&lt;=50))</f>
        <v>1</v>
      </c>
      <c r="AZ628" s="5" t="b">
        <f>OR(LEN(Spreadsheet!U628)=0,AND(LEN(Spreadsheet!U628)&gt;0,LEN(Spreadsheet!U628)&lt;=50))</f>
        <v>1</v>
      </c>
      <c r="BA628" s="5" t="b">
        <f>OR(AND(ISBLANK(Spreadsheet!C628),LEN(Spreadsheet!V628)=0),AND(NOT(ISBLANK(Spreadsheet!C628)),LEN(Spreadsheet!V628)&gt;0,LEN(Spreadsheet!V628)&lt;=50))</f>
        <v>1</v>
      </c>
      <c r="BB628" s="5" t="b">
        <f t="array" ref="BB628">IF(AND(ISBLANK(Spreadsheet!C628),LEN(Spreadsheet!W628)=0),TRUE,ISNUMBER(MATCH(TRUE,EXACT(Spreadsheet!W628,States),0)))</f>
        <v>1</v>
      </c>
      <c r="BC628" s="5" t="b">
        <f>OR(AND(ISBLANK(Spreadsheet!C628),LEN(Spreadsheet!X628)=0),AND(NOT(ISBLANK(Spreadsheet!C628)),LEN(Spreadsheet!X628)&gt;0,LEN(Spreadsheet!X628)=5,ISNUMBER(VALUE(Spreadsheet!X628))))</f>
        <v>1</v>
      </c>
      <c r="BD628" s="5" t="b">
        <f>OR(ISBLANK(Spreadsheet!Z628),LEN(Spreadsheet!Z628)&lt;=50)</f>
        <v>1</v>
      </c>
      <c r="BE628" s="5" t="b">
        <f>ISBLANK(Spreadsheet!AA628)</f>
        <v>1</v>
      </c>
      <c r="BF628" s="5" t="b">
        <f>ISBLANK(Spreadsheet!AB628)</f>
        <v>1</v>
      </c>
      <c r="BG628" s="5" t="b">
        <f>IF(ISERROR(DATEVALUE(TEXT(Spreadsheet!AC628,"mm/dd/yyyy")) &gt; DATEVALUE(TEXT(Spreadsheet!J628,"mm/dd/yyyy"))),IF(OR(AND(ISBLANK(Spreadsheet!AC628),ISBLANK(Spreadsheet!C628)),AND(NOT(ISBLANK(Spreadsheet!C628)),ISBLANK(Spreadsheet!AC628),NOT(ISBLANK(Spreadsheet!D628)))),TRUE,FALSE),IF(DATEVALUE(TEXT(Spreadsheet!AC628,"mm/dd/yyyy")) &gt; DATEVALUE(TEXT(Spreadsheet!J628,"mm/dd/yyyy")),TRUE,FALSE))</f>
        <v>1</v>
      </c>
      <c r="BH628" s="5" t="b">
        <f>OR(AND(ISBLANK(Spreadsheet!C628),ISBLANK(Spreadsheet!AE628)),AND(NOT(ISBLANK(Spreadsheet!C628)),NOT(ISBLANK(Spreadsheet!D628)),ISBLANK(Spreadsheet!AE628)),AND(NOT(ISBLANK(Spreadsheet!C628)),ISBLANK(Spreadsheet!D628),NOT(ISBLANK(Spreadsheet!AE628)),LEN(Spreadsheet!AE628)&lt;=100))</f>
        <v>1</v>
      </c>
      <c r="BI628" s="5" t="b">
        <f t="array" ref="BI628">IF(ISBLANK(Spreadsheet!AF628),TRUE,ISNUMBER(MATCH(TRUE,EXACT(Spreadsheet!AF628,CobraShortReasons),0)))</f>
        <v>1</v>
      </c>
      <c r="BJ628" s="5" t="b">
        <f ca="1">IF(ISERROR(DATEVALUE(TEXT(Spreadsheet!AG628,"mm/dd/yyyy")) &gt; TODAY()),IF(ISBLANK(Spreadsheet!AG628),TRUE,FALSE),IF(DATEVALUE(TEXT(Spreadsheet!AG628,"mm/dd/yyyy")) &gt; TODAY(),FALSE,TRUE))</f>
        <v>1</v>
      </c>
      <c r="BK628" s="5" t="b">
        <f>OR(ISBLANK(Spreadsheet!AH628),LEN(Spreadsheet!AH628)&lt;=25)</f>
        <v>1</v>
      </c>
      <c r="BL628" s="5" t="b">
        <f t="array" aca="1" ref="BL628" ca="1">IF(ISBLANK(Spreadsheet!AI628),TRUE,ISNUMBER(MATCH(TRUE,EXACT(Spreadsheet!AI628,INDIRECT(Spreadsheet!$D$2)),0)))</f>
        <v>1</v>
      </c>
      <c r="BM628" s="5" t="b">
        <f t="array" aca="1" ref="BM628" ca="1">IF(ISBLANK(Spreadsheet!AJ628),TRUE,ISNUMBER(MATCH(TRUE,EXACT(Spreadsheet!AJ628,INDIRECT(Spreadsheet!BJ628)),0)))</f>
        <v>1</v>
      </c>
      <c r="BN628" s="5" t="b">
        <f t="array" ref="BN628">IF(ISBLANK(Spreadsheet!AK628),TRUE,ISNUMBER(MATCH(TRUE,EXACT(Spreadsheet!AK628,DentalPlans),0)))</f>
        <v>1</v>
      </c>
      <c r="BO628" s="5" t="b">
        <f t="array" aca="1" ref="BO628" ca="1">IF(ISBLANK(Spreadsheet!AL628),TRUE,ISNUMBER(MATCH(TRUE,EXACT(Spreadsheet!AL628,INDIRECT(Spreadsheet!BK628)),0)))</f>
        <v>1</v>
      </c>
      <c r="BP628" s="5" t="b">
        <f t="array" ref="BP628">IF(ISBLANK(Spreadsheet!AM628),TRUE,ISNUMBER(MATCH(TRUE,EXACT(Spreadsheet!AM628,VisionPlans),0)))</f>
        <v>1</v>
      </c>
      <c r="BQ628" s="5" t="b">
        <f t="array" aca="1" ref="BQ628" ca="1">IF(ISBLANK(Spreadsheet!AN628),TRUE,ISNUMBER(MATCH(TRUE,EXACT(Spreadsheet!AN628,INDIRECT(Spreadsheet!BL628)),0)))</f>
        <v>1</v>
      </c>
      <c r="BR628" s="5" t="b">
        <f t="array" ref="BR628">IF(ISBLANK(Spreadsheet!AO628),TRUE,ISNUMBER(MATCH(TRUE,EXACT(Spreadsheet!AO628,LifeBenefitClasses),0)))</f>
        <v>1</v>
      </c>
      <c r="BS628" s="5" t="b">
        <f>IF(OR(ISBLANK(Spreadsheet!AO628), Spreadsheet!AO628="Waive"),IF(ISBLANK(Spreadsheet!AP628),TRUE,FALSE),IF(OR(AND(NOT(ISBLANK(Spreadsheet!AO628)),ISBLANK(Spreadsheet!AP628)),NOT(ISNUMBER(VALUE(Spreadsheet!AP628)))),FALSE,IF(OR(AND(Spreadsheet!AP628&lt;6,MOD(Spreadsheet!AP628*10,5)=0), MOD(Spreadsheet!AP628,5000)=0),TRUE,FALSE)))</f>
        <v>1</v>
      </c>
      <c r="BT628" s="5" t="b">
        <f t="array" ref="BT628">IF(ISBLANK(Spreadsheet!AQ628),TRUE,ISNUMBER(MATCH(TRUE,EXACT(Spreadsheet!AQ628,EnrollWaive),0)))</f>
        <v>1</v>
      </c>
      <c r="BU628" s="5" t="b">
        <f t="array" ref="BU628">IF(ISBLANK(Spreadsheet!AR628),TRUE,ISNUMBER(MATCH(TRUE,EXACT(Spreadsheet!AR628,LifeBenefitClasses),0)))</f>
        <v>1</v>
      </c>
      <c r="BV628" s="5" t="b">
        <f>IF(OR(ISBLANK(Spreadsheet!AR628), Spreadsheet!AR628="Waive"),IF(ISBLANK(Spreadsheet!AS628),TRUE,FALSE),IF(OR(AND(NOT(ISBLANK(Spreadsheet!AR628)),ISBLANK(Spreadsheet!AS628)),NOT(ISNUMBER(VALUE(Spreadsheet!AS628)))),FALSE,IF(OR(AND(Spreadsheet!AS628&lt;6,MOD(Spreadsheet!AS628*10,5)=0), MOD(Spreadsheet!AS628,10000)=0),TRUE,FALSE)))</f>
        <v>1</v>
      </c>
      <c r="BW628" s="5" t="b">
        <f t="array" ref="BW628">IF(ISBLANK(Spreadsheet!AT628),TRUE,ISNUMBER(MATCH(TRUE,EXACT(Spreadsheet!AT628,LifeBenefitClasses),0)))</f>
        <v>1</v>
      </c>
      <c r="BX628" s="5" t="b">
        <f>IF(OR(ISBLANK(Spreadsheet!AT628), Spreadsheet!AT628="Waive"),IF(ISBLANK(Spreadsheet!AU628),TRUE,FALSE),IF(OR(AND(NOT(ISBLANK(Spreadsheet!AT628)),ISBLANK(Spreadsheet!AU628)),NOT(ISNUMBER(VALUE(Spreadsheet!AU628)))),FALSE,IF(AND(NOT(OR(ISBLANK(Spreadsheet!AT628),Spreadsheet!AT628="Waive")),NOT(OR(ISBLANK(Spreadsheet!AR628),Spreadsheet!AR628="Waive")),MOD(Spreadsheet!AU628,5000)=0, Spreadsheet!AU628&lt;=(Spreadsheet!AS628*0.5)),TRUE,FALSE)))</f>
        <v>1</v>
      </c>
      <c r="BY628" s="5" t="b">
        <f t="array" ref="BY628">IF(ISBLANK(Spreadsheet!AV628),TRUE,ISNUMBER(MATCH(TRUE,EXACT(Spreadsheet!AV628,EnrollWaive),0)))</f>
        <v>1</v>
      </c>
      <c r="BZ628" s="5" t="b">
        <f t="array" ref="BZ628">IF(ISBLANK(Spreadsheet!AW628),TRUE,ISNUMBER(MATCH(TRUE,EXACT(Spreadsheet!AW628,LifeBenefitClasses),0)))</f>
        <v>1</v>
      </c>
      <c r="CA628" s="5" t="b">
        <f t="array" ref="CA628">IF(ISBLANK(Spreadsheet!AX628),TRUE,ISNUMBER(MATCH(TRUE,EXACT(Spreadsheet!AX628,LifeBenefitClasses),0)))</f>
        <v>1</v>
      </c>
      <c r="CB628" s="5" t="b">
        <f t="array" ref="CB628">IF(ISBLANK(Spreadsheet!AY628),TRUE,ISNUMBER(MATCH(TRUE,EXACT(Spreadsheet!AY628,LifeBenefitClasses),0)))</f>
        <v>1</v>
      </c>
      <c r="CC628" s="5" t="b">
        <f t="array" ref="CC628">IF(ISBLANK(Spreadsheet!AZ628),TRUE,ISNUMBER(MATCH(TRUE,EXACT(Spreadsheet!AZ628,LifeBenefitClasses),0)))</f>
        <v>1</v>
      </c>
      <c r="CD628" s="5" t="b">
        <f t="array" ref="CD628">IF(ISBLANK(Spreadsheet!BA628),TRUE,ISNUMBER(MATCH(TRUE,EXACT(Spreadsheet!BA628,LifeBenefitClasses),0)))</f>
        <v>1</v>
      </c>
      <c r="CE628" s="5" t="b">
        <f>IF(OR(ISBLANK(Spreadsheet!BA628), Spreadsheet!BA628="Waive"),IF(ISBLANK(Spreadsheet!BB628),TRUE,FALSE),IF(OR(AND(NOT(ISBLANK(Spreadsheet!BA628)),ISBLANK(Spreadsheet!BB628)),NOT(ISNUMBER(VALUE(Spreadsheet!BB628))),ISBLANK(Spreadsheet!BC628),NOT(ISNUMBER(VALUE(Spreadsheet!BC628)))),FALSE,IF(AND(Spreadsheet!BB628&gt;=50000,Spreadsheet!BB628&lt;=250000,MOD(Spreadsheet!BB628,10000)=0,Spreadsheet!BB628&lt;=(10*Spreadsheet!BC628)),TRUE,FALSE)))</f>
        <v>1</v>
      </c>
      <c r="CF628" s="5" t="b">
        <f>IF(NOT(ISBLANK(Spreadsheet!BC628)),AND(ISNUMBER(VALUE(Spreadsheet!BC628)),Spreadsheet!BC628&gt;0),AND(OR(ISBLANK(Spreadsheet!AO628),Spreadsheet!AO628="Waive",AND(NOT(OR(ISBLANK(Spreadsheet!AO628),Spreadsheet!AO628="Waive")),Spreadsheet!AP628&gt;=6)),OR(ISBLANK(Spreadsheet!AR628),AND(NOT(OR(ISBLANK(Spreadsheet!AR628),Spreadsheet!AR628="Waive")),Spreadsheet!AS628&gt;=6)),OR(ISBLANK(Spreadsheet!AW628)),OR(ISBLANK(Spreadsheet!AX628)),OR(ISBLANK(Spreadsheet!AY628)),OR(ISBLANK(Spreadsheet!AZ628)),OR(ISBLANK(Spreadsheet!BA628),Spreadsheet!BA628="Waive")))</f>
        <v>1</v>
      </c>
      <c r="CG628" s="5" t="b">
        <f t="shared" ca="1" si="43"/>
        <v>1</v>
      </c>
    </row>
    <row r="629" spans="8:85" x14ac:dyDescent="0.3">
      <c r="H629" s="5">
        <f t="shared" ca="1" si="44"/>
        <v>2</v>
      </c>
      <c r="I629" s="5" t="str">
        <f t="shared" ca="1" si="42"/>
        <v/>
      </c>
      <c r="J629" s="5" t="str">
        <f>IF(AND(NOT(ISBLANK(Spreadsheet!C629)),ISBLANK(Spreadsheet!D629)),Spreadsheet!F629&amp;" "&amp;Spreadsheet!H629,"")</f>
        <v/>
      </c>
      <c r="K629" s="5">
        <f>IF(AND(NOT(ISBLANK(Spreadsheet!C629)),ISBLANK(Spreadsheet!D629)),COUNTIFS(Spreadsheet!E630:E$786,"=Child",Spreadsheet!C630:C$786, "="&amp;Spreadsheet!C629) + COUNTIFS(Spreadsheet!E630:E$786,"=Step-child",Spreadsheet!C630:C$786, "="&amp;Spreadsheet!C629),0)</f>
        <v>0</v>
      </c>
      <c r="L629" s="5">
        <f>IF(NOT(ISBLANK(J629)),COUNTIFS(Spreadsheet!E630:E$786,"=Wife",Spreadsheet!C630:C$786, "="&amp;Spreadsheet!C629) + COUNTIFS(Spreadsheet!E630:E$786,"=Husband",Spreadsheet!C630:C$786, "="&amp;Spreadsheet!C629),0)</f>
        <v>0</v>
      </c>
      <c r="M629" s="5">
        <f>IF(NOT(ISBLANK(Spreadsheet!AJ629)),VLOOKUP(Spreadsheet!AJ629,'Drop Downs'!$P$2:$R$16,3,FALSE),0)</f>
        <v>0</v>
      </c>
      <c r="N629" s="5">
        <f>IF(NOT(ISBLANK(Spreadsheet!AJ629)), VLOOKUP(Spreadsheet!AJ629,'Drop Downs'!$P$2:$R$16,2,FALSE),0)</f>
        <v>0</v>
      </c>
      <c r="O629" s="5">
        <f>IF(NOT(ISBLANK(Spreadsheet!AL629)),VLOOKUP(Spreadsheet!AL629,'Drop Downs'!$P$2:$R$16,3,FALSE), 0)</f>
        <v>0</v>
      </c>
      <c r="P629" s="5">
        <f>IF(NOT(ISBLANK(Spreadsheet!AL629)),VLOOKUP(Spreadsheet!AL629,'Drop Downs'!$P$2:$R$16,2,FALSE),0)</f>
        <v>0</v>
      </c>
      <c r="Q629" s="5">
        <f>IF(NOT(ISBLANK(Spreadsheet!AN629)),VLOOKUP(Spreadsheet!AN629,'Drop Downs'!$P$2:$R$16,3,FALSE),0)</f>
        <v>0</v>
      </c>
      <c r="R629" s="5">
        <f>IF(NOT(ISBLANK(Spreadsheet!AN629)),VLOOKUP(Spreadsheet!AN629,'Drop Downs'!$P$2:$R$16,2,FALSE),0)</f>
        <v>0</v>
      </c>
      <c r="S629" s="5" t="str">
        <f>IF(OR(M629&gt;K629,N629&gt;L629,O629&gt;K629, Q629&gt;K629,N629&gt;L629, P629&gt;L629, R629&gt;L629),"Member currently has a coverage election over what he/she needs.  Please add more dependents or adjust the coverage election.","")&amp;(IF(AND(NOT(ISBLANK(Spreadsheet!C629)),NOT(ISBLANK(Spreadsheet!D629)),ISBLANK(Spreadsheet!E629)),"Dependent lacks a relationship to member.Please select one from the drop-down.",""))</f>
        <v/>
      </c>
      <c r="T629" s="5" t="b">
        <f t="shared" si="45"/>
        <v>1</v>
      </c>
      <c r="U629" s="5" t="b">
        <f>OR(ISBLANK(Spreadsheet!C629),IF(NOT(ISBLANK(Spreadsheet!D629)),NOT(ISBLANK(Spreadsheet!E629)),TRUE))</f>
        <v>1</v>
      </c>
      <c r="V629" s="5" t="b">
        <f>OR(ISBLANK(Spreadsheet!C629), NOT(ISBLANK(Spreadsheet!I629)))</f>
        <v>1</v>
      </c>
      <c r="W629" s="5" t="b">
        <f>OR(ISBLANK(Spreadsheet!D629),NOT(ISBLANK(Spreadsheet!C629)))</f>
        <v>1</v>
      </c>
      <c r="X629" s="155" t="str">
        <f>REPT("0",MIN(FIND({1,2,3,4,5,6,7,8,9},Spreadsheet!C629&amp;"123456789"))-1)&amp;IF(ISBLANK(Spreadsheet!C629),"",SUMPRODUCT(MID(0&amp;Spreadsheet!C629,LARGE(INDEX(ISNUMBER(--MID(Spreadsheet!C629,ROW($1:$225),1))*
 ROW($1:$225),0),ROW($1:$225))+1,1)*10^ROW($1:$225)/10))</f>
        <v/>
      </c>
      <c r="Y629" s="5" t="b">
        <f>IF(NOT(ISBLANK(Spreadsheet!C629)),IF(AND(ISNUMBER(VALUE(Spreadsheet!C629)), LEN(Spreadsheet!C629)=9),TRUE,FALSE),TRUE)</f>
        <v>1</v>
      </c>
      <c r="Z629" s="155" t="str">
        <f>REPT("0",MIN(FIND({1,2,3,4,5,6,7,8,9},Spreadsheet!D629&amp;"123456789"))-1)&amp;IF(ISBLANK(Spreadsheet!D629),"",SUMPRODUCT(MID(0&amp;Spreadsheet!D629,LARGE(INDEX(ISNUMBER(--MID(Spreadsheet!D629,ROW($1:$225),1))*
 ROW($1:$225),0),ROW($1:$225))+1,1)*10^ROW($1:$225)/10))</f>
        <v/>
      </c>
      <c r="AA629" s="5" t="b">
        <f>IF(AND(NOT(ISBLANK(Spreadsheet!D629)),NOT(ISBLANK(Spreadsheet!C629))),IF(AND(ISNUMBER(VALUE(Spreadsheet!D629)), LEN(Spreadsheet!D629)=9),TRUE,FALSE),IF(AND(NOT(ISBLANK(Spreadsheet!D629)),ISBLANK(Spreadsheet!C629)),FALSE,TRUE))</f>
        <v>1</v>
      </c>
      <c r="AB629" s="5" t="b">
        <f>OR(ISBLANK(Spreadsheet!Y629),IF(NOT(ISBLANK(Spreadsheet!Y629)),LEN(Spreadsheet!Y629)=10,ISNUMBER(VALUE(Spreadsheet!Y629))))</f>
        <v>1</v>
      </c>
      <c r="AC629" s="5" t="b">
        <f>OR(ISBLANK(Spreadsheet!AI629), AND(NOT(ISBLANK(Spreadsheet!AJ629)), NOT(ISNUMBER(SEARCH("Waive",Spreadsheet!AJ629)))))</f>
        <v>1</v>
      </c>
      <c r="AD629" s="5" t="b">
        <f>OR(ISBLANK(Spreadsheet!AK629), AND(NOT(ISBLANK(Spreadsheet!AL629)), NOT(ISNUMBER(SEARCH("Waive",Spreadsheet!AL629)))))</f>
        <v>1</v>
      </c>
      <c r="AE629" s="5" t="b">
        <f>OR(ISBLANK(Spreadsheet!AM629), AND(NOT(ISBLANK(Spreadsheet!AN629)), NOT(ISNUMBER(SEARCH("Waive", Spreadsheet!AN629)))))</f>
        <v>1</v>
      </c>
      <c r="AF629" s="5" t="b">
        <f>OR(ISBLANK(Spreadsheet!C629), NOT(ISBLANK(Spreadsheet!D629)),NOT(ISBLANK(Spreadsheet!L629)))</f>
        <v>1</v>
      </c>
      <c r="AG629" s="5" t="b">
        <f>IF(AND(NOT(ISBLANK(Spreadsheet!C629)), NOT(ISBLANK(Spreadsheet!D629)),Spreadsheet!C629&lt;&gt;Spreadsheet!D629),IF(ISERROR(VLOOKUP(Spreadsheet!C629, Spreadsheet!$C$6:'Spreadsheet'!$C628,1,FALSE)), FALSE, TRUE),TRUE)</f>
        <v>1</v>
      </c>
      <c r="AH629" s="5" t="b">
        <f>Spreadsheet!$B$2=Spreadsheet!AD629</f>
        <v>1</v>
      </c>
      <c r="AI629" s="5" t="b">
        <f>IF(ISBLANK(Spreadsheet!G629),TRUE,IF(OR(LEN(Spreadsheet!G629)&gt;1,ISNUMBER(VALUE(Spreadsheet!G629))),FALSE,TRUE))</f>
        <v>1</v>
      </c>
      <c r="AJ629" s="5" t="b">
        <f>OR(ISBLANK(Spreadsheet!C629), NOT(ISBLANK(Spreadsheet!B629)), NOT(ISBLANK(Spreadsheet!D629)))</f>
        <v>1</v>
      </c>
      <c r="AK629" s="5" t="b">
        <f t="array" ref="AK629">IF(OR(AND(ISBLANK(Spreadsheet!E629),ISBLANK(Spreadsheet!D629),NOT(ISBLANK(Spreadsheet!C629))),AND(ISBLANK(Spreadsheet!E629),ISBLANK(Spreadsheet!D629),ISBLANK(Spreadsheet!C629))),TRUE,ISNUMBER(MATCH(TRUE,EXACT(Spreadsheet!E629,Relationships),0)))</f>
        <v>1</v>
      </c>
      <c r="AL629" s="5" t="b">
        <f>IF(NOT(ISBLANK(Spreadsheet!C629)),IF(OR(ISBLANK(Spreadsheet!F629),LEN(Spreadsheet!F629)&gt;40),FALSE,TRUE),TRUE)</f>
        <v>1</v>
      </c>
      <c r="AM629" s="5" t="b">
        <f>IF(NOT(ISBLANK(Spreadsheet!C629)),IF(OR(ISBLANK(Spreadsheet!H629),LEN(Spreadsheet!H629)&gt;40),FALSE,TRUE),TRUE)</f>
        <v>1</v>
      </c>
      <c r="AN629" s="5" t="b">
        <f t="array" ref="AN629">IF(ISBLANK(Spreadsheet!I629),TRUE,ISNUMBER(MATCH(TRUE,EXACT(Spreadsheet!I629,GenderValues),0)))</f>
        <v>1</v>
      </c>
      <c r="AO629" s="5" t="b">
        <f ca="1">IF(ISERROR(DATEVALUE(TEXT(Spreadsheet!J629,"mm/dd/yyyy")) &gt; TODAY()),IF(AND(ISBLANK(Spreadsheet!J629),ISBLANK(Spreadsheet!C629)),TRUE,FALSE),IF(DATEVALUE(TEXT(Spreadsheet!J629,"mm/dd/yyyy")) &gt; TODAY(),FALSE,TRUE))</f>
        <v>1</v>
      </c>
      <c r="AP629" s="5" t="b">
        <f>OR(ISBLANK(Spreadsheet!K629),LEN(Spreadsheet!K629)&lt;=100)</f>
        <v>1</v>
      </c>
      <c r="AQ629" s="5" t="b">
        <f t="array" ref="AQ629">IF(OR(AND(ISBLANK(Spreadsheet!L629),ISBLANK(Spreadsheet!C629)),AND(NOT(ISBLANK(Spreadsheet!C629)),NOT(ISBLANK(Spreadsheet!D629)))),TRUE,ISNUMBER(MATCH(TRUE,EXACT(Spreadsheet!L629,MaritalStatus),0)))</f>
        <v>1</v>
      </c>
      <c r="AR629" s="5" t="b">
        <f ca="1">IF(ISERROR(DATEVALUE(TEXT(Spreadsheet!M629,"mm/dd/yyyy")) &gt; TODAY()),IF(ISBLANK(Spreadsheet!M629),TRUE,FALSE),IF(DATEVALUE(TEXT(Spreadsheet!M629,"mm/dd/yyyy")) &gt; TODAY(),FALSE,TRUE))</f>
        <v>1</v>
      </c>
      <c r="AS629" s="5" t="b">
        <f>OR(ISBLANK(Spreadsheet!N629),LEN(Spreadsheet!N629)&lt;=100)</f>
        <v>1</v>
      </c>
      <c r="AT629" s="5" t="b">
        <f>OR(ISBLANK(Spreadsheet!O629),UPPER(Spreadsheet!O629)="YES")</f>
        <v>1</v>
      </c>
      <c r="AU629" s="5" t="b">
        <f>OR(ISBLANK(Spreadsheet!P629),UPPER(Spreadsheet!P629)="YES")</f>
        <v>1</v>
      </c>
      <c r="AV629" s="5" t="b">
        <f t="array" ref="AV629">IF(ISBLANK(Spreadsheet!Q629),TRUE,ISNUMBER(MATCH(TRUE,EXACT(Spreadsheet!Q629,OnGroupsPriorIns),0)))</f>
        <v>1</v>
      </c>
      <c r="AW629" s="5" t="b">
        <f>OR(ISBLANK(Spreadsheet!R629),UPPER(Spreadsheet!R629)="YES")</f>
        <v>1</v>
      </c>
      <c r="AX629" s="5" t="b">
        <f>OR(ISBLANK(Spreadsheet!S629),UPPER(Spreadsheet!S629)="YES")</f>
        <v>1</v>
      </c>
      <c r="AY629" s="5" t="b">
        <f>OR(AND(ISBLANK(Spreadsheet!C629),LEN(Spreadsheet!T629)=0),AND(NOT(ISBLANK(Spreadsheet!C629)),LEN(Spreadsheet!T629)&gt;0,LEN(Spreadsheet!T629)&lt;=50))</f>
        <v>1</v>
      </c>
      <c r="AZ629" s="5" t="b">
        <f>OR(LEN(Spreadsheet!U629)=0,AND(LEN(Spreadsheet!U629)&gt;0,LEN(Spreadsheet!U629)&lt;=50))</f>
        <v>1</v>
      </c>
      <c r="BA629" s="5" t="b">
        <f>OR(AND(ISBLANK(Spreadsheet!C629),LEN(Spreadsheet!V629)=0),AND(NOT(ISBLANK(Spreadsheet!C629)),LEN(Spreadsheet!V629)&gt;0,LEN(Spreadsheet!V629)&lt;=50))</f>
        <v>1</v>
      </c>
      <c r="BB629" s="5" t="b">
        <f t="array" ref="BB629">IF(AND(ISBLANK(Spreadsheet!C629),LEN(Spreadsheet!W629)=0),TRUE,ISNUMBER(MATCH(TRUE,EXACT(Spreadsheet!W629,States),0)))</f>
        <v>1</v>
      </c>
      <c r="BC629" s="5" t="b">
        <f>OR(AND(ISBLANK(Spreadsheet!C629),LEN(Spreadsheet!X629)=0),AND(NOT(ISBLANK(Spreadsheet!C629)),LEN(Spreadsheet!X629)&gt;0,LEN(Spreadsheet!X629)=5,ISNUMBER(VALUE(Spreadsheet!X629))))</f>
        <v>1</v>
      </c>
      <c r="BD629" s="5" t="b">
        <f>OR(ISBLANK(Spreadsheet!Z629),LEN(Spreadsheet!Z629)&lt;=50)</f>
        <v>1</v>
      </c>
      <c r="BE629" s="5" t="b">
        <f>ISBLANK(Spreadsheet!AA629)</f>
        <v>1</v>
      </c>
      <c r="BF629" s="5" t="b">
        <f>ISBLANK(Spreadsheet!AB629)</f>
        <v>1</v>
      </c>
      <c r="BG629" s="5" t="b">
        <f>IF(ISERROR(DATEVALUE(TEXT(Spreadsheet!AC629,"mm/dd/yyyy")) &gt; DATEVALUE(TEXT(Spreadsheet!J629,"mm/dd/yyyy"))),IF(OR(AND(ISBLANK(Spreadsheet!AC629),ISBLANK(Spreadsheet!C629)),AND(NOT(ISBLANK(Spreadsheet!C629)),ISBLANK(Spreadsheet!AC629),NOT(ISBLANK(Spreadsheet!D629)))),TRUE,FALSE),IF(DATEVALUE(TEXT(Spreadsheet!AC629,"mm/dd/yyyy")) &gt; DATEVALUE(TEXT(Spreadsheet!J629,"mm/dd/yyyy")),TRUE,FALSE))</f>
        <v>1</v>
      </c>
      <c r="BH629" s="5" t="b">
        <f>OR(AND(ISBLANK(Spreadsheet!C629),ISBLANK(Spreadsheet!AE629)),AND(NOT(ISBLANK(Spreadsheet!C629)),NOT(ISBLANK(Spreadsheet!D629)),ISBLANK(Spreadsheet!AE629)),AND(NOT(ISBLANK(Spreadsheet!C629)),ISBLANK(Spreadsheet!D629),NOT(ISBLANK(Spreadsheet!AE629)),LEN(Spreadsheet!AE629)&lt;=100))</f>
        <v>1</v>
      </c>
      <c r="BI629" s="5" t="b">
        <f t="array" ref="BI629">IF(ISBLANK(Spreadsheet!AF629),TRUE,ISNUMBER(MATCH(TRUE,EXACT(Spreadsheet!AF629,CobraShortReasons),0)))</f>
        <v>1</v>
      </c>
      <c r="BJ629" s="5" t="b">
        <f ca="1">IF(ISERROR(DATEVALUE(TEXT(Spreadsheet!AG629,"mm/dd/yyyy")) &gt; TODAY()),IF(ISBLANK(Spreadsheet!AG629),TRUE,FALSE),IF(DATEVALUE(TEXT(Spreadsheet!AG629,"mm/dd/yyyy")) &gt; TODAY(),FALSE,TRUE))</f>
        <v>1</v>
      </c>
      <c r="BK629" s="5" t="b">
        <f>OR(ISBLANK(Spreadsheet!AH629),LEN(Spreadsheet!AH629)&lt;=25)</f>
        <v>1</v>
      </c>
      <c r="BL629" s="5" t="b">
        <f t="array" aca="1" ref="BL629" ca="1">IF(ISBLANK(Spreadsheet!AI629),TRUE,ISNUMBER(MATCH(TRUE,EXACT(Spreadsheet!AI629,INDIRECT(Spreadsheet!$D$2)),0)))</f>
        <v>1</v>
      </c>
      <c r="BM629" s="5" t="b">
        <f t="array" aca="1" ref="BM629" ca="1">IF(ISBLANK(Spreadsheet!AJ629),TRUE,ISNUMBER(MATCH(TRUE,EXACT(Spreadsheet!AJ629,INDIRECT(Spreadsheet!BJ629)),0)))</f>
        <v>1</v>
      </c>
      <c r="BN629" s="5" t="b">
        <f t="array" ref="BN629">IF(ISBLANK(Spreadsheet!AK629),TRUE,ISNUMBER(MATCH(TRUE,EXACT(Spreadsheet!AK629,DentalPlans),0)))</f>
        <v>1</v>
      </c>
      <c r="BO629" s="5" t="b">
        <f t="array" aca="1" ref="BO629" ca="1">IF(ISBLANK(Spreadsheet!AL629),TRUE,ISNUMBER(MATCH(TRUE,EXACT(Spreadsheet!AL629,INDIRECT(Spreadsheet!BK629)),0)))</f>
        <v>1</v>
      </c>
      <c r="BP629" s="5" t="b">
        <f t="array" ref="BP629">IF(ISBLANK(Spreadsheet!AM629),TRUE,ISNUMBER(MATCH(TRUE,EXACT(Spreadsheet!AM629,VisionPlans),0)))</f>
        <v>1</v>
      </c>
      <c r="BQ629" s="5" t="b">
        <f t="array" aca="1" ref="BQ629" ca="1">IF(ISBLANK(Spreadsheet!AN629),TRUE,ISNUMBER(MATCH(TRUE,EXACT(Spreadsheet!AN629,INDIRECT(Spreadsheet!BL629)),0)))</f>
        <v>1</v>
      </c>
      <c r="BR629" s="5" t="b">
        <f t="array" ref="BR629">IF(ISBLANK(Spreadsheet!AO629),TRUE,ISNUMBER(MATCH(TRUE,EXACT(Spreadsheet!AO629,LifeBenefitClasses),0)))</f>
        <v>1</v>
      </c>
      <c r="BS629" s="5" t="b">
        <f>IF(OR(ISBLANK(Spreadsheet!AO629), Spreadsheet!AO629="Waive"),IF(ISBLANK(Spreadsheet!AP629),TRUE,FALSE),IF(OR(AND(NOT(ISBLANK(Spreadsheet!AO629)),ISBLANK(Spreadsheet!AP629)),NOT(ISNUMBER(VALUE(Spreadsheet!AP629)))),FALSE,IF(OR(AND(Spreadsheet!AP629&lt;6,MOD(Spreadsheet!AP629*10,5)=0), MOD(Spreadsheet!AP629,5000)=0),TRUE,FALSE)))</f>
        <v>1</v>
      </c>
      <c r="BT629" s="5" t="b">
        <f t="array" ref="BT629">IF(ISBLANK(Spreadsheet!AQ629),TRUE,ISNUMBER(MATCH(TRUE,EXACT(Spreadsheet!AQ629,EnrollWaive),0)))</f>
        <v>1</v>
      </c>
      <c r="BU629" s="5" t="b">
        <f t="array" ref="BU629">IF(ISBLANK(Spreadsheet!AR629),TRUE,ISNUMBER(MATCH(TRUE,EXACT(Spreadsheet!AR629,LifeBenefitClasses),0)))</f>
        <v>1</v>
      </c>
      <c r="BV629" s="5" t="b">
        <f>IF(OR(ISBLANK(Spreadsheet!AR629), Spreadsheet!AR629="Waive"),IF(ISBLANK(Spreadsheet!AS629),TRUE,FALSE),IF(OR(AND(NOT(ISBLANK(Spreadsheet!AR629)),ISBLANK(Spreadsheet!AS629)),NOT(ISNUMBER(VALUE(Spreadsheet!AS629)))),FALSE,IF(OR(AND(Spreadsheet!AS629&lt;6,MOD(Spreadsheet!AS629*10,5)=0), MOD(Spreadsheet!AS629,10000)=0),TRUE,FALSE)))</f>
        <v>1</v>
      </c>
      <c r="BW629" s="5" t="b">
        <f t="array" ref="BW629">IF(ISBLANK(Spreadsheet!AT629),TRUE,ISNUMBER(MATCH(TRUE,EXACT(Spreadsheet!AT629,LifeBenefitClasses),0)))</f>
        <v>1</v>
      </c>
      <c r="BX629" s="5" t="b">
        <f>IF(OR(ISBLANK(Spreadsheet!AT629), Spreadsheet!AT629="Waive"),IF(ISBLANK(Spreadsheet!AU629),TRUE,FALSE),IF(OR(AND(NOT(ISBLANK(Spreadsheet!AT629)),ISBLANK(Spreadsheet!AU629)),NOT(ISNUMBER(VALUE(Spreadsheet!AU629)))),FALSE,IF(AND(NOT(OR(ISBLANK(Spreadsheet!AT629),Spreadsheet!AT629="Waive")),NOT(OR(ISBLANK(Spreadsheet!AR629),Spreadsheet!AR629="Waive")),MOD(Spreadsheet!AU629,5000)=0, Spreadsheet!AU629&lt;=(Spreadsheet!AS629*0.5)),TRUE,FALSE)))</f>
        <v>1</v>
      </c>
      <c r="BY629" s="5" t="b">
        <f t="array" ref="BY629">IF(ISBLANK(Spreadsheet!AV629),TRUE,ISNUMBER(MATCH(TRUE,EXACT(Spreadsheet!AV629,EnrollWaive),0)))</f>
        <v>1</v>
      </c>
      <c r="BZ629" s="5" t="b">
        <f t="array" ref="BZ629">IF(ISBLANK(Spreadsheet!AW629),TRUE,ISNUMBER(MATCH(TRUE,EXACT(Spreadsheet!AW629,LifeBenefitClasses),0)))</f>
        <v>1</v>
      </c>
      <c r="CA629" s="5" t="b">
        <f t="array" ref="CA629">IF(ISBLANK(Spreadsheet!AX629),TRUE,ISNUMBER(MATCH(TRUE,EXACT(Spreadsheet!AX629,LifeBenefitClasses),0)))</f>
        <v>1</v>
      </c>
      <c r="CB629" s="5" t="b">
        <f t="array" ref="CB629">IF(ISBLANK(Spreadsheet!AY629),TRUE,ISNUMBER(MATCH(TRUE,EXACT(Spreadsheet!AY629,LifeBenefitClasses),0)))</f>
        <v>1</v>
      </c>
      <c r="CC629" s="5" t="b">
        <f t="array" ref="CC629">IF(ISBLANK(Spreadsheet!AZ629),TRUE,ISNUMBER(MATCH(TRUE,EXACT(Spreadsheet!AZ629,LifeBenefitClasses),0)))</f>
        <v>1</v>
      </c>
      <c r="CD629" s="5" t="b">
        <f t="array" ref="CD629">IF(ISBLANK(Spreadsheet!BA629),TRUE,ISNUMBER(MATCH(TRUE,EXACT(Spreadsheet!BA629,LifeBenefitClasses),0)))</f>
        <v>1</v>
      </c>
      <c r="CE629" s="5" t="b">
        <f>IF(OR(ISBLANK(Spreadsheet!BA629), Spreadsheet!BA629="Waive"),IF(ISBLANK(Spreadsheet!BB629),TRUE,FALSE),IF(OR(AND(NOT(ISBLANK(Spreadsheet!BA629)),ISBLANK(Spreadsheet!BB629)),NOT(ISNUMBER(VALUE(Spreadsheet!BB629))),ISBLANK(Spreadsheet!BC629),NOT(ISNUMBER(VALUE(Spreadsheet!BC629)))),FALSE,IF(AND(Spreadsheet!BB629&gt;=50000,Spreadsheet!BB629&lt;=250000,MOD(Spreadsheet!BB629,10000)=0,Spreadsheet!BB629&lt;=(10*Spreadsheet!BC629)),TRUE,FALSE)))</f>
        <v>1</v>
      </c>
      <c r="CF629" s="5" t="b">
        <f>IF(NOT(ISBLANK(Spreadsheet!BC629)),AND(ISNUMBER(VALUE(Spreadsheet!BC629)),Spreadsheet!BC629&gt;0),AND(OR(ISBLANK(Spreadsheet!AO629),Spreadsheet!AO629="Waive",AND(NOT(OR(ISBLANK(Spreadsheet!AO629),Spreadsheet!AO629="Waive")),Spreadsheet!AP629&gt;=6)),OR(ISBLANK(Spreadsheet!AR629),AND(NOT(OR(ISBLANK(Spreadsheet!AR629),Spreadsheet!AR629="Waive")),Spreadsheet!AS629&gt;=6)),OR(ISBLANK(Spreadsheet!AW629)),OR(ISBLANK(Spreadsheet!AX629)),OR(ISBLANK(Spreadsheet!AY629)),OR(ISBLANK(Spreadsheet!AZ629)),OR(ISBLANK(Spreadsheet!BA629),Spreadsheet!BA629="Waive")))</f>
        <v>1</v>
      </c>
      <c r="CG629" s="5" t="b">
        <f t="shared" ca="1" si="43"/>
        <v>1</v>
      </c>
    </row>
    <row r="630" spans="8:85" x14ac:dyDescent="0.3">
      <c r="H630" s="5">
        <f t="shared" ca="1" si="44"/>
        <v>2</v>
      </c>
      <c r="I630" s="5" t="str">
        <f t="shared" ca="1" si="42"/>
        <v/>
      </c>
      <c r="J630" s="5" t="str">
        <f>IF(AND(NOT(ISBLANK(Spreadsheet!C630)),ISBLANK(Spreadsheet!D630)),Spreadsheet!F630&amp;" "&amp;Spreadsheet!H630,"")</f>
        <v/>
      </c>
      <c r="K630" s="5">
        <f>IF(AND(NOT(ISBLANK(Spreadsheet!C630)),ISBLANK(Spreadsheet!D630)),COUNTIFS(Spreadsheet!E631:E$786,"=Child",Spreadsheet!C631:C$786, "="&amp;Spreadsheet!C630) + COUNTIFS(Spreadsheet!E631:E$786,"=Step-child",Spreadsheet!C631:C$786, "="&amp;Spreadsheet!C630),0)</f>
        <v>0</v>
      </c>
      <c r="L630" s="5">
        <f>IF(NOT(ISBLANK(J630)),COUNTIFS(Spreadsheet!E631:E$786,"=Wife",Spreadsheet!C631:C$786, "="&amp;Spreadsheet!C630) + COUNTIFS(Spreadsheet!E631:E$786,"=Husband",Spreadsheet!C631:C$786, "="&amp;Spreadsheet!C630),0)</f>
        <v>0</v>
      </c>
      <c r="M630" s="5">
        <f>IF(NOT(ISBLANK(Spreadsheet!AJ630)),VLOOKUP(Spreadsheet!AJ630,'Drop Downs'!$P$2:$R$16,3,FALSE),0)</f>
        <v>0</v>
      </c>
      <c r="N630" s="5">
        <f>IF(NOT(ISBLANK(Spreadsheet!AJ630)), VLOOKUP(Spreadsheet!AJ630,'Drop Downs'!$P$2:$R$16,2,FALSE),0)</f>
        <v>0</v>
      </c>
      <c r="O630" s="5">
        <f>IF(NOT(ISBLANK(Spreadsheet!AL630)),VLOOKUP(Spreadsheet!AL630,'Drop Downs'!$P$2:$R$16,3,FALSE), 0)</f>
        <v>0</v>
      </c>
      <c r="P630" s="5">
        <f>IF(NOT(ISBLANK(Spreadsheet!AL630)),VLOOKUP(Spreadsheet!AL630,'Drop Downs'!$P$2:$R$16,2,FALSE),0)</f>
        <v>0</v>
      </c>
      <c r="Q630" s="5">
        <f>IF(NOT(ISBLANK(Spreadsheet!AN630)),VLOOKUP(Spreadsheet!AN630,'Drop Downs'!$P$2:$R$16,3,FALSE),0)</f>
        <v>0</v>
      </c>
      <c r="R630" s="5">
        <f>IF(NOT(ISBLANK(Spreadsheet!AN630)),VLOOKUP(Spreadsheet!AN630,'Drop Downs'!$P$2:$R$16,2,FALSE),0)</f>
        <v>0</v>
      </c>
      <c r="S630" s="5" t="str">
        <f>IF(OR(M630&gt;K630,N630&gt;L630,O630&gt;K630, Q630&gt;K630,N630&gt;L630, P630&gt;L630, R630&gt;L630),"Member currently has a coverage election over what he/she needs.  Please add more dependents or adjust the coverage election.","")&amp;(IF(AND(NOT(ISBLANK(Spreadsheet!C630)),NOT(ISBLANK(Spreadsheet!D630)),ISBLANK(Spreadsheet!E630)),"Dependent lacks a relationship to member.Please select one from the drop-down.",""))</f>
        <v/>
      </c>
      <c r="T630" s="5" t="b">
        <f t="shared" si="45"/>
        <v>1</v>
      </c>
      <c r="U630" s="5" t="b">
        <f>OR(ISBLANK(Spreadsheet!C630),IF(NOT(ISBLANK(Spreadsheet!D630)),NOT(ISBLANK(Spreadsheet!E630)),TRUE))</f>
        <v>1</v>
      </c>
      <c r="V630" s="5" t="b">
        <f>OR(ISBLANK(Spreadsheet!C630), NOT(ISBLANK(Spreadsheet!I630)))</f>
        <v>1</v>
      </c>
      <c r="W630" s="5" t="b">
        <f>OR(ISBLANK(Spreadsheet!D630),NOT(ISBLANK(Spreadsheet!C630)))</f>
        <v>1</v>
      </c>
      <c r="X630" s="155" t="str">
        <f>REPT("0",MIN(FIND({1,2,3,4,5,6,7,8,9},Spreadsheet!C630&amp;"123456789"))-1)&amp;IF(ISBLANK(Spreadsheet!C630),"",SUMPRODUCT(MID(0&amp;Spreadsheet!C630,LARGE(INDEX(ISNUMBER(--MID(Spreadsheet!C630,ROW($1:$225),1))*
 ROW($1:$225),0),ROW($1:$225))+1,1)*10^ROW($1:$225)/10))</f>
        <v/>
      </c>
      <c r="Y630" s="5" t="b">
        <f>IF(NOT(ISBLANK(Spreadsheet!C630)),IF(AND(ISNUMBER(VALUE(Spreadsheet!C630)), LEN(Spreadsheet!C630)=9),TRUE,FALSE),TRUE)</f>
        <v>1</v>
      </c>
      <c r="Z630" s="155" t="str">
        <f>REPT("0",MIN(FIND({1,2,3,4,5,6,7,8,9},Spreadsheet!D630&amp;"123456789"))-1)&amp;IF(ISBLANK(Spreadsheet!D630),"",SUMPRODUCT(MID(0&amp;Spreadsheet!D630,LARGE(INDEX(ISNUMBER(--MID(Spreadsheet!D630,ROW($1:$225),1))*
 ROW($1:$225),0),ROW($1:$225))+1,1)*10^ROW($1:$225)/10))</f>
        <v/>
      </c>
      <c r="AA630" s="5" t="b">
        <f>IF(AND(NOT(ISBLANK(Spreadsheet!D630)),NOT(ISBLANK(Spreadsheet!C630))),IF(AND(ISNUMBER(VALUE(Spreadsheet!D630)), LEN(Spreadsheet!D630)=9),TRUE,FALSE),IF(AND(NOT(ISBLANK(Spreadsheet!D630)),ISBLANK(Spreadsheet!C630)),FALSE,TRUE))</f>
        <v>1</v>
      </c>
      <c r="AB630" s="5" t="b">
        <f>OR(ISBLANK(Spreadsheet!Y630),IF(NOT(ISBLANK(Spreadsheet!Y630)),LEN(Spreadsheet!Y630)=10,ISNUMBER(VALUE(Spreadsheet!Y630))))</f>
        <v>1</v>
      </c>
      <c r="AC630" s="5" t="b">
        <f>OR(ISBLANK(Spreadsheet!AI630), AND(NOT(ISBLANK(Spreadsheet!AJ630)), NOT(ISNUMBER(SEARCH("Waive",Spreadsheet!AJ630)))))</f>
        <v>1</v>
      </c>
      <c r="AD630" s="5" t="b">
        <f>OR(ISBLANK(Spreadsheet!AK630), AND(NOT(ISBLANK(Spreadsheet!AL630)), NOT(ISNUMBER(SEARCH("Waive",Spreadsheet!AL630)))))</f>
        <v>1</v>
      </c>
      <c r="AE630" s="5" t="b">
        <f>OR(ISBLANK(Spreadsheet!AM630), AND(NOT(ISBLANK(Spreadsheet!AN630)), NOT(ISNUMBER(SEARCH("Waive", Spreadsheet!AN630)))))</f>
        <v>1</v>
      </c>
      <c r="AF630" s="5" t="b">
        <f>OR(ISBLANK(Spreadsheet!C630), NOT(ISBLANK(Spreadsheet!D630)),NOT(ISBLANK(Spreadsheet!L630)))</f>
        <v>1</v>
      </c>
      <c r="AG630" s="5" t="b">
        <f>IF(AND(NOT(ISBLANK(Spreadsheet!C630)), NOT(ISBLANK(Spreadsheet!D630)),Spreadsheet!C630&lt;&gt;Spreadsheet!D630),IF(ISERROR(VLOOKUP(Spreadsheet!C630, Spreadsheet!$C$6:'Spreadsheet'!$C629,1,FALSE)), FALSE, TRUE),TRUE)</f>
        <v>1</v>
      </c>
      <c r="AH630" s="5" t="b">
        <f>Spreadsheet!$B$2=Spreadsheet!AD630</f>
        <v>1</v>
      </c>
      <c r="AI630" s="5" t="b">
        <f>IF(ISBLANK(Spreadsheet!G630),TRUE,IF(OR(LEN(Spreadsheet!G630)&gt;1,ISNUMBER(VALUE(Spreadsheet!G630))),FALSE,TRUE))</f>
        <v>1</v>
      </c>
      <c r="AJ630" s="5" t="b">
        <f>OR(ISBLANK(Spreadsheet!C630), NOT(ISBLANK(Spreadsheet!B630)), NOT(ISBLANK(Spreadsheet!D630)))</f>
        <v>1</v>
      </c>
      <c r="AK630" s="5" t="b">
        <f t="array" ref="AK630">IF(OR(AND(ISBLANK(Spreadsheet!E630),ISBLANK(Spreadsheet!D630),NOT(ISBLANK(Spreadsheet!C630))),AND(ISBLANK(Spreadsheet!E630),ISBLANK(Spreadsheet!D630),ISBLANK(Spreadsheet!C630))),TRUE,ISNUMBER(MATCH(TRUE,EXACT(Spreadsheet!E630,Relationships),0)))</f>
        <v>1</v>
      </c>
      <c r="AL630" s="5" t="b">
        <f>IF(NOT(ISBLANK(Spreadsheet!C630)),IF(OR(ISBLANK(Spreadsheet!F630),LEN(Spreadsheet!F630)&gt;40),FALSE,TRUE),TRUE)</f>
        <v>1</v>
      </c>
      <c r="AM630" s="5" t="b">
        <f>IF(NOT(ISBLANK(Spreadsheet!C630)),IF(OR(ISBLANK(Spreadsheet!H630),LEN(Spreadsheet!H630)&gt;40),FALSE,TRUE),TRUE)</f>
        <v>1</v>
      </c>
      <c r="AN630" s="5" t="b">
        <f t="array" ref="AN630">IF(ISBLANK(Spreadsheet!I630),TRUE,ISNUMBER(MATCH(TRUE,EXACT(Spreadsheet!I630,GenderValues),0)))</f>
        <v>1</v>
      </c>
      <c r="AO630" s="5" t="b">
        <f ca="1">IF(ISERROR(DATEVALUE(TEXT(Spreadsheet!J630,"mm/dd/yyyy")) &gt; TODAY()),IF(AND(ISBLANK(Spreadsheet!J630),ISBLANK(Spreadsheet!C630)),TRUE,FALSE),IF(DATEVALUE(TEXT(Spreadsheet!J630,"mm/dd/yyyy")) &gt; TODAY(),FALSE,TRUE))</f>
        <v>1</v>
      </c>
      <c r="AP630" s="5" t="b">
        <f>OR(ISBLANK(Spreadsheet!K630),LEN(Spreadsheet!K630)&lt;=100)</f>
        <v>1</v>
      </c>
      <c r="AQ630" s="5" t="b">
        <f t="array" ref="AQ630">IF(OR(AND(ISBLANK(Spreadsheet!L630),ISBLANK(Spreadsheet!C630)),AND(NOT(ISBLANK(Spreadsheet!C630)),NOT(ISBLANK(Spreadsheet!D630)))),TRUE,ISNUMBER(MATCH(TRUE,EXACT(Spreadsheet!L630,MaritalStatus),0)))</f>
        <v>1</v>
      </c>
      <c r="AR630" s="5" t="b">
        <f ca="1">IF(ISERROR(DATEVALUE(TEXT(Spreadsheet!M630,"mm/dd/yyyy")) &gt; TODAY()),IF(ISBLANK(Spreadsheet!M630),TRUE,FALSE),IF(DATEVALUE(TEXT(Spreadsheet!M630,"mm/dd/yyyy")) &gt; TODAY(),FALSE,TRUE))</f>
        <v>1</v>
      </c>
      <c r="AS630" s="5" t="b">
        <f>OR(ISBLANK(Spreadsheet!N630),LEN(Spreadsheet!N630)&lt;=100)</f>
        <v>1</v>
      </c>
      <c r="AT630" s="5" t="b">
        <f>OR(ISBLANK(Spreadsheet!O630),UPPER(Spreadsheet!O630)="YES")</f>
        <v>1</v>
      </c>
      <c r="AU630" s="5" t="b">
        <f>OR(ISBLANK(Spreadsheet!P630),UPPER(Spreadsheet!P630)="YES")</f>
        <v>1</v>
      </c>
      <c r="AV630" s="5" t="b">
        <f t="array" ref="AV630">IF(ISBLANK(Spreadsheet!Q630),TRUE,ISNUMBER(MATCH(TRUE,EXACT(Spreadsheet!Q630,OnGroupsPriorIns),0)))</f>
        <v>1</v>
      </c>
      <c r="AW630" s="5" t="b">
        <f>OR(ISBLANK(Spreadsheet!R630),UPPER(Spreadsheet!R630)="YES")</f>
        <v>1</v>
      </c>
      <c r="AX630" s="5" t="b">
        <f>OR(ISBLANK(Spreadsheet!S630),UPPER(Spreadsheet!S630)="YES")</f>
        <v>1</v>
      </c>
      <c r="AY630" s="5" t="b">
        <f>OR(AND(ISBLANK(Spreadsheet!C630),LEN(Spreadsheet!T630)=0),AND(NOT(ISBLANK(Spreadsheet!C630)),LEN(Spreadsheet!T630)&gt;0,LEN(Spreadsheet!T630)&lt;=50))</f>
        <v>1</v>
      </c>
      <c r="AZ630" s="5" t="b">
        <f>OR(LEN(Spreadsheet!U630)=0,AND(LEN(Spreadsheet!U630)&gt;0,LEN(Spreadsheet!U630)&lt;=50))</f>
        <v>1</v>
      </c>
      <c r="BA630" s="5" t="b">
        <f>OR(AND(ISBLANK(Spreadsheet!C630),LEN(Spreadsheet!V630)=0),AND(NOT(ISBLANK(Spreadsheet!C630)),LEN(Spreadsheet!V630)&gt;0,LEN(Spreadsheet!V630)&lt;=50))</f>
        <v>1</v>
      </c>
      <c r="BB630" s="5" t="b">
        <f t="array" ref="BB630">IF(AND(ISBLANK(Spreadsheet!C630),LEN(Spreadsheet!W630)=0),TRUE,ISNUMBER(MATCH(TRUE,EXACT(Spreadsheet!W630,States),0)))</f>
        <v>1</v>
      </c>
      <c r="BC630" s="5" t="b">
        <f>OR(AND(ISBLANK(Spreadsheet!C630),LEN(Spreadsheet!X630)=0),AND(NOT(ISBLANK(Spreadsheet!C630)),LEN(Spreadsheet!X630)&gt;0,LEN(Spreadsheet!X630)=5,ISNUMBER(VALUE(Spreadsheet!X630))))</f>
        <v>1</v>
      </c>
      <c r="BD630" s="5" t="b">
        <f>OR(ISBLANK(Spreadsheet!Z630),LEN(Spreadsheet!Z630)&lt;=50)</f>
        <v>1</v>
      </c>
      <c r="BE630" s="5" t="b">
        <f>ISBLANK(Spreadsheet!AA630)</f>
        <v>1</v>
      </c>
      <c r="BF630" s="5" t="b">
        <f>ISBLANK(Spreadsheet!AB630)</f>
        <v>1</v>
      </c>
      <c r="BG630" s="5" t="b">
        <f>IF(ISERROR(DATEVALUE(TEXT(Spreadsheet!AC630,"mm/dd/yyyy")) &gt; DATEVALUE(TEXT(Spreadsheet!J630,"mm/dd/yyyy"))),IF(OR(AND(ISBLANK(Spreadsheet!AC630),ISBLANK(Spreadsheet!C630)),AND(NOT(ISBLANK(Spreadsheet!C630)),ISBLANK(Spreadsheet!AC630),NOT(ISBLANK(Spreadsheet!D630)))),TRUE,FALSE),IF(DATEVALUE(TEXT(Spreadsheet!AC630,"mm/dd/yyyy")) &gt; DATEVALUE(TEXT(Spreadsheet!J630,"mm/dd/yyyy")),TRUE,FALSE))</f>
        <v>1</v>
      </c>
      <c r="BH630" s="5" t="b">
        <f>OR(AND(ISBLANK(Spreadsheet!C630),ISBLANK(Spreadsheet!AE630)),AND(NOT(ISBLANK(Spreadsheet!C630)),NOT(ISBLANK(Spreadsheet!D630)),ISBLANK(Spreadsheet!AE630)),AND(NOT(ISBLANK(Spreadsheet!C630)),ISBLANK(Spreadsheet!D630),NOT(ISBLANK(Spreadsheet!AE630)),LEN(Spreadsheet!AE630)&lt;=100))</f>
        <v>1</v>
      </c>
      <c r="BI630" s="5" t="b">
        <f t="array" ref="BI630">IF(ISBLANK(Spreadsheet!AF630),TRUE,ISNUMBER(MATCH(TRUE,EXACT(Spreadsheet!AF630,CobraShortReasons),0)))</f>
        <v>1</v>
      </c>
      <c r="BJ630" s="5" t="b">
        <f ca="1">IF(ISERROR(DATEVALUE(TEXT(Spreadsheet!AG630,"mm/dd/yyyy")) &gt; TODAY()),IF(ISBLANK(Spreadsheet!AG630),TRUE,FALSE),IF(DATEVALUE(TEXT(Spreadsheet!AG630,"mm/dd/yyyy")) &gt; TODAY(),FALSE,TRUE))</f>
        <v>1</v>
      </c>
      <c r="BK630" s="5" t="b">
        <f>OR(ISBLANK(Spreadsheet!AH630),LEN(Spreadsheet!AH630)&lt;=25)</f>
        <v>1</v>
      </c>
      <c r="BL630" s="5" t="b">
        <f t="array" aca="1" ref="BL630" ca="1">IF(ISBLANK(Spreadsheet!AI630),TRUE,ISNUMBER(MATCH(TRUE,EXACT(Spreadsheet!AI630,INDIRECT(Spreadsheet!$D$2)),0)))</f>
        <v>1</v>
      </c>
      <c r="BM630" s="5" t="b">
        <f t="array" aca="1" ref="BM630" ca="1">IF(ISBLANK(Spreadsheet!AJ630),TRUE,ISNUMBER(MATCH(TRUE,EXACT(Spreadsheet!AJ630,INDIRECT(Spreadsheet!BJ630)),0)))</f>
        <v>1</v>
      </c>
      <c r="BN630" s="5" t="b">
        <f t="array" ref="BN630">IF(ISBLANK(Spreadsheet!AK630),TRUE,ISNUMBER(MATCH(TRUE,EXACT(Spreadsheet!AK630,DentalPlans),0)))</f>
        <v>1</v>
      </c>
      <c r="BO630" s="5" t="b">
        <f t="array" aca="1" ref="BO630" ca="1">IF(ISBLANK(Spreadsheet!AL630),TRUE,ISNUMBER(MATCH(TRUE,EXACT(Spreadsheet!AL630,INDIRECT(Spreadsheet!BK630)),0)))</f>
        <v>1</v>
      </c>
      <c r="BP630" s="5" t="b">
        <f t="array" ref="BP630">IF(ISBLANK(Spreadsheet!AM630),TRUE,ISNUMBER(MATCH(TRUE,EXACT(Spreadsheet!AM630,VisionPlans),0)))</f>
        <v>1</v>
      </c>
      <c r="BQ630" s="5" t="b">
        <f t="array" aca="1" ref="BQ630" ca="1">IF(ISBLANK(Spreadsheet!AN630),TRUE,ISNUMBER(MATCH(TRUE,EXACT(Spreadsheet!AN630,INDIRECT(Spreadsheet!BL630)),0)))</f>
        <v>1</v>
      </c>
      <c r="BR630" s="5" t="b">
        <f t="array" ref="BR630">IF(ISBLANK(Spreadsheet!AO630),TRUE,ISNUMBER(MATCH(TRUE,EXACT(Spreadsheet!AO630,LifeBenefitClasses),0)))</f>
        <v>1</v>
      </c>
      <c r="BS630" s="5" t="b">
        <f>IF(OR(ISBLANK(Spreadsheet!AO630), Spreadsheet!AO630="Waive"),IF(ISBLANK(Spreadsheet!AP630),TRUE,FALSE),IF(OR(AND(NOT(ISBLANK(Spreadsheet!AO630)),ISBLANK(Spreadsheet!AP630)),NOT(ISNUMBER(VALUE(Spreadsheet!AP630)))),FALSE,IF(OR(AND(Spreadsheet!AP630&lt;6,MOD(Spreadsheet!AP630*10,5)=0), MOD(Spreadsheet!AP630,5000)=0),TRUE,FALSE)))</f>
        <v>1</v>
      </c>
      <c r="BT630" s="5" t="b">
        <f t="array" ref="BT630">IF(ISBLANK(Spreadsheet!AQ630),TRUE,ISNUMBER(MATCH(TRUE,EXACT(Spreadsheet!AQ630,EnrollWaive),0)))</f>
        <v>1</v>
      </c>
      <c r="BU630" s="5" t="b">
        <f t="array" ref="BU630">IF(ISBLANK(Spreadsheet!AR630),TRUE,ISNUMBER(MATCH(TRUE,EXACT(Spreadsheet!AR630,LifeBenefitClasses),0)))</f>
        <v>1</v>
      </c>
      <c r="BV630" s="5" t="b">
        <f>IF(OR(ISBLANK(Spreadsheet!AR630), Spreadsheet!AR630="Waive"),IF(ISBLANK(Spreadsheet!AS630),TRUE,FALSE),IF(OR(AND(NOT(ISBLANK(Spreadsheet!AR630)),ISBLANK(Spreadsheet!AS630)),NOT(ISNUMBER(VALUE(Spreadsheet!AS630)))),FALSE,IF(OR(AND(Spreadsheet!AS630&lt;6,MOD(Spreadsheet!AS630*10,5)=0), MOD(Spreadsheet!AS630,10000)=0),TRUE,FALSE)))</f>
        <v>1</v>
      </c>
      <c r="BW630" s="5" t="b">
        <f t="array" ref="BW630">IF(ISBLANK(Spreadsheet!AT630),TRUE,ISNUMBER(MATCH(TRUE,EXACT(Spreadsheet!AT630,LifeBenefitClasses),0)))</f>
        <v>1</v>
      </c>
      <c r="BX630" s="5" t="b">
        <f>IF(OR(ISBLANK(Spreadsheet!AT630), Spreadsheet!AT630="Waive"),IF(ISBLANK(Spreadsheet!AU630),TRUE,FALSE),IF(OR(AND(NOT(ISBLANK(Spreadsheet!AT630)),ISBLANK(Spreadsheet!AU630)),NOT(ISNUMBER(VALUE(Spreadsheet!AU630)))),FALSE,IF(AND(NOT(OR(ISBLANK(Spreadsheet!AT630),Spreadsheet!AT630="Waive")),NOT(OR(ISBLANK(Spreadsheet!AR630),Spreadsheet!AR630="Waive")),MOD(Spreadsheet!AU630,5000)=0, Spreadsheet!AU630&lt;=(Spreadsheet!AS630*0.5)),TRUE,FALSE)))</f>
        <v>1</v>
      </c>
      <c r="BY630" s="5" t="b">
        <f t="array" ref="BY630">IF(ISBLANK(Spreadsheet!AV630),TRUE,ISNUMBER(MATCH(TRUE,EXACT(Spreadsheet!AV630,EnrollWaive),0)))</f>
        <v>1</v>
      </c>
      <c r="BZ630" s="5" t="b">
        <f t="array" ref="BZ630">IF(ISBLANK(Spreadsheet!AW630),TRUE,ISNUMBER(MATCH(TRUE,EXACT(Spreadsheet!AW630,LifeBenefitClasses),0)))</f>
        <v>1</v>
      </c>
      <c r="CA630" s="5" t="b">
        <f t="array" ref="CA630">IF(ISBLANK(Spreadsheet!AX630),TRUE,ISNUMBER(MATCH(TRUE,EXACT(Spreadsheet!AX630,LifeBenefitClasses),0)))</f>
        <v>1</v>
      </c>
      <c r="CB630" s="5" t="b">
        <f t="array" ref="CB630">IF(ISBLANK(Spreadsheet!AY630),TRUE,ISNUMBER(MATCH(TRUE,EXACT(Spreadsheet!AY630,LifeBenefitClasses),0)))</f>
        <v>1</v>
      </c>
      <c r="CC630" s="5" t="b">
        <f t="array" ref="CC630">IF(ISBLANK(Spreadsheet!AZ630),TRUE,ISNUMBER(MATCH(TRUE,EXACT(Spreadsheet!AZ630,LifeBenefitClasses),0)))</f>
        <v>1</v>
      </c>
      <c r="CD630" s="5" t="b">
        <f t="array" ref="CD630">IF(ISBLANK(Spreadsheet!BA630),TRUE,ISNUMBER(MATCH(TRUE,EXACT(Spreadsheet!BA630,LifeBenefitClasses),0)))</f>
        <v>1</v>
      </c>
      <c r="CE630" s="5" t="b">
        <f>IF(OR(ISBLANK(Spreadsheet!BA630), Spreadsheet!BA630="Waive"),IF(ISBLANK(Spreadsheet!BB630),TRUE,FALSE),IF(OR(AND(NOT(ISBLANK(Spreadsheet!BA630)),ISBLANK(Spreadsheet!BB630)),NOT(ISNUMBER(VALUE(Spreadsheet!BB630))),ISBLANK(Spreadsheet!BC630),NOT(ISNUMBER(VALUE(Spreadsheet!BC630)))),FALSE,IF(AND(Spreadsheet!BB630&gt;=50000,Spreadsheet!BB630&lt;=250000,MOD(Spreadsheet!BB630,10000)=0,Spreadsheet!BB630&lt;=(10*Spreadsheet!BC630)),TRUE,FALSE)))</f>
        <v>1</v>
      </c>
      <c r="CF630" s="5" t="b">
        <f>IF(NOT(ISBLANK(Spreadsheet!BC630)),AND(ISNUMBER(VALUE(Spreadsheet!BC630)),Spreadsheet!BC630&gt;0),AND(OR(ISBLANK(Spreadsheet!AO630),Spreadsheet!AO630="Waive",AND(NOT(OR(ISBLANK(Spreadsheet!AO630),Spreadsheet!AO630="Waive")),Spreadsheet!AP630&gt;=6)),OR(ISBLANK(Spreadsheet!AR630),AND(NOT(OR(ISBLANK(Spreadsheet!AR630),Spreadsheet!AR630="Waive")),Spreadsheet!AS630&gt;=6)),OR(ISBLANK(Spreadsheet!AW630)),OR(ISBLANK(Spreadsheet!AX630)),OR(ISBLANK(Spreadsheet!AY630)),OR(ISBLANK(Spreadsheet!AZ630)),OR(ISBLANK(Spreadsheet!BA630),Spreadsheet!BA630="Waive")))</f>
        <v>1</v>
      </c>
      <c r="CG630" s="5" t="b">
        <f t="shared" ca="1" si="43"/>
        <v>1</v>
      </c>
    </row>
    <row r="631" spans="8:85" x14ac:dyDescent="0.3">
      <c r="H631" s="5">
        <f t="shared" ca="1" si="44"/>
        <v>2</v>
      </c>
      <c r="I631" s="5" t="str">
        <f t="shared" ca="1" si="42"/>
        <v/>
      </c>
      <c r="J631" s="5" t="str">
        <f>IF(AND(NOT(ISBLANK(Spreadsheet!C631)),ISBLANK(Spreadsheet!D631)),Spreadsheet!F631&amp;" "&amp;Spreadsheet!H631,"")</f>
        <v/>
      </c>
      <c r="K631" s="5">
        <f>IF(AND(NOT(ISBLANK(Spreadsheet!C631)),ISBLANK(Spreadsheet!D631)),COUNTIFS(Spreadsheet!E632:E$786,"=Child",Spreadsheet!C632:C$786, "="&amp;Spreadsheet!C631) + COUNTIFS(Spreadsheet!E632:E$786,"=Step-child",Spreadsheet!C632:C$786, "="&amp;Spreadsheet!C631),0)</f>
        <v>0</v>
      </c>
      <c r="L631" s="5">
        <f>IF(NOT(ISBLANK(J631)),COUNTIFS(Spreadsheet!E632:E$786,"=Wife",Spreadsheet!C632:C$786, "="&amp;Spreadsheet!C631) + COUNTIFS(Spreadsheet!E632:E$786,"=Husband",Spreadsheet!C632:C$786, "="&amp;Spreadsheet!C631),0)</f>
        <v>0</v>
      </c>
      <c r="M631" s="5">
        <f>IF(NOT(ISBLANK(Spreadsheet!AJ631)),VLOOKUP(Spreadsheet!AJ631,'Drop Downs'!$P$2:$R$16,3,FALSE),0)</f>
        <v>0</v>
      </c>
      <c r="N631" s="5">
        <f>IF(NOT(ISBLANK(Spreadsheet!AJ631)), VLOOKUP(Spreadsheet!AJ631,'Drop Downs'!$P$2:$R$16,2,FALSE),0)</f>
        <v>0</v>
      </c>
      <c r="O631" s="5">
        <f>IF(NOT(ISBLANK(Spreadsheet!AL631)),VLOOKUP(Spreadsheet!AL631,'Drop Downs'!$P$2:$R$16,3,FALSE), 0)</f>
        <v>0</v>
      </c>
      <c r="P631" s="5">
        <f>IF(NOT(ISBLANK(Spreadsheet!AL631)),VLOOKUP(Spreadsheet!AL631,'Drop Downs'!$P$2:$R$16,2,FALSE),0)</f>
        <v>0</v>
      </c>
      <c r="Q631" s="5">
        <f>IF(NOT(ISBLANK(Spreadsheet!AN631)),VLOOKUP(Spreadsheet!AN631,'Drop Downs'!$P$2:$R$16,3,FALSE),0)</f>
        <v>0</v>
      </c>
      <c r="R631" s="5">
        <f>IF(NOT(ISBLANK(Spreadsheet!AN631)),VLOOKUP(Spreadsheet!AN631,'Drop Downs'!$P$2:$R$16,2,FALSE),0)</f>
        <v>0</v>
      </c>
      <c r="S631" s="5" t="str">
        <f>IF(OR(M631&gt;K631,N631&gt;L631,O631&gt;K631, Q631&gt;K631,N631&gt;L631, P631&gt;L631, R631&gt;L631),"Member currently has a coverage election over what he/she needs.  Please add more dependents or adjust the coverage election.","")&amp;(IF(AND(NOT(ISBLANK(Spreadsheet!C631)),NOT(ISBLANK(Spreadsheet!D631)),ISBLANK(Spreadsheet!E631)),"Dependent lacks a relationship to member.Please select one from the drop-down.",""))</f>
        <v/>
      </c>
      <c r="T631" s="5" t="b">
        <f t="shared" si="45"/>
        <v>1</v>
      </c>
      <c r="U631" s="5" t="b">
        <f>OR(ISBLANK(Spreadsheet!C631),IF(NOT(ISBLANK(Spreadsheet!D631)),NOT(ISBLANK(Spreadsheet!E631)),TRUE))</f>
        <v>1</v>
      </c>
      <c r="V631" s="5" t="b">
        <f>OR(ISBLANK(Spreadsheet!C631), NOT(ISBLANK(Spreadsheet!I631)))</f>
        <v>1</v>
      </c>
      <c r="W631" s="5" t="b">
        <f>OR(ISBLANK(Spreadsheet!D631),NOT(ISBLANK(Spreadsheet!C631)))</f>
        <v>1</v>
      </c>
      <c r="X631" s="155" t="str">
        <f>REPT("0",MIN(FIND({1,2,3,4,5,6,7,8,9},Spreadsheet!C631&amp;"123456789"))-1)&amp;IF(ISBLANK(Spreadsheet!C631),"",SUMPRODUCT(MID(0&amp;Spreadsheet!C631,LARGE(INDEX(ISNUMBER(--MID(Spreadsheet!C631,ROW($1:$225),1))*
 ROW($1:$225),0),ROW($1:$225))+1,1)*10^ROW($1:$225)/10))</f>
        <v/>
      </c>
      <c r="Y631" s="5" t="b">
        <f>IF(NOT(ISBLANK(Spreadsheet!C631)),IF(AND(ISNUMBER(VALUE(Spreadsheet!C631)), LEN(Spreadsheet!C631)=9),TRUE,FALSE),TRUE)</f>
        <v>1</v>
      </c>
      <c r="Z631" s="155" t="str">
        <f>REPT("0",MIN(FIND({1,2,3,4,5,6,7,8,9},Spreadsheet!D631&amp;"123456789"))-1)&amp;IF(ISBLANK(Spreadsheet!D631),"",SUMPRODUCT(MID(0&amp;Spreadsheet!D631,LARGE(INDEX(ISNUMBER(--MID(Spreadsheet!D631,ROW($1:$225),1))*
 ROW($1:$225),0),ROW($1:$225))+1,1)*10^ROW($1:$225)/10))</f>
        <v/>
      </c>
      <c r="AA631" s="5" t="b">
        <f>IF(AND(NOT(ISBLANK(Spreadsheet!D631)),NOT(ISBLANK(Spreadsheet!C631))),IF(AND(ISNUMBER(VALUE(Spreadsheet!D631)), LEN(Spreadsheet!D631)=9),TRUE,FALSE),IF(AND(NOT(ISBLANK(Spreadsheet!D631)),ISBLANK(Spreadsheet!C631)),FALSE,TRUE))</f>
        <v>1</v>
      </c>
      <c r="AB631" s="5" t="b">
        <f>OR(ISBLANK(Spreadsheet!Y631),IF(NOT(ISBLANK(Spreadsheet!Y631)),LEN(Spreadsheet!Y631)=10,ISNUMBER(VALUE(Spreadsheet!Y631))))</f>
        <v>1</v>
      </c>
      <c r="AC631" s="5" t="b">
        <f>OR(ISBLANK(Spreadsheet!AI631), AND(NOT(ISBLANK(Spreadsheet!AJ631)), NOT(ISNUMBER(SEARCH("Waive",Spreadsheet!AJ631)))))</f>
        <v>1</v>
      </c>
      <c r="AD631" s="5" t="b">
        <f>OR(ISBLANK(Spreadsheet!AK631), AND(NOT(ISBLANK(Spreadsheet!AL631)), NOT(ISNUMBER(SEARCH("Waive",Spreadsheet!AL631)))))</f>
        <v>1</v>
      </c>
      <c r="AE631" s="5" t="b">
        <f>OR(ISBLANK(Spreadsheet!AM631), AND(NOT(ISBLANK(Spreadsheet!AN631)), NOT(ISNUMBER(SEARCH("Waive", Spreadsheet!AN631)))))</f>
        <v>1</v>
      </c>
      <c r="AF631" s="5" t="b">
        <f>OR(ISBLANK(Spreadsheet!C631), NOT(ISBLANK(Spreadsheet!D631)),NOT(ISBLANK(Spreadsheet!L631)))</f>
        <v>1</v>
      </c>
      <c r="AG631" s="5" t="b">
        <f>IF(AND(NOT(ISBLANK(Spreadsheet!C631)), NOT(ISBLANK(Spreadsheet!D631)),Spreadsheet!C631&lt;&gt;Spreadsheet!D631),IF(ISERROR(VLOOKUP(Spreadsheet!C631, Spreadsheet!$C$6:'Spreadsheet'!$C630,1,FALSE)), FALSE, TRUE),TRUE)</f>
        <v>1</v>
      </c>
      <c r="AH631" s="5" t="b">
        <f>Spreadsheet!$B$2=Spreadsheet!AD631</f>
        <v>1</v>
      </c>
      <c r="AI631" s="5" t="b">
        <f>IF(ISBLANK(Spreadsheet!G631),TRUE,IF(OR(LEN(Spreadsheet!G631)&gt;1,ISNUMBER(VALUE(Spreadsheet!G631))),FALSE,TRUE))</f>
        <v>1</v>
      </c>
      <c r="AJ631" s="5" t="b">
        <f>OR(ISBLANK(Spreadsheet!C631), NOT(ISBLANK(Spreadsheet!B631)), NOT(ISBLANK(Spreadsheet!D631)))</f>
        <v>1</v>
      </c>
      <c r="AK631" s="5" t="b">
        <f t="array" ref="AK631">IF(OR(AND(ISBLANK(Spreadsheet!E631),ISBLANK(Spreadsheet!D631),NOT(ISBLANK(Spreadsheet!C631))),AND(ISBLANK(Spreadsheet!E631),ISBLANK(Spreadsheet!D631),ISBLANK(Spreadsheet!C631))),TRUE,ISNUMBER(MATCH(TRUE,EXACT(Spreadsheet!E631,Relationships),0)))</f>
        <v>1</v>
      </c>
      <c r="AL631" s="5" t="b">
        <f>IF(NOT(ISBLANK(Spreadsheet!C631)),IF(OR(ISBLANK(Spreadsheet!F631),LEN(Spreadsheet!F631)&gt;40),FALSE,TRUE),TRUE)</f>
        <v>1</v>
      </c>
      <c r="AM631" s="5" t="b">
        <f>IF(NOT(ISBLANK(Spreadsheet!C631)),IF(OR(ISBLANK(Spreadsheet!H631),LEN(Spreadsheet!H631)&gt;40),FALSE,TRUE),TRUE)</f>
        <v>1</v>
      </c>
      <c r="AN631" s="5" t="b">
        <f t="array" ref="AN631">IF(ISBLANK(Spreadsheet!I631),TRUE,ISNUMBER(MATCH(TRUE,EXACT(Spreadsheet!I631,GenderValues),0)))</f>
        <v>1</v>
      </c>
      <c r="AO631" s="5" t="b">
        <f ca="1">IF(ISERROR(DATEVALUE(TEXT(Spreadsheet!J631,"mm/dd/yyyy")) &gt; TODAY()),IF(AND(ISBLANK(Spreadsheet!J631),ISBLANK(Spreadsheet!C631)),TRUE,FALSE),IF(DATEVALUE(TEXT(Spreadsheet!J631,"mm/dd/yyyy")) &gt; TODAY(),FALSE,TRUE))</f>
        <v>1</v>
      </c>
      <c r="AP631" s="5" t="b">
        <f>OR(ISBLANK(Spreadsheet!K631),LEN(Spreadsheet!K631)&lt;=100)</f>
        <v>1</v>
      </c>
      <c r="AQ631" s="5" t="b">
        <f t="array" ref="AQ631">IF(OR(AND(ISBLANK(Spreadsheet!L631),ISBLANK(Spreadsheet!C631)),AND(NOT(ISBLANK(Spreadsheet!C631)),NOT(ISBLANK(Spreadsheet!D631)))),TRUE,ISNUMBER(MATCH(TRUE,EXACT(Spreadsheet!L631,MaritalStatus),0)))</f>
        <v>1</v>
      </c>
      <c r="AR631" s="5" t="b">
        <f ca="1">IF(ISERROR(DATEVALUE(TEXT(Spreadsheet!M631,"mm/dd/yyyy")) &gt; TODAY()),IF(ISBLANK(Spreadsheet!M631),TRUE,FALSE),IF(DATEVALUE(TEXT(Spreadsheet!M631,"mm/dd/yyyy")) &gt; TODAY(),FALSE,TRUE))</f>
        <v>1</v>
      </c>
      <c r="AS631" s="5" t="b">
        <f>OR(ISBLANK(Spreadsheet!N631),LEN(Spreadsheet!N631)&lt;=100)</f>
        <v>1</v>
      </c>
      <c r="AT631" s="5" t="b">
        <f>OR(ISBLANK(Spreadsheet!O631),UPPER(Spreadsheet!O631)="YES")</f>
        <v>1</v>
      </c>
      <c r="AU631" s="5" t="b">
        <f>OR(ISBLANK(Spreadsheet!P631),UPPER(Spreadsheet!P631)="YES")</f>
        <v>1</v>
      </c>
      <c r="AV631" s="5" t="b">
        <f t="array" ref="AV631">IF(ISBLANK(Spreadsheet!Q631),TRUE,ISNUMBER(MATCH(TRUE,EXACT(Spreadsheet!Q631,OnGroupsPriorIns),0)))</f>
        <v>1</v>
      </c>
      <c r="AW631" s="5" t="b">
        <f>OR(ISBLANK(Spreadsheet!R631),UPPER(Spreadsheet!R631)="YES")</f>
        <v>1</v>
      </c>
      <c r="AX631" s="5" t="b">
        <f>OR(ISBLANK(Spreadsheet!S631),UPPER(Spreadsheet!S631)="YES")</f>
        <v>1</v>
      </c>
      <c r="AY631" s="5" t="b">
        <f>OR(AND(ISBLANK(Spreadsheet!C631),LEN(Spreadsheet!T631)=0),AND(NOT(ISBLANK(Spreadsheet!C631)),LEN(Spreadsheet!T631)&gt;0,LEN(Spreadsheet!T631)&lt;=50))</f>
        <v>1</v>
      </c>
      <c r="AZ631" s="5" t="b">
        <f>OR(LEN(Spreadsheet!U631)=0,AND(LEN(Spreadsheet!U631)&gt;0,LEN(Spreadsheet!U631)&lt;=50))</f>
        <v>1</v>
      </c>
      <c r="BA631" s="5" t="b">
        <f>OR(AND(ISBLANK(Spreadsheet!C631),LEN(Spreadsheet!V631)=0),AND(NOT(ISBLANK(Spreadsheet!C631)),LEN(Spreadsheet!V631)&gt;0,LEN(Spreadsheet!V631)&lt;=50))</f>
        <v>1</v>
      </c>
      <c r="BB631" s="5" t="b">
        <f t="array" ref="BB631">IF(AND(ISBLANK(Spreadsheet!C631),LEN(Spreadsheet!W631)=0),TRUE,ISNUMBER(MATCH(TRUE,EXACT(Spreadsheet!W631,States),0)))</f>
        <v>1</v>
      </c>
      <c r="BC631" s="5" t="b">
        <f>OR(AND(ISBLANK(Spreadsheet!C631),LEN(Spreadsheet!X631)=0),AND(NOT(ISBLANK(Spreadsheet!C631)),LEN(Spreadsheet!X631)&gt;0,LEN(Spreadsheet!X631)=5,ISNUMBER(VALUE(Spreadsheet!X631))))</f>
        <v>1</v>
      </c>
      <c r="BD631" s="5" t="b">
        <f>OR(ISBLANK(Spreadsheet!Z631),LEN(Spreadsheet!Z631)&lt;=50)</f>
        <v>1</v>
      </c>
      <c r="BE631" s="5" t="b">
        <f>ISBLANK(Spreadsheet!AA631)</f>
        <v>1</v>
      </c>
      <c r="BF631" s="5" t="b">
        <f>ISBLANK(Spreadsheet!AB631)</f>
        <v>1</v>
      </c>
      <c r="BG631" s="5" t="b">
        <f>IF(ISERROR(DATEVALUE(TEXT(Spreadsheet!AC631,"mm/dd/yyyy")) &gt; DATEVALUE(TEXT(Spreadsheet!J631,"mm/dd/yyyy"))),IF(OR(AND(ISBLANK(Spreadsheet!AC631),ISBLANK(Spreadsheet!C631)),AND(NOT(ISBLANK(Spreadsheet!C631)),ISBLANK(Spreadsheet!AC631),NOT(ISBLANK(Spreadsheet!D631)))),TRUE,FALSE),IF(DATEVALUE(TEXT(Spreadsheet!AC631,"mm/dd/yyyy")) &gt; DATEVALUE(TEXT(Spreadsheet!J631,"mm/dd/yyyy")),TRUE,FALSE))</f>
        <v>1</v>
      </c>
      <c r="BH631" s="5" t="b">
        <f>OR(AND(ISBLANK(Spreadsheet!C631),ISBLANK(Spreadsheet!AE631)),AND(NOT(ISBLANK(Spreadsheet!C631)),NOT(ISBLANK(Spreadsheet!D631)),ISBLANK(Spreadsheet!AE631)),AND(NOT(ISBLANK(Spreadsheet!C631)),ISBLANK(Spreadsheet!D631),NOT(ISBLANK(Spreadsheet!AE631)),LEN(Spreadsheet!AE631)&lt;=100))</f>
        <v>1</v>
      </c>
      <c r="BI631" s="5" t="b">
        <f t="array" ref="BI631">IF(ISBLANK(Spreadsheet!AF631),TRUE,ISNUMBER(MATCH(TRUE,EXACT(Spreadsheet!AF631,CobraShortReasons),0)))</f>
        <v>1</v>
      </c>
      <c r="BJ631" s="5" t="b">
        <f ca="1">IF(ISERROR(DATEVALUE(TEXT(Spreadsheet!AG631,"mm/dd/yyyy")) &gt; TODAY()),IF(ISBLANK(Spreadsheet!AG631),TRUE,FALSE),IF(DATEVALUE(TEXT(Spreadsheet!AG631,"mm/dd/yyyy")) &gt; TODAY(),FALSE,TRUE))</f>
        <v>1</v>
      </c>
      <c r="BK631" s="5" t="b">
        <f>OR(ISBLANK(Spreadsheet!AH631),LEN(Spreadsheet!AH631)&lt;=25)</f>
        <v>1</v>
      </c>
      <c r="BL631" s="5" t="b">
        <f t="array" aca="1" ref="BL631" ca="1">IF(ISBLANK(Spreadsheet!AI631),TRUE,ISNUMBER(MATCH(TRUE,EXACT(Spreadsheet!AI631,INDIRECT(Spreadsheet!$D$2)),0)))</f>
        <v>1</v>
      </c>
      <c r="BM631" s="5" t="b">
        <f t="array" aca="1" ref="BM631" ca="1">IF(ISBLANK(Spreadsheet!AJ631),TRUE,ISNUMBER(MATCH(TRUE,EXACT(Spreadsheet!AJ631,INDIRECT(Spreadsheet!BJ631)),0)))</f>
        <v>1</v>
      </c>
      <c r="BN631" s="5" t="b">
        <f t="array" ref="BN631">IF(ISBLANK(Spreadsheet!AK631),TRUE,ISNUMBER(MATCH(TRUE,EXACT(Spreadsheet!AK631,DentalPlans),0)))</f>
        <v>1</v>
      </c>
      <c r="BO631" s="5" t="b">
        <f t="array" aca="1" ref="BO631" ca="1">IF(ISBLANK(Spreadsheet!AL631),TRUE,ISNUMBER(MATCH(TRUE,EXACT(Spreadsheet!AL631,INDIRECT(Spreadsheet!BK631)),0)))</f>
        <v>1</v>
      </c>
      <c r="BP631" s="5" t="b">
        <f t="array" ref="BP631">IF(ISBLANK(Spreadsheet!AM631),TRUE,ISNUMBER(MATCH(TRUE,EXACT(Spreadsheet!AM631,VisionPlans),0)))</f>
        <v>1</v>
      </c>
      <c r="BQ631" s="5" t="b">
        <f t="array" aca="1" ref="BQ631" ca="1">IF(ISBLANK(Spreadsheet!AN631),TRUE,ISNUMBER(MATCH(TRUE,EXACT(Spreadsheet!AN631,INDIRECT(Spreadsheet!BL631)),0)))</f>
        <v>1</v>
      </c>
      <c r="BR631" s="5" t="b">
        <f t="array" ref="BR631">IF(ISBLANK(Spreadsheet!AO631),TRUE,ISNUMBER(MATCH(TRUE,EXACT(Spreadsheet!AO631,LifeBenefitClasses),0)))</f>
        <v>1</v>
      </c>
      <c r="BS631" s="5" t="b">
        <f>IF(OR(ISBLANK(Spreadsheet!AO631), Spreadsheet!AO631="Waive"),IF(ISBLANK(Spreadsheet!AP631),TRUE,FALSE),IF(OR(AND(NOT(ISBLANK(Spreadsheet!AO631)),ISBLANK(Spreadsheet!AP631)),NOT(ISNUMBER(VALUE(Spreadsheet!AP631)))),FALSE,IF(OR(AND(Spreadsheet!AP631&lt;6,MOD(Spreadsheet!AP631*10,5)=0), MOD(Spreadsheet!AP631,5000)=0),TRUE,FALSE)))</f>
        <v>1</v>
      </c>
      <c r="BT631" s="5" t="b">
        <f t="array" ref="BT631">IF(ISBLANK(Spreadsheet!AQ631),TRUE,ISNUMBER(MATCH(TRUE,EXACT(Spreadsheet!AQ631,EnrollWaive),0)))</f>
        <v>1</v>
      </c>
      <c r="BU631" s="5" t="b">
        <f t="array" ref="BU631">IF(ISBLANK(Spreadsheet!AR631),TRUE,ISNUMBER(MATCH(TRUE,EXACT(Spreadsheet!AR631,LifeBenefitClasses),0)))</f>
        <v>1</v>
      </c>
      <c r="BV631" s="5" t="b">
        <f>IF(OR(ISBLANK(Spreadsheet!AR631), Spreadsheet!AR631="Waive"),IF(ISBLANK(Spreadsheet!AS631),TRUE,FALSE),IF(OR(AND(NOT(ISBLANK(Spreadsheet!AR631)),ISBLANK(Spreadsheet!AS631)),NOT(ISNUMBER(VALUE(Spreadsheet!AS631)))),FALSE,IF(OR(AND(Spreadsheet!AS631&lt;6,MOD(Spreadsheet!AS631*10,5)=0), MOD(Spreadsheet!AS631,10000)=0),TRUE,FALSE)))</f>
        <v>1</v>
      </c>
      <c r="BW631" s="5" t="b">
        <f t="array" ref="BW631">IF(ISBLANK(Spreadsheet!AT631),TRUE,ISNUMBER(MATCH(TRUE,EXACT(Spreadsheet!AT631,LifeBenefitClasses),0)))</f>
        <v>1</v>
      </c>
      <c r="BX631" s="5" t="b">
        <f>IF(OR(ISBLANK(Spreadsheet!AT631), Spreadsheet!AT631="Waive"),IF(ISBLANK(Spreadsheet!AU631),TRUE,FALSE),IF(OR(AND(NOT(ISBLANK(Spreadsheet!AT631)),ISBLANK(Spreadsheet!AU631)),NOT(ISNUMBER(VALUE(Spreadsheet!AU631)))),FALSE,IF(AND(NOT(OR(ISBLANK(Spreadsheet!AT631),Spreadsheet!AT631="Waive")),NOT(OR(ISBLANK(Spreadsheet!AR631),Spreadsheet!AR631="Waive")),MOD(Spreadsheet!AU631,5000)=0, Spreadsheet!AU631&lt;=(Spreadsheet!AS631*0.5)),TRUE,FALSE)))</f>
        <v>1</v>
      </c>
      <c r="BY631" s="5" t="b">
        <f t="array" ref="BY631">IF(ISBLANK(Spreadsheet!AV631),TRUE,ISNUMBER(MATCH(TRUE,EXACT(Spreadsheet!AV631,EnrollWaive),0)))</f>
        <v>1</v>
      </c>
      <c r="BZ631" s="5" t="b">
        <f t="array" ref="BZ631">IF(ISBLANK(Spreadsheet!AW631),TRUE,ISNUMBER(MATCH(TRUE,EXACT(Spreadsheet!AW631,LifeBenefitClasses),0)))</f>
        <v>1</v>
      </c>
      <c r="CA631" s="5" t="b">
        <f t="array" ref="CA631">IF(ISBLANK(Spreadsheet!AX631),TRUE,ISNUMBER(MATCH(TRUE,EXACT(Spreadsheet!AX631,LifeBenefitClasses),0)))</f>
        <v>1</v>
      </c>
      <c r="CB631" s="5" t="b">
        <f t="array" ref="CB631">IF(ISBLANK(Spreadsheet!AY631),TRUE,ISNUMBER(MATCH(TRUE,EXACT(Spreadsheet!AY631,LifeBenefitClasses),0)))</f>
        <v>1</v>
      </c>
      <c r="CC631" s="5" t="b">
        <f t="array" ref="CC631">IF(ISBLANK(Spreadsheet!AZ631),TRUE,ISNUMBER(MATCH(TRUE,EXACT(Spreadsheet!AZ631,LifeBenefitClasses),0)))</f>
        <v>1</v>
      </c>
      <c r="CD631" s="5" t="b">
        <f t="array" ref="CD631">IF(ISBLANK(Spreadsheet!BA631),TRUE,ISNUMBER(MATCH(TRUE,EXACT(Spreadsheet!BA631,LifeBenefitClasses),0)))</f>
        <v>1</v>
      </c>
      <c r="CE631" s="5" t="b">
        <f>IF(OR(ISBLANK(Spreadsheet!BA631), Spreadsheet!BA631="Waive"),IF(ISBLANK(Spreadsheet!BB631),TRUE,FALSE),IF(OR(AND(NOT(ISBLANK(Spreadsheet!BA631)),ISBLANK(Spreadsheet!BB631)),NOT(ISNUMBER(VALUE(Spreadsheet!BB631))),ISBLANK(Spreadsheet!BC631),NOT(ISNUMBER(VALUE(Spreadsheet!BC631)))),FALSE,IF(AND(Spreadsheet!BB631&gt;=50000,Spreadsheet!BB631&lt;=250000,MOD(Spreadsheet!BB631,10000)=0,Spreadsheet!BB631&lt;=(10*Spreadsheet!BC631)),TRUE,FALSE)))</f>
        <v>1</v>
      </c>
      <c r="CF631" s="5" t="b">
        <f>IF(NOT(ISBLANK(Spreadsheet!BC631)),AND(ISNUMBER(VALUE(Spreadsheet!BC631)),Spreadsheet!BC631&gt;0),AND(OR(ISBLANK(Spreadsheet!AO631),Spreadsheet!AO631="Waive",AND(NOT(OR(ISBLANK(Spreadsheet!AO631),Spreadsheet!AO631="Waive")),Spreadsheet!AP631&gt;=6)),OR(ISBLANK(Spreadsheet!AR631),AND(NOT(OR(ISBLANK(Spreadsheet!AR631),Spreadsheet!AR631="Waive")),Spreadsheet!AS631&gt;=6)),OR(ISBLANK(Spreadsheet!AW631)),OR(ISBLANK(Spreadsheet!AX631)),OR(ISBLANK(Spreadsheet!AY631)),OR(ISBLANK(Spreadsheet!AZ631)),OR(ISBLANK(Spreadsheet!BA631),Spreadsheet!BA631="Waive")))</f>
        <v>1</v>
      </c>
      <c r="CG631" s="5" t="b">
        <f t="shared" ca="1" si="43"/>
        <v>1</v>
      </c>
    </row>
    <row r="632" spans="8:85" x14ac:dyDescent="0.3">
      <c r="H632" s="5">
        <f t="shared" ca="1" si="44"/>
        <v>2</v>
      </c>
      <c r="I632" s="5" t="str">
        <f t="shared" ca="1" si="42"/>
        <v/>
      </c>
      <c r="J632" s="5" t="str">
        <f>IF(AND(NOT(ISBLANK(Spreadsheet!C632)),ISBLANK(Spreadsheet!D632)),Spreadsheet!F632&amp;" "&amp;Spreadsheet!H632,"")</f>
        <v/>
      </c>
      <c r="K632" s="5">
        <f>IF(AND(NOT(ISBLANK(Spreadsheet!C632)),ISBLANK(Spreadsheet!D632)),COUNTIFS(Spreadsheet!E633:E$786,"=Child",Spreadsheet!C633:C$786, "="&amp;Spreadsheet!C632) + COUNTIFS(Spreadsheet!E633:E$786,"=Step-child",Spreadsheet!C633:C$786, "="&amp;Spreadsheet!C632),0)</f>
        <v>0</v>
      </c>
      <c r="L632" s="5">
        <f>IF(NOT(ISBLANK(J632)),COUNTIFS(Spreadsheet!E633:E$786,"=Wife",Spreadsheet!C633:C$786, "="&amp;Spreadsheet!C632) + COUNTIFS(Spreadsheet!E633:E$786,"=Husband",Spreadsheet!C633:C$786, "="&amp;Spreadsheet!C632),0)</f>
        <v>0</v>
      </c>
      <c r="M632" s="5">
        <f>IF(NOT(ISBLANK(Spreadsheet!AJ632)),VLOOKUP(Spreadsheet!AJ632,'Drop Downs'!$P$2:$R$16,3,FALSE),0)</f>
        <v>0</v>
      </c>
      <c r="N632" s="5">
        <f>IF(NOT(ISBLANK(Spreadsheet!AJ632)), VLOOKUP(Spreadsheet!AJ632,'Drop Downs'!$P$2:$R$16,2,FALSE),0)</f>
        <v>0</v>
      </c>
      <c r="O632" s="5">
        <f>IF(NOT(ISBLANK(Spreadsheet!AL632)),VLOOKUP(Spreadsheet!AL632,'Drop Downs'!$P$2:$R$16,3,FALSE), 0)</f>
        <v>0</v>
      </c>
      <c r="P632" s="5">
        <f>IF(NOT(ISBLANK(Spreadsheet!AL632)),VLOOKUP(Spreadsheet!AL632,'Drop Downs'!$P$2:$R$16,2,FALSE),0)</f>
        <v>0</v>
      </c>
      <c r="Q632" s="5">
        <f>IF(NOT(ISBLANK(Spreadsheet!AN632)),VLOOKUP(Spreadsheet!AN632,'Drop Downs'!$P$2:$R$16,3,FALSE),0)</f>
        <v>0</v>
      </c>
      <c r="R632" s="5">
        <f>IF(NOT(ISBLANK(Spreadsheet!AN632)),VLOOKUP(Spreadsheet!AN632,'Drop Downs'!$P$2:$R$16,2,FALSE),0)</f>
        <v>0</v>
      </c>
      <c r="S632" s="5" t="str">
        <f>IF(OR(M632&gt;K632,N632&gt;L632,O632&gt;K632, Q632&gt;K632,N632&gt;L632, P632&gt;L632, R632&gt;L632),"Member currently has a coverage election over what he/she needs.  Please add more dependents or adjust the coverage election.","")&amp;(IF(AND(NOT(ISBLANK(Spreadsheet!C632)),NOT(ISBLANK(Spreadsheet!D632)),ISBLANK(Spreadsheet!E632)),"Dependent lacks a relationship to member.Please select one from the drop-down.",""))</f>
        <v/>
      </c>
      <c r="T632" s="5" t="b">
        <f t="shared" si="45"/>
        <v>1</v>
      </c>
      <c r="U632" s="5" t="b">
        <f>OR(ISBLANK(Spreadsheet!C632),IF(NOT(ISBLANK(Spreadsheet!D632)),NOT(ISBLANK(Spreadsheet!E632)),TRUE))</f>
        <v>1</v>
      </c>
      <c r="V632" s="5" t="b">
        <f>OR(ISBLANK(Spreadsheet!C632), NOT(ISBLANK(Spreadsheet!I632)))</f>
        <v>1</v>
      </c>
      <c r="W632" s="5" t="b">
        <f>OR(ISBLANK(Spreadsheet!D632),NOT(ISBLANK(Spreadsheet!C632)))</f>
        <v>1</v>
      </c>
      <c r="X632" s="155" t="str">
        <f>REPT("0",MIN(FIND({1,2,3,4,5,6,7,8,9},Spreadsheet!C632&amp;"123456789"))-1)&amp;IF(ISBLANK(Spreadsheet!C632),"",SUMPRODUCT(MID(0&amp;Spreadsheet!C632,LARGE(INDEX(ISNUMBER(--MID(Spreadsheet!C632,ROW($1:$225),1))*
 ROW($1:$225),0),ROW($1:$225))+1,1)*10^ROW($1:$225)/10))</f>
        <v/>
      </c>
      <c r="Y632" s="5" t="b">
        <f>IF(NOT(ISBLANK(Spreadsheet!C632)),IF(AND(ISNUMBER(VALUE(Spreadsheet!C632)), LEN(Spreadsheet!C632)=9),TRUE,FALSE),TRUE)</f>
        <v>1</v>
      </c>
      <c r="Z632" s="155" t="str">
        <f>REPT("0",MIN(FIND({1,2,3,4,5,6,7,8,9},Spreadsheet!D632&amp;"123456789"))-1)&amp;IF(ISBLANK(Spreadsheet!D632),"",SUMPRODUCT(MID(0&amp;Spreadsheet!D632,LARGE(INDEX(ISNUMBER(--MID(Spreadsheet!D632,ROW($1:$225),1))*
 ROW($1:$225),0),ROW($1:$225))+1,1)*10^ROW($1:$225)/10))</f>
        <v/>
      </c>
      <c r="AA632" s="5" t="b">
        <f>IF(AND(NOT(ISBLANK(Spreadsheet!D632)),NOT(ISBLANK(Spreadsheet!C632))),IF(AND(ISNUMBER(VALUE(Spreadsheet!D632)), LEN(Spreadsheet!D632)=9),TRUE,FALSE),IF(AND(NOT(ISBLANK(Spreadsheet!D632)),ISBLANK(Spreadsheet!C632)),FALSE,TRUE))</f>
        <v>1</v>
      </c>
      <c r="AB632" s="5" t="b">
        <f>OR(ISBLANK(Spreadsheet!Y632),IF(NOT(ISBLANK(Spreadsheet!Y632)),LEN(Spreadsheet!Y632)=10,ISNUMBER(VALUE(Spreadsheet!Y632))))</f>
        <v>1</v>
      </c>
      <c r="AC632" s="5" t="b">
        <f>OR(ISBLANK(Spreadsheet!AI632), AND(NOT(ISBLANK(Spreadsheet!AJ632)), NOT(ISNUMBER(SEARCH("Waive",Spreadsheet!AJ632)))))</f>
        <v>1</v>
      </c>
      <c r="AD632" s="5" t="b">
        <f>OR(ISBLANK(Spreadsheet!AK632), AND(NOT(ISBLANK(Spreadsheet!AL632)), NOT(ISNUMBER(SEARCH("Waive",Spreadsheet!AL632)))))</f>
        <v>1</v>
      </c>
      <c r="AE632" s="5" t="b">
        <f>OR(ISBLANK(Spreadsheet!AM632), AND(NOT(ISBLANK(Spreadsheet!AN632)), NOT(ISNUMBER(SEARCH("Waive", Spreadsheet!AN632)))))</f>
        <v>1</v>
      </c>
      <c r="AF632" s="5" t="b">
        <f>OR(ISBLANK(Spreadsheet!C632), NOT(ISBLANK(Spreadsheet!D632)),NOT(ISBLANK(Spreadsheet!L632)))</f>
        <v>1</v>
      </c>
      <c r="AG632" s="5" t="b">
        <f>IF(AND(NOT(ISBLANK(Spreadsheet!C632)), NOT(ISBLANK(Spreadsheet!D632)),Spreadsheet!C632&lt;&gt;Spreadsheet!D632),IF(ISERROR(VLOOKUP(Spreadsheet!C632, Spreadsheet!$C$6:'Spreadsheet'!$C631,1,FALSE)), FALSE, TRUE),TRUE)</f>
        <v>1</v>
      </c>
      <c r="AH632" s="5" t="b">
        <f>Spreadsheet!$B$2=Spreadsheet!AD632</f>
        <v>1</v>
      </c>
      <c r="AI632" s="5" t="b">
        <f>IF(ISBLANK(Spreadsheet!G632),TRUE,IF(OR(LEN(Spreadsheet!G632)&gt;1,ISNUMBER(VALUE(Spreadsheet!G632))),FALSE,TRUE))</f>
        <v>1</v>
      </c>
      <c r="AJ632" s="5" t="b">
        <f>OR(ISBLANK(Spreadsheet!C632), NOT(ISBLANK(Spreadsheet!B632)), NOT(ISBLANK(Spreadsheet!D632)))</f>
        <v>1</v>
      </c>
      <c r="AK632" s="5" t="b">
        <f t="array" ref="AK632">IF(OR(AND(ISBLANK(Spreadsheet!E632),ISBLANK(Spreadsheet!D632),NOT(ISBLANK(Spreadsheet!C632))),AND(ISBLANK(Spreadsheet!E632),ISBLANK(Spreadsheet!D632),ISBLANK(Spreadsheet!C632))),TRUE,ISNUMBER(MATCH(TRUE,EXACT(Spreadsheet!E632,Relationships),0)))</f>
        <v>1</v>
      </c>
      <c r="AL632" s="5" t="b">
        <f>IF(NOT(ISBLANK(Spreadsheet!C632)),IF(OR(ISBLANK(Spreadsheet!F632),LEN(Spreadsheet!F632)&gt;40),FALSE,TRUE),TRUE)</f>
        <v>1</v>
      </c>
      <c r="AM632" s="5" t="b">
        <f>IF(NOT(ISBLANK(Spreadsheet!C632)),IF(OR(ISBLANK(Spreadsheet!H632),LEN(Spreadsheet!H632)&gt;40),FALSE,TRUE),TRUE)</f>
        <v>1</v>
      </c>
      <c r="AN632" s="5" t="b">
        <f t="array" ref="AN632">IF(ISBLANK(Spreadsheet!I632),TRUE,ISNUMBER(MATCH(TRUE,EXACT(Spreadsheet!I632,GenderValues),0)))</f>
        <v>1</v>
      </c>
      <c r="AO632" s="5" t="b">
        <f ca="1">IF(ISERROR(DATEVALUE(TEXT(Spreadsheet!J632,"mm/dd/yyyy")) &gt; TODAY()),IF(AND(ISBLANK(Spreadsheet!J632),ISBLANK(Spreadsheet!C632)),TRUE,FALSE),IF(DATEVALUE(TEXT(Spreadsheet!J632,"mm/dd/yyyy")) &gt; TODAY(),FALSE,TRUE))</f>
        <v>1</v>
      </c>
      <c r="AP632" s="5" t="b">
        <f>OR(ISBLANK(Spreadsheet!K632),LEN(Spreadsheet!K632)&lt;=100)</f>
        <v>1</v>
      </c>
      <c r="AQ632" s="5" t="b">
        <f t="array" ref="AQ632">IF(OR(AND(ISBLANK(Spreadsheet!L632),ISBLANK(Spreadsheet!C632)),AND(NOT(ISBLANK(Spreadsheet!C632)),NOT(ISBLANK(Spreadsheet!D632)))),TRUE,ISNUMBER(MATCH(TRUE,EXACT(Spreadsheet!L632,MaritalStatus),0)))</f>
        <v>1</v>
      </c>
      <c r="AR632" s="5" t="b">
        <f ca="1">IF(ISERROR(DATEVALUE(TEXT(Spreadsheet!M632,"mm/dd/yyyy")) &gt; TODAY()),IF(ISBLANK(Spreadsheet!M632),TRUE,FALSE),IF(DATEVALUE(TEXT(Spreadsheet!M632,"mm/dd/yyyy")) &gt; TODAY(),FALSE,TRUE))</f>
        <v>1</v>
      </c>
      <c r="AS632" s="5" t="b">
        <f>OR(ISBLANK(Spreadsheet!N632),LEN(Spreadsheet!N632)&lt;=100)</f>
        <v>1</v>
      </c>
      <c r="AT632" s="5" t="b">
        <f>OR(ISBLANK(Spreadsheet!O632),UPPER(Spreadsheet!O632)="YES")</f>
        <v>1</v>
      </c>
      <c r="AU632" s="5" t="b">
        <f>OR(ISBLANK(Spreadsheet!P632),UPPER(Spreadsheet!P632)="YES")</f>
        <v>1</v>
      </c>
      <c r="AV632" s="5" t="b">
        <f t="array" ref="AV632">IF(ISBLANK(Spreadsheet!Q632),TRUE,ISNUMBER(MATCH(TRUE,EXACT(Spreadsheet!Q632,OnGroupsPriorIns),0)))</f>
        <v>1</v>
      </c>
      <c r="AW632" s="5" t="b">
        <f>OR(ISBLANK(Spreadsheet!R632),UPPER(Spreadsheet!R632)="YES")</f>
        <v>1</v>
      </c>
      <c r="AX632" s="5" t="b">
        <f>OR(ISBLANK(Spreadsheet!S632),UPPER(Spreadsheet!S632)="YES")</f>
        <v>1</v>
      </c>
      <c r="AY632" s="5" t="b">
        <f>OR(AND(ISBLANK(Spreadsheet!C632),LEN(Spreadsheet!T632)=0),AND(NOT(ISBLANK(Spreadsheet!C632)),LEN(Spreadsheet!T632)&gt;0,LEN(Spreadsheet!T632)&lt;=50))</f>
        <v>1</v>
      </c>
      <c r="AZ632" s="5" t="b">
        <f>OR(LEN(Spreadsheet!U632)=0,AND(LEN(Spreadsheet!U632)&gt;0,LEN(Spreadsheet!U632)&lt;=50))</f>
        <v>1</v>
      </c>
      <c r="BA632" s="5" t="b">
        <f>OR(AND(ISBLANK(Spreadsheet!C632),LEN(Spreadsheet!V632)=0),AND(NOT(ISBLANK(Spreadsheet!C632)),LEN(Spreadsheet!V632)&gt;0,LEN(Spreadsheet!V632)&lt;=50))</f>
        <v>1</v>
      </c>
      <c r="BB632" s="5" t="b">
        <f t="array" ref="BB632">IF(AND(ISBLANK(Spreadsheet!C632),LEN(Spreadsheet!W632)=0),TRUE,ISNUMBER(MATCH(TRUE,EXACT(Spreadsheet!W632,States),0)))</f>
        <v>1</v>
      </c>
      <c r="BC632" s="5" t="b">
        <f>OR(AND(ISBLANK(Spreadsheet!C632),LEN(Spreadsheet!X632)=0),AND(NOT(ISBLANK(Spreadsheet!C632)),LEN(Spreadsheet!X632)&gt;0,LEN(Spreadsheet!X632)=5,ISNUMBER(VALUE(Spreadsheet!X632))))</f>
        <v>1</v>
      </c>
      <c r="BD632" s="5" t="b">
        <f>OR(ISBLANK(Spreadsheet!Z632),LEN(Spreadsheet!Z632)&lt;=50)</f>
        <v>1</v>
      </c>
      <c r="BE632" s="5" t="b">
        <f>ISBLANK(Spreadsheet!AA632)</f>
        <v>1</v>
      </c>
      <c r="BF632" s="5" t="b">
        <f>ISBLANK(Spreadsheet!AB632)</f>
        <v>1</v>
      </c>
      <c r="BG632" s="5" t="b">
        <f>IF(ISERROR(DATEVALUE(TEXT(Spreadsheet!AC632,"mm/dd/yyyy")) &gt; DATEVALUE(TEXT(Spreadsheet!J632,"mm/dd/yyyy"))),IF(OR(AND(ISBLANK(Spreadsheet!AC632),ISBLANK(Spreadsheet!C632)),AND(NOT(ISBLANK(Spreadsheet!C632)),ISBLANK(Spreadsheet!AC632),NOT(ISBLANK(Spreadsheet!D632)))),TRUE,FALSE),IF(DATEVALUE(TEXT(Spreadsheet!AC632,"mm/dd/yyyy")) &gt; DATEVALUE(TEXT(Spreadsheet!J632,"mm/dd/yyyy")),TRUE,FALSE))</f>
        <v>1</v>
      </c>
      <c r="BH632" s="5" t="b">
        <f>OR(AND(ISBLANK(Spreadsheet!C632),ISBLANK(Spreadsheet!AE632)),AND(NOT(ISBLANK(Spreadsheet!C632)),NOT(ISBLANK(Spreadsheet!D632)),ISBLANK(Spreadsheet!AE632)),AND(NOT(ISBLANK(Spreadsheet!C632)),ISBLANK(Spreadsheet!D632),NOT(ISBLANK(Spreadsheet!AE632)),LEN(Spreadsheet!AE632)&lt;=100))</f>
        <v>1</v>
      </c>
      <c r="BI632" s="5" t="b">
        <f t="array" ref="BI632">IF(ISBLANK(Spreadsheet!AF632),TRUE,ISNUMBER(MATCH(TRUE,EXACT(Spreadsheet!AF632,CobraShortReasons),0)))</f>
        <v>1</v>
      </c>
      <c r="BJ632" s="5" t="b">
        <f ca="1">IF(ISERROR(DATEVALUE(TEXT(Spreadsheet!AG632,"mm/dd/yyyy")) &gt; TODAY()),IF(ISBLANK(Spreadsheet!AG632),TRUE,FALSE),IF(DATEVALUE(TEXT(Spreadsheet!AG632,"mm/dd/yyyy")) &gt; TODAY(),FALSE,TRUE))</f>
        <v>1</v>
      </c>
      <c r="BK632" s="5" t="b">
        <f>OR(ISBLANK(Spreadsheet!AH632),LEN(Spreadsheet!AH632)&lt;=25)</f>
        <v>1</v>
      </c>
      <c r="BL632" s="5" t="b">
        <f t="array" aca="1" ref="BL632" ca="1">IF(ISBLANK(Spreadsheet!AI632),TRUE,ISNUMBER(MATCH(TRUE,EXACT(Spreadsheet!AI632,INDIRECT(Spreadsheet!$D$2)),0)))</f>
        <v>1</v>
      </c>
      <c r="BM632" s="5" t="b">
        <f t="array" aca="1" ref="BM632" ca="1">IF(ISBLANK(Spreadsheet!AJ632),TRUE,ISNUMBER(MATCH(TRUE,EXACT(Spreadsheet!AJ632,INDIRECT(Spreadsheet!BJ632)),0)))</f>
        <v>1</v>
      </c>
      <c r="BN632" s="5" t="b">
        <f t="array" ref="BN632">IF(ISBLANK(Spreadsheet!AK632),TRUE,ISNUMBER(MATCH(TRUE,EXACT(Spreadsheet!AK632,DentalPlans),0)))</f>
        <v>1</v>
      </c>
      <c r="BO632" s="5" t="b">
        <f t="array" aca="1" ref="BO632" ca="1">IF(ISBLANK(Spreadsheet!AL632),TRUE,ISNUMBER(MATCH(TRUE,EXACT(Spreadsheet!AL632,INDIRECT(Spreadsheet!BK632)),0)))</f>
        <v>1</v>
      </c>
      <c r="BP632" s="5" t="b">
        <f t="array" ref="BP632">IF(ISBLANK(Spreadsheet!AM632),TRUE,ISNUMBER(MATCH(TRUE,EXACT(Spreadsheet!AM632,VisionPlans),0)))</f>
        <v>1</v>
      </c>
      <c r="BQ632" s="5" t="b">
        <f t="array" aca="1" ref="BQ632" ca="1">IF(ISBLANK(Spreadsheet!AN632),TRUE,ISNUMBER(MATCH(TRUE,EXACT(Spreadsheet!AN632,INDIRECT(Spreadsheet!BL632)),0)))</f>
        <v>1</v>
      </c>
      <c r="BR632" s="5" t="b">
        <f t="array" ref="BR632">IF(ISBLANK(Spreadsheet!AO632),TRUE,ISNUMBER(MATCH(TRUE,EXACT(Spreadsheet!AO632,LifeBenefitClasses),0)))</f>
        <v>1</v>
      </c>
      <c r="BS632" s="5" t="b">
        <f>IF(OR(ISBLANK(Spreadsheet!AO632), Spreadsheet!AO632="Waive"),IF(ISBLANK(Spreadsheet!AP632),TRUE,FALSE),IF(OR(AND(NOT(ISBLANK(Spreadsheet!AO632)),ISBLANK(Spreadsheet!AP632)),NOT(ISNUMBER(VALUE(Spreadsheet!AP632)))),FALSE,IF(OR(AND(Spreadsheet!AP632&lt;6,MOD(Spreadsheet!AP632*10,5)=0), MOD(Spreadsheet!AP632,5000)=0),TRUE,FALSE)))</f>
        <v>1</v>
      </c>
      <c r="BT632" s="5" t="b">
        <f t="array" ref="BT632">IF(ISBLANK(Spreadsheet!AQ632),TRUE,ISNUMBER(MATCH(TRUE,EXACT(Spreadsheet!AQ632,EnrollWaive),0)))</f>
        <v>1</v>
      </c>
      <c r="BU632" s="5" t="b">
        <f t="array" ref="BU632">IF(ISBLANK(Spreadsheet!AR632),TRUE,ISNUMBER(MATCH(TRUE,EXACT(Spreadsheet!AR632,LifeBenefitClasses),0)))</f>
        <v>1</v>
      </c>
      <c r="BV632" s="5" t="b">
        <f>IF(OR(ISBLANK(Spreadsheet!AR632), Spreadsheet!AR632="Waive"),IF(ISBLANK(Spreadsheet!AS632),TRUE,FALSE),IF(OR(AND(NOT(ISBLANK(Spreadsheet!AR632)),ISBLANK(Spreadsheet!AS632)),NOT(ISNUMBER(VALUE(Spreadsheet!AS632)))),FALSE,IF(OR(AND(Spreadsheet!AS632&lt;6,MOD(Spreadsheet!AS632*10,5)=0), MOD(Spreadsheet!AS632,10000)=0),TRUE,FALSE)))</f>
        <v>1</v>
      </c>
      <c r="BW632" s="5" t="b">
        <f t="array" ref="BW632">IF(ISBLANK(Spreadsheet!AT632),TRUE,ISNUMBER(MATCH(TRUE,EXACT(Spreadsheet!AT632,LifeBenefitClasses),0)))</f>
        <v>1</v>
      </c>
      <c r="BX632" s="5" t="b">
        <f>IF(OR(ISBLANK(Spreadsheet!AT632), Spreadsheet!AT632="Waive"),IF(ISBLANK(Spreadsheet!AU632),TRUE,FALSE),IF(OR(AND(NOT(ISBLANK(Spreadsheet!AT632)),ISBLANK(Spreadsheet!AU632)),NOT(ISNUMBER(VALUE(Spreadsheet!AU632)))),FALSE,IF(AND(NOT(OR(ISBLANK(Spreadsheet!AT632),Spreadsheet!AT632="Waive")),NOT(OR(ISBLANK(Spreadsheet!AR632),Spreadsheet!AR632="Waive")),MOD(Spreadsheet!AU632,5000)=0, Spreadsheet!AU632&lt;=(Spreadsheet!AS632*0.5)),TRUE,FALSE)))</f>
        <v>1</v>
      </c>
      <c r="BY632" s="5" t="b">
        <f t="array" ref="BY632">IF(ISBLANK(Spreadsheet!AV632),TRUE,ISNUMBER(MATCH(TRUE,EXACT(Spreadsheet!AV632,EnrollWaive),0)))</f>
        <v>1</v>
      </c>
      <c r="BZ632" s="5" t="b">
        <f t="array" ref="BZ632">IF(ISBLANK(Spreadsheet!AW632),TRUE,ISNUMBER(MATCH(TRUE,EXACT(Spreadsheet!AW632,LifeBenefitClasses),0)))</f>
        <v>1</v>
      </c>
      <c r="CA632" s="5" t="b">
        <f t="array" ref="CA632">IF(ISBLANK(Spreadsheet!AX632),TRUE,ISNUMBER(MATCH(TRUE,EXACT(Spreadsheet!AX632,LifeBenefitClasses),0)))</f>
        <v>1</v>
      </c>
      <c r="CB632" s="5" t="b">
        <f t="array" ref="CB632">IF(ISBLANK(Spreadsheet!AY632),TRUE,ISNUMBER(MATCH(TRUE,EXACT(Spreadsheet!AY632,LifeBenefitClasses),0)))</f>
        <v>1</v>
      </c>
      <c r="CC632" s="5" t="b">
        <f t="array" ref="CC632">IF(ISBLANK(Spreadsheet!AZ632),TRUE,ISNUMBER(MATCH(TRUE,EXACT(Spreadsheet!AZ632,LifeBenefitClasses),0)))</f>
        <v>1</v>
      </c>
      <c r="CD632" s="5" t="b">
        <f t="array" ref="CD632">IF(ISBLANK(Spreadsheet!BA632),TRUE,ISNUMBER(MATCH(TRUE,EXACT(Spreadsheet!BA632,LifeBenefitClasses),0)))</f>
        <v>1</v>
      </c>
      <c r="CE632" s="5" t="b">
        <f>IF(OR(ISBLANK(Spreadsheet!BA632), Spreadsheet!BA632="Waive"),IF(ISBLANK(Spreadsheet!BB632),TRUE,FALSE),IF(OR(AND(NOT(ISBLANK(Spreadsheet!BA632)),ISBLANK(Spreadsheet!BB632)),NOT(ISNUMBER(VALUE(Spreadsheet!BB632))),ISBLANK(Spreadsheet!BC632),NOT(ISNUMBER(VALUE(Spreadsheet!BC632)))),FALSE,IF(AND(Spreadsheet!BB632&gt;=50000,Spreadsheet!BB632&lt;=250000,MOD(Spreadsheet!BB632,10000)=0,Spreadsheet!BB632&lt;=(10*Spreadsheet!BC632)),TRUE,FALSE)))</f>
        <v>1</v>
      </c>
      <c r="CF632" s="5" t="b">
        <f>IF(NOT(ISBLANK(Spreadsheet!BC632)),AND(ISNUMBER(VALUE(Spreadsheet!BC632)),Spreadsheet!BC632&gt;0),AND(OR(ISBLANK(Spreadsheet!AO632),Spreadsheet!AO632="Waive",AND(NOT(OR(ISBLANK(Spreadsheet!AO632),Spreadsheet!AO632="Waive")),Spreadsheet!AP632&gt;=6)),OR(ISBLANK(Spreadsheet!AR632),AND(NOT(OR(ISBLANK(Spreadsheet!AR632),Spreadsheet!AR632="Waive")),Spreadsheet!AS632&gt;=6)),OR(ISBLANK(Spreadsheet!AW632)),OR(ISBLANK(Spreadsheet!AX632)),OR(ISBLANK(Spreadsheet!AY632)),OR(ISBLANK(Spreadsheet!AZ632)),OR(ISBLANK(Spreadsheet!BA632),Spreadsheet!BA632="Waive")))</f>
        <v>1</v>
      </c>
      <c r="CG632" s="5" t="b">
        <f t="shared" ca="1" si="43"/>
        <v>1</v>
      </c>
    </row>
    <row r="633" spans="8:85" x14ac:dyDescent="0.3">
      <c r="H633" s="5">
        <f t="shared" ca="1" si="44"/>
        <v>2</v>
      </c>
      <c r="I633" s="5" t="str">
        <f t="shared" ca="1" si="42"/>
        <v/>
      </c>
      <c r="J633" s="5" t="str">
        <f>IF(AND(NOT(ISBLANK(Spreadsheet!C633)),ISBLANK(Spreadsheet!D633)),Spreadsheet!F633&amp;" "&amp;Spreadsheet!H633,"")</f>
        <v/>
      </c>
      <c r="K633" s="5">
        <f>IF(AND(NOT(ISBLANK(Spreadsheet!C633)),ISBLANK(Spreadsheet!D633)),COUNTIFS(Spreadsheet!E634:E$786,"=Child",Spreadsheet!C634:C$786, "="&amp;Spreadsheet!C633) + COUNTIFS(Spreadsheet!E634:E$786,"=Step-child",Spreadsheet!C634:C$786, "="&amp;Spreadsheet!C633),0)</f>
        <v>0</v>
      </c>
      <c r="L633" s="5">
        <f>IF(NOT(ISBLANK(J633)),COUNTIFS(Spreadsheet!E634:E$786,"=Wife",Spreadsheet!C634:C$786, "="&amp;Spreadsheet!C633) + COUNTIFS(Spreadsheet!E634:E$786,"=Husband",Spreadsheet!C634:C$786, "="&amp;Spreadsheet!C633),0)</f>
        <v>0</v>
      </c>
      <c r="M633" s="5">
        <f>IF(NOT(ISBLANK(Spreadsheet!AJ633)),VLOOKUP(Spreadsheet!AJ633,'Drop Downs'!$P$2:$R$16,3,FALSE),0)</f>
        <v>0</v>
      </c>
      <c r="N633" s="5">
        <f>IF(NOT(ISBLANK(Spreadsheet!AJ633)), VLOOKUP(Spreadsheet!AJ633,'Drop Downs'!$P$2:$R$16,2,FALSE),0)</f>
        <v>0</v>
      </c>
      <c r="O633" s="5">
        <f>IF(NOT(ISBLANK(Spreadsheet!AL633)),VLOOKUP(Spreadsheet!AL633,'Drop Downs'!$P$2:$R$16,3,FALSE), 0)</f>
        <v>0</v>
      </c>
      <c r="P633" s="5">
        <f>IF(NOT(ISBLANK(Spreadsheet!AL633)),VLOOKUP(Spreadsheet!AL633,'Drop Downs'!$P$2:$R$16,2,FALSE),0)</f>
        <v>0</v>
      </c>
      <c r="Q633" s="5">
        <f>IF(NOT(ISBLANK(Spreadsheet!AN633)),VLOOKUP(Spreadsheet!AN633,'Drop Downs'!$P$2:$R$16,3,FALSE),0)</f>
        <v>0</v>
      </c>
      <c r="R633" s="5">
        <f>IF(NOT(ISBLANK(Spreadsheet!AN633)),VLOOKUP(Spreadsheet!AN633,'Drop Downs'!$P$2:$R$16,2,FALSE),0)</f>
        <v>0</v>
      </c>
      <c r="S633" s="5" t="str">
        <f>IF(OR(M633&gt;K633,N633&gt;L633,O633&gt;K633, Q633&gt;K633,N633&gt;L633, P633&gt;L633, R633&gt;L633),"Member currently has a coverage election over what he/she needs.  Please add more dependents or adjust the coverage election.","")&amp;(IF(AND(NOT(ISBLANK(Spreadsheet!C633)),NOT(ISBLANK(Spreadsheet!D633)),ISBLANK(Spreadsheet!E633)),"Dependent lacks a relationship to member.Please select one from the drop-down.",""))</f>
        <v/>
      </c>
      <c r="T633" s="5" t="b">
        <f t="shared" si="45"/>
        <v>1</v>
      </c>
      <c r="U633" s="5" t="b">
        <f>OR(ISBLANK(Spreadsheet!C633),IF(NOT(ISBLANK(Spreadsheet!D633)),NOT(ISBLANK(Spreadsheet!E633)),TRUE))</f>
        <v>1</v>
      </c>
      <c r="V633" s="5" t="b">
        <f>OR(ISBLANK(Spreadsheet!C633), NOT(ISBLANK(Spreadsheet!I633)))</f>
        <v>1</v>
      </c>
      <c r="W633" s="5" t="b">
        <f>OR(ISBLANK(Spreadsheet!D633),NOT(ISBLANK(Spreadsheet!C633)))</f>
        <v>1</v>
      </c>
      <c r="X633" s="155" t="str">
        <f>REPT("0",MIN(FIND({1,2,3,4,5,6,7,8,9},Spreadsheet!C633&amp;"123456789"))-1)&amp;IF(ISBLANK(Spreadsheet!C633),"",SUMPRODUCT(MID(0&amp;Spreadsheet!C633,LARGE(INDEX(ISNUMBER(--MID(Spreadsheet!C633,ROW($1:$225),1))*
 ROW($1:$225),0),ROW($1:$225))+1,1)*10^ROW($1:$225)/10))</f>
        <v/>
      </c>
      <c r="Y633" s="5" t="b">
        <f>IF(NOT(ISBLANK(Spreadsheet!C633)),IF(AND(ISNUMBER(VALUE(Spreadsheet!C633)), LEN(Spreadsheet!C633)=9),TRUE,FALSE),TRUE)</f>
        <v>1</v>
      </c>
      <c r="Z633" s="155" t="str">
        <f>REPT("0",MIN(FIND({1,2,3,4,5,6,7,8,9},Spreadsheet!D633&amp;"123456789"))-1)&amp;IF(ISBLANK(Spreadsheet!D633),"",SUMPRODUCT(MID(0&amp;Spreadsheet!D633,LARGE(INDEX(ISNUMBER(--MID(Spreadsheet!D633,ROW($1:$225),1))*
 ROW($1:$225),0),ROW($1:$225))+1,1)*10^ROW($1:$225)/10))</f>
        <v/>
      </c>
      <c r="AA633" s="5" t="b">
        <f>IF(AND(NOT(ISBLANK(Spreadsheet!D633)),NOT(ISBLANK(Spreadsheet!C633))),IF(AND(ISNUMBER(VALUE(Spreadsheet!D633)), LEN(Spreadsheet!D633)=9),TRUE,FALSE),IF(AND(NOT(ISBLANK(Spreadsheet!D633)),ISBLANK(Spreadsheet!C633)),FALSE,TRUE))</f>
        <v>1</v>
      </c>
      <c r="AB633" s="5" t="b">
        <f>OR(ISBLANK(Spreadsheet!Y633),IF(NOT(ISBLANK(Spreadsheet!Y633)),LEN(Spreadsheet!Y633)=10,ISNUMBER(VALUE(Spreadsheet!Y633))))</f>
        <v>1</v>
      </c>
      <c r="AC633" s="5" t="b">
        <f>OR(ISBLANK(Spreadsheet!AI633), AND(NOT(ISBLANK(Spreadsheet!AJ633)), NOT(ISNUMBER(SEARCH("Waive",Spreadsheet!AJ633)))))</f>
        <v>1</v>
      </c>
      <c r="AD633" s="5" t="b">
        <f>OR(ISBLANK(Spreadsheet!AK633), AND(NOT(ISBLANK(Spreadsheet!AL633)), NOT(ISNUMBER(SEARCH("Waive",Spreadsheet!AL633)))))</f>
        <v>1</v>
      </c>
      <c r="AE633" s="5" t="b">
        <f>OR(ISBLANK(Spreadsheet!AM633), AND(NOT(ISBLANK(Spreadsheet!AN633)), NOT(ISNUMBER(SEARCH("Waive", Spreadsheet!AN633)))))</f>
        <v>1</v>
      </c>
      <c r="AF633" s="5" t="b">
        <f>OR(ISBLANK(Spreadsheet!C633), NOT(ISBLANK(Spreadsheet!D633)),NOT(ISBLANK(Spreadsheet!L633)))</f>
        <v>1</v>
      </c>
      <c r="AG633" s="5" t="b">
        <f>IF(AND(NOT(ISBLANK(Spreadsheet!C633)), NOT(ISBLANK(Spreadsheet!D633)),Spreadsheet!C633&lt;&gt;Spreadsheet!D633),IF(ISERROR(VLOOKUP(Spreadsheet!C633, Spreadsheet!$C$6:'Spreadsheet'!$C632,1,FALSE)), FALSE, TRUE),TRUE)</f>
        <v>1</v>
      </c>
      <c r="AH633" s="5" t="b">
        <f>Spreadsheet!$B$2=Spreadsheet!AD633</f>
        <v>1</v>
      </c>
      <c r="AI633" s="5" t="b">
        <f>IF(ISBLANK(Spreadsheet!G633),TRUE,IF(OR(LEN(Spreadsheet!G633)&gt;1,ISNUMBER(VALUE(Spreadsheet!G633))),FALSE,TRUE))</f>
        <v>1</v>
      </c>
      <c r="AJ633" s="5" t="b">
        <f>OR(ISBLANK(Spreadsheet!C633), NOT(ISBLANK(Spreadsheet!B633)), NOT(ISBLANK(Spreadsheet!D633)))</f>
        <v>1</v>
      </c>
      <c r="AK633" s="5" t="b">
        <f t="array" ref="AK633">IF(OR(AND(ISBLANK(Spreadsheet!E633),ISBLANK(Spreadsheet!D633),NOT(ISBLANK(Spreadsheet!C633))),AND(ISBLANK(Spreadsheet!E633),ISBLANK(Spreadsheet!D633),ISBLANK(Spreadsheet!C633))),TRUE,ISNUMBER(MATCH(TRUE,EXACT(Spreadsheet!E633,Relationships),0)))</f>
        <v>1</v>
      </c>
      <c r="AL633" s="5" t="b">
        <f>IF(NOT(ISBLANK(Spreadsheet!C633)),IF(OR(ISBLANK(Spreadsheet!F633),LEN(Spreadsheet!F633)&gt;40),FALSE,TRUE),TRUE)</f>
        <v>1</v>
      </c>
      <c r="AM633" s="5" t="b">
        <f>IF(NOT(ISBLANK(Spreadsheet!C633)),IF(OR(ISBLANK(Spreadsheet!H633),LEN(Spreadsheet!H633)&gt;40),FALSE,TRUE),TRUE)</f>
        <v>1</v>
      </c>
      <c r="AN633" s="5" t="b">
        <f t="array" ref="AN633">IF(ISBLANK(Spreadsheet!I633),TRUE,ISNUMBER(MATCH(TRUE,EXACT(Spreadsheet!I633,GenderValues),0)))</f>
        <v>1</v>
      </c>
      <c r="AO633" s="5" t="b">
        <f ca="1">IF(ISERROR(DATEVALUE(TEXT(Spreadsheet!J633,"mm/dd/yyyy")) &gt; TODAY()),IF(AND(ISBLANK(Spreadsheet!J633),ISBLANK(Spreadsheet!C633)),TRUE,FALSE),IF(DATEVALUE(TEXT(Spreadsheet!J633,"mm/dd/yyyy")) &gt; TODAY(),FALSE,TRUE))</f>
        <v>1</v>
      </c>
      <c r="AP633" s="5" t="b">
        <f>OR(ISBLANK(Spreadsheet!K633),LEN(Spreadsheet!K633)&lt;=100)</f>
        <v>1</v>
      </c>
      <c r="AQ633" s="5" t="b">
        <f t="array" ref="AQ633">IF(OR(AND(ISBLANK(Spreadsheet!L633),ISBLANK(Spreadsheet!C633)),AND(NOT(ISBLANK(Spreadsheet!C633)),NOT(ISBLANK(Spreadsheet!D633)))),TRUE,ISNUMBER(MATCH(TRUE,EXACT(Spreadsheet!L633,MaritalStatus),0)))</f>
        <v>1</v>
      </c>
      <c r="AR633" s="5" t="b">
        <f ca="1">IF(ISERROR(DATEVALUE(TEXT(Spreadsheet!M633,"mm/dd/yyyy")) &gt; TODAY()),IF(ISBLANK(Spreadsheet!M633),TRUE,FALSE),IF(DATEVALUE(TEXT(Spreadsheet!M633,"mm/dd/yyyy")) &gt; TODAY(),FALSE,TRUE))</f>
        <v>1</v>
      </c>
      <c r="AS633" s="5" t="b">
        <f>OR(ISBLANK(Spreadsheet!N633),LEN(Spreadsheet!N633)&lt;=100)</f>
        <v>1</v>
      </c>
      <c r="AT633" s="5" t="b">
        <f>OR(ISBLANK(Spreadsheet!O633),UPPER(Spreadsheet!O633)="YES")</f>
        <v>1</v>
      </c>
      <c r="AU633" s="5" t="b">
        <f>OR(ISBLANK(Spreadsheet!P633),UPPER(Spreadsheet!P633)="YES")</f>
        <v>1</v>
      </c>
      <c r="AV633" s="5" t="b">
        <f t="array" ref="AV633">IF(ISBLANK(Spreadsheet!Q633),TRUE,ISNUMBER(MATCH(TRUE,EXACT(Spreadsheet!Q633,OnGroupsPriorIns),0)))</f>
        <v>1</v>
      </c>
      <c r="AW633" s="5" t="b">
        <f>OR(ISBLANK(Spreadsheet!R633),UPPER(Spreadsheet!R633)="YES")</f>
        <v>1</v>
      </c>
      <c r="AX633" s="5" t="b">
        <f>OR(ISBLANK(Spreadsheet!S633),UPPER(Spreadsheet!S633)="YES")</f>
        <v>1</v>
      </c>
      <c r="AY633" s="5" t="b">
        <f>OR(AND(ISBLANK(Spreadsheet!C633),LEN(Spreadsheet!T633)=0),AND(NOT(ISBLANK(Spreadsheet!C633)),LEN(Spreadsheet!T633)&gt;0,LEN(Spreadsheet!T633)&lt;=50))</f>
        <v>1</v>
      </c>
      <c r="AZ633" s="5" t="b">
        <f>OR(LEN(Spreadsheet!U633)=0,AND(LEN(Spreadsheet!U633)&gt;0,LEN(Spreadsheet!U633)&lt;=50))</f>
        <v>1</v>
      </c>
      <c r="BA633" s="5" t="b">
        <f>OR(AND(ISBLANK(Spreadsheet!C633),LEN(Spreadsheet!V633)=0),AND(NOT(ISBLANK(Spreadsheet!C633)),LEN(Spreadsheet!V633)&gt;0,LEN(Spreadsheet!V633)&lt;=50))</f>
        <v>1</v>
      </c>
      <c r="BB633" s="5" t="b">
        <f t="array" ref="BB633">IF(AND(ISBLANK(Spreadsheet!C633),LEN(Spreadsheet!W633)=0),TRUE,ISNUMBER(MATCH(TRUE,EXACT(Spreadsheet!W633,States),0)))</f>
        <v>1</v>
      </c>
      <c r="BC633" s="5" t="b">
        <f>OR(AND(ISBLANK(Spreadsheet!C633),LEN(Spreadsheet!X633)=0),AND(NOT(ISBLANK(Spreadsheet!C633)),LEN(Spreadsheet!X633)&gt;0,LEN(Spreadsheet!X633)=5,ISNUMBER(VALUE(Spreadsheet!X633))))</f>
        <v>1</v>
      </c>
      <c r="BD633" s="5" t="b">
        <f>OR(ISBLANK(Spreadsheet!Z633),LEN(Spreadsheet!Z633)&lt;=50)</f>
        <v>1</v>
      </c>
      <c r="BE633" s="5" t="b">
        <f>ISBLANK(Spreadsheet!AA633)</f>
        <v>1</v>
      </c>
      <c r="BF633" s="5" t="b">
        <f>ISBLANK(Spreadsheet!AB633)</f>
        <v>1</v>
      </c>
      <c r="BG633" s="5" t="b">
        <f>IF(ISERROR(DATEVALUE(TEXT(Spreadsheet!AC633,"mm/dd/yyyy")) &gt; DATEVALUE(TEXT(Spreadsheet!J633,"mm/dd/yyyy"))),IF(OR(AND(ISBLANK(Spreadsheet!AC633),ISBLANK(Spreadsheet!C633)),AND(NOT(ISBLANK(Spreadsheet!C633)),ISBLANK(Spreadsheet!AC633),NOT(ISBLANK(Spreadsheet!D633)))),TRUE,FALSE),IF(DATEVALUE(TEXT(Spreadsheet!AC633,"mm/dd/yyyy")) &gt; DATEVALUE(TEXT(Spreadsheet!J633,"mm/dd/yyyy")),TRUE,FALSE))</f>
        <v>1</v>
      </c>
      <c r="BH633" s="5" t="b">
        <f>OR(AND(ISBLANK(Spreadsheet!C633),ISBLANK(Spreadsheet!AE633)),AND(NOT(ISBLANK(Spreadsheet!C633)),NOT(ISBLANK(Spreadsheet!D633)),ISBLANK(Spreadsheet!AE633)),AND(NOT(ISBLANK(Spreadsheet!C633)),ISBLANK(Spreadsheet!D633),NOT(ISBLANK(Spreadsheet!AE633)),LEN(Spreadsheet!AE633)&lt;=100))</f>
        <v>1</v>
      </c>
      <c r="BI633" s="5" t="b">
        <f t="array" ref="BI633">IF(ISBLANK(Spreadsheet!AF633),TRUE,ISNUMBER(MATCH(TRUE,EXACT(Spreadsheet!AF633,CobraShortReasons),0)))</f>
        <v>1</v>
      </c>
      <c r="BJ633" s="5" t="b">
        <f ca="1">IF(ISERROR(DATEVALUE(TEXT(Spreadsheet!AG633,"mm/dd/yyyy")) &gt; TODAY()),IF(ISBLANK(Spreadsheet!AG633),TRUE,FALSE),IF(DATEVALUE(TEXT(Spreadsheet!AG633,"mm/dd/yyyy")) &gt; TODAY(),FALSE,TRUE))</f>
        <v>1</v>
      </c>
      <c r="BK633" s="5" t="b">
        <f>OR(ISBLANK(Spreadsheet!AH633),LEN(Spreadsheet!AH633)&lt;=25)</f>
        <v>1</v>
      </c>
      <c r="BL633" s="5" t="b">
        <f t="array" aca="1" ref="BL633" ca="1">IF(ISBLANK(Spreadsheet!AI633),TRUE,ISNUMBER(MATCH(TRUE,EXACT(Spreadsheet!AI633,INDIRECT(Spreadsheet!$D$2)),0)))</f>
        <v>1</v>
      </c>
      <c r="BM633" s="5" t="b">
        <f t="array" aca="1" ref="BM633" ca="1">IF(ISBLANK(Spreadsheet!AJ633),TRUE,ISNUMBER(MATCH(TRUE,EXACT(Spreadsheet!AJ633,INDIRECT(Spreadsheet!BJ633)),0)))</f>
        <v>1</v>
      </c>
      <c r="BN633" s="5" t="b">
        <f t="array" ref="BN633">IF(ISBLANK(Spreadsheet!AK633),TRUE,ISNUMBER(MATCH(TRUE,EXACT(Spreadsheet!AK633,DentalPlans),0)))</f>
        <v>1</v>
      </c>
      <c r="BO633" s="5" t="b">
        <f t="array" aca="1" ref="BO633" ca="1">IF(ISBLANK(Spreadsheet!AL633),TRUE,ISNUMBER(MATCH(TRUE,EXACT(Spreadsheet!AL633,INDIRECT(Spreadsheet!BK633)),0)))</f>
        <v>1</v>
      </c>
      <c r="BP633" s="5" t="b">
        <f t="array" ref="BP633">IF(ISBLANK(Spreadsheet!AM633),TRUE,ISNUMBER(MATCH(TRUE,EXACT(Spreadsheet!AM633,VisionPlans),0)))</f>
        <v>1</v>
      </c>
      <c r="BQ633" s="5" t="b">
        <f t="array" aca="1" ref="BQ633" ca="1">IF(ISBLANK(Spreadsheet!AN633),TRUE,ISNUMBER(MATCH(TRUE,EXACT(Spreadsheet!AN633,INDIRECT(Spreadsheet!BL633)),0)))</f>
        <v>1</v>
      </c>
      <c r="BR633" s="5" t="b">
        <f t="array" ref="BR633">IF(ISBLANK(Spreadsheet!AO633),TRUE,ISNUMBER(MATCH(TRUE,EXACT(Spreadsheet!AO633,LifeBenefitClasses),0)))</f>
        <v>1</v>
      </c>
      <c r="BS633" s="5" t="b">
        <f>IF(OR(ISBLANK(Spreadsheet!AO633), Spreadsheet!AO633="Waive"),IF(ISBLANK(Spreadsheet!AP633),TRUE,FALSE),IF(OR(AND(NOT(ISBLANK(Spreadsheet!AO633)),ISBLANK(Spreadsheet!AP633)),NOT(ISNUMBER(VALUE(Spreadsheet!AP633)))),FALSE,IF(OR(AND(Spreadsheet!AP633&lt;6,MOD(Spreadsheet!AP633*10,5)=0), MOD(Spreadsheet!AP633,5000)=0),TRUE,FALSE)))</f>
        <v>1</v>
      </c>
      <c r="BT633" s="5" t="b">
        <f t="array" ref="BT633">IF(ISBLANK(Spreadsheet!AQ633),TRUE,ISNUMBER(MATCH(TRUE,EXACT(Spreadsheet!AQ633,EnrollWaive),0)))</f>
        <v>1</v>
      </c>
      <c r="BU633" s="5" t="b">
        <f t="array" ref="BU633">IF(ISBLANK(Spreadsheet!AR633),TRUE,ISNUMBER(MATCH(TRUE,EXACT(Spreadsheet!AR633,LifeBenefitClasses),0)))</f>
        <v>1</v>
      </c>
      <c r="BV633" s="5" t="b">
        <f>IF(OR(ISBLANK(Spreadsheet!AR633), Spreadsheet!AR633="Waive"),IF(ISBLANK(Spreadsheet!AS633),TRUE,FALSE),IF(OR(AND(NOT(ISBLANK(Spreadsheet!AR633)),ISBLANK(Spreadsheet!AS633)),NOT(ISNUMBER(VALUE(Spreadsheet!AS633)))),FALSE,IF(OR(AND(Spreadsheet!AS633&lt;6,MOD(Spreadsheet!AS633*10,5)=0), MOD(Spreadsheet!AS633,10000)=0),TRUE,FALSE)))</f>
        <v>1</v>
      </c>
      <c r="BW633" s="5" t="b">
        <f t="array" ref="BW633">IF(ISBLANK(Spreadsheet!AT633),TRUE,ISNUMBER(MATCH(TRUE,EXACT(Spreadsheet!AT633,LifeBenefitClasses),0)))</f>
        <v>1</v>
      </c>
      <c r="BX633" s="5" t="b">
        <f>IF(OR(ISBLANK(Spreadsheet!AT633), Spreadsheet!AT633="Waive"),IF(ISBLANK(Spreadsheet!AU633),TRUE,FALSE),IF(OR(AND(NOT(ISBLANK(Spreadsheet!AT633)),ISBLANK(Spreadsheet!AU633)),NOT(ISNUMBER(VALUE(Spreadsheet!AU633)))),FALSE,IF(AND(NOT(OR(ISBLANK(Spreadsheet!AT633),Spreadsheet!AT633="Waive")),NOT(OR(ISBLANK(Spreadsheet!AR633),Spreadsheet!AR633="Waive")),MOD(Spreadsheet!AU633,5000)=0, Spreadsheet!AU633&lt;=(Spreadsheet!AS633*0.5)),TRUE,FALSE)))</f>
        <v>1</v>
      </c>
      <c r="BY633" s="5" t="b">
        <f t="array" ref="BY633">IF(ISBLANK(Spreadsheet!AV633),TRUE,ISNUMBER(MATCH(TRUE,EXACT(Spreadsheet!AV633,EnrollWaive),0)))</f>
        <v>1</v>
      </c>
      <c r="BZ633" s="5" t="b">
        <f t="array" ref="BZ633">IF(ISBLANK(Spreadsheet!AW633),TRUE,ISNUMBER(MATCH(TRUE,EXACT(Spreadsheet!AW633,LifeBenefitClasses),0)))</f>
        <v>1</v>
      </c>
      <c r="CA633" s="5" t="b">
        <f t="array" ref="CA633">IF(ISBLANK(Spreadsheet!AX633),TRUE,ISNUMBER(MATCH(TRUE,EXACT(Spreadsheet!AX633,LifeBenefitClasses),0)))</f>
        <v>1</v>
      </c>
      <c r="CB633" s="5" t="b">
        <f t="array" ref="CB633">IF(ISBLANK(Spreadsheet!AY633),TRUE,ISNUMBER(MATCH(TRUE,EXACT(Spreadsheet!AY633,LifeBenefitClasses),0)))</f>
        <v>1</v>
      </c>
      <c r="CC633" s="5" t="b">
        <f t="array" ref="CC633">IF(ISBLANK(Spreadsheet!AZ633),TRUE,ISNUMBER(MATCH(TRUE,EXACT(Spreadsheet!AZ633,LifeBenefitClasses),0)))</f>
        <v>1</v>
      </c>
      <c r="CD633" s="5" t="b">
        <f t="array" ref="CD633">IF(ISBLANK(Spreadsheet!BA633),TRUE,ISNUMBER(MATCH(TRUE,EXACT(Spreadsheet!BA633,LifeBenefitClasses),0)))</f>
        <v>1</v>
      </c>
      <c r="CE633" s="5" t="b">
        <f>IF(OR(ISBLANK(Spreadsheet!BA633), Spreadsheet!BA633="Waive"),IF(ISBLANK(Spreadsheet!BB633),TRUE,FALSE),IF(OR(AND(NOT(ISBLANK(Spreadsheet!BA633)),ISBLANK(Spreadsheet!BB633)),NOT(ISNUMBER(VALUE(Spreadsheet!BB633))),ISBLANK(Spreadsheet!BC633),NOT(ISNUMBER(VALUE(Spreadsheet!BC633)))),FALSE,IF(AND(Spreadsheet!BB633&gt;=50000,Spreadsheet!BB633&lt;=250000,MOD(Spreadsheet!BB633,10000)=0,Spreadsheet!BB633&lt;=(10*Spreadsheet!BC633)),TRUE,FALSE)))</f>
        <v>1</v>
      </c>
      <c r="CF633" s="5" t="b">
        <f>IF(NOT(ISBLANK(Spreadsheet!BC633)),AND(ISNUMBER(VALUE(Spreadsheet!BC633)),Spreadsheet!BC633&gt;0),AND(OR(ISBLANK(Spreadsheet!AO633),Spreadsheet!AO633="Waive",AND(NOT(OR(ISBLANK(Spreadsheet!AO633),Spreadsheet!AO633="Waive")),Spreadsheet!AP633&gt;=6)),OR(ISBLANK(Spreadsheet!AR633),AND(NOT(OR(ISBLANK(Spreadsheet!AR633),Spreadsheet!AR633="Waive")),Spreadsheet!AS633&gt;=6)),OR(ISBLANK(Spreadsheet!AW633)),OR(ISBLANK(Spreadsheet!AX633)),OR(ISBLANK(Spreadsheet!AY633)),OR(ISBLANK(Spreadsheet!AZ633)),OR(ISBLANK(Spreadsheet!BA633),Spreadsheet!BA633="Waive")))</f>
        <v>1</v>
      </c>
      <c r="CG633" s="5" t="b">
        <f t="shared" ca="1" si="43"/>
        <v>1</v>
      </c>
    </row>
    <row r="634" spans="8:85" x14ac:dyDescent="0.3">
      <c r="H634" s="5">
        <f t="shared" ca="1" si="44"/>
        <v>2</v>
      </c>
      <c r="I634" s="5" t="str">
        <f t="shared" ca="1" si="42"/>
        <v/>
      </c>
      <c r="J634" s="5" t="str">
        <f>IF(AND(NOT(ISBLANK(Spreadsheet!C634)),ISBLANK(Spreadsheet!D634)),Spreadsheet!F634&amp;" "&amp;Spreadsheet!H634,"")</f>
        <v/>
      </c>
      <c r="K634" s="5">
        <f>IF(AND(NOT(ISBLANK(Spreadsheet!C634)),ISBLANK(Spreadsheet!D634)),COUNTIFS(Spreadsheet!E635:E$786,"=Child",Spreadsheet!C635:C$786, "="&amp;Spreadsheet!C634) + COUNTIFS(Spreadsheet!E635:E$786,"=Step-child",Spreadsheet!C635:C$786, "="&amp;Spreadsheet!C634),0)</f>
        <v>0</v>
      </c>
      <c r="L634" s="5">
        <f>IF(NOT(ISBLANK(J634)),COUNTIFS(Spreadsheet!E635:E$786,"=Wife",Spreadsheet!C635:C$786, "="&amp;Spreadsheet!C634) + COUNTIFS(Spreadsheet!E635:E$786,"=Husband",Spreadsheet!C635:C$786, "="&amp;Spreadsheet!C634),0)</f>
        <v>0</v>
      </c>
      <c r="M634" s="5">
        <f>IF(NOT(ISBLANK(Spreadsheet!AJ634)),VLOOKUP(Spreadsheet!AJ634,'Drop Downs'!$P$2:$R$16,3,FALSE),0)</f>
        <v>0</v>
      </c>
      <c r="N634" s="5">
        <f>IF(NOT(ISBLANK(Spreadsheet!AJ634)), VLOOKUP(Spreadsheet!AJ634,'Drop Downs'!$P$2:$R$16,2,FALSE),0)</f>
        <v>0</v>
      </c>
      <c r="O634" s="5">
        <f>IF(NOT(ISBLANK(Spreadsheet!AL634)),VLOOKUP(Spreadsheet!AL634,'Drop Downs'!$P$2:$R$16,3,FALSE), 0)</f>
        <v>0</v>
      </c>
      <c r="P634" s="5">
        <f>IF(NOT(ISBLANK(Spreadsheet!AL634)),VLOOKUP(Spreadsheet!AL634,'Drop Downs'!$P$2:$R$16,2,FALSE),0)</f>
        <v>0</v>
      </c>
      <c r="Q634" s="5">
        <f>IF(NOT(ISBLANK(Spreadsheet!AN634)),VLOOKUP(Spreadsheet!AN634,'Drop Downs'!$P$2:$R$16,3,FALSE),0)</f>
        <v>0</v>
      </c>
      <c r="R634" s="5">
        <f>IF(NOT(ISBLANK(Spreadsheet!AN634)),VLOOKUP(Spreadsheet!AN634,'Drop Downs'!$P$2:$R$16,2,FALSE),0)</f>
        <v>0</v>
      </c>
      <c r="S634" s="5" t="str">
        <f>IF(OR(M634&gt;K634,N634&gt;L634,O634&gt;K634, Q634&gt;K634,N634&gt;L634, P634&gt;L634, R634&gt;L634),"Member currently has a coverage election over what he/she needs.  Please add more dependents or adjust the coverage election.","")&amp;(IF(AND(NOT(ISBLANK(Spreadsheet!C634)),NOT(ISBLANK(Spreadsheet!D634)),ISBLANK(Spreadsheet!E634)),"Dependent lacks a relationship to member.Please select one from the drop-down.",""))</f>
        <v/>
      </c>
      <c r="T634" s="5" t="b">
        <f t="shared" si="45"/>
        <v>1</v>
      </c>
      <c r="U634" s="5" t="b">
        <f>OR(ISBLANK(Spreadsheet!C634),IF(NOT(ISBLANK(Spreadsheet!D634)),NOT(ISBLANK(Spreadsheet!E634)),TRUE))</f>
        <v>1</v>
      </c>
      <c r="V634" s="5" t="b">
        <f>OR(ISBLANK(Spreadsheet!C634), NOT(ISBLANK(Spreadsheet!I634)))</f>
        <v>1</v>
      </c>
      <c r="W634" s="5" t="b">
        <f>OR(ISBLANK(Spreadsheet!D634),NOT(ISBLANK(Spreadsheet!C634)))</f>
        <v>1</v>
      </c>
      <c r="X634" s="155" t="str">
        <f>REPT("0",MIN(FIND({1,2,3,4,5,6,7,8,9},Spreadsheet!C634&amp;"123456789"))-1)&amp;IF(ISBLANK(Spreadsheet!C634),"",SUMPRODUCT(MID(0&amp;Spreadsheet!C634,LARGE(INDEX(ISNUMBER(--MID(Spreadsheet!C634,ROW($1:$225),1))*
 ROW($1:$225),0),ROW($1:$225))+1,1)*10^ROW($1:$225)/10))</f>
        <v/>
      </c>
      <c r="Y634" s="5" t="b">
        <f>IF(NOT(ISBLANK(Spreadsheet!C634)),IF(AND(ISNUMBER(VALUE(Spreadsheet!C634)), LEN(Spreadsheet!C634)=9),TRUE,FALSE),TRUE)</f>
        <v>1</v>
      </c>
      <c r="Z634" s="155" t="str">
        <f>REPT("0",MIN(FIND({1,2,3,4,5,6,7,8,9},Spreadsheet!D634&amp;"123456789"))-1)&amp;IF(ISBLANK(Spreadsheet!D634),"",SUMPRODUCT(MID(0&amp;Spreadsheet!D634,LARGE(INDEX(ISNUMBER(--MID(Spreadsheet!D634,ROW($1:$225),1))*
 ROW($1:$225),0),ROW($1:$225))+1,1)*10^ROW($1:$225)/10))</f>
        <v/>
      </c>
      <c r="AA634" s="5" t="b">
        <f>IF(AND(NOT(ISBLANK(Spreadsheet!D634)),NOT(ISBLANK(Spreadsheet!C634))),IF(AND(ISNUMBER(VALUE(Spreadsheet!D634)), LEN(Spreadsheet!D634)=9),TRUE,FALSE),IF(AND(NOT(ISBLANK(Spreadsheet!D634)),ISBLANK(Spreadsheet!C634)),FALSE,TRUE))</f>
        <v>1</v>
      </c>
      <c r="AB634" s="5" t="b">
        <f>OR(ISBLANK(Spreadsheet!Y634),IF(NOT(ISBLANK(Spreadsheet!Y634)),LEN(Spreadsheet!Y634)=10,ISNUMBER(VALUE(Spreadsheet!Y634))))</f>
        <v>1</v>
      </c>
      <c r="AC634" s="5" t="b">
        <f>OR(ISBLANK(Spreadsheet!AI634), AND(NOT(ISBLANK(Spreadsheet!AJ634)), NOT(ISNUMBER(SEARCH("Waive",Spreadsheet!AJ634)))))</f>
        <v>1</v>
      </c>
      <c r="AD634" s="5" t="b">
        <f>OR(ISBLANK(Spreadsheet!AK634), AND(NOT(ISBLANK(Spreadsheet!AL634)), NOT(ISNUMBER(SEARCH("Waive",Spreadsheet!AL634)))))</f>
        <v>1</v>
      </c>
      <c r="AE634" s="5" t="b">
        <f>OR(ISBLANK(Spreadsheet!AM634), AND(NOT(ISBLANK(Spreadsheet!AN634)), NOT(ISNUMBER(SEARCH("Waive", Spreadsheet!AN634)))))</f>
        <v>1</v>
      </c>
      <c r="AF634" s="5" t="b">
        <f>OR(ISBLANK(Spreadsheet!C634), NOT(ISBLANK(Spreadsheet!D634)),NOT(ISBLANK(Spreadsheet!L634)))</f>
        <v>1</v>
      </c>
      <c r="AG634" s="5" t="b">
        <f>IF(AND(NOT(ISBLANK(Spreadsheet!C634)), NOT(ISBLANK(Spreadsheet!D634)),Spreadsheet!C634&lt;&gt;Spreadsheet!D634),IF(ISERROR(VLOOKUP(Spreadsheet!C634, Spreadsheet!$C$6:'Spreadsheet'!$C633,1,FALSE)), FALSE, TRUE),TRUE)</f>
        <v>1</v>
      </c>
      <c r="AH634" s="5" t="b">
        <f>Spreadsheet!$B$2=Spreadsheet!AD634</f>
        <v>1</v>
      </c>
      <c r="AI634" s="5" t="b">
        <f>IF(ISBLANK(Spreadsheet!G634),TRUE,IF(OR(LEN(Spreadsheet!G634)&gt;1,ISNUMBER(VALUE(Spreadsheet!G634))),FALSE,TRUE))</f>
        <v>1</v>
      </c>
      <c r="AJ634" s="5" t="b">
        <f>OR(ISBLANK(Spreadsheet!C634), NOT(ISBLANK(Spreadsheet!B634)), NOT(ISBLANK(Spreadsheet!D634)))</f>
        <v>1</v>
      </c>
      <c r="AK634" s="5" t="b">
        <f t="array" ref="AK634">IF(OR(AND(ISBLANK(Spreadsheet!E634),ISBLANK(Spreadsheet!D634),NOT(ISBLANK(Spreadsheet!C634))),AND(ISBLANK(Spreadsheet!E634),ISBLANK(Spreadsheet!D634),ISBLANK(Spreadsheet!C634))),TRUE,ISNUMBER(MATCH(TRUE,EXACT(Spreadsheet!E634,Relationships),0)))</f>
        <v>1</v>
      </c>
      <c r="AL634" s="5" t="b">
        <f>IF(NOT(ISBLANK(Spreadsheet!C634)),IF(OR(ISBLANK(Spreadsheet!F634),LEN(Spreadsheet!F634)&gt;40),FALSE,TRUE),TRUE)</f>
        <v>1</v>
      </c>
      <c r="AM634" s="5" t="b">
        <f>IF(NOT(ISBLANK(Spreadsheet!C634)),IF(OR(ISBLANK(Spreadsheet!H634),LEN(Spreadsheet!H634)&gt;40),FALSE,TRUE),TRUE)</f>
        <v>1</v>
      </c>
      <c r="AN634" s="5" t="b">
        <f t="array" ref="AN634">IF(ISBLANK(Spreadsheet!I634),TRUE,ISNUMBER(MATCH(TRUE,EXACT(Spreadsheet!I634,GenderValues),0)))</f>
        <v>1</v>
      </c>
      <c r="AO634" s="5" t="b">
        <f ca="1">IF(ISERROR(DATEVALUE(TEXT(Spreadsheet!J634,"mm/dd/yyyy")) &gt; TODAY()),IF(AND(ISBLANK(Spreadsheet!J634),ISBLANK(Spreadsheet!C634)),TRUE,FALSE),IF(DATEVALUE(TEXT(Spreadsheet!J634,"mm/dd/yyyy")) &gt; TODAY(),FALSE,TRUE))</f>
        <v>1</v>
      </c>
      <c r="AP634" s="5" t="b">
        <f>OR(ISBLANK(Spreadsheet!K634),LEN(Spreadsheet!K634)&lt;=100)</f>
        <v>1</v>
      </c>
      <c r="AQ634" s="5" t="b">
        <f t="array" ref="AQ634">IF(OR(AND(ISBLANK(Spreadsheet!L634),ISBLANK(Spreadsheet!C634)),AND(NOT(ISBLANK(Spreadsheet!C634)),NOT(ISBLANK(Spreadsheet!D634)))),TRUE,ISNUMBER(MATCH(TRUE,EXACT(Spreadsheet!L634,MaritalStatus),0)))</f>
        <v>1</v>
      </c>
      <c r="AR634" s="5" t="b">
        <f ca="1">IF(ISERROR(DATEVALUE(TEXT(Spreadsheet!M634,"mm/dd/yyyy")) &gt; TODAY()),IF(ISBLANK(Spreadsheet!M634),TRUE,FALSE),IF(DATEVALUE(TEXT(Spreadsheet!M634,"mm/dd/yyyy")) &gt; TODAY(),FALSE,TRUE))</f>
        <v>1</v>
      </c>
      <c r="AS634" s="5" t="b">
        <f>OR(ISBLANK(Spreadsheet!N634),LEN(Spreadsheet!N634)&lt;=100)</f>
        <v>1</v>
      </c>
      <c r="AT634" s="5" t="b">
        <f>OR(ISBLANK(Spreadsheet!O634),UPPER(Spreadsheet!O634)="YES")</f>
        <v>1</v>
      </c>
      <c r="AU634" s="5" t="b">
        <f>OR(ISBLANK(Spreadsheet!P634),UPPER(Spreadsheet!P634)="YES")</f>
        <v>1</v>
      </c>
      <c r="AV634" s="5" t="b">
        <f t="array" ref="AV634">IF(ISBLANK(Spreadsheet!Q634),TRUE,ISNUMBER(MATCH(TRUE,EXACT(Spreadsheet!Q634,OnGroupsPriorIns),0)))</f>
        <v>1</v>
      </c>
      <c r="AW634" s="5" t="b">
        <f>OR(ISBLANK(Spreadsheet!R634),UPPER(Spreadsheet!R634)="YES")</f>
        <v>1</v>
      </c>
      <c r="AX634" s="5" t="b">
        <f>OR(ISBLANK(Spreadsheet!S634),UPPER(Spreadsheet!S634)="YES")</f>
        <v>1</v>
      </c>
      <c r="AY634" s="5" t="b">
        <f>OR(AND(ISBLANK(Spreadsheet!C634),LEN(Spreadsheet!T634)=0),AND(NOT(ISBLANK(Spreadsheet!C634)),LEN(Spreadsheet!T634)&gt;0,LEN(Spreadsheet!T634)&lt;=50))</f>
        <v>1</v>
      </c>
      <c r="AZ634" s="5" t="b">
        <f>OR(LEN(Spreadsheet!U634)=0,AND(LEN(Spreadsheet!U634)&gt;0,LEN(Spreadsheet!U634)&lt;=50))</f>
        <v>1</v>
      </c>
      <c r="BA634" s="5" t="b">
        <f>OR(AND(ISBLANK(Spreadsheet!C634),LEN(Spreadsheet!V634)=0),AND(NOT(ISBLANK(Spreadsheet!C634)),LEN(Spreadsheet!V634)&gt;0,LEN(Spreadsheet!V634)&lt;=50))</f>
        <v>1</v>
      </c>
      <c r="BB634" s="5" t="b">
        <f t="array" ref="BB634">IF(AND(ISBLANK(Spreadsheet!C634),LEN(Spreadsheet!W634)=0),TRUE,ISNUMBER(MATCH(TRUE,EXACT(Spreadsheet!W634,States),0)))</f>
        <v>1</v>
      </c>
      <c r="BC634" s="5" t="b">
        <f>OR(AND(ISBLANK(Spreadsheet!C634),LEN(Spreadsheet!X634)=0),AND(NOT(ISBLANK(Spreadsheet!C634)),LEN(Spreadsheet!X634)&gt;0,LEN(Spreadsheet!X634)=5,ISNUMBER(VALUE(Spreadsheet!X634))))</f>
        <v>1</v>
      </c>
      <c r="BD634" s="5" t="b">
        <f>OR(ISBLANK(Spreadsheet!Z634),LEN(Spreadsheet!Z634)&lt;=50)</f>
        <v>1</v>
      </c>
      <c r="BE634" s="5" t="b">
        <f>ISBLANK(Spreadsheet!AA634)</f>
        <v>1</v>
      </c>
      <c r="BF634" s="5" t="b">
        <f>ISBLANK(Spreadsheet!AB634)</f>
        <v>1</v>
      </c>
      <c r="BG634" s="5" t="b">
        <f>IF(ISERROR(DATEVALUE(TEXT(Spreadsheet!AC634,"mm/dd/yyyy")) &gt; DATEVALUE(TEXT(Spreadsheet!J634,"mm/dd/yyyy"))),IF(OR(AND(ISBLANK(Spreadsheet!AC634),ISBLANK(Spreadsheet!C634)),AND(NOT(ISBLANK(Spreadsheet!C634)),ISBLANK(Spreadsheet!AC634),NOT(ISBLANK(Spreadsheet!D634)))),TRUE,FALSE),IF(DATEVALUE(TEXT(Spreadsheet!AC634,"mm/dd/yyyy")) &gt; DATEVALUE(TEXT(Spreadsheet!J634,"mm/dd/yyyy")),TRUE,FALSE))</f>
        <v>1</v>
      </c>
      <c r="BH634" s="5" t="b">
        <f>OR(AND(ISBLANK(Spreadsheet!C634),ISBLANK(Spreadsheet!AE634)),AND(NOT(ISBLANK(Spreadsheet!C634)),NOT(ISBLANK(Spreadsheet!D634)),ISBLANK(Spreadsheet!AE634)),AND(NOT(ISBLANK(Spreadsheet!C634)),ISBLANK(Spreadsheet!D634),NOT(ISBLANK(Spreadsheet!AE634)),LEN(Spreadsheet!AE634)&lt;=100))</f>
        <v>1</v>
      </c>
      <c r="BI634" s="5" t="b">
        <f t="array" ref="BI634">IF(ISBLANK(Spreadsheet!AF634),TRUE,ISNUMBER(MATCH(TRUE,EXACT(Spreadsheet!AF634,CobraShortReasons),0)))</f>
        <v>1</v>
      </c>
      <c r="BJ634" s="5" t="b">
        <f ca="1">IF(ISERROR(DATEVALUE(TEXT(Spreadsheet!AG634,"mm/dd/yyyy")) &gt; TODAY()),IF(ISBLANK(Spreadsheet!AG634),TRUE,FALSE),IF(DATEVALUE(TEXT(Spreadsheet!AG634,"mm/dd/yyyy")) &gt; TODAY(),FALSE,TRUE))</f>
        <v>1</v>
      </c>
      <c r="BK634" s="5" t="b">
        <f>OR(ISBLANK(Spreadsheet!AH634),LEN(Spreadsheet!AH634)&lt;=25)</f>
        <v>1</v>
      </c>
      <c r="BL634" s="5" t="b">
        <f t="array" aca="1" ref="BL634" ca="1">IF(ISBLANK(Spreadsheet!AI634),TRUE,ISNUMBER(MATCH(TRUE,EXACT(Spreadsheet!AI634,INDIRECT(Spreadsheet!$D$2)),0)))</f>
        <v>1</v>
      </c>
      <c r="BM634" s="5" t="b">
        <f t="array" aca="1" ref="BM634" ca="1">IF(ISBLANK(Spreadsheet!AJ634),TRUE,ISNUMBER(MATCH(TRUE,EXACT(Spreadsheet!AJ634,INDIRECT(Spreadsheet!BJ634)),0)))</f>
        <v>1</v>
      </c>
      <c r="BN634" s="5" t="b">
        <f t="array" ref="BN634">IF(ISBLANK(Spreadsheet!AK634),TRUE,ISNUMBER(MATCH(TRUE,EXACT(Spreadsheet!AK634,DentalPlans),0)))</f>
        <v>1</v>
      </c>
      <c r="BO634" s="5" t="b">
        <f t="array" aca="1" ref="BO634" ca="1">IF(ISBLANK(Spreadsheet!AL634),TRUE,ISNUMBER(MATCH(TRUE,EXACT(Spreadsheet!AL634,INDIRECT(Spreadsheet!BK634)),0)))</f>
        <v>1</v>
      </c>
      <c r="BP634" s="5" t="b">
        <f t="array" ref="BP634">IF(ISBLANK(Spreadsheet!AM634),TRUE,ISNUMBER(MATCH(TRUE,EXACT(Spreadsheet!AM634,VisionPlans),0)))</f>
        <v>1</v>
      </c>
      <c r="BQ634" s="5" t="b">
        <f t="array" aca="1" ref="BQ634" ca="1">IF(ISBLANK(Spreadsheet!AN634),TRUE,ISNUMBER(MATCH(TRUE,EXACT(Spreadsheet!AN634,INDIRECT(Spreadsheet!BL634)),0)))</f>
        <v>1</v>
      </c>
      <c r="BR634" s="5" t="b">
        <f t="array" ref="BR634">IF(ISBLANK(Spreadsheet!AO634),TRUE,ISNUMBER(MATCH(TRUE,EXACT(Spreadsheet!AO634,LifeBenefitClasses),0)))</f>
        <v>1</v>
      </c>
      <c r="BS634" s="5" t="b">
        <f>IF(OR(ISBLANK(Spreadsheet!AO634), Spreadsheet!AO634="Waive"),IF(ISBLANK(Spreadsheet!AP634),TRUE,FALSE),IF(OR(AND(NOT(ISBLANK(Spreadsheet!AO634)),ISBLANK(Spreadsheet!AP634)),NOT(ISNUMBER(VALUE(Spreadsheet!AP634)))),FALSE,IF(OR(AND(Spreadsheet!AP634&lt;6,MOD(Spreadsheet!AP634*10,5)=0), MOD(Spreadsheet!AP634,5000)=0),TRUE,FALSE)))</f>
        <v>1</v>
      </c>
      <c r="BT634" s="5" t="b">
        <f t="array" ref="BT634">IF(ISBLANK(Spreadsheet!AQ634),TRUE,ISNUMBER(MATCH(TRUE,EXACT(Spreadsheet!AQ634,EnrollWaive),0)))</f>
        <v>1</v>
      </c>
      <c r="BU634" s="5" t="b">
        <f t="array" ref="BU634">IF(ISBLANK(Spreadsheet!AR634),TRUE,ISNUMBER(MATCH(TRUE,EXACT(Spreadsheet!AR634,LifeBenefitClasses),0)))</f>
        <v>1</v>
      </c>
      <c r="BV634" s="5" t="b">
        <f>IF(OR(ISBLANK(Spreadsheet!AR634), Spreadsheet!AR634="Waive"),IF(ISBLANK(Spreadsheet!AS634),TRUE,FALSE),IF(OR(AND(NOT(ISBLANK(Spreadsheet!AR634)),ISBLANK(Spreadsheet!AS634)),NOT(ISNUMBER(VALUE(Spreadsheet!AS634)))),FALSE,IF(OR(AND(Spreadsheet!AS634&lt;6,MOD(Spreadsheet!AS634*10,5)=0), MOD(Spreadsheet!AS634,10000)=0),TRUE,FALSE)))</f>
        <v>1</v>
      </c>
      <c r="BW634" s="5" t="b">
        <f t="array" ref="BW634">IF(ISBLANK(Spreadsheet!AT634),TRUE,ISNUMBER(MATCH(TRUE,EXACT(Spreadsheet!AT634,LifeBenefitClasses),0)))</f>
        <v>1</v>
      </c>
      <c r="BX634" s="5" t="b">
        <f>IF(OR(ISBLANK(Spreadsheet!AT634), Spreadsheet!AT634="Waive"),IF(ISBLANK(Spreadsheet!AU634),TRUE,FALSE),IF(OR(AND(NOT(ISBLANK(Spreadsheet!AT634)),ISBLANK(Spreadsheet!AU634)),NOT(ISNUMBER(VALUE(Spreadsheet!AU634)))),FALSE,IF(AND(NOT(OR(ISBLANK(Spreadsheet!AT634),Spreadsheet!AT634="Waive")),NOT(OR(ISBLANK(Spreadsheet!AR634),Spreadsheet!AR634="Waive")),MOD(Spreadsheet!AU634,5000)=0, Spreadsheet!AU634&lt;=(Spreadsheet!AS634*0.5)),TRUE,FALSE)))</f>
        <v>1</v>
      </c>
      <c r="BY634" s="5" t="b">
        <f t="array" ref="BY634">IF(ISBLANK(Spreadsheet!AV634),TRUE,ISNUMBER(MATCH(TRUE,EXACT(Spreadsheet!AV634,EnrollWaive),0)))</f>
        <v>1</v>
      </c>
      <c r="BZ634" s="5" t="b">
        <f t="array" ref="BZ634">IF(ISBLANK(Spreadsheet!AW634),TRUE,ISNUMBER(MATCH(TRUE,EXACT(Spreadsheet!AW634,LifeBenefitClasses),0)))</f>
        <v>1</v>
      </c>
      <c r="CA634" s="5" t="b">
        <f t="array" ref="CA634">IF(ISBLANK(Spreadsheet!AX634),TRUE,ISNUMBER(MATCH(TRUE,EXACT(Spreadsheet!AX634,LifeBenefitClasses),0)))</f>
        <v>1</v>
      </c>
      <c r="CB634" s="5" t="b">
        <f t="array" ref="CB634">IF(ISBLANK(Spreadsheet!AY634),TRUE,ISNUMBER(MATCH(TRUE,EXACT(Spreadsheet!AY634,LifeBenefitClasses),0)))</f>
        <v>1</v>
      </c>
      <c r="CC634" s="5" t="b">
        <f t="array" ref="CC634">IF(ISBLANK(Spreadsheet!AZ634),TRUE,ISNUMBER(MATCH(TRUE,EXACT(Spreadsheet!AZ634,LifeBenefitClasses),0)))</f>
        <v>1</v>
      </c>
      <c r="CD634" s="5" t="b">
        <f t="array" ref="CD634">IF(ISBLANK(Spreadsheet!BA634),TRUE,ISNUMBER(MATCH(TRUE,EXACT(Spreadsheet!BA634,LifeBenefitClasses),0)))</f>
        <v>1</v>
      </c>
      <c r="CE634" s="5" t="b">
        <f>IF(OR(ISBLANK(Spreadsheet!BA634), Spreadsheet!BA634="Waive"),IF(ISBLANK(Spreadsheet!BB634),TRUE,FALSE),IF(OR(AND(NOT(ISBLANK(Spreadsheet!BA634)),ISBLANK(Spreadsheet!BB634)),NOT(ISNUMBER(VALUE(Spreadsheet!BB634))),ISBLANK(Spreadsheet!BC634),NOT(ISNUMBER(VALUE(Spreadsheet!BC634)))),FALSE,IF(AND(Spreadsheet!BB634&gt;=50000,Spreadsheet!BB634&lt;=250000,MOD(Spreadsheet!BB634,10000)=0,Spreadsheet!BB634&lt;=(10*Spreadsheet!BC634)),TRUE,FALSE)))</f>
        <v>1</v>
      </c>
      <c r="CF634" s="5" t="b">
        <f>IF(NOT(ISBLANK(Spreadsheet!BC634)),AND(ISNUMBER(VALUE(Spreadsheet!BC634)),Spreadsheet!BC634&gt;0),AND(OR(ISBLANK(Spreadsheet!AO634),Spreadsheet!AO634="Waive",AND(NOT(OR(ISBLANK(Spreadsheet!AO634),Spreadsheet!AO634="Waive")),Spreadsheet!AP634&gt;=6)),OR(ISBLANK(Spreadsheet!AR634),AND(NOT(OR(ISBLANK(Spreadsheet!AR634),Spreadsheet!AR634="Waive")),Spreadsheet!AS634&gt;=6)),OR(ISBLANK(Spreadsheet!AW634)),OR(ISBLANK(Spreadsheet!AX634)),OR(ISBLANK(Spreadsheet!AY634)),OR(ISBLANK(Spreadsheet!AZ634)),OR(ISBLANK(Spreadsheet!BA634),Spreadsheet!BA634="Waive")))</f>
        <v>1</v>
      </c>
      <c r="CG634" s="5" t="b">
        <f t="shared" ca="1" si="43"/>
        <v>1</v>
      </c>
    </row>
    <row r="635" spans="8:85" x14ac:dyDescent="0.3">
      <c r="H635" s="5">
        <f t="shared" ca="1" si="44"/>
        <v>2</v>
      </c>
      <c r="I635" s="5" t="str">
        <f t="shared" ca="1" si="42"/>
        <v/>
      </c>
      <c r="J635" s="5" t="str">
        <f>IF(AND(NOT(ISBLANK(Spreadsheet!C635)),ISBLANK(Spreadsheet!D635)),Spreadsheet!F635&amp;" "&amp;Spreadsheet!H635,"")</f>
        <v/>
      </c>
      <c r="K635" s="5">
        <f>IF(AND(NOT(ISBLANK(Spreadsheet!C635)),ISBLANK(Spreadsheet!D635)),COUNTIFS(Spreadsheet!E636:E$786,"=Child",Spreadsheet!C636:C$786, "="&amp;Spreadsheet!C635) + COUNTIFS(Spreadsheet!E636:E$786,"=Step-child",Spreadsheet!C636:C$786, "="&amp;Spreadsheet!C635),0)</f>
        <v>0</v>
      </c>
      <c r="L635" s="5">
        <f>IF(NOT(ISBLANK(J635)),COUNTIFS(Spreadsheet!E636:E$786,"=Wife",Spreadsheet!C636:C$786, "="&amp;Spreadsheet!C635) + COUNTIFS(Spreadsheet!E636:E$786,"=Husband",Spreadsheet!C636:C$786, "="&amp;Spreadsheet!C635),0)</f>
        <v>0</v>
      </c>
      <c r="M635" s="5">
        <f>IF(NOT(ISBLANK(Spreadsheet!AJ635)),VLOOKUP(Spreadsheet!AJ635,'Drop Downs'!$P$2:$R$16,3,FALSE),0)</f>
        <v>0</v>
      </c>
      <c r="N635" s="5">
        <f>IF(NOT(ISBLANK(Spreadsheet!AJ635)), VLOOKUP(Spreadsheet!AJ635,'Drop Downs'!$P$2:$R$16,2,FALSE),0)</f>
        <v>0</v>
      </c>
      <c r="O635" s="5">
        <f>IF(NOT(ISBLANK(Spreadsheet!AL635)),VLOOKUP(Spreadsheet!AL635,'Drop Downs'!$P$2:$R$16,3,FALSE), 0)</f>
        <v>0</v>
      </c>
      <c r="P635" s="5">
        <f>IF(NOT(ISBLANK(Spreadsheet!AL635)),VLOOKUP(Spreadsheet!AL635,'Drop Downs'!$P$2:$R$16,2,FALSE),0)</f>
        <v>0</v>
      </c>
      <c r="Q635" s="5">
        <f>IF(NOT(ISBLANK(Spreadsheet!AN635)),VLOOKUP(Spreadsheet!AN635,'Drop Downs'!$P$2:$R$16,3,FALSE),0)</f>
        <v>0</v>
      </c>
      <c r="R635" s="5">
        <f>IF(NOT(ISBLANK(Spreadsheet!AN635)),VLOOKUP(Spreadsheet!AN635,'Drop Downs'!$P$2:$R$16,2,FALSE),0)</f>
        <v>0</v>
      </c>
      <c r="S635" s="5" t="str">
        <f>IF(OR(M635&gt;K635,N635&gt;L635,O635&gt;K635, Q635&gt;K635,N635&gt;L635, P635&gt;L635, R635&gt;L635),"Member currently has a coverage election over what he/she needs.  Please add more dependents or adjust the coverage election.","")&amp;(IF(AND(NOT(ISBLANK(Spreadsheet!C635)),NOT(ISBLANK(Spreadsheet!D635)),ISBLANK(Spreadsheet!E635)),"Dependent lacks a relationship to member.Please select one from the drop-down.",""))</f>
        <v/>
      </c>
      <c r="T635" s="5" t="b">
        <f t="shared" si="45"/>
        <v>1</v>
      </c>
      <c r="U635" s="5" t="b">
        <f>OR(ISBLANK(Spreadsheet!C635),IF(NOT(ISBLANK(Spreadsheet!D635)),NOT(ISBLANK(Spreadsheet!E635)),TRUE))</f>
        <v>1</v>
      </c>
      <c r="V635" s="5" t="b">
        <f>OR(ISBLANK(Spreadsheet!C635), NOT(ISBLANK(Spreadsheet!I635)))</f>
        <v>1</v>
      </c>
      <c r="W635" s="5" t="b">
        <f>OR(ISBLANK(Spreadsheet!D635),NOT(ISBLANK(Spreadsheet!C635)))</f>
        <v>1</v>
      </c>
      <c r="X635" s="155" t="str">
        <f>REPT("0",MIN(FIND({1,2,3,4,5,6,7,8,9},Spreadsheet!C635&amp;"123456789"))-1)&amp;IF(ISBLANK(Spreadsheet!C635),"",SUMPRODUCT(MID(0&amp;Spreadsheet!C635,LARGE(INDEX(ISNUMBER(--MID(Spreadsheet!C635,ROW($1:$225),1))*
 ROW($1:$225),0),ROW($1:$225))+1,1)*10^ROW($1:$225)/10))</f>
        <v/>
      </c>
      <c r="Y635" s="5" t="b">
        <f>IF(NOT(ISBLANK(Spreadsheet!C635)),IF(AND(ISNUMBER(VALUE(Spreadsheet!C635)), LEN(Spreadsheet!C635)=9),TRUE,FALSE),TRUE)</f>
        <v>1</v>
      </c>
      <c r="Z635" s="155" t="str">
        <f>REPT("0",MIN(FIND({1,2,3,4,5,6,7,8,9},Spreadsheet!D635&amp;"123456789"))-1)&amp;IF(ISBLANK(Spreadsheet!D635),"",SUMPRODUCT(MID(0&amp;Spreadsheet!D635,LARGE(INDEX(ISNUMBER(--MID(Spreadsheet!D635,ROW($1:$225),1))*
 ROW($1:$225),0),ROW($1:$225))+1,1)*10^ROW($1:$225)/10))</f>
        <v/>
      </c>
      <c r="AA635" s="5" t="b">
        <f>IF(AND(NOT(ISBLANK(Spreadsheet!D635)),NOT(ISBLANK(Spreadsheet!C635))),IF(AND(ISNUMBER(VALUE(Spreadsheet!D635)), LEN(Spreadsheet!D635)=9),TRUE,FALSE),IF(AND(NOT(ISBLANK(Spreadsheet!D635)),ISBLANK(Spreadsheet!C635)),FALSE,TRUE))</f>
        <v>1</v>
      </c>
      <c r="AB635" s="5" t="b">
        <f>OR(ISBLANK(Spreadsheet!Y635),IF(NOT(ISBLANK(Spreadsheet!Y635)),LEN(Spreadsheet!Y635)=10,ISNUMBER(VALUE(Spreadsheet!Y635))))</f>
        <v>1</v>
      </c>
      <c r="AC635" s="5" t="b">
        <f>OR(ISBLANK(Spreadsheet!AI635), AND(NOT(ISBLANK(Spreadsheet!AJ635)), NOT(ISNUMBER(SEARCH("Waive",Spreadsheet!AJ635)))))</f>
        <v>1</v>
      </c>
      <c r="AD635" s="5" t="b">
        <f>OR(ISBLANK(Spreadsheet!AK635), AND(NOT(ISBLANK(Spreadsheet!AL635)), NOT(ISNUMBER(SEARCH("Waive",Spreadsheet!AL635)))))</f>
        <v>1</v>
      </c>
      <c r="AE635" s="5" t="b">
        <f>OR(ISBLANK(Spreadsheet!AM635), AND(NOT(ISBLANK(Spreadsheet!AN635)), NOT(ISNUMBER(SEARCH("Waive", Spreadsheet!AN635)))))</f>
        <v>1</v>
      </c>
      <c r="AF635" s="5" t="b">
        <f>OR(ISBLANK(Spreadsheet!C635), NOT(ISBLANK(Spreadsheet!D635)),NOT(ISBLANK(Spreadsheet!L635)))</f>
        <v>1</v>
      </c>
      <c r="AG635" s="5" t="b">
        <f>IF(AND(NOT(ISBLANK(Spreadsheet!C635)), NOT(ISBLANK(Spreadsheet!D635)),Spreadsheet!C635&lt;&gt;Spreadsheet!D635),IF(ISERROR(VLOOKUP(Spreadsheet!C635, Spreadsheet!$C$6:'Spreadsheet'!$C634,1,FALSE)), FALSE, TRUE),TRUE)</f>
        <v>1</v>
      </c>
      <c r="AH635" s="5" t="b">
        <f>Spreadsheet!$B$2=Spreadsheet!AD635</f>
        <v>1</v>
      </c>
      <c r="AI635" s="5" t="b">
        <f>IF(ISBLANK(Spreadsheet!G635),TRUE,IF(OR(LEN(Spreadsheet!G635)&gt;1,ISNUMBER(VALUE(Spreadsheet!G635))),FALSE,TRUE))</f>
        <v>1</v>
      </c>
      <c r="AJ635" s="5" t="b">
        <f>OR(ISBLANK(Spreadsheet!C635), NOT(ISBLANK(Spreadsheet!B635)), NOT(ISBLANK(Spreadsheet!D635)))</f>
        <v>1</v>
      </c>
      <c r="AK635" s="5" t="b">
        <f t="array" ref="AK635">IF(OR(AND(ISBLANK(Spreadsheet!E635),ISBLANK(Spreadsheet!D635),NOT(ISBLANK(Spreadsheet!C635))),AND(ISBLANK(Spreadsheet!E635),ISBLANK(Spreadsheet!D635),ISBLANK(Spreadsheet!C635))),TRUE,ISNUMBER(MATCH(TRUE,EXACT(Spreadsheet!E635,Relationships),0)))</f>
        <v>1</v>
      </c>
      <c r="AL635" s="5" t="b">
        <f>IF(NOT(ISBLANK(Spreadsheet!C635)),IF(OR(ISBLANK(Spreadsheet!F635),LEN(Spreadsheet!F635)&gt;40),FALSE,TRUE),TRUE)</f>
        <v>1</v>
      </c>
      <c r="AM635" s="5" t="b">
        <f>IF(NOT(ISBLANK(Spreadsheet!C635)),IF(OR(ISBLANK(Spreadsheet!H635),LEN(Spreadsheet!H635)&gt;40),FALSE,TRUE),TRUE)</f>
        <v>1</v>
      </c>
      <c r="AN635" s="5" t="b">
        <f t="array" ref="AN635">IF(ISBLANK(Spreadsheet!I635),TRUE,ISNUMBER(MATCH(TRUE,EXACT(Spreadsheet!I635,GenderValues),0)))</f>
        <v>1</v>
      </c>
      <c r="AO635" s="5" t="b">
        <f ca="1">IF(ISERROR(DATEVALUE(TEXT(Spreadsheet!J635,"mm/dd/yyyy")) &gt; TODAY()),IF(AND(ISBLANK(Spreadsheet!J635),ISBLANK(Spreadsheet!C635)),TRUE,FALSE),IF(DATEVALUE(TEXT(Spreadsheet!J635,"mm/dd/yyyy")) &gt; TODAY(),FALSE,TRUE))</f>
        <v>1</v>
      </c>
      <c r="AP635" s="5" t="b">
        <f>OR(ISBLANK(Spreadsheet!K635),LEN(Spreadsheet!K635)&lt;=100)</f>
        <v>1</v>
      </c>
      <c r="AQ635" s="5" t="b">
        <f t="array" ref="AQ635">IF(OR(AND(ISBLANK(Spreadsheet!L635),ISBLANK(Spreadsheet!C635)),AND(NOT(ISBLANK(Spreadsheet!C635)),NOT(ISBLANK(Spreadsheet!D635)))),TRUE,ISNUMBER(MATCH(TRUE,EXACT(Spreadsheet!L635,MaritalStatus),0)))</f>
        <v>1</v>
      </c>
      <c r="AR635" s="5" t="b">
        <f ca="1">IF(ISERROR(DATEVALUE(TEXT(Spreadsheet!M635,"mm/dd/yyyy")) &gt; TODAY()),IF(ISBLANK(Spreadsheet!M635),TRUE,FALSE),IF(DATEVALUE(TEXT(Spreadsheet!M635,"mm/dd/yyyy")) &gt; TODAY(),FALSE,TRUE))</f>
        <v>1</v>
      </c>
      <c r="AS635" s="5" t="b">
        <f>OR(ISBLANK(Spreadsheet!N635),LEN(Spreadsheet!N635)&lt;=100)</f>
        <v>1</v>
      </c>
      <c r="AT635" s="5" t="b">
        <f>OR(ISBLANK(Spreadsheet!O635),UPPER(Spreadsheet!O635)="YES")</f>
        <v>1</v>
      </c>
      <c r="AU635" s="5" t="b">
        <f>OR(ISBLANK(Spreadsheet!P635),UPPER(Spreadsheet!P635)="YES")</f>
        <v>1</v>
      </c>
      <c r="AV635" s="5" t="b">
        <f t="array" ref="AV635">IF(ISBLANK(Spreadsheet!Q635),TRUE,ISNUMBER(MATCH(TRUE,EXACT(Spreadsheet!Q635,OnGroupsPriorIns),0)))</f>
        <v>1</v>
      </c>
      <c r="AW635" s="5" t="b">
        <f>OR(ISBLANK(Spreadsheet!R635),UPPER(Spreadsheet!R635)="YES")</f>
        <v>1</v>
      </c>
      <c r="AX635" s="5" t="b">
        <f>OR(ISBLANK(Spreadsheet!S635),UPPER(Spreadsheet!S635)="YES")</f>
        <v>1</v>
      </c>
      <c r="AY635" s="5" t="b">
        <f>OR(AND(ISBLANK(Spreadsheet!C635),LEN(Spreadsheet!T635)=0),AND(NOT(ISBLANK(Spreadsheet!C635)),LEN(Spreadsheet!T635)&gt;0,LEN(Spreadsheet!T635)&lt;=50))</f>
        <v>1</v>
      </c>
      <c r="AZ635" s="5" t="b">
        <f>OR(LEN(Spreadsheet!U635)=0,AND(LEN(Spreadsheet!U635)&gt;0,LEN(Spreadsheet!U635)&lt;=50))</f>
        <v>1</v>
      </c>
      <c r="BA635" s="5" t="b">
        <f>OR(AND(ISBLANK(Spreadsheet!C635),LEN(Spreadsheet!V635)=0),AND(NOT(ISBLANK(Spreadsheet!C635)),LEN(Spreadsheet!V635)&gt;0,LEN(Spreadsheet!V635)&lt;=50))</f>
        <v>1</v>
      </c>
      <c r="BB635" s="5" t="b">
        <f t="array" ref="BB635">IF(AND(ISBLANK(Spreadsheet!C635),LEN(Spreadsheet!W635)=0),TRUE,ISNUMBER(MATCH(TRUE,EXACT(Spreadsheet!W635,States),0)))</f>
        <v>1</v>
      </c>
      <c r="BC635" s="5" t="b">
        <f>OR(AND(ISBLANK(Spreadsheet!C635),LEN(Spreadsheet!X635)=0),AND(NOT(ISBLANK(Spreadsheet!C635)),LEN(Spreadsheet!X635)&gt;0,LEN(Spreadsheet!X635)=5,ISNUMBER(VALUE(Spreadsheet!X635))))</f>
        <v>1</v>
      </c>
      <c r="BD635" s="5" t="b">
        <f>OR(ISBLANK(Spreadsheet!Z635),LEN(Spreadsheet!Z635)&lt;=50)</f>
        <v>1</v>
      </c>
      <c r="BE635" s="5" t="b">
        <f>ISBLANK(Spreadsheet!AA635)</f>
        <v>1</v>
      </c>
      <c r="BF635" s="5" t="b">
        <f>ISBLANK(Spreadsheet!AB635)</f>
        <v>1</v>
      </c>
      <c r="BG635" s="5" t="b">
        <f>IF(ISERROR(DATEVALUE(TEXT(Spreadsheet!AC635,"mm/dd/yyyy")) &gt; DATEVALUE(TEXT(Spreadsheet!J635,"mm/dd/yyyy"))),IF(OR(AND(ISBLANK(Spreadsheet!AC635),ISBLANK(Spreadsheet!C635)),AND(NOT(ISBLANK(Spreadsheet!C635)),ISBLANK(Spreadsheet!AC635),NOT(ISBLANK(Spreadsheet!D635)))),TRUE,FALSE),IF(DATEVALUE(TEXT(Spreadsheet!AC635,"mm/dd/yyyy")) &gt; DATEVALUE(TEXT(Spreadsheet!J635,"mm/dd/yyyy")),TRUE,FALSE))</f>
        <v>1</v>
      </c>
      <c r="BH635" s="5" t="b">
        <f>OR(AND(ISBLANK(Spreadsheet!C635),ISBLANK(Spreadsheet!AE635)),AND(NOT(ISBLANK(Spreadsheet!C635)),NOT(ISBLANK(Spreadsheet!D635)),ISBLANK(Spreadsheet!AE635)),AND(NOT(ISBLANK(Spreadsheet!C635)),ISBLANK(Spreadsheet!D635),NOT(ISBLANK(Spreadsheet!AE635)),LEN(Spreadsheet!AE635)&lt;=100))</f>
        <v>1</v>
      </c>
      <c r="BI635" s="5" t="b">
        <f t="array" ref="BI635">IF(ISBLANK(Spreadsheet!AF635),TRUE,ISNUMBER(MATCH(TRUE,EXACT(Spreadsheet!AF635,CobraShortReasons),0)))</f>
        <v>1</v>
      </c>
      <c r="BJ635" s="5" t="b">
        <f ca="1">IF(ISERROR(DATEVALUE(TEXT(Spreadsheet!AG635,"mm/dd/yyyy")) &gt; TODAY()),IF(ISBLANK(Spreadsheet!AG635),TRUE,FALSE),IF(DATEVALUE(TEXT(Spreadsheet!AG635,"mm/dd/yyyy")) &gt; TODAY(),FALSE,TRUE))</f>
        <v>1</v>
      </c>
      <c r="BK635" s="5" t="b">
        <f>OR(ISBLANK(Spreadsheet!AH635),LEN(Spreadsheet!AH635)&lt;=25)</f>
        <v>1</v>
      </c>
      <c r="BL635" s="5" t="b">
        <f t="array" aca="1" ref="BL635" ca="1">IF(ISBLANK(Spreadsheet!AI635),TRUE,ISNUMBER(MATCH(TRUE,EXACT(Spreadsheet!AI635,INDIRECT(Spreadsheet!$D$2)),0)))</f>
        <v>1</v>
      </c>
      <c r="BM635" s="5" t="b">
        <f t="array" aca="1" ref="BM635" ca="1">IF(ISBLANK(Spreadsheet!AJ635),TRUE,ISNUMBER(MATCH(TRUE,EXACT(Spreadsheet!AJ635,INDIRECT(Spreadsheet!BJ635)),0)))</f>
        <v>1</v>
      </c>
      <c r="BN635" s="5" t="b">
        <f t="array" ref="BN635">IF(ISBLANK(Spreadsheet!AK635),TRUE,ISNUMBER(MATCH(TRUE,EXACT(Spreadsheet!AK635,DentalPlans),0)))</f>
        <v>1</v>
      </c>
      <c r="BO635" s="5" t="b">
        <f t="array" aca="1" ref="BO635" ca="1">IF(ISBLANK(Spreadsheet!AL635),TRUE,ISNUMBER(MATCH(TRUE,EXACT(Spreadsheet!AL635,INDIRECT(Spreadsheet!BK635)),0)))</f>
        <v>1</v>
      </c>
      <c r="BP635" s="5" t="b">
        <f t="array" ref="BP635">IF(ISBLANK(Spreadsheet!AM635),TRUE,ISNUMBER(MATCH(TRUE,EXACT(Spreadsheet!AM635,VisionPlans),0)))</f>
        <v>1</v>
      </c>
      <c r="BQ635" s="5" t="b">
        <f t="array" aca="1" ref="BQ635" ca="1">IF(ISBLANK(Spreadsheet!AN635),TRUE,ISNUMBER(MATCH(TRUE,EXACT(Spreadsheet!AN635,INDIRECT(Spreadsheet!BL635)),0)))</f>
        <v>1</v>
      </c>
      <c r="BR635" s="5" t="b">
        <f t="array" ref="BR635">IF(ISBLANK(Spreadsheet!AO635),TRUE,ISNUMBER(MATCH(TRUE,EXACT(Spreadsheet!AO635,LifeBenefitClasses),0)))</f>
        <v>1</v>
      </c>
      <c r="BS635" s="5" t="b">
        <f>IF(OR(ISBLANK(Spreadsheet!AO635), Spreadsheet!AO635="Waive"),IF(ISBLANK(Spreadsheet!AP635),TRUE,FALSE),IF(OR(AND(NOT(ISBLANK(Spreadsheet!AO635)),ISBLANK(Spreadsheet!AP635)),NOT(ISNUMBER(VALUE(Spreadsheet!AP635)))),FALSE,IF(OR(AND(Spreadsheet!AP635&lt;6,MOD(Spreadsheet!AP635*10,5)=0), MOD(Spreadsheet!AP635,5000)=0),TRUE,FALSE)))</f>
        <v>1</v>
      </c>
      <c r="BT635" s="5" t="b">
        <f t="array" ref="BT635">IF(ISBLANK(Spreadsheet!AQ635),TRUE,ISNUMBER(MATCH(TRUE,EXACT(Spreadsheet!AQ635,EnrollWaive),0)))</f>
        <v>1</v>
      </c>
      <c r="BU635" s="5" t="b">
        <f t="array" ref="BU635">IF(ISBLANK(Spreadsheet!AR635),TRUE,ISNUMBER(MATCH(TRUE,EXACT(Spreadsheet!AR635,LifeBenefitClasses),0)))</f>
        <v>1</v>
      </c>
      <c r="BV635" s="5" t="b">
        <f>IF(OR(ISBLANK(Spreadsheet!AR635), Spreadsheet!AR635="Waive"),IF(ISBLANK(Spreadsheet!AS635),TRUE,FALSE),IF(OR(AND(NOT(ISBLANK(Spreadsheet!AR635)),ISBLANK(Spreadsheet!AS635)),NOT(ISNUMBER(VALUE(Spreadsheet!AS635)))),FALSE,IF(OR(AND(Spreadsheet!AS635&lt;6,MOD(Spreadsheet!AS635*10,5)=0), MOD(Spreadsheet!AS635,10000)=0),TRUE,FALSE)))</f>
        <v>1</v>
      </c>
      <c r="BW635" s="5" t="b">
        <f t="array" ref="BW635">IF(ISBLANK(Spreadsheet!AT635),TRUE,ISNUMBER(MATCH(TRUE,EXACT(Spreadsheet!AT635,LifeBenefitClasses),0)))</f>
        <v>1</v>
      </c>
      <c r="BX635" s="5" t="b">
        <f>IF(OR(ISBLANK(Spreadsheet!AT635), Spreadsheet!AT635="Waive"),IF(ISBLANK(Spreadsheet!AU635),TRUE,FALSE),IF(OR(AND(NOT(ISBLANK(Spreadsheet!AT635)),ISBLANK(Spreadsheet!AU635)),NOT(ISNUMBER(VALUE(Spreadsheet!AU635)))),FALSE,IF(AND(NOT(OR(ISBLANK(Spreadsheet!AT635),Spreadsheet!AT635="Waive")),NOT(OR(ISBLANK(Spreadsheet!AR635),Spreadsheet!AR635="Waive")),MOD(Spreadsheet!AU635,5000)=0, Spreadsheet!AU635&lt;=(Spreadsheet!AS635*0.5)),TRUE,FALSE)))</f>
        <v>1</v>
      </c>
      <c r="BY635" s="5" t="b">
        <f t="array" ref="BY635">IF(ISBLANK(Spreadsheet!AV635),TRUE,ISNUMBER(MATCH(TRUE,EXACT(Spreadsheet!AV635,EnrollWaive),0)))</f>
        <v>1</v>
      </c>
      <c r="BZ635" s="5" t="b">
        <f t="array" ref="BZ635">IF(ISBLANK(Spreadsheet!AW635),TRUE,ISNUMBER(MATCH(TRUE,EXACT(Spreadsheet!AW635,LifeBenefitClasses),0)))</f>
        <v>1</v>
      </c>
      <c r="CA635" s="5" t="b">
        <f t="array" ref="CA635">IF(ISBLANK(Spreadsheet!AX635),TRUE,ISNUMBER(MATCH(TRUE,EXACT(Spreadsheet!AX635,LifeBenefitClasses),0)))</f>
        <v>1</v>
      </c>
      <c r="CB635" s="5" t="b">
        <f t="array" ref="CB635">IF(ISBLANK(Spreadsheet!AY635),TRUE,ISNUMBER(MATCH(TRUE,EXACT(Spreadsheet!AY635,LifeBenefitClasses),0)))</f>
        <v>1</v>
      </c>
      <c r="CC635" s="5" t="b">
        <f t="array" ref="CC635">IF(ISBLANK(Spreadsheet!AZ635),TRUE,ISNUMBER(MATCH(TRUE,EXACT(Spreadsheet!AZ635,LifeBenefitClasses),0)))</f>
        <v>1</v>
      </c>
      <c r="CD635" s="5" t="b">
        <f t="array" ref="CD635">IF(ISBLANK(Spreadsheet!BA635),TRUE,ISNUMBER(MATCH(TRUE,EXACT(Spreadsheet!BA635,LifeBenefitClasses),0)))</f>
        <v>1</v>
      </c>
      <c r="CE635" s="5" t="b">
        <f>IF(OR(ISBLANK(Spreadsheet!BA635), Spreadsheet!BA635="Waive"),IF(ISBLANK(Spreadsheet!BB635),TRUE,FALSE),IF(OR(AND(NOT(ISBLANK(Spreadsheet!BA635)),ISBLANK(Spreadsheet!BB635)),NOT(ISNUMBER(VALUE(Spreadsheet!BB635))),ISBLANK(Spreadsheet!BC635),NOT(ISNUMBER(VALUE(Spreadsheet!BC635)))),FALSE,IF(AND(Spreadsheet!BB635&gt;=50000,Spreadsheet!BB635&lt;=250000,MOD(Spreadsheet!BB635,10000)=0,Spreadsheet!BB635&lt;=(10*Spreadsheet!BC635)),TRUE,FALSE)))</f>
        <v>1</v>
      </c>
      <c r="CF635" s="5" t="b">
        <f>IF(NOT(ISBLANK(Spreadsheet!BC635)),AND(ISNUMBER(VALUE(Spreadsheet!BC635)),Spreadsheet!BC635&gt;0),AND(OR(ISBLANK(Spreadsheet!AO635),Spreadsheet!AO635="Waive",AND(NOT(OR(ISBLANK(Spreadsheet!AO635),Spreadsheet!AO635="Waive")),Spreadsheet!AP635&gt;=6)),OR(ISBLANK(Spreadsheet!AR635),AND(NOT(OR(ISBLANK(Spreadsheet!AR635),Spreadsheet!AR635="Waive")),Spreadsheet!AS635&gt;=6)),OR(ISBLANK(Spreadsheet!AW635)),OR(ISBLANK(Spreadsheet!AX635)),OR(ISBLANK(Spreadsheet!AY635)),OR(ISBLANK(Spreadsheet!AZ635)),OR(ISBLANK(Spreadsheet!BA635),Spreadsheet!BA635="Waive")))</f>
        <v>1</v>
      </c>
      <c r="CG635" s="5" t="b">
        <f t="shared" ca="1" si="43"/>
        <v>1</v>
      </c>
    </row>
    <row r="636" spans="8:85" x14ac:dyDescent="0.3">
      <c r="H636" s="5">
        <f t="shared" ca="1" si="44"/>
        <v>2</v>
      </c>
      <c r="I636" s="5" t="str">
        <f t="shared" ca="1" si="42"/>
        <v/>
      </c>
      <c r="J636" s="5" t="str">
        <f>IF(AND(NOT(ISBLANK(Spreadsheet!C636)),ISBLANK(Spreadsheet!D636)),Spreadsheet!F636&amp;" "&amp;Spreadsheet!H636,"")</f>
        <v/>
      </c>
      <c r="K636" s="5">
        <f>IF(AND(NOT(ISBLANK(Spreadsheet!C636)),ISBLANK(Spreadsheet!D636)),COUNTIFS(Spreadsheet!E637:E$786,"=Child",Spreadsheet!C637:C$786, "="&amp;Spreadsheet!C636) + COUNTIFS(Spreadsheet!E637:E$786,"=Step-child",Spreadsheet!C637:C$786, "="&amp;Spreadsheet!C636),0)</f>
        <v>0</v>
      </c>
      <c r="L636" s="5">
        <f>IF(NOT(ISBLANK(J636)),COUNTIFS(Spreadsheet!E637:E$786,"=Wife",Spreadsheet!C637:C$786, "="&amp;Spreadsheet!C636) + COUNTIFS(Spreadsheet!E637:E$786,"=Husband",Spreadsheet!C637:C$786, "="&amp;Spreadsheet!C636),0)</f>
        <v>0</v>
      </c>
      <c r="M636" s="5">
        <f>IF(NOT(ISBLANK(Spreadsheet!AJ636)),VLOOKUP(Spreadsheet!AJ636,'Drop Downs'!$P$2:$R$16,3,FALSE),0)</f>
        <v>0</v>
      </c>
      <c r="N636" s="5">
        <f>IF(NOT(ISBLANK(Spreadsheet!AJ636)), VLOOKUP(Spreadsheet!AJ636,'Drop Downs'!$P$2:$R$16,2,FALSE),0)</f>
        <v>0</v>
      </c>
      <c r="O636" s="5">
        <f>IF(NOT(ISBLANK(Spreadsheet!AL636)),VLOOKUP(Spreadsheet!AL636,'Drop Downs'!$P$2:$R$16,3,FALSE), 0)</f>
        <v>0</v>
      </c>
      <c r="P636" s="5">
        <f>IF(NOT(ISBLANK(Spreadsheet!AL636)),VLOOKUP(Spreadsheet!AL636,'Drop Downs'!$P$2:$R$16,2,FALSE),0)</f>
        <v>0</v>
      </c>
      <c r="Q636" s="5">
        <f>IF(NOT(ISBLANK(Spreadsheet!AN636)),VLOOKUP(Spreadsheet!AN636,'Drop Downs'!$P$2:$R$16,3,FALSE),0)</f>
        <v>0</v>
      </c>
      <c r="R636" s="5">
        <f>IF(NOT(ISBLANK(Spreadsheet!AN636)),VLOOKUP(Spreadsheet!AN636,'Drop Downs'!$P$2:$R$16,2,FALSE),0)</f>
        <v>0</v>
      </c>
      <c r="S636" s="5" t="str">
        <f>IF(OR(M636&gt;K636,N636&gt;L636,O636&gt;K636, Q636&gt;K636,N636&gt;L636, P636&gt;L636, R636&gt;L636),"Member currently has a coverage election over what he/she needs.  Please add more dependents or adjust the coverage election.","")&amp;(IF(AND(NOT(ISBLANK(Spreadsheet!C636)),NOT(ISBLANK(Spreadsheet!D636)),ISBLANK(Spreadsheet!E636)),"Dependent lacks a relationship to member.Please select one from the drop-down.",""))</f>
        <v/>
      </c>
      <c r="T636" s="5" t="b">
        <f t="shared" si="45"/>
        <v>1</v>
      </c>
      <c r="U636" s="5" t="b">
        <f>OR(ISBLANK(Spreadsheet!C636),IF(NOT(ISBLANK(Spreadsheet!D636)),NOT(ISBLANK(Spreadsheet!E636)),TRUE))</f>
        <v>1</v>
      </c>
      <c r="V636" s="5" t="b">
        <f>OR(ISBLANK(Spreadsheet!C636), NOT(ISBLANK(Spreadsheet!I636)))</f>
        <v>1</v>
      </c>
      <c r="W636" s="5" t="b">
        <f>OR(ISBLANK(Spreadsheet!D636),NOT(ISBLANK(Spreadsheet!C636)))</f>
        <v>1</v>
      </c>
      <c r="X636" s="155" t="str">
        <f>REPT("0",MIN(FIND({1,2,3,4,5,6,7,8,9},Spreadsheet!C636&amp;"123456789"))-1)&amp;IF(ISBLANK(Spreadsheet!C636),"",SUMPRODUCT(MID(0&amp;Spreadsheet!C636,LARGE(INDEX(ISNUMBER(--MID(Spreadsheet!C636,ROW($1:$225),1))*
 ROW($1:$225),0),ROW($1:$225))+1,1)*10^ROW($1:$225)/10))</f>
        <v/>
      </c>
      <c r="Y636" s="5" t="b">
        <f>IF(NOT(ISBLANK(Spreadsheet!C636)),IF(AND(ISNUMBER(VALUE(Spreadsheet!C636)), LEN(Spreadsheet!C636)=9),TRUE,FALSE),TRUE)</f>
        <v>1</v>
      </c>
      <c r="Z636" s="155" t="str">
        <f>REPT("0",MIN(FIND({1,2,3,4,5,6,7,8,9},Spreadsheet!D636&amp;"123456789"))-1)&amp;IF(ISBLANK(Spreadsheet!D636),"",SUMPRODUCT(MID(0&amp;Spreadsheet!D636,LARGE(INDEX(ISNUMBER(--MID(Spreadsheet!D636,ROW($1:$225),1))*
 ROW($1:$225),0),ROW($1:$225))+1,1)*10^ROW($1:$225)/10))</f>
        <v/>
      </c>
      <c r="AA636" s="5" t="b">
        <f>IF(AND(NOT(ISBLANK(Spreadsheet!D636)),NOT(ISBLANK(Spreadsheet!C636))),IF(AND(ISNUMBER(VALUE(Spreadsheet!D636)), LEN(Spreadsheet!D636)=9),TRUE,FALSE),IF(AND(NOT(ISBLANK(Spreadsheet!D636)),ISBLANK(Spreadsheet!C636)),FALSE,TRUE))</f>
        <v>1</v>
      </c>
      <c r="AB636" s="5" t="b">
        <f>OR(ISBLANK(Spreadsheet!Y636),IF(NOT(ISBLANK(Spreadsheet!Y636)),LEN(Spreadsheet!Y636)=10,ISNUMBER(VALUE(Spreadsheet!Y636))))</f>
        <v>1</v>
      </c>
      <c r="AC636" s="5" t="b">
        <f>OR(ISBLANK(Spreadsheet!AI636), AND(NOT(ISBLANK(Spreadsheet!AJ636)), NOT(ISNUMBER(SEARCH("Waive",Spreadsheet!AJ636)))))</f>
        <v>1</v>
      </c>
      <c r="AD636" s="5" t="b">
        <f>OR(ISBLANK(Spreadsheet!AK636), AND(NOT(ISBLANK(Spreadsheet!AL636)), NOT(ISNUMBER(SEARCH("Waive",Spreadsheet!AL636)))))</f>
        <v>1</v>
      </c>
      <c r="AE636" s="5" t="b">
        <f>OR(ISBLANK(Spreadsheet!AM636), AND(NOT(ISBLANK(Spreadsheet!AN636)), NOT(ISNUMBER(SEARCH("Waive", Spreadsheet!AN636)))))</f>
        <v>1</v>
      </c>
      <c r="AF636" s="5" t="b">
        <f>OR(ISBLANK(Spreadsheet!C636), NOT(ISBLANK(Spreadsheet!D636)),NOT(ISBLANK(Spreadsheet!L636)))</f>
        <v>1</v>
      </c>
      <c r="AG636" s="5" t="b">
        <f>IF(AND(NOT(ISBLANK(Spreadsheet!C636)), NOT(ISBLANK(Spreadsheet!D636)),Spreadsheet!C636&lt;&gt;Spreadsheet!D636),IF(ISERROR(VLOOKUP(Spreadsheet!C636, Spreadsheet!$C$6:'Spreadsheet'!$C635,1,FALSE)), FALSE, TRUE),TRUE)</f>
        <v>1</v>
      </c>
      <c r="AH636" s="5" t="b">
        <f>Spreadsheet!$B$2=Spreadsheet!AD636</f>
        <v>1</v>
      </c>
      <c r="AI636" s="5" t="b">
        <f>IF(ISBLANK(Spreadsheet!G636),TRUE,IF(OR(LEN(Spreadsheet!G636)&gt;1,ISNUMBER(VALUE(Spreadsheet!G636))),FALSE,TRUE))</f>
        <v>1</v>
      </c>
      <c r="AJ636" s="5" t="b">
        <f>OR(ISBLANK(Spreadsheet!C636), NOT(ISBLANK(Spreadsheet!B636)), NOT(ISBLANK(Spreadsheet!D636)))</f>
        <v>1</v>
      </c>
      <c r="AK636" s="5" t="b">
        <f t="array" ref="AK636">IF(OR(AND(ISBLANK(Spreadsheet!E636),ISBLANK(Spreadsheet!D636),NOT(ISBLANK(Spreadsheet!C636))),AND(ISBLANK(Spreadsheet!E636),ISBLANK(Spreadsheet!D636),ISBLANK(Spreadsheet!C636))),TRUE,ISNUMBER(MATCH(TRUE,EXACT(Spreadsheet!E636,Relationships),0)))</f>
        <v>1</v>
      </c>
      <c r="AL636" s="5" t="b">
        <f>IF(NOT(ISBLANK(Spreadsheet!C636)),IF(OR(ISBLANK(Spreadsheet!F636),LEN(Spreadsheet!F636)&gt;40),FALSE,TRUE),TRUE)</f>
        <v>1</v>
      </c>
      <c r="AM636" s="5" t="b">
        <f>IF(NOT(ISBLANK(Spreadsheet!C636)),IF(OR(ISBLANK(Spreadsheet!H636),LEN(Spreadsheet!H636)&gt;40),FALSE,TRUE),TRUE)</f>
        <v>1</v>
      </c>
      <c r="AN636" s="5" t="b">
        <f t="array" ref="AN636">IF(ISBLANK(Spreadsheet!I636),TRUE,ISNUMBER(MATCH(TRUE,EXACT(Spreadsheet!I636,GenderValues),0)))</f>
        <v>1</v>
      </c>
      <c r="AO636" s="5" t="b">
        <f ca="1">IF(ISERROR(DATEVALUE(TEXT(Spreadsheet!J636,"mm/dd/yyyy")) &gt; TODAY()),IF(AND(ISBLANK(Spreadsheet!J636),ISBLANK(Spreadsheet!C636)),TRUE,FALSE),IF(DATEVALUE(TEXT(Spreadsheet!J636,"mm/dd/yyyy")) &gt; TODAY(),FALSE,TRUE))</f>
        <v>1</v>
      </c>
      <c r="AP636" s="5" t="b">
        <f>OR(ISBLANK(Spreadsheet!K636),LEN(Spreadsheet!K636)&lt;=100)</f>
        <v>1</v>
      </c>
      <c r="AQ636" s="5" t="b">
        <f t="array" ref="AQ636">IF(OR(AND(ISBLANK(Spreadsheet!L636),ISBLANK(Spreadsheet!C636)),AND(NOT(ISBLANK(Spreadsheet!C636)),NOT(ISBLANK(Spreadsheet!D636)))),TRUE,ISNUMBER(MATCH(TRUE,EXACT(Spreadsheet!L636,MaritalStatus),0)))</f>
        <v>1</v>
      </c>
      <c r="AR636" s="5" t="b">
        <f ca="1">IF(ISERROR(DATEVALUE(TEXT(Spreadsheet!M636,"mm/dd/yyyy")) &gt; TODAY()),IF(ISBLANK(Spreadsheet!M636),TRUE,FALSE),IF(DATEVALUE(TEXT(Spreadsheet!M636,"mm/dd/yyyy")) &gt; TODAY(),FALSE,TRUE))</f>
        <v>1</v>
      </c>
      <c r="AS636" s="5" t="b">
        <f>OR(ISBLANK(Spreadsheet!N636),LEN(Spreadsheet!N636)&lt;=100)</f>
        <v>1</v>
      </c>
      <c r="AT636" s="5" t="b">
        <f>OR(ISBLANK(Spreadsheet!O636),UPPER(Spreadsheet!O636)="YES")</f>
        <v>1</v>
      </c>
      <c r="AU636" s="5" t="b">
        <f>OR(ISBLANK(Spreadsheet!P636),UPPER(Spreadsheet!P636)="YES")</f>
        <v>1</v>
      </c>
      <c r="AV636" s="5" t="b">
        <f t="array" ref="AV636">IF(ISBLANK(Spreadsheet!Q636),TRUE,ISNUMBER(MATCH(TRUE,EXACT(Spreadsheet!Q636,OnGroupsPriorIns),0)))</f>
        <v>1</v>
      </c>
      <c r="AW636" s="5" t="b">
        <f>OR(ISBLANK(Spreadsheet!R636),UPPER(Spreadsheet!R636)="YES")</f>
        <v>1</v>
      </c>
      <c r="AX636" s="5" t="b">
        <f>OR(ISBLANK(Spreadsheet!S636),UPPER(Spreadsheet!S636)="YES")</f>
        <v>1</v>
      </c>
      <c r="AY636" s="5" t="b">
        <f>OR(AND(ISBLANK(Spreadsheet!C636),LEN(Spreadsheet!T636)=0),AND(NOT(ISBLANK(Spreadsheet!C636)),LEN(Spreadsheet!T636)&gt;0,LEN(Spreadsheet!T636)&lt;=50))</f>
        <v>1</v>
      </c>
      <c r="AZ636" s="5" t="b">
        <f>OR(LEN(Spreadsheet!U636)=0,AND(LEN(Spreadsheet!U636)&gt;0,LEN(Spreadsheet!U636)&lt;=50))</f>
        <v>1</v>
      </c>
      <c r="BA636" s="5" t="b">
        <f>OR(AND(ISBLANK(Spreadsheet!C636),LEN(Spreadsheet!V636)=0),AND(NOT(ISBLANK(Spreadsheet!C636)),LEN(Spreadsheet!V636)&gt;0,LEN(Spreadsheet!V636)&lt;=50))</f>
        <v>1</v>
      </c>
      <c r="BB636" s="5" t="b">
        <f t="array" ref="BB636">IF(AND(ISBLANK(Spreadsheet!C636),LEN(Spreadsheet!W636)=0),TRUE,ISNUMBER(MATCH(TRUE,EXACT(Spreadsheet!W636,States),0)))</f>
        <v>1</v>
      </c>
      <c r="BC636" s="5" t="b">
        <f>OR(AND(ISBLANK(Spreadsheet!C636),LEN(Spreadsheet!X636)=0),AND(NOT(ISBLANK(Spreadsheet!C636)),LEN(Spreadsheet!X636)&gt;0,LEN(Spreadsheet!X636)=5,ISNUMBER(VALUE(Spreadsheet!X636))))</f>
        <v>1</v>
      </c>
      <c r="BD636" s="5" t="b">
        <f>OR(ISBLANK(Spreadsheet!Z636),LEN(Spreadsheet!Z636)&lt;=50)</f>
        <v>1</v>
      </c>
      <c r="BE636" s="5" t="b">
        <f>ISBLANK(Spreadsheet!AA636)</f>
        <v>1</v>
      </c>
      <c r="BF636" s="5" t="b">
        <f>ISBLANK(Spreadsheet!AB636)</f>
        <v>1</v>
      </c>
      <c r="BG636" s="5" t="b">
        <f>IF(ISERROR(DATEVALUE(TEXT(Spreadsheet!AC636,"mm/dd/yyyy")) &gt; DATEVALUE(TEXT(Spreadsheet!J636,"mm/dd/yyyy"))),IF(OR(AND(ISBLANK(Spreadsheet!AC636),ISBLANK(Spreadsheet!C636)),AND(NOT(ISBLANK(Spreadsheet!C636)),ISBLANK(Spreadsheet!AC636),NOT(ISBLANK(Spreadsheet!D636)))),TRUE,FALSE),IF(DATEVALUE(TEXT(Spreadsheet!AC636,"mm/dd/yyyy")) &gt; DATEVALUE(TEXT(Spreadsheet!J636,"mm/dd/yyyy")),TRUE,FALSE))</f>
        <v>1</v>
      </c>
      <c r="BH636" s="5" t="b">
        <f>OR(AND(ISBLANK(Spreadsheet!C636),ISBLANK(Spreadsheet!AE636)),AND(NOT(ISBLANK(Spreadsheet!C636)),NOT(ISBLANK(Spreadsheet!D636)),ISBLANK(Spreadsheet!AE636)),AND(NOT(ISBLANK(Spreadsheet!C636)),ISBLANK(Spreadsheet!D636),NOT(ISBLANK(Spreadsheet!AE636)),LEN(Spreadsheet!AE636)&lt;=100))</f>
        <v>1</v>
      </c>
      <c r="BI636" s="5" t="b">
        <f t="array" ref="BI636">IF(ISBLANK(Spreadsheet!AF636),TRUE,ISNUMBER(MATCH(TRUE,EXACT(Spreadsheet!AF636,CobraShortReasons),0)))</f>
        <v>1</v>
      </c>
      <c r="BJ636" s="5" t="b">
        <f ca="1">IF(ISERROR(DATEVALUE(TEXT(Spreadsheet!AG636,"mm/dd/yyyy")) &gt; TODAY()),IF(ISBLANK(Spreadsheet!AG636),TRUE,FALSE),IF(DATEVALUE(TEXT(Spreadsheet!AG636,"mm/dd/yyyy")) &gt; TODAY(),FALSE,TRUE))</f>
        <v>1</v>
      </c>
      <c r="BK636" s="5" t="b">
        <f>OR(ISBLANK(Spreadsheet!AH636),LEN(Spreadsheet!AH636)&lt;=25)</f>
        <v>1</v>
      </c>
      <c r="BL636" s="5" t="b">
        <f t="array" aca="1" ref="BL636" ca="1">IF(ISBLANK(Spreadsheet!AI636),TRUE,ISNUMBER(MATCH(TRUE,EXACT(Spreadsheet!AI636,INDIRECT(Spreadsheet!$D$2)),0)))</f>
        <v>1</v>
      </c>
      <c r="BM636" s="5" t="b">
        <f t="array" aca="1" ref="BM636" ca="1">IF(ISBLANK(Spreadsheet!AJ636),TRUE,ISNUMBER(MATCH(TRUE,EXACT(Spreadsheet!AJ636,INDIRECT(Spreadsheet!BJ636)),0)))</f>
        <v>1</v>
      </c>
      <c r="BN636" s="5" t="b">
        <f t="array" ref="BN636">IF(ISBLANK(Spreadsheet!AK636),TRUE,ISNUMBER(MATCH(TRUE,EXACT(Spreadsheet!AK636,DentalPlans),0)))</f>
        <v>1</v>
      </c>
      <c r="BO636" s="5" t="b">
        <f t="array" aca="1" ref="BO636" ca="1">IF(ISBLANK(Spreadsheet!AL636),TRUE,ISNUMBER(MATCH(TRUE,EXACT(Spreadsheet!AL636,INDIRECT(Spreadsheet!BK636)),0)))</f>
        <v>1</v>
      </c>
      <c r="BP636" s="5" t="b">
        <f t="array" ref="BP636">IF(ISBLANK(Spreadsheet!AM636),TRUE,ISNUMBER(MATCH(TRUE,EXACT(Spreadsheet!AM636,VisionPlans),0)))</f>
        <v>1</v>
      </c>
      <c r="BQ636" s="5" t="b">
        <f t="array" aca="1" ref="BQ636" ca="1">IF(ISBLANK(Spreadsheet!AN636),TRUE,ISNUMBER(MATCH(TRUE,EXACT(Spreadsheet!AN636,INDIRECT(Spreadsheet!BL636)),0)))</f>
        <v>1</v>
      </c>
      <c r="BR636" s="5" t="b">
        <f t="array" ref="BR636">IF(ISBLANK(Spreadsheet!AO636),TRUE,ISNUMBER(MATCH(TRUE,EXACT(Spreadsheet!AO636,LifeBenefitClasses),0)))</f>
        <v>1</v>
      </c>
      <c r="BS636" s="5" t="b">
        <f>IF(OR(ISBLANK(Spreadsheet!AO636), Spreadsheet!AO636="Waive"),IF(ISBLANK(Spreadsheet!AP636),TRUE,FALSE),IF(OR(AND(NOT(ISBLANK(Spreadsheet!AO636)),ISBLANK(Spreadsheet!AP636)),NOT(ISNUMBER(VALUE(Spreadsheet!AP636)))),FALSE,IF(OR(AND(Spreadsheet!AP636&lt;6,MOD(Spreadsheet!AP636*10,5)=0), MOD(Spreadsheet!AP636,5000)=0),TRUE,FALSE)))</f>
        <v>1</v>
      </c>
      <c r="BT636" s="5" t="b">
        <f t="array" ref="BT636">IF(ISBLANK(Spreadsheet!AQ636),TRUE,ISNUMBER(MATCH(TRUE,EXACT(Spreadsheet!AQ636,EnrollWaive),0)))</f>
        <v>1</v>
      </c>
      <c r="BU636" s="5" t="b">
        <f t="array" ref="BU636">IF(ISBLANK(Spreadsheet!AR636),TRUE,ISNUMBER(MATCH(TRUE,EXACT(Spreadsheet!AR636,LifeBenefitClasses),0)))</f>
        <v>1</v>
      </c>
      <c r="BV636" s="5" t="b">
        <f>IF(OR(ISBLANK(Spreadsheet!AR636), Spreadsheet!AR636="Waive"),IF(ISBLANK(Spreadsheet!AS636),TRUE,FALSE),IF(OR(AND(NOT(ISBLANK(Spreadsheet!AR636)),ISBLANK(Spreadsheet!AS636)),NOT(ISNUMBER(VALUE(Spreadsheet!AS636)))),FALSE,IF(OR(AND(Spreadsheet!AS636&lt;6,MOD(Spreadsheet!AS636*10,5)=0), MOD(Spreadsheet!AS636,10000)=0),TRUE,FALSE)))</f>
        <v>1</v>
      </c>
      <c r="BW636" s="5" t="b">
        <f t="array" ref="BW636">IF(ISBLANK(Spreadsheet!AT636),TRUE,ISNUMBER(MATCH(TRUE,EXACT(Spreadsheet!AT636,LifeBenefitClasses),0)))</f>
        <v>1</v>
      </c>
      <c r="BX636" s="5" t="b">
        <f>IF(OR(ISBLANK(Spreadsheet!AT636), Spreadsheet!AT636="Waive"),IF(ISBLANK(Spreadsheet!AU636),TRUE,FALSE),IF(OR(AND(NOT(ISBLANK(Spreadsheet!AT636)),ISBLANK(Spreadsheet!AU636)),NOT(ISNUMBER(VALUE(Spreadsheet!AU636)))),FALSE,IF(AND(NOT(OR(ISBLANK(Spreadsheet!AT636),Spreadsheet!AT636="Waive")),NOT(OR(ISBLANK(Spreadsheet!AR636),Spreadsheet!AR636="Waive")),MOD(Spreadsheet!AU636,5000)=0, Spreadsheet!AU636&lt;=(Spreadsheet!AS636*0.5)),TRUE,FALSE)))</f>
        <v>1</v>
      </c>
      <c r="BY636" s="5" t="b">
        <f t="array" ref="BY636">IF(ISBLANK(Spreadsheet!AV636),TRUE,ISNUMBER(MATCH(TRUE,EXACT(Spreadsheet!AV636,EnrollWaive),0)))</f>
        <v>1</v>
      </c>
      <c r="BZ636" s="5" t="b">
        <f t="array" ref="BZ636">IF(ISBLANK(Spreadsheet!AW636),TRUE,ISNUMBER(MATCH(TRUE,EXACT(Spreadsheet!AW636,LifeBenefitClasses),0)))</f>
        <v>1</v>
      </c>
      <c r="CA636" s="5" t="b">
        <f t="array" ref="CA636">IF(ISBLANK(Spreadsheet!AX636),TRUE,ISNUMBER(MATCH(TRUE,EXACT(Spreadsheet!AX636,LifeBenefitClasses),0)))</f>
        <v>1</v>
      </c>
      <c r="CB636" s="5" t="b">
        <f t="array" ref="CB636">IF(ISBLANK(Spreadsheet!AY636),TRUE,ISNUMBER(MATCH(TRUE,EXACT(Spreadsheet!AY636,LifeBenefitClasses),0)))</f>
        <v>1</v>
      </c>
      <c r="CC636" s="5" t="b">
        <f t="array" ref="CC636">IF(ISBLANK(Spreadsheet!AZ636),TRUE,ISNUMBER(MATCH(TRUE,EXACT(Spreadsheet!AZ636,LifeBenefitClasses),0)))</f>
        <v>1</v>
      </c>
      <c r="CD636" s="5" t="b">
        <f t="array" ref="CD636">IF(ISBLANK(Spreadsheet!BA636),TRUE,ISNUMBER(MATCH(TRUE,EXACT(Spreadsheet!BA636,LifeBenefitClasses),0)))</f>
        <v>1</v>
      </c>
      <c r="CE636" s="5" t="b">
        <f>IF(OR(ISBLANK(Spreadsheet!BA636), Spreadsheet!BA636="Waive"),IF(ISBLANK(Spreadsheet!BB636),TRUE,FALSE),IF(OR(AND(NOT(ISBLANK(Spreadsheet!BA636)),ISBLANK(Spreadsheet!BB636)),NOT(ISNUMBER(VALUE(Spreadsheet!BB636))),ISBLANK(Spreadsheet!BC636),NOT(ISNUMBER(VALUE(Spreadsheet!BC636)))),FALSE,IF(AND(Spreadsheet!BB636&gt;=50000,Spreadsheet!BB636&lt;=250000,MOD(Spreadsheet!BB636,10000)=0,Spreadsheet!BB636&lt;=(10*Spreadsheet!BC636)),TRUE,FALSE)))</f>
        <v>1</v>
      </c>
      <c r="CF636" s="5" t="b">
        <f>IF(NOT(ISBLANK(Spreadsheet!BC636)),AND(ISNUMBER(VALUE(Spreadsheet!BC636)),Spreadsheet!BC636&gt;0),AND(OR(ISBLANK(Spreadsheet!AO636),Spreadsheet!AO636="Waive",AND(NOT(OR(ISBLANK(Spreadsheet!AO636),Spreadsheet!AO636="Waive")),Spreadsheet!AP636&gt;=6)),OR(ISBLANK(Spreadsheet!AR636),AND(NOT(OR(ISBLANK(Spreadsheet!AR636),Spreadsheet!AR636="Waive")),Spreadsheet!AS636&gt;=6)),OR(ISBLANK(Spreadsheet!AW636)),OR(ISBLANK(Spreadsheet!AX636)),OR(ISBLANK(Spreadsheet!AY636)),OR(ISBLANK(Spreadsheet!AZ636)),OR(ISBLANK(Spreadsheet!BA636),Spreadsheet!BA636="Waive")))</f>
        <v>1</v>
      </c>
      <c r="CG636" s="5" t="b">
        <f t="shared" ca="1" si="43"/>
        <v>1</v>
      </c>
    </row>
    <row r="637" spans="8:85" x14ac:dyDescent="0.3">
      <c r="H637" s="5">
        <f t="shared" ca="1" si="44"/>
        <v>2</v>
      </c>
      <c r="I637" s="5" t="str">
        <f t="shared" ca="1" si="42"/>
        <v/>
      </c>
      <c r="J637" s="5" t="str">
        <f>IF(AND(NOT(ISBLANK(Spreadsheet!C637)),ISBLANK(Spreadsheet!D637)),Spreadsheet!F637&amp;" "&amp;Spreadsheet!H637,"")</f>
        <v/>
      </c>
      <c r="K637" s="5">
        <f>IF(AND(NOT(ISBLANK(Spreadsheet!C637)),ISBLANK(Spreadsheet!D637)),COUNTIFS(Spreadsheet!E638:E$786,"=Child",Spreadsheet!C638:C$786, "="&amp;Spreadsheet!C637) + COUNTIFS(Spreadsheet!E638:E$786,"=Step-child",Spreadsheet!C638:C$786, "="&amp;Spreadsheet!C637),0)</f>
        <v>0</v>
      </c>
      <c r="L637" s="5">
        <f>IF(NOT(ISBLANK(J637)),COUNTIFS(Spreadsheet!E638:E$786,"=Wife",Spreadsheet!C638:C$786, "="&amp;Spreadsheet!C637) + COUNTIFS(Spreadsheet!E638:E$786,"=Husband",Spreadsheet!C638:C$786, "="&amp;Spreadsheet!C637),0)</f>
        <v>0</v>
      </c>
      <c r="M637" s="5">
        <f>IF(NOT(ISBLANK(Spreadsheet!AJ637)),VLOOKUP(Spreadsheet!AJ637,'Drop Downs'!$P$2:$R$16,3,FALSE),0)</f>
        <v>0</v>
      </c>
      <c r="N637" s="5">
        <f>IF(NOT(ISBLANK(Spreadsheet!AJ637)), VLOOKUP(Spreadsheet!AJ637,'Drop Downs'!$P$2:$R$16,2,FALSE),0)</f>
        <v>0</v>
      </c>
      <c r="O637" s="5">
        <f>IF(NOT(ISBLANK(Spreadsheet!AL637)),VLOOKUP(Spreadsheet!AL637,'Drop Downs'!$P$2:$R$16,3,FALSE), 0)</f>
        <v>0</v>
      </c>
      <c r="P637" s="5">
        <f>IF(NOT(ISBLANK(Spreadsheet!AL637)),VLOOKUP(Spreadsheet!AL637,'Drop Downs'!$P$2:$R$16,2,FALSE),0)</f>
        <v>0</v>
      </c>
      <c r="Q637" s="5">
        <f>IF(NOT(ISBLANK(Spreadsheet!AN637)),VLOOKUP(Spreadsheet!AN637,'Drop Downs'!$P$2:$R$16,3,FALSE),0)</f>
        <v>0</v>
      </c>
      <c r="R637" s="5">
        <f>IF(NOT(ISBLANK(Spreadsheet!AN637)),VLOOKUP(Spreadsheet!AN637,'Drop Downs'!$P$2:$R$16,2,FALSE),0)</f>
        <v>0</v>
      </c>
      <c r="S637" s="5" t="str">
        <f>IF(OR(M637&gt;K637,N637&gt;L637,O637&gt;K637, Q637&gt;K637,N637&gt;L637, P637&gt;L637, R637&gt;L637),"Member currently has a coverage election over what he/she needs.  Please add more dependents or adjust the coverage election.","")&amp;(IF(AND(NOT(ISBLANK(Spreadsheet!C637)),NOT(ISBLANK(Spreadsheet!D637)),ISBLANK(Spreadsheet!E637)),"Dependent lacks a relationship to member.Please select one from the drop-down.",""))</f>
        <v/>
      </c>
      <c r="T637" s="5" t="b">
        <f t="shared" si="45"/>
        <v>1</v>
      </c>
      <c r="U637" s="5" t="b">
        <f>OR(ISBLANK(Spreadsheet!C637),IF(NOT(ISBLANK(Spreadsheet!D637)),NOT(ISBLANK(Spreadsheet!E637)),TRUE))</f>
        <v>1</v>
      </c>
      <c r="V637" s="5" t="b">
        <f>OR(ISBLANK(Spreadsheet!C637), NOT(ISBLANK(Spreadsheet!I637)))</f>
        <v>1</v>
      </c>
      <c r="W637" s="5" t="b">
        <f>OR(ISBLANK(Spreadsheet!D637),NOT(ISBLANK(Spreadsheet!C637)))</f>
        <v>1</v>
      </c>
      <c r="X637" s="155" t="str">
        <f>REPT("0",MIN(FIND({1,2,3,4,5,6,7,8,9},Spreadsheet!C637&amp;"123456789"))-1)&amp;IF(ISBLANK(Spreadsheet!C637),"",SUMPRODUCT(MID(0&amp;Spreadsheet!C637,LARGE(INDEX(ISNUMBER(--MID(Spreadsheet!C637,ROW($1:$225),1))*
 ROW($1:$225),0),ROW($1:$225))+1,1)*10^ROW($1:$225)/10))</f>
        <v/>
      </c>
      <c r="Y637" s="5" t="b">
        <f>IF(NOT(ISBLANK(Spreadsheet!C637)),IF(AND(ISNUMBER(VALUE(Spreadsheet!C637)), LEN(Spreadsheet!C637)=9),TRUE,FALSE),TRUE)</f>
        <v>1</v>
      </c>
      <c r="Z637" s="155" t="str">
        <f>REPT("0",MIN(FIND({1,2,3,4,5,6,7,8,9},Spreadsheet!D637&amp;"123456789"))-1)&amp;IF(ISBLANK(Spreadsheet!D637),"",SUMPRODUCT(MID(0&amp;Spreadsheet!D637,LARGE(INDEX(ISNUMBER(--MID(Spreadsheet!D637,ROW($1:$225),1))*
 ROW($1:$225),0),ROW($1:$225))+1,1)*10^ROW($1:$225)/10))</f>
        <v/>
      </c>
      <c r="AA637" s="5" t="b">
        <f>IF(AND(NOT(ISBLANK(Spreadsheet!D637)),NOT(ISBLANK(Spreadsheet!C637))),IF(AND(ISNUMBER(VALUE(Spreadsheet!D637)), LEN(Spreadsheet!D637)=9),TRUE,FALSE),IF(AND(NOT(ISBLANK(Spreadsheet!D637)),ISBLANK(Spreadsheet!C637)),FALSE,TRUE))</f>
        <v>1</v>
      </c>
      <c r="AB637" s="5" t="b">
        <f>OR(ISBLANK(Spreadsheet!Y637),IF(NOT(ISBLANK(Spreadsheet!Y637)),LEN(Spreadsheet!Y637)=10,ISNUMBER(VALUE(Spreadsheet!Y637))))</f>
        <v>1</v>
      </c>
      <c r="AC637" s="5" t="b">
        <f>OR(ISBLANK(Spreadsheet!AI637), AND(NOT(ISBLANK(Spreadsheet!AJ637)), NOT(ISNUMBER(SEARCH("Waive",Spreadsheet!AJ637)))))</f>
        <v>1</v>
      </c>
      <c r="AD637" s="5" t="b">
        <f>OR(ISBLANK(Spreadsheet!AK637), AND(NOT(ISBLANK(Spreadsheet!AL637)), NOT(ISNUMBER(SEARCH("Waive",Spreadsheet!AL637)))))</f>
        <v>1</v>
      </c>
      <c r="AE637" s="5" t="b">
        <f>OR(ISBLANK(Spreadsheet!AM637), AND(NOT(ISBLANK(Spreadsheet!AN637)), NOT(ISNUMBER(SEARCH("Waive", Spreadsheet!AN637)))))</f>
        <v>1</v>
      </c>
      <c r="AF637" s="5" t="b">
        <f>OR(ISBLANK(Spreadsheet!C637), NOT(ISBLANK(Spreadsheet!D637)),NOT(ISBLANK(Spreadsheet!L637)))</f>
        <v>1</v>
      </c>
      <c r="AG637" s="5" t="b">
        <f>IF(AND(NOT(ISBLANK(Spreadsheet!C637)), NOT(ISBLANK(Spreadsheet!D637)),Spreadsheet!C637&lt;&gt;Spreadsheet!D637),IF(ISERROR(VLOOKUP(Spreadsheet!C637, Spreadsheet!$C$6:'Spreadsheet'!$C636,1,FALSE)), FALSE, TRUE),TRUE)</f>
        <v>1</v>
      </c>
      <c r="AH637" s="5" t="b">
        <f>Spreadsheet!$B$2=Spreadsheet!AD637</f>
        <v>1</v>
      </c>
      <c r="AI637" s="5" t="b">
        <f>IF(ISBLANK(Spreadsheet!G637),TRUE,IF(OR(LEN(Spreadsheet!G637)&gt;1,ISNUMBER(VALUE(Spreadsheet!G637))),FALSE,TRUE))</f>
        <v>1</v>
      </c>
      <c r="AJ637" s="5" t="b">
        <f>OR(ISBLANK(Spreadsheet!C637), NOT(ISBLANK(Spreadsheet!B637)), NOT(ISBLANK(Spreadsheet!D637)))</f>
        <v>1</v>
      </c>
      <c r="AK637" s="5" t="b">
        <f t="array" ref="AK637">IF(OR(AND(ISBLANK(Spreadsheet!E637),ISBLANK(Spreadsheet!D637),NOT(ISBLANK(Spreadsheet!C637))),AND(ISBLANK(Spreadsheet!E637),ISBLANK(Spreadsheet!D637),ISBLANK(Spreadsheet!C637))),TRUE,ISNUMBER(MATCH(TRUE,EXACT(Spreadsheet!E637,Relationships),0)))</f>
        <v>1</v>
      </c>
      <c r="AL637" s="5" t="b">
        <f>IF(NOT(ISBLANK(Spreadsheet!C637)),IF(OR(ISBLANK(Spreadsheet!F637),LEN(Spreadsheet!F637)&gt;40),FALSE,TRUE),TRUE)</f>
        <v>1</v>
      </c>
      <c r="AM637" s="5" t="b">
        <f>IF(NOT(ISBLANK(Spreadsheet!C637)),IF(OR(ISBLANK(Spreadsheet!H637),LEN(Spreadsheet!H637)&gt;40),FALSE,TRUE),TRUE)</f>
        <v>1</v>
      </c>
      <c r="AN637" s="5" t="b">
        <f t="array" ref="AN637">IF(ISBLANK(Spreadsheet!I637),TRUE,ISNUMBER(MATCH(TRUE,EXACT(Spreadsheet!I637,GenderValues),0)))</f>
        <v>1</v>
      </c>
      <c r="AO637" s="5" t="b">
        <f ca="1">IF(ISERROR(DATEVALUE(TEXT(Spreadsheet!J637,"mm/dd/yyyy")) &gt; TODAY()),IF(AND(ISBLANK(Spreadsheet!J637),ISBLANK(Spreadsheet!C637)),TRUE,FALSE),IF(DATEVALUE(TEXT(Spreadsheet!J637,"mm/dd/yyyy")) &gt; TODAY(),FALSE,TRUE))</f>
        <v>1</v>
      </c>
      <c r="AP637" s="5" t="b">
        <f>OR(ISBLANK(Spreadsheet!K637),LEN(Spreadsheet!K637)&lt;=100)</f>
        <v>1</v>
      </c>
      <c r="AQ637" s="5" t="b">
        <f t="array" ref="AQ637">IF(OR(AND(ISBLANK(Spreadsheet!L637),ISBLANK(Spreadsheet!C637)),AND(NOT(ISBLANK(Spreadsheet!C637)),NOT(ISBLANK(Spreadsheet!D637)))),TRUE,ISNUMBER(MATCH(TRUE,EXACT(Spreadsheet!L637,MaritalStatus),0)))</f>
        <v>1</v>
      </c>
      <c r="AR637" s="5" t="b">
        <f ca="1">IF(ISERROR(DATEVALUE(TEXT(Spreadsheet!M637,"mm/dd/yyyy")) &gt; TODAY()),IF(ISBLANK(Spreadsheet!M637),TRUE,FALSE),IF(DATEVALUE(TEXT(Spreadsheet!M637,"mm/dd/yyyy")) &gt; TODAY(),FALSE,TRUE))</f>
        <v>1</v>
      </c>
      <c r="AS637" s="5" t="b">
        <f>OR(ISBLANK(Spreadsheet!N637),LEN(Spreadsheet!N637)&lt;=100)</f>
        <v>1</v>
      </c>
      <c r="AT637" s="5" t="b">
        <f>OR(ISBLANK(Spreadsheet!O637),UPPER(Spreadsheet!O637)="YES")</f>
        <v>1</v>
      </c>
      <c r="AU637" s="5" t="b">
        <f>OR(ISBLANK(Spreadsheet!P637),UPPER(Spreadsheet!P637)="YES")</f>
        <v>1</v>
      </c>
      <c r="AV637" s="5" t="b">
        <f t="array" ref="AV637">IF(ISBLANK(Spreadsheet!Q637),TRUE,ISNUMBER(MATCH(TRUE,EXACT(Spreadsheet!Q637,OnGroupsPriorIns),0)))</f>
        <v>1</v>
      </c>
      <c r="AW637" s="5" t="b">
        <f>OR(ISBLANK(Spreadsheet!R637),UPPER(Spreadsheet!R637)="YES")</f>
        <v>1</v>
      </c>
      <c r="AX637" s="5" t="b">
        <f>OR(ISBLANK(Spreadsheet!S637),UPPER(Spreadsheet!S637)="YES")</f>
        <v>1</v>
      </c>
      <c r="AY637" s="5" t="b">
        <f>OR(AND(ISBLANK(Spreadsheet!C637),LEN(Spreadsheet!T637)=0),AND(NOT(ISBLANK(Spreadsheet!C637)),LEN(Spreadsheet!T637)&gt;0,LEN(Spreadsheet!T637)&lt;=50))</f>
        <v>1</v>
      </c>
      <c r="AZ637" s="5" t="b">
        <f>OR(LEN(Spreadsheet!U637)=0,AND(LEN(Spreadsheet!U637)&gt;0,LEN(Spreadsheet!U637)&lt;=50))</f>
        <v>1</v>
      </c>
      <c r="BA637" s="5" t="b">
        <f>OR(AND(ISBLANK(Spreadsheet!C637),LEN(Spreadsheet!V637)=0),AND(NOT(ISBLANK(Spreadsheet!C637)),LEN(Spreadsheet!V637)&gt;0,LEN(Spreadsheet!V637)&lt;=50))</f>
        <v>1</v>
      </c>
      <c r="BB637" s="5" t="b">
        <f t="array" ref="BB637">IF(AND(ISBLANK(Spreadsheet!C637),LEN(Spreadsheet!W637)=0),TRUE,ISNUMBER(MATCH(TRUE,EXACT(Spreadsheet!W637,States),0)))</f>
        <v>1</v>
      </c>
      <c r="BC637" s="5" t="b">
        <f>OR(AND(ISBLANK(Spreadsheet!C637),LEN(Spreadsheet!X637)=0),AND(NOT(ISBLANK(Spreadsheet!C637)),LEN(Spreadsheet!X637)&gt;0,LEN(Spreadsheet!X637)=5,ISNUMBER(VALUE(Spreadsheet!X637))))</f>
        <v>1</v>
      </c>
      <c r="BD637" s="5" t="b">
        <f>OR(ISBLANK(Spreadsheet!Z637),LEN(Spreadsheet!Z637)&lt;=50)</f>
        <v>1</v>
      </c>
      <c r="BE637" s="5" t="b">
        <f>ISBLANK(Spreadsheet!AA637)</f>
        <v>1</v>
      </c>
      <c r="BF637" s="5" t="b">
        <f>ISBLANK(Spreadsheet!AB637)</f>
        <v>1</v>
      </c>
      <c r="BG637" s="5" t="b">
        <f>IF(ISERROR(DATEVALUE(TEXT(Spreadsheet!AC637,"mm/dd/yyyy")) &gt; DATEVALUE(TEXT(Spreadsheet!J637,"mm/dd/yyyy"))),IF(OR(AND(ISBLANK(Spreadsheet!AC637),ISBLANK(Spreadsheet!C637)),AND(NOT(ISBLANK(Spreadsheet!C637)),ISBLANK(Spreadsheet!AC637),NOT(ISBLANK(Spreadsheet!D637)))),TRUE,FALSE),IF(DATEVALUE(TEXT(Spreadsheet!AC637,"mm/dd/yyyy")) &gt; DATEVALUE(TEXT(Spreadsheet!J637,"mm/dd/yyyy")),TRUE,FALSE))</f>
        <v>1</v>
      </c>
      <c r="BH637" s="5" t="b">
        <f>OR(AND(ISBLANK(Spreadsheet!C637),ISBLANK(Spreadsheet!AE637)),AND(NOT(ISBLANK(Spreadsheet!C637)),NOT(ISBLANK(Spreadsheet!D637)),ISBLANK(Spreadsheet!AE637)),AND(NOT(ISBLANK(Spreadsheet!C637)),ISBLANK(Spreadsheet!D637),NOT(ISBLANK(Spreadsheet!AE637)),LEN(Spreadsheet!AE637)&lt;=100))</f>
        <v>1</v>
      </c>
      <c r="BI637" s="5" t="b">
        <f t="array" ref="BI637">IF(ISBLANK(Spreadsheet!AF637),TRUE,ISNUMBER(MATCH(TRUE,EXACT(Spreadsheet!AF637,CobraShortReasons),0)))</f>
        <v>1</v>
      </c>
      <c r="BJ637" s="5" t="b">
        <f ca="1">IF(ISERROR(DATEVALUE(TEXT(Spreadsheet!AG637,"mm/dd/yyyy")) &gt; TODAY()),IF(ISBLANK(Spreadsheet!AG637),TRUE,FALSE),IF(DATEVALUE(TEXT(Spreadsheet!AG637,"mm/dd/yyyy")) &gt; TODAY(),FALSE,TRUE))</f>
        <v>1</v>
      </c>
      <c r="BK637" s="5" t="b">
        <f>OR(ISBLANK(Spreadsheet!AH637),LEN(Spreadsheet!AH637)&lt;=25)</f>
        <v>1</v>
      </c>
      <c r="BL637" s="5" t="b">
        <f t="array" aca="1" ref="BL637" ca="1">IF(ISBLANK(Spreadsheet!AI637),TRUE,ISNUMBER(MATCH(TRUE,EXACT(Spreadsheet!AI637,INDIRECT(Spreadsheet!$D$2)),0)))</f>
        <v>1</v>
      </c>
      <c r="BM637" s="5" t="b">
        <f t="array" aca="1" ref="BM637" ca="1">IF(ISBLANK(Spreadsheet!AJ637),TRUE,ISNUMBER(MATCH(TRUE,EXACT(Spreadsheet!AJ637,INDIRECT(Spreadsheet!BJ637)),0)))</f>
        <v>1</v>
      </c>
      <c r="BN637" s="5" t="b">
        <f t="array" ref="BN637">IF(ISBLANK(Spreadsheet!AK637),TRUE,ISNUMBER(MATCH(TRUE,EXACT(Spreadsheet!AK637,DentalPlans),0)))</f>
        <v>1</v>
      </c>
      <c r="BO637" s="5" t="b">
        <f t="array" aca="1" ref="BO637" ca="1">IF(ISBLANK(Spreadsheet!AL637),TRUE,ISNUMBER(MATCH(TRUE,EXACT(Spreadsheet!AL637,INDIRECT(Spreadsheet!BK637)),0)))</f>
        <v>1</v>
      </c>
      <c r="BP637" s="5" t="b">
        <f t="array" ref="BP637">IF(ISBLANK(Spreadsheet!AM637),TRUE,ISNUMBER(MATCH(TRUE,EXACT(Spreadsheet!AM637,VisionPlans),0)))</f>
        <v>1</v>
      </c>
      <c r="BQ637" s="5" t="b">
        <f t="array" aca="1" ref="BQ637" ca="1">IF(ISBLANK(Spreadsheet!AN637),TRUE,ISNUMBER(MATCH(TRUE,EXACT(Spreadsheet!AN637,INDIRECT(Spreadsheet!BL637)),0)))</f>
        <v>1</v>
      </c>
      <c r="BR637" s="5" t="b">
        <f t="array" ref="BR637">IF(ISBLANK(Spreadsheet!AO637),TRUE,ISNUMBER(MATCH(TRUE,EXACT(Spreadsheet!AO637,LifeBenefitClasses),0)))</f>
        <v>1</v>
      </c>
      <c r="BS637" s="5" t="b">
        <f>IF(OR(ISBLANK(Spreadsheet!AO637), Spreadsheet!AO637="Waive"),IF(ISBLANK(Spreadsheet!AP637),TRUE,FALSE),IF(OR(AND(NOT(ISBLANK(Spreadsheet!AO637)),ISBLANK(Spreadsheet!AP637)),NOT(ISNUMBER(VALUE(Spreadsheet!AP637)))),FALSE,IF(OR(AND(Spreadsheet!AP637&lt;6,MOD(Spreadsheet!AP637*10,5)=0), MOD(Spreadsheet!AP637,5000)=0),TRUE,FALSE)))</f>
        <v>1</v>
      </c>
      <c r="BT637" s="5" t="b">
        <f t="array" ref="BT637">IF(ISBLANK(Spreadsheet!AQ637),TRUE,ISNUMBER(MATCH(TRUE,EXACT(Spreadsheet!AQ637,EnrollWaive),0)))</f>
        <v>1</v>
      </c>
      <c r="BU637" s="5" t="b">
        <f t="array" ref="BU637">IF(ISBLANK(Spreadsheet!AR637),TRUE,ISNUMBER(MATCH(TRUE,EXACT(Spreadsheet!AR637,LifeBenefitClasses),0)))</f>
        <v>1</v>
      </c>
      <c r="BV637" s="5" t="b">
        <f>IF(OR(ISBLANK(Spreadsheet!AR637), Spreadsheet!AR637="Waive"),IF(ISBLANK(Spreadsheet!AS637),TRUE,FALSE),IF(OR(AND(NOT(ISBLANK(Spreadsheet!AR637)),ISBLANK(Spreadsheet!AS637)),NOT(ISNUMBER(VALUE(Spreadsheet!AS637)))),FALSE,IF(OR(AND(Spreadsheet!AS637&lt;6,MOD(Spreadsheet!AS637*10,5)=0), MOD(Spreadsheet!AS637,10000)=0),TRUE,FALSE)))</f>
        <v>1</v>
      </c>
      <c r="BW637" s="5" t="b">
        <f t="array" ref="BW637">IF(ISBLANK(Spreadsheet!AT637),TRUE,ISNUMBER(MATCH(TRUE,EXACT(Spreadsheet!AT637,LifeBenefitClasses),0)))</f>
        <v>1</v>
      </c>
      <c r="BX637" s="5" t="b">
        <f>IF(OR(ISBLANK(Spreadsheet!AT637), Spreadsheet!AT637="Waive"),IF(ISBLANK(Spreadsheet!AU637),TRUE,FALSE),IF(OR(AND(NOT(ISBLANK(Spreadsheet!AT637)),ISBLANK(Spreadsheet!AU637)),NOT(ISNUMBER(VALUE(Spreadsheet!AU637)))),FALSE,IF(AND(NOT(OR(ISBLANK(Spreadsheet!AT637),Spreadsheet!AT637="Waive")),NOT(OR(ISBLANK(Spreadsheet!AR637),Spreadsheet!AR637="Waive")),MOD(Spreadsheet!AU637,5000)=0, Spreadsheet!AU637&lt;=(Spreadsheet!AS637*0.5)),TRUE,FALSE)))</f>
        <v>1</v>
      </c>
      <c r="BY637" s="5" t="b">
        <f t="array" ref="BY637">IF(ISBLANK(Spreadsheet!AV637),TRUE,ISNUMBER(MATCH(TRUE,EXACT(Spreadsheet!AV637,EnrollWaive),0)))</f>
        <v>1</v>
      </c>
      <c r="BZ637" s="5" t="b">
        <f t="array" ref="BZ637">IF(ISBLANK(Spreadsheet!AW637),TRUE,ISNUMBER(MATCH(TRUE,EXACT(Spreadsheet!AW637,LifeBenefitClasses),0)))</f>
        <v>1</v>
      </c>
      <c r="CA637" s="5" t="b">
        <f t="array" ref="CA637">IF(ISBLANK(Spreadsheet!AX637),TRUE,ISNUMBER(MATCH(TRUE,EXACT(Spreadsheet!AX637,LifeBenefitClasses),0)))</f>
        <v>1</v>
      </c>
      <c r="CB637" s="5" t="b">
        <f t="array" ref="CB637">IF(ISBLANK(Spreadsheet!AY637),TRUE,ISNUMBER(MATCH(TRUE,EXACT(Spreadsheet!AY637,LifeBenefitClasses),0)))</f>
        <v>1</v>
      </c>
      <c r="CC637" s="5" t="b">
        <f t="array" ref="CC637">IF(ISBLANK(Spreadsheet!AZ637),TRUE,ISNUMBER(MATCH(TRUE,EXACT(Spreadsheet!AZ637,LifeBenefitClasses),0)))</f>
        <v>1</v>
      </c>
      <c r="CD637" s="5" t="b">
        <f t="array" ref="CD637">IF(ISBLANK(Spreadsheet!BA637),TRUE,ISNUMBER(MATCH(TRUE,EXACT(Spreadsheet!BA637,LifeBenefitClasses),0)))</f>
        <v>1</v>
      </c>
      <c r="CE637" s="5" t="b">
        <f>IF(OR(ISBLANK(Spreadsheet!BA637), Spreadsheet!BA637="Waive"),IF(ISBLANK(Spreadsheet!BB637),TRUE,FALSE),IF(OR(AND(NOT(ISBLANK(Spreadsheet!BA637)),ISBLANK(Spreadsheet!BB637)),NOT(ISNUMBER(VALUE(Spreadsheet!BB637))),ISBLANK(Spreadsheet!BC637),NOT(ISNUMBER(VALUE(Spreadsheet!BC637)))),FALSE,IF(AND(Spreadsheet!BB637&gt;=50000,Spreadsheet!BB637&lt;=250000,MOD(Spreadsheet!BB637,10000)=0,Spreadsheet!BB637&lt;=(10*Spreadsheet!BC637)),TRUE,FALSE)))</f>
        <v>1</v>
      </c>
      <c r="CF637" s="5" t="b">
        <f>IF(NOT(ISBLANK(Spreadsheet!BC637)),AND(ISNUMBER(VALUE(Spreadsheet!BC637)),Spreadsheet!BC637&gt;0),AND(OR(ISBLANK(Spreadsheet!AO637),Spreadsheet!AO637="Waive",AND(NOT(OR(ISBLANK(Spreadsheet!AO637),Spreadsheet!AO637="Waive")),Spreadsheet!AP637&gt;=6)),OR(ISBLANK(Spreadsheet!AR637),AND(NOT(OR(ISBLANK(Spreadsheet!AR637),Spreadsheet!AR637="Waive")),Spreadsheet!AS637&gt;=6)),OR(ISBLANK(Spreadsheet!AW637)),OR(ISBLANK(Spreadsheet!AX637)),OR(ISBLANK(Spreadsheet!AY637)),OR(ISBLANK(Spreadsheet!AZ637)),OR(ISBLANK(Spreadsheet!BA637),Spreadsheet!BA637="Waive")))</f>
        <v>1</v>
      </c>
      <c r="CG637" s="5" t="b">
        <f t="shared" ca="1" si="43"/>
        <v>1</v>
      </c>
    </row>
    <row r="638" spans="8:85" x14ac:dyDescent="0.3">
      <c r="H638" s="5">
        <f t="shared" ca="1" si="44"/>
        <v>2</v>
      </c>
      <c r="I638" s="5" t="str">
        <f t="shared" ca="1" si="42"/>
        <v/>
      </c>
      <c r="J638" s="5" t="str">
        <f>IF(AND(NOT(ISBLANK(Spreadsheet!C638)),ISBLANK(Spreadsheet!D638)),Spreadsheet!F638&amp;" "&amp;Spreadsheet!H638,"")</f>
        <v/>
      </c>
      <c r="K638" s="5">
        <f>IF(AND(NOT(ISBLANK(Spreadsheet!C638)),ISBLANK(Spreadsheet!D638)),COUNTIFS(Spreadsheet!E639:E$786,"=Child",Spreadsheet!C639:C$786, "="&amp;Spreadsheet!C638) + COUNTIFS(Spreadsheet!E639:E$786,"=Step-child",Spreadsheet!C639:C$786, "="&amp;Spreadsheet!C638),0)</f>
        <v>0</v>
      </c>
      <c r="L638" s="5">
        <f>IF(NOT(ISBLANK(J638)),COUNTIFS(Spreadsheet!E639:E$786,"=Wife",Spreadsheet!C639:C$786, "="&amp;Spreadsheet!C638) + COUNTIFS(Spreadsheet!E639:E$786,"=Husband",Spreadsheet!C639:C$786, "="&amp;Spreadsheet!C638),0)</f>
        <v>0</v>
      </c>
      <c r="M638" s="5">
        <f>IF(NOT(ISBLANK(Spreadsheet!AJ638)),VLOOKUP(Spreadsheet!AJ638,'Drop Downs'!$P$2:$R$16,3,FALSE),0)</f>
        <v>0</v>
      </c>
      <c r="N638" s="5">
        <f>IF(NOT(ISBLANK(Spreadsheet!AJ638)), VLOOKUP(Spreadsheet!AJ638,'Drop Downs'!$P$2:$R$16,2,FALSE),0)</f>
        <v>0</v>
      </c>
      <c r="O638" s="5">
        <f>IF(NOT(ISBLANK(Spreadsheet!AL638)),VLOOKUP(Spreadsheet!AL638,'Drop Downs'!$P$2:$R$16,3,FALSE), 0)</f>
        <v>0</v>
      </c>
      <c r="P638" s="5">
        <f>IF(NOT(ISBLANK(Spreadsheet!AL638)),VLOOKUP(Spreadsheet!AL638,'Drop Downs'!$P$2:$R$16,2,FALSE),0)</f>
        <v>0</v>
      </c>
      <c r="Q638" s="5">
        <f>IF(NOT(ISBLANK(Spreadsheet!AN638)),VLOOKUP(Spreadsheet!AN638,'Drop Downs'!$P$2:$R$16,3,FALSE),0)</f>
        <v>0</v>
      </c>
      <c r="R638" s="5">
        <f>IF(NOT(ISBLANK(Spreadsheet!AN638)),VLOOKUP(Spreadsheet!AN638,'Drop Downs'!$P$2:$R$16,2,FALSE),0)</f>
        <v>0</v>
      </c>
      <c r="S638" s="5" t="str">
        <f>IF(OR(M638&gt;K638,N638&gt;L638,O638&gt;K638, Q638&gt;K638,N638&gt;L638, P638&gt;L638, R638&gt;L638),"Member currently has a coverage election over what he/she needs.  Please add more dependents or adjust the coverage election.","")&amp;(IF(AND(NOT(ISBLANK(Spreadsheet!C638)),NOT(ISBLANK(Spreadsheet!D638)),ISBLANK(Spreadsheet!E638)),"Dependent lacks a relationship to member.Please select one from the drop-down.",""))</f>
        <v/>
      </c>
      <c r="T638" s="5" t="b">
        <f t="shared" si="45"/>
        <v>1</v>
      </c>
      <c r="U638" s="5" t="b">
        <f>OR(ISBLANK(Spreadsheet!C638),IF(NOT(ISBLANK(Spreadsheet!D638)),NOT(ISBLANK(Spreadsheet!E638)),TRUE))</f>
        <v>1</v>
      </c>
      <c r="V638" s="5" t="b">
        <f>OR(ISBLANK(Spreadsheet!C638), NOT(ISBLANK(Spreadsheet!I638)))</f>
        <v>1</v>
      </c>
      <c r="W638" s="5" t="b">
        <f>OR(ISBLANK(Spreadsheet!D638),NOT(ISBLANK(Spreadsheet!C638)))</f>
        <v>1</v>
      </c>
      <c r="X638" s="155" t="str">
        <f>REPT("0",MIN(FIND({1,2,3,4,5,6,7,8,9},Spreadsheet!C638&amp;"123456789"))-1)&amp;IF(ISBLANK(Spreadsheet!C638),"",SUMPRODUCT(MID(0&amp;Spreadsheet!C638,LARGE(INDEX(ISNUMBER(--MID(Spreadsheet!C638,ROW($1:$225),1))*
 ROW($1:$225),0),ROW($1:$225))+1,1)*10^ROW($1:$225)/10))</f>
        <v/>
      </c>
      <c r="Y638" s="5" t="b">
        <f>IF(NOT(ISBLANK(Spreadsheet!C638)),IF(AND(ISNUMBER(VALUE(Spreadsheet!C638)), LEN(Spreadsheet!C638)=9),TRUE,FALSE),TRUE)</f>
        <v>1</v>
      </c>
      <c r="Z638" s="155" t="str">
        <f>REPT("0",MIN(FIND({1,2,3,4,5,6,7,8,9},Spreadsheet!D638&amp;"123456789"))-1)&amp;IF(ISBLANK(Spreadsheet!D638),"",SUMPRODUCT(MID(0&amp;Spreadsheet!D638,LARGE(INDEX(ISNUMBER(--MID(Spreadsheet!D638,ROW($1:$225),1))*
 ROW($1:$225),0),ROW($1:$225))+1,1)*10^ROW($1:$225)/10))</f>
        <v/>
      </c>
      <c r="AA638" s="5" t="b">
        <f>IF(AND(NOT(ISBLANK(Spreadsheet!D638)),NOT(ISBLANK(Spreadsheet!C638))),IF(AND(ISNUMBER(VALUE(Spreadsheet!D638)), LEN(Spreadsheet!D638)=9),TRUE,FALSE),IF(AND(NOT(ISBLANK(Spreadsheet!D638)),ISBLANK(Spreadsheet!C638)),FALSE,TRUE))</f>
        <v>1</v>
      </c>
      <c r="AB638" s="5" t="b">
        <f>OR(ISBLANK(Spreadsheet!Y638),IF(NOT(ISBLANK(Spreadsheet!Y638)),LEN(Spreadsheet!Y638)=10,ISNUMBER(VALUE(Spreadsheet!Y638))))</f>
        <v>1</v>
      </c>
      <c r="AC638" s="5" t="b">
        <f>OR(ISBLANK(Spreadsheet!AI638), AND(NOT(ISBLANK(Spreadsheet!AJ638)), NOT(ISNUMBER(SEARCH("Waive",Spreadsheet!AJ638)))))</f>
        <v>1</v>
      </c>
      <c r="AD638" s="5" t="b">
        <f>OR(ISBLANK(Spreadsheet!AK638), AND(NOT(ISBLANK(Spreadsheet!AL638)), NOT(ISNUMBER(SEARCH("Waive",Spreadsheet!AL638)))))</f>
        <v>1</v>
      </c>
      <c r="AE638" s="5" t="b">
        <f>OR(ISBLANK(Spreadsheet!AM638), AND(NOT(ISBLANK(Spreadsheet!AN638)), NOT(ISNUMBER(SEARCH("Waive", Spreadsheet!AN638)))))</f>
        <v>1</v>
      </c>
      <c r="AF638" s="5" t="b">
        <f>OR(ISBLANK(Spreadsheet!C638), NOT(ISBLANK(Spreadsheet!D638)),NOT(ISBLANK(Spreadsheet!L638)))</f>
        <v>1</v>
      </c>
      <c r="AG638" s="5" t="b">
        <f>IF(AND(NOT(ISBLANK(Spreadsheet!C638)), NOT(ISBLANK(Spreadsheet!D638)),Spreadsheet!C638&lt;&gt;Spreadsheet!D638),IF(ISERROR(VLOOKUP(Spreadsheet!C638, Spreadsheet!$C$6:'Spreadsheet'!$C637,1,FALSE)), FALSE, TRUE),TRUE)</f>
        <v>1</v>
      </c>
      <c r="AH638" s="5" t="b">
        <f>Spreadsheet!$B$2=Spreadsheet!AD638</f>
        <v>1</v>
      </c>
      <c r="AI638" s="5" t="b">
        <f>IF(ISBLANK(Spreadsheet!G638),TRUE,IF(OR(LEN(Spreadsheet!G638)&gt;1,ISNUMBER(VALUE(Spreadsheet!G638))),FALSE,TRUE))</f>
        <v>1</v>
      </c>
      <c r="AJ638" s="5" t="b">
        <f>OR(ISBLANK(Spreadsheet!C638), NOT(ISBLANK(Spreadsheet!B638)), NOT(ISBLANK(Spreadsheet!D638)))</f>
        <v>1</v>
      </c>
      <c r="AK638" s="5" t="b">
        <f t="array" ref="AK638">IF(OR(AND(ISBLANK(Spreadsheet!E638),ISBLANK(Spreadsheet!D638),NOT(ISBLANK(Spreadsheet!C638))),AND(ISBLANK(Spreadsheet!E638),ISBLANK(Spreadsheet!D638),ISBLANK(Spreadsheet!C638))),TRUE,ISNUMBER(MATCH(TRUE,EXACT(Spreadsheet!E638,Relationships),0)))</f>
        <v>1</v>
      </c>
      <c r="AL638" s="5" t="b">
        <f>IF(NOT(ISBLANK(Spreadsheet!C638)),IF(OR(ISBLANK(Spreadsheet!F638),LEN(Spreadsheet!F638)&gt;40),FALSE,TRUE),TRUE)</f>
        <v>1</v>
      </c>
      <c r="AM638" s="5" t="b">
        <f>IF(NOT(ISBLANK(Spreadsheet!C638)),IF(OR(ISBLANK(Spreadsheet!H638),LEN(Spreadsheet!H638)&gt;40),FALSE,TRUE),TRUE)</f>
        <v>1</v>
      </c>
      <c r="AN638" s="5" t="b">
        <f t="array" ref="AN638">IF(ISBLANK(Spreadsheet!I638),TRUE,ISNUMBER(MATCH(TRUE,EXACT(Spreadsheet!I638,GenderValues),0)))</f>
        <v>1</v>
      </c>
      <c r="AO638" s="5" t="b">
        <f ca="1">IF(ISERROR(DATEVALUE(TEXT(Spreadsheet!J638,"mm/dd/yyyy")) &gt; TODAY()),IF(AND(ISBLANK(Spreadsheet!J638),ISBLANK(Spreadsheet!C638)),TRUE,FALSE),IF(DATEVALUE(TEXT(Spreadsheet!J638,"mm/dd/yyyy")) &gt; TODAY(),FALSE,TRUE))</f>
        <v>1</v>
      </c>
      <c r="AP638" s="5" t="b">
        <f>OR(ISBLANK(Spreadsheet!K638),LEN(Spreadsheet!K638)&lt;=100)</f>
        <v>1</v>
      </c>
      <c r="AQ638" s="5" t="b">
        <f t="array" ref="AQ638">IF(OR(AND(ISBLANK(Spreadsheet!L638),ISBLANK(Spreadsheet!C638)),AND(NOT(ISBLANK(Spreadsheet!C638)),NOT(ISBLANK(Spreadsheet!D638)))),TRUE,ISNUMBER(MATCH(TRUE,EXACT(Spreadsheet!L638,MaritalStatus),0)))</f>
        <v>1</v>
      </c>
      <c r="AR638" s="5" t="b">
        <f ca="1">IF(ISERROR(DATEVALUE(TEXT(Spreadsheet!M638,"mm/dd/yyyy")) &gt; TODAY()),IF(ISBLANK(Spreadsheet!M638),TRUE,FALSE),IF(DATEVALUE(TEXT(Spreadsheet!M638,"mm/dd/yyyy")) &gt; TODAY(),FALSE,TRUE))</f>
        <v>1</v>
      </c>
      <c r="AS638" s="5" t="b">
        <f>OR(ISBLANK(Spreadsheet!N638),LEN(Spreadsheet!N638)&lt;=100)</f>
        <v>1</v>
      </c>
      <c r="AT638" s="5" t="b">
        <f>OR(ISBLANK(Spreadsheet!O638),UPPER(Spreadsheet!O638)="YES")</f>
        <v>1</v>
      </c>
      <c r="AU638" s="5" t="b">
        <f>OR(ISBLANK(Spreadsheet!P638),UPPER(Spreadsheet!P638)="YES")</f>
        <v>1</v>
      </c>
      <c r="AV638" s="5" t="b">
        <f t="array" ref="AV638">IF(ISBLANK(Spreadsheet!Q638),TRUE,ISNUMBER(MATCH(TRUE,EXACT(Spreadsheet!Q638,OnGroupsPriorIns),0)))</f>
        <v>1</v>
      </c>
      <c r="AW638" s="5" t="b">
        <f>OR(ISBLANK(Spreadsheet!R638),UPPER(Spreadsheet!R638)="YES")</f>
        <v>1</v>
      </c>
      <c r="AX638" s="5" t="b">
        <f>OR(ISBLANK(Spreadsheet!S638),UPPER(Spreadsheet!S638)="YES")</f>
        <v>1</v>
      </c>
      <c r="AY638" s="5" t="b">
        <f>OR(AND(ISBLANK(Spreadsheet!C638),LEN(Spreadsheet!T638)=0),AND(NOT(ISBLANK(Spreadsheet!C638)),LEN(Spreadsheet!T638)&gt;0,LEN(Spreadsheet!T638)&lt;=50))</f>
        <v>1</v>
      </c>
      <c r="AZ638" s="5" t="b">
        <f>OR(LEN(Spreadsheet!U638)=0,AND(LEN(Spreadsheet!U638)&gt;0,LEN(Spreadsheet!U638)&lt;=50))</f>
        <v>1</v>
      </c>
      <c r="BA638" s="5" t="b">
        <f>OR(AND(ISBLANK(Spreadsheet!C638),LEN(Spreadsheet!V638)=0),AND(NOT(ISBLANK(Spreadsheet!C638)),LEN(Spreadsheet!V638)&gt;0,LEN(Spreadsheet!V638)&lt;=50))</f>
        <v>1</v>
      </c>
      <c r="BB638" s="5" t="b">
        <f t="array" ref="BB638">IF(AND(ISBLANK(Spreadsheet!C638),LEN(Spreadsheet!W638)=0),TRUE,ISNUMBER(MATCH(TRUE,EXACT(Spreadsheet!W638,States),0)))</f>
        <v>1</v>
      </c>
      <c r="BC638" s="5" t="b">
        <f>OR(AND(ISBLANK(Spreadsheet!C638),LEN(Spreadsheet!X638)=0),AND(NOT(ISBLANK(Spreadsheet!C638)),LEN(Spreadsheet!X638)&gt;0,LEN(Spreadsheet!X638)=5,ISNUMBER(VALUE(Spreadsheet!X638))))</f>
        <v>1</v>
      </c>
      <c r="BD638" s="5" t="b">
        <f>OR(ISBLANK(Spreadsheet!Z638),LEN(Spreadsheet!Z638)&lt;=50)</f>
        <v>1</v>
      </c>
      <c r="BE638" s="5" t="b">
        <f>ISBLANK(Spreadsheet!AA638)</f>
        <v>1</v>
      </c>
      <c r="BF638" s="5" t="b">
        <f>ISBLANK(Spreadsheet!AB638)</f>
        <v>1</v>
      </c>
      <c r="BG638" s="5" t="b">
        <f>IF(ISERROR(DATEVALUE(TEXT(Spreadsheet!AC638,"mm/dd/yyyy")) &gt; DATEVALUE(TEXT(Spreadsheet!J638,"mm/dd/yyyy"))),IF(OR(AND(ISBLANK(Spreadsheet!AC638),ISBLANK(Spreadsheet!C638)),AND(NOT(ISBLANK(Spreadsheet!C638)),ISBLANK(Spreadsheet!AC638),NOT(ISBLANK(Spreadsheet!D638)))),TRUE,FALSE),IF(DATEVALUE(TEXT(Spreadsheet!AC638,"mm/dd/yyyy")) &gt; DATEVALUE(TEXT(Spreadsheet!J638,"mm/dd/yyyy")),TRUE,FALSE))</f>
        <v>1</v>
      </c>
      <c r="BH638" s="5" t="b">
        <f>OR(AND(ISBLANK(Spreadsheet!C638),ISBLANK(Spreadsheet!AE638)),AND(NOT(ISBLANK(Spreadsheet!C638)),NOT(ISBLANK(Spreadsheet!D638)),ISBLANK(Spreadsheet!AE638)),AND(NOT(ISBLANK(Spreadsheet!C638)),ISBLANK(Spreadsheet!D638),NOT(ISBLANK(Spreadsheet!AE638)),LEN(Spreadsheet!AE638)&lt;=100))</f>
        <v>1</v>
      </c>
      <c r="BI638" s="5" t="b">
        <f t="array" ref="BI638">IF(ISBLANK(Spreadsheet!AF638),TRUE,ISNUMBER(MATCH(TRUE,EXACT(Spreadsheet!AF638,CobraShortReasons),0)))</f>
        <v>1</v>
      </c>
      <c r="BJ638" s="5" t="b">
        <f ca="1">IF(ISERROR(DATEVALUE(TEXT(Spreadsheet!AG638,"mm/dd/yyyy")) &gt; TODAY()),IF(ISBLANK(Spreadsheet!AG638),TRUE,FALSE),IF(DATEVALUE(TEXT(Spreadsheet!AG638,"mm/dd/yyyy")) &gt; TODAY(),FALSE,TRUE))</f>
        <v>1</v>
      </c>
      <c r="BK638" s="5" t="b">
        <f>OR(ISBLANK(Spreadsheet!AH638),LEN(Spreadsheet!AH638)&lt;=25)</f>
        <v>1</v>
      </c>
      <c r="BL638" s="5" t="b">
        <f t="array" aca="1" ref="BL638" ca="1">IF(ISBLANK(Spreadsheet!AI638),TRUE,ISNUMBER(MATCH(TRUE,EXACT(Spreadsheet!AI638,INDIRECT(Spreadsheet!$D$2)),0)))</f>
        <v>1</v>
      </c>
      <c r="BM638" s="5" t="b">
        <f t="array" aca="1" ref="BM638" ca="1">IF(ISBLANK(Spreadsheet!AJ638),TRUE,ISNUMBER(MATCH(TRUE,EXACT(Spreadsheet!AJ638,INDIRECT(Spreadsheet!BJ638)),0)))</f>
        <v>1</v>
      </c>
      <c r="BN638" s="5" t="b">
        <f t="array" ref="BN638">IF(ISBLANK(Spreadsheet!AK638),TRUE,ISNUMBER(MATCH(TRUE,EXACT(Spreadsheet!AK638,DentalPlans),0)))</f>
        <v>1</v>
      </c>
      <c r="BO638" s="5" t="b">
        <f t="array" aca="1" ref="BO638" ca="1">IF(ISBLANK(Spreadsheet!AL638),TRUE,ISNUMBER(MATCH(TRUE,EXACT(Spreadsheet!AL638,INDIRECT(Spreadsheet!BK638)),0)))</f>
        <v>1</v>
      </c>
      <c r="BP638" s="5" t="b">
        <f t="array" ref="BP638">IF(ISBLANK(Spreadsheet!AM638),TRUE,ISNUMBER(MATCH(TRUE,EXACT(Spreadsheet!AM638,VisionPlans),0)))</f>
        <v>1</v>
      </c>
      <c r="BQ638" s="5" t="b">
        <f t="array" aca="1" ref="BQ638" ca="1">IF(ISBLANK(Spreadsheet!AN638),TRUE,ISNUMBER(MATCH(TRUE,EXACT(Spreadsheet!AN638,INDIRECT(Spreadsheet!BL638)),0)))</f>
        <v>1</v>
      </c>
      <c r="BR638" s="5" t="b">
        <f t="array" ref="BR638">IF(ISBLANK(Spreadsheet!AO638),TRUE,ISNUMBER(MATCH(TRUE,EXACT(Spreadsheet!AO638,LifeBenefitClasses),0)))</f>
        <v>1</v>
      </c>
      <c r="BS638" s="5" t="b">
        <f>IF(OR(ISBLANK(Spreadsheet!AO638), Spreadsheet!AO638="Waive"),IF(ISBLANK(Spreadsheet!AP638),TRUE,FALSE),IF(OR(AND(NOT(ISBLANK(Spreadsheet!AO638)),ISBLANK(Spreadsheet!AP638)),NOT(ISNUMBER(VALUE(Spreadsheet!AP638)))),FALSE,IF(OR(AND(Spreadsheet!AP638&lt;6,MOD(Spreadsheet!AP638*10,5)=0), MOD(Spreadsheet!AP638,5000)=0),TRUE,FALSE)))</f>
        <v>1</v>
      </c>
      <c r="BT638" s="5" t="b">
        <f t="array" ref="BT638">IF(ISBLANK(Spreadsheet!AQ638),TRUE,ISNUMBER(MATCH(TRUE,EXACT(Spreadsheet!AQ638,EnrollWaive),0)))</f>
        <v>1</v>
      </c>
      <c r="BU638" s="5" t="b">
        <f t="array" ref="BU638">IF(ISBLANK(Spreadsheet!AR638),TRUE,ISNUMBER(MATCH(TRUE,EXACT(Spreadsheet!AR638,LifeBenefitClasses),0)))</f>
        <v>1</v>
      </c>
      <c r="BV638" s="5" t="b">
        <f>IF(OR(ISBLANK(Spreadsheet!AR638), Spreadsheet!AR638="Waive"),IF(ISBLANK(Spreadsheet!AS638),TRUE,FALSE),IF(OR(AND(NOT(ISBLANK(Spreadsheet!AR638)),ISBLANK(Spreadsheet!AS638)),NOT(ISNUMBER(VALUE(Spreadsheet!AS638)))),FALSE,IF(OR(AND(Spreadsheet!AS638&lt;6,MOD(Spreadsheet!AS638*10,5)=0), MOD(Spreadsheet!AS638,10000)=0),TRUE,FALSE)))</f>
        <v>1</v>
      </c>
      <c r="BW638" s="5" t="b">
        <f t="array" ref="BW638">IF(ISBLANK(Spreadsheet!AT638),TRUE,ISNUMBER(MATCH(TRUE,EXACT(Spreadsheet!AT638,LifeBenefitClasses),0)))</f>
        <v>1</v>
      </c>
      <c r="BX638" s="5" t="b">
        <f>IF(OR(ISBLANK(Spreadsheet!AT638), Spreadsheet!AT638="Waive"),IF(ISBLANK(Spreadsheet!AU638),TRUE,FALSE),IF(OR(AND(NOT(ISBLANK(Spreadsheet!AT638)),ISBLANK(Spreadsheet!AU638)),NOT(ISNUMBER(VALUE(Spreadsheet!AU638)))),FALSE,IF(AND(NOT(OR(ISBLANK(Spreadsheet!AT638),Spreadsheet!AT638="Waive")),NOT(OR(ISBLANK(Spreadsheet!AR638),Spreadsheet!AR638="Waive")),MOD(Spreadsheet!AU638,5000)=0, Spreadsheet!AU638&lt;=(Spreadsheet!AS638*0.5)),TRUE,FALSE)))</f>
        <v>1</v>
      </c>
      <c r="BY638" s="5" t="b">
        <f t="array" ref="BY638">IF(ISBLANK(Spreadsheet!AV638),TRUE,ISNUMBER(MATCH(TRUE,EXACT(Spreadsheet!AV638,EnrollWaive),0)))</f>
        <v>1</v>
      </c>
      <c r="BZ638" s="5" t="b">
        <f t="array" ref="BZ638">IF(ISBLANK(Spreadsheet!AW638),TRUE,ISNUMBER(MATCH(TRUE,EXACT(Spreadsheet!AW638,LifeBenefitClasses),0)))</f>
        <v>1</v>
      </c>
      <c r="CA638" s="5" t="b">
        <f t="array" ref="CA638">IF(ISBLANK(Spreadsheet!AX638),TRUE,ISNUMBER(MATCH(TRUE,EXACT(Spreadsheet!AX638,LifeBenefitClasses),0)))</f>
        <v>1</v>
      </c>
      <c r="CB638" s="5" t="b">
        <f t="array" ref="CB638">IF(ISBLANK(Spreadsheet!AY638),TRUE,ISNUMBER(MATCH(TRUE,EXACT(Spreadsheet!AY638,LifeBenefitClasses),0)))</f>
        <v>1</v>
      </c>
      <c r="CC638" s="5" t="b">
        <f t="array" ref="CC638">IF(ISBLANK(Spreadsheet!AZ638),TRUE,ISNUMBER(MATCH(TRUE,EXACT(Spreadsheet!AZ638,LifeBenefitClasses),0)))</f>
        <v>1</v>
      </c>
      <c r="CD638" s="5" t="b">
        <f t="array" ref="CD638">IF(ISBLANK(Spreadsheet!BA638),TRUE,ISNUMBER(MATCH(TRUE,EXACT(Spreadsheet!BA638,LifeBenefitClasses),0)))</f>
        <v>1</v>
      </c>
      <c r="CE638" s="5" t="b">
        <f>IF(OR(ISBLANK(Spreadsheet!BA638), Spreadsheet!BA638="Waive"),IF(ISBLANK(Spreadsheet!BB638),TRUE,FALSE),IF(OR(AND(NOT(ISBLANK(Spreadsheet!BA638)),ISBLANK(Spreadsheet!BB638)),NOT(ISNUMBER(VALUE(Spreadsheet!BB638))),ISBLANK(Spreadsheet!BC638),NOT(ISNUMBER(VALUE(Spreadsheet!BC638)))),FALSE,IF(AND(Spreadsheet!BB638&gt;=50000,Spreadsheet!BB638&lt;=250000,MOD(Spreadsheet!BB638,10000)=0,Spreadsheet!BB638&lt;=(10*Spreadsheet!BC638)),TRUE,FALSE)))</f>
        <v>1</v>
      </c>
      <c r="CF638" s="5" t="b">
        <f>IF(NOT(ISBLANK(Spreadsheet!BC638)),AND(ISNUMBER(VALUE(Spreadsheet!BC638)),Spreadsheet!BC638&gt;0),AND(OR(ISBLANK(Spreadsheet!AO638),Spreadsheet!AO638="Waive",AND(NOT(OR(ISBLANK(Spreadsheet!AO638),Spreadsheet!AO638="Waive")),Spreadsheet!AP638&gt;=6)),OR(ISBLANK(Spreadsheet!AR638),AND(NOT(OR(ISBLANK(Spreadsheet!AR638),Spreadsheet!AR638="Waive")),Spreadsheet!AS638&gt;=6)),OR(ISBLANK(Spreadsheet!AW638)),OR(ISBLANK(Spreadsheet!AX638)),OR(ISBLANK(Spreadsheet!AY638)),OR(ISBLANK(Spreadsheet!AZ638)),OR(ISBLANK(Spreadsheet!BA638),Spreadsheet!BA638="Waive")))</f>
        <v>1</v>
      </c>
      <c r="CG638" s="5" t="b">
        <f t="shared" ca="1" si="43"/>
        <v>1</v>
      </c>
    </row>
    <row r="639" spans="8:85" x14ac:dyDescent="0.3">
      <c r="H639" s="5">
        <f t="shared" ca="1" si="44"/>
        <v>2</v>
      </c>
      <c r="I639" s="5" t="str">
        <f t="shared" ca="1" si="42"/>
        <v/>
      </c>
      <c r="J639" s="5" t="str">
        <f>IF(AND(NOT(ISBLANK(Spreadsheet!C639)),ISBLANK(Spreadsheet!D639)),Spreadsheet!F639&amp;" "&amp;Spreadsheet!H639,"")</f>
        <v/>
      </c>
      <c r="K639" s="5">
        <f>IF(AND(NOT(ISBLANK(Spreadsheet!C639)),ISBLANK(Spreadsheet!D639)),COUNTIFS(Spreadsheet!E640:E$786,"=Child",Spreadsheet!C640:C$786, "="&amp;Spreadsheet!C639) + COUNTIFS(Spreadsheet!E640:E$786,"=Step-child",Spreadsheet!C640:C$786, "="&amp;Spreadsheet!C639),0)</f>
        <v>0</v>
      </c>
      <c r="L639" s="5">
        <f>IF(NOT(ISBLANK(J639)),COUNTIFS(Spreadsheet!E640:E$786,"=Wife",Spreadsheet!C640:C$786, "="&amp;Spreadsheet!C639) + COUNTIFS(Spreadsheet!E640:E$786,"=Husband",Spreadsheet!C640:C$786, "="&amp;Spreadsheet!C639),0)</f>
        <v>0</v>
      </c>
      <c r="M639" s="5">
        <f>IF(NOT(ISBLANK(Spreadsheet!AJ639)),VLOOKUP(Spreadsheet!AJ639,'Drop Downs'!$P$2:$R$16,3,FALSE),0)</f>
        <v>0</v>
      </c>
      <c r="N639" s="5">
        <f>IF(NOT(ISBLANK(Spreadsheet!AJ639)), VLOOKUP(Spreadsheet!AJ639,'Drop Downs'!$P$2:$R$16,2,FALSE),0)</f>
        <v>0</v>
      </c>
      <c r="O639" s="5">
        <f>IF(NOT(ISBLANK(Spreadsheet!AL639)),VLOOKUP(Spreadsheet!AL639,'Drop Downs'!$P$2:$R$16,3,FALSE), 0)</f>
        <v>0</v>
      </c>
      <c r="P639" s="5">
        <f>IF(NOT(ISBLANK(Spreadsheet!AL639)),VLOOKUP(Spreadsheet!AL639,'Drop Downs'!$P$2:$R$16,2,FALSE),0)</f>
        <v>0</v>
      </c>
      <c r="Q639" s="5">
        <f>IF(NOT(ISBLANK(Spreadsheet!AN639)),VLOOKUP(Spreadsheet!AN639,'Drop Downs'!$P$2:$R$16,3,FALSE),0)</f>
        <v>0</v>
      </c>
      <c r="R639" s="5">
        <f>IF(NOT(ISBLANK(Spreadsheet!AN639)),VLOOKUP(Spreadsheet!AN639,'Drop Downs'!$P$2:$R$16,2,FALSE),0)</f>
        <v>0</v>
      </c>
      <c r="S639" s="5" t="str">
        <f>IF(OR(M639&gt;K639,N639&gt;L639,O639&gt;K639, Q639&gt;K639,N639&gt;L639, P639&gt;L639, R639&gt;L639),"Member currently has a coverage election over what he/she needs.  Please add more dependents or adjust the coverage election.","")&amp;(IF(AND(NOT(ISBLANK(Spreadsheet!C639)),NOT(ISBLANK(Spreadsheet!D639)),ISBLANK(Spreadsheet!E639)),"Dependent lacks a relationship to member.Please select one from the drop-down.",""))</f>
        <v/>
      </c>
      <c r="T639" s="5" t="b">
        <f t="shared" si="45"/>
        <v>1</v>
      </c>
      <c r="U639" s="5" t="b">
        <f>OR(ISBLANK(Spreadsheet!C639),IF(NOT(ISBLANK(Spreadsheet!D639)),NOT(ISBLANK(Spreadsheet!E639)),TRUE))</f>
        <v>1</v>
      </c>
      <c r="V639" s="5" t="b">
        <f>OR(ISBLANK(Spreadsheet!C639), NOT(ISBLANK(Spreadsheet!I639)))</f>
        <v>1</v>
      </c>
      <c r="W639" s="5" t="b">
        <f>OR(ISBLANK(Spreadsheet!D639),NOT(ISBLANK(Spreadsheet!C639)))</f>
        <v>1</v>
      </c>
      <c r="X639" s="155" t="str">
        <f>REPT("0",MIN(FIND({1,2,3,4,5,6,7,8,9},Spreadsheet!C639&amp;"123456789"))-1)&amp;IF(ISBLANK(Spreadsheet!C639),"",SUMPRODUCT(MID(0&amp;Spreadsheet!C639,LARGE(INDEX(ISNUMBER(--MID(Spreadsheet!C639,ROW($1:$225),1))*
 ROW($1:$225),0),ROW($1:$225))+1,1)*10^ROW($1:$225)/10))</f>
        <v/>
      </c>
      <c r="Y639" s="5" t="b">
        <f>IF(NOT(ISBLANK(Spreadsheet!C639)),IF(AND(ISNUMBER(VALUE(Spreadsheet!C639)), LEN(Spreadsheet!C639)=9),TRUE,FALSE),TRUE)</f>
        <v>1</v>
      </c>
      <c r="Z639" s="155" t="str">
        <f>REPT("0",MIN(FIND({1,2,3,4,5,6,7,8,9},Spreadsheet!D639&amp;"123456789"))-1)&amp;IF(ISBLANK(Spreadsheet!D639),"",SUMPRODUCT(MID(0&amp;Spreadsheet!D639,LARGE(INDEX(ISNUMBER(--MID(Spreadsheet!D639,ROW($1:$225),1))*
 ROW($1:$225),0),ROW($1:$225))+1,1)*10^ROW($1:$225)/10))</f>
        <v/>
      </c>
      <c r="AA639" s="5" t="b">
        <f>IF(AND(NOT(ISBLANK(Spreadsheet!D639)),NOT(ISBLANK(Spreadsheet!C639))),IF(AND(ISNUMBER(VALUE(Spreadsheet!D639)), LEN(Spreadsheet!D639)=9),TRUE,FALSE),IF(AND(NOT(ISBLANK(Spreadsheet!D639)),ISBLANK(Spreadsheet!C639)),FALSE,TRUE))</f>
        <v>1</v>
      </c>
      <c r="AB639" s="5" t="b">
        <f>OR(ISBLANK(Spreadsheet!Y639),IF(NOT(ISBLANK(Spreadsheet!Y639)),LEN(Spreadsheet!Y639)=10,ISNUMBER(VALUE(Spreadsheet!Y639))))</f>
        <v>1</v>
      </c>
      <c r="AC639" s="5" t="b">
        <f>OR(ISBLANK(Spreadsheet!AI639), AND(NOT(ISBLANK(Spreadsheet!AJ639)), NOT(ISNUMBER(SEARCH("Waive",Spreadsheet!AJ639)))))</f>
        <v>1</v>
      </c>
      <c r="AD639" s="5" t="b">
        <f>OR(ISBLANK(Spreadsheet!AK639), AND(NOT(ISBLANK(Spreadsheet!AL639)), NOT(ISNUMBER(SEARCH("Waive",Spreadsheet!AL639)))))</f>
        <v>1</v>
      </c>
      <c r="AE639" s="5" t="b">
        <f>OR(ISBLANK(Spreadsheet!AM639), AND(NOT(ISBLANK(Spreadsheet!AN639)), NOT(ISNUMBER(SEARCH("Waive", Spreadsheet!AN639)))))</f>
        <v>1</v>
      </c>
      <c r="AF639" s="5" t="b">
        <f>OR(ISBLANK(Spreadsheet!C639), NOT(ISBLANK(Spreadsheet!D639)),NOT(ISBLANK(Spreadsheet!L639)))</f>
        <v>1</v>
      </c>
      <c r="AG639" s="5" t="b">
        <f>IF(AND(NOT(ISBLANK(Spreadsheet!C639)), NOT(ISBLANK(Spreadsheet!D639)),Spreadsheet!C639&lt;&gt;Spreadsheet!D639),IF(ISERROR(VLOOKUP(Spreadsheet!C639, Spreadsheet!$C$6:'Spreadsheet'!$C638,1,FALSE)), FALSE, TRUE),TRUE)</f>
        <v>1</v>
      </c>
      <c r="AH639" s="5" t="b">
        <f>Spreadsheet!$B$2=Spreadsheet!AD639</f>
        <v>1</v>
      </c>
      <c r="AI639" s="5" t="b">
        <f>IF(ISBLANK(Spreadsheet!G639),TRUE,IF(OR(LEN(Spreadsheet!G639)&gt;1,ISNUMBER(VALUE(Spreadsheet!G639))),FALSE,TRUE))</f>
        <v>1</v>
      </c>
      <c r="AJ639" s="5" t="b">
        <f>OR(ISBLANK(Spreadsheet!C639), NOT(ISBLANK(Spreadsheet!B639)), NOT(ISBLANK(Spreadsheet!D639)))</f>
        <v>1</v>
      </c>
      <c r="AK639" s="5" t="b">
        <f t="array" ref="AK639">IF(OR(AND(ISBLANK(Spreadsheet!E639),ISBLANK(Spreadsheet!D639),NOT(ISBLANK(Spreadsheet!C639))),AND(ISBLANK(Spreadsheet!E639),ISBLANK(Spreadsheet!D639),ISBLANK(Spreadsheet!C639))),TRUE,ISNUMBER(MATCH(TRUE,EXACT(Spreadsheet!E639,Relationships),0)))</f>
        <v>1</v>
      </c>
      <c r="AL639" s="5" t="b">
        <f>IF(NOT(ISBLANK(Spreadsheet!C639)),IF(OR(ISBLANK(Spreadsheet!F639),LEN(Spreadsheet!F639)&gt;40),FALSE,TRUE),TRUE)</f>
        <v>1</v>
      </c>
      <c r="AM639" s="5" t="b">
        <f>IF(NOT(ISBLANK(Spreadsheet!C639)),IF(OR(ISBLANK(Spreadsheet!H639),LEN(Spreadsheet!H639)&gt;40),FALSE,TRUE),TRUE)</f>
        <v>1</v>
      </c>
      <c r="AN639" s="5" t="b">
        <f t="array" ref="AN639">IF(ISBLANK(Spreadsheet!I639),TRUE,ISNUMBER(MATCH(TRUE,EXACT(Spreadsheet!I639,GenderValues),0)))</f>
        <v>1</v>
      </c>
      <c r="AO639" s="5" t="b">
        <f ca="1">IF(ISERROR(DATEVALUE(TEXT(Spreadsheet!J639,"mm/dd/yyyy")) &gt; TODAY()),IF(AND(ISBLANK(Spreadsheet!J639),ISBLANK(Spreadsheet!C639)),TRUE,FALSE),IF(DATEVALUE(TEXT(Spreadsheet!J639,"mm/dd/yyyy")) &gt; TODAY(),FALSE,TRUE))</f>
        <v>1</v>
      </c>
      <c r="AP639" s="5" t="b">
        <f>OR(ISBLANK(Spreadsheet!K639),LEN(Spreadsheet!K639)&lt;=100)</f>
        <v>1</v>
      </c>
      <c r="AQ639" s="5" t="b">
        <f t="array" ref="AQ639">IF(OR(AND(ISBLANK(Spreadsheet!L639),ISBLANK(Spreadsheet!C639)),AND(NOT(ISBLANK(Spreadsheet!C639)),NOT(ISBLANK(Spreadsheet!D639)))),TRUE,ISNUMBER(MATCH(TRUE,EXACT(Spreadsheet!L639,MaritalStatus),0)))</f>
        <v>1</v>
      </c>
      <c r="AR639" s="5" t="b">
        <f ca="1">IF(ISERROR(DATEVALUE(TEXT(Spreadsheet!M639,"mm/dd/yyyy")) &gt; TODAY()),IF(ISBLANK(Spreadsheet!M639),TRUE,FALSE),IF(DATEVALUE(TEXT(Spreadsheet!M639,"mm/dd/yyyy")) &gt; TODAY(),FALSE,TRUE))</f>
        <v>1</v>
      </c>
      <c r="AS639" s="5" t="b">
        <f>OR(ISBLANK(Spreadsheet!N639),LEN(Spreadsheet!N639)&lt;=100)</f>
        <v>1</v>
      </c>
      <c r="AT639" s="5" t="b">
        <f>OR(ISBLANK(Spreadsheet!O639),UPPER(Spreadsheet!O639)="YES")</f>
        <v>1</v>
      </c>
      <c r="AU639" s="5" t="b">
        <f>OR(ISBLANK(Spreadsheet!P639),UPPER(Spreadsheet!P639)="YES")</f>
        <v>1</v>
      </c>
      <c r="AV639" s="5" t="b">
        <f t="array" ref="AV639">IF(ISBLANK(Spreadsheet!Q639),TRUE,ISNUMBER(MATCH(TRUE,EXACT(Spreadsheet!Q639,OnGroupsPriorIns),0)))</f>
        <v>1</v>
      </c>
      <c r="AW639" s="5" t="b">
        <f>OR(ISBLANK(Spreadsheet!R639),UPPER(Spreadsheet!R639)="YES")</f>
        <v>1</v>
      </c>
      <c r="AX639" s="5" t="b">
        <f>OR(ISBLANK(Spreadsheet!S639),UPPER(Spreadsheet!S639)="YES")</f>
        <v>1</v>
      </c>
      <c r="AY639" s="5" t="b">
        <f>OR(AND(ISBLANK(Spreadsheet!C639),LEN(Spreadsheet!T639)=0),AND(NOT(ISBLANK(Spreadsheet!C639)),LEN(Spreadsheet!T639)&gt;0,LEN(Spreadsheet!T639)&lt;=50))</f>
        <v>1</v>
      </c>
      <c r="AZ639" s="5" t="b">
        <f>OR(LEN(Spreadsheet!U639)=0,AND(LEN(Spreadsheet!U639)&gt;0,LEN(Spreadsheet!U639)&lt;=50))</f>
        <v>1</v>
      </c>
      <c r="BA639" s="5" t="b">
        <f>OR(AND(ISBLANK(Spreadsheet!C639),LEN(Spreadsheet!V639)=0),AND(NOT(ISBLANK(Spreadsheet!C639)),LEN(Spreadsheet!V639)&gt;0,LEN(Spreadsheet!V639)&lt;=50))</f>
        <v>1</v>
      </c>
      <c r="BB639" s="5" t="b">
        <f t="array" ref="BB639">IF(AND(ISBLANK(Spreadsheet!C639),LEN(Spreadsheet!W639)=0),TRUE,ISNUMBER(MATCH(TRUE,EXACT(Spreadsheet!W639,States),0)))</f>
        <v>1</v>
      </c>
      <c r="BC639" s="5" t="b">
        <f>OR(AND(ISBLANK(Spreadsheet!C639),LEN(Spreadsheet!X639)=0),AND(NOT(ISBLANK(Spreadsheet!C639)),LEN(Spreadsheet!X639)&gt;0,LEN(Spreadsheet!X639)=5,ISNUMBER(VALUE(Spreadsheet!X639))))</f>
        <v>1</v>
      </c>
      <c r="BD639" s="5" t="b">
        <f>OR(ISBLANK(Spreadsheet!Z639),LEN(Spreadsheet!Z639)&lt;=50)</f>
        <v>1</v>
      </c>
      <c r="BE639" s="5" t="b">
        <f>ISBLANK(Spreadsheet!AA639)</f>
        <v>1</v>
      </c>
      <c r="BF639" s="5" t="b">
        <f>ISBLANK(Spreadsheet!AB639)</f>
        <v>1</v>
      </c>
      <c r="BG639" s="5" t="b">
        <f>IF(ISERROR(DATEVALUE(TEXT(Spreadsheet!AC639,"mm/dd/yyyy")) &gt; DATEVALUE(TEXT(Spreadsheet!J639,"mm/dd/yyyy"))),IF(OR(AND(ISBLANK(Spreadsheet!AC639),ISBLANK(Spreadsheet!C639)),AND(NOT(ISBLANK(Spreadsheet!C639)),ISBLANK(Spreadsheet!AC639),NOT(ISBLANK(Spreadsheet!D639)))),TRUE,FALSE),IF(DATEVALUE(TEXT(Spreadsheet!AC639,"mm/dd/yyyy")) &gt; DATEVALUE(TEXT(Spreadsheet!J639,"mm/dd/yyyy")),TRUE,FALSE))</f>
        <v>1</v>
      </c>
      <c r="BH639" s="5" t="b">
        <f>OR(AND(ISBLANK(Spreadsheet!C639),ISBLANK(Spreadsheet!AE639)),AND(NOT(ISBLANK(Spreadsheet!C639)),NOT(ISBLANK(Spreadsheet!D639)),ISBLANK(Spreadsheet!AE639)),AND(NOT(ISBLANK(Spreadsheet!C639)),ISBLANK(Spreadsheet!D639),NOT(ISBLANK(Spreadsheet!AE639)),LEN(Spreadsheet!AE639)&lt;=100))</f>
        <v>1</v>
      </c>
      <c r="BI639" s="5" t="b">
        <f t="array" ref="BI639">IF(ISBLANK(Spreadsheet!AF639),TRUE,ISNUMBER(MATCH(TRUE,EXACT(Spreadsheet!AF639,CobraShortReasons),0)))</f>
        <v>1</v>
      </c>
      <c r="BJ639" s="5" t="b">
        <f ca="1">IF(ISERROR(DATEVALUE(TEXT(Spreadsheet!AG639,"mm/dd/yyyy")) &gt; TODAY()),IF(ISBLANK(Spreadsheet!AG639),TRUE,FALSE),IF(DATEVALUE(TEXT(Spreadsheet!AG639,"mm/dd/yyyy")) &gt; TODAY(),FALSE,TRUE))</f>
        <v>1</v>
      </c>
      <c r="BK639" s="5" t="b">
        <f>OR(ISBLANK(Spreadsheet!AH639),LEN(Spreadsheet!AH639)&lt;=25)</f>
        <v>1</v>
      </c>
      <c r="BL639" s="5" t="b">
        <f t="array" aca="1" ref="BL639" ca="1">IF(ISBLANK(Spreadsheet!AI639),TRUE,ISNUMBER(MATCH(TRUE,EXACT(Spreadsheet!AI639,INDIRECT(Spreadsheet!$D$2)),0)))</f>
        <v>1</v>
      </c>
      <c r="BM639" s="5" t="b">
        <f t="array" aca="1" ref="BM639" ca="1">IF(ISBLANK(Spreadsheet!AJ639),TRUE,ISNUMBER(MATCH(TRUE,EXACT(Spreadsheet!AJ639,INDIRECT(Spreadsheet!BJ639)),0)))</f>
        <v>1</v>
      </c>
      <c r="BN639" s="5" t="b">
        <f t="array" ref="BN639">IF(ISBLANK(Spreadsheet!AK639),TRUE,ISNUMBER(MATCH(TRUE,EXACT(Spreadsheet!AK639,DentalPlans),0)))</f>
        <v>1</v>
      </c>
      <c r="BO639" s="5" t="b">
        <f t="array" aca="1" ref="BO639" ca="1">IF(ISBLANK(Spreadsheet!AL639),TRUE,ISNUMBER(MATCH(TRUE,EXACT(Spreadsheet!AL639,INDIRECT(Spreadsheet!BK639)),0)))</f>
        <v>1</v>
      </c>
      <c r="BP639" s="5" t="b">
        <f t="array" ref="BP639">IF(ISBLANK(Spreadsheet!AM639),TRUE,ISNUMBER(MATCH(TRUE,EXACT(Spreadsheet!AM639,VisionPlans),0)))</f>
        <v>1</v>
      </c>
      <c r="BQ639" s="5" t="b">
        <f t="array" aca="1" ref="BQ639" ca="1">IF(ISBLANK(Spreadsheet!AN639),TRUE,ISNUMBER(MATCH(TRUE,EXACT(Spreadsheet!AN639,INDIRECT(Spreadsheet!BL639)),0)))</f>
        <v>1</v>
      </c>
      <c r="BR639" s="5" t="b">
        <f t="array" ref="BR639">IF(ISBLANK(Spreadsheet!AO639),TRUE,ISNUMBER(MATCH(TRUE,EXACT(Spreadsheet!AO639,LifeBenefitClasses),0)))</f>
        <v>1</v>
      </c>
      <c r="BS639" s="5" t="b">
        <f>IF(OR(ISBLANK(Spreadsheet!AO639), Spreadsheet!AO639="Waive"),IF(ISBLANK(Spreadsheet!AP639),TRUE,FALSE),IF(OR(AND(NOT(ISBLANK(Spreadsheet!AO639)),ISBLANK(Spreadsheet!AP639)),NOT(ISNUMBER(VALUE(Spreadsheet!AP639)))),FALSE,IF(OR(AND(Spreadsheet!AP639&lt;6,MOD(Spreadsheet!AP639*10,5)=0), MOD(Spreadsheet!AP639,5000)=0),TRUE,FALSE)))</f>
        <v>1</v>
      </c>
      <c r="BT639" s="5" t="b">
        <f t="array" ref="BT639">IF(ISBLANK(Spreadsheet!AQ639),TRUE,ISNUMBER(MATCH(TRUE,EXACT(Spreadsheet!AQ639,EnrollWaive),0)))</f>
        <v>1</v>
      </c>
      <c r="BU639" s="5" t="b">
        <f t="array" ref="BU639">IF(ISBLANK(Spreadsheet!AR639),TRUE,ISNUMBER(MATCH(TRUE,EXACT(Spreadsheet!AR639,LifeBenefitClasses),0)))</f>
        <v>1</v>
      </c>
      <c r="BV639" s="5" t="b">
        <f>IF(OR(ISBLANK(Spreadsheet!AR639), Spreadsheet!AR639="Waive"),IF(ISBLANK(Spreadsheet!AS639),TRUE,FALSE),IF(OR(AND(NOT(ISBLANK(Spreadsheet!AR639)),ISBLANK(Spreadsheet!AS639)),NOT(ISNUMBER(VALUE(Spreadsheet!AS639)))),FALSE,IF(OR(AND(Spreadsheet!AS639&lt;6,MOD(Spreadsheet!AS639*10,5)=0), MOD(Spreadsheet!AS639,10000)=0),TRUE,FALSE)))</f>
        <v>1</v>
      </c>
      <c r="BW639" s="5" t="b">
        <f t="array" ref="BW639">IF(ISBLANK(Spreadsheet!AT639),TRUE,ISNUMBER(MATCH(TRUE,EXACT(Spreadsheet!AT639,LifeBenefitClasses),0)))</f>
        <v>1</v>
      </c>
      <c r="BX639" s="5" t="b">
        <f>IF(OR(ISBLANK(Spreadsheet!AT639), Spreadsheet!AT639="Waive"),IF(ISBLANK(Spreadsheet!AU639),TRUE,FALSE),IF(OR(AND(NOT(ISBLANK(Spreadsheet!AT639)),ISBLANK(Spreadsheet!AU639)),NOT(ISNUMBER(VALUE(Spreadsheet!AU639)))),FALSE,IF(AND(NOT(OR(ISBLANK(Spreadsheet!AT639),Spreadsheet!AT639="Waive")),NOT(OR(ISBLANK(Spreadsheet!AR639),Spreadsheet!AR639="Waive")),MOD(Spreadsheet!AU639,5000)=0, Spreadsheet!AU639&lt;=(Spreadsheet!AS639*0.5)),TRUE,FALSE)))</f>
        <v>1</v>
      </c>
      <c r="BY639" s="5" t="b">
        <f t="array" ref="BY639">IF(ISBLANK(Spreadsheet!AV639),TRUE,ISNUMBER(MATCH(TRUE,EXACT(Spreadsheet!AV639,EnrollWaive),0)))</f>
        <v>1</v>
      </c>
      <c r="BZ639" s="5" t="b">
        <f t="array" ref="BZ639">IF(ISBLANK(Spreadsheet!AW639),TRUE,ISNUMBER(MATCH(TRUE,EXACT(Spreadsheet!AW639,LifeBenefitClasses),0)))</f>
        <v>1</v>
      </c>
      <c r="CA639" s="5" t="b">
        <f t="array" ref="CA639">IF(ISBLANK(Spreadsheet!AX639),TRUE,ISNUMBER(MATCH(TRUE,EXACT(Spreadsheet!AX639,LifeBenefitClasses),0)))</f>
        <v>1</v>
      </c>
      <c r="CB639" s="5" t="b">
        <f t="array" ref="CB639">IF(ISBLANK(Spreadsheet!AY639),TRUE,ISNUMBER(MATCH(TRUE,EXACT(Spreadsheet!AY639,LifeBenefitClasses),0)))</f>
        <v>1</v>
      </c>
      <c r="CC639" s="5" t="b">
        <f t="array" ref="CC639">IF(ISBLANK(Spreadsheet!AZ639),TRUE,ISNUMBER(MATCH(TRUE,EXACT(Spreadsheet!AZ639,LifeBenefitClasses),0)))</f>
        <v>1</v>
      </c>
      <c r="CD639" s="5" t="b">
        <f t="array" ref="CD639">IF(ISBLANK(Spreadsheet!BA639),TRUE,ISNUMBER(MATCH(TRUE,EXACT(Spreadsheet!BA639,LifeBenefitClasses),0)))</f>
        <v>1</v>
      </c>
      <c r="CE639" s="5" t="b">
        <f>IF(OR(ISBLANK(Spreadsheet!BA639), Spreadsheet!BA639="Waive"),IF(ISBLANK(Spreadsheet!BB639),TRUE,FALSE),IF(OR(AND(NOT(ISBLANK(Spreadsheet!BA639)),ISBLANK(Spreadsheet!BB639)),NOT(ISNUMBER(VALUE(Spreadsheet!BB639))),ISBLANK(Spreadsheet!BC639),NOT(ISNUMBER(VALUE(Spreadsheet!BC639)))),FALSE,IF(AND(Spreadsheet!BB639&gt;=50000,Spreadsheet!BB639&lt;=250000,MOD(Spreadsheet!BB639,10000)=0,Spreadsheet!BB639&lt;=(10*Spreadsheet!BC639)),TRUE,FALSE)))</f>
        <v>1</v>
      </c>
      <c r="CF639" s="5" t="b">
        <f>IF(NOT(ISBLANK(Spreadsheet!BC639)),AND(ISNUMBER(VALUE(Spreadsheet!BC639)),Spreadsheet!BC639&gt;0),AND(OR(ISBLANK(Spreadsheet!AO639),Spreadsheet!AO639="Waive",AND(NOT(OR(ISBLANK(Spreadsheet!AO639),Spreadsheet!AO639="Waive")),Spreadsheet!AP639&gt;=6)),OR(ISBLANK(Spreadsheet!AR639),AND(NOT(OR(ISBLANK(Spreadsheet!AR639),Spreadsheet!AR639="Waive")),Spreadsheet!AS639&gt;=6)),OR(ISBLANK(Spreadsheet!AW639)),OR(ISBLANK(Spreadsheet!AX639)),OR(ISBLANK(Spreadsheet!AY639)),OR(ISBLANK(Spreadsheet!AZ639)),OR(ISBLANK(Spreadsheet!BA639),Spreadsheet!BA639="Waive")))</f>
        <v>1</v>
      </c>
      <c r="CG639" s="5" t="b">
        <f t="shared" ca="1" si="43"/>
        <v>1</v>
      </c>
    </row>
    <row r="640" spans="8:85" x14ac:dyDescent="0.3">
      <c r="H640" s="5">
        <f t="shared" ca="1" si="44"/>
        <v>2</v>
      </c>
      <c r="I640" s="5" t="str">
        <f t="shared" ca="1" si="42"/>
        <v/>
      </c>
      <c r="J640" s="5" t="str">
        <f>IF(AND(NOT(ISBLANK(Spreadsheet!C640)),ISBLANK(Spreadsheet!D640)),Spreadsheet!F640&amp;" "&amp;Spreadsheet!H640,"")</f>
        <v/>
      </c>
      <c r="K640" s="5">
        <f>IF(AND(NOT(ISBLANK(Spreadsheet!C640)),ISBLANK(Spreadsheet!D640)),COUNTIFS(Spreadsheet!E641:E$786,"=Child",Spreadsheet!C641:C$786, "="&amp;Spreadsheet!C640) + COUNTIFS(Spreadsheet!E641:E$786,"=Step-child",Spreadsheet!C641:C$786, "="&amp;Spreadsheet!C640),0)</f>
        <v>0</v>
      </c>
      <c r="L640" s="5">
        <f>IF(NOT(ISBLANK(J640)),COUNTIFS(Spreadsheet!E641:E$786,"=Wife",Spreadsheet!C641:C$786, "="&amp;Spreadsheet!C640) + COUNTIFS(Spreadsheet!E641:E$786,"=Husband",Spreadsheet!C641:C$786, "="&amp;Spreadsheet!C640),0)</f>
        <v>0</v>
      </c>
      <c r="M640" s="5">
        <f>IF(NOT(ISBLANK(Spreadsheet!AJ640)),VLOOKUP(Spreadsheet!AJ640,'Drop Downs'!$P$2:$R$16,3,FALSE),0)</f>
        <v>0</v>
      </c>
      <c r="N640" s="5">
        <f>IF(NOT(ISBLANK(Spreadsheet!AJ640)), VLOOKUP(Spreadsheet!AJ640,'Drop Downs'!$P$2:$R$16,2,FALSE),0)</f>
        <v>0</v>
      </c>
      <c r="O640" s="5">
        <f>IF(NOT(ISBLANK(Spreadsheet!AL640)),VLOOKUP(Spreadsheet!AL640,'Drop Downs'!$P$2:$R$16,3,FALSE), 0)</f>
        <v>0</v>
      </c>
      <c r="P640" s="5">
        <f>IF(NOT(ISBLANK(Spreadsheet!AL640)),VLOOKUP(Spreadsheet!AL640,'Drop Downs'!$P$2:$R$16,2,FALSE),0)</f>
        <v>0</v>
      </c>
      <c r="Q640" s="5">
        <f>IF(NOT(ISBLANK(Spreadsheet!AN640)),VLOOKUP(Spreadsheet!AN640,'Drop Downs'!$P$2:$R$16,3,FALSE),0)</f>
        <v>0</v>
      </c>
      <c r="R640" s="5">
        <f>IF(NOT(ISBLANK(Spreadsheet!AN640)),VLOOKUP(Spreadsheet!AN640,'Drop Downs'!$P$2:$R$16,2,FALSE),0)</f>
        <v>0</v>
      </c>
      <c r="S640" s="5" t="str">
        <f>IF(OR(M640&gt;K640,N640&gt;L640,O640&gt;K640, Q640&gt;K640,N640&gt;L640, P640&gt;L640, R640&gt;L640),"Member currently has a coverage election over what he/she needs.  Please add more dependents or adjust the coverage election.","")&amp;(IF(AND(NOT(ISBLANK(Spreadsheet!C640)),NOT(ISBLANK(Spreadsheet!D640)),ISBLANK(Spreadsheet!E640)),"Dependent lacks a relationship to member.Please select one from the drop-down.",""))</f>
        <v/>
      </c>
      <c r="T640" s="5" t="b">
        <f t="shared" si="45"/>
        <v>1</v>
      </c>
      <c r="U640" s="5" t="b">
        <f>OR(ISBLANK(Spreadsheet!C640),IF(NOT(ISBLANK(Spreadsheet!D640)),NOT(ISBLANK(Spreadsheet!E640)),TRUE))</f>
        <v>1</v>
      </c>
      <c r="V640" s="5" t="b">
        <f>OR(ISBLANK(Spreadsheet!C640), NOT(ISBLANK(Spreadsheet!I640)))</f>
        <v>1</v>
      </c>
      <c r="W640" s="5" t="b">
        <f>OR(ISBLANK(Spreadsheet!D640),NOT(ISBLANK(Spreadsheet!C640)))</f>
        <v>1</v>
      </c>
      <c r="X640" s="155" t="str">
        <f>REPT("0",MIN(FIND({1,2,3,4,5,6,7,8,9},Spreadsheet!C640&amp;"123456789"))-1)&amp;IF(ISBLANK(Spreadsheet!C640),"",SUMPRODUCT(MID(0&amp;Spreadsheet!C640,LARGE(INDEX(ISNUMBER(--MID(Spreadsheet!C640,ROW($1:$225),1))*
 ROW($1:$225),0),ROW($1:$225))+1,1)*10^ROW($1:$225)/10))</f>
        <v/>
      </c>
      <c r="Y640" s="5" t="b">
        <f>IF(NOT(ISBLANK(Spreadsheet!C640)),IF(AND(ISNUMBER(VALUE(Spreadsheet!C640)), LEN(Spreadsheet!C640)=9),TRUE,FALSE),TRUE)</f>
        <v>1</v>
      </c>
      <c r="Z640" s="155" t="str">
        <f>REPT("0",MIN(FIND({1,2,3,4,5,6,7,8,9},Spreadsheet!D640&amp;"123456789"))-1)&amp;IF(ISBLANK(Spreadsheet!D640),"",SUMPRODUCT(MID(0&amp;Spreadsheet!D640,LARGE(INDEX(ISNUMBER(--MID(Spreadsheet!D640,ROW($1:$225),1))*
 ROW($1:$225),0),ROW($1:$225))+1,1)*10^ROW($1:$225)/10))</f>
        <v/>
      </c>
      <c r="AA640" s="5" t="b">
        <f>IF(AND(NOT(ISBLANK(Spreadsheet!D640)),NOT(ISBLANK(Spreadsheet!C640))),IF(AND(ISNUMBER(VALUE(Spreadsheet!D640)), LEN(Spreadsheet!D640)=9),TRUE,FALSE),IF(AND(NOT(ISBLANK(Spreadsheet!D640)),ISBLANK(Spreadsheet!C640)),FALSE,TRUE))</f>
        <v>1</v>
      </c>
      <c r="AB640" s="5" t="b">
        <f>OR(ISBLANK(Spreadsheet!Y640),IF(NOT(ISBLANK(Spreadsheet!Y640)),LEN(Spreadsheet!Y640)=10,ISNUMBER(VALUE(Spreadsheet!Y640))))</f>
        <v>1</v>
      </c>
      <c r="AC640" s="5" t="b">
        <f>OR(ISBLANK(Spreadsheet!AI640), AND(NOT(ISBLANK(Spreadsheet!AJ640)), NOT(ISNUMBER(SEARCH("Waive",Spreadsheet!AJ640)))))</f>
        <v>1</v>
      </c>
      <c r="AD640" s="5" t="b">
        <f>OR(ISBLANK(Spreadsheet!AK640), AND(NOT(ISBLANK(Spreadsheet!AL640)), NOT(ISNUMBER(SEARCH("Waive",Spreadsheet!AL640)))))</f>
        <v>1</v>
      </c>
      <c r="AE640" s="5" t="b">
        <f>OR(ISBLANK(Spreadsheet!AM640), AND(NOT(ISBLANK(Spreadsheet!AN640)), NOT(ISNUMBER(SEARCH("Waive", Spreadsheet!AN640)))))</f>
        <v>1</v>
      </c>
      <c r="AF640" s="5" t="b">
        <f>OR(ISBLANK(Spreadsheet!C640), NOT(ISBLANK(Spreadsheet!D640)),NOT(ISBLANK(Spreadsheet!L640)))</f>
        <v>1</v>
      </c>
      <c r="AG640" s="5" t="b">
        <f>IF(AND(NOT(ISBLANK(Spreadsheet!C640)), NOT(ISBLANK(Spreadsheet!D640)),Spreadsheet!C640&lt;&gt;Spreadsheet!D640),IF(ISERROR(VLOOKUP(Spreadsheet!C640, Spreadsheet!$C$6:'Spreadsheet'!$C639,1,FALSE)), FALSE, TRUE),TRUE)</f>
        <v>1</v>
      </c>
      <c r="AH640" s="5" t="b">
        <f>Spreadsheet!$B$2=Spreadsheet!AD640</f>
        <v>1</v>
      </c>
      <c r="AI640" s="5" t="b">
        <f>IF(ISBLANK(Spreadsheet!G640),TRUE,IF(OR(LEN(Spreadsheet!G640)&gt;1,ISNUMBER(VALUE(Spreadsheet!G640))),FALSE,TRUE))</f>
        <v>1</v>
      </c>
      <c r="AJ640" s="5" t="b">
        <f>OR(ISBLANK(Spreadsheet!C640), NOT(ISBLANK(Spreadsheet!B640)), NOT(ISBLANK(Spreadsheet!D640)))</f>
        <v>1</v>
      </c>
      <c r="AK640" s="5" t="b">
        <f t="array" ref="AK640">IF(OR(AND(ISBLANK(Spreadsheet!E640),ISBLANK(Spreadsheet!D640),NOT(ISBLANK(Spreadsheet!C640))),AND(ISBLANK(Spreadsheet!E640),ISBLANK(Spreadsheet!D640),ISBLANK(Spreadsheet!C640))),TRUE,ISNUMBER(MATCH(TRUE,EXACT(Spreadsheet!E640,Relationships),0)))</f>
        <v>1</v>
      </c>
      <c r="AL640" s="5" t="b">
        <f>IF(NOT(ISBLANK(Spreadsheet!C640)),IF(OR(ISBLANK(Spreadsheet!F640),LEN(Spreadsheet!F640)&gt;40),FALSE,TRUE),TRUE)</f>
        <v>1</v>
      </c>
      <c r="AM640" s="5" t="b">
        <f>IF(NOT(ISBLANK(Spreadsheet!C640)),IF(OR(ISBLANK(Spreadsheet!H640),LEN(Spreadsheet!H640)&gt;40),FALSE,TRUE),TRUE)</f>
        <v>1</v>
      </c>
      <c r="AN640" s="5" t="b">
        <f t="array" ref="AN640">IF(ISBLANK(Spreadsheet!I640),TRUE,ISNUMBER(MATCH(TRUE,EXACT(Spreadsheet!I640,GenderValues),0)))</f>
        <v>1</v>
      </c>
      <c r="AO640" s="5" t="b">
        <f ca="1">IF(ISERROR(DATEVALUE(TEXT(Spreadsheet!J640,"mm/dd/yyyy")) &gt; TODAY()),IF(AND(ISBLANK(Spreadsheet!J640),ISBLANK(Spreadsheet!C640)),TRUE,FALSE),IF(DATEVALUE(TEXT(Spreadsheet!J640,"mm/dd/yyyy")) &gt; TODAY(),FALSE,TRUE))</f>
        <v>1</v>
      </c>
      <c r="AP640" s="5" t="b">
        <f>OR(ISBLANK(Spreadsheet!K640),LEN(Spreadsheet!K640)&lt;=100)</f>
        <v>1</v>
      </c>
      <c r="AQ640" s="5" t="b">
        <f t="array" ref="AQ640">IF(OR(AND(ISBLANK(Spreadsheet!L640),ISBLANK(Spreadsheet!C640)),AND(NOT(ISBLANK(Spreadsheet!C640)),NOT(ISBLANK(Spreadsheet!D640)))),TRUE,ISNUMBER(MATCH(TRUE,EXACT(Spreadsheet!L640,MaritalStatus),0)))</f>
        <v>1</v>
      </c>
      <c r="AR640" s="5" t="b">
        <f ca="1">IF(ISERROR(DATEVALUE(TEXT(Spreadsheet!M640,"mm/dd/yyyy")) &gt; TODAY()),IF(ISBLANK(Spreadsheet!M640),TRUE,FALSE),IF(DATEVALUE(TEXT(Spreadsheet!M640,"mm/dd/yyyy")) &gt; TODAY(),FALSE,TRUE))</f>
        <v>1</v>
      </c>
      <c r="AS640" s="5" t="b">
        <f>OR(ISBLANK(Spreadsheet!N640),LEN(Spreadsheet!N640)&lt;=100)</f>
        <v>1</v>
      </c>
      <c r="AT640" s="5" t="b">
        <f>OR(ISBLANK(Spreadsheet!O640),UPPER(Spreadsheet!O640)="YES")</f>
        <v>1</v>
      </c>
      <c r="AU640" s="5" t="b">
        <f>OR(ISBLANK(Spreadsheet!P640),UPPER(Spreadsheet!P640)="YES")</f>
        <v>1</v>
      </c>
      <c r="AV640" s="5" t="b">
        <f t="array" ref="AV640">IF(ISBLANK(Spreadsheet!Q640),TRUE,ISNUMBER(MATCH(TRUE,EXACT(Spreadsheet!Q640,OnGroupsPriorIns),0)))</f>
        <v>1</v>
      </c>
      <c r="AW640" s="5" t="b">
        <f>OR(ISBLANK(Spreadsheet!R640),UPPER(Spreadsheet!R640)="YES")</f>
        <v>1</v>
      </c>
      <c r="AX640" s="5" t="b">
        <f>OR(ISBLANK(Spreadsheet!S640),UPPER(Spreadsheet!S640)="YES")</f>
        <v>1</v>
      </c>
      <c r="AY640" s="5" t="b">
        <f>OR(AND(ISBLANK(Spreadsheet!C640),LEN(Spreadsheet!T640)=0),AND(NOT(ISBLANK(Spreadsheet!C640)),LEN(Spreadsheet!T640)&gt;0,LEN(Spreadsheet!T640)&lt;=50))</f>
        <v>1</v>
      </c>
      <c r="AZ640" s="5" t="b">
        <f>OR(LEN(Spreadsheet!U640)=0,AND(LEN(Spreadsheet!U640)&gt;0,LEN(Spreadsheet!U640)&lt;=50))</f>
        <v>1</v>
      </c>
      <c r="BA640" s="5" t="b">
        <f>OR(AND(ISBLANK(Spreadsheet!C640),LEN(Spreadsheet!V640)=0),AND(NOT(ISBLANK(Spreadsheet!C640)),LEN(Spreadsheet!V640)&gt;0,LEN(Spreadsheet!V640)&lt;=50))</f>
        <v>1</v>
      </c>
      <c r="BB640" s="5" t="b">
        <f t="array" ref="BB640">IF(AND(ISBLANK(Spreadsheet!C640),LEN(Spreadsheet!W640)=0),TRUE,ISNUMBER(MATCH(TRUE,EXACT(Spreadsheet!W640,States),0)))</f>
        <v>1</v>
      </c>
      <c r="BC640" s="5" t="b">
        <f>OR(AND(ISBLANK(Spreadsheet!C640),LEN(Spreadsheet!X640)=0),AND(NOT(ISBLANK(Spreadsheet!C640)),LEN(Spreadsheet!X640)&gt;0,LEN(Spreadsheet!X640)=5,ISNUMBER(VALUE(Spreadsheet!X640))))</f>
        <v>1</v>
      </c>
      <c r="BD640" s="5" t="b">
        <f>OR(ISBLANK(Spreadsheet!Z640),LEN(Spreadsheet!Z640)&lt;=50)</f>
        <v>1</v>
      </c>
      <c r="BE640" s="5" t="b">
        <f>ISBLANK(Spreadsheet!AA640)</f>
        <v>1</v>
      </c>
      <c r="BF640" s="5" t="b">
        <f>ISBLANK(Spreadsheet!AB640)</f>
        <v>1</v>
      </c>
      <c r="BG640" s="5" t="b">
        <f>IF(ISERROR(DATEVALUE(TEXT(Spreadsheet!AC640,"mm/dd/yyyy")) &gt; DATEVALUE(TEXT(Spreadsheet!J640,"mm/dd/yyyy"))),IF(OR(AND(ISBLANK(Spreadsheet!AC640),ISBLANK(Spreadsheet!C640)),AND(NOT(ISBLANK(Spreadsheet!C640)),ISBLANK(Spreadsheet!AC640),NOT(ISBLANK(Spreadsheet!D640)))),TRUE,FALSE),IF(DATEVALUE(TEXT(Spreadsheet!AC640,"mm/dd/yyyy")) &gt; DATEVALUE(TEXT(Spreadsheet!J640,"mm/dd/yyyy")),TRUE,FALSE))</f>
        <v>1</v>
      </c>
      <c r="BH640" s="5" t="b">
        <f>OR(AND(ISBLANK(Spreadsheet!C640),ISBLANK(Spreadsheet!AE640)),AND(NOT(ISBLANK(Spreadsheet!C640)),NOT(ISBLANK(Spreadsheet!D640)),ISBLANK(Spreadsheet!AE640)),AND(NOT(ISBLANK(Spreadsheet!C640)),ISBLANK(Spreadsheet!D640),NOT(ISBLANK(Spreadsheet!AE640)),LEN(Spreadsheet!AE640)&lt;=100))</f>
        <v>1</v>
      </c>
      <c r="BI640" s="5" t="b">
        <f t="array" ref="BI640">IF(ISBLANK(Spreadsheet!AF640),TRUE,ISNUMBER(MATCH(TRUE,EXACT(Spreadsheet!AF640,CobraShortReasons),0)))</f>
        <v>1</v>
      </c>
      <c r="BJ640" s="5" t="b">
        <f ca="1">IF(ISERROR(DATEVALUE(TEXT(Spreadsheet!AG640,"mm/dd/yyyy")) &gt; TODAY()),IF(ISBLANK(Spreadsheet!AG640),TRUE,FALSE),IF(DATEVALUE(TEXT(Spreadsheet!AG640,"mm/dd/yyyy")) &gt; TODAY(),FALSE,TRUE))</f>
        <v>1</v>
      </c>
      <c r="BK640" s="5" t="b">
        <f>OR(ISBLANK(Spreadsheet!AH640),LEN(Spreadsheet!AH640)&lt;=25)</f>
        <v>1</v>
      </c>
      <c r="BL640" s="5" t="b">
        <f t="array" aca="1" ref="BL640" ca="1">IF(ISBLANK(Spreadsheet!AI640),TRUE,ISNUMBER(MATCH(TRUE,EXACT(Spreadsheet!AI640,INDIRECT(Spreadsheet!$D$2)),0)))</f>
        <v>1</v>
      </c>
      <c r="BM640" s="5" t="b">
        <f t="array" aca="1" ref="BM640" ca="1">IF(ISBLANK(Spreadsheet!AJ640),TRUE,ISNUMBER(MATCH(TRUE,EXACT(Spreadsheet!AJ640,INDIRECT(Spreadsheet!BJ640)),0)))</f>
        <v>1</v>
      </c>
      <c r="BN640" s="5" t="b">
        <f t="array" ref="BN640">IF(ISBLANK(Spreadsheet!AK640),TRUE,ISNUMBER(MATCH(TRUE,EXACT(Spreadsheet!AK640,DentalPlans),0)))</f>
        <v>1</v>
      </c>
      <c r="BO640" s="5" t="b">
        <f t="array" aca="1" ref="BO640" ca="1">IF(ISBLANK(Spreadsheet!AL640),TRUE,ISNUMBER(MATCH(TRUE,EXACT(Spreadsheet!AL640,INDIRECT(Spreadsheet!BK640)),0)))</f>
        <v>1</v>
      </c>
      <c r="BP640" s="5" t="b">
        <f t="array" ref="BP640">IF(ISBLANK(Spreadsheet!AM640),TRUE,ISNUMBER(MATCH(TRUE,EXACT(Spreadsheet!AM640,VisionPlans),0)))</f>
        <v>1</v>
      </c>
      <c r="BQ640" s="5" t="b">
        <f t="array" aca="1" ref="BQ640" ca="1">IF(ISBLANK(Spreadsheet!AN640),TRUE,ISNUMBER(MATCH(TRUE,EXACT(Spreadsheet!AN640,INDIRECT(Spreadsheet!BL640)),0)))</f>
        <v>1</v>
      </c>
      <c r="BR640" s="5" t="b">
        <f t="array" ref="BR640">IF(ISBLANK(Spreadsheet!AO640),TRUE,ISNUMBER(MATCH(TRUE,EXACT(Spreadsheet!AO640,LifeBenefitClasses),0)))</f>
        <v>1</v>
      </c>
      <c r="BS640" s="5" t="b">
        <f>IF(OR(ISBLANK(Spreadsheet!AO640), Spreadsheet!AO640="Waive"),IF(ISBLANK(Spreadsheet!AP640),TRUE,FALSE),IF(OR(AND(NOT(ISBLANK(Spreadsheet!AO640)),ISBLANK(Spreadsheet!AP640)),NOT(ISNUMBER(VALUE(Spreadsheet!AP640)))),FALSE,IF(OR(AND(Spreadsheet!AP640&lt;6,MOD(Spreadsheet!AP640*10,5)=0), MOD(Spreadsheet!AP640,5000)=0),TRUE,FALSE)))</f>
        <v>1</v>
      </c>
      <c r="BT640" s="5" t="b">
        <f t="array" ref="BT640">IF(ISBLANK(Spreadsheet!AQ640),TRUE,ISNUMBER(MATCH(TRUE,EXACT(Spreadsheet!AQ640,EnrollWaive),0)))</f>
        <v>1</v>
      </c>
      <c r="BU640" s="5" t="b">
        <f t="array" ref="BU640">IF(ISBLANK(Spreadsheet!AR640),TRUE,ISNUMBER(MATCH(TRUE,EXACT(Spreadsheet!AR640,LifeBenefitClasses),0)))</f>
        <v>1</v>
      </c>
      <c r="BV640" s="5" t="b">
        <f>IF(OR(ISBLANK(Spreadsheet!AR640), Spreadsheet!AR640="Waive"),IF(ISBLANK(Spreadsheet!AS640),TRUE,FALSE),IF(OR(AND(NOT(ISBLANK(Spreadsheet!AR640)),ISBLANK(Spreadsheet!AS640)),NOT(ISNUMBER(VALUE(Spreadsheet!AS640)))),FALSE,IF(OR(AND(Spreadsheet!AS640&lt;6,MOD(Spreadsheet!AS640*10,5)=0), MOD(Spreadsheet!AS640,10000)=0),TRUE,FALSE)))</f>
        <v>1</v>
      </c>
      <c r="BW640" s="5" t="b">
        <f t="array" ref="BW640">IF(ISBLANK(Spreadsheet!AT640),TRUE,ISNUMBER(MATCH(TRUE,EXACT(Spreadsheet!AT640,LifeBenefitClasses),0)))</f>
        <v>1</v>
      </c>
      <c r="BX640" s="5" t="b">
        <f>IF(OR(ISBLANK(Spreadsheet!AT640), Spreadsheet!AT640="Waive"),IF(ISBLANK(Spreadsheet!AU640),TRUE,FALSE),IF(OR(AND(NOT(ISBLANK(Spreadsheet!AT640)),ISBLANK(Spreadsheet!AU640)),NOT(ISNUMBER(VALUE(Spreadsheet!AU640)))),FALSE,IF(AND(NOT(OR(ISBLANK(Spreadsheet!AT640),Spreadsheet!AT640="Waive")),NOT(OR(ISBLANK(Spreadsheet!AR640),Spreadsheet!AR640="Waive")),MOD(Spreadsheet!AU640,5000)=0, Spreadsheet!AU640&lt;=(Spreadsheet!AS640*0.5)),TRUE,FALSE)))</f>
        <v>1</v>
      </c>
      <c r="BY640" s="5" t="b">
        <f t="array" ref="BY640">IF(ISBLANK(Spreadsheet!AV640),TRUE,ISNUMBER(MATCH(TRUE,EXACT(Spreadsheet!AV640,EnrollWaive),0)))</f>
        <v>1</v>
      </c>
      <c r="BZ640" s="5" t="b">
        <f t="array" ref="BZ640">IF(ISBLANK(Spreadsheet!AW640),TRUE,ISNUMBER(MATCH(TRUE,EXACT(Spreadsheet!AW640,LifeBenefitClasses),0)))</f>
        <v>1</v>
      </c>
      <c r="CA640" s="5" t="b">
        <f t="array" ref="CA640">IF(ISBLANK(Spreadsheet!AX640),TRUE,ISNUMBER(MATCH(TRUE,EXACT(Spreadsheet!AX640,LifeBenefitClasses),0)))</f>
        <v>1</v>
      </c>
      <c r="CB640" s="5" t="b">
        <f t="array" ref="CB640">IF(ISBLANK(Spreadsheet!AY640),TRUE,ISNUMBER(MATCH(TRUE,EXACT(Spreadsheet!AY640,LifeBenefitClasses),0)))</f>
        <v>1</v>
      </c>
      <c r="CC640" s="5" t="b">
        <f t="array" ref="CC640">IF(ISBLANK(Spreadsheet!AZ640),TRUE,ISNUMBER(MATCH(TRUE,EXACT(Spreadsheet!AZ640,LifeBenefitClasses),0)))</f>
        <v>1</v>
      </c>
      <c r="CD640" s="5" t="b">
        <f t="array" ref="CD640">IF(ISBLANK(Spreadsheet!BA640),TRUE,ISNUMBER(MATCH(TRUE,EXACT(Spreadsheet!BA640,LifeBenefitClasses),0)))</f>
        <v>1</v>
      </c>
      <c r="CE640" s="5" t="b">
        <f>IF(OR(ISBLANK(Spreadsheet!BA640), Spreadsheet!BA640="Waive"),IF(ISBLANK(Spreadsheet!BB640),TRUE,FALSE),IF(OR(AND(NOT(ISBLANK(Spreadsheet!BA640)),ISBLANK(Spreadsheet!BB640)),NOT(ISNUMBER(VALUE(Spreadsheet!BB640))),ISBLANK(Spreadsheet!BC640),NOT(ISNUMBER(VALUE(Spreadsheet!BC640)))),FALSE,IF(AND(Spreadsheet!BB640&gt;=50000,Spreadsheet!BB640&lt;=250000,MOD(Spreadsheet!BB640,10000)=0,Spreadsheet!BB640&lt;=(10*Spreadsheet!BC640)),TRUE,FALSE)))</f>
        <v>1</v>
      </c>
      <c r="CF640" s="5" t="b">
        <f>IF(NOT(ISBLANK(Spreadsheet!BC640)),AND(ISNUMBER(VALUE(Spreadsheet!BC640)),Spreadsheet!BC640&gt;0),AND(OR(ISBLANK(Spreadsheet!AO640),Spreadsheet!AO640="Waive",AND(NOT(OR(ISBLANK(Spreadsheet!AO640),Spreadsheet!AO640="Waive")),Spreadsheet!AP640&gt;=6)),OR(ISBLANK(Spreadsheet!AR640),AND(NOT(OR(ISBLANK(Spreadsheet!AR640),Spreadsheet!AR640="Waive")),Spreadsheet!AS640&gt;=6)),OR(ISBLANK(Spreadsheet!AW640)),OR(ISBLANK(Spreadsheet!AX640)),OR(ISBLANK(Spreadsheet!AY640)),OR(ISBLANK(Spreadsheet!AZ640)),OR(ISBLANK(Spreadsheet!BA640),Spreadsheet!BA640="Waive")))</f>
        <v>1</v>
      </c>
      <c r="CG640" s="5" t="b">
        <f t="shared" ca="1" si="43"/>
        <v>1</v>
      </c>
    </row>
    <row r="641" spans="8:85" x14ac:dyDescent="0.3">
      <c r="H641" s="5">
        <f t="shared" ca="1" si="44"/>
        <v>2</v>
      </c>
      <c r="I641" s="5" t="str">
        <f t="shared" ca="1" si="42"/>
        <v/>
      </c>
      <c r="J641" s="5" t="str">
        <f>IF(AND(NOT(ISBLANK(Spreadsheet!C641)),ISBLANK(Spreadsheet!D641)),Spreadsheet!F641&amp;" "&amp;Spreadsheet!H641,"")</f>
        <v/>
      </c>
      <c r="K641" s="5">
        <f>IF(AND(NOT(ISBLANK(Spreadsheet!C641)),ISBLANK(Spreadsheet!D641)),COUNTIFS(Spreadsheet!E642:E$786,"=Child",Spreadsheet!C642:C$786, "="&amp;Spreadsheet!C641) + COUNTIFS(Spreadsheet!E642:E$786,"=Step-child",Spreadsheet!C642:C$786, "="&amp;Spreadsheet!C641),0)</f>
        <v>0</v>
      </c>
      <c r="L641" s="5">
        <f>IF(NOT(ISBLANK(J641)),COUNTIFS(Spreadsheet!E642:E$786,"=Wife",Spreadsheet!C642:C$786, "="&amp;Spreadsheet!C641) + COUNTIFS(Spreadsheet!E642:E$786,"=Husband",Spreadsheet!C642:C$786, "="&amp;Spreadsheet!C641),0)</f>
        <v>0</v>
      </c>
      <c r="M641" s="5">
        <f>IF(NOT(ISBLANK(Spreadsheet!AJ641)),VLOOKUP(Spreadsheet!AJ641,'Drop Downs'!$P$2:$R$16,3,FALSE),0)</f>
        <v>0</v>
      </c>
      <c r="N641" s="5">
        <f>IF(NOT(ISBLANK(Spreadsheet!AJ641)), VLOOKUP(Spreadsheet!AJ641,'Drop Downs'!$P$2:$R$16,2,FALSE),0)</f>
        <v>0</v>
      </c>
      <c r="O641" s="5">
        <f>IF(NOT(ISBLANK(Spreadsheet!AL641)),VLOOKUP(Spreadsheet!AL641,'Drop Downs'!$P$2:$R$16,3,FALSE), 0)</f>
        <v>0</v>
      </c>
      <c r="P641" s="5">
        <f>IF(NOT(ISBLANK(Spreadsheet!AL641)),VLOOKUP(Spreadsheet!AL641,'Drop Downs'!$P$2:$R$16,2,FALSE),0)</f>
        <v>0</v>
      </c>
      <c r="Q641" s="5">
        <f>IF(NOT(ISBLANK(Spreadsheet!AN641)),VLOOKUP(Spreadsheet!AN641,'Drop Downs'!$P$2:$R$16,3,FALSE),0)</f>
        <v>0</v>
      </c>
      <c r="R641" s="5">
        <f>IF(NOT(ISBLANK(Spreadsheet!AN641)),VLOOKUP(Spreadsheet!AN641,'Drop Downs'!$P$2:$R$16,2,FALSE),0)</f>
        <v>0</v>
      </c>
      <c r="S641" s="5" t="str">
        <f>IF(OR(M641&gt;K641,N641&gt;L641,O641&gt;K641, Q641&gt;K641,N641&gt;L641, P641&gt;L641, R641&gt;L641),"Member currently has a coverage election over what he/she needs.  Please add more dependents or adjust the coverage election.","")&amp;(IF(AND(NOT(ISBLANK(Spreadsheet!C641)),NOT(ISBLANK(Spreadsheet!D641)),ISBLANK(Spreadsheet!E641)),"Dependent lacks a relationship to member.Please select one from the drop-down.",""))</f>
        <v/>
      </c>
      <c r="T641" s="5" t="b">
        <f t="shared" si="45"/>
        <v>1</v>
      </c>
      <c r="U641" s="5" t="b">
        <f>OR(ISBLANK(Spreadsheet!C641),IF(NOT(ISBLANK(Spreadsheet!D641)),NOT(ISBLANK(Spreadsheet!E641)),TRUE))</f>
        <v>1</v>
      </c>
      <c r="V641" s="5" t="b">
        <f>OR(ISBLANK(Spreadsheet!C641), NOT(ISBLANK(Spreadsheet!I641)))</f>
        <v>1</v>
      </c>
      <c r="W641" s="5" t="b">
        <f>OR(ISBLANK(Spreadsheet!D641),NOT(ISBLANK(Spreadsheet!C641)))</f>
        <v>1</v>
      </c>
      <c r="X641" s="155" t="str">
        <f>REPT("0",MIN(FIND({1,2,3,4,5,6,7,8,9},Spreadsheet!C641&amp;"123456789"))-1)&amp;IF(ISBLANK(Spreadsheet!C641),"",SUMPRODUCT(MID(0&amp;Spreadsheet!C641,LARGE(INDEX(ISNUMBER(--MID(Spreadsheet!C641,ROW($1:$225),1))*
 ROW($1:$225),0),ROW($1:$225))+1,1)*10^ROW($1:$225)/10))</f>
        <v/>
      </c>
      <c r="Y641" s="5" t="b">
        <f>IF(NOT(ISBLANK(Spreadsheet!C641)),IF(AND(ISNUMBER(VALUE(Spreadsheet!C641)), LEN(Spreadsheet!C641)=9),TRUE,FALSE),TRUE)</f>
        <v>1</v>
      </c>
      <c r="Z641" s="155" t="str">
        <f>REPT("0",MIN(FIND({1,2,3,4,5,6,7,8,9},Spreadsheet!D641&amp;"123456789"))-1)&amp;IF(ISBLANK(Spreadsheet!D641),"",SUMPRODUCT(MID(0&amp;Spreadsheet!D641,LARGE(INDEX(ISNUMBER(--MID(Spreadsheet!D641,ROW($1:$225),1))*
 ROW($1:$225),0),ROW($1:$225))+1,1)*10^ROW($1:$225)/10))</f>
        <v/>
      </c>
      <c r="AA641" s="5" t="b">
        <f>IF(AND(NOT(ISBLANK(Spreadsheet!D641)),NOT(ISBLANK(Spreadsheet!C641))),IF(AND(ISNUMBER(VALUE(Spreadsheet!D641)), LEN(Spreadsheet!D641)=9),TRUE,FALSE),IF(AND(NOT(ISBLANK(Spreadsheet!D641)),ISBLANK(Spreadsheet!C641)),FALSE,TRUE))</f>
        <v>1</v>
      </c>
      <c r="AB641" s="5" t="b">
        <f>OR(ISBLANK(Spreadsheet!Y641),IF(NOT(ISBLANK(Spreadsheet!Y641)),LEN(Spreadsheet!Y641)=10,ISNUMBER(VALUE(Spreadsheet!Y641))))</f>
        <v>1</v>
      </c>
      <c r="AC641" s="5" t="b">
        <f>OR(ISBLANK(Spreadsheet!AI641), AND(NOT(ISBLANK(Spreadsheet!AJ641)), NOT(ISNUMBER(SEARCH("Waive",Spreadsheet!AJ641)))))</f>
        <v>1</v>
      </c>
      <c r="AD641" s="5" t="b">
        <f>OR(ISBLANK(Spreadsheet!AK641), AND(NOT(ISBLANK(Spreadsheet!AL641)), NOT(ISNUMBER(SEARCH("Waive",Spreadsheet!AL641)))))</f>
        <v>1</v>
      </c>
      <c r="AE641" s="5" t="b">
        <f>OR(ISBLANK(Spreadsheet!AM641), AND(NOT(ISBLANK(Spreadsheet!AN641)), NOT(ISNUMBER(SEARCH("Waive", Spreadsheet!AN641)))))</f>
        <v>1</v>
      </c>
      <c r="AF641" s="5" t="b">
        <f>OR(ISBLANK(Spreadsheet!C641), NOT(ISBLANK(Spreadsheet!D641)),NOT(ISBLANK(Spreadsheet!L641)))</f>
        <v>1</v>
      </c>
      <c r="AG641" s="5" t="b">
        <f>IF(AND(NOT(ISBLANK(Spreadsheet!C641)), NOT(ISBLANK(Spreadsheet!D641)),Spreadsheet!C641&lt;&gt;Spreadsheet!D641),IF(ISERROR(VLOOKUP(Spreadsheet!C641, Spreadsheet!$C$6:'Spreadsheet'!$C640,1,FALSE)), FALSE, TRUE),TRUE)</f>
        <v>1</v>
      </c>
      <c r="AH641" s="5" t="b">
        <f>Spreadsheet!$B$2=Spreadsheet!AD641</f>
        <v>1</v>
      </c>
      <c r="AI641" s="5" t="b">
        <f>IF(ISBLANK(Spreadsheet!G641),TRUE,IF(OR(LEN(Spreadsheet!G641)&gt;1,ISNUMBER(VALUE(Spreadsheet!G641))),FALSE,TRUE))</f>
        <v>1</v>
      </c>
      <c r="AJ641" s="5" t="b">
        <f>OR(ISBLANK(Spreadsheet!C641), NOT(ISBLANK(Spreadsheet!B641)), NOT(ISBLANK(Spreadsheet!D641)))</f>
        <v>1</v>
      </c>
      <c r="AK641" s="5" t="b">
        <f t="array" ref="AK641">IF(OR(AND(ISBLANK(Spreadsheet!E641),ISBLANK(Spreadsheet!D641),NOT(ISBLANK(Spreadsheet!C641))),AND(ISBLANK(Spreadsheet!E641),ISBLANK(Spreadsheet!D641),ISBLANK(Spreadsheet!C641))),TRUE,ISNUMBER(MATCH(TRUE,EXACT(Spreadsheet!E641,Relationships),0)))</f>
        <v>1</v>
      </c>
      <c r="AL641" s="5" t="b">
        <f>IF(NOT(ISBLANK(Spreadsheet!C641)),IF(OR(ISBLANK(Spreadsheet!F641),LEN(Spreadsheet!F641)&gt;40),FALSE,TRUE),TRUE)</f>
        <v>1</v>
      </c>
      <c r="AM641" s="5" t="b">
        <f>IF(NOT(ISBLANK(Spreadsheet!C641)),IF(OR(ISBLANK(Spreadsheet!H641),LEN(Spreadsheet!H641)&gt;40),FALSE,TRUE),TRUE)</f>
        <v>1</v>
      </c>
      <c r="AN641" s="5" t="b">
        <f t="array" ref="AN641">IF(ISBLANK(Spreadsheet!I641),TRUE,ISNUMBER(MATCH(TRUE,EXACT(Spreadsheet!I641,GenderValues),0)))</f>
        <v>1</v>
      </c>
      <c r="AO641" s="5" t="b">
        <f ca="1">IF(ISERROR(DATEVALUE(TEXT(Spreadsheet!J641,"mm/dd/yyyy")) &gt; TODAY()),IF(AND(ISBLANK(Spreadsheet!J641),ISBLANK(Spreadsheet!C641)),TRUE,FALSE),IF(DATEVALUE(TEXT(Spreadsheet!J641,"mm/dd/yyyy")) &gt; TODAY(),FALSE,TRUE))</f>
        <v>1</v>
      </c>
      <c r="AP641" s="5" t="b">
        <f>OR(ISBLANK(Spreadsheet!K641),LEN(Spreadsheet!K641)&lt;=100)</f>
        <v>1</v>
      </c>
      <c r="AQ641" s="5" t="b">
        <f t="array" ref="AQ641">IF(OR(AND(ISBLANK(Spreadsheet!L641),ISBLANK(Spreadsheet!C641)),AND(NOT(ISBLANK(Spreadsheet!C641)),NOT(ISBLANK(Spreadsheet!D641)))),TRUE,ISNUMBER(MATCH(TRUE,EXACT(Spreadsheet!L641,MaritalStatus),0)))</f>
        <v>1</v>
      </c>
      <c r="AR641" s="5" t="b">
        <f ca="1">IF(ISERROR(DATEVALUE(TEXT(Spreadsheet!M641,"mm/dd/yyyy")) &gt; TODAY()),IF(ISBLANK(Spreadsheet!M641),TRUE,FALSE),IF(DATEVALUE(TEXT(Spreadsheet!M641,"mm/dd/yyyy")) &gt; TODAY(),FALSE,TRUE))</f>
        <v>1</v>
      </c>
      <c r="AS641" s="5" t="b">
        <f>OR(ISBLANK(Spreadsheet!N641),LEN(Spreadsheet!N641)&lt;=100)</f>
        <v>1</v>
      </c>
      <c r="AT641" s="5" t="b">
        <f>OR(ISBLANK(Spreadsheet!O641),UPPER(Spreadsheet!O641)="YES")</f>
        <v>1</v>
      </c>
      <c r="AU641" s="5" t="b">
        <f>OR(ISBLANK(Spreadsheet!P641),UPPER(Spreadsheet!P641)="YES")</f>
        <v>1</v>
      </c>
      <c r="AV641" s="5" t="b">
        <f t="array" ref="AV641">IF(ISBLANK(Spreadsheet!Q641),TRUE,ISNUMBER(MATCH(TRUE,EXACT(Spreadsheet!Q641,OnGroupsPriorIns),0)))</f>
        <v>1</v>
      </c>
      <c r="AW641" s="5" t="b">
        <f>OR(ISBLANK(Spreadsheet!R641),UPPER(Spreadsheet!R641)="YES")</f>
        <v>1</v>
      </c>
      <c r="AX641" s="5" t="b">
        <f>OR(ISBLANK(Spreadsheet!S641),UPPER(Spreadsheet!S641)="YES")</f>
        <v>1</v>
      </c>
      <c r="AY641" s="5" t="b">
        <f>OR(AND(ISBLANK(Spreadsheet!C641),LEN(Spreadsheet!T641)=0),AND(NOT(ISBLANK(Spreadsheet!C641)),LEN(Spreadsheet!T641)&gt;0,LEN(Spreadsheet!T641)&lt;=50))</f>
        <v>1</v>
      </c>
      <c r="AZ641" s="5" t="b">
        <f>OR(LEN(Spreadsheet!U641)=0,AND(LEN(Spreadsheet!U641)&gt;0,LEN(Spreadsheet!U641)&lt;=50))</f>
        <v>1</v>
      </c>
      <c r="BA641" s="5" t="b">
        <f>OR(AND(ISBLANK(Spreadsheet!C641),LEN(Spreadsheet!V641)=0),AND(NOT(ISBLANK(Spreadsheet!C641)),LEN(Spreadsheet!V641)&gt;0,LEN(Spreadsheet!V641)&lt;=50))</f>
        <v>1</v>
      </c>
      <c r="BB641" s="5" t="b">
        <f t="array" ref="BB641">IF(AND(ISBLANK(Spreadsheet!C641),LEN(Spreadsheet!W641)=0),TRUE,ISNUMBER(MATCH(TRUE,EXACT(Spreadsheet!W641,States),0)))</f>
        <v>1</v>
      </c>
      <c r="BC641" s="5" t="b">
        <f>OR(AND(ISBLANK(Spreadsheet!C641),LEN(Spreadsheet!X641)=0),AND(NOT(ISBLANK(Spreadsheet!C641)),LEN(Spreadsheet!X641)&gt;0,LEN(Spreadsheet!X641)=5,ISNUMBER(VALUE(Spreadsheet!X641))))</f>
        <v>1</v>
      </c>
      <c r="BD641" s="5" t="b">
        <f>OR(ISBLANK(Spreadsheet!Z641),LEN(Spreadsheet!Z641)&lt;=50)</f>
        <v>1</v>
      </c>
      <c r="BE641" s="5" t="b">
        <f>ISBLANK(Spreadsheet!AA641)</f>
        <v>1</v>
      </c>
      <c r="BF641" s="5" t="b">
        <f>ISBLANK(Spreadsheet!AB641)</f>
        <v>1</v>
      </c>
      <c r="BG641" s="5" t="b">
        <f>IF(ISERROR(DATEVALUE(TEXT(Spreadsheet!AC641,"mm/dd/yyyy")) &gt; DATEVALUE(TEXT(Spreadsheet!J641,"mm/dd/yyyy"))),IF(OR(AND(ISBLANK(Spreadsheet!AC641),ISBLANK(Spreadsheet!C641)),AND(NOT(ISBLANK(Spreadsheet!C641)),ISBLANK(Spreadsheet!AC641),NOT(ISBLANK(Spreadsheet!D641)))),TRUE,FALSE),IF(DATEVALUE(TEXT(Spreadsheet!AC641,"mm/dd/yyyy")) &gt; DATEVALUE(TEXT(Spreadsheet!J641,"mm/dd/yyyy")),TRUE,FALSE))</f>
        <v>1</v>
      </c>
      <c r="BH641" s="5" t="b">
        <f>OR(AND(ISBLANK(Spreadsheet!C641),ISBLANK(Spreadsheet!AE641)),AND(NOT(ISBLANK(Spreadsheet!C641)),NOT(ISBLANK(Spreadsheet!D641)),ISBLANK(Spreadsheet!AE641)),AND(NOT(ISBLANK(Spreadsheet!C641)),ISBLANK(Spreadsheet!D641),NOT(ISBLANK(Spreadsheet!AE641)),LEN(Spreadsheet!AE641)&lt;=100))</f>
        <v>1</v>
      </c>
      <c r="BI641" s="5" t="b">
        <f t="array" ref="BI641">IF(ISBLANK(Spreadsheet!AF641),TRUE,ISNUMBER(MATCH(TRUE,EXACT(Spreadsheet!AF641,CobraShortReasons),0)))</f>
        <v>1</v>
      </c>
      <c r="BJ641" s="5" t="b">
        <f ca="1">IF(ISERROR(DATEVALUE(TEXT(Spreadsheet!AG641,"mm/dd/yyyy")) &gt; TODAY()),IF(ISBLANK(Spreadsheet!AG641),TRUE,FALSE),IF(DATEVALUE(TEXT(Spreadsheet!AG641,"mm/dd/yyyy")) &gt; TODAY(),FALSE,TRUE))</f>
        <v>1</v>
      </c>
      <c r="BK641" s="5" t="b">
        <f>OR(ISBLANK(Spreadsheet!AH641),LEN(Spreadsheet!AH641)&lt;=25)</f>
        <v>1</v>
      </c>
      <c r="BL641" s="5" t="b">
        <f t="array" aca="1" ref="BL641" ca="1">IF(ISBLANK(Spreadsheet!AI641),TRUE,ISNUMBER(MATCH(TRUE,EXACT(Spreadsheet!AI641,INDIRECT(Spreadsheet!$D$2)),0)))</f>
        <v>1</v>
      </c>
      <c r="BM641" s="5" t="b">
        <f t="array" aca="1" ref="BM641" ca="1">IF(ISBLANK(Spreadsheet!AJ641),TRUE,ISNUMBER(MATCH(TRUE,EXACT(Spreadsheet!AJ641,INDIRECT(Spreadsheet!BJ641)),0)))</f>
        <v>1</v>
      </c>
      <c r="BN641" s="5" t="b">
        <f t="array" ref="BN641">IF(ISBLANK(Spreadsheet!AK641),TRUE,ISNUMBER(MATCH(TRUE,EXACT(Spreadsheet!AK641,DentalPlans),0)))</f>
        <v>1</v>
      </c>
      <c r="BO641" s="5" t="b">
        <f t="array" aca="1" ref="BO641" ca="1">IF(ISBLANK(Spreadsheet!AL641),TRUE,ISNUMBER(MATCH(TRUE,EXACT(Spreadsheet!AL641,INDIRECT(Spreadsheet!BK641)),0)))</f>
        <v>1</v>
      </c>
      <c r="BP641" s="5" t="b">
        <f t="array" ref="BP641">IF(ISBLANK(Spreadsheet!AM641),TRUE,ISNUMBER(MATCH(TRUE,EXACT(Spreadsheet!AM641,VisionPlans),0)))</f>
        <v>1</v>
      </c>
      <c r="BQ641" s="5" t="b">
        <f t="array" aca="1" ref="BQ641" ca="1">IF(ISBLANK(Spreadsheet!AN641),TRUE,ISNUMBER(MATCH(TRUE,EXACT(Spreadsheet!AN641,INDIRECT(Spreadsheet!BL641)),0)))</f>
        <v>1</v>
      </c>
      <c r="BR641" s="5" t="b">
        <f t="array" ref="BR641">IF(ISBLANK(Spreadsheet!AO641),TRUE,ISNUMBER(MATCH(TRUE,EXACT(Spreadsheet!AO641,LifeBenefitClasses),0)))</f>
        <v>1</v>
      </c>
      <c r="BS641" s="5" t="b">
        <f>IF(OR(ISBLANK(Spreadsheet!AO641), Spreadsheet!AO641="Waive"),IF(ISBLANK(Spreadsheet!AP641),TRUE,FALSE),IF(OR(AND(NOT(ISBLANK(Spreadsheet!AO641)),ISBLANK(Spreadsheet!AP641)),NOT(ISNUMBER(VALUE(Spreadsheet!AP641)))),FALSE,IF(OR(AND(Spreadsheet!AP641&lt;6,MOD(Spreadsheet!AP641*10,5)=0), MOD(Spreadsheet!AP641,5000)=0),TRUE,FALSE)))</f>
        <v>1</v>
      </c>
      <c r="BT641" s="5" t="b">
        <f t="array" ref="BT641">IF(ISBLANK(Spreadsheet!AQ641),TRUE,ISNUMBER(MATCH(TRUE,EXACT(Spreadsheet!AQ641,EnrollWaive),0)))</f>
        <v>1</v>
      </c>
      <c r="BU641" s="5" t="b">
        <f t="array" ref="BU641">IF(ISBLANK(Spreadsheet!AR641),TRUE,ISNUMBER(MATCH(TRUE,EXACT(Spreadsheet!AR641,LifeBenefitClasses),0)))</f>
        <v>1</v>
      </c>
      <c r="BV641" s="5" t="b">
        <f>IF(OR(ISBLANK(Spreadsheet!AR641), Spreadsheet!AR641="Waive"),IF(ISBLANK(Spreadsheet!AS641),TRUE,FALSE),IF(OR(AND(NOT(ISBLANK(Spreadsheet!AR641)),ISBLANK(Spreadsheet!AS641)),NOT(ISNUMBER(VALUE(Spreadsheet!AS641)))),FALSE,IF(OR(AND(Spreadsheet!AS641&lt;6,MOD(Spreadsheet!AS641*10,5)=0), MOD(Spreadsheet!AS641,10000)=0),TRUE,FALSE)))</f>
        <v>1</v>
      </c>
      <c r="BW641" s="5" t="b">
        <f t="array" ref="BW641">IF(ISBLANK(Spreadsheet!AT641),TRUE,ISNUMBER(MATCH(TRUE,EXACT(Spreadsheet!AT641,LifeBenefitClasses),0)))</f>
        <v>1</v>
      </c>
      <c r="BX641" s="5" t="b">
        <f>IF(OR(ISBLANK(Spreadsheet!AT641), Spreadsheet!AT641="Waive"),IF(ISBLANK(Spreadsheet!AU641),TRUE,FALSE),IF(OR(AND(NOT(ISBLANK(Spreadsheet!AT641)),ISBLANK(Spreadsheet!AU641)),NOT(ISNUMBER(VALUE(Spreadsheet!AU641)))),FALSE,IF(AND(NOT(OR(ISBLANK(Spreadsheet!AT641),Spreadsheet!AT641="Waive")),NOT(OR(ISBLANK(Spreadsheet!AR641),Spreadsheet!AR641="Waive")),MOD(Spreadsheet!AU641,5000)=0, Spreadsheet!AU641&lt;=(Spreadsheet!AS641*0.5)),TRUE,FALSE)))</f>
        <v>1</v>
      </c>
      <c r="BY641" s="5" t="b">
        <f t="array" ref="BY641">IF(ISBLANK(Spreadsheet!AV641),TRUE,ISNUMBER(MATCH(TRUE,EXACT(Spreadsheet!AV641,EnrollWaive),0)))</f>
        <v>1</v>
      </c>
      <c r="BZ641" s="5" t="b">
        <f t="array" ref="BZ641">IF(ISBLANK(Spreadsheet!AW641),TRUE,ISNUMBER(MATCH(TRUE,EXACT(Spreadsheet!AW641,LifeBenefitClasses),0)))</f>
        <v>1</v>
      </c>
      <c r="CA641" s="5" t="b">
        <f t="array" ref="CA641">IF(ISBLANK(Spreadsheet!AX641),TRUE,ISNUMBER(MATCH(TRUE,EXACT(Spreadsheet!AX641,LifeBenefitClasses),0)))</f>
        <v>1</v>
      </c>
      <c r="CB641" s="5" t="b">
        <f t="array" ref="CB641">IF(ISBLANK(Spreadsheet!AY641),TRUE,ISNUMBER(MATCH(TRUE,EXACT(Spreadsheet!AY641,LifeBenefitClasses),0)))</f>
        <v>1</v>
      </c>
      <c r="CC641" s="5" t="b">
        <f t="array" ref="CC641">IF(ISBLANK(Spreadsheet!AZ641),TRUE,ISNUMBER(MATCH(TRUE,EXACT(Spreadsheet!AZ641,LifeBenefitClasses),0)))</f>
        <v>1</v>
      </c>
      <c r="CD641" s="5" t="b">
        <f t="array" ref="CD641">IF(ISBLANK(Spreadsheet!BA641),TRUE,ISNUMBER(MATCH(TRUE,EXACT(Spreadsheet!BA641,LifeBenefitClasses),0)))</f>
        <v>1</v>
      </c>
      <c r="CE641" s="5" t="b">
        <f>IF(OR(ISBLANK(Spreadsheet!BA641), Spreadsheet!BA641="Waive"),IF(ISBLANK(Spreadsheet!BB641),TRUE,FALSE),IF(OR(AND(NOT(ISBLANK(Spreadsheet!BA641)),ISBLANK(Spreadsheet!BB641)),NOT(ISNUMBER(VALUE(Spreadsheet!BB641))),ISBLANK(Spreadsheet!BC641),NOT(ISNUMBER(VALUE(Spreadsheet!BC641)))),FALSE,IF(AND(Spreadsheet!BB641&gt;=50000,Spreadsheet!BB641&lt;=250000,MOD(Spreadsheet!BB641,10000)=0,Spreadsheet!BB641&lt;=(10*Spreadsheet!BC641)),TRUE,FALSE)))</f>
        <v>1</v>
      </c>
      <c r="CF641" s="5" t="b">
        <f>IF(NOT(ISBLANK(Spreadsheet!BC641)),AND(ISNUMBER(VALUE(Spreadsheet!BC641)),Spreadsheet!BC641&gt;0),AND(OR(ISBLANK(Spreadsheet!AO641),Spreadsheet!AO641="Waive",AND(NOT(OR(ISBLANK(Spreadsheet!AO641),Spreadsheet!AO641="Waive")),Spreadsheet!AP641&gt;=6)),OR(ISBLANK(Spreadsheet!AR641),AND(NOT(OR(ISBLANK(Spreadsheet!AR641),Spreadsheet!AR641="Waive")),Spreadsheet!AS641&gt;=6)),OR(ISBLANK(Spreadsheet!AW641)),OR(ISBLANK(Spreadsheet!AX641)),OR(ISBLANK(Spreadsheet!AY641)),OR(ISBLANK(Spreadsheet!AZ641)),OR(ISBLANK(Spreadsheet!BA641),Spreadsheet!BA641="Waive")))</f>
        <v>1</v>
      </c>
      <c r="CG641" s="5" t="b">
        <f t="shared" ca="1" si="43"/>
        <v>1</v>
      </c>
    </row>
    <row r="642" spans="8:85" x14ac:dyDescent="0.3">
      <c r="H642" s="5">
        <f t="shared" ca="1" si="44"/>
        <v>2</v>
      </c>
      <c r="I642" s="5" t="str">
        <f t="shared" ca="1" si="42"/>
        <v/>
      </c>
      <c r="J642" s="5" t="str">
        <f>IF(AND(NOT(ISBLANK(Spreadsheet!C642)),ISBLANK(Spreadsheet!D642)),Spreadsheet!F642&amp;" "&amp;Spreadsheet!H642,"")</f>
        <v/>
      </c>
      <c r="K642" s="5">
        <f>IF(AND(NOT(ISBLANK(Spreadsheet!C642)),ISBLANK(Spreadsheet!D642)),COUNTIFS(Spreadsheet!E643:E$786,"=Child",Spreadsheet!C643:C$786, "="&amp;Spreadsheet!C642) + COUNTIFS(Spreadsheet!E643:E$786,"=Step-child",Spreadsheet!C643:C$786, "="&amp;Spreadsheet!C642),0)</f>
        <v>0</v>
      </c>
      <c r="L642" s="5">
        <f>IF(NOT(ISBLANK(J642)),COUNTIFS(Spreadsheet!E643:E$786,"=Wife",Spreadsheet!C643:C$786, "="&amp;Spreadsheet!C642) + COUNTIFS(Spreadsheet!E643:E$786,"=Husband",Spreadsheet!C643:C$786, "="&amp;Spreadsheet!C642),0)</f>
        <v>0</v>
      </c>
      <c r="M642" s="5">
        <f>IF(NOT(ISBLANK(Spreadsheet!AJ642)),VLOOKUP(Spreadsheet!AJ642,'Drop Downs'!$P$2:$R$16,3,FALSE),0)</f>
        <v>0</v>
      </c>
      <c r="N642" s="5">
        <f>IF(NOT(ISBLANK(Spreadsheet!AJ642)), VLOOKUP(Spreadsheet!AJ642,'Drop Downs'!$P$2:$R$16,2,FALSE),0)</f>
        <v>0</v>
      </c>
      <c r="O642" s="5">
        <f>IF(NOT(ISBLANK(Spreadsheet!AL642)),VLOOKUP(Spreadsheet!AL642,'Drop Downs'!$P$2:$R$16,3,FALSE), 0)</f>
        <v>0</v>
      </c>
      <c r="P642" s="5">
        <f>IF(NOT(ISBLANK(Spreadsheet!AL642)),VLOOKUP(Spreadsheet!AL642,'Drop Downs'!$P$2:$R$16,2,FALSE),0)</f>
        <v>0</v>
      </c>
      <c r="Q642" s="5">
        <f>IF(NOT(ISBLANK(Spreadsheet!AN642)),VLOOKUP(Spreadsheet!AN642,'Drop Downs'!$P$2:$R$16,3,FALSE),0)</f>
        <v>0</v>
      </c>
      <c r="R642" s="5">
        <f>IF(NOT(ISBLANK(Spreadsheet!AN642)),VLOOKUP(Spreadsheet!AN642,'Drop Downs'!$P$2:$R$16,2,FALSE),0)</f>
        <v>0</v>
      </c>
      <c r="S642" s="5" t="str">
        <f>IF(OR(M642&gt;K642,N642&gt;L642,O642&gt;K642, Q642&gt;K642,N642&gt;L642, P642&gt;L642, R642&gt;L642),"Member currently has a coverage election over what he/she needs.  Please add more dependents or adjust the coverage election.","")&amp;(IF(AND(NOT(ISBLANK(Spreadsheet!C642)),NOT(ISBLANK(Spreadsheet!D642)),ISBLANK(Spreadsheet!E642)),"Dependent lacks a relationship to member.Please select one from the drop-down.",""))</f>
        <v/>
      </c>
      <c r="T642" s="5" t="b">
        <f t="shared" si="45"/>
        <v>1</v>
      </c>
      <c r="U642" s="5" t="b">
        <f>OR(ISBLANK(Spreadsheet!C642),IF(NOT(ISBLANK(Spreadsheet!D642)),NOT(ISBLANK(Spreadsheet!E642)),TRUE))</f>
        <v>1</v>
      </c>
      <c r="V642" s="5" t="b">
        <f>OR(ISBLANK(Spreadsheet!C642), NOT(ISBLANK(Spreadsheet!I642)))</f>
        <v>1</v>
      </c>
      <c r="W642" s="5" t="b">
        <f>OR(ISBLANK(Spreadsheet!D642),NOT(ISBLANK(Spreadsheet!C642)))</f>
        <v>1</v>
      </c>
      <c r="X642" s="155" t="str">
        <f>REPT("0",MIN(FIND({1,2,3,4,5,6,7,8,9},Spreadsheet!C642&amp;"123456789"))-1)&amp;IF(ISBLANK(Spreadsheet!C642),"",SUMPRODUCT(MID(0&amp;Spreadsheet!C642,LARGE(INDEX(ISNUMBER(--MID(Spreadsheet!C642,ROW($1:$225),1))*
 ROW($1:$225),0),ROW($1:$225))+1,1)*10^ROW($1:$225)/10))</f>
        <v/>
      </c>
      <c r="Y642" s="5" t="b">
        <f>IF(NOT(ISBLANK(Spreadsheet!C642)),IF(AND(ISNUMBER(VALUE(Spreadsheet!C642)), LEN(Spreadsheet!C642)=9),TRUE,FALSE),TRUE)</f>
        <v>1</v>
      </c>
      <c r="Z642" s="155" t="str">
        <f>REPT("0",MIN(FIND({1,2,3,4,5,6,7,8,9},Spreadsheet!D642&amp;"123456789"))-1)&amp;IF(ISBLANK(Spreadsheet!D642),"",SUMPRODUCT(MID(0&amp;Spreadsheet!D642,LARGE(INDEX(ISNUMBER(--MID(Spreadsheet!D642,ROW($1:$225),1))*
 ROW($1:$225),0),ROW($1:$225))+1,1)*10^ROW($1:$225)/10))</f>
        <v/>
      </c>
      <c r="AA642" s="5" t="b">
        <f>IF(AND(NOT(ISBLANK(Spreadsheet!D642)),NOT(ISBLANK(Spreadsheet!C642))),IF(AND(ISNUMBER(VALUE(Spreadsheet!D642)), LEN(Spreadsheet!D642)=9),TRUE,FALSE),IF(AND(NOT(ISBLANK(Spreadsheet!D642)),ISBLANK(Spreadsheet!C642)),FALSE,TRUE))</f>
        <v>1</v>
      </c>
      <c r="AB642" s="5" t="b">
        <f>OR(ISBLANK(Spreadsheet!Y642),IF(NOT(ISBLANK(Spreadsheet!Y642)),LEN(Spreadsheet!Y642)=10,ISNUMBER(VALUE(Spreadsheet!Y642))))</f>
        <v>1</v>
      </c>
      <c r="AC642" s="5" t="b">
        <f>OR(ISBLANK(Spreadsheet!AI642), AND(NOT(ISBLANK(Spreadsheet!AJ642)), NOT(ISNUMBER(SEARCH("Waive",Spreadsheet!AJ642)))))</f>
        <v>1</v>
      </c>
      <c r="AD642" s="5" t="b">
        <f>OR(ISBLANK(Spreadsheet!AK642), AND(NOT(ISBLANK(Spreadsheet!AL642)), NOT(ISNUMBER(SEARCH("Waive",Spreadsheet!AL642)))))</f>
        <v>1</v>
      </c>
      <c r="AE642" s="5" t="b">
        <f>OR(ISBLANK(Spreadsheet!AM642), AND(NOT(ISBLANK(Spreadsheet!AN642)), NOT(ISNUMBER(SEARCH("Waive", Spreadsheet!AN642)))))</f>
        <v>1</v>
      </c>
      <c r="AF642" s="5" t="b">
        <f>OR(ISBLANK(Spreadsheet!C642), NOT(ISBLANK(Spreadsheet!D642)),NOT(ISBLANK(Spreadsheet!L642)))</f>
        <v>1</v>
      </c>
      <c r="AG642" s="5" t="b">
        <f>IF(AND(NOT(ISBLANK(Spreadsheet!C642)), NOT(ISBLANK(Spreadsheet!D642)),Spreadsheet!C642&lt;&gt;Spreadsheet!D642),IF(ISERROR(VLOOKUP(Spreadsheet!C642, Spreadsheet!$C$6:'Spreadsheet'!$C641,1,FALSE)), FALSE, TRUE),TRUE)</f>
        <v>1</v>
      </c>
      <c r="AH642" s="5" t="b">
        <f>Spreadsheet!$B$2=Spreadsheet!AD642</f>
        <v>1</v>
      </c>
      <c r="AI642" s="5" t="b">
        <f>IF(ISBLANK(Spreadsheet!G642),TRUE,IF(OR(LEN(Spreadsheet!G642)&gt;1,ISNUMBER(VALUE(Spreadsheet!G642))),FALSE,TRUE))</f>
        <v>1</v>
      </c>
      <c r="AJ642" s="5" t="b">
        <f>OR(ISBLANK(Spreadsheet!C642), NOT(ISBLANK(Spreadsheet!B642)), NOT(ISBLANK(Spreadsheet!D642)))</f>
        <v>1</v>
      </c>
      <c r="AK642" s="5" t="b">
        <f t="array" ref="AK642">IF(OR(AND(ISBLANK(Spreadsheet!E642),ISBLANK(Spreadsheet!D642),NOT(ISBLANK(Spreadsheet!C642))),AND(ISBLANK(Spreadsheet!E642),ISBLANK(Spreadsheet!D642),ISBLANK(Spreadsheet!C642))),TRUE,ISNUMBER(MATCH(TRUE,EXACT(Spreadsheet!E642,Relationships),0)))</f>
        <v>1</v>
      </c>
      <c r="AL642" s="5" t="b">
        <f>IF(NOT(ISBLANK(Spreadsheet!C642)),IF(OR(ISBLANK(Spreadsheet!F642),LEN(Spreadsheet!F642)&gt;40),FALSE,TRUE),TRUE)</f>
        <v>1</v>
      </c>
      <c r="AM642" s="5" t="b">
        <f>IF(NOT(ISBLANK(Spreadsheet!C642)),IF(OR(ISBLANK(Spreadsheet!H642),LEN(Spreadsheet!H642)&gt;40),FALSE,TRUE),TRUE)</f>
        <v>1</v>
      </c>
      <c r="AN642" s="5" t="b">
        <f t="array" ref="AN642">IF(ISBLANK(Spreadsheet!I642),TRUE,ISNUMBER(MATCH(TRUE,EXACT(Spreadsheet!I642,GenderValues),0)))</f>
        <v>1</v>
      </c>
      <c r="AO642" s="5" t="b">
        <f ca="1">IF(ISERROR(DATEVALUE(TEXT(Spreadsheet!J642,"mm/dd/yyyy")) &gt; TODAY()),IF(AND(ISBLANK(Spreadsheet!J642),ISBLANK(Spreadsheet!C642)),TRUE,FALSE),IF(DATEVALUE(TEXT(Spreadsheet!J642,"mm/dd/yyyy")) &gt; TODAY(),FALSE,TRUE))</f>
        <v>1</v>
      </c>
      <c r="AP642" s="5" t="b">
        <f>OR(ISBLANK(Spreadsheet!K642),LEN(Spreadsheet!K642)&lt;=100)</f>
        <v>1</v>
      </c>
      <c r="AQ642" s="5" t="b">
        <f t="array" ref="AQ642">IF(OR(AND(ISBLANK(Spreadsheet!L642),ISBLANK(Spreadsheet!C642)),AND(NOT(ISBLANK(Spreadsheet!C642)),NOT(ISBLANK(Spreadsheet!D642)))),TRUE,ISNUMBER(MATCH(TRUE,EXACT(Spreadsheet!L642,MaritalStatus),0)))</f>
        <v>1</v>
      </c>
      <c r="AR642" s="5" t="b">
        <f ca="1">IF(ISERROR(DATEVALUE(TEXT(Spreadsheet!M642,"mm/dd/yyyy")) &gt; TODAY()),IF(ISBLANK(Spreadsheet!M642),TRUE,FALSE),IF(DATEVALUE(TEXT(Spreadsheet!M642,"mm/dd/yyyy")) &gt; TODAY(),FALSE,TRUE))</f>
        <v>1</v>
      </c>
      <c r="AS642" s="5" t="b">
        <f>OR(ISBLANK(Spreadsheet!N642),LEN(Spreadsheet!N642)&lt;=100)</f>
        <v>1</v>
      </c>
      <c r="AT642" s="5" t="b">
        <f>OR(ISBLANK(Spreadsheet!O642),UPPER(Spreadsheet!O642)="YES")</f>
        <v>1</v>
      </c>
      <c r="AU642" s="5" t="b">
        <f>OR(ISBLANK(Spreadsheet!P642),UPPER(Spreadsheet!P642)="YES")</f>
        <v>1</v>
      </c>
      <c r="AV642" s="5" t="b">
        <f t="array" ref="AV642">IF(ISBLANK(Spreadsheet!Q642),TRUE,ISNUMBER(MATCH(TRUE,EXACT(Spreadsheet!Q642,OnGroupsPriorIns),0)))</f>
        <v>1</v>
      </c>
      <c r="AW642" s="5" t="b">
        <f>OR(ISBLANK(Spreadsheet!R642),UPPER(Spreadsheet!R642)="YES")</f>
        <v>1</v>
      </c>
      <c r="AX642" s="5" t="b">
        <f>OR(ISBLANK(Spreadsheet!S642),UPPER(Spreadsheet!S642)="YES")</f>
        <v>1</v>
      </c>
      <c r="AY642" s="5" t="b">
        <f>OR(AND(ISBLANK(Spreadsheet!C642),LEN(Spreadsheet!T642)=0),AND(NOT(ISBLANK(Spreadsheet!C642)),LEN(Spreadsheet!T642)&gt;0,LEN(Spreadsheet!T642)&lt;=50))</f>
        <v>1</v>
      </c>
      <c r="AZ642" s="5" t="b">
        <f>OR(LEN(Spreadsheet!U642)=0,AND(LEN(Spreadsheet!U642)&gt;0,LEN(Spreadsheet!U642)&lt;=50))</f>
        <v>1</v>
      </c>
      <c r="BA642" s="5" t="b">
        <f>OR(AND(ISBLANK(Spreadsheet!C642),LEN(Spreadsheet!V642)=0),AND(NOT(ISBLANK(Spreadsheet!C642)),LEN(Spreadsheet!V642)&gt;0,LEN(Spreadsheet!V642)&lt;=50))</f>
        <v>1</v>
      </c>
      <c r="BB642" s="5" t="b">
        <f t="array" ref="BB642">IF(AND(ISBLANK(Spreadsheet!C642),LEN(Spreadsheet!W642)=0),TRUE,ISNUMBER(MATCH(TRUE,EXACT(Spreadsheet!W642,States),0)))</f>
        <v>1</v>
      </c>
      <c r="BC642" s="5" t="b">
        <f>OR(AND(ISBLANK(Spreadsheet!C642),LEN(Spreadsheet!X642)=0),AND(NOT(ISBLANK(Spreadsheet!C642)),LEN(Spreadsheet!X642)&gt;0,LEN(Spreadsheet!X642)=5,ISNUMBER(VALUE(Spreadsheet!X642))))</f>
        <v>1</v>
      </c>
      <c r="BD642" s="5" t="b">
        <f>OR(ISBLANK(Spreadsheet!Z642),LEN(Spreadsheet!Z642)&lt;=50)</f>
        <v>1</v>
      </c>
      <c r="BE642" s="5" t="b">
        <f>ISBLANK(Spreadsheet!AA642)</f>
        <v>1</v>
      </c>
      <c r="BF642" s="5" t="b">
        <f>ISBLANK(Spreadsheet!AB642)</f>
        <v>1</v>
      </c>
      <c r="BG642" s="5" t="b">
        <f>IF(ISERROR(DATEVALUE(TEXT(Spreadsheet!AC642,"mm/dd/yyyy")) &gt; DATEVALUE(TEXT(Spreadsheet!J642,"mm/dd/yyyy"))),IF(OR(AND(ISBLANK(Spreadsheet!AC642),ISBLANK(Spreadsheet!C642)),AND(NOT(ISBLANK(Spreadsheet!C642)),ISBLANK(Spreadsheet!AC642),NOT(ISBLANK(Spreadsheet!D642)))),TRUE,FALSE),IF(DATEVALUE(TEXT(Spreadsheet!AC642,"mm/dd/yyyy")) &gt; DATEVALUE(TEXT(Spreadsheet!J642,"mm/dd/yyyy")),TRUE,FALSE))</f>
        <v>1</v>
      </c>
      <c r="BH642" s="5" t="b">
        <f>OR(AND(ISBLANK(Spreadsheet!C642),ISBLANK(Spreadsheet!AE642)),AND(NOT(ISBLANK(Spreadsheet!C642)),NOT(ISBLANK(Spreadsheet!D642)),ISBLANK(Spreadsheet!AE642)),AND(NOT(ISBLANK(Spreadsheet!C642)),ISBLANK(Spreadsheet!D642),NOT(ISBLANK(Spreadsheet!AE642)),LEN(Spreadsheet!AE642)&lt;=100))</f>
        <v>1</v>
      </c>
      <c r="BI642" s="5" t="b">
        <f t="array" ref="BI642">IF(ISBLANK(Spreadsheet!AF642),TRUE,ISNUMBER(MATCH(TRUE,EXACT(Spreadsheet!AF642,CobraShortReasons),0)))</f>
        <v>1</v>
      </c>
      <c r="BJ642" s="5" t="b">
        <f ca="1">IF(ISERROR(DATEVALUE(TEXT(Spreadsheet!AG642,"mm/dd/yyyy")) &gt; TODAY()),IF(ISBLANK(Spreadsheet!AG642),TRUE,FALSE),IF(DATEVALUE(TEXT(Spreadsheet!AG642,"mm/dd/yyyy")) &gt; TODAY(),FALSE,TRUE))</f>
        <v>1</v>
      </c>
      <c r="BK642" s="5" t="b">
        <f>OR(ISBLANK(Spreadsheet!AH642),LEN(Spreadsheet!AH642)&lt;=25)</f>
        <v>1</v>
      </c>
      <c r="BL642" s="5" t="b">
        <f t="array" aca="1" ref="BL642" ca="1">IF(ISBLANK(Spreadsheet!AI642),TRUE,ISNUMBER(MATCH(TRUE,EXACT(Spreadsheet!AI642,INDIRECT(Spreadsheet!$D$2)),0)))</f>
        <v>1</v>
      </c>
      <c r="BM642" s="5" t="b">
        <f t="array" aca="1" ref="BM642" ca="1">IF(ISBLANK(Spreadsheet!AJ642),TRUE,ISNUMBER(MATCH(TRUE,EXACT(Spreadsheet!AJ642,INDIRECT(Spreadsheet!BJ642)),0)))</f>
        <v>1</v>
      </c>
      <c r="BN642" s="5" t="b">
        <f t="array" ref="BN642">IF(ISBLANK(Spreadsheet!AK642),TRUE,ISNUMBER(MATCH(TRUE,EXACT(Spreadsheet!AK642,DentalPlans),0)))</f>
        <v>1</v>
      </c>
      <c r="BO642" s="5" t="b">
        <f t="array" aca="1" ref="BO642" ca="1">IF(ISBLANK(Spreadsheet!AL642),TRUE,ISNUMBER(MATCH(TRUE,EXACT(Spreadsheet!AL642,INDIRECT(Spreadsheet!BK642)),0)))</f>
        <v>1</v>
      </c>
      <c r="BP642" s="5" t="b">
        <f t="array" ref="BP642">IF(ISBLANK(Spreadsheet!AM642),TRUE,ISNUMBER(MATCH(TRUE,EXACT(Spreadsheet!AM642,VisionPlans),0)))</f>
        <v>1</v>
      </c>
      <c r="BQ642" s="5" t="b">
        <f t="array" aca="1" ref="BQ642" ca="1">IF(ISBLANK(Spreadsheet!AN642),TRUE,ISNUMBER(MATCH(TRUE,EXACT(Spreadsheet!AN642,INDIRECT(Spreadsheet!BL642)),0)))</f>
        <v>1</v>
      </c>
      <c r="BR642" s="5" t="b">
        <f t="array" ref="BR642">IF(ISBLANK(Spreadsheet!AO642),TRUE,ISNUMBER(MATCH(TRUE,EXACT(Spreadsheet!AO642,LifeBenefitClasses),0)))</f>
        <v>1</v>
      </c>
      <c r="BS642" s="5" t="b">
        <f>IF(OR(ISBLANK(Spreadsheet!AO642), Spreadsheet!AO642="Waive"),IF(ISBLANK(Spreadsheet!AP642),TRUE,FALSE),IF(OR(AND(NOT(ISBLANK(Spreadsheet!AO642)),ISBLANK(Spreadsheet!AP642)),NOT(ISNUMBER(VALUE(Spreadsheet!AP642)))),FALSE,IF(OR(AND(Spreadsheet!AP642&lt;6,MOD(Spreadsheet!AP642*10,5)=0), MOD(Spreadsheet!AP642,5000)=0),TRUE,FALSE)))</f>
        <v>1</v>
      </c>
      <c r="BT642" s="5" t="b">
        <f t="array" ref="BT642">IF(ISBLANK(Spreadsheet!AQ642),TRUE,ISNUMBER(MATCH(TRUE,EXACT(Spreadsheet!AQ642,EnrollWaive),0)))</f>
        <v>1</v>
      </c>
      <c r="BU642" s="5" t="b">
        <f t="array" ref="BU642">IF(ISBLANK(Spreadsheet!AR642),TRUE,ISNUMBER(MATCH(TRUE,EXACT(Spreadsheet!AR642,LifeBenefitClasses),0)))</f>
        <v>1</v>
      </c>
      <c r="BV642" s="5" t="b">
        <f>IF(OR(ISBLANK(Spreadsheet!AR642), Spreadsheet!AR642="Waive"),IF(ISBLANK(Spreadsheet!AS642),TRUE,FALSE),IF(OR(AND(NOT(ISBLANK(Spreadsheet!AR642)),ISBLANK(Spreadsheet!AS642)),NOT(ISNUMBER(VALUE(Spreadsheet!AS642)))),FALSE,IF(OR(AND(Spreadsheet!AS642&lt;6,MOD(Spreadsheet!AS642*10,5)=0), MOD(Spreadsheet!AS642,10000)=0),TRUE,FALSE)))</f>
        <v>1</v>
      </c>
      <c r="BW642" s="5" t="b">
        <f t="array" ref="BW642">IF(ISBLANK(Spreadsheet!AT642),TRUE,ISNUMBER(MATCH(TRUE,EXACT(Spreadsheet!AT642,LifeBenefitClasses),0)))</f>
        <v>1</v>
      </c>
      <c r="BX642" s="5" t="b">
        <f>IF(OR(ISBLANK(Spreadsheet!AT642), Spreadsheet!AT642="Waive"),IF(ISBLANK(Spreadsheet!AU642),TRUE,FALSE),IF(OR(AND(NOT(ISBLANK(Spreadsheet!AT642)),ISBLANK(Spreadsheet!AU642)),NOT(ISNUMBER(VALUE(Spreadsheet!AU642)))),FALSE,IF(AND(NOT(OR(ISBLANK(Spreadsheet!AT642),Spreadsheet!AT642="Waive")),NOT(OR(ISBLANK(Spreadsheet!AR642),Spreadsheet!AR642="Waive")),MOD(Spreadsheet!AU642,5000)=0, Spreadsheet!AU642&lt;=(Spreadsheet!AS642*0.5)),TRUE,FALSE)))</f>
        <v>1</v>
      </c>
      <c r="BY642" s="5" t="b">
        <f t="array" ref="BY642">IF(ISBLANK(Spreadsheet!AV642),TRUE,ISNUMBER(MATCH(TRUE,EXACT(Spreadsheet!AV642,EnrollWaive),0)))</f>
        <v>1</v>
      </c>
      <c r="BZ642" s="5" t="b">
        <f t="array" ref="BZ642">IF(ISBLANK(Spreadsheet!AW642),TRUE,ISNUMBER(MATCH(TRUE,EXACT(Spreadsheet!AW642,LifeBenefitClasses),0)))</f>
        <v>1</v>
      </c>
      <c r="CA642" s="5" t="b">
        <f t="array" ref="CA642">IF(ISBLANK(Spreadsheet!AX642),TRUE,ISNUMBER(MATCH(TRUE,EXACT(Spreadsheet!AX642,LifeBenefitClasses),0)))</f>
        <v>1</v>
      </c>
      <c r="CB642" s="5" t="b">
        <f t="array" ref="CB642">IF(ISBLANK(Spreadsheet!AY642),TRUE,ISNUMBER(MATCH(TRUE,EXACT(Spreadsheet!AY642,LifeBenefitClasses),0)))</f>
        <v>1</v>
      </c>
      <c r="CC642" s="5" t="b">
        <f t="array" ref="CC642">IF(ISBLANK(Spreadsheet!AZ642),TRUE,ISNUMBER(MATCH(TRUE,EXACT(Spreadsheet!AZ642,LifeBenefitClasses),0)))</f>
        <v>1</v>
      </c>
      <c r="CD642" s="5" t="b">
        <f t="array" ref="CD642">IF(ISBLANK(Spreadsheet!BA642),TRUE,ISNUMBER(MATCH(TRUE,EXACT(Spreadsheet!BA642,LifeBenefitClasses),0)))</f>
        <v>1</v>
      </c>
      <c r="CE642" s="5" t="b">
        <f>IF(OR(ISBLANK(Spreadsheet!BA642), Spreadsheet!BA642="Waive"),IF(ISBLANK(Spreadsheet!BB642),TRUE,FALSE),IF(OR(AND(NOT(ISBLANK(Spreadsheet!BA642)),ISBLANK(Spreadsheet!BB642)),NOT(ISNUMBER(VALUE(Spreadsheet!BB642))),ISBLANK(Spreadsheet!BC642),NOT(ISNUMBER(VALUE(Spreadsheet!BC642)))),FALSE,IF(AND(Spreadsheet!BB642&gt;=50000,Spreadsheet!BB642&lt;=250000,MOD(Spreadsheet!BB642,10000)=0,Spreadsheet!BB642&lt;=(10*Spreadsheet!BC642)),TRUE,FALSE)))</f>
        <v>1</v>
      </c>
      <c r="CF642" s="5" t="b">
        <f>IF(NOT(ISBLANK(Spreadsheet!BC642)),AND(ISNUMBER(VALUE(Spreadsheet!BC642)),Spreadsheet!BC642&gt;0),AND(OR(ISBLANK(Spreadsheet!AO642),Spreadsheet!AO642="Waive",AND(NOT(OR(ISBLANK(Spreadsheet!AO642),Spreadsheet!AO642="Waive")),Spreadsheet!AP642&gt;=6)),OR(ISBLANK(Spreadsheet!AR642),AND(NOT(OR(ISBLANK(Spreadsheet!AR642),Spreadsheet!AR642="Waive")),Spreadsheet!AS642&gt;=6)),OR(ISBLANK(Spreadsheet!AW642)),OR(ISBLANK(Spreadsheet!AX642)),OR(ISBLANK(Spreadsheet!AY642)),OR(ISBLANK(Spreadsheet!AZ642)),OR(ISBLANK(Spreadsheet!BA642),Spreadsheet!BA642="Waive")))</f>
        <v>1</v>
      </c>
      <c r="CG642" s="5" t="b">
        <f t="shared" ca="1" si="43"/>
        <v>1</v>
      </c>
    </row>
    <row r="643" spans="8:85" x14ac:dyDescent="0.3">
      <c r="H643" s="5">
        <f t="shared" ca="1" si="44"/>
        <v>2</v>
      </c>
      <c r="I643" s="5" t="str">
        <f t="shared" ca="1" si="42"/>
        <v/>
      </c>
      <c r="J643" s="5" t="str">
        <f>IF(AND(NOT(ISBLANK(Spreadsheet!C643)),ISBLANK(Spreadsheet!D643)),Spreadsheet!F643&amp;" "&amp;Spreadsheet!H643,"")</f>
        <v/>
      </c>
      <c r="K643" s="5">
        <f>IF(AND(NOT(ISBLANK(Spreadsheet!C643)),ISBLANK(Spreadsheet!D643)),COUNTIFS(Spreadsheet!E644:E$786,"=Child",Spreadsheet!C644:C$786, "="&amp;Spreadsheet!C643) + COUNTIFS(Spreadsheet!E644:E$786,"=Step-child",Spreadsheet!C644:C$786, "="&amp;Spreadsheet!C643),0)</f>
        <v>0</v>
      </c>
      <c r="L643" s="5">
        <f>IF(NOT(ISBLANK(J643)),COUNTIFS(Spreadsheet!E644:E$786,"=Wife",Spreadsheet!C644:C$786, "="&amp;Spreadsheet!C643) + COUNTIFS(Spreadsheet!E644:E$786,"=Husband",Spreadsheet!C644:C$786, "="&amp;Spreadsheet!C643),0)</f>
        <v>0</v>
      </c>
      <c r="M643" s="5">
        <f>IF(NOT(ISBLANK(Spreadsheet!AJ643)),VLOOKUP(Spreadsheet!AJ643,'Drop Downs'!$P$2:$R$16,3,FALSE),0)</f>
        <v>0</v>
      </c>
      <c r="N643" s="5">
        <f>IF(NOT(ISBLANK(Spreadsheet!AJ643)), VLOOKUP(Spreadsheet!AJ643,'Drop Downs'!$P$2:$R$16,2,FALSE),0)</f>
        <v>0</v>
      </c>
      <c r="O643" s="5">
        <f>IF(NOT(ISBLANK(Spreadsheet!AL643)),VLOOKUP(Spreadsheet!AL643,'Drop Downs'!$P$2:$R$16,3,FALSE), 0)</f>
        <v>0</v>
      </c>
      <c r="P643" s="5">
        <f>IF(NOT(ISBLANK(Spreadsheet!AL643)),VLOOKUP(Spreadsheet!AL643,'Drop Downs'!$P$2:$R$16,2,FALSE),0)</f>
        <v>0</v>
      </c>
      <c r="Q643" s="5">
        <f>IF(NOT(ISBLANK(Spreadsheet!AN643)),VLOOKUP(Spreadsheet!AN643,'Drop Downs'!$P$2:$R$16,3,FALSE),0)</f>
        <v>0</v>
      </c>
      <c r="R643" s="5">
        <f>IF(NOT(ISBLANK(Spreadsheet!AN643)),VLOOKUP(Spreadsheet!AN643,'Drop Downs'!$P$2:$R$16,2,FALSE),0)</f>
        <v>0</v>
      </c>
      <c r="S643" s="5" t="str">
        <f>IF(OR(M643&gt;K643,N643&gt;L643,O643&gt;K643, Q643&gt;K643,N643&gt;L643, P643&gt;L643, R643&gt;L643),"Member currently has a coverage election over what he/she needs.  Please add more dependents or adjust the coverage election.","")&amp;(IF(AND(NOT(ISBLANK(Spreadsheet!C643)),NOT(ISBLANK(Spreadsheet!D643)),ISBLANK(Spreadsheet!E643)),"Dependent lacks a relationship to member.Please select one from the drop-down.",""))</f>
        <v/>
      </c>
      <c r="T643" s="5" t="b">
        <f t="shared" si="45"/>
        <v>1</v>
      </c>
      <c r="U643" s="5" t="b">
        <f>OR(ISBLANK(Spreadsheet!C643),IF(NOT(ISBLANK(Spreadsheet!D643)),NOT(ISBLANK(Spreadsheet!E643)),TRUE))</f>
        <v>1</v>
      </c>
      <c r="V643" s="5" t="b">
        <f>OR(ISBLANK(Spreadsheet!C643), NOT(ISBLANK(Spreadsheet!I643)))</f>
        <v>1</v>
      </c>
      <c r="W643" s="5" t="b">
        <f>OR(ISBLANK(Spreadsheet!D643),NOT(ISBLANK(Spreadsheet!C643)))</f>
        <v>1</v>
      </c>
      <c r="X643" s="155" t="str">
        <f>REPT("0",MIN(FIND({1,2,3,4,5,6,7,8,9},Spreadsheet!C643&amp;"123456789"))-1)&amp;IF(ISBLANK(Spreadsheet!C643),"",SUMPRODUCT(MID(0&amp;Spreadsheet!C643,LARGE(INDEX(ISNUMBER(--MID(Spreadsheet!C643,ROW($1:$225),1))*
 ROW($1:$225),0),ROW($1:$225))+1,1)*10^ROW($1:$225)/10))</f>
        <v/>
      </c>
      <c r="Y643" s="5" t="b">
        <f>IF(NOT(ISBLANK(Spreadsheet!C643)),IF(AND(ISNUMBER(VALUE(Spreadsheet!C643)), LEN(Spreadsheet!C643)=9),TRUE,FALSE),TRUE)</f>
        <v>1</v>
      </c>
      <c r="Z643" s="155" t="str">
        <f>REPT("0",MIN(FIND({1,2,3,4,5,6,7,8,9},Spreadsheet!D643&amp;"123456789"))-1)&amp;IF(ISBLANK(Spreadsheet!D643),"",SUMPRODUCT(MID(0&amp;Spreadsheet!D643,LARGE(INDEX(ISNUMBER(--MID(Spreadsheet!D643,ROW($1:$225),1))*
 ROW($1:$225),0),ROW($1:$225))+1,1)*10^ROW($1:$225)/10))</f>
        <v/>
      </c>
      <c r="AA643" s="5" t="b">
        <f>IF(AND(NOT(ISBLANK(Spreadsheet!D643)),NOT(ISBLANK(Spreadsheet!C643))),IF(AND(ISNUMBER(VALUE(Spreadsheet!D643)), LEN(Spreadsheet!D643)=9),TRUE,FALSE),IF(AND(NOT(ISBLANK(Spreadsheet!D643)),ISBLANK(Spreadsheet!C643)),FALSE,TRUE))</f>
        <v>1</v>
      </c>
      <c r="AB643" s="5" t="b">
        <f>OR(ISBLANK(Spreadsheet!Y643),IF(NOT(ISBLANK(Spreadsheet!Y643)),LEN(Spreadsheet!Y643)=10,ISNUMBER(VALUE(Spreadsheet!Y643))))</f>
        <v>1</v>
      </c>
      <c r="AC643" s="5" t="b">
        <f>OR(ISBLANK(Spreadsheet!AI643), AND(NOT(ISBLANK(Spreadsheet!AJ643)), NOT(ISNUMBER(SEARCH("Waive",Spreadsheet!AJ643)))))</f>
        <v>1</v>
      </c>
      <c r="AD643" s="5" t="b">
        <f>OR(ISBLANK(Spreadsheet!AK643), AND(NOT(ISBLANK(Spreadsheet!AL643)), NOT(ISNUMBER(SEARCH("Waive",Spreadsheet!AL643)))))</f>
        <v>1</v>
      </c>
      <c r="AE643" s="5" t="b">
        <f>OR(ISBLANK(Spreadsheet!AM643), AND(NOT(ISBLANK(Spreadsheet!AN643)), NOT(ISNUMBER(SEARCH("Waive", Spreadsheet!AN643)))))</f>
        <v>1</v>
      </c>
      <c r="AF643" s="5" t="b">
        <f>OR(ISBLANK(Spreadsheet!C643), NOT(ISBLANK(Spreadsheet!D643)),NOT(ISBLANK(Spreadsheet!L643)))</f>
        <v>1</v>
      </c>
      <c r="AG643" s="5" t="b">
        <f>IF(AND(NOT(ISBLANK(Spreadsheet!C643)), NOT(ISBLANK(Spreadsheet!D643)),Spreadsheet!C643&lt;&gt;Spreadsheet!D643),IF(ISERROR(VLOOKUP(Spreadsheet!C643, Spreadsheet!$C$6:'Spreadsheet'!$C642,1,FALSE)), FALSE, TRUE),TRUE)</f>
        <v>1</v>
      </c>
      <c r="AH643" s="5" t="b">
        <f>Spreadsheet!$B$2=Spreadsheet!AD643</f>
        <v>1</v>
      </c>
      <c r="AI643" s="5" t="b">
        <f>IF(ISBLANK(Spreadsheet!G643),TRUE,IF(OR(LEN(Spreadsheet!G643)&gt;1,ISNUMBER(VALUE(Spreadsheet!G643))),FALSE,TRUE))</f>
        <v>1</v>
      </c>
      <c r="AJ643" s="5" t="b">
        <f>OR(ISBLANK(Spreadsheet!C643), NOT(ISBLANK(Spreadsheet!B643)), NOT(ISBLANK(Spreadsheet!D643)))</f>
        <v>1</v>
      </c>
      <c r="AK643" s="5" t="b">
        <f t="array" ref="AK643">IF(OR(AND(ISBLANK(Spreadsheet!E643),ISBLANK(Spreadsheet!D643),NOT(ISBLANK(Spreadsheet!C643))),AND(ISBLANK(Spreadsheet!E643),ISBLANK(Spreadsheet!D643),ISBLANK(Spreadsheet!C643))),TRUE,ISNUMBER(MATCH(TRUE,EXACT(Spreadsheet!E643,Relationships),0)))</f>
        <v>1</v>
      </c>
      <c r="AL643" s="5" t="b">
        <f>IF(NOT(ISBLANK(Spreadsheet!C643)),IF(OR(ISBLANK(Spreadsheet!F643),LEN(Spreadsheet!F643)&gt;40),FALSE,TRUE),TRUE)</f>
        <v>1</v>
      </c>
      <c r="AM643" s="5" t="b">
        <f>IF(NOT(ISBLANK(Spreadsheet!C643)),IF(OR(ISBLANK(Spreadsheet!H643),LEN(Spreadsheet!H643)&gt;40),FALSE,TRUE),TRUE)</f>
        <v>1</v>
      </c>
      <c r="AN643" s="5" t="b">
        <f t="array" ref="AN643">IF(ISBLANK(Spreadsheet!I643),TRUE,ISNUMBER(MATCH(TRUE,EXACT(Spreadsheet!I643,GenderValues),0)))</f>
        <v>1</v>
      </c>
      <c r="AO643" s="5" t="b">
        <f ca="1">IF(ISERROR(DATEVALUE(TEXT(Spreadsheet!J643,"mm/dd/yyyy")) &gt; TODAY()),IF(AND(ISBLANK(Spreadsheet!J643),ISBLANK(Spreadsheet!C643)),TRUE,FALSE),IF(DATEVALUE(TEXT(Spreadsheet!J643,"mm/dd/yyyy")) &gt; TODAY(),FALSE,TRUE))</f>
        <v>1</v>
      </c>
      <c r="AP643" s="5" t="b">
        <f>OR(ISBLANK(Spreadsheet!K643),LEN(Spreadsheet!K643)&lt;=100)</f>
        <v>1</v>
      </c>
      <c r="AQ643" s="5" t="b">
        <f t="array" ref="AQ643">IF(OR(AND(ISBLANK(Spreadsheet!L643),ISBLANK(Spreadsheet!C643)),AND(NOT(ISBLANK(Spreadsheet!C643)),NOT(ISBLANK(Spreadsheet!D643)))),TRUE,ISNUMBER(MATCH(TRUE,EXACT(Spreadsheet!L643,MaritalStatus),0)))</f>
        <v>1</v>
      </c>
      <c r="AR643" s="5" t="b">
        <f ca="1">IF(ISERROR(DATEVALUE(TEXT(Spreadsheet!M643,"mm/dd/yyyy")) &gt; TODAY()),IF(ISBLANK(Spreadsheet!M643),TRUE,FALSE),IF(DATEVALUE(TEXT(Spreadsheet!M643,"mm/dd/yyyy")) &gt; TODAY(),FALSE,TRUE))</f>
        <v>1</v>
      </c>
      <c r="AS643" s="5" t="b">
        <f>OR(ISBLANK(Spreadsheet!N643),LEN(Spreadsheet!N643)&lt;=100)</f>
        <v>1</v>
      </c>
      <c r="AT643" s="5" t="b">
        <f>OR(ISBLANK(Spreadsheet!O643),UPPER(Spreadsheet!O643)="YES")</f>
        <v>1</v>
      </c>
      <c r="AU643" s="5" t="b">
        <f>OR(ISBLANK(Spreadsheet!P643),UPPER(Spreadsheet!P643)="YES")</f>
        <v>1</v>
      </c>
      <c r="AV643" s="5" t="b">
        <f t="array" ref="AV643">IF(ISBLANK(Spreadsheet!Q643),TRUE,ISNUMBER(MATCH(TRUE,EXACT(Spreadsheet!Q643,OnGroupsPriorIns),0)))</f>
        <v>1</v>
      </c>
      <c r="AW643" s="5" t="b">
        <f>OR(ISBLANK(Spreadsheet!R643),UPPER(Spreadsheet!R643)="YES")</f>
        <v>1</v>
      </c>
      <c r="AX643" s="5" t="b">
        <f>OR(ISBLANK(Spreadsheet!S643),UPPER(Spreadsheet!S643)="YES")</f>
        <v>1</v>
      </c>
      <c r="AY643" s="5" t="b">
        <f>OR(AND(ISBLANK(Spreadsheet!C643),LEN(Spreadsheet!T643)=0),AND(NOT(ISBLANK(Spreadsheet!C643)),LEN(Spreadsheet!T643)&gt;0,LEN(Spreadsheet!T643)&lt;=50))</f>
        <v>1</v>
      </c>
      <c r="AZ643" s="5" t="b">
        <f>OR(LEN(Spreadsheet!U643)=0,AND(LEN(Spreadsheet!U643)&gt;0,LEN(Spreadsheet!U643)&lt;=50))</f>
        <v>1</v>
      </c>
      <c r="BA643" s="5" t="b">
        <f>OR(AND(ISBLANK(Spreadsheet!C643),LEN(Spreadsheet!V643)=0),AND(NOT(ISBLANK(Spreadsheet!C643)),LEN(Spreadsheet!V643)&gt;0,LEN(Spreadsheet!V643)&lt;=50))</f>
        <v>1</v>
      </c>
      <c r="BB643" s="5" t="b">
        <f t="array" ref="BB643">IF(AND(ISBLANK(Spreadsheet!C643),LEN(Spreadsheet!W643)=0),TRUE,ISNUMBER(MATCH(TRUE,EXACT(Spreadsheet!W643,States),0)))</f>
        <v>1</v>
      </c>
      <c r="BC643" s="5" t="b">
        <f>OR(AND(ISBLANK(Spreadsheet!C643),LEN(Spreadsheet!X643)=0),AND(NOT(ISBLANK(Spreadsheet!C643)),LEN(Spreadsheet!X643)&gt;0,LEN(Spreadsheet!X643)=5,ISNUMBER(VALUE(Spreadsheet!X643))))</f>
        <v>1</v>
      </c>
      <c r="BD643" s="5" t="b">
        <f>OR(ISBLANK(Spreadsheet!Z643),LEN(Spreadsheet!Z643)&lt;=50)</f>
        <v>1</v>
      </c>
      <c r="BE643" s="5" t="b">
        <f>ISBLANK(Spreadsheet!AA643)</f>
        <v>1</v>
      </c>
      <c r="BF643" s="5" t="b">
        <f>ISBLANK(Spreadsheet!AB643)</f>
        <v>1</v>
      </c>
      <c r="BG643" s="5" t="b">
        <f>IF(ISERROR(DATEVALUE(TEXT(Spreadsheet!AC643,"mm/dd/yyyy")) &gt; DATEVALUE(TEXT(Spreadsheet!J643,"mm/dd/yyyy"))),IF(OR(AND(ISBLANK(Spreadsheet!AC643),ISBLANK(Spreadsheet!C643)),AND(NOT(ISBLANK(Spreadsheet!C643)),ISBLANK(Spreadsheet!AC643),NOT(ISBLANK(Spreadsheet!D643)))),TRUE,FALSE),IF(DATEVALUE(TEXT(Spreadsheet!AC643,"mm/dd/yyyy")) &gt; DATEVALUE(TEXT(Spreadsheet!J643,"mm/dd/yyyy")),TRUE,FALSE))</f>
        <v>1</v>
      </c>
      <c r="BH643" s="5" t="b">
        <f>OR(AND(ISBLANK(Spreadsheet!C643),ISBLANK(Spreadsheet!AE643)),AND(NOT(ISBLANK(Spreadsheet!C643)),NOT(ISBLANK(Spreadsheet!D643)),ISBLANK(Spreadsheet!AE643)),AND(NOT(ISBLANK(Spreadsheet!C643)),ISBLANK(Spreadsheet!D643),NOT(ISBLANK(Spreadsheet!AE643)),LEN(Spreadsheet!AE643)&lt;=100))</f>
        <v>1</v>
      </c>
      <c r="BI643" s="5" t="b">
        <f t="array" ref="BI643">IF(ISBLANK(Spreadsheet!AF643),TRUE,ISNUMBER(MATCH(TRUE,EXACT(Spreadsheet!AF643,CobraShortReasons),0)))</f>
        <v>1</v>
      </c>
      <c r="BJ643" s="5" t="b">
        <f ca="1">IF(ISERROR(DATEVALUE(TEXT(Spreadsheet!AG643,"mm/dd/yyyy")) &gt; TODAY()),IF(ISBLANK(Spreadsheet!AG643),TRUE,FALSE),IF(DATEVALUE(TEXT(Spreadsheet!AG643,"mm/dd/yyyy")) &gt; TODAY(),FALSE,TRUE))</f>
        <v>1</v>
      </c>
      <c r="BK643" s="5" t="b">
        <f>OR(ISBLANK(Spreadsheet!AH643),LEN(Spreadsheet!AH643)&lt;=25)</f>
        <v>1</v>
      </c>
      <c r="BL643" s="5" t="b">
        <f t="array" aca="1" ref="BL643" ca="1">IF(ISBLANK(Spreadsheet!AI643),TRUE,ISNUMBER(MATCH(TRUE,EXACT(Spreadsheet!AI643,INDIRECT(Spreadsheet!$D$2)),0)))</f>
        <v>1</v>
      </c>
      <c r="BM643" s="5" t="b">
        <f t="array" aca="1" ref="BM643" ca="1">IF(ISBLANK(Spreadsheet!AJ643),TRUE,ISNUMBER(MATCH(TRUE,EXACT(Spreadsheet!AJ643,INDIRECT(Spreadsheet!BJ643)),0)))</f>
        <v>1</v>
      </c>
      <c r="BN643" s="5" t="b">
        <f t="array" ref="BN643">IF(ISBLANK(Spreadsheet!AK643),TRUE,ISNUMBER(MATCH(TRUE,EXACT(Spreadsheet!AK643,DentalPlans),0)))</f>
        <v>1</v>
      </c>
      <c r="BO643" s="5" t="b">
        <f t="array" aca="1" ref="BO643" ca="1">IF(ISBLANK(Spreadsheet!AL643),TRUE,ISNUMBER(MATCH(TRUE,EXACT(Spreadsheet!AL643,INDIRECT(Spreadsheet!BK643)),0)))</f>
        <v>1</v>
      </c>
      <c r="BP643" s="5" t="b">
        <f t="array" ref="BP643">IF(ISBLANK(Spreadsheet!AM643),TRUE,ISNUMBER(MATCH(TRUE,EXACT(Spreadsheet!AM643,VisionPlans),0)))</f>
        <v>1</v>
      </c>
      <c r="BQ643" s="5" t="b">
        <f t="array" aca="1" ref="BQ643" ca="1">IF(ISBLANK(Spreadsheet!AN643),TRUE,ISNUMBER(MATCH(TRUE,EXACT(Spreadsheet!AN643,INDIRECT(Spreadsheet!BL643)),0)))</f>
        <v>1</v>
      </c>
      <c r="BR643" s="5" t="b">
        <f t="array" ref="BR643">IF(ISBLANK(Spreadsheet!AO643),TRUE,ISNUMBER(MATCH(TRUE,EXACT(Spreadsheet!AO643,LifeBenefitClasses),0)))</f>
        <v>1</v>
      </c>
      <c r="BS643" s="5" t="b">
        <f>IF(OR(ISBLANK(Spreadsheet!AO643), Spreadsheet!AO643="Waive"),IF(ISBLANK(Spreadsheet!AP643),TRUE,FALSE),IF(OR(AND(NOT(ISBLANK(Spreadsheet!AO643)),ISBLANK(Spreadsheet!AP643)),NOT(ISNUMBER(VALUE(Spreadsheet!AP643)))),FALSE,IF(OR(AND(Spreadsheet!AP643&lt;6,MOD(Spreadsheet!AP643*10,5)=0), MOD(Spreadsheet!AP643,5000)=0),TRUE,FALSE)))</f>
        <v>1</v>
      </c>
      <c r="BT643" s="5" t="b">
        <f t="array" ref="BT643">IF(ISBLANK(Spreadsheet!AQ643),TRUE,ISNUMBER(MATCH(TRUE,EXACT(Spreadsheet!AQ643,EnrollWaive),0)))</f>
        <v>1</v>
      </c>
      <c r="BU643" s="5" t="b">
        <f t="array" ref="BU643">IF(ISBLANK(Spreadsheet!AR643),TRUE,ISNUMBER(MATCH(TRUE,EXACT(Spreadsheet!AR643,LifeBenefitClasses),0)))</f>
        <v>1</v>
      </c>
      <c r="BV643" s="5" t="b">
        <f>IF(OR(ISBLANK(Spreadsheet!AR643), Spreadsheet!AR643="Waive"),IF(ISBLANK(Spreadsheet!AS643),TRUE,FALSE),IF(OR(AND(NOT(ISBLANK(Spreadsheet!AR643)),ISBLANK(Spreadsheet!AS643)),NOT(ISNUMBER(VALUE(Spreadsheet!AS643)))),FALSE,IF(OR(AND(Spreadsheet!AS643&lt;6,MOD(Spreadsheet!AS643*10,5)=0), MOD(Spreadsheet!AS643,10000)=0),TRUE,FALSE)))</f>
        <v>1</v>
      </c>
      <c r="BW643" s="5" t="b">
        <f t="array" ref="BW643">IF(ISBLANK(Spreadsheet!AT643),TRUE,ISNUMBER(MATCH(TRUE,EXACT(Spreadsheet!AT643,LifeBenefitClasses),0)))</f>
        <v>1</v>
      </c>
      <c r="BX643" s="5" t="b">
        <f>IF(OR(ISBLANK(Spreadsheet!AT643), Spreadsheet!AT643="Waive"),IF(ISBLANK(Spreadsheet!AU643),TRUE,FALSE),IF(OR(AND(NOT(ISBLANK(Spreadsheet!AT643)),ISBLANK(Spreadsheet!AU643)),NOT(ISNUMBER(VALUE(Spreadsheet!AU643)))),FALSE,IF(AND(NOT(OR(ISBLANK(Spreadsheet!AT643),Spreadsheet!AT643="Waive")),NOT(OR(ISBLANK(Spreadsheet!AR643),Spreadsheet!AR643="Waive")),MOD(Spreadsheet!AU643,5000)=0, Spreadsheet!AU643&lt;=(Spreadsheet!AS643*0.5)),TRUE,FALSE)))</f>
        <v>1</v>
      </c>
      <c r="BY643" s="5" t="b">
        <f t="array" ref="BY643">IF(ISBLANK(Spreadsheet!AV643),TRUE,ISNUMBER(MATCH(TRUE,EXACT(Spreadsheet!AV643,EnrollWaive),0)))</f>
        <v>1</v>
      </c>
      <c r="BZ643" s="5" t="b">
        <f t="array" ref="BZ643">IF(ISBLANK(Spreadsheet!AW643),TRUE,ISNUMBER(MATCH(TRUE,EXACT(Spreadsheet!AW643,LifeBenefitClasses),0)))</f>
        <v>1</v>
      </c>
      <c r="CA643" s="5" t="b">
        <f t="array" ref="CA643">IF(ISBLANK(Spreadsheet!AX643),TRUE,ISNUMBER(MATCH(TRUE,EXACT(Spreadsheet!AX643,LifeBenefitClasses),0)))</f>
        <v>1</v>
      </c>
      <c r="CB643" s="5" t="b">
        <f t="array" ref="CB643">IF(ISBLANK(Spreadsheet!AY643),TRUE,ISNUMBER(MATCH(TRUE,EXACT(Spreadsheet!AY643,LifeBenefitClasses),0)))</f>
        <v>1</v>
      </c>
      <c r="CC643" s="5" t="b">
        <f t="array" ref="CC643">IF(ISBLANK(Spreadsheet!AZ643),TRUE,ISNUMBER(MATCH(TRUE,EXACT(Spreadsheet!AZ643,LifeBenefitClasses),0)))</f>
        <v>1</v>
      </c>
      <c r="CD643" s="5" t="b">
        <f t="array" ref="CD643">IF(ISBLANK(Spreadsheet!BA643),TRUE,ISNUMBER(MATCH(TRUE,EXACT(Spreadsheet!BA643,LifeBenefitClasses),0)))</f>
        <v>1</v>
      </c>
      <c r="CE643" s="5" t="b">
        <f>IF(OR(ISBLANK(Spreadsheet!BA643), Spreadsheet!BA643="Waive"),IF(ISBLANK(Spreadsheet!BB643),TRUE,FALSE),IF(OR(AND(NOT(ISBLANK(Spreadsheet!BA643)),ISBLANK(Spreadsheet!BB643)),NOT(ISNUMBER(VALUE(Spreadsheet!BB643))),ISBLANK(Spreadsheet!BC643),NOT(ISNUMBER(VALUE(Spreadsheet!BC643)))),FALSE,IF(AND(Spreadsheet!BB643&gt;=50000,Spreadsheet!BB643&lt;=250000,MOD(Spreadsheet!BB643,10000)=0,Spreadsheet!BB643&lt;=(10*Spreadsheet!BC643)),TRUE,FALSE)))</f>
        <v>1</v>
      </c>
      <c r="CF643" s="5" t="b">
        <f>IF(NOT(ISBLANK(Spreadsheet!BC643)),AND(ISNUMBER(VALUE(Spreadsheet!BC643)),Spreadsheet!BC643&gt;0),AND(OR(ISBLANK(Spreadsheet!AO643),Spreadsheet!AO643="Waive",AND(NOT(OR(ISBLANK(Spreadsheet!AO643),Spreadsheet!AO643="Waive")),Spreadsheet!AP643&gt;=6)),OR(ISBLANK(Spreadsheet!AR643),AND(NOT(OR(ISBLANK(Spreadsheet!AR643),Spreadsheet!AR643="Waive")),Spreadsheet!AS643&gt;=6)),OR(ISBLANK(Spreadsheet!AW643)),OR(ISBLANK(Spreadsheet!AX643)),OR(ISBLANK(Spreadsheet!AY643)),OR(ISBLANK(Spreadsheet!AZ643)),OR(ISBLANK(Spreadsheet!BA643),Spreadsheet!BA643="Waive")))</f>
        <v>1</v>
      </c>
      <c r="CG643" s="5" t="b">
        <f t="shared" ca="1" si="43"/>
        <v>1</v>
      </c>
    </row>
    <row r="644" spans="8:85" x14ac:dyDescent="0.3">
      <c r="H644" s="5">
        <f t="shared" ca="1" si="44"/>
        <v>2</v>
      </c>
      <c r="I644" s="5" t="str">
        <f t="shared" ca="1" si="42"/>
        <v/>
      </c>
      <c r="J644" s="5" t="str">
        <f>IF(AND(NOT(ISBLANK(Spreadsheet!C644)),ISBLANK(Spreadsheet!D644)),Spreadsheet!F644&amp;" "&amp;Spreadsheet!H644,"")</f>
        <v/>
      </c>
      <c r="K644" s="5">
        <f>IF(AND(NOT(ISBLANK(Spreadsheet!C644)),ISBLANK(Spreadsheet!D644)),COUNTIFS(Spreadsheet!E645:E$786,"=Child",Spreadsheet!C645:C$786, "="&amp;Spreadsheet!C644) + COUNTIFS(Spreadsheet!E645:E$786,"=Step-child",Spreadsheet!C645:C$786, "="&amp;Spreadsheet!C644),0)</f>
        <v>0</v>
      </c>
      <c r="L644" s="5">
        <f>IF(NOT(ISBLANK(J644)),COUNTIFS(Spreadsheet!E645:E$786,"=Wife",Spreadsheet!C645:C$786, "="&amp;Spreadsheet!C644) + COUNTIFS(Spreadsheet!E645:E$786,"=Husband",Spreadsheet!C645:C$786, "="&amp;Spreadsheet!C644),0)</f>
        <v>0</v>
      </c>
      <c r="M644" s="5">
        <f>IF(NOT(ISBLANK(Spreadsheet!AJ644)),VLOOKUP(Spreadsheet!AJ644,'Drop Downs'!$P$2:$R$16,3,FALSE),0)</f>
        <v>0</v>
      </c>
      <c r="N644" s="5">
        <f>IF(NOT(ISBLANK(Spreadsheet!AJ644)), VLOOKUP(Spreadsheet!AJ644,'Drop Downs'!$P$2:$R$16,2,FALSE),0)</f>
        <v>0</v>
      </c>
      <c r="O644" s="5">
        <f>IF(NOT(ISBLANK(Spreadsheet!AL644)),VLOOKUP(Spreadsheet!AL644,'Drop Downs'!$P$2:$R$16,3,FALSE), 0)</f>
        <v>0</v>
      </c>
      <c r="P644" s="5">
        <f>IF(NOT(ISBLANK(Spreadsheet!AL644)),VLOOKUP(Spreadsheet!AL644,'Drop Downs'!$P$2:$R$16,2,FALSE),0)</f>
        <v>0</v>
      </c>
      <c r="Q644" s="5">
        <f>IF(NOT(ISBLANK(Spreadsheet!AN644)),VLOOKUP(Spreadsheet!AN644,'Drop Downs'!$P$2:$R$16,3,FALSE),0)</f>
        <v>0</v>
      </c>
      <c r="R644" s="5">
        <f>IF(NOT(ISBLANK(Spreadsheet!AN644)),VLOOKUP(Spreadsheet!AN644,'Drop Downs'!$P$2:$R$16,2,FALSE),0)</f>
        <v>0</v>
      </c>
      <c r="S644" s="5" t="str">
        <f>IF(OR(M644&gt;K644,N644&gt;L644,O644&gt;K644, Q644&gt;K644,N644&gt;L644, P644&gt;L644, R644&gt;L644),"Member currently has a coverage election over what he/she needs.  Please add more dependents or adjust the coverage election.","")&amp;(IF(AND(NOT(ISBLANK(Spreadsheet!C644)),NOT(ISBLANK(Spreadsheet!D644)),ISBLANK(Spreadsheet!E644)),"Dependent lacks a relationship to member.Please select one from the drop-down.",""))</f>
        <v/>
      </c>
      <c r="T644" s="5" t="b">
        <f t="shared" si="45"/>
        <v>1</v>
      </c>
      <c r="U644" s="5" t="b">
        <f>OR(ISBLANK(Spreadsheet!C644),IF(NOT(ISBLANK(Spreadsheet!D644)),NOT(ISBLANK(Spreadsheet!E644)),TRUE))</f>
        <v>1</v>
      </c>
      <c r="V644" s="5" t="b">
        <f>OR(ISBLANK(Spreadsheet!C644), NOT(ISBLANK(Spreadsheet!I644)))</f>
        <v>1</v>
      </c>
      <c r="W644" s="5" t="b">
        <f>OR(ISBLANK(Spreadsheet!D644),NOT(ISBLANK(Spreadsheet!C644)))</f>
        <v>1</v>
      </c>
      <c r="X644" s="155" t="str">
        <f>REPT("0",MIN(FIND({1,2,3,4,5,6,7,8,9},Spreadsheet!C644&amp;"123456789"))-1)&amp;IF(ISBLANK(Spreadsheet!C644),"",SUMPRODUCT(MID(0&amp;Spreadsheet!C644,LARGE(INDEX(ISNUMBER(--MID(Spreadsheet!C644,ROW($1:$225),1))*
 ROW($1:$225),0),ROW($1:$225))+1,1)*10^ROW($1:$225)/10))</f>
        <v/>
      </c>
      <c r="Y644" s="5" t="b">
        <f>IF(NOT(ISBLANK(Spreadsheet!C644)),IF(AND(ISNUMBER(VALUE(Spreadsheet!C644)), LEN(Spreadsheet!C644)=9),TRUE,FALSE),TRUE)</f>
        <v>1</v>
      </c>
      <c r="Z644" s="155" t="str">
        <f>REPT("0",MIN(FIND({1,2,3,4,5,6,7,8,9},Spreadsheet!D644&amp;"123456789"))-1)&amp;IF(ISBLANK(Spreadsheet!D644),"",SUMPRODUCT(MID(0&amp;Spreadsheet!D644,LARGE(INDEX(ISNUMBER(--MID(Spreadsheet!D644,ROW($1:$225),1))*
 ROW($1:$225),0),ROW($1:$225))+1,1)*10^ROW($1:$225)/10))</f>
        <v/>
      </c>
      <c r="AA644" s="5" t="b">
        <f>IF(AND(NOT(ISBLANK(Spreadsheet!D644)),NOT(ISBLANK(Spreadsheet!C644))),IF(AND(ISNUMBER(VALUE(Spreadsheet!D644)), LEN(Spreadsheet!D644)=9),TRUE,FALSE),IF(AND(NOT(ISBLANK(Spreadsheet!D644)),ISBLANK(Spreadsheet!C644)),FALSE,TRUE))</f>
        <v>1</v>
      </c>
      <c r="AB644" s="5" t="b">
        <f>OR(ISBLANK(Spreadsheet!Y644),IF(NOT(ISBLANK(Spreadsheet!Y644)),LEN(Spreadsheet!Y644)=10,ISNUMBER(VALUE(Spreadsheet!Y644))))</f>
        <v>1</v>
      </c>
      <c r="AC644" s="5" t="b">
        <f>OR(ISBLANK(Spreadsheet!AI644), AND(NOT(ISBLANK(Spreadsheet!AJ644)), NOT(ISNUMBER(SEARCH("Waive",Spreadsheet!AJ644)))))</f>
        <v>1</v>
      </c>
      <c r="AD644" s="5" t="b">
        <f>OR(ISBLANK(Spreadsheet!AK644), AND(NOT(ISBLANK(Spreadsheet!AL644)), NOT(ISNUMBER(SEARCH("Waive",Spreadsheet!AL644)))))</f>
        <v>1</v>
      </c>
      <c r="AE644" s="5" t="b">
        <f>OR(ISBLANK(Spreadsheet!AM644), AND(NOT(ISBLANK(Spreadsheet!AN644)), NOT(ISNUMBER(SEARCH("Waive", Spreadsheet!AN644)))))</f>
        <v>1</v>
      </c>
      <c r="AF644" s="5" t="b">
        <f>OR(ISBLANK(Spreadsheet!C644), NOT(ISBLANK(Spreadsheet!D644)),NOT(ISBLANK(Spreadsheet!L644)))</f>
        <v>1</v>
      </c>
      <c r="AG644" s="5" t="b">
        <f>IF(AND(NOT(ISBLANK(Spreadsheet!C644)), NOT(ISBLANK(Spreadsheet!D644)),Spreadsheet!C644&lt;&gt;Spreadsheet!D644),IF(ISERROR(VLOOKUP(Spreadsheet!C644, Spreadsheet!$C$6:'Spreadsheet'!$C643,1,FALSE)), FALSE, TRUE),TRUE)</f>
        <v>1</v>
      </c>
      <c r="AH644" s="5" t="b">
        <f>Spreadsheet!$B$2=Spreadsheet!AD644</f>
        <v>1</v>
      </c>
      <c r="AI644" s="5" t="b">
        <f>IF(ISBLANK(Spreadsheet!G644),TRUE,IF(OR(LEN(Spreadsheet!G644)&gt;1,ISNUMBER(VALUE(Spreadsheet!G644))),FALSE,TRUE))</f>
        <v>1</v>
      </c>
      <c r="AJ644" s="5" t="b">
        <f>OR(ISBLANK(Spreadsheet!C644), NOT(ISBLANK(Spreadsheet!B644)), NOT(ISBLANK(Spreadsheet!D644)))</f>
        <v>1</v>
      </c>
      <c r="AK644" s="5" t="b">
        <f t="array" ref="AK644">IF(OR(AND(ISBLANK(Spreadsheet!E644),ISBLANK(Spreadsheet!D644),NOT(ISBLANK(Spreadsheet!C644))),AND(ISBLANK(Spreadsheet!E644),ISBLANK(Spreadsheet!D644),ISBLANK(Spreadsheet!C644))),TRUE,ISNUMBER(MATCH(TRUE,EXACT(Spreadsheet!E644,Relationships),0)))</f>
        <v>1</v>
      </c>
      <c r="AL644" s="5" t="b">
        <f>IF(NOT(ISBLANK(Spreadsheet!C644)),IF(OR(ISBLANK(Spreadsheet!F644),LEN(Spreadsheet!F644)&gt;40),FALSE,TRUE),TRUE)</f>
        <v>1</v>
      </c>
      <c r="AM644" s="5" t="b">
        <f>IF(NOT(ISBLANK(Spreadsheet!C644)),IF(OR(ISBLANK(Spreadsheet!H644),LEN(Spreadsheet!H644)&gt;40),FALSE,TRUE),TRUE)</f>
        <v>1</v>
      </c>
      <c r="AN644" s="5" t="b">
        <f t="array" ref="AN644">IF(ISBLANK(Spreadsheet!I644),TRUE,ISNUMBER(MATCH(TRUE,EXACT(Spreadsheet!I644,GenderValues),0)))</f>
        <v>1</v>
      </c>
      <c r="AO644" s="5" t="b">
        <f ca="1">IF(ISERROR(DATEVALUE(TEXT(Spreadsheet!J644,"mm/dd/yyyy")) &gt; TODAY()),IF(AND(ISBLANK(Spreadsheet!J644),ISBLANK(Spreadsheet!C644)),TRUE,FALSE),IF(DATEVALUE(TEXT(Spreadsheet!J644,"mm/dd/yyyy")) &gt; TODAY(),FALSE,TRUE))</f>
        <v>1</v>
      </c>
      <c r="AP644" s="5" t="b">
        <f>OR(ISBLANK(Spreadsheet!K644),LEN(Spreadsheet!K644)&lt;=100)</f>
        <v>1</v>
      </c>
      <c r="AQ644" s="5" t="b">
        <f t="array" ref="AQ644">IF(OR(AND(ISBLANK(Spreadsheet!L644),ISBLANK(Spreadsheet!C644)),AND(NOT(ISBLANK(Spreadsheet!C644)),NOT(ISBLANK(Spreadsheet!D644)))),TRUE,ISNUMBER(MATCH(TRUE,EXACT(Spreadsheet!L644,MaritalStatus),0)))</f>
        <v>1</v>
      </c>
      <c r="AR644" s="5" t="b">
        <f ca="1">IF(ISERROR(DATEVALUE(TEXT(Spreadsheet!M644,"mm/dd/yyyy")) &gt; TODAY()),IF(ISBLANK(Spreadsheet!M644),TRUE,FALSE),IF(DATEVALUE(TEXT(Spreadsheet!M644,"mm/dd/yyyy")) &gt; TODAY(),FALSE,TRUE))</f>
        <v>1</v>
      </c>
      <c r="AS644" s="5" t="b">
        <f>OR(ISBLANK(Spreadsheet!N644),LEN(Spreadsheet!N644)&lt;=100)</f>
        <v>1</v>
      </c>
      <c r="AT644" s="5" t="b">
        <f>OR(ISBLANK(Spreadsheet!O644),UPPER(Spreadsheet!O644)="YES")</f>
        <v>1</v>
      </c>
      <c r="AU644" s="5" t="b">
        <f>OR(ISBLANK(Spreadsheet!P644),UPPER(Spreadsheet!P644)="YES")</f>
        <v>1</v>
      </c>
      <c r="AV644" s="5" t="b">
        <f t="array" ref="AV644">IF(ISBLANK(Spreadsheet!Q644),TRUE,ISNUMBER(MATCH(TRUE,EXACT(Spreadsheet!Q644,OnGroupsPriorIns),0)))</f>
        <v>1</v>
      </c>
      <c r="AW644" s="5" t="b">
        <f>OR(ISBLANK(Spreadsheet!R644),UPPER(Spreadsheet!R644)="YES")</f>
        <v>1</v>
      </c>
      <c r="AX644" s="5" t="b">
        <f>OR(ISBLANK(Spreadsheet!S644),UPPER(Spreadsheet!S644)="YES")</f>
        <v>1</v>
      </c>
      <c r="AY644" s="5" t="b">
        <f>OR(AND(ISBLANK(Spreadsheet!C644),LEN(Spreadsheet!T644)=0),AND(NOT(ISBLANK(Spreadsheet!C644)),LEN(Spreadsheet!T644)&gt;0,LEN(Spreadsheet!T644)&lt;=50))</f>
        <v>1</v>
      </c>
      <c r="AZ644" s="5" t="b">
        <f>OR(LEN(Spreadsheet!U644)=0,AND(LEN(Spreadsheet!U644)&gt;0,LEN(Spreadsheet!U644)&lt;=50))</f>
        <v>1</v>
      </c>
      <c r="BA644" s="5" t="b">
        <f>OR(AND(ISBLANK(Spreadsheet!C644),LEN(Spreadsheet!V644)=0),AND(NOT(ISBLANK(Spreadsheet!C644)),LEN(Spreadsheet!V644)&gt;0,LEN(Spreadsheet!V644)&lt;=50))</f>
        <v>1</v>
      </c>
      <c r="BB644" s="5" t="b">
        <f t="array" ref="BB644">IF(AND(ISBLANK(Spreadsheet!C644),LEN(Spreadsheet!W644)=0),TRUE,ISNUMBER(MATCH(TRUE,EXACT(Spreadsheet!W644,States),0)))</f>
        <v>1</v>
      </c>
      <c r="BC644" s="5" t="b">
        <f>OR(AND(ISBLANK(Spreadsheet!C644),LEN(Spreadsheet!X644)=0),AND(NOT(ISBLANK(Spreadsheet!C644)),LEN(Spreadsheet!X644)&gt;0,LEN(Spreadsheet!X644)=5,ISNUMBER(VALUE(Spreadsheet!X644))))</f>
        <v>1</v>
      </c>
      <c r="BD644" s="5" t="b">
        <f>OR(ISBLANK(Spreadsheet!Z644),LEN(Spreadsheet!Z644)&lt;=50)</f>
        <v>1</v>
      </c>
      <c r="BE644" s="5" t="b">
        <f>ISBLANK(Spreadsheet!AA644)</f>
        <v>1</v>
      </c>
      <c r="BF644" s="5" t="b">
        <f>ISBLANK(Spreadsheet!AB644)</f>
        <v>1</v>
      </c>
      <c r="BG644" s="5" t="b">
        <f>IF(ISERROR(DATEVALUE(TEXT(Spreadsheet!AC644,"mm/dd/yyyy")) &gt; DATEVALUE(TEXT(Spreadsheet!J644,"mm/dd/yyyy"))),IF(OR(AND(ISBLANK(Spreadsheet!AC644),ISBLANK(Spreadsheet!C644)),AND(NOT(ISBLANK(Spreadsheet!C644)),ISBLANK(Spreadsheet!AC644),NOT(ISBLANK(Spreadsheet!D644)))),TRUE,FALSE),IF(DATEVALUE(TEXT(Spreadsheet!AC644,"mm/dd/yyyy")) &gt; DATEVALUE(TEXT(Spreadsheet!J644,"mm/dd/yyyy")),TRUE,FALSE))</f>
        <v>1</v>
      </c>
      <c r="BH644" s="5" t="b">
        <f>OR(AND(ISBLANK(Spreadsheet!C644),ISBLANK(Spreadsheet!AE644)),AND(NOT(ISBLANK(Spreadsheet!C644)),NOT(ISBLANK(Spreadsheet!D644)),ISBLANK(Spreadsheet!AE644)),AND(NOT(ISBLANK(Spreadsheet!C644)),ISBLANK(Spreadsheet!D644),NOT(ISBLANK(Spreadsheet!AE644)),LEN(Spreadsheet!AE644)&lt;=100))</f>
        <v>1</v>
      </c>
      <c r="BI644" s="5" t="b">
        <f t="array" ref="BI644">IF(ISBLANK(Spreadsheet!AF644),TRUE,ISNUMBER(MATCH(TRUE,EXACT(Spreadsheet!AF644,CobraShortReasons),0)))</f>
        <v>1</v>
      </c>
      <c r="BJ644" s="5" t="b">
        <f ca="1">IF(ISERROR(DATEVALUE(TEXT(Spreadsheet!AG644,"mm/dd/yyyy")) &gt; TODAY()),IF(ISBLANK(Spreadsheet!AG644),TRUE,FALSE),IF(DATEVALUE(TEXT(Spreadsheet!AG644,"mm/dd/yyyy")) &gt; TODAY(),FALSE,TRUE))</f>
        <v>1</v>
      </c>
      <c r="BK644" s="5" t="b">
        <f>OR(ISBLANK(Spreadsheet!AH644),LEN(Spreadsheet!AH644)&lt;=25)</f>
        <v>1</v>
      </c>
      <c r="BL644" s="5" t="b">
        <f t="array" aca="1" ref="BL644" ca="1">IF(ISBLANK(Spreadsheet!AI644),TRUE,ISNUMBER(MATCH(TRUE,EXACT(Spreadsheet!AI644,INDIRECT(Spreadsheet!$D$2)),0)))</f>
        <v>1</v>
      </c>
      <c r="BM644" s="5" t="b">
        <f t="array" aca="1" ref="BM644" ca="1">IF(ISBLANK(Spreadsheet!AJ644),TRUE,ISNUMBER(MATCH(TRUE,EXACT(Spreadsheet!AJ644,INDIRECT(Spreadsheet!BJ644)),0)))</f>
        <v>1</v>
      </c>
      <c r="BN644" s="5" t="b">
        <f t="array" ref="BN644">IF(ISBLANK(Spreadsheet!AK644),TRUE,ISNUMBER(MATCH(TRUE,EXACT(Spreadsheet!AK644,DentalPlans),0)))</f>
        <v>1</v>
      </c>
      <c r="BO644" s="5" t="b">
        <f t="array" aca="1" ref="BO644" ca="1">IF(ISBLANK(Spreadsheet!AL644),TRUE,ISNUMBER(MATCH(TRUE,EXACT(Spreadsheet!AL644,INDIRECT(Spreadsheet!BK644)),0)))</f>
        <v>1</v>
      </c>
      <c r="BP644" s="5" t="b">
        <f t="array" ref="BP644">IF(ISBLANK(Spreadsheet!AM644),TRUE,ISNUMBER(MATCH(TRUE,EXACT(Spreadsheet!AM644,VisionPlans),0)))</f>
        <v>1</v>
      </c>
      <c r="BQ644" s="5" t="b">
        <f t="array" aca="1" ref="BQ644" ca="1">IF(ISBLANK(Spreadsheet!AN644),TRUE,ISNUMBER(MATCH(TRUE,EXACT(Spreadsheet!AN644,INDIRECT(Spreadsheet!BL644)),0)))</f>
        <v>1</v>
      </c>
      <c r="BR644" s="5" t="b">
        <f t="array" ref="BR644">IF(ISBLANK(Spreadsheet!AO644),TRUE,ISNUMBER(MATCH(TRUE,EXACT(Spreadsheet!AO644,LifeBenefitClasses),0)))</f>
        <v>1</v>
      </c>
      <c r="BS644" s="5" t="b">
        <f>IF(OR(ISBLANK(Spreadsheet!AO644), Spreadsheet!AO644="Waive"),IF(ISBLANK(Spreadsheet!AP644),TRUE,FALSE),IF(OR(AND(NOT(ISBLANK(Spreadsheet!AO644)),ISBLANK(Spreadsheet!AP644)),NOT(ISNUMBER(VALUE(Spreadsheet!AP644)))),FALSE,IF(OR(AND(Spreadsheet!AP644&lt;6,MOD(Spreadsheet!AP644*10,5)=0), MOD(Spreadsheet!AP644,5000)=0),TRUE,FALSE)))</f>
        <v>1</v>
      </c>
      <c r="BT644" s="5" t="b">
        <f t="array" ref="BT644">IF(ISBLANK(Spreadsheet!AQ644),TRUE,ISNUMBER(MATCH(TRUE,EXACT(Spreadsheet!AQ644,EnrollWaive),0)))</f>
        <v>1</v>
      </c>
      <c r="BU644" s="5" t="b">
        <f t="array" ref="BU644">IF(ISBLANK(Spreadsheet!AR644),TRUE,ISNUMBER(MATCH(TRUE,EXACT(Spreadsheet!AR644,LifeBenefitClasses),0)))</f>
        <v>1</v>
      </c>
      <c r="BV644" s="5" t="b">
        <f>IF(OR(ISBLANK(Spreadsheet!AR644), Spreadsheet!AR644="Waive"),IF(ISBLANK(Spreadsheet!AS644),TRUE,FALSE),IF(OR(AND(NOT(ISBLANK(Spreadsheet!AR644)),ISBLANK(Spreadsheet!AS644)),NOT(ISNUMBER(VALUE(Spreadsheet!AS644)))),FALSE,IF(OR(AND(Spreadsheet!AS644&lt;6,MOD(Spreadsheet!AS644*10,5)=0), MOD(Spreadsheet!AS644,10000)=0),TRUE,FALSE)))</f>
        <v>1</v>
      </c>
      <c r="BW644" s="5" t="b">
        <f t="array" ref="BW644">IF(ISBLANK(Spreadsheet!AT644),TRUE,ISNUMBER(MATCH(TRUE,EXACT(Spreadsheet!AT644,LifeBenefitClasses),0)))</f>
        <v>1</v>
      </c>
      <c r="BX644" s="5" t="b">
        <f>IF(OR(ISBLANK(Spreadsheet!AT644), Spreadsheet!AT644="Waive"),IF(ISBLANK(Spreadsheet!AU644),TRUE,FALSE),IF(OR(AND(NOT(ISBLANK(Spreadsheet!AT644)),ISBLANK(Spreadsheet!AU644)),NOT(ISNUMBER(VALUE(Spreadsheet!AU644)))),FALSE,IF(AND(NOT(OR(ISBLANK(Spreadsheet!AT644),Spreadsheet!AT644="Waive")),NOT(OR(ISBLANK(Spreadsheet!AR644),Spreadsheet!AR644="Waive")),MOD(Spreadsheet!AU644,5000)=0, Spreadsheet!AU644&lt;=(Spreadsheet!AS644*0.5)),TRUE,FALSE)))</f>
        <v>1</v>
      </c>
      <c r="BY644" s="5" t="b">
        <f t="array" ref="BY644">IF(ISBLANK(Spreadsheet!AV644),TRUE,ISNUMBER(MATCH(TRUE,EXACT(Spreadsheet!AV644,EnrollWaive),0)))</f>
        <v>1</v>
      </c>
      <c r="BZ644" s="5" t="b">
        <f t="array" ref="BZ644">IF(ISBLANK(Spreadsheet!AW644),TRUE,ISNUMBER(MATCH(TRUE,EXACT(Spreadsheet!AW644,LifeBenefitClasses),0)))</f>
        <v>1</v>
      </c>
      <c r="CA644" s="5" t="b">
        <f t="array" ref="CA644">IF(ISBLANK(Spreadsheet!AX644),TRUE,ISNUMBER(MATCH(TRUE,EXACT(Spreadsheet!AX644,LifeBenefitClasses),0)))</f>
        <v>1</v>
      </c>
      <c r="CB644" s="5" t="b">
        <f t="array" ref="CB644">IF(ISBLANK(Spreadsheet!AY644),TRUE,ISNUMBER(MATCH(TRUE,EXACT(Spreadsheet!AY644,LifeBenefitClasses),0)))</f>
        <v>1</v>
      </c>
      <c r="CC644" s="5" t="b">
        <f t="array" ref="CC644">IF(ISBLANK(Spreadsheet!AZ644),TRUE,ISNUMBER(MATCH(TRUE,EXACT(Spreadsheet!AZ644,LifeBenefitClasses),0)))</f>
        <v>1</v>
      </c>
      <c r="CD644" s="5" t="b">
        <f t="array" ref="CD644">IF(ISBLANK(Spreadsheet!BA644),TRUE,ISNUMBER(MATCH(TRUE,EXACT(Spreadsheet!BA644,LifeBenefitClasses),0)))</f>
        <v>1</v>
      </c>
      <c r="CE644" s="5" t="b">
        <f>IF(OR(ISBLANK(Spreadsheet!BA644), Spreadsheet!BA644="Waive"),IF(ISBLANK(Spreadsheet!BB644),TRUE,FALSE),IF(OR(AND(NOT(ISBLANK(Spreadsheet!BA644)),ISBLANK(Spreadsheet!BB644)),NOT(ISNUMBER(VALUE(Spreadsheet!BB644))),ISBLANK(Spreadsheet!BC644),NOT(ISNUMBER(VALUE(Spreadsheet!BC644)))),FALSE,IF(AND(Spreadsheet!BB644&gt;=50000,Spreadsheet!BB644&lt;=250000,MOD(Spreadsheet!BB644,10000)=0,Spreadsheet!BB644&lt;=(10*Spreadsheet!BC644)),TRUE,FALSE)))</f>
        <v>1</v>
      </c>
      <c r="CF644" s="5" t="b">
        <f>IF(NOT(ISBLANK(Spreadsheet!BC644)),AND(ISNUMBER(VALUE(Spreadsheet!BC644)),Spreadsheet!BC644&gt;0),AND(OR(ISBLANK(Spreadsheet!AO644),Spreadsheet!AO644="Waive",AND(NOT(OR(ISBLANK(Spreadsheet!AO644),Spreadsheet!AO644="Waive")),Spreadsheet!AP644&gt;=6)),OR(ISBLANK(Spreadsheet!AR644),AND(NOT(OR(ISBLANK(Spreadsheet!AR644),Spreadsheet!AR644="Waive")),Spreadsheet!AS644&gt;=6)),OR(ISBLANK(Spreadsheet!AW644)),OR(ISBLANK(Spreadsheet!AX644)),OR(ISBLANK(Spreadsheet!AY644)),OR(ISBLANK(Spreadsheet!AZ644)),OR(ISBLANK(Spreadsheet!BA644),Spreadsheet!BA644="Waive")))</f>
        <v>1</v>
      </c>
      <c r="CG644" s="5" t="b">
        <f t="shared" ca="1" si="43"/>
        <v>1</v>
      </c>
    </row>
    <row r="645" spans="8:85" x14ac:dyDescent="0.3">
      <c r="H645" s="5">
        <f t="shared" ca="1" si="44"/>
        <v>2</v>
      </c>
      <c r="I645" s="5" t="str">
        <f t="shared" ca="1" si="42"/>
        <v/>
      </c>
      <c r="J645" s="5" t="str">
        <f>IF(AND(NOT(ISBLANK(Spreadsheet!C645)),ISBLANK(Spreadsheet!D645)),Spreadsheet!F645&amp;" "&amp;Spreadsheet!H645,"")</f>
        <v/>
      </c>
      <c r="K645" s="5">
        <f>IF(AND(NOT(ISBLANK(Spreadsheet!C645)),ISBLANK(Spreadsheet!D645)),COUNTIFS(Spreadsheet!E646:E$786,"=Child",Spreadsheet!C646:C$786, "="&amp;Spreadsheet!C645) + COUNTIFS(Spreadsheet!E646:E$786,"=Step-child",Spreadsheet!C646:C$786, "="&amp;Spreadsheet!C645),0)</f>
        <v>0</v>
      </c>
      <c r="L645" s="5">
        <f>IF(NOT(ISBLANK(J645)),COUNTIFS(Spreadsheet!E646:E$786,"=Wife",Spreadsheet!C646:C$786, "="&amp;Spreadsheet!C645) + COUNTIFS(Spreadsheet!E646:E$786,"=Husband",Spreadsheet!C646:C$786, "="&amp;Spreadsheet!C645),0)</f>
        <v>0</v>
      </c>
      <c r="M645" s="5">
        <f>IF(NOT(ISBLANK(Spreadsheet!AJ645)),VLOOKUP(Spreadsheet!AJ645,'Drop Downs'!$P$2:$R$16,3,FALSE),0)</f>
        <v>0</v>
      </c>
      <c r="N645" s="5">
        <f>IF(NOT(ISBLANK(Spreadsheet!AJ645)), VLOOKUP(Spreadsheet!AJ645,'Drop Downs'!$P$2:$R$16,2,FALSE),0)</f>
        <v>0</v>
      </c>
      <c r="O645" s="5">
        <f>IF(NOT(ISBLANK(Spreadsheet!AL645)),VLOOKUP(Spreadsheet!AL645,'Drop Downs'!$P$2:$R$16,3,FALSE), 0)</f>
        <v>0</v>
      </c>
      <c r="P645" s="5">
        <f>IF(NOT(ISBLANK(Spreadsheet!AL645)),VLOOKUP(Spreadsheet!AL645,'Drop Downs'!$P$2:$R$16,2,FALSE),0)</f>
        <v>0</v>
      </c>
      <c r="Q645" s="5">
        <f>IF(NOT(ISBLANK(Spreadsheet!AN645)),VLOOKUP(Spreadsheet!AN645,'Drop Downs'!$P$2:$R$16,3,FALSE),0)</f>
        <v>0</v>
      </c>
      <c r="R645" s="5">
        <f>IF(NOT(ISBLANK(Spreadsheet!AN645)),VLOOKUP(Spreadsheet!AN645,'Drop Downs'!$P$2:$R$16,2,FALSE),0)</f>
        <v>0</v>
      </c>
      <c r="S645" s="5" t="str">
        <f>IF(OR(M645&gt;K645,N645&gt;L645,O645&gt;K645, Q645&gt;K645,N645&gt;L645, P645&gt;L645, R645&gt;L645),"Member currently has a coverage election over what he/she needs.  Please add more dependents or adjust the coverage election.","")&amp;(IF(AND(NOT(ISBLANK(Spreadsheet!C645)),NOT(ISBLANK(Spreadsheet!D645)),ISBLANK(Spreadsheet!E645)),"Dependent lacks a relationship to member.Please select one from the drop-down.",""))</f>
        <v/>
      </c>
      <c r="T645" s="5" t="b">
        <f t="shared" si="45"/>
        <v>1</v>
      </c>
      <c r="U645" s="5" t="b">
        <f>OR(ISBLANK(Spreadsheet!C645),IF(NOT(ISBLANK(Spreadsheet!D645)),NOT(ISBLANK(Spreadsheet!E645)),TRUE))</f>
        <v>1</v>
      </c>
      <c r="V645" s="5" t="b">
        <f>OR(ISBLANK(Spreadsheet!C645), NOT(ISBLANK(Spreadsheet!I645)))</f>
        <v>1</v>
      </c>
      <c r="W645" s="5" t="b">
        <f>OR(ISBLANK(Spreadsheet!D645),NOT(ISBLANK(Spreadsheet!C645)))</f>
        <v>1</v>
      </c>
      <c r="X645" s="155" t="str">
        <f>REPT("0",MIN(FIND({1,2,3,4,5,6,7,8,9},Spreadsheet!C645&amp;"123456789"))-1)&amp;IF(ISBLANK(Spreadsheet!C645),"",SUMPRODUCT(MID(0&amp;Spreadsheet!C645,LARGE(INDEX(ISNUMBER(--MID(Spreadsheet!C645,ROW($1:$225),1))*
 ROW($1:$225),0),ROW($1:$225))+1,1)*10^ROW($1:$225)/10))</f>
        <v/>
      </c>
      <c r="Y645" s="5" t="b">
        <f>IF(NOT(ISBLANK(Spreadsheet!C645)),IF(AND(ISNUMBER(VALUE(Spreadsheet!C645)), LEN(Spreadsheet!C645)=9),TRUE,FALSE),TRUE)</f>
        <v>1</v>
      </c>
      <c r="Z645" s="155" t="str">
        <f>REPT("0",MIN(FIND({1,2,3,4,5,6,7,8,9},Spreadsheet!D645&amp;"123456789"))-1)&amp;IF(ISBLANK(Spreadsheet!D645),"",SUMPRODUCT(MID(0&amp;Spreadsheet!D645,LARGE(INDEX(ISNUMBER(--MID(Spreadsheet!D645,ROW($1:$225),1))*
 ROW($1:$225),0),ROW($1:$225))+1,1)*10^ROW($1:$225)/10))</f>
        <v/>
      </c>
      <c r="AA645" s="5" t="b">
        <f>IF(AND(NOT(ISBLANK(Spreadsheet!D645)),NOT(ISBLANK(Spreadsheet!C645))),IF(AND(ISNUMBER(VALUE(Spreadsheet!D645)), LEN(Spreadsheet!D645)=9),TRUE,FALSE),IF(AND(NOT(ISBLANK(Spreadsheet!D645)),ISBLANK(Spreadsheet!C645)),FALSE,TRUE))</f>
        <v>1</v>
      </c>
      <c r="AB645" s="5" t="b">
        <f>OR(ISBLANK(Spreadsheet!Y645),IF(NOT(ISBLANK(Spreadsheet!Y645)),LEN(Spreadsheet!Y645)=10,ISNUMBER(VALUE(Spreadsheet!Y645))))</f>
        <v>1</v>
      </c>
      <c r="AC645" s="5" t="b">
        <f>OR(ISBLANK(Spreadsheet!AI645), AND(NOT(ISBLANK(Spreadsheet!AJ645)), NOT(ISNUMBER(SEARCH("Waive",Spreadsheet!AJ645)))))</f>
        <v>1</v>
      </c>
      <c r="AD645" s="5" t="b">
        <f>OR(ISBLANK(Spreadsheet!AK645), AND(NOT(ISBLANK(Spreadsheet!AL645)), NOT(ISNUMBER(SEARCH("Waive",Spreadsheet!AL645)))))</f>
        <v>1</v>
      </c>
      <c r="AE645" s="5" t="b">
        <f>OR(ISBLANK(Spreadsheet!AM645), AND(NOT(ISBLANK(Spreadsheet!AN645)), NOT(ISNUMBER(SEARCH("Waive", Spreadsheet!AN645)))))</f>
        <v>1</v>
      </c>
      <c r="AF645" s="5" t="b">
        <f>OR(ISBLANK(Spreadsheet!C645), NOT(ISBLANK(Spreadsheet!D645)),NOT(ISBLANK(Spreadsheet!L645)))</f>
        <v>1</v>
      </c>
      <c r="AG645" s="5" t="b">
        <f>IF(AND(NOT(ISBLANK(Spreadsheet!C645)), NOT(ISBLANK(Spreadsheet!D645)),Spreadsheet!C645&lt;&gt;Spreadsheet!D645),IF(ISERROR(VLOOKUP(Spreadsheet!C645, Spreadsheet!$C$6:'Spreadsheet'!$C644,1,FALSE)), FALSE, TRUE),TRUE)</f>
        <v>1</v>
      </c>
      <c r="AH645" s="5" t="b">
        <f>Spreadsheet!$B$2=Spreadsheet!AD645</f>
        <v>1</v>
      </c>
      <c r="AI645" s="5" t="b">
        <f>IF(ISBLANK(Spreadsheet!G645),TRUE,IF(OR(LEN(Spreadsheet!G645)&gt;1,ISNUMBER(VALUE(Spreadsheet!G645))),FALSE,TRUE))</f>
        <v>1</v>
      </c>
      <c r="AJ645" s="5" t="b">
        <f>OR(ISBLANK(Spreadsheet!C645), NOT(ISBLANK(Spreadsheet!B645)), NOT(ISBLANK(Spreadsheet!D645)))</f>
        <v>1</v>
      </c>
      <c r="AK645" s="5" t="b">
        <f t="array" ref="AK645">IF(OR(AND(ISBLANK(Spreadsheet!E645),ISBLANK(Spreadsheet!D645),NOT(ISBLANK(Spreadsheet!C645))),AND(ISBLANK(Spreadsheet!E645),ISBLANK(Spreadsheet!D645),ISBLANK(Spreadsheet!C645))),TRUE,ISNUMBER(MATCH(TRUE,EXACT(Spreadsheet!E645,Relationships),0)))</f>
        <v>1</v>
      </c>
      <c r="AL645" s="5" t="b">
        <f>IF(NOT(ISBLANK(Spreadsheet!C645)),IF(OR(ISBLANK(Spreadsheet!F645),LEN(Spreadsheet!F645)&gt;40),FALSE,TRUE),TRUE)</f>
        <v>1</v>
      </c>
      <c r="AM645" s="5" t="b">
        <f>IF(NOT(ISBLANK(Spreadsheet!C645)),IF(OR(ISBLANK(Spreadsheet!H645),LEN(Spreadsheet!H645)&gt;40),FALSE,TRUE),TRUE)</f>
        <v>1</v>
      </c>
      <c r="AN645" s="5" t="b">
        <f t="array" ref="AN645">IF(ISBLANK(Spreadsheet!I645),TRUE,ISNUMBER(MATCH(TRUE,EXACT(Spreadsheet!I645,GenderValues),0)))</f>
        <v>1</v>
      </c>
      <c r="AO645" s="5" t="b">
        <f ca="1">IF(ISERROR(DATEVALUE(TEXT(Spreadsheet!J645,"mm/dd/yyyy")) &gt; TODAY()),IF(AND(ISBLANK(Spreadsheet!J645),ISBLANK(Spreadsheet!C645)),TRUE,FALSE),IF(DATEVALUE(TEXT(Spreadsheet!J645,"mm/dd/yyyy")) &gt; TODAY(),FALSE,TRUE))</f>
        <v>1</v>
      </c>
      <c r="AP645" s="5" t="b">
        <f>OR(ISBLANK(Spreadsheet!K645),LEN(Spreadsheet!K645)&lt;=100)</f>
        <v>1</v>
      </c>
      <c r="AQ645" s="5" t="b">
        <f t="array" ref="AQ645">IF(OR(AND(ISBLANK(Spreadsheet!L645),ISBLANK(Spreadsheet!C645)),AND(NOT(ISBLANK(Spreadsheet!C645)),NOT(ISBLANK(Spreadsheet!D645)))),TRUE,ISNUMBER(MATCH(TRUE,EXACT(Spreadsheet!L645,MaritalStatus),0)))</f>
        <v>1</v>
      </c>
      <c r="AR645" s="5" t="b">
        <f ca="1">IF(ISERROR(DATEVALUE(TEXT(Spreadsheet!M645,"mm/dd/yyyy")) &gt; TODAY()),IF(ISBLANK(Spreadsheet!M645),TRUE,FALSE),IF(DATEVALUE(TEXT(Spreadsheet!M645,"mm/dd/yyyy")) &gt; TODAY(),FALSE,TRUE))</f>
        <v>1</v>
      </c>
      <c r="AS645" s="5" t="b">
        <f>OR(ISBLANK(Spreadsheet!N645),LEN(Spreadsheet!N645)&lt;=100)</f>
        <v>1</v>
      </c>
      <c r="AT645" s="5" t="b">
        <f>OR(ISBLANK(Spreadsheet!O645),UPPER(Spreadsheet!O645)="YES")</f>
        <v>1</v>
      </c>
      <c r="AU645" s="5" t="b">
        <f>OR(ISBLANK(Spreadsheet!P645),UPPER(Spreadsheet!P645)="YES")</f>
        <v>1</v>
      </c>
      <c r="AV645" s="5" t="b">
        <f t="array" ref="AV645">IF(ISBLANK(Spreadsheet!Q645),TRUE,ISNUMBER(MATCH(TRUE,EXACT(Spreadsheet!Q645,OnGroupsPriorIns),0)))</f>
        <v>1</v>
      </c>
      <c r="AW645" s="5" t="b">
        <f>OR(ISBLANK(Spreadsheet!R645),UPPER(Spreadsheet!R645)="YES")</f>
        <v>1</v>
      </c>
      <c r="AX645" s="5" t="b">
        <f>OR(ISBLANK(Spreadsheet!S645),UPPER(Spreadsheet!S645)="YES")</f>
        <v>1</v>
      </c>
      <c r="AY645" s="5" t="b">
        <f>OR(AND(ISBLANK(Spreadsheet!C645),LEN(Spreadsheet!T645)=0),AND(NOT(ISBLANK(Spreadsheet!C645)),LEN(Spreadsheet!T645)&gt;0,LEN(Spreadsheet!T645)&lt;=50))</f>
        <v>1</v>
      </c>
      <c r="AZ645" s="5" t="b">
        <f>OR(LEN(Spreadsheet!U645)=0,AND(LEN(Spreadsheet!U645)&gt;0,LEN(Spreadsheet!U645)&lt;=50))</f>
        <v>1</v>
      </c>
      <c r="BA645" s="5" t="b">
        <f>OR(AND(ISBLANK(Spreadsheet!C645),LEN(Spreadsheet!V645)=0),AND(NOT(ISBLANK(Spreadsheet!C645)),LEN(Spreadsheet!V645)&gt;0,LEN(Spreadsheet!V645)&lt;=50))</f>
        <v>1</v>
      </c>
      <c r="BB645" s="5" t="b">
        <f t="array" ref="BB645">IF(AND(ISBLANK(Spreadsheet!C645),LEN(Spreadsheet!W645)=0),TRUE,ISNUMBER(MATCH(TRUE,EXACT(Spreadsheet!W645,States),0)))</f>
        <v>1</v>
      </c>
      <c r="BC645" s="5" t="b">
        <f>OR(AND(ISBLANK(Spreadsheet!C645),LEN(Spreadsheet!X645)=0),AND(NOT(ISBLANK(Spreadsheet!C645)),LEN(Spreadsheet!X645)&gt;0,LEN(Spreadsheet!X645)=5,ISNUMBER(VALUE(Spreadsheet!X645))))</f>
        <v>1</v>
      </c>
      <c r="BD645" s="5" t="b">
        <f>OR(ISBLANK(Spreadsheet!Z645),LEN(Spreadsheet!Z645)&lt;=50)</f>
        <v>1</v>
      </c>
      <c r="BE645" s="5" t="b">
        <f>ISBLANK(Spreadsheet!AA645)</f>
        <v>1</v>
      </c>
      <c r="BF645" s="5" t="b">
        <f>ISBLANK(Spreadsheet!AB645)</f>
        <v>1</v>
      </c>
      <c r="BG645" s="5" t="b">
        <f>IF(ISERROR(DATEVALUE(TEXT(Spreadsheet!AC645,"mm/dd/yyyy")) &gt; DATEVALUE(TEXT(Spreadsheet!J645,"mm/dd/yyyy"))),IF(OR(AND(ISBLANK(Spreadsheet!AC645),ISBLANK(Spreadsheet!C645)),AND(NOT(ISBLANK(Spreadsheet!C645)),ISBLANK(Spreadsheet!AC645),NOT(ISBLANK(Spreadsheet!D645)))),TRUE,FALSE),IF(DATEVALUE(TEXT(Spreadsheet!AC645,"mm/dd/yyyy")) &gt; DATEVALUE(TEXT(Spreadsheet!J645,"mm/dd/yyyy")),TRUE,FALSE))</f>
        <v>1</v>
      </c>
      <c r="BH645" s="5" t="b">
        <f>OR(AND(ISBLANK(Spreadsheet!C645),ISBLANK(Spreadsheet!AE645)),AND(NOT(ISBLANK(Spreadsheet!C645)),NOT(ISBLANK(Spreadsheet!D645)),ISBLANK(Spreadsheet!AE645)),AND(NOT(ISBLANK(Spreadsheet!C645)),ISBLANK(Spreadsheet!D645),NOT(ISBLANK(Spreadsheet!AE645)),LEN(Spreadsheet!AE645)&lt;=100))</f>
        <v>1</v>
      </c>
      <c r="BI645" s="5" t="b">
        <f t="array" ref="BI645">IF(ISBLANK(Spreadsheet!AF645),TRUE,ISNUMBER(MATCH(TRUE,EXACT(Spreadsheet!AF645,CobraShortReasons),0)))</f>
        <v>1</v>
      </c>
      <c r="BJ645" s="5" t="b">
        <f ca="1">IF(ISERROR(DATEVALUE(TEXT(Spreadsheet!AG645,"mm/dd/yyyy")) &gt; TODAY()),IF(ISBLANK(Spreadsheet!AG645),TRUE,FALSE),IF(DATEVALUE(TEXT(Spreadsheet!AG645,"mm/dd/yyyy")) &gt; TODAY(),FALSE,TRUE))</f>
        <v>1</v>
      </c>
      <c r="BK645" s="5" t="b">
        <f>OR(ISBLANK(Spreadsheet!AH645),LEN(Spreadsheet!AH645)&lt;=25)</f>
        <v>1</v>
      </c>
      <c r="BL645" s="5" t="b">
        <f t="array" aca="1" ref="BL645" ca="1">IF(ISBLANK(Spreadsheet!AI645),TRUE,ISNUMBER(MATCH(TRUE,EXACT(Spreadsheet!AI645,INDIRECT(Spreadsheet!$D$2)),0)))</f>
        <v>1</v>
      </c>
      <c r="BM645" s="5" t="b">
        <f t="array" aca="1" ref="BM645" ca="1">IF(ISBLANK(Spreadsheet!AJ645),TRUE,ISNUMBER(MATCH(TRUE,EXACT(Spreadsheet!AJ645,INDIRECT(Spreadsheet!BJ645)),0)))</f>
        <v>1</v>
      </c>
      <c r="BN645" s="5" t="b">
        <f t="array" ref="BN645">IF(ISBLANK(Spreadsheet!AK645),TRUE,ISNUMBER(MATCH(TRUE,EXACT(Spreadsheet!AK645,DentalPlans),0)))</f>
        <v>1</v>
      </c>
      <c r="BO645" s="5" t="b">
        <f t="array" aca="1" ref="BO645" ca="1">IF(ISBLANK(Spreadsheet!AL645),TRUE,ISNUMBER(MATCH(TRUE,EXACT(Spreadsheet!AL645,INDIRECT(Spreadsheet!BK645)),0)))</f>
        <v>1</v>
      </c>
      <c r="BP645" s="5" t="b">
        <f t="array" ref="BP645">IF(ISBLANK(Spreadsheet!AM645),TRUE,ISNUMBER(MATCH(TRUE,EXACT(Spreadsheet!AM645,VisionPlans),0)))</f>
        <v>1</v>
      </c>
      <c r="BQ645" s="5" t="b">
        <f t="array" aca="1" ref="BQ645" ca="1">IF(ISBLANK(Spreadsheet!AN645),TRUE,ISNUMBER(MATCH(TRUE,EXACT(Spreadsheet!AN645,INDIRECT(Spreadsheet!BL645)),0)))</f>
        <v>1</v>
      </c>
      <c r="BR645" s="5" t="b">
        <f t="array" ref="BR645">IF(ISBLANK(Spreadsheet!AO645),TRUE,ISNUMBER(MATCH(TRUE,EXACT(Spreadsheet!AO645,LifeBenefitClasses),0)))</f>
        <v>1</v>
      </c>
      <c r="BS645" s="5" t="b">
        <f>IF(OR(ISBLANK(Spreadsheet!AO645), Spreadsheet!AO645="Waive"),IF(ISBLANK(Spreadsheet!AP645),TRUE,FALSE),IF(OR(AND(NOT(ISBLANK(Spreadsheet!AO645)),ISBLANK(Spreadsheet!AP645)),NOT(ISNUMBER(VALUE(Spreadsheet!AP645)))),FALSE,IF(OR(AND(Spreadsheet!AP645&lt;6,MOD(Spreadsheet!AP645*10,5)=0), MOD(Spreadsheet!AP645,5000)=0),TRUE,FALSE)))</f>
        <v>1</v>
      </c>
      <c r="BT645" s="5" t="b">
        <f t="array" ref="BT645">IF(ISBLANK(Spreadsheet!AQ645),TRUE,ISNUMBER(MATCH(TRUE,EXACT(Spreadsheet!AQ645,EnrollWaive),0)))</f>
        <v>1</v>
      </c>
      <c r="BU645" s="5" t="b">
        <f t="array" ref="BU645">IF(ISBLANK(Spreadsheet!AR645),TRUE,ISNUMBER(MATCH(TRUE,EXACT(Spreadsheet!AR645,LifeBenefitClasses),0)))</f>
        <v>1</v>
      </c>
      <c r="BV645" s="5" t="b">
        <f>IF(OR(ISBLANK(Spreadsheet!AR645), Spreadsheet!AR645="Waive"),IF(ISBLANK(Spreadsheet!AS645),TRUE,FALSE),IF(OR(AND(NOT(ISBLANK(Spreadsheet!AR645)),ISBLANK(Spreadsheet!AS645)),NOT(ISNUMBER(VALUE(Spreadsheet!AS645)))),FALSE,IF(OR(AND(Spreadsheet!AS645&lt;6,MOD(Spreadsheet!AS645*10,5)=0), MOD(Spreadsheet!AS645,10000)=0),TRUE,FALSE)))</f>
        <v>1</v>
      </c>
      <c r="BW645" s="5" t="b">
        <f t="array" ref="BW645">IF(ISBLANK(Spreadsheet!AT645),TRUE,ISNUMBER(MATCH(TRUE,EXACT(Spreadsheet!AT645,LifeBenefitClasses),0)))</f>
        <v>1</v>
      </c>
      <c r="BX645" s="5" t="b">
        <f>IF(OR(ISBLANK(Spreadsheet!AT645), Spreadsheet!AT645="Waive"),IF(ISBLANK(Spreadsheet!AU645),TRUE,FALSE),IF(OR(AND(NOT(ISBLANK(Spreadsheet!AT645)),ISBLANK(Spreadsheet!AU645)),NOT(ISNUMBER(VALUE(Spreadsheet!AU645)))),FALSE,IF(AND(NOT(OR(ISBLANK(Spreadsheet!AT645),Spreadsheet!AT645="Waive")),NOT(OR(ISBLANK(Spreadsheet!AR645),Spreadsheet!AR645="Waive")),MOD(Spreadsheet!AU645,5000)=0, Spreadsheet!AU645&lt;=(Spreadsheet!AS645*0.5)),TRUE,FALSE)))</f>
        <v>1</v>
      </c>
      <c r="BY645" s="5" t="b">
        <f t="array" ref="BY645">IF(ISBLANK(Spreadsheet!AV645),TRUE,ISNUMBER(MATCH(TRUE,EXACT(Spreadsheet!AV645,EnrollWaive),0)))</f>
        <v>1</v>
      </c>
      <c r="BZ645" s="5" t="b">
        <f t="array" ref="BZ645">IF(ISBLANK(Spreadsheet!AW645),TRUE,ISNUMBER(MATCH(TRUE,EXACT(Spreadsheet!AW645,LifeBenefitClasses),0)))</f>
        <v>1</v>
      </c>
      <c r="CA645" s="5" t="b">
        <f t="array" ref="CA645">IF(ISBLANK(Spreadsheet!AX645),TRUE,ISNUMBER(MATCH(TRUE,EXACT(Spreadsheet!AX645,LifeBenefitClasses),0)))</f>
        <v>1</v>
      </c>
      <c r="CB645" s="5" t="b">
        <f t="array" ref="CB645">IF(ISBLANK(Spreadsheet!AY645),TRUE,ISNUMBER(MATCH(TRUE,EXACT(Spreadsheet!AY645,LifeBenefitClasses),0)))</f>
        <v>1</v>
      </c>
      <c r="CC645" s="5" t="b">
        <f t="array" ref="CC645">IF(ISBLANK(Spreadsheet!AZ645),TRUE,ISNUMBER(MATCH(TRUE,EXACT(Spreadsheet!AZ645,LifeBenefitClasses),0)))</f>
        <v>1</v>
      </c>
      <c r="CD645" s="5" t="b">
        <f t="array" ref="CD645">IF(ISBLANK(Spreadsheet!BA645),TRUE,ISNUMBER(MATCH(TRUE,EXACT(Spreadsheet!BA645,LifeBenefitClasses),0)))</f>
        <v>1</v>
      </c>
      <c r="CE645" s="5" t="b">
        <f>IF(OR(ISBLANK(Spreadsheet!BA645), Spreadsheet!BA645="Waive"),IF(ISBLANK(Spreadsheet!BB645),TRUE,FALSE),IF(OR(AND(NOT(ISBLANK(Spreadsheet!BA645)),ISBLANK(Spreadsheet!BB645)),NOT(ISNUMBER(VALUE(Spreadsheet!BB645))),ISBLANK(Spreadsheet!BC645),NOT(ISNUMBER(VALUE(Spreadsheet!BC645)))),FALSE,IF(AND(Spreadsheet!BB645&gt;=50000,Spreadsheet!BB645&lt;=250000,MOD(Spreadsheet!BB645,10000)=0,Spreadsheet!BB645&lt;=(10*Spreadsheet!BC645)),TRUE,FALSE)))</f>
        <v>1</v>
      </c>
      <c r="CF645" s="5" t="b">
        <f>IF(NOT(ISBLANK(Spreadsheet!BC645)),AND(ISNUMBER(VALUE(Spreadsheet!BC645)),Spreadsheet!BC645&gt;0),AND(OR(ISBLANK(Spreadsheet!AO645),Spreadsheet!AO645="Waive",AND(NOT(OR(ISBLANK(Spreadsheet!AO645),Spreadsheet!AO645="Waive")),Spreadsheet!AP645&gt;=6)),OR(ISBLANK(Spreadsheet!AR645),AND(NOT(OR(ISBLANK(Spreadsheet!AR645),Spreadsheet!AR645="Waive")),Spreadsheet!AS645&gt;=6)),OR(ISBLANK(Spreadsheet!AW645)),OR(ISBLANK(Spreadsheet!AX645)),OR(ISBLANK(Spreadsheet!AY645)),OR(ISBLANK(Spreadsheet!AZ645)),OR(ISBLANK(Spreadsheet!BA645),Spreadsheet!BA645="Waive")))</f>
        <v>1</v>
      </c>
      <c r="CG645" s="5" t="b">
        <f t="shared" ca="1" si="43"/>
        <v>1</v>
      </c>
    </row>
    <row r="646" spans="8:85" x14ac:dyDescent="0.3">
      <c r="H646" s="5">
        <f t="shared" ca="1" si="44"/>
        <v>2</v>
      </c>
      <c r="I646" s="5" t="str">
        <f t="shared" ca="1" si="42"/>
        <v/>
      </c>
      <c r="J646" s="5" t="str">
        <f>IF(AND(NOT(ISBLANK(Spreadsheet!C646)),ISBLANK(Spreadsheet!D646)),Spreadsheet!F646&amp;" "&amp;Spreadsheet!H646,"")</f>
        <v/>
      </c>
      <c r="K646" s="5">
        <f>IF(AND(NOT(ISBLANK(Spreadsheet!C646)),ISBLANK(Spreadsheet!D646)),COUNTIFS(Spreadsheet!E647:E$786,"=Child",Spreadsheet!C647:C$786, "="&amp;Spreadsheet!C646) + COUNTIFS(Spreadsheet!E647:E$786,"=Step-child",Spreadsheet!C647:C$786, "="&amp;Spreadsheet!C646),0)</f>
        <v>0</v>
      </c>
      <c r="L646" s="5">
        <f>IF(NOT(ISBLANK(J646)),COUNTIFS(Spreadsheet!E647:E$786,"=Wife",Spreadsheet!C647:C$786, "="&amp;Spreadsheet!C646) + COUNTIFS(Spreadsheet!E647:E$786,"=Husband",Spreadsheet!C647:C$786, "="&amp;Spreadsheet!C646),0)</f>
        <v>0</v>
      </c>
      <c r="M646" s="5">
        <f>IF(NOT(ISBLANK(Spreadsheet!AJ646)),VLOOKUP(Spreadsheet!AJ646,'Drop Downs'!$P$2:$R$16,3,FALSE),0)</f>
        <v>0</v>
      </c>
      <c r="N646" s="5">
        <f>IF(NOT(ISBLANK(Spreadsheet!AJ646)), VLOOKUP(Spreadsheet!AJ646,'Drop Downs'!$P$2:$R$16,2,FALSE),0)</f>
        <v>0</v>
      </c>
      <c r="O646" s="5">
        <f>IF(NOT(ISBLANK(Spreadsheet!AL646)),VLOOKUP(Spreadsheet!AL646,'Drop Downs'!$P$2:$R$16,3,FALSE), 0)</f>
        <v>0</v>
      </c>
      <c r="P646" s="5">
        <f>IF(NOT(ISBLANK(Spreadsheet!AL646)),VLOOKUP(Spreadsheet!AL646,'Drop Downs'!$P$2:$R$16,2,FALSE),0)</f>
        <v>0</v>
      </c>
      <c r="Q646" s="5">
        <f>IF(NOT(ISBLANK(Spreadsheet!AN646)),VLOOKUP(Spreadsheet!AN646,'Drop Downs'!$P$2:$R$16,3,FALSE),0)</f>
        <v>0</v>
      </c>
      <c r="R646" s="5">
        <f>IF(NOT(ISBLANK(Spreadsheet!AN646)),VLOOKUP(Spreadsheet!AN646,'Drop Downs'!$P$2:$R$16,2,FALSE),0)</f>
        <v>0</v>
      </c>
      <c r="S646" s="5" t="str">
        <f>IF(OR(M646&gt;K646,N646&gt;L646,O646&gt;K646, Q646&gt;K646,N646&gt;L646, P646&gt;L646, R646&gt;L646),"Member currently has a coverage election over what he/she needs.  Please add more dependents or adjust the coverage election.","")&amp;(IF(AND(NOT(ISBLANK(Spreadsheet!C646)),NOT(ISBLANK(Spreadsheet!D646)),ISBLANK(Spreadsheet!E646)),"Dependent lacks a relationship to member.Please select one from the drop-down.",""))</f>
        <v/>
      </c>
      <c r="T646" s="5" t="b">
        <f t="shared" si="45"/>
        <v>1</v>
      </c>
      <c r="U646" s="5" t="b">
        <f>OR(ISBLANK(Spreadsheet!C646),IF(NOT(ISBLANK(Spreadsheet!D646)),NOT(ISBLANK(Spreadsheet!E646)),TRUE))</f>
        <v>1</v>
      </c>
      <c r="V646" s="5" t="b">
        <f>OR(ISBLANK(Spreadsheet!C646), NOT(ISBLANK(Spreadsheet!I646)))</f>
        <v>1</v>
      </c>
      <c r="W646" s="5" t="b">
        <f>OR(ISBLANK(Spreadsheet!D646),NOT(ISBLANK(Spreadsheet!C646)))</f>
        <v>1</v>
      </c>
      <c r="X646" s="155" t="str">
        <f>REPT("0",MIN(FIND({1,2,3,4,5,6,7,8,9},Spreadsheet!C646&amp;"123456789"))-1)&amp;IF(ISBLANK(Spreadsheet!C646),"",SUMPRODUCT(MID(0&amp;Spreadsheet!C646,LARGE(INDEX(ISNUMBER(--MID(Spreadsheet!C646,ROW($1:$225),1))*
 ROW($1:$225),0),ROW($1:$225))+1,1)*10^ROW($1:$225)/10))</f>
        <v/>
      </c>
      <c r="Y646" s="5" t="b">
        <f>IF(NOT(ISBLANK(Spreadsheet!C646)),IF(AND(ISNUMBER(VALUE(Spreadsheet!C646)), LEN(Spreadsheet!C646)=9),TRUE,FALSE),TRUE)</f>
        <v>1</v>
      </c>
      <c r="Z646" s="155" t="str">
        <f>REPT("0",MIN(FIND({1,2,3,4,5,6,7,8,9},Spreadsheet!D646&amp;"123456789"))-1)&amp;IF(ISBLANK(Spreadsheet!D646),"",SUMPRODUCT(MID(0&amp;Spreadsheet!D646,LARGE(INDEX(ISNUMBER(--MID(Spreadsheet!D646,ROW($1:$225),1))*
 ROW($1:$225),0),ROW($1:$225))+1,1)*10^ROW($1:$225)/10))</f>
        <v/>
      </c>
      <c r="AA646" s="5" t="b">
        <f>IF(AND(NOT(ISBLANK(Spreadsheet!D646)),NOT(ISBLANK(Spreadsheet!C646))),IF(AND(ISNUMBER(VALUE(Spreadsheet!D646)), LEN(Spreadsheet!D646)=9),TRUE,FALSE),IF(AND(NOT(ISBLANK(Spreadsheet!D646)),ISBLANK(Spreadsheet!C646)),FALSE,TRUE))</f>
        <v>1</v>
      </c>
      <c r="AB646" s="5" t="b">
        <f>OR(ISBLANK(Spreadsheet!Y646),IF(NOT(ISBLANK(Spreadsheet!Y646)),LEN(Spreadsheet!Y646)=10,ISNUMBER(VALUE(Spreadsheet!Y646))))</f>
        <v>1</v>
      </c>
      <c r="AC646" s="5" t="b">
        <f>OR(ISBLANK(Spreadsheet!AI646), AND(NOT(ISBLANK(Spreadsheet!AJ646)), NOT(ISNUMBER(SEARCH("Waive",Spreadsheet!AJ646)))))</f>
        <v>1</v>
      </c>
      <c r="AD646" s="5" t="b">
        <f>OR(ISBLANK(Spreadsheet!AK646), AND(NOT(ISBLANK(Spreadsheet!AL646)), NOT(ISNUMBER(SEARCH("Waive",Spreadsheet!AL646)))))</f>
        <v>1</v>
      </c>
      <c r="AE646" s="5" t="b">
        <f>OR(ISBLANK(Spreadsheet!AM646), AND(NOT(ISBLANK(Spreadsheet!AN646)), NOT(ISNUMBER(SEARCH("Waive", Spreadsheet!AN646)))))</f>
        <v>1</v>
      </c>
      <c r="AF646" s="5" t="b">
        <f>OR(ISBLANK(Spreadsheet!C646), NOT(ISBLANK(Spreadsheet!D646)),NOT(ISBLANK(Spreadsheet!L646)))</f>
        <v>1</v>
      </c>
      <c r="AG646" s="5" t="b">
        <f>IF(AND(NOT(ISBLANK(Spreadsheet!C646)), NOT(ISBLANK(Spreadsheet!D646)),Spreadsheet!C646&lt;&gt;Spreadsheet!D646),IF(ISERROR(VLOOKUP(Spreadsheet!C646, Spreadsheet!$C$6:'Spreadsheet'!$C645,1,FALSE)), FALSE, TRUE),TRUE)</f>
        <v>1</v>
      </c>
      <c r="AH646" s="5" t="b">
        <f>Spreadsheet!$B$2=Spreadsheet!AD646</f>
        <v>1</v>
      </c>
      <c r="AI646" s="5" t="b">
        <f>IF(ISBLANK(Spreadsheet!G646),TRUE,IF(OR(LEN(Spreadsheet!G646)&gt;1,ISNUMBER(VALUE(Spreadsheet!G646))),FALSE,TRUE))</f>
        <v>1</v>
      </c>
      <c r="AJ646" s="5" t="b">
        <f>OR(ISBLANK(Spreadsheet!C646), NOT(ISBLANK(Spreadsheet!B646)), NOT(ISBLANK(Spreadsheet!D646)))</f>
        <v>1</v>
      </c>
      <c r="AK646" s="5" t="b">
        <f t="array" ref="AK646">IF(OR(AND(ISBLANK(Spreadsheet!E646),ISBLANK(Spreadsheet!D646),NOT(ISBLANK(Spreadsheet!C646))),AND(ISBLANK(Spreadsheet!E646),ISBLANK(Spreadsheet!D646),ISBLANK(Spreadsheet!C646))),TRUE,ISNUMBER(MATCH(TRUE,EXACT(Spreadsheet!E646,Relationships),0)))</f>
        <v>1</v>
      </c>
      <c r="AL646" s="5" t="b">
        <f>IF(NOT(ISBLANK(Spreadsheet!C646)),IF(OR(ISBLANK(Spreadsheet!F646),LEN(Spreadsheet!F646)&gt;40),FALSE,TRUE),TRUE)</f>
        <v>1</v>
      </c>
      <c r="AM646" s="5" t="b">
        <f>IF(NOT(ISBLANK(Spreadsheet!C646)),IF(OR(ISBLANK(Spreadsheet!H646),LEN(Spreadsheet!H646)&gt;40),FALSE,TRUE),TRUE)</f>
        <v>1</v>
      </c>
      <c r="AN646" s="5" t="b">
        <f t="array" ref="AN646">IF(ISBLANK(Spreadsheet!I646),TRUE,ISNUMBER(MATCH(TRUE,EXACT(Spreadsheet!I646,GenderValues),0)))</f>
        <v>1</v>
      </c>
      <c r="AO646" s="5" t="b">
        <f ca="1">IF(ISERROR(DATEVALUE(TEXT(Spreadsheet!J646,"mm/dd/yyyy")) &gt; TODAY()),IF(AND(ISBLANK(Spreadsheet!J646),ISBLANK(Spreadsheet!C646)),TRUE,FALSE),IF(DATEVALUE(TEXT(Spreadsheet!J646,"mm/dd/yyyy")) &gt; TODAY(),FALSE,TRUE))</f>
        <v>1</v>
      </c>
      <c r="AP646" s="5" t="b">
        <f>OR(ISBLANK(Spreadsheet!K646),LEN(Spreadsheet!K646)&lt;=100)</f>
        <v>1</v>
      </c>
      <c r="AQ646" s="5" t="b">
        <f t="array" ref="AQ646">IF(OR(AND(ISBLANK(Spreadsheet!L646),ISBLANK(Spreadsheet!C646)),AND(NOT(ISBLANK(Spreadsheet!C646)),NOT(ISBLANK(Spreadsheet!D646)))),TRUE,ISNUMBER(MATCH(TRUE,EXACT(Spreadsheet!L646,MaritalStatus),0)))</f>
        <v>1</v>
      </c>
      <c r="AR646" s="5" t="b">
        <f ca="1">IF(ISERROR(DATEVALUE(TEXT(Spreadsheet!M646,"mm/dd/yyyy")) &gt; TODAY()),IF(ISBLANK(Spreadsheet!M646),TRUE,FALSE),IF(DATEVALUE(TEXT(Spreadsheet!M646,"mm/dd/yyyy")) &gt; TODAY(),FALSE,TRUE))</f>
        <v>1</v>
      </c>
      <c r="AS646" s="5" t="b">
        <f>OR(ISBLANK(Spreadsheet!N646),LEN(Spreadsheet!N646)&lt;=100)</f>
        <v>1</v>
      </c>
      <c r="AT646" s="5" t="b">
        <f>OR(ISBLANK(Spreadsheet!O646),UPPER(Spreadsheet!O646)="YES")</f>
        <v>1</v>
      </c>
      <c r="AU646" s="5" t="b">
        <f>OR(ISBLANK(Spreadsheet!P646),UPPER(Spreadsheet!P646)="YES")</f>
        <v>1</v>
      </c>
      <c r="AV646" s="5" t="b">
        <f t="array" ref="AV646">IF(ISBLANK(Spreadsheet!Q646),TRUE,ISNUMBER(MATCH(TRUE,EXACT(Spreadsheet!Q646,OnGroupsPriorIns),0)))</f>
        <v>1</v>
      </c>
      <c r="AW646" s="5" t="b">
        <f>OR(ISBLANK(Spreadsheet!R646),UPPER(Spreadsheet!R646)="YES")</f>
        <v>1</v>
      </c>
      <c r="AX646" s="5" t="b">
        <f>OR(ISBLANK(Spreadsheet!S646),UPPER(Spreadsheet!S646)="YES")</f>
        <v>1</v>
      </c>
      <c r="AY646" s="5" t="b">
        <f>OR(AND(ISBLANK(Spreadsheet!C646),LEN(Spreadsheet!T646)=0),AND(NOT(ISBLANK(Spreadsheet!C646)),LEN(Spreadsheet!T646)&gt;0,LEN(Spreadsheet!T646)&lt;=50))</f>
        <v>1</v>
      </c>
      <c r="AZ646" s="5" t="b">
        <f>OR(LEN(Spreadsheet!U646)=0,AND(LEN(Spreadsheet!U646)&gt;0,LEN(Spreadsheet!U646)&lt;=50))</f>
        <v>1</v>
      </c>
      <c r="BA646" s="5" t="b">
        <f>OR(AND(ISBLANK(Spreadsheet!C646),LEN(Spreadsheet!V646)=0),AND(NOT(ISBLANK(Spreadsheet!C646)),LEN(Spreadsheet!V646)&gt;0,LEN(Spreadsheet!V646)&lt;=50))</f>
        <v>1</v>
      </c>
      <c r="BB646" s="5" t="b">
        <f t="array" ref="BB646">IF(AND(ISBLANK(Spreadsheet!C646),LEN(Spreadsheet!W646)=0),TRUE,ISNUMBER(MATCH(TRUE,EXACT(Spreadsheet!W646,States),0)))</f>
        <v>1</v>
      </c>
      <c r="BC646" s="5" t="b">
        <f>OR(AND(ISBLANK(Spreadsheet!C646),LEN(Spreadsheet!X646)=0),AND(NOT(ISBLANK(Spreadsheet!C646)),LEN(Spreadsheet!X646)&gt;0,LEN(Spreadsheet!X646)=5,ISNUMBER(VALUE(Spreadsheet!X646))))</f>
        <v>1</v>
      </c>
      <c r="BD646" s="5" t="b">
        <f>OR(ISBLANK(Spreadsheet!Z646),LEN(Spreadsheet!Z646)&lt;=50)</f>
        <v>1</v>
      </c>
      <c r="BE646" s="5" t="b">
        <f>ISBLANK(Spreadsheet!AA646)</f>
        <v>1</v>
      </c>
      <c r="BF646" s="5" t="b">
        <f>ISBLANK(Spreadsheet!AB646)</f>
        <v>1</v>
      </c>
      <c r="BG646" s="5" t="b">
        <f>IF(ISERROR(DATEVALUE(TEXT(Spreadsheet!AC646,"mm/dd/yyyy")) &gt; DATEVALUE(TEXT(Spreadsheet!J646,"mm/dd/yyyy"))),IF(OR(AND(ISBLANK(Spreadsheet!AC646),ISBLANK(Spreadsheet!C646)),AND(NOT(ISBLANK(Spreadsheet!C646)),ISBLANK(Spreadsheet!AC646),NOT(ISBLANK(Spreadsheet!D646)))),TRUE,FALSE),IF(DATEVALUE(TEXT(Spreadsheet!AC646,"mm/dd/yyyy")) &gt; DATEVALUE(TEXT(Spreadsheet!J646,"mm/dd/yyyy")),TRUE,FALSE))</f>
        <v>1</v>
      </c>
      <c r="BH646" s="5" t="b">
        <f>OR(AND(ISBLANK(Spreadsheet!C646),ISBLANK(Spreadsheet!AE646)),AND(NOT(ISBLANK(Spreadsheet!C646)),NOT(ISBLANK(Spreadsheet!D646)),ISBLANK(Spreadsheet!AE646)),AND(NOT(ISBLANK(Spreadsheet!C646)),ISBLANK(Spreadsheet!D646),NOT(ISBLANK(Spreadsheet!AE646)),LEN(Spreadsheet!AE646)&lt;=100))</f>
        <v>1</v>
      </c>
      <c r="BI646" s="5" t="b">
        <f t="array" ref="BI646">IF(ISBLANK(Spreadsheet!AF646),TRUE,ISNUMBER(MATCH(TRUE,EXACT(Spreadsheet!AF646,CobraShortReasons),0)))</f>
        <v>1</v>
      </c>
      <c r="BJ646" s="5" t="b">
        <f ca="1">IF(ISERROR(DATEVALUE(TEXT(Spreadsheet!AG646,"mm/dd/yyyy")) &gt; TODAY()),IF(ISBLANK(Spreadsheet!AG646),TRUE,FALSE),IF(DATEVALUE(TEXT(Spreadsheet!AG646,"mm/dd/yyyy")) &gt; TODAY(),FALSE,TRUE))</f>
        <v>1</v>
      </c>
      <c r="BK646" s="5" t="b">
        <f>OR(ISBLANK(Spreadsheet!AH646),LEN(Spreadsheet!AH646)&lt;=25)</f>
        <v>1</v>
      </c>
      <c r="BL646" s="5" t="b">
        <f t="array" aca="1" ref="BL646" ca="1">IF(ISBLANK(Spreadsheet!AI646),TRUE,ISNUMBER(MATCH(TRUE,EXACT(Spreadsheet!AI646,INDIRECT(Spreadsheet!$D$2)),0)))</f>
        <v>1</v>
      </c>
      <c r="BM646" s="5" t="b">
        <f t="array" aca="1" ref="BM646" ca="1">IF(ISBLANK(Spreadsheet!AJ646),TRUE,ISNUMBER(MATCH(TRUE,EXACT(Spreadsheet!AJ646,INDIRECT(Spreadsheet!BJ646)),0)))</f>
        <v>1</v>
      </c>
      <c r="BN646" s="5" t="b">
        <f t="array" ref="BN646">IF(ISBLANK(Spreadsheet!AK646),TRUE,ISNUMBER(MATCH(TRUE,EXACT(Spreadsheet!AK646,DentalPlans),0)))</f>
        <v>1</v>
      </c>
      <c r="BO646" s="5" t="b">
        <f t="array" aca="1" ref="BO646" ca="1">IF(ISBLANK(Spreadsheet!AL646),TRUE,ISNUMBER(MATCH(TRUE,EXACT(Spreadsheet!AL646,INDIRECT(Spreadsheet!BK646)),0)))</f>
        <v>1</v>
      </c>
      <c r="BP646" s="5" t="b">
        <f t="array" ref="BP646">IF(ISBLANK(Spreadsheet!AM646),TRUE,ISNUMBER(MATCH(TRUE,EXACT(Spreadsheet!AM646,VisionPlans),0)))</f>
        <v>1</v>
      </c>
      <c r="BQ646" s="5" t="b">
        <f t="array" aca="1" ref="BQ646" ca="1">IF(ISBLANK(Spreadsheet!AN646),TRUE,ISNUMBER(MATCH(TRUE,EXACT(Spreadsheet!AN646,INDIRECT(Spreadsheet!BL646)),0)))</f>
        <v>1</v>
      </c>
      <c r="BR646" s="5" t="b">
        <f t="array" ref="BR646">IF(ISBLANK(Spreadsheet!AO646),TRUE,ISNUMBER(MATCH(TRUE,EXACT(Spreadsheet!AO646,LifeBenefitClasses),0)))</f>
        <v>1</v>
      </c>
      <c r="BS646" s="5" t="b">
        <f>IF(OR(ISBLANK(Spreadsheet!AO646), Spreadsheet!AO646="Waive"),IF(ISBLANK(Spreadsheet!AP646),TRUE,FALSE),IF(OR(AND(NOT(ISBLANK(Spreadsheet!AO646)),ISBLANK(Spreadsheet!AP646)),NOT(ISNUMBER(VALUE(Spreadsheet!AP646)))),FALSE,IF(OR(AND(Spreadsheet!AP646&lt;6,MOD(Spreadsheet!AP646*10,5)=0), MOD(Spreadsheet!AP646,5000)=0),TRUE,FALSE)))</f>
        <v>1</v>
      </c>
      <c r="BT646" s="5" t="b">
        <f t="array" ref="BT646">IF(ISBLANK(Spreadsheet!AQ646),TRUE,ISNUMBER(MATCH(TRUE,EXACT(Spreadsheet!AQ646,EnrollWaive),0)))</f>
        <v>1</v>
      </c>
      <c r="BU646" s="5" t="b">
        <f t="array" ref="BU646">IF(ISBLANK(Spreadsheet!AR646),TRUE,ISNUMBER(MATCH(TRUE,EXACT(Spreadsheet!AR646,LifeBenefitClasses),0)))</f>
        <v>1</v>
      </c>
      <c r="BV646" s="5" t="b">
        <f>IF(OR(ISBLANK(Spreadsheet!AR646), Spreadsheet!AR646="Waive"),IF(ISBLANK(Spreadsheet!AS646),TRUE,FALSE),IF(OR(AND(NOT(ISBLANK(Spreadsheet!AR646)),ISBLANK(Spreadsheet!AS646)),NOT(ISNUMBER(VALUE(Spreadsheet!AS646)))),FALSE,IF(OR(AND(Spreadsheet!AS646&lt;6,MOD(Spreadsheet!AS646*10,5)=0), MOD(Spreadsheet!AS646,10000)=0),TRUE,FALSE)))</f>
        <v>1</v>
      </c>
      <c r="BW646" s="5" t="b">
        <f t="array" ref="BW646">IF(ISBLANK(Spreadsheet!AT646),TRUE,ISNUMBER(MATCH(TRUE,EXACT(Spreadsheet!AT646,LifeBenefitClasses),0)))</f>
        <v>1</v>
      </c>
      <c r="BX646" s="5" t="b">
        <f>IF(OR(ISBLANK(Spreadsheet!AT646), Spreadsheet!AT646="Waive"),IF(ISBLANK(Spreadsheet!AU646),TRUE,FALSE),IF(OR(AND(NOT(ISBLANK(Spreadsheet!AT646)),ISBLANK(Spreadsheet!AU646)),NOT(ISNUMBER(VALUE(Spreadsheet!AU646)))),FALSE,IF(AND(NOT(OR(ISBLANK(Spreadsheet!AT646),Spreadsheet!AT646="Waive")),NOT(OR(ISBLANK(Spreadsheet!AR646),Spreadsheet!AR646="Waive")),MOD(Spreadsheet!AU646,5000)=0, Spreadsheet!AU646&lt;=(Spreadsheet!AS646*0.5)),TRUE,FALSE)))</f>
        <v>1</v>
      </c>
      <c r="BY646" s="5" t="b">
        <f t="array" ref="BY646">IF(ISBLANK(Spreadsheet!AV646),TRUE,ISNUMBER(MATCH(TRUE,EXACT(Spreadsheet!AV646,EnrollWaive),0)))</f>
        <v>1</v>
      </c>
      <c r="BZ646" s="5" t="b">
        <f t="array" ref="BZ646">IF(ISBLANK(Spreadsheet!AW646),TRUE,ISNUMBER(MATCH(TRUE,EXACT(Spreadsheet!AW646,LifeBenefitClasses),0)))</f>
        <v>1</v>
      </c>
      <c r="CA646" s="5" t="b">
        <f t="array" ref="CA646">IF(ISBLANK(Spreadsheet!AX646),TRUE,ISNUMBER(MATCH(TRUE,EXACT(Spreadsheet!AX646,LifeBenefitClasses),0)))</f>
        <v>1</v>
      </c>
      <c r="CB646" s="5" t="b">
        <f t="array" ref="CB646">IF(ISBLANK(Spreadsheet!AY646),TRUE,ISNUMBER(MATCH(TRUE,EXACT(Spreadsheet!AY646,LifeBenefitClasses),0)))</f>
        <v>1</v>
      </c>
      <c r="CC646" s="5" t="b">
        <f t="array" ref="CC646">IF(ISBLANK(Spreadsheet!AZ646),TRUE,ISNUMBER(MATCH(TRUE,EXACT(Spreadsheet!AZ646,LifeBenefitClasses),0)))</f>
        <v>1</v>
      </c>
      <c r="CD646" s="5" t="b">
        <f t="array" ref="CD646">IF(ISBLANK(Spreadsheet!BA646),TRUE,ISNUMBER(MATCH(TRUE,EXACT(Spreadsheet!BA646,LifeBenefitClasses),0)))</f>
        <v>1</v>
      </c>
      <c r="CE646" s="5" t="b">
        <f>IF(OR(ISBLANK(Spreadsheet!BA646), Spreadsheet!BA646="Waive"),IF(ISBLANK(Spreadsheet!BB646),TRUE,FALSE),IF(OR(AND(NOT(ISBLANK(Spreadsheet!BA646)),ISBLANK(Spreadsheet!BB646)),NOT(ISNUMBER(VALUE(Spreadsheet!BB646))),ISBLANK(Spreadsheet!BC646),NOT(ISNUMBER(VALUE(Spreadsheet!BC646)))),FALSE,IF(AND(Spreadsheet!BB646&gt;=50000,Spreadsheet!BB646&lt;=250000,MOD(Spreadsheet!BB646,10000)=0,Spreadsheet!BB646&lt;=(10*Spreadsheet!BC646)),TRUE,FALSE)))</f>
        <v>1</v>
      </c>
      <c r="CF646" s="5" t="b">
        <f>IF(NOT(ISBLANK(Spreadsheet!BC646)),AND(ISNUMBER(VALUE(Spreadsheet!BC646)),Spreadsheet!BC646&gt;0),AND(OR(ISBLANK(Spreadsheet!AO646),Spreadsheet!AO646="Waive",AND(NOT(OR(ISBLANK(Spreadsheet!AO646),Spreadsheet!AO646="Waive")),Spreadsheet!AP646&gt;=6)),OR(ISBLANK(Spreadsheet!AR646),AND(NOT(OR(ISBLANK(Spreadsheet!AR646),Spreadsheet!AR646="Waive")),Spreadsheet!AS646&gt;=6)),OR(ISBLANK(Spreadsheet!AW646)),OR(ISBLANK(Spreadsheet!AX646)),OR(ISBLANK(Spreadsheet!AY646)),OR(ISBLANK(Spreadsheet!AZ646)),OR(ISBLANK(Spreadsheet!BA646),Spreadsheet!BA646="Waive")))</f>
        <v>1</v>
      </c>
      <c r="CG646" s="5" t="b">
        <f t="shared" ca="1" si="43"/>
        <v>1</v>
      </c>
    </row>
    <row r="647" spans="8:85" x14ac:dyDescent="0.3">
      <c r="H647" s="5">
        <f t="shared" ca="1" si="44"/>
        <v>2</v>
      </c>
      <c r="I647" s="5" t="str">
        <f t="shared" ca="1" si="42"/>
        <v/>
      </c>
      <c r="J647" s="5" t="str">
        <f>IF(AND(NOT(ISBLANK(Spreadsheet!C647)),ISBLANK(Spreadsheet!D647)),Spreadsheet!F647&amp;" "&amp;Spreadsheet!H647,"")</f>
        <v/>
      </c>
      <c r="K647" s="5">
        <f>IF(AND(NOT(ISBLANK(Spreadsheet!C647)),ISBLANK(Spreadsheet!D647)),COUNTIFS(Spreadsheet!E648:E$786,"=Child",Spreadsheet!C648:C$786, "="&amp;Spreadsheet!C647) + COUNTIFS(Spreadsheet!E648:E$786,"=Step-child",Spreadsheet!C648:C$786, "="&amp;Spreadsheet!C647),0)</f>
        <v>0</v>
      </c>
      <c r="L647" s="5">
        <f>IF(NOT(ISBLANK(J647)),COUNTIFS(Spreadsheet!E648:E$786,"=Wife",Spreadsheet!C648:C$786, "="&amp;Spreadsheet!C647) + COUNTIFS(Spreadsheet!E648:E$786,"=Husband",Spreadsheet!C648:C$786, "="&amp;Spreadsheet!C647),0)</f>
        <v>0</v>
      </c>
      <c r="M647" s="5">
        <f>IF(NOT(ISBLANK(Spreadsheet!AJ647)),VLOOKUP(Spreadsheet!AJ647,'Drop Downs'!$P$2:$R$16,3,FALSE),0)</f>
        <v>0</v>
      </c>
      <c r="N647" s="5">
        <f>IF(NOT(ISBLANK(Spreadsheet!AJ647)), VLOOKUP(Spreadsheet!AJ647,'Drop Downs'!$P$2:$R$16,2,FALSE),0)</f>
        <v>0</v>
      </c>
      <c r="O647" s="5">
        <f>IF(NOT(ISBLANK(Spreadsheet!AL647)),VLOOKUP(Spreadsheet!AL647,'Drop Downs'!$P$2:$R$16,3,FALSE), 0)</f>
        <v>0</v>
      </c>
      <c r="P647" s="5">
        <f>IF(NOT(ISBLANK(Spreadsheet!AL647)),VLOOKUP(Spreadsheet!AL647,'Drop Downs'!$P$2:$R$16,2,FALSE),0)</f>
        <v>0</v>
      </c>
      <c r="Q647" s="5">
        <f>IF(NOT(ISBLANK(Spreadsheet!AN647)),VLOOKUP(Spreadsheet!AN647,'Drop Downs'!$P$2:$R$16,3,FALSE),0)</f>
        <v>0</v>
      </c>
      <c r="R647" s="5">
        <f>IF(NOT(ISBLANK(Spreadsheet!AN647)),VLOOKUP(Spreadsheet!AN647,'Drop Downs'!$P$2:$R$16,2,FALSE),0)</f>
        <v>0</v>
      </c>
      <c r="S647" s="5" t="str">
        <f>IF(OR(M647&gt;K647,N647&gt;L647,O647&gt;K647, Q647&gt;K647,N647&gt;L647, P647&gt;L647, R647&gt;L647),"Member currently has a coverage election over what he/she needs.  Please add more dependents or adjust the coverage election.","")&amp;(IF(AND(NOT(ISBLANK(Spreadsheet!C647)),NOT(ISBLANK(Spreadsheet!D647)),ISBLANK(Spreadsheet!E647)),"Dependent lacks a relationship to member.Please select one from the drop-down.",""))</f>
        <v/>
      </c>
      <c r="T647" s="5" t="b">
        <f t="shared" si="45"/>
        <v>1</v>
      </c>
      <c r="U647" s="5" t="b">
        <f>OR(ISBLANK(Spreadsheet!C647),IF(NOT(ISBLANK(Spreadsheet!D647)),NOT(ISBLANK(Spreadsheet!E647)),TRUE))</f>
        <v>1</v>
      </c>
      <c r="V647" s="5" t="b">
        <f>OR(ISBLANK(Spreadsheet!C647), NOT(ISBLANK(Spreadsheet!I647)))</f>
        <v>1</v>
      </c>
      <c r="W647" s="5" t="b">
        <f>OR(ISBLANK(Spreadsheet!D647),NOT(ISBLANK(Spreadsheet!C647)))</f>
        <v>1</v>
      </c>
      <c r="X647" s="155" t="str">
        <f>REPT("0",MIN(FIND({1,2,3,4,5,6,7,8,9},Spreadsheet!C647&amp;"123456789"))-1)&amp;IF(ISBLANK(Spreadsheet!C647),"",SUMPRODUCT(MID(0&amp;Spreadsheet!C647,LARGE(INDEX(ISNUMBER(--MID(Spreadsheet!C647,ROW($1:$225),1))*
 ROW($1:$225),0),ROW($1:$225))+1,1)*10^ROW($1:$225)/10))</f>
        <v/>
      </c>
      <c r="Y647" s="5" t="b">
        <f>IF(NOT(ISBLANK(Spreadsheet!C647)),IF(AND(ISNUMBER(VALUE(Spreadsheet!C647)), LEN(Spreadsheet!C647)=9),TRUE,FALSE),TRUE)</f>
        <v>1</v>
      </c>
      <c r="Z647" s="155" t="str">
        <f>REPT("0",MIN(FIND({1,2,3,4,5,6,7,8,9},Spreadsheet!D647&amp;"123456789"))-1)&amp;IF(ISBLANK(Spreadsheet!D647),"",SUMPRODUCT(MID(0&amp;Spreadsheet!D647,LARGE(INDEX(ISNUMBER(--MID(Spreadsheet!D647,ROW($1:$225),1))*
 ROW($1:$225),0),ROW($1:$225))+1,1)*10^ROW($1:$225)/10))</f>
        <v/>
      </c>
      <c r="AA647" s="5" t="b">
        <f>IF(AND(NOT(ISBLANK(Spreadsheet!D647)),NOT(ISBLANK(Spreadsheet!C647))),IF(AND(ISNUMBER(VALUE(Spreadsheet!D647)), LEN(Spreadsheet!D647)=9),TRUE,FALSE),IF(AND(NOT(ISBLANK(Spreadsheet!D647)),ISBLANK(Spreadsheet!C647)),FALSE,TRUE))</f>
        <v>1</v>
      </c>
      <c r="AB647" s="5" t="b">
        <f>OR(ISBLANK(Spreadsheet!Y647),IF(NOT(ISBLANK(Spreadsheet!Y647)),LEN(Spreadsheet!Y647)=10,ISNUMBER(VALUE(Spreadsheet!Y647))))</f>
        <v>1</v>
      </c>
      <c r="AC647" s="5" t="b">
        <f>OR(ISBLANK(Spreadsheet!AI647), AND(NOT(ISBLANK(Spreadsheet!AJ647)), NOT(ISNUMBER(SEARCH("Waive",Spreadsheet!AJ647)))))</f>
        <v>1</v>
      </c>
      <c r="AD647" s="5" t="b">
        <f>OR(ISBLANK(Spreadsheet!AK647), AND(NOT(ISBLANK(Spreadsheet!AL647)), NOT(ISNUMBER(SEARCH("Waive",Spreadsheet!AL647)))))</f>
        <v>1</v>
      </c>
      <c r="AE647" s="5" t="b">
        <f>OR(ISBLANK(Spreadsheet!AM647), AND(NOT(ISBLANK(Spreadsheet!AN647)), NOT(ISNUMBER(SEARCH("Waive", Spreadsheet!AN647)))))</f>
        <v>1</v>
      </c>
      <c r="AF647" s="5" t="b">
        <f>OR(ISBLANK(Spreadsheet!C647), NOT(ISBLANK(Spreadsheet!D647)),NOT(ISBLANK(Spreadsheet!L647)))</f>
        <v>1</v>
      </c>
      <c r="AG647" s="5" t="b">
        <f>IF(AND(NOT(ISBLANK(Spreadsheet!C647)), NOT(ISBLANK(Spreadsheet!D647)),Spreadsheet!C647&lt;&gt;Spreadsheet!D647),IF(ISERROR(VLOOKUP(Spreadsheet!C647, Spreadsheet!$C$6:'Spreadsheet'!$C646,1,FALSE)), FALSE, TRUE),TRUE)</f>
        <v>1</v>
      </c>
      <c r="AH647" s="5" t="b">
        <f>Spreadsheet!$B$2=Spreadsheet!AD647</f>
        <v>1</v>
      </c>
      <c r="AI647" s="5" t="b">
        <f>IF(ISBLANK(Spreadsheet!G647),TRUE,IF(OR(LEN(Spreadsheet!G647)&gt;1,ISNUMBER(VALUE(Spreadsheet!G647))),FALSE,TRUE))</f>
        <v>1</v>
      </c>
      <c r="AJ647" s="5" t="b">
        <f>OR(ISBLANK(Spreadsheet!C647), NOT(ISBLANK(Spreadsheet!B647)), NOT(ISBLANK(Spreadsheet!D647)))</f>
        <v>1</v>
      </c>
      <c r="AK647" s="5" t="b">
        <f t="array" ref="AK647">IF(OR(AND(ISBLANK(Spreadsheet!E647),ISBLANK(Spreadsheet!D647),NOT(ISBLANK(Spreadsheet!C647))),AND(ISBLANK(Spreadsheet!E647),ISBLANK(Spreadsheet!D647),ISBLANK(Spreadsheet!C647))),TRUE,ISNUMBER(MATCH(TRUE,EXACT(Spreadsheet!E647,Relationships),0)))</f>
        <v>1</v>
      </c>
      <c r="AL647" s="5" t="b">
        <f>IF(NOT(ISBLANK(Spreadsheet!C647)),IF(OR(ISBLANK(Spreadsheet!F647),LEN(Spreadsheet!F647)&gt;40),FALSE,TRUE),TRUE)</f>
        <v>1</v>
      </c>
      <c r="AM647" s="5" t="b">
        <f>IF(NOT(ISBLANK(Spreadsheet!C647)),IF(OR(ISBLANK(Spreadsheet!H647),LEN(Spreadsheet!H647)&gt;40),FALSE,TRUE),TRUE)</f>
        <v>1</v>
      </c>
      <c r="AN647" s="5" t="b">
        <f t="array" ref="AN647">IF(ISBLANK(Spreadsheet!I647),TRUE,ISNUMBER(MATCH(TRUE,EXACT(Spreadsheet!I647,GenderValues),0)))</f>
        <v>1</v>
      </c>
      <c r="AO647" s="5" t="b">
        <f ca="1">IF(ISERROR(DATEVALUE(TEXT(Spreadsheet!J647,"mm/dd/yyyy")) &gt; TODAY()),IF(AND(ISBLANK(Spreadsheet!J647),ISBLANK(Spreadsheet!C647)),TRUE,FALSE),IF(DATEVALUE(TEXT(Spreadsheet!J647,"mm/dd/yyyy")) &gt; TODAY(),FALSE,TRUE))</f>
        <v>1</v>
      </c>
      <c r="AP647" s="5" t="b">
        <f>OR(ISBLANK(Spreadsheet!K647),LEN(Spreadsheet!K647)&lt;=100)</f>
        <v>1</v>
      </c>
      <c r="AQ647" s="5" t="b">
        <f t="array" ref="AQ647">IF(OR(AND(ISBLANK(Spreadsheet!L647),ISBLANK(Spreadsheet!C647)),AND(NOT(ISBLANK(Spreadsheet!C647)),NOT(ISBLANK(Spreadsheet!D647)))),TRUE,ISNUMBER(MATCH(TRUE,EXACT(Spreadsheet!L647,MaritalStatus),0)))</f>
        <v>1</v>
      </c>
      <c r="AR647" s="5" t="b">
        <f ca="1">IF(ISERROR(DATEVALUE(TEXT(Spreadsheet!M647,"mm/dd/yyyy")) &gt; TODAY()),IF(ISBLANK(Spreadsheet!M647),TRUE,FALSE),IF(DATEVALUE(TEXT(Spreadsheet!M647,"mm/dd/yyyy")) &gt; TODAY(),FALSE,TRUE))</f>
        <v>1</v>
      </c>
      <c r="AS647" s="5" t="b">
        <f>OR(ISBLANK(Spreadsheet!N647),LEN(Spreadsheet!N647)&lt;=100)</f>
        <v>1</v>
      </c>
      <c r="AT647" s="5" t="b">
        <f>OR(ISBLANK(Spreadsheet!O647),UPPER(Spreadsheet!O647)="YES")</f>
        <v>1</v>
      </c>
      <c r="AU647" s="5" t="b">
        <f>OR(ISBLANK(Spreadsheet!P647),UPPER(Spreadsheet!P647)="YES")</f>
        <v>1</v>
      </c>
      <c r="AV647" s="5" t="b">
        <f t="array" ref="AV647">IF(ISBLANK(Spreadsheet!Q647),TRUE,ISNUMBER(MATCH(TRUE,EXACT(Spreadsheet!Q647,OnGroupsPriorIns),0)))</f>
        <v>1</v>
      </c>
      <c r="AW647" s="5" t="b">
        <f>OR(ISBLANK(Spreadsheet!R647),UPPER(Spreadsheet!R647)="YES")</f>
        <v>1</v>
      </c>
      <c r="AX647" s="5" t="b">
        <f>OR(ISBLANK(Spreadsheet!S647),UPPER(Spreadsheet!S647)="YES")</f>
        <v>1</v>
      </c>
      <c r="AY647" s="5" t="b">
        <f>OR(AND(ISBLANK(Spreadsheet!C647),LEN(Spreadsheet!T647)=0),AND(NOT(ISBLANK(Spreadsheet!C647)),LEN(Spreadsheet!T647)&gt;0,LEN(Spreadsheet!T647)&lt;=50))</f>
        <v>1</v>
      </c>
      <c r="AZ647" s="5" t="b">
        <f>OR(LEN(Spreadsheet!U647)=0,AND(LEN(Spreadsheet!U647)&gt;0,LEN(Spreadsheet!U647)&lt;=50))</f>
        <v>1</v>
      </c>
      <c r="BA647" s="5" t="b">
        <f>OR(AND(ISBLANK(Spreadsheet!C647),LEN(Spreadsheet!V647)=0),AND(NOT(ISBLANK(Spreadsheet!C647)),LEN(Spreadsheet!V647)&gt;0,LEN(Spreadsheet!V647)&lt;=50))</f>
        <v>1</v>
      </c>
      <c r="BB647" s="5" t="b">
        <f t="array" ref="BB647">IF(AND(ISBLANK(Spreadsheet!C647),LEN(Spreadsheet!W647)=0),TRUE,ISNUMBER(MATCH(TRUE,EXACT(Spreadsheet!W647,States),0)))</f>
        <v>1</v>
      </c>
      <c r="BC647" s="5" t="b">
        <f>OR(AND(ISBLANK(Spreadsheet!C647),LEN(Spreadsheet!X647)=0),AND(NOT(ISBLANK(Spreadsheet!C647)),LEN(Spreadsheet!X647)&gt;0,LEN(Spreadsheet!X647)=5,ISNUMBER(VALUE(Spreadsheet!X647))))</f>
        <v>1</v>
      </c>
      <c r="BD647" s="5" t="b">
        <f>OR(ISBLANK(Spreadsheet!Z647),LEN(Spreadsheet!Z647)&lt;=50)</f>
        <v>1</v>
      </c>
      <c r="BE647" s="5" t="b">
        <f>ISBLANK(Spreadsheet!AA647)</f>
        <v>1</v>
      </c>
      <c r="BF647" s="5" t="b">
        <f>ISBLANK(Spreadsheet!AB647)</f>
        <v>1</v>
      </c>
      <c r="BG647" s="5" t="b">
        <f>IF(ISERROR(DATEVALUE(TEXT(Spreadsheet!AC647,"mm/dd/yyyy")) &gt; DATEVALUE(TEXT(Spreadsheet!J647,"mm/dd/yyyy"))),IF(OR(AND(ISBLANK(Spreadsheet!AC647),ISBLANK(Spreadsheet!C647)),AND(NOT(ISBLANK(Spreadsheet!C647)),ISBLANK(Spreadsheet!AC647),NOT(ISBLANK(Spreadsheet!D647)))),TRUE,FALSE),IF(DATEVALUE(TEXT(Spreadsheet!AC647,"mm/dd/yyyy")) &gt; DATEVALUE(TEXT(Spreadsheet!J647,"mm/dd/yyyy")),TRUE,FALSE))</f>
        <v>1</v>
      </c>
      <c r="BH647" s="5" t="b">
        <f>OR(AND(ISBLANK(Spreadsheet!C647),ISBLANK(Spreadsheet!AE647)),AND(NOT(ISBLANK(Spreadsheet!C647)),NOT(ISBLANK(Spreadsheet!D647)),ISBLANK(Spreadsheet!AE647)),AND(NOT(ISBLANK(Spreadsheet!C647)),ISBLANK(Spreadsheet!D647),NOT(ISBLANK(Spreadsheet!AE647)),LEN(Spreadsheet!AE647)&lt;=100))</f>
        <v>1</v>
      </c>
      <c r="BI647" s="5" t="b">
        <f t="array" ref="BI647">IF(ISBLANK(Spreadsheet!AF647),TRUE,ISNUMBER(MATCH(TRUE,EXACT(Spreadsheet!AF647,CobraShortReasons),0)))</f>
        <v>1</v>
      </c>
      <c r="BJ647" s="5" t="b">
        <f ca="1">IF(ISERROR(DATEVALUE(TEXT(Spreadsheet!AG647,"mm/dd/yyyy")) &gt; TODAY()),IF(ISBLANK(Spreadsheet!AG647),TRUE,FALSE),IF(DATEVALUE(TEXT(Spreadsheet!AG647,"mm/dd/yyyy")) &gt; TODAY(),FALSE,TRUE))</f>
        <v>1</v>
      </c>
      <c r="BK647" s="5" t="b">
        <f>OR(ISBLANK(Spreadsheet!AH647),LEN(Spreadsheet!AH647)&lt;=25)</f>
        <v>1</v>
      </c>
      <c r="BL647" s="5" t="b">
        <f t="array" aca="1" ref="BL647" ca="1">IF(ISBLANK(Spreadsheet!AI647),TRUE,ISNUMBER(MATCH(TRUE,EXACT(Spreadsheet!AI647,INDIRECT(Spreadsheet!$D$2)),0)))</f>
        <v>1</v>
      </c>
      <c r="BM647" s="5" t="b">
        <f t="array" aca="1" ref="BM647" ca="1">IF(ISBLANK(Spreadsheet!AJ647),TRUE,ISNUMBER(MATCH(TRUE,EXACT(Spreadsheet!AJ647,INDIRECT(Spreadsheet!BJ647)),0)))</f>
        <v>1</v>
      </c>
      <c r="BN647" s="5" t="b">
        <f t="array" ref="BN647">IF(ISBLANK(Spreadsheet!AK647),TRUE,ISNUMBER(MATCH(TRUE,EXACT(Spreadsheet!AK647,DentalPlans),0)))</f>
        <v>1</v>
      </c>
      <c r="BO647" s="5" t="b">
        <f t="array" aca="1" ref="BO647" ca="1">IF(ISBLANK(Spreadsheet!AL647),TRUE,ISNUMBER(MATCH(TRUE,EXACT(Spreadsheet!AL647,INDIRECT(Spreadsheet!BK647)),0)))</f>
        <v>1</v>
      </c>
      <c r="BP647" s="5" t="b">
        <f t="array" ref="BP647">IF(ISBLANK(Spreadsheet!AM647),TRUE,ISNUMBER(MATCH(TRUE,EXACT(Spreadsheet!AM647,VisionPlans),0)))</f>
        <v>1</v>
      </c>
      <c r="BQ647" s="5" t="b">
        <f t="array" aca="1" ref="BQ647" ca="1">IF(ISBLANK(Spreadsheet!AN647),TRUE,ISNUMBER(MATCH(TRUE,EXACT(Spreadsheet!AN647,INDIRECT(Spreadsheet!BL647)),0)))</f>
        <v>1</v>
      </c>
      <c r="BR647" s="5" t="b">
        <f t="array" ref="BR647">IF(ISBLANK(Spreadsheet!AO647),TRUE,ISNUMBER(MATCH(TRUE,EXACT(Spreadsheet!AO647,LifeBenefitClasses),0)))</f>
        <v>1</v>
      </c>
      <c r="BS647" s="5" t="b">
        <f>IF(OR(ISBLANK(Spreadsheet!AO647), Spreadsheet!AO647="Waive"),IF(ISBLANK(Spreadsheet!AP647),TRUE,FALSE),IF(OR(AND(NOT(ISBLANK(Spreadsheet!AO647)),ISBLANK(Spreadsheet!AP647)),NOT(ISNUMBER(VALUE(Spreadsheet!AP647)))),FALSE,IF(OR(AND(Spreadsheet!AP647&lt;6,MOD(Spreadsheet!AP647*10,5)=0), MOD(Spreadsheet!AP647,5000)=0),TRUE,FALSE)))</f>
        <v>1</v>
      </c>
      <c r="BT647" s="5" t="b">
        <f t="array" ref="BT647">IF(ISBLANK(Spreadsheet!AQ647),TRUE,ISNUMBER(MATCH(TRUE,EXACT(Spreadsheet!AQ647,EnrollWaive),0)))</f>
        <v>1</v>
      </c>
      <c r="BU647" s="5" t="b">
        <f t="array" ref="BU647">IF(ISBLANK(Spreadsheet!AR647),TRUE,ISNUMBER(MATCH(TRUE,EXACT(Spreadsheet!AR647,LifeBenefitClasses),0)))</f>
        <v>1</v>
      </c>
      <c r="BV647" s="5" t="b">
        <f>IF(OR(ISBLANK(Spreadsheet!AR647), Spreadsheet!AR647="Waive"),IF(ISBLANK(Spreadsheet!AS647),TRUE,FALSE),IF(OR(AND(NOT(ISBLANK(Spreadsheet!AR647)),ISBLANK(Spreadsheet!AS647)),NOT(ISNUMBER(VALUE(Spreadsheet!AS647)))),FALSE,IF(OR(AND(Spreadsheet!AS647&lt;6,MOD(Spreadsheet!AS647*10,5)=0), MOD(Spreadsheet!AS647,10000)=0),TRUE,FALSE)))</f>
        <v>1</v>
      </c>
      <c r="BW647" s="5" t="b">
        <f t="array" ref="BW647">IF(ISBLANK(Spreadsheet!AT647),TRUE,ISNUMBER(MATCH(TRUE,EXACT(Spreadsheet!AT647,LifeBenefitClasses),0)))</f>
        <v>1</v>
      </c>
      <c r="BX647" s="5" t="b">
        <f>IF(OR(ISBLANK(Spreadsheet!AT647), Spreadsheet!AT647="Waive"),IF(ISBLANK(Spreadsheet!AU647),TRUE,FALSE),IF(OR(AND(NOT(ISBLANK(Spreadsheet!AT647)),ISBLANK(Spreadsheet!AU647)),NOT(ISNUMBER(VALUE(Spreadsheet!AU647)))),FALSE,IF(AND(NOT(OR(ISBLANK(Spreadsheet!AT647),Spreadsheet!AT647="Waive")),NOT(OR(ISBLANK(Spreadsheet!AR647),Spreadsheet!AR647="Waive")),MOD(Spreadsheet!AU647,5000)=0, Spreadsheet!AU647&lt;=(Spreadsheet!AS647*0.5)),TRUE,FALSE)))</f>
        <v>1</v>
      </c>
      <c r="BY647" s="5" t="b">
        <f t="array" ref="BY647">IF(ISBLANK(Spreadsheet!AV647),TRUE,ISNUMBER(MATCH(TRUE,EXACT(Spreadsheet!AV647,EnrollWaive),0)))</f>
        <v>1</v>
      </c>
      <c r="BZ647" s="5" t="b">
        <f t="array" ref="BZ647">IF(ISBLANK(Spreadsheet!AW647),TRUE,ISNUMBER(MATCH(TRUE,EXACT(Spreadsheet!AW647,LifeBenefitClasses),0)))</f>
        <v>1</v>
      </c>
      <c r="CA647" s="5" t="b">
        <f t="array" ref="CA647">IF(ISBLANK(Spreadsheet!AX647),TRUE,ISNUMBER(MATCH(TRUE,EXACT(Spreadsheet!AX647,LifeBenefitClasses),0)))</f>
        <v>1</v>
      </c>
      <c r="CB647" s="5" t="b">
        <f t="array" ref="CB647">IF(ISBLANK(Spreadsheet!AY647),TRUE,ISNUMBER(MATCH(TRUE,EXACT(Spreadsheet!AY647,LifeBenefitClasses),0)))</f>
        <v>1</v>
      </c>
      <c r="CC647" s="5" t="b">
        <f t="array" ref="CC647">IF(ISBLANK(Spreadsheet!AZ647),TRUE,ISNUMBER(MATCH(TRUE,EXACT(Spreadsheet!AZ647,LifeBenefitClasses),0)))</f>
        <v>1</v>
      </c>
      <c r="CD647" s="5" t="b">
        <f t="array" ref="CD647">IF(ISBLANK(Spreadsheet!BA647),TRUE,ISNUMBER(MATCH(TRUE,EXACT(Spreadsheet!BA647,LifeBenefitClasses),0)))</f>
        <v>1</v>
      </c>
      <c r="CE647" s="5" t="b">
        <f>IF(OR(ISBLANK(Spreadsheet!BA647), Spreadsheet!BA647="Waive"),IF(ISBLANK(Spreadsheet!BB647),TRUE,FALSE),IF(OR(AND(NOT(ISBLANK(Spreadsheet!BA647)),ISBLANK(Spreadsheet!BB647)),NOT(ISNUMBER(VALUE(Spreadsheet!BB647))),ISBLANK(Spreadsheet!BC647),NOT(ISNUMBER(VALUE(Spreadsheet!BC647)))),FALSE,IF(AND(Spreadsheet!BB647&gt;=50000,Spreadsheet!BB647&lt;=250000,MOD(Spreadsheet!BB647,10000)=0,Spreadsheet!BB647&lt;=(10*Spreadsheet!BC647)),TRUE,FALSE)))</f>
        <v>1</v>
      </c>
      <c r="CF647" s="5" t="b">
        <f>IF(NOT(ISBLANK(Spreadsheet!BC647)),AND(ISNUMBER(VALUE(Spreadsheet!BC647)),Spreadsheet!BC647&gt;0),AND(OR(ISBLANK(Spreadsheet!AO647),Spreadsheet!AO647="Waive",AND(NOT(OR(ISBLANK(Spreadsheet!AO647),Spreadsheet!AO647="Waive")),Spreadsheet!AP647&gt;=6)),OR(ISBLANK(Spreadsheet!AR647),AND(NOT(OR(ISBLANK(Spreadsheet!AR647),Spreadsheet!AR647="Waive")),Spreadsheet!AS647&gt;=6)),OR(ISBLANK(Spreadsheet!AW647)),OR(ISBLANK(Spreadsheet!AX647)),OR(ISBLANK(Spreadsheet!AY647)),OR(ISBLANK(Spreadsheet!AZ647)),OR(ISBLANK(Spreadsheet!BA647),Spreadsheet!BA647="Waive")))</f>
        <v>1</v>
      </c>
      <c r="CG647" s="5" t="b">
        <f t="shared" ca="1" si="43"/>
        <v>1</v>
      </c>
    </row>
    <row r="648" spans="8:85" x14ac:dyDescent="0.3">
      <c r="H648" s="5">
        <f t="shared" ca="1" si="44"/>
        <v>2</v>
      </c>
      <c r="I648" s="5" t="str">
        <f t="shared" ref="I648:I711" ca="1" si="46">IF(Y648,"",Y$1&amp;" ")&amp;IF(AA648,"",AA$1&amp;" ")&amp;IF(T648,"",T$1&amp;" ")&amp;IF(U648,"",U$1&amp;" ")&amp;IF(V648,"",V$1&amp;" ")&amp;IF(W648,"",W$1&amp;" ")&amp;IF(AA648,"",AA$1&amp;" ")&amp;IF(AB648,"",AB$1&amp;" ")&amp;IF(AC648,"",AC$1&amp;" ")&amp;IF(AD648,"",AD$1&amp;" ")&amp;IF(AE648,"",AE$1&amp;" ")&amp;IF(AF648,"",AF$1&amp;" ")&amp;IF(AG648,"",AG$1&amp;" ")&amp;IF(AH648,"",AH$1&amp;" ")&amp;IF(AI648,"",AI$1&amp;" ")&amp;IF(AJ648,"",AJ$1&amp;" ")&amp;IF(AK648,"",AK$1&amp;" ")&amp;IF(AL648,"",AL$1&amp;" ")&amp;IF(AM648,"",AM$1&amp;" ")&amp;IF(AN648,"",AN$1&amp;" ")&amp;IF(AO648,"",AO$1&amp;" ")&amp;IF(AP648,"",AP$1&amp;" ")&amp;IF(AQ648,"",AQ$1&amp;" ")&amp;IF(AR648,"",AR$1&amp;" ")&amp;IF(AS648,"",AS$1&amp;" ")&amp;IF(AT648,"",AT$1&amp;" ")&amp;IF(AU648,"",AU$1&amp;" ")&amp;IF(AV648,"",AV$1&amp;" ")&amp;IF(AW648,"",AW$1&amp;" ")&amp;IF(AX648,"",AX$1&amp;" ")&amp;IF(AY648,"",AY$1&amp;" ")&amp;IF(AZ648,"",AZ$1&amp;" ")&amp;IF(BA648,"",BA$1&amp;" ")&amp;IF(BB648,"",BB$1&amp;" ")&amp;IF(BC648,"",BC$1&amp;" ")&amp;IF(BD648,"",BD$1&amp;" ")&amp;IF(BE648,"",BE$1&amp;" ")&amp;IF(BF648,"",BF$1&amp;" ")&amp;IF(BG648,"",BG$1&amp;" ")&amp;IF(BH648,"",BH$1&amp;" ")&amp;IF(BI648,"",BI$1&amp;" ")&amp;IF(BJ648,"",BJ$1&amp;" ")&amp;IF(BK648,"",BK$1&amp;" ")&amp;IF(BL648,"",BL$1&amp;" ")&amp;IF(BM648,"",BM$1&amp;" ")&amp;IF(BN648,"",BN$1&amp;" ")&amp;IF(BO648,"",BO$1&amp;" ")&amp;IF(BP648,"",BP$1&amp;" ")&amp;IF(BQ648,"",BQ$1&amp;" ")&amp;IF(BR648,"",BR$1&amp;" ")&amp;IF(BS648,"",BS$1&amp;" ")&amp;IF(BT648,"",BT$1&amp;" ")&amp;IF(BU648,"",BU$1&amp;" ")&amp;IF(BV648,"",BV$1&amp;" ")&amp;IF(BW648,"",BW$1&amp;" ")&amp;IF(BX648,"",BX$1&amp;" ")&amp;IF(BY648,"",BY$1&amp;" ")&amp;IF(BZ648,"",BZ$1&amp;" ")&amp;IF(CA648,"",CA$1&amp;" ")&amp;IF(CB648,"",CB$1&amp;" ")&amp;IF(CC648,"",CC$1&amp;" ")&amp;IF(CD648,"",CD$1&amp;" ")&amp;IF(CE648,"",CE$1&amp;" ")&amp;IF(CF648,"",CF$1&amp;" ")</f>
        <v/>
      </c>
      <c r="J648" s="5" t="str">
        <f>IF(AND(NOT(ISBLANK(Spreadsheet!C648)),ISBLANK(Spreadsheet!D648)),Spreadsheet!F648&amp;" "&amp;Spreadsheet!H648,"")</f>
        <v/>
      </c>
      <c r="K648" s="5">
        <f>IF(AND(NOT(ISBLANK(Spreadsheet!C648)),ISBLANK(Spreadsheet!D648)),COUNTIFS(Spreadsheet!E649:E$786,"=Child",Spreadsheet!C649:C$786, "="&amp;Spreadsheet!C648) + COUNTIFS(Spreadsheet!E649:E$786,"=Step-child",Spreadsheet!C649:C$786, "="&amp;Spreadsheet!C648),0)</f>
        <v>0</v>
      </c>
      <c r="L648" s="5">
        <f>IF(NOT(ISBLANK(J648)),COUNTIFS(Spreadsheet!E649:E$786,"=Wife",Spreadsheet!C649:C$786, "="&amp;Spreadsheet!C648) + COUNTIFS(Spreadsheet!E649:E$786,"=Husband",Spreadsheet!C649:C$786, "="&amp;Spreadsheet!C648),0)</f>
        <v>0</v>
      </c>
      <c r="M648" s="5">
        <f>IF(NOT(ISBLANK(Spreadsheet!AJ648)),VLOOKUP(Spreadsheet!AJ648,'Drop Downs'!$P$2:$R$16,3,FALSE),0)</f>
        <v>0</v>
      </c>
      <c r="N648" s="5">
        <f>IF(NOT(ISBLANK(Spreadsheet!AJ648)), VLOOKUP(Spreadsheet!AJ648,'Drop Downs'!$P$2:$R$16,2,FALSE),0)</f>
        <v>0</v>
      </c>
      <c r="O648" s="5">
        <f>IF(NOT(ISBLANK(Spreadsheet!AL648)),VLOOKUP(Spreadsheet!AL648,'Drop Downs'!$P$2:$R$16,3,FALSE), 0)</f>
        <v>0</v>
      </c>
      <c r="P648" s="5">
        <f>IF(NOT(ISBLANK(Spreadsheet!AL648)),VLOOKUP(Spreadsheet!AL648,'Drop Downs'!$P$2:$R$16,2,FALSE),0)</f>
        <v>0</v>
      </c>
      <c r="Q648" s="5">
        <f>IF(NOT(ISBLANK(Spreadsheet!AN648)),VLOOKUP(Spreadsheet!AN648,'Drop Downs'!$P$2:$R$16,3,FALSE),0)</f>
        <v>0</v>
      </c>
      <c r="R648" s="5">
        <f>IF(NOT(ISBLANK(Spreadsheet!AN648)),VLOOKUP(Spreadsheet!AN648,'Drop Downs'!$P$2:$R$16,2,FALSE),0)</f>
        <v>0</v>
      </c>
      <c r="S648" s="5" t="str">
        <f>IF(OR(M648&gt;K648,N648&gt;L648,O648&gt;K648, Q648&gt;K648,N648&gt;L648, P648&gt;L648, R648&gt;L648),"Member currently has a coverage election over what he/she needs.  Please add more dependents or adjust the coverage election.","")&amp;(IF(AND(NOT(ISBLANK(Spreadsheet!C648)),NOT(ISBLANK(Spreadsheet!D648)),ISBLANK(Spreadsheet!E648)),"Dependent lacks a relationship to member.Please select one from the drop-down.",""))</f>
        <v/>
      </c>
      <c r="T648" s="5" t="b">
        <f t="shared" si="45"/>
        <v>1</v>
      </c>
      <c r="U648" s="5" t="b">
        <f>OR(ISBLANK(Spreadsheet!C648),IF(NOT(ISBLANK(Spreadsheet!D648)),NOT(ISBLANK(Spreadsheet!E648)),TRUE))</f>
        <v>1</v>
      </c>
      <c r="V648" s="5" t="b">
        <f>OR(ISBLANK(Spreadsheet!C648), NOT(ISBLANK(Spreadsheet!I648)))</f>
        <v>1</v>
      </c>
      <c r="W648" s="5" t="b">
        <f>OR(ISBLANK(Spreadsheet!D648),NOT(ISBLANK(Spreadsheet!C648)))</f>
        <v>1</v>
      </c>
      <c r="X648" s="155" t="str">
        <f>REPT("0",MIN(FIND({1,2,3,4,5,6,7,8,9},Spreadsheet!C648&amp;"123456789"))-1)&amp;IF(ISBLANK(Spreadsheet!C648),"",SUMPRODUCT(MID(0&amp;Spreadsheet!C648,LARGE(INDEX(ISNUMBER(--MID(Spreadsheet!C648,ROW($1:$225),1))*
 ROW($1:$225),0),ROW($1:$225))+1,1)*10^ROW($1:$225)/10))</f>
        <v/>
      </c>
      <c r="Y648" s="5" t="b">
        <f>IF(NOT(ISBLANK(Spreadsheet!C648)),IF(AND(ISNUMBER(VALUE(Spreadsheet!C648)), LEN(Spreadsheet!C648)=9),TRUE,FALSE),TRUE)</f>
        <v>1</v>
      </c>
      <c r="Z648" s="155" t="str">
        <f>REPT("0",MIN(FIND({1,2,3,4,5,6,7,8,9},Spreadsheet!D648&amp;"123456789"))-1)&amp;IF(ISBLANK(Spreadsheet!D648),"",SUMPRODUCT(MID(0&amp;Spreadsheet!D648,LARGE(INDEX(ISNUMBER(--MID(Spreadsheet!D648,ROW($1:$225),1))*
 ROW($1:$225),0),ROW($1:$225))+1,1)*10^ROW($1:$225)/10))</f>
        <v/>
      </c>
      <c r="AA648" s="5" t="b">
        <f>IF(AND(NOT(ISBLANK(Spreadsheet!D648)),NOT(ISBLANK(Spreadsheet!C648))),IF(AND(ISNUMBER(VALUE(Spreadsheet!D648)), LEN(Spreadsheet!D648)=9),TRUE,FALSE),IF(AND(NOT(ISBLANK(Spreadsheet!D648)),ISBLANK(Spreadsheet!C648)),FALSE,TRUE))</f>
        <v>1</v>
      </c>
      <c r="AB648" s="5" t="b">
        <f>OR(ISBLANK(Spreadsheet!Y648),IF(NOT(ISBLANK(Spreadsheet!Y648)),LEN(Spreadsheet!Y648)=10,ISNUMBER(VALUE(Spreadsheet!Y648))))</f>
        <v>1</v>
      </c>
      <c r="AC648" s="5" t="b">
        <f>OR(ISBLANK(Spreadsheet!AI648), AND(NOT(ISBLANK(Spreadsheet!AJ648)), NOT(ISNUMBER(SEARCH("Waive",Spreadsheet!AJ648)))))</f>
        <v>1</v>
      </c>
      <c r="AD648" s="5" t="b">
        <f>OR(ISBLANK(Spreadsheet!AK648), AND(NOT(ISBLANK(Spreadsheet!AL648)), NOT(ISNUMBER(SEARCH("Waive",Spreadsheet!AL648)))))</f>
        <v>1</v>
      </c>
      <c r="AE648" s="5" t="b">
        <f>OR(ISBLANK(Spreadsheet!AM648), AND(NOT(ISBLANK(Spreadsheet!AN648)), NOT(ISNUMBER(SEARCH("Waive", Spreadsheet!AN648)))))</f>
        <v>1</v>
      </c>
      <c r="AF648" s="5" t="b">
        <f>OR(ISBLANK(Spreadsheet!C648), NOT(ISBLANK(Spreadsheet!D648)),NOT(ISBLANK(Spreadsheet!L648)))</f>
        <v>1</v>
      </c>
      <c r="AG648" s="5" t="b">
        <f>IF(AND(NOT(ISBLANK(Spreadsheet!C648)), NOT(ISBLANK(Spreadsheet!D648)),Spreadsheet!C648&lt;&gt;Spreadsheet!D648),IF(ISERROR(VLOOKUP(Spreadsheet!C648, Spreadsheet!$C$6:'Spreadsheet'!$C647,1,FALSE)), FALSE, TRUE),TRUE)</f>
        <v>1</v>
      </c>
      <c r="AH648" s="5" t="b">
        <f>Spreadsheet!$B$2=Spreadsheet!AD648</f>
        <v>1</v>
      </c>
      <c r="AI648" s="5" t="b">
        <f>IF(ISBLANK(Spreadsheet!G648),TRUE,IF(OR(LEN(Spreadsheet!G648)&gt;1,ISNUMBER(VALUE(Spreadsheet!G648))),FALSE,TRUE))</f>
        <v>1</v>
      </c>
      <c r="AJ648" s="5" t="b">
        <f>OR(ISBLANK(Spreadsheet!C648), NOT(ISBLANK(Spreadsheet!B648)), NOT(ISBLANK(Spreadsheet!D648)))</f>
        <v>1</v>
      </c>
      <c r="AK648" s="5" t="b">
        <f t="array" ref="AK648">IF(OR(AND(ISBLANK(Spreadsheet!E648),ISBLANK(Spreadsheet!D648),NOT(ISBLANK(Spreadsheet!C648))),AND(ISBLANK(Spreadsheet!E648),ISBLANK(Spreadsheet!D648),ISBLANK(Spreadsheet!C648))),TRUE,ISNUMBER(MATCH(TRUE,EXACT(Spreadsheet!E648,Relationships),0)))</f>
        <v>1</v>
      </c>
      <c r="AL648" s="5" t="b">
        <f>IF(NOT(ISBLANK(Spreadsheet!C648)),IF(OR(ISBLANK(Spreadsheet!F648),LEN(Spreadsheet!F648)&gt;40),FALSE,TRUE),TRUE)</f>
        <v>1</v>
      </c>
      <c r="AM648" s="5" t="b">
        <f>IF(NOT(ISBLANK(Spreadsheet!C648)),IF(OR(ISBLANK(Spreadsheet!H648),LEN(Spreadsheet!H648)&gt;40),FALSE,TRUE),TRUE)</f>
        <v>1</v>
      </c>
      <c r="AN648" s="5" t="b">
        <f t="array" ref="AN648">IF(ISBLANK(Spreadsheet!I648),TRUE,ISNUMBER(MATCH(TRUE,EXACT(Spreadsheet!I648,GenderValues),0)))</f>
        <v>1</v>
      </c>
      <c r="AO648" s="5" t="b">
        <f ca="1">IF(ISERROR(DATEVALUE(TEXT(Spreadsheet!J648,"mm/dd/yyyy")) &gt; TODAY()),IF(AND(ISBLANK(Spreadsheet!J648),ISBLANK(Spreadsheet!C648)),TRUE,FALSE),IF(DATEVALUE(TEXT(Spreadsheet!J648,"mm/dd/yyyy")) &gt; TODAY(),FALSE,TRUE))</f>
        <v>1</v>
      </c>
      <c r="AP648" s="5" t="b">
        <f>OR(ISBLANK(Spreadsheet!K648),LEN(Spreadsheet!K648)&lt;=100)</f>
        <v>1</v>
      </c>
      <c r="AQ648" s="5" t="b">
        <f t="array" ref="AQ648">IF(OR(AND(ISBLANK(Spreadsheet!L648),ISBLANK(Spreadsheet!C648)),AND(NOT(ISBLANK(Spreadsheet!C648)),NOT(ISBLANK(Spreadsheet!D648)))),TRUE,ISNUMBER(MATCH(TRUE,EXACT(Spreadsheet!L648,MaritalStatus),0)))</f>
        <v>1</v>
      </c>
      <c r="AR648" s="5" t="b">
        <f ca="1">IF(ISERROR(DATEVALUE(TEXT(Spreadsheet!M648,"mm/dd/yyyy")) &gt; TODAY()),IF(ISBLANK(Spreadsheet!M648),TRUE,FALSE),IF(DATEVALUE(TEXT(Spreadsheet!M648,"mm/dd/yyyy")) &gt; TODAY(),FALSE,TRUE))</f>
        <v>1</v>
      </c>
      <c r="AS648" s="5" t="b">
        <f>OR(ISBLANK(Spreadsheet!N648),LEN(Spreadsheet!N648)&lt;=100)</f>
        <v>1</v>
      </c>
      <c r="AT648" s="5" t="b">
        <f>OR(ISBLANK(Spreadsheet!O648),UPPER(Spreadsheet!O648)="YES")</f>
        <v>1</v>
      </c>
      <c r="AU648" s="5" t="b">
        <f>OR(ISBLANK(Spreadsheet!P648),UPPER(Spreadsheet!P648)="YES")</f>
        <v>1</v>
      </c>
      <c r="AV648" s="5" t="b">
        <f t="array" ref="AV648">IF(ISBLANK(Spreadsheet!Q648),TRUE,ISNUMBER(MATCH(TRUE,EXACT(Spreadsheet!Q648,OnGroupsPriorIns),0)))</f>
        <v>1</v>
      </c>
      <c r="AW648" s="5" t="b">
        <f>OR(ISBLANK(Spreadsheet!R648),UPPER(Spreadsheet!R648)="YES")</f>
        <v>1</v>
      </c>
      <c r="AX648" s="5" t="b">
        <f>OR(ISBLANK(Spreadsheet!S648),UPPER(Spreadsheet!S648)="YES")</f>
        <v>1</v>
      </c>
      <c r="AY648" s="5" t="b">
        <f>OR(AND(ISBLANK(Spreadsheet!C648),LEN(Spreadsheet!T648)=0),AND(NOT(ISBLANK(Spreadsheet!C648)),LEN(Spreadsheet!T648)&gt;0,LEN(Spreadsheet!T648)&lt;=50))</f>
        <v>1</v>
      </c>
      <c r="AZ648" s="5" t="b">
        <f>OR(LEN(Spreadsheet!U648)=0,AND(LEN(Spreadsheet!U648)&gt;0,LEN(Spreadsheet!U648)&lt;=50))</f>
        <v>1</v>
      </c>
      <c r="BA648" s="5" t="b">
        <f>OR(AND(ISBLANK(Spreadsheet!C648),LEN(Spreadsheet!V648)=0),AND(NOT(ISBLANK(Spreadsheet!C648)),LEN(Spreadsheet!V648)&gt;0,LEN(Spreadsheet!V648)&lt;=50))</f>
        <v>1</v>
      </c>
      <c r="BB648" s="5" t="b">
        <f t="array" ref="BB648">IF(AND(ISBLANK(Spreadsheet!C648),LEN(Spreadsheet!W648)=0),TRUE,ISNUMBER(MATCH(TRUE,EXACT(Spreadsheet!W648,States),0)))</f>
        <v>1</v>
      </c>
      <c r="BC648" s="5" t="b">
        <f>OR(AND(ISBLANK(Spreadsheet!C648),LEN(Spreadsheet!X648)=0),AND(NOT(ISBLANK(Spreadsheet!C648)),LEN(Spreadsheet!X648)&gt;0,LEN(Spreadsheet!X648)=5,ISNUMBER(VALUE(Spreadsheet!X648))))</f>
        <v>1</v>
      </c>
      <c r="BD648" s="5" t="b">
        <f>OR(ISBLANK(Spreadsheet!Z648),LEN(Spreadsheet!Z648)&lt;=50)</f>
        <v>1</v>
      </c>
      <c r="BE648" s="5" t="b">
        <f>ISBLANK(Spreadsheet!AA648)</f>
        <v>1</v>
      </c>
      <c r="BF648" s="5" t="b">
        <f>ISBLANK(Spreadsheet!AB648)</f>
        <v>1</v>
      </c>
      <c r="BG648" s="5" t="b">
        <f>IF(ISERROR(DATEVALUE(TEXT(Spreadsheet!AC648,"mm/dd/yyyy")) &gt; DATEVALUE(TEXT(Spreadsheet!J648,"mm/dd/yyyy"))),IF(OR(AND(ISBLANK(Spreadsheet!AC648),ISBLANK(Spreadsheet!C648)),AND(NOT(ISBLANK(Spreadsheet!C648)),ISBLANK(Spreadsheet!AC648),NOT(ISBLANK(Spreadsheet!D648)))),TRUE,FALSE),IF(DATEVALUE(TEXT(Spreadsheet!AC648,"mm/dd/yyyy")) &gt; DATEVALUE(TEXT(Spreadsheet!J648,"mm/dd/yyyy")),TRUE,FALSE))</f>
        <v>1</v>
      </c>
      <c r="BH648" s="5" t="b">
        <f>OR(AND(ISBLANK(Spreadsheet!C648),ISBLANK(Spreadsheet!AE648)),AND(NOT(ISBLANK(Spreadsheet!C648)),NOT(ISBLANK(Spreadsheet!D648)),ISBLANK(Spreadsheet!AE648)),AND(NOT(ISBLANK(Spreadsheet!C648)),ISBLANK(Spreadsheet!D648),NOT(ISBLANK(Spreadsheet!AE648)),LEN(Spreadsheet!AE648)&lt;=100))</f>
        <v>1</v>
      </c>
      <c r="BI648" s="5" t="b">
        <f t="array" ref="BI648">IF(ISBLANK(Spreadsheet!AF648),TRUE,ISNUMBER(MATCH(TRUE,EXACT(Spreadsheet!AF648,CobraShortReasons),0)))</f>
        <v>1</v>
      </c>
      <c r="BJ648" s="5" t="b">
        <f ca="1">IF(ISERROR(DATEVALUE(TEXT(Spreadsheet!AG648,"mm/dd/yyyy")) &gt; TODAY()),IF(ISBLANK(Spreadsheet!AG648),TRUE,FALSE),IF(DATEVALUE(TEXT(Spreadsheet!AG648,"mm/dd/yyyy")) &gt; TODAY(),FALSE,TRUE))</f>
        <v>1</v>
      </c>
      <c r="BK648" s="5" t="b">
        <f>OR(ISBLANK(Spreadsheet!AH648),LEN(Spreadsheet!AH648)&lt;=25)</f>
        <v>1</v>
      </c>
      <c r="BL648" s="5" t="b">
        <f t="array" aca="1" ref="BL648" ca="1">IF(ISBLANK(Spreadsheet!AI648),TRUE,ISNUMBER(MATCH(TRUE,EXACT(Spreadsheet!AI648,INDIRECT(Spreadsheet!$D$2)),0)))</f>
        <v>1</v>
      </c>
      <c r="BM648" s="5" t="b">
        <f t="array" aca="1" ref="BM648" ca="1">IF(ISBLANK(Spreadsheet!AJ648),TRUE,ISNUMBER(MATCH(TRUE,EXACT(Spreadsheet!AJ648,INDIRECT(Spreadsheet!BJ648)),0)))</f>
        <v>1</v>
      </c>
      <c r="BN648" s="5" t="b">
        <f t="array" ref="BN648">IF(ISBLANK(Spreadsheet!AK648),TRUE,ISNUMBER(MATCH(TRUE,EXACT(Spreadsheet!AK648,DentalPlans),0)))</f>
        <v>1</v>
      </c>
      <c r="BO648" s="5" t="b">
        <f t="array" aca="1" ref="BO648" ca="1">IF(ISBLANK(Spreadsheet!AL648),TRUE,ISNUMBER(MATCH(TRUE,EXACT(Spreadsheet!AL648,INDIRECT(Spreadsheet!BK648)),0)))</f>
        <v>1</v>
      </c>
      <c r="BP648" s="5" t="b">
        <f t="array" ref="BP648">IF(ISBLANK(Spreadsheet!AM648),TRUE,ISNUMBER(MATCH(TRUE,EXACT(Spreadsheet!AM648,VisionPlans),0)))</f>
        <v>1</v>
      </c>
      <c r="BQ648" s="5" t="b">
        <f t="array" aca="1" ref="BQ648" ca="1">IF(ISBLANK(Spreadsheet!AN648),TRUE,ISNUMBER(MATCH(TRUE,EXACT(Spreadsheet!AN648,INDIRECT(Spreadsheet!BL648)),0)))</f>
        <v>1</v>
      </c>
      <c r="BR648" s="5" t="b">
        <f t="array" ref="BR648">IF(ISBLANK(Spreadsheet!AO648),TRUE,ISNUMBER(MATCH(TRUE,EXACT(Spreadsheet!AO648,LifeBenefitClasses),0)))</f>
        <v>1</v>
      </c>
      <c r="BS648" s="5" t="b">
        <f>IF(OR(ISBLANK(Spreadsheet!AO648), Spreadsheet!AO648="Waive"),IF(ISBLANK(Spreadsheet!AP648),TRUE,FALSE),IF(OR(AND(NOT(ISBLANK(Spreadsheet!AO648)),ISBLANK(Spreadsheet!AP648)),NOT(ISNUMBER(VALUE(Spreadsheet!AP648)))),FALSE,IF(OR(AND(Spreadsheet!AP648&lt;6,MOD(Spreadsheet!AP648*10,5)=0), MOD(Spreadsheet!AP648,5000)=0),TRUE,FALSE)))</f>
        <v>1</v>
      </c>
      <c r="BT648" s="5" t="b">
        <f t="array" ref="BT648">IF(ISBLANK(Spreadsheet!AQ648),TRUE,ISNUMBER(MATCH(TRUE,EXACT(Spreadsheet!AQ648,EnrollWaive),0)))</f>
        <v>1</v>
      </c>
      <c r="BU648" s="5" t="b">
        <f t="array" ref="BU648">IF(ISBLANK(Spreadsheet!AR648),TRUE,ISNUMBER(MATCH(TRUE,EXACT(Spreadsheet!AR648,LifeBenefitClasses),0)))</f>
        <v>1</v>
      </c>
      <c r="BV648" s="5" t="b">
        <f>IF(OR(ISBLANK(Spreadsheet!AR648), Spreadsheet!AR648="Waive"),IF(ISBLANK(Spreadsheet!AS648),TRUE,FALSE),IF(OR(AND(NOT(ISBLANK(Spreadsheet!AR648)),ISBLANK(Spreadsheet!AS648)),NOT(ISNUMBER(VALUE(Spreadsheet!AS648)))),FALSE,IF(OR(AND(Spreadsheet!AS648&lt;6,MOD(Spreadsheet!AS648*10,5)=0), MOD(Spreadsheet!AS648,10000)=0),TRUE,FALSE)))</f>
        <v>1</v>
      </c>
      <c r="BW648" s="5" t="b">
        <f t="array" ref="BW648">IF(ISBLANK(Spreadsheet!AT648),TRUE,ISNUMBER(MATCH(TRUE,EXACT(Spreadsheet!AT648,LifeBenefitClasses),0)))</f>
        <v>1</v>
      </c>
      <c r="BX648" s="5" t="b">
        <f>IF(OR(ISBLANK(Spreadsheet!AT648), Spreadsheet!AT648="Waive"),IF(ISBLANK(Spreadsheet!AU648),TRUE,FALSE),IF(OR(AND(NOT(ISBLANK(Spreadsheet!AT648)),ISBLANK(Spreadsheet!AU648)),NOT(ISNUMBER(VALUE(Spreadsheet!AU648)))),FALSE,IF(AND(NOT(OR(ISBLANK(Spreadsheet!AT648),Spreadsheet!AT648="Waive")),NOT(OR(ISBLANK(Spreadsheet!AR648),Spreadsheet!AR648="Waive")),MOD(Spreadsheet!AU648,5000)=0, Spreadsheet!AU648&lt;=(Spreadsheet!AS648*0.5)),TRUE,FALSE)))</f>
        <v>1</v>
      </c>
      <c r="BY648" s="5" t="b">
        <f t="array" ref="BY648">IF(ISBLANK(Spreadsheet!AV648),TRUE,ISNUMBER(MATCH(TRUE,EXACT(Spreadsheet!AV648,EnrollWaive),0)))</f>
        <v>1</v>
      </c>
      <c r="BZ648" s="5" t="b">
        <f t="array" ref="BZ648">IF(ISBLANK(Spreadsheet!AW648),TRUE,ISNUMBER(MATCH(TRUE,EXACT(Spreadsheet!AW648,LifeBenefitClasses),0)))</f>
        <v>1</v>
      </c>
      <c r="CA648" s="5" t="b">
        <f t="array" ref="CA648">IF(ISBLANK(Spreadsheet!AX648),TRUE,ISNUMBER(MATCH(TRUE,EXACT(Spreadsheet!AX648,LifeBenefitClasses),0)))</f>
        <v>1</v>
      </c>
      <c r="CB648" s="5" t="b">
        <f t="array" ref="CB648">IF(ISBLANK(Spreadsheet!AY648),TRUE,ISNUMBER(MATCH(TRUE,EXACT(Spreadsheet!AY648,LifeBenefitClasses),0)))</f>
        <v>1</v>
      </c>
      <c r="CC648" s="5" t="b">
        <f t="array" ref="CC648">IF(ISBLANK(Spreadsheet!AZ648),TRUE,ISNUMBER(MATCH(TRUE,EXACT(Spreadsheet!AZ648,LifeBenefitClasses),0)))</f>
        <v>1</v>
      </c>
      <c r="CD648" s="5" t="b">
        <f t="array" ref="CD648">IF(ISBLANK(Spreadsheet!BA648),TRUE,ISNUMBER(MATCH(TRUE,EXACT(Spreadsheet!BA648,LifeBenefitClasses),0)))</f>
        <v>1</v>
      </c>
      <c r="CE648" s="5" t="b">
        <f>IF(OR(ISBLANK(Spreadsheet!BA648), Spreadsheet!BA648="Waive"),IF(ISBLANK(Spreadsheet!BB648),TRUE,FALSE),IF(OR(AND(NOT(ISBLANK(Spreadsheet!BA648)),ISBLANK(Spreadsheet!BB648)),NOT(ISNUMBER(VALUE(Spreadsheet!BB648))),ISBLANK(Spreadsheet!BC648),NOT(ISNUMBER(VALUE(Spreadsheet!BC648)))),FALSE,IF(AND(Spreadsheet!BB648&gt;=50000,Spreadsheet!BB648&lt;=250000,MOD(Spreadsheet!BB648,10000)=0,Spreadsheet!BB648&lt;=(10*Spreadsheet!BC648)),TRUE,FALSE)))</f>
        <v>1</v>
      </c>
      <c r="CF648" s="5" t="b">
        <f>IF(NOT(ISBLANK(Spreadsheet!BC648)),AND(ISNUMBER(VALUE(Spreadsheet!BC648)),Spreadsheet!BC648&gt;0),AND(OR(ISBLANK(Spreadsheet!AO648),Spreadsheet!AO648="Waive",AND(NOT(OR(ISBLANK(Spreadsheet!AO648),Spreadsheet!AO648="Waive")),Spreadsheet!AP648&gt;=6)),OR(ISBLANK(Spreadsheet!AR648),AND(NOT(OR(ISBLANK(Spreadsheet!AR648),Spreadsheet!AR648="Waive")),Spreadsheet!AS648&gt;=6)),OR(ISBLANK(Spreadsheet!AW648)),OR(ISBLANK(Spreadsheet!AX648)),OR(ISBLANK(Spreadsheet!AY648)),OR(ISBLANK(Spreadsheet!AZ648)),OR(ISBLANK(Spreadsheet!BA648),Spreadsheet!BA648="Waive")))</f>
        <v>1</v>
      </c>
      <c r="CG648" s="5" t="b">
        <f t="shared" ref="CG648:CG711" ca="1" si="47">NOT(ISERROR(H648))</f>
        <v>1</v>
      </c>
    </row>
    <row r="649" spans="8:85" x14ac:dyDescent="0.3">
      <c r="H649" s="5">
        <f t="shared" ca="1" si="44"/>
        <v>2</v>
      </c>
      <c r="I649" s="5" t="str">
        <f t="shared" ca="1" si="46"/>
        <v/>
      </c>
      <c r="J649" s="5" t="str">
        <f>IF(AND(NOT(ISBLANK(Spreadsheet!C649)),ISBLANK(Spreadsheet!D649)),Spreadsheet!F649&amp;" "&amp;Spreadsheet!H649,"")</f>
        <v/>
      </c>
      <c r="K649" s="5">
        <f>IF(AND(NOT(ISBLANK(Spreadsheet!C649)),ISBLANK(Spreadsheet!D649)),COUNTIFS(Spreadsheet!E650:E$786,"=Child",Spreadsheet!C650:C$786, "="&amp;Spreadsheet!C649) + COUNTIFS(Spreadsheet!E650:E$786,"=Step-child",Spreadsheet!C650:C$786, "="&amp;Spreadsheet!C649),0)</f>
        <v>0</v>
      </c>
      <c r="L649" s="5">
        <f>IF(NOT(ISBLANK(J649)),COUNTIFS(Spreadsheet!E650:E$786,"=Wife",Spreadsheet!C650:C$786, "="&amp;Spreadsheet!C649) + COUNTIFS(Spreadsheet!E650:E$786,"=Husband",Spreadsheet!C650:C$786, "="&amp;Spreadsheet!C649),0)</f>
        <v>0</v>
      </c>
      <c r="M649" s="5">
        <f>IF(NOT(ISBLANK(Spreadsheet!AJ649)),VLOOKUP(Spreadsheet!AJ649,'Drop Downs'!$P$2:$R$16,3,FALSE),0)</f>
        <v>0</v>
      </c>
      <c r="N649" s="5">
        <f>IF(NOT(ISBLANK(Spreadsheet!AJ649)), VLOOKUP(Spreadsheet!AJ649,'Drop Downs'!$P$2:$R$16,2,FALSE),0)</f>
        <v>0</v>
      </c>
      <c r="O649" s="5">
        <f>IF(NOT(ISBLANK(Spreadsheet!AL649)),VLOOKUP(Spreadsheet!AL649,'Drop Downs'!$P$2:$R$16,3,FALSE), 0)</f>
        <v>0</v>
      </c>
      <c r="P649" s="5">
        <f>IF(NOT(ISBLANK(Spreadsheet!AL649)),VLOOKUP(Spreadsheet!AL649,'Drop Downs'!$P$2:$R$16,2,FALSE),0)</f>
        <v>0</v>
      </c>
      <c r="Q649" s="5">
        <f>IF(NOT(ISBLANK(Spreadsheet!AN649)),VLOOKUP(Spreadsheet!AN649,'Drop Downs'!$P$2:$R$16,3,FALSE),0)</f>
        <v>0</v>
      </c>
      <c r="R649" s="5">
        <f>IF(NOT(ISBLANK(Spreadsheet!AN649)),VLOOKUP(Spreadsheet!AN649,'Drop Downs'!$P$2:$R$16,2,FALSE),0)</f>
        <v>0</v>
      </c>
      <c r="S649" s="5" t="str">
        <f>IF(OR(M649&gt;K649,N649&gt;L649,O649&gt;K649, Q649&gt;K649,N649&gt;L649, P649&gt;L649, R649&gt;L649),"Member currently has a coverage election over what he/she needs.  Please add more dependents or adjust the coverage election.","")&amp;(IF(AND(NOT(ISBLANK(Spreadsheet!C649)),NOT(ISBLANK(Spreadsheet!D649)),ISBLANK(Spreadsheet!E649)),"Dependent lacks a relationship to member.Please select one from the drop-down.",""))</f>
        <v/>
      </c>
      <c r="T649" s="5" t="b">
        <f t="shared" si="45"/>
        <v>1</v>
      </c>
      <c r="U649" s="5" t="b">
        <f>OR(ISBLANK(Spreadsheet!C649),IF(NOT(ISBLANK(Spreadsheet!D649)),NOT(ISBLANK(Spreadsheet!E649)),TRUE))</f>
        <v>1</v>
      </c>
      <c r="V649" s="5" t="b">
        <f>OR(ISBLANK(Spreadsheet!C649), NOT(ISBLANK(Spreadsheet!I649)))</f>
        <v>1</v>
      </c>
      <c r="W649" s="5" t="b">
        <f>OR(ISBLANK(Spreadsheet!D649),NOT(ISBLANK(Spreadsheet!C649)))</f>
        <v>1</v>
      </c>
      <c r="X649" s="155" t="str">
        <f>REPT("0",MIN(FIND({1,2,3,4,5,6,7,8,9},Spreadsheet!C649&amp;"123456789"))-1)&amp;IF(ISBLANK(Spreadsheet!C649),"",SUMPRODUCT(MID(0&amp;Spreadsheet!C649,LARGE(INDEX(ISNUMBER(--MID(Spreadsheet!C649,ROW($1:$225),1))*
 ROW($1:$225),0),ROW($1:$225))+1,1)*10^ROW($1:$225)/10))</f>
        <v/>
      </c>
      <c r="Y649" s="5" t="b">
        <f>IF(NOT(ISBLANK(Spreadsheet!C649)),IF(AND(ISNUMBER(VALUE(Spreadsheet!C649)), LEN(Spreadsheet!C649)=9),TRUE,FALSE),TRUE)</f>
        <v>1</v>
      </c>
      <c r="Z649" s="155" t="str">
        <f>REPT("0",MIN(FIND({1,2,3,4,5,6,7,8,9},Spreadsheet!D649&amp;"123456789"))-1)&amp;IF(ISBLANK(Spreadsheet!D649),"",SUMPRODUCT(MID(0&amp;Spreadsheet!D649,LARGE(INDEX(ISNUMBER(--MID(Spreadsheet!D649,ROW($1:$225),1))*
 ROW($1:$225),0),ROW($1:$225))+1,1)*10^ROW($1:$225)/10))</f>
        <v/>
      </c>
      <c r="AA649" s="5" t="b">
        <f>IF(AND(NOT(ISBLANK(Spreadsheet!D649)),NOT(ISBLANK(Spreadsheet!C649))),IF(AND(ISNUMBER(VALUE(Spreadsheet!D649)), LEN(Spreadsheet!D649)=9),TRUE,FALSE),IF(AND(NOT(ISBLANK(Spreadsheet!D649)),ISBLANK(Spreadsheet!C649)),FALSE,TRUE))</f>
        <v>1</v>
      </c>
      <c r="AB649" s="5" t="b">
        <f>OR(ISBLANK(Spreadsheet!Y649),IF(NOT(ISBLANK(Spreadsheet!Y649)),LEN(Spreadsheet!Y649)=10,ISNUMBER(VALUE(Spreadsheet!Y649))))</f>
        <v>1</v>
      </c>
      <c r="AC649" s="5" t="b">
        <f>OR(ISBLANK(Spreadsheet!AI649), AND(NOT(ISBLANK(Spreadsheet!AJ649)), NOT(ISNUMBER(SEARCH("Waive",Spreadsheet!AJ649)))))</f>
        <v>1</v>
      </c>
      <c r="AD649" s="5" t="b">
        <f>OR(ISBLANK(Spreadsheet!AK649), AND(NOT(ISBLANK(Spreadsheet!AL649)), NOT(ISNUMBER(SEARCH("Waive",Spreadsheet!AL649)))))</f>
        <v>1</v>
      </c>
      <c r="AE649" s="5" t="b">
        <f>OR(ISBLANK(Spreadsheet!AM649), AND(NOT(ISBLANK(Spreadsheet!AN649)), NOT(ISNUMBER(SEARCH("Waive", Spreadsheet!AN649)))))</f>
        <v>1</v>
      </c>
      <c r="AF649" s="5" t="b">
        <f>OR(ISBLANK(Spreadsheet!C649), NOT(ISBLANK(Spreadsheet!D649)),NOT(ISBLANK(Spreadsheet!L649)))</f>
        <v>1</v>
      </c>
      <c r="AG649" s="5" t="b">
        <f>IF(AND(NOT(ISBLANK(Spreadsheet!C649)), NOT(ISBLANK(Spreadsheet!D649)),Spreadsheet!C649&lt;&gt;Spreadsheet!D649),IF(ISERROR(VLOOKUP(Spreadsheet!C649, Spreadsheet!$C$6:'Spreadsheet'!$C648,1,FALSE)), FALSE, TRUE),TRUE)</f>
        <v>1</v>
      </c>
      <c r="AH649" s="5" t="b">
        <f>Spreadsheet!$B$2=Spreadsheet!AD649</f>
        <v>1</v>
      </c>
      <c r="AI649" s="5" t="b">
        <f>IF(ISBLANK(Spreadsheet!G649),TRUE,IF(OR(LEN(Spreadsheet!G649)&gt;1,ISNUMBER(VALUE(Spreadsheet!G649))),FALSE,TRUE))</f>
        <v>1</v>
      </c>
      <c r="AJ649" s="5" t="b">
        <f>OR(ISBLANK(Spreadsheet!C649), NOT(ISBLANK(Spreadsheet!B649)), NOT(ISBLANK(Spreadsheet!D649)))</f>
        <v>1</v>
      </c>
      <c r="AK649" s="5" t="b">
        <f t="array" ref="AK649">IF(OR(AND(ISBLANK(Spreadsheet!E649),ISBLANK(Spreadsheet!D649),NOT(ISBLANK(Spreadsheet!C649))),AND(ISBLANK(Spreadsheet!E649),ISBLANK(Spreadsheet!D649),ISBLANK(Spreadsheet!C649))),TRUE,ISNUMBER(MATCH(TRUE,EXACT(Spreadsheet!E649,Relationships),0)))</f>
        <v>1</v>
      </c>
      <c r="AL649" s="5" t="b">
        <f>IF(NOT(ISBLANK(Spreadsheet!C649)),IF(OR(ISBLANK(Spreadsheet!F649),LEN(Spreadsheet!F649)&gt;40),FALSE,TRUE),TRUE)</f>
        <v>1</v>
      </c>
      <c r="AM649" s="5" t="b">
        <f>IF(NOT(ISBLANK(Spreadsheet!C649)),IF(OR(ISBLANK(Spreadsheet!H649),LEN(Spreadsheet!H649)&gt;40),FALSE,TRUE),TRUE)</f>
        <v>1</v>
      </c>
      <c r="AN649" s="5" t="b">
        <f t="array" ref="AN649">IF(ISBLANK(Spreadsheet!I649),TRUE,ISNUMBER(MATCH(TRUE,EXACT(Spreadsheet!I649,GenderValues),0)))</f>
        <v>1</v>
      </c>
      <c r="AO649" s="5" t="b">
        <f ca="1">IF(ISERROR(DATEVALUE(TEXT(Spreadsheet!J649,"mm/dd/yyyy")) &gt; TODAY()),IF(AND(ISBLANK(Spreadsheet!J649),ISBLANK(Spreadsheet!C649)),TRUE,FALSE),IF(DATEVALUE(TEXT(Spreadsheet!J649,"mm/dd/yyyy")) &gt; TODAY(),FALSE,TRUE))</f>
        <v>1</v>
      </c>
      <c r="AP649" s="5" t="b">
        <f>OR(ISBLANK(Spreadsheet!K649),LEN(Spreadsheet!K649)&lt;=100)</f>
        <v>1</v>
      </c>
      <c r="AQ649" s="5" t="b">
        <f t="array" ref="AQ649">IF(OR(AND(ISBLANK(Spreadsheet!L649),ISBLANK(Spreadsheet!C649)),AND(NOT(ISBLANK(Spreadsheet!C649)),NOT(ISBLANK(Spreadsheet!D649)))),TRUE,ISNUMBER(MATCH(TRUE,EXACT(Spreadsheet!L649,MaritalStatus),0)))</f>
        <v>1</v>
      </c>
      <c r="AR649" s="5" t="b">
        <f ca="1">IF(ISERROR(DATEVALUE(TEXT(Spreadsheet!M649,"mm/dd/yyyy")) &gt; TODAY()),IF(ISBLANK(Spreadsheet!M649),TRUE,FALSE),IF(DATEVALUE(TEXT(Spreadsheet!M649,"mm/dd/yyyy")) &gt; TODAY(),FALSE,TRUE))</f>
        <v>1</v>
      </c>
      <c r="AS649" s="5" t="b">
        <f>OR(ISBLANK(Spreadsheet!N649),LEN(Spreadsheet!N649)&lt;=100)</f>
        <v>1</v>
      </c>
      <c r="AT649" s="5" t="b">
        <f>OR(ISBLANK(Spreadsheet!O649),UPPER(Spreadsheet!O649)="YES")</f>
        <v>1</v>
      </c>
      <c r="AU649" s="5" t="b">
        <f>OR(ISBLANK(Spreadsheet!P649),UPPER(Spreadsheet!P649)="YES")</f>
        <v>1</v>
      </c>
      <c r="AV649" s="5" t="b">
        <f t="array" ref="AV649">IF(ISBLANK(Spreadsheet!Q649),TRUE,ISNUMBER(MATCH(TRUE,EXACT(Spreadsheet!Q649,OnGroupsPriorIns),0)))</f>
        <v>1</v>
      </c>
      <c r="AW649" s="5" t="b">
        <f>OR(ISBLANK(Spreadsheet!R649),UPPER(Spreadsheet!R649)="YES")</f>
        <v>1</v>
      </c>
      <c r="AX649" s="5" t="b">
        <f>OR(ISBLANK(Spreadsheet!S649),UPPER(Spreadsheet!S649)="YES")</f>
        <v>1</v>
      </c>
      <c r="AY649" s="5" t="b">
        <f>OR(AND(ISBLANK(Spreadsheet!C649),LEN(Spreadsheet!T649)=0),AND(NOT(ISBLANK(Spreadsheet!C649)),LEN(Spreadsheet!T649)&gt;0,LEN(Spreadsheet!T649)&lt;=50))</f>
        <v>1</v>
      </c>
      <c r="AZ649" s="5" t="b">
        <f>OR(LEN(Spreadsheet!U649)=0,AND(LEN(Spreadsheet!U649)&gt;0,LEN(Spreadsheet!U649)&lt;=50))</f>
        <v>1</v>
      </c>
      <c r="BA649" s="5" t="b">
        <f>OR(AND(ISBLANK(Spreadsheet!C649),LEN(Spreadsheet!V649)=0),AND(NOT(ISBLANK(Spreadsheet!C649)),LEN(Spreadsheet!V649)&gt;0,LEN(Spreadsheet!V649)&lt;=50))</f>
        <v>1</v>
      </c>
      <c r="BB649" s="5" t="b">
        <f t="array" ref="BB649">IF(AND(ISBLANK(Spreadsheet!C649),LEN(Spreadsheet!W649)=0),TRUE,ISNUMBER(MATCH(TRUE,EXACT(Spreadsheet!W649,States),0)))</f>
        <v>1</v>
      </c>
      <c r="BC649" s="5" t="b">
        <f>OR(AND(ISBLANK(Spreadsheet!C649),LEN(Spreadsheet!X649)=0),AND(NOT(ISBLANK(Spreadsheet!C649)),LEN(Spreadsheet!X649)&gt;0,LEN(Spreadsheet!X649)=5,ISNUMBER(VALUE(Spreadsheet!X649))))</f>
        <v>1</v>
      </c>
      <c r="BD649" s="5" t="b">
        <f>OR(ISBLANK(Spreadsheet!Z649),LEN(Spreadsheet!Z649)&lt;=50)</f>
        <v>1</v>
      </c>
      <c r="BE649" s="5" t="b">
        <f>ISBLANK(Spreadsheet!AA649)</f>
        <v>1</v>
      </c>
      <c r="BF649" s="5" t="b">
        <f>ISBLANK(Spreadsheet!AB649)</f>
        <v>1</v>
      </c>
      <c r="BG649" s="5" t="b">
        <f>IF(ISERROR(DATEVALUE(TEXT(Spreadsheet!AC649,"mm/dd/yyyy")) &gt; DATEVALUE(TEXT(Spreadsheet!J649,"mm/dd/yyyy"))),IF(OR(AND(ISBLANK(Spreadsheet!AC649),ISBLANK(Spreadsheet!C649)),AND(NOT(ISBLANK(Spreadsheet!C649)),ISBLANK(Spreadsheet!AC649),NOT(ISBLANK(Spreadsheet!D649)))),TRUE,FALSE),IF(DATEVALUE(TEXT(Spreadsheet!AC649,"mm/dd/yyyy")) &gt; DATEVALUE(TEXT(Spreadsheet!J649,"mm/dd/yyyy")),TRUE,FALSE))</f>
        <v>1</v>
      </c>
      <c r="BH649" s="5" t="b">
        <f>OR(AND(ISBLANK(Spreadsheet!C649),ISBLANK(Spreadsheet!AE649)),AND(NOT(ISBLANK(Spreadsheet!C649)),NOT(ISBLANK(Spreadsheet!D649)),ISBLANK(Spreadsheet!AE649)),AND(NOT(ISBLANK(Spreadsheet!C649)),ISBLANK(Spreadsheet!D649),NOT(ISBLANK(Spreadsheet!AE649)),LEN(Spreadsheet!AE649)&lt;=100))</f>
        <v>1</v>
      </c>
      <c r="BI649" s="5" t="b">
        <f t="array" ref="BI649">IF(ISBLANK(Spreadsheet!AF649),TRUE,ISNUMBER(MATCH(TRUE,EXACT(Spreadsheet!AF649,CobraShortReasons),0)))</f>
        <v>1</v>
      </c>
      <c r="BJ649" s="5" t="b">
        <f ca="1">IF(ISERROR(DATEVALUE(TEXT(Spreadsheet!AG649,"mm/dd/yyyy")) &gt; TODAY()),IF(ISBLANK(Spreadsheet!AG649),TRUE,FALSE),IF(DATEVALUE(TEXT(Spreadsheet!AG649,"mm/dd/yyyy")) &gt; TODAY(),FALSE,TRUE))</f>
        <v>1</v>
      </c>
      <c r="BK649" s="5" t="b">
        <f>OR(ISBLANK(Spreadsheet!AH649),LEN(Spreadsheet!AH649)&lt;=25)</f>
        <v>1</v>
      </c>
      <c r="BL649" s="5" t="b">
        <f t="array" aca="1" ref="BL649" ca="1">IF(ISBLANK(Spreadsheet!AI649),TRUE,ISNUMBER(MATCH(TRUE,EXACT(Spreadsheet!AI649,INDIRECT(Spreadsheet!$D$2)),0)))</f>
        <v>1</v>
      </c>
      <c r="BM649" s="5" t="b">
        <f t="array" aca="1" ref="BM649" ca="1">IF(ISBLANK(Spreadsheet!AJ649),TRUE,ISNUMBER(MATCH(TRUE,EXACT(Spreadsheet!AJ649,INDIRECT(Spreadsheet!BJ649)),0)))</f>
        <v>1</v>
      </c>
      <c r="BN649" s="5" t="b">
        <f t="array" ref="BN649">IF(ISBLANK(Spreadsheet!AK649),TRUE,ISNUMBER(MATCH(TRUE,EXACT(Spreadsheet!AK649,DentalPlans),0)))</f>
        <v>1</v>
      </c>
      <c r="BO649" s="5" t="b">
        <f t="array" aca="1" ref="BO649" ca="1">IF(ISBLANK(Spreadsheet!AL649),TRUE,ISNUMBER(MATCH(TRUE,EXACT(Spreadsheet!AL649,INDIRECT(Spreadsheet!BK649)),0)))</f>
        <v>1</v>
      </c>
      <c r="BP649" s="5" t="b">
        <f t="array" ref="BP649">IF(ISBLANK(Spreadsheet!AM649),TRUE,ISNUMBER(MATCH(TRUE,EXACT(Spreadsheet!AM649,VisionPlans),0)))</f>
        <v>1</v>
      </c>
      <c r="BQ649" s="5" t="b">
        <f t="array" aca="1" ref="BQ649" ca="1">IF(ISBLANK(Spreadsheet!AN649),TRUE,ISNUMBER(MATCH(TRUE,EXACT(Spreadsheet!AN649,INDIRECT(Spreadsheet!BL649)),0)))</f>
        <v>1</v>
      </c>
      <c r="BR649" s="5" t="b">
        <f t="array" ref="BR649">IF(ISBLANK(Spreadsheet!AO649),TRUE,ISNUMBER(MATCH(TRUE,EXACT(Spreadsheet!AO649,LifeBenefitClasses),0)))</f>
        <v>1</v>
      </c>
      <c r="BS649" s="5" t="b">
        <f>IF(OR(ISBLANK(Spreadsheet!AO649), Spreadsheet!AO649="Waive"),IF(ISBLANK(Spreadsheet!AP649),TRUE,FALSE),IF(OR(AND(NOT(ISBLANK(Spreadsheet!AO649)),ISBLANK(Spreadsheet!AP649)),NOT(ISNUMBER(VALUE(Spreadsheet!AP649)))),FALSE,IF(OR(AND(Spreadsheet!AP649&lt;6,MOD(Spreadsheet!AP649*10,5)=0), MOD(Spreadsheet!AP649,5000)=0),TRUE,FALSE)))</f>
        <v>1</v>
      </c>
      <c r="BT649" s="5" t="b">
        <f t="array" ref="BT649">IF(ISBLANK(Spreadsheet!AQ649),TRUE,ISNUMBER(MATCH(TRUE,EXACT(Spreadsheet!AQ649,EnrollWaive),0)))</f>
        <v>1</v>
      </c>
      <c r="BU649" s="5" t="b">
        <f t="array" ref="BU649">IF(ISBLANK(Spreadsheet!AR649),TRUE,ISNUMBER(MATCH(TRUE,EXACT(Spreadsheet!AR649,LifeBenefitClasses),0)))</f>
        <v>1</v>
      </c>
      <c r="BV649" s="5" t="b">
        <f>IF(OR(ISBLANK(Spreadsheet!AR649), Spreadsheet!AR649="Waive"),IF(ISBLANK(Spreadsheet!AS649),TRUE,FALSE),IF(OR(AND(NOT(ISBLANK(Spreadsheet!AR649)),ISBLANK(Spreadsheet!AS649)),NOT(ISNUMBER(VALUE(Spreadsheet!AS649)))),FALSE,IF(OR(AND(Spreadsheet!AS649&lt;6,MOD(Spreadsheet!AS649*10,5)=0), MOD(Spreadsheet!AS649,10000)=0),TRUE,FALSE)))</f>
        <v>1</v>
      </c>
      <c r="BW649" s="5" t="b">
        <f t="array" ref="BW649">IF(ISBLANK(Spreadsheet!AT649),TRUE,ISNUMBER(MATCH(TRUE,EXACT(Spreadsheet!AT649,LifeBenefitClasses),0)))</f>
        <v>1</v>
      </c>
      <c r="BX649" s="5" t="b">
        <f>IF(OR(ISBLANK(Spreadsheet!AT649), Spreadsheet!AT649="Waive"),IF(ISBLANK(Spreadsheet!AU649),TRUE,FALSE),IF(OR(AND(NOT(ISBLANK(Spreadsheet!AT649)),ISBLANK(Spreadsheet!AU649)),NOT(ISNUMBER(VALUE(Spreadsheet!AU649)))),FALSE,IF(AND(NOT(OR(ISBLANK(Spreadsheet!AT649),Spreadsheet!AT649="Waive")),NOT(OR(ISBLANK(Spreadsheet!AR649),Spreadsheet!AR649="Waive")),MOD(Spreadsheet!AU649,5000)=0, Spreadsheet!AU649&lt;=(Spreadsheet!AS649*0.5)),TRUE,FALSE)))</f>
        <v>1</v>
      </c>
      <c r="BY649" s="5" t="b">
        <f t="array" ref="BY649">IF(ISBLANK(Spreadsheet!AV649),TRUE,ISNUMBER(MATCH(TRUE,EXACT(Spreadsheet!AV649,EnrollWaive),0)))</f>
        <v>1</v>
      </c>
      <c r="BZ649" s="5" t="b">
        <f t="array" ref="BZ649">IF(ISBLANK(Spreadsheet!AW649),TRUE,ISNUMBER(MATCH(TRUE,EXACT(Spreadsheet!AW649,LifeBenefitClasses),0)))</f>
        <v>1</v>
      </c>
      <c r="CA649" s="5" t="b">
        <f t="array" ref="CA649">IF(ISBLANK(Spreadsheet!AX649),TRUE,ISNUMBER(MATCH(TRUE,EXACT(Spreadsheet!AX649,LifeBenefitClasses),0)))</f>
        <v>1</v>
      </c>
      <c r="CB649" s="5" t="b">
        <f t="array" ref="CB649">IF(ISBLANK(Spreadsheet!AY649),TRUE,ISNUMBER(MATCH(TRUE,EXACT(Spreadsheet!AY649,LifeBenefitClasses),0)))</f>
        <v>1</v>
      </c>
      <c r="CC649" s="5" t="b">
        <f t="array" ref="CC649">IF(ISBLANK(Spreadsheet!AZ649),TRUE,ISNUMBER(MATCH(TRUE,EXACT(Spreadsheet!AZ649,LifeBenefitClasses),0)))</f>
        <v>1</v>
      </c>
      <c r="CD649" s="5" t="b">
        <f t="array" ref="CD649">IF(ISBLANK(Spreadsheet!BA649),TRUE,ISNUMBER(MATCH(TRUE,EXACT(Spreadsheet!BA649,LifeBenefitClasses),0)))</f>
        <v>1</v>
      </c>
      <c r="CE649" s="5" t="b">
        <f>IF(OR(ISBLANK(Spreadsheet!BA649), Spreadsheet!BA649="Waive"),IF(ISBLANK(Spreadsheet!BB649),TRUE,FALSE),IF(OR(AND(NOT(ISBLANK(Spreadsheet!BA649)),ISBLANK(Spreadsheet!BB649)),NOT(ISNUMBER(VALUE(Spreadsheet!BB649))),ISBLANK(Spreadsheet!BC649),NOT(ISNUMBER(VALUE(Spreadsheet!BC649)))),FALSE,IF(AND(Spreadsheet!BB649&gt;=50000,Spreadsheet!BB649&lt;=250000,MOD(Spreadsheet!BB649,10000)=0,Spreadsheet!BB649&lt;=(10*Spreadsheet!BC649)),TRUE,FALSE)))</f>
        <v>1</v>
      </c>
      <c r="CF649" s="5" t="b">
        <f>IF(NOT(ISBLANK(Spreadsheet!BC649)),AND(ISNUMBER(VALUE(Spreadsheet!BC649)),Spreadsheet!BC649&gt;0),AND(OR(ISBLANK(Spreadsheet!AO649),Spreadsheet!AO649="Waive",AND(NOT(OR(ISBLANK(Spreadsheet!AO649),Spreadsheet!AO649="Waive")),Spreadsheet!AP649&gt;=6)),OR(ISBLANK(Spreadsheet!AR649),AND(NOT(OR(ISBLANK(Spreadsheet!AR649),Spreadsheet!AR649="Waive")),Spreadsheet!AS649&gt;=6)),OR(ISBLANK(Spreadsheet!AW649)),OR(ISBLANK(Spreadsheet!AX649)),OR(ISBLANK(Spreadsheet!AY649)),OR(ISBLANK(Spreadsheet!AZ649)),OR(ISBLANK(Spreadsheet!BA649),Spreadsheet!BA649="Waive")))</f>
        <v>1</v>
      </c>
      <c r="CG649" s="5" t="b">
        <f t="shared" ca="1" si="47"/>
        <v>1</v>
      </c>
    </row>
    <row r="650" spans="8:85" x14ac:dyDescent="0.3">
      <c r="H650" s="5">
        <f t="shared" ca="1" si="44"/>
        <v>2</v>
      </c>
      <c r="I650" s="5" t="str">
        <f t="shared" ca="1" si="46"/>
        <v/>
      </c>
      <c r="J650" s="5" t="str">
        <f>IF(AND(NOT(ISBLANK(Spreadsheet!C650)),ISBLANK(Spreadsheet!D650)),Spreadsheet!F650&amp;" "&amp;Spreadsheet!H650,"")</f>
        <v/>
      </c>
      <c r="K650" s="5">
        <f>IF(AND(NOT(ISBLANK(Spreadsheet!C650)),ISBLANK(Spreadsheet!D650)),COUNTIFS(Spreadsheet!E651:E$786,"=Child",Spreadsheet!C651:C$786, "="&amp;Spreadsheet!C650) + COUNTIFS(Spreadsheet!E651:E$786,"=Step-child",Spreadsheet!C651:C$786, "="&amp;Spreadsheet!C650),0)</f>
        <v>0</v>
      </c>
      <c r="L650" s="5">
        <f>IF(NOT(ISBLANK(J650)),COUNTIFS(Spreadsheet!E651:E$786,"=Wife",Spreadsheet!C651:C$786, "="&amp;Spreadsheet!C650) + COUNTIFS(Spreadsheet!E651:E$786,"=Husband",Spreadsheet!C651:C$786, "="&amp;Spreadsheet!C650),0)</f>
        <v>0</v>
      </c>
      <c r="M650" s="5">
        <f>IF(NOT(ISBLANK(Spreadsheet!AJ650)),VLOOKUP(Spreadsheet!AJ650,'Drop Downs'!$P$2:$R$16,3,FALSE),0)</f>
        <v>0</v>
      </c>
      <c r="N650" s="5">
        <f>IF(NOT(ISBLANK(Spreadsheet!AJ650)), VLOOKUP(Spreadsheet!AJ650,'Drop Downs'!$P$2:$R$16,2,FALSE),0)</f>
        <v>0</v>
      </c>
      <c r="O650" s="5">
        <f>IF(NOT(ISBLANK(Spreadsheet!AL650)),VLOOKUP(Spreadsheet!AL650,'Drop Downs'!$P$2:$R$16,3,FALSE), 0)</f>
        <v>0</v>
      </c>
      <c r="P650" s="5">
        <f>IF(NOT(ISBLANK(Spreadsheet!AL650)),VLOOKUP(Spreadsheet!AL650,'Drop Downs'!$P$2:$R$16,2,FALSE),0)</f>
        <v>0</v>
      </c>
      <c r="Q650" s="5">
        <f>IF(NOT(ISBLANK(Spreadsheet!AN650)),VLOOKUP(Spreadsheet!AN650,'Drop Downs'!$P$2:$R$16,3,FALSE),0)</f>
        <v>0</v>
      </c>
      <c r="R650" s="5">
        <f>IF(NOT(ISBLANK(Spreadsheet!AN650)),VLOOKUP(Spreadsheet!AN650,'Drop Downs'!$P$2:$R$16,2,FALSE),0)</f>
        <v>0</v>
      </c>
      <c r="S650" s="5" t="str">
        <f>IF(OR(M650&gt;K650,N650&gt;L650,O650&gt;K650, Q650&gt;K650,N650&gt;L650, P650&gt;L650, R650&gt;L650),"Member currently has a coverage election over what he/she needs.  Please add more dependents or adjust the coverage election.","")&amp;(IF(AND(NOT(ISBLANK(Spreadsheet!C650)),NOT(ISBLANK(Spreadsheet!D650)),ISBLANK(Spreadsheet!E650)),"Dependent lacks a relationship to member.Please select one from the drop-down.",""))</f>
        <v/>
      </c>
      <c r="T650" s="5" t="b">
        <f t="shared" si="45"/>
        <v>1</v>
      </c>
      <c r="U650" s="5" t="b">
        <f>OR(ISBLANK(Spreadsheet!C650),IF(NOT(ISBLANK(Spreadsheet!D650)),NOT(ISBLANK(Spreadsheet!E650)),TRUE))</f>
        <v>1</v>
      </c>
      <c r="V650" s="5" t="b">
        <f>OR(ISBLANK(Spreadsheet!C650), NOT(ISBLANK(Spreadsheet!I650)))</f>
        <v>1</v>
      </c>
      <c r="W650" s="5" t="b">
        <f>OR(ISBLANK(Spreadsheet!D650),NOT(ISBLANK(Spreadsheet!C650)))</f>
        <v>1</v>
      </c>
      <c r="X650" s="155" t="str">
        <f>REPT("0",MIN(FIND({1,2,3,4,5,6,7,8,9},Spreadsheet!C650&amp;"123456789"))-1)&amp;IF(ISBLANK(Spreadsheet!C650),"",SUMPRODUCT(MID(0&amp;Spreadsheet!C650,LARGE(INDEX(ISNUMBER(--MID(Spreadsheet!C650,ROW($1:$225),1))*
 ROW($1:$225),0),ROW($1:$225))+1,1)*10^ROW($1:$225)/10))</f>
        <v/>
      </c>
      <c r="Y650" s="5" t="b">
        <f>IF(NOT(ISBLANK(Spreadsheet!C650)),IF(AND(ISNUMBER(VALUE(Spreadsheet!C650)), LEN(Spreadsheet!C650)=9),TRUE,FALSE),TRUE)</f>
        <v>1</v>
      </c>
      <c r="Z650" s="155" t="str">
        <f>REPT("0",MIN(FIND({1,2,3,4,5,6,7,8,9},Spreadsheet!D650&amp;"123456789"))-1)&amp;IF(ISBLANK(Spreadsheet!D650),"",SUMPRODUCT(MID(0&amp;Spreadsheet!D650,LARGE(INDEX(ISNUMBER(--MID(Spreadsheet!D650,ROW($1:$225),1))*
 ROW($1:$225),0),ROW($1:$225))+1,1)*10^ROW($1:$225)/10))</f>
        <v/>
      </c>
      <c r="AA650" s="5" t="b">
        <f>IF(AND(NOT(ISBLANK(Spreadsheet!D650)),NOT(ISBLANK(Spreadsheet!C650))),IF(AND(ISNUMBER(VALUE(Spreadsheet!D650)), LEN(Spreadsheet!D650)=9),TRUE,FALSE),IF(AND(NOT(ISBLANK(Spreadsheet!D650)),ISBLANK(Spreadsheet!C650)),FALSE,TRUE))</f>
        <v>1</v>
      </c>
      <c r="AB650" s="5" t="b">
        <f>OR(ISBLANK(Spreadsheet!Y650),IF(NOT(ISBLANK(Spreadsheet!Y650)),LEN(Spreadsheet!Y650)=10,ISNUMBER(VALUE(Spreadsheet!Y650))))</f>
        <v>1</v>
      </c>
      <c r="AC650" s="5" t="b">
        <f>OR(ISBLANK(Spreadsheet!AI650), AND(NOT(ISBLANK(Spreadsheet!AJ650)), NOT(ISNUMBER(SEARCH("Waive",Spreadsheet!AJ650)))))</f>
        <v>1</v>
      </c>
      <c r="AD650" s="5" t="b">
        <f>OR(ISBLANK(Spreadsheet!AK650), AND(NOT(ISBLANK(Spreadsheet!AL650)), NOT(ISNUMBER(SEARCH("Waive",Spreadsheet!AL650)))))</f>
        <v>1</v>
      </c>
      <c r="AE650" s="5" t="b">
        <f>OR(ISBLANK(Spreadsheet!AM650), AND(NOT(ISBLANK(Spreadsheet!AN650)), NOT(ISNUMBER(SEARCH("Waive", Spreadsheet!AN650)))))</f>
        <v>1</v>
      </c>
      <c r="AF650" s="5" t="b">
        <f>OR(ISBLANK(Spreadsheet!C650), NOT(ISBLANK(Spreadsheet!D650)),NOT(ISBLANK(Spreadsheet!L650)))</f>
        <v>1</v>
      </c>
      <c r="AG650" s="5" t="b">
        <f>IF(AND(NOT(ISBLANK(Spreadsheet!C650)), NOT(ISBLANK(Spreadsheet!D650)),Spreadsheet!C650&lt;&gt;Spreadsheet!D650),IF(ISERROR(VLOOKUP(Spreadsheet!C650, Spreadsheet!$C$6:'Spreadsheet'!$C649,1,FALSE)), FALSE, TRUE),TRUE)</f>
        <v>1</v>
      </c>
      <c r="AH650" s="5" t="b">
        <f>Spreadsheet!$B$2=Spreadsheet!AD650</f>
        <v>1</v>
      </c>
      <c r="AI650" s="5" t="b">
        <f>IF(ISBLANK(Spreadsheet!G650),TRUE,IF(OR(LEN(Spreadsheet!G650)&gt;1,ISNUMBER(VALUE(Spreadsheet!G650))),FALSE,TRUE))</f>
        <v>1</v>
      </c>
      <c r="AJ650" s="5" t="b">
        <f>OR(ISBLANK(Spreadsheet!C650), NOT(ISBLANK(Spreadsheet!B650)), NOT(ISBLANK(Spreadsheet!D650)))</f>
        <v>1</v>
      </c>
      <c r="AK650" s="5" t="b">
        <f t="array" ref="AK650">IF(OR(AND(ISBLANK(Spreadsheet!E650),ISBLANK(Spreadsheet!D650),NOT(ISBLANK(Spreadsheet!C650))),AND(ISBLANK(Spreadsheet!E650),ISBLANK(Spreadsheet!D650),ISBLANK(Spreadsheet!C650))),TRUE,ISNUMBER(MATCH(TRUE,EXACT(Spreadsheet!E650,Relationships),0)))</f>
        <v>1</v>
      </c>
      <c r="AL650" s="5" t="b">
        <f>IF(NOT(ISBLANK(Spreadsheet!C650)),IF(OR(ISBLANK(Spreadsheet!F650),LEN(Spreadsheet!F650)&gt;40),FALSE,TRUE),TRUE)</f>
        <v>1</v>
      </c>
      <c r="AM650" s="5" t="b">
        <f>IF(NOT(ISBLANK(Spreadsheet!C650)),IF(OR(ISBLANK(Spreadsheet!H650),LEN(Spreadsheet!H650)&gt;40),FALSE,TRUE),TRUE)</f>
        <v>1</v>
      </c>
      <c r="AN650" s="5" t="b">
        <f t="array" ref="AN650">IF(ISBLANK(Spreadsheet!I650),TRUE,ISNUMBER(MATCH(TRUE,EXACT(Spreadsheet!I650,GenderValues),0)))</f>
        <v>1</v>
      </c>
      <c r="AO650" s="5" t="b">
        <f ca="1">IF(ISERROR(DATEVALUE(TEXT(Spreadsheet!J650,"mm/dd/yyyy")) &gt; TODAY()),IF(AND(ISBLANK(Spreadsheet!J650),ISBLANK(Spreadsheet!C650)),TRUE,FALSE),IF(DATEVALUE(TEXT(Spreadsheet!J650,"mm/dd/yyyy")) &gt; TODAY(),FALSE,TRUE))</f>
        <v>1</v>
      </c>
      <c r="AP650" s="5" t="b">
        <f>OR(ISBLANK(Spreadsheet!K650),LEN(Spreadsheet!K650)&lt;=100)</f>
        <v>1</v>
      </c>
      <c r="AQ650" s="5" t="b">
        <f t="array" ref="AQ650">IF(OR(AND(ISBLANK(Spreadsheet!L650),ISBLANK(Spreadsheet!C650)),AND(NOT(ISBLANK(Spreadsheet!C650)),NOT(ISBLANK(Spreadsheet!D650)))),TRUE,ISNUMBER(MATCH(TRUE,EXACT(Spreadsheet!L650,MaritalStatus),0)))</f>
        <v>1</v>
      </c>
      <c r="AR650" s="5" t="b">
        <f ca="1">IF(ISERROR(DATEVALUE(TEXT(Spreadsheet!M650,"mm/dd/yyyy")) &gt; TODAY()),IF(ISBLANK(Spreadsheet!M650),TRUE,FALSE),IF(DATEVALUE(TEXT(Spreadsheet!M650,"mm/dd/yyyy")) &gt; TODAY(),FALSE,TRUE))</f>
        <v>1</v>
      </c>
      <c r="AS650" s="5" t="b">
        <f>OR(ISBLANK(Spreadsheet!N650),LEN(Spreadsheet!N650)&lt;=100)</f>
        <v>1</v>
      </c>
      <c r="AT650" s="5" t="b">
        <f>OR(ISBLANK(Spreadsheet!O650),UPPER(Spreadsheet!O650)="YES")</f>
        <v>1</v>
      </c>
      <c r="AU650" s="5" t="b">
        <f>OR(ISBLANK(Spreadsheet!P650),UPPER(Spreadsheet!P650)="YES")</f>
        <v>1</v>
      </c>
      <c r="AV650" s="5" t="b">
        <f t="array" ref="AV650">IF(ISBLANK(Spreadsheet!Q650),TRUE,ISNUMBER(MATCH(TRUE,EXACT(Spreadsheet!Q650,OnGroupsPriorIns),0)))</f>
        <v>1</v>
      </c>
      <c r="AW650" s="5" t="b">
        <f>OR(ISBLANK(Spreadsheet!R650),UPPER(Spreadsheet!R650)="YES")</f>
        <v>1</v>
      </c>
      <c r="AX650" s="5" t="b">
        <f>OR(ISBLANK(Spreadsheet!S650),UPPER(Spreadsheet!S650)="YES")</f>
        <v>1</v>
      </c>
      <c r="AY650" s="5" t="b">
        <f>OR(AND(ISBLANK(Spreadsheet!C650),LEN(Spreadsheet!T650)=0),AND(NOT(ISBLANK(Spreadsheet!C650)),LEN(Spreadsheet!T650)&gt;0,LEN(Spreadsheet!T650)&lt;=50))</f>
        <v>1</v>
      </c>
      <c r="AZ650" s="5" t="b">
        <f>OR(LEN(Spreadsheet!U650)=0,AND(LEN(Spreadsheet!U650)&gt;0,LEN(Spreadsheet!U650)&lt;=50))</f>
        <v>1</v>
      </c>
      <c r="BA650" s="5" t="b">
        <f>OR(AND(ISBLANK(Spreadsheet!C650),LEN(Spreadsheet!V650)=0),AND(NOT(ISBLANK(Spreadsheet!C650)),LEN(Spreadsheet!V650)&gt;0,LEN(Spreadsheet!V650)&lt;=50))</f>
        <v>1</v>
      </c>
      <c r="BB650" s="5" t="b">
        <f t="array" ref="BB650">IF(AND(ISBLANK(Spreadsheet!C650),LEN(Spreadsheet!W650)=0),TRUE,ISNUMBER(MATCH(TRUE,EXACT(Spreadsheet!W650,States),0)))</f>
        <v>1</v>
      </c>
      <c r="BC650" s="5" t="b">
        <f>OR(AND(ISBLANK(Spreadsheet!C650),LEN(Spreadsheet!X650)=0),AND(NOT(ISBLANK(Spreadsheet!C650)),LEN(Spreadsheet!X650)&gt;0,LEN(Spreadsheet!X650)=5,ISNUMBER(VALUE(Spreadsheet!X650))))</f>
        <v>1</v>
      </c>
      <c r="BD650" s="5" t="b">
        <f>OR(ISBLANK(Spreadsheet!Z650),LEN(Spreadsheet!Z650)&lt;=50)</f>
        <v>1</v>
      </c>
      <c r="BE650" s="5" t="b">
        <f>ISBLANK(Spreadsheet!AA650)</f>
        <v>1</v>
      </c>
      <c r="BF650" s="5" t="b">
        <f>ISBLANK(Spreadsheet!AB650)</f>
        <v>1</v>
      </c>
      <c r="BG650" s="5" t="b">
        <f>IF(ISERROR(DATEVALUE(TEXT(Spreadsheet!AC650,"mm/dd/yyyy")) &gt; DATEVALUE(TEXT(Spreadsheet!J650,"mm/dd/yyyy"))),IF(OR(AND(ISBLANK(Spreadsheet!AC650),ISBLANK(Spreadsheet!C650)),AND(NOT(ISBLANK(Spreadsheet!C650)),ISBLANK(Spreadsheet!AC650),NOT(ISBLANK(Spreadsheet!D650)))),TRUE,FALSE),IF(DATEVALUE(TEXT(Spreadsheet!AC650,"mm/dd/yyyy")) &gt; DATEVALUE(TEXT(Spreadsheet!J650,"mm/dd/yyyy")),TRUE,FALSE))</f>
        <v>1</v>
      </c>
      <c r="BH650" s="5" t="b">
        <f>OR(AND(ISBLANK(Spreadsheet!C650),ISBLANK(Spreadsheet!AE650)),AND(NOT(ISBLANK(Spreadsheet!C650)),NOT(ISBLANK(Spreadsheet!D650)),ISBLANK(Spreadsheet!AE650)),AND(NOT(ISBLANK(Spreadsheet!C650)),ISBLANK(Spreadsheet!D650),NOT(ISBLANK(Spreadsheet!AE650)),LEN(Spreadsheet!AE650)&lt;=100))</f>
        <v>1</v>
      </c>
      <c r="BI650" s="5" t="b">
        <f t="array" ref="BI650">IF(ISBLANK(Spreadsheet!AF650),TRUE,ISNUMBER(MATCH(TRUE,EXACT(Spreadsheet!AF650,CobraShortReasons),0)))</f>
        <v>1</v>
      </c>
      <c r="BJ650" s="5" t="b">
        <f ca="1">IF(ISERROR(DATEVALUE(TEXT(Spreadsheet!AG650,"mm/dd/yyyy")) &gt; TODAY()),IF(ISBLANK(Spreadsheet!AG650),TRUE,FALSE),IF(DATEVALUE(TEXT(Spreadsheet!AG650,"mm/dd/yyyy")) &gt; TODAY(),FALSE,TRUE))</f>
        <v>1</v>
      </c>
      <c r="BK650" s="5" t="b">
        <f>OR(ISBLANK(Spreadsheet!AH650),LEN(Spreadsheet!AH650)&lt;=25)</f>
        <v>1</v>
      </c>
      <c r="BL650" s="5" t="b">
        <f t="array" aca="1" ref="BL650" ca="1">IF(ISBLANK(Spreadsheet!AI650),TRUE,ISNUMBER(MATCH(TRUE,EXACT(Spreadsheet!AI650,INDIRECT(Spreadsheet!$D$2)),0)))</f>
        <v>1</v>
      </c>
      <c r="BM650" s="5" t="b">
        <f t="array" aca="1" ref="BM650" ca="1">IF(ISBLANK(Spreadsheet!AJ650),TRUE,ISNUMBER(MATCH(TRUE,EXACT(Spreadsheet!AJ650,INDIRECT(Spreadsheet!BJ650)),0)))</f>
        <v>1</v>
      </c>
      <c r="BN650" s="5" t="b">
        <f t="array" ref="BN650">IF(ISBLANK(Spreadsheet!AK650),TRUE,ISNUMBER(MATCH(TRUE,EXACT(Spreadsheet!AK650,DentalPlans),0)))</f>
        <v>1</v>
      </c>
      <c r="BO650" s="5" t="b">
        <f t="array" aca="1" ref="BO650" ca="1">IF(ISBLANK(Spreadsheet!AL650),TRUE,ISNUMBER(MATCH(TRUE,EXACT(Spreadsheet!AL650,INDIRECT(Spreadsheet!BK650)),0)))</f>
        <v>1</v>
      </c>
      <c r="BP650" s="5" t="b">
        <f t="array" ref="BP650">IF(ISBLANK(Spreadsheet!AM650),TRUE,ISNUMBER(MATCH(TRUE,EXACT(Spreadsheet!AM650,VisionPlans),0)))</f>
        <v>1</v>
      </c>
      <c r="BQ650" s="5" t="b">
        <f t="array" aca="1" ref="BQ650" ca="1">IF(ISBLANK(Spreadsheet!AN650),TRUE,ISNUMBER(MATCH(TRUE,EXACT(Spreadsheet!AN650,INDIRECT(Spreadsheet!BL650)),0)))</f>
        <v>1</v>
      </c>
      <c r="BR650" s="5" t="b">
        <f t="array" ref="BR650">IF(ISBLANK(Spreadsheet!AO650),TRUE,ISNUMBER(MATCH(TRUE,EXACT(Spreadsheet!AO650,LifeBenefitClasses),0)))</f>
        <v>1</v>
      </c>
      <c r="BS650" s="5" t="b">
        <f>IF(OR(ISBLANK(Spreadsheet!AO650), Spreadsheet!AO650="Waive"),IF(ISBLANK(Spreadsheet!AP650),TRUE,FALSE),IF(OR(AND(NOT(ISBLANK(Spreadsheet!AO650)),ISBLANK(Spreadsheet!AP650)),NOT(ISNUMBER(VALUE(Spreadsheet!AP650)))),FALSE,IF(OR(AND(Spreadsheet!AP650&lt;6,MOD(Spreadsheet!AP650*10,5)=0), MOD(Spreadsheet!AP650,5000)=0),TRUE,FALSE)))</f>
        <v>1</v>
      </c>
      <c r="BT650" s="5" t="b">
        <f t="array" ref="BT650">IF(ISBLANK(Spreadsheet!AQ650),TRUE,ISNUMBER(MATCH(TRUE,EXACT(Spreadsheet!AQ650,EnrollWaive),0)))</f>
        <v>1</v>
      </c>
      <c r="BU650" s="5" t="b">
        <f t="array" ref="BU650">IF(ISBLANK(Spreadsheet!AR650),TRUE,ISNUMBER(MATCH(TRUE,EXACT(Spreadsheet!AR650,LifeBenefitClasses),0)))</f>
        <v>1</v>
      </c>
      <c r="BV650" s="5" t="b">
        <f>IF(OR(ISBLANK(Spreadsheet!AR650), Spreadsheet!AR650="Waive"),IF(ISBLANK(Spreadsheet!AS650),TRUE,FALSE),IF(OR(AND(NOT(ISBLANK(Spreadsheet!AR650)),ISBLANK(Spreadsheet!AS650)),NOT(ISNUMBER(VALUE(Spreadsheet!AS650)))),FALSE,IF(OR(AND(Spreadsheet!AS650&lt;6,MOD(Spreadsheet!AS650*10,5)=0), MOD(Spreadsheet!AS650,10000)=0),TRUE,FALSE)))</f>
        <v>1</v>
      </c>
      <c r="BW650" s="5" t="b">
        <f t="array" ref="BW650">IF(ISBLANK(Spreadsheet!AT650),TRUE,ISNUMBER(MATCH(TRUE,EXACT(Spreadsheet!AT650,LifeBenefitClasses),0)))</f>
        <v>1</v>
      </c>
      <c r="BX650" s="5" t="b">
        <f>IF(OR(ISBLANK(Spreadsheet!AT650), Spreadsheet!AT650="Waive"),IF(ISBLANK(Spreadsheet!AU650),TRUE,FALSE),IF(OR(AND(NOT(ISBLANK(Spreadsheet!AT650)),ISBLANK(Spreadsheet!AU650)),NOT(ISNUMBER(VALUE(Spreadsheet!AU650)))),FALSE,IF(AND(NOT(OR(ISBLANK(Spreadsheet!AT650),Spreadsheet!AT650="Waive")),NOT(OR(ISBLANK(Spreadsheet!AR650),Spreadsheet!AR650="Waive")),MOD(Spreadsheet!AU650,5000)=0, Spreadsheet!AU650&lt;=(Spreadsheet!AS650*0.5)),TRUE,FALSE)))</f>
        <v>1</v>
      </c>
      <c r="BY650" s="5" t="b">
        <f t="array" ref="BY650">IF(ISBLANK(Spreadsheet!AV650),TRUE,ISNUMBER(MATCH(TRUE,EXACT(Spreadsheet!AV650,EnrollWaive),0)))</f>
        <v>1</v>
      </c>
      <c r="BZ650" s="5" t="b">
        <f t="array" ref="BZ650">IF(ISBLANK(Spreadsheet!AW650),TRUE,ISNUMBER(MATCH(TRUE,EXACT(Spreadsheet!AW650,LifeBenefitClasses),0)))</f>
        <v>1</v>
      </c>
      <c r="CA650" s="5" t="b">
        <f t="array" ref="CA650">IF(ISBLANK(Spreadsheet!AX650),TRUE,ISNUMBER(MATCH(TRUE,EXACT(Spreadsheet!AX650,LifeBenefitClasses),0)))</f>
        <v>1</v>
      </c>
      <c r="CB650" s="5" t="b">
        <f t="array" ref="CB650">IF(ISBLANK(Spreadsheet!AY650),TRUE,ISNUMBER(MATCH(TRUE,EXACT(Spreadsheet!AY650,LifeBenefitClasses),0)))</f>
        <v>1</v>
      </c>
      <c r="CC650" s="5" t="b">
        <f t="array" ref="CC650">IF(ISBLANK(Spreadsheet!AZ650),TRUE,ISNUMBER(MATCH(TRUE,EXACT(Spreadsheet!AZ650,LifeBenefitClasses),0)))</f>
        <v>1</v>
      </c>
      <c r="CD650" s="5" t="b">
        <f t="array" ref="CD650">IF(ISBLANK(Spreadsheet!BA650),TRUE,ISNUMBER(MATCH(TRUE,EXACT(Spreadsheet!BA650,LifeBenefitClasses),0)))</f>
        <v>1</v>
      </c>
      <c r="CE650" s="5" t="b">
        <f>IF(OR(ISBLANK(Spreadsheet!BA650), Spreadsheet!BA650="Waive"),IF(ISBLANK(Spreadsheet!BB650),TRUE,FALSE),IF(OR(AND(NOT(ISBLANK(Spreadsheet!BA650)),ISBLANK(Spreadsheet!BB650)),NOT(ISNUMBER(VALUE(Spreadsheet!BB650))),ISBLANK(Spreadsheet!BC650),NOT(ISNUMBER(VALUE(Spreadsheet!BC650)))),FALSE,IF(AND(Spreadsheet!BB650&gt;=50000,Spreadsheet!BB650&lt;=250000,MOD(Spreadsheet!BB650,10000)=0,Spreadsheet!BB650&lt;=(10*Spreadsheet!BC650)),TRUE,FALSE)))</f>
        <v>1</v>
      </c>
      <c r="CF650" s="5" t="b">
        <f>IF(NOT(ISBLANK(Spreadsheet!BC650)),AND(ISNUMBER(VALUE(Spreadsheet!BC650)),Spreadsheet!BC650&gt;0),AND(OR(ISBLANK(Spreadsheet!AO650),Spreadsheet!AO650="Waive",AND(NOT(OR(ISBLANK(Spreadsheet!AO650),Spreadsheet!AO650="Waive")),Spreadsheet!AP650&gt;=6)),OR(ISBLANK(Spreadsheet!AR650),AND(NOT(OR(ISBLANK(Spreadsheet!AR650),Spreadsheet!AR650="Waive")),Spreadsheet!AS650&gt;=6)),OR(ISBLANK(Spreadsheet!AW650)),OR(ISBLANK(Spreadsheet!AX650)),OR(ISBLANK(Spreadsheet!AY650)),OR(ISBLANK(Spreadsheet!AZ650)),OR(ISBLANK(Spreadsheet!BA650),Spreadsheet!BA650="Waive")))</f>
        <v>1</v>
      </c>
      <c r="CG650" s="5" t="b">
        <f t="shared" ca="1" si="47"/>
        <v>1</v>
      </c>
    </row>
    <row r="651" spans="8:85" x14ac:dyDescent="0.3">
      <c r="H651" s="5">
        <f t="shared" ca="1" si="44"/>
        <v>2</v>
      </c>
      <c r="I651" s="5" t="str">
        <f t="shared" ca="1" si="46"/>
        <v/>
      </c>
      <c r="J651" s="5" t="str">
        <f>IF(AND(NOT(ISBLANK(Spreadsheet!C651)),ISBLANK(Spreadsheet!D651)),Spreadsheet!F651&amp;" "&amp;Spreadsheet!H651,"")</f>
        <v/>
      </c>
      <c r="K651" s="5">
        <f>IF(AND(NOT(ISBLANK(Spreadsheet!C651)),ISBLANK(Spreadsheet!D651)),COUNTIFS(Spreadsheet!E652:E$786,"=Child",Spreadsheet!C652:C$786, "="&amp;Spreadsheet!C651) + COUNTIFS(Spreadsheet!E652:E$786,"=Step-child",Spreadsheet!C652:C$786, "="&amp;Spreadsheet!C651),0)</f>
        <v>0</v>
      </c>
      <c r="L651" s="5">
        <f>IF(NOT(ISBLANK(J651)),COUNTIFS(Spreadsheet!E652:E$786,"=Wife",Spreadsheet!C652:C$786, "="&amp;Spreadsheet!C651) + COUNTIFS(Spreadsheet!E652:E$786,"=Husband",Spreadsheet!C652:C$786, "="&amp;Spreadsheet!C651),0)</f>
        <v>0</v>
      </c>
      <c r="M651" s="5">
        <f>IF(NOT(ISBLANK(Spreadsheet!AJ651)),VLOOKUP(Spreadsheet!AJ651,'Drop Downs'!$P$2:$R$16,3,FALSE),0)</f>
        <v>0</v>
      </c>
      <c r="N651" s="5">
        <f>IF(NOT(ISBLANK(Spreadsheet!AJ651)), VLOOKUP(Spreadsheet!AJ651,'Drop Downs'!$P$2:$R$16,2,FALSE),0)</f>
        <v>0</v>
      </c>
      <c r="O651" s="5">
        <f>IF(NOT(ISBLANK(Spreadsheet!AL651)),VLOOKUP(Spreadsheet!AL651,'Drop Downs'!$P$2:$R$16,3,FALSE), 0)</f>
        <v>0</v>
      </c>
      <c r="P651" s="5">
        <f>IF(NOT(ISBLANK(Spreadsheet!AL651)),VLOOKUP(Spreadsheet!AL651,'Drop Downs'!$P$2:$R$16,2,FALSE),0)</f>
        <v>0</v>
      </c>
      <c r="Q651" s="5">
        <f>IF(NOT(ISBLANK(Spreadsheet!AN651)),VLOOKUP(Spreadsheet!AN651,'Drop Downs'!$P$2:$R$16,3,FALSE),0)</f>
        <v>0</v>
      </c>
      <c r="R651" s="5">
        <f>IF(NOT(ISBLANK(Spreadsheet!AN651)),VLOOKUP(Spreadsheet!AN651,'Drop Downs'!$P$2:$R$16,2,FALSE),0)</f>
        <v>0</v>
      </c>
      <c r="S651" s="5" t="str">
        <f>IF(OR(M651&gt;K651,N651&gt;L651,O651&gt;K651, Q651&gt;K651,N651&gt;L651, P651&gt;L651, R651&gt;L651),"Member currently has a coverage election over what he/she needs.  Please add more dependents or adjust the coverage election.","")&amp;(IF(AND(NOT(ISBLANK(Spreadsheet!C651)),NOT(ISBLANK(Spreadsheet!D651)),ISBLANK(Spreadsheet!E651)),"Dependent lacks a relationship to member.Please select one from the drop-down.",""))</f>
        <v/>
      </c>
      <c r="T651" s="5" t="b">
        <f t="shared" si="45"/>
        <v>1</v>
      </c>
      <c r="U651" s="5" t="b">
        <f>OR(ISBLANK(Spreadsheet!C651),IF(NOT(ISBLANK(Spreadsheet!D651)),NOT(ISBLANK(Spreadsheet!E651)),TRUE))</f>
        <v>1</v>
      </c>
      <c r="V651" s="5" t="b">
        <f>OR(ISBLANK(Spreadsheet!C651), NOT(ISBLANK(Spreadsheet!I651)))</f>
        <v>1</v>
      </c>
      <c r="W651" s="5" t="b">
        <f>OR(ISBLANK(Spreadsheet!D651),NOT(ISBLANK(Spreadsheet!C651)))</f>
        <v>1</v>
      </c>
      <c r="X651" s="155" t="str">
        <f>REPT("0",MIN(FIND({1,2,3,4,5,6,7,8,9},Spreadsheet!C651&amp;"123456789"))-1)&amp;IF(ISBLANK(Spreadsheet!C651),"",SUMPRODUCT(MID(0&amp;Spreadsheet!C651,LARGE(INDEX(ISNUMBER(--MID(Spreadsheet!C651,ROW($1:$225),1))*
 ROW($1:$225),0),ROW($1:$225))+1,1)*10^ROW($1:$225)/10))</f>
        <v/>
      </c>
      <c r="Y651" s="5" t="b">
        <f>IF(NOT(ISBLANK(Spreadsheet!C651)),IF(AND(ISNUMBER(VALUE(Spreadsheet!C651)), LEN(Spreadsheet!C651)=9),TRUE,FALSE),TRUE)</f>
        <v>1</v>
      </c>
      <c r="Z651" s="155" t="str">
        <f>REPT("0",MIN(FIND({1,2,3,4,5,6,7,8,9},Spreadsheet!D651&amp;"123456789"))-1)&amp;IF(ISBLANK(Spreadsheet!D651),"",SUMPRODUCT(MID(0&amp;Spreadsheet!D651,LARGE(INDEX(ISNUMBER(--MID(Spreadsheet!D651,ROW($1:$225),1))*
 ROW($1:$225),0),ROW($1:$225))+1,1)*10^ROW($1:$225)/10))</f>
        <v/>
      </c>
      <c r="AA651" s="5" t="b">
        <f>IF(AND(NOT(ISBLANK(Spreadsheet!D651)),NOT(ISBLANK(Spreadsheet!C651))),IF(AND(ISNUMBER(VALUE(Spreadsheet!D651)), LEN(Spreadsheet!D651)=9),TRUE,FALSE),IF(AND(NOT(ISBLANK(Spreadsheet!D651)),ISBLANK(Spreadsheet!C651)),FALSE,TRUE))</f>
        <v>1</v>
      </c>
      <c r="AB651" s="5" t="b">
        <f>OR(ISBLANK(Spreadsheet!Y651),IF(NOT(ISBLANK(Spreadsheet!Y651)),LEN(Spreadsheet!Y651)=10,ISNUMBER(VALUE(Spreadsheet!Y651))))</f>
        <v>1</v>
      </c>
      <c r="AC651" s="5" t="b">
        <f>OR(ISBLANK(Spreadsheet!AI651), AND(NOT(ISBLANK(Spreadsheet!AJ651)), NOT(ISNUMBER(SEARCH("Waive",Spreadsheet!AJ651)))))</f>
        <v>1</v>
      </c>
      <c r="AD651" s="5" t="b">
        <f>OR(ISBLANK(Spreadsheet!AK651), AND(NOT(ISBLANK(Spreadsheet!AL651)), NOT(ISNUMBER(SEARCH("Waive",Spreadsheet!AL651)))))</f>
        <v>1</v>
      </c>
      <c r="AE651" s="5" t="b">
        <f>OR(ISBLANK(Spreadsheet!AM651), AND(NOT(ISBLANK(Spreadsheet!AN651)), NOT(ISNUMBER(SEARCH("Waive", Spreadsheet!AN651)))))</f>
        <v>1</v>
      </c>
      <c r="AF651" s="5" t="b">
        <f>OR(ISBLANK(Spreadsheet!C651), NOT(ISBLANK(Spreadsheet!D651)),NOT(ISBLANK(Spreadsheet!L651)))</f>
        <v>1</v>
      </c>
      <c r="AG651" s="5" t="b">
        <f>IF(AND(NOT(ISBLANK(Spreadsheet!C651)), NOT(ISBLANK(Spreadsheet!D651)),Spreadsheet!C651&lt;&gt;Spreadsheet!D651),IF(ISERROR(VLOOKUP(Spreadsheet!C651, Spreadsheet!$C$6:'Spreadsheet'!$C650,1,FALSE)), FALSE, TRUE),TRUE)</f>
        <v>1</v>
      </c>
      <c r="AH651" s="5" t="b">
        <f>Spreadsheet!$B$2=Spreadsheet!AD651</f>
        <v>1</v>
      </c>
      <c r="AI651" s="5" t="b">
        <f>IF(ISBLANK(Spreadsheet!G651),TRUE,IF(OR(LEN(Spreadsheet!G651)&gt;1,ISNUMBER(VALUE(Spreadsheet!G651))),FALSE,TRUE))</f>
        <v>1</v>
      </c>
      <c r="AJ651" s="5" t="b">
        <f>OR(ISBLANK(Spreadsheet!C651), NOT(ISBLANK(Spreadsheet!B651)), NOT(ISBLANK(Spreadsheet!D651)))</f>
        <v>1</v>
      </c>
      <c r="AK651" s="5" t="b">
        <f t="array" ref="AK651">IF(OR(AND(ISBLANK(Spreadsheet!E651),ISBLANK(Spreadsheet!D651),NOT(ISBLANK(Spreadsheet!C651))),AND(ISBLANK(Spreadsheet!E651),ISBLANK(Spreadsheet!D651),ISBLANK(Spreadsheet!C651))),TRUE,ISNUMBER(MATCH(TRUE,EXACT(Spreadsheet!E651,Relationships),0)))</f>
        <v>1</v>
      </c>
      <c r="AL651" s="5" t="b">
        <f>IF(NOT(ISBLANK(Spreadsheet!C651)),IF(OR(ISBLANK(Spreadsheet!F651),LEN(Spreadsheet!F651)&gt;40),FALSE,TRUE),TRUE)</f>
        <v>1</v>
      </c>
      <c r="AM651" s="5" t="b">
        <f>IF(NOT(ISBLANK(Spreadsheet!C651)),IF(OR(ISBLANK(Spreadsheet!H651),LEN(Spreadsheet!H651)&gt;40),FALSE,TRUE),TRUE)</f>
        <v>1</v>
      </c>
      <c r="AN651" s="5" t="b">
        <f t="array" ref="AN651">IF(ISBLANK(Spreadsheet!I651),TRUE,ISNUMBER(MATCH(TRUE,EXACT(Spreadsheet!I651,GenderValues),0)))</f>
        <v>1</v>
      </c>
      <c r="AO651" s="5" t="b">
        <f ca="1">IF(ISERROR(DATEVALUE(TEXT(Spreadsheet!J651,"mm/dd/yyyy")) &gt; TODAY()),IF(AND(ISBLANK(Spreadsheet!J651),ISBLANK(Spreadsheet!C651)),TRUE,FALSE),IF(DATEVALUE(TEXT(Spreadsheet!J651,"mm/dd/yyyy")) &gt; TODAY(),FALSE,TRUE))</f>
        <v>1</v>
      </c>
      <c r="AP651" s="5" t="b">
        <f>OR(ISBLANK(Spreadsheet!K651),LEN(Spreadsheet!K651)&lt;=100)</f>
        <v>1</v>
      </c>
      <c r="AQ651" s="5" t="b">
        <f t="array" ref="AQ651">IF(OR(AND(ISBLANK(Spreadsheet!L651),ISBLANK(Spreadsheet!C651)),AND(NOT(ISBLANK(Spreadsheet!C651)),NOT(ISBLANK(Spreadsheet!D651)))),TRUE,ISNUMBER(MATCH(TRUE,EXACT(Spreadsheet!L651,MaritalStatus),0)))</f>
        <v>1</v>
      </c>
      <c r="AR651" s="5" t="b">
        <f ca="1">IF(ISERROR(DATEVALUE(TEXT(Spreadsheet!M651,"mm/dd/yyyy")) &gt; TODAY()),IF(ISBLANK(Spreadsheet!M651),TRUE,FALSE),IF(DATEVALUE(TEXT(Spreadsheet!M651,"mm/dd/yyyy")) &gt; TODAY(),FALSE,TRUE))</f>
        <v>1</v>
      </c>
      <c r="AS651" s="5" t="b">
        <f>OR(ISBLANK(Spreadsheet!N651),LEN(Spreadsheet!N651)&lt;=100)</f>
        <v>1</v>
      </c>
      <c r="AT651" s="5" t="b">
        <f>OR(ISBLANK(Spreadsheet!O651),UPPER(Spreadsheet!O651)="YES")</f>
        <v>1</v>
      </c>
      <c r="AU651" s="5" t="b">
        <f>OR(ISBLANK(Spreadsheet!P651),UPPER(Spreadsheet!P651)="YES")</f>
        <v>1</v>
      </c>
      <c r="AV651" s="5" t="b">
        <f t="array" ref="AV651">IF(ISBLANK(Spreadsheet!Q651),TRUE,ISNUMBER(MATCH(TRUE,EXACT(Spreadsheet!Q651,OnGroupsPriorIns),0)))</f>
        <v>1</v>
      </c>
      <c r="AW651" s="5" t="b">
        <f>OR(ISBLANK(Spreadsheet!R651),UPPER(Spreadsheet!R651)="YES")</f>
        <v>1</v>
      </c>
      <c r="AX651" s="5" t="b">
        <f>OR(ISBLANK(Spreadsheet!S651),UPPER(Spreadsheet!S651)="YES")</f>
        <v>1</v>
      </c>
      <c r="AY651" s="5" t="b">
        <f>OR(AND(ISBLANK(Spreadsheet!C651),LEN(Spreadsheet!T651)=0),AND(NOT(ISBLANK(Spreadsheet!C651)),LEN(Spreadsheet!T651)&gt;0,LEN(Spreadsheet!T651)&lt;=50))</f>
        <v>1</v>
      </c>
      <c r="AZ651" s="5" t="b">
        <f>OR(LEN(Spreadsheet!U651)=0,AND(LEN(Spreadsheet!U651)&gt;0,LEN(Spreadsheet!U651)&lt;=50))</f>
        <v>1</v>
      </c>
      <c r="BA651" s="5" t="b">
        <f>OR(AND(ISBLANK(Spreadsheet!C651),LEN(Spreadsheet!V651)=0),AND(NOT(ISBLANK(Spreadsheet!C651)),LEN(Spreadsheet!V651)&gt;0,LEN(Spreadsheet!V651)&lt;=50))</f>
        <v>1</v>
      </c>
      <c r="BB651" s="5" t="b">
        <f t="array" ref="BB651">IF(AND(ISBLANK(Spreadsheet!C651),LEN(Spreadsheet!W651)=0),TRUE,ISNUMBER(MATCH(TRUE,EXACT(Spreadsheet!W651,States),0)))</f>
        <v>1</v>
      </c>
      <c r="BC651" s="5" t="b">
        <f>OR(AND(ISBLANK(Spreadsheet!C651),LEN(Spreadsheet!X651)=0),AND(NOT(ISBLANK(Spreadsheet!C651)),LEN(Spreadsheet!X651)&gt;0,LEN(Spreadsheet!X651)=5,ISNUMBER(VALUE(Spreadsheet!X651))))</f>
        <v>1</v>
      </c>
      <c r="BD651" s="5" t="b">
        <f>OR(ISBLANK(Spreadsheet!Z651),LEN(Spreadsheet!Z651)&lt;=50)</f>
        <v>1</v>
      </c>
      <c r="BE651" s="5" t="b">
        <f>ISBLANK(Spreadsheet!AA651)</f>
        <v>1</v>
      </c>
      <c r="BF651" s="5" t="b">
        <f>ISBLANK(Spreadsheet!AB651)</f>
        <v>1</v>
      </c>
      <c r="BG651" s="5" t="b">
        <f>IF(ISERROR(DATEVALUE(TEXT(Spreadsheet!AC651,"mm/dd/yyyy")) &gt; DATEVALUE(TEXT(Spreadsheet!J651,"mm/dd/yyyy"))),IF(OR(AND(ISBLANK(Spreadsheet!AC651),ISBLANK(Spreadsheet!C651)),AND(NOT(ISBLANK(Spreadsheet!C651)),ISBLANK(Spreadsheet!AC651),NOT(ISBLANK(Spreadsheet!D651)))),TRUE,FALSE),IF(DATEVALUE(TEXT(Spreadsheet!AC651,"mm/dd/yyyy")) &gt; DATEVALUE(TEXT(Spreadsheet!J651,"mm/dd/yyyy")),TRUE,FALSE))</f>
        <v>1</v>
      </c>
      <c r="BH651" s="5" t="b">
        <f>OR(AND(ISBLANK(Spreadsheet!C651),ISBLANK(Spreadsheet!AE651)),AND(NOT(ISBLANK(Spreadsheet!C651)),NOT(ISBLANK(Spreadsheet!D651)),ISBLANK(Spreadsheet!AE651)),AND(NOT(ISBLANK(Spreadsheet!C651)),ISBLANK(Spreadsheet!D651),NOT(ISBLANK(Spreadsheet!AE651)),LEN(Spreadsheet!AE651)&lt;=100))</f>
        <v>1</v>
      </c>
      <c r="BI651" s="5" t="b">
        <f t="array" ref="BI651">IF(ISBLANK(Spreadsheet!AF651),TRUE,ISNUMBER(MATCH(TRUE,EXACT(Spreadsheet!AF651,CobraShortReasons),0)))</f>
        <v>1</v>
      </c>
      <c r="BJ651" s="5" t="b">
        <f ca="1">IF(ISERROR(DATEVALUE(TEXT(Spreadsheet!AG651,"mm/dd/yyyy")) &gt; TODAY()),IF(ISBLANK(Spreadsheet!AG651),TRUE,FALSE),IF(DATEVALUE(TEXT(Spreadsheet!AG651,"mm/dd/yyyy")) &gt; TODAY(),FALSE,TRUE))</f>
        <v>1</v>
      </c>
      <c r="BK651" s="5" t="b">
        <f>OR(ISBLANK(Spreadsheet!AH651),LEN(Spreadsheet!AH651)&lt;=25)</f>
        <v>1</v>
      </c>
      <c r="BL651" s="5" t="b">
        <f t="array" aca="1" ref="BL651" ca="1">IF(ISBLANK(Spreadsheet!AI651),TRUE,ISNUMBER(MATCH(TRUE,EXACT(Spreadsheet!AI651,INDIRECT(Spreadsheet!$D$2)),0)))</f>
        <v>1</v>
      </c>
      <c r="BM651" s="5" t="b">
        <f t="array" aca="1" ref="BM651" ca="1">IF(ISBLANK(Spreadsheet!AJ651),TRUE,ISNUMBER(MATCH(TRUE,EXACT(Spreadsheet!AJ651,INDIRECT(Spreadsheet!BJ651)),0)))</f>
        <v>1</v>
      </c>
      <c r="BN651" s="5" t="b">
        <f t="array" ref="BN651">IF(ISBLANK(Spreadsheet!AK651),TRUE,ISNUMBER(MATCH(TRUE,EXACT(Spreadsheet!AK651,DentalPlans),0)))</f>
        <v>1</v>
      </c>
      <c r="BO651" s="5" t="b">
        <f t="array" aca="1" ref="BO651" ca="1">IF(ISBLANK(Spreadsheet!AL651),TRUE,ISNUMBER(MATCH(TRUE,EXACT(Spreadsheet!AL651,INDIRECT(Spreadsheet!BK651)),0)))</f>
        <v>1</v>
      </c>
      <c r="BP651" s="5" t="b">
        <f t="array" ref="BP651">IF(ISBLANK(Spreadsheet!AM651),TRUE,ISNUMBER(MATCH(TRUE,EXACT(Spreadsheet!AM651,VisionPlans),0)))</f>
        <v>1</v>
      </c>
      <c r="BQ651" s="5" t="b">
        <f t="array" aca="1" ref="BQ651" ca="1">IF(ISBLANK(Spreadsheet!AN651),TRUE,ISNUMBER(MATCH(TRUE,EXACT(Spreadsheet!AN651,INDIRECT(Spreadsheet!BL651)),0)))</f>
        <v>1</v>
      </c>
      <c r="BR651" s="5" t="b">
        <f t="array" ref="BR651">IF(ISBLANK(Spreadsheet!AO651),TRUE,ISNUMBER(MATCH(TRUE,EXACT(Spreadsheet!AO651,LifeBenefitClasses),0)))</f>
        <v>1</v>
      </c>
      <c r="BS651" s="5" t="b">
        <f>IF(OR(ISBLANK(Spreadsheet!AO651), Spreadsheet!AO651="Waive"),IF(ISBLANK(Spreadsheet!AP651),TRUE,FALSE),IF(OR(AND(NOT(ISBLANK(Spreadsheet!AO651)),ISBLANK(Spreadsheet!AP651)),NOT(ISNUMBER(VALUE(Spreadsheet!AP651)))),FALSE,IF(OR(AND(Spreadsheet!AP651&lt;6,MOD(Spreadsheet!AP651*10,5)=0), MOD(Spreadsheet!AP651,5000)=0),TRUE,FALSE)))</f>
        <v>1</v>
      </c>
      <c r="BT651" s="5" t="b">
        <f t="array" ref="BT651">IF(ISBLANK(Spreadsheet!AQ651),TRUE,ISNUMBER(MATCH(TRUE,EXACT(Spreadsheet!AQ651,EnrollWaive),0)))</f>
        <v>1</v>
      </c>
      <c r="BU651" s="5" t="b">
        <f t="array" ref="BU651">IF(ISBLANK(Spreadsheet!AR651),TRUE,ISNUMBER(MATCH(TRUE,EXACT(Spreadsheet!AR651,LifeBenefitClasses),0)))</f>
        <v>1</v>
      </c>
      <c r="BV651" s="5" t="b">
        <f>IF(OR(ISBLANK(Spreadsheet!AR651), Spreadsheet!AR651="Waive"),IF(ISBLANK(Spreadsheet!AS651),TRUE,FALSE),IF(OR(AND(NOT(ISBLANK(Spreadsheet!AR651)),ISBLANK(Spreadsheet!AS651)),NOT(ISNUMBER(VALUE(Spreadsheet!AS651)))),FALSE,IF(OR(AND(Spreadsheet!AS651&lt;6,MOD(Spreadsheet!AS651*10,5)=0), MOD(Spreadsheet!AS651,10000)=0),TRUE,FALSE)))</f>
        <v>1</v>
      </c>
      <c r="BW651" s="5" t="b">
        <f t="array" ref="BW651">IF(ISBLANK(Spreadsheet!AT651),TRUE,ISNUMBER(MATCH(TRUE,EXACT(Spreadsheet!AT651,LifeBenefitClasses),0)))</f>
        <v>1</v>
      </c>
      <c r="BX651" s="5" t="b">
        <f>IF(OR(ISBLANK(Spreadsheet!AT651), Spreadsheet!AT651="Waive"),IF(ISBLANK(Spreadsheet!AU651),TRUE,FALSE),IF(OR(AND(NOT(ISBLANK(Spreadsheet!AT651)),ISBLANK(Spreadsheet!AU651)),NOT(ISNUMBER(VALUE(Spreadsheet!AU651)))),FALSE,IF(AND(NOT(OR(ISBLANK(Spreadsheet!AT651),Spreadsheet!AT651="Waive")),NOT(OR(ISBLANK(Spreadsheet!AR651),Spreadsheet!AR651="Waive")),MOD(Spreadsheet!AU651,5000)=0, Spreadsheet!AU651&lt;=(Spreadsheet!AS651*0.5)),TRUE,FALSE)))</f>
        <v>1</v>
      </c>
      <c r="BY651" s="5" t="b">
        <f t="array" ref="BY651">IF(ISBLANK(Spreadsheet!AV651),TRUE,ISNUMBER(MATCH(TRUE,EXACT(Spreadsheet!AV651,EnrollWaive),0)))</f>
        <v>1</v>
      </c>
      <c r="BZ651" s="5" t="b">
        <f t="array" ref="BZ651">IF(ISBLANK(Spreadsheet!AW651),TRUE,ISNUMBER(MATCH(TRUE,EXACT(Spreadsheet!AW651,LifeBenefitClasses),0)))</f>
        <v>1</v>
      </c>
      <c r="CA651" s="5" t="b">
        <f t="array" ref="CA651">IF(ISBLANK(Spreadsheet!AX651),TRUE,ISNUMBER(MATCH(TRUE,EXACT(Spreadsheet!AX651,LifeBenefitClasses),0)))</f>
        <v>1</v>
      </c>
      <c r="CB651" s="5" t="b">
        <f t="array" ref="CB651">IF(ISBLANK(Spreadsheet!AY651),TRUE,ISNUMBER(MATCH(TRUE,EXACT(Spreadsheet!AY651,LifeBenefitClasses),0)))</f>
        <v>1</v>
      </c>
      <c r="CC651" s="5" t="b">
        <f t="array" ref="CC651">IF(ISBLANK(Spreadsheet!AZ651),TRUE,ISNUMBER(MATCH(TRUE,EXACT(Spreadsheet!AZ651,LifeBenefitClasses),0)))</f>
        <v>1</v>
      </c>
      <c r="CD651" s="5" t="b">
        <f t="array" ref="CD651">IF(ISBLANK(Spreadsheet!BA651),TRUE,ISNUMBER(MATCH(TRUE,EXACT(Spreadsheet!BA651,LifeBenefitClasses),0)))</f>
        <v>1</v>
      </c>
      <c r="CE651" s="5" t="b">
        <f>IF(OR(ISBLANK(Spreadsheet!BA651), Spreadsheet!BA651="Waive"),IF(ISBLANK(Spreadsheet!BB651),TRUE,FALSE),IF(OR(AND(NOT(ISBLANK(Spreadsheet!BA651)),ISBLANK(Spreadsheet!BB651)),NOT(ISNUMBER(VALUE(Spreadsheet!BB651))),ISBLANK(Spreadsheet!BC651),NOT(ISNUMBER(VALUE(Spreadsheet!BC651)))),FALSE,IF(AND(Spreadsheet!BB651&gt;=50000,Spreadsheet!BB651&lt;=250000,MOD(Spreadsheet!BB651,10000)=0,Spreadsheet!BB651&lt;=(10*Spreadsheet!BC651)),TRUE,FALSE)))</f>
        <v>1</v>
      </c>
      <c r="CF651" s="5" t="b">
        <f>IF(NOT(ISBLANK(Spreadsheet!BC651)),AND(ISNUMBER(VALUE(Spreadsheet!BC651)),Spreadsheet!BC651&gt;0),AND(OR(ISBLANK(Spreadsheet!AO651),Spreadsheet!AO651="Waive",AND(NOT(OR(ISBLANK(Spreadsheet!AO651),Spreadsheet!AO651="Waive")),Spreadsheet!AP651&gt;=6)),OR(ISBLANK(Spreadsheet!AR651),AND(NOT(OR(ISBLANK(Spreadsheet!AR651),Spreadsheet!AR651="Waive")),Spreadsheet!AS651&gt;=6)),OR(ISBLANK(Spreadsheet!AW651)),OR(ISBLANK(Spreadsheet!AX651)),OR(ISBLANK(Spreadsheet!AY651)),OR(ISBLANK(Spreadsheet!AZ651)),OR(ISBLANK(Spreadsheet!BA651),Spreadsheet!BA651="Waive")))</f>
        <v>1</v>
      </c>
      <c r="CG651" s="5" t="b">
        <f t="shared" ca="1" si="47"/>
        <v>1</v>
      </c>
    </row>
    <row r="652" spans="8:85" x14ac:dyDescent="0.3">
      <c r="H652" s="5">
        <f t="shared" ca="1" si="44"/>
        <v>2</v>
      </c>
      <c r="I652" s="5" t="str">
        <f t="shared" ca="1" si="46"/>
        <v/>
      </c>
      <c r="J652" s="5" t="str">
        <f>IF(AND(NOT(ISBLANK(Spreadsheet!C652)),ISBLANK(Spreadsheet!D652)),Spreadsheet!F652&amp;" "&amp;Spreadsheet!H652,"")</f>
        <v/>
      </c>
      <c r="K652" s="5">
        <f>IF(AND(NOT(ISBLANK(Spreadsheet!C652)),ISBLANK(Spreadsheet!D652)),COUNTIFS(Spreadsheet!E653:E$786,"=Child",Spreadsheet!C653:C$786, "="&amp;Spreadsheet!C652) + COUNTIFS(Spreadsheet!E653:E$786,"=Step-child",Spreadsheet!C653:C$786, "="&amp;Spreadsheet!C652),0)</f>
        <v>0</v>
      </c>
      <c r="L652" s="5">
        <f>IF(NOT(ISBLANK(J652)),COUNTIFS(Spreadsheet!E653:E$786,"=Wife",Spreadsheet!C653:C$786, "="&amp;Spreadsheet!C652) + COUNTIFS(Spreadsheet!E653:E$786,"=Husband",Spreadsheet!C653:C$786, "="&amp;Spreadsheet!C652),0)</f>
        <v>0</v>
      </c>
      <c r="M652" s="5">
        <f>IF(NOT(ISBLANK(Spreadsheet!AJ652)),VLOOKUP(Spreadsheet!AJ652,'Drop Downs'!$P$2:$R$16,3,FALSE),0)</f>
        <v>0</v>
      </c>
      <c r="N652" s="5">
        <f>IF(NOT(ISBLANK(Spreadsheet!AJ652)), VLOOKUP(Spreadsheet!AJ652,'Drop Downs'!$P$2:$R$16,2,FALSE),0)</f>
        <v>0</v>
      </c>
      <c r="O652" s="5">
        <f>IF(NOT(ISBLANK(Spreadsheet!AL652)),VLOOKUP(Spreadsheet!AL652,'Drop Downs'!$P$2:$R$16,3,FALSE), 0)</f>
        <v>0</v>
      </c>
      <c r="P652" s="5">
        <f>IF(NOT(ISBLANK(Spreadsheet!AL652)),VLOOKUP(Spreadsheet!AL652,'Drop Downs'!$P$2:$R$16,2,FALSE),0)</f>
        <v>0</v>
      </c>
      <c r="Q652" s="5">
        <f>IF(NOT(ISBLANK(Spreadsheet!AN652)),VLOOKUP(Spreadsheet!AN652,'Drop Downs'!$P$2:$R$16,3,FALSE),0)</f>
        <v>0</v>
      </c>
      <c r="R652" s="5">
        <f>IF(NOT(ISBLANK(Spreadsheet!AN652)),VLOOKUP(Spreadsheet!AN652,'Drop Downs'!$P$2:$R$16,2,FALSE),0)</f>
        <v>0</v>
      </c>
      <c r="S652" s="5" t="str">
        <f>IF(OR(M652&gt;K652,N652&gt;L652,O652&gt;K652, Q652&gt;K652,N652&gt;L652, P652&gt;L652, R652&gt;L652),"Member currently has a coverage election over what he/she needs.  Please add more dependents or adjust the coverage election.","")&amp;(IF(AND(NOT(ISBLANK(Spreadsheet!C652)),NOT(ISBLANK(Spreadsheet!D652)),ISBLANK(Spreadsheet!E652)),"Dependent lacks a relationship to member.Please select one from the drop-down.",""))</f>
        <v/>
      </c>
      <c r="T652" s="5" t="b">
        <f t="shared" si="45"/>
        <v>1</v>
      </c>
      <c r="U652" s="5" t="b">
        <f>OR(ISBLANK(Spreadsheet!C652),IF(NOT(ISBLANK(Spreadsheet!D652)),NOT(ISBLANK(Spreadsheet!E652)),TRUE))</f>
        <v>1</v>
      </c>
      <c r="V652" s="5" t="b">
        <f>OR(ISBLANK(Spreadsheet!C652), NOT(ISBLANK(Spreadsheet!I652)))</f>
        <v>1</v>
      </c>
      <c r="W652" s="5" t="b">
        <f>OR(ISBLANK(Spreadsheet!D652),NOT(ISBLANK(Spreadsheet!C652)))</f>
        <v>1</v>
      </c>
      <c r="X652" s="155" t="str">
        <f>REPT("0",MIN(FIND({1,2,3,4,5,6,7,8,9},Spreadsheet!C652&amp;"123456789"))-1)&amp;IF(ISBLANK(Spreadsheet!C652),"",SUMPRODUCT(MID(0&amp;Spreadsheet!C652,LARGE(INDEX(ISNUMBER(--MID(Spreadsheet!C652,ROW($1:$225),1))*
 ROW($1:$225),0),ROW($1:$225))+1,1)*10^ROW($1:$225)/10))</f>
        <v/>
      </c>
      <c r="Y652" s="5" t="b">
        <f>IF(NOT(ISBLANK(Spreadsheet!C652)),IF(AND(ISNUMBER(VALUE(Spreadsheet!C652)), LEN(Spreadsheet!C652)=9),TRUE,FALSE),TRUE)</f>
        <v>1</v>
      </c>
      <c r="Z652" s="155" t="str">
        <f>REPT("0",MIN(FIND({1,2,3,4,5,6,7,8,9},Spreadsheet!D652&amp;"123456789"))-1)&amp;IF(ISBLANK(Spreadsheet!D652),"",SUMPRODUCT(MID(0&amp;Spreadsheet!D652,LARGE(INDEX(ISNUMBER(--MID(Spreadsheet!D652,ROW($1:$225),1))*
 ROW($1:$225),0),ROW($1:$225))+1,1)*10^ROW($1:$225)/10))</f>
        <v/>
      </c>
      <c r="AA652" s="5" t="b">
        <f>IF(AND(NOT(ISBLANK(Spreadsheet!D652)),NOT(ISBLANK(Spreadsheet!C652))),IF(AND(ISNUMBER(VALUE(Spreadsheet!D652)), LEN(Spreadsheet!D652)=9),TRUE,FALSE),IF(AND(NOT(ISBLANK(Spreadsheet!D652)),ISBLANK(Spreadsheet!C652)),FALSE,TRUE))</f>
        <v>1</v>
      </c>
      <c r="AB652" s="5" t="b">
        <f>OR(ISBLANK(Spreadsheet!Y652),IF(NOT(ISBLANK(Spreadsheet!Y652)),LEN(Spreadsheet!Y652)=10,ISNUMBER(VALUE(Spreadsheet!Y652))))</f>
        <v>1</v>
      </c>
      <c r="AC652" s="5" t="b">
        <f>OR(ISBLANK(Spreadsheet!AI652), AND(NOT(ISBLANK(Spreadsheet!AJ652)), NOT(ISNUMBER(SEARCH("Waive",Spreadsheet!AJ652)))))</f>
        <v>1</v>
      </c>
      <c r="AD652" s="5" t="b">
        <f>OR(ISBLANK(Spreadsheet!AK652), AND(NOT(ISBLANK(Spreadsheet!AL652)), NOT(ISNUMBER(SEARCH("Waive",Spreadsheet!AL652)))))</f>
        <v>1</v>
      </c>
      <c r="AE652" s="5" t="b">
        <f>OR(ISBLANK(Spreadsheet!AM652), AND(NOT(ISBLANK(Spreadsheet!AN652)), NOT(ISNUMBER(SEARCH("Waive", Spreadsheet!AN652)))))</f>
        <v>1</v>
      </c>
      <c r="AF652" s="5" t="b">
        <f>OR(ISBLANK(Spreadsheet!C652), NOT(ISBLANK(Spreadsheet!D652)),NOT(ISBLANK(Spreadsheet!L652)))</f>
        <v>1</v>
      </c>
      <c r="AG652" s="5" t="b">
        <f>IF(AND(NOT(ISBLANK(Spreadsheet!C652)), NOT(ISBLANK(Spreadsheet!D652)),Spreadsheet!C652&lt;&gt;Spreadsheet!D652),IF(ISERROR(VLOOKUP(Spreadsheet!C652, Spreadsheet!$C$6:'Spreadsheet'!$C651,1,FALSE)), FALSE, TRUE),TRUE)</f>
        <v>1</v>
      </c>
      <c r="AH652" s="5" t="b">
        <f>Spreadsheet!$B$2=Spreadsheet!AD652</f>
        <v>1</v>
      </c>
      <c r="AI652" s="5" t="b">
        <f>IF(ISBLANK(Spreadsheet!G652),TRUE,IF(OR(LEN(Spreadsheet!G652)&gt;1,ISNUMBER(VALUE(Spreadsheet!G652))),FALSE,TRUE))</f>
        <v>1</v>
      </c>
      <c r="AJ652" s="5" t="b">
        <f>OR(ISBLANK(Spreadsheet!C652), NOT(ISBLANK(Spreadsheet!B652)), NOT(ISBLANK(Spreadsheet!D652)))</f>
        <v>1</v>
      </c>
      <c r="AK652" s="5" t="b">
        <f t="array" ref="AK652">IF(OR(AND(ISBLANK(Spreadsheet!E652),ISBLANK(Spreadsheet!D652),NOT(ISBLANK(Spreadsheet!C652))),AND(ISBLANK(Spreadsheet!E652),ISBLANK(Spreadsheet!D652),ISBLANK(Spreadsheet!C652))),TRUE,ISNUMBER(MATCH(TRUE,EXACT(Spreadsheet!E652,Relationships),0)))</f>
        <v>1</v>
      </c>
      <c r="AL652" s="5" t="b">
        <f>IF(NOT(ISBLANK(Spreadsheet!C652)),IF(OR(ISBLANK(Spreadsheet!F652),LEN(Spreadsheet!F652)&gt;40),FALSE,TRUE),TRUE)</f>
        <v>1</v>
      </c>
      <c r="AM652" s="5" t="b">
        <f>IF(NOT(ISBLANK(Spreadsheet!C652)),IF(OR(ISBLANK(Spreadsheet!H652),LEN(Spreadsheet!H652)&gt;40),FALSE,TRUE),TRUE)</f>
        <v>1</v>
      </c>
      <c r="AN652" s="5" t="b">
        <f t="array" ref="AN652">IF(ISBLANK(Spreadsheet!I652),TRUE,ISNUMBER(MATCH(TRUE,EXACT(Spreadsheet!I652,GenderValues),0)))</f>
        <v>1</v>
      </c>
      <c r="AO652" s="5" t="b">
        <f ca="1">IF(ISERROR(DATEVALUE(TEXT(Spreadsheet!J652,"mm/dd/yyyy")) &gt; TODAY()),IF(AND(ISBLANK(Spreadsheet!J652),ISBLANK(Spreadsheet!C652)),TRUE,FALSE),IF(DATEVALUE(TEXT(Spreadsheet!J652,"mm/dd/yyyy")) &gt; TODAY(),FALSE,TRUE))</f>
        <v>1</v>
      </c>
      <c r="AP652" s="5" t="b">
        <f>OR(ISBLANK(Spreadsheet!K652),LEN(Spreadsheet!K652)&lt;=100)</f>
        <v>1</v>
      </c>
      <c r="AQ652" s="5" t="b">
        <f t="array" ref="AQ652">IF(OR(AND(ISBLANK(Spreadsheet!L652),ISBLANK(Spreadsheet!C652)),AND(NOT(ISBLANK(Spreadsheet!C652)),NOT(ISBLANK(Spreadsheet!D652)))),TRUE,ISNUMBER(MATCH(TRUE,EXACT(Spreadsheet!L652,MaritalStatus),0)))</f>
        <v>1</v>
      </c>
      <c r="AR652" s="5" t="b">
        <f ca="1">IF(ISERROR(DATEVALUE(TEXT(Spreadsheet!M652,"mm/dd/yyyy")) &gt; TODAY()),IF(ISBLANK(Spreadsheet!M652),TRUE,FALSE),IF(DATEVALUE(TEXT(Spreadsheet!M652,"mm/dd/yyyy")) &gt; TODAY(),FALSE,TRUE))</f>
        <v>1</v>
      </c>
      <c r="AS652" s="5" t="b">
        <f>OR(ISBLANK(Spreadsheet!N652),LEN(Spreadsheet!N652)&lt;=100)</f>
        <v>1</v>
      </c>
      <c r="AT652" s="5" t="b">
        <f>OR(ISBLANK(Spreadsheet!O652),UPPER(Spreadsheet!O652)="YES")</f>
        <v>1</v>
      </c>
      <c r="AU652" s="5" t="b">
        <f>OR(ISBLANK(Spreadsheet!P652),UPPER(Spreadsheet!P652)="YES")</f>
        <v>1</v>
      </c>
      <c r="AV652" s="5" t="b">
        <f t="array" ref="AV652">IF(ISBLANK(Spreadsheet!Q652),TRUE,ISNUMBER(MATCH(TRUE,EXACT(Spreadsheet!Q652,OnGroupsPriorIns),0)))</f>
        <v>1</v>
      </c>
      <c r="AW652" s="5" t="b">
        <f>OR(ISBLANK(Spreadsheet!R652),UPPER(Spreadsheet!R652)="YES")</f>
        <v>1</v>
      </c>
      <c r="AX652" s="5" t="b">
        <f>OR(ISBLANK(Spreadsheet!S652),UPPER(Spreadsheet!S652)="YES")</f>
        <v>1</v>
      </c>
      <c r="AY652" s="5" t="b">
        <f>OR(AND(ISBLANK(Spreadsheet!C652),LEN(Spreadsheet!T652)=0),AND(NOT(ISBLANK(Spreadsheet!C652)),LEN(Spreadsheet!T652)&gt;0,LEN(Spreadsheet!T652)&lt;=50))</f>
        <v>1</v>
      </c>
      <c r="AZ652" s="5" t="b">
        <f>OR(LEN(Spreadsheet!U652)=0,AND(LEN(Spreadsheet!U652)&gt;0,LEN(Spreadsheet!U652)&lt;=50))</f>
        <v>1</v>
      </c>
      <c r="BA652" s="5" t="b">
        <f>OR(AND(ISBLANK(Spreadsheet!C652),LEN(Spreadsheet!V652)=0),AND(NOT(ISBLANK(Spreadsheet!C652)),LEN(Spreadsheet!V652)&gt;0,LEN(Spreadsheet!V652)&lt;=50))</f>
        <v>1</v>
      </c>
      <c r="BB652" s="5" t="b">
        <f t="array" ref="BB652">IF(AND(ISBLANK(Spreadsheet!C652),LEN(Spreadsheet!W652)=0),TRUE,ISNUMBER(MATCH(TRUE,EXACT(Spreadsheet!W652,States),0)))</f>
        <v>1</v>
      </c>
      <c r="BC652" s="5" t="b">
        <f>OR(AND(ISBLANK(Spreadsheet!C652),LEN(Spreadsheet!X652)=0),AND(NOT(ISBLANK(Spreadsheet!C652)),LEN(Spreadsheet!X652)&gt;0,LEN(Spreadsheet!X652)=5,ISNUMBER(VALUE(Spreadsheet!X652))))</f>
        <v>1</v>
      </c>
      <c r="BD652" s="5" t="b">
        <f>OR(ISBLANK(Spreadsheet!Z652),LEN(Spreadsheet!Z652)&lt;=50)</f>
        <v>1</v>
      </c>
      <c r="BE652" s="5" t="b">
        <f>ISBLANK(Spreadsheet!AA652)</f>
        <v>1</v>
      </c>
      <c r="BF652" s="5" t="b">
        <f>ISBLANK(Spreadsheet!AB652)</f>
        <v>1</v>
      </c>
      <c r="BG652" s="5" t="b">
        <f>IF(ISERROR(DATEVALUE(TEXT(Spreadsheet!AC652,"mm/dd/yyyy")) &gt; DATEVALUE(TEXT(Spreadsheet!J652,"mm/dd/yyyy"))),IF(OR(AND(ISBLANK(Spreadsheet!AC652),ISBLANK(Spreadsheet!C652)),AND(NOT(ISBLANK(Spreadsheet!C652)),ISBLANK(Spreadsheet!AC652),NOT(ISBLANK(Spreadsheet!D652)))),TRUE,FALSE),IF(DATEVALUE(TEXT(Spreadsheet!AC652,"mm/dd/yyyy")) &gt; DATEVALUE(TEXT(Spreadsheet!J652,"mm/dd/yyyy")),TRUE,FALSE))</f>
        <v>1</v>
      </c>
      <c r="BH652" s="5" t="b">
        <f>OR(AND(ISBLANK(Spreadsheet!C652),ISBLANK(Spreadsheet!AE652)),AND(NOT(ISBLANK(Spreadsheet!C652)),NOT(ISBLANK(Spreadsheet!D652)),ISBLANK(Spreadsheet!AE652)),AND(NOT(ISBLANK(Spreadsheet!C652)),ISBLANK(Spreadsheet!D652),NOT(ISBLANK(Spreadsheet!AE652)),LEN(Spreadsheet!AE652)&lt;=100))</f>
        <v>1</v>
      </c>
      <c r="BI652" s="5" t="b">
        <f t="array" ref="BI652">IF(ISBLANK(Spreadsheet!AF652),TRUE,ISNUMBER(MATCH(TRUE,EXACT(Spreadsheet!AF652,CobraShortReasons),0)))</f>
        <v>1</v>
      </c>
      <c r="BJ652" s="5" t="b">
        <f ca="1">IF(ISERROR(DATEVALUE(TEXT(Spreadsheet!AG652,"mm/dd/yyyy")) &gt; TODAY()),IF(ISBLANK(Spreadsheet!AG652),TRUE,FALSE),IF(DATEVALUE(TEXT(Spreadsheet!AG652,"mm/dd/yyyy")) &gt; TODAY(),FALSE,TRUE))</f>
        <v>1</v>
      </c>
      <c r="BK652" s="5" t="b">
        <f>OR(ISBLANK(Spreadsheet!AH652),LEN(Spreadsheet!AH652)&lt;=25)</f>
        <v>1</v>
      </c>
      <c r="BL652" s="5" t="b">
        <f t="array" aca="1" ref="BL652" ca="1">IF(ISBLANK(Spreadsheet!AI652),TRUE,ISNUMBER(MATCH(TRUE,EXACT(Spreadsheet!AI652,INDIRECT(Spreadsheet!$D$2)),0)))</f>
        <v>1</v>
      </c>
      <c r="BM652" s="5" t="b">
        <f t="array" aca="1" ref="BM652" ca="1">IF(ISBLANK(Spreadsheet!AJ652),TRUE,ISNUMBER(MATCH(TRUE,EXACT(Spreadsheet!AJ652,INDIRECT(Spreadsheet!BJ652)),0)))</f>
        <v>1</v>
      </c>
      <c r="BN652" s="5" t="b">
        <f t="array" ref="BN652">IF(ISBLANK(Spreadsheet!AK652),TRUE,ISNUMBER(MATCH(TRUE,EXACT(Spreadsheet!AK652,DentalPlans),0)))</f>
        <v>1</v>
      </c>
      <c r="BO652" s="5" t="b">
        <f t="array" aca="1" ref="BO652" ca="1">IF(ISBLANK(Spreadsheet!AL652),TRUE,ISNUMBER(MATCH(TRUE,EXACT(Spreadsheet!AL652,INDIRECT(Spreadsheet!BK652)),0)))</f>
        <v>1</v>
      </c>
      <c r="BP652" s="5" t="b">
        <f t="array" ref="BP652">IF(ISBLANK(Spreadsheet!AM652),TRUE,ISNUMBER(MATCH(TRUE,EXACT(Spreadsheet!AM652,VisionPlans),0)))</f>
        <v>1</v>
      </c>
      <c r="BQ652" s="5" t="b">
        <f t="array" aca="1" ref="BQ652" ca="1">IF(ISBLANK(Spreadsheet!AN652),TRUE,ISNUMBER(MATCH(TRUE,EXACT(Spreadsheet!AN652,INDIRECT(Spreadsheet!BL652)),0)))</f>
        <v>1</v>
      </c>
      <c r="BR652" s="5" t="b">
        <f t="array" ref="BR652">IF(ISBLANK(Spreadsheet!AO652),TRUE,ISNUMBER(MATCH(TRUE,EXACT(Spreadsheet!AO652,LifeBenefitClasses),0)))</f>
        <v>1</v>
      </c>
      <c r="BS652" s="5" t="b">
        <f>IF(OR(ISBLANK(Spreadsheet!AO652), Spreadsheet!AO652="Waive"),IF(ISBLANK(Spreadsheet!AP652),TRUE,FALSE),IF(OR(AND(NOT(ISBLANK(Spreadsheet!AO652)),ISBLANK(Spreadsheet!AP652)),NOT(ISNUMBER(VALUE(Spreadsheet!AP652)))),FALSE,IF(OR(AND(Spreadsheet!AP652&lt;6,MOD(Spreadsheet!AP652*10,5)=0), MOD(Spreadsheet!AP652,5000)=0),TRUE,FALSE)))</f>
        <v>1</v>
      </c>
      <c r="BT652" s="5" t="b">
        <f t="array" ref="BT652">IF(ISBLANK(Spreadsheet!AQ652),TRUE,ISNUMBER(MATCH(TRUE,EXACT(Spreadsheet!AQ652,EnrollWaive),0)))</f>
        <v>1</v>
      </c>
      <c r="BU652" s="5" t="b">
        <f t="array" ref="BU652">IF(ISBLANK(Spreadsheet!AR652),TRUE,ISNUMBER(MATCH(TRUE,EXACT(Spreadsheet!AR652,LifeBenefitClasses),0)))</f>
        <v>1</v>
      </c>
      <c r="BV652" s="5" t="b">
        <f>IF(OR(ISBLANK(Spreadsheet!AR652), Spreadsheet!AR652="Waive"),IF(ISBLANK(Spreadsheet!AS652),TRUE,FALSE),IF(OR(AND(NOT(ISBLANK(Spreadsheet!AR652)),ISBLANK(Spreadsheet!AS652)),NOT(ISNUMBER(VALUE(Spreadsheet!AS652)))),FALSE,IF(OR(AND(Spreadsheet!AS652&lt;6,MOD(Spreadsheet!AS652*10,5)=0), MOD(Spreadsheet!AS652,10000)=0),TRUE,FALSE)))</f>
        <v>1</v>
      </c>
      <c r="BW652" s="5" t="b">
        <f t="array" ref="BW652">IF(ISBLANK(Spreadsheet!AT652),TRUE,ISNUMBER(MATCH(TRUE,EXACT(Spreadsheet!AT652,LifeBenefitClasses),0)))</f>
        <v>1</v>
      </c>
      <c r="BX652" s="5" t="b">
        <f>IF(OR(ISBLANK(Spreadsheet!AT652), Spreadsheet!AT652="Waive"),IF(ISBLANK(Spreadsheet!AU652),TRUE,FALSE),IF(OR(AND(NOT(ISBLANK(Spreadsheet!AT652)),ISBLANK(Spreadsheet!AU652)),NOT(ISNUMBER(VALUE(Spreadsheet!AU652)))),FALSE,IF(AND(NOT(OR(ISBLANK(Spreadsheet!AT652),Spreadsheet!AT652="Waive")),NOT(OR(ISBLANK(Spreadsheet!AR652),Spreadsheet!AR652="Waive")),MOD(Spreadsheet!AU652,5000)=0, Spreadsheet!AU652&lt;=(Spreadsheet!AS652*0.5)),TRUE,FALSE)))</f>
        <v>1</v>
      </c>
      <c r="BY652" s="5" t="b">
        <f t="array" ref="BY652">IF(ISBLANK(Spreadsheet!AV652),TRUE,ISNUMBER(MATCH(TRUE,EXACT(Spreadsheet!AV652,EnrollWaive),0)))</f>
        <v>1</v>
      </c>
      <c r="BZ652" s="5" t="b">
        <f t="array" ref="BZ652">IF(ISBLANK(Spreadsheet!AW652),TRUE,ISNUMBER(MATCH(TRUE,EXACT(Spreadsheet!AW652,LifeBenefitClasses),0)))</f>
        <v>1</v>
      </c>
      <c r="CA652" s="5" t="b">
        <f t="array" ref="CA652">IF(ISBLANK(Spreadsheet!AX652),TRUE,ISNUMBER(MATCH(TRUE,EXACT(Spreadsheet!AX652,LifeBenefitClasses),0)))</f>
        <v>1</v>
      </c>
      <c r="CB652" s="5" t="b">
        <f t="array" ref="CB652">IF(ISBLANK(Spreadsheet!AY652),TRUE,ISNUMBER(MATCH(TRUE,EXACT(Spreadsheet!AY652,LifeBenefitClasses),0)))</f>
        <v>1</v>
      </c>
      <c r="CC652" s="5" t="b">
        <f t="array" ref="CC652">IF(ISBLANK(Spreadsheet!AZ652),TRUE,ISNUMBER(MATCH(TRUE,EXACT(Spreadsheet!AZ652,LifeBenefitClasses),0)))</f>
        <v>1</v>
      </c>
      <c r="CD652" s="5" t="b">
        <f t="array" ref="CD652">IF(ISBLANK(Spreadsheet!BA652),TRUE,ISNUMBER(MATCH(TRUE,EXACT(Spreadsheet!BA652,LifeBenefitClasses),0)))</f>
        <v>1</v>
      </c>
      <c r="CE652" s="5" t="b">
        <f>IF(OR(ISBLANK(Spreadsheet!BA652), Spreadsheet!BA652="Waive"),IF(ISBLANK(Spreadsheet!BB652),TRUE,FALSE),IF(OR(AND(NOT(ISBLANK(Spreadsheet!BA652)),ISBLANK(Spreadsheet!BB652)),NOT(ISNUMBER(VALUE(Spreadsheet!BB652))),ISBLANK(Spreadsheet!BC652),NOT(ISNUMBER(VALUE(Spreadsheet!BC652)))),FALSE,IF(AND(Spreadsheet!BB652&gt;=50000,Spreadsheet!BB652&lt;=250000,MOD(Spreadsheet!BB652,10000)=0,Spreadsheet!BB652&lt;=(10*Spreadsheet!BC652)),TRUE,FALSE)))</f>
        <v>1</v>
      </c>
      <c r="CF652" s="5" t="b">
        <f>IF(NOT(ISBLANK(Spreadsheet!BC652)),AND(ISNUMBER(VALUE(Spreadsheet!BC652)),Spreadsheet!BC652&gt;0),AND(OR(ISBLANK(Spreadsheet!AO652),Spreadsheet!AO652="Waive",AND(NOT(OR(ISBLANK(Spreadsheet!AO652),Spreadsheet!AO652="Waive")),Spreadsheet!AP652&gt;=6)),OR(ISBLANK(Spreadsheet!AR652),AND(NOT(OR(ISBLANK(Spreadsheet!AR652),Spreadsheet!AR652="Waive")),Spreadsheet!AS652&gt;=6)),OR(ISBLANK(Spreadsheet!AW652)),OR(ISBLANK(Spreadsheet!AX652)),OR(ISBLANK(Spreadsheet!AY652)),OR(ISBLANK(Spreadsheet!AZ652)),OR(ISBLANK(Spreadsheet!BA652),Spreadsheet!BA652="Waive")))</f>
        <v>1</v>
      </c>
      <c r="CG652" s="5" t="b">
        <f t="shared" ca="1" si="47"/>
        <v>1</v>
      </c>
    </row>
    <row r="653" spans="8:85" x14ac:dyDescent="0.3">
      <c r="H653" s="5">
        <f t="shared" ca="1" si="44"/>
        <v>2</v>
      </c>
      <c r="I653" s="5" t="str">
        <f t="shared" ca="1" si="46"/>
        <v/>
      </c>
      <c r="J653" s="5" t="str">
        <f>IF(AND(NOT(ISBLANK(Spreadsheet!C653)),ISBLANK(Spreadsheet!D653)),Spreadsheet!F653&amp;" "&amp;Spreadsheet!H653,"")</f>
        <v/>
      </c>
      <c r="K653" s="5">
        <f>IF(AND(NOT(ISBLANK(Spreadsheet!C653)),ISBLANK(Spreadsheet!D653)),COUNTIFS(Spreadsheet!E654:E$786,"=Child",Spreadsheet!C654:C$786, "="&amp;Spreadsheet!C653) + COUNTIFS(Spreadsheet!E654:E$786,"=Step-child",Spreadsheet!C654:C$786, "="&amp;Spreadsheet!C653),0)</f>
        <v>0</v>
      </c>
      <c r="L653" s="5">
        <f>IF(NOT(ISBLANK(J653)),COUNTIFS(Spreadsheet!E654:E$786,"=Wife",Spreadsheet!C654:C$786, "="&amp;Spreadsheet!C653) + COUNTIFS(Spreadsheet!E654:E$786,"=Husband",Spreadsheet!C654:C$786, "="&amp;Spreadsheet!C653),0)</f>
        <v>0</v>
      </c>
      <c r="M653" s="5">
        <f>IF(NOT(ISBLANK(Spreadsheet!AJ653)),VLOOKUP(Spreadsheet!AJ653,'Drop Downs'!$P$2:$R$16,3,FALSE),0)</f>
        <v>0</v>
      </c>
      <c r="N653" s="5">
        <f>IF(NOT(ISBLANK(Spreadsheet!AJ653)), VLOOKUP(Spreadsheet!AJ653,'Drop Downs'!$P$2:$R$16,2,FALSE),0)</f>
        <v>0</v>
      </c>
      <c r="O653" s="5">
        <f>IF(NOT(ISBLANK(Spreadsheet!AL653)),VLOOKUP(Spreadsheet!AL653,'Drop Downs'!$P$2:$R$16,3,FALSE), 0)</f>
        <v>0</v>
      </c>
      <c r="P653" s="5">
        <f>IF(NOT(ISBLANK(Spreadsheet!AL653)),VLOOKUP(Spreadsheet!AL653,'Drop Downs'!$P$2:$R$16,2,FALSE),0)</f>
        <v>0</v>
      </c>
      <c r="Q653" s="5">
        <f>IF(NOT(ISBLANK(Spreadsheet!AN653)),VLOOKUP(Spreadsheet!AN653,'Drop Downs'!$P$2:$R$16,3,FALSE),0)</f>
        <v>0</v>
      </c>
      <c r="R653" s="5">
        <f>IF(NOT(ISBLANK(Spreadsheet!AN653)),VLOOKUP(Spreadsheet!AN653,'Drop Downs'!$P$2:$R$16,2,FALSE),0)</f>
        <v>0</v>
      </c>
      <c r="S653" s="5" t="str">
        <f>IF(OR(M653&gt;K653,N653&gt;L653,O653&gt;K653, Q653&gt;K653,N653&gt;L653, P653&gt;L653, R653&gt;L653),"Member currently has a coverage election over what he/she needs.  Please add more dependents or adjust the coverage election.","")&amp;(IF(AND(NOT(ISBLANK(Spreadsheet!C653)),NOT(ISBLANK(Spreadsheet!D653)),ISBLANK(Spreadsheet!E653)),"Dependent lacks a relationship to member.Please select one from the drop-down.",""))</f>
        <v/>
      </c>
      <c r="T653" s="5" t="b">
        <f t="shared" si="45"/>
        <v>1</v>
      </c>
      <c r="U653" s="5" t="b">
        <f>OR(ISBLANK(Spreadsheet!C653),IF(NOT(ISBLANK(Spreadsheet!D653)),NOT(ISBLANK(Spreadsheet!E653)),TRUE))</f>
        <v>1</v>
      </c>
      <c r="V653" s="5" t="b">
        <f>OR(ISBLANK(Spreadsheet!C653), NOT(ISBLANK(Spreadsheet!I653)))</f>
        <v>1</v>
      </c>
      <c r="W653" s="5" t="b">
        <f>OR(ISBLANK(Spreadsheet!D653),NOT(ISBLANK(Spreadsheet!C653)))</f>
        <v>1</v>
      </c>
      <c r="X653" s="155" t="str">
        <f>REPT("0",MIN(FIND({1,2,3,4,5,6,7,8,9},Spreadsheet!C653&amp;"123456789"))-1)&amp;IF(ISBLANK(Spreadsheet!C653),"",SUMPRODUCT(MID(0&amp;Spreadsheet!C653,LARGE(INDEX(ISNUMBER(--MID(Spreadsheet!C653,ROW($1:$225),1))*
 ROW($1:$225),0),ROW($1:$225))+1,1)*10^ROW($1:$225)/10))</f>
        <v/>
      </c>
      <c r="Y653" s="5" t="b">
        <f>IF(NOT(ISBLANK(Spreadsheet!C653)),IF(AND(ISNUMBER(VALUE(Spreadsheet!C653)), LEN(Spreadsheet!C653)=9),TRUE,FALSE),TRUE)</f>
        <v>1</v>
      </c>
      <c r="Z653" s="155" t="str">
        <f>REPT("0",MIN(FIND({1,2,3,4,5,6,7,8,9},Spreadsheet!D653&amp;"123456789"))-1)&amp;IF(ISBLANK(Spreadsheet!D653),"",SUMPRODUCT(MID(0&amp;Spreadsheet!D653,LARGE(INDEX(ISNUMBER(--MID(Spreadsheet!D653,ROW($1:$225),1))*
 ROW($1:$225),0),ROW($1:$225))+1,1)*10^ROW($1:$225)/10))</f>
        <v/>
      </c>
      <c r="AA653" s="5" t="b">
        <f>IF(AND(NOT(ISBLANK(Spreadsheet!D653)),NOT(ISBLANK(Spreadsheet!C653))),IF(AND(ISNUMBER(VALUE(Spreadsheet!D653)), LEN(Spreadsheet!D653)=9),TRUE,FALSE),IF(AND(NOT(ISBLANK(Spreadsheet!D653)),ISBLANK(Spreadsheet!C653)),FALSE,TRUE))</f>
        <v>1</v>
      </c>
      <c r="AB653" s="5" t="b">
        <f>OR(ISBLANK(Spreadsheet!Y653),IF(NOT(ISBLANK(Spreadsheet!Y653)),LEN(Spreadsheet!Y653)=10,ISNUMBER(VALUE(Spreadsheet!Y653))))</f>
        <v>1</v>
      </c>
      <c r="AC653" s="5" t="b">
        <f>OR(ISBLANK(Spreadsheet!AI653), AND(NOT(ISBLANK(Spreadsheet!AJ653)), NOT(ISNUMBER(SEARCH("Waive",Spreadsheet!AJ653)))))</f>
        <v>1</v>
      </c>
      <c r="AD653" s="5" t="b">
        <f>OR(ISBLANK(Spreadsheet!AK653), AND(NOT(ISBLANK(Spreadsheet!AL653)), NOT(ISNUMBER(SEARCH("Waive",Spreadsheet!AL653)))))</f>
        <v>1</v>
      </c>
      <c r="AE653" s="5" t="b">
        <f>OR(ISBLANK(Spreadsheet!AM653), AND(NOT(ISBLANK(Spreadsheet!AN653)), NOT(ISNUMBER(SEARCH("Waive", Spreadsheet!AN653)))))</f>
        <v>1</v>
      </c>
      <c r="AF653" s="5" t="b">
        <f>OR(ISBLANK(Spreadsheet!C653), NOT(ISBLANK(Spreadsheet!D653)),NOT(ISBLANK(Spreadsheet!L653)))</f>
        <v>1</v>
      </c>
      <c r="AG653" s="5" t="b">
        <f>IF(AND(NOT(ISBLANK(Spreadsheet!C653)), NOT(ISBLANK(Spreadsheet!D653)),Spreadsheet!C653&lt;&gt;Spreadsheet!D653),IF(ISERROR(VLOOKUP(Spreadsheet!C653, Spreadsheet!$C$6:'Spreadsheet'!$C652,1,FALSE)), FALSE, TRUE),TRUE)</f>
        <v>1</v>
      </c>
      <c r="AH653" s="5" t="b">
        <f>Spreadsheet!$B$2=Spreadsheet!AD653</f>
        <v>1</v>
      </c>
      <c r="AI653" s="5" t="b">
        <f>IF(ISBLANK(Spreadsheet!G653),TRUE,IF(OR(LEN(Spreadsheet!G653)&gt;1,ISNUMBER(VALUE(Spreadsheet!G653))),FALSE,TRUE))</f>
        <v>1</v>
      </c>
      <c r="AJ653" s="5" t="b">
        <f>OR(ISBLANK(Spreadsheet!C653), NOT(ISBLANK(Spreadsheet!B653)), NOT(ISBLANK(Spreadsheet!D653)))</f>
        <v>1</v>
      </c>
      <c r="AK653" s="5" t="b">
        <f t="array" ref="AK653">IF(OR(AND(ISBLANK(Spreadsheet!E653),ISBLANK(Spreadsheet!D653),NOT(ISBLANK(Spreadsheet!C653))),AND(ISBLANK(Spreadsheet!E653),ISBLANK(Spreadsheet!D653),ISBLANK(Spreadsheet!C653))),TRUE,ISNUMBER(MATCH(TRUE,EXACT(Spreadsheet!E653,Relationships),0)))</f>
        <v>1</v>
      </c>
      <c r="AL653" s="5" t="b">
        <f>IF(NOT(ISBLANK(Spreadsheet!C653)),IF(OR(ISBLANK(Spreadsheet!F653),LEN(Spreadsheet!F653)&gt;40),FALSE,TRUE),TRUE)</f>
        <v>1</v>
      </c>
      <c r="AM653" s="5" t="b">
        <f>IF(NOT(ISBLANK(Spreadsheet!C653)),IF(OR(ISBLANK(Spreadsheet!H653),LEN(Spreadsheet!H653)&gt;40),FALSE,TRUE),TRUE)</f>
        <v>1</v>
      </c>
      <c r="AN653" s="5" t="b">
        <f t="array" ref="AN653">IF(ISBLANK(Spreadsheet!I653),TRUE,ISNUMBER(MATCH(TRUE,EXACT(Spreadsheet!I653,GenderValues),0)))</f>
        <v>1</v>
      </c>
      <c r="AO653" s="5" t="b">
        <f ca="1">IF(ISERROR(DATEVALUE(TEXT(Spreadsheet!J653,"mm/dd/yyyy")) &gt; TODAY()),IF(AND(ISBLANK(Spreadsheet!J653),ISBLANK(Spreadsheet!C653)),TRUE,FALSE),IF(DATEVALUE(TEXT(Spreadsheet!J653,"mm/dd/yyyy")) &gt; TODAY(),FALSE,TRUE))</f>
        <v>1</v>
      </c>
      <c r="AP653" s="5" t="b">
        <f>OR(ISBLANK(Spreadsheet!K653),LEN(Spreadsheet!K653)&lt;=100)</f>
        <v>1</v>
      </c>
      <c r="AQ653" s="5" t="b">
        <f t="array" ref="AQ653">IF(OR(AND(ISBLANK(Spreadsheet!L653),ISBLANK(Spreadsheet!C653)),AND(NOT(ISBLANK(Spreadsheet!C653)),NOT(ISBLANK(Spreadsheet!D653)))),TRUE,ISNUMBER(MATCH(TRUE,EXACT(Spreadsheet!L653,MaritalStatus),0)))</f>
        <v>1</v>
      </c>
      <c r="AR653" s="5" t="b">
        <f ca="1">IF(ISERROR(DATEVALUE(TEXT(Spreadsheet!M653,"mm/dd/yyyy")) &gt; TODAY()),IF(ISBLANK(Spreadsheet!M653),TRUE,FALSE),IF(DATEVALUE(TEXT(Spreadsheet!M653,"mm/dd/yyyy")) &gt; TODAY(),FALSE,TRUE))</f>
        <v>1</v>
      </c>
      <c r="AS653" s="5" t="b">
        <f>OR(ISBLANK(Spreadsheet!N653),LEN(Spreadsheet!N653)&lt;=100)</f>
        <v>1</v>
      </c>
      <c r="AT653" s="5" t="b">
        <f>OR(ISBLANK(Spreadsheet!O653),UPPER(Spreadsheet!O653)="YES")</f>
        <v>1</v>
      </c>
      <c r="AU653" s="5" t="b">
        <f>OR(ISBLANK(Spreadsheet!P653),UPPER(Spreadsheet!P653)="YES")</f>
        <v>1</v>
      </c>
      <c r="AV653" s="5" t="b">
        <f t="array" ref="AV653">IF(ISBLANK(Spreadsheet!Q653),TRUE,ISNUMBER(MATCH(TRUE,EXACT(Spreadsheet!Q653,OnGroupsPriorIns),0)))</f>
        <v>1</v>
      </c>
      <c r="AW653" s="5" t="b">
        <f>OR(ISBLANK(Spreadsheet!R653),UPPER(Spreadsheet!R653)="YES")</f>
        <v>1</v>
      </c>
      <c r="AX653" s="5" t="b">
        <f>OR(ISBLANK(Spreadsheet!S653),UPPER(Spreadsheet!S653)="YES")</f>
        <v>1</v>
      </c>
      <c r="AY653" s="5" t="b">
        <f>OR(AND(ISBLANK(Spreadsheet!C653),LEN(Spreadsheet!T653)=0),AND(NOT(ISBLANK(Spreadsheet!C653)),LEN(Spreadsheet!T653)&gt;0,LEN(Spreadsheet!T653)&lt;=50))</f>
        <v>1</v>
      </c>
      <c r="AZ653" s="5" t="b">
        <f>OR(LEN(Spreadsheet!U653)=0,AND(LEN(Spreadsheet!U653)&gt;0,LEN(Spreadsheet!U653)&lt;=50))</f>
        <v>1</v>
      </c>
      <c r="BA653" s="5" t="b">
        <f>OR(AND(ISBLANK(Spreadsheet!C653),LEN(Spreadsheet!V653)=0),AND(NOT(ISBLANK(Spreadsheet!C653)),LEN(Spreadsheet!V653)&gt;0,LEN(Spreadsheet!V653)&lt;=50))</f>
        <v>1</v>
      </c>
      <c r="BB653" s="5" t="b">
        <f t="array" ref="BB653">IF(AND(ISBLANK(Spreadsheet!C653),LEN(Spreadsheet!W653)=0),TRUE,ISNUMBER(MATCH(TRUE,EXACT(Spreadsheet!W653,States),0)))</f>
        <v>1</v>
      </c>
      <c r="BC653" s="5" t="b">
        <f>OR(AND(ISBLANK(Spreadsheet!C653),LEN(Spreadsheet!X653)=0),AND(NOT(ISBLANK(Spreadsheet!C653)),LEN(Spreadsheet!X653)&gt;0,LEN(Spreadsheet!X653)=5,ISNUMBER(VALUE(Spreadsheet!X653))))</f>
        <v>1</v>
      </c>
      <c r="BD653" s="5" t="b">
        <f>OR(ISBLANK(Spreadsheet!Z653),LEN(Spreadsheet!Z653)&lt;=50)</f>
        <v>1</v>
      </c>
      <c r="BE653" s="5" t="b">
        <f>ISBLANK(Spreadsheet!AA653)</f>
        <v>1</v>
      </c>
      <c r="BF653" s="5" t="b">
        <f>ISBLANK(Spreadsheet!AB653)</f>
        <v>1</v>
      </c>
      <c r="BG653" s="5" t="b">
        <f>IF(ISERROR(DATEVALUE(TEXT(Spreadsheet!AC653,"mm/dd/yyyy")) &gt; DATEVALUE(TEXT(Spreadsheet!J653,"mm/dd/yyyy"))),IF(OR(AND(ISBLANK(Spreadsheet!AC653),ISBLANK(Spreadsheet!C653)),AND(NOT(ISBLANK(Spreadsheet!C653)),ISBLANK(Spreadsheet!AC653),NOT(ISBLANK(Spreadsheet!D653)))),TRUE,FALSE),IF(DATEVALUE(TEXT(Spreadsheet!AC653,"mm/dd/yyyy")) &gt; DATEVALUE(TEXT(Spreadsheet!J653,"mm/dd/yyyy")),TRUE,FALSE))</f>
        <v>1</v>
      </c>
      <c r="BH653" s="5" t="b">
        <f>OR(AND(ISBLANK(Spreadsheet!C653),ISBLANK(Spreadsheet!AE653)),AND(NOT(ISBLANK(Spreadsheet!C653)),NOT(ISBLANK(Spreadsheet!D653)),ISBLANK(Spreadsheet!AE653)),AND(NOT(ISBLANK(Spreadsheet!C653)),ISBLANK(Spreadsheet!D653),NOT(ISBLANK(Spreadsheet!AE653)),LEN(Spreadsheet!AE653)&lt;=100))</f>
        <v>1</v>
      </c>
      <c r="BI653" s="5" t="b">
        <f t="array" ref="BI653">IF(ISBLANK(Spreadsheet!AF653),TRUE,ISNUMBER(MATCH(TRUE,EXACT(Spreadsheet!AF653,CobraShortReasons),0)))</f>
        <v>1</v>
      </c>
      <c r="BJ653" s="5" t="b">
        <f ca="1">IF(ISERROR(DATEVALUE(TEXT(Spreadsheet!AG653,"mm/dd/yyyy")) &gt; TODAY()),IF(ISBLANK(Spreadsheet!AG653),TRUE,FALSE),IF(DATEVALUE(TEXT(Spreadsheet!AG653,"mm/dd/yyyy")) &gt; TODAY(),FALSE,TRUE))</f>
        <v>1</v>
      </c>
      <c r="BK653" s="5" t="b">
        <f>OR(ISBLANK(Spreadsheet!AH653),LEN(Spreadsheet!AH653)&lt;=25)</f>
        <v>1</v>
      </c>
      <c r="BL653" s="5" t="b">
        <f t="array" aca="1" ref="BL653" ca="1">IF(ISBLANK(Spreadsheet!AI653),TRUE,ISNUMBER(MATCH(TRUE,EXACT(Spreadsheet!AI653,INDIRECT(Spreadsheet!$D$2)),0)))</f>
        <v>1</v>
      </c>
      <c r="BM653" s="5" t="b">
        <f t="array" aca="1" ref="BM653" ca="1">IF(ISBLANK(Spreadsheet!AJ653),TRUE,ISNUMBER(MATCH(TRUE,EXACT(Spreadsheet!AJ653,INDIRECT(Spreadsheet!BJ653)),0)))</f>
        <v>1</v>
      </c>
      <c r="BN653" s="5" t="b">
        <f t="array" ref="BN653">IF(ISBLANK(Spreadsheet!AK653),TRUE,ISNUMBER(MATCH(TRUE,EXACT(Spreadsheet!AK653,DentalPlans),0)))</f>
        <v>1</v>
      </c>
      <c r="BO653" s="5" t="b">
        <f t="array" aca="1" ref="BO653" ca="1">IF(ISBLANK(Spreadsheet!AL653),TRUE,ISNUMBER(MATCH(TRUE,EXACT(Spreadsheet!AL653,INDIRECT(Spreadsheet!BK653)),0)))</f>
        <v>1</v>
      </c>
      <c r="BP653" s="5" t="b">
        <f t="array" ref="BP653">IF(ISBLANK(Spreadsheet!AM653),TRUE,ISNUMBER(MATCH(TRUE,EXACT(Spreadsheet!AM653,VisionPlans),0)))</f>
        <v>1</v>
      </c>
      <c r="BQ653" s="5" t="b">
        <f t="array" aca="1" ref="BQ653" ca="1">IF(ISBLANK(Spreadsheet!AN653),TRUE,ISNUMBER(MATCH(TRUE,EXACT(Spreadsheet!AN653,INDIRECT(Spreadsheet!BL653)),0)))</f>
        <v>1</v>
      </c>
      <c r="BR653" s="5" t="b">
        <f t="array" ref="BR653">IF(ISBLANK(Spreadsheet!AO653),TRUE,ISNUMBER(MATCH(TRUE,EXACT(Spreadsheet!AO653,LifeBenefitClasses),0)))</f>
        <v>1</v>
      </c>
      <c r="BS653" s="5" t="b">
        <f>IF(OR(ISBLANK(Spreadsheet!AO653), Spreadsheet!AO653="Waive"),IF(ISBLANK(Spreadsheet!AP653),TRUE,FALSE),IF(OR(AND(NOT(ISBLANK(Spreadsheet!AO653)),ISBLANK(Spreadsheet!AP653)),NOT(ISNUMBER(VALUE(Spreadsheet!AP653)))),FALSE,IF(OR(AND(Spreadsheet!AP653&lt;6,MOD(Spreadsheet!AP653*10,5)=0), MOD(Spreadsheet!AP653,5000)=0),TRUE,FALSE)))</f>
        <v>1</v>
      </c>
      <c r="BT653" s="5" t="b">
        <f t="array" ref="BT653">IF(ISBLANK(Spreadsheet!AQ653),TRUE,ISNUMBER(MATCH(TRUE,EXACT(Spreadsheet!AQ653,EnrollWaive),0)))</f>
        <v>1</v>
      </c>
      <c r="BU653" s="5" t="b">
        <f t="array" ref="BU653">IF(ISBLANK(Spreadsheet!AR653),TRUE,ISNUMBER(MATCH(TRUE,EXACT(Spreadsheet!AR653,LifeBenefitClasses),0)))</f>
        <v>1</v>
      </c>
      <c r="BV653" s="5" t="b">
        <f>IF(OR(ISBLANK(Spreadsheet!AR653), Spreadsheet!AR653="Waive"),IF(ISBLANK(Spreadsheet!AS653),TRUE,FALSE),IF(OR(AND(NOT(ISBLANK(Spreadsheet!AR653)),ISBLANK(Spreadsheet!AS653)),NOT(ISNUMBER(VALUE(Spreadsheet!AS653)))),FALSE,IF(OR(AND(Spreadsheet!AS653&lt;6,MOD(Spreadsheet!AS653*10,5)=0), MOD(Spreadsheet!AS653,10000)=0),TRUE,FALSE)))</f>
        <v>1</v>
      </c>
      <c r="BW653" s="5" t="b">
        <f t="array" ref="BW653">IF(ISBLANK(Spreadsheet!AT653),TRUE,ISNUMBER(MATCH(TRUE,EXACT(Spreadsheet!AT653,LifeBenefitClasses),0)))</f>
        <v>1</v>
      </c>
      <c r="BX653" s="5" t="b">
        <f>IF(OR(ISBLANK(Spreadsheet!AT653), Spreadsheet!AT653="Waive"),IF(ISBLANK(Spreadsheet!AU653),TRUE,FALSE),IF(OR(AND(NOT(ISBLANK(Spreadsheet!AT653)),ISBLANK(Spreadsheet!AU653)),NOT(ISNUMBER(VALUE(Spreadsheet!AU653)))),FALSE,IF(AND(NOT(OR(ISBLANK(Spreadsheet!AT653),Spreadsheet!AT653="Waive")),NOT(OR(ISBLANK(Spreadsheet!AR653),Spreadsheet!AR653="Waive")),MOD(Spreadsheet!AU653,5000)=0, Spreadsheet!AU653&lt;=(Spreadsheet!AS653*0.5)),TRUE,FALSE)))</f>
        <v>1</v>
      </c>
      <c r="BY653" s="5" t="b">
        <f t="array" ref="BY653">IF(ISBLANK(Spreadsheet!AV653),TRUE,ISNUMBER(MATCH(TRUE,EXACT(Spreadsheet!AV653,EnrollWaive),0)))</f>
        <v>1</v>
      </c>
      <c r="BZ653" s="5" t="b">
        <f t="array" ref="BZ653">IF(ISBLANK(Spreadsheet!AW653),TRUE,ISNUMBER(MATCH(TRUE,EXACT(Spreadsheet!AW653,LifeBenefitClasses),0)))</f>
        <v>1</v>
      </c>
      <c r="CA653" s="5" t="b">
        <f t="array" ref="CA653">IF(ISBLANK(Spreadsheet!AX653),TRUE,ISNUMBER(MATCH(TRUE,EXACT(Spreadsheet!AX653,LifeBenefitClasses),0)))</f>
        <v>1</v>
      </c>
      <c r="CB653" s="5" t="b">
        <f t="array" ref="CB653">IF(ISBLANK(Spreadsheet!AY653),TRUE,ISNUMBER(MATCH(TRUE,EXACT(Spreadsheet!AY653,LifeBenefitClasses),0)))</f>
        <v>1</v>
      </c>
      <c r="CC653" s="5" t="b">
        <f t="array" ref="CC653">IF(ISBLANK(Spreadsheet!AZ653),TRUE,ISNUMBER(MATCH(TRUE,EXACT(Spreadsheet!AZ653,LifeBenefitClasses),0)))</f>
        <v>1</v>
      </c>
      <c r="CD653" s="5" t="b">
        <f t="array" ref="CD653">IF(ISBLANK(Spreadsheet!BA653),TRUE,ISNUMBER(MATCH(TRUE,EXACT(Spreadsheet!BA653,LifeBenefitClasses),0)))</f>
        <v>1</v>
      </c>
      <c r="CE653" s="5" t="b">
        <f>IF(OR(ISBLANK(Spreadsheet!BA653), Spreadsheet!BA653="Waive"),IF(ISBLANK(Spreadsheet!BB653),TRUE,FALSE),IF(OR(AND(NOT(ISBLANK(Spreadsheet!BA653)),ISBLANK(Spreadsheet!BB653)),NOT(ISNUMBER(VALUE(Spreadsheet!BB653))),ISBLANK(Spreadsheet!BC653),NOT(ISNUMBER(VALUE(Spreadsheet!BC653)))),FALSE,IF(AND(Spreadsheet!BB653&gt;=50000,Spreadsheet!BB653&lt;=250000,MOD(Spreadsheet!BB653,10000)=0,Spreadsheet!BB653&lt;=(10*Spreadsheet!BC653)),TRUE,FALSE)))</f>
        <v>1</v>
      </c>
      <c r="CF653" s="5" t="b">
        <f>IF(NOT(ISBLANK(Spreadsheet!BC653)),AND(ISNUMBER(VALUE(Spreadsheet!BC653)),Spreadsheet!BC653&gt;0),AND(OR(ISBLANK(Spreadsheet!AO653),Spreadsheet!AO653="Waive",AND(NOT(OR(ISBLANK(Spreadsheet!AO653),Spreadsheet!AO653="Waive")),Spreadsheet!AP653&gt;=6)),OR(ISBLANK(Spreadsheet!AR653),AND(NOT(OR(ISBLANK(Spreadsheet!AR653),Spreadsheet!AR653="Waive")),Spreadsheet!AS653&gt;=6)),OR(ISBLANK(Spreadsheet!AW653)),OR(ISBLANK(Spreadsheet!AX653)),OR(ISBLANK(Spreadsheet!AY653)),OR(ISBLANK(Spreadsheet!AZ653)),OR(ISBLANK(Spreadsheet!BA653),Spreadsheet!BA653="Waive")))</f>
        <v>1</v>
      </c>
      <c r="CG653" s="5" t="b">
        <f t="shared" ca="1" si="47"/>
        <v>1</v>
      </c>
    </row>
    <row r="654" spans="8:85" x14ac:dyDescent="0.3">
      <c r="H654" s="5">
        <f t="shared" ca="1" si="44"/>
        <v>2</v>
      </c>
      <c r="I654" s="5" t="str">
        <f t="shared" ca="1" si="46"/>
        <v/>
      </c>
      <c r="J654" s="5" t="str">
        <f>IF(AND(NOT(ISBLANK(Spreadsheet!C654)),ISBLANK(Spreadsheet!D654)),Spreadsheet!F654&amp;" "&amp;Spreadsheet!H654,"")</f>
        <v/>
      </c>
      <c r="K654" s="5">
        <f>IF(AND(NOT(ISBLANK(Spreadsheet!C654)),ISBLANK(Spreadsheet!D654)),COUNTIFS(Spreadsheet!E655:E$786,"=Child",Spreadsheet!C655:C$786, "="&amp;Spreadsheet!C654) + COUNTIFS(Spreadsheet!E655:E$786,"=Step-child",Spreadsheet!C655:C$786, "="&amp;Spreadsheet!C654),0)</f>
        <v>0</v>
      </c>
      <c r="L654" s="5">
        <f>IF(NOT(ISBLANK(J654)),COUNTIFS(Spreadsheet!E655:E$786,"=Wife",Spreadsheet!C655:C$786, "="&amp;Spreadsheet!C654) + COUNTIFS(Spreadsheet!E655:E$786,"=Husband",Spreadsheet!C655:C$786, "="&amp;Spreadsheet!C654),0)</f>
        <v>0</v>
      </c>
      <c r="M654" s="5">
        <f>IF(NOT(ISBLANK(Spreadsheet!AJ654)),VLOOKUP(Spreadsheet!AJ654,'Drop Downs'!$P$2:$R$16,3,FALSE),0)</f>
        <v>0</v>
      </c>
      <c r="N654" s="5">
        <f>IF(NOT(ISBLANK(Spreadsheet!AJ654)), VLOOKUP(Spreadsheet!AJ654,'Drop Downs'!$P$2:$R$16,2,FALSE),0)</f>
        <v>0</v>
      </c>
      <c r="O654" s="5">
        <f>IF(NOT(ISBLANK(Spreadsheet!AL654)),VLOOKUP(Spreadsheet!AL654,'Drop Downs'!$P$2:$R$16,3,FALSE), 0)</f>
        <v>0</v>
      </c>
      <c r="P654" s="5">
        <f>IF(NOT(ISBLANK(Spreadsheet!AL654)),VLOOKUP(Spreadsheet!AL654,'Drop Downs'!$P$2:$R$16,2,FALSE),0)</f>
        <v>0</v>
      </c>
      <c r="Q654" s="5">
        <f>IF(NOT(ISBLANK(Spreadsheet!AN654)),VLOOKUP(Spreadsheet!AN654,'Drop Downs'!$P$2:$R$16,3,FALSE),0)</f>
        <v>0</v>
      </c>
      <c r="R654" s="5">
        <f>IF(NOT(ISBLANK(Spreadsheet!AN654)),VLOOKUP(Spreadsheet!AN654,'Drop Downs'!$P$2:$R$16,2,FALSE),0)</f>
        <v>0</v>
      </c>
      <c r="S654" s="5" t="str">
        <f>IF(OR(M654&gt;K654,N654&gt;L654,O654&gt;K654, Q654&gt;K654,N654&gt;L654, P654&gt;L654, R654&gt;L654),"Member currently has a coverage election over what he/she needs.  Please add more dependents or adjust the coverage election.","")&amp;(IF(AND(NOT(ISBLANK(Spreadsheet!C654)),NOT(ISBLANK(Spreadsheet!D654)),ISBLANK(Spreadsheet!E654)),"Dependent lacks a relationship to member.Please select one from the drop-down.",""))</f>
        <v/>
      </c>
      <c r="T654" s="5" t="b">
        <f t="shared" si="45"/>
        <v>1</v>
      </c>
      <c r="U654" s="5" t="b">
        <f>OR(ISBLANK(Spreadsheet!C654),IF(NOT(ISBLANK(Spreadsheet!D654)),NOT(ISBLANK(Spreadsheet!E654)),TRUE))</f>
        <v>1</v>
      </c>
      <c r="V654" s="5" t="b">
        <f>OR(ISBLANK(Spreadsheet!C654), NOT(ISBLANK(Spreadsheet!I654)))</f>
        <v>1</v>
      </c>
      <c r="W654" s="5" t="b">
        <f>OR(ISBLANK(Spreadsheet!D654),NOT(ISBLANK(Spreadsheet!C654)))</f>
        <v>1</v>
      </c>
      <c r="X654" s="155" t="str">
        <f>REPT("0",MIN(FIND({1,2,3,4,5,6,7,8,9},Spreadsheet!C654&amp;"123456789"))-1)&amp;IF(ISBLANK(Spreadsheet!C654),"",SUMPRODUCT(MID(0&amp;Spreadsheet!C654,LARGE(INDEX(ISNUMBER(--MID(Spreadsheet!C654,ROW($1:$225),1))*
 ROW($1:$225),0),ROW($1:$225))+1,1)*10^ROW($1:$225)/10))</f>
        <v/>
      </c>
      <c r="Y654" s="5" t="b">
        <f>IF(NOT(ISBLANK(Spreadsheet!C654)),IF(AND(ISNUMBER(VALUE(Spreadsheet!C654)), LEN(Spreadsheet!C654)=9),TRUE,FALSE),TRUE)</f>
        <v>1</v>
      </c>
      <c r="Z654" s="155" t="str">
        <f>REPT("0",MIN(FIND({1,2,3,4,5,6,7,8,9},Spreadsheet!D654&amp;"123456789"))-1)&amp;IF(ISBLANK(Spreadsheet!D654),"",SUMPRODUCT(MID(0&amp;Spreadsheet!D654,LARGE(INDEX(ISNUMBER(--MID(Spreadsheet!D654,ROW($1:$225),1))*
 ROW($1:$225),0),ROW($1:$225))+1,1)*10^ROW($1:$225)/10))</f>
        <v/>
      </c>
      <c r="AA654" s="5" t="b">
        <f>IF(AND(NOT(ISBLANK(Spreadsheet!D654)),NOT(ISBLANK(Spreadsheet!C654))),IF(AND(ISNUMBER(VALUE(Spreadsheet!D654)), LEN(Spreadsheet!D654)=9),TRUE,FALSE),IF(AND(NOT(ISBLANK(Spreadsheet!D654)),ISBLANK(Spreadsheet!C654)),FALSE,TRUE))</f>
        <v>1</v>
      </c>
      <c r="AB654" s="5" t="b">
        <f>OR(ISBLANK(Spreadsheet!Y654),IF(NOT(ISBLANK(Spreadsheet!Y654)),LEN(Spreadsheet!Y654)=10,ISNUMBER(VALUE(Spreadsheet!Y654))))</f>
        <v>1</v>
      </c>
      <c r="AC654" s="5" t="b">
        <f>OR(ISBLANK(Spreadsheet!AI654), AND(NOT(ISBLANK(Spreadsheet!AJ654)), NOT(ISNUMBER(SEARCH("Waive",Spreadsheet!AJ654)))))</f>
        <v>1</v>
      </c>
      <c r="AD654" s="5" t="b">
        <f>OR(ISBLANK(Spreadsheet!AK654), AND(NOT(ISBLANK(Spreadsheet!AL654)), NOT(ISNUMBER(SEARCH("Waive",Spreadsheet!AL654)))))</f>
        <v>1</v>
      </c>
      <c r="AE654" s="5" t="b">
        <f>OR(ISBLANK(Spreadsheet!AM654), AND(NOT(ISBLANK(Spreadsheet!AN654)), NOT(ISNUMBER(SEARCH("Waive", Spreadsheet!AN654)))))</f>
        <v>1</v>
      </c>
      <c r="AF654" s="5" t="b">
        <f>OR(ISBLANK(Spreadsheet!C654), NOT(ISBLANK(Spreadsheet!D654)),NOT(ISBLANK(Spreadsheet!L654)))</f>
        <v>1</v>
      </c>
      <c r="AG654" s="5" t="b">
        <f>IF(AND(NOT(ISBLANK(Spreadsheet!C654)), NOT(ISBLANK(Spreadsheet!D654)),Spreadsheet!C654&lt;&gt;Spreadsheet!D654),IF(ISERROR(VLOOKUP(Spreadsheet!C654, Spreadsheet!$C$6:'Spreadsheet'!$C653,1,FALSE)), FALSE, TRUE),TRUE)</f>
        <v>1</v>
      </c>
      <c r="AH654" s="5" t="b">
        <f>Spreadsheet!$B$2=Spreadsheet!AD654</f>
        <v>1</v>
      </c>
      <c r="AI654" s="5" t="b">
        <f>IF(ISBLANK(Spreadsheet!G654),TRUE,IF(OR(LEN(Spreadsheet!G654)&gt;1,ISNUMBER(VALUE(Spreadsheet!G654))),FALSE,TRUE))</f>
        <v>1</v>
      </c>
      <c r="AJ654" s="5" t="b">
        <f>OR(ISBLANK(Spreadsheet!C654), NOT(ISBLANK(Spreadsheet!B654)), NOT(ISBLANK(Spreadsheet!D654)))</f>
        <v>1</v>
      </c>
      <c r="AK654" s="5" t="b">
        <f t="array" ref="AK654">IF(OR(AND(ISBLANK(Spreadsheet!E654),ISBLANK(Spreadsheet!D654),NOT(ISBLANK(Spreadsheet!C654))),AND(ISBLANK(Spreadsheet!E654),ISBLANK(Spreadsheet!D654),ISBLANK(Spreadsheet!C654))),TRUE,ISNUMBER(MATCH(TRUE,EXACT(Spreadsheet!E654,Relationships),0)))</f>
        <v>1</v>
      </c>
      <c r="AL654" s="5" t="b">
        <f>IF(NOT(ISBLANK(Spreadsheet!C654)),IF(OR(ISBLANK(Spreadsheet!F654),LEN(Spreadsheet!F654)&gt;40),FALSE,TRUE),TRUE)</f>
        <v>1</v>
      </c>
      <c r="AM654" s="5" t="b">
        <f>IF(NOT(ISBLANK(Spreadsheet!C654)),IF(OR(ISBLANK(Spreadsheet!H654),LEN(Spreadsheet!H654)&gt;40),FALSE,TRUE),TRUE)</f>
        <v>1</v>
      </c>
      <c r="AN654" s="5" t="b">
        <f t="array" ref="AN654">IF(ISBLANK(Spreadsheet!I654),TRUE,ISNUMBER(MATCH(TRUE,EXACT(Spreadsheet!I654,GenderValues),0)))</f>
        <v>1</v>
      </c>
      <c r="AO654" s="5" t="b">
        <f ca="1">IF(ISERROR(DATEVALUE(TEXT(Spreadsheet!J654,"mm/dd/yyyy")) &gt; TODAY()),IF(AND(ISBLANK(Spreadsheet!J654),ISBLANK(Spreadsheet!C654)),TRUE,FALSE),IF(DATEVALUE(TEXT(Spreadsheet!J654,"mm/dd/yyyy")) &gt; TODAY(),FALSE,TRUE))</f>
        <v>1</v>
      </c>
      <c r="AP654" s="5" t="b">
        <f>OR(ISBLANK(Spreadsheet!K654),LEN(Spreadsheet!K654)&lt;=100)</f>
        <v>1</v>
      </c>
      <c r="AQ654" s="5" t="b">
        <f t="array" ref="AQ654">IF(OR(AND(ISBLANK(Spreadsheet!L654),ISBLANK(Spreadsheet!C654)),AND(NOT(ISBLANK(Spreadsheet!C654)),NOT(ISBLANK(Spreadsheet!D654)))),TRUE,ISNUMBER(MATCH(TRUE,EXACT(Spreadsheet!L654,MaritalStatus),0)))</f>
        <v>1</v>
      </c>
      <c r="AR654" s="5" t="b">
        <f ca="1">IF(ISERROR(DATEVALUE(TEXT(Spreadsheet!M654,"mm/dd/yyyy")) &gt; TODAY()),IF(ISBLANK(Spreadsheet!M654),TRUE,FALSE),IF(DATEVALUE(TEXT(Spreadsheet!M654,"mm/dd/yyyy")) &gt; TODAY(),FALSE,TRUE))</f>
        <v>1</v>
      </c>
      <c r="AS654" s="5" t="b">
        <f>OR(ISBLANK(Spreadsheet!N654),LEN(Spreadsheet!N654)&lt;=100)</f>
        <v>1</v>
      </c>
      <c r="AT654" s="5" t="b">
        <f>OR(ISBLANK(Spreadsheet!O654),UPPER(Spreadsheet!O654)="YES")</f>
        <v>1</v>
      </c>
      <c r="AU654" s="5" t="b">
        <f>OR(ISBLANK(Spreadsheet!P654),UPPER(Spreadsheet!P654)="YES")</f>
        <v>1</v>
      </c>
      <c r="AV654" s="5" t="b">
        <f t="array" ref="AV654">IF(ISBLANK(Spreadsheet!Q654),TRUE,ISNUMBER(MATCH(TRUE,EXACT(Spreadsheet!Q654,OnGroupsPriorIns),0)))</f>
        <v>1</v>
      </c>
      <c r="AW654" s="5" t="b">
        <f>OR(ISBLANK(Spreadsheet!R654),UPPER(Spreadsheet!R654)="YES")</f>
        <v>1</v>
      </c>
      <c r="AX654" s="5" t="b">
        <f>OR(ISBLANK(Spreadsheet!S654),UPPER(Spreadsheet!S654)="YES")</f>
        <v>1</v>
      </c>
      <c r="AY654" s="5" t="b">
        <f>OR(AND(ISBLANK(Spreadsheet!C654),LEN(Spreadsheet!T654)=0),AND(NOT(ISBLANK(Spreadsheet!C654)),LEN(Spreadsheet!T654)&gt;0,LEN(Spreadsheet!T654)&lt;=50))</f>
        <v>1</v>
      </c>
      <c r="AZ654" s="5" t="b">
        <f>OR(LEN(Spreadsheet!U654)=0,AND(LEN(Spreadsheet!U654)&gt;0,LEN(Spreadsheet!U654)&lt;=50))</f>
        <v>1</v>
      </c>
      <c r="BA654" s="5" t="b">
        <f>OR(AND(ISBLANK(Spreadsheet!C654),LEN(Spreadsheet!V654)=0),AND(NOT(ISBLANK(Spreadsheet!C654)),LEN(Spreadsheet!V654)&gt;0,LEN(Spreadsheet!V654)&lt;=50))</f>
        <v>1</v>
      </c>
      <c r="BB654" s="5" t="b">
        <f t="array" ref="BB654">IF(AND(ISBLANK(Spreadsheet!C654),LEN(Spreadsheet!W654)=0),TRUE,ISNUMBER(MATCH(TRUE,EXACT(Spreadsheet!W654,States),0)))</f>
        <v>1</v>
      </c>
      <c r="BC654" s="5" t="b">
        <f>OR(AND(ISBLANK(Spreadsheet!C654),LEN(Spreadsheet!X654)=0),AND(NOT(ISBLANK(Spreadsheet!C654)),LEN(Spreadsheet!X654)&gt;0,LEN(Spreadsheet!X654)=5,ISNUMBER(VALUE(Spreadsheet!X654))))</f>
        <v>1</v>
      </c>
      <c r="BD654" s="5" t="b">
        <f>OR(ISBLANK(Spreadsheet!Z654),LEN(Spreadsheet!Z654)&lt;=50)</f>
        <v>1</v>
      </c>
      <c r="BE654" s="5" t="b">
        <f>ISBLANK(Spreadsheet!AA654)</f>
        <v>1</v>
      </c>
      <c r="BF654" s="5" t="b">
        <f>ISBLANK(Spreadsheet!AB654)</f>
        <v>1</v>
      </c>
      <c r="BG654" s="5" t="b">
        <f>IF(ISERROR(DATEVALUE(TEXT(Spreadsheet!AC654,"mm/dd/yyyy")) &gt; DATEVALUE(TEXT(Spreadsheet!J654,"mm/dd/yyyy"))),IF(OR(AND(ISBLANK(Spreadsheet!AC654),ISBLANK(Spreadsheet!C654)),AND(NOT(ISBLANK(Spreadsheet!C654)),ISBLANK(Spreadsheet!AC654),NOT(ISBLANK(Spreadsheet!D654)))),TRUE,FALSE),IF(DATEVALUE(TEXT(Spreadsheet!AC654,"mm/dd/yyyy")) &gt; DATEVALUE(TEXT(Spreadsheet!J654,"mm/dd/yyyy")),TRUE,FALSE))</f>
        <v>1</v>
      </c>
      <c r="BH654" s="5" t="b">
        <f>OR(AND(ISBLANK(Spreadsheet!C654),ISBLANK(Spreadsheet!AE654)),AND(NOT(ISBLANK(Spreadsheet!C654)),NOT(ISBLANK(Spreadsheet!D654)),ISBLANK(Spreadsheet!AE654)),AND(NOT(ISBLANK(Spreadsheet!C654)),ISBLANK(Spreadsheet!D654),NOT(ISBLANK(Spreadsheet!AE654)),LEN(Spreadsheet!AE654)&lt;=100))</f>
        <v>1</v>
      </c>
      <c r="BI654" s="5" t="b">
        <f t="array" ref="BI654">IF(ISBLANK(Spreadsheet!AF654),TRUE,ISNUMBER(MATCH(TRUE,EXACT(Spreadsheet!AF654,CobraShortReasons),0)))</f>
        <v>1</v>
      </c>
      <c r="BJ654" s="5" t="b">
        <f ca="1">IF(ISERROR(DATEVALUE(TEXT(Spreadsheet!AG654,"mm/dd/yyyy")) &gt; TODAY()),IF(ISBLANK(Spreadsheet!AG654),TRUE,FALSE),IF(DATEVALUE(TEXT(Spreadsheet!AG654,"mm/dd/yyyy")) &gt; TODAY(),FALSE,TRUE))</f>
        <v>1</v>
      </c>
      <c r="BK654" s="5" t="b">
        <f>OR(ISBLANK(Spreadsheet!AH654),LEN(Spreadsheet!AH654)&lt;=25)</f>
        <v>1</v>
      </c>
      <c r="BL654" s="5" t="b">
        <f t="array" aca="1" ref="BL654" ca="1">IF(ISBLANK(Spreadsheet!AI654),TRUE,ISNUMBER(MATCH(TRUE,EXACT(Spreadsheet!AI654,INDIRECT(Spreadsheet!$D$2)),0)))</f>
        <v>1</v>
      </c>
      <c r="BM654" s="5" t="b">
        <f t="array" aca="1" ref="BM654" ca="1">IF(ISBLANK(Spreadsheet!AJ654),TRUE,ISNUMBER(MATCH(TRUE,EXACT(Spreadsheet!AJ654,INDIRECT(Spreadsheet!BJ654)),0)))</f>
        <v>1</v>
      </c>
      <c r="BN654" s="5" t="b">
        <f t="array" ref="BN654">IF(ISBLANK(Spreadsheet!AK654),TRUE,ISNUMBER(MATCH(TRUE,EXACT(Spreadsheet!AK654,DentalPlans),0)))</f>
        <v>1</v>
      </c>
      <c r="BO654" s="5" t="b">
        <f t="array" aca="1" ref="BO654" ca="1">IF(ISBLANK(Spreadsheet!AL654),TRUE,ISNUMBER(MATCH(TRUE,EXACT(Spreadsheet!AL654,INDIRECT(Spreadsheet!BK654)),0)))</f>
        <v>1</v>
      </c>
      <c r="BP654" s="5" t="b">
        <f t="array" ref="BP654">IF(ISBLANK(Spreadsheet!AM654),TRUE,ISNUMBER(MATCH(TRUE,EXACT(Spreadsheet!AM654,VisionPlans),0)))</f>
        <v>1</v>
      </c>
      <c r="BQ654" s="5" t="b">
        <f t="array" aca="1" ref="BQ654" ca="1">IF(ISBLANK(Spreadsheet!AN654),TRUE,ISNUMBER(MATCH(TRUE,EXACT(Spreadsheet!AN654,INDIRECT(Spreadsheet!BL654)),0)))</f>
        <v>1</v>
      </c>
      <c r="BR654" s="5" t="b">
        <f t="array" ref="BR654">IF(ISBLANK(Spreadsheet!AO654),TRUE,ISNUMBER(MATCH(TRUE,EXACT(Spreadsheet!AO654,LifeBenefitClasses),0)))</f>
        <v>1</v>
      </c>
      <c r="BS654" s="5" t="b">
        <f>IF(OR(ISBLANK(Spreadsheet!AO654), Spreadsheet!AO654="Waive"),IF(ISBLANK(Spreadsheet!AP654),TRUE,FALSE),IF(OR(AND(NOT(ISBLANK(Spreadsheet!AO654)),ISBLANK(Spreadsheet!AP654)),NOT(ISNUMBER(VALUE(Spreadsheet!AP654)))),FALSE,IF(OR(AND(Spreadsheet!AP654&lt;6,MOD(Spreadsheet!AP654*10,5)=0), MOD(Spreadsheet!AP654,5000)=0),TRUE,FALSE)))</f>
        <v>1</v>
      </c>
      <c r="BT654" s="5" t="b">
        <f t="array" ref="BT654">IF(ISBLANK(Spreadsheet!AQ654),TRUE,ISNUMBER(MATCH(TRUE,EXACT(Spreadsheet!AQ654,EnrollWaive),0)))</f>
        <v>1</v>
      </c>
      <c r="BU654" s="5" t="b">
        <f t="array" ref="BU654">IF(ISBLANK(Spreadsheet!AR654),TRUE,ISNUMBER(MATCH(TRUE,EXACT(Spreadsheet!AR654,LifeBenefitClasses),0)))</f>
        <v>1</v>
      </c>
      <c r="BV654" s="5" t="b">
        <f>IF(OR(ISBLANK(Spreadsheet!AR654), Spreadsheet!AR654="Waive"),IF(ISBLANK(Spreadsheet!AS654),TRUE,FALSE),IF(OR(AND(NOT(ISBLANK(Spreadsheet!AR654)),ISBLANK(Spreadsheet!AS654)),NOT(ISNUMBER(VALUE(Spreadsheet!AS654)))),FALSE,IF(OR(AND(Spreadsheet!AS654&lt;6,MOD(Spreadsheet!AS654*10,5)=0), MOD(Spreadsheet!AS654,10000)=0),TRUE,FALSE)))</f>
        <v>1</v>
      </c>
      <c r="BW654" s="5" t="b">
        <f t="array" ref="BW654">IF(ISBLANK(Spreadsheet!AT654),TRUE,ISNUMBER(MATCH(TRUE,EXACT(Spreadsheet!AT654,LifeBenefitClasses),0)))</f>
        <v>1</v>
      </c>
      <c r="BX654" s="5" t="b">
        <f>IF(OR(ISBLANK(Spreadsheet!AT654), Spreadsheet!AT654="Waive"),IF(ISBLANK(Spreadsheet!AU654),TRUE,FALSE),IF(OR(AND(NOT(ISBLANK(Spreadsheet!AT654)),ISBLANK(Spreadsheet!AU654)),NOT(ISNUMBER(VALUE(Spreadsheet!AU654)))),FALSE,IF(AND(NOT(OR(ISBLANK(Spreadsheet!AT654),Spreadsheet!AT654="Waive")),NOT(OR(ISBLANK(Spreadsheet!AR654),Spreadsheet!AR654="Waive")),MOD(Spreadsheet!AU654,5000)=0, Spreadsheet!AU654&lt;=(Spreadsheet!AS654*0.5)),TRUE,FALSE)))</f>
        <v>1</v>
      </c>
      <c r="BY654" s="5" t="b">
        <f t="array" ref="BY654">IF(ISBLANK(Spreadsheet!AV654),TRUE,ISNUMBER(MATCH(TRUE,EXACT(Spreadsheet!AV654,EnrollWaive),0)))</f>
        <v>1</v>
      </c>
      <c r="BZ654" s="5" t="b">
        <f t="array" ref="BZ654">IF(ISBLANK(Spreadsheet!AW654),TRUE,ISNUMBER(MATCH(TRUE,EXACT(Spreadsheet!AW654,LifeBenefitClasses),0)))</f>
        <v>1</v>
      </c>
      <c r="CA654" s="5" t="b">
        <f t="array" ref="CA654">IF(ISBLANK(Spreadsheet!AX654),TRUE,ISNUMBER(MATCH(TRUE,EXACT(Spreadsheet!AX654,LifeBenefitClasses),0)))</f>
        <v>1</v>
      </c>
      <c r="CB654" s="5" t="b">
        <f t="array" ref="CB654">IF(ISBLANK(Spreadsheet!AY654),TRUE,ISNUMBER(MATCH(TRUE,EXACT(Spreadsheet!AY654,LifeBenefitClasses),0)))</f>
        <v>1</v>
      </c>
      <c r="CC654" s="5" t="b">
        <f t="array" ref="CC654">IF(ISBLANK(Spreadsheet!AZ654),TRUE,ISNUMBER(MATCH(TRUE,EXACT(Spreadsheet!AZ654,LifeBenefitClasses),0)))</f>
        <v>1</v>
      </c>
      <c r="CD654" s="5" t="b">
        <f t="array" ref="CD654">IF(ISBLANK(Spreadsheet!BA654),TRUE,ISNUMBER(MATCH(TRUE,EXACT(Spreadsheet!BA654,LifeBenefitClasses),0)))</f>
        <v>1</v>
      </c>
      <c r="CE654" s="5" t="b">
        <f>IF(OR(ISBLANK(Spreadsheet!BA654), Spreadsheet!BA654="Waive"),IF(ISBLANK(Spreadsheet!BB654),TRUE,FALSE),IF(OR(AND(NOT(ISBLANK(Spreadsheet!BA654)),ISBLANK(Spreadsheet!BB654)),NOT(ISNUMBER(VALUE(Spreadsheet!BB654))),ISBLANK(Spreadsheet!BC654),NOT(ISNUMBER(VALUE(Spreadsheet!BC654)))),FALSE,IF(AND(Spreadsheet!BB654&gt;=50000,Spreadsheet!BB654&lt;=250000,MOD(Spreadsheet!BB654,10000)=0,Spreadsheet!BB654&lt;=(10*Spreadsheet!BC654)),TRUE,FALSE)))</f>
        <v>1</v>
      </c>
      <c r="CF654" s="5" t="b">
        <f>IF(NOT(ISBLANK(Spreadsheet!BC654)),AND(ISNUMBER(VALUE(Spreadsheet!BC654)),Spreadsheet!BC654&gt;0),AND(OR(ISBLANK(Spreadsheet!AO654),Spreadsheet!AO654="Waive",AND(NOT(OR(ISBLANK(Spreadsheet!AO654),Spreadsheet!AO654="Waive")),Spreadsheet!AP654&gt;=6)),OR(ISBLANK(Spreadsheet!AR654),AND(NOT(OR(ISBLANK(Spreadsheet!AR654),Spreadsheet!AR654="Waive")),Spreadsheet!AS654&gt;=6)),OR(ISBLANK(Spreadsheet!AW654)),OR(ISBLANK(Spreadsheet!AX654)),OR(ISBLANK(Spreadsheet!AY654)),OR(ISBLANK(Spreadsheet!AZ654)),OR(ISBLANK(Spreadsheet!BA654),Spreadsheet!BA654="Waive")))</f>
        <v>1</v>
      </c>
      <c r="CG654" s="5" t="b">
        <f t="shared" ca="1" si="47"/>
        <v>1</v>
      </c>
    </row>
    <row r="655" spans="8:85" x14ac:dyDescent="0.3">
      <c r="H655" s="5">
        <f t="shared" ca="1" si="44"/>
        <v>2</v>
      </c>
      <c r="I655" s="5" t="str">
        <f t="shared" ca="1" si="46"/>
        <v/>
      </c>
      <c r="J655" s="5" t="str">
        <f>IF(AND(NOT(ISBLANK(Spreadsheet!C655)),ISBLANK(Spreadsheet!D655)),Spreadsheet!F655&amp;" "&amp;Spreadsheet!H655,"")</f>
        <v/>
      </c>
      <c r="K655" s="5">
        <f>IF(AND(NOT(ISBLANK(Spreadsheet!C655)),ISBLANK(Spreadsheet!D655)),COUNTIFS(Spreadsheet!E656:E$786,"=Child",Spreadsheet!C656:C$786, "="&amp;Spreadsheet!C655) + COUNTIFS(Spreadsheet!E656:E$786,"=Step-child",Spreadsheet!C656:C$786, "="&amp;Spreadsheet!C655),0)</f>
        <v>0</v>
      </c>
      <c r="L655" s="5">
        <f>IF(NOT(ISBLANK(J655)),COUNTIFS(Spreadsheet!E656:E$786,"=Wife",Spreadsheet!C656:C$786, "="&amp;Spreadsheet!C655) + COUNTIFS(Spreadsheet!E656:E$786,"=Husband",Spreadsheet!C656:C$786, "="&amp;Spreadsheet!C655),0)</f>
        <v>0</v>
      </c>
      <c r="M655" s="5">
        <f>IF(NOT(ISBLANK(Spreadsheet!AJ655)),VLOOKUP(Spreadsheet!AJ655,'Drop Downs'!$P$2:$R$16,3,FALSE),0)</f>
        <v>0</v>
      </c>
      <c r="N655" s="5">
        <f>IF(NOT(ISBLANK(Spreadsheet!AJ655)), VLOOKUP(Spreadsheet!AJ655,'Drop Downs'!$P$2:$R$16,2,FALSE),0)</f>
        <v>0</v>
      </c>
      <c r="O655" s="5">
        <f>IF(NOT(ISBLANK(Spreadsheet!AL655)),VLOOKUP(Spreadsheet!AL655,'Drop Downs'!$P$2:$R$16,3,FALSE), 0)</f>
        <v>0</v>
      </c>
      <c r="P655" s="5">
        <f>IF(NOT(ISBLANK(Spreadsheet!AL655)),VLOOKUP(Spreadsheet!AL655,'Drop Downs'!$P$2:$R$16,2,FALSE),0)</f>
        <v>0</v>
      </c>
      <c r="Q655" s="5">
        <f>IF(NOT(ISBLANK(Spreadsheet!AN655)),VLOOKUP(Spreadsheet!AN655,'Drop Downs'!$P$2:$R$16,3,FALSE),0)</f>
        <v>0</v>
      </c>
      <c r="R655" s="5">
        <f>IF(NOT(ISBLANK(Spreadsheet!AN655)),VLOOKUP(Spreadsheet!AN655,'Drop Downs'!$P$2:$R$16,2,FALSE),0)</f>
        <v>0</v>
      </c>
      <c r="S655" s="5" t="str">
        <f>IF(OR(M655&gt;K655,N655&gt;L655,O655&gt;K655, Q655&gt;K655,N655&gt;L655, P655&gt;L655, R655&gt;L655),"Member currently has a coverage election over what he/she needs.  Please add more dependents or adjust the coverage election.","")&amp;(IF(AND(NOT(ISBLANK(Spreadsheet!C655)),NOT(ISBLANK(Spreadsheet!D655)),ISBLANK(Spreadsheet!E655)),"Dependent lacks a relationship to member.Please select one from the drop-down.",""))</f>
        <v/>
      </c>
      <c r="T655" s="5" t="b">
        <f t="shared" si="45"/>
        <v>1</v>
      </c>
      <c r="U655" s="5" t="b">
        <f>OR(ISBLANK(Spreadsheet!C655),IF(NOT(ISBLANK(Spreadsheet!D655)),NOT(ISBLANK(Spreadsheet!E655)),TRUE))</f>
        <v>1</v>
      </c>
      <c r="V655" s="5" t="b">
        <f>OR(ISBLANK(Spreadsheet!C655), NOT(ISBLANK(Spreadsheet!I655)))</f>
        <v>1</v>
      </c>
      <c r="W655" s="5" t="b">
        <f>OR(ISBLANK(Spreadsheet!D655),NOT(ISBLANK(Spreadsheet!C655)))</f>
        <v>1</v>
      </c>
      <c r="X655" s="155" t="str">
        <f>REPT("0",MIN(FIND({1,2,3,4,5,6,7,8,9},Spreadsheet!C655&amp;"123456789"))-1)&amp;IF(ISBLANK(Spreadsheet!C655),"",SUMPRODUCT(MID(0&amp;Spreadsheet!C655,LARGE(INDEX(ISNUMBER(--MID(Spreadsheet!C655,ROW($1:$225),1))*
 ROW($1:$225),0),ROW($1:$225))+1,1)*10^ROW($1:$225)/10))</f>
        <v/>
      </c>
      <c r="Y655" s="5" t="b">
        <f>IF(NOT(ISBLANK(Spreadsheet!C655)),IF(AND(ISNUMBER(VALUE(Spreadsheet!C655)), LEN(Spreadsheet!C655)=9),TRUE,FALSE),TRUE)</f>
        <v>1</v>
      </c>
      <c r="Z655" s="155" t="str">
        <f>REPT("0",MIN(FIND({1,2,3,4,5,6,7,8,9},Spreadsheet!D655&amp;"123456789"))-1)&amp;IF(ISBLANK(Spreadsheet!D655),"",SUMPRODUCT(MID(0&amp;Spreadsheet!D655,LARGE(INDEX(ISNUMBER(--MID(Spreadsheet!D655,ROW($1:$225),1))*
 ROW($1:$225),0),ROW($1:$225))+1,1)*10^ROW($1:$225)/10))</f>
        <v/>
      </c>
      <c r="AA655" s="5" t="b">
        <f>IF(AND(NOT(ISBLANK(Spreadsheet!D655)),NOT(ISBLANK(Spreadsheet!C655))),IF(AND(ISNUMBER(VALUE(Spreadsheet!D655)), LEN(Spreadsheet!D655)=9),TRUE,FALSE),IF(AND(NOT(ISBLANK(Spreadsheet!D655)),ISBLANK(Spreadsheet!C655)),FALSE,TRUE))</f>
        <v>1</v>
      </c>
      <c r="AB655" s="5" t="b">
        <f>OR(ISBLANK(Spreadsheet!Y655),IF(NOT(ISBLANK(Spreadsheet!Y655)),LEN(Spreadsheet!Y655)=10,ISNUMBER(VALUE(Spreadsheet!Y655))))</f>
        <v>1</v>
      </c>
      <c r="AC655" s="5" t="b">
        <f>OR(ISBLANK(Spreadsheet!AI655), AND(NOT(ISBLANK(Spreadsheet!AJ655)), NOT(ISNUMBER(SEARCH("Waive",Spreadsheet!AJ655)))))</f>
        <v>1</v>
      </c>
      <c r="AD655" s="5" t="b">
        <f>OR(ISBLANK(Spreadsheet!AK655), AND(NOT(ISBLANK(Spreadsheet!AL655)), NOT(ISNUMBER(SEARCH("Waive",Spreadsheet!AL655)))))</f>
        <v>1</v>
      </c>
      <c r="AE655" s="5" t="b">
        <f>OR(ISBLANK(Spreadsheet!AM655), AND(NOT(ISBLANK(Spreadsheet!AN655)), NOT(ISNUMBER(SEARCH("Waive", Spreadsheet!AN655)))))</f>
        <v>1</v>
      </c>
      <c r="AF655" s="5" t="b">
        <f>OR(ISBLANK(Spreadsheet!C655), NOT(ISBLANK(Spreadsheet!D655)),NOT(ISBLANK(Spreadsheet!L655)))</f>
        <v>1</v>
      </c>
      <c r="AG655" s="5" t="b">
        <f>IF(AND(NOT(ISBLANK(Spreadsheet!C655)), NOT(ISBLANK(Spreadsheet!D655)),Spreadsheet!C655&lt;&gt;Spreadsheet!D655),IF(ISERROR(VLOOKUP(Spreadsheet!C655, Spreadsheet!$C$6:'Spreadsheet'!$C654,1,FALSE)), FALSE, TRUE),TRUE)</f>
        <v>1</v>
      </c>
      <c r="AH655" s="5" t="b">
        <f>Spreadsheet!$B$2=Spreadsheet!AD655</f>
        <v>1</v>
      </c>
      <c r="AI655" s="5" t="b">
        <f>IF(ISBLANK(Spreadsheet!G655),TRUE,IF(OR(LEN(Spreadsheet!G655)&gt;1,ISNUMBER(VALUE(Spreadsheet!G655))),FALSE,TRUE))</f>
        <v>1</v>
      </c>
      <c r="AJ655" s="5" t="b">
        <f>OR(ISBLANK(Spreadsheet!C655), NOT(ISBLANK(Spreadsheet!B655)), NOT(ISBLANK(Spreadsheet!D655)))</f>
        <v>1</v>
      </c>
      <c r="AK655" s="5" t="b">
        <f t="array" ref="AK655">IF(OR(AND(ISBLANK(Spreadsheet!E655),ISBLANK(Spreadsheet!D655),NOT(ISBLANK(Spreadsheet!C655))),AND(ISBLANK(Spreadsheet!E655),ISBLANK(Spreadsheet!D655),ISBLANK(Spreadsheet!C655))),TRUE,ISNUMBER(MATCH(TRUE,EXACT(Spreadsheet!E655,Relationships),0)))</f>
        <v>1</v>
      </c>
      <c r="AL655" s="5" t="b">
        <f>IF(NOT(ISBLANK(Spreadsheet!C655)),IF(OR(ISBLANK(Spreadsheet!F655),LEN(Spreadsheet!F655)&gt;40),FALSE,TRUE),TRUE)</f>
        <v>1</v>
      </c>
      <c r="AM655" s="5" t="b">
        <f>IF(NOT(ISBLANK(Spreadsheet!C655)),IF(OR(ISBLANK(Spreadsheet!H655),LEN(Spreadsheet!H655)&gt;40),FALSE,TRUE),TRUE)</f>
        <v>1</v>
      </c>
      <c r="AN655" s="5" t="b">
        <f t="array" ref="AN655">IF(ISBLANK(Spreadsheet!I655),TRUE,ISNUMBER(MATCH(TRUE,EXACT(Spreadsheet!I655,GenderValues),0)))</f>
        <v>1</v>
      </c>
      <c r="AO655" s="5" t="b">
        <f ca="1">IF(ISERROR(DATEVALUE(TEXT(Spreadsheet!J655,"mm/dd/yyyy")) &gt; TODAY()),IF(AND(ISBLANK(Spreadsheet!J655),ISBLANK(Spreadsheet!C655)),TRUE,FALSE),IF(DATEVALUE(TEXT(Spreadsheet!J655,"mm/dd/yyyy")) &gt; TODAY(),FALSE,TRUE))</f>
        <v>1</v>
      </c>
      <c r="AP655" s="5" t="b">
        <f>OR(ISBLANK(Spreadsheet!K655),LEN(Spreadsheet!K655)&lt;=100)</f>
        <v>1</v>
      </c>
      <c r="AQ655" s="5" t="b">
        <f t="array" ref="AQ655">IF(OR(AND(ISBLANK(Spreadsheet!L655),ISBLANK(Spreadsheet!C655)),AND(NOT(ISBLANK(Spreadsheet!C655)),NOT(ISBLANK(Spreadsheet!D655)))),TRUE,ISNUMBER(MATCH(TRUE,EXACT(Spreadsheet!L655,MaritalStatus),0)))</f>
        <v>1</v>
      </c>
      <c r="AR655" s="5" t="b">
        <f ca="1">IF(ISERROR(DATEVALUE(TEXT(Spreadsheet!M655,"mm/dd/yyyy")) &gt; TODAY()),IF(ISBLANK(Spreadsheet!M655),TRUE,FALSE),IF(DATEVALUE(TEXT(Spreadsheet!M655,"mm/dd/yyyy")) &gt; TODAY(),FALSE,TRUE))</f>
        <v>1</v>
      </c>
      <c r="AS655" s="5" t="b">
        <f>OR(ISBLANK(Spreadsheet!N655),LEN(Spreadsheet!N655)&lt;=100)</f>
        <v>1</v>
      </c>
      <c r="AT655" s="5" t="b">
        <f>OR(ISBLANK(Spreadsheet!O655),UPPER(Spreadsheet!O655)="YES")</f>
        <v>1</v>
      </c>
      <c r="AU655" s="5" t="b">
        <f>OR(ISBLANK(Spreadsheet!P655),UPPER(Spreadsheet!P655)="YES")</f>
        <v>1</v>
      </c>
      <c r="AV655" s="5" t="b">
        <f t="array" ref="AV655">IF(ISBLANK(Spreadsheet!Q655),TRUE,ISNUMBER(MATCH(TRUE,EXACT(Spreadsheet!Q655,OnGroupsPriorIns),0)))</f>
        <v>1</v>
      </c>
      <c r="AW655" s="5" t="b">
        <f>OR(ISBLANK(Spreadsheet!R655),UPPER(Spreadsheet!R655)="YES")</f>
        <v>1</v>
      </c>
      <c r="AX655" s="5" t="b">
        <f>OR(ISBLANK(Spreadsheet!S655),UPPER(Spreadsheet!S655)="YES")</f>
        <v>1</v>
      </c>
      <c r="AY655" s="5" t="b">
        <f>OR(AND(ISBLANK(Spreadsheet!C655),LEN(Spreadsheet!T655)=0),AND(NOT(ISBLANK(Spreadsheet!C655)),LEN(Spreadsheet!T655)&gt;0,LEN(Spreadsheet!T655)&lt;=50))</f>
        <v>1</v>
      </c>
      <c r="AZ655" s="5" t="b">
        <f>OR(LEN(Spreadsheet!U655)=0,AND(LEN(Spreadsheet!U655)&gt;0,LEN(Spreadsheet!U655)&lt;=50))</f>
        <v>1</v>
      </c>
      <c r="BA655" s="5" t="b">
        <f>OR(AND(ISBLANK(Spreadsheet!C655),LEN(Spreadsheet!V655)=0),AND(NOT(ISBLANK(Spreadsheet!C655)),LEN(Spreadsheet!V655)&gt;0,LEN(Spreadsheet!V655)&lt;=50))</f>
        <v>1</v>
      </c>
      <c r="BB655" s="5" t="b">
        <f t="array" ref="BB655">IF(AND(ISBLANK(Spreadsheet!C655),LEN(Spreadsheet!W655)=0),TRUE,ISNUMBER(MATCH(TRUE,EXACT(Spreadsheet!W655,States),0)))</f>
        <v>1</v>
      </c>
      <c r="BC655" s="5" t="b">
        <f>OR(AND(ISBLANK(Spreadsheet!C655),LEN(Spreadsheet!X655)=0),AND(NOT(ISBLANK(Spreadsheet!C655)),LEN(Spreadsheet!X655)&gt;0,LEN(Spreadsheet!X655)=5,ISNUMBER(VALUE(Spreadsheet!X655))))</f>
        <v>1</v>
      </c>
      <c r="BD655" s="5" t="b">
        <f>OR(ISBLANK(Spreadsheet!Z655),LEN(Spreadsheet!Z655)&lt;=50)</f>
        <v>1</v>
      </c>
      <c r="BE655" s="5" t="b">
        <f>ISBLANK(Spreadsheet!AA655)</f>
        <v>1</v>
      </c>
      <c r="BF655" s="5" t="b">
        <f>ISBLANK(Spreadsheet!AB655)</f>
        <v>1</v>
      </c>
      <c r="BG655" s="5" t="b">
        <f>IF(ISERROR(DATEVALUE(TEXT(Spreadsheet!AC655,"mm/dd/yyyy")) &gt; DATEVALUE(TEXT(Spreadsheet!J655,"mm/dd/yyyy"))),IF(OR(AND(ISBLANK(Spreadsheet!AC655),ISBLANK(Spreadsheet!C655)),AND(NOT(ISBLANK(Spreadsheet!C655)),ISBLANK(Spreadsheet!AC655),NOT(ISBLANK(Spreadsheet!D655)))),TRUE,FALSE),IF(DATEVALUE(TEXT(Spreadsheet!AC655,"mm/dd/yyyy")) &gt; DATEVALUE(TEXT(Spreadsheet!J655,"mm/dd/yyyy")),TRUE,FALSE))</f>
        <v>1</v>
      </c>
      <c r="BH655" s="5" t="b">
        <f>OR(AND(ISBLANK(Spreadsheet!C655),ISBLANK(Spreadsheet!AE655)),AND(NOT(ISBLANK(Spreadsheet!C655)),NOT(ISBLANK(Spreadsheet!D655)),ISBLANK(Spreadsheet!AE655)),AND(NOT(ISBLANK(Spreadsheet!C655)),ISBLANK(Spreadsheet!D655),NOT(ISBLANK(Spreadsheet!AE655)),LEN(Spreadsheet!AE655)&lt;=100))</f>
        <v>1</v>
      </c>
      <c r="BI655" s="5" t="b">
        <f t="array" ref="BI655">IF(ISBLANK(Spreadsheet!AF655),TRUE,ISNUMBER(MATCH(TRUE,EXACT(Spreadsheet!AF655,CobraShortReasons),0)))</f>
        <v>1</v>
      </c>
      <c r="BJ655" s="5" t="b">
        <f ca="1">IF(ISERROR(DATEVALUE(TEXT(Spreadsheet!AG655,"mm/dd/yyyy")) &gt; TODAY()),IF(ISBLANK(Spreadsheet!AG655),TRUE,FALSE),IF(DATEVALUE(TEXT(Spreadsheet!AG655,"mm/dd/yyyy")) &gt; TODAY(),FALSE,TRUE))</f>
        <v>1</v>
      </c>
      <c r="BK655" s="5" t="b">
        <f>OR(ISBLANK(Spreadsheet!AH655),LEN(Spreadsheet!AH655)&lt;=25)</f>
        <v>1</v>
      </c>
      <c r="BL655" s="5" t="b">
        <f t="array" aca="1" ref="BL655" ca="1">IF(ISBLANK(Spreadsheet!AI655),TRUE,ISNUMBER(MATCH(TRUE,EXACT(Spreadsheet!AI655,INDIRECT(Spreadsheet!$D$2)),0)))</f>
        <v>1</v>
      </c>
      <c r="BM655" s="5" t="b">
        <f t="array" aca="1" ref="BM655" ca="1">IF(ISBLANK(Spreadsheet!AJ655),TRUE,ISNUMBER(MATCH(TRUE,EXACT(Spreadsheet!AJ655,INDIRECT(Spreadsheet!BJ655)),0)))</f>
        <v>1</v>
      </c>
      <c r="BN655" s="5" t="b">
        <f t="array" ref="BN655">IF(ISBLANK(Spreadsheet!AK655),TRUE,ISNUMBER(MATCH(TRUE,EXACT(Spreadsheet!AK655,DentalPlans),0)))</f>
        <v>1</v>
      </c>
      <c r="BO655" s="5" t="b">
        <f t="array" aca="1" ref="BO655" ca="1">IF(ISBLANK(Spreadsheet!AL655),TRUE,ISNUMBER(MATCH(TRUE,EXACT(Spreadsheet!AL655,INDIRECT(Spreadsheet!BK655)),0)))</f>
        <v>1</v>
      </c>
      <c r="BP655" s="5" t="b">
        <f t="array" ref="BP655">IF(ISBLANK(Spreadsheet!AM655),TRUE,ISNUMBER(MATCH(TRUE,EXACT(Spreadsheet!AM655,VisionPlans),0)))</f>
        <v>1</v>
      </c>
      <c r="BQ655" s="5" t="b">
        <f t="array" aca="1" ref="BQ655" ca="1">IF(ISBLANK(Spreadsheet!AN655),TRUE,ISNUMBER(MATCH(TRUE,EXACT(Spreadsheet!AN655,INDIRECT(Spreadsheet!BL655)),0)))</f>
        <v>1</v>
      </c>
      <c r="BR655" s="5" t="b">
        <f t="array" ref="BR655">IF(ISBLANK(Spreadsheet!AO655),TRUE,ISNUMBER(MATCH(TRUE,EXACT(Spreadsheet!AO655,LifeBenefitClasses),0)))</f>
        <v>1</v>
      </c>
      <c r="BS655" s="5" t="b">
        <f>IF(OR(ISBLANK(Spreadsheet!AO655), Spreadsheet!AO655="Waive"),IF(ISBLANK(Spreadsheet!AP655),TRUE,FALSE),IF(OR(AND(NOT(ISBLANK(Spreadsheet!AO655)),ISBLANK(Spreadsheet!AP655)),NOT(ISNUMBER(VALUE(Spreadsheet!AP655)))),FALSE,IF(OR(AND(Spreadsheet!AP655&lt;6,MOD(Spreadsheet!AP655*10,5)=0), MOD(Spreadsheet!AP655,5000)=0),TRUE,FALSE)))</f>
        <v>1</v>
      </c>
      <c r="BT655" s="5" t="b">
        <f t="array" ref="BT655">IF(ISBLANK(Spreadsheet!AQ655),TRUE,ISNUMBER(MATCH(TRUE,EXACT(Spreadsheet!AQ655,EnrollWaive),0)))</f>
        <v>1</v>
      </c>
      <c r="BU655" s="5" t="b">
        <f t="array" ref="BU655">IF(ISBLANK(Spreadsheet!AR655),TRUE,ISNUMBER(MATCH(TRUE,EXACT(Spreadsheet!AR655,LifeBenefitClasses),0)))</f>
        <v>1</v>
      </c>
      <c r="BV655" s="5" t="b">
        <f>IF(OR(ISBLANK(Spreadsheet!AR655), Spreadsheet!AR655="Waive"),IF(ISBLANK(Spreadsheet!AS655),TRUE,FALSE),IF(OR(AND(NOT(ISBLANK(Spreadsheet!AR655)),ISBLANK(Spreadsheet!AS655)),NOT(ISNUMBER(VALUE(Spreadsheet!AS655)))),FALSE,IF(OR(AND(Spreadsheet!AS655&lt;6,MOD(Spreadsheet!AS655*10,5)=0), MOD(Spreadsheet!AS655,10000)=0),TRUE,FALSE)))</f>
        <v>1</v>
      </c>
      <c r="BW655" s="5" t="b">
        <f t="array" ref="BW655">IF(ISBLANK(Spreadsheet!AT655),TRUE,ISNUMBER(MATCH(TRUE,EXACT(Spreadsheet!AT655,LifeBenefitClasses),0)))</f>
        <v>1</v>
      </c>
      <c r="BX655" s="5" t="b">
        <f>IF(OR(ISBLANK(Spreadsheet!AT655), Spreadsheet!AT655="Waive"),IF(ISBLANK(Spreadsheet!AU655),TRUE,FALSE),IF(OR(AND(NOT(ISBLANK(Spreadsheet!AT655)),ISBLANK(Spreadsheet!AU655)),NOT(ISNUMBER(VALUE(Spreadsheet!AU655)))),FALSE,IF(AND(NOT(OR(ISBLANK(Spreadsheet!AT655),Spreadsheet!AT655="Waive")),NOT(OR(ISBLANK(Spreadsheet!AR655),Spreadsheet!AR655="Waive")),MOD(Spreadsheet!AU655,5000)=0, Spreadsheet!AU655&lt;=(Spreadsheet!AS655*0.5)),TRUE,FALSE)))</f>
        <v>1</v>
      </c>
      <c r="BY655" s="5" t="b">
        <f t="array" ref="BY655">IF(ISBLANK(Spreadsheet!AV655),TRUE,ISNUMBER(MATCH(TRUE,EXACT(Spreadsheet!AV655,EnrollWaive),0)))</f>
        <v>1</v>
      </c>
      <c r="BZ655" s="5" t="b">
        <f t="array" ref="BZ655">IF(ISBLANK(Spreadsheet!AW655),TRUE,ISNUMBER(MATCH(TRUE,EXACT(Spreadsheet!AW655,LifeBenefitClasses),0)))</f>
        <v>1</v>
      </c>
      <c r="CA655" s="5" t="b">
        <f t="array" ref="CA655">IF(ISBLANK(Spreadsheet!AX655),TRUE,ISNUMBER(MATCH(TRUE,EXACT(Spreadsheet!AX655,LifeBenefitClasses),0)))</f>
        <v>1</v>
      </c>
      <c r="CB655" s="5" t="b">
        <f t="array" ref="CB655">IF(ISBLANK(Spreadsheet!AY655),TRUE,ISNUMBER(MATCH(TRUE,EXACT(Spreadsheet!AY655,LifeBenefitClasses),0)))</f>
        <v>1</v>
      </c>
      <c r="CC655" s="5" t="b">
        <f t="array" ref="CC655">IF(ISBLANK(Spreadsheet!AZ655),TRUE,ISNUMBER(MATCH(TRUE,EXACT(Spreadsheet!AZ655,LifeBenefitClasses),0)))</f>
        <v>1</v>
      </c>
      <c r="CD655" s="5" t="b">
        <f t="array" ref="CD655">IF(ISBLANK(Spreadsheet!BA655),TRUE,ISNUMBER(MATCH(TRUE,EXACT(Spreadsheet!BA655,LifeBenefitClasses),0)))</f>
        <v>1</v>
      </c>
      <c r="CE655" s="5" t="b">
        <f>IF(OR(ISBLANK(Spreadsheet!BA655), Spreadsheet!BA655="Waive"),IF(ISBLANK(Spreadsheet!BB655),TRUE,FALSE),IF(OR(AND(NOT(ISBLANK(Spreadsheet!BA655)),ISBLANK(Spreadsheet!BB655)),NOT(ISNUMBER(VALUE(Spreadsheet!BB655))),ISBLANK(Spreadsheet!BC655),NOT(ISNUMBER(VALUE(Spreadsheet!BC655)))),FALSE,IF(AND(Spreadsheet!BB655&gt;=50000,Spreadsheet!BB655&lt;=250000,MOD(Spreadsheet!BB655,10000)=0,Spreadsheet!BB655&lt;=(10*Spreadsheet!BC655)),TRUE,FALSE)))</f>
        <v>1</v>
      </c>
      <c r="CF655" s="5" t="b">
        <f>IF(NOT(ISBLANK(Spreadsheet!BC655)),AND(ISNUMBER(VALUE(Spreadsheet!BC655)),Spreadsheet!BC655&gt;0),AND(OR(ISBLANK(Spreadsheet!AO655),Spreadsheet!AO655="Waive",AND(NOT(OR(ISBLANK(Spreadsheet!AO655),Spreadsheet!AO655="Waive")),Spreadsheet!AP655&gt;=6)),OR(ISBLANK(Spreadsheet!AR655),AND(NOT(OR(ISBLANK(Spreadsheet!AR655),Spreadsheet!AR655="Waive")),Spreadsheet!AS655&gt;=6)),OR(ISBLANK(Spreadsheet!AW655)),OR(ISBLANK(Spreadsheet!AX655)),OR(ISBLANK(Spreadsheet!AY655)),OR(ISBLANK(Spreadsheet!AZ655)),OR(ISBLANK(Spreadsheet!BA655),Spreadsheet!BA655="Waive")))</f>
        <v>1</v>
      </c>
      <c r="CG655" s="5" t="b">
        <f t="shared" ca="1" si="47"/>
        <v>1</v>
      </c>
    </row>
    <row r="656" spans="8:85" x14ac:dyDescent="0.3">
      <c r="H656" s="5">
        <f t="shared" ref="H656:H719" ca="1" si="48">IF(AND(T656,U656,V656,W656,Y656,AA656,AB656,AC656,AD656,AE656,AF656,AG656,AH656,AI656,AJ656,AK656,AL656,AM656,AN656,AO656,AP656,AQ656,AR656,AS656,AT656,AU656,AV656,AW656,AX656,AY656,AZ656,BA656,BB656,BC656,BD656,BE656,BF656,BG656,BH656,BI656,BJ656,BK656,BL656,BM656,BN656,BO656,BP656,BQ656,BR656,BS656,BT656,BU656,BV656,BW656,BX656,BY656,BZ656,CA656,CB656,CC656,CD656,CE656,CF656),2,0)</f>
        <v>2</v>
      </c>
      <c r="I656" s="5" t="str">
        <f t="shared" ca="1" si="46"/>
        <v/>
      </c>
      <c r="J656" s="5" t="str">
        <f>IF(AND(NOT(ISBLANK(Spreadsheet!C656)),ISBLANK(Spreadsheet!D656)),Spreadsheet!F656&amp;" "&amp;Spreadsheet!H656,"")</f>
        <v/>
      </c>
      <c r="K656" s="5">
        <f>IF(AND(NOT(ISBLANK(Spreadsheet!C656)),ISBLANK(Spreadsheet!D656)),COUNTIFS(Spreadsheet!E657:E$786,"=Child",Spreadsheet!C657:C$786, "="&amp;Spreadsheet!C656) + COUNTIFS(Spreadsheet!E657:E$786,"=Step-child",Spreadsheet!C657:C$786, "="&amp;Spreadsheet!C656),0)</f>
        <v>0</v>
      </c>
      <c r="L656" s="5">
        <f>IF(NOT(ISBLANK(J656)),COUNTIFS(Spreadsheet!E657:E$786,"=Wife",Spreadsheet!C657:C$786, "="&amp;Spreadsheet!C656) + COUNTIFS(Spreadsheet!E657:E$786,"=Husband",Spreadsheet!C657:C$786, "="&amp;Spreadsheet!C656),0)</f>
        <v>0</v>
      </c>
      <c r="M656" s="5">
        <f>IF(NOT(ISBLANK(Spreadsheet!AJ656)),VLOOKUP(Spreadsheet!AJ656,'Drop Downs'!$P$2:$R$16,3,FALSE),0)</f>
        <v>0</v>
      </c>
      <c r="N656" s="5">
        <f>IF(NOT(ISBLANK(Spreadsheet!AJ656)), VLOOKUP(Spreadsheet!AJ656,'Drop Downs'!$P$2:$R$16,2,FALSE),0)</f>
        <v>0</v>
      </c>
      <c r="O656" s="5">
        <f>IF(NOT(ISBLANK(Spreadsheet!AL656)),VLOOKUP(Spreadsheet!AL656,'Drop Downs'!$P$2:$R$16,3,FALSE), 0)</f>
        <v>0</v>
      </c>
      <c r="P656" s="5">
        <f>IF(NOT(ISBLANK(Spreadsheet!AL656)),VLOOKUP(Spreadsheet!AL656,'Drop Downs'!$P$2:$R$16,2,FALSE),0)</f>
        <v>0</v>
      </c>
      <c r="Q656" s="5">
        <f>IF(NOT(ISBLANK(Spreadsheet!AN656)),VLOOKUP(Spreadsheet!AN656,'Drop Downs'!$P$2:$R$16,3,FALSE),0)</f>
        <v>0</v>
      </c>
      <c r="R656" s="5">
        <f>IF(NOT(ISBLANK(Spreadsheet!AN656)),VLOOKUP(Spreadsheet!AN656,'Drop Downs'!$P$2:$R$16,2,FALSE),0)</f>
        <v>0</v>
      </c>
      <c r="S656" s="5" t="str">
        <f>IF(OR(M656&gt;K656,N656&gt;L656,O656&gt;K656, Q656&gt;K656,N656&gt;L656, P656&gt;L656, R656&gt;L656),"Member currently has a coverage election over what he/she needs.  Please add more dependents or adjust the coverage election.","")&amp;(IF(AND(NOT(ISBLANK(Spreadsheet!C656)),NOT(ISBLANK(Spreadsheet!D656)),ISBLANK(Spreadsheet!E656)),"Dependent lacks a relationship to member.Please select one from the drop-down.",""))</f>
        <v/>
      </c>
      <c r="T656" s="5" t="b">
        <f t="shared" ref="T656:T719" si="49">AND(M656&lt;=K656,O656&lt;=K656,Q656&lt;=K656,N656&lt;=L656,P656&lt;=L656,R656&lt;=L656)</f>
        <v>1</v>
      </c>
      <c r="U656" s="5" t="b">
        <f>OR(ISBLANK(Spreadsheet!C656),IF(NOT(ISBLANK(Spreadsheet!D656)),NOT(ISBLANK(Spreadsheet!E656)),TRUE))</f>
        <v>1</v>
      </c>
      <c r="V656" s="5" t="b">
        <f>OR(ISBLANK(Spreadsheet!C656), NOT(ISBLANK(Spreadsheet!I656)))</f>
        <v>1</v>
      </c>
      <c r="W656" s="5" t="b">
        <f>OR(ISBLANK(Spreadsheet!D656),NOT(ISBLANK(Spreadsheet!C656)))</f>
        <v>1</v>
      </c>
      <c r="X656" s="155" t="str">
        <f>REPT("0",MIN(FIND({1,2,3,4,5,6,7,8,9},Spreadsheet!C656&amp;"123456789"))-1)&amp;IF(ISBLANK(Spreadsheet!C656),"",SUMPRODUCT(MID(0&amp;Spreadsheet!C656,LARGE(INDEX(ISNUMBER(--MID(Spreadsheet!C656,ROW($1:$225),1))*
 ROW($1:$225),0),ROW($1:$225))+1,1)*10^ROW($1:$225)/10))</f>
        <v/>
      </c>
      <c r="Y656" s="5" t="b">
        <f>IF(NOT(ISBLANK(Spreadsheet!C656)),IF(AND(ISNUMBER(VALUE(Spreadsheet!C656)), LEN(Spreadsheet!C656)=9),TRUE,FALSE),TRUE)</f>
        <v>1</v>
      </c>
      <c r="Z656" s="155" t="str">
        <f>REPT("0",MIN(FIND({1,2,3,4,5,6,7,8,9},Spreadsheet!D656&amp;"123456789"))-1)&amp;IF(ISBLANK(Spreadsheet!D656),"",SUMPRODUCT(MID(0&amp;Spreadsheet!D656,LARGE(INDEX(ISNUMBER(--MID(Spreadsheet!D656,ROW($1:$225),1))*
 ROW($1:$225),0),ROW($1:$225))+1,1)*10^ROW($1:$225)/10))</f>
        <v/>
      </c>
      <c r="AA656" s="5" t="b">
        <f>IF(AND(NOT(ISBLANK(Spreadsheet!D656)),NOT(ISBLANK(Spreadsheet!C656))),IF(AND(ISNUMBER(VALUE(Spreadsheet!D656)), LEN(Spreadsheet!D656)=9),TRUE,FALSE),IF(AND(NOT(ISBLANK(Spreadsheet!D656)),ISBLANK(Spreadsheet!C656)),FALSE,TRUE))</f>
        <v>1</v>
      </c>
      <c r="AB656" s="5" t="b">
        <f>OR(ISBLANK(Spreadsheet!Y656),IF(NOT(ISBLANK(Spreadsheet!Y656)),LEN(Spreadsheet!Y656)=10,ISNUMBER(VALUE(Spreadsheet!Y656))))</f>
        <v>1</v>
      </c>
      <c r="AC656" s="5" t="b">
        <f>OR(ISBLANK(Spreadsheet!AI656), AND(NOT(ISBLANK(Spreadsheet!AJ656)), NOT(ISNUMBER(SEARCH("Waive",Spreadsheet!AJ656)))))</f>
        <v>1</v>
      </c>
      <c r="AD656" s="5" t="b">
        <f>OR(ISBLANK(Spreadsheet!AK656), AND(NOT(ISBLANK(Spreadsheet!AL656)), NOT(ISNUMBER(SEARCH("Waive",Spreadsheet!AL656)))))</f>
        <v>1</v>
      </c>
      <c r="AE656" s="5" t="b">
        <f>OR(ISBLANK(Spreadsheet!AM656), AND(NOT(ISBLANK(Spreadsheet!AN656)), NOT(ISNUMBER(SEARCH("Waive", Spreadsheet!AN656)))))</f>
        <v>1</v>
      </c>
      <c r="AF656" s="5" t="b">
        <f>OR(ISBLANK(Spreadsheet!C656), NOT(ISBLANK(Spreadsheet!D656)),NOT(ISBLANK(Spreadsheet!L656)))</f>
        <v>1</v>
      </c>
      <c r="AG656" s="5" t="b">
        <f>IF(AND(NOT(ISBLANK(Spreadsheet!C656)), NOT(ISBLANK(Spreadsheet!D656)),Spreadsheet!C656&lt;&gt;Spreadsheet!D656),IF(ISERROR(VLOOKUP(Spreadsheet!C656, Spreadsheet!$C$6:'Spreadsheet'!$C655,1,FALSE)), FALSE, TRUE),TRUE)</f>
        <v>1</v>
      </c>
      <c r="AH656" s="5" t="b">
        <f>Spreadsheet!$B$2=Spreadsheet!AD656</f>
        <v>1</v>
      </c>
      <c r="AI656" s="5" t="b">
        <f>IF(ISBLANK(Spreadsheet!G656),TRUE,IF(OR(LEN(Spreadsheet!G656)&gt;1,ISNUMBER(VALUE(Spreadsheet!G656))),FALSE,TRUE))</f>
        <v>1</v>
      </c>
      <c r="AJ656" s="5" t="b">
        <f>OR(ISBLANK(Spreadsheet!C656), NOT(ISBLANK(Spreadsheet!B656)), NOT(ISBLANK(Spreadsheet!D656)))</f>
        <v>1</v>
      </c>
      <c r="AK656" s="5" t="b">
        <f t="array" ref="AK656">IF(OR(AND(ISBLANK(Spreadsheet!E656),ISBLANK(Spreadsheet!D656),NOT(ISBLANK(Spreadsheet!C656))),AND(ISBLANK(Spreadsheet!E656),ISBLANK(Spreadsheet!D656),ISBLANK(Spreadsheet!C656))),TRUE,ISNUMBER(MATCH(TRUE,EXACT(Spreadsheet!E656,Relationships),0)))</f>
        <v>1</v>
      </c>
      <c r="AL656" s="5" t="b">
        <f>IF(NOT(ISBLANK(Spreadsheet!C656)),IF(OR(ISBLANK(Spreadsheet!F656),LEN(Spreadsheet!F656)&gt;40),FALSE,TRUE),TRUE)</f>
        <v>1</v>
      </c>
      <c r="AM656" s="5" t="b">
        <f>IF(NOT(ISBLANK(Spreadsheet!C656)),IF(OR(ISBLANK(Spreadsheet!H656),LEN(Spreadsheet!H656)&gt;40),FALSE,TRUE),TRUE)</f>
        <v>1</v>
      </c>
      <c r="AN656" s="5" t="b">
        <f t="array" ref="AN656">IF(ISBLANK(Spreadsheet!I656),TRUE,ISNUMBER(MATCH(TRUE,EXACT(Spreadsheet!I656,GenderValues),0)))</f>
        <v>1</v>
      </c>
      <c r="AO656" s="5" t="b">
        <f ca="1">IF(ISERROR(DATEVALUE(TEXT(Spreadsheet!J656,"mm/dd/yyyy")) &gt; TODAY()),IF(AND(ISBLANK(Spreadsheet!J656),ISBLANK(Spreadsheet!C656)),TRUE,FALSE),IF(DATEVALUE(TEXT(Spreadsheet!J656,"mm/dd/yyyy")) &gt; TODAY(),FALSE,TRUE))</f>
        <v>1</v>
      </c>
      <c r="AP656" s="5" t="b">
        <f>OR(ISBLANK(Spreadsheet!K656),LEN(Spreadsheet!K656)&lt;=100)</f>
        <v>1</v>
      </c>
      <c r="AQ656" s="5" t="b">
        <f t="array" ref="AQ656">IF(OR(AND(ISBLANK(Spreadsheet!L656),ISBLANK(Spreadsheet!C656)),AND(NOT(ISBLANK(Spreadsheet!C656)),NOT(ISBLANK(Spreadsheet!D656)))),TRUE,ISNUMBER(MATCH(TRUE,EXACT(Spreadsheet!L656,MaritalStatus),0)))</f>
        <v>1</v>
      </c>
      <c r="AR656" s="5" t="b">
        <f ca="1">IF(ISERROR(DATEVALUE(TEXT(Spreadsheet!M656,"mm/dd/yyyy")) &gt; TODAY()),IF(ISBLANK(Spreadsheet!M656),TRUE,FALSE),IF(DATEVALUE(TEXT(Spreadsheet!M656,"mm/dd/yyyy")) &gt; TODAY(),FALSE,TRUE))</f>
        <v>1</v>
      </c>
      <c r="AS656" s="5" t="b">
        <f>OR(ISBLANK(Spreadsheet!N656),LEN(Spreadsheet!N656)&lt;=100)</f>
        <v>1</v>
      </c>
      <c r="AT656" s="5" t="b">
        <f>OR(ISBLANK(Spreadsheet!O656),UPPER(Spreadsheet!O656)="YES")</f>
        <v>1</v>
      </c>
      <c r="AU656" s="5" t="b">
        <f>OR(ISBLANK(Spreadsheet!P656),UPPER(Spreadsheet!P656)="YES")</f>
        <v>1</v>
      </c>
      <c r="AV656" s="5" t="b">
        <f t="array" ref="AV656">IF(ISBLANK(Spreadsheet!Q656),TRUE,ISNUMBER(MATCH(TRUE,EXACT(Spreadsheet!Q656,OnGroupsPriorIns),0)))</f>
        <v>1</v>
      </c>
      <c r="AW656" s="5" t="b">
        <f>OR(ISBLANK(Spreadsheet!R656),UPPER(Spreadsheet!R656)="YES")</f>
        <v>1</v>
      </c>
      <c r="AX656" s="5" t="b">
        <f>OR(ISBLANK(Spreadsheet!S656),UPPER(Spreadsheet!S656)="YES")</f>
        <v>1</v>
      </c>
      <c r="AY656" s="5" t="b">
        <f>OR(AND(ISBLANK(Spreadsheet!C656),LEN(Spreadsheet!T656)=0),AND(NOT(ISBLANK(Spreadsheet!C656)),LEN(Spreadsheet!T656)&gt;0,LEN(Spreadsheet!T656)&lt;=50))</f>
        <v>1</v>
      </c>
      <c r="AZ656" s="5" t="b">
        <f>OR(LEN(Spreadsheet!U656)=0,AND(LEN(Spreadsheet!U656)&gt;0,LEN(Spreadsheet!U656)&lt;=50))</f>
        <v>1</v>
      </c>
      <c r="BA656" s="5" t="b">
        <f>OR(AND(ISBLANK(Spreadsheet!C656),LEN(Spreadsheet!V656)=0),AND(NOT(ISBLANK(Spreadsheet!C656)),LEN(Spreadsheet!V656)&gt;0,LEN(Spreadsheet!V656)&lt;=50))</f>
        <v>1</v>
      </c>
      <c r="BB656" s="5" t="b">
        <f t="array" ref="BB656">IF(AND(ISBLANK(Spreadsheet!C656),LEN(Spreadsheet!W656)=0),TRUE,ISNUMBER(MATCH(TRUE,EXACT(Spreadsheet!W656,States),0)))</f>
        <v>1</v>
      </c>
      <c r="BC656" s="5" t="b">
        <f>OR(AND(ISBLANK(Spreadsheet!C656),LEN(Spreadsheet!X656)=0),AND(NOT(ISBLANK(Spreadsheet!C656)),LEN(Spreadsheet!X656)&gt;0,LEN(Spreadsheet!X656)=5,ISNUMBER(VALUE(Spreadsheet!X656))))</f>
        <v>1</v>
      </c>
      <c r="BD656" s="5" t="b">
        <f>OR(ISBLANK(Spreadsheet!Z656),LEN(Spreadsheet!Z656)&lt;=50)</f>
        <v>1</v>
      </c>
      <c r="BE656" s="5" t="b">
        <f>ISBLANK(Spreadsheet!AA656)</f>
        <v>1</v>
      </c>
      <c r="BF656" s="5" t="b">
        <f>ISBLANK(Spreadsheet!AB656)</f>
        <v>1</v>
      </c>
      <c r="BG656" s="5" t="b">
        <f>IF(ISERROR(DATEVALUE(TEXT(Spreadsheet!AC656,"mm/dd/yyyy")) &gt; DATEVALUE(TEXT(Spreadsheet!J656,"mm/dd/yyyy"))),IF(OR(AND(ISBLANK(Spreadsheet!AC656),ISBLANK(Spreadsheet!C656)),AND(NOT(ISBLANK(Spreadsheet!C656)),ISBLANK(Spreadsheet!AC656),NOT(ISBLANK(Spreadsheet!D656)))),TRUE,FALSE),IF(DATEVALUE(TEXT(Spreadsheet!AC656,"mm/dd/yyyy")) &gt; DATEVALUE(TEXT(Spreadsheet!J656,"mm/dd/yyyy")),TRUE,FALSE))</f>
        <v>1</v>
      </c>
      <c r="BH656" s="5" t="b">
        <f>OR(AND(ISBLANK(Spreadsheet!C656),ISBLANK(Spreadsheet!AE656)),AND(NOT(ISBLANK(Spreadsheet!C656)),NOT(ISBLANK(Spreadsheet!D656)),ISBLANK(Spreadsheet!AE656)),AND(NOT(ISBLANK(Spreadsheet!C656)),ISBLANK(Spreadsheet!D656),NOT(ISBLANK(Spreadsheet!AE656)),LEN(Spreadsheet!AE656)&lt;=100))</f>
        <v>1</v>
      </c>
      <c r="BI656" s="5" t="b">
        <f t="array" ref="BI656">IF(ISBLANK(Spreadsheet!AF656),TRUE,ISNUMBER(MATCH(TRUE,EXACT(Spreadsheet!AF656,CobraShortReasons),0)))</f>
        <v>1</v>
      </c>
      <c r="BJ656" s="5" t="b">
        <f ca="1">IF(ISERROR(DATEVALUE(TEXT(Spreadsheet!AG656,"mm/dd/yyyy")) &gt; TODAY()),IF(ISBLANK(Spreadsheet!AG656),TRUE,FALSE),IF(DATEVALUE(TEXT(Spreadsheet!AG656,"mm/dd/yyyy")) &gt; TODAY(),FALSE,TRUE))</f>
        <v>1</v>
      </c>
      <c r="BK656" s="5" t="b">
        <f>OR(ISBLANK(Spreadsheet!AH656),LEN(Spreadsheet!AH656)&lt;=25)</f>
        <v>1</v>
      </c>
      <c r="BL656" s="5" t="b">
        <f t="array" aca="1" ref="BL656" ca="1">IF(ISBLANK(Spreadsheet!AI656),TRUE,ISNUMBER(MATCH(TRUE,EXACT(Spreadsheet!AI656,INDIRECT(Spreadsheet!$D$2)),0)))</f>
        <v>1</v>
      </c>
      <c r="BM656" s="5" t="b">
        <f t="array" aca="1" ref="BM656" ca="1">IF(ISBLANK(Spreadsheet!AJ656),TRUE,ISNUMBER(MATCH(TRUE,EXACT(Spreadsheet!AJ656,INDIRECT(Spreadsheet!BJ656)),0)))</f>
        <v>1</v>
      </c>
      <c r="BN656" s="5" t="b">
        <f t="array" ref="BN656">IF(ISBLANK(Spreadsheet!AK656),TRUE,ISNUMBER(MATCH(TRUE,EXACT(Spreadsheet!AK656,DentalPlans),0)))</f>
        <v>1</v>
      </c>
      <c r="BO656" s="5" t="b">
        <f t="array" aca="1" ref="BO656" ca="1">IF(ISBLANK(Spreadsheet!AL656),TRUE,ISNUMBER(MATCH(TRUE,EXACT(Spreadsheet!AL656,INDIRECT(Spreadsheet!BK656)),0)))</f>
        <v>1</v>
      </c>
      <c r="BP656" s="5" t="b">
        <f t="array" ref="BP656">IF(ISBLANK(Spreadsheet!AM656),TRUE,ISNUMBER(MATCH(TRUE,EXACT(Spreadsheet!AM656,VisionPlans),0)))</f>
        <v>1</v>
      </c>
      <c r="BQ656" s="5" t="b">
        <f t="array" aca="1" ref="BQ656" ca="1">IF(ISBLANK(Spreadsheet!AN656),TRUE,ISNUMBER(MATCH(TRUE,EXACT(Spreadsheet!AN656,INDIRECT(Spreadsheet!BL656)),0)))</f>
        <v>1</v>
      </c>
      <c r="BR656" s="5" t="b">
        <f t="array" ref="BR656">IF(ISBLANK(Spreadsheet!AO656),TRUE,ISNUMBER(MATCH(TRUE,EXACT(Spreadsheet!AO656,LifeBenefitClasses),0)))</f>
        <v>1</v>
      </c>
      <c r="BS656" s="5" t="b">
        <f>IF(OR(ISBLANK(Spreadsheet!AO656), Spreadsheet!AO656="Waive"),IF(ISBLANK(Spreadsheet!AP656),TRUE,FALSE),IF(OR(AND(NOT(ISBLANK(Spreadsheet!AO656)),ISBLANK(Spreadsheet!AP656)),NOT(ISNUMBER(VALUE(Spreadsheet!AP656)))),FALSE,IF(OR(AND(Spreadsheet!AP656&lt;6,MOD(Spreadsheet!AP656*10,5)=0), MOD(Spreadsheet!AP656,5000)=0),TRUE,FALSE)))</f>
        <v>1</v>
      </c>
      <c r="BT656" s="5" t="b">
        <f t="array" ref="BT656">IF(ISBLANK(Spreadsheet!AQ656),TRUE,ISNUMBER(MATCH(TRUE,EXACT(Spreadsheet!AQ656,EnrollWaive),0)))</f>
        <v>1</v>
      </c>
      <c r="BU656" s="5" t="b">
        <f t="array" ref="BU656">IF(ISBLANK(Spreadsheet!AR656),TRUE,ISNUMBER(MATCH(TRUE,EXACT(Spreadsheet!AR656,LifeBenefitClasses),0)))</f>
        <v>1</v>
      </c>
      <c r="BV656" s="5" t="b">
        <f>IF(OR(ISBLANK(Spreadsheet!AR656), Spreadsheet!AR656="Waive"),IF(ISBLANK(Spreadsheet!AS656),TRUE,FALSE),IF(OR(AND(NOT(ISBLANK(Spreadsheet!AR656)),ISBLANK(Spreadsheet!AS656)),NOT(ISNUMBER(VALUE(Spreadsheet!AS656)))),FALSE,IF(OR(AND(Spreadsheet!AS656&lt;6,MOD(Spreadsheet!AS656*10,5)=0), MOD(Spreadsheet!AS656,10000)=0),TRUE,FALSE)))</f>
        <v>1</v>
      </c>
      <c r="BW656" s="5" t="b">
        <f t="array" ref="BW656">IF(ISBLANK(Spreadsheet!AT656),TRUE,ISNUMBER(MATCH(TRUE,EXACT(Spreadsheet!AT656,LifeBenefitClasses),0)))</f>
        <v>1</v>
      </c>
      <c r="BX656" s="5" t="b">
        <f>IF(OR(ISBLANK(Spreadsheet!AT656), Spreadsheet!AT656="Waive"),IF(ISBLANK(Spreadsheet!AU656),TRUE,FALSE),IF(OR(AND(NOT(ISBLANK(Spreadsheet!AT656)),ISBLANK(Spreadsheet!AU656)),NOT(ISNUMBER(VALUE(Spreadsheet!AU656)))),FALSE,IF(AND(NOT(OR(ISBLANK(Spreadsheet!AT656),Spreadsheet!AT656="Waive")),NOT(OR(ISBLANK(Spreadsheet!AR656),Spreadsheet!AR656="Waive")),MOD(Spreadsheet!AU656,5000)=0, Spreadsheet!AU656&lt;=(Spreadsheet!AS656*0.5)),TRUE,FALSE)))</f>
        <v>1</v>
      </c>
      <c r="BY656" s="5" t="b">
        <f t="array" ref="BY656">IF(ISBLANK(Spreadsheet!AV656),TRUE,ISNUMBER(MATCH(TRUE,EXACT(Spreadsheet!AV656,EnrollWaive),0)))</f>
        <v>1</v>
      </c>
      <c r="BZ656" s="5" t="b">
        <f t="array" ref="BZ656">IF(ISBLANK(Spreadsheet!AW656),TRUE,ISNUMBER(MATCH(TRUE,EXACT(Spreadsheet!AW656,LifeBenefitClasses),0)))</f>
        <v>1</v>
      </c>
      <c r="CA656" s="5" t="b">
        <f t="array" ref="CA656">IF(ISBLANK(Spreadsheet!AX656),TRUE,ISNUMBER(MATCH(TRUE,EXACT(Spreadsheet!AX656,LifeBenefitClasses),0)))</f>
        <v>1</v>
      </c>
      <c r="CB656" s="5" t="b">
        <f t="array" ref="CB656">IF(ISBLANK(Spreadsheet!AY656),TRUE,ISNUMBER(MATCH(TRUE,EXACT(Spreadsheet!AY656,LifeBenefitClasses),0)))</f>
        <v>1</v>
      </c>
      <c r="CC656" s="5" t="b">
        <f t="array" ref="CC656">IF(ISBLANK(Spreadsheet!AZ656),TRUE,ISNUMBER(MATCH(TRUE,EXACT(Spreadsheet!AZ656,LifeBenefitClasses),0)))</f>
        <v>1</v>
      </c>
      <c r="CD656" s="5" t="b">
        <f t="array" ref="CD656">IF(ISBLANK(Spreadsheet!BA656),TRUE,ISNUMBER(MATCH(TRUE,EXACT(Spreadsheet!BA656,LifeBenefitClasses),0)))</f>
        <v>1</v>
      </c>
      <c r="CE656" s="5" t="b">
        <f>IF(OR(ISBLANK(Spreadsheet!BA656), Spreadsheet!BA656="Waive"),IF(ISBLANK(Spreadsheet!BB656),TRUE,FALSE),IF(OR(AND(NOT(ISBLANK(Spreadsheet!BA656)),ISBLANK(Spreadsheet!BB656)),NOT(ISNUMBER(VALUE(Spreadsheet!BB656))),ISBLANK(Spreadsheet!BC656),NOT(ISNUMBER(VALUE(Spreadsheet!BC656)))),FALSE,IF(AND(Spreadsheet!BB656&gt;=50000,Spreadsheet!BB656&lt;=250000,MOD(Spreadsheet!BB656,10000)=0,Spreadsheet!BB656&lt;=(10*Spreadsheet!BC656)),TRUE,FALSE)))</f>
        <v>1</v>
      </c>
      <c r="CF656" s="5" t="b">
        <f>IF(NOT(ISBLANK(Spreadsheet!BC656)),AND(ISNUMBER(VALUE(Spreadsheet!BC656)),Spreadsheet!BC656&gt;0),AND(OR(ISBLANK(Spreadsheet!AO656),Spreadsheet!AO656="Waive",AND(NOT(OR(ISBLANK(Spreadsheet!AO656),Spreadsheet!AO656="Waive")),Spreadsheet!AP656&gt;=6)),OR(ISBLANK(Spreadsheet!AR656),AND(NOT(OR(ISBLANK(Spreadsheet!AR656),Spreadsheet!AR656="Waive")),Spreadsheet!AS656&gt;=6)),OR(ISBLANK(Spreadsheet!AW656)),OR(ISBLANK(Spreadsheet!AX656)),OR(ISBLANK(Spreadsheet!AY656)),OR(ISBLANK(Spreadsheet!AZ656)),OR(ISBLANK(Spreadsheet!BA656),Spreadsheet!BA656="Waive")))</f>
        <v>1</v>
      </c>
      <c r="CG656" s="5" t="b">
        <f t="shared" ca="1" si="47"/>
        <v>1</v>
      </c>
    </row>
    <row r="657" spans="8:85" x14ac:dyDescent="0.3">
      <c r="H657" s="5">
        <f t="shared" ca="1" si="48"/>
        <v>2</v>
      </c>
      <c r="I657" s="5" t="str">
        <f t="shared" ca="1" si="46"/>
        <v/>
      </c>
      <c r="J657" s="5" t="str">
        <f>IF(AND(NOT(ISBLANK(Spreadsheet!C657)),ISBLANK(Spreadsheet!D657)),Spreadsheet!F657&amp;" "&amp;Spreadsheet!H657,"")</f>
        <v/>
      </c>
      <c r="K657" s="5">
        <f>IF(AND(NOT(ISBLANK(Spreadsheet!C657)),ISBLANK(Spreadsheet!D657)),COUNTIFS(Spreadsheet!E658:E$786,"=Child",Spreadsheet!C658:C$786, "="&amp;Spreadsheet!C657) + COUNTIFS(Spreadsheet!E658:E$786,"=Step-child",Spreadsheet!C658:C$786, "="&amp;Spreadsheet!C657),0)</f>
        <v>0</v>
      </c>
      <c r="L657" s="5">
        <f>IF(NOT(ISBLANK(J657)),COUNTIFS(Spreadsheet!E658:E$786,"=Wife",Spreadsheet!C658:C$786, "="&amp;Spreadsheet!C657) + COUNTIFS(Spreadsheet!E658:E$786,"=Husband",Spreadsheet!C658:C$786, "="&amp;Spreadsheet!C657),0)</f>
        <v>0</v>
      </c>
      <c r="M657" s="5">
        <f>IF(NOT(ISBLANK(Spreadsheet!AJ657)),VLOOKUP(Spreadsheet!AJ657,'Drop Downs'!$P$2:$R$16,3,FALSE),0)</f>
        <v>0</v>
      </c>
      <c r="N657" s="5">
        <f>IF(NOT(ISBLANK(Spreadsheet!AJ657)), VLOOKUP(Spreadsheet!AJ657,'Drop Downs'!$P$2:$R$16,2,FALSE),0)</f>
        <v>0</v>
      </c>
      <c r="O657" s="5">
        <f>IF(NOT(ISBLANK(Spreadsheet!AL657)),VLOOKUP(Spreadsheet!AL657,'Drop Downs'!$P$2:$R$16,3,FALSE), 0)</f>
        <v>0</v>
      </c>
      <c r="P657" s="5">
        <f>IF(NOT(ISBLANK(Spreadsheet!AL657)),VLOOKUP(Spreadsheet!AL657,'Drop Downs'!$P$2:$R$16,2,FALSE),0)</f>
        <v>0</v>
      </c>
      <c r="Q657" s="5">
        <f>IF(NOT(ISBLANK(Spreadsheet!AN657)),VLOOKUP(Spreadsheet!AN657,'Drop Downs'!$P$2:$R$16,3,FALSE),0)</f>
        <v>0</v>
      </c>
      <c r="R657" s="5">
        <f>IF(NOT(ISBLANK(Spreadsheet!AN657)),VLOOKUP(Spreadsheet!AN657,'Drop Downs'!$P$2:$R$16,2,FALSE),0)</f>
        <v>0</v>
      </c>
      <c r="S657" s="5" t="str">
        <f>IF(OR(M657&gt;K657,N657&gt;L657,O657&gt;K657, Q657&gt;K657,N657&gt;L657, P657&gt;L657, R657&gt;L657),"Member currently has a coverage election over what he/she needs.  Please add more dependents or adjust the coverage election.","")&amp;(IF(AND(NOT(ISBLANK(Spreadsheet!C657)),NOT(ISBLANK(Spreadsheet!D657)),ISBLANK(Spreadsheet!E657)),"Dependent lacks a relationship to member.Please select one from the drop-down.",""))</f>
        <v/>
      </c>
      <c r="T657" s="5" t="b">
        <f t="shared" si="49"/>
        <v>1</v>
      </c>
      <c r="U657" s="5" t="b">
        <f>OR(ISBLANK(Spreadsheet!C657),IF(NOT(ISBLANK(Spreadsheet!D657)),NOT(ISBLANK(Spreadsheet!E657)),TRUE))</f>
        <v>1</v>
      </c>
      <c r="V657" s="5" t="b">
        <f>OR(ISBLANK(Spreadsheet!C657), NOT(ISBLANK(Spreadsheet!I657)))</f>
        <v>1</v>
      </c>
      <c r="W657" s="5" t="b">
        <f>OR(ISBLANK(Spreadsheet!D657),NOT(ISBLANK(Spreadsheet!C657)))</f>
        <v>1</v>
      </c>
      <c r="X657" s="155" t="str">
        <f>REPT("0",MIN(FIND({1,2,3,4,5,6,7,8,9},Spreadsheet!C657&amp;"123456789"))-1)&amp;IF(ISBLANK(Spreadsheet!C657),"",SUMPRODUCT(MID(0&amp;Spreadsheet!C657,LARGE(INDEX(ISNUMBER(--MID(Spreadsheet!C657,ROW($1:$225),1))*
 ROW($1:$225),0),ROW($1:$225))+1,1)*10^ROW($1:$225)/10))</f>
        <v/>
      </c>
      <c r="Y657" s="5" t="b">
        <f>IF(NOT(ISBLANK(Spreadsheet!C657)),IF(AND(ISNUMBER(VALUE(Spreadsheet!C657)), LEN(Spreadsheet!C657)=9),TRUE,FALSE),TRUE)</f>
        <v>1</v>
      </c>
      <c r="Z657" s="155" t="str">
        <f>REPT("0",MIN(FIND({1,2,3,4,5,6,7,8,9},Spreadsheet!D657&amp;"123456789"))-1)&amp;IF(ISBLANK(Spreadsheet!D657),"",SUMPRODUCT(MID(0&amp;Spreadsheet!D657,LARGE(INDEX(ISNUMBER(--MID(Spreadsheet!D657,ROW($1:$225),1))*
 ROW($1:$225),0),ROW($1:$225))+1,1)*10^ROW($1:$225)/10))</f>
        <v/>
      </c>
      <c r="AA657" s="5" t="b">
        <f>IF(AND(NOT(ISBLANK(Spreadsheet!D657)),NOT(ISBLANK(Spreadsheet!C657))),IF(AND(ISNUMBER(VALUE(Spreadsheet!D657)), LEN(Spreadsheet!D657)=9),TRUE,FALSE),IF(AND(NOT(ISBLANK(Spreadsheet!D657)),ISBLANK(Spreadsheet!C657)),FALSE,TRUE))</f>
        <v>1</v>
      </c>
      <c r="AB657" s="5" t="b">
        <f>OR(ISBLANK(Spreadsheet!Y657),IF(NOT(ISBLANK(Spreadsheet!Y657)),LEN(Spreadsheet!Y657)=10,ISNUMBER(VALUE(Spreadsheet!Y657))))</f>
        <v>1</v>
      </c>
      <c r="AC657" s="5" t="b">
        <f>OR(ISBLANK(Spreadsheet!AI657), AND(NOT(ISBLANK(Spreadsheet!AJ657)), NOT(ISNUMBER(SEARCH("Waive",Spreadsheet!AJ657)))))</f>
        <v>1</v>
      </c>
      <c r="AD657" s="5" t="b">
        <f>OR(ISBLANK(Spreadsheet!AK657), AND(NOT(ISBLANK(Spreadsheet!AL657)), NOT(ISNUMBER(SEARCH("Waive",Spreadsheet!AL657)))))</f>
        <v>1</v>
      </c>
      <c r="AE657" s="5" t="b">
        <f>OR(ISBLANK(Spreadsheet!AM657), AND(NOT(ISBLANK(Spreadsheet!AN657)), NOT(ISNUMBER(SEARCH("Waive", Spreadsheet!AN657)))))</f>
        <v>1</v>
      </c>
      <c r="AF657" s="5" t="b">
        <f>OR(ISBLANK(Spreadsheet!C657), NOT(ISBLANK(Spreadsheet!D657)),NOT(ISBLANK(Spreadsheet!L657)))</f>
        <v>1</v>
      </c>
      <c r="AG657" s="5" t="b">
        <f>IF(AND(NOT(ISBLANK(Spreadsheet!C657)), NOT(ISBLANK(Spreadsheet!D657)),Spreadsheet!C657&lt;&gt;Spreadsheet!D657),IF(ISERROR(VLOOKUP(Spreadsheet!C657, Spreadsheet!$C$6:'Spreadsheet'!$C656,1,FALSE)), FALSE, TRUE),TRUE)</f>
        <v>1</v>
      </c>
      <c r="AH657" s="5" t="b">
        <f>Spreadsheet!$B$2=Spreadsheet!AD657</f>
        <v>1</v>
      </c>
      <c r="AI657" s="5" t="b">
        <f>IF(ISBLANK(Spreadsheet!G657),TRUE,IF(OR(LEN(Spreadsheet!G657)&gt;1,ISNUMBER(VALUE(Spreadsheet!G657))),FALSE,TRUE))</f>
        <v>1</v>
      </c>
      <c r="AJ657" s="5" t="b">
        <f>OR(ISBLANK(Spreadsheet!C657), NOT(ISBLANK(Spreadsheet!B657)), NOT(ISBLANK(Spreadsheet!D657)))</f>
        <v>1</v>
      </c>
      <c r="AK657" s="5" t="b">
        <f t="array" ref="AK657">IF(OR(AND(ISBLANK(Spreadsheet!E657),ISBLANK(Spreadsheet!D657),NOT(ISBLANK(Spreadsheet!C657))),AND(ISBLANK(Spreadsheet!E657),ISBLANK(Spreadsheet!D657),ISBLANK(Spreadsheet!C657))),TRUE,ISNUMBER(MATCH(TRUE,EXACT(Spreadsheet!E657,Relationships),0)))</f>
        <v>1</v>
      </c>
      <c r="AL657" s="5" t="b">
        <f>IF(NOT(ISBLANK(Spreadsheet!C657)),IF(OR(ISBLANK(Spreadsheet!F657),LEN(Spreadsheet!F657)&gt;40),FALSE,TRUE),TRUE)</f>
        <v>1</v>
      </c>
      <c r="AM657" s="5" t="b">
        <f>IF(NOT(ISBLANK(Spreadsheet!C657)),IF(OR(ISBLANK(Spreadsheet!H657),LEN(Spreadsheet!H657)&gt;40),FALSE,TRUE),TRUE)</f>
        <v>1</v>
      </c>
      <c r="AN657" s="5" t="b">
        <f t="array" ref="AN657">IF(ISBLANK(Spreadsheet!I657),TRUE,ISNUMBER(MATCH(TRUE,EXACT(Spreadsheet!I657,GenderValues),0)))</f>
        <v>1</v>
      </c>
      <c r="AO657" s="5" t="b">
        <f ca="1">IF(ISERROR(DATEVALUE(TEXT(Spreadsheet!J657,"mm/dd/yyyy")) &gt; TODAY()),IF(AND(ISBLANK(Spreadsheet!J657),ISBLANK(Spreadsheet!C657)),TRUE,FALSE),IF(DATEVALUE(TEXT(Spreadsheet!J657,"mm/dd/yyyy")) &gt; TODAY(),FALSE,TRUE))</f>
        <v>1</v>
      </c>
      <c r="AP657" s="5" t="b">
        <f>OR(ISBLANK(Spreadsheet!K657),LEN(Spreadsheet!K657)&lt;=100)</f>
        <v>1</v>
      </c>
      <c r="AQ657" s="5" t="b">
        <f t="array" ref="AQ657">IF(OR(AND(ISBLANK(Spreadsheet!L657),ISBLANK(Spreadsheet!C657)),AND(NOT(ISBLANK(Spreadsheet!C657)),NOT(ISBLANK(Spreadsheet!D657)))),TRUE,ISNUMBER(MATCH(TRUE,EXACT(Spreadsheet!L657,MaritalStatus),0)))</f>
        <v>1</v>
      </c>
      <c r="AR657" s="5" t="b">
        <f ca="1">IF(ISERROR(DATEVALUE(TEXT(Spreadsheet!M657,"mm/dd/yyyy")) &gt; TODAY()),IF(ISBLANK(Spreadsheet!M657),TRUE,FALSE),IF(DATEVALUE(TEXT(Spreadsheet!M657,"mm/dd/yyyy")) &gt; TODAY(),FALSE,TRUE))</f>
        <v>1</v>
      </c>
      <c r="AS657" s="5" t="b">
        <f>OR(ISBLANK(Spreadsheet!N657),LEN(Spreadsheet!N657)&lt;=100)</f>
        <v>1</v>
      </c>
      <c r="AT657" s="5" t="b">
        <f>OR(ISBLANK(Spreadsheet!O657),UPPER(Spreadsheet!O657)="YES")</f>
        <v>1</v>
      </c>
      <c r="AU657" s="5" t="b">
        <f>OR(ISBLANK(Spreadsheet!P657),UPPER(Spreadsheet!P657)="YES")</f>
        <v>1</v>
      </c>
      <c r="AV657" s="5" t="b">
        <f t="array" ref="AV657">IF(ISBLANK(Spreadsheet!Q657),TRUE,ISNUMBER(MATCH(TRUE,EXACT(Spreadsheet!Q657,OnGroupsPriorIns),0)))</f>
        <v>1</v>
      </c>
      <c r="AW657" s="5" t="b">
        <f>OR(ISBLANK(Spreadsheet!R657),UPPER(Spreadsheet!R657)="YES")</f>
        <v>1</v>
      </c>
      <c r="AX657" s="5" t="b">
        <f>OR(ISBLANK(Spreadsheet!S657),UPPER(Spreadsheet!S657)="YES")</f>
        <v>1</v>
      </c>
      <c r="AY657" s="5" t="b">
        <f>OR(AND(ISBLANK(Spreadsheet!C657),LEN(Spreadsheet!T657)=0),AND(NOT(ISBLANK(Spreadsheet!C657)),LEN(Spreadsheet!T657)&gt;0,LEN(Spreadsheet!T657)&lt;=50))</f>
        <v>1</v>
      </c>
      <c r="AZ657" s="5" t="b">
        <f>OR(LEN(Spreadsheet!U657)=0,AND(LEN(Spreadsheet!U657)&gt;0,LEN(Spreadsheet!U657)&lt;=50))</f>
        <v>1</v>
      </c>
      <c r="BA657" s="5" t="b">
        <f>OR(AND(ISBLANK(Spreadsheet!C657),LEN(Spreadsheet!V657)=0),AND(NOT(ISBLANK(Spreadsheet!C657)),LEN(Spreadsheet!V657)&gt;0,LEN(Spreadsheet!V657)&lt;=50))</f>
        <v>1</v>
      </c>
      <c r="BB657" s="5" t="b">
        <f t="array" ref="BB657">IF(AND(ISBLANK(Spreadsheet!C657),LEN(Spreadsheet!W657)=0),TRUE,ISNUMBER(MATCH(TRUE,EXACT(Spreadsheet!W657,States),0)))</f>
        <v>1</v>
      </c>
      <c r="BC657" s="5" t="b">
        <f>OR(AND(ISBLANK(Spreadsheet!C657),LEN(Spreadsheet!X657)=0),AND(NOT(ISBLANK(Spreadsheet!C657)),LEN(Spreadsheet!X657)&gt;0,LEN(Spreadsheet!X657)=5,ISNUMBER(VALUE(Spreadsheet!X657))))</f>
        <v>1</v>
      </c>
      <c r="BD657" s="5" t="b">
        <f>OR(ISBLANK(Spreadsheet!Z657),LEN(Spreadsheet!Z657)&lt;=50)</f>
        <v>1</v>
      </c>
      <c r="BE657" s="5" t="b">
        <f>ISBLANK(Spreadsheet!AA657)</f>
        <v>1</v>
      </c>
      <c r="BF657" s="5" t="b">
        <f>ISBLANK(Spreadsheet!AB657)</f>
        <v>1</v>
      </c>
      <c r="BG657" s="5" t="b">
        <f>IF(ISERROR(DATEVALUE(TEXT(Spreadsheet!AC657,"mm/dd/yyyy")) &gt; DATEVALUE(TEXT(Spreadsheet!J657,"mm/dd/yyyy"))),IF(OR(AND(ISBLANK(Spreadsheet!AC657),ISBLANK(Spreadsheet!C657)),AND(NOT(ISBLANK(Spreadsheet!C657)),ISBLANK(Spreadsheet!AC657),NOT(ISBLANK(Spreadsheet!D657)))),TRUE,FALSE),IF(DATEVALUE(TEXT(Spreadsheet!AC657,"mm/dd/yyyy")) &gt; DATEVALUE(TEXT(Spreadsheet!J657,"mm/dd/yyyy")),TRUE,FALSE))</f>
        <v>1</v>
      </c>
      <c r="BH657" s="5" t="b">
        <f>OR(AND(ISBLANK(Spreadsheet!C657),ISBLANK(Spreadsheet!AE657)),AND(NOT(ISBLANK(Spreadsheet!C657)),NOT(ISBLANK(Spreadsheet!D657)),ISBLANK(Spreadsheet!AE657)),AND(NOT(ISBLANK(Spreadsheet!C657)),ISBLANK(Spreadsheet!D657),NOT(ISBLANK(Spreadsheet!AE657)),LEN(Spreadsheet!AE657)&lt;=100))</f>
        <v>1</v>
      </c>
      <c r="BI657" s="5" t="b">
        <f t="array" ref="BI657">IF(ISBLANK(Spreadsheet!AF657),TRUE,ISNUMBER(MATCH(TRUE,EXACT(Spreadsheet!AF657,CobraShortReasons),0)))</f>
        <v>1</v>
      </c>
      <c r="BJ657" s="5" t="b">
        <f ca="1">IF(ISERROR(DATEVALUE(TEXT(Spreadsheet!AG657,"mm/dd/yyyy")) &gt; TODAY()),IF(ISBLANK(Spreadsheet!AG657),TRUE,FALSE),IF(DATEVALUE(TEXT(Spreadsheet!AG657,"mm/dd/yyyy")) &gt; TODAY(),FALSE,TRUE))</f>
        <v>1</v>
      </c>
      <c r="BK657" s="5" t="b">
        <f>OR(ISBLANK(Spreadsheet!AH657),LEN(Spreadsheet!AH657)&lt;=25)</f>
        <v>1</v>
      </c>
      <c r="BL657" s="5" t="b">
        <f t="array" aca="1" ref="BL657" ca="1">IF(ISBLANK(Spreadsheet!AI657),TRUE,ISNUMBER(MATCH(TRUE,EXACT(Spreadsheet!AI657,INDIRECT(Spreadsheet!$D$2)),0)))</f>
        <v>1</v>
      </c>
      <c r="BM657" s="5" t="b">
        <f t="array" aca="1" ref="BM657" ca="1">IF(ISBLANK(Spreadsheet!AJ657),TRUE,ISNUMBER(MATCH(TRUE,EXACT(Spreadsheet!AJ657,INDIRECT(Spreadsheet!BJ657)),0)))</f>
        <v>1</v>
      </c>
      <c r="BN657" s="5" t="b">
        <f t="array" ref="BN657">IF(ISBLANK(Spreadsheet!AK657),TRUE,ISNUMBER(MATCH(TRUE,EXACT(Spreadsheet!AK657,DentalPlans),0)))</f>
        <v>1</v>
      </c>
      <c r="BO657" s="5" t="b">
        <f t="array" aca="1" ref="BO657" ca="1">IF(ISBLANK(Spreadsheet!AL657),TRUE,ISNUMBER(MATCH(TRUE,EXACT(Spreadsheet!AL657,INDIRECT(Spreadsheet!BK657)),0)))</f>
        <v>1</v>
      </c>
      <c r="BP657" s="5" t="b">
        <f t="array" ref="BP657">IF(ISBLANK(Spreadsheet!AM657),TRUE,ISNUMBER(MATCH(TRUE,EXACT(Spreadsheet!AM657,VisionPlans),0)))</f>
        <v>1</v>
      </c>
      <c r="BQ657" s="5" t="b">
        <f t="array" aca="1" ref="BQ657" ca="1">IF(ISBLANK(Spreadsheet!AN657),TRUE,ISNUMBER(MATCH(TRUE,EXACT(Spreadsheet!AN657,INDIRECT(Spreadsheet!BL657)),0)))</f>
        <v>1</v>
      </c>
      <c r="BR657" s="5" t="b">
        <f t="array" ref="BR657">IF(ISBLANK(Spreadsheet!AO657),TRUE,ISNUMBER(MATCH(TRUE,EXACT(Spreadsheet!AO657,LifeBenefitClasses),0)))</f>
        <v>1</v>
      </c>
      <c r="BS657" s="5" t="b">
        <f>IF(OR(ISBLANK(Spreadsheet!AO657), Spreadsheet!AO657="Waive"),IF(ISBLANK(Spreadsheet!AP657),TRUE,FALSE),IF(OR(AND(NOT(ISBLANK(Spreadsheet!AO657)),ISBLANK(Spreadsheet!AP657)),NOT(ISNUMBER(VALUE(Spreadsheet!AP657)))),FALSE,IF(OR(AND(Spreadsheet!AP657&lt;6,MOD(Spreadsheet!AP657*10,5)=0), MOD(Spreadsheet!AP657,5000)=0),TRUE,FALSE)))</f>
        <v>1</v>
      </c>
      <c r="BT657" s="5" t="b">
        <f t="array" ref="BT657">IF(ISBLANK(Spreadsheet!AQ657),TRUE,ISNUMBER(MATCH(TRUE,EXACT(Spreadsheet!AQ657,EnrollWaive),0)))</f>
        <v>1</v>
      </c>
      <c r="BU657" s="5" t="b">
        <f t="array" ref="BU657">IF(ISBLANK(Spreadsheet!AR657),TRUE,ISNUMBER(MATCH(TRUE,EXACT(Spreadsheet!AR657,LifeBenefitClasses),0)))</f>
        <v>1</v>
      </c>
      <c r="BV657" s="5" t="b">
        <f>IF(OR(ISBLANK(Spreadsheet!AR657), Spreadsheet!AR657="Waive"),IF(ISBLANK(Spreadsheet!AS657),TRUE,FALSE),IF(OR(AND(NOT(ISBLANK(Spreadsheet!AR657)),ISBLANK(Spreadsheet!AS657)),NOT(ISNUMBER(VALUE(Spreadsheet!AS657)))),FALSE,IF(OR(AND(Spreadsheet!AS657&lt;6,MOD(Spreadsheet!AS657*10,5)=0), MOD(Spreadsheet!AS657,10000)=0),TRUE,FALSE)))</f>
        <v>1</v>
      </c>
      <c r="BW657" s="5" t="b">
        <f t="array" ref="BW657">IF(ISBLANK(Spreadsheet!AT657),TRUE,ISNUMBER(MATCH(TRUE,EXACT(Spreadsheet!AT657,LifeBenefitClasses),0)))</f>
        <v>1</v>
      </c>
      <c r="BX657" s="5" t="b">
        <f>IF(OR(ISBLANK(Spreadsheet!AT657), Spreadsheet!AT657="Waive"),IF(ISBLANK(Spreadsheet!AU657),TRUE,FALSE),IF(OR(AND(NOT(ISBLANK(Spreadsheet!AT657)),ISBLANK(Spreadsheet!AU657)),NOT(ISNUMBER(VALUE(Spreadsheet!AU657)))),FALSE,IF(AND(NOT(OR(ISBLANK(Spreadsheet!AT657),Spreadsheet!AT657="Waive")),NOT(OR(ISBLANK(Spreadsheet!AR657),Spreadsheet!AR657="Waive")),MOD(Spreadsheet!AU657,5000)=0, Spreadsheet!AU657&lt;=(Spreadsheet!AS657*0.5)),TRUE,FALSE)))</f>
        <v>1</v>
      </c>
      <c r="BY657" s="5" t="b">
        <f t="array" ref="BY657">IF(ISBLANK(Spreadsheet!AV657),TRUE,ISNUMBER(MATCH(TRUE,EXACT(Spreadsheet!AV657,EnrollWaive),0)))</f>
        <v>1</v>
      </c>
      <c r="BZ657" s="5" t="b">
        <f t="array" ref="BZ657">IF(ISBLANK(Spreadsheet!AW657),TRUE,ISNUMBER(MATCH(TRUE,EXACT(Spreadsheet!AW657,LifeBenefitClasses),0)))</f>
        <v>1</v>
      </c>
      <c r="CA657" s="5" t="b">
        <f t="array" ref="CA657">IF(ISBLANK(Spreadsheet!AX657),TRUE,ISNUMBER(MATCH(TRUE,EXACT(Spreadsheet!AX657,LifeBenefitClasses),0)))</f>
        <v>1</v>
      </c>
      <c r="CB657" s="5" t="b">
        <f t="array" ref="CB657">IF(ISBLANK(Spreadsheet!AY657),TRUE,ISNUMBER(MATCH(TRUE,EXACT(Spreadsheet!AY657,LifeBenefitClasses),0)))</f>
        <v>1</v>
      </c>
      <c r="CC657" s="5" t="b">
        <f t="array" ref="CC657">IF(ISBLANK(Spreadsheet!AZ657),TRUE,ISNUMBER(MATCH(TRUE,EXACT(Spreadsheet!AZ657,LifeBenefitClasses),0)))</f>
        <v>1</v>
      </c>
      <c r="CD657" s="5" t="b">
        <f t="array" ref="CD657">IF(ISBLANK(Spreadsheet!BA657),TRUE,ISNUMBER(MATCH(TRUE,EXACT(Spreadsheet!BA657,LifeBenefitClasses),0)))</f>
        <v>1</v>
      </c>
      <c r="CE657" s="5" t="b">
        <f>IF(OR(ISBLANK(Spreadsheet!BA657), Spreadsheet!BA657="Waive"),IF(ISBLANK(Spreadsheet!BB657),TRUE,FALSE),IF(OR(AND(NOT(ISBLANK(Spreadsheet!BA657)),ISBLANK(Spreadsheet!BB657)),NOT(ISNUMBER(VALUE(Spreadsheet!BB657))),ISBLANK(Spreadsheet!BC657),NOT(ISNUMBER(VALUE(Spreadsheet!BC657)))),FALSE,IF(AND(Spreadsheet!BB657&gt;=50000,Spreadsheet!BB657&lt;=250000,MOD(Spreadsheet!BB657,10000)=0,Spreadsheet!BB657&lt;=(10*Spreadsheet!BC657)),TRUE,FALSE)))</f>
        <v>1</v>
      </c>
      <c r="CF657" s="5" t="b">
        <f>IF(NOT(ISBLANK(Spreadsheet!BC657)),AND(ISNUMBER(VALUE(Spreadsheet!BC657)),Spreadsheet!BC657&gt;0),AND(OR(ISBLANK(Spreadsheet!AO657),Spreadsheet!AO657="Waive",AND(NOT(OR(ISBLANK(Spreadsheet!AO657),Spreadsheet!AO657="Waive")),Spreadsheet!AP657&gt;=6)),OR(ISBLANK(Spreadsheet!AR657),AND(NOT(OR(ISBLANK(Spreadsheet!AR657),Spreadsheet!AR657="Waive")),Spreadsheet!AS657&gt;=6)),OR(ISBLANK(Spreadsheet!AW657)),OR(ISBLANK(Spreadsheet!AX657)),OR(ISBLANK(Spreadsheet!AY657)),OR(ISBLANK(Spreadsheet!AZ657)),OR(ISBLANK(Spreadsheet!BA657),Spreadsheet!BA657="Waive")))</f>
        <v>1</v>
      </c>
      <c r="CG657" s="5" t="b">
        <f t="shared" ca="1" si="47"/>
        <v>1</v>
      </c>
    </row>
    <row r="658" spans="8:85" x14ac:dyDescent="0.3">
      <c r="H658" s="5">
        <f t="shared" ca="1" si="48"/>
        <v>2</v>
      </c>
      <c r="I658" s="5" t="str">
        <f t="shared" ca="1" si="46"/>
        <v/>
      </c>
      <c r="J658" s="5" t="str">
        <f>IF(AND(NOT(ISBLANK(Spreadsheet!C658)),ISBLANK(Spreadsheet!D658)),Spreadsheet!F658&amp;" "&amp;Spreadsheet!H658,"")</f>
        <v/>
      </c>
      <c r="K658" s="5">
        <f>IF(AND(NOT(ISBLANK(Spreadsheet!C658)),ISBLANK(Spreadsheet!D658)),COUNTIFS(Spreadsheet!E659:E$786,"=Child",Spreadsheet!C659:C$786, "="&amp;Spreadsheet!C658) + COUNTIFS(Spreadsheet!E659:E$786,"=Step-child",Spreadsheet!C659:C$786, "="&amp;Spreadsheet!C658),0)</f>
        <v>0</v>
      </c>
      <c r="L658" s="5">
        <f>IF(NOT(ISBLANK(J658)),COUNTIFS(Spreadsheet!E659:E$786,"=Wife",Spreadsheet!C659:C$786, "="&amp;Spreadsheet!C658) + COUNTIFS(Spreadsheet!E659:E$786,"=Husband",Spreadsheet!C659:C$786, "="&amp;Spreadsheet!C658),0)</f>
        <v>0</v>
      </c>
      <c r="M658" s="5">
        <f>IF(NOT(ISBLANK(Spreadsheet!AJ658)),VLOOKUP(Spreadsheet!AJ658,'Drop Downs'!$P$2:$R$16,3,FALSE),0)</f>
        <v>0</v>
      </c>
      <c r="N658" s="5">
        <f>IF(NOT(ISBLANK(Spreadsheet!AJ658)), VLOOKUP(Spreadsheet!AJ658,'Drop Downs'!$P$2:$R$16,2,FALSE),0)</f>
        <v>0</v>
      </c>
      <c r="O658" s="5">
        <f>IF(NOT(ISBLANK(Spreadsheet!AL658)),VLOOKUP(Spreadsheet!AL658,'Drop Downs'!$P$2:$R$16,3,FALSE), 0)</f>
        <v>0</v>
      </c>
      <c r="P658" s="5">
        <f>IF(NOT(ISBLANK(Spreadsheet!AL658)),VLOOKUP(Spreadsheet!AL658,'Drop Downs'!$P$2:$R$16,2,FALSE),0)</f>
        <v>0</v>
      </c>
      <c r="Q658" s="5">
        <f>IF(NOT(ISBLANK(Spreadsheet!AN658)),VLOOKUP(Spreadsheet!AN658,'Drop Downs'!$P$2:$R$16,3,FALSE),0)</f>
        <v>0</v>
      </c>
      <c r="R658" s="5">
        <f>IF(NOT(ISBLANK(Spreadsheet!AN658)),VLOOKUP(Spreadsheet!AN658,'Drop Downs'!$P$2:$R$16,2,FALSE),0)</f>
        <v>0</v>
      </c>
      <c r="S658" s="5" t="str">
        <f>IF(OR(M658&gt;K658,N658&gt;L658,O658&gt;K658, Q658&gt;K658,N658&gt;L658, P658&gt;L658, R658&gt;L658),"Member currently has a coverage election over what he/she needs.  Please add more dependents or adjust the coverage election.","")&amp;(IF(AND(NOT(ISBLANK(Spreadsheet!C658)),NOT(ISBLANK(Spreadsheet!D658)),ISBLANK(Spreadsheet!E658)),"Dependent lacks a relationship to member.Please select one from the drop-down.",""))</f>
        <v/>
      </c>
      <c r="T658" s="5" t="b">
        <f t="shared" si="49"/>
        <v>1</v>
      </c>
      <c r="U658" s="5" t="b">
        <f>OR(ISBLANK(Spreadsheet!C658),IF(NOT(ISBLANK(Spreadsheet!D658)),NOT(ISBLANK(Spreadsheet!E658)),TRUE))</f>
        <v>1</v>
      </c>
      <c r="V658" s="5" t="b">
        <f>OR(ISBLANK(Spreadsheet!C658), NOT(ISBLANK(Spreadsheet!I658)))</f>
        <v>1</v>
      </c>
      <c r="W658" s="5" t="b">
        <f>OR(ISBLANK(Spreadsheet!D658),NOT(ISBLANK(Spreadsheet!C658)))</f>
        <v>1</v>
      </c>
      <c r="X658" s="155" t="str">
        <f>REPT("0",MIN(FIND({1,2,3,4,5,6,7,8,9},Spreadsheet!C658&amp;"123456789"))-1)&amp;IF(ISBLANK(Spreadsheet!C658),"",SUMPRODUCT(MID(0&amp;Spreadsheet!C658,LARGE(INDEX(ISNUMBER(--MID(Spreadsheet!C658,ROW($1:$225),1))*
 ROW($1:$225),0),ROW($1:$225))+1,1)*10^ROW($1:$225)/10))</f>
        <v/>
      </c>
      <c r="Y658" s="5" t="b">
        <f>IF(NOT(ISBLANK(Spreadsheet!C658)),IF(AND(ISNUMBER(VALUE(Spreadsheet!C658)), LEN(Spreadsheet!C658)=9),TRUE,FALSE),TRUE)</f>
        <v>1</v>
      </c>
      <c r="Z658" s="155" t="str">
        <f>REPT("0",MIN(FIND({1,2,3,4,5,6,7,8,9},Spreadsheet!D658&amp;"123456789"))-1)&amp;IF(ISBLANK(Spreadsheet!D658),"",SUMPRODUCT(MID(0&amp;Spreadsheet!D658,LARGE(INDEX(ISNUMBER(--MID(Spreadsheet!D658,ROW($1:$225),1))*
 ROW($1:$225),0),ROW($1:$225))+1,1)*10^ROW($1:$225)/10))</f>
        <v/>
      </c>
      <c r="AA658" s="5" t="b">
        <f>IF(AND(NOT(ISBLANK(Spreadsheet!D658)),NOT(ISBLANK(Spreadsheet!C658))),IF(AND(ISNUMBER(VALUE(Spreadsheet!D658)), LEN(Spreadsheet!D658)=9),TRUE,FALSE),IF(AND(NOT(ISBLANK(Spreadsheet!D658)),ISBLANK(Spreadsheet!C658)),FALSE,TRUE))</f>
        <v>1</v>
      </c>
      <c r="AB658" s="5" t="b">
        <f>OR(ISBLANK(Spreadsheet!Y658),IF(NOT(ISBLANK(Spreadsheet!Y658)),LEN(Spreadsheet!Y658)=10,ISNUMBER(VALUE(Spreadsheet!Y658))))</f>
        <v>1</v>
      </c>
      <c r="AC658" s="5" t="b">
        <f>OR(ISBLANK(Spreadsheet!AI658), AND(NOT(ISBLANK(Spreadsheet!AJ658)), NOT(ISNUMBER(SEARCH("Waive",Spreadsheet!AJ658)))))</f>
        <v>1</v>
      </c>
      <c r="AD658" s="5" t="b">
        <f>OR(ISBLANK(Spreadsheet!AK658), AND(NOT(ISBLANK(Spreadsheet!AL658)), NOT(ISNUMBER(SEARCH("Waive",Spreadsheet!AL658)))))</f>
        <v>1</v>
      </c>
      <c r="AE658" s="5" t="b">
        <f>OR(ISBLANK(Spreadsheet!AM658), AND(NOT(ISBLANK(Spreadsheet!AN658)), NOT(ISNUMBER(SEARCH("Waive", Spreadsheet!AN658)))))</f>
        <v>1</v>
      </c>
      <c r="AF658" s="5" t="b">
        <f>OR(ISBLANK(Spreadsheet!C658), NOT(ISBLANK(Spreadsheet!D658)),NOT(ISBLANK(Spreadsheet!L658)))</f>
        <v>1</v>
      </c>
      <c r="AG658" s="5" t="b">
        <f>IF(AND(NOT(ISBLANK(Spreadsheet!C658)), NOT(ISBLANK(Spreadsheet!D658)),Spreadsheet!C658&lt;&gt;Spreadsheet!D658),IF(ISERROR(VLOOKUP(Spreadsheet!C658, Spreadsheet!$C$6:'Spreadsheet'!$C657,1,FALSE)), FALSE, TRUE),TRUE)</f>
        <v>1</v>
      </c>
      <c r="AH658" s="5" t="b">
        <f>Spreadsheet!$B$2=Spreadsheet!AD658</f>
        <v>1</v>
      </c>
      <c r="AI658" s="5" t="b">
        <f>IF(ISBLANK(Spreadsheet!G658),TRUE,IF(OR(LEN(Spreadsheet!G658)&gt;1,ISNUMBER(VALUE(Spreadsheet!G658))),FALSE,TRUE))</f>
        <v>1</v>
      </c>
      <c r="AJ658" s="5" t="b">
        <f>OR(ISBLANK(Spreadsheet!C658), NOT(ISBLANK(Spreadsheet!B658)), NOT(ISBLANK(Spreadsheet!D658)))</f>
        <v>1</v>
      </c>
      <c r="AK658" s="5" t="b">
        <f t="array" ref="AK658">IF(OR(AND(ISBLANK(Spreadsheet!E658),ISBLANK(Spreadsheet!D658),NOT(ISBLANK(Spreadsheet!C658))),AND(ISBLANK(Spreadsheet!E658),ISBLANK(Spreadsheet!D658),ISBLANK(Spreadsheet!C658))),TRUE,ISNUMBER(MATCH(TRUE,EXACT(Spreadsheet!E658,Relationships),0)))</f>
        <v>1</v>
      </c>
      <c r="AL658" s="5" t="b">
        <f>IF(NOT(ISBLANK(Spreadsheet!C658)),IF(OR(ISBLANK(Spreadsheet!F658),LEN(Spreadsheet!F658)&gt;40),FALSE,TRUE),TRUE)</f>
        <v>1</v>
      </c>
      <c r="AM658" s="5" t="b">
        <f>IF(NOT(ISBLANK(Spreadsheet!C658)),IF(OR(ISBLANK(Spreadsheet!H658),LEN(Spreadsheet!H658)&gt;40),FALSE,TRUE),TRUE)</f>
        <v>1</v>
      </c>
      <c r="AN658" s="5" t="b">
        <f t="array" ref="AN658">IF(ISBLANK(Spreadsheet!I658),TRUE,ISNUMBER(MATCH(TRUE,EXACT(Spreadsheet!I658,GenderValues),0)))</f>
        <v>1</v>
      </c>
      <c r="AO658" s="5" t="b">
        <f ca="1">IF(ISERROR(DATEVALUE(TEXT(Spreadsheet!J658,"mm/dd/yyyy")) &gt; TODAY()),IF(AND(ISBLANK(Spreadsheet!J658),ISBLANK(Spreadsheet!C658)),TRUE,FALSE),IF(DATEVALUE(TEXT(Spreadsheet!J658,"mm/dd/yyyy")) &gt; TODAY(),FALSE,TRUE))</f>
        <v>1</v>
      </c>
      <c r="AP658" s="5" t="b">
        <f>OR(ISBLANK(Spreadsheet!K658),LEN(Spreadsheet!K658)&lt;=100)</f>
        <v>1</v>
      </c>
      <c r="AQ658" s="5" t="b">
        <f t="array" ref="AQ658">IF(OR(AND(ISBLANK(Spreadsheet!L658),ISBLANK(Spreadsheet!C658)),AND(NOT(ISBLANK(Spreadsheet!C658)),NOT(ISBLANK(Spreadsheet!D658)))),TRUE,ISNUMBER(MATCH(TRUE,EXACT(Spreadsheet!L658,MaritalStatus),0)))</f>
        <v>1</v>
      </c>
      <c r="AR658" s="5" t="b">
        <f ca="1">IF(ISERROR(DATEVALUE(TEXT(Spreadsheet!M658,"mm/dd/yyyy")) &gt; TODAY()),IF(ISBLANK(Spreadsheet!M658),TRUE,FALSE),IF(DATEVALUE(TEXT(Spreadsheet!M658,"mm/dd/yyyy")) &gt; TODAY(),FALSE,TRUE))</f>
        <v>1</v>
      </c>
      <c r="AS658" s="5" t="b">
        <f>OR(ISBLANK(Spreadsheet!N658),LEN(Spreadsheet!N658)&lt;=100)</f>
        <v>1</v>
      </c>
      <c r="AT658" s="5" t="b">
        <f>OR(ISBLANK(Spreadsheet!O658),UPPER(Spreadsheet!O658)="YES")</f>
        <v>1</v>
      </c>
      <c r="AU658" s="5" t="b">
        <f>OR(ISBLANK(Spreadsheet!P658),UPPER(Spreadsheet!P658)="YES")</f>
        <v>1</v>
      </c>
      <c r="AV658" s="5" t="b">
        <f t="array" ref="AV658">IF(ISBLANK(Spreadsheet!Q658),TRUE,ISNUMBER(MATCH(TRUE,EXACT(Spreadsheet!Q658,OnGroupsPriorIns),0)))</f>
        <v>1</v>
      </c>
      <c r="AW658" s="5" t="b">
        <f>OR(ISBLANK(Spreadsheet!R658),UPPER(Spreadsheet!R658)="YES")</f>
        <v>1</v>
      </c>
      <c r="AX658" s="5" t="b">
        <f>OR(ISBLANK(Spreadsheet!S658),UPPER(Spreadsheet!S658)="YES")</f>
        <v>1</v>
      </c>
      <c r="AY658" s="5" t="b">
        <f>OR(AND(ISBLANK(Spreadsheet!C658),LEN(Spreadsheet!T658)=0),AND(NOT(ISBLANK(Spreadsheet!C658)),LEN(Spreadsheet!T658)&gt;0,LEN(Spreadsheet!T658)&lt;=50))</f>
        <v>1</v>
      </c>
      <c r="AZ658" s="5" t="b">
        <f>OR(LEN(Spreadsheet!U658)=0,AND(LEN(Spreadsheet!U658)&gt;0,LEN(Spreadsheet!U658)&lt;=50))</f>
        <v>1</v>
      </c>
      <c r="BA658" s="5" t="b">
        <f>OR(AND(ISBLANK(Spreadsheet!C658),LEN(Spreadsheet!V658)=0),AND(NOT(ISBLANK(Spreadsheet!C658)),LEN(Spreadsheet!V658)&gt;0,LEN(Spreadsheet!V658)&lt;=50))</f>
        <v>1</v>
      </c>
      <c r="BB658" s="5" t="b">
        <f t="array" ref="BB658">IF(AND(ISBLANK(Spreadsheet!C658),LEN(Spreadsheet!W658)=0),TRUE,ISNUMBER(MATCH(TRUE,EXACT(Spreadsheet!W658,States),0)))</f>
        <v>1</v>
      </c>
      <c r="BC658" s="5" t="b">
        <f>OR(AND(ISBLANK(Spreadsheet!C658),LEN(Spreadsheet!X658)=0),AND(NOT(ISBLANK(Spreadsheet!C658)),LEN(Spreadsheet!X658)&gt;0,LEN(Spreadsheet!X658)=5,ISNUMBER(VALUE(Spreadsheet!X658))))</f>
        <v>1</v>
      </c>
      <c r="BD658" s="5" t="b">
        <f>OR(ISBLANK(Spreadsheet!Z658),LEN(Spreadsheet!Z658)&lt;=50)</f>
        <v>1</v>
      </c>
      <c r="BE658" s="5" t="b">
        <f>ISBLANK(Spreadsheet!AA658)</f>
        <v>1</v>
      </c>
      <c r="BF658" s="5" t="b">
        <f>ISBLANK(Spreadsheet!AB658)</f>
        <v>1</v>
      </c>
      <c r="BG658" s="5" t="b">
        <f>IF(ISERROR(DATEVALUE(TEXT(Spreadsheet!AC658,"mm/dd/yyyy")) &gt; DATEVALUE(TEXT(Spreadsheet!J658,"mm/dd/yyyy"))),IF(OR(AND(ISBLANK(Spreadsheet!AC658),ISBLANK(Spreadsheet!C658)),AND(NOT(ISBLANK(Spreadsheet!C658)),ISBLANK(Spreadsheet!AC658),NOT(ISBLANK(Spreadsheet!D658)))),TRUE,FALSE),IF(DATEVALUE(TEXT(Spreadsheet!AC658,"mm/dd/yyyy")) &gt; DATEVALUE(TEXT(Spreadsheet!J658,"mm/dd/yyyy")),TRUE,FALSE))</f>
        <v>1</v>
      </c>
      <c r="BH658" s="5" t="b">
        <f>OR(AND(ISBLANK(Spreadsheet!C658),ISBLANK(Spreadsheet!AE658)),AND(NOT(ISBLANK(Spreadsheet!C658)),NOT(ISBLANK(Spreadsheet!D658)),ISBLANK(Spreadsheet!AE658)),AND(NOT(ISBLANK(Spreadsheet!C658)),ISBLANK(Spreadsheet!D658),NOT(ISBLANK(Spreadsheet!AE658)),LEN(Spreadsheet!AE658)&lt;=100))</f>
        <v>1</v>
      </c>
      <c r="BI658" s="5" t="b">
        <f t="array" ref="BI658">IF(ISBLANK(Spreadsheet!AF658),TRUE,ISNUMBER(MATCH(TRUE,EXACT(Spreadsheet!AF658,CobraShortReasons),0)))</f>
        <v>1</v>
      </c>
      <c r="BJ658" s="5" t="b">
        <f ca="1">IF(ISERROR(DATEVALUE(TEXT(Spreadsheet!AG658,"mm/dd/yyyy")) &gt; TODAY()),IF(ISBLANK(Spreadsheet!AG658),TRUE,FALSE),IF(DATEVALUE(TEXT(Spreadsheet!AG658,"mm/dd/yyyy")) &gt; TODAY(),FALSE,TRUE))</f>
        <v>1</v>
      </c>
      <c r="BK658" s="5" t="b">
        <f>OR(ISBLANK(Spreadsheet!AH658),LEN(Spreadsheet!AH658)&lt;=25)</f>
        <v>1</v>
      </c>
      <c r="BL658" s="5" t="b">
        <f t="array" aca="1" ref="BL658" ca="1">IF(ISBLANK(Spreadsheet!AI658),TRUE,ISNUMBER(MATCH(TRUE,EXACT(Spreadsheet!AI658,INDIRECT(Spreadsheet!$D$2)),0)))</f>
        <v>1</v>
      </c>
      <c r="BM658" s="5" t="b">
        <f t="array" aca="1" ref="BM658" ca="1">IF(ISBLANK(Spreadsheet!AJ658),TRUE,ISNUMBER(MATCH(TRUE,EXACT(Spreadsheet!AJ658,INDIRECT(Spreadsheet!BJ658)),0)))</f>
        <v>1</v>
      </c>
      <c r="BN658" s="5" t="b">
        <f t="array" ref="BN658">IF(ISBLANK(Spreadsheet!AK658),TRUE,ISNUMBER(MATCH(TRUE,EXACT(Spreadsheet!AK658,DentalPlans),0)))</f>
        <v>1</v>
      </c>
      <c r="BO658" s="5" t="b">
        <f t="array" aca="1" ref="BO658" ca="1">IF(ISBLANK(Spreadsheet!AL658),TRUE,ISNUMBER(MATCH(TRUE,EXACT(Spreadsheet!AL658,INDIRECT(Spreadsheet!BK658)),0)))</f>
        <v>1</v>
      </c>
      <c r="BP658" s="5" t="b">
        <f t="array" ref="BP658">IF(ISBLANK(Spreadsheet!AM658),TRUE,ISNUMBER(MATCH(TRUE,EXACT(Spreadsheet!AM658,VisionPlans),0)))</f>
        <v>1</v>
      </c>
      <c r="BQ658" s="5" t="b">
        <f t="array" aca="1" ref="BQ658" ca="1">IF(ISBLANK(Spreadsheet!AN658),TRUE,ISNUMBER(MATCH(TRUE,EXACT(Spreadsheet!AN658,INDIRECT(Spreadsheet!BL658)),0)))</f>
        <v>1</v>
      </c>
      <c r="BR658" s="5" t="b">
        <f t="array" ref="BR658">IF(ISBLANK(Spreadsheet!AO658),TRUE,ISNUMBER(MATCH(TRUE,EXACT(Spreadsheet!AO658,LifeBenefitClasses),0)))</f>
        <v>1</v>
      </c>
      <c r="BS658" s="5" t="b">
        <f>IF(OR(ISBLANK(Spreadsheet!AO658), Spreadsheet!AO658="Waive"),IF(ISBLANK(Spreadsheet!AP658),TRUE,FALSE),IF(OR(AND(NOT(ISBLANK(Spreadsheet!AO658)),ISBLANK(Spreadsheet!AP658)),NOT(ISNUMBER(VALUE(Spreadsheet!AP658)))),FALSE,IF(OR(AND(Spreadsheet!AP658&lt;6,MOD(Spreadsheet!AP658*10,5)=0), MOD(Spreadsheet!AP658,5000)=0),TRUE,FALSE)))</f>
        <v>1</v>
      </c>
      <c r="BT658" s="5" t="b">
        <f t="array" ref="BT658">IF(ISBLANK(Spreadsheet!AQ658),TRUE,ISNUMBER(MATCH(TRUE,EXACT(Spreadsheet!AQ658,EnrollWaive),0)))</f>
        <v>1</v>
      </c>
      <c r="BU658" s="5" t="b">
        <f t="array" ref="BU658">IF(ISBLANK(Spreadsheet!AR658),TRUE,ISNUMBER(MATCH(TRUE,EXACT(Spreadsheet!AR658,LifeBenefitClasses),0)))</f>
        <v>1</v>
      </c>
      <c r="BV658" s="5" t="b">
        <f>IF(OR(ISBLANK(Spreadsheet!AR658), Spreadsheet!AR658="Waive"),IF(ISBLANK(Spreadsheet!AS658),TRUE,FALSE),IF(OR(AND(NOT(ISBLANK(Spreadsheet!AR658)),ISBLANK(Spreadsheet!AS658)),NOT(ISNUMBER(VALUE(Spreadsheet!AS658)))),FALSE,IF(OR(AND(Spreadsheet!AS658&lt;6,MOD(Spreadsheet!AS658*10,5)=0), MOD(Spreadsheet!AS658,10000)=0),TRUE,FALSE)))</f>
        <v>1</v>
      </c>
      <c r="BW658" s="5" t="b">
        <f t="array" ref="BW658">IF(ISBLANK(Spreadsheet!AT658),TRUE,ISNUMBER(MATCH(TRUE,EXACT(Spreadsheet!AT658,LifeBenefitClasses),0)))</f>
        <v>1</v>
      </c>
      <c r="BX658" s="5" t="b">
        <f>IF(OR(ISBLANK(Spreadsheet!AT658), Spreadsheet!AT658="Waive"),IF(ISBLANK(Spreadsheet!AU658),TRUE,FALSE),IF(OR(AND(NOT(ISBLANK(Spreadsheet!AT658)),ISBLANK(Spreadsheet!AU658)),NOT(ISNUMBER(VALUE(Spreadsheet!AU658)))),FALSE,IF(AND(NOT(OR(ISBLANK(Spreadsheet!AT658),Spreadsheet!AT658="Waive")),NOT(OR(ISBLANK(Spreadsheet!AR658),Spreadsheet!AR658="Waive")),MOD(Spreadsheet!AU658,5000)=0, Spreadsheet!AU658&lt;=(Spreadsheet!AS658*0.5)),TRUE,FALSE)))</f>
        <v>1</v>
      </c>
      <c r="BY658" s="5" t="b">
        <f t="array" ref="BY658">IF(ISBLANK(Spreadsheet!AV658),TRUE,ISNUMBER(MATCH(TRUE,EXACT(Spreadsheet!AV658,EnrollWaive),0)))</f>
        <v>1</v>
      </c>
      <c r="BZ658" s="5" t="b">
        <f t="array" ref="BZ658">IF(ISBLANK(Spreadsheet!AW658),TRUE,ISNUMBER(MATCH(TRUE,EXACT(Spreadsheet!AW658,LifeBenefitClasses),0)))</f>
        <v>1</v>
      </c>
      <c r="CA658" s="5" t="b">
        <f t="array" ref="CA658">IF(ISBLANK(Spreadsheet!AX658),TRUE,ISNUMBER(MATCH(TRUE,EXACT(Spreadsheet!AX658,LifeBenefitClasses),0)))</f>
        <v>1</v>
      </c>
      <c r="CB658" s="5" t="b">
        <f t="array" ref="CB658">IF(ISBLANK(Spreadsheet!AY658),TRUE,ISNUMBER(MATCH(TRUE,EXACT(Spreadsheet!AY658,LifeBenefitClasses),0)))</f>
        <v>1</v>
      </c>
      <c r="CC658" s="5" t="b">
        <f t="array" ref="CC658">IF(ISBLANK(Spreadsheet!AZ658),TRUE,ISNUMBER(MATCH(TRUE,EXACT(Spreadsheet!AZ658,LifeBenefitClasses),0)))</f>
        <v>1</v>
      </c>
      <c r="CD658" s="5" t="b">
        <f t="array" ref="CD658">IF(ISBLANK(Spreadsheet!BA658),TRUE,ISNUMBER(MATCH(TRUE,EXACT(Spreadsheet!BA658,LifeBenefitClasses),0)))</f>
        <v>1</v>
      </c>
      <c r="CE658" s="5" t="b">
        <f>IF(OR(ISBLANK(Spreadsheet!BA658), Spreadsheet!BA658="Waive"),IF(ISBLANK(Spreadsheet!BB658),TRUE,FALSE),IF(OR(AND(NOT(ISBLANK(Spreadsheet!BA658)),ISBLANK(Spreadsheet!BB658)),NOT(ISNUMBER(VALUE(Spreadsheet!BB658))),ISBLANK(Spreadsheet!BC658),NOT(ISNUMBER(VALUE(Spreadsheet!BC658)))),FALSE,IF(AND(Spreadsheet!BB658&gt;=50000,Spreadsheet!BB658&lt;=250000,MOD(Spreadsheet!BB658,10000)=0,Spreadsheet!BB658&lt;=(10*Spreadsheet!BC658)),TRUE,FALSE)))</f>
        <v>1</v>
      </c>
      <c r="CF658" s="5" t="b">
        <f>IF(NOT(ISBLANK(Spreadsheet!BC658)),AND(ISNUMBER(VALUE(Spreadsheet!BC658)),Spreadsheet!BC658&gt;0),AND(OR(ISBLANK(Spreadsheet!AO658),Spreadsheet!AO658="Waive",AND(NOT(OR(ISBLANK(Spreadsheet!AO658),Spreadsheet!AO658="Waive")),Spreadsheet!AP658&gt;=6)),OR(ISBLANK(Spreadsheet!AR658),AND(NOT(OR(ISBLANK(Spreadsheet!AR658),Spreadsheet!AR658="Waive")),Spreadsheet!AS658&gt;=6)),OR(ISBLANK(Spreadsheet!AW658)),OR(ISBLANK(Spreadsheet!AX658)),OR(ISBLANK(Spreadsheet!AY658)),OR(ISBLANK(Spreadsheet!AZ658)),OR(ISBLANK(Spreadsheet!BA658),Spreadsheet!BA658="Waive")))</f>
        <v>1</v>
      </c>
      <c r="CG658" s="5" t="b">
        <f t="shared" ca="1" si="47"/>
        <v>1</v>
      </c>
    </row>
    <row r="659" spans="8:85" x14ac:dyDescent="0.3">
      <c r="H659" s="5">
        <f t="shared" ca="1" si="48"/>
        <v>2</v>
      </c>
      <c r="I659" s="5" t="str">
        <f t="shared" ca="1" si="46"/>
        <v/>
      </c>
      <c r="J659" s="5" t="str">
        <f>IF(AND(NOT(ISBLANK(Spreadsheet!C659)),ISBLANK(Spreadsheet!D659)),Spreadsheet!F659&amp;" "&amp;Spreadsheet!H659,"")</f>
        <v/>
      </c>
      <c r="K659" s="5">
        <f>IF(AND(NOT(ISBLANK(Spreadsheet!C659)),ISBLANK(Spreadsheet!D659)),COUNTIFS(Spreadsheet!E660:E$786,"=Child",Spreadsheet!C660:C$786, "="&amp;Spreadsheet!C659) + COUNTIFS(Spreadsheet!E660:E$786,"=Step-child",Spreadsheet!C660:C$786, "="&amp;Spreadsheet!C659),0)</f>
        <v>0</v>
      </c>
      <c r="L659" s="5">
        <f>IF(NOT(ISBLANK(J659)),COUNTIFS(Spreadsheet!E660:E$786,"=Wife",Spreadsheet!C660:C$786, "="&amp;Spreadsheet!C659) + COUNTIFS(Spreadsheet!E660:E$786,"=Husband",Spreadsheet!C660:C$786, "="&amp;Spreadsheet!C659),0)</f>
        <v>0</v>
      </c>
      <c r="M659" s="5">
        <f>IF(NOT(ISBLANK(Spreadsheet!AJ659)),VLOOKUP(Spreadsheet!AJ659,'Drop Downs'!$P$2:$R$16,3,FALSE),0)</f>
        <v>0</v>
      </c>
      <c r="N659" s="5">
        <f>IF(NOT(ISBLANK(Spreadsheet!AJ659)), VLOOKUP(Spreadsheet!AJ659,'Drop Downs'!$P$2:$R$16,2,FALSE),0)</f>
        <v>0</v>
      </c>
      <c r="O659" s="5">
        <f>IF(NOT(ISBLANK(Spreadsheet!AL659)),VLOOKUP(Spreadsheet!AL659,'Drop Downs'!$P$2:$R$16,3,FALSE), 0)</f>
        <v>0</v>
      </c>
      <c r="P659" s="5">
        <f>IF(NOT(ISBLANK(Spreadsheet!AL659)),VLOOKUP(Spreadsheet!AL659,'Drop Downs'!$P$2:$R$16,2,FALSE),0)</f>
        <v>0</v>
      </c>
      <c r="Q659" s="5">
        <f>IF(NOT(ISBLANK(Spreadsheet!AN659)),VLOOKUP(Spreadsheet!AN659,'Drop Downs'!$P$2:$R$16,3,FALSE),0)</f>
        <v>0</v>
      </c>
      <c r="R659" s="5">
        <f>IF(NOT(ISBLANK(Spreadsheet!AN659)),VLOOKUP(Spreadsheet!AN659,'Drop Downs'!$P$2:$R$16,2,FALSE),0)</f>
        <v>0</v>
      </c>
      <c r="S659" s="5" t="str">
        <f>IF(OR(M659&gt;K659,N659&gt;L659,O659&gt;K659, Q659&gt;K659,N659&gt;L659, P659&gt;L659, R659&gt;L659),"Member currently has a coverage election over what he/she needs.  Please add more dependents or adjust the coverage election.","")&amp;(IF(AND(NOT(ISBLANK(Spreadsheet!C659)),NOT(ISBLANK(Spreadsheet!D659)),ISBLANK(Spreadsheet!E659)),"Dependent lacks a relationship to member.Please select one from the drop-down.",""))</f>
        <v/>
      </c>
      <c r="T659" s="5" t="b">
        <f t="shared" si="49"/>
        <v>1</v>
      </c>
      <c r="U659" s="5" t="b">
        <f>OR(ISBLANK(Spreadsheet!C659),IF(NOT(ISBLANK(Spreadsheet!D659)),NOT(ISBLANK(Spreadsheet!E659)),TRUE))</f>
        <v>1</v>
      </c>
      <c r="V659" s="5" t="b">
        <f>OR(ISBLANK(Spreadsheet!C659), NOT(ISBLANK(Spreadsheet!I659)))</f>
        <v>1</v>
      </c>
      <c r="W659" s="5" t="b">
        <f>OR(ISBLANK(Spreadsheet!D659),NOT(ISBLANK(Spreadsheet!C659)))</f>
        <v>1</v>
      </c>
      <c r="X659" s="155" t="str">
        <f>REPT("0",MIN(FIND({1,2,3,4,5,6,7,8,9},Spreadsheet!C659&amp;"123456789"))-1)&amp;IF(ISBLANK(Spreadsheet!C659),"",SUMPRODUCT(MID(0&amp;Spreadsheet!C659,LARGE(INDEX(ISNUMBER(--MID(Spreadsheet!C659,ROW($1:$225),1))*
 ROW($1:$225),0),ROW($1:$225))+1,1)*10^ROW($1:$225)/10))</f>
        <v/>
      </c>
      <c r="Y659" s="5" t="b">
        <f>IF(NOT(ISBLANK(Spreadsheet!C659)),IF(AND(ISNUMBER(VALUE(Spreadsheet!C659)), LEN(Spreadsheet!C659)=9),TRUE,FALSE),TRUE)</f>
        <v>1</v>
      </c>
      <c r="Z659" s="155" t="str">
        <f>REPT("0",MIN(FIND({1,2,3,4,5,6,7,8,9},Spreadsheet!D659&amp;"123456789"))-1)&amp;IF(ISBLANK(Spreadsheet!D659),"",SUMPRODUCT(MID(0&amp;Spreadsheet!D659,LARGE(INDEX(ISNUMBER(--MID(Spreadsheet!D659,ROW($1:$225),1))*
 ROW($1:$225),0),ROW($1:$225))+1,1)*10^ROW($1:$225)/10))</f>
        <v/>
      </c>
      <c r="AA659" s="5" t="b">
        <f>IF(AND(NOT(ISBLANK(Spreadsheet!D659)),NOT(ISBLANK(Spreadsheet!C659))),IF(AND(ISNUMBER(VALUE(Spreadsheet!D659)), LEN(Spreadsheet!D659)=9),TRUE,FALSE),IF(AND(NOT(ISBLANK(Spreadsheet!D659)),ISBLANK(Spreadsheet!C659)),FALSE,TRUE))</f>
        <v>1</v>
      </c>
      <c r="AB659" s="5" t="b">
        <f>OR(ISBLANK(Spreadsheet!Y659),IF(NOT(ISBLANK(Spreadsheet!Y659)),LEN(Spreadsheet!Y659)=10,ISNUMBER(VALUE(Spreadsheet!Y659))))</f>
        <v>1</v>
      </c>
      <c r="AC659" s="5" t="b">
        <f>OR(ISBLANK(Spreadsheet!AI659), AND(NOT(ISBLANK(Spreadsheet!AJ659)), NOT(ISNUMBER(SEARCH("Waive",Spreadsheet!AJ659)))))</f>
        <v>1</v>
      </c>
      <c r="AD659" s="5" t="b">
        <f>OR(ISBLANK(Spreadsheet!AK659), AND(NOT(ISBLANK(Spreadsheet!AL659)), NOT(ISNUMBER(SEARCH("Waive",Spreadsheet!AL659)))))</f>
        <v>1</v>
      </c>
      <c r="AE659" s="5" t="b">
        <f>OR(ISBLANK(Spreadsheet!AM659), AND(NOT(ISBLANK(Spreadsheet!AN659)), NOT(ISNUMBER(SEARCH("Waive", Spreadsheet!AN659)))))</f>
        <v>1</v>
      </c>
      <c r="AF659" s="5" t="b">
        <f>OR(ISBLANK(Spreadsheet!C659), NOT(ISBLANK(Spreadsheet!D659)),NOT(ISBLANK(Spreadsheet!L659)))</f>
        <v>1</v>
      </c>
      <c r="AG659" s="5" t="b">
        <f>IF(AND(NOT(ISBLANK(Spreadsheet!C659)), NOT(ISBLANK(Spreadsheet!D659)),Spreadsheet!C659&lt;&gt;Spreadsheet!D659),IF(ISERROR(VLOOKUP(Spreadsheet!C659, Spreadsheet!$C$6:'Spreadsheet'!$C658,1,FALSE)), FALSE, TRUE),TRUE)</f>
        <v>1</v>
      </c>
      <c r="AH659" s="5" t="b">
        <f>Spreadsheet!$B$2=Spreadsheet!AD659</f>
        <v>1</v>
      </c>
      <c r="AI659" s="5" t="b">
        <f>IF(ISBLANK(Spreadsheet!G659),TRUE,IF(OR(LEN(Spreadsheet!G659)&gt;1,ISNUMBER(VALUE(Spreadsheet!G659))),FALSE,TRUE))</f>
        <v>1</v>
      </c>
      <c r="AJ659" s="5" t="b">
        <f>OR(ISBLANK(Spreadsheet!C659), NOT(ISBLANK(Spreadsheet!B659)), NOT(ISBLANK(Spreadsheet!D659)))</f>
        <v>1</v>
      </c>
      <c r="AK659" s="5" t="b">
        <f t="array" ref="AK659">IF(OR(AND(ISBLANK(Spreadsheet!E659),ISBLANK(Spreadsheet!D659),NOT(ISBLANK(Spreadsheet!C659))),AND(ISBLANK(Spreadsheet!E659),ISBLANK(Spreadsheet!D659),ISBLANK(Spreadsheet!C659))),TRUE,ISNUMBER(MATCH(TRUE,EXACT(Spreadsheet!E659,Relationships),0)))</f>
        <v>1</v>
      </c>
      <c r="AL659" s="5" t="b">
        <f>IF(NOT(ISBLANK(Spreadsheet!C659)),IF(OR(ISBLANK(Spreadsheet!F659),LEN(Spreadsheet!F659)&gt;40),FALSE,TRUE),TRUE)</f>
        <v>1</v>
      </c>
      <c r="AM659" s="5" t="b">
        <f>IF(NOT(ISBLANK(Spreadsheet!C659)),IF(OR(ISBLANK(Spreadsheet!H659),LEN(Spreadsheet!H659)&gt;40),FALSE,TRUE),TRUE)</f>
        <v>1</v>
      </c>
      <c r="AN659" s="5" t="b">
        <f t="array" ref="AN659">IF(ISBLANK(Spreadsheet!I659),TRUE,ISNUMBER(MATCH(TRUE,EXACT(Spreadsheet!I659,GenderValues),0)))</f>
        <v>1</v>
      </c>
      <c r="AO659" s="5" t="b">
        <f ca="1">IF(ISERROR(DATEVALUE(TEXT(Spreadsheet!J659,"mm/dd/yyyy")) &gt; TODAY()),IF(AND(ISBLANK(Spreadsheet!J659),ISBLANK(Spreadsheet!C659)),TRUE,FALSE),IF(DATEVALUE(TEXT(Spreadsheet!J659,"mm/dd/yyyy")) &gt; TODAY(),FALSE,TRUE))</f>
        <v>1</v>
      </c>
      <c r="AP659" s="5" t="b">
        <f>OR(ISBLANK(Spreadsheet!K659),LEN(Spreadsheet!K659)&lt;=100)</f>
        <v>1</v>
      </c>
      <c r="AQ659" s="5" t="b">
        <f t="array" ref="AQ659">IF(OR(AND(ISBLANK(Spreadsheet!L659),ISBLANK(Spreadsheet!C659)),AND(NOT(ISBLANK(Spreadsheet!C659)),NOT(ISBLANK(Spreadsheet!D659)))),TRUE,ISNUMBER(MATCH(TRUE,EXACT(Spreadsheet!L659,MaritalStatus),0)))</f>
        <v>1</v>
      </c>
      <c r="AR659" s="5" t="b">
        <f ca="1">IF(ISERROR(DATEVALUE(TEXT(Spreadsheet!M659,"mm/dd/yyyy")) &gt; TODAY()),IF(ISBLANK(Spreadsheet!M659),TRUE,FALSE),IF(DATEVALUE(TEXT(Spreadsheet!M659,"mm/dd/yyyy")) &gt; TODAY(),FALSE,TRUE))</f>
        <v>1</v>
      </c>
      <c r="AS659" s="5" t="b">
        <f>OR(ISBLANK(Spreadsheet!N659),LEN(Spreadsheet!N659)&lt;=100)</f>
        <v>1</v>
      </c>
      <c r="AT659" s="5" t="b">
        <f>OR(ISBLANK(Spreadsheet!O659),UPPER(Spreadsheet!O659)="YES")</f>
        <v>1</v>
      </c>
      <c r="AU659" s="5" t="b">
        <f>OR(ISBLANK(Spreadsheet!P659),UPPER(Spreadsheet!P659)="YES")</f>
        <v>1</v>
      </c>
      <c r="AV659" s="5" t="b">
        <f t="array" ref="AV659">IF(ISBLANK(Spreadsheet!Q659),TRUE,ISNUMBER(MATCH(TRUE,EXACT(Spreadsheet!Q659,OnGroupsPriorIns),0)))</f>
        <v>1</v>
      </c>
      <c r="AW659" s="5" t="b">
        <f>OR(ISBLANK(Spreadsheet!R659),UPPER(Spreadsheet!R659)="YES")</f>
        <v>1</v>
      </c>
      <c r="AX659" s="5" t="b">
        <f>OR(ISBLANK(Spreadsheet!S659),UPPER(Spreadsheet!S659)="YES")</f>
        <v>1</v>
      </c>
      <c r="AY659" s="5" t="b">
        <f>OR(AND(ISBLANK(Spreadsheet!C659),LEN(Spreadsheet!T659)=0),AND(NOT(ISBLANK(Spreadsheet!C659)),LEN(Spreadsheet!T659)&gt;0,LEN(Spreadsheet!T659)&lt;=50))</f>
        <v>1</v>
      </c>
      <c r="AZ659" s="5" t="b">
        <f>OR(LEN(Spreadsheet!U659)=0,AND(LEN(Spreadsheet!U659)&gt;0,LEN(Spreadsheet!U659)&lt;=50))</f>
        <v>1</v>
      </c>
      <c r="BA659" s="5" t="b">
        <f>OR(AND(ISBLANK(Spreadsheet!C659),LEN(Spreadsheet!V659)=0),AND(NOT(ISBLANK(Spreadsheet!C659)),LEN(Spreadsheet!V659)&gt;0,LEN(Spreadsheet!V659)&lt;=50))</f>
        <v>1</v>
      </c>
      <c r="BB659" s="5" t="b">
        <f t="array" ref="BB659">IF(AND(ISBLANK(Spreadsheet!C659),LEN(Spreadsheet!W659)=0),TRUE,ISNUMBER(MATCH(TRUE,EXACT(Spreadsheet!W659,States),0)))</f>
        <v>1</v>
      </c>
      <c r="BC659" s="5" t="b">
        <f>OR(AND(ISBLANK(Spreadsheet!C659),LEN(Spreadsheet!X659)=0),AND(NOT(ISBLANK(Spreadsheet!C659)),LEN(Spreadsheet!X659)&gt;0,LEN(Spreadsheet!X659)=5,ISNUMBER(VALUE(Spreadsheet!X659))))</f>
        <v>1</v>
      </c>
      <c r="BD659" s="5" t="b">
        <f>OR(ISBLANK(Spreadsheet!Z659),LEN(Spreadsheet!Z659)&lt;=50)</f>
        <v>1</v>
      </c>
      <c r="BE659" s="5" t="b">
        <f>ISBLANK(Spreadsheet!AA659)</f>
        <v>1</v>
      </c>
      <c r="BF659" s="5" t="b">
        <f>ISBLANK(Spreadsheet!AB659)</f>
        <v>1</v>
      </c>
      <c r="BG659" s="5" t="b">
        <f>IF(ISERROR(DATEVALUE(TEXT(Spreadsheet!AC659,"mm/dd/yyyy")) &gt; DATEVALUE(TEXT(Spreadsheet!J659,"mm/dd/yyyy"))),IF(OR(AND(ISBLANK(Spreadsheet!AC659),ISBLANK(Spreadsheet!C659)),AND(NOT(ISBLANK(Spreadsheet!C659)),ISBLANK(Spreadsheet!AC659),NOT(ISBLANK(Spreadsheet!D659)))),TRUE,FALSE),IF(DATEVALUE(TEXT(Spreadsheet!AC659,"mm/dd/yyyy")) &gt; DATEVALUE(TEXT(Spreadsheet!J659,"mm/dd/yyyy")),TRUE,FALSE))</f>
        <v>1</v>
      </c>
      <c r="BH659" s="5" t="b">
        <f>OR(AND(ISBLANK(Spreadsheet!C659),ISBLANK(Spreadsheet!AE659)),AND(NOT(ISBLANK(Spreadsheet!C659)),NOT(ISBLANK(Spreadsheet!D659)),ISBLANK(Spreadsheet!AE659)),AND(NOT(ISBLANK(Spreadsheet!C659)),ISBLANK(Spreadsheet!D659),NOT(ISBLANK(Spreadsheet!AE659)),LEN(Spreadsheet!AE659)&lt;=100))</f>
        <v>1</v>
      </c>
      <c r="BI659" s="5" t="b">
        <f t="array" ref="BI659">IF(ISBLANK(Spreadsheet!AF659),TRUE,ISNUMBER(MATCH(TRUE,EXACT(Spreadsheet!AF659,CobraShortReasons),0)))</f>
        <v>1</v>
      </c>
      <c r="BJ659" s="5" t="b">
        <f ca="1">IF(ISERROR(DATEVALUE(TEXT(Spreadsheet!AG659,"mm/dd/yyyy")) &gt; TODAY()),IF(ISBLANK(Spreadsheet!AG659),TRUE,FALSE),IF(DATEVALUE(TEXT(Spreadsheet!AG659,"mm/dd/yyyy")) &gt; TODAY(),FALSE,TRUE))</f>
        <v>1</v>
      </c>
      <c r="BK659" s="5" t="b">
        <f>OR(ISBLANK(Spreadsheet!AH659),LEN(Spreadsheet!AH659)&lt;=25)</f>
        <v>1</v>
      </c>
      <c r="BL659" s="5" t="b">
        <f t="array" aca="1" ref="BL659" ca="1">IF(ISBLANK(Spreadsheet!AI659),TRUE,ISNUMBER(MATCH(TRUE,EXACT(Spreadsheet!AI659,INDIRECT(Spreadsheet!$D$2)),0)))</f>
        <v>1</v>
      </c>
      <c r="BM659" s="5" t="b">
        <f t="array" aca="1" ref="BM659" ca="1">IF(ISBLANK(Spreadsheet!AJ659),TRUE,ISNUMBER(MATCH(TRUE,EXACT(Spreadsheet!AJ659,INDIRECT(Spreadsheet!BJ659)),0)))</f>
        <v>1</v>
      </c>
      <c r="BN659" s="5" t="b">
        <f t="array" ref="BN659">IF(ISBLANK(Spreadsheet!AK659),TRUE,ISNUMBER(MATCH(TRUE,EXACT(Spreadsheet!AK659,DentalPlans),0)))</f>
        <v>1</v>
      </c>
      <c r="BO659" s="5" t="b">
        <f t="array" aca="1" ref="BO659" ca="1">IF(ISBLANK(Spreadsheet!AL659),TRUE,ISNUMBER(MATCH(TRUE,EXACT(Spreadsheet!AL659,INDIRECT(Spreadsheet!BK659)),0)))</f>
        <v>1</v>
      </c>
      <c r="BP659" s="5" t="b">
        <f t="array" ref="BP659">IF(ISBLANK(Spreadsheet!AM659),TRUE,ISNUMBER(MATCH(TRUE,EXACT(Spreadsheet!AM659,VisionPlans),0)))</f>
        <v>1</v>
      </c>
      <c r="BQ659" s="5" t="b">
        <f t="array" aca="1" ref="BQ659" ca="1">IF(ISBLANK(Spreadsheet!AN659),TRUE,ISNUMBER(MATCH(TRUE,EXACT(Spreadsheet!AN659,INDIRECT(Spreadsheet!BL659)),0)))</f>
        <v>1</v>
      </c>
      <c r="BR659" s="5" t="b">
        <f t="array" ref="BR659">IF(ISBLANK(Spreadsheet!AO659),TRUE,ISNUMBER(MATCH(TRUE,EXACT(Spreadsheet!AO659,LifeBenefitClasses),0)))</f>
        <v>1</v>
      </c>
      <c r="BS659" s="5" t="b">
        <f>IF(OR(ISBLANK(Spreadsheet!AO659), Spreadsheet!AO659="Waive"),IF(ISBLANK(Spreadsheet!AP659),TRUE,FALSE),IF(OR(AND(NOT(ISBLANK(Spreadsheet!AO659)),ISBLANK(Spreadsheet!AP659)),NOT(ISNUMBER(VALUE(Spreadsheet!AP659)))),FALSE,IF(OR(AND(Spreadsheet!AP659&lt;6,MOD(Spreadsheet!AP659*10,5)=0), MOD(Spreadsheet!AP659,5000)=0),TRUE,FALSE)))</f>
        <v>1</v>
      </c>
      <c r="BT659" s="5" t="b">
        <f t="array" ref="BT659">IF(ISBLANK(Spreadsheet!AQ659),TRUE,ISNUMBER(MATCH(TRUE,EXACT(Spreadsheet!AQ659,EnrollWaive),0)))</f>
        <v>1</v>
      </c>
      <c r="BU659" s="5" t="b">
        <f t="array" ref="BU659">IF(ISBLANK(Spreadsheet!AR659),TRUE,ISNUMBER(MATCH(TRUE,EXACT(Spreadsheet!AR659,LifeBenefitClasses),0)))</f>
        <v>1</v>
      </c>
      <c r="BV659" s="5" t="b">
        <f>IF(OR(ISBLANK(Spreadsheet!AR659), Spreadsheet!AR659="Waive"),IF(ISBLANK(Spreadsheet!AS659),TRUE,FALSE),IF(OR(AND(NOT(ISBLANK(Spreadsheet!AR659)),ISBLANK(Spreadsheet!AS659)),NOT(ISNUMBER(VALUE(Spreadsheet!AS659)))),FALSE,IF(OR(AND(Spreadsheet!AS659&lt;6,MOD(Spreadsheet!AS659*10,5)=0), MOD(Spreadsheet!AS659,10000)=0),TRUE,FALSE)))</f>
        <v>1</v>
      </c>
      <c r="BW659" s="5" t="b">
        <f t="array" ref="BW659">IF(ISBLANK(Spreadsheet!AT659),TRUE,ISNUMBER(MATCH(TRUE,EXACT(Spreadsheet!AT659,LifeBenefitClasses),0)))</f>
        <v>1</v>
      </c>
      <c r="BX659" s="5" t="b">
        <f>IF(OR(ISBLANK(Spreadsheet!AT659), Spreadsheet!AT659="Waive"),IF(ISBLANK(Spreadsheet!AU659),TRUE,FALSE),IF(OR(AND(NOT(ISBLANK(Spreadsheet!AT659)),ISBLANK(Spreadsheet!AU659)),NOT(ISNUMBER(VALUE(Spreadsheet!AU659)))),FALSE,IF(AND(NOT(OR(ISBLANK(Spreadsheet!AT659),Spreadsheet!AT659="Waive")),NOT(OR(ISBLANK(Spreadsheet!AR659),Spreadsheet!AR659="Waive")),MOD(Spreadsheet!AU659,5000)=0, Spreadsheet!AU659&lt;=(Spreadsheet!AS659*0.5)),TRUE,FALSE)))</f>
        <v>1</v>
      </c>
      <c r="BY659" s="5" t="b">
        <f t="array" ref="BY659">IF(ISBLANK(Spreadsheet!AV659),TRUE,ISNUMBER(MATCH(TRUE,EXACT(Spreadsheet!AV659,EnrollWaive),0)))</f>
        <v>1</v>
      </c>
      <c r="BZ659" s="5" t="b">
        <f t="array" ref="BZ659">IF(ISBLANK(Spreadsheet!AW659),TRUE,ISNUMBER(MATCH(TRUE,EXACT(Spreadsheet!AW659,LifeBenefitClasses),0)))</f>
        <v>1</v>
      </c>
      <c r="CA659" s="5" t="b">
        <f t="array" ref="CA659">IF(ISBLANK(Spreadsheet!AX659),TRUE,ISNUMBER(MATCH(TRUE,EXACT(Spreadsheet!AX659,LifeBenefitClasses),0)))</f>
        <v>1</v>
      </c>
      <c r="CB659" s="5" t="b">
        <f t="array" ref="CB659">IF(ISBLANK(Spreadsheet!AY659),TRUE,ISNUMBER(MATCH(TRUE,EXACT(Spreadsheet!AY659,LifeBenefitClasses),0)))</f>
        <v>1</v>
      </c>
      <c r="CC659" s="5" t="b">
        <f t="array" ref="CC659">IF(ISBLANK(Spreadsheet!AZ659),TRUE,ISNUMBER(MATCH(TRUE,EXACT(Spreadsheet!AZ659,LifeBenefitClasses),0)))</f>
        <v>1</v>
      </c>
      <c r="CD659" s="5" t="b">
        <f t="array" ref="CD659">IF(ISBLANK(Spreadsheet!BA659),TRUE,ISNUMBER(MATCH(TRUE,EXACT(Spreadsheet!BA659,LifeBenefitClasses),0)))</f>
        <v>1</v>
      </c>
      <c r="CE659" s="5" t="b">
        <f>IF(OR(ISBLANK(Spreadsheet!BA659), Spreadsheet!BA659="Waive"),IF(ISBLANK(Spreadsheet!BB659),TRUE,FALSE),IF(OR(AND(NOT(ISBLANK(Spreadsheet!BA659)),ISBLANK(Spreadsheet!BB659)),NOT(ISNUMBER(VALUE(Spreadsheet!BB659))),ISBLANK(Spreadsheet!BC659),NOT(ISNUMBER(VALUE(Spreadsheet!BC659)))),FALSE,IF(AND(Spreadsheet!BB659&gt;=50000,Spreadsheet!BB659&lt;=250000,MOD(Spreadsheet!BB659,10000)=0,Spreadsheet!BB659&lt;=(10*Spreadsheet!BC659)),TRUE,FALSE)))</f>
        <v>1</v>
      </c>
      <c r="CF659" s="5" t="b">
        <f>IF(NOT(ISBLANK(Spreadsheet!BC659)),AND(ISNUMBER(VALUE(Spreadsheet!BC659)),Spreadsheet!BC659&gt;0),AND(OR(ISBLANK(Spreadsheet!AO659),Spreadsheet!AO659="Waive",AND(NOT(OR(ISBLANK(Spreadsheet!AO659),Spreadsheet!AO659="Waive")),Spreadsheet!AP659&gt;=6)),OR(ISBLANK(Spreadsheet!AR659),AND(NOT(OR(ISBLANK(Spreadsheet!AR659),Spreadsheet!AR659="Waive")),Spreadsheet!AS659&gt;=6)),OR(ISBLANK(Spreadsheet!AW659)),OR(ISBLANK(Spreadsheet!AX659)),OR(ISBLANK(Spreadsheet!AY659)),OR(ISBLANK(Spreadsheet!AZ659)),OR(ISBLANK(Spreadsheet!BA659),Spreadsheet!BA659="Waive")))</f>
        <v>1</v>
      </c>
      <c r="CG659" s="5" t="b">
        <f t="shared" ca="1" si="47"/>
        <v>1</v>
      </c>
    </row>
    <row r="660" spans="8:85" x14ac:dyDescent="0.3">
      <c r="H660" s="5">
        <f t="shared" ca="1" si="48"/>
        <v>2</v>
      </c>
      <c r="I660" s="5" t="str">
        <f t="shared" ca="1" si="46"/>
        <v/>
      </c>
      <c r="J660" s="5" t="str">
        <f>IF(AND(NOT(ISBLANK(Spreadsheet!C660)),ISBLANK(Spreadsheet!D660)),Spreadsheet!F660&amp;" "&amp;Spreadsheet!H660,"")</f>
        <v/>
      </c>
      <c r="K660" s="5">
        <f>IF(AND(NOT(ISBLANK(Spreadsheet!C660)),ISBLANK(Spreadsheet!D660)),COUNTIFS(Spreadsheet!E661:E$786,"=Child",Spreadsheet!C661:C$786, "="&amp;Spreadsheet!C660) + COUNTIFS(Spreadsheet!E661:E$786,"=Step-child",Spreadsheet!C661:C$786, "="&amp;Spreadsheet!C660),0)</f>
        <v>0</v>
      </c>
      <c r="L660" s="5">
        <f>IF(NOT(ISBLANK(J660)),COUNTIFS(Spreadsheet!E661:E$786,"=Wife",Spreadsheet!C661:C$786, "="&amp;Spreadsheet!C660) + COUNTIFS(Spreadsheet!E661:E$786,"=Husband",Spreadsheet!C661:C$786, "="&amp;Spreadsheet!C660),0)</f>
        <v>0</v>
      </c>
      <c r="M660" s="5">
        <f>IF(NOT(ISBLANK(Spreadsheet!AJ660)),VLOOKUP(Spreadsheet!AJ660,'Drop Downs'!$P$2:$R$16,3,FALSE),0)</f>
        <v>0</v>
      </c>
      <c r="N660" s="5">
        <f>IF(NOT(ISBLANK(Spreadsheet!AJ660)), VLOOKUP(Spreadsheet!AJ660,'Drop Downs'!$P$2:$R$16,2,FALSE),0)</f>
        <v>0</v>
      </c>
      <c r="O660" s="5">
        <f>IF(NOT(ISBLANK(Spreadsheet!AL660)),VLOOKUP(Spreadsheet!AL660,'Drop Downs'!$P$2:$R$16,3,FALSE), 0)</f>
        <v>0</v>
      </c>
      <c r="P660" s="5">
        <f>IF(NOT(ISBLANK(Spreadsheet!AL660)),VLOOKUP(Spreadsheet!AL660,'Drop Downs'!$P$2:$R$16,2,FALSE),0)</f>
        <v>0</v>
      </c>
      <c r="Q660" s="5">
        <f>IF(NOT(ISBLANK(Spreadsheet!AN660)),VLOOKUP(Spreadsheet!AN660,'Drop Downs'!$P$2:$R$16,3,FALSE),0)</f>
        <v>0</v>
      </c>
      <c r="R660" s="5">
        <f>IF(NOT(ISBLANK(Spreadsheet!AN660)),VLOOKUP(Spreadsheet!AN660,'Drop Downs'!$P$2:$R$16,2,FALSE),0)</f>
        <v>0</v>
      </c>
      <c r="S660" s="5" t="str">
        <f>IF(OR(M660&gt;K660,N660&gt;L660,O660&gt;K660, Q660&gt;K660,N660&gt;L660, P660&gt;L660, R660&gt;L660),"Member currently has a coverage election over what he/she needs.  Please add more dependents or adjust the coverage election.","")&amp;(IF(AND(NOT(ISBLANK(Spreadsheet!C660)),NOT(ISBLANK(Spreadsheet!D660)),ISBLANK(Spreadsheet!E660)),"Dependent lacks a relationship to member.Please select one from the drop-down.",""))</f>
        <v/>
      </c>
      <c r="T660" s="5" t="b">
        <f t="shared" si="49"/>
        <v>1</v>
      </c>
      <c r="U660" s="5" t="b">
        <f>OR(ISBLANK(Spreadsheet!C660),IF(NOT(ISBLANK(Spreadsheet!D660)),NOT(ISBLANK(Spreadsheet!E660)),TRUE))</f>
        <v>1</v>
      </c>
      <c r="V660" s="5" t="b">
        <f>OR(ISBLANK(Spreadsheet!C660), NOT(ISBLANK(Spreadsheet!I660)))</f>
        <v>1</v>
      </c>
      <c r="W660" s="5" t="b">
        <f>OR(ISBLANK(Spreadsheet!D660),NOT(ISBLANK(Spreadsheet!C660)))</f>
        <v>1</v>
      </c>
      <c r="X660" s="155" t="str">
        <f>REPT("0",MIN(FIND({1,2,3,4,5,6,7,8,9},Spreadsheet!C660&amp;"123456789"))-1)&amp;IF(ISBLANK(Spreadsheet!C660),"",SUMPRODUCT(MID(0&amp;Spreadsheet!C660,LARGE(INDEX(ISNUMBER(--MID(Spreadsheet!C660,ROW($1:$225),1))*
 ROW($1:$225),0),ROW($1:$225))+1,1)*10^ROW($1:$225)/10))</f>
        <v/>
      </c>
      <c r="Y660" s="5" t="b">
        <f>IF(NOT(ISBLANK(Spreadsheet!C660)),IF(AND(ISNUMBER(VALUE(Spreadsheet!C660)), LEN(Spreadsheet!C660)=9),TRUE,FALSE),TRUE)</f>
        <v>1</v>
      </c>
      <c r="Z660" s="155" t="str">
        <f>REPT("0",MIN(FIND({1,2,3,4,5,6,7,8,9},Spreadsheet!D660&amp;"123456789"))-1)&amp;IF(ISBLANK(Spreadsheet!D660),"",SUMPRODUCT(MID(0&amp;Spreadsheet!D660,LARGE(INDEX(ISNUMBER(--MID(Spreadsheet!D660,ROW($1:$225),1))*
 ROW($1:$225),0),ROW($1:$225))+1,1)*10^ROW($1:$225)/10))</f>
        <v/>
      </c>
      <c r="AA660" s="5" t="b">
        <f>IF(AND(NOT(ISBLANK(Spreadsheet!D660)),NOT(ISBLANK(Spreadsheet!C660))),IF(AND(ISNUMBER(VALUE(Spreadsheet!D660)), LEN(Spreadsheet!D660)=9),TRUE,FALSE),IF(AND(NOT(ISBLANK(Spreadsheet!D660)),ISBLANK(Spreadsheet!C660)),FALSE,TRUE))</f>
        <v>1</v>
      </c>
      <c r="AB660" s="5" t="b">
        <f>OR(ISBLANK(Spreadsheet!Y660),IF(NOT(ISBLANK(Spreadsheet!Y660)),LEN(Spreadsheet!Y660)=10,ISNUMBER(VALUE(Spreadsheet!Y660))))</f>
        <v>1</v>
      </c>
      <c r="AC660" s="5" t="b">
        <f>OR(ISBLANK(Spreadsheet!AI660), AND(NOT(ISBLANK(Spreadsheet!AJ660)), NOT(ISNUMBER(SEARCH("Waive",Spreadsheet!AJ660)))))</f>
        <v>1</v>
      </c>
      <c r="AD660" s="5" t="b">
        <f>OR(ISBLANK(Spreadsheet!AK660), AND(NOT(ISBLANK(Spreadsheet!AL660)), NOT(ISNUMBER(SEARCH("Waive",Spreadsheet!AL660)))))</f>
        <v>1</v>
      </c>
      <c r="AE660" s="5" t="b">
        <f>OR(ISBLANK(Spreadsheet!AM660), AND(NOT(ISBLANK(Spreadsheet!AN660)), NOT(ISNUMBER(SEARCH("Waive", Spreadsheet!AN660)))))</f>
        <v>1</v>
      </c>
      <c r="AF660" s="5" t="b">
        <f>OR(ISBLANK(Spreadsheet!C660), NOT(ISBLANK(Spreadsheet!D660)),NOT(ISBLANK(Spreadsheet!L660)))</f>
        <v>1</v>
      </c>
      <c r="AG660" s="5" t="b">
        <f>IF(AND(NOT(ISBLANK(Spreadsheet!C660)), NOT(ISBLANK(Spreadsheet!D660)),Spreadsheet!C660&lt;&gt;Spreadsheet!D660),IF(ISERROR(VLOOKUP(Spreadsheet!C660, Spreadsheet!$C$6:'Spreadsheet'!$C659,1,FALSE)), FALSE, TRUE),TRUE)</f>
        <v>1</v>
      </c>
      <c r="AH660" s="5" t="b">
        <f>Spreadsheet!$B$2=Spreadsheet!AD660</f>
        <v>1</v>
      </c>
      <c r="AI660" s="5" t="b">
        <f>IF(ISBLANK(Spreadsheet!G660),TRUE,IF(OR(LEN(Spreadsheet!G660)&gt;1,ISNUMBER(VALUE(Spreadsheet!G660))),FALSE,TRUE))</f>
        <v>1</v>
      </c>
      <c r="AJ660" s="5" t="b">
        <f>OR(ISBLANK(Spreadsheet!C660), NOT(ISBLANK(Spreadsheet!B660)), NOT(ISBLANK(Spreadsheet!D660)))</f>
        <v>1</v>
      </c>
      <c r="AK660" s="5" t="b">
        <f t="array" ref="AK660">IF(OR(AND(ISBLANK(Spreadsheet!E660),ISBLANK(Spreadsheet!D660),NOT(ISBLANK(Spreadsheet!C660))),AND(ISBLANK(Spreadsheet!E660),ISBLANK(Spreadsheet!D660),ISBLANK(Spreadsheet!C660))),TRUE,ISNUMBER(MATCH(TRUE,EXACT(Spreadsheet!E660,Relationships),0)))</f>
        <v>1</v>
      </c>
      <c r="AL660" s="5" t="b">
        <f>IF(NOT(ISBLANK(Spreadsheet!C660)),IF(OR(ISBLANK(Spreadsheet!F660),LEN(Spreadsheet!F660)&gt;40),FALSE,TRUE),TRUE)</f>
        <v>1</v>
      </c>
      <c r="AM660" s="5" t="b">
        <f>IF(NOT(ISBLANK(Spreadsheet!C660)),IF(OR(ISBLANK(Spreadsheet!H660),LEN(Spreadsheet!H660)&gt;40),FALSE,TRUE),TRUE)</f>
        <v>1</v>
      </c>
      <c r="AN660" s="5" t="b">
        <f t="array" ref="AN660">IF(ISBLANK(Spreadsheet!I660),TRUE,ISNUMBER(MATCH(TRUE,EXACT(Spreadsheet!I660,GenderValues),0)))</f>
        <v>1</v>
      </c>
      <c r="AO660" s="5" t="b">
        <f ca="1">IF(ISERROR(DATEVALUE(TEXT(Spreadsheet!J660,"mm/dd/yyyy")) &gt; TODAY()),IF(AND(ISBLANK(Spreadsheet!J660),ISBLANK(Spreadsheet!C660)),TRUE,FALSE),IF(DATEVALUE(TEXT(Spreadsheet!J660,"mm/dd/yyyy")) &gt; TODAY(),FALSE,TRUE))</f>
        <v>1</v>
      </c>
      <c r="AP660" s="5" t="b">
        <f>OR(ISBLANK(Spreadsheet!K660),LEN(Spreadsheet!K660)&lt;=100)</f>
        <v>1</v>
      </c>
      <c r="AQ660" s="5" t="b">
        <f t="array" ref="AQ660">IF(OR(AND(ISBLANK(Spreadsheet!L660),ISBLANK(Spreadsheet!C660)),AND(NOT(ISBLANK(Spreadsheet!C660)),NOT(ISBLANK(Spreadsheet!D660)))),TRUE,ISNUMBER(MATCH(TRUE,EXACT(Spreadsheet!L660,MaritalStatus),0)))</f>
        <v>1</v>
      </c>
      <c r="AR660" s="5" t="b">
        <f ca="1">IF(ISERROR(DATEVALUE(TEXT(Spreadsheet!M660,"mm/dd/yyyy")) &gt; TODAY()),IF(ISBLANK(Spreadsheet!M660),TRUE,FALSE),IF(DATEVALUE(TEXT(Spreadsheet!M660,"mm/dd/yyyy")) &gt; TODAY(),FALSE,TRUE))</f>
        <v>1</v>
      </c>
      <c r="AS660" s="5" t="b">
        <f>OR(ISBLANK(Spreadsheet!N660),LEN(Spreadsheet!N660)&lt;=100)</f>
        <v>1</v>
      </c>
      <c r="AT660" s="5" t="b">
        <f>OR(ISBLANK(Spreadsheet!O660),UPPER(Spreadsheet!O660)="YES")</f>
        <v>1</v>
      </c>
      <c r="AU660" s="5" t="b">
        <f>OR(ISBLANK(Spreadsheet!P660),UPPER(Spreadsheet!P660)="YES")</f>
        <v>1</v>
      </c>
      <c r="AV660" s="5" t="b">
        <f t="array" ref="AV660">IF(ISBLANK(Spreadsheet!Q660),TRUE,ISNUMBER(MATCH(TRUE,EXACT(Spreadsheet!Q660,OnGroupsPriorIns),0)))</f>
        <v>1</v>
      </c>
      <c r="AW660" s="5" t="b">
        <f>OR(ISBLANK(Spreadsheet!R660),UPPER(Spreadsheet!R660)="YES")</f>
        <v>1</v>
      </c>
      <c r="AX660" s="5" t="b">
        <f>OR(ISBLANK(Spreadsheet!S660),UPPER(Spreadsheet!S660)="YES")</f>
        <v>1</v>
      </c>
      <c r="AY660" s="5" t="b">
        <f>OR(AND(ISBLANK(Spreadsheet!C660),LEN(Spreadsheet!T660)=0),AND(NOT(ISBLANK(Spreadsheet!C660)),LEN(Spreadsheet!T660)&gt;0,LEN(Spreadsheet!T660)&lt;=50))</f>
        <v>1</v>
      </c>
      <c r="AZ660" s="5" t="b">
        <f>OR(LEN(Spreadsheet!U660)=0,AND(LEN(Spreadsheet!U660)&gt;0,LEN(Spreadsheet!U660)&lt;=50))</f>
        <v>1</v>
      </c>
      <c r="BA660" s="5" t="b">
        <f>OR(AND(ISBLANK(Spreadsheet!C660),LEN(Spreadsheet!V660)=0),AND(NOT(ISBLANK(Spreadsheet!C660)),LEN(Spreadsheet!V660)&gt;0,LEN(Spreadsheet!V660)&lt;=50))</f>
        <v>1</v>
      </c>
      <c r="BB660" s="5" t="b">
        <f t="array" ref="BB660">IF(AND(ISBLANK(Spreadsheet!C660),LEN(Spreadsheet!W660)=0),TRUE,ISNUMBER(MATCH(TRUE,EXACT(Spreadsheet!W660,States),0)))</f>
        <v>1</v>
      </c>
      <c r="BC660" s="5" t="b">
        <f>OR(AND(ISBLANK(Spreadsheet!C660),LEN(Spreadsheet!X660)=0),AND(NOT(ISBLANK(Spreadsheet!C660)),LEN(Spreadsheet!X660)&gt;0,LEN(Spreadsheet!X660)=5,ISNUMBER(VALUE(Spreadsheet!X660))))</f>
        <v>1</v>
      </c>
      <c r="BD660" s="5" t="b">
        <f>OR(ISBLANK(Spreadsheet!Z660),LEN(Spreadsheet!Z660)&lt;=50)</f>
        <v>1</v>
      </c>
      <c r="BE660" s="5" t="b">
        <f>ISBLANK(Spreadsheet!AA660)</f>
        <v>1</v>
      </c>
      <c r="BF660" s="5" t="b">
        <f>ISBLANK(Spreadsheet!AB660)</f>
        <v>1</v>
      </c>
      <c r="BG660" s="5" t="b">
        <f>IF(ISERROR(DATEVALUE(TEXT(Spreadsheet!AC660,"mm/dd/yyyy")) &gt; DATEVALUE(TEXT(Spreadsheet!J660,"mm/dd/yyyy"))),IF(OR(AND(ISBLANK(Spreadsheet!AC660),ISBLANK(Spreadsheet!C660)),AND(NOT(ISBLANK(Spreadsheet!C660)),ISBLANK(Spreadsheet!AC660),NOT(ISBLANK(Spreadsheet!D660)))),TRUE,FALSE),IF(DATEVALUE(TEXT(Spreadsheet!AC660,"mm/dd/yyyy")) &gt; DATEVALUE(TEXT(Spreadsheet!J660,"mm/dd/yyyy")),TRUE,FALSE))</f>
        <v>1</v>
      </c>
      <c r="BH660" s="5" t="b">
        <f>OR(AND(ISBLANK(Spreadsheet!C660),ISBLANK(Spreadsheet!AE660)),AND(NOT(ISBLANK(Spreadsheet!C660)),NOT(ISBLANK(Spreadsheet!D660)),ISBLANK(Spreadsheet!AE660)),AND(NOT(ISBLANK(Spreadsheet!C660)),ISBLANK(Spreadsheet!D660),NOT(ISBLANK(Spreadsheet!AE660)),LEN(Spreadsheet!AE660)&lt;=100))</f>
        <v>1</v>
      </c>
      <c r="BI660" s="5" t="b">
        <f t="array" ref="BI660">IF(ISBLANK(Spreadsheet!AF660),TRUE,ISNUMBER(MATCH(TRUE,EXACT(Spreadsheet!AF660,CobraShortReasons),0)))</f>
        <v>1</v>
      </c>
      <c r="BJ660" s="5" t="b">
        <f ca="1">IF(ISERROR(DATEVALUE(TEXT(Spreadsheet!AG660,"mm/dd/yyyy")) &gt; TODAY()),IF(ISBLANK(Spreadsheet!AG660),TRUE,FALSE),IF(DATEVALUE(TEXT(Spreadsheet!AG660,"mm/dd/yyyy")) &gt; TODAY(),FALSE,TRUE))</f>
        <v>1</v>
      </c>
      <c r="BK660" s="5" t="b">
        <f>OR(ISBLANK(Spreadsheet!AH660),LEN(Spreadsheet!AH660)&lt;=25)</f>
        <v>1</v>
      </c>
      <c r="BL660" s="5" t="b">
        <f t="array" aca="1" ref="BL660" ca="1">IF(ISBLANK(Spreadsheet!AI660),TRUE,ISNUMBER(MATCH(TRUE,EXACT(Spreadsheet!AI660,INDIRECT(Spreadsheet!$D$2)),0)))</f>
        <v>1</v>
      </c>
      <c r="BM660" s="5" t="b">
        <f t="array" aca="1" ref="BM660" ca="1">IF(ISBLANK(Spreadsheet!AJ660),TRUE,ISNUMBER(MATCH(TRUE,EXACT(Spreadsheet!AJ660,INDIRECT(Spreadsheet!BJ660)),0)))</f>
        <v>1</v>
      </c>
      <c r="BN660" s="5" t="b">
        <f t="array" ref="BN660">IF(ISBLANK(Spreadsheet!AK660),TRUE,ISNUMBER(MATCH(TRUE,EXACT(Spreadsheet!AK660,DentalPlans),0)))</f>
        <v>1</v>
      </c>
      <c r="BO660" s="5" t="b">
        <f t="array" aca="1" ref="BO660" ca="1">IF(ISBLANK(Spreadsheet!AL660),TRUE,ISNUMBER(MATCH(TRUE,EXACT(Spreadsheet!AL660,INDIRECT(Spreadsheet!BK660)),0)))</f>
        <v>1</v>
      </c>
      <c r="BP660" s="5" t="b">
        <f t="array" ref="BP660">IF(ISBLANK(Spreadsheet!AM660),TRUE,ISNUMBER(MATCH(TRUE,EXACT(Spreadsheet!AM660,VisionPlans),0)))</f>
        <v>1</v>
      </c>
      <c r="BQ660" s="5" t="b">
        <f t="array" aca="1" ref="BQ660" ca="1">IF(ISBLANK(Spreadsheet!AN660),TRUE,ISNUMBER(MATCH(TRUE,EXACT(Spreadsheet!AN660,INDIRECT(Spreadsheet!BL660)),0)))</f>
        <v>1</v>
      </c>
      <c r="BR660" s="5" t="b">
        <f t="array" ref="BR660">IF(ISBLANK(Spreadsheet!AO660),TRUE,ISNUMBER(MATCH(TRUE,EXACT(Spreadsheet!AO660,LifeBenefitClasses),0)))</f>
        <v>1</v>
      </c>
      <c r="BS660" s="5" t="b">
        <f>IF(OR(ISBLANK(Spreadsheet!AO660), Spreadsheet!AO660="Waive"),IF(ISBLANK(Spreadsheet!AP660),TRUE,FALSE),IF(OR(AND(NOT(ISBLANK(Spreadsheet!AO660)),ISBLANK(Spreadsheet!AP660)),NOT(ISNUMBER(VALUE(Spreadsheet!AP660)))),FALSE,IF(OR(AND(Spreadsheet!AP660&lt;6,MOD(Spreadsheet!AP660*10,5)=0), MOD(Spreadsheet!AP660,5000)=0),TRUE,FALSE)))</f>
        <v>1</v>
      </c>
      <c r="BT660" s="5" t="b">
        <f t="array" ref="BT660">IF(ISBLANK(Spreadsheet!AQ660),TRUE,ISNUMBER(MATCH(TRUE,EXACT(Spreadsheet!AQ660,EnrollWaive),0)))</f>
        <v>1</v>
      </c>
      <c r="BU660" s="5" t="b">
        <f t="array" ref="BU660">IF(ISBLANK(Spreadsheet!AR660),TRUE,ISNUMBER(MATCH(TRUE,EXACT(Spreadsheet!AR660,LifeBenefitClasses),0)))</f>
        <v>1</v>
      </c>
      <c r="BV660" s="5" t="b">
        <f>IF(OR(ISBLANK(Spreadsheet!AR660), Spreadsheet!AR660="Waive"),IF(ISBLANK(Spreadsheet!AS660),TRUE,FALSE),IF(OR(AND(NOT(ISBLANK(Spreadsheet!AR660)),ISBLANK(Spreadsheet!AS660)),NOT(ISNUMBER(VALUE(Spreadsheet!AS660)))),FALSE,IF(OR(AND(Spreadsheet!AS660&lt;6,MOD(Spreadsheet!AS660*10,5)=0), MOD(Spreadsheet!AS660,10000)=0),TRUE,FALSE)))</f>
        <v>1</v>
      </c>
      <c r="BW660" s="5" t="b">
        <f t="array" ref="BW660">IF(ISBLANK(Spreadsheet!AT660),TRUE,ISNUMBER(MATCH(TRUE,EXACT(Spreadsheet!AT660,LifeBenefitClasses),0)))</f>
        <v>1</v>
      </c>
      <c r="BX660" s="5" t="b">
        <f>IF(OR(ISBLANK(Spreadsheet!AT660), Spreadsheet!AT660="Waive"),IF(ISBLANK(Spreadsheet!AU660),TRUE,FALSE),IF(OR(AND(NOT(ISBLANK(Spreadsheet!AT660)),ISBLANK(Spreadsheet!AU660)),NOT(ISNUMBER(VALUE(Spreadsheet!AU660)))),FALSE,IF(AND(NOT(OR(ISBLANK(Spreadsheet!AT660),Spreadsheet!AT660="Waive")),NOT(OR(ISBLANK(Spreadsheet!AR660),Spreadsheet!AR660="Waive")),MOD(Spreadsheet!AU660,5000)=0, Spreadsheet!AU660&lt;=(Spreadsheet!AS660*0.5)),TRUE,FALSE)))</f>
        <v>1</v>
      </c>
      <c r="BY660" s="5" t="b">
        <f t="array" ref="BY660">IF(ISBLANK(Spreadsheet!AV660),TRUE,ISNUMBER(MATCH(TRUE,EXACT(Spreadsheet!AV660,EnrollWaive),0)))</f>
        <v>1</v>
      </c>
      <c r="BZ660" s="5" t="b">
        <f t="array" ref="BZ660">IF(ISBLANK(Spreadsheet!AW660),TRUE,ISNUMBER(MATCH(TRUE,EXACT(Spreadsheet!AW660,LifeBenefitClasses),0)))</f>
        <v>1</v>
      </c>
      <c r="CA660" s="5" t="b">
        <f t="array" ref="CA660">IF(ISBLANK(Spreadsheet!AX660),TRUE,ISNUMBER(MATCH(TRUE,EXACT(Spreadsheet!AX660,LifeBenefitClasses),0)))</f>
        <v>1</v>
      </c>
      <c r="CB660" s="5" t="b">
        <f t="array" ref="CB660">IF(ISBLANK(Spreadsheet!AY660),TRUE,ISNUMBER(MATCH(TRUE,EXACT(Spreadsheet!AY660,LifeBenefitClasses),0)))</f>
        <v>1</v>
      </c>
      <c r="CC660" s="5" t="b">
        <f t="array" ref="CC660">IF(ISBLANK(Spreadsheet!AZ660),TRUE,ISNUMBER(MATCH(TRUE,EXACT(Spreadsheet!AZ660,LifeBenefitClasses),0)))</f>
        <v>1</v>
      </c>
      <c r="CD660" s="5" t="b">
        <f t="array" ref="CD660">IF(ISBLANK(Spreadsheet!BA660),TRUE,ISNUMBER(MATCH(TRUE,EXACT(Spreadsheet!BA660,LifeBenefitClasses),0)))</f>
        <v>1</v>
      </c>
      <c r="CE660" s="5" t="b">
        <f>IF(OR(ISBLANK(Spreadsheet!BA660), Spreadsheet!BA660="Waive"),IF(ISBLANK(Spreadsheet!BB660),TRUE,FALSE),IF(OR(AND(NOT(ISBLANK(Spreadsheet!BA660)),ISBLANK(Spreadsheet!BB660)),NOT(ISNUMBER(VALUE(Spreadsheet!BB660))),ISBLANK(Spreadsheet!BC660),NOT(ISNUMBER(VALUE(Spreadsheet!BC660)))),FALSE,IF(AND(Spreadsheet!BB660&gt;=50000,Spreadsheet!BB660&lt;=250000,MOD(Spreadsheet!BB660,10000)=0,Spreadsheet!BB660&lt;=(10*Spreadsheet!BC660)),TRUE,FALSE)))</f>
        <v>1</v>
      </c>
      <c r="CF660" s="5" t="b">
        <f>IF(NOT(ISBLANK(Spreadsheet!BC660)),AND(ISNUMBER(VALUE(Spreadsheet!BC660)),Spreadsheet!BC660&gt;0),AND(OR(ISBLANK(Spreadsheet!AO660),Spreadsheet!AO660="Waive",AND(NOT(OR(ISBLANK(Spreadsheet!AO660),Spreadsheet!AO660="Waive")),Spreadsheet!AP660&gt;=6)),OR(ISBLANK(Spreadsheet!AR660),AND(NOT(OR(ISBLANK(Spreadsheet!AR660),Spreadsheet!AR660="Waive")),Spreadsheet!AS660&gt;=6)),OR(ISBLANK(Spreadsheet!AW660)),OR(ISBLANK(Spreadsheet!AX660)),OR(ISBLANK(Spreadsheet!AY660)),OR(ISBLANK(Spreadsheet!AZ660)),OR(ISBLANK(Spreadsheet!BA660),Spreadsheet!BA660="Waive")))</f>
        <v>1</v>
      </c>
      <c r="CG660" s="5" t="b">
        <f t="shared" ca="1" si="47"/>
        <v>1</v>
      </c>
    </row>
    <row r="661" spans="8:85" x14ac:dyDescent="0.3">
      <c r="H661" s="5">
        <f t="shared" ca="1" si="48"/>
        <v>2</v>
      </c>
      <c r="I661" s="5" t="str">
        <f t="shared" ca="1" si="46"/>
        <v/>
      </c>
      <c r="J661" s="5" t="str">
        <f>IF(AND(NOT(ISBLANK(Spreadsheet!C661)),ISBLANK(Spreadsheet!D661)),Spreadsheet!F661&amp;" "&amp;Spreadsheet!H661,"")</f>
        <v/>
      </c>
      <c r="K661" s="5">
        <f>IF(AND(NOT(ISBLANK(Spreadsheet!C661)),ISBLANK(Spreadsheet!D661)),COUNTIFS(Spreadsheet!E662:E$786,"=Child",Spreadsheet!C662:C$786, "="&amp;Spreadsheet!C661) + COUNTIFS(Spreadsheet!E662:E$786,"=Step-child",Spreadsheet!C662:C$786, "="&amp;Spreadsheet!C661),0)</f>
        <v>0</v>
      </c>
      <c r="L661" s="5">
        <f>IF(NOT(ISBLANK(J661)),COUNTIFS(Spreadsheet!E662:E$786,"=Wife",Spreadsheet!C662:C$786, "="&amp;Spreadsheet!C661) + COUNTIFS(Spreadsheet!E662:E$786,"=Husband",Spreadsheet!C662:C$786, "="&amp;Spreadsheet!C661),0)</f>
        <v>0</v>
      </c>
      <c r="M661" s="5">
        <f>IF(NOT(ISBLANK(Spreadsheet!AJ661)),VLOOKUP(Spreadsheet!AJ661,'Drop Downs'!$P$2:$R$16,3,FALSE),0)</f>
        <v>0</v>
      </c>
      <c r="N661" s="5">
        <f>IF(NOT(ISBLANK(Spreadsheet!AJ661)), VLOOKUP(Spreadsheet!AJ661,'Drop Downs'!$P$2:$R$16,2,FALSE),0)</f>
        <v>0</v>
      </c>
      <c r="O661" s="5">
        <f>IF(NOT(ISBLANK(Spreadsheet!AL661)),VLOOKUP(Spreadsheet!AL661,'Drop Downs'!$P$2:$R$16,3,FALSE), 0)</f>
        <v>0</v>
      </c>
      <c r="P661" s="5">
        <f>IF(NOT(ISBLANK(Spreadsheet!AL661)),VLOOKUP(Spreadsheet!AL661,'Drop Downs'!$P$2:$R$16,2,FALSE),0)</f>
        <v>0</v>
      </c>
      <c r="Q661" s="5">
        <f>IF(NOT(ISBLANK(Spreadsheet!AN661)),VLOOKUP(Spreadsheet!AN661,'Drop Downs'!$P$2:$R$16,3,FALSE),0)</f>
        <v>0</v>
      </c>
      <c r="R661" s="5">
        <f>IF(NOT(ISBLANK(Spreadsheet!AN661)),VLOOKUP(Spreadsheet!AN661,'Drop Downs'!$P$2:$R$16,2,FALSE),0)</f>
        <v>0</v>
      </c>
      <c r="S661" s="5" t="str">
        <f>IF(OR(M661&gt;K661,N661&gt;L661,O661&gt;K661, Q661&gt;K661,N661&gt;L661, P661&gt;L661, R661&gt;L661),"Member currently has a coverage election over what he/she needs.  Please add more dependents or adjust the coverage election.","")&amp;(IF(AND(NOT(ISBLANK(Spreadsheet!C661)),NOT(ISBLANK(Spreadsheet!D661)),ISBLANK(Spreadsheet!E661)),"Dependent lacks a relationship to member.Please select one from the drop-down.",""))</f>
        <v/>
      </c>
      <c r="T661" s="5" t="b">
        <f t="shared" si="49"/>
        <v>1</v>
      </c>
      <c r="U661" s="5" t="b">
        <f>OR(ISBLANK(Spreadsheet!C661),IF(NOT(ISBLANK(Spreadsheet!D661)),NOT(ISBLANK(Spreadsheet!E661)),TRUE))</f>
        <v>1</v>
      </c>
      <c r="V661" s="5" t="b">
        <f>OR(ISBLANK(Spreadsheet!C661), NOT(ISBLANK(Spreadsheet!I661)))</f>
        <v>1</v>
      </c>
      <c r="W661" s="5" t="b">
        <f>OR(ISBLANK(Spreadsheet!D661),NOT(ISBLANK(Spreadsheet!C661)))</f>
        <v>1</v>
      </c>
      <c r="X661" s="155" t="str">
        <f>REPT("0",MIN(FIND({1,2,3,4,5,6,7,8,9},Spreadsheet!C661&amp;"123456789"))-1)&amp;IF(ISBLANK(Spreadsheet!C661),"",SUMPRODUCT(MID(0&amp;Spreadsheet!C661,LARGE(INDEX(ISNUMBER(--MID(Spreadsheet!C661,ROW($1:$225),1))*
 ROW($1:$225),0),ROW($1:$225))+1,1)*10^ROW($1:$225)/10))</f>
        <v/>
      </c>
      <c r="Y661" s="5" t="b">
        <f>IF(NOT(ISBLANK(Spreadsheet!C661)),IF(AND(ISNUMBER(VALUE(Spreadsheet!C661)), LEN(Spreadsheet!C661)=9),TRUE,FALSE),TRUE)</f>
        <v>1</v>
      </c>
      <c r="Z661" s="155" t="str">
        <f>REPT("0",MIN(FIND({1,2,3,4,5,6,7,8,9},Spreadsheet!D661&amp;"123456789"))-1)&amp;IF(ISBLANK(Spreadsheet!D661),"",SUMPRODUCT(MID(0&amp;Spreadsheet!D661,LARGE(INDEX(ISNUMBER(--MID(Spreadsheet!D661,ROW($1:$225),1))*
 ROW($1:$225),0),ROW($1:$225))+1,1)*10^ROW($1:$225)/10))</f>
        <v/>
      </c>
      <c r="AA661" s="5" t="b">
        <f>IF(AND(NOT(ISBLANK(Spreadsheet!D661)),NOT(ISBLANK(Spreadsheet!C661))),IF(AND(ISNUMBER(VALUE(Spreadsheet!D661)), LEN(Spreadsheet!D661)=9),TRUE,FALSE),IF(AND(NOT(ISBLANK(Spreadsheet!D661)),ISBLANK(Spreadsheet!C661)),FALSE,TRUE))</f>
        <v>1</v>
      </c>
      <c r="AB661" s="5" t="b">
        <f>OR(ISBLANK(Spreadsheet!Y661),IF(NOT(ISBLANK(Spreadsheet!Y661)),LEN(Spreadsheet!Y661)=10,ISNUMBER(VALUE(Spreadsheet!Y661))))</f>
        <v>1</v>
      </c>
      <c r="AC661" s="5" t="b">
        <f>OR(ISBLANK(Spreadsheet!AI661), AND(NOT(ISBLANK(Spreadsheet!AJ661)), NOT(ISNUMBER(SEARCH("Waive",Spreadsheet!AJ661)))))</f>
        <v>1</v>
      </c>
      <c r="AD661" s="5" t="b">
        <f>OR(ISBLANK(Spreadsheet!AK661), AND(NOT(ISBLANK(Spreadsheet!AL661)), NOT(ISNUMBER(SEARCH("Waive",Spreadsheet!AL661)))))</f>
        <v>1</v>
      </c>
      <c r="AE661" s="5" t="b">
        <f>OR(ISBLANK(Spreadsheet!AM661), AND(NOT(ISBLANK(Spreadsheet!AN661)), NOT(ISNUMBER(SEARCH("Waive", Spreadsheet!AN661)))))</f>
        <v>1</v>
      </c>
      <c r="AF661" s="5" t="b">
        <f>OR(ISBLANK(Spreadsheet!C661), NOT(ISBLANK(Spreadsheet!D661)),NOT(ISBLANK(Spreadsheet!L661)))</f>
        <v>1</v>
      </c>
      <c r="AG661" s="5" t="b">
        <f>IF(AND(NOT(ISBLANK(Spreadsheet!C661)), NOT(ISBLANK(Spreadsheet!D661)),Spreadsheet!C661&lt;&gt;Spreadsheet!D661),IF(ISERROR(VLOOKUP(Spreadsheet!C661, Spreadsheet!$C$6:'Spreadsheet'!$C660,1,FALSE)), FALSE, TRUE),TRUE)</f>
        <v>1</v>
      </c>
      <c r="AH661" s="5" t="b">
        <f>Spreadsheet!$B$2=Spreadsheet!AD661</f>
        <v>1</v>
      </c>
      <c r="AI661" s="5" t="b">
        <f>IF(ISBLANK(Spreadsheet!G661),TRUE,IF(OR(LEN(Spreadsheet!G661)&gt;1,ISNUMBER(VALUE(Spreadsheet!G661))),FALSE,TRUE))</f>
        <v>1</v>
      </c>
      <c r="AJ661" s="5" t="b">
        <f>OR(ISBLANK(Spreadsheet!C661), NOT(ISBLANK(Spreadsheet!B661)), NOT(ISBLANK(Spreadsheet!D661)))</f>
        <v>1</v>
      </c>
      <c r="AK661" s="5" t="b">
        <f t="array" ref="AK661">IF(OR(AND(ISBLANK(Spreadsheet!E661),ISBLANK(Spreadsheet!D661),NOT(ISBLANK(Spreadsheet!C661))),AND(ISBLANK(Spreadsheet!E661),ISBLANK(Spreadsheet!D661),ISBLANK(Spreadsheet!C661))),TRUE,ISNUMBER(MATCH(TRUE,EXACT(Spreadsheet!E661,Relationships),0)))</f>
        <v>1</v>
      </c>
      <c r="AL661" s="5" t="b">
        <f>IF(NOT(ISBLANK(Spreadsheet!C661)),IF(OR(ISBLANK(Spreadsheet!F661),LEN(Spreadsheet!F661)&gt;40),FALSE,TRUE),TRUE)</f>
        <v>1</v>
      </c>
      <c r="AM661" s="5" t="b">
        <f>IF(NOT(ISBLANK(Spreadsheet!C661)),IF(OR(ISBLANK(Spreadsheet!H661),LEN(Spreadsheet!H661)&gt;40),FALSE,TRUE),TRUE)</f>
        <v>1</v>
      </c>
      <c r="AN661" s="5" t="b">
        <f t="array" ref="AN661">IF(ISBLANK(Spreadsheet!I661),TRUE,ISNUMBER(MATCH(TRUE,EXACT(Spreadsheet!I661,GenderValues),0)))</f>
        <v>1</v>
      </c>
      <c r="AO661" s="5" t="b">
        <f ca="1">IF(ISERROR(DATEVALUE(TEXT(Spreadsheet!J661,"mm/dd/yyyy")) &gt; TODAY()),IF(AND(ISBLANK(Spreadsheet!J661),ISBLANK(Spreadsheet!C661)),TRUE,FALSE),IF(DATEVALUE(TEXT(Spreadsheet!J661,"mm/dd/yyyy")) &gt; TODAY(),FALSE,TRUE))</f>
        <v>1</v>
      </c>
      <c r="AP661" s="5" t="b">
        <f>OR(ISBLANK(Spreadsheet!K661),LEN(Spreadsheet!K661)&lt;=100)</f>
        <v>1</v>
      </c>
      <c r="AQ661" s="5" t="b">
        <f t="array" ref="AQ661">IF(OR(AND(ISBLANK(Spreadsheet!L661),ISBLANK(Spreadsheet!C661)),AND(NOT(ISBLANK(Spreadsheet!C661)),NOT(ISBLANK(Spreadsheet!D661)))),TRUE,ISNUMBER(MATCH(TRUE,EXACT(Spreadsheet!L661,MaritalStatus),0)))</f>
        <v>1</v>
      </c>
      <c r="AR661" s="5" t="b">
        <f ca="1">IF(ISERROR(DATEVALUE(TEXT(Spreadsheet!M661,"mm/dd/yyyy")) &gt; TODAY()),IF(ISBLANK(Spreadsheet!M661),TRUE,FALSE),IF(DATEVALUE(TEXT(Spreadsheet!M661,"mm/dd/yyyy")) &gt; TODAY(),FALSE,TRUE))</f>
        <v>1</v>
      </c>
      <c r="AS661" s="5" t="b">
        <f>OR(ISBLANK(Spreadsheet!N661),LEN(Spreadsheet!N661)&lt;=100)</f>
        <v>1</v>
      </c>
      <c r="AT661" s="5" t="b">
        <f>OR(ISBLANK(Spreadsheet!O661),UPPER(Spreadsheet!O661)="YES")</f>
        <v>1</v>
      </c>
      <c r="AU661" s="5" t="b">
        <f>OR(ISBLANK(Spreadsheet!P661),UPPER(Spreadsheet!P661)="YES")</f>
        <v>1</v>
      </c>
      <c r="AV661" s="5" t="b">
        <f t="array" ref="AV661">IF(ISBLANK(Spreadsheet!Q661),TRUE,ISNUMBER(MATCH(TRUE,EXACT(Spreadsheet!Q661,OnGroupsPriorIns),0)))</f>
        <v>1</v>
      </c>
      <c r="AW661" s="5" t="b">
        <f>OR(ISBLANK(Spreadsheet!R661),UPPER(Spreadsheet!R661)="YES")</f>
        <v>1</v>
      </c>
      <c r="AX661" s="5" t="b">
        <f>OR(ISBLANK(Spreadsheet!S661),UPPER(Spreadsheet!S661)="YES")</f>
        <v>1</v>
      </c>
      <c r="AY661" s="5" t="b">
        <f>OR(AND(ISBLANK(Spreadsheet!C661),LEN(Spreadsheet!T661)=0),AND(NOT(ISBLANK(Spreadsheet!C661)),LEN(Spreadsheet!T661)&gt;0,LEN(Spreadsheet!T661)&lt;=50))</f>
        <v>1</v>
      </c>
      <c r="AZ661" s="5" t="b">
        <f>OR(LEN(Spreadsheet!U661)=0,AND(LEN(Spreadsheet!U661)&gt;0,LEN(Spreadsheet!U661)&lt;=50))</f>
        <v>1</v>
      </c>
      <c r="BA661" s="5" t="b">
        <f>OR(AND(ISBLANK(Spreadsheet!C661),LEN(Spreadsheet!V661)=0),AND(NOT(ISBLANK(Spreadsheet!C661)),LEN(Spreadsheet!V661)&gt;0,LEN(Spreadsheet!V661)&lt;=50))</f>
        <v>1</v>
      </c>
      <c r="BB661" s="5" t="b">
        <f t="array" ref="BB661">IF(AND(ISBLANK(Spreadsheet!C661),LEN(Spreadsheet!W661)=0),TRUE,ISNUMBER(MATCH(TRUE,EXACT(Spreadsheet!W661,States),0)))</f>
        <v>1</v>
      </c>
      <c r="BC661" s="5" t="b">
        <f>OR(AND(ISBLANK(Spreadsheet!C661),LEN(Spreadsheet!X661)=0),AND(NOT(ISBLANK(Spreadsheet!C661)),LEN(Spreadsheet!X661)&gt;0,LEN(Spreadsheet!X661)=5,ISNUMBER(VALUE(Spreadsheet!X661))))</f>
        <v>1</v>
      </c>
      <c r="BD661" s="5" t="b">
        <f>OR(ISBLANK(Spreadsheet!Z661),LEN(Spreadsheet!Z661)&lt;=50)</f>
        <v>1</v>
      </c>
      <c r="BE661" s="5" t="b">
        <f>ISBLANK(Spreadsheet!AA661)</f>
        <v>1</v>
      </c>
      <c r="BF661" s="5" t="b">
        <f>ISBLANK(Spreadsheet!AB661)</f>
        <v>1</v>
      </c>
      <c r="BG661" s="5" t="b">
        <f>IF(ISERROR(DATEVALUE(TEXT(Spreadsheet!AC661,"mm/dd/yyyy")) &gt; DATEVALUE(TEXT(Spreadsheet!J661,"mm/dd/yyyy"))),IF(OR(AND(ISBLANK(Spreadsheet!AC661),ISBLANK(Spreadsheet!C661)),AND(NOT(ISBLANK(Spreadsheet!C661)),ISBLANK(Spreadsheet!AC661),NOT(ISBLANK(Spreadsheet!D661)))),TRUE,FALSE),IF(DATEVALUE(TEXT(Spreadsheet!AC661,"mm/dd/yyyy")) &gt; DATEVALUE(TEXT(Spreadsheet!J661,"mm/dd/yyyy")),TRUE,FALSE))</f>
        <v>1</v>
      </c>
      <c r="BH661" s="5" t="b">
        <f>OR(AND(ISBLANK(Spreadsheet!C661),ISBLANK(Spreadsheet!AE661)),AND(NOT(ISBLANK(Spreadsheet!C661)),NOT(ISBLANK(Spreadsheet!D661)),ISBLANK(Spreadsheet!AE661)),AND(NOT(ISBLANK(Spreadsheet!C661)),ISBLANK(Spreadsheet!D661),NOT(ISBLANK(Spreadsheet!AE661)),LEN(Spreadsheet!AE661)&lt;=100))</f>
        <v>1</v>
      </c>
      <c r="BI661" s="5" t="b">
        <f t="array" ref="BI661">IF(ISBLANK(Spreadsheet!AF661),TRUE,ISNUMBER(MATCH(TRUE,EXACT(Spreadsheet!AF661,CobraShortReasons),0)))</f>
        <v>1</v>
      </c>
      <c r="BJ661" s="5" t="b">
        <f ca="1">IF(ISERROR(DATEVALUE(TEXT(Spreadsheet!AG661,"mm/dd/yyyy")) &gt; TODAY()),IF(ISBLANK(Spreadsheet!AG661),TRUE,FALSE),IF(DATEVALUE(TEXT(Spreadsheet!AG661,"mm/dd/yyyy")) &gt; TODAY(),FALSE,TRUE))</f>
        <v>1</v>
      </c>
      <c r="BK661" s="5" t="b">
        <f>OR(ISBLANK(Spreadsheet!AH661),LEN(Spreadsheet!AH661)&lt;=25)</f>
        <v>1</v>
      </c>
      <c r="BL661" s="5" t="b">
        <f t="array" aca="1" ref="BL661" ca="1">IF(ISBLANK(Spreadsheet!AI661),TRUE,ISNUMBER(MATCH(TRUE,EXACT(Spreadsheet!AI661,INDIRECT(Spreadsheet!$D$2)),0)))</f>
        <v>1</v>
      </c>
      <c r="BM661" s="5" t="b">
        <f t="array" aca="1" ref="BM661" ca="1">IF(ISBLANK(Spreadsheet!AJ661),TRUE,ISNUMBER(MATCH(TRUE,EXACT(Spreadsheet!AJ661,INDIRECT(Spreadsheet!BJ661)),0)))</f>
        <v>1</v>
      </c>
      <c r="BN661" s="5" t="b">
        <f t="array" ref="BN661">IF(ISBLANK(Spreadsheet!AK661),TRUE,ISNUMBER(MATCH(TRUE,EXACT(Spreadsheet!AK661,DentalPlans),0)))</f>
        <v>1</v>
      </c>
      <c r="BO661" s="5" t="b">
        <f t="array" aca="1" ref="BO661" ca="1">IF(ISBLANK(Spreadsheet!AL661),TRUE,ISNUMBER(MATCH(TRUE,EXACT(Spreadsheet!AL661,INDIRECT(Spreadsheet!BK661)),0)))</f>
        <v>1</v>
      </c>
      <c r="BP661" s="5" t="b">
        <f t="array" ref="BP661">IF(ISBLANK(Spreadsheet!AM661),TRUE,ISNUMBER(MATCH(TRUE,EXACT(Spreadsheet!AM661,VisionPlans),0)))</f>
        <v>1</v>
      </c>
      <c r="BQ661" s="5" t="b">
        <f t="array" aca="1" ref="BQ661" ca="1">IF(ISBLANK(Spreadsheet!AN661),TRUE,ISNUMBER(MATCH(TRUE,EXACT(Spreadsheet!AN661,INDIRECT(Spreadsheet!BL661)),0)))</f>
        <v>1</v>
      </c>
      <c r="BR661" s="5" t="b">
        <f t="array" ref="BR661">IF(ISBLANK(Spreadsheet!AO661),TRUE,ISNUMBER(MATCH(TRUE,EXACT(Spreadsheet!AO661,LifeBenefitClasses),0)))</f>
        <v>1</v>
      </c>
      <c r="BS661" s="5" t="b">
        <f>IF(OR(ISBLANK(Spreadsheet!AO661), Spreadsheet!AO661="Waive"),IF(ISBLANK(Spreadsheet!AP661),TRUE,FALSE),IF(OR(AND(NOT(ISBLANK(Spreadsheet!AO661)),ISBLANK(Spreadsheet!AP661)),NOT(ISNUMBER(VALUE(Spreadsheet!AP661)))),FALSE,IF(OR(AND(Spreadsheet!AP661&lt;6,MOD(Spreadsheet!AP661*10,5)=0), MOD(Spreadsheet!AP661,5000)=0),TRUE,FALSE)))</f>
        <v>1</v>
      </c>
      <c r="BT661" s="5" t="b">
        <f t="array" ref="BT661">IF(ISBLANK(Spreadsheet!AQ661),TRUE,ISNUMBER(MATCH(TRUE,EXACT(Spreadsheet!AQ661,EnrollWaive),0)))</f>
        <v>1</v>
      </c>
      <c r="BU661" s="5" t="b">
        <f t="array" ref="BU661">IF(ISBLANK(Spreadsheet!AR661),TRUE,ISNUMBER(MATCH(TRUE,EXACT(Spreadsheet!AR661,LifeBenefitClasses),0)))</f>
        <v>1</v>
      </c>
      <c r="BV661" s="5" t="b">
        <f>IF(OR(ISBLANK(Spreadsheet!AR661), Spreadsheet!AR661="Waive"),IF(ISBLANK(Spreadsheet!AS661),TRUE,FALSE),IF(OR(AND(NOT(ISBLANK(Spreadsheet!AR661)),ISBLANK(Spreadsheet!AS661)),NOT(ISNUMBER(VALUE(Spreadsheet!AS661)))),FALSE,IF(OR(AND(Spreadsheet!AS661&lt;6,MOD(Spreadsheet!AS661*10,5)=0), MOD(Spreadsheet!AS661,10000)=0),TRUE,FALSE)))</f>
        <v>1</v>
      </c>
      <c r="BW661" s="5" t="b">
        <f t="array" ref="BW661">IF(ISBLANK(Spreadsheet!AT661),TRUE,ISNUMBER(MATCH(TRUE,EXACT(Spreadsheet!AT661,LifeBenefitClasses),0)))</f>
        <v>1</v>
      </c>
      <c r="BX661" s="5" t="b">
        <f>IF(OR(ISBLANK(Spreadsheet!AT661), Spreadsheet!AT661="Waive"),IF(ISBLANK(Spreadsheet!AU661),TRUE,FALSE),IF(OR(AND(NOT(ISBLANK(Spreadsheet!AT661)),ISBLANK(Spreadsheet!AU661)),NOT(ISNUMBER(VALUE(Spreadsheet!AU661)))),FALSE,IF(AND(NOT(OR(ISBLANK(Spreadsheet!AT661),Spreadsheet!AT661="Waive")),NOT(OR(ISBLANK(Spreadsheet!AR661),Spreadsheet!AR661="Waive")),MOD(Spreadsheet!AU661,5000)=0, Spreadsheet!AU661&lt;=(Spreadsheet!AS661*0.5)),TRUE,FALSE)))</f>
        <v>1</v>
      </c>
      <c r="BY661" s="5" t="b">
        <f t="array" ref="BY661">IF(ISBLANK(Spreadsheet!AV661),TRUE,ISNUMBER(MATCH(TRUE,EXACT(Spreadsheet!AV661,EnrollWaive),0)))</f>
        <v>1</v>
      </c>
      <c r="BZ661" s="5" t="b">
        <f t="array" ref="BZ661">IF(ISBLANK(Spreadsheet!AW661),TRUE,ISNUMBER(MATCH(TRUE,EXACT(Spreadsheet!AW661,LifeBenefitClasses),0)))</f>
        <v>1</v>
      </c>
      <c r="CA661" s="5" t="b">
        <f t="array" ref="CA661">IF(ISBLANK(Spreadsheet!AX661),TRUE,ISNUMBER(MATCH(TRUE,EXACT(Spreadsheet!AX661,LifeBenefitClasses),0)))</f>
        <v>1</v>
      </c>
      <c r="CB661" s="5" t="b">
        <f t="array" ref="CB661">IF(ISBLANK(Spreadsheet!AY661),TRUE,ISNUMBER(MATCH(TRUE,EXACT(Spreadsheet!AY661,LifeBenefitClasses),0)))</f>
        <v>1</v>
      </c>
      <c r="CC661" s="5" t="b">
        <f t="array" ref="CC661">IF(ISBLANK(Spreadsheet!AZ661),TRUE,ISNUMBER(MATCH(TRUE,EXACT(Spreadsheet!AZ661,LifeBenefitClasses),0)))</f>
        <v>1</v>
      </c>
      <c r="CD661" s="5" t="b">
        <f t="array" ref="CD661">IF(ISBLANK(Spreadsheet!BA661),TRUE,ISNUMBER(MATCH(TRUE,EXACT(Spreadsheet!BA661,LifeBenefitClasses),0)))</f>
        <v>1</v>
      </c>
      <c r="CE661" s="5" t="b">
        <f>IF(OR(ISBLANK(Spreadsheet!BA661), Spreadsheet!BA661="Waive"),IF(ISBLANK(Spreadsheet!BB661),TRUE,FALSE),IF(OR(AND(NOT(ISBLANK(Spreadsheet!BA661)),ISBLANK(Spreadsheet!BB661)),NOT(ISNUMBER(VALUE(Spreadsheet!BB661))),ISBLANK(Spreadsheet!BC661),NOT(ISNUMBER(VALUE(Spreadsheet!BC661)))),FALSE,IF(AND(Spreadsheet!BB661&gt;=50000,Spreadsheet!BB661&lt;=250000,MOD(Spreadsheet!BB661,10000)=0,Spreadsheet!BB661&lt;=(10*Spreadsheet!BC661)),TRUE,FALSE)))</f>
        <v>1</v>
      </c>
      <c r="CF661" s="5" t="b">
        <f>IF(NOT(ISBLANK(Spreadsheet!BC661)),AND(ISNUMBER(VALUE(Spreadsheet!BC661)),Spreadsheet!BC661&gt;0),AND(OR(ISBLANK(Spreadsheet!AO661),Spreadsheet!AO661="Waive",AND(NOT(OR(ISBLANK(Spreadsheet!AO661),Spreadsheet!AO661="Waive")),Spreadsheet!AP661&gt;=6)),OR(ISBLANK(Spreadsheet!AR661),AND(NOT(OR(ISBLANK(Spreadsheet!AR661),Spreadsheet!AR661="Waive")),Spreadsheet!AS661&gt;=6)),OR(ISBLANK(Spreadsheet!AW661)),OR(ISBLANK(Spreadsheet!AX661)),OR(ISBLANK(Spreadsheet!AY661)),OR(ISBLANK(Spreadsheet!AZ661)),OR(ISBLANK(Spreadsheet!BA661),Spreadsheet!BA661="Waive")))</f>
        <v>1</v>
      </c>
      <c r="CG661" s="5" t="b">
        <f t="shared" ca="1" si="47"/>
        <v>1</v>
      </c>
    </row>
    <row r="662" spans="8:85" x14ac:dyDescent="0.3">
      <c r="H662" s="5">
        <f t="shared" ca="1" si="48"/>
        <v>2</v>
      </c>
      <c r="I662" s="5" t="str">
        <f t="shared" ca="1" si="46"/>
        <v/>
      </c>
      <c r="J662" s="5" t="str">
        <f>IF(AND(NOT(ISBLANK(Spreadsheet!C662)),ISBLANK(Spreadsheet!D662)),Spreadsheet!F662&amp;" "&amp;Spreadsheet!H662,"")</f>
        <v/>
      </c>
      <c r="K662" s="5">
        <f>IF(AND(NOT(ISBLANK(Spreadsheet!C662)),ISBLANK(Spreadsheet!D662)),COUNTIFS(Spreadsheet!E663:E$786,"=Child",Spreadsheet!C663:C$786, "="&amp;Spreadsheet!C662) + COUNTIFS(Spreadsheet!E663:E$786,"=Step-child",Spreadsheet!C663:C$786, "="&amp;Spreadsheet!C662),0)</f>
        <v>0</v>
      </c>
      <c r="L662" s="5">
        <f>IF(NOT(ISBLANK(J662)),COUNTIFS(Spreadsheet!E663:E$786,"=Wife",Spreadsheet!C663:C$786, "="&amp;Spreadsheet!C662) + COUNTIFS(Spreadsheet!E663:E$786,"=Husband",Spreadsheet!C663:C$786, "="&amp;Spreadsheet!C662),0)</f>
        <v>0</v>
      </c>
      <c r="M662" s="5">
        <f>IF(NOT(ISBLANK(Spreadsheet!AJ662)),VLOOKUP(Spreadsheet!AJ662,'Drop Downs'!$P$2:$R$16,3,FALSE),0)</f>
        <v>0</v>
      </c>
      <c r="N662" s="5">
        <f>IF(NOT(ISBLANK(Spreadsheet!AJ662)), VLOOKUP(Spreadsheet!AJ662,'Drop Downs'!$P$2:$R$16,2,FALSE),0)</f>
        <v>0</v>
      </c>
      <c r="O662" s="5">
        <f>IF(NOT(ISBLANK(Spreadsheet!AL662)),VLOOKUP(Spreadsheet!AL662,'Drop Downs'!$P$2:$R$16,3,FALSE), 0)</f>
        <v>0</v>
      </c>
      <c r="P662" s="5">
        <f>IF(NOT(ISBLANK(Spreadsheet!AL662)),VLOOKUP(Spreadsheet!AL662,'Drop Downs'!$P$2:$R$16,2,FALSE),0)</f>
        <v>0</v>
      </c>
      <c r="Q662" s="5">
        <f>IF(NOT(ISBLANK(Spreadsheet!AN662)),VLOOKUP(Spreadsheet!AN662,'Drop Downs'!$P$2:$R$16,3,FALSE),0)</f>
        <v>0</v>
      </c>
      <c r="R662" s="5">
        <f>IF(NOT(ISBLANK(Spreadsheet!AN662)),VLOOKUP(Spreadsheet!AN662,'Drop Downs'!$P$2:$R$16,2,FALSE),0)</f>
        <v>0</v>
      </c>
      <c r="S662" s="5" t="str">
        <f>IF(OR(M662&gt;K662,N662&gt;L662,O662&gt;K662, Q662&gt;K662,N662&gt;L662, P662&gt;L662, R662&gt;L662),"Member currently has a coverage election over what he/she needs.  Please add more dependents or adjust the coverage election.","")&amp;(IF(AND(NOT(ISBLANK(Spreadsheet!C662)),NOT(ISBLANK(Spreadsheet!D662)),ISBLANK(Spreadsheet!E662)),"Dependent lacks a relationship to member.Please select one from the drop-down.",""))</f>
        <v/>
      </c>
      <c r="T662" s="5" t="b">
        <f t="shared" si="49"/>
        <v>1</v>
      </c>
      <c r="U662" s="5" t="b">
        <f>OR(ISBLANK(Spreadsheet!C662),IF(NOT(ISBLANK(Spreadsheet!D662)),NOT(ISBLANK(Spreadsheet!E662)),TRUE))</f>
        <v>1</v>
      </c>
      <c r="V662" s="5" t="b">
        <f>OR(ISBLANK(Spreadsheet!C662), NOT(ISBLANK(Spreadsheet!I662)))</f>
        <v>1</v>
      </c>
      <c r="W662" s="5" t="b">
        <f>OR(ISBLANK(Spreadsheet!D662),NOT(ISBLANK(Spreadsheet!C662)))</f>
        <v>1</v>
      </c>
      <c r="X662" s="155" t="str">
        <f>REPT("0",MIN(FIND({1,2,3,4,5,6,7,8,9},Spreadsheet!C662&amp;"123456789"))-1)&amp;IF(ISBLANK(Spreadsheet!C662),"",SUMPRODUCT(MID(0&amp;Spreadsheet!C662,LARGE(INDEX(ISNUMBER(--MID(Spreadsheet!C662,ROW($1:$225),1))*
 ROW($1:$225),0),ROW($1:$225))+1,1)*10^ROW($1:$225)/10))</f>
        <v/>
      </c>
      <c r="Y662" s="5" t="b">
        <f>IF(NOT(ISBLANK(Spreadsheet!C662)),IF(AND(ISNUMBER(VALUE(Spreadsheet!C662)), LEN(Spreadsheet!C662)=9),TRUE,FALSE),TRUE)</f>
        <v>1</v>
      </c>
      <c r="Z662" s="155" t="str">
        <f>REPT("0",MIN(FIND({1,2,3,4,5,6,7,8,9},Spreadsheet!D662&amp;"123456789"))-1)&amp;IF(ISBLANK(Spreadsheet!D662),"",SUMPRODUCT(MID(0&amp;Spreadsheet!D662,LARGE(INDEX(ISNUMBER(--MID(Spreadsheet!D662,ROW($1:$225),1))*
 ROW($1:$225),0),ROW($1:$225))+1,1)*10^ROW($1:$225)/10))</f>
        <v/>
      </c>
      <c r="AA662" s="5" t="b">
        <f>IF(AND(NOT(ISBLANK(Spreadsheet!D662)),NOT(ISBLANK(Spreadsheet!C662))),IF(AND(ISNUMBER(VALUE(Spreadsheet!D662)), LEN(Spreadsheet!D662)=9),TRUE,FALSE),IF(AND(NOT(ISBLANK(Spreadsheet!D662)),ISBLANK(Spreadsheet!C662)),FALSE,TRUE))</f>
        <v>1</v>
      </c>
      <c r="AB662" s="5" t="b">
        <f>OR(ISBLANK(Spreadsheet!Y662),IF(NOT(ISBLANK(Spreadsheet!Y662)),LEN(Spreadsheet!Y662)=10,ISNUMBER(VALUE(Spreadsheet!Y662))))</f>
        <v>1</v>
      </c>
      <c r="AC662" s="5" t="b">
        <f>OR(ISBLANK(Spreadsheet!AI662), AND(NOT(ISBLANK(Spreadsheet!AJ662)), NOT(ISNUMBER(SEARCH("Waive",Spreadsheet!AJ662)))))</f>
        <v>1</v>
      </c>
      <c r="AD662" s="5" t="b">
        <f>OR(ISBLANK(Spreadsheet!AK662), AND(NOT(ISBLANK(Spreadsheet!AL662)), NOT(ISNUMBER(SEARCH("Waive",Spreadsheet!AL662)))))</f>
        <v>1</v>
      </c>
      <c r="AE662" s="5" t="b">
        <f>OR(ISBLANK(Spreadsheet!AM662), AND(NOT(ISBLANK(Spreadsheet!AN662)), NOT(ISNUMBER(SEARCH("Waive", Spreadsheet!AN662)))))</f>
        <v>1</v>
      </c>
      <c r="AF662" s="5" t="b">
        <f>OR(ISBLANK(Spreadsheet!C662), NOT(ISBLANK(Spreadsheet!D662)),NOT(ISBLANK(Spreadsheet!L662)))</f>
        <v>1</v>
      </c>
      <c r="AG662" s="5" t="b">
        <f>IF(AND(NOT(ISBLANK(Spreadsheet!C662)), NOT(ISBLANK(Spreadsheet!D662)),Spreadsheet!C662&lt;&gt;Spreadsheet!D662),IF(ISERROR(VLOOKUP(Spreadsheet!C662, Spreadsheet!$C$6:'Spreadsheet'!$C661,1,FALSE)), FALSE, TRUE),TRUE)</f>
        <v>1</v>
      </c>
      <c r="AH662" s="5" t="b">
        <f>Spreadsheet!$B$2=Spreadsheet!AD662</f>
        <v>1</v>
      </c>
      <c r="AI662" s="5" t="b">
        <f>IF(ISBLANK(Spreadsheet!G662),TRUE,IF(OR(LEN(Spreadsheet!G662)&gt;1,ISNUMBER(VALUE(Spreadsheet!G662))),FALSE,TRUE))</f>
        <v>1</v>
      </c>
      <c r="AJ662" s="5" t="b">
        <f>OR(ISBLANK(Spreadsheet!C662), NOT(ISBLANK(Spreadsheet!B662)), NOT(ISBLANK(Spreadsheet!D662)))</f>
        <v>1</v>
      </c>
      <c r="AK662" s="5" t="b">
        <f t="array" ref="AK662">IF(OR(AND(ISBLANK(Spreadsheet!E662),ISBLANK(Spreadsheet!D662),NOT(ISBLANK(Spreadsheet!C662))),AND(ISBLANK(Spreadsheet!E662),ISBLANK(Spreadsheet!D662),ISBLANK(Spreadsheet!C662))),TRUE,ISNUMBER(MATCH(TRUE,EXACT(Spreadsheet!E662,Relationships),0)))</f>
        <v>1</v>
      </c>
      <c r="AL662" s="5" t="b">
        <f>IF(NOT(ISBLANK(Spreadsheet!C662)),IF(OR(ISBLANK(Spreadsheet!F662),LEN(Spreadsheet!F662)&gt;40),FALSE,TRUE),TRUE)</f>
        <v>1</v>
      </c>
      <c r="AM662" s="5" t="b">
        <f>IF(NOT(ISBLANK(Spreadsheet!C662)),IF(OR(ISBLANK(Spreadsheet!H662),LEN(Spreadsheet!H662)&gt;40),FALSE,TRUE),TRUE)</f>
        <v>1</v>
      </c>
      <c r="AN662" s="5" t="b">
        <f t="array" ref="AN662">IF(ISBLANK(Spreadsheet!I662),TRUE,ISNUMBER(MATCH(TRUE,EXACT(Spreadsheet!I662,GenderValues),0)))</f>
        <v>1</v>
      </c>
      <c r="AO662" s="5" t="b">
        <f ca="1">IF(ISERROR(DATEVALUE(TEXT(Spreadsheet!J662,"mm/dd/yyyy")) &gt; TODAY()),IF(AND(ISBLANK(Spreadsheet!J662),ISBLANK(Spreadsheet!C662)),TRUE,FALSE),IF(DATEVALUE(TEXT(Spreadsheet!J662,"mm/dd/yyyy")) &gt; TODAY(),FALSE,TRUE))</f>
        <v>1</v>
      </c>
      <c r="AP662" s="5" t="b">
        <f>OR(ISBLANK(Spreadsheet!K662),LEN(Spreadsheet!K662)&lt;=100)</f>
        <v>1</v>
      </c>
      <c r="AQ662" s="5" t="b">
        <f t="array" ref="AQ662">IF(OR(AND(ISBLANK(Spreadsheet!L662),ISBLANK(Spreadsheet!C662)),AND(NOT(ISBLANK(Spreadsheet!C662)),NOT(ISBLANK(Spreadsheet!D662)))),TRUE,ISNUMBER(MATCH(TRUE,EXACT(Spreadsheet!L662,MaritalStatus),0)))</f>
        <v>1</v>
      </c>
      <c r="AR662" s="5" t="b">
        <f ca="1">IF(ISERROR(DATEVALUE(TEXT(Spreadsheet!M662,"mm/dd/yyyy")) &gt; TODAY()),IF(ISBLANK(Spreadsheet!M662),TRUE,FALSE),IF(DATEVALUE(TEXT(Spreadsheet!M662,"mm/dd/yyyy")) &gt; TODAY(),FALSE,TRUE))</f>
        <v>1</v>
      </c>
      <c r="AS662" s="5" t="b">
        <f>OR(ISBLANK(Spreadsheet!N662),LEN(Spreadsheet!N662)&lt;=100)</f>
        <v>1</v>
      </c>
      <c r="AT662" s="5" t="b">
        <f>OR(ISBLANK(Spreadsheet!O662),UPPER(Spreadsheet!O662)="YES")</f>
        <v>1</v>
      </c>
      <c r="AU662" s="5" t="b">
        <f>OR(ISBLANK(Spreadsheet!P662),UPPER(Spreadsheet!P662)="YES")</f>
        <v>1</v>
      </c>
      <c r="AV662" s="5" t="b">
        <f t="array" ref="AV662">IF(ISBLANK(Spreadsheet!Q662),TRUE,ISNUMBER(MATCH(TRUE,EXACT(Spreadsheet!Q662,OnGroupsPriorIns),0)))</f>
        <v>1</v>
      </c>
      <c r="AW662" s="5" t="b">
        <f>OR(ISBLANK(Spreadsheet!R662),UPPER(Spreadsheet!R662)="YES")</f>
        <v>1</v>
      </c>
      <c r="AX662" s="5" t="b">
        <f>OR(ISBLANK(Spreadsheet!S662),UPPER(Spreadsheet!S662)="YES")</f>
        <v>1</v>
      </c>
      <c r="AY662" s="5" t="b">
        <f>OR(AND(ISBLANK(Spreadsheet!C662),LEN(Spreadsheet!T662)=0),AND(NOT(ISBLANK(Spreadsheet!C662)),LEN(Spreadsheet!T662)&gt;0,LEN(Spreadsheet!T662)&lt;=50))</f>
        <v>1</v>
      </c>
      <c r="AZ662" s="5" t="b">
        <f>OR(LEN(Spreadsheet!U662)=0,AND(LEN(Spreadsheet!U662)&gt;0,LEN(Spreadsheet!U662)&lt;=50))</f>
        <v>1</v>
      </c>
      <c r="BA662" s="5" t="b">
        <f>OR(AND(ISBLANK(Spreadsheet!C662),LEN(Spreadsheet!V662)=0),AND(NOT(ISBLANK(Spreadsheet!C662)),LEN(Spreadsheet!V662)&gt;0,LEN(Spreadsheet!V662)&lt;=50))</f>
        <v>1</v>
      </c>
      <c r="BB662" s="5" t="b">
        <f t="array" ref="BB662">IF(AND(ISBLANK(Spreadsheet!C662),LEN(Spreadsheet!W662)=0),TRUE,ISNUMBER(MATCH(TRUE,EXACT(Spreadsheet!W662,States),0)))</f>
        <v>1</v>
      </c>
      <c r="BC662" s="5" t="b">
        <f>OR(AND(ISBLANK(Spreadsheet!C662),LEN(Spreadsheet!X662)=0),AND(NOT(ISBLANK(Spreadsheet!C662)),LEN(Spreadsheet!X662)&gt;0,LEN(Spreadsheet!X662)=5,ISNUMBER(VALUE(Spreadsheet!X662))))</f>
        <v>1</v>
      </c>
      <c r="BD662" s="5" t="b">
        <f>OR(ISBLANK(Spreadsheet!Z662),LEN(Spreadsheet!Z662)&lt;=50)</f>
        <v>1</v>
      </c>
      <c r="BE662" s="5" t="b">
        <f>ISBLANK(Spreadsheet!AA662)</f>
        <v>1</v>
      </c>
      <c r="BF662" s="5" t="b">
        <f>ISBLANK(Spreadsheet!AB662)</f>
        <v>1</v>
      </c>
      <c r="BG662" s="5" t="b">
        <f>IF(ISERROR(DATEVALUE(TEXT(Spreadsheet!AC662,"mm/dd/yyyy")) &gt; DATEVALUE(TEXT(Spreadsheet!J662,"mm/dd/yyyy"))),IF(OR(AND(ISBLANK(Spreadsheet!AC662),ISBLANK(Spreadsheet!C662)),AND(NOT(ISBLANK(Spreadsheet!C662)),ISBLANK(Spreadsheet!AC662),NOT(ISBLANK(Spreadsheet!D662)))),TRUE,FALSE),IF(DATEVALUE(TEXT(Spreadsheet!AC662,"mm/dd/yyyy")) &gt; DATEVALUE(TEXT(Spreadsheet!J662,"mm/dd/yyyy")),TRUE,FALSE))</f>
        <v>1</v>
      </c>
      <c r="BH662" s="5" t="b">
        <f>OR(AND(ISBLANK(Spreadsheet!C662),ISBLANK(Spreadsheet!AE662)),AND(NOT(ISBLANK(Spreadsheet!C662)),NOT(ISBLANK(Spreadsheet!D662)),ISBLANK(Spreadsheet!AE662)),AND(NOT(ISBLANK(Spreadsheet!C662)),ISBLANK(Spreadsheet!D662),NOT(ISBLANK(Spreadsheet!AE662)),LEN(Spreadsheet!AE662)&lt;=100))</f>
        <v>1</v>
      </c>
      <c r="BI662" s="5" t="b">
        <f t="array" ref="BI662">IF(ISBLANK(Spreadsheet!AF662),TRUE,ISNUMBER(MATCH(TRUE,EXACT(Spreadsheet!AF662,CobraShortReasons),0)))</f>
        <v>1</v>
      </c>
      <c r="BJ662" s="5" t="b">
        <f ca="1">IF(ISERROR(DATEVALUE(TEXT(Spreadsheet!AG662,"mm/dd/yyyy")) &gt; TODAY()),IF(ISBLANK(Spreadsheet!AG662),TRUE,FALSE),IF(DATEVALUE(TEXT(Spreadsheet!AG662,"mm/dd/yyyy")) &gt; TODAY(),FALSE,TRUE))</f>
        <v>1</v>
      </c>
      <c r="BK662" s="5" t="b">
        <f>OR(ISBLANK(Spreadsheet!AH662),LEN(Spreadsheet!AH662)&lt;=25)</f>
        <v>1</v>
      </c>
      <c r="BL662" s="5" t="b">
        <f t="array" aca="1" ref="BL662" ca="1">IF(ISBLANK(Spreadsheet!AI662),TRUE,ISNUMBER(MATCH(TRUE,EXACT(Spreadsheet!AI662,INDIRECT(Spreadsheet!$D$2)),0)))</f>
        <v>1</v>
      </c>
      <c r="BM662" s="5" t="b">
        <f t="array" aca="1" ref="BM662" ca="1">IF(ISBLANK(Spreadsheet!AJ662),TRUE,ISNUMBER(MATCH(TRUE,EXACT(Spreadsheet!AJ662,INDIRECT(Spreadsheet!BJ662)),0)))</f>
        <v>1</v>
      </c>
      <c r="BN662" s="5" t="b">
        <f t="array" ref="BN662">IF(ISBLANK(Spreadsheet!AK662),TRUE,ISNUMBER(MATCH(TRUE,EXACT(Spreadsheet!AK662,DentalPlans),0)))</f>
        <v>1</v>
      </c>
      <c r="BO662" s="5" t="b">
        <f t="array" aca="1" ref="BO662" ca="1">IF(ISBLANK(Spreadsheet!AL662),TRUE,ISNUMBER(MATCH(TRUE,EXACT(Spreadsheet!AL662,INDIRECT(Spreadsheet!BK662)),0)))</f>
        <v>1</v>
      </c>
      <c r="BP662" s="5" t="b">
        <f t="array" ref="BP662">IF(ISBLANK(Spreadsheet!AM662),TRUE,ISNUMBER(MATCH(TRUE,EXACT(Spreadsheet!AM662,VisionPlans),0)))</f>
        <v>1</v>
      </c>
      <c r="BQ662" s="5" t="b">
        <f t="array" aca="1" ref="BQ662" ca="1">IF(ISBLANK(Spreadsheet!AN662),TRUE,ISNUMBER(MATCH(TRUE,EXACT(Spreadsheet!AN662,INDIRECT(Spreadsheet!BL662)),0)))</f>
        <v>1</v>
      </c>
      <c r="BR662" s="5" t="b">
        <f t="array" ref="BR662">IF(ISBLANK(Spreadsheet!AO662),TRUE,ISNUMBER(MATCH(TRUE,EXACT(Spreadsheet!AO662,LifeBenefitClasses),0)))</f>
        <v>1</v>
      </c>
      <c r="BS662" s="5" t="b">
        <f>IF(OR(ISBLANK(Spreadsheet!AO662), Spreadsheet!AO662="Waive"),IF(ISBLANK(Spreadsheet!AP662),TRUE,FALSE),IF(OR(AND(NOT(ISBLANK(Spreadsheet!AO662)),ISBLANK(Spreadsheet!AP662)),NOT(ISNUMBER(VALUE(Spreadsheet!AP662)))),FALSE,IF(OR(AND(Spreadsheet!AP662&lt;6,MOD(Spreadsheet!AP662*10,5)=0), MOD(Spreadsheet!AP662,5000)=0),TRUE,FALSE)))</f>
        <v>1</v>
      </c>
      <c r="BT662" s="5" t="b">
        <f t="array" ref="BT662">IF(ISBLANK(Spreadsheet!AQ662),TRUE,ISNUMBER(MATCH(TRUE,EXACT(Spreadsheet!AQ662,EnrollWaive),0)))</f>
        <v>1</v>
      </c>
      <c r="BU662" s="5" t="b">
        <f t="array" ref="BU662">IF(ISBLANK(Spreadsheet!AR662),TRUE,ISNUMBER(MATCH(TRUE,EXACT(Spreadsheet!AR662,LifeBenefitClasses),0)))</f>
        <v>1</v>
      </c>
      <c r="BV662" s="5" t="b">
        <f>IF(OR(ISBLANK(Spreadsheet!AR662), Spreadsheet!AR662="Waive"),IF(ISBLANK(Spreadsheet!AS662),TRUE,FALSE),IF(OR(AND(NOT(ISBLANK(Spreadsheet!AR662)),ISBLANK(Spreadsheet!AS662)),NOT(ISNUMBER(VALUE(Spreadsheet!AS662)))),FALSE,IF(OR(AND(Spreadsheet!AS662&lt;6,MOD(Spreadsheet!AS662*10,5)=0), MOD(Spreadsheet!AS662,10000)=0),TRUE,FALSE)))</f>
        <v>1</v>
      </c>
      <c r="BW662" s="5" t="b">
        <f t="array" ref="BW662">IF(ISBLANK(Spreadsheet!AT662),TRUE,ISNUMBER(MATCH(TRUE,EXACT(Spreadsheet!AT662,LifeBenefitClasses),0)))</f>
        <v>1</v>
      </c>
      <c r="BX662" s="5" t="b">
        <f>IF(OR(ISBLANK(Spreadsheet!AT662), Spreadsheet!AT662="Waive"),IF(ISBLANK(Spreadsheet!AU662),TRUE,FALSE),IF(OR(AND(NOT(ISBLANK(Spreadsheet!AT662)),ISBLANK(Spreadsheet!AU662)),NOT(ISNUMBER(VALUE(Spreadsheet!AU662)))),FALSE,IF(AND(NOT(OR(ISBLANK(Spreadsheet!AT662),Spreadsheet!AT662="Waive")),NOT(OR(ISBLANK(Spreadsheet!AR662),Spreadsheet!AR662="Waive")),MOD(Spreadsheet!AU662,5000)=0, Spreadsheet!AU662&lt;=(Spreadsheet!AS662*0.5)),TRUE,FALSE)))</f>
        <v>1</v>
      </c>
      <c r="BY662" s="5" t="b">
        <f t="array" ref="BY662">IF(ISBLANK(Spreadsheet!AV662),TRUE,ISNUMBER(MATCH(TRUE,EXACT(Spreadsheet!AV662,EnrollWaive),0)))</f>
        <v>1</v>
      </c>
      <c r="BZ662" s="5" t="b">
        <f t="array" ref="BZ662">IF(ISBLANK(Spreadsheet!AW662),TRUE,ISNUMBER(MATCH(TRUE,EXACT(Spreadsheet!AW662,LifeBenefitClasses),0)))</f>
        <v>1</v>
      </c>
      <c r="CA662" s="5" t="b">
        <f t="array" ref="CA662">IF(ISBLANK(Spreadsheet!AX662),TRUE,ISNUMBER(MATCH(TRUE,EXACT(Spreadsheet!AX662,LifeBenefitClasses),0)))</f>
        <v>1</v>
      </c>
      <c r="CB662" s="5" t="b">
        <f t="array" ref="CB662">IF(ISBLANK(Spreadsheet!AY662),TRUE,ISNUMBER(MATCH(TRUE,EXACT(Spreadsheet!AY662,LifeBenefitClasses),0)))</f>
        <v>1</v>
      </c>
      <c r="CC662" s="5" t="b">
        <f t="array" ref="CC662">IF(ISBLANK(Spreadsheet!AZ662),TRUE,ISNUMBER(MATCH(TRUE,EXACT(Spreadsheet!AZ662,LifeBenefitClasses),0)))</f>
        <v>1</v>
      </c>
      <c r="CD662" s="5" t="b">
        <f t="array" ref="CD662">IF(ISBLANK(Spreadsheet!BA662),TRUE,ISNUMBER(MATCH(TRUE,EXACT(Spreadsheet!BA662,LifeBenefitClasses),0)))</f>
        <v>1</v>
      </c>
      <c r="CE662" s="5" t="b">
        <f>IF(OR(ISBLANK(Spreadsheet!BA662), Spreadsheet!BA662="Waive"),IF(ISBLANK(Spreadsheet!BB662),TRUE,FALSE),IF(OR(AND(NOT(ISBLANK(Spreadsheet!BA662)),ISBLANK(Spreadsheet!BB662)),NOT(ISNUMBER(VALUE(Spreadsheet!BB662))),ISBLANK(Spreadsheet!BC662),NOT(ISNUMBER(VALUE(Spreadsheet!BC662)))),FALSE,IF(AND(Spreadsheet!BB662&gt;=50000,Spreadsheet!BB662&lt;=250000,MOD(Spreadsheet!BB662,10000)=0,Spreadsheet!BB662&lt;=(10*Spreadsheet!BC662)),TRUE,FALSE)))</f>
        <v>1</v>
      </c>
      <c r="CF662" s="5" t="b">
        <f>IF(NOT(ISBLANK(Spreadsheet!BC662)),AND(ISNUMBER(VALUE(Spreadsheet!BC662)),Spreadsheet!BC662&gt;0),AND(OR(ISBLANK(Spreadsheet!AO662),Spreadsheet!AO662="Waive",AND(NOT(OR(ISBLANK(Spreadsheet!AO662),Spreadsheet!AO662="Waive")),Spreadsheet!AP662&gt;=6)),OR(ISBLANK(Spreadsheet!AR662),AND(NOT(OR(ISBLANK(Spreadsheet!AR662),Spreadsheet!AR662="Waive")),Spreadsheet!AS662&gt;=6)),OR(ISBLANK(Spreadsheet!AW662)),OR(ISBLANK(Spreadsheet!AX662)),OR(ISBLANK(Spreadsheet!AY662)),OR(ISBLANK(Spreadsheet!AZ662)),OR(ISBLANK(Spreadsheet!BA662),Spreadsheet!BA662="Waive")))</f>
        <v>1</v>
      </c>
      <c r="CG662" s="5" t="b">
        <f t="shared" ca="1" si="47"/>
        <v>1</v>
      </c>
    </row>
    <row r="663" spans="8:85" x14ac:dyDescent="0.3">
      <c r="H663" s="5">
        <f t="shared" ca="1" si="48"/>
        <v>2</v>
      </c>
      <c r="I663" s="5" t="str">
        <f t="shared" ca="1" si="46"/>
        <v/>
      </c>
      <c r="J663" s="5" t="str">
        <f>IF(AND(NOT(ISBLANK(Spreadsheet!C663)),ISBLANK(Spreadsheet!D663)),Spreadsheet!F663&amp;" "&amp;Spreadsheet!H663,"")</f>
        <v/>
      </c>
      <c r="K663" s="5">
        <f>IF(AND(NOT(ISBLANK(Spreadsheet!C663)),ISBLANK(Spreadsheet!D663)),COUNTIFS(Spreadsheet!E664:E$786,"=Child",Spreadsheet!C664:C$786, "="&amp;Spreadsheet!C663) + COUNTIFS(Spreadsheet!E664:E$786,"=Step-child",Spreadsheet!C664:C$786, "="&amp;Spreadsheet!C663),0)</f>
        <v>0</v>
      </c>
      <c r="L663" s="5">
        <f>IF(NOT(ISBLANK(J663)),COUNTIFS(Spreadsheet!E664:E$786,"=Wife",Spreadsheet!C664:C$786, "="&amp;Spreadsheet!C663) + COUNTIFS(Spreadsheet!E664:E$786,"=Husband",Spreadsheet!C664:C$786, "="&amp;Spreadsheet!C663),0)</f>
        <v>0</v>
      </c>
      <c r="M663" s="5">
        <f>IF(NOT(ISBLANK(Spreadsheet!AJ663)),VLOOKUP(Spreadsheet!AJ663,'Drop Downs'!$P$2:$R$16,3,FALSE),0)</f>
        <v>0</v>
      </c>
      <c r="N663" s="5">
        <f>IF(NOT(ISBLANK(Spreadsheet!AJ663)), VLOOKUP(Spreadsheet!AJ663,'Drop Downs'!$P$2:$R$16,2,FALSE),0)</f>
        <v>0</v>
      </c>
      <c r="O663" s="5">
        <f>IF(NOT(ISBLANK(Spreadsheet!AL663)),VLOOKUP(Spreadsheet!AL663,'Drop Downs'!$P$2:$R$16,3,FALSE), 0)</f>
        <v>0</v>
      </c>
      <c r="P663" s="5">
        <f>IF(NOT(ISBLANK(Spreadsheet!AL663)),VLOOKUP(Spreadsheet!AL663,'Drop Downs'!$P$2:$R$16,2,FALSE),0)</f>
        <v>0</v>
      </c>
      <c r="Q663" s="5">
        <f>IF(NOT(ISBLANK(Spreadsheet!AN663)),VLOOKUP(Spreadsheet!AN663,'Drop Downs'!$P$2:$R$16,3,FALSE),0)</f>
        <v>0</v>
      </c>
      <c r="R663" s="5">
        <f>IF(NOT(ISBLANK(Spreadsheet!AN663)),VLOOKUP(Spreadsheet!AN663,'Drop Downs'!$P$2:$R$16,2,FALSE),0)</f>
        <v>0</v>
      </c>
      <c r="S663" s="5" t="str">
        <f>IF(OR(M663&gt;K663,N663&gt;L663,O663&gt;K663, Q663&gt;K663,N663&gt;L663, P663&gt;L663, R663&gt;L663),"Member currently has a coverage election over what he/she needs.  Please add more dependents or adjust the coverage election.","")&amp;(IF(AND(NOT(ISBLANK(Spreadsheet!C663)),NOT(ISBLANK(Spreadsheet!D663)),ISBLANK(Spreadsheet!E663)),"Dependent lacks a relationship to member.Please select one from the drop-down.",""))</f>
        <v/>
      </c>
      <c r="T663" s="5" t="b">
        <f t="shared" si="49"/>
        <v>1</v>
      </c>
      <c r="U663" s="5" t="b">
        <f>OR(ISBLANK(Spreadsheet!C663),IF(NOT(ISBLANK(Spreadsheet!D663)),NOT(ISBLANK(Spreadsheet!E663)),TRUE))</f>
        <v>1</v>
      </c>
      <c r="V663" s="5" t="b">
        <f>OR(ISBLANK(Spreadsheet!C663), NOT(ISBLANK(Spreadsheet!I663)))</f>
        <v>1</v>
      </c>
      <c r="W663" s="5" t="b">
        <f>OR(ISBLANK(Spreadsheet!D663),NOT(ISBLANK(Spreadsheet!C663)))</f>
        <v>1</v>
      </c>
      <c r="X663" s="155" t="str">
        <f>REPT("0",MIN(FIND({1,2,3,4,5,6,7,8,9},Spreadsheet!C663&amp;"123456789"))-1)&amp;IF(ISBLANK(Spreadsheet!C663),"",SUMPRODUCT(MID(0&amp;Spreadsheet!C663,LARGE(INDEX(ISNUMBER(--MID(Spreadsheet!C663,ROW($1:$225),1))*
 ROW($1:$225),0),ROW($1:$225))+1,1)*10^ROW($1:$225)/10))</f>
        <v/>
      </c>
      <c r="Y663" s="5" t="b">
        <f>IF(NOT(ISBLANK(Spreadsheet!C663)),IF(AND(ISNUMBER(VALUE(Spreadsheet!C663)), LEN(Spreadsheet!C663)=9),TRUE,FALSE),TRUE)</f>
        <v>1</v>
      </c>
      <c r="Z663" s="155" t="str">
        <f>REPT("0",MIN(FIND({1,2,3,4,5,6,7,8,9},Spreadsheet!D663&amp;"123456789"))-1)&amp;IF(ISBLANK(Spreadsheet!D663),"",SUMPRODUCT(MID(0&amp;Spreadsheet!D663,LARGE(INDEX(ISNUMBER(--MID(Spreadsheet!D663,ROW($1:$225),1))*
 ROW($1:$225),0),ROW($1:$225))+1,1)*10^ROW($1:$225)/10))</f>
        <v/>
      </c>
      <c r="AA663" s="5" t="b">
        <f>IF(AND(NOT(ISBLANK(Spreadsheet!D663)),NOT(ISBLANK(Spreadsheet!C663))),IF(AND(ISNUMBER(VALUE(Spreadsheet!D663)), LEN(Spreadsheet!D663)=9),TRUE,FALSE),IF(AND(NOT(ISBLANK(Spreadsheet!D663)),ISBLANK(Spreadsheet!C663)),FALSE,TRUE))</f>
        <v>1</v>
      </c>
      <c r="AB663" s="5" t="b">
        <f>OR(ISBLANK(Spreadsheet!Y663),IF(NOT(ISBLANK(Spreadsheet!Y663)),LEN(Spreadsheet!Y663)=10,ISNUMBER(VALUE(Spreadsheet!Y663))))</f>
        <v>1</v>
      </c>
      <c r="AC663" s="5" t="b">
        <f>OR(ISBLANK(Spreadsheet!AI663), AND(NOT(ISBLANK(Spreadsheet!AJ663)), NOT(ISNUMBER(SEARCH("Waive",Spreadsheet!AJ663)))))</f>
        <v>1</v>
      </c>
      <c r="AD663" s="5" t="b">
        <f>OR(ISBLANK(Spreadsheet!AK663), AND(NOT(ISBLANK(Spreadsheet!AL663)), NOT(ISNUMBER(SEARCH("Waive",Spreadsheet!AL663)))))</f>
        <v>1</v>
      </c>
      <c r="AE663" s="5" t="b">
        <f>OR(ISBLANK(Spreadsheet!AM663), AND(NOT(ISBLANK(Spreadsheet!AN663)), NOT(ISNUMBER(SEARCH("Waive", Spreadsheet!AN663)))))</f>
        <v>1</v>
      </c>
      <c r="AF663" s="5" t="b">
        <f>OR(ISBLANK(Spreadsheet!C663), NOT(ISBLANK(Spreadsheet!D663)),NOT(ISBLANK(Spreadsheet!L663)))</f>
        <v>1</v>
      </c>
      <c r="AG663" s="5" t="b">
        <f>IF(AND(NOT(ISBLANK(Spreadsheet!C663)), NOT(ISBLANK(Spreadsheet!D663)),Spreadsheet!C663&lt;&gt;Spreadsheet!D663),IF(ISERROR(VLOOKUP(Spreadsheet!C663, Spreadsheet!$C$6:'Spreadsheet'!$C662,1,FALSE)), FALSE, TRUE),TRUE)</f>
        <v>1</v>
      </c>
      <c r="AH663" s="5" t="b">
        <f>Spreadsheet!$B$2=Spreadsheet!AD663</f>
        <v>1</v>
      </c>
      <c r="AI663" s="5" t="b">
        <f>IF(ISBLANK(Spreadsheet!G663),TRUE,IF(OR(LEN(Spreadsheet!G663)&gt;1,ISNUMBER(VALUE(Spreadsheet!G663))),FALSE,TRUE))</f>
        <v>1</v>
      </c>
      <c r="AJ663" s="5" t="b">
        <f>OR(ISBLANK(Spreadsheet!C663), NOT(ISBLANK(Spreadsheet!B663)), NOT(ISBLANK(Spreadsheet!D663)))</f>
        <v>1</v>
      </c>
      <c r="AK663" s="5" t="b">
        <f t="array" ref="AK663">IF(OR(AND(ISBLANK(Spreadsheet!E663),ISBLANK(Spreadsheet!D663),NOT(ISBLANK(Spreadsheet!C663))),AND(ISBLANK(Spreadsheet!E663),ISBLANK(Spreadsheet!D663),ISBLANK(Spreadsheet!C663))),TRUE,ISNUMBER(MATCH(TRUE,EXACT(Spreadsheet!E663,Relationships),0)))</f>
        <v>1</v>
      </c>
      <c r="AL663" s="5" t="b">
        <f>IF(NOT(ISBLANK(Spreadsheet!C663)),IF(OR(ISBLANK(Spreadsheet!F663),LEN(Spreadsheet!F663)&gt;40),FALSE,TRUE),TRUE)</f>
        <v>1</v>
      </c>
      <c r="AM663" s="5" t="b">
        <f>IF(NOT(ISBLANK(Spreadsheet!C663)),IF(OR(ISBLANK(Spreadsheet!H663),LEN(Spreadsheet!H663)&gt;40),FALSE,TRUE),TRUE)</f>
        <v>1</v>
      </c>
      <c r="AN663" s="5" t="b">
        <f t="array" ref="AN663">IF(ISBLANK(Spreadsheet!I663),TRUE,ISNUMBER(MATCH(TRUE,EXACT(Spreadsheet!I663,GenderValues),0)))</f>
        <v>1</v>
      </c>
      <c r="AO663" s="5" t="b">
        <f ca="1">IF(ISERROR(DATEVALUE(TEXT(Spreadsheet!J663,"mm/dd/yyyy")) &gt; TODAY()),IF(AND(ISBLANK(Spreadsheet!J663),ISBLANK(Spreadsheet!C663)),TRUE,FALSE),IF(DATEVALUE(TEXT(Spreadsheet!J663,"mm/dd/yyyy")) &gt; TODAY(),FALSE,TRUE))</f>
        <v>1</v>
      </c>
      <c r="AP663" s="5" t="b">
        <f>OR(ISBLANK(Spreadsheet!K663),LEN(Spreadsheet!K663)&lt;=100)</f>
        <v>1</v>
      </c>
      <c r="AQ663" s="5" t="b">
        <f t="array" ref="AQ663">IF(OR(AND(ISBLANK(Spreadsheet!L663),ISBLANK(Spreadsheet!C663)),AND(NOT(ISBLANK(Spreadsheet!C663)),NOT(ISBLANK(Spreadsheet!D663)))),TRUE,ISNUMBER(MATCH(TRUE,EXACT(Spreadsheet!L663,MaritalStatus),0)))</f>
        <v>1</v>
      </c>
      <c r="AR663" s="5" t="b">
        <f ca="1">IF(ISERROR(DATEVALUE(TEXT(Spreadsheet!M663,"mm/dd/yyyy")) &gt; TODAY()),IF(ISBLANK(Spreadsheet!M663),TRUE,FALSE),IF(DATEVALUE(TEXT(Spreadsheet!M663,"mm/dd/yyyy")) &gt; TODAY(),FALSE,TRUE))</f>
        <v>1</v>
      </c>
      <c r="AS663" s="5" t="b">
        <f>OR(ISBLANK(Spreadsheet!N663),LEN(Spreadsheet!N663)&lt;=100)</f>
        <v>1</v>
      </c>
      <c r="AT663" s="5" t="b">
        <f>OR(ISBLANK(Spreadsheet!O663),UPPER(Spreadsheet!O663)="YES")</f>
        <v>1</v>
      </c>
      <c r="AU663" s="5" t="b">
        <f>OR(ISBLANK(Spreadsheet!P663),UPPER(Spreadsheet!P663)="YES")</f>
        <v>1</v>
      </c>
      <c r="AV663" s="5" t="b">
        <f t="array" ref="AV663">IF(ISBLANK(Spreadsheet!Q663),TRUE,ISNUMBER(MATCH(TRUE,EXACT(Spreadsheet!Q663,OnGroupsPriorIns),0)))</f>
        <v>1</v>
      </c>
      <c r="AW663" s="5" t="b">
        <f>OR(ISBLANK(Spreadsheet!R663),UPPER(Spreadsheet!R663)="YES")</f>
        <v>1</v>
      </c>
      <c r="AX663" s="5" t="b">
        <f>OR(ISBLANK(Spreadsheet!S663),UPPER(Spreadsheet!S663)="YES")</f>
        <v>1</v>
      </c>
      <c r="AY663" s="5" t="b">
        <f>OR(AND(ISBLANK(Spreadsheet!C663),LEN(Spreadsheet!T663)=0),AND(NOT(ISBLANK(Spreadsheet!C663)),LEN(Spreadsheet!T663)&gt;0,LEN(Spreadsheet!T663)&lt;=50))</f>
        <v>1</v>
      </c>
      <c r="AZ663" s="5" t="b">
        <f>OR(LEN(Spreadsheet!U663)=0,AND(LEN(Spreadsheet!U663)&gt;0,LEN(Spreadsheet!U663)&lt;=50))</f>
        <v>1</v>
      </c>
      <c r="BA663" s="5" t="b">
        <f>OR(AND(ISBLANK(Spreadsheet!C663),LEN(Spreadsheet!V663)=0),AND(NOT(ISBLANK(Spreadsheet!C663)),LEN(Spreadsheet!V663)&gt;0,LEN(Spreadsheet!V663)&lt;=50))</f>
        <v>1</v>
      </c>
      <c r="BB663" s="5" t="b">
        <f t="array" ref="BB663">IF(AND(ISBLANK(Spreadsheet!C663),LEN(Spreadsheet!W663)=0),TRUE,ISNUMBER(MATCH(TRUE,EXACT(Spreadsheet!W663,States),0)))</f>
        <v>1</v>
      </c>
      <c r="BC663" s="5" t="b">
        <f>OR(AND(ISBLANK(Spreadsheet!C663),LEN(Spreadsheet!X663)=0),AND(NOT(ISBLANK(Spreadsheet!C663)),LEN(Spreadsheet!X663)&gt;0,LEN(Spreadsheet!X663)=5,ISNUMBER(VALUE(Spreadsheet!X663))))</f>
        <v>1</v>
      </c>
      <c r="BD663" s="5" t="b">
        <f>OR(ISBLANK(Spreadsheet!Z663),LEN(Spreadsheet!Z663)&lt;=50)</f>
        <v>1</v>
      </c>
      <c r="BE663" s="5" t="b">
        <f>ISBLANK(Spreadsheet!AA663)</f>
        <v>1</v>
      </c>
      <c r="BF663" s="5" t="b">
        <f>ISBLANK(Spreadsheet!AB663)</f>
        <v>1</v>
      </c>
      <c r="BG663" s="5" t="b">
        <f>IF(ISERROR(DATEVALUE(TEXT(Spreadsheet!AC663,"mm/dd/yyyy")) &gt; DATEVALUE(TEXT(Spreadsheet!J663,"mm/dd/yyyy"))),IF(OR(AND(ISBLANK(Spreadsheet!AC663),ISBLANK(Spreadsheet!C663)),AND(NOT(ISBLANK(Spreadsheet!C663)),ISBLANK(Spreadsheet!AC663),NOT(ISBLANK(Spreadsheet!D663)))),TRUE,FALSE),IF(DATEVALUE(TEXT(Spreadsheet!AC663,"mm/dd/yyyy")) &gt; DATEVALUE(TEXT(Spreadsheet!J663,"mm/dd/yyyy")),TRUE,FALSE))</f>
        <v>1</v>
      </c>
      <c r="BH663" s="5" t="b">
        <f>OR(AND(ISBLANK(Spreadsheet!C663),ISBLANK(Spreadsheet!AE663)),AND(NOT(ISBLANK(Spreadsheet!C663)),NOT(ISBLANK(Spreadsheet!D663)),ISBLANK(Spreadsheet!AE663)),AND(NOT(ISBLANK(Spreadsheet!C663)),ISBLANK(Spreadsheet!D663),NOT(ISBLANK(Spreadsheet!AE663)),LEN(Spreadsheet!AE663)&lt;=100))</f>
        <v>1</v>
      </c>
      <c r="BI663" s="5" t="b">
        <f t="array" ref="BI663">IF(ISBLANK(Spreadsheet!AF663),TRUE,ISNUMBER(MATCH(TRUE,EXACT(Spreadsheet!AF663,CobraShortReasons),0)))</f>
        <v>1</v>
      </c>
      <c r="BJ663" s="5" t="b">
        <f ca="1">IF(ISERROR(DATEVALUE(TEXT(Spreadsheet!AG663,"mm/dd/yyyy")) &gt; TODAY()),IF(ISBLANK(Spreadsheet!AG663),TRUE,FALSE),IF(DATEVALUE(TEXT(Spreadsheet!AG663,"mm/dd/yyyy")) &gt; TODAY(),FALSE,TRUE))</f>
        <v>1</v>
      </c>
      <c r="BK663" s="5" t="b">
        <f>OR(ISBLANK(Spreadsheet!AH663),LEN(Spreadsheet!AH663)&lt;=25)</f>
        <v>1</v>
      </c>
      <c r="BL663" s="5" t="b">
        <f t="array" aca="1" ref="BL663" ca="1">IF(ISBLANK(Spreadsheet!AI663),TRUE,ISNUMBER(MATCH(TRUE,EXACT(Spreadsheet!AI663,INDIRECT(Spreadsheet!$D$2)),0)))</f>
        <v>1</v>
      </c>
      <c r="BM663" s="5" t="b">
        <f t="array" aca="1" ref="BM663" ca="1">IF(ISBLANK(Spreadsheet!AJ663),TRUE,ISNUMBER(MATCH(TRUE,EXACT(Spreadsheet!AJ663,INDIRECT(Spreadsheet!BJ663)),0)))</f>
        <v>1</v>
      </c>
      <c r="BN663" s="5" t="b">
        <f t="array" ref="BN663">IF(ISBLANK(Spreadsheet!AK663),TRUE,ISNUMBER(MATCH(TRUE,EXACT(Spreadsheet!AK663,DentalPlans),0)))</f>
        <v>1</v>
      </c>
      <c r="BO663" s="5" t="b">
        <f t="array" aca="1" ref="BO663" ca="1">IF(ISBLANK(Spreadsheet!AL663),TRUE,ISNUMBER(MATCH(TRUE,EXACT(Spreadsheet!AL663,INDIRECT(Spreadsheet!BK663)),0)))</f>
        <v>1</v>
      </c>
      <c r="BP663" s="5" t="b">
        <f t="array" ref="BP663">IF(ISBLANK(Spreadsheet!AM663),TRUE,ISNUMBER(MATCH(TRUE,EXACT(Spreadsheet!AM663,VisionPlans),0)))</f>
        <v>1</v>
      </c>
      <c r="BQ663" s="5" t="b">
        <f t="array" aca="1" ref="BQ663" ca="1">IF(ISBLANK(Spreadsheet!AN663),TRUE,ISNUMBER(MATCH(TRUE,EXACT(Spreadsheet!AN663,INDIRECT(Spreadsheet!BL663)),0)))</f>
        <v>1</v>
      </c>
      <c r="BR663" s="5" t="b">
        <f t="array" ref="BR663">IF(ISBLANK(Spreadsheet!AO663),TRUE,ISNUMBER(MATCH(TRUE,EXACT(Spreadsheet!AO663,LifeBenefitClasses),0)))</f>
        <v>1</v>
      </c>
      <c r="BS663" s="5" t="b">
        <f>IF(OR(ISBLANK(Spreadsheet!AO663), Spreadsheet!AO663="Waive"),IF(ISBLANK(Spreadsheet!AP663),TRUE,FALSE),IF(OR(AND(NOT(ISBLANK(Spreadsheet!AO663)),ISBLANK(Spreadsheet!AP663)),NOT(ISNUMBER(VALUE(Spreadsheet!AP663)))),FALSE,IF(OR(AND(Spreadsheet!AP663&lt;6,MOD(Spreadsheet!AP663*10,5)=0), MOD(Spreadsheet!AP663,5000)=0),TRUE,FALSE)))</f>
        <v>1</v>
      </c>
      <c r="BT663" s="5" t="b">
        <f t="array" ref="BT663">IF(ISBLANK(Spreadsheet!AQ663),TRUE,ISNUMBER(MATCH(TRUE,EXACT(Spreadsheet!AQ663,EnrollWaive),0)))</f>
        <v>1</v>
      </c>
      <c r="BU663" s="5" t="b">
        <f t="array" ref="BU663">IF(ISBLANK(Spreadsheet!AR663),TRUE,ISNUMBER(MATCH(TRUE,EXACT(Spreadsheet!AR663,LifeBenefitClasses),0)))</f>
        <v>1</v>
      </c>
      <c r="BV663" s="5" t="b">
        <f>IF(OR(ISBLANK(Spreadsheet!AR663), Spreadsheet!AR663="Waive"),IF(ISBLANK(Spreadsheet!AS663),TRUE,FALSE),IF(OR(AND(NOT(ISBLANK(Spreadsheet!AR663)),ISBLANK(Spreadsheet!AS663)),NOT(ISNUMBER(VALUE(Spreadsheet!AS663)))),FALSE,IF(OR(AND(Spreadsheet!AS663&lt;6,MOD(Spreadsheet!AS663*10,5)=0), MOD(Spreadsheet!AS663,10000)=0),TRUE,FALSE)))</f>
        <v>1</v>
      </c>
      <c r="BW663" s="5" t="b">
        <f t="array" ref="BW663">IF(ISBLANK(Spreadsheet!AT663),TRUE,ISNUMBER(MATCH(TRUE,EXACT(Spreadsheet!AT663,LifeBenefitClasses),0)))</f>
        <v>1</v>
      </c>
      <c r="BX663" s="5" t="b">
        <f>IF(OR(ISBLANK(Spreadsheet!AT663), Spreadsheet!AT663="Waive"),IF(ISBLANK(Spreadsheet!AU663),TRUE,FALSE),IF(OR(AND(NOT(ISBLANK(Spreadsheet!AT663)),ISBLANK(Spreadsheet!AU663)),NOT(ISNUMBER(VALUE(Spreadsheet!AU663)))),FALSE,IF(AND(NOT(OR(ISBLANK(Spreadsheet!AT663),Spreadsheet!AT663="Waive")),NOT(OR(ISBLANK(Spreadsheet!AR663),Spreadsheet!AR663="Waive")),MOD(Spreadsheet!AU663,5000)=0, Spreadsheet!AU663&lt;=(Spreadsheet!AS663*0.5)),TRUE,FALSE)))</f>
        <v>1</v>
      </c>
      <c r="BY663" s="5" t="b">
        <f t="array" ref="BY663">IF(ISBLANK(Spreadsheet!AV663),TRUE,ISNUMBER(MATCH(TRUE,EXACT(Spreadsheet!AV663,EnrollWaive),0)))</f>
        <v>1</v>
      </c>
      <c r="BZ663" s="5" t="b">
        <f t="array" ref="BZ663">IF(ISBLANK(Spreadsheet!AW663),TRUE,ISNUMBER(MATCH(TRUE,EXACT(Spreadsheet!AW663,LifeBenefitClasses),0)))</f>
        <v>1</v>
      </c>
      <c r="CA663" s="5" t="b">
        <f t="array" ref="CA663">IF(ISBLANK(Spreadsheet!AX663),TRUE,ISNUMBER(MATCH(TRUE,EXACT(Spreadsheet!AX663,LifeBenefitClasses),0)))</f>
        <v>1</v>
      </c>
      <c r="CB663" s="5" t="b">
        <f t="array" ref="CB663">IF(ISBLANK(Spreadsheet!AY663),TRUE,ISNUMBER(MATCH(TRUE,EXACT(Spreadsheet!AY663,LifeBenefitClasses),0)))</f>
        <v>1</v>
      </c>
      <c r="CC663" s="5" t="b">
        <f t="array" ref="CC663">IF(ISBLANK(Spreadsheet!AZ663),TRUE,ISNUMBER(MATCH(TRUE,EXACT(Spreadsheet!AZ663,LifeBenefitClasses),0)))</f>
        <v>1</v>
      </c>
      <c r="CD663" s="5" t="b">
        <f t="array" ref="CD663">IF(ISBLANK(Spreadsheet!BA663),TRUE,ISNUMBER(MATCH(TRUE,EXACT(Spreadsheet!BA663,LifeBenefitClasses),0)))</f>
        <v>1</v>
      </c>
      <c r="CE663" s="5" t="b">
        <f>IF(OR(ISBLANK(Spreadsheet!BA663), Spreadsheet!BA663="Waive"),IF(ISBLANK(Spreadsheet!BB663),TRUE,FALSE),IF(OR(AND(NOT(ISBLANK(Spreadsheet!BA663)),ISBLANK(Spreadsheet!BB663)),NOT(ISNUMBER(VALUE(Spreadsheet!BB663))),ISBLANK(Spreadsheet!BC663),NOT(ISNUMBER(VALUE(Spreadsheet!BC663)))),FALSE,IF(AND(Spreadsheet!BB663&gt;=50000,Spreadsheet!BB663&lt;=250000,MOD(Spreadsheet!BB663,10000)=0,Spreadsheet!BB663&lt;=(10*Spreadsheet!BC663)),TRUE,FALSE)))</f>
        <v>1</v>
      </c>
      <c r="CF663" s="5" t="b">
        <f>IF(NOT(ISBLANK(Spreadsheet!BC663)),AND(ISNUMBER(VALUE(Spreadsheet!BC663)),Spreadsheet!BC663&gt;0),AND(OR(ISBLANK(Spreadsheet!AO663),Spreadsheet!AO663="Waive",AND(NOT(OR(ISBLANK(Spreadsheet!AO663),Spreadsheet!AO663="Waive")),Spreadsheet!AP663&gt;=6)),OR(ISBLANK(Spreadsheet!AR663),AND(NOT(OR(ISBLANK(Spreadsheet!AR663),Spreadsheet!AR663="Waive")),Spreadsheet!AS663&gt;=6)),OR(ISBLANK(Spreadsheet!AW663)),OR(ISBLANK(Spreadsheet!AX663)),OR(ISBLANK(Spreadsheet!AY663)),OR(ISBLANK(Spreadsheet!AZ663)),OR(ISBLANK(Spreadsheet!BA663),Spreadsheet!BA663="Waive")))</f>
        <v>1</v>
      </c>
      <c r="CG663" s="5" t="b">
        <f t="shared" ca="1" si="47"/>
        <v>1</v>
      </c>
    </row>
    <row r="664" spans="8:85" x14ac:dyDescent="0.3">
      <c r="H664" s="5">
        <f t="shared" ca="1" si="48"/>
        <v>2</v>
      </c>
      <c r="I664" s="5" t="str">
        <f t="shared" ca="1" si="46"/>
        <v/>
      </c>
      <c r="J664" s="5" t="str">
        <f>IF(AND(NOT(ISBLANK(Spreadsheet!C664)),ISBLANK(Spreadsheet!D664)),Spreadsheet!F664&amp;" "&amp;Spreadsheet!H664,"")</f>
        <v/>
      </c>
      <c r="K664" s="5">
        <f>IF(AND(NOT(ISBLANK(Spreadsheet!C664)),ISBLANK(Spreadsheet!D664)),COUNTIFS(Spreadsheet!E665:E$786,"=Child",Spreadsheet!C665:C$786, "="&amp;Spreadsheet!C664) + COUNTIFS(Spreadsheet!E665:E$786,"=Step-child",Spreadsheet!C665:C$786, "="&amp;Spreadsheet!C664),0)</f>
        <v>0</v>
      </c>
      <c r="L664" s="5">
        <f>IF(NOT(ISBLANK(J664)),COUNTIFS(Spreadsheet!E665:E$786,"=Wife",Spreadsheet!C665:C$786, "="&amp;Spreadsheet!C664) + COUNTIFS(Spreadsheet!E665:E$786,"=Husband",Spreadsheet!C665:C$786, "="&amp;Spreadsheet!C664),0)</f>
        <v>0</v>
      </c>
      <c r="M664" s="5">
        <f>IF(NOT(ISBLANK(Spreadsheet!AJ664)),VLOOKUP(Spreadsheet!AJ664,'Drop Downs'!$P$2:$R$16,3,FALSE),0)</f>
        <v>0</v>
      </c>
      <c r="N664" s="5">
        <f>IF(NOT(ISBLANK(Spreadsheet!AJ664)), VLOOKUP(Spreadsheet!AJ664,'Drop Downs'!$P$2:$R$16,2,FALSE),0)</f>
        <v>0</v>
      </c>
      <c r="O664" s="5">
        <f>IF(NOT(ISBLANK(Spreadsheet!AL664)),VLOOKUP(Spreadsheet!AL664,'Drop Downs'!$P$2:$R$16,3,FALSE), 0)</f>
        <v>0</v>
      </c>
      <c r="P664" s="5">
        <f>IF(NOT(ISBLANK(Spreadsheet!AL664)),VLOOKUP(Spreadsheet!AL664,'Drop Downs'!$P$2:$R$16,2,FALSE),0)</f>
        <v>0</v>
      </c>
      <c r="Q664" s="5">
        <f>IF(NOT(ISBLANK(Spreadsheet!AN664)),VLOOKUP(Spreadsheet!AN664,'Drop Downs'!$P$2:$R$16,3,FALSE),0)</f>
        <v>0</v>
      </c>
      <c r="R664" s="5">
        <f>IF(NOT(ISBLANK(Spreadsheet!AN664)),VLOOKUP(Spreadsheet!AN664,'Drop Downs'!$P$2:$R$16,2,FALSE),0)</f>
        <v>0</v>
      </c>
      <c r="S664" s="5" t="str">
        <f>IF(OR(M664&gt;K664,N664&gt;L664,O664&gt;K664, Q664&gt;K664,N664&gt;L664, P664&gt;L664, R664&gt;L664),"Member currently has a coverage election over what he/she needs.  Please add more dependents or adjust the coverage election.","")&amp;(IF(AND(NOT(ISBLANK(Spreadsheet!C664)),NOT(ISBLANK(Spreadsheet!D664)),ISBLANK(Spreadsheet!E664)),"Dependent lacks a relationship to member.Please select one from the drop-down.",""))</f>
        <v/>
      </c>
      <c r="T664" s="5" t="b">
        <f t="shared" si="49"/>
        <v>1</v>
      </c>
      <c r="U664" s="5" t="b">
        <f>OR(ISBLANK(Spreadsheet!C664),IF(NOT(ISBLANK(Spreadsheet!D664)),NOT(ISBLANK(Spreadsheet!E664)),TRUE))</f>
        <v>1</v>
      </c>
      <c r="V664" s="5" t="b">
        <f>OR(ISBLANK(Spreadsheet!C664), NOT(ISBLANK(Spreadsheet!I664)))</f>
        <v>1</v>
      </c>
      <c r="W664" s="5" t="b">
        <f>OR(ISBLANK(Spreadsheet!D664),NOT(ISBLANK(Spreadsheet!C664)))</f>
        <v>1</v>
      </c>
      <c r="X664" s="155" t="str">
        <f>REPT("0",MIN(FIND({1,2,3,4,5,6,7,8,9},Spreadsheet!C664&amp;"123456789"))-1)&amp;IF(ISBLANK(Spreadsheet!C664),"",SUMPRODUCT(MID(0&amp;Spreadsheet!C664,LARGE(INDEX(ISNUMBER(--MID(Spreadsheet!C664,ROW($1:$225),1))*
 ROW($1:$225),0),ROW($1:$225))+1,1)*10^ROW($1:$225)/10))</f>
        <v/>
      </c>
      <c r="Y664" s="5" t="b">
        <f>IF(NOT(ISBLANK(Spreadsheet!C664)),IF(AND(ISNUMBER(VALUE(Spreadsheet!C664)), LEN(Spreadsheet!C664)=9),TRUE,FALSE),TRUE)</f>
        <v>1</v>
      </c>
      <c r="Z664" s="155" t="str">
        <f>REPT("0",MIN(FIND({1,2,3,4,5,6,7,8,9},Spreadsheet!D664&amp;"123456789"))-1)&amp;IF(ISBLANK(Spreadsheet!D664),"",SUMPRODUCT(MID(0&amp;Spreadsheet!D664,LARGE(INDEX(ISNUMBER(--MID(Spreadsheet!D664,ROW($1:$225),1))*
 ROW($1:$225),0),ROW($1:$225))+1,1)*10^ROW($1:$225)/10))</f>
        <v/>
      </c>
      <c r="AA664" s="5" t="b">
        <f>IF(AND(NOT(ISBLANK(Spreadsheet!D664)),NOT(ISBLANK(Spreadsheet!C664))),IF(AND(ISNUMBER(VALUE(Spreadsheet!D664)), LEN(Spreadsheet!D664)=9),TRUE,FALSE),IF(AND(NOT(ISBLANK(Spreadsheet!D664)),ISBLANK(Spreadsheet!C664)),FALSE,TRUE))</f>
        <v>1</v>
      </c>
      <c r="AB664" s="5" t="b">
        <f>OR(ISBLANK(Spreadsheet!Y664),IF(NOT(ISBLANK(Spreadsheet!Y664)),LEN(Spreadsheet!Y664)=10,ISNUMBER(VALUE(Spreadsheet!Y664))))</f>
        <v>1</v>
      </c>
      <c r="AC664" s="5" t="b">
        <f>OR(ISBLANK(Spreadsheet!AI664), AND(NOT(ISBLANK(Spreadsheet!AJ664)), NOT(ISNUMBER(SEARCH("Waive",Spreadsheet!AJ664)))))</f>
        <v>1</v>
      </c>
      <c r="AD664" s="5" t="b">
        <f>OR(ISBLANK(Spreadsheet!AK664), AND(NOT(ISBLANK(Spreadsheet!AL664)), NOT(ISNUMBER(SEARCH("Waive",Spreadsheet!AL664)))))</f>
        <v>1</v>
      </c>
      <c r="AE664" s="5" t="b">
        <f>OR(ISBLANK(Spreadsheet!AM664), AND(NOT(ISBLANK(Spreadsheet!AN664)), NOT(ISNUMBER(SEARCH("Waive", Spreadsheet!AN664)))))</f>
        <v>1</v>
      </c>
      <c r="AF664" s="5" t="b">
        <f>OR(ISBLANK(Spreadsheet!C664), NOT(ISBLANK(Spreadsheet!D664)),NOT(ISBLANK(Spreadsheet!L664)))</f>
        <v>1</v>
      </c>
      <c r="AG664" s="5" t="b">
        <f>IF(AND(NOT(ISBLANK(Spreadsheet!C664)), NOT(ISBLANK(Spreadsheet!D664)),Spreadsheet!C664&lt;&gt;Spreadsheet!D664),IF(ISERROR(VLOOKUP(Spreadsheet!C664, Spreadsheet!$C$6:'Spreadsheet'!$C663,1,FALSE)), FALSE, TRUE),TRUE)</f>
        <v>1</v>
      </c>
      <c r="AH664" s="5" t="b">
        <f>Spreadsheet!$B$2=Spreadsheet!AD664</f>
        <v>1</v>
      </c>
      <c r="AI664" s="5" t="b">
        <f>IF(ISBLANK(Spreadsheet!G664),TRUE,IF(OR(LEN(Spreadsheet!G664)&gt;1,ISNUMBER(VALUE(Spreadsheet!G664))),FALSE,TRUE))</f>
        <v>1</v>
      </c>
      <c r="AJ664" s="5" t="b">
        <f>OR(ISBLANK(Spreadsheet!C664), NOT(ISBLANK(Spreadsheet!B664)), NOT(ISBLANK(Spreadsheet!D664)))</f>
        <v>1</v>
      </c>
      <c r="AK664" s="5" t="b">
        <f t="array" ref="AK664">IF(OR(AND(ISBLANK(Spreadsheet!E664),ISBLANK(Spreadsheet!D664),NOT(ISBLANK(Spreadsheet!C664))),AND(ISBLANK(Spreadsheet!E664),ISBLANK(Spreadsheet!D664),ISBLANK(Spreadsheet!C664))),TRUE,ISNUMBER(MATCH(TRUE,EXACT(Spreadsheet!E664,Relationships),0)))</f>
        <v>1</v>
      </c>
      <c r="AL664" s="5" t="b">
        <f>IF(NOT(ISBLANK(Spreadsheet!C664)),IF(OR(ISBLANK(Spreadsheet!F664),LEN(Spreadsheet!F664)&gt;40),FALSE,TRUE),TRUE)</f>
        <v>1</v>
      </c>
      <c r="AM664" s="5" t="b">
        <f>IF(NOT(ISBLANK(Spreadsheet!C664)),IF(OR(ISBLANK(Spreadsheet!H664),LEN(Spreadsheet!H664)&gt;40),FALSE,TRUE),TRUE)</f>
        <v>1</v>
      </c>
      <c r="AN664" s="5" t="b">
        <f t="array" ref="AN664">IF(ISBLANK(Spreadsheet!I664),TRUE,ISNUMBER(MATCH(TRUE,EXACT(Spreadsheet!I664,GenderValues),0)))</f>
        <v>1</v>
      </c>
      <c r="AO664" s="5" t="b">
        <f ca="1">IF(ISERROR(DATEVALUE(TEXT(Spreadsheet!J664,"mm/dd/yyyy")) &gt; TODAY()),IF(AND(ISBLANK(Spreadsheet!J664),ISBLANK(Spreadsheet!C664)),TRUE,FALSE),IF(DATEVALUE(TEXT(Spreadsheet!J664,"mm/dd/yyyy")) &gt; TODAY(),FALSE,TRUE))</f>
        <v>1</v>
      </c>
      <c r="AP664" s="5" t="b">
        <f>OR(ISBLANK(Spreadsheet!K664),LEN(Spreadsheet!K664)&lt;=100)</f>
        <v>1</v>
      </c>
      <c r="AQ664" s="5" t="b">
        <f t="array" ref="AQ664">IF(OR(AND(ISBLANK(Spreadsheet!L664),ISBLANK(Spreadsheet!C664)),AND(NOT(ISBLANK(Spreadsheet!C664)),NOT(ISBLANK(Spreadsheet!D664)))),TRUE,ISNUMBER(MATCH(TRUE,EXACT(Spreadsheet!L664,MaritalStatus),0)))</f>
        <v>1</v>
      </c>
      <c r="AR664" s="5" t="b">
        <f ca="1">IF(ISERROR(DATEVALUE(TEXT(Spreadsheet!M664,"mm/dd/yyyy")) &gt; TODAY()),IF(ISBLANK(Spreadsheet!M664),TRUE,FALSE),IF(DATEVALUE(TEXT(Spreadsheet!M664,"mm/dd/yyyy")) &gt; TODAY(),FALSE,TRUE))</f>
        <v>1</v>
      </c>
      <c r="AS664" s="5" t="b">
        <f>OR(ISBLANK(Spreadsheet!N664),LEN(Spreadsheet!N664)&lt;=100)</f>
        <v>1</v>
      </c>
      <c r="AT664" s="5" t="b">
        <f>OR(ISBLANK(Spreadsheet!O664),UPPER(Spreadsheet!O664)="YES")</f>
        <v>1</v>
      </c>
      <c r="AU664" s="5" t="b">
        <f>OR(ISBLANK(Spreadsheet!P664),UPPER(Spreadsheet!P664)="YES")</f>
        <v>1</v>
      </c>
      <c r="AV664" s="5" t="b">
        <f t="array" ref="AV664">IF(ISBLANK(Spreadsheet!Q664),TRUE,ISNUMBER(MATCH(TRUE,EXACT(Spreadsheet!Q664,OnGroupsPriorIns),0)))</f>
        <v>1</v>
      </c>
      <c r="AW664" s="5" t="b">
        <f>OR(ISBLANK(Spreadsheet!R664),UPPER(Spreadsheet!R664)="YES")</f>
        <v>1</v>
      </c>
      <c r="AX664" s="5" t="b">
        <f>OR(ISBLANK(Spreadsheet!S664),UPPER(Spreadsheet!S664)="YES")</f>
        <v>1</v>
      </c>
      <c r="AY664" s="5" t="b">
        <f>OR(AND(ISBLANK(Spreadsheet!C664),LEN(Spreadsheet!T664)=0),AND(NOT(ISBLANK(Spreadsheet!C664)),LEN(Spreadsheet!T664)&gt;0,LEN(Spreadsheet!T664)&lt;=50))</f>
        <v>1</v>
      </c>
      <c r="AZ664" s="5" t="b">
        <f>OR(LEN(Spreadsheet!U664)=0,AND(LEN(Spreadsheet!U664)&gt;0,LEN(Spreadsheet!U664)&lt;=50))</f>
        <v>1</v>
      </c>
      <c r="BA664" s="5" t="b">
        <f>OR(AND(ISBLANK(Spreadsheet!C664),LEN(Spreadsheet!V664)=0),AND(NOT(ISBLANK(Spreadsheet!C664)),LEN(Spreadsheet!V664)&gt;0,LEN(Spreadsheet!V664)&lt;=50))</f>
        <v>1</v>
      </c>
      <c r="BB664" s="5" t="b">
        <f t="array" ref="BB664">IF(AND(ISBLANK(Spreadsheet!C664),LEN(Spreadsheet!W664)=0),TRUE,ISNUMBER(MATCH(TRUE,EXACT(Spreadsheet!W664,States),0)))</f>
        <v>1</v>
      </c>
      <c r="BC664" s="5" t="b">
        <f>OR(AND(ISBLANK(Spreadsheet!C664),LEN(Spreadsheet!X664)=0),AND(NOT(ISBLANK(Spreadsheet!C664)),LEN(Spreadsheet!X664)&gt;0,LEN(Spreadsheet!X664)=5,ISNUMBER(VALUE(Spreadsheet!X664))))</f>
        <v>1</v>
      </c>
      <c r="BD664" s="5" t="b">
        <f>OR(ISBLANK(Spreadsheet!Z664),LEN(Spreadsheet!Z664)&lt;=50)</f>
        <v>1</v>
      </c>
      <c r="BE664" s="5" t="b">
        <f>ISBLANK(Spreadsheet!AA664)</f>
        <v>1</v>
      </c>
      <c r="BF664" s="5" t="b">
        <f>ISBLANK(Spreadsheet!AB664)</f>
        <v>1</v>
      </c>
      <c r="BG664" s="5" t="b">
        <f>IF(ISERROR(DATEVALUE(TEXT(Spreadsheet!AC664,"mm/dd/yyyy")) &gt; DATEVALUE(TEXT(Spreadsheet!J664,"mm/dd/yyyy"))),IF(OR(AND(ISBLANK(Spreadsheet!AC664),ISBLANK(Spreadsheet!C664)),AND(NOT(ISBLANK(Spreadsheet!C664)),ISBLANK(Spreadsheet!AC664),NOT(ISBLANK(Spreadsheet!D664)))),TRUE,FALSE),IF(DATEVALUE(TEXT(Spreadsheet!AC664,"mm/dd/yyyy")) &gt; DATEVALUE(TEXT(Spreadsheet!J664,"mm/dd/yyyy")),TRUE,FALSE))</f>
        <v>1</v>
      </c>
      <c r="BH664" s="5" t="b">
        <f>OR(AND(ISBLANK(Spreadsheet!C664),ISBLANK(Spreadsheet!AE664)),AND(NOT(ISBLANK(Spreadsheet!C664)),NOT(ISBLANK(Spreadsheet!D664)),ISBLANK(Spreadsheet!AE664)),AND(NOT(ISBLANK(Spreadsheet!C664)),ISBLANK(Spreadsheet!D664),NOT(ISBLANK(Spreadsheet!AE664)),LEN(Spreadsheet!AE664)&lt;=100))</f>
        <v>1</v>
      </c>
      <c r="BI664" s="5" t="b">
        <f t="array" ref="BI664">IF(ISBLANK(Spreadsheet!AF664),TRUE,ISNUMBER(MATCH(TRUE,EXACT(Spreadsheet!AF664,CobraShortReasons),0)))</f>
        <v>1</v>
      </c>
      <c r="BJ664" s="5" t="b">
        <f ca="1">IF(ISERROR(DATEVALUE(TEXT(Spreadsheet!AG664,"mm/dd/yyyy")) &gt; TODAY()),IF(ISBLANK(Spreadsheet!AG664),TRUE,FALSE),IF(DATEVALUE(TEXT(Spreadsheet!AG664,"mm/dd/yyyy")) &gt; TODAY(),FALSE,TRUE))</f>
        <v>1</v>
      </c>
      <c r="BK664" s="5" t="b">
        <f>OR(ISBLANK(Spreadsheet!AH664),LEN(Spreadsheet!AH664)&lt;=25)</f>
        <v>1</v>
      </c>
      <c r="BL664" s="5" t="b">
        <f t="array" aca="1" ref="BL664" ca="1">IF(ISBLANK(Spreadsheet!AI664),TRUE,ISNUMBER(MATCH(TRUE,EXACT(Spreadsheet!AI664,INDIRECT(Spreadsheet!$D$2)),0)))</f>
        <v>1</v>
      </c>
      <c r="BM664" s="5" t="b">
        <f t="array" aca="1" ref="BM664" ca="1">IF(ISBLANK(Spreadsheet!AJ664),TRUE,ISNUMBER(MATCH(TRUE,EXACT(Spreadsheet!AJ664,INDIRECT(Spreadsheet!BJ664)),0)))</f>
        <v>1</v>
      </c>
      <c r="BN664" s="5" t="b">
        <f t="array" ref="BN664">IF(ISBLANK(Spreadsheet!AK664),TRUE,ISNUMBER(MATCH(TRUE,EXACT(Spreadsheet!AK664,DentalPlans),0)))</f>
        <v>1</v>
      </c>
      <c r="BO664" s="5" t="b">
        <f t="array" aca="1" ref="BO664" ca="1">IF(ISBLANK(Spreadsheet!AL664),TRUE,ISNUMBER(MATCH(TRUE,EXACT(Spreadsheet!AL664,INDIRECT(Spreadsheet!BK664)),0)))</f>
        <v>1</v>
      </c>
      <c r="BP664" s="5" t="b">
        <f t="array" ref="BP664">IF(ISBLANK(Spreadsheet!AM664),TRUE,ISNUMBER(MATCH(TRUE,EXACT(Spreadsheet!AM664,VisionPlans),0)))</f>
        <v>1</v>
      </c>
      <c r="BQ664" s="5" t="b">
        <f t="array" aca="1" ref="BQ664" ca="1">IF(ISBLANK(Spreadsheet!AN664),TRUE,ISNUMBER(MATCH(TRUE,EXACT(Spreadsheet!AN664,INDIRECT(Spreadsheet!BL664)),0)))</f>
        <v>1</v>
      </c>
      <c r="BR664" s="5" t="b">
        <f t="array" ref="BR664">IF(ISBLANK(Spreadsheet!AO664),TRUE,ISNUMBER(MATCH(TRUE,EXACT(Spreadsheet!AO664,LifeBenefitClasses),0)))</f>
        <v>1</v>
      </c>
      <c r="BS664" s="5" t="b">
        <f>IF(OR(ISBLANK(Spreadsheet!AO664), Spreadsheet!AO664="Waive"),IF(ISBLANK(Spreadsheet!AP664),TRUE,FALSE),IF(OR(AND(NOT(ISBLANK(Spreadsheet!AO664)),ISBLANK(Spreadsheet!AP664)),NOT(ISNUMBER(VALUE(Spreadsheet!AP664)))),FALSE,IF(OR(AND(Spreadsheet!AP664&lt;6,MOD(Spreadsheet!AP664*10,5)=0), MOD(Spreadsheet!AP664,5000)=0),TRUE,FALSE)))</f>
        <v>1</v>
      </c>
      <c r="BT664" s="5" t="b">
        <f t="array" ref="BT664">IF(ISBLANK(Spreadsheet!AQ664),TRUE,ISNUMBER(MATCH(TRUE,EXACT(Spreadsheet!AQ664,EnrollWaive),0)))</f>
        <v>1</v>
      </c>
      <c r="BU664" s="5" t="b">
        <f t="array" ref="BU664">IF(ISBLANK(Spreadsheet!AR664),TRUE,ISNUMBER(MATCH(TRUE,EXACT(Spreadsheet!AR664,LifeBenefitClasses),0)))</f>
        <v>1</v>
      </c>
      <c r="BV664" s="5" t="b">
        <f>IF(OR(ISBLANK(Spreadsheet!AR664), Spreadsheet!AR664="Waive"),IF(ISBLANK(Spreadsheet!AS664),TRUE,FALSE),IF(OR(AND(NOT(ISBLANK(Spreadsheet!AR664)),ISBLANK(Spreadsheet!AS664)),NOT(ISNUMBER(VALUE(Spreadsheet!AS664)))),FALSE,IF(OR(AND(Spreadsheet!AS664&lt;6,MOD(Spreadsheet!AS664*10,5)=0), MOD(Spreadsheet!AS664,10000)=0),TRUE,FALSE)))</f>
        <v>1</v>
      </c>
      <c r="BW664" s="5" t="b">
        <f t="array" ref="BW664">IF(ISBLANK(Spreadsheet!AT664),TRUE,ISNUMBER(MATCH(TRUE,EXACT(Spreadsheet!AT664,LifeBenefitClasses),0)))</f>
        <v>1</v>
      </c>
      <c r="BX664" s="5" t="b">
        <f>IF(OR(ISBLANK(Spreadsheet!AT664), Spreadsheet!AT664="Waive"),IF(ISBLANK(Spreadsheet!AU664),TRUE,FALSE),IF(OR(AND(NOT(ISBLANK(Spreadsheet!AT664)),ISBLANK(Spreadsheet!AU664)),NOT(ISNUMBER(VALUE(Spreadsheet!AU664)))),FALSE,IF(AND(NOT(OR(ISBLANK(Spreadsheet!AT664),Spreadsheet!AT664="Waive")),NOT(OR(ISBLANK(Spreadsheet!AR664),Spreadsheet!AR664="Waive")),MOD(Spreadsheet!AU664,5000)=0, Spreadsheet!AU664&lt;=(Spreadsheet!AS664*0.5)),TRUE,FALSE)))</f>
        <v>1</v>
      </c>
      <c r="BY664" s="5" t="b">
        <f t="array" ref="BY664">IF(ISBLANK(Spreadsheet!AV664),TRUE,ISNUMBER(MATCH(TRUE,EXACT(Spreadsheet!AV664,EnrollWaive),0)))</f>
        <v>1</v>
      </c>
      <c r="BZ664" s="5" t="b">
        <f t="array" ref="BZ664">IF(ISBLANK(Spreadsheet!AW664),TRUE,ISNUMBER(MATCH(TRUE,EXACT(Spreadsheet!AW664,LifeBenefitClasses),0)))</f>
        <v>1</v>
      </c>
      <c r="CA664" s="5" t="b">
        <f t="array" ref="CA664">IF(ISBLANK(Spreadsheet!AX664),TRUE,ISNUMBER(MATCH(TRUE,EXACT(Spreadsheet!AX664,LifeBenefitClasses),0)))</f>
        <v>1</v>
      </c>
      <c r="CB664" s="5" t="b">
        <f t="array" ref="CB664">IF(ISBLANK(Spreadsheet!AY664),TRUE,ISNUMBER(MATCH(TRUE,EXACT(Spreadsheet!AY664,LifeBenefitClasses),0)))</f>
        <v>1</v>
      </c>
      <c r="CC664" s="5" t="b">
        <f t="array" ref="CC664">IF(ISBLANK(Spreadsheet!AZ664),TRUE,ISNUMBER(MATCH(TRUE,EXACT(Spreadsheet!AZ664,LifeBenefitClasses),0)))</f>
        <v>1</v>
      </c>
      <c r="CD664" s="5" t="b">
        <f t="array" ref="CD664">IF(ISBLANK(Spreadsheet!BA664),TRUE,ISNUMBER(MATCH(TRUE,EXACT(Spreadsheet!BA664,LifeBenefitClasses),0)))</f>
        <v>1</v>
      </c>
      <c r="CE664" s="5" t="b">
        <f>IF(OR(ISBLANK(Spreadsheet!BA664), Spreadsheet!BA664="Waive"),IF(ISBLANK(Spreadsheet!BB664),TRUE,FALSE),IF(OR(AND(NOT(ISBLANK(Spreadsheet!BA664)),ISBLANK(Spreadsheet!BB664)),NOT(ISNUMBER(VALUE(Spreadsheet!BB664))),ISBLANK(Spreadsheet!BC664),NOT(ISNUMBER(VALUE(Spreadsheet!BC664)))),FALSE,IF(AND(Spreadsheet!BB664&gt;=50000,Spreadsheet!BB664&lt;=250000,MOD(Spreadsheet!BB664,10000)=0,Spreadsheet!BB664&lt;=(10*Spreadsheet!BC664)),TRUE,FALSE)))</f>
        <v>1</v>
      </c>
      <c r="CF664" s="5" t="b">
        <f>IF(NOT(ISBLANK(Spreadsheet!BC664)),AND(ISNUMBER(VALUE(Spreadsheet!BC664)),Spreadsheet!BC664&gt;0),AND(OR(ISBLANK(Spreadsheet!AO664),Spreadsheet!AO664="Waive",AND(NOT(OR(ISBLANK(Spreadsheet!AO664),Spreadsheet!AO664="Waive")),Spreadsheet!AP664&gt;=6)),OR(ISBLANK(Spreadsheet!AR664),AND(NOT(OR(ISBLANK(Spreadsheet!AR664),Spreadsheet!AR664="Waive")),Spreadsheet!AS664&gt;=6)),OR(ISBLANK(Spreadsheet!AW664)),OR(ISBLANK(Spreadsheet!AX664)),OR(ISBLANK(Spreadsheet!AY664)),OR(ISBLANK(Spreadsheet!AZ664)),OR(ISBLANK(Spreadsheet!BA664),Spreadsheet!BA664="Waive")))</f>
        <v>1</v>
      </c>
      <c r="CG664" s="5" t="b">
        <f t="shared" ca="1" si="47"/>
        <v>1</v>
      </c>
    </row>
    <row r="665" spans="8:85" x14ac:dyDescent="0.3">
      <c r="H665" s="5">
        <f t="shared" ca="1" si="48"/>
        <v>2</v>
      </c>
      <c r="I665" s="5" t="str">
        <f t="shared" ca="1" si="46"/>
        <v/>
      </c>
      <c r="J665" s="5" t="str">
        <f>IF(AND(NOT(ISBLANK(Spreadsheet!C665)),ISBLANK(Spreadsheet!D665)),Spreadsheet!F665&amp;" "&amp;Spreadsheet!H665,"")</f>
        <v/>
      </c>
      <c r="K665" s="5">
        <f>IF(AND(NOT(ISBLANK(Spreadsheet!C665)),ISBLANK(Spreadsheet!D665)),COUNTIFS(Spreadsheet!E666:E$786,"=Child",Spreadsheet!C666:C$786, "="&amp;Spreadsheet!C665) + COUNTIFS(Spreadsheet!E666:E$786,"=Step-child",Spreadsheet!C666:C$786, "="&amp;Spreadsheet!C665),0)</f>
        <v>0</v>
      </c>
      <c r="L665" s="5">
        <f>IF(NOT(ISBLANK(J665)),COUNTIFS(Spreadsheet!E666:E$786,"=Wife",Spreadsheet!C666:C$786, "="&amp;Spreadsheet!C665) + COUNTIFS(Spreadsheet!E666:E$786,"=Husband",Spreadsheet!C666:C$786, "="&amp;Spreadsheet!C665),0)</f>
        <v>0</v>
      </c>
      <c r="M665" s="5">
        <f>IF(NOT(ISBLANK(Spreadsheet!AJ665)),VLOOKUP(Spreadsheet!AJ665,'Drop Downs'!$P$2:$R$16,3,FALSE),0)</f>
        <v>0</v>
      </c>
      <c r="N665" s="5">
        <f>IF(NOT(ISBLANK(Spreadsheet!AJ665)), VLOOKUP(Spreadsheet!AJ665,'Drop Downs'!$P$2:$R$16,2,FALSE),0)</f>
        <v>0</v>
      </c>
      <c r="O665" s="5">
        <f>IF(NOT(ISBLANK(Spreadsheet!AL665)),VLOOKUP(Spreadsheet!AL665,'Drop Downs'!$P$2:$R$16,3,FALSE), 0)</f>
        <v>0</v>
      </c>
      <c r="P665" s="5">
        <f>IF(NOT(ISBLANK(Spreadsheet!AL665)),VLOOKUP(Spreadsheet!AL665,'Drop Downs'!$P$2:$R$16,2,FALSE),0)</f>
        <v>0</v>
      </c>
      <c r="Q665" s="5">
        <f>IF(NOT(ISBLANK(Spreadsheet!AN665)),VLOOKUP(Spreadsheet!AN665,'Drop Downs'!$P$2:$R$16,3,FALSE),0)</f>
        <v>0</v>
      </c>
      <c r="R665" s="5">
        <f>IF(NOT(ISBLANK(Spreadsheet!AN665)),VLOOKUP(Spreadsheet!AN665,'Drop Downs'!$P$2:$R$16,2,FALSE),0)</f>
        <v>0</v>
      </c>
      <c r="S665" s="5" t="str">
        <f>IF(OR(M665&gt;K665,N665&gt;L665,O665&gt;K665, Q665&gt;K665,N665&gt;L665, P665&gt;L665, R665&gt;L665),"Member currently has a coverage election over what he/she needs.  Please add more dependents or adjust the coverage election.","")&amp;(IF(AND(NOT(ISBLANK(Spreadsheet!C665)),NOT(ISBLANK(Spreadsheet!D665)),ISBLANK(Spreadsheet!E665)),"Dependent lacks a relationship to member.Please select one from the drop-down.",""))</f>
        <v/>
      </c>
      <c r="T665" s="5" t="b">
        <f t="shared" si="49"/>
        <v>1</v>
      </c>
      <c r="U665" s="5" t="b">
        <f>OR(ISBLANK(Spreadsheet!C665),IF(NOT(ISBLANK(Spreadsheet!D665)),NOT(ISBLANK(Spreadsheet!E665)),TRUE))</f>
        <v>1</v>
      </c>
      <c r="V665" s="5" t="b">
        <f>OR(ISBLANK(Spreadsheet!C665), NOT(ISBLANK(Spreadsheet!I665)))</f>
        <v>1</v>
      </c>
      <c r="W665" s="5" t="b">
        <f>OR(ISBLANK(Spreadsheet!D665),NOT(ISBLANK(Spreadsheet!C665)))</f>
        <v>1</v>
      </c>
      <c r="X665" s="155" t="str">
        <f>REPT("0",MIN(FIND({1,2,3,4,5,6,7,8,9},Spreadsheet!C665&amp;"123456789"))-1)&amp;IF(ISBLANK(Spreadsheet!C665),"",SUMPRODUCT(MID(0&amp;Spreadsheet!C665,LARGE(INDEX(ISNUMBER(--MID(Spreadsheet!C665,ROW($1:$225),1))*
 ROW($1:$225),0),ROW($1:$225))+1,1)*10^ROW($1:$225)/10))</f>
        <v/>
      </c>
      <c r="Y665" s="5" t="b">
        <f>IF(NOT(ISBLANK(Spreadsheet!C665)),IF(AND(ISNUMBER(VALUE(Spreadsheet!C665)), LEN(Spreadsheet!C665)=9),TRUE,FALSE),TRUE)</f>
        <v>1</v>
      </c>
      <c r="Z665" s="155" t="str">
        <f>REPT("0",MIN(FIND({1,2,3,4,5,6,7,8,9},Spreadsheet!D665&amp;"123456789"))-1)&amp;IF(ISBLANK(Spreadsheet!D665),"",SUMPRODUCT(MID(0&amp;Spreadsheet!D665,LARGE(INDEX(ISNUMBER(--MID(Spreadsheet!D665,ROW($1:$225),1))*
 ROW($1:$225),0),ROW($1:$225))+1,1)*10^ROW($1:$225)/10))</f>
        <v/>
      </c>
      <c r="AA665" s="5" t="b">
        <f>IF(AND(NOT(ISBLANK(Spreadsheet!D665)),NOT(ISBLANK(Spreadsheet!C665))),IF(AND(ISNUMBER(VALUE(Spreadsheet!D665)), LEN(Spreadsheet!D665)=9),TRUE,FALSE),IF(AND(NOT(ISBLANK(Spreadsheet!D665)),ISBLANK(Spreadsheet!C665)),FALSE,TRUE))</f>
        <v>1</v>
      </c>
      <c r="AB665" s="5" t="b">
        <f>OR(ISBLANK(Spreadsheet!Y665),IF(NOT(ISBLANK(Spreadsheet!Y665)),LEN(Spreadsheet!Y665)=10,ISNUMBER(VALUE(Spreadsheet!Y665))))</f>
        <v>1</v>
      </c>
      <c r="AC665" s="5" t="b">
        <f>OR(ISBLANK(Spreadsheet!AI665), AND(NOT(ISBLANK(Spreadsheet!AJ665)), NOT(ISNUMBER(SEARCH("Waive",Spreadsheet!AJ665)))))</f>
        <v>1</v>
      </c>
      <c r="AD665" s="5" t="b">
        <f>OR(ISBLANK(Spreadsheet!AK665), AND(NOT(ISBLANK(Spreadsheet!AL665)), NOT(ISNUMBER(SEARCH("Waive",Spreadsheet!AL665)))))</f>
        <v>1</v>
      </c>
      <c r="AE665" s="5" t="b">
        <f>OR(ISBLANK(Spreadsheet!AM665), AND(NOT(ISBLANK(Spreadsheet!AN665)), NOT(ISNUMBER(SEARCH("Waive", Spreadsheet!AN665)))))</f>
        <v>1</v>
      </c>
      <c r="AF665" s="5" t="b">
        <f>OR(ISBLANK(Spreadsheet!C665), NOT(ISBLANK(Spreadsheet!D665)),NOT(ISBLANK(Spreadsheet!L665)))</f>
        <v>1</v>
      </c>
      <c r="AG665" s="5" t="b">
        <f>IF(AND(NOT(ISBLANK(Spreadsheet!C665)), NOT(ISBLANK(Spreadsheet!D665)),Spreadsheet!C665&lt;&gt;Spreadsheet!D665),IF(ISERROR(VLOOKUP(Spreadsheet!C665, Spreadsheet!$C$6:'Spreadsheet'!$C664,1,FALSE)), FALSE, TRUE),TRUE)</f>
        <v>1</v>
      </c>
      <c r="AH665" s="5" t="b">
        <f>Spreadsheet!$B$2=Spreadsheet!AD665</f>
        <v>1</v>
      </c>
      <c r="AI665" s="5" t="b">
        <f>IF(ISBLANK(Spreadsheet!G665),TRUE,IF(OR(LEN(Spreadsheet!G665)&gt;1,ISNUMBER(VALUE(Spreadsheet!G665))),FALSE,TRUE))</f>
        <v>1</v>
      </c>
      <c r="AJ665" s="5" t="b">
        <f>OR(ISBLANK(Spreadsheet!C665), NOT(ISBLANK(Spreadsheet!B665)), NOT(ISBLANK(Spreadsheet!D665)))</f>
        <v>1</v>
      </c>
      <c r="AK665" s="5" t="b">
        <f t="array" ref="AK665">IF(OR(AND(ISBLANK(Spreadsheet!E665),ISBLANK(Spreadsheet!D665),NOT(ISBLANK(Spreadsheet!C665))),AND(ISBLANK(Spreadsheet!E665),ISBLANK(Spreadsheet!D665),ISBLANK(Spreadsheet!C665))),TRUE,ISNUMBER(MATCH(TRUE,EXACT(Spreadsheet!E665,Relationships),0)))</f>
        <v>1</v>
      </c>
      <c r="AL665" s="5" t="b">
        <f>IF(NOT(ISBLANK(Spreadsheet!C665)),IF(OR(ISBLANK(Spreadsheet!F665),LEN(Spreadsheet!F665)&gt;40),FALSE,TRUE),TRUE)</f>
        <v>1</v>
      </c>
      <c r="AM665" s="5" t="b">
        <f>IF(NOT(ISBLANK(Spreadsheet!C665)),IF(OR(ISBLANK(Spreadsheet!H665),LEN(Spreadsheet!H665)&gt;40),FALSE,TRUE),TRUE)</f>
        <v>1</v>
      </c>
      <c r="AN665" s="5" t="b">
        <f t="array" ref="AN665">IF(ISBLANK(Spreadsheet!I665),TRUE,ISNUMBER(MATCH(TRUE,EXACT(Spreadsheet!I665,GenderValues),0)))</f>
        <v>1</v>
      </c>
      <c r="AO665" s="5" t="b">
        <f ca="1">IF(ISERROR(DATEVALUE(TEXT(Spreadsheet!J665,"mm/dd/yyyy")) &gt; TODAY()),IF(AND(ISBLANK(Spreadsheet!J665),ISBLANK(Spreadsheet!C665)),TRUE,FALSE),IF(DATEVALUE(TEXT(Spreadsheet!J665,"mm/dd/yyyy")) &gt; TODAY(),FALSE,TRUE))</f>
        <v>1</v>
      </c>
      <c r="AP665" s="5" t="b">
        <f>OR(ISBLANK(Spreadsheet!K665),LEN(Spreadsheet!K665)&lt;=100)</f>
        <v>1</v>
      </c>
      <c r="AQ665" s="5" t="b">
        <f t="array" ref="AQ665">IF(OR(AND(ISBLANK(Spreadsheet!L665),ISBLANK(Spreadsheet!C665)),AND(NOT(ISBLANK(Spreadsheet!C665)),NOT(ISBLANK(Spreadsheet!D665)))),TRUE,ISNUMBER(MATCH(TRUE,EXACT(Spreadsheet!L665,MaritalStatus),0)))</f>
        <v>1</v>
      </c>
      <c r="AR665" s="5" t="b">
        <f ca="1">IF(ISERROR(DATEVALUE(TEXT(Spreadsheet!M665,"mm/dd/yyyy")) &gt; TODAY()),IF(ISBLANK(Spreadsheet!M665),TRUE,FALSE),IF(DATEVALUE(TEXT(Spreadsheet!M665,"mm/dd/yyyy")) &gt; TODAY(),FALSE,TRUE))</f>
        <v>1</v>
      </c>
      <c r="AS665" s="5" t="b">
        <f>OR(ISBLANK(Spreadsheet!N665),LEN(Spreadsheet!N665)&lt;=100)</f>
        <v>1</v>
      </c>
      <c r="AT665" s="5" t="b">
        <f>OR(ISBLANK(Spreadsheet!O665),UPPER(Spreadsheet!O665)="YES")</f>
        <v>1</v>
      </c>
      <c r="AU665" s="5" t="b">
        <f>OR(ISBLANK(Spreadsheet!P665),UPPER(Spreadsheet!P665)="YES")</f>
        <v>1</v>
      </c>
      <c r="AV665" s="5" t="b">
        <f t="array" ref="AV665">IF(ISBLANK(Spreadsheet!Q665),TRUE,ISNUMBER(MATCH(TRUE,EXACT(Spreadsheet!Q665,OnGroupsPriorIns),0)))</f>
        <v>1</v>
      </c>
      <c r="AW665" s="5" t="b">
        <f>OR(ISBLANK(Spreadsheet!R665),UPPER(Spreadsheet!R665)="YES")</f>
        <v>1</v>
      </c>
      <c r="AX665" s="5" t="b">
        <f>OR(ISBLANK(Spreadsheet!S665),UPPER(Spreadsheet!S665)="YES")</f>
        <v>1</v>
      </c>
      <c r="AY665" s="5" t="b">
        <f>OR(AND(ISBLANK(Spreadsheet!C665),LEN(Spreadsheet!T665)=0),AND(NOT(ISBLANK(Spreadsheet!C665)),LEN(Spreadsheet!T665)&gt;0,LEN(Spreadsheet!T665)&lt;=50))</f>
        <v>1</v>
      </c>
      <c r="AZ665" s="5" t="b">
        <f>OR(LEN(Spreadsheet!U665)=0,AND(LEN(Spreadsheet!U665)&gt;0,LEN(Spreadsheet!U665)&lt;=50))</f>
        <v>1</v>
      </c>
      <c r="BA665" s="5" t="b">
        <f>OR(AND(ISBLANK(Spreadsheet!C665),LEN(Spreadsheet!V665)=0),AND(NOT(ISBLANK(Spreadsheet!C665)),LEN(Spreadsheet!V665)&gt;0,LEN(Spreadsheet!V665)&lt;=50))</f>
        <v>1</v>
      </c>
      <c r="BB665" s="5" t="b">
        <f t="array" ref="BB665">IF(AND(ISBLANK(Spreadsheet!C665),LEN(Spreadsheet!W665)=0),TRUE,ISNUMBER(MATCH(TRUE,EXACT(Spreadsheet!W665,States),0)))</f>
        <v>1</v>
      </c>
      <c r="BC665" s="5" t="b">
        <f>OR(AND(ISBLANK(Spreadsheet!C665),LEN(Spreadsheet!X665)=0),AND(NOT(ISBLANK(Spreadsheet!C665)),LEN(Spreadsheet!X665)&gt;0,LEN(Spreadsheet!X665)=5,ISNUMBER(VALUE(Spreadsheet!X665))))</f>
        <v>1</v>
      </c>
      <c r="BD665" s="5" t="b">
        <f>OR(ISBLANK(Spreadsheet!Z665),LEN(Spreadsheet!Z665)&lt;=50)</f>
        <v>1</v>
      </c>
      <c r="BE665" s="5" t="b">
        <f>ISBLANK(Spreadsheet!AA665)</f>
        <v>1</v>
      </c>
      <c r="BF665" s="5" t="b">
        <f>ISBLANK(Spreadsheet!AB665)</f>
        <v>1</v>
      </c>
      <c r="BG665" s="5" t="b">
        <f>IF(ISERROR(DATEVALUE(TEXT(Spreadsheet!AC665,"mm/dd/yyyy")) &gt; DATEVALUE(TEXT(Spreadsheet!J665,"mm/dd/yyyy"))),IF(OR(AND(ISBLANK(Spreadsheet!AC665),ISBLANK(Spreadsheet!C665)),AND(NOT(ISBLANK(Spreadsheet!C665)),ISBLANK(Spreadsheet!AC665),NOT(ISBLANK(Spreadsheet!D665)))),TRUE,FALSE),IF(DATEVALUE(TEXT(Spreadsheet!AC665,"mm/dd/yyyy")) &gt; DATEVALUE(TEXT(Spreadsheet!J665,"mm/dd/yyyy")),TRUE,FALSE))</f>
        <v>1</v>
      </c>
      <c r="BH665" s="5" t="b">
        <f>OR(AND(ISBLANK(Spreadsheet!C665),ISBLANK(Spreadsheet!AE665)),AND(NOT(ISBLANK(Spreadsheet!C665)),NOT(ISBLANK(Spreadsheet!D665)),ISBLANK(Spreadsheet!AE665)),AND(NOT(ISBLANK(Spreadsheet!C665)),ISBLANK(Spreadsheet!D665),NOT(ISBLANK(Spreadsheet!AE665)),LEN(Spreadsheet!AE665)&lt;=100))</f>
        <v>1</v>
      </c>
      <c r="BI665" s="5" t="b">
        <f t="array" ref="BI665">IF(ISBLANK(Spreadsheet!AF665),TRUE,ISNUMBER(MATCH(TRUE,EXACT(Spreadsheet!AF665,CobraShortReasons),0)))</f>
        <v>1</v>
      </c>
      <c r="BJ665" s="5" t="b">
        <f ca="1">IF(ISERROR(DATEVALUE(TEXT(Spreadsheet!AG665,"mm/dd/yyyy")) &gt; TODAY()),IF(ISBLANK(Spreadsheet!AG665),TRUE,FALSE),IF(DATEVALUE(TEXT(Spreadsheet!AG665,"mm/dd/yyyy")) &gt; TODAY(),FALSE,TRUE))</f>
        <v>1</v>
      </c>
      <c r="BK665" s="5" t="b">
        <f>OR(ISBLANK(Spreadsheet!AH665),LEN(Spreadsheet!AH665)&lt;=25)</f>
        <v>1</v>
      </c>
      <c r="BL665" s="5" t="b">
        <f t="array" aca="1" ref="BL665" ca="1">IF(ISBLANK(Spreadsheet!AI665),TRUE,ISNUMBER(MATCH(TRUE,EXACT(Spreadsheet!AI665,INDIRECT(Spreadsheet!$D$2)),0)))</f>
        <v>1</v>
      </c>
      <c r="BM665" s="5" t="b">
        <f t="array" aca="1" ref="BM665" ca="1">IF(ISBLANK(Spreadsheet!AJ665),TRUE,ISNUMBER(MATCH(TRUE,EXACT(Spreadsheet!AJ665,INDIRECT(Spreadsheet!BJ665)),0)))</f>
        <v>1</v>
      </c>
      <c r="BN665" s="5" t="b">
        <f t="array" ref="BN665">IF(ISBLANK(Spreadsheet!AK665),TRUE,ISNUMBER(MATCH(TRUE,EXACT(Spreadsheet!AK665,DentalPlans),0)))</f>
        <v>1</v>
      </c>
      <c r="BO665" s="5" t="b">
        <f t="array" aca="1" ref="BO665" ca="1">IF(ISBLANK(Spreadsheet!AL665),TRUE,ISNUMBER(MATCH(TRUE,EXACT(Spreadsheet!AL665,INDIRECT(Spreadsheet!BK665)),0)))</f>
        <v>1</v>
      </c>
      <c r="BP665" s="5" t="b">
        <f t="array" ref="BP665">IF(ISBLANK(Spreadsheet!AM665),TRUE,ISNUMBER(MATCH(TRUE,EXACT(Spreadsheet!AM665,VisionPlans),0)))</f>
        <v>1</v>
      </c>
      <c r="BQ665" s="5" t="b">
        <f t="array" aca="1" ref="BQ665" ca="1">IF(ISBLANK(Spreadsheet!AN665),TRUE,ISNUMBER(MATCH(TRUE,EXACT(Spreadsheet!AN665,INDIRECT(Spreadsheet!BL665)),0)))</f>
        <v>1</v>
      </c>
      <c r="BR665" s="5" t="b">
        <f t="array" ref="BR665">IF(ISBLANK(Spreadsheet!AO665),TRUE,ISNUMBER(MATCH(TRUE,EXACT(Spreadsheet!AO665,LifeBenefitClasses),0)))</f>
        <v>1</v>
      </c>
      <c r="BS665" s="5" t="b">
        <f>IF(OR(ISBLANK(Spreadsheet!AO665), Spreadsheet!AO665="Waive"),IF(ISBLANK(Spreadsheet!AP665),TRUE,FALSE),IF(OR(AND(NOT(ISBLANK(Spreadsheet!AO665)),ISBLANK(Spreadsheet!AP665)),NOT(ISNUMBER(VALUE(Spreadsheet!AP665)))),FALSE,IF(OR(AND(Spreadsheet!AP665&lt;6,MOD(Spreadsheet!AP665*10,5)=0), MOD(Spreadsheet!AP665,5000)=0),TRUE,FALSE)))</f>
        <v>1</v>
      </c>
      <c r="BT665" s="5" t="b">
        <f t="array" ref="BT665">IF(ISBLANK(Spreadsheet!AQ665),TRUE,ISNUMBER(MATCH(TRUE,EXACT(Spreadsheet!AQ665,EnrollWaive),0)))</f>
        <v>1</v>
      </c>
      <c r="BU665" s="5" t="b">
        <f t="array" ref="BU665">IF(ISBLANK(Spreadsheet!AR665),TRUE,ISNUMBER(MATCH(TRUE,EXACT(Spreadsheet!AR665,LifeBenefitClasses),0)))</f>
        <v>1</v>
      </c>
      <c r="BV665" s="5" t="b">
        <f>IF(OR(ISBLANK(Spreadsheet!AR665), Spreadsheet!AR665="Waive"),IF(ISBLANK(Spreadsheet!AS665),TRUE,FALSE),IF(OR(AND(NOT(ISBLANK(Spreadsheet!AR665)),ISBLANK(Spreadsheet!AS665)),NOT(ISNUMBER(VALUE(Spreadsheet!AS665)))),FALSE,IF(OR(AND(Spreadsheet!AS665&lt;6,MOD(Spreadsheet!AS665*10,5)=0), MOD(Spreadsheet!AS665,10000)=0),TRUE,FALSE)))</f>
        <v>1</v>
      </c>
      <c r="BW665" s="5" t="b">
        <f t="array" ref="BW665">IF(ISBLANK(Spreadsheet!AT665),TRUE,ISNUMBER(MATCH(TRUE,EXACT(Spreadsheet!AT665,LifeBenefitClasses),0)))</f>
        <v>1</v>
      </c>
      <c r="BX665" s="5" t="b">
        <f>IF(OR(ISBLANK(Spreadsheet!AT665), Spreadsheet!AT665="Waive"),IF(ISBLANK(Spreadsheet!AU665),TRUE,FALSE),IF(OR(AND(NOT(ISBLANK(Spreadsheet!AT665)),ISBLANK(Spreadsheet!AU665)),NOT(ISNUMBER(VALUE(Spreadsheet!AU665)))),FALSE,IF(AND(NOT(OR(ISBLANK(Spreadsheet!AT665),Spreadsheet!AT665="Waive")),NOT(OR(ISBLANK(Spreadsheet!AR665),Spreadsheet!AR665="Waive")),MOD(Spreadsheet!AU665,5000)=0, Spreadsheet!AU665&lt;=(Spreadsheet!AS665*0.5)),TRUE,FALSE)))</f>
        <v>1</v>
      </c>
      <c r="BY665" s="5" t="b">
        <f t="array" ref="BY665">IF(ISBLANK(Spreadsheet!AV665),TRUE,ISNUMBER(MATCH(TRUE,EXACT(Spreadsheet!AV665,EnrollWaive),0)))</f>
        <v>1</v>
      </c>
      <c r="BZ665" s="5" t="b">
        <f t="array" ref="BZ665">IF(ISBLANK(Spreadsheet!AW665),TRUE,ISNUMBER(MATCH(TRUE,EXACT(Spreadsheet!AW665,LifeBenefitClasses),0)))</f>
        <v>1</v>
      </c>
      <c r="CA665" s="5" t="b">
        <f t="array" ref="CA665">IF(ISBLANK(Spreadsheet!AX665),TRUE,ISNUMBER(MATCH(TRUE,EXACT(Spreadsheet!AX665,LifeBenefitClasses),0)))</f>
        <v>1</v>
      </c>
      <c r="CB665" s="5" t="b">
        <f t="array" ref="CB665">IF(ISBLANK(Spreadsheet!AY665),TRUE,ISNUMBER(MATCH(TRUE,EXACT(Spreadsheet!AY665,LifeBenefitClasses),0)))</f>
        <v>1</v>
      </c>
      <c r="CC665" s="5" t="b">
        <f t="array" ref="CC665">IF(ISBLANK(Spreadsheet!AZ665),TRUE,ISNUMBER(MATCH(TRUE,EXACT(Spreadsheet!AZ665,LifeBenefitClasses),0)))</f>
        <v>1</v>
      </c>
      <c r="CD665" s="5" t="b">
        <f t="array" ref="CD665">IF(ISBLANK(Spreadsheet!BA665),TRUE,ISNUMBER(MATCH(TRUE,EXACT(Spreadsheet!BA665,LifeBenefitClasses),0)))</f>
        <v>1</v>
      </c>
      <c r="CE665" s="5" t="b">
        <f>IF(OR(ISBLANK(Spreadsheet!BA665), Spreadsheet!BA665="Waive"),IF(ISBLANK(Spreadsheet!BB665),TRUE,FALSE),IF(OR(AND(NOT(ISBLANK(Spreadsheet!BA665)),ISBLANK(Spreadsheet!BB665)),NOT(ISNUMBER(VALUE(Spreadsheet!BB665))),ISBLANK(Spreadsheet!BC665),NOT(ISNUMBER(VALUE(Spreadsheet!BC665)))),FALSE,IF(AND(Spreadsheet!BB665&gt;=50000,Spreadsheet!BB665&lt;=250000,MOD(Spreadsheet!BB665,10000)=0,Spreadsheet!BB665&lt;=(10*Spreadsheet!BC665)),TRUE,FALSE)))</f>
        <v>1</v>
      </c>
      <c r="CF665" s="5" t="b">
        <f>IF(NOT(ISBLANK(Spreadsheet!BC665)),AND(ISNUMBER(VALUE(Spreadsheet!BC665)),Spreadsheet!BC665&gt;0),AND(OR(ISBLANK(Spreadsheet!AO665),Spreadsheet!AO665="Waive",AND(NOT(OR(ISBLANK(Spreadsheet!AO665),Spreadsheet!AO665="Waive")),Spreadsheet!AP665&gt;=6)),OR(ISBLANK(Spreadsheet!AR665),AND(NOT(OR(ISBLANK(Spreadsheet!AR665),Spreadsheet!AR665="Waive")),Spreadsheet!AS665&gt;=6)),OR(ISBLANK(Spreadsheet!AW665)),OR(ISBLANK(Spreadsheet!AX665)),OR(ISBLANK(Spreadsheet!AY665)),OR(ISBLANK(Spreadsheet!AZ665)),OR(ISBLANK(Spreadsheet!BA665),Spreadsheet!BA665="Waive")))</f>
        <v>1</v>
      </c>
      <c r="CG665" s="5" t="b">
        <f t="shared" ca="1" si="47"/>
        <v>1</v>
      </c>
    </row>
    <row r="666" spans="8:85" x14ac:dyDescent="0.3">
      <c r="H666" s="5">
        <f t="shared" ca="1" si="48"/>
        <v>2</v>
      </c>
      <c r="I666" s="5" t="str">
        <f t="shared" ca="1" si="46"/>
        <v/>
      </c>
      <c r="J666" s="5" t="str">
        <f>IF(AND(NOT(ISBLANK(Spreadsheet!C666)),ISBLANK(Spreadsheet!D666)),Spreadsheet!F666&amp;" "&amp;Spreadsheet!H666,"")</f>
        <v/>
      </c>
      <c r="K666" s="5">
        <f>IF(AND(NOT(ISBLANK(Spreadsheet!C666)),ISBLANK(Spreadsheet!D666)),COUNTIFS(Spreadsheet!E667:E$786,"=Child",Spreadsheet!C667:C$786, "="&amp;Spreadsheet!C666) + COUNTIFS(Spreadsheet!E667:E$786,"=Step-child",Spreadsheet!C667:C$786, "="&amp;Spreadsheet!C666),0)</f>
        <v>0</v>
      </c>
      <c r="L666" s="5">
        <f>IF(NOT(ISBLANK(J666)),COUNTIFS(Spreadsheet!E667:E$786,"=Wife",Spreadsheet!C667:C$786, "="&amp;Spreadsheet!C666) + COUNTIFS(Spreadsheet!E667:E$786,"=Husband",Spreadsheet!C667:C$786, "="&amp;Spreadsheet!C666),0)</f>
        <v>0</v>
      </c>
      <c r="M666" s="5">
        <f>IF(NOT(ISBLANK(Spreadsheet!AJ666)),VLOOKUP(Spreadsheet!AJ666,'Drop Downs'!$P$2:$R$16,3,FALSE),0)</f>
        <v>0</v>
      </c>
      <c r="N666" s="5">
        <f>IF(NOT(ISBLANK(Spreadsheet!AJ666)), VLOOKUP(Spreadsheet!AJ666,'Drop Downs'!$P$2:$R$16,2,FALSE),0)</f>
        <v>0</v>
      </c>
      <c r="O666" s="5">
        <f>IF(NOT(ISBLANK(Spreadsheet!AL666)),VLOOKUP(Spreadsheet!AL666,'Drop Downs'!$P$2:$R$16,3,FALSE), 0)</f>
        <v>0</v>
      </c>
      <c r="P666" s="5">
        <f>IF(NOT(ISBLANK(Spreadsheet!AL666)),VLOOKUP(Spreadsheet!AL666,'Drop Downs'!$P$2:$R$16,2,FALSE),0)</f>
        <v>0</v>
      </c>
      <c r="Q666" s="5">
        <f>IF(NOT(ISBLANK(Spreadsheet!AN666)),VLOOKUP(Spreadsheet!AN666,'Drop Downs'!$P$2:$R$16,3,FALSE),0)</f>
        <v>0</v>
      </c>
      <c r="R666" s="5">
        <f>IF(NOT(ISBLANK(Spreadsheet!AN666)),VLOOKUP(Spreadsheet!AN666,'Drop Downs'!$P$2:$R$16,2,FALSE),0)</f>
        <v>0</v>
      </c>
      <c r="S666" s="5" t="str">
        <f>IF(OR(M666&gt;K666,N666&gt;L666,O666&gt;K666, Q666&gt;K666,N666&gt;L666, P666&gt;L666, R666&gt;L666),"Member currently has a coverage election over what he/she needs.  Please add more dependents or adjust the coverage election.","")&amp;(IF(AND(NOT(ISBLANK(Spreadsheet!C666)),NOT(ISBLANK(Spreadsheet!D666)),ISBLANK(Spreadsheet!E666)),"Dependent lacks a relationship to member.Please select one from the drop-down.",""))</f>
        <v/>
      </c>
      <c r="T666" s="5" t="b">
        <f t="shared" si="49"/>
        <v>1</v>
      </c>
      <c r="U666" s="5" t="b">
        <f>OR(ISBLANK(Spreadsheet!C666),IF(NOT(ISBLANK(Spreadsheet!D666)),NOT(ISBLANK(Spreadsheet!E666)),TRUE))</f>
        <v>1</v>
      </c>
      <c r="V666" s="5" t="b">
        <f>OR(ISBLANK(Spreadsheet!C666), NOT(ISBLANK(Spreadsheet!I666)))</f>
        <v>1</v>
      </c>
      <c r="W666" s="5" t="b">
        <f>OR(ISBLANK(Spreadsheet!D666),NOT(ISBLANK(Spreadsheet!C666)))</f>
        <v>1</v>
      </c>
      <c r="X666" s="155" t="str">
        <f>REPT("0",MIN(FIND({1,2,3,4,5,6,7,8,9},Spreadsheet!C666&amp;"123456789"))-1)&amp;IF(ISBLANK(Spreadsheet!C666),"",SUMPRODUCT(MID(0&amp;Spreadsheet!C666,LARGE(INDEX(ISNUMBER(--MID(Spreadsheet!C666,ROW($1:$225),1))*
 ROW($1:$225),0),ROW($1:$225))+1,1)*10^ROW($1:$225)/10))</f>
        <v/>
      </c>
      <c r="Y666" s="5" t="b">
        <f>IF(NOT(ISBLANK(Spreadsheet!C666)),IF(AND(ISNUMBER(VALUE(Spreadsheet!C666)), LEN(Spreadsheet!C666)=9),TRUE,FALSE),TRUE)</f>
        <v>1</v>
      </c>
      <c r="Z666" s="155" t="str">
        <f>REPT("0",MIN(FIND({1,2,3,4,5,6,7,8,9},Spreadsheet!D666&amp;"123456789"))-1)&amp;IF(ISBLANK(Spreadsheet!D666),"",SUMPRODUCT(MID(0&amp;Spreadsheet!D666,LARGE(INDEX(ISNUMBER(--MID(Spreadsheet!D666,ROW($1:$225),1))*
 ROW($1:$225),0),ROW($1:$225))+1,1)*10^ROW($1:$225)/10))</f>
        <v/>
      </c>
      <c r="AA666" s="5" t="b">
        <f>IF(AND(NOT(ISBLANK(Spreadsheet!D666)),NOT(ISBLANK(Spreadsheet!C666))),IF(AND(ISNUMBER(VALUE(Spreadsheet!D666)), LEN(Spreadsheet!D666)=9),TRUE,FALSE),IF(AND(NOT(ISBLANK(Spreadsheet!D666)),ISBLANK(Spreadsheet!C666)),FALSE,TRUE))</f>
        <v>1</v>
      </c>
      <c r="AB666" s="5" t="b">
        <f>OR(ISBLANK(Spreadsheet!Y666),IF(NOT(ISBLANK(Spreadsheet!Y666)),LEN(Spreadsheet!Y666)=10,ISNUMBER(VALUE(Spreadsheet!Y666))))</f>
        <v>1</v>
      </c>
      <c r="AC666" s="5" t="b">
        <f>OR(ISBLANK(Spreadsheet!AI666), AND(NOT(ISBLANK(Spreadsheet!AJ666)), NOT(ISNUMBER(SEARCH("Waive",Spreadsheet!AJ666)))))</f>
        <v>1</v>
      </c>
      <c r="AD666" s="5" t="b">
        <f>OR(ISBLANK(Spreadsheet!AK666), AND(NOT(ISBLANK(Spreadsheet!AL666)), NOT(ISNUMBER(SEARCH("Waive",Spreadsheet!AL666)))))</f>
        <v>1</v>
      </c>
      <c r="AE666" s="5" t="b">
        <f>OR(ISBLANK(Spreadsheet!AM666), AND(NOT(ISBLANK(Spreadsheet!AN666)), NOT(ISNUMBER(SEARCH("Waive", Spreadsheet!AN666)))))</f>
        <v>1</v>
      </c>
      <c r="AF666" s="5" t="b">
        <f>OR(ISBLANK(Spreadsheet!C666), NOT(ISBLANK(Spreadsheet!D666)),NOT(ISBLANK(Spreadsheet!L666)))</f>
        <v>1</v>
      </c>
      <c r="AG666" s="5" t="b">
        <f>IF(AND(NOT(ISBLANK(Spreadsheet!C666)), NOT(ISBLANK(Spreadsheet!D666)),Spreadsheet!C666&lt;&gt;Spreadsheet!D666),IF(ISERROR(VLOOKUP(Spreadsheet!C666, Spreadsheet!$C$6:'Spreadsheet'!$C665,1,FALSE)), FALSE, TRUE),TRUE)</f>
        <v>1</v>
      </c>
      <c r="AH666" s="5" t="b">
        <f>Spreadsheet!$B$2=Spreadsheet!AD666</f>
        <v>1</v>
      </c>
      <c r="AI666" s="5" t="b">
        <f>IF(ISBLANK(Spreadsheet!G666),TRUE,IF(OR(LEN(Spreadsheet!G666)&gt;1,ISNUMBER(VALUE(Spreadsheet!G666))),FALSE,TRUE))</f>
        <v>1</v>
      </c>
      <c r="AJ666" s="5" t="b">
        <f>OR(ISBLANK(Spreadsheet!C666), NOT(ISBLANK(Spreadsheet!B666)), NOT(ISBLANK(Spreadsheet!D666)))</f>
        <v>1</v>
      </c>
      <c r="AK666" s="5" t="b">
        <f t="array" ref="AK666">IF(OR(AND(ISBLANK(Spreadsheet!E666),ISBLANK(Spreadsheet!D666),NOT(ISBLANK(Spreadsheet!C666))),AND(ISBLANK(Spreadsheet!E666),ISBLANK(Spreadsheet!D666),ISBLANK(Spreadsheet!C666))),TRUE,ISNUMBER(MATCH(TRUE,EXACT(Spreadsheet!E666,Relationships),0)))</f>
        <v>1</v>
      </c>
      <c r="AL666" s="5" t="b">
        <f>IF(NOT(ISBLANK(Spreadsheet!C666)),IF(OR(ISBLANK(Spreadsheet!F666),LEN(Spreadsheet!F666)&gt;40),FALSE,TRUE),TRUE)</f>
        <v>1</v>
      </c>
      <c r="AM666" s="5" t="b">
        <f>IF(NOT(ISBLANK(Spreadsheet!C666)),IF(OR(ISBLANK(Spreadsheet!H666),LEN(Spreadsheet!H666)&gt;40),FALSE,TRUE),TRUE)</f>
        <v>1</v>
      </c>
      <c r="AN666" s="5" t="b">
        <f t="array" ref="AN666">IF(ISBLANK(Spreadsheet!I666),TRUE,ISNUMBER(MATCH(TRUE,EXACT(Spreadsheet!I666,GenderValues),0)))</f>
        <v>1</v>
      </c>
      <c r="AO666" s="5" t="b">
        <f ca="1">IF(ISERROR(DATEVALUE(TEXT(Spreadsheet!J666,"mm/dd/yyyy")) &gt; TODAY()),IF(AND(ISBLANK(Spreadsheet!J666),ISBLANK(Spreadsheet!C666)),TRUE,FALSE),IF(DATEVALUE(TEXT(Spreadsheet!J666,"mm/dd/yyyy")) &gt; TODAY(),FALSE,TRUE))</f>
        <v>1</v>
      </c>
      <c r="AP666" s="5" t="b">
        <f>OR(ISBLANK(Spreadsheet!K666),LEN(Spreadsheet!K666)&lt;=100)</f>
        <v>1</v>
      </c>
      <c r="AQ666" s="5" t="b">
        <f t="array" ref="AQ666">IF(OR(AND(ISBLANK(Spreadsheet!L666),ISBLANK(Spreadsheet!C666)),AND(NOT(ISBLANK(Spreadsheet!C666)),NOT(ISBLANK(Spreadsheet!D666)))),TRUE,ISNUMBER(MATCH(TRUE,EXACT(Spreadsheet!L666,MaritalStatus),0)))</f>
        <v>1</v>
      </c>
      <c r="AR666" s="5" t="b">
        <f ca="1">IF(ISERROR(DATEVALUE(TEXT(Spreadsheet!M666,"mm/dd/yyyy")) &gt; TODAY()),IF(ISBLANK(Spreadsheet!M666),TRUE,FALSE),IF(DATEVALUE(TEXT(Spreadsheet!M666,"mm/dd/yyyy")) &gt; TODAY(),FALSE,TRUE))</f>
        <v>1</v>
      </c>
      <c r="AS666" s="5" t="b">
        <f>OR(ISBLANK(Spreadsheet!N666),LEN(Spreadsheet!N666)&lt;=100)</f>
        <v>1</v>
      </c>
      <c r="AT666" s="5" t="b">
        <f>OR(ISBLANK(Spreadsheet!O666),UPPER(Spreadsheet!O666)="YES")</f>
        <v>1</v>
      </c>
      <c r="AU666" s="5" t="b">
        <f>OR(ISBLANK(Spreadsheet!P666),UPPER(Spreadsheet!P666)="YES")</f>
        <v>1</v>
      </c>
      <c r="AV666" s="5" t="b">
        <f t="array" ref="AV666">IF(ISBLANK(Spreadsheet!Q666),TRUE,ISNUMBER(MATCH(TRUE,EXACT(Spreadsheet!Q666,OnGroupsPriorIns),0)))</f>
        <v>1</v>
      </c>
      <c r="AW666" s="5" t="b">
        <f>OR(ISBLANK(Spreadsheet!R666),UPPER(Spreadsheet!R666)="YES")</f>
        <v>1</v>
      </c>
      <c r="AX666" s="5" t="b">
        <f>OR(ISBLANK(Spreadsheet!S666),UPPER(Spreadsheet!S666)="YES")</f>
        <v>1</v>
      </c>
      <c r="AY666" s="5" t="b">
        <f>OR(AND(ISBLANK(Spreadsheet!C666),LEN(Spreadsheet!T666)=0),AND(NOT(ISBLANK(Spreadsheet!C666)),LEN(Spreadsheet!T666)&gt;0,LEN(Spreadsheet!T666)&lt;=50))</f>
        <v>1</v>
      </c>
      <c r="AZ666" s="5" t="b">
        <f>OR(LEN(Spreadsheet!U666)=0,AND(LEN(Spreadsheet!U666)&gt;0,LEN(Spreadsheet!U666)&lt;=50))</f>
        <v>1</v>
      </c>
      <c r="BA666" s="5" t="b">
        <f>OR(AND(ISBLANK(Spreadsheet!C666),LEN(Spreadsheet!V666)=0),AND(NOT(ISBLANK(Spreadsheet!C666)),LEN(Spreadsheet!V666)&gt;0,LEN(Spreadsheet!V666)&lt;=50))</f>
        <v>1</v>
      </c>
      <c r="BB666" s="5" t="b">
        <f t="array" ref="BB666">IF(AND(ISBLANK(Spreadsheet!C666),LEN(Spreadsheet!W666)=0),TRUE,ISNUMBER(MATCH(TRUE,EXACT(Spreadsheet!W666,States),0)))</f>
        <v>1</v>
      </c>
      <c r="BC666" s="5" t="b">
        <f>OR(AND(ISBLANK(Spreadsheet!C666),LEN(Spreadsheet!X666)=0),AND(NOT(ISBLANK(Spreadsheet!C666)),LEN(Spreadsheet!X666)&gt;0,LEN(Spreadsheet!X666)=5,ISNUMBER(VALUE(Spreadsheet!X666))))</f>
        <v>1</v>
      </c>
      <c r="BD666" s="5" t="b">
        <f>OR(ISBLANK(Spreadsheet!Z666),LEN(Spreadsheet!Z666)&lt;=50)</f>
        <v>1</v>
      </c>
      <c r="BE666" s="5" t="b">
        <f>ISBLANK(Spreadsheet!AA666)</f>
        <v>1</v>
      </c>
      <c r="BF666" s="5" t="b">
        <f>ISBLANK(Spreadsheet!AB666)</f>
        <v>1</v>
      </c>
      <c r="BG666" s="5" t="b">
        <f>IF(ISERROR(DATEVALUE(TEXT(Spreadsheet!AC666,"mm/dd/yyyy")) &gt; DATEVALUE(TEXT(Spreadsheet!J666,"mm/dd/yyyy"))),IF(OR(AND(ISBLANK(Spreadsheet!AC666),ISBLANK(Spreadsheet!C666)),AND(NOT(ISBLANK(Spreadsheet!C666)),ISBLANK(Spreadsheet!AC666),NOT(ISBLANK(Spreadsheet!D666)))),TRUE,FALSE),IF(DATEVALUE(TEXT(Spreadsheet!AC666,"mm/dd/yyyy")) &gt; DATEVALUE(TEXT(Spreadsheet!J666,"mm/dd/yyyy")),TRUE,FALSE))</f>
        <v>1</v>
      </c>
      <c r="BH666" s="5" t="b">
        <f>OR(AND(ISBLANK(Spreadsheet!C666),ISBLANK(Spreadsheet!AE666)),AND(NOT(ISBLANK(Spreadsheet!C666)),NOT(ISBLANK(Spreadsheet!D666)),ISBLANK(Spreadsheet!AE666)),AND(NOT(ISBLANK(Spreadsheet!C666)),ISBLANK(Spreadsheet!D666),NOT(ISBLANK(Spreadsheet!AE666)),LEN(Spreadsheet!AE666)&lt;=100))</f>
        <v>1</v>
      </c>
      <c r="BI666" s="5" t="b">
        <f t="array" ref="BI666">IF(ISBLANK(Spreadsheet!AF666),TRUE,ISNUMBER(MATCH(TRUE,EXACT(Spreadsheet!AF666,CobraShortReasons),0)))</f>
        <v>1</v>
      </c>
      <c r="BJ666" s="5" t="b">
        <f ca="1">IF(ISERROR(DATEVALUE(TEXT(Spreadsheet!AG666,"mm/dd/yyyy")) &gt; TODAY()),IF(ISBLANK(Spreadsheet!AG666),TRUE,FALSE),IF(DATEVALUE(TEXT(Spreadsheet!AG666,"mm/dd/yyyy")) &gt; TODAY(),FALSE,TRUE))</f>
        <v>1</v>
      </c>
      <c r="BK666" s="5" t="b">
        <f>OR(ISBLANK(Spreadsheet!AH666),LEN(Spreadsheet!AH666)&lt;=25)</f>
        <v>1</v>
      </c>
      <c r="BL666" s="5" t="b">
        <f t="array" aca="1" ref="BL666" ca="1">IF(ISBLANK(Spreadsheet!AI666),TRUE,ISNUMBER(MATCH(TRUE,EXACT(Spreadsheet!AI666,INDIRECT(Spreadsheet!$D$2)),0)))</f>
        <v>1</v>
      </c>
      <c r="BM666" s="5" t="b">
        <f t="array" aca="1" ref="BM666" ca="1">IF(ISBLANK(Spreadsheet!AJ666),TRUE,ISNUMBER(MATCH(TRUE,EXACT(Spreadsheet!AJ666,INDIRECT(Spreadsheet!BJ666)),0)))</f>
        <v>1</v>
      </c>
      <c r="BN666" s="5" t="b">
        <f t="array" ref="BN666">IF(ISBLANK(Spreadsheet!AK666),TRUE,ISNUMBER(MATCH(TRUE,EXACT(Spreadsheet!AK666,DentalPlans),0)))</f>
        <v>1</v>
      </c>
      <c r="BO666" s="5" t="b">
        <f t="array" aca="1" ref="BO666" ca="1">IF(ISBLANK(Spreadsheet!AL666),TRUE,ISNUMBER(MATCH(TRUE,EXACT(Spreadsheet!AL666,INDIRECT(Spreadsheet!BK666)),0)))</f>
        <v>1</v>
      </c>
      <c r="BP666" s="5" t="b">
        <f t="array" ref="BP666">IF(ISBLANK(Spreadsheet!AM666),TRUE,ISNUMBER(MATCH(TRUE,EXACT(Spreadsheet!AM666,VisionPlans),0)))</f>
        <v>1</v>
      </c>
      <c r="BQ666" s="5" t="b">
        <f t="array" aca="1" ref="BQ666" ca="1">IF(ISBLANK(Spreadsheet!AN666),TRUE,ISNUMBER(MATCH(TRUE,EXACT(Spreadsheet!AN666,INDIRECT(Spreadsheet!BL666)),0)))</f>
        <v>1</v>
      </c>
      <c r="BR666" s="5" t="b">
        <f t="array" ref="BR666">IF(ISBLANK(Spreadsheet!AO666),TRUE,ISNUMBER(MATCH(TRUE,EXACT(Spreadsheet!AO666,LifeBenefitClasses),0)))</f>
        <v>1</v>
      </c>
      <c r="BS666" s="5" t="b">
        <f>IF(OR(ISBLANK(Spreadsheet!AO666), Spreadsheet!AO666="Waive"),IF(ISBLANK(Spreadsheet!AP666),TRUE,FALSE),IF(OR(AND(NOT(ISBLANK(Spreadsheet!AO666)),ISBLANK(Spreadsheet!AP666)),NOT(ISNUMBER(VALUE(Spreadsheet!AP666)))),FALSE,IF(OR(AND(Spreadsheet!AP666&lt;6,MOD(Spreadsheet!AP666*10,5)=0), MOD(Spreadsheet!AP666,5000)=0),TRUE,FALSE)))</f>
        <v>1</v>
      </c>
      <c r="BT666" s="5" t="b">
        <f t="array" ref="BT666">IF(ISBLANK(Spreadsheet!AQ666),TRUE,ISNUMBER(MATCH(TRUE,EXACT(Spreadsheet!AQ666,EnrollWaive),0)))</f>
        <v>1</v>
      </c>
      <c r="BU666" s="5" t="b">
        <f t="array" ref="BU666">IF(ISBLANK(Spreadsheet!AR666),TRUE,ISNUMBER(MATCH(TRUE,EXACT(Spreadsheet!AR666,LifeBenefitClasses),0)))</f>
        <v>1</v>
      </c>
      <c r="BV666" s="5" t="b">
        <f>IF(OR(ISBLANK(Spreadsheet!AR666), Spreadsheet!AR666="Waive"),IF(ISBLANK(Spreadsheet!AS666),TRUE,FALSE),IF(OR(AND(NOT(ISBLANK(Spreadsheet!AR666)),ISBLANK(Spreadsheet!AS666)),NOT(ISNUMBER(VALUE(Spreadsheet!AS666)))),FALSE,IF(OR(AND(Spreadsheet!AS666&lt;6,MOD(Spreadsheet!AS666*10,5)=0), MOD(Spreadsheet!AS666,10000)=0),TRUE,FALSE)))</f>
        <v>1</v>
      </c>
      <c r="BW666" s="5" t="b">
        <f t="array" ref="BW666">IF(ISBLANK(Spreadsheet!AT666),TRUE,ISNUMBER(MATCH(TRUE,EXACT(Spreadsheet!AT666,LifeBenefitClasses),0)))</f>
        <v>1</v>
      </c>
      <c r="BX666" s="5" t="b">
        <f>IF(OR(ISBLANK(Spreadsheet!AT666), Spreadsheet!AT666="Waive"),IF(ISBLANK(Spreadsheet!AU666),TRUE,FALSE),IF(OR(AND(NOT(ISBLANK(Spreadsheet!AT666)),ISBLANK(Spreadsheet!AU666)),NOT(ISNUMBER(VALUE(Spreadsheet!AU666)))),FALSE,IF(AND(NOT(OR(ISBLANK(Spreadsheet!AT666),Spreadsheet!AT666="Waive")),NOT(OR(ISBLANK(Spreadsheet!AR666),Spreadsheet!AR666="Waive")),MOD(Spreadsheet!AU666,5000)=0, Spreadsheet!AU666&lt;=(Spreadsheet!AS666*0.5)),TRUE,FALSE)))</f>
        <v>1</v>
      </c>
      <c r="BY666" s="5" t="b">
        <f t="array" ref="BY666">IF(ISBLANK(Spreadsheet!AV666),TRUE,ISNUMBER(MATCH(TRUE,EXACT(Spreadsheet!AV666,EnrollWaive),0)))</f>
        <v>1</v>
      </c>
      <c r="BZ666" s="5" t="b">
        <f t="array" ref="BZ666">IF(ISBLANK(Spreadsheet!AW666),TRUE,ISNUMBER(MATCH(TRUE,EXACT(Spreadsheet!AW666,LifeBenefitClasses),0)))</f>
        <v>1</v>
      </c>
      <c r="CA666" s="5" t="b">
        <f t="array" ref="CA666">IF(ISBLANK(Spreadsheet!AX666),TRUE,ISNUMBER(MATCH(TRUE,EXACT(Spreadsheet!AX666,LifeBenefitClasses),0)))</f>
        <v>1</v>
      </c>
      <c r="CB666" s="5" t="b">
        <f t="array" ref="CB666">IF(ISBLANK(Spreadsheet!AY666),TRUE,ISNUMBER(MATCH(TRUE,EXACT(Spreadsheet!AY666,LifeBenefitClasses),0)))</f>
        <v>1</v>
      </c>
      <c r="CC666" s="5" t="b">
        <f t="array" ref="CC666">IF(ISBLANK(Spreadsheet!AZ666),TRUE,ISNUMBER(MATCH(TRUE,EXACT(Spreadsheet!AZ666,LifeBenefitClasses),0)))</f>
        <v>1</v>
      </c>
      <c r="CD666" s="5" t="b">
        <f t="array" ref="CD666">IF(ISBLANK(Spreadsheet!BA666),TRUE,ISNUMBER(MATCH(TRUE,EXACT(Spreadsheet!BA666,LifeBenefitClasses),0)))</f>
        <v>1</v>
      </c>
      <c r="CE666" s="5" t="b">
        <f>IF(OR(ISBLANK(Spreadsheet!BA666), Spreadsheet!BA666="Waive"),IF(ISBLANK(Spreadsheet!BB666),TRUE,FALSE),IF(OR(AND(NOT(ISBLANK(Spreadsheet!BA666)),ISBLANK(Spreadsheet!BB666)),NOT(ISNUMBER(VALUE(Spreadsheet!BB666))),ISBLANK(Spreadsheet!BC666),NOT(ISNUMBER(VALUE(Spreadsheet!BC666)))),FALSE,IF(AND(Spreadsheet!BB666&gt;=50000,Spreadsheet!BB666&lt;=250000,MOD(Spreadsheet!BB666,10000)=0,Spreadsheet!BB666&lt;=(10*Spreadsheet!BC666)),TRUE,FALSE)))</f>
        <v>1</v>
      </c>
      <c r="CF666" s="5" t="b">
        <f>IF(NOT(ISBLANK(Spreadsheet!BC666)),AND(ISNUMBER(VALUE(Spreadsheet!BC666)),Spreadsheet!BC666&gt;0),AND(OR(ISBLANK(Spreadsheet!AO666),Spreadsheet!AO666="Waive",AND(NOT(OR(ISBLANK(Spreadsheet!AO666),Spreadsheet!AO666="Waive")),Spreadsheet!AP666&gt;=6)),OR(ISBLANK(Spreadsheet!AR666),AND(NOT(OR(ISBLANK(Spreadsheet!AR666),Spreadsheet!AR666="Waive")),Spreadsheet!AS666&gt;=6)),OR(ISBLANK(Spreadsheet!AW666)),OR(ISBLANK(Spreadsheet!AX666)),OR(ISBLANK(Spreadsheet!AY666)),OR(ISBLANK(Spreadsheet!AZ666)),OR(ISBLANK(Spreadsheet!BA666),Spreadsheet!BA666="Waive")))</f>
        <v>1</v>
      </c>
      <c r="CG666" s="5" t="b">
        <f t="shared" ca="1" si="47"/>
        <v>1</v>
      </c>
    </row>
    <row r="667" spans="8:85" x14ac:dyDescent="0.3">
      <c r="H667" s="5">
        <f t="shared" ca="1" si="48"/>
        <v>2</v>
      </c>
      <c r="I667" s="5" t="str">
        <f t="shared" ca="1" si="46"/>
        <v/>
      </c>
      <c r="J667" s="5" t="str">
        <f>IF(AND(NOT(ISBLANK(Spreadsheet!C667)),ISBLANK(Spreadsheet!D667)),Spreadsheet!F667&amp;" "&amp;Spreadsheet!H667,"")</f>
        <v/>
      </c>
      <c r="K667" s="5">
        <f>IF(AND(NOT(ISBLANK(Spreadsheet!C667)),ISBLANK(Spreadsheet!D667)),COUNTIFS(Spreadsheet!E668:E$786,"=Child",Spreadsheet!C668:C$786, "="&amp;Spreadsheet!C667) + COUNTIFS(Spreadsheet!E668:E$786,"=Step-child",Spreadsheet!C668:C$786, "="&amp;Spreadsheet!C667),0)</f>
        <v>0</v>
      </c>
      <c r="L667" s="5">
        <f>IF(NOT(ISBLANK(J667)),COUNTIFS(Spreadsheet!E668:E$786,"=Wife",Spreadsheet!C668:C$786, "="&amp;Spreadsheet!C667) + COUNTIFS(Spreadsheet!E668:E$786,"=Husband",Spreadsheet!C668:C$786, "="&amp;Spreadsheet!C667),0)</f>
        <v>0</v>
      </c>
      <c r="M667" s="5">
        <f>IF(NOT(ISBLANK(Spreadsheet!AJ667)),VLOOKUP(Spreadsheet!AJ667,'Drop Downs'!$P$2:$R$16,3,FALSE),0)</f>
        <v>0</v>
      </c>
      <c r="N667" s="5">
        <f>IF(NOT(ISBLANK(Spreadsheet!AJ667)), VLOOKUP(Spreadsheet!AJ667,'Drop Downs'!$P$2:$R$16,2,FALSE),0)</f>
        <v>0</v>
      </c>
      <c r="O667" s="5">
        <f>IF(NOT(ISBLANK(Spreadsheet!AL667)),VLOOKUP(Spreadsheet!AL667,'Drop Downs'!$P$2:$R$16,3,FALSE), 0)</f>
        <v>0</v>
      </c>
      <c r="P667" s="5">
        <f>IF(NOT(ISBLANK(Spreadsheet!AL667)),VLOOKUP(Spreadsheet!AL667,'Drop Downs'!$P$2:$R$16,2,FALSE),0)</f>
        <v>0</v>
      </c>
      <c r="Q667" s="5">
        <f>IF(NOT(ISBLANK(Spreadsheet!AN667)),VLOOKUP(Spreadsheet!AN667,'Drop Downs'!$P$2:$R$16,3,FALSE),0)</f>
        <v>0</v>
      </c>
      <c r="R667" s="5">
        <f>IF(NOT(ISBLANK(Spreadsheet!AN667)),VLOOKUP(Spreadsheet!AN667,'Drop Downs'!$P$2:$R$16,2,FALSE),0)</f>
        <v>0</v>
      </c>
      <c r="S667" s="5" t="str">
        <f>IF(OR(M667&gt;K667,N667&gt;L667,O667&gt;K667, Q667&gt;K667,N667&gt;L667, P667&gt;L667, R667&gt;L667),"Member currently has a coverage election over what he/she needs.  Please add more dependents or adjust the coverage election.","")&amp;(IF(AND(NOT(ISBLANK(Spreadsheet!C667)),NOT(ISBLANK(Spreadsheet!D667)),ISBLANK(Spreadsheet!E667)),"Dependent lacks a relationship to member.Please select one from the drop-down.",""))</f>
        <v/>
      </c>
      <c r="T667" s="5" t="b">
        <f t="shared" si="49"/>
        <v>1</v>
      </c>
      <c r="U667" s="5" t="b">
        <f>OR(ISBLANK(Spreadsheet!C667),IF(NOT(ISBLANK(Spreadsheet!D667)),NOT(ISBLANK(Spreadsheet!E667)),TRUE))</f>
        <v>1</v>
      </c>
      <c r="V667" s="5" t="b">
        <f>OR(ISBLANK(Spreadsheet!C667), NOT(ISBLANK(Spreadsheet!I667)))</f>
        <v>1</v>
      </c>
      <c r="W667" s="5" t="b">
        <f>OR(ISBLANK(Spreadsheet!D667),NOT(ISBLANK(Spreadsheet!C667)))</f>
        <v>1</v>
      </c>
      <c r="X667" s="155" t="str">
        <f>REPT("0",MIN(FIND({1,2,3,4,5,6,7,8,9},Spreadsheet!C667&amp;"123456789"))-1)&amp;IF(ISBLANK(Spreadsheet!C667),"",SUMPRODUCT(MID(0&amp;Spreadsheet!C667,LARGE(INDEX(ISNUMBER(--MID(Spreadsheet!C667,ROW($1:$225),1))*
 ROW($1:$225),0),ROW($1:$225))+1,1)*10^ROW($1:$225)/10))</f>
        <v/>
      </c>
      <c r="Y667" s="5" t="b">
        <f>IF(NOT(ISBLANK(Spreadsheet!C667)),IF(AND(ISNUMBER(VALUE(Spreadsheet!C667)), LEN(Spreadsheet!C667)=9),TRUE,FALSE),TRUE)</f>
        <v>1</v>
      </c>
      <c r="Z667" s="155" t="str">
        <f>REPT("0",MIN(FIND({1,2,3,4,5,6,7,8,9},Spreadsheet!D667&amp;"123456789"))-1)&amp;IF(ISBLANK(Spreadsheet!D667),"",SUMPRODUCT(MID(0&amp;Spreadsheet!D667,LARGE(INDEX(ISNUMBER(--MID(Spreadsheet!D667,ROW($1:$225),1))*
 ROW($1:$225),0),ROW($1:$225))+1,1)*10^ROW($1:$225)/10))</f>
        <v/>
      </c>
      <c r="AA667" s="5" t="b">
        <f>IF(AND(NOT(ISBLANK(Spreadsheet!D667)),NOT(ISBLANK(Spreadsheet!C667))),IF(AND(ISNUMBER(VALUE(Spreadsheet!D667)), LEN(Spreadsheet!D667)=9),TRUE,FALSE),IF(AND(NOT(ISBLANK(Spreadsheet!D667)),ISBLANK(Spreadsheet!C667)),FALSE,TRUE))</f>
        <v>1</v>
      </c>
      <c r="AB667" s="5" t="b">
        <f>OR(ISBLANK(Spreadsheet!Y667),IF(NOT(ISBLANK(Spreadsheet!Y667)),LEN(Spreadsheet!Y667)=10,ISNUMBER(VALUE(Spreadsheet!Y667))))</f>
        <v>1</v>
      </c>
      <c r="AC667" s="5" t="b">
        <f>OR(ISBLANK(Spreadsheet!AI667), AND(NOT(ISBLANK(Spreadsheet!AJ667)), NOT(ISNUMBER(SEARCH("Waive",Spreadsheet!AJ667)))))</f>
        <v>1</v>
      </c>
      <c r="AD667" s="5" t="b">
        <f>OR(ISBLANK(Spreadsheet!AK667), AND(NOT(ISBLANK(Spreadsheet!AL667)), NOT(ISNUMBER(SEARCH("Waive",Spreadsheet!AL667)))))</f>
        <v>1</v>
      </c>
      <c r="AE667" s="5" t="b">
        <f>OR(ISBLANK(Spreadsheet!AM667), AND(NOT(ISBLANK(Spreadsheet!AN667)), NOT(ISNUMBER(SEARCH("Waive", Spreadsheet!AN667)))))</f>
        <v>1</v>
      </c>
      <c r="AF667" s="5" t="b">
        <f>OR(ISBLANK(Spreadsheet!C667), NOT(ISBLANK(Spreadsheet!D667)),NOT(ISBLANK(Spreadsheet!L667)))</f>
        <v>1</v>
      </c>
      <c r="AG667" s="5" t="b">
        <f>IF(AND(NOT(ISBLANK(Spreadsheet!C667)), NOT(ISBLANK(Spreadsheet!D667)),Spreadsheet!C667&lt;&gt;Spreadsheet!D667),IF(ISERROR(VLOOKUP(Spreadsheet!C667, Spreadsheet!$C$6:'Spreadsheet'!$C666,1,FALSE)), FALSE, TRUE),TRUE)</f>
        <v>1</v>
      </c>
      <c r="AH667" s="5" t="b">
        <f>Spreadsheet!$B$2=Spreadsheet!AD667</f>
        <v>1</v>
      </c>
      <c r="AI667" s="5" t="b">
        <f>IF(ISBLANK(Spreadsheet!G667),TRUE,IF(OR(LEN(Spreadsheet!G667)&gt;1,ISNUMBER(VALUE(Spreadsheet!G667))),FALSE,TRUE))</f>
        <v>1</v>
      </c>
      <c r="AJ667" s="5" t="b">
        <f>OR(ISBLANK(Spreadsheet!C667), NOT(ISBLANK(Spreadsheet!B667)), NOT(ISBLANK(Spreadsheet!D667)))</f>
        <v>1</v>
      </c>
      <c r="AK667" s="5" t="b">
        <f t="array" ref="AK667">IF(OR(AND(ISBLANK(Spreadsheet!E667),ISBLANK(Spreadsheet!D667),NOT(ISBLANK(Spreadsheet!C667))),AND(ISBLANK(Spreadsheet!E667),ISBLANK(Spreadsheet!D667),ISBLANK(Spreadsheet!C667))),TRUE,ISNUMBER(MATCH(TRUE,EXACT(Spreadsheet!E667,Relationships),0)))</f>
        <v>1</v>
      </c>
      <c r="AL667" s="5" t="b">
        <f>IF(NOT(ISBLANK(Spreadsheet!C667)),IF(OR(ISBLANK(Spreadsheet!F667),LEN(Spreadsheet!F667)&gt;40),FALSE,TRUE),TRUE)</f>
        <v>1</v>
      </c>
      <c r="AM667" s="5" t="b">
        <f>IF(NOT(ISBLANK(Spreadsheet!C667)),IF(OR(ISBLANK(Spreadsheet!H667),LEN(Spreadsheet!H667)&gt;40),FALSE,TRUE),TRUE)</f>
        <v>1</v>
      </c>
      <c r="AN667" s="5" t="b">
        <f t="array" ref="AN667">IF(ISBLANK(Spreadsheet!I667),TRUE,ISNUMBER(MATCH(TRUE,EXACT(Spreadsheet!I667,GenderValues),0)))</f>
        <v>1</v>
      </c>
      <c r="AO667" s="5" t="b">
        <f ca="1">IF(ISERROR(DATEVALUE(TEXT(Spreadsheet!J667,"mm/dd/yyyy")) &gt; TODAY()),IF(AND(ISBLANK(Spreadsheet!J667),ISBLANK(Spreadsheet!C667)),TRUE,FALSE),IF(DATEVALUE(TEXT(Spreadsheet!J667,"mm/dd/yyyy")) &gt; TODAY(),FALSE,TRUE))</f>
        <v>1</v>
      </c>
      <c r="AP667" s="5" t="b">
        <f>OR(ISBLANK(Spreadsheet!K667),LEN(Spreadsheet!K667)&lt;=100)</f>
        <v>1</v>
      </c>
      <c r="AQ667" s="5" t="b">
        <f t="array" ref="AQ667">IF(OR(AND(ISBLANK(Spreadsheet!L667),ISBLANK(Spreadsheet!C667)),AND(NOT(ISBLANK(Spreadsheet!C667)),NOT(ISBLANK(Spreadsheet!D667)))),TRUE,ISNUMBER(MATCH(TRUE,EXACT(Spreadsheet!L667,MaritalStatus),0)))</f>
        <v>1</v>
      </c>
      <c r="AR667" s="5" t="b">
        <f ca="1">IF(ISERROR(DATEVALUE(TEXT(Spreadsheet!M667,"mm/dd/yyyy")) &gt; TODAY()),IF(ISBLANK(Spreadsheet!M667),TRUE,FALSE),IF(DATEVALUE(TEXT(Spreadsheet!M667,"mm/dd/yyyy")) &gt; TODAY(),FALSE,TRUE))</f>
        <v>1</v>
      </c>
      <c r="AS667" s="5" t="b">
        <f>OR(ISBLANK(Spreadsheet!N667),LEN(Spreadsheet!N667)&lt;=100)</f>
        <v>1</v>
      </c>
      <c r="AT667" s="5" t="b">
        <f>OR(ISBLANK(Spreadsheet!O667),UPPER(Spreadsheet!O667)="YES")</f>
        <v>1</v>
      </c>
      <c r="AU667" s="5" t="b">
        <f>OR(ISBLANK(Spreadsheet!P667),UPPER(Spreadsheet!P667)="YES")</f>
        <v>1</v>
      </c>
      <c r="AV667" s="5" t="b">
        <f t="array" ref="AV667">IF(ISBLANK(Spreadsheet!Q667),TRUE,ISNUMBER(MATCH(TRUE,EXACT(Spreadsheet!Q667,OnGroupsPriorIns),0)))</f>
        <v>1</v>
      </c>
      <c r="AW667" s="5" t="b">
        <f>OR(ISBLANK(Spreadsheet!R667),UPPER(Spreadsheet!R667)="YES")</f>
        <v>1</v>
      </c>
      <c r="AX667" s="5" t="b">
        <f>OR(ISBLANK(Spreadsheet!S667),UPPER(Spreadsheet!S667)="YES")</f>
        <v>1</v>
      </c>
      <c r="AY667" s="5" t="b">
        <f>OR(AND(ISBLANK(Spreadsheet!C667),LEN(Spreadsheet!T667)=0),AND(NOT(ISBLANK(Spreadsheet!C667)),LEN(Spreadsheet!T667)&gt;0,LEN(Spreadsheet!T667)&lt;=50))</f>
        <v>1</v>
      </c>
      <c r="AZ667" s="5" t="b">
        <f>OR(LEN(Spreadsheet!U667)=0,AND(LEN(Spreadsheet!U667)&gt;0,LEN(Spreadsheet!U667)&lt;=50))</f>
        <v>1</v>
      </c>
      <c r="BA667" s="5" t="b">
        <f>OR(AND(ISBLANK(Spreadsheet!C667),LEN(Spreadsheet!V667)=0),AND(NOT(ISBLANK(Spreadsheet!C667)),LEN(Spreadsheet!V667)&gt;0,LEN(Spreadsheet!V667)&lt;=50))</f>
        <v>1</v>
      </c>
      <c r="BB667" s="5" t="b">
        <f t="array" ref="BB667">IF(AND(ISBLANK(Spreadsheet!C667),LEN(Spreadsheet!W667)=0),TRUE,ISNUMBER(MATCH(TRUE,EXACT(Spreadsheet!W667,States),0)))</f>
        <v>1</v>
      </c>
      <c r="BC667" s="5" t="b">
        <f>OR(AND(ISBLANK(Spreadsheet!C667),LEN(Spreadsheet!X667)=0),AND(NOT(ISBLANK(Spreadsheet!C667)),LEN(Spreadsheet!X667)&gt;0,LEN(Spreadsheet!X667)=5,ISNUMBER(VALUE(Spreadsheet!X667))))</f>
        <v>1</v>
      </c>
      <c r="BD667" s="5" t="b">
        <f>OR(ISBLANK(Spreadsheet!Z667),LEN(Spreadsheet!Z667)&lt;=50)</f>
        <v>1</v>
      </c>
      <c r="BE667" s="5" t="b">
        <f>ISBLANK(Spreadsheet!AA667)</f>
        <v>1</v>
      </c>
      <c r="BF667" s="5" t="b">
        <f>ISBLANK(Spreadsheet!AB667)</f>
        <v>1</v>
      </c>
      <c r="BG667" s="5" t="b">
        <f>IF(ISERROR(DATEVALUE(TEXT(Spreadsheet!AC667,"mm/dd/yyyy")) &gt; DATEVALUE(TEXT(Spreadsheet!J667,"mm/dd/yyyy"))),IF(OR(AND(ISBLANK(Spreadsheet!AC667),ISBLANK(Spreadsheet!C667)),AND(NOT(ISBLANK(Spreadsheet!C667)),ISBLANK(Spreadsheet!AC667),NOT(ISBLANK(Spreadsheet!D667)))),TRUE,FALSE),IF(DATEVALUE(TEXT(Spreadsheet!AC667,"mm/dd/yyyy")) &gt; DATEVALUE(TEXT(Spreadsheet!J667,"mm/dd/yyyy")),TRUE,FALSE))</f>
        <v>1</v>
      </c>
      <c r="BH667" s="5" t="b">
        <f>OR(AND(ISBLANK(Spreadsheet!C667),ISBLANK(Spreadsheet!AE667)),AND(NOT(ISBLANK(Spreadsheet!C667)),NOT(ISBLANK(Spreadsheet!D667)),ISBLANK(Spreadsheet!AE667)),AND(NOT(ISBLANK(Spreadsheet!C667)),ISBLANK(Spreadsheet!D667),NOT(ISBLANK(Spreadsheet!AE667)),LEN(Spreadsheet!AE667)&lt;=100))</f>
        <v>1</v>
      </c>
      <c r="BI667" s="5" t="b">
        <f t="array" ref="BI667">IF(ISBLANK(Spreadsheet!AF667),TRUE,ISNUMBER(MATCH(TRUE,EXACT(Spreadsheet!AF667,CobraShortReasons),0)))</f>
        <v>1</v>
      </c>
      <c r="BJ667" s="5" t="b">
        <f ca="1">IF(ISERROR(DATEVALUE(TEXT(Spreadsheet!AG667,"mm/dd/yyyy")) &gt; TODAY()),IF(ISBLANK(Spreadsheet!AG667),TRUE,FALSE),IF(DATEVALUE(TEXT(Spreadsheet!AG667,"mm/dd/yyyy")) &gt; TODAY(),FALSE,TRUE))</f>
        <v>1</v>
      </c>
      <c r="BK667" s="5" t="b">
        <f>OR(ISBLANK(Spreadsheet!AH667),LEN(Spreadsheet!AH667)&lt;=25)</f>
        <v>1</v>
      </c>
      <c r="BL667" s="5" t="b">
        <f t="array" aca="1" ref="BL667" ca="1">IF(ISBLANK(Spreadsheet!AI667),TRUE,ISNUMBER(MATCH(TRUE,EXACT(Spreadsheet!AI667,INDIRECT(Spreadsheet!$D$2)),0)))</f>
        <v>1</v>
      </c>
      <c r="BM667" s="5" t="b">
        <f t="array" aca="1" ref="BM667" ca="1">IF(ISBLANK(Spreadsheet!AJ667),TRUE,ISNUMBER(MATCH(TRUE,EXACT(Spreadsheet!AJ667,INDIRECT(Spreadsheet!BJ667)),0)))</f>
        <v>1</v>
      </c>
      <c r="BN667" s="5" t="b">
        <f t="array" ref="BN667">IF(ISBLANK(Spreadsheet!AK667),TRUE,ISNUMBER(MATCH(TRUE,EXACT(Spreadsheet!AK667,DentalPlans),0)))</f>
        <v>1</v>
      </c>
      <c r="BO667" s="5" t="b">
        <f t="array" aca="1" ref="BO667" ca="1">IF(ISBLANK(Spreadsheet!AL667),TRUE,ISNUMBER(MATCH(TRUE,EXACT(Spreadsheet!AL667,INDIRECT(Spreadsheet!BK667)),0)))</f>
        <v>1</v>
      </c>
      <c r="BP667" s="5" t="b">
        <f t="array" ref="BP667">IF(ISBLANK(Spreadsheet!AM667),TRUE,ISNUMBER(MATCH(TRUE,EXACT(Spreadsheet!AM667,VisionPlans),0)))</f>
        <v>1</v>
      </c>
      <c r="BQ667" s="5" t="b">
        <f t="array" aca="1" ref="BQ667" ca="1">IF(ISBLANK(Spreadsheet!AN667),TRUE,ISNUMBER(MATCH(TRUE,EXACT(Spreadsheet!AN667,INDIRECT(Spreadsheet!BL667)),0)))</f>
        <v>1</v>
      </c>
      <c r="BR667" s="5" t="b">
        <f t="array" ref="BR667">IF(ISBLANK(Spreadsheet!AO667),TRUE,ISNUMBER(MATCH(TRUE,EXACT(Spreadsheet!AO667,LifeBenefitClasses),0)))</f>
        <v>1</v>
      </c>
      <c r="BS667" s="5" t="b">
        <f>IF(OR(ISBLANK(Spreadsheet!AO667), Spreadsheet!AO667="Waive"),IF(ISBLANK(Spreadsheet!AP667),TRUE,FALSE),IF(OR(AND(NOT(ISBLANK(Spreadsheet!AO667)),ISBLANK(Spreadsheet!AP667)),NOT(ISNUMBER(VALUE(Spreadsheet!AP667)))),FALSE,IF(OR(AND(Spreadsheet!AP667&lt;6,MOD(Spreadsheet!AP667*10,5)=0), MOD(Spreadsheet!AP667,5000)=0),TRUE,FALSE)))</f>
        <v>1</v>
      </c>
      <c r="BT667" s="5" t="b">
        <f t="array" ref="BT667">IF(ISBLANK(Spreadsheet!AQ667),TRUE,ISNUMBER(MATCH(TRUE,EXACT(Spreadsheet!AQ667,EnrollWaive),0)))</f>
        <v>1</v>
      </c>
      <c r="BU667" s="5" t="b">
        <f t="array" ref="BU667">IF(ISBLANK(Spreadsheet!AR667),TRUE,ISNUMBER(MATCH(TRUE,EXACT(Spreadsheet!AR667,LifeBenefitClasses),0)))</f>
        <v>1</v>
      </c>
      <c r="BV667" s="5" t="b">
        <f>IF(OR(ISBLANK(Spreadsheet!AR667), Spreadsheet!AR667="Waive"),IF(ISBLANK(Spreadsheet!AS667),TRUE,FALSE),IF(OR(AND(NOT(ISBLANK(Spreadsheet!AR667)),ISBLANK(Spreadsheet!AS667)),NOT(ISNUMBER(VALUE(Spreadsheet!AS667)))),FALSE,IF(OR(AND(Spreadsheet!AS667&lt;6,MOD(Spreadsheet!AS667*10,5)=0), MOD(Spreadsheet!AS667,10000)=0),TRUE,FALSE)))</f>
        <v>1</v>
      </c>
      <c r="BW667" s="5" t="b">
        <f t="array" ref="BW667">IF(ISBLANK(Spreadsheet!AT667),TRUE,ISNUMBER(MATCH(TRUE,EXACT(Spreadsheet!AT667,LifeBenefitClasses),0)))</f>
        <v>1</v>
      </c>
      <c r="BX667" s="5" t="b">
        <f>IF(OR(ISBLANK(Spreadsheet!AT667), Spreadsheet!AT667="Waive"),IF(ISBLANK(Spreadsheet!AU667),TRUE,FALSE),IF(OR(AND(NOT(ISBLANK(Spreadsheet!AT667)),ISBLANK(Spreadsheet!AU667)),NOT(ISNUMBER(VALUE(Spreadsheet!AU667)))),FALSE,IF(AND(NOT(OR(ISBLANK(Spreadsheet!AT667),Spreadsheet!AT667="Waive")),NOT(OR(ISBLANK(Spreadsheet!AR667),Spreadsheet!AR667="Waive")),MOD(Spreadsheet!AU667,5000)=0, Spreadsheet!AU667&lt;=(Spreadsheet!AS667*0.5)),TRUE,FALSE)))</f>
        <v>1</v>
      </c>
      <c r="BY667" s="5" t="b">
        <f t="array" ref="BY667">IF(ISBLANK(Spreadsheet!AV667),TRUE,ISNUMBER(MATCH(TRUE,EXACT(Spreadsheet!AV667,EnrollWaive),0)))</f>
        <v>1</v>
      </c>
      <c r="BZ667" s="5" t="b">
        <f t="array" ref="BZ667">IF(ISBLANK(Spreadsheet!AW667),TRUE,ISNUMBER(MATCH(TRUE,EXACT(Spreadsheet!AW667,LifeBenefitClasses),0)))</f>
        <v>1</v>
      </c>
      <c r="CA667" s="5" t="b">
        <f t="array" ref="CA667">IF(ISBLANK(Spreadsheet!AX667),TRUE,ISNUMBER(MATCH(TRUE,EXACT(Spreadsheet!AX667,LifeBenefitClasses),0)))</f>
        <v>1</v>
      </c>
      <c r="CB667" s="5" t="b">
        <f t="array" ref="CB667">IF(ISBLANK(Spreadsheet!AY667),TRUE,ISNUMBER(MATCH(TRUE,EXACT(Spreadsheet!AY667,LifeBenefitClasses),0)))</f>
        <v>1</v>
      </c>
      <c r="CC667" s="5" t="b">
        <f t="array" ref="CC667">IF(ISBLANK(Spreadsheet!AZ667),TRUE,ISNUMBER(MATCH(TRUE,EXACT(Spreadsheet!AZ667,LifeBenefitClasses),0)))</f>
        <v>1</v>
      </c>
      <c r="CD667" s="5" t="b">
        <f t="array" ref="CD667">IF(ISBLANK(Spreadsheet!BA667),TRUE,ISNUMBER(MATCH(TRUE,EXACT(Spreadsheet!BA667,LifeBenefitClasses),0)))</f>
        <v>1</v>
      </c>
      <c r="CE667" s="5" t="b">
        <f>IF(OR(ISBLANK(Spreadsheet!BA667), Spreadsheet!BA667="Waive"),IF(ISBLANK(Spreadsheet!BB667),TRUE,FALSE),IF(OR(AND(NOT(ISBLANK(Spreadsheet!BA667)),ISBLANK(Spreadsheet!BB667)),NOT(ISNUMBER(VALUE(Spreadsheet!BB667))),ISBLANK(Spreadsheet!BC667),NOT(ISNUMBER(VALUE(Spreadsheet!BC667)))),FALSE,IF(AND(Spreadsheet!BB667&gt;=50000,Spreadsheet!BB667&lt;=250000,MOD(Spreadsheet!BB667,10000)=0,Spreadsheet!BB667&lt;=(10*Spreadsheet!BC667)),TRUE,FALSE)))</f>
        <v>1</v>
      </c>
      <c r="CF667" s="5" t="b">
        <f>IF(NOT(ISBLANK(Spreadsheet!BC667)),AND(ISNUMBER(VALUE(Spreadsheet!BC667)),Spreadsheet!BC667&gt;0),AND(OR(ISBLANK(Spreadsheet!AO667),Spreadsheet!AO667="Waive",AND(NOT(OR(ISBLANK(Spreadsheet!AO667),Spreadsheet!AO667="Waive")),Spreadsheet!AP667&gt;=6)),OR(ISBLANK(Spreadsheet!AR667),AND(NOT(OR(ISBLANK(Spreadsheet!AR667),Spreadsheet!AR667="Waive")),Spreadsheet!AS667&gt;=6)),OR(ISBLANK(Spreadsheet!AW667)),OR(ISBLANK(Spreadsheet!AX667)),OR(ISBLANK(Spreadsheet!AY667)),OR(ISBLANK(Spreadsheet!AZ667)),OR(ISBLANK(Spreadsheet!BA667),Spreadsheet!BA667="Waive")))</f>
        <v>1</v>
      </c>
      <c r="CG667" s="5" t="b">
        <f t="shared" ca="1" si="47"/>
        <v>1</v>
      </c>
    </row>
    <row r="668" spans="8:85" x14ac:dyDescent="0.3">
      <c r="H668" s="5">
        <f t="shared" ca="1" si="48"/>
        <v>2</v>
      </c>
      <c r="I668" s="5" t="str">
        <f t="shared" ca="1" si="46"/>
        <v/>
      </c>
      <c r="J668" s="5" t="str">
        <f>IF(AND(NOT(ISBLANK(Spreadsheet!C668)),ISBLANK(Spreadsheet!D668)),Spreadsheet!F668&amp;" "&amp;Spreadsheet!H668,"")</f>
        <v/>
      </c>
      <c r="K668" s="5">
        <f>IF(AND(NOT(ISBLANK(Spreadsheet!C668)),ISBLANK(Spreadsheet!D668)),COUNTIFS(Spreadsheet!E669:E$786,"=Child",Spreadsheet!C669:C$786, "="&amp;Spreadsheet!C668) + COUNTIFS(Spreadsheet!E669:E$786,"=Step-child",Spreadsheet!C669:C$786, "="&amp;Spreadsheet!C668),0)</f>
        <v>0</v>
      </c>
      <c r="L668" s="5">
        <f>IF(NOT(ISBLANK(J668)),COUNTIFS(Spreadsheet!E669:E$786,"=Wife",Spreadsheet!C669:C$786, "="&amp;Spreadsheet!C668) + COUNTIFS(Spreadsheet!E669:E$786,"=Husband",Spreadsheet!C669:C$786, "="&amp;Spreadsheet!C668),0)</f>
        <v>0</v>
      </c>
      <c r="M668" s="5">
        <f>IF(NOT(ISBLANK(Spreadsheet!AJ668)),VLOOKUP(Spreadsheet!AJ668,'Drop Downs'!$P$2:$R$16,3,FALSE),0)</f>
        <v>0</v>
      </c>
      <c r="N668" s="5">
        <f>IF(NOT(ISBLANK(Spreadsheet!AJ668)), VLOOKUP(Spreadsheet!AJ668,'Drop Downs'!$P$2:$R$16,2,FALSE),0)</f>
        <v>0</v>
      </c>
      <c r="O668" s="5">
        <f>IF(NOT(ISBLANK(Spreadsheet!AL668)),VLOOKUP(Spreadsheet!AL668,'Drop Downs'!$P$2:$R$16,3,FALSE), 0)</f>
        <v>0</v>
      </c>
      <c r="P668" s="5">
        <f>IF(NOT(ISBLANK(Spreadsheet!AL668)),VLOOKUP(Spreadsheet!AL668,'Drop Downs'!$P$2:$R$16,2,FALSE),0)</f>
        <v>0</v>
      </c>
      <c r="Q668" s="5">
        <f>IF(NOT(ISBLANK(Spreadsheet!AN668)),VLOOKUP(Spreadsheet!AN668,'Drop Downs'!$P$2:$R$16,3,FALSE),0)</f>
        <v>0</v>
      </c>
      <c r="R668" s="5">
        <f>IF(NOT(ISBLANK(Spreadsheet!AN668)),VLOOKUP(Spreadsheet!AN668,'Drop Downs'!$P$2:$R$16,2,FALSE),0)</f>
        <v>0</v>
      </c>
      <c r="S668" s="5" t="str">
        <f>IF(OR(M668&gt;K668,N668&gt;L668,O668&gt;K668, Q668&gt;K668,N668&gt;L668, P668&gt;L668, R668&gt;L668),"Member currently has a coverage election over what he/she needs.  Please add more dependents or adjust the coverage election.","")&amp;(IF(AND(NOT(ISBLANK(Spreadsheet!C668)),NOT(ISBLANK(Spreadsheet!D668)),ISBLANK(Spreadsheet!E668)),"Dependent lacks a relationship to member.Please select one from the drop-down.",""))</f>
        <v/>
      </c>
      <c r="T668" s="5" t="b">
        <f t="shared" si="49"/>
        <v>1</v>
      </c>
      <c r="U668" s="5" t="b">
        <f>OR(ISBLANK(Spreadsheet!C668),IF(NOT(ISBLANK(Spreadsheet!D668)),NOT(ISBLANK(Spreadsheet!E668)),TRUE))</f>
        <v>1</v>
      </c>
      <c r="V668" s="5" t="b">
        <f>OR(ISBLANK(Spreadsheet!C668), NOT(ISBLANK(Spreadsheet!I668)))</f>
        <v>1</v>
      </c>
      <c r="W668" s="5" t="b">
        <f>OR(ISBLANK(Spreadsheet!D668),NOT(ISBLANK(Spreadsheet!C668)))</f>
        <v>1</v>
      </c>
      <c r="X668" s="155" t="str">
        <f>REPT("0",MIN(FIND({1,2,3,4,5,6,7,8,9},Spreadsheet!C668&amp;"123456789"))-1)&amp;IF(ISBLANK(Spreadsheet!C668),"",SUMPRODUCT(MID(0&amp;Spreadsheet!C668,LARGE(INDEX(ISNUMBER(--MID(Spreadsheet!C668,ROW($1:$225),1))*
 ROW($1:$225),0),ROW($1:$225))+1,1)*10^ROW($1:$225)/10))</f>
        <v/>
      </c>
      <c r="Y668" s="5" t="b">
        <f>IF(NOT(ISBLANK(Spreadsheet!C668)),IF(AND(ISNUMBER(VALUE(Spreadsheet!C668)), LEN(Spreadsheet!C668)=9),TRUE,FALSE),TRUE)</f>
        <v>1</v>
      </c>
      <c r="Z668" s="155" t="str">
        <f>REPT("0",MIN(FIND({1,2,3,4,5,6,7,8,9},Spreadsheet!D668&amp;"123456789"))-1)&amp;IF(ISBLANK(Spreadsheet!D668),"",SUMPRODUCT(MID(0&amp;Spreadsheet!D668,LARGE(INDEX(ISNUMBER(--MID(Spreadsheet!D668,ROW($1:$225),1))*
 ROW($1:$225),0),ROW($1:$225))+1,1)*10^ROW($1:$225)/10))</f>
        <v/>
      </c>
      <c r="AA668" s="5" t="b">
        <f>IF(AND(NOT(ISBLANK(Spreadsheet!D668)),NOT(ISBLANK(Spreadsheet!C668))),IF(AND(ISNUMBER(VALUE(Spreadsheet!D668)), LEN(Spreadsheet!D668)=9),TRUE,FALSE),IF(AND(NOT(ISBLANK(Spreadsheet!D668)),ISBLANK(Spreadsheet!C668)),FALSE,TRUE))</f>
        <v>1</v>
      </c>
      <c r="AB668" s="5" t="b">
        <f>OR(ISBLANK(Spreadsheet!Y668),IF(NOT(ISBLANK(Spreadsheet!Y668)),LEN(Spreadsheet!Y668)=10,ISNUMBER(VALUE(Spreadsheet!Y668))))</f>
        <v>1</v>
      </c>
      <c r="AC668" s="5" t="b">
        <f>OR(ISBLANK(Spreadsheet!AI668), AND(NOT(ISBLANK(Spreadsheet!AJ668)), NOT(ISNUMBER(SEARCH("Waive",Spreadsheet!AJ668)))))</f>
        <v>1</v>
      </c>
      <c r="AD668" s="5" t="b">
        <f>OR(ISBLANK(Spreadsheet!AK668), AND(NOT(ISBLANK(Spreadsheet!AL668)), NOT(ISNUMBER(SEARCH("Waive",Spreadsheet!AL668)))))</f>
        <v>1</v>
      </c>
      <c r="AE668" s="5" t="b">
        <f>OR(ISBLANK(Spreadsheet!AM668), AND(NOT(ISBLANK(Spreadsheet!AN668)), NOT(ISNUMBER(SEARCH("Waive", Spreadsheet!AN668)))))</f>
        <v>1</v>
      </c>
      <c r="AF668" s="5" t="b">
        <f>OR(ISBLANK(Spreadsheet!C668), NOT(ISBLANK(Spreadsheet!D668)),NOT(ISBLANK(Spreadsheet!L668)))</f>
        <v>1</v>
      </c>
      <c r="AG668" s="5" t="b">
        <f>IF(AND(NOT(ISBLANK(Spreadsheet!C668)), NOT(ISBLANK(Spreadsheet!D668)),Spreadsheet!C668&lt;&gt;Spreadsheet!D668),IF(ISERROR(VLOOKUP(Spreadsheet!C668, Spreadsheet!$C$6:'Spreadsheet'!$C667,1,FALSE)), FALSE, TRUE),TRUE)</f>
        <v>1</v>
      </c>
      <c r="AH668" s="5" t="b">
        <f>Spreadsheet!$B$2=Spreadsheet!AD668</f>
        <v>1</v>
      </c>
      <c r="AI668" s="5" t="b">
        <f>IF(ISBLANK(Spreadsheet!G668),TRUE,IF(OR(LEN(Spreadsheet!G668)&gt;1,ISNUMBER(VALUE(Spreadsheet!G668))),FALSE,TRUE))</f>
        <v>1</v>
      </c>
      <c r="AJ668" s="5" t="b">
        <f>OR(ISBLANK(Spreadsheet!C668), NOT(ISBLANK(Spreadsheet!B668)), NOT(ISBLANK(Spreadsheet!D668)))</f>
        <v>1</v>
      </c>
      <c r="AK668" s="5" t="b">
        <f t="array" ref="AK668">IF(OR(AND(ISBLANK(Spreadsheet!E668),ISBLANK(Spreadsheet!D668),NOT(ISBLANK(Spreadsheet!C668))),AND(ISBLANK(Spreadsheet!E668),ISBLANK(Spreadsheet!D668),ISBLANK(Spreadsheet!C668))),TRUE,ISNUMBER(MATCH(TRUE,EXACT(Spreadsheet!E668,Relationships),0)))</f>
        <v>1</v>
      </c>
      <c r="AL668" s="5" t="b">
        <f>IF(NOT(ISBLANK(Spreadsheet!C668)),IF(OR(ISBLANK(Spreadsheet!F668),LEN(Spreadsheet!F668)&gt;40),FALSE,TRUE),TRUE)</f>
        <v>1</v>
      </c>
      <c r="AM668" s="5" t="b">
        <f>IF(NOT(ISBLANK(Spreadsheet!C668)),IF(OR(ISBLANK(Spreadsheet!H668),LEN(Spreadsheet!H668)&gt;40),FALSE,TRUE),TRUE)</f>
        <v>1</v>
      </c>
      <c r="AN668" s="5" t="b">
        <f t="array" ref="AN668">IF(ISBLANK(Spreadsheet!I668),TRUE,ISNUMBER(MATCH(TRUE,EXACT(Spreadsheet!I668,GenderValues),0)))</f>
        <v>1</v>
      </c>
      <c r="AO668" s="5" t="b">
        <f ca="1">IF(ISERROR(DATEVALUE(TEXT(Spreadsheet!J668,"mm/dd/yyyy")) &gt; TODAY()),IF(AND(ISBLANK(Spreadsheet!J668),ISBLANK(Spreadsheet!C668)),TRUE,FALSE),IF(DATEVALUE(TEXT(Spreadsheet!J668,"mm/dd/yyyy")) &gt; TODAY(),FALSE,TRUE))</f>
        <v>1</v>
      </c>
      <c r="AP668" s="5" t="b">
        <f>OR(ISBLANK(Spreadsheet!K668),LEN(Spreadsheet!K668)&lt;=100)</f>
        <v>1</v>
      </c>
      <c r="AQ668" s="5" t="b">
        <f t="array" ref="AQ668">IF(OR(AND(ISBLANK(Spreadsheet!L668),ISBLANK(Spreadsheet!C668)),AND(NOT(ISBLANK(Spreadsheet!C668)),NOT(ISBLANK(Spreadsheet!D668)))),TRUE,ISNUMBER(MATCH(TRUE,EXACT(Spreadsheet!L668,MaritalStatus),0)))</f>
        <v>1</v>
      </c>
      <c r="AR668" s="5" t="b">
        <f ca="1">IF(ISERROR(DATEVALUE(TEXT(Spreadsheet!M668,"mm/dd/yyyy")) &gt; TODAY()),IF(ISBLANK(Spreadsheet!M668),TRUE,FALSE),IF(DATEVALUE(TEXT(Spreadsheet!M668,"mm/dd/yyyy")) &gt; TODAY(),FALSE,TRUE))</f>
        <v>1</v>
      </c>
      <c r="AS668" s="5" t="b">
        <f>OR(ISBLANK(Spreadsheet!N668),LEN(Spreadsheet!N668)&lt;=100)</f>
        <v>1</v>
      </c>
      <c r="AT668" s="5" t="b">
        <f>OR(ISBLANK(Spreadsheet!O668),UPPER(Spreadsheet!O668)="YES")</f>
        <v>1</v>
      </c>
      <c r="AU668" s="5" t="b">
        <f>OR(ISBLANK(Spreadsheet!P668),UPPER(Spreadsheet!P668)="YES")</f>
        <v>1</v>
      </c>
      <c r="AV668" s="5" t="b">
        <f t="array" ref="AV668">IF(ISBLANK(Spreadsheet!Q668),TRUE,ISNUMBER(MATCH(TRUE,EXACT(Spreadsheet!Q668,OnGroupsPriorIns),0)))</f>
        <v>1</v>
      </c>
      <c r="AW668" s="5" t="b">
        <f>OR(ISBLANK(Spreadsheet!R668),UPPER(Spreadsheet!R668)="YES")</f>
        <v>1</v>
      </c>
      <c r="AX668" s="5" t="b">
        <f>OR(ISBLANK(Spreadsheet!S668),UPPER(Spreadsheet!S668)="YES")</f>
        <v>1</v>
      </c>
      <c r="AY668" s="5" t="b">
        <f>OR(AND(ISBLANK(Spreadsheet!C668),LEN(Spreadsheet!T668)=0),AND(NOT(ISBLANK(Spreadsheet!C668)),LEN(Spreadsheet!T668)&gt;0,LEN(Spreadsheet!T668)&lt;=50))</f>
        <v>1</v>
      </c>
      <c r="AZ668" s="5" t="b">
        <f>OR(LEN(Spreadsheet!U668)=0,AND(LEN(Spreadsheet!U668)&gt;0,LEN(Spreadsheet!U668)&lt;=50))</f>
        <v>1</v>
      </c>
      <c r="BA668" s="5" t="b">
        <f>OR(AND(ISBLANK(Spreadsheet!C668),LEN(Spreadsheet!V668)=0),AND(NOT(ISBLANK(Spreadsheet!C668)),LEN(Spreadsheet!V668)&gt;0,LEN(Spreadsheet!V668)&lt;=50))</f>
        <v>1</v>
      </c>
      <c r="BB668" s="5" t="b">
        <f t="array" ref="BB668">IF(AND(ISBLANK(Spreadsheet!C668),LEN(Spreadsheet!W668)=0),TRUE,ISNUMBER(MATCH(TRUE,EXACT(Spreadsheet!W668,States),0)))</f>
        <v>1</v>
      </c>
      <c r="BC668" s="5" t="b">
        <f>OR(AND(ISBLANK(Spreadsheet!C668),LEN(Spreadsheet!X668)=0),AND(NOT(ISBLANK(Spreadsheet!C668)),LEN(Spreadsheet!X668)&gt;0,LEN(Spreadsheet!X668)=5,ISNUMBER(VALUE(Spreadsheet!X668))))</f>
        <v>1</v>
      </c>
      <c r="BD668" s="5" t="b">
        <f>OR(ISBLANK(Spreadsheet!Z668),LEN(Spreadsheet!Z668)&lt;=50)</f>
        <v>1</v>
      </c>
      <c r="BE668" s="5" t="b">
        <f>ISBLANK(Spreadsheet!AA668)</f>
        <v>1</v>
      </c>
      <c r="BF668" s="5" t="b">
        <f>ISBLANK(Spreadsheet!AB668)</f>
        <v>1</v>
      </c>
      <c r="BG668" s="5" t="b">
        <f>IF(ISERROR(DATEVALUE(TEXT(Spreadsheet!AC668,"mm/dd/yyyy")) &gt; DATEVALUE(TEXT(Spreadsheet!J668,"mm/dd/yyyy"))),IF(OR(AND(ISBLANK(Spreadsheet!AC668),ISBLANK(Spreadsheet!C668)),AND(NOT(ISBLANK(Spreadsheet!C668)),ISBLANK(Spreadsheet!AC668),NOT(ISBLANK(Spreadsheet!D668)))),TRUE,FALSE),IF(DATEVALUE(TEXT(Spreadsheet!AC668,"mm/dd/yyyy")) &gt; DATEVALUE(TEXT(Spreadsheet!J668,"mm/dd/yyyy")),TRUE,FALSE))</f>
        <v>1</v>
      </c>
      <c r="BH668" s="5" t="b">
        <f>OR(AND(ISBLANK(Spreadsheet!C668),ISBLANK(Spreadsheet!AE668)),AND(NOT(ISBLANK(Spreadsheet!C668)),NOT(ISBLANK(Spreadsheet!D668)),ISBLANK(Spreadsheet!AE668)),AND(NOT(ISBLANK(Spreadsheet!C668)),ISBLANK(Spreadsheet!D668),NOT(ISBLANK(Spreadsheet!AE668)),LEN(Spreadsheet!AE668)&lt;=100))</f>
        <v>1</v>
      </c>
      <c r="BI668" s="5" t="b">
        <f t="array" ref="BI668">IF(ISBLANK(Spreadsheet!AF668),TRUE,ISNUMBER(MATCH(TRUE,EXACT(Spreadsheet!AF668,CobraShortReasons),0)))</f>
        <v>1</v>
      </c>
      <c r="BJ668" s="5" t="b">
        <f ca="1">IF(ISERROR(DATEVALUE(TEXT(Spreadsheet!AG668,"mm/dd/yyyy")) &gt; TODAY()),IF(ISBLANK(Spreadsheet!AG668),TRUE,FALSE),IF(DATEVALUE(TEXT(Spreadsheet!AG668,"mm/dd/yyyy")) &gt; TODAY(),FALSE,TRUE))</f>
        <v>1</v>
      </c>
      <c r="BK668" s="5" t="b">
        <f>OR(ISBLANK(Spreadsheet!AH668),LEN(Spreadsheet!AH668)&lt;=25)</f>
        <v>1</v>
      </c>
      <c r="BL668" s="5" t="b">
        <f t="array" aca="1" ref="BL668" ca="1">IF(ISBLANK(Spreadsheet!AI668),TRUE,ISNUMBER(MATCH(TRUE,EXACT(Spreadsheet!AI668,INDIRECT(Spreadsheet!$D$2)),0)))</f>
        <v>1</v>
      </c>
      <c r="BM668" s="5" t="b">
        <f t="array" aca="1" ref="BM668" ca="1">IF(ISBLANK(Spreadsheet!AJ668),TRUE,ISNUMBER(MATCH(TRUE,EXACT(Spreadsheet!AJ668,INDIRECT(Spreadsheet!BJ668)),0)))</f>
        <v>1</v>
      </c>
      <c r="BN668" s="5" t="b">
        <f t="array" ref="BN668">IF(ISBLANK(Spreadsheet!AK668),TRUE,ISNUMBER(MATCH(TRUE,EXACT(Spreadsheet!AK668,DentalPlans),0)))</f>
        <v>1</v>
      </c>
      <c r="BO668" s="5" t="b">
        <f t="array" aca="1" ref="BO668" ca="1">IF(ISBLANK(Spreadsheet!AL668),TRUE,ISNUMBER(MATCH(TRUE,EXACT(Spreadsheet!AL668,INDIRECT(Spreadsheet!BK668)),0)))</f>
        <v>1</v>
      </c>
      <c r="BP668" s="5" t="b">
        <f t="array" ref="BP668">IF(ISBLANK(Spreadsheet!AM668),TRUE,ISNUMBER(MATCH(TRUE,EXACT(Spreadsheet!AM668,VisionPlans),0)))</f>
        <v>1</v>
      </c>
      <c r="BQ668" s="5" t="b">
        <f t="array" aca="1" ref="BQ668" ca="1">IF(ISBLANK(Spreadsheet!AN668),TRUE,ISNUMBER(MATCH(TRUE,EXACT(Spreadsheet!AN668,INDIRECT(Spreadsheet!BL668)),0)))</f>
        <v>1</v>
      </c>
      <c r="BR668" s="5" t="b">
        <f t="array" ref="BR668">IF(ISBLANK(Spreadsheet!AO668),TRUE,ISNUMBER(MATCH(TRUE,EXACT(Spreadsheet!AO668,LifeBenefitClasses),0)))</f>
        <v>1</v>
      </c>
      <c r="BS668" s="5" t="b">
        <f>IF(OR(ISBLANK(Spreadsheet!AO668), Spreadsheet!AO668="Waive"),IF(ISBLANK(Spreadsheet!AP668),TRUE,FALSE),IF(OR(AND(NOT(ISBLANK(Spreadsheet!AO668)),ISBLANK(Spreadsheet!AP668)),NOT(ISNUMBER(VALUE(Spreadsheet!AP668)))),FALSE,IF(OR(AND(Spreadsheet!AP668&lt;6,MOD(Spreadsheet!AP668*10,5)=0), MOD(Spreadsheet!AP668,5000)=0),TRUE,FALSE)))</f>
        <v>1</v>
      </c>
      <c r="BT668" s="5" t="b">
        <f t="array" ref="BT668">IF(ISBLANK(Spreadsheet!AQ668),TRUE,ISNUMBER(MATCH(TRUE,EXACT(Spreadsheet!AQ668,EnrollWaive),0)))</f>
        <v>1</v>
      </c>
      <c r="BU668" s="5" t="b">
        <f t="array" ref="BU668">IF(ISBLANK(Spreadsheet!AR668),TRUE,ISNUMBER(MATCH(TRUE,EXACT(Spreadsheet!AR668,LifeBenefitClasses),0)))</f>
        <v>1</v>
      </c>
      <c r="BV668" s="5" t="b">
        <f>IF(OR(ISBLANK(Spreadsheet!AR668), Spreadsheet!AR668="Waive"),IF(ISBLANK(Spreadsheet!AS668),TRUE,FALSE),IF(OR(AND(NOT(ISBLANK(Spreadsheet!AR668)),ISBLANK(Spreadsheet!AS668)),NOT(ISNUMBER(VALUE(Spreadsheet!AS668)))),FALSE,IF(OR(AND(Spreadsheet!AS668&lt;6,MOD(Spreadsheet!AS668*10,5)=0), MOD(Spreadsheet!AS668,10000)=0),TRUE,FALSE)))</f>
        <v>1</v>
      </c>
      <c r="BW668" s="5" t="b">
        <f t="array" ref="BW668">IF(ISBLANK(Spreadsheet!AT668),TRUE,ISNUMBER(MATCH(TRUE,EXACT(Spreadsheet!AT668,LifeBenefitClasses),0)))</f>
        <v>1</v>
      </c>
      <c r="BX668" s="5" t="b">
        <f>IF(OR(ISBLANK(Spreadsheet!AT668), Spreadsheet!AT668="Waive"),IF(ISBLANK(Spreadsheet!AU668),TRUE,FALSE),IF(OR(AND(NOT(ISBLANK(Spreadsheet!AT668)),ISBLANK(Spreadsheet!AU668)),NOT(ISNUMBER(VALUE(Spreadsheet!AU668)))),FALSE,IF(AND(NOT(OR(ISBLANK(Spreadsheet!AT668),Spreadsheet!AT668="Waive")),NOT(OR(ISBLANK(Spreadsheet!AR668),Spreadsheet!AR668="Waive")),MOD(Spreadsheet!AU668,5000)=0, Spreadsheet!AU668&lt;=(Spreadsheet!AS668*0.5)),TRUE,FALSE)))</f>
        <v>1</v>
      </c>
      <c r="BY668" s="5" t="b">
        <f t="array" ref="BY668">IF(ISBLANK(Spreadsheet!AV668),TRUE,ISNUMBER(MATCH(TRUE,EXACT(Spreadsheet!AV668,EnrollWaive),0)))</f>
        <v>1</v>
      </c>
      <c r="BZ668" s="5" t="b">
        <f t="array" ref="BZ668">IF(ISBLANK(Spreadsheet!AW668),TRUE,ISNUMBER(MATCH(TRUE,EXACT(Spreadsheet!AW668,LifeBenefitClasses),0)))</f>
        <v>1</v>
      </c>
      <c r="CA668" s="5" t="b">
        <f t="array" ref="CA668">IF(ISBLANK(Spreadsheet!AX668),TRUE,ISNUMBER(MATCH(TRUE,EXACT(Spreadsheet!AX668,LifeBenefitClasses),0)))</f>
        <v>1</v>
      </c>
      <c r="CB668" s="5" t="b">
        <f t="array" ref="CB668">IF(ISBLANK(Spreadsheet!AY668),TRUE,ISNUMBER(MATCH(TRUE,EXACT(Spreadsheet!AY668,LifeBenefitClasses),0)))</f>
        <v>1</v>
      </c>
      <c r="CC668" s="5" t="b">
        <f t="array" ref="CC668">IF(ISBLANK(Spreadsheet!AZ668),TRUE,ISNUMBER(MATCH(TRUE,EXACT(Spreadsheet!AZ668,LifeBenefitClasses),0)))</f>
        <v>1</v>
      </c>
      <c r="CD668" s="5" t="b">
        <f t="array" ref="CD668">IF(ISBLANK(Spreadsheet!BA668),TRUE,ISNUMBER(MATCH(TRUE,EXACT(Spreadsheet!BA668,LifeBenefitClasses),0)))</f>
        <v>1</v>
      </c>
      <c r="CE668" s="5" t="b">
        <f>IF(OR(ISBLANK(Spreadsheet!BA668), Spreadsheet!BA668="Waive"),IF(ISBLANK(Spreadsheet!BB668),TRUE,FALSE),IF(OR(AND(NOT(ISBLANK(Spreadsheet!BA668)),ISBLANK(Spreadsheet!BB668)),NOT(ISNUMBER(VALUE(Spreadsheet!BB668))),ISBLANK(Spreadsheet!BC668),NOT(ISNUMBER(VALUE(Spreadsheet!BC668)))),FALSE,IF(AND(Spreadsheet!BB668&gt;=50000,Spreadsheet!BB668&lt;=250000,MOD(Spreadsheet!BB668,10000)=0,Spreadsheet!BB668&lt;=(10*Spreadsheet!BC668)),TRUE,FALSE)))</f>
        <v>1</v>
      </c>
      <c r="CF668" s="5" t="b">
        <f>IF(NOT(ISBLANK(Spreadsheet!BC668)),AND(ISNUMBER(VALUE(Spreadsheet!BC668)),Spreadsheet!BC668&gt;0),AND(OR(ISBLANK(Spreadsheet!AO668),Spreadsheet!AO668="Waive",AND(NOT(OR(ISBLANK(Spreadsheet!AO668),Spreadsheet!AO668="Waive")),Spreadsheet!AP668&gt;=6)),OR(ISBLANK(Spreadsheet!AR668),AND(NOT(OR(ISBLANK(Spreadsheet!AR668),Spreadsheet!AR668="Waive")),Spreadsheet!AS668&gt;=6)),OR(ISBLANK(Spreadsheet!AW668)),OR(ISBLANK(Spreadsheet!AX668)),OR(ISBLANK(Spreadsheet!AY668)),OR(ISBLANK(Spreadsheet!AZ668)),OR(ISBLANK(Spreadsheet!BA668),Spreadsheet!BA668="Waive")))</f>
        <v>1</v>
      </c>
      <c r="CG668" s="5" t="b">
        <f t="shared" ca="1" si="47"/>
        <v>1</v>
      </c>
    </row>
    <row r="669" spans="8:85" x14ac:dyDescent="0.3">
      <c r="H669" s="5">
        <f t="shared" ca="1" si="48"/>
        <v>2</v>
      </c>
      <c r="I669" s="5" t="str">
        <f t="shared" ca="1" si="46"/>
        <v/>
      </c>
      <c r="J669" s="5" t="str">
        <f>IF(AND(NOT(ISBLANK(Spreadsheet!C669)),ISBLANK(Spreadsheet!D669)),Spreadsheet!F669&amp;" "&amp;Spreadsheet!H669,"")</f>
        <v/>
      </c>
      <c r="K669" s="5">
        <f>IF(AND(NOT(ISBLANK(Spreadsheet!C669)),ISBLANK(Spreadsheet!D669)),COUNTIFS(Spreadsheet!E670:E$786,"=Child",Spreadsheet!C670:C$786, "="&amp;Spreadsheet!C669) + COUNTIFS(Spreadsheet!E670:E$786,"=Step-child",Spreadsheet!C670:C$786, "="&amp;Spreadsheet!C669),0)</f>
        <v>0</v>
      </c>
      <c r="L669" s="5">
        <f>IF(NOT(ISBLANK(J669)),COUNTIFS(Spreadsheet!E670:E$786,"=Wife",Spreadsheet!C670:C$786, "="&amp;Spreadsheet!C669) + COUNTIFS(Spreadsheet!E670:E$786,"=Husband",Spreadsheet!C670:C$786, "="&amp;Spreadsheet!C669),0)</f>
        <v>0</v>
      </c>
      <c r="M669" s="5">
        <f>IF(NOT(ISBLANK(Spreadsheet!AJ669)),VLOOKUP(Spreadsheet!AJ669,'Drop Downs'!$P$2:$R$16,3,FALSE),0)</f>
        <v>0</v>
      </c>
      <c r="N669" s="5">
        <f>IF(NOT(ISBLANK(Spreadsheet!AJ669)), VLOOKUP(Spreadsheet!AJ669,'Drop Downs'!$P$2:$R$16,2,FALSE),0)</f>
        <v>0</v>
      </c>
      <c r="O669" s="5">
        <f>IF(NOT(ISBLANK(Spreadsheet!AL669)),VLOOKUP(Spreadsheet!AL669,'Drop Downs'!$P$2:$R$16,3,FALSE), 0)</f>
        <v>0</v>
      </c>
      <c r="P669" s="5">
        <f>IF(NOT(ISBLANK(Spreadsheet!AL669)),VLOOKUP(Spreadsheet!AL669,'Drop Downs'!$P$2:$R$16,2,FALSE),0)</f>
        <v>0</v>
      </c>
      <c r="Q669" s="5">
        <f>IF(NOT(ISBLANK(Spreadsheet!AN669)),VLOOKUP(Spreadsheet!AN669,'Drop Downs'!$P$2:$R$16,3,FALSE),0)</f>
        <v>0</v>
      </c>
      <c r="R669" s="5">
        <f>IF(NOT(ISBLANK(Spreadsheet!AN669)),VLOOKUP(Spreadsheet!AN669,'Drop Downs'!$P$2:$R$16,2,FALSE),0)</f>
        <v>0</v>
      </c>
      <c r="S669" s="5" t="str">
        <f>IF(OR(M669&gt;K669,N669&gt;L669,O669&gt;K669, Q669&gt;K669,N669&gt;L669, P669&gt;L669, R669&gt;L669),"Member currently has a coverage election over what he/she needs.  Please add more dependents or adjust the coverage election.","")&amp;(IF(AND(NOT(ISBLANK(Spreadsheet!C669)),NOT(ISBLANK(Spreadsheet!D669)),ISBLANK(Spreadsheet!E669)),"Dependent lacks a relationship to member.Please select one from the drop-down.",""))</f>
        <v/>
      </c>
      <c r="T669" s="5" t="b">
        <f t="shared" si="49"/>
        <v>1</v>
      </c>
      <c r="U669" s="5" t="b">
        <f>OR(ISBLANK(Spreadsheet!C669),IF(NOT(ISBLANK(Spreadsheet!D669)),NOT(ISBLANK(Spreadsheet!E669)),TRUE))</f>
        <v>1</v>
      </c>
      <c r="V669" s="5" t="b">
        <f>OR(ISBLANK(Spreadsheet!C669), NOT(ISBLANK(Spreadsheet!I669)))</f>
        <v>1</v>
      </c>
      <c r="W669" s="5" t="b">
        <f>OR(ISBLANK(Spreadsheet!D669),NOT(ISBLANK(Spreadsheet!C669)))</f>
        <v>1</v>
      </c>
      <c r="X669" s="155" t="str">
        <f>REPT("0",MIN(FIND({1,2,3,4,5,6,7,8,9},Spreadsheet!C669&amp;"123456789"))-1)&amp;IF(ISBLANK(Spreadsheet!C669),"",SUMPRODUCT(MID(0&amp;Spreadsheet!C669,LARGE(INDEX(ISNUMBER(--MID(Spreadsheet!C669,ROW($1:$225),1))*
 ROW($1:$225),0),ROW($1:$225))+1,1)*10^ROW($1:$225)/10))</f>
        <v/>
      </c>
      <c r="Y669" s="5" t="b">
        <f>IF(NOT(ISBLANK(Spreadsheet!C669)),IF(AND(ISNUMBER(VALUE(Spreadsheet!C669)), LEN(Spreadsheet!C669)=9),TRUE,FALSE),TRUE)</f>
        <v>1</v>
      </c>
      <c r="Z669" s="155" t="str">
        <f>REPT("0",MIN(FIND({1,2,3,4,5,6,7,8,9},Spreadsheet!D669&amp;"123456789"))-1)&amp;IF(ISBLANK(Spreadsheet!D669),"",SUMPRODUCT(MID(0&amp;Spreadsheet!D669,LARGE(INDEX(ISNUMBER(--MID(Spreadsheet!D669,ROW($1:$225),1))*
 ROW($1:$225),0),ROW($1:$225))+1,1)*10^ROW($1:$225)/10))</f>
        <v/>
      </c>
      <c r="AA669" s="5" t="b">
        <f>IF(AND(NOT(ISBLANK(Spreadsheet!D669)),NOT(ISBLANK(Spreadsheet!C669))),IF(AND(ISNUMBER(VALUE(Spreadsheet!D669)), LEN(Spreadsheet!D669)=9),TRUE,FALSE),IF(AND(NOT(ISBLANK(Spreadsheet!D669)),ISBLANK(Spreadsheet!C669)),FALSE,TRUE))</f>
        <v>1</v>
      </c>
      <c r="AB669" s="5" t="b">
        <f>OR(ISBLANK(Spreadsheet!Y669),IF(NOT(ISBLANK(Spreadsheet!Y669)),LEN(Spreadsheet!Y669)=10,ISNUMBER(VALUE(Spreadsheet!Y669))))</f>
        <v>1</v>
      </c>
      <c r="AC669" s="5" t="b">
        <f>OR(ISBLANK(Spreadsheet!AI669), AND(NOT(ISBLANK(Spreadsheet!AJ669)), NOT(ISNUMBER(SEARCH("Waive",Spreadsheet!AJ669)))))</f>
        <v>1</v>
      </c>
      <c r="AD669" s="5" t="b">
        <f>OR(ISBLANK(Spreadsheet!AK669), AND(NOT(ISBLANK(Spreadsheet!AL669)), NOT(ISNUMBER(SEARCH("Waive",Spreadsheet!AL669)))))</f>
        <v>1</v>
      </c>
      <c r="AE669" s="5" t="b">
        <f>OR(ISBLANK(Spreadsheet!AM669), AND(NOT(ISBLANK(Spreadsheet!AN669)), NOT(ISNUMBER(SEARCH("Waive", Spreadsheet!AN669)))))</f>
        <v>1</v>
      </c>
      <c r="AF669" s="5" t="b">
        <f>OR(ISBLANK(Spreadsheet!C669), NOT(ISBLANK(Spreadsheet!D669)),NOT(ISBLANK(Spreadsheet!L669)))</f>
        <v>1</v>
      </c>
      <c r="AG669" s="5" t="b">
        <f>IF(AND(NOT(ISBLANK(Spreadsheet!C669)), NOT(ISBLANK(Spreadsheet!D669)),Spreadsheet!C669&lt;&gt;Spreadsheet!D669),IF(ISERROR(VLOOKUP(Spreadsheet!C669, Spreadsheet!$C$6:'Spreadsheet'!$C668,1,FALSE)), FALSE, TRUE),TRUE)</f>
        <v>1</v>
      </c>
      <c r="AH669" s="5" t="b">
        <f>Spreadsheet!$B$2=Spreadsheet!AD669</f>
        <v>1</v>
      </c>
      <c r="AI669" s="5" t="b">
        <f>IF(ISBLANK(Spreadsheet!G669),TRUE,IF(OR(LEN(Spreadsheet!G669)&gt;1,ISNUMBER(VALUE(Spreadsheet!G669))),FALSE,TRUE))</f>
        <v>1</v>
      </c>
      <c r="AJ669" s="5" t="b">
        <f>OR(ISBLANK(Spreadsheet!C669), NOT(ISBLANK(Spreadsheet!B669)), NOT(ISBLANK(Spreadsheet!D669)))</f>
        <v>1</v>
      </c>
      <c r="AK669" s="5" t="b">
        <f t="array" ref="AK669">IF(OR(AND(ISBLANK(Spreadsheet!E669),ISBLANK(Spreadsheet!D669),NOT(ISBLANK(Spreadsheet!C669))),AND(ISBLANK(Spreadsheet!E669),ISBLANK(Spreadsheet!D669),ISBLANK(Spreadsheet!C669))),TRUE,ISNUMBER(MATCH(TRUE,EXACT(Spreadsheet!E669,Relationships),0)))</f>
        <v>1</v>
      </c>
      <c r="AL669" s="5" t="b">
        <f>IF(NOT(ISBLANK(Spreadsheet!C669)),IF(OR(ISBLANK(Spreadsheet!F669),LEN(Spreadsheet!F669)&gt;40),FALSE,TRUE),TRUE)</f>
        <v>1</v>
      </c>
      <c r="AM669" s="5" t="b">
        <f>IF(NOT(ISBLANK(Spreadsheet!C669)),IF(OR(ISBLANK(Spreadsheet!H669),LEN(Spreadsheet!H669)&gt;40),FALSE,TRUE),TRUE)</f>
        <v>1</v>
      </c>
      <c r="AN669" s="5" t="b">
        <f t="array" ref="AN669">IF(ISBLANK(Spreadsheet!I669),TRUE,ISNUMBER(MATCH(TRUE,EXACT(Spreadsheet!I669,GenderValues),0)))</f>
        <v>1</v>
      </c>
      <c r="AO669" s="5" t="b">
        <f ca="1">IF(ISERROR(DATEVALUE(TEXT(Spreadsheet!J669,"mm/dd/yyyy")) &gt; TODAY()),IF(AND(ISBLANK(Spreadsheet!J669),ISBLANK(Spreadsheet!C669)),TRUE,FALSE),IF(DATEVALUE(TEXT(Spreadsheet!J669,"mm/dd/yyyy")) &gt; TODAY(),FALSE,TRUE))</f>
        <v>1</v>
      </c>
      <c r="AP669" s="5" t="b">
        <f>OR(ISBLANK(Spreadsheet!K669),LEN(Spreadsheet!K669)&lt;=100)</f>
        <v>1</v>
      </c>
      <c r="AQ669" s="5" t="b">
        <f t="array" ref="AQ669">IF(OR(AND(ISBLANK(Spreadsheet!L669),ISBLANK(Spreadsheet!C669)),AND(NOT(ISBLANK(Spreadsheet!C669)),NOT(ISBLANK(Spreadsheet!D669)))),TRUE,ISNUMBER(MATCH(TRUE,EXACT(Spreadsheet!L669,MaritalStatus),0)))</f>
        <v>1</v>
      </c>
      <c r="AR669" s="5" t="b">
        <f ca="1">IF(ISERROR(DATEVALUE(TEXT(Spreadsheet!M669,"mm/dd/yyyy")) &gt; TODAY()),IF(ISBLANK(Spreadsheet!M669),TRUE,FALSE),IF(DATEVALUE(TEXT(Spreadsheet!M669,"mm/dd/yyyy")) &gt; TODAY(),FALSE,TRUE))</f>
        <v>1</v>
      </c>
      <c r="AS669" s="5" t="b">
        <f>OR(ISBLANK(Spreadsheet!N669),LEN(Spreadsheet!N669)&lt;=100)</f>
        <v>1</v>
      </c>
      <c r="AT669" s="5" t="b">
        <f>OR(ISBLANK(Spreadsheet!O669),UPPER(Spreadsheet!O669)="YES")</f>
        <v>1</v>
      </c>
      <c r="AU669" s="5" t="b">
        <f>OR(ISBLANK(Spreadsheet!P669),UPPER(Spreadsheet!P669)="YES")</f>
        <v>1</v>
      </c>
      <c r="AV669" s="5" t="b">
        <f t="array" ref="AV669">IF(ISBLANK(Spreadsheet!Q669),TRUE,ISNUMBER(MATCH(TRUE,EXACT(Spreadsheet!Q669,OnGroupsPriorIns),0)))</f>
        <v>1</v>
      </c>
      <c r="AW669" s="5" t="b">
        <f>OR(ISBLANK(Spreadsheet!R669),UPPER(Spreadsheet!R669)="YES")</f>
        <v>1</v>
      </c>
      <c r="AX669" s="5" t="b">
        <f>OR(ISBLANK(Spreadsheet!S669),UPPER(Spreadsheet!S669)="YES")</f>
        <v>1</v>
      </c>
      <c r="AY669" s="5" t="b">
        <f>OR(AND(ISBLANK(Spreadsheet!C669),LEN(Spreadsheet!T669)=0),AND(NOT(ISBLANK(Spreadsheet!C669)),LEN(Spreadsheet!T669)&gt;0,LEN(Spreadsheet!T669)&lt;=50))</f>
        <v>1</v>
      </c>
      <c r="AZ669" s="5" t="b">
        <f>OR(LEN(Spreadsheet!U669)=0,AND(LEN(Spreadsheet!U669)&gt;0,LEN(Spreadsheet!U669)&lt;=50))</f>
        <v>1</v>
      </c>
      <c r="BA669" s="5" t="b">
        <f>OR(AND(ISBLANK(Spreadsheet!C669),LEN(Spreadsheet!V669)=0),AND(NOT(ISBLANK(Spreadsheet!C669)),LEN(Spreadsheet!V669)&gt;0,LEN(Spreadsheet!V669)&lt;=50))</f>
        <v>1</v>
      </c>
      <c r="BB669" s="5" t="b">
        <f t="array" ref="BB669">IF(AND(ISBLANK(Spreadsheet!C669),LEN(Spreadsheet!W669)=0),TRUE,ISNUMBER(MATCH(TRUE,EXACT(Spreadsheet!W669,States),0)))</f>
        <v>1</v>
      </c>
      <c r="BC669" s="5" t="b">
        <f>OR(AND(ISBLANK(Spreadsheet!C669),LEN(Spreadsheet!X669)=0),AND(NOT(ISBLANK(Spreadsheet!C669)),LEN(Spreadsheet!X669)&gt;0,LEN(Spreadsheet!X669)=5,ISNUMBER(VALUE(Spreadsheet!X669))))</f>
        <v>1</v>
      </c>
      <c r="BD669" s="5" t="b">
        <f>OR(ISBLANK(Spreadsheet!Z669),LEN(Spreadsheet!Z669)&lt;=50)</f>
        <v>1</v>
      </c>
      <c r="BE669" s="5" t="b">
        <f>ISBLANK(Spreadsheet!AA669)</f>
        <v>1</v>
      </c>
      <c r="BF669" s="5" t="b">
        <f>ISBLANK(Spreadsheet!AB669)</f>
        <v>1</v>
      </c>
      <c r="BG669" s="5" t="b">
        <f>IF(ISERROR(DATEVALUE(TEXT(Spreadsheet!AC669,"mm/dd/yyyy")) &gt; DATEVALUE(TEXT(Spreadsheet!J669,"mm/dd/yyyy"))),IF(OR(AND(ISBLANK(Spreadsheet!AC669),ISBLANK(Spreadsheet!C669)),AND(NOT(ISBLANK(Spreadsheet!C669)),ISBLANK(Spreadsheet!AC669),NOT(ISBLANK(Spreadsheet!D669)))),TRUE,FALSE),IF(DATEVALUE(TEXT(Spreadsheet!AC669,"mm/dd/yyyy")) &gt; DATEVALUE(TEXT(Spreadsheet!J669,"mm/dd/yyyy")),TRUE,FALSE))</f>
        <v>1</v>
      </c>
      <c r="BH669" s="5" t="b">
        <f>OR(AND(ISBLANK(Spreadsheet!C669),ISBLANK(Spreadsheet!AE669)),AND(NOT(ISBLANK(Spreadsheet!C669)),NOT(ISBLANK(Spreadsheet!D669)),ISBLANK(Spreadsheet!AE669)),AND(NOT(ISBLANK(Spreadsheet!C669)),ISBLANK(Spreadsheet!D669),NOT(ISBLANK(Spreadsheet!AE669)),LEN(Spreadsheet!AE669)&lt;=100))</f>
        <v>1</v>
      </c>
      <c r="BI669" s="5" t="b">
        <f t="array" ref="BI669">IF(ISBLANK(Spreadsheet!AF669),TRUE,ISNUMBER(MATCH(TRUE,EXACT(Spreadsheet!AF669,CobraShortReasons),0)))</f>
        <v>1</v>
      </c>
      <c r="BJ669" s="5" t="b">
        <f ca="1">IF(ISERROR(DATEVALUE(TEXT(Spreadsheet!AG669,"mm/dd/yyyy")) &gt; TODAY()),IF(ISBLANK(Spreadsheet!AG669),TRUE,FALSE),IF(DATEVALUE(TEXT(Spreadsheet!AG669,"mm/dd/yyyy")) &gt; TODAY(),FALSE,TRUE))</f>
        <v>1</v>
      </c>
      <c r="BK669" s="5" t="b">
        <f>OR(ISBLANK(Spreadsheet!AH669),LEN(Spreadsheet!AH669)&lt;=25)</f>
        <v>1</v>
      </c>
      <c r="BL669" s="5" t="b">
        <f t="array" aca="1" ref="BL669" ca="1">IF(ISBLANK(Spreadsheet!AI669),TRUE,ISNUMBER(MATCH(TRUE,EXACT(Spreadsheet!AI669,INDIRECT(Spreadsheet!$D$2)),0)))</f>
        <v>1</v>
      </c>
      <c r="BM669" s="5" t="b">
        <f t="array" aca="1" ref="BM669" ca="1">IF(ISBLANK(Spreadsheet!AJ669),TRUE,ISNUMBER(MATCH(TRUE,EXACT(Spreadsheet!AJ669,INDIRECT(Spreadsheet!BJ669)),0)))</f>
        <v>1</v>
      </c>
      <c r="BN669" s="5" t="b">
        <f t="array" ref="BN669">IF(ISBLANK(Spreadsheet!AK669),TRUE,ISNUMBER(MATCH(TRUE,EXACT(Spreadsheet!AK669,DentalPlans),0)))</f>
        <v>1</v>
      </c>
      <c r="BO669" s="5" t="b">
        <f t="array" aca="1" ref="BO669" ca="1">IF(ISBLANK(Spreadsheet!AL669),TRUE,ISNUMBER(MATCH(TRUE,EXACT(Spreadsheet!AL669,INDIRECT(Spreadsheet!BK669)),0)))</f>
        <v>1</v>
      </c>
      <c r="BP669" s="5" t="b">
        <f t="array" ref="BP669">IF(ISBLANK(Spreadsheet!AM669),TRUE,ISNUMBER(MATCH(TRUE,EXACT(Spreadsheet!AM669,VisionPlans),0)))</f>
        <v>1</v>
      </c>
      <c r="BQ669" s="5" t="b">
        <f t="array" aca="1" ref="BQ669" ca="1">IF(ISBLANK(Spreadsheet!AN669),TRUE,ISNUMBER(MATCH(TRUE,EXACT(Spreadsheet!AN669,INDIRECT(Spreadsheet!BL669)),0)))</f>
        <v>1</v>
      </c>
      <c r="BR669" s="5" t="b">
        <f t="array" ref="BR669">IF(ISBLANK(Spreadsheet!AO669),TRUE,ISNUMBER(MATCH(TRUE,EXACT(Spreadsheet!AO669,LifeBenefitClasses),0)))</f>
        <v>1</v>
      </c>
      <c r="BS669" s="5" t="b">
        <f>IF(OR(ISBLANK(Spreadsheet!AO669), Spreadsheet!AO669="Waive"),IF(ISBLANK(Spreadsheet!AP669),TRUE,FALSE),IF(OR(AND(NOT(ISBLANK(Spreadsheet!AO669)),ISBLANK(Spreadsheet!AP669)),NOT(ISNUMBER(VALUE(Spreadsheet!AP669)))),FALSE,IF(OR(AND(Spreadsheet!AP669&lt;6,MOD(Spreadsheet!AP669*10,5)=0), MOD(Spreadsheet!AP669,5000)=0),TRUE,FALSE)))</f>
        <v>1</v>
      </c>
      <c r="BT669" s="5" t="b">
        <f t="array" ref="BT669">IF(ISBLANK(Spreadsheet!AQ669),TRUE,ISNUMBER(MATCH(TRUE,EXACT(Spreadsheet!AQ669,EnrollWaive),0)))</f>
        <v>1</v>
      </c>
      <c r="BU669" s="5" t="b">
        <f t="array" ref="BU669">IF(ISBLANK(Spreadsheet!AR669),TRUE,ISNUMBER(MATCH(TRUE,EXACT(Spreadsheet!AR669,LifeBenefitClasses),0)))</f>
        <v>1</v>
      </c>
      <c r="BV669" s="5" t="b">
        <f>IF(OR(ISBLANK(Spreadsheet!AR669), Spreadsheet!AR669="Waive"),IF(ISBLANK(Spreadsheet!AS669),TRUE,FALSE),IF(OR(AND(NOT(ISBLANK(Spreadsheet!AR669)),ISBLANK(Spreadsheet!AS669)),NOT(ISNUMBER(VALUE(Spreadsheet!AS669)))),FALSE,IF(OR(AND(Spreadsheet!AS669&lt;6,MOD(Spreadsheet!AS669*10,5)=0), MOD(Spreadsheet!AS669,10000)=0),TRUE,FALSE)))</f>
        <v>1</v>
      </c>
      <c r="BW669" s="5" t="b">
        <f t="array" ref="BW669">IF(ISBLANK(Spreadsheet!AT669),TRUE,ISNUMBER(MATCH(TRUE,EXACT(Spreadsheet!AT669,LifeBenefitClasses),0)))</f>
        <v>1</v>
      </c>
      <c r="BX669" s="5" t="b">
        <f>IF(OR(ISBLANK(Spreadsheet!AT669), Spreadsheet!AT669="Waive"),IF(ISBLANK(Spreadsheet!AU669),TRUE,FALSE),IF(OR(AND(NOT(ISBLANK(Spreadsheet!AT669)),ISBLANK(Spreadsheet!AU669)),NOT(ISNUMBER(VALUE(Spreadsheet!AU669)))),FALSE,IF(AND(NOT(OR(ISBLANK(Spreadsheet!AT669),Spreadsheet!AT669="Waive")),NOT(OR(ISBLANK(Spreadsheet!AR669),Spreadsheet!AR669="Waive")),MOD(Spreadsheet!AU669,5000)=0, Spreadsheet!AU669&lt;=(Spreadsheet!AS669*0.5)),TRUE,FALSE)))</f>
        <v>1</v>
      </c>
      <c r="BY669" s="5" t="b">
        <f t="array" ref="BY669">IF(ISBLANK(Spreadsheet!AV669),TRUE,ISNUMBER(MATCH(TRUE,EXACT(Spreadsheet!AV669,EnrollWaive),0)))</f>
        <v>1</v>
      </c>
      <c r="BZ669" s="5" t="b">
        <f t="array" ref="BZ669">IF(ISBLANK(Spreadsheet!AW669),TRUE,ISNUMBER(MATCH(TRUE,EXACT(Spreadsheet!AW669,LifeBenefitClasses),0)))</f>
        <v>1</v>
      </c>
      <c r="CA669" s="5" t="b">
        <f t="array" ref="CA669">IF(ISBLANK(Spreadsheet!AX669),TRUE,ISNUMBER(MATCH(TRUE,EXACT(Spreadsheet!AX669,LifeBenefitClasses),0)))</f>
        <v>1</v>
      </c>
      <c r="CB669" s="5" t="b">
        <f t="array" ref="CB669">IF(ISBLANK(Spreadsheet!AY669),TRUE,ISNUMBER(MATCH(TRUE,EXACT(Spreadsheet!AY669,LifeBenefitClasses),0)))</f>
        <v>1</v>
      </c>
      <c r="CC669" s="5" t="b">
        <f t="array" ref="CC669">IF(ISBLANK(Spreadsheet!AZ669),TRUE,ISNUMBER(MATCH(TRUE,EXACT(Spreadsheet!AZ669,LifeBenefitClasses),0)))</f>
        <v>1</v>
      </c>
      <c r="CD669" s="5" t="b">
        <f t="array" ref="CD669">IF(ISBLANK(Spreadsheet!BA669),TRUE,ISNUMBER(MATCH(TRUE,EXACT(Spreadsheet!BA669,LifeBenefitClasses),0)))</f>
        <v>1</v>
      </c>
      <c r="CE669" s="5" t="b">
        <f>IF(OR(ISBLANK(Spreadsheet!BA669), Spreadsheet!BA669="Waive"),IF(ISBLANK(Spreadsheet!BB669),TRUE,FALSE),IF(OR(AND(NOT(ISBLANK(Spreadsheet!BA669)),ISBLANK(Spreadsheet!BB669)),NOT(ISNUMBER(VALUE(Spreadsheet!BB669))),ISBLANK(Spreadsheet!BC669),NOT(ISNUMBER(VALUE(Spreadsheet!BC669)))),FALSE,IF(AND(Spreadsheet!BB669&gt;=50000,Spreadsheet!BB669&lt;=250000,MOD(Spreadsheet!BB669,10000)=0,Spreadsheet!BB669&lt;=(10*Spreadsheet!BC669)),TRUE,FALSE)))</f>
        <v>1</v>
      </c>
      <c r="CF669" s="5" t="b">
        <f>IF(NOT(ISBLANK(Spreadsheet!BC669)),AND(ISNUMBER(VALUE(Spreadsheet!BC669)),Spreadsheet!BC669&gt;0),AND(OR(ISBLANK(Spreadsheet!AO669),Spreadsheet!AO669="Waive",AND(NOT(OR(ISBLANK(Spreadsheet!AO669),Spreadsheet!AO669="Waive")),Spreadsheet!AP669&gt;=6)),OR(ISBLANK(Spreadsheet!AR669),AND(NOT(OR(ISBLANK(Spreadsheet!AR669),Spreadsheet!AR669="Waive")),Spreadsheet!AS669&gt;=6)),OR(ISBLANK(Spreadsheet!AW669)),OR(ISBLANK(Spreadsheet!AX669)),OR(ISBLANK(Spreadsheet!AY669)),OR(ISBLANK(Spreadsheet!AZ669)),OR(ISBLANK(Spreadsheet!BA669),Spreadsheet!BA669="Waive")))</f>
        <v>1</v>
      </c>
      <c r="CG669" s="5" t="b">
        <f t="shared" ca="1" si="47"/>
        <v>1</v>
      </c>
    </row>
    <row r="670" spans="8:85" x14ac:dyDescent="0.3">
      <c r="H670" s="5">
        <f t="shared" ca="1" si="48"/>
        <v>2</v>
      </c>
      <c r="I670" s="5" t="str">
        <f t="shared" ca="1" si="46"/>
        <v/>
      </c>
      <c r="J670" s="5" t="str">
        <f>IF(AND(NOT(ISBLANK(Spreadsheet!C670)),ISBLANK(Spreadsheet!D670)),Spreadsheet!F670&amp;" "&amp;Spreadsheet!H670,"")</f>
        <v/>
      </c>
      <c r="K670" s="5">
        <f>IF(AND(NOT(ISBLANK(Spreadsheet!C670)),ISBLANK(Spreadsheet!D670)),COUNTIFS(Spreadsheet!E671:E$786,"=Child",Spreadsheet!C671:C$786, "="&amp;Spreadsheet!C670) + COUNTIFS(Spreadsheet!E671:E$786,"=Step-child",Spreadsheet!C671:C$786, "="&amp;Spreadsheet!C670),0)</f>
        <v>0</v>
      </c>
      <c r="L670" s="5">
        <f>IF(NOT(ISBLANK(J670)),COUNTIFS(Spreadsheet!E671:E$786,"=Wife",Spreadsheet!C671:C$786, "="&amp;Spreadsheet!C670) + COUNTIFS(Spreadsheet!E671:E$786,"=Husband",Spreadsheet!C671:C$786, "="&amp;Spreadsheet!C670),0)</f>
        <v>0</v>
      </c>
      <c r="M670" s="5">
        <f>IF(NOT(ISBLANK(Spreadsheet!AJ670)),VLOOKUP(Spreadsheet!AJ670,'Drop Downs'!$P$2:$R$16,3,FALSE),0)</f>
        <v>0</v>
      </c>
      <c r="N670" s="5">
        <f>IF(NOT(ISBLANK(Spreadsheet!AJ670)), VLOOKUP(Spreadsheet!AJ670,'Drop Downs'!$P$2:$R$16,2,FALSE),0)</f>
        <v>0</v>
      </c>
      <c r="O670" s="5">
        <f>IF(NOT(ISBLANK(Spreadsheet!AL670)),VLOOKUP(Spreadsheet!AL670,'Drop Downs'!$P$2:$R$16,3,FALSE), 0)</f>
        <v>0</v>
      </c>
      <c r="P670" s="5">
        <f>IF(NOT(ISBLANK(Spreadsheet!AL670)),VLOOKUP(Spreadsheet!AL670,'Drop Downs'!$P$2:$R$16,2,FALSE),0)</f>
        <v>0</v>
      </c>
      <c r="Q670" s="5">
        <f>IF(NOT(ISBLANK(Spreadsheet!AN670)),VLOOKUP(Spreadsheet!AN670,'Drop Downs'!$P$2:$R$16,3,FALSE),0)</f>
        <v>0</v>
      </c>
      <c r="R670" s="5">
        <f>IF(NOT(ISBLANK(Spreadsheet!AN670)),VLOOKUP(Spreadsheet!AN670,'Drop Downs'!$P$2:$R$16,2,FALSE),0)</f>
        <v>0</v>
      </c>
      <c r="S670" s="5" t="str">
        <f>IF(OR(M670&gt;K670,N670&gt;L670,O670&gt;K670, Q670&gt;K670,N670&gt;L670, P670&gt;L670, R670&gt;L670),"Member currently has a coverage election over what he/she needs.  Please add more dependents or adjust the coverage election.","")&amp;(IF(AND(NOT(ISBLANK(Spreadsheet!C670)),NOT(ISBLANK(Spreadsheet!D670)),ISBLANK(Spreadsheet!E670)),"Dependent lacks a relationship to member.Please select one from the drop-down.",""))</f>
        <v/>
      </c>
      <c r="T670" s="5" t="b">
        <f t="shared" si="49"/>
        <v>1</v>
      </c>
      <c r="U670" s="5" t="b">
        <f>OR(ISBLANK(Spreadsheet!C670),IF(NOT(ISBLANK(Spreadsheet!D670)),NOT(ISBLANK(Spreadsheet!E670)),TRUE))</f>
        <v>1</v>
      </c>
      <c r="V670" s="5" t="b">
        <f>OR(ISBLANK(Spreadsheet!C670), NOT(ISBLANK(Spreadsheet!I670)))</f>
        <v>1</v>
      </c>
      <c r="W670" s="5" t="b">
        <f>OR(ISBLANK(Spreadsheet!D670),NOT(ISBLANK(Spreadsheet!C670)))</f>
        <v>1</v>
      </c>
      <c r="X670" s="155" t="str">
        <f>REPT("0",MIN(FIND({1,2,3,4,5,6,7,8,9},Spreadsheet!C670&amp;"123456789"))-1)&amp;IF(ISBLANK(Spreadsheet!C670),"",SUMPRODUCT(MID(0&amp;Spreadsheet!C670,LARGE(INDEX(ISNUMBER(--MID(Spreadsheet!C670,ROW($1:$225),1))*
 ROW($1:$225),0),ROW($1:$225))+1,1)*10^ROW($1:$225)/10))</f>
        <v/>
      </c>
      <c r="Y670" s="5" t="b">
        <f>IF(NOT(ISBLANK(Spreadsheet!C670)),IF(AND(ISNUMBER(VALUE(Spreadsheet!C670)), LEN(Spreadsheet!C670)=9),TRUE,FALSE),TRUE)</f>
        <v>1</v>
      </c>
      <c r="Z670" s="155" t="str">
        <f>REPT("0",MIN(FIND({1,2,3,4,5,6,7,8,9},Spreadsheet!D670&amp;"123456789"))-1)&amp;IF(ISBLANK(Spreadsheet!D670),"",SUMPRODUCT(MID(0&amp;Spreadsheet!D670,LARGE(INDEX(ISNUMBER(--MID(Spreadsheet!D670,ROW($1:$225),1))*
 ROW($1:$225),0),ROW($1:$225))+1,1)*10^ROW($1:$225)/10))</f>
        <v/>
      </c>
      <c r="AA670" s="5" t="b">
        <f>IF(AND(NOT(ISBLANK(Spreadsheet!D670)),NOT(ISBLANK(Spreadsheet!C670))),IF(AND(ISNUMBER(VALUE(Spreadsheet!D670)), LEN(Spreadsheet!D670)=9),TRUE,FALSE),IF(AND(NOT(ISBLANK(Spreadsheet!D670)),ISBLANK(Spreadsheet!C670)),FALSE,TRUE))</f>
        <v>1</v>
      </c>
      <c r="AB670" s="5" t="b">
        <f>OR(ISBLANK(Spreadsheet!Y670),IF(NOT(ISBLANK(Spreadsheet!Y670)),LEN(Spreadsheet!Y670)=10,ISNUMBER(VALUE(Spreadsheet!Y670))))</f>
        <v>1</v>
      </c>
      <c r="AC670" s="5" t="b">
        <f>OR(ISBLANK(Spreadsheet!AI670), AND(NOT(ISBLANK(Spreadsheet!AJ670)), NOT(ISNUMBER(SEARCH("Waive",Spreadsheet!AJ670)))))</f>
        <v>1</v>
      </c>
      <c r="AD670" s="5" t="b">
        <f>OR(ISBLANK(Spreadsheet!AK670), AND(NOT(ISBLANK(Spreadsheet!AL670)), NOT(ISNUMBER(SEARCH("Waive",Spreadsheet!AL670)))))</f>
        <v>1</v>
      </c>
      <c r="AE670" s="5" t="b">
        <f>OR(ISBLANK(Spreadsheet!AM670), AND(NOT(ISBLANK(Spreadsheet!AN670)), NOT(ISNUMBER(SEARCH("Waive", Spreadsheet!AN670)))))</f>
        <v>1</v>
      </c>
      <c r="AF670" s="5" t="b">
        <f>OR(ISBLANK(Spreadsheet!C670), NOT(ISBLANK(Spreadsheet!D670)),NOT(ISBLANK(Spreadsheet!L670)))</f>
        <v>1</v>
      </c>
      <c r="AG670" s="5" t="b">
        <f>IF(AND(NOT(ISBLANK(Spreadsheet!C670)), NOT(ISBLANK(Spreadsheet!D670)),Spreadsheet!C670&lt;&gt;Spreadsheet!D670),IF(ISERROR(VLOOKUP(Spreadsheet!C670, Spreadsheet!$C$6:'Spreadsheet'!$C669,1,FALSE)), FALSE, TRUE),TRUE)</f>
        <v>1</v>
      </c>
      <c r="AH670" s="5" t="b">
        <f>Spreadsheet!$B$2=Spreadsheet!AD670</f>
        <v>1</v>
      </c>
      <c r="AI670" s="5" t="b">
        <f>IF(ISBLANK(Spreadsheet!G670),TRUE,IF(OR(LEN(Spreadsheet!G670)&gt;1,ISNUMBER(VALUE(Spreadsheet!G670))),FALSE,TRUE))</f>
        <v>1</v>
      </c>
      <c r="AJ670" s="5" t="b">
        <f>OR(ISBLANK(Spreadsheet!C670), NOT(ISBLANK(Spreadsheet!B670)), NOT(ISBLANK(Spreadsheet!D670)))</f>
        <v>1</v>
      </c>
      <c r="AK670" s="5" t="b">
        <f t="array" ref="AK670">IF(OR(AND(ISBLANK(Spreadsheet!E670),ISBLANK(Spreadsheet!D670),NOT(ISBLANK(Spreadsheet!C670))),AND(ISBLANK(Spreadsheet!E670),ISBLANK(Spreadsheet!D670),ISBLANK(Spreadsheet!C670))),TRUE,ISNUMBER(MATCH(TRUE,EXACT(Spreadsheet!E670,Relationships),0)))</f>
        <v>1</v>
      </c>
      <c r="AL670" s="5" t="b">
        <f>IF(NOT(ISBLANK(Spreadsheet!C670)),IF(OR(ISBLANK(Spreadsheet!F670),LEN(Spreadsheet!F670)&gt;40),FALSE,TRUE),TRUE)</f>
        <v>1</v>
      </c>
      <c r="AM670" s="5" t="b">
        <f>IF(NOT(ISBLANK(Spreadsheet!C670)),IF(OR(ISBLANK(Spreadsheet!H670),LEN(Spreadsheet!H670)&gt;40),FALSE,TRUE),TRUE)</f>
        <v>1</v>
      </c>
      <c r="AN670" s="5" t="b">
        <f t="array" ref="AN670">IF(ISBLANK(Spreadsheet!I670),TRUE,ISNUMBER(MATCH(TRUE,EXACT(Spreadsheet!I670,GenderValues),0)))</f>
        <v>1</v>
      </c>
      <c r="AO670" s="5" t="b">
        <f ca="1">IF(ISERROR(DATEVALUE(TEXT(Spreadsheet!J670,"mm/dd/yyyy")) &gt; TODAY()),IF(AND(ISBLANK(Spreadsheet!J670),ISBLANK(Spreadsheet!C670)),TRUE,FALSE),IF(DATEVALUE(TEXT(Spreadsheet!J670,"mm/dd/yyyy")) &gt; TODAY(),FALSE,TRUE))</f>
        <v>1</v>
      </c>
      <c r="AP670" s="5" t="b">
        <f>OR(ISBLANK(Spreadsheet!K670),LEN(Spreadsheet!K670)&lt;=100)</f>
        <v>1</v>
      </c>
      <c r="AQ670" s="5" t="b">
        <f t="array" ref="AQ670">IF(OR(AND(ISBLANK(Spreadsheet!L670),ISBLANK(Spreadsheet!C670)),AND(NOT(ISBLANK(Spreadsheet!C670)),NOT(ISBLANK(Spreadsheet!D670)))),TRUE,ISNUMBER(MATCH(TRUE,EXACT(Spreadsheet!L670,MaritalStatus),0)))</f>
        <v>1</v>
      </c>
      <c r="AR670" s="5" t="b">
        <f ca="1">IF(ISERROR(DATEVALUE(TEXT(Spreadsheet!M670,"mm/dd/yyyy")) &gt; TODAY()),IF(ISBLANK(Spreadsheet!M670),TRUE,FALSE),IF(DATEVALUE(TEXT(Spreadsheet!M670,"mm/dd/yyyy")) &gt; TODAY(),FALSE,TRUE))</f>
        <v>1</v>
      </c>
      <c r="AS670" s="5" t="b">
        <f>OR(ISBLANK(Spreadsheet!N670),LEN(Spreadsheet!N670)&lt;=100)</f>
        <v>1</v>
      </c>
      <c r="AT670" s="5" t="b">
        <f>OR(ISBLANK(Spreadsheet!O670),UPPER(Spreadsheet!O670)="YES")</f>
        <v>1</v>
      </c>
      <c r="AU670" s="5" t="b">
        <f>OR(ISBLANK(Spreadsheet!P670),UPPER(Spreadsheet!P670)="YES")</f>
        <v>1</v>
      </c>
      <c r="AV670" s="5" t="b">
        <f t="array" ref="AV670">IF(ISBLANK(Spreadsheet!Q670),TRUE,ISNUMBER(MATCH(TRUE,EXACT(Spreadsheet!Q670,OnGroupsPriorIns),0)))</f>
        <v>1</v>
      </c>
      <c r="AW670" s="5" t="b">
        <f>OR(ISBLANK(Spreadsheet!R670),UPPER(Spreadsheet!R670)="YES")</f>
        <v>1</v>
      </c>
      <c r="AX670" s="5" t="b">
        <f>OR(ISBLANK(Spreadsheet!S670),UPPER(Spreadsheet!S670)="YES")</f>
        <v>1</v>
      </c>
      <c r="AY670" s="5" t="b">
        <f>OR(AND(ISBLANK(Spreadsheet!C670),LEN(Spreadsheet!T670)=0),AND(NOT(ISBLANK(Spreadsheet!C670)),LEN(Spreadsheet!T670)&gt;0,LEN(Spreadsheet!T670)&lt;=50))</f>
        <v>1</v>
      </c>
      <c r="AZ670" s="5" t="b">
        <f>OR(LEN(Spreadsheet!U670)=0,AND(LEN(Spreadsheet!U670)&gt;0,LEN(Spreadsheet!U670)&lt;=50))</f>
        <v>1</v>
      </c>
      <c r="BA670" s="5" t="b">
        <f>OR(AND(ISBLANK(Spreadsheet!C670),LEN(Spreadsheet!V670)=0),AND(NOT(ISBLANK(Spreadsheet!C670)),LEN(Spreadsheet!V670)&gt;0,LEN(Spreadsheet!V670)&lt;=50))</f>
        <v>1</v>
      </c>
      <c r="BB670" s="5" t="b">
        <f t="array" ref="BB670">IF(AND(ISBLANK(Spreadsheet!C670),LEN(Spreadsheet!W670)=0),TRUE,ISNUMBER(MATCH(TRUE,EXACT(Spreadsheet!W670,States),0)))</f>
        <v>1</v>
      </c>
      <c r="BC670" s="5" t="b">
        <f>OR(AND(ISBLANK(Spreadsheet!C670),LEN(Spreadsheet!X670)=0),AND(NOT(ISBLANK(Spreadsheet!C670)),LEN(Spreadsheet!X670)&gt;0,LEN(Spreadsheet!X670)=5,ISNUMBER(VALUE(Spreadsheet!X670))))</f>
        <v>1</v>
      </c>
      <c r="BD670" s="5" t="b">
        <f>OR(ISBLANK(Spreadsheet!Z670),LEN(Spreadsheet!Z670)&lt;=50)</f>
        <v>1</v>
      </c>
      <c r="BE670" s="5" t="b">
        <f>ISBLANK(Spreadsheet!AA670)</f>
        <v>1</v>
      </c>
      <c r="BF670" s="5" t="b">
        <f>ISBLANK(Spreadsheet!AB670)</f>
        <v>1</v>
      </c>
      <c r="BG670" s="5" t="b">
        <f>IF(ISERROR(DATEVALUE(TEXT(Spreadsheet!AC670,"mm/dd/yyyy")) &gt; DATEVALUE(TEXT(Spreadsheet!J670,"mm/dd/yyyy"))),IF(OR(AND(ISBLANK(Spreadsheet!AC670),ISBLANK(Spreadsheet!C670)),AND(NOT(ISBLANK(Spreadsheet!C670)),ISBLANK(Spreadsheet!AC670),NOT(ISBLANK(Spreadsheet!D670)))),TRUE,FALSE),IF(DATEVALUE(TEXT(Spreadsheet!AC670,"mm/dd/yyyy")) &gt; DATEVALUE(TEXT(Spreadsheet!J670,"mm/dd/yyyy")),TRUE,FALSE))</f>
        <v>1</v>
      </c>
      <c r="BH670" s="5" t="b">
        <f>OR(AND(ISBLANK(Spreadsheet!C670),ISBLANK(Spreadsheet!AE670)),AND(NOT(ISBLANK(Spreadsheet!C670)),NOT(ISBLANK(Spreadsheet!D670)),ISBLANK(Spreadsheet!AE670)),AND(NOT(ISBLANK(Spreadsheet!C670)),ISBLANK(Spreadsheet!D670),NOT(ISBLANK(Spreadsheet!AE670)),LEN(Spreadsheet!AE670)&lt;=100))</f>
        <v>1</v>
      </c>
      <c r="BI670" s="5" t="b">
        <f t="array" ref="BI670">IF(ISBLANK(Spreadsheet!AF670),TRUE,ISNUMBER(MATCH(TRUE,EXACT(Spreadsheet!AF670,CobraShortReasons),0)))</f>
        <v>1</v>
      </c>
      <c r="BJ670" s="5" t="b">
        <f ca="1">IF(ISERROR(DATEVALUE(TEXT(Spreadsheet!AG670,"mm/dd/yyyy")) &gt; TODAY()),IF(ISBLANK(Spreadsheet!AG670),TRUE,FALSE),IF(DATEVALUE(TEXT(Spreadsheet!AG670,"mm/dd/yyyy")) &gt; TODAY(),FALSE,TRUE))</f>
        <v>1</v>
      </c>
      <c r="BK670" s="5" t="b">
        <f>OR(ISBLANK(Spreadsheet!AH670),LEN(Spreadsheet!AH670)&lt;=25)</f>
        <v>1</v>
      </c>
      <c r="BL670" s="5" t="b">
        <f t="array" aca="1" ref="BL670" ca="1">IF(ISBLANK(Spreadsheet!AI670),TRUE,ISNUMBER(MATCH(TRUE,EXACT(Spreadsheet!AI670,INDIRECT(Spreadsheet!$D$2)),0)))</f>
        <v>1</v>
      </c>
      <c r="BM670" s="5" t="b">
        <f t="array" aca="1" ref="BM670" ca="1">IF(ISBLANK(Spreadsheet!AJ670),TRUE,ISNUMBER(MATCH(TRUE,EXACT(Spreadsheet!AJ670,INDIRECT(Spreadsheet!BJ670)),0)))</f>
        <v>1</v>
      </c>
      <c r="BN670" s="5" t="b">
        <f t="array" ref="BN670">IF(ISBLANK(Spreadsheet!AK670),TRUE,ISNUMBER(MATCH(TRUE,EXACT(Spreadsheet!AK670,DentalPlans),0)))</f>
        <v>1</v>
      </c>
      <c r="BO670" s="5" t="b">
        <f t="array" aca="1" ref="BO670" ca="1">IF(ISBLANK(Spreadsheet!AL670),TRUE,ISNUMBER(MATCH(TRUE,EXACT(Spreadsheet!AL670,INDIRECT(Spreadsheet!BK670)),0)))</f>
        <v>1</v>
      </c>
      <c r="BP670" s="5" t="b">
        <f t="array" ref="BP670">IF(ISBLANK(Spreadsheet!AM670),TRUE,ISNUMBER(MATCH(TRUE,EXACT(Spreadsheet!AM670,VisionPlans),0)))</f>
        <v>1</v>
      </c>
      <c r="BQ670" s="5" t="b">
        <f t="array" aca="1" ref="BQ670" ca="1">IF(ISBLANK(Spreadsheet!AN670),TRUE,ISNUMBER(MATCH(TRUE,EXACT(Spreadsheet!AN670,INDIRECT(Spreadsheet!BL670)),0)))</f>
        <v>1</v>
      </c>
      <c r="BR670" s="5" t="b">
        <f t="array" ref="BR670">IF(ISBLANK(Spreadsheet!AO670),TRUE,ISNUMBER(MATCH(TRUE,EXACT(Spreadsheet!AO670,LifeBenefitClasses),0)))</f>
        <v>1</v>
      </c>
      <c r="BS670" s="5" t="b">
        <f>IF(OR(ISBLANK(Spreadsheet!AO670), Spreadsheet!AO670="Waive"),IF(ISBLANK(Spreadsheet!AP670),TRUE,FALSE),IF(OR(AND(NOT(ISBLANK(Spreadsheet!AO670)),ISBLANK(Spreadsheet!AP670)),NOT(ISNUMBER(VALUE(Spreadsheet!AP670)))),FALSE,IF(OR(AND(Spreadsheet!AP670&lt;6,MOD(Spreadsheet!AP670*10,5)=0), MOD(Spreadsheet!AP670,5000)=0),TRUE,FALSE)))</f>
        <v>1</v>
      </c>
      <c r="BT670" s="5" t="b">
        <f t="array" ref="BT670">IF(ISBLANK(Spreadsheet!AQ670),TRUE,ISNUMBER(MATCH(TRUE,EXACT(Spreadsheet!AQ670,EnrollWaive),0)))</f>
        <v>1</v>
      </c>
      <c r="BU670" s="5" t="b">
        <f t="array" ref="BU670">IF(ISBLANK(Spreadsheet!AR670),TRUE,ISNUMBER(MATCH(TRUE,EXACT(Spreadsheet!AR670,LifeBenefitClasses),0)))</f>
        <v>1</v>
      </c>
      <c r="BV670" s="5" t="b">
        <f>IF(OR(ISBLANK(Spreadsheet!AR670), Spreadsheet!AR670="Waive"),IF(ISBLANK(Spreadsheet!AS670),TRUE,FALSE),IF(OR(AND(NOT(ISBLANK(Spreadsheet!AR670)),ISBLANK(Spreadsheet!AS670)),NOT(ISNUMBER(VALUE(Spreadsheet!AS670)))),FALSE,IF(OR(AND(Spreadsheet!AS670&lt;6,MOD(Spreadsheet!AS670*10,5)=0), MOD(Spreadsheet!AS670,10000)=0),TRUE,FALSE)))</f>
        <v>1</v>
      </c>
      <c r="BW670" s="5" t="b">
        <f t="array" ref="BW670">IF(ISBLANK(Spreadsheet!AT670),TRUE,ISNUMBER(MATCH(TRUE,EXACT(Spreadsheet!AT670,LifeBenefitClasses),0)))</f>
        <v>1</v>
      </c>
      <c r="BX670" s="5" t="b">
        <f>IF(OR(ISBLANK(Spreadsheet!AT670), Spreadsheet!AT670="Waive"),IF(ISBLANK(Spreadsheet!AU670),TRUE,FALSE),IF(OR(AND(NOT(ISBLANK(Spreadsheet!AT670)),ISBLANK(Spreadsheet!AU670)),NOT(ISNUMBER(VALUE(Spreadsheet!AU670)))),FALSE,IF(AND(NOT(OR(ISBLANK(Spreadsheet!AT670),Spreadsheet!AT670="Waive")),NOT(OR(ISBLANK(Spreadsheet!AR670),Spreadsheet!AR670="Waive")),MOD(Spreadsheet!AU670,5000)=0, Spreadsheet!AU670&lt;=(Spreadsheet!AS670*0.5)),TRUE,FALSE)))</f>
        <v>1</v>
      </c>
      <c r="BY670" s="5" t="b">
        <f t="array" ref="BY670">IF(ISBLANK(Spreadsheet!AV670),TRUE,ISNUMBER(MATCH(TRUE,EXACT(Spreadsheet!AV670,EnrollWaive),0)))</f>
        <v>1</v>
      </c>
      <c r="BZ670" s="5" t="b">
        <f t="array" ref="BZ670">IF(ISBLANK(Spreadsheet!AW670),TRUE,ISNUMBER(MATCH(TRUE,EXACT(Spreadsheet!AW670,LifeBenefitClasses),0)))</f>
        <v>1</v>
      </c>
      <c r="CA670" s="5" t="b">
        <f t="array" ref="CA670">IF(ISBLANK(Spreadsheet!AX670),TRUE,ISNUMBER(MATCH(TRUE,EXACT(Spreadsheet!AX670,LifeBenefitClasses),0)))</f>
        <v>1</v>
      </c>
      <c r="CB670" s="5" t="b">
        <f t="array" ref="CB670">IF(ISBLANK(Spreadsheet!AY670),TRUE,ISNUMBER(MATCH(TRUE,EXACT(Spreadsheet!AY670,LifeBenefitClasses),0)))</f>
        <v>1</v>
      </c>
      <c r="CC670" s="5" t="b">
        <f t="array" ref="CC670">IF(ISBLANK(Spreadsheet!AZ670),TRUE,ISNUMBER(MATCH(TRUE,EXACT(Spreadsheet!AZ670,LifeBenefitClasses),0)))</f>
        <v>1</v>
      </c>
      <c r="CD670" s="5" t="b">
        <f t="array" ref="CD670">IF(ISBLANK(Spreadsheet!BA670),TRUE,ISNUMBER(MATCH(TRUE,EXACT(Spreadsheet!BA670,LifeBenefitClasses),0)))</f>
        <v>1</v>
      </c>
      <c r="CE670" s="5" t="b">
        <f>IF(OR(ISBLANK(Spreadsheet!BA670), Spreadsheet!BA670="Waive"),IF(ISBLANK(Spreadsheet!BB670),TRUE,FALSE),IF(OR(AND(NOT(ISBLANK(Spreadsheet!BA670)),ISBLANK(Spreadsheet!BB670)),NOT(ISNUMBER(VALUE(Spreadsheet!BB670))),ISBLANK(Spreadsheet!BC670),NOT(ISNUMBER(VALUE(Spreadsheet!BC670)))),FALSE,IF(AND(Spreadsheet!BB670&gt;=50000,Spreadsheet!BB670&lt;=250000,MOD(Spreadsheet!BB670,10000)=0,Spreadsheet!BB670&lt;=(10*Spreadsheet!BC670)),TRUE,FALSE)))</f>
        <v>1</v>
      </c>
      <c r="CF670" s="5" t="b">
        <f>IF(NOT(ISBLANK(Spreadsheet!BC670)),AND(ISNUMBER(VALUE(Spreadsheet!BC670)),Spreadsheet!BC670&gt;0),AND(OR(ISBLANK(Spreadsheet!AO670),Spreadsheet!AO670="Waive",AND(NOT(OR(ISBLANK(Spreadsheet!AO670),Spreadsheet!AO670="Waive")),Spreadsheet!AP670&gt;=6)),OR(ISBLANK(Spreadsheet!AR670),AND(NOT(OR(ISBLANK(Spreadsheet!AR670),Spreadsheet!AR670="Waive")),Spreadsheet!AS670&gt;=6)),OR(ISBLANK(Spreadsheet!AW670)),OR(ISBLANK(Spreadsheet!AX670)),OR(ISBLANK(Spreadsheet!AY670)),OR(ISBLANK(Spreadsheet!AZ670)),OR(ISBLANK(Spreadsheet!BA670),Spreadsheet!BA670="Waive")))</f>
        <v>1</v>
      </c>
      <c r="CG670" s="5" t="b">
        <f t="shared" ca="1" si="47"/>
        <v>1</v>
      </c>
    </row>
    <row r="671" spans="8:85" x14ac:dyDescent="0.3">
      <c r="H671" s="5">
        <f t="shared" ca="1" si="48"/>
        <v>2</v>
      </c>
      <c r="I671" s="5" t="str">
        <f t="shared" ca="1" si="46"/>
        <v/>
      </c>
      <c r="J671" s="5" t="str">
        <f>IF(AND(NOT(ISBLANK(Spreadsheet!C671)),ISBLANK(Spreadsheet!D671)),Spreadsheet!F671&amp;" "&amp;Spreadsheet!H671,"")</f>
        <v/>
      </c>
      <c r="K671" s="5">
        <f>IF(AND(NOT(ISBLANK(Spreadsheet!C671)),ISBLANK(Spreadsheet!D671)),COUNTIFS(Spreadsheet!E672:E$786,"=Child",Spreadsheet!C672:C$786, "="&amp;Spreadsheet!C671) + COUNTIFS(Spreadsheet!E672:E$786,"=Step-child",Spreadsheet!C672:C$786, "="&amp;Spreadsheet!C671),0)</f>
        <v>0</v>
      </c>
      <c r="L671" s="5">
        <f>IF(NOT(ISBLANK(J671)),COUNTIFS(Spreadsheet!E672:E$786,"=Wife",Spreadsheet!C672:C$786, "="&amp;Spreadsheet!C671) + COUNTIFS(Spreadsheet!E672:E$786,"=Husband",Spreadsheet!C672:C$786, "="&amp;Spreadsheet!C671),0)</f>
        <v>0</v>
      </c>
      <c r="M671" s="5">
        <f>IF(NOT(ISBLANK(Spreadsheet!AJ671)),VLOOKUP(Spreadsheet!AJ671,'Drop Downs'!$P$2:$R$16,3,FALSE),0)</f>
        <v>0</v>
      </c>
      <c r="N671" s="5">
        <f>IF(NOT(ISBLANK(Spreadsheet!AJ671)), VLOOKUP(Spreadsheet!AJ671,'Drop Downs'!$P$2:$R$16,2,FALSE),0)</f>
        <v>0</v>
      </c>
      <c r="O671" s="5">
        <f>IF(NOT(ISBLANK(Spreadsheet!AL671)),VLOOKUP(Spreadsheet!AL671,'Drop Downs'!$P$2:$R$16,3,FALSE), 0)</f>
        <v>0</v>
      </c>
      <c r="P671" s="5">
        <f>IF(NOT(ISBLANK(Spreadsheet!AL671)),VLOOKUP(Spreadsheet!AL671,'Drop Downs'!$P$2:$R$16,2,FALSE),0)</f>
        <v>0</v>
      </c>
      <c r="Q671" s="5">
        <f>IF(NOT(ISBLANK(Spreadsheet!AN671)),VLOOKUP(Spreadsheet!AN671,'Drop Downs'!$P$2:$R$16,3,FALSE),0)</f>
        <v>0</v>
      </c>
      <c r="R671" s="5">
        <f>IF(NOT(ISBLANK(Spreadsheet!AN671)),VLOOKUP(Spreadsheet!AN671,'Drop Downs'!$P$2:$R$16,2,FALSE),0)</f>
        <v>0</v>
      </c>
      <c r="S671" s="5" t="str">
        <f>IF(OR(M671&gt;K671,N671&gt;L671,O671&gt;K671, Q671&gt;K671,N671&gt;L671, P671&gt;L671, R671&gt;L671),"Member currently has a coverage election over what he/she needs.  Please add more dependents or adjust the coverage election.","")&amp;(IF(AND(NOT(ISBLANK(Spreadsheet!C671)),NOT(ISBLANK(Spreadsheet!D671)),ISBLANK(Spreadsheet!E671)),"Dependent lacks a relationship to member.Please select one from the drop-down.",""))</f>
        <v/>
      </c>
      <c r="T671" s="5" t="b">
        <f t="shared" si="49"/>
        <v>1</v>
      </c>
      <c r="U671" s="5" t="b">
        <f>OR(ISBLANK(Spreadsheet!C671),IF(NOT(ISBLANK(Spreadsheet!D671)),NOT(ISBLANK(Spreadsheet!E671)),TRUE))</f>
        <v>1</v>
      </c>
      <c r="V671" s="5" t="b">
        <f>OR(ISBLANK(Spreadsheet!C671), NOT(ISBLANK(Spreadsheet!I671)))</f>
        <v>1</v>
      </c>
      <c r="W671" s="5" t="b">
        <f>OR(ISBLANK(Spreadsheet!D671),NOT(ISBLANK(Spreadsheet!C671)))</f>
        <v>1</v>
      </c>
      <c r="X671" s="155" t="str">
        <f>REPT("0",MIN(FIND({1,2,3,4,5,6,7,8,9},Spreadsheet!C671&amp;"123456789"))-1)&amp;IF(ISBLANK(Spreadsheet!C671),"",SUMPRODUCT(MID(0&amp;Spreadsheet!C671,LARGE(INDEX(ISNUMBER(--MID(Spreadsheet!C671,ROW($1:$225),1))*
 ROW($1:$225),0),ROW($1:$225))+1,1)*10^ROW($1:$225)/10))</f>
        <v/>
      </c>
      <c r="Y671" s="5" t="b">
        <f>IF(NOT(ISBLANK(Spreadsheet!C671)),IF(AND(ISNUMBER(VALUE(Spreadsheet!C671)), LEN(Spreadsheet!C671)=9),TRUE,FALSE),TRUE)</f>
        <v>1</v>
      </c>
      <c r="Z671" s="155" t="str">
        <f>REPT("0",MIN(FIND({1,2,3,4,5,6,7,8,9},Spreadsheet!D671&amp;"123456789"))-1)&amp;IF(ISBLANK(Spreadsheet!D671),"",SUMPRODUCT(MID(0&amp;Spreadsheet!D671,LARGE(INDEX(ISNUMBER(--MID(Spreadsheet!D671,ROW($1:$225),1))*
 ROW($1:$225),0),ROW($1:$225))+1,1)*10^ROW($1:$225)/10))</f>
        <v/>
      </c>
      <c r="AA671" s="5" t="b">
        <f>IF(AND(NOT(ISBLANK(Spreadsheet!D671)),NOT(ISBLANK(Spreadsheet!C671))),IF(AND(ISNUMBER(VALUE(Spreadsheet!D671)), LEN(Spreadsheet!D671)=9),TRUE,FALSE),IF(AND(NOT(ISBLANK(Spreadsheet!D671)),ISBLANK(Spreadsheet!C671)),FALSE,TRUE))</f>
        <v>1</v>
      </c>
      <c r="AB671" s="5" t="b">
        <f>OR(ISBLANK(Spreadsheet!Y671),IF(NOT(ISBLANK(Spreadsheet!Y671)),LEN(Spreadsheet!Y671)=10,ISNUMBER(VALUE(Spreadsheet!Y671))))</f>
        <v>1</v>
      </c>
      <c r="AC671" s="5" t="b">
        <f>OR(ISBLANK(Spreadsheet!AI671), AND(NOT(ISBLANK(Spreadsheet!AJ671)), NOT(ISNUMBER(SEARCH("Waive",Spreadsheet!AJ671)))))</f>
        <v>1</v>
      </c>
      <c r="AD671" s="5" t="b">
        <f>OR(ISBLANK(Spreadsheet!AK671), AND(NOT(ISBLANK(Spreadsheet!AL671)), NOT(ISNUMBER(SEARCH("Waive",Spreadsheet!AL671)))))</f>
        <v>1</v>
      </c>
      <c r="AE671" s="5" t="b">
        <f>OR(ISBLANK(Spreadsheet!AM671), AND(NOT(ISBLANK(Spreadsheet!AN671)), NOT(ISNUMBER(SEARCH("Waive", Spreadsheet!AN671)))))</f>
        <v>1</v>
      </c>
      <c r="AF671" s="5" t="b">
        <f>OR(ISBLANK(Spreadsheet!C671), NOT(ISBLANK(Spreadsheet!D671)),NOT(ISBLANK(Spreadsheet!L671)))</f>
        <v>1</v>
      </c>
      <c r="AG671" s="5" t="b">
        <f>IF(AND(NOT(ISBLANK(Spreadsheet!C671)), NOT(ISBLANK(Spreadsheet!D671)),Spreadsheet!C671&lt;&gt;Spreadsheet!D671),IF(ISERROR(VLOOKUP(Spreadsheet!C671, Spreadsheet!$C$6:'Spreadsheet'!$C670,1,FALSE)), FALSE, TRUE),TRUE)</f>
        <v>1</v>
      </c>
      <c r="AH671" s="5" t="b">
        <f>Spreadsheet!$B$2=Spreadsheet!AD671</f>
        <v>1</v>
      </c>
      <c r="AI671" s="5" t="b">
        <f>IF(ISBLANK(Spreadsheet!G671),TRUE,IF(OR(LEN(Spreadsheet!G671)&gt;1,ISNUMBER(VALUE(Spreadsheet!G671))),FALSE,TRUE))</f>
        <v>1</v>
      </c>
      <c r="AJ671" s="5" t="b">
        <f>OR(ISBLANK(Spreadsheet!C671), NOT(ISBLANK(Spreadsheet!B671)), NOT(ISBLANK(Spreadsheet!D671)))</f>
        <v>1</v>
      </c>
      <c r="AK671" s="5" t="b">
        <f t="array" ref="AK671">IF(OR(AND(ISBLANK(Spreadsheet!E671),ISBLANK(Spreadsheet!D671),NOT(ISBLANK(Spreadsheet!C671))),AND(ISBLANK(Spreadsheet!E671),ISBLANK(Spreadsheet!D671),ISBLANK(Spreadsheet!C671))),TRUE,ISNUMBER(MATCH(TRUE,EXACT(Spreadsheet!E671,Relationships),0)))</f>
        <v>1</v>
      </c>
      <c r="AL671" s="5" t="b">
        <f>IF(NOT(ISBLANK(Spreadsheet!C671)),IF(OR(ISBLANK(Spreadsheet!F671),LEN(Spreadsheet!F671)&gt;40),FALSE,TRUE),TRUE)</f>
        <v>1</v>
      </c>
      <c r="AM671" s="5" t="b">
        <f>IF(NOT(ISBLANK(Spreadsheet!C671)),IF(OR(ISBLANK(Spreadsheet!H671),LEN(Spreadsheet!H671)&gt;40),FALSE,TRUE),TRUE)</f>
        <v>1</v>
      </c>
      <c r="AN671" s="5" t="b">
        <f t="array" ref="AN671">IF(ISBLANK(Spreadsheet!I671),TRUE,ISNUMBER(MATCH(TRUE,EXACT(Spreadsheet!I671,GenderValues),0)))</f>
        <v>1</v>
      </c>
      <c r="AO671" s="5" t="b">
        <f ca="1">IF(ISERROR(DATEVALUE(TEXT(Spreadsheet!J671,"mm/dd/yyyy")) &gt; TODAY()),IF(AND(ISBLANK(Spreadsheet!J671),ISBLANK(Spreadsheet!C671)),TRUE,FALSE),IF(DATEVALUE(TEXT(Spreadsheet!J671,"mm/dd/yyyy")) &gt; TODAY(),FALSE,TRUE))</f>
        <v>1</v>
      </c>
      <c r="AP671" s="5" t="b">
        <f>OR(ISBLANK(Spreadsheet!K671),LEN(Spreadsheet!K671)&lt;=100)</f>
        <v>1</v>
      </c>
      <c r="AQ671" s="5" t="b">
        <f t="array" ref="AQ671">IF(OR(AND(ISBLANK(Spreadsheet!L671),ISBLANK(Spreadsheet!C671)),AND(NOT(ISBLANK(Spreadsheet!C671)),NOT(ISBLANK(Spreadsheet!D671)))),TRUE,ISNUMBER(MATCH(TRUE,EXACT(Spreadsheet!L671,MaritalStatus),0)))</f>
        <v>1</v>
      </c>
      <c r="AR671" s="5" t="b">
        <f ca="1">IF(ISERROR(DATEVALUE(TEXT(Spreadsheet!M671,"mm/dd/yyyy")) &gt; TODAY()),IF(ISBLANK(Spreadsheet!M671),TRUE,FALSE),IF(DATEVALUE(TEXT(Spreadsheet!M671,"mm/dd/yyyy")) &gt; TODAY(),FALSE,TRUE))</f>
        <v>1</v>
      </c>
      <c r="AS671" s="5" t="b">
        <f>OR(ISBLANK(Spreadsheet!N671),LEN(Spreadsheet!N671)&lt;=100)</f>
        <v>1</v>
      </c>
      <c r="AT671" s="5" t="b">
        <f>OR(ISBLANK(Spreadsheet!O671),UPPER(Spreadsheet!O671)="YES")</f>
        <v>1</v>
      </c>
      <c r="AU671" s="5" t="b">
        <f>OR(ISBLANK(Spreadsheet!P671),UPPER(Spreadsheet!P671)="YES")</f>
        <v>1</v>
      </c>
      <c r="AV671" s="5" t="b">
        <f t="array" ref="AV671">IF(ISBLANK(Spreadsheet!Q671),TRUE,ISNUMBER(MATCH(TRUE,EXACT(Spreadsheet!Q671,OnGroupsPriorIns),0)))</f>
        <v>1</v>
      </c>
      <c r="AW671" s="5" t="b">
        <f>OR(ISBLANK(Spreadsheet!R671),UPPER(Spreadsheet!R671)="YES")</f>
        <v>1</v>
      </c>
      <c r="AX671" s="5" t="b">
        <f>OR(ISBLANK(Spreadsheet!S671),UPPER(Spreadsheet!S671)="YES")</f>
        <v>1</v>
      </c>
      <c r="AY671" s="5" t="b">
        <f>OR(AND(ISBLANK(Spreadsheet!C671),LEN(Spreadsheet!T671)=0),AND(NOT(ISBLANK(Spreadsheet!C671)),LEN(Spreadsheet!T671)&gt;0,LEN(Spreadsheet!T671)&lt;=50))</f>
        <v>1</v>
      </c>
      <c r="AZ671" s="5" t="b">
        <f>OR(LEN(Spreadsheet!U671)=0,AND(LEN(Spreadsheet!U671)&gt;0,LEN(Spreadsheet!U671)&lt;=50))</f>
        <v>1</v>
      </c>
      <c r="BA671" s="5" t="b">
        <f>OR(AND(ISBLANK(Spreadsheet!C671),LEN(Spreadsheet!V671)=0),AND(NOT(ISBLANK(Spreadsheet!C671)),LEN(Spreadsheet!V671)&gt;0,LEN(Spreadsheet!V671)&lt;=50))</f>
        <v>1</v>
      </c>
      <c r="BB671" s="5" t="b">
        <f t="array" ref="BB671">IF(AND(ISBLANK(Spreadsheet!C671),LEN(Spreadsheet!W671)=0),TRUE,ISNUMBER(MATCH(TRUE,EXACT(Spreadsheet!W671,States),0)))</f>
        <v>1</v>
      </c>
      <c r="BC671" s="5" t="b">
        <f>OR(AND(ISBLANK(Spreadsheet!C671),LEN(Spreadsheet!X671)=0),AND(NOT(ISBLANK(Spreadsheet!C671)),LEN(Spreadsheet!X671)&gt;0,LEN(Spreadsheet!X671)=5,ISNUMBER(VALUE(Spreadsheet!X671))))</f>
        <v>1</v>
      </c>
      <c r="BD671" s="5" t="b">
        <f>OR(ISBLANK(Spreadsheet!Z671),LEN(Spreadsheet!Z671)&lt;=50)</f>
        <v>1</v>
      </c>
      <c r="BE671" s="5" t="b">
        <f>ISBLANK(Spreadsheet!AA671)</f>
        <v>1</v>
      </c>
      <c r="BF671" s="5" t="b">
        <f>ISBLANK(Spreadsheet!AB671)</f>
        <v>1</v>
      </c>
      <c r="BG671" s="5" t="b">
        <f>IF(ISERROR(DATEVALUE(TEXT(Spreadsheet!AC671,"mm/dd/yyyy")) &gt; DATEVALUE(TEXT(Spreadsheet!J671,"mm/dd/yyyy"))),IF(OR(AND(ISBLANK(Spreadsheet!AC671),ISBLANK(Spreadsheet!C671)),AND(NOT(ISBLANK(Spreadsheet!C671)),ISBLANK(Spreadsheet!AC671),NOT(ISBLANK(Spreadsheet!D671)))),TRUE,FALSE),IF(DATEVALUE(TEXT(Spreadsheet!AC671,"mm/dd/yyyy")) &gt; DATEVALUE(TEXT(Spreadsheet!J671,"mm/dd/yyyy")),TRUE,FALSE))</f>
        <v>1</v>
      </c>
      <c r="BH671" s="5" t="b">
        <f>OR(AND(ISBLANK(Spreadsheet!C671),ISBLANK(Spreadsheet!AE671)),AND(NOT(ISBLANK(Spreadsheet!C671)),NOT(ISBLANK(Spreadsheet!D671)),ISBLANK(Spreadsheet!AE671)),AND(NOT(ISBLANK(Spreadsheet!C671)),ISBLANK(Spreadsheet!D671),NOT(ISBLANK(Spreadsheet!AE671)),LEN(Spreadsheet!AE671)&lt;=100))</f>
        <v>1</v>
      </c>
      <c r="BI671" s="5" t="b">
        <f t="array" ref="BI671">IF(ISBLANK(Spreadsheet!AF671),TRUE,ISNUMBER(MATCH(TRUE,EXACT(Spreadsheet!AF671,CobraShortReasons),0)))</f>
        <v>1</v>
      </c>
      <c r="BJ671" s="5" t="b">
        <f ca="1">IF(ISERROR(DATEVALUE(TEXT(Spreadsheet!AG671,"mm/dd/yyyy")) &gt; TODAY()),IF(ISBLANK(Spreadsheet!AG671),TRUE,FALSE),IF(DATEVALUE(TEXT(Spreadsheet!AG671,"mm/dd/yyyy")) &gt; TODAY(),FALSE,TRUE))</f>
        <v>1</v>
      </c>
      <c r="BK671" s="5" t="b">
        <f>OR(ISBLANK(Spreadsheet!AH671),LEN(Spreadsheet!AH671)&lt;=25)</f>
        <v>1</v>
      </c>
      <c r="BL671" s="5" t="b">
        <f t="array" aca="1" ref="BL671" ca="1">IF(ISBLANK(Spreadsheet!AI671),TRUE,ISNUMBER(MATCH(TRUE,EXACT(Spreadsheet!AI671,INDIRECT(Spreadsheet!$D$2)),0)))</f>
        <v>1</v>
      </c>
      <c r="BM671" s="5" t="b">
        <f t="array" aca="1" ref="BM671" ca="1">IF(ISBLANK(Spreadsheet!AJ671),TRUE,ISNUMBER(MATCH(TRUE,EXACT(Spreadsheet!AJ671,INDIRECT(Spreadsheet!BJ671)),0)))</f>
        <v>1</v>
      </c>
      <c r="BN671" s="5" t="b">
        <f t="array" ref="BN671">IF(ISBLANK(Spreadsheet!AK671),TRUE,ISNUMBER(MATCH(TRUE,EXACT(Spreadsheet!AK671,DentalPlans),0)))</f>
        <v>1</v>
      </c>
      <c r="BO671" s="5" t="b">
        <f t="array" aca="1" ref="BO671" ca="1">IF(ISBLANK(Spreadsheet!AL671),TRUE,ISNUMBER(MATCH(TRUE,EXACT(Spreadsheet!AL671,INDIRECT(Spreadsheet!BK671)),0)))</f>
        <v>1</v>
      </c>
      <c r="BP671" s="5" t="b">
        <f t="array" ref="BP671">IF(ISBLANK(Spreadsheet!AM671),TRUE,ISNUMBER(MATCH(TRUE,EXACT(Spreadsheet!AM671,VisionPlans),0)))</f>
        <v>1</v>
      </c>
      <c r="BQ671" s="5" t="b">
        <f t="array" aca="1" ref="BQ671" ca="1">IF(ISBLANK(Spreadsheet!AN671),TRUE,ISNUMBER(MATCH(TRUE,EXACT(Spreadsheet!AN671,INDIRECT(Spreadsheet!BL671)),0)))</f>
        <v>1</v>
      </c>
      <c r="BR671" s="5" t="b">
        <f t="array" ref="BR671">IF(ISBLANK(Spreadsheet!AO671),TRUE,ISNUMBER(MATCH(TRUE,EXACT(Spreadsheet!AO671,LifeBenefitClasses),0)))</f>
        <v>1</v>
      </c>
      <c r="BS671" s="5" t="b">
        <f>IF(OR(ISBLANK(Spreadsheet!AO671), Spreadsheet!AO671="Waive"),IF(ISBLANK(Spreadsheet!AP671),TRUE,FALSE),IF(OR(AND(NOT(ISBLANK(Spreadsheet!AO671)),ISBLANK(Spreadsheet!AP671)),NOT(ISNUMBER(VALUE(Spreadsheet!AP671)))),FALSE,IF(OR(AND(Spreadsheet!AP671&lt;6,MOD(Spreadsheet!AP671*10,5)=0), MOD(Spreadsheet!AP671,5000)=0),TRUE,FALSE)))</f>
        <v>1</v>
      </c>
      <c r="BT671" s="5" t="b">
        <f t="array" ref="BT671">IF(ISBLANK(Spreadsheet!AQ671),TRUE,ISNUMBER(MATCH(TRUE,EXACT(Spreadsheet!AQ671,EnrollWaive),0)))</f>
        <v>1</v>
      </c>
      <c r="BU671" s="5" t="b">
        <f t="array" ref="BU671">IF(ISBLANK(Spreadsheet!AR671),TRUE,ISNUMBER(MATCH(TRUE,EXACT(Spreadsheet!AR671,LifeBenefitClasses),0)))</f>
        <v>1</v>
      </c>
      <c r="BV671" s="5" t="b">
        <f>IF(OR(ISBLANK(Spreadsheet!AR671), Spreadsheet!AR671="Waive"),IF(ISBLANK(Spreadsheet!AS671),TRUE,FALSE),IF(OR(AND(NOT(ISBLANK(Spreadsheet!AR671)),ISBLANK(Spreadsheet!AS671)),NOT(ISNUMBER(VALUE(Spreadsheet!AS671)))),FALSE,IF(OR(AND(Spreadsheet!AS671&lt;6,MOD(Spreadsheet!AS671*10,5)=0), MOD(Spreadsheet!AS671,10000)=0),TRUE,FALSE)))</f>
        <v>1</v>
      </c>
      <c r="BW671" s="5" t="b">
        <f t="array" ref="BW671">IF(ISBLANK(Spreadsheet!AT671),TRUE,ISNUMBER(MATCH(TRUE,EXACT(Spreadsheet!AT671,LifeBenefitClasses),0)))</f>
        <v>1</v>
      </c>
      <c r="BX671" s="5" t="b">
        <f>IF(OR(ISBLANK(Spreadsheet!AT671), Spreadsheet!AT671="Waive"),IF(ISBLANK(Spreadsheet!AU671),TRUE,FALSE),IF(OR(AND(NOT(ISBLANK(Spreadsheet!AT671)),ISBLANK(Spreadsheet!AU671)),NOT(ISNUMBER(VALUE(Spreadsheet!AU671)))),FALSE,IF(AND(NOT(OR(ISBLANK(Spreadsheet!AT671),Spreadsheet!AT671="Waive")),NOT(OR(ISBLANK(Spreadsheet!AR671),Spreadsheet!AR671="Waive")),MOD(Spreadsheet!AU671,5000)=0, Spreadsheet!AU671&lt;=(Spreadsheet!AS671*0.5)),TRUE,FALSE)))</f>
        <v>1</v>
      </c>
      <c r="BY671" s="5" t="b">
        <f t="array" ref="BY671">IF(ISBLANK(Spreadsheet!AV671),TRUE,ISNUMBER(MATCH(TRUE,EXACT(Spreadsheet!AV671,EnrollWaive),0)))</f>
        <v>1</v>
      </c>
      <c r="BZ671" s="5" t="b">
        <f t="array" ref="BZ671">IF(ISBLANK(Spreadsheet!AW671),TRUE,ISNUMBER(MATCH(TRUE,EXACT(Spreadsheet!AW671,LifeBenefitClasses),0)))</f>
        <v>1</v>
      </c>
      <c r="CA671" s="5" t="b">
        <f t="array" ref="CA671">IF(ISBLANK(Spreadsheet!AX671),TRUE,ISNUMBER(MATCH(TRUE,EXACT(Spreadsheet!AX671,LifeBenefitClasses),0)))</f>
        <v>1</v>
      </c>
      <c r="CB671" s="5" t="b">
        <f t="array" ref="CB671">IF(ISBLANK(Spreadsheet!AY671),TRUE,ISNUMBER(MATCH(TRUE,EXACT(Spreadsheet!AY671,LifeBenefitClasses),0)))</f>
        <v>1</v>
      </c>
      <c r="CC671" s="5" t="b">
        <f t="array" ref="CC671">IF(ISBLANK(Spreadsheet!AZ671),TRUE,ISNUMBER(MATCH(TRUE,EXACT(Spreadsheet!AZ671,LifeBenefitClasses),0)))</f>
        <v>1</v>
      </c>
      <c r="CD671" s="5" t="b">
        <f t="array" ref="CD671">IF(ISBLANK(Spreadsheet!BA671),TRUE,ISNUMBER(MATCH(TRUE,EXACT(Spreadsheet!BA671,LifeBenefitClasses),0)))</f>
        <v>1</v>
      </c>
      <c r="CE671" s="5" t="b">
        <f>IF(OR(ISBLANK(Spreadsheet!BA671), Spreadsheet!BA671="Waive"),IF(ISBLANK(Spreadsheet!BB671),TRUE,FALSE),IF(OR(AND(NOT(ISBLANK(Spreadsheet!BA671)),ISBLANK(Spreadsheet!BB671)),NOT(ISNUMBER(VALUE(Spreadsheet!BB671))),ISBLANK(Spreadsheet!BC671),NOT(ISNUMBER(VALUE(Spreadsheet!BC671)))),FALSE,IF(AND(Spreadsheet!BB671&gt;=50000,Spreadsheet!BB671&lt;=250000,MOD(Spreadsheet!BB671,10000)=0,Spreadsheet!BB671&lt;=(10*Spreadsheet!BC671)),TRUE,FALSE)))</f>
        <v>1</v>
      </c>
      <c r="CF671" s="5" t="b">
        <f>IF(NOT(ISBLANK(Spreadsheet!BC671)),AND(ISNUMBER(VALUE(Spreadsheet!BC671)),Spreadsheet!BC671&gt;0),AND(OR(ISBLANK(Spreadsheet!AO671),Spreadsheet!AO671="Waive",AND(NOT(OR(ISBLANK(Spreadsheet!AO671),Spreadsheet!AO671="Waive")),Spreadsheet!AP671&gt;=6)),OR(ISBLANK(Spreadsheet!AR671),AND(NOT(OR(ISBLANK(Spreadsheet!AR671),Spreadsheet!AR671="Waive")),Spreadsheet!AS671&gt;=6)),OR(ISBLANK(Spreadsheet!AW671)),OR(ISBLANK(Spreadsheet!AX671)),OR(ISBLANK(Spreadsheet!AY671)),OR(ISBLANK(Spreadsheet!AZ671)),OR(ISBLANK(Spreadsheet!BA671),Spreadsheet!BA671="Waive")))</f>
        <v>1</v>
      </c>
      <c r="CG671" s="5" t="b">
        <f t="shared" ca="1" si="47"/>
        <v>1</v>
      </c>
    </row>
    <row r="672" spans="8:85" x14ac:dyDescent="0.3">
      <c r="H672" s="5">
        <f t="shared" ca="1" si="48"/>
        <v>2</v>
      </c>
      <c r="I672" s="5" t="str">
        <f t="shared" ca="1" si="46"/>
        <v/>
      </c>
      <c r="J672" s="5" t="str">
        <f>IF(AND(NOT(ISBLANK(Spreadsheet!C672)),ISBLANK(Spreadsheet!D672)),Spreadsheet!F672&amp;" "&amp;Spreadsheet!H672,"")</f>
        <v/>
      </c>
      <c r="K672" s="5">
        <f>IF(AND(NOT(ISBLANK(Spreadsheet!C672)),ISBLANK(Spreadsheet!D672)),COUNTIFS(Spreadsheet!E673:E$786,"=Child",Spreadsheet!C673:C$786, "="&amp;Spreadsheet!C672) + COUNTIFS(Spreadsheet!E673:E$786,"=Step-child",Spreadsheet!C673:C$786, "="&amp;Spreadsheet!C672),0)</f>
        <v>0</v>
      </c>
      <c r="L672" s="5">
        <f>IF(NOT(ISBLANK(J672)),COUNTIFS(Spreadsheet!E673:E$786,"=Wife",Spreadsheet!C673:C$786, "="&amp;Spreadsheet!C672) + COUNTIFS(Spreadsheet!E673:E$786,"=Husband",Spreadsheet!C673:C$786, "="&amp;Spreadsheet!C672),0)</f>
        <v>0</v>
      </c>
      <c r="M672" s="5">
        <f>IF(NOT(ISBLANK(Spreadsheet!AJ672)),VLOOKUP(Spreadsheet!AJ672,'Drop Downs'!$P$2:$R$16,3,FALSE),0)</f>
        <v>0</v>
      </c>
      <c r="N672" s="5">
        <f>IF(NOT(ISBLANK(Spreadsheet!AJ672)), VLOOKUP(Spreadsheet!AJ672,'Drop Downs'!$P$2:$R$16,2,FALSE),0)</f>
        <v>0</v>
      </c>
      <c r="O672" s="5">
        <f>IF(NOT(ISBLANK(Spreadsheet!AL672)),VLOOKUP(Spreadsheet!AL672,'Drop Downs'!$P$2:$R$16,3,FALSE), 0)</f>
        <v>0</v>
      </c>
      <c r="P672" s="5">
        <f>IF(NOT(ISBLANK(Spreadsheet!AL672)),VLOOKUP(Spreadsheet!AL672,'Drop Downs'!$P$2:$R$16,2,FALSE),0)</f>
        <v>0</v>
      </c>
      <c r="Q672" s="5">
        <f>IF(NOT(ISBLANK(Spreadsheet!AN672)),VLOOKUP(Spreadsheet!AN672,'Drop Downs'!$P$2:$R$16,3,FALSE),0)</f>
        <v>0</v>
      </c>
      <c r="R672" s="5">
        <f>IF(NOT(ISBLANK(Spreadsheet!AN672)),VLOOKUP(Spreadsheet!AN672,'Drop Downs'!$P$2:$R$16,2,FALSE),0)</f>
        <v>0</v>
      </c>
      <c r="S672" s="5" t="str">
        <f>IF(OR(M672&gt;K672,N672&gt;L672,O672&gt;K672, Q672&gt;K672,N672&gt;L672, P672&gt;L672, R672&gt;L672),"Member currently has a coverage election over what he/she needs.  Please add more dependents or adjust the coverage election.","")&amp;(IF(AND(NOT(ISBLANK(Spreadsheet!C672)),NOT(ISBLANK(Spreadsheet!D672)),ISBLANK(Spreadsheet!E672)),"Dependent lacks a relationship to member.Please select one from the drop-down.",""))</f>
        <v/>
      </c>
      <c r="T672" s="5" t="b">
        <f t="shared" si="49"/>
        <v>1</v>
      </c>
      <c r="U672" s="5" t="b">
        <f>OR(ISBLANK(Spreadsheet!C672),IF(NOT(ISBLANK(Spreadsheet!D672)),NOT(ISBLANK(Spreadsheet!E672)),TRUE))</f>
        <v>1</v>
      </c>
      <c r="V672" s="5" t="b">
        <f>OR(ISBLANK(Spreadsheet!C672), NOT(ISBLANK(Spreadsheet!I672)))</f>
        <v>1</v>
      </c>
      <c r="W672" s="5" t="b">
        <f>OR(ISBLANK(Spreadsheet!D672),NOT(ISBLANK(Spreadsheet!C672)))</f>
        <v>1</v>
      </c>
      <c r="X672" s="155" t="str">
        <f>REPT("0",MIN(FIND({1,2,3,4,5,6,7,8,9},Spreadsheet!C672&amp;"123456789"))-1)&amp;IF(ISBLANK(Spreadsheet!C672),"",SUMPRODUCT(MID(0&amp;Spreadsheet!C672,LARGE(INDEX(ISNUMBER(--MID(Spreadsheet!C672,ROW($1:$225),1))*
 ROW($1:$225),0),ROW($1:$225))+1,1)*10^ROW($1:$225)/10))</f>
        <v/>
      </c>
      <c r="Y672" s="5" t="b">
        <f>IF(NOT(ISBLANK(Spreadsheet!C672)),IF(AND(ISNUMBER(VALUE(Spreadsheet!C672)), LEN(Spreadsheet!C672)=9),TRUE,FALSE),TRUE)</f>
        <v>1</v>
      </c>
      <c r="Z672" s="155" t="str">
        <f>REPT("0",MIN(FIND({1,2,3,4,5,6,7,8,9},Spreadsheet!D672&amp;"123456789"))-1)&amp;IF(ISBLANK(Spreadsheet!D672),"",SUMPRODUCT(MID(0&amp;Spreadsheet!D672,LARGE(INDEX(ISNUMBER(--MID(Spreadsheet!D672,ROW($1:$225),1))*
 ROW($1:$225),0),ROW($1:$225))+1,1)*10^ROW($1:$225)/10))</f>
        <v/>
      </c>
      <c r="AA672" s="5" t="b">
        <f>IF(AND(NOT(ISBLANK(Spreadsheet!D672)),NOT(ISBLANK(Spreadsheet!C672))),IF(AND(ISNUMBER(VALUE(Spreadsheet!D672)), LEN(Spreadsheet!D672)=9),TRUE,FALSE),IF(AND(NOT(ISBLANK(Spreadsheet!D672)),ISBLANK(Spreadsheet!C672)),FALSE,TRUE))</f>
        <v>1</v>
      </c>
      <c r="AB672" s="5" t="b">
        <f>OR(ISBLANK(Spreadsheet!Y672),IF(NOT(ISBLANK(Spreadsheet!Y672)),LEN(Spreadsheet!Y672)=10,ISNUMBER(VALUE(Spreadsheet!Y672))))</f>
        <v>1</v>
      </c>
      <c r="AC672" s="5" t="b">
        <f>OR(ISBLANK(Spreadsheet!AI672), AND(NOT(ISBLANK(Spreadsheet!AJ672)), NOT(ISNUMBER(SEARCH("Waive",Spreadsheet!AJ672)))))</f>
        <v>1</v>
      </c>
      <c r="AD672" s="5" t="b">
        <f>OR(ISBLANK(Spreadsheet!AK672), AND(NOT(ISBLANK(Spreadsheet!AL672)), NOT(ISNUMBER(SEARCH("Waive",Spreadsheet!AL672)))))</f>
        <v>1</v>
      </c>
      <c r="AE672" s="5" t="b">
        <f>OR(ISBLANK(Spreadsheet!AM672), AND(NOT(ISBLANK(Spreadsheet!AN672)), NOT(ISNUMBER(SEARCH("Waive", Spreadsheet!AN672)))))</f>
        <v>1</v>
      </c>
      <c r="AF672" s="5" t="b">
        <f>OR(ISBLANK(Spreadsheet!C672), NOT(ISBLANK(Spreadsheet!D672)),NOT(ISBLANK(Spreadsheet!L672)))</f>
        <v>1</v>
      </c>
      <c r="AG672" s="5" t="b">
        <f>IF(AND(NOT(ISBLANK(Spreadsheet!C672)), NOT(ISBLANK(Spreadsheet!D672)),Spreadsheet!C672&lt;&gt;Spreadsheet!D672),IF(ISERROR(VLOOKUP(Spreadsheet!C672, Spreadsheet!$C$6:'Spreadsheet'!$C671,1,FALSE)), FALSE, TRUE),TRUE)</f>
        <v>1</v>
      </c>
      <c r="AH672" s="5" t="b">
        <f>Spreadsheet!$B$2=Spreadsheet!AD672</f>
        <v>1</v>
      </c>
      <c r="AI672" s="5" t="b">
        <f>IF(ISBLANK(Spreadsheet!G672),TRUE,IF(OR(LEN(Spreadsheet!G672)&gt;1,ISNUMBER(VALUE(Spreadsheet!G672))),FALSE,TRUE))</f>
        <v>1</v>
      </c>
      <c r="AJ672" s="5" t="b">
        <f>OR(ISBLANK(Spreadsheet!C672), NOT(ISBLANK(Spreadsheet!B672)), NOT(ISBLANK(Spreadsheet!D672)))</f>
        <v>1</v>
      </c>
      <c r="AK672" s="5" t="b">
        <f t="array" ref="AK672">IF(OR(AND(ISBLANK(Spreadsheet!E672),ISBLANK(Spreadsheet!D672),NOT(ISBLANK(Spreadsheet!C672))),AND(ISBLANK(Spreadsheet!E672),ISBLANK(Spreadsheet!D672),ISBLANK(Spreadsheet!C672))),TRUE,ISNUMBER(MATCH(TRUE,EXACT(Spreadsheet!E672,Relationships),0)))</f>
        <v>1</v>
      </c>
      <c r="AL672" s="5" t="b">
        <f>IF(NOT(ISBLANK(Spreadsheet!C672)),IF(OR(ISBLANK(Spreadsheet!F672),LEN(Spreadsheet!F672)&gt;40),FALSE,TRUE),TRUE)</f>
        <v>1</v>
      </c>
      <c r="AM672" s="5" t="b">
        <f>IF(NOT(ISBLANK(Spreadsheet!C672)),IF(OR(ISBLANK(Spreadsheet!H672),LEN(Spreadsheet!H672)&gt;40),FALSE,TRUE),TRUE)</f>
        <v>1</v>
      </c>
      <c r="AN672" s="5" t="b">
        <f t="array" ref="AN672">IF(ISBLANK(Spreadsheet!I672),TRUE,ISNUMBER(MATCH(TRUE,EXACT(Spreadsheet!I672,GenderValues),0)))</f>
        <v>1</v>
      </c>
      <c r="AO672" s="5" t="b">
        <f ca="1">IF(ISERROR(DATEVALUE(TEXT(Spreadsheet!J672,"mm/dd/yyyy")) &gt; TODAY()),IF(AND(ISBLANK(Spreadsheet!J672),ISBLANK(Spreadsheet!C672)),TRUE,FALSE),IF(DATEVALUE(TEXT(Spreadsheet!J672,"mm/dd/yyyy")) &gt; TODAY(),FALSE,TRUE))</f>
        <v>1</v>
      </c>
      <c r="AP672" s="5" t="b">
        <f>OR(ISBLANK(Spreadsheet!K672),LEN(Spreadsheet!K672)&lt;=100)</f>
        <v>1</v>
      </c>
      <c r="AQ672" s="5" t="b">
        <f t="array" ref="AQ672">IF(OR(AND(ISBLANK(Spreadsheet!L672),ISBLANK(Spreadsheet!C672)),AND(NOT(ISBLANK(Spreadsheet!C672)),NOT(ISBLANK(Spreadsheet!D672)))),TRUE,ISNUMBER(MATCH(TRUE,EXACT(Spreadsheet!L672,MaritalStatus),0)))</f>
        <v>1</v>
      </c>
      <c r="AR672" s="5" t="b">
        <f ca="1">IF(ISERROR(DATEVALUE(TEXT(Spreadsheet!M672,"mm/dd/yyyy")) &gt; TODAY()),IF(ISBLANK(Spreadsheet!M672),TRUE,FALSE),IF(DATEVALUE(TEXT(Spreadsheet!M672,"mm/dd/yyyy")) &gt; TODAY(),FALSE,TRUE))</f>
        <v>1</v>
      </c>
      <c r="AS672" s="5" t="b">
        <f>OR(ISBLANK(Spreadsheet!N672),LEN(Spreadsheet!N672)&lt;=100)</f>
        <v>1</v>
      </c>
      <c r="AT672" s="5" t="b">
        <f>OR(ISBLANK(Spreadsheet!O672),UPPER(Spreadsheet!O672)="YES")</f>
        <v>1</v>
      </c>
      <c r="AU672" s="5" t="b">
        <f>OR(ISBLANK(Spreadsheet!P672),UPPER(Spreadsheet!P672)="YES")</f>
        <v>1</v>
      </c>
      <c r="AV672" s="5" t="b">
        <f t="array" ref="AV672">IF(ISBLANK(Spreadsheet!Q672),TRUE,ISNUMBER(MATCH(TRUE,EXACT(Spreadsheet!Q672,OnGroupsPriorIns),0)))</f>
        <v>1</v>
      </c>
      <c r="AW672" s="5" t="b">
        <f>OR(ISBLANK(Spreadsheet!R672),UPPER(Spreadsheet!R672)="YES")</f>
        <v>1</v>
      </c>
      <c r="AX672" s="5" t="b">
        <f>OR(ISBLANK(Spreadsheet!S672),UPPER(Spreadsheet!S672)="YES")</f>
        <v>1</v>
      </c>
      <c r="AY672" s="5" t="b">
        <f>OR(AND(ISBLANK(Spreadsheet!C672),LEN(Spreadsheet!T672)=0),AND(NOT(ISBLANK(Spreadsheet!C672)),LEN(Spreadsheet!T672)&gt;0,LEN(Spreadsheet!T672)&lt;=50))</f>
        <v>1</v>
      </c>
      <c r="AZ672" s="5" t="b">
        <f>OR(LEN(Spreadsheet!U672)=0,AND(LEN(Spreadsheet!U672)&gt;0,LEN(Spreadsheet!U672)&lt;=50))</f>
        <v>1</v>
      </c>
      <c r="BA672" s="5" t="b">
        <f>OR(AND(ISBLANK(Spreadsheet!C672),LEN(Spreadsheet!V672)=0),AND(NOT(ISBLANK(Spreadsheet!C672)),LEN(Spreadsheet!V672)&gt;0,LEN(Spreadsheet!V672)&lt;=50))</f>
        <v>1</v>
      </c>
      <c r="BB672" s="5" t="b">
        <f t="array" ref="BB672">IF(AND(ISBLANK(Spreadsheet!C672),LEN(Spreadsheet!W672)=0),TRUE,ISNUMBER(MATCH(TRUE,EXACT(Spreadsheet!W672,States),0)))</f>
        <v>1</v>
      </c>
      <c r="BC672" s="5" t="b">
        <f>OR(AND(ISBLANK(Spreadsheet!C672),LEN(Spreadsheet!X672)=0),AND(NOT(ISBLANK(Spreadsheet!C672)),LEN(Spreadsheet!X672)&gt;0,LEN(Spreadsheet!X672)=5,ISNUMBER(VALUE(Spreadsheet!X672))))</f>
        <v>1</v>
      </c>
      <c r="BD672" s="5" t="b">
        <f>OR(ISBLANK(Spreadsheet!Z672),LEN(Spreadsheet!Z672)&lt;=50)</f>
        <v>1</v>
      </c>
      <c r="BE672" s="5" t="b">
        <f>ISBLANK(Spreadsheet!AA672)</f>
        <v>1</v>
      </c>
      <c r="BF672" s="5" t="b">
        <f>ISBLANK(Spreadsheet!AB672)</f>
        <v>1</v>
      </c>
      <c r="BG672" s="5" t="b">
        <f>IF(ISERROR(DATEVALUE(TEXT(Spreadsheet!AC672,"mm/dd/yyyy")) &gt; DATEVALUE(TEXT(Spreadsheet!J672,"mm/dd/yyyy"))),IF(OR(AND(ISBLANK(Spreadsheet!AC672),ISBLANK(Spreadsheet!C672)),AND(NOT(ISBLANK(Spreadsheet!C672)),ISBLANK(Spreadsheet!AC672),NOT(ISBLANK(Spreadsheet!D672)))),TRUE,FALSE),IF(DATEVALUE(TEXT(Spreadsheet!AC672,"mm/dd/yyyy")) &gt; DATEVALUE(TEXT(Spreadsheet!J672,"mm/dd/yyyy")),TRUE,FALSE))</f>
        <v>1</v>
      </c>
      <c r="BH672" s="5" t="b">
        <f>OR(AND(ISBLANK(Spreadsheet!C672),ISBLANK(Spreadsheet!AE672)),AND(NOT(ISBLANK(Spreadsheet!C672)),NOT(ISBLANK(Spreadsheet!D672)),ISBLANK(Spreadsheet!AE672)),AND(NOT(ISBLANK(Spreadsheet!C672)),ISBLANK(Spreadsheet!D672),NOT(ISBLANK(Spreadsheet!AE672)),LEN(Spreadsheet!AE672)&lt;=100))</f>
        <v>1</v>
      </c>
      <c r="BI672" s="5" t="b">
        <f t="array" ref="BI672">IF(ISBLANK(Spreadsheet!AF672),TRUE,ISNUMBER(MATCH(TRUE,EXACT(Spreadsheet!AF672,CobraShortReasons),0)))</f>
        <v>1</v>
      </c>
      <c r="BJ672" s="5" t="b">
        <f ca="1">IF(ISERROR(DATEVALUE(TEXT(Spreadsheet!AG672,"mm/dd/yyyy")) &gt; TODAY()),IF(ISBLANK(Spreadsheet!AG672),TRUE,FALSE),IF(DATEVALUE(TEXT(Spreadsheet!AG672,"mm/dd/yyyy")) &gt; TODAY(),FALSE,TRUE))</f>
        <v>1</v>
      </c>
      <c r="BK672" s="5" t="b">
        <f>OR(ISBLANK(Spreadsheet!AH672),LEN(Spreadsheet!AH672)&lt;=25)</f>
        <v>1</v>
      </c>
      <c r="BL672" s="5" t="b">
        <f t="array" aca="1" ref="BL672" ca="1">IF(ISBLANK(Spreadsheet!AI672),TRUE,ISNUMBER(MATCH(TRUE,EXACT(Spreadsheet!AI672,INDIRECT(Spreadsheet!$D$2)),0)))</f>
        <v>1</v>
      </c>
      <c r="BM672" s="5" t="b">
        <f t="array" aca="1" ref="BM672" ca="1">IF(ISBLANK(Spreadsheet!AJ672),TRUE,ISNUMBER(MATCH(TRUE,EXACT(Spreadsheet!AJ672,INDIRECT(Spreadsheet!BJ672)),0)))</f>
        <v>1</v>
      </c>
      <c r="BN672" s="5" t="b">
        <f t="array" ref="BN672">IF(ISBLANK(Spreadsheet!AK672),TRUE,ISNUMBER(MATCH(TRUE,EXACT(Spreadsheet!AK672,DentalPlans),0)))</f>
        <v>1</v>
      </c>
      <c r="BO672" s="5" t="b">
        <f t="array" aca="1" ref="BO672" ca="1">IF(ISBLANK(Spreadsheet!AL672),TRUE,ISNUMBER(MATCH(TRUE,EXACT(Spreadsheet!AL672,INDIRECT(Spreadsheet!BK672)),0)))</f>
        <v>1</v>
      </c>
      <c r="BP672" s="5" t="b">
        <f t="array" ref="BP672">IF(ISBLANK(Spreadsheet!AM672),TRUE,ISNUMBER(MATCH(TRUE,EXACT(Spreadsheet!AM672,VisionPlans),0)))</f>
        <v>1</v>
      </c>
      <c r="BQ672" s="5" t="b">
        <f t="array" aca="1" ref="BQ672" ca="1">IF(ISBLANK(Spreadsheet!AN672),TRUE,ISNUMBER(MATCH(TRUE,EXACT(Spreadsheet!AN672,INDIRECT(Spreadsheet!BL672)),0)))</f>
        <v>1</v>
      </c>
      <c r="BR672" s="5" t="b">
        <f t="array" ref="BR672">IF(ISBLANK(Spreadsheet!AO672),TRUE,ISNUMBER(MATCH(TRUE,EXACT(Spreadsheet!AO672,LifeBenefitClasses),0)))</f>
        <v>1</v>
      </c>
      <c r="BS672" s="5" t="b">
        <f>IF(OR(ISBLANK(Spreadsheet!AO672), Spreadsheet!AO672="Waive"),IF(ISBLANK(Spreadsheet!AP672),TRUE,FALSE),IF(OR(AND(NOT(ISBLANK(Spreadsheet!AO672)),ISBLANK(Spreadsheet!AP672)),NOT(ISNUMBER(VALUE(Spreadsheet!AP672)))),FALSE,IF(OR(AND(Spreadsheet!AP672&lt;6,MOD(Spreadsheet!AP672*10,5)=0), MOD(Spreadsheet!AP672,5000)=0),TRUE,FALSE)))</f>
        <v>1</v>
      </c>
      <c r="BT672" s="5" t="b">
        <f t="array" ref="BT672">IF(ISBLANK(Spreadsheet!AQ672),TRUE,ISNUMBER(MATCH(TRUE,EXACT(Spreadsheet!AQ672,EnrollWaive),0)))</f>
        <v>1</v>
      </c>
      <c r="BU672" s="5" t="b">
        <f t="array" ref="BU672">IF(ISBLANK(Spreadsheet!AR672),TRUE,ISNUMBER(MATCH(TRUE,EXACT(Spreadsheet!AR672,LifeBenefitClasses),0)))</f>
        <v>1</v>
      </c>
      <c r="BV672" s="5" t="b">
        <f>IF(OR(ISBLANK(Spreadsheet!AR672), Spreadsheet!AR672="Waive"),IF(ISBLANK(Spreadsheet!AS672),TRUE,FALSE),IF(OR(AND(NOT(ISBLANK(Spreadsheet!AR672)),ISBLANK(Spreadsheet!AS672)),NOT(ISNUMBER(VALUE(Spreadsheet!AS672)))),FALSE,IF(OR(AND(Spreadsheet!AS672&lt;6,MOD(Spreadsheet!AS672*10,5)=0), MOD(Spreadsheet!AS672,10000)=0),TRUE,FALSE)))</f>
        <v>1</v>
      </c>
      <c r="BW672" s="5" t="b">
        <f t="array" ref="BW672">IF(ISBLANK(Spreadsheet!AT672),TRUE,ISNUMBER(MATCH(TRUE,EXACT(Spreadsheet!AT672,LifeBenefitClasses),0)))</f>
        <v>1</v>
      </c>
      <c r="BX672" s="5" t="b">
        <f>IF(OR(ISBLANK(Spreadsheet!AT672), Spreadsheet!AT672="Waive"),IF(ISBLANK(Spreadsheet!AU672),TRUE,FALSE),IF(OR(AND(NOT(ISBLANK(Spreadsheet!AT672)),ISBLANK(Spreadsheet!AU672)),NOT(ISNUMBER(VALUE(Spreadsheet!AU672)))),FALSE,IF(AND(NOT(OR(ISBLANK(Spreadsheet!AT672),Spreadsheet!AT672="Waive")),NOT(OR(ISBLANK(Spreadsheet!AR672),Spreadsheet!AR672="Waive")),MOD(Spreadsheet!AU672,5000)=0, Spreadsheet!AU672&lt;=(Spreadsheet!AS672*0.5)),TRUE,FALSE)))</f>
        <v>1</v>
      </c>
      <c r="BY672" s="5" t="b">
        <f t="array" ref="BY672">IF(ISBLANK(Spreadsheet!AV672),TRUE,ISNUMBER(MATCH(TRUE,EXACT(Spreadsheet!AV672,EnrollWaive),0)))</f>
        <v>1</v>
      </c>
      <c r="BZ672" s="5" t="b">
        <f t="array" ref="BZ672">IF(ISBLANK(Spreadsheet!AW672),TRUE,ISNUMBER(MATCH(TRUE,EXACT(Spreadsheet!AW672,LifeBenefitClasses),0)))</f>
        <v>1</v>
      </c>
      <c r="CA672" s="5" t="b">
        <f t="array" ref="CA672">IF(ISBLANK(Spreadsheet!AX672),TRUE,ISNUMBER(MATCH(TRUE,EXACT(Spreadsheet!AX672,LifeBenefitClasses),0)))</f>
        <v>1</v>
      </c>
      <c r="CB672" s="5" t="b">
        <f t="array" ref="CB672">IF(ISBLANK(Spreadsheet!AY672),TRUE,ISNUMBER(MATCH(TRUE,EXACT(Spreadsheet!AY672,LifeBenefitClasses),0)))</f>
        <v>1</v>
      </c>
      <c r="CC672" s="5" t="b">
        <f t="array" ref="CC672">IF(ISBLANK(Spreadsheet!AZ672),TRUE,ISNUMBER(MATCH(TRUE,EXACT(Spreadsheet!AZ672,LifeBenefitClasses),0)))</f>
        <v>1</v>
      </c>
      <c r="CD672" s="5" t="b">
        <f t="array" ref="CD672">IF(ISBLANK(Spreadsheet!BA672),TRUE,ISNUMBER(MATCH(TRUE,EXACT(Spreadsheet!BA672,LifeBenefitClasses),0)))</f>
        <v>1</v>
      </c>
      <c r="CE672" s="5" t="b">
        <f>IF(OR(ISBLANK(Spreadsheet!BA672), Spreadsheet!BA672="Waive"),IF(ISBLANK(Spreadsheet!BB672),TRUE,FALSE),IF(OR(AND(NOT(ISBLANK(Spreadsheet!BA672)),ISBLANK(Spreadsheet!BB672)),NOT(ISNUMBER(VALUE(Spreadsheet!BB672))),ISBLANK(Spreadsheet!BC672),NOT(ISNUMBER(VALUE(Spreadsheet!BC672)))),FALSE,IF(AND(Spreadsheet!BB672&gt;=50000,Spreadsheet!BB672&lt;=250000,MOD(Spreadsheet!BB672,10000)=0,Spreadsheet!BB672&lt;=(10*Spreadsheet!BC672)),TRUE,FALSE)))</f>
        <v>1</v>
      </c>
      <c r="CF672" s="5" t="b">
        <f>IF(NOT(ISBLANK(Spreadsheet!BC672)),AND(ISNUMBER(VALUE(Spreadsheet!BC672)),Spreadsheet!BC672&gt;0),AND(OR(ISBLANK(Spreadsheet!AO672),Spreadsheet!AO672="Waive",AND(NOT(OR(ISBLANK(Spreadsheet!AO672),Spreadsheet!AO672="Waive")),Spreadsheet!AP672&gt;=6)),OR(ISBLANK(Spreadsheet!AR672),AND(NOT(OR(ISBLANK(Spreadsheet!AR672),Spreadsheet!AR672="Waive")),Spreadsheet!AS672&gt;=6)),OR(ISBLANK(Spreadsheet!AW672)),OR(ISBLANK(Spreadsheet!AX672)),OR(ISBLANK(Spreadsheet!AY672)),OR(ISBLANK(Spreadsheet!AZ672)),OR(ISBLANK(Spreadsheet!BA672),Spreadsheet!BA672="Waive")))</f>
        <v>1</v>
      </c>
      <c r="CG672" s="5" t="b">
        <f t="shared" ca="1" si="47"/>
        <v>1</v>
      </c>
    </row>
    <row r="673" spans="8:85" x14ac:dyDescent="0.3">
      <c r="H673" s="5">
        <f t="shared" ca="1" si="48"/>
        <v>2</v>
      </c>
      <c r="I673" s="5" t="str">
        <f t="shared" ca="1" si="46"/>
        <v/>
      </c>
      <c r="J673" s="5" t="str">
        <f>IF(AND(NOT(ISBLANK(Spreadsheet!C673)),ISBLANK(Spreadsheet!D673)),Spreadsheet!F673&amp;" "&amp;Spreadsheet!H673,"")</f>
        <v/>
      </c>
      <c r="K673" s="5">
        <f>IF(AND(NOT(ISBLANK(Spreadsheet!C673)),ISBLANK(Spreadsheet!D673)),COUNTIFS(Spreadsheet!E674:E$786,"=Child",Spreadsheet!C674:C$786, "="&amp;Spreadsheet!C673) + COUNTIFS(Spreadsheet!E674:E$786,"=Step-child",Spreadsheet!C674:C$786, "="&amp;Spreadsheet!C673),0)</f>
        <v>0</v>
      </c>
      <c r="L673" s="5">
        <f>IF(NOT(ISBLANK(J673)),COUNTIFS(Spreadsheet!E674:E$786,"=Wife",Spreadsheet!C674:C$786, "="&amp;Spreadsheet!C673) + COUNTIFS(Spreadsheet!E674:E$786,"=Husband",Spreadsheet!C674:C$786, "="&amp;Spreadsheet!C673),0)</f>
        <v>0</v>
      </c>
      <c r="M673" s="5">
        <f>IF(NOT(ISBLANK(Spreadsheet!AJ673)),VLOOKUP(Spreadsheet!AJ673,'Drop Downs'!$P$2:$R$16,3,FALSE),0)</f>
        <v>0</v>
      </c>
      <c r="N673" s="5">
        <f>IF(NOT(ISBLANK(Spreadsheet!AJ673)), VLOOKUP(Spreadsheet!AJ673,'Drop Downs'!$P$2:$R$16,2,FALSE),0)</f>
        <v>0</v>
      </c>
      <c r="O673" s="5">
        <f>IF(NOT(ISBLANK(Spreadsheet!AL673)),VLOOKUP(Spreadsheet!AL673,'Drop Downs'!$P$2:$R$16,3,FALSE), 0)</f>
        <v>0</v>
      </c>
      <c r="P673" s="5">
        <f>IF(NOT(ISBLANK(Spreadsheet!AL673)),VLOOKUP(Spreadsheet!AL673,'Drop Downs'!$P$2:$R$16,2,FALSE),0)</f>
        <v>0</v>
      </c>
      <c r="Q673" s="5">
        <f>IF(NOT(ISBLANK(Spreadsheet!AN673)),VLOOKUP(Spreadsheet!AN673,'Drop Downs'!$P$2:$R$16,3,FALSE),0)</f>
        <v>0</v>
      </c>
      <c r="R673" s="5">
        <f>IF(NOT(ISBLANK(Spreadsheet!AN673)),VLOOKUP(Spreadsheet!AN673,'Drop Downs'!$P$2:$R$16,2,FALSE),0)</f>
        <v>0</v>
      </c>
      <c r="S673" s="5" t="str">
        <f>IF(OR(M673&gt;K673,N673&gt;L673,O673&gt;K673, Q673&gt;K673,N673&gt;L673, P673&gt;L673, R673&gt;L673),"Member currently has a coverage election over what he/she needs.  Please add more dependents or adjust the coverage election.","")&amp;(IF(AND(NOT(ISBLANK(Spreadsheet!C673)),NOT(ISBLANK(Spreadsheet!D673)),ISBLANK(Spreadsheet!E673)),"Dependent lacks a relationship to member.Please select one from the drop-down.",""))</f>
        <v/>
      </c>
      <c r="T673" s="5" t="b">
        <f t="shared" si="49"/>
        <v>1</v>
      </c>
      <c r="U673" s="5" t="b">
        <f>OR(ISBLANK(Spreadsheet!C673),IF(NOT(ISBLANK(Spreadsheet!D673)),NOT(ISBLANK(Spreadsheet!E673)),TRUE))</f>
        <v>1</v>
      </c>
      <c r="V673" s="5" t="b">
        <f>OR(ISBLANK(Spreadsheet!C673), NOT(ISBLANK(Spreadsheet!I673)))</f>
        <v>1</v>
      </c>
      <c r="W673" s="5" t="b">
        <f>OR(ISBLANK(Spreadsheet!D673),NOT(ISBLANK(Spreadsheet!C673)))</f>
        <v>1</v>
      </c>
      <c r="X673" s="155" t="str">
        <f>REPT("0",MIN(FIND({1,2,3,4,5,6,7,8,9},Spreadsheet!C673&amp;"123456789"))-1)&amp;IF(ISBLANK(Spreadsheet!C673),"",SUMPRODUCT(MID(0&amp;Spreadsheet!C673,LARGE(INDEX(ISNUMBER(--MID(Spreadsheet!C673,ROW($1:$225),1))*
 ROW($1:$225),0),ROW($1:$225))+1,1)*10^ROW($1:$225)/10))</f>
        <v/>
      </c>
      <c r="Y673" s="5" t="b">
        <f>IF(NOT(ISBLANK(Spreadsheet!C673)),IF(AND(ISNUMBER(VALUE(Spreadsheet!C673)), LEN(Spreadsheet!C673)=9),TRUE,FALSE),TRUE)</f>
        <v>1</v>
      </c>
      <c r="Z673" s="155" t="str">
        <f>REPT("0",MIN(FIND({1,2,3,4,5,6,7,8,9},Spreadsheet!D673&amp;"123456789"))-1)&amp;IF(ISBLANK(Spreadsheet!D673),"",SUMPRODUCT(MID(0&amp;Spreadsheet!D673,LARGE(INDEX(ISNUMBER(--MID(Spreadsheet!D673,ROW($1:$225),1))*
 ROW($1:$225),0),ROW($1:$225))+1,1)*10^ROW($1:$225)/10))</f>
        <v/>
      </c>
      <c r="AA673" s="5" t="b">
        <f>IF(AND(NOT(ISBLANK(Spreadsheet!D673)),NOT(ISBLANK(Spreadsheet!C673))),IF(AND(ISNUMBER(VALUE(Spreadsheet!D673)), LEN(Spreadsheet!D673)=9),TRUE,FALSE),IF(AND(NOT(ISBLANK(Spreadsheet!D673)),ISBLANK(Spreadsheet!C673)),FALSE,TRUE))</f>
        <v>1</v>
      </c>
      <c r="AB673" s="5" t="b">
        <f>OR(ISBLANK(Spreadsheet!Y673),IF(NOT(ISBLANK(Spreadsheet!Y673)),LEN(Spreadsheet!Y673)=10,ISNUMBER(VALUE(Spreadsheet!Y673))))</f>
        <v>1</v>
      </c>
      <c r="AC673" s="5" t="b">
        <f>OR(ISBLANK(Spreadsheet!AI673), AND(NOT(ISBLANK(Spreadsheet!AJ673)), NOT(ISNUMBER(SEARCH("Waive",Spreadsheet!AJ673)))))</f>
        <v>1</v>
      </c>
      <c r="AD673" s="5" t="b">
        <f>OR(ISBLANK(Spreadsheet!AK673), AND(NOT(ISBLANK(Spreadsheet!AL673)), NOT(ISNUMBER(SEARCH("Waive",Spreadsheet!AL673)))))</f>
        <v>1</v>
      </c>
      <c r="AE673" s="5" t="b">
        <f>OR(ISBLANK(Spreadsheet!AM673), AND(NOT(ISBLANK(Spreadsheet!AN673)), NOT(ISNUMBER(SEARCH("Waive", Spreadsheet!AN673)))))</f>
        <v>1</v>
      </c>
      <c r="AF673" s="5" t="b">
        <f>OR(ISBLANK(Spreadsheet!C673), NOT(ISBLANK(Spreadsheet!D673)),NOT(ISBLANK(Spreadsheet!L673)))</f>
        <v>1</v>
      </c>
      <c r="AG673" s="5" t="b">
        <f>IF(AND(NOT(ISBLANK(Spreadsheet!C673)), NOT(ISBLANK(Spreadsheet!D673)),Spreadsheet!C673&lt;&gt;Spreadsheet!D673),IF(ISERROR(VLOOKUP(Spreadsheet!C673, Spreadsheet!$C$6:'Spreadsheet'!$C672,1,FALSE)), FALSE, TRUE),TRUE)</f>
        <v>1</v>
      </c>
      <c r="AH673" s="5" t="b">
        <f>Spreadsheet!$B$2=Spreadsheet!AD673</f>
        <v>1</v>
      </c>
      <c r="AI673" s="5" t="b">
        <f>IF(ISBLANK(Spreadsheet!G673),TRUE,IF(OR(LEN(Spreadsheet!G673)&gt;1,ISNUMBER(VALUE(Spreadsheet!G673))),FALSE,TRUE))</f>
        <v>1</v>
      </c>
      <c r="AJ673" s="5" t="b">
        <f>OR(ISBLANK(Spreadsheet!C673), NOT(ISBLANK(Spreadsheet!B673)), NOT(ISBLANK(Spreadsheet!D673)))</f>
        <v>1</v>
      </c>
      <c r="AK673" s="5" t="b">
        <f t="array" ref="AK673">IF(OR(AND(ISBLANK(Spreadsheet!E673),ISBLANK(Spreadsheet!D673),NOT(ISBLANK(Spreadsheet!C673))),AND(ISBLANK(Spreadsheet!E673),ISBLANK(Spreadsheet!D673),ISBLANK(Spreadsheet!C673))),TRUE,ISNUMBER(MATCH(TRUE,EXACT(Spreadsheet!E673,Relationships),0)))</f>
        <v>1</v>
      </c>
      <c r="AL673" s="5" t="b">
        <f>IF(NOT(ISBLANK(Spreadsheet!C673)),IF(OR(ISBLANK(Spreadsheet!F673),LEN(Spreadsheet!F673)&gt;40),FALSE,TRUE),TRUE)</f>
        <v>1</v>
      </c>
      <c r="AM673" s="5" t="b">
        <f>IF(NOT(ISBLANK(Spreadsheet!C673)),IF(OR(ISBLANK(Spreadsheet!H673),LEN(Spreadsheet!H673)&gt;40),FALSE,TRUE),TRUE)</f>
        <v>1</v>
      </c>
      <c r="AN673" s="5" t="b">
        <f t="array" ref="AN673">IF(ISBLANK(Spreadsheet!I673),TRUE,ISNUMBER(MATCH(TRUE,EXACT(Spreadsheet!I673,GenderValues),0)))</f>
        <v>1</v>
      </c>
      <c r="AO673" s="5" t="b">
        <f ca="1">IF(ISERROR(DATEVALUE(TEXT(Spreadsheet!J673,"mm/dd/yyyy")) &gt; TODAY()),IF(AND(ISBLANK(Spreadsheet!J673),ISBLANK(Spreadsheet!C673)),TRUE,FALSE),IF(DATEVALUE(TEXT(Spreadsheet!J673,"mm/dd/yyyy")) &gt; TODAY(),FALSE,TRUE))</f>
        <v>1</v>
      </c>
      <c r="AP673" s="5" t="b">
        <f>OR(ISBLANK(Spreadsheet!K673),LEN(Spreadsheet!K673)&lt;=100)</f>
        <v>1</v>
      </c>
      <c r="AQ673" s="5" t="b">
        <f t="array" ref="AQ673">IF(OR(AND(ISBLANK(Spreadsheet!L673),ISBLANK(Spreadsheet!C673)),AND(NOT(ISBLANK(Spreadsheet!C673)),NOT(ISBLANK(Spreadsheet!D673)))),TRUE,ISNUMBER(MATCH(TRUE,EXACT(Spreadsheet!L673,MaritalStatus),0)))</f>
        <v>1</v>
      </c>
      <c r="AR673" s="5" t="b">
        <f ca="1">IF(ISERROR(DATEVALUE(TEXT(Spreadsheet!M673,"mm/dd/yyyy")) &gt; TODAY()),IF(ISBLANK(Spreadsheet!M673),TRUE,FALSE),IF(DATEVALUE(TEXT(Spreadsheet!M673,"mm/dd/yyyy")) &gt; TODAY(),FALSE,TRUE))</f>
        <v>1</v>
      </c>
      <c r="AS673" s="5" t="b">
        <f>OR(ISBLANK(Spreadsheet!N673),LEN(Spreadsheet!N673)&lt;=100)</f>
        <v>1</v>
      </c>
      <c r="AT673" s="5" t="b">
        <f>OR(ISBLANK(Spreadsheet!O673),UPPER(Spreadsheet!O673)="YES")</f>
        <v>1</v>
      </c>
      <c r="AU673" s="5" t="b">
        <f>OR(ISBLANK(Spreadsheet!P673),UPPER(Spreadsheet!P673)="YES")</f>
        <v>1</v>
      </c>
      <c r="AV673" s="5" t="b">
        <f t="array" ref="AV673">IF(ISBLANK(Spreadsheet!Q673),TRUE,ISNUMBER(MATCH(TRUE,EXACT(Spreadsheet!Q673,OnGroupsPriorIns),0)))</f>
        <v>1</v>
      </c>
      <c r="AW673" s="5" t="b">
        <f>OR(ISBLANK(Spreadsheet!R673),UPPER(Spreadsheet!R673)="YES")</f>
        <v>1</v>
      </c>
      <c r="AX673" s="5" t="b">
        <f>OR(ISBLANK(Spreadsheet!S673),UPPER(Spreadsheet!S673)="YES")</f>
        <v>1</v>
      </c>
      <c r="AY673" s="5" t="b">
        <f>OR(AND(ISBLANK(Spreadsheet!C673),LEN(Spreadsheet!T673)=0),AND(NOT(ISBLANK(Spreadsheet!C673)),LEN(Spreadsheet!T673)&gt;0,LEN(Spreadsheet!T673)&lt;=50))</f>
        <v>1</v>
      </c>
      <c r="AZ673" s="5" t="b">
        <f>OR(LEN(Spreadsheet!U673)=0,AND(LEN(Spreadsheet!U673)&gt;0,LEN(Spreadsheet!U673)&lt;=50))</f>
        <v>1</v>
      </c>
      <c r="BA673" s="5" t="b">
        <f>OR(AND(ISBLANK(Spreadsheet!C673),LEN(Spreadsheet!V673)=0),AND(NOT(ISBLANK(Spreadsheet!C673)),LEN(Spreadsheet!V673)&gt;0,LEN(Spreadsheet!V673)&lt;=50))</f>
        <v>1</v>
      </c>
      <c r="BB673" s="5" t="b">
        <f t="array" ref="BB673">IF(AND(ISBLANK(Spreadsheet!C673),LEN(Spreadsheet!W673)=0),TRUE,ISNUMBER(MATCH(TRUE,EXACT(Spreadsheet!W673,States),0)))</f>
        <v>1</v>
      </c>
      <c r="BC673" s="5" t="b">
        <f>OR(AND(ISBLANK(Spreadsheet!C673),LEN(Spreadsheet!X673)=0),AND(NOT(ISBLANK(Spreadsheet!C673)),LEN(Spreadsheet!X673)&gt;0,LEN(Spreadsheet!X673)=5,ISNUMBER(VALUE(Spreadsheet!X673))))</f>
        <v>1</v>
      </c>
      <c r="BD673" s="5" t="b">
        <f>OR(ISBLANK(Spreadsheet!Z673),LEN(Spreadsheet!Z673)&lt;=50)</f>
        <v>1</v>
      </c>
      <c r="BE673" s="5" t="b">
        <f>ISBLANK(Spreadsheet!AA673)</f>
        <v>1</v>
      </c>
      <c r="BF673" s="5" t="b">
        <f>ISBLANK(Spreadsheet!AB673)</f>
        <v>1</v>
      </c>
      <c r="BG673" s="5" t="b">
        <f>IF(ISERROR(DATEVALUE(TEXT(Spreadsheet!AC673,"mm/dd/yyyy")) &gt; DATEVALUE(TEXT(Spreadsheet!J673,"mm/dd/yyyy"))),IF(OR(AND(ISBLANK(Spreadsheet!AC673),ISBLANK(Spreadsheet!C673)),AND(NOT(ISBLANK(Spreadsheet!C673)),ISBLANK(Spreadsheet!AC673),NOT(ISBLANK(Spreadsheet!D673)))),TRUE,FALSE),IF(DATEVALUE(TEXT(Spreadsheet!AC673,"mm/dd/yyyy")) &gt; DATEVALUE(TEXT(Spreadsheet!J673,"mm/dd/yyyy")),TRUE,FALSE))</f>
        <v>1</v>
      </c>
      <c r="BH673" s="5" t="b">
        <f>OR(AND(ISBLANK(Spreadsheet!C673),ISBLANK(Spreadsheet!AE673)),AND(NOT(ISBLANK(Spreadsheet!C673)),NOT(ISBLANK(Spreadsheet!D673)),ISBLANK(Spreadsheet!AE673)),AND(NOT(ISBLANK(Spreadsheet!C673)),ISBLANK(Spreadsheet!D673),NOT(ISBLANK(Spreadsheet!AE673)),LEN(Spreadsheet!AE673)&lt;=100))</f>
        <v>1</v>
      </c>
      <c r="BI673" s="5" t="b">
        <f t="array" ref="BI673">IF(ISBLANK(Spreadsheet!AF673),TRUE,ISNUMBER(MATCH(TRUE,EXACT(Spreadsheet!AF673,CobraShortReasons),0)))</f>
        <v>1</v>
      </c>
      <c r="BJ673" s="5" t="b">
        <f ca="1">IF(ISERROR(DATEVALUE(TEXT(Spreadsheet!AG673,"mm/dd/yyyy")) &gt; TODAY()),IF(ISBLANK(Spreadsheet!AG673),TRUE,FALSE),IF(DATEVALUE(TEXT(Spreadsheet!AG673,"mm/dd/yyyy")) &gt; TODAY(),FALSE,TRUE))</f>
        <v>1</v>
      </c>
      <c r="BK673" s="5" t="b">
        <f>OR(ISBLANK(Spreadsheet!AH673),LEN(Spreadsheet!AH673)&lt;=25)</f>
        <v>1</v>
      </c>
      <c r="BL673" s="5" t="b">
        <f t="array" aca="1" ref="BL673" ca="1">IF(ISBLANK(Spreadsheet!AI673),TRUE,ISNUMBER(MATCH(TRUE,EXACT(Spreadsheet!AI673,INDIRECT(Spreadsheet!$D$2)),0)))</f>
        <v>1</v>
      </c>
      <c r="BM673" s="5" t="b">
        <f t="array" aca="1" ref="BM673" ca="1">IF(ISBLANK(Spreadsheet!AJ673),TRUE,ISNUMBER(MATCH(TRUE,EXACT(Spreadsheet!AJ673,INDIRECT(Spreadsheet!BJ673)),0)))</f>
        <v>1</v>
      </c>
      <c r="BN673" s="5" t="b">
        <f t="array" ref="BN673">IF(ISBLANK(Spreadsheet!AK673),TRUE,ISNUMBER(MATCH(TRUE,EXACT(Spreadsheet!AK673,DentalPlans),0)))</f>
        <v>1</v>
      </c>
      <c r="BO673" s="5" t="b">
        <f t="array" aca="1" ref="BO673" ca="1">IF(ISBLANK(Spreadsheet!AL673),TRUE,ISNUMBER(MATCH(TRUE,EXACT(Spreadsheet!AL673,INDIRECT(Spreadsheet!BK673)),0)))</f>
        <v>1</v>
      </c>
      <c r="BP673" s="5" t="b">
        <f t="array" ref="BP673">IF(ISBLANK(Spreadsheet!AM673),TRUE,ISNUMBER(MATCH(TRUE,EXACT(Spreadsheet!AM673,VisionPlans),0)))</f>
        <v>1</v>
      </c>
      <c r="BQ673" s="5" t="b">
        <f t="array" aca="1" ref="BQ673" ca="1">IF(ISBLANK(Spreadsheet!AN673),TRUE,ISNUMBER(MATCH(TRUE,EXACT(Spreadsheet!AN673,INDIRECT(Spreadsheet!BL673)),0)))</f>
        <v>1</v>
      </c>
      <c r="BR673" s="5" t="b">
        <f t="array" ref="BR673">IF(ISBLANK(Spreadsheet!AO673),TRUE,ISNUMBER(MATCH(TRUE,EXACT(Spreadsheet!AO673,LifeBenefitClasses),0)))</f>
        <v>1</v>
      </c>
      <c r="BS673" s="5" t="b">
        <f>IF(OR(ISBLANK(Spreadsheet!AO673), Spreadsheet!AO673="Waive"),IF(ISBLANK(Spreadsheet!AP673),TRUE,FALSE),IF(OR(AND(NOT(ISBLANK(Spreadsheet!AO673)),ISBLANK(Spreadsheet!AP673)),NOT(ISNUMBER(VALUE(Spreadsheet!AP673)))),FALSE,IF(OR(AND(Spreadsheet!AP673&lt;6,MOD(Spreadsheet!AP673*10,5)=0), MOD(Spreadsheet!AP673,5000)=0),TRUE,FALSE)))</f>
        <v>1</v>
      </c>
      <c r="BT673" s="5" t="b">
        <f t="array" ref="BT673">IF(ISBLANK(Spreadsheet!AQ673),TRUE,ISNUMBER(MATCH(TRUE,EXACT(Spreadsheet!AQ673,EnrollWaive),0)))</f>
        <v>1</v>
      </c>
      <c r="BU673" s="5" t="b">
        <f t="array" ref="BU673">IF(ISBLANK(Spreadsheet!AR673),TRUE,ISNUMBER(MATCH(TRUE,EXACT(Spreadsheet!AR673,LifeBenefitClasses),0)))</f>
        <v>1</v>
      </c>
      <c r="BV673" s="5" t="b">
        <f>IF(OR(ISBLANK(Spreadsheet!AR673), Spreadsheet!AR673="Waive"),IF(ISBLANK(Spreadsheet!AS673),TRUE,FALSE),IF(OR(AND(NOT(ISBLANK(Spreadsheet!AR673)),ISBLANK(Spreadsheet!AS673)),NOT(ISNUMBER(VALUE(Spreadsheet!AS673)))),FALSE,IF(OR(AND(Spreadsheet!AS673&lt;6,MOD(Spreadsheet!AS673*10,5)=0), MOD(Spreadsheet!AS673,10000)=0),TRUE,FALSE)))</f>
        <v>1</v>
      </c>
      <c r="BW673" s="5" t="b">
        <f t="array" ref="BW673">IF(ISBLANK(Spreadsheet!AT673),TRUE,ISNUMBER(MATCH(TRUE,EXACT(Spreadsheet!AT673,LifeBenefitClasses),0)))</f>
        <v>1</v>
      </c>
      <c r="BX673" s="5" t="b">
        <f>IF(OR(ISBLANK(Spreadsheet!AT673), Spreadsheet!AT673="Waive"),IF(ISBLANK(Spreadsheet!AU673),TRUE,FALSE),IF(OR(AND(NOT(ISBLANK(Spreadsheet!AT673)),ISBLANK(Spreadsheet!AU673)),NOT(ISNUMBER(VALUE(Spreadsheet!AU673)))),FALSE,IF(AND(NOT(OR(ISBLANK(Spreadsheet!AT673),Spreadsheet!AT673="Waive")),NOT(OR(ISBLANK(Spreadsheet!AR673),Spreadsheet!AR673="Waive")),MOD(Spreadsheet!AU673,5000)=0, Spreadsheet!AU673&lt;=(Spreadsheet!AS673*0.5)),TRUE,FALSE)))</f>
        <v>1</v>
      </c>
      <c r="BY673" s="5" t="b">
        <f t="array" ref="BY673">IF(ISBLANK(Spreadsheet!AV673),TRUE,ISNUMBER(MATCH(TRUE,EXACT(Spreadsheet!AV673,EnrollWaive),0)))</f>
        <v>1</v>
      </c>
      <c r="BZ673" s="5" t="b">
        <f t="array" ref="BZ673">IF(ISBLANK(Spreadsheet!AW673),TRUE,ISNUMBER(MATCH(TRUE,EXACT(Spreadsheet!AW673,LifeBenefitClasses),0)))</f>
        <v>1</v>
      </c>
      <c r="CA673" s="5" t="b">
        <f t="array" ref="CA673">IF(ISBLANK(Spreadsheet!AX673),TRUE,ISNUMBER(MATCH(TRUE,EXACT(Spreadsheet!AX673,LifeBenefitClasses),0)))</f>
        <v>1</v>
      </c>
      <c r="CB673" s="5" t="b">
        <f t="array" ref="CB673">IF(ISBLANK(Spreadsheet!AY673),TRUE,ISNUMBER(MATCH(TRUE,EXACT(Spreadsheet!AY673,LifeBenefitClasses),0)))</f>
        <v>1</v>
      </c>
      <c r="CC673" s="5" t="b">
        <f t="array" ref="CC673">IF(ISBLANK(Spreadsheet!AZ673),TRUE,ISNUMBER(MATCH(TRUE,EXACT(Spreadsheet!AZ673,LifeBenefitClasses),0)))</f>
        <v>1</v>
      </c>
      <c r="CD673" s="5" t="b">
        <f t="array" ref="CD673">IF(ISBLANK(Spreadsheet!BA673),TRUE,ISNUMBER(MATCH(TRUE,EXACT(Spreadsheet!BA673,LifeBenefitClasses),0)))</f>
        <v>1</v>
      </c>
      <c r="CE673" s="5" t="b">
        <f>IF(OR(ISBLANK(Spreadsheet!BA673), Spreadsheet!BA673="Waive"),IF(ISBLANK(Spreadsheet!BB673),TRUE,FALSE),IF(OR(AND(NOT(ISBLANK(Spreadsheet!BA673)),ISBLANK(Spreadsheet!BB673)),NOT(ISNUMBER(VALUE(Spreadsheet!BB673))),ISBLANK(Spreadsheet!BC673),NOT(ISNUMBER(VALUE(Spreadsheet!BC673)))),FALSE,IF(AND(Spreadsheet!BB673&gt;=50000,Spreadsheet!BB673&lt;=250000,MOD(Spreadsheet!BB673,10000)=0,Spreadsheet!BB673&lt;=(10*Spreadsheet!BC673)),TRUE,FALSE)))</f>
        <v>1</v>
      </c>
      <c r="CF673" s="5" t="b">
        <f>IF(NOT(ISBLANK(Spreadsheet!BC673)),AND(ISNUMBER(VALUE(Spreadsheet!BC673)),Spreadsheet!BC673&gt;0),AND(OR(ISBLANK(Spreadsheet!AO673),Spreadsheet!AO673="Waive",AND(NOT(OR(ISBLANK(Spreadsheet!AO673),Spreadsheet!AO673="Waive")),Spreadsheet!AP673&gt;=6)),OR(ISBLANK(Spreadsheet!AR673),AND(NOT(OR(ISBLANK(Spreadsheet!AR673),Spreadsheet!AR673="Waive")),Spreadsheet!AS673&gt;=6)),OR(ISBLANK(Spreadsheet!AW673)),OR(ISBLANK(Spreadsheet!AX673)),OR(ISBLANK(Spreadsheet!AY673)),OR(ISBLANK(Spreadsheet!AZ673)),OR(ISBLANK(Spreadsheet!BA673),Spreadsheet!BA673="Waive")))</f>
        <v>1</v>
      </c>
      <c r="CG673" s="5" t="b">
        <f t="shared" ca="1" si="47"/>
        <v>1</v>
      </c>
    </row>
    <row r="674" spans="8:85" x14ac:dyDescent="0.3">
      <c r="H674" s="5">
        <f t="shared" ca="1" si="48"/>
        <v>2</v>
      </c>
      <c r="I674" s="5" t="str">
        <f t="shared" ca="1" si="46"/>
        <v/>
      </c>
      <c r="J674" s="5" t="str">
        <f>IF(AND(NOT(ISBLANK(Spreadsheet!C674)),ISBLANK(Spreadsheet!D674)),Spreadsheet!F674&amp;" "&amp;Spreadsheet!H674,"")</f>
        <v/>
      </c>
      <c r="K674" s="5">
        <f>IF(AND(NOT(ISBLANK(Spreadsheet!C674)),ISBLANK(Spreadsheet!D674)),COUNTIFS(Spreadsheet!E675:E$786,"=Child",Spreadsheet!C675:C$786, "="&amp;Spreadsheet!C674) + COUNTIFS(Spreadsheet!E675:E$786,"=Step-child",Spreadsheet!C675:C$786, "="&amp;Spreadsheet!C674),0)</f>
        <v>0</v>
      </c>
      <c r="L674" s="5">
        <f>IF(NOT(ISBLANK(J674)),COUNTIFS(Spreadsheet!E675:E$786,"=Wife",Spreadsheet!C675:C$786, "="&amp;Spreadsheet!C674) + COUNTIFS(Spreadsheet!E675:E$786,"=Husband",Spreadsheet!C675:C$786, "="&amp;Spreadsheet!C674),0)</f>
        <v>0</v>
      </c>
      <c r="M674" s="5">
        <f>IF(NOT(ISBLANK(Spreadsheet!AJ674)),VLOOKUP(Spreadsheet!AJ674,'Drop Downs'!$P$2:$R$16,3,FALSE),0)</f>
        <v>0</v>
      </c>
      <c r="N674" s="5">
        <f>IF(NOT(ISBLANK(Spreadsheet!AJ674)), VLOOKUP(Spreadsheet!AJ674,'Drop Downs'!$P$2:$R$16,2,FALSE),0)</f>
        <v>0</v>
      </c>
      <c r="O674" s="5">
        <f>IF(NOT(ISBLANK(Spreadsheet!AL674)),VLOOKUP(Spreadsheet!AL674,'Drop Downs'!$P$2:$R$16,3,FALSE), 0)</f>
        <v>0</v>
      </c>
      <c r="P674" s="5">
        <f>IF(NOT(ISBLANK(Spreadsheet!AL674)),VLOOKUP(Spreadsheet!AL674,'Drop Downs'!$P$2:$R$16,2,FALSE),0)</f>
        <v>0</v>
      </c>
      <c r="Q674" s="5">
        <f>IF(NOT(ISBLANK(Spreadsheet!AN674)),VLOOKUP(Spreadsheet!AN674,'Drop Downs'!$P$2:$R$16,3,FALSE),0)</f>
        <v>0</v>
      </c>
      <c r="R674" s="5">
        <f>IF(NOT(ISBLANK(Spreadsheet!AN674)),VLOOKUP(Spreadsheet!AN674,'Drop Downs'!$P$2:$R$16,2,FALSE),0)</f>
        <v>0</v>
      </c>
      <c r="S674" s="5" t="str">
        <f>IF(OR(M674&gt;K674,N674&gt;L674,O674&gt;K674, Q674&gt;K674,N674&gt;L674, P674&gt;L674, R674&gt;L674),"Member currently has a coverage election over what he/she needs.  Please add more dependents or adjust the coverage election.","")&amp;(IF(AND(NOT(ISBLANK(Spreadsheet!C674)),NOT(ISBLANK(Spreadsheet!D674)),ISBLANK(Spreadsheet!E674)),"Dependent lacks a relationship to member.Please select one from the drop-down.",""))</f>
        <v/>
      </c>
      <c r="T674" s="5" t="b">
        <f t="shared" si="49"/>
        <v>1</v>
      </c>
      <c r="U674" s="5" t="b">
        <f>OR(ISBLANK(Spreadsheet!C674),IF(NOT(ISBLANK(Spreadsheet!D674)),NOT(ISBLANK(Spreadsheet!E674)),TRUE))</f>
        <v>1</v>
      </c>
      <c r="V674" s="5" t="b">
        <f>OR(ISBLANK(Spreadsheet!C674), NOT(ISBLANK(Spreadsheet!I674)))</f>
        <v>1</v>
      </c>
      <c r="W674" s="5" t="b">
        <f>OR(ISBLANK(Spreadsheet!D674),NOT(ISBLANK(Spreadsheet!C674)))</f>
        <v>1</v>
      </c>
      <c r="X674" s="155" t="str">
        <f>REPT("0",MIN(FIND({1,2,3,4,5,6,7,8,9},Spreadsheet!C674&amp;"123456789"))-1)&amp;IF(ISBLANK(Spreadsheet!C674),"",SUMPRODUCT(MID(0&amp;Spreadsheet!C674,LARGE(INDEX(ISNUMBER(--MID(Spreadsheet!C674,ROW($1:$225),1))*
 ROW($1:$225),0),ROW($1:$225))+1,1)*10^ROW($1:$225)/10))</f>
        <v/>
      </c>
      <c r="Y674" s="5" t="b">
        <f>IF(NOT(ISBLANK(Spreadsheet!C674)),IF(AND(ISNUMBER(VALUE(Spreadsheet!C674)), LEN(Spreadsheet!C674)=9),TRUE,FALSE),TRUE)</f>
        <v>1</v>
      </c>
      <c r="Z674" s="155" t="str">
        <f>REPT("0",MIN(FIND({1,2,3,4,5,6,7,8,9},Spreadsheet!D674&amp;"123456789"))-1)&amp;IF(ISBLANK(Spreadsheet!D674),"",SUMPRODUCT(MID(0&amp;Spreadsheet!D674,LARGE(INDEX(ISNUMBER(--MID(Spreadsheet!D674,ROW($1:$225),1))*
 ROW($1:$225),0),ROW($1:$225))+1,1)*10^ROW($1:$225)/10))</f>
        <v/>
      </c>
      <c r="AA674" s="5" t="b">
        <f>IF(AND(NOT(ISBLANK(Spreadsheet!D674)),NOT(ISBLANK(Spreadsheet!C674))),IF(AND(ISNUMBER(VALUE(Spreadsheet!D674)), LEN(Spreadsheet!D674)=9),TRUE,FALSE),IF(AND(NOT(ISBLANK(Spreadsheet!D674)),ISBLANK(Spreadsheet!C674)),FALSE,TRUE))</f>
        <v>1</v>
      </c>
      <c r="AB674" s="5" t="b">
        <f>OR(ISBLANK(Spreadsheet!Y674),IF(NOT(ISBLANK(Spreadsheet!Y674)),LEN(Spreadsheet!Y674)=10,ISNUMBER(VALUE(Spreadsheet!Y674))))</f>
        <v>1</v>
      </c>
      <c r="AC674" s="5" t="b">
        <f>OR(ISBLANK(Spreadsheet!AI674), AND(NOT(ISBLANK(Spreadsheet!AJ674)), NOT(ISNUMBER(SEARCH("Waive",Spreadsheet!AJ674)))))</f>
        <v>1</v>
      </c>
      <c r="AD674" s="5" t="b">
        <f>OR(ISBLANK(Spreadsheet!AK674), AND(NOT(ISBLANK(Spreadsheet!AL674)), NOT(ISNUMBER(SEARCH("Waive",Spreadsheet!AL674)))))</f>
        <v>1</v>
      </c>
      <c r="AE674" s="5" t="b">
        <f>OR(ISBLANK(Spreadsheet!AM674), AND(NOT(ISBLANK(Spreadsheet!AN674)), NOT(ISNUMBER(SEARCH("Waive", Spreadsheet!AN674)))))</f>
        <v>1</v>
      </c>
      <c r="AF674" s="5" t="b">
        <f>OR(ISBLANK(Spreadsheet!C674), NOT(ISBLANK(Spreadsheet!D674)),NOT(ISBLANK(Spreadsheet!L674)))</f>
        <v>1</v>
      </c>
      <c r="AG674" s="5" t="b">
        <f>IF(AND(NOT(ISBLANK(Spreadsheet!C674)), NOT(ISBLANK(Spreadsheet!D674)),Spreadsheet!C674&lt;&gt;Spreadsheet!D674),IF(ISERROR(VLOOKUP(Spreadsheet!C674, Spreadsheet!$C$6:'Spreadsheet'!$C673,1,FALSE)), FALSE, TRUE),TRUE)</f>
        <v>1</v>
      </c>
      <c r="AH674" s="5" t="b">
        <f>Spreadsheet!$B$2=Spreadsheet!AD674</f>
        <v>1</v>
      </c>
      <c r="AI674" s="5" t="b">
        <f>IF(ISBLANK(Spreadsheet!G674),TRUE,IF(OR(LEN(Spreadsheet!G674)&gt;1,ISNUMBER(VALUE(Spreadsheet!G674))),FALSE,TRUE))</f>
        <v>1</v>
      </c>
      <c r="AJ674" s="5" t="b">
        <f>OR(ISBLANK(Spreadsheet!C674), NOT(ISBLANK(Spreadsheet!B674)), NOT(ISBLANK(Spreadsheet!D674)))</f>
        <v>1</v>
      </c>
      <c r="AK674" s="5" t="b">
        <f t="array" ref="AK674">IF(OR(AND(ISBLANK(Spreadsheet!E674),ISBLANK(Spreadsheet!D674),NOT(ISBLANK(Spreadsheet!C674))),AND(ISBLANK(Spreadsheet!E674),ISBLANK(Spreadsheet!D674),ISBLANK(Spreadsheet!C674))),TRUE,ISNUMBER(MATCH(TRUE,EXACT(Spreadsheet!E674,Relationships),0)))</f>
        <v>1</v>
      </c>
      <c r="AL674" s="5" t="b">
        <f>IF(NOT(ISBLANK(Spreadsheet!C674)),IF(OR(ISBLANK(Spreadsheet!F674),LEN(Spreadsheet!F674)&gt;40),FALSE,TRUE),TRUE)</f>
        <v>1</v>
      </c>
      <c r="AM674" s="5" t="b">
        <f>IF(NOT(ISBLANK(Spreadsheet!C674)),IF(OR(ISBLANK(Spreadsheet!H674),LEN(Spreadsheet!H674)&gt;40),FALSE,TRUE),TRUE)</f>
        <v>1</v>
      </c>
      <c r="AN674" s="5" t="b">
        <f t="array" ref="AN674">IF(ISBLANK(Spreadsheet!I674),TRUE,ISNUMBER(MATCH(TRUE,EXACT(Spreadsheet!I674,GenderValues),0)))</f>
        <v>1</v>
      </c>
      <c r="AO674" s="5" t="b">
        <f ca="1">IF(ISERROR(DATEVALUE(TEXT(Spreadsheet!J674,"mm/dd/yyyy")) &gt; TODAY()),IF(AND(ISBLANK(Spreadsheet!J674),ISBLANK(Spreadsheet!C674)),TRUE,FALSE),IF(DATEVALUE(TEXT(Spreadsheet!J674,"mm/dd/yyyy")) &gt; TODAY(),FALSE,TRUE))</f>
        <v>1</v>
      </c>
      <c r="AP674" s="5" t="b">
        <f>OR(ISBLANK(Spreadsheet!K674),LEN(Spreadsheet!K674)&lt;=100)</f>
        <v>1</v>
      </c>
      <c r="AQ674" s="5" t="b">
        <f t="array" ref="AQ674">IF(OR(AND(ISBLANK(Spreadsheet!L674),ISBLANK(Spreadsheet!C674)),AND(NOT(ISBLANK(Spreadsheet!C674)),NOT(ISBLANK(Spreadsheet!D674)))),TRUE,ISNUMBER(MATCH(TRUE,EXACT(Spreadsheet!L674,MaritalStatus),0)))</f>
        <v>1</v>
      </c>
      <c r="AR674" s="5" t="b">
        <f ca="1">IF(ISERROR(DATEVALUE(TEXT(Spreadsheet!M674,"mm/dd/yyyy")) &gt; TODAY()),IF(ISBLANK(Spreadsheet!M674),TRUE,FALSE),IF(DATEVALUE(TEXT(Spreadsheet!M674,"mm/dd/yyyy")) &gt; TODAY(),FALSE,TRUE))</f>
        <v>1</v>
      </c>
      <c r="AS674" s="5" t="b">
        <f>OR(ISBLANK(Spreadsheet!N674),LEN(Spreadsheet!N674)&lt;=100)</f>
        <v>1</v>
      </c>
      <c r="AT674" s="5" t="b">
        <f>OR(ISBLANK(Spreadsheet!O674),UPPER(Spreadsheet!O674)="YES")</f>
        <v>1</v>
      </c>
      <c r="AU674" s="5" t="b">
        <f>OR(ISBLANK(Spreadsheet!P674),UPPER(Spreadsheet!P674)="YES")</f>
        <v>1</v>
      </c>
      <c r="AV674" s="5" t="b">
        <f t="array" ref="AV674">IF(ISBLANK(Spreadsheet!Q674),TRUE,ISNUMBER(MATCH(TRUE,EXACT(Spreadsheet!Q674,OnGroupsPriorIns),0)))</f>
        <v>1</v>
      </c>
      <c r="AW674" s="5" t="b">
        <f>OR(ISBLANK(Spreadsheet!R674),UPPER(Spreadsheet!R674)="YES")</f>
        <v>1</v>
      </c>
      <c r="AX674" s="5" t="b">
        <f>OR(ISBLANK(Spreadsheet!S674),UPPER(Spreadsheet!S674)="YES")</f>
        <v>1</v>
      </c>
      <c r="AY674" s="5" t="b">
        <f>OR(AND(ISBLANK(Spreadsheet!C674),LEN(Spreadsheet!T674)=0),AND(NOT(ISBLANK(Spreadsheet!C674)),LEN(Spreadsheet!T674)&gt;0,LEN(Spreadsheet!T674)&lt;=50))</f>
        <v>1</v>
      </c>
      <c r="AZ674" s="5" t="b">
        <f>OR(LEN(Spreadsheet!U674)=0,AND(LEN(Spreadsheet!U674)&gt;0,LEN(Spreadsheet!U674)&lt;=50))</f>
        <v>1</v>
      </c>
      <c r="BA674" s="5" t="b">
        <f>OR(AND(ISBLANK(Spreadsheet!C674),LEN(Spreadsheet!V674)=0),AND(NOT(ISBLANK(Spreadsheet!C674)),LEN(Spreadsheet!V674)&gt;0,LEN(Spreadsheet!V674)&lt;=50))</f>
        <v>1</v>
      </c>
      <c r="BB674" s="5" t="b">
        <f t="array" ref="BB674">IF(AND(ISBLANK(Spreadsheet!C674),LEN(Spreadsheet!W674)=0),TRUE,ISNUMBER(MATCH(TRUE,EXACT(Spreadsheet!W674,States),0)))</f>
        <v>1</v>
      </c>
      <c r="BC674" s="5" t="b">
        <f>OR(AND(ISBLANK(Spreadsheet!C674),LEN(Spreadsheet!X674)=0),AND(NOT(ISBLANK(Spreadsheet!C674)),LEN(Spreadsheet!X674)&gt;0,LEN(Spreadsheet!X674)=5,ISNUMBER(VALUE(Spreadsheet!X674))))</f>
        <v>1</v>
      </c>
      <c r="BD674" s="5" t="b">
        <f>OR(ISBLANK(Spreadsheet!Z674),LEN(Spreadsheet!Z674)&lt;=50)</f>
        <v>1</v>
      </c>
      <c r="BE674" s="5" t="b">
        <f>ISBLANK(Spreadsheet!AA674)</f>
        <v>1</v>
      </c>
      <c r="BF674" s="5" t="b">
        <f>ISBLANK(Spreadsheet!AB674)</f>
        <v>1</v>
      </c>
      <c r="BG674" s="5" t="b">
        <f>IF(ISERROR(DATEVALUE(TEXT(Spreadsheet!AC674,"mm/dd/yyyy")) &gt; DATEVALUE(TEXT(Spreadsheet!J674,"mm/dd/yyyy"))),IF(OR(AND(ISBLANK(Spreadsheet!AC674),ISBLANK(Spreadsheet!C674)),AND(NOT(ISBLANK(Spreadsheet!C674)),ISBLANK(Spreadsheet!AC674),NOT(ISBLANK(Spreadsheet!D674)))),TRUE,FALSE),IF(DATEVALUE(TEXT(Spreadsheet!AC674,"mm/dd/yyyy")) &gt; DATEVALUE(TEXT(Spreadsheet!J674,"mm/dd/yyyy")),TRUE,FALSE))</f>
        <v>1</v>
      </c>
      <c r="BH674" s="5" t="b">
        <f>OR(AND(ISBLANK(Spreadsheet!C674),ISBLANK(Spreadsheet!AE674)),AND(NOT(ISBLANK(Spreadsheet!C674)),NOT(ISBLANK(Spreadsheet!D674)),ISBLANK(Spreadsheet!AE674)),AND(NOT(ISBLANK(Spreadsheet!C674)),ISBLANK(Spreadsheet!D674),NOT(ISBLANK(Spreadsheet!AE674)),LEN(Spreadsheet!AE674)&lt;=100))</f>
        <v>1</v>
      </c>
      <c r="BI674" s="5" t="b">
        <f t="array" ref="BI674">IF(ISBLANK(Spreadsheet!AF674),TRUE,ISNUMBER(MATCH(TRUE,EXACT(Spreadsheet!AF674,CobraShortReasons),0)))</f>
        <v>1</v>
      </c>
      <c r="BJ674" s="5" t="b">
        <f ca="1">IF(ISERROR(DATEVALUE(TEXT(Spreadsheet!AG674,"mm/dd/yyyy")) &gt; TODAY()),IF(ISBLANK(Spreadsheet!AG674),TRUE,FALSE),IF(DATEVALUE(TEXT(Spreadsheet!AG674,"mm/dd/yyyy")) &gt; TODAY(),FALSE,TRUE))</f>
        <v>1</v>
      </c>
      <c r="BK674" s="5" t="b">
        <f>OR(ISBLANK(Spreadsheet!AH674),LEN(Spreadsheet!AH674)&lt;=25)</f>
        <v>1</v>
      </c>
      <c r="BL674" s="5" t="b">
        <f t="array" aca="1" ref="BL674" ca="1">IF(ISBLANK(Spreadsheet!AI674),TRUE,ISNUMBER(MATCH(TRUE,EXACT(Spreadsheet!AI674,INDIRECT(Spreadsheet!$D$2)),0)))</f>
        <v>1</v>
      </c>
      <c r="BM674" s="5" t="b">
        <f t="array" aca="1" ref="BM674" ca="1">IF(ISBLANK(Spreadsheet!AJ674),TRUE,ISNUMBER(MATCH(TRUE,EXACT(Spreadsheet!AJ674,INDIRECT(Spreadsheet!BJ674)),0)))</f>
        <v>1</v>
      </c>
      <c r="BN674" s="5" t="b">
        <f t="array" ref="BN674">IF(ISBLANK(Spreadsheet!AK674),TRUE,ISNUMBER(MATCH(TRUE,EXACT(Spreadsheet!AK674,DentalPlans),0)))</f>
        <v>1</v>
      </c>
      <c r="BO674" s="5" t="b">
        <f t="array" aca="1" ref="BO674" ca="1">IF(ISBLANK(Spreadsheet!AL674),TRUE,ISNUMBER(MATCH(TRUE,EXACT(Spreadsheet!AL674,INDIRECT(Spreadsheet!BK674)),0)))</f>
        <v>1</v>
      </c>
      <c r="BP674" s="5" t="b">
        <f t="array" ref="BP674">IF(ISBLANK(Spreadsheet!AM674),TRUE,ISNUMBER(MATCH(TRUE,EXACT(Spreadsheet!AM674,VisionPlans),0)))</f>
        <v>1</v>
      </c>
      <c r="BQ674" s="5" t="b">
        <f t="array" aca="1" ref="BQ674" ca="1">IF(ISBLANK(Spreadsheet!AN674),TRUE,ISNUMBER(MATCH(TRUE,EXACT(Spreadsheet!AN674,INDIRECT(Spreadsheet!BL674)),0)))</f>
        <v>1</v>
      </c>
      <c r="BR674" s="5" t="b">
        <f t="array" ref="BR674">IF(ISBLANK(Spreadsheet!AO674),TRUE,ISNUMBER(MATCH(TRUE,EXACT(Spreadsheet!AO674,LifeBenefitClasses),0)))</f>
        <v>1</v>
      </c>
      <c r="BS674" s="5" t="b">
        <f>IF(OR(ISBLANK(Spreadsheet!AO674), Spreadsheet!AO674="Waive"),IF(ISBLANK(Spreadsheet!AP674),TRUE,FALSE),IF(OR(AND(NOT(ISBLANK(Spreadsheet!AO674)),ISBLANK(Spreadsheet!AP674)),NOT(ISNUMBER(VALUE(Spreadsheet!AP674)))),FALSE,IF(OR(AND(Spreadsheet!AP674&lt;6,MOD(Spreadsheet!AP674*10,5)=0), MOD(Spreadsheet!AP674,5000)=0),TRUE,FALSE)))</f>
        <v>1</v>
      </c>
      <c r="BT674" s="5" t="b">
        <f t="array" ref="BT674">IF(ISBLANK(Spreadsheet!AQ674),TRUE,ISNUMBER(MATCH(TRUE,EXACT(Spreadsheet!AQ674,EnrollWaive),0)))</f>
        <v>1</v>
      </c>
      <c r="BU674" s="5" t="b">
        <f t="array" ref="BU674">IF(ISBLANK(Spreadsheet!AR674),TRUE,ISNUMBER(MATCH(TRUE,EXACT(Spreadsheet!AR674,LifeBenefitClasses),0)))</f>
        <v>1</v>
      </c>
      <c r="BV674" s="5" t="b">
        <f>IF(OR(ISBLANK(Spreadsheet!AR674), Spreadsheet!AR674="Waive"),IF(ISBLANK(Spreadsheet!AS674),TRUE,FALSE),IF(OR(AND(NOT(ISBLANK(Spreadsheet!AR674)),ISBLANK(Spreadsheet!AS674)),NOT(ISNUMBER(VALUE(Spreadsheet!AS674)))),FALSE,IF(OR(AND(Spreadsheet!AS674&lt;6,MOD(Spreadsheet!AS674*10,5)=0), MOD(Spreadsheet!AS674,10000)=0),TRUE,FALSE)))</f>
        <v>1</v>
      </c>
      <c r="BW674" s="5" t="b">
        <f t="array" ref="BW674">IF(ISBLANK(Spreadsheet!AT674),TRUE,ISNUMBER(MATCH(TRUE,EXACT(Spreadsheet!AT674,LifeBenefitClasses),0)))</f>
        <v>1</v>
      </c>
      <c r="BX674" s="5" t="b">
        <f>IF(OR(ISBLANK(Spreadsheet!AT674), Spreadsheet!AT674="Waive"),IF(ISBLANK(Spreadsheet!AU674),TRUE,FALSE),IF(OR(AND(NOT(ISBLANK(Spreadsheet!AT674)),ISBLANK(Spreadsheet!AU674)),NOT(ISNUMBER(VALUE(Spreadsheet!AU674)))),FALSE,IF(AND(NOT(OR(ISBLANK(Spreadsheet!AT674),Spreadsheet!AT674="Waive")),NOT(OR(ISBLANK(Spreadsheet!AR674),Spreadsheet!AR674="Waive")),MOD(Spreadsheet!AU674,5000)=0, Spreadsheet!AU674&lt;=(Spreadsheet!AS674*0.5)),TRUE,FALSE)))</f>
        <v>1</v>
      </c>
      <c r="BY674" s="5" t="b">
        <f t="array" ref="BY674">IF(ISBLANK(Spreadsheet!AV674),TRUE,ISNUMBER(MATCH(TRUE,EXACT(Spreadsheet!AV674,EnrollWaive),0)))</f>
        <v>1</v>
      </c>
      <c r="BZ674" s="5" t="b">
        <f t="array" ref="BZ674">IF(ISBLANK(Spreadsheet!AW674),TRUE,ISNUMBER(MATCH(TRUE,EXACT(Spreadsheet!AW674,LifeBenefitClasses),0)))</f>
        <v>1</v>
      </c>
      <c r="CA674" s="5" t="b">
        <f t="array" ref="CA674">IF(ISBLANK(Spreadsheet!AX674),TRUE,ISNUMBER(MATCH(TRUE,EXACT(Spreadsheet!AX674,LifeBenefitClasses),0)))</f>
        <v>1</v>
      </c>
      <c r="CB674" s="5" t="b">
        <f t="array" ref="CB674">IF(ISBLANK(Spreadsheet!AY674),TRUE,ISNUMBER(MATCH(TRUE,EXACT(Spreadsheet!AY674,LifeBenefitClasses),0)))</f>
        <v>1</v>
      </c>
      <c r="CC674" s="5" t="b">
        <f t="array" ref="CC674">IF(ISBLANK(Spreadsheet!AZ674),TRUE,ISNUMBER(MATCH(TRUE,EXACT(Spreadsheet!AZ674,LifeBenefitClasses),0)))</f>
        <v>1</v>
      </c>
      <c r="CD674" s="5" t="b">
        <f t="array" ref="CD674">IF(ISBLANK(Spreadsheet!BA674),TRUE,ISNUMBER(MATCH(TRUE,EXACT(Spreadsheet!BA674,LifeBenefitClasses),0)))</f>
        <v>1</v>
      </c>
      <c r="CE674" s="5" t="b">
        <f>IF(OR(ISBLANK(Spreadsheet!BA674), Spreadsheet!BA674="Waive"),IF(ISBLANK(Spreadsheet!BB674),TRUE,FALSE),IF(OR(AND(NOT(ISBLANK(Spreadsheet!BA674)),ISBLANK(Spreadsheet!BB674)),NOT(ISNUMBER(VALUE(Spreadsheet!BB674))),ISBLANK(Spreadsheet!BC674),NOT(ISNUMBER(VALUE(Spreadsheet!BC674)))),FALSE,IF(AND(Spreadsheet!BB674&gt;=50000,Spreadsheet!BB674&lt;=250000,MOD(Spreadsheet!BB674,10000)=0,Spreadsheet!BB674&lt;=(10*Spreadsheet!BC674)),TRUE,FALSE)))</f>
        <v>1</v>
      </c>
      <c r="CF674" s="5" t="b">
        <f>IF(NOT(ISBLANK(Spreadsheet!BC674)),AND(ISNUMBER(VALUE(Spreadsheet!BC674)),Spreadsheet!BC674&gt;0),AND(OR(ISBLANK(Spreadsheet!AO674),Spreadsheet!AO674="Waive",AND(NOT(OR(ISBLANK(Spreadsheet!AO674),Spreadsheet!AO674="Waive")),Spreadsheet!AP674&gt;=6)),OR(ISBLANK(Spreadsheet!AR674),AND(NOT(OR(ISBLANK(Spreadsheet!AR674),Spreadsheet!AR674="Waive")),Spreadsheet!AS674&gt;=6)),OR(ISBLANK(Spreadsheet!AW674)),OR(ISBLANK(Spreadsheet!AX674)),OR(ISBLANK(Spreadsheet!AY674)),OR(ISBLANK(Spreadsheet!AZ674)),OR(ISBLANK(Spreadsheet!BA674),Spreadsheet!BA674="Waive")))</f>
        <v>1</v>
      </c>
      <c r="CG674" s="5" t="b">
        <f t="shared" ca="1" si="47"/>
        <v>1</v>
      </c>
    </row>
    <row r="675" spans="8:85" x14ac:dyDescent="0.3">
      <c r="H675" s="5">
        <f t="shared" ca="1" si="48"/>
        <v>2</v>
      </c>
      <c r="I675" s="5" t="str">
        <f t="shared" ca="1" si="46"/>
        <v/>
      </c>
      <c r="J675" s="5" t="str">
        <f>IF(AND(NOT(ISBLANK(Spreadsheet!C675)),ISBLANK(Spreadsheet!D675)),Spreadsheet!F675&amp;" "&amp;Spreadsheet!H675,"")</f>
        <v/>
      </c>
      <c r="K675" s="5">
        <f>IF(AND(NOT(ISBLANK(Spreadsheet!C675)),ISBLANK(Spreadsheet!D675)),COUNTIFS(Spreadsheet!E676:E$786,"=Child",Spreadsheet!C676:C$786, "="&amp;Spreadsheet!C675) + COUNTIFS(Spreadsheet!E676:E$786,"=Step-child",Spreadsheet!C676:C$786, "="&amp;Spreadsheet!C675),0)</f>
        <v>0</v>
      </c>
      <c r="L675" s="5">
        <f>IF(NOT(ISBLANK(J675)),COUNTIFS(Spreadsheet!E676:E$786,"=Wife",Spreadsheet!C676:C$786, "="&amp;Spreadsheet!C675) + COUNTIFS(Spreadsheet!E676:E$786,"=Husband",Spreadsheet!C676:C$786, "="&amp;Spreadsheet!C675),0)</f>
        <v>0</v>
      </c>
      <c r="M675" s="5">
        <f>IF(NOT(ISBLANK(Spreadsheet!AJ675)),VLOOKUP(Spreadsheet!AJ675,'Drop Downs'!$P$2:$R$16,3,FALSE),0)</f>
        <v>0</v>
      </c>
      <c r="N675" s="5">
        <f>IF(NOT(ISBLANK(Spreadsheet!AJ675)), VLOOKUP(Spreadsheet!AJ675,'Drop Downs'!$P$2:$R$16,2,FALSE),0)</f>
        <v>0</v>
      </c>
      <c r="O675" s="5">
        <f>IF(NOT(ISBLANK(Spreadsheet!AL675)),VLOOKUP(Spreadsheet!AL675,'Drop Downs'!$P$2:$R$16,3,FALSE), 0)</f>
        <v>0</v>
      </c>
      <c r="P675" s="5">
        <f>IF(NOT(ISBLANK(Spreadsheet!AL675)),VLOOKUP(Spreadsheet!AL675,'Drop Downs'!$P$2:$R$16,2,FALSE),0)</f>
        <v>0</v>
      </c>
      <c r="Q675" s="5">
        <f>IF(NOT(ISBLANK(Spreadsheet!AN675)),VLOOKUP(Spreadsheet!AN675,'Drop Downs'!$P$2:$R$16,3,FALSE),0)</f>
        <v>0</v>
      </c>
      <c r="R675" s="5">
        <f>IF(NOT(ISBLANK(Spreadsheet!AN675)),VLOOKUP(Spreadsheet!AN675,'Drop Downs'!$P$2:$R$16,2,FALSE),0)</f>
        <v>0</v>
      </c>
      <c r="S675" s="5" t="str">
        <f>IF(OR(M675&gt;K675,N675&gt;L675,O675&gt;K675, Q675&gt;K675,N675&gt;L675, P675&gt;L675, R675&gt;L675),"Member currently has a coverage election over what he/she needs.  Please add more dependents or adjust the coverage election.","")&amp;(IF(AND(NOT(ISBLANK(Spreadsheet!C675)),NOT(ISBLANK(Spreadsheet!D675)),ISBLANK(Spreadsheet!E675)),"Dependent lacks a relationship to member.Please select one from the drop-down.",""))</f>
        <v/>
      </c>
      <c r="T675" s="5" t="b">
        <f t="shared" si="49"/>
        <v>1</v>
      </c>
      <c r="U675" s="5" t="b">
        <f>OR(ISBLANK(Spreadsheet!C675),IF(NOT(ISBLANK(Spreadsheet!D675)),NOT(ISBLANK(Spreadsheet!E675)),TRUE))</f>
        <v>1</v>
      </c>
      <c r="V675" s="5" t="b">
        <f>OR(ISBLANK(Spreadsheet!C675), NOT(ISBLANK(Spreadsheet!I675)))</f>
        <v>1</v>
      </c>
      <c r="W675" s="5" t="b">
        <f>OR(ISBLANK(Spreadsheet!D675),NOT(ISBLANK(Spreadsheet!C675)))</f>
        <v>1</v>
      </c>
      <c r="X675" s="155" t="str">
        <f>REPT("0",MIN(FIND({1,2,3,4,5,6,7,8,9},Spreadsheet!C675&amp;"123456789"))-1)&amp;IF(ISBLANK(Spreadsheet!C675),"",SUMPRODUCT(MID(0&amp;Spreadsheet!C675,LARGE(INDEX(ISNUMBER(--MID(Spreadsheet!C675,ROW($1:$225),1))*
 ROW($1:$225),0),ROW($1:$225))+1,1)*10^ROW($1:$225)/10))</f>
        <v/>
      </c>
      <c r="Y675" s="5" t="b">
        <f>IF(NOT(ISBLANK(Spreadsheet!C675)),IF(AND(ISNUMBER(VALUE(Spreadsheet!C675)), LEN(Spreadsheet!C675)=9),TRUE,FALSE),TRUE)</f>
        <v>1</v>
      </c>
      <c r="Z675" s="155" t="str">
        <f>REPT("0",MIN(FIND({1,2,3,4,5,6,7,8,9},Spreadsheet!D675&amp;"123456789"))-1)&amp;IF(ISBLANK(Spreadsheet!D675),"",SUMPRODUCT(MID(0&amp;Spreadsheet!D675,LARGE(INDEX(ISNUMBER(--MID(Spreadsheet!D675,ROW($1:$225),1))*
 ROW($1:$225),0),ROW($1:$225))+1,1)*10^ROW($1:$225)/10))</f>
        <v/>
      </c>
      <c r="AA675" s="5" t="b">
        <f>IF(AND(NOT(ISBLANK(Spreadsheet!D675)),NOT(ISBLANK(Spreadsheet!C675))),IF(AND(ISNUMBER(VALUE(Spreadsheet!D675)), LEN(Spreadsheet!D675)=9),TRUE,FALSE),IF(AND(NOT(ISBLANK(Spreadsheet!D675)),ISBLANK(Spreadsheet!C675)),FALSE,TRUE))</f>
        <v>1</v>
      </c>
      <c r="AB675" s="5" t="b">
        <f>OR(ISBLANK(Spreadsheet!Y675),IF(NOT(ISBLANK(Spreadsheet!Y675)),LEN(Spreadsheet!Y675)=10,ISNUMBER(VALUE(Spreadsheet!Y675))))</f>
        <v>1</v>
      </c>
      <c r="AC675" s="5" t="b">
        <f>OR(ISBLANK(Spreadsheet!AI675), AND(NOT(ISBLANK(Spreadsheet!AJ675)), NOT(ISNUMBER(SEARCH("Waive",Spreadsheet!AJ675)))))</f>
        <v>1</v>
      </c>
      <c r="AD675" s="5" t="b">
        <f>OR(ISBLANK(Spreadsheet!AK675), AND(NOT(ISBLANK(Spreadsheet!AL675)), NOT(ISNUMBER(SEARCH("Waive",Spreadsheet!AL675)))))</f>
        <v>1</v>
      </c>
      <c r="AE675" s="5" t="b">
        <f>OR(ISBLANK(Spreadsheet!AM675), AND(NOT(ISBLANK(Spreadsheet!AN675)), NOT(ISNUMBER(SEARCH("Waive", Spreadsheet!AN675)))))</f>
        <v>1</v>
      </c>
      <c r="AF675" s="5" t="b">
        <f>OR(ISBLANK(Spreadsheet!C675), NOT(ISBLANK(Spreadsheet!D675)),NOT(ISBLANK(Spreadsheet!L675)))</f>
        <v>1</v>
      </c>
      <c r="AG675" s="5" t="b">
        <f>IF(AND(NOT(ISBLANK(Spreadsheet!C675)), NOT(ISBLANK(Spreadsheet!D675)),Spreadsheet!C675&lt;&gt;Spreadsheet!D675),IF(ISERROR(VLOOKUP(Spreadsheet!C675, Spreadsheet!$C$6:'Spreadsheet'!$C674,1,FALSE)), FALSE, TRUE),TRUE)</f>
        <v>1</v>
      </c>
      <c r="AH675" s="5" t="b">
        <f>Spreadsheet!$B$2=Spreadsheet!AD675</f>
        <v>1</v>
      </c>
      <c r="AI675" s="5" t="b">
        <f>IF(ISBLANK(Spreadsheet!G675),TRUE,IF(OR(LEN(Spreadsheet!G675)&gt;1,ISNUMBER(VALUE(Spreadsheet!G675))),FALSE,TRUE))</f>
        <v>1</v>
      </c>
      <c r="AJ675" s="5" t="b">
        <f>OR(ISBLANK(Spreadsheet!C675), NOT(ISBLANK(Spreadsheet!B675)), NOT(ISBLANK(Spreadsheet!D675)))</f>
        <v>1</v>
      </c>
      <c r="AK675" s="5" t="b">
        <f t="array" ref="AK675">IF(OR(AND(ISBLANK(Spreadsheet!E675),ISBLANK(Spreadsheet!D675),NOT(ISBLANK(Spreadsheet!C675))),AND(ISBLANK(Spreadsheet!E675),ISBLANK(Spreadsheet!D675),ISBLANK(Spreadsheet!C675))),TRUE,ISNUMBER(MATCH(TRUE,EXACT(Spreadsheet!E675,Relationships),0)))</f>
        <v>1</v>
      </c>
      <c r="AL675" s="5" t="b">
        <f>IF(NOT(ISBLANK(Spreadsheet!C675)),IF(OR(ISBLANK(Spreadsheet!F675),LEN(Spreadsheet!F675)&gt;40),FALSE,TRUE),TRUE)</f>
        <v>1</v>
      </c>
      <c r="AM675" s="5" t="b">
        <f>IF(NOT(ISBLANK(Spreadsheet!C675)),IF(OR(ISBLANK(Spreadsheet!H675),LEN(Spreadsheet!H675)&gt;40),FALSE,TRUE),TRUE)</f>
        <v>1</v>
      </c>
      <c r="AN675" s="5" t="b">
        <f t="array" ref="AN675">IF(ISBLANK(Spreadsheet!I675),TRUE,ISNUMBER(MATCH(TRUE,EXACT(Spreadsheet!I675,GenderValues),0)))</f>
        <v>1</v>
      </c>
      <c r="AO675" s="5" t="b">
        <f ca="1">IF(ISERROR(DATEVALUE(TEXT(Spreadsheet!J675,"mm/dd/yyyy")) &gt; TODAY()),IF(AND(ISBLANK(Spreadsheet!J675),ISBLANK(Spreadsheet!C675)),TRUE,FALSE),IF(DATEVALUE(TEXT(Spreadsheet!J675,"mm/dd/yyyy")) &gt; TODAY(),FALSE,TRUE))</f>
        <v>1</v>
      </c>
      <c r="AP675" s="5" t="b">
        <f>OR(ISBLANK(Spreadsheet!K675),LEN(Spreadsheet!K675)&lt;=100)</f>
        <v>1</v>
      </c>
      <c r="AQ675" s="5" t="b">
        <f t="array" ref="AQ675">IF(OR(AND(ISBLANK(Spreadsheet!L675),ISBLANK(Spreadsheet!C675)),AND(NOT(ISBLANK(Spreadsheet!C675)),NOT(ISBLANK(Spreadsheet!D675)))),TRUE,ISNUMBER(MATCH(TRUE,EXACT(Spreadsheet!L675,MaritalStatus),0)))</f>
        <v>1</v>
      </c>
      <c r="AR675" s="5" t="b">
        <f ca="1">IF(ISERROR(DATEVALUE(TEXT(Spreadsheet!M675,"mm/dd/yyyy")) &gt; TODAY()),IF(ISBLANK(Spreadsheet!M675),TRUE,FALSE),IF(DATEVALUE(TEXT(Spreadsheet!M675,"mm/dd/yyyy")) &gt; TODAY(),FALSE,TRUE))</f>
        <v>1</v>
      </c>
      <c r="AS675" s="5" t="b">
        <f>OR(ISBLANK(Spreadsheet!N675),LEN(Spreadsheet!N675)&lt;=100)</f>
        <v>1</v>
      </c>
      <c r="AT675" s="5" t="b">
        <f>OR(ISBLANK(Spreadsheet!O675),UPPER(Spreadsheet!O675)="YES")</f>
        <v>1</v>
      </c>
      <c r="AU675" s="5" t="b">
        <f>OR(ISBLANK(Spreadsheet!P675),UPPER(Spreadsheet!P675)="YES")</f>
        <v>1</v>
      </c>
      <c r="AV675" s="5" t="b">
        <f t="array" ref="AV675">IF(ISBLANK(Spreadsheet!Q675),TRUE,ISNUMBER(MATCH(TRUE,EXACT(Spreadsheet!Q675,OnGroupsPriorIns),0)))</f>
        <v>1</v>
      </c>
      <c r="AW675" s="5" t="b">
        <f>OR(ISBLANK(Spreadsheet!R675),UPPER(Spreadsheet!R675)="YES")</f>
        <v>1</v>
      </c>
      <c r="AX675" s="5" t="b">
        <f>OR(ISBLANK(Spreadsheet!S675),UPPER(Spreadsheet!S675)="YES")</f>
        <v>1</v>
      </c>
      <c r="AY675" s="5" t="b">
        <f>OR(AND(ISBLANK(Spreadsheet!C675),LEN(Spreadsheet!T675)=0),AND(NOT(ISBLANK(Spreadsheet!C675)),LEN(Spreadsheet!T675)&gt;0,LEN(Spreadsheet!T675)&lt;=50))</f>
        <v>1</v>
      </c>
      <c r="AZ675" s="5" t="b">
        <f>OR(LEN(Spreadsheet!U675)=0,AND(LEN(Spreadsheet!U675)&gt;0,LEN(Spreadsheet!U675)&lt;=50))</f>
        <v>1</v>
      </c>
      <c r="BA675" s="5" t="b">
        <f>OR(AND(ISBLANK(Spreadsheet!C675),LEN(Spreadsheet!V675)=0),AND(NOT(ISBLANK(Spreadsheet!C675)),LEN(Spreadsheet!V675)&gt;0,LEN(Spreadsheet!V675)&lt;=50))</f>
        <v>1</v>
      </c>
      <c r="BB675" s="5" t="b">
        <f t="array" ref="BB675">IF(AND(ISBLANK(Spreadsheet!C675),LEN(Spreadsheet!W675)=0),TRUE,ISNUMBER(MATCH(TRUE,EXACT(Spreadsheet!W675,States),0)))</f>
        <v>1</v>
      </c>
      <c r="BC675" s="5" t="b">
        <f>OR(AND(ISBLANK(Spreadsheet!C675),LEN(Spreadsheet!X675)=0),AND(NOT(ISBLANK(Spreadsheet!C675)),LEN(Spreadsheet!X675)&gt;0,LEN(Spreadsheet!X675)=5,ISNUMBER(VALUE(Spreadsheet!X675))))</f>
        <v>1</v>
      </c>
      <c r="BD675" s="5" t="b">
        <f>OR(ISBLANK(Spreadsheet!Z675),LEN(Spreadsheet!Z675)&lt;=50)</f>
        <v>1</v>
      </c>
      <c r="BE675" s="5" t="b">
        <f>ISBLANK(Spreadsheet!AA675)</f>
        <v>1</v>
      </c>
      <c r="BF675" s="5" t="b">
        <f>ISBLANK(Spreadsheet!AB675)</f>
        <v>1</v>
      </c>
      <c r="BG675" s="5" t="b">
        <f>IF(ISERROR(DATEVALUE(TEXT(Spreadsheet!AC675,"mm/dd/yyyy")) &gt; DATEVALUE(TEXT(Spreadsheet!J675,"mm/dd/yyyy"))),IF(OR(AND(ISBLANK(Spreadsheet!AC675),ISBLANK(Spreadsheet!C675)),AND(NOT(ISBLANK(Spreadsheet!C675)),ISBLANK(Spreadsheet!AC675),NOT(ISBLANK(Spreadsheet!D675)))),TRUE,FALSE),IF(DATEVALUE(TEXT(Spreadsheet!AC675,"mm/dd/yyyy")) &gt; DATEVALUE(TEXT(Spreadsheet!J675,"mm/dd/yyyy")),TRUE,FALSE))</f>
        <v>1</v>
      </c>
      <c r="BH675" s="5" t="b">
        <f>OR(AND(ISBLANK(Spreadsheet!C675),ISBLANK(Spreadsheet!AE675)),AND(NOT(ISBLANK(Spreadsheet!C675)),NOT(ISBLANK(Spreadsheet!D675)),ISBLANK(Spreadsheet!AE675)),AND(NOT(ISBLANK(Spreadsheet!C675)),ISBLANK(Spreadsheet!D675),NOT(ISBLANK(Spreadsheet!AE675)),LEN(Spreadsheet!AE675)&lt;=100))</f>
        <v>1</v>
      </c>
      <c r="BI675" s="5" t="b">
        <f t="array" ref="BI675">IF(ISBLANK(Spreadsheet!AF675),TRUE,ISNUMBER(MATCH(TRUE,EXACT(Spreadsheet!AF675,CobraShortReasons),0)))</f>
        <v>1</v>
      </c>
      <c r="BJ675" s="5" t="b">
        <f ca="1">IF(ISERROR(DATEVALUE(TEXT(Spreadsheet!AG675,"mm/dd/yyyy")) &gt; TODAY()),IF(ISBLANK(Spreadsheet!AG675),TRUE,FALSE),IF(DATEVALUE(TEXT(Spreadsheet!AG675,"mm/dd/yyyy")) &gt; TODAY(),FALSE,TRUE))</f>
        <v>1</v>
      </c>
      <c r="BK675" s="5" t="b">
        <f>OR(ISBLANK(Spreadsheet!AH675),LEN(Spreadsheet!AH675)&lt;=25)</f>
        <v>1</v>
      </c>
      <c r="BL675" s="5" t="b">
        <f t="array" aca="1" ref="BL675" ca="1">IF(ISBLANK(Spreadsheet!AI675),TRUE,ISNUMBER(MATCH(TRUE,EXACT(Spreadsheet!AI675,INDIRECT(Spreadsheet!$D$2)),0)))</f>
        <v>1</v>
      </c>
      <c r="BM675" s="5" t="b">
        <f t="array" aca="1" ref="BM675" ca="1">IF(ISBLANK(Spreadsheet!AJ675),TRUE,ISNUMBER(MATCH(TRUE,EXACT(Spreadsheet!AJ675,INDIRECT(Spreadsheet!BJ675)),0)))</f>
        <v>1</v>
      </c>
      <c r="BN675" s="5" t="b">
        <f t="array" ref="BN675">IF(ISBLANK(Spreadsheet!AK675),TRUE,ISNUMBER(MATCH(TRUE,EXACT(Spreadsheet!AK675,DentalPlans),0)))</f>
        <v>1</v>
      </c>
      <c r="BO675" s="5" t="b">
        <f t="array" aca="1" ref="BO675" ca="1">IF(ISBLANK(Spreadsheet!AL675),TRUE,ISNUMBER(MATCH(TRUE,EXACT(Spreadsheet!AL675,INDIRECT(Spreadsheet!BK675)),0)))</f>
        <v>1</v>
      </c>
      <c r="BP675" s="5" t="b">
        <f t="array" ref="BP675">IF(ISBLANK(Spreadsheet!AM675),TRUE,ISNUMBER(MATCH(TRUE,EXACT(Spreadsheet!AM675,VisionPlans),0)))</f>
        <v>1</v>
      </c>
      <c r="BQ675" s="5" t="b">
        <f t="array" aca="1" ref="BQ675" ca="1">IF(ISBLANK(Spreadsheet!AN675),TRUE,ISNUMBER(MATCH(TRUE,EXACT(Spreadsheet!AN675,INDIRECT(Spreadsheet!BL675)),0)))</f>
        <v>1</v>
      </c>
      <c r="BR675" s="5" t="b">
        <f t="array" ref="BR675">IF(ISBLANK(Spreadsheet!AO675),TRUE,ISNUMBER(MATCH(TRUE,EXACT(Spreadsheet!AO675,LifeBenefitClasses),0)))</f>
        <v>1</v>
      </c>
      <c r="BS675" s="5" t="b">
        <f>IF(OR(ISBLANK(Spreadsheet!AO675), Spreadsheet!AO675="Waive"),IF(ISBLANK(Spreadsheet!AP675),TRUE,FALSE),IF(OR(AND(NOT(ISBLANK(Spreadsheet!AO675)),ISBLANK(Spreadsheet!AP675)),NOT(ISNUMBER(VALUE(Spreadsheet!AP675)))),FALSE,IF(OR(AND(Spreadsheet!AP675&lt;6,MOD(Spreadsheet!AP675*10,5)=0), MOD(Spreadsheet!AP675,5000)=0),TRUE,FALSE)))</f>
        <v>1</v>
      </c>
      <c r="BT675" s="5" t="b">
        <f t="array" ref="BT675">IF(ISBLANK(Spreadsheet!AQ675),TRUE,ISNUMBER(MATCH(TRUE,EXACT(Spreadsheet!AQ675,EnrollWaive),0)))</f>
        <v>1</v>
      </c>
      <c r="BU675" s="5" t="b">
        <f t="array" ref="BU675">IF(ISBLANK(Spreadsheet!AR675),TRUE,ISNUMBER(MATCH(TRUE,EXACT(Spreadsheet!AR675,LifeBenefitClasses),0)))</f>
        <v>1</v>
      </c>
      <c r="BV675" s="5" t="b">
        <f>IF(OR(ISBLANK(Spreadsheet!AR675), Spreadsheet!AR675="Waive"),IF(ISBLANK(Spreadsheet!AS675),TRUE,FALSE),IF(OR(AND(NOT(ISBLANK(Spreadsheet!AR675)),ISBLANK(Spreadsheet!AS675)),NOT(ISNUMBER(VALUE(Spreadsheet!AS675)))),FALSE,IF(OR(AND(Spreadsheet!AS675&lt;6,MOD(Spreadsheet!AS675*10,5)=0), MOD(Spreadsheet!AS675,10000)=0),TRUE,FALSE)))</f>
        <v>1</v>
      </c>
      <c r="BW675" s="5" t="b">
        <f t="array" ref="BW675">IF(ISBLANK(Spreadsheet!AT675),TRUE,ISNUMBER(MATCH(TRUE,EXACT(Spreadsheet!AT675,LifeBenefitClasses),0)))</f>
        <v>1</v>
      </c>
      <c r="BX675" s="5" t="b">
        <f>IF(OR(ISBLANK(Spreadsheet!AT675), Spreadsheet!AT675="Waive"),IF(ISBLANK(Spreadsheet!AU675),TRUE,FALSE),IF(OR(AND(NOT(ISBLANK(Spreadsheet!AT675)),ISBLANK(Spreadsheet!AU675)),NOT(ISNUMBER(VALUE(Spreadsheet!AU675)))),FALSE,IF(AND(NOT(OR(ISBLANK(Spreadsheet!AT675),Spreadsheet!AT675="Waive")),NOT(OR(ISBLANK(Spreadsheet!AR675),Spreadsheet!AR675="Waive")),MOD(Spreadsheet!AU675,5000)=0, Spreadsheet!AU675&lt;=(Spreadsheet!AS675*0.5)),TRUE,FALSE)))</f>
        <v>1</v>
      </c>
      <c r="BY675" s="5" t="b">
        <f t="array" ref="BY675">IF(ISBLANK(Spreadsheet!AV675),TRUE,ISNUMBER(MATCH(TRUE,EXACT(Spreadsheet!AV675,EnrollWaive),0)))</f>
        <v>1</v>
      </c>
      <c r="BZ675" s="5" t="b">
        <f t="array" ref="BZ675">IF(ISBLANK(Spreadsheet!AW675),TRUE,ISNUMBER(MATCH(TRUE,EXACT(Spreadsheet!AW675,LifeBenefitClasses),0)))</f>
        <v>1</v>
      </c>
      <c r="CA675" s="5" t="b">
        <f t="array" ref="CA675">IF(ISBLANK(Spreadsheet!AX675),TRUE,ISNUMBER(MATCH(TRUE,EXACT(Spreadsheet!AX675,LifeBenefitClasses),0)))</f>
        <v>1</v>
      </c>
      <c r="CB675" s="5" t="b">
        <f t="array" ref="CB675">IF(ISBLANK(Spreadsheet!AY675),TRUE,ISNUMBER(MATCH(TRUE,EXACT(Spreadsheet!AY675,LifeBenefitClasses),0)))</f>
        <v>1</v>
      </c>
      <c r="CC675" s="5" t="b">
        <f t="array" ref="CC675">IF(ISBLANK(Spreadsheet!AZ675),TRUE,ISNUMBER(MATCH(TRUE,EXACT(Spreadsheet!AZ675,LifeBenefitClasses),0)))</f>
        <v>1</v>
      </c>
      <c r="CD675" s="5" t="b">
        <f t="array" ref="CD675">IF(ISBLANK(Spreadsheet!BA675),TRUE,ISNUMBER(MATCH(TRUE,EXACT(Spreadsheet!BA675,LifeBenefitClasses),0)))</f>
        <v>1</v>
      </c>
      <c r="CE675" s="5" t="b">
        <f>IF(OR(ISBLANK(Spreadsheet!BA675), Spreadsheet!BA675="Waive"),IF(ISBLANK(Spreadsheet!BB675),TRUE,FALSE),IF(OR(AND(NOT(ISBLANK(Spreadsheet!BA675)),ISBLANK(Spreadsheet!BB675)),NOT(ISNUMBER(VALUE(Spreadsheet!BB675))),ISBLANK(Spreadsheet!BC675),NOT(ISNUMBER(VALUE(Spreadsheet!BC675)))),FALSE,IF(AND(Spreadsheet!BB675&gt;=50000,Spreadsheet!BB675&lt;=250000,MOD(Spreadsheet!BB675,10000)=0,Spreadsheet!BB675&lt;=(10*Spreadsheet!BC675)),TRUE,FALSE)))</f>
        <v>1</v>
      </c>
      <c r="CF675" s="5" t="b">
        <f>IF(NOT(ISBLANK(Spreadsheet!BC675)),AND(ISNUMBER(VALUE(Spreadsheet!BC675)),Spreadsheet!BC675&gt;0),AND(OR(ISBLANK(Spreadsheet!AO675),Spreadsheet!AO675="Waive",AND(NOT(OR(ISBLANK(Spreadsheet!AO675),Spreadsheet!AO675="Waive")),Spreadsheet!AP675&gt;=6)),OR(ISBLANK(Spreadsheet!AR675),AND(NOT(OR(ISBLANK(Spreadsheet!AR675),Spreadsheet!AR675="Waive")),Spreadsheet!AS675&gt;=6)),OR(ISBLANK(Spreadsheet!AW675)),OR(ISBLANK(Spreadsheet!AX675)),OR(ISBLANK(Spreadsheet!AY675)),OR(ISBLANK(Spreadsheet!AZ675)),OR(ISBLANK(Spreadsheet!BA675),Spreadsheet!BA675="Waive")))</f>
        <v>1</v>
      </c>
      <c r="CG675" s="5" t="b">
        <f t="shared" ca="1" si="47"/>
        <v>1</v>
      </c>
    </row>
    <row r="676" spans="8:85" x14ac:dyDescent="0.3">
      <c r="H676" s="5">
        <f t="shared" ca="1" si="48"/>
        <v>2</v>
      </c>
      <c r="I676" s="5" t="str">
        <f t="shared" ca="1" si="46"/>
        <v/>
      </c>
      <c r="J676" s="5" t="str">
        <f>IF(AND(NOT(ISBLANK(Spreadsheet!C676)),ISBLANK(Spreadsheet!D676)),Spreadsheet!F676&amp;" "&amp;Spreadsheet!H676,"")</f>
        <v/>
      </c>
      <c r="K676" s="5">
        <f>IF(AND(NOT(ISBLANK(Spreadsheet!C676)),ISBLANK(Spreadsheet!D676)),COUNTIFS(Spreadsheet!E677:E$786,"=Child",Spreadsheet!C677:C$786, "="&amp;Spreadsheet!C676) + COUNTIFS(Spreadsheet!E677:E$786,"=Step-child",Spreadsheet!C677:C$786, "="&amp;Spreadsheet!C676),0)</f>
        <v>0</v>
      </c>
      <c r="L676" s="5">
        <f>IF(NOT(ISBLANK(J676)),COUNTIFS(Spreadsheet!E677:E$786,"=Wife",Spreadsheet!C677:C$786, "="&amp;Spreadsheet!C676) + COUNTIFS(Spreadsheet!E677:E$786,"=Husband",Spreadsheet!C677:C$786, "="&amp;Spreadsheet!C676),0)</f>
        <v>0</v>
      </c>
      <c r="M676" s="5">
        <f>IF(NOT(ISBLANK(Spreadsheet!AJ676)),VLOOKUP(Spreadsheet!AJ676,'Drop Downs'!$P$2:$R$16,3,FALSE),0)</f>
        <v>0</v>
      </c>
      <c r="N676" s="5">
        <f>IF(NOT(ISBLANK(Spreadsheet!AJ676)), VLOOKUP(Spreadsheet!AJ676,'Drop Downs'!$P$2:$R$16,2,FALSE),0)</f>
        <v>0</v>
      </c>
      <c r="O676" s="5">
        <f>IF(NOT(ISBLANK(Spreadsheet!AL676)),VLOOKUP(Spreadsheet!AL676,'Drop Downs'!$P$2:$R$16,3,FALSE), 0)</f>
        <v>0</v>
      </c>
      <c r="P676" s="5">
        <f>IF(NOT(ISBLANK(Spreadsheet!AL676)),VLOOKUP(Spreadsheet!AL676,'Drop Downs'!$P$2:$R$16,2,FALSE),0)</f>
        <v>0</v>
      </c>
      <c r="Q676" s="5">
        <f>IF(NOT(ISBLANK(Spreadsheet!AN676)),VLOOKUP(Spreadsheet!AN676,'Drop Downs'!$P$2:$R$16,3,FALSE),0)</f>
        <v>0</v>
      </c>
      <c r="R676" s="5">
        <f>IF(NOT(ISBLANK(Spreadsheet!AN676)),VLOOKUP(Spreadsheet!AN676,'Drop Downs'!$P$2:$R$16,2,FALSE),0)</f>
        <v>0</v>
      </c>
      <c r="S676" s="5" t="str">
        <f>IF(OR(M676&gt;K676,N676&gt;L676,O676&gt;K676, Q676&gt;K676,N676&gt;L676, P676&gt;L676, R676&gt;L676),"Member currently has a coverage election over what he/she needs.  Please add more dependents or adjust the coverage election.","")&amp;(IF(AND(NOT(ISBLANK(Spreadsheet!C676)),NOT(ISBLANK(Spreadsheet!D676)),ISBLANK(Spreadsheet!E676)),"Dependent lacks a relationship to member.Please select one from the drop-down.",""))</f>
        <v/>
      </c>
      <c r="T676" s="5" t="b">
        <f t="shared" si="49"/>
        <v>1</v>
      </c>
      <c r="U676" s="5" t="b">
        <f>OR(ISBLANK(Spreadsheet!C676),IF(NOT(ISBLANK(Spreadsheet!D676)),NOT(ISBLANK(Spreadsheet!E676)),TRUE))</f>
        <v>1</v>
      </c>
      <c r="V676" s="5" t="b">
        <f>OR(ISBLANK(Spreadsheet!C676), NOT(ISBLANK(Spreadsheet!I676)))</f>
        <v>1</v>
      </c>
      <c r="W676" s="5" t="b">
        <f>OR(ISBLANK(Spreadsheet!D676),NOT(ISBLANK(Spreadsheet!C676)))</f>
        <v>1</v>
      </c>
      <c r="X676" s="155" t="str">
        <f>REPT("0",MIN(FIND({1,2,3,4,5,6,7,8,9},Spreadsheet!C676&amp;"123456789"))-1)&amp;IF(ISBLANK(Spreadsheet!C676),"",SUMPRODUCT(MID(0&amp;Spreadsheet!C676,LARGE(INDEX(ISNUMBER(--MID(Spreadsheet!C676,ROW($1:$225),1))*
 ROW($1:$225),0),ROW($1:$225))+1,1)*10^ROW($1:$225)/10))</f>
        <v/>
      </c>
      <c r="Y676" s="5" t="b">
        <f>IF(NOT(ISBLANK(Spreadsheet!C676)),IF(AND(ISNUMBER(VALUE(Spreadsheet!C676)), LEN(Spreadsheet!C676)=9),TRUE,FALSE),TRUE)</f>
        <v>1</v>
      </c>
      <c r="Z676" s="155" t="str">
        <f>REPT("0",MIN(FIND({1,2,3,4,5,6,7,8,9},Spreadsheet!D676&amp;"123456789"))-1)&amp;IF(ISBLANK(Spreadsheet!D676),"",SUMPRODUCT(MID(0&amp;Spreadsheet!D676,LARGE(INDEX(ISNUMBER(--MID(Spreadsheet!D676,ROW($1:$225),1))*
 ROW($1:$225),0),ROW($1:$225))+1,1)*10^ROW($1:$225)/10))</f>
        <v/>
      </c>
      <c r="AA676" s="5" t="b">
        <f>IF(AND(NOT(ISBLANK(Spreadsheet!D676)),NOT(ISBLANK(Spreadsheet!C676))),IF(AND(ISNUMBER(VALUE(Spreadsheet!D676)), LEN(Spreadsheet!D676)=9),TRUE,FALSE),IF(AND(NOT(ISBLANK(Spreadsheet!D676)),ISBLANK(Spreadsheet!C676)),FALSE,TRUE))</f>
        <v>1</v>
      </c>
      <c r="AB676" s="5" t="b">
        <f>OR(ISBLANK(Spreadsheet!Y676),IF(NOT(ISBLANK(Spreadsheet!Y676)),LEN(Spreadsheet!Y676)=10,ISNUMBER(VALUE(Spreadsheet!Y676))))</f>
        <v>1</v>
      </c>
      <c r="AC676" s="5" t="b">
        <f>OR(ISBLANK(Spreadsheet!AI676), AND(NOT(ISBLANK(Spreadsheet!AJ676)), NOT(ISNUMBER(SEARCH("Waive",Spreadsheet!AJ676)))))</f>
        <v>1</v>
      </c>
      <c r="AD676" s="5" t="b">
        <f>OR(ISBLANK(Spreadsheet!AK676), AND(NOT(ISBLANK(Spreadsheet!AL676)), NOT(ISNUMBER(SEARCH("Waive",Spreadsheet!AL676)))))</f>
        <v>1</v>
      </c>
      <c r="AE676" s="5" t="b">
        <f>OR(ISBLANK(Spreadsheet!AM676), AND(NOT(ISBLANK(Spreadsheet!AN676)), NOT(ISNUMBER(SEARCH("Waive", Spreadsheet!AN676)))))</f>
        <v>1</v>
      </c>
      <c r="AF676" s="5" t="b">
        <f>OR(ISBLANK(Spreadsheet!C676), NOT(ISBLANK(Spreadsheet!D676)),NOT(ISBLANK(Spreadsheet!L676)))</f>
        <v>1</v>
      </c>
      <c r="AG676" s="5" t="b">
        <f>IF(AND(NOT(ISBLANK(Spreadsheet!C676)), NOT(ISBLANK(Spreadsheet!D676)),Spreadsheet!C676&lt;&gt;Spreadsheet!D676),IF(ISERROR(VLOOKUP(Spreadsheet!C676, Spreadsheet!$C$6:'Spreadsheet'!$C675,1,FALSE)), FALSE, TRUE),TRUE)</f>
        <v>1</v>
      </c>
      <c r="AH676" s="5" t="b">
        <f>Spreadsheet!$B$2=Spreadsheet!AD676</f>
        <v>1</v>
      </c>
      <c r="AI676" s="5" t="b">
        <f>IF(ISBLANK(Spreadsheet!G676),TRUE,IF(OR(LEN(Spreadsheet!G676)&gt;1,ISNUMBER(VALUE(Spreadsheet!G676))),FALSE,TRUE))</f>
        <v>1</v>
      </c>
      <c r="AJ676" s="5" t="b">
        <f>OR(ISBLANK(Spreadsheet!C676), NOT(ISBLANK(Spreadsheet!B676)), NOT(ISBLANK(Spreadsheet!D676)))</f>
        <v>1</v>
      </c>
      <c r="AK676" s="5" t="b">
        <f t="array" ref="AK676">IF(OR(AND(ISBLANK(Spreadsheet!E676),ISBLANK(Spreadsheet!D676),NOT(ISBLANK(Spreadsheet!C676))),AND(ISBLANK(Spreadsheet!E676),ISBLANK(Spreadsheet!D676),ISBLANK(Spreadsheet!C676))),TRUE,ISNUMBER(MATCH(TRUE,EXACT(Spreadsheet!E676,Relationships),0)))</f>
        <v>1</v>
      </c>
      <c r="AL676" s="5" t="b">
        <f>IF(NOT(ISBLANK(Spreadsheet!C676)),IF(OR(ISBLANK(Spreadsheet!F676),LEN(Spreadsheet!F676)&gt;40),FALSE,TRUE),TRUE)</f>
        <v>1</v>
      </c>
      <c r="AM676" s="5" t="b">
        <f>IF(NOT(ISBLANK(Spreadsheet!C676)),IF(OR(ISBLANK(Spreadsheet!H676),LEN(Spreadsheet!H676)&gt;40),FALSE,TRUE),TRUE)</f>
        <v>1</v>
      </c>
      <c r="AN676" s="5" t="b">
        <f t="array" ref="AN676">IF(ISBLANK(Spreadsheet!I676),TRUE,ISNUMBER(MATCH(TRUE,EXACT(Spreadsheet!I676,GenderValues),0)))</f>
        <v>1</v>
      </c>
      <c r="AO676" s="5" t="b">
        <f ca="1">IF(ISERROR(DATEVALUE(TEXT(Spreadsheet!J676,"mm/dd/yyyy")) &gt; TODAY()),IF(AND(ISBLANK(Spreadsheet!J676),ISBLANK(Spreadsheet!C676)),TRUE,FALSE),IF(DATEVALUE(TEXT(Spreadsheet!J676,"mm/dd/yyyy")) &gt; TODAY(),FALSE,TRUE))</f>
        <v>1</v>
      </c>
      <c r="AP676" s="5" t="b">
        <f>OR(ISBLANK(Spreadsheet!K676),LEN(Spreadsheet!K676)&lt;=100)</f>
        <v>1</v>
      </c>
      <c r="AQ676" s="5" t="b">
        <f t="array" ref="AQ676">IF(OR(AND(ISBLANK(Spreadsheet!L676),ISBLANK(Spreadsheet!C676)),AND(NOT(ISBLANK(Spreadsheet!C676)),NOT(ISBLANK(Spreadsheet!D676)))),TRUE,ISNUMBER(MATCH(TRUE,EXACT(Spreadsheet!L676,MaritalStatus),0)))</f>
        <v>1</v>
      </c>
      <c r="AR676" s="5" t="b">
        <f ca="1">IF(ISERROR(DATEVALUE(TEXT(Spreadsheet!M676,"mm/dd/yyyy")) &gt; TODAY()),IF(ISBLANK(Spreadsheet!M676),TRUE,FALSE),IF(DATEVALUE(TEXT(Spreadsheet!M676,"mm/dd/yyyy")) &gt; TODAY(),FALSE,TRUE))</f>
        <v>1</v>
      </c>
      <c r="AS676" s="5" t="b">
        <f>OR(ISBLANK(Spreadsheet!N676),LEN(Spreadsheet!N676)&lt;=100)</f>
        <v>1</v>
      </c>
      <c r="AT676" s="5" t="b">
        <f>OR(ISBLANK(Spreadsheet!O676),UPPER(Spreadsheet!O676)="YES")</f>
        <v>1</v>
      </c>
      <c r="AU676" s="5" t="b">
        <f>OR(ISBLANK(Spreadsheet!P676),UPPER(Spreadsheet!P676)="YES")</f>
        <v>1</v>
      </c>
      <c r="AV676" s="5" t="b">
        <f t="array" ref="AV676">IF(ISBLANK(Spreadsheet!Q676),TRUE,ISNUMBER(MATCH(TRUE,EXACT(Spreadsheet!Q676,OnGroupsPriorIns),0)))</f>
        <v>1</v>
      </c>
      <c r="AW676" s="5" t="b">
        <f>OR(ISBLANK(Spreadsheet!R676),UPPER(Spreadsheet!R676)="YES")</f>
        <v>1</v>
      </c>
      <c r="AX676" s="5" t="b">
        <f>OR(ISBLANK(Spreadsheet!S676),UPPER(Spreadsheet!S676)="YES")</f>
        <v>1</v>
      </c>
      <c r="AY676" s="5" t="b">
        <f>OR(AND(ISBLANK(Spreadsheet!C676),LEN(Spreadsheet!T676)=0),AND(NOT(ISBLANK(Spreadsheet!C676)),LEN(Spreadsheet!T676)&gt;0,LEN(Spreadsheet!T676)&lt;=50))</f>
        <v>1</v>
      </c>
      <c r="AZ676" s="5" t="b">
        <f>OR(LEN(Spreadsheet!U676)=0,AND(LEN(Spreadsheet!U676)&gt;0,LEN(Spreadsheet!U676)&lt;=50))</f>
        <v>1</v>
      </c>
      <c r="BA676" s="5" t="b">
        <f>OR(AND(ISBLANK(Spreadsheet!C676),LEN(Spreadsheet!V676)=0),AND(NOT(ISBLANK(Spreadsheet!C676)),LEN(Spreadsheet!V676)&gt;0,LEN(Spreadsheet!V676)&lt;=50))</f>
        <v>1</v>
      </c>
      <c r="BB676" s="5" t="b">
        <f t="array" ref="BB676">IF(AND(ISBLANK(Spreadsheet!C676),LEN(Spreadsheet!W676)=0),TRUE,ISNUMBER(MATCH(TRUE,EXACT(Spreadsheet!W676,States),0)))</f>
        <v>1</v>
      </c>
      <c r="BC676" s="5" t="b">
        <f>OR(AND(ISBLANK(Spreadsheet!C676),LEN(Spreadsheet!X676)=0),AND(NOT(ISBLANK(Spreadsheet!C676)),LEN(Spreadsheet!X676)&gt;0,LEN(Spreadsheet!X676)=5,ISNUMBER(VALUE(Spreadsheet!X676))))</f>
        <v>1</v>
      </c>
      <c r="BD676" s="5" t="b">
        <f>OR(ISBLANK(Spreadsheet!Z676),LEN(Spreadsheet!Z676)&lt;=50)</f>
        <v>1</v>
      </c>
      <c r="BE676" s="5" t="b">
        <f>ISBLANK(Spreadsheet!AA676)</f>
        <v>1</v>
      </c>
      <c r="BF676" s="5" t="b">
        <f>ISBLANK(Spreadsheet!AB676)</f>
        <v>1</v>
      </c>
      <c r="BG676" s="5" t="b">
        <f>IF(ISERROR(DATEVALUE(TEXT(Spreadsheet!AC676,"mm/dd/yyyy")) &gt; DATEVALUE(TEXT(Spreadsheet!J676,"mm/dd/yyyy"))),IF(OR(AND(ISBLANK(Spreadsheet!AC676),ISBLANK(Spreadsheet!C676)),AND(NOT(ISBLANK(Spreadsheet!C676)),ISBLANK(Spreadsheet!AC676),NOT(ISBLANK(Spreadsheet!D676)))),TRUE,FALSE),IF(DATEVALUE(TEXT(Spreadsheet!AC676,"mm/dd/yyyy")) &gt; DATEVALUE(TEXT(Spreadsheet!J676,"mm/dd/yyyy")),TRUE,FALSE))</f>
        <v>1</v>
      </c>
      <c r="BH676" s="5" t="b">
        <f>OR(AND(ISBLANK(Spreadsheet!C676),ISBLANK(Spreadsheet!AE676)),AND(NOT(ISBLANK(Spreadsheet!C676)),NOT(ISBLANK(Spreadsheet!D676)),ISBLANK(Spreadsheet!AE676)),AND(NOT(ISBLANK(Spreadsheet!C676)),ISBLANK(Spreadsheet!D676),NOT(ISBLANK(Spreadsheet!AE676)),LEN(Spreadsheet!AE676)&lt;=100))</f>
        <v>1</v>
      </c>
      <c r="BI676" s="5" t="b">
        <f t="array" ref="BI676">IF(ISBLANK(Spreadsheet!AF676),TRUE,ISNUMBER(MATCH(TRUE,EXACT(Spreadsheet!AF676,CobraShortReasons),0)))</f>
        <v>1</v>
      </c>
      <c r="BJ676" s="5" t="b">
        <f ca="1">IF(ISERROR(DATEVALUE(TEXT(Spreadsheet!AG676,"mm/dd/yyyy")) &gt; TODAY()),IF(ISBLANK(Spreadsheet!AG676),TRUE,FALSE),IF(DATEVALUE(TEXT(Spreadsheet!AG676,"mm/dd/yyyy")) &gt; TODAY(),FALSE,TRUE))</f>
        <v>1</v>
      </c>
      <c r="BK676" s="5" t="b">
        <f>OR(ISBLANK(Spreadsheet!AH676),LEN(Spreadsheet!AH676)&lt;=25)</f>
        <v>1</v>
      </c>
      <c r="BL676" s="5" t="b">
        <f t="array" aca="1" ref="BL676" ca="1">IF(ISBLANK(Spreadsheet!AI676),TRUE,ISNUMBER(MATCH(TRUE,EXACT(Spreadsheet!AI676,INDIRECT(Spreadsheet!$D$2)),0)))</f>
        <v>1</v>
      </c>
      <c r="BM676" s="5" t="b">
        <f t="array" aca="1" ref="BM676" ca="1">IF(ISBLANK(Spreadsheet!AJ676),TRUE,ISNUMBER(MATCH(TRUE,EXACT(Spreadsheet!AJ676,INDIRECT(Spreadsheet!BJ676)),0)))</f>
        <v>1</v>
      </c>
      <c r="BN676" s="5" t="b">
        <f t="array" ref="BN676">IF(ISBLANK(Spreadsheet!AK676),TRUE,ISNUMBER(MATCH(TRUE,EXACT(Spreadsheet!AK676,DentalPlans),0)))</f>
        <v>1</v>
      </c>
      <c r="BO676" s="5" t="b">
        <f t="array" aca="1" ref="BO676" ca="1">IF(ISBLANK(Spreadsheet!AL676),TRUE,ISNUMBER(MATCH(TRUE,EXACT(Spreadsheet!AL676,INDIRECT(Spreadsheet!BK676)),0)))</f>
        <v>1</v>
      </c>
      <c r="BP676" s="5" t="b">
        <f t="array" ref="BP676">IF(ISBLANK(Spreadsheet!AM676),TRUE,ISNUMBER(MATCH(TRUE,EXACT(Spreadsheet!AM676,VisionPlans),0)))</f>
        <v>1</v>
      </c>
      <c r="BQ676" s="5" t="b">
        <f t="array" aca="1" ref="BQ676" ca="1">IF(ISBLANK(Spreadsheet!AN676),TRUE,ISNUMBER(MATCH(TRUE,EXACT(Spreadsheet!AN676,INDIRECT(Spreadsheet!BL676)),0)))</f>
        <v>1</v>
      </c>
      <c r="BR676" s="5" t="b">
        <f t="array" ref="BR676">IF(ISBLANK(Spreadsheet!AO676),TRUE,ISNUMBER(MATCH(TRUE,EXACT(Spreadsheet!AO676,LifeBenefitClasses),0)))</f>
        <v>1</v>
      </c>
      <c r="BS676" s="5" t="b">
        <f>IF(OR(ISBLANK(Spreadsheet!AO676), Spreadsheet!AO676="Waive"),IF(ISBLANK(Spreadsheet!AP676),TRUE,FALSE),IF(OR(AND(NOT(ISBLANK(Spreadsheet!AO676)),ISBLANK(Spreadsheet!AP676)),NOT(ISNUMBER(VALUE(Spreadsheet!AP676)))),FALSE,IF(OR(AND(Spreadsheet!AP676&lt;6,MOD(Spreadsheet!AP676*10,5)=0), MOD(Spreadsheet!AP676,5000)=0),TRUE,FALSE)))</f>
        <v>1</v>
      </c>
      <c r="BT676" s="5" t="b">
        <f t="array" ref="BT676">IF(ISBLANK(Spreadsheet!AQ676),TRUE,ISNUMBER(MATCH(TRUE,EXACT(Spreadsheet!AQ676,EnrollWaive),0)))</f>
        <v>1</v>
      </c>
      <c r="BU676" s="5" t="b">
        <f t="array" ref="BU676">IF(ISBLANK(Spreadsheet!AR676),TRUE,ISNUMBER(MATCH(TRUE,EXACT(Spreadsheet!AR676,LifeBenefitClasses),0)))</f>
        <v>1</v>
      </c>
      <c r="BV676" s="5" t="b">
        <f>IF(OR(ISBLANK(Spreadsheet!AR676), Spreadsheet!AR676="Waive"),IF(ISBLANK(Spreadsheet!AS676),TRUE,FALSE),IF(OR(AND(NOT(ISBLANK(Spreadsheet!AR676)),ISBLANK(Spreadsheet!AS676)),NOT(ISNUMBER(VALUE(Spreadsheet!AS676)))),FALSE,IF(OR(AND(Spreadsheet!AS676&lt;6,MOD(Spreadsheet!AS676*10,5)=0), MOD(Spreadsheet!AS676,10000)=0),TRUE,FALSE)))</f>
        <v>1</v>
      </c>
      <c r="BW676" s="5" t="b">
        <f t="array" ref="BW676">IF(ISBLANK(Spreadsheet!AT676),TRUE,ISNUMBER(MATCH(TRUE,EXACT(Spreadsheet!AT676,LifeBenefitClasses),0)))</f>
        <v>1</v>
      </c>
      <c r="BX676" s="5" t="b">
        <f>IF(OR(ISBLANK(Spreadsheet!AT676), Spreadsheet!AT676="Waive"),IF(ISBLANK(Spreadsheet!AU676),TRUE,FALSE),IF(OR(AND(NOT(ISBLANK(Spreadsheet!AT676)),ISBLANK(Spreadsheet!AU676)),NOT(ISNUMBER(VALUE(Spreadsheet!AU676)))),FALSE,IF(AND(NOT(OR(ISBLANK(Spreadsheet!AT676),Spreadsheet!AT676="Waive")),NOT(OR(ISBLANK(Spreadsheet!AR676),Spreadsheet!AR676="Waive")),MOD(Spreadsheet!AU676,5000)=0, Spreadsheet!AU676&lt;=(Spreadsheet!AS676*0.5)),TRUE,FALSE)))</f>
        <v>1</v>
      </c>
      <c r="BY676" s="5" t="b">
        <f t="array" ref="BY676">IF(ISBLANK(Spreadsheet!AV676),TRUE,ISNUMBER(MATCH(TRUE,EXACT(Spreadsheet!AV676,EnrollWaive),0)))</f>
        <v>1</v>
      </c>
      <c r="BZ676" s="5" t="b">
        <f t="array" ref="BZ676">IF(ISBLANK(Spreadsheet!AW676),TRUE,ISNUMBER(MATCH(TRUE,EXACT(Spreadsheet!AW676,LifeBenefitClasses),0)))</f>
        <v>1</v>
      </c>
      <c r="CA676" s="5" t="b">
        <f t="array" ref="CA676">IF(ISBLANK(Spreadsheet!AX676),TRUE,ISNUMBER(MATCH(TRUE,EXACT(Spreadsheet!AX676,LifeBenefitClasses),0)))</f>
        <v>1</v>
      </c>
      <c r="CB676" s="5" t="b">
        <f t="array" ref="CB676">IF(ISBLANK(Spreadsheet!AY676),TRUE,ISNUMBER(MATCH(TRUE,EXACT(Spreadsheet!AY676,LifeBenefitClasses),0)))</f>
        <v>1</v>
      </c>
      <c r="CC676" s="5" t="b">
        <f t="array" ref="CC676">IF(ISBLANK(Spreadsheet!AZ676),TRUE,ISNUMBER(MATCH(TRUE,EXACT(Spreadsheet!AZ676,LifeBenefitClasses),0)))</f>
        <v>1</v>
      </c>
      <c r="CD676" s="5" t="b">
        <f t="array" ref="CD676">IF(ISBLANK(Spreadsheet!BA676),TRUE,ISNUMBER(MATCH(TRUE,EXACT(Spreadsheet!BA676,LifeBenefitClasses),0)))</f>
        <v>1</v>
      </c>
      <c r="CE676" s="5" t="b">
        <f>IF(OR(ISBLANK(Spreadsheet!BA676), Spreadsheet!BA676="Waive"),IF(ISBLANK(Spreadsheet!BB676),TRUE,FALSE),IF(OR(AND(NOT(ISBLANK(Spreadsheet!BA676)),ISBLANK(Spreadsheet!BB676)),NOT(ISNUMBER(VALUE(Spreadsheet!BB676))),ISBLANK(Spreadsheet!BC676),NOT(ISNUMBER(VALUE(Spreadsheet!BC676)))),FALSE,IF(AND(Spreadsheet!BB676&gt;=50000,Spreadsheet!BB676&lt;=250000,MOD(Spreadsheet!BB676,10000)=0,Spreadsheet!BB676&lt;=(10*Spreadsheet!BC676)),TRUE,FALSE)))</f>
        <v>1</v>
      </c>
      <c r="CF676" s="5" t="b">
        <f>IF(NOT(ISBLANK(Spreadsheet!BC676)),AND(ISNUMBER(VALUE(Spreadsheet!BC676)),Spreadsheet!BC676&gt;0),AND(OR(ISBLANK(Spreadsheet!AO676),Spreadsheet!AO676="Waive",AND(NOT(OR(ISBLANK(Spreadsheet!AO676),Spreadsheet!AO676="Waive")),Spreadsheet!AP676&gt;=6)),OR(ISBLANK(Spreadsheet!AR676),AND(NOT(OR(ISBLANK(Spreadsheet!AR676),Spreadsheet!AR676="Waive")),Spreadsheet!AS676&gt;=6)),OR(ISBLANK(Spreadsheet!AW676)),OR(ISBLANK(Spreadsheet!AX676)),OR(ISBLANK(Spreadsheet!AY676)),OR(ISBLANK(Spreadsheet!AZ676)),OR(ISBLANK(Spreadsheet!BA676),Spreadsheet!BA676="Waive")))</f>
        <v>1</v>
      </c>
      <c r="CG676" s="5" t="b">
        <f t="shared" ca="1" si="47"/>
        <v>1</v>
      </c>
    </row>
    <row r="677" spans="8:85" x14ac:dyDescent="0.3">
      <c r="H677" s="5">
        <f t="shared" ca="1" si="48"/>
        <v>2</v>
      </c>
      <c r="I677" s="5" t="str">
        <f t="shared" ca="1" si="46"/>
        <v/>
      </c>
      <c r="J677" s="5" t="str">
        <f>IF(AND(NOT(ISBLANK(Spreadsheet!C677)),ISBLANK(Spreadsheet!D677)),Spreadsheet!F677&amp;" "&amp;Spreadsheet!H677,"")</f>
        <v/>
      </c>
      <c r="K677" s="5">
        <f>IF(AND(NOT(ISBLANK(Spreadsheet!C677)),ISBLANK(Spreadsheet!D677)),COUNTIFS(Spreadsheet!E678:E$786,"=Child",Spreadsheet!C678:C$786, "="&amp;Spreadsheet!C677) + COUNTIFS(Spreadsheet!E678:E$786,"=Step-child",Spreadsheet!C678:C$786, "="&amp;Spreadsheet!C677),0)</f>
        <v>0</v>
      </c>
      <c r="L677" s="5">
        <f>IF(NOT(ISBLANK(J677)),COUNTIFS(Spreadsheet!E678:E$786,"=Wife",Spreadsheet!C678:C$786, "="&amp;Spreadsheet!C677) + COUNTIFS(Spreadsheet!E678:E$786,"=Husband",Spreadsheet!C678:C$786, "="&amp;Spreadsheet!C677),0)</f>
        <v>0</v>
      </c>
      <c r="M677" s="5">
        <f>IF(NOT(ISBLANK(Spreadsheet!AJ677)),VLOOKUP(Spreadsheet!AJ677,'Drop Downs'!$P$2:$R$16,3,FALSE),0)</f>
        <v>0</v>
      </c>
      <c r="N677" s="5">
        <f>IF(NOT(ISBLANK(Spreadsheet!AJ677)), VLOOKUP(Spreadsheet!AJ677,'Drop Downs'!$P$2:$R$16,2,FALSE),0)</f>
        <v>0</v>
      </c>
      <c r="O677" s="5">
        <f>IF(NOT(ISBLANK(Spreadsheet!AL677)),VLOOKUP(Spreadsheet!AL677,'Drop Downs'!$P$2:$R$16,3,FALSE), 0)</f>
        <v>0</v>
      </c>
      <c r="P677" s="5">
        <f>IF(NOT(ISBLANK(Spreadsheet!AL677)),VLOOKUP(Spreadsheet!AL677,'Drop Downs'!$P$2:$R$16,2,FALSE),0)</f>
        <v>0</v>
      </c>
      <c r="Q677" s="5">
        <f>IF(NOT(ISBLANK(Spreadsheet!AN677)),VLOOKUP(Spreadsheet!AN677,'Drop Downs'!$P$2:$R$16,3,FALSE),0)</f>
        <v>0</v>
      </c>
      <c r="R677" s="5">
        <f>IF(NOT(ISBLANK(Spreadsheet!AN677)),VLOOKUP(Spreadsheet!AN677,'Drop Downs'!$P$2:$R$16,2,FALSE),0)</f>
        <v>0</v>
      </c>
      <c r="S677" s="5" t="str">
        <f>IF(OR(M677&gt;K677,N677&gt;L677,O677&gt;K677, Q677&gt;K677,N677&gt;L677, P677&gt;L677, R677&gt;L677),"Member currently has a coverage election over what he/she needs.  Please add more dependents or adjust the coverage election.","")&amp;(IF(AND(NOT(ISBLANK(Spreadsheet!C677)),NOT(ISBLANK(Spreadsheet!D677)),ISBLANK(Spreadsheet!E677)),"Dependent lacks a relationship to member.Please select one from the drop-down.",""))</f>
        <v/>
      </c>
      <c r="T677" s="5" t="b">
        <f t="shared" si="49"/>
        <v>1</v>
      </c>
      <c r="U677" s="5" t="b">
        <f>OR(ISBLANK(Spreadsheet!C677),IF(NOT(ISBLANK(Spreadsheet!D677)),NOT(ISBLANK(Spreadsheet!E677)),TRUE))</f>
        <v>1</v>
      </c>
      <c r="V677" s="5" t="b">
        <f>OR(ISBLANK(Spreadsheet!C677), NOT(ISBLANK(Spreadsheet!I677)))</f>
        <v>1</v>
      </c>
      <c r="W677" s="5" t="b">
        <f>OR(ISBLANK(Spreadsheet!D677),NOT(ISBLANK(Spreadsheet!C677)))</f>
        <v>1</v>
      </c>
      <c r="X677" s="155" t="str">
        <f>REPT("0",MIN(FIND({1,2,3,4,5,6,7,8,9},Spreadsheet!C677&amp;"123456789"))-1)&amp;IF(ISBLANK(Spreadsheet!C677),"",SUMPRODUCT(MID(0&amp;Spreadsheet!C677,LARGE(INDEX(ISNUMBER(--MID(Spreadsheet!C677,ROW($1:$225),1))*
 ROW($1:$225),0),ROW($1:$225))+1,1)*10^ROW($1:$225)/10))</f>
        <v/>
      </c>
      <c r="Y677" s="5" t="b">
        <f>IF(NOT(ISBLANK(Spreadsheet!C677)),IF(AND(ISNUMBER(VALUE(Spreadsheet!C677)), LEN(Spreadsheet!C677)=9),TRUE,FALSE),TRUE)</f>
        <v>1</v>
      </c>
      <c r="Z677" s="155" t="str">
        <f>REPT("0",MIN(FIND({1,2,3,4,5,6,7,8,9},Spreadsheet!D677&amp;"123456789"))-1)&amp;IF(ISBLANK(Spreadsheet!D677),"",SUMPRODUCT(MID(0&amp;Spreadsheet!D677,LARGE(INDEX(ISNUMBER(--MID(Spreadsheet!D677,ROW($1:$225),1))*
 ROW($1:$225),0),ROW($1:$225))+1,1)*10^ROW($1:$225)/10))</f>
        <v/>
      </c>
      <c r="AA677" s="5" t="b">
        <f>IF(AND(NOT(ISBLANK(Spreadsheet!D677)),NOT(ISBLANK(Spreadsheet!C677))),IF(AND(ISNUMBER(VALUE(Spreadsheet!D677)), LEN(Spreadsheet!D677)=9),TRUE,FALSE),IF(AND(NOT(ISBLANK(Spreadsheet!D677)),ISBLANK(Spreadsheet!C677)),FALSE,TRUE))</f>
        <v>1</v>
      </c>
      <c r="AB677" s="5" t="b">
        <f>OR(ISBLANK(Spreadsheet!Y677),IF(NOT(ISBLANK(Spreadsheet!Y677)),LEN(Spreadsheet!Y677)=10,ISNUMBER(VALUE(Spreadsheet!Y677))))</f>
        <v>1</v>
      </c>
      <c r="AC677" s="5" t="b">
        <f>OR(ISBLANK(Spreadsheet!AI677), AND(NOT(ISBLANK(Spreadsheet!AJ677)), NOT(ISNUMBER(SEARCH("Waive",Spreadsheet!AJ677)))))</f>
        <v>1</v>
      </c>
      <c r="AD677" s="5" t="b">
        <f>OR(ISBLANK(Spreadsheet!AK677), AND(NOT(ISBLANK(Spreadsheet!AL677)), NOT(ISNUMBER(SEARCH("Waive",Spreadsheet!AL677)))))</f>
        <v>1</v>
      </c>
      <c r="AE677" s="5" t="b">
        <f>OR(ISBLANK(Spreadsheet!AM677), AND(NOT(ISBLANK(Spreadsheet!AN677)), NOT(ISNUMBER(SEARCH("Waive", Spreadsheet!AN677)))))</f>
        <v>1</v>
      </c>
      <c r="AF677" s="5" t="b">
        <f>OR(ISBLANK(Spreadsheet!C677), NOT(ISBLANK(Spreadsheet!D677)),NOT(ISBLANK(Spreadsheet!L677)))</f>
        <v>1</v>
      </c>
      <c r="AG677" s="5" t="b">
        <f>IF(AND(NOT(ISBLANK(Spreadsheet!C677)), NOT(ISBLANK(Spreadsheet!D677)),Spreadsheet!C677&lt;&gt;Spreadsheet!D677),IF(ISERROR(VLOOKUP(Spreadsheet!C677, Spreadsheet!$C$6:'Spreadsheet'!$C676,1,FALSE)), FALSE, TRUE),TRUE)</f>
        <v>1</v>
      </c>
      <c r="AH677" s="5" t="b">
        <f>Spreadsheet!$B$2=Spreadsheet!AD677</f>
        <v>1</v>
      </c>
      <c r="AI677" s="5" t="b">
        <f>IF(ISBLANK(Spreadsheet!G677),TRUE,IF(OR(LEN(Spreadsheet!G677)&gt;1,ISNUMBER(VALUE(Spreadsheet!G677))),FALSE,TRUE))</f>
        <v>1</v>
      </c>
      <c r="AJ677" s="5" t="b">
        <f>OR(ISBLANK(Spreadsheet!C677), NOT(ISBLANK(Spreadsheet!B677)), NOT(ISBLANK(Spreadsheet!D677)))</f>
        <v>1</v>
      </c>
      <c r="AK677" s="5" t="b">
        <f t="array" ref="AK677">IF(OR(AND(ISBLANK(Spreadsheet!E677),ISBLANK(Spreadsheet!D677),NOT(ISBLANK(Spreadsheet!C677))),AND(ISBLANK(Spreadsheet!E677),ISBLANK(Spreadsheet!D677),ISBLANK(Spreadsheet!C677))),TRUE,ISNUMBER(MATCH(TRUE,EXACT(Spreadsheet!E677,Relationships),0)))</f>
        <v>1</v>
      </c>
      <c r="AL677" s="5" t="b">
        <f>IF(NOT(ISBLANK(Spreadsheet!C677)),IF(OR(ISBLANK(Spreadsheet!F677),LEN(Spreadsheet!F677)&gt;40),FALSE,TRUE),TRUE)</f>
        <v>1</v>
      </c>
      <c r="AM677" s="5" t="b">
        <f>IF(NOT(ISBLANK(Spreadsheet!C677)),IF(OR(ISBLANK(Spreadsheet!H677),LEN(Spreadsheet!H677)&gt;40),FALSE,TRUE),TRUE)</f>
        <v>1</v>
      </c>
      <c r="AN677" s="5" t="b">
        <f t="array" ref="AN677">IF(ISBLANK(Spreadsheet!I677),TRUE,ISNUMBER(MATCH(TRUE,EXACT(Spreadsheet!I677,GenderValues),0)))</f>
        <v>1</v>
      </c>
      <c r="AO677" s="5" t="b">
        <f ca="1">IF(ISERROR(DATEVALUE(TEXT(Spreadsheet!J677,"mm/dd/yyyy")) &gt; TODAY()),IF(AND(ISBLANK(Spreadsheet!J677),ISBLANK(Spreadsheet!C677)),TRUE,FALSE),IF(DATEVALUE(TEXT(Spreadsheet!J677,"mm/dd/yyyy")) &gt; TODAY(),FALSE,TRUE))</f>
        <v>1</v>
      </c>
      <c r="AP677" s="5" t="b">
        <f>OR(ISBLANK(Spreadsheet!K677),LEN(Spreadsheet!K677)&lt;=100)</f>
        <v>1</v>
      </c>
      <c r="AQ677" s="5" t="b">
        <f t="array" ref="AQ677">IF(OR(AND(ISBLANK(Spreadsheet!L677),ISBLANK(Spreadsheet!C677)),AND(NOT(ISBLANK(Spreadsheet!C677)),NOT(ISBLANK(Spreadsheet!D677)))),TRUE,ISNUMBER(MATCH(TRUE,EXACT(Spreadsheet!L677,MaritalStatus),0)))</f>
        <v>1</v>
      </c>
      <c r="AR677" s="5" t="b">
        <f ca="1">IF(ISERROR(DATEVALUE(TEXT(Spreadsheet!M677,"mm/dd/yyyy")) &gt; TODAY()),IF(ISBLANK(Spreadsheet!M677),TRUE,FALSE),IF(DATEVALUE(TEXT(Spreadsheet!M677,"mm/dd/yyyy")) &gt; TODAY(),FALSE,TRUE))</f>
        <v>1</v>
      </c>
      <c r="AS677" s="5" t="b">
        <f>OR(ISBLANK(Spreadsheet!N677),LEN(Spreadsheet!N677)&lt;=100)</f>
        <v>1</v>
      </c>
      <c r="AT677" s="5" t="b">
        <f>OR(ISBLANK(Spreadsheet!O677),UPPER(Spreadsheet!O677)="YES")</f>
        <v>1</v>
      </c>
      <c r="AU677" s="5" t="b">
        <f>OR(ISBLANK(Spreadsheet!P677),UPPER(Spreadsheet!P677)="YES")</f>
        <v>1</v>
      </c>
      <c r="AV677" s="5" t="b">
        <f t="array" ref="AV677">IF(ISBLANK(Spreadsheet!Q677),TRUE,ISNUMBER(MATCH(TRUE,EXACT(Spreadsheet!Q677,OnGroupsPriorIns),0)))</f>
        <v>1</v>
      </c>
      <c r="AW677" s="5" t="b">
        <f>OR(ISBLANK(Spreadsheet!R677),UPPER(Spreadsheet!R677)="YES")</f>
        <v>1</v>
      </c>
      <c r="AX677" s="5" t="b">
        <f>OR(ISBLANK(Spreadsheet!S677),UPPER(Spreadsheet!S677)="YES")</f>
        <v>1</v>
      </c>
      <c r="AY677" s="5" t="b">
        <f>OR(AND(ISBLANK(Spreadsheet!C677),LEN(Spreadsheet!T677)=0),AND(NOT(ISBLANK(Spreadsheet!C677)),LEN(Spreadsheet!T677)&gt;0,LEN(Spreadsheet!T677)&lt;=50))</f>
        <v>1</v>
      </c>
      <c r="AZ677" s="5" t="b">
        <f>OR(LEN(Spreadsheet!U677)=0,AND(LEN(Spreadsheet!U677)&gt;0,LEN(Spreadsheet!U677)&lt;=50))</f>
        <v>1</v>
      </c>
      <c r="BA677" s="5" t="b">
        <f>OR(AND(ISBLANK(Spreadsheet!C677),LEN(Spreadsheet!V677)=0),AND(NOT(ISBLANK(Spreadsheet!C677)),LEN(Spreadsheet!V677)&gt;0,LEN(Spreadsheet!V677)&lt;=50))</f>
        <v>1</v>
      </c>
      <c r="BB677" s="5" t="b">
        <f t="array" ref="BB677">IF(AND(ISBLANK(Spreadsheet!C677),LEN(Spreadsheet!W677)=0),TRUE,ISNUMBER(MATCH(TRUE,EXACT(Spreadsheet!W677,States),0)))</f>
        <v>1</v>
      </c>
      <c r="BC677" s="5" t="b">
        <f>OR(AND(ISBLANK(Spreadsheet!C677),LEN(Spreadsheet!X677)=0),AND(NOT(ISBLANK(Spreadsheet!C677)),LEN(Spreadsheet!X677)&gt;0,LEN(Spreadsheet!X677)=5,ISNUMBER(VALUE(Spreadsheet!X677))))</f>
        <v>1</v>
      </c>
      <c r="BD677" s="5" t="b">
        <f>OR(ISBLANK(Spreadsheet!Z677),LEN(Spreadsheet!Z677)&lt;=50)</f>
        <v>1</v>
      </c>
      <c r="BE677" s="5" t="b">
        <f>ISBLANK(Spreadsheet!AA677)</f>
        <v>1</v>
      </c>
      <c r="BF677" s="5" t="b">
        <f>ISBLANK(Spreadsheet!AB677)</f>
        <v>1</v>
      </c>
      <c r="BG677" s="5" t="b">
        <f>IF(ISERROR(DATEVALUE(TEXT(Spreadsheet!AC677,"mm/dd/yyyy")) &gt; DATEVALUE(TEXT(Spreadsheet!J677,"mm/dd/yyyy"))),IF(OR(AND(ISBLANK(Spreadsheet!AC677),ISBLANK(Spreadsheet!C677)),AND(NOT(ISBLANK(Spreadsheet!C677)),ISBLANK(Spreadsheet!AC677),NOT(ISBLANK(Spreadsheet!D677)))),TRUE,FALSE),IF(DATEVALUE(TEXT(Spreadsheet!AC677,"mm/dd/yyyy")) &gt; DATEVALUE(TEXT(Spreadsheet!J677,"mm/dd/yyyy")),TRUE,FALSE))</f>
        <v>1</v>
      </c>
      <c r="BH677" s="5" t="b">
        <f>OR(AND(ISBLANK(Spreadsheet!C677),ISBLANK(Spreadsheet!AE677)),AND(NOT(ISBLANK(Spreadsheet!C677)),NOT(ISBLANK(Spreadsheet!D677)),ISBLANK(Spreadsheet!AE677)),AND(NOT(ISBLANK(Spreadsheet!C677)),ISBLANK(Spreadsheet!D677),NOT(ISBLANK(Spreadsheet!AE677)),LEN(Spreadsheet!AE677)&lt;=100))</f>
        <v>1</v>
      </c>
      <c r="BI677" s="5" t="b">
        <f t="array" ref="BI677">IF(ISBLANK(Spreadsheet!AF677),TRUE,ISNUMBER(MATCH(TRUE,EXACT(Spreadsheet!AF677,CobraShortReasons),0)))</f>
        <v>1</v>
      </c>
      <c r="BJ677" s="5" t="b">
        <f ca="1">IF(ISERROR(DATEVALUE(TEXT(Spreadsheet!AG677,"mm/dd/yyyy")) &gt; TODAY()),IF(ISBLANK(Spreadsheet!AG677),TRUE,FALSE),IF(DATEVALUE(TEXT(Spreadsheet!AG677,"mm/dd/yyyy")) &gt; TODAY(),FALSE,TRUE))</f>
        <v>1</v>
      </c>
      <c r="BK677" s="5" t="b">
        <f>OR(ISBLANK(Spreadsheet!AH677),LEN(Spreadsheet!AH677)&lt;=25)</f>
        <v>1</v>
      </c>
      <c r="BL677" s="5" t="b">
        <f t="array" aca="1" ref="BL677" ca="1">IF(ISBLANK(Spreadsheet!AI677),TRUE,ISNUMBER(MATCH(TRUE,EXACT(Spreadsheet!AI677,INDIRECT(Spreadsheet!$D$2)),0)))</f>
        <v>1</v>
      </c>
      <c r="BM677" s="5" t="b">
        <f t="array" aca="1" ref="BM677" ca="1">IF(ISBLANK(Spreadsheet!AJ677),TRUE,ISNUMBER(MATCH(TRUE,EXACT(Spreadsheet!AJ677,INDIRECT(Spreadsheet!BJ677)),0)))</f>
        <v>1</v>
      </c>
      <c r="BN677" s="5" t="b">
        <f t="array" ref="BN677">IF(ISBLANK(Spreadsheet!AK677),TRUE,ISNUMBER(MATCH(TRUE,EXACT(Spreadsheet!AK677,DentalPlans),0)))</f>
        <v>1</v>
      </c>
      <c r="BO677" s="5" t="b">
        <f t="array" aca="1" ref="BO677" ca="1">IF(ISBLANK(Spreadsheet!AL677),TRUE,ISNUMBER(MATCH(TRUE,EXACT(Spreadsheet!AL677,INDIRECT(Spreadsheet!BK677)),0)))</f>
        <v>1</v>
      </c>
      <c r="BP677" s="5" t="b">
        <f t="array" ref="BP677">IF(ISBLANK(Spreadsheet!AM677),TRUE,ISNUMBER(MATCH(TRUE,EXACT(Spreadsheet!AM677,VisionPlans),0)))</f>
        <v>1</v>
      </c>
      <c r="BQ677" s="5" t="b">
        <f t="array" aca="1" ref="BQ677" ca="1">IF(ISBLANK(Spreadsheet!AN677),TRUE,ISNUMBER(MATCH(TRUE,EXACT(Spreadsheet!AN677,INDIRECT(Spreadsheet!BL677)),0)))</f>
        <v>1</v>
      </c>
      <c r="BR677" s="5" t="b">
        <f t="array" ref="BR677">IF(ISBLANK(Spreadsheet!AO677),TRUE,ISNUMBER(MATCH(TRUE,EXACT(Spreadsheet!AO677,LifeBenefitClasses),0)))</f>
        <v>1</v>
      </c>
      <c r="BS677" s="5" t="b">
        <f>IF(OR(ISBLANK(Spreadsheet!AO677), Spreadsheet!AO677="Waive"),IF(ISBLANK(Spreadsheet!AP677),TRUE,FALSE),IF(OR(AND(NOT(ISBLANK(Spreadsheet!AO677)),ISBLANK(Spreadsheet!AP677)),NOT(ISNUMBER(VALUE(Spreadsheet!AP677)))),FALSE,IF(OR(AND(Spreadsheet!AP677&lt;6,MOD(Spreadsheet!AP677*10,5)=0), MOD(Spreadsheet!AP677,5000)=0),TRUE,FALSE)))</f>
        <v>1</v>
      </c>
      <c r="BT677" s="5" t="b">
        <f t="array" ref="BT677">IF(ISBLANK(Spreadsheet!AQ677),TRUE,ISNUMBER(MATCH(TRUE,EXACT(Spreadsheet!AQ677,EnrollWaive),0)))</f>
        <v>1</v>
      </c>
      <c r="BU677" s="5" t="b">
        <f t="array" ref="BU677">IF(ISBLANK(Spreadsheet!AR677),TRUE,ISNUMBER(MATCH(TRUE,EXACT(Spreadsheet!AR677,LifeBenefitClasses),0)))</f>
        <v>1</v>
      </c>
      <c r="BV677" s="5" t="b">
        <f>IF(OR(ISBLANK(Spreadsheet!AR677), Spreadsheet!AR677="Waive"),IF(ISBLANK(Spreadsheet!AS677),TRUE,FALSE),IF(OR(AND(NOT(ISBLANK(Spreadsheet!AR677)),ISBLANK(Spreadsheet!AS677)),NOT(ISNUMBER(VALUE(Spreadsheet!AS677)))),FALSE,IF(OR(AND(Spreadsheet!AS677&lt;6,MOD(Spreadsheet!AS677*10,5)=0), MOD(Spreadsheet!AS677,10000)=0),TRUE,FALSE)))</f>
        <v>1</v>
      </c>
      <c r="BW677" s="5" t="b">
        <f t="array" ref="BW677">IF(ISBLANK(Spreadsheet!AT677),TRUE,ISNUMBER(MATCH(TRUE,EXACT(Spreadsheet!AT677,LifeBenefitClasses),0)))</f>
        <v>1</v>
      </c>
      <c r="BX677" s="5" t="b">
        <f>IF(OR(ISBLANK(Spreadsheet!AT677), Spreadsheet!AT677="Waive"),IF(ISBLANK(Spreadsheet!AU677),TRUE,FALSE),IF(OR(AND(NOT(ISBLANK(Spreadsheet!AT677)),ISBLANK(Spreadsheet!AU677)),NOT(ISNUMBER(VALUE(Spreadsheet!AU677)))),FALSE,IF(AND(NOT(OR(ISBLANK(Spreadsheet!AT677),Spreadsheet!AT677="Waive")),NOT(OR(ISBLANK(Spreadsheet!AR677),Spreadsheet!AR677="Waive")),MOD(Spreadsheet!AU677,5000)=0, Spreadsheet!AU677&lt;=(Spreadsheet!AS677*0.5)),TRUE,FALSE)))</f>
        <v>1</v>
      </c>
      <c r="BY677" s="5" t="b">
        <f t="array" ref="BY677">IF(ISBLANK(Spreadsheet!AV677),TRUE,ISNUMBER(MATCH(TRUE,EXACT(Spreadsheet!AV677,EnrollWaive),0)))</f>
        <v>1</v>
      </c>
      <c r="BZ677" s="5" t="b">
        <f t="array" ref="BZ677">IF(ISBLANK(Spreadsheet!AW677),TRUE,ISNUMBER(MATCH(TRUE,EXACT(Spreadsheet!AW677,LifeBenefitClasses),0)))</f>
        <v>1</v>
      </c>
      <c r="CA677" s="5" t="b">
        <f t="array" ref="CA677">IF(ISBLANK(Spreadsheet!AX677),TRUE,ISNUMBER(MATCH(TRUE,EXACT(Spreadsheet!AX677,LifeBenefitClasses),0)))</f>
        <v>1</v>
      </c>
      <c r="CB677" s="5" t="b">
        <f t="array" ref="CB677">IF(ISBLANK(Spreadsheet!AY677),TRUE,ISNUMBER(MATCH(TRUE,EXACT(Spreadsheet!AY677,LifeBenefitClasses),0)))</f>
        <v>1</v>
      </c>
      <c r="CC677" s="5" t="b">
        <f t="array" ref="CC677">IF(ISBLANK(Spreadsheet!AZ677),TRUE,ISNUMBER(MATCH(TRUE,EXACT(Spreadsheet!AZ677,LifeBenefitClasses),0)))</f>
        <v>1</v>
      </c>
      <c r="CD677" s="5" t="b">
        <f t="array" ref="CD677">IF(ISBLANK(Spreadsheet!BA677),TRUE,ISNUMBER(MATCH(TRUE,EXACT(Spreadsheet!BA677,LifeBenefitClasses),0)))</f>
        <v>1</v>
      </c>
      <c r="CE677" s="5" t="b">
        <f>IF(OR(ISBLANK(Spreadsheet!BA677), Spreadsheet!BA677="Waive"),IF(ISBLANK(Spreadsheet!BB677),TRUE,FALSE),IF(OR(AND(NOT(ISBLANK(Spreadsheet!BA677)),ISBLANK(Spreadsheet!BB677)),NOT(ISNUMBER(VALUE(Spreadsheet!BB677))),ISBLANK(Spreadsheet!BC677),NOT(ISNUMBER(VALUE(Spreadsheet!BC677)))),FALSE,IF(AND(Spreadsheet!BB677&gt;=50000,Spreadsheet!BB677&lt;=250000,MOD(Spreadsheet!BB677,10000)=0,Spreadsheet!BB677&lt;=(10*Spreadsheet!BC677)),TRUE,FALSE)))</f>
        <v>1</v>
      </c>
      <c r="CF677" s="5" t="b">
        <f>IF(NOT(ISBLANK(Spreadsheet!BC677)),AND(ISNUMBER(VALUE(Spreadsheet!BC677)),Spreadsheet!BC677&gt;0),AND(OR(ISBLANK(Spreadsheet!AO677),Spreadsheet!AO677="Waive",AND(NOT(OR(ISBLANK(Spreadsheet!AO677),Spreadsheet!AO677="Waive")),Spreadsheet!AP677&gt;=6)),OR(ISBLANK(Spreadsheet!AR677),AND(NOT(OR(ISBLANK(Spreadsheet!AR677),Spreadsheet!AR677="Waive")),Spreadsheet!AS677&gt;=6)),OR(ISBLANK(Spreadsheet!AW677)),OR(ISBLANK(Spreadsheet!AX677)),OR(ISBLANK(Spreadsheet!AY677)),OR(ISBLANK(Spreadsheet!AZ677)),OR(ISBLANK(Spreadsheet!BA677),Spreadsheet!BA677="Waive")))</f>
        <v>1</v>
      </c>
      <c r="CG677" s="5" t="b">
        <f t="shared" ca="1" si="47"/>
        <v>1</v>
      </c>
    </row>
    <row r="678" spans="8:85" x14ac:dyDescent="0.3">
      <c r="H678" s="5">
        <f t="shared" ca="1" si="48"/>
        <v>2</v>
      </c>
      <c r="I678" s="5" t="str">
        <f t="shared" ca="1" si="46"/>
        <v/>
      </c>
      <c r="J678" s="5" t="str">
        <f>IF(AND(NOT(ISBLANK(Spreadsheet!C678)),ISBLANK(Spreadsheet!D678)),Spreadsheet!F678&amp;" "&amp;Spreadsheet!H678,"")</f>
        <v/>
      </c>
      <c r="K678" s="5">
        <f>IF(AND(NOT(ISBLANK(Spreadsheet!C678)),ISBLANK(Spreadsheet!D678)),COUNTIFS(Spreadsheet!E679:E$786,"=Child",Spreadsheet!C679:C$786, "="&amp;Spreadsheet!C678) + COUNTIFS(Spreadsheet!E679:E$786,"=Step-child",Spreadsheet!C679:C$786, "="&amp;Spreadsheet!C678),0)</f>
        <v>0</v>
      </c>
      <c r="L678" s="5">
        <f>IF(NOT(ISBLANK(J678)),COUNTIFS(Spreadsheet!E679:E$786,"=Wife",Spreadsheet!C679:C$786, "="&amp;Spreadsheet!C678) + COUNTIFS(Spreadsheet!E679:E$786,"=Husband",Spreadsheet!C679:C$786, "="&amp;Spreadsheet!C678),0)</f>
        <v>0</v>
      </c>
      <c r="M678" s="5">
        <f>IF(NOT(ISBLANK(Spreadsheet!AJ678)),VLOOKUP(Spreadsheet!AJ678,'Drop Downs'!$P$2:$R$16,3,FALSE),0)</f>
        <v>0</v>
      </c>
      <c r="N678" s="5">
        <f>IF(NOT(ISBLANK(Spreadsheet!AJ678)), VLOOKUP(Spreadsheet!AJ678,'Drop Downs'!$P$2:$R$16,2,FALSE),0)</f>
        <v>0</v>
      </c>
      <c r="O678" s="5">
        <f>IF(NOT(ISBLANK(Spreadsheet!AL678)),VLOOKUP(Spreadsheet!AL678,'Drop Downs'!$P$2:$R$16,3,FALSE), 0)</f>
        <v>0</v>
      </c>
      <c r="P678" s="5">
        <f>IF(NOT(ISBLANK(Spreadsheet!AL678)),VLOOKUP(Spreadsheet!AL678,'Drop Downs'!$P$2:$R$16,2,FALSE),0)</f>
        <v>0</v>
      </c>
      <c r="Q678" s="5">
        <f>IF(NOT(ISBLANK(Spreadsheet!AN678)),VLOOKUP(Spreadsheet!AN678,'Drop Downs'!$P$2:$R$16,3,FALSE),0)</f>
        <v>0</v>
      </c>
      <c r="R678" s="5">
        <f>IF(NOT(ISBLANK(Spreadsheet!AN678)),VLOOKUP(Spreadsheet!AN678,'Drop Downs'!$P$2:$R$16,2,FALSE),0)</f>
        <v>0</v>
      </c>
      <c r="S678" s="5" t="str">
        <f>IF(OR(M678&gt;K678,N678&gt;L678,O678&gt;K678, Q678&gt;K678,N678&gt;L678, P678&gt;L678, R678&gt;L678),"Member currently has a coverage election over what he/she needs.  Please add more dependents or adjust the coverage election.","")&amp;(IF(AND(NOT(ISBLANK(Spreadsheet!C678)),NOT(ISBLANK(Spreadsheet!D678)),ISBLANK(Spreadsheet!E678)),"Dependent lacks a relationship to member.Please select one from the drop-down.",""))</f>
        <v/>
      </c>
      <c r="T678" s="5" t="b">
        <f t="shared" si="49"/>
        <v>1</v>
      </c>
      <c r="U678" s="5" t="b">
        <f>OR(ISBLANK(Spreadsheet!C678),IF(NOT(ISBLANK(Spreadsheet!D678)),NOT(ISBLANK(Spreadsheet!E678)),TRUE))</f>
        <v>1</v>
      </c>
      <c r="V678" s="5" t="b">
        <f>OR(ISBLANK(Spreadsheet!C678), NOT(ISBLANK(Spreadsheet!I678)))</f>
        <v>1</v>
      </c>
      <c r="W678" s="5" t="b">
        <f>OR(ISBLANK(Spreadsheet!D678),NOT(ISBLANK(Spreadsheet!C678)))</f>
        <v>1</v>
      </c>
      <c r="X678" s="155" t="str">
        <f>REPT("0",MIN(FIND({1,2,3,4,5,6,7,8,9},Spreadsheet!C678&amp;"123456789"))-1)&amp;IF(ISBLANK(Spreadsheet!C678),"",SUMPRODUCT(MID(0&amp;Spreadsheet!C678,LARGE(INDEX(ISNUMBER(--MID(Spreadsheet!C678,ROW($1:$225),1))*
 ROW($1:$225),0),ROW($1:$225))+1,1)*10^ROW($1:$225)/10))</f>
        <v/>
      </c>
      <c r="Y678" s="5" t="b">
        <f>IF(NOT(ISBLANK(Spreadsheet!C678)),IF(AND(ISNUMBER(VALUE(Spreadsheet!C678)), LEN(Spreadsheet!C678)=9),TRUE,FALSE),TRUE)</f>
        <v>1</v>
      </c>
      <c r="Z678" s="155" t="str">
        <f>REPT("0",MIN(FIND({1,2,3,4,5,6,7,8,9},Spreadsheet!D678&amp;"123456789"))-1)&amp;IF(ISBLANK(Spreadsheet!D678),"",SUMPRODUCT(MID(0&amp;Spreadsheet!D678,LARGE(INDEX(ISNUMBER(--MID(Spreadsheet!D678,ROW($1:$225),1))*
 ROW($1:$225),0),ROW($1:$225))+1,1)*10^ROW($1:$225)/10))</f>
        <v/>
      </c>
      <c r="AA678" s="5" t="b">
        <f>IF(AND(NOT(ISBLANK(Spreadsheet!D678)),NOT(ISBLANK(Spreadsheet!C678))),IF(AND(ISNUMBER(VALUE(Spreadsheet!D678)), LEN(Spreadsheet!D678)=9),TRUE,FALSE),IF(AND(NOT(ISBLANK(Spreadsheet!D678)),ISBLANK(Spreadsheet!C678)),FALSE,TRUE))</f>
        <v>1</v>
      </c>
      <c r="AB678" s="5" t="b">
        <f>OR(ISBLANK(Spreadsheet!Y678),IF(NOT(ISBLANK(Spreadsheet!Y678)),LEN(Spreadsheet!Y678)=10,ISNUMBER(VALUE(Spreadsheet!Y678))))</f>
        <v>1</v>
      </c>
      <c r="AC678" s="5" t="b">
        <f>OR(ISBLANK(Spreadsheet!AI678), AND(NOT(ISBLANK(Spreadsheet!AJ678)), NOT(ISNUMBER(SEARCH("Waive",Spreadsheet!AJ678)))))</f>
        <v>1</v>
      </c>
      <c r="AD678" s="5" t="b">
        <f>OR(ISBLANK(Spreadsheet!AK678), AND(NOT(ISBLANK(Spreadsheet!AL678)), NOT(ISNUMBER(SEARCH("Waive",Spreadsheet!AL678)))))</f>
        <v>1</v>
      </c>
      <c r="AE678" s="5" t="b">
        <f>OR(ISBLANK(Spreadsheet!AM678), AND(NOT(ISBLANK(Spreadsheet!AN678)), NOT(ISNUMBER(SEARCH("Waive", Spreadsheet!AN678)))))</f>
        <v>1</v>
      </c>
      <c r="AF678" s="5" t="b">
        <f>OR(ISBLANK(Spreadsheet!C678), NOT(ISBLANK(Spreadsheet!D678)),NOT(ISBLANK(Spreadsheet!L678)))</f>
        <v>1</v>
      </c>
      <c r="AG678" s="5" t="b">
        <f>IF(AND(NOT(ISBLANK(Spreadsheet!C678)), NOT(ISBLANK(Spreadsheet!D678)),Spreadsheet!C678&lt;&gt;Spreadsheet!D678),IF(ISERROR(VLOOKUP(Spreadsheet!C678, Spreadsheet!$C$6:'Spreadsheet'!$C677,1,FALSE)), FALSE, TRUE),TRUE)</f>
        <v>1</v>
      </c>
      <c r="AH678" s="5" t="b">
        <f>Spreadsheet!$B$2=Spreadsheet!AD678</f>
        <v>1</v>
      </c>
      <c r="AI678" s="5" t="b">
        <f>IF(ISBLANK(Spreadsheet!G678),TRUE,IF(OR(LEN(Spreadsheet!G678)&gt;1,ISNUMBER(VALUE(Spreadsheet!G678))),FALSE,TRUE))</f>
        <v>1</v>
      </c>
      <c r="AJ678" s="5" t="b">
        <f>OR(ISBLANK(Spreadsheet!C678), NOT(ISBLANK(Spreadsheet!B678)), NOT(ISBLANK(Spreadsheet!D678)))</f>
        <v>1</v>
      </c>
      <c r="AK678" s="5" t="b">
        <f t="array" ref="AK678">IF(OR(AND(ISBLANK(Spreadsheet!E678),ISBLANK(Spreadsheet!D678),NOT(ISBLANK(Spreadsheet!C678))),AND(ISBLANK(Spreadsheet!E678),ISBLANK(Spreadsheet!D678),ISBLANK(Spreadsheet!C678))),TRUE,ISNUMBER(MATCH(TRUE,EXACT(Spreadsheet!E678,Relationships),0)))</f>
        <v>1</v>
      </c>
      <c r="AL678" s="5" t="b">
        <f>IF(NOT(ISBLANK(Spreadsheet!C678)),IF(OR(ISBLANK(Spreadsheet!F678),LEN(Spreadsheet!F678)&gt;40),FALSE,TRUE),TRUE)</f>
        <v>1</v>
      </c>
      <c r="AM678" s="5" t="b">
        <f>IF(NOT(ISBLANK(Spreadsheet!C678)),IF(OR(ISBLANK(Spreadsheet!H678),LEN(Spreadsheet!H678)&gt;40),FALSE,TRUE),TRUE)</f>
        <v>1</v>
      </c>
      <c r="AN678" s="5" t="b">
        <f t="array" ref="AN678">IF(ISBLANK(Spreadsheet!I678),TRUE,ISNUMBER(MATCH(TRUE,EXACT(Spreadsheet!I678,GenderValues),0)))</f>
        <v>1</v>
      </c>
      <c r="AO678" s="5" t="b">
        <f ca="1">IF(ISERROR(DATEVALUE(TEXT(Spreadsheet!J678,"mm/dd/yyyy")) &gt; TODAY()),IF(AND(ISBLANK(Spreadsheet!J678),ISBLANK(Spreadsheet!C678)),TRUE,FALSE),IF(DATEVALUE(TEXT(Spreadsheet!J678,"mm/dd/yyyy")) &gt; TODAY(),FALSE,TRUE))</f>
        <v>1</v>
      </c>
      <c r="AP678" s="5" t="b">
        <f>OR(ISBLANK(Spreadsheet!K678),LEN(Spreadsheet!K678)&lt;=100)</f>
        <v>1</v>
      </c>
      <c r="AQ678" s="5" t="b">
        <f t="array" ref="AQ678">IF(OR(AND(ISBLANK(Spreadsheet!L678),ISBLANK(Spreadsheet!C678)),AND(NOT(ISBLANK(Spreadsheet!C678)),NOT(ISBLANK(Spreadsheet!D678)))),TRUE,ISNUMBER(MATCH(TRUE,EXACT(Spreadsheet!L678,MaritalStatus),0)))</f>
        <v>1</v>
      </c>
      <c r="AR678" s="5" t="b">
        <f ca="1">IF(ISERROR(DATEVALUE(TEXT(Spreadsheet!M678,"mm/dd/yyyy")) &gt; TODAY()),IF(ISBLANK(Spreadsheet!M678),TRUE,FALSE),IF(DATEVALUE(TEXT(Spreadsheet!M678,"mm/dd/yyyy")) &gt; TODAY(),FALSE,TRUE))</f>
        <v>1</v>
      </c>
      <c r="AS678" s="5" t="b">
        <f>OR(ISBLANK(Spreadsheet!N678),LEN(Spreadsheet!N678)&lt;=100)</f>
        <v>1</v>
      </c>
      <c r="AT678" s="5" t="b">
        <f>OR(ISBLANK(Spreadsheet!O678),UPPER(Spreadsheet!O678)="YES")</f>
        <v>1</v>
      </c>
      <c r="AU678" s="5" t="b">
        <f>OR(ISBLANK(Spreadsheet!P678),UPPER(Spreadsheet!P678)="YES")</f>
        <v>1</v>
      </c>
      <c r="AV678" s="5" t="b">
        <f t="array" ref="AV678">IF(ISBLANK(Spreadsheet!Q678),TRUE,ISNUMBER(MATCH(TRUE,EXACT(Spreadsheet!Q678,OnGroupsPriorIns),0)))</f>
        <v>1</v>
      </c>
      <c r="AW678" s="5" t="b">
        <f>OR(ISBLANK(Spreadsheet!R678),UPPER(Spreadsheet!R678)="YES")</f>
        <v>1</v>
      </c>
      <c r="AX678" s="5" t="b">
        <f>OR(ISBLANK(Spreadsheet!S678),UPPER(Spreadsheet!S678)="YES")</f>
        <v>1</v>
      </c>
      <c r="AY678" s="5" t="b">
        <f>OR(AND(ISBLANK(Spreadsheet!C678),LEN(Spreadsheet!T678)=0),AND(NOT(ISBLANK(Spreadsheet!C678)),LEN(Spreadsheet!T678)&gt;0,LEN(Spreadsheet!T678)&lt;=50))</f>
        <v>1</v>
      </c>
      <c r="AZ678" s="5" t="b">
        <f>OR(LEN(Spreadsheet!U678)=0,AND(LEN(Spreadsheet!U678)&gt;0,LEN(Spreadsheet!U678)&lt;=50))</f>
        <v>1</v>
      </c>
      <c r="BA678" s="5" t="b">
        <f>OR(AND(ISBLANK(Spreadsheet!C678),LEN(Spreadsheet!V678)=0),AND(NOT(ISBLANK(Spreadsheet!C678)),LEN(Spreadsheet!V678)&gt;0,LEN(Spreadsheet!V678)&lt;=50))</f>
        <v>1</v>
      </c>
      <c r="BB678" s="5" t="b">
        <f t="array" ref="BB678">IF(AND(ISBLANK(Spreadsheet!C678),LEN(Spreadsheet!W678)=0),TRUE,ISNUMBER(MATCH(TRUE,EXACT(Spreadsheet!W678,States),0)))</f>
        <v>1</v>
      </c>
      <c r="BC678" s="5" t="b">
        <f>OR(AND(ISBLANK(Spreadsheet!C678),LEN(Spreadsheet!X678)=0),AND(NOT(ISBLANK(Spreadsheet!C678)),LEN(Spreadsheet!X678)&gt;0,LEN(Spreadsheet!X678)=5,ISNUMBER(VALUE(Spreadsheet!X678))))</f>
        <v>1</v>
      </c>
      <c r="BD678" s="5" t="b">
        <f>OR(ISBLANK(Spreadsheet!Z678),LEN(Spreadsheet!Z678)&lt;=50)</f>
        <v>1</v>
      </c>
      <c r="BE678" s="5" t="b">
        <f>ISBLANK(Spreadsheet!AA678)</f>
        <v>1</v>
      </c>
      <c r="BF678" s="5" t="b">
        <f>ISBLANK(Spreadsheet!AB678)</f>
        <v>1</v>
      </c>
      <c r="BG678" s="5" t="b">
        <f>IF(ISERROR(DATEVALUE(TEXT(Spreadsheet!AC678,"mm/dd/yyyy")) &gt; DATEVALUE(TEXT(Spreadsheet!J678,"mm/dd/yyyy"))),IF(OR(AND(ISBLANK(Spreadsheet!AC678),ISBLANK(Spreadsheet!C678)),AND(NOT(ISBLANK(Spreadsheet!C678)),ISBLANK(Spreadsheet!AC678),NOT(ISBLANK(Spreadsheet!D678)))),TRUE,FALSE),IF(DATEVALUE(TEXT(Spreadsheet!AC678,"mm/dd/yyyy")) &gt; DATEVALUE(TEXT(Spreadsheet!J678,"mm/dd/yyyy")),TRUE,FALSE))</f>
        <v>1</v>
      </c>
      <c r="BH678" s="5" t="b">
        <f>OR(AND(ISBLANK(Spreadsheet!C678),ISBLANK(Spreadsheet!AE678)),AND(NOT(ISBLANK(Spreadsheet!C678)),NOT(ISBLANK(Spreadsheet!D678)),ISBLANK(Spreadsheet!AE678)),AND(NOT(ISBLANK(Spreadsheet!C678)),ISBLANK(Spreadsheet!D678),NOT(ISBLANK(Spreadsheet!AE678)),LEN(Spreadsheet!AE678)&lt;=100))</f>
        <v>1</v>
      </c>
      <c r="BI678" s="5" t="b">
        <f t="array" ref="BI678">IF(ISBLANK(Spreadsheet!AF678),TRUE,ISNUMBER(MATCH(TRUE,EXACT(Spreadsheet!AF678,CobraShortReasons),0)))</f>
        <v>1</v>
      </c>
      <c r="BJ678" s="5" t="b">
        <f ca="1">IF(ISERROR(DATEVALUE(TEXT(Spreadsheet!AG678,"mm/dd/yyyy")) &gt; TODAY()),IF(ISBLANK(Spreadsheet!AG678),TRUE,FALSE),IF(DATEVALUE(TEXT(Spreadsheet!AG678,"mm/dd/yyyy")) &gt; TODAY(),FALSE,TRUE))</f>
        <v>1</v>
      </c>
      <c r="BK678" s="5" t="b">
        <f>OR(ISBLANK(Spreadsheet!AH678),LEN(Spreadsheet!AH678)&lt;=25)</f>
        <v>1</v>
      </c>
      <c r="BL678" s="5" t="b">
        <f t="array" aca="1" ref="BL678" ca="1">IF(ISBLANK(Spreadsheet!AI678),TRUE,ISNUMBER(MATCH(TRUE,EXACT(Spreadsheet!AI678,INDIRECT(Spreadsheet!$D$2)),0)))</f>
        <v>1</v>
      </c>
      <c r="BM678" s="5" t="b">
        <f t="array" aca="1" ref="BM678" ca="1">IF(ISBLANK(Spreadsheet!AJ678),TRUE,ISNUMBER(MATCH(TRUE,EXACT(Spreadsheet!AJ678,INDIRECT(Spreadsheet!BJ678)),0)))</f>
        <v>1</v>
      </c>
      <c r="BN678" s="5" t="b">
        <f t="array" ref="BN678">IF(ISBLANK(Spreadsheet!AK678),TRUE,ISNUMBER(MATCH(TRUE,EXACT(Spreadsheet!AK678,DentalPlans),0)))</f>
        <v>1</v>
      </c>
      <c r="BO678" s="5" t="b">
        <f t="array" aca="1" ref="BO678" ca="1">IF(ISBLANK(Spreadsheet!AL678),TRUE,ISNUMBER(MATCH(TRUE,EXACT(Spreadsheet!AL678,INDIRECT(Spreadsheet!BK678)),0)))</f>
        <v>1</v>
      </c>
      <c r="BP678" s="5" t="b">
        <f t="array" ref="BP678">IF(ISBLANK(Spreadsheet!AM678),TRUE,ISNUMBER(MATCH(TRUE,EXACT(Spreadsheet!AM678,VisionPlans),0)))</f>
        <v>1</v>
      </c>
      <c r="BQ678" s="5" t="b">
        <f t="array" aca="1" ref="BQ678" ca="1">IF(ISBLANK(Spreadsheet!AN678),TRUE,ISNUMBER(MATCH(TRUE,EXACT(Spreadsheet!AN678,INDIRECT(Spreadsheet!BL678)),0)))</f>
        <v>1</v>
      </c>
      <c r="BR678" s="5" t="b">
        <f t="array" ref="BR678">IF(ISBLANK(Spreadsheet!AO678),TRUE,ISNUMBER(MATCH(TRUE,EXACT(Spreadsheet!AO678,LifeBenefitClasses),0)))</f>
        <v>1</v>
      </c>
      <c r="BS678" s="5" t="b">
        <f>IF(OR(ISBLANK(Spreadsheet!AO678), Spreadsheet!AO678="Waive"),IF(ISBLANK(Spreadsheet!AP678),TRUE,FALSE),IF(OR(AND(NOT(ISBLANK(Spreadsheet!AO678)),ISBLANK(Spreadsheet!AP678)),NOT(ISNUMBER(VALUE(Spreadsheet!AP678)))),FALSE,IF(OR(AND(Spreadsheet!AP678&lt;6,MOD(Spreadsheet!AP678*10,5)=0), MOD(Spreadsheet!AP678,5000)=0),TRUE,FALSE)))</f>
        <v>1</v>
      </c>
      <c r="BT678" s="5" t="b">
        <f t="array" ref="BT678">IF(ISBLANK(Spreadsheet!AQ678),TRUE,ISNUMBER(MATCH(TRUE,EXACT(Spreadsheet!AQ678,EnrollWaive),0)))</f>
        <v>1</v>
      </c>
      <c r="BU678" s="5" t="b">
        <f t="array" ref="BU678">IF(ISBLANK(Spreadsheet!AR678),TRUE,ISNUMBER(MATCH(TRUE,EXACT(Spreadsheet!AR678,LifeBenefitClasses),0)))</f>
        <v>1</v>
      </c>
      <c r="BV678" s="5" t="b">
        <f>IF(OR(ISBLANK(Spreadsheet!AR678), Spreadsheet!AR678="Waive"),IF(ISBLANK(Spreadsheet!AS678),TRUE,FALSE),IF(OR(AND(NOT(ISBLANK(Spreadsheet!AR678)),ISBLANK(Spreadsheet!AS678)),NOT(ISNUMBER(VALUE(Spreadsheet!AS678)))),FALSE,IF(OR(AND(Spreadsheet!AS678&lt;6,MOD(Spreadsheet!AS678*10,5)=0), MOD(Spreadsheet!AS678,10000)=0),TRUE,FALSE)))</f>
        <v>1</v>
      </c>
      <c r="BW678" s="5" t="b">
        <f t="array" ref="BW678">IF(ISBLANK(Spreadsheet!AT678),TRUE,ISNUMBER(MATCH(TRUE,EXACT(Spreadsheet!AT678,LifeBenefitClasses),0)))</f>
        <v>1</v>
      </c>
      <c r="BX678" s="5" t="b">
        <f>IF(OR(ISBLANK(Spreadsheet!AT678), Spreadsheet!AT678="Waive"),IF(ISBLANK(Spreadsheet!AU678),TRUE,FALSE),IF(OR(AND(NOT(ISBLANK(Spreadsheet!AT678)),ISBLANK(Spreadsheet!AU678)),NOT(ISNUMBER(VALUE(Spreadsheet!AU678)))),FALSE,IF(AND(NOT(OR(ISBLANK(Spreadsheet!AT678),Spreadsheet!AT678="Waive")),NOT(OR(ISBLANK(Spreadsheet!AR678),Spreadsheet!AR678="Waive")),MOD(Spreadsheet!AU678,5000)=0, Spreadsheet!AU678&lt;=(Spreadsheet!AS678*0.5)),TRUE,FALSE)))</f>
        <v>1</v>
      </c>
      <c r="BY678" s="5" t="b">
        <f t="array" ref="BY678">IF(ISBLANK(Spreadsheet!AV678),TRUE,ISNUMBER(MATCH(TRUE,EXACT(Spreadsheet!AV678,EnrollWaive),0)))</f>
        <v>1</v>
      </c>
      <c r="BZ678" s="5" t="b">
        <f t="array" ref="BZ678">IF(ISBLANK(Spreadsheet!AW678),TRUE,ISNUMBER(MATCH(TRUE,EXACT(Spreadsheet!AW678,LifeBenefitClasses),0)))</f>
        <v>1</v>
      </c>
      <c r="CA678" s="5" t="b">
        <f t="array" ref="CA678">IF(ISBLANK(Spreadsheet!AX678),TRUE,ISNUMBER(MATCH(TRUE,EXACT(Spreadsheet!AX678,LifeBenefitClasses),0)))</f>
        <v>1</v>
      </c>
      <c r="CB678" s="5" t="b">
        <f t="array" ref="CB678">IF(ISBLANK(Spreadsheet!AY678),TRUE,ISNUMBER(MATCH(TRUE,EXACT(Spreadsheet!AY678,LifeBenefitClasses),0)))</f>
        <v>1</v>
      </c>
      <c r="CC678" s="5" t="b">
        <f t="array" ref="CC678">IF(ISBLANK(Spreadsheet!AZ678),TRUE,ISNUMBER(MATCH(TRUE,EXACT(Spreadsheet!AZ678,LifeBenefitClasses),0)))</f>
        <v>1</v>
      </c>
      <c r="CD678" s="5" t="b">
        <f t="array" ref="CD678">IF(ISBLANK(Spreadsheet!BA678),TRUE,ISNUMBER(MATCH(TRUE,EXACT(Spreadsheet!BA678,LifeBenefitClasses),0)))</f>
        <v>1</v>
      </c>
      <c r="CE678" s="5" t="b">
        <f>IF(OR(ISBLANK(Spreadsheet!BA678), Spreadsheet!BA678="Waive"),IF(ISBLANK(Spreadsheet!BB678),TRUE,FALSE),IF(OR(AND(NOT(ISBLANK(Spreadsheet!BA678)),ISBLANK(Spreadsheet!BB678)),NOT(ISNUMBER(VALUE(Spreadsheet!BB678))),ISBLANK(Spreadsheet!BC678),NOT(ISNUMBER(VALUE(Spreadsheet!BC678)))),FALSE,IF(AND(Spreadsheet!BB678&gt;=50000,Spreadsheet!BB678&lt;=250000,MOD(Spreadsheet!BB678,10000)=0,Spreadsheet!BB678&lt;=(10*Spreadsheet!BC678)),TRUE,FALSE)))</f>
        <v>1</v>
      </c>
      <c r="CF678" s="5" t="b">
        <f>IF(NOT(ISBLANK(Spreadsheet!BC678)),AND(ISNUMBER(VALUE(Spreadsheet!BC678)),Spreadsheet!BC678&gt;0),AND(OR(ISBLANK(Spreadsheet!AO678),Spreadsheet!AO678="Waive",AND(NOT(OR(ISBLANK(Spreadsheet!AO678),Spreadsheet!AO678="Waive")),Spreadsheet!AP678&gt;=6)),OR(ISBLANK(Spreadsheet!AR678),AND(NOT(OR(ISBLANK(Spreadsheet!AR678),Spreadsheet!AR678="Waive")),Spreadsheet!AS678&gt;=6)),OR(ISBLANK(Spreadsheet!AW678)),OR(ISBLANK(Spreadsheet!AX678)),OR(ISBLANK(Spreadsheet!AY678)),OR(ISBLANK(Spreadsheet!AZ678)),OR(ISBLANK(Spreadsheet!BA678),Spreadsheet!BA678="Waive")))</f>
        <v>1</v>
      </c>
      <c r="CG678" s="5" t="b">
        <f t="shared" ca="1" si="47"/>
        <v>1</v>
      </c>
    </row>
    <row r="679" spans="8:85" x14ac:dyDescent="0.3">
      <c r="H679" s="5">
        <f t="shared" ca="1" si="48"/>
        <v>2</v>
      </c>
      <c r="I679" s="5" t="str">
        <f t="shared" ca="1" si="46"/>
        <v/>
      </c>
      <c r="J679" s="5" t="str">
        <f>IF(AND(NOT(ISBLANK(Spreadsheet!C679)),ISBLANK(Spreadsheet!D679)),Spreadsheet!F679&amp;" "&amp;Spreadsheet!H679,"")</f>
        <v/>
      </c>
      <c r="K679" s="5">
        <f>IF(AND(NOT(ISBLANK(Spreadsheet!C679)),ISBLANK(Spreadsheet!D679)),COUNTIFS(Spreadsheet!E680:E$786,"=Child",Spreadsheet!C680:C$786, "="&amp;Spreadsheet!C679) + COUNTIFS(Spreadsheet!E680:E$786,"=Step-child",Spreadsheet!C680:C$786, "="&amp;Spreadsheet!C679),0)</f>
        <v>0</v>
      </c>
      <c r="L679" s="5">
        <f>IF(NOT(ISBLANK(J679)),COUNTIFS(Spreadsheet!E680:E$786,"=Wife",Spreadsheet!C680:C$786, "="&amp;Spreadsheet!C679) + COUNTIFS(Spreadsheet!E680:E$786,"=Husband",Spreadsheet!C680:C$786, "="&amp;Spreadsheet!C679),0)</f>
        <v>0</v>
      </c>
      <c r="M679" s="5">
        <f>IF(NOT(ISBLANK(Spreadsheet!AJ679)),VLOOKUP(Spreadsheet!AJ679,'Drop Downs'!$P$2:$R$16,3,FALSE),0)</f>
        <v>0</v>
      </c>
      <c r="N679" s="5">
        <f>IF(NOT(ISBLANK(Spreadsheet!AJ679)), VLOOKUP(Spreadsheet!AJ679,'Drop Downs'!$P$2:$R$16,2,FALSE),0)</f>
        <v>0</v>
      </c>
      <c r="O679" s="5">
        <f>IF(NOT(ISBLANK(Spreadsheet!AL679)),VLOOKUP(Spreadsheet!AL679,'Drop Downs'!$P$2:$R$16,3,FALSE), 0)</f>
        <v>0</v>
      </c>
      <c r="P679" s="5">
        <f>IF(NOT(ISBLANK(Spreadsheet!AL679)),VLOOKUP(Spreadsheet!AL679,'Drop Downs'!$P$2:$R$16,2,FALSE),0)</f>
        <v>0</v>
      </c>
      <c r="Q679" s="5">
        <f>IF(NOT(ISBLANK(Spreadsheet!AN679)),VLOOKUP(Spreadsheet!AN679,'Drop Downs'!$P$2:$R$16,3,FALSE),0)</f>
        <v>0</v>
      </c>
      <c r="R679" s="5">
        <f>IF(NOT(ISBLANK(Spreadsheet!AN679)),VLOOKUP(Spreadsheet!AN679,'Drop Downs'!$P$2:$R$16,2,FALSE),0)</f>
        <v>0</v>
      </c>
      <c r="S679" s="5" t="str">
        <f>IF(OR(M679&gt;K679,N679&gt;L679,O679&gt;K679, Q679&gt;K679,N679&gt;L679, P679&gt;L679, R679&gt;L679),"Member currently has a coverage election over what he/she needs.  Please add more dependents or adjust the coverage election.","")&amp;(IF(AND(NOT(ISBLANK(Spreadsheet!C679)),NOT(ISBLANK(Spreadsheet!D679)),ISBLANK(Spreadsheet!E679)),"Dependent lacks a relationship to member.Please select one from the drop-down.",""))</f>
        <v/>
      </c>
      <c r="T679" s="5" t="b">
        <f t="shared" si="49"/>
        <v>1</v>
      </c>
      <c r="U679" s="5" t="b">
        <f>OR(ISBLANK(Spreadsheet!C679),IF(NOT(ISBLANK(Spreadsheet!D679)),NOT(ISBLANK(Spreadsheet!E679)),TRUE))</f>
        <v>1</v>
      </c>
      <c r="V679" s="5" t="b">
        <f>OR(ISBLANK(Spreadsheet!C679), NOT(ISBLANK(Spreadsheet!I679)))</f>
        <v>1</v>
      </c>
      <c r="W679" s="5" t="b">
        <f>OR(ISBLANK(Spreadsheet!D679),NOT(ISBLANK(Spreadsheet!C679)))</f>
        <v>1</v>
      </c>
      <c r="X679" s="155" t="str">
        <f>REPT("0",MIN(FIND({1,2,3,4,5,6,7,8,9},Spreadsheet!C679&amp;"123456789"))-1)&amp;IF(ISBLANK(Spreadsheet!C679),"",SUMPRODUCT(MID(0&amp;Spreadsheet!C679,LARGE(INDEX(ISNUMBER(--MID(Spreadsheet!C679,ROW($1:$225),1))*
 ROW($1:$225),0),ROW($1:$225))+1,1)*10^ROW($1:$225)/10))</f>
        <v/>
      </c>
      <c r="Y679" s="5" t="b">
        <f>IF(NOT(ISBLANK(Spreadsheet!C679)),IF(AND(ISNUMBER(VALUE(Spreadsheet!C679)), LEN(Spreadsheet!C679)=9),TRUE,FALSE),TRUE)</f>
        <v>1</v>
      </c>
      <c r="Z679" s="155" t="str">
        <f>REPT("0",MIN(FIND({1,2,3,4,5,6,7,8,9},Spreadsheet!D679&amp;"123456789"))-1)&amp;IF(ISBLANK(Spreadsheet!D679),"",SUMPRODUCT(MID(0&amp;Spreadsheet!D679,LARGE(INDEX(ISNUMBER(--MID(Spreadsheet!D679,ROW($1:$225),1))*
 ROW($1:$225),0),ROW($1:$225))+1,1)*10^ROW($1:$225)/10))</f>
        <v/>
      </c>
      <c r="AA679" s="5" t="b">
        <f>IF(AND(NOT(ISBLANK(Spreadsheet!D679)),NOT(ISBLANK(Spreadsheet!C679))),IF(AND(ISNUMBER(VALUE(Spreadsheet!D679)), LEN(Spreadsheet!D679)=9),TRUE,FALSE),IF(AND(NOT(ISBLANK(Spreadsheet!D679)),ISBLANK(Spreadsheet!C679)),FALSE,TRUE))</f>
        <v>1</v>
      </c>
      <c r="AB679" s="5" t="b">
        <f>OR(ISBLANK(Spreadsheet!Y679),IF(NOT(ISBLANK(Spreadsheet!Y679)),LEN(Spreadsheet!Y679)=10,ISNUMBER(VALUE(Spreadsheet!Y679))))</f>
        <v>1</v>
      </c>
      <c r="AC679" s="5" t="b">
        <f>OR(ISBLANK(Spreadsheet!AI679), AND(NOT(ISBLANK(Spreadsheet!AJ679)), NOT(ISNUMBER(SEARCH("Waive",Spreadsheet!AJ679)))))</f>
        <v>1</v>
      </c>
      <c r="AD679" s="5" t="b">
        <f>OR(ISBLANK(Spreadsheet!AK679), AND(NOT(ISBLANK(Spreadsheet!AL679)), NOT(ISNUMBER(SEARCH("Waive",Spreadsheet!AL679)))))</f>
        <v>1</v>
      </c>
      <c r="AE679" s="5" t="b">
        <f>OR(ISBLANK(Spreadsheet!AM679), AND(NOT(ISBLANK(Spreadsheet!AN679)), NOT(ISNUMBER(SEARCH("Waive", Spreadsheet!AN679)))))</f>
        <v>1</v>
      </c>
      <c r="AF679" s="5" t="b">
        <f>OR(ISBLANK(Spreadsheet!C679), NOT(ISBLANK(Spreadsheet!D679)),NOT(ISBLANK(Spreadsheet!L679)))</f>
        <v>1</v>
      </c>
      <c r="AG679" s="5" t="b">
        <f>IF(AND(NOT(ISBLANK(Spreadsheet!C679)), NOT(ISBLANK(Spreadsheet!D679)),Spreadsheet!C679&lt;&gt;Spreadsheet!D679),IF(ISERROR(VLOOKUP(Spreadsheet!C679, Spreadsheet!$C$6:'Spreadsheet'!$C678,1,FALSE)), FALSE, TRUE),TRUE)</f>
        <v>1</v>
      </c>
      <c r="AH679" s="5" t="b">
        <f>Spreadsheet!$B$2=Spreadsheet!AD679</f>
        <v>1</v>
      </c>
      <c r="AI679" s="5" t="b">
        <f>IF(ISBLANK(Spreadsheet!G679),TRUE,IF(OR(LEN(Spreadsheet!G679)&gt;1,ISNUMBER(VALUE(Spreadsheet!G679))),FALSE,TRUE))</f>
        <v>1</v>
      </c>
      <c r="AJ679" s="5" t="b">
        <f>OR(ISBLANK(Spreadsheet!C679), NOT(ISBLANK(Spreadsheet!B679)), NOT(ISBLANK(Spreadsheet!D679)))</f>
        <v>1</v>
      </c>
      <c r="AK679" s="5" t="b">
        <f t="array" ref="AK679">IF(OR(AND(ISBLANK(Spreadsheet!E679),ISBLANK(Spreadsheet!D679),NOT(ISBLANK(Spreadsheet!C679))),AND(ISBLANK(Spreadsheet!E679),ISBLANK(Spreadsheet!D679),ISBLANK(Spreadsheet!C679))),TRUE,ISNUMBER(MATCH(TRUE,EXACT(Spreadsheet!E679,Relationships),0)))</f>
        <v>1</v>
      </c>
      <c r="AL679" s="5" t="b">
        <f>IF(NOT(ISBLANK(Spreadsheet!C679)),IF(OR(ISBLANK(Spreadsheet!F679),LEN(Spreadsheet!F679)&gt;40),FALSE,TRUE),TRUE)</f>
        <v>1</v>
      </c>
      <c r="AM679" s="5" t="b">
        <f>IF(NOT(ISBLANK(Spreadsheet!C679)),IF(OR(ISBLANK(Spreadsheet!H679),LEN(Spreadsheet!H679)&gt;40),FALSE,TRUE),TRUE)</f>
        <v>1</v>
      </c>
      <c r="AN679" s="5" t="b">
        <f t="array" ref="AN679">IF(ISBLANK(Spreadsheet!I679),TRUE,ISNUMBER(MATCH(TRUE,EXACT(Spreadsheet!I679,GenderValues),0)))</f>
        <v>1</v>
      </c>
      <c r="AO679" s="5" t="b">
        <f ca="1">IF(ISERROR(DATEVALUE(TEXT(Spreadsheet!J679,"mm/dd/yyyy")) &gt; TODAY()),IF(AND(ISBLANK(Spreadsheet!J679),ISBLANK(Spreadsheet!C679)),TRUE,FALSE),IF(DATEVALUE(TEXT(Spreadsheet!J679,"mm/dd/yyyy")) &gt; TODAY(),FALSE,TRUE))</f>
        <v>1</v>
      </c>
      <c r="AP679" s="5" t="b">
        <f>OR(ISBLANK(Spreadsheet!K679),LEN(Spreadsheet!K679)&lt;=100)</f>
        <v>1</v>
      </c>
      <c r="AQ679" s="5" t="b">
        <f t="array" ref="AQ679">IF(OR(AND(ISBLANK(Spreadsheet!L679),ISBLANK(Spreadsheet!C679)),AND(NOT(ISBLANK(Spreadsheet!C679)),NOT(ISBLANK(Spreadsheet!D679)))),TRUE,ISNUMBER(MATCH(TRUE,EXACT(Spreadsheet!L679,MaritalStatus),0)))</f>
        <v>1</v>
      </c>
      <c r="AR679" s="5" t="b">
        <f ca="1">IF(ISERROR(DATEVALUE(TEXT(Spreadsheet!M679,"mm/dd/yyyy")) &gt; TODAY()),IF(ISBLANK(Spreadsheet!M679),TRUE,FALSE),IF(DATEVALUE(TEXT(Spreadsheet!M679,"mm/dd/yyyy")) &gt; TODAY(),FALSE,TRUE))</f>
        <v>1</v>
      </c>
      <c r="AS679" s="5" t="b">
        <f>OR(ISBLANK(Spreadsheet!N679),LEN(Spreadsheet!N679)&lt;=100)</f>
        <v>1</v>
      </c>
      <c r="AT679" s="5" t="b">
        <f>OR(ISBLANK(Spreadsheet!O679),UPPER(Spreadsheet!O679)="YES")</f>
        <v>1</v>
      </c>
      <c r="AU679" s="5" t="b">
        <f>OR(ISBLANK(Spreadsheet!P679),UPPER(Spreadsheet!P679)="YES")</f>
        <v>1</v>
      </c>
      <c r="AV679" s="5" t="b">
        <f t="array" ref="AV679">IF(ISBLANK(Spreadsheet!Q679),TRUE,ISNUMBER(MATCH(TRUE,EXACT(Spreadsheet!Q679,OnGroupsPriorIns),0)))</f>
        <v>1</v>
      </c>
      <c r="AW679" s="5" t="b">
        <f>OR(ISBLANK(Spreadsheet!R679),UPPER(Spreadsheet!R679)="YES")</f>
        <v>1</v>
      </c>
      <c r="AX679" s="5" t="b">
        <f>OR(ISBLANK(Spreadsheet!S679),UPPER(Spreadsheet!S679)="YES")</f>
        <v>1</v>
      </c>
      <c r="AY679" s="5" t="b">
        <f>OR(AND(ISBLANK(Spreadsheet!C679),LEN(Spreadsheet!T679)=0),AND(NOT(ISBLANK(Spreadsheet!C679)),LEN(Spreadsheet!T679)&gt;0,LEN(Spreadsheet!T679)&lt;=50))</f>
        <v>1</v>
      </c>
      <c r="AZ679" s="5" t="b">
        <f>OR(LEN(Spreadsheet!U679)=0,AND(LEN(Spreadsheet!U679)&gt;0,LEN(Spreadsheet!U679)&lt;=50))</f>
        <v>1</v>
      </c>
      <c r="BA679" s="5" t="b">
        <f>OR(AND(ISBLANK(Spreadsheet!C679),LEN(Spreadsheet!V679)=0),AND(NOT(ISBLANK(Spreadsheet!C679)),LEN(Spreadsheet!V679)&gt;0,LEN(Spreadsheet!V679)&lt;=50))</f>
        <v>1</v>
      </c>
      <c r="BB679" s="5" t="b">
        <f t="array" ref="BB679">IF(AND(ISBLANK(Spreadsheet!C679),LEN(Spreadsheet!W679)=0),TRUE,ISNUMBER(MATCH(TRUE,EXACT(Spreadsheet!W679,States),0)))</f>
        <v>1</v>
      </c>
      <c r="BC679" s="5" t="b">
        <f>OR(AND(ISBLANK(Spreadsheet!C679),LEN(Spreadsheet!X679)=0),AND(NOT(ISBLANK(Spreadsheet!C679)),LEN(Spreadsheet!X679)&gt;0,LEN(Spreadsheet!X679)=5,ISNUMBER(VALUE(Spreadsheet!X679))))</f>
        <v>1</v>
      </c>
      <c r="BD679" s="5" t="b">
        <f>OR(ISBLANK(Spreadsheet!Z679),LEN(Spreadsheet!Z679)&lt;=50)</f>
        <v>1</v>
      </c>
      <c r="BE679" s="5" t="b">
        <f>ISBLANK(Spreadsheet!AA679)</f>
        <v>1</v>
      </c>
      <c r="BF679" s="5" t="b">
        <f>ISBLANK(Spreadsheet!AB679)</f>
        <v>1</v>
      </c>
      <c r="BG679" s="5" t="b">
        <f>IF(ISERROR(DATEVALUE(TEXT(Spreadsheet!AC679,"mm/dd/yyyy")) &gt; DATEVALUE(TEXT(Spreadsheet!J679,"mm/dd/yyyy"))),IF(OR(AND(ISBLANK(Spreadsheet!AC679),ISBLANK(Spreadsheet!C679)),AND(NOT(ISBLANK(Spreadsheet!C679)),ISBLANK(Spreadsheet!AC679),NOT(ISBLANK(Spreadsheet!D679)))),TRUE,FALSE),IF(DATEVALUE(TEXT(Spreadsheet!AC679,"mm/dd/yyyy")) &gt; DATEVALUE(TEXT(Spreadsheet!J679,"mm/dd/yyyy")),TRUE,FALSE))</f>
        <v>1</v>
      </c>
      <c r="BH679" s="5" t="b">
        <f>OR(AND(ISBLANK(Spreadsheet!C679),ISBLANK(Spreadsheet!AE679)),AND(NOT(ISBLANK(Spreadsheet!C679)),NOT(ISBLANK(Spreadsheet!D679)),ISBLANK(Spreadsheet!AE679)),AND(NOT(ISBLANK(Spreadsheet!C679)),ISBLANK(Spreadsheet!D679),NOT(ISBLANK(Spreadsheet!AE679)),LEN(Spreadsheet!AE679)&lt;=100))</f>
        <v>1</v>
      </c>
      <c r="BI679" s="5" t="b">
        <f t="array" ref="BI679">IF(ISBLANK(Spreadsheet!AF679),TRUE,ISNUMBER(MATCH(TRUE,EXACT(Spreadsheet!AF679,CobraShortReasons),0)))</f>
        <v>1</v>
      </c>
      <c r="BJ679" s="5" t="b">
        <f ca="1">IF(ISERROR(DATEVALUE(TEXT(Spreadsheet!AG679,"mm/dd/yyyy")) &gt; TODAY()),IF(ISBLANK(Spreadsheet!AG679),TRUE,FALSE),IF(DATEVALUE(TEXT(Spreadsheet!AG679,"mm/dd/yyyy")) &gt; TODAY(),FALSE,TRUE))</f>
        <v>1</v>
      </c>
      <c r="BK679" s="5" t="b">
        <f>OR(ISBLANK(Spreadsheet!AH679),LEN(Spreadsheet!AH679)&lt;=25)</f>
        <v>1</v>
      </c>
      <c r="BL679" s="5" t="b">
        <f t="array" aca="1" ref="BL679" ca="1">IF(ISBLANK(Spreadsheet!AI679),TRUE,ISNUMBER(MATCH(TRUE,EXACT(Spreadsheet!AI679,INDIRECT(Spreadsheet!$D$2)),0)))</f>
        <v>1</v>
      </c>
      <c r="BM679" s="5" t="b">
        <f t="array" aca="1" ref="BM679" ca="1">IF(ISBLANK(Spreadsheet!AJ679),TRUE,ISNUMBER(MATCH(TRUE,EXACT(Spreadsheet!AJ679,INDIRECT(Spreadsheet!BJ679)),0)))</f>
        <v>1</v>
      </c>
      <c r="BN679" s="5" t="b">
        <f t="array" ref="BN679">IF(ISBLANK(Spreadsheet!AK679),TRUE,ISNUMBER(MATCH(TRUE,EXACT(Spreadsheet!AK679,DentalPlans),0)))</f>
        <v>1</v>
      </c>
      <c r="BO679" s="5" t="b">
        <f t="array" aca="1" ref="BO679" ca="1">IF(ISBLANK(Spreadsheet!AL679),TRUE,ISNUMBER(MATCH(TRUE,EXACT(Spreadsheet!AL679,INDIRECT(Spreadsheet!BK679)),0)))</f>
        <v>1</v>
      </c>
      <c r="BP679" s="5" t="b">
        <f t="array" ref="BP679">IF(ISBLANK(Spreadsheet!AM679),TRUE,ISNUMBER(MATCH(TRUE,EXACT(Spreadsheet!AM679,VisionPlans),0)))</f>
        <v>1</v>
      </c>
      <c r="BQ679" s="5" t="b">
        <f t="array" aca="1" ref="BQ679" ca="1">IF(ISBLANK(Spreadsheet!AN679),TRUE,ISNUMBER(MATCH(TRUE,EXACT(Spreadsheet!AN679,INDIRECT(Spreadsheet!BL679)),0)))</f>
        <v>1</v>
      </c>
      <c r="BR679" s="5" t="b">
        <f t="array" ref="BR679">IF(ISBLANK(Spreadsheet!AO679),TRUE,ISNUMBER(MATCH(TRUE,EXACT(Spreadsheet!AO679,LifeBenefitClasses),0)))</f>
        <v>1</v>
      </c>
      <c r="BS679" s="5" t="b">
        <f>IF(OR(ISBLANK(Spreadsheet!AO679), Spreadsheet!AO679="Waive"),IF(ISBLANK(Spreadsheet!AP679),TRUE,FALSE),IF(OR(AND(NOT(ISBLANK(Spreadsheet!AO679)),ISBLANK(Spreadsheet!AP679)),NOT(ISNUMBER(VALUE(Spreadsheet!AP679)))),FALSE,IF(OR(AND(Spreadsheet!AP679&lt;6,MOD(Spreadsheet!AP679*10,5)=0), MOD(Spreadsheet!AP679,5000)=0),TRUE,FALSE)))</f>
        <v>1</v>
      </c>
      <c r="BT679" s="5" t="b">
        <f t="array" ref="BT679">IF(ISBLANK(Spreadsheet!AQ679),TRUE,ISNUMBER(MATCH(TRUE,EXACT(Spreadsheet!AQ679,EnrollWaive),0)))</f>
        <v>1</v>
      </c>
      <c r="BU679" s="5" t="b">
        <f t="array" ref="BU679">IF(ISBLANK(Spreadsheet!AR679),TRUE,ISNUMBER(MATCH(TRUE,EXACT(Spreadsheet!AR679,LifeBenefitClasses),0)))</f>
        <v>1</v>
      </c>
      <c r="BV679" s="5" t="b">
        <f>IF(OR(ISBLANK(Spreadsheet!AR679), Spreadsheet!AR679="Waive"),IF(ISBLANK(Spreadsheet!AS679),TRUE,FALSE),IF(OR(AND(NOT(ISBLANK(Spreadsheet!AR679)),ISBLANK(Spreadsheet!AS679)),NOT(ISNUMBER(VALUE(Spreadsheet!AS679)))),FALSE,IF(OR(AND(Spreadsheet!AS679&lt;6,MOD(Spreadsheet!AS679*10,5)=0), MOD(Spreadsheet!AS679,10000)=0),TRUE,FALSE)))</f>
        <v>1</v>
      </c>
      <c r="BW679" s="5" t="b">
        <f t="array" ref="BW679">IF(ISBLANK(Spreadsheet!AT679),TRUE,ISNUMBER(MATCH(TRUE,EXACT(Spreadsheet!AT679,LifeBenefitClasses),0)))</f>
        <v>1</v>
      </c>
      <c r="BX679" s="5" t="b">
        <f>IF(OR(ISBLANK(Spreadsheet!AT679), Spreadsheet!AT679="Waive"),IF(ISBLANK(Spreadsheet!AU679),TRUE,FALSE),IF(OR(AND(NOT(ISBLANK(Spreadsheet!AT679)),ISBLANK(Spreadsheet!AU679)),NOT(ISNUMBER(VALUE(Spreadsheet!AU679)))),FALSE,IF(AND(NOT(OR(ISBLANK(Spreadsheet!AT679),Spreadsheet!AT679="Waive")),NOT(OR(ISBLANK(Spreadsheet!AR679),Spreadsheet!AR679="Waive")),MOD(Spreadsheet!AU679,5000)=0, Spreadsheet!AU679&lt;=(Spreadsheet!AS679*0.5)),TRUE,FALSE)))</f>
        <v>1</v>
      </c>
      <c r="BY679" s="5" t="b">
        <f t="array" ref="BY679">IF(ISBLANK(Spreadsheet!AV679),TRUE,ISNUMBER(MATCH(TRUE,EXACT(Spreadsheet!AV679,EnrollWaive),0)))</f>
        <v>1</v>
      </c>
      <c r="BZ679" s="5" t="b">
        <f t="array" ref="BZ679">IF(ISBLANK(Spreadsheet!AW679),TRUE,ISNUMBER(MATCH(TRUE,EXACT(Spreadsheet!AW679,LifeBenefitClasses),0)))</f>
        <v>1</v>
      </c>
      <c r="CA679" s="5" t="b">
        <f t="array" ref="CA679">IF(ISBLANK(Spreadsheet!AX679),TRUE,ISNUMBER(MATCH(TRUE,EXACT(Spreadsheet!AX679,LifeBenefitClasses),0)))</f>
        <v>1</v>
      </c>
      <c r="CB679" s="5" t="b">
        <f t="array" ref="CB679">IF(ISBLANK(Spreadsheet!AY679),TRUE,ISNUMBER(MATCH(TRUE,EXACT(Spreadsheet!AY679,LifeBenefitClasses),0)))</f>
        <v>1</v>
      </c>
      <c r="CC679" s="5" t="b">
        <f t="array" ref="CC679">IF(ISBLANK(Spreadsheet!AZ679),TRUE,ISNUMBER(MATCH(TRUE,EXACT(Spreadsheet!AZ679,LifeBenefitClasses),0)))</f>
        <v>1</v>
      </c>
      <c r="CD679" s="5" t="b">
        <f t="array" ref="CD679">IF(ISBLANK(Spreadsheet!BA679),TRUE,ISNUMBER(MATCH(TRUE,EXACT(Spreadsheet!BA679,LifeBenefitClasses),0)))</f>
        <v>1</v>
      </c>
      <c r="CE679" s="5" t="b">
        <f>IF(OR(ISBLANK(Spreadsheet!BA679), Spreadsheet!BA679="Waive"),IF(ISBLANK(Spreadsheet!BB679),TRUE,FALSE),IF(OR(AND(NOT(ISBLANK(Spreadsheet!BA679)),ISBLANK(Spreadsheet!BB679)),NOT(ISNUMBER(VALUE(Spreadsheet!BB679))),ISBLANK(Spreadsheet!BC679),NOT(ISNUMBER(VALUE(Spreadsheet!BC679)))),FALSE,IF(AND(Spreadsheet!BB679&gt;=50000,Spreadsheet!BB679&lt;=250000,MOD(Spreadsheet!BB679,10000)=0,Spreadsheet!BB679&lt;=(10*Spreadsheet!BC679)),TRUE,FALSE)))</f>
        <v>1</v>
      </c>
      <c r="CF679" s="5" t="b">
        <f>IF(NOT(ISBLANK(Spreadsheet!BC679)),AND(ISNUMBER(VALUE(Spreadsheet!BC679)),Spreadsheet!BC679&gt;0),AND(OR(ISBLANK(Spreadsheet!AO679),Spreadsheet!AO679="Waive",AND(NOT(OR(ISBLANK(Spreadsheet!AO679),Spreadsheet!AO679="Waive")),Spreadsheet!AP679&gt;=6)),OR(ISBLANK(Spreadsheet!AR679),AND(NOT(OR(ISBLANK(Spreadsheet!AR679),Spreadsheet!AR679="Waive")),Spreadsheet!AS679&gt;=6)),OR(ISBLANK(Spreadsheet!AW679)),OR(ISBLANK(Spreadsheet!AX679)),OR(ISBLANK(Spreadsheet!AY679)),OR(ISBLANK(Spreadsheet!AZ679)),OR(ISBLANK(Spreadsheet!BA679),Spreadsheet!BA679="Waive")))</f>
        <v>1</v>
      </c>
      <c r="CG679" s="5" t="b">
        <f t="shared" ca="1" si="47"/>
        <v>1</v>
      </c>
    </row>
    <row r="680" spans="8:85" x14ac:dyDescent="0.3">
      <c r="H680" s="5">
        <f t="shared" ca="1" si="48"/>
        <v>2</v>
      </c>
      <c r="I680" s="5" t="str">
        <f t="shared" ca="1" si="46"/>
        <v/>
      </c>
      <c r="J680" s="5" t="str">
        <f>IF(AND(NOT(ISBLANK(Spreadsheet!C680)),ISBLANK(Spreadsheet!D680)),Spreadsheet!F680&amp;" "&amp;Spreadsheet!H680,"")</f>
        <v/>
      </c>
      <c r="K680" s="5">
        <f>IF(AND(NOT(ISBLANK(Spreadsheet!C680)),ISBLANK(Spreadsheet!D680)),COUNTIFS(Spreadsheet!E681:E$786,"=Child",Spreadsheet!C681:C$786, "="&amp;Spreadsheet!C680) + COUNTIFS(Spreadsheet!E681:E$786,"=Step-child",Spreadsheet!C681:C$786, "="&amp;Spreadsheet!C680),0)</f>
        <v>0</v>
      </c>
      <c r="L680" s="5">
        <f>IF(NOT(ISBLANK(J680)),COUNTIFS(Spreadsheet!E681:E$786,"=Wife",Spreadsheet!C681:C$786, "="&amp;Spreadsheet!C680) + COUNTIFS(Spreadsheet!E681:E$786,"=Husband",Spreadsheet!C681:C$786, "="&amp;Spreadsheet!C680),0)</f>
        <v>0</v>
      </c>
      <c r="M680" s="5">
        <f>IF(NOT(ISBLANK(Spreadsheet!AJ680)),VLOOKUP(Spreadsheet!AJ680,'Drop Downs'!$P$2:$R$16,3,FALSE),0)</f>
        <v>0</v>
      </c>
      <c r="N680" s="5">
        <f>IF(NOT(ISBLANK(Spreadsheet!AJ680)), VLOOKUP(Spreadsheet!AJ680,'Drop Downs'!$P$2:$R$16,2,FALSE),0)</f>
        <v>0</v>
      </c>
      <c r="O680" s="5">
        <f>IF(NOT(ISBLANK(Spreadsheet!AL680)),VLOOKUP(Spreadsheet!AL680,'Drop Downs'!$P$2:$R$16,3,FALSE), 0)</f>
        <v>0</v>
      </c>
      <c r="P680" s="5">
        <f>IF(NOT(ISBLANK(Spreadsheet!AL680)),VLOOKUP(Spreadsheet!AL680,'Drop Downs'!$P$2:$R$16,2,FALSE),0)</f>
        <v>0</v>
      </c>
      <c r="Q680" s="5">
        <f>IF(NOT(ISBLANK(Spreadsheet!AN680)),VLOOKUP(Spreadsheet!AN680,'Drop Downs'!$P$2:$R$16,3,FALSE),0)</f>
        <v>0</v>
      </c>
      <c r="R680" s="5">
        <f>IF(NOT(ISBLANK(Spreadsheet!AN680)),VLOOKUP(Spreadsheet!AN680,'Drop Downs'!$P$2:$R$16,2,FALSE),0)</f>
        <v>0</v>
      </c>
      <c r="S680" s="5" t="str">
        <f>IF(OR(M680&gt;K680,N680&gt;L680,O680&gt;K680, Q680&gt;K680,N680&gt;L680, P680&gt;L680, R680&gt;L680),"Member currently has a coverage election over what he/she needs.  Please add more dependents or adjust the coverage election.","")&amp;(IF(AND(NOT(ISBLANK(Spreadsheet!C680)),NOT(ISBLANK(Spreadsheet!D680)),ISBLANK(Spreadsheet!E680)),"Dependent lacks a relationship to member.Please select one from the drop-down.",""))</f>
        <v/>
      </c>
      <c r="T680" s="5" t="b">
        <f t="shared" si="49"/>
        <v>1</v>
      </c>
      <c r="U680" s="5" t="b">
        <f>OR(ISBLANK(Spreadsheet!C680),IF(NOT(ISBLANK(Spreadsheet!D680)),NOT(ISBLANK(Spreadsheet!E680)),TRUE))</f>
        <v>1</v>
      </c>
      <c r="V680" s="5" t="b">
        <f>OR(ISBLANK(Spreadsheet!C680), NOT(ISBLANK(Spreadsheet!I680)))</f>
        <v>1</v>
      </c>
      <c r="W680" s="5" t="b">
        <f>OR(ISBLANK(Spreadsheet!D680),NOT(ISBLANK(Spreadsheet!C680)))</f>
        <v>1</v>
      </c>
      <c r="X680" s="155" t="str">
        <f>REPT("0",MIN(FIND({1,2,3,4,5,6,7,8,9},Spreadsheet!C680&amp;"123456789"))-1)&amp;IF(ISBLANK(Spreadsheet!C680),"",SUMPRODUCT(MID(0&amp;Spreadsheet!C680,LARGE(INDEX(ISNUMBER(--MID(Spreadsheet!C680,ROW($1:$225),1))*
 ROW($1:$225),0),ROW($1:$225))+1,1)*10^ROW($1:$225)/10))</f>
        <v/>
      </c>
      <c r="Y680" s="5" t="b">
        <f>IF(NOT(ISBLANK(Spreadsheet!C680)),IF(AND(ISNUMBER(VALUE(Spreadsheet!C680)), LEN(Spreadsheet!C680)=9),TRUE,FALSE),TRUE)</f>
        <v>1</v>
      </c>
      <c r="Z680" s="155" t="str">
        <f>REPT("0",MIN(FIND({1,2,3,4,5,6,7,8,9},Spreadsheet!D680&amp;"123456789"))-1)&amp;IF(ISBLANK(Spreadsheet!D680),"",SUMPRODUCT(MID(0&amp;Spreadsheet!D680,LARGE(INDEX(ISNUMBER(--MID(Spreadsheet!D680,ROW($1:$225),1))*
 ROW($1:$225),0),ROW($1:$225))+1,1)*10^ROW($1:$225)/10))</f>
        <v/>
      </c>
      <c r="AA680" s="5" t="b">
        <f>IF(AND(NOT(ISBLANK(Spreadsheet!D680)),NOT(ISBLANK(Spreadsheet!C680))),IF(AND(ISNUMBER(VALUE(Spreadsheet!D680)), LEN(Spreadsheet!D680)=9),TRUE,FALSE),IF(AND(NOT(ISBLANK(Spreadsheet!D680)),ISBLANK(Spreadsheet!C680)),FALSE,TRUE))</f>
        <v>1</v>
      </c>
      <c r="AB680" s="5" t="b">
        <f>OR(ISBLANK(Spreadsheet!Y680),IF(NOT(ISBLANK(Spreadsheet!Y680)),LEN(Spreadsheet!Y680)=10,ISNUMBER(VALUE(Spreadsheet!Y680))))</f>
        <v>1</v>
      </c>
      <c r="AC680" s="5" t="b">
        <f>OR(ISBLANK(Spreadsheet!AI680), AND(NOT(ISBLANK(Spreadsheet!AJ680)), NOT(ISNUMBER(SEARCH("Waive",Spreadsheet!AJ680)))))</f>
        <v>1</v>
      </c>
      <c r="AD680" s="5" t="b">
        <f>OR(ISBLANK(Spreadsheet!AK680), AND(NOT(ISBLANK(Spreadsheet!AL680)), NOT(ISNUMBER(SEARCH("Waive",Spreadsheet!AL680)))))</f>
        <v>1</v>
      </c>
      <c r="AE680" s="5" t="b">
        <f>OR(ISBLANK(Spreadsheet!AM680), AND(NOT(ISBLANK(Spreadsheet!AN680)), NOT(ISNUMBER(SEARCH("Waive", Spreadsheet!AN680)))))</f>
        <v>1</v>
      </c>
      <c r="AF680" s="5" t="b">
        <f>OR(ISBLANK(Spreadsheet!C680), NOT(ISBLANK(Spreadsheet!D680)),NOT(ISBLANK(Spreadsheet!L680)))</f>
        <v>1</v>
      </c>
      <c r="AG680" s="5" t="b">
        <f>IF(AND(NOT(ISBLANK(Spreadsheet!C680)), NOT(ISBLANK(Spreadsheet!D680)),Spreadsheet!C680&lt;&gt;Spreadsheet!D680),IF(ISERROR(VLOOKUP(Spreadsheet!C680, Spreadsheet!$C$6:'Spreadsheet'!$C679,1,FALSE)), FALSE, TRUE),TRUE)</f>
        <v>1</v>
      </c>
      <c r="AH680" s="5" t="b">
        <f>Spreadsheet!$B$2=Spreadsheet!AD680</f>
        <v>1</v>
      </c>
      <c r="AI680" s="5" t="b">
        <f>IF(ISBLANK(Spreadsheet!G680),TRUE,IF(OR(LEN(Spreadsheet!G680)&gt;1,ISNUMBER(VALUE(Spreadsheet!G680))),FALSE,TRUE))</f>
        <v>1</v>
      </c>
      <c r="AJ680" s="5" t="b">
        <f>OR(ISBLANK(Spreadsheet!C680), NOT(ISBLANK(Spreadsheet!B680)), NOT(ISBLANK(Spreadsheet!D680)))</f>
        <v>1</v>
      </c>
      <c r="AK680" s="5" t="b">
        <f t="array" ref="AK680">IF(OR(AND(ISBLANK(Spreadsheet!E680),ISBLANK(Spreadsheet!D680),NOT(ISBLANK(Spreadsheet!C680))),AND(ISBLANK(Spreadsheet!E680),ISBLANK(Spreadsheet!D680),ISBLANK(Spreadsheet!C680))),TRUE,ISNUMBER(MATCH(TRUE,EXACT(Spreadsheet!E680,Relationships),0)))</f>
        <v>1</v>
      </c>
      <c r="AL680" s="5" t="b">
        <f>IF(NOT(ISBLANK(Spreadsheet!C680)),IF(OR(ISBLANK(Spreadsheet!F680),LEN(Spreadsheet!F680)&gt;40),FALSE,TRUE),TRUE)</f>
        <v>1</v>
      </c>
      <c r="AM680" s="5" t="b">
        <f>IF(NOT(ISBLANK(Spreadsheet!C680)),IF(OR(ISBLANK(Spreadsheet!H680),LEN(Spreadsheet!H680)&gt;40),FALSE,TRUE),TRUE)</f>
        <v>1</v>
      </c>
      <c r="AN680" s="5" t="b">
        <f t="array" ref="AN680">IF(ISBLANK(Spreadsheet!I680),TRUE,ISNUMBER(MATCH(TRUE,EXACT(Spreadsheet!I680,GenderValues),0)))</f>
        <v>1</v>
      </c>
      <c r="AO680" s="5" t="b">
        <f ca="1">IF(ISERROR(DATEVALUE(TEXT(Spreadsheet!J680,"mm/dd/yyyy")) &gt; TODAY()),IF(AND(ISBLANK(Spreadsheet!J680),ISBLANK(Spreadsheet!C680)),TRUE,FALSE),IF(DATEVALUE(TEXT(Spreadsheet!J680,"mm/dd/yyyy")) &gt; TODAY(),FALSE,TRUE))</f>
        <v>1</v>
      </c>
      <c r="AP680" s="5" t="b">
        <f>OR(ISBLANK(Spreadsheet!K680),LEN(Spreadsheet!K680)&lt;=100)</f>
        <v>1</v>
      </c>
      <c r="AQ680" s="5" t="b">
        <f t="array" ref="AQ680">IF(OR(AND(ISBLANK(Spreadsheet!L680),ISBLANK(Spreadsheet!C680)),AND(NOT(ISBLANK(Spreadsheet!C680)),NOT(ISBLANK(Spreadsheet!D680)))),TRUE,ISNUMBER(MATCH(TRUE,EXACT(Spreadsheet!L680,MaritalStatus),0)))</f>
        <v>1</v>
      </c>
      <c r="AR680" s="5" t="b">
        <f ca="1">IF(ISERROR(DATEVALUE(TEXT(Spreadsheet!M680,"mm/dd/yyyy")) &gt; TODAY()),IF(ISBLANK(Spreadsheet!M680),TRUE,FALSE),IF(DATEVALUE(TEXT(Spreadsheet!M680,"mm/dd/yyyy")) &gt; TODAY(),FALSE,TRUE))</f>
        <v>1</v>
      </c>
      <c r="AS680" s="5" t="b">
        <f>OR(ISBLANK(Spreadsheet!N680),LEN(Spreadsheet!N680)&lt;=100)</f>
        <v>1</v>
      </c>
      <c r="AT680" s="5" t="b">
        <f>OR(ISBLANK(Spreadsheet!O680),UPPER(Spreadsheet!O680)="YES")</f>
        <v>1</v>
      </c>
      <c r="AU680" s="5" t="b">
        <f>OR(ISBLANK(Spreadsheet!P680),UPPER(Spreadsheet!P680)="YES")</f>
        <v>1</v>
      </c>
      <c r="AV680" s="5" t="b">
        <f t="array" ref="AV680">IF(ISBLANK(Spreadsheet!Q680),TRUE,ISNUMBER(MATCH(TRUE,EXACT(Spreadsheet!Q680,OnGroupsPriorIns),0)))</f>
        <v>1</v>
      </c>
      <c r="AW680" s="5" t="b">
        <f>OR(ISBLANK(Spreadsheet!R680),UPPER(Spreadsheet!R680)="YES")</f>
        <v>1</v>
      </c>
      <c r="AX680" s="5" t="b">
        <f>OR(ISBLANK(Spreadsheet!S680),UPPER(Spreadsheet!S680)="YES")</f>
        <v>1</v>
      </c>
      <c r="AY680" s="5" t="b">
        <f>OR(AND(ISBLANK(Spreadsheet!C680),LEN(Spreadsheet!T680)=0),AND(NOT(ISBLANK(Spreadsheet!C680)),LEN(Spreadsheet!T680)&gt;0,LEN(Spreadsheet!T680)&lt;=50))</f>
        <v>1</v>
      </c>
      <c r="AZ680" s="5" t="b">
        <f>OR(LEN(Spreadsheet!U680)=0,AND(LEN(Spreadsheet!U680)&gt;0,LEN(Spreadsheet!U680)&lt;=50))</f>
        <v>1</v>
      </c>
      <c r="BA680" s="5" t="b">
        <f>OR(AND(ISBLANK(Spreadsheet!C680),LEN(Spreadsheet!V680)=0),AND(NOT(ISBLANK(Spreadsheet!C680)),LEN(Spreadsheet!V680)&gt;0,LEN(Spreadsheet!V680)&lt;=50))</f>
        <v>1</v>
      </c>
      <c r="BB680" s="5" t="b">
        <f t="array" ref="BB680">IF(AND(ISBLANK(Spreadsheet!C680),LEN(Spreadsheet!W680)=0),TRUE,ISNUMBER(MATCH(TRUE,EXACT(Spreadsheet!W680,States),0)))</f>
        <v>1</v>
      </c>
      <c r="BC680" s="5" t="b">
        <f>OR(AND(ISBLANK(Spreadsheet!C680),LEN(Spreadsheet!X680)=0),AND(NOT(ISBLANK(Spreadsheet!C680)),LEN(Spreadsheet!X680)&gt;0,LEN(Spreadsheet!X680)=5,ISNUMBER(VALUE(Spreadsheet!X680))))</f>
        <v>1</v>
      </c>
      <c r="BD680" s="5" t="b">
        <f>OR(ISBLANK(Spreadsheet!Z680),LEN(Spreadsheet!Z680)&lt;=50)</f>
        <v>1</v>
      </c>
      <c r="BE680" s="5" t="b">
        <f>ISBLANK(Spreadsheet!AA680)</f>
        <v>1</v>
      </c>
      <c r="BF680" s="5" t="b">
        <f>ISBLANK(Spreadsheet!AB680)</f>
        <v>1</v>
      </c>
      <c r="BG680" s="5" t="b">
        <f>IF(ISERROR(DATEVALUE(TEXT(Spreadsheet!AC680,"mm/dd/yyyy")) &gt; DATEVALUE(TEXT(Spreadsheet!J680,"mm/dd/yyyy"))),IF(OR(AND(ISBLANK(Spreadsheet!AC680),ISBLANK(Spreadsheet!C680)),AND(NOT(ISBLANK(Spreadsheet!C680)),ISBLANK(Spreadsheet!AC680),NOT(ISBLANK(Spreadsheet!D680)))),TRUE,FALSE),IF(DATEVALUE(TEXT(Spreadsheet!AC680,"mm/dd/yyyy")) &gt; DATEVALUE(TEXT(Spreadsheet!J680,"mm/dd/yyyy")),TRUE,FALSE))</f>
        <v>1</v>
      </c>
      <c r="BH680" s="5" t="b">
        <f>OR(AND(ISBLANK(Spreadsheet!C680),ISBLANK(Spreadsheet!AE680)),AND(NOT(ISBLANK(Spreadsheet!C680)),NOT(ISBLANK(Spreadsheet!D680)),ISBLANK(Spreadsheet!AE680)),AND(NOT(ISBLANK(Spreadsheet!C680)),ISBLANK(Spreadsheet!D680),NOT(ISBLANK(Spreadsheet!AE680)),LEN(Spreadsheet!AE680)&lt;=100))</f>
        <v>1</v>
      </c>
      <c r="BI680" s="5" t="b">
        <f t="array" ref="BI680">IF(ISBLANK(Spreadsheet!AF680),TRUE,ISNUMBER(MATCH(TRUE,EXACT(Spreadsheet!AF680,CobraShortReasons),0)))</f>
        <v>1</v>
      </c>
      <c r="BJ680" s="5" t="b">
        <f ca="1">IF(ISERROR(DATEVALUE(TEXT(Spreadsheet!AG680,"mm/dd/yyyy")) &gt; TODAY()),IF(ISBLANK(Spreadsheet!AG680),TRUE,FALSE),IF(DATEVALUE(TEXT(Spreadsheet!AG680,"mm/dd/yyyy")) &gt; TODAY(),FALSE,TRUE))</f>
        <v>1</v>
      </c>
      <c r="BK680" s="5" t="b">
        <f>OR(ISBLANK(Spreadsheet!AH680),LEN(Spreadsheet!AH680)&lt;=25)</f>
        <v>1</v>
      </c>
      <c r="BL680" s="5" t="b">
        <f t="array" aca="1" ref="BL680" ca="1">IF(ISBLANK(Spreadsheet!AI680),TRUE,ISNUMBER(MATCH(TRUE,EXACT(Spreadsheet!AI680,INDIRECT(Spreadsheet!$D$2)),0)))</f>
        <v>1</v>
      </c>
      <c r="BM680" s="5" t="b">
        <f t="array" aca="1" ref="BM680" ca="1">IF(ISBLANK(Spreadsheet!AJ680),TRUE,ISNUMBER(MATCH(TRUE,EXACT(Spreadsheet!AJ680,INDIRECT(Spreadsheet!BJ680)),0)))</f>
        <v>1</v>
      </c>
      <c r="BN680" s="5" t="b">
        <f t="array" ref="BN680">IF(ISBLANK(Spreadsheet!AK680),TRUE,ISNUMBER(MATCH(TRUE,EXACT(Spreadsheet!AK680,DentalPlans),0)))</f>
        <v>1</v>
      </c>
      <c r="BO680" s="5" t="b">
        <f t="array" aca="1" ref="BO680" ca="1">IF(ISBLANK(Spreadsheet!AL680),TRUE,ISNUMBER(MATCH(TRUE,EXACT(Spreadsheet!AL680,INDIRECT(Spreadsheet!BK680)),0)))</f>
        <v>1</v>
      </c>
      <c r="BP680" s="5" t="b">
        <f t="array" ref="BP680">IF(ISBLANK(Spreadsheet!AM680),TRUE,ISNUMBER(MATCH(TRUE,EXACT(Spreadsheet!AM680,VisionPlans),0)))</f>
        <v>1</v>
      </c>
      <c r="BQ680" s="5" t="b">
        <f t="array" aca="1" ref="BQ680" ca="1">IF(ISBLANK(Spreadsheet!AN680),TRUE,ISNUMBER(MATCH(TRUE,EXACT(Spreadsheet!AN680,INDIRECT(Spreadsheet!BL680)),0)))</f>
        <v>1</v>
      </c>
      <c r="BR680" s="5" t="b">
        <f t="array" ref="BR680">IF(ISBLANK(Spreadsheet!AO680),TRUE,ISNUMBER(MATCH(TRUE,EXACT(Spreadsheet!AO680,LifeBenefitClasses),0)))</f>
        <v>1</v>
      </c>
      <c r="BS680" s="5" t="b">
        <f>IF(OR(ISBLANK(Spreadsheet!AO680), Spreadsheet!AO680="Waive"),IF(ISBLANK(Spreadsheet!AP680),TRUE,FALSE),IF(OR(AND(NOT(ISBLANK(Spreadsheet!AO680)),ISBLANK(Spreadsheet!AP680)),NOT(ISNUMBER(VALUE(Spreadsheet!AP680)))),FALSE,IF(OR(AND(Spreadsheet!AP680&lt;6,MOD(Spreadsheet!AP680*10,5)=0), MOD(Spreadsheet!AP680,5000)=0),TRUE,FALSE)))</f>
        <v>1</v>
      </c>
      <c r="BT680" s="5" t="b">
        <f t="array" ref="BT680">IF(ISBLANK(Spreadsheet!AQ680),TRUE,ISNUMBER(MATCH(TRUE,EXACT(Spreadsheet!AQ680,EnrollWaive),0)))</f>
        <v>1</v>
      </c>
      <c r="BU680" s="5" t="b">
        <f t="array" ref="BU680">IF(ISBLANK(Spreadsheet!AR680),TRUE,ISNUMBER(MATCH(TRUE,EXACT(Spreadsheet!AR680,LifeBenefitClasses),0)))</f>
        <v>1</v>
      </c>
      <c r="BV680" s="5" t="b">
        <f>IF(OR(ISBLANK(Spreadsheet!AR680), Spreadsheet!AR680="Waive"),IF(ISBLANK(Spreadsheet!AS680),TRUE,FALSE),IF(OR(AND(NOT(ISBLANK(Spreadsheet!AR680)),ISBLANK(Spreadsheet!AS680)),NOT(ISNUMBER(VALUE(Spreadsheet!AS680)))),FALSE,IF(OR(AND(Spreadsheet!AS680&lt;6,MOD(Spreadsheet!AS680*10,5)=0), MOD(Spreadsheet!AS680,10000)=0),TRUE,FALSE)))</f>
        <v>1</v>
      </c>
      <c r="BW680" s="5" t="b">
        <f t="array" ref="BW680">IF(ISBLANK(Spreadsheet!AT680),TRUE,ISNUMBER(MATCH(TRUE,EXACT(Spreadsheet!AT680,LifeBenefitClasses),0)))</f>
        <v>1</v>
      </c>
      <c r="BX680" s="5" t="b">
        <f>IF(OR(ISBLANK(Spreadsheet!AT680), Spreadsheet!AT680="Waive"),IF(ISBLANK(Spreadsheet!AU680),TRUE,FALSE),IF(OR(AND(NOT(ISBLANK(Spreadsheet!AT680)),ISBLANK(Spreadsheet!AU680)),NOT(ISNUMBER(VALUE(Spreadsheet!AU680)))),FALSE,IF(AND(NOT(OR(ISBLANK(Spreadsheet!AT680),Spreadsheet!AT680="Waive")),NOT(OR(ISBLANK(Spreadsheet!AR680),Spreadsheet!AR680="Waive")),MOD(Spreadsheet!AU680,5000)=0, Spreadsheet!AU680&lt;=(Spreadsheet!AS680*0.5)),TRUE,FALSE)))</f>
        <v>1</v>
      </c>
      <c r="BY680" s="5" t="b">
        <f t="array" ref="BY680">IF(ISBLANK(Spreadsheet!AV680),TRUE,ISNUMBER(MATCH(TRUE,EXACT(Spreadsheet!AV680,EnrollWaive),0)))</f>
        <v>1</v>
      </c>
      <c r="BZ680" s="5" t="b">
        <f t="array" ref="BZ680">IF(ISBLANK(Spreadsheet!AW680),TRUE,ISNUMBER(MATCH(TRUE,EXACT(Spreadsheet!AW680,LifeBenefitClasses),0)))</f>
        <v>1</v>
      </c>
      <c r="CA680" s="5" t="b">
        <f t="array" ref="CA680">IF(ISBLANK(Spreadsheet!AX680),TRUE,ISNUMBER(MATCH(TRUE,EXACT(Spreadsheet!AX680,LifeBenefitClasses),0)))</f>
        <v>1</v>
      </c>
      <c r="CB680" s="5" t="b">
        <f t="array" ref="CB680">IF(ISBLANK(Spreadsheet!AY680),TRUE,ISNUMBER(MATCH(TRUE,EXACT(Spreadsheet!AY680,LifeBenefitClasses),0)))</f>
        <v>1</v>
      </c>
      <c r="CC680" s="5" t="b">
        <f t="array" ref="CC680">IF(ISBLANK(Spreadsheet!AZ680),TRUE,ISNUMBER(MATCH(TRUE,EXACT(Spreadsheet!AZ680,LifeBenefitClasses),0)))</f>
        <v>1</v>
      </c>
      <c r="CD680" s="5" t="b">
        <f t="array" ref="CD680">IF(ISBLANK(Spreadsheet!BA680),TRUE,ISNUMBER(MATCH(TRUE,EXACT(Spreadsheet!BA680,LifeBenefitClasses),0)))</f>
        <v>1</v>
      </c>
      <c r="CE680" s="5" t="b">
        <f>IF(OR(ISBLANK(Spreadsheet!BA680), Spreadsheet!BA680="Waive"),IF(ISBLANK(Spreadsheet!BB680),TRUE,FALSE),IF(OR(AND(NOT(ISBLANK(Spreadsheet!BA680)),ISBLANK(Spreadsheet!BB680)),NOT(ISNUMBER(VALUE(Spreadsheet!BB680))),ISBLANK(Spreadsheet!BC680),NOT(ISNUMBER(VALUE(Spreadsheet!BC680)))),FALSE,IF(AND(Spreadsheet!BB680&gt;=50000,Spreadsheet!BB680&lt;=250000,MOD(Spreadsheet!BB680,10000)=0,Spreadsheet!BB680&lt;=(10*Spreadsheet!BC680)),TRUE,FALSE)))</f>
        <v>1</v>
      </c>
      <c r="CF680" s="5" t="b">
        <f>IF(NOT(ISBLANK(Spreadsheet!BC680)),AND(ISNUMBER(VALUE(Spreadsheet!BC680)),Spreadsheet!BC680&gt;0),AND(OR(ISBLANK(Spreadsheet!AO680),Spreadsheet!AO680="Waive",AND(NOT(OR(ISBLANK(Spreadsheet!AO680),Spreadsheet!AO680="Waive")),Spreadsheet!AP680&gt;=6)),OR(ISBLANK(Spreadsheet!AR680),AND(NOT(OR(ISBLANK(Spreadsheet!AR680),Spreadsheet!AR680="Waive")),Spreadsheet!AS680&gt;=6)),OR(ISBLANK(Spreadsheet!AW680)),OR(ISBLANK(Spreadsheet!AX680)),OR(ISBLANK(Spreadsheet!AY680)),OR(ISBLANK(Spreadsheet!AZ680)),OR(ISBLANK(Spreadsheet!BA680),Spreadsheet!BA680="Waive")))</f>
        <v>1</v>
      </c>
      <c r="CG680" s="5" t="b">
        <f t="shared" ca="1" si="47"/>
        <v>1</v>
      </c>
    </row>
    <row r="681" spans="8:85" x14ac:dyDescent="0.3">
      <c r="H681" s="5">
        <f t="shared" ca="1" si="48"/>
        <v>2</v>
      </c>
      <c r="I681" s="5" t="str">
        <f t="shared" ca="1" si="46"/>
        <v/>
      </c>
      <c r="J681" s="5" t="str">
        <f>IF(AND(NOT(ISBLANK(Spreadsheet!C681)),ISBLANK(Spreadsheet!D681)),Spreadsheet!F681&amp;" "&amp;Spreadsheet!H681,"")</f>
        <v/>
      </c>
      <c r="K681" s="5">
        <f>IF(AND(NOT(ISBLANK(Spreadsheet!C681)),ISBLANK(Spreadsheet!D681)),COUNTIFS(Spreadsheet!E682:E$786,"=Child",Spreadsheet!C682:C$786, "="&amp;Spreadsheet!C681) + COUNTIFS(Spreadsheet!E682:E$786,"=Step-child",Spreadsheet!C682:C$786, "="&amp;Spreadsheet!C681),0)</f>
        <v>0</v>
      </c>
      <c r="L681" s="5">
        <f>IF(NOT(ISBLANK(J681)),COUNTIFS(Spreadsheet!E682:E$786,"=Wife",Spreadsheet!C682:C$786, "="&amp;Spreadsheet!C681) + COUNTIFS(Spreadsheet!E682:E$786,"=Husband",Spreadsheet!C682:C$786, "="&amp;Spreadsheet!C681),0)</f>
        <v>0</v>
      </c>
      <c r="M681" s="5">
        <f>IF(NOT(ISBLANK(Spreadsheet!AJ681)),VLOOKUP(Spreadsheet!AJ681,'Drop Downs'!$P$2:$R$16,3,FALSE),0)</f>
        <v>0</v>
      </c>
      <c r="N681" s="5">
        <f>IF(NOT(ISBLANK(Spreadsheet!AJ681)), VLOOKUP(Spreadsheet!AJ681,'Drop Downs'!$P$2:$R$16,2,FALSE),0)</f>
        <v>0</v>
      </c>
      <c r="O681" s="5">
        <f>IF(NOT(ISBLANK(Spreadsheet!AL681)),VLOOKUP(Spreadsheet!AL681,'Drop Downs'!$P$2:$R$16,3,FALSE), 0)</f>
        <v>0</v>
      </c>
      <c r="P681" s="5">
        <f>IF(NOT(ISBLANK(Spreadsheet!AL681)),VLOOKUP(Spreadsheet!AL681,'Drop Downs'!$P$2:$R$16,2,FALSE),0)</f>
        <v>0</v>
      </c>
      <c r="Q681" s="5">
        <f>IF(NOT(ISBLANK(Spreadsheet!AN681)),VLOOKUP(Spreadsheet!AN681,'Drop Downs'!$P$2:$R$16,3,FALSE),0)</f>
        <v>0</v>
      </c>
      <c r="R681" s="5">
        <f>IF(NOT(ISBLANK(Spreadsheet!AN681)),VLOOKUP(Spreadsheet!AN681,'Drop Downs'!$P$2:$R$16,2,FALSE),0)</f>
        <v>0</v>
      </c>
      <c r="S681" s="5" t="str">
        <f>IF(OR(M681&gt;K681,N681&gt;L681,O681&gt;K681, Q681&gt;K681,N681&gt;L681, P681&gt;L681, R681&gt;L681),"Member currently has a coverage election over what he/she needs.  Please add more dependents or adjust the coverage election.","")&amp;(IF(AND(NOT(ISBLANK(Spreadsheet!C681)),NOT(ISBLANK(Spreadsheet!D681)),ISBLANK(Spreadsheet!E681)),"Dependent lacks a relationship to member.Please select one from the drop-down.",""))</f>
        <v/>
      </c>
      <c r="T681" s="5" t="b">
        <f t="shared" si="49"/>
        <v>1</v>
      </c>
      <c r="U681" s="5" t="b">
        <f>OR(ISBLANK(Spreadsheet!C681),IF(NOT(ISBLANK(Spreadsheet!D681)),NOT(ISBLANK(Spreadsheet!E681)),TRUE))</f>
        <v>1</v>
      </c>
      <c r="V681" s="5" t="b">
        <f>OR(ISBLANK(Spreadsheet!C681), NOT(ISBLANK(Spreadsheet!I681)))</f>
        <v>1</v>
      </c>
      <c r="W681" s="5" t="b">
        <f>OR(ISBLANK(Spreadsheet!D681),NOT(ISBLANK(Spreadsheet!C681)))</f>
        <v>1</v>
      </c>
      <c r="X681" s="155" t="str">
        <f>REPT("0",MIN(FIND({1,2,3,4,5,6,7,8,9},Spreadsheet!C681&amp;"123456789"))-1)&amp;IF(ISBLANK(Spreadsheet!C681),"",SUMPRODUCT(MID(0&amp;Spreadsheet!C681,LARGE(INDEX(ISNUMBER(--MID(Spreadsheet!C681,ROW($1:$225),1))*
 ROW($1:$225),0),ROW($1:$225))+1,1)*10^ROW($1:$225)/10))</f>
        <v/>
      </c>
      <c r="Y681" s="5" t="b">
        <f>IF(NOT(ISBLANK(Spreadsheet!C681)),IF(AND(ISNUMBER(VALUE(Spreadsheet!C681)), LEN(Spreadsheet!C681)=9),TRUE,FALSE),TRUE)</f>
        <v>1</v>
      </c>
      <c r="Z681" s="155" t="str">
        <f>REPT("0",MIN(FIND({1,2,3,4,5,6,7,8,9},Spreadsheet!D681&amp;"123456789"))-1)&amp;IF(ISBLANK(Spreadsheet!D681),"",SUMPRODUCT(MID(0&amp;Spreadsheet!D681,LARGE(INDEX(ISNUMBER(--MID(Spreadsheet!D681,ROW($1:$225),1))*
 ROW($1:$225),0),ROW($1:$225))+1,1)*10^ROW($1:$225)/10))</f>
        <v/>
      </c>
      <c r="AA681" s="5" t="b">
        <f>IF(AND(NOT(ISBLANK(Spreadsheet!D681)),NOT(ISBLANK(Spreadsheet!C681))),IF(AND(ISNUMBER(VALUE(Spreadsheet!D681)), LEN(Spreadsheet!D681)=9),TRUE,FALSE),IF(AND(NOT(ISBLANK(Spreadsheet!D681)),ISBLANK(Spreadsheet!C681)),FALSE,TRUE))</f>
        <v>1</v>
      </c>
      <c r="AB681" s="5" t="b">
        <f>OR(ISBLANK(Spreadsheet!Y681),IF(NOT(ISBLANK(Spreadsheet!Y681)),LEN(Spreadsheet!Y681)=10,ISNUMBER(VALUE(Spreadsheet!Y681))))</f>
        <v>1</v>
      </c>
      <c r="AC681" s="5" t="b">
        <f>OR(ISBLANK(Spreadsheet!AI681), AND(NOT(ISBLANK(Spreadsheet!AJ681)), NOT(ISNUMBER(SEARCH("Waive",Spreadsheet!AJ681)))))</f>
        <v>1</v>
      </c>
      <c r="AD681" s="5" t="b">
        <f>OR(ISBLANK(Spreadsheet!AK681), AND(NOT(ISBLANK(Spreadsheet!AL681)), NOT(ISNUMBER(SEARCH("Waive",Spreadsheet!AL681)))))</f>
        <v>1</v>
      </c>
      <c r="AE681" s="5" t="b">
        <f>OR(ISBLANK(Spreadsheet!AM681), AND(NOT(ISBLANK(Spreadsheet!AN681)), NOT(ISNUMBER(SEARCH("Waive", Spreadsheet!AN681)))))</f>
        <v>1</v>
      </c>
      <c r="AF681" s="5" t="b">
        <f>OR(ISBLANK(Spreadsheet!C681), NOT(ISBLANK(Spreadsheet!D681)),NOT(ISBLANK(Spreadsheet!L681)))</f>
        <v>1</v>
      </c>
      <c r="AG681" s="5" t="b">
        <f>IF(AND(NOT(ISBLANK(Spreadsheet!C681)), NOT(ISBLANK(Spreadsheet!D681)),Spreadsheet!C681&lt;&gt;Spreadsheet!D681),IF(ISERROR(VLOOKUP(Spreadsheet!C681, Spreadsheet!$C$6:'Spreadsheet'!$C680,1,FALSE)), FALSE, TRUE),TRUE)</f>
        <v>1</v>
      </c>
      <c r="AH681" s="5" t="b">
        <f>Spreadsheet!$B$2=Spreadsheet!AD681</f>
        <v>1</v>
      </c>
      <c r="AI681" s="5" t="b">
        <f>IF(ISBLANK(Spreadsheet!G681),TRUE,IF(OR(LEN(Spreadsheet!G681)&gt;1,ISNUMBER(VALUE(Spreadsheet!G681))),FALSE,TRUE))</f>
        <v>1</v>
      </c>
      <c r="AJ681" s="5" t="b">
        <f>OR(ISBLANK(Spreadsheet!C681), NOT(ISBLANK(Spreadsheet!B681)), NOT(ISBLANK(Spreadsheet!D681)))</f>
        <v>1</v>
      </c>
      <c r="AK681" s="5" t="b">
        <f t="array" ref="AK681">IF(OR(AND(ISBLANK(Spreadsheet!E681),ISBLANK(Spreadsheet!D681),NOT(ISBLANK(Spreadsheet!C681))),AND(ISBLANK(Spreadsheet!E681),ISBLANK(Spreadsheet!D681),ISBLANK(Spreadsheet!C681))),TRUE,ISNUMBER(MATCH(TRUE,EXACT(Spreadsheet!E681,Relationships),0)))</f>
        <v>1</v>
      </c>
      <c r="AL681" s="5" t="b">
        <f>IF(NOT(ISBLANK(Spreadsheet!C681)),IF(OR(ISBLANK(Spreadsheet!F681),LEN(Spreadsheet!F681)&gt;40),FALSE,TRUE),TRUE)</f>
        <v>1</v>
      </c>
      <c r="AM681" s="5" t="b">
        <f>IF(NOT(ISBLANK(Spreadsheet!C681)),IF(OR(ISBLANK(Spreadsheet!H681),LEN(Spreadsheet!H681)&gt;40),FALSE,TRUE),TRUE)</f>
        <v>1</v>
      </c>
      <c r="AN681" s="5" t="b">
        <f t="array" ref="AN681">IF(ISBLANK(Spreadsheet!I681),TRUE,ISNUMBER(MATCH(TRUE,EXACT(Spreadsheet!I681,GenderValues),0)))</f>
        <v>1</v>
      </c>
      <c r="AO681" s="5" t="b">
        <f ca="1">IF(ISERROR(DATEVALUE(TEXT(Spreadsheet!J681,"mm/dd/yyyy")) &gt; TODAY()),IF(AND(ISBLANK(Spreadsheet!J681),ISBLANK(Spreadsheet!C681)),TRUE,FALSE),IF(DATEVALUE(TEXT(Spreadsheet!J681,"mm/dd/yyyy")) &gt; TODAY(),FALSE,TRUE))</f>
        <v>1</v>
      </c>
      <c r="AP681" s="5" t="b">
        <f>OR(ISBLANK(Spreadsheet!K681),LEN(Spreadsheet!K681)&lt;=100)</f>
        <v>1</v>
      </c>
      <c r="AQ681" s="5" t="b">
        <f t="array" ref="AQ681">IF(OR(AND(ISBLANK(Spreadsheet!L681),ISBLANK(Spreadsheet!C681)),AND(NOT(ISBLANK(Spreadsheet!C681)),NOT(ISBLANK(Spreadsheet!D681)))),TRUE,ISNUMBER(MATCH(TRUE,EXACT(Spreadsheet!L681,MaritalStatus),0)))</f>
        <v>1</v>
      </c>
      <c r="AR681" s="5" t="b">
        <f ca="1">IF(ISERROR(DATEVALUE(TEXT(Spreadsheet!M681,"mm/dd/yyyy")) &gt; TODAY()),IF(ISBLANK(Spreadsheet!M681),TRUE,FALSE),IF(DATEVALUE(TEXT(Spreadsheet!M681,"mm/dd/yyyy")) &gt; TODAY(),FALSE,TRUE))</f>
        <v>1</v>
      </c>
      <c r="AS681" s="5" t="b">
        <f>OR(ISBLANK(Spreadsheet!N681),LEN(Spreadsheet!N681)&lt;=100)</f>
        <v>1</v>
      </c>
      <c r="AT681" s="5" t="b">
        <f>OR(ISBLANK(Spreadsheet!O681),UPPER(Spreadsheet!O681)="YES")</f>
        <v>1</v>
      </c>
      <c r="AU681" s="5" t="b">
        <f>OR(ISBLANK(Spreadsheet!P681),UPPER(Spreadsheet!P681)="YES")</f>
        <v>1</v>
      </c>
      <c r="AV681" s="5" t="b">
        <f t="array" ref="AV681">IF(ISBLANK(Spreadsheet!Q681),TRUE,ISNUMBER(MATCH(TRUE,EXACT(Spreadsheet!Q681,OnGroupsPriorIns),0)))</f>
        <v>1</v>
      </c>
      <c r="AW681" s="5" t="b">
        <f>OR(ISBLANK(Spreadsheet!R681),UPPER(Spreadsheet!R681)="YES")</f>
        <v>1</v>
      </c>
      <c r="AX681" s="5" t="b">
        <f>OR(ISBLANK(Spreadsheet!S681),UPPER(Spreadsheet!S681)="YES")</f>
        <v>1</v>
      </c>
      <c r="AY681" s="5" t="b">
        <f>OR(AND(ISBLANK(Spreadsheet!C681),LEN(Spreadsheet!T681)=0),AND(NOT(ISBLANK(Spreadsheet!C681)),LEN(Spreadsheet!T681)&gt;0,LEN(Spreadsheet!T681)&lt;=50))</f>
        <v>1</v>
      </c>
      <c r="AZ681" s="5" t="b">
        <f>OR(LEN(Spreadsheet!U681)=0,AND(LEN(Spreadsheet!U681)&gt;0,LEN(Spreadsheet!U681)&lt;=50))</f>
        <v>1</v>
      </c>
      <c r="BA681" s="5" t="b">
        <f>OR(AND(ISBLANK(Spreadsheet!C681),LEN(Spreadsheet!V681)=0),AND(NOT(ISBLANK(Spreadsheet!C681)),LEN(Spreadsheet!V681)&gt;0,LEN(Spreadsheet!V681)&lt;=50))</f>
        <v>1</v>
      </c>
      <c r="BB681" s="5" t="b">
        <f t="array" ref="BB681">IF(AND(ISBLANK(Spreadsheet!C681),LEN(Spreadsheet!W681)=0),TRUE,ISNUMBER(MATCH(TRUE,EXACT(Spreadsheet!W681,States),0)))</f>
        <v>1</v>
      </c>
      <c r="BC681" s="5" t="b">
        <f>OR(AND(ISBLANK(Spreadsheet!C681),LEN(Spreadsheet!X681)=0),AND(NOT(ISBLANK(Spreadsheet!C681)),LEN(Spreadsheet!X681)&gt;0,LEN(Spreadsheet!X681)=5,ISNUMBER(VALUE(Spreadsheet!X681))))</f>
        <v>1</v>
      </c>
      <c r="BD681" s="5" t="b">
        <f>OR(ISBLANK(Spreadsheet!Z681),LEN(Spreadsheet!Z681)&lt;=50)</f>
        <v>1</v>
      </c>
      <c r="BE681" s="5" t="b">
        <f>ISBLANK(Spreadsheet!AA681)</f>
        <v>1</v>
      </c>
      <c r="BF681" s="5" t="b">
        <f>ISBLANK(Spreadsheet!AB681)</f>
        <v>1</v>
      </c>
      <c r="BG681" s="5" t="b">
        <f>IF(ISERROR(DATEVALUE(TEXT(Spreadsheet!AC681,"mm/dd/yyyy")) &gt; DATEVALUE(TEXT(Spreadsheet!J681,"mm/dd/yyyy"))),IF(OR(AND(ISBLANK(Spreadsheet!AC681),ISBLANK(Spreadsheet!C681)),AND(NOT(ISBLANK(Spreadsheet!C681)),ISBLANK(Spreadsheet!AC681),NOT(ISBLANK(Spreadsheet!D681)))),TRUE,FALSE),IF(DATEVALUE(TEXT(Spreadsheet!AC681,"mm/dd/yyyy")) &gt; DATEVALUE(TEXT(Spreadsheet!J681,"mm/dd/yyyy")),TRUE,FALSE))</f>
        <v>1</v>
      </c>
      <c r="BH681" s="5" t="b">
        <f>OR(AND(ISBLANK(Spreadsheet!C681),ISBLANK(Spreadsheet!AE681)),AND(NOT(ISBLANK(Spreadsheet!C681)),NOT(ISBLANK(Spreadsheet!D681)),ISBLANK(Spreadsheet!AE681)),AND(NOT(ISBLANK(Spreadsheet!C681)),ISBLANK(Spreadsheet!D681),NOT(ISBLANK(Spreadsheet!AE681)),LEN(Spreadsheet!AE681)&lt;=100))</f>
        <v>1</v>
      </c>
      <c r="BI681" s="5" t="b">
        <f t="array" ref="BI681">IF(ISBLANK(Spreadsheet!AF681),TRUE,ISNUMBER(MATCH(TRUE,EXACT(Spreadsheet!AF681,CobraShortReasons),0)))</f>
        <v>1</v>
      </c>
      <c r="BJ681" s="5" t="b">
        <f ca="1">IF(ISERROR(DATEVALUE(TEXT(Spreadsheet!AG681,"mm/dd/yyyy")) &gt; TODAY()),IF(ISBLANK(Spreadsheet!AG681),TRUE,FALSE),IF(DATEVALUE(TEXT(Spreadsheet!AG681,"mm/dd/yyyy")) &gt; TODAY(),FALSE,TRUE))</f>
        <v>1</v>
      </c>
      <c r="BK681" s="5" t="b">
        <f>OR(ISBLANK(Spreadsheet!AH681),LEN(Spreadsheet!AH681)&lt;=25)</f>
        <v>1</v>
      </c>
      <c r="BL681" s="5" t="b">
        <f t="array" aca="1" ref="BL681" ca="1">IF(ISBLANK(Spreadsheet!AI681),TRUE,ISNUMBER(MATCH(TRUE,EXACT(Spreadsheet!AI681,INDIRECT(Spreadsheet!$D$2)),0)))</f>
        <v>1</v>
      </c>
      <c r="BM681" s="5" t="b">
        <f t="array" aca="1" ref="BM681" ca="1">IF(ISBLANK(Spreadsheet!AJ681),TRUE,ISNUMBER(MATCH(TRUE,EXACT(Spreadsheet!AJ681,INDIRECT(Spreadsheet!BJ681)),0)))</f>
        <v>1</v>
      </c>
      <c r="BN681" s="5" t="b">
        <f t="array" ref="BN681">IF(ISBLANK(Spreadsheet!AK681),TRUE,ISNUMBER(MATCH(TRUE,EXACT(Spreadsheet!AK681,DentalPlans),0)))</f>
        <v>1</v>
      </c>
      <c r="BO681" s="5" t="b">
        <f t="array" aca="1" ref="BO681" ca="1">IF(ISBLANK(Spreadsheet!AL681),TRUE,ISNUMBER(MATCH(TRUE,EXACT(Spreadsheet!AL681,INDIRECT(Spreadsheet!BK681)),0)))</f>
        <v>1</v>
      </c>
      <c r="BP681" s="5" t="b">
        <f t="array" ref="BP681">IF(ISBLANK(Spreadsheet!AM681),TRUE,ISNUMBER(MATCH(TRUE,EXACT(Spreadsheet!AM681,VisionPlans),0)))</f>
        <v>1</v>
      </c>
      <c r="BQ681" s="5" t="b">
        <f t="array" aca="1" ref="BQ681" ca="1">IF(ISBLANK(Spreadsheet!AN681),TRUE,ISNUMBER(MATCH(TRUE,EXACT(Spreadsheet!AN681,INDIRECT(Spreadsheet!BL681)),0)))</f>
        <v>1</v>
      </c>
      <c r="BR681" s="5" t="b">
        <f t="array" ref="BR681">IF(ISBLANK(Spreadsheet!AO681),TRUE,ISNUMBER(MATCH(TRUE,EXACT(Spreadsheet!AO681,LifeBenefitClasses),0)))</f>
        <v>1</v>
      </c>
      <c r="BS681" s="5" t="b">
        <f>IF(OR(ISBLANK(Spreadsheet!AO681), Spreadsheet!AO681="Waive"),IF(ISBLANK(Spreadsheet!AP681),TRUE,FALSE),IF(OR(AND(NOT(ISBLANK(Spreadsheet!AO681)),ISBLANK(Spreadsheet!AP681)),NOT(ISNUMBER(VALUE(Spreadsheet!AP681)))),FALSE,IF(OR(AND(Spreadsheet!AP681&lt;6,MOD(Spreadsheet!AP681*10,5)=0), MOD(Spreadsheet!AP681,5000)=0),TRUE,FALSE)))</f>
        <v>1</v>
      </c>
      <c r="BT681" s="5" t="b">
        <f t="array" ref="BT681">IF(ISBLANK(Spreadsheet!AQ681),TRUE,ISNUMBER(MATCH(TRUE,EXACT(Spreadsheet!AQ681,EnrollWaive),0)))</f>
        <v>1</v>
      </c>
      <c r="BU681" s="5" t="b">
        <f t="array" ref="BU681">IF(ISBLANK(Spreadsheet!AR681),TRUE,ISNUMBER(MATCH(TRUE,EXACT(Spreadsheet!AR681,LifeBenefitClasses),0)))</f>
        <v>1</v>
      </c>
      <c r="BV681" s="5" t="b">
        <f>IF(OR(ISBLANK(Spreadsheet!AR681), Spreadsheet!AR681="Waive"),IF(ISBLANK(Spreadsheet!AS681),TRUE,FALSE),IF(OR(AND(NOT(ISBLANK(Spreadsheet!AR681)),ISBLANK(Spreadsheet!AS681)),NOT(ISNUMBER(VALUE(Spreadsheet!AS681)))),FALSE,IF(OR(AND(Spreadsheet!AS681&lt;6,MOD(Spreadsheet!AS681*10,5)=0), MOD(Spreadsheet!AS681,10000)=0),TRUE,FALSE)))</f>
        <v>1</v>
      </c>
      <c r="BW681" s="5" t="b">
        <f t="array" ref="BW681">IF(ISBLANK(Spreadsheet!AT681),TRUE,ISNUMBER(MATCH(TRUE,EXACT(Spreadsheet!AT681,LifeBenefitClasses),0)))</f>
        <v>1</v>
      </c>
      <c r="BX681" s="5" t="b">
        <f>IF(OR(ISBLANK(Spreadsheet!AT681), Spreadsheet!AT681="Waive"),IF(ISBLANK(Spreadsheet!AU681),TRUE,FALSE),IF(OR(AND(NOT(ISBLANK(Spreadsheet!AT681)),ISBLANK(Spreadsheet!AU681)),NOT(ISNUMBER(VALUE(Spreadsheet!AU681)))),FALSE,IF(AND(NOT(OR(ISBLANK(Spreadsheet!AT681),Spreadsheet!AT681="Waive")),NOT(OR(ISBLANK(Spreadsheet!AR681),Spreadsheet!AR681="Waive")),MOD(Spreadsheet!AU681,5000)=0, Spreadsheet!AU681&lt;=(Spreadsheet!AS681*0.5)),TRUE,FALSE)))</f>
        <v>1</v>
      </c>
      <c r="BY681" s="5" t="b">
        <f t="array" ref="BY681">IF(ISBLANK(Spreadsheet!AV681),TRUE,ISNUMBER(MATCH(TRUE,EXACT(Spreadsheet!AV681,EnrollWaive),0)))</f>
        <v>1</v>
      </c>
      <c r="BZ681" s="5" t="b">
        <f t="array" ref="BZ681">IF(ISBLANK(Spreadsheet!AW681),TRUE,ISNUMBER(MATCH(TRUE,EXACT(Spreadsheet!AW681,LifeBenefitClasses),0)))</f>
        <v>1</v>
      </c>
      <c r="CA681" s="5" t="b">
        <f t="array" ref="CA681">IF(ISBLANK(Spreadsheet!AX681),TRUE,ISNUMBER(MATCH(TRUE,EXACT(Spreadsheet!AX681,LifeBenefitClasses),0)))</f>
        <v>1</v>
      </c>
      <c r="CB681" s="5" t="b">
        <f t="array" ref="CB681">IF(ISBLANK(Spreadsheet!AY681),TRUE,ISNUMBER(MATCH(TRUE,EXACT(Spreadsheet!AY681,LifeBenefitClasses),0)))</f>
        <v>1</v>
      </c>
      <c r="CC681" s="5" t="b">
        <f t="array" ref="CC681">IF(ISBLANK(Spreadsheet!AZ681),TRUE,ISNUMBER(MATCH(TRUE,EXACT(Spreadsheet!AZ681,LifeBenefitClasses),0)))</f>
        <v>1</v>
      </c>
      <c r="CD681" s="5" t="b">
        <f t="array" ref="CD681">IF(ISBLANK(Spreadsheet!BA681),TRUE,ISNUMBER(MATCH(TRUE,EXACT(Spreadsheet!BA681,LifeBenefitClasses),0)))</f>
        <v>1</v>
      </c>
      <c r="CE681" s="5" t="b">
        <f>IF(OR(ISBLANK(Spreadsheet!BA681), Spreadsheet!BA681="Waive"),IF(ISBLANK(Spreadsheet!BB681),TRUE,FALSE),IF(OR(AND(NOT(ISBLANK(Spreadsheet!BA681)),ISBLANK(Spreadsheet!BB681)),NOT(ISNUMBER(VALUE(Spreadsheet!BB681))),ISBLANK(Spreadsheet!BC681),NOT(ISNUMBER(VALUE(Spreadsheet!BC681)))),FALSE,IF(AND(Spreadsheet!BB681&gt;=50000,Spreadsheet!BB681&lt;=250000,MOD(Spreadsheet!BB681,10000)=0,Spreadsheet!BB681&lt;=(10*Spreadsheet!BC681)),TRUE,FALSE)))</f>
        <v>1</v>
      </c>
      <c r="CF681" s="5" t="b">
        <f>IF(NOT(ISBLANK(Spreadsheet!BC681)),AND(ISNUMBER(VALUE(Spreadsheet!BC681)),Spreadsheet!BC681&gt;0),AND(OR(ISBLANK(Spreadsheet!AO681),Spreadsheet!AO681="Waive",AND(NOT(OR(ISBLANK(Spreadsheet!AO681),Spreadsheet!AO681="Waive")),Spreadsheet!AP681&gt;=6)),OR(ISBLANK(Spreadsheet!AR681),AND(NOT(OR(ISBLANK(Spreadsheet!AR681),Spreadsheet!AR681="Waive")),Spreadsheet!AS681&gt;=6)),OR(ISBLANK(Spreadsheet!AW681)),OR(ISBLANK(Spreadsheet!AX681)),OR(ISBLANK(Spreadsheet!AY681)),OR(ISBLANK(Spreadsheet!AZ681)),OR(ISBLANK(Spreadsheet!BA681),Spreadsheet!BA681="Waive")))</f>
        <v>1</v>
      </c>
      <c r="CG681" s="5" t="b">
        <f t="shared" ca="1" si="47"/>
        <v>1</v>
      </c>
    </row>
    <row r="682" spans="8:85" x14ac:dyDescent="0.3">
      <c r="H682" s="5">
        <f t="shared" ca="1" si="48"/>
        <v>2</v>
      </c>
      <c r="I682" s="5" t="str">
        <f t="shared" ca="1" si="46"/>
        <v/>
      </c>
      <c r="J682" s="5" t="str">
        <f>IF(AND(NOT(ISBLANK(Spreadsheet!C682)),ISBLANK(Spreadsheet!D682)),Spreadsheet!F682&amp;" "&amp;Spreadsheet!H682,"")</f>
        <v/>
      </c>
      <c r="K682" s="5">
        <f>IF(AND(NOT(ISBLANK(Spreadsheet!C682)),ISBLANK(Spreadsheet!D682)),COUNTIFS(Spreadsheet!E683:E$786,"=Child",Spreadsheet!C683:C$786, "="&amp;Spreadsheet!C682) + COUNTIFS(Spreadsheet!E683:E$786,"=Step-child",Spreadsheet!C683:C$786, "="&amp;Spreadsheet!C682),0)</f>
        <v>0</v>
      </c>
      <c r="L682" s="5">
        <f>IF(NOT(ISBLANK(J682)),COUNTIFS(Spreadsheet!E683:E$786,"=Wife",Spreadsheet!C683:C$786, "="&amp;Spreadsheet!C682) + COUNTIFS(Spreadsheet!E683:E$786,"=Husband",Spreadsheet!C683:C$786, "="&amp;Spreadsheet!C682),0)</f>
        <v>0</v>
      </c>
      <c r="M682" s="5">
        <f>IF(NOT(ISBLANK(Spreadsheet!AJ682)),VLOOKUP(Spreadsheet!AJ682,'Drop Downs'!$P$2:$R$16,3,FALSE),0)</f>
        <v>0</v>
      </c>
      <c r="N682" s="5">
        <f>IF(NOT(ISBLANK(Spreadsheet!AJ682)), VLOOKUP(Spreadsheet!AJ682,'Drop Downs'!$P$2:$R$16,2,FALSE),0)</f>
        <v>0</v>
      </c>
      <c r="O682" s="5">
        <f>IF(NOT(ISBLANK(Spreadsheet!AL682)),VLOOKUP(Spreadsheet!AL682,'Drop Downs'!$P$2:$R$16,3,FALSE), 0)</f>
        <v>0</v>
      </c>
      <c r="P682" s="5">
        <f>IF(NOT(ISBLANK(Spreadsheet!AL682)),VLOOKUP(Spreadsheet!AL682,'Drop Downs'!$P$2:$R$16,2,FALSE),0)</f>
        <v>0</v>
      </c>
      <c r="Q682" s="5">
        <f>IF(NOT(ISBLANK(Spreadsheet!AN682)),VLOOKUP(Spreadsheet!AN682,'Drop Downs'!$P$2:$R$16,3,FALSE),0)</f>
        <v>0</v>
      </c>
      <c r="R682" s="5">
        <f>IF(NOT(ISBLANK(Spreadsheet!AN682)),VLOOKUP(Spreadsheet!AN682,'Drop Downs'!$P$2:$R$16,2,FALSE),0)</f>
        <v>0</v>
      </c>
      <c r="S682" s="5" t="str">
        <f>IF(OR(M682&gt;K682,N682&gt;L682,O682&gt;K682, Q682&gt;K682,N682&gt;L682, P682&gt;L682, R682&gt;L682),"Member currently has a coverage election over what he/she needs.  Please add more dependents or adjust the coverage election.","")&amp;(IF(AND(NOT(ISBLANK(Spreadsheet!C682)),NOT(ISBLANK(Spreadsheet!D682)),ISBLANK(Spreadsheet!E682)),"Dependent lacks a relationship to member.Please select one from the drop-down.",""))</f>
        <v/>
      </c>
      <c r="T682" s="5" t="b">
        <f t="shared" si="49"/>
        <v>1</v>
      </c>
      <c r="U682" s="5" t="b">
        <f>OR(ISBLANK(Spreadsheet!C682),IF(NOT(ISBLANK(Spreadsheet!D682)),NOT(ISBLANK(Spreadsheet!E682)),TRUE))</f>
        <v>1</v>
      </c>
      <c r="V682" s="5" t="b">
        <f>OR(ISBLANK(Spreadsheet!C682), NOT(ISBLANK(Spreadsheet!I682)))</f>
        <v>1</v>
      </c>
      <c r="W682" s="5" t="b">
        <f>OR(ISBLANK(Spreadsheet!D682),NOT(ISBLANK(Spreadsheet!C682)))</f>
        <v>1</v>
      </c>
      <c r="X682" s="155" t="str">
        <f>REPT("0",MIN(FIND({1,2,3,4,5,6,7,8,9},Spreadsheet!C682&amp;"123456789"))-1)&amp;IF(ISBLANK(Spreadsheet!C682),"",SUMPRODUCT(MID(0&amp;Spreadsheet!C682,LARGE(INDEX(ISNUMBER(--MID(Spreadsheet!C682,ROW($1:$225),1))*
 ROW($1:$225),0),ROW($1:$225))+1,1)*10^ROW($1:$225)/10))</f>
        <v/>
      </c>
      <c r="Y682" s="5" t="b">
        <f>IF(NOT(ISBLANK(Spreadsheet!C682)),IF(AND(ISNUMBER(VALUE(Spreadsheet!C682)), LEN(Spreadsheet!C682)=9),TRUE,FALSE),TRUE)</f>
        <v>1</v>
      </c>
      <c r="Z682" s="155" t="str">
        <f>REPT("0",MIN(FIND({1,2,3,4,5,6,7,8,9},Spreadsheet!D682&amp;"123456789"))-1)&amp;IF(ISBLANK(Spreadsheet!D682),"",SUMPRODUCT(MID(0&amp;Spreadsheet!D682,LARGE(INDEX(ISNUMBER(--MID(Spreadsheet!D682,ROW($1:$225),1))*
 ROW($1:$225),0),ROW($1:$225))+1,1)*10^ROW($1:$225)/10))</f>
        <v/>
      </c>
      <c r="AA682" s="5" t="b">
        <f>IF(AND(NOT(ISBLANK(Spreadsheet!D682)),NOT(ISBLANK(Spreadsheet!C682))),IF(AND(ISNUMBER(VALUE(Spreadsheet!D682)), LEN(Spreadsheet!D682)=9),TRUE,FALSE),IF(AND(NOT(ISBLANK(Spreadsheet!D682)),ISBLANK(Spreadsheet!C682)),FALSE,TRUE))</f>
        <v>1</v>
      </c>
      <c r="AB682" s="5" t="b">
        <f>OR(ISBLANK(Spreadsheet!Y682),IF(NOT(ISBLANK(Spreadsheet!Y682)),LEN(Spreadsheet!Y682)=10,ISNUMBER(VALUE(Spreadsheet!Y682))))</f>
        <v>1</v>
      </c>
      <c r="AC682" s="5" t="b">
        <f>OR(ISBLANK(Spreadsheet!AI682), AND(NOT(ISBLANK(Spreadsheet!AJ682)), NOT(ISNUMBER(SEARCH("Waive",Spreadsheet!AJ682)))))</f>
        <v>1</v>
      </c>
      <c r="AD682" s="5" t="b">
        <f>OR(ISBLANK(Spreadsheet!AK682), AND(NOT(ISBLANK(Spreadsheet!AL682)), NOT(ISNUMBER(SEARCH("Waive",Spreadsheet!AL682)))))</f>
        <v>1</v>
      </c>
      <c r="AE682" s="5" t="b">
        <f>OR(ISBLANK(Spreadsheet!AM682), AND(NOT(ISBLANK(Spreadsheet!AN682)), NOT(ISNUMBER(SEARCH("Waive", Spreadsheet!AN682)))))</f>
        <v>1</v>
      </c>
      <c r="AF682" s="5" t="b">
        <f>OR(ISBLANK(Spreadsheet!C682), NOT(ISBLANK(Spreadsheet!D682)),NOT(ISBLANK(Spreadsheet!L682)))</f>
        <v>1</v>
      </c>
      <c r="AG682" s="5" t="b">
        <f>IF(AND(NOT(ISBLANK(Spreadsheet!C682)), NOT(ISBLANK(Spreadsheet!D682)),Spreadsheet!C682&lt;&gt;Spreadsheet!D682),IF(ISERROR(VLOOKUP(Spreadsheet!C682, Spreadsheet!$C$6:'Spreadsheet'!$C681,1,FALSE)), FALSE, TRUE),TRUE)</f>
        <v>1</v>
      </c>
      <c r="AH682" s="5" t="b">
        <f>Spreadsheet!$B$2=Spreadsheet!AD682</f>
        <v>1</v>
      </c>
      <c r="AI682" s="5" t="b">
        <f>IF(ISBLANK(Spreadsheet!G682),TRUE,IF(OR(LEN(Spreadsheet!G682)&gt;1,ISNUMBER(VALUE(Spreadsheet!G682))),FALSE,TRUE))</f>
        <v>1</v>
      </c>
      <c r="AJ682" s="5" t="b">
        <f>OR(ISBLANK(Spreadsheet!C682), NOT(ISBLANK(Spreadsheet!B682)), NOT(ISBLANK(Spreadsheet!D682)))</f>
        <v>1</v>
      </c>
      <c r="AK682" s="5" t="b">
        <f t="array" ref="AK682">IF(OR(AND(ISBLANK(Spreadsheet!E682),ISBLANK(Spreadsheet!D682),NOT(ISBLANK(Spreadsheet!C682))),AND(ISBLANK(Spreadsheet!E682),ISBLANK(Spreadsheet!D682),ISBLANK(Spreadsheet!C682))),TRUE,ISNUMBER(MATCH(TRUE,EXACT(Spreadsheet!E682,Relationships),0)))</f>
        <v>1</v>
      </c>
      <c r="AL682" s="5" t="b">
        <f>IF(NOT(ISBLANK(Spreadsheet!C682)),IF(OR(ISBLANK(Spreadsheet!F682),LEN(Spreadsheet!F682)&gt;40),FALSE,TRUE),TRUE)</f>
        <v>1</v>
      </c>
      <c r="AM682" s="5" t="b">
        <f>IF(NOT(ISBLANK(Spreadsheet!C682)),IF(OR(ISBLANK(Spreadsheet!H682),LEN(Spreadsheet!H682)&gt;40),FALSE,TRUE),TRUE)</f>
        <v>1</v>
      </c>
      <c r="AN682" s="5" t="b">
        <f t="array" ref="AN682">IF(ISBLANK(Spreadsheet!I682),TRUE,ISNUMBER(MATCH(TRUE,EXACT(Spreadsheet!I682,GenderValues),0)))</f>
        <v>1</v>
      </c>
      <c r="AO682" s="5" t="b">
        <f ca="1">IF(ISERROR(DATEVALUE(TEXT(Spreadsheet!J682,"mm/dd/yyyy")) &gt; TODAY()),IF(AND(ISBLANK(Spreadsheet!J682),ISBLANK(Spreadsheet!C682)),TRUE,FALSE),IF(DATEVALUE(TEXT(Spreadsheet!J682,"mm/dd/yyyy")) &gt; TODAY(),FALSE,TRUE))</f>
        <v>1</v>
      </c>
      <c r="AP682" s="5" t="b">
        <f>OR(ISBLANK(Spreadsheet!K682),LEN(Spreadsheet!K682)&lt;=100)</f>
        <v>1</v>
      </c>
      <c r="AQ682" s="5" t="b">
        <f t="array" ref="AQ682">IF(OR(AND(ISBLANK(Spreadsheet!L682),ISBLANK(Spreadsheet!C682)),AND(NOT(ISBLANK(Spreadsheet!C682)),NOT(ISBLANK(Spreadsheet!D682)))),TRUE,ISNUMBER(MATCH(TRUE,EXACT(Spreadsheet!L682,MaritalStatus),0)))</f>
        <v>1</v>
      </c>
      <c r="AR682" s="5" t="b">
        <f ca="1">IF(ISERROR(DATEVALUE(TEXT(Spreadsheet!M682,"mm/dd/yyyy")) &gt; TODAY()),IF(ISBLANK(Spreadsheet!M682),TRUE,FALSE),IF(DATEVALUE(TEXT(Spreadsheet!M682,"mm/dd/yyyy")) &gt; TODAY(),FALSE,TRUE))</f>
        <v>1</v>
      </c>
      <c r="AS682" s="5" t="b">
        <f>OR(ISBLANK(Spreadsheet!N682),LEN(Spreadsheet!N682)&lt;=100)</f>
        <v>1</v>
      </c>
      <c r="AT682" s="5" t="b">
        <f>OR(ISBLANK(Spreadsheet!O682),UPPER(Spreadsheet!O682)="YES")</f>
        <v>1</v>
      </c>
      <c r="AU682" s="5" t="b">
        <f>OR(ISBLANK(Spreadsheet!P682),UPPER(Spreadsheet!P682)="YES")</f>
        <v>1</v>
      </c>
      <c r="AV682" s="5" t="b">
        <f t="array" ref="AV682">IF(ISBLANK(Spreadsheet!Q682),TRUE,ISNUMBER(MATCH(TRUE,EXACT(Spreadsheet!Q682,OnGroupsPriorIns),0)))</f>
        <v>1</v>
      </c>
      <c r="AW682" s="5" t="b">
        <f>OR(ISBLANK(Spreadsheet!R682),UPPER(Spreadsheet!R682)="YES")</f>
        <v>1</v>
      </c>
      <c r="AX682" s="5" t="b">
        <f>OR(ISBLANK(Spreadsheet!S682),UPPER(Spreadsheet!S682)="YES")</f>
        <v>1</v>
      </c>
      <c r="AY682" s="5" t="b">
        <f>OR(AND(ISBLANK(Spreadsheet!C682),LEN(Spreadsheet!T682)=0),AND(NOT(ISBLANK(Spreadsheet!C682)),LEN(Spreadsheet!T682)&gt;0,LEN(Spreadsheet!T682)&lt;=50))</f>
        <v>1</v>
      </c>
      <c r="AZ682" s="5" t="b">
        <f>OR(LEN(Spreadsheet!U682)=0,AND(LEN(Spreadsheet!U682)&gt;0,LEN(Spreadsheet!U682)&lt;=50))</f>
        <v>1</v>
      </c>
      <c r="BA682" s="5" t="b">
        <f>OR(AND(ISBLANK(Spreadsheet!C682),LEN(Spreadsheet!V682)=0),AND(NOT(ISBLANK(Spreadsheet!C682)),LEN(Spreadsheet!V682)&gt;0,LEN(Spreadsheet!V682)&lt;=50))</f>
        <v>1</v>
      </c>
      <c r="BB682" s="5" t="b">
        <f t="array" ref="BB682">IF(AND(ISBLANK(Spreadsheet!C682),LEN(Spreadsheet!W682)=0),TRUE,ISNUMBER(MATCH(TRUE,EXACT(Spreadsheet!W682,States),0)))</f>
        <v>1</v>
      </c>
      <c r="BC682" s="5" t="b">
        <f>OR(AND(ISBLANK(Spreadsheet!C682),LEN(Spreadsheet!X682)=0),AND(NOT(ISBLANK(Spreadsheet!C682)),LEN(Spreadsheet!X682)&gt;0,LEN(Spreadsheet!X682)=5,ISNUMBER(VALUE(Spreadsheet!X682))))</f>
        <v>1</v>
      </c>
      <c r="BD682" s="5" t="b">
        <f>OR(ISBLANK(Spreadsheet!Z682),LEN(Spreadsheet!Z682)&lt;=50)</f>
        <v>1</v>
      </c>
      <c r="BE682" s="5" t="b">
        <f>ISBLANK(Spreadsheet!AA682)</f>
        <v>1</v>
      </c>
      <c r="BF682" s="5" t="b">
        <f>ISBLANK(Spreadsheet!AB682)</f>
        <v>1</v>
      </c>
      <c r="BG682" s="5" t="b">
        <f>IF(ISERROR(DATEVALUE(TEXT(Spreadsheet!AC682,"mm/dd/yyyy")) &gt; DATEVALUE(TEXT(Spreadsheet!J682,"mm/dd/yyyy"))),IF(OR(AND(ISBLANK(Spreadsheet!AC682),ISBLANK(Spreadsheet!C682)),AND(NOT(ISBLANK(Spreadsheet!C682)),ISBLANK(Spreadsheet!AC682),NOT(ISBLANK(Spreadsheet!D682)))),TRUE,FALSE),IF(DATEVALUE(TEXT(Spreadsheet!AC682,"mm/dd/yyyy")) &gt; DATEVALUE(TEXT(Spreadsheet!J682,"mm/dd/yyyy")),TRUE,FALSE))</f>
        <v>1</v>
      </c>
      <c r="BH682" s="5" t="b">
        <f>OR(AND(ISBLANK(Spreadsheet!C682),ISBLANK(Spreadsheet!AE682)),AND(NOT(ISBLANK(Spreadsheet!C682)),NOT(ISBLANK(Spreadsheet!D682)),ISBLANK(Spreadsheet!AE682)),AND(NOT(ISBLANK(Spreadsheet!C682)),ISBLANK(Spreadsheet!D682),NOT(ISBLANK(Spreadsheet!AE682)),LEN(Spreadsheet!AE682)&lt;=100))</f>
        <v>1</v>
      </c>
      <c r="BI682" s="5" t="b">
        <f t="array" ref="BI682">IF(ISBLANK(Spreadsheet!AF682),TRUE,ISNUMBER(MATCH(TRUE,EXACT(Spreadsheet!AF682,CobraShortReasons),0)))</f>
        <v>1</v>
      </c>
      <c r="BJ682" s="5" t="b">
        <f ca="1">IF(ISERROR(DATEVALUE(TEXT(Spreadsheet!AG682,"mm/dd/yyyy")) &gt; TODAY()),IF(ISBLANK(Spreadsheet!AG682),TRUE,FALSE),IF(DATEVALUE(TEXT(Spreadsheet!AG682,"mm/dd/yyyy")) &gt; TODAY(),FALSE,TRUE))</f>
        <v>1</v>
      </c>
      <c r="BK682" s="5" t="b">
        <f>OR(ISBLANK(Spreadsheet!AH682),LEN(Spreadsheet!AH682)&lt;=25)</f>
        <v>1</v>
      </c>
      <c r="BL682" s="5" t="b">
        <f t="array" aca="1" ref="BL682" ca="1">IF(ISBLANK(Spreadsheet!AI682),TRUE,ISNUMBER(MATCH(TRUE,EXACT(Spreadsheet!AI682,INDIRECT(Spreadsheet!$D$2)),0)))</f>
        <v>1</v>
      </c>
      <c r="BM682" s="5" t="b">
        <f t="array" aca="1" ref="BM682" ca="1">IF(ISBLANK(Spreadsheet!AJ682),TRUE,ISNUMBER(MATCH(TRUE,EXACT(Spreadsheet!AJ682,INDIRECT(Spreadsheet!BJ682)),0)))</f>
        <v>1</v>
      </c>
      <c r="BN682" s="5" t="b">
        <f t="array" ref="BN682">IF(ISBLANK(Spreadsheet!AK682),TRUE,ISNUMBER(MATCH(TRUE,EXACT(Spreadsheet!AK682,DentalPlans),0)))</f>
        <v>1</v>
      </c>
      <c r="BO682" s="5" t="b">
        <f t="array" aca="1" ref="BO682" ca="1">IF(ISBLANK(Spreadsheet!AL682),TRUE,ISNUMBER(MATCH(TRUE,EXACT(Spreadsheet!AL682,INDIRECT(Spreadsheet!BK682)),0)))</f>
        <v>1</v>
      </c>
      <c r="BP682" s="5" t="b">
        <f t="array" ref="BP682">IF(ISBLANK(Spreadsheet!AM682),TRUE,ISNUMBER(MATCH(TRUE,EXACT(Spreadsheet!AM682,VisionPlans),0)))</f>
        <v>1</v>
      </c>
      <c r="BQ682" s="5" t="b">
        <f t="array" aca="1" ref="BQ682" ca="1">IF(ISBLANK(Spreadsheet!AN682),TRUE,ISNUMBER(MATCH(TRUE,EXACT(Spreadsheet!AN682,INDIRECT(Spreadsheet!BL682)),0)))</f>
        <v>1</v>
      </c>
      <c r="BR682" s="5" t="b">
        <f t="array" ref="BR682">IF(ISBLANK(Spreadsheet!AO682),TRUE,ISNUMBER(MATCH(TRUE,EXACT(Spreadsheet!AO682,LifeBenefitClasses),0)))</f>
        <v>1</v>
      </c>
      <c r="BS682" s="5" t="b">
        <f>IF(OR(ISBLANK(Spreadsheet!AO682), Spreadsheet!AO682="Waive"),IF(ISBLANK(Spreadsheet!AP682),TRUE,FALSE),IF(OR(AND(NOT(ISBLANK(Spreadsheet!AO682)),ISBLANK(Spreadsheet!AP682)),NOT(ISNUMBER(VALUE(Spreadsheet!AP682)))),FALSE,IF(OR(AND(Spreadsheet!AP682&lt;6,MOD(Spreadsheet!AP682*10,5)=0), MOD(Spreadsheet!AP682,5000)=0),TRUE,FALSE)))</f>
        <v>1</v>
      </c>
      <c r="BT682" s="5" t="b">
        <f t="array" ref="BT682">IF(ISBLANK(Spreadsheet!AQ682),TRUE,ISNUMBER(MATCH(TRUE,EXACT(Spreadsheet!AQ682,EnrollWaive),0)))</f>
        <v>1</v>
      </c>
      <c r="BU682" s="5" t="b">
        <f t="array" ref="BU682">IF(ISBLANK(Spreadsheet!AR682),TRUE,ISNUMBER(MATCH(TRUE,EXACT(Spreadsheet!AR682,LifeBenefitClasses),0)))</f>
        <v>1</v>
      </c>
      <c r="BV682" s="5" t="b">
        <f>IF(OR(ISBLANK(Spreadsheet!AR682), Spreadsheet!AR682="Waive"),IF(ISBLANK(Spreadsheet!AS682),TRUE,FALSE),IF(OR(AND(NOT(ISBLANK(Spreadsheet!AR682)),ISBLANK(Spreadsheet!AS682)),NOT(ISNUMBER(VALUE(Spreadsheet!AS682)))),FALSE,IF(OR(AND(Spreadsheet!AS682&lt;6,MOD(Spreadsheet!AS682*10,5)=0), MOD(Spreadsheet!AS682,10000)=0),TRUE,FALSE)))</f>
        <v>1</v>
      </c>
      <c r="BW682" s="5" t="b">
        <f t="array" ref="BW682">IF(ISBLANK(Spreadsheet!AT682),TRUE,ISNUMBER(MATCH(TRUE,EXACT(Spreadsheet!AT682,LifeBenefitClasses),0)))</f>
        <v>1</v>
      </c>
      <c r="BX682" s="5" t="b">
        <f>IF(OR(ISBLANK(Spreadsheet!AT682), Spreadsheet!AT682="Waive"),IF(ISBLANK(Spreadsheet!AU682),TRUE,FALSE),IF(OR(AND(NOT(ISBLANK(Spreadsheet!AT682)),ISBLANK(Spreadsheet!AU682)),NOT(ISNUMBER(VALUE(Spreadsheet!AU682)))),FALSE,IF(AND(NOT(OR(ISBLANK(Spreadsheet!AT682),Spreadsheet!AT682="Waive")),NOT(OR(ISBLANK(Spreadsheet!AR682),Spreadsheet!AR682="Waive")),MOD(Spreadsheet!AU682,5000)=0, Spreadsheet!AU682&lt;=(Spreadsheet!AS682*0.5)),TRUE,FALSE)))</f>
        <v>1</v>
      </c>
      <c r="BY682" s="5" t="b">
        <f t="array" ref="BY682">IF(ISBLANK(Spreadsheet!AV682),TRUE,ISNUMBER(MATCH(TRUE,EXACT(Spreadsheet!AV682,EnrollWaive),0)))</f>
        <v>1</v>
      </c>
      <c r="BZ682" s="5" t="b">
        <f t="array" ref="BZ682">IF(ISBLANK(Spreadsheet!AW682),TRUE,ISNUMBER(MATCH(TRUE,EXACT(Spreadsheet!AW682,LifeBenefitClasses),0)))</f>
        <v>1</v>
      </c>
      <c r="CA682" s="5" t="b">
        <f t="array" ref="CA682">IF(ISBLANK(Spreadsheet!AX682),TRUE,ISNUMBER(MATCH(TRUE,EXACT(Spreadsheet!AX682,LifeBenefitClasses),0)))</f>
        <v>1</v>
      </c>
      <c r="CB682" s="5" t="b">
        <f t="array" ref="CB682">IF(ISBLANK(Spreadsheet!AY682),TRUE,ISNUMBER(MATCH(TRUE,EXACT(Spreadsheet!AY682,LifeBenefitClasses),0)))</f>
        <v>1</v>
      </c>
      <c r="CC682" s="5" t="b">
        <f t="array" ref="CC682">IF(ISBLANK(Spreadsheet!AZ682),TRUE,ISNUMBER(MATCH(TRUE,EXACT(Spreadsheet!AZ682,LifeBenefitClasses),0)))</f>
        <v>1</v>
      </c>
      <c r="CD682" s="5" t="b">
        <f t="array" ref="CD682">IF(ISBLANK(Spreadsheet!BA682),TRUE,ISNUMBER(MATCH(TRUE,EXACT(Spreadsheet!BA682,LifeBenefitClasses),0)))</f>
        <v>1</v>
      </c>
      <c r="CE682" s="5" t="b">
        <f>IF(OR(ISBLANK(Spreadsheet!BA682), Spreadsheet!BA682="Waive"),IF(ISBLANK(Spreadsheet!BB682),TRUE,FALSE),IF(OR(AND(NOT(ISBLANK(Spreadsheet!BA682)),ISBLANK(Spreadsheet!BB682)),NOT(ISNUMBER(VALUE(Spreadsheet!BB682))),ISBLANK(Spreadsheet!BC682),NOT(ISNUMBER(VALUE(Spreadsheet!BC682)))),FALSE,IF(AND(Spreadsheet!BB682&gt;=50000,Spreadsheet!BB682&lt;=250000,MOD(Spreadsheet!BB682,10000)=0,Spreadsheet!BB682&lt;=(10*Spreadsheet!BC682)),TRUE,FALSE)))</f>
        <v>1</v>
      </c>
      <c r="CF682" s="5" t="b">
        <f>IF(NOT(ISBLANK(Spreadsheet!BC682)),AND(ISNUMBER(VALUE(Spreadsheet!BC682)),Spreadsheet!BC682&gt;0),AND(OR(ISBLANK(Spreadsheet!AO682),Spreadsheet!AO682="Waive",AND(NOT(OR(ISBLANK(Spreadsheet!AO682),Spreadsheet!AO682="Waive")),Spreadsheet!AP682&gt;=6)),OR(ISBLANK(Spreadsheet!AR682),AND(NOT(OR(ISBLANK(Spreadsheet!AR682),Spreadsheet!AR682="Waive")),Spreadsheet!AS682&gt;=6)),OR(ISBLANK(Spreadsheet!AW682)),OR(ISBLANK(Spreadsheet!AX682)),OR(ISBLANK(Spreadsheet!AY682)),OR(ISBLANK(Spreadsheet!AZ682)),OR(ISBLANK(Spreadsheet!BA682),Spreadsheet!BA682="Waive")))</f>
        <v>1</v>
      </c>
      <c r="CG682" s="5" t="b">
        <f t="shared" ca="1" si="47"/>
        <v>1</v>
      </c>
    </row>
    <row r="683" spans="8:85" x14ac:dyDescent="0.3">
      <c r="H683" s="5">
        <f t="shared" ca="1" si="48"/>
        <v>2</v>
      </c>
      <c r="I683" s="5" t="str">
        <f t="shared" ca="1" si="46"/>
        <v/>
      </c>
      <c r="J683" s="5" t="str">
        <f>IF(AND(NOT(ISBLANK(Spreadsheet!C683)),ISBLANK(Spreadsheet!D683)),Spreadsheet!F683&amp;" "&amp;Spreadsheet!H683,"")</f>
        <v/>
      </c>
      <c r="K683" s="5">
        <f>IF(AND(NOT(ISBLANK(Spreadsheet!C683)),ISBLANK(Spreadsheet!D683)),COUNTIFS(Spreadsheet!E684:E$786,"=Child",Spreadsheet!C684:C$786, "="&amp;Spreadsheet!C683) + COUNTIFS(Spreadsheet!E684:E$786,"=Step-child",Spreadsheet!C684:C$786, "="&amp;Spreadsheet!C683),0)</f>
        <v>0</v>
      </c>
      <c r="L683" s="5">
        <f>IF(NOT(ISBLANK(J683)),COUNTIFS(Spreadsheet!E684:E$786,"=Wife",Spreadsheet!C684:C$786, "="&amp;Spreadsheet!C683) + COUNTIFS(Spreadsheet!E684:E$786,"=Husband",Spreadsheet!C684:C$786, "="&amp;Spreadsheet!C683),0)</f>
        <v>0</v>
      </c>
      <c r="M683" s="5">
        <f>IF(NOT(ISBLANK(Spreadsheet!AJ683)),VLOOKUP(Spreadsheet!AJ683,'Drop Downs'!$P$2:$R$16,3,FALSE),0)</f>
        <v>0</v>
      </c>
      <c r="N683" s="5">
        <f>IF(NOT(ISBLANK(Spreadsheet!AJ683)), VLOOKUP(Spreadsheet!AJ683,'Drop Downs'!$P$2:$R$16,2,FALSE),0)</f>
        <v>0</v>
      </c>
      <c r="O683" s="5">
        <f>IF(NOT(ISBLANK(Spreadsheet!AL683)),VLOOKUP(Spreadsheet!AL683,'Drop Downs'!$P$2:$R$16,3,FALSE), 0)</f>
        <v>0</v>
      </c>
      <c r="P683" s="5">
        <f>IF(NOT(ISBLANK(Spreadsheet!AL683)),VLOOKUP(Spreadsheet!AL683,'Drop Downs'!$P$2:$R$16,2,FALSE),0)</f>
        <v>0</v>
      </c>
      <c r="Q683" s="5">
        <f>IF(NOT(ISBLANK(Spreadsheet!AN683)),VLOOKUP(Spreadsheet!AN683,'Drop Downs'!$P$2:$R$16,3,FALSE),0)</f>
        <v>0</v>
      </c>
      <c r="R683" s="5">
        <f>IF(NOT(ISBLANK(Spreadsheet!AN683)),VLOOKUP(Spreadsheet!AN683,'Drop Downs'!$P$2:$R$16,2,FALSE),0)</f>
        <v>0</v>
      </c>
      <c r="S683" s="5" t="str">
        <f>IF(OR(M683&gt;K683,N683&gt;L683,O683&gt;K683, Q683&gt;K683,N683&gt;L683, P683&gt;L683, R683&gt;L683),"Member currently has a coverage election over what he/she needs.  Please add more dependents or adjust the coverage election.","")&amp;(IF(AND(NOT(ISBLANK(Spreadsheet!C683)),NOT(ISBLANK(Spreadsheet!D683)),ISBLANK(Spreadsheet!E683)),"Dependent lacks a relationship to member.Please select one from the drop-down.",""))</f>
        <v/>
      </c>
      <c r="T683" s="5" t="b">
        <f t="shared" si="49"/>
        <v>1</v>
      </c>
      <c r="U683" s="5" t="b">
        <f>OR(ISBLANK(Spreadsheet!C683),IF(NOT(ISBLANK(Spreadsheet!D683)),NOT(ISBLANK(Spreadsheet!E683)),TRUE))</f>
        <v>1</v>
      </c>
      <c r="V683" s="5" t="b">
        <f>OR(ISBLANK(Spreadsheet!C683), NOT(ISBLANK(Spreadsheet!I683)))</f>
        <v>1</v>
      </c>
      <c r="W683" s="5" t="b">
        <f>OR(ISBLANK(Spreadsheet!D683),NOT(ISBLANK(Spreadsheet!C683)))</f>
        <v>1</v>
      </c>
      <c r="X683" s="155" t="str">
        <f>REPT("0",MIN(FIND({1,2,3,4,5,6,7,8,9},Spreadsheet!C683&amp;"123456789"))-1)&amp;IF(ISBLANK(Spreadsheet!C683),"",SUMPRODUCT(MID(0&amp;Spreadsheet!C683,LARGE(INDEX(ISNUMBER(--MID(Spreadsheet!C683,ROW($1:$225),1))*
 ROW($1:$225),0),ROW($1:$225))+1,1)*10^ROW($1:$225)/10))</f>
        <v/>
      </c>
      <c r="Y683" s="5" t="b">
        <f>IF(NOT(ISBLANK(Spreadsheet!C683)),IF(AND(ISNUMBER(VALUE(Spreadsheet!C683)), LEN(Spreadsheet!C683)=9),TRUE,FALSE),TRUE)</f>
        <v>1</v>
      </c>
      <c r="Z683" s="155" t="str">
        <f>REPT("0",MIN(FIND({1,2,3,4,5,6,7,8,9},Spreadsheet!D683&amp;"123456789"))-1)&amp;IF(ISBLANK(Spreadsheet!D683),"",SUMPRODUCT(MID(0&amp;Spreadsheet!D683,LARGE(INDEX(ISNUMBER(--MID(Spreadsheet!D683,ROW($1:$225),1))*
 ROW($1:$225),0),ROW($1:$225))+1,1)*10^ROW($1:$225)/10))</f>
        <v/>
      </c>
      <c r="AA683" s="5" t="b">
        <f>IF(AND(NOT(ISBLANK(Spreadsheet!D683)),NOT(ISBLANK(Spreadsheet!C683))),IF(AND(ISNUMBER(VALUE(Spreadsheet!D683)), LEN(Spreadsheet!D683)=9),TRUE,FALSE),IF(AND(NOT(ISBLANK(Spreadsheet!D683)),ISBLANK(Spreadsheet!C683)),FALSE,TRUE))</f>
        <v>1</v>
      </c>
      <c r="AB683" s="5" t="b">
        <f>OR(ISBLANK(Spreadsheet!Y683),IF(NOT(ISBLANK(Spreadsheet!Y683)),LEN(Spreadsheet!Y683)=10,ISNUMBER(VALUE(Spreadsheet!Y683))))</f>
        <v>1</v>
      </c>
      <c r="AC683" s="5" t="b">
        <f>OR(ISBLANK(Spreadsheet!AI683), AND(NOT(ISBLANK(Spreadsheet!AJ683)), NOT(ISNUMBER(SEARCH("Waive",Spreadsheet!AJ683)))))</f>
        <v>1</v>
      </c>
      <c r="AD683" s="5" t="b">
        <f>OR(ISBLANK(Spreadsheet!AK683), AND(NOT(ISBLANK(Spreadsheet!AL683)), NOT(ISNUMBER(SEARCH("Waive",Spreadsheet!AL683)))))</f>
        <v>1</v>
      </c>
      <c r="AE683" s="5" t="b">
        <f>OR(ISBLANK(Spreadsheet!AM683), AND(NOT(ISBLANK(Spreadsheet!AN683)), NOT(ISNUMBER(SEARCH("Waive", Spreadsheet!AN683)))))</f>
        <v>1</v>
      </c>
      <c r="AF683" s="5" t="b">
        <f>OR(ISBLANK(Spreadsheet!C683), NOT(ISBLANK(Spreadsheet!D683)),NOT(ISBLANK(Spreadsheet!L683)))</f>
        <v>1</v>
      </c>
      <c r="AG683" s="5" t="b">
        <f>IF(AND(NOT(ISBLANK(Spreadsheet!C683)), NOT(ISBLANK(Spreadsheet!D683)),Spreadsheet!C683&lt;&gt;Spreadsheet!D683),IF(ISERROR(VLOOKUP(Spreadsheet!C683, Spreadsheet!$C$6:'Spreadsheet'!$C682,1,FALSE)), FALSE, TRUE),TRUE)</f>
        <v>1</v>
      </c>
      <c r="AH683" s="5" t="b">
        <f>Spreadsheet!$B$2=Spreadsheet!AD683</f>
        <v>1</v>
      </c>
      <c r="AI683" s="5" t="b">
        <f>IF(ISBLANK(Spreadsheet!G683),TRUE,IF(OR(LEN(Spreadsheet!G683)&gt;1,ISNUMBER(VALUE(Spreadsheet!G683))),FALSE,TRUE))</f>
        <v>1</v>
      </c>
      <c r="AJ683" s="5" t="b">
        <f>OR(ISBLANK(Spreadsheet!C683), NOT(ISBLANK(Spreadsheet!B683)), NOT(ISBLANK(Spreadsheet!D683)))</f>
        <v>1</v>
      </c>
      <c r="AK683" s="5" t="b">
        <f t="array" ref="AK683">IF(OR(AND(ISBLANK(Spreadsheet!E683),ISBLANK(Spreadsheet!D683),NOT(ISBLANK(Spreadsheet!C683))),AND(ISBLANK(Spreadsheet!E683),ISBLANK(Spreadsheet!D683),ISBLANK(Spreadsheet!C683))),TRUE,ISNUMBER(MATCH(TRUE,EXACT(Spreadsheet!E683,Relationships),0)))</f>
        <v>1</v>
      </c>
      <c r="AL683" s="5" t="b">
        <f>IF(NOT(ISBLANK(Spreadsheet!C683)),IF(OR(ISBLANK(Spreadsheet!F683),LEN(Spreadsheet!F683)&gt;40),FALSE,TRUE),TRUE)</f>
        <v>1</v>
      </c>
      <c r="AM683" s="5" t="b">
        <f>IF(NOT(ISBLANK(Spreadsheet!C683)),IF(OR(ISBLANK(Spreadsheet!H683),LEN(Spreadsheet!H683)&gt;40),FALSE,TRUE),TRUE)</f>
        <v>1</v>
      </c>
      <c r="AN683" s="5" t="b">
        <f t="array" ref="AN683">IF(ISBLANK(Spreadsheet!I683),TRUE,ISNUMBER(MATCH(TRUE,EXACT(Spreadsheet!I683,GenderValues),0)))</f>
        <v>1</v>
      </c>
      <c r="AO683" s="5" t="b">
        <f ca="1">IF(ISERROR(DATEVALUE(TEXT(Spreadsheet!J683,"mm/dd/yyyy")) &gt; TODAY()),IF(AND(ISBLANK(Spreadsheet!J683),ISBLANK(Spreadsheet!C683)),TRUE,FALSE),IF(DATEVALUE(TEXT(Spreadsheet!J683,"mm/dd/yyyy")) &gt; TODAY(),FALSE,TRUE))</f>
        <v>1</v>
      </c>
      <c r="AP683" s="5" t="b">
        <f>OR(ISBLANK(Spreadsheet!K683),LEN(Spreadsheet!K683)&lt;=100)</f>
        <v>1</v>
      </c>
      <c r="AQ683" s="5" t="b">
        <f t="array" ref="AQ683">IF(OR(AND(ISBLANK(Spreadsheet!L683),ISBLANK(Spreadsheet!C683)),AND(NOT(ISBLANK(Spreadsheet!C683)),NOT(ISBLANK(Spreadsheet!D683)))),TRUE,ISNUMBER(MATCH(TRUE,EXACT(Spreadsheet!L683,MaritalStatus),0)))</f>
        <v>1</v>
      </c>
      <c r="AR683" s="5" t="b">
        <f ca="1">IF(ISERROR(DATEVALUE(TEXT(Spreadsheet!M683,"mm/dd/yyyy")) &gt; TODAY()),IF(ISBLANK(Spreadsheet!M683),TRUE,FALSE),IF(DATEVALUE(TEXT(Spreadsheet!M683,"mm/dd/yyyy")) &gt; TODAY(),FALSE,TRUE))</f>
        <v>1</v>
      </c>
      <c r="AS683" s="5" t="b">
        <f>OR(ISBLANK(Spreadsheet!N683),LEN(Spreadsheet!N683)&lt;=100)</f>
        <v>1</v>
      </c>
      <c r="AT683" s="5" t="b">
        <f>OR(ISBLANK(Spreadsheet!O683),UPPER(Spreadsheet!O683)="YES")</f>
        <v>1</v>
      </c>
      <c r="AU683" s="5" t="b">
        <f>OR(ISBLANK(Spreadsheet!P683),UPPER(Spreadsheet!P683)="YES")</f>
        <v>1</v>
      </c>
      <c r="AV683" s="5" t="b">
        <f t="array" ref="AV683">IF(ISBLANK(Spreadsheet!Q683),TRUE,ISNUMBER(MATCH(TRUE,EXACT(Spreadsheet!Q683,OnGroupsPriorIns),0)))</f>
        <v>1</v>
      </c>
      <c r="AW683" s="5" t="b">
        <f>OR(ISBLANK(Spreadsheet!R683),UPPER(Spreadsheet!R683)="YES")</f>
        <v>1</v>
      </c>
      <c r="AX683" s="5" t="b">
        <f>OR(ISBLANK(Spreadsheet!S683),UPPER(Spreadsheet!S683)="YES")</f>
        <v>1</v>
      </c>
      <c r="AY683" s="5" t="b">
        <f>OR(AND(ISBLANK(Spreadsheet!C683),LEN(Spreadsheet!T683)=0),AND(NOT(ISBLANK(Spreadsheet!C683)),LEN(Spreadsheet!T683)&gt;0,LEN(Spreadsheet!T683)&lt;=50))</f>
        <v>1</v>
      </c>
      <c r="AZ683" s="5" t="b">
        <f>OR(LEN(Spreadsheet!U683)=0,AND(LEN(Spreadsheet!U683)&gt;0,LEN(Spreadsheet!U683)&lt;=50))</f>
        <v>1</v>
      </c>
      <c r="BA683" s="5" t="b">
        <f>OR(AND(ISBLANK(Spreadsheet!C683),LEN(Spreadsheet!V683)=0),AND(NOT(ISBLANK(Spreadsheet!C683)),LEN(Spreadsheet!V683)&gt;0,LEN(Spreadsheet!V683)&lt;=50))</f>
        <v>1</v>
      </c>
      <c r="BB683" s="5" t="b">
        <f t="array" ref="BB683">IF(AND(ISBLANK(Spreadsheet!C683),LEN(Spreadsheet!W683)=0),TRUE,ISNUMBER(MATCH(TRUE,EXACT(Spreadsheet!W683,States),0)))</f>
        <v>1</v>
      </c>
      <c r="BC683" s="5" t="b">
        <f>OR(AND(ISBLANK(Spreadsheet!C683),LEN(Spreadsheet!X683)=0),AND(NOT(ISBLANK(Spreadsheet!C683)),LEN(Spreadsheet!X683)&gt;0,LEN(Spreadsheet!X683)=5,ISNUMBER(VALUE(Spreadsheet!X683))))</f>
        <v>1</v>
      </c>
      <c r="BD683" s="5" t="b">
        <f>OR(ISBLANK(Spreadsheet!Z683),LEN(Spreadsheet!Z683)&lt;=50)</f>
        <v>1</v>
      </c>
      <c r="BE683" s="5" t="b">
        <f>ISBLANK(Spreadsheet!AA683)</f>
        <v>1</v>
      </c>
      <c r="BF683" s="5" t="b">
        <f>ISBLANK(Spreadsheet!AB683)</f>
        <v>1</v>
      </c>
      <c r="BG683" s="5" t="b">
        <f>IF(ISERROR(DATEVALUE(TEXT(Spreadsheet!AC683,"mm/dd/yyyy")) &gt; DATEVALUE(TEXT(Spreadsheet!J683,"mm/dd/yyyy"))),IF(OR(AND(ISBLANK(Spreadsheet!AC683),ISBLANK(Spreadsheet!C683)),AND(NOT(ISBLANK(Spreadsheet!C683)),ISBLANK(Spreadsheet!AC683),NOT(ISBLANK(Spreadsheet!D683)))),TRUE,FALSE),IF(DATEVALUE(TEXT(Spreadsheet!AC683,"mm/dd/yyyy")) &gt; DATEVALUE(TEXT(Spreadsheet!J683,"mm/dd/yyyy")),TRUE,FALSE))</f>
        <v>1</v>
      </c>
      <c r="BH683" s="5" t="b">
        <f>OR(AND(ISBLANK(Spreadsheet!C683),ISBLANK(Spreadsheet!AE683)),AND(NOT(ISBLANK(Spreadsheet!C683)),NOT(ISBLANK(Spreadsheet!D683)),ISBLANK(Spreadsheet!AE683)),AND(NOT(ISBLANK(Spreadsheet!C683)),ISBLANK(Spreadsheet!D683),NOT(ISBLANK(Spreadsheet!AE683)),LEN(Spreadsheet!AE683)&lt;=100))</f>
        <v>1</v>
      </c>
      <c r="BI683" s="5" t="b">
        <f t="array" ref="BI683">IF(ISBLANK(Spreadsheet!AF683),TRUE,ISNUMBER(MATCH(TRUE,EXACT(Spreadsheet!AF683,CobraShortReasons),0)))</f>
        <v>1</v>
      </c>
      <c r="BJ683" s="5" t="b">
        <f ca="1">IF(ISERROR(DATEVALUE(TEXT(Spreadsheet!AG683,"mm/dd/yyyy")) &gt; TODAY()),IF(ISBLANK(Spreadsheet!AG683),TRUE,FALSE),IF(DATEVALUE(TEXT(Spreadsheet!AG683,"mm/dd/yyyy")) &gt; TODAY(),FALSE,TRUE))</f>
        <v>1</v>
      </c>
      <c r="BK683" s="5" t="b">
        <f>OR(ISBLANK(Spreadsheet!AH683),LEN(Spreadsheet!AH683)&lt;=25)</f>
        <v>1</v>
      </c>
      <c r="BL683" s="5" t="b">
        <f t="array" aca="1" ref="BL683" ca="1">IF(ISBLANK(Spreadsheet!AI683),TRUE,ISNUMBER(MATCH(TRUE,EXACT(Spreadsheet!AI683,INDIRECT(Spreadsheet!$D$2)),0)))</f>
        <v>1</v>
      </c>
      <c r="BM683" s="5" t="b">
        <f t="array" aca="1" ref="BM683" ca="1">IF(ISBLANK(Spreadsheet!AJ683),TRUE,ISNUMBER(MATCH(TRUE,EXACT(Spreadsheet!AJ683,INDIRECT(Spreadsheet!BJ683)),0)))</f>
        <v>1</v>
      </c>
      <c r="BN683" s="5" t="b">
        <f t="array" ref="BN683">IF(ISBLANK(Spreadsheet!AK683),TRUE,ISNUMBER(MATCH(TRUE,EXACT(Spreadsheet!AK683,DentalPlans),0)))</f>
        <v>1</v>
      </c>
      <c r="BO683" s="5" t="b">
        <f t="array" aca="1" ref="BO683" ca="1">IF(ISBLANK(Spreadsheet!AL683),TRUE,ISNUMBER(MATCH(TRUE,EXACT(Spreadsheet!AL683,INDIRECT(Spreadsheet!BK683)),0)))</f>
        <v>1</v>
      </c>
      <c r="BP683" s="5" t="b">
        <f t="array" ref="BP683">IF(ISBLANK(Spreadsheet!AM683),TRUE,ISNUMBER(MATCH(TRUE,EXACT(Spreadsheet!AM683,VisionPlans),0)))</f>
        <v>1</v>
      </c>
      <c r="BQ683" s="5" t="b">
        <f t="array" aca="1" ref="BQ683" ca="1">IF(ISBLANK(Spreadsheet!AN683),TRUE,ISNUMBER(MATCH(TRUE,EXACT(Spreadsheet!AN683,INDIRECT(Spreadsheet!BL683)),0)))</f>
        <v>1</v>
      </c>
      <c r="BR683" s="5" t="b">
        <f t="array" ref="BR683">IF(ISBLANK(Spreadsheet!AO683),TRUE,ISNUMBER(MATCH(TRUE,EXACT(Spreadsheet!AO683,LifeBenefitClasses),0)))</f>
        <v>1</v>
      </c>
      <c r="BS683" s="5" t="b">
        <f>IF(OR(ISBLANK(Spreadsheet!AO683), Spreadsheet!AO683="Waive"),IF(ISBLANK(Spreadsheet!AP683),TRUE,FALSE),IF(OR(AND(NOT(ISBLANK(Spreadsheet!AO683)),ISBLANK(Spreadsheet!AP683)),NOT(ISNUMBER(VALUE(Spreadsheet!AP683)))),FALSE,IF(OR(AND(Spreadsheet!AP683&lt;6,MOD(Spreadsheet!AP683*10,5)=0), MOD(Spreadsheet!AP683,5000)=0),TRUE,FALSE)))</f>
        <v>1</v>
      </c>
      <c r="BT683" s="5" t="b">
        <f t="array" ref="BT683">IF(ISBLANK(Spreadsheet!AQ683),TRUE,ISNUMBER(MATCH(TRUE,EXACT(Spreadsheet!AQ683,EnrollWaive),0)))</f>
        <v>1</v>
      </c>
      <c r="BU683" s="5" t="b">
        <f t="array" ref="BU683">IF(ISBLANK(Spreadsheet!AR683),TRUE,ISNUMBER(MATCH(TRUE,EXACT(Spreadsheet!AR683,LifeBenefitClasses),0)))</f>
        <v>1</v>
      </c>
      <c r="BV683" s="5" t="b">
        <f>IF(OR(ISBLANK(Spreadsheet!AR683), Spreadsheet!AR683="Waive"),IF(ISBLANK(Spreadsheet!AS683),TRUE,FALSE),IF(OR(AND(NOT(ISBLANK(Spreadsheet!AR683)),ISBLANK(Spreadsheet!AS683)),NOT(ISNUMBER(VALUE(Spreadsheet!AS683)))),FALSE,IF(OR(AND(Spreadsheet!AS683&lt;6,MOD(Spreadsheet!AS683*10,5)=0), MOD(Spreadsheet!AS683,10000)=0),TRUE,FALSE)))</f>
        <v>1</v>
      </c>
      <c r="BW683" s="5" t="b">
        <f t="array" ref="BW683">IF(ISBLANK(Spreadsheet!AT683),TRUE,ISNUMBER(MATCH(TRUE,EXACT(Spreadsheet!AT683,LifeBenefitClasses),0)))</f>
        <v>1</v>
      </c>
      <c r="BX683" s="5" t="b">
        <f>IF(OR(ISBLANK(Spreadsheet!AT683), Spreadsheet!AT683="Waive"),IF(ISBLANK(Spreadsheet!AU683),TRUE,FALSE),IF(OR(AND(NOT(ISBLANK(Spreadsheet!AT683)),ISBLANK(Spreadsheet!AU683)),NOT(ISNUMBER(VALUE(Spreadsheet!AU683)))),FALSE,IF(AND(NOT(OR(ISBLANK(Spreadsheet!AT683),Spreadsheet!AT683="Waive")),NOT(OR(ISBLANK(Spreadsheet!AR683),Spreadsheet!AR683="Waive")),MOD(Spreadsheet!AU683,5000)=0, Spreadsheet!AU683&lt;=(Spreadsheet!AS683*0.5)),TRUE,FALSE)))</f>
        <v>1</v>
      </c>
      <c r="BY683" s="5" t="b">
        <f t="array" ref="BY683">IF(ISBLANK(Spreadsheet!AV683),TRUE,ISNUMBER(MATCH(TRUE,EXACT(Spreadsheet!AV683,EnrollWaive),0)))</f>
        <v>1</v>
      </c>
      <c r="BZ683" s="5" t="b">
        <f t="array" ref="BZ683">IF(ISBLANK(Spreadsheet!AW683),TRUE,ISNUMBER(MATCH(TRUE,EXACT(Spreadsheet!AW683,LifeBenefitClasses),0)))</f>
        <v>1</v>
      </c>
      <c r="CA683" s="5" t="b">
        <f t="array" ref="CA683">IF(ISBLANK(Spreadsheet!AX683),TRUE,ISNUMBER(MATCH(TRUE,EXACT(Spreadsheet!AX683,LifeBenefitClasses),0)))</f>
        <v>1</v>
      </c>
      <c r="CB683" s="5" t="b">
        <f t="array" ref="CB683">IF(ISBLANK(Spreadsheet!AY683),TRUE,ISNUMBER(MATCH(TRUE,EXACT(Spreadsheet!AY683,LifeBenefitClasses),0)))</f>
        <v>1</v>
      </c>
      <c r="CC683" s="5" t="b">
        <f t="array" ref="CC683">IF(ISBLANK(Spreadsheet!AZ683),TRUE,ISNUMBER(MATCH(TRUE,EXACT(Spreadsheet!AZ683,LifeBenefitClasses),0)))</f>
        <v>1</v>
      </c>
      <c r="CD683" s="5" t="b">
        <f t="array" ref="CD683">IF(ISBLANK(Spreadsheet!BA683),TRUE,ISNUMBER(MATCH(TRUE,EXACT(Spreadsheet!BA683,LifeBenefitClasses),0)))</f>
        <v>1</v>
      </c>
      <c r="CE683" s="5" t="b">
        <f>IF(OR(ISBLANK(Spreadsheet!BA683), Spreadsheet!BA683="Waive"),IF(ISBLANK(Spreadsheet!BB683),TRUE,FALSE),IF(OR(AND(NOT(ISBLANK(Spreadsheet!BA683)),ISBLANK(Spreadsheet!BB683)),NOT(ISNUMBER(VALUE(Spreadsheet!BB683))),ISBLANK(Spreadsheet!BC683),NOT(ISNUMBER(VALUE(Spreadsheet!BC683)))),FALSE,IF(AND(Spreadsheet!BB683&gt;=50000,Spreadsheet!BB683&lt;=250000,MOD(Spreadsheet!BB683,10000)=0,Spreadsheet!BB683&lt;=(10*Spreadsheet!BC683)),TRUE,FALSE)))</f>
        <v>1</v>
      </c>
      <c r="CF683" s="5" t="b">
        <f>IF(NOT(ISBLANK(Spreadsheet!BC683)),AND(ISNUMBER(VALUE(Spreadsheet!BC683)),Spreadsheet!BC683&gt;0),AND(OR(ISBLANK(Spreadsheet!AO683),Spreadsheet!AO683="Waive",AND(NOT(OR(ISBLANK(Spreadsheet!AO683),Spreadsheet!AO683="Waive")),Spreadsheet!AP683&gt;=6)),OR(ISBLANK(Spreadsheet!AR683),AND(NOT(OR(ISBLANK(Spreadsheet!AR683),Spreadsheet!AR683="Waive")),Spreadsheet!AS683&gt;=6)),OR(ISBLANK(Spreadsheet!AW683)),OR(ISBLANK(Spreadsheet!AX683)),OR(ISBLANK(Spreadsheet!AY683)),OR(ISBLANK(Spreadsheet!AZ683)),OR(ISBLANK(Spreadsheet!BA683),Spreadsheet!BA683="Waive")))</f>
        <v>1</v>
      </c>
      <c r="CG683" s="5" t="b">
        <f t="shared" ca="1" si="47"/>
        <v>1</v>
      </c>
    </row>
    <row r="684" spans="8:85" x14ac:dyDescent="0.3">
      <c r="H684" s="5">
        <f t="shared" ca="1" si="48"/>
        <v>2</v>
      </c>
      <c r="I684" s="5" t="str">
        <f t="shared" ca="1" si="46"/>
        <v/>
      </c>
      <c r="J684" s="5" t="str">
        <f>IF(AND(NOT(ISBLANK(Spreadsheet!C684)),ISBLANK(Spreadsheet!D684)),Spreadsheet!F684&amp;" "&amp;Spreadsheet!H684,"")</f>
        <v/>
      </c>
      <c r="K684" s="5">
        <f>IF(AND(NOT(ISBLANK(Spreadsheet!C684)),ISBLANK(Spreadsheet!D684)),COUNTIFS(Spreadsheet!E685:E$786,"=Child",Spreadsheet!C685:C$786, "="&amp;Spreadsheet!C684) + COUNTIFS(Spreadsheet!E685:E$786,"=Step-child",Spreadsheet!C685:C$786, "="&amp;Spreadsheet!C684),0)</f>
        <v>0</v>
      </c>
      <c r="L684" s="5">
        <f>IF(NOT(ISBLANK(J684)),COUNTIFS(Spreadsheet!E685:E$786,"=Wife",Spreadsheet!C685:C$786, "="&amp;Spreadsheet!C684) + COUNTIFS(Spreadsheet!E685:E$786,"=Husband",Spreadsheet!C685:C$786, "="&amp;Spreadsheet!C684),0)</f>
        <v>0</v>
      </c>
      <c r="M684" s="5">
        <f>IF(NOT(ISBLANK(Spreadsheet!AJ684)),VLOOKUP(Spreadsheet!AJ684,'Drop Downs'!$P$2:$R$16,3,FALSE),0)</f>
        <v>0</v>
      </c>
      <c r="N684" s="5">
        <f>IF(NOT(ISBLANK(Spreadsheet!AJ684)), VLOOKUP(Spreadsheet!AJ684,'Drop Downs'!$P$2:$R$16,2,FALSE),0)</f>
        <v>0</v>
      </c>
      <c r="O684" s="5">
        <f>IF(NOT(ISBLANK(Spreadsheet!AL684)),VLOOKUP(Spreadsheet!AL684,'Drop Downs'!$P$2:$R$16,3,FALSE), 0)</f>
        <v>0</v>
      </c>
      <c r="P684" s="5">
        <f>IF(NOT(ISBLANK(Spreadsheet!AL684)),VLOOKUP(Spreadsheet!AL684,'Drop Downs'!$P$2:$R$16,2,FALSE),0)</f>
        <v>0</v>
      </c>
      <c r="Q684" s="5">
        <f>IF(NOT(ISBLANK(Spreadsheet!AN684)),VLOOKUP(Spreadsheet!AN684,'Drop Downs'!$P$2:$R$16,3,FALSE),0)</f>
        <v>0</v>
      </c>
      <c r="R684" s="5">
        <f>IF(NOT(ISBLANK(Spreadsheet!AN684)),VLOOKUP(Spreadsheet!AN684,'Drop Downs'!$P$2:$R$16,2,FALSE),0)</f>
        <v>0</v>
      </c>
      <c r="S684" s="5" t="str">
        <f>IF(OR(M684&gt;K684,N684&gt;L684,O684&gt;K684, Q684&gt;K684,N684&gt;L684, P684&gt;L684, R684&gt;L684),"Member currently has a coverage election over what he/she needs.  Please add more dependents or adjust the coverage election.","")&amp;(IF(AND(NOT(ISBLANK(Spreadsheet!C684)),NOT(ISBLANK(Spreadsheet!D684)),ISBLANK(Spreadsheet!E684)),"Dependent lacks a relationship to member.Please select one from the drop-down.",""))</f>
        <v/>
      </c>
      <c r="T684" s="5" t="b">
        <f t="shared" si="49"/>
        <v>1</v>
      </c>
      <c r="U684" s="5" t="b">
        <f>OR(ISBLANK(Spreadsheet!C684),IF(NOT(ISBLANK(Spreadsheet!D684)),NOT(ISBLANK(Spreadsheet!E684)),TRUE))</f>
        <v>1</v>
      </c>
      <c r="V684" s="5" t="b">
        <f>OR(ISBLANK(Spreadsheet!C684), NOT(ISBLANK(Spreadsheet!I684)))</f>
        <v>1</v>
      </c>
      <c r="W684" s="5" t="b">
        <f>OR(ISBLANK(Spreadsheet!D684),NOT(ISBLANK(Spreadsheet!C684)))</f>
        <v>1</v>
      </c>
      <c r="X684" s="155" t="str">
        <f>REPT("0",MIN(FIND({1,2,3,4,5,6,7,8,9},Spreadsheet!C684&amp;"123456789"))-1)&amp;IF(ISBLANK(Spreadsheet!C684),"",SUMPRODUCT(MID(0&amp;Spreadsheet!C684,LARGE(INDEX(ISNUMBER(--MID(Spreadsheet!C684,ROW($1:$225),1))*
 ROW($1:$225),0),ROW($1:$225))+1,1)*10^ROW($1:$225)/10))</f>
        <v/>
      </c>
      <c r="Y684" s="5" t="b">
        <f>IF(NOT(ISBLANK(Spreadsheet!C684)),IF(AND(ISNUMBER(VALUE(Spreadsheet!C684)), LEN(Spreadsheet!C684)=9),TRUE,FALSE),TRUE)</f>
        <v>1</v>
      </c>
      <c r="Z684" s="155" t="str">
        <f>REPT("0",MIN(FIND({1,2,3,4,5,6,7,8,9},Spreadsheet!D684&amp;"123456789"))-1)&amp;IF(ISBLANK(Spreadsheet!D684),"",SUMPRODUCT(MID(0&amp;Spreadsheet!D684,LARGE(INDEX(ISNUMBER(--MID(Spreadsheet!D684,ROW($1:$225),1))*
 ROW($1:$225),0),ROW($1:$225))+1,1)*10^ROW($1:$225)/10))</f>
        <v/>
      </c>
      <c r="AA684" s="5" t="b">
        <f>IF(AND(NOT(ISBLANK(Spreadsheet!D684)),NOT(ISBLANK(Spreadsheet!C684))),IF(AND(ISNUMBER(VALUE(Spreadsheet!D684)), LEN(Spreadsheet!D684)=9),TRUE,FALSE),IF(AND(NOT(ISBLANK(Spreadsheet!D684)),ISBLANK(Spreadsheet!C684)),FALSE,TRUE))</f>
        <v>1</v>
      </c>
      <c r="AB684" s="5" t="b">
        <f>OR(ISBLANK(Spreadsheet!Y684),IF(NOT(ISBLANK(Spreadsheet!Y684)),LEN(Spreadsheet!Y684)=10,ISNUMBER(VALUE(Spreadsheet!Y684))))</f>
        <v>1</v>
      </c>
      <c r="AC684" s="5" t="b">
        <f>OR(ISBLANK(Spreadsheet!AI684), AND(NOT(ISBLANK(Spreadsheet!AJ684)), NOT(ISNUMBER(SEARCH("Waive",Spreadsheet!AJ684)))))</f>
        <v>1</v>
      </c>
      <c r="AD684" s="5" t="b">
        <f>OR(ISBLANK(Spreadsheet!AK684), AND(NOT(ISBLANK(Spreadsheet!AL684)), NOT(ISNUMBER(SEARCH("Waive",Spreadsheet!AL684)))))</f>
        <v>1</v>
      </c>
      <c r="AE684" s="5" t="b">
        <f>OR(ISBLANK(Spreadsheet!AM684), AND(NOT(ISBLANK(Spreadsheet!AN684)), NOT(ISNUMBER(SEARCH("Waive", Spreadsheet!AN684)))))</f>
        <v>1</v>
      </c>
      <c r="AF684" s="5" t="b">
        <f>OR(ISBLANK(Spreadsheet!C684), NOT(ISBLANK(Spreadsheet!D684)),NOT(ISBLANK(Spreadsheet!L684)))</f>
        <v>1</v>
      </c>
      <c r="AG684" s="5" t="b">
        <f>IF(AND(NOT(ISBLANK(Spreadsheet!C684)), NOT(ISBLANK(Spreadsheet!D684)),Spreadsheet!C684&lt;&gt;Spreadsheet!D684),IF(ISERROR(VLOOKUP(Spreadsheet!C684, Spreadsheet!$C$6:'Spreadsheet'!$C683,1,FALSE)), FALSE, TRUE),TRUE)</f>
        <v>1</v>
      </c>
      <c r="AH684" s="5" t="b">
        <f>Spreadsheet!$B$2=Spreadsheet!AD684</f>
        <v>1</v>
      </c>
      <c r="AI684" s="5" t="b">
        <f>IF(ISBLANK(Spreadsheet!G684),TRUE,IF(OR(LEN(Spreadsheet!G684)&gt;1,ISNUMBER(VALUE(Spreadsheet!G684))),FALSE,TRUE))</f>
        <v>1</v>
      </c>
      <c r="AJ684" s="5" t="b">
        <f>OR(ISBLANK(Spreadsheet!C684), NOT(ISBLANK(Spreadsheet!B684)), NOT(ISBLANK(Spreadsheet!D684)))</f>
        <v>1</v>
      </c>
      <c r="AK684" s="5" t="b">
        <f t="array" ref="AK684">IF(OR(AND(ISBLANK(Spreadsheet!E684),ISBLANK(Spreadsheet!D684),NOT(ISBLANK(Spreadsheet!C684))),AND(ISBLANK(Spreadsheet!E684),ISBLANK(Spreadsheet!D684),ISBLANK(Spreadsheet!C684))),TRUE,ISNUMBER(MATCH(TRUE,EXACT(Spreadsheet!E684,Relationships),0)))</f>
        <v>1</v>
      </c>
      <c r="AL684" s="5" t="b">
        <f>IF(NOT(ISBLANK(Spreadsheet!C684)),IF(OR(ISBLANK(Spreadsheet!F684),LEN(Spreadsheet!F684)&gt;40),FALSE,TRUE),TRUE)</f>
        <v>1</v>
      </c>
      <c r="AM684" s="5" t="b">
        <f>IF(NOT(ISBLANK(Spreadsheet!C684)),IF(OR(ISBLANK(Spreadsheet!H684),LEN(Spreadsheet!H684)&gt;40),FALSE,TRUE),TRUE)</f>
        <v>1</v>
      </c>
      <c r="AN684" s="5" t="b">
        <f t="array" ref="AN684">IF(ISBLANK(Spreadsheet!I684),TRUE,ISNUMBER(MATCH(TRUE,EXACT(Spreadsheet!I684,GenderValues),0)))</f>
        <v>1</v>
      </c>
      <c r="AO684" s="5" t="b">
        <f ca="1">IF(ISERROR(DATEVALUE(TEXT(Spreadsheet!J684,"mm/dd/yyyy")) &gt; TODAY()),IF(AND(ISBLANK(Spreadsheet!J684),ISBLANK(Spreadsheet!C684)),TRUE,FALSE),IF(DATEVALUE(TEXT(Spreadsheet!J684,"mm/dd/yyyy")) &gt; TODAY(),FALSE,TRUE))</f>
        <v>1</v>
      </c>
      <c r="AP684" s="5" t="b">
        <f>OR(ISBLANK(Spreadsheet!K684),LEN(Spreadsheet!K684)&lt;=100)</f>
        <v>1</v>
      </c>
      <c r="AQ684" s="5" t="b">
        <f t="array" ref="AQ684">IF(OR(AND(ISBLANK(Spreadsheet!L684),ISBLANK(Spreadsheet!C684)),AND(NOT(ISBLANK(Spreadsheet!C684)),NOT(ISBLANK(Spreadsheet!D684)))),TRUE,ISNUMBER(MATCH(TRUE,EXACT(Spreadsheet!L684,MaritalStatus),0)))</f>
        <v>1</v>
      </c>
      <c r="AR684" s="5" t="b">
        <f ca="1">IF(ISERROR(DATEVALUE(TEXT(Spreadsheet!M684,"mm/dd/yyyy")) &gt; TODAY()),IF(ISBLANK(Spreadsheet!M684),TRUE,FALSE),IF(DATEVALUE(TEXT(Spreadsheet!M684,"mm/dd/yyyy")) &gt; TODAY(),FALSE,TRUE))</f>
        <v>1</v>
      </c>
      <c r="AS684" s="5" t="b">
        <f>OR(ISBLANK(Spreadsheet!N684),LEN(Spreadsheet!N684)&lt;=100)</f>
        <v>1</v>
      </c>
      <c r="AT684" s="5" t="b">
        <f>OR(ISBLANK(Spreadsheet!O684),UPPER(Spreadsheet!O684)="YES")</f>
        <v>1</v>
      </c>
      <c r="AU684" s="5" t="b">
        <f>OR(ISBLANK(Spreadsheet!P684),UPPER(Spreadsheet!P684)="YES")</f>
        <v>1</v>
      </c>
      <c r="AV684" s="5" t="b">
        <f t="array" ref="AV684">IF(ISBLANK(Spreadsheet!Q684),TRUE,ISNUMBER(MATCH(TRUE,EXACT(Spreadsheet!Q684,OnGroupsPriorIns),0)))</f>
        <v>1</v>
      </c>
      <c r="AW684" s="5" t="b">
        <f>OR(ISBLANK(Spreadsheet!R684),UPPER(Spreadsheet!R684)="YES")</f>
        <v>1</v>
      </c>
      <c r="AX684" s="5" t="b">
        <f>OR(ISBLANK(Spreadsheet!S684),UPPER(Spreadsheet!S684)="YES")</f>
        <v>1</v>
      </c>
      <c r="AY684" s="5" t="b">
        <f>OR(AND(ISBLANK(Spreadsheet!C684),LEN(Spreadsheet!T684)=0),AND(NOT(ISBLANK(Spreadsheet!C684)),LEN(Spreadsheet!T684)&gt;0,LEN(Spreadsheet!T684)&lt;=50))</f>
        <v>1</v>
      </c>
      <c r="AZ684" s="5" t="b">
        <f>OR(LEN(Spreadsheet!U684)=0,AND(LEN(Spreadsheet!U684)&gt;0,LEN(Spreadsheet!U684)&lt;=50))</f>
        <v>1</v>
      </c>
      <c r="BA684" s="5" t="b">
        <f>OR(AND(ISBLANK(Spreadsheet!C684),LEN(Spreadsheet!V684)=0),AND(NOT(ISBLANK(Spreadsheet!C684)),LEN(Spreadsheet!V684)&gt;0,LEN(Spreadsheet!V684)&lt;=50))</f>
        <v>1</v>
      </c>
      <c r="BB684" s="5" t="b">
        <f t="array" ref="BB684">IF(AND(ISBLANK(Spreadsheet!C684),LEN(Spreadsheet!W684)=0),TRUE,ISNUMBER(MATCH(TRUE,EXACT(Spreadsheet!W684,States),0)))</f>
        <v>1</v>
      </c>
      <c r="BC684" s="5" t="b">
        <f>OR(AND(ISBLANK(Spreadsheet!C684),LEN(Spreadsheet!X684)=0),AND(NOT(ISBLANK(Spreadsheet!C684)),LEN(Spreadsheet!X684)&gt;0,LEN(Spreadsheet!X684)=5,ISNUMBER(VALUE(Spreadsheet!X684))))</f>
        <v>1</v>
      </c>
      <c r="BD684" s="5" t="b">
        <f>OR(ISBLANK(Spreadsheet!Z684),LEN(Spreadsheet!Z684)&lt;=50)</f>
        <v>1</v>
      </c>
      <c r="BE684" s="5" t="b">
        <f>ISBLANK(Spreadsheet!AA684)</f>
        <v>1</v>
      </c>
      <c r="BF684" s="5" t="b">
        <f>ISBLANK(Spreadsheet!AB684)</f>
        <v>1</v>
      </c>
      <c r="BG684" s="5" t="b">
        <f>IF(ISERROR(DATEVALUE(TEXT(Spreadsheet!AC684,"mm/dd/yyyy")) &gt; DATEVALUE(TEXT(Spreadsheet!J684,"mm/dd/yyyy"))),IF(OR(AND(ISBLANK(Spreadsheet!AC684),ISBLANK(Spreadsheet!C684)),AND(NOT(ISBLANK(Spreadsheet!C684)),ISBLANK(Spreadsheet!AC684),NOT(ISBLANK(Spreadsheet!D684)))),TRUE,FALSE),IF(DATEVALUE(TEXT(Spreadsheet!AC684,"mm/dd/yyyy")) &gt; DATEVALUE(TEXT(Spreadsheet!J684,"mm/dd/yyyy")),TRUE,FALSE))</f>
        <v>1</v>
      </c>
      <c r="BH684" s="5" t="b">
        <f>OR(AND(ISBLANK(Spreadsheet!C684),ISBLANK(Spreadsheet!AE684)),AND(NOT(ISBLANK(Spreadsheet!C684)),NOT(ISBLANK(Spreadsheet!D684)),ISBLANK(Spreadsheet!AE684)),AND(NOT(ISBLANK(Spreadsheet!C684)),ISBLANK(Spreadsheet!D684),NOT(ISBLANK(Spreadsheet!AE684)),LEN(Spreadsheet!AE684)&lt;=100))</f>
        <v>1</v>
      </c>
      <c r="BI684" s="5" t="b">
        <f t="array" ref="BI684">IF(ISBLANK(Spreadsheet!AF684),TRUE,ISNUMBER(MATCH(TRUE,EXACT(Spreadsheet!AF684,CobraShortReasons),0)))</f>
        <v>1</v>
      </c>
      <c r="BJ684" s="5" t="b">
        <f ca="1">IF(ISERROR(DATEVALUE(TEXT(Spreadsheet!AG684,"mm/dd/yyyy")) &gt; TODAY()),IF(ISBLANK(Spreadsheet!AG684),TRUE,FALSE),IF(DATEVALUE(TEXT(Spreadsheet!AG684,"mm/dd/yyyy")) &gt; TODAY(),FALSE,TRUE))</f>
        <v>1</v>
      </c>
      <c r="BK684" s="5" t="b">
        <f>OR(ISBLANK(Spreadsheet!AH684),LEN(Spreadsheet!AH684)&lt;=25)</f>
        <v>1</v>
      </c>
      <c r="BL684" s="5" t="b">
        <f t="array" aca="1" ref="BL684" ca="1">IF(ISBLANK(Spreadsheet!AI684),TRUE,ISNUMBER(MATCH(TRUE,EXACT(Spreadsheet!AI684,INDIRECT(Spreadsheet!$D$2)),0)))</f>
        <v>1</v>
      </c>
      <c r="BM684" s="5" t="b">
        <f t="array" aca="1" ref="BM684" ca="1">IF(ISBLANK(Spreadsheet!AJ684),TRUE,ISNUMBER(MATCH(TRUE,EXACT(Spreadsheet!AJ684,INDIRECT(Spreadsheet!BJ684)),0)))</f>
        <v>1</v>
      </c>
      <c r="BN684" s="5" t="b">
        <f t="array" ref="BN684">IF(ISBLANK(Spreadsheet!AK684),TRUE,ISNUMBER(MATCH(TRUE,EXACT(Spreadsheet!AK684,DentalPlans),0)))</f>
        <v>1</v>
      </c>
      <c r="BO684" s="5" t="b">
        <f t="array" aca="1" ref="BO684" ca="1">IF(ISBLANK(Spreadsheet!AL684),TRUE,ISNUMBER(MATCH(TRUE,EXACT(Spreadsheet!AL684,INDIRECT(Spreadsheet!BK684)),0)))</f>
        <v>1</v>
      </c>
      <c r="BP684" s="5" t="b">
        <f t="array" ref="BP684">IF(ISBLANK(Spreadsheet!AM684),TRUE,ISNUMBER(MATCH(TRUE,EXACT(Spreadsheet!AM684,VisionPlans),0)))</f>
        <v>1</v>
      </c>
      <c r="BQ684" s="5" t="b">
        <f t="array" aca="1" ref="BQ684" ca="1">IF(ISBLANK(Spreadsheet!AN684),TRUE,ISNUMBER(MATCH(TRUE,EXACT(Spreadsheet!AN684,INDIRECT(Spreadsheet!BL684)),0)))</f>
        <v>1</v>
      </c>
      <c r="BR684" s="5" t="b">
        <f t="array" ref="BR684">IF(ISBLANK(Spreadsheet!AO684),TRUE,ISNUMBER(MATCH(TRUE,EXACT(Spreadsheet!AO684,LifeBenefitClasses),0)))</f>
        <v>1</v>
      </c>
      <c r="BS684" s="5" t="b">
        <f>IF(OR(ISBLANK(Spreadsheet!AO684), Spreadsheet!AO684="Waive"),IF(ISBLANK(Spreadsheet!AP684),TRUE,FALSE),IF(OR(AND(NOT(ISBLANK(Spreadsheet!AO684)),ISBLANK(Spreadsheet!AP684)),NOT(ISNUMBER(VALUE(Spreadsheet!AP684)))),FALSE,IF(OR(AND(Spreadsheet!AP684&lt;6,MOD(Spreadsheet!AP684*10,5)=0), MOD(Spreadsheet!AP684,5000)=0),TRUE,FALSE)))</f>
        <v>1</v>
      </c>
      <c r="BT684" s="5" t="b">
        <f t="array" ref="BT684">IF(ISBLANK(Spreadsheet!AQ684),TRUE,ISNUMBER(MATCH(TRUE,EXACT(Spreadsheet!AQ684,EnrollWaive),0)))</f>
        <v>1</v>
      </c>
      <c r="BU684" s="5" t="b">
        <f t="array" ref="BU684">IF(ISBLANK(Spreadsheet!AR684),TRUE,ISNUMBER(MATCH(TRUE,EXACT(Spreadsheet!AR684,LifeBenefitClasses),0)))</f>
        <v>1</v>
      </c>
      <c r="BV684" s="5" t="b">
        <f>IF(OR(ISBLANK(Spreadsheet!AR684), Spreadsheet!AR684="Waive"),IF(ISBLANK(Spreadsheet!AS684),TRUE,FALSE),IF(OR(AND(NOT(ISBLANK(Spreadsheet!AR684)),ISBLANK(Spreadsheet!AS684)),NOT(ISNUMBER(VALUE(Spreadsheet!AS684)))),FALSE,IF(OR(AND(Spreadsheet!AS684&lt;6,MOD(Spreadsheet!AS684*10,5)=0), MOD(Spreadsheet!AS684,10000)=0),TRUE,FALSE)))</f>
        <v>1</v>
      </c>
      <c r="BW684" s="5" t="b">
        <f t="array" ref="BW684">IF(ISBLANK(Spreadsheet!AT684),TRUE,ISNUMBER(MATCH(TRUE,EXACT(Spreadsheet!AT684,LifeBenefitClasses),0)))</f>
        <v>1</v>
      </c>
      <c r="BX684" s="5" t="b">
        <f>IF(OR(ISBLANK(Spreadsheet!AT684), Spreadsheet!AT684="Waive"),IF(ISBLANK(Spreadsheet!AU684),TRUE,FALSE),IF(OR(AND(NOT(ISBLANK(Spreadsheet!AT684)),ISBLANK(Spreadsheet!AU684)),NOT(ISNUMBER(VALUE(Spreadsheet!AU684)))),FALSE,IF(AND(NOT(OR(ISBLANK(Spreadsheet!AT684),Spreadsheet!AT684="Waive")),NOT(OR(ISBLANK(Spreadsheet!AR684),Spreadsheet!AR684="Waive")),MOD(Spreadsheet!AU684,5000)=0, Spreadsheet!AU684&lt;=(Spreadsheet!AS684*0.5)),TRUE,FALSE)))</f>
        <v>1</v>
      </c>
      <c r="BY684" s="5" t="b">
        <f t="array" ref="BY684">IF(ISBLANK(Spreadsheet!AV684),TRUE,ISNUMBER(MATCH(TRUE,EXACT(Spreadsheet!AV684,EnrollWaive),0)))</f>
        <v>1</v>
      </c>
      <c r="BZ684" s="5" t="b">
        <f t="array" ref="BZ684">IF(ISBLANK(Spreadsheet!AW684),TRUE,ISNUMBER(MATCH(TRUE,EXACT(Spreadsheet!AW684,LifeBenefitClasses),0)))</f>
        <v>1</v>
      </c>
      <c r="CA684" s="5" t="b">
        <f t="array" ref="CA684">IF(ISBLANK(Spreadsheet!AX684),TRUE,ISNUMBER(MATCH(TRUE,EXACT(Spreadsheet!AX684,LifeBenefitClasses),0)))</f>
        <v>1</v>
      </c>
      <c r="CB684" s="5" t="b">
        <f t="array" ref="CB684">IF(ISBLANK(Spreadsheet!AY684),TRUE,ISNUMBER(MATCH(TRUE,EXACT(Spreadsheet!AY684,LifeBenefitClasses),0)))</f>
        <v>1</v>
      </c>
      <c r="CC684" s="5" t="b">
        <f t="array" ref="CC684">IF(ISBLANK(Spreadsheet!AZ684),TRUE,ISNUMBER(MATCH(TRUE,EXACT(Spreadsheet!AZ684,LifeBenefitClasses),0)))</f>
        <v>1</v>
      </c>
      <c r="CD684" s="5" t="b">
        <f t="array" ref="CD684">IF(ISBLANK(Spreadsheet!BA684),TRUE,ISNUMBER(MATCH(TRUE,EXACT(Spreadsheet!BA684,LifeBenefitClasses),0)))</f>
        <v>1</v>
      </c>
      <c r="CE684" s="5" t="b">
        <f>IF(OR(ISBLANK(Spreadsheet!BA684), Spreadsheet!BA684="Waive"),IF(ISBLANK(Spreadsheet!BB684),TRUE,FALSE),IF(OR(AND(NOT(ISBLANK(Spreadsheet!BA684)),ISBLANK(Spreadsheet!BB684)),NOT(ISNUMBER(VALUE(Spreadsheet!BB684))),ISBLANK(Spreadsheet!BC684),NOT(ISNUMBER(VALUE(Spreadsheet!BC684)))),FALSE,IF(AND(Spreadsheet!BB684&gt;=50000,Spreadsheet!BB684&lt;=250000,MOD(Spreadsheet!BB684,10000)=0,Spreadsheet!BB684&lt;=(10*Spreadsheet!BC684)),TRUE,FALSE)))</f>
        <v>1</v>
      </c>
      <c r="CF684" s="5" t="b">
        <f>IF(NOT(ISBLANK(Spreadsheet!BC684)),AND(ISNUMBER(VALUE(Spreadsheet!BC684)),Spreadsheet!BC684&gt;0),AND(OR(ISBLANK(Spreadsheet!AO684),Spreadsheet!AO684="Waive",AND(NOT(OR(ISBLANK(Spreadsheet!AO684),Spreadsheet!AO684="Waive")),Spreadsheet!AP684&gt;=6)),OR(ISBLANK(Spreadsheet!AR684),AND(NOT(OR(ISBLANK(Spreadsheet!AR684),Spreadsheet!AR684="Waive")),Spreadsheet!AS684&gt;=6)),OR(ISBLANK(Spreadsheet!AW684)),OR(ISBLANK(Spreadsheet!AX684)),OR(ISBLANK(Spreadsheet!AY684)),OR(ISBLANK(Spreadsheet!AZ684)),OR(ISBLANK(Spreadsheet!BA684),Spreadsheet!BA684="Waive")))</f>
        <v>1</v>
      </c>
      <c r="CG684" s="5" t="b">
        <f t="shared" ca="1" si="47"/>
        <v>1</v>
      </c>
    </row>
    <row r="685" spans="8:85" x14ac:dyDescent="0.3">
      <c r="H685" s="5">
        <f t="shared" ca="1" si="48"/>
        <v>2</v>
      </c>
      <c r="I685" s="5" t="str">
        <f t="shared" ca="1" si="46"/>
        <v/>
      </c>
      <c r="J685" s="5" t="str">
        <f>IF(AND(NOT(ISBLANK(Spreadsheet!C685)),ISBLANK(Spreadsheet!D685)),Spreadsheet!F685&amp;" "&amp;Spreadsheet!H685,"")</f>
        <v/>
      </c>
      <c r="K685" s="5">
        <f>IF(AND(NOT(ISBLANK(Spreadsheet!C685)),ISBLANK(Spreadsheet!D685)),COUNTIFS(Spreadsheet!E686:E$786,"=Child",Spreadsheet!C686:C$786, "="&amp;Spreadsheet!C685) + COUNTIFS(Spreadsheet!E686:E$786,"=Step-child",Spreadsheet!C686:C$786, "="&amp;Spreadsheet!C685),0)</f>
        <v>0</v>
      </c>
      <c r="L685" s="5">
        <f>IF(NOT(ISBLANK(J685)),COUNTIFS(Spreadsheet!E686:E$786,"=Wife",Spreadsheet!C686:C$786, "="&amp;Spreadsheet!C685) + COUNTIFS(Spreadsheet!E686:E$786,"=Husband",Spreadsheet!C686:C$786, "="&amp;Spreadsheet!C685),0)</f>
        <v>0</v>
      </c>
      <c r="M685" s="5">
        <f>IF(NOT(ISBLANK(Spreadsheet!AJ685)),VLOOKUP(Spreadsheet!AJ685,'Drop Downs'!$P$2:$R$16,3,FALSE),0)</f>
        <v>0</v>
      </c>
      <c r="N685" s="5">
        <f>IF(NOT(ISBLANK(Spreadsheet!AJ685)), VLOOKUP(Spreadsheet!AJ685,'Drop Downs'!$P$2:$R$16,2,FALSE),0)</f>
        <v>0</v>
      </c>
      <c r="O685" s="5">
        <f>IF(NOT(ISBLANK(Spreadsheet!AL685)),VLOOKUP(Spreadsheet!AL685,'Drop Downs'!$P$2:$R$16,3,FALSE), 0)</f>
        <v>0</v>
      </c>
      <c r="P685" s="5">
        <f>IF(NOT(ISBLANK(Spreadsheet!AL685)),VLOOKUP(Spreadsheet!AL685,'Drop Downs'!$P$2:$R$16,2,FALSE),0)</f>
        <v>0</v>
      </c>
      <c r="Q685" s="5">
        <f>IF(NOT(ISBLANK(Spreadsheet!AN685)),VLOOKUP(Spreadsheet!AN685,'Drop Downs'!$P$2:$R$16,3,FALSE),0)</f>
        <v>0</v>
      </c>
      <c r="R685" s="5">
        <f>IF(NOT(ISBLANK(Spreadsheet!AN685)),VLOOKUP(Spreadsheet!AN685,'Drop Downs'!$P$2:$R$16,2,FALSE),0)</f>
        <v>0</v>
      </c>
      <c r="S685" s="5" t="str">
        <f>IF(OR(M685&gt;K685,N685&gt;L685,O685&gt;K685, Q685&gt;K685,N685&gt;L685, P685&gt;L685, R685&gt;L685),"Member currently has a coverage election over what he/she needs.  Please add more dependents or adjust the coverage election.","")&amp;(IF(AND(NOT(ISBLANK(Spreadsheet!C685)),NOT(ISBLANK(Spreadsheet!D685)),ISBLANK(Spreadsheet!E685)),"Dependent lacks a relationship to member.Please select one from the drop-down.",""))</f>
        <v/>
      </c>
      <c r="T685" s="5" t="b">
        <f t="shared" si="49"/>
        <v>1</v>
      </c>
      <c r="U685" s="5" t="b">
        <f>OR(ISBLANK(Spreadsheet!C685),IF(NOT(ISBLANK(Spreadsheet!D685)),NOT(ISBLANK(Spreadsheet!E685)),TRUE))</f>
        <v>1</v>
      </c>
      <c r="V685" s="5" t="b">
        <f>OR(ISBLANK(Spreadsheet!C685), NOT(ISBLANK(Spreadsheet!I685)))</f>
        <v>1</v>
      </c>
      <c r="W685" s="5" t="b">
        <f>OR(ISBLANK(Spreadsheet!D685),NOT(ISBLANK(Spreadsheet!C685)))</f>
        <v>1</v>
      </c>
      <c r="X685" s="155" t="str">
        <f>REPT("0",MIN(FIND({1,2,3,4,5,6,7,8,9},Spreadsheet!C685&amp;"123456789"))-1)&amp;IF(ISBLANK(Spreadsheet!C685),"",SUMPRODUCT(MID(0&amp;Spreadsheet!C685,LARGE(INDEX(ISNUMBER(--MID(Spreadsheet!C685,ROW($1:$225),1))*
 ROW($1:$225),0),ROW($1:$225))+1,1)*10^ROW($1:$225)/10))</f>
        <v/>
      </c>
      <c r="Y685" s="5" t="b">
        <f>IF(NOT(ISBLANK(Spreadsheet!C685)),IF(AND(ISNUMBER(VALUE(Spreadsheet!C685)), LEN(Spreadsheet!C685)=9),TRUE,FALSE),TRUE)</f>
        <v>1</v>
      </c>
      <c r="Z685" s="155" t="str">
        <f>REPT("0",MIN(FIND({1,2,3,4,5,6,7,8,9},Spreadsheet!D685&amp;"123456789"))-1)&amp;IF(ISBLANK(Spreadsheet!D685),"",SUMPRODUCT(MID(0&amp;Spreadsheet!D685,LARGE(INDEX(ISNUMBER(--MID(Spreadsheet!D685,ROW($1:$225),1))*
 ROW($1:$225),0),ROW($1:$225))+1,1)*10^ROW($1:$225)/10))</f>
        <v/>
      </c>
      <c r="AA685" s="5" t="b">
        <f>IF(AND(NOT(ISBLANK(Spreadsheet!D685)),NOT(ISBLANK(Spreadsheet!C685))),IF(AND(ISNUMBER(VALUE(Spreadsheet!D685)), LEN(Spreadsheet!D685)=9),TRUE,FALSE),IF(AND(NOT(ISBLANK(Spreadsheet!D685)),ISBLANK(Spreadsheet!C685)),FALSE,TRUE))</f>
        <v>1</v>
      </c>
      <c r="AB685" s="5" t="b">
        <f>OR(ISBLANK(Spreadsheet!Y685),IF(NOT(ISBLANK(Spreadsheet!Y685)),LEN(Spreadsheet!Y685)=10,ISNUMBER(VALUE(Spreadsheet!Y685))))</f>
        <v>1</v>
      </c>
      <c r="AC685" s="5" t="b">
        <f>OR(ISBLANK(Spreadsheet!AI685), AND(NOT(ISBLANK(Spreadsheet!AJ685)), NOT(ISNUMBER(SEARCH("Waive",Spreadsheet!AJ685)))))</f>
        <v>1</v>
      </c>
      <c r="AD685" s="5" t="b">
        <f>OR(ISBLANK(Spreadsheet!AK685), AND(NOT(ISBLANK(Spreadsheet!AL685)), NOT(ISNUMBER(SEARCH("Waive",Spreadsheet!AL685)))))</f>
        <v>1</v>
      </c>
      <c r="AE685" s="5" t="b">
        <f>OR(ISBLANK(Spreadsheet!AM685), AND(NOT(ISBLANK(Spreadsheet!AN685)), NOT(ISNUMBER(SEARCH("Waive", Spreadsheet!AN685)))))</f>
        <v>1</v>
      </c>
      <c r="AF685" s="5" t="b">
        <f>OR(ISBLANK(Spreadsheet!C685), NOT(ISBLANK(Spreadsheet!D685)),NOT(ISBLANK(Spreadsheet!L685)))</f>
        <v>1</v>
      </c>
      <c r="AG685" s="5" t="b">
        <f>IF(AND(NOT(ISBLANK(Spreadsheet!C685)), NOT(ISBLANK(Spreadsheet!D685)),Spreadsheet!C685&lt;&gt;Spreadsheet!D685),IF(ISERROR(VLOOKUP(Spreadsheet!C685, Spreadsheet!$C$6:'Spreadsheet'!$C684,1,FALSE)), FALSE, TRUE),TRUE)</f>
        <v>1</v>
      </c>
      <c r="AH685" s="5" t="b">
        <f>Spreadsheet!$B$2=Spreadsheet!AD685</f>
        <v>1</v>
      </c>
      <c r="AI685" s="5" t="b">
        <f>IF(ISBLANK(Spreadsheet!G685),TRUE,IF(OR(LEN(Spreadsheet!G685)&gt;1,ISNUMBER(VALUE(Spreadsheet!G685))),FALSE,TRUE))</f>
        <v>1</v>
      </c>
      <c r="AJ685" s="5" t="b">
        <f>OR(ISBLANK(Spreadsheet!C685), NOT(ISBLANK(Spreadsheet!B685)), NOT(ISBLANK(Spreadsheet!D685)))</f>
        <v>1</v>
      </c>
      <c r="AK685" s="5" t="b">
        <f t="array" ref="AK685">IF(OR(AND(ISBLANK(Spreadsheet!E685),ISBLANK(Spreadsheet!D685),NOT(ISBLANK(Spreadsheet!C685))),AND(ISBLANK(Spreadsheet!E685),ISBLANK(Spreadsheet!D685),ISBLANK(Spreadsheet!C685))),TRUE,ISNUMBER(MATCH(TRUE,EXACT(Spreadsheet!E685,Relationships),0)))</f>
        <v>1</v>
      </c>
      <c r="AL685" s="5" t="b">
        <f>IF(NOT(ISBLANK(Spreadsheet!C685)),IF(OR(ISBLANK(Spreadsheet!F685),LEN(Spreadsheet!F685)&gt;40),FALSE,TRUE),TRUE)</f>
        <v>1</v>
      </c>
      <c r="AM685" s="5" t="b">
        <f>IF(NOT(ISBLANK(Spreadsheet!C685)),IF(OR(ISBLANK(Spreadsheet!H685),LEN(Spreadsheet!H685)&gt;40),FALSE,TRUE),TRUE)</f>
        <v>1</v>
      </c>
      <c r="AN685" s="5" t="b">
        <f t="array" ref="AN685">IF(ISBLANK(Spreadsheet!I685),TRUE,ISNUMBER(MATCH(TRUE,EXACT(Spreadsheet!I685,GenderValues),0)))</f>
        <v>1</v>
      </c>
      <c r="AO685" s="5" t="b">
        <f ca="1">IF(ISERROR(DATEVALUE(TEXT(Spreadsheet!J685,"mm/dd/yyyy")) &gt; TODAY()),IF(AND(ISBLANK(Spreadsheet!J685),ISBLANK(Spreadsheet!C685)),TRUE,FALSE),IF(DATEVALUE(TEXT(Spreadsheet!J685,"mm/dd/yyyy")) &gt; TODAY(),FALSE,TRUE))</f>
        <v>1</v>
      </c>
      <c r="AP685" s="5" t="b">
        <f>OR(ISBLANK(Spreadsheet!K685),LEN(Spreadsheet!K685)&lt;=100)</f>
        <v>1</v>
      </c>
      <c r="AQ685" s="5" t="b">
        <f t="array" ref="AQ685">IF(OR(AND(ISBLANK(Spreadsheet!L685),ISBLANK(Spreadsheet!C685)),AND(NOT(ISBLANK(Spreadsheet!C685)),NOT(ISBLANK(Spreadsheet!D685)))),TRUE,ISNUMBER(MATCH(TRUE,EXACT(Spreadsheet!L685,MaritalStatus),0)))</f>
        <v>1</v>
      </c>
      <c r="AR685" s="5" t="b">
        <f ca="1">IF(ISERROR(DATEVALUE(TEXT(Spreadsheet!M685,"mm/dd/yyyy")) &gt; TODAY()),IF(ISBLANK(Spreadsheet!M685),TRUE,FALSE),IF(DATEVALUE(TEXT(Spreadsheet!M685,"mm/dd/yyyy")) &gt; TODAY(),FALSE,TRUE))</f>
        <v>1</v>
      </c>
      <c r="AS685" s="5" t="b">
        <f>OR(ISBLANK(Spreadsheet!N685),LEN(Spreadsheet!N685)&lt;=100)</f>
        <v>1</v>
      </c>
      <c r="AT685" s="5" t="b">
        <f>OR(ISBLANK(Spreadsheet!O685),UPPER(Spreadsheet!O685)="YES")</f>
        <v>1</v>
      </c>
      <c r="AU685" s="5" t="b">
        <f>OR(ISBLANK(Spreadsheet!P685),UPPER(Spreadsheet!P685)="YES")</f>
        <v>1</v>
      </c>
      <c r="AV685" s="5" t="b">
        <f t="array" ref="AV685">IF(ISBLANK(Spreadsheet!Q685),TRUE,ISNUMBER(MATCH(TRUE,EXACT(Spreadsheet!Q685,OnGroupsPriorIns),0)))</f>
        <v>1</v>
      </c>
      <c r="AW685" s="5" t="b">
        <f>OR(ISBLANK(Spreadsheet!R685),UPPER(Spreadsheet!R685)="YES")</f>
        <v>1</v>
      </c>
      <c r="AX685" s="5" t="b">
        <f>OR(ISBLANK(Spreadsheet!S685),UPPER(Spreadsheet!S685)="YES")</f>
        <v>1</v>
      </c>
      <c r="AY685" s="5" t="b">
        <f>OR(AND(ISBLANK(Spreadsheet!C685),LEN(Spreadsheet!T685)=0),AND(NOT(ISBLANK(Spreadsheet!C685)),LEN(Spreadsheet!T685)&gt;0,LEN(Spreadsheet!T685)&lt;=50))</f>
        <v>1</v>
      </c>
      <c r="AZ685" s="5" t="b">
        <f>OR(LEN(Spreadsheet!U685)=0,AND(LEN(Spreadsheet!U685)&gt;0,LEN(Spreadsheet!U685)&lt;=50))</f>
        <v>1</v>
      </c>
      <c r="BA685" s="5" t="b">
        <f>OR(AND(ISBLANK(Spreadsheet!C685),LEN(Spreadsheet!V685)=0),AND(NOT(ISBLANK(Spreadsheet!C685)),LEN(Spreadsheet!V685)&gt;0,LEN(Spreadsheet!V685)&lt;=50))</f>
        <v>1</v>
      </c>
      <c r="BB685" s="5" t="b">
        <f t="array" ref="BB685">IF(AND(ISBLANK(Spreadsheet!C685),LEN(Spreadsheet!W685)=0),TRUE,ISNUMBER(MATCH(TRUE,EXACT(Spreadsheet!W685,States),0)))</f>
        <v>1</v>
      </c>
      <c r="BC685" s="5" t="b">
        <f>OR(AND(ISBLANK(Spreadsheet!C685),LEN(Spreadsheet!X685)=0),AND(NOT(ISBLANK(Spreadsheet!C685)),LEN(Spreadsheet!X685)&gt;0,LEN(Spreadsheet!X685)=5,ISNUMBER(VALUE(Spreadsheet!X685))))</f>
        <v>1</v>
      </c>
      <c r="BD685" s="5" t="b">
        <f>OR(ISBLANK(Spreadsheet!Z685),LEN(Spreadsheet!Z685)&lt;=50)</f>
        <v>1</v>
      </c>
      <c r="BE685" s="5" t="b">
        <f>ISBLANK(Spreadsheet!AA685)</f>
        <v>1</v>
      </c>
      <c r="BF685" s="5" t="b">
        <f>ISBLANK(Spreadsheet!AB685)</f>
        <v>1</v>
      </c>
      <c r="BG685" s="5" t="b">
        <f>IF(ISERROR(DATEVALUE(TEXT(Spreadsheet!AC685,"mm/dd/yyyy")) &gt; DATEVALUE(TEXT(Spreadsheet!J685,"mm/dd/yyyy"))),IF(OR(AND(ISBLANK(Spreadsheet!AC685),ISBLANK(Spreadsheet!C685)),AND(NOT(ISBLANK(Spreadsheet!C685)),ISBLANK(Spreadsheet!AC685),NOT(ISBLANK(Spreadsheet!D685)))),TRUE,FALSE),IF(DATEVALUE(TEXT(Spreadsheet!AC685,"mm/dd/yyyy")) &gt; DATEVALUE(TEXT(Spreadsheet!J685,"mm/dd/yyyy")),TRUE,FALSE))</f>
        <v>1</v>
      </c>
      <c r="BH685" s="5" t="b">
        <f>OR(AND(ISBLANK(Spreadsheet!C685),ISBLANK(Spreadsheet!AE685)),AND(NOT(ISBLANK(Spreadsheet!C685)),NOT(ISBLANK(Spreadsheet!D685)),ISBLANK(Spreadsheet!AE685)),AND(NOT(ISBLANK(Spreadsheet!C685)),ISBLANK(Spreadsheet!D685),NOT(ISBLANK(Spreadsheet!AE685)),LEN(Spreadsheet!AE685)&lt;=100))</f>
        <v>1</v>
      </c>
      <c r="BI685" s="5" t="b">
        <f t="array" ref="BI685">IF(ISBLANK(Spreadsheet!AF685),TRUE,ISNUMBER(MATCH(TRUE,EXACT(Spreadsheet!AF685,CobraShortReasons),0)))</f>
        <v>1</v>
      </c>
      <c r="BJ685" s="5" t="b">
        <f ca="1">IF(ISERROR(DATEVALUE(TEXT(Spreadsheet!AG685,"mm/dd/yyyy")) &gt; TODAY()),IF(ISBLANK(Spreadsheet!AG685),TRUE,FALSE),IF(DATEVALUE(TEXT(Spreadsheet!AG685,"mm/dd/yyyy")) &gt; TODAY(),FALSE,TRUE))</f>
        <v>1</v>
      </c>
      <c r="BK685" s="5" t="b">
        <f>OR(ISBLANK(Spreadsheet!AH685),LEN(Spreadsheet!AH685)&lt;=25)</f>
        <v>1</v>
      </c>
      <c r="BL685" s="5" t="b">
        <f t="array" aca="1" ref="BL685" ca="1">IF(ISBLANK(Spreadsheet!AI685),TRUE,ISNUMBER(MATCH(TRUE,EXACT(Spreadsheet!AI685,INDIRECT(Spreadsheet!$D$2)),0)))</f>
        <v>1</v>
      </c>
      <c r="BM685" s="5" t="b">
        <f t="array" aca="1" ref="BM685" ca="1">IF(ISBLANK(Spreadsheet!AJ685),TRUE,ISNUMBER(MATCH(TRUE,EXACT(Spreadsheet!AJ685,INDIRECT(Spreadsheet!BJ685)),0)))</f>
        <v>1</v>
      </c>
      <c r="BN685" s="5" t="b">
        <f t="array" ref="BN685">IF(ISBLANK(Spreadsheet!AK685),TRUE,ISNUMBER(MATCH(TRUE,EXACT(Spreadsheet!AK685,DentalPlans),0)))</f>
        <v>1</v>
      </c>
      <c r="BO685" s="5" t="b">
        <f t="array" aca="1" ref="BO685" ca="1">IF(ISBLANK(Spreadsheet!AL685),TRUE,ISNUMBER(MATCH(TRUE,EXACT(Spreadsheet!AL685,INDIRECT(Spreadsheet!BK685)),0)))</f>
        <v>1</v>
      </c>
      <c r="BP685" s="5" t="b">
        <f t="array" ref="BP685">IF(ISBLANK(Spreadsheet!AM685),TRUE,ISNUMBER(MATCH(TRUE,EXACT(Spreadsheet!AM685,VisionPlans),0)))</f>
        <v>1</v>
      </c>
      <c r="BQ685" s="5" t="b">
        <f t="array" aca="1" ref="BQ685" ca="1">IF(ISBLANK(Spreadsheet!AN685),TRUE,ISNUMBER(MATCH(TRUE,EXACT(Spreadsheet!AN685,INDIRECT(Spreadsheet!BL685)),0)))</f>
        <v>1</v>
      </c>
      <c r="BR685" s="5" t="b">
        <f t="array" ref="BR685">IF(ISBLANK(Spreadsheet!AO685),TRUE,ISNUMBER(MATCH(TRUE,EXACT(Spreadsheet!AO685,LifeBenefitClasses),0)))</f>
        <v>1</v>
      </c>
      <c r="BS685" s="5" t="b">
        <f>IF(OR(ISBLANK(Spreadsheet!AO685), Spreadsheet!AO685="Waive"),IF(ISBLANK(Spreadsheet!AP685),TRUE,FALSE),IF(OR(AND(NOT(ISBLANK(Spreadsheet!AO685)),ISBLANK(Spreadsheet!AP685)),NOT(ISNUMBER(VALUE(Spreadsheet!AP685)))),FALSE,IF(OR(AND(Spreadsheet!AP685&lt;6,MOD(Spreadsheet!AP685*10,5)=0), MOD(Spreadsheet!AP685,5000)=0),TRUE,FALSE)))</f>
        <v>1</v>
      </c>
      <c r="BT685" s="5" t="b">
        <f t="array" ref="BT685">IF(ISBLANK(Spreadsheet!AQ685),TRUE,ISNUMBER(MATCH(TRUE,EXACT(Spreadsheet!AQ685,EnrollWaive),0)))</f>
        <v>1</v>
      </c>
      <c r="BU685" s="5" t="b">
        <f t="array" ref="BU685">IF(ISBLANK(Spreadsheet!AR685),TRUE,ISNUMBER(MATCH(TRUE,EXACT(Spreadsheet!AR685,LifeBenefitClasses),0)))</f>
        <v>1</v>
      </c>
      <c r="BV685" s="5" t="b">
        <f>IF(OR(ISBLANK(Spreadsheet!AR685), Spreadsheet!AR685="Waive"),IF(ISBLANK(Spreadsheet!AS685),TRUE,FALSE),IF(OR(AND(NOT(ISBLANK(Spreadsheet!AR685)),ISBLANK(Spreadsheet!AS685)),NOT(ISNUMBER(VALUE(Spreadsheet!AS685)))),FALSE,IF(OR(AND(Spreadsheet!AS685&lt;6,MOD(Spreadsheet!AS685*10,5)=0), MOD(Spreadsheet!AS685,10000)=0),TRUE,FALSE)))</f>
        <v>1</v>
      </c>
      <c r="BW685" s="5" t="b">
        <f t="array" ref="BW685">IF(ISBLANK(Spreadsheet!AT685),TRUE,ISNUMBER(MATCH(TRUE,EXACT(Spreadsheet!AT685,LifeBenefitClasses),0)))</f>
        <v>1</v>
      </c>
      <c r="BX685" s="5" t="b">
        <f>IF(OR(ISBLANK(Spreadsheet!AT685), Spreadsheet!AT685="Waive"),IF(ISBLANK(Spreadsheet!AU685),TRUE,FALSE),IF(OR(AND(NOT(ISBLANK(Spreadsheet!AT685)),ISBLANK(Spreadsheet!AU685)),NOT(ISNUMBER(VALUE(Spreadsheet!AU685)))),FALSE,IF(AND(NOT(OR(ISBLANK(Spreadsheet!AT685),Spreadsheet!AT685="Waive")),NOT(OR(ISBLANK(Spreadsheet!AR685),Spreadsheet!AR685="Waive")),MOD(Spreadsheet!AU685,5000)=0, Spreadsheet!AU685&lt;=(Spreadsheet!AS685*0.5)),TRUE,FALSE)))</f>
        <v>1</v>
      </c>
      <c r="BY685" s="5" t="b">
        <f t="array" ref="BY685">IF(ISBLANK(Spreadsheet!AV685),TRUE,ISNUMBER(MATCH(TRUE,EXACT(Spreadsheet!AV685,EnrollWaive),0)))</f>
        <v>1</v>
      </c>
      <c r="BZ685" s="5" t="b">
        <f t="array" ref="BZ685">IF(ISBLANK(Spreadsheet!AW685),TRUE,ISNUMBER(MATCH(TRUE,EXACT(Spreadsheet!AW685,LifeBenefitClasses),0)))</f>
        <v>1</v>
      </c>
      <c r="CA685" s="5" t="b">
        <f t="array" ref="CA685">IF(ISBLANK(Spreadsheet!AX685),TRUE,ISNUMBER(MATCH(TRUE,EXACT(Spreadsheet!AX685,LifeBenefitClasses),0)))</f>
        <v>1</v>
      </c>
      <c r="CB685" s="5" t="b">
        <f t="array" ref="CB685">IF(ISBLANK(Spreadsheet!AY685),TRUE,ISNUMBER(MATCH(TRUE,EXACT(Spreadsheet!AY685,LifeBenefitClasses),0)))</f>
        <v>1</v>
      </c>
      <c r="CC685" s="5" t="b">
        <f t="array" ref="CC685">IF(ISBLANK(Spreadsheet!AZ685),TRUE,ISNUMBER(MATCH(TRUE,EXACT(Spreadsheet!AZ685,LifeBenefitClasses),0)))</f>
        <v>1</v>
      </c>
      <c r="CD685" s="5" t="b">
        <f t="array" ref="CD685">IF(ISBLANK(Spreadsheet!BA685),TRUE,ISNUMBER(MATCH(TRUE,EXACT(Spreadsheet!BA685,LifeBenefitClasses),0)))</f>
        <v>1</v>
      </c>
      <c r="CE685" s="5" t="b">
        <f>IF(OR(ISBLANK(Spreadsheet!BA685), Spreadsheet!BA685="Waive"),IF(ISBLANK(Spreadsheet!BB685),TRUE,FALSE),IF(OR(AND(NOT(ISBLANK(Spreadsheet!BA685)),ISBLANK(Spreadsheet!BB685)),NOT(ISNUMBER(VALUE(Spreadsheet!BB685))),ISBLANK(Spreadsheet!BC685),NOT(ISNUMBER(VALUE(Spreadsheet!BC685)))),FALSE,IF(AND(Spreadsheet!BB685&gt;=50000,Spreadsheet!BB685&lt;=250000,MOD(Spreadsheet!BB685,10000)=0,Spreadsheet!BB685&lt;=(10*Spreadsheet!BC685)),TRUE,FALSE)))</f>
        <v>1</v>
      </c>
      <c r="CF685" s="5" t="b">
        <f>IF(NOT(ISBLANK(Spreadsheet!BC685)),AND(ISNUMBER(VALUE(Spreadsheet!BC685)),Spreadsheet!BC685&gt;0),AND(OR(ISBLANK(Spreadsheet!AO685),Spreadsheet!AO685="Waive",AND(NOT(OR(ISBLANK(Spreadsheet!AO685),Spreadsheet!AO685="Waive")),Spreadsheet!AP685&gt;=6)),OR(ISBLANK(Spreadsheet!AR685),AND(NOT(OR(ISBLANK(Spreadsheet!AR685),Spreadsheet!AR685="Waive")),Spreadsheet!AS685&gt;=6)),OR(ISBLANK(Spreadsheet!AW685)),OR(ISBLANK(Spreadsheet!AX685)),OR(ISBLANK(Spreadsheet!AY685)),OR(ISBLANK(Spreadsheet!AZ685)),OR(ISBLANK(Spreadsheet!BA685),Spreadsheet!BA685="Waive")))</f>
        <v>1</v>
      </c>
      <c r="CG685" s="5" t="b">
        <f t="shared" ca="1" si="47"/>
        <v>1</v>
      </c>
    </row>
    <row r="686" spans="8:85" x14ac:dyDescent="0.3">
      <c r="H686" s="5">
        <f t="shared" ca="1" si="48"/>
        <v>2</v>
      </c>
      <c r="I686" s="5" t="str">
        <f t="shared" ca="1" si="46"/>
        <v/>
      </c>
      <c r="J686" s="5" t="str">
        <f>IF(AND(NOT(ISBLANK(Spreadsheet!C686)),ISBLANK(Spreadsheet!D686)),Spreadsheet!F686&amp;" "&amp;Spreadsheet!H686,"")</f>
        <v/>
      </c>
      <c r="K686" s="5">
        <f>IF(AND(NOT(ISBLANK(Spreadsheet!C686)),ISBLANK(Spreadsheet!D686)),COUNTIFS(Spreadsheet!E687:E$786,"=Child",Spreadsheet!C687:C$786, "="&amp;Spreadsheet!C686) + COUNTIFS(Spreadsheet!E687:E$786,"=Step-child",Spreadsheet!C687:C$786, "="&amp;Spreadsheet!C686),0)</f>
        <v>0</v>
      </c>
      <c r="L686" s="5">
        <f>IF(NOT(ISBLANK(J686)),COUNTIFS(Spreadsheet!E687:E$786,"=Wife",Spreadsheet!C687:C$786, "="&amp;Spreadsheet!C686) + COUNTIFS(Spreadsheet!E687:E$786,"=Husband",Spreadsheet!C687:C$786, "="&amp;Spreadsheet!C686),0)</f>
        <v>0</v>
      </c>
      <c r="M686" s="5">
        <f>IF(NOT(ISBLANK(Spreadsheet!AJ686)),VLOOKUP(Spreadsheet!AJ686,'Drop Downs'!$P$2:$R$16,3,FALSE),0)</f>
        <v>0</v>
      </c>
      <c r="N686" s="5">
        <f>IF(NOT(ISBLANK(Spreadsheet!AJ686)), VLOOKUP(Spreadsheet!AJ686,'Drop Downs'!$P$2:$R$16,2,FALSE),0)</f>
        <v>0</v>
      </c>
      <c r="O686" s="5">
        <f>IF(NOT(ISBLANK(Spreadsheet!AL686)),VLOOKUP(Spreadsheet!AL686,'Drop Downs'!$P$2:$R$16,3,FALSE), 0)</f>
        <v>0</v>
      </c>
      <c r="P686" s="5">
        <f>IF(NOT(ISBLANK(Spreadsheet!AL686)),VLOOKUP(Spreadsheet!AL686,'Drop Downs'!$P$2:$R$16,2,FALSE),0)</f>
        <v>0</v>
      </c>
      <c r="Q686" s="5">
        <f>IF(NOT(ISBLANK(Spreadsheet!AN686)),VLOOKUP(Spreadsheet!AN686,'Drop Downs'!$P$2:$R$16,3,FALSE),0)</f>
        <v>0</v>
      </c>
      <c r="R686" s="5">
        <f>IF(NOT(ISBLANK(Spreadsheet!AN686)),VLOOKUP(Spreadsheet!AN686,'Drop Downs'!$P$2:$R$16,2,FALSE),0)</f>
        <v>0</v>
      </c>
      <c r="S686" s="5" t="str">
        <f>IF(OR(M686&gt;K686,N686&gt;L686,O686&gt;K686, Q686&gt;K686,N686&gt;L686, P686&gt;L686, R686&gt;L686),"Member currently has a coverage election over what he/she needs.  Please add more dependents or adjust the coverage election.","")&amp;(IF(AND(NOT(ISBLANK(Spreadsheet!C686)),NOT(ISBLANK(Spreadsheet!D686)),ISBLANK(Spreadsheet!E686)),"Dependent lacks a relationship to member.Please select one from the drop-down.",""))</f>
        <v/>
      </c>
      <c r="T686" s="5" t="b">
        <f t="shared" si="49"/>
        <v>1</v>
      </c>
      <c r="U686" s="5" t="b">
        <f>OR(ISBLANK(Spreadsheet!C686),IF(NOT(ISBLANK(Spreadsheet!D686)),NOT(ISBLANK(Spreadsheet!E686)),TRUE))</f>
        <v>1</v>
      </c>
      <c r="V686" s="5" t="b">
        <f>OR(ISBLANK(Spreadsheet!C686), NOT(ISBLANK(Spreadsheet!I686)))</f>
        <v>1</v>
      </c>
      <c r="W686" s="5" t="b">
        <f>OR(ISBLANK(Spreadsheet!D686),NOT(ISBLANK(Spreadsheet!C686)))</f>
        <v>1</v>
      </c>
      <c r="X686" s="155" t="str">
        <f>REPT("0",MIN(FIND({1,2,3,4,5,6,7,8,9},Spreadsheet!C686&amp;"123456789"))-1)&amp;IF(ISBLANK(Spreadsheet!C686),"",SUMPRODUCT(MID(0&amp;Spreadsheet!C686,LARGE(INDEX(ISNUMBER(--MID(Spreadsheet!C686,ROW($1:$225),1))*
 ROW($1:$225),0),ROW($1:$225))+1,1)*10^ROW($1:$225)/10))</f>
        <v/>
      </c>
      <c r="Y686" s="5" t="b">
        <f>IF(NOT(ISBLANK(Spreadsheet!C686)),IF(AND(ISNUMBER(VALUE(Spreadsheet!C686)), LEN(Spreadsheet!C686)=9),TRUE,FALSE),TRUE)</f>
        <v>1</v>
      </c>
      <c r="Z686" s="155" t="str">
        <f>REPT("0",MIN(FIND({1,2,3,4,5,6,7,8,9},Spreadsheet!D686&amp;"123456789"))-1)&amp;IF(ISBLANK(Spreadsheet!D686),"",SUMPRODUCT(MID(0&amp;Spreadsheet!D686,LARGE(INDEX(ISNUMBER(--MID(Spreadsheet!D686,ROW($1:$225),1))*
 ROW($1:$225),0),ROW($1:$225))+1,1)*10^ROW($1:$225)/10))</f>
        <v/>
      </c>
      <c r="AA686" s="5" t="b">
        <f>IF(AND(NOT(ISBLANK(Spreadsheet!D686)),NOT(ISBLANK(Spreadsheet!C686))),IF(AND(ISNUMBER(VALUE(Spreadsheet!D686)), LEN(Spreadsheet!D686)=9),TRUE,FALSE),IF(AND(NOT(ISBLANK(Spreadsheet!D686)),ISBLANK(Spreadsheet!C686)),FALSE,TRUE))</f>
        <v>1</v>
      </c>
      <c r="AB686" s="5" t="b">
        <f>OR(ISBLANK(Spreadsheet!Y686),IF(NOT(ISBLANK(Spreadsheet!Y686)),LEN(Spreadsheet!Y686)=10,ISNUMBER(VALUE(Spreadsheet!Y686))))</f>
        <v>1</v>
      </c>
      <c r="AC686" s="5" t="b">
        <f>OR(ISBLANK(Spreadsheet!AI686), AND(NOT(ISBLANK(Spreadsheet!AJ686)), NOT(ISNUMBER(SEARCH("Waive",Spreadsheet!AJ686)))))</f>
        <v>1</v>
      </c>
      <c r="AD686" s="5" t="b">
        <f>OR(ISBLANK(Spreadsheet!AK686), AND(NOT(ISBLANK(Spreadsheet!AL686)), NOT(ISNUMBER(SEARCH("Waive",Spreadsheet!AL686)))))</f>
        <v>1</v>
      </c>
      <c r="AE686" s="5" t="b">
        <f>OR(ISBLANK(Spreadsheet!AM686), AND(NOT(ISBLANK(Spreadsheet!AN686)), NOT(ISNUMBER(SEARCH("Waive", Spreadsheet!AN686)))))</f>
        <v>1</v>
      </c>
      <c r="AF686" s="5" t="b">
        <f>OR(ISBLANK(Spreadsheet!C686), NOT(ISBLANK(Spreadsheet!D686)),NOT(ISBLANK(Spreadsheet!L686)))</f>
        <v>1</v>
      </c>
      <c r="AG686" s="5" t="b">
        <f>IF(AND(NOT(ISBLANK(Spreadsheet!C686)), NOT(ISBLANK(Spreadsheet!D686)),Spreadsheet!C686&lt;&gt;Spreadsheet!D686),IF(ISERROR(VLOOKUP(Spreadsheet!C686, Spreadsheet!$C$6:'Spreadsheet'!$C685,1,FALSE)), FALSE, TRUE),TRUE)</f>
        <v>1</v>
      </c>
      <c r="AH686" s="5" t="b">
        <f>Spreadsheet!$B$2=Spreadsheet!AD686</f>
        <v>1</v>
      </c>
      <c r="AI686" s="5" t="b">
        <f>IF(ISBLANK(Spreadsheet!G686),TRUE,IF(OR(LEN(Spreadsheet!G686)&gt;1,ISNUMBER(VALUE(Spreadsheet!G686))),FALSE,TRUE))</f>
        <v>1</v>
      </c>
      <c r="AJ686" s="5" t="b">
        <f>OR(ISBLANK(Spreadsheet!C686), NOT(ISBLANK(Spreadsheet!B686)), NOT(ISBLANK(Spreadsheet!D686)))</f>
        <v>1</v>
      </c>
      <c r="AK686" s="5" t="b">
        <f t="array" ref="AK686">IF(OR(AND(ISBLANK(Spreadsheet!E686),ISBLANK(Spreadsheet!D686),NOT(ISBLANK(Spreadsheet!C686))),AND(ISBLANK(Spreadsheet!E686),ISBLANK(Spreadsheet!D686),ISBLANK(Spreadsheet!C686))),TRUE,ISNUMBER(MATCH(TRUE,EXACT(Spreadsheet!E686,Relationships),0)))</f>
        <v>1</v>
      </c>
      <c r="AL686" s="5" t="b">
        <f>IF(NOT(ISBLANK(Spreadsheet!C686)),IF(OR(ISBLANK(Spreadsheet!F686),LEN(Spreadsheet!F686)&gt;40),FALSE,TRUE),TRUE)</f>
        <v>1</v>
      </c>
      <c r="AM686" s="5" t="b">
        <f>IF(NOT(ISBLANK(Spreadsheet!C686)),IF(OR(ISBLANK(Spreadsheet!H686),LEN(Spreadsheet!H686)&gt;40),FALSE,TRUE),TRUE)</f>
        <v>1</v>
      </c>
      <c r="AN686" s="5" t="b">
        <f t="array" ref="AN686">IF(ISBLANK(Spreadsheet!I686),TRUE,ISNUMBER(MATCH(TRUE,EXACT(Spreadsheet!I686,GenderValues),0)))</f>
        <v>1</v>
      </c>
      <c r="AO686" s="5" t="b">
        <f ca="1">IF(ISERROR(DATEVALUE(TEXT(Spreadsheet!J686,"mm/dd/yyyy")) &gt; TODAY()),IF(AND(ISBLANK(Spreadsheet!J686),ISBLANK(Spreadsheet!C686)),TRUE,FALSE),IF(DATEVALUE(TEXT(Spreadsheet!J686,"mm/dd/yyyy")) &gt; TODAY(),FALSE,TRUE))</f>
        <v>1</v>
      </c>
      <c r="AP686" s="5" t="b">
        <f>OR(ISBLANK(Spreadsheet!K686),LEN(Spreadsheet!K686)&lt;=100)</f>
        <v>1</v>
      </c>
      <c r="AQ686" s="5" t="b">
        <f t="array" ref="AQ686">IF(OR(AND(ISBLANK(Spreadsheet!L686),ISBLANK(Spreadsheet!C686)),AND(NOT(ISBLANK(Spreadsheet!C686)),NOT(ISBLANK(Spreadsheet!D686)))),TRUE,ISNUMBER(MATCH(TRUE,EXACT(Spreadsheet!L686,MaritalStatus),0)))</f>
        <v>1</v>
      </c>
      <c r="AR686" s="5" t="b">
        <f ca="1">IF(ISERROR(DATEVALUE(TEXT(Spreadsheet!M686,"mm/dd/yyyy")) &gt; TODAY()),IF(ISBLANK(Spreadsheet!M686),TRUE,FALSE),IF(DATEVALUE(TEXT(Spreadsheet!M686,"mm/dd/yyyy")) &gt; TODAY(),FALSE,TRUE))</f>
        <v>1</v>
      </c>
      <c r="AS686" s="5" t="b">
        <f>OR(ISBLANK(Spreadsheet!N686),LEN(Spreadsheet!N686)&lt;=100)</f>
        <v>1</v>
      </c>
      <c r="AT686" s="5" t="b">
        <f>OR(ISBLANK(Spreadsheet!O686),UPPER(Spreadsheet!O686)="YES")</f>
        <v>1</v>
      </c>
      <c r="AU686" s="5" t="b">
        <f>OR(ISBLANK(Spreadsheet!P686),UPPER(Spreadsheet!P686)="YES")</f>
        <v>1</v>
      </c>
      <c r="AV686" s="5" t="b">
        <f t="array" ref="AV686">IF(ISBLANK(Spreadsheet!Q686),TRUE,ISNUMBER(MATCH(TRUE,EXACT(Spreadsheet!Q686,OnGroupsPriorIns),0)))</f>
        <v>1</v>
      </c>
      <c r="AW686" s="5" t="b">
        <f>OR(ISBLANK(Spreadsheet!R686),UPPER(Spreadsheet!R686)="YES")</f>
        <v>1</v>
      </c>
      <c r="AX686" s="5" t="b">
        <f>OR(ISBLANK(Spreadsheet!S686),UPPER(Spreadsheet!S686)="YES")</f>
        <v>1</v>
      </c>
      <c r="AY686" s="5" t="b">
        <f>OR(AND(ISBLANK(Spreadsheet!C686),LEN(Spreadsheet!T686)=0),AND(NOT(ISBLANK(Spreadsheet!C686)),LEN(Spreadsheet!T686)&gt;0,LEN(Spreadsheet!T686)&lt;=50))</f>
        <v>1</v>
      </c>
      <c r="AZ686" s="5" t="b">
        <f>OR(LEN(Spreadsheet!U686)=0,AND(LEN(Spreadsheet!U686)&gt;0,LEN(Spreadsheet!U686)&lt;=50))</f>
        <v>1</v>
      </c>
      <c r="BA686" s="5" t="b">
        <f>OR(AND(ISBLANK(Spreadsheet!C686),LEN(Spreadsheet!V686)=0),AND(NOT(ISBLANK(Spreadsheet!C686)),LEN(Spreadsheet!V686)&gt;0,LEN(Spreadsheet!V686)&lt;=50))</f>
        <v>1</v>
      </c>
      <c r="BB686" s="5" t="b">
        <f t="array" ref="BB686">IF(AND(ISBLANK(Spreadsheet!C686),LEN(Spreadsheet!W686)=0),TRUE,ISNUMBER(MATCH(TRUE,EXACT(Spreadsheet!W686,States),0)))</f>
        <v>1</v>
      </c>
      <c r="BC686" s="5" t="b">
        <f>OR(AND(ISBLANK(Spreadsheet!C686),LEN(Spreadsheet!X686)=0),AND(NOT(ISBLANK(Spreadsheet!C686)),LEN(Spreadsheet!X686)&gt;0,LEN(Spreadsheet!X686)=5,ISNUMBER(VALUE(Spreadsheet!X686))))</f>
        <v>1</v>
      </c>
      <c r="BD686" s="5" t="b">
        <f>OR(ISBLANK(Spreadsheet!Z686),LEN(Spreadsheet!Z686)&lt;=50)</f>
        <v>1</v>
      </c>
      <c r="BE686" s="5" t="b">
        <f>ISBLANK(Spreadsheet!AA686)</f>
        <v>1</v>
      </c>
      <c r="BF686" s="5" t="b">
        <f>ISBLANK(Spreadsheet!AB686)</f>
        <v>1</v>
      </c>
      <c r="BG686" s="5" t="b">
        <f>IF(ISERROR(DATEVALUE(TEXT(Spreadsheet!AC686,"mm/dd/yyyy")) &gt; DATEVALUE(TEXT(Spreadsheet!J686,"mm/dd/yyyy"))),IF(OR(AND(ISBLANK(Spreadsheet!AC686),ISBLANK(Spreadsheet!C686)),AND(NOT(ISBLANK(Spreadsheet!C686)),ISBLANK(Spreadsheet!AC686),NOT(ISBLANK(Spreadsheet!D686)))),TRUE,FALSE),IF(DATEVALUE(TEXT(Spreadsheet!AC686,"mm/dd/yyyy")) &gt; DATEVALUE(TEXT(Spreadsheet!J686,"mm/dd/yyyy")),TRUE,FALSE))</f>
        <v>1</v>
      </c>
      <c r="BH686" s="5" t="b">
        <f>OR(AND(ISBLANK(Spreadsheet!C686),ISBLANK(Spreadsheet!AE686)),AND(NOT(ISBLANK(Spreadsheet!C686)),NOT(ISBLANK(Spreadsheet!D686)),ISBLANK(Spreadsheet!AE686)),AND(NOT(ISBLANK(Spreadsheet!C686)),ISBLANK(Spreadsheet!D686),NOT(ISBLANK(Spreadsheet!AE686)),LEN(Spreadsheet!AE686)&lt;=100))</f>
        <v>1</v>
      </c>
      <c r="BI686" s="5" t="b">
        <f t="array" ref="BI686">IF(ISBLANK(Spreadsheet!AF686),TRUE,ISNUMBER(MATCH(TRUE,EXACT(Spreadsheet!AF686,CobraShortReasons),0)))</f>
        <v>1</v>
      </c>
      <c r="BJ686" s="5" t="b">
        <f ca="1">IF(ISERROR(DATEVALUE(TEXT(Spreadsheet!AG686,"mm/dd/yyyy")) &gt; TODAY()),IF(ISBLANK(Spreadsheet!AG686),TRUE,FALSE),IF(DATEVALUE(TEXT(Spreadsheet!AG686,"mm/dd/yyyy")) &gt; TODAY(),FALSE,TRUE))</f>
        <v>1</v>
      </c>
      <c r="BK686" s="5" t="b">
        <f>OR(ISBLANK(Spreadsheet!AH686),LEN(Spreadsheet!AH686)&lt;=25)</f>
        <v>1</v>
      </c>
      <c r="BL686" s="5" t="b">
        <f t="array" aca="1" ref="BL686" ca="1">IF(ISBLANK(Spreadsheet!AI686),TRUE,ISNUMBER(MATCH(TRUE,EXACT(Spreadsheet!AI686,INDIRECT(Spreadsheet!$D$2)),0)))</f>
        <v>1</v>
      </c>
      <c r="BM686" s="5" t="b">
        <f t="array" aca="1" ref="BM686" ca="1">IF(ISBLANK(Spreadsheet!AJ686),TRUE,ISNUMBER(MATCH(TRUE,EXACT(Spreadsheet!AJ686,INDIRECT(Spreadsheet!BJ686)),0)))</f>
        <v>1</v>
      </c>
      <c r="BN686" s="5" t="b">
        <f t="array" ref="BN686">IF(ISBLANK(Spreadsheet!AK686),TRUE,ISNUMBER(MATCH(TRUE,EXACT(Spreadsheet!AK686,DentalPlans),0)))</f>
        <v>1</v>
      </c>
      <c r="BO686" s="5" t="b">
        <f t="array" aca="1" ref="BO686" ca="1">IF(ISBLANK(Spreadsheet!AL686),TRUE,ISNUMBER(MATCH(TRUE,EXACT(Spreadsheet!AL686,INDIRECT(Spreadsheet!BK686)),0)))</f>
        <v>1</v>
      </c>
      <c r="BP686" s="5" t="b">
        <f t="array" ref="BP686">IF(ISBLANK(Spreadsheet!AM686),TRUE,ISNUMBER(MATCH(TRUE,EXACT(Spreadsheet!AM686,VisionPlans),0)))</f>
        <v>1</v>
      </c>
      <c r="BQ686" s="5" t="b">
        <f t="array" aca="1" ref="BQ686" ca="1">IF(ISBLANK(Spreadsheet!AN686),TRUE,ISNUMBER(MATCH(TRUE,EXACT(Spreadsheet!AN686,INDIRECT(Spreadsheet!BL686)),0)))</f>
        <v>1</v>
      </c>
      <c r="BR686" s="5" t="b">
        <f t="array" ref="BR686">IF(ISBLANK(Spreadsheet!AO686),TRUE,ISNUMBER(MATCH(TRUE,EXACT(Spreadsheet!AO686,LifeBenefitClasses),0)))</f>
        <v>1</v>
      </c>
      <c r="BS686" s="5" t="b">
        <f>IF(OR(ISBLANK(Spreadsheet!AO686), Spreadsheet!AO686="Waive"),IF(ISBLANK(Spreadsheet!AP686),TRUE,FALSE),IF(OR(AND(NOT(ISBLANK(Spreadsheet!AO686)),ISBLANK(Spreadsheet!AP686)),NOT(ISNUMBER(VALUE(Spreadsheet!AP686)))),FALSE,IF(OR(AND(Spreadsheet!AP686&lt;6,MOD(Spreadsheet!AP686*10,5)=0), MOD(Spreadsheet!AP686,5000)=0),TRUE,FALSE)))</f>
        <v>1</v>
      </c>
      <c r="BT686" s="5" t="b">
        <f t="array" ref="BT686">IF(ISBLANK(Spreadsheet!AQ686),TRUE,ISNUMBER(MATCH(TRUE,EXACT(Spreadsheet!AQ686,EnrollWaive),0)))</f>
        <v>1</v>
      </c>
      <c r="BU686" s="5" t="b">
        <f t="array" ref="BU686">IF(ISBLANK(Spreadsheet!AR686),TRUE,ISNUMBER(MATCH(TRUE,EXACT(Spreadsheet!AR686,LifeBenefitClasses),0)))</f>
        <v>1</v>
      </c>
      <c r="BV686" s="5" t="b">
        <f>IF(OR(ISBLANK(Spreadsheet!AR686), Spreadsheet!AR686="Waive"),IF(ISBLANK(Spreadsheet!AS686),TRUE,FALSE),IF(OR(AND(NOT(ISBLANK(Spreadsheet!AR686)),ISBLANK(Spreadsheet!AS686)),NOT(ISNUMBER(VALUE(Spreadsheet!AS686)))),FALSE,IF(OR(AND(Spreadsheet!AS686&lt;6,MOD(Spreadsheet!AS686*10,5)=0), MOD(Spreadsheet!AS686,10000)=0),TRUE,FALSE)))</f>
        <v>1</v>
      </c>
      <c r="BW686" s="5" t="b">
        <f t="array" ref="BW686">IF(ISBLANK(Spreadsheet!AT686),TRUE,ISNUMBER(MATCH(TRUE,EXACT(Spreadsheet!AT686,LifeBenefitClasses),0)))</f>
        <v>1</v>
      </c>
      <c r="BX686" s="5" t="b">
        <f>IF(OR(ISBLANK(Spreadsheet!AT686), Spreadsheet!AT686="Waive"),IF(ISBLANK(Spreadsheet!AU686),TRUE,FALSE),IF(OR(AND(NOT(ISBLANK(Spreadsheet!AT686)),ISBLANK(Spreadsheet!AU686)),NOT(ISNUMBER(VALUE(Spreadsheet!AU686)))),FALSE,IF(AND(NOT(OR(ISBLANK(Spreadsheet!AT686),Spreadsheet!AT686="Waive")),NOT(OR(ISBLANK(Spreadsheet!AR686),Spreadsheet!AR686="Waive")),MOD(Spreadsheet!AU686,5000)=0, Spreadsheet!AU686&lt;=(Spreadsheet!AS686*0.5)),TRUE,FALSE)))</f>
        <v>1</v>
      </c>
      <c r="BY686" s="5" t="b">
        <f t="array" ref="BY686">IF(ISBLANK(Spreadsheet!AV686),TRUE,ISNUMBER(MATCH(TRUE,EXACT(Spreadsheet!AV686,EnrollWaive),0)))</f>
        <v>1</v>
      </c>
      <c r="BZ686" s="5" t="b">
        <f t="array" ref="BZ686">IF(ISBLANK(Spreadsheet!AW686),TRUE,ISNUMBER(MATCH(TRUE,EXACT(Spreadsheet!AW686,LifeBenefitClasses),0)))</f>
        <v>1</v>
      </c>
      <c r="CA686" s="5" t="b">
        <f t="array" ref="CA686">IF(ISBLANK(Spreadsheet!AX686),TRUE,ISNUMBER(MATCH(TRUE,EXACT(Spreadsheet!AX686,LifeBenefitClasses),0)))</f>
        <v>1</v>
      </c>
      <c r="CB686" s="5" t="b">
        <f t="array" ref="CB686">IF(ISBLANK(Spreadsheet!AY686),TRUE,ISNUMBER(MATCH(TRUE,EXACT(Spreadsheet!AY686,LifeBenefitClasses),0)))</f>
        <v>1</v>
      </c>
      <c r="CC686" s="5" t="b">
        <f t="array" ref="CC686">IF(ISBLANK(Spreadsheet!AZ686),TRUE,ISNUMBER(MATCH(TRUE,EXACT(Spreadsheet!AZ686,LifeBenefitClasses),0)))</f>
        <v>1</v>
      </c>
      <c r="CD686" s="5" t="b">
        <f t="array" ref="CD686">IF(ISBLANK(Spreadsheet!BA686),TRUE,ISNUMBER(MATCH(TRUE,EXACT(Spreadsheet!BA686,LifeBenefitClasses),0)))</f>
        <v>1</v>
      </c>
      <c r="CE686" s="5" t="b">
        <f>IF(OR(ISBLANK(Spreadsheet!BA686), Spreadsheet!BA686="Waive"),IF(ISBLANK(Spreadsheet!BB686),TRUE,FALSE),IF(OR(AND(NOT(ISBLANK(Spreadsheet!BA686)),ISBLANK(Spreadsheet!BB686)),NOT(ISNUMBER(VALUE(Spreadsheet!BB686))),ISBLANK(Spreadsheet!BC686),NOT(ISNUMBER(VALUE(Spreadsheet!BC686)))),FALSE,IF(AND(Spreadsheet!BB686&gt;=50000,Spreadsheet!BB686&lt;=250000,MOD(Spreadsheet!BB686,10000)=0,Spreadsheet!BB686&lt;=(10*Spreadsheet!BC686)),TRUE,FALSE)))</f>
        <v>1</v>
      </c>
      <c r="CF686" s="5" t="b">
        <f>IF(NOT(ISBLANK(Spreadsheet!BC686)),AND(ISNUMBER(VALUE(Spreadsheet!BC686)),Spreadsheet!BC686&gt;0),AND(OR(ISBLANK(Spreadsheet!AO686),Spreadsheet!AO686="Waive",AND(NOT(OR(ISBLANK(Spreadsheet!AO686),Spreadsheet!AO686="Waive")),Spreadsheet!AP686&gt;=6)),OR(ISBLANK(Spreadsheet!AR686),AND(NOT(OR(ISBLANK(Spreadsheet!AR686),Spreadsheet!AR686="Waive")),Spreadsheet!AS686&gt;=6)),OR(ISBLANK(Spreadsheet!AW686)),OR(ISBLANK(Spreadsheet!AX686)),OR(ISBLANK(Spreadsheet!AY686)),OR(ISBLANK(Spreadsheet!AZ686)),OR(ISBLANK(Spreadsheet!BA686),Spreadsheet!BA686="Waive")))</f>
        <v>1</v>
      </c>
      <c r="CG686" s="5" t="b">
        <f t="shared" ca="1" si="47"/>
        <v>1</v>
      </c>
    </row>
    <row r="687" spans="8:85" x14ac:dyDescent="0.3">
      <c r="H687" s="5">
        <f t="shared" ca="1" si="48"/>
        <v>2</v>
      </c>
      <c r="I687" s="5" t="str">
        <f t="shared" ca="1" si="46"/>
        <v/>
      </c>
      <c r="J687" s="5" t="str">
        <f>IF(AND(NOT(ISBLANK(Spreadsheet!C687)),ISBLANK(Spreadsheet!D687)),Spreadsheet!F687&amp;" "&amp;Spreadsheet!H687,"")</f>
        <v/>
      </c>
      <c r="K687" s="5">
        <f>IF(AND(NOT(ISBLANK(Spreadsheet!C687)),ISBLANK(Spreadsheet!D687)),COUNTIFS(Spreadsheet!E688:E$786,"=Child",Spreadsheet!C688:C$786, "="&amp;Spreadsheet!C687) + COUNTIFS(Spreadsheet!E688:E$786,"=Step-child",Spreadsheet!C688:C$786, "="&amp;Spreadsheet!C687),0)</f>
        <v>0</v>
      </c>
      <c r="L687" s="5">
        <f>IF(NOT(ISBLANK(J687)),COUNTIFS(Spreadsheet!E688:E$786,"=Wife",Spreadsheet!C688:C$786, "="&amp;Spreadsheet!C687) + COUNTIFS(Spreadsheet!E688:E$786,"=Husband",Spreadsheet!C688:C$786, "="&amp;Spreadsheet!C687),0)</f>
        <v>0</v>
      </c>
      <c r="M687" s="5">
        <f>IF(NOT(ISBLANK(Spreadsheet!AJ687)),VLOOKUP(Spreadsheet!AJ687,'Drop Downs'!$P$2:$R$16,3,FALSE),0)</f>
        <v>0</v>
      </c>
      <c r="N687" s="5">
        <f>IF(NOT(ISBLANK(Spreadsheet!AJ687)), VLOOKUP(Spreadsheet!AJ687,'Drop Downs'!$P$2:$R$16,2,FALSE),0)</f>
        <v>0</v>
      </c>
      <c r="O687" s="5">
        <f>IF(NOT(ISBLANK(Spreadsheet!AL687)),VLOOKUP(Spreadsheet!AL687,'Drop Downs'!$P$2:$R$16,3,FALSE), 0)</f>
        <v>0</v>
      </c>
      <c r="P687" s="5">
        <f>IF(NOT(ISBLANK(Spreadsheet!AL687)),VLOOKUP(Spreadsheet!AL687,'Drop Downs'!$P$2:$R$16,2,FALSE),0)</f>
        <v>0</v>
      </c>
      <c r="Q687" s="5">
        <f>IF(NOT(ISBLANK(Spreadsheet!AN687)),VLOOKUP(Spreadsheet!AN687,'Drop Downs'!$P$2:$R$16,3,FALSE),0)</f>
        <v>0</v>
      </c>
      <c r="R687" s="5">
        <f>IF(NOT(ISBLANK(Spreadsheet!AN687)),VLOOKUP(Spreadsheet!AN687,'Drop Downs'!$P$2:$R$16,2,FALSE),0)</f>
        <v>0</v>
      </c>
      <c r="S687" s="5" t="str">
        <f>IF(OR(M687&gt;K687,N687&gt;L687,O687&gt;K687, Q687&gt;K687,N687&gt;L687, P687&gt;L687, R687&gt;L687),"Member currently has a coverage election over what he/she needs.  Please add more dependents or adjust the coverage election.","")&amp;(IF(AND(NOT(ISBLANK(Spreadsheet!C687)),NOT(ISBLANK(Spreadsheet!D687)),ISBLANK(Spreadsheet!E687)),"Dependent lacks a relationship to member.Please select one from the drop-down.",""))</f>
        <v/>
      </c>
      <c r="T687" s="5" t="b">
        <f t="shared" si="49"/>
        <v>1</v>
      </c>
      <c r="U687" s="5" t="b">
        <f>OR(ISBLANK(Spreadsheet!C687),IF(NOT(ISBLANK(Spreadsheet!D687)),NOT(ISBLANK(Spreadsheet!E687)),TRUE))</f>
        <v>1</v>
      </c>
      <c r="V687" s="5" t="b">
        <f>OR(ISBLANK(Spreadsheet!C687), NOT(ISBLANK(Spreadsheet!I687)))</f>
        <v>1</v>
      </c>
      <c r="W687" s="5" t="b">
        <f>OR(ISBLANK(Spreadsheet!D687),NOT(ISBLANK(Spreadsheet!C687)))</f>
        <v>1</v>
      </c>
      <c r="X687" s="155" t="str">
        <f>REPT("0",MIN(FIND({1,2,3,4,5,6,7,8,9},Spreadsheet!C687&amp;"123456789"))-1)&amp;IF(ISBLANK(Spreadsheet!C687),"",SUMPRODUCT(MID(0&amp;Spreadsheet!C687,LARGE(INDEX(ISNUMBER(--MID(Spreadsheet!C687,ROW($1:$225),1))*
 ROW($1:$225),0),ROW($1:$225))+1,1)*10^ROW($1:$225)/10))</f>
        <v/>
      </c>
      <c r="Y687" s="5" t="b">
        <f>IF(NOT(ISBLANK(Spreadsheet!C687)),IF(AND(ISNUMBER(VALUE(Spreadsheet!C687)), LEN(Spreadsheet!C687)=9),TRUE,FALSE),TRUE)</f>
        <v>1</v>
      </c>
      <c r="Z687" s="155" t="str">
        <f>REPT("0",MIN(FIND({1,2,3,4,5,6,7,8,9},Spreadsheet!D687&amp;"123456789"))-1)&amp;IF(ISBLANK(Spreadsheet!D687),"",SUMPRODUCT(MID(0&amp;Spreadsheet!D687,LARGE(INDEX(ISNUMBER(--MID(Spreadsheet!D687,ROW($1:$225),1))*
 ROW($1:$225),0),ROW($1:$225))+1,1)*10^ROW($1:$225)/10))</f>
        <v/>
      </c>
      <c r="AA687" s="5" t="b">
        <f>IF(AND(NOT(ISBLANK(Spreadsheet!D687)),NOT(ISBLANK(Spreadsheet!C687))),IF(AND(ISNUMBER(VALUE(Spreadsheet!D687)), LEN(Spreadsheet!D687)=9),TRUE,FALSE),IF(AND(NOT(ISBLANK(Spreadsheet!D687)),ISBLANK(Spreadsheet!C687)),FALSE,TRUE))</f>
        <v>1</v>
      </c>
      <c r="AB687" s="5" t="b">
        <f>OR(ISBLANK(Spreadsheet!Y687),IF(NOT(ISBLANK(Spreadsheet!Y687)),LEN(Spreadsheet!Y687)=10,ISNUMBER(VALUE(Spreadsheet!Y687))))</f>
        <v>1</v>
      </c>
      <c r="AC687" s="5" t="b">
        <f>OR(ISBLANK(Spreadsheet!AI687), AND(NOT(ISBLANK(Spreadsheet!AJ687)), NOT(ISNUMBER(SEARCH("Waive",Spreadsheet!AJ687)))))</f>
        <v>1</v>
      </c>
      <c r="AD687" s="5" t="b">
        <f>OR(ISBLANK(Spreadsheet!AK687), AND(NOT(ISBLANK(Spreadsheet!AL687)), NOT(ISNUMBER(SEARCH("Waive",Spreadsheet!AL687)))))</f>
        <v>1</v>
      </c>
      <c r="AE687" s="5" t="b">
        <f>OR(ISBLANK(Spreadsheet!AM687), AND(NOT(ISBLANK(Spreadsheet!AN687)), NOT(ISNUMBER(SEARCH("Waive", Spreadsheet!AN687)))))</f>
        <v>1</v>
      </c>
      <c r="AF687" s="5" t="b">
        <f>OR(ISBLANK(Spreadsheet!C687), NOT(ISBLANK(Spreadsheet!D687)),NOT(ISBLANK(Spreadsheet!L687)))</f>
        <v>1</v>
      </c>
      <c r="AG687" s="5" t="b">
        <f>IF(AND(NOT(ISBLANK(Spreadsheet!C687)), NOT(ISBLANK(Spreadsheet!D687)),Spreadsheet!C687&lt;&gt;Spreadsheet!D687),IF(ISERROR(VLOOKUP(Spreadsheet!C687, Spreadsheet!$C$6:'Spreadsheet'!$C686,1,FALSE)), FALSE, TRUE),TRUE)</f>
        <v>1</v>
      </c>
      <c r="AH687" s="5" t="b">
        <f>Spreadsheet!$B$2=Spreadsheet!AD687</f>
        <v>1</v>
      </c>
      <c r="AI687" s="5" t="b">
        <f>IF(ISBLANK(Spreadsheet!G687),TRUE,IF(OR(LEN(Spreadsheet!G687)&gt;1,ISNUMBER(VALUE(Spreadsheet!G687))),FALSE,TRUE))</f>
        <v>1</v>
      </c>
      <c r="AJ687" s="5" t="b">
        <f>OR(ISBLANK(Spreadsheet!C687), NOT(ISBLANK(Spreadsheet!B687)), NOT(ISBLANK(Spreadsheet!D687)))</f>
        <v>1</v>
      </c>
      <c r="AK687" s="5" t="b">
        <f t="array" ref="AK687">IF(OR(AND(ISBLANK(Spreadsheet!E687),ISBLANK(Spreadsheet!D687),NOT(ISBLANK(Spreadsheet!C687))),AND(ISBLANK(Spreadsheet!E687),ISBLANK(Spreadsheet!D687),ISBLANK(Spreadsheet!C687))),TRUE,ISNUMBER(MATCH(TRUE,EXACT(Spreadsheet!E687,Relationships),0)))</f>
        <v>1</v>
      </c>
      <c r="AL687" s="5" t="b">
        <f>IF(NOT(ISBLANK(Spreadsheet!C687)),IF(OR(ISBLANK(Spreadsheet!F687),LEN(Spreadsheet!F687)&gt;40),FALSE,TRUE),TRUE)</f>
        <v>1</v>
      </c>
      <c r="AM687" s="5" t="b">
        <f>IF(NOT(ISBLANK(Spreadsheet!C687)),IF(OR(ISBLANK(Spreadsheet!H687),LEN(Spreadsheet!H687)&gt;40),FALSE,TRUE),TRUE)</f>
        <v>1</v>
      </c>
      <c r="AN687" s="5" t="b">
        <f t="array" ref="AN687">IF(ISBLANK(Spreadsheet!I687),TRUE,ISNUMBER(MATCH(TRUE,EXACT(Spreadsheet!I687,GenderValues),0)))</f>
        <v>1</v>
      </c>
      <c r="AO687" s="5" t="b">
        <f ca="1">IF(ISERROR(DATEVALUE(TEXT(Spreadsheet!J687,"mm/dd/yyyy")) &gt; TODAY()),IF(AND(ISBLANK(Spreadsheet!J687),ISBLANK(Spreadsheet!C687)),TRUE,FALSE),IF(DATEVALUE(TEXT(Spreadsheet!J687,"mm/dd/yyyy")) &gt; TODAY(),FALSE,TRUE))</f>
        <v>1</v>
      </c>
      <c r="AP687" s="5" t="b">
        <f>OR(ISBLANK(Spreadsheet!K687),LEN(Spreadsheet!K687)&lt;=100)</f>
        <v>1</v>
      </c>
      <c r="AQ687" s="5" t="b">
        <f t="array" ref="AQ687">IF(OR(AND(ISBLANK(Spreadsheet!L687),ISBLANK(Spreadsheet!C687)),AND(NOT(ISBLANK(Spreadsheet!C687)),NOT(ISBLANK(Spreadsheet!D687)))),TRUE,ISNUMBER(MATCH(TRUE,EXACT(Spreadsheet!L687,MaritalStatus),0)))</f>
        <v>1</v>
      </c>
      <c r="AR687" s="5" t="b">
        <f ca="1">IF(ISERROR(DATEVALUE(TEXT(Spreadsheet!M687,"mm/dd/yyyy")) &gt; TODAY()),IF(ISBLANK(Spreadsheet!M687),TRUE,FALSE),IF(DATEVALUE(TEXT(Spreadsheet!M687,"mm/dd/yyyy")) &gt; TODAY(),FALSE,TRUE))</f>
        <v>1</v>
      </c>
      <c r="AS687" s="5" t="b">
        <f>OR(ISBLANK(Spreadsheet!N687),LEN(Spreadsheet!N687)&lt;=100)</f>
        <v>1</v>
      </c>
      <c r="AT687" s="5" t="b">
        <f>OR(ISBLANK(Spreadsheet!O687),UPPER(Spreadsheet!O687)="YES")</f>
        <v>1</v>
      </c>
      <c r="AU687" s="5" t="b">
        <f>OR(ISBLANK(Spreadsheet!P687),UPPER(Spreadsheet!P687)="YES")</f>
        <v>1</v>
      </c>
      <c r="AV687" s="5" t="b">
        <f t="array" ref="AV687">IF(ISBLANK(Spreadsheet!Q687),TRUE,ISNUMBER(MATCH(TRUE,EXACT(Spreadsheet!Q687,OnGroupsPriorIns),0)))</f>
        <v>1</v>
      </c>
      <c r="AW687" s="5" t="b">
        <f>OR(ISBLANK(Spreadsheet!R687),UPPER(Spreadsheet!R687)="YES")</f>
        <v>1</v>
      </c>
      <c r="AX687" s="5" t="b">
        <f>OR(ISBLANK(Spreadsheet!S687),UPPER(Spreadsheet!S687)="YES")</f>
        <v>1</v>
      </c>
      <c r="AY687" s="5" t="b">
        <f>OR(AND(ISBLANK(Spreadsheet!C687),LEN(Spreadsheet!T687)=0),AND(NOT(ISBLANK(Spreadsheet!C687)),LEN(Spreadsheet!T687)&gt;0,LEN(Spreadsheet!T687)&lt;=50))</f>
        <v>1</v>
      </c>
      <c r="AZ687" s="5" t="b">
        <f>OR(LEN(Spreadsheet!U687)=0,AND(LEN(Spreadsheet!U687)&gt;0,LEN(Spreadsheet!U687)&lt;=50))</f>
        <v>1</v>
      </c>
      <c r="BA687" s="5" t="b">
        <f>OR(AND(ISBLANK(Spreadsheet!C687),LEN(Spreadsheet!V687)=0),AND(NOT(ISBLANK(Spreadsheet!C687)),LEN(Spreadsheet!V687)&gt;0,LEN(Spreadsheet!V687)&lt;=50))</f>
        <v>1</v>
      </c>
      <c r="BB687" s="5" t="b">
        <f t="array" ref="BB687">IF(AND(ISBLANK(Spreadsheet!C687),LEN(Spreadsheet!W687)=0),TRUE,ISNUMBER(MATCH(TRUE,EXACT(Spreadsheet!W687,States),0)))</f>
        <v>1</v>
      </c>
      <c r="BC687" s="5" t="b">
        <f>OR(AND(ISBLANK(Spreadsheet!C687),LEN(Spreadsheet!X687)=0),AND(NOT(ISBLANK(Spreadsheet!C687)),LEN(Spreadsheet!X687)&gt;0,LEN(Spreadsheet!X687)=5,ISNUMBER(VALUE(Spreadsheet!X687))))</f>
        <v>1</v>
      </c>
      <c r="BD687" s="5" t="b">
        <f>OR(ISBLANK(Spreadsheet!Z687),LEN(Spreadsheet!Z687)&lt;=50)</f>
        <v>1</v>
      </c>
      <c r="BE687" s="5" t="b">
        <f>ISBLANK(Spreadsheet!AA687)</f>
        <v>1</v>
      </c>
      <c r="BF687" s="5" t="b">
        <f>ISBLANK(Spreadsheet!AB687)</f>
        <v>1</v>
      </c>
      <c r="BG687" s="5" t="b">
        <f>IF(ISERROR(DATEVALUE(TEXT(Spreadsheet!AC687,"mm/dd/yyyy")) &gt; DATEVALUE(TEXT(Spreadsheet!J687,"mm/dd/yyyy"))),IF(OR(AND(ISBLANK(Spreadsheet!AC687),ISBLANK(Spreadsheet!C687)),AND(NOT(ISBLANK(Spreadsheet!C687)),ISBLANK(Spreadsheet!AC687),NOT(ISBLANK(Spreadsheet!D687)))),TRUE,FALSE),IF(DATEVALUE(TEXT(Spreadsheet!AC687,"mm/dd/yyyy")) &gt; DATEVALUE(TEXT(Spreadsheet!J687,"mm/dd/yyyy")),TRUE,FALSE))</f>
        <v>1</v>
      </c>
      <c r="BH687" s="5" t="b">
        <f>OR(AND(ISBLANK(Spreadsheet!C687),ISBLANK(Spreadsheet!AE687)),AND(NOT(ISBLANK(Spreadsheet!C687)),NOT(ISBLANK(Spreadsheet!D687)),ISBLANK(Spreadsheet!AE687)),AND(NOT(ISBLANK(Spreadsheet!C687)),ISBLANK(Spreadsheet!D687),NOT(ISBLANK(Spreadsheet!AE687)),LEN(Spreadsheet!AE687)&lt;=100))</f>
        <v>1</v>
      </c>
      <c r="BI687" s="5" t="b">
        <f t="array" ref="BI687">IF(ISBLANK(Spreadsheet!AF687),TRUE,ISNUMBER(MATCH(TRUE,EXACT(Spreadsheet!AF687,CobraShortReasons),0)))</f>
        <v>1</v>
      </c>
      <c r="BJ687" s="5" t="b">
        <f ca="1">IF(ISERROR(DATEVALUE(TEXT(Spreadsheet!AG687,"mm/dd/yyyy")) &gt; TODAY()),IF(ISBLANK(Spreadsheet!AG687),TRUE,FALSE),IF(DATEVALUE(TEXT(Spreadsheet!AG687,"mm/dd/yyyy")) &gt; TODAY(),FALSE,TRUE))</f>
        <v>1</v>
      </c>
      <c r="BK687" s="5" t="b">
        <f>OR(ISBLANK(Spreadsheet!AH687),LEN(Spreadsheet!AH687)&lt;=25)</f>
        <v>1</v>
      </c>
      <c r="BL687" s="5" t="b">
        <f t="array" aca="1" ref="BL687" ca="1">IF(ISBLANK(Spreadsheet!AI687),TRUE,ISNUMBER(MATCH(TRUE,EXACT(Spreadsheet!AI687,INDIRECT(Spreadsheet!$D$2)),0)))</f>
        <v>1</v>
      </c>
      <c r="BM687" s="5" t="b">
        <f t="array" aca="1" ref="BM687" ca="1">IF(ISBLANK(Spreadsheet!AJ687),TRUE,ISNUMBER(MATCH(TRUE,EXACT(Spreadsheet!AJ687,INDIRECT(Spreadsheet!BJ687)),0)))</f>
        <v>1</v>
      </c>
      <c r="BN687" s="5" t="b">
        <f t="array" ref="BN687">IF(ISBLANK(Spreadsheet!AK687),TRUE,ISNUMBER(MATCH(TRUE,EXACT(Spreadsheet!AK687,DentalPlans),0)))</f>
        <v>1</v>
      </c>
      <c r="BO687" s="5" t="b">
        <f t="array" aca="1" ref="BO687" ca="1">IF(ISBLANK(Spreadsheet!AL687),TRUE,ISNUMBER(MATCH(TRUE,EXACT(Spreadsheet!AL687,INDIRECT(Spreadsheet!BK687)),0)))</f>
        <v>1</v>
      </c>
      <c r="BP687" s="5" t="b">
        <f t="array" ref="BP687">IF(ISBLANK(Spreadsheet!AM687),TRUE,ISNUMBER(MATCH(TRUE,EXACT(Spreadsheet!AM687,VisionPlans),0)))</f>
        <v>1</v>
      </c>
      <c r="BQ687" s="5" t="b">
        <f t="array" aca="1" ref="BQ687" ca="1">IF(ISBLANK(Spreadsheet!AN687),TRUE,ISNUMBER(MATCH(TRUE,EXACT(Spreadsheet!AN687,INDIRECT(Spreadsheet!BL687)),0)))</f>
        <v>1</v>
      </c>
      <c r="BR687" s="5" t="b">
        <f t="array" ref="BR687">IF(ISBLANK(Spreadsheet!AO687),TRUE,ISNUMBER(MATCH(TRUE,EXACT(Spreadsheet!AO687,LifeBenefitClasses),0)))</f>
        <v>1</v>
      </c>
      <c r="BS687" s="5" t="b">
        <f>IF(OR(ISBLANK(Spreadsheet!AO687), Spreadsheet!AO687="Waive"),IF(ISBLANK(Spreadsheet!AP687),TRUE,FALSE),IF(OR(AND(NOT(ISBLANK(Spreadsheet!AO687)),ISBLANK(Spreadsheet!AP687)),NOT(ISNUMBER(VALUE(Spreadsheet!AP687)))),FALSE,IF(OR(AND(Spreadsheet!AP687&lt;6,MOD(Spreadsheet!AP687*10,5)=0), MOD(Spreadsheet!AP687,5000)=0),TRUE,FALSE)))</f>
        <v>1</v>
      </c>
      <c r="BT687" s="5" t="b">
        <f t="array" ref="BT687">IF(ISBLANK(Spreadsheet!AQ687),TRUE,ISNUMBER(MATCH(TRUE,EXACT(Spreadsheet!AQ687,EnrollWaive),0)))</f>
        <v>1</v>
      </c>
      <c r="BU687" s="5" t="b">
        <f t="array" ref="BU687">IF(ISBLANK(Spreadsheet!AR687),TRUE,ISNUMBER(MATCH(TRUE,EXACT(Spreadsheet!AR687,LifeBenefitClasses),0)))</f>
        <v>1</v>
      </c>
      <c r="BV687" s="5" t="b">
        <f>IF(OR(ISBLANK(Spreadsheet!AR687), Spreadsheet!AR687="Waive"),IF(ISBLANK(Spreadsheet!AS687),TRUE,FALSE),IF(OR(AND(NOT(ISBLANK(Spreadsheet!AR687)),ISBLANK(Spreadsheet!AS687)),NOT(ISNUMBER(VALUE(Spreadsheet!AS687)))),FALSE,IF(OR(AND(Spreadsheet!AS687&lt;6,MOD(Spreadsheet!AS687*10,5)=0), MOD(Spreadsheet!AS687,10000)=0),TRUE,FALSE)))</f>
        <v>1</v>
      </c>
      <c r="BW687" s="5" t="b">
        <f t="array" ref="BW687">IF(ISBLANK(Spreadsheet!AT687),TRUE,ISNUMBER(MATCH(TRUE,EXACT(Spreadsheet!AT687,LifeBenefitClasses),0)))</f>
        <v>1</v>
      </c>
      <c r="BX687" s="5" t="b">
        <f>IF(OR(ISBLANK(Spreadsheet!AT687), Spreadsheet!AT687="Waive"),IF(ISBLANK(Spreadsheet!AU687),TRUE,FALSE),IF(OR(AND(NOT(ISBLANK(Spreadsheet!AT687)),ISBLANK(Spreadsheet!AU687)),NOT(ISNUMBER(VALUE(Spreadsheet!AU687)))),FALSE,IF(AND(NOT(OR(ISBLANK(Spreadsheet!AT687),Spreadsheet!AT687="Waive")),NOT(OR(ISBLANK(Spreadsheet!AR687),Spreadsheet!AR687="Waive")),MOD(Spreadsheet!AU687,5000)=0, Spreadsheet!AU687&lt;=(Spreadsheet!AS687*0.5)),TRUE,FALSE)))</f>
        <v>1</v>
      </c>
      <c r="BY687" s="5" t="b">
        <f t="array" ref="BY687">IF(ISBLANK(Spreadsheet!AV687),TRUE,ISNUMBER(MATCH(TRUE,EXACT(Spreadsheet!AV687,EnrollWaive),0)))</f>
        <v>1</v>
      </c>
      <c r="BZ687" s="5" t="b">
        <f t="array" ref="BZ687">IF(ISBLANK(Spreadsheet!AW687),TRUE,ISNUMBER(MATCH(TRUE,EXACT(Spreadsheet!AW687,LifeBenefitClasses),0)))</f>
        <v>1</v>
      </c>
      <c r="CA687" s="5" t="b">
        <f t="array" ref="CA687">IF(ISBLANK(Spreadsheet!AX687),TRUE,ISNUMBER(MATCH(TRUE,EXACT(Spreadsheet!AX687,LifeBenefitClasses),0)))</f>
        <v>1</v>
      </c>
      <c r="CB687" s="5" t="b">
        <f t="array" ref="CB687">IF(ISBLANK(Spreadsheet!AY687),TRUE,ISNUMBER(MATCH(TRUE,EXACT(Spreadsheet!AY687,LifeBenefitClasses),0)))</f>
        <v>1</v>
      </c>
      <c r="CC687" s="5" t="b">
        <f t="array" ref="CC687">IF(ISBLANK(Spreadsheet!AZ687),TRUE,ISNUMBER(MATCH(TRUE,EXACT(Spreadsheet!AZ687,LifeBenefitClasses),0)))</f>
        <v>1</v>
      </c>
      <c r="CD687" s="5" t="b">
        <f t="array" ref="CD687">IF(ISBLANK(Spreadsheet!BA687),TRUE,ISNUMBER(MATCH(TRUE,EXACT(Spreadsheet!BA687,LifeBenefitClasses),0)))</f>
        <v>1</v>
      </c>
      <c r="CE687" s="5" t="b">
        <f>IF(OR(ISBLANK(Spreadsheet!BA687), Spreadsheet!BA687="Waive"),IF(ISBLANK(Spreadsheet!BB687),TRUE,FALSE),IF(OR(AND(NOT(ISBLANK(Spreadsheet!BA687)),ISBLANK(Spreadsheet!BB687)),NOT(ISNUMBER(VALUE(Spreadsheet!BB687))),ISBLANK(Spreadsheet!BC687),NOT(ISNUMBER(VALUE(Spreadsheet!BC687)))),FALSE,IF(AND(Spreadsheet!BB687&gt;=50000,Spreadsheet!BB687&lt;=250000,MOD(Spreadsheet!BB687,10000)=0,Spreadsheet!BB687&lt;=(10*Spreadsheet!BC687)),TRUE,FALSE)))</f>
        <v>1</v>
      </c>
      <c r="CF687" s="5" t="b">
        <f>IF(NOT(ISBLANK(Spreadsheet!BC687)),AND(ISNUMBER(VALUE(Spreadsheet!BC687)),Spreadsheet!BC687&gt;0),AND(OR(ISBLANK(Spreadsheet!AO687),Spreadsheet!AO687="Waive",AND(NOT(OR(ISBLANK(Spreadsheet!AO687),Spreadsheet!AO687="Waive")),Spreadsheet!AP687&gt;=6)),OR(ISBLANK(Spreadsheet!AR687),AND(NOT(OR(ISBLANK(Spreadsheet!AR687),Spreadsheet!AR687="Waive")),Spreadsheet!AS687&gt;=6)),OR(ISBLANK(Spreadsheet!AW687)),OR(ISBLANK(Spreadsheet!AX687)),OR(ISBLANK(Spreadsheet!AY687)),OR(ISBLANK(Spreadsheet!AZ687)),OR(ISBLANK(Spreadsheet!BA687),Spreadsheet!BA687="Waive")))</f>
        <v>1</v>
      </c>
      <c r="CG687" s="5" t="b">
        <f t="shared" ca="1" si="47"/>
        <v>1</v>
      </c>
    </row>
    <row r="688" spans="8:85" x14ac:dyDescent="0.3">
      <c r="H688" s="5">
        <f t="shared" ca="1" si="48"/>
        <v>2</v>
      </c>
      <c r="I688" s="5" t="str">
        <f t="shared" ca="1" si="46"/>
        <v/>
      </c>
      <c r="J688" s="5" t="str">
        <f>IF(AND(NOT(ISBLANK(Spreadsheet!C688)),ISBLANK(Spreadsheet!D688)),Spreadsheet!F688&amp;" "&amp;Spreadsheet!H688,"")</f>
        <v/>
      </c>
      <c r="K688" s="5">
        <f>IF(AND(NOT(ISBLANK(Spreadsheet!C688)),ISBLANK(Spreadsheet!D688)),COUNTIFS(Spreadsheet!E689:E$786,"=Child",Spreadsheet!C689:C$786, "="&amp;Spreadsheet!C688) + COUNTIFS(Spreadsheet!E689:E$786,"=Step-child",Spreadsheet!C689:C$786, "="&amp;Spreadsheet!C688),0)</f>
        <v>0</v>
      </c>
      <c r="L688" s="5">
        <f>IF(NOT(ISBLANK(J688)),COUNTIFS(Spreadsheet!E689:E$786,"=Wife",Spreadsheet!C689:C$786, "="&amp;Spreadsheet!C688) + COUNTIFS(Spreadsheet!E689:E$786,"=Husband",Spreadsheet!C689:C$786, "="&amp;Spreadsheet!C688),0)</f>
        <v>0</v>
      </c>
      <c r="M688" s="5">
        <f>IF(NOT(ISBLANK(Spreadsheet!AJ688)),VLOOKUP(Spreadsheet!AJ688,'Drop Downs'!$P$2:$R$16,3,FALSE),0)</f>
        <v>0</v>
      </c>
      <c r="N688" s="5">
        <f>IF(NOT(ISBLANK(Spreadsheet!AJ688)), VLOOKUP(Spreadsheet!AJ688,'Drop Downs'!$P$2:$R$16,2,FALSE),0)</f>
        <v>0</v>
      </c>
      <c r="O688" s="5">
        <f>IF(NOT(ISBLANK(Spreadsheet!AL688)),VLOOKUP(Spreadsheet!AL688,'Drop Downs'!$P$2:$R$16,3,FALSE), 0)</f>
        <v>0</v>
      </c>
      <c r="P688" s="5">
        <f>IF(NOT(ISBLANK(Spreadsheet!AL688)),VLOOKUP(Spreadsheet!AL688,'Drop Downs'!$P$2:$R$16,2,FALSE),0)</f>
        <v>0</v>
      </c>
      <c r="Q688" s="5">
        <f>IF(NOT(ISBLANK(Spreadsheet!AN688)),VLOOKUP(Spreadsheet!AN688,'Drop Downs'!$P$2:$R$16,3,FALSE),0)</f>
        <v>0</v>
      </c>
      <c r="R688" s="5">
        <f>IF(NOT(ISBLANK(Spreadsheet!AN688)),VLOOKUP(Spreadsheet!AN688,'Drop Downs'!$P$2:$R$16,2,FALSE),0)</f>
        <v>0</v>
      </c>
      <c r="S688" s="5" t="str">
        <f>IF(OR(M688&gt;K688,N688&gt;L688,O688&gt;K688, Q688&gt;K688,N688&gt;L688, P688&gt;L688, R688&gt;L688),"Member currently has a coverage election over what he/she needs.  Please add more dependents or adjust the coverage election.","")&amp;(IF(AND(NOT(ISBLANK(Spreadsheet!C688)),NOT(ISBLANK(Spreadsheet!D688)),ISBLANK(Spreadsheet!E688)),"Dependent lacks a relationship to member.Please select one from the drop-down.",""))</f>
        <v/>
      </c>
      <c r="T688" s="5" t="b">
        <f t="shared" si="49"/>
        <v>1</v>
      </c>
      <c r="U688" s="5" t="b">
        <f>OR(ISBLANK(Spreadsheet!C688),IF(NOT(ISBLANK(Spreadsheet!D688)),NOT(ISBLANK(Spreadsheet!E688)),TRUE))</f>
        <v>1</v>
      </c>
      <c r="V688" s="5" t="b">
        <f>OR(ISBLANK(Spreadsheet!C688), NOT(ISBLANK(Spreadsheet!I688)))</f>
        <v>1</v>
      </c>
      <c r="W688" s="5" t="b">
        <f>OR(ISBLANK(Spreadsheet!D688),NOT(ISBLANK(Spreadsheet!C688)))</f>
        <v>1</v>
      </c>
      <c r="X688" s="155" t="str">
        <f>REPT("0",MIN(FIND({1,2,3,4,5,6,7,8,9},Spreadsheet!C688&amp;"123456789"))-1)&amp;IF(ISBLANK(Spreadsheet!C688),"",SUMPRODUCT(MID(0&amp;Spreadsheet!C688,LARGE(INDEX(ISNUMBER(--MID(Spreadsheet!C688,ROW($1:$225),1))*
 ROW($1:$225),0),ROW($1:$225))+1,1)*10^ROW($1:$225)/10))</f>
        <v/>
      </c>
      <c r="Y688" s="5" t="b">
        <f>IF(NOT(ISBLANK(Spreadsheet!C688)),IF(AND(ISNUMBER(VALUE(Spreadsheet!C688)), LEN(Spreadsheet!C688)=9),TRUE,FALSE),TRUE)</f>
        <v>1</v>
      </c>
      <c r="Z688" s="155" t="str">
        <f>REPT("0",MIN(FIND({1,2,3,4,5,6,7,8,9},Spreadsheet!D688&amp;"123456789"))-1)&amp;IF(ISBLANK(Spreadsheet!D688),"",SUMPRODUCT(MID(0&amp;Spreadsheet!D688,LARGE(INDEX(ISNUMBER(--MID(Spreadsheet!D688,ROW($1:$225),1))*
 ROW($1:$225),0),ROW($1:$225))+1,1)*10^ROW($1:$225)/10))</f>
        <v/>
      </c>
      <c r="AA688" s="5" t="b">
        <f>IF(AND(NOT(ISBLANK(Spreadsheet!D688)),NOT(ISBLANK(Spreadsheet!C688))),IF(AND(ISNUMBER(VALUE(Spreadsheet!D688)), LEN(Spreadsheet!D688)=9),TRUE,FALSE),IF(AND(NOT(ISBLANK(Spreadsheet!D688)),ISBLANK(Spreadsheet!C688)),FALSE,TRUE))</f>
        <v>1</v>
      </c>
      <c r="AB688" s="5" t="b">
        <f>OR(ISBLANK(Spreadsheet!Y688),IF(NOT(ISBLANK(Spreadsheet!Y688)),LEN(Spreadsheet!Y688)=10,ISNUMBER(VALUE(Spreadsheet!Y688))))</f>
        <v>1</v>
      </c>
      <c r="AC688" s="5" t="b">
        <f>OR(ISBLANK(Spreadsheet!AI688), AND(NOT(ISBLANK(Spreadsheet!AJ688)), NOT(ISNUMBER(SEARCH("Waive",Spreadsheet!AJ688)))))</f>
        <v>1</v>
      </c>
      <c r="AD688" s="5" t="b">
        <f>OR(ISBLANK(Spreadsheet!AK688), AND(NOT(ISBLANK(Spreadsheet!AL688)), NOT(ISNUMBER(SEARCH("Waive",Spreadsheet!AL688)))))</f>
        <v>1</v>
      </c>
      <c r="AE688" s="5" t="b">
        <f>OR(ISBLANK(Spreadsheet!AM688), AND(NOT(ISBLANK(Spreadsheet!AN688)), NOT(ISNUMBER(SEARCH("Waive", Spreadsheet!AN688)))))</f>
        <v>1</v>
      </c>
      <c r="AF688" s="5" t="b">
        <f>OR(ISBLANK(Spreadsheet!C688), NOT(ISBLANK(Spreadsheet!D688)),NOT(ISBLANK(Spreadsheet!L688)))</f>
        <v>1</v>
      </c>
      <c r="AG688" s="5" t="b">
        <f>IF(AND(NOT(ISBLANK(Spreadsheet!C688)), NOT(ISBLANK(Spreadsheet!D688)),Spreadsheet!C688&lt;&gt;Spreadsheet!D688),IF(ISERROR(VLOOKUP(Spreadsheet!C688, Spreadsheet!$C$6:'Spreadsheet'!$C687,1,FALSE)), FALSE, TRUE),TRUE)</f>
        <v>1</v>
      </c>
      <c r="AH688" s="5" t="b">
        <f>Spreadsheet!$B$2=Spreadsheet!AD688</f>
        <v>1</v>
      </c>
      <c r="AI688" s="5" t="b">
        <f>IF(ISBLANK(Spreadsheet!G688),TRUE,IF(OR(LEN(Spreadsheet!G688)&gt;1,ISNUMBER(VALUE(Spreadsheet!G688))),FALSE,TRUE))</f>
        <v>1</v>
      </c>
      <c r="AJ688" s="5" t="b">
        <f>OR(ISBLANK(Spreadsheet!C688), NOT(ISBLANK(Spreadsheet!B688)), NOT(ISBLANK(Spreadsheet!D688)))</f>
        <v>1</v>
      </c>
      <c r="AK688" s="5" t="b">
        <f t="array" ref="AK688">IF(OR(AND(ISBLANK(Spreadsheet!E688),ISBLANK(Spreadsheet!D688),NOT(ISBLANK(Spreadsheet!C688))),AND(ISBLANK(Spreadsheet!E688),ISBLANK(Spreadsheet!D688),ISBLANK(Spreadsheet!C688))),TRUE,ISNUMBER(MATCH(TRUE,EXACT(Spreadsheet!E688,Relationships),0)))</f>
        <v>1</v>
      </c>
      <c r="AL688" s="5" t="b">
        <f>IF(NOT(ISBLANK(Spreadsheet!C688)),IF(OR(ISBLANK(Spreadsheet!F688),LEN(Spreadsheet!F688)&gt;40),FALSE,TRUE),TRUE)</f>
        <v>1</v>
      </c>
      <c r="AM688" s="5" t="b">
        <f>IF(NOT(ISBLANK(Spreadsheet!C688)),IF(OR(ISBLANK(Spreadsheet!H688),LEN(Spreadsheet!H688)&gt;40),FALSE,TRUE),TRUE)</f>
        <v>1</v>
      </c>
      <c r="AN688" s="5" t="b">
        <f t="array" ref="AN688">IF(ISBLANK(Spreadsheet!I688),TRUE,ISNUMBER(MATCH(TRUE,EXACT(Spreadsheet!I688,GenderValues),0)))</f>
        <v>1</v>
      </c>
      <c r="AO688" s="5" t="b">
        <f ca="1">IF(ISERROR(DATEVALUE(TEXT(Spreadsheet!J688,"mm/dd/yyyy")) &gt; TODAY()),IF(AND(ISBLANK(Spreadsheet!J688),ISBLANK(Spreadsheet!C688)),TRUE,FALSE),IF(DATEVALUE(TEXT(Spreadsheet!J688,"mm/dd/yyyy")) &gt; TODAY(),FALSE,TRUE))</f>
        <v>1</v>
      </c>
      <c r="AP688" s="5" t="b">
        <f>OR(ISBLANK(Spreadsheet!K688),LEN(Spreadsheet!K688)&lt;=100)</f>
        <v>1</v>
      </c>
      <c r="AQ688" s="5" t="b">
        <f t="array" ref="AQ688">IF(OR(AND(ISBLANK(Spreadsheet!L688),ISBLANK(Spreadsheet!C688)),AND(NOT(ISBLANK(Spreadsheet!C688)),NOT(ISBLANK(Spreadsheet!D688)))),TRUE,ISNUMBER(MATCH(TRUE,EXACT(Spreadsheet!L688,MaritalStatus),0)))</f>
        <v>1</v>
      </c>
      <c r="AR688" s="5" t="b">
        <f ca="1">IF(ISERROR(DATEVALUE(TEXT(Spreadsheet!M688,"mm/dd/yyyy")) &gt; TODAY()),IF(ISBLANK(Spreadsheet!M688),TRUE,FALSE),IF(DATEVALUE(TEXT(Spreadsheet!M688,"mm/dd/yyyy")) &gt; TODAY(),FALSE,TRUE))</f>
        <v>1</v>
      </c>
      <c r="AS688" s="5" t="b">
        <f>OR(ISBLANK(Spreadsheet!N688),LEN(Spreadsheet!N688)&lt;=100)</f>
        <v>1</v>
      </c>
      <c r="AT688" s="5" t="b">
        <f>OR(ISBLANK(Spreadsheet!O688),UPPER(Spreadsheet!O688)="YES")</f>
        <v>1</v>
      </c>
      <c r="AU688" s="5" t="b">
        <f>OR(ISBLANK(Spreadsheet!P688),UPPER(Spreadsheet!P688)="YES")</f>
        <v>1</v>
      </c>
      <c r="AV688" s="5" t="b">
        <f t="array" ref="AV688">IF(ISBLANK(Spreadsheet!Q688),TRUE,ISNUMBER(MATCH(TRUE,EXACT(Spreadsheet!Q688,OnGroupsPriorIns),0)))</f>
        <v>1</v>
      </c>
      <c r="AW688" s="5" t="b">
        <f>OR(ISBLANK(Spreadsheet!R688),UPPER(Spreadsheet!R688)="YES")</f>
        <v>1</v>
      </c>
      <c r="AX688" s="5" t="b">
        <f>OR(ISBLANK(Spreadsheet!S688),UPPER(Spreadsheet!S688)="YES")</f>
        <v>1</v>
      </c>
      <c r="AY688" s="5" t="b">
        <f>OR(AND(ISBLANK(Spreadsheet!C688),LEN(Spreadsheet!T688)=0),AND(NOT(ISBLANK(Spreadsheet!C688)),LEN(Spreadsheet!T688)&gt;0,LEN(Spreadsheet!T688)&lt;=50))</f>
        <v>1</v>
      </c>
      <c r="AZ688" s="5" t="b">
        <f>OR(LEN(Spreadsheet!U688)=0,AND(LEN(Spreadsheet!U688)&gt;0,LEN(Spreadsheet!U688)&lt;=50))</f>
        <v>1</v>
      </c>
      <c r="BA688" s="5" t="b">
        <f>OR(AND(ISBLANK(Spreadsheet!C688),LEN(Spreadsheet!V688)=0),AND(NOT(ISBLANK(Spreadsheet!C688)),LEN(Spreadsheet!V688)&gt;0,LEN(Spreadsheet!V688)&lt;=50))</f>
        <v>1</v>
      </c>
      <c r="BB688" s="5" t="b">
        <f t="array" ref="BB688">IF(AND(ISBLANK(Spreadsheet!C688),LEN(Spreadsheet!W688)=0),TRUE,ISNUMBER(MATCH(TRUE,EXACT(Spreadsheet!W688,States),0)))</f>
        <v>1</v>
      </c>
      <c r="BC688" s="5" t="b">
        <f>OR(AND(ISBLANK(Spreadsheet!C688),LEN(Spreadsheet!X688)=0),AND(NOT(ISBLANK(Spreadsheet!C688)),LEN(Spreadsheet!X688)&gt;0,LEN(Spreadsheet!X688)=5,ISNUMBER(VALUE(Spreadsheet!X688))))</f>
        <v>1</v>
      </c>
      <c r="BD688" s="5" t="b">
        <f>OR(ISBLANK(Spreadsheet!Z688),LEN(Spreadsheet!Z688)&lt;=50)</f>
        <v>1</v>
      </c>
      <c r="BE688" s="5" t="b">
        <f>ISBLANK(Spreadsheet!AA688)</f>
        <v>1</v>
      </c>
      <c r="BF688" s="5" t="b">
        <f>ISBLANK(Spreadsheet!AB688)</f>
        <v>1</v>
      </c>
      <c r="BG688" s="5" t="b">
        <f>IF(ISERROR(DATEVALUE(TEXT(Spreadsheet!AC688,"mm/dd/yyyy")) &gt; DATEVALUE(TEXT(Spreadsheet!J688,"mm/dd/yyyy"))),IF(OR(AND(ISBLANK(Spreadsheet!AC688),ISBLANK(Spreadsheet!C688)),AND(NOT(ISBLANK(Spreadsheet!C688)),ISBLANK(Spreadsheet!AC688),NOT(ISBLANK(Spreadsheet!D688)))),TRUE,FALSE),IF(DATEVALUE(TEXT(Spreadsheet!AC688,"mm/dd/yyyy")) &gt; DATEVALUE(TEXT(Spreadsheet!J688,"mm/dd/yyyy")),TRUE,FALSE))</f>
        <v>1</v>
      </c>
      <c r="BH688" s="5" t="b">
        <f>OR(AND(ISBLANK(Spreadsheet!C688),ISBLANK(Spreadsheet!AE688)),AND(NOT(ISBLANK(Spreadsheet!C688)),NOT(ISBLANK(Spreadsheet!D688)),ISBLANK(Spreadsheet!AE688)),AND(NOT(ISBLANK(Spreadsheet!C688)),ISBLANK(Spreadsheet!D688),NOT(ISBLANK(Spreadsheet!AE688)),LEN(Spreadsheet!AE688)&lt;=100))</f>
        <v>1</v>
      </c>
      <c r="BI688" s="5" t="b">
        <f t="array" ref="BI688">IF(ISBLANK(Spreadsheet!AF688),TRUE,ISNUMBER(MATCH(TRUE,EXACT(Spreadsheet!AF688,CobraShortReasons),0)))</f>
        <v>1</v>
      </c>
      <c r="BJ688" s="5" t="b">
        <f ca="1">IF(ISERROR(DATEVALUE(TEXT(Spreadsheet!AG688,"mm/dd/yyyy")) &gt; TODAY()),IF(ISBLANK(Spreadsheet!AG688),TRUE,FALSE),IF(DATEVALUE(TEXT(Spreadsheet!AG688,"mm/dd/yyyy")) &gt; TODAY(),FALSE,TRUE))</f>
        <v>1</v>
      </c>
      <c r="BK688" s="5" t="b">
        <f>OR(ISBLANK(Spreadsheet!AH688),LEN(Spreadsheet!AH688)&lt;=25)</f>
        <v>1</v>
      </c>
      <c r="BL688" s="5" t="b">
        <f t="array" aca="1" ref="BL688" ca="1">IF(ISBLANK(Spreadsheet!AI688),TRUE,ISNUMBER(MATCH(TRUE,EXACT(Spreadsheet!AI688,INDIRECT(Spreadsheet!$D$2)),0)))</f>
        <v>1</v>
      </c>
      <c r="BM688" s="5" t="b">
        <f t="array" aca="1" ref="BM688" ca="1">IF(ISBLANK(Spreadsheet!AJ688),TRUE,ISNUMBER(MATCH(TRUE,EXACT(Spreadsheet!AJ688,INDIRECT(Spreadsheet!BJ688)),0)))</f>
        <v>1</v>
      </c>
      <c r="BN688" s="5" t="b">
        <f t="array" ref="BN688">IF(ISBLANK(Spreadsheet!AK688),TRUE,ISNUMBER(MATCH(TRUE,EXACT(Spreadsheet!AK688,DentalPlans),0)))</f>
        <v>1</v>
      </c>
      <c r="BO688" s="5" t="b">
        <f t="array" aca="1" ref="BO688" ca="1">IF(ISBLANK(Spreadsheet!AL688),TRUE,ISNUMBER(MATCH(TRUE,EXACT(Spreadsheet!AL688,INDIRECT(Spreadsheet!BK688)),0)))</f>
        <v>1</v>
      </c>
      <c r="BP688" s="5" t="b">
        <f t="array" ref="BP688">IF(ISBLANK(Spreadsheet!AM688),TRUE,ISNUMBER(MATCH(TRUE,EXACT(Spreadsheet!AM688,VisionPlans),0)))</f>
        <v>1</v>
      </c>
      <c r="BQ688" s="5" t="b">
        <f t="array" aca="1" ref="BQ688" ca="1">IF(ISBLANK(Spreadsheet!AN688),TRUE,ISNUMBER(MATCH(TRUE,EXACT(Spreadsheet!AN688,INDIRECT(Spreadsheet!BL688)),0)))</f>
        <v>1</v>
      </c>
      <c r="BR688" s="5" t="b">
        <f t="array" ref="BR688">IF(ISBLANK(Spreadsheet!AO688),TRUE,ISNUMBER(MATCH(TRUE,EXACT(Spreadsheet!AO688,LifeBenefitClasses),0)))</f>
        <v>1</v>
      </c>
      <c r="BS688" s="5" t="b">
        <f>IF(OR(ISBLANK(Spreadsheet!AO688), Spreadsheet!AO688="Waive"),IF(ISBLANK(Spreadsheet!AP688),TRUE,FALSE),IF(OR(AND(NOT(ISBLANK(Spreadsheet!AO688)),ISBLANK(Spreadsheet!AP688)),NOT(ISNUMBER(VALUE(Spreadsheet!AP688)))),FALSE,IF(OR(AND(Spreadsheet!AP688&lt;6,MOD(Spreadsheet!AP688*10,5)=0), MOD(Spreadsheet!AP688,5000)=0),TRUE,FALSE)))</f>
        <v>1</v>
      </c>
      <c r="BT688" s="5" t="b">
        <f t="array" ref="BT688">IF(ISBLANK(Spreadsheet!AQ688),TRUE,ISNUMBER(MATCH(TRUE,EXACT(Spreadsheet!AQ688,EnrollWaive),0)))</f>
        <v>1</v>
      </c>
      <c r="BU688" s="5" t="b">
        <f t="array" ref="BU688">IF(ISBLANK(Spreadsheet!AR688),TRUE,ISNUMBER(MATCH(TRUE,EXACT(Spreadsheet!AR688,LifeBenefitClasses),0)))</f>
        <v>1</v>
      </c>
      <c r="BV688" s="5" t="b">
        <f>IF(OR(ISBLANK(Spreadsheet!AR688), Spreadsheet!AR688="Waive"),IF(ISBLANK(Spreadsheet!AS688),TRUE,FALSE),IF(OR(AND(NOT(ISBLANK(Spreadsheet!AR688)),ISBLANK(Spreadsheet!AS688)),NOT(ISNUMBER(VALUE(Spreadsheet!AS688)))),FALSE,IF(OR(AND(Spreadsheet!AS688&lt;6,MOD(Spreadsheet!AS688*10,5)=0), MOD(Spreadsheet!AS688,10000)=0),TRUE,FALSE)))</f>
        <v>1</v>
      </c>
      <c r="BW688" s="5" t="b">
        <f t="array" ref="BW688">IF(ISBLANK(Spreadsheet!AT688),TRUE,ISNUMBER(MATCH(TRUE,EXACT(Spreadsheet!AT688,LifeBenefitClasses),0)))</f>
        <v>1</v>
      </c>
      <c r="BX688" s="5" t="b">
        <f>IF(OR(ISBLANK(Spreadsheet!AT688), Spreadsheet!AT688="Waive"),IF(ISBLANK(Spreadsheet!AU688),TRUE,FALSE),IF(OR(AND(NOT(ISBLANK(Spreadsheet!AT688)),ISBLANK(Spreadsheet!AU688)),NOT(ISNUMBER(VALUE(Spreadsheet!AU688)))),FALSE,IF(AND(NOT(OR(ISBLANK(Spreadsheet!AT688),Spreadsheet!AT688="Waive")),NOT(OR(ISBLANK(Spreadsheet!AR688),Spreadsheet!AR688="Waive")),MOD(Spreadsheet!AU688,5000)=0, Spreadsheet!AU688&lt;=(Spreadsheet!AS688*0.5)),TRUE,FALSE)))</f>
        <v>1</v>
      </c>
      <c r="BY688" s="5" t="b">
        <f t="array" ref="BY688">IF(ISBLANK(Spreadsheet!AV688),TRUE,ISNUMBER(MATCH(TRUE,EXACT(Spreadsheet!AV688,EnrollWaive),0)))</f>
        <v>1</v>
      </c>
      <c r="BZ688" s="5" t="b">
        <f t="array" ref="BZ688">IF(ISBLANK(Spreadsheet!AW688),TRUE,ISNUMBER(MATCH(TRUE,EXACT(Spreadsheet!AW688,LifeBenefitClasses),0)))</f>
        <v>1</v>
      </c>
      <c r="CA688" s="5" t="b">
        <f t="array" ref="CA688">IF(ISBLANK(Spreadsheet!AX688),TRUE,ISNUMBER(MATCH(TRUE,EXACT(Spreadsheet!AX688,LifeBenefitClasses),0)))</f>
        <v>1</v>
      </c>
      <c r="CB688" s="5" t="b">
        <f t="array" ref="CB688">IF(ISBLANK(Spreadsheet!AY688),TRUE,ISNUMBER(MATCH(TRUE,EXACT(Spreadsheet!AY688,LifeBenefitClasses),0)))</f>
        <v>1</v>
      </c>
      <c r="CC688" s="5" t="b">
        <f t="array" ref="CC688">IF(ISBLANK(Spreadsheet!AZ688),TRUE,ISNUMBER(MATCH(TRUE,EXACT(Spreadsheet!AZ688,LifeBenefitClasses),0)))</f>
        <v>1</v>
      </c>
      <c r="CD688" s="5" t="b">
        <f t="array" ref="CD688">IF(ISBLANK(Spreadsheet!BA688),TRUE,ISNUMBER(MATCH(TRUE,EXACT(Spreadsheet!BA688,LifeBenefitClasses),0)))</f>
        <v>1</v>
      </c>
      <c r="CE688" s="5" t="b">
        <f>IF(OR(ISBLANK(Spreadsheet!BA688), Spreadsheet!BA688="Waive"),IF(ISBLANK(Spreadsheet!BB688),TRUE,FALSE),IF(OR(AND(NOT(ISBLANK(Spreadsheet!BA688)),ISBLANK(Spreadsheet!BB688)),NOT(ISNUMBER(VALUE(Spreadsheet!BB688))),ISBLANK(Spreadsheet!BC688),NOT(ISNUMBER(VALUE(Spreadsheet!BC688)))),FALSE,IF(AND(Spreadsheet!BB688&gt;=50000,Spreadsheet!BB688&lt;=250000,MOD(Spreadsheet!BB688,10000)=0,Spreadsheet!BB688&lt;=(10*Spreadsheet!BC688)),TRUE,FALSE)))</f>
        <v>1</v>
      </c>
      <c r="CF688" s="5" t="b">
        <f>IF(NOT(ISBLANK(Spreadsheet!BC688)),AND(ISNUMBER(VALUE(Spreadsheet!BC688)),Spreadsheet!BC688&gt;0),AND(OR(ISBLANK(Spreadsheet!AO688),Spreadsheet!AO688="Waive",AND(NOT(OR(ISBLANK(Spreadsheet!AO688),Spreadsheet!AO688="Waive")),Spreadsheet!AP688&gt;=6)),OR(ISBLANK(Spreadsheet!AR688),AND(NOT(OR(ISBLANK(Spreadsheet!AR688),Spreadsheet!AR688="Waive")),Spreadsheet!AS688&gt;=6)),OR(ISBLANK(Spreadsheet!AW688)),OR(ISBLANK(Spreadsheet!AX688)),OR(ISBLANK(Spreadsheet!AY688)),OR(ISBLANK(Spreadsheet!AZ688)),OR(ISBLANK(Spreadsheet!BA688),Spreadsheet!BA688="Waive")))</f>
        <v>1</v>
      </c>
      <c r="CG688" s="5" t="b">
        <f t="shared" ca="1" si="47"/>
        <v>1</v>
      </c>
    </row>
    <row r="689" spans="8:85" x14ac:dyDescent="0.3">
      <c r="H689" s="5">
        <f t="shared" ca="1" si="48"/>
        <v>2</v>
      </c>
      <c r="I689" s="5" t="str">
        <f t="shared" ca="1" si="46"/>
        <v/>
      </c>
      <c r="J689" s="5" t="str">
        <f>IF(AND(NOT(ISBLANK(Spreadsheet!C689)),ISBLANK(Spreadsheet!D689)),Spreadsheet!F689&amp;" "&amp;Spreadsheet!H689,"")</f>
        <v/>
      </c>
      <c r="K689" s="5">
        <f>IF(AND(NOT(ISBLANK(Spreadsheet!C689)),ISBLANK(Spreadsheet!D689)),COUNTIFS(Spreadsheet!E690:E$786,"=Child",Spreadsheet!C690:C$786, "="&amp;Spreadsheet!C689) + COUNTIFS(Spreadsheet!E690:E$786,"=Step-child",Spreadsheet!C690:C$786, "="&amp;Spreadsheet!C689),0)</f>
        <v>0</v>
      </c>
      <c r="L689" s="5">
        <f>IF(NOT(ISBLANK(J689)),COUNTIFS(Spreadsheet!E690:E$786,"=Wife",Spreadsheet!C690:C$786, "="&amp;Spreadsheet!C689) + COUNTIFS(Spreadsheet!E690:E$786,"=Husband",Spreadsheet!C690:C$786, "="&amp;Spreadsheet!C689),0)</f>
        <v>0</v>
      </c>
      <c r="M689" s="5">
        <f>IF(NOT(ISBLANK(Spreadsheet!AJ689)),VLOOKUP(Spreadsheet!AJ689,'Drop Downs'!$P$2:$R$16,3,FALSE),0)</f>
        <v>0</v>
      </c>
      <c r="N689" s="5">
        <f>IF(NOT(ISBLANK(Spreadsheet!AJ689)), VLOOKUP(Spreadsheet!AJ689,'Drop Downs'!$P$2:$R$16,2,FALSE),0)</f>
        <v>0</v>
      </c>
      <c r="O689" s="5">
        <f>IF(NOT(ISBLANK(Spreadsheet!AL689)),VLOOKUP(Spreadsheet!AL689,'Drop Downs'!$P$2:$R$16,3,FALSE), 0)</f>
        <v>0</v>
      </c>
      <c r="P689" s="5">
        <f>IF(NOT(ISBLANK(Spreadsheet!AL689)),VLOOKUP(Spreadsheet!AL689,'Drop Downs'!$P$2:$R$16,2,FALSE),0)</f>
        <v>0</v>
      </c>
      <c r="Q689" s="5">
        <f>IF(NOT(ISBLANK(Spreadsheet!AN689)),VLOOKUP(Spreadsheet!AN689,'Drop Downs'!$P$2:$R$16,3,FALSE),0)</f>
        <v>0</v>
      </c>
      <c r="R689" s="5">
        <f>IF(NOT(ISBLANK(Spreadsheet!AN689)),VLOOKUP(Spreadsheet!AN689,'Drop Downs'!$P$2:$R$16,2,FALSE),0)</f>
        <v>0</v>
      </c>
      <c r="S689" s="5" t="str">
        <f>IF(OR(M689&gt;K689,N689&gt;L689,O689&gt;K689, Q689&gt;K689,N689&gt;L689, P689&gt;L689, R689&gt;L689),"Member currently has a coverage election over what he/she needs.  Please add more dependents or adjust the coverage election.","")&amp;(IF(AND(NOT(ISBLANK(Spreadsheet!C689)),NOT(ISBLANK(Spreadsheet!D689)),ISBLANK(Spreadsheet!E689)),"Dependent lacks a relationship to member.Please select one from the drop-down.",""))</f>
        <v/>
      </c>
      <c r="T689" s="5" t="b">
        <f t="shared" si="49"/>
        <v>1</v>
      </c>
      <c r="U689" s="5" t="b">
        <f>OR(ISBLANK(Spreadsheet!C689),IF(NOT(ISBLANK(Spreadsheet!D689)),NOT(ISBLANK(Spreadsheet!E689)),TRUE))</f>
        <v>1</v>
      </c>
      <c r="V689" s="5" t="b">
        <f>OR(ISBLANK(Spreadsheet!C689), NOT(ISBLANK(Spreadsheet!I689)))</f>
        <v>1</v>
      </c>
      <c r="W689" s="5" t="b">
        <f>OR(ISBLANK(Spreadsheet!D689),NOT(ISBLANK(Spreadsheet!C689)))</f>
        <v>1</v>
      </c>
      <c r="X689" s="155" t="str">
        <f>REPT("0",MIN(FIND({1,2,3,4,5,6,7,8,9},Spreadsheet!C689&amp;"123456789"))-1)&amp;IF(ISBLANK(Spreadsheet!C689),"",SUMPRODUCT(MID(0&amp;Spreadsheet!C689,LARGE(INDEX(ISNUMBER(--MID(Spreadsheet!C689,ROW($1:$225),1))*
 ROW($1:$225),0),ROW($1:$225))+1,1)*10^ROW($1:$225)/10))</f>
        <v/>
      </c>
      <c r="Y689" s="5" t="b">
        <f>IF(NOT(ISBLANK(Spreadsheet!C689)),IF(AND(ISNUMBER(VALUE(Spreadsheet!C689)), LEN(Spreadsheet!C689)=9),TRUE,FALSE),TRUE)</f>
        <v>1</v>
      </c>
      <c r="Z689" s="155" t="str">
        <f>REPT("0",MIN(FIND({1,2,3,4,5,6,7,8,9},Spreadsheet!D689&amp;"123456789"))-1)&amp;IF(ISBLANK(Spreadsheet!D689),"",SUMPRODUCT(MID(0&amp;Spreadsheet!D689,LARGE(INDEX(ISNUMBER(--MID(Spreadsheet!D689,ROW($1:$225),1))*
 ROW($1:$225),0),ROW($1:$225))+1,1)*10^ROW($1:$225)/10))</f>
        <v/>
      </c>
      <c r="AA689" s="5" t="b">
        <f>IF(AND(NOT(ISBLANK(Spreadsheet!D689)),NOT(ISBLANK(Spreadsheet!C689))),IF(AND(ISNUMBER(VALUE(Spreadsheet!D689)), LEN(Spreadsheet!D689)=9),TRUE,FALSE),IF(AND(NOT(ISBLANK(Spreadsheet!D689)),ISBLANK(Spreadsheet!C689)),FALSE,TRUE))</f>
        <v>1</v>
      </c>
      <c r="AB689" s="5" t="b">
        <f>OR(ISBLANK(Spreadsheet!Y689),IF(NOT(ISBLANK(Spreadsheet!Y689)),LEN(Spreadsheet!Y689)=10,ISNUMBER(VALUE(Spreadsheet!Y689))))</f>
        <v>1</v>
      </c>
      <c r="AC689" s="5" t="b">
        <f>OR(ISBLANK(Spreadsheet!AI689), AND(NOT(ISBLANK(Spreadsheet!AJ689)), NOT(ISNUMBER(SEARCH("Waive",Spreadsheet!AJ689)))))</f>
        <v>1</v>
      </c>
      <c r="AD689" s="5" t="b">
        <f>OR(ISBLANK(Spreadsheet!AK689), AND(NOT(ISBLANK(Spreadsheet!AL689)), NOT(ISNUMBER(SEARCH("Waive",Spreadsheet!AL689)))))</f>
        <v>1</v>
      </c>
      <c r="AE689" s="5" t="b">
        <f>OR(ISBLANK(Spreadsheet!AM689), AND(NOT(ISBLANK(Spreadsheet!AN689)), NOT(ISNUMBER(SEARCH("Waive", Spreadsheet!AN689)))))</f>
        <v>1</v>
      </c>
      <c r="AF689" s="5" t="b">
        <f>OR(ISBLANK(Spreadsheet!C689), NOT(ISBLANK(Spreadsheet!D689)),NOT(ISBLANK(Spreadsheet!L689)))</f>
        <v>1</v>
      </c>
      <c r="AG689" s="5" t="b">
        <f>IF(AND(NOT(ISBLANK(Spreadsheet!C689)), NOT(ISBLANK(Spreadsheet!D689)),Spreadsheet!C689&lt;&gt;Spreadsheet!D689),IF(ISERROR(VLOOKUP(Spreadsheet!C689, Spreadsheet!$C$6:'Spreadsheet'!$C688,1,FALSE)), FALSE, TRUE),TRUE)</f>
        <v>1</v>
      </c>
      <c r="AH689" s="5" t="b">
        <f>Spreadsheet!$B$2=Spreadsheet!AD689</f>
        <v>1</v>
      </c>
      <c r="AI689" s="5" t="b">
        <f>IF(ISBLANK(Spreadsheet!G689),TRUE,IF(OR(LEN(Spreadsheet!G689)&gt;1,ISNUMBER(VALUE(Spreadsheet!G689))),FALSE,TRUE))</f>
        <v>1</v>
      </c>
      <c r="AJ689" s="5" t="b">
        <f>OR(ISBLANK(Spreadsheet!C689), NOT(ISBLANK(Spreadsheet!B689)), NOT(ISBLANK(Spreadsheet!D689)))</f>
        <v>1</v>
      </c>
      <c r="AK689" s="5" t="b">
        <f t="array" ref="AK689">IF(OR(AND(ISBLANK(Spreadsheet!E689),ISBLANK(Spreadsheet!D689),NOT(ISBLANK(Spreadsheet!C689))),AND(ISBLANK(Spreadsheet!E689),ISBLANK(Spreadsheet!D689),ISBLANK(Spreadsheet!C689))),TRUE,ISNUMBER(MATCH(TRUE,EXACT(Spreadsheet!E689,Relationships),0)))</f>
        <v>1</v>
      </c>
      <c r="AL689" s="5" t="b">
        <f>IF(NOT(ISBLANK(Spreadsheet!C689)),IF(OR(ISBLANK(Spreadsheet!F689),LEN(Spreadsheet!F689)&gt;40),FALSE,TRUE),TRUE)</f>
        <v>1</v>
      </c>
      <c r="AM689" s="5" t="b">
        <f>IF(NOT(ISBLANK(Spreadsheet!C689)),IF(OR(ISBLANK(Spreadsheet!H689),LEN(Spreadsheet!H689)&gt;40),FALSE,TRUE),TRUE)</f>
        <v>1</v>
      </c>
      <c r="AN689" s="5" t="b">
        <f t="array" ref="AN689">IF(ISBLANK(Spreadsheet!I689),TRUE,ISNUMBER(MATCH(TRUE,EXACT(Spreadsheet!I689,GenderValues),0)))</f>
        <v>1</v>
      </c>
      <c r="AO689" s="5" t="b">
        <f ca="1">IF(ISERROR(DATEVALUE(TEXT(Spreadsheet!J689,"mm/dd/yyyy")) &gt; TODAY()),IF(AND(ISBLANK(Spreadsheet!J689),ISBLANK(Spreadsheet!C689)),TRUE,FALSE),IF(DATEVALUE(TEXT(Spreadsheet!J689,"mm/dd/yyyy")) &gt; TODAY(),FALSE,TRUE))</f>
        <v>1</v>
      </c>
      <c r="AP689" s="5" t="b">
        <f>OR(ISBLANK(Spreadsheet!K689),LEN(Spreadsheet!K689)&lt;=100)</f>
        <v>1</v>
      </c>
      <c r="AQ689" s="5" t="b">
        <f t="array" ref="AQ689">IF(OR(AND(ISBLANK(Spreadsheet!L689),ISBLANK(Spreadsheet!C689)),AND(NOT(ISBLANK(Spreadsheet!C689)),NOT(ISBLANK(Spreadsheet!D689)))),TRUE,ISNUMBER(MATCH(TRUE,EXACT(Spreadsheet!L689,MaritalStatus),0)))</f>
        <v>1</v>
      </c>
      <c r="AR689" s="5" t="b">
        <f ca="1">IF(ISERROR(DATEVALUE(TEXT(Spreadsheet!M689,"mm/dd/yyyy")) &gt; TODAY()),IF(ISBLANK(Spreadsheet!M689),TRUE,FALSE),IF(DATEVALUE(TEXT(Spreadsheet!M689,"mm/dd/yyyy")) &gt; TODAY(),FALSE,TRUE))</f>
        <v>1</v>
      </c>
      <c r="AS689" s="5" t="b">
        <f>OR(ISBLANK(Spreadsheet!N689),LEN(Spreadsheet!N689)&lt;=100)</f>
        <v>1</v>
      </c>
      <c r="AT689" s="5" t="b">
        <f>OR(ISBLANK(Spreadsheet!O689),UPPER(Spreadsheet!O689)="YES")</f>
        <v>1</v>
      </c>
      <c r="AU689" s="5" t="b">
        <f>OR(ISBLANK(Spreadsheet!P689),UPPER(Spreadsheet!P689)="YES")</f>
        <v>1</v>
      </c>
      <c r="AV689" s="5" t="b">
        <f t="array" ref="AV689">IF(ISBLANK(Spreadsheet!Q689),TRUE,ISNUMBER(MATCH(TRUE,EXACT(Spreadsheet!Q689,OnGroupsPriorIns),0)))</f>
        <v>1</v>
      </c>
      <c r="AW689" s="5" t="b">
        <f>OR(ISBLANK(Spreadsheet!R689),UPPER(Spreadsheet!R689)="YES")</f>
        <v>1</v>
      </c>
      <c r="AX689" s="5" t="b">
        <f>OR(ISBLANK(Spreadsheet!S689),UPPER(Spreadsheet!S689)="YES")</f>
        <v>1</v>
      </c>
      <c r="AY689" s="5" t="b">
        <f>OR(AND(ISBLANK(Spreadsheet!C689),LEN(Spreadsheet!T689)=0),AND(NOT(ISBLANK(Spreadsheet!C689)),LEN(Spreadsheet!T689)&gt;0,LEN(Spreadsheet!T689)&lt;=50))</f>
        <v>1</v>
      </c>
      <c r="AZ689" s="5" t="b">
        <f>OR(LEN(Spreadsheet!U689)=0,AND(LEN(Spreadsheet!U689)&gt;0,LEN(Spreadsheet!U689)&lt;=50))</f>
        <v>1</v>
      </c>
      <c r="BA689" s="5" t="b">
        <f>OR(AND(ISBLANK(Spreadsheet!C689),LEN(Spreadsheet!V689)=0),AND(NOT(ISBLANK(Spreadsheet!C689)),LEN(Spreadsheet!V689)&gt;0,LEN(Spreadsheet!V689)&lt;=50))</f>
        <v>1</v>
      </c>
      <c r="BB689" s="5" t="b">
        <f t="array" ref="BB689">IF(AND(ISBLANK(Spreadsheet!C689),LEN(Spreadsheet!W689)=0),TRUE,ISNUMBER(MATCH(TRUE,EXACT(Spreadsheet!W689,States),0)))</f>
        <v>1</v>
      </c>
      <c r="BC689" s="5" t="b">
        <f>OR(AND(ISBLANK(Spreadsheet!C689),LEN(Spreadsheet!X689)=0),AND(NOT(ISBLANK(Spreadsheet!C689)),LEN(Spreadsheet!X689)&gt;0,LEN(Spreadsheet!X689)=5,ISNUMBER(VALUE(Spreadsheet!X689))))</f>
        <v>1</v>
      </c>
      <c r="BD689" s="5" t="b">
        <f>OR(ISBLANK(Spreadsheet!Z689),LEN(Spreadsheet!Z689)&lt;=50)</f>
        <v>1</v>
      </c>
      <c r="BE689" s="5" t="b">
        <f>ISBLANK(Spreadsheet!AA689)</f>
        <v>1</v>
      </c>
      <c r="BF689" s="5" t="b">
        <f>ISBLANK(Spreadsheet!AB689)</f>
        <v>1</v>
      </c>
      <c r="BG689" s="5" t="b">
        <f>IF(ISERROR(DATEVALUE(TEXT(Spreadsheet!AC689,"mm/dd/yyyy")) &gt; DATEVALUE(TEXT(Spreadsheet!J689,"mm/dd/yyyy"))),IF(OR(AND(ISBLANK(Spreadsheet!AC689),ISBLANK(Spreadsheet!C689)),AND(NOT(ISBLANK(Spreadsheet!C689)),ISBLANK(Spreadsheet!AC689),NOT(ISBLANK(Spreadsheet!D689)))),TRUE,FALSE),IF(DATEVALUE(TEXT(Spreadsheet!AC689,"mm/dd/yyyy")) &gt; DATEVALUE(TEXT(Spreadsheet!J689,"mm/dd/yyyy")),TRUE,FALSE))</f>
        <v>1</v>
      </c>
      <c r="BH689" s="5" t="b">
        <f>OR(AND(ISBLANK(Spreadsheet!C689),ISBLANK(Spreadsheet!AE689)),AND(NOT(ISBLANK(Spreadsheet!C689)),NOT(ISBLANK(Spreadsheet!D689)),ISBLANK(Spreadsheet!AE689)),AND(NOT(ISBLANK(Spreadsheet!C689)),ISBLANK(Spreadsheet!D689),NOT(ISBLANK(Spreadsheet!AE689)),LEN(Spreadsheet!AE689)&lt;=100))</f>
        <v>1</v>
      </c>
      <c r="BI689" s="5" t="b">
        <f t="array" ref="BI689">IF(ISBLANK(Spreadsheet!AF689),TRUE,ISNUMBER(MATCH(TRUE,EXACT(Spreadsheet!AF689,CobraShortReasons),0)))</f>
        <v>1</v>
      </c>
      <c r="BJ689" s="5" t="b">
        <f ca="1">IF(ISERROR(DATEVALUE(TEXT(Spreadsheet!AG689,"mm/dd/yyyy")) &gt; TODAY()),IF(ISBLANK(Spreadsheet!AG689),TRUE,FALSE),IF(DATEVALUE(TEXT(Spreadsheet!AG689,"mm/dd/yyyy")) &gt; TODAY(),FALSE,TRUE))</f>
        <v>1</v>
      </c>
      <c r="BK689" s="5" t="b">
        <f>OR(ISBLANK(Spreadsheet!AH689),LEN(Spreadsheet!AH689)&lt;=25)</f>
        <v>1</v>
      </c>
      <c r="BL689" s="5" t="b">
        <f t="array" aca="1" ref="BL689" ca="1">IF(ISBLANK(Spreadsheet!AI689),TRUE,ISNUMBER(MATCH(TRUE,EXACT(Spreadsheet!AI689,INDIRECT(Spreadsheet!$D$2)),0)))</f>
        <v>1</v>
      </c>
      <c r="BM689" s="5" t="b">
        <f t="array" aca="1" ref="BM689" ca="1">IF(ISBLANK(Spreadsheet!AJ689),TRUE,ISNUMBER(MATCH(TRUE,EXACT(Spreadsheet!AJ689,INDIRECT(Spreadsheet!BJ689)),0)))</f>
        <v>1</v>
      </c>
      <c r="BN689" s="5" t="b">
        <f t="array" ref="BN689">IF(ISBLANK(Spreadsheet!AK689),TRUE,ISNUMBER(MATCH(TRUE,EXACT(Spreadsheet!AK689,DentalPlans),0)))</f>
        <v>1</v>
      </c>
      <c r="BO689" s="5" t="b">
        <f t="array" aca="1" ref="BO689" ca="1">IF(ISBLANK(Spreadsheet!AL689),TRUE,ISNUMBER(MATCH(TRUE,EXACT(Spreadsheet!AL689,INDIRECT(Spreadsheet!BK689)),0)))</f>
        <v>1</v>
      </c>
      <c r="BP689" s="5" t="b">
        <f t="array" ref="BP689">IF(ISBLANK(Spreadsheet!AM689),TRUE,ISNUMBER(MATCH(TRUE,EXACT(Spreadsheet!AM689,VisionPlans),0)))</f>
        <v>1</v>
      </c>
      <c r="BQ689" s="5" t="b">
        <f t="array" aca="1" ref="BQ689" ca="1">IF(ISBLANK(Spreadsheet!AN689),TRUE,ISNUMBER(MATCH(TRUE,EXACT(Spreadsheet!AN689,INDIRECT(Spreadsheet!BL689)),0)))</f>
        <v>1</v>
      </c>
      <c r="BR689" s="5" t="b">
        <f t="array" ref="BR689">IF(ISBLANK(Spreadsheet!AO689),TRUE,ISNUMBER(MATCH(TRUE,EXACT(Spreadsheet!AO689,LifeBenefitClasses),0)))</f>
        <v>1</v>
      </c>
      <c r="BS689" s="5" t="b">
        <f>IF(OR(ISBLANK(Spreadsheet!AO689), Spreadsheet!AO689="Waive"),IF(ISBLANK(Spreadsheet!AP689),TRUE,FALSE),IF(OR(AND(NOT(ISBLANK(Spreadsheet!AO689)),ISBLANK(Spreadsheet!AP689)),NOT(ISNUMBER(VALUE(Spreadsheet!AP689)))),FALSE,IF(OR(AND(Spreadsheet!AP689&lt;6,MOD(Spreadsheet!AP689*10,5)=0), MOD(Spreadsheet!AP689,5000)=0),TRUE,FALSE)))</f>
        <v>1</v>
      </c>
      <c r="BT689" s="5" t="b">
        <f t="array" ref="BT689">IF(ISBLANK(Spreadsheet!AQ689),TRUE,ISNUMBER(MATCH(TRUE,EXACT(Spreadsheet!AQ689,EnrollWaive),0)))</f>
        <v>1</v>
      </c>
      <c r="BU689" s="5" t="b">
        <f t="array" ref="BU689">IF(ISBLANK(Spreadsheet!AR689),TRUE,ISNUMBER(MATCH(TRUE,EXACT(Spreadsheet!AR689,LifeBenefitClasses),0)))</f>
        <v>1</v>
      </c>
      <c r="BV689" s="5" t="b">
        <f>IF(OR(ISBLANK(Spreadsheet!AR689), Spreadsheet!AR689="Waive"),IF(ISBLANK(Spreadsheet!AS689),TRUE,FALSE),IF(OR(AND(NOT(ISBLANK(Spreadsheet!AR689)),ISBLANK(Spreadsheet!AS689)),NOT(ISNUMBER(VALUE(Spreadsheet!AS689)))),FALSE,IF(OR(AND(Spreadsheet!AS689&lt;6,MOD(Spreadsheet!AS689*10,5)=0), MOD(Spreadsheet!AS689,10000)=0),TRUE,FALSE)))</f>
        <v>1</v>
      </c>
      <c r="BW689" s="5" t="b">
        <f t="array" ref="BW689">IF(ISBLANK(Spreadsheet!AT689),TRUE,ISNUMBER(MATCH(TRUE,EXACT(Spreadsheet!AT689,LifeBenefitClasses),0)))</f>
        <v>1</v>
      </c>
      <c r="BX689" s="5" t="b">
        <f>IF(OR(ISBLANK(Spreadsheet!AT689), Spreadsheet!AT689="Waive"),IF(ISBLANK(Spreadsheet!AU689),TRUE,FALSE),IF(OR(AND(NOT(ISBLANK(Spreadsheet!AT689)),ISBLANK(Spreadsheet!AU689)),NOT(ISNUMBER(VALUE(Spreadsheet!AU689)))),FALSE,IF(AND(NOT(OR(ISBLANK(Spreadsheet!AT689),Spreadsheet!AT689="Waive")),NOT(OR(ISBLANK(Spreadsheet!AR689),Spreadsheet!AR689="Waive")),MOD(Spreadsheet!AU689,5000)=0, Spreadsheet!AU689&lt;=(Spreadsheet!AS689*0.5)),TRUE,FALSE)))</f>
        <v>1</v>
      </c>
      <c r="BY689" s="5" t="b">
        <f t="array" ref="BY689">IF(ISBLANK(Spreadsheet!AV689),TRUE,ISNUMBER(MATCH(TRUE,EXACT(Spreadsheet!AV689,EnrollWaive),0)))</f>
        <v>1</v>
      </c>
      <c r="BZ689" s="5" t="b">
        <f t="array" ref="BZ689">IF(ISBLANK(Spreadsheet!AW689),TRUE,ISNUMBER(MATCH(TRUE,EXACT(Spreadsheet!AW689,LifeBenefitClasses),0)))</f>
        <v>1</v>
      </c>
      <c r="CA689" s="5" t="b">
        <f t="array" ref="CA689">IF(ISBLANK(Spreadsheet!AX689),TRUE,ISNUMBER(MATCH(TRUE,EXACT(Spreadsheet!AX689,LifeBenefitClasses),0)))</f>
        <v>1</v>
      </c>
      <c r="CB689" s="5" t="b">
        <f t="array" ref="CB689">IF(ISBLANK(Spreadsheet!AY689),TRUE,ISNUMBER(MATCH(TRUE,EXACT(Spreadsheet!AY689,LifeBenefitClasses),0)))</f>
        <v>1</v>
      </c>
      <c r="CC689" s="5" t="b">
        <f t="array" ref="CC689">IF(ISBLANK(Spreadsheet!AZ689),TRUE,ISNUMBER(MATCH(TRUE,EXACT(Spreadsheet!AZ689,LifeBenefitClasses),0)))</f>
        <v>1</v>
      </c>
      <c r="CD689" s="5" t="b">
        <f t="array" ref="CD689">IF(ISBLANK(Spreadsheet!BA689),TRUE,ISNUMBER(MATCH(TRUE,EXACT(Spreadsheet!BA689,LifeBenefitClasses),0)))</f>
        <v>1</v>
      </c>
      <c r="CE689" s="5" t="b">
        <f>IF(OR(ISBLANK(Spreadsheet!BA689), Spreadsheet!BA689="Waive"),IF(ISBLANK(Spreadsheet!BB689),TRUE,FALSE),IF(OR(AND(NOT(ISBLANK(Spreadsheet!BA689)),ISBLANK(Spreadsheet!BB689)),NOT(ISNUMBER(VALUE(Spreadsheet!BB689))),ISBLANK(Spreadsheet!BC689),NOT(ISNUMBER(VALUE(Spreadsheet!BC689)))),FALSE,IF(AND(Spreadsheet!BB689&gt;=50000,Spreadsheet!BB689&lt;=250000,MOD(Spreadsheet!BB689,10000)=0,Spreadsheet!BB689&lt;=(10*Spreadsheet!BC689)),TRUE,FALSE)))</f>
        <v>1</v>
      </c>
      <c r="CF689" s="5" t="b">
        <f>IF(NOT(ISBLANK(Spreadsheet!BC689)),AND(ISNUMBER(VALUE(Spreadsheet!BC689)),Spreadsheet!BC689&gt;0),AND(OR(ISBLANK(Spreadsheet!AO689),Spreadsheet!AO689="Waive",AND(NOT(OR(ISBLANK(Spreadsheet!AO689),Spreadsheet!AO689="Waive")),Spreadsheet!AP689&gt;=6)),OR(ISBLANK(Spreadsheet!AR689),AND(NOT(OR(ISBLANK(Spreadsheet!AR689),Spreadsheet!AR689="Waive")),Spreadsheet!AS689&gt;=6)),OR(ISBLANK(Spreadsheet!AW689)),OR(ISBLANK(Spreadsheet!AX689)),OR(ISBLANK(Spreadsheet!AY689)),OR(ISBLANK(Spreadsheet!AZ689)),OR(ISBLANK(Spreadsheet!BA689),Spreadsheet!BA689="Waive")))</f>
        <v>1</v>
      </c>
      <c r="CG689" s="5" t="b">
        <f t="shared" ca="1" si="47"/>
        <v>1</v>
      </c>
    </row>
    <row r="690" spans="8:85" x14ac:dyDescent="0.3">
      <c r="H690" s="5">
        <f t="shared" ca="1" si="48"/>
        <v>2</v>
      </c>
      <c r="I690" s="5" t="str">
        <f t="shared" ca="1" si="46"/>
        <v/>
      </c>
      <c r="J690" s="5" t="str">
        <f>IF(AND(NOT(ISBLANK(Spreadsheet!C690)),ISBLANK(Spreadsheet!D690)),Spreadsheet!F690&amp;" "&amp;Spreadsheet!H690,"")</f>
        <v/>
      </c>
      <c r="K690" s="5">
        <f>IF(AND(NOT(ISBLANK(Spreadsheet!C690)),ISBLANK(Spreadsheet!D690)),COUNTIFS(Spreadsheet!E691:E$786,"=Child",Spreadsheet!C691:C$786, "="&amp;Spreadsheet!C690) + COUNTIFS(Spreadsheet!E691:E$786,"=Step-child",Spreadsheet!C691:C$786, "="&amp;Spreadsheet!C690),0)</f>
        <v>0</v>
      </c>
      <c r="L690" s="5">
        <f>IF(NOT(ISBLANK(J690)),COUNTIFS(Spreadsheet!E691:E$786,"=Wife",Spreadsheet!C691:C$786, "="&amp;Spreadsheet!C690) + COUNTIFS(Spreadsheet!E691:E$786,"=Husband",Spreadsheet!C691:C$786, "="&amp;Spreadsheet!C690),0)</f>
        <v>0</v>
      </c>
      <c r="M690" s="5">
        <f>IF(NOT(ISBLANK(Spreadsheet!AJ690)),VLOOKUP(Spreadsheet!AJ690,'Drop Downs'!$P$2:$R$16,3,FALSE),0)</f>
        <v>0</v>
      </c>
      <c r="N690" s="5">
        <f>IF(NOT(ISBLANK(Spreadsheet!AJ690)), VLOOKUP(Spreadsheet!AJ690,'Drop Downs'!$P$2:$R$16,2,FALSE),0)</f>
        <v>0</v>
      </c>
      <c r="O690" s="5">
        <f>IF(NOT(ISBLANK(Spreadsheet!AL690)),VLOOKUP(Spreadsheet!AL690,'Drop Downs'!$P$2:$R$16,3,FALSE), 0)</f>
        <v>0</v>
      </c>
      <c r="P690" s="5">
        <f>IF(NOT(ISBLANK(Spreadsheet!AL690)),VLOOKUP(Spreadsheet!AL690,'Drop Downs'!$P$2:$R$16,2,FALSE),0)</f>
        <v>0</v>
      </c>
      <c r="Q690" s="5">
        <f>IF(NOT(ISBLANK(Spreadsheet!AN690)),VLOOKUP(Spreadsheet!AN690,'Drop Downs'!$P$2:$R$16,3,FALSE),0)</f>
        <v>0</v>
      </c>
      <c r="R690" s="5">
        <f>IF(NOT(ISBLANK(Spreadsheet!AN690)),VLOOKUP(Spreadsheet!AN690,'Drop Downs'!$P$2:$R$16,2,FALSE),0)</f>
        <v>0</v>
      </c>
      <c r="S690" s="5" t="str">
        <f>IF(OR(M690&gt;K690,N690&gt;L690,O690&gt;K690, Q690&gt;K690,N690&gt;L690, P690&gt;L690, R690&gt;L690),"Member currently has a coverage election over what he/she needs.  Please add more dependents or adjust the coverage election.","")&amp;(IF(AND(NOT(ISBLANK(Spreadsheet!C690)),NOT(ISBLANK(Spreadsheet!D690)),ISBLANK(Spreadsheet!E690)),"Dependent lacks a relationship to member.Please select one from the drop-down.",""))</f>
        <v/>
      </c>
      <c r="T690" s="5" t="b">
        <f t="shared" si="49"/>
        <v>1</v>
      </c>
      <c r="U690" s="5" t="b">
        <f>OR(ISBLANK(Spreadsheet!C690),IF(NOT(ISBLANK(Spreadsheet!D690)),NOT(ISBLANK(Spreadsheet!E690)),TRUE))</f>
        <v>1</v>
      </c>
      <c r="V690" s="5" t="b">
        <f>OR(ISBLANK(Spreadsheet!C690), NOT(ISBLANK(Spreadsheet!I690)))</f>
        <v>1</v>
      </c>
      <c r="W690" s="5" t="b">
        <f>OR(ISBLANK(Spreadsheet!D690),NOT(ISBLANK(Spreadsheet!C690)))</f>
        <v>1</v>
      </c>
      <c r="X690" s="155" t="str">
        <f>REPT("0",MIN(FIND({1,2,3,4,5,6,7,8,9},Spreadsheet!C690&amp;"123456789"))-1)&amp;IF(ISBLANK(Spreadsheet!C690),"",SUMPRODUCT(MID(0&amp;Spreadsheet!C690,LARGE(INDEX(ISNUMBER(--MID(Spreadsheet!C690,ROW($1:$225),1))*
 ROW($1:$225),0),ROW($1:$225))+1,1)*10^ROW($1:$225)/10))</f>
        <v/>
      </c>
      <c r="Y690" s="5" t="b">
        <f>IF(NOT(ISBLANK(Spreadsheet!C690)),IF(AND(ISNUMBER(VALUE(Spreadsheet!C690)), LEN(Spreadsheet!C690)=9),TRUE,FALSE),TRUE)</f>
        <v>1</v>
      </c>
      <c r="Z690" s="155" t="str">
        <f>REPT("0",MIN(FIND({1,2,3,4,5,6,7,8,9},Spreadsheet!D690&amp;"123456789"))-1)&amp;IF(ISBLANK(Spreadsheet!D690),"",SUMPRODUCT(MID(0&amp;Spreadsheet!D690,LARGE(INDEX(ISNUMBER(--MID(Spreadsheet!D690,ROW($1:$225),1))*
 ROW($1:$225),0),ROW($1:$225))+1,1)*10^ROW($1:$225)/10))</f>
        <v/>
      </c>
      <c r="AA690" s="5" t="b">
        <f>IF(AND(NOT(ISBLANK(Spreadsheet!D690)),NOT(ISBLANK(Spreadsheet!C690))),IF(AND(ISNUMBER(VALUE(Spreadsheet!D690)), LEN(Spreadsheet!D690)=9),TRUE,FALSE),IF(AND(NOT(ISBLANK(Spreadsheet!D690)),ISBLANK(Spreadsheet!C690)),FALSE,TRUE))</f>
        <v>1</v>
      </c>
      <c r="AB690" s="5" t="b">
        <f>OR(ISBLANK(Spreadsheet!Y690),IF(NOT(ISBLANK(Spreadsheet!Y690)),LEN(Spreadsheet!Y690)=10,ISNUMBER(VALUE(Spreadsheet!Y690))))</f>
        <v>1</v>
      </c>
      <c r="AC690" s="5" t="b">
        <f>OR(ISBLANK(Spreadsheet!AI690), AND(NOT(ISBLANK(Spreadsheet!AJ690)), NOT(ISNUMBER(SEARCH("Waive",Spreadsheet!AJ690)))))</f>
        <v>1</v>
      </c>
      <c r="AD690" s="5" t="b">
        <f>OR(ISBLANK(Spreadsheet!AK690), AND(NOT(ISBLANK(Spreadsheet!AL690)), NOT(ISNUMBER(SEARCH("Waive",Spreadsheet!AL690)))))</f>
        <v>1</v>
      </c>
      <c r="AE690" s="5" t="b">
        <f>OR(ISBLANK(Spreadsheet!AM690), AND(NOT(ISBLANK(Spreadsheet!AN690)), NOT(ISNUMBER(SEARCH("Waive", Spreadsheet!AN690)))))</f>
        <v>1</v>
      </c>
      <c r="AF690" s="5" t="b">
        <f>OR(ISBLANK(Spreadsheet!C690), NOT(ISBLANK(Spreadsheet!D690)),NOT(ISBLANK(Spreadsheet!L690)))</f>
        <v>1</v>
      </c>
      <c r="AG690" s="5" t="b">
        <f>IF(AND(NOT(ISBLANK(Spreadsheet!C690)), NOT(ISBLANK(Spreadsheet!D690)),Spreadsheet!C690&lt;&gt;Spreadsheet!D690),IF(ISERROR(VLOOKUP(Spreadsheet!C690, Spreadsheet!$C$6:'Spreadsheet'!$C689,1,FALSE)), FALSE, TRUE),TRUE)</f>
        <v>1</v>
      </c>
      <c r="AH690" s="5" t="b">
        <f>Spreadsheet!$B$2=Spreadsheet!AD690</f>
        <v>1</v>
      </c>
      <c r="AI690" s="5" t="b">
        <f>IF(ISBLANK(Spreadsheet!G690),TRUE,IF(OR(LEN(Spreadsheet!G690)&gt;1,ISNUMBER(VALUE(Spreadsheet!G690))),FALSE,TRUE))</f>
        <v>1</v>
      </c>
      <c r="AJ690" s="5" t="b">
        <f>OR(ISBLANK(Spreadsheet!C690), NOT(ISBLANK(Spreadsheet!B690)), NOT(ISBLANK(Spreadsheet!D690)))</f>
        <v>1</v>
      </c>
      <c r="AK690" s="5" t="b">
        <f t="array" ref="AK690">IF(OR(AND(ISBLANK(Spreadsheet!E690),ISBLANK(Spreadsheet!D690),NOT(ISBLANK(Spreadsheet!C690))),AND(ISBLANK(Spreadsheet!E690),ISBLANK(Spreadsheet!D690),ISBLANK(Spreadsheet!C690))),TRUE,ISNUMBER(MATCH(TRUE,EXACT(Spreadsheet!E690,Relationships),0)))</f>
        <v>1</v>
      </c>
      <c r="AL690" s="5" t="b">
        <f>IF(NOT(ISBLANK(Spreadsheet!C690)),IF(OR(ISBLANK(Spreadsheet!F690),LEN(Spreadsheet!F690)&gt;40),FALSE,TRUE),TRUE)</f>
        <v>1</v>
      </c>
      <c r="AM690" s="5" t="b">
        <f>IF(NOT(ISBLANK(Spreadsheet!C690)),IF(OR(ISBLANK(Spreadsheet!H690),LEN(Spreadsheet!H690)&gt;40),FALSE,TRUE),TRUE)</f>
        <v>1</v>
      </c>
      <c r="AN690" s="5" t="b">
        <f t="array" ref="AN690">IF(ISBLANK(Spreadsheet!I690),TRUE,ISNUMBER(MATCH(TRUE,EXACT(Spreadsheet!I690,GenderValues),0)))</f>
        <v>1</v>
      </c>
      <c r="AO690" s="5" t="b">
        <f ca="1">IF(ISERROR(DATEVALUE(TEXT(Spreadsheet!J690,"mm/dd/yyyy")) &gt; TODAY()),IF(AND(ISBLANK(Spreadsheet!J690),ISBLANK(Spreadsheet!C690)),TRUE,FALSE),IF(DATEVALUE(TEXT(Spreadsheet!J690,"mm/dd/yyyy")) &gt; TODAY(),FALSE,TRUE))</f>
        <v>1</v>
      </c>
      <c r="AP690" s="5" t="b">
        <f>OR(ISBLANK(Spreadsheet!K690),LEN(Spreadsheet!K690)&lt;=100)</f>
        <v>1</v>
      </c>
      <c r="AQ690" s="5" t="b">
        <f t="array" ref="AQ690">IF(OR(AND(ISBLANK(Spreadsheet!L690),ISBLANK(Spreadsheet!C690)),AND(NOT(ISBLANK(Spreadsheet!C690)),NOT(ISBLANK(Spreadsheet!D690)))),TRUE,ISNUMBER(MATCH(TRUE,EXACT(Spreadsheet!L690,MaritalStatus),0)))</f>
        <v>1</v>
      </c>
      <c r="AR690" s="5" t="b">
        <f ca="1">IF(ISERROR(DATEVALUE(TEXT(Spreadsheet!M690,"mm/dd/yyyy")) &gt; TODAY()),IF(ISBLANK(Spreadsheet!M690),TRUE,FALSE),IF(DATEVALUE(TEXT(Spreadsheet!M690,"mm/dd/yyyy")) &gt; TODAY(),FALSE,TRUE))</f>
        <v>1</v>
      </c>
      <c r="AS690" s="5" t="b">
        <f>OR(ISBLANK(Spreadsheet!N690),LEN(Spreadsheet!N690)&lt;=100)</f>
        <v>1</v>
      </c>
      <c r="AT690" s="5" t="b">
        <f>OR(ISBLANK(Spreadsheet!O690),UPPER(Spreadsheet!O690)="YES")</f>
        <v>1</v>
      </c>
      <c r="AU690" s="5" t="b">
        <f>OR(ISBLANK(Spreadsheet!P690),UPPER(Spreadsheet!P690)="YES")</f>
        <v>1</v>
      </c>
      <c r="AV690" s="5" t="b">
        <f t="array" ref="AV690">IF(ISBLANK(Spreadsheet!Q690),TRUE,ISNUMBER(MATCH(TRUE,EXACT(Spreadsheet!Q690,OnGroupsPriorIns),0)))</f>
        <v>1</v>
      </c>
      <c r="AW690" s="5" t="b">
        <f>OR(ISBLANK(Spreadsheet!R690),UPPER(Spreadsheet!R690)="YES")</f>
        <v>1</v>
      </c>
      <c r="AX690" s="5" t="b">
        <f>OR(ISBLANK(Spreadsheet!S690),UPPER(Spreadsheet!S690)="YES")</f>
        <v>1</v>
      </c>
      <c r="AY690" s="5" t="b">
        <f>OR(AND(ISBLANK(Spreadsheet!C690),LEN(Spreadsheet!T690)=0),AND(NOT(ISBLANK(Spreadsheet!C690)),LEN(Spreadsheet!T690)&gt;0,LEN(Spreadsheet!T690)&lt;=50))</f>
        <v>1</v>
      </c>
      <c r="AZ690" s="5" t="b">
        <f>OR(LEN(Spreadsheet!U690)=0,AND(LEN(Spreadsheet!U690)&gt;0,LEN(Spreadsheet!U690)&lt;=50))</f>
        <v>1</v>
      </c>
      <c r="BA690" s="5" t="b">
        <f>OR(AND(ISBLANK(Spreadsheet!C690),LEN(Spreadsheet!V690)=0),AND(NOT(ISBLANK(Spreadsheet!C690)),LEN(Spreadsheet!V690)&gt;0,LEN(Spreadsheet!V690)&lt;=50))</f>
        <v>1</v>
      </c>
      <c r="BB690" s="5" t="b">
        <f t="array" ref="BB690">IF(AND(ISBLANK(Spreadsheet!C690),LEN(Spreadsheet!W690)=0),TRUE,ISNUMBER(MATCH(TRUE,EXACT(Spreadsheet!W690,States),0)))</f>
        <v>1</v>
      </c>
      <c r="BC690" s="5" t="b">
        <f>OR(AND(ISBLANK(Spreadsheet!C690),LEN(Spreadsheet!X690)=0),AND(NOT(ISBLANK(Spreadsheet!C690)),LEN(Spreadsheet!X690)&gt;0,LEN(Spreadsheet!X690)=5,ISNUMBER(VALUE(Spreadsheet!X690))))</f>
        <v>1</v>
      </c>
      <c r="BD690" s="5" t="b">
        <f>OR(ISBLANK(Spreadsheet!Z690),LEN(Spreadsheet!Z690)&lt;=50)</f>
        <v>1</v>
      </c>
      <c r="BE690" s="5" t="b">
        <f>ISBLANK(Spreadsheet!AA690)</f>
        <v>1</v>
      </c>
      <c r="BF690" s="5" t="b">
        <f>ISBLANK(Spreadsheet!AB690)</f>
        <v>1</v>
      </c>
      <c r="BG690" s="5" t="b">
        <f>IF(ISERROR(DATEVALUE(TEXT(Spreadsheet!AC690,"mm/dd/yyyy")) &gt; DATEVALUE(TEXT(Spreadsheet!J690,"mm/dd/yyyy"))),IF(OR(AND(ISBLANK(Spreadsheet!AC690),ISBLANK(Spreadsheet!C690)),AND(NOT(ISBLANK(Spreadsheet!C690)),ISBLANK(Spreadsheet!AC690),NOT(ISBLANK(Spreadsheet!D690)))),TRUE,FALSE),IF(DATEVALUE(TEXT(Spreadsheet!AC690,"mm/dd/yyyy")) &gt; DATEVALUE(TEXT(Spreadsheet!J690,"mm/dd/yyyy")),TRUE,FALSE))</f>
        <v>1</v>
      </c>
      <c r="BH690" s="5" t="b">
        <f>OR(AND(ISBLANK(Spreadsheet!C690),ISBLANK(Spreadsheet!AE690)),AND(NOT(ISBLANK(Spreadsheet!C690)),NOT(ISBLANK(Spreadsheet!D690)),ISBLANK(Spreadsheet!AE690)),AND(NOT(ISBLANK(Spreadsheet!C690)),ISBLANK(Spreadsheet!D690),NOT(ISBLANK(Spreadsheet!AE690)),LEN(Spreadsheet!AE690)&lt;=100))</f>
        <v>1</v>
      </c>
      <c r="BI690" s="5" t="b">
        <f t="array" ref="BI690">IF(ISBLANK(Spreadsheet!AF690),TRUE,ISNUMBER(MATCH(TRUE,EXACT(Spreadsheet!AF690,CobraShortReasons),0)))</f>
        <v>1</v>
      </c>
      <c r="BJ690" s="5" t="b">
        <f ca="1">IF(ISERROR(DATEVALUE(TEXT(Spreadsheet!AG690,"mm/dd/yyyy")) &gt; TODAY()),IF(ISBLANK(Spreadsheet!AG690),TRUE,FALSE),IF(DATEVALUE(TEXT(Spreadsheet!AG690,"mm/dd/yyyy")) &gt; TODAY(),FALSE,TRUE))</f>
        <v>1</v>
      </c>
      <c r="BK690" s="5" t="b">
        <f>OR(ISBLANK(Spreadsheet!AH690),LEN(Spreadsheet!AH690)&lt;=25)</f>
        <v>1</v>
      </c>
      <c r="BL690" s="5" t="b">
        <f t="array" aca="1" ref="BL690" ca="1">IF(ISBLANK(Spreadsheet!AI690),TRUE,ISNUMBER(MATCH(TRUE,EXACT(Spreadsheet!AI690,INDIRECT(Spreadsheet!$D$2)),0)))</f>
        <v>1</v>
      </c>
      <c r="BM690" s="5" t="b">
        <f t="array" aca="1" ref="BM690" ca="1">IF(ISBLANK(Spreadsheet!AJ690),TRUE,ISNUMBER(MATCH(TRUE,EXACT(Spreadsheet!AJ690,INDIRECT(Spreadsheet!BJ690)),0)))</f>
        <v>1</v>
      </c>
      <c r="BN690" s="5" t="b">
        <f t="array" ref="BN690">IF(ISBLANK(Spreadsheet!AK690),TRUE,ISNUMBER(MATCH(TRUE,EXACT(Spreadsheet!AK690,DentalPlans),0)))</f>
        <v>1</v>
      </c>
      <c r="BO690" s="5" t="b">
        <f t="array" aca="1" ref="BO690" ca="1">IF(ISBLANK(Spreadsheet!AL690),TRUE,ISNUMBER(MATCH(TRUE,EXACT(Spreadsheet!AL690,INDIRECT(Spreadsheet!BK690)),0)))</f>
        <v>1</v>
      </c>
      <c r="BP690" s="5" t="b">
        <f t="array" ref="BP690">IF(ISBLANK(Spreadsheet!AM690),TRUE,ISNUMBER(MATCH(TRUE,EXACT(Spreadsheet!AM690,VisionPlans),0)))</f>
        <v>1</v>
      </c>
      <c r="BQ690" s="5" t="b">
        <f t="array" aca="1" ref="BQ690" ca="1">IF(ISBLANK(Spreadsheet!AN690),TRUE,ISNUMBER(MATCH(TRUE,EXACT(Spreadsheet!AN690,INDIRECT(Spreadsheet!BL690)),0)))</f>
        <v>1</v>
      </c>
      <c r="BR690" s="5" t="b">
        <f t="array" ref="BR690">IF(ISBLANK(Spreadsheet!AO690),TRUE,ISNUMBER(MATCH(TRUE,EXACT(Spreadsheet!AO690,LifeBenefitClasses),0)))</f>
        <v>1</v>
      </c>
      <c r="BS690" s="5" t="b">
        <f>IF(OR(ISBLANK(Spreadsheet!AO690), Spreadsheet!AO690="Waive"),IF(ISBLANK(Spreadsheet!AP690),TRUE,FALSE),IF(OR(AND(NOT(ISBLANK(Spreadsheet!AO690)),ISBLANK(Spreadsheet!AP690)),NOT(ISNUMBER(VALUE(Spreadsheet!AP690)))),FALSE,IF(OR(AND(Spreadsheet!AP690&lt;6,MOD(Spreadsheet!AP690*10,5)=0), MOD(Spreadsheet!AP690,5000)=0),TRUE,FALSE)))</f>
        <v>1</v>
      </c>
      <c r="BT690" s="5" t="b">
        <f t="array" ref="BT690">IF(ISBLANK(Spreadsheet!AQ690),TRUE,ISNUMBER(MATCH(TRUE,EXACT(Spreadsheet!AQ690,EnrollWaive),0)))</f>
        <v>1</v>
      </c>
      <c r="BU690" s="5" t="b">
        <f t="array" ref="BU690">IF(ISBLANK(Spreadsheet!AR690),TRUE,ISNUMBER(MATCH(TRUE,EXACT(Spreadsheet!AR690,LifeBenefitClasses),0)))</f>
        <v>1</v>
      </c>
      <c r="BV690" s="5" t="b">
        <f>IF(OR(ISBLANK(Spreadsheet!AR690), Spreadsheet!AR690="Waive"),IF(ISBLANK(Spreadsheet!AS690),TRUE,FALSE),IF(OR(AND(NOT(ISBLANK(Spreadsheet!AR690)),ISBLANK(Spreadsheet!AS690)),NOT(ISNUMBER(VALUE(Spreadsheet!AS690)))),FALSE,IF(OR(AND(Spreadsheet!AS690&lt;6,MOD(Spreadsheet!AS690*10,5)=0), MOD(Spreadsheet!AS690,10000)=0),TRUE,FALSE)))</f>
        <v>1</v>
      </c>
      <c r="BW690" s="5" t="b">
        <f t="array" ref="BW690">IF(ISBLANK(Spreadsheet!AT690),TRUE,ISNUMBER(MATCH(TRUE,EXACT(Spreadsheet!AT690,LifeBenefitClasses),0)))</f>
        <v>1</v>
      </c>
      <c r="BX690" s="5" t="b">
        <f>IF(OR(ISBLANK(Spreadsheet!AT690), Spreadsheet!AT690="Waive"),IF(ISBLANK(Spreadsheet!AU690),TRUE,FALSE),IF(OR(AND(NOT(ISBLANK(Spreadsheet!AT690)),ISBLANK(Spreadsheet!AU690)),NOT(ISNUMBER(VALUE(Spreadsheet!AU690)))),FALSE,IF(AND(NOT(OR(ISBLANK(Spreadsheet!AT690),Spreadsheet!AT690="Waive")),NOT(OR(ISBLANK(Spreadsheet!AR690),Spreadsheet!AR690="Waive")),MOD(Spreadsheet!AU690,5000)=0, Spreadsheet!AU690&lt;=(Spreadsheet!AS690*0.5)),TRUE,FALSE)))</f>
        <v>1</v>
      </c>
      <c r="BY690" s="5" t="b">
        <f t="array" ref="BY690">IF(ISBLANK(Spreadsheet!AV690),TRUE,ISNUMBER(MATCH(TRUE,EXACT(Spreadsheet!AV690,EnrollWaive),0)))</f>
        <v>1</v>
      </c>
      <c r="BZ690" s="5" t="b">
        <f t="array" ref="BZ690">IF(ISBLANK(Spreadsheet!AW690),TRUE,ISNUMBER(MATCH(TRUE,EXACT(Spreadsheet!AW690,LifeBenefitClasses),0)))</f>
        <v>1</v>
      </c>
      <c r="CA690" s="5" t="b">
        <f t="array" ref="CA690">IF(ISBLANK(Spreadsheet!AX690),TRUE,ISNUMBER(MATCH(TRUE,EXACT(Spreadsheet!AX690,LifeBenefitClasses),0)))</f>
        <v>1</v>
      </c>
      <c r="CB690" s="5" t="b">
        <f t="array" ref="CB690">IF(ISBLANK(Spreadsheet!AY690),TRUE,ISNUMBER(MATCH(TRUE,EXACT(Spreadsheet!AY690,LifeBenefitClasses),0)))</f>
        <v>1</v>
      </c>
      <c r="CC690" s="5" t="b">
        <f t="array" ref="CC690">IF(ISBLANK(Spreadsheet!AZ690),TRUE,ISNUMBER(MATCH(TRUE,EXACT(Spreadsheet!AZ690,LifeBenefitClasses),0)))</f>
        <v>1</v>
      </c>
      <c r="CD690" s="5" t="b">
        <f t="array" ref="CD690">IF(ISBLANK(Spreadsheet!BA690),TRUE,ISNUMBER(MATCH(TRUE,EXACT(Spreadsheet!BA690,LifeBenefitClasses),0)))</f>
        <v>1</v>
      </c>
      <c r="CE690" s="5" t="b">
        <f>IF(OR(ISBLANK(Spreadsheet!BA690), Spreadsheet!BA690="Waive"),IF(ISBLANK(Spreadsheet!BB690),TRUE,FALSE),IF(OR(AND(NOT(ISBLANK(Spreadsheet!BA690)),ISBLANK(Spreadsheet!BB690)),NOT(ISNUMBER(VALUE(Spreadsheet!BB690))),ISBLANK(Spreadsheet!BC690),NOT(ISNUMBER(VALUE(Spreadsheet!BC690)))),FALSE,IF(AND(Spreadsheet!BB690&gt;=50000,Spreadsheet!BB690&lt;=250000,MOD(Spreadsheet!BB690,10000)=0,Spreadsheet!BB690&lt;=(10*Spreadsheet!BC690)),TRUE,FALSE)))</f>
        <v>1</v>
      </c>
      <c r="CF690" s="5" t="b">
        <f>IF(NOT(ISBLANK(Spreadsheet!BC690)),AND(ISNUMBER(VALUE(Spreadsheet!BC690)),Spreadsheet!BC690&gt;0),AND(OR(ISBLANK(Spreadsheet!AO690),Spreadsheet!AO690="Waive",AND(NOT(OR(ISBLANK(Spreadsheet!AO690),Spreadsheet!AO690="Waive")),Spreadsheet!AP690&gt;=6)),OR(ISBLANK(Spreadsheet!AR690),AND(NOT(OR(ISBLANK(Spreadsheet!AR690),Spreadsheet!AR690="Waive")),Spreadsheet!AS690&gt;=6)),OR(ISBLANK(Spreadsheet!AW690)),OR(ISBLANK(Spreadsheet!AX690)),OR(ISBLANK(Spreadsheet!AY690)),OR(ISBLANK(Spreadsheet!AZ690)),OR(ISBLANK(Spreadsheet!BA690),Spreadsheet!BA690="Waive")))</f>
        <v>1</v>
      </c>
      <c r="CG690" s="5" t="b">
        <f t="shared" ca="1" si="47"/>
        <v>1</v>
      </c>
    </row>
    <row r="691" spans="8:85" x14ac:dyDescent="0.3">
      <c r="H691" s="5">
        <f t="shared" ca="1" si="48"/>
        <v>2</v>
      </c>
      <c r="I691" s="5" t="str">
        <f t="shared" ca="1" si="46"/>
        <v/>
      </c>
      <c r="J691" s="5" t="str">
        <f>IF(AND(NOT(ISBLANK(Spreadsheet!C691)),ISBLANK(Spreadsheet!D691)),Spreadsheet!F691&amp;" "&amp;Spreadsheet!H691,"")</f>
        <v/>
      </c>
      <c r="K691" s="5">
        <f>IF(AND(NOT(ISBLANK(Spreadsheet!C691)),ISBLANK(Spreadsheet!D691)),COUNTIFS(Spreadsheet!E692:E$786,"=Child",Spreadsheet!C692:C$786, "="&amp;Spreadsheet!C691) + COUNTIFS(Spreadsheet!E692:E$786,"=Step-child",Spreadsheet!C692:C$786, "="&amp;Spreadsheet!C691),0)</f>
        <v>0</v>
      </c>
      <c r="L691" s="5">
        <f>IF(NOT(ISBLANK(J691)),COUNTIFS(Spreadsheet!E692:E$786,"=Wife",Spreadsheet!C692:C$786, "="&amp;Spreadsheet!C691) + COUNTIFS(Spreadsheet!E692:E$786,"=Husband",Spreadsheet!C692:C$786, "="&amp;Spreadsheet!C691),0)</f>
        <v>0</v>
      </c>
      <c r="M691" s="5">
        <f>IF(NOT(ISBLANK(Spreadsheet!AJ691)),VLOOKUP(Spreadsheet!AJ691,'Drop Downs'!$P$2:$R$16,3,FALSE),0)</f>
        <v>0</v>
      </c>
      <c r="N691" s="5">
        <f>IF(NOT(ISBLANK(Spreadsheet!AJ691)), VLOOKUP(Spreadsheet!AJ691,'Drop Downs'!$P$2:$R$16,2,FALSE),0)</f>
        <v>0</v>
      </c>
      <c r="O691" s="5">
        <f>IF(NOT(ISBLANK(Spreadsheet!AL691)),VLOOKUP(Spreadsheet!AL691,'Drop Downs'!$P$2:$R$16,3,FALSE), 0)</f>
        <v>0</v>
      </c>
      <c r="P691" s="5">
        <f>IF(NOT(ISBLANK(Spreadsheet!AL691)),VLOOKUP(Spreadsheet!AL691,'Drop Downs'!$P$2:$R$16,2,FALSE),0)</f>
        <v>0</v>
      </c>
      <c r="Q691" s="5">
        <f>IF(NOT(ISBLANK(Spreadsheet!AN691)),VLOOKUP(Spreadsheet!AN691,'Drop Downs'!$P$2:$R$16,3,FALSE),0)</f>
        <v>0</v>
      </c>
      <c r="R691" s="5">
        <f>IF(NOT(ISBLANK(Spreadsheet!AN691)),VLOOKUP(Spreadsheet!AN691,'Drop Downs'!$P$2:$R$16,2,FALSE),0)</f>
        <v>0</v>
      </c>
      <c r="S691" s="5" t="str">
        <f>IF(OR(M691&gt;K691,N691&gt;L691,O691&gt;K691, Q691&gt;K691,N691&gt;L691, P691&gt;L691, R691&gt;L691),"Member currently has a coverage election over what he/she needs.  Please add more dependents or adjust the coverage election.","")&amp;(IF(AND(NOT(ISBLANK(Spreadsheet!C691)),NOT(ISBLANK(Spreadsheet!D691)),ISBLANK(Spreadsheet!E691)),"Dependent lacks a relationship to member.Please select one from the drop-down.",""))</f>
        <v/>
      </c>
      <c r="T691" s="5" t="b">
        <f t="shared" si="49"/>
        <v>1</v>
      </c>
      <c r="U691" s="5" t="b">
        <f>OR(ISBLANK(Spreadsheet!C691),IF(NOT(ISBLANK(Spreadsheet!D691)),NOT(ISBLANK(Spreadsheet!E691)),TRUE))</f>
        <v>1</v>
      </c>
      <c r="V691" s="5" t="b">
        <f>OR(ISBLANK(Spreadsheet!C691), NOT(ISBLANK(Spreadsheet!I691)))</f>
        <v>1</v>
      </c>
      <c r="W691" s="5" t="b">
        <f>OR(ISBLANK(Spreadsheet!D691),NOT(ISBLANK(Spreadsheet!C691)))</f>
        <v>1</v>
      </c>
      <c r="X691" s="155" t="str">
        <f>REPT("0",MIN(FIND({1,2,3,4,5,6,7,8,9},Spreadsheet!C691&amp;"123456789"))-1)&amp;IF(ISBLANK(Spreadsheet!C691),"",SUMPRODUCT(MID(0&amp;Spreadsheet!C691,LARGE(INDEX(ISNUMBER(--MID(Spreadsheet!C691,ROW($1:$225),1))*
 ROW($1:$225),0),ROW($1:$225))+1,1)*10^ROW($1:$225)/10))</f>
        <v/>
      </c>
      <c r="Y691" s="5" t="b">
        <f>IF(NOT(ISBLANK(Spreadsheet!C691)),IF(AND(ISNUMBER(VALUE(Spreadsheet!C691)), LEN(Spreadsheet!C691)=9),TRUE,FALSE),TRUE)</f>
        <v>1</v>
      </c>
      <c r="Z691" s="155" t="str">
        <f>REPT("0",MIN(FIND({1,2,3,4,5,6,7,8,9},Spreadsheet!D691&amp;"123456789"))-1)&amp;IF(ISBLANK(Spreadsheet!D691),"",SUMPRODUCT(MID(0&amp;Spreadsheet!D691,LARGE(INDEX(ISNUMBER(--MID(Spreadsheet!D691,ROW($1:$225),1))*
 ROW($1:$225),0),ROW($1:$225))+1,1)*10^ROW($1:$225)/10))</f>
        <v/>
      </c>
      <c r="AA691" s="5" t="b">
        <f>IF(AND(NOT(ISBLANK(Spreadsheet!D691)),NOT(ISBLANK(Spreadsheet!C691))),IF(AND(ISNUMBER(VALUE(Spreadsheet!D691)), LEN(Spreadsheet!D691)=9),TRUE,FALSE),IF(AND(NOT(ISBLANK(Spreadsheet!D691)),ISBLANK(Spreadsheet!C691)),FALSE,TRUE))</f>
        <v>1</v>
      </c>
      <c r="AB691" s="5" t="b">
        <f>OR(ISBLANK(Spreadsheet!Y691),IF(NOT(ISBLANK(Spreadsheet!Y691)),LEN(Spreadsheet!Y691)=10,ISNUMBER(VALUE(Spreadsheet!Y691))))</f>
        <v>1</v>
      </c>
      <c r="AC691" s="5" t="b">
        <f>OR(ISBLANK(Spreadsheet!AI691), AND(NOT(ISBLANK(Spreadsheet!AJ691)), NOT(ISNUMBER(SEARCH("Waive",Spreadsheet!AJ691)))))</f>
        <v>1</v>
      </c>
      <c r="AD691" s="5" t="b">
        <f>OR(ISBLANK(Spreadsheet!AK691), AND(NOT(ISBLANK(Spreadsheet!AL691)), NOT(ISNUMBER(SEARCH("Waive",Spreadsheet!AL691)))))</f>
        <v>1</v>
      </c>
      <c r="AE691" s="5" t="b">
        <f>OR(ISBLANK(Spreadsheet!AM691), AND(NOT(ISBLANK(Spreadsheet!AN691)), NOT(ISNUMBER(SEARCH("Waive", Spreadsheet!AN691)))))</f>
        <v>1</v>
      </c>
      <c r="AF691" s="5" t="b">
        <f>OR(ISBLANK(Spreadsheet!C691), NOT(ISBLANK(Spreadsheet!D691)),NOT(ISBLANK(Spreadsheet!L691)))</f>
        <v>1</v>
      </c>
      <c r="AG691" s="5" t="b">
        <f>IF(AND(NOT(ISBLANK(Spreadsheet!C691)), NOT(ISBLANK(Spreadsheet!D691)),Spreadsheet!C691&lt;&gt;Spreadsheet!D691),IF(ISERROR(VLOOKUP(Spreadsheet!C691, Spreadsheet!$C$6:'Spreadsheet'!$C690,1,FALSE)), FALSE, TRUE),TRUE)</f>
        <v>1</v>
      </c>
      <c r="AH691" s="5" t="b">
        <f>Spreadsheet!$B$2=Spreadsheet!AD691</f>
        <v>1</v>
      </c>
      <c r="AI691" s="5" t="b">
        <f>IF(ISBLANK(Spreadsheet!G691),TRUE,IF(OR(LEN(Spreadsheet!G691)&gt;1,ISNUMBER(VALUE(Spreadsheet!G691))),FALSE,TRUE))</f>
        <v>1</v>
      </c>
      <c r="AJ691" s="5" t="b">
        <f>OR(ISBLANK(Spreadsheet!C691), NOT(ISBLANK(Spreadsheet!B691)), NOT(ISBLANK(Spreadsheet!D691)))</f>
        <v>1</v>
      </c>
      <c r="AK691" s="5" t="b">
        <f t="array" ref="AK691">IF(OR(AND(ISBLANK(Spreadsheet!E691),ISBLANK(Spreadsheet!D691),NOT(ISBLANK(Spreadsheet!C691))),AND(ISBLANK(Spreadsheet!E691),ISBLANK(Spreadsheet!D691),ISBLANK(Spreadsheet!C691))),TRUE,ISNUMBER(MATCH(TRUE,EXACT(Spreadsheet!E691,Relationships),0)))</f>
        <v>1</v>
      </c>
      <c r="AL691" s="5" t="b">
        <f>IF(NOT(ISBLANK(Spreadsheet!C691)),IF(OR(ISBLANK(Spreadsheet!F691),LEN(Spreadsheet!F691)&gt;40),FALSE,TRUE),TRUE)</f>
        <v>1</v>
      </c>
      <c r="AM691" s="5" t="b">
        <f>IF(NOT(ISBLANK(Spreadsheet!C691)),IF(OR(ISBLANK(Spreadsheet!H691),LEN(Spreadsheet!H691)&gt;40),FALSE,TRUE),TRUE)</f>
        <v>1</v>
      </c>
      <c r="AN691" s="5" t="b">
        <f t="array" ref="AN691">IF(ISBLANK(Spreadsheet!I691),TRUE,ISNUMBER(MATCH(TRUE,EXACT(Spreadsheet!I691,GenderValues),0)))</f>
        <v>1</v>
      </c>
      <c r="AO691" s="5" t="b">
        <f ca="1">IF(ISERROR(DATEVALUE(TEXT(Spreadsheet!J691,"mm/dd/yyyy")) &gt; TODAY()),IF(AND(ISBLANK(Spreadsheet!J691),ISBLANK(Spreadsheet!C691)),TRUE,FALSE),IF(DATEVALUE(TEXT(Spreadsheet!J691,"mm/dd/yyyy")) &gt; TODAY(),FALSE,TRUE))</f>
        <v>1</v>
      </c>
      <c r="AP691" s="5" t="b">
        <f>OR(ISBLANK(Spreadsheet!K691),LEN(Spreadsheet!K691)&lt;=100)</f>
        <v>1</v>
      </c>
      <c r="AQ691" s="5" t="b">
        <f t="array" ref="AQ691">IF(OR(AND(ISBLANK(Spreadsheet!L691),ISBLANK(Spreadsheet!C691)),AND(NOT(ISBLANK(Spreadsheet!C691)),NOT(ISBLANK(Spreadsheet!D691)))),TRUE,ISNUMBER(MATCH(TRUE,EXACT(Spreadsheet!L691,MaritalStatus),0)))</f>
        <v>1</v>
      </c>
      <c r="AR691" s="5" t="b">
        <f ca="1">IF(ISERROR(DATEVALUE(TEXT(Spreadsheet!M691,"mm/dd/yyyy")) &gt; TODAY()),IF(ISBLANK(Spreadsheet!M691),TRUE,FALSE),IF(DATEVALUE(TEXT(Spreadsheet!M691,"mm/dd/yyyy")) &gt; TODAY(),FALSE,TRUE))</f>
        <v>1</v>
      </c>
      <c r="AS691" s="5" t="b">
        <f>OR(ISBLANK(Spreadsheet!N691),LEN(Spreadsheet!N691)&lt;=100)</f>
        <v>1</v>
      </c>
      <c r="AT691" s="5" t="b">
        <f>OR(ISBLANK(Spreadsheet!O691),UPPER(Spreadsheet!O691)="YES")</f>
        <v>1</v>
      </c>
      <c r="AU691" s="5" t="b">
        <f>OR(ISBLANK(Spreadsheet!P691),UPPER(Spreadsheet!P691)="YES")</f>
        <v>1</v>
      </c>
      <c r="AV691" s="5" t="b">
        <f t="array" ref="AV691">IF(ISBLANK(Spreadsheet!Q691),TRUE,ISNUMBER(MATCH(TRUE,EXACT(Spreadsheet!Q691,OnGroupsPriorIns),0)))</f>
        <v>1</v>
      </c>
      <c r="AW691" s="5" t="b">
        <f>OR(ISBLANK(Spreadsheet!R691),UPPER(Spreadsheet!R691)="YES")</f>
        <v>1</v>
      </c>
      <c r="AX691" s="5" t="b">
        <f>OR(ISBLANK(Spreadsheet!S691),UPPER(Spreadsheet!S691)="YES")</f>
        <v>1</v>
      </c>
      <c r="AY691" s="5" t="b">
        <f>OR(AND(ISBLANK(Spreadsheet!C691),LEN(Spreadsheet!T691)=0),AND(NOT(ISBLANK(Spreadsheet!C691)),LEN(Spreadsheet!T691)&gt;0,LEN(Spreadsheet!T691)&lt;=50))</f>
        <v>1</v>
      </c>
      <c r="AZ691" s="5" t="b">
        <f>OR(LEN(Spreadsheet!U691)=0,AND(LEN(Spreadsheet!U691)&gt;0,LEN(Spreadsheet!U691)&lt;=50))</f>
        <v>1</v>
      </c>
      <c r="BA691" s="5" t="b">
        <f>OR(AND(ISBLANK(Spreadsheet!C691),LEN(Spreadsheet!V691)=0),AND(NOT(ISBLANK(Spreadsheet!C691)),LEN(Spreadsheet!V691)&gt;0,LEN(Spreadsheet!V691)&lt;=50))</f>
        <v>1</v>
      </c>
      <c r="BB691" s="5" t="b">
        <f t="array" ref="BB691">IF(AND(ISBLANK(Spreadsheet!C691),LEN(Spreadsheet!W691)=0),TRUE,ISNUMBER(MATCH(TRUE,EXACT(Spreadsheet!W691,States),0)))</f>
        <v>1</v>
      </c>
      <c r="BC691" s="5" t="b">
        <f>OR(AND(ISBLANK(Spreadsheet!C691),LEN(Spreadsheet!X691)=0),AND(NOT(ISBLANK(Spreadsheet!C691)),LEN(Spreadsheet!X691)&gt;0,LEN(Spreadsheet!X691)=5,ISNUMBER(VALUE(Spreadsheet!X691))))</f>
        <v>1</v>
      </c>
      <c r="BD691" s="5" t="b">
        <f>OR(ISBLANK(Spreadsheet!Z691),LEN(Spreadsheet!Z691)&lt;=50)</f>
        <v>1</v>
      </c>
      <c r="BE691" s="5" t="b">
        <f>ISBLANK(Spreadsheet!AA691)</f>
        <v>1</v>
      </c>
      <c r="BF691" s="5" t="b">
        <f>ISBLANK(Spreadsheet!AB691)</f>
        <v>1</v>
      </c>
      <c r="BG691" s="5" t="b">
        <f>IF(ISERROR(DATEVALUE(TEXT(Spreadsheet!AC691,"mm/dd/yyyy")) &gt; DATEVALUE(TEXT(Spreadsheet!J691,"mm/dd/yyyy"))),IF(OR(AND(ISBLANK(Spreadsheet!AC691),ISBLANK(Spreadsheet!C691)),AND(NOT(ISBLANK(Spreadsheet!C691)),ISBLANK(Spreadsheet!AC691),NOT(ISBLANK(Spreadsheet!D691)))),TRUE,FALSE),IF(DATEVALUE(TEXT(Spreadsheet!AC691,"mm/dd/yyyy")) &gt; DATEVALUE(TEXT(Spreadsheet!J691,"mm/dd/yyyy")),TRUE,FALSE))</f>
        <v>1</v>
      </c>
      <c r="BH691" s="5" t="b">
        <f>OR(AND(ISBLANK(Spreadsheet!C691),ISBLANK(Spreadsheet!AE691)),AND(NOT(ISBLANK(Spreadsheet!C691)),NOT(ISBLANK(Spreadsheet!D691)),ISBLANK(Spreadsheet!AE691)),AND(NOT(ISBLANK(Spreadsheet!C691)),ISBLANK(Spreadsheet!D691),NOT(ISBLANK(Spreadsheet!AE691)),LEN(Spreadsheet!AE691)&lt;=100))</f>
        <v>1</v>
      </c>
      <c r="BI691" s="5" t="b">
        <f t="array" ref="BI691">IF(ISBLANK(Spreadsheet!AF691),TRUE,ISNUMBER(MATCH(TRUE,EXACT(Spreadsheet!AF691,CobraShortReasons),0)))</f>
        <v>1</v>
      </c>
      <c r="BJ691" s="5" t="b">
        <f ca="1">IF(ISERROR(DATEVALUE(TEXT(Spreadsheet!AG691,"mm/dd/yyyy")) &gt; TODAY()),IF(ISBLANK(Spreadsheet!AG691),TRUE,FALSE),IF(DATEVALUE(TEXT(Spreadsheet!AG691,"mm/dd/yyyy")) &gt; TODAY(),FALSE,TRUE))</f>
        <v>1</v>
      </c>
      <c r="BK691" s="5" t="b">
        <f>OR(ISBLANK(Spreadsheet!AH691),LEN(Spreadsheet!AH691)&lt;=25)</f>
        <v>1</v>
      </c>
      <c r="BL691" s="5" t="b">
        <f t="array" aca="1" ref="BL691" ca="1">IF(ISBLANK(Spreadsheet!AI691),TRUE,ISNUMBER(MATCH(TRUE,EXACT(Spreadsheet!AI691,INDIRECT(Spreadsheet!$D$2)),0)))</f>
        <v>1</v>
      </c>
      <c r="BM691" s="5" t="b">
        <f t="array" aca="1" ref="BM691" ca="1">IF(ISBLANK(Spreadsheet!AJ691),TRUE,ISNUMBER(MATCH(TRUE,EXACT(Spreadsheet!AJ691,INDIRECT(Spreadsheet!BJ691)),0)))</f>
        <v>1</v>
      </c>
      <c r="BN691" s="5" t="b">
        <f t="array" ref="BN691">IF(ISBLANK(Spreadsheet!AK691),TRUE,ISNUMBER(MATCH(TRUE,EXACT(Spreadsheet!AK691,DentalPlans),0)))</f>
        <v>1</v>
      </c>
      <c r="BO691" s="5" t="b">
        <f t="array" aca="1" ref="BO691" ca="1">IF(ISBLANK(Spreadsheet!AL691),TRUE,ISNUMBER(MATCH(TRUE,EXACT(Spreadsheet!AL691,INDIRECT(Spreadsheet!BK691)),0)))</f>
        <v>1</v>
      </c>
      <c r="BP691" s="5" t="b">
        <f t="array" ref="BP691">IF(ISBLANK(Spreadsheet!AM691),TRUE,ISNUMBER(MATCH(TRUE,EXACT(Spreadsheet!AM691,VisionPlans),0)))</f>
        <v>1</v>
      </c>
      <c r="BQ691" s="5" t="b">
        <f t="array" aca="1" ref="BQ691" ca="1">IF(ISBLANK(Spreadsheet!AN691),TRUE,ISNUMBER(MATCH(TRUE,EXACT(Spreadsheet!AN691,INDIRECT(Spreadsheet!BL691)),0)))</f>
        <v>1</v>
      </c>
      <c r="BR691" s="5" t="b">
        <f t="array" ref="BR691">IF(ISBLANK(Spreadsheet!AO691),TRUE,ISNUMBER(MATCH(TRUE,EXACT(Spreadsheet!AO691,LifeBenefitClasses),0)))</f>
        <v>1</v>
      </c>
      <c r="BS691" s="5" t="b">
        <f>IF(OR(ISBLANK(Spreadsheet!AO691), Spreadsheet!AO691="Waive"),IF(ISBLANK(Spreadsheet!AP691),TRUE,FALSE),IF(OR(AND(NOT(ISBLANK(Spreadsheet!AO691)),ISBLANK(Spreadsheet!AP691)),NOT(ISNUMBER(VALUE(Spreadsheet!AP691)))),FALSE,IF(OR(AND(Spreadsheet!AP691&lt;6,MOD(Spreadsheet!AP691*10,5)=0), MOD(Spreadsheet!AP691,5000)=0),TRUE,FALSE)))</f>
        <v>1</v>
      </c>
      <c r="BT691" s="5" t="b">
        <f t="array" ref="BT691">IF(ISBLANK(Spreadsheet!AQ691),TRUE,ISNUMBER(MATCH(TRUE,EXACT(Spreadsheet!AQ691,EnrollWaive),0)))</f>
        <v>1</v>
      </c>
      <c r="BU691" s="5" t="b">
        <f t="array" ref="BU691">IF(ISBLANK(Spreadsheet!AR691),TRUE,ISNUMBER(MATCH(TRUE,EXACT(Spreadsheet!AR691,LifeBenefitClasses),0)))</f>
        <v>1</v>
      </c>
      <c r="BV691" s="5" t="b">
        <f>IF(OR(ISBLANK(Spreadsheet!AR691), Spreadsheet!AR691="Waive"),IF(ISBLANK(Spreadsheet!AS691),TRUE,FALSE),IF(OR(AND(NOT(ISBLANK(Spreadsheet!AR691)),ISBLANK(Spreadsheet!AS691)),NOT(ISNUMBER(VALUE(Spreadsheet!AS691)))),FALSE,IF(OR(AND(Spreadsheet!AS691&lt;6,MOD(Spreadsheet!AS691*10,5)=0), MOD(Spreadsheet!AS691,10000)=0),TRUE,FALSE)))</f>
        <v>1</v>
      </c>
      <c r="BW691" s="5" t="b">
        <f t="array" ref="BW691">IF(ISBLANK(Spreadsheet!AT691),TRUE,ISNUMBER(MATCH(TRUE,EXACT(Spreadsheet!AT691,LifeBenefitClasses),0)))</f>
        <v>1</v>
      </c>
      <c r="BX691" s="5" t="b">
        <f>IF(OR(ISBLANK(Spreadsheet!AT691), Spreadsheet!AT691="Waive"),IF(ISBLANK(Spreadsheet!AU691),TRUE,FALSE),IF(OR(AND(NOT(ISBLANK(Spreadsheet!AT691)),ISBLANK(Spreadsheet!AU691)),NOT(ISNUMBER(VALUE(Spreadsheet!AU691)))),FALSE,IF(AND(NOT(OR(ISBLANK(Spreadsheet!AT691),Spreadsheet!AT691="Waive")),NOT(OR(ISBLANK(Spreadsheet!AR691),Spreadsheet!AR691="Waive")),MOD(Spreadsheet!AU691,5000)=0, Spreadsheet!AU691&lt;=(Spreadsheet!AS691*0.5)),TRUE,FALSE)))</f>
        <v>1</v>
      </c>
      <c r="BY691" s="5" t="b">
        <f t="array" ref="BY691">IF(ISBLANK(Spreadsheet!AV691),TRUE,ISNUMBER(MATCH(TRUE,EXACT(Spreadsheet!AV691,EnrollWaive),0)))</f>
        <v>1</v>
      </c>
      <c r="BZ691" s="5" t="b">
        <f t="array" ref="BZ691">IF(ISBLANK(Spreadsheet!AW691),TRUE,ISNUMBER(MATCH(TRUE,EXACT(Spreadsheet!AW691,LifeBenefitClasses),0)))</f>
        <v>1</v>
      </c>
      <c r="CA691" s="5" t="b">
        <f t="array" ref="CA691">IF(ISBLANK(Spreadsheet!AX691),TRUE,ISNUMBER(MATCH(TRUE,EXACT(Spreadsheet!AX691,LifeBenefitClasses),0)))</f>
        <v>1</v>
      </c>
      <c r="CB691" s="5" t="b">
        <f t="array" ref="CB691">IF(ISBLANK(Spreadsheet!AY691),TRUE,ISNUMBER(MATCH(TRUE,EXACT(Spreadsheet!AY691,LifeBenefitClasses),0)))</f>
        <v>1</v>
      </c>
      <c r="CC691" s="5" t="b">
        <f t="array" ref="CC691">IF(ISBLANK(Spreadsheet!AZ691),TRUE,ISNUMBER(MATCH(TRUE,EXACT(Spreadsheet!AZ691,LifeBenefitClasses),0)))</f>
        <v>1</v>
      </c>
      <c r="CD691" s="5" t="b">
        <f t="array" ref="CD691">IF(ISBLANK(Spreadsheet!BA691),TRUE,ISNUMBER(MATCH(TRUE,EXACT(Spreadsheet!BA691,LifeBenefitClasses),0)))</f>
        <v>1</v>
      </c>
      <c r="CE691" s="5" t="b">
        <f>IF(OR(ISBLANK(Spreadsheet!BA691), Spreadsheet!BA691="Waive"),IF(ISBLANK(Spreadsheet!BB691),TRUE,FALSE),IF(OR(AND(NOT(ISBLANK(Spreadsheet!BA691)),ISBLANK(Spreadsheet!BB691)),NOT(ISNUMBER(VALUE(Spreadsheet!BB691))),ISBLANK(Spreadsheet!BC691),NOT(ISNUMBER(VALUE(Spreadsheet!BC691)))),FALSE,IF(AND(Spreadsheet!BB691&gt;=50000,Spreadsheet!BB691&lt;=250000,MOD(Spreadsheet!BB691,10000)=0,Spreadsheet!BB691&lt;=(10*Spreadsheet!BC691)),TRUE,FALSE)))</f>
        <v>1</v>
      </c>
      <c r="CF691" s="5" t="b">
        <f>IF(NOT(ISBLANK(Spreadsheet!BC691)),AND(ISNUMBER(VALUE(Spreadsheet!BC691)),Spreadsheet!BC691&gt;0),AND(OR(ISBLANK(Spreadsheet!AO691),Spreadsheet!AO691="Waive",AND(NOT(OR(ISBLANK(Spreadsheet!AO691),Spreadsheet!AO691="Waive")),Spreadsheet!AP691&gt;=6)),OR(ISBLANK(Spreadsheet!AR691),AND(NOT(OR(ISBLANK(Spreadsheet!AR691),Spreadsheet!AR691="Waive")),Spreadsheet!AS691&gt;=6)),OR(ISBLANK(Spreadsheet!AW691)),OR(ISBLANK(Spreadsheet!AX691)),OR(ISBLANK(Spreadsheet!AY691)),OR(ISBLANK(Spreadsheet!AZ691)),OR(ISBLANK(Spreadsheet!BA691),Spreadsheet!BA691="Waive")))</f>
        <v>1</v>
      </c>
      <c r="CG691" s="5" t="b">
        <f t="shared" ca="1" si="47"/>
        <v>1</v>
      </c>
    </row>
    <row r="692" spans="8:85" x14ac:dyDescent="0.3">
      <c r="H692" s="5">
        <f t="shared" ca="1" si="48"/>
        <v>2</v>
      </c>
      <c r="I692" s="5" t="str">
        <f t="shared" ca="1" si="46"/>
        <v/>
      </c>
      <c r="J692" s="5" t="str">
        <f>IF(AND(NOT(ISBLANK(Spreadsheet!C692)),ISBLANK(Spreadsheet!D692)),Spreadsheet!F692&amp;" "&amp;Spreadsheet!H692,"")</f>
        <v/>
      </c>
      <c r="K692" s="5">
        <f>IF(AND(NOT(ISBLANK(Spreadsheet!C692)),ISBLANK(Spreadsheet!D692)),COUNTIFS(Spreadsheet!E693:E$786,"=Child",Spreadsheet!C693:C$786, "="&amp;Spreadsheet!C692) + COUNTIFS(Spreadsheet!E693:E$786,"=Step-child",Spreadsheet!C693:C$786, "="&amp;Spreadsheet!C692),0)</f>
        <v>0</v>
      </c>
      <c r="L692" s="5">
        <f>IF(NOT(ISBLANK(J692)),COUNTIFS(Spreadsheet!E693:E$786,"=Wife",Spreadsheet!C693:C$786, "="&amp;Spreadsheet!C692) + COUNTIFS(Spreadsheet!E693:E$786,"=Husband",Spreadsheet!C693:C$786, "="&amp;Spreadsheet!C692),0)</f>
        <v>0</v>
      </c>
      <c r="M692" s="5">
        <f>IF(NOT(ISBLANK(Spreadsheet!AJ692)),VLOOKUP(Spreadsheet!AJ692,'Drop Downs'!$P$2:$R$16,3,FALSE),0)</f>
        <v>0</v>
      </c>
      <c r="N692" s="5">
        <f>IF(NOT(ISBLANK(Spreadsheet!AJ692)), VLOOKUP(Spreadsheet!AJ692,'Drop Downs'!$P$2:$R$16,2,FALSE),0)</f>
        <v>0</v>
      </c>
      <c r="O692" s="5">
        <f>IF(NOT(ISBLANK(Spreadsheet!AL692)),VLOOKUP(Spreadsheet!AL692,'Drop Downs'!$P$2:$R$16,3,FALSE), 0)</f>
        <v>0</v>
      </c>
      <c r="P692" s="5">
        <f>IF(NOT(ISBLANK(Spreadsheet!AL692)),VLOOKUP(Spreadsheet!AL692,'Drop Downs'!$P$2:$R$16,2,FALSE),0)</f>
        <v>0</v>
      </c>
      <c r="Q692" s="5">
        <f>IF(NOT(ISBLANK(Spreadsheet!AN692)),VLOOKUP(Spreadsheet!AN692,'Drop Downs'!$P$2:$R$16,3,FALSE),0)</f>
        <v>0</v>
      </c>
      <c r="R692" s="5">
        <f>IF(NOT(ISBLANK(Spreadsheet!AN692)),VLOOKUP(Spreadsheet!AN692,'Drop Downs'!$P$2:$R$16,2,FALSE),0)</f>
        <v>0</v>
      </c>
      <c r="S692" s="5" t="str">
        <f>IF(OR(M692&gt;K692,N692&gt;L692,O692&gt;K692, Q692&gt;K692,N692&gt;L692, P692&gt;L692, R692&gt;L692),"Member currently has a coverage election over what he/she needs.  Please add more dependents or adjust the coverage election.","")&amp;(IF(AND(NOT(ISBLANK(Spreadsheet!C692)),NOT(ISBLANK(Spreadsheet!D692)),ISBLANK(Spreadsheet!E692)),"Dependent lacks a relationship to member.Please select one from the drop-down.",""))</f>
        <v/>
      </c>
      <c r="T692" s="5" t="b">
        <f t="shared" si="49"/>
        <v>1</v>
      </c>
      <c r="U692" s="5" t="b">
        <f>OR(ISBLANK(Spreadsheet!C692),IF(NOT(ISBLANK(Spreadsheet!D692)),NOT(ISBLANK(Spreadsheet!E692)),TRUE))</f>
        <v>1</v>
      </c>
      <c r="V692" s="5" t="b">
        <f>OR(ISBLANK(Spreadsheet!C692), NOT(ISBLANK(Spreadsheet!I692)))</f>
        <v>1</v>
      </c>
      <c r="W692" s="5" t="b">
        <f>OR(ISBLANK(Spreadsheet!D692),NOT(ISBLANK(Spreadsheet!C692)))</f>
        <v>1</v>
      </c>
      <c r="X692" s="155" t="str">
        <f>REPT("0",MIN(FIND({1,2,3,4,5,6,7,8,9},Spreadsheet!C692&amp;"123456789"))-1)&amp;IF(ISBLANK(Spreadsheet!C692),"",SUMPRODUCT(MID(0&amp;Spreadsheet!C692,LARGE(INDEX(ISNUMBER(--MID(Spreadsheet!C692,ROW($1:$225),1))*
 ROW($1:$225),0),ROW($1:$225))+1,1)*10^ROW($1:$225)/10))</f>
        <v/>
      </c>
      <c r="Y692" s="5" t="b">
        <f>IF(NOT(ISBLANK(Spreadsheet!C692)),IF(AND(ISNUMBER(VALUE(Spreadsheet!C692)), LEN(Spreadsheet!C692)=9),TRUE,FALSE),TRUE)</f>
        <v>1</v>
      </c>
      <c r="Z692" s="155" t="str">
        <f>REPT("0",MIN(FIND({1,2,3,4,5,6,7,8,9},Spreadsheet!D692&amp;"123456789"))-1)&amp;IF(ISBLANK(Spreadsheet!D692),"",SUMPRODUCT(MID(0&amp;Spreadsheet!D692,LARGE(INDEX(ISNUMBER(--MID(Spreadsheet!D692,ROW($1:$225),1))*
 ROW($1:$225),0),ROW($1:$225))+1,1)*10^ROW($1:$225)/10))</f>
        <v/>
      </c>
      <c r="AA692" s="5" t="b">
        <f>IF(AND(NOT(ISBLANK(Spreadsheet!D692)),NOT(ISBLANK(Spreadsheet!C692))),IF(AND(ISNUMBER(VALUE(Spreadsheet!D692)), LEN(Spreadsheet!D692)=9),TRUE,FALSE),IF(AND(NOT(ISBLANK(Spreadsheet!D692)),ISBLANK(Spreadsheet!C692)),FALSE,TRUE))</f>
        <v>1</v>
      </c>
      <c r="AB692" s="5" t="b">
        <f>OR(ISBLANK(Spreadsheet!Y692),IF(NOT(ISBLANK(Spreadsheet!Y692)),LEN(Spreadsheet!Y692)=10,ISNUMBER(VALUE(Spreadsheet!Y692))))</f>
        <v>1</v>
      </c>
      <c r="AC692" s="5" t="b">
        <f>OR(ISBLANK(Spreadsheet!AI692), AND(NOT(ISBLANK(Spreadsheet!AJ692)), NOT(ISNUMBER(SEARCH("Waive",Spreadsheet!AJ692)))))</f>
        <v>1</v>
      </c>
      <c r="AD692" s="5" t="b">
        <f>OR(ISBLANK(Spreadsheet!AK692), AND(NOT(ISBLANK(Spreadsheet!AL692)), NOT(ISNUMBER(SEARCH("Waive",Spreadsheet!AL692)))))</f>
        <v>1</v>
      </c>
      <c r="AE692" s="5" t="b">
        <f>OR(ISBLANK(Spreadsheet!AM692), AND(NOT(ISBLANK(Spreadsheet!AN692)), NOT(ISNUMBER(SEARCH("Waive", Spreadsheet!AN692)))))</f>
        <v>1</v>
      </c>
      <c r="AF692" s="5" t="b">
        <f>OR(ISBLANK(Spreadsheet!C692), NOT(ISBLANK(Spreadsheet!D692)),NOT(ISBLANK(Spreadsheet!L692)))</f>
        <v>1</v>
      </c>
      <c r="AG692" s="5" t="b">
        <f>IF(AND(NOT(ISBLANK(Spreadsheet!C692)), NOT(ISBLANK(Spreadsheet!D692)),Spreadsheet!C692&lt;&gt;Spreadsheet!D692),IF(ISERROR(VLOOKUP(Spreadsheet!C692, Spreadsheet!$C$6:'Spreadsheet'!$C691,1,FALSE)), FALSE, TRUE),TRUE)</f>
        <v>1</v>
      </c>
      <c r="AH692" s="5" t="b">
        <f>Spreadsheet!$B$2=Spreadsheet!AD692</f>
        <v>1</v>
      </c>
      <c r="AI692" s="5" t="b">
        <f>IF(ISBLANK(Spreadsheet!G692),TRUE,IF(OR(LEN(Spreadsheet!G692)&gt;1,ISNUMBER(VALUE(Spreadsheet!G692))),FALSE,TRUE))</f>
        <v>1</v>
      </c>
      <c r="AJ692" s="5" t="b">
        <f>OR(ISBLANK(Spreadsheet!C692), NOT(ISBLANK(Spreadsheet!B692)), NOT(ISBLANK(Spreadsheet!D692)))</f>
        <v>1</v>
      </c>
      <c r="AK692" s="5" t="b">
        <f t="array" ref="AK692">IF(OR(AND(ISBLANK(Spreadsheet!E692),ISBLANK(Spreadsheet!D692),NOT(ISBLANK(Spreadsheet!C692))),AND(ISBLANK(Spreadsheet!E692),ISBLANK(Spreadsheet!D692),ISBLANK(Spreadsheet!C692))),TRUE,ISNUMBER(MATCH(TRUE,EXACT(Spreadsheet!E692,Relationships),0)))</f>
        <v>1</v>
      </c>
      <c r="AL692" s="5" t="b">
        <f>IF(NOT(ISBLANK(Spreadsheet!C692)),IF(OR(ISBLANK(Spreadsheet!F692),LEN(Spreadsheet!F692)&gt;40),FALSE,TRUE),TRUE)</f>
        <v>1</v>
      </c>
      <c r="AM692" s="5" t="b">
        <f>IF(NOT(ISBLANK(Spreadsheet!C692)),IF(OR(ISBLANK(Spreadsheet!H692),LEN(Spreadsheet!H692)&gt;40),FALSE,TRUE),TRUE)</f>
        <v>1</v>
      </c>
      <c r="AN692" s="5" t="b">
        <f t="array" ref="AN692">IF(ISBLANK(Spreadsheet!I692),TRUE,ISNUMBER(MATCH(TRUE,EXACT(Spreadsheet!I692,GenderValues),0)))</f>
        <v>1</v>
      </c>
      <c r="AO692" s="5" t="b">
        <f ca="1">IF(ISERROR(DATEVALUE(TEXT(Spreadsheet!J692,"mm/dd/yyyy")) &gt; TODAY()),IF(AND(ISBLANK(Spreadsheet!J692),ISBLANK(Spreadsheet!C692)),TRUE,FALSE),IF(DATEVALUE(TEXT(Spreadsheet!J692,"mm/dd/yyyy")) &gt; TODAY(),FALSE,TRUE))</f>
        <v>1</v>
      </c>
      <c r="AP692" s="5" t="b">
        <f>OR(ISBLANK(Spreadsheet!K692),LEN(Spreadsheet!K692)&lt;=100)</f>
        <v>1</v>
      </c>
      <c r="AQ692" s="5" t="b">
        <f t="array" ref="AQ692">IF(OR(AND(ISBLANK(Spreadsheet!L692),ISBLANK(Spreadsheet!C692)),AND(NOT(ISBLANK(Spreadsheet!C692)),NOT(ISBLANK(Spreadsheet!D692)))),TRUE,ISNUMBER(MATCH(TRUE,EXACT(Spreadsheet!L692,MaritalStatus),0)))</f>
        <v>1</v>
      </c>
      <c r="AR692" s="5" t="b">
        <f ca="1">IF(ISERROR(DATEVALUE(TEXT(Spreadsheet!M692,"mm/dd/yyyy")) &gt; TODAY()),IF(ISBLANK(Spreadsheet!M692),TRUE,FALSE),IF(DATEVALUE(TEXT(Spreadsheet!M692,"mm/dd/yyyy")) &gt; TODAY(),FALSE,TRUE))</f>
        <v>1</v>
      </c>
      <c r="AS692" s="5" t="b">
        <f>OR(ISBLANK(Spreadsheet!N692),LEN(Spreadsheet!N692)&lt;=100)</f>
        <v>1</v>
      </c>
      <c r="AT692" s="5" t="b">
        <f>OR(ISBLANK(Spreadsheet!O692),UPPER(Spreadsheet!O692)="YES")</f>
        <v>1</v>
      </c>
      <c r="AU692" s="5" t="b">
        <f>OR(ISBLANK(Spreadsheet!P692),UPPER(Spreadsheet!P692)="YES")</f>
        <v>1</v>
      </c>
      <c r="AV692" s="5" t="b">
        <f t="array" ref="AV692">IF(ISBLANK(Spreadsheet!Q692),TRUE,ISNUMBER(MATCH(TRUE,EXACT(Spreadsheet!Q692,OnGroupsPriorIns),0)))</f>
        <v>1</v>
      </c>
      <c r="AW692" s="5" t="b">
        <f>OR(ISBLANK(Spreadsheet!R692),UPPER(Spreadsheet!R692)="YES")</f>
        <v>1</v>
      </c>
      <c r="AX692" s="5" t="b">
        <f>OR(ISBLANK(Spreadsheet!S692),UPPER(Spreadsheet!S692)="YES")</f>
        <v>1</v>
      </c>
      <c r="AY692" s="5" t="b">
        <f>OR(AND(ISBLANK(Spreadsheet!C692),LEN(Spreadsheet!T692)=0),AND(NOT(ISBLANK(Spreadsheet!C692)),LEN(Spreadsheet!T692)&gt;0,LEN(Spreadsheet!T692)&lt;=50))</f>
        <v>1</v>
      </c>
      <c r="AZ692" s="5" t="b">
        <f>OR(LEN(Spreadsheet!U692)=0,AND(LEN(Spreadsheet!U692)&gt;0,LEN(Spreadsheet!U692)&lt;=50))</f>
        <v>1</v>
      </c>
      <c r="BA692" s="5" t="b">
        <f>OR(AND(ISBLANK(Spreadsheet!C692),LEN(Spreadsheet!V692)=0),AND(NOT(ISBLANK(Spreadsheet!C692)),LEN(Spreadsheet!V692)&gt;0,LEN(Spreadsheet!V692)&lt;=50))</f>
        <v>1</v>
      </c>
      <c r="BB692" s="5" t="b">
        <f t="array" ref="BB692">IF(AND(ISBLANK(Spreadsheet!C692),LEN(Spreadsheet!W692)=0),TRUE,ISNUMBER(MATCH(TRUE,EXACT(Spreadsheet!W692,States),0)))</f>
        <v>1</v>
      </c>
      <c r="BC692" s="5" t="b">
        <f>OR(AND(ISBLANK(Spreadsheet!C692),LEN(Spreadsheet!X692)=0),AND(NOT(ISBLANK(Spreadsheet!C692)),LEN(Spreadsheet!X692)&gt;0,LEN(Spreadsheet!X692)=5,ISNUMBER(VALUE(Spreadsheet!X692))))</f>
        <v>1</v>
      </c>
      <c r="BD692" s="5" t="b">
        <f>OR(ISBLANK(Spreadsheet!Z692),LEN(Spreadsheet!Z692)&lt;=50)</f>
        <v>1</v>
      </c>
      <c r="BE692" s="5" t="b">
        <f>ISBLANK(Spreadsheet!AA692)</f>
        <v>1</v>
      </c>
      <c r="BF692" s="5" t="b">
        <f>ISBLANK(Spreadsheet!AB692)</f>
        <v>1</v>
      </c>
      <c r="BG692" s="5" t="b">
        <f>IF(ISERROR(DATEVALUE(TEXT(Spreadsheet!AC692,"mm/dd/yyyy")) &gt; DATEVALUE(TEXT(Spreadsheet!J692,"mm/dd/yyyy"))),IF(OR(AND(ISBLANK(Spreadsheet!AC692),ISBLANK(Spreadsheet!C692)),AND(NOT(ISBLANK(Spreadsheet!C692)),ISBLANK(Spreadsheet!AC692),NOT(ISBLANK(Spreadsheet!D692)))),TRUE,FALSE),IF(DATEVALUE(TEXT(Spreadsheet!AC692,"mm/dd/yyyy")) &gt; DATEVALUE(TEXT(Spreadsheet!J692,"mm/dd/yyyy")),TRUE,FALSE))</f>
        <v>1</v>
      </c>
      <c r="BH692" s="5" t="b">
        <f>OR(AND(ISBLANK(Spreadsheet!C692),ISBLANK(Spreadsheet!AE692)),AND(NOT(ISBLANK(Spreadsheet!C692)),NOT(ISBLANK(Spreadsheet!D692)),ISBLANK(Spreadsheet!AE692)),AND(NOT(ISBLANK(Spreadsheet!C692)),ISBLANK(Spreadsheet!D692),NOT(ISBLANK(Spreadsheet!AE692)),LEN(Spreadsheet!AE692)&lt;=100))</f>
        <v>1</v>
      </c>
      <c r="BI692" s="5" t="b">
        <f t="array" ref="BI692">IF(ISBLANK(Spreadsheet!AF692),TRUE,ISNUMBER(MATCH(TRUE,EXACT(Spreadsheet!AF692,CobraShortReasons),0)))</f>
        <v>1</v>
      </c>
      <c r="BJ692" s="5" t="b">
        <f ca="1">IF(ISERROR(DATEVALUE(TEXT(Spreadsheet!AG692,"mm/dd/yyyy")) &gt; TODAY()),IF(ISBLANK(Spreadsheet!AG692),TRUE,FALSE),IF(DATEVALUE(TEXT(Spreadsheet!AG692,"mm/dd/yyyy")) &gt; TODAY(),FALSE,TRUE))</f>
        <v>1</v>
      </c>
      <c r="BK692" s="5" t="b">
        <f>OR(ISBLANK(Spreadsheet!AH692),LEN(Spreadsheet!AH692)&lt;=25)</f>
        <v>1</v>
      </c>
      <c r="BL692" s="5" t="b">
        <f t="array" aca="1" ref="BL692" ca="1">IF(ISBLANK(Spreadsheet!AI692),TRUE,ISNUMBER(MATCH(TRUE,EXACT(Spreadsheet!AI692,INDIRECT(Spreadsheet!$D$2)),0)))</f>
        <v>1</v>
      </c>
      <c r="BM692" s="5" t="b">
        <f t="array" aca="1" ref="BM692" ca="1">IF(ISBLANK(Spreadsheet!AJ692),TRUE,ISNUMBER(MATCH(TRUE,EXACT(Spreadsheet!AJ692,INDIRECT(Spreadsheet!BJ692)),0)))</f>
        <v>1</v>
      </c>
      <c r="BN692" s="5" t="b">
        <f t="array" ref="BN692">IF(ISBLANK(Spreadsheet!AK692),TRUE,ISNUMBER(MATCH(TRUE,EXACT(Spreadsheet!AK692,DentalPlans),0)))</f>
        <v>1</v>
      </c>
      <c r="BO692" s="5" t="b">
        <f t="array" aca="1" ref="BO692" ca="1">IF(ISBLANK(Spreadsheet!AL692),TRUE,ISNUMBER(MATCH(TRUE,EXACT(Spreadsheet!AL692,INDIRECT(Spreadsheet!BK692)),0)))</f>
        <v>1</v>
      </c>
      <c r="BP692" s="5" t="b">
        <f t="array" ref="BP692">IF(ISBLANK(Spreadsheet!AM692),TRUE,ISNUMBER(MATCH(TRUE,EXACT(Spreadsheet!AM692,VisionPlans),0)))</f>
        <v>1</v>
      </c>
      <c r="BQ692" s="5" t="b">
        <f t="array" aca="1" ref="BQ692" ca="1">IF(ISBLANK(Spreadsheet!AN692),TRUE,ISNUMBER(MATCH(TRUE,EXACT(Spreadsheet!AN692,INDIRECT(Spreadsheet!BL692)),0)))</f>
        <v>1</v>
      </c>
      <c r="BR692" s="5" t="b">
        <f t="array" ref="BR692">IF(ISBLANK(Spreadsheet!AO692),TRUE,ISNUMBER(MATCH(TRUE,EXACT(Spreadsheet!AO692,LifeBenefitClasses),0)))</f>
        <v>1</v>
      </c>
      <c r="BS692" s="5" t="b">
        <f>IF(OR(ISBLANK(Spreadsheet!AO692), Spreadsheet!AO692="Waive"),IF(ISBLANK(Spreadsheet!AP692),TRUE,FALSE),IF(OR(AND(NOT(ISBLANK(Spreadsheet!AO692)),ISBLANK(Spreadsheet!AP692)),NOT(ISNUMBER(VALUE(Spreadsheet!AP692)))),FALSE,IF(OR(AND(Spreadsheet!AP692&lt;6,MOD(Spreadsheet!AP692*10,5)=0), MOD(Spreadsheet!AP692,5000)=0),TRUE,FALSE)))</f>
        <v>1</v>
      </c>
      <c r="BT692" s="5" t="b">
        <f t="array" ref="BT692">IF(ISBLANK(Spreadsheet!AQ692),TRUE,ISNUMBER(MATCH(TRUE,EXACT(Spreadsheet!AQ692,EnrollWaive),0)))</f>
        <v>1</v>
      </c>
      <c r="BU692" s="5" t="b">
        <f t="array" ref="BU692">IF(ISBLANK(Spreadsheet!AR692),TRUE,ISNUMBER(MATCH(TRUE,EXACT(Spreadsheet!AR692,LifeBenefitClasses),0)))</f>
        <v>1</v>
      </c>
      <c r="BV692" s="5" t="b">
        <f>IF(OR(ISBLANK(Spreadsheet!AR692), Spreadsheet!AR692="Waive"),IF(ISBLANK(Spreadsheet!AS692),TRUE,FALSE),IF(OR(AND(NOT(ISBLANK(Spreadsheet!AR692)),ISBLANK(Spreadsheet!AS692)),NOT(ISNUMBER(VALUE(Spreadsheet!AS692)))),FALSE,IF(OR(AND(Spreadsheet!AS692&lt;6,MOD(Spreadsheet!AS692*10,5)=0), MOD(Spreadsheet!AS692,10000)=0),TRUE,FALSE)))</f>
        <v>1</v>
      </c>
      <c r="BW692" s="5" t="b">
        <f t="array" ref="BW692">IF(ISBLANK(Spreadsheet!AT692),TRUE,ISNUMBER(MATCH(TRUE,EXACT(Spreadsheet!AT692,LifeBenefitClasses),0)))</f>
        <v>1</v>
      </c>
      <c r="BX692" s="5" t="b">
        <f>IF(OR(ISBLANK(Spreadsheet!AT692), Spreadsheet!AT692="Waive"),IF(ISBLANK(Spreadsheet!AU692),TRUE,FALSE),IF(OR(AND(NOT(ISBLANK(Spreadsheet!AT692)),ISBLANK(Spreadsheet!AU692)),NOT(ISNUMBER(VALUE(Spreadsheet!AU692)))),FALSE,IF(AND(NOT(OR(ISBLANK(Spreadsheet!AT692),Spreadsheet!AT692="Waive")),NOT(OR(ISBLANK(Spreadsheet!AR692),Spreadsheet!AR692="Waive")),MOD(Spreadsheet!AU692,5000)=0, Spreadsheet!AU692&lt;=(Spreadsheet!AS692*0.5)),TRUE,FALSE)))</f>
        <v>1</v>
      </c>
      <c r="BY692" s="5" t="b">
        <f t="array" ref="BY692">IF(ISBLANK(Spreadsheet!AV692),TRUE,ISNUMBER(MATCH(TRUE,EXACT(Spreadsheet!AV692,EnrollWaive),0)))</f>
        <v>1</v>
      </c>
      <c r="BZ692" s="5" t="b">
        <f t="array" ref="BZ692">IF(ISBLANK(Spreadsheet!AW692),TRUE,ISNUMBER(MATCH(TRUE,EXACT(Spreadsheet!AW692,LifeBenefitClasses),0)))</f>
        <v>1</v>
      </c>
      <c r="CA692" s="5" t="b">
        <f t="array" ref="CA692">IF(ISBLANK(Spreadsheet!AX692),TRUE,ISNUMBER(MATCH(TRUE,EXACT(Spreadsheet!AX692,LifeBenefitClasses),0)))</f>
        <v>1</v>
      </c>
      <c r="CB692" s="5" t="b">
        <f t="array" ref="CB692">IF(ISBLANK(Spreadsheet!AY692),TRUE,ISNUMBER(MATCH(TRUE,EXACT(Spreadsheet!AY692,LifeBenefitClasses),0)))</f>
        <v>1</v>
      </c>
      <c r="CC692" s="5" t="b">
        <f t="array" ref="CC692">IF(ISBLANK(Spreadsheet!AZ692),TRUE,ISNUMBER(MATCH(TRUE,EXACT(Spreadsheet!AZ692,LifeBenefitClasses),0)))</f>
        <v>1</v>
      </c>
      <c r="CD692" s="5" t="b">
        <f t="array" ref="CD692">IF(ISBLANK(Spreadsheet!BA692),TRUE,ISNUMBER(MATCH(TRUE,EXACT(Spreadsheet!BA692,LifeBenefitClasses),0)))</f>
        <v>1</v>
      </c>
      <c r="CE692" s="5" t="b">
        <f>IF(OR(ISBLANK(Spreadsheet!BA692), Spreadsheet!BA692="Waive"),IF(ISBLANK(Spreadsheet!BB692),TRUE,FALSE),IF(OR(AND(NOT(ISBLANK(Spreadsheet!BA692)),ISBLANK(Spreadsheet!BB692)),NOT(ISNUMBER(VALUE(Spreadsheet!BB692))),ISBLANK(Spreadsheet!BC692),NOT(ISNUMBER(VALUE(Spreadsheet!BC692)))),FALSE,IF(AND(Spreadsheet!BB692&gt;=50000,Spreadsheet!BB692&lt;=250000,MOD(Spreadsheet!BB692,10000)=0,Spreadsheet!BB692&lt;=(10*Spreadsheet!BC692)),TRUE,FALSE)))</f>
        <v>1</v>
      </c>
      <c r="CF692" s="5" t="b">
        <f>IF(NOT(ISBLANK(Spreadsheet!BC692)),AND(ISNUMBER(VALUE(Spreadsheet!BC692)),Spreadsheet!BC692&gt;0),AND(OR(ISBLANK(Spreadsheet!AO692),Spreadsheet!AO692="Waive",AND(NOT(OR(ISBLANK(Spreadsheet!AO692),Spreadsheet!AO692="Waive")),Spreadsheet!AP692&gt;=6)),OR(ISBLANK(Spreadsheet!AR692),AND(NOT(OR(ISBLANK(Spreadsheet!AR692),Spreadsheet!AR692="Waive")),Spreadsheet!AS692&gt;=6)),OR(ISBLANK(Spreadsheet!AW692)),OR(ISBLANK(Spreadsheet!AX692)),OR(ISBLANK(Spreadsheet!AY692)),OR(ISBLANK(Spreadsheet!AZ692)),OR(ISBLANK(Spreadsheet!BA692),Spreadsheet!BA692="Waive")))</f>
        <v>1</v>
      </c>
      <c r="CG692" s="5" t="b">
        <f t="shared" ca="1" si="47"/>
        <v>1</v>
      </c>
    </row>
    <row r="693" spans="8:85" x14ac:dyDescent="0.3">
      <c r="H693" s="5">
        <f t="shared" ca="1" si="48"/>
        <v>2</v>
      </c>
      <c r="I693" s="5" t="str">
        <f t="shared" ca="1" si="46"/>
        <v/>
      </c>
      <c r="J693" s="5" t="str">
        <f>IF(AND(NOT(ISBLANK(Spreadsheet!C693)),ISBLANK(Spreadsheet!D693)),Spreadsheet!F693&amp;" "&amp;Spreadsheet!H693,"")</f>
        <v/>
      </c>
      <c r="K693" s="5">
        <f>IF(AND(NOT(ISBLANK(Spreadsheet!C693)),ISBLANK(Spreadsheet!D693)),COUNTIFS(Spreadsheet!E694:E$786,"=Child",Spreadsheet!C694:C$786, "="&amp;Spreadsheet!C693) + COUNTIFS(Spreadsheet!E694:E$786,"=Step-child",Spreadsheet!C694:C$786, "="&amp;Spreadsheet!C693),0)</f>
        <v>0</v>
      </c>
      <c r="L693" s="5">
        <f>IF(NOT(ISBLANK(J693)),COUNTIFS(Spreadsheet!E694:E$786,"=Wife",Spreadsheet!C694:C$786, "="&amp;Spreadsheet!C693) + COUNTIFS(Spreadsheet!E694:E$786,"=Husband",Spreadsheet!C694:C$786, "="&amp;Spreadsheet!C693),0)</f>
        <v>0</v>
      </c>
      <c r="M693" s="5">
        <f>IF(NOT(ISBLANK(Spreadsheet!AJ693)),VLOOKUP(Spreadsheet!AJ693,'Drop Downs'!$P$2:$R$16,3,FALSE),0)</f>
        <v>0</v>
      </c>
      <c r="N693" s="5">
        <f>IF(NOT(ISBLANK(Spreadsheet!AJ693)), VLOOKUP(Spreadsheet!AJ693,'Drop Downs'!$P$2:$R$16,2,FALSE),0)</f>
        <v>0</v>
      </c>
      <c r="O693" s="5">
        <f>IF(NOT(ISBLANK(Spreadsheet!AL693)),VLOOKUP(Spreadsheet!AL693,'Drop Downs'!$P$2:$R$16,3,FALSE), 0)</f>
        <v>0</v>
      </c>
      <c r="P693" s="5">
        <f>IF(NOT(ISBLANK(Spreadsheet!AL693)),VLOOKUP(Spreadsheet!AL693,'Drop Downs'!$P$2:$R$16,2,FALSE),0)</f>
        <v>0</v>
      </c>
      <c r="Q693" s="5">
        <f>IF(NOT(ISBLANK(Spreadsheet!AN693)),VLOOKUP(Spreadsheet!AN693,'Drop Downs'!$P$2:$R$16,3,FALSE),0)</f>
        <v>0</v>
      </c>
      <c r="R693" s="5">
        <f>IF(NOT(ISBLANK(Spreadsheet!AN693)),VLOOKUP(Spreadsheet!AN693,'Drop Downs'!$P$2:$R$16,2,FALSE),0)</f>
        <v>0</v>
      </c>
      <c r="S693" s="5" t="str">
        <f>IF(OR(M693&gt;K693,N693&gt;L693,O693&gt;K693, Q693&gt;K693,N693&gt;L693, P693&gt;L693, R693&gt;L693),"Member currently has a coverage election over what he/she needs.  Please add more dependents or adjust the coverage election.","")&amp;(IF(AND(NOT(ISBLANK(Spreadsheet!C693)),NOT(ISBLANK(Spreadsheet!D693)),ISBLANK(Spreadsheet!E693)),"Dependent lacks a relationship to member.Please select one from the drop-down.",""))</f>
        <v/>
      </c>
      <c r="T693" s="5" t="b">
        <f t="shared" si="49"/>
        <v>1</v>
      </c>
      <c r="U693" s="5" t="b">
        <f>OR(ISBLANK(Spreadsheet!C693),IF(NOT(ISBLANK(Spreadsheet!D693)),NOT(ISBLANK(Spreadsheet!E693)),TRUE))</f>
        <v>1</v>
      </c>
      <c r="V693" s="5" t="b">
        <f>OR(ISBLANK(Spreadsheet!C693), NOT(ISBLANK(Spreadsheet!I693)))</f>
        <v>1</v>
      </c>
      <c r="W693" s="5" t="b">
        <f>OR(ISBLANK(Spreadsheet!D693),NOT(ISBLANK(Spreadsheet!C693)))</f>
        <v>1</v>
      </c>
      <c r="X693" s="155" t="str">
        <f>REPT("0",MIN(FIND({1,2,3,4,5,6,7,8,9},Spreadsheet!C693&amp;"123456789"))-1)&amp;IF(ISBLANK(Spreadsheet!C693),"",SUMPRODUCT(MID(0&amp;Spreadsheet!C693,LARGE(INDEX(ISNUMBER(--MID(Spreadsheet!C693,ROW($1:$225),1))*
 ROW($1:$225),0),ROW($1:$225))+1,1)*10^ROW($1:$225)/10))</f>
        <v/>
      </c>
      <c r="Y693" s="5" t="b">
        <f>IF(NOT(ISBLANK(Spreadsheet!C693)),IF(AND(ISNUMBER(VALUE(Spreadsheet!C693)), LEN(Spreadsheet!C693)=9),TRUE,FALSE),TRUE)</f>
        <v>1</v>
      </c>
      <c r="Z693" s="155" t="str">
        <f>REPT("0",MIN(FIND({1,2,3,4,5,6,7,8,9},Spreadsheet!D693&amp;"123456789"))-1)&amp;IF(ISBLANK(Spreadsheet!D693),"",SUMPRODUCT(MID(0&amp;Spreadsheet!D693,LARGE(INDEX(ISNUMBER(--MID(Spreadsheet!D693,ROW($1:$225),1))*
 ROW($1:$225),0),ROW($1:$225))+1,1)*10^ROW($1:$225)/10))</f>
        <v/>
      </c>
      <c r="AA693" s="5" t="b">
        <f>IF(AND(NOT(ISBLANK(Spreadsheet!D693)),NOT(ISBLANK(Spreadsheet!C693))),IF(AND(ISNUMBER(VALUE(Spreadsheet!D693)), LEN(Spreadsheet!D693)=9),TRUE,FALSE),IF(AND(NOT(ISBLANK(Spreadsheet!D693)),ISBLANK(Spreadsheet!C693)),FALSE,TRUE))</f>
        <v>1</v>
      </c>
      <c r="AB693" s="5" t="b">
        <f>OR(ISBLANK(Spreadsheet!Y693),IF(NOT(ISBLANK(Spreadsheet!Y693)),LEN(Spreadsheet!Y693)=10,ISNUMBER(VALUE(Spreadsheet!Y693))))</f>
        <v>1</v>
      </c>
      <c r="AC693" s="5" t="b">
        <f>OR(ISBLANK(Spreadsheet!AI693), AND(NOT(ISBLANK(Spreadsheet!AJ693)), NOT(ISNUMBER(SEARCH("Waive",Spreadsheet!AJ693)))))</f>
        <v>1</v>
      </c>
      <c r="AD693" s="5" t="b">
        <f>OR(ISBLANK(Spreadsheet!AK693), AND(NOT(ISBLANK(Spreadsheet!AL693)), NOT(ISNUMBER(SEARCH("Waive",Spreadsheet!AL693)))))</f>
        <v>1</v>
      </c>
      <c r="AE693" s="5" t="b">
        <f>OR(ISBLANK(Spreadsheet!AM693), AND(NOT(ISBLANK(Spreadsheet!AN693)), NOT(ISNUMBER(SEARCH("Waive", Spreadsheet!AN693)))))</f>
        <v>1</v>
      </c>
      <c r="AF693" s="5" t="b">
        <f>OR(ISBLANK(Spreadsheet!C693), NOT(ISBLANK(Spreadsheet!D693)),NOT(ISBLANK(Spreadsheet!L693)))</f>
        <v>1</v>
      </c>
      <c r="AG693" s="5" t="b">
        <f>IF(AND(NOT(ISBLANK(Spreadsheet!C693)), NOT(ISBLANK(Spreadsheet!D693)),Spreadsheet!C693&lt;&gt;Spreadsheet!D693),IF(ISERROR(VLOOKUP(Spreadsheet!C693, Spreadsheet!$C$6:'Spreadsheet'!$C692,1,FALSE)), FALSE, TRUE),TRUE)</f>
        <v>1</v>
      </c>
      <c r="AH693" s="5" t="b">
        <f>Spreadsheet!$B$2=Spreadsheet!AD693</f>
        <v>1</v>
      </c>
      <c r="AI693" s="5" t="b">
        <f>IF(ISBLANK(Spreadsheet!G693),TRUE,IF(OR(LEN(Spreadsheet!G693)&gt;1,ISNUMBER(VALUE(Spreadsheet!G693))),FALSE,TRUE))</f>
        <v>1</v>
      </c>
      <c r="AJ693" s="5" t="b">
        <f>OR(ISBLANK(Spreadsheet!C693), NOT(ISBLANK(Spreadsheet!B693)), NOT(ISBLANK(Spreadsheet!D693)))</f>
        <v>1</v>
      </c>
      <c r="AK693" s="5" t="b">
        <f t="array" ref="AK693">IF(OR(AND(ISBLANK(Spreadsheet!E693),ISBLANK(Spreadsheet!D693),NOT(ISBLANK(Spreadsheet!C693))),AND(ISBLANK(Spreadsheet!E693),ISBLANK(Spreadsheet!D693),ISBLANK(Spreadsheet!C693))),TRUE,ISNUMBER(MATCH(TRUE,EXACT(Spreadsheet!E693,Relationships),0)))</f>
        <v>1</v>
      </c>
      <c r="AL693" s="5" t="b">
        <f>IF(NOT(ISBLANK(Spreadsheet!C693)),IF(OR(ISBLANK(Spreadsheet!F693),LEN(Spreadsheet!F693)&gt;40),FALSE,TRUE),TRUE)</f>
        <v>1</v>
      </c>
      <c r="AM693" s="5" t="b">
        <f>IF(NOT(ISBLANK(Spreadsheet!C693)),IF(OR(ISBLANK(Spreadsheet!H693),LEN(Spreadsheet!H693)&gt;40),FALSE,TRUE),TRUE)</f>
        <v>1</v>
      </c>
      <c r="AN693" s="5" t="b">
        <f t="array" ref="AN693">IF(ISBLANK(Spreadsheet!I693),TRUE,ISNUMBER(MATCH(TRUE,EXACT(Spreadsheet!I693,GenderValues),0)))</f>
        <v>1</v>
      </c>
      <c r="AO693" s="5" t="b">
        <f ca="1">IF(ISERROR(DATEVALUE(TEXT(Spreadsheet!J693,"mm/dd/yyyy")) &gt; TODAY()),IF(AND(ISBLANK(Spreadsheet!J693),ISBLANK(Spreadsheet!C693)),TRUE,FALSE),IF(DATEVALUE(TEXT(Spreadsheet!J693,"mm/dd/yyyy")) &gt; TODAY(),FALSE,TRUE))</f>
        <v>1</v>
      </c>
      <c r="AP693" s="5" t="b">
        <f>OR(ISBLANK(Spreadsheet!K693),LEN(Spreadsheet!K693)&lt;=100)</f>
        <v>1</v>
      </c>
      <c r="AQ693" s="5" t="b">
        <f t="array" ref="AQ693">IF(OR(AND(ISBLANK(Spreadsheet!L693),ISBLANK(Spreadsheet!C693)),AND(NOT(ISBLANK(Spreadsheet!C693)),NOT(ISBLANK(Spreadsheet!D693)))),TRUE,ISNUMBER(MATCH(TRUE,EXACT(Spreadsheet!L693,MaritalStatus),0)))</f>
        <v>1</v>
      </c>
      <c r="AR693" s="5" t="b">
        <f ca="1">IF(ISERROR(DATEVALUE(TEXT(Spreadsheet!M693,"mm/dd/yyyy")) &gt; TODAY()),IF(ISBLANK(Spreadsheet!M693),TRUE,FALSE),IF(DATEVALUE(TEXT(Spreadsheet!M693,"mm/dd/yyyy")) &gt; TODAY(),FALSE,TRUE))</f>
        <v>1</v>
      </c>
      <c r="AS693" s="5" t="b">
        <f>OR(ISBLANK(Spreadsheet!N693),LEN(Spreadsheet!N693)&lt;=100)</f>
        <v>1</v>
      </c>
      <c r="AT693" s="5" t="b">
        <f>OR(ISBLANK(Spreadsheet!O693),UPPER(Spreadsheet!O693)="YES")</f>
        <v>1</v>
      </c>
      <c r="AU693" s="5" t="b">
        <f>OR(ISBLANK(Spreadsheet!P693),UPPER(Spreadsheet!P693)="YES")</f>
        <v>1</v>
      </c>
      <c r="AV693" s="5" t="b">
        <f t="array" ref="AV693">IF(ISBLANK(Spreadsheet!Q693),TRUE,ISNUMBER(MATCH(TRUE,EXACT(Spreadsheet!Q693,OnGroupsPriorIns),0)))</f>
        <v>1</v>
      </c>
      <c r="AW693" s="5" t="b">
        <f>OR(ISBLANK(Spreadsheet!R693),UPPER(Spreadsheet!R693)="YES")</f>
        <v>1</v>
      </c>
      <c r="AX693" s="5" t="b">
        <f>OR(ISBLANK(Spreadsheet!S693),UPPER(Spreadsheet!S693)="YES")</f>
        <v>1</v>
      </c>
      <c r="AY693" s="5" t="b">
        <f>OR(AND(ISBLANK(Spreadsheet!C693),LEN(Spreadsheet!T693)=0),AND(NOT(ISBLANK(Spreadsheet!C693)),LEN(Spreadsheet!T693)&gt;0,LEN(Spreadsheet!T693)&lt;=50))</f>
        <v>1</v>
      </c>
      <c r="AZ693" s="5" t="b">
        <f>OR(LEN(Spreadsheet!U693)=0,AND(LEN(Spreadsheet!U693)&gt;0,LEN(Spreadsheet!U693)&lt;=50))</f>
        <v>1</v>
      </c>
      <c r="BA693" s="5" t="b">
        <f>OR(AND(ISBLANK(Spreadsheet!C693),LEN(Spreadsheet!V693)=0),AND(NOT(ISBLANK(Spreadsheet!C693)),LEN(Spreadsheet!V693)&gt;0,LEN(Spreadsheet!V693)&lt;=50))</f>
        <v>1</v>
      </c>
      <c r="BB693" s="5" t="b">
        <f t="array" ref="BB693">IF(AND(ISBLANK(Spreadsheet!C693),LEN(Spreadsheet!W693)=0),TRUE,ISNUMBER(MATCH(TRUE,EXACT(Spreadsheet!W693,States),0)))</f>
        <v>1</v>
      </c>
      <c r="BC693" s="5" t="b">
        <f>OR(AND(ISBLANK(Spreadsheet!C693),LEN(Spreadsheet!X693)=0),AND(NOT(ISBLANK(Spreadsheet!C693)),LEN(Spreadsheet!X693)&gt;0,LEN(Spreadsheet!X693)=5,ISNUMBER(VALUE(Spreadsheet!X693))))</f>
        <v>1</v>
      </c>
      <c r="BD693" s="5" t="b">
        <f>OR(ISBLANK(Spreadsheet!Z693),LEN(Spreadsheet!Z693)&lt;=50)</f>
        <v>1</v>
      </c>
      <c r="BE693" s="5" t="b">
        <f>ISBLANK(Spreadsheet!AA693)</f>
        <v>1</v>
      </c>
      <c r="BF693" s="5" t="b">
        <f>ISBLANK(Spreadsheet!AB693)</f>
        <v>1</v>
      </c>
      <c r="BG693" s="5" t="b">
        <f>IF(ISERROR(DATEVALUE(TEXT(Spreadsheet!AC693,"mm/dd/yyyy")) &gt; DATEVALUE(TEXT(Spreadsheet!J693,"mm/dd/yyyy"))),IF(OR(AND(ISBLANK(Spreadsheet!AC693),ISBLANK(Spreadsheet!C693)),AND(NOT(ISBLANK(Spreadsheet!C693)),ISBLANK(Spreadsheet!AC693),NOT(ISBLANK(Spreadsheet!D693)))),TRUE,FALSE),IF(DATEVALUE(TEXT(Spreadsheet!AC693,"mm/dd/yyyy")) &gt; DATEVALUE(TEXT(Spreadsheet!J693,"mm/dd/yyyy")),TRUE,FALSE))</f>
        <v>1</v>
      </c>
      <c r="BH693" s="5" t="b">
        <f>OR(AND(ISBLANK(Spreadsheet!C693),ISBLANK(Spreadsheet!AE693)),AND(NOT(ISBLANK(Spreadsheet!C693)),NOT(ISBLANK(Spreadsheet!D693)),ISBLANK(Spreadsheet!AE693)),AND(NOT(ISBLANK(Spreadsheet!C693)),ISBLANK(Spreadsheet!D693),NOT(ISBLANK(Spreadsheet!AE693)),LEN(Spreadsheet!AE693)&lt;=100))</f>
        <v>1</v>
      </c>
      <c r="BI693" s="5" t="b">
        <f t="array" ref="BI693">IF(ISBLANK(Spreadsheet!AF693),TRUE,ISNUMBER(MATCH(TRUE,EXACT(Spreadsheet!AF693,CobraShortReasons),0)))</f>
        <v>1</v>
      </c>
      <c r="BJ693" s="5" t="b">
        <f ca="1">IF(ISERROR(DATEVALUE(TEXT(Spreadsheet!AG693,"mm/dd/yyyy")) &gt; TODAY()),IF(ISBLANK(Spreadsheet!AG693),TRUE,FALSE),IF(DATEVALUE(TEXT(Spreadsheet!AG693,"mm/dd/yyyy")) &gt; TODAY(),FALSE,TRUE))</f>
        <v>1</v>
      </c>
      <c r="BK693" s="5" t="b">
        <f>OR(ISBLANK(Spreadsheet!AH693),LEN(Spreadsheet!AH693)&lt;=25)</f>
        <v>1</v>
      </c>
      <c r="BL693" s="5" t="b">
        <f t="array" aca="1" ref="BL693" ca="1">IF(ISBLANK(Spreadsheet!AI693),TRUE,ISNUMBER(MATCH(TRUE,EXACT(Spreadsheet!AI693,INDIRECT(Spreadsheet!$D$2)),0)))</f>
        <v>1</v>
      </c>
      <c r="BM693" s="5" t="b">
        <f t="array" aca="1" ref="BM693" ca="1">IF(ISBLANK(Spreadsheet!AJ693),TRUE,ISNUMBER(MATCH(TRUE,EXACT(Spreadsheet!AJ693,INDIRECT(Spreadsheet!BJ693)),0)))</f>
        <v>1</v>
      </c>
      <c r="BN693" s="5" t="b">
        <f t="array" ref="BN693">IF(ISBLANK(Spreadsheet!AK693),TRUE,ISNUMBER(MATCH(TRUE,EXACT(Spreadsheet!AK693,DentalPlans),0)))</f>
        <v>1</v>
      </c>
      <c r="BO693" s="5" t="b">
        <f t="array" aca="1" ref="BO693" ca="1">IF(ISBLANK(Spreadsheet!AL693),TRUE,ISNUMBER(MATCH(TRUE,EXACT(Spreadsheet!AL693,INDIRECT(Spreadsheet!BK693)),0)))</f>
        <v>1</v>
      </c>
      <c r="BP693" s="5" t="b">
        <f t="array" ref="BP693">IF(ISBLANK(Spreadsheet!AM693),TRUE,ISNUMBER(MATCH(TRUE,EXACT(Spreadsheet!AM693,VisionPlans),0)))</f>
        <v>1</v>
      </c>
      <c r="BQ693" s="5" t="b">
        <f t="array" aca="1" ref="BQ693" ca="1">IF(ISBLANK(Spreadsheet!AN693),TRUE,ISNUMBER(MATCH(TRUE,EXACT(Spreadsheet!AN693,INDIRECT(Spreadsheet!BL693)),0)))</f>
        <v>1</v>
      </c>
      <c r="BR693" s="5" t="b">
        <f t="array" ref="BR693">IF(ISBLANK(Spreadsheet!AO693),TRUE,ISNUMBER(MATCH(TRUE,EXACT(Spreadsheet!AO693,LifeBenefitClasses),0)))</f>
        <v>1</v>
      </c>
      <c r="BS693" s="5" t="b">
        <f>IF(OR(ISBLANK(Spreadsheet!AO693), Spreadsheet!AO693="Waive"),IF(ISBLANK(Spreadsheet!AP693),TRUE,FALSE),IF(OR(AND(NOT(ISBLANK(Spreadsheet!AO693)),ISBLANK(Spreadsheet!AP693)),NOT(ISNUMBER(VALUE(Spreadsheet!AP693)))),FALSE,IF(OR(AND(Spreadsheet!AP693&lt;6,MOD(Spreadsheet!AP693*10,5)=0), MOD(Spreadsheet!AP693,5000)=0),TRUE,FALSE)))</f>
        <v>1</v>
      </c>
      <c r="BT693" s="5" t="b">
        <f t="array" ref="BT693">IF(ISBLANK(Spreadsheet!AQ693),TRUE,ISNUMBER(MATCH(TRUE,EXACT(Spreadsheet!AQ693,EnrollWaive),0)))</f>
        <v>1</v>
      </c>
      <c r="BU693" s="5" t="b">
        <f t="array" ref="BU693">IF(ISBLANK(Spreadsheet!AR693),TRUE,ISNUMBER(MATCH(TRUE,EXACT(Spreadsheet!AR693,LifeBenefitClasses),0)))</f>
        <v>1</v>
      </c>
      <c r="BV693" s="5" t="b">
        <f>IF(OR(ISBLANK(Spreadsheet!AR693), Spreadsheet!AR693="Waive"),IF(ISBLANK(Spreadsheet!AS693),TRUE,FALSE),IF(OR(AND(NOT(ISBLANK(Spreadsheet!AR693)),ISBLANK(Spreadsheet!AS693)),NOT(ISNUMBER(VALUE(Spreadsheet!AS693)))),FALSE,IF(OR(AND(Spreadsheet!AS693&lt;6,MOD(Spreadsheet!AS693*10,5)=0), MOD(Spreadsheet!AS693,10000)=0),TRUE,FALSE)))</f>
        <v>1</v>
      </c>
      <c r="BW693" s="5" t="b">
        <f t="array" ref="BW693">IF(ISBLANK(Spreadsheet!AT693),TRUE,ISNUMBER(MATCH(TRUE,EXACT(Spreadsheet!AT693,LifeBenefitClasses),0)))</f>
        <v>1</v>
      </c>
      <c r="BX693" s="5" t="b">
        <f>IF(OR(ISBLANK(Spreadsheet!AT693), Spreadsheet!AT693="Waive"),IF(ISBLANK(Spreadsheet!AU693),TRUE,FALSE),IF(OR(AND(NOT(ISBLANK(Spreadsheet!AT693)),ISBLANK(Spreadsheet!AU693)),NOT(ISNUMBER(VALUE(Spreadsheet!AU693)))),FALSE,IF(AND(NOT(OR(ISBLANK(Spreadsheet!AT693),Spreadsheet!AT693="Waive")),NOT(OR(ISBLANK(Spreadsheet!AR693),Spreadsheet!AR693="Waive")),MOD(Spreadsheet!AU693,5000)=0, Spreadsheet!AU693&lt;=(Spreadsheet!AS693*0.5)),TRUE,FALSE)))</f>
        <v>1</v>
      </c>
      <c r="BY693" s="5" t="b">
        <f t="array" ref="BY693">IF(ISBLANK(Spreadsheet!AV693),TRUE,ISNUMBER(MATCH(TRUE,EXACT(Spreadsheet!AV693,EnrollWaive),0)))</f>
        <v>1</v>
      </c>
      <c r="BZ693" s="5" t="b">
        <f t="array" ref="BZ693">IF(ISBLANK(Spreadsheet!AW693),TRUE,ISNUMBER(MATCH(TRUE,EXACT(Spreadsheet!AW693,LifeBenefitClasses),0)))</f>
        <v>1</v>
      </c>
      <c r="CA693" s="5" t="b">
        <f t="array" ref="CA693">IF(ISBLANK(Spreadsheet!AX693),TRUE,ISNUMBER(MATCH(TRUE,EXACT(Spreadsheet!AX693,LifeBenefitClasses),0)))</f>
        <v>1</v>
      </c>
      <c r="CB693" s="5" t="b">
        <f t="array" ref="CB693">IF(ISBLANK(Spreadsheet!AY693),TRUE,ISNUMBER(MATCH(TRUE,EXACT(Spreadsheet!AY693,LifeBenefitClasses),0)))</f>
        <v>1</v>
      </c>
      <c r="CC693" s="5" t="b">
        <f t="array" ref="CC693">IF(ISBLANK(Spreadsheet!AZ693),TRUE,ISNUMBER(MATCH(TRUE,EXACT(Spreadsheet!AZ693,LifeBenefitClasses),0)))</f>
        <v>1</v>
      </c>
      <c r="CD693" s="5" t="b">
        <f t="array" ref="CD693">IF(ISBLANK(Spreadsheet!BA693),TRUE,ISNUMBER(MATCH(TRUE,EXACT(Spreadsheet!BA693,LifeBenefitClasses),0)))</f>
        <v>1</v>
      </c>
      <c r="CE693" s="5" t="b">
        <f>IF(OR(ISBLANK(Spreadsheet!BA693), Spreadsheet!BA693="Waive"),IF(ISBLANK(Spreadsheet!BB693),TRUE,FALSE),IF(OR(AND(NOT(ISBLANK(Spreadsheet!BA693)),ISBLANK(Spreadsheet!BB693)),NOT(ISNUMBER(VALUE(Spreadsheet!BB693))),ISBLANK(Spreadsheet!BC693),NOT(ISNUMBER(VALUE(Spreadsheet!BC693)))),FALSE,IF(AND(Spreadsheet!BB693&gt;=50000,Spreadsheet!BB693&lt;=250000,MOD(Spreadsheet!BB693,10000)=0,Spreadsheet!BB693&lt;=(10*Spreadsheet!BC693)),TRUE,FALSE)))</f>
        <v>1</v>
      </c>
      <c r="CF693" s="5" t="b">
        <f>IF(NOT(ISBLANK(Spreadsheet!BC693)),AND(ISNUMBER(VALUE(Spreadsheet!BC693)),Spreadsheet!BC693&gt;0),AND(OR(ISBLANK(Spreadsheet!AO693),Spreadsheet!AO693="Waive",AND(NOT(OR(ISBLANK(Spreadsheet!AO693),Spreadsheet!AO693="Waive")),Spreadsheet!AP693&gt;=6)),OR(ISBLANK(Spreadsheet!AR693),AND(NOT(OR(ISBLANK(Spreadsheet!AR693),Spreadsheet!AR693="Waive")),Spreadsheet!AS693&gt;=6)),OR(ISBLANK(Spreadsheet!AW693)),OR(ISBLANK(Spreadsheet!AX693)),OR(ISBLANK(Spreadsheet!AY693)),OR(ISBLANK(Spreadsheet!AZ693)),OR(ISBLANK(Spreadsheet!BA693),Spreadsheet!BA693="Waive")))</f>
        <v>1</v>
      </c>
      <c r="CG693" s="5" t="b">
        <f t="shared" ca="1" si="47"/>
        <v>1</v>
      </c>
    </row>
    <row r="694" spans="8:85" x14ac:dyDescent="0.3">
      <c r="H694" s="5">
        <f t="shared" ca="1" si="48"/>
        <v>2</v>
      </c>
      <c r="I694" s="5" t="str">
        <f t="shared" ca="1" si="46"/>
        <v/>
      </c>
      <c r="J694" s="5" t="str">
        <f>IF(AND(NOT(ISBLANK(Spreadsheet!C694)),ISBLANK(Spreadsheet!D694)),Spreadsheet!F694&amp;" "&amp;Spreadsheet!H694,"")</f>
        <v/>
      </c>
      <c r="K694" s="5">
        <f>IF(AND(NOT(ISBLANK(Spreadsheet!C694)),ISBLANK(Spreadsheet!D694)),COUNTIFS(Spreadsheet!E695:E$786,"=Child",Spreadsheet!C695:C$786, "="&amp;Spreadsheet!C694) + COUNTIFS(Spreadsheet!E695:E$786,"=Step-child",Spreadsheet!C695:C$786, "="&amp;Spreadsheet!C694),0)</f>
        <v>0</v>
      </c>
      <c r="L694" s="5">
        <f>IF(NOT(ISBLANK(J694)),COUNTIFS(Spreadsheet!E695:E$786,"=Wife",Spreadsheet!C695:C$786, "="&amp;Spreadsheet!C694) + COUNTIFS(Spreadsheet!E695:E$786,"=Husband",Spreadsheet!C695:C$786, "="&amp;Spreadsheet!C694),0)</f>
        <v>0</v>
      </c>
      <c r="M694" s="5">
        <f>IF(NOT(ISBLANK(Spreadsheet!AJ694)),VLOOKUP(Spreadsheet!AJ694,'Drop Downs'!$P$2:$R$16,3,FALSE),0)</f>
        <v>0</v>
      </c>
      <c r="N694" s="5">
        <f>IF(NOT(ISBLANK(Spreadsheet!AJ694)), VLOOKUP(Spreadsheet!AJ694,'Drop Downs'!$P$2:$R$16,2,FALSE),0)</f>
        <v>0</v>
      </c>
      <c r="O694" s="5">
        <f>IF(NOT(ISBLANK(Spreadsheet!AL694)),VLOOKUP(Spreadsheet!AL694,'Drop Downs'!$P$2:$R$16,3,FALSE), 0)</f>
        <v>0</v>
      </c>
      <c r="P694" s="5">
        <f>IF(NOT(ISBLANK(Spreadsheet!AL694)),VLOOKUP(Spreadsheet!AL694,'Drop Downs'!$P$2:$R$16,2,FALSE),0)</f>
        <v>0</v>
      </c>
      <c r="Q694" s="5">
        <f>IF(NOT(ISBLANK(Spreadsheet!AN694)),VLOOKUP(Spreadsheet!AN694,'Drop Downs'!$P$2:$R$16,3,FALSE),0)</f>
        <v>0</v>
      </c>
      <c r="R694" s="5">
        <f>IF(NOT(ISBLANK(Spreadsheet!AN694)),VLOOKUP(Spreadsheet!AN694,'Drop Downs'!$P$2:$R$16,2,FALSE),0)</f>
        <v>0</v>
      </c>
      <c r="S694" s="5" t="str">
        <f>IF(OR(M694&gt;K694,N694&gt;L694,O694&gt;K694, Q694&gt;K694,N694&gt;L694, P694&gt;L694, R694&gt;L694),"Member currently has a coverage election over what he/she needs.  Please add more dependents or adjust the coverage election.","")&amp;(IF(AND(NOT(ISBLANK(Spreadsheet!C694)),NOT(ISBLANK(Spreadsheet!D694)),ISBLANK(Spreadsheet!E694)),"Dependent lacks a relationship to member.Please select one from the drop-down.",""))</f>
        <v/>
      </c>
      <c r="T694" s="5" t="b">
        <f t="shared" si="49"/>
        <v>1</v>
      </c>
      <c r="U694" s="5" t="b">
        <f>OR(ISBLANK(Spreadsheet!C694),IF(NOT(ISBLANK(Spreadsheet!D694)),NOT(ISBLANK(Spreadsheet!E694)),TRUE))</f>
        <v>1</v>
      </c>
      <c r="V694" s="5" t="b">
        <f>OR(ISBLANK(Spreadsheet!C694), NOT(ISBLANK(Spreadsheet!I694)))</f>
        <v>1</v>
      </c>
      <c r="W694" s="5" t="b">
        <f>OR(ISBLANK(Spreadsheet!D694),NOT(ISBLANK(Spreadsheet!C694)))</f>
        <v>1</v>
      </c>
      <c r="X694" s="155" t="str">
        <f>REPT("0",MIN(FIND({1,2,3,4,5,6,7,8,9},Spreadsheet!C694&amp;"123456789"))-1)&amp;IF(ISBLANK(Spreadsheet!C694),"",SUMPRODUCT(MID(0&amp;Spreadsheet!C694,LARGE(INDEX(ISNUMBER(--MID(Spreadsheet!C694,ROW($1:$225),1))*
 ROW($1:$225),0),ROW($1:$225))+1,1)*10^ROW($1:$225)/10))</f>
        <v/>
      </c>
      <c r="Y694" s="5" t="b">
        <f>IF(NOT(ISBLANK(Spreadsheet!C694)),IF(AND(ISNUMBER(VALUE(Spreadsheet!C694)), LEN(Spreadsheet!C694)=9),TRUE,FALSE),TRUE)</f>
        <v>1</v>
      </c>
      <c r="Z694" s="155" t="str">
        <f>REPT("0",MIN(FIND({1,2,3,4,5,6,7,8,9},Spreadsheet!D694&amp;"123456789"))-1)&amp;IF(ISBLANK(Spreadsheet!D694),"",SUMPRODUCT(MID(0&amp;Spreadsheet!D694,LARGE(INDEX(ISNUMBER(--MID(Spreadsheet!D694,ROW($1:$225),1))*
 ROW($1:$225),0),ROW($1:$225))+1,1)*10^ROW($1:$225)/10))</f>
        <v/>
      </c>
      <c r="AA694" s="5" t="b">
        <f>IF(AND(NOT(ISBLANK(Spreadsheet!D694)),NOT(ISBLANK(Spreadsheet!C694))),IF(AND(ISNUMBER(VALUE(Spreadsheet!D694)), LEN(Spreadsheet!D694)=9),TRUE,FALSE),IF(AND(NOT(ISBLANK(Spreadsheet!D694)),ISBLANK(Spreadsheet!C694)),FALSE,TRUE))</f>
        <v>1</v>
      </c>
      <c r="AB694" s="5" t="b">
        <f>OR(ISBLANK(Spreadsheet!Y694),IF(NOT(ISBLANK(Spreadsheet!Y694)),LEN(Spreadsheet!Y694)=10,ISNUMBER(VALUE(Spreadsheet!Y694))))</f>
        <v>1</v>
      </c>
      <c r="AC694" s="5" t="b">
        <f>OR(ISBLANK(Spreadsheet!AI694), AND(NOT(ISBLANK(Spreadsheet!AJ694)), NOT(ISNUMBER(SEARCH("Waive",Spreadsheet!AJ694)))))</f>
        <v>1</v>
      </c>
      <c r="AD694" s="5" t="b">
        <f>OR(ISBLANK(Spreadsheet!AK694), AND(NOT(ISBLANK(Spreadsheet!AL694)), NOT(ISNUMBER(SEARCH("Waive",Spreadsheet!AL694)))))</f>
        <v>1</v>
      </c>
      <c r="AE694" s="5" t="b">
        <f>OR(ISBLANK(Spreadsheet!AM694), AND(NOT(ISBLANK(Spreadsheet!AN694)), NOT(ISNUMBER(SEARCH("Waive", Spreadsheet!AN694)))))</f>
        <v>1</v>
      </c>
      <c r="AF694" s="5" t="b">
        <f>OR(ISBLANK(Spreadsheet!C694), NOT(ISBLANK(Spreadsheet!D694)),NOT(ISBLANK(Spreadsheet!L694)))</f>
        <v>1</v>
      </c>
      <c r="AG694" s="5" t="b">
        <f>IF(AND(NOT(ISBLANK(Spreadsheet!C694)), NOT(ISBLANK(Spreadsheet!D694)),Spreadsheet!C694&lt;&gt;Spreadsheet!D694),IF(ISERROR(VLOOKUP(Spreadsheet!C694, Spreadsheet!$C$6:'Spreadsheet'!$C693,1,FALSE)), FALSE, TRUE),TRUE)</f>
        <v>1</v>
      </c>
      <c r="AH694" s="5" t="b">
        <f>Spreadsheet!$B$2=Spreadsheet!AD694</f>
        <v>1</v>
      </c>
      <c r="AI694" s="5" t="b">
        <f>IF(ISBLANK(Spreadsheet!G694),TRUE,IF(OR(LEN(Spreadsheet!G694)&gt;1,ISNUMBER(VALUE(Spreadsheet!G694))),FALSE,TRUE))</f>
        <v>1</v>
      </c>
      <c r="AJ694" s="5" t="b">
        <f>OR(ISBLANK(Spreadsheet!C694), NOT(ISBLANK(Spreadsheet!B694)), NOT(ISBLANK(Spreadsheet!D694)))</f>
        <v>1</v>
      </c>
      <c r="AK694" s="5" t="b">
        <f t="array" ref="AK694">IF(OR(AND(ISBLANK(Spreadsheet!E694),ISBLANK(Spreadsheet!D694),NOT(ISBLANK(Spreadsheet!C694))),AND(ISBLANK(Spreadsheet!E694),ISBLANK(Spreadsheet!D694),ISBLANK(Spreadsheet!C694))),TRUE,ISNUMBER(MATCH(TRUE,EXACT(Spreadsheet!E694,Relationships),0)))</f>
        <v>1</v>
      </c>
      <c r="AL694" s="5" t="b">
        <f>IF(NOT(ISBLANK(Spreadsheet!C694)),IF(OR(ISBLANK(Spreadsheet!F694),LEN(Spreadsheet!F694)&gt;40),FALSE,TRUE),TRUE)</f>
        <v>1</v>
      </c>
      <c r="AM694" s="5" t="b">
        <f>IF(NOT(ISBLANK(Spreadsheet!C694)),IF(OR(ISBLANK(Spreadsheet!H694),LEN(Spreadsheet!H694)&gt;40),FALSE,TRUE),TRUE)</f>
        <v>1</v>
      </c>
      <c r="AN694" s="5" t="b">
        <f t="array" ref="AN694">IF(ISBLANK(Spreadsheet!I694),TRUE,ISNUMBER(MATCH(TRUE,EXACT(Spreadsheet!I694,GenderValues),0)))</f>
        <v>1</v>
      </c>
      <c r="AO694" s="5" t="b">
        <f ca="1">IF(ISERROR(DATEVALUE(TEXT(Spreadsheet!J694,"mm/dd/yyyy")) &gt; TODAY()),IF(AND(ISBLANK(Spreadsheet!J694),ISBLANK(Spreadsheet!C694)),TRUE,FALSE),IF(DATEVALUE(TEXT(Spreadsheet!J694,"mm/dd/yyyy")) &gt; TODAY(),FALSE,TRUE))</f>
        <v>1</v>
      </c>
      <c r="AP694" s="5" t="b">
        <f>OR(ISBLANK(Spreadsheet!K694),LEN(Spreadsheet!K694)&lt;=100)</f>
        <v>1</v>
      </c>
      <c r="AQ694" s="5" t="b">
        <f t="array" ref="AQ694">IF(OR(AND(ISBLANK(Spreadsheet!L694),ISBLANK(Spreadsheet!C694)),AND(NOT(ISBLANK(Spreadsheet!C694)),NOT(ISBLANK(Spreadsheet!D694)))),TRUE,ISNUMBER(MATCH(TRUE,EXACT(Spreadsheet!L694,MaritalStatus),0)))</f>
        <v>1</v>
      </c>
      <c r="AR694" s="5" t="b">
        <f ca="1">IF(ISERROR(DATEVALUE(TEXT(Spreadsheet!M694,"mm/dd/yyyy")) &gt; TODAY()),IF(ISBLANK(Spreadsheet!M694),TRUE,FALSE),IF(DATEVALUE(TEXT(Spreadsheet!M694,"mm/dd/yyyy")) &gt; TODAY(),FALSE,TRUE))</f>
        <v>1</v>
      </c>
      <c r="AS694" s="5" t="b">
        <f>OR(ISBLANK(Spreadsheet!N694),LEN(Spreadsheet!N694)&lt;=100)</f>
        <v>1</v>
      </c>
      <c r="AT694" s="5" t="b">
        <f>OR(ISBLANK(Spreadsheet!O694),UPPER(Spreadsheet!O694)="YES")</f>
        <v>1</v>
      </c>
      <c r="AU694" s="5" t="b">
        <f>OR(ISBLANK(Spreadsheet!P694),UPPER(Spreadsheet!P694)="YES")</f>
        <v>1</v>
      </c>
      <c r="AV694" s="5" t="b">
        <f t="array" ref="AV694">IF(ISBLANK(Spreadsheet!Q694),TRUE,ISNUMBER(MATCH(TRUE,EXACT(Spreadsheet!Q694,OnGroupsPriorIns),0)))</f>
        <v>1</v>
      </c>
      <c r="AW694" s="5" t="b">
        <f>OR(ISBLANK(Spreadsheet!R694),UPPER(Spreadsheet!R694)="YES")</f>
        <v>1</v>
      </c>
      <c r="AX694" s="5" t="b">
        <f>OR(ISBLANK(Spreadsheet!S694),UPPER(Spreadsheet!S694)="YES")</f>
        <v>1</v>
      </c>
      <c r="AY694" s="5" t="b">
        <f>OR(AND(ISBLANK(Spreadsheet!C694),LEN(Spreadsheet!T694)=0),AND(NOT(ISBLANK(Spreadsheet!C694)),LEN(Spreadsheet!T694)&gt;0,LEN(Spreadsheet!T694)&lt;=50))</f>
        <v>1</v>
      </c>
      <c r="AZ694" s="5" t="b">
        <f>OR(LEN(Spreadsheet!U694)=0,AND(LEN(Spreadsheet!U694)&gt;0,LEN(Spreadsheet!U694)&lt;=50))</f>
        <v>1</v>
      </c>
      <c r="BA694" s="5" t="b">
        <f>OR(AND(ISBLANK(Spreadsheet!C694),LEN(Spreadsheet!V694)=0),AND(NOT(ISBLANK(Spreadsheet!C694)),LEN(Spreadsheet!V694)&gt;0,LEN(Spreadsheet!V694)&lt;=50))</f>
        <v>1</v>
      </c>
      <c r="BB694" s="5" t="b">
        <f t="array" ref="BB694">IF(AND(ISBLANK(Spreadsheet!C694),LEN(Spreadsheet!W694)=0),TRUE,ISNUMBER(MATCH(TRUE,EXACT(Spreadsheet!W694,States),0)))</f>
        <v>1</v>
      </c>
      <c r="BC694" s="5" t="b">
        <f>OR(AND(ISBLANK(Spreadsheet!C694),LEN(Spreadsheet!X694)=0),AND(NOT(ISBLANK(Spreadsheet!C694)),LEN(Spreadsheet!X694)&gt;0,LEN(Spreadsheet!X694)=5,ISNUMBER(VALUE(Spreadsheet!X694))))</f>
        <v>1</v>
      </c>
      <c r="BD694" s="5" t="b">
        <f>OR(ISBLANK(Spreadsheet!Z694),LEN(Spreadsheet!Z694)&lt;=50)</f>
        <v>1</v>
      </c>
      <c r="BE694" s="5" t="b">
        <f>ISBLANK(Spreadsheet!AA694)</f>
        <v>1</v>
      </c>
      <c r="BF694" s="5" t="b">
        <f>ISBLANK(Spreadsheet!AB694)</f>
        <v>1</v>
      </c>
      <c r="BG694" s="5" t="b">
        <f>IF(ISERROR(DATEVALUE(TEXT(Spreadsheet!AC694,"mm/dd/yyyy")) &gt; DATEVALUE(TEXT(Spreadsheet!J694,"mm/dd/yyyy"))),IF(OR(AND(ISBLANK(Spreadsheet!AC694),ISBLANK(Spreadsheet!C694)),AND(NOT(ISBLANK(Spreadsheet!C694)),ISBLANK(Spreadsheet!AC694),NOT(ISBLANK(Spreadsheet!D694)))),TRUE,FALSE),IF(DATEVALUE(TEXT(Spreadsheet!AC694,"mm/dd/yyyy")) &gt; DATEVALUE(TEXT(Spreadsheet!J694,"mm/dd/yyyy")),TRUE,FALSE))</f>
        <v>1</v>
      </c>
      <c r="BH694" s="5" t="b">
        <f>OR(AND(ISBLANK(Spreadsheet!C694),ISBLANK(Spreadsheet!AE694)),AND(NOT(ISBLANK(Spreadsheet!C694)),NOT(ISBLANK(Spreadsheet!D694)),ISBLANK(Spreadsheet!AE694)),AND(NOT(ISBLANK(Spreadsheet!C694)),ISBLANK(Spreadsheet!D694),NOT(ISBLANK(Spreadsheet!AE694)),LEN(Spreadsheet!AE694)&lt;=100))</f>
        <v>1</v>
      </c>
      <c r="BI694" s="5" t="b">
        <f t="array" ref="BI694">IF(ISBLANK(Spreadsheet!AF694),TRUE,ISNUMBER(MATCH(TRUE,EXACT(Spreadsheet!AF694,CobraShortReasons),0)))</f>
        <v>1</v>
      </c>
      <c r="BJ694" s="5" t="b">
        <f ca="1">IF(ISERROR(DATEVALUE(TEXT(Spreadsheet!AG694,"mm/dd/yyyy")) &gt; TODAY()),IF(ISBLANK(Spreadsheet!AG694),TRUE,FALSE),IF(DATEVALUE(TEXT(Spreadsheet!AG694,"mm/dd/yyyy")) &gt; TODAY(),FALSE,TRUE))</f>
        <v>1</v>
      </c>
      <c r="BK694" s="5" t="b">
        <f>OR(ISBLANK(Spreadsheet!AH694),LEN(Spreadsheet!AH694)&lt;=25)</f>
        <v>1</v>
      </c>
      <c r="BL694" s="5" t="b">
        <f t="array" aca="1" ref="BL694" ca="1">IF(ISBLANK(Spreadsheet!AI694),TRUE,ISNUMBER(MATCH(TRUE,EXACT(Spreadsheet!AI694,INDIRECT(Spreadsheet!$D$2)),0)))</f>
        <v>1</v>
      </c>
      <c r="BM694" s="5" t="b">
        <f t="array" aca="1" ref="BM694" ca="1">IF(ISBLANK(Spreadsheet!AJ694),TRUE,ISNUMBER(MATCH(TRUE,EXACT(Spreadsheet!AJ694,INDIRECT(Spreadsheet!BJ694)),0)))</f>
        <v>1</v>
      </c>
      <c r="BN694" s="5" t="b">
        <f t="array" ref="BN694">IF(ISBLANK(Spreadsheet!AK694),TRUE,ISNUMBER(MATCH(TRUE,EXACT(Spreadsheet!AK694,DentalPlans),0)))</f>
        <v>1</v>
      </c>
      <c r="BO694" s="5" t="b">
        <f t="array" aca="1" ref="BO694" ca="1">IF(ISBLANK(Spreadsheet!AL694),TRUE,ISNUMBER(MATCH(TRUE,EXACT(Spreadsheet!AL694,INDIRECT(Spreadsheet!BK694)),0)))</f>
        <v>1</v>
      </c>
      <c r="BP694" s="5" t="b">
        <f t="array" ref="BP694">IF(ISBLANK(Spreadsheet!AM694),TRUE,ISNUMBER(MATCH(TRUE,EXACT(Spreadsheet!AM694,VisionPlans),0)))</f>
        <v>1</v>
      </c>
      <c r="BQ694" s="5" t="b">
        <f t="array" aca="1" ref="BQ694" ca="1">IF(ISBLANK(Spreadsheet!AN694),TRUE,ISNUMBER(MATCH(TRUE,EXACT(Spreadsheet!AN694,INDIRECT(Spreadsheet!BL694)),0)))</f>
        <v>1</v>
      </c>
      <c r="BR694" s="5" t="b">
        <f t="array" ref="BR694">IF(ISBLANK(Spreadsheet!AO694),TRUE,ISNUMBER(MATCH(TRUE,EXACT(Spreadsheet!AO694,LifeBenefitClasses),0)))</f>
        <v>1</v>
      </c>
      <c r="BS694" s="5" t="b">
        <f>IF(OR(ISBLANK(Spreadsheet!AO694), Spreadsheet!AO694="Waive"),IF(ISBLANK(Spreadsheet!AP694),TRUE,FALSE),IF(OR(AND(NOT(ISBLANK(Spreadsheet!AO694)),ISBLANK(Spreadsheet!AP694)),NOT(ISNUMBER(VALUE(Spreadsheet!AP694)))),FALSE,IF(OR(AND(Spreadsheet!AP694&lt;6,MOD(Spreadsheet!AP694*10,5)=0), MOD(Spreadsheet!AP694,5000)=0),TRUE,FALSE)))</f>
        <v>1</v>
      </c>
      <c r="BT694" s="5" t="b">
        <f t="array" ref="BT694">IF(ISBLANK(Spreadsheet!AQ694),TRUE,ISNUMBER(MATCH(TRUE,EXACT(Spreadsheet!AQ694,EnrollWaive),0)))</f>
        <v>1</v>
      </c>
      <c r="BU694" s="5" t="b">
        <f t="array" ref="BU694">IF(ISBLANK(Spreadsheet!AR694),TRUE,ISNUMBER(MATCH(TRUE,EXACT(Spreadsheet!AR694,LifeBenefitClasses),0)))</f>
        <v>1</v>
      </c>
      <c r="BV694" s="5" t="b">
        <f>IF(OR(ISBLANK(Spreadsheet!AR694), Spreadsheet!AR694="Waive"),IF(ISBLANK(Spreadsheet!AS694),TRUE,FALSE),IF(OR(AND(NOT(ISBLANK(Spreadsheet!AR694)),ISBLANK(Spreadsheet!AS694)),NOT(ISNUMBER(VALUE(Spreadsheet!AS694)))),FALSE,IF(OR(AND(Spreadsheet!AS694&lt;6,MOD(Spreadsheet!AS694*10,5)=0), MOD(Spreadsheet!AS694,10000)=0),TRUE,FALSE)))</f>
        <v>1</v>
      </c>
      <c r="BW694" s="5" t="b">
        <f t="array" ref="BW694">IF(ISBLANK(Spreadsheet!AT694),TRUE,ISNUMBER(MATCH(TRUE,EXACT(Spreadsheet!AT694,LifeBenefitClasses),0)))</f>
        <v>1</v>
      </c>
      <c r="BX694" s="5" t="b">
        <f>IF(OR(ISBLANK(Spreadsheet!AT694), Spreadsheet!AT694="Waive"),IF(ISBLANK(Spreadsheet!AU694),TRUE,FALSE),IF(OR(AND(NOT(ISBLANK(Spreadsheet!AT694)),ISBLANK(Spreadsheet!AU694)),NOT(ISNUMBER(VALUE(Spreadsheet!AU694)))),FALSE,IF(AND(NOT(OR(ISBLANK(Spreadsheet!AT694),Spreadsheet!AT694="Waive")),NOT(OR(ISBLANK(Spreadsheet!AR694),Spreadsheet!AR694="Waive")),MOD(Spreadsheet!AU694,5000)=0, Spreadsheet!AU694&lt;=(Spreadsheet!AS694*0.5)),TRUE,FALSE)))</f>
        <v>1</v>
      </c>
      <c r="BY694" s="5" t="b">
        <f t="array" ref="BY694">IF(ISBLANK(Spreadsheet!AV694),TRUE,ISNUMBER(MATCH(TRUE,EXACT(Spreadsheet!AV694,EnrollWaive),0)))</f>
        <v>1</v>
      </c>
      <c r="BZ694" s="5" t="b">
        <f t="array" ref="BZ694">IF(ISBLANK(Spreadsheet!AW694),TRUE,ISNUMBER(MATCH(TRUE,EXACT(Spreadsheet!AW694,LifeBenefitClasses),0)))</f>
        <v>1</v>
      </c>
      <c r="CA694" s="5" t="b">
        <f t="array" ref="CA694">IF(ISBLANK(Spreadsheet!AX694),TRUE,ISNUMBER(MATCH(TRUE,EXACT(Spreadsheet!AX694,LifeBenefitClasses),0)))</f>
        <v>1</v>
      </c>
      <c r="CB694" s="5" t="b">
        <f t="array" ref="CB694">IF(ISBLANK(Spreadsheet!AY694),TRUE,ISNUMBER(MATCH(TRUE,EXACT(Spreadsheet!AY694,LifeBenefitClasses),0)))</f>
        <v>1</v>
      </c>
      <c r="CC694" s="5" t="b">
        <f t="array" ref="CC694">IF(ISBLANK(Spreadsheet!AZ694),TRUE,ISNUMBER(MATCH(TRUE,EXACT(Spreadsheet!AZ694,LifeBenefitClasses),0)))</f>
        <v>1</v>
      </c>
      <c r="CD694" s="5" t="b">
        <f t="array" ref="CD694">IF(ISBLANK(Spreadsheet!BA694),TRUE,ISNUMBER(MATCH(TRUE,EXACT(Spreadsheet!BA694,LifeBenefitClasses),0)))</f>
        <v>1</v>
      </c>
      <c r="CE694" s="5" t="b">
        <f>IF(OR(ISBLANK(Spreadsheet!BA694), Spreadsheet!BA694="Waive"),IF(ISBLANK(Spreadsheet!BB694),TRUE,FALSE),IF(OR(AND(NOT(ISBLANK(Spreadsheet!BA694)),ISBLANK(Spreadsheet!BB694)),NOT(ISNUMBER(VALUE(Spreadsheet!BB694))),ISBLANK(Spreadsheet!BC694),NOT(ISNUMBER(VALUE(Spreadsheet!BC694)))),FALSE,IF(AND(Spreadsheet!BB694&gt;=50000,Spreadsheet!BB694&lt;=250000,MOD(Spreadsheet!BB694,10000)=0,Spreadsheet!BB694&lt;=(10*Spreadsheet!BC694)),TRUE,FALSE)))</f>
        <v>1</v>
      </c>
      <c r="CF694" s="5" t="b">
        <f>IF(NOT(ISBLANK(Spreadsheet!BC694)),AND(ISNUMBER(VALUE(Spreadsheet!BC694)),Spreadsheet!BC694&gt;0),AND(OR(ISBLANK(Spreadsheet!AO694),Spreadsheet!AO694="Waive",AND(NOT(OR(ISBLANK(Spreadsheet!AO694),Spreadsheet!AO694="Waive")),Spreadsheet!AP694&gt;=6)),OR(ISBLANK(Spreadsheet!AR694),AND(NOT(OR(ISBLANK(Spreadsheet!AR694),Spreadsheet!AR694="Waive")),Spreadsheet!AS694&gt;=6)),OR(ISBLANK(Spreadsheet!AW694)),OR(ISBLANK(Spreadsheet!AX694)),OR(ISBLANK(Spreadsheet!AY694)),OR(ISBLANK(Spreadsheet!AZ694)),OR(ISBLANK(Spreadsheet!BA694),Spreadsheet!BA694="Waive")))</f>
        <v>1</v>
      </c>
      <c r="CG694" s="5" t="b">
        <f t="shared" ca="1" si="47"/>
        <v>1</v>
      </c>
    </row>
    <row r="695" spans="8:85" x14ac:dyDescent="0.3">
      <c r="H695" s="5">
        <f t="shared" ca="1" si="48"/>
        <v>2</v>
      </c>
      <c r="I695" s="5" t="str">
        <f t="shared" ca="1" si="46"/>
        <v/>
      </c>
      <c r="J695" s="5" t="str">
        <f>IF(AND(NOT(ISBLANK(Spreadsheet!C695)),ISBLANK(Spreadsheet!D695)),Spreadsheet!F695&amp;" "&amp;Spreadsheet!H695,"")</f>
        <v/>
      </c>
      <c r="K695" s="5">
        <f>IF(AND(NOT(ISBLANK(Spreadsheet!C695)),ISBLANK(Spreadsheet!D695)),COUNTIFS(Spreadsheet!E696:E$786,"=Child",Spreadsheet!C696:C$786, "="&amp;Spreadsheet!C695) + COUNTIFS(Spreadsheet!E696:E$786,"=Step-child",Spreadsheet!C696:C$786, "="&amp;Spreadsheet!C695),0)</f>
        <v>0</v>
      </c>
      <c r="L695" s="5">
        <f>IF(NOT(ISBLANK(J695)),COUNTIFS(Spreadsheet!E696:E$786,"=Wife",Spreadsheet!C696:C$786, "="&amp;Spreadsheet!C695) + COUNTIFS(Spreadsheet!E696:E$786,"=Husband",Spreadsheet!C696:C$786, "="&amp;Spreadsheet!C695),0)</f>
        <v>0</v>
      </c>
      <c r="M695" s="5">
        <f>IF(NOT(ISBLANK(Spreadsheet!AJ695)),VLOOKUP(Spreadsheet!AJ695,'Drop Downs'!$P$2:$R$16,3,FALSE),0)</f>
        <v>0</v>
      </c>
      <c r="N695" s="5">
        <f>IF(NOT(ISBLANK(Spreadsheet!AJ695)), VLOOKUP(Spreadsheet!AJ695,'Drop Downs'!$P$2:$R$16,2,FALSE),0)</f>
        <v>0</v>
      </c>
      <c r="O695" s="5">
        <f>IF(NOT(ISBLANK(Spreadsheet!AL695)),VLOOKUP(Spreadsheet!AL695,'Drop Downs'!$P$2:$R$16,3,FALSE), 0)</f>
        <v>0</v>
      </c>
      <c r="P695" s="5">
        <f>IF(NOT(ISBLANK(Spreadsheet!AL695)),VLOOKUP(Spreadsheet!AL695,'Drop Downs'!$P$2:$R$16,2,FALSE),0)</f>
        <v>0</v>
      </c>
      <c r="Q695" s="5">
        <f>IF(NOT(ISBLANK(Spreadsheet!AN695)),VLOOKUP(Spreadsheet!AN695,'Drop Downs'!$P$2:$R$16,3,FALSE),0)</f>
        <v>0</v>
      </c>
      <c r="R695" s="5">
        <f>IF(NOT(ISBLANK(Spreadsheet!AN695)),VLOOKUP(Spreadsheet!AN695,'Drop Downs'!$P$2:$R$16,2,FALSE),0)</f>
        <v>0</v>
      </c>
      <c r="S695" s="5" t="str">
        <f>IF(OR(M695&gt;K695,N695&gt;L695,O695&gt;K695, Q695&gt;K695,N695&gt;L695, P695&gt;L695, R695&gt;L695),"Member currently has a coverage election over what he/she needs.  Please add more dependents or adjust the coverage election.","")&amp;(IF(AND(NOT(ISBLANK(Spreadsheet!C695)),NOT(ISBLANK(Spreadsheet!D695)),ISBLANK(Spreadsheet!E695)),"Dependent lacks a relationship to member.Please select one from the drop-down.",""))</f>
        <v/>
      </c>
      <c r="T695" s="5" t="b">
        <f t="shared" si="49"/>
        <v>1</v>
      </c>
      <c r="U695" s="5" t="b">
        <f>OR(ISBLANK(Spreadsheet!C695),IF(NOT(ISBLANK(Spreadsheet!D695)),NOT(ISBLANK(Spreadsheet!E695)),TRUE))</f>
        <v>1</v>
      </c>
      <c r="V695" s="5" t="b">
        <f>OR(ISBLANK(Spreadsheet!C695), NOT(ISBLANK(Spreadsheet!I695)))</f>
        <v>1</v>
      </c>
      <c r="W695" s="5" t="b">
        <f>OR(ISBLANK(Spreadsheet!D695),NOT(ISBLANK(Spreadsheet!C695)))</f>
        <v>1</v>
      </c>
      <c r="X695" s="155" t="str">
        <f>REPT("0",MIN(FIND({1,2,3,4,5,6,7,8,9},Spreadsheet!C695&amp;"123456789"))-1)&amp;IF(ISBLANK(Spreadsheet!C695),"",SUMPRODUCT(MID(0&amp;Spreadsheet!C695,LARGE(INDEX(ISNUMBER(--MID(Spreadsheet!C695,ROW($1:$225),1))*
 ROW($1:$225),0),ROW($1:$225))+1,1)*10^ROW($1:$225)/10))</f>
        <v/>
      </c>
      <c r="Y695" s="5" t="b">
        <f>IF(NOT(ISBLANK(Spreadsheet!C695)),IF(AND(ISNUMBER(VALUE(Spreadsheet!C695)), LEN(Spreadsheet!C695)=9),TRUE,FALSE),TRUE)</f>
        <v>1</v>
      </c>
      <c r="Z695" s="155" t="str">
        <f>REPT("0",MIN(FIND({1,2,3,4,5,6,7,8,9},Spreadsheet!D695&amp;"123456789"))-1)&amp;IF(ISBLANK(Spreadsheet!D695),"",SUMPRODUCT(MID(0&amp;Spreadsheet!D695,LARGE(INDEX(ISNUMBER(--MID(Spreadsheet!D695,ROW($1:$225),1))*
 ROW($1:$225),0),ROW($1:$225))+1,1)*10^ROW($1:$225)/10))</f>
        <v/>
      </c>
      <c r="AA695" s="5" t="b">
        <f>IF(AND(NOT(ISBLANK(Spreadsheet!D695)),NOT(ISBLANK(Spreadsheet!C695))),IF(AND(ISNUMBER(VALUE(Spreadsheet!D695)), LEN(Spreadsheet!D695)=9),TRUE,FALSE),IF(AND(NOT(ISBLANK(Spreadsheet!D695)),ISBLANK(Spreadsheet!C695)),FALSE,TRUE))</f>
        <v>1</v>
      </c>
      <c r="AB695" s="5" t="b">
        <f>OR(ISBLANK(Spreadsheet!Y695),IF(NOT(ISBLANK(Spreadsheet!Y695)),LEN(Spreadsheet!Y695)=10,ISNUMBER(VALUE(Spreadsheet!Y695))))</f>
        <v>1</v>
      </c>
      <c r="AC695" s="5" t="b">
        <f>OR(ISBLANK(Spreadsheet!AI695), AND(NOT(ISBLANK(Spreadsheet!AJ695)), NOT(ISNUMBER(SEARCH("Waive",Spreadsheet!AJ695)))))</f>
        <v>1</v>
      </c>
      <c r="AD695" s="5" t="b">
        <f>OR(ISBLANK(Spreadsheet!AK695), AND(NOT(ISBLANK(Spreadsheet!AL695)), NOT(ISNUMBER(SEARCH("Waive",Spreadsheet!AL695)))))</f>
        <v>1</v>
      </c>
      <c r="AE695" s="5" t="b">
        <f>OR(ISBLANK(Spreadsheet!AM695), AND(NOT(ISBLANK(Spreadsheet!AN695)), NOT(ISNUMBER(SEARCH("Waive", Spreadsheet!AN695)))))</f>
        <v>1</v>
      </c>
      <c r="AF695" s="5" t="b">
        <f>OR(ISBLANK(Spreadsheet!C695), NOT(ISBLANK(Spreadsheet!D695)),NOT(ISBLANK(Spreadsheet!L695)))</f>
        <v>1</v>
      </c>
      <c r="AG695" s="5" t="b">
        <f>IF(AND(NOT(ISBLANK(Spreadsheet!C695)), NOT(ISBLANK(Spreadsheet!D695)),Spreadsheet!C695&lt;&gt;Spreadsheet!D695),IF(ISERROR(VLOOKUP(Spreadsheet!C695, Spreadsheet!$C$6:'Spreadsheet'!$C694,1,FALSE)), FALSE, TRUE),TRUE)</f>
        <v>1</v>
      </c>
      <c r="AH695" s="5" t="b">
        <f>Spreadsheet!$B$2=Spreadsheet!AD695</f>
        <v>1</v>
      </c>
      <c r="AI695" s="5" t="b">
        <f>IF(ISBLANK(Spreadsheet!G695),TRUE,IF(OR(LEN(Spreadsheet!G695)&gt;1,ISNUMBER(VALUE(Spreadsheet!G695))),FALSE,TRUE))</f>
        <v>1</v>
      </c>
      <c r="AJ695" s="5" t="b">
        <f>OR(ISBLANK(Spreadsheet!C695), NOT(ISBLANK(Spreadsheet!B695)), NOT(ISBLANK(Spreadsheet!D695)))</f>
        <v>1</v>
      </c>
      <c r="AK695" s="5" t="b">
        <f t="array" ref="AK695">IF(OR(AND(ISBLANK(Spreadsheet!E695),ISBLANK(Spreadsheet!D695),NOT(ISBLANK(Spreadsheet!C695))),AND(ISBLANK(Spreadsheet!E695),ISBLANK(Spreadsheet!D695),ISBLANK(Spreadsheet!C695))),TRUE,ISNUMBER(MATCH(TRUE,EXACT(Spreadsheet!E695,Relationships),0)))</f>
        <v>1</v>
      </c>
      <c r="AL695" s="5" t="b">
        <f>IF(NOT(ISBLANK(Spreadsheet!C695)),IF(OR(ISBLANK(Spreadsheet!F695),LEN(Spreadsheet!F695)&gt;40),FALSE,TRUE),TRUE)</f>
        <v>1</v>
      </c>
      <c r="AM695" s="5" t="b">
        <f>IF(NOT(ISBLANK(Spreadsheet!C695)),IF(OR(ISBLANK(Spreadsheet!H695),LEN(Spreadsheet!H695)&gt;40),FALSE,TRUE),TRUE)</f>
        <v>1</v>
      </c>
      <c r="AN695" s="5" t="b">
        <f t="array" ref="AN695">IF(ISBLANK(Spreadsheet!I695),TRUE,ISNUMBER(MATCH(TRUE,EXACT(Spreadsheet!I695,GenderValues),0)))</f>
        <v>1</v>
      </c>
      <c r="AO695" s="5" t="b">
        <f ca="1">IF(ISERROR(DATEVALUE(TEXT(Spreadsheet!J695,"mm/dd/yyyy")) &gt; TODAY()),IF(AND(ISBLANK(Spreadsheet!J695),ISBLANK(Spreadsheet!C695)),TRUE,FALSE),IF(DATEVALUE(TEXT(Spreadsheet!J695,"mm/dd/yyyy")) &gt; TODAY(),FALSE,TRUE))</f>
        <v>1</v>
      </c>
      <c r="AP695" s="5" t="b">
        <f>OR(ISBLANK(Spreadsheet!K695),LEN(Spreadsheet!K695)&lt;=100)</f>
        <v>1</v>
      </c>
      <c r="AQ695" s="5" t="b">
        <f t="array" ref="AQ695">IF(OR(AND(ISBLANK(Spreadsheet!L695),ISBLANK(Spreadsheet!C695)),AND(NOT(ISBLANK(Spreadsheet!C695)),NOT(ISBLANK(Spreadsheet!D695)))),TRUE,ISNUMBER(MATCH(TRUE,EXACT(Spreadsheet!L695,MaritalStatus),0)))</f>
        <v>1</v>
      </c>
      <c r="AR695" s="5" t="b">
        <f ca="1">IF(ISERROR(DATEVALUE(TEXT(Spreadsheet!M695,"mm/dd/yyyy")) &gt; TODAY()),IF(ISBLANK(Spreadsheet!M695),TRUE,FALSE),IF(DATEVALUE(TEXT(Spreadsheet!M695,"mm/dd/yyyy")) &gt; TODAY(),FALSE,TRUE))</f>
        <v>1</v>
      </c>
      <c r="AS695" s="5" t="b">
        <f>OR(ISBLANK(Spreadsheet!N695),LEN(Spreadsheet!N695)&lt;=100)</f>
        <v>1</v>
      </c>
      <c r="AT695" s="5" t="b">
        <f>OR(ISBLANK(Spreadsheet!O695),UPPER(Spreadsheet!O695)="YES")</f>
        <v>1</v>
      </c>
      <c r="AU695" s="5" t="b">
        <f>OR(ISBLANK(Spreadsheet!P695),UPPER(Spreadsheet!P695)="YES")</f>
        <v>1</v>
      </c>
      <c r="AV695" s="5" t="b">
        <f t="array" ref="AV695">IF(ISBLANK(Spreadsheet!Q695),TRUE,ISNUMBER(MATCH(TRUE,EXACT(Spreadsheet!Q695,OnGroupsPriorIns),0)))</f>
        <v>1</v>
      </c>
      <c r="AW695" s="5" t="b">
        <f>OR(ISBLANK(Spreadsheet!R695),UPPER(Spreadsheet!R695)="YES")</f>
        <v>1</v>
      </c>
      <c r="AX695" s="5" t="b">
        <f>OR(ISBLANK(Spreadsheet!S695),UPPER(Spreadsheet!S695)="YES")</f>
        <v>1</v>
      </c>
      <c r="AY695" s="5" t="b">
        <f>OR(AND(ISBLANK(Spreadsheet!C695),LEN(Spreadsheet!T695)=0),AND(NOT(ISBLANK(Spreadsheet!C695)),LEN(Spreadsheet!T695)&gt;0,LEN(Spreadsheet!T695)&lt;=50))</f>
        <v>1</v>
      </c>
      <c r="AZ695" s="5" t="b">
        <f>OR(LEN(Spreadsheet!U695)=0,AND(LEN(Spreadsheet!U695)&gt;0,LEN(Spreadsheet!U695)&lt;=50))</f>
        <v>1</v>
      </c>
      <c r="BA695" s="5" t="b">
        <f>OR(AND(ISBLANK(Spreadsheet!C695),LEN(Spreadsheet!V695)=0),AND(NOT(ISBLANK(Spreadsheet!C695)),LEN(Spreadsheet!V695)&gt;0,LEN(Spreadsheet!V695)&lt;=50))</f>
        <v>1</v>
      </c>
      <c r="BB695" s="5" t="b">
        <f t="array" ref="BB695">IF(AND(ISBLANK(Spreadsheet!C695),LEN(Spreadsheet!W695)=0),TRUE,ISNUMBER(MATCH(TRUE,EXACT(Spreadsheet!W695,States),0)))</f>
        <v>1</v>
      </c>
      <c r="BC695" s="5" t="b">
        <f>OR(AND(ISBLANK(Spreadsheet!C695),LEN(Spreadsheet!X695)=0),AND(NOT(ISBLANK(Spreadsheet!C695)),LEN(Spreadsheet!X695)&gt;0,LEN(Spreadsheet!X695)=5,ISNUMBER(VALUE(Spreadsheet!X695))))</f>
        <v>1</v>
      </c>
      <c r="BD695" s="5" t="b">
        <f>OR(ISBLANK(Spreadsheet!Z695),LEN(Spreadsheet!Z695)&lt;=50)</f>
        <v>1</v>
      </c>
      <c r="BE695" s="5" t="b">
        <f>ISBLANK(Spreadsheet!AA695)</f>
        <v>1</v>
      </c>
      <c r="BF695" s="5" t="b">
        <f>ISBLANK(Spreadsheet!AB695)</f>
        <v>1</v>
      </c>
      <c r="BG695" s="5" t="b">
        <f>IF(ISERROR(DATEVALUE(TEXT(Spreadsheet!AC695,"mm/dd/yyyy")) &gt; DATEVALUE(TEXT(Spreadsheet!J695,"mm/dd/yyyy"))),IF(OR(AND(ISBLANK(Spreadsheet!AC695),ISBLANK(Spreadsheet!C695)),AND(NOT(ISBLANK(Spreadsheet!C695)),ISBLANK(Spreadsheet!AC695),NOT(ISBLANK(Spreadsheet!D695)))),TRUE,FALSE),IF(DATEVALUE(TEXT(Spreadsheet!AC695,"mm/dd/yyyy")) &gt; DATEVALUE(TEXT(Spreadsheet!J695,"mm/dd/yyyy")),TRUE,FALSE))</f>
        <v>1</v>
      </c>
      <c r="BH695" s="5" t="b">
        <f>OR(AND(ISBLANK(Spreadsheet!C695),ISBLANK(Spreadsheet!AE695)),AND(NOT(ISBLANK(Spreadsheet!C695)),NOT(ISBLANK(Spreadsheet!D695)),ISBLANK(Spreadsheet!AE695)),AND(NOT(ISBLANK(Spreadsheet!C695)),ISBLANK(Spreadsheet!D695),NOT(ISBLANK(Spreadsheet!AE695)),LEN(Spreadsheet!AE695)&lt;=100))</f>
        <v>1</v>
      </c>
      <c r="BI695" s="5" t="b">
        <f t="array" ref="BI695">IF(ISBLANK(Spreadsheet!AF695),TRUE,ISNUMBER(MATCH(TRUE,EXACT(Spreadsheet!AF695,CobraShortReasons),0)))</f>
        <v>1</v>
      </c>
      <c r="BJ695" s="5" t="b">
        <f ca="1">IF(ISERROR(DATEVALUE(TEXT(Spreadsheet!AG695,"mm/dd/yyyy")) &gt; TODAY()),IF(ISBLANK(Spreadsheet!AG695),TRUE,FALSE),IF(DATEVALUE(TEXT(Spreadsheet!AG695,"mm/dd/yyyy")) &gt; TODAY(),FALSE,TRUE))</f>
        <v>1</v>
      </c>
      <c r="BK695" s="5" t="b">
        <f>OR(ISBLANK(Spreadsheet!AH695),LEN(Spreadsheet!AH695)&lt;=25)</f>
        <v>1</v>
      </c>
      <c r="BL695" s="5" t="b">
        <f t="array" aca="1" ref="BL695" ca="1">IF(ISBLANK(Spreadsheet!AI695),TRUE,ISNUMBER(MATCH(TRUE,EXACT(Spreadsheet!AI695,INDIRECT(Spreadsheet!$D$2)),0)))</f>
        <v>1</v>
      </c>
      <c r="BM695" s="5" t="b">
        <f t="array" aca="1" ref="BM695" ca="1">IF(ISBLANK(Spreadsheet!AJ695),TRUE,ISNUMBER(MATCH(TRUE,EXACT(Spreadsheet!AJ695,INDIRECT(Spreadsheet!BJ695)),0)))</f>
        <v>1</v>
      </c>
      <c r="BN695" s="5" t="b">
        <f t="array" ref="BN695">IF(ISBLANK(Spreadsheet!AK695),TRUE,ISNUMBER(MATCH(TRUE,EXACT(Spreadsheet!AK695,DentalPlans),0)))</f>
        <v>1</v>
      </c>
      <c r="BO695" s="5" t="b">
        <f t="array" aca="1" ref="BO695" ca="1">IF(ISBLANK(Spreadsheet!AL695),TRUE,ISNUMBER(MATCH(TRUE,EXACT(Spreadsheet!AL695,INDIRECT(Spreadsheet!BK695)),0)))</f>
        <v>1</v>
      </c>
      <c r="BP695" s="5" t="b">
        <f t="array" ref="BP695">IF(ISBLANK(Spreadsheet!AM695),TRUE,ISNUMBER(MATCH(TRUE,EXACT(Spreadsheet!AM695,VisionPlans),0)))</f>
        <v>1</v>
      </c>
      <c r="BQ695" s="5" t="b">
        <f t="array" aca="1" ref="BQ695" ca="1">IF(ISBLANK(Spreadsheet!AN695),TRUE,ISNUMBER(MATCH(TRUE,EXACT(Spreadsheet!AN695,INDIRECT(Spreadsheet!BL695)),0)))</f>
        <v>1</v>
      </c>
      <c r="BR695" s="5" t="b">
        <f t="array" ref="BR695">IF(ISBLANK(Spreadsheet!AO695),TRUE,ISNUMBER(MATCH(TRUE,EXACT(Spreadsheet!AO695,LifeBenefitClasses),0)))</f>
        <v>1</v>
      </c>
      <c r="BS695" s="5" t="b">
        <f>IF(OR(ISBLANK(Spreadsheet!AO695), Spreadsheet!AO695="Waive"),IF(ISBLANK(Spreadsheet!AP695),TRUE,FALSE),IF(OR(AND(NOT(ISBLANK(Spreadsheet!AO695)),ISBLANK(Spreadsheet!AP695)),NOT(ISNUMBER(VALUE(Spreadsheet!AP695)))),FALSE,IF(OR(AND(Spreadsheet!AP695&lt;6,MOD(Spreadsheet!AP695*10,5)=0), MOD(Spreadsheet!AP695,5000)=0),TRUE,FALSE)))</f>
        <v>1</v>
      </c>
      <c r="BT695" s="5" t="b">
        <f t="array" ref="BT695">IF(ISBLANK(Spreadsheet!AQ695),TRUE,ISNUMBER(MATCH(TRUE,EXACT(Spreadsheet!AQ695,EnrollWaive),0)))</f>
        <v>1</v>
      </c>
      <c r="BU695" s="5" t="b">
        <f t="array" ref="BU695">IF(ISBLANK(Spreadsheet!AR695),TRUE,ISNUMBER(MATCH(TRUE,EXACT(Spreadsheet!AR695,LifeBenefitClasses),0)))</f>
        <v>1</v>
      </c>
      <c r="BV695" s="5" t="b">
        <f>IF(OR(ISBLANK(Spreadsheet!AR695), Spreadsheet!AR695="Waive"),IF(ISBLANK(Spreadsheet!AS695),TRUE,FALSE),IF(OR(AND(NOT(ISBLANK(Spreadsheet!AR695)),ISBLANK(Spreadsheet!AS695)),NOT(ISNUMBER(VALUE(Spreadsheet!AS695)))),FALSE,IF(OR(AND(Spreadsheet!AS695&lt;6,MOD(Spreadsheet!AS695*10,5)=0), MOD(Spreadsheet!AS695,10000)=0),TRUE,FALSE)))</f>
        <v>1</v>
      </c>
      <c r="BW695" s="5" t="b">
        <f t="array" ref="BW695">IF(ISBLANK(Spreadsheet!AT695),TRUE,ISNUMBER(MATCH(TRUE,EXACT(Spreadsheet!AT695,LifeBenefitClasses),0)))</f>
        <v>1</v>
      </c>
      <c r="BX695" s="5" t="b">
        <f>IF(OR(ISBLANK(Spreadsheet!AT695), Spreadsheet!AT695="Waive"),IF(ISBLANK(Spreadsheet!AU695),TRUE,FALSE),IF(OR(AND(NOT(ISBLANK(Spreadsheet!AT695)),ISBLANK(Spreadsheet!AU695)),NOT(ISNUMBER(VALUE(Spreadsheet!AU695)))),FALSE,IF(AND(NOT(OR(ISBLANK(Spreadsheet!AT695),Spreadsheet!AT695="Waive")),NOT(OR(ISBLANK(Spreadsheet!AR695),Spreadsheet!AR695="Waive")),MOD(Spreadsheet!AU695,5000)=0, Spreadsheet!AU695&lt;=(Spreadsheet!AS695*0.5)),TRUE,FALSE)))</f>
        <v>1</v>
      </c>
      <c r="BY695" s="5" t="b">
        <f t="array" ref="BY695">IF(ISBLANK(Spreadsheet!AV695),TRUE,ISNUMBER(MATCH(TRUE,EXACT(Spreadsheet!AV695,EnrollWaive),0)))</f>
        <v>1</v>
      </c>
      <c r="BZ695" s="5" t="b">
        <f t="array" ref="BZ695">IF(ISBLANK(Spreadsheet!AW695),TRUE,ISNUMBER(MATCH(TRUE,EXACT(Spreadsheet!AW695,LifeBenefitClasses),0)))</f>
        <v>1</v>
      </c>
      <c r="CA695" s="5" t="b">
        <f t="array" ref="CA695">IF(ISBLANK(Spreadsheet!AX695),TRUE,ISNUMBER(MATCH(TRUE,EXACT(Spreadsheet!AX695,LifeBenefitClasses),0)))</f>
        <v>1</v>
      </c>
      <c r="CB695" s="5" t="b">
        <f t="array" ref="CB695">IF(ISBLANK(Spreadsheet!AY695),TRUE,ISNUMBER(MATCH(TRUE,EXACT(Spreadsheet!AY695,LifeBenefitClasses),0)))</f>
        <v>1</v>
      </c>
      <c r="CC695" s="5" t="b">
        <f t="array" ref="CC695">IF(ISBLANK(Spreadsheet!AZ695),TRUE,ISNUMBER(MATCH(TRUE,EXACT(Spreadsheet!AZ695,LifeBenefitClasses),0)))</f>
        <v>1</v>
      </c>
      <c r="CD695" s="5" t="b">
        <f t="array" ref="CD695">IF(ISBLANK(Spreadsheet!BA695),TRUE,ISNUMBER(MATCH(TRUE,EXACT(Spreadsheet!BA695,LifeBenefitClasses),0)))</f>
        <v>1</v>
      </c>
      <c r="CE695" s="5" t="b">
        <f>IF(OR(ISBLANK(Spreadsheet!BA695), Spreadsheet!BA695="Waive"),IF(ISBLANK(Spreadsheet!BB695),TRUE,FALSE),IF(OR(AND(NOT(ISBLANK(Spreadsheet!BA695)),ISBLANK(Spreadsheet!BB695)),NOT(ISNUMBER(VALUE(Spreadsheet!BB695))),ISBLANK(Spreadsheet!BC695),NOT(ISNUMBER(VALUE(Spreadsheet!BC695)))),FALSE,IF(AND(Spreadsheet!BB695&gt;=50000,Spreadsheet!BB695&lt;=250000,MOD(Spreadsheet!BB695,10000)=0,Spreadsheet!BB695&lt;=(10*Spreadsheet!BC695)),TRUE,FALSE)))</f>
        <v>1</v>
      </c>
      <c r="CF695" s="5" t="b">
        <f>IF(NOT(ISBLANK(Spreadsheet!BC695)),AND(ISNUMBER(VALUE(Spreadsheet!BC695)),Spreadsheet!BC695&gt;0),AND(OR(ISBLANK(Spreadsheet!AO695),Spreadsheet!AO695="Waive",AND(NOT(OR(ISBLANK(Spreadsheet!AO695),Spreadsheet!AO695="Waive")),Spreadsheet!AP695&gt;=6)),OR(ISBLANK(Spreadsheet!AR695),AND(NOT(OR(ISBLANK(Spreadsheet!AR695),Spreadsheet!AR695="Waive")),Spreadsheet!AS695&gt;=6)),OR(ISBLANK(Spreadsheet!AW695)),OR(ISBLANK(Spreadsheet!AX695)),OR(ISBLANK(Spreadsheet!AY695)),OR(ISBLANK(Spreadsheet!AZ695)),OR(ISBLANK(Spreadsheet!BA695),Spreadsheet!BA695="Waive")))</f>
        <v>1</v>
      </c>
      <c r="CG695" s="5" t="b">
        <f t="shared" ca="1" si="47"/>
        <v>1</v>
      </c>
    </row>
    <row r="696" spans="8:85" x14ac:dyDescent="0.3">
      <c r="H696" s="5">
        <f t="shared" ca="1" si="48"/>
        <v>2</v>
      </c>
      <c r="I696" s="5" t="str">
        <f t="shared" ca="1" si="46"/>
        <v/>
      </c>
      <c r="J696" s="5" t="str">
        <f>IF(AND(NOT(ISBLANK(Spreadsheet!C696)),ISBLANK(Spreadsheet!D696)),Spreadsheet!F696&amp;" "&amp;Spreadsheet!H696,"")</f>
        <v/>
      </c>
      <c r="K696" s="5">
        <f>IF(AND(NOT(ISBLANK(Spreadsheet!C696)),ISBLANK(Spreadsheet!D696)),COUNTIFS(Spreadsheet!E697:E$786,"=Child",Spreadsheet!C697:C$786, "="&amp;Spreadsheet!C696) + COUNTIFS(Spreadsheet!E697:E$786,"=Step-child",Spreadsheet!C697:C$786, "="&amp;Spreadsheet!C696),0)</f>
        <v>0</v>
      </c>
      <c r="L696" s="5">
        <f>IF(NOT(ISBLANK(J696)),COUNTIFS(Spreadsheet!E697:E$786,"=Wife",Spreadsheet!C697:C$786, "="&amp;Spreadsheet!C696) + COUNTIFS(Spreadsheet!E697:E$786,"=Husband",Spreadsheet!C697:C$786, "="&amp;Spreadsheet!C696),0)</f>
        <v>0</v>
      </c>
      <c r="M696" s="5">
        <f>IF(NOT(ISBLANK(Spreadsheet!AJ696)),VLOOKUP(Spreadsheet!AJ696,'Drop Downs'!$P$2:$R$16,3,FALSE),0)</f>
        <v>0</v>
      </c>
      <c r="N696" s="5">
        <f>IF(NOT(ISBLANK(Spreadsheet!AJ696)), VLOOKUP(Spreadsheet!AJ696,'Drop Downs'!$P$2:$R$16,2,FALSE),0)</f>
        <v>0</v>
      </c>
      <c r="O696" s="5">
        <f>IF(NOT(ISBLANK(Spreadsheet!AL696)),VLOOKUP(Spreadsheet!AL696,'Drop Downs'!$P$2:$R$16,3,FALSE), 0)</f>
        <v>0</v>
      </c>
      <c r="P696" s="5">
        <f>IF(NOT(ISBLANK(Spreadsheet!AL696)),VLOOKUP(Spreadsheet!AL696,'Drop Downs'!$P$2:$R$16,2,FALSE),0)</f>
        <v>0</v>
      </c>
      <c r="Q696" s="5">
        <f>IF(NOT(ISBLANK(Spreadsheet!AN696)),VLOOKUP(Spreadsheet!AN696,'Drop Downs'!$P$2:$R$16,3,FALSE),0)</f>
        <v>0</v>
      </c>
      <c r="R696" s="5">
        <f>IF(NOT(ISBLANK(Spreadsheet!AN696)),VLOOKUP(Spreadsheet!AN696,'Drop Downs'!$P$2:$R$16,2,FALSE),0)</f>
        <v>0</v>
      </c>
      <c r="S696" s="5" t="str">
        <f>IF(OR(M696&gt;K696,N696&gt;L696,O696&gt;K696, Q696&gt;K696,N696&gt;L696, P696&gt;L696, R696&gt;L696),"Member currently has a coverage election over what he/she needs.  Please add more dependents or adjust the coverage election.","")&amp;(IF(AND(NOT(ISBLANK(Spreadsheet!C696)),NOT(ISBLANK(Spreadsheet!D696)),ISBLANK(Spreadsheet!E696)),"Dependent lacks a relationship to member.Please select one from the drop-down.",""))</f>
        <v/>
      </c>
      <c r="T696" s="5" t="b">
        <f t="shared" si="49"/>
        <v>1</v>
      </c>
      <c r="U696" s="5" t="b">
        <f>OR(ISBLANK(Spreadsheet!C696),IF(NOT(ISBLANK(Spreadsheet!D696)),NOT(ISBLANK(Spreadsheet!E696)),TRUE))</f>
        <v>1</v>
      </c>
      <c r="V696" s="5" t="b">
        <f>OR(ISBLANK(Spreadsheet!C696), NOT(ISBLANK(Spreadsheet!I696)))</f>
        <v>1</v>
      </c>
      <c r="W696" s="5" t="b">
        <f>OR(ISBLANK(Spreadsheet!D696),NOT(ISBLANK(Spreadsheet!C696)))</f>
        <v>1</v>
      </c>
      <c r="X696" s="155" t="str">
        <f>REPT("0",MIN(FIND({1,2,3,4,5,6,7,8,9},Spreadsheet!C696&amp;"123456789"))-1)&amp;IF(ISBLANK(Spreadsheet!C696),"",SUMPRODUCT(MID(0&amp;Spreadsheet!C696,LARGE(INDEX(ISNUMBER(--MID(Spreadsheet!C696,ROW($1:$225),1))*
 ROW($1:$225),0),ROW($1:$225))+1,1)*10^ROW($1:$225)/10))</f>
        <v/>
      </c>
      <c r="Y696" s="5" t="b">
        <f>IF(NOT(ISBLANK(Spreadsheet!C696)),IF(AND(ISNUMBER(VALUE(Spreadsheet!C696)), LEN(Spreadsheet!C696)=9),TRUE,FALSE),TRUE)</f>
        <v>1</v>
      </c>
      <c r="Z696" s="155" t="str">
        <f>REPT("0",MIN(FIND({1,2,3,4,5,6,7,8,9},Spreadsheet!D696&amp;"123456789"))-1)&amp;IF(ISBLANK(Spreadsheet!D696),"",SUMPRODUCT(MID(0&amp;Spreadsheet!D696,LARGE(INDEX(ISNUMBER(--MID(Spreadsheet!D696,ROW($1:$225),1))*
 ROW($1:$225),0),ROW($1:$225))+1,1)*10^ROW($1:$225)/10))</f>
        <v/>
      </c>
      <c r="AA696" s="5" t="b">
        <f>IF(AND(NOT(ISBLANK(Spreadsheet!D696)),NOT(ISBLANK(Spreadsheet!C696))),IF(AND(ISNUMBER(VALUE(Spreadsheet!D696)), LEN(Spreadsheet!D696)=9),TRUE,FALSE),IF(AND(NOT(ISBLANK(Spreadsheet!D696)),ISBLANK(Spreadsheet!C696)),FALSE,TRUE))</f>
        <v>1</v>
      </c>
      <c r="AB696" s="5" t="b">
        <f>OR(ISBLANK(Spreadsheet!Y696),IF(NOT(ISBLANK(Spreadsheet!Y696)),LEN(Spreadsheet!Y696)=10,ISNUMBER(VALUE(Spreadsheet!Y696))))</f>
        <v>1</v>
      </c>
      <c r="AC696" s="5" t="b">
        <f>OR(ISBLANK(Spreadsheet!AI696), AND(NOT(ISBLANK(Spreadsheet!AJ696)), NOT(ISNUMBER(SEARCH("Waive",Spreadsheet!AJ696)))))</f>
        <v>1</v>
      </c>
      <c r="AD696" s="5" t="b">
        <f>OR(ISBLANK(Spreadsheet!AK696), AND(NOT(ISBLANK(Spreadsheet!AL696)), NOT(ISNUMBER(SEARCH("Waive",Spreadsheet!AL696)))))</f>
        <v>1</v>
      </c>
      <c r="AE696" s="5" t="b">
        <f>OR(ISBLANK(Spreadsheet!AM696), AND(NOT(ISBLANK(Spreadsheet!AN696)), NOT(ISNUMBER(SEARCH("Waive", Spreadsheet!AN696)))))</f>
        <v>1</v>
      </c>
      <c r="AF696" s="5" t="b">
        <f>OR(ISBLANK(Spreadsheet!C696), NOT(ISBLANK(Spreadsheet!D696)),NOT(ISBLANK(Spreadsheet!L696)))</f>
        <v>1</v>
      </c>
      <c r="AG696" s="5" t="b">
        <f>IF(AND(NOT(ISBLANK(Spreadsheet!C696)), NOT(ISBLANK(Spreadsheet!D696)),Spreadsheet!C696&lt;&gt;Spreadsheet!D696),IF(ISERROR(VLOOKUP(Spreadsheet!C696, Spreadsheet!$C$6:'Spreadsheet'!$C695,1,FALSE)), FALSE, TRUE),TRUE)</f>
        <v>1</v>
      </c>
      <c r="AH696" s="5" t="b">
        <f>Spreadsheet!$B$2=Spreadsheet!AD696</f>
        <v>1</v>
      </c>
      <c r="AI696" s="5" t="b">
        <f>IF(ISBLANK(Spreadsheet!G696),TRUE,IF(OR(LEN(Spreadsheet!G696)&gt;1,ISNUMBER(VALUE(Spreadsheet!G696))),FALSE,TRUE))</f>
        <v>1</v>
      </c>
      <c r="AJ696" s="5" t="b">
        <f>OR(ISBLANK(Spreadsheet!C696), NOT(ISBLANK(Spreadsheet!B696)), NOT(ISBLANK(Spreadsheet!D696)))</f>
        <v>1</v>
      </c>
      <c r="AK696" s="5" t="b">
        <f t="array" ref="AK696">IF(OR(AND(ISBLANK(Spreadsheet!E696),ISBLANK(Spreadsheet!D696),NOT(ISBLANK(Spreadsheet!C696))),AND(ISBLANK(Spreadsheet!E696),ISBLANK(Spreadsheet!D696),ISBLANK(Spreadsheet!C696))),TRUE,ISNUMBER(MATCH(TRUE,EXACT(Spreadsheet!E696,Relationships),0)))</f>
        <v>1</v>
      </c>
      <c r="AL696" s="5" t="b">
        <f>IF(NOT(ISBLANK(Spreadsheet!C696)),IF(OR(ISBLANK(Spreadsheet!F696),LEN(Spreadsheet!F696)&gt;40),FALSE,TRUE),TRUE)</f>
        <v>1</v>
      </c>
      <c r="AM696" s="5" t="b">
        <f>IF(NOT(ISBLANK(Spreadsheet!C696)),IF(OR(ISBLANK(Spreadsheet!H696),LEN(Spreadsheet!H696)&gt;40),FALSE,TRUE),TRUE)</f>
        <v>1</v>
      </c>
      <c r="AN696" s="5" t="b">
        <f t="array" ref="AN696">IF(ISBLANK(Spreadsheet!I696),TRUE,ISNUMBER(MATCH(TRUE,EXACT(Spreadsheet!I696,GenderValues),0)))</f>
        <v>1</v>
      </c>
      <c r="AO696" s="5" t="b">
        <f ca="1">IF(ISERROR(DATEVALUE(TEXT(Spreadsheet!J696,"mm/dd/yyyy")) &gt; TODAY()),IF(AND(ISBLANK(Spreadsheet!J696),ISBLANK(Spreadsheet!C696)),TRUE,FALSE),IF(DATEVALUE(TEXT(Spreadsheet!J696,"mm/dd/yyyy")) &gt; TODAY(),FALSE,TRUE))</f>
        <v>1</v>
      </c>
      <c r="AP696" s="5" t="b">
        <f>OR(ISBLANK(Spreadsheet!K696),LEN(Spreadsheet!K696)&lt;=100)</f>
        <v>1</v>
      </c>
      <c r="AQ696" s="5" t="b">
        <f t="array" ref="AQ696">IF(OR(AND(ISBLANK(Spreadsheet!L696),ISBLANK(Spreadsheet!C696)),AND(NOT(ISBLANK(Spreadsheet!C696)),NOT(ISBLANK(Spreadsheet!D696)))),TRUE,ISNUMBER(MATCH(TRUE,EXACT(Spreadsheet!L696,MaritalStatus),0)))</f>
        <v>1</v>
      </c>
      <c r="AR696" s="5" t="b">
        <f ca="1">IF(ISERROR(DATEVALUE(TEXT(Spreadsheet!M696,"mm/dd/yyyy")) &gt; TODAY()),IF(ISBLANK(Spreadsheet!M696),TRUE,FALSE),IF(DATEVALUE(TEXT(Spreadsheet!M696,"mm/dd/yyyy")) &gt; TODAY(),FALSE,TRUE))</f>
        <v>1</v>
      </c>
      <c r="AS696" s="5" t="b">
        <f>OR(ISBLANK(Spreadsheet!N696),LEN(Spreadsheet!N696)&lt;=100)</f>
        <v>1</v>
      </c>
      <c r="AT696" s="5" t="b">
        <f>OR(ISBLANK(Spreadsheet!O696),UPPER(Spreadsheet!O696)="YES")</f>
        <v>1</v>
      </c>
      <c r="AU696" s="5" t="b">
        <f>OR(ISBLANK(Spreadsheet!P696),UPPER(Spreadsheet!P696)="YES")</f>
        <v>1</v>
      </c>
      <c r="AV696" s="5" t="b">
        <f t="array" ref="AV696">IF(ISBLANK(Spreadsheet!Q696),TRUE,ISNUMBER(MATCH(TRUE,EXACT(Spreadsheet!Q696,OnGroupsPriorIns),0)))</f>
        <v>1</v>
      </c>
      <c r="AW696" s="5" t="b">
        <f>OR(ISBLANK(Spreadsheet!R696),UPPER(Spreadsheet!R696)="YES")</f>
        <v>1</v>
      </c>
      <c r="AX696" s="5" t="b">
        <f>OR(ISBLANK(Spreadsheet!S696),UPPER(Spreadsheet!S696)="YES")</f>
        <v>1</v>
      </c>
      <c r="AY696" s="5" t="b">
        <f>OR(AND(ISBLANK(Spreadsheet!C696),LEN(Spreadsheet!T696)=0),AND(NOT(ISBLANK(Spreadsheet!C696)),LEN(Spreadsheet!T696)&gt;0,LEN(Spreadsheet!T696)&lt;=50))</f>
        <v>1</v>
      </c>
      <c r="AZ696" s="5" t="b">
        <f>OR(LEN(Spreadsheet!U696)=0,AND(LEN(Spreadsheet!U696)&gt;0,LEN(Spreadsheet!U696)&lt;=50))</f>
        <v>1</v>
      </c>
      <c r="BA696" s="5" t="b">
        <f>OR(AND(ISBLANK(Spreadsheet!C696),LEN(Spreadsheet!V696)=0),AND(NOT(ISBLANK(Spreadsheet!C696)),LEN(Spreadsheet!V696)&gt;0,LEN(Spreadsheet!V696)&lt;=50))</f>
        <v>1</v>
      </c>
      <c r="BB696" s="5" t="b">
        <f t="array" ref="BB696">IF(AND(ISBLANK(Spreadsheet!C696),LEN(Spreadsheet!W696)=0),TRUE,ISNUMBER(MATCH(TRUE,EXACT(Spreadsheet!W696,States),0)))</f>
        <v>1</v>
      </c>
      <c r="BC696" s="5" t="b">
        <f>OR(AND(ISBLANK(Spreadsheet!C696),LEN(Spreadsheet!X696)=0),AND(NOT(ISBLANK(Spreadsheet!C696)),LEN(Spreadsheet!X696)&gt;0,LEN(Spreadsheet!X696)=5,ISNUMBER(VALUE(Spreadsheet!X696))))</f>
        <v>1</v>
      </c>
      <c r="BD696" s="5" t="b">
        <f>OR(ISBLANK(Spreadsheet!Z696),LEN(Spreadsheet!Z696)&lt;=50)</f>
        <v>1</v>
      </c>
      <c r="BE696" s="5" t="b">
        <f>ISBLANK(Spreadsheet!AA696)</f>
        <v>1</v>
      </c>
      <c r="BF696" s="5" t="b">
        <f>ISBLANK(Spreadsheet!AB696)</f>
        <v>1</v>
      </c>
      <c r="BG696" s="5" t="b">
        <f>IF(ISERROR(DATEVALUE(TEXT(Spreadsheet!AC696,"mm/dd/yyyy")) &gt; DATEVALUE(TEXT(Spreadsheet!J696,"mm/dd/yyyy"))),IF(OR(AND(ISBLANK(Spreadsheet!AC696),ISBLANK(Spreadsheet!C696)),AND(NOT(ISBLANK(Spreadsheet!C696)),ISBLANK(Spreadsheet!AC696),NOT(ISBLANK(Spreadsheet!D696)))),TRUE,FALSE),IF(DATEVALUE(TEXT(Spreadsheet!AC696,"mm/dd/yyyy")) &gt; DATEVALUE(TEXT(Spreadsheet!J696,"mm/dd/yyyy")),TRUE,FALSE))</f>
        <v>1</v>
      </c>
      <c r="BH696" s="5" t="b">
        <f>OR(AND(ISBLANK(Spreadsheet!C696),ISBLANK(Spreadsheet!AE696)),AND(NOT(ISBLANK(Spreadsheet!C696)),NOT(ISBLANK(Spreadsheet!D696)),ISBLANK(Spreadsheet!AE696)),AND(NOT(ISBLANK(Spreadsheet!C696)),ISBLANK(Spreadsheet!D696),NOT(ISBLANK(Spreadsheet!AE696)),LEN(Spreadsheet!AE696)&lt;=100))</f>
        <v>1</v>
      </c>
      <c r="BI696" s="5" t="b">
        <f t="array" ref="BI696">IF(ISBLANK(Spreadsheet!AF696),TRUE,ISNUMBER(MATCH(TRUE,EXACT(Spreadsheet!AF696,CobraShortReasons),0)))</f>
        <v>1</v>
      </c>
      <c r="BJ696" s="5" t="b">
        <f ca="1">IF(ISERROR(DATEVALUE(TEXT(Spreadsheet!AG696,"mm/dd/yyyy")) &gt; TODAY()),IF(ISBLANK(Spreadsheet!AG696),TRUE,FALSE),IF(DATEVALUE(TEXT(Spreadsheet!AG696,"mm/dd/yyyy")) &gt; TODAY(),FALSE,TRUE))</f>
        <v>1</v>
      </c>
      <c r="BK696" s="5" t="b">
        <f>OR(ISBLANK(Spreadsheet!AH696),LEN(Spreadsheet!AH696)&lt;=25)</f>
        <v>1</v>
      </c>
      <c r="BL696" s="5" t="b">
        <f t="array" aca="1" ref="BL696" ca="1">IF(ISBLANK(Spreadsheet!AI696),TRUE,ISNUMBER(MATCH(TRUE,EXACT(Spreadsheet!AI696,INDIRECT(Spreadsheet!$D$2)),0)))</f>
        <v>1</v>
      </c>
      <c r="BM696" s="5" t="b">
        <f t="array" aca="1" ref="BM696" ca="1">IF(ISBLANK(Spreadsheet!AJ696),TRUE,ISNUMBER(MATCH(TRUE,EXACT(Spreadsheet!AJ696,INDIRECT(Spreadsheet!BJ696)),0)))</f>
        <v>1</v>
      </c>
      <c r="BN696" s="5" t="b">
        <f t="array" ref="BN696">IF(ISBLANK(Spreadsheet!AK696),TRUE,ISNUMBER(MATCH(TRUE,EXACT(Spreadsheet!AK696,DentalPlans),0)))</f>
        <v>1</v>
      </c>
      <c r="BO696" s="5" t="b">
        <f t="array" aca="1" ref="BO696" ca="1">IF(ISBLANK(Spreadsheet!AL696),TRUE,ISNUMBER(MATCH(TRUE,EXACT(Spreadsheet!AL696,INDIRECT(Spreadsheet!BK696)),0)))</f>
        <v>1</v>
      </c>
      <c r="BP696" s="5" t="b">
        <f t="array" ref="BP696">IF(ISBLANK(Spreadsheet!AM696),TRUE,ISNUMBER(MATCH(TRUE,EXACT(Spreadsheet!AM696,VisionPlans),0)))</f>
        <v>1</v>
      </c>
      <c r="BQ696" s="5" t="b">
        <f t="array" aca="1" ref="BQ696" ca="1">IF(ISBLANK(Spreadsheet!AN696),TRUE,ISNUMBER(MATCH(TRUE,EXACT(Spreadsheet!AN696,INDIRECT(Spreadsheet!BL696)),0)))</f>
        <v>1</v>
      </c>
      <c r="BR696" s="5" t="b">
        <f t="array" ref="BR696">IF(ISBLANK(Spreadsheet!AO696),TRUE,ISNUMBER(MATCH(TRUE,EXACT(Spreadsheet!AO696,LifeBenefitClasses),0)))</f>
        <v>1</v>
      </c>
      <c r="BS696" s="5" t="b">
        <f>IF(OR(ISBLANK(Spreadsheet!AO696), Spreadsheet!AO696="Waive"),IF(ISBLANK(Spreadsheet!AP696),TRUE,FALSE),IF(OR(AND(NOT(ISBLANK(Spreadsheet!AO696)),ISBLANK(Spreadsheet!AP696)),NOT(ISNUMBER(VALUE(Spreadsheet!AP696)))),FALSE,IF(OR(AND(Spreadsheet!AP696&lt;6,MOD(Spreadsheet!AP696*10,5)=0), MOD(Spreadsheet!AP696,5000)=0),TRUE,FALSE)))</f>
        <v>1</v>
      </c>
      <c r="BT696" s="5" t="b">
        <f t="array" ref="BT696">IF(ISBLANK(Spreadsheet!AQ696),TRUE,ISNUMBER(MATCH(TRUE,EXACT(Spreadsheet!AQ696,EnrollWaive),0)))</f>
        <v>1</v>
      </c>
      <c r="BU696" s="5" t="b">
        <f t="array" ref="BU696">IF(ISBLANK(Spreadsheet!AR696),TRUE,ISNUMBER(MATCH(TRUE,EXACT(Spreadsheet!AR696,LifeBenefitClasses),0)))</f>
        <v>1</v>
      </c>
      <c r="BV696" s="5" t="b">
        <f>IF(OR(ISBLANK(Spreadsheet!AR696), Spreadsheet!AR696="Waive"),IF(ISBLANK(Spreadsheet!AS696),TRUE,FALSE),IF(OR(AND(NOT(ISBLANK(Spreadsheet!AR696)),ISBLANK(Spreadsheet!AS696)),NOT(ISNUMBER(VALUE(Spreadsheet!AS696)))),FALSE,IF(OR(AND(Spreadsheet!AS696&lt;6,MOD(Spreadsheet!AS696*10,5)=0), MOD(Spreadsheet!AS696,10000)=0),TRUE,FALSE)))</f>
        <v>1</v>
      </c>
      <c r="BW696" s="5" t="b">
        <f t="array" ref="BW696">IF(ISBLANK(Spreadsheet!AT696),TRUE,ISNUMBER(MATCH(TRUE,EXACT(Spreadsheet!AT696,LifeBenefitClasses),0)))</f>
        <v>1</v>
      </c>
      <c r="BX696" s="5" t="b">
        <f>IF(OR(ISBLANK(Spreadsheet!AT696), Spreadsheet!AT696="Waive"),IF(ISBLANK(Spreadsheet!AU696),TRUE,FALSE),IF(OR(AND(NOT(ISBLANK(Spreadsheet!AT696)),ISBLANK(Spreadsheet!AU696)),NOT(ISNUMBER(VALUE(Spreadsheet!AU696)))),FALSE,IF(AND(NOT(OR(ISBLANK(Spreadsheet!AT696),Spreadsheet!AT696="Waive")),NOT(OR(ISBLANK(Spreadsheet!AR696),Spreadsheet!AR696="Waive")),MOD(Spreadsheet!AU696,5000)=0, Spreadsheet!AU696&lt;=(Spreadsheet!AS696*0.5)),TRUE,FALSE)))</f>
        <v>1</v>
      </c>
      <c r="BY696" s="5" t="b">
        <f t="array" ref="BY696">IF(ISBLANK(Spreadsheet!AV696),TRUE,ISNUMBER(MATCH(TRUE,EXACT(Spreadsheet!AV696,EnrollWaive),0)))</f>
        <v>1</v>
      </c>
      <c r="BZ696" s="5" t="b">
        <f t="array" ref="BZ696">IF(ISBLANK(Spreadsheet!AW696),TRUE,ISNUMBER(MATCH(TRUE,EXACT(Spreadsheet!AW696,LifeBenefitClasses),0)))</f>
        <v>1</v>
      </c>
      <c r="CA696" s="5" t="b">
        <f t="array" ref="CA696">IF(ISBLANK(Spreadsheet!AX696),TRUE,ISNUMBER(MATCH(TRUE,EXACT(Spreadsheet!AX696,LifeBenefitClasses),0)))</f>
        <v>1</v>
      </c>
      <c r="CB696" s="5" t="b">
        <f t="array" ref="CB696">IF(ISBLANK(Spreadsheet!AY696),TRUE,ISNUMBER(MATCH(TRUE,EXACT(Spreadsheet!AY696,LifeBenefitClasses),0)))</f>
        <v>1</v>
      </c>
      <c r="CC696" s="5" t="b">
        <f t="array" ref="CC696">IF(ISBLANK(Spreadsheet!AZ696),TRUE,ISNUMBER(MATCH(TRUE,EXACT(Spreadsheet!AZ696,LifeBenefitClasses),0)))</f>
        <v>1</v>
      </c>
      <c r="CD696" s="5" t="b">
        <f t="array" ref="CD696">IF(ISBLANK(Spreadsheet!BA696),TRUE,ISNUMBER(MATCH(TRUE,EXACT(Spreadsheet!BA696,LifeBenefitClasses),0)))</f>
        <v>1</v>
      </c>
      <c r="CE696" s="5" t="b">
        <f>IF(OR(ISBLANK(Spreadsheet!BA696), Spreadsheet!BA696="Waive"),IF(ISBLANK(Spreadsheet!BB696),TRUE,FALSE),IF(OR(AND(NOT(ISBLANK(Spreadsheet!BA696)),ISBLANK(Spreadsheet!BB696)),NOT(ISNUMBER(VALUE(Spreadsheet!BB696))),ISBLANK(Spreadsheet!BC696),NOT(ISNUMBER(VALUE(Spreadsheet!BC696)))),FALSE,IF(AND(Spreadsheet!BB696&gt;=50000,Spreadsheet!BB696&lt;=250000,MOD(Spreadsheet!BB696,10000)=0,Spreadsheet!BB696&lt;=(10*Spreadsheet!BC696)),TRUE,FALSE)))</f>
        <v>1</v>
      </c>
      <c r="CF696" s="5" t="b">
        <f>IF(NOT(ISBLANK(Spreadsheet!BC696)),AND(ISNUMBER(VALUE(Spreadsheet!BC696)),Spreadsheet!BC696&gt;0),AND(OR(ISBLANK(Spreadsheet!AO696),Spreadsheet!AO696="Waive",AND(NOT(OR(ISBLANK(Spreadsheet!AO696),Spreadsheet!AO696="Waive")),Spreadsheet!AP696&gt;=6)),OR(ISBLANK(Spreadsheet!AR696),AND(NOT(OR(ISBLANK(Spreadsheet!AR696),Spreadsheet!AR696="Waive")),Spreadsheet!AS696&gt;=6)),OR(ISBLANK(Spreadsheet!AW696)),OR(ISBLANK(Spreadsheet!AX696)),OR(ISBLANK(Spreadsheet!AY696)),OR(ISBLANK(Spreadsheet!AZ696)),OR(ISBLANK(Spreadsheet!BA696),Spreadsheet!BA696="Waive")))</f>
        <v>1</v>
      </c>
      <c r="CG696" s="5" t="b">
        <f t="shared" ca="1" si="47"/>
        <v>1</v>
      </c>
    </row>
    <row r="697" spans="8:85" x14ac:dyDescent="0.3">
      <c r="H697" s="5">
        <f t="shared" ca="1" si="48"/>
        <v>2</v>
      </c>
      <c r="I697" s="5" t="str">
        <f t="shared" ca="1" si="46"/>
        <v/>
      </c>
      <c r="J697" s="5" t="str">
        <f>IF(AND(NOT(ISBLANK(Spreadsheet!C697)),ISBLANK(Spreadsheet!D697)),Spreadsheet!F697&amp;" "&amp;Spreadsheet!H697,"")</f>
        <v/>
      </c>
      <c r="K697" s="5">
        <f>IF(AND(NOT(ISBLANK(Spreadsheet!C697)),ISBLANK(Spreadsheet!D697)),COUNTIFS(Spreadsheet!E698:E$786,"=Child",Spreadsheet!C698:C$786, "="&amp;Spreadsheet!C697) + COUNTIFS(Spreadsheet!E698:E$786,"=Step-child",Spreadsheet!C698:C$786, "="&amp;Spreadsheet!C697),0)</f>
        <v>0</v>
      </c>
      <c r="L697" s="5">
        <f>IF(NOT(ISBLANK(J697)),COUNTIFS(Spreadsheet!E698:E$786,"=Wife",Spreadsheet!C698:C$786, "="&amp;Spreadsheet!C697) + COUNTIFS(Spreadsheet!E698:E$786,"=Husband",Spreadsheet!C698:C$786, "="&amp;Spreadsheet!C697),0)</f>
        <v>0</v>
      </c>
      <c r="M697" s="5">
        <f>IF(NOT(ISBLANK(Spreadsheet!AJ697)),VLOOKUP(Spreadsheet!AJ697,'Drop Downs'!$P$2:$R$16,3,FALSE),0)</f>
        <v>0</v>
      </c>
      <c r="N697" s="5">
        <f>IF(NOT(ISBLANK(Spreadsheet!AJ697)), VLOOKUP(Spreadsheet!AJ697,'Drop Downs'!$P$2:$R$16,2,FALSE),0)</f>
        <v>0</v>
      </c>
      <c r="O697" s="5">
        <f>IF(NOT(ISBLANK(Spreadsheet!AL697)),VLOOKUP(Spreadsheet!AL697,'Drop Downs'!$P$2:$R$16,3,FALSE), 0)</f>
        <v>0</v>
      </c>
      <c r="P697" s="5">
        <f>IF(NOT(ISBLANK(Spreadsheet!AL697)),VLOOKUP(Spreadsheet!AL697,'Drop Downs'!$P$2:$R$16,2,FALSE),0)</f>
        <v>0</v>
      </c>
      <c r="Q697" s="5">
        <f>IF(NOT(ISBLANK(Spreadsheet!AN697)),VLOOKUP(Spreadsheet!AN697,'Drop Downs'!$P$2:$R$16,3,FALSE),0)</f>
        <v>0</v>
      </c>
      <c r="R697" s="5">
        <f>IF(NOT(ISBLANK(Spreadsheet!AN697)),VLOOKUP(Spreadsheet!AN697,'Drop Downs'!$P$2:$R$16,2,FALSE),0)</f>
        <v>0</v>
      </c>
      <c r="S697" s="5" t="str">
        <f>IF(OR(M697&gt;K697,N697&gt;L697,O697&gt;K697, Q697&gt;K697,N697&gt;L697, P697&gt;L697, R697&gt;L697),"Member currently has a coverage election over what he/she needs.  Please add more dependents or adjust the coverage election.","")&amp;(IF(AND(NOT(ISBLANK(Spreadsheet!C697)),NOT(ISBLANK(Spreadsheet!D697)),ISBLANK(Spreadsheet!E697)),"Dependent lacks a relationship to member.Please select one from the drop-down.",""))</f>
        <v/>
      </c>
      <c r="T697" s="5" t="b">
        <f t="shared" si="49"/>
        <v>1</v>
      </c>
      <c r="U697" s="5" t="b">
        <f>OR(ISBLANK(Spreadsheet!C697),IF(NOT(ISBLANK(Spreadsheet!D697)),NOT(ISBLANK(Spreadsheet!E697)),TRUE))</f>
        <v>1</v>
      </c>
      <c r="V697" s="5" t="b">
        <f>OR(ISBLANK(Spreadsheet!C697), NOT(ISBLANK(Spreadsheet!I697)))</f>
        <v>1</v>
      </c>
      <c r="W697" s="5" t="b">
        <f>OR(ISBLANK(Spreadsheet!D697),NOT(ISBLANK(Spreadsheet!C697)))</f>
        <v>1</v>
      </c>
      <c r="X697" s="155" t="str">
        <f>REPT("0",MIN(FIND({1,2,3,4,5,6,7,8,9},Spreadsheet!C697&amp;"123456789"))-1)&amp;IF(ISBLANK(Spreadsheet!C697),"",SUMPRODUCT(MID(0&amp;Spreadsheet!C697,LARGE(INDEX(ISNUMBER(--MID(Spreadsheet!C697,ROW($1:$225),1))*
 ROW($1:$225),0),ROW($1:$225))+1,1)*10^ROW($1:$225)/10))</f>
        <v/>
      </c>
      <c r="Y697" s="5" t="b">
        <f>IF(NOT(ISBLANK(Spreadsheet!C697)),IF(AND(ISNUMBER(VALUE(Spreadsheet!C697)), LEN(Spreadsheet!C697)=9),TRUE,FALSE),TRUE)</f>
        <v>1</v>
      </c>
      <c r="Z697" s="155" t="str">
        <f>REPT("0",MIN(FIND({1,2,3,4,5,6,7,8,9},Spreadsheet!D697&amp;"123456789"))-1)&amp;IF(ISBLANK(Spreadsheet!D697),"",SUMPRODUCT(MID(0&amp;Spreadsheet!D697,LARGE(INDEX(ISNUMBER(--MID(Spreadsheet!D697,ROW($1:$225),1))*
 ROW($1:$225),0),ROW($1:$225))+1,1)*10^ROW($1:$225)/10))</f>
        <v/>
      </c>
      <c r="AA697" s="5" t="b">
        <f>IF(AND(NOT(ISBLANK(Spreadsheet!D697)),NOT(ISBLANK(Spreadsheet!C697))),IF(AND(ISNUMBER(VALUE(Spreadsheet!D697)), LEN(Spreadsheet!D697)=9),TRUE,FALSE),IF(AND(NOT(ISBLANK(Spreadsheet!D697)),ISBLANK(Spreadsheet!C697)),FALSE,TRUE))</f>
        <v>1</v>
      </c>
      <c r="AB697" s="5" t="b">
        <f>OR(ISBLANK(Spreadsheet!Y697),IF(NOT(ISBLANK(Spreadsheet!Y697)),LEN(Spreadsheet!Y697)=10,ISNUMBER(VALUE(Spreadsheet!Y697))))</f>
        <v>1</v>
      </c>
      <c r="AC697" s="5" t="b">
        <f>OR(ISBLANK(Spreadsheet!AI697), AND(NOT(ISBLANK(Spreadsheet!AJ697)), NOT(ISNUMBER(SEARCH("Waive",Spreadsheet!AJ697)))))</f>
        <v>1</v>
      </c>
      <c r="AD697" s="5" t="b">
        <f>OR(ISBLANK(Spreadsheet!AK697), AND(NOT(ISBLANK(Spreadsheet!AL697)), NOT(ISNUMBER(SEARCH("Waive",Spreadsheet!AL697)))))</f>
        <v>1</v>
      </c>
      <c r="AE697" s="5" t="b">
        <f>OR(ISBLANK(Spreadsheet!AM697), AND(NOT(ISBLANK(Spreadsheet!AN697)), NOT(ISNUMBER(SEARCH("Waive", Spreadsheet!AN697)))))</f>
        <v>1</v>
      </c>
      <c r="AF697" s="5" t="b">
        <f>OR(ISBLANK(Spreadsheet!C697), NOT(ISBLANK(Spreadsheet!D697)),NOT(ISBLANK(Spreadsheet!L697)))</f>
        <v>1</v>
      </c>
      <c r="AG697" s="5" t="b">
        <f>IF(AND(NOT(ISBLANK(Spreadsheet!C697)), NOT(ISBLANK(Spreadsheet!D697)),Spreadsheet!C697&lt;&gt;Spreadsheet!D697),IF(ISERROR(VLOOKUP(Spreadsheet!C697, Spreadsheet!$C$6:'Spreadsheet'!$C696,1,FALSE)), FALSE, TRUE),TRUE)</f>
        <v>1</v>
      </c>
      <c r="AH697" s="5" t="b">
        <f>Spreadsheet!$B$2=Spreadsheet!AD697</f>
        <v>1</v>
      </c>
      <c r="AI697" s="5" t="b">
        <f>IF(ISBLANK(Spreadsheet!G697),TRUE,IF(OR(LEN(Spreadsheet!G697)&gt;1,ISNUMBER(VALUE(Spreadsheet!G697))),FALSE,TRUE))</f>
        <v>1</v>
      </c>
      <c r="AJ697" s="5" t="b">
        <f>OR(ISBLANK(Spreadsheet!C697), NOT(ISBLANK(Spreadsheet!B697)), NOT(ISBLANK(Spreadsheet!D697)))</f>
        <v>1</v>
      </c>
      <c r="AK697" s="5" t="b">
        <f t="array" ref="AK697">IF(OR(AND(ISBLANK(Spreadsheet!E697),ISBLANK(Spreadsheet!D697),NOT(ISBLANK(Spreadsheet!C697))),AND(ISBLANK(Spreadsheet!E697),ISBLANK(Spreadsheet!D697),ISBLANK(Spreadsheet!C697))),TRUE,ISNUMBER(MATCH(TRUE,EXACT(Spreadsheet!E697,Relationships),0)))</f>
        <v>1</v>
      </c>
      <c r="AL697" s="5" t="b">
        <f>IF(NOT(ISBLANK(Spreadsheet!C697)),IF(OR(ISBLANK(Spreadsheet!F697),LEN(Spreadsheet!F697)&gt;40),FALSE,TRUE),TRUE)</f>
        <v>1</v>
      </c>
      <c r="AM697" s="5" t="b">
        <f>IF(NOT(ISBLANK(Spreadsheet!C697)),IF(OR(ISBLANK(Spreadsheet!H697),LEN(Spreadsheet!H697)&gt;40),FALSE,TRUE),TRUE)</f>
        <v>1</v>
      </c>
      <c r="AN697" s="5" t="b">
        <f t="array" ref="AN697">IF(ISBLANK(Spreadsheet!I697),TRUE,ISNUMBER(MATCH(TRUE,EXACT(Spreadsheet!I697,GenderValues),0)))</f>
        <v>1</v>
      </c>
      <c r="AO697" s="5" t="b">
        <f ca="1">IF(ISERROR(DATEVALUE(TEXT(Spreadsheet!J697,"mm/dd/yyyy")) &gt; TODAY()),IF(AND(ISBLANK(Spreadsheet!J697),ISBLANK(Spreadsheet!C697)),TRUE,FALSE),IF(DATEVALUE(TEXT(Spreadsheet!J697,"mm/dd/yyyy")) &gt; TODAY(),FALSE,TRUE))</f>
        <v>1</v>
      </c>
      <c r="AP697" s="5" t="b">
        <f>OR(ISBLANK(Spreadsheet!K697),LEN(Spreadsheet!K697)&lt;=100)</f>
        <v>1</v>
      </c>
      <c r="AQ697" s="5" t="b">
        <f t="array" ref="AQ697">IF(OR(AND(ISBLANK(Spreadsheet!L697),ISBLANK(Spreadsheet!C697)),AND(NOT(ISBLANK(Spreadsheet!C697)),NOT(ISBLANK(Spreadsheet!D697)))),TRUE,ISNUMBER(MATCH(TRUE,EXACT(Spreadsheet!L697,MaritalStatus),0)))</f>
        <v>1</v>
      </c>
      <c r="AR697" s="5" t="b">
        <f ca="1">IF(ISERROR(DATEVALUE(TEXT(Spreadsheet!M697,"mm/dd/yyyy")) &gt; TODAY()),IF(ISBLANK(Spreadsheet!M697),TRUE,FALSE),IF(DATEVALUE(TEXT(Spreadsheet!M697,"mm/dd/yyyy")) &gt; TODAY(),FALSE,TRUE))</f>
        <v>1</v>
      </c>
      <c r="AS697" s="5" t="b">
        <f>OR(ISBLANK(Spreadsheet!N697),LEN(Spreadsheet!N697)&lt;=100)</f>
        <v>1</v>
      </c>
      <c r="AT697" s="5" t="b">
        <f>OR(ISBLANK(Spreadsheet!O697),UPPER(Spreadsheet!O697)="YES")</f>
        <v>1</v>
      </c>
      <c r="AU697" s="5" t="b">
        <f>OR(ISBLANK(Spreadsheet!P697),UPPER(Spreadsheet!P697)="YES")</f>
        <v>1</v>
      </c>
      <c r="AV697" s="5" t="b">
        <f t="array" ref="AV697">IF(ISBLANK(Spreadsheet!Q697),TRUE,ISNUMBER(MATCH(TRUE,EXACT(Spreadsheet!Q697,OnGroupsPriorIns),0)))</f>
        <v>1</v>
      </c>
      <c r="AW697" s="5" t="b">
        <f>OR(ISBLANK(Spreadsheet!R697),UPPER(Spreadsheet!R697)="YES")</f>
        <v>1</v>
      </c>
      <c r="AX697" s="5" t="b">
        <f>OR(ISBLANK(Spreadsheet!S697),UPPER(Spreadsheet!S697)="YES")</f>
        <v>1</v>
      </c>
      <c r="AY697" s="5" t="b">
        <f>OR(AND(ISBLANK(Spreadsheet!C697),LEN(Spreadsheet!T697)=0),AND(NOT(ISBLANK(Spreadsheet!C697)),LEN(Spreadsheet!T697)&gt;0,LEN(Spreadsheet!T697)&lt;=50))</f>
        <v>1</v>
      </c>
      <c r="AZ697" s="5" t="b">
        <f>OR(LEN(Spreadsheet!U697)=0,AND(LEN(Spreadsheet!U697)&gt;0,LEN(Spreadsheet!U697)&lt;=50))</f>
        <v>1</v>
      </c>
      <c r="BA697" s="5" t="b">
        <f>OR(AND(ISBLANK(Spreadsheet!C697),LEN(Spreadsheet!V697)=0),AND(NOT(ISBLANK(Spreadsheet!C697)),LEN(Spreadsheet!V697)&gt;0,LEN(Spreadsheet!V697)&lt;=50))</f>
        <v>1</v>
      </c>
      <c r="BB697" s="5" t="b">
        <f t="array" ref="BB697">IF(AND(ISBLANK(Spreadsheet!C697),LEN(Spreadsheet!W697)=0),TRUE,ISNUMBER(MATCH(TRUE,EXACT(Spreadsheet!W697,States),0)))</f>
        <v>1</v>
      </c>
      <c r="BC697" s="5" t="b">
        <f>OR(AND(ISBLANK(Spreadsheet!C697),LEN(Spreadsheet!X697)=0),AND(NOT(ISBLANK(Spreadsheet!C697)),LEN(Spreadsheet!X697)&gt;0,LEN(Spreadsheet!X697)=5,ISNUMBER(VALUE(Spreadsheet!X697))))</f>
        <v>1</v>
      </c>
      <c r="BD697" s="5" t="b">
        <f>OR(ISBLANK(Spreadsheet!Z697),LEN(Spreadsheet!Z697)&lt;=50)</f>
        <v>1</v>
      </c>
      <c r="BE697" s="5" t="b">
        <f>ISBLANK(Spreadsheet!AA697)</f>
        <v>1</v>
      </c>
      <c r="BF697" s="5" t="b">
        <f>ISBLANK(Spreadsheet!AB697)</f>
        <v>1</v>
      </c>
      <c r="BG697" s="5" t="b">
        <f>IF(ISERROR(DATEVALUE(TEXT(Spreadsheet!AC697,"mm/dd/yyyy")) &gt; DATEVALUE(TEXT(Spreadsheet!J697,"mm/dd/yyyy"))),IF(OR(AND(ISBLANK(Spreadsheet!AC697),ISBLANK(Spreadsheet!C697)),AND(NOT(ISBLANK(Spreadsheet!C697)),ISBLANK(Spreadsheet!AC697),NOT(ISBLANK(Spreadsheet!D697)))),TRUE,FALSE),IF(DATEVALUE(TEXT(Spreadsheet!AC697,"mm/dd/yyyy")) &gt; DATEVALUE(TEXT(Spreadsheet!J697,"mm/dd/yyyy")),TRUE,FALSE))</f>
        <v>1</v>
      </c>
      <c r="BH697" s="5" t="b">
        <f>OR(AND(ISBLANK(Spreadsheet!C697),ISBLANK(Spreadsheet!AE697)),AND(NOT(ISBLANK(Spreadsheet!C697)),NOT(ISBLANK(Spreadsheet!D697)),ISBLANK(Spreadsheet!AE697)),AND(NOT(ISBLANK(Spreadsheet!C697)),ISBLANK(Spreadsheet!D697),NOT(ISBLANK(Spreadsheet!AE697)),LEN(Spreadsheet!AE697)&lt;=100))</f>
        <v>1</v>
      </c>
      <c r="BI697" s="5" t="b">
        <f t="array" ref="BI697">IF(ISBLANK(Spreadsheet!AF697),TRUE,ISNUMBER(MATCH(TRUE,EXACT(Spreadsheet!AF697,CobraShortReasons),0)))</f>
        <v>1</v>
      </c>
      <c r="BJ697" s="5" t="b">
        <f ca="1">IF(ISERROR(DATEVALUE(TEXT(Spreadsheet!AG697,"mm/dd/yyyy")) &gt; TODAY()),IF(ISBLANK(Spreadsheet!AG697),TRUE,FALSE),IF(DATEVALUE(TEXT(Spreadsheet!AG697,"mm/dd/yyyy")) &gt; TODAY(),FALSE,TRUE))</f>
        <v>1</v>
      </c>
      <c r="BK697" s="5" t="b">
        <f>OR(ISBLANK(Spreadsheet!AH697),LEN(Spreadsheet!AH697)&lt;=25)</f>
        <v>1</v>
      </c>
      <c r="BL697" s="5" t="b">
        <f t="array" aca="1" ref="BL697" ca="1">IF(ISBLANK(Spreadsheet!AI697),TRUE,ISNUMBER(MATCH(TRUE,EXACT(Spreadsheet!AI697,INDIRECT(Spreadsheet!$D$2)),0)))</f>
        <v>1</v>
      </c>
      <c r="BM697" s="5" t="b">
        <f t="array" aca="1" ref="BM697" ca="1">IF(ISBLANK(Spreadsheet!AJ697),TRUE,ISNUMBER(MATCH(TRUE,EXACT(Spreadsheet!AJ697,INDIRECT(Spreadsheet!BJ697)),0)))</f>
        <v>1</v>
      </c>
      <c r="BN697" s="5" t="b">
        <f t="array" ref="BN697">IF(ISBLANK(Spreadsheet!AK697),TRUE,ISNUMBER(MATCH(TRUE,EXACT(Spreadsheet!AK697,DentalPlans),0)))</f>
        <v>1</v>
      </c>
      <c r="BO697" s="5" t="b">
        <f t="array" aca="1" ref="BO697" ca="1">IF(ISBLANK(Spreadsheet!AL697),TRUE,ISNUMBER(MATCH(TRUE,EXACT(Spreadsheet!AL697,INDIRECT(Spreadsheet!BK697)),0)))</f>
        <v>1</v>
      </c>
      <c r="BP697" s="5" t="b">
        <f t="array" ref="BP697">IF(ISBLANK(Spreadsheet!AM697),TRUE,ISNUMBER(MATCH(TRUE,EXACT(Spreadsheet!AM697,VisionPlans),0)))</f>
        <v>1</v>
      </c>
      <c r="BQ697" s="5" t="b">
        <f t="array" aca="1" ref="BQ697" ca="1">IF(ISBLANK(Spreadsheet!AN697),TRUE,ISNUMBER(MATCH(TRUE,EXACT(Spreadsheet!AN697,INDIRECT(Spreadsheet!BL697)),0)))</f>
        <v>1</v>
      </c>
      <c r="BR697" s="5" t="b">
        <f t="array" ref="BR697">IF(ISBLANK(Spreadsheet!AO697),TRUE,ISNUMBER(MATCH(TRUE,EXACT(Spreadsheet!AO697,LifeBenefitClasses),0)))</f>
        <v>1</v>
      </c>
      <c r="BS697" s="5" t="b">
        <f>IF(OR(ISBLANK(Spreadsheet!AO697), Spreadsheet!AO697="Waive"),IF(ISBLANK(Spreadsheet!AP697),TRUE,FALSE),IF(OR(AND(NOT(ISBLANK(Spreadsheet!AO697)),ISBLANK(Spreadsheet!AP697)),NOT(ISNUMBER(VALUE(Spreadsheet!AP697)))),FALSE,IF(OR(AND(Spreadsheet!AP697&lt;6,MOD(Spreadsheet!AP697*10,5)=0), MOD(Spreadsheet!AP697,5000)=0),TRUE,FALSE)))</f>
        <v>1</v>
      </c>
      <c r="BT697" s="5" t="b">
        <f t="array" ref="BT697">IF(ISBLANK(Spreadsheet!AQ697),TRUE,ISNUMBER(MATCH(TRUE,EXACT(Spreadsheet!AQ697,EnrollWaive),0)))</f>
        <v>1</v>
      </c>
      <c r="BU697" s="5" t="b">
        <f t="array" ref="BU697">IF(ISBLANK(Spreadsheet!AR697),TRUE,ISNUMBER(MATCH(TRUE,EXACT(Spreadsheet!AR697,LifeBenefitClasses),0)))</f>
        <v>1</v>
      </c>
      <c r="BV697" s="5" t="b">
        <f>IF(OR(ISBLANK(Spreadsheet!AR697), Spreadsheet!AR697="Waive"),IF(ISBLANK(Spreadsheet!AS697),TRUE,FALSE),IF(OR(AND(NOT(ISBLANK(Spreadsheet!AR697)),ISBLANK(Spreadsheet!AS697)),NOT(ISNUMBER(VALUE(Spreadsheet!AS697)))),FALSE,IF(OR(AND(Spreadsheet!AS697&lt;6,MOD(Spreadsheet!AS697*10,5)=0), MOD(Spreadsheet!AS697,10000)=0),TRUE,FALSE)))</f>
        <v>1</v>
      </c>
      <c r="BW697" s="5" t="b">
        <f t="array" ref="BW697">IF(ISBLANK(Spreadsheet!AT697),TRUE,ISNUMBER(MATCH(TRUE,EXACT(Spreadsheet!AT697,LifeBenefitClasses),0)))</f>
        <v>1</v>
      </c>
      <c r="BX697" s="5" t="b">
        <f>IF(OR(ISBLANK(Spreadsheet!AT697), Spreadsheet!AT697="Waive"),IF(ISBLANK(Spreadsheet!AU697),TRUE,FALSE),IF(OR(AND(NOT(ISBLANK(Spreadsheet!AT697)),ISBLANK(Spreadsheet!AU697)),NOT(ISNUMBER(VALUE(Spreadsheet!AU697)))),FALSE,IF(AND(NOT(OR(ISBLANK(Spreadsheet!AT697),Spreadsheet!AT697="Waive")),NOT(OR(ISBLANK(Spreadsheet!AR697),Spreadsheet!AR697="Waive")),MOD(Spreadsheet!AU697,5000)=0, Spreadsheet!AU697&lt;=(Spreadsheet!AS697*0.5)),TRUE,FALSE)))</f>
        <v>1</v>
      </c>
      <c r="BY697" s="5" t="b">
        <f t="array" ref="BY697">IF(ISBLANK(Spreadsheet!AV697),TRUE,ISNUMBER(MATCH(TRUE,EXACT(Spreadsheet!AV697,EnrollWaive),0)))</f>
        <v>1</v>
      </c>
      <c r="BZ697" s="5" t="b">
        <f t="array" ref="BZ697">IF(ISBLANK(Spreadsheet!AW697),TRUE,ISNUMBER(MATCH(TRUE,EXACT(Spreadsheet!AW697,LifeBenefitClasses),0)))</f>
        <v>1</v>
      </c>
      <c r="CA697" s="5" t="b">
        <f t="array" ref="CA697">IF(ISBLANK(Spreadsheet!AX697),TRUE,ISNUMBER(MATCH(TRUE,EXACT(Spreadsheet!AX697,LifeBenefitClasses),0)))</f>
        <v>1</v>
      </c>
      <c r="CB697" s="5" t="b">
        <f t="array" ref="CB697">IF(ISBLANK(Spreadsheet!AY697),TRUE,ISNUMBER(MATCH(TRUE,EXACT(Spreadsheet!AY697,LifeBenefitClasses),0)))</f>
        <v>1</v>
      </c>
      <c r="CC697" s="5" t="b">
        <f t="array" ref="CC697">IF(ISBLANK(Spreadsheet!AZ697),TRUE,ISNUMBER(MATCH(TRUE,EXACT(Spreadsheet!AZ697,LifeBenefitClasses),0)))</f>
        <v>1</v>
      </c>
      <c r="CD697" s="5" t="b">
        <f t="array" ref="CD697">IF(ISBLANK(Spreadsheet!BA697),TRUE,ISNUMBER(MATCH(TRUE,EXACT(Spreadsheet!BA697,LifeBenefitClasses),0)))</f>
        <v>1</v>
      </c>
      <c r="CE697" s="5" t="b">
        <f>IF(OR(ISBLANK(Spreadsheet!BA697), Spreadsheet!BA697="Waive"),IF(ISBLANK(Spreadsheet!BB697),TRUE,FALSE),IF(OR(AND(NOT(ISBLANK(Spreadsheet!BA697)),ISBLANK(Spreadsheet!BB697)),NOT(ISNUMBER(VALUE(Spreadsheet!BB697))),ISBLANK(Spreadsheet!BC697),NOT(ISNUMBER(VALUE(Spreadsheet!BC697)))),FALSE,IF(AND(Spreadsheet!BB697&gt;=50000,Spreadsheet!BB697&lt;=250000,MOD(Spreadsheet!BB697,10000)=0,Spreadsheet!BB697&lt;=(10*Spreadsheet!BC697)),TRUE,FALSE)))</f>
        <v>1</v>
      </c>
      <c r="CF697" s="5" t="b">
        <f>IF(NOT(ISBLANK(Spreadsheet!BC697)),AND(ISNUMBER(VALUE(Spreadsheet!BC697)),Spreadsheet!BC697&gt;0),AND(OR(ISBLANK(Spreadsheet!AO697),Spreadsheet!AO697="Waive",AND(NOT(OR(ISBLANK(Spreadsheet!AO697),Spreadsheet!AO697="Waive")),Spreadsheet!AP697&gt;=6)),OR(ISBLANK(Spreadsheet!AR697),AND(NOT(OR(ISBLANK(Spreadsheet!AR697),Spreadsheet!AR697="Waive")),Spreadsheet!AS697&gt;=6)),OR(ISBLANK(Spreadsheet!AW697)),OR(ISBLANK(Spreadsheet!AX697)),OR(ISBLANK(Spreadsheet!AY697)),OR(ISBLANK(Spreadsheet!AZ697)),OR(ISBLANK(Spreadsheet!BA697),Spreadsheet!BA697="Waive")))</f>
        <v>1</v>
      </c>
      <c r="CG697" s="5" t="b">
        <f t="shared" ca="1" si="47"/>
        <v>1</v>
      </c>
    </row>
    <row r="698" spans="8:85" x14ac:dyDescent="0.3">
      <c r="H698" s="5">
        <f t="shared" ca="1" si="48"/>
        <v>2</v>
      </c>
      <c r="I698" s="5" t="str">
        <f t="shared" ca="1" si="46"/>
        <v/>
      </c>
      <c r="J698" s="5" t="str">
        <f>IF(AND(NOT(ISBLANK(Spreadsheet!C698)),ISBLANK(Spreadsheet!D698)),Spreadsheet!F698&amp;" "&amp;Spreadsheet!H698,"")</f>
        <v/>
      </c>
      <c r="K698" s="5">
        <f>IF(AND(NOT(ISBLANK(Spreadsheet!C698)),ISBLANK(Spreadsheet!D698)),COUNTIFS(Spreadsheet!E699:E$786,"=Child",Spreadsheet!C699:C$786, "="&amp;Spreadsheet!C698) + COUNTIFS(Spreadsheet!E699:E$786,"=Step-child",Spreadsheet!C699:C$786, "="&amp;Spreadsheet!C698),0)</f>
        <v>0</v>
      </c>
      <c r="L698" s="5">
        <f>IF(NOT(ISBLANK(J698)),COUNTIFS(Spreadsheet!E699:E$786,"=Wife",Spreadsheet!C699:C$786, "="&amp;Spreadsheet!C698) + COUNTIFS(Spreadsheet!E699:E$786,"=Husband",Spreadsheet!C699:C$786, "="&amp;Spreadsheet!C698),0)</f>
        <v>0</v>
      </c>
      <c r="M698" s="5">
        <f>IF(NOT(ISBLANK(Spreadsheet!AJ698)),VLOOKUP(Spreadsheet!AJ698,'Drop Downs'!$P$2:$R$16,3,FALSE),0)</f>
        <v>0</v>
      </c>
      <c r="N698" s="5">
        <f>IF(NOT(ISBLANK(Spreadsheet!AJ698)), VLOOKUP(Spreadsheet!AJ698,'Drop Downs'!$P$2:$R$16,2,FALSE),0)</f>
        <v>0</v>
      </c>
      <c r="O698" s="5">
        <f>IF(NOT(ISBLANK(Spreadsheet!AL698)),VLOOKUP(Spreadsheet!AL698,'Drop Downs'!$P$2:$R$16,3,FALSE), 0)</f>
        <v>0</v>
      </c>
      <c r="P698" s="5">
        <f>IF(NOT(ISBLANK(Spreadsheet!AL698)),VLOOKUP(Spreadsheet!AL698,'Drop Downs'!$P$2:$R$16,2,FALSE),0)</f>
        <v>0</v>
      </c>
      <c r="Q698" s="5">
        <f>IF(NOT(ISBLANK(Spreadsheet!AN698)),VLOOKUP(Spreadsheet!AN698,'Drop Downs'!$P$2:$R$16,3,FALSE),0)</f>
        <v>0</v>
      </c>
      <c r="R698" s="5">
        <f>IF(NOT(ISBLANK(Spreadsheet!AN698)),VLOOKUP(Spreadsheet!AN698,'Drop Downs'!$P$2:$R$16,2,FALSE),0)</f>
        <v>0</v>
      </c>
      <c r="S698" s="5" t="str">
        <f>IF(OR(M698&gt;K698,N698&gt;L698,O698&gt;K698, Q698&gt;K698,N698&gt;L698, P698&gt;L698, R698&gt;L698),"Member currently has a coverage election over what he/she needs.  Please add more dependents or adjust the coverage election.","")&amp;(IF(AND(NOT(ISBLANK(Spreadsheet!C698)),NOT(ISBLANK(Spreadsheet!D698)),ISBLANK(Spreadsheet!E698)),"Dependent lacks a relationship to member.Please select one from the drop-down.",""))</f>
        <v/>
      </c>
      <c r="T698" s="5" t="b">
        <f t="shared" si="49"/>
        <v>1</v>
      </c>
      <c r="U698" s="5" t="b">
        <f>OR(ISBLANK(Spreadsheet!C698),IF(NOT(ISBLANK(Spreadsheet!D698)),NOT(ISBLANK(Spreadsheet!E698)),TRUE))</f>
        <v>1</v>
      </c>
      <c r="V698" s="5" t="b">
        <f>OR(ISBLANK(Spreadsheet!C698), NOT(ISBLANK(Spreadsheet!I698)))</f>
        <v>1</v>
      </c>
      <c r="W698" s="5" t="b">
        <f>OR(ISBLANK(Spreadsheet!D698),NOT(ISBLANK(Spreadsheet!C698)))</f>
        <v>1</v>
      </c>
      <c r="X698" s="155" t="str">
        <f>REPT("0",MIN(FIND({1,2,3,4,5,6,7,8,9},Spreadsheet!C698&amp;"123456789"))-1)&amp;IF(ISBLANK(Spreadsheet!C698),"",SUMPRODUCT(MID(0&amp;Spreadsheet!C698,LARGE(INDEX(ISNUMBER(--MID(Spreadsheet!C698,ROW($1:$225),1))*
 ROW($1:$225),0),ROW($1:$225))+1,1)*10^ROW($1:$225)/10))</f>
        <v/>
      </c>
      <c r="Y698" s="5" t="b">
        <f>IF(NOT(ISBLANK(Spreadsheet!C698)),IF(AND(ISNUMBER(VALUE(Spreadsheet!C698)), LEN(Spreadsheet!C698)=9),TRUE,FALSE),TRUE)</f>
        <v>1</v>
      </c>
      <c r="Z698" s="155" t="str">
        <f>REPT("0",MIN(FIND({1,2,3,4,5,6,7,8,9},Spreadsheet!D698&amp;"123456789"))-1)&amp;IF(ISBLANK(Spreadsheet!D698),"",SUMPRODUCT(MID(0&amp;Spreadsheet!D698,LARGE(INDEX(ISNUMBER(--MID(Spreadsheet!D698,ROW($1:$225),1))*
 ROW($1:$225),0),ROW($1:$225))+1,1)*10^ROW($1:$225)/10))</f>
        <v/>
      </c>
      <c r="AA698" s="5" t="b">
        <f>IF(AND(NOT(ISBLANK(Spreadsheet!D698)),NOT(ISBLANK(Spreadsheet!C698))),IF(AND(ISNUMBER(VALUE(Spreadsheet!D698)), LEN(Spreadsheet!D698)=9),TRUE,FALSE),IF(AND(NOT(ISBLANK(Spreadsheet!D698)),ISBLANK(Spreadsheet!C698)),FALSE,TRUE))</f>
        <v>1</v>
      </c>
      <c r="AB698" s="5" t="b">
        <f>OR(ISBLANK(Spreadsheet!Y698),IF(NOT(ISBLANK(Spreadsheet!Y698)),LEN(Spreadsheet!Y698)=10,ISNUMBER(VALUE(Spreadsheet!Y698))))</f>
        <v>1</v>
      </c>
      <c r="AC698" s="5" t="b">
        <f>OR(ISBLANK(Spreadsheet!AI698), AND(NOT(ISBLANK(Spreadsheet!AJ698)), NOT(ISNUMBER(SEARCH("Waive",Spreadsheet!AJ698)))))</f>
        <v>1</v>
      </c>
      <c r="AD698" s="5" t="b">
        <f>OR(ISBLANK(Spreadsheet!AK698), AND(NOT(ISBLANK(Spreadsheet!AL698)), NOT(ISNUMBER(SEARCH("Waive",Spreadsheet!AL698)))))</f>
        <v>1</v>
      </c>
      <c r="AE698" s="5" t="b">
        <f>OR(ISBLANK(Spreadsheet!AM698), AND(NOT(ISBLANK(Spreadsheet!AN698)), NOT(ISNUMBER(SEARCH("Waive", Spreadsheet!AN698)))))</f>
        <v>1</v>
      </c>
      <c r="AF698" s="5" t="b">
        <f>OR(ISBLANK(Spreadsheet!C698), NOT(ISBLANK(Spreadsheet!D698)),NOT(ISBLANK(Spreadsheet!L698)))</f>
        <v>1</v>
      </c>
      <c r="AG698" s="5" t="b">
        <f>IF(AND(NOT(ISBLANK(Spreadsheet!C698)), NOT(ISBLANK(Spreadsheet!D698)),Spreadsheet!C698&lt;&gt;Spreadsheet!D698),IF(ISERROR(VLOOKUP(Spreadsheet!C698, Spreadsheet!$C$6:'Spreadsheet'!$C697,1,FALSE)), FALSE, TRUE),TRUE)</f>
        <v>1</v>
      </c>
      <c r="AH698" s="5" t="b">
        <f>Spreadsheet!$B$2=Spreadsheet!AD698</f>
        <v>1</v>
      </c>
      <c r="AI698" s="5" t="b">
        <f>IF(ISBLANK(Spreadsheet!G698),TRUE,IF(OR(LEN(Spreadsheet!G698)&gt;1,ISNUMBER(VALUE(Spreadsheet!G698))),FALSE,TRUE))</f>
        <v>1</v>
      </c>
      <c r="AJ698" s="5" t="b">
        <f>OR(ISBLANK(Spreadsheet!C698), NOT(ISBLANK(Spreadsheet!B698)), NOT(ISBLANK(Spreadsheet!D698)))</f>
        <v>1</v>
      </c>
      <c r="AK698" s="5" t="b">
        <f t="array" ref="AK698">IF(OR(AND(ISBLANK(Spreadsheet!E698),ISBLANK(Spreadsheet!D698),NOT(ISBLANK(Spreadsheet!C698))),AND(ISBLANK(Spreadsheet!E698),ISBLANK(Spreadsheet!D698),ISBLANK(Spreadsheet!C698))),TRUE,ISNUMBER(MATCH(TRUE,EXACT(Spreadsheet!E698,Relationships),0)))</f>
        <v>1</v>
      </c>
      <c r="AL698" s="5" t="b">
        <f>IF(NOT(ISBLANK(Spreadsheet!C698)),IF(OR(ISBLANK(Spreadsheet!F698),LEN(Spreadsheet!F698)&gt;40),FALSE,TRUE),TRUE)</f>
        <v>1</v>
      </c>
      <c r="AM698" s="5" t="b">
        <f>IF(NOT(ISBLANK(Spreadsheet!C698)),IF(OR(ISBLANK(Spreadsheet!H698),LEN(Spreadsheet!H698)&gt;40),FALSE,TRUE),TRUE)</f>
        <v>1</v>
      </c>
      <c r="AN698" s="5" t="b">
        <f t="array" ref="AN698">IF(ISBLANK(Spreadsheet!I698),TRUE,ISNUMBER(MATCH(TRUE,EXACT(Spreadsheet!I698,GenderValues),0)))</f>
        <v>1</v>
      </c>
      <c r="AO698" s="5" t="b">
        <f ca="1">IF(ISERROR(DATEVALUE(TEXT(Spreadsheet!J698,"mm/dd/yyyy")) &gt; TODAY()),IF(AND(ISBLANK(Spreadsheet!J698),ISBLANK(Spreadsheet!C698)),TRUE,FALSE),IF(DATEVALUE(TEXT(Spreadsheet!J698,"mm/dd/yyyy")) &gt; TODAY(),FALSE,TRUE))</f>
        <v>1</v>
      </c>
      <c r="AP698" s="5" t="b">
        <f>OR(ISBLANK(Spreadsheet!K698),LEN(Spreadsheet!K698)&lt;=100)</f>
        <v>1</v>
      </c>
      <c r="AQ698" s="5" t="b">
        <f t="array" ref="AQ698">IF(OR(AND(ISBLANK(Spreadsheet!L698),ISBLANK(Spreadsheet!C698)),AND(NOT(ISBLANK(Spreadsheet!C698)),NOT(ISBLANK(Spreadsheet!D698)))),TRUE,ISNUMBER(MATCH(TRUE,EXACT(Spreadsheet!L698,MaritalStatus),0)))</f>
        <v>1</v>
      </c>
      <c r="AR698" s="5" t="b">
        <f ca="1">IF(ISERROR(DATEVALUE(TEXT(Spreadsheet!M698,"mm/dd/yyyy")) &gt; TODAY()),IF(ISBLANK(Spreadsheet!M698),TRUE,FALSE),IF(DATEVALUE(TEXT(Spreadsheet!M698,"mm/dd/yyyy")) &gt; TODAY(),FALSE,TRUE))</f>
        <v>1</v>
      </c>
      <c r="AS698" s="5" t="b">
        <f>OR(ISBLANK(Spreadsheet!N698),LEN(Spreadsheet!N698)&lt;=100)</f>
        <v>1</v>
      </c>
      <c r="AT698" s="5" t="b">
        <f>OR(ISBLANK(Spreadsheet!O698),UPPER(Spreadsheet!O698)="YES")</f>
        <v>1</v>
      </c>
      <c r="AU698" s="5" t="b">
        <f>OR(ISBLANK(Spreadsheet!P698),UPPER(Spreadsheet!P698)="YES")</f>
        <v>1</v>
      </c>
      <c r="AV698" s="5" t="b">
        <f t="array" ref="AV698">IF(ISBLANK(Spreadsheet!Q698),TRUE,ISNUMBER(MATCH(TRUE,EXACT(Spreadsheet!Q698,OnGroupsPriorIns),0)))</f>
        <v>1</v>
      </c>
      <c r="AW698" s="5" t="b">
        <f>OR(ISBLANK(Spreadsheet!R698),UPPER(Spreadsheet!R698)="YES")</f>
        <v>1</v>
      </c>
      <c r="AX698" s="5" t="b">
        <f>OR(ISBLANK(Spreadsheet!S698),UPPER(Spreadsheet!S698)="YES")</f>
        <v>1</v>
      </c>
      <c r="AY698" s="5" t="b">
        <f>OR(AND(ISBLANK(Spreadsheet!C698),LEN(Spreadsheet!T698)=0),AND(NOT(ISBLANK(Spreadsheet!C698)),LEN(Spreadsheet!T698)&gt;0,LEN(Spreadsheet!T698)&lt;=50))</f>
        <v>1</v>
      </c>
      <c r="AZ698" s="5" t="b">
        <f>OR(LEN(Spreadsheet!U698)=0,AND(LEN(Spreadsheet!U698)&gt;0,LEN(Spreadsheet!U698)&lt;=50))</f>
        <v>1</v>
      </c>
      <c r="BA698" s="5" t="b">
        <f>OR(AND(ISBLANK(Spreadsheet!C698),LEN(Spreadsheet!V698)=0),AND(NOT(ISBLANK(Spreadsheet!C698)),LEN(Spreadsheet!V698)&gt;0,LEN(Spreadsheet!V698)&lt;=50))</f>
        <v>1</v>
      </c>
      <c r="BB698" s="5" t="b">
        <f t="array" ref="BB698">IF(AND(ISBLANK(Spreadsheet!C698),LEN(Spreadsheet!W698)=0),TRUE,ISNUMBER(MATCH(TRUE,EXACT(Spreadsheet!W698,States),0)))</f>
        <v>1</v>
      </c>
      <c r="BC698" s="5" t="b">
        <f>OR(AND(ISBLANK(Spreadsheet!C698),LEN(Spreadsheet!X698)=0),AND(NOT(ISBLANK(Spreadsheet!C698)),LEN(Spreadsheet!X698)&gt;0,LEN(Spreadsheet!X698)=5,ISNUMBER(VALUE(Spreadsheet!X698))))</f>
        <v>1</v>
      </c>
      <c r="BD698" s="5" t="b">
        <f>OR(ISBLANK(Spreadsheet!Z698),LEN(Spreadsheet!Z698)&lt;=50)</f>
        <v>1</v>
      </c>
      <c r="BE698" s="5" t="b">
        <f>ISBLANK(Spreadsheet!AA698)</f>
        <v>1</v>
      </c>
      <c r="BF698" s="5" t="b">
        <f>ISBLANK(Spreadsheet!AB698)</f>
        <v>1</v>
      </c>
      <c r="BG698" s="5" t="b">
        <f>IF(ISERROR(DATEVALUE(TEXT(Spreadsheet!AC698,"mm/dd/yyyy")) &gt; DATEVALUE(TEXT(Spreadsheet!J698,"mm/dd/yyyy"))),IF(OR(AND(ISBLANK(Spreadsheet!AC698),ISBLANK(Spreadsheet!C698)),AND(NOT(ISBLANK(Spreadsheet!C698)),ISBLANK(Spreadsheet!AC698),NOT(ISBLANK(Spreadsheet!D698)))),TRUE,FALSE),IF(DATEVALUE(TEXT(Spreadsheet!AC698,"mm/dd/yyyy")) &gt; DATEVALUE(TEXT(Spreadsheet!J698,"mm/dd/yyyy")),TRUE,FALSE))</f>
        <v>1</v>
      </c>
      <c r="BH698" s="5" t="b">
        <f>OR(AND(ISBLANK(Spreadsheet!C698),ISBLANK(Spreadsheet!AE698)),AND(NOT(ISBLANK(Spreadsheet!C698)),NOT(ISBLANK(Spreadsheet!D698)),ISBLANK(Spreadsheet!AE698)),AND(NOT(ISBLANK(Spreadsheet!C698)),ISBLANK(Spreadsheet!D698),NOT(ISBLANK(Spreadsheet!AE698)),LEN(Spreadsheet!AE698)&lt;=100))</f>
        <v>1</v>
      </c>
      <c r="BI698" s="5" t="b">
        <f t="array" ref="BI698">IF(ISBLANK(Spreadsheet!AF698),TRUE,ISNUMBER(MATCH(TRUE,EXACT(Spreadsheet!AF698,CobraShortReasons),0)))</f>
        <v>1</v>
      </c>
      <c r="BJ698" s="5" t="b">
        <f ca="1">IF(ISERROR(DATEVALUE(TEXT(Spreadsheet!AG698,"mm/dd/yyyy")) &gt; TODAY()),IF(ISBLANK(Spreadsheet!AG698),TRUE,FALSE),IF(DATEVALUE(TEXT(Spreadsheet!AG698,"mm/dd/yyyy")) &gt; TODAY(),FALSE,TRUE))</f>
        <v>1</v>
      </c>
      <c r="BK698" s="5" t="b">
        <f>OR(ISBLANK(Spreadsheet!AH698),LEN(Spreadsheet!AH698)&lt;=25)</f>
        <v>1</v>
      </c>
      <c r="BL698" s="5" t="b">
        <f t="array" aca="1" ref="BL698" ca="1">IF(ISBLANK(Spreadsheet!AI698),TRUE,ISNUMBER(MATCH(TRUE,EXACT(Spreadsheet!AI698,INDIRECT(Spreadsheet!$D$2)),0)))</f>
        <v>1</v>
      </c>
      <c r="BM698" s="5" t="b">
        <f t="array" aca="1" ref="BM698" ca="1">IF(ISBLANK(Spreadsheet!AJ698),TRUE,ISNUMBER(MATCH(TRUE,EXACT(Spreadsheet!AJ698,INDIRECT(Spreadsheet!BJ698)),0)))</f>
        <v>1</v>
      </c>
      <c r="BN698" s="5" t="b">
        <f t="array" ref="BN698">IF(ISBLANK(Spreadsheet!AK698),TRUE,ISNUMBER(MATCH(TRUE,EXACT(Spreadsheet!AK698,DentalPlans),0)))</f>
        <v>1</v>
      </c>
      <c r="BO698" s="5" t="b">
        <f t="array" aca="1" ref="BO698" ca="1">IF(ISBLANK(Spreadsheet!AL698),TRUE,ISNUMBER(MATCH(TRUE,EXACT(Spreadsheet!AL698,INDIRECT(Spreadsheet!BK698)),0)))</f>
        <v>1</v>
      </c>
      <c r="BP698" s="5" t="b">
        <f t="array" ref="BP698">IF(ISBLANK(Spreadsheet!AM698),TRUE,ISNUMBER(MATCH(TRUE,EXACT(Spreadsheet!AM698,VisionPlans),0)))</f>
        <v>1</v>
      </c>
      <c r="BQ698" s="5" t="b">
        <f t="array" aca="1" ref="BQ698" ca="1">IF(ISBLANK(Spreadsheet!AN698),TRUE,ISNUMBER(MATCH(TRUE,EXACT(Spreadsheet!AN698,INDIRECT(Spreadsheet!BL698)),0)))</f>
        <v>1</v>
      </c>
      <c r="BR698" s="5" t="b">
        <f t="array" ref="BR698">IF(ISBLANK(Spreadsheet!AO698),TRUE,ISNUMBER(MATCH(TRUE,EXACT(Spreadsheet!AO698,LifeBenefitClasses),0)))</f>
        <v>1</v>
      </c>
      <c r="BS698" s="5" t="b">
        <f>IF(OR(ISBLANK(Spreadsheet!AO698), Spreadsheet!AO698="Waive"),IF(ISBLANK(Spreadsheet!AP698),TRUE,FALSE),IF(OR(AND(NOT(ISBLANK(Spreadsheet!AO698)),ISBLANK(Spreadsheet!AP698)),NOT(ISNUMBER(VALUE(Spreadsheet!AP698)))),FALSE,IF(OR(AND(Spreadsheet!AP698&lt;6,MOD(Spreadsheet!AP698*10,5)=0), MOD(Spreadsheet!AP698,5000)=0),TRUE,FALSE)))</f>
        <v>1</v>
      </c>
      <c r="BT698" s="5" t="b">
        <f t="array" ref="BT698">IF(ISBLANK(Spreadsheet!AQ698),TRUE,ISNUMBER(MATCH(TRUE,EXACT(Spreadsheet!AQ698,EnrollWaive),0)))</f>
        <v>1</v>
      </c>
      <c r="BU698" s="5" t="b">
        <f t="array" ref="BU698">IF(ISBLANK(Spreadsheet!AR698),TRUE,ISNUMBER(MATCH(TRUE,EXACT(Spreadsheet!AR698,LifeBenefitClasses),0)))</f>
        <v>1</v>
      </c>
      <c r="BV698" s="5" t="b">
        <f>IF(OR(ISBLANK(Spreadsheet!AR698), Spreadsheet!AR698="Waive"),IF(ISBLANK(Spreadsheet!AS698),TRUE,FALSE),IF(OR(AND(NOT(ISBLANK(Spreadsheet!AR698)),ISBLANK(Spreadsheet!AS698)),NOT(ISNUMBER(VALUE(Spreadsheet!AS698)))),FALSE,IF(OR(AND(Spreadsheet!AS698&lt;6,MOD(Spreadsheet!AS698*10,5)=0), MOD(Spreadsheet!AS698,10000)=0),TRUE,FALSE)))</f>
        <v>1</v>
      </c>
      <c r="BW698" s="5" t="b">
        <f t="array" ref="BW698">IF(ISBLANK(Spreadsheet!AT698),TRUE,ISNUMBER(MATCH(TRUE,EXACT(Spreadsheet!AT698,LifeBenefitClasses),0)))</f>
        <v>1</v>
      </c>
      <c r="BX698" s="5" t="b">
        <f>IF(OR(ISBLANK(Spreadsheet!AT698), Spreadsheet!AT698="Waive"),IF(ISBLANK(Spreadsheet!AU698),TRUE,FALSE),IF(OR(AND(NOT(ISBLANK(Spreadsheet!AT698)),ISBLANK(Spreadsheet!AU698)),NOT(ISNUMBER(VALUE(Spreadsheet!AU698)))),FALSE,IF(AND(NOT(OR(ISBLANK(Spreadsheet!AT698),Spreadsheet!AT698="Waive")),NOT(OR(ISBLANK(Spreadsheet!AR698),Spreadsheet!AR698="Waive")),MOD(Spreadsheet!AU698,5000)=0, Spreadsheet!AU698&lt;=(Spreadsheet!AS698*0.5)),TRUE,FALSE)))</f>
        <v>1</v>
      </c>
      <c r="BY698" s="5" t="b">
        <f t="array" ref="BY698">IF(ISBLANK(Spreadsheet!AV698),TRUE,ISNUMBER(MATCH(TRUE,EXACT(Spreadsheet!AV698,EnrollWaive),0)))</f>
        <v>1</v>
      </c>
      <c r="BZ698" s="5" t="b">
        <f t="array" ref="BZ698">IF(ISBLANK(Spreadsheet!AW698),TRUE,ISNUMBER(MATCH(TRUE,EXACT(Spreadsheet!AW698,LifeBenefitClasses),0)))</f>
        <v>1</v>
      </c>
      <c r="CA698" s="5" t="b">
        <f t="array" ref="CA698">IF(ISBLANK(Spreadsheet!AX698),TRUE,ISNUMBER(MATCH(TRUE,EXACT(Spreadsheet!AX698,LifeBenefitClasses),0)))</f>
        <v>1</v>
      </c>
      <c r="CB698" s="5" t="b">
        <f t="array" ref="CB698">IF(ISBLANK(Spreadsheet!AY698),TRUE,ISNUMBER(MATCH(TRUE,EXACT(Spreadsheet!AY698,LifeBenefitClasses),0)))</f>
        <v>1</v>
      </c>
      <c r="CC698" s="5" t="b">
        <f t="array" ref="CC698">IF(ISBLANK(Spreadsheet!AZ698),TRUE,ISNUMBER(MATCH(TRUE,EXACT(Spreadsheet!AZ698,LifeBenefitClasses),0)))</f>
        <v>1</v>
      </c>
      <c r="CD698" s="5" t="b">
        <f t="array" ref="CD698">IF(ISBLANK(Spreadsheet!BA698),TRUE,ISNUMBER(MATCH(TRUE,EXACT(Spreadsheet!BA698,LifeBenefitClasses),0)))</f>
        <v>1</v>
      </c>
      <c r="CE698" s="5" t="b">
        <f>IF(OR(ISBLANK(Spreadsheet!BA698), Spreadsheet!BA698="Waive"),IF(ISBLANK(Spreadsheet!BB698),TRUE,FALSE),IF(OR(AND(NOT(ISBLANK(Spreadsheet!BA698)),ISBLANK(Spreadsheet!BB698)),NOT(ISNUMBER(VALUE(Spreadsheet!BB698))),ISBLANK(Spreadsheet!BC698),NOT(ISNUMBER(VALUE(Spreadsheet!BC698)))),FALSE,IF(AND(Spreadsheet!BB698&gt;=50000,Spreadsheet!BB698&lt;=250000,MOD(Spreadsheet!BB698,10000)=0,Spreadsheet!BB698&lt;=(10*Spreadsheet!BC698)),TRUE,FALSE)))</f>
        <v>1</v>
      </c>
      <c r="CF698" s="5" t="b">
        <f>IF(NOT(ISBLANK(Spreadsheet!BC698)),AND(ISNUMBER(VALUE(Spreadsheet!BC698)),Spreadsheet!BC698&gt;0),AND(OR(ISBLANK(Spreadsheet!AO698),Spreadsheet!AO698="Waive",AND(NOT(OR(ISBLANK(Spreadsheet!AO698),Spreadsheet!AO698="Waive")),Spreadsheet!AP698&gt;=6)),OR(ISBLANK(Spreadsheet!AR698),AND(NOT(OR(ISBLANK(Spreadsheet!AR698),Spreadsheet!AR698="Waive")),Spreadsheet!AS698&gt;=6)),OR(ISBLANK(Spreadsheet!AW698)),OR(ISBLANK(Spreadsheet!AX698)),OR(ISBLANK(Spreadsheet!AY698)),OR(ISBLANK(Spreadsheet!AZ698)),OR(ISBLANK(Spreadsheet!BA698),Spreadsheet!BA698="Waive")))</f>
        <v>1</v>
      </c>
      <c r="CG698" s="5" t="b">
        <f t="shared" ca="1" si="47"/>
        <v>1</v>
      </c>
    </row>
    <row r="699" spans="8:85" x14ac:dyDescent="0.3">
      <c r="H699" s="5">
        <f t="shared" ca="1" si="48"/>
        <v>2</v>
      </c>
      <c r="I699" s="5" t="str">
        <f t="shared" ca="1" si="46"/>
        <v/>
      </c>
      <c r="J699" s="5" t="str">
        <f>IF(AND(NOT(ISBLANK(Spreadsheet!C699)),ISBLANK(Spreadsheet!D699)),Spreadsheet!F699&amp;" "&amp;Spreadsheet!H699,"")</f>
        <v/>
      </c>
      <c r="K699" s="5">
        <f>IF(AND(NOT(ISBLANK(Spreadsheet!C699)),ISBLANK(Spreadsheet!D699)),COUNTIFS(Spreadsheet!E700:E$786,"=Child",Spreadsheet!C700:C$786, "="&amp;Spreadsheet!C699) + COUNTIFS(Spreadsheet!E700:E$786,"=Step-child",Spreadsheet!C700:C$786, "="&amp;Spreadsheet!C699),0)</f>
        <v>0</v>
      </c>
      <c r="L699" s="5">
        <f>IF(NOT(ISBLANK(J699)),COUNTIFS(Spreadsheet!E700:E$786,"=Wife",Spreadsheet!C700:C$786, "="&amp;Spreadsheet!C699) + COUNTIFS(Spreadsheet!E700:E$786,"=Husband",Spreadsheet!C700:C$786, "="&amp;Spreadsheet!C699),0)</f>
        <v>0</v>
      </c>
      <c r="M699" s="5">
        <f>IF(NOT(ISBLANK(Spreadsheet!AJ699)),VLOOKUP(Spreadsheet!AJ699,'Drop Downs'!$P$2:$R$16,3,FALSE),0)</f>
        <v>0</v>
      </c>
      <c r="N699" s="5">
        <f>IF(NOT(ISBLANK(Spreadsheet!AJ699)), VLOOKUP(Spreadsheet!AJ699,'Drop Downs'!$P$2:$R$16,2,FALSE),0)</f>
        <v>0</v>
      </c>
      <c r="O699" s="5">
        <f>IF(NOT(ISBLANK(Spreadsheet!AL699)),VLOOKUP(Spreadsheet!AL699,'Drop Downs'!$P$2:$R$16,3,FALSE), 0)</f>
        <v>0</v>
      </c>
      <c r="P699" s="5">
        <f>IF(NOT(ISBLANK(Spreadsheet!AL699)),VLOOKUP(Spreadsheet!AL699,'Drop Downs'!$P$2:$R$16,2,FALSE),0)</f>
        <v>0</v>
      </c>
      <c r="Q699" s="5">
        <f>IF(NOT(ISBLANK(Spreadsheet!AN699)),VLOOKUP(Spreadsheet!AN699,'Drop Downs'!$P$2:$R$16,3,FALSE),0)</f>
        <v>0</v>
      </c>
      <c r="R699" s="5">
        <f>IF(NOT(ISBLANK(Spreadsheet!AN699)),VLOOKUP(Spreadsheet!AN699,'Drop Downs'!$P$2:$R$16,2,FALSE),0)</f>
        <v>0</v>
      </c>
      <c r="S699" s="5" t="str">
        <f>IF(OR(M699&gt;K699,N699&gt;L699,O699&gt;K699, Q699&gt;K699,N699&gt;L699, P699&gt;L699, R699&gt;L699),"Member currently has a coverage election over what he/she needs.  Please add more dependents or adjust the coverage election.","")&amp;(IF(AND(NOT(ISBLANK(Spreadsheet!C699)),NOT(ISBLANK(Spreadsheet!D699)),ISBLANK(Spreadsheet!E699)),"Dependent lacks a relationship to member.Please select one from the drop-down.",""))</f>
        <v/>
      </c>
      <c r="T699" s="5" t="b">
        <f t="shared" si="49"/>
        <v>1</v>
      </c>
      <c r="U699" s="5" t="b">
        <f>OR(ISBLANK(Spreadsheet!C699),IF(NOT(ISBLANK(Spreadsheet!D699)),NOT(ISBLANK(Spreadsheet!E699)),TRUE))</f>
        <v>1</v>
      </c>
      <c r="V699" s="5" t="b">
        <f>OR(ISBLANK(Spreadsheet!C699), NOT(ISBLANK(Spreadsheet!I699)))</f>
        <v>1</v>
      </c>
      <c r="W699" s="5" t="b">
        <f>OR(ISBLANK(Spreadsheet!D699),NOT(ISBLANK(Spreadsheet!C699)))</f>
        <v>1</v>
      </c>
      <c r="X699" s="155" t="str">
        <f>REPT("0",MIN(FIND({1,2,3,4,5,6,7,8,9},Spreadsheet!C699&amp;"123456789"))-1)&amp;IF(ISBLANK(Spreadsheet!C699),"",SUMPRODUCT(MID(0&amp;Spreadsheet!C699,LARGE(INDEX(ISNUMBER(--MID(Spreadsheet!C699,ROW($1:$225),1))*
 ROW($1:$225),0),ROW($1:$225))+1,1)*10^ROW($1:$225)/10))</f>
        <v/>
      </c>
      <c r="Y699" s="5" t="b">
        <f>IF(NOT(ISBLANK(Spreadsheet!C699)),IF(AND(ISNUMBER(VALUE(Spreadsheet!C699)), LEN(Spreadsheet!C699)=9),TRUE,FALSE),TRUE)</f>
        <v>1</v>
      </c>
      <c r="Z699" s="155" t="str">
        <f>REPT("0",MIN(FIND({1,2,3,4,5,6,7,8,9},Spreadsheet!D699&amp;"123456789"))-1)&amp;IF(ISBLANK(Spreadsheet!D699),"",SUMPRODUCT(MID(0&amp;Spreadsheet!D699,LARGE(INDEX(ISNUMBER(--MID(Spreadsheet!D699,ROW($1:$225),1))*
 ROW($1:$225),0),ROW($1:$225))+1,1)*10^ROW($1:$225)/10))</f>
        <v/>
      </c>
      <c r="AA699" s="5" t="b">
        <f>IF(AND(NOT(ISBLANK(Spreadsheet!D699)),NOT(ISBLANK(Spreadsheet!C699))),IF(AND(ISNUMBER(VALUE(Spreadsheet!D699)), LEN(Spreadsheet!D699)=9),TRUE,FALSE),IF(AND(NOT(ISBLANK(Spreadsheet!D699)),ISBLANK(Spreadsheet!C699)),FALSE,TRUE))</f>
        <v>1</v>
      </c>
      <c r="AB699" s="5" t="b">
        <f>OR(ISBLANK(Spreadsheet!Y699),IF(NOT(ISBLANK(Spreadsheet!Y699)),LEN(Spreadsheet!Y699)=10,ISNUMBER(VALUE(Spreadsheet!Y699))))</f>
        <v>1</v>
      </c>
      <c r="AC699" s="5" t="b">
        <f>OR(ISBLANK(Spreadsheet!AI699), AND(NOT(ISBLANK(Spreadsheet!AJ699)), NOT(ISNUMBER(SEARCH("Waive",Spreadsheet!AJ699)))))</f>
        <v>1</v>
      </c>
      <c r="AD699" s="5" t="b">
        <f>OR(ISBLANK(Spreadsheet!AK699), AND(NOT(ISBLANK(Spreadsheet!AL699)), NOT(ISNUMBER(SEARCH("Waive",Spreadsheet!AL699)))))</f>
        <v>1</v>
      </c>
      <c r="AE699" s="5" t="b">
        <f>OR(ISBLANK(Spreadsheet!AM699), AND(NOT(ISBLANK(Spreadsheet!AN699)), NOT(ISNUMBER(SEARCH("Waive", Spreadsheet!AN699)))))</f>
        <v>1</v>
      </c>
      <c r="AF699" s="5" t="b">
        <f>OR(ISBLANK(Spreadsheet!C699), NOT(ISBLANK(Spreadsheet!D699)),NOT(ISBLANK(Spreadsheet!L699)))</f>
        <v>1</v>
      </c>
      <c r="AG699" s="5" t="b">
        <f>IF(AND(NOT(ISBLANK(Spreadsheet!C699)), NOT(ISBLANK(Spreadsheet!D699)),Spreadsheet!C699&lt;&gt;Spreadsheet!D699),IF(ISERROR(VLOOKUP(Spreadsheet!C699, Spreadsheet!$C$6:'Spreadsheet'!$C698,1,FALSE)), FALSE, TRUE),TRUE)</f>
        <v>1</v>
      </c>
      <c r="AH699" s="5" t="b">
        <f>Spreadsheet!$B$2=Spreadsheet!AD699</f>
        <v>1</v>
      </c>
      <c r="AI699" s="5" t="b">
        <f>IF(ISBLANK(Spreadsheet!G699),TRUE,IF(OR(LEN(Spreadsheet!G699)&gt;1,ISNUMBER(VALUE(Spreadsheet!G699))),FALSE,TRUE))</f>
        <v>1</v>
      </c>
      <c r="AJ699" s="5" t="b">
        <f>OR(ISBLANK(Spreadsheet!C699), NOT(ISBLANK(Spreadsheet!B699)), NOT(ISBLANK(Spreadsheet!D699)))</f>
        <v>1</v>
      </c>
      <c r="AK699" s="5" t="b">
        <f t="array" ref="AK699">IF(OR(AND(ISBLANK(Spreadsheet!E699),ISBLANK(Spreadsheet!D699),NOT(ISBLANK(Spreadsheet!C699))),AND(ISBLANK(Spreadsheet!E699),ISBLANK(Spreadsheet!D699),ISBLANK(Spreadsheet!C699))),TRUE,ISNUMBER(MATCH(TRUE,EXACT(Spreadsheet!E699,Relationships),0)))</f>
        <v>1</v>
      </c>
      <c r="AL699" s="5" t="b">
        <f>IF(NOT(ISBLANK(Spreadsheet!C699)),IF(OR(ISBLANK(Spreadsheet!F699),LEN(Spreadsheet!F699)&gt;40),FALSE,TRUE),TRUE)</f>
        <v>1</v>
      </c>
      <c r="AM699" s="5" t="b">
        <f>IF(NOT(ISBLANK(Spreadsheet!C699)),IF(OR(ISBLANK(Spreadsheet!H699),LEN(Spreadsheet!H699)&gt;40),FALSE,TRUE),TRUE)</f>
        <v>1</v>
      </c>
      <c r="AN699" s="5" t="b">
        <f t="array" ref="AN699">IF(ISBLANK(Spreadsheet!I699),TRUE,ISNUMBER(MATCH(TRUE,EXACT(Spreadsheet!I699,GenderValues),0)))</f>
        <v>1</v>
      </c>
      <c r="AO699" s="5" t="b">
        <f ca="1">IF(ISERROR(DATEVALUE(TEXT(Spreadsheet!J699,"mm/dd/yyyy")) &gt; TODAY()),IF(AND(ISBLANK(Spreadsheet!J699),ISBLANK(Spreadsheet!C699)),TRUE,FALSE),IF(DATEVALUE(TEXT(Spreadsheet!J699,"mm/dd/yyyy")) &gt; TODAY(),FALSE,TRUE))</f>
        <v>1</v>
      </c>
      <c r="AP699" s="5" t="b">
        <f>OR(ISBLANK(Spreadsheet!K699),LEN(Spreadsheet!K699)&lt;=100)</f>
        <v>1</v>
      </c>
      <c r="AQ699" s="5" t="b">
        <f t="array" ref="AQ699">IF(OR(AND(ISBLANK(Spreadsheet!L699),ISBLANK(Spreadsheet!C699)),AND(NOT(ISBLANK(Spreadsheet!C699)),NOT(ISBLANK(Spreadsheet!D699)))),TRUE,ISNUMBER(MATCH(TRUE,EXACT(Spreadsheet!L699,MaritalStatus),0)))</f>
        <v>1</v>
      </c>
      <c r="AR699" s="5" t="b">
        <f ca="1">IF(ISERROR(DATEVALUE(TEXT(Spreadsheet!M699,"mm/dd/yyyy")) &gt; TODAY()),IF(ISBLANK(Spreadsheet!M699),TRUE,FALSE),IF(DATEVALUE(TEXT(Spreadsheet!M699,"mm/dd/yyyy")) &gt; TODAY(),FALSE,TRUE))</f>
        <v>1</v>
      </c>
      <c r="AS699" s="5" t="b">
        <f>OR(ISBLANK(Spreadsheet!N699),LEN(Spreadsheet!N699)&lt;=100)</f>
        <v>1</v>
      </c>
      <c r="AT699" s="5" t="b">
        <f>OR(ISBLANK(Spreadsheet!O699),UPPER(Spreadsheet!O699)="YES")</f>
        <v>1</v>
      </c>
      <c r="AU699" s="5" t="b">
        <f>OR(ISBLANK(Spreadsheet!P699),UPPER(Spreadsheet!P699)="YES")</f>
        <v>1</v>
      </c>
      <c r="AV699" s="5" t="b">
        <f t="array" ref="AV699">IF(ISBLANK(Spreadsheet!Q699),TRUE,ISNUMBER(MATCH(TRUE,EXACT(Spreadsheet!Q699,OnGroupsPriorIns),0)))</f>
        <v>1</v>
      </c>
      <c r="AW699" s="5" t="b">
        <f>OR(ISBLANK(Spreadsheet!R699),UPPER(Spreadsheet!R699)="YES")</f>
        <v>1</v>
      </c>
      <c r="AX699" s="5" t="b">
        <f>OR(ISBLANK(Spreadsheet!S699),UPPER(Spreadsheet!S699)="YES")</f>
        <v>1</v>
      </c>
      <c r="AY699" s="5" t="b">
        <f>OR(AND(ISBLANK(Spreadsheet!C699),LEN(Spreadsheet!T699)=0),AND(NOT(ISBLANK(Spreadsheet!C699)),LEN(Spreadsheet!T699)&gt;0,LEN(Spreadsheet!T699)&lt;=50))</f>
        <v>1</v>
      </c>
      <c r="AZ699" s="5" t="b">
        <f>OR(LEN(Spreadsheet!U699)=0,AND(LEN(Spreadsheet!U699)&gt;0,LEN(Spreadsheet!U699)&lt;=50))</f>
        <v>1</v>
      </c>
      <c r="BA699" s="5" t="b">
        <f>OR(AND(ISBLANK(Spreadsheet!C699),LEN(Spreadsheet!V699)=0),AND(NOT(ISBLANK(Spreadsheet!C699)),LEN(Spreadsheet!V699)&gt;0,LEN(Spreadsheet!V699)&lt;=50))</f>
        <v>1</v>
      </c>
      <c r="BB699" s="5" t="b">
        <f t="array" ref="BB699">IF(AND(ISBLANK(Spreadsheet!C699),LEN(Spreadsheet!W699)=0),TRUE,ISNUMBER(MATCH(TRUE,EXACT(Spreadsheet!W699,States),0)))</f>
        <v>1</v>
      </c>
      <c r="BC699" s="5" t="b">
        <f>OR(AND(ISBLANK(Spreadsheet!C699),LEN(Spreadsheet!X699)=0),AND(NOT(ISBLANK(Spreadsheet!C699)),LEN(Spreadsheet!X699)&gt;0,LEN(Spreadsheet!X699)=5,ISNUMBER(VALUE(Spreadsheet!X699))))</f>
        <v>1</v>
      </c>
      <c r="BD699" s="5" t="b">
        <f>OR(ISBLANK(Spreadsheet!Z699),LEN(Spreadsheet!Z699)&lt;=50)</f>
        <v>1</v>
      </c>
      <c r="BE699" s="5" t="b">
        <f>ISBLANK(Spreadsheet!AA699)</f>
        <v>1</v>
      </c>
      <c r="BF699" s="5" t="b">
        <f>ISBLANK(Spreadsheet!AB699)</f>
        <v>1</v>
      </c>
      <c r="BG699" s="5" t="b">
        <f>IF(ISERROR(DATEVALUE(TEXT(Spreadsheet!AC699,"mm/dd/yyyy")) &gt; DATEVALUE(TEXT(Spreadsheet!J699,"mm/dd/yyyy"))),IF(OR(AND(ISBLANK(Spreadsheet!AC699),ISBLANK(Spreadsheet!C699)),AND(NOT(ISBLANK(Spreadsheet!C699)),ISBLANK(Spreadsheet!AC699),NOT(ISBLANK(Spreadsheet!D699)))),TRUE,FALSE),IF(DATEVALUE(TEXT(Spreadsheet!AC699,"mm/dd/yyyy")) &gt; DATEVALUE(TEXT(Spreadsheet!J699,"mm/dd/yyyy")),TRUE,FALSE))</f>
        <v>1</v>
      </c>
      <c r="BH699" s="5" t="b">
        <f>OR(AND(ISBLANK(Spreadsheet!C699),ISBLANK(Spreadsheet!AE699)),AND(NOT(ISBLANK(Spreadsheet!C699)),NOT(ISBLANK(Spreadsheet!D699)),ISBLANK(Spreadsheet!AE699)),AND(NOT(ISBLANK(Spreadsheet!C699)),ISBLANK(Spreadsheet!D699),NOT(ISBLANK(Spreadsheet!AE699)),LEN(Spreadsheet!AE699)&lt;=100))</f>
        <v>1</v>
      </c>
      <c r="BI699" s="5" t="b">
        <f t="array" ref="BI699">IF(ISBLANK(Spreadsheet!AF699),TRUE,ISNUMBER(MATCH(TRUE,EXACT(Spreadsheet!AF699,CobraShortReasons),0)))</f>
        <v>1</v>
      </c>
      <c r="BJ699" s="5" t="b">
        <f ca="1">IF(ISERROR(DATEVALUE(TEXT(Spreadsheet!AG699,"mm/dd/yyyy")) &gt; TODAY()),IF(ISBLANK(Spreadsheet!AG699),TRUE,FALSE),IF(DATEVALUE(TEXT(Spreadsheet!AG699,"mm/dd/yyyy")) &gt; TODAY(),FALSE,TRUE))</f>
        <v>1</v>
      </c>
      <c r="BK699" s="5" t="b">
        <f>OR(ISBLANK(Spreadsheet!AH699),LEN(Spreadsheet!AH699)&lt;=25)</f>
        <v>1</v>
      </c>
      <c r="BL699" s="5" t="b">
        <f t="array" aca="1" ref="BL699" ca="1">IF(ISBLANK(Spreadsheet!AI699),TRUE,ISNUMBER(MATCH(TRUE,EXACT(Spreadsheet!AI699,INDIRECT(Spreadsheet!$D$2)),0)))</f>
        <v>1</v>
      </c>
      <c r="BM699" s="5" t="b">
        <f t="array" aca="1" ref="BM699" ca="1">IF(ISBLANK(Spreadsheet!AJ699),TRUE,ISNUMBER(MATCH(TRUE,EXACT(Spreadsheet!AJ699,INDIRECT(Spreadsheet!BJ699)),0)))</f>
        <v>1</v>
      </c>
      <c r="BN699" s="5" t="b">
        <f t="array" ref="BN699">IF(ISBLANK(Spreadsheet!AK699),TRUE,ISNUMBER(MATCH(TRUE,EXACT(Spreadsheet!AK699,DentalPlans),0)))</f>
        <v>1</v>
      </c>
      <c r="BO699" s="5" t="b">
        <f t="array" aca="1" ref="BO699" ca="1">IF(ISBLANK(Spreadsheet!AL699),TRUE,ISNUMBER(MATCH(TRUE,EXACT(Spreadsheet!AL699,INDIRECT(Spreadsheet!BK699)),0)))</f>
        <v>1</v>
      </c>
      <c r="BP699" s="5" t="b">
        <f t="array" ref="BP699">IF(ISBLANK(Spreadsheet!AM699),TRUE,ISNUMBER(MATCH(TRUE,EXACT(Spreadsheet!AM699,VisionPlans),0)))</f>
        <v>1</v>
      </c>
      <c r="BQ699" s="5" t="b">
        <f t="array" aca="1" ref="BQ699" ca="1">IF(ISBLANK(Spreadsheet!AN699),TRUE,ISNUMBER(MATCH(TRUE,EXACT(Spreadsheet!AN699,INDIRECT(Spreadsheet!BL699)),0)))</f>
        <v>1</v>
      </c>
      <c r="BR699" s="5" t="b">
        <f t="array" ref="BR699">IF(ISBLANK(Spreadsheet!AO699),TRUE,ISNUMBER(MATCH(TRUE,EXACT(Spreadsheet!AO699,LifeBenefitClasses),0)))</f>
        <v>1</v>
      </c>
      <c r="BS699" s="5" t="b">
        <f>IF(OR(ISBLANK(Spreadsheet!AO699), Spreadsheet!AO699="Waive"),IF(ISBLANK(Spreadsheet!AP699),TRUE,FALSE),IF(OR(AND(NOT(ISBLANK(Spreadsheet!AO699)),ISBLANK(Spreadsheet!AP699)),NOT(ISNUMBER(VALUE(Spreadsheet!AP699)))),FALSE,IF(OR(AND(Spreadsheet!AP699&lt;6,MOD(Spreadsheet!AP699*10,5)=0), MOD(Spreadsheet!AP699,5000)=0),TRUE,FALSE)))</f>
        <v>1</v>
      </c>
      <c r="BT699" s="5" t="b">
        <f t="array" ref="BT699">IF(ISBLANK(Spreadsheet!AQ699),TRUE,ISNUMBER(MATCH(TRUE,EXACT(Spreadsheet!AQ699,EnrollWaive),0)))</f>
        <v>1</v>
      </c>
      <c r="BU699" s="5" t="b">
        <f t="array" ref="BU699">IF(ISBLANK(Spreadsheet!AR699),TRUE,ISNUMBER(MATCH(TRUE,EXACT(Spreadsheet!AR699,LifeBenefitClasses),0)))</f>
        <v>1</v>
      </c>
      <c r="BV699" s="5" t="b">
        <f>IF(OR(ISBLANK(Spreadsheet!AR699), Spreadsheet!AR699="Waive"),IF(ISBLANK(Spreadsheet!AS699),TRUE,FALSE),IF(OR(AND(NOT(ISBLANK(Spreadsheet!AR699)),ISBLANK(Spreadsheet!AS699)),NOT(ISNUMBER(VALUE(Spreadsheet!AS699)))),FALSE,IF(OR(AND(Spreadsheet!AS699&lt;6,MOD(Spreadsheet!AS699*10,5)=0), MOD(Spreadsheet!AS699,10000)=0),TRUE,FALSE)))</f>
        <v>1</v>
      </c>
      <c r="BW699" s="5" t="b">
        <f t="array" ref="BW699">IF(ISBLANK(Spreadsheet!AT699),TRUE,ISNUMBER(MATCH(TRUE,EXACT(Spreadsheet!AT699,LifeBenefitClasses),0)))</f>
        <v>1</v>
      </c>
      <c r="BX699" s="5" t="b">
        <f>IF(OR(ISBLANK(Spreadsheet!AT699), Spreadsheet!AT699="Waive"),IF(ISBLANK(Spreadsheet!AU699),TRUE,FALSE),IF(OR(AND(NOT(ISBLANK(Spreadsheet!AT699)),ISBLANK(Spreadsheet!AU699)),NOT(ISNUMBER(VALUE(Spreadsheet!AU699)))),FALSE,IF(AND(NOT(OR(ISBLANK(Spreadsheet!AT699),Spreadsheet!AT699="Waive")),NOT(OR(ISBLANK(Spreadsheet!AR699),Spreadsheet!AR699="Waive")),MOD(Spreadsheet!AU699,5000)=0, Spreadsheet!AU699&lt;=(Spreadsheet!AS699*0.5)),TRUE,FALSE)))</f>
        <v>1</v>
      </c>
      <c r="BY699" s="5" t="b">
        <f t="array" ref="BY699">IF(ISBLANK(Spreadsheet!AV699),TRUE,ISNUMBER(MATCH(TRUE,EXACT(Spreadsheet!AV699,EnrollWaive),0)))</f>
        <v>1</v>
      </c>
      <c r="BZ699" s="5" t="b">
        <f t="array" ref="BZ699">IF(ISBLANK(Spreadsheet!AW699),TRUE,ISNUMBER(MATCH(TRUE,EXACT(Spreadsheet!AW699,LifeBenefitClasses),0)))</f>
        <v>1</v>
      </c>
      <c r="CA699" s="5" t="b">
        <f t="array" ref="CA699">IF(ISBLANK(Spreadsheet!AX699),TRUE,ISNUMBER(MATCH(TRUE,EXACT(Spreadsheet!AX699,LifeBenefitClasses),0)))</f>
        <v>1</v>
      </c>
      <c r="CB699" s="5" t="b">
        <f t="array" ref="CB699">IF(ISBLANK(Spreadsheet!AY699),TRUE,ISNUMBER(MATCH(TRUE,EXACT(Spreadsheet!AY699,LifeBenefitClasses),0)))</f>
        <v>1</v>
      </c>
      <c r="CC699" s="5" t="b">
        <f t="array" ref="CC699">IF(ISBLANK(Spreadsheet!AZ699),TRUE,ISNUMBER(MATCH(TRUE,EXACT(Spreadsheet!AZ699,LifeBenefitClasses),0)))</f>
        <v>1</v>
      </c>
      <c r="CD699" s="5" t="b">
        <f t="array" ref="CD699">IF(ISBLANK(Spreadsheet!BA699),TRUE,ISNUMBER(MATCH(TRUE,EXACT(Spreadsheet!BA699,LifeBenefitClasses),0)))</f>
        <v>1</v>
      </c>
      <c r="CE699" s="5" t="b">
        <f>IF(OR(ISBLANK(Spreadsheet!BA699), Spreadsheet!BA699="Waive"),IF(ISBLANK(Spreadsheet!BB699),TRUE,FALSE),IF(OR(AND(NOT(ISBLANK(Spreadsheet!BA699)),ISBLANK(Spreadsheet!BB699)),NOT(ISNUMBER(VALUE(Spreadsheet!BB699))),ISBLANK(Spreadsheet!BC699),NOT(ISNUMBER(VALUE(Spreadsheet!BC699)))),FALSE,IF(AND(Spreadsheet!BB699&gt;=50000,Spreadsheet!BB699&lt;=250000,MOD(Spreadsheet!BB699,10000)=0,Spreadsheet!BB699&lt;=(10*Spreadsheet!BC699)),TRUE,FALSE)))</f>
        <v>1</v>
      </c>
      <c r="CF699" s="5" t="b">
        <f>IF(NOT(ISBLANK(Spreadsheet!BC699)),AND(ISNUMBER(VALUE(Spreadsheet!BC699)),Spreadsheet!BC699&gt;0),AND(OR(ISBLANK(Spreadsheet!AO699),Spreadsheet!AO699="Waive",AND(NOT(OR(ISBLANK(Spreadsheet!AO699),Spreadsheet!AO699="Waive")),Spreadsheet!AP699&gt;=6)),OR(ISBLANK(Spreadsheet!AR699),AND(NOT(OR(ISBLANK(Spreadsheet!AR699),Spreadsheet!AR699="Waive")),Spreadsheet!AS699&gt;=6)),OR(ISBLANK(Spreadsheet!AW699)),OR(ISBLANK(Spreadsheet!AX699)),OR(ISBLANK(Spreadsheet!AY699)),OR(ISBLANK(Spreadsheet!AZ699)),OR(ISBLANK(Spreadsheet!BA699),Spreadsheet!BA699="Waive")))</f>
        <v>1</v>
      </c>
      <c r="CG699" s="5" t="b">
        <f t="shared" ca="1" si="47"/>
        <v>1</v>
      </c>
    </row>
    <row r="700" spans="8:85" x14ac:dyDescent="0.3">
      <c r="H700" s="5">
        <f t="shared" ca="1" si="48"/>
        <v>2</v>
      </c>
      <c r="I700" s="5" t="str">
        <f t="shared" ca="1" si="46"/>
        <v/>
      </c>
      <c r="J700" s="5" t="str">
        <f>IF(AND(NOT(ISBLANK(Spreadsheet!C700)),ISBLANK(Spreadsheet!D700)),Spreadsheet!F700&amp;" "&amp;Spreadsheet!H700,"")</f>
        <v/>
      </c>
      <c r="K700" s="5">
        <f>IF(AND(NOT(ISBLANK(Spreadsheet!C700)),ISBLANK(Spreadsheet!D700)),COUNTIFS(Spreadsheet!E701:E$786,"=Child",Spreadsheet!C701:C$786, "="&amp;Spreadsheet!C700) + COUNTIFS(Spreadsheet!E701:E$786,"=Step-child",Spreadsheet!C701:C$786, "="&amp;Spreadsheet!C700),0)</f>
        <v>0</v>
      </c>
      <c r="L700" s="5">
        <f>IF(NOT(ISBLANK(J700)),COUNTIFS(Spreadsheet!E701:E$786,"=Wife",Spreadsheet!C701:C$786, "="&amp;Spreadsheet!C700) + COUNTIFS(Spreadsheet!E701:E$786,"=Husband",Spreadsheet!C701:C$786, "="&amp;Spreadsheet!C700),0)</f>
        <v>0</v>
      </c>
      <c r="M700" s="5">
        <f>IF(NOT(ISBLANK(Spreadsheet!AJ700)),VLOOKUP(Spreadsheet!AJ700,'Drop Downs'!$P$2:$R$16,3,FALSE),0)</f>
        <v>0</v>
      </c>
      <c r="N700" s="5">
        <f>IF(NOT(ISBLANK(Spreadsheet!AJ700)), VLOOKUP(Spreadsheet!AJ700,'Drop Downs'!$P$2:$R$16,2,FALSE),0)</f>
        <v>0</v>
      </c>
      <c r="O700" s="5">
        <f>IF(NOT(ISBLANK(Spreadsheet!AL700)),VLOOKUP(Spreadsheet!AL700,'Drop Downs'!$P$2:$R$16,3,FALSE), 0)</f>
        <v>0</v>
      </c>
      <c r="P700" s="5">
        <f>IF(NOT(ISBLANK(Spreadsheet!AL700)),VLOOKUP(Spreadsheet!AL700,'Drop Downs'!$P$2:$R$16,2,FALSE),0)</f>
        <v>0</v>
      </c>
      <c r="Q700" s="5">
        <f>IF(NOT(ISBLANK(Spreadsheet!AN700)),VLOOKUP(Spreadsheet!AN700,'Drop Downs'!$P$2:$R$16,3,FALSE),0)</f>
        <v>0</v>
      </c>
      <c r="R700" s="5">
        <f>IF(NOT(ISBLANK(Spreadsheet!AN700)),VLOOKUP(Spreadsheet!AN700,'Drop Downs'!$P$2:$R$16,2,FALSE),0)</f>
        <v>0</v>
      </c>
      <c r="S700" s="5" t="str">
        <f>IF(OR(M700&gt;K700,N700&gt;L700,O700&gt;K700, Q700&gt;K700,N700&gt;L700, P700&gt;L700, R700&gt;L700),"Member currently has a coverage election over what he/she needs.  Please add more dependents or adjust the coverage election.","")&amp;(IF(AND(NOT(ISBLANK(Spreadsheet!C700)),NOT(ISBLANK(Spreadsheet!D700)),ISBLANK(Spreadsheet!E700)),"Dependent lacks a relationship to member.Please select one from the drop-down.",""))</f>
        <v/>
      </c>
      <c r="T700" s="5" t="b">
        <f t="shared" si="49"/>
        <v>1</v>
      </c>
      <c r="U700" s="5" t="b">
        <f>OR(ISBLANK(Spreadsheet!C700),IF(NOT(ISBLANK(Spreadsheet!D700)),NOT(ISBLANK(Spreadsheet!E700)),TRUE))</f>
        <v>1</v>
      </c>
      <c r="V700" s="5" t="b">
        <f>OR(ISBLANK(Spreadsheet!C700), NOT(ISBLANK(Spreadsheet!I700)))</f>
        <v>1</v>
      </c>
      <c r="W700" s="5" t="b">
        <f>OR(ISBLANK(Spreadsheet!D700),NOT(ISBLANK(Spreadsheet!C700)))</f>
        <v>1</v>
      </c>
      <c r="X700" s="155" t="str">
        <f>REPT("0",MIN(FIND({1,2,3,4,5,6,7,8,9},Spreadsheet!C700&amp;"123456789"))-1)&amp;IF(ISBLANK(Spreadsheet!C700),"",SUMPRODUCT(MID(0&amp;Spreadsheet!C700,LARGE(INDEX(ISNUMBER(--MID(Spreadsheet!C700,ROW($1:$225),1))*
 ROW($1:$225),0),ROW($1:$225))+1,1)*10^ROW($1:$225)/10))</f>
        <v/>
      </c>
      <c r="Y700" s="5" t="b">
        <f>IF(NOT(ISBLANK(Spreadsheet!C700)),IF(AND(ISNUMBER(VALUE(Spreadsheet!C700)), LEN(Spreadsheet!C700)=9),TRUE,FALSE),TRUE)</f>
        <v>1</v>
      </c>
      <c r="Z700" s="155" t="str">
        <f>REPT("0",MIN(FIND({1,2,3,4,5,6,7,8,9},Spreadsheet!D700&amp;"123456789"))-1)&amp;IF(ISBLANK(Spreadsheet!D700),"",SUMPRODUCT(MID(0&amp;Spreadsheet!D700,LARGE(INDEX(ISNUMBER(--MID(Spreadsheet!D700,ROW($1:$225),1))*
 ROW($1:$225),0),ROW($1:$225))+1,1)*10^ROW($1:$225)/10))</f>
        <v/>
      </c>
      <c r="AA700" s="5" t="b">
        <f>IF(AND(NOT(ISBLANK(Spreadsheet!D700)),NOT(ISBLANK(Spreadsheet!C700))),IF(AND(ISNUMBER(VALUE(Spreadsheet!D700)), LEN(Spreadsheet!D700)=9),TRUE,FALSE),IF(AND(NOT(ISBLANK(Spreadsheet!D700)),ISBLANK(Spreadsheet!C700)),FALSE,TRUE))</f>
        <v>1</v>
      </c>
      <c r="AB700" s="5" t="b">
        <f>OR(ISBLANK(Spreadsheet!Y700),IF(NOT(ISBLANK(Spreadsheet!Y700)),LEN(Spreadsheet!Y700)=10,ISNUMBER(VALUE(Spreadsheet!Y700))))</f>
        <v>1</v>
      </c>
      <c r="AC700" s="5" t="b">
        <f>OR(ISBLANK(Spreadsheet!AI700), AND(NOT(ISBLANK(Spreadsheet!AJ700)), NOT(ISNUMBER(SEARCH("Waive",Spreadsheet!AJ700)))))</f>
        <v>1</v>
      </c>
      <c r="AD700" s="5" t="b">
        <f>OR(ISBLANK(Spreadsheet!AK700), AND(NOT(ISBLANK(Spreadsheet!AL700)), NOT(ISNUMBER(SEARCH("Waive",Spreadsheet!AL700)))))</f>
        <v>1</v>
      </c>
      <c r="AE700" s="5" t="b">
        <f>OR(ISBLANK(Spreadsheet!AM700), AND(NOT(ISBLANK(Spreadsheet!AN700)), NOT(ISNUMBER(SEARCH("Waive", Spreadsheet!AN700)))))</f>
        <v>1</v>
      </c>
      <c r="AF700" s="5" t="b">
        <f>OR(ISBLANK(Spreadsheet!C700), NOT(ISBLANK(Spreadsheet!D700)),NOT(ISBLANK(Spreadsheet!L700)))</f>
        <v>1</v>
      </c>
      <c r="AG700" s="5" t="b">
        <f>IF(AND(NOT(ISBLANK(Spreadsheet!C700)), NOT(ISBLANK(Spreadsheet!D700)),Spreadsheet!C700&lt;&gt;Spreadsheet!D700),IF(ISERROR(VLOOKUP(Spreadsheet!C700, Spreadsheet!$C$6:'Spreadsheet'!$C699,1,FALSE)), FALSE, TRUE),TRUE)</f>
        <v>1</v>
      </c>
      <c r="AH700" s="5" t="b">
        <f>Spreadsheet!$B$2=Spreadsheet!AD700</f>
        <v>1</v>
      </c>
      <c r="AI700" s="5" t="b">
        <f>IF(ISBLANK(Spreadsheet!G700),TRUE,IF(OR(LEN(Spreadsheet!G700)&gt;1,ISNUMBER(VALUE(Spreadsheet!G700))),FALSE,TRUE))</f>
        <v>1</v>
      </c>
      <c r="AJ700" s="5" t="b">
        <f>OR(ISBLANK(Spreadsheet!C700), NOT(ISBLANK(Spreadsheet!B700)), NOT(ISBLANK(Spreadsheet!D700)))</f>
        <v>1</v>
      </c>
      <c r="AK700" s="5" t="b">
        <f t="array" ref="AK700">IF(OR(AND(ISBLANK(Spreadsheet!E700),ISBLANK(Spreadsheet!D700),NOT(ISBLANK(Spreadsheet!C700))),AND(ISBLANK(Spreadsheet!E700),ISBLANK(Spreadsheet!D700),ISBLANK(Spreadsheet!C700))),TRUE,ISNUMBER(MATCH(TRUE,EXACT(Spreadsheet!E700,Relationships),0)))</f>
        <v>1</v>
      </c>
      <c r="AL700" s="5" t="b">
        <f>IF(NOT(ISBLANK(Spreadsheet!C700)),IF(OR(ISBLANK(Spreadsheet!F700),LEN(Spreadsheet!F700)&gt;40),FALSE,TRUE),TRUE)</f>
        <v>1</v>
      </c>
      <c r="AM700" s="5" t="b">
        <f>IF(NOT(ISBLANK(Spreadsheet!C700)),IF(OR(ISBLANK(Spreadsheet!H700),LEN(Spreadsheet!H700)&gt;40),FALSE,TRUE),TRUE)</f>
        <v>1</v>
      </c>
      <c r="AN700" s="5" t="b">
        <f t="array" ref="AN700">IF(ISBLANK(Spreadsheet!I700),TRUE,ISNUMBER(MATCH(TRUE,EXACT(Spreadsheet!I700,GenderValues),0)))</f>
        <v>1</v>
      </c>
      <c r="AO700" s="5" t="b">
        <f ca="1">IF(ISERROR(DATEVALUE(TEXT(Spreadsheet!J700,"mm/dd/yyyy")) &gt; TODAY()),IF(AND(ISBLANK(Spreadsheet!J700),ISBLANK(Spreadsheet!C700)),TRUE,FALSE),IF(DATEVALUE(TEXT(Spreadsheet!J700,"mm/dd/yyyy")) &gt; TODAY(),FALSE,TRUE))</f>
        <v>1</v>
      </c>
      <c r="AP700" s="5" t="b">
        <f>OR(ISBLANK(Spreadsheet!K700),LEN(Spreadsheet!K700)&lt;=100)</f>
        <v>1</v>
      </c>
      <c r="AQ700" s="5" t="b">
        <f t="array" ref="AQ700">IF(OR(AND(ISBLANK(Spreadsheet!L700),ISBLANK(Spreadsheet!C700)),AND(NOT(ISBLANK(Spreadsheet!C700)),NOT(ISBLANK(Spreadsheet!D700)))),TRUE,ISNUMBER(MATCH(TRUE,EXACT(Spreadsheet!L700,MaritalStatus),0)))</f>
        <v>1</v>
      </c>
      <c r="AR700" s="5" t="b">
        <f ca="1">IF(ISERROR(DATEVALUE(TEXT(Spreadsheet!M700,"mm/dd/yyyy")) &gt; TODAY()),IF(ISBLANK(Spreadsheet!M700),TRUE,FALSE),IF(DATEVALUE(TEXT(Spreadsheet!M700,"mm/dd/yyyy")) &gt; TODAY(),FALSE,TRUE))</f>
        <v>1</v>
      </c>
      <c r="AS700" s="5" t="b">
        <f>OR(ISBLANK(Spreadsheet!N700),LEN(Spreadsheet!N700)&lt;=100)</f>
        <v>1</v>
      </c>
      <c r="AT700" s="5" t="b">
        <f>OR(ISBLANK(Spreadsheet!O700),UPPER(Spreadsheet!O700)="YES")</f>
        <v>1</v>
      </c>
      <c r="AU700" s="5" t="b">
        <f>OR(ISBLANK(Spreadsheet!P700),UPPER(Spreadsheet!P700)="YES")</f>
        <v>1</v>
      </c>
      <c r="AV700" s="5" t="b">
        <f t="array" ref="AV700">IF(ISBLANK(Spreadsheet!Q700),TRUE,ISNUMBER(MATCH(TRUE,EXACT(Spreadsheet!Q700,OnGroupsPriorIns),0)))</f>
        <v>1</v>
      </c>
      <c r="AW700" s="5" t="b">
        <f>OR(ISBLANK(Spreadsheet!R700),UPPER(Spreadsheet!R700)="YES")</f>
        <v>1</v>
      </c>
      <c r="AX700" s="5" t="b">
        <f>OR(ISBLANK(Spreadsheet!S700),UPPER(Spreadsheet!S700)="YES")</f>
        <v>1</v>
      </c>
      <c r="AY700" s="5" t="b">
        <f>OR(AND(ISBLANK(Spreadsheet!C700),LEN(Spreadsheet!T700)=0),AND(NOT(ISBLANK(Spreadsheet!C700)),LEN(Spreadsheet!T700)&gt;0,LEN(Spreadsheet!T700)&lt;=50))</f>
        <v>1</v>
      </c>
      <c r="AZ700" s="5" t="b">
        <f>OR(LEN(Spreadsheet!U700)=0,AND(LEN(Spreadsheet!U700)&gt;0,LEN(Spreadsheet!U700)&lt;=50))</f>
        <v>1</v>
      </c>
      <c r="BA700" s="5" t="b">
        <f>OR(AND(ISBLANK(Spreadsheet!C700),LEN(Spreadsheet!V700)=0),AND(NOT(ISBLANK(Spreadsheet!C700)),LEN(Spreadsheet!V700)&gt;0,LEN(Spreadsheet!V700)&lt;=50))</f>
        <v>1</v>
      </c>
      <c r="BB700" s="5" t="b">
        <f t="array" ref="BB700">IF(AND(ISBLANK(Spreadsheet!C700),LEN(Spreadsheet!W700)=0),TRUE,ISNUMBER(MATCH(TRUE,EXACT(Spreadsheet!W700,States),0)))</f>
        <v>1</v>
      </c>
      <c r="BC700" s="5" t="b">
        <f>OR(AND(ISBLANK(Spreadsheet!C700),LEN(Spreadsheet!X700)=0),AND(NOT(ISBLANK(Spreadsheet!C700)),LEN(Spreadsheet!X700)&gt;0,LEN(Spreadsheet!X700)=5,ISNUMBER(VALUE(Spreadsheet!X700))))</f>
        <v>1</v>
      </c>
      <c r="BD700" s="5" t="b">
        <f>OR(ISBLANK(Spreadsheet!Z700),LEN(Spreadsheet!Z700)&lt;=50)</f>
        <v>1</v>
      </c>
      <c r="BE700" s="5" t="b">
        <f>ISBLANK(Spreadsheet!AA700)</f>
        <v>1</v>
      </c>
      <c r="BF700" s="5" t="b">
        <f>ISBLANK(Spreadsheet!AB700)</f>
        <v>1</v>
      </c>
      <c r="BG700" s="5" t="b">
        <f>IF(ISERROR(DATEVALUE(TEXT(Spreadsheet!AC700,"mm/dd/yyyy")) &gt; DATEVALUE(TEXT(Spreadsheet!J700,"mm/dd/yyyy"))),IF(OR(AND(ISBLANK(Spreadsheet!AC700),ISBLANK(Spreadsheet!C700)),AND(NOT(ISBLANK(Spreadsheet!C700)),ISBLANK(Spreadsheet!AC700),NOT(ISBLANK(Spreadsheet!D700)))),TRUE,FALSE),IF(DATEVALUE(TEXT(Spreadsheet!AC700,"mm/dd/yyyy")) &gt; DATEVALUE(TEXT(Spreadsheet!J700,"mm/dd/yyyy")),TRUE,FALSE))</f>
        <v>1</v>
      </c>
      <c r="BH700" s="5" t="b">
        <f>OR(AND(ISBLANK(Spreadsheet!C700),ISBLANK(Spreadsheet!AE700)),AND(NOT(ISBLANK(Spreadsheet!C700)),NOT(ISBLANK(Spreadsheet!D700)),ISBLANK(Spreadsheet!AE700)),AND(NOT(ISBLANK(Spreadsheet!C700)),ISBLANK(Spreadsheet!D700),NOT(ISBLANK(Spreadsheet!AE700)),LEN(Spreadsheet!AE700)&lt;=100))</f>
        <v>1</v>
      </c>
      <c r="BI700" s="5" t="b">
        <f t="array" ref="BI700">IF(ISBLANK(Spreadsheet!AF700),TRUE,ISNUMBER(MATCH(TRUE,EXACT(Spreadsheet!AF700,CobraShortReasons),0)))</f>
        <v>1</v>
      </c>
      <c r="BJ700" s="5" t="b">
        <f ca="1">IF(ISERROR(DATEVALUE(TEXT(Spreadsheet!AG700,"mm/dd/yyyy")) &gt; TODAY()),IF(ISBLANK(Spreadsheet!AG700),TRUE,FALSE),IF(DATEVALUE(TEXT(Spreadsheet!AG700,"mm/dd/yyyy")) &gt; TODAY(),FALSE,TRUE))</f>
        <v>1</v>
      </c>
      <c r="BK700" s="5" t="b">
        <f>OR(ISBLANK(Spreadsheet!AH700),LEN(Spreadsheet!AH700)&lt;=25)</f>
        <v>1</v>
      </c>
      <c r="BL700" s="5" t="b">
        <f t="array" aca="1" ref="BL700" ca="1">IF(ISBLANK(Spreadsheet!AI700),TRUE,ISNUMBER(MATCH(TRUE,EXACT(Spreadsheet!AI700,INDIRECT(Spreadsheet!$D$2)),0)))</f>
        <v>1</v>
      </c>
      <c r="BM700" s="5" t="b">
        <f t="array" aca="1" ref="BM700" ca="1">IF(ISBLANK(Spreadsheet!AJ700),TRUE,ISNUMBER(MATCH(TRUE,EXACT(Spreadsheet!AJ700,INDIRECT(Spreadsheet!BJ700)),0)))</f>
        <v>1</v>
      </c>
      <c r="BN700" s="5" t="b">
        <f t="array" ref="BN700">IF(ISBLANK(Spreadsheet!AK700),TRUE,ISNUMBER(MATCH(TRUE,EXACT(Spreadsheet!AK700,DentalPlans),0)))</f>
        <v>1</v>
      </c>
      <c r="BO700" s="5" t="b">
        <f t="array" aca="1" ref="BO700" ca="1">IF(ISBLANK(Spreadsheet!AL700),TRUE,ISNUMBER(MATCH(TRUE,EXACT(Spreadsheet!AL700,INDIRECT(Spreadsheet!BK700)),0)))</f>
        <v>1</v>
      </c>
      <c r="BP700" s="5" t="b">
        <f t="array" ref="BP700">IF(ISBLANK(Spreadsheet!AM700),TRUE,ISNUMBER(MATCH(TRUE,EXACT(Spreadsheet!AM700,VisionPlans),0)))</f>
        <v>1</v>
      </c>
      <c r="BQ700" s="5" t="b">
        <f t="array" aca="1" ref="BQ700" ca="1">IF(ISBLANK(Spreadsheet!AN700),TRUE,ISNUMBER(MATCH(TRUE,EXACT(Spreadsheet!AN700,INDIRECT(Spreadsheet!BL700)),0)))</f>
        <v>1</v>
      </c>
      <c r="BR700" s="5" t="b">
        <f t="array" ref="BR700">IF(ISBLANK(Spreadsheet!AO700),TRUE,ISNUMBER(MATCH(TRUE,EXACT(Spreadsheet!AO700,LifeBenefitClasses),0)))</f>
        <v>1</v>
      </c>
      <c r="BS700" s="5" t="b">
        <f>IF(OR(ISBLANK(Spreadsheet!AO700), Spreadsheet!AO700="Waive"),IF(ISBLANK(Spreadsheet!AP700),TRUE,FALSE),IF(OR(AND(NOT(ISBLANK(Spreadsheet!AO700)),ISBLANK(Spreadsheet!AP700)),NOT(ISNUMBER(VALUE(Spreadsheet!AP700)))),FALSE,IF(OR(AND(Spreadsheet!AP700&lt;6,MOD(Spreadsheet!AP700*10,5)=0), MOD(Spreadsheet!AP700,5000)=0),TRUE,FALSE)))</f>
        <v>1</v>
      </c>
      <c r="BT700" s="5" t="b">
        <f t="array" ref="BT700">IF(ISBLANK(Spreadsheet!AQ700),TRUE,ISNUMBER(MATCH(TRUE,EXACT(Spreadsheet!AQ700,EnrollWaive),0)))</f>
        <v>1</v>
      </c>
      <c r="BU700" s="5" t="b">
        <f t="array" ref="BU700">IF(ISBLANK(Spreadsheet!AR700),TRUE,ISNUMBER(MATCH(TRUE,EXACT(Spreadsheet!AR700,LifeBenefitClasses),0)))</f>
        <v>1</v>
      </c>
      <c r="BV700" s="5" t="b">
        <f>IF(OR(ISBLANK(Spreadsheet!AR700), Spreadsheet!AR700="Waive"),IF(ISBLANK(Spreadsheet!AS700),TRUE,FALSE),IF(OR(AND(NOT(ISBLANK(Spreadsheet!AR700)),ISBLANK(Spreadsheet!AS700)),NOT(ISNUMBER(VALUE(Spreadsheet!AS700)))),FALSE,IF(OR(AND(Spreadsheet!AS700&lt;6,MOD(Spreadsheet!AS700*10,5)=0), MOD(Spreadsheet!AS700,10000)=0),TRUE,FALSE)))</f>
        <v>1</v>
      </c>
      <c r="BW700" s="5" t="b">
        <f t="array" ref="BW700">IF(ISBLANK(Spreadsheet!AT700),TRUE,ISNUMBER(MATCH(TRUE,EXACT(Spreadsheet!AT700,LifeBenefitClasses),0)))</f>
        <v>1</v>
      </c>
      <c r="BX700" s="5" t="b">
        <f>IF(OR(ISBLANK(Spreadsheet!AT700), Spreadsheet!AT700="Waive"),IF(ISBLANK(Spreadsheet!AU700),TRUE,FALSE),IF(OR(AND(NOT(ISBLANK(Spreadsheet!AT700)),ISBLANK(Spreadsheet!AU700)),NOT(ISNUMBER(VALUE(Spreadsheet!AU700)))),FALSE,IF(AND(NOT(OR(ISBLANK(Spreadsheet!AT700),Spreadsheet!AT700="Waive")),NOT(OR(ISBLANK(Spreadsheet!AR700),Spreadsheet!AR700="Waive")),MOD(Spreadsheet!AU700,5000)=0, Spreadsheet!AU700&lt;=(Spreadsheet!AS700*0.5)),TRUE,FALSE)))</f>
        <v>1</v>
      </c>
      <c r="BY700" s="5" t="b">
        <f t="array" ref="BY700">IF(ISBLANK(Spreadsheet!AV700),TRUE,ISNUMBER(MATCH(TRUE,EXACT(Spreadsheet!AV700,EnrollWaive),0)))</f>
        <v>1</v>
      </c>
      <c r="BZ700" s="5" t="b">
        <f t="array" ref="BZ700">IF(ISBLANK(Spreadsheet!AW700),TRUE,ISNUMBER(MATCH(TRUE,EXACT(Spreadsheet!AW700,LifeBenefitClasses),0)))</f>
        <v>1</v>
      </c>
      <c r="CA700" s="5" t="b">
        <f t="array" ref="CA700">IF(ISBLANK(Spreadsheet!AX700),TRUE,ISNUMBER(MATCH(TRUE,EXACT(Spreadsheet!AX700,LifeBenefitClasses),0)))</f>
        <v>1</v>
      </c>
      <c r="CB700" s="5" t="b">
        <f t="array" ref="CB700">IF(ISBLANK(Spreadsheet!AY700),TRUE,ISNUMBER(MATCH(TRUE,EXACT(Spreadsheet!AY700,LifeBenefitClasses),0)))</f>
        <v>1</v>
      </c>
      <c r="CC700" s="5" t="b">
        <f t="array" ref="CC700">IF(ISBLANK(Spreadsheet!AZ700),TRUE,ISNUMBER(MATCH(TRUE,EXACT(Spreadsheet!AZ700,LifeBenefitClasses),0)))</f>
        <v>1</v>
      </c>
      <c r="CD700" s="5" t="b">
        <f t="array" ref="CD700">IF(ISBLANK(Spreadsheet!BA700),TRUE,ISNUMBER(MATCH(TRUE,EXACT(Spreadsheet!BA700,LifeBenefitClasses),0)))</f>
        <v>1</v>
      </c>
      <c r="CE700" s="5" t="b">
        <f>IF(OR(ISBLANK(Spreadsheet!BA700), Spreadsheet!BA700="Waive"),IF(ISBLANK(Spreadsheet!BB700),TRUE,FALSE),IF(OR(AND(NOT(ISBLANK(Spreadsheet!BA700)),ISBLANK(Spreadsheet!BB700)),NOT(ISNUMBER(VALUE(Spreadsheet!BB700))),ISBLANK(Spreadsheet!BC700),NOT(ISNUMBER(VALUE(Spreadsheet!BC700)))),FALSE,IF(AND(Spreadsheet!BB700&gt;=50000,Spreadsheet!BB700&lt;=250000,MOD(Spreadsheet!BB700,10000)=0,Spreadsheet!BB700&lt;=(10*Spreadsheet!BC700)),TRUE,FALSE)))</f>
        <v>1</v>
      </c>
      <c r="CF700" s="5" t="b">
        <f>IF(NOT(ISBLANK(Spreadsheet!BC700)),AND(ISNUMBER(VALUE(Spreadsheet!BC700)),Spreadsheet!BC700&gt;0),AND(OR(ISBLANK(Spreadsheet!AO700),Spreadsheet!AO700="Waive",AND(NOT(OR(ISBLANK(Spreadsheet!AO700),Spreadsheet!AO700="Waive")),Spreadsheet!AP700&gt;=6)),OR(ISBLANK(Spreadsheet!AR700),AND(NOT(OR(ISBLANK(Spreadsheet!AR700),Spreadsheet!AR700="Waive")),Spreadsheet!AS700&gt;=6)),OR(ISBLANK(Spreadsheet!AW700)),OR(ISBLANK(Spreadsheet!AX700)),OR(ISBLANK(Spreadsheet!AY700)),OR(ISBLANK(Spreadsheet!AZ700)),OR(ISBLANK(Spreadsheet!BA700),Spreadsheet!BA700="Waive")))</f>
        <v>1</v>
      </c>
      <c r="CG700" s="5" t="b">
        <f t="shared" ca="1" si="47"/>
        <v>1</v>
      </c>
    </row>
    <row r="701" spans="8:85" x14ac:dyDescent="0.3">
      <c r="H701" s="5">
        <f t="shared" ca="1" si="48"/>
        <v>2</v>
      </c>
      <c r="I701" s="5" t="str">
        <f t="shared" ca="1" si="46"/>
        <v/>
      </c>
      <c r="J701" s="5" t="str">
        <f>IF(AND(NOT(ISBLANK(Spreadsheet!C701)),ISBLANK(Spreadsheet!D701)),Spreadsheet!F701&amp;" "&amp;Spreadsheet!H701,"")</f>
        <v/>
      </c>
      <c r="K701" s="5">
        <f>IF(AND(NOT(ISBLANK(Spreadsheet!C701)),ISBLANK(Spreadsheet!D701)),COUNTIFS(Spreadsheet!E702:E$786,"=Child",Spreadsheet!C702:C$786, "="&amp;Spreadsheet!C701) + COUNTIFS(Spreadsheet!E702:E$786,"=Step-child",Spreadsheet!C702:C$786, "="&amp;Spreadsheet!C701),0)</f>
        <v>0</v>
      </c>
      <c r="L701" s="5">
        <f>IF(NOT(ISBLANK(J701)),COUNTIFS(Spreadsheet!E702:E$786,"=Wife",Spreadsheet!C702:C$786, "="&amp;Spreadsheet!C701) + COUNTIFS(Spreadsheet!E702:E$786,"=Husband",Spreadsheet!C702:C$786, "="&amp;Spreadsheet!C701),0)</f>
        <v>0</v>
      </c>
      <c r="M701" s="5">
        <f>IF(NOT(ISBLANK(Spreadsheet!AJ701)),VLOOKUP(Spreadsheet!AJ701,'Drop Downs'!$P$2:$R$16,3,FALSE),0)</f>
        <v>0</v>
      </c>
      <c r="N701" s="5">
        <f>IF(NOT(ISBLANK(Spreadsheet!AJ701)), VLOOKUP(Spreadsheet!AJ701,'Drop Downs'!$P$2:$R$16,2,FALSE),0)</f>
        <v>0</v>
      </c>
      <c r="O701" s="5">
        <f>IF(NOT(ISBLANK(Spreadsheet!AL701)),VLOOKUP(Spreadsheet!AL701,'Drop Downs'!$P$2:$R$16,3,FALSE), 0)</f>
        <v>0</v>
      </c>
      <c r="P701" s="5">
        <f>IF(NOT(ISBLANK(Spreadsheet!AL701)),VLOOKUP(Spreadsheet!AL701,'Drop Downs'!$P$2:$R$16,2,FALSE),0)</f>
        <v>0</v>
      </c>
      <c r="Q701" s="5">
        <f>IF(NOT(ISBLANK(Spreadsheet!AN701)),VLOOKUP(Spreadsheet!AN701,'Drop Downs'!$P$2:$R$16,3,FALSE),0)</f>
        <v>0</v>
      </c>
      <c r="R701" s="5">
        <f>IF(NOT(ISBLANK(Spreadsheet!AN701)),VLOOKUP(Spreadsheet!AN701,'Drop Downs'!$P$2:$R$16,2,FALSE),0)</f>
        <v>0</v>
      </c>
      <c r="S701" s="5" t="str">
        <f>IF(OR(M701&gt;K701,N701&gt;L701,O701&gt;K701, Q701&gt;K701,N701&gt;L701, P701&gt;L701, R701&gt;L701),"Member currently has a coverage election over what he/she needs.  Please add more dependents or adjust the coverage election.","")&amp;(IF(AND(NOT(ISBLANK(Spreadsheet!C701)),NOT(ISBLANK(Spreadsheet!D701)),ISBLANK(Spreadsheet!E701)),"Dependent lacks a relationship to member.Please select one from the drop-down.",""))</f>
        <v/>
      </c>
      <c r="T701" s="5" t="b">
        <f t="shared" si="49"/>
        <v>1</v>
      </c>
      <c r="U701" s="5" t="b">
        <f>OR(ISBLANK(Spreadsheet!C701),IF(NOT(ISBLANK(Spreadsheet!D701)),NOT(ISBLANK(Spreadsheet!E701)),TRUE))</f>
        <v>1</v>
      </c>
      <c r="V701" s="5" t="b">
        <f>OR(ISBLANK(Spreadsheet!C701), NOT(ISBLANK(Spreadsheet!I701)))</f>
        <v>1</v>
      </c>
      <c r="W701" s="5" t="b">
        <f>OR(ISBLANK(Spreadsheet!D701),NOT(ISBLANK(Spreadsheet!C701)))</f>
        <v>1</v>
      </c>
      <c r="X701" s="155" t="str">
        <f>REPT("0",MIN(FIND({1,2,3,4,5,6,7,8,9},Spreadsheet!C701&amp;"123456789"))-1)&amp;IF(ISBLANK(Spreadsheet!C701),"",SUMPRODUCT(MID(0&amp;Spreadsheet!C701,LARGE(INDEX(ISNUMBER(--MID(Spreadsheet!C701,ROW($1:$225),1))*
 ROW($1:$225),0),ROW($1:$225))+1,1)*10^ROW($1:$225)/10))</f>
        <v/>
      </c>
      <c r="Y701" s="5" t="b">
        <f>IF(NOT(ISBLANK(Spreadsheet!C701)),IF(AND(ISNUMBER(VALUE(Spreadsheet!C701)), LEN(Spreadsheet!C701)=9),TRUE,FALSE),TRUE)</f>
        <v>1</v>
      </c>
      <c r="Z701" s="155" t="str">
        <f>REPT("0",MIN(FIND({1,2,3,4,5,6,7,8,9},Spreadsheet!D701&amp;"123456789"))-1)&amp;IF(ISBLANK(Spreadsheet!D701),"",SUMPRODUCT(MID(0&amp;Spreadsheet!D701,LARGE(INDEX(ISNUMBER(--MID(Spreadsheet!D701,ROW($1:$225),1))*
 ROW($1:$225),0),ROW($1:$225))+1,1)*10^ROW($1:$225)/10))</f>
        <v/>
      </c>
      <c r="AA701" s="5" t="b">
        <f>IF(AND(NOT(ISBLANK(Spreadsheet!D701)),NOT(ISBLANK(Spreadsheet!C701))),IF(AND(ISNUMBER(VALUE(Spreadsheet!D701)), LEN(Spreadsheet!D701)=9),TRUE,FALSE),IF(AND(NOT(ISBLANK(Spreadsheet!D701)),ISBLANK(Spreadsheet!C701)),FALSE,TRUE))</f>
        <v>1</v>
      </c>
      <c r="AB701" s="5" t="b">
        <f>OR(ISBLANK(Spreadsheet!Y701),IF(NOT(ISBLANK(Spreadsheet!Y701)),LEN(Spreadsheet!Y701)=10,ISNUMBER(VALUE(Spreadsheet!Y701))))</f>
        <v>1</v>
      </c>
      <c r="AC701" s="5" t="b">
        <f>OR(ISBLANK(Spreadsheet!AI701), AND(NOT(ISBLANK(Spreadsheet!AJ701)), NOT(ISNUMBER(SEARCH("Waive",Spreadsheet!AJ701)))))</f>
        <v>1</v>
      </c>
      <c r="AD701" s="5" t="b">
        <f>OR(ISBLANK(Spreadsheet!AK701), AND(NOT(ISBLANK(Spreadsheet!AL701)), NOT(ISNUMBER(SEARCH("Waive",Spreadsheet!AL701)))))</f>
        <v>1</v>
      </c>
      <c r="AE701" s="5" t="b">
        <f>OR(ISBLANK(Spreadsheet!AM701), AND(NOT(ISBLANK(Spreadsheet!AN701)), NOT(ISNUMBER(SEARCH("Waive", Spreadsheet!AN701)))))</f>
        <v>1</v>
      </c>
      <c r="AF701" s="5" t="b">
        <f>OR(ISBLANK(Spreadsheet!C701), NOT(ISBLANK(Spreadsheet!D701)),NOT(ISBLANK(Spreadsheet!L701)))</f>
        <v>1</v>
      </c>
      <c r="AG701" s="5" t="b">
        <f>IF(AND(NOT(ISBLANK(Spreadsheet!C701)), NOT(ISBLANK(Spreadsheet!D701)),Spreadsheet!C701&lt;&gt;Spreadsheet!D701),IF(ISERROR(VLOOKUP(Spreadsheet!C701, Spreadsheet!$C$6:'Spreadsheet'!$C700,1,FALSE)), FALSE, TRUE),TRUE)</f>
        <v>1</v>
      </c>
      <c r="AH701" s="5" t="b">
        <f>Spreadsheet!$B$2=Spreadsheet!AD701</f>
        <v>1</v>
      </c>
      <c r="AI701" s="5" t="b">
        <f>IF(ISBLANK(Spreadsheet!G701),TRUE,IF(OR(LEN(Spreadsheet!G701)&gt;1,ISNUMBER(VALUE(Spreadsheet!G701))),FALSE,TRUE))</f>
        <v>1</v>
      </c>
      <c r="AJ701" s="5" t="b">
        <f>OR(ISBLANK(Spreadsheet!C701), NOT(ISBLANK(Spreadsheet!B701)), NOT(ISBLANK(Spreadsheet!D701)))</f>
        <v>1</v>
      </c>
      <c r="AK701" s="5" t="b">
        <f t="array" ref="AK701">IF(OR(AND(ISBLANK(Spreadsheet!E701),ISBLANK(Spreadsheet!D701),NOT(ISBLANK(Spreadsheet!C701))),AND(ISBLANK(Spreadsheet!E701),ISBLANK(Spreadsheet!D701),ISBLANK(Spreadsheet!C701))),TRUE,ISNUMBER(MATCH(TRUE,EXACT(Spreadsheet!E701,Relationships),0)))</f>
        <v>1</v>
      </c>
      <c r="AL701" s="5" t="b">
        <f>IF(NOT(ISBLANK(Spreadsheet!C701)),IF(OR(ISBLANK(Spreadsheet!F701),LEN(Spreadsheet!F701)&gt;40),FALSE,TRUE),TRUE)</f>
        <v>1</v>
      </c>
      <c r="AM701" s="5" t="b">
        <f>IF(NOT(ISBLANK(Spreadsheet!C701)),IF(OR(ISBLANK(Spreadsheet!H701),LEN(Spreadsheet!H701)&gt;40),FALSE,TRUE),TRUE)</f>
        <v>1</v>
      </c>
      <c r="AN701" s="5" t="b">
        <f t="array" ref="AN701">IF(ISBLANK(Spreadsheet!I701),TRUE,ISNUMBER(MATCH(TRUE,EXACT(Spreadsheet!I701,GenderValues),0)))</f>
        <v>1</v>
      </c>
      <c r="AO701" s="5" t="b">
        <f ca="1">IF(ISERROR(DATEVALUE(TEXT(Spreadsheet!J701,"mm/dd/yyyy")) &gt; TODAY()),IF(AND(ISBLANK(Spreadsheet!J701),ISBLANK(Spreadsheet!C701)),TRUE,FALSE),IF(DATEVALUE(TEXT(Spreadsheet!J701,"mm/dd/yyyy")) &gt; TODAY(),FALSE,TRUE))</f>
        <v>1</v>
      </c>
      <c r="AP701" s="5" t="b">
        <f>OR(ISBLANK(Spreadsheet!K701),LEN(Spreadsheet!K701)&lt;=100)</f>
        <v>1</v>
      </c>
      <c r="AQ701" s="5" t="b">
        <f t="array" ref="AQ701">IF(OR(AND(ISBLANK(Spreadsheet!L701),ISBLANK(Spreadsheet!C701)),AND(NOT(ISBLANK(Spreadsheet!C701)),NOT(ISBLANK(Spreadsheet!D701)))),TRUE,ISNUMBER(MATCH(TRUE,EXACT(Spreadsheet!L701,MaritalStatus),0)))</f>
        <v>1</v>
      </c>
      <c r="AR701" s="5" t="b">
        <f ca="1">IF(ISERROR(DATEVALUE(TEXT(Spreadsheet!M701,"mm/dd/yyyy")) &gt; TODAY()),IF(ISBLANK(Spreadsheet!M701),TRUE,FALSE),IF(DATEVALUE(TEXT(Spreadsheet!M701,"mm/dd/yyyy")) &gt; TODAY(),FALSE,TRUE))</f>
        <v>1</v>
      </c>
      <c r="AS701" s="5" t="b">
        <f>OR(ISBLANK(Spreadsheet!N701),LEN(Spreadsheet!N701)&lt;=100)</f>
        <v>1</v>
      </c>
      <c r="AT701" s="5" t="b">
        <f>OR(ISBLANK(Spreadsheet!O701),UPPER(Spreadsheet!O701)="YES")</f>
        <v>1</v>
      </c>
      <c r="AU701" s="5" t="b">
        <f>OR(ISBLANK(Spreadsheet!P701),UPPER(Spreadsheet!P701)="YES")</f>
        <v>1</v>
      </c>
      <c r="AV701" s="5" t="b">
        <f t="array" ref="AV701">IF(ISBLANK(Spreadsheet!Q701),TRUE,ISNUMBER(MATCH(TRUE,EXACT(Spreadsheet!Q701,OnGroupsPriorIns),0)))</f>
        <v>1</v>
      </c>
      <c r="AW701" s="5" t="b">
        <f>OR(ISBLANK(Spreadsheet!R701),UPPER(Spreadsheet!R701)="YES")</f>
        <v>1</v>
      </c>
      <c r="AX701" s="5" t="b">
        <f>OR(ISBLANK(Spreadsheet!S701),UPPER(Spreadsheet!S701)="YES")</f>
        <v>1</v>
      </c>
      <c r="AY701" s="5" t="b">
        <f>OR(AND(ISBLANK(Spreadsheet!C701),LEN(Spreadsheet!T701)=0),AND(NOT(ISBLANK(Spreadsheet!C701)),LEN(Spreadsheet!T701)&gt;0,LEN(Spreadsheet!T701)&lt;=50))</f>
        <v>1</v>
      </c>
      <c r="AZ701" s="5" t="b">
        <f>OR(LEN(Spreadsheet!U701)=0,AND(LEN(Spreadsheet!U701)&gt;0,LEN(Spreadsheet!U701)&lt;=50))</f>
        <v>1</v>
      </c>
      <c r="BA701" s="5" t="b">
        <f>OR(AND(ISBLANK(Spreadsheet!C701),LEN(Spreadsheet!V701)=0),AND(NOT(ISBLANK(Spreadsheet!C701)),LEN(Spreadsheet!V701)&gt;0,LEN(Spreadsheet!V701)&lt;=50))</f>
        <v>1</v>
      </c>
      <c r="BB701" s="5" t="b">
        <f t="array" ref="BB701">IF(AND(ISBLANK(Spreadsheet!C701),LEN(Spreadsheet!W701)=0),TRUE,ISNUMBER(MATCH(TRUE,EXACT(Spreadsheet!W701,States),0)))</f>
        <v>1</v>
      </c>
      <c r="BC701" s="5" t="b">
        <f>OR(AND(ISBLANK(Spreadsheet!C701),LEN(Spreadsheet!X701)=0),AND(NOT(ISBLANK(Spreadsheet!C701)),LEN(Spreadsheet!X701)&gt;0,LEN(Spreadsheet!X701)=5,ISNUMBER(VALUE(Spreadsheet!X701))))</f>
        <v>1</v>
      </c>
      <c r="BD701" s="5" t="b">
        <f>OR(ISBLANK(Spreadsheet!Z701),LEN(Spreadsheet!Z701)&lt;=50)</f>
        <v>1</v>
      </c>
      <c r="BE701" s="5" t="b">
        <f>ISBLANK(Spreadsheet!AA701)</f>
        <v>1</v>
      </c>
      <c r="BF701" s="5" t="b">
        <f>ISBLANK(Spreadsheet!AB701)</f>
        <v>1</v>
      </c>
      <c r="BG701" s="5" t="b">
        <f>IF(ISERROR(DATEVALUE(TEXT(Spreadsheet!AC701,"mm/dd/yyyy")) &gt; DATEVALUE(TEXT(Spreadsheet!J701,"mm/dd/yyyy"))),IF(OR(AND(ISBLANK(Spreadsheet!AC701),ISBLANK(Spreadsheet!C701)),AND(NOT(ISBLANK(Spreadsheet!C701)),ISBLANK(Spreadsheet!AC701),NOT(ISBLANK(Spreadsheet!D701)))),TRUE,FALSE),IF(DATEVALUE(TEXT(Spreadsheet!AC701,"mm/dd/yyyy")) &gt; DATEVALUE(TEXT(Spreadsheet!J701,"mm/dd/yyyy")),TRUE,FALSE))</f>
        <v>1</v>
      </c>
      <c r="BH701" s="5" t="b">
        <f>OR(AND(ISBLANK(Spreadsheet!C701),ISBLANK(Spreadsheet!AE701)),AND(NOT(ISBLANK(Spreadsheet!C701)),NOT(ISBLANK(Spreadsheet!D701)),ISBLANK(Spreadsheet!AE701)),AND(NOT(ISBLANK(Spreadsheet!C701)),ISBLANK(Spreadsheet!D701),NOT(ISBLANK(Spreadsheet!AE701)),LEN(Spreadsheet!AE701)&lt;=100))</f>
        <v>1</v>
      </c>
      <c r="BI701" s="5" t="b">
        <f t="array" ref="BI701">IF(ISBLANK(Spreadsheet!AF701),TRUE,ISNUMBER(MATCH(TRUE,EXACT(Spreadsheet!AF701,CobraShortReasons),0)))</f>
        <v>1</v>
      </c>
      <c r="BJ701" s="5" t="b">
        <f ca="1">IF(ISERROR(DATEVALUE(TEXT(Spreadsheet!AG701,"mm/dd/yyyy")) &gt; TODAY()),IF(ISBLANK(Spreadsheet!AG701),TRUE,FALSE),IF(DATEVALUE(TEXT(Spreadsheet!AG701,"mm/dd/yyyy")) &gt; TODAY(),FALSE,TRUE))</f>
        <v>1</v>
      </c>
      <c r="BK701" s="5" t="b">
        <f>OR(ISBLANK(Spreadsheet!AH701),LEN(Spreadsheet!AH701)&lt;=25)</f>
        <v>1</v>
      </c>
      <c r="BL701" s="5" t="b">
        <f t="array" aca="1" ref="BL701" ca="1">IF(ISBLANK(Spreadsheet!AI701),TRUE,ISNUMBER(MATCH(TRUE,EXACT(Spreadsheet!AI701,INDIRECT(Spreadsheet!$D$2)),0)))</f>
        <v>1</v>
      </c>
      <c r="BM701" s="5" t="b">
        <f t="array" aca="1" ref="BM701" ca="1">IF(ISBLANK(Spreadsheet!AJ701),TRUE,ISNUMBER(MATCH(TRUE,EXACT(Spreadsheet!AJ701,INDIRECT(Spreadsheet!BJ701)),0)))</f>
        <v>1</v>
      </c>
      <c r="BN701" s="5" t="b">
        <f t="array" ref="BN701">IF(ISBLANK(Spreadsheet!AK701),TRUE,ISNUMBER(MATCH(TRUE,EXACT(Spreadsheet!AK701,DentalPlans),0)))</f>
        <v>1</v>
      </c>
      <c r="BO701" s="5" t="b">
        <f t="array" aca="1" ref="BO701" ca="1">IF(ISBLANK(Spreadsheet!AL701),TRUE,ISNUMBER(MATCH(TRUE,EXACT(Spreadsheet!AL701,INDIRECT(Spreadsheet!BK701)),0)))</f>
        <v>1</v>
      </c>
      <c r="BP701" s="5" t="b">
        <f t="array" ref="BP701">IF(ISBLANK(Spreadsheet!AM701),TRUE,ISNUMBER(MATCH(TRUE,EXACT(Spreadsheet!AM701,VisionPlans),0)))</f>
        <v>1</v>
      </c>
      <c r="BQ701" s="5" t="b">
        <f t="array" aca="1" ref="BQ701" ca="1">IF(ISBLANK(Spreadsheet!AN701),TRUE,ISNUMBER(MATCH(TRUE,EXACT(Spreadsheet!AN701,INDIRECT(Spreadsheet!BL701)),0)))</f>
        <v>1</v>
      </c>
      <c r="BR701" s="5" t="b">
        <f t="array" ref="BR701">IF(ISBLANK(Spreadsheet!AO701),TRUE,ISNUMBER(MATCH(TRUE,EXACT(Spreadsheet!AO701,LifeBenefitClasses),0)))</f>
        <v>1</v>
      </c>
      <c r="BS701" s="5" t="b">
        <f>IF(OR(ISBLANK(Spreadsheet!AO701), Spreadsheet!AO701="Waive"),IF(ISBLANK(Spreadsheet!AP701),TRUE,FALSE),IF(OR(AND(NOT(ISBLANK(Spreadsheet!AO701)),ISBLANK(Spreadsheet!AP701)),NOT(ISNUMBER(VALUE(Spreadsheet!AP701)))),FALSE,IF(OR(AND(Spreadsheet!AP701&lt;6,MOD(Spreadsheet!AP701*10,5)=0), MOD(Spreadsheet!AP701,5000)=0),TRUE,FALSE)))</f>
        <v>1</v>
      </c>
      <c r="BT701" s="5" t="b">
        <f t="array" ref="BT701">IF(ISBLANK(Spreadsheet!AQ701),TRUE,ISNUMBER(MATCH(TRUE,EXACT(Spreadsheet!AQ701,EnrollWaive),0)))</f>
        <v>1</v>
      </c>
      <c r="BU701" s="5" t="b">
        <f t="array" ref="BU701">IF(ISBLANK(Spreadsheet!AR701),TRUE,ISNUMBER(MATCH(TRUE,EXACT(Spreadsheet!AR701,LifeBenefitClasses),0)))</f>
        <v>1</v>
      </c>
      <c r="BV701" s="5" t="b">
        <f>IF(OR(ISBLANK(Spreadsheet!AR701), Spreadsheet!AR701="Waive"),IF(ISBLANK(Spreadsheet!AS701),TRUE,FALSE),IF(OR(AND(NOT(ISBLANK(Spreadsheet!AR701)),ISBLANK(Spreadsheet!AS701)),NOT(ISNUMBER(VALUE(Spreadsheet!AS701)))),FALSE,IF(OR(AND(Spreadsheet!AS701&lt;6,MOD(Spreadsheet!AS701*10,5)=0), MOD(Spreadsheet!AS701,10000)=0),TRUE,FALSE)))</f>
        <v>1</v>
      </c>
      <c r="BW701" s="5" t="b">
        <f t="array" ref="BW701">IF(ISBLANK(Spreadsheet!AT701),TRUE,ISNUMBER(MATCH(TRUE,EXACT(Spreadsheet!AT701,LifeBenefitClasses),0)))</f>
        <v>1</v>
      </c>
      <c r="BX701" s="5" t="b">
        <f>IF(OR(ISBLANK(Spreadsheet!AT701), Spreadsheet!AT701="Waive"),IF(ISBLANK(Spreadsheet!AU701),TRUE,FALSE),IF(OR(AND(NOT(ISBLANK(Spreadsheet!AT701)),ISBLANK(Spreadsheet!AU701)),NOT(ISNUMBER(VALUE(Spreadsheet!AU701)))),FALSE,IF(AND(NOT(OR(ISBLANK(Spreadsheet!AT701),Spreadsheet!AT701="Waive")),NOT(OR(ISBLANK(Spreadsheet!AR701),Spreadsheet!AR701="Waive")),MOD(Spreadsheet!AU701,5000)=0, Spreadsheet!AU701&lt;=(Spreadsheet!AS701*0.5)),TRUE,FALSE)))</f>
        <v>1</v>
      </c>
      <c r="BY701" s="5" t="b">
        <f t="array" ref="BY701">IF(ISBLANK(Spreadsheet!AV701),TRUE,ISNUMBER(MATCH(TRUE,EXACT(Spreadsheet!AV701,EnrollWaive),0)))</f>
        <v>1</v>
      </c>
      <c r="BZ701" s="5" t="b">
        <f t="array" ref="BZ701">IF(ISBLANK(Spreadsheet!AW701),TRUE,ISNUMBER(MATCH(TRUE,EXACT(Spreadsheet!AW701,LifeBenefitClasses),0)))</f>
        <v>1</v>
      </c>
      <c r="CA701" s="5" t="b">
        <f t="array" ref="CA701">IF(ISBLANK(Spreadsheet!AX701),TRUE,ISNUMBER(MATCH(TRUE,EXACT(Spreadsheet!AX701,LifeBenefitClasses),0)))</f>
        <v>1</v>
      </c>
      <c r="CB701" s="5" t="b">
        <f t="array" ref="CB701">IF(ISBLANK(Spreadsheet!AY701),TRUE,ISNUMBER(MATCH(TRUE,EXACT(Spreadsheet!AY701,LifeBenefitClasses),0)))</f>
        <v>1</v>
      </c>
      <c r="CC701" s="5" t="b">
        <f t="array" ref="CC701">IF(ISBLANK(Spreadsheet!AZ701),TRUE,ISNUMBER(MATCH(TRUE,EXACT(Spreadsheet!AZ701,LifeBenefitClasses),0)))</f>
        <v>1</v>
      </c>
      <c r="CD701" s="5" t="b">
        <f t="array" ref="CD701">IF(ISBLANK(Spreadsheet!BA701),TRUE,ISNUMBER(MATCH(TRUE,EXACT(Spreadsheet!BA701,LifeBenefitClasses),0)))</f>
        <v>1</v>
      </c>
      <c r="CE701" s="5" t="b">
        <f>IF(OR(ISBLANK(Spreadsheet!BA701), Spreadsheet!BA701="Waive"),IF(ISBLANK(Spreadsheet!BB701),TRUE,FALSE),IF(OR(AND(NOT(ISBLANK(Spreadsheet!BA701)),ISBLANK(Spreadsheet!BB701)),NOT(ISNUMBER(VALUE(Spreadsheet!BB701))),ISBLANK(Spreadsheet!BC701),NOT(ISNUMBER(VALUE(Spreadsheet!BC701)))),FALSE,IF(AND(Spreadsheet!BB701&gt;=50000,Spreadsheet!BB701&lt;=250000,MOD(Spreadsheet!BB701,10000)=0,Spreadsheet!BB701&lt;=(10*Spreadsheet!BC701)),TRUE,FALSE)))</f>
        <v>1</v>
      </c>
      <c r="CF701" s="5" t="b">
        <f>IF(NOT(ISBLANK(Spreadsheet!BC701)),AND(ISNUMBER(VALUE(Spreadsheet!BC701)),Spreadsheet!BC701&gt;0),AND(OR(ISBLANK(Spreadsheet!AO701),Spreadsheet!AO701="Waive",AND(NOT(OR(ISBLANK(Spreadsheet!AO701),Spreadsheet!AO701="Waive")),Spreadsheet!AP701&gt;=6)),OR(ISBLANK(Spreadsheet!AR701),AND(NOT(OR(ISBLANK(Spreadsheet!AR701),Spreadsheet!AR701="Waive")),Spreadsheet!AS701&gt;=6)),OR(ISBLANK(Spreadsheet!AW701)),OR(ISBLANK(Spreadsheet!AX701)),OR(ISBLANK(Spreadsheet!AY701)),OR(ISBLANK(Spreadsheet!AZ701)),OR(ISBLANK(Spreadsheet!BA701),Spreadsheet!BA701="Waive")))</f>
        <v>1</v>
      </c>
      <c r="CG701" s="5" t="b">
        <f t="shared" ca="1" si="47"/>
        <v>1</v>
      </c>
    </row>
    <row r="702" spans="8:85" x14ac:dyDescent="0.3">
      <c r="H702" s="5">
        <f t="shared" ca="1" si="48"/>
        <v>2</v>
      </c>
      <c r="I702" s="5" t="str">
        <f t="shared" ca="1" si="46"/>
        <v/>
      </c>
      <c r="J702" s="5" t="str">
        <f>IF(AND(NOT(ISBLANK(Spreadsheet!C702)),ISBLANK(Spreadsheet!D702)),Spreadsheet!F702&amp;" "&amp;Spreadsheet!H702,"")</f>
        <v/>
      </c>
      <c r="K702" s="5">
        <f>IF(AND(NOT(ISBLANK(Spreadsheet!C702)),ISBLANK(Spreadsheet!D702)),COUNTIFS(Spreadsheet!E703:E$786,"=Child",Spreadsheet!C703:C$786, "="&amp;Spreadsheet!C702) + COUNTIFS(Spreadsheet!E703:E$786,"=Step-child",Spreadsheet!C703:C$786, "="&amp;Spreadsheet!C702),0)</f>
        <v>0</v>
      </c>
      <c r="L702" s="5">
        <f>IF(NOT(ISBLANK(J702)),COUNTIFS(Spreadsheet!E703:E$786,"=Wife",Spreadsheet!C703:C$786, "="&amp;Spreadsheet!C702) + COUNTIFS(Spreadsheet!E703:E$786,"=Husband",Spreadsheet!C703:C$786, "="&amp;Spreadsheet!C702),0)</f>
        <v>0</v>
      </c>
      <c r="M702" s="5">
        <f>IF(NOT(ISBLANK(Spreadsheet!AJ702)),VLOOKUP(Spreadsheet!AJ702,'Drop Downs'!$P$2:$R$16,3,FALSE),0)</f>
        <v>0</v>
      </c>
      <c r="N702" s="5">
        <f>IF(NOT(ISBLANK(Spreadsheet!AJ702)), VLOOKUP(Spreadsheet!AJ702,'Drop Downs'!$P$2:$R$16,2,FALSE),0)</f>
        <v>0</v>
      </c>
      <c r="O702" s="5">
        <f>IF(NOT(ISBLANK(Spreadsheet!AL702)),VLOOKUP(Spreadsheet!AL702,'Drop Downs'!$P$2:$R$16,3,FALSE), 0)</f>
        <v>0</v>
      </c>
      <c r="P702" s="5">
        <f>IF(NOT(ISBLANK(Spreadsheet!AL702)),VLOOKUP(Spreadsheet!AL702,'Drop Downs'!$P$2:$R$16,2,FALSE),0)</f>
        <v>0</v>
      </c>
      <c r="Q702" s="5">
        <f>IF(NOT(ISBLANK(Spreadsheet!AN702)),VLOOKUP(Spreadsheet!AN702,'Drop Downs'!$P$2:$R$16,3,FALSE),0)</f>
        <v>0</v>
      </c>
      <c r="R702" s="5">
        <f>IF(NOT(ISBLANK(Spreadsheet!AN702)),VLOOKUP(Spreadsheet!AN702,'Drop Downs'!$P$2:$R$16,2,FALSE),0)</f>
        <v>0</v>
      </c>
      <c r="S702" s="5" t="str">
        <f>IF(OR(M702&gt;K702,N702&gt;L702,O702&gt;K702, Q702&gt;K702,N702&gt;L702, P702&gt;L702, R702&gt;L702),"Member currently has a coverage election over what he/she needs.  Please add more dependents or adjust the coverage election.","")&amp;(IF(AND(NOT(ISBLANK(Spreadsheet!C702)),NOT(ISBLANK(Spreadsheet!D702)),ISBLANK(Spreadsheet!E702)),"Dependent lacks a relationship to member.Please select one from the drop-down.",""))</f>
        <v/>
      </c>
      <c r="T702" s="5" t="b">
        <f t="shared" si="49"/>
        <v>1</v>
      </c>
      <c r="U702" s="5" t="b">
        <f>OR(ISBLANK(Spreadsheet!C702),IF(NOT(ISBLANK(Spreadsheet!D702)),NOT(ISBLANK(Spreadsheet!E702)),TRUE))</f>
        <v>1</v>
      </c>
      <c r="V702" s="5" t="b">
        <f>OR(ISBLANK(Spreadsheet!C702), NOT(ISBLANK(Spreadsheet!I702)))</f>
        <v>1</v>
      </c>
      <c r="W702" s="5" t="b">
        <f>OR(ISBLANK(Spreadsheet!D702),NOT(ISBLANK(Spreadsheet!C702)))</f>
        <v>1</v>
      </c>
      <c r="X702" s="155" t="str">
        <f>REPT("0",MIN(FIND({1,2,3,4,5,6,7,8,9},Spreadsheet!C702&amp;"123456789"))-1)&amp;IF(ISBLANK(Spreadsheet!C702),"",SUMPRODUCT(MID(0&amp;Spreadsheet!C702,LARGE(INDEX(ISNUMBER(--MID(Spreadsheet!C702,ROW($1:$225),1))*
 ROW($1:$225),0),ROW($1:$225))+1,1)*10^ROW($1:$225)/10))</f>
        <v/>
      </c>
      <c r="Y702" s="5" t="b">
        <f>IF(NOT(ISBLANK(Spreadsheet!C702)),IF(AND(ISNUMBER(VALUE(Spreadsheet!C702)), LEN(Spreadsheet!C702)=9),TRUE,FALSE),TRUE)</f>
        <v>1</v>
      </c>
      <c r="Z702" s="155" t="str">
        <f>REPT("0",MIN(FIND({1,2,3,4,5,6,7,8,9},Spreadsheet!D702&amp;"123456789"))-1)&amp;IF(ISBLANK(Spreadsheet!D702),"",SUMPRODUCT(MID(0&amp;Spreadsheet!D702,LARGE(INDEX(ISNUMBER(--MID(Spreadsheet!D702,ROW($1:$225),1))*
 ROW($1:$225),0),ROW($1:$225))+1,1)*10^ROW($1:$225)/10))</f>
        <v/>
      </c>
      <c r="AA702" s="5" t="b">
        <f>IF(AND(NOT(ISBLANK(Spreadsheet!D702)),NOT(ISBLANK(Spreadsheet!C702))),IF(AND(ISNUMBER(VALUE(Spreadsheet!D702)), LEN(Spreadsheet!D702)=9),TRUE,FALSE),IF(AND(NOT(ISBLANK(Spreadsheet!D702)),ISBLANK(Spreadsheet!C702)),FALSE,TRUE))</f>
        <v>1</v>
      </c>
      <c r="AB702" s="5" t="b">
        <f>OR(ISBLANK(Spreadsheet!Y702),IF(NOT(ISBLANK(Spreadsheet!Y702)),LEN(Spreadsheet!Y702)=10,ISNUMBER(VALUE(Spreadsheet!Y702))))</f>
        <v>1</v>
      </c>
      <c r="AC702" s="5" t="b">
        <f>OR(ISBLANK(Spreadsheet!AI702), AND(NOT(ISBLANK(Spreadsheet!AJ702)), NOT(ISNUMBER(SEARCH("Waive",Spreadsheet!AJ702)))))</f>
        <v>1</v>
      </c>
      <c r="AD702" s="5" t="b">
        <f>OR(ISBLANK(Spreadsheet!AK702), AND(NOT(ISBLANK(Spreadsheet!AL702)), NOT(ISNUMBER(SEARCH("Waive",Spreadsheet!AL702)))))</f>
        <v>1</v>
      </c>
      <c r="AE702" s="5" t="b">
        <f>OR(ISBLANK(Spreadsheet!AM702), AND(NOT(ISBLANK(Spreadsheet!AN702)), NOT(ISNUMBER(SEARCH("Waive", Spreadsheet!AN702)))))</f>
        <v>1</v>
      </c>
      <c r="AF702" s="5" t="b">
        <f>OR(ISBLANK(Spreadsheet!C702), NOT(ISBLANK(Spreadsheet!D702)),NOT(ISBLANK(Spreadsheet!L702)))</f>
        <v>1</v>
      </c>
      <c r="AG702" s="5" t="b">
        <f>IF(AND(NOT(ISBLANK(Spreadsheet!C702)), NOT(ISBLANK(Spreadsheet!D702)),Spreadsheet!C702&lt;&gt;Spreadsheet!D702),IF(ISERROR(VLOOKUP(Spreadsheet!C702, Spreadsheet!$C$6:'Spreadsheet'!$C701,1,FALSE)), FALSE, TRUE),TRUE)</f>
        <v>1</v>
      </c>
      <c r="AH702" s="5" t="b">
        <f>Spreadsheet!$B$2=Spreadsheet!AD702</f>
        <v>1</v>
      </c>
      <c r="AI702" s="5" t="b">
        <f>IF(ISBLANK(Spreadsheet!G702),TRUE,IF(OR(LEN(Spreadsheet!G702)&gt;1,ISNUMBER(VALUE(Spreadsheet!G702))),FALSE,TRUE))</f>
        <v>1</v>
      </c>
      <c r="AJ702" s="5" t="b">
        <f>OR(ISBLANK(Spreadsheet!C702), NOT(ISBLANK(Spreadsheet!B702)), NOT(ISBLANK(Spreadsheet!D702)))</f>
        <v>1</v>
      </c>
      <c r="AK702" s="5" t="b">
        <f t="array" ref="AK702">IF(OR(AND(ISBLANK(Spreadsheet!E702),ISBLANK(Spreadsheet!D702),NOT(ISBLANK(Spreadsheet!C702))),AND(ISBLANK(Spreadsheet!E702),ISBLANK(Spreadsheet!D702),ISBLANK(Spreadsheet!C702))),TRUE,ISNUMBER(MATCH(TRUE,EXACT(Spreadsheet!E702,Relationships),0)))</f>
        <v>1</v>
      </c>
      <c r="AL702" s="5" t="b">
        <f>IF(NOT(ISBLANK(Spreadsheet!C702)),IF(OR(ISBLANK(Spreadsheet!F702),LEN(Spreadsheet!F702)&gt;40),FALSE,TRUE),TRUE)</f>
        <v>1</v>
      </c>
      <c r="AM702" s="5" t="b">
        <f>IF(NOT(ISBLANK(Spreadsheet!C702)),IF(OR(ISBLANK(Spreadsheet!H702),LEN(Spreadsheet!H702)&gt;40),FALSE,TRUE),TRUE)</f>
        <v>1</v>
      </c>
      <c r="AN702" s="5" t="b">
        <f t="array" ref="AN702">IF(ISBLANK(Spreadsheet!I702),TRUE,ISNUMBER(MATCH(TRUE,EXACT(Spreadsheet!I702,GenderValues),0)))</f>
        <v>1</v>
      </c>
      <c r="AO702" s="5" t="b">
        <f ca="1">IF(ISERROR(DATEVALUE(TEXT(Spreadsheet!J702,"mm/dd/yyyy")) &gt; TODAY()),IF(AND(ISBLANK(Spreadsheet!J702),ISBLANK(Spreadsheet!C702)),TRUE,FALSE),IF(DATEVALUE(TEXT(Spreadsheet!J702,"mm/dd/yyyy")) &gt; TODAY(),FALSE,TRUE))</f>
        <v>1</v>
      </c>
      <c r="AP702" s="5" t="b">
        <f>OR(ISBLANK(Spreadsheet!K702),LEN(Spreadsheet!K702)&lt;=100)</f>
        <v>1</v>
      </c>
      <c r="AQ702" s="5" t="b">
        <f t="array" ref="AQ702">IF(OR(AND(ISBLANK(Spreadsheet!L702),ISBLANK(Spreadsheet!C702)),AND(NOT(ISBLANK(Spreadsheet!C702)),NOT(ISBLANK(Spreadsheet!D702)))),TRUE,ISNUMBER(MATCH(TRUE,EXACT(Spreadsheet!L702,MaritalStatus),0)))</f>
        <v>1</v>
      </c>
      <c r="AR702" s="5" t="b">
        <f ca="1">IF(ISERROR(DATEVALUE(TEXT(Spreadsheet!M702,"mm/dd/yyyy")) &gt; TODAY()),IF(ISBLANK(Spreadsheet!M702),TRUE,FALSE),IF(DATEVALUE(TEXT(Spreadsheet!M702,"mm/dd/yyyy")) &gt; TODAY(),FALSE,TRUE))</f>
        <v>1</v>
      </c>
      <c r="AS702" s="5" t="b">
        <f>OR(ISBLANK(Spreadsheet!N702),LEN(Spreadsheet!N702)&lt;=100)</f>
        <v>1</v>
      </c>
      <c r="AT702" s="5" t="b">
        <f>OR(ISBLANK(Spreadsheet!O702),UPPER(Spreadsheet!O702)="YES")</f>
        <v>1</v>
      </c>
      <c r="AU702" s="5" t="b">
        <f>OR(ISBLANK(Spreadsheet!P702),UPPER(Spreadsheet!P702)="YES")</f>
        <v>1</v>
      </c>
      <c r="AV702" s="5" t="b">
        <f t="array" ref="AV702">IF(ISBLANK(Spreadsheet!Q702),TRUE,ISNUMBER(MATCH(TRUE,EXACT(Spreadsheet!Q702,OnGroupsPriorIns),0)))</f>
        <v>1</v>
      </c>
      <c r="AW702" s="5" t="b">
        <f>OR(ISBLANK(Spreadsheet!R702),UPPER(Spreadsheet!R702)="YES")</f>
        <v>1</v>
      </c>
      <c r="AX702" s="5" t="b">
        <f>OR(ISBLANK(Spreadsheet!S702),UPPER(Spreadsheet!S702)="YES")</f>
        <v>1</v>
      </c>
      <c r="AY702" s="5" t="b">
        <f>OR(AND(ISBLANK(Spreadsheet!C702),LEN(Spreadsheet!T702)=0),AND(NOT(ISBLANK(Spreadsheet!C702)),LEN(Spreadsheet!T702)&gt;0,LEN(Spreadsheet!T702)&lt;=50))</f>
        <v>1</v>
      </c>
      <c r="AZ702" s="5" t="b">
        <f>OR(LEN(Spreadsheet!U702)=0,AND(LEN(Spreadsheet!U702)&gt;0,LEN(Spreadsheet!U702)&lt;=50))</f>
        <v>1</v>
      </c>
      <c r="BA702" s="5" t="b">
        <f>OR(AND(ISBLANK(Spreadsheet!C702),LEN(Spreadsheet!V702)=0),AND(NOT(ISBLANK(Spreadsheet!C702)),LEN(Spreadsheet!V702)&gt;0,LEN(Spreadsheet!V702)&lt;=50))</f>
        <v>1</v>
      </c>
      <c r="BB702" s="5" t="b">
        <f t="array" ref="BB702">IF(AND(ISBLANK(Spreadsheet!C702),LEN(Spreadsheet!W702)=0),TRUE,ISNUMBER(MATCH(TRUE,EXACT(Spreadsheet!W702,States),0)))</f>
        <v>1</v>
      </c>
      <c r="BC702" s="5" t="b">
        <f>OR(AND(ISBLANK(Spreadsheet!C702),LEN(Spreadsheet!X702)=0),AND(NOT(ISBLANK(Spreadsheet!C702)),LEN(Spreadsheet!X702)&gt;0,LEN(Spreadsheet!X702)=5,ISNUMBER(VALUE(Spreadsheet!X702))))</f>
        <v>1</v>
      </c>
      <c r="BD702" s="5" t="b">
        <f>OR(ISBLANK(Spreadsheet!Z702),LEN(Spreadsheet!Z702)&lt;=50)</f>
        <v>1</v>
      </c>
      <c r="BE702" s="5" t="b">
        <f>ISBLANK(Spreadsheet!AA702)</f>
        <v>1</v>
      </c>
      <c r="BF702" s="5" t="b">
        <f>ISBLANK(Spreadsheet!AB702)</f>
        <v>1</v>
      </c>
      <c r="BG702" s="5" t="b">
        <f>IF(ISERROR(DATEVALUE(TEXT(Spreadsheet!AC702,"mm/dd/yyyy")) &gt; DATEVALUE(TEXT(Spreadsheet!J702,"mm/dd/yyyy"))),IF(OR(AND(ISBLANK(Spreadsheet!AC702),ISBLANK(Spreadsheet!C702)),AND(NOT(ISBLANK(Spreadsheet!C702)),ISBLANK(Spreadsheet!AC702),NOT(ISBLANK(Spreadsheet!D702)))),TRUE,FALSE),IF(DATEVALUE(TEXT(Spreadsheet!AC702,"mm/dd/yyyy")) &gt; DATEVALUE(TEXT(Spreadsheet!J702,"mm/dd/yyyy")),TRUE,FALSE))</f>
        <v>1</v>
      </c>
      <c r="BH702" s="5" t="b">
        <f>OR(AND(ISBLANK(Spreadsheet!C702),ISBLANK(Spreadsheet!AE702)),AND(NOT(ISBLANK(Spreadsheet!C702)),NOT(ISBLANK(Spreadsheet!D702)),ISBLANK(Spreadsheet!AE702)),AND(NOT(ISBLANK(Spreadsheet!C702)),ISBLANK(Spreadsheet!D702),NOT(ISBLANK(Spreadsheet!AE702)),LEN(Spreadsheet!AE702)&lt;=100))</f>
        <v>1</v>
      </c>
      <c r="BI702" s="5" t="b">
        <f t="array" ref="BI702">IF(ISBLANK(Spreadsheet!AF702),TRUE,ISNUMBER(MATCH(TRUE,EXACT(Spreadsheet!AF702,CobraShortReasons),0)))</f>
        <v>1</v>
      </c>
      <c r="BJ702" s="5" t="b">
        <f ca="1">IF(ISERROR(DATEVALUE(TEXT(Spreadsheet!AG702,"mm/dd/yyyy")) &gt; TODAY()),IF(ISBLANK(Spreadsheet!AG702),TRUE,FALSE),IF(DATEVALUE(TEXT(Spreadsheet!AG702,"mm/dd/yyyy")) &gt; TODAY(),FALSE,TRUE))</f>
        <v>1</v>
      </c>
      <c r="BK702" s="5" t="b">
        <f>OR(ISBLANK(Spreadsheet!AH702),LEN(Spreadsheet!AH702)&lt;=25)</f>
        <v>1</v>
      </c>
      <c r="BL702" s="5" t="b">
        <f t="array" aca="1" ref="BL702" ca="1">IF(ISBLANK(Spreadsheet!AI702),TRUE,ISNUMBER(MATCH(TRUE,EXACT(Spreadsheet!AI702,INDIRECT(Spreadsheet!$D$2)),0)))</f>
        <v>1</v>
      </c>
      <c r="BM702" s="5" t="b">
        <f t="array" aca="1" ref="BM702" ca="1">IF(ISBLANK(Spreadsheet!AJ702),TRUE,ISNUMBER(MATCH(TRUE,EXACT(Spreadsheet!AJ702,INDIRECT(Spreadsheet!BJ702)),0)))</f>
        <v>1</v>
      </c>
      <c r="BN702" s="5" t="b">
        <f t="array" ref="BN702">IF(ISBLANK(Spreadsheet!AK702),TRUE,ISNUMBER(MATCH(TRUE,EXACT(Spreadsheet!AK702,DentalPlans),0)))</f>
        <v>1</v>
      </c>
      <c r="BO702" s="5" t="b">
        <f t="array" aca="1" ref="BO702" ca="1">IF(ISBLANK(Spreadsheet!AL702),TRUE,ISNUMBER(MATCH(TRUE,EXACT(Spreadsheet!AL702,INDIRECT(Spreadsheet!BK702)),0)))</f>
        <v>1</v>
      </c>
      <c r="BP702" s="5" t="b">
        <f t="array" ref="BP702">IF(ISBLANK(Spreadsheet!AM702),TRUE,ISNUMBER(MATCH(TRUE,EXACT(Spreadsheet!AM702,VisionPlans),0)))</f>
        <v>1</v>
      </c>
      <c r="BQ702" s="5" t="b">
        <f t="array" aca="1" ref="BQ702" ca="1">IF(ISBLANK(Spreadsheet!AN702),TRUE,ISNUMBER(MATCH(TRUE,EXACT(Spreadsheet!AN702,INDIRECT(Spreadsheet!BL702)),0)))</f>
        <v>1</v>
      </c>
      <c r="BR702" s="5" t="b">
        <f t="array" ref="BR702">IF(ISBLANK(Spreadsheet!AO702),TRUE,ISNUMBER(MATCH(TRUE,EXACT(Spreadsheet!AO702,LifeBenefitClasses),0)))</f>
        <v>1</v>
      </c>
      <c r="BS702" s="5" t="b">
        <f>IF(OR(ISBLANK(Spreadsheet!AO702), Spreadsheet!AO702="Waive"),IF(ISBLANK(Spreadsheet!AP702),TRUE,FALSE),IF(OR(AND(NOT(ISBLANK(Spreadsheet!AO702)),ISBLANK(Spreadsheet!AP702)),NOT(ISNUMBER(VALUE(Spreadsheet!AP702)))),FALSE,IF(OR(AND(Spreadsheet!AP702&lt;6,MOD(Spreadsheet!AP702*10,5)=0), MOD(Spreadsheet!AP702,5000)=0),TRUE,FALSE)))</f>
        <v>1</v>
      </c>
      <c r="BT702" s="5" t="b">
        <f t="array" ref="BT702">IF(ISBLANK(Spreadsheet!AQ702),TRUE,ISNUMBER(MATCH(TRUE,EXACT(Spreadsheet!AQ702,EnrollWaive),0)))</f>
        <v>1</v>
      </c>
      <c r="BU702" s="5" t="b">
        <f t="array" ref="BU702">IF(ISBLANK(Spreadsheet!AR702),TRUE,ISNUMBER(MATCH(TRUE,EXACT(Spreadsheet!AR702,LifeBenefitClasses),0)))</f>
        <v>1</v>
      </c>
      <c r="BV702" s="5" t="b">
        <f>IF(OR(ISBLANK(Spreadsheet!AR702), Spreadsheet!AR702="Waive"),IF(ISBLANK(Spreadsheet!AS702),TRUE,FALSE),IF(OR(AND(NOT(ISBLANK(Spreadsheet!AR702)),ISBLANK(Spreadsheet!AS702)),NOT(ISNUMBER(VALUE(Spreadsheet!AS702)))),FALSE,IF(OR(AND(Spreadsheet!AS702&lt;6,MOD(Spreadsheet!AS702*10,5)=0), MOD(Spreadsheet!AS702,10000)=0),TRUE,FALSE)))</f>
        <v>1</v>
      </c>
      <c r="BW702" s="5" t="b">
        <f t="array" ref="BW702">IF(ISBLANK(Spreadsheet!AT702),TRUE,ISNUMBER(MATCH(TRUE,EXACT(Spreadsheet!AT702,LifeBenefitClasses),0)))</f>
        <v>1</v>
      </c>
      <c r="BX702" s="5" t="b">
        <f>IF(OR(ISBLANK(Spreadsheet!AT702), Spreadsheet!AT702="Waive"),IF(ISBLANK(Spreadsheet!AU702),TRUE,FALSE),IF(OR(AND(NOT(ISBLANK(Spreadsheet!AT702)),ISBLANK(Spreadsheet!AU702)),NOT(ISNUMBER(VALUE(Spreadsheet!AU702)))),FALSE,IF(AND(NOT(OR(ISBLANK(Spreadsheet!AT702),Spreadsheet!AT702="Waive")),NOT(OR(ISBLANK(Spreadsheet!AR702),Spreadsheet!AR702="Waive")),MOD(Spreadsheet!AU702,5000)=0, Spreadsheet!AU702&lt;=(Spreadsheet!AS702*0.5)),TRUE,FALSE)))</f>
        <v>1</v>
      </c>
      <c r="BY702" s="5" t="b">
        <f t="array" ref="BY702">IF(ISBLANK(Spreadsheet!AV702),TRUE,ISNUMBER(MATCH(TRUE,EXACT(Spreadsheet!AV702,EnrollWaive),0)))</f>
        <v>1</v>
      </c>
      <c r="BZ702" s="5" t="b">
        <f t="array" ref="BZ702">IF(ISBLANK(Spreadsheet!AW702),TRUE,ISNUMBER(MATCH(TRUE,EXACT(Spreadsheet!AW702,LifeBenefitClasses),0)))</f>
        <v>1</v>
      </c>
      <c r="CA702" s="5" t="b">
        <f t="array" ref="CA702">IF(ISBLANK(Spreadsheet!AX702),TRUE,ISNUMBER(MATCH(TRUE,EXACT(Spreadsheet!AX702,LifeBenefitClasses),0)))</f>
        <v>1</v>
      </c>
      <c r="CB702" s="5" t="b">
        <f t="array" ref="CB702">IF(ISBLANK(Spreadsheet!AY702),TRUE,ISNUMBER(MATCH(TRUE,EXACT(Spreadsheet!AY702,LifeBenefitClasses),0)))</f>
        <v>1</v>
      </c>
      <c r="CC702" s="5" t="b">
        <f t="array" ref="CC702">IF(ISBLANK(Spreadsheet!AZ702),TRUE,ISNUMBER(MATCH(TRUE,EXACT(Spreadsheet!AZ702,LifeBenefitClasses),0)))</f>
        <v>1</v>
      </c>
      <c r="CD702" s="5" t="b">
        <f t="array" ref="CD702">IF(ISBLANK(Spreadsheet!BA702),TRUE,ISNUMBER(MATCH(TRUE,EXACT(Spreadsheet!BA702,LifeBenefitClasses),0)))</f>
        <v>1</v>
      </c>
      <c r="CE702" s="5" t="b">
        <f>IF(OR(ISBLANK(Spreadsheet!BA702), Spreadsheet!BA702="Waive"),IF(ISBLANK(Spreadsheet!BB702),TRUE,FALSE),IF(OR(AND(NOT(ISBLANK(Spreadsheet!BA702)),ISBLANK(Spreadsheet!BB702)),NOT(ISNUMBER(VALUE(Spreadsheet!BB702))),ISBLANK(Spreadsheet!BC702),NOT(ISNUMBER(VALUE(Spreadsheet!BC702)))),FALSE,IF(AND(Spreadsheet!BB702&gt;=50000,Spreadsheet!BB702&lt;=250000,MOD(Spreadsheet!BB702,10000)=0,Spreadsheet!BB702&lt;=(10*Spreadsheet!BC702)),TRUE,FALSE)))</f>
        <v>1</v>
      </c>
      <c r="CF702" s="5" t="b">
        <f>IF(NOT(ISBLANK(Spreadsheet!BC702)),AND(ISNUMBER(VALUE(Spreadsheet!BC702)),Spreadsheet!BC702&gt;0),AND(OR(ISBLANK(Spreadsheet!AO702),Spreadsheet!AO702="Waive",AND(NOT(OR(ISBLANK(Spreadsheet!AO702),Spreadsheet!AO702="Waive")),Spreadsheet!AP702&gt;=6)),OR(ISBLANK(Spreadsheet!AR702),AND(NOT(OR(ISBLANK(Spreadsheet!AR702),Spreadsheet!AR702="Waive")),Spreadsheet!AS702&gt;=6)),OR(ISBLANK(Spreadsheet!AW702)),OR(ISBLANK(Spreadsheet!AX702)),OR(ISBLANK(Spreadsheet!AY702)),OR(ISBLANK(Spreadsheet!AZ702)),OR(ISBLANK(Spreadsheet!BA702),Spreadsheet!BA702="Waive")))</f>
        <v>1</v>
      </c>
      <c r="CG702" s="5" t="b">
        <f t="shared" ca="1" si="47"/>
        <v>1</v>
      </c>
    </row>
    <row r="703" spans="8:85" x14ac:dyDescent="0.3">
      <c r="H703" s="5">
        <f t="shared" ca="1" si="48"/>
        <v>2</v>
      </c>
      <c r="I703" s="5" t="str">
        <f t="shared" ca="1" si="46"/>
        <v/>
      </c>
      <c r="J703" s="5" t="str">
        <f>IF(AND(NOT(ISBLANK(Spreadsheet!C703)),ISBLANK(Spreadsheet!D703)),Spreadsheet!F703&amp;" "&amp;Spreadsheet!H703,"")</f>
        <v/>
      </c>
      <c r="K703" s="5">
        <f>IF(AND(NOT(ISBLANK(Spreadsheet!C703)),ISBLANK(Spreadsheet!D703)),COUNTIFS(Spreadsheet!E704:E$786,"=Child",Spreadsheet!C704:C$786, "="&amp;Spreadsheet!C703) + COUNTIFS(Spreadsheet!E704:E$786,"=Step-child",Spreadsheet!C704:C$786, "="&amp;Spreadsheet!C703),0)</f>
        <v>0</v>
      </c>
      <c r="L703" s="5">
        <f>IF(NOT(ISBLANK(J703)),COUNTIFS(Spreadsheet!E704:E$786,"=Wife",Spreadsheet!C704:C$786, "="&amp;Spreadsheet!C703) + COUNTIFS(Spreadsheet!E704:E$786,"=Husband",Spreadsheet!C704:C$786, "="&amp;Spreadsheet!C703),0)</f>
        <v>0</v>
      </c>
      <c r="M703" s="5">
        <f>IF(NOT(ISBLANK(Spreadsheet!AJ703)),VLOOKUP(Spreadsheet!AJ703,'Drop Downs'!$P$2:$R$16,3,FALSE),0)</f>
        <v>0</v>
      </c>
      <c r="N703" s="5">
        <f>IF(NOT(ISBLANK(Spreadsheet!AJ703)), VLOOKUP(Spreadsheet!AJ703,'Drop Downs'!$P$2:$R$16,2,FALSE),0)</f>
        <v>0</v>
      </c>
      <c r="O703" s="5">
        <f>IF(NOT(ISBLANK(Spreadsheet!AL703)),VLOOKUP(Spreadsheet!AL703,'Drop Downs'!$P$2:$R$16,3,FALSE), 0)</f>
        <v>0</v>
      </c>
      <c r="P703" s="5">
        <f>IF(NOT(ISBLANK(Spreadsheet!AL703)),VLOOKUP(Spreadsheet!AL703,'Drop Downs'!$P$2:$R$16,2,FALSE),0)</f>
        <v>0</v>
      </c>
      <c r="Q703" s="5">
        <f>IF(NOT(ISBLANK(Spreadsheet!AN703)),VLOOKUP(Spreadsheet!AN703,'Drop Downs'!$P$2:$R$16,3,FALSE),0)</f>
        <v>0</v>
      </c>
      <c r="R703" s="5">
        <f>IF(NOT(ISBLANK(Spreadsheet!AN703)),VLOOKUP(Spreadsheet!AN703,'Drop Downs'!$P$2:$R$16,2,FALSE),0)</f>
        <v>0</v>
      </c>
      <c r="S703" s="5" t="str">
        <f>IF(OR(M703&gt;K703,N703&gt;L703,O703&gt;K703, Q703&gt;K703,N703&gt;L703, P703&gt;L703, R703&gt;L703),"Member currently has a coverage election over what he/she needs.  Please add more dependents or adjust the coverage election.","")&amp;(IF(AND(NOT(ISBLANK(Spreadsheet!C703)),NOT(ISBLANK(Spreadsheet!D703)),ISBLANK(Spreadsheet!E703)),"Dependent lacks a relationship to member.Please select one from the drop-down.",""))</f>
        <v/>
      </c>
      <c r="T703" s="5" t="b">
        <f t="shared" si="49"/>
        <v>1</v>
      </c>
      <c r="U703" s="5" t="b">
        <f>OR(ISBLANK(Spreadsheet!C703),IF(NOT(ISBLANK(Spreadsheet!D703)),NOT(ISBLANK(Spreadsheet!E703)),TRUE))</f>
        <v>1</v>
      </c>
      <c r="V703" s="5" t="b">
        <f>OR(ISBLANK(Spreadsheet!C703), NOT(ISBLANK(Spreadsheet!I703)))</f>
        <v>1</v>
      </c>
      <c r="W703" s="5" t="b">
        <f>OR(ISBLANK(Spreadsheet!D703),NOT(ISBLANK(Spreadsheet!C703)))</f>
        <v>1</v>
      </c>
      <c r="X703" s="155" t="str">
        <f>REPT("0",MIN(FIND({1,2,3,4,5,6,7,8,9},Spreadsheet!C703&amp;"123456789"))-1)&amp;IF(ISBLANK(Spreadsheet!C703),"",SUMPRODUCT(MID(0&amp;Spreadsheet!C703,LARGE(INDEX(ISNUMBER(--MID(Spreadsheet!C703,ROW($1:$225),1))*
 ROW($1:$225),0),ROW($1:$225))+1,1)*10^ROW($1:$225)/10))</f>
        <v/>
      </c>
      <c r="Y703" s="5" t="b">
        <f>IF(NOT(ISBLANK(Spreadsheet!C703)),IF(AND(ISNUMBER(VALUE(Spreadsheet!C703)), LEN(Spreadsheet!C703)=9),TRUE,FALSE),TRUE)</f>
        <v>1</v>
      </c>
      <c r="Z703" s="155" t="str">
        <f>REPT("0",MIN(FIND({1,2,3,4,5,6,7,8,9},Spreadsheet!D703&amp;"123456789"))-1)&amp;IF(ISBLANK(Spreadsheet!D703),"",SUMPRODUCT(MID(0&amp;Spreadsheet!D703,LARGE(INDEX(ISNUMBER(--MID(Spreadsheet!D703,ROW($1:$225),1))*
 ROW($1:$225),0),ROW($1:$225))+1,1)*10^ROW($1:$225)/10))</f>
        <v/>
      </c>
      <c r="AA703" s="5" t="b">
        <f>IF(AND(NOT(ISBLANK(Spreadsheet!D703)),NOT(ISBLANK(Spreadsheet!C703))),IF(AND(ISNUMBER(VALUE(Spreadsheet!D703)), LEN(Spreadsheet!D703)=9),TRUE,FALSE),IF(AND(NOT(ISBLANK(Spreadsheet!D703)),ISBLANK(Spreadsheet!C703)),FALSE,TRUE))</f>
        <v>1</v>
      </c>
      <c r="AB703" s="5" t="b">
        <f>OR(ISBLANK(Spreadsheet!Y703),IF(NOT(ISBLANK(Spreadsheet!Y703)),LEN(Spreadsheet!Y703)=10,ISNUMBER(VALUE(Spreadsheet!Y703))))</f>
        <v>1</v>
      </c>
      <c r="AC703" s="5" t="b">
        <f>OR(ISBLANK(Spreadsheet!AI703), AND(NOT(ISBLANK(Spreadsheet!AJ703)), NOT(ISNUMBER(SEARCH("Waive",Spreadsheet!AJ703)))))</f>
        <v>1</v>
      </c>
      <c r="AD703" s="5" t="b">
        <f>OR(ISBLANK(Spreadsheet!AK703), AND(NOT(ISBLANK(Spreadsheet!AL703)), NOT(ISNUMBER(SEARCH("Waive",Spreadsheet!AL703)))))</f>
        <v>1</v>
      </c>
      <c r="AE703" s="5" t="b">
        <f>OR(ISBLANK(Spreadsheet!AM703), AND(NOT(ISBLANK(Spreadsheet!AN703)), NOT(ISNUMBER(SEARCH("Waive", Spreadsheet!AN703)))))</f>
        <v>1</v>
      </c>
      <c r="AF703" s="5" t="b">
        <f>OR(ISBLANK(Spreadsheet!C703), NOT(ISBLANK(Spreadsheet!D703)),NOT(ISBLANK(Spreadsheet!L703)))</f>
        <v>1</v>
      </c>
      <c r="AG703" s="5" t="b">
        <f>IF(AND(NOT(ISBLANK(Spreadsheet!C703)), NOT(ISBLANK(Spreadsheet!D703)),Spreadsheet!C703&lt;&gt;Spreadsheet!D703),IF(ISERROR(VLOOKUP(Spreadsheet!C703, Spreadsheet!$C$6:'Spreadsheet'!$C702,1,FALSE)), FALSE, TRUE),TRUE)</f>
        <v>1</v>
      </c>
      <c r="AH703" s="5" t="b">
        <f>Spreadsheet!$B$2=Spreadsheet!AD703</f>
        <v>1</v>
      </c>
      <c r="AI703" s="5" t="b">
        <f>IF(ISBLANK(Spreadsheet!G703),TRUE,IF(OR(LEN(Spreadsheet!G703)&gt;1,ISNUMBER(VALUE(Spreadsheet!G703))),FALSE,TRUE))</f>
        <v>1</v>
      </c>
      <c r="AJ703" s="5" t="b">
        <f>OR(ISBLANK(Spreadsheet!C703), NOT(ISBLANK(Spreadsheet!B703)), NOT(ISBLANK(Spreadsheet!D703)))</f>
        <v>1</v>
      </c>
      <c r="AK703" s="5" t="b">
        <f t="array" ref="AK703">IF(OR(AND(ISBLANK(Spreadsheet!E703),ISBLANK(Spreadsheet!D703),NOT(ISBLANK(Spreadsheet!C703))),AND(ISBLANK(Spreadsheet!E703),ISBLANK(Spreadsheet!D703),ISBLANK(Spreadsheet!C703))),TRUE,ISNUMBER(MATCH(TRUE,EXACT(Spreadsheet!E703,Relationships),0)))</f>
        <v>1</v>
      </c>
      <c r="AL703" s="5" t="b">
        <f>IF(NOT(ISBLANK(Spreadsheet!C703)),IF(OR(ISBLANK(Spreadsheet!F703),LEN(Spreadsheet!F703)&gt;40),FALSE,TRUE),TRUE)</f>
        <v>1</v>
      </c>
      <c r="AM703" s="5" t="b">
        <f>IF(NOT(ISBLANK(Spreadsheet!C703)),IF(OR(ISBLANK(Spreadsheet!H703),LEN(Spreadsheet!H703)&gt;40),FALSE,TRUE),TRUE)</f>
        <v>1</v>
      </c>
      <c r="AN703" s="5" t="b">
        <f t="array" ref="AN703">IF(ISBLANK(Spreadsheet!I703),TRUE,ISNUMBER(MATCH(TRUE,EXACT(Spreadsheet!I703,GenderValues),0)))</f>
        <v>1</v>
      </c>
      <c r="AO703" s="5" t="b">
        <f ca="1">IF(ISERROR(DATEVALUE(TEXT(Spreadsheet!J703,"mm/dd/yyyy")) &gt; TODAY()),IF(AND(ISBLANK(Spreadsheet!J703),ISBLANK(Spreadsheet!C703)),TRUE,FALSE),IF(DATEVALUE(TEXT(Spreadsheet!J703,"mm/dd/yyyy")) &gt; TODAY(),FALSE,TRUE))</f>
        <v>1</v>
      </c>
      <c r="AP703" s="5" t="b">
        <f>OR(ISBLANK(Spreadsheet!K703),LEN(Spreadsheet!K703)&lt;=100)</f>
        <v>1</v>
      </c>
      <c r="AQ703" s="5" t="b">
        <f t="array" ref="AQ703">IF(OR(AND(ISBLANK(Spreadsheet!L703),ISBLANK(Spreadsheet!C703)),AND(NOT(ISBLANK(Spreadsheet!C703)),NOT(ISBLANK(Spreadsheet!D703)))),TRUE,ISNUMBER(MATCH(TRUE,EXACT(Spreadsheet!L703,MaritalStatus),0)))</f>
        <v>1</v>
      </c>
      <c r="AR703" s="5" t="b">
        <f ca="1">IF(ISERROR(DATEVALUE(TEXT(Spreadsheet!M703,"mm/dd/yyyy")) &gt; TODAY()),IF(ISBLANK(Spreadsheet!M703),TRUE,FALSE),IF(DATEVALUE(TEXT(Spreadsheet!M703,"mm/dd/yyyy")) &gt; TODAY(),FALSE,TRUE))</f>
        <v>1</v>
      </c>
      <c r="AS703" s="5" t="b">
        <f>OR(ISBLANK(Spreadsheet!N703),LEN(Spreadsheet!N703)&lt;=100)</f>
        <v>1</v>
      </c>
      <c r="AT703" s="5" t="b">
        <f>OR(ISBLANK(Spreadsheet!O703),UPPER(Spreadsheet!O703)="YES")</f>
        <v>1</v>
      </c>
      <c r="AU703" s="5" t="b">
        <f>OR(ISBLANK(Spreadsheet!P703),UPPER(Spreadsheet!P703)="YES")</f>
        <v>1</v>
      </c>
      <c r="AV703" s="5" t="b">
        <f t="array" ref="AV703">IF(ISBLANK(Spreadsheet!Q703),TRUE,ISNUMBER(MATCH(TRUE,EXACT(Spreadsheet!Q703,OnGroupsPriorIns),0)))</f>
        <v>1</v>
      </c>
      <c r="AW703" s="5" t="b">
        <f>OR(ISBLANK(Spreadsheet!R703),UPPER(Spreadsheet!R703)="YES")</f>
        <v>1</v>
      </c>
      <c r="AX703" s="5" t="b">
        <f>OR(ISBLANK(Spreadsheet!S703),UPPER(Spreadsheet!S703)="YES")</f>
        <v>1</v>
      </c>
      <c r="AY703" s="5" t="b">
        <f>OR(AND(ISBLANK(Spreadsheet!C703),LEN(Spreadsheet!T703)=0),AND(NOT(ISBLANK(Spreadsheet!C703)),LEN(Spreadsheet!T703)&gt;0,LEN(Spreadsheet!T703)&lt;=50))</f>
        <v>1</v>
      </c>
      <c r="AZ703" s="5" t="b">
        <f>OR(LEN(Spreadsheet!U703)=0,AND(LEN(Spreadsheet!U703)&gt;0,LEN(Spreadsheet!U703)&lt;=50))</f>
        <v>1</v>
      </c>
      <c r="BA703" s="5" t="b">
        <f>OR(AND(ISBLANK(Spreadsheet!C703),LEN(Spreadsheet!V703)=0),AND(NOT(ISBLANK(Spreadsheet!C703)),LEN(Spreadsheet!V703)&gt;0,LEN(Spreadsheet!V703)&lt;=50))</f>
        <v>1</v>
      </c>
      <c r="BB703" s="5" t="b">
        <f t="array" ref="BB703">IF(AND(ISBLANK(Spreadsheet!C703),LEN(Spreadsheet!W703)=0),TRUE,ISNUMBER(MATCH(TRUE,EXACT(Spreadsheet!W703,States),0)))</f>
        <v>1</v>
      </c>
      <c r="BC703" s="5" t="b">
        <f>OR(AND(ISBLANK(Spreadsheet!C703),LEN(Spreadsheet!X703)=0),AND(NOT(ISBLANK(Spreadsheet!C703)),LEN(Spreadsheet!X703)&gt;0,LEN(Spreadsheet!X703)=5,ISNUMBER(VALUE(Spreadsheet!X703))))</f>
        <v>1</v>
      </c>
      <c r="BD703" s="5" t="b">
        <f>OR(ISBLANK(Spreadsheet!Z703),LEN(Spreadsheet!Z703)&lt;=50)</f>
        <v>1</v>
      </c>
      <c r="BE703" s="5" t="b">
        <f>ISBLANK(Spreadsheet!AA703)</f>
        <v>1</v>
      </c>
      <c r="BF703" s="5" t="b">
        <f>ISBLANK(Spreadsheet!AB703)</f>
        <v>1</v>
      </c>
      <c r="BG703" s="5" t="b">
        <f>IF(ISERROR(DATEVALUE(TEXT(Spreadsheet!AC703,"mm/dd/yyyy")) &gt; DATEVALUE(TEXT(Spreadsheet!J703,"mm/dd/yyyy"))),IF(OR(AND(ISBLANK(Spreadsheet!AC703),ISBLANK(Spreadsheet!C703)),AND(NOT(ISBLANK(Spreadsheet!C703)),ISBLANK(Spreadsheet!AC703),NOT(ISBLANK(Spreadsheet!D703)))),TRUE,FALSE),IF(DATEVALUE(TEXT(Spreadsheet!AC703,"mm/dd/yyyy")) &gt; DATEVALUE(TEXT(Spreadsheet!J703,"mm/dd/yyyy")),TRUE,FALSE))</f>
        <v>1</v>
      </c>
      <c r="BH703" s="5" t="b">
        <f>OR(AND(ISBLANK(Spreadsheet!C703),ISBLANK(Spreadsheet!AE703)),AND(NOT(ISBLANK(Spreadsheet!C703)),NOT(ISBLANK(Spreadsheet!D703)),ISBLANK(Spreadsheet!AE703)),AND(NOT(ISBLANK(Spreadsheet!C703)),ISBLANK(Spreadsheet!D703),NOT(ISBLANK(Spreadsheet!AE703)),LEN(Spreadsheet!AE703)&lt;=100))</f>
        <v>1</v>
      </c>
      <c r="BI703" s="5" t="b">
        <f t="array" ref="BI703">IF(ISBLANK(Spreadsheet!AF703),TRUE,ISNUMBER(MATCH(TRUE,EXACT(Spreadsheet!AF703,CobraShortReasons),0)))</f>
        <v>1</v>
      </c>
      <c r="BJ703" s="5" t="b">
        <f ca="1">IF(ISERROR(DATEVALUE(TEXT(Spreadsheet!AG703,"mm/dd/yyyy")) &gt; TODAY()),IF(ISBLANK(Spreadsheet!AG703),TRUE,FALSE),IF(DATEVALUE(TEXT(Spreadsheet!AG703,"mm/dd/yyyy")) &gt; TODAY(),FALSE,TRUE))</f>
        <v>1</v>
      </c>
      <c r="BK703" s="5" t="b">
        <f>OR(ISBLANK(Spreadsheet!AH703),LEN(Spreadsheet!AH703)&lt;=25)</f>
        <v>1</v>
      </c>
      <c r="BL703" s="5" t="b">
        <f t="array" aca="1" ref="BL703" ca="1">IF(ISBLANK(Spreadsheet!AI703),TRUE,ISNUMBER(MATCH(TRUE,EXACT(Spreadsheet!AI703,INDIRECT(Spreadsheet!$D$2)),0)))</f>
        <v>1</v>
      </c>
      <c r="BM703" s="5" t="b">
        <f t="array" aca="1" ref="BM703" ca="1">IF(ISBLANK(Spreadsheet!AJ703),TRUE,ISNUMBER(MATCH(TRUE,EXACT(Spreadsheet!AJ703,INDIRECT(Spreadsheet!BJ703)),0)))</f>
        <v>1</v>
      </c>
      <c r="BN703" s="5" t="b">
        <f t="array" ref="BN703">IF(ISBLANK(Spreadsheet!AK703),TRUE,ISNUMBER(MATCH(TRUE,EXACT(Spreadsheet!AK703,DentalPlans),0)))</f>
        <v>1</v>
      </c>
      <c r="BO703" s="5" t="b">
        <f t="array" aca="1" ref="BO703" ca="1">IF(ISBLANK(Spreadsheet!AL703),TRUE,ISNUMBER(MATCH(TRUE,EXACT(Spreadsheet!AL703,INDIRECT(Spreadsheet!BK703)),0)))</f>
        <v>1</v>
      </c>
      <c r="BP703" s="5" t="b">
        <f t="array" ref="BP703">IF(ISBLANK(Spreadsheet!AM703),TRUE,ISNUMBER(MATCH(TRUE,EXACT(Spreadsheet!AM703,VisionPlans),0)))</f>
        <v>1</v>
      </c>
      <c r="BQ703" s="5" t="b">
        <f t="array" aca="1" ref="BQ703" ca="1">IF(ISBLANK(Spreadsheet!AN703),TRUE,ISNUMBER(MATCH(TRUE,EXACT(Spreadsheet!AN703,INDIRECT(Spreadsheet!BL703)),0)))</f>
        <v>1</v>
      </c>
      <c r="BR703" s="5" t="b">
        <f t="array" ref="BR703">IF(ISBLANK(Spreadsheet!AO703),TRUE,ISNUMBER(MATCH(TRUE,EXACT(Spreadsheet!AO703,LifeBenefitClasses),0)))</f>
        <v>1</v>
      </c>
      <c r="BS703" s="5" t="b">
        <f>IF(OR(ISBLANK(Spreadsheet!AO703), Spreadsheet!AO703="Waive"),IF(ISBLANK(Spreadsheet!AP703),TRUE,FALSE),IF(OR(AND(NOT(ISBLANK(Spreadsheet!AO703)),ISBLANK(Spreadsheet!AP703)),NOT(ISNUMBER(VALUE(Spreadsheet!AP703)))),FALSE,IF(OR(AND(Spreadsheet!AP703&lt;6,MOD(Spreadsheet!AP703*10,5)=0), MOD(Spreadsheet!AP703,5000)=0),TRUE,FALSE)))</f>
        <v>1</v>
      </c>
      <c r="BT703" s="5" t="b">
        <f t="array" ref="BT703">IF(ISBLANK(Spreadsheet!AQ703),TRUE,ISNUMBER(MATCH(TRUE,EXACT(Spreadsheet!AQ703,EnrollWaive),0)))</f>
        <v>1</v>
      </c>
      <c r="BU703" s="5" t="b">
        <f t="array" ref="BU703">IF(ISBLANK(Spreadsheet!AR703),TRUE,ISNUMBER(MATCH(TRUE,EXACT(Spreadsheet!AR703,LifeBenefitClasses),0)))</f>
        <v>1</v>
      </c>
      <c r="BV703" s="5" t="b">
        <f>IF(OR(ISBLANK(Spreadsheet!AR703), Spreadsheet!AR703="Waive"),IF(ISBLANK(Spreadsheet!AS703),TRUE,FALSE),IF(OR(AND(NOT(ISBLANK(Spreadsheet!AR703)),ISBLANK(Spreadsheet!AS703)),NOT(ISNUMBER(VALUE(Spreadsheet!AS703)))),FALSE,IF(OR(AND(Spreadsheet!AS703&lt;6,MOD(Spreadsheet!AS703*10,5)=0), MOD(Spreadsheet!AS703,10000)=0),TRUE,FALSE)))</f>
        <v>1</v>
      </c>
      <c r="BW703" s="5" t="b">
        <f t="array" ref="BW703">IF(ISBLANK(Spreadsheet!AT703),TRUE,ISNUMBER(MATCH(TRUE,EXACT(Spreadsheet!AT703,LifeBenefitClasses),0)))</f>
        <v>1</v>
      </c>
      <c r="BX703" s="5" t="b">
        <f>IF(OR(ISBLANK(Spreadsheet!AT703), Spreadsheet!AT703="Waive"),IF(ISBLANK(Spreadsheet!AU703),TRUE,FALSE),IF(OR(AND(NOT(ISBLANK(Spreadsheet!AT703)),ISBLANK(Spreadsheet!AU703)),NOT(ISNUMBER(VALUE(Spreadsheet!AU703)))),FALSE,IF(AND(NOT(OR(ISBLANK(Spreadsheet!AT703),Spreadsheet!AT703="Waive")),NOT(OR(ISBLANK(Spreadsheet!AR703),Spreadsheet!AR703="Waive")),MOD(Spreadsheet!AU703,5000)=0, Spreadsheet!AU703&lt;=(Spreadsheet!AS703*0.5)),TRUE,FALSE)))</f>
        <v>1</v>
      </c>
      <c r="BY703" s="5" t="b">
        <f t="array" ref="BY703">IF(ISBLANK(Spreadsheet!AV703),TRUE,ISNUMBER(MATCH(TRUE,EXACT(Spreadsheet!AV703,EnrollWaive),0)))</f>
        <v>1</v>
      </c>
      <c r="BZ703" s="5" t="b">
        <f t="array" ref="BZ703">IF(ISBLANK(Spreadsheet!AW703),TRUE,ISNUMBER(MATCH(TRUE,EXACT(Spreadsheet!AW703,LifeBenefitClasses),0)))</f>
        <v>1</v>
      </c>
      <c r="CA703" s="5" t="b">
        <f t="array" ref="CA703">IF(ISBLANK(Spreadsheet!AX703),TRUE,ISNUMBER(MATCH(TRUE,EXACT(Spreadsheet!AX703,LifeBenefitClasses),0)))</f>
        <v>1</v>
      </c>
      <c r="CB703" s="5" t="b">
        <f t="array" ref="CB703">IF(ISBLANK(Spreadsheet!AY703),TRUE,ISNUMBER(MATCH(TRUE,EXACT(Spreadsheet!AY703,LifeBenefitClasses),0)))</f>
        <v>1</v>
      </c>
      <c r="CC703" s="5" t="b">
        <f t="array" ref="CC703">IF(ISBLANK(Spreadsheet!AZ703),TRUE,ISNUMBER(MATCH(TRUE,EXACT(Spreadsheet!AZ703,LifeBenefitClasses),0)))</f>
        <v>1</v>
      </c>
      <c r="CD703" s="5" t="b">
        <f t="array" ref="CD703">IF(ISBLANK(Spreadsheet!BA703),TRUE,ISNUMBER(MATCH(TRUE,EXACT(Spreadsheet!BA703,LifeBenefitClasses),0)))</f>
        <v>1</v>
      </c>
      <c r="CE703" s="5" t="b">
        <f>IF(OR(ISBLANK(Spreadsheet!BA703), Spreadsheet!BA703="Waive"),IF(ISBLANK(Spreadsheet!BB703),TRUE,FALSE),IF(OR(AND(NOT(ISBLANK(Spreadsheet!BA703)),ISBLANK(Spreadsheet!BB703)),NOT(ISNUMBER(VALUE(Spreadsheet!BB703))),ISBLANK(Spreadsheet!BC703),NOT(ISNUMBER(VALUE(Spreadsheet!BC703)))),FALSE,IF(AND(Spreadsheet!BB703&gt;=50000,Spreadsheet!BB703&lt;=250000,MOD(Spreadsheet!BB703,10000)=0,Spreadsheet!BB703&lt;=(10*Spreadsheet!BC703)),TRUE,FALSE)))</f>
        <v>1</v>
      </c>
      <c r="CF703" s="5" t="b">
        <f>IF(NOT(ISBLANK(Spreadsheet!BC703)),AND(ISNUMBER(VALUE(Spreadsheet!BC703)),Spreadsheet!BC703&gt;0),AND(OR(ISBLANK(Spreadsheet!AO703),Spreadsheet!AO703="Waive",AND(NOT(OR(ISBLANK(Spreadsheet!AO703),Spreadsheet!AO703="Waive")),Spreadsheet!AP703&gt;=6)),OR(ISBLANK(Spreadsheet!AR703),AND(NOT(OR(ISBLANK(Spreadsheet!AR703),Spreadsheet!AR703="Waive")),Spreadsheet!AS703&gt;=6)),OR(ISBLANK(Spreadsheet!AW703)),OR(ISBLANK(Spreadsheet!AX703)),OR(ISBLANK(Spreadsheet!AY703)),OR(ISBLANK(Spreadsheet!AZ703)),OR(ISBLANK(Spreadsheet!BA703),Spreadsheet!BA703="Waive")))</f>
        <v>1</v>
      </c>
      <c r="CG703" s="5" t="b">
        <f t="shared" ca="1" si="47"/>
        <v>1</v>
      </c>
    </row>
    <row r="704" spans="8:85" x14ac:dyDescent="0.3">
      <c r="H704" s="5">
        <f t="shared" ca="1" si="48"/>
        <v>2</v>
      </c>
      <c r="I704" s="5" t="str">
        <f t="shared" ca="1" si="46"/>
        <v/>
      </c>
      <c r="J704" s="5" t="str">
        <f>IF(AND(NOT(ISBLANK(Spreadsheet!C704)),ISBLANK(Spreadsheet!D704)),Spreadsheet!F704&amp;" "&amp;Spreadsheet!H704,"")</f>
        <v/>
      </c>
      <c r="K704" s="5">
        <f>IF(AND(NOT(ISBLANK(Spreadsheet!C704)),ISBLANK(Spreadsheet!D704)),COUNTIFS(Spreadsheet!E705:E$786,"=Child",Spreadsheet!C705:C$786, "="&amp;Spreadsheet!C704) + COUNTIFS(Spreadsheet!E705:E$786,"=Step-child",Spreadsheet!C705:C$786, "="&amp;Spreadsheet!C704),0)</f>
        <v>0</v>
      </c>
      <c r="L704" s="5">
        <f>IF(NOT(ISBLANK(J704)),COUNTIFS(Spreadsheet!E705:E$786,"=Wife",Spreadsheet!C705:C$786, "="&amp;Spreadsheet!C704) + COUNTIFS(Spreadsheet!E705:E$786,"=Husband",Spreadsheet!C705:C$786, "="&amp;Spreadsheet!C704),0)</f>
        <v>0</v>
      </c>
      <c r="M704" s="5">
        <f>IF(NOT(ISBLANK(Spreadsheet!AJ704)),VLOOKUP(Spreadsheet!AJ704,'Drop Downs'!$P$2:$R$16,3,FALSE),0)</f>
        <v>0</v>
      </c>
      <c r="N704" s="5">
        <f>IF(NOT(ISBLANK(Spreadsheet!AJ704)), VLOOKUP(Spreadsheet!AJ704,'Drop Downs'!$P$2:$R$16,2,FALSE),0)</f>
        <v>0</v>
      </c>
      <c r="O704" s="5">
        <f>IF(NOT(ISBLANK(Spreadsheet!AL704)),VLOOKUP(Spreadsheet!AL704,'Drop Downs'!$P$2:$R$16,3,FALSE), 0)</f>
        <v>0</v>
      </c>
      <c r="P704" s="5">
        <f>IF(NOT(ISBLANK(Spreadsheet!AL704)),VLOOKUP(Spreadsheet!AL704,'Drop Downs'!$P$2:$R$16,2,FALSE),0)</f>
        <v>0</v>
      </c>
      <c r="Q704" s="5">
        <f>IF(NOT(ISBLANK(Spreadsheet!AN704)),VLOOKUP(Spreadsheet!AN704,'Drop Downs'!$P$2:$R$16,3,FALSE),0)</f>
        <v>0</v>
      </c>
      <c r="R704" s="5">
        <f>IF(NOT(ISBLANK(Spreadsheet!AN704)),VLOOKUP(Spreadsheet!AN704,'Drop Downs'!$P$2:$R$16,2,FALSE),0)</f>
        <v>0</v>
      </c>
      <c r="S704" s="5" t="str">
        <f>IF(OR(M704&gt;K704,N704&gt;L704,O704&gt;K704, Q704&gt;K704,N704&gt;L704, P704&gt;L704, R704&gt;L704),"Member currently has a coverage election over what he/she needs.  Please add more dependents or adjust the coverage election.","")&amp;(IF(AND(NOT(ISBLANK(Spreadsheet!C704)),NOT(ISBLANK(Spreadsheet!D704)),ISBLANK(Spreadsheet!E704)),"Dependent lacks a relationship to member.Please select one from the drop-down.",""))</f>
        <v/>
      </c>
      <c r="T704" s="5" t="b">
        <f t="shared" si="49"/>
        <v>1</v>
      </c>
      <c r="U704" s="5" t="b">
        <f>OR(ISBLANK(Spreadsheet!C704),IF(NOT(ISBLANK(Spreadsheet!D704)),NOT(ISBLANK(Spreadsheet!E704)),TRUE))</f>
        <v>1</v>
      </c>
      <c r="V704" s="5" t="b">
        <f>OR(ISBLANK(Spreadsheet!C704), NOT(ISBLANK(Spreadsheet!I704)))</f>
        <v>1</v>
      </c>
      <c r="W704" s="5" t="b">
        <f>OR(ISBLANK(Spreadsheet!D704),NOT(ISBLANK(Spreadsheet!C704)))</f>
        <v>1</v>
      </c>
      <c r="X704" s="155" t="str">
        <f>REPT("0",MIN(FIND({1,2,3,4,5,6,7,8,9},Spreadsheet!C704&amp;"123456789"))-1)&amp;IF(ISBLANK(Spreadsheet!C704),"",SUMPRODUCT(MID(0&amp;Spreadsheet!C704,LARGE(INDEX(ISNUMBER(--MID(Spreadsheet!C704,ROW($1:$225),1))*
 ROW($1:$225),0),ROW($1:$225))+1,1)*10^ROW($1:$225)/10))</f>
        <v/>
      </c>
      <c r="Y704" s="5" t="b">
        <f>IF(NOT(ISBLANK(Spreadsheet!C704)),IF(AND(ISNUMBER(VALUE(Spreadsheet!C704)), LEN(Spreadsheet!C704)=9),TRUE,FALSE),TRUE)</f>
        <v>1</v>
      </c>
      <c r="Z704" s="155" t="str">
        <f>REPT("0",MIN(FIND({1,2,3,4,5,6,7,8,9},Spreadsheet!D704&amp;"123456789"))-1)&amp;IF(ISBLANK(Spreadsheet!D704),"",SUMPRODUCT(MID(0&amp;Spreadsheet!D704,LARGE(INDEX(ISNUMBER(--MID(Spreadsheet!D704,ROW($1:$225),1))*
 ROW($1:$225),0),ROW($1:$225))+1,1)*10^ROW($1:$225)/10))</f>
        <v/>
      </c>
      <c r="AA704" s="5" t="b">
        <f>IF(AND(NOT(ISBLANK(Spreadsheet!D704)),NOT(ISBLANK(Spreadsheet!C704))),IF(AND(ISNUMBER(VALUE(Spreadsheet!D704)), LEN(Spreadsheet!D704)=9),TRUE,FALSE),IF(AND(NOT(ISBLANK(Spreadsheet!D704)),ISBLANK(Spreadsheet!C704)),FALSE,TRUE))</f>
        <v>1</v>
      </c>
      <c r="AB704" s="5" t="b">
        <f>OR(ISBLANK(Spreadsheet!Y704),IF(NOT(ISBLANK(Spreadsheet!Y704)),LEN(Spreadsheet!Y704)=10,ISNUMBER(VALUE(Spreadsheet!Y704))))</f>
        <v>1</v>
      </c>
      <c r="AC704" s="5" t="b">
        <f>OR(ISBLANK(Spreadsheet!AI704), AND(NOT(ISBLANK(Spreadsheet!AJ704)), NOT(ISNUMBER(SEARCH("Waive",Spreadsheet!AJ704)))))</f>
        <v>1</v>
      </c>
      <c r="AD704" s="5" t="b">
        <f>OR(ISBLANK(Spreadsheet!AK704), AND(NOT(ISBLANK(Spreadsheet!AL704)), NOT(ISNUMBER(SEARCH("Waive",Spreadsheet!AL704)))))</f>
        <v>1</v>
      </c>
      <c r="AE704" s="5" t="b">
        <f>OR(ISBLANK(Spreadsheet!AM704), AND(NOT(ISBLANK(Spreadsheet!AN704)), NOT(ISNUMBER(SEARCH("Waive", Spreadsheet!AN704)))))</f>
        <v>1</v>
      </c>
      <c r="AF704" s="5" t="b">
        <f>OR(ISBLANK(Spreadsheet!C704), NOT(ISBLANK(Spreadsheet!D704)),NOT(ISBLANK(Spreadsheet!L704)))</f>
        <v>1</v>
      </c>
      <c r="AG704" s="5" t="b">
        <f>IF(AND(NOT(ISBLANK(Spreadsheet!C704)), NOT(ISBLANK(Spreadsheet!D704)),Spreadsheet!C704&lt;&gt;Spreadsheet!D704),IF(ISERROR(VLOOKUP(Spreadsheet!C704, Spreadsheet!$C$6:'Spreadsheet'!$C703,1,FALSE)), FALSE, TRUE),TRUE)</f>
        <v>1</v>
      </c>
      <c r="AH704" s="5" t="b">
        <f>Spreadsheet!$B$2=Spreadsheet!AD704</f>
        <v>1</v>
      </c>
      <c r="AI704" s="5" t="b">
        <f>IF(ISBLANK(Spreadsheet!G704),TRUE,IF(OR(LEN(Spreadsheet!G704)&gt;1,ISNUMBER(VALUE(Spreadsheet!G704))),FALSE,TRUE))</f>
        <v>1</v>
      </c>
      <c r="AJ704" s="5" t="b">
        <f>OR(ISBLANK(Spreadsheet!C704), NOT(ISBLANK(Spreadsheet!B704)), NOT(ISBLANK(Spreadsheet!D704)))</f>
        <v>1</v>
      </c>
      <c r="AK704" s="5" t="b">
        <f t="array" ref="AK704">IF(OR(AND(ISBLANK(Spreadsheet!E704),ISBLANK(Spreadsheet!D704),NOT(ISBLANK(Spreadsheet!C704))),AND(ISBLANK(Spreadsheet!E704),ISBLANK(Spreadsheet!D704),ISBLANK(Spreadsheet!C704))),TRUE,ISNUMBER(MATCH(TRUE,EXACT(Spreadsheet!E704,Relationships),0)))</f>
        <v>1</v>
      </c>
      <c r="AL704" s="5" t="b">
        <f>IF(NOT(ISBLANK(Spreadsheet!C704)),IF(OR(ISBLANK(Spreadsheet!F704),LEN(Spreadsheet!F704)&gt;40),FALSE,TRUE),TRUE)</f>
        <v>1</v>
      </c>
      <c r="AM704" s="5" t="b">
        <f>IF(NOT(ISBLANK(Spreadsheet!C704)),IF(OR(ISBLANK(Spreadsheet!H704),LEN(Spreadsheet!H704)&gt;40),FALSE,TRUE),TRUE)</f>
        <v>1</v>
      </c>
      <c r="AN704" s="5" t="b">
        <f t="array" ref="AN704">IF(ISBLANK(Spreadsheet!I704),TRUE,ISNUMBER(MATCH(TRUE,EXACT(Spreadsheet!I704,GenderValues),0)))</f>
        <v>1</v>
      </c>
      <c r="AO704" s="5" t="b">
        <f ca="1">IF(ISERROR(DATEVALUE(TEXT(Spreadsheet!J704,"mm/dd/yyyy")) &gt; TODAY()),IF(AND(ISBLANK(Spreadsheet!J704),ISBLANK(Spreadsheet!C704)),TRUE,FALSE),IF(DATEVALUE(TEXT(Spreadsheet!J704,"mm/dd/yyyy")) &gt; TODAY(),FALSE,TRUE))</f>
        <v>1</v>
      </c>
      <c r="AP704" s="5" t="b">
        <f>OR(ISBLANK(Spreadsheet!K704),LEN(Spreadsheet!K704)&lt;=100)</f>
        <v>1</v>
      </c>
      <c r="AQ704" s="5" t="b">
        <f t="array" ref="AQ704">IF(OR(AND(ISBLANK(Spreadsheet!L704),ISBLANK(Spreadsheet!C704)),AND(NOT(ISBLANK(Spreadsheet!C704)),NOT(ISBLANK(Spreadsheet!D704)))),TRUE,ISNUMBER(MATCH(TRUE,EXACT(Spreadsheet!L704,MaritalStatus),0)))</f>
        <v>1</v>
      </c>
      <c r="AR704" s="5" t="b">
        <f ca="1">IF(ISERROR(DATEVALUE(TEXT(Spreadsheet!M704,"mm/dd/yyyy")) &gt; TODAY()),IF(ISBLANK(Spreadsheet!M704),TRUE,FALSE),IF(DATEVALUE(TEXT(Spreadsheet!M704,"mm/dd/yyyy")) &gt; TODAY(),FALSE,TRUE))</f>
        <v>1</v>
      </c>
      <c r="AS704" s="5" t="b">
        <f>OR(ISBLANK(Spreadsheet!N704),LEN(Spreadsheet!N704)&lt;=100)</f>
        <v>1</v>
      </c>
      <c r="AT704" s="5" t="b">
        <f>OR(ISBLANK(Spreadsheet!O704),UPPER(Spreadsheet!O704)="YES")</f>
        <v>1</v>
      </c>
      <c r="AU704" s="5" t="b">
        <f>OR(ISBLANK(Spreadsheet!P704),UPPER(Spreadsheet!P704)="YES")</f>
        <v>1</v>
      </c>
      <c r="AV704" s="5" t="b">
        <f t="array" ref="AV704">IF(ISBLANK(Spreadsheet!Q704),TRUE,ISNUMBER(MATCH(TRUE,EXACT(Spreadsheet!Q704,OnGroupsPriorIns),0)))</f>
        <v>1</v>
      </c>
      <c r="AW704" s="5" t="b">
        <f>OR(ISBLANK(Spreadsheet!R704),UPPER(Spreadsheet!R704)="YES")</f>
        <v>1</v>
      </c>
      <c r="AX704" s="5" t="b">
        <f>OR(ISBLANK(Spreadsheet!S704),UPPER(Spreadsheet!S704)="YES")</f>
        <v>1</v>
      </c>
      <c r="AY704" s="5" t="b">
        <f>OR(AND(ISBLANK(Spreadsheet!C704),LEN(Spreadsheet!T704)=0),AND(NOT(ISBLANK(Spreadsheet!C704)),LEN(Spreadsheet!T704)&gt;0,LEN(Spreadsheet!T704)&lt;=50))</f>
        <v>1</v>
      </c>
      <c r="AZ704" s="5" t="b">
        <f>OR(LEN(Spreadsheet!U704)=0,AND(LEN(Spreadsheet!U704)&gt;0,LEN(Spreadsheet!U704)&lt;=50))</f>
        <v>1</v>
      </c>
      <c r="BA704" s="5" t="b">
        <f>OR(AND(ISBLANK(Spreadsheet!C704),LEN(Spreadsheet!V704)=0),AND(NOT(ISBLANK(Spreadsheet!C704)),LEN(Spreadsheet!V704)&gt;0,LEN(Spreadsheet!V704)&lt;=50))</f>
        <v>1</v>
      </c>
      <c r="BB704" s="5" t="b">
        <f t="array" ref="BB704">IF(AND(ISBLANK(Spreadsheet!C704),LEN(Spreadsheet!W704)=0),TRUE,ISNUMBER(MATCH(TRUE,EXACT(Spreadsheet!W704,States),0)))</f>
        <v>1</v>
      </c>
      <c r="BC704" s="5" t="b">
        <f>OR(AND(ISBLANK(Spreadsheet!C704),LEN(Spreadsheet!X704)=0),AND(NOT(ISBLANK(Spreadsheet!C704)),LEN(Spreadsheet!X704)&gt;0,LEN(Spreadsheet!X704)=5,ISNUMBER(VALUE(Spreadsheet!X704))))</f>
        <v>1</v>
      </c>
      <c r="BD704" s="5" t="b">
        <f>OR(ISBLANK(Spreadsheet!Z704),LEN(Spreadsheet!Z704)&lt;=50)</f>
        <v>1</v>
      </c>
      <c r="BE704" s="5" t="b">
        <f>ISBLANK(Spreadsheet!AA704)</f>
        <v>1</v>
      </c>
      <c r="BF704" s="5" t="b">
        <f>ISBLANK(Spreadsheet!AB704)</f>
        <v>1</v>
      </c>
      <c r="BG704" s="5" t="b">
        <f>IF(ISERROR(DATEVALUE(TEXT(Spreadsheet!AC704,"mm/dd/yyyy")) &gt; DATEVALUE(TEXT(Spreadsheet!J704,"mm/dd/yyyy"))),IF(OR(AND(ISBLANK(Spreadsheet!AC704),ISBLANK(Spreadsheet!C704)),AND(NOT(ISBLANK(Spreadsheet!C704)),ISBLANK(Spreadsheet!AC704),NOT(ISBLANK(Spreadsheet!D704)))),TRUE,FALSE),IF(DATEVALUE(TEXT(Spreadsheet!AC704,"mm/dd/yyyy")) &gt; DATEVALUE(TEXT(Spreadsheet!J704,"mm/dd/yyyy")),TRUE,FALSE))</f>
        <v>1</v>
      </c>
      <c r="BH704" s="5" t="b">
        <f>OR(AND(ISBLANK(Spreadsheet!C704),ISBLANK(Spreadsheet!AE704)),AND(NOT(ISBLANK(Spreadsheet!C704)),NOT(ISBLANK(Spreadsheet!D704)),ISBLANK(Spreadsheet!AE704)),AND(NOT(ISBLANK(Spreadsheet!C704)),ISBLANK(Spreadsheet!D704),NOT(ISBLANK(Spreadsheet!AE704)),LEN(Spreadsheet!AE704)&lt;=100))</f>
        <v>1</v>
      </c>
      <c r="BI704" s="5" t="b">
        <f t="array" ref="BI704">IF(ISBLANK(Spreadsheet!AF704),TRUE,ISNUMBER(MATCH(TRUE,EXACT(Spreadsheet!AF704,CobraShortReasons),0)))</f>
        <v>1</v>
      </c>
      <c r="BJ704" s="5" t="b">
        <f ca="1">IF(ISERROR(DATEVALUE(TEXT(Spreadsheet!AG704,"mm/dd/yyyy")) &gt; TODAY()),IF(ISBLANK(Spreadsheet!AG704),TRUE,FALSE),IF(DATEVALUE(TEXT(Spreadsheet!AG704,"mm/dd/yyyy")) &gt; TODAY(),FALSE,TRUE))</f>
        <v>1</v>
      </c>
      <c r="BK704" s="5" t="b">
        <f>OR(ISBLANK(Spreadsheet!AH704),LEN(Spreadsheet!AH704)&lt;=25)</f>
        <v>1</v>
      </c>
      <c r="BL704" s="5" t="b">
        <f t="array" aca="1" ref="BL704" ca="1">IF(ISBLANK(Spreadsheet!AI704),TRUE,ISNUMBER(MATCH(TRUE,EXACT(Spreadsheet!AI704,INDIRECT(Spreadsheet!$D$2)),0)))</f>
        <v>1</v>
      </c>
      <c r="BM704" s="5" t="b">
        <f t="array" aca="1" ref="BM704" ca="1">IF(ISBLANK(Spreadsheet!AJ704),TRUE,ISNUMBER(MATCH(TRUE,EXACT(Spreadsheet!AJ704,INDIRECT(Spreadsheet!BJ704)),0)))</f>
        <v>1</v>
      </c>
      <c r="BN704" s="5" t="b">
        <f t="array" ref="BN704">IF(ISBLANK(Spreadsheet!AK704),TRUE,ISNUMBER(MATCH(TRUE,EXACT(Spreadsheet!AK704,DentalPlans),0)))</f>
        <v>1</v>
      </c>
      <c r="BO704" s="5" t="b">
        <f t="array" aca="1" ref="BO704" ca="1">IF(ISBLANK(Spreadsheet!AL704),TRUE,ISNUMBER(MATCH(TRUE,EXACT(Spreadsheet!AL704,INDIRECT(Spreadsheet!BK704)),0)))</f>
        <v>1</v>
      </c>
      <c r="BP704" s="5" t="b">
        <f t="array" ref="BP704">IF(ISBLANK(Spreadsheet!AM704),TRUE,ISNUMBER(MATCH(TRUE,EXACT(Spreadsheet!AM704,VisionPlans),0)))</f>
        <v>1</v>
      </c>
      <c r="BQ704" s="5" t="b">
        <f t="array" aca="1" ref="BQ704" ca="1">IF(ISBLANK(Spreadsheet!AN704),TRUE,ISNUMBER(MATCH(TRUE,EXACT(Spreadsheet!AN704,INDIRECT(Spreadsheet!BL704)),0)))</f>
        <v>1</v>
      </c>
      <c r="BR704" s="5" t="b">
        <f t="array" ref="BR704">IF(ISBLANK(Spreadsheet!AO704),TRUE,ISNUMBER(MATCH(TRUE,EXACT(Spreadsheet!AO704,LifeBenefitClasses),0)))</f>
        <v>1</v>
      </c>
      <c r="BS704" s="5" t="b">
        <f>IF(OR(ISBLANK(Spreadsheet!AO704), Spreadsheet!AO704="Waive"),IF(ISBLANK(Spreadsheet!AP704),TRUE,FALSE),IF(OR(AND(NOT(ISBLANK(Spreadsheet!AO704)),ISBLANK(Spreadsheet!AP704)),NOT(ISNUMBER(VALUE(Spreadsheet!AP704)))),FALSE,IF(OR(AND(Spreadsheet!AP704&lt;6,MOD(Spreadsheet!AP704*10,5)=0), MOD(Spreadsheet!AP704,5000)=0),TRUE,FALSE)))</f>
        <v>1</v>
      </c>
      <c r="BT704" s="5" t="b">
        <f t="array" ref="BT704">IF(ISBLANK(Spreadsheet!AQ704),TRUE,ISNUMBER(MATCH(TRUE,EXACT(Spreadsheet!AQ704,EnrollWaive),0)))</f>
        <v>1</v>
      </c>
      <c r="BU704" s="5" t="b">
        <f t="array" ref="BU704">IF(ISBLANK(Spreadsheet!AR704),TRUE,ISNUMBER(MATCH(TRUE,EXACT(Spreadsheet!AR704,LifeBenefitClasses),0)))</f>
        <v>1</v>
      </c>
      <c r="BV704" s="5" t="b">
        <f>IF(OR(ISBLANK(Spreadsheet!AR704), Spreadsheet!AR704="Waive"),IF(ISBLANK(Spreadsheet!AS704),TRUE,FALSE),IF(OR(AND(NOT(ISBLANK(Spreadsheet!AR704)),ISBLANK(Spreadsheet!AS704)),NOT(ISNUMBER(VALUE(Spreadsheet!AS704)))),FALSE,IF(OR(AND(Spreadsheet!AS704&lt;6,MOD(Spreadsheet!AS704*10,5)=0), MOD(Spreadsheet!AS704,10000)=0),TRUE,FALSE)))</f>
        <v>1</v>
      </c>
      <c r="BW704" s="5" t="b">
        <f t="array" ref="BW704">IF(ISBLANK(Spreadsheet!AT704),TRUE,ISNUMBER(MATCH(TRUE,EXACT(Spreadsheet!AT704,LifeBenefitClasses),0)))</f>
        <v>1</v>
      </c>
      <c r="BX704" s="5" t="b">
        <f>IF(OR(ISBLANK(Spreadsheet!AT704), Spreadsheet!AT704="Waive"),IF(ISBLANK(Spreadsheet!AU704),TRUE,FALSE),IF(OR(AND(NOT(ISBLANK(Spreadsheet!AT704)),ISBLANK(Spreadsheet!AU704)),NOT(ISNUMBER(VALUE(Spreadsheet!AU704)))),FALSE,IF(AND(NOT(OR(ISBLANK(Spreadsheet!AT704),Spreadsheet!AT704="Waive")),NOT(OR(ISBLANK(Spreadsheet!AR704),Spreadsheet!AR704="Waive")),MOD(Spreadsheet!AU704,5000)=0, Spreadsheet!AU704&lt;=(Spreadsheet!AS704*0.5)),TRUE,FALSE)))</f>
        <v>1</v>
      </c>
      <c r="BY704" s="5" t="b">
        <f t="array" ref="BY704">IF(ISBLANK(Spreadsheet!AV704),TRUE,ISNUMBER(MATCH(TRUE,EXACT(Spreadsheet!AV704,EnrollWaive),0)))</f>
        <v>1</v>
      </c>
      <c r="BZ704" s="5" t="b">
        <f t="array" ref="BZ704">IF(ISBLANK(Spreadsheet!AW704),TRUE,ISNUMBER(MATCH(TRUE,EXACT(Spreadsheet!AW704,LifeBenefitClasses),0)))</f>
        <v>1</v>
      </c>
      <c r="CA704" s="5" t="b">
        <f t="array" ref="CA704">IF(ISBLANK(Spreadsheet!AX704),TRUE,ISNUMBER(MATCH(TRUE,EXACT(Spreadsheet!AX704,LifeBenefitClasses),0)))</f>
        <v>1</v>
      </c>
      <c r="CB704" s="5" t="b">
        <f t="array" ref="CB704">IF(ISBLANK(Spreadsheet!AY704),TRUE,ISNUMBER(MATCH(TRUE,EXACT(Spreadsheet!AY704,LifeBenefitClasses),0)))</f>
        <v>1</v>
      </c>
      <c r="CC704" s="5" t="b">
        <f t="array" ref="CC704">IF(ISBLANK(Spreadsheet!AZ704),TRUE,ISNUMBER(MATCH(TRUE,EXACT(Spreadsheet!AZ704,LifeBenefitClasses),0)))</f>
        <v>1</v>
      </c>
      <c r="CD704" s="5" t="b">
        <f t="array" ref="CD704">IF(ISBLANK(Spreadsheet!BA704),TRUE,ISNUMBER(MATCH(TRUE,EXACT(Spreadsheet!BA704,LifeBenefitClasses),0)))</f>
        <v>1</v>
      </c>
      <c r="CE704" s="5" t="b">
        <f>IF(OR(ISBLANK(Spreadsheet!BA704), Spreadsheet!BA704="Waive"),IF(ISBLANK(Spreadsheet!BB704),TRUE,FALSE),IF(OR(AND(NOT(ISBLANK(Spreadsheet!BA704)),ISBLANK(Spreadsheet!BB704)),NOT(ISNUMBER(VALUE(Spreadsheet!BB704))),ISBLANK(Spreadsheet!BC704),NOT(ISNUMBER(VALUE(Spreadsheet!BC704)))),FALSE,IF(AND(Spreadsheet!BB704&gt;=50000,Spreadsheet!BB704&lt;=250000,MOD(Spreadsheet!BB704,10000)=0,Spreadsheet!BB704&lt;=(10*Spreadsheet!BC704)),TRUE,FALSE)))</f>
        <v>1</v>
      </c>
      <c r="CF704" s="5" t="b">
        <f>IF(NOT(ISBLANK(Spreadsheet!BC704)),AND(ISNUMBER(VALUE(Spreadsheet!BC704)),Spreadsheet!BC704&gt;0),AND(OR(ISBLANK(Spreadsheet!AO704),Spreadsheet!AO704="Waive",AND(NOT(OR(ISBLANK(Spreadsheet!AO704),Spreadsheet!AO704="Waive")),Spreadsheet!AP704&gt;=6)),OR(ISBLANK(Spreadsheet!AR704),AND(NOT(OR(ISBLANK(Spreadsheet!AR704),Spreadsheet!AR704="Waive")),Spreadsheet!AS704&gt;=6)),OR(ISBLANK(Spreadsheet!AW704)),OR(ISBLANK(Spreadsheet!AX704)),OR(ISBLANK(Spreadsheet!AY704)),OR(ISBLANK(Spreadsheet!AZ704)),OR(ISBLANK(Spreadsheet!BA704),Spreadsheet!BA704="Waive")))</f>
        <v>1</v>
      </c>
      <c r="CG704" s="5" t="b">
        <f t="shared" ca="1" si="47"/>
        <v>1</v>
      </c>
    </row>
    <row r="705" spans="8:85" x14ac:dyDescent="0.3">
      <c r="H705" s="5">
        <f t="shared" ca="1" si="48"/>
        <v>2</v>
      </c>
      <c r="I705" s="5" t="str">
        <f t="shared" ca="1" si="46"/>
        <v/>
      </c>
      <c r="J705" s="5" t="str">
        <f>IF(AND(NOT(ISBLANK(Spreadsheet!C705)),ISBLANK(Spreadsheet!D705)),Spreadsheet!F705&amp;" "&amp;Spreadsheet!H705,"")</f>
        <v/>
      </c>
      <c r="K705" s="5">
        <f>IF(AND(NOT(ISBLANK(Spreadsheet!C705)),ISBLANK(Spreadsheet!D705)),COUNTIFS(Spreadsheet!E706:E$786,"=Child",Spreadsheet!C706:C$786, "="&amp;Spreadsheet!C705) + COUNTIFS(Spreadsheet!E706:E$786,"=Step-child",Spreadsheet!C706:C$786, "="&amp;Spreadsheet!C705),0)</f>
        <v>0</v>
      </c>
      <c r="L705" s="5">
        <f>IF(NOT(ISBLANK(J705)),COUNTIFS(Spreadsheet!E706:E$786,"=Wife",Spreadsheet!C706:C$786, "="&amp;Spreadsheet!C705) + COUNTIFS(Spreadsheet!E706:E$786,"=Husband",Spreadsheet!C706:C$786, "="&amp;Spreadsheet!C705),0)</f>
        <v>0</v>
      </c>
      <c r="M705" s="5">
        <f>IF(NOT(ISBLANK(Spreadsheet!AJ705)),VLOOKUP(Spreadsheet!AJ705,'Drop Downs'!$P$2:$R$16,3,FALSE),0)</f>
        <v>0</v>
      </c>
      <c r="N705" s="5">
        <f>IF(NOT(ISBLANK(Spreadsheet!AJ705)), VLOOKUP(Spreadsheet!AJ705,'Drop Downs'!$P$2:$R$16,2,FALSE),0)</f>
        <v>0</v>
      </c>
      <c r="O705" s="5">
        <f>IF(NOT(ISBLANK(Spreadsheet!AL705)),VLOOKUP(Spreadsheet!AL705,'Drop Downs'!$P$2:$R$16,3,FALSE), 0)</f>
        <v>0</v>
      </c>
      <c r="P705" s="5">
        <f>IF(NOT(ISBLANK(Spreadsheet!AL705)),VLOOKUP(Spreadsheet!AL705,'Drop Downs'!$P$2:$R$16,2,FALSE),0)</f>
        <v>0</v>
      </c>
      <c r="Q705" s="5">
        <f>IF(NOT(ISBLANK(Spreadsheet!AN705)),VLOOKUP(Spreadsheet!AN705,'Drop Downs'!$P$2:$R$16,3,FALSE),0)</f>
        <v>0</v>
      </c>
      <c r="R705" s="5">
        <f>IF(NOT(ISBLANK(Spreadsheet!AN705)),VLOOKUP(Spreadsheet!AN705,'Drop Downs'!$P$2:$R$16,2,FALSE),0)</f>
        <v>0</v>
      </c>
      <c r="S705" s="5" t="str">
        <f>IF(OR(M705&gt;K705,N705&gt;L705,O705&gt;K705, Q705&gt;K705,N705&gt;L705, P705&gt;L705, R705&gt;L705),"Member currently has a coverage election over what he/she needs.  Please add more dependents or adjust the coverage election.","")&amp;(IF(AND(NOT(ISBLANK(Spreadsheet!C705)),NOT(ISBLANK(Spreadsheet!D705)),ISBLANK(Spreadsheet!E705)),"Dependent lacks a relationship to member.Please select one from the drop-down.",""))</f>
        <v/>
      </c>
      <c r="T705" s="5" t="b">
        <f t="shared" si="49"/>
        <v>1</v>
      </c>
      <c r="U705" s="5" t="b">
        <f>OR(ISBLANK(Spreadsheet!C705),IF(NOT(ISBLANK(Spreadsheet!D705)),NOT(ISBLANK(Spreadsheet!E705)),TRUE))</f>
        <v>1</v>
      </c>
      <c r="V705" s="5" t="b">
        <f>OR(ISBLANK(Spreadsheet!C705), NOT(ISBLANK(Spreadsheet!I705)))</f>
        <v>1</v>
      </c>
      <c r="W705" s="5" t="b">
        <f>OR(ISBLANK(Spreadsheet!D705),NOT(ISBLANK(Spreadsheet!C705)))</f>
        <v>1</v>
      </c>
      <c r="X705" s="155" t="str">
        <f>REPT("0",MIN(FIND({1,2,3,4,5,6,7,8,9},Spreadsheet!C705&amp;"123456789"))-1)&amp;IF(ISBLANK(Spreadsheet!C705),"",SUMPRODUCT(MID(0&amp;Spreadsheet!C705,LARGE(INDEX(ISNUMBER(--MID(Spreadsheet!C705,ROW($1:$225),1))*
 ROW($1:$225),0),ROW($1:$225))+1,1)*10^ROW($1:$225)/10))</f>
        <v/>
      </c>
      <c r="Y705" s="5" t="b">
        <f>IF(NOT(ISBLANK(Spreadsheet!C705)),IF(AND(ISNUMBER(VALUE(Spreadsheet!C705)), LEN(Spreadsheet!C705)=9),TRUE,FALSE),TRUE)</f>
        <v>1</v>
      </c>
      <c r="Z705" s="155" t="str">
        <f>REPT("0",MIN(FIND({1,2,3,4,5,6,7,8,9},Spreadsheet!D705&amp;"123456789"))-1)&amp;IF(ISBLANK(Spreadsheet!D705),"",SUMPRODUCT(MID(0&amp;Spreadsheet!D705,LARGE(INDEX(ISNUMBER(--MID(Spreadsheet!D705,ROW($1:$225),1))*
 ROW($1:$225),0),ROW($1:$225))+1,1)*10^ROW($1:$225)/10))</f>
        <v/>
      </c>
      <c r="AA705" s="5" t="b">
        <f>IF(AND(NOT(ISBLANK(Spreadsheet!D705)),NOT(ISBLANK(Spreadsheet!C705))),IF(AND(ISNUMBER(VALUE(Spreadsheet!D705)), LEN(Spreadsheet!D705)=9),TRUE,FALSE),IF(AND(NOT(ISBLANK(Spreadsheet!D705)),ISBLANK(Spreadsheet!C705)),FALSE,TRUE))</f>
        <v>1</v>
      </c>
      <c r="AB705" s="5" t="b">
        <f>OR(ISBLANK(Spreadsheet!Y705),IF(NOT(ISBLANK(Spreadsheet!Y705)),LEN(Spreadsheet!Y705)=10,ISNUMBER(VALUE(Spreadsheet!Y705))))</f>
        <v>1</v>
      </c>
      <c r="AC705" s="5" t="b">
        <f>OR(ISBLANK(Spreadsheet!AI705), AND(NOT(ISBLANK(Spreadsheet!AJ705)), NOT(ISNUMBER(SEARCH("Waive",Spreadsheet!AJ705)))))</f>
        <v>1</v>
      </c>
      <c r="AD705" s="5" t="b">
        <f>OR(ISBLANK(Spreadsheet!AK705), AND(NOT(ISBLANK(Spreadsheet!AL705)), NOT(ISNUMBER(SEARCH("Waive",Spreadsheet!AL705)))))</f>
        <v>1</v>
      </c>
      <c r="AE705" s="5" t="b">
        <f>OR(ISBLANK(Spreadsheet!AM705), AND(NOT(ISBLANK(Spreadsheet!AN705)), NOT(ISNUMBER(SEARCH("Waive", Spreadsheet!AN705)))))</f>
        <v>1</v>
      </c>
      <c r="AF705" s="5" t="b">
        <f>OR(ISBLANK(Spreadsheet!C705), NOT(ISBLANK(Spreadsheet!D705)),NOT(ISBLANK(Spreadsheet!L705)))</f>
        <v>1</v>
      </c>
      <c r="AG705" s="5" t="b">
        <f>IF(AND(NOT(ISBLANK(Spreadsheet!C705)), NOT(ISBLANK(Spreadsheet!D705)),Spreadsheet!C705&lt;&gt;Spreadsheet!D705),IF(ISERROR(VLOOKUP(Spreadsheet!C705, Spreadsheet!$C$6:'Spreadsheet'!$C704,1,FALSE)), FALSE, TRUE),TRUE)</f>
        <v>1</v>
      </c>
      <c r="AH705" s="5" t="b">
        <f>Spreadsheet!$B$2=Spreadsheet!AD705</f>
        <v>1</v>
      </c>
      <c r="AI705" s="5" t="b">
        <f>IF(ISBLANK(Spreadsheet!G705),TRUE,IF(OR(LEN(Spreadsheet!G705)&gt;1,ISNUMBER(VALUE(Spreadsheet!G705))),FALSE,TRUE))</f>
        <v>1</v>
      </c>
      <c r="AJ705" s="5" t="b">
        <f>OR(ISBLANK(Spreadsheet!C705), NOT(ISBLANK(Spreadsheet!B705)), NOT(ISBLANK(Spreadsheet!D705)))</f>
        <v>1</v>
      </c>
      <c r="AK705" s="5" t="b">
        <f t="array" ref="AK705">IF(OR(AND(ISBLANK(Spreadsheet!E705),ISBLANK(Spreadsheet!D705),NOT(ISBLANK(Spreadsheet!C705))),AND(ISBLANK(Spreadsheet!E705),ISBLANK(Spreadsheet!D705),ISBLANK(Spreadsheet!C705))),TRUE,ISNUMBER(MATCH(TRUE,EXACT(Spreadsheet!E705,Relationships),0)))</f>
        <v>1</v>
      </c>
      <c r="AL705" s="5" t="b">
        <f>IF(NOT(ISBLANK(Spreadsheet!C705)),IF(OR(ISBLANK(Spreadsheet!F705),LEN(Spreadsheet!F705)&gt;40),FALSE,TRUE),TRUE)</f>
        <v>1</v>
      </c>
      <c r="AM705" s="5" t="b">
        <f>IF(NOT(ISBLANK(Spreadsheet!C705)),IF(OR(ISBLANK(Spreadsheet!H705),LEN(Spreadsheet!H705)&gt;40),FALSE,TRUE),TRUE)</f>
        <v>1</v>
      </c>
      <c r="AN705" s="5" t="b">
        <f t="array" ref="AN705">IF(ISBLANK(Spreadsheet!I705),TRUE,ISNUMBER(MATCH(TRUE,EXACT(Spreadsheet!I705,GenderValues),0)))</f>
        <v>1</v>
      </c>
      <c r="AO705" s="5" t="b">
        <f ca="1">IF(ISERROR(DATEVALUE(TEXT(Spreadsheet!J705,"mm/dd/yyyy")) &gt; TODAY()),IF(AND(ISBLANK(Spreadsheet!J705),ISBLANK(Spreadsheet!C705)),TRUE,FALSE),IF(DATEVALUE(TEXT(Spreadsheet!J705,"mm/dd/yyyy")) &gt; TODAY(),FALSE,TRUE))</f>
        <v>1</v>
      </c>
      <c r="AP705" s="5" t="b">
        <f>OR(ISBLANK(Spreadsheet!K705),LEN(Spreadsheet!K705)&lt;=100)</f>
        <v>1</v>
      </c>
      <c r="AQ705" s="5" t="b">
        <f t="array" ref="AQ705">IF(OR(AND(ISBLANK(Spreadsheet!L705),ISBLANK(Spreadsheet!C705)),AND(NOT(ISBLANK(Spreadsheet!C705)),NOT(ISBLANK(Spreadsheet!D705)))),TRUE,ISNUMBER(MATCH(TRUE,EXACT(Spreadsheet!L705,MaritalStatus),0)))</f>
        <v>1</v>
      </c>
      <c r="AR705" s="5" t="b">
        <f ca="1">IF(ISERROR(DATEVALUE(TEXT(Spreadsheet!M705,"mm/dd/yyyy")) &gt; TODAY()),IF(ISBLANK(Spreadsheet!M705),TRUE,FALSE),IF(DATEVALUE(TEXT(Spreadsheet!M705,"mm/dd/yyyy")) &gt; TODAY(),FALSE,TRUE))</f>
        <v>1</v>
      </c>
      <c r="AS705" s="5" t="b">
        <f>OR(ISBLANK(Spreadsheet!N705),LEN(Spreadsheet!N705)&lt;=100)</f>
        <v>1</v>
      </c>
      <c r="AT705" s="5" t="b">
        <f>OR(ISBLANK(Spreadsheet!O705),UPPER(Spreadsheet!O705)="YES")</f>
        <v>1</v>
      </c>
      <c r="AU705" s="5" t="b">
        <f>OR(ISBLANK(Spreadsheet!P705),UPPER(Spreadsheet!P705)="YES")</f>
        <v>1</v>
      </c>
      <c r="AV705" s="5" t="b">
        <f t="array" ref="AV705">IF(ISBLANK(Spreadsheet!Q705),TRUE,ISNUMBER(MATCH(TRUE,EXACT(Spreadsheet!Q705,OnGroupsPriorIns),0)))</f>
        <v>1</v>
      </c>
      <c r="AW705" s="5" t="b">
        <f>OR(ISBLANK(Spreadsheet!R705),UPPER(Spreadsheet!R705)="YES")</f>
        <v>1</v>
      </c>
      <c r="AX705" s="5" t="b">
        <f>OR(ISBLANK(Spreadsheet!S705),UPPER(Spreadsheet!S705)="YES")</f>
        <v>1</v>
      </c>
      <c r="AY705" s="5" t="b">
        <f>OR(AND(ISBLANK(Spreadsheet!C705),LEN(Spreadsheet!T705)=0),AND(NOT(ISBLANK(Spreadsheet!C705)),LEN(Spreadsheet!T705)&gt;0,LEN(Spreadsheet!T705)&lt;=50))</f>
        <v>1</v>
      </c>
      <c r="AZ705" s="5" t="b">
        <f>OR(LEN(Spreadsheet!U705)=0,AND(LEN(Spreadsheet!U705)&gt;0,LEN(Spreadsheet!U705)&lt;=50))</f>
        <v>1</v>
      </c>
      <c r="BA705" s="5" t="b">
        <f>OR(AND(ISBLANK(Spreadsheet!C705),LEN(Spreadsheet!V705)=0),AND(NOT(ISBLANK(Spreadsheet!C705)),LEN(Spreadsheet!V705)&gt;0,LEN(Spreadsheet!V705)&lt;=50))</f>
        <v>1</v>
      </c>
      <c r="BB705" s="5" t="b">
        <f t="array" ref="BB705">IF(AND(ISBLANK(Spreadsheet!C705),LEN(Spreadsheet!W705)=0),TRUE,ISNUMBER(MATCH(TRUE,EXACT(Spreadsheet!W705,States),0)))</f>
        <v>1</v>
      </c>
      <c r="BC705" s="5" t="b">
        <f>OR(AND(ISBLANK(Spreadsheet!C705),LEN(Spreadsheet!X705)=0),AND(NOT(ISBLANK(Spreadsheet!C705)),LEN(Spreadsheet!X705)&gt;0,LEN(Spreadsheet!X705)=5,ISNUMBER(VALUE(Spreadsheet!X705))))</f>
        <v>1</v>
      </c>
      <c r="BD705" s="5" t="b">
        <f>OR(ISBLANK(Spreadsheet!Z705),LEN(Spreadsheet!Z705)&lt;=50)</f>
        <v>1</v>
      </c>
      <c r="BE705" s="5" t="b">
        <f>ISBLANK(Spreadsheet!AA705)</f>
        <v>1</v>
      </c>
      <c r="BF705" s="5" t="b">
        <f>ISBLANK(Spreadsheet!AB705)</f>
        <v>1</v>
      </c>
      <c r="BG705" s="5" t="b">
        <f>IF(ISERROR(DATEVALUE(TEXT(Spreadsheet!AC705,"mm/dd/yyyy")) &gt; DATEVALUE(TEXT(Spreadsheet!J705,"mm/dd/yyyy"))),IF(OR(AND(ISBLANK(Spreadsheet!AC705),ISBLANK(Spreadsheet!C705)),AND(NOT(ISBLANK(Spreadsheet!C705)),ISBLANK(Spreadsheet!AC705),NOT(ISBLANK(Spreadsheet!D705)))),TRUE,FALSE),IF(DATEVALUE(TEXT(Spreadsheet!AC705,"mm/dd/yyyy")) &gt; DATEVALUE(TEXT(Spreadsheet!J705,"mm/dd/yyyy")),TRUE,FALSE))</f>
        <v>1</v>
      </c>
      <c r="BH705" s="5" t="b">
        <f>OR(AND(ISBLANK(Spreadsheet!C705),ISBLANK(Spreadsheet!AE705)),AND(NOT(ISBLANK(Spreadsheet!C705)),NOT(ISBLANK(Spreadsheet!D705)),ISBLANK(Spreadsheet!AE705)),AND(NOT(ISBLANK(Spreadsheet!C705)),ISBLANK(Spreadsheet!D705),NOT(ISBLANK(Spreadsheet!AE705)),LEN(Spreadsheet!AE705)&lt;=100))</f>
        <v>1</v>
      </c>
      <c r="BI705" s="5" t="b">
        <f t="array" ref="BI705">IF(ISBLANK(Spreadsheet!AF705),TRUE,ISNUMBER(MATCH(TRUE,EXACT(Spreadsheet!AF705,CobraShortReasons),0)))</f>
        <v>1</v>
      </c>
      <c r="BJ705" s="5" t="b">
        <f ca="1">IF(ISERROR(DATEVALUE(TEXT(Spreadsheet!AG705,"mm/dd/yyyy")) &gt; TODAY()),IF(ISBLANK(Spreadsheet!AG705),TRUE,FALSE),IF(DATEVALUE(TEXT(Spreadsheet!AG705,"mm/dd/yyyy")) &gt; TODAY(),FALSE,TRUE))</f>
        <v>1</v>
      </c>
      <c r="BK705" s="5" t="b">
        <f>OR(ISBLANK(Spreadsheet!AH705),LEN(Spreadsheet!AH705)&lt;=25)</f>
        <v>1</v>
      </c>
      <c r="BL705" s="5" t="b">
        <f t="array" aca="1" ref="BL705" ca="1">IF(ISBLANK(Spreadsheet!AI705),TRUE,ISNUMBER(MATCH(TRUE,EXACT(Spreadsheet!AI705,INDIRECT(Spreadsheet!$D$2)),0)))</f>
        <v>1</v>
      </c>
      <c r="BM705" s="5" t="b">
        <f t="array" aca="1" ref="BM705" ca="1">IF(ISBLANK(Spreadsheet!AJ705),TRUE,ISNUMBER(MATCH(TRUE,EXACT(Spreadsheet!AJ705,INDIRECT(Spreadsheet!BJ705)),0)))</f>
        <v>1</v>
      </c>
      <c r="BN705" s="5" t="b">
        <f t="array" ref="BN705">IF(ISBLANK(Spreadsheet!AK705),TRUE,ISNUMBER(MATCH(TRUE,EXACT(Spreadsheet!AK705,DentalPlans),0)))</f>
        <v>1</v>
      </c>
      <c r="BO705" s="5" t="b">
        <f t="array" aca="1" ref="BO705" ca="1">IF(ISBLANK(Spreadsheet!AL705),TRUE,ISNUMBER(MATCH(TRUE,EXACT(Spreadsheet!AL705,INDIRECT(Spreadsheet!BK705)),0)))</f>
        <v>1</v>
      </c>
      <c r="BP705" s="5" t="b">
        <f t="array" ref="BP705">IF(ISBLANK(Spreadsheet!AM705),TRUE,ISNUMBER(MATCH(TRUE,EXACT(Spreadsheet!AM705,VisionPlans),0)))</f>
        <v>1</v>
      </c>
      <c r="BQ705" s="5" t="b">
        <f t="array" aca="1" ref="BQ705" ca="1">IF(ISBLANK(Spreadsheet!AN705),TRUE,ISNUMBER(MATCH(TRUE,EXACT(Spreadsheet!AN705,INDIRECT(Spreadsheet!BL705)),0)))</f>
        <v>1</v>
      </c>
      <c r="BR705" s="5" t="b">
        <f t="array" ref="BR705">IF(ISBLANK(Spreadsheet!AO705),TRUE,ISNUMBER(MATCH(TRUE,EXACT(Spreadsheet!AO705,LifeBenefitClasses),0)))</f>
        <v>1</v>
      </c>
      <c r="BS705" s="5" t="b">
        <f>IF(OR(ISBLANK(Spreadsheet!AO705), Spreadsheet!AO705="Waive"),IF(ISBLANK(Spreadsheet!AP705),TRUE,FALSE),IF(OR(AND(NOT(ISBLANK(Spreadsheet!AO705)),ISBLANK(Spreadsheet!AP705)),NOT(ISNUMBER(VALUE(Spreadsheet!AP705)))),FALSE,IF(OR(AND(Spreadsheet!AP705&lt;6,MOD(Spreadsheet!AP705*10,5)=0), MOD(Spreadsheet!AP705,5000)=0),TRUE,FALSE)))</f>
        <v>1</v>
      </c>
      <c r="BT705" s="5" t="b">
        <f t="array" ref="BT705">IF(ISBLANK(Spreadsheet!AQ705),TRUE,ISNUMBER(MATCH(TRUE,EXACT(Spreadsheet!AQ705,EnrollWaive),0)))</f>
        <v>1</v>
      </c>
      <c r="BU705" s="5" t="b">
        <f t="array" ref="BU705">IF(ISBLANK(Spreadsheet!AR705),TRUE,ISNUMBER(MATCH(TRUE,EXACT(Spreadsheet!AR705,LifeBenefitClasses),0)))</f>
        <v>1</v>
      </c>
      <c r="BV705" s="5" t="b">
        <f>IF(OR(ISBLANK(Spreadsheet!AR705), Spreadsheet!AR705="Waive"),IF(ISBLANK(Spreadsheet!AS705),TRUE,FALSE),IF(OR(AND(NOT(ISBLANK(Spreadsheet!AR705)),ISBLANK(Spreadsheet!AS705)),NOT(ISNUMBER(VALUE(Spreadsheet!AS705)))),FALSE,IF(OR(AND(Spreadsheet!AS705&lt;6,MOD(Spreadsheet!AS705*10,5)=0), MOD(Spreadsheet!AS705,10000)=0),TRUE,FALSE)))</f>
        <v>1</v>
      </c>
      <c r="BW705" s="5" t="b">
        <f t="array" ref="BW705">IF(ISBLANK(Spreadsheet!AT705),TRUE,ISNUMBER(MATCH(TRUE,EXACT(Spreadsheet!AT705,LifeBenefitClasses),0)))</f>
        <v>1</v>
      </c>
      <c r="BX705" s="5" t="b">
        <f>IF(OR(ISBLANK(Spreadsheet!AT705), Spreadsheet!AT705="Waive"),IF(ISBLANK(Spreadsheet!AU705),TRUE,FALSE),IF(OR(AND(NOT(ISBLANK(Spreadsheet!AT705)),ISBLANK(Spreadsheet!AU705)),NOT(ISNUMBER(VALUE(Spreadsheet!AU705)))),FALSE,IF(AND(NOT(OR(ISBLANK(Spreadsheet!AT705),Spreadsheet!AT705="Waive")),NOT(OR(ISBLANK(Spreadsheet!AR705),Spreadsheet!AR705="Waive")),MOD(Spreadsheet!AU705,5000)=0, Spreadsheet!AU705&lt;=(Spreadsheet!AS705*0.5)),TRUE,FALSE)))</f>
        <v>1</v>
      </c>
      <c r="BY705" s="5" t="b">
        <f t="array" ref="BY705">IF(ISBLANK(Spreadsheet!AV705),TRUE,ISNUMBER(MATCH(TRUE,EXACT(Spreadsheet!AV705,EnrollWaive),0)))</f>
        <v>1</v>
      </c>
      <c r="BZ705" s="5" t="b">
        <f t="array" ref="BZ705">IF(ISBLANK(Spreadsheet!AW705),TRUE,ISNUMBER(MATCH(TRUE,EXACT(Spreadsheet!AW705,LifeBenefitClasses),0)))</f>
        <v>1</v>
      </c>
      <c r="CA705" s="5" t="b">
        <f t="array" ref="CA705">IF(ISBLANK(Spreadsheet!AX705),TRUE,ISNUMBER(MATCH(TRUE,EXACT(Spreadsheet!AX705,LifeBenefitClasses),0)))</f>
        <v>1</v>
      </c>
      <c r="CB705" s="5" t="b">
        <f t="array" ref="CB705">IF(ISBLANK(Spreadsheet!AY705),TRUE,ISNUMBER(MATCH(TRUE,EXACT(Spreadsheet!AY705,LifeBenefitClasses),0)))</f>
        <v>1</v>
      </c>
      <c r="CC705" s="5" t="b">
        <f t="array" ref="CC705">IF(ISBLANK(Spreadsheet!AZ705),TRUE,ISNUMBER(MATCH(TRUE,EXACT(Spreadsheet!AZ705,LifeBenefitClasses),0)))</f>
        <v>1</v>
      </c>
      <c r="CD705" s="5" t="b">
        <f t="array" ref="CD705">IF(ISBLANK(Spreadsheet!BA705),TRUE,ISNUMBER(MATCH(TRUE,EXACT(Spreadsheet!BA705,LifeBenefitClasses),0)))</f>
        <v>1</v>
      </c>
      <c r="CE705" s="5" t="b">
        <f>IF(OR(ISBLANK(Spreadsheet!BA705), Spreadsheet!BA705="Waive"),IF(ISBLANK(Spreadsheet!BB705),TRUE,FALSE),IF(OR(AND(NOT(ISBLANK(Spreadsheet!BA705)),ISBLANK(Spreadsheet!BB705)),NOT(ISNUMBER(VALUE(Spreadsheet!BB705))),ISBLANK(Spreadsheet!BC705),NOT(ISNUMBER(VALUE(Spreadsheet!BC705)))),FALSE,IF(AND(Spreadsheet!BB705&gt;=50000,Spreadsheet!BB705&lt;=250000,MOD(Spreadsheet!BB705,10000)=0,Spreadsheet!BB705&lt;=(10*Spreadsheet!BC705)),TRUE,FALSE)))</f>
        <v>1</v>
      </c>
      <c r="CF705" s="5" t="b">
        <f>IF(NOT(ISBLANK(Spreadsheet!BC705)),AND(ISNUMBER(VALUE(Spreadsheet!BC705)),Spreadsheet!BC705&gt;0),AND(OR(ISBLANK(Spreadsheet!AO705),Spreadsheet!AO705="Waive",AND(NOT(OR(ISBLANK(Spreadsheet!AO705),Spreadsheet!AO705="Waive")),Spreadsheet!AP705&gt;=6)),OR(ISBLANK(Spreadsheet!AR705),AND(NOT(OR(ISBLANK(Spreadsheet!AR705),Spreadsheet!AR705="Waive")),Spreadsheet!AS705&gt;=6)),OR(ISBLANK(Spreadsheet!AW705)),OR(ISBLANK(Spreadsheet!AX705)),OR(ISBLANK(Spreadsheet!AY705)),OR(ISBLANK(Spreadsheet!AZ705)),OR(ISBLANK(Spreadsheet!BA705),Spreadsheet!BA705="Waive")))</f>
        <v>1</v>
      </c>
      <c r="CG705" s="5" t="b">
        <f t="shared" ca="1" si="47"/>
        <v>1</v>
      </c>
    </row>
    <row r="706" spans="8:85" x14ac:dyDescent="0.3">
      <c r="H706" s="5">
        <f t="shared" ca="1" si="48"/>
        <v>2</v>
      </c>
      <c r="I706" s="5" t="str">
        <f t="shared" ca="1" si="46"/>
        <v/>
      </c>
      <c r="J706" s="5" t="str">
        <f>IF(AND(NOT(ISBLANK(Spreadsheet!C706)),ISBLANK(Spreadsheet!D706)),Spreadsheet!F706&amp;" "&amp;Spreadsheet!H706,"")</f>
        <v/>
      </c>
      <c r="K706" s="5">
        <f>IF(AND(NOT(ISBLANK(Spreadsheet!C706)),ISBLANK(Spreadsheet!D706)),COUNTIFS(Spreadsheet!E707:E$786,"=Child",Spreadsheet!C707:C$786, "="&amp;Spreadsheet!C706) + COUNTIFS(Spreadsheet!E707:E$786,"=Step-child",Spreadsheet!C707:C$786, "="&amp;Spreadsheet!C706),0)</f>
        <v>0</v>
      </c>
      <c r="L706" s="5">
        <f>IF(NOT(ISBLANK(J706)),COUNTIFS(Spreadsheet!E707:E$786,"=Wife",Spreadsheet!C707:C$786, "="&amp;Spreadsheet!C706) + COUNTIFS(Spreadsheet!E707:E$786,"=Husband",Spreadsheet!C707:C$786, "="&amp;Spreadsheet!C706),0)</f>
        <v>0</v>
      </c>
      <c r="M706" s="5">
        <f>IF(NOT(ISBLANK(Spreadsheet!AJ706)),VLOOKUP(Spreadsheet!AJ706,'Drop Downs'!$P$2:$R$16,3,FALSE),0)</f>
        <v>0</v>
      </c>
      <c r="N706" s="5">
        <f>IF(NOT(ISBLANK(Spreadsheet!AJ706)), VLOOKUP(Spreadsheet!AJ706,'Drop Downs'!$P$2:$R$16,2,FALSE),0)</f>
        <v>0</v>
      </c>
      <c r="O706" s="5">
        <f>IF(NOT(ISBLANK(Spreadsheet!AL706)),VLOOKUP(Spreadsheet!AL706,'Drop Downs'!$P$2:$R$16,3,FALSE), 0)</f>
        <v>0</v>
      </c>
      <c r="P706" s="5">
        <f>IF(NOT(ISBLANK(Spreadsheet!AL706)),VLOOKUP(Spreadsheet!AL706,'Drop Downs'!$P$2:$R$16,2,FALSE),0)</f>
        <v>0</v>
      </c>
      <c r="Q706" s="5">
        <f>IF(NOT(ISBLANK(Spreadsheet!AN706)),VLOOKUP(Spreadsheet!AN706,'Drop Downs'!$P$2:$R$16,3,FALSE),0)</f>
        <v>0</v>
      </c>
      <c r="R706" s="5">
        <f>IF(NOT(ISBLANK(Spreadsheet!AN706)),VLOOKUP(Spreadsheet!AN706,'Drop Downs'!$P$2:$R$16,2,FALSE),0)</f>
        <v>0</v>
      </c>
      <c r="S706" s="5" t="str">
        <f>IF(OR(M706&gt;K706,N706&gt;L706,O706&gt;K706, Q706&gt;K706,N706&gt;L706, P706&gt;L706, R706&gt;L706),"Member currently has a coverage election over what he/she needs.  Please add more dependents or adjust the coverage election.","")&amp;(IF(AND(NOT(ISBLANK(Spreadsheet!C706)),NOT(ISBLANK(Spreadsheet!D706)),ISBLANK(Spreadsheet!E706)),"Dependent lacks a relationship to member.Please select one from the drop-down.",""))</f>
        <v/>
      </c>
      <c r="T706" s="5" t="b">
        <f t="shared" si="49"/>
        <v>1</v>
      </c>
      <c r="U706" s="5" t="b">
        <f>OR(ISBLANK(Spreadsheet!C706),IF(NOT(ISBLANK(Spreadsheet!D706)),NOT(ISBLANK(Spreadsheet!E706)),TRUE))</f>
        <v>1</v>
      </c>
      <c r="V706" s="5" t="b">
        <f>OR(ISBLANK(Spreadsheet!C706), NOT(ISBLANK(Spreadsheet!I706)))</f>
        <v>1</v>
      </c>
      <c r="W706" s="5" t="b">
        <f>OR(ISBLANK(Spreadsheet!D706),NOT(ISBLANK(Spreadsheet!C706)))</f>
        <v>1</v>
      </c>
      <c r="X706" s="155" t="str">
        <f>REPT("0",MIN(FIND({1,2,3,4,5,6,7,8,9},Spreadsheet!C706&amp;"123456789"))-1)&amp;IF(ISBLANK(Spreadsheet!C706),"",SUMPRODUCT(MID(0&amp;Spreadsheet!C706,LARGE(INDEX(ISNUMBER(--MID(Spreadsheet!C706,ROW($1:$225),1))*
 ROW($1:$225),0),ROW($1:$225))+1,1)*10^ROW($1:$225)/10))</f>
        <v/>
      </c>
      <c r="Y706" s="5" t="b">
        <f>IF(NOT(ISBLANK(Spreadsheet!C706)),IF(AND(ISNUMBER(VALUE(Spreadsheet!C706)), LEN(Spreadsheet!C706)=9),TRUE,FALSE),TRUE)</f>
        <v>1</v>
      </c>
      <c r="Z706" s="155" t="str">
        <f>REPT("0",MIN(FIND({1,2,3,4,5,6,7,8,9},Spreadsheet!D706&amp;"123456789"))-1)&amp;IF(ISBLANK(Spreadsheet!D706),"",SUMPRODUCT(MID(0&amp;Spreadsheet!D706,LARGE(INDEX(ISNUMBER(--MID(Spreadsheet!D706,ROW($1:$225),1))*
 ROW($1:$225),0),ROW($1:$225))+1,1)*10^ROW($1:$225)/10))</f>
        <v/>
      </c>
      <c r="AA706" s="5" t="b">
        <f>IF(AND(NOT(ISBLANK(Spreadsheet!D706)),NOT(ISBLANK(Spreadsheet!C706))),IF(AND(ISNUMBER(VALUE(Spreadsheet!D706)), LEN(Spreadsheet!D706)=9),TRUE,FALSE),IF(AND(NOT(ISBLANK(Spreadsheet!D706)),ISBLANK(Spreadsheet!C706)),FALSE,TRUE))</f>
        <v>1</v>
      </c>
      <c r="AB706" s="5" t="b">
        <f>OR(ISBLANK(Spreadsheet!Y706),IF(NOT(ISBLANK(Spreadsheet!Y706)),LEN(Spreadsheet!Y706)=10,ISNUMBER(VALUE(Spreadsheet!Y706))))</f>
        <v>1</v>
      </c>
      <c r="AC706" s="5" t="b">
        <f>OR(ISBLANK(Spreadsheet!AI706), AND(NOT(ISBLANK(Spreadsheet!AJ706)), NOT(ISNUMBER(SEARCH("Waive",Spreadsheet!AJ706)))))</f>
        <v>1</v>
      </c>
      <c r="AD706" s="5" t="b">
        <f>OR(ISBLANK(Spreadsheet!AK706), AND(NOT(ISBLANK(Spreadsheet!AL706)), NOT(ISNUMBER(SEARCH("Waive",Spreadsheet!AL706)))))</f>
        <v>1</v>
      </c>
      <c r="AE706" s="5" t="b">
        <f>OR(ISBLANK(Spreadsheet!AM706), AND(NOT(ISBLANK(Spreadsheet!AN706)), NOT(ISNUMBER(SEARCH("Waive", Spreadsheet!AN706)))))</f>
        <v>1</v>
      </c>
      <c r="AF706" s="5" t="b">
        <f>OR(ISBLANK(Spreadsheet!C706), NOT(ISBLANK(Spreadsheet!D706)),NOT(ISBLANK(Spreadsheet!L706)))</f>
        <v>1</v>
      </c>
      <c r="AG706" s="5" t="b">
        <f>IF(AND(NOT(ISBLANK(Spreadsheet!C706)), NOT(ISBLANK(Spreadsheet!D706)),Spreadsheet!C706&lt;&gt;Spreadsheet!D706),IF(ISERROR(VLOOKUP(Spreadsheet!C706, Spreadsheet!$C$6:'Spreadsheet'!$C705,1,FALSE)), FALSE, TRUE),TRUE)</f>
        <v>1</v>
      </c>
      <c r="AH706" s="5" t="b">
        <f>Spreadsheet!$B$2=Spreadsheet!AD706</f>
        <v>1</v>
      </c>
      <c r="AI706" s="5" t="b">
        <f>IF(ISBLANK(Spreadsheet!G706),TRUE,IF(OR(LEN(Spreadsheet!G706)&gt;1,ISNUMBER(VALUE(Spreadsheet!G706))),FALSE,TRUE))</f>
        <v>1</v>
      </c>
      <c r="AJ706" s="5" t="b">
        <f>OR(ISBLANK(Spreadsheet!C706), NOT(ISBLANK(Spreadsheet!B706)), NOT(ISBLANK(Spreadsheet!D706)))</f>
        <v>1</v>
      </c>
      <c r="AK706" s="5" t="b">
        <f t="array" ref="AK706">IF(OR(AND(ISBLANK(Spreadsheet!E706),ISBLANK(Spreadsheet!D706),NOT(ISBLANK(Spreadsheet!C706))),AND(ISBLANK(Spreadsheet!E706),ISBLANK(Spreadsheet!D706),ISBLANK(Spreadsheet!C706))),TRUE,ISNUMBER(MATCH(TRUE,EXACT(Spreadsheet!E706,Relationships),0)))</f>
        <v>1</v>
      </c>
      <c r="AL706" s="5" t="b">
        <f>IF(NOT(ISBLANK(Spreadsheet!C706)),IF(OR(ISBLANK(Spreadsheet!F706),LEN(Spreadsheet!F706)&gt;40),FALSE,TRUE),TRUE)</f>
        <v>1</v>
      </c>
      <c r="AM706" s="5" t="b">
        <f>IF(NOT(ISBLANK(Spreadsheet!C706)),IF(OR(ISBLANK(Spreadsheet!H706),LEN(Spreadsheet!H706)&gt;40),FALSE,TRUE),TRUE)</f>
        <v>1</v>
      </c>
      <c r="AN706" s="5" t="b">
        <f t="array" ref="AN706">IF(ISBLANK(Spreadsheet!I706),TRUE,ISNUMBER(MATCH(TRUE,EXACT(Spreadsheet!I706,GenderValues),0)))</f>
        <v>1</v>
      </c>
      <c r="AO706" s="5" t="b">
        <f ca="1">IF(ISERROR(DATEVALUE(TEXT(Spreadsheet!J706,"mm/dd/yyyy")) &gt; TODAY()),IF(AND(ISBLANK(Spreadsheet!J706),ISBLANK(Spreadsheet!C706)),TRUE,FALSE),IF(DATEVALUE(TEXT(Spreadsheet!J706,"mm/dd/yyyy")) &gt; TODAY(),FALSE,TRUE))</f>
        <v>1</v>
      </c>
      <c r="AP706" s="5" t="b">
        <f>OR(ISBLANK(Spreadsheet!K706),LEN(Spreadsheet!K706)&lt;=100)</f>
        <v>1</v>
      </c>
      <c r="AQ706" s="5" t="b">
        <f t="array" ref="AQ706">IF(OR(AND(ISBLANK(Spreadsheet!L706),ISBLANK(Spreadsheet!C706)),AND(NOT(ISBLANK(Spreadsheet!C706)),NOT(ISBLANK(Spreadsheet!D706)))),TRUE,ISNUMBER(MATCH(TRUE,EXACT(Spreadsheet!L706,MaritalStatus),0)))</f>
        <v>1</v>
      </c>
      <c r="AR706" s="5" t="b">
        <f ca="1">IF(ISERROR(DATEVALUE(TEXT(Spreadsheet!M706,"mm/dd/yyyy")) &gt; TODAY()),IF(ISBLANK(Spreadsheet!M706),TRUE,FALSE),IF(DATEVALUE(TEXT(Spreadsheet!M706,"mm/dd/yyyy")) &gt; TODAY(),FALSE,TRUE))</f>
        <v>1</v>
      </c>
      <c r="AS706" s="5" t="b">
        <f>OR(ISBLANK(Spreadsheet!N706),LEN(Spreadsheet!N706)&lt;=100)</f>
        <v>1</v>
      </c>
      <c r="AT706" s="5" t="b">
        <f>OR(ISBLANK(Spreadsheet!O706),UPPER(Spreadsheet!O706)="YES")</f>
        <v>1</v>
      </c>
      <c r="AU706" s="5" t="b">
        <f>OR(ISBLANK(Spreadsheet!P706),UPPER(Spreadsheet!P706)="YES")</f>
        <v>1</v>
      </c>
      <c r="AV706" s="5" t="b">
        <f t="array" ref="AV706">IF(ISBLANK(Spreadsheet!Q706),TRUE,ISNUMBER(MATCH(TRUE,EXACT(Spreadsheet!Q706,OnGroupsPriorIns),0)))</f>
        <v>1</v>
      </c>
      <c r="AW706" s="5" t="b">
        <f>OR(ISBLANK(Spreadsheet!R706),UPPER(Spreadsheet!R706)="YES")</f>
        <v>1</v>
      </c>
      <c r="AX706" s="5" t="b">
        <f>OR(ISBLANK(Spreadsheet!S706),UPPER(Spreadsheet!S706)="YES")</f>
        <v>1</v>
      </c>
      <c r="AY706" s="5" t="b">
        <f>OR(AND(ISBLANK(Spreadsheet!C706),LEN(Spreadsheet!T706)=0),AND(NOT(ISBLANK(Spreadsheet!C706)),LEN(Spreadsheet!T706)&gt;0,LEN(Spreadsheet!T706)&lt;=50))</f>
        <v>1</v>
      </c>
      <c r="AZ706" s="5" t="b">
        <f>OR(LEN(Spreadsheet!U706)=0,AND(LEN(Spreadsheet!U706)&gt;0,LEN(Spreadsheet!U706)&lt;=50))</f>
        <v>1</v>
      </c>
      <c r="BA706" s="5" t="b">
        <f>OR(AND(ISBLANK(Spreadsheet!C706),LEN(Spreadsheet!V706)=0),AND(NOT(ISBLANK(Spreadsheet!C706)),LEN(Spreadsheet!V706)&gt;0,LEN(Spreadsheet!V706)&lt;=50))</f>
        <v>1</v>
      </c>
      <c r="BB706" s="5" t="b">
        <f t="array" ref="BB706">IF(AND(ISBLANK(Spreadsheet!C706),LEN(Spreadsheet!W706)=0),TRUE,ISNUMBER(MATCH(TRUE,EXACT(Spreadsheet!W706,States),0)))</f>
        <v>1</v>
      </c>
      <c r="BC706" s="5" t="b">
        <f>OR(AND(ISBLANK(Spreadsheet!C706),LEN(Spreadsheet!X706)=0),AND(NOT(ISBLANK(Spreadsheet!C706)),LEN(Spreadsheet!X706)&gt;0,LEN(Spreadsheet!X706)=5,ISNUMBER(VALUE(Spreadsheet!X706))))</f>
        <v>1</v>
      </c>
      <c r="BD706" s="5" t="b">
        <f>OR(ISBLANK(Spreadsheet!Z706),LEN(Spreadsheet!Z706)&lt;=50)</f>
        <v>1</v>
      </c>
      <c r="BE706" s="5" t="b">
        <f>ISBLANK(Spreadsheet!AA706)</f>
        <v>1</v>
      </c>
      <c r="BF706" s="5" t="b">
        <f>ISBLANK(Spreadsheet!AB706)</f>
        <v>1</v>
      </c>
      <c r="BG706" s="5" t="b">
        <f>IF(ISERROR(DATEVALUE(TEXT(Spreadsheet!AC706,"mm/dd/yyyy")) &gt; DATEVALUE(TEXT(Spreadsheet!J706,"mm/dd/yyyy"))),IF(OR(AND(ISBLANK(Spreadsheet!AC706),ISBLANK(Spreadsheet!C706)),AND(NOT(ISBLANK(Spreadsheet!C706)),ISBLANK(Spreadsheet!AC706),NOT(ISBLANK(Spreadsheet!D706)))),TRUE,FALSE),IF(DATEVALUE(TEXT(Spreadsheet!AC706,"mm/dd/yyyy")) &gt; DATEVALUE(TEXT(Spreadsheet!J706,"mm/dd/yyyy")),TRUE,FALSE))</f>
        <v>1</v>
      </c>
      <c r="BH706" s="5" t="b">
        <f>OR(AND(ISBLANK(Spreadsheet!C706),ISBLANK(Spreadsheet!AE706)),AND(NOT(ISBLANK(Spreadsheet!C706)),NOT(ISBLANK(Spreadsheet!D706)),ISBLANK(Spreadsheet!AE706)),AND(NOT(ISBLANK(Spreadsheet!C706)),ISBLANK(Spreadsheet!D706),NOT(ISBLANK(Spreadsheet!AE706)),LEN(Spreadsheet!AE706)&lt;=100))</f>
        <v>1</v>
      </c>
      <c r="BI706" s="5" t="b">
        <f t="array" ref="BI706">IF(ISBLANK(Spreadsheet!AF706),TRUE,ISNUMBER(MATCH(TRUE,EXACT(Spreadsheet!AF706,CobraShortReasons),0)))</f>
        <v>1</v>
      </c>
      <c r="BJ706" s="5" t="b">
        <f ca="1">IF(ISERROR(DATEVALUE(TEXT(Spreadsheet!AG706,"mm/dd/yyyy")) &gt; TODAY()),IF(ISBLANK(Spreadsheet!AG706),TRUE,FALSE),IF(DATEVALUE(TEXT(Spreadsheet!AG706,"mm/dd/yyyy")) &gt; TODAY(),FALSE,TRUE))</f>
        <v>1</v>
      </c>
      <c r="BK706" s="5" t="b">
        <f>OR(ISBLANK(Spreadsheet!AH706),LEN(Spreadsheet!AH706)&lt;=25)</f>
        <v>1</v>
      </c>
      <c r="BL706" s="5" t="b">
        <f t="array" aca="1" ref="BL706" ca="1">IF(ISBLANK(Spreadsheet!AI706),TRUE,ISNUMBER(MATCH(TRUE,EXACT(Spreadsheet!AI706,INDIRECT(Spreadsheet!$D$2)),0)))</f>
        <v>1</v>
      </c>
      <c r="BM706" s="5" t="b">
        <f t="array" aca="1" ref="BM706" ca="1">IF(ISBLANK(Spreadsheet!AJ706),TRUE,ISNUMBER(MATCH(TRUE,EXACT(Spreadsheet!AJ706,INDIRECT(Spreadsheet!BJ706)),0)))</f>
        <v>1</v>
      </c>
      <c r="BN706" s="5" t="b">
        <f t="array" ref="BN706">IF(ISBLANK(Spreadsheet!AK706),TRUE,ISNUMBER(MATCH(TRUE,EXACT(Spreadsheet!AK706,DentalPlans),0)))</f>
        <v>1</v>
      </c>
      <c r="BO706" s="5" t="b">
        <f t="array" aca="1" ref="BO706" ca="1">IF(ISBLANK(Spreadsheet!AL706),TRUE,ISNUMBER(MATCH(TRUE,EXACT(Spreadsheet!AL706,INDIRECT(Spreadsheet!BK706)),0)))</f>
        <v>1</v>
      </c>
      <c r="BP706" s="5" t="b">
        <f t="array" ref="BP706">IF(ISBLANK(Spreadsheet!AM706),TRUE,ISNUMBER(MATCH(TRUE,EXACT(Spreadsheet!AM706,VisionPlans),0)))</f>
        <v>1</v>
      </c>
      <c r="BQ706" s="5" t="b">
        <f t="array" aca="1" ref="BQ706" ca="1">IF(ISBLANK(Spreadsheet!AN706),TRUE,ISNUMBER(MATCH(TRUE,EXACT(Spreadsheet!AN706,INDIRECT(Spreadsheet!BL706)),0)))</f>
        <v>1</v>
      </c>
      <c r="BR706" s="5" t="b">
        <f t="array" ref="BR706">IF(ISBLANK(Spreadsheet!AO706),TRUE,ISNUMBER(MATCH(TRUE,EXACT(Spreadsheet!AO706,LifeBenefitClasses),0)))</f>
        <v>1</v>
      </c>
      <c r="BS706" s="5" t="b">
        <f>IF(OR(ISBLANK(Spreadsheet!AO706), Spreadsheet!AO706="Waive"),IF(ISBLANK(Spreadsheet!AP706),TRUE,FALSE),IF(OR(AND(NOT(ISBLANK(Spreadsheet!AO706)),ISBLANK(Spreadsheet!AP706)),NOT(ISNUMBER(VALUE(Spreadsheet!AP706)))),FALSE,IF(OR(AND(Spreadsheet!AP706&lt;6,MOD(Spreadsheet!AP706*10,5)=0), MOD(Spreadsheet!AP706,5000)=0),TRUE,FALSE)))</f>
        <v>1</v>
      </c>
      <c r="BT706" s="5" t="b">
        <f t="array" ref="BT706">IF(ISBLANK(Spreadsheet!AQ706),TRUE,ISNUMBER(MATCH(TRUE,EXACT(Spreadsheet!AQ706,EnrollWaive),0)))</f>
        <v>1</v>
      </c>
      <c r="BU706" s="5" t="b">
        <f t="array" ref="BU706">IF(ISBLANK(Spreadsheet!AR706),TRUE,ISNUMBER(MATCH(TRUE,EXACT(Spreadsheet!AR706,LifeBenefitClasses),0)))</f>
        <v>1</v>
      </c>
      <c r="BV706" s="5" t="b">
        <f>IF(OR(ISBLANK(Spreadsheet!AR706), Spreadsheet!AR706="Waive"),IF(ISBLANK(Spreadsheet!AS706),TRUE,FALSE),IF(OR(AND(NOT(ISBLANK(Spreadsheet!AR706)),ISBLANK(Spreadsheet!AS706)),NOT(ISNUMBER(VALUE(Spreadsheet!AS706)))),FALSE,IF(OR(AND(Spreadsheet!AS706&lt;6,MOD(Spreadsheet!AS706*10,5)=0), MOD(Spreadsheet!AS706,10000)=0),TRUE,FALSE)))</f>
        <v>1</v>
      </c>
      <c r="BW706" s="5" t="b">
        <f t="array" ref="BW706">IF(ISBLANK(Spreadsheet!AT706),TRUE,ISNUMBER(MATCH(TRUE,EXACT(Spreadsheet!AT706,LifeBenefitClasses),0)))</f>
        <v>1</v>
      </c>
      <c r="BX706" s="5" t="b">
        <f>IF(OR(ISBLANK(Spreadsheet!AT706), Spreadsheet!AT706="Waive"),IF(ISBLANK(Spreadsheet!AU706),TRUE,FALSE),IF(OR(AND(NOT(ISBLANK(Spreadsheet!AT706)),ISBLANK(Spreadsheet!AU706)),NOT(ISNUMBER(VALUE(Spreadsheet!AU706)))),FALSE,IF(AND(NOT(OR(ISBLANK(Spreadsheet!AT706),Spreadsheet!AT706="Waive")),NOT(OR(ISBLANK(Spreadsheet!AR706),Spreadsheet!AR706="Waive")),MOD(Spreadsheet!AU706,5000)=0, Spreadsheet!AU706&lt;=(Spreadsheet!AS706*0.5)),TRUE,FALSE)))</f>
        <v>1</v>
      </c>
      <c r="BY706" s="5" t="b">
        <f t="array" ref="BY706">IF(ISBLANK(Spreadsheet!AV706),TRUE,ISNUMBER(MATCH(TRUE,EXACT(Spreadsheet!AV706,EnrollWaive),0)))</f>
        <v>1</v>
      </c>
      <c r="BZ706" s="5" t="b">
        <f t="array" ref="BZ706">IF(ISBLANK(Spreadsheet!AW706),TRUE,ISNUMBER(MATCH(TRUE,EXACT(Spreadsheet!AW706,LifeBenefitClasses),0)))</f>
        <v>1</v>
      </c>
      <c r="CA706" s="5" t="b">
        <f t="array" ref="CA706">IF(ISBLANK(Spreadsheet!AX706),TRUE,ISNUMBER(MATCH(TRUE,EXACT(Spreadsheet!AX706,LifeBenefitClasses),0)))</f>
        <v>1</v>
      </c>
      <c r="CB706" s="5" t="b">
        <f t="array" ref="CB706">IF(ISBLANK(Spreadsheet!AY706),TRUE,ISNUMBER(MATCH(TRUE,EXACT(Spreadsheet!AY706,LifeBenefitClasses),0)))</f>
        <v>1</v>
      </c>
      <c r="CC706" s="5" t="b">
        <f t="array" ref="CC706">IF(ISBLANK(Spreadsheet!AZ706),TRUE,ISNUMBER(MATCH(TRUE,EXACT(Spreadsheet!AZ706,LifeBenefitClasses),0)))</f>
        <v>1</v>
      </c>
      <c r="CD706" s="5" t="b">
        <f t="array" ref="CD706">IF(ISBLANK(Spreadsheet!BA706),TRUE,ISNUMBER(MATCH(TRUE,EXACT(Spreadsheet!BA706,LifeBenefitClasses),0)))</f>
        <v>1</v>
      </c>
      <c r="CE706" s="5" t="b">
        <f>IF(OR(ISBLANK(Spreadsheet!BA706), Spreadsheet!BA706="Waive"),IF(ISBLANK(Spreadsheet!BB706),TRUE,FALSE),IF(OR(AND(NOT(ISBLANK(Spreadsheet!BA706)),ISBLANK(Spreadsheet!BB706)),NOT(ISNUMBER(VALUE(Spreadsheet!BB706))),ISBLANK(Spreadsheet!BC706),NOT(ISNUMBER(VALUE(Spreadsheet!BC706)))),FALSE,IF(AND(Spreadsheet!BB706&gt;=50000,Spreadsheet!BB706&lt;=250000,MOD(Spreadsheet!BB706,10000)=0,Spreadsheet!BB706&lt;=(10*Spreadsheet!BC706)),TRUE,FALSE)))</f>
        <v>1</v>
      </c>
      <c r="CF706" s="5" t="b">
        <f>IF(NOT(ISBLANK(Spreadsheet!BC706)),AND(ISNUMBER(VALUE(Spreadsheet!BC706)),Spreadsheet!BC706&gt;0),AND(OR(ISBLANK(Spreadsheet!AO706),Spreadsheet!AO706="Waive",AND(NOT(OR(ISBLANK(Spreadsheet!AO706),Spreadsheet!AO706="Waive")),Spreadsheet!AP706&gt;=6)),OR(ISBLANK(Spreadsheet!AR706),AND(NOT(OR(ISBLANK(Spreadsheet!AR706),Spreadsheet!AR706="Waive")),Spreadsheet!AS706&gt;=6)),OR(ISBLANK(Spreadsheet!AW706)),OR(ISBLANK(Spreadsheet!AX706)),OR(ISBLANK(Spreadsheet!AY706)),OR(ISBLANK(Spreadsheet!AZ706)),OR(ISBLANK(Spreadsheet!BA706),Spreadsheet!BA706="Waive")))</f>
        <v>1</v>
      </c>
      <c r="CG706" s="5" t="b">
        <f t="shared" ca="1" si="47"/>
        <v>1</v>
      </c>
    </row>
    <row r="707" spans="8:85" x14ac:dyDescent="0.3">
      <c r="H707" s="5">
        <f t="shared" ca="1" si="48"/>
        <v>2</v>
      </c>
      <c r="I707" s="5" t="str">
        <f t="shared" ca="1" si="46"/>
        <v/>
      </c>
      <c r="J707" s="5" t="str">
        <f>IF(AND(NOT(ISBLANK(Spreadsheet!C707)),ISBLANK(Spreadsheet!D707)),Spreadsheet!F707&amp;" "&amp;Spreadsheet!H707,"")</f>
        <v/>
      </c>
      <c r="K707" s="5">
        <f>IF(AND(NOT(ISBLANK(Spreadsheet!C707)),ISBLANK(Spreadsheet!D707)),COUNTIFS(Spreadsheet!E708:E$786,"=Child",Spreadsheet!C708:C$786, "="&amp;Spreadsheet!C707) + COUNTIFS(Spreadsheet!E708:E$786,"=Step-child",Spreadsheet!C708:C$786, "="&amp;Spreadsheet!C707),0)</f>
        <v>0</v>
      </c>
      <c r="L707" s="5">
        <f>IF(NOT(ISBLANK(J707)),COUNTIFS(Spreadsheet!E708:E$786,"=Wife",Spreadsheet!C708:C$786, "="&amp;Spreadsheet!C707) + COUNTIFS(Spreadsheet!E708:E$786,"=Husband",Spreadsheet!C708:C$786, "="&amp;Spreadsheet!C707),0)</f>
        <v>0</v>
      </c>
      <c r="M707" s="5">
        <f>IF(NOT(ISBLANK(Spreadsheet!AJ707)),VLOOKUP(Spreadsheet!AJ707,'Drop Downs'!$P$2:$R$16,3,FALSE),0)</f>
        <v>0</v>
      </c>
      <c r="N707" s="5">
        <f>IF(NOT(ISBLANK(Spreadsheet!AJ707)), VLOOKUP(Spreadsheet!AJ707,'Drop Downs'!$P$2:$R$16,2,FALSE),0)</f>
        <v>0</v>
      </c>
      <c r="O707" s="5">
        <f>IF(NOT(ISBLANK(Spreadsheet!AL707)),VLOOKUP(Spreadsheet!AL707,'Drop Downs'!$P$2:$R$16,3,FALSE), 0)</f>
        <v>0</v>
      </c>
      <c r="P707" s="5">
        <f>IF(NOT(ISBLANK(Spreadsheet!AL707)),VLOOKUP(Spreadsheet!AL707,'Drop Downs'!$P$2:$R$16,2,FALSE),0)</f>
        <v>0</v>
      </c>
      <c r="Q707" s="5">
        <f>IF(NOT(ISBLANK(Spreadsheet!AN707)),VLOOKUP(Spreadsheet!AN707,'Drop Downs'!$P$2:$R$16,3,FALSE),0)</f>
        <v>0</v>
      </c>
      <c r="R707" s="5">
        <f>IF(NOT(ISBLANK(Spreadsheet!AN707)),VLOOKUP(Spreadsheet!AN707,'Drop Downs'!$P$2:$R$16,2,FALSE),0)</f>
        <v>0</v>
      </c>
      <c r="S707" s="5" t="str">
        <f>IF(OR(M707&gt;K707,N707&gt;L707,O707&gt;K707, Q707&gt;K707,N707&gt;L707, P707&gt;L707, R707&gt;L707),"Member currently has a coverage election over what he/she needs.  Please add more dependents or adjust the coverage election.","")&amp;(IF(AND(NOT(ISBLANK(Spreadsheet!C707)),NOT(ISBLANK(Spreadsheet!D707)),ISBLANK(Spreadsheet!E707)),"Dependent lacks a relationship to member.Please select one from the drop-down.",""))</f>
        <v/>
      </c>
      <c r="T707" s="5" t="b">
        <f t="shared" si="49"/>
        <v>1</v>
      </c>
      <c r="U707" s="5" t="b">
        <f>OR(ISBLANK(Spreadsheet!C707),IF(NOT(ISBLANK(Spreadsheet!D707)),NOT(ISBLANK(Spreadsheet!E707)),TRUE))</f>
        <v>1</v>
      </c>
      <c r="V707" s="5" t="b">
        <f>OR(ISBLANK(Spreadsheet!C707), NOT(ISBLANK(Spreadsheet!I707)))</f>
        <v>1</v>
      </c>
      <c r="W707" s="5" t="b">
        <f>OR(ISBLANK(Spreadsheet!D707),NOT(ISBLANK(Spreadsheet!C707)))</f>
        <v>1</v>
      </c>
      <c r="X707" s="155" t="str">
        <f>REPT("0",MIN(FIND({1,2,3,4,5,6,7,8,9},Spreadsheet!C707&amp;"123456789"))-1)&amp;IF(ISBLANK(Spreadsheet!C707),"",SUMPRODUCT(MID(0&amp;Spreadsheet!C707,LARGE(INDEX(ISNUMBER(--MID(Spreadsheet!C707,ROW($1:$225),1))*
 ROW($1:$225),0),ROW($1:$225))+1,1)*10^ROW($1:$225)/10))</f>
        <v/>
      </c>
      <c r="Y707" s="5" t="b">
        <f>IF(NOT(ISBLANK(Spreadsheet!C707)),IF(AND(ISNUMBER(VALUE(Spreadsheet!C707)), LEN(Spreadsheet!C707)=9),TRUE,FALSE),TRUE)</f>
        <v>1</v>
      </c>
      <c r="Z707" s="155" t="str">
        <f>REPT("0",MIN(FIND({1,2,3,4,5,6,7,8,9},Spreadsheet!D707&amp;"123456789"))-1)&amp;IF(ISBLANK(Spreadsheet!D707),"",SUMPRODUCT(MID(0&amp;Spreadsheet!D707,LARGE(INDEX(ISNUMBER(--MID(Spreadsheet!D707,ROW($1:$225),1))*
 ROW($1:$225),0),ROW($1:$225))+1,1)*10^ROW($1:$225)/10))</f>
        <v/>
      </c>
      <c r="AA707" s="5" t="b">
        <f>IF(AND(NOT(ISBLANK(Spreadsheet!D707)),NOT(ISBLANK(Spreadsheet!C707))),IF(AND(ISNUMBER(VALUE(Spreadsheet!D707)), LEN(Spreadsheet!D707)=9),TRUE,FALSE),IF(AND(NOT(ISBLANK(Spreadsheet!D707)),ISBLANK(Spreadsheet!C707)),FALSE,TRUE))</f>
        <v>1</v>
      </c>
      <c r="AB707" s="5" t="b">
        <f>OR(ISBLANK(Spreadsheet!Y707),IF(NOT(ISBLANK(Spreadsheet!Y707)),LEN(Spreadsheet!Y707)=10,ISNUMBER(VALUE(Spreadsheet!Y707))))</f>
        <v>1</v>
      </c>
      <c r="AC707" s="5" t="b">
        <f>OR(ISBLANK(Spreadsheet!AI707), AND(NOT(ISBLANK(Spreadsheet!AJ707)), NOT(ISNUMBER(SEARCH("Waive",Spreadsheet!AJ707)))))</f>
        <v>1</v>
      </c>
      <c r="AD707" s="5" t="b">
        <f>OR(ISBLANK(Spreadsheet!AK707), AND(NOT(ISBLANK(Spreadsheet!AL707)), NOT(ISNUMBER(SEARCH("Waive",Spreadsheet!AL707)))))</f>
        <v>1</v>
      </c>
      <c r="AE707" s="5" t="b">
        <f>OR(ISBLANK(Spreadsheet!AM707), AND(NOT(ISBLANK(Spreadsheet!AN707)), NOT(ISNUMBER(SEARCH("Waive", Spreadsheet!AN707)))))</f>
        <v>1</v>
      </c>
      <c r="AF707" s="5" t="b">
        <f>OR(ISBLANK(Spreadsheet!C707), NOT(ISBLANK(Spreadsheet!D707)),NOT(ISBLANK(Spreadsheet!L707)))</f>
        <v>1</v>
      </c>
      <c r="AG707" s="5" t="b">
        <f>IF(AND(NOT(ISBLANK(Spreadsheet!C707)), NOT(ISBLANK(Spreadsheet!D707)),Spreadsheet!C707&lt;&gt;Spreadsheet!D707),IF(ISERROR(VLOOKUP(Spreadsheet!C707, Spreadsheet!$C$6:'Spreadsheet'!$C706,1,FALSE)), FALSE, TRUE),TRUE)</f>
        <v>1</v>
      </c>
      <c r="AH707" s="5" t="b">
        <f>Spreadsheet!$B$2=Spreadsheet!AD707</f>
        <v>1</v>
      </c>
      <c r="AI707" s="5" t="b">
        <f>IF(ISBLANK(Spreadsheet!G707),TRUE,IF(OR(LEN(Spreadsheet!G707)&gt;1,ISNUMBER(VALUE(Spreadsheet!G707))),FALSE,TRUE))</f>
        <v>1</v>
      </c>
      <c r="AJ707" s="5" t="b">
        <f>OR(ISBLANK(Spreadsheet!C707), NOT(ISBLANK(Spreadsheet!B707)), NOT(ISBLANK(Spreadsheet!D707)))</f>
        <v>1</v>
      </c>
      <c r="AK707" s="5" t="b">
        <f t="array" ref="AK707">IF(OR(AND(ISBLANK(Spreadsheet!E707),ISBLANK(Spreadsheet!D707),NOT(ISBLANK(Spreadsheet!C707))),AND(ISBLANK(Spreadsheet!E707),ISBLANK(Spreadsheet!D707),ISBLANK(Spreadsheet!C707))),TRUE,ISNUMBER(MATCH(TRUE,EXACT(Spreadsheet!E707,Relationships),0)))</f>
        <v>1</v>
      </c>
      <c r="AL707" s="5" t="b">
        <f>IF(NOT(ISBLANK(Spreadsheet!C707)),IF(OR(ISBLANK(Spreadsheet!F707),LEN(Spreadsheet!F707)&gt;40),FALSE,TRUE),TRUE)</f>
        <v>1</v>
      </c>
      <c r="AM707" s="5" t="b">
        <f>IF(NOT(ISBLANK(Spreadsheet!C707)),IF(OR(ISBLANK(Spreadsheet!H707),LEN(Spreadsheet!H707)&gt;40),FALSE,TRUE),TRUE)</f>
        <v>1</v>
      </c>
      <c r="AN707" s="5" t="b">
        <f t="array" ref="AN707">IF(ISBLANK(Spreadsheet!I707),TRUE,ISNUMBER(MATCH(TRUE,EXACT(Spreadsheet!I707,GenderValues),0)))</f>
        <v>1</v>
      </c>
      <c r="AO707" s="5" t="b">
        <f ca="1">IF(ISERROR(DATEVALUE(TEXT(Spreadsheet!J707,"mm/dd/yyyy")) &gt; TODAY()),IF(AND(ISBLANK(Spreadsheet!J707),ISBLANK(Spreadsheet!C707)),TRUE,FALSE),IF(DATEVALUE(TEXT(Spreadsheet!J707,"mm/dd/yyyy")) &gt; TODAY(),FALSE,TRUE))</f>
        <v>1</v>
      </c>
      <c r="AP707" s="5" t="b">
        <f>OR(ISBLANK(Spreadsheet!K707),LEN(Spreadsheet!K707)&lt;=100)</f>
        <v>1</v>
      </c>
      <c r="AQ707" s="5" t="b">
        <f t="array" ref="AQ707">IF(OR(AND(ISBLANK(Spreadsheet!L707),ISBLANK(Spreadsheet!C707)),AND(NOT(ISBLANK(Spreadsheet!C707)),NOT(ISBLANK(Spreadsheet!D707)))),TRUE,ISNUMBER(MATCH(TRUE,EXACT(Spreadsheet!L707,MaritalStatus),0)))</f>
        <v>1</v>
      </c>
      <c r="AR707" s="5" t="b">
        <f ca="1">IF(ISERROR(DATEVALUE(TEXT(Spreadsheet!M707,"mm/dd/yyyy")) &gt; TODAY()),IF(ISBLANK(Spreadsheet!M707),TRUE,FALSE),IF(DATEVALUE(TEXT(Spreadsheet!M707,"mm/dd/yyyy")) &gt; TODAY(),FALSE,TRUE))</f>
        <v>1</v>
      </c>
      <c r="AS707" s="5" t="b">
        <f>OR(ISBLANK(Spreadsheet!N707),LEN(Spreadsheet!N707)&lt;=100)</f>
        <v>1</v>
      </c>
      <c r="AT707" s="5" t="b">
        <f>OR(ISBLANK(Spreadsheet!O707),UPPER(Spreadsheet!O707)="YES")</f>
        <v>1</v>
      </c>
      <c r="AU707" s="5" t="b">
        <f>OR(ISBLANK(Spreadsheet!P707),UPPER(Spreadsheet!P707)="YES")</f>
        <v>1</v>
      </c>
      <c r="AV707" s="5" t="b">
        <f t="array" ref="AV707">IF(ISBLANK(Spreadsheet!Q707),TRUE,ISNUMBER(MATCH(TRUE,EXACT(Spreadsheet!Q707,OnGroupsPriorIns),0)))</f>
        <v>1</v>
      </c>
      <c r="AW707" s="5" t="b">
        <f>OR(ISBLANK(Spreadsheet!R707),UPPER(Spreadsheet!R707)="YES")</f>
        <v>1</v>
      </c>
      <c r="AX707" s="5" t="b">
        <f>OR(ISBLANK(Spreadsheet!S707),UPPER(Spreadsheet!S707)="YES")</f>
        <v>1</v>
      </c>
      <c r="AY707" s="5" t="b">
        <f>OR(AND(ISBLANK(Spreadsheet!C707),LEN(Spreadsheet!T707)=0),AND(NOT(ISBLANK(Spreadsheet!C707)),LEN(Spreadsheet!T707)&gt;0,LEN(Spreadsheet!T707)&lt;=50))</f>
        <v>1</v>
      </c>
      <c r="AZ707" s="5" t="b">
        <f>OR(LEN(Spreadsheet!U707)=0,AND(LEN(Spreadsheet!U707)&gt;0,LEN(Spreadsheet!U707)&lt;=50))</f>
        <v>1</v>
      </c>
      <c r="BA707" s="5" t="b">
        <f>OR(AND(ISBLANK(Spreadsheet!C707),LEN(Spreadsheet!V707)=0),AND(NOT(ISBLANK(Spreadsheet!C707)),LEN(Spreadsheet!V707)&gt;0,LEN(Spreadsheet!V707)&lt;=50))</f>
        <v>1</v>
      </c>
      <c r="BB707" s="5" t="b">
        <f t="array" ref="BB707">IF(AND(ISBLANK(Spreadsheet!C707),LEN(Spreadsheet!W707)=0),TRUE,ISNUMBER(MATCH(TRUE,EXACT(Spreadsheet!W707,States),0)))</f>
        <v>1</v>
      </c>
      <c r="BC707" s="5" t="b">
        <f>OR(AND(ISBLANK(Spreadsheet!C707),LEN(Spreadsheet!X707)=0),AND(NOT(ISBLANK(Spreadsheet!C707)),LEN(Spreadsheet!X707)&gt;0,LEN(Spreadsheet!X707)=5,ISNUMBER(VALUE(Spreadsheet!X707))))</f>
        <v>1</v>
      </c>
      <c r="BD707" s="5" t="b">
        <f>OR(ISBLANK(Spreadsheet!Z707),LEN(Spreadsheet!Z707)&lt;=50)</f>
        <v>1</v>
      </c>
      <c r="BE707" s="5" t="b">
        <f>ISBLANK(Spreadsheet!AA707)</f>
        <v>1</v>
      </c>
      <c r="BF707" s="5" t="b">
        <f>ISBLANK(Spreadsheet!AB707)</f>
        <v>1</v>
      </c>
      <c r="BG707" s="5" t="b">
        <f>IF(ISERROR(DATEVALUE(TEXT(Spreadsheet!AC707,"mm/dd/yyyy")) &gt; DATEVALUE(TEXT(Spreadsheet!J707,"mm/dd/yyyy"))),IF(OR(AND(ISBLANK(Spreadsheet!AC707),ISBLANK(Spreadsheet!C707)),AND(NOT(ISBLANK(Spreadsheet!C707)),ISBLANK(Spreadsheet!AC707),NOT(ISBLANK(Spreadsheet!D707)))),TRUE,FALSE),IF(DATEVALUE(TEXT(Spreadsheet!AC707,"mm/dd/yyyy")) &gt; DATEVALUE(TEXT(Spreadsheet!J707,"mm/dd/yyyy")),TRUE,FALSE))</f>
        <v>1</v>
      </c>
      <c r="BH707" s="5" t="b">
        <f>OR(AND(ISBLANK(Spreadsheet!C707),ISBLANK(Spreadsheet!AE707)),AND(NOT(ISBLANK(Spreadsheet!C707)),NOT(ISBLANK(Spreadsheet!D707)),ISBLANK(Spreadsheet!AE707)),AND(NOT(ISBLANK(Spreadsheet!C707)),ISBLANK(Spreadsheet!D707),NOT(ISBLANK(Spreadsheet!AE707)),LEN(Spreadsheet!AE707)&lt;=100))</f>
        <v>1</v>
      </c>
      <c r="BI707" s="5" t="b">
        <f t="array" ref="BI707">IF(ISBLANK(Spreadsheet!AF707),TRUE,ISNUMBER(MATCH(TRUE,EXACT(Spreadsheet!AF707,CobraShortReasons),0)))</f>
        <v>1</v>
      </c>
      <c r="BJ707" s="5" t="b">
        <f ca="1">IF(ISERROR(DATEVALUE(TEXT(Spreadsheet!AG707,"mm/dd/yyyy")) &gt; TODAY()),IF(ISBLANK(Spreadsheet!AG707),TRUE,FALSE),IF(DATEVALUE(TEXT(Spreadsheet!AG707,"mm/dd/yyyy")) &gt; TODAY(),FALSE,TRUE))</f>
        <v>1</v>
      </c>
      <c r="BK707" s="5" t="b">
        <f>OR(ISBLANK(Spreadsheet!AH707),LEN(Spreadsheet!AH707)&lt;=25)</f>
        <v>1</v>
      </c>
      <c r="BL707" s="5" t="b">
        <f t="array" aca="1" ref="BL707" ca="1">IF(ISBLANK(Spreadsheet!AI707),TRUE,ISNUMBER(MATCH(TRUE,EXACT(Spreadsheet!AI707,INDIRECT(Spreadsheet!$D$2)),0)))</f>
        <v>1</v>
      </c>
      <c r="BM707" s="5" t="b">
        <f t="array" aca="1" ref="BM707" ca="1">IF(ISBLANK(Spreadsheet!AJ707),TRUE,ISNUMBER(MATCH(TRUE,EXACT(Spreadsheet!AJ707,INDIRECT(Spreadsheet!BJ707)),0)))</f>
        <v>1</v>
      </c>
      <c r="BN707" s="5" t="b">
        <f t="array" ref="BN707">IF(ISBLANK(Spreadsheet!AK707),TRUE,ISNUMBER(MATCH(TRUE,EXACT(Spreadsheet!AK707,DentalPlans),0)))</f>
        <v>1</v>
      </c>
      <c r="BO707" s="5" t="b">
        <f t="array" aca="1" ref="BO707" ca="1">IF(ISBLANK(Spreadsheet!AL707),TRUE,ISNUMBER(MATCH(TRUE,EXACT(Spreadsheet!AL707,INDIRECT(Spreadsheet!BK707)),0)))</f>
        <v>1</v>
      </c>
      <c r="BP707" s="5" t="b">
        <f t="array" ref="BP707">IF(ISBLANK(Spreadsheet!AM707),TRUE,ISNUMBER(MATCH(TRUE,EXACT(Spreadsheet!AM707,VisionPlans),0)))</f>
        <v>1</v>
      </c>
      <c r="BQ707" s="5" t="b">
        <f t="array" aca="1" ref="BQ707" ca="1">IF(ISBLANK(Spreadsheet!AN707),TRUE,ISNUMBER(MATCH(TRUE,EXACT(Spreadsheet!AN707,INDIRECT(Spreadsheet!BL707)),0)))</f>
        <v>1</v>
      </c>
      <c r="BR707" s="5" t="b">
        <f t="array" ref="BR707">IF(ISBLANK(Spreadsheet!AO707),TRUE,ISNUMBER(MATCH(TRUE,EXACT(Spreadsheet!AO707,LifeBenefitClasses),0)))</f>
        <v>1</v>
      </c>
      <c r="BS707" s="5" t="b">
        <f>IF(OR(ISBLANK(Spreadsheet!AO707), Spreadsheet!AO707="Waive"),IF(ISBLANK(Spreadsheet!AP707),TRUE,FALSE),IF(OR(AND(NOT(ISBLANK(Spreadsheet!AO707)),ISBLANK(Spreadsheet!AP707)),NOT(ISNUMBER(VALUE(Spreadsheet!AP707)))),FALSE,IF(OR(AND(Spreadsheet!AP707&lt;6,MOD(Spreadsheet!AP707*10,5)=0), MOD(Spreadsheet!AP707,5000)=0),TRUE,FALSE)))</f>
        <v>1</v>
      </c>
      <c r="BT707" s="5" t="b">
        <f t="array" ref="BT707">IF(ISBLANK(Spreadsheet!AQ707),TRUE,ISNUMBER(MATCH(TRUE,EXACT(Spreadsheet!AQ707,EnrollWaive),0)))</f>
        <v>1</v>
      </c>
      <c r="BU707" s="5" t="b">
        <f t="array" ref="BU707">IF(ISBLANK(Spreadsheet!AR707),TRUE,ISNUMBER(MATCH(TRUE,EXACT(Spreadsheet!AR707,LifeBenefitClasses),0)))</f>
        <v>1</v>
      </c>
      <c r="BV707" s="5" t="b">
        <f>IF(OR(ISBLANK(Spreadsheet!AR707), Spreadsheet!AR707="Waive"),IF(ISBLANK(Spreadsheet!AS707),TRUE,FALSE),IF(OR(AND(NOT(ISBLANK(Spreadsheet!AR707)),ISBLANK(Spreadsheet!AS707)),NOT(ISNUMBER(VALUE(Spreadsheet!AS707)))),FALSE,IF(OR(AND(Spreadsheet!AS707&lt;6,MOD(Spreadsheet!AS707*10,5)=0), MOD(Spreadsheet!AS707,10000)=0),TRUE,FALSE)))</f>
        <v>1</v>
      </c>
      <c r="BW707" s="5" t="b">
        <f t="array" ref="BW707">IF(ISBLANK(Spreadsheet!AT707),TRUE,ISNUMBER(MATCH(TRUE,EXACT(Spreadsheet!AT707,LifeBenefitClasses),0)))</f>
        <v>1</v>
      </c>
      <c r="BX707" s="5" t="b">
        <f>IF(OR(ISBLANK(Spreadsheet!AT707), Spreadsheet!AT707="Waive"),IF(ISBLANK(Spreadsheet!AU707),TRUE,FALSE),IF(OR(AND(NOT(ISBLANK(Spreadsheet!AT707)),ISBLANK(Spreadsheet!AU707)),NOT(ISNUMBER(VALUE(Spreadsheet!AU707)))),FALSE,IF(AND(NOT(OR(ISBLANK(Spreadsheet!AT707),Spreadsheet!AT707="Waive")),NOT(OR(ISBLANK(Spreadsheet!AR707),Spreadsheet!AR707="Waive")),MOD(Spreadsheet!AU707,5000)=0, Spreadsheet!AU707&lt;=(Spreadsheet!AS707*0.5)),TRUE,FALSE)))</f>
        <v>1</v>
      </c>
      <c r="BY707" s="5" t="b">
        <f t="array" ref="BY707">IF(ISBLANK(Spreadsheet!AV707),TRUE,ISNUMBER(MATCH(TRUE,EXACT(Spreadsheet!AV707,EnrollWaive),0)))</f>
        <v>1</v>
      </c>
      <c r="BZ707" s="5" t="b">
        <f t="array" ref="BZ707">IF(ISBLANK(Spreadsheet!AW707),TRUE,ISNUMBER(MATCH(TRUE,EXACT(Spreadsheet!AW707,LifeBenefitClasses),0)))</f>
        <v>1</v>
      </c>
      <c r="CA707" s="5" t="b">
        <f t="array" ref="CA707">IF(ISBLANK(Spreadsheet!AX707),TRUE,ISNUMBER(MATCH(TRUE,EXACT(Spreadsheet!AX707,LifeBenefitClasses),0)))</f>
        <v>1</v>
      </c>
      <c r="CB707" s="5" t="b">
        <f t="array" ref="CB707">IF(ISBLANK(Spreadsheet!AY707),TRUE,ISNUMBER(MATCH(TRUE,EXACT(Spreadsheet!AY707,LifeBenefitClasses),0)))</f>
        <v>1</v>
      </c>
      <c r="CC707" s="5" t="b">
        <f t="array" ref="CC707">IF(ISBLANK(Spreadsheet!AZ707),TRUE,ISNUMBER(MATCH(TRUE,EXACT(Spreadsheet!AZ707,LifeBenefitClasses),0)))</f>
        <v>1</v>
      </c>
      <c r="CD707" s="5" t="b">
        <f t="array" ref="CD707">IF(ISBLANK(Spreadsheet!BA707),TRUE,ISNUMBER(MATCH(TRUE,EXACT(Spreadsheet!BA707,LifeBenefitClasses),0)))</f>
        <v>1</v>
      </c>
      <c r="CE707" s="5" t="b">
        <f>IF(OR(ISBLANK(Spreadsheet!BA707), Spreadsheet!BA707="Waive"),IF(ISBLANK(Spreadsheet!BB707),TRUE,FALSE),IF(OR(AND(NOT(ISBLANK(Spreadsheet!BA707)),ISBLANK(Spreadsheet!BB707)),NOT(ISNUMBER(VALUE(Spreadsheet!BB707))),ISBLANK(Spreadsheet!BC707),NOT(ISNUMBER(VALUE(Spreadsheet!BC707)))),FALSE,IF(AND(Spreadsheet!BB707&gt;=50000,Spreadsheet!BB707&lt;=250000,MOD(Spreadsheet!BB707,10000)=0,Spreadsheet!BB707&lt;=(10*Spreadsheet!BC707)),TRUE,FALSE)))</f>
        <v>1</v>
      </c>
      <c r="CF707" s="5" t="b">
        <f>IF(NOT(ISBLANK(Spreadsheet!BC707)),AND(ISNUMBER(VALUE(Spreadsheet!BC707)),Spreadsheet!BC707&gt;0),AND(OR(ISBLANK(Spreadsheet!AO707),Spreadsheet!AO707="Waive",AND(NOT(OR(ISBLANK(Spreadsheet!AO707),Spreadsheet!AO707="Waive")),Spreadsheet!AP707&gt;=6)),OR(ISBLANK(Spreadsheet!AR707),AND(NOT(OR(ISBLANK(Spreadsheet!AR707),Spreadsheet!AR707="Waive")),Spreadsheet!AS707&gt;=6)),OR(ISBLANK(Spreadsheet!AW707)),OR(ISBLANK(Spreadsheet!AX707)),OR(ISBLANK(Spreadsheet!AY707)),OR(ISBLANK(Spreadsheet!AZ707)),OR(ISBLANK(Spreadsheet!BA707),Spreadsheet!BA707="Waive")))</f>
        <v>1</v>
      </c>
      <c r="CG707" s="5" t="b">
        <f t="shared" ca="1" si="47"/>
        <v>1</v>
      </c>
    </row>
    <row r="708" spans="8:85" x14ac:dyDescent="0.3">
      <c r="H708" s="5">
        <f t="shared" ca="1" si="48"/>
        <v>2</v>
      </c>
      <c r="I708" s="5" t="str">
        <f t="shared" ca="1" si="46"/>
        <v/>
      </c>
      <c r="J708" s="5" t="str">
        <f>IF(AND(NOT(ISBLANK(Spreadsheet!C708)),ISBLANK(Spreadsheet!D708)),Spreadsheet!F708&amp;" "&amp;Spreadsheet!H708,"")</f>
        <v/>
      </c>
      <c r="K708" s="5">
        <f>IF(AND(NOT(ISBLANK(Spreadsheet!C708)),ISBLANK(Spreadsheet!D708)),COUNTIFS(Spreadsheet!E709:E$786,"=Child",Spreadsheet!C709:C$786, "="&amp;Spreadsheet!C708) + COUNTIFS(Spreadsheet!E709:E$786,"=Step-child",Spreadsheet!C709:C$786, "="&amp;Spreadsheet!C708),0)</f>
        <v>0</v>
      </c>
      <c r="L708" s="5">
        <f>IF(NOT(ISBLANK(J708)),COUNTIFS(Spreadsheet!E709:E$786,"=Wife",Spreadsheet!C709:C$786, "="&amp;Spreadsheet!C708) + COUNTIFS(Spreadsheet!E709:E$786,"=Husband",Spreadsheet!C709:C$786, "="&amp;Spreadsheet!C708),0)</f>
        <v>0</v>
      </c>
      <c r="M708" s="5">
        <f>IF(NOT(ISBLANK(Spreadsheet!AJ708)),VLOOKUP(Spreadsheet!AJ708,'Drop Downs'!$P$2:$R$16,3,FALSE),0)</f>
        <v>0</v>
      </c>
      <c r="N708" s="5">
        <f>IF(NOT(ISBLANK(Spreadsheet!AJ708)), VLOOKUP(Spreadsheet!AJ708,'Drop Downs'!$P$2:$R$16,2,FALSE),0)</f>
        <v>0</v>
      </c>
      <c r="O708" s="5">
        <f>IF(NOT(ISBLANK(Spreadsheet!AL708)),VLOOKUP(Spreadsheet!AL708,'Drop Downs'!$P$2:$R$16,3,FALSE), 0)</f>
        <v>0</v>
      </c>
      <c r="P708" s="5">
        <f>IF(NOT(ISBLANK(Spreadsheet!AL708)),VLOOKUP(Spreadsheet!AL708,'Drop Downs'!$P$2:$R$16,2,FALSE),0)</f>
        <v>0</v>
      </c>
      <c r="Q708" s="5">
        <f>IF(NOT(ISBLANK(Spreadsheet!AN708)),VLOOKUP(Spreadsheet!AN708,'Drop Downs'!$P$2:$R$16,3,FALSE),0)</f>
        <v>0</v>
      </c>
      <c r="R708" s="5">
        <f>IF(NOT(ISBLANK(Spreadsheet!AN708)),VLOOKUP(Spreadsheet!AN708,'Drop Downs'!$P$2:$R$16,2,FALSE),0)</f>
        <v>0</v>
      </c>
      <c r="S708" s="5" t="str">
        <f>IF(OR(M708&gt;K708,N708&gt;L708,O708&gt;K708, Q708&gt;K708,N708&gt;L708, P708&gt;L708, R708&gt;L708),"Member currently has a coverage election over what he/she needs.  Please add more dependents or adjust the coverage election.","")&amp;(IF(AND(NOT(ISBLANK(Spreadsheet!C708)),NOT(ISBLANK(Spreadsheet!D708)),ISBLANK(Spreadsheet!E708)),"Dependent lacks a relationship to member.Please select one from the drop-down.",""))</f>
        <v/>
      </c>
      <c r="T708" s="5" t="b">
        <f t="shared" si="49"/>
        <v>1</v>
      </c>
      <c r="U708" s="5" t="b">
        <f>OR(ISBLANK(Spreadsheet!C708),IF(NOT(ISBLANK(Spreadsheet!D708)),NOT(ISBLANK(Spreadsheet!E708)),TRUE))</f>
        <v>1</v>
      </c>
      <c r="V708" s="5" t="b">
        <f>OR(ISBLANK(Spreadsheet!C708), NOT(ISBLANK(Spreadsheet!I708)))</f>
        <v>1</v>
      </c>
      <c r="W708" s="5" t="b">
        <f>OR(ISBLANK(Spreadsheet!D708),NOT(ISBLANK(Spreadsheet!C708)))</f>
        <v>1</v>
      </c>
      <c r="X708" s="155" t="str">
        <f>REPT("0",MIN(FIND({1,2,3,4,5,6,7,8,9},Spreadsheet!C708&amp;"123456789"))-1)&amp;IF(ISBLANK(Spreadsheet!C708),"",SUMPRODUCT(MID(0&amp;Spreadsheet!C708,LARGE(INDEX(ISNUMBER(--MID(Spreadsheet!C708,ROW($1:$225),1))*
 ROW($1:$225),0),ROW($1:$225))+1,1)*10^ROW($1:$225)/10))</f>
        <v/>
      </c>
      <c r="Y708" s="5" t="b">
        <f>IF(NOT(ISBLANK(Spreadsheet!C708)),IF(AND(ISNUMBER(VALUE(Spreadsheet!C708)), LEN(Spreadsheet!C708)=9),TRUE,FALSE),TRUE)</f>
        <v>1</v>
      </c>
      <c r="Z708" s="155" t="str">
        <f>REPT("0",MIN(FIND({1,2,3,4,5,6,7,8,9},Spreadsheet!D708&amp;"123456789"))-1)&amp;IF(ISBLANK(Spreadsheet!D708),"",SUMPRODUCT(MID(0&amp;Spreadsheet!D708,LARGE(INDEX(ISNUMBER(--MID(Spreadsheet!D708,ROW($1:$225),1))*
 ROW($1:$225),0),ROW($1:$225))+1,1)*10^ROW($1:$225)/10))</f>
        <v/>
      </c>
      <c r="AA708" s="5" t="b">
        <f>IF(AND(NOT(ISBLANK(Spreadsheet!D708)),NOT(ISBLANK(Spreadsheet!C708))),IF(AND(ISNUMBER(VALUE(Spreadsheet!D708)), LEN(Spreadsheet!D708)=9),TRUE,FALSE),IF(AND(NOT(ISBLANK(Spreadsheet!D708)),ISBLANK(Spreadsheet!C708)),FALSE,TRUE))</f>
        <v>1</v>
      </c>
      <c r="AB708" s="5" t="b">
        <f>OR(ISBLANK(Spreadsheet!Y708),IF(NOT(ISBLANK(Spreadsheet!Y708)),LEN(Spreadsheet!Y708)=10,ISNUMBER(VALUE(Spreadsheet!Y708))))</f>
        <v>1</v>
      </c>
      <c r="AC708" s="5" t="b">
        <f>OR(ISBLANK(Spreadsheet!AI708), AND(NOT(ISBLANK(Spreadsheet!AJ708)), NOT(ISNUMBER(SEARCH("Waive",Spreadsheet!AJ708)))))</f>
        <v>1</v>
      </c>
      <c r="AD708" s="5" t="b">
        <f>OR(ISBLANK(Spreadsheet!AK708), AND(NOT(ISBLANK(Spreadsheet!AL708)), NOT(ISNUMBER(SEARCH("Waive",Spreadsheet!AL708)))))</f>
        <v>1</v>
      </c>
      <c r="AE708" s="5" t="b">
        <f>OR(ISBLANK(Spreadsheet!AM708), AND(NOT(ISBLANK(Spreadsheet!AN708)), NOT(ISNUMBER(SEARCH("Waive", Spreadsheet!AN708)))))</f>
        <v>1</v>
      </c>
      <c r="AF708" s="5" t="b">
        <f>OR(ISBLANK(Spreadsheet!C708), NOT(ISBLANK(Spreadsheet!D708)),NOT(ISBLANK(Spreadsheet!L708)))</f>
        <v>1</v>
      </c>
      <c r="AG708" s="5" t="b">
        <f>IF(AND(NOT(ISBLANK(Spreadsheet!C708)), NOT(ISBLANK(Spreadsheet!D708)),Spreadsheet!C708&lt;&gt;Spreadsheet!D708),IF(ISERROR(VLOOKUP(Spreadsheet!C708, Spreadsheet!$C$6:'Spreadsheet'!$C707,1,FALSE)), FALSE, TRUE),TRUE)</f>
        <v>1</v>
      </c>
      <c r="AH708" s="5" t="b">
        <f>Spreadsheet!$B$2=Spreadsheet!AD708</f>
        <v>1</v>
      </c>
      <c r="AI708" s="5" t="b">
        <f>IF(ISBLANK(Spreadsheet!G708),TRUE,IF(OR(LEN(Spreadsheet!G708)&gt;1,ISNUMBER(VALUE(Spreadsheet!G708))),FALSE,TRUE))</f>
        <v>1</v>
      </c>
      <c r="AJ708" s="5" t="b">
        <f>OR(ISBLANK(Spreadsheet!C708), NOT(ISBLANK(Spreadsheet!B708)), NOT(ISBLANK(Spreadsheet!D708)))</f>
        <v>1</v>
      </c>
      <c r="AK708" s="5" t="b">
        <f t="array" ref="AK708">IF(OR(AND(ISBLANK(Spreadsheet!E708),ISBLANK(Spreadsheet!D708),NOT(ISBLANK(Spreadsheet!C708))),AND(ISBLANK(Spreadsheet!E708),ISBLANK(Spreadsheet!D708),ISBLANK(Spreadsheet!C708))),TRUE,ISNUMBER(MATCH(TRUE,EXACT(Spreadsheet!E708,Relationships),0)))</f>
        <v>1</v>
      </c>
      <c r="AL708" s="5" t="b">
        <f>IF(NOT(ISBLANK(Spreadsheet!C708)),IF(OR(ISBLANK(Spreadsheet!F708),LEN(Spreadsheet!F708)&gt;40),FALSE,TRUE),TRUE)</f>
        <v>1</v>
      </c>
      <c r="AM708" s="5" t="b">
        <f>IF(NOT(ISBLANK(Spreadsheet!C708)),IF(OR(ISBLANK(Spreadsheet!H708),LEN(Spreadsheet!H708)&gt;40),FALSE,TRUE),TRUE)</f>
        <v>1</v>
      </c>
      <c r="AN708" s="5" t="b">
        <f t="array" ref="AN708">IF(ISBLANK(Spreadsheet!I708),TRUE,ISNUMBER(MATCH(TRUE,EXACT(Spreadsheet!I708,GenderValues),0)))</f>
        <v>1</v>
      </c>
      <c r="AO708" s="5" t="b">
        <f ca="1">IF(ISERROR(DATEVALUE(TEXT(Spreadsheet!J708,"mm/dd/yyyy")) &gt; TODAY()),IF(AND(ISBLANK(Spreadsheet!J708),ISBLANK(Spreadsheet!C708)),TRUE,FALSE),IF(DATEVALUE(TEXT(Spreadsheet!J708,"mm/dd/yyyy")) &gt; TODAY(),FALSE,TRUE))</f>
        <v>1</v>
      </c>
      <c r="AP708" s="5" t="b">
        <f>OR(ISBLANK(Spreadsheet!K708),LEN(Spreadsheet!K708)&lt;=100)</f>
        <v>1</v>
      </c>
      <c r="AQ708" s="5" t="b">
        <f t="array" ref="AQ708">IF(OR(AND(ISBLANK(Spreadsheet!L708),ISBLANK(Spreadsheet!C708)),AND(NOT(ISBLANK(Spreadsheet!C708)),NOT(ISBLANK(Spreadsheet!D708)))),TRUE,ISNUMBER(MATCH(TRUE,EXACT(Spreadsheet!L708,MaritalStatus),0)))</f>
        <v>1</v>
      </c>
      <c r="AR708" s="5" t="b">
        <f ca="1">IF(ISERROR(DATEVALUE(TEXT(Spreadsheet!M708,"mm/dd/yyyy")) &gt; TODAY()),IF(ISBLANK(Spreadsheet!M708),TRUE,FALSE),IF(DATEVALUE(TEXT(Spreadsheet!M708,"mm/dd/yyyy")) &gt; TODAY(),FALSE,TRUE))</f>
        <v>1</v>
      </c>
      <c r="AS708" s="5" t="b">
        <f>OR(ISBLANK(Spreadsheet!N708),LEN(Spreadsheet!N708)&lt;=100)</f>
        <v>1</v>
      </c>
      <c r="AT708" s="5" t="b">
        <f>OR(ISBLANK(Spreadsheet!O708),UPPER(Spreadsheet!O708)="YES")</f>
        <v>1</v>
      </c>
      <c r="AU708" s="5" t="b">
        <f>OR(ISBLANK(Spreadsheet!P708),UPPER(Spreadsheet!P708)="YES")</f>
        <v>1</v>
      </c>
      <c r="AV708" s="5" t="b">
        <f t="array" ref="AV708">IF(ISBLANK(Spreadsheet!Q708),TRUE,ISNUMBER(MATCH(TRUE,EXACT(Spreadsheet!Q708,OnGroupsPriorIns),0)))</f>
        <v>1</v>
      </c>
      <c r="AW708" s="5" t="b">
        <f>OR(ISBLANK(Spreadsheet!R708),UPPER(Spreadsheet!R708)="YES")</f>
        <v>1</v>
      </c>
      <c r="AX708" s="5" t="b">
        <f>OR(ISBLANK(Spreadsheet!S708),UPPER(Spreadsheet!S708)="YES")</f>
        <v>1</v>
      </c>
      <c r="AY708" s="5" t="b">
        <f>OR(AND(ISBLANK(Spreadsheet!C708),LEN(Spreadsheet!T708)=0),AND(NOT(ISBLANK(Spreadsheet!C708)),LEN(Spreadsheet!T708)&gt;0,LEN(Spreadsheet!T708)&lt;=50))</f>
        <v>1</v>
      </c>
      <c r="AZ708" s="5" t="b">
        <f>OR(LEN(Spreadsheet!U708)=0,AND(LEN(Spreadsheet!U708)&gt;0,LEN(Spreadsheet!U708)&lt;=50))</f>
        <v>1</v>
      </c>
      <c r="BA708" s="5" t="b">
        <f>OR(AND(ISBLANK(Spreadsheet!C708),LEN(Spreadsheet!V708)=0),AND(NOT(ISBLANK(Spreadsheet!C708)),LEN(Spreadsheet!V708)&gt;0,LEN(Spreadsheet!V708)&lt;=50))</f>
        <v>1</v>
      </c>
      <c r="BB708" s="5" t="b">
        <f t="array" ref="BB708">IF(AND(ISBLANK(Spreadsheet!C708),LEN(Spreadsheet!W708)=0),TRUE,ISNUMBER(MATCH(TRUE,EXACT(Spreadsheet!W708,States),0)))</f>
        <v>1</v>
      </c>
      <c r="BC708" s="5" t="b">
        <f>OR(AND(ISBLANK(Spreadsheet!C708),LEN(Spreadsheet!X708)=0),AND(NOT(ISBLANK(Spreadsheet!C708)),LEN(Spreadsheet!X708)&gt;0,LEN(Spreadsheet!X708)=5,ISNUMBER(VALUE(Spreadsheet!X708))))</f>
        <v>1</v>
      </c>
      <c r="BD708" s="5" t="b">
        <f>OR(ISBLANK(Spreadsheet!Z708),LEN(Spreadsheet!Z708)&lt;=50)</f>
        <v>1</v>
      </c>
      <c r="BE708" s="5" t="b">
        <f>ISBLANK(Spreadsheet!AA708)</f>
        <v>1</v>
      </c>
      <c r="BF708" s="5" t="b">
        <f>ISBLANK(Spreadsheet!AB708)</f>
        <v>1</v>
      </c>
      <c r="BG708" s="5" t="b">
        <f>IF(ISERROR(DATEVALUE(TEXT(Spreadsheet!AC708,"mm/dd/yyyy")) &gt; DATEVALUE(TEXT(Spreadsheet!J708,"mm/dd/yyyy"))),IF(OR(AND(ISBLANK(Spreadsheet!AC708),ISBLANK(Spreadsheet!C708)),AND(NOT(ISBLANK(Spreadsheet!C708)),ISBLANK(Spreadsheet!AC708),NOT(ISBLANK(Spreadsheet!D708)))),TRUE,FALSE),IF(DATEVALUE(TEXT(Spreadsheet!AC708,"mm/dd/yyyy")) &gt; DATEVALUE(TEXT(Spreadsheet!J708,"mm/dd/yyyy")),TRUE,FALSE))</f>
        <v>1</v>
      </c>
      <c r="BH708" s="5" t="b">
        <f>OR(AND(ISBLANK(Spreadsheet!C708),ISBLANK(Spreadsheet!AE708)),AND(NOT(ISBLANK(Spreadsheet!C708)),NOT(ISBLANK(Spreadsheet!D708)),ISBLANK(Spreadsheet!AE708)),AND(NOT(ISBLANK(Spreadsheet!C708)),ISBLANK(Spreadsheet!D708),NOT(ISBLANK(Spreadsheet!AE708)),LEN(Spreadsheet!AE708)&lt;=100))</f>
        <v>1</v>
      </c>
      <c r="BI708" s="5" t="b">
        <f t="array" ref="BI708">IF(ISBLANK(Spreadsheet!AF708),TRUE,ISNUMBER(MATCH(TRUE,EXACT(Spreadsheet!AF708,CobraShortReasons),0)))</f>
        <v>1</v>
      </c>
      <c r="BJ708" s="5" t="b">
        <f ca="1">IF(ISERROR(DATEVALUE(TEXT(Spreadsheet!AG708,"mm/dd/yyyy")) &gt; TODAY()),IF(ISBLANK(Spreadsheet!AG708),TRUE,FALSE),IF(DATEVALUE(TEXT(Spreadsheet!AG708,"mm/dd/yyyy")) &gt; TODAY(),FALSE,TRUE))</f>
        <v>1</v>
      </c>
      <c r="BK708" s="5" t="b">
        <f>OR(ISBLANK(Spreadsheet!AH708),LEN(Spreadsheet!AH708)&lt;=25)</f>
        <v>1</v>
      </c>
      <c r="BL708" s="5" t="b">
        <f t="array" aca="1" ref="BL708" ca="1">IF(ISBLANK(Spreadsheet!AI708),TRUE,ISNUMBER(MATCH(TRUE,EXACT(Spreadsheet!AI708,INDIRECT(Spreadsheet!$D$2)),0)))</f>
        <v>1</v>
      </c>
      <c r="BM708" s="5" t="b">
        <f t="array" aca="1" ref="BM708" ca="1">IF(ISBLANK(Spreadsheet!AJ708),TRUE,ISNUMBER(MATCH(TRUE,EXACT(Spreadsheet!AJ708,INDIRECT(Spreadsheet!BJ708)),0)))</f>
        <v>1</v>
      </c>
      <c r="BN708" s="5" t="b">
        <f t="array" ref="BN708">IF(ISBLANK(Spreadsheet!AK708),TRUE,ISNUMBER(MATCH(TRUE,EXACT(Spreadsheet!AK708,DentalPlans),0)))</f>
        <v>1</v>
      </c>
      <c r="BO708" s="5" t="b">
        <f t="array" aca="1" ref="BO708" ca="1">IF(ISBLANK(Spreadsheet!AL708),TRUE,ISNUMBER(MATCH(TRUE,EXACT(Spreadsheet!AL708,INDIRECT(Spreadsheet!BK708)),0)))</f>
        <v>1</v>
      </c>
      <c r="BP708" s="5" t="b">
        <f t="array" ref="BP708">IF(ISBLANK(Spreadsheet!AM708),TRUE,ISNUMBER(MATCH(TRUE,EXACT(Spreadsheet!AM708,VisionPlans),0)))</f>
        <v>1</v>
      </c>
      <c r="BQ708" s="5" t="b">
        <f t="array" aca="1" ref="BQ708" ca="1">IF(ISBLANK(Spreadsheet!AN708),TRUE,ISNUMBER(MATCH(TRUE,EXACT(Spreadsheet!AN708,INDIRECT(Spreadsheet!BL708)),0)))</f>
        <v>1</v>
      </c>
      <c r="BR708" s="5" t="b">
        <f t="array" ref="BR708">IF(ISBLANK(Spreadsheet!AO708),TRUE,ISNUMBER(MATCH(TRUE,EXACT(Spreadsheet!AO708,LifeBenefitClasses),0)))</f>
        <v>1</v>
      </c>
      <c r="BS708" s="5" t="b">
        <f>IF(OR(ISBLANK(Spreadsheet!AO708), Spreadsheet!AO708="Waive"),IF(ISBLANK(Spreadsheet!AP708),TRUE,FALSE),IF(OR(AND(NOT(ISBLANK(Spreadsheet!AO708)),ISBLANK(Spreadsheet!AP708)),NOT(ISNUMBER(VALUE(Spreadsheet!AP708)))),FALSE,IF(OR(AND(Spreadsheet!AP708&lt;6,MOD(Spreadsheet!AP708*10,5)=0), MOD(Spreadsheet!AP708,5000)=0),TRUE,FALSE)))</f>
        <v>1</v>
      </c>
      <c r="BT708" s="5" t="b">
        <f t="array" ref="BT708">IF(ISBLANK(Spreadsheet!AQ708),TRUE,ISNUMBER(MATCH(TRUE,EXACT(Spreadsheet!AQ708,EnrollWaive),0)))</f>
        <v>1</v>
      </c>
      <c r="BU708" s="5" t="b">
        <f t="array" ref="BU708">IF(ISBLANK(Spreadsheet!AR708),TRUE,ISNUMBER(MATCH(TRUE,EXACT(Spreadsheet!AR708,LifeBenefitClasses),0)))</f>
        <v>1</v>
      </c>
      <c r="BV708" s="5" t="b">
        <f>IF(OR(ISBLANK(Spreadsheet!AR708), Spreadsheet!AR708="Waive"),IF(ISBLANK(Spreadsheet!AS708),TRUE,FALSE),IF(OR(AND(NOT(ISBLANK(Spreadsheet!AR708)),ISBLANK(Spreadsheet!AS708)),NOT(ISNUMBER(VALUE(Spreadsheet!AS708)))),FALSE,IF(OR(AND(Spreadsheet!AS708&lt;6,MOD(Spreadsheet!AS708*10,5)=0), MOD(Spreadsheet!AS708,10000)=0),TRUE,FALSE)))</f>
        <v>1</v>
      </c>
      <c r="BW708" s="5" t="b">
        <f t="array" ref="BW708">IF(ISBLANK(Spreadsheet!AT708),TRUE,ISNUMBER(MATCH(TRUE,EXACT(Spreadsheet!AT708,LifeBenefitClasses),0)))</f>
        <v>1</v>
      </c>
      <c r="BX708" s="5" t="b">
        <f>IF(OR(ISBLANK(Spreadsheet!AT708), Spreadsheet!AT708="Waive"),IF(ISBLANK(Spreadsheet!AU708),TRUE,FALSE),IF(OR(AND(NOT(ISBLANK(Spreadsheet!AT708)),ISBLANK(Spreadsheet!AU708)),NOT(ISNUMBER(VALUE(Spreadsheet!AU708)))),FALSE,IF(AND(NOT(OR(ISBLANK(Spreadsheet!AT708),Spreadsheet!AT708="Waive")),NOT(OR(ISBLANK(Spreadsheet!AR708),Spreadsheet!AR708="Waive")),MOD(Spreadsheet!AU708,5000)=0, Spreadsheet!AU708&lt;=(Spreadsheet!AS708*0.5)),TRUE,FALSE)))</f>
        <v>1</v>
      </c>
      <c r="BY708" s="5" t="b">
        <f t="array" ref="BY708">IF(ISBLANK(Spreadsheet!AV708),TRUE,ISNUMBER(MATCH(TRUE,EXACT(Spreadsheet!AV708,EnrollWaive),0)))</f>
        <v>1</v>
      </c>
      <c r="BZ708" s="5" t="b">
        <f t="array" ref="BZ708">IF(ISBLANK(Spreadsheet!AW708),TRUE,ISNUMBER(MATCH(TRUE,EXACT(Spreadsheet!AW708,LifeBenefitClasses),0)))</f>
        <v>1</v>
      </c>
      <c r="CA708" s="5" t="b">
        <f t="array" ref="CA708">IF(ISBLANK(Spreadsheet!AX708),TRUE,ISNUMBER(MATCH(TRUE,EXACT(Spreadsheet!AX708,LifeBenefitClasses),0)))</f>
        <v>1</v>
      </c>
      <c r="CB708" s="5" t="b">
        <f t="array" ref="CB708">IF(ISBLANK(Spreadsheet!AY708),TRUE,ISNUMBER(MATCH(TRUE,EXACT(Spreadsheet!AY708,LifeBenefitClasses),0)))</f>
        <v>1</v>
      </c>
      <c r="CC708" s="5" t="b">
        <f t="array" ref="CC708">IF(ISBLANK(Spreadsheet!AZ708),TRUE,ISNUMBER(MATCH(TRUE,EXACT(Spreadsheet!AZ708,LifeBenefitClasses),0)))</f>
        <v>1</v>
      </c>
      <c r="CD708" s="5" t="b">
        <f t="array" ref="CD708">IF(ISBLANK(Spreadsheet!BA708),TRUE,ISNUMBER(MATCH(TRUE,EXACT(Spreadsheet!BA708,LifeBenefitClasses),0)))</f>
        <v>1</v>
      </c>
      <c r="CE708" s="5" t="b">
        <f>IF(OR(ISBLANK(Spreadsheet!BA708), Spreadsheet!BA708="Waive"),IF(ISBLANK(Spreadsheet!BB708),TRUE,FALSE),IF(OR(AND(NOT(ISBLANK(Spreadsheet!BA708)),ISBLANK(Spreadsheet!BB708)),NOT(ISNUMBER(VALUE(Spreadsheet!BB708))),ISBLANK(Spreadsheet!BC708),NOT(ISNUMBER(VALUE(Spreadsheet!BC708)))),FALSE,IF(AND(Spreadsheet!BB708&gt;=50000,Spreadsheet!BB708&lt;=250000,MOD(Spreadsheet!BB708,10000)=0,Spreadsheet!BB708&lt;=(10*Spreadsheet!BC708)),TRUE,FALSE)))</f>
        <v>1</v>
      </c>
      <c r="CF708" s="5" t="b">
        <f>IF(NOT(ISBLANK(Spreadsheet!BC708)),AND(ISNUMBER(VALUE(Spreadsheet!BC708)),Spreadsheet!BC708&gt;0),AND(OR(ISBLANK(Spreadsheet!AO708),Spreadsheet!AO708="Waive",AND(NOT(OR(ISBLANK(Spreadsheet!AO708),Spreadsheet!AO708="Waive")),Spreadsheet!AP708&gt;=6)),OR(ISBLANK(Spreadsheet!AR708),AND(NOT(OR(ISBLANK(Spreadsheet!AR708),Spreadsheet!AR708="Waive")),Spreadsheet!AS708&gt;=6)),OR(ISBLANK(Spreadsheet!AW708)),OR(ISBLANK(Spreadsheet!AX708)),OR(ISBLANK(Spreadsheet!AY708)),OR(ISBLANK(Spreadsheet!AZ708)),OR(ISBLANK(Spreadsheet!BA708),Spreadsheet!BA708="Waive")))</f>
        <v>1</v>
      </c>
      <c r="CG708" s="5" t="b">
        <f t="shared" ca="1" si="47"/>
        <v>1</v>
      </c>
    </row>
    <row r="709" spans="8:85" x14ac:dyDescent="0.3">
      <c r="H709" s="5">
        <f t="shared" ca="1" si="48"/>
        <v>2</v>
      </c>
      <c r="I709" s="5" t="str">
        <f t="shared" ca="1" si="46"/>
        <v/>
      </c>
      <c r="J709" s="5" t="str">
        <f>IF(AND(NOT(ISBLANK(Spreadsheet!C709)),ISBLANK(Spreadsheet!D709)),Spreadsheet!F709&amp;" "&amp;Spreadsheet!H709,"")</f>
        <v/>
      </c>
      <c r="K709" s="5">
        <f>IF(AND(NOT(ISBLANK(Spreadsheet!C709)),ISBLANK(Spreadsheet!D709)),COUNTIFS(Spreadsheet!E710:E$786,"=Child",Spreadsheet!C710:C$786, "="&amp;Spreadsheet!C709) + COUNTIFS(Spreadsheet!E710:E$786,"=Step-child",Spreadsheet!C710:C$786, "="&amp;Spreadsheet!C709),0)</f>
        <v>0</v>
      </c>
      <c r="L709" s="5">
        <f>IF(NOT(ISBLANK(J709)),COUNTIFS(Spreadsheet!E710:E$786,"=Wife",Spreadsheet!C710:C$786, "="&amp;Spreadsheet!C709) + COUNTIFS(Spreadsheet!E710:E$786,"=Husband",Spreadsheet!C710:C$786, "="&amp;Spreadsheet!C709),0)</f>
        <v>0</v>
      </c>
      <c r="M709" s="5">
        <f>IF(NOT(ISBLANK(Spreadsheet!AJ709)),VLOOKUP(Spreadsheet!AJ709,'Drop Downs'!$P$2:$R$16,3,FALSE),0)</f>
        <v>0</v>
      </c>
      <c r="N709" s="5">
        <f>IF(NOT(ISBLANK(Spreadsheet!AJ709)), VLOOKUP(Spreadsheet!AJ709,'Drop Downs'!$P$2:$R$16,2,FALSE),0)</f>
        <v>0</v>
      </c>
      <c r="O709" s="5">
        <f>IF(NOT(ISBLANK(Spreadsheet!AL709)),VLOOKUP(Spreadsheet!AL709,'Drop Downs'!$P$2:$R$16,3,FALSE), 0)</f>
        <v>0</v>
      </c>
      <c r="P709" s="5">
        <f>IF(NOT(ISBLANK(Spreadsheet!AL709)),VLOOKUP(Spreadsheet!AL709,'Drop Downs'!$P$2:$R$16,2,FALSE),0)</f>
        <v>0</v>
      </c>
      <c r="Q709" s="5">
        <f>IF(NOT(ISBLANK(Spreadsheet!AN709)),VLOOKUP(Spreadsheet!AN709,'Drop Downs'!$P$2:$R$16,3,FALSE),0)</f>
        <v>0</v>
      </c>
      <c r="R709" s="5">
        <f>IF(NOT(ISBLANK(Spreadsheet!AN709)),VLOOKUP(Spreadsheet!AN709,'Drop Downs'!$P$2:$R$16,2,FALSE),0)</f>
        <v>0</v>
      </c>
      <c r="S709" s="5" t="str">
        <f>IF(OR(M709&gt;K709,N709&gt;L709,O709&gt;K709, Q709&gt;K709,N709&gt;L709, P709&gt;L709, R709&gt;L709),"Member currently has a coverage election over what he/she needs.  Please add more dependents or adjust the coverage election.","")&amp;(IF(AND(NOT(ISBLANK(Spreadsheet!C709)),NOT(ISBLANK(Spreadsheet!D709)),ISBLANK(Spreadsheet!E709)),"Dependent lacks a relationship to member.Please select one from the drop-down.",""))</f>
        <v/>
      </c>
      <c r="T709" s="5" t="b">
        <f t="shared" si="49"/>
        <v>1</v>
      </c>
      <c r="U709" s="5" t="b">
        <f>OR(ISBLANK(Spreadsheet!C709),IF(NOT(ISBLANK(Spreadsheet!D709)),NOT(ISBLANK(Spreadsheet!E709)),TRUE))</f>
        <v>1</v>
      </c>
      <c r="V709" s="5" t="b">
        <f>OR(ISBLANK(Spreadsheet!C709), NOT(ISBLANK(Spreadsheet!I709)))</f>
        <v>1</v>
      </c>
      <c r="W709" s="5" t="b">
        <f>OR(ISBLANK(Spreadsheet!D709),NOT(ISBLANK(Spreadsheet!C709)))</f>
        <v>1</v>
      </c>
      <c r="X709" s="155" t="str">
        <f>REPT("0",MIN(FIND({1,2,3,4,5,6,7,8,9},Spreadsheet!C709&amp;"123456789"))-1)&amp;IF(ISBLANK(Spreadsheet!C709),"",SUMPRODUCT(MID(0&amp;Spreadsheet!C709,LARGE(INDEX(ISNUMBER(--MID(Spreadsheet!C709,ROW($1:$225),1))*
 ROW($1:$225),0),ROW($1:$225))+1,1)*10^ROW($1:$225)/10))</f>
        <v/>
      </c>
      <c r="Y709" s="5" t="b">
        <f>IF(NOT(ISBLANK(Spreadsheet!C709)),IF(AND(ISNUMBER(VALUE(Spreadsheet!C709)), LEN(Spreadsheet!C709)=9),TRUE,FALSE),TRUE)</f>
        <v>1</v>
      </c>
      <c r="Z709" s="155" t="str">
        <f>REPT("0",MIN(FIND({1,2,3,4,5,6,7,8,9},Spreadsheet!D709&amp;"123456789"))-1)&amp;IF(ISBLANK(Spreadsheet!D709),"",SUMPRODUCT(MID(0&amp;Spreadsheet!D709,LARGE(INDEX(ISNUMBER(--MID(Spreadsheet!D709,ROW($1:$225),1))*
 ROW($1:$225),0),ROW($1:$225))+1,1)*10^ROW($1:$225)/10))</f>
        <v/>
      </c>
      <c r="AA709" s="5" t="b">
        <f>IF(AND(NOT(ISBLANK(Spreadsheet!D709)),NOT(ISBLANK(Spreadsheet!C709))),IF(AND(ISNUMBER(VALUE(Spreadsheet!D709)), LEN(Spreadsheet!D709)=9),TRUE,FALSE),IF(AND(NOT(ISBLANK(Spreadsheet!D709)),ISBLANK(Spreadsheet!C709)),FALSE,TRUE))</f>
        <v>1</v>
      </c>
      <c r="AB709" s="5" t="b">
        <f>OR(ISBLANK(Spreadsheet!Y709),IF(NOT(ISBLANK(Spreadsheet!Y709)),LEN(Spreadsheet!Y709)=10,ISNUMBER(VALUE(Spreadsheet!Y709))))</f>
        <v>1</v>
      </c>
      <c r="AC709" s="5" t="b">
        <f>OR(ISBLANK(Spreadsheet!AI709), AND(NOT(ISBLANK(Spreadsheet!AJ709)), NOT(ISNUMBER(SEARCH("Waive",Spreadsheet!AJ709)))))</f>
        <v>1</v>
      </c>
      <c r="AD709" s="5" t="b">
        <f>OR(ISBLANK(Spreadsheet!AK709), AND(NOT(ISBLANK(Spreadsheet!AL709)), NOT(ISNUMBER(SEARCH("Waive",Spreadsheet!AL709)))))</f>
        <v>1</v>
      </c>
      <c r="AE709" s="5" t="b">
        <f>OR(ISBLANK(Spreadsheet!AM709), AND(NOT(ISBLANK(Spreadsheet!AN709)), NOT(ISNUMBER(SEARCH("Waive", Spreadsheet!AN709)))))</f>
        <v>1</v>
      </c>
      <c r="AF709" s="5" t="b">
        <f>OR(ISBLANK(Spreadsheet!C709), NOT(ISBLANK(Spreadsheet!D709)),NOT(ISBLANK(Spreadsheet!L709)))</f>
        <v>1</v>
      </c>
      <c r="AG709" s="5" t="b">
        <f>IF(AND(NOT(ISBLANK(Spreadsheet!C709)), NOT(ISBLANK(Spreadsheet!D709)),Spreadsheet!C709&lt;&gt;Spreadsheet!D709),IF(ISERROR(VLOOKUP(Spreadsheet!C709, Spreadsheet!$C$6:'Spreadsheet'!$C708,1,FALSE)), FALSE, TRUE),TRUE)</f>
        <v>1</v>
      </c>
      <c r="AH709" s="5" t="b">
        <f>Spreadsheet!$B$2=Spreadsheet!AD709</f>
        <v>1</v>
      </c>
      <c r="AI709" s="5" t="b">
        <f>IF(ISBLANK(Spreadsheet!G709),TRUE,IF(OR(LEN(Spreadsheet!G709)&gt;1,ISNUMBER(VALUE(Spreadsheet!G709))),FALSE,TRUE))</f>
        <v>1</v>
      </c>
      <c r="AJ709" s="5" t="b">
        <f>OR(ISBLANK(Spreadsheet!C709), NOT(ISBLANK(Spreadsheet!B709)), NOT(ISBLANK(Spreadsheet!D709)))</f>
        <v>1</v>
      </c>
      <c r="AK709" s="5" t="b">
        <f t="array" ref="AK709">IF(OR(AND(ISBLANK(Spreadsheet!E709),ISBLANK(Spreadsheet!D709),NOT(ISBLANK(Spreadsheet!C709))),AND(ISBLANK(Spreadsheet!E709),ISBLANK(Spreadsheet!D709),ISBLANK(Spreadsheet!C709))),TRUE,ISNUMBER(MATCH(TRUE,EXACT(Spreadsheet!E709,Relationships),0)))</f>
        <v>1</v>
      </c>
      <c r="AL709" s="5" t="b">
        <f>IF(NOT(ISBLANK(Spreadsheet!C709)),IF(OR(ISBLANK(Spreadsheet!F709),LEN(Spreadsheet!F709)&gt;40),FALSE,TRUE),TRUE)</f>
        <v>1</v>
      </c>
      <c r="AM709" s="5" t="b">
        <f>IF(NOT(ISBLANK(Spreadsheet!C709)),IF(OR(ISBLANK(Spreadsheet!H709),LEN(Spreadsheet!H709)&gt;40),FALSE,TRUE),TRUE)</f>
        <v>1</v>
      </c>
      <c r="AN709" s="5" t="b">
        <f t="array" ref="AN709">IF(ISBLANK(Spreadsheet!I709),TRUE,ISNUMBER(MATCH(TRUE,EXACT(Spreadsheet!I709,GenderValues),0)))</f>
        <v>1</v>
      </c>
      <c r="AO709" s="5" t="b">
        <f ca="1">IF(ISERROR(DATEVALUE(TEXT(Spreadsheet!J709,"mm/dd/yyyy")) &gt; TODAY()),IF(AND(ISBLANK(Spreadsheet!J709),ISBLANK(Spreadsheet!C709)),TRUE,FALSE),IF(DATEVALUE(TEXT(Spreadsheet!J709,"mm/dd/yyyy")) &gt; TODAY(),FALSE,TRUE))</f>
        <v>1</v>
      </c>
      <c r="AP709" s="5" t="b">
        <f>OR(ISBLANK(Spreadsheet!K709),LEN(Spreadsheet!K709)&lt;=100)</f>
        <v>1</v>
      </c>
      <c r="AQ709" s="5" t="b">
        <f t="array" ref="AQ709">IF(OR(AND(ISBLANK(Spreadsheet!L709),ISBLANK(Spreadsheet!C709)),AND(NOT(ISBLANK(Spreadsheet!C709)),NOT(ISBLANK(Spreadsheet!D709)))),TRUE,ISNUMBER(MATCH(TRUE,EXACT(Spreadsheet!L709,MaritalStatus),0)))</f>
        <v>1</v>
      </c>
      <c r="AR709" s="5" t="b">
        <f ca="1">IF(ISERROR(DATEVALUE(TEXT(Spreadsheet!M709,"mm/dd/yyyy")) &gt; TODAY()),IF(ISBLANK(Spreadsheet!M709),TRUE,FALSE),IF(DATEVALUE(TEXT(Spreadsheet!M709,"mm/dd/yyyy")) &gt; TODAY(),FALSE,TRUE))</f>
        <v>1</v>
      </c>
      <c r="AS709" s="5" t="b">
        <f>OR(ISBLANK(Spreadsheet!N709),LEN(Spreadsheet!N709)&lt;=100)</f>
        <v>1</v>
      </c>
      <c r="AT709" s="5" t="b">
        <f>OR(ISBLANK(Spreadsheet!O709),UPPER(Spreadsheet!O709)="YES")</f>
        <v>1</v>
      </c>
      <c r="AU709" s="5" t="b">
        <f>OR(ISBLANK(Spreadsheet!P709),UPPER(Spreadsheet!P709)="YES")</f>
        <v>1</v>
      </c>
      <c r="AV709" s="5" t="b">
        <f t="array" ref="AV709">IF(ISBLANK(Spreadsheet!Q709),TRUE,ISNUMBER(MATCH(TRUE,EXACT(Spreadsheet!Q709,OnGroupsPriorIns),0)))</f>
        <v>1</v>
      </c>
      <c r="AW709" s="5" t="b">
        <f>OR(ISBLANK(Spreadsheet!R709),UPPER(Spreadsheet!R709)="YES")</f>
        <v>1</v>
      </c>
      <c r="AX709" s="5" t="b">
        <f>OR(ISBLANK(Spreadsheet!S709),UPPER(Spreadsheet!S709)="YES")</f>
        <v>1</v>
      </c>
      <c r="AY709" s="5" t="b">
        <f>OR(AND(ISBLANK(Spreadsheet!C709),LEN(Spreadsheet!T709)=0),AND(NOT(ISBLANK(Spreadsheet!C709)),LEN(Spreadsheet!T709)&gt;0,LEN(Spreadsheet!T709)&lt;=50))</f>
        <v>1</v>
      </c>
      <c r="AZ709" s="5" t="b">
        <f>OR(LEN(Spreadsheet!U709)=0,AND(LEN(Spreadsheet!U709)&gt;0,LEN(Spreadsheet!U709)&lt;=50))</f>
        <v>1</v>
      </c>
      <c r="BA709" s="5" t="b">
        <f>OR(AND(ISBLANK(Spreadsheet!C709),LEN(Spreadsheet!V709)=0),AND(NOT(ISBLANK(Spreadsheet!C709)),LEN(Spreadsheet!V709)&gt;0,LEN(Spreadsheet!V709)&lt;=50))</f>
        <v>1</v>
      </c>
      <c r="BB709" s="5" t="b">
        <f t="array" ref="BB709">IF(AND(ISBLANK(Spreadsheet!C709),LEN(Spreadsheet!W709)=0),TRUE,ISNUMBER(MATCH(TRUE,EXACT(Spreadsheet!W709,States),0)))</f>
        <v>1</v>
      </c>
      <c r="BC709" s="5" t="b">
        <f>OR(AND(ISBLANK(Spreadsheet!C709),LEN(Spreadsheet!X709)=0),AND(NOT(ISBLANK(Spreadsheet!C709)),LEN(Spreadsheet!X709)&gt;0,LEN(Spreadsheet!X709)=5,ISNUMBER(VALUE(Spreadsheet!X709))))</f>
        <v>1</v>
      </c>
      <c r="BD709" s="5" t="b">
        <f>OR(ISBLANK(Spreadsheet!Z709),LEN(Spreadsheet!Z709)&lt;=50)</f>
        <v>1</v>
      </c>
      <c r="BE709" s="5" t="b">
        <f>ISBLANK(Spreadsheet!AA709)</f>
        <v>1</v>
      </c>
      <c r="BF709" s="5" t="b">
        <f>ISBLANK(Spreadsheet!AB709)</f>
        <v>1</v>
      </c>
      <c r="BG709" s="5" t="b">
        <f>IF(ISERROR(DATEVALUE(TEXT(Spreadsheet!AC709,"mm/dd/yyyy")) &gt; DATEVALUE(TEXT(Spreadsheet!J709,"mm/dd/yyyy"))),IF(OR(AND(ISBLANK(Spreadsheet!AC709),ISBLANK(Spreadsheet!C709)),AND(NOT(ISBLANK(Spreadsheet!C709)),ISBLANK(Spreadsheet!AC709),NOT(ISBLANK(Spreadsheet!D709)))),TRUE,FALSE),IF(DATEVALUE(TEXT(Spreadsheet!AC709,"mm/dd/yyyy")) &gt; DATEVALUE(TEXT(Spreadsheet!J709,"mm/dd/yyyy")),TRUE,FALSE))</f>
        <v>1</v>
      </c>
      <c r="BH709" s="5" t="b">
        <f>OR(AND(ISBLANK(Spreadsheet!C709),ISBLANK(Spreadsheet!AE709)),AND(NOT(ISBLANK(Spreadsheet!C709)),NOT(ISBLANK(Spreadsheet!D709)),ISBLANK(Spreadsheet!AE709)),AND(NOT(ISBLANK(Spreadsheet!C709)),ISBLANK(Spreadsheet!D709),NOT(ISBLANK(Spreadsheet!AE709)),LEN(Spreadsheet!AE709)&lt;=100))</f>
        <v>1</v>
      </c>
      <c r="BI709" s="5" t="b">
        <f t="array" ref="BI709">IF(ISBLANK(Spreadsheet!AF709),TRUE,ISNUMBER(MATCH(TRUE,EXACT(Spreadsheet!AF709,CobraShortReasons),0)))</f>
        <v>1</v>
      </c>
      <c r="BJ709" s="5" t="b">
        <f ca="1">IF(ISERROR(DATEVALUE(TEXT(Spreadsheet!AG709,"mm/dd/yyyy")) &gt; TODAY()),IF(ISBLANK(Spreadsheet!AG709),TRUE,FALSE),IF(DATEVALUE(TEXT(Spreadsheet!AG709,"mm/dd/yyyy")) &gt; TODAY(),FALSE,TRUE))</f>
        <v>1</v>
      </c>
      <c r="BK709" s="5" t="b">
        <f>OR(ISBLANK(Spreadsheet!AH709),LEN(Spreadsheet!AH709)&lt;=25)</f>
        <v>1</v>
      </c>
      <c r="BL709" s="5" t="b">
        <f t="array" aca="1" ref="BL709" ca="1">IF(ISBLANK(Spreadsheet!AI709),TRUE,ISNUMBER(MATCH(TRUE,EXACT(Spreadsheet!AI709,INDIRECT(Spreadsheet!$D$2)),0)))</f>
        <v>1</v>
      </c>
      <c r="BM709" s="5" t="b">
        <f t="array" aca="1" ref="BM709" ca="1">IF(ISBLANK(Spreadsheet!AJ709),TRUE,ISNUMBER(MATCH(TRUE,EXACT(Spreadsheet!AJ709,INDIRECT(Spreadsheet!BJ709)),0)))</f>
        <v>1</v>
      </c>
      <c r="BN709" s="5" t="b">
        <f t="array" ref="BN709">IF(ISBLANK(Spreadsheet!AK709),TRUE,ISNUMBER(MATCH(TRUE,EXACT(Spreadsheet!AK709,DentalPlans),0)))</f>
        <v>1</v>
      </c>
      <c r="BO709" s="5" t="b">
        <f t="array" aca="1" ref="BO709" ca="1">IF(ISBLANK(Spreadsheet!AL709),TRUE,ISNUMBER(MATCH(TRUE,EXACT(Spreadsheet!AL709,INDIRECT(Spreadsheet!BK709)),0)))</f>
        <v>1</v>
      </c>
      <c r="BP709" s="5" t="b">
        <f t="array" ref="BP709">IF(ISBLANK(Spreadsheet!AM709),TRUE,ISNUMBER(MATCH(TRUE,EXACT(Spreadsheet!AM709,VisionPlans),0)))</f>
        <v>1</v>
      </c>
      <c r="BQ709" s="5" t="b">
        <f t="array" aca="1" ref="BQ709" ca="1">IF(ISBLANK(Spreadsheet!AN709),TRUE,ISNUMBER(MATCH(TRUE,EXACT(Spreadsheet!AN709,INDIRECT(Spreadsheet!BL709)),0)))</f>
        <v>1</v>
      </c>
      <c r="BR709" s="5" t="b">
        <f t="array" ref="BR709">IF(ISBLANK(Spreadsheet!AO709),TRUE,ISNUMBER(MATCH(TRUE,EXACT(Spreadsheet!AO709,LifeBenefitClasses),0)))</f>
        <v>1</v>
      </c>
      <c r="BS709" s="5" t="b">
        <f>IF(OR(ISBLANK(Spreadsheet!AO709), Spreadsheet!AO709="Waive"),IF(ISBLANK(Spreadsheet!AP709),TRUE,FALSE),IF(OR(AND(NOT(ISBLANK(Spreadsheet!AO709)),ISBLANK(Spreadsheet!AP709)),NOT(ISNUMBER(VALUE(Spreadsheet!AP709)))),FALSE,IF(OR(AND(Spreadsheet!AP709&lt;6,MOD(Spreadsheet!AP709*10,5)=0), MOD(Spreadsheet!AP709,5000)=0),TRUE,FALSE)))</f>
        <v>1</v>
      </c>
      <c r="BT709" s="5" t="b">
        <f t="array" ref="BT709">IF(ISBLANK(Spreadsheet!AQ709),TRUE,ISNUMBER(MATCH(TRUE,EXACT(Spreadsheet!AQ709,EnrollWaive),0)))</f>
        <v>1</v>
      </c>
      <c r="BU709" s="5" t="b">
        <f t="array" ref="BU709">IF(ISBLANK(Spreadsheet!AR709),TRUE,ISNUMBER(MATCH(TRUE,EXACT(Spreadsheet!AR709,LifeBenefitClasses),0)))</f>
        <v>1</v>
      </c>
      <c r="BV709" s="5" t="b">
        <f>IF(OR(ISBLANK(Spreadsheet!AR709), Spreadsheet!AR709="Waive"),IF(ISBLANK(Spreadsheet!AS709),TRUE,FALSE),IF(OR(AND(NOT(ISBLANK(Spreadsheet!AR709)),ISBLANK(Spreadsheet!AS709)),NOT(ISNUMBER(VALUE(Spreadsheet!AS709)))),FALSE,IF(OR(AND(Spreadsheet!AS709&lt;6,MOD(Spreadsheet!AS709*10,5)=0), MOD(Spreadsheet!AS709,10000)=0),TRUE,FALSE)))</f>
        <v>1</v>
      </c>
      <c r="BW709" s="5" t="b">
        <f t="array" ref="BW709">IF(ISBLANK(Spreadsheet!AT709),TRUE,ISNUMBER(MATCH(TRUE,EXACT(Spreadsheet!AT709,LifeBenefitClasses),0)))</f>
        <v>1</v>
      </c>
      <c r="BX709" s="5" t="b">
        <f>IF(OR(ISBLANK(Spreadsheet!AT709), Spreadsheet!AT709="Waive"),IF(ISBLANK(Spreadsheet!AU709),TRUE,FALSE),IF(OR(AND(NOT(ISBLANK(Spreadsheet!AT709)),ISBLANK(Spreadsheet!AU709)),NOT(ISNUMBER(VALUE(Spreadsheet!AU709)))),FALSE,IF(AND(NOT(OR(ISBLANK(Spreadsheet!AT709),Spreadsheet!AT709="Waive")),NOT(OR(ISBLANK(Spreadsheet!AR709),Spreadsheet!AR709="Waive")),MOD(Spreadsheet!AU709,5000)=0, Spreadsheet!AU709&lt;=(Spreadsheet!AS709*0.5)),TRUE,FALSE)))</f>
        <v>1</v>
      </c>
      <c r="BY709" s="5" t="b">
        <f t="array" ref="BY709">IF(ISBLANK(Spreadsheet!AV709),TRUE,ISNUMBER(MATCH(TRUE,EXACT(Spreadsheet!AV709,EnrollWaive),0)))</f>
        <v>1</v>
      </c>
      <c r="BZ709" s="5" t="b">
        <f t="array" ref="BZ709">IF(ISBLANK(Spreadsheet!AW709),TRUE,ISNUMBER(MATCH(TRUE,EXACT(Spreadsheet!AW709,LifeBenefitClasses),0)))</f>
        <v>1</v>
      </c>
      <c r="CA709" s="5" t="b">
        <f t="array" ref="CA709">IF(ISBLANK(Spreadsheet!AX709),TRUE,ISNUMBER(MATCH(TRUE,EXACT(Spreadsheet!AX709,LifeBenefitClasses),0)))</f>
        <v>1</v>
      </c>
      <c r="CB709" s="5" t="b">
        <f t="array" ref="CB709">IF(ISBLANK(Spreadsheet!AY709),TRUE,ISNUMBER(MATCH(TRUE,EXACT(Spreadsheet!AY709,LifeBenefitClasses),0)))</f>
        <v>1</v>
      </c>
      <c r="CC709" s="5" t="b">
        <f t="array" ref="CC709">IF(ISBLANK(Spreadsheet!AZ709),TRUE,ISNUMBER(MATCH(TRUE,EXACT(Spreadsheet!AZ709,LifeBenefitClasses),0)))</f>
        <v>1</v>
      </c>
      <c r="CD709" s="5" t="b">
        <f t="array" ref="CD709">IF(ISBLANK(Spreadsheet!BA709),TRUE,ISNUMBER(MATCH(TRUE,EXACT(Spreadsheet!BA709,LifeBenefitClasses),0)))</f>
        <v>1</v>
      </c>
      <c r="CE709" s="5" t="b">
        <f>IF(OR(ISBLANK(Spreadsheet!BA709), Spreadsheet!BA709="Waive"),IF(ISBLANK(Spreadsheet!BB709),TRUE,FALSE),IF(OR(AND(NOT(ISBLANK(Spreadsheet!BA709)),ISBLANK(Spreadsheet!BB709)),NOT(ISNUMBER(VALUE(Spreadsheet!BB709))),ISBLANK(Spreadsheet!BC709),NOT(ISNUMBER(VALUE(Spreadsheet!BC709)))),FALSE,IF(AND(Spreadsheet!BB709&gt;=50000,Spreadsheet!BB709&lt;=250000,MOD(Spreadsheet!BB709,10000)=0,Spreadsheet!BB709&lt;=(10*Spreadsheet!BC709)),TRUE,FALSE)))</f>
        <v>1</v>
      </c>
      <c r="CF709" s="5" t="b">
        <f>IF(NOT(ISBLANK(Spreadsheet!BC709)),AND(ISNUMBER(VALUE(Spreadsheet!BC709)),Spreadsheet!BC709&gt;0),AND(OR(ISBLANK(Spreadsheet!AO709),Spreadsheet!AO709="Waive",AND(NOT(OR(ISBLANK(Spreadsheet!AO709),Spreadsheet!AO709="Waive")),Spreadsheet!AP709&gt;=6)),OR(ISBLANK(Spreadsheet!AR709),AND(NOT(OR(ISBLANK(Spreadsheet!AR709),Spreadsheet!AR709="Waive")),Spreadsheet!AS709&gt;=6)),OR(ISBLANK(Spreadsheet!AW709)),OR(ISBLANK(Spreadsheet!AX709)),OR(ISBLANK(Spreadsheet!AY709)),OR(ISBLANK(Spreadsheet!AZ709)),OR(ISBLANK(Spreadsheet!BA709),Spreadsheet!BA709="Waive")))</f>
        <v>1</v>
      </c>
      <c r="CG709" s="5" t="b">
        <f t="shared" ca="1" si="47"/>
        <v>1</v>
      </c>
    </row>
    <row r="710" spans="8:85" x14ac:dyDescent="0.3">
      <c r="H710" s="5">
        <f t="shared" ca="1" si="48"/>
        <v>2</v>
      </c>
      <c r="I710" s="5" t="str">
        <f t="shared" ca="1" si="46"/>
        <v/>
      </c>
      <c r="J710" s="5" t="str">
        <f>IF(AND(NOT(ISBLANK(Spreadsheet!C710)),ISBLANK(Spreadsheet!D710)),Spreadsheet!F710&amp;" "&amp;Spreadsheet!H710,"")</f>
        <v/>
      </c>
      <c r="K710" s="5">
        <f>IF(AND(NOT(ISBLANK(Spreadsheet!C710)),ISBLANK(Spreadsheet!D710)),COUNTIFS(Spreadsheet!E711:E$786,"=Child",Spreadsheet!C711:C$786, "="&amp;Spreadsheet!C710) + COUNTIFS(Spreadsheet!E711:E$786,"=Step-child",Spreadsheet!C711:C$786, "="&amp;Spreadsheet!C710),0)</f>
        <v>0</v>
      </c>
      <c r="L710" s="5">
        <f>IF(NOT(ISBLANK(J710)),COUNTIFS(Spreadsheet!E711:E$786,"=Wife",Spreadsheet!C711:C$786, "="&amp;Spreadsheet!C710) + COUNTIFS(Spreadsheet!E711:E$786,"=Husband",Spreadsheet!C711:C$786, "="&amp;Spreadsheet!C710),0)</f>
        <v>0</v>
      </c>
      <c r="M710" s="5">
        <f>IF(NOT(ISBLANK(Spreadsheet!AJ710)),VLOOKUP(Spreadsheet!AJ710,'Drop Downs'!$P$2:$R$16,3,FALSE),0)</f>
        <v>0</v>
      </c>
      <c r="N710" s="5">
        <f>IF(NOT(ISBLANK(Spreadsheet!AJ710)), VLOOKUP(Spreadsheet!AJ710,'Drop Downs'!$P$2:$R$16,2,FALSE),0)</f>
        <v>0</v>
      </c>
      <c r="O710" s="5">
        <f>IF(NOT(ISBLANK(Spreadsheet!AL710)),VLOOKUP(Spreadsheet!AL710,'Drop Downs'!$P$2:$R$16,3,FALSE), 0)</f>
        <v>0</v>
      </c>
      <c r="P710" s="5">
        <f>IF(NOT(ISBLANK(Spreadsheet!AL710)),VLOOKUP(Spreadsheet!AL710,'Drop Downs'!$P$2:$R$16,2,FALSE),0)</f>
        <v>0</v>
      </c>
      <c r="Q710" s="5">
        <f>IF(NOT(ISBLANK(Spreadsheet!AN710)),VLOOKUP(Spreadsheet!AN710,'Drop Downs'!$P$2:$R$16,3,FALSE),0)</f>
        <v>0</v>
      </c>
      <c r="R710" s="5">
        <f>IF(NOT(ISBLANK(Spreadsheet!AN710)),VLOOKUP(Spreadsheet!AN710,'Drop Downs'!$P$2:$R$16,2,FALSE),0)</f>
        <v>0</v>
      </c>
      <c r="S710" s="5" t="str">
        <f>IF(OR(M710&gt;K710,N710&gt;L710,O710&gt;K710, Q710&gt;K710,N710&gt;L710, P710&gt;L710, R710&gt;L710),"Member currently has a coverage election over what he/she needs.  Please add more dependents or adjust the coverage election.","")&amp;(IF(AND(NOT(ISBLANK(Spreadsheet!C710)),NOT(ISBLANK(Spreadsheet!D710)),ISBLANK(Spreadsheet!E710)),"Dependent lacks a relationship to member.Please select one from the drop-down.",""))</f>
        <v/>
      </c>
      <c r="T710" s="5" t="b">
        <f t="shared" si="49"/>
        <v>1</v>
      </c>
      <c r="U710" s="5" t="b">
        <f>OR(ISBLANK(Spreadsheet!C710),IF(NOT(ISBLANK(Spreadsheet!D710)),NOT(ISBLANK(Spreadsheet!E710)),TRUE))</f>
        <v>1</v>
      </c>
      <c r="V710" s="5" t="b">
        <f>OR(ISBLANK(Spreadsheet!C710), NOT(ISBLANK(Spreadsheet!I710)))</f>
        <v>1</v>
      </c>
      <c r="W710" s="5" t="b">
        <f>OR(ISBLANK(Spreadsheet!D710),NOT(ISBLANK(Spreadsheet!C710)))</f>
        <v>1</v>
      </c>
      <c r="X710" s="155" t="str">
        <f>REPT("0",MIN(FIND({1,2,3,4,5,6,7,8,9},Spreadsheet!C710&amp;"123456789"))-1)&amp;IF(ISBLANK(Spreadsheet!C710),"",SUMPRODUCT(MID(0&amp;Spreadsheet!C710,LARGE(INDEX(ISNUMBER(--MID(Spreadsheet!C710,ROW($1:$225),1))*
 ROW($1:$225),0),ROW($1:$225))+1,1)*10^ROW($1:$225)/10))</f>
        <v/>
      </c>
      <c r="Y710" s="5" t="b">
        <f>IF(NOT(ISBLANK(Spreadsheet!C710)),IF(AND(ISNUMBER(VALUE(Spreadsheet!C710)), LEN(Spreadsheet!C710)=9),TRUE,FALSE),TRUE)</f>
        <v>1</v>
      </c>
      <c r="Z710" s="155" t="str">
        <f>REPT("0",MIN(FIND({1,2,3,4,5,6,7,8,9},Spreadsheet!D710&amp;"123456789"))-1)&amp;IF(ISBLANK(Spreadsheet!D710),"",SUMPRODUCT(MID(0&amp;Spreadsheet!D710,LARGE(INDEX(ISNUMBER(--MID(Spreadsheet!D710,ROW($1:$225),1))*
 ROW($1:$225),0),ROW($1:$225))+1,1)*10^ROW($1:$225)/10))</f>
        <v/>
      </c>
      <c r="AA710" s="5" t="b">
        <f>IF(AND(NOT(ISBLANK(Spreadsheet!D710)),NOT(ISBLANK(Spreadsheet!C710))),IF(AND(ISNUMBER(VALUE(Spreadsheet!D710)), LEN(Spreadsheet!D710)=9),TRUE,FALSE),IF(AND(NOT(ISBLANK(Spreadsheet!D710)),ISBLANK(Spreadsheet!C710)),FALSE,TRUE))</f>
        <v>1</v>
      </c>
      <c r="AB710" s="5" t="b">
        <f>OR(ISBLANK(Spreadsheet!Y710),IF(NOT(ISBLANK(Spreadsheet!Y710)),LEN(Spreadsheet!Y710)=10,ISNUMBER(VALUE(Spreadsheet!Y710))))</f>
        <v>1</v>
      </c>
      <c r="AC710" s="5" t="b">
        <f>OR(ISBLANK(Spreadsheet!AI710), AND(NOT(ISBLANK(Spreadsheet!AJ710)), NOT(ISNUMBER(SEARCH("Waive",Spreadsheet!AJ710)))))</f>
        <v>1</v>
      </c>
      <c r="AD710" s="5" t="b">
        <f>OR(ISBLANK(Spreadsheet!AK710), AND(NOT(ISBLANK(Spreadsheet!AL710)), NOT(ISNUMBER(SEARCH("Waive",Spreadsheet!AL710)))))</f>
        <v>1</v>
      </c>
      <c r="AE710" s="5" t="b">
        <f>OR(ISBLANK(Spreadsheet!AM710), AND(NOT(ISBLANK(Spreadsheet!AN710)), NOT(ISNUMBER(SEARCH("Waive", Spreadsheet!AN710)))))</f>
        <v>1</v>
      </c>
      <c r="AF710" s="5" t="b">
        <f>OR(ISBLANK(Spreadsheet!C710), NOT(ISBLANK(Spreadsheet!D710)),NOT(ISBLANK(Spreadsheet!L710)))</f>
        <v>1</v>
      </c>
      <c r="AG710" s="5" t="b">
        <f>IF(AND(NOT(ISBLANK(Spreadsheet!C710)), NOT(ISBLANK(Spreadsheet!D710)),Spreadsheet!C710&lt;&gt;Spreadsheet!D710),IF(ISERROR(VLOOKUP(Spreadsheet!C710, Spreadsheet!$C$6:'Spreadsheet'!$C709,1,FALSE)), FALSE, TRUE),TRUE)</f>
        <v>1</v>
      </c>
      <c r="AH710" s="5" t="b">
        <f>Spreadsheet!$B$2=Spreadsheet!AD710</f>
        <v>1</v>
      </c>
      <c r="AI710" s="5" t="b">
        <f>IF(ISBLANK(Spreadsheet!G710),TRUE,IF(OR(LEN(Spreadsheet!G710)&gt;1,ISNUMBER(VALUE(Spreadsheet!G710))),FALSE,TRUE))</f>
        <v>1</v>
      </c>
      <c r="AJ710" s="5" t="b">
        <f>OR(ISBLANK(Spreadsheet!C710), NOT(ISBLANK(Spreadsheet!B710)), NOT(ISBLANK(Spreadsheet!D710)))</f>
        <v>1</v>
      </c>
      <c r="AK710" s="5" t="b">
        <f t="array" ref="AK710">IF(OR(AND(ISBLANK(Spreadsheet!E710),ISBLANK(Spreadsheet!D710),NOT(ISBLANK(Spreadsheet!C710))),AND(ISBLANK(Spreadsheet!E710),ISBLANK(Spreadsheet!D710),ISBLANK(Spreadsheet!C710))),TRUE,ISNUMBER(MATCH(TRUE,EXACT(Spreadsheet!E710,Relationships),0)))</f>
        <v>1</v>
      </c>
      <c r="AL710" s="5" t="b">
        <f>IF(NOT(ISBLANK(Spreadsheet!C710)),IF(OR(ISBLANK(Spreadsheet!F710),LEN(Spreadsheet!F710)&gt;40),FALSE,TRUE),TRUE)</f>
        <v>1</v>
      </c>
      <c r="AM710" s="5" t="b">
        <f>IF(NOT(ISBLANK(Spreadsheet!C710)),IF(OR(ISBLANK(Spreadsheet!H710),LEN(Spreadsheet!H710)&gt;40),FALSE,TRUE),TRUE)</f>
        <v>1</v>
      </c>
      <c r="AN710" s="5" t="b">
        <f t="array" ref="AN710">IF(ISBLANK(Spreadsheet!I710),TRUE,ISNUMBER(MATCH(TRUE,EXACT(Spreadsheet!I710,GenderValues),0)))</f>
        <v>1</v>
      </c>
      <c r="AO710" s="5" t="b">
        <f ca="1">IF(ISERROR(DATEVALUE(TEXT(Spreadsheet!J710,"mm/dd/yyyy")) &gt; TODAY()),IF(AND(ISBLANK(Spreadsheet!J710),ISBLANK(Spreadsheet!C710)),TRUE,FALSE),IF(DATEVALUE(TEXT(Spreadsheet!J710,"mm/dd/yyyy")) &gt; TODAY(),FALSE,TRUE))</f>
        <v>1</v>
      </c>
      <c r="AP710" s="5" t="b">
        <f>OR(ISBLANK(Spreadsheet!K710),LEN(Spreadsheet!K710)&lt;=100)</f>
        <v>1</v>
      </c>
      <c r="AQ710" s="5" t="b">
        <f t="array" ref="AQ710">IF(OR(AND(ISBLANK(Spreadsheet!L710),ISBLANK(Spreadsheet!C710)),AND(NOT(ISBLANK(Spreadsheet!C710)),NOT(ISBLANK(Spreadsheet!D710)))),TRUE,ISNUMBER(MATCH(TRUE,EXACT(Spreadsheet!L710,MaritalStatus),0)))</f>
        <v>1</v>
      </c>
      <c r="AR710" s="5" t="b">
        <f ca="1">IF(ISERROR(DATEVALUE(TEXT(Spreadsheet!M710,"mm/dd/yyyy")) &gt; TODAY()),IF(ISBLANK(Spreadsheet!M710),TRUE,FALSE),IF(DATEVALUE(TEXT(Spreadsheet!M710,"mm/dd/yyyy")) &gt; TODAY(),FALSE,TRUE))</f>
        <v>1</v>
      </c>
      <c r="AS710" s="5" t="b">
        <f>OR(ISBLANK(Spreadsheet!N710),LEN(Spreadsheet!N710)&lt;=100)</f>
        <v>1</v>
      </c>
      <c r="AT710" s="5" t="b">
        <f>OR(ISBLANK(Spreadsheet!O710),UPPER(Spreadsheet!O710)="YES")</f>
        <v>1</v>
      </c>
      <c r="AU710" s="5" t="b">
        <f>OR(ISBLANK(Spreadsheet!P710),UPPER(Spreadsheet!P710)="YES")</f>
        <v>1</v>
      </c>
      <c r="AV710" s="5" t="b">
        <f t="array" ref="AV710">IF(ISBLANK(Spreadsheet!Q710),TRUE,ISNUMBER(MATCH(TRUE,EXACT(Spreadsheet!Q710,OnGroupsPriorIns),0)))</f>
        <v>1</v>
      </c>
      <c r="AW710" s="5" t="b">
        <f>OR(ISBLANK(Spreadsheet!R710),UPPER(Spreadsheet!R710)="YES")</f>
        <v>1</v>
      </c>
      <c r="AX710" s="5" t="b">
        <f>OR(ISBLANK(Spreadsheet!S710),UPPER(Spreadsheet!S710)="YES")</f>
        <v>1</v>
      </c>
      <c r="AY710" s="5" t="b">
        <f>OR(AND(ISBLANK(Spreadsheet!C710),LEN(Spreadsheet!T710)=0),AND(NOT(ISBLANK(Spreadsheet!C710)),LEN(Spreadsheet!T710)&gt;0,LEN(Spreadsheet!T710)&lt;=50))</f>
        <v>1</v>
      </c>
      <c r="AZ710" s="5" t="b">
        <f>OR(LEN(Spreadsheet!U710)=0,AND(LEN(Spreadsheet!U710)&gt;0,LEN(Spreadsheet!U710)&lt;=50))</f>
        <v>1</v>
      </c>
      <c r="BA710" s="5" t="b">
        <f>OR(AND(ISBLANK(Spreadsheet!C710),LEN(Spreadsheet!V710)=0),AND(NOT(ISBLANK(Spreadsheet!C710)),LEN(Spreadsheet!V710)&gt;0,LEN(Spreadsheet!V710)&lt;=50))</f>
        <v>1</v>
      </c>
      <c r="BB710" s="5" t="b">
        <f t="array" ref="BB710">IF(AND(ISBLANK(Spreadsheet!C710),LEN(Spreadsheet!W710)=0),TRUE,ISNUMBER(MATCH(TRUE,EXACT(Spreadsheet!W710,States),0)))</f>
        <v>1</v>
      </c>
      <c r="BC710" s="5" t="b">
        <f>OR(AND(ISBLANK(Spreadsheet!C710),LEN(Spreadsheet!X710)=0),AND(NOT(ISBLANK(Spreadsheet!C710)),LEN(Spreadsheet!X710)&gt;0,LEN(Spreadsheet!X710)=5,ISNUMBER(VALUE(Spreadsheet!X710))))</f>
        <v>1</v>
      </c>
      <c r="BD710" s="5" t="b">
        <f>OR(ISBLANK(Spreadsheet!Z710),LEN(Spreadsheet!Z710)&lt;=50)</f>
        <v>1</v>
      </c>
      <c r="BE710" s="5" t="b">
        <f>ISBLANK(Spreadsheet!AA710)</f>
        <v>1</v>
      </c>
      <c r="BF710" s="5" t="b">
        <f>ISBLANK(Spreadsheet!AB710)</f>
        <v>1</v>
      </c>
      <c r="BG710" s="5" t="b">
        <f>IF(ISERROR(DATEVALUE(TEXT(Spreadsheet!AC710,"mm/dd/yyyy")) &gt; DATEVALUE(TEXT(Spreadsheet!J710,"mm/dd/yyyy"))),IF(OR(AND(ISBLANK(Spreadsheet!AC710),ISBLANK(Spreadsheet!C710)),AND(NOT(ISBLANK(Spreadsheet!C710)),ISBLANK(Spreadsheet!AC710),NOT(ISBLANK(Spreadsheet!D710)))),TRUE,FALSE),IF(DATEVALUE(TEXT(Spreadsheet!AC710,"mm/dd/yyyy")) &gt; DATEVALUE(TEXT(Spreadsheet!J710,"mm/dd/yyyy")),TRUE,FALSE))</f>
        <v>1</v>
      </c>
      <c r="BH710" s="5" t="b">
        <f>OR(AND(ISBLANK(Spreadsheet!C710),ISBLANK(Spreadsheet!AE710)),AND(NOT(ISBLANK(Spreadsheet!C710)),NOT(ISBLANK(Spreadsheet!D710)),ISBLANK(Spreadsheet!AE710)),AND(NOT(ISBLANK(Spreadsheet!C710)),ISBLANK(Spreadsheet!D710),NOT(ISBLANK(Spreadsheet!AE710)),LEN(Spreadsheet!AE710)&lt;=100))</f>
        <v>1</v>
      </c>
      <c r="BI710" s="5" t="b">
        <f t="array" ref="BI710">IF(ISBLANK(Spreadsheet!AF710),TRUE,ISNUMBER(MATCH(TRUE,EXACT(Spreadsheet!AF710,CobraShortReasons),0)))</f>
        <v>1</v>
      </c>
      <c r="BJ710" s="5" t="b">
        <f ca="1">IF(ISERROR(DATEVALUE(TEXT(Spreadsheet!AG710,"mm/dd/yyyy")) &gt; TODAY()),IF(ISBLANK(Spreadsheet!AG710),TRUE,FALSE),IF(DATEVALUE(TEXT(Spreadsheet!AG710,"mm/dd/yyyy")) &gt; TODAY(),FALSE,TRUE))</f>
        <v>1</v>
      </c>
      <c r="BK710" s="5" t="b">
        <f>OR(ISBLANK(Spreadsheet!AH710),LEN(Spreadsheet!AH710)&lt;=25)</f>
        <v>1</v>
      </c>
      <c r="BL710" s="5" t="b">
        <f t="array" aca="1" ref="BL710" ca="1">IF(ISBLANK(Spreadsheet!AI710),TRUE,ISNUMBER(MATCH(TRUE,EXACT(Spreadsheet!AI710,INDIRECT(Spreadsheet!$D$2)),0)))</f>
        <v>1</v>
      </c>
      <c r="BM710" s="5" t="b">
        <f t="array" aca="1" ref="BM710" ca="1">IF(ISBLANK(Spreadsheet!AJ710),TRUE,ISNUMBER(MATCH(TRUE,EXACT(Spreadsheet!AJ710,INDIRECT(Spreadsheet!BJ710)),0)))</f>
        <v>1</v>
      </c>
      <c r="BN710" s="5" t="b">
        <f t="array" ref="BN710">IF(ISBLANK(Spreadsheet!AK710),TRUE,ISNUMBER(MATCH(TRUE,EXACT(Spreadsheet!AK710,DentalPlans),0)))</f>
        <v>1</v>
      </c>
      <c r="BO710" s="5" t="b">
        <f t="array" aca="1" ref="BO710" ca="1">IF(ISBLANK(Spreadsheet!AL710),TRUE,ISNUMBER(MATCH(TRUE,EXACT(Spreadsheet!AL710,INDIRECT(Spreadsheet!BK710)),0)))</f>
        <v>1</v>
      </c>
      <c r="BP710" s="5" t="b">
        <f t="array" ref="BP710">IF(ISBLANK(Spreadsheet!AM710),TRUE,ISNUMBER(MATCH(TRUE,EXACT(Spreadsheet!AM710,VisionPlans),0)))</f>
        <v>1</v>
      </c>
      <c r="BQ710" s="5" t="b">
        <f t="array" aca="1" ref="BQ710" ca="1">IF(ISBLANK(Spreadsheet!AN710),TRUE,ISNUMBER(MATCH(TRUE,EXACT(Spreadsheet!AN710,INDIRECT(Spreadsheet!BL710)),0)))</f>
        <v>1</v>
      </c>
      <c r="BR710" s="5" t="b">
        <f t="array" ref="BR710">IF(ISBLANK(Spreadsheet!AO710),TRUE,ISNUMBER(MATCH(TRUE,EXACT(Spreadsheet!AO710,LifeBenefitClasses),0)))</f>
        <v>1</v>
      </c>
      <c r="BS710" s="5" t="b">
        <f>IF(OR(ISBLANK(Spreadsheet!AO710), Spreadsheet!AO710="Waive"),IF(ISBLANK(Spreadsheet!AP710),TRUE,FALSE),IF(OR(AND(NOT(ISBLANK(Spreadsheet!AO710)),ISBLANK(Spreadsheet!AP710)),NOT(ISNUMBER(VALUE(Spreadsheet!AP710)))),FALSE,IF(OR(AND(Spreadsheet!AP710&lt;6,MOD(Spreadsheet!AP710*10,5)=0), MOD(Spreadsheet!AP710,5000)=0),TRUE,FALSE)))</f>
        <v>1</v>
      </c>
      <c r="BT710" s="5" t="b">
        <f t="array" ref="BT710">IF(ISBLANK(Spreadsheet!AQ710),TRUE,ISNUMBER(MATCH(TRUE,EXACT(Spreadsheet!AQ710,EnrollWaive),0)))</f>
        <v>1</v>
      </c>
      <c r="BU710" s="5" t="b">
        <f t="array" ref="BU710">IF(ISBLANK(Spreadsheet!AR710),TRUE,ISNUMBER(MATCH(TRUE,EXACT(Spreadsheet!AR710,LifeBenefitClasses),0)))</f>
        <v>1</v>
      </c>
      <c r="BV710" s="5" t="b">
        <f>IF(OR(ISBLANK(Spreadsheet!AR710), Spreadsheet!AR710="Waive"),IF(ISBLANK(Spreadsheet!AS710),TRUE,FALSE),IF(OR(AND(NOT(ISBLANK(Spreadsheet!AR710)),ISBLANK(Spreadsheet!AS710)),NOT(ISNUMBER(VALUE(Spreadsheet!AS710)))),FALSE,IF(OR(AND(Spreadsheet!AS710&lt;6,MOD(Spreadsheet!AS710*10,5)=0), MOD(Spreadsheet!AS710,10000)=0),TRUE,FALSE)))</f>
        <v>1</v>
      </c>
      <c r="BW710" s="5" t="b">
        <f t="array" ref="BW710">IF(ISBLANK(Spreadsheet!AT710),TRUE,ISNUMBER(MATCH(TRUE,EXACT(Spreadsheet!AT710,LifeBenefitClasses),0)))</f>
        <v>1</v>
      </c>
      <c r="BX710" s="5" t="b">
        <f>IF(OR(ISBLANK(Spreadsheet!AT710), Spreadsheet!AT710="Waive"),IF(ISBLANK(Spreadsheet!AU710),TRUE,FALSE),IF(OR(AND(NOT(ISBLANK(Spreadsheet!AT710)),ISBLANK(Spreadsheet!AU710)),NOT(ISNUMBER(VALUE(Spreadsheet!AU710)))),FALSE,IF(AND(NOT(OR(ISBLANK(Spreadsheet!AT710),Spreadsheet!AT710="Waive")),NOT(OR(ISBLANK(Spreadsheet!AR710),Spreadsheet!AR710="Waive")),MOD(Spreadsheet!AU710,5000)=0, Spreadsheet!AU710&lt;=(Spreadsheet!AS710*0.5)),TRUE,FALSE)))</f>
        <v>1</v>
      </c>
      <c r="BY710" s="5" t="b">
        <f t="array" ref="BY710">IF(ISBLANK(Spreadsheet!AV710),TRUE,ISNUMBER(MATCH(TRUE,EXACT(Spreadsheet!AV710,EnrollWaive),0)))</f>
        <v>1</v>
      </c>
      <c r="BZ710" s="5" t="b">
        <f t="array" ref="BZ710">IF(ISBLANK(Spreadsheet!AW710),TRUE,ISNUMBER(MATCH(TRUE,EXACT(Spreadsheet!AW710,LifeBenefitClasses),0)))</f>
        <v>1</v>
      </c>
      <c r="CA710" s="5" t="b">
        <f t="array" ref="CA710">IF(ISBLANK(Spreadsheet!AX710),TRUE,ISNUMBER(MATCH(TRUE,EXACT(Spreadsheet!AX710,LifeBenefitClasses),0)))</f>
        <v>1</v>
      </c>
      <c r="CB710" s="5" t="b">
        <f t="array" ref="CB710">IF(ISBLANK(Spreadsheet!AY710),TRUE,ISNUMBER(MATCH(TRUE,EXACT(Spreadsheet!AY710,LifeBenefitClasses),0)))</f>
        <v>1</v>
      </c>
      <c r="CC710" s="5" t="b">
        <f t="array" ref="CC710">IF(ISBLANK(Spreadsheet!AZ710),TRUE,ISNUMBER(MATCH(TRUE,EXACT(Spreadsheet!AZ710,LifeBenefitClasses),0)))</f>
        <v>1</v>
      </c>
      <c r="CD710" s="5" t="b">
        <f t="array" ref="CD710">IF(ISBLANK(Spreadsheet!BA710),TRUE,ISNUMBER(MATCH(TRUE,EXACT(Spreadsheet!BA710,LifeBenefitClasses),0)))</f>
        <v>1</v>
      </c>
      <c r="CE710" s="5" t="b">
        <f>IF(OR(ISBLANK(Spreadsheet!BA710), Spreadsheet!BA710="Waive"),IF(ISBLANK(Spreadsheet!BB710),TRUE,FALSE),IF(OR(AND(NOT(ISBLANK(Spreadsheet!BA710)),ISBLANK(Spreadsheet!BB710)),NOT(ISNUMBER(VALUE(Spreadsheet!BB710))),ISBLANK(Spreadsheet!BC710),NOT(ISNUMBER(VALUE(Spreadsheet!BC710)))),FALSE,IF(AND(Spreadsheet!BB710&gt;=50000,Spreadsheet!BB710&lt;=250000,MOD(Spreadsheet!BB710,10000)=0,Spreadsheet!BB710&lt;=(10*Spreadsheet!BC710)),TRUE,FALSE)))</f>
        <v>1</v>
      </c>
      <c r="CF710" s="5" t="b">
        <f>IF(NOT(ISBLANK(Spreadsheet!BC710)),AND(ISNUMBER(VALUE(Spreadsheet!BC710)),Spreadsheet!BC710&gt;0),AND(OR(ISBLANK(Spreadsheet!AO710),Spreadsheet!AO710="Waive",AND(NOT(OR(ISBLANK(Spreadsheet!AO710),Spreadsheet!AO710="Waive")),Spreadsheet!AP710&gt;=6)),OR(ISBLANK(Spreadsheet!AR710),AND(NOT(OR(ISBLANK(Spreadsheet!AR710),Spreadsheet!AR710="Waive")),Spreadsheet!AS710&gt;=6)),OR(ISBLANK(Spreadsheet!AW710)),OR(ISBLANK(Spreadsheet!AX710)),OR(ISBLANK(Spreadsheet!AY710)),OR(ISBLANK(Spreadsheet!AZ710)),OR(ISBLANK(Spreadsheet!BA710),Spreadsheet!BA710="Waive")))</f>
        <v>1</v>
      </c>
      <c r="CG710" s="5" t="b">
        <f t="shared" ca="1" si="47"/>
        <v>1</v>
      </c>
    </row>
    <row r="711" spans="8:85" x14ac:dyDescent="0.3">
      <c r="H711" s="5">
        <f t="shared" ca="1" si="48"/>
        <v>2</v>
      </c>
      <c r="I711" s="5" t="str">
        <f t="shared" ca="1" si="46"/>
        <v/>
      </c>
      <c r="J711" s="5" t="str">
        <f>IF(AND(NOT(ISBLANK(Spreadsheet!C711)),ISBLANK(Spreadsheet!D711)),Spreadsheet!F711&amp;" "&amp;Spreadsheet!H711,"")</f>
        <v/>
      </c>
      <c r="K711" s="5">
        <f>IF(AND(NOT(ISBLANK(Spreadsheet!C711)),ISBLANK(Spreadsheet!D711)),COUNTIFS(Spreadsheet!E712:E$786,"=Child",Spreadsheet!C712:C$786, "="&amp;Spreadsheet!C711) + COUNTIFS(Spreadsheet!E712:E$786,"=Step-child",Spreadsheet!C712:C$786, "="&amp;Spreadsheet!C711),0)</f>
        <v>0</v>
      </c>
      <c r="L711" s="5">
        <f>IF(NOT(ISBLANK(J711)),COUNTIFS(Spreadsheet!E712:E$786,"=Wife",Spreadsheet!C712:C$786, "="&amp;Spreadsheet!C711) + COUNTIFS(Spreadsheet!E712:E$786,"=Husband",Spreadsheet!C712:C$786, "="&amp;Spreadsheet!C711),0)</f>
        <v>0</v>
      </c>
      <c r="M711" s="5">
        <f>IF(NOT(ISBLANK(Spreadsheet!AJ711)),VLOOKUP(Spreadsheet!AJ711,'Drop Downs'!$P$2:$R$16,3,FALSE),0)</f>
        <v>0</v>
      </c>
      <c r="N711" s="5">
        <f>IF(NOT(ISBLANK(Spreadsheet!AJ711)), VLOOKUP(Spreadsheet!AJ711,'Drop Downs'!$P$2:$R$16,2,FALSE),0)</f>
        <v>0</v>
      </c>
      <c r="O711" s="5">
        <f>IF(NOT(ISBLANK(Spreadsheet!AL711)),VLOOKUP(Spreadsheet!AL711,'Drop Downs'!$P$2:$R$16,3,FALSE), 0)</f>
        <v>0</v>
      </c>
      <c r="P711" s="5">
        <f>IF(NOT(ISBLANK(Spreadsheet!AL711)),VLOOKUP(Spreadsheet!AL711,'Drop Downs'!$P$2:$R$16,2,FALSE),0)</f>
        <v>0</v>
      </c>
      <c r="Q711" s="5">
        <f>IF(NOT(ISBLANK(Spreadsheet!AN711)),VLOOKUP(Spreadsheet!AN711,'Drop Downs'!$P$2:$R$16,3,FALSE),0)</f>
        <v>0</v>
      </c>
      <c r="R711" s="5">
        <f>IF(NOT(ISBLANK(Spreadsheet!AN711)),VLOOKUP(Spreadsheet!AN711,'Drop Downs'!$P$2:$R$16,2,FALSE),0)</f>
        <v>0</v>
      </c>
      <c r="S711" s="5" t="str">
        <f>IF(OR(M711&gt;K711,N711&gt;L711,O711&gt;K711, Q711&gt;K711,N711&gt;L711, P711&gt;L711, R711&gt;L711),"Member currently has a coverage election over what he/she needs.  Please add more dependents or adjust the coverage election.","")&amp;(IF(AND(NOT(ISBLANK(Spreadsheet!C711)),NOT(ISBLANK(Spreadsheet!D711)),ISBLANK(Spreadsheet!E711)),"Dependent lacks a relationship to member.Please select one from the drop-down.",""))</f>
        <v/>
      </c>
      <c r="T711" s="5" t="b">
        <f t="shared" si="49"/>
        <v>1</v>
      </c>
      <c r="U711" s="5" t="b">
        <f>OR(ISBLANK(Spreadsheet!C711),IF(NOT(ISBLANK(Spreadsheet!D711)),NOT(ISBLANK(Spreadsheet!E711)),TRUE))</f>
        <v>1</v>
      </c>
      <c r="V711" s="5" t="b">
        <f>OR(ISBLANK(Spreadsheet!C711), NOT(ISBLANK(Spreadsheet!I711)))</f>
        <v>1</v>
      </c>
      <c r="W711" s="5" t="b">
        <f>OR(ISBLANK(Spreadsheet!D711),NOT(ISBLANK(Spreadsheet!C711)))</f>
        <v>1</v>
      </c>
      <c r="X711" s="155" t="str">
        <f>REPT("0",MIN(FIND({1,2,3,4,5,6,7,8,9},Spreadsheet!C711&amp;"123456789"))-1)&amp;IF(ISBLANK(Spreadsheet!C711),"",SUMPRODUCT(MID(0&amp;Spreadsheet!C711,LARGE(INDEX(ISNUMBER(--MID(Spreadsheet!C711,ROW($1:$225),1))*
 ROW($1:$225),0),ROW($1:$225))+1,1)*10^ROW($1:$225)/10))</f>
        <v/>
      </c>
      <c r="Y711" s="5" t="b">
        <f>IF(NOT(ISBLANK(Spreadsheet!C711)),IF(AND(ISNUMBER(VALUE(Spreadsheet!C711)), LEN(Spreadsheet!C711)=9),TRUE,FALSE),TRUE)</f>
        <v>1</v>
      </c>
      <c r="Z711" s="155" t="str">
        <f>REPT("0",MIN(FIND({1,2,3,4,5,6,7,8,9},Spreadsheet!D711&amp;"123456789"))-1)&amp;IF(ISBLANK(Spreadsheet!D711),"",SUMPRODUCT(MID(0&amp;Spreadsheet!D711,LARGE(INDEX(ISNUMBER(--MID(Spreadsheet!D711,ROW($1:$225),1))*
 ROW($1:$225),0),ROW($1:$225))+1,1)*10^ROW($1:$225)/10))</f>
        <v/>
      </c>
      <c r="AA711" s="5" t="b">
        <f>IF(AND(NOT(ISBLANK(Spreadsheet!D711)),NOT(ISBLANK(Spreadsheet!C711))),IF(AND(ISNUMBER(VALUE(Spreadsheet!D711)), LEN(Spreadsheet!D711)=9),TRUE,FALSE),IF(AND(NOT(ISBLANK(Spreadsheet!D711)),ISBLANK(Spreadsheet!C711)),FALSE,TRUE))</f>
        <v>1</v>
      </c>
      <c r="AB711" s="5" t="b">
        <f>OR(ISBLANK(Spreadsheet!Y711),IF(NOT(ISBLANK(Spreadsheet!Y711)),LEN(Spreadsheet!Y711)=10,ISNUMBER(VALUE(Spreadsheet!Y711))))</f>
        <v>1</v>
      </c>
      <c r="AC711" s="5" t="b">
        <f>OR(ISBLANK(Spreadsheet!AI711), AND(NOT(ISBLANK(Spreadsheet!AJ711)), NOT(ISNUMBER(SEARCH("Waive",Spreadsheet!AJ711)))))</f>
        <v>1</v>
      </c>
      <c r="AD711" s="5" t="b">
        <f>OR(ISBLANK(Spreadsheet!AK711), AND(NOT(ISBLANK(Spreadsheet!AL711)), NOT(ISNUMBER(SEARCH("Waive",Spreadsheet!AL711)))))</f>
        <v>1</v>
      </c>
      <c r="AE711" s="5" t="b">
        <f>OR(ISBLANK(Spreadsheet!AM711), AND(NOT(ISBLANK(Spreadsheet!AN711)), NOT(ISNUMBER(SEARCH("Waive", Spreadsheet!AN711)))))</f>
        <v>1</v>
      </c>
      <c r="AF711" s="5" t="b">
        <f>OR(ISBLANK(Spreadsheet!C711), NOT(ISBLANK(Spreadsheet!D711)),NOT(ISBLANK(Spreadsheet!L711)))</f>
        <v>1</v>
      </c>
      <c r="AG711" s="5" t="b">
        <f>IF(AND(NOT(ISBLANK(Spreadsheet!C711)), NOT(ISBLANK(Spreadsheet!D711)),Spreadsheet!C711&lt;&gt;Spreadsheet!D711),IF(ISERROR(VLOOKUP(Spreadsheet!C711, Spreadsheet!$C$6:'Spreadsheet'!$C710,1,FALSE)), FALSE, TRUE),TRUE)</f>
        <v>1</v>
      </c>
      <c r="AH711" s="5" t="b">
        <f>Spreadsheet!$B$2=Spreadsheet!AD711</f>
        <v>1</v>
      </c>
      <c r="AI711" s="5" t="b">
        <f>IF(ISBLANK(Spreadsheet!G711),TRUE,IF(OR(LEN(Spreadsheet!G711)&gt;1,ISNUMBER(VALUE(Spreadsheet!G711))),FALSE,TRUE))</f>
        <v>1</v>
      </c>
      <c r="AJ711" s="5" t="b">
        <f>OR(ISBLANK(Spreadsheet!C711), NOT(ISBLANK(Spreadsheet!B711)), NOT(ISBLANK(Spreadsheet!D711)))</f>
        <v>1</v>
      </c>
      <c r="AK711" s="5" t="b">
        <f t="array" ref="AK711">IF(OR(AND(ISBLANK(Spreadsheet!E711),ISBLANK(Spreadsheet!D711),NOT(ISBLANK(Spreadsheet!C711))),AND(ISBLANK(Spreadsheet!E711),ISBLANK(Spreadsheet!D711),ISBLANK(Spreadsheet!C711))),TRUE,ISNUMBER(MATCH(TRUE,EXACT(Spreadsheet!E711,Relationships),0)))</f>
        <v>1</v>
      </c>
      <c r="AL711" s="5" t="b">
        <f>IF(NOT(ISBLANK(Spreadsheet!C711)),IF(OR(ISBLANK(Spreadsheet!F711),LEN(Spreadsheet!F711)&gt;40),FALSE,TRUE),TRUE)</f>
        <v>1</v>
      </c>
      <c r="AM711" s="5" t="b">
        <f>IF(NOT(ISBLANK(Spreadsheet!C711)),IF(OR(ISBLANK(Spreadsheet!H711),LEN(Spreadsheet!H711)&gt;40),FALSE,TRUE),TRUE)</f>
        <v>1</v>
      </c>
      <c r="AN711" s="5" t="b">
        <f t="array" ref="AN711">IF(ISBLANK(Spreadsheet!I711),TRUE,ISNUMBER(MATCH(TRUE,EXACT(Spreadsheet!I711,GenderValues),0)))</f>
        <v>1</v>
      </c>
      <c r="AO711" s="5" t="b">
        <f ca="1">IF(ISERROR(DATEVALUE(TEXT(Spreadsheet!J711,"mm/dd/yyyy")) &gt; TODAY()),IF(AND(ISBLANK(Spreadsheet!J711),ISBLANK(Spreadsheet!C711)),TRUE,FALSE),IF(DATEVALUE(TEXT(Spreadsheet!J711,"mm/dd/yyyy")) &gt; TODAY(),FALSE,TRUE))</f>
        <v>1</v>
      </c>
      <c r="AP711" s="5" t="b">
        <f>OR(ISBLANK(Spreadsheet!K711),LEN(Spreadsheet!K711)&lt;=100)</f>
        <v>1</v>
      </c>
      <c r="AQ711" s="5" t="b">
        <f t="array" ref="AQ711">IF(OR(AND(ISBLANK(Spreadsheet!L711),ISBLANK(Spreadsheet!C711)),AND(NOT(ISBLANK(Spreadsheet!C711)),NOT(ISBLANK(Spreadsheet!D711)))),TRUE,ISNUMBER(MATCH(TRUE,EXACT(Spreadsheet!L711,MaritalStatus),0)))</f>
        <v>1</v>
      </c>
      <c r="AR711" s="5" t="b">
        <f ca="1">IF(ISERROR(DATEVALUE(TEXT(Spreadsheet!M711,"mm/dd/yyyy")) &gt; TODAY()),IF(ISBLANK(Spreadsheet!M711),TRUE,FALSE),IF(DATEVALUE(TEXT(Spreadsheet!M711,"mm/dd/yyyy")) &gt; TODAY(),FALSE,TRUE))</f>
        <v>1</v>
      </c>
      <c r="AS711" s="5" t="b">
        <f>OR(ISBLANK(Spreadsheet!N711),LEN(Spreadsheet!N711)&lt;=100)</f>
        <v>1</v>
      </c>
      <c r="AT711" s="5" t="b">
        <f>OR(ISBLANK(Spreadsheet!O711),UPPER(Spreadsheet!O711)="YES")</f>
        <v>1</v>
      </c>
      <c r="AU711" s="5" t="b">
        <f>OR(ISBLANK(Spreadsheet!P711),UPPER(Spreadsheet!P711)="YES")</f>
        <v>1</v>
      </c>
      <c r="AV711" s="5" t="b">
        <f t="array" ref="AV711">IF(ISBLANK(Spreadsheet!Q711),TRUE,ISNUMBER(MATCH(TRUE,EXACT(Spreadsheet!Q711,OnGroupsPriorIns),0)))</f>
        <v>1</v>
      </c>
      <c r="AW711" s="5" t="b">
        <f>OR(ISBLANK(Spreadsheet!R711),UPPER(Spreadsheet!R711)="YES")</f>
        <v>1</v>
      </c>
      <c r="AX711" s="5" t="b">
        <f>OR(ISBLANK(Spreadsheet!S711),UPPER(Spreadsheet!S711)="YES")</f>
        <v>1</v>
      </c>
      <c r="AY711" s="5" t="b">
        <f>OR(AND(ISBLANK(Spreadsheet!C711),LEN(Spreadsheet!T711)=0),AND(NOT(ISBLANK(Spreadsheet!C711)),LEN(Spreadsheet!T711)&gt;0,LEN(Spreadsheet!T711)&lt;=50))</f>
        <v>1</v>
      </c>
      <c r="AZ711" s="5" t="b">
        <f>OR(LEN(Spreadsheet!U711)=0,AND(LEN(Spreadsheet!U711)&gt;0,LEN(Spreadsheet!U711)&lt;=50))</f>
        <v>1</v>
      </c>
      <c r="BA711" s="5" t="b">
        <f>OR(AND(ISBLANK(Spreadsheet!C711),LEN(Spreadsheet!V711)=0),AND(NOT(ISBLANK(Spreadsheet!C711)),LEN(Spreadsheet!V711)&gt;0,LEN(Spreadsheet!V711)&lt;=50))</f>
        <v>1</v>
      </c>
      <c r="BB711" s="5" t="b">
        <f t="array" ref="BB711">IF(AND(ISBLANK(Spreadsheet!C711),LEN(Spreadsheet!W711)=0),TRUE,ISNUMBER(MATCH(TRUE,EXACT(Spreadsheet!W711,States),0)))</f>
        <v>1</v>
      </c>
      <c r="BC711" s="5" t="b">
        <f>OR(AND(ISBLANK(Spreadsheet!C711),LEN(Spreadsheet!X711)=0),AND(NOT(ISBLANK(Spreadsheet!C711)),LEN(Spreadsheet!X711)&gt;0,LEN(Spreadsheet!X711)=5,ISNUMBER(VALUE(Spreadsheet!X711))))</f>
        <v>1</v>
      </c>
      <c r="BD711" s="5" t="b">
        <f>OR(ISBLANK(Spreadsheet!Z711),LEN(Spreadsheet!Z711)&lt;=50)</f>
        <v>1</v>
      </c>
      <c r="BE711" s="5" t="b">
        <f>ISBLANK(Spreadsheet!AA711)</f>
        <v>1</v>
      </c>
      <c r="BF711" s="5" t="b">
        <f>ISBLANK(Spreadsheet!AB711)</f>
        <v>1</v>
      </c>
      <c r="BG711" s="5" t="b">
        <f>IF(ISERROR(DATEVALUE(TEXT(Spreadsheet!AC711,"mm/dd/yyyy")) &gt; DATEVALUE(TEXT(Spreadsheet!J711,"mm/dd/yyyy"))),IF(OR(AND(ISBLANK(Spreadsheet!AC711),ISBLANK(Spreadsheet!C711)),AND(NOT(ISBLANK(Spreadsheet!C711)),ISBLANK(Spreadsheet!AC711),NOT(ISBLANK(Spreadsheet!D711)))),TRUE,FALSE),IF(DATEVALUE(TEXT(Spreadsheet!AC711,"mm/dd/yyyy")) &gt; DATEVALUE(TEXT(Spreadsheet!J711,"mm/dd/yyyy")),TRUE,FALSE))</f>
        <v>1</v>
      </c>
      <c r="BH711" s="5" t="b">
        <f>OR(AND(ISBLANK(Spreadsheet!C711),ISBLANK(Spreadsheet!AE711)),AND(NOT(ISBLANK(Spreadsheet!C711)),NOT(ISBLANK(Spreadsheet!D711)),ISBLANK(Spreadsheet!AE711)),AND(NOT(ISBLANK(Spreadsheet!C711)),ISBLANK(Spreadsheet!D711),NOT(ISBLANK(Spreadsheet!AE711)),LEN(Spreadsheet!AE711)&lt;=100))</f>
        <v>1</v>
      </c>
      <c r="BI711" s="5" t="b">
        <f t="array" ref="BI711">IF(ISBLANK(Spreadsheet!AF711),TRUE,ISNUMBER(MATCH(TRUE,EXACT(Spreadsheet!AF711,CobraShortReasons),0)))</f>
        <v>1</v>
      </c>
      <c r="BJ711" s="5" t="b">
        <f ca="1">IF(ISERROR(DATEVALUE(TEXT(Spreadsheet!AG711,"mm/dd/yyyy")) &gt; TODAY()),IF(ISBLANK(Spreadsheet!AG711),TRUE,FALSE),IF(DATEVALUE(TEXT(Spreadsheet!AG711,"mm/dd/yyyy")) &gt; TODAY(),FALSE,TRUE))</f>
        <v>1</v>
      </c>
      <c r="BK711" s="5" t="b">
        <f>OR(ISBLANK(Spreadsheet!AH711),LEN(Spreadsheet!AH711)&lt;=25)</f>
        <v>1</v>
      </c>
      <c r="BL711" s="5" t="b">
        <f t="array" aca="1" ref="BL711" ca="1">IF(ISBLANK(Spreadsheet!AI711),TRUE,ISNUMBER(MATCH(TRUE,EXACT(Spreadsheet!AI711,INDIRECT(Spreadsheet!$D$2)),0)))</f>
        <v>1</v>
      </c>
      <c r="BM711" s="5" t="b">
        <f t="array" aca="1" ref="BM711" ca="1">IF(ISBLANK(Spreadsheet!AJ711),TRUE,ISNUMBER(MATCH(TRUE,EXACT(Spreadsheet!AJ711,INDIRECT(Spreadsheet!BJ711)),0)))</f>
        <v>1</v>
      </c>
      <c r="BN711" s="5" t="b">
        <f t="array" ref="BN711">IF(ISBLANK(Spreadsheet!AK711),TRUE,ISNUMBER(MATCH(TRUE,EXACT(Spreadsheet!AK711,DentalPlans),0)))</f>
        <v>1</v>
      </c>
      <c r="BO711" s="5" t="b">
        <f t="array" aca="1" ref="BO711" ca="1">IF(ISBLANK(Spreadsheet!AL711),TRUE,ISNUMBER(MATCH(TRUE,EXACT(Spreadsheet!AL711,INDIRECT(Spreadsheet!BK711)),0)))</f>
        <v>1</v>
      </c>
      <c r="BP711" s="5" t="b">
        <f t="array" ref="BP711">IF(ISBLANK(Spreadsheet!AM711),TRUE,ISNUMBER(MATCH(TRUE,EXACT(Spreadsheet!AM711,VisionPlans),0)))</f>
        <v>1</v>
      </c>
      <c r="BQ711" s="5" t="b">
        <f t="array" aca="1" ref="BQ711" ca="1">IF(ISBLANK(Spreadsheet!AN711),TRUE,ISNUMBER(MATCH(TRUE,EXACT(Spreadsheet!AN711,INDIRECT(Spreadsheet!BL711)),0)))</f>
        <v>1</v>
      </c>
      <c r="BR711" s="5" t="b">
        <f t="array" ref="BR711">IF(ISBLANK(Spreadsheet!AO711),TRUE,ISNUMBER(MATCH(TRUE,EXACT(Spreadsheet!AO711,LifeBenefitClasses),0)))</f>
        <v>1</v>
      </c>
      <c r="BS711" s="5" t="b">
        <f>IF(OR(ISBLANK(Spreadsheet!AO711), Spreadsheet!AO711="Waive"),IF(ISBLANK(Spreadsheet!AP711),TRUE,FALSE),IF(OR(AND(NOT(ISBLANK(Spreadsheet!AO711)),ISBLANK(Spreadsheet!AP711)),NOT(ISNUMBER(VALUE(Spreadsheet!AP711)))),FALSE,IF(OR(AND(Spreadsheet!AP711&lt;6,MOD(Spreadsheet!AP711*10,5)=0), MOD(Spreadsheet!AP711,5000)=0),TRUE,FALSE)))</f>
        <v>1</v>
      </c>
      <c r="BT711" s="5" t="b">
        <f t="array" ref="BT711">IF(ISBLANK(Spreadsheet!AQ711),TRUE,ISNUMBER(MATCH(TRUE,EXACT(Spreadsheet!AQ711,EnrollWaive),0)))</f>
        <v>1</v>
      </c>
      <c r="BU711" s="5" t="b">
        <f t="array" ref="BU711">IF(ISBLANK(Spreadsheet!AR711),TRUE,ISNUMBER(MATCH(TRUE,EXACT(Spreadsheet!AR711,LifeBenefitClasses),0)))</f>
        <v>1</v>
      </c>
      <c r="BV711" s="5" t="b">
        <f>IF(OR(ISBLANK(Spreadsheet!AR711), Spreadsheet!AR711="Waive"),IF(ISBLANK(Spreadsheet!AS711),TRUE,FALSE),IF(OR(AND(NOT(ISBLANK(Spreadsheet!AR711)),ISBLANK(Spreadsheet!AS711)),NOT(ISNUMBER(VALUE(Spreadsheet!AS711)))),FALSE,IF(OR(AND(Spreadsheet!AS711&lt;6,MOD(Spreadsheet!AS711*10,5)=0), MOD(Spreadsheet!AS711,10000)=0),TRUE,FALSE)))</f>
        <v>1</v>
      </c>
      <c r="BW711" s="5" t="b">
        <f t="array" ref="BW711">IF(ISBLANK(Spreadsheet!AT711),TRUE,ISNUMBER(MATCH(TRUE,EXACT(Spreadsheet!AT711,LifeBenefitClasses),0)))</f>
        <v>1</v>
      </c>
      <c r="BX711" s="5" t="b">
        <f>IF(OR(ISBLANK(Spreadsheet!AT711), Spreadsheet!AT711="Waive"),IF(ISBLANK(Spreadsheet!AU711),TRUE,FALSE),IF(OR(AND(NOT(ISBLANK(Spreadsheet!AT711)),ISBLANK(Spreadsheet!AU711)),NOT(ISNUMBER(VALUE(Spreadsheet!AU711)))),FALSE,IF(AND(NOT(OR(ISBLANK(Spreadsheet!AT711),Spreadsheet!AT711="Waive")),NOT(OR(ISBLANK(Spreadsheet!AR711),Spreadsheet!AR711="Waive")),MOD(Spreadsheet!AU711,5000)=0, Spreadsheet!AU711&lt;=(Spreadsheet!AS711*0.5)),TRUE,FALSE)))</f>
        <v>1</v>
      </c>
      <c r="BY711" s="5" t="b">
        <f t="array" ref="BY711">IF(ISBLANK(Spreadsheet!AV711),TRUE,ISNUMBER(MATCH(TRUE,EXACT(Spreadsheet!AV711,EnrollWaive),0)))</f>
        <v>1</v>
      </c>
      <c r="BZ711" s="5" t="b">
        <f t="array" ref="BZ711">IF(ISBLANK(Spreadsheet!AW711),TRUE,ISNUMBER(MATCH(TRUE,EXACT(Spreadsheet!AW711,LifeBenefitClasses),0)))</f>
        <v>1</v>
      </c>
      <c r="CA711" s="5" t="b">
        <f t="array" ref="CA711">IF(ISBLANK(Spreadsheet!AX711),TRUE,ISNUMBER(MATCH(TRUE,EXACT(Spreadsheet!AX711,LifeBenefitClasses),0)))</f>
        <v>1</v>
      </c>
      <c r="CB711" s="5" t="b">
        <f t="array" ref="CB711">IF(ISBLANK(Spreadsheet!AY711),TRUE,ISNUMBER(MATCH(TRUE,EXACT(Spreadsheet!AY711,LifeBenefitClasses),0)))</f>
        <v>1</v>
      </c>
      <c r="CC711" s="5" t="b">
        <f t="array" ref="CC711">IF(ISBLANK(Spreadsheet!AZ711),TRUE,ISNUMBER(MATCH(TRUE,EXACT(Spreadsheet!AZ711,LifeBenefitClasses),0)))</f>
        <v>1</v>
      </c>
      <c r="CD711" s="5" t="b">
        <f t="array" ref="CD711">IF(ISBLANK(Spreadsheet!BA711),TRUE,ISNUMBER(MATCH(TRUE,EXACT(Spreadsheet!BA711,LifeBenefitClasses),0)))</f>
        <v>1</v>
      </c>
      <c r="CE711" s="5" t="b">
        <f>IF(OR(ISBLANK(Spreadsheet!BA711), Spreadsheet!BA711="Waive"),IF(ISBLANK(Spreadsheet!BB711),TRUE,FALSE),IF(OR(AND(NOT(ISBLANK(Spreadsheet!BA711)),ISBLANK(Spreadsheet!BB711)),NOT(ISNUMBER(VALUE(Spreadsheet!BB711))),ISBLANK(Spreadsheet!BC711),NOT(ISNUMBER(VALUE(Spreadsheet!BC711)))),FALSE,IF(AND(Spreadsheet!BB711&gt;=50000,Spreadsheet!BB711&lt;=250000,MOD(Spreadsheet!BB711,10000)=0,Spreadsheet!BB711&lt;=(10*Spreadsheet!BC711)),TRUE,FALSE)))</f>
        <v>1</v>
      </c>
      <c r="CF711" s="5" t="b">
        <f>IF(NOT(ISBLANK(Spreadsheet!BC711)),AND(ISNUMBER(VALUE(Spreadsheet!BC711)),Spreadsheet!BC711&gt;0),AND(OR(ISBLANK(Spreadsheet!AO711),Spreadsheet!AO711="Waive",AND(NOT(OR(ISBLANK(Spreadsheet!AO711),Spreadsheet!AO711="Waive")),Spreadsheet!AP711&gt;=6)),OR(ISBLANK(Spreadsheet!AR711),AND(NOT(OR(ISBLANK(Spreadsheet!AR711),Spreadsheet!AR711="Waive")),Spreadsheet!AS711&gt;=6)),OR(ISBLANK(Spreadsheet!AW711)),OR(ISBLANK(Spreadsheet!AX711)),OR(ISBLANK(Spreadsheet!AY711)),OR(ISBLANK(Spreadsheet!AZ711)),OR(ISBLANK(Spreadsheet!BA711),Spreadsheet!BA711="Waive")))</f>
        <v>1</v>
      </c>
      <c r="CG711" s="5" t="b">
        <f t="shared" ca="1" si="47"/>
        <v>1</v>
      </c>
    </row>
    <row r="712" spans="8:85" x14ac:dyDescent="0.3">
      <c r="H712" s="5">
        <f t="shared" ca="1" si="48"/>
        <v>2</v>
      </c>
      <c r="I712" s="5" t="str">
        <f t="shared" ref="I712:I775" ca="1" si="50">IF(Y712,"",Y$1&amp;" ")&amp;IF(AA712,"",AA$1&amp;" ")&amp;IF(T712,"",T$1&amp;" ")&amp;IF(U712,"",U$1&amp;" ")&amp;IF(V712,"",V$1&amp;" ")&amp;IF(W712,"",W$1&amp;" ")&amp;IF(AA712,"",AA$1&amp;" ")&amp;IF(AB712,"",AB$1&amp;" ")&amp;IF(AC712,"",AC$1&amp;" ")&amp;IF(AD712,"",AD$1&amp;" ")&amp;IF(AE712,"",AE$1&amp;" ")&amp;IF(AF712,"",AF$1&amp;" ")&amp;IF(AG712,"",AG$1&amp;" ")&amp;IF(AH712,"",AH$1&amp;" ")&amp;IF(AI712,"",AI$1&amp;" ")&amp;IF(AJ712,"",AJ$1&amp;" ")&amp;IF(AK712,"",AK$1&amp;" ")&amp;IF(AL712,"",AL$1&amp;" ")&amp;IF(AM712,"",AM$1&amp;" ")&amp;IF(AN712,"",AN$1&amp;" ")&amp;IF(AO712,"",AO$1&amp;" ")&amp;IF(AP712,"",AP$1&amp;" ")&amp;IF(AQ712,"",AQ$1&amp;" ")&amp;IF(AR712,"",AR$1&amp;" ")&amp;IF(AS712,"",AS$1&amp;" ")&amp;IF(AT712,"",AT$1&amp;" ")&amp;IF(AU712,"",AU$1&amp;" ")&amp;IF(AV712,"",AV$1&amp;" ")&amp;IF(AW712,"",AW$1&amp;" ")&amp;IF(AX712,"",AX$1&amp;" ")&amp;IF(AY712,"",AY$1&amp;" ")&amp;IF(AZ712,"",AZ$1&amp;" ")&amp;IF(BA712,"",BA$1&amp;" ")&amp;IF(BB712,"",BB$1&amp;" ")&amp;IF(BC712,"",BC$1&amp;" ")&amp;IF(BD712,"",BD$1&amp;" ")&amp;IF(BE712,"",BE$1&amp;" ")&amp;IF(BF712,"",BF$1&amp;" ")&amp;IF(BG712,"",BG$1&amp;" ")&amp;IF(BH712,"",BH$1&amp;" ")&amp;IF(BI712,"",BI$1&amp;" ")&amp;IF(BJ712,"",BJ$1&amp;" ")&amp;IF(BK712,"",BK$1&amp;" ")&amp;IF(BL712,"",BL$1&amp;" ")&amp;IF(BM712,"",BM$1&amp;" ")&amp;IF(BN712,"",BN$1&amp;" ")&amp;IF(BO712,"",BO$1&amp;" ")&amp;IF(BP712,"",BP$1&amp;" ")&amp;IF(BQ712,"",BQ$1&amp;" ")&amp;IF(BR712,"",BR$1&amp;" ")&amp;IF(BS712,"",BS$1&amp;" ")&amp;IF(BT712,"",BT$1&amp;" ")&amp;IF(BU712,"",BU$1&amp;" ")&amp;IF(BV712,"",BV$1&amp;" ")&amp;IF(BW712,"",BW$1&amp;" ")&amp;IF(BX712,"",BX$1&amp;" ")&amp;IF(BY712,"",BY$1&amp;" ")&amp;IF(BZ712,"",BZ$1&amp;" ")&amp;IF(CA712,"",CA$1&amp;" ")&amp;IF(CB712,"",CB$1&amp;" ")&amp;IF(CC712,"",CC$1&amp;" ")&amp;IF(CD712,"",CD$1&amp;" ")&amp;IF(CE712,"",CE$1&amp;" ")&amp;IF(CF712,"",CF$1&amp;" ")</f>
        <v/>
      </c>
      <c r="J712" s="5" t="str">
        <f>IF(AND(NOT(ISBLANK(Spreadsheet!C712)),ISBLANK(Spreadsheet!D712)),Spreadsheet!F712&amp;" "&amp;Spreadsheet!H712,"")</f>
        <v/>
      </c>
      <c r="K712" s="5">
        <f>IF(AND(NOT(ISBLANK(Spreadsheet!C712)),ISBLANK(Spreadsheet!D712)),COUNTIFS(Spreadsheet!E713:E$786,"=Child",Spreadsheet!C713:C$786, "="&amp;Spreadsheet!C712) + COUNTIFS(Spreadsheet!E713:E$786,"=Step-child",Spreadsheet!C713:C$786, "="&amp;Spreadsheet!C712),0)</f>
        <v>0</v>
      </c>
      <c r="L712" s="5">
        <f>IF(NOT(ISBLANK(J712)),COUNTIFS(Spreadsheet!E713:E$786,"=Wife",Spreadsheet!C713:C$786, "="&amp;Spreadsheet!C712) + COUNTIFS(Spreadsheet!E713:E$786,"=Husband",Spreadsheet!C713:C$786, "="&amp;Spreadsheet!C712),0)</f>
        <v>0</v>
      </c>
      <c r="M712" s="5">
        <f>IF(NOT(ISBLANK(Spreadsheet!AJ712)),VLOOKUP(Spreadsheet!AJ712,'Drop Downs'!$P$2:$R$16,3,FALSE),0)</f>
        <v>0</v>
      </c>
      <c r="N712" s="5">
        <f>IF(NOT(ISBLANK(Spreadsheet!AJ712)), VLOOKUP(Spreadsheet!AJ712,'Drop Downs'!$P$2:$R$16,2,FALSE),0)</f>
        <v>0</v>
      </c>
      <c r="O712" s="5">
        <f>IF(NOT(ISBLANK(Spreadsheet!AL712)),VLOOKUP(Spreadsheet!AL712,'Drop Downs'!$P$2:$R$16,3,FALSE), 0)</f>
        <v>0</v>
      </c>
      <c r="P712" s="5">
        <f>IF(NOT(ISBLANK(Spreadsheet!AL712)),VLOOKUP(Spreadsheet!AL712,'Drop Downs'!$P$2:$R$16,2,FALSE),0)</f>
        <v>0</v>
      </c>
      <c r="Q712" s="5">
        <f>IF(NOT(ISBLANK(Spreadsheet!AN712)),VLOOKUP(Spreadsheet!AN712,'Drop Downs'!$P$2:$R$16,3,FALSE),0)</f>
        <v>0</v>
      </c>
      <c r="R712" s="5">
        <f>IF(NOT(ISBLANK(Spreadsheet!AN712)),VLOOKUP(Spreadsheet!AN712,'Drop Downs'!$P$2:$R$16,2,FALSE),0)</f>
        <v>0</v>
      </c>
      <c r="S712" s="5" t="str">
        <f>IF(OR(M712&gt;K712,N712&gt;L712,O712&gt;K712, Q712&gt;K712,N712&gt;L712, P712&gt;L712, R712&gt;L712),"Member currently has a coverage election over what he/she needs.  Please add more dependents or adjust the coverage election.","")&amp;(IF(AND(NOT(ISBLANK(Spreadsheet!C712)),NOT(ISBLANK(Spreadsheet!D712)),ISBLANK(Spreadsheet!E712)),"Dependent lacks a relationship to member.Please select one from the drop-down.",""))</f>
        <v/>
      </c>
      <c r="T712" s="5" t="b">
        <f t="shared" si="49"/>
        <v>1</v>
      </c>
      <c r="U712" s="5" t="b">
        <f>OR(ISBLANK(Spreadsheet!C712),IF(NOT(ISBLANK(Spreadsheet!D712)),NOT(ISBLANK(Spreadsheet!E712)),TRUE))</f>
        <v>1</v>
      </c>
      <c r="V712" s="5" t="b">
        <f>OR(ISBLANK(Spreadsheet!C712), NOT(ISBLANK(Spreadsheet!I712)))</f>
        <v>1</v>
      </c>
      <c r="W712" s="5" t="b">
        <f>OR(ISBLANK(Spreadsheet!D712),NOT(ISBLANK(Spreadsheet!C712)))</f>
        <v>1</v>
      </c>
      <c r="X712" s="155" t="str">
        <f>REPT("0",MIN(FIND({1,2,3,4,5,6,7,8,9},Spreadsheet!C712&amp;"123456789"))-1)&amp;IF(ISBLANK(Spreadsheet!C712),"",SUMPRODUCT(MID(0&amp;Spreadsheet!C712,LARGE(INDEX(ISNUMBER(--MID(Spreadsheet!C712,ROW($1:$225),1))*
 ROW($1:$225),0),ROW($1:$225))+1,1)*10^ROW($1:$225)/10))</f>
        <v/>
      </c>
      <c r="Y712" s="5" t="b">
        <f>IF(NOT(ISBLANK(Spreadsheet!C712)),IF(AND(ISNUMBER(VALUE(Spreadsheet!C712)), LEN(Spreadsheet!C712)=9),TRUE,FALSE),TRUE)</f>
        <v>1</v>
      </c>
      <c r="Z712" s="155" t="str">
        <f>REPT("0",MIN(FIND({1,2,3,4,5,6,7,8,9},Spreadsheet!D712&amp;"123456789"))-1)&amp;IF(ISBLANK(Spreadsheet!D712),"",SUMPRODUCT(MID(0&amp;Spreadsheet!D712,LARGE(INDEX(ISNUMBER(--MID(Spreadsheet!D712,ROW($1:$225),1))*
 ROW($1:$225),0),ROW($1:$225))+1,1)*10^ROW($1:$225)/10))</f>
        <v/>
      </c>
      <c r="AA712" s="5" t="b">
        <f>IF(AND(NOT(ISBLANK(Spreadsheet!D712)),NOT(ISBLANK(Spreadsheet!C712))),IF(AND(ISNUMBER(VALUE(Spreadsheet!D712)), LEN(Spreadsheet!D712)=9),TRUE,FALSE),IF(AND(NOT(ISBLANK(Spreadsheet!D712)),ISBLANK(Spreadsheet!C712)),FALSE,TRUE))</f>
        <v>1</v>
      </c>
      <c r="AB712" s="5" t="b">
        <f>OR(ISBLANK(Spreadsheet!Y712),IF(NOT(ISBLANK(Spreadsheet!Y712)),LEN(Spreadsheet!Y712)=10,ISNUMBER(VALUE(Spreadsheet!Y712))))</f>
        <v>1</v>
      </c>
      <c r="AC712" s="5" t="b">
        <f>OR(ISBLANK(Spreadsheet!AI712), AND(NOT(ISBLANK(Spreadsheet!AJ712)), NOT(ISNUMBER(SEARCH("Waive",Spreadsheet!AJ712)))))</f>
        <v>1</v>
      </c>
      <c r="AD712" s="5" t="b">
        <f>OR(ISBLANK(Spreadsheet!AK712), AND(NOT(ISBLANK(Spreadsheet!AL712)), NOT(ISNUMBER(SEARCH("Waive",Spreadsheet!AL712)))))</f>
        <v>1</v>
      </c>
      <c r="AE712" s="5" t="b">
        <f>OR(ISBLANK(Spreadsheet!AM712), AND(NOT(ISBLANK(Spreadsheet!AN712)), NOT(ISNUMBER(SEARCH("Waive", Spreadsheet!AN712)))))</f>
        <v>1</v>
      </c>
      <c r="AF712" s="5" t="b">
        <f>OR(ISBLANK(Spreadsheet!C712), NOT(ISBLANK(Spreadsheet!D712)),NOT(ISBLANK(Spreadsheet!L712)))</f>
        <v>1</v>
      </c>
      <c r="AG712" s="5" t="b">
        <f>IF(AND(NOT(ISBLANK(Spreadsheet!C712)), NOT(ISBLANK(Spreadsheet!D712)),Spreadsheet!C712&lt;&gt;Spreadsheet!D712),IF(ISERROR(VLOOKUP(Spreadsheet!C712, Spreadsheet!$C$6:'Spreadsheet'!$C711,1,FALSE)), FALSE, TRUE),TRUE)</f>
        <v>1</v>
      </c>
      <c r="AH712" s="5" t="b">
        <f>Spreadsheet!$B$2=Spreadsheet!AD712</f>
        <v>1</v>
      </c>
      <c r="AI712" s="5" t="b">
        <f>IF(ISBLANK(Spreadsheet!G712),TRUE,IF(OR(LEN(Spreadsheet!G712)&gt;1,ISNUMBER(VALUE(Spreadsheet!G712))),FALSE,TRUE))</f>
        <v>1</v>
      </c>
      <c r="AJ712" s="5" t="b">
        <f>OR(ISBLANK(Spreadsheet!C712), NOT(ISBLANK(Spreadsheet!B712)), NOT(ISBLANK(Spreadsheet!D712)))</f>
        <v>1</v>
      </c>
      <c r="AK712" s="5" t="b">
        <f t="array" ref="AK712">IF(OR(AND(ISBLANK(Spreadsheet!E712),ISBLANK(Spreadsheet!D712),NOT(ISBLANK(Spreadsheet!C712))),AND(ISBLANK(Spreadsheet!E712),ISBLANK(Spreadsheet!D712),ISBLANK(Spreadsheet!C712))),TRUE,ISNUMBER(MATCH(TRUE,EXACT(Spreadsheet!E712,Relationships),0)))</f>
        <v>1</v>
      </c>
      <c r="AL712" s="5" t="b">
        <f>IF(NOT(ISBLANK(Spreadsheet!C712)),IF(OR(ISBLANK(Spreadsheet!F712),LEN(Spreadsheet!F712)&gt;40),FALSE,TRUE),TRUE)</f>
        <v>1</v>
      </c>
      <c r="AM712" s="5" t="b">
        <f>IF(NOT(ISBLANK(Spreadsheet!C712)),IF(OR(ISBLANK(Spreadsheet!H712),LEN(Spreadsheet!H712)&gt;40),FALSE,TRUE),TRUE)</f>
        <v>1</v>
      </c>
      <c r="AN712" s="5" t="b">
        <f t="array" ref="AN712">IF(ISBLANK(Spreadsheet!I712),TRUE,ISNUMBER(MATCH(TRUE,EXACT(Spreadsheet!I712,GenderValues),0)))</f>
        <v>1</v>
      </c>
      <c r="AO712" s="5" t="b">
        <f ca="1">IF(ISERROR(DATEVALUE(TEXT(Spreadsheet!J712,"mm/dd/yyyy")) &gt; TODAY()),IF(AND(ISBLANK(Spreadsheet!J712),ISBLANK(Spreadsheet!C712)),TRUE,FALSE),IF(DATEVALUE(TEXT(Spreadsheet!J712,"mm/dd/yyyy")) &gt; TODAY(),FALSE,TRUE))</f>
        <v>1</v>
      </c>
      <c r="AP712" s="5" t="b">
        <f>OR(ISBLANK(Spreadsheet!K712),LEN(Spreadsheet!K712)&lt;=100)</f>
        <v>1</v>
      </c>
      <c r="AQ712" s="5" t="b">
        <f t="array" ref="AQ712">IF(OR(AND(ISBLANK(Spreadsheet!L712),ISBLANK(Spreadsheet!C712)),AND(NOT(ISBLANK(Spreadsheet!C712)),NOT(ISBLANK(Spreadsheet!D712)))),TRUE,ISNUMBER(MATCH(TRUE,EXACT(Spreadsheet!L712,MaritalStatus),0)))</f>
        <v>1</v>
      </c>
      <c r="AR712" s="5" t="b">
        <f ca="1">IF(ISERROR(DATEVALUE(TEXT(Spreadsheet!M712,"mm/dd/yyyy")) &gt; TODAY()),IF(ISBLANK(Spreadsheet!M712),TRUE,FALSE),IF(DATEVALUE(TEXT(Spreadsheet!M712,"mm/dd/yyyy")) &gt; TODAY(),FALSE,TRUE))</f>
        <v>1</v>
      </c>
      <c r="AS712" s="5" t="b">
        <f>OR(ISBLANK(Spreadsheet!N712),LEN(Spreadsheet!N712)&lt;=100)</f>
        <v>1</v>
      </c>
      <c r="AT712" s="5" t="b">
        <f>OR(ISBLANK(Spreadsheet!O712),UPPER(Spreadsheet!O712)="YES")</f>
        <v>1</v>
      </c>
      <c r="AU712" s="5" t="b">
        <f>OR(ISBLANK(Spreadsheet!P712),UPPER(Spreadsheet!P712)="YES")</f>
        <v>1</v>
      </c>
      <c r="AV712" s="5" t="b">
        <f t="array" ref="AV712">IF(ISBLANK(Spreadsheet!Q712),TRUE,ISNUMBER(MATCH(TRUE,EXACT(Spreadsheet!Q712,OnGroupsPriorIns),0)))</f>
        <v>1</v>
      </c>
      <c r="AW712" s="5" t="b">
        <f>OR(ISBLANK(Spreadsheet!R712),UPPER(Spreadsheet!R712)="YES")</f>
        <v>1</v>
      </c>
      <c r="AX712" s="5" t="b">
        <f>OR(ISBLANK(Spreadsheet!S712),UPPER(Spreadsheet!S712)="YES")</f>
        <v>1</v>
      </c>
      <c r="AY712" s="5" t="b">
        <f>OR(AND(ISBLANK(Spreadsheet!C712),LEN(Spreadsheet!T712)=0),AND(NOT(ISBLANK(Spreadsheet!C712)),LEN(Spreadsheet!T712)&gt;0,LEN(Spreadsheet!T712)&lt;=50))</f>
        <v>1</v>
      </c>
      <c r="AZ712" s="5" t="b">
        <f>OR(LEN(Spreadsheet!U712)=0,AND(LEN(Spreadsheet!U712)&gt;0,LEN(Spreadsheet!U712)&lt;=50))</f>
        <v>1</v>
      </c>
      <c r="BA712" s="5" t="b">
        <f>OR(AND(ISBLANK(Spreadsheet!C712),LEN(Spreadsheet!V712)=0),AND(NOT(ISBLANK(Spreadsheet!C712)),LEN(Spreadsheet!V712)&gt;0,LEN(Spreadsheet!V712)&lt;=50))</f>
        <v>1</v>
      </c>
      <c r="BB712" s="5" t="b">
        <f t="array" ref="BB712">IF(AND(ISBLANK(Spreadsheet!C712),LEN(Spreadsheet!W712)=0),TRUE,ISNUMBER(MATCH(TRUE,EXACT(Spreadsheet!W712,States),0)))</f>
        <v>1</v>
      </c>
      <c r="BC712" s="5" t="b">
        <f>OR(AND(ISBLANK(Spreadsheet!C712),LEN(Spreadsheet!X712)=0),AND(NOT(ISBLANK(Spreadsheet!C712)),LEN(Spreadsheet!X712)&gt;0,LEN(Spreadsheet!X712)=5,ISNUMBER(VALUE(Spreadsheet!X712))))</f>
        <v>1</v>
      </c>
      <c r="BD712" s="5" t="b">
        <f>OR(ISBLANK(Spreadsheet!Z712),LEN(Spreadsheet!Z712)&lt;=50)</f>
        <v>1</v>
      </c>
      <c r="BE712" s="5" t="b">
        <f>ISBLANK(Spreadsheet!AA712)</f>
        <v>1</v>
      </c>
      <c r="BF712" s="5" t="b">
        <f>ISBLANK(Spreadsheet!AB712)</f>
        <v>1</v>
      </c>
      <c r="BG712" s="5" t="b">
        <f>IF(ISERROR(DATEVALUE(TEXT(Spreadsheet!AC712,"mm/dd/yyyy")) &gt; DATEVALUE(TEXT(Spreadsheet!J712,"mm/dd/yyyy"))),IF(OR(AND(ISBLANK(Spreadsheet!AC712),ISBLANK(Spreadsheet!C712)),AND(NOT(ISBLANK(Spreadsheet!C712)),ISBLANK(Spreadsheet!AC712),NOT(ISBLANK(Spreadsheet!D712)))),TRUE,FALSE),IF(DATEVALUE(TEXT(Spreadsheet!AC712,"mm/dd/yyyy")) &gt; DATEVALUE(TEXT(Spreadsheet!J712,"mm/dd/yyyy")),TRUE,FALSE))</f>
        <v>1</v>
      </c>
      <c r="BH712" s="5" t="b">
        <f>OR(AND(ISBLANK(Spreadsheet!C712),ISBLANK(Spreadsheet!AE712)),AND(NOT(ISBLANK(Spreadsheet!C712)),NOT(ISBLANK(Spreadsheet!D712)),ISBLANK(Spreadsheet!AE712)),AND(NOT(ISBLANK(Spreadsheet!C712)),ISBLANK(Spreadsheet!D712),NOT(ISBLANK(Spreadsheet!AE712)),LEN(Spreadsheet!AE712)&lt;=100))</f>
        <v>1</v>
      </c>
      <c r="BI712" s="5" t="b">
        <f t="array" ref="BI712">IF(ISBLANK(Spreadsheet!AF712),TRUE,ISNUMBER(MATCH(TRUE,EXACT(Spreadsheet!AF712,CobraShortReasons),0)))</f>
        <v>1</v>
      </c>
      <c r="BJ712" s="5" t="b">
        <f ca="1">IF(ISERROR(DATEVALUE(TEXT(Spreadsheet!AG712,"mm/dd/yyyy")) &gt; TODAY()),IF(ISBLANK(Spreadsheet!AG712),TRUE,FALSE),IF(DATEVALUE(TEXT(Spreadsheet!AG712,"mm/dd/yyyy")) &gt; TODAY(),FALSE,TRUE))</f>
        <v>1</v>
      </c>
      <c r="BK712" s="5" t="b">
        <f>OR(ISBLANK(Spreadsheet!AH712),LEN(Spreadsheet!AH712)&lt;=25)</f>
        <v>1</v>
      </c>
      <c r="BL712" s="5" t="b">
        <f t="array" aca="1" ref="BL712" ca="1">IF(ISBLANK(Spreadsheet!AI712),TRUE,ISNUMBER(MATCH(TRUE,EXACT(Spreadsheet!AI712,INDIRECT(Spreadsheet!$D$2)),0)))</f>
        <v>1</v>
      </c>
      <c r="BM712" s="5" t="b">
        <f t="array" aca="1" ref="BM712" ca="1">IF(ISBLANK(Spreadsheet!AJ712),TRUE,ISNUMBER(MATCH(TRUE,EXACT(Spreadsheet!AJ712,INDIRECT(Spreadsheet!BJ712)),0)))</f>
        <v>1</v>
      </c>
      <c r="BN712" s="5" t="b">
        <f t="array" ref="BN712">IF(ISBLANK(Spreadsheet!AK712),TRUE,ISNUMBER(MATCH(TRUE,EXACT(Spreadsheet!AK712,DentalPlans),0)))</f>
        <v>1</v>
      </c>
      <c r="BO712" s="5" t="b">
        <f t="array" aca="1" ref="BO712" ca="1">IF(ISBLANK(Spreadsheet!AL712),TRUE,ISNUMBER(MATCH(TRUE,EXACT(Spreadsheet!AL712,INDIRECT(Spreadsheet!BK712)),0)))</f>
        <v>1</v>
      </c>
      <c r="BP712" s="5" t="b">
        <f t="array" ref="BP712">IF(ISBLANK(Spreadsheet!AM712),TRUE,ISNUMBER(MATCH(TRUE,EXACT(Spreadsheet!AM712,VisionPlans),0)))</f>
        <v>1</v>
      </c>
      <c r="BQ712" s="5" t="b">
        <f t="array" aca="1" ref="BQ712" ca="1">IF(ISBLANK(Spreadsheet!AN712),TRUE,ISNUMBER(MATCH(TRUE,EXACT(Spreadsheet!AN712,INDIRECT(Spreadsheet!BL712)),0)))</f>
        <v>1</v>
      </c>
      <c r="BR712" s="5" t="b">
        <f t="array" ref="BR712">IF(ISBLANK(Spreadsheet!AO712),TRUE,ISNUMBER(MATCH(TRUE,EXACT(Spreadsheet!AO712,LifeBenefitClasses),0)))</f>
        <v>1</v>
      </c>
      <c r="BS712" s="5" t="b">
        <f>IF(OR(ISBLANK(Spreadsheet!AO712), Spreadsheet!AO712="Waive"),IF(ISBLANK(Spreadsheet!AP712),TRUE,FALSE),IF(OR(AND(NOT(ISBLANK(Spreadsheet!AO712)),ISBLANK(Spreadsheet!AP712)),NOT(ISNUMBER(VALUE(Spreadsheet!AP712)))),FALSE,IF(OR(AND(Spreadsheet!AP712&lt;6,MOD(Spreadsheet!AP712*10,5)=0), MOD(Spreadsheet!AP712,5000)=0),TRUE,FALSE)))</f>
        <v>1</v>
      </c>
      <c r="BT712" s="5" t="b">
        <f t="array" ref="BT712">IF(ISBLANK(Spreadsheet!AQ712),TRUE,ISNUMBER(MATCH(TRUE,EXACT(Spreadsheet!AQ712,EnrollWaive),0)))</f>
        <v>1</v>
      </c>
      <c r="BU712" s="5" t="b">
        <f t="array" ref="BU712">IF(ISBLANK(Spreadsheet!AR712),TRUE,ISNUMBER(MATCH(TRUE,EXACT(Spreadsheet!AR712,LifeBenefitClasses),0)))</f>
        <v>1</v>
      </c>
      <c r="BV712" s="5" t="b">
        <f>IF(OR(ISBLANK(Spreadsheet!AR712), Spreadsheet!AR712="Waive"),IF(ISBLANK(Spreadsheet!AS712),TRUE,FALSE),IF(OR(AND(NOT(ISBLANK(Spreadsheet!AR712)),ISBLANK(Spreadsheet!AS712)),NOT(ISNUMBER(VALUE(Spreadsheet!AS712)))),FALSE,IF(OR(AND(Spreadsheet!AS712&lt;6,MOD(Spreadsheet!AS712*10,5)=0), MOD(Spreadsheet!AS712,10000)=0),TRUE,FALSE)))</f>
        <v>1</v>
      </c>
      <c r="BW712" s="5" t="b">
        <f t="array" ref="BW712">IF(ISBLANK(Spreadsheet!AT712),TRUE,ISNUMBER(MATCH(TRUE,EXACT(Spreadsheet!AT712,LifeBenefitClasses),0)))</f>
        <v>1</v>
      </c>
      <c r="BX712" s="5" t="b">
        <f>IF(OR(ISBLANK(Spreadsheet!AT712), Spreadsheet!AT712="Waive"),IF(ISBLANK(Spreadsheet!AU712),TRUE,FALSE),IF(OR(AND(NOT(ISBLANK(Spreadsheet!AT712)),ISBLANK(Spreadsheet!AU712)),NOT(ISNUMBER(VALUE(Spreadsheet!AU712)))),FALSE,IF(AND(NOT(OR(ISBLANK(Spreadsheet!AT712),Spreadsheet!AT712="Waive")),NOT(OR(ISBLANK(Spreadsheet!AR712),Spreadsheet!AR712="Waive")),MOD(Spreadsheet!AU712,5000)=0, Spreadsheet!AU712&lt;=(Spreadsheet!AS712*0.5)),TRUE,FALSE)))</f>
        <v>1</v>
      </c>
      <c r="BY712" s="5" t="b">
        <f t="array" ref="BY712">IF(ISBLANK(Spreadsheet!AV712),TRUE,ISNUMBER(MATCH(TRUE,EXACT(Spreadsheet!AV712,EnrollWaive),0)))</f>
        <v>1</v>
      </c>
      <c r="BZ712" s="5" t="b">
        <f t="array" ref="BZ712">IF(ISBLANK(Spreadsheet!AW712),TRUE,ISNUMBER(MATCH(TRUE,EXACT(Spreadsheet!AW712,LifeBenefitClasses),0)))</f>
        <v>1</v>
      </c>
      <c r="CA712" s="5" t="b">
        <f t="array" ref="CA712">IF(ISBLANK(Spreadsheet!AX712),TRUE,ISNUMBER(MATCH(TRUE,EXACT(Spreadsheet!AX712,LifeBenefitClasses),0)))</f>
        <v>1</v>
      </c>
      <c r="CB712" s="5" t="b">
        <f t="array" ref="CB712">IF(ISBLANK(Spreadsheet!AY712),TRUE,ISNUMBER(MATCH(TRUE,EXACT(Spreadsheet!AY712,LifeBenefitClasses),0)))</f>
        <v>1</v>
      </c>
      <c r="CC712" s="5" t="b">
        <f t="array" ref="CC712">IF(ISBLANK(Spreadsheet!AZ712),TRUE,ISNUMBER(MATCH(TRUE,EXACT(Spreadsheet!AZ712,LifeBenefitClasses),0)))</f>
        <v>1</v>
      </c>
      <c r="CD712" s="5" t="b">
        <f t="array" ref="CD712">IF(ISBLANK(Spreadsheet!BA712),TRUE,ISNUMBER(MATCH(TRUE,EXACT(Spreadsheet!BA712,LifeBenefitClasses),0)))</f>
        <v>1</v>
      </c>
      <c r="CE712" s="5" t="b">
        <f>IF(OR(ISBLANK(Spreadsheet!BA712), Spreadsheet!BA712="Waive"),IF(ISBLANK(Spreadsheet!BB712),TRUE,FALSE),IF(OR(AND(NOT(ISBLANK(Spreadsheet!BA712)),ISBLANK(Spreadsheet!BB712)),NOT(ISNUMBER(VALUE(Spreadsheet!BB712))),ISBLANK(Spreadsheet!BC712),NOT(ISNUMBER(VALUE(Spreadsheet!BC712)))),FALSE,IF(AND(Spreadsheet!BB712&gt;=50000,Spreadsheet!BB712&lt;=250000,MOD(Spreadsheet!BB712,10000)=0,Spreadsheet!BB712&lt;=(10*Spreadsheet!BC712)),TRUE,FALSE)))</f>
        <v>1</v>
      </c>
      <c r="CF712" s="5" t="b">
        <f>IF(NOT(ISBLANK(Spreadsheet!BC712)),AND(ISNUMBER(VALUE(Spreadsheet!BC712)),Spreadsheet!BC712&gt;0),AND(OR(ISBLANK(Spreadsheet!AO712),Spreadsheet!AO712="Waive",AND(NOT(OR(ISBLANK(Spreadsheet!AO712),Spreadsheet!AO712="Waive")),Spreadsheet!AP712&gt;=6)),OR(ISBLANK(Spreadsheet!AR712),AND(NOT(OR(ISBLANK(Spreadsheet!AR712),Spreadsheet!AR712="Waive")),Spreadsheet!AS712&gt;=6)),OR(ISBLANK(Spreadsheet!AW712)),OR(ISBLANK(Spreadsheet!AX712)),OR(ISBLANK(Spreadsheet!AY712)),OR(ISBLANK(Spreadsheet!AZ712)),OR(ISBLANK(Spreadsheet!BA712),Spreadsheet!BA712="Waive")))</f>
        <v>1</v>
      </c>
      <c r="CG712" s="5" t="b">
        <f t="shared" ref="CG712:CG775" ca="1" si="51">NOT(ISERROR(H712))</f>
        <v>1</v>
      </c>
    </row>
    <row r="713" spans="8:85" x14ac:dyDescent="0.3">
      <c r="H713" s="5">
        <f t="shared" ca="1" si="48"/>
        <v>2</v>
      </c>
      <c r="I713" s="5" t="str">
        <f t="shared" ca="1" si="50"/>
        <v/>
      </c>
      <c r="J713" s="5" t="str">
        <f>IF(AND(NOT(ISBLANK(Spreadsheet!C713)),ISBLANK(Spreadsheet!D713)),Spreadsheet!F713&amp;" "&amp;Spreadsheet!H713,"")</f>
        <v/>
      </c>
      <c r="K713" s="5">
        <f>IF(AND(NOT(ISBLANK(Spreadsheet!C713)),ISBLANK(Spreadsheet!D713)),COUNTIFS(Spreadsheet!E714:E$786,"=Child",Spreadsheet!C714:C$786, "="&amp;Spreadsheet!C713) + COUNTIFS(Spreadsheet!E714:E$786,"=Step-child",Spreadsheet!C714:C$786, "="&amp;Spreadsheet!C713),0)</f>
        <v>0</v>
      </c>
      <c r="L713" s="5">
        <f>IF(NOT(ISBLANK(J713)),COUNTIFS(Spreadsheet!E714:E$786,"=Wife",Spreadsheet!C714:C$786, "="&amp;Spreadsheet!C713) + COUNTIFS(Spreadsheet!E714:E$786,"=Husband",Spreadsheet!C714:C$786, "="&amp;Spreadsheet!C713),0)</f>
        <v>0</v>
      </c>
      <c r="M713" s="5">
        <f>IF(NOT(ISBLANK(Spreadsheet!AJ713)),VLOOKUP(Spreadsheet!AJ713,'Drop Downs'!$P$2:$R$16,3,FALSE),0)</f>
        <v>0</v>
      </c>
      <c r="N713" s="5">
        <f>IF(NOT(ISBLANK(Spreadsheet!AJ713)), VLOOKUP(Spreadsheet!AJ713,'Drop Downs'!$P$2:$R$16,2,FALSE),0)</f>
        <v>0</v>
      </c>
      <c r="O713" s="5">
        <f>IF(NOT(ISBLANK(Spreadsheet!AL713)),VLOOKUP(Spreadsheet!AL713,'Drop Downs'!$P$2:$R$16,3,FALSE), 0)</f>
        <v>0</v>
      </c>
      <c r="P713" s="5">
        <f>IF(NOT(ISBLANK(Spreadsheet!AL713)),VLOOKUP(Spreadsheet!AL713,'Drop Downs'!$P$2:$R$16,2,FALSE),0)</f>
        <v>0</v>
      </c>
      <c r="Q713" s="5">
        <f>IF(NOT(ISBLANK(Spreadsheet!AN713)),VLOOKUP(Spreadsheet!AN713,'Drop Downs'!$P$2:$R$16,3,FALSE),0)</f>
        <v>0</v>
      </c>
      <c r="R713" s="5">
        <f>IF(NOT(ISBLANK(Spreadsheet!AN713)),VLOOKUP(Spreadsheet!AN713,'Drop Downs'!$P$2:$R$16,2,FALSE),0)</f>
        <v>0</v>
      </c>
      <c r="S713" s="5" t="str">
        <f>IF(OR(M713&gt;K713,N713&gt;L713,O713&gt;K713, Q713&gt;K713,N713&gt;L713, P713&gt;L713, R713&gt;L713),"Member currently has a coverage election over what he/she needs.  Please add more dependents or adjust the coverage election.","")&amp;(IF(AND(NOT(ISBLANK(Spreadsheet!C713)),NOT(ISBLANK(Spreadsheet!D713)),ISBLANK(Spreadsheet!E713)),"Dependent lacks a relationship to member.Please select one from the drop-down.",""))</f>
        <v/>
      </c>
      <c r="T713" s="5" t="b">
        <f t="shared" si="49"/>
        <v>1</v>
      </c>
      <c r="U713" s="5" t="b">
        <f>OR(ISBLANK(Spreadsheet!C713),IF(NOT(ISBLANK(Spreadsheet!D713)),NOT(ISBLANK(Spreadsheet!E713)),TRUE))</f>
        <v>1</v>
      </c>
      <c r="V713" s="5" t="b">
        <f>OR(ISBLANK(Spreadsheet!C713), NOT(ISBLANK(Spreadsheet!I713)))</f>
        <v>1</v>
      </c>
      <c r="W713" s="5" t="b">
        <f>OR(ISBLANK(Spreadsheet!D713),NOT(ISBLANK(Spreadsheet!C713)))</f>
        <v>1</v>
      </c>
      <c r="X713" s="155" t="str">
        <f>REPT("0",MIN(FIND({1,2,3,4,5,6,7,8,9},Spreadsheet!C713&amp;"123456789"))-1)&amp;IF(ISBLANK(Spreadsheet!C713),"",SUMPRODUCT(MID(0&amp;Spreadsheet!C713,LARGE(INDEX(ISNUMBER(--MID(Spreadsheet!C713,ROW($1:$225),1))*
 ROW($1:$225),0),ROW($1:$225))+1,1)*10^ROW($1:$225)/10))</f>
        <v/>
      </c>
      <c r="Y713" s="5" t="b">
        <f>IF(NOT(ISBLANK(Spreadsheet!C713)),IF(AND(ISNUMBER(VALUE(Spreadsheet!C713)), LEN(Spreadsheet!C713)=9),TRUE,FALSE),TRUE)</f>
        <v>1</v>
      </c>
      <c r="Z713" s="155" t="str">
        <f>REPT("0",MIN(FIND({1,2,3,4,5,6,7,8,9},Spreadsheet!D713&amp;"123456789"))-1)&amp;IF(ISBLANK(Spreadsheet!D713),"",SUMPRODUCT(MID(0&amp;Spreadsheet!D713,LARGE(INDEX(ISNUMBER(--MID(Spreadsheet!D713,ROW($1:$225),1))*
 ROW($1:$225),0),ROW($1:$225))+1,1)*10^ROW($1:$225)/10))</f>
        <v/>
      </c>
      <c r="AA713" s="5" t="b">
        <f>IF(AND(NOT(ISBLANK(Spreadsheet!D713)),NOT(ISBLANK(Spreadsheet!C713))),IF(AND(ISNUMBER(VALUE(Spreadsheet!D713)), LEN(Spreadsheet!D713)=9),TRUE,FALSE),IF(AND(NOT(ISBLANK(Spreadsheet!D713)),ISBLANK(Spreadsheet!C713)),FALSE,TRUE))</f>
        <v>1</v>
      </c>
      <c r="AB713" s="5" t="b">
        <f>OR(ISBLANK(Spreadsheet!Y713),IF(NOT(ISBLANK(Spreadsheet!Y713)),LEN(Spreadsheet!Y713)=10,ISNUMBER(VALUE(Spreadsheet!Y713))))</f>
        <v>1</v>
      </c>
      <c r="AC713" s="5" t="b">
        <f>OR(ISBLANK(Spreadsheet!AI713), AND(NOT(ISBLANK(Spreadsheet!AJ713)), NOT(ISNUMBER(SEARCH("Waive",Spreadsheet!AJ713)))))</f>
        <v>1</v>
      </c>
      <c r="AD713" s="5" t="b">
        <f>OR(ISBLANK(Spreadsheet!AK713), AND(NOT(ISBLANK(Spreadsheet!AL713)), NOT(ISNUMBER(SEARCH("Waive",Spreadsheet!AL713)))))</f>
        <v>1</v>
      </c>
      <c r="AE713" s="5" t="b">
        <f>OR(ISBLANK(Spreadsheet!AM713), AND(NOT(ISBLANK(Spreadsheet!AN713)), NOT(ISNUMBER(SEARCH("Waive", Spreadsheet!AN713)))))</f>
        <v>1</v>
      </c>
      <c r="AF713" s="5" t="b">
        <f>OR(ISBLANK(Spreadsheet!C713), NOT(ISBLANK(Spreadsheet!D713)),NOT(ISBLANK(Spreadsheet!L713)))</f>
        <v>1</v>
      </c>
      <c r="AG713" s="5" t="b">
        <f>IF(AND(NOT(ISBLANK(Spreadsheet!C713)), NOT(ISBLANK(Spreadsheet!D713)),Spreadsheet!C713&lt;&gt;Spreadsheet!D713),IF(ISERROR(VLOOKUP(Spreadsheet!C713, Spreadsheet!$C$6:'Spreadsheet'!$C712,1,FALSE)), FALSE, TRUE),TRUE)</f>
        <v>1</v>
      </c>
      <c r="AH713" s="5" t="b">
        <f>Spreadsheet!$B$2=Spreadsheet!AD713</f>
        <v>1</v>
      </c>
      <c r="AI713" s="5" t="b">
        <f>IF(ISBLANK(Spreadsheet!G713),TRUE,IF(OR(LEN(Spreadsheet!G713)&gt;1,ISNUMBER(VALUE(Spreadsheet!G713))),FALSE,TRUE))</f>
        <v>1</v>
      </c>
      <c r="AJ713" s="5" t="b">
        <f>OR(ISBLANK(Spreadsheet!C713), NOT(ISBLANK(Spreadsheet!B713)), NOT(ISBLANK(Spreadsheet!D713)))</f>
        <v>1</v>
      </c>
      <c r="AK713" s="5" t="b">
        <f t="array" ref="AK713">IF(OR(AND(ISBLANK(Spreadsheet!E713),ISBLANK(Spreadsheet!D713),NOT(ISBLANK(Spreadsheet!C713))),AND(ISBLANK(Spreadsheet!E713),ISBLANK(Spreadsheet!D713),ISBLANK(Spreadsheet!C713))),TRUE,ISNUMBER(MATCH(TRUE,EXACT(Spreadsheet!E713,Relationships),0)))</f>
        <v>1</v>
      </c>
      <c r="AL713" s="5" t="b">
        <f>IF(NOT(ISBLANK(Spreadsheet!C713)),IF(OR(ISBLANK(Spreadsheet!F713),LEN(Spreadsheet!F713)&gt;40),FALSE,TRUE),TRUE)</f>
        <v>1</v>
      </c>
      <c r="AM713" s="5" t="b">
        <f>IF(NOT(ISBLANK(Spreadsheet!C713)),IF(OR(ISBLANK(Spreadsheet!H713),LEN(Spreadsheet!H713)&gt;40),FALSE,TRUE),TRUE)</f>
        <v>1</v>
      </c>
      <c r="AN713" s="5" t="b">
        <f t="array" ref="AN713">IF(ISBLANK(Spreadsheet!I713),TRUE,ISNUMBER(MATCH(TRUE,EXACT(Spreadsheet!I713,GenderValues),0)))</f>
        <v>1</v>
      </c>
      <c r="AO713" s="5" t="b">
        <f ca="1">IF(ISERROR(DATEVALUE(TEXT(Spreadsheet!J713,"mm/dd/yyyy")) &gt; TODAY()),IF(AND(ISBLANK(Spreadsheet!J713),ISBLANK(Spreadsheet!C713)),TRUE,FALSE),IF(DATEVALUE(TEXT(Spreadsheet!J713,"mm/dd/yyyy")) &gt; TODAY(),FALSE,TRUE))</f>
        <v>1</v>
      </c>
      <c r="AP713" s="5" t="b">
        <f>OR(ISBLANK(Spreadsheet!K713),LEN(Spreadsheet!K713)&lt;=100)</f>
        <v>1</v>
      </c>
      <c r="AQ713" s="5" t="b">
        <f t="array" ref="AQ713">IF(OR(AND(ISBLANK(Spreadsheet!L713),ISBLANK(Spreadsheet!C713)),AND(NOT(ISBLANK(Spreadsheet!C713)),NOT(ISBLANK(Spreadsheet!D713)))),TRUE,ISNUMBER(MATCH(TRUE,EXACT(Spreadsheet!L713,MaritalStatus),0)))</f>
        <v>1</v>
      </c>
      <c r="AR713" s="5" t="b">
        <f ca="1">IF(ISERROR(DATEVALUE(TEXT(Spreadsheet!M713,"mm/dd/yyyy")) &gt; TODAY()),IF(ISBLANK(Spreadsheet!M713),TRUE,FALSE),IF(DATEVALUE(TEXT(Spreadsheet!M713,"mm/dd/yyyy")) &gt; TODAY(),FALSE,TRUE))</f>
        <v>1</v>
      </c>
      <c r="AS713" s="5" t="b">
        <f>OR(ISBLANK(Spreadsheet!N713),LEN(Spreadsheet!N713)&lt;=100)</f>
        <v>1</v>
      </c>
      <c r="AT713" s="5" t="b">
        <f>OR(ISBLANK(Spreadsheet!O713),UPPER(Spreadsheet!O713)="YES")</f>
        <v>1</v>
      </c>
      <c r="AU713" s="5" t="b">
        <f>OR(ISBLANK(Spreadsheet!P713),UPPER(Spreadsheet!P713)="YES")</f>
        <v>1</v>
      </c>
      <c r="AV713" s="5" t="b">
        <f t="array" ref="AV713">IF(ISBLANK(Spreadsheet!Q713),TRUE,ISNUMBER(MATCH(TRUE,EXACT(Spreadsheet!Q713,OnGroupsPriorIns),0)))</f>
        <v>1</v>
      </c>
      <c r="AW713" s="5" t="b">
        <f>OR(ISBLANK(Spreadsheet!R713),UPPER(Spreadsheet!R713)="YES")</f>
        <v>1</v>
      </c>
      <c r="AX713" s="5" t="b">
        <f>OR(ISBLANK(Spreadsheet!S713),UPPER(Spreadsheet!S713)="YES")</f>
        <v>1</v>
      </c>
      <c r="AY713" s="5" t="b">
        <f>OR(AND(ISBLANK(Spreadsheet!C713),LEN(Spreadsheet!T713)=0),AND(NOT(ISBLANK(Spreadsheet!C713)),LEN(Spreadsheet!T713)&gt;0,LEN(Spreadsheet!T713)&lt;=50))</f>
        <v>1</v>
      </c>
      <c r="AZ713" s="5" t="b">
        <f>OR(LEN(Spreadsheet!U713)=0,AND(LEN(Spreadsheet!U713)&gt;0,LEN(Spreadsheet!U713)&lt;=50))</f>
        <v>1</v>
      </c>
      <c r="BA713" s="5" t="b">
        <f>OR(AND(ISBLANK(Spreadsheet!C713),LEN(Spreadsheet!V713)=0),AND(NOT(ISBLANK(Spreadsheet!C713)),LEN(Spreadsheet!V713)&gt;0,LEN(Spreadsheet!V713)&lt;=50))</f>
        <v>1</v>
      </c>
      <c r="BB713" s="5" t="b">
        <f t="array" ref="BB713">IF(AND(ISBLANK(Spreadsheet!C713),LEN(Spreadsheet!W713)=0),TRUE,ISNUMBER(MATCH(TRUE,EXACT(Spreadsheet!W713,States),0)))</f>
        <v>1</v>
      </c>
      <c r="BC713" s="5" t="b">
        <f>OR(AND(ISBLANK(Spreadsheet!C713),LEN(Spreadsheet!X713)=0),AND(NOT(ISBLANK(Spreadsheet!C713)),LEN(Spreadsheet!X713)&gt;0,LEN(Spreadsheet!X713)=5,ISNUMBER(VALUE(Spreadsheet!X713))))</f>
        <v>1</v>
      </c>
      <c r="BD713" s="5" t="b">
        <f>OR(ISBLANK(Spreadsheet!Z713),LEN(Spreadsheet!Z713)&lt;=50)</f>
        <v>1</v>
      </c>
      <c r="BE713" s="5" t="b">
        <f>ISBLANK(Spreadsheet!AA713)</f>
        <v>1</v>
      </c>
      <c r="BF713" s="5" t="b">
        <f>ISBLANK(Spreadsheet!AB713)</f>
        <v>1</v>
      </c>
      <c r="BG713" s="5" t="b">
        <f>IF(ISERROR(DATEVALUE(TEXT(Spreadsheet!AC713,"mm/dd/yyyy")) &gt; DATEVALUE(TEXT(Spreadsheet!J713,"mm/dd/yyyy"))),IF(OR(AND(ISBLANK(Spreadsheet!AC713),ISBLANK(Spreadsheet!C713)),AND(NOT(ISBLANK(Spreadsheet!C713)),ISBLANK(Spreadsheet!AC713),NOT(ISBLANK(Spreadsheet!D713)))),TRUE,FALSE),IF(DATEVALUE(TEXT(Spreadsheet!AC713,"mm/dd/yyyy")) &gt; DATEVALUE(TEXT(Spreadsheet!J713,"mm/dd/yyyy")),TRUE,FALSE))</f>
        <v>1</v>
      </c>
      <c r="BH713" s="5" t="b">
        <f>OR(AND(ISBLANK(Spreadsheet!C713),ISBLANK(Spreadsheet!AE713)),AND(NOT(ISBLANK(Spreadsheet!C713)),NOT(ISBLANK(Spreadsheet!D713)),ISBLANK(Spreadsheet!AE713)),AND(NOT(ISBLANK(Spreadsheet!C713)),ISBLANK(Spreadsheet!D713),NOT(ISBLANK(Spreadsheet!AE713)),LEN(Spreadsheet!AE713)&lt;=100))</f>
        <v>1</v>
      </c>
      <c r="BI713" s="5" t="b">
        <f t="array" ref="BI713">IF(ISBLANK(Spreadsheet!AF713),TRUE,ISNUMBER(MATCH(TRUE,EXACT(Spreadsheet!AF713,CobraShortReasons),0)))</f>
        <v>1</v>
      </c>
      <c r="BJ713" s="5" t="b">
        <f ca="1">IF(ISERROR(DATEVALUE(TEXT(Spreadsheet!AG713,"mm/dd/yyyy")) &gt; TODAY()),IF(ISBLANK(Spreadsheet!AG713),TRUE,FALSE),IF(DATEVALUE(TEXT(Spreadsheet!AG713,"mm/dd/yyyy")) &gt; TODAY(),FALSE,TRUE))</f>
        <v>1</v>
      </c>
      <c r="BK713" s="5" t="b">
        <f>OR(ISBLANK(Spreadsheet!AH713),LEN(Spreadsheet!AH713)&lt;=25)</f>
        <v>1</v>
      </c>
      <c r="BL713" s="5" t="b">
        <f t="array" aca="1" ref="BL713" ca="1">IF(ISBLANK(Spreadsheet!AI713),TRUE,ISNUMBER(MATCH(TRUE,EXACT(Spreadsheet!AI713,INDIRECT(Spreadsheet!$D$2)),0)))</f>
        <v>1</v>
      </c>
      <c r="BM713" s="5" t="b">
        <f t="array" aca="1" ref="BM713" ca="1">IF(ISBLANK(Spreadsheet!AJ713),TRUE,ISNUMBER(MATCH(TRUE,EXACT(Spreadsheet!AJ713,INDIRECT(Spreadsheet!BJ713)),0)))</f>
        <v>1</v>
      </c>
      <c r="BN713" s="5" t="b">
        <f t="array" ref="BN713">IF(ISBLANK(Spreadsheet!AK713),TRUE,ISNUMBER(MATCH(TRUE,EXACT(Spreadsheet!AK713,DentalPlans),0)))</f>
        <v>1</v>
      </c>
      <c r="BO713" s="5" t="b">
        <f t="array" aca="1" ref="BO713" ca="1">IF(ISBLANK(Spreadsheet!AL713),TRUE,ISNUMBER(MATCH(TRUE,EXACT(Spreadsheet!AL713,INDIRECT(Spreadsheet!BK713)),0)))</f>
        <v>1</v>
      </c>
      <c r="BP713" s="5" t="b">
        <f t="array" ref="BP713">IF(ISBLANK(Spreadsheet!AM713),TRUE,ISNUMBER(MATCH(TRUE,EXACT(Spreadsheet!AM713,VisionPlans),0)))</f>
        <v>1</v>
      </c>
      <c r="BQ713" s="5" t="b">
        <f t="array" aca="1" ref="BQ713" ca="1">IF(ISBLANK(Spreadsheet!AN713),TRUE,ISNUMBER(MATCH(TRUE,EXACT(Spreadsheet!AN713,INDIRECT(Spreadsheet!BL713)),0)))</f>
        <v>1</v>
      </c>
      <c r="BR713" s="5" t="b">
        <f t="array" ref="BR713">IF(ISBLANK(Spreadsheet!AO713),TRUE,ISNUMBER(MATCH(TRUE,EXACT(Spreadsheet!AO713,LifeBenefitClasses),0)))</f>
        <v>1</v>
      </c>
      <c r="BS713" s="5" t="b">
        <f>IF(OR(ISBLANK(Spreadsheet!AO713), Spreadsheet!AO713="Waive"),IF(ISBLANK(Spreadsheet!AP713),TRUE,FALSE),IF(OR(AND(NOT(ISBLANK(Spreadsheet!AO713)),ISBLANK(Spreadsheet!AP713)),NOT(ISNUMBER(VALUE(Spreadsheet!AP713)))),FALSE,IF(OR(AND(Spreadsheet!AP713&lt;6,MOD(Spreadsheet!AP713*10,5)=0), MOD(Spreadsheet!AP713,5000)=0),TRUE,FALSE)))</f>
        <v>1</v>
      </c>
      <c r="BT713" s="5" t="b">
        <f t="array" ref="BT713">IF(ISBLANK(Spreadsheet!AQ713),TRUE,ISNUMBER(MATCH(TRUE,EXACT(Spreadsheet!AQ713,EnrollWaive),0)))</f>
        <v>1</v>
      </c>
      <c r="BU713" s="5" t="b">
        <f t="array" ref="BU713">IF(ISBLANK(Spreadsheet!AR713),TRUE,ISNUMBER(MATCH(TRUE,EXACT(Spreadsheet!AR713,LifeBenefitClasses),0)))</f>
        <v>1</v>
      </c>
      <c r="BV713" s="5" t="b">
        <f>IF(OR(ISBLANK(Spreadsheet!AR713), Spreadsheet!AR713="Waive"),IF(ISBLANK(Spreadsheet!AS713),TRUE,FALSE),IF(OR(AND(NOT(ISBLANK(Spreadsheet!AR713)),ISBLANK(Spreadsheet!AS713)),NOT(ISNUMBER(VALUE(Spreadsheet!AS713)))),FALSE,IF(OR(AND(Spreadsheet!AS713&lt;6,MOD(Spreadsheet!AS713*10,5)=0), MOD(Spreadsheet!AS713,10000)=0),TRUE,FALSE)))</f>
        <v>1</v>
      </c>
      <c r="BW713" s="5" t="b">
        <f t="array" ref="BW713">IF(ISBLANK(Spreadsheet!AT713),TRUE,ISNUMBER(MATCH(TRUE,EXACT(Spreadsheet!AT713,LifeBenefitClasses),0)))</f>
        <v>1</v>
      </c>
      <c r="BX713" s="5" t="b">
        <f>IF(OR(ISBLANK(Spreadsheet!AT713), Spreadsheet!AT713="Waive"),IF(ISBLANK(Spreadsheet!AU713),TRUE,FALSE),IF(OR(AND(NOT(ISBLANK(Spreadsheet!AT713)),ISBLANK(Spreadsheet!AU713)),NOT(ISNUMBER(VALUE(Spreadsheet!AU713)))),FALSE,IF(AND(NOT(OR(ISBLANK(Spreadsheet!AT713),Spreadsheet!AT713="Waive")),NOT(OR(ISBLANK(Spreadsheet!AR713),Spreadsheet!AR713="Waive")),MOD(Spreadsheet!AU713,5000)=0, Spreadsheet!AU713&lt;=(Spreadsheet!AS713*0.5)),TRUE,FALSE)))</f>
        <v>1</v>
      </c>
      <c r="BY713" s="5" t="b">
        <f t="array" ref="BY713">IF(ISBLANK(Spreadsheet!AV713),TRUE,ISNUMBER(MATCH(TRUE,EXACT(Spreadsheet!AV713,EnrollWaive),0)))</f>
        <v>1</v>
      </c>
      <c r="BZ713" s="5" t="b">
        <f t="array" ref="BZ713">IF(ISBLANK(Spreadsheet!AW713),TRUE,ISNUMBER(MATCH(TRUE,EXACT(Spreadsheet!AW713,LifeBenefitClasses),0)))</f>
        <v>1</v>
      </c>
      <c r="CA713" s="5" t="b">
        <f t="array" ref="CA713">IF(ISBLANK(Spreadsheet!AX713),TRUE,ISNUMBER(MATCH(TRUE,EXACT(Spreadsheet!AX713,LifeBenefitClasses),0)))</f>
        <v>1</v>
      </c>
      <c r="CB713" s="5" t="b">
        <f t="array" ref="CB713">IF(ISBLANK(Spreadsheet!AY713),TRUE,ISNUMBER(MATCH(TRUE,EXACT(Spreadsheet!AY713,LifeBenefitClasses),0)))</f>
        <v>1</v>
      </c>
      <c r="CC713" s="5" t="b">
        <f t="array" ref="CC713">IF(ISBLANK(Spreadsheet!AZ713),TRUE,ISNUMBER(MATCH(TRUE,EXACT(Spreadsheet!AZ713,LifeBenefitClasses),0)))</f>
        <v>1</v>
      </c>
      <c r="CD713" s="5" t="b">
        <f t="array" ref="CD713">IF(ISBLANK(Spreadsheet!BA713),TRUE,ISNUMBER(MATCH(TRUE,EXACT(Spreadsheet!BA713,LifeBenefitClasses),0)))</f>
        <v>1</v>
      </c>
      <c r="CE713" s="5" t="b">
        <f>IF(OR(ISBLANK(Spreadsheet!BA713), Spreadsheet!BA713="Waive"),IF(ISBLANK(Spreadsheet!BB713),TRUE,FALSE),IF(OR(AND(NOT(ISBLANK(Spreadsheet!BA713)),ISBLANK(Spreadsheet!BB713)),NOT(ISNUMBER(VALUE(Spreadsheet!BB713))),ISBLANK(Spreadsheet!BC713),NOT(ISNUMBER(VALUE(Spreadsheet!BC713)))),FALSE,IF(AND(Spreadsheet!BB713&gt;=50000,Spreadsheet!BB713&lt;=250000,MOD(Spreadsheet!BB713,10000)=0,Spreadsheet!BB713&lt;=(10*Spreadsheet!BC713)),TRUE,FALSE)))</f>
        <v>1</v>
      </c>
      <c r="CF713" s="5" t="b">
        <f>IF(NOT(ISBLANK(Spreadsheet!BC713)),AND(ISNUMBER(VALUE(Spreadsheet!BC713)),Spreadsheet!BC713&gt;0),AND(OR(ISBLANK(Spreadsheet!AO713),Spreadsheet!AO713="Waive",AND(NOT(OR(ISBLANK(Spreadsheet!AO713),Spreadsheet!AO713="Waive")),Spreadsheet!AP713&gt;=6)),OR(ISBLANK(Spreadsheet!AR713),AND(NOT(OR(ISBLANK(Spreadsheet!AR713),Spreadsheet!AR713="Waive")),Spreadsheet!AS713&gt;=6)),OR(ISBLANK(Spreadsheet!AW713)),OR(ISBLANK(Spreadsheet!AX713)),OR(ISBLANK(Spreadsheet!AY713)),OR(ISBLANK(Spreadsheet!AZ713)),OR(ISBLANK(Spreadsheet!BA713),Spreadsheet!BA713="Waive")))</f>
        <v>1</v>
      </c>
      <c r="CG713" s="5" t="b">
        <f t="shared" ca="1" si="51"/>
        <v>1</v>
      </c>
    </row>
    <row r="714" spans="8:85" x14ac:dyDescent="0.3">
      <c r="H714" s="5">
        <f t="shared" ca="1" si="48"/>
        <v>2</v>
      </c>
      <c r="I714" s="5" t="str">
        <f t="shared" ca="1" si="50"/>
        <v/>
      </c>
      <c r="J714" s="5" t="str">
        <f>IF(AND(NOT(ISBLANK(Spreadsheet!C714)),ISBLANK(Spreadsheet!D714)),Spreadsheet!F714&amp;" "&amp;Spreadsheet!H714,"")</f>
        <v/>
      </c>
      <c r="K714" s="5">
        <f>IF(AND(NOT(ISBLANK(Spreadsheet!C714)),ISBLANK(Spreadsheet!D714)),COUNTIFS(Spreadsheet!E715:E$786,"=Child",Spreadsheet!C715:C$786, "="&amp;Spreadsheet!C714) + COUNTIFS(Spreadsheet!E715:E$786,"=Step-child",Spreadsheet!C715:C$786, "="&amp;Spreadsheet!C714),0)</f>
        <v>0</v>
      </c>
      <c r="L714" s="5">
        <f>IF(NOT(ISBLANK(J714)),COUNTIFS(Spreadsheet!E715:E$786,"=Wife",Spreadsheet!C715:C$786, "="&amp;Spreadsheet!C714) + COUNTIFS(Spreadsheet!E715:E$786,"=Husband",Spreadsheet!C715:C$786, "="&amp;Spreadsheet!C714),0)</f>
        <v>0</v>
      </c>
      <c r="M714" s="5">
        <f>IF(NOT(ISBLANK(Spreadsheet!AJ714)),VLOOKUP(Spreadsheet!AJ714,'Drop Downs'!$P$2:$R$16,3,FALSE),0)</f>
        <v>0</v>
      </c>
      <c r="N714" s="5">
        <f>IF(NOT(ISBLANK(Spreadsheet!AJ714)), VLOOKUP(Spreadsheet!AJ714,'Drop Downs'!$P$2:$R$16,2,FALSE),0)</f>
        <v>0</v>
      </c>
      <c r="O714" s="5">
        <f>IF(NOT(ISBLANK(Spreadsheet!AL714)),VLOOKUP(Spreadsheet!AL714,'Drop Downs'!$P$2:$R$16,3,FALSE), 0)</f>
        <v>0</v>
      </c>
      <c r="P714" s="5">
        <f>IF(NOT(ISBLANK(Spreadsheet!AL714)),VLOOKUP(Spreadsheet!AL714,'Drop Downs'!$P$2:$R$16,2,FALSE),0)</f>
        <v>0</v>
      </c>
      <c r="Q714" s="5">
        <f>IF(NOT(ISBLANK(Spreadsheet!AN714)),VLOOKUP(Spreadsheet!AN714,'Drop Downs'!$P$2:$R$16,3,FALSE),0)</f>
        <v>0</v>
      </c>
      <c r="R714" s="5">
        <f>IF(NOT(ISBLANK(Spreadsheet!AN714)),VLOOKUP(Spreadsheet!AN714,'Drop Downs'!$P$2:$R$16,2,FALSE),0)</f>
        <v>0</v>
      </c>
      <c r="S714" s="5" t="str">
        <f>IF(OR(M714&gt;K714,N714&gt;L714,O714&gt;K714, Q714&gt;K714,N714&gt;L714, P714&gt;L714, R714&gt;L714),"Member currently has a coverage election over what he/she needs.  Please add more dependents or adjust the coverage election.","")&amp;(IF(AND(NOT(ISBLANK(Spreadsheet!C714)),NOT(ISBLANK(Spreadsheet!D714)),ISBLANK(Spreadsheet!E714)),"Dependent lacks a relationship to member.Please select one from the drop-down.",""))</f>
        <v/>
      </c>
      <c r="T714" s="5" t="b">
        <f t="shared" si="49"/>
        <v>1</v>
      </c>
      <c r="U714" s="5" t="b">
        <f>OR(ISBLANK(Spreadsheet!C714),IF(NOT(ISBLANK(Spreadsheet!D714)),NOT(ISBLANK(Spreadsheet!E714)),TRUE))</f>
        <v>1</v>
      </c>
      <c r="V714" s="5" t="b">
        <f>OR(ISBLANK(Spreadsheet!C714), NOT(ISBLANK(Spreadsheet!I714)))</f>
        <v>1</v>
      </c>
      <c r="W714" s="5" t="b">
        <f>OR(ISBLANK(Spreadsheet!D714),NOT(ISBLANK(Spreadsheet!C714)))</f>
        <v>1</v>
      </c>
      <c r="X714" s="155" t="str">
        <f>REPT("0",MIN(FIND({1,2,3,4,5,6,7,8,9},Spreadsheet!C714&amp;"123456789"))-1)&amp;IF(ISBLANK(Spreadsheet!C714),"",SUMPRODUCT(MID(0&amp;Spreadsheet!C714,LARGE(INDEX(ISNUMBER(--MID(Spreadsheet!C714,ROW($1:$225),1))*
 ROW($1:$225),0),ROW($1:$225))+1,1)*10^ROW($1:$225)/10))</f>
        <v/>
      </c>
      <c r="Y714" s="5" t="b">
        <f>IF(NOT(ISBLANK(Spreadsheet!C714)),IF(AND(ISNUMBER(VALUE(Spreadsheet!C714)), LEN(Spreadsheet!C714)=9),TRUE,FALSE),TRUE)</f>
        <v>1</v>
      </c>
      <c r="Z714" s="155" t="str">
        <f>REPT("0",MIN(FIND({1,2,3,4,5,6,7,8,9},Spreadsheet!D714&amp;"123456789"))-1)&amp;IF(ISBLANK(Spreadsheet!D714),"",SUMPRODUCT(MID(0&amp;Spreadsheet!D714,LARGE(INDEX(ISNUMBER(--MID(Spreadsheet!D714,ROW($1:$225),1))*
 ROW($1:$225),0),ROW($1:$225))+1,1)*10^ROW($1:$225)/10))</f>
        <v/>
      </c>
      <c r="AA714" s="5" t="b">
        <f>IF(AND(NOT(ISBLANK(Spreadsheet!D714)),NOT(ISBLANK(Spreadsheet!C714))),IF(AND(ISNUMBER(VALUE(Spreadsheet!D714)), LEN(Spreadsheet!D714)=9),TRUE,FALSE),IF(AND(NOT(ISBLANK(Spreadsheet!D714)),ISBLANK(Spreadsheet!C714)),FALSE,TRUE))</f>
        <v>1</v>
      </c>
      <c r="AB714" s="5" t="b">
        <f>OR(ISBLANK(Spreadsheet!Y714),IF(NOT(ISBLANK(Spreadsheet!Y714)),LEN(Spreadsheet!Y714)=10,ISNUMBER(VALUE(Spreadsheet!Y714))))</f>
        <v>1</v>
      </c>
      <c r="AC714" s="5" t="b">
        <f>OR(ISBLANK(Spreadsheet!AI714), AND(NOT(ISBLANK(Spreadsheet!AJ714)), NOT(ISNUMBER(SEARCH("Waive",Spreadsheet!AJ714)))))</f>
        <v>1</v>
      </c>
      <c r="AD714" s="5" t="b">
        <f>OR(ISBLANK(Spreadsheet!AK714), AND(NOT(ISBLANK(Spreadsheet!AL714)), NOT(ISNUMBER(SEARCH("Waive",Spreadsheet!AL714)))))</f>
        <v>1</v>
      </c>
      <c r="AE714" s="5" t="b">
        <f>OR(ISBLANK(Spreadsheet!AM714), AND(NOT(ISBLANK(Spreadsheet!AN714)), NOT(ISNUMBER(SEARCH("Waive", Spreadsheet!AN714)))))</f>
        <v>1</v>
      </c>
      <c r="AF714" s="5" t="b">
        <f>OR(ISBLANK(Spreadsheet!C714), NOT(ISBLANK(Spreadsheet!D714)),NOT(ISBLANK(Spreadsheet!L714)))</f>
        <v>1</v>
      </c>
      <c r="AG714" s="5" t="b">
        <f>IF(AND(NOT(ISBLANK(Spreadsheet!C714)), NOT(ISBLANK(Spreadsheet!D714)),Spreadsheet!C714&lt;&gt;Spreadsheet!D714),IF(ISERROR(VLOOKUP(Spreadsheet!C714, Spreadsheet!$C$6:'Spreadsheet'!$C713,1,FALSE)), FALSE, TRUE),TRUE)</f>
        <v>1</v>
      </c>
      <c r="AH714" s="5" t="b">
        <f>Spreadsheet!$B$2=Spreadsheet!AD714</f>
        <v>1</v>
      </c>
      <c r="AI714" s="5" t="b">
        <f>IF(ISBLANK(Spreadsheet!G714),TRUE,IF(OR(LEN(Spreadsheet!G714)&gt;1,ISNUMBER(VALUE(Spreadsheet!G714))),FALSE,TRUE))</f>
        <v>1</v>
      </c>
      <c r="AJ714" s="5" t="b">
        <f>OR(ISBLANK(Spreadsheet!C714), NOT(ISBLANK(Spreadsheet!B714)), NOT(ISBLANK(Spreadsheet!D714)))</f>
        <v>1</v>
      </c>
      <c r="AK714" s="5" t="b">
        <f t="array" ref="AK714">IF(OR(AND(ISBLANK(Spreadsheet!E714),ISBLANK(Spreadsheet!D714),NOT(ISBLANK(Spreadsheet!C714))),AND(ISBLANK(Spreadsheet!E714),ISBLANK(Spreadsheet!D714),ISBLANK(Spreadsheet!C714))),TRUE,ISNUMBER(MATCH(TRUE,EXACT(Spreadsheet!E714,Relationships),0)))</f>
        <v>1</v>
      </c>
      <c r="AL714" s="5" t="b">
        <f>IF(NOT(ISBLANK(Spreadsheet!C714)),IF(OR(ISBLANK(Spreadsheet!F714),LEN(Spreadsheet!F714)&gt;40),FALSE,TRUE),TRUE)</f>
        <v>1</v>
      </c>
      <c r="AM714" s="5" t="b">
        <f>IF(NOT(ISBLANK(Spreadsheet!C714)),IF(OR(ISBLANK(Spreadsheet!H714),LEN(Spreadsheet!H714)&gt;40),FALSE,TRUE),TRUE)</f>
        <v>1</v>
      </c>
      <c r="AN714" s="5" t="b">
        <f t="array" ref="AN714">IF(ISBLANK(Spreadsheet!I714),TRUE,ISNUMBER(MATCH(TRUE,EXACT(Spreadsheet!I714,GenderValues),0)))</f>
        <v>1</v>
      </c>
      <c r="AO714" s="5" t="b">
        <f ca="1">IF(ISERROR(DATEVALUE(TEXT(Spreadsheet!J714,"mm/dd/yyyy")) &gt; TODAY()),IF(AND(ISBLANK(Spreadsheet!J714),ISBLANK(Spreadsheet!C714)),TRUE,FALSE),IF(DATEVALUE(TEXT(Spreadsheet!J714,"mm/dd/yyyy")) &gt; TODAY(),FALSE,TRUE))</f>
        <v>1</v>
      </c>
      <c r="AP714" s="5" t="b">
        <f>OR(ISBLANK(Spreadsheet!K714),LEN(Spreadsheet!K714)&lt;=100)</f>
        <v>1</v>
      </c>
      <c r="AQ714" s="5" t="b">
        <f t="array" ref="AQ714">IF(OR(AND(ISBLANK(Spreadsheet!L714),ISBLANK(Spreadsheet!C714)),AND(NOT(ISBLANK(Spreadsheet!C714)),NOT(ISBLANK(Spreadsheet!D714)))),TRUE,ISNUMBER(MATCH(TRUE,EXACT(Spreadsheet!L714,MaritalStatus),0)))</f>
        <v>1</v>
      </c>
      <c r="AR714" s="5" t="b">
        <f ca="1">IF(ISERROR(DATEVALUE(TEXT(Spreadsheet!M714,"mm/dd/yyyy")) &gt; TODAY()),IF(ISBLANK(Spreadsheet!M714),TRUE,FALSE),IF(DATEVALUE(TEXT(Spreadsheet!M714,"mm/dd/yyyy")) &gt; TODAY(),FALSE,TRUE))</f>
        <v>1</v>
      </c>
      <c r="AS714" s="5" t="b">
        <f>OR(ISBLANK(Spreadsheet!N714),LEN(Spreadsheet!N714)&lt;=100)</f>
        <v>1</v>
      </c>
      <c r="AT714" s="5" t="b">
        <f>OR(ISBLANK(Spreadsheet!O714),UPPER(Spreadsheet!O714)="YES")</f>
        <v>1</v>
      </c>
      <c r="AU714" s="5" t="b">
        <f>OR(ISBLANK(Spreadsheet!P714),UPPER(Spreadsheet!P714)="YES")</f>
        <v>1</v>
      </c>
      <c r="AV714" s="5" t="b">
        <f t="array" ref="AV714">IF(ISBLANK(Spreadsheet!Q714),TRUE,ISNUMBER(MATCH(TRUE,EXACT(Spreadsheet!Q714,OnGroupsPriorIns),0)))</f>
        <v>1</v>
      </c>
      <c r="AW714" s="5" t="b">
        <f>OR(ISBLANK(Spreadsheet!R714),UPPER(Spreadsheet!R714)="YES")</f>
        <v>1</v>
      </c>
      <c r="AX714" s="5" t="b">
        <f>OR(ISBLANK(Spreadsheet!S714),UPPER(Spreadsheet!S714)="YES")</f>
        <v>1</v>
      </c>
      <c r="AY714" s="5" t="b">
        <f>OR(AND(ISBLANK(Spreadsheet!C714),LEN(Spreadsheet!T714)=0),AND(NOT(ISBLANK(Spreadsheet!C714)),LEN(Spreadsheet!T714)&gt;0,LEN(Spreadsheet!T714)&lt;=50))</f>
        <v>1</v>
      </c>
      <c r="AZ714" s="5" t="b">
        <f>OR(LEN(Spreadsheet!U714)=0,AND(LEN(Spreadsheet!U714)&gt;0,LEN(Spreadsheet!U714)&lt;=50))</f>
        <v>1</v>
      </c>
      <c r="BA714" s="5" t="b">
        <f>OR(AND(ISBLANK(Spreadsheet!C714),LEN(Spreadsheet!V714)=0),AND(NOT(ISBLANK(Spreadsheet!C714)),LEN(Spreadsheet!V714)&gt;0,LEN(Spreadsheet!V714)&lt;=50))</f>
        <v>1</v>
      </c>
      <c r="BB714" s="5" t="b">
        <f t="array" ref="BB714">IF(AND(ISBLANK(Spreadsheet!C714),LEN(Spreadsheet!W714)=0),TRUE,ISNUMBER(MATCH(TRUE,EXACT(Spreadsheet!W714,States),0)))</f>
        <v>1</v>
      </c>
      <c r="BC714" s="5" t="b">
        <f>OR(AND(ISBLANK(Spreadsheet!C714),LEN(Spreadsheet!X714)=0),AND(NOT(ISBLANK(Spreadsheet!C714)),LEN(Spreadsheet!X714)&gt;0,LEN(Spreadsheet!X714)=5,ISNUMBER(VALUE(Spreadsheet!X714))))</f>
        <v>1</v>
      </c>
      <c r="BD714" s="5" t="b">
        <f>OR(ISBLANK(Spreadsheet!Z714),LEN(Spreadsheet!Z714)&lt;=50)</f>
        <v>1</v>
      </c>
      <c r="BE714" s="5" t="b">
        <f>ISBLANK(Spreadsheet!AA714)</f>
        <v>1</v>
      </c>
      <c r="BF714" s="5" t="b">
        <f>ISBLANK(Spreadsheet!AB714)</f>
        <v>1</v>
      </c>
      <c r="BG714" s="5" t="b">
        <f>IF(ISERROR(DATEVALUE(TEXT(Spreadsheet!AC714,"mm/dd/yyyy")) &gt; DATEVALUE(TEXT(Spreadsheet!J714,"mm/dd/yyyy"))),IF(OR(AND(ISBLANK(Spreadsheet!AC714),ISBLANK(Spreadsheet!C714)),AND(NOT(ISBLANK(Spreadsheet!C714)),ISBLANK(Spreadsheet!AC714),NOT(ISBLANK(Spreadsheet!D714)))),TRUE,FALSE),IF(DATEVALUE(TEXT(Spreadsheet!AC714,"mm/dd/yyyy")) &gt; DATEVALUE(TEXT(Spreadsheet!J714,"mm/dd/yyyy")),TRUE,FALSE))</f>
        <v>1</v>
      </c>
      <c r="BH714" s="5" t="b">
        <f>OR(AND(ISBLANK(Spreadsheet!C714),ISBLANK(Spreadsheet!AE714)),AND(NOT(ISBLANK(Spreadsheet!C714)),NOT(ISBLANK(Spreadsheet!D714)),ISBLANK(Spreadsheet!AE714)),AND(NOT(ISBLANK(Spreadsheet!C714)),ISBLANK(Spreadsheet!D714),NOT(ISBLANK(Spreadsheet!AE714)),LEN(Spreadsheet!AE714)&lt;=100))</f>
        <v>1</v>
      </c>
      <c r="BI714" s="5" t="b">
        <f t="array" ref="BI714">IF(ISBLANK(Spreadsheet!AF714),TRUE,ISNUMBER(MATCH(TRUE,EXACT(Spreadsheet!AF714,CobraShortReasons),0)))</f>
        <v>1</v>
      </c>
      <c r="BJ714" s="5" t="b">
        <f ca="1">IF(ISERROR(DATEVALUE(TEXT(Spreadsheet!AG714,"mm/dd/yyyy")) &gt; TODAY()),IF(ISBLANK(Spreadsheet!AG714),TRUE,FALSE),IF(DATEVALUE(TEXT(Spreadsheet!AG714,"mm/dd/yyyy")) &gt; TODAY(),FALSE,TRUE))</f>
        <v>1</v>
      </c>
      <c r="BK714" s="5" t="b">
        <f>OR(ISBLANK(Spreadsheet!AH714),LEN(Spreadsheet!AH714)&lt;=25)</f>
        <v>1</v>
      </c>
      <c r="BL714" s="5" t="b">
        <f t="array" aca="1" ref="BL714" ca="1">IF(ISBLANK(Spreadsheet!AI714),TRUE,ISNUMBER(MATCH(TRUE,EXACT(Spreadsheet!AI714,INDIRECT(Spreadsheet!$D$2)),0)))</f>
        <v>1</v>
      </c>
      <c r="BM714" s="5" t="b">
        <f t="array" aca="1" ref="BM714" ca="1">IF(ISBLANK(Spreadsheet!AJ714),TRUE,ISNUMBER(MATCH(TRUE,EXACT(Spreadsheet!AJ714,INDIRECT(Spreadsheet!BJ714)),0)))</f>
        <v>1</v>
      </c>
      <c r="BN714" s="5" t="b">
        <f t="array" ref="BN714">IF(ISBLANK(Spreadsheet!AK714),TRUE,ISNUMBER(MATCH(TRUE,EXACT(Spreadsheet!AK714,DentalPlans),0)))</f>
        <v>1</v>
      </c>
      <c r="BO714" s="5" t="b">
        <f t="array" aca="1" ref="BO714" ca="1">IF(ISBLANK(Spreadsheet!AL714),TRUE,ISNUMBER(MATCH(TRUE,EXACT(Spreadsheet!AL714,INDIRECT(Spreadsheet!BK714)),0)))</f>
        <v>1</v>
      </c>
      <c r="BP714" s="5" t="b">
        <f t="array" ref="BP714">IF(ISBLANK(Spreadsheet!AM714),TRUE,ISNUMBER(MATCH(TRUE,EXACT(Spreadsheet!AM714,VisionPlans),0)))</f>
        <v>1</v>
      </c>
      <c r="BQ714" s="5" t="b">
        <f t="array" aca="1" ref="BQ714" ca="1">IF(ISBLANK(Spreadsheet!AN714),TRUE,ISNUMBER(MATCH(TRUE,EXACT(Spreadsheet!AN714,INDIRECT(Spreadsheet!BL714)),0)))</f>
        <v>1</v>
      </c>
      <c r="BR714" s="5" t="b">
        <f t="array" ref="BR714">IF(ISBLANK(Spreadsheet!AO714),TRUE,ISNUMBER(MATCH(TRUE,EXACT(Spreadsheet!AO714,LifeBenefitClasses),0)))</f>
        <v>1</v>
      </c>
      <c r="BS714" s="5" t="b">
        <f>IF(OR(ISBLANK(Spreadsheet!AO714), Spreadsheet!AO714="Waive"),IF(ISBLANK(Spreadsheet!AP714),TRUE,FALSE),IF(OR(AND(NOT(ISBLANK(Spreadsheet!AO714)),ISBLANK(Spreadsheet!AP714)),NOT(ISNUMBER(VALUE(Spreadsheet!AP714)))),FALSE,IF(OR(AND(Spreadsheet!AP714&lt;6,MOD(Spreadsheet!AP714*10,5)=0), MOD(Spreadsheet!AP714,5000)=0),TRUE,FALSE)))</f>
        <v>1</v>
      </c>
      <c r="BT714" s="5" t="b">
        <f t="array" ref="BT714">IF(ISBLANK(Spreadsheet!AQ714),TRUE,ISNUMBER(MATCH(TRUE,EXACT(Spreadsheet!AQ714,EnrollWaive),0)))</f>
        <v>1</v>
      </c>
      <c r="BU714" s="5" t="b">
        <f t="array" ref="BU714">IF(ISBLANK(Spreadsheet!AR714),TRUE,ISNUMBER(MATCH(TRUE,EXACT(Spreadsheet!AR714,LifeBenefitClasses),0)))</f>
        <v>1</v>
      </c>
      <c r="BV714" s="5" t="b">
        <f>IF(OR(ISBLANK(Spreadsheet!AR714), Spreadsheet!AR714="Waive"),IF(ISBLANK(Spreadsheet!AS714),TRUE,FALSE),IF(OR(AND(NOT(ISBLANK(Spreadsheet!AR714)),ISBLANK(Spreadsheet!AS714)),NOT(ISNUMBER(VALUE(Spreadsheet!AS714)))),FALSE,IF(OR(AND(Spreadsheet!AS714&lt;6,MOD(Spreadsheet!AS714*10,5)=0), MOD(Spreadsheet!AS714,10000)=0),TRUE,FALSE)))</f>
        <v>1</v>
      </c>
      <c r="BW714" s="5" t="b">
        <f t="array" ref="BW714">IF(ISBLANK(Spreadsheet!AT714),TRUE,ISNUMBER(MATCH(TRUE,EXACT(Spreadsheet!AT714,LifeBenefitClasses),0)))</f>
        <v>1</v>
      </c>
      <c r="BX714" s="5" t="b">
        <f>IF(OR(ISBLANK(Spreadsheet!AT714), Spreadsheet!AT714="Waive"),IF(ISBLANK(Spreadsheet!AU714),TRUE,FALSE),IF(OR(AND(NOT(ISBLANK(Spreadsheet!AT714)),ISBLANK(Spreadsheet!AU714)),NOT(ISNUMBER(VALUE(Spreadsheet!AU714)))),FALSE,IF(AND(NOT(OR(ISBLANK(Spreadsheet!AT714),Spreadsheet!AT714="Waive")),NOT(OR(ISBLANK(Spreadsheet!AR714),Spreadsheet!AR714="Waive")),MOD(Spreadsheet!AU714,5000)=0, Spreadsheet!AU714&lt;=(Spreadsheet!AS714*0.5)),TRUE,FALSE)))</f>
        <v>1</v>
      </c>
      <c r="BY714" s="5" t="b">
        <f t="array" ref="BY714">IF(ISBLANK(Spreadsheet!AV714),TRUE,ISNUMBER(MATCH(TRUE,EXACT(Spreadsheet!AV714,EnrollWaive),0)))</f>
        <v>1</v>
      </c>
      <c r="BZ714" s="5" t="b">
        <f t="array" ref="BZ714">IF(ISBLANK(Spreadsheet!AW714),TRUE,ISNUMBER(MATCH(TRUE,EXACT(Spreadsheet!AW714,LifeBenefitClasses),0)))</f>
        <v>1</v>
      </c>
      <c r="CA714" s="5" t="b">
        <f t="array" ref="CA714">IF(ISBLANK(Spreadsheet!AX714),TRUE,ISNUMBER(MATCH(TRUE,EXACT(Spreadsheet!AX714,LifeBenefitClasses),0)))</f>
        <v>1</v>
      </c>
      <c r="CB714" s="5" t="b">
        <f t="array" ref="CB714">IF(ISBLANK(Spreadsheet!AY714),TRUE,ISNUMBER(MATCH(TRUE,EXACT(Spreadsheet!AY714,LifeBenefitClasses),0)))</f>
        <v>1</v>
      </c>
      <c r="CC714" s="5" t="b">
        <f t="array" ref="CC714">IF(ISBLANK(Spreadsheet!AZ714),TRUE,ISNUMBER(MATCH(TRUE,EXACT(Spreadsheet!AZ714,LifeBenefitClasses),0)))</f>
        <v>1</v>
      </c>
      <c r="CD714" s="5" t="b">
        <f t="array" ref="CD714">IF(ISBLANK(Spreadsheet!BA714),TRUE,ISNUMBER(MATCH(TRUE,EXACT(Spreadsheet!BA714,LifeBenefitClasses),0)))</f>
        <v>1</v>
      </c>
      <c r="CE714" s="5" t="b">
        <f>IF(OR(ISBLANK(Spreadsheet!BA714), Spreadsheet!BA714="Waive"),IF(ISBLANK(Spreadsheet!BB714),TRUE,FALSE),IF(OR(AND(NOT(ISBLANK(Spreadsheet!BA714)),ISBLANK(Spreadsheet!BB714)),NOT(ISNUMBER(VALUE(Spreadsheet!BB714))),ISBLANK(Spreadsheet!BC714),NOT(ISNUMBER(VALUE(Spreadsheet!BC714)))),FALSE,IF(AND(Spreadsheet!BB714&gt;=50000,Spreadsheet!BB714&lt;=250000,MOD(Spreadsheet!BB714,10000)=0,Spreadsheet!BB714&lt;=(10*Spreadsheet!BC714)),TRUE,FALSE)))</f>
        <v>1</v>
      </c>
      <c r="CF714" s="5" t="b">
        <f>IF(NOT(ISBLANK(Spreadsheet!BC714)),AND(ISNUMBER(VALUE(Spreadsheet!BC714)),Spreadsheet!BC714&gt;0),AND(OR(ISBLANK(Spreadsheet!AO714),Spreadsheet!AO714="Waive",AND(NOT(OR(ISBLANK(Spreadsheet!AO714),Spreadsheet!AO714="Waive")),Spreadsheet!AP714&gt;=6)),OR(ISBLANK(Spreadsheet!AR714),AND(NOT(OR(ISBLANK(Spreadsheet!AR714),Spreadsheet!AR714="Waive")),Spreadsheet!AS714&gt;=6)),OR(ISBLANK(Spreadsheet!AW714)),OR(ISBLANK(Spreadsheet!AX714)),OR(ISBLANK(Spreadsheet!AY714)),OR(ISBLANK(Spreadsheet!AZ714)),OR(ISBLANK(Spreadsheet!BA714),Spreadsheet!BA714="Waive")))</f>
        <v>1</v>
      </c>
      <c r="CG714" s="5" t="b">
        <f t="shared" ca="1" si="51"/>
        <v>1</v>
      </c>
    </row>
    <row r="715" spans="8:85" x14ac:dyDescent="0.3">
      <c r="H715" s="5">
        <f t="shared" ca="1" si="48"/>
        <v>2</v>
      </c>
      <c r="I715" s="5" t="str">
        <f t="shared" ca="1" si="50"/>
        <v/>
      </c>
      <c r="J715" s="5" t="str">
        <f>IF(AND(NOT(ISBLANK(Spreadsheet!C715)),ISBLANK(Spreadsheet!D715)),Spreadsheet!F715&amp;" "&amp;Spreadsheet!H715,"")</f>
        <v/>
      </c>
      <c r="K715" s="5">
        <f>IF(AND(NOT(ISBLANK(Spreadsheet!C715)),ISBLANK(Spreadsheet!D715)),COUNTIFS(Spreadsheet!E716:E$786,"=Child",Spreadsheet!C716:C$786, "="&amp;Spreadsheet!C715) + COUNTIFS(Spreadsheet!E716:E$786,"=Step-child",Spreadsheet!C716:C$786, "="&amp;Spreadsheet!C715),0)</f>
        <v>0</v>
      </c>
      <c r="L715" s="5">
        <f>IF(NOT(ISBLANK(J715)),COUNTIFS(Spreadsheet!E716:E$786,"=Wife",Spreadsheet!C716:C$786, "="&amp;Spreadsheet!C715) + COUNTIFS(Spreadsheet!E716:E$786,"=Husband",Spreadsheet!C716:C$786, "="&amp;Spreadsheet!C715),0)</f>
        <v>0</v>
      </c>
      <c r="M715" s="5">
        <f>IF(NOT(ISBLANK(Spreadsheet!AJ715)),VLOOKUP(Spreadsheet!AJ715,'Drop Downs'!$P$2:$R$16,3,FALSE),0)</f>
        <v>0</v>
      </c>
      <c r="N715" s="5">
        <f>IF(NOT(ISBLANK(Spreadsheet!AJ715)), VLOOKUP(Spreadsheet!AJ715,'Drop Downs'!$P$2:$R$16,2,FALSE),0)</f>
        <v>0</v>
      </c>
      <c r="O715" s="5">
        <f>IF(NOT(ISBLANK(Spreadsheet!AL715)),VLOOKUP(Spreadsheet!AL715,'Drop Downs'!$P$2:$R$16,3,FALSE), 0)</f>
        <v>0</v>
      </c>
      <c r="P715" s="5">
        <f>IF(NOT(ISBLANK(Spreadsheet!AL715)),VLOOKUP(Spreadsheet!AL715,'Drop Downs'!$P$2:$R$16,2,FALSE),0)</f>
        <v>0</v>
      </c>
      <c r="Q715" s="5">
        <f>IF(NOT(ISBLANK(Spreadsheet!AN715)),VLOOKUP(Spreadsheet!AN715,'Drop Downs'!$P$2:$R$16,3,FALSE),0)</f>
        <v>0</v>
      </c>
      <c r="R715" s="5">
        <f>IF(NOT(ISBLANK(Spreadsheet!AN715)),VLOOKUP(Spreadsheet!AN715,'Drop Downs'!$P$2:$R$16,2,FALSE),0)</f>
        <v>0</v>
      </c>
      <c r="S715" s="5" t="str">
        <f>IF(OR(M715&gt;K715,N715&gt;L715,O715&gt;K715, Q715&gt;K715,N715&gt;L715, P715&gt;L715, R715&gt;L715),"Member currently has a coverage election over what he/she needs.  Please add more dependents or adjust the coverage election.","")&amp;(IF(AND(NOT(ISBLANK(Spreadsheet!C715)),NOT(ISBLANK(Spreadsheet!D715)),ISBLANK(Spreadsheet!E715)),"Dependent lacks a relationship to member.Please select one from the drop-down.",""))</f>
        <v/>
      </c>
      <c r="T715" s="5" t="b">
        <f t="shared" si="49"/>
        <v>1</v>
      </c>
      <c r="U715" s="5" t="b">
        <f>OR(ISBLANK(Spreadsheet!C715),IF(NOT(ISBLANK(Spreadsheet!D715)),NOT(ISBLANK(Spreadsheet!E715)),TRUE))</f>
        <v>1</v>
      </c>
      <c r="V715" s="5" t="b">
        <f>OR(ISBLANK(Spreadsheet!C715), NOT(ISBLANK(Spreadsheet!I715)))</f>
        <v>1</v>
      </c>
      <c r="W715" s="5" t="b">
        <f>OR(ISBLANK(Spreadsheet!D715),NOT(ISBLANK(Spreadsheet!C715)))</f>
        <v>1</v>
      </c>
      <c r="X715" s="155" t="str">
        <f>REPT("0",MIN(FIND({1,2,3,4,5,6,7,8,9},Spreadsheet!C715&amp;"123456789"))-1)&amp;IF(ISBLANK(Spreadsheet!C715),"",SUMPRODUCT(MID(0&amp;Spreadsheet!C715,LARGE(INDEX(ISNUMBER(--MID(Spreadsheet!C715,ROW($1:$225),1))*
 ROW($1:$225),0),ROW($1:$225))+1,1)*10^ROW($1:$225)/10))</f>
        <v/>
      </c>
      <c r="Y715" s="5" t="b">
        <f>IF(NOT(ISBLANK(Spreadsheet!C715)),IF(AND(ISNUMBER(VALUE(Spreadsheet!C715)), LEN(Spreadsheet!C715)=9),TRUE,FALSE),TRUE)</f>
        <v>1</v>
      </c>
      <c r="Z715" s="155" t="str">
        <f>REPT("0",MIN(FIND({1,2,3,4,5,6,7,8,9},Spreadsheet!D715&amp;"123456789"))-1)&amp;IF(ISBLANK(Spreadsheet!D715),"",SUMPRODUCT(MID(0&amp;Spreadsheet!D715,LARGE(INDEX(ISNUMBER(--MID(Spreadsheet!D715,ROW($1:$225),1))*
 ROW($1:$225),0),ROW($1:$225))+1,1)*10^ROW($1:$225)/10))</f>
        <v/>
      </c>
      <c r="AA715" s="5" t="b">
        <f>IF(AND(NOT(ISBLANK(Spreadsheet!D715)),NOT(ISBLANK(Spreadsheet!C715))),IF(AND(ISNUMBER(VALUE(Spreadsheet!D715)), LEN(Spreadsheet!D715)=9),TRUE,FALSE),IF(AND(NOT(ISBLANK(Spreadsheet!D715)),ISBLANK(Spreadsheet!C715)),FALSE,TRUE))</f>
        <v>1</v>
      </c>
      <c r="AB715" s="5" t="b">
        <f>OR(ISBLANK(Spreadsheet!Y715),IF(NOT(ISBLANK(Spreadsheet!Y715)),LEN(Spreadsheet!Y715)=10,ISNUMBER(VALUE(Spreadsheet!Y715))))</f>
        <v>1</v>
      </c>
      <c r="AC715" s="5" t="b">
        <f>OR(ISBLANK(Spreadsheet!AI715), AND(NOT(ISBLANK(Spreadsheet!AJ715)), NOT(ISNUMBER(SEARCH("Waive",Spreadsheet!AJ715)))))</f>
        <v>1</v>
      </c>
      <c r="AD715" s="5" t="b">
        <f>OR(ISBLANK(Spreadsheet!AK715), AND(NOT(ISBLANK(Spreadsheet!AL715)), NOT(ISNUMBER(SEARCH("Waive",Spreadsheet!AL715)))))</f>
        <v>1</v>
      </c>
      <c r="AE715" s="5" t="b">
        <f>OR(ISBLANK(Spreadsheet!AM715), AND(NOT(ISBLANK(Spreadsheet!AN715)), NOT(ISNUMBER(SEARCH("Waive", Spreadsheet!AN715)))))</f>
        <v>1</v>
      </c>
      <c r="AF715" s="5" t="b">
        <f>OR(ISBLANK(Spreadsheet!C715), NOT(ISBLANK(Spreadsheet!D715)),NOT(ISBLANK(Spreadsheet!L715)))</f>
        <v>1</v>
      </c>
      <c r="AG715" s="5" t="b">
        <f>IF(AND(NOT(ISBLANK(Spreadsheet!C715)), NOT(ISBLANK(Spreadsheet!D715)),Spreadsheet!C715&lt;&gt;Spreadsheet!D715),IF(ISERROR(VLOOKUP(Spreadsheet!C715, Spreadsheet!$C$6:'Spreadsheet'!$C714,1,FALSE)), FALSE, TRUE),TRUE)</f>
        <v>1</v>
      </c>
      <c r="AH715" s="5" t="b">
        <f>Spreadsheet!$B$2=Spreadsheet!AD715</f>
        <v>1</v>
      </c>
      <c r="AI715" s="5" t="b">
        <f>IF(ISBLANK(Spreadsheet!G715),TRUE,IF(OR(LEN(Spreadsheet!G715)&gt;1,ISNUMBER(VALUE(Spreadsheet!G715))),FALSE,TRUE))</f>
        <v>1</v>
      </c>
      <c r="AJ715" s="5" t="b">
        <f>OR(ISBLANK(Spreadsheet!C715), NOT(ISBLANK(Spreadsheet!B715)), NOT(ISBLANK(Spreadsheet!D715)))</f>
        <v>1</v>
      </c>
      <c r="AK715" s="5" t="b">
        <f t="array" ref="AK715">IF(OR(AND(ISBLANK(Spreadsheet!E715),ISBLANK(Spreadsheet!D715),NOT(ISBLANK(Spreadsheet!C715))),AND(ISBLANK(Spreadsheet!E715),ISBLANK(Spreadsheet!D715),ISBLANK(Spreadsheet!C715))),TRUE,ISNUMBER(MATCH(TRUE,EXACT(Spreadsheet!E715,Relationships),0)))</f>
        <v>1</v>
      </c>
      <c r="AL715" s="5" t="b">
        <f>IF(NOT(ISBLANK(Spreadsheet!C715)),IF(OR(ISBLANK(Spreadsheet!F715),LEN(Spreadsheet!F715)&gt;40),FALSE,TRUE),TRUE)</f>
        <v>1</v>
      </c>
      <c r="AM715" s="5" t="b">
        <f>IF(NOT(ISBLANK(Spreadsheet!C715)),IF(OR(ISBLANK(Spreadsheet!H715),LEN(Spreadsheet!H715)&gt;40),FALSE,TRUE),TRUE)</f>
        <v>1</v>
      </c>
      <c r="AN715" s="5" t="b">
        <f t="array" ref="AN715">IF(ISBLANK(Spreadsheet!I715),TRUE,ISNUMBER(MATCH(TRUE,EXACT(Spreadsheet!I715,GenderValues),0)))</f>
        <v>1</v>
      </c>
      <c r="AO715" s="5" t="b">
        <f ca="1">IF(ISERROR(DATEVALUE(TEXT(Spreadsheet!J715,"mm/dd/yyyy")) &gt; TODAY()),IF(AND(ISBLANK(Spreadsheet!J715),ISBLANK(Spreadsheet!C715)),TRUE,FALSE),IF(DATEVALUE(TEXT(Spreadsheet!J715,"mm/dd/yyyy")) &gt; TODAY(),FALSE,TRUE))</f>
        <v>1</v>
      </c>
      <c r="AP715" s="5" t="b">
        <f>OR(ISBLANK(Spreadsheet!K715),LEN(Spreadsheet!K715)&lt;=100)</f>
        <v>1</v>
      </c>
      <c r="AQ715" s="5" t="b">
        <f t="array" ref="AQ715">IF(OR(AND(ISBLANK(Spreadsheet!L715),ISBLANK(Spreadsheet!C715)),AND(NOT(ISBLANK(Spreadsheet!C715)),NOT(ISBLANK(Spreadsheet!D715)))),TRUE,ISNUMBER(MATCH(TRUE,EXACT(Spreadsheet!L715,MaritalStatus),0)))</f>
        <v>1</v>
      </c>
      <c r="AR715" s="5" t="b">
        <f ca="1">IF(ISERROR(DATEVALUE(TEXT(Spreadsheet!M715,"mm/dd/yyyy")) &gt; TODAY()),IF(ISBLANK(Spreadsheet!M715),TRUE,FALSE),IF(DATEVALUE(TEXT(Spreadsheet!M715,"mm/dd/yyyy")) &gt; TODAY(),FALSE,TRUE))</f>
        <v>1</v>
      </c>
      <c r="AS715" s="5" t="b">
        <f>OR(ISBLANK(Spreadsheet!N715),LEN(Spreadsheet!N715)&lt;=100)</f>
        <v>1</v>
      </c>
      <c r="AT715" s="5" t="b">
        <f>OR(ISBLANK(Spreadsheet!O715),UPPER(Spreadsheet!O715)="YES")</f>
        <v>1</v>
      </c>
      <c r="AU715" s="5" t="b">
        <f>OR(ISBLANK(Spreadsheet!P715),UPPER(Spreadsheet!P715)="YES")</f>
        <v>1</v>
      </c>
      <c r="AV715" s="5" t="b">
        <f t="array" ref="AV715">IF(ISBLANK(Spreadsheet!Q715),TRUE,ISNUMBER(MATCH(TRUE,EXACT(Spreadsheet!Q715,OnGroupsPriorIns),0)))</f>
        <v>1</v>
      </c>
      <c r="AW715" s="5" t="b">
        <f>OR(ISBLANK(Spreadsheet!R715),UPPER(Spreadsheet!R715)="YES")</f>
        <v>1</v>
      </c>
      <c r="AX715" s="5" t="b">
        <f>OR(ISBLANK(Spreadsheet!S715),UPPER(Spreadsheet!S715)="YES")</f>
        <v>1</v>
      </c>
      <c r="AY715" s="5" t="b">
        <f>OR(AND(ISBLANK(Spreadsheet!C715),LEN(Spreadsheet!T715)=0),AND(NOT(ISBLANK(Spreadsheet!C715)),LEN(Spreadsheet!T715)&gt;0,LEN(Spreadsheet!T715)&lt;=50))</f>
        <v>1</v>
      </c>
      <c r="AZ715" s="5" t="b">
        <f>OR(LEN(Spreadsheet!U715)=0,AND(LEN(Spreadsheet!U715)&gt;0,LEN(Spreadsheet!U715)&lt;=50))</f>
        <v>1</v>
      </c>
      <c r="BA715" s="5" t="b">
        <f>OR(AND(ISBLANK(Spreadsheet!C715),LEN(Spreadsheet!V715)=0),AND(NOT(ISBLANK(Spreadsheet!C715)),LEN(Spreadsheet!V715)&gt;0,LEN(Spreadsheet!V715)&lt;=50))</f>
        <v>1</v>
      </c>
      <c r="BB715" s="5" t="b">
        <f t="array" ref="BB715">IF(AND(ISBLANK(Spreadsheet!C715),LEN(Spreadsheet!W715)=0),TRUE,ISNUMBER(MATCH(TRUE,EXACT(Spreadsheet!W715,States),0)))</f>
        <v>1</v>
      </c>
      <c r="BC715" s="5" t="b">
        <f>OR(AND(ISBLANK(Spreadsheet!C715),LEN(Spreadsheet!X715)=0),AND(NOT(ISBLANK(Spreadsheet!C715)),LEN(Spreadsheet!X715)&gt;0,LEN(Spreadsheet!X715)=5,ISNUMBER(VALUE(Spreadsheet!X715))))</f>
        <v>1</v>
      </c>
      <c r="BD715" s="5" t="b">
        <f>OR(ISBLANK(Spreadsheet!Z715),LEN(Spreadsheet!Z715)&lt;=50)</f>
        <v>1</v>
      </c>
      <c r="BE715" s="5" t="b">
        <f>ISBLANK(Spreadsheet!AA715)</f>
        <v>1</v>
      </c>
      <c r="BF715" s="5" t="b">
        <f>ISBLANK(Spreadsheet!AB715)</f>
        <v>1</v>
      </c>
      <c r="BG715" s="5" t="b">
        <f>IF(ISERROR(DATEVALUE(TEXT(Spreadsheet!AC715,"mm/dd/yyyy")) &gt; DATEVALUE(TEXT(Spreadsheet!J715,"mm/dd/yyyy"))),IF(OR(AND(ISBLANK(Spreadsheet!AC715),ISBLANK(Spreadsheet!C715)),AND(NOT(ISBLANK(Spreadsheet!C715)),ISBLANK(Spreadsheet!AC715),NOT(ISBLANK(Spreadsheet!D715)))),TRUE,FALSE),IF(DATEVALUE(TEXT(Spreadsheet!AC715,"mm/dd/yyyy")) &gt; DATEVALUE(TEXT(Spreadsheet!J715,"mm/dd/yyyy")),TRUE,FALSE))</f>
        <v>1</v>
      </c>
      <c r="BH715" s="5" t="b">
        <f>OR(AND(ISBLANK(Spreadsheet!C715),ISBLANK(Spreadsheet!AE715)),AND(NOT(ISBLANK(Spreadsheet!C715)),NOT(ISBLANK(Spreadsheet!D715)),ISBLANK(Spreadsheet!AE715)),AND(NOT(ISBLANK(Spreadsheet!C715)),ISBLANK(Spreadsheet!D715),NOT(ISBLANK(Spreadsheet!AE715)),LEN(Spreadsheet!AE715)&lt;=100))</f>
        <v>1</v>
      </c>
      <c r="BI715" s="5" t="b">
        <f t="array" ref="BI715">IF(ISBLANK(Spreadsheet!AF715),TRUE,ISNUMBER(MATCH(TRUE,EXACT(Spreadsheet!AF715,CobraShortReasons),0)))</f>
        <v>1</v>
      </c>
      <c r="BJ715" s="5" t="b">
        <f ca="1">IF(ISERROR(DATEVALUE(TEXT(Spreadsheet!AG715,"mm/dd/yyyy")) &gt; TODAY()),IF(ISBLANK(Spreadsheet!AG715),TRUE,FALSE),IF(DATEVALUE(TEXT(Spreadsheet!AG715,"mm/dd/yyyy")) &gt; TODAY(),FALSE,TRUE))</f>
        <v>1</v>
      </c>
      <c r="BK715" s="5" t="b">
        <f>OR(ISBLANK(Spreadsheet!AH715),LEN(Spreadsheet!AH715)&lt;=25)</f>
        <v>1</v>
      </c>
      <c r="BL715" s="5" t="b">
        <f t="array" aca="1" ref="BL715" ca="1">IF(ISBLANK(Spreadsheet!AI715),TRUE,ISNUMBER(MATCH(TRUE,EXACT(Spreadsheet!AI715,INDIRECT(Spreadsheet!$D$2)),0)))</f>
        <v>1</v>
      </c>
      <c r="BM715" s="5" t="b">
        <f t="array" aca="1" ref="BM715" ca="1">IF(ISBLANK(Spreadsheet!AJ715),TRUE,ISNUMBER(MATCH(TRUE,EXACT(Spreadsheet!AJ715,INDIRECT(Spreadsheet!BJ715)),0)))</f>
        <v>1</v>
      </c>
      <c r="BN715" s="5" t="b">
        <f t="array" ref="BN715">IF(ISBLANK(Spreadsheet!AK715),TRUE,ISNUMBER(MATCH(TRUE,EXACT(Spreadsheet!AK715,DentalPlans),0)))</f>
        <v>1</v>
      </c>
      <c r="BO715" s="5" t="b">
        <f t="array" aca="1" ref="BO715" ca="1">IF(ISBLANK(Spreadsheet!AL715),TRUE,ISNUMBER(MATCH(TRUE,EXACT(Spreadsheet!AL715,INDIRECT(Spreadsheet!BK715)),0)))</f>
        <v>1</v>
      </c>
      <c r="BP715" s="5" t="b">
        <f t="array" ref="BP715">IF(ISBLANK(Spreadsheet!AM715),TRUE,ISNUMBER(MATCH(TRUE,EXACT(Spreadsheet!AM715,VisionPlans),0)))</f>
        <v>1</v>
      </c>
      <c r="BQ715" s="5" t="b">
        <f t="array" aca="1" ref="BQ715" ca="1">IF(ISBLANK(Spreadsheet!AN715),TRUE,ISNUMBER(MATCH(TRUE,EXACT(Spreadsheet!AN715,INDIRECT(Spreadsheet!BL715)),0)))</f>
        <v>1</v>
      </c>
      <c r="BR715" s="5" t="b">
        <f t="array" ref="BR715">IF(ISBLANK(Spreadsheet!AO715),TRUE,ISNUMBER(MATCH(TRUE,EXACT(Spreadsheet!AO715,LifeBenefitClasses),0)))</f>
        <v>1</v>
      </c>
      <c r="BS715" s="5" t="b">
        <f>IF(OR(ISBLANK(Spreadsheet!AO715), Spreadsheet!AO715="Waive"),IF(ISBLANK(Spreadsheet!AP715),TRUE,FALSE),IF(OR(AND(NOT(ISBLANK(Spreadsheet!AO715)),ISBLANK(Spreadsheet!AP715)),NOT(ISNUMBER(VALUE(Spreadsheet!AP715)))),FALSE,IF(OR(AND(Spreadsheet!AP715&lt;6,MOD(Spreadsheet!AP715*10,5)=0), MOD(Spreadsheet!AP715,5000)=0),TRUE,FALSE)))</f>
        <v>1</v>
      </c>
      <c r="BT715" s="5" t="b">
        <f t="array" ref="BT715">IF(ISBLANK(Spreadsheet!AQ715),TRUE,ISNUMBER(MATCH(TRUE,EXACT(Spreadsheet!AQ715,EnrollWaive),0)))</f>
        <v>1</v>
      </c>
      <c r="BU715" s="5" t="b">
        <f t="array" ref="BU715">IF(ISBLANK(Spreadsheet!AR715),TRUE,ISNUMBER(MATCH(TRUE,EXACT(Spreadsheet!AR715,LifeBenefitClasses),0)))</f>
        <v>1</v>
      </c>
      <c r="BV715" s="5" t="b">
        <f>IF(OR(ISBLANK(Spreadsheet!AR715), Spreadsheet!AR715="Waive"),IF(ISBLANK(Spreadsheet!AS715),TRUE,FALSE),IF(OR(AND(NOT(ISBLANK(Spreadsheet!AR715)),ISBLANK(Spreadsheet!AS715)),NOT(ISNUMBER(VALUE(Spreadsheet!AS715)))),FALSE,IF(OR(AND(Spreadsheet!AS715&lt;6,MOD(Spreadsheet!AS715*10,5)=0), MOD(Spreadsheet!AS715,10000)=0),TRUE,FALSE)))</f>
        <v>1</v>
      </c>
      <c r="BW715" s="5" t="b">
        <f t="array" ref="BW715">IF(ISBLANK(Spreadsheet!AT715),TRUE,ISNUMBER(MATCH(TRUE,EXACT(Spreadsheet!AT715,LifeBenefitClasses),0)))</f>
        <v>1</v>
      </c>
      <c r="BX715" s="5" t="b">
        <f>IF(OR(ISBLANK(Spreadsheet!AT715), Spreadsheet!AT715="Waive"),IF(ISBLANK(Spreadsheet!AU715),TRUE,FALSE),IF(OR(AND(NOT(ISBLANK(Spreadsheet!AT715)),ISBLANK(Spreadsheet!AU715)),NOT(ISNUMBER(VALUE(Spreadsheet!AU715)))),FALSE,IF(AND(NOT(OR(ISBLANK(Spreadsheet!AT715),Spreadsheet!AT715="Waive")),NOT(OR(ISBLANK(Spreadsheet!AR715),Spreadsheet!AR715="Waive")),MOD(Spreadsheet!AU715,5000)=0, Spreadsheet!AU715&lt;=(Spreadsheet!AS715*0.5)),TRUE,FALSE)))</f>
        <v>1</v>
      </c>
      <c r="BY715" s="5" t="b">
        <f t="array" ref="BY715">IF(ISBLANK(Spreadsheet!AV715),TRUE,ISNUMBER(MATCH(TRUE,EXACT(Spreadsheet!AV715,EnrollWaive),0)))</f>
        <v>1</v>
      </c>
      <c r="BZ715" s="5" t="b">
        <f t="array" ref="BZ715">IF(ISBLANK(Spreadsheet!AW715),TRUE,ISNUMBER(MATCH(TRUE,EXACT(Spreadsheet!AW715,LifeBenefitClasses),0)))</f>
        <v>1</v>
      </c>
      <c r="CA715" s="5" t="b">
        <f t="array" ref="CA715">IF(ISBLANK(Spreadsheet!AX715),TRUE,ISNUMBER(MATCH(TRUE,EXACT(Spreadsheet!AX715,LifeBenefitClasses),0)))</f>
        <v>1</v>
      </c>
      <c r="CB715" s="5" t="b">
        <f t="array" ref="CB715">IF(ISBLANK(Spreadsheet!AY715),TRUE,ISNUMBER(MATCH(TRUE,EXACT(Spreadsheet!AY715,LifeBenefitClasses),0)))</f>
        <v>1</v>
      </c>
      <c r="CC715" s="5" t="b">
        <f t="array" ref="CC715">IF(ISBLANK(Spreadsheet!AZ715),TRUE,ISNUMBER(MATCH(TRUE,EXACT(Spreadsheet!AZ715,LifeBenefitClasses),0)))</f>
        <v>1</v>
      </c>
      <c r="CD715" s="5" t="b">
        <f t="array" ref="CD715">IF(ISBLANK(Spreadsheet!BA715),TRUE,ISNUMBER(MATCH(TRUE,EXACT(Spreadsheet!BA715,LifeBenefitClasses),0)))</f>
        <v>1</v>
      </c>
      <c r="CE715" s="5" t="b">
        <f>IF(OR(ISBLANK(Spreadsheet!BA715), Spreadsheet!BA715="Waive"),IF(ISBLANK(Spreadsheet!BB715),TRUE,FALSE),IF(OR(AND(NOT(ISBLANK(Spreadsheet!BA715)),ISBLANK(Spreadsheet!BB715)),NOT(ISNUMBER(VALUE(Spreadsheet!BB715))),ISBLANK(Spreadsheet!BC715),NOT(ISNUMBER(VALUE(Spreadsheet!BC715)))),FALSE,IF(AND(Spreadsheet!BB715&gt;=50000,Spreadsheet!BB715&lt;=250000,MOD(Spreadsheet!BB715,10000)=0,Spreadsheet!BB715&lt;=(10*Spreadsheet!BC715)),TRUE,FALSE)))</f>
        <v>1</v>
      </c>
      <c r="CF715" s="5" t="b">
        <f>IF(NOT(ISBLANK(Spreadsheet!BC715)),AND(ISNUMBER(VALUE(Spreadsheet!BC715)),Spreadsheet!BC715&gt;0),AND(OR(ISBLANK(Spreadsheet!AO715),Spreadsheet!AO715="Waive",AND(NOT(OR(ISBLANK(Spreadsheet!AO715),Spreadsheet!AO715="Waive")),Spreadsheet!AP715&gt;=6)),OR(ISBLANK(Spreadsheet!AR715),AND(NOT(OR(ISBLANK(Spreadsheet!AR715),Spreadsheet!AR715="Waive")),Spreadsheet!AS715&gt;=6)),OR(ISBLANK(Spreadsheet!AW715)),OR(ISBLANK(Spreadsheet!AX715)),OR(ISBLANK(Spreadsheet!AY715)),OR(ISBLANK(Spreadsheet!AZ715)),OR(ISBLANK(Spreadsheet!BA715),Spreadsheet!BA715="Waive")))</f>
        <v>1</v>
      </c>
      <c r="CG715" s="5" t="b">
        <f t="shared" ca="1" si="51"/>
        <v>1</v>
      </c>
    </row>
    <row r="716" spans="8:85" x14ac:dyDescent="0.3">
      <c r="H716" s="5">
        <f t="shared" ca="1" si="48"/>
        <v>2</v>
      </c>
      <c r="I716" s="5" t="str">
        <f t="shared" ca="1" si="50"/>
        <v/>
      </c>
      <c r="J716" s="5" t="str">
        <f>IF(AND(NOT(ISBLANK(Spreadsheet!C716)),ISBLANK(Spreadsheet!D716)),Spreadsheet!F716&amp;" "&amp;Spreadsheet!H716,"")</f>
        <v/>
      </c>
      <c r="K716" s="5">
        <f>IF(AND(NOT(ISBLANK(Spreadsheet!C716)),ISBLANK(Spreadsheet!D716)),COUNTIFS(Spreadsheet!E717:E$786,"=Child",Spreadsheet!C717:C$786, "="&amp;Spreadsheet!C716) + COUNTIFS(Spreadsheet!E717:E$786,"=Step-child",Spreadsheet!C717:C$786, "="&amp;Spreadsheet!C716),0)</f>
        <v>0</v>
      </c>
      <c r="L716" s="5">
        <f>IF(NOT(ISBLANK(J716)),COUNTIFS(Spreadsheet!E717:E$786,"=Wife",Spreadsheet!C717:C$786, "="&amp;Spreadsheet!C716) + COUNTIFS(Spreadsheet!E717:E$786,"=Husband",Spreadsheet!C717:C$786, "="&amp;Spreadsheet!C716),0)</f>
        <v>0</v>
      </c>
      <c r="M716" s="5">
        <f>IF(NOT(ISBLANK(Spreadsheet!AJ716)),VLOOKUP(Spreadsheet!AJ716,'Drop Downs'!$P$2:$R$16,3,FALSE),0)</f>
        <v>0</v>
      </c>
      <c r="N716" s="5">
        <f>IF(NOT(ISBLANK(Spreadsheet!AJ716)), VLOOKUP(Spreadsheet!AJ716,'Drop Downs'!$P$2:$R$16,2,FALSE),0)</f>
        <v>0</v>
      </c>
      <c r="O716" s="5">
        <f>IF(NOT(ISBLANK(Spreadsheet!AL716)),VLOOKUP(Spreadsheet!AL716,'Drop Downs'!$P$2:$R$16,3,FALSE), 0)</f>
        <v>0</v>
      </c>
      <c r="P716" s="5">
        <f>IF(NOT(ISBLANK(Spreadsheet!AL716)),VLOOKUP(Spreadsheet!AL716,'Drop Downs'!$P$2:$R$16,2,FALSE),0)</f>
        <v>0</v>
      </c>
      <c r="Q716" s="5">
        <f>IF(NOT(ISBLANK(Spreadsheet!AN716)),VLOOKUP(Spreadsheet!AN716,'Drop Downs'!$P$2:$R$16,3,FALSE),0)</f>
        <v>0</v>
      </c>
      <c r="R716" s="5">
        <f>IF(NOT(ISBLANK(Spreadsheet!AN716)),VLOOKUP(Spreadsheet!AN716,'Drop Downs'!$P$2:$R$16,2,FALSE),0)</f>
        <v>0</v>
      </c>
      <c r="S716" s="5" t="str">
        <f>IF(OR(M716&gt;K716,N716&gt;L716,O716&gt;K716, Q716&gt;K716,N716&gt;L716, P716&gt;L716, R716&gt;L716),"Member currently has a coverage election over what he/she needs.  Please add more dependents or adjust the coverage election.","")&amp;(IF(AND(NOT(ISBLANK(Spreadsheet!C716)),NOT(ISBLANK(Spreadsheet!D716)),ISBLANK(Spreadsheet!E716)),"Dependent lacks a relationship to member.Please select one from the drop-down.",""))</f>
        <v/>
      </c>
      <c r="T716" s="5" t="b">
        <f t="shared" si="49"/>
        <v>1</v>
      </c>
      <c r="U716" s="5" t="b">
        <f>OR(ISBLANK(Spreadsheet!C716),IF(NOT(ISBLANK(Spreadsheet!D716)),NOT(ISBLANK(Spreadsheet!E716)),TRUE))</f>
        <v>1</v>
      </c>
      <c r="V716" s="5" t="b">
        <f>OR(ISBLANK(Spreadsheet!C716), NOT(ISBLANK(Spreadsheet!I716)))</f>
        <v>1</v>
      </c>
      <c r="W716" s="5" t="b">
        <f>OR(ISBLANK(Spreadsheet!D716),NOT(ISBLANK(Spreadsheet!C716)))</f>
        <v>1</v>
      </c>
      <c r="X716" s="155" t="str">
        <f>REPT("0",MIN(FIND({1,2,3,4,5,6,7,8,9},Spreadsheet!C716&amp;"123456789"))-1)&amp;IF(ISBLANK(Spreadsheet!C716),"",SUMPRODUCT(MID(0&amp;Spreadsheet!C716,LARGE(INDEX(ISNUMBER(--MID(Spreadsheet!C716,ROW($1:$225),1))*
 ROW($1:$225),0),ROW($1:$225))+1,1)*10^ROW($1:$225)/10))</f>
        <v/>
      </c>
      <c r="Y716" s="5" t="b">
        <f>IF(NOT(ISBLANK(Spreadsheet!C716)),IF(AND(ISNUMBER(VALUE(Spreadsheet!C716)), LEN(Spreadsheet!C716)=9),TRUE,FALSE),TRUE)</f>
        <v>1</v>
      </c>
      <c r="Z716" s="155" t="str">
        <f>REPT("0",MIN(FIND({1,2,3,4,5,6,7,8,9},Spreadsheet!D716&amp;"123456789"))-1)&amp;IF(ISBLANK(Spreadsheet!D716),"",SUMPRODUCT(MID(0&amp;Spreadsheet!D716,LARGE(INDEX(ISNUMBER(--MID(Spreadsheet!D716,ROW($1:$225),1))*
 ROW($1:$225),0),ROW($1:$225))+1,1)*10^ROW($1:$225)/10))</f>
        <v/>
      </c>
      <c r="AA716" s="5" t="b">
        <f>IF(AND(NOT(ISBLANK(Spreadsheet!D716)),NOT(ISBLANK(Spreadsheet!C716))),IF(AND(ISNUMBER(VALUE(Spreadsheet!D716)), LEN(Spreadsheet!D716)=9),TRUE,FALSE),IF(AND(NOT(ISBLANK(Spreadsheet!D716)),ISBLANK(Spreadsheet!C716)),FALSE,TRUE))</f>
        <v>1</v>
      </c>
      <c r="AB716" s="5" t="b">
        <f>OR(ISBLANK(Spreadsheet!Y716),IF(NOT(ISBLANK(Spreadsheet!Y716)),LEN(Spreadsheet!Y716)=10,ISNUMBER(VALUE(Spreadsheet!Y716))))</f>
        <v>1</v>
      </c>
      <c r="AC716" s="5" t="b">
        <f>OR(ISBLANK(Spreadsheet!AI716), AND(NOT(ISBLANK(Spreadsheet!AJ716)), NOT(ISNUMBER(SEARCH("Waive",Spreadsheet!AJ716)))))</f>
        <v>1</v>
      </c>
      <c r="AD716" s="5" t="b">
        <f>OR(ISBLANK(Spreadsheet!AK716), AND(NOT(ISBLANK(Spreadsheet!AL716)), NOT(ISNUMBER(SEARCH("Waive",Spreadsheet!AL716)))))</f>
        <v>1</v>
      </c>
      <c r="AE716" s="5" t="b">
        <f>OR(ISBLANK(Spreadsheet!AM716), AND(NOT(ISBLANK(Spreadsheet!AN716)), NOT(ISNUMBER(SEARCH("Waive", Spreadsheet!AN716)))))</f>
        <v>1</v>
      </c>
      <c r="AF716" s="5" t="b">
        <f>OR(ISBLANK(Spreadsheet!C716), NOT(ISBLANK(Spreadsheet!D716)),NOT(ISBLANK(Spreadsheet!L716)))</f>
        <v>1</v>
      </c>
      <c r="AG716" s="5" t="b">
        <f>IF(AND(NOT(ISBLANK(Spreadsheet!C716)), NOT(ISBLANK(Spreadsheet!D716)),Spreadsheet!C716&lt;&gt;Spreadsheet!D716),IF(ISERROR(VLOOKUP(Spreadsheet!C716, Spreadsheet!$C$6:'Spreadsheet'!$C715,1,FALSE)), FALSE, TRUE),TRUE)</f>
        <v>1</v>
      </c>
      <c r="AH716" s="5" t="b">
        <f>Spreadsheet!$B$2=Spreadsheet!AD716</f>
        <v>1</v>
      </c>
      <c r="AI716" s="5" t="b">
        <f>IF(ISBLANK(Spreadsheet!G716),TRUE,IF(OR(LEN(Spreadsheet!G716)&gt;1,ISNUMBER(VALUE(Spreadsheet!G716))),FALSE,TRUE))</f>
        <v>1</v>
      </c>
      <c r="AJ716" s="5" t="b">
        <f>OR(ISBLANK(Spreadsheet!C716), NOT(ISBLANK(Spreadsheet!B716)), NOT(ISBLANK(Spreadsheet!D716)))</f>
        <v>1</v>
      </c>
      <c r="AK716" s="5" t="b">
        <f t="array" ref="AK716">IF(OR(AND(ISBLANK(Spreadsheet!E716),ISBLANK(Spreadsheet!D716),NOT(ISBLANK(Spreadsheet!C716))),AND(ISBLANK(Spreadsheet!E716),ISBLANK(Spreadsheet!D716),ISBLANK(Spreadsheet!C716))),TRUE,ISNUMBER(MATCH(TRUE,EXACT(Spreadsheet!E716,Relationships),0)))</f>
        <v>1</v>
      </c>
      <c r="AL716" s="5" t="b">
        <f>IF(NOT(ISBLANK(Spreadsheet!C716)),IF(OR(ISBLANK(Spreadsheet!F716),LEN(Spreadsheet!F716)&gt;40),FALSE,TRUE),TRUE)</f>
        <v>1</v>
      </c>
      <c r="AM716" s="5" t="b">
        <f>IF(NOT(ISBLANK(Spreadsheet!C716)),IF(OR(ISBLANK(Spreadsheet!H716),LEN(Spreadsheet!H716)&gt;40),FALSE,TRUE),TRUE)</f>
        <v>1</v>
      </c>
      <c r="AN716" s="5" t="b">
        <f t="array" ref="AN716">IF(ISBLANK(Spreadsheet!I716),TRUE,ISNUMBER(MATCH(TRUE,EXACT(Spreadsheet!I716,GenderValues),0)))</f>
        <v>1</v>
      </c>
      <c r="AO716" s="5" t="b">
        <f ca="1">IF(ISERROR(DATEVALUE(TEXT(Spreadsheet!J716,"mm/dd/yyyy")) &gt; TODAY()),IF(AND(ISBLANK(Spreadsheet!J716),ISBLANK(Spreadsheet!C716)),TRUE,FALSE),IF(DATEVALUE(TEXT(Spreadsheet!J716,"mm/dd/yyyy")) &gt; TODAY(),FALSE,TRUE))</f>
        <v>1</v>
      </c>
      <c r="AP716" s="5" t="b">
        <f>OR(ISBLANK(Spreadsheet!K716),LEN(Spreadsheet!K716)&lt;=100)</f>
        <v>1</v>
      </c>
      <c r="AQ716" s="5" t="b">
        <f t="array" ref="AQ716">IF(OR(AND(ISBLANK(Spreadsheet!L716),ISBLANK(Spreadsheet!C716)),AND(NOT(ISBLANK(Spreadsheet!C716)),NOT(ISBLANK(Spreadsheet!D716)))),TRUE,ISNUMBER(MATCH(TRUE,EXACT(Spreadsheet!L716,MaritalStatus),0)))</f>
        <v>1</v>
      </c>
      <c r="AR716" s="5" t="b">
        <f ca="1">IF(ISERROR(DATEVALUE(TEXT(Spreadsheet!M716,"mm/dd/yyyy")) &gt; TODAY()),IF(ISBLANK(Spreadsheet!M716),TRUE,FALSE),IF(DATEVALUE(TEXT(Spreadsheet!M716,"mm/dd/yyyy")) &gt; TODAY(),FALSE,TRUE))</f>
        <v>1</v>
      </c>
      <c r="AS716" s="5" t="b">
        <f>OR(ISBLANK(Spreadsheet!N716),LEN(Spreadsheet!N716)&lt;=100)</f>
        <v>1</v>
      </c>
      <c r="AT716" s="5" t="b">
        <f>OR(ISBLANK(Spreadsheet!O716),UPPER(Spreadsheet!O716)="YES")</f>
        <v>1</v>
      </c>
      <c r="AU716" s="5" t="b">
        <f>OR(ISBLANK(Spreadsheet!P716),UPPER(Spreadsheet!P716)="YES")</f>
        <v>1</v>
      </c>
      <c r="AV716" s="5" t="b">
        <f t="array" ref="AV716">IF(ISBLANK(Spreadsheet!Q716),TRUE,ISNUMBER(MATCH(TRUE,EXACT(Spreadsheet!Q716,OnGroupsPriorIns),0)))</f>
        <v>1</v>
      </c>
      <c r="AW716" s="5" t="b">
        <f>OR(ISBLANK(Spreadsheet!R716),UPPER(Spreadsheet!R716)="YES")</f>
        <v>1</v>
      </c>
      <c r="AX716" s="5" t="b">
        <f>OR(ISBLANK(Spreadsheet!S716),UPPER(Spreadsheet!S716)="YES")</f>
        <v>1</v>
      </c>
      <c r="AY716" s="5" t="b">
        <f>OR(AND(ISBLANK(Spreadsheet!C716),LEN(Spreadsheet!T716)=0),AND(NOT(ISBLANK(Spreadsheet!C716)),LEN(Spreadsheet!T716)&gt;0,LEN(Spreadsheet!T716)&lt;=50))</f>
        <v>1</v>
      </c>
      <c r="AZ716" s="5" t="b">
        <f>OR(LEN(Spreadsheet!U716)=0,AND(LEN(Spreadsheet!U716)&gt;0,LEN(Spreadsheet!U716)&lt;=50))</f>
        <v>1</v>
      </c>
      <c r="BA716" s="5" t="b">
        <f>OR(AND(ISBLANK(Spreadsheet!C716),LEN(Spreadsheet!V716)=0),AND(NOT(ISBLANK(Spreadsheet!C716)),LEN(Spreadsheet!V716)&gt;0,LEN(Spreadsheet!V716)&lt;=50))</f>
        <v>1</v>
      </c>
      <c r="BB716" s="5" t="b">
        <f t="array" ref="BB716">IF(AND(ISBLANK(Spreadsheet!C716),LEN(Spreadsheet!W716)=0),TRUE,ISNUMBER(MATCH(TRUE,EXACT(Spreadsheet!W716,States),0)))</f>
        <v>1</v>
      </c>
      <c r="BC716" s="5" t="b">
        <f>OR(AND(ISBLANK(Spreadsheet!C716),LEN(Spreadsheet!X716)=0),AND(NOT(ISBLANK(Spreadsheet!C716)),LEN(Spreadsheet!X716)&gt;0,LEN(Spreadsheet!X716)=5,ISNUMBER(VALUE(Spreadsheet!X716))))</f>
        <v>1</v>
      </c>
      <c r="BD716" s="5" t="b">
        <f>OR(ISBLANK(Spreadsheet!Z716),LEN(Spreadsheet!Z716)&lt;=50)</f>
        <v>1</v>
      </c>
      <c r="BE716" s="5" t="b">
        <f>ISBLANK(Spreadsheet!AA716)</f>
        <v>1</v>
      </c>
      <c r="BF716" s="5" t="b">
        <f>ISBLANK(Spreadsheet!AB716)</f>
        <v>1</v>
      </c>
      <c r="BG716" s="5" t="b">
        <f>IF(ISERROR(DATEVALUE(TEXT(Spreadsheet!AC716,"mm/dd/yyyy")) &gt; DATEVALUE(TEXT(Spreadsheet!J716,"mm/dd/yyyy"))),IF(OR(AND(ISBLANK(Spreadsheet!AC716),ISBLANK(Spreadsheet!C716)),AND(NOT(ISBLANK(Spreadsheet!C716)),ISBLANK(Spreadsheet!AC716),NOT(ISBLANK(Spreadsheet!D716)))),TRUE,FALSE),IF(DATEVALUE(TEXT(Spreadsheet!AC716,"mm/dd/yyyy")) &gt; DATEVALUE(TEXT(Spreadsheet!J716,"mm/dd/yyyy")),TRUE,FALSE))</f>
        <v>1</v>
      </c>
      <c r="BH716" s="5" t="b">
        <f>OR(AND(ISBLANK(Spreadsheet!C716),ISBLANK(Spreadsheet!AE716)),AND(NOT(ISBLANK(Spreadsheet!C716)),NOT(ISBLANK(Spreadsheet!D716)),ISBLANK(Spreadsheet!AE716)),AND(NOT(ISBLANK(Spreadsheet!C716)),ISBLANK(Spreadsheet!D716),NOT(ISBLANK(Spreadsheet!AE716)),LEN(Spreadsheet!AE716)&lt;=100))</f>
        <v>1</v>
      </c>
      <c r="BI716" s="5" t="b">
        <f t="array" ref="BI716">IF(ISBLANK(Spreadsheet!AF716),TRUE,ISNUMBER(MATCH(TRUE,EXACT(Spreadsheet!AF716,CobraShortReasons),0)))</f>
        <v>1</v>
      </c>
      <c r="BJ716" s="5" t="b">
        <f ca="1">IF(ISERROR(DATEVALUE(TEXT(Spreadsheet!AG716,"mm/dd/yyyy")) &gt; TODAY()),IF(ISBLANK(Spreadsheet!AG716),TRUE,FALSE),IF(DATEVALUE(TEXT(Spreadsheet!AG716,"mm/dd/yyyy")) &gt; TODAY(),FALSE,TRUE))</f>
        <v>1</v>
      </c>
      <c r="BK716" s="5" t="b">
        <f>OR(ISBLANK(Spreadsheet!AH716),LEN(Spreadsheet!AH716)&lt;=25)</f>
        <v>1</v>
      </c>
      <c r="BL716" s="5" t="b">
        <f t="array" aca="1" ref="BL716" ca="1">IF(ISBLANK(Spreadsheet!AI716),TRUE,ISNUMBER(MATCH(TRUE,EXACT(Spreadsheet!AI716,INDIRECT(Spreadsheet!$D$2)),0)))</f>
        <v>1</v>
      </c>
      <c r="BM716" s="5" t="b">
        <f t="array" aca="1" ref="BM716" ca="1">IF(ISBLANK(Spreadsheet!AJ716),TRUE,ISNUMBER(MATCH(TRUE,EXACT(Spreadsheet!AJ716,INDIRECT(Spreadsheet!BJ716)),0)))</f>
        <v>1</v>
      </c>
      <c r="BN716" s="5" t="b">
        <f t="array" ref="BN716">IF(ISBLANK(Spreadsheet!AK716),TRUE,ISNUMBER(MATCH(TRUE,EXACT(Spreadsheet!AK716,DentalPlans),0)))</f>
        <v>1</v>
      </c>
      <c r="BO716" s="5" t="b">
        <f t="array" aca="1" ref="BO716" ca="1">IF(ISBLANK(Spreadsheet!AL716),TRUE,ISNUMBER(MATCH(TRUE,EXACT(Spreadsheet!AL716,INDIRECT(Spreadsheet!BK716)),0)))</f>
        <v>1</v>
      </c>
      <c r="BP716" s="5" t="b">
        <f t="array" ref="BP716">IF(ISBLANK(Spreadsheet!AM716),TRUE,ISNUMBER(MATCH(TRUE,EXACT(Spreadsheet!AM716,VisionPlans),0)))</f>
        <v>1</v>
      </c>
      <c r="BQ716" s="5" t="b">
        <f t="array" aca="1" ref="BQ716" ca="1">IF(ISBLANK(Spreadsheet!AN716),TRUE,ISNUMBER(MATCH(TRUE,EXACT(Spreadsheet!AN716,INDIRECT(Spreadsheet!BL716)),0)))</f>
        <v>1</v>
      </c>
      <c r="BR716" s="5" t="b">
        <f t="array" ref="BR716">IF(ISBLANK(Spreadsheet!AO716),TRUE,ISNUMBER(MATCH(TRUE,EXACT(Spreadsheet!AO716,LifeBenefitClasses),0)))</f>
        <v>1</v>
      </c>
      <c r="BS716" s="5" t="b">
        <f>IF(OR(ISBLANK(Spreadsheet!AO716), Spreadsheet!AO716="Waive"),IF(ISBLANK(Spreadsheet!AP716),TRUE,FALSE),IF(OR(AND(NOT(ISBLANK(Spreadsheet!AO716)),ISBLANK(Spreadsheet!AP716)),NOT(ISNUMBER(VALUE(Spreadsheet!AP716)))),FALSE,IF(OR(AND(Spreadsheet!AP716&lt;6,MOD(Spreadsheet!AP716*10,5)=0), MOD(Spreadsheet!AP716,5000)=0),TRUE,FALSE)))</f>
        <v>1</v>
      </c>
      <c r="BT716" s="5" t="b">
        <f t="array" ref="BT716">IF(ISBLANK(Spreadsheet!AQ716),TRUE,ISNUMBER(MATCH(TRUE,EXACT(Spreadsheet!AQ716,EnrollWaive),0)))</f>
        <v>1</v>
      </c>
      <c r="BU716" s="5" t="b">
        <f t="array" ref="BU716">IF(ISBLANK(Spreadsheet!AR716),TRUE,ISNUMBER(MATCH(TRUE,EXACT(Spreadsheet!AR716,LifeBenefitClasses),0)))</f>
        <v>1</v>
      </c>
      <c r="BV716" s="5" t="b">
        <f>IF(OR(ISBLANK(Spreadsheet!AR716), Spreadsheet!AR716="Waive"),IF(ISBLANK(Spreadsheet!AS716),TRUE,FALSE),IF(OR(AND(NOT(ISBLANK(Spreadsheet!AR716)),ISBLANK(Spreadsheet!AS716)),NOT(ISNUMBER(VALUE(Spreadsheet!AS716)))),FALSE,IF(OR(AND(Spreadsheet!AS716&lt;6,MOD(Spreadsheet!AS716*10,5)=0), MOD(Spreadsheet!AS716,10000)=0),TRUE,FALSE)))</f>
        <v>1</v>
      </c>
      <c r="BW716" s="5" t="b">
        <f t="array" ref="BW716">IF(ISBLANK(Spreadsheet!AT716),TRUE,ISNUMBER(MATCH(TRUE,EXACT(Spreadsheet!AT716,LifeBenefitClasses),0)))</f>
        <v>1</v>
      </c>
      <c r="BX716" s="5" t="b">
        <f>IF(OR(ISBLANK(Spreadsheet!AT716), Spreadsheet!AT716="Waive"),IF(ISBLANK(Spreadsheet!AU716),TRUE,FALSE),IF(OR(AND(NOT(ISBLANK(Spreadsheet!AT716)),ISBLANK(Spreadsheet!AU716)),NOT(ISNUMBER(VALUE(Spreadsheet!AU716)))),FALSE,IF(AND(NOT(OR(ISBLANK(Spreadsheet!AT716),Spreadsheet!AT716="Waive")),NOT(OR(ISBLANK(Spreadsheet!AR716),Spreadsheet!AR716="Waive")),MOD(Spreadsheet!AU716,5000)=0, Spreadsheet!AU716&lt;=(Spreadsheet!AS716*0.5)),TRUE,FALSE)))</f>
        <v>1</v>
      </c>
      <c r="BY716" s="5" t="b">
        <f t="array" ref="BY716">IF(ISBLANK(Spreadsheet!AV716),TRUE,ISNUMBER(MATCH(TRUE,EXACT(Spreadsheet!AV716,EnrollWaive),0)))</f>
        <v>1</v>
      </c>
      <c r="BZ716" s="5" t="b">
        <f t="array" ref="BZ716">IF(ISBLANK(Spreadsheet!AW716),TRUE,ISNUMBER(MATCH(TRUE,EXACT(Spreadsheet!AW716,LifeBenefitClasses),0)))</f>
        <v>1</v>
      </c>
      <c r="CA716" s="5" t="b">
        <f t="array" ref="CA716">IF(ISBLANK(Spreadsheet!AX716),TRUE,ISNUMBER(MATCH(TRUE,EXACT(Spreadsheet!AX716,LifeBenefitClasses),0)))</f>
        <v>1</v>
      </c>
      <c r="CB716" s="5" t="b">
        <f t="array" ref="CB716">IF(ISBLANK(Spreadsheet!AY716),TRUE,ISNUMBER(MATCH(TRUE,EXACT(Spreadsheet!AY716,LifeBenefitClasses),0)))</f>
        <v>1</v>
      </c>
      <c r="CC716" s="5" t="b">
        <f t="array" ref="CC716">IF(ISBLANK(Spreadsheet!AZ716),TRUE,ISNUMBER(MATCH(TRUE,EXACT(Spreadsheet!AZ716,LifeBenefitClasses),0)))</f>
        <v>1</v>
      </c>
      <c r="CD716" s="5" t="b">
        <f t="array" ref="CD716">IF(ISBLANK(Spreadsheet!BA716),TRUE,ISNUMBER(MATCH(TRUE,EXACT(Spreadsheet!BA716,LifeBenefitClasses),0)))</f>
        <v>1</v>
      </c>
      <c r="CE716" s="5" t="b">
        <f>IF(OR(ISBLANK(Spreadsheet!BA716), Spreadsheet!BA716="Waive"),IF(ISBLANK(Spreadsheet!BB716),TRUE,FALSE),IF(OR(AND(NOT(ISBLANK(Spreadsheet!BA716)),ISBLANK(Spreadsheet!BB716)),NOT(ISNUMBER(VALUE(Spreadsheet!BB716))),ISBLANK(Spreadsheet!BC716),NOT(ISNUMBER(VALUE(Spreadsheet!BC716)))),FALSE,IF(AND(Spreadsheet!BB716&gt;=50000,Spreadsheet!BB716&lt;=250000,MOD(Spreadsheet!BB716,10000)=0,Spreadsheet!BB716&lt;=(10*Spreadsheet!BC716)),TRUE,FALSE)))</f>
        <v>1</v>
      </c>
      <c r="CF716" s="5" t="b">
        <f>IF(NOT(ISBLANK(Spreadsheet!BC716)),AND(ISNUMBER(VALUE(Spreadsheet!BC716)),Spreadsheet!BC716&gt;0),AND(OR(ISBLANK(Spreadsheet!AO716),Spreadsheet!AO716="Waive",AND(NOT(OR(ISBLANK(Spreadsheet!AO716),Spreadsheet!AO716="Waive")),Spreadsheet!AP716&gt;=6)),OR(ISBLANK(Spreadsheet!AR716),AND(NOT(OR(ISBLANK(Spreadsheet!AR716),Spreadsheet!AR716="Waive")),Spreadsheet!AS716&gt;=6)),OR(ISBLANK(Spreadsheet!AW716)),OR(ISBLANK(Spreadsheet!AX716)),OR(ISBLANK(Spreadsheet!AY716)),OR(ISBLANK(Spreadsheet!AZ716)),OR(ISBLANK(Spreadsheet!BA716),Spreadsheet!BA716="Waive")))</f>
        <v>1</v>
      </c>
      <c r="CG716" s="5" t="b">
        <f t="shared" ca="1" si="51"/>
        <v>1</v>
      </c>
    </row>
    <row r="717" spans="8:85" x14ac:dyDescent="0.3">
      <c r="H717" s="5">
        <f t="shared" ca="1" si="48"/>
        <v>2</v>
      </c>
      <c r="I717" s="5" t="str">
        <f t="shared" ca="1" si="50"/>
        <v/>
      </c>
      <c r="J717" s="5" t="str">
        <f>IF(AND(NOT(ISBLANK(Spreadsheet!C717)),ISBLANK(Spreadsheet!D717)),Spreadsheet!F717&amp;" "&amp;Spreadsheet!H717,"")</f>
        <v/>
      </c>
      <c r="K717" s="5">
        <f>IF(AND(NOT(ISBLANK(Spreadsheet!C717)),ISBLANK(Spreadsheet!D717)),COUNTIFS(Spreadsheet!E718:E$786,"=Child",Spreadsheet!C718:C$786, "="&amp;Spreadsheet!C717) + COUNTIFS(Spreadsheet!E718:E$786,"=Step-child",Spreadsheet!C718:C$786, "="&amp;Spreadsheet!C717),0)</f>
        <v>0</v>
      </c>
      <c r="L717" s="5">
        <f>IF(NOT(ISBLANK(J717)),COUNTIFS(Spreadsheet!E718:E$786,"=Wife",Spreadsheet!C718:C$786, "="&amp;Spreadsheet!C717) + COUNTIFS(Spreadsheet!E718:E$786,"=Husband",Spreadsheet!C718:C$786, "="&amp;Spreadsheet!C717),0)</f>
        <v>0</v>
      </c>
      <c r="M717" s="5">
        <f>IF(NOT(ISBLANK(Spreadsheet!AJ717)),VLOOKUP(Spreadsheet!AJ717,'Drop Downs'!$P$2:$R$16,3,FALSE),0)</f>
        <v>0</v>
      </c>
      <c r="N717" s="5">
        <f>IF(NOT(ISBLANK(Spreadsheet!AJ717)), VLOOKUP(Spreadsheet!AJ717,'Drop Downs'!$P$2:$R$16,2,FALSE),0)</f>
        <v>0</v>
      </c>
      <c r="O717" s="5">
        <f>IF(NOT(ISBLANK(Spreadsheet!AL717)),VLOOKUP(Spreadsheet!AL717,'Drop Downs'!$P$2:$R$16,3,FALSE), 0)</f>
        <v>0</v>
      </c>
      <c r="P717" s="5">
        <f>IF(NOT(ISBLANK(Spreadsheet!AL717)),VLOOKUP(Spreadsheet!AL717,'Drop Downs'!$P$2:$R$16,2,FALSE),0)</f>
        <v>0</v>
      </c>
      <c r="Q717" s="5">
        <f>IF(NOT(ISBLANK(Spreadsheet!AN717)),VLOOKUP(Spreadsheet!AN717,'Drop Downs'!$P$2:$R$16,3,FALSE),0)</f>
        <v>0</v>
      </c>
      <c r="R717" s="5">
        <f>IF(NOT(ISBLANK(Spreadsheet!AN717)),VLOOKUP(Spreadsheet!AN717,'Drop Downs'!$P$2:$R$16,2,FALSE),0)</f>
        <v>0</v>
      </c>
      <c r="S717" s="5" t="str">
        <f>IF(OR(M717&gt;K717,N717&gt;L717,O717&gt;K717, Q717&gt;K717,N717&gt;L717, P717&gt;L717, R717&gt;L717),"Member currently has a coverage election over what he/she needs.  Please add more dependents or adjust the coverage election.","")&amp;(IF(AND(NOT(ISBLANK(Spreadsheet!C717)),NOT(ISBLANK(Spreadsheet!D717)),ISBLANK(Spreadsheet!E717)),"Dependent lacks a relationship to member.Please select one from the drop-down.",""))</f>
        <v/>
      </c>
      <c r="T717" s="5" t="b">
        <f t="shared" si="49"/>
        <v>1</v>
      </c>
      <c r="U717" s="5" t="b">
        <f>OR(ISBLANK(Spreadsheet!C717),IF(NOT(ISBLANK(Spreadsheet!D717)),NOT(ISBLANK(Spreadsheet!E717)),TRUE))</f>
        <v>1</v>
      </c>
      <c r="V717" s="5" t="b">
        <f>OR(ISBLANK(Spreadsheet!C717), NOT(ISBLANK(Spreadsheet!I717)))</f>
        <v>1</v>
      </c>
      <c r="W717" s="5" t="b">
        <f>OR(ISBLANK(Spreadsheet!D717),NOT(ISBLANK(Spreadsheet!C717)))</f>
        <v>1</v>
      </c>
      <c r="X717" s="155" t="str">
        <f>REPT("0",MIN(FIND({1,2,3,4,5,6,7,8,9},Spreadsheet!C717&amp;"123456789"))-1)&amp;IF(ISBLANK(Spreadsheet!C717),"",SUMPRODUCT(MID(0&amp;Spreadsheet!C717,LARGE(INDEX(ISNUMBER(--MID(Spreadsheet!C717,ROW($1:$225),1))*
 ROW($1:$225),0),ROW($1:$225))+1,1)*10^ROW($1:$225)/10))</f>
        <v/>
      </c>
      <c r="Y717" s="5" t="b">
        <f>IF(NOT(ISBLANK(Spreadsheet!C717)),IF(AND(ISNUMBER(VALUE(Spreadsheet!C717)), LEN(Spreadsheet!C717)=9),TRUE,FALSE),TRUE)</f>
        <v>1</v>
      </c>
      <c r="Z717" s="155" t="str">
        <f>REPT("0",MIN(FIND({1,2,3,4,5,6,7,8,9},Spreadsheet!D717&amp;"123456789"))-1)&amp;IF(ISBLANK(Spreadsheet!D717),"",SUMPRODUCT(MID(0&amp;Spreadsheet!D717,LARGE(INDEX(ISNUMBER(--MID(Spreadsheet!D717,ROW($1:$225),1))*
 ROW($1:$225),0),ROW($1:$225))+1,1)*10^ROW($1:$225)/10))</f>
        <v/>
      </c>
      <c r="AA717" s="5" t="b">
        <f>IF(AND(NOT(ISBLANK(Spreadsheet!D717)),NOT(ISBLANK(Spreadsheet!C717))),IF(AND(ISNUMBER(VALUE(Spreadsheet!D717)), LEN(Spreadsheet!D717)=9),TRUE,FALSE),IF(AND(NOT(ISBLANK(Spreadsheet!D717)),ISBLANK(Spreadsheet!C717)),FALSE,TRUE))</f>
        <v>1</v>
      </c>
      <c r="AB717" s="5" t="b">
        <f>OR(ISBLANK(Spreadsheet!Y717),IF(NOT(ISBLANK(Spreadsheet!Y717)),LEN(Spreadsheet!Y717)=10,ISNUMBER(VALUE(Spreadsheet!Y717))))</f>
        <v>1</v>
      </c>
      <c r="AC717" s="5" t="b">
        <f>OR(ISBLANK(Spreadsheet!AI717), AND(NOT(ISBLANK(Spreadsheet!AJ717)), NOT(ISNUMBER(SEARCH("Waive",Spreadsheet!AJ717)))))</f>
        <v>1</v>
      </c>
      <c r="AD717" s="5" t="b">
        <f>OR(ISBLANK(Spreadsheet!AK717), AND(NOT(ISBLANK(Spreadsheet!AL717)), NOT(ISNUMBER(SEARCH("Waive",Spreadsheet!AL717)))))</f>
        <v>1</v>
      </c>
      <c r="AE717" s="5" t="b">
        <f>OR(ISBLANK(Spreadsheet!AM717), AND(NOT(ISBLANK(Spreadsheet!AN717)), NOT(ISNUMBER(SEARCH("Waive", Spreadsheet!AN717)))))</f>
        <v>1</v>
      </c>
      <c r="AF717" s="5" t="b">
        <f>OR(ISBLANK(Spreadsheet!C717), NOT(ISBLANK(Spreadsheet!D717)),NOT(ISBLANK(Spreadsheet!L717)))</f>
        <v>1</v>
      </c>
      <c r="AG717" s="5" t="b">
        <f>IF(AND(NOT(ISBLANK(Spreadsheet!C717)), NOT(ISBLANK(Spreadsheet!D717)),Spreadsheet!C717&lt;&gt;Spreadsheet!D717),IF(ISERROR(VLOOKUP(Spreadsheet!C717, Spreadsheet!$C$6:'Spreadsheet'!$C716,1,FALSE)), FALSE, TRUE),TRUE)</f>
        <v>1</v>
      </c>
      <c r="AH717" s="5" t="b">
        <f>Spreadsheet!$B$2=Spreadsheet!AD717</f>
        <v>1</v>
      </c>
      <c r="AI717" s="5" t="b">
        <f>IF(ISBLANK(Spreadsheet!G717),TRUE,IF(OR(LEN(Spreadsheet!G717)&gt;1,ISNUMBER(VALUE(Spreadsheet!G717))),FALSE,TRUE))</f>
        <v>1</v>
      </c>
      <c r="AJ717" s="5" t="b">
        <f>OR(ISBLANK(Spreadsheet!C717), NOT(ISBLANK(Spreadsheet!B717)), NOT(ISBLANK(Spreadsheet!D717)))</f>
        <v>1</v>
      </c>
      <c r="AK717" s="5" t="b">
        <f t="array" ref="AK717">IF(OR(AND(ISBLANK(Spreadsheet!E717),ISBLANK(Spreadsheet!D717),NOT(ISBLANK(Spreadsheet!C717))),AND(ISBLANK(Spreadsheet!E717),ISBLANK(Spreadsheet!D717),ISBLANK(Spreadsheet!C717))),TRUE,ISNUMBER(MATCH(TRUE,EXACT(Spreadsheet!E717,Relationships),0)))</f>
        <v>1</v>
      </c>
      <c r="AL717" s="5" t="b">
        <f>IF(NOT(ISBLANK(Spreadsheet!C717)),IF(OR(ISBLANK(Spreadsheet!F717),LEN(Spreadsheet!F717)&gt;40),FALSE,TRUE),TRUE)</f>
        <v>1</v>
      </c>
      <c r="AM717" s="5" t="b">
        <f>IF(NOT(ISBLANK(Spreadsheet!C717)),IF(OR(ISBLANK(Spreadsheet!H717),LEN(Spreadsheet!H717)&gt;40),FALSE,TRUE),TRUE)</f>
        <v>1</v>
      </c>
      <c r="AN717" s="5" t="b">
        <f t="array" ref="AN717">IF(ISBLANK(Spreadsheet!I717),TRUE,ISNUMBER(MATCH(TRUE,EXACT(Spreadsheet!I717,GenderValues),0)))</f>
        <v>1</v>
      </c>
      <c r="AO717" s="5" t="b">
        <f ca="1">IF(ISERROR(DATEVALUE(TEXT(Spreadsheet!J717,"mm/dd/yyyy")) &gt; TODAY()),IF(AND(ISBLANK(Spreadsheet!J717),ISBLANK(Spreadsheet!C717)),TRUE,FALSE),IF(DATEVALUE(TEXT(Spreadsheet!J717,"mm/dd/yyyy")) &gt; TODAY(),FALSE,TRUE))</f>
        <v>1</v>
      </c>
      <c r="AP717" s="5" t="b">
        <f>OR(ISBLANK(Spreadsheet!K717),LEN(Spreadsheet!K717)&lt;=100)</f>
        <v>1</v>
      </c>
      <c r="AQ717" s="5" t="b">
        <f t="array" ref="AQ717">IF(OR(AND(ISBLANK(Spreadsheet!L717),ISBLANK(Spreadsheet!C717)),AND(NOT(ISBLANK(Spreadsheet!C717)),NOT(ISBLANK(Spreadsheet!D717)))),TRUE,ISNUMBER(MATCH(TRUE,EXACT(Spreadsheet!L717,MaritalStatus),0)))</f>
        <v>1</v>
      </c>
      <c r="AR717" s="5" t="b">
        <f ca="1">IF(ISERROR(DATEVALUE(TEXT(Spreadsheet!M717,"mm/dd/yyyy")) &gt; TODAY()),IF(ISBLANK(Spreadsheet!M717),TRUE,FALSE),IF(DATEVALUE(TEXT(Spreadsheet!M717,"mm/dd/yyyy")) &gt; TODAY(),FALSE,TRUE))</f>
        <v>1</v>
      </c>
      <c r="AS717" s="5" t="b">
        <f>OR(ISBLANK(Spreadsheet!N717),LEN(Spreadsheet!N717)&lt;=100)</f>
        <v>1</v>
      </c>
      <c r="AT717" s="5" t="b">
        <f>OR(ISBLANK(Spreadsheet!O717),UPPER(Spreadsheet!O717)="YES")</f>
        <v>1</v>
      </c>
      <c r="AU717" s="5" t="b">
        <f>OR(ISBLANK(Spreadsheet!P717),UPPER(Spreadsheet!P717)="YES")</f>
        <v>1</v>
      </c>
      <c r="AV717" s="5" t="b">
        <f t="array" ref="AV717">IF(ISBLANK(Spreadsheet!Q717),TRUE,ISNUMBER(MATCH(TRUE,EXACT(Spreadsheet!Q717,OnGroupsPriorIns),0)))</f>
        <v>1</v>
      </c>
      <c r="AW717" s="5" t="b">
        <f>OR(ISBLANK(Spreadsheet!R717),UPPER(Spreadsheet!R717)="YES")</f>
        <v>1</v>
      </c>
      <c r="AX717" s="5" t="b">
        <f>OR(ISBLANK(Spreadsheet!S717),UPPER(Spreadsheet!S717)="YES")</f>
        <v>1</v>
      </c>
      <c r="AY717" s="5" t="b">
        <f>OR(AND(ISBLANK(Spreadsheet!C717),LEN(Spreadsheet!T717)=0),AND(NOT(ISBLANK(Spreadsheet!C717)),LEN(Spreadsheet!T717)&gt;0,LEN(Spreadsheet!T717)&lt;=50))</f>
        <v>1</v>
      </c>
      <c r="AZ717" s="5" t="b">
        <f>OR(LEN(Spreadsheet!U717)=0,AND(LEN(Spreadsheet!U717)&gt;0,LEN(Spreadsheet!U717)&lt;=50))</f>
        <v>1</v>
      </c>
      <c r="BA717" s="5" t="b">
        <f>OR(AND(ISBLANK(Spreadsheet!C717),LEN(Spreadsheet!V717)=0),AND(NOT(ISBLANK(Spreadsheet!C717)),LEN(Spreadsheet!V717)&gt;0,LEN(Spreadsheet!V717)&lt;=50))</f>
        <v>1</v>
      </c>
      <c r="BB717" s="5" t="b">
        <f t="array" ref="BB717">IF(AND(ISBLANK(Spreadsheet!C717),LEN(Spreadsheet!W717)=0),TRUE,ISNUMBER(MATCH(TRUE,EXACT(Spreadsheet!W717,States),0)))</f>
        <v>1</v>
      </c>
      <c r="BC717" s="5" t="b">
        <f>OR(AND(ISBLANK(Spreadsheet!C717),LEN(Spreadsheet!X717)=0),AND(NOT(ISBLANK(Spreadsheet!C717)),LEN(Spreadsheet!X717)&gt;0,LEN(Spreadsheet!X717)=5,ISNUMBER(VALUE(Spreadsheet!X717))))</f>
        <v>1</v>
      </c>
      <c r="BD717" s="5" t="b">
        <f>OR(ISBLANK(Spreadsheet!Z717),LEN(Spreadsheet!Z717)&lt;=50)</f>
        <v>1</v>
      </c>
      <c r="BE717" s="5" t="b">
        <f>ISBLANK(Spreadsheet!AA717)</f>
        <v>1</v>
      </c>
      <c r="BF717" s="5" t="b">
        <f>ISBLANK(Spreadsheet!AB717)</f>
        <v>1</v>
      </c>
      <c r="BG717" s="5" t="b">
        <f>IF(ISERROR(DATEVALUE(TEXT(Spreadsheet!AC717,"mm/dd/yyyy")) &gt; DATEVALUE(TEXT(Spreadsheet!J717,"mm/dd/yyyy"))),IF(OR(AND(ISBLANK(Spreadsheet!AC717),ISBLANK(Spreadsheet!C717)),AND(NOT(ISBLANK(Spreadsheet!C717)),ISBLANK(Spreadsheet!AC717),NOT(ISBLANK(Spreadsheet!D717)))),TRUE,FALSE),IF(DATEVALUE(TEXT(Spreadsheet!AC717,"mm/dd/yyyy")) &gt; DATEVALUE(TEXT(Spreadsheet!J717,"mm/dd/yyyy")),TRUE,FALSE))</f>
        <v>1</v>
      </c>
      <c r="BH717" s="5" t="b">
        <f>OR(AND(ISBLANK(Spreadsheet!C717),ISBLANK(Spreadsheet!AE717)),AND(NOT(ISBLANK(Spreadsheet!C717)),NOT(ISBLANK(Spreadsheet!D717)),ISBLANK(Spreadsheet!AE717)),AND(NOT(ISBLANK(Spreadsheet!C717)),ISBLANK(Spreadsheet!D717),NOT(ISBLANK(Spreadsheet!AE717)),LEN(Spreadsheet!AE717)&lt;=100))</f>
        <v>1</v>
      </c>
      <c r="BI717" s="5" t="b">
        <f t="array" ref="BI717">IF(ISBLANK(Spreadsheet!AF717),TRUE,ISNUMBER(MATCH(TRUE,EXACT(Spreadsheet!AF717,CobraShortReasons),0)))</f>
        <v>1</v>
      </c>
      <c r="BJ717" s="5" t="b">
        <f ca="1">IF(ISERROR(DATEVALUE(TEXT(Spreadsheet!AG717,"mm/dd/yyyy")) &gt; TODAY()),IF(ISBLANK(Spreadsheet!AG717),TRUE,FALSE),IF(DATEVALUE(TEXT(Spreadsheet!AG717,"mm/dd/yyyy")) &gt; TODAY(),FALSE,TRUE))</f>
        <v>1</v>
      </c>
      <c r="BK717" s="5" t="b">
        <f>OR(ISBLANK(Spreadsheet!AH717),LEN(Spreadsheet!AH717)&lt;=25)</f>
        <v>1</v>
      </c>
      <c r="BL717" s="5" t="b">
        <f t="array" aca="1" ref="BL717" ca="1">IF(ISBLANK(Spreadsheet!AI717),TRUE,ISNUMBER(MATCH(TRUE,EXACT(Spreadsheet!AI717,INDIRECT(Spreadsheet!$D$2)),0)))</f>
        <v>1</v>
      </c>
      <c r="BM717" s="5" t="b">
        <f t="array" aca="1" ref="BM717" ca="1">IF(ISBLANK(Spreadsheet!AJ717),TRUE,ISNUMBER(MATCH(TRUE,EXACT(Spreadsheet!AJ717,INDIRECT(Spreadsheet!BJ717)),0)))</f>
        <v>1</v>
      </c>
      <c r="BN717" s="5" t="b">
        <f t="array" ref="BN717">IF(ISBLANK(Spreadsheet!AK717),TRUE,ISNUMBER(MATCH(TRUE,EXACT(Spreadsheet!AK717,DentalPlans),0)))</f>
        <v>1</v>
      </c>
      <c r="BO717" s="5" t="b">
        <f t="array" aca="1" ref="BO717" ca="1">IF(ISBLANK(Spreadsheet!AL717),TRUE,ISNUMBER(MATCH(TRUE,EXACT(Spreadsheet!AL717,INDIRECT(Spreadsheet!BK717)),0)))</f>
        <v>1</v>
      </c>
      <c r="BP717" s="5" t="b">
        <f t="array" ref="BP717">IF(ISBLANK(Spreadsheet!AM717),TRUE,ISNUMBER(MATCH(TRUE,EXACT(Spreadsheet!AM717,VisionPlans),0)))</f>
        <v>1</v>
      </c>
      <c r="BQ717" s="5" t="b">
        <f t="array" aca="1" ref="BQ717" ca="1">IF(ISBLANK(Spreadsheet!AN717),TRUE,ISNUMBER(MATCH(TRUE,EXACT(Spreadsheet!AN717,INDIRECT(Spreadsheet!BL717)),0)))</f>
        <v>1</v>
      </c>
      <c r="BR717" s="5" t="b">
        <f t="array" ref="BR717">IF(ISBLANK(Spreadsheet!AO717),TRUE,ISNUMBER(MATCH(TRUE,EXACT(Spreadsheet!AO717,LifeBenefitClasses),0)))</f>
        <v>1</v>
      </c>
      <c r="BS717" s="5" t="b">
        <f>IF(OR(ISBLANK(Spreadsheet!AO717), Spreadsheet!AO717="Waive"),IF(ISBLANK(Spreadsheet!AP717),TRUE,FALSE),IF(OR(AND(NOT(ISBLANK(Spreadsheet!AO717)),ISBLANK(Spreadsheet!AP717)),NOT(ISNUMBER(VALUE(Spreadsheet!AP717)))),FALSE,IF(OR(AND(Spreadsheet!AP717&lt;6,MOD(Spreadsheet!AP717*10,5)=0), MOD(Spreadsheet!AP717,5000)=0),TRUE,FALSE)))</f>
        <v>1</v>
      </c>
      <c r="BT717" s="5" t="b">
        <f t="array" ref="BT717">IF(ISBLANK(Spreadsheet!AQ717),TRUE,ISNUMBER(MATCH(TRUE,EXACT(Spreadsheet!AQ717,EnrollWaive),0)))</f>
        <v>1</v>
      </c>
      <c r="BU717" s="5" t="b">
        <f t="array" ref="BU717">IF(ISBLANK(Spreadsheet!AR717),TRUE,ISNUMBER(MATCH(TRUE,EXACT(Spreadsheet!AR717,LifeBenefitClasses),0)))</f>
        <v>1</v>
      </c>
      <c r="BV717" s="5" t="b">
        <f>IF(OR(ISBLANK(Spreadsheet!AR717), Spreadsheet!AR717="Waive"),IF(ISBLANK(Spreadsheet!AS717),TRUE,FALSE),IF(OR(AND(NOT(ISBLANK(Spreadsheet!AR717)),ISBLANK(Spreadsheet!AS717)),NOT(ISNUMBER(VALUE(Spreadsheet!AS717)))),FALSE,IF(OR(AND(Spreadsheet!AS717&lt;6,MOD(Spreadsheet!AS717*10,5)=0), MOD(Spreadsheet!AS717,10000)=0),TRUE,FALSE)))</f>
        <v>1</v>
      </c>
      <c r="BW717" s="5" t="b">
        <f t="array" ref="BW717">IF(ISBLANK(Spreadsheet!AT717),TRUE,ISNUMBER(MATCH(TRUE,EXACT(Spreadsheet!AT717,LifeBenefitClasses),0)))</f>
        <v>1</v>
      </c>
      <c r="BX717" s="5" t="b">
        <f>IF(OR(ISBLANK(Spreadsheet!AT717), Spreadsheet!AT717="Waive"),IF(ISBLANK(Spreadsheet!AU717),TRUE,FALSE),IF(OR(AND(NOT(ISBLANK(Spreadsheet!AT717)),ISBLANK(Spreadsheet!AU717)),NOT(ISNUMBER(VALUE(Spreadsheet!AU717)))),FALSE,IF(AND(NOT(OR(ISBLANK(Spreadsheet!AT717),Spreadsheet!AT717="Waive")),NOT(OR(ISBLANK(Spreadsheet!AR717),Spreadsheet!AR717="Waive")),MOD(Spreadsheet!AU717,5000)=0, Spreadsheet!AU717&lt;=(Spreadsheet!AS717*0.5)),TRUE,FALSE)))</f>
        <v>1</v>
      </c>
      <c r="BY717" s="5" t="b">
        <f t="array" ref="BY717">IF(ISBLANK(Spreadsheet!AV717),TRUE,ISNUMBER(MATCH(TRUE,EXACT(Spreadsheet!AV717,EnrollWaive),0)))</f>
        <v>1</v>
      </c>
      <c r="BZ717" s="5" t="b">
        <f t="array" ref="BZ717">IF(ISBLANK(Spreadsheet!AW717),TRUE,ISNUMBER(MATCH(TRUE,EXACT(Spreadsheet!AW717,LifeBenefitClasses),0)))</f>
        <v>1</v>
      </c>
      <c r="CA717" s="5" t="b">
        <f t="array" ref="CA717">IF(ISBLANK(Spreadsheet!AX717),TRUE,ISNUMBER(MATCH(TRUE,EXACT(Spreadsheet!AX717,LifeBenefitClasses),0)))</f>
        <v>1</v>
      </c>
      <c r="CB717" s="5" t="b">
        <f t="array" ref="CB717">IF(ISBLANK(Spreadsheet!AY717),TRUE,ISNUMBER(MATCH(TRUE,EXACT(Spreadsheet!AY717,LifeBenefitClasses),0)))</f>
        <v>1</v>
      </c>
      <c r="CC717" s="5" t="b">
        <f t="array" ref="CC717">IF(ISBLANK(Spreadsheet!AZ717),TRUE,ISNUMBER(MATCH(TRUE,EXACT(Spreadsheet!AZ717,LifeBenefitClasses),0)))</f>
        <v>1</v>
      </c>
      <c r="CD717" s="5" t="b">
        <f t="array" ref="CD717">IF(ISBLANK(Spreadsheet!BA717),TRUE,ISNUMBER(MATCH(TRUE,EXACT(Spreadsheet!BA717,LifeBenefitClasses),0)))</f>
        <v>1</v>
      </c>
      <c r="CE717" s="5" t="b">
        <f>IF(OR(ISBLANK(Spreadsheet!BA717), Spreadsheet!BA717="Waive"),IF(ISBLANK(Spreadsheet!BB717),TRUE,FALSE),IF(OR(AND(NOT(ISBLANK(Spreadsheet!BA717)),ISBLANK(Spreadsheet!BB717)),NOT(ISNUMBER(VALUE(Spreadsheet!BB717))),ISBLANK(Spreadsheet!BC717),NOT(ISNUMBER(VALUE(Spreadsheet!BC717)))),FALSE,IF(AND(Spreadsheet!BB717&gt;=50000,Spreadsheet!BB717&lt;=250000,MOD(Spreadsheet!BB717,10000)=0,Spreadsheet!BB717&lt;=(10*Spreadsheet!BC717)),TRUE,FALSE)))</f>
        <v>1</v>
      </c>
      <c r="CF717" s="5" t="b">
        <f>IF(NOT(ISBLANK(Spreadsheet!BC717)),AND(ISNUMBER(VALUE(Spreadsheet!BC717)),Spreadsheet!BC717&gt;0),AND(OR(ISBLANK(Spreadsheet!AO717),Spreadsheet!AO717="Waive",AND(NOT(OR(ISBLANK(Spreadsheet!AO717),Spreadsheet!AO717="Waive")),Spreadsheet!AP717&gt;=6)),OR(ISBLANK(Spreadsheet!AR717),AND(NOT(OR(ISBLANK(Spreadsheet!AR717),Spreadsheet!AR717="Waive")),Spreadsheet!AS717&gt;=6)),OR(ISBLANK(Spreadsheet!AW717)),OR(ISBLANK(Spreadsheet!AX717)),OR(ISBLANK(Spreadsheet!AY717)),OR(ISBLANK(Spreadsheet!AZ717)),OR(ISBLANK(Spreadsheet!BA717),Spreadsheet!BA717="Waive")))</f>
        <v>1</v>
      </c>
      <c r="CG717" s="5" t="b">
        <f t="shared" ca="1" si="51"/>
        <v>1</v>
      </c>
    </row>
    <row r="718" spans="8:85" x14ac:dyDescent="0.3">
      <c r="H718" s="5">
        <f t="shared" ca="1" si="48"/>
        <v>2</v>
      </c>
      <c r="I718" s="5" t="str">
        <f t="shared" ca="1" si="50"/>
        <v/>
      </c>
      <c r="J718" s="5" t="str">
        <f>IF(AND(NOT(ISBLANK(Spreadsheet!C718)),ISBLANK(Spreadsheet!D718)),Spreadsheet!F718&amp;" "&amp;Spreadsheet!H718,"")</f>
        <v/>
      </c>
      <c r="K718" s="5">
        <f>IF(AND(NOT(ISBLANK(Spreadsheet!C718)),ISBLANK(Spreadsheet!D718)),COUNTIFS(Spreadsheet!E719:E$786,"=Child",Spreadsheet!C719:C$786, "="&amp;Spreadsheet!C718) + COUNTIFS(Spreadsheet!E719:E$786,"=Step-child",Spreadsheet!C719:C$786, "="&amp;Spreadsheet!C718),0)</f>
        <v>0</v>
      </c>
      <c r="L718" s="5">
        <f>IF(NOT(ISBLANK(J718)),COUNTIFS(Spreadsheet!E719:E$786,"=Wife",Spreadsheet!C719:C$786, "="&amp;Spreadsheet!C718) + COUNTIFS(Spreadsheet!E719:E$786,"=Husband",Spreadsheet!C719:C$786, "="&amp;Spreadsheet!C718),0)</f>
        <v>0</v>
      </c>
      <c r="M718" s="5">
        <f>IF(NOT(ISBLANK(Spreadsheet!AJ718)),VLOOKUP(Spreadsheet!AJ718,'Drop Downs'!$P$2:$R$16,3,FALSE),0)</f>
        <v>0</v>
      </c>
      <c r="N718" s="5">
        <f>IF(NOT(ISBLANK(Spreadsheet!AJ718)), VLOOKUP(Spreadsheet!AJ718,'Drop Downs'!$P$2:$R$16,2,FALSE),0)</f>
        <v>0</v>
      </c>
      <c r="O718" s="5">
        <f>IF(NOT(ISBLANK(Spreadsheet!AL718)),VLOOKUP(Spreadsheet!AL718,'Drop Downs'!$P$2:$R$16,3,FALSE), 0)</f>
        <v>0</v>
      </c>
      <c r="P718" s="5">
        <f>IF(NOT(ISBLANK(Spreadsheet!AL718)),VLOOKUP(Spreadsheet!AL718,'Drop Downs'!$P$2:$R$16,2,FALSE),0)</f>
        <v>0</v>
      </c>
      <c r="Q718" s="5">
        <f>IF(NOT(ISBLANK(Spreadsheet!AN718)),VLOOKUP(Spreadsheet!AN718,'Drop Downs'!$P$2:$R$16,3,FALSE),0)</f>
        <v>0</v>
      </c>
      <c r="R718" s="5">
        <f>IF(NOT(ISBLANK(Spreadsheet!AN718)),VLOOKUP(Spreadsheet!AN718,'Drop Downs'!$P$2:$R$16,2,FALSE),0)</f>
        <v>0</v>
      </c>
      <c r="S718" s="5" t="str">
        <f>IF(OR(M718&gt;K718,N718&gt;L718,O718&gt;K718, Q718&gt;K718,N718&gt;L718, P718&gt;L718, R718&gt;L718),"Member currently has a coverage election over what he/she needs.  Please add more dependents or adjust the coverage election.","")&amp;(IF(AND(NOT(ISBLANK(Spreadsheet!C718)),NOT(ISBLANK(Spreadsheet!D718)),ISBLANK(Spreadsheet!E718)),"Dependent lacks a relationship to member.Please select one from the drop-down.",""))</f>
        <v/>
      </c>
      <c r="T718" s="5" t="b">
        <f t="shared" si="49"/>
        <v>1</v>
      </c>
      <c r="U718" s="5" t="b">
        <f>OR(ISBLANK(Spreadsheet!C718),IF(NOT(ISBLANK(Spreadsheet!D718)),NOT(ISBLANK(Spreadsheet!E718)),TRUE))</f>
        <v>1</v>
      </c>
      <c r="V718" s="5" t="b">
        <f>OR(ISBLANK(Spreadsheet!C718), NOT(ISBLANK(Spreadsheet!I718)))</f>
        <v>1</v>
      </c>
      <c r="W718" s="5" t="b">
        <f>OR(ISBLANK(Spreadsheet!D718),NOT(ISBLANK(Spreadsheet!C718)))</f>
        <v>1</v>
      </c>
      <c r="X718" s="155" t="str">
        <f>REPT("0",MIN(FIND({1,2,3,4,5,6,7,8,9},Spreadsheet!C718&amp;"123456789"))-1)&amp;IF(ISBLANK(Spreadsheet!C718),"",SUMPRODUCT(MID(0&amp;Spreadsheet!C718,LARGE(INDEX(ISNUMBER(--MID(Spreadsheet!C718,ROW($1:$225),1))*
 ROW($1:$225),0),ROW($1:$225))+1,1)*10^ROW($1:$225)/10))</f>
        <v/>
      </c>
      <c r="Y718" s="5" t="b">
        <f>IF(NOT(ISBLANK(Spreadsheet!C718)),IF(AND(ISNUMBER(VALUE(Spreadsheet!C718)), LEN(Spreadsheet!C718)=9),TRUE,FALSE),TRUE)</f>
        <v>1</v>
      </c>
      <c r="Z718" s="155" t="str">
        <f>REPT("0",MIN(FIND({1,2,3,4,5,6,7,8,9},Spreadsheet!D718&amp;"123456789"))-1)&amp;IF(ISBLANK(Spreadsheet!D718),"",SUMPRODUCT(MID(0&amp;Spreadsheet!D718,LARGE(INDEX(ISNUMBER(--MID(Spreadsheet!D718,ROW($1:$225),1))*
 ROW($1:$225),0),ROW($1:$225))+1,1)*10^ROW($1:$225)/10))</f>
        <v/>
      </c>
      <c r="AA718" s="5" t="b">
        <f>IF(AND(NOT(ISBLANK(Spreadsheet!D718)),NOT(ISBLANK(Spreadsheet!C718))),IF(AND(ISNUMBER(VALUE(Spreadsheet!D718)), LEN(Spreadsheet!D718)=9),TRUE,FALSE),IF(AND(NOT(ISBLANK(Spreadsheet!D718)),ISBLANK(Spreadsheet!C718)),FALSE,TRUE))</f>
        <v>1</v>
      </c>
      <c r="AB718" s="5" t="b">
        <f>OR(ISBLANK(Spreadsheet!Y718),IF(NOT(ISBLANK(Spreadsheet!Y718)),LEN(Spreadsheet!Y718)=10,ISNUMBER(VALUE(Spreadsheet!Y718))))</f>
        <v>1</v>
      </c>
      <c r="AC718" s="5" t="b">
        <f>OR(ISBLANK(Spreadsheet!AI718), AND(NOT(ISBLANK(Spreadsheet!AJ718)), NOT(ISNUMBER(SEARCH("Waive",Spreadsheet!AJ718)))))</f>
        <v>1</v>
      </c>
      <c r="AD718" s="5" t="b">
        <f>OR(ISBLANK(Spreadsheet!AK718), AND(NOT(ISBLANK(Spreadsheet!AL718)), NOT(ISNUMBER(SEARCH("Waive",Spreadsheet!AL718)))))</f>
        <v>1</v>
      </c>
      <c r="AE718" s="5" t="b">
        <f>OR(ISBLANK(Spreadsheet!AM718), AND(NOT(ISBLANK(Spreadsheet!AN718)), NOT(ISNUMBER(SEARCH("Waive", Spreadsheet!AN718)))))</f>
        <v>1</v>
      </c>
      <c r="AF718" s="5" t="b">
        <f>OR(ISBLANK(Spreadsheet!C718), NOT(ISBLANK(Spreadsheet!D718)),NOT(ISBLANK(Spreadsheet!L718)))</f>
        <v>1</v>
      </c>
      <c r="AG718" s="5" t="b">
        <f>IF(AND(NOT(ISBLANK(Spreadsheet!C718)), NOT(ISBLANK(Spreadsheet!D718)),Spreadsheet!C718&lt;&gt;Spreadsheet!D718),IF(ISERROR(VLOOKUP(Spreadsheet!C718, Spreadsheet!$C$6:'Spreadsheet'!$C717,1,FALSE)), FALSE, TRUE),TRUE)</f>
        <v>1</v>
      </c>
      <c r="AH718" s="5" t="b">
        <f>Spreadsheet!$B$2=Spreadsheet!AD718</f>
        <v>1</v>
      </c>
      <c r="AI718" s="5" t="b">
        <f>IF(ISBLANK(Spreadsheet!G718),TRUE,IF(OR(LEN(Spreadsheet!G718)&gt;1,ISNUMBER(VALUE(Spreadsheet!G718))),FALSE,TRUE))</f>
        <v>1</v>
      </c>
      <c r="AJ718" s="5" t="b">
        <f>OR(ISBLANK(Spreadsheet!C718), NOT(ISBLANK(Spreadsheet!B718)), NOT(ISBLANK(Spreadsheet!D718)))</f>
        <v>1</v>
      </c>
      <c r="AK718" s="5" t="b">
        <f t="array" ref="AK718">IF(OR(AND(ISBLANK(Spreadsheet!E718),ISBLANK(Spreadsheet!D718),NOT(ISBLANK(Spreadsheet!C718))),AND(ISBLANK(Spreadsheet!E718),ISBLANK(Spreadsheet!D718),ISBLANK(Spreadsheet!C718))),TRUE,ISNUMBER(MATCH(TRUE,EXACT(Spreadsheet!E718,Relationships),0)))</f>
        <v>1</v>
      </c>
      <c r="AL718" s="5" t="b">
        <f>IF(NOT(ISBLANK(Spreadsheet!C718)),IF(OR(ISBLANK(Spreadsheet!F718),LEN(Spreadsheet!F718)&gt;40),FALSE,TRUE),TRUE)</f>
        <v>1</v>
      </c>
      <c r="AM718" s="5" t="b">
        <f>IF(NOT(ISBLANK(Spreadsheet!C718)),IF(OR(ISBLANK(Spreadsheet!H718),LEN(Spreadsheet!H718)&gt;40),FALSE,TRUE),TRUE)</f>
        <v>1</v>
      </c>
      <c r="AN718" s="5" t="b">
        <f t="array" ref="AN718">IF(ISBLANK(Spreadsheet!I718),TRUE,ISNUMBER(MATCH(TRUE,EXACT(Spreadsheet!I718,GenderValues),0)))</f>
        <v>1</v>
      </c>
      <c r="AO718" s="5" t="b">
        <f ca="1">IF(ISERROR(DATEVALUE(TEXT(Spreadsheet!J718,"mm/dd/yyyy")) &gt; TODAY()),IF(AND(ISBLANK(Spreadsheet!J718),ISBLANK(Spreadsheet!C718)),TRUE,FALSE),IF(DATEVALUE(TEXT(Spreadsheet!J718,"mm/dd/yyyy")) &gt; TODAY(),FALSE,TRUE))</f>
        <v>1</v>
      </c>
      <c r="AP718" s="5" t="b">
        <f>OR(ISBLANK(Spreadsheet!K718),LEN(Spreadsheet!K718)&lt;=100)</f>
        <v>1</v>
      </c>
      <c r="AQ718" s="5" t="b">
        <f t="array" ref="AQ718">IF(OR(AND(ISBLANK(Spreadsheet!L718),ISBLANK(Spreadsheet!C718)),AND(NOT(ISBLANK(Spreadsheet!C718)),NOT(ISBLANK(Spreadsheet!D718)))),TRUE,ISNUMBER(MATCH(TRUE,EXACT(Spreadsheet!L718,MaritalStatus),0)))</f>
        <v>1</v>
      </c>
      <c r="AR718" s="5" t="b">
        <f ca="1">IF(ISERROR(DATEVALUE(TEXT(Spreadsheet!M718,"mm/dd/yyyy")) &gt; TODAY()),IF(ISBLANK(Spreadsheet!M718),TRUE,FALSE),IF(DATEVALUE(TEXT(Spreadsheet!M718,"mm/dd/yyyy")) &gt; TODAY(),FALSE,TRUE))</f>
        <v>1</v>
      </c>
      <c r="AS718" s="5" t="b">
        <f>OR(ISBLANK(Spreadsheet!N718),LEN(Spreadsheet!N718)&lt;=100)</f>
        <v>1</v>
      </c>
      <c r="AT718" s="5" t="b">
        <f>OR(ISBLANK(Spreadsheet!O718),UPPER(Spreadsheet!O718)="YES")</f>
        <v>1</v>
      </c>
      <c r="AU718" s="5" t="b">
        <f>OR(ISBLANK(Spreadsheet!P718),UPPER(Spreadsheet!P718)="YES")</f>
        <v>1</v>
      </c>
      <c r="AV718" s="5" t="b">
        <f t="array" ref="AV718">IF(ISBLANK(Spreadsheet!Q718),TRUE,ISNUMBER(MATCH(TRUE,EXACT(Spreadsheet!Q718,OnGroupsPriorIns),0)))</f>
        <v>1</v>
      </c>
      <c r="AW718" s="5" t="b">
        <f>OR(ISBLANK(Spreadsheet!R718),UPPER(Spreadsheet!R718)="YES")</f>
        <v>1</v>
      </c>
      <c r="AX718" s="5" t="b">
        <f>OR(ISBLANK(Spreadsheet!S718),UPPER(Spreadsheet!S718)="YES")</f>
        <v>1</v>
      </c>
      <c r="AY718" s="5" t="b">
        <f>OR(AND(ISBLANK(Spreadsheet!C718),LEN(Spreadsheet!T718)=0),AND(NOT(ISBLANK(Spreadsheet!C718)),LEN(Spreadsheet!T718)&gt;0,LEN(Spreadsheet!T718)&lt;=50))</f>
        <v>1</v>
      </c>
      <c r="AZ718" s="5" t="b">
        <f>OR(LEN(Spreadsheet!U718)=0,AND(LEN(Spreadsheet!U718)&gt;0,LEN(Spreadsheet!U718)&lt;=50))</f>
        <v>1</v>
      </c>
      <c r="BA718" s="5" t="b">
        <f>OR(AND(ISBLANK(Spreadsheet!C718),LEN(Spreadsheet!V718)=0),AND(NOT(ISBLANK(Spreadsheet!C718)),LEN(Spreadsheet!V718)&gt;0,LEN(Spreadsheet!V718)&lt;=50))</f>
        <v>1</v>
      </c>
      <c r="BB718" s="5" t="b">
        <f t="array" ref="BB718">IF(AND(ISBLANK(Spreadsheet!C718),LEN(Spreadsheet!W718)=0),TRUE,ISNUMBER(MATCH(TRUE,EXACT(Spreadsheet!W718,States),0)))</f>
        <v>1</v>
      </c>
      <c r="BC718" s="5" t="b">
        <f>OR(AND(ISBLANK(Spreadsheet!C718),LEN(Spreadsheet!X718)=0),AND(NOT(ISBLANK(Spreadsheet!C718)),LEN(Spreadsheet!X718)&gt;0,LEN(Spreadsheet!X718)=5,ISNUMBER(VALUE(Spreadsheet!X718))))</f>
        <v>1</v>
      </c>
      <c r="BD718" s="5" t="b">
        <f>OR(ISBLANK(Spreadsheet!Z718),LEN(Spreadsheet!Z718)&lt;=50)</f>
        <v>1</v>
      </c>
      <c r="BE718" s="5" t="b">
        <f>ISBLANK(Spreadsheet!AA718)</f>
        <v>1</v>
      </c>
      <c r="BF718" s="5" t="b">
        <f>ISBLANK(Spreadsheet!AB718)</f>
        <v>1</v>
      </c>
      <c r="BG718" s="5" t="b">
        <f>IF(ISERROR(DATEVALUE(TEXT(Spreadsheet!AC718,"mm/dd/yyyy")) &gt; DATEVALUE(TEXT(Spreadsheet!J718,"mm/dd/yyyy"))),IF(OR(AND(ISBLANK(Spreadsheet!AC718),ISBLANK(Spreadsheet!C718)),AND(NOT(ISBLANK(Spreadsheet!C718)),ISBLANK(Spreadsheet!AC718),NOT(ISBLANK(Spreadsheet!D718)))),TRUE,FALSE),IF(DATEVALUE(TEXT(Spreadsheet!AC718,"mm/dd/yyyy")) &gt; DATEVALUE(TEXT(Spreadsheet!J718,"mm/dd/yyyy")),TRUE,FALSE))</f>
        <v>1</v>
      </c>
      <c r="BH718" s="5" t="b">
        <f>OR(AND(ISBLANK(Spreadsheet!C718),ISBLANK(Spreadsheet!AE718)),AND(NOT(ISBLANK(Spreadsheet!C718)),NOT(ISBLANK(Spreadsheet!D718)),ISBLANK(Spreadsheet!AE718)),AND(NOT(ISBLANK(Spreadsheet!C718)),ISBLANK(Spreadsheet!D718),NOT(ISBLANK(Spreadsheet!AE718)),LEN(Spreadsheet!AE718)&lt;=100))</f>
        <v>1</v>
      </c>
      <c r="BI718" s="5" t="b">
        <f t="array" ref="BI718">IF(ISBLANK(Spreadsheet!AF718),TRUE,ISNUMBER(MATCH(TRUE,EXACT(Spreadsheet!AF718,CobraShortReasons),0)))</f>
        <v>1</v>
      </c>
      <c r="BJ718" s="5" t="b">
        <f ca="1">IF(ISERROR(DATEVALUE(TEXT(Spreadsheet!AG718,"mm/dd/yyyy")) &gt; TODAY()),IF(ISBLANK(Spreadsheet!AG718),TRUE,FALSE),IF(DATEVALUE(TEXT(Spreadsheet!AG718,"mm/dd/yyyy")) &gt; TODAY(),FALSE,TRUE))</f>
        <v>1</v>
      </c>
      <c r="BK718" s="5" t="b">
        <f>OR(ISBLANK(Spreadsheet!AH718),LEN(Spreadsheet!AH718)&lt;=25)</f>
        <v>1</v>
      </c>
      <c r="BL718" s="5" t="b">
        <f t="array" aca="1" ref="BL718" ca="1">IF(ISBLANK(Spreadsheet!AI718),TRUE,ISNUMBER(MATCH(TRUE,EXACT(Spreadsheet!AI718,INDIRECT(Spreadsheet!$D$2)),0)))</f>
        <v>1</v>
      </c>
      <c r="BM718" s="5" t="b">
        <f t="array" aca="1" ref="BM718" ca="1">IF(ISBLANK(Spreadsheet!AJ718),TRUE,ISNUMBER(MATCH(TRUE,EXACT(Spreadsheet!AJ718,INDIRECT(Spreadsheet!BJ718)),0)))</f>
        <v>1</v>
      </c>
      <c r="BN718" s="5" t="b">
        <f t="array" ref="BN718">IF(ISBLANK(Spreadsheet!AK718),TRUE,ISNUMBER(MATCH(TRUE,EXACT(Spreadsheet!AK718,DentalPlans),0)))</f>
        <v>1</v>
      </c>
      <c r="BO718" s="5" t="b">
        <f t="array" aca="1" ref="BO718" ca="1">IF(ISBLANK(Spreadsheet!AL718),TRUE,ISNUMBER(MATCH(TRUE,EXACT(Spreadsheet!AL718,INDIRECT(Spreadsheet!BK718)),0)))</f>
        <v>1</v>
      </c>
      <c r="BP718" s="5" t="b">
        <f t="array" ref="BP718">IF(ISBLANK(Spreadsheet!AM718),TRUE,ISNUMBER(MATCH(TRUE,EXACT(Spreadsheet!AM718,VisionPlans),0)))</f>
        <v>1</v>
      </c>
      <c r="BQ718" s="5" t="b">
        <f t="array" aca="1" ref="BQ718" ca="1">IF(ISBLANK(Spreadsheet!AN718),TRUE,ISNUMBER(MATCH(TRUE,EXACT(Spreadsheet!AN718,INDIRECT(Spreadsheet!BL718)),0)))</f>
        <v>1</v>
      </c>
      <c r="BR718" s="5" t="b">
        <f t="array" ref="BR718">IF(ISBLANK(Spreadsheet!AO718),TRUE,ISNUMBER(MATCH(TRUE,EXACT(Spreadsheet!AO718,LifeBenefitClasses),0)))</f>
        <v>1</v>
      </c>
      <c r="BS718" s="5" t="b">
        <f>IF(OR(ISBLANK(Spreadsheet!AO718), Spreadsheet!AO718="Waive"),IF(ISBLANK(Spreadsheet!AP718),TRUE,FALSE),IF(OR(AND(NOT(ISBLANK(Spreadsheet!AO718)),ISBLANK(Spreadsheet!AP718)),NOT(ISNUMBER(VALUE(Spreadsheet!AP718)))),FALSE,IF(OR(AND(Spreadsheet!AP718&lt;6,MOD(Spreadsheet!AP718*10,5)=0), MOD(Spreadsheet!AP718,5000)=0),TRUE,FALSE)))</f>
        <v>1</v>
      </c>
      <c r="BT718" s="5" t="b">
        <f t="array" ref="BT718">IF(ISBLANK(Spreadsheet!AQ718),TRUE,ISNUMBER(MATCH(TRUE,EXACT(Spreadsheet!AQ718,EnrollWaive),0)))</f>
        <v>1</v>
      </c>
      <c r="BU718" s="5" t="b">
        <f t="array" ref="BU718">IF(ISBLANK(Spreadsheet!AR718),TRUE,ISNUMBER(MATCH(TRUE,EXACT(Spreadsheet!AR718,LifeBenefitClasses),0)))</f>
        <v>1</v>
      </c>
      <c r="BV718" s="5" t="b">
        <f>IF(OR(ISBLANK(Spreadsheet!AR718), Spreadsheet!AR718="Waive"),IF(ISBLANK(Spreadsheet!AS718),TRUE,FALSE),IF(OR(AND(NOT(ISBLANK(Spreadsheet!AR718)),ISBLANK(Spreadsheet!AS718)),NOT(ISNUMBER(VALUE(Spreadsheet!AS718)))),FALSE,IF(OR(AND(Spreadsheet!AS718&lt;6,MOD(Spreadsheet!AS718*10,5)=0), MOD(Spreadsheet!AS718,10000)=0),TRUE,FALSE)))</f>
        <v>1</v>
      </c>
      <c r="BW718" s="5" t="b">
        <f t="array" ref="BW718">IF(ISBLANK(Spreadsheet!AT718),TRUE,ISNUMBER(MATCH(TRUE,EXACT(Spreadsheet!AT718,LifeBenefitClasses),0)))</f>
        <v>1</v>
      </c>
      <c r="BX718" s="5" t="b">
        <f>IF(OR(ISBLANK(Spreadsheet!AT718), Spreadsheet!AT718="Waive"),IF(ISBLANK(Spreadsheet!AU718),TRUE,FALSE),IF(OR(AND(NOT(ISBLANK(Spreadsheet!AT718)),ISBLANK(Spreadsheet!AU718)),NOT(ISNUMBER(VALUE(Spreadsheet!AU718)))),FALSE,IF(AND(NOT(OR(ISBLANK(Spreadsheet!AT718),Spreadsheet!AT718="Waive")),NOT(OR(ISBLANK(Spreadsheet!AR718),Spreadsheet!AR718="Waive")),MOD(Spreadsheet!AU718,5000)=0, Spreadsheet!AU718&lt;=(Spreadsheet!AS718*0.5)),TRUE,FALSE)))</f>
        <v>1</v>
      </c>
      <c r="BY718" s="5" t="b">
        <f t="array" ref="BY718">IF(ISBLANK(Spreadsheet!AV718),TRUE,ISNUMBER(MATCH(TRUE,EXACT(Spreadsheet!AV718,EnrollWaive),0)))</f>
        <v>1</v>
      </c>
      <c r="BZ718" s="5" t="b">
        <f t="array" ref="BZ718">IF(ISBLANK(Spreadsheet!AW718),TRUE,ISNUMBER(MATCH(TRUE,EXACT(Spreadsheet!AW718,LifeBenefitClasses),0)))</f>
        <v>1</v>
      </c>
      <c r="CA718" s="5" t="b">
        <f t="array" ref="CA718">IF(ISBLANK(Spreadsheet!AX718),TRUE,ISNUMBER(MATCH(TRUE,EXACT(Spreadsheet!AX718,LifeBenefitClasses),0)))</f>
        <v>1</v>
      </c>
      <c r="CB718" s="5" t="b">
        <f t="array" ref="CB718">IF(ISBLANK(Spreadsheet!AY718),TRUE,ISNUMBER(MATCH(TRUE,EXACT(Spreadsheet!AY718,LifeBenefitClasses),0)))</f>
        <v>1</v>
      </c>
      <c r="CC718" s="5" t="b">
        <f t="array" ref="CC718">IF(ISBLANK(Spreadsheet!AZ718),TRUE,ISNUMBER(MATCH(TRUE,EXACT(Spreadsheet!AZ718,LifeBenefitClasses),0)))</f>
        <v>1</v>
      </c>
      <c r="CD718" s="5" t="b">
        <f t="array" ref="CD718">IF(ISBLANK(Spreadsheet!BA718),TRUE,ISNUMBER(MATCH(TRUE,EXACT(Spreadsheet!BA718,LifeBenefitClasses),0)))</f>
        <v>1</v>
      </c>
      <c r="CE718" s="5" t="b">
        <f>IF(OR(ISBLANK(Spreadsheet!BA718), Spreadsheet!BA718="Waive"),IF(ISBLANK(Spreadsheet!BB718),TRUE,FALSE),IF(OR(AND(NOT(ISBLANK(Spreadsheet!BA718)),ISBLANK(Spreadsheet!BB718)),NOT(ISNUMBER(VALUE(Spreadsheet!BB718))),ISBLANK(Spreadsheet!BC718),NOT(ISNUMBER(VALUE(Spreadsheet!BC718)))),FALSE,IF(AND(Spreadsheet!BB718&gt;=50000,Spreadsheet!BB718&lt;=250000,MOD(Spreadsheet!BB718,10000)=0,Spreadsheet!BB718&lt;=(10*Spreadsheet!BC718)),TRUE,FALSE)))</f>
        <v>1</v>
      </c>
      <c r="CF718" s="5" t="b">
        <f>IF(NOT(ISBLANK(Spreadsheet!BC718)),AND(ISNUMBER(VALUE(Spreadsheet!BC718)),Spreadsheet!BC718&gt;0),AND(OR(ISBLANK(Spreadsheet!AO718),Spreadsheet!AO718="Waive",AND(NOT(OR(ISBLANK(Spreadsheet!AO718),Spreadsheet!AO718="Waive")),Spreadsheet!AP718&gt;=6)),OR(ISBLANK(Spreadsheet!AR718),AND(NOT(OR(ISBLANK(Spreadsheet!AR718),Spreadsheet!AR718="Waive")),Spreadsheet!AS718&gt;=6)),OR(ISBLANK(Spreadsheet!AW718)),OR(ISBLANK(Spreadsheet!AX718)),OR(ISBLANK(Spreadsheet!AY718)),OR(ISBLANK(Spreadsheet!AZ718)),OR(ISBLANK(Spreadsheet!BA718),Spreadsheet!BA718="Waive")))</f>
        <v>1</v>
      </c>
      <c r="CG718" s="5" t="b">
        <f t="shared" ca="1" si="51"/>
        <v>1</v>
      </c>
    </row>
    <row r="719" spans="8:85" x14ac:dyDescent="0.3">
      <c r="H719" s="5">
        <f t="shared" ca="1" si="48"/>
        <v>2</v>
      </c>
      <c r="I719" s="5" t="str">
        <f t="shared" ca="1" si="50"/>
        <v/>
      </c>
      <c r="J719" s="5" t="str">
        <f>IF(AND(NOT(ISBLANK(Spreadsheet!C719)),ISBLANK(Spreadsheet!D719)),Spreadsheet!F719&amp;" "&amp;Spreadsheet!H719,"")</f>
        <v/>
      </c>
      <c r="K719" s="5">
        <f>IF(AND(NOT(ISBLANK(Spreadsheet!C719)),ISBLANK(Spreadsheet!D719)),COUNTIFS(Spreadsheet!E720:E$786,"=Child",Spreadsheet!C720:C$786, "="&amp;Spreadsheet!C719) + COUNTIFS(Spreadsheet!E720:E$786,"=Step-child",Spreadsheet!C720:C$786, "="&amp;Spreadsheet!C719),0)</f>
        <v>0</v>
      </c>
      <c r="L719" s="5">
        <f>IF(NOT(ISBLANK(J719)),COUNTIFS(Spreadsheet!E720:E$786,"=Wife",Spreadsheet!C720:C$786, "="&amp;Spreadsheet!C719) + COUNTIFS(Spreadsheet!E720:E$786,"=Husband",Spreadsheet!C720:C$786, "="&amp;Spreadsheet!C719),0)</f>
        <v>0</v>
      </c>
      <c r="M719" s="5">
        <f>IF(NOT(ISBLANK(Spreadsheet!AJ719)),VLOOKUP(Spreadsheet!AJ719,'Drop Downs'!$P$2:$R$16,3,FALSE),0)</f>
        <v>0</v>
      </c>
      <c r="N719" s="5">
        <f>IF(NOT(ISBLANK(Spreadsheet!AJ719)), VLOOKUP(Spreadsheet!AJ719,'Drop Downs'!$P$2:$R$16,2,FALSE),0)</f>
        <v>0</v>
      </c>
      <c r="O719" s="5">
        <f>IF(NOT(ISBLANK(Spreadsheet!AL719)),VLOOKUP(Spreadsheet!AL719,'Drop Downs'!$P$2:$R$16,3,FALSE), 0)</f>
        <v>0</v>
      </c>
      <c r="P719" s="5">
        <f>IF(NOT(ISBLANK(Spreadsheet!AL719)),VLOOKUP(Spreadsheet!AL719,'Drop Downs'!$P$2:$R$16,2,FALSE),0)</f>
        <v>0</v>
      </c>
      <c r="Q719" s="5">
        <f>IF(NOT(ISBLANK(Spreadsheet!AN719)),VLOOKUP(Spreadsheet!AN719,'Drop Downs'!$P$2:$R$16,3,FALSE),0)</f>
        <v>0</v>
      </c>
      <c r="R719" s="5">
        <f>IF(NOT(ISBLANK(Spreadsheet!AN719)),VLOOKUP(Spreadsheet!AN719,'Drop Downs'!$P$2:$R$16,2,FALSE),0)</f>
        <v>0</v>
      </c>
      <c r="S719" s="5" t="str">
        <f>IF(OR(M719&gt;K719,N719&gt;L719,O719&gt;K719, Q719&gt;K719,N719&gt;L719, P719&gt;L719, R719&gt;L719),"Member currently has a coverage election over what he/she needs.  Please add more dependents or adjust the coverage election.","")&amp;(IF(AND(NOT(ISBLANK(Spreadsheet!C719)),NOT(ISBLANK(Spreadsheet!D719)),ISBLANK(Spreadsheet!E719)),"Dependent lacks a relationship to member.Please select one from the drop-down.",""))</f>
        <v/>
      </c>
      <c r="T719" s="5" t="b">
        <f t="shared" si="49"/>
        <v>1</v>
      </c>
      <c r="U719" s="5" t="b">
        <f>OR(ISBLANK(Spreadsheet!C719),IF(NOT(ISBLANK(Spreadsheet!D719)),NOT(ISBLANK(Spreadsheet!E719)),TRUE))</f>
        <v>1</v>
      </c>
      <c r="V719" s="5" t="b">
        <f>OR(ISBLANK(Spreadsheet!C719), NOT(ISBLANK(Spreadsheet!I719)))</f>
        <v>1</v>
      </c>
      <c r="W719" s="5" t="b">
        <f>OR(ISBLANK(Spreadsheet!D719),NOT(ISBLANK(Spreadsheet!C719)))</f>
        <v>1</v>
      </c>
      <c r="X719" s="155" t="str">
        <f>REPT("0",MIN(FIND({1,2,3,4,5,6,7,8,9},Spreadsheet!C719&amp;"123456789"))-1)&amp;IF(ISBLANK(Spreadsheet!C719),"",SUMPRODUCT(MID(0&amp;Spreadsheet!C719,LARGE(INDEX(ISNUMBER(--MID(Spreadsheet!C719,ROW($1:$225),1))*
 ROW($1:$225),0),ROW($1:$225))+1,1)*10^ROW($1:$225)/10))</f>
        <v/>
      </c>
      <c r="Y719" s="5" t="b">
        <f>IF(NOT(ISBLANK(Spreadsheet!C719)),IF(AND(ISNUMBER(VALUE(Spreadsheet!C719)), LEN(Spreadsheet!C719)=9),TRUE,FALSE),TRUE)</f>
        <v>1</v>
      </c>
      <c r="Z719" s="155" t="str">
        <f>REPT("0",MIN(FIND({1,2,3,4,5,6,7,8,9},Spreadsheet!D719&amp;"123456789"))-1)&amp;IF(ISBLANK(Spreadsheet!D719),"",SUMPRODUCT(MID(0&amp;Spreadsheet!D719,LARGE(INDEX(ISNUMBER(--MID(Spreadsheet!D719,ROW($1:$225),1))*
 ROW($1:$225),0),ROW($1:$225))+1,1)*10^ROW($1:$225)/10))</f>
        <v/>
      </c>
      <c r="AA719" s="5" t="b">
        <f>IF(AND(NOT(ISBLANK(Spreadsheet!D719)),NOT(ISBLANK(Spreadsheet!C719))),IF(AND(ISNUMBER(VALUE(Spreadsheet!D719)), LEN(Spreadsheet!D719)=9),TRUE,FALSE),IF(AND(NOT(ISBLANK(Spreadsheet!D719)),ISBLANK(Spreadsheet!C719)),FALSE,TRUE))</f>
        <v>1</v>
      </c>
      <c r="AB719" s="5" t="b">
        <f>OR(ISBLANK(Spreadsheet!Y719),IF(NOT(ISBLANK(Spreadsheet!Y719)),LEN(Spreadsheet!Y719)=10,ISNUMBER(VALUE(Spreadsheet!Y719))))</f>
        <v>1</v>
      </c>
      <c r="AC719" s="5" t="b">
        <f>OR(ISBLANK(Spreadsheet!AI719), AND(NOT(ISBLANK(Spreadsheet!AJ719)), NOT(ISNUMBER(SEARCH("Waive",Spreadsheet!AJ719)))))</f>
        <v>1</v>
      </c>
      <c r="AD719" s="5" t="b">
        <f>OR(ISBLANK(Spreadsheet!AK719), AND(NOT(ISBLANK(Spreadsheet!AL719)), NOT(ISNUMBER(SEARCH("Waive",Spreadsheet!AL719)))))</f>
        <v>1</v>
      </c>
      <c r="AE719" s="5" t="b">
        <f>OR(ISBLANK(Spreadsheet!AM719), AND(NOT(ISBLANK(Spreadsheet!AN719)), NOT(ISNUMBER(SEARCH("Waive", Spreadsheet!AN719)))))</f>
        <v>1</v>
      </c>
      <c r="AF719" s="5" t="b">
        <f>OR(ISBLANK(Spreadsheet!C719), NOT(ISBLANK(Spreadsheet!D719)),NOT(ISBLANK(Spreadsheet!L719)))</f>
        <v>1</v>
      </c>
      <c r="AG719" s="5" t="b">
        <f>IF(AND(NOT(ISBLANK(Spreadsheet!C719)), NOT(ISBLANK(Spreadsheet!D719)),Spreadsheet!C719&lt;&gt;Spreadsheet!D719),IF(ISERROR(VLOOKUP(Spreadsheet!C719, Spreadsheet!$C$6:'Spreadsheet'!$C718,1,FALSE)), FALSE, TRUE),TRUE)</f>
        <v>1</v>
      </c>
      <c r="AH719" s="5" t="b">
        <f>Spreadsheet!$B$2=Spreadsheet!AD719</f>
        <v>1</v>
      </c>
      <c r="AI719" s="5" t="b">
        <f>IF(ISBLANK(Spreadsheet!G719),TRUE,IF(OR(LEN(Spreadsheet!G719)&gt;1,ISNUMBER(VALUE(Spreadsheet!G719))),FALSE,TRUE))</f>
        <v>1</v>
      </c>
      <c r="AJ719" s="5" t="b">
        <f>OR(ISBLANK(Spreadsheet!C719), NOT(ISBLANK(Spreadsheet!B719)), NOT(ISBLANK(Spreadsheet!D719)))</f>
        <v>1</v>
      </c>
      <c r="AK719" s="5" t="b">
        <f t="array" ref="AK719">IF(OR(AND(ISBLANK(Spreadsheet!E719),ISBLANK(Spreadsheet!D719),NOT(ISBLANK(Spreadsheet!C719))),AND(ISBLANK(Spreadsheet!E719),ISBLANK(Spreadsheet!D719),ISBLANK(Spreadsheet!C719))),TRUE,ISNUMBER(MATCH(TRUE,EXACT(Spreadsheet!E719,Relationships),0)))</f>
        <v>1</v>
      </c>
      <c r="AL719" s="5" t="b">
        <f>IF(NOT(ISBLANK(Spreadsheet!C719)),IF(OR(ISBLANK(Spreadsheet!F719),LEN(Spreadsheet!F719)&gt;40),FALSE,TRUE),TRUE)</f>
        <v>1</v>
      </c>
      <c r="AM719" s="5" t="b">
        <f>IF(NOT(ISBLANK(Spreadsheet!C719)),IF(OR(ISBLANK(Spreadsheet!H719),LEN(Spreadsheet!H719)&gt;40),FALSE,TRUE),TRUE)</f>
        <v>1</v>
      </c>
      <c r="AN719" s="5" t="b">
        <f t="array" ref="AN719">IF(ISBLANK(Spreadsheet!I719),TRUE,ISNUMBER(MATCH(TRUE,EXACT(Spreadsheet!I719,GenderValues),0)))</f>
        <v>1</v>
      </c>
      <c r="AO719" s="5" t="b">
        <f ca="1">IF(ISERROR(DATEVALUE(TEXT(Spreadsheet!J719,"mm/dd/yyyy")) &gt; TODAY()),IF(AND(ISBLANK(Spreadsheet!J719),ISBLANK(Spreadsheet!C719)),TRUE,FALSE),IF(DATEVALUE(TEXT(Spreadsheet!J719,"mm/dd/yyyy")) &gt; TODAY(),FALSE,TRUE))</f>
        <v>1</v>
      </c>
      <c r="AP719" s="5" t="b">
        <f>OR(ISBLANK(Spreadsheet!K719),LEN(Spreadsheet!K719)&lt;=100)</f>
        <v>1</v>
      </c>
      <c r="AQ719" s="5" t="b">
        <f t="array" ref="AQ719">IF(OR(AND(ISBLANK(Spreadsheet!L719),ISBLANK(Spreadsheet!C719)),AND(NOT(ISBLANK(Spreadsheet!C719)),NOT(ISBLANK(Spreadsheet!D719)))),TRUE,ISNUMBER(MATCH(TRUE,EXACT(Spreadsheet!L719,MaritalStatus),0)))</f>
        <v>1</v>
      </c>
      <c r="AR719" s="5" t="b">
        <f ca="1">IF(ISERROR(DATEVALUE(TEXT(Spreadsheet!M719,"mm/dd/yyyy")) &gt; TODAY()),IF(ISBLANK(Spreadsheet!M719),TRUE,FALSE),IF(DATEVALUE(TEXT(Spreadsheet!M719,"mm/dd/yyyy")) &gt; TODAY(),FALSE,TRUE))</f>
        <v>1</v>
      </c>
      <c r="AS719" s="5" t="b">
        <f>OR(ISBLANK(Spreadsheet!N719),LEN(Spreadsheet!N719)&lt;=100)</f>
        <v>1</v>
      </c>
      <c r="AT719" s="5" t="b">
        <f>OR(ISBLANK(Spreadsheet!O719),UPPER(Spreadsheet!O719)="YES")</f>
        <v>1</v>
      </c>
      <c r="AU719" s="5" t="b">
        <f>OR(ISBLANK(Spreadsheet!P719),UPPER(Spreadsheet!P719)="YES")</f>
        <v>1</v>
      </c>
      <c r="AV719" s="5" t="b">
        <f t="array" ref="AV719">IF(ISBLANK(Spreadsheet!Q719),TRUE,ISNUMBER(MATCH(TRUE,EXACT(Spreadsheet!Q719,OnGroupsPriorIns),0)))</f>
        <v>1</v>
      </c>
      <c r="AW719" s="5" t="b">
        <f>OR(ISBLANK(Spreadsheet!R719),UPPER(Spreadsheet!R719)="YES")</f>
        <v>1</v>
      </c>
      <c r="AX719" s="5" t="b">
        <f>OR(ISBLANK(Spreadsheet!S719),UPPER(Spreadsheet!S719)="YES")</f>
        <v>1</v>
      </c>
      <c r="AY719" s="5" t="b">
        <f>OR(AND(ISBLANK(Spreadsheet!C719),LEN(Spreadsheet!T719)=0),AND(NOT(ISBLANK(Spreadsheet!C719)),LEN(Spreadsheet!T719)&gt;0,LEN(Spreadsheet!T719)&lt;=50))</f>
        <v>1</v>
      </c>
      <c r="AZ719" s="5" t="b">
        <f>OR(LEN(Spreadsheet!U719)=0,AND(LEN(Spreadsheet!U719)&gt;0,LEN(Spreadsheet!U719)&lt;=50))</f>
        <v>1</v>
      </c>
      <c r="BA719" s="5" t="b">
        <f>OR(AND(ISBLANK(Spreadsheet!C719),LEN(Spreadsheet!V719)=0),AND(NOT(ISBLANK(Spreadsheet!C719)),LEN(Spreadsheet!V719)&gt;0,LEN(Spreadsheet!V719)&lt;=50))</f>
        <v>1</v>
      </c>
      <c r="BB719" s="5" t="b">
        <f t="array" ref="BB719">IF(AND(ISBLANK(Spreadsheet!C719),LEN(Spreadsheet!W719)=0),TRUE,ISNUMBER(MATCH(TRUE,EXACT(Spreadsheet!W719,States),0)))</f>
        <v>1</v>
      </c>
      <c r="BC719" s="5" t="b">
        <f>OR(AND(ISBLANK(Spreadsheet!C719),LEN(Spreadsheet!X719)=0),AND(NOT(ISBLANK(Spreadsheet!C719)),LEN(Spreadsheet!X719)&gt;0,LEN(Spreadsheet!X719)=5,ISNUMBER(VALUE(Spreadsheet!X719))))</f>
        <v>1</v>
      </c>
      <c r="BD719" s="5" t="b">
        <f>OR(ISBLANK(Spreadsheet!Z719),LEN(Spreadsheet!Z719)&lt;=50)</f>
        <v>1</v>
      </c>
      <c r="BE719" s="5" t="b">
        <f>ISBLANK(Spreadsheet!AA719)</f>
        <v>1</v>
      </c>
      <c r="BF719" s="5" t="b">
        <f>ISBLANK(Spreadsheet!AB719)</f>
        <v>1</v>
      </c>
      <c r="BG719" s="5" t="b">
        <f>IF(ISERROR(DATEVALUE(TEXT(Spreadsheet!AC719,"mm/dd/yyyy")) &gt; DATEVALUE(TEXT(Spreadsheet!J719,"mm/dd/yyyy"))),IF(OR(AND(ISBLANK(Spreadsheet!AC719),ISBLANK(Spreadsheet!C719)),AND(NOT(ISBLANK(Spreadsheet!C719)),ISBLANK(Spreadsheet!AC719),NOT(ISBLANK(Spreadsheet!D719)))),TRUE,FALSE),IF(DATEVALUE(TEXT(Spreadsheet!AC719,"mm/dd/yyyy")) &gt; DATEVALUE(TEXT(Spreadsheet!J719,"mm/dd/yyyy")),TRUE,FALSE))</f>
        <v>1</v>
      </c>
      <c r="BH719" s="5" t="b">
        <f>OR(AND(ISBLANK(Spreadsheet!C719),ISBLANK(Spreadsheet!AE719)),AND(NOT(ISBLANK(Spreadsheet!C719)),NOT(ISBLANK(Spreadsheet!D719)),ISBLANK(Spreadsheet!AE719)),AND(NOT(ISBLANK(Spreadsheet!C719)),ISBLANK(Spreadsheet!D719),NOT(ISBLANK(Spreadsheet!AE719)),LEN(Spreadsheet!AE719)&lt;=100))</f>
        <v>1</v>
      </c>
      <c r="BI719" s="5" t="b">
        <f t="array" ref="BI719">IF(ISBLANK(Spreadsheet!AF719),TRUE,ISNUMBER(MATCH(TRUE,EXACT(Spreadsheet!AF719,CobraShortReasons),0)))</f>
        <v>1</v>
      </c>
      <c r="BJ719" s="5" t="b">
        <f ca="1">IF(ISERROR(DATEVALUE(TEXT(Spreadsheet!AG719,"mm/dd/yyyy")) &gt; TODAY()),IF(ISBLANK(Spreadsheet!AG719),TRUE,FALSE),IF(DATEVALUE(TEXT(Spreadsheet!AG719,"mm/dd/yyyy")) &gt; TODAY(),FALSE,TRUE))</f>
        <v>1</v>
      </c>
      <c r="BK719" s="5" t="b">
        <f>OR(ISBLANK(Spreadsheet!AH719),LEN(Spreadsheet!AH719)&lt;=25)</f>
        <v>1</v>
      </c>
      <c r="BL719" s="5" t="b">
        <f t="array" aca="1" ref="BL719" ca="1">IF(ISBLANK(Spreadsheet!AI719),TRUE,ISNUMBER(MATCH(TRUE,EXACT(Spreadsheet!AI719,INDIRECT(Spreadsheet!$D$2)),0)))</f>
        <v>1</v>
      </c>
      <c r="BM719" s="5" t="b">
        <f t="array" aca="1" ref="BM719" ca="1">IF(ISBLANK(Spreadsheet!AJ719),TRUE,ISNUMBER(MATCH(TRUE,EXACT(Spreadsheet!AJ719,INDIRECT(Spreadsheet!BJ719)),0)))</f>
        <v>1</v>
      </c>
      <c r="BN719" s="5" t="b">
        <f t="array" ref="BN719">IF(ISBLANK(Spreadsheet!AK719),TRUE,ISNUMBER(MATCH(TRUE,EXACT(Spreadsheet!AK719,DentalPlans),0)))</f>
        <v>1</v>
      </c>
      <c r="BO719" s="5" t="b">
        <f t="array" aca="1" ref="BO719" ca="1">IF(ISBLANK(Spreadsheet!AL719),TRUE,ISNUMBER(MATCH(TRUE,EXACT(Spreadsheet!AL719,INDIRECT(Spreadsheet!BK719)),0)))</f>
        <v>1</v>
      </c>
      <c r="BP719" s="5" t="b">
        <f t="array" ref="BP719">IF(ISBLANK(Spreadsheet!AM719),TRUE,ISNUMBER(MATCH(TRUE,EXACT(Spreadsheet!AM719,VisionPlans),0)))</f>
        <v>1</v>
      </c>
      <c r="BQ719" s="5" t="b">
        <f t="array" aca="1" ref="BQ719" ca="1">IF(ISBLANK(Spreadsheet!AN719),TRUE,ISNUMBER(MATCH(TRUE,EXACT(Spreadsheet!AN719,INDIRECT(Spreadsheet!BL719)),0)))</f>
        <v>1</v>
      </c>
      <c r="BR719" s="5" t="b">
        <f t="array" ref="BR719">IF(ISBLANK(Spreadsheet!AO719),TRUE,ISNUMBER(MATCH(TRUE,EXACT(Spreadsheet!AO719,LifeBenefitClasses),0)))</f>
        <v>1</v>
      </c>
      <c r="BS719" s="5" t="b">
        <f>IF(OR(ISBLANK(Spreadsheet!AO719), Spreadsheet!AO719="Waive"),IF(ISBLANK(Spreadsheet!AP719),TRUE,FALSE),IF(OR(AND(NOT(ISBLANK(Spreadsheet!AO719)),ISBLANK(Spreadsheet!AP719)),NOT(ISNUMBER(VALUE(Spreadsheet!AP719)))),FALSE,IF(OR(AND(Spreadsheet!AP719&lt;6,MOD(Spreadsheet!AP719*10,5)=0), MOD(Spreadsheet!AP719,5000)=0),TRUE,FALSE)))</f>
        <v>1</v>
      </c>
      <c r="BT719" s="5" t="b">
        <f t="array" ref="BT719">IF(ISBLANK(Spreadsheet!AQ719),TRUE,ISNUMBER(MATCH(TRUE,EXACT(Spreadsheet!AQ719,EnrollWaive),0)))</f>
        <v>1</v>
      </c>
      <c r="BU719" s="5" t="b">
        <f t="array" ref="BU719">IF(ISBLANK(Spreadsheet!AR719),TRUE,ISNUMBER(MATCH(TRUE,EXACT(Spreadsheet!AR719,LifeBenefitClasses),0)))</f>
        <v>1</v>
      </c>
      <c r="BV719" s="5" t="b">
        <f>IF(OR(ISBLANK(Spreadsheet!AR719), Spreadsheet!AR719="Waive"),IF(ISBLANK(Spreadsheet!AS719),TRUE,FALSE),IF(OR(AND(NOT(ISBLANK(Spreadsheet!AR719)),ISBLANK(Spreadsheet!AS719)),NOT(ISNUMBER(VALUE(Spreadsheet!AS719)))),FALSE,IF(OR(AND(Spreadsheet!AS719&lt;6,MOD(Spreadsheet!AS719*10,5)=0), MOD(Spreadsheet!AS719,10000)=0),TRUE,FALSE)))</f>
        <v>1</v>
      </c>
      <c r="BW719" s="5" t="b">
        <f t="array" ref="BW719">IF(ISBLANK(Spreadsheet!AT719),TRUE,ISNUMBER(MATCH(TRUE,EXACT(Spreadsheet!AT719,LifeBenefitClasses),0)))</f>
        <v>1</v>
      </c>
      <c r="BX719" s="5" t="b">
        <f>IF(OR(ISBLANK(Spreadsheet!AT719), Spreadsheet!AT719="Waive"),IF(ISBLANK(Spreadsheet!AU719),TRUE,FALSE),IF(OR(AND(NOT(ISBLANK(Spreadsheet!AT719)),ISBLANK(Spreadsheet!AU719)),NOT(ISNUMBER(VALUE(Spreadsheet!AU719)))),FALSE,IF(AND(NOT(OR(ISBLANK(Spreadsheet!AT719),Spreadsheet!AT719="Waive")),NOT(OR(ISBLANK(Spreadsheet!AR719),Spreadsheet!AR719="Waive")),MOD(Spreadsheet!AU719,5000)=0, Spreadsheet!AU719&lt;=(Spreadsheet!AS719*0.5)),TRUE,FALSE)))</f>
        <v>1</v>
      </c>
      <c r="BY719" s="5" t="b">
        <f t="array" ref="BY719">IF(ISBLANK(Spreadsheet!AV719),TRUE,ISNUMBER(MATCH(TRUE,EXACT(Spreadsheet!AV719,EnrollWaive),0)))</f>
        <v>1</v>
      </c>
      <c r="BZ719" s="5" t="b">
        <f t="array" ref="BZ719">IF(ISBLANK(Spreadsheet!AW719),TRUE,ISNUMBER(MATCH(TRUE,EXACT(Spreadsheet!AW719,LifeBenefitClasses),0)))</f>
        <v>1</v>
      </c>
      <c r="CA719" s="5" t="b">
        <f t="array" ref="CA719">IF(ISBLANK(Spreadsheet!AX719),TRUE,ISNUMBER(MATCH(TRUE,EXACT(Spreadsheet!AX719,LifeBenefitClasses),0)))</f>
        <v>1</v>
      </c>
      <c r="CB719" s="5" t="b">
        <f t="array" ref="CB719">IF(ISBLANK(Spreadsheet!AY719),TRUE,ISNUMBER(MATCH(TRUE,EXACT(Spreadsheet!AY719,LifeBenefitClasses),0)))</f>
        <v>1</v>
      </c>
      <c r="CC719" s="5" t="b">
        <f t="array" ref="CC719">IF(ISBLANK(Spreadsheet!AZ719),TRUE,ISNUMBER(MATCH(TRUE,EXACT(Spreadsheet!AZ719,LifeBenefitClasses),0)))</f>
        <v>1</v>
      </c>
      <c r="CD719" s="5" t="b">
        <f t="array" ref="CD719">IF(ISBLANK(Spreadsheet!BA719),TRUE,ISNUMBER(MATCH(TRUE,EXACT(Spreadsheet!BA719,LifeBenefitClasses),0)))</f>
        <v>1</v>
      </c>
      <c r="CE719" s="5" t="b">
        <f>IF(OR(ISBLANK(Spreadsheet!BA719), Spreadsheet!BA719="Waive"),IF(ISBLANK(Spreadsheet!BB719),TRUE,FALSE),IF(OR(AND(NOT(ISBLANK(Spreadsheet!BA719)),ISBLANK(Spreadsheet!BB719)),NOT(ISNUMBER(VALUE(Spreadsheet!BB719))),ISBLANK(Spreadsheet!BC719),NOT(ISNUMBER(VALUE(Spreadsheet!BC719)))),FALSE,IF(AND(Spreadsheet!BB719&gt;=50000,Spreadsheet!BB719&lt;=250000,MOD(Spreadsheet!BB719,10000)=0,Spreadsheet!BB719&lt;=(10*Spreadsheet!BC719)),TRUE,FALSE)))</f>
        <v>1</v>
      </c>
      <c r="CF719" s="5" t="b">
        <f>IF(NOT(ISBLANK(Spreadsheet!BC719)),AND(ISNUMBER(VALUE(Spreadsheet!BC719)),Spreadsheet!BC719&gt;0),AND(OR(ISBLANK(Spreadsheet!AO719),Spreadsheet!AO719="Waive",AND(NOT(OR(ISBLANK(Spreadsheet!AO719),Spreadsheet!AO719="Waive")),Spreadsheet!AP719&gt;=6)),OR(ISBLANK(Spreadsheet!AR719),AND(NOT(OR(ISBLANK(Spreadsheet!AR719),Spreadsheet!AR719="Waive")),Spreadsheet!AS719&gt;=6)),OR(ISBLANK(Spreadsheet!AW719)),OR(ISBLANK(Spreadsheet!AX719)),OR(ISBLANK(Spreadsheet!AY719)),OR(ISBLANK(Spreadsheet!AZ719)),OR(ISBLANK(Spreadsheet!BA719),Spreadsheet!BA719="Waive")))</f>
        <v>1</v>
      </c>
      <c r="CG719" s="5" t="b">
        <f t="shared" ca="1" si="51"/>
        <v>1</v>
      </c>
    </row>
    <row r="720" spans="8:85" x14ac:dyDescent="0.3">
      <c r="H720" s="5">
        <f t="shared" ref="H720:H783" ca="1" si="52">IF(AND(T720,U720,V720,W720,Y720,AA720,AB720,AC720,AD720,AE720,AF720,AG720,AH720,AI720,AJ720,AK720,AL720,AM720,AN720,AO720,AP720,AQ720,AR720,AS720,AT720,AU720,AV720,AW720,AX720,AY720,AZ720,BA720,BB720,BC720,BD720,BE720,BF720,BG720,BH720,BI720,BJ720,BK720,BL720,BM720,BN720,BO720,BP720,BQ720,BR720,BS720,BT720,BU720,BV720,BW720,BX720,BY720,BZ720,CA720,CB720,CC720,CD720,CE720,CF720),2,0)</f>
        <v>2</v>
      </c>
      <c r="I720" s="5" t="str">
        <f t="shared" ca="1" si="50"/>
        <v/>
      </c>
      <c r="J720" s="5" t="str">
        <f>IF(AND(NOT(ISBLANK(Spreadsheet!C720)),ISBLANK(Spreadsheet!D720)),Spreadsheet!F720&amp;" "&amp;Spreadsheet!H720,"")</f>
        <v/>
      </c>
      <c r="K720" s="5">
        <f>IF(AND(NOT(ISBLANK(Spreadsheet!C720)),ISBLANK(Spreadsheet!D720)),COUNTIFS(Spreadsheet!E721:E$786,"=Child",Spreadsheet!C721:C$786, "="&amp;Spreadsheet!C720) + COUNTIFS(Spreadsheet!E721:E$786,"=Step-child",Spreadsheet!C721:C$786, "="&amp;Spreadsheet!C720),0)</f>
        <v>0</v>
      </c>
      <c r="L720" s="5">
        <f>IF(NOT(ISBLANK(J720)),COUNTIFS(Spreadsheet!E721:E$786,"=Wife",Spreadsheet!C721:C$786, "="&amp;Spreadsheet!C720) + COUNTIFS(Spreadsheet!E721:E$786,"=Husband",Spreadsheet!C721:C$786, "="&amp;Spreadsheet!C720),0)</f>
        <v>0</v>
      </c>
      <c r="M720" s="5">
        <f>IF(NOT(ISBLANK(Spreadsheet!AJ720)),VLOOKUP(Spreadsheet!AJ720,'Drop Downs'!$P$2:$R$16,3,FALSE),0)</f>
        <v>0</v>
      </c>
      <c r="N720" s="5">
        <f>IF(NOT(ISBLANK(Spreadsheet!AJ720)), VLOOKUP(Spreadsheet!AJ720,'Drop Downs'!$P$2:$R$16,2,FALSE),0)</f>
        <v>0</v>
      </c>
      <c r="O720" s="5">
        <f>IF(NOT(ISBLANK(Spreadsheet!AL720)),VLOOKUP(Spreadsheet!AL720,'Drop Downs'!$P$2:$R$16,3,FALSE), 0)</f>
        <v>0</v>
      </c>
      <c r="P720" s="5">
        <f>IF(NOT(ISBLANK(Spreadsheet!AL720)),VLOOKUP(Spreadsheet!AL720,'Drop Downs'!$P$2:$R$16,2,FALSE),0)</f>
        <v>0</v>
      </c>
      <c r="Q720" s="5">
        <f>IF(NOT(ISBLANK(Spreadsheet!AN720)),VLOOKUP(Spreadsheet!AN720,'Drop Downs'!$P$2:$R$16,3,FALSE),0)</f>
        <v>0</v>
      </c>
      <c r="R720" s="5">
        <f>IF(NOT(ISBLANK(Spreadsheet!AN720)),VLOOKUP(Spreadsheet!AN720,'Drop Downs'!$P$2:$R$16,2,FALSE),0)</f>
        <v>0</v>
      </c>
      <c r="S720" s="5" t="str">
        <f>IF(OR(M720&gt;K720,N720&gt;L720,O720&gt;K720, Q720&gt;K720,N720&gt;L720, P720&gt;L720, R720&gt;L720),"Member currently has a coverage election over what he/she needs.  Please add more dependents or adjust the coverage election.","")&amp;(IF(AND(NOT(ISBLANK(Spreadsheet!C720)),NOT(ISBLANK(Spreadsheet!D720)),ISBLANK(Spreadsheet!E720)),"Dependent lacks a relationship to member.Please select one from the drop-down.",""))</f>
        <v/>
      </c>
      <c r="T720" s="5" t="b">
        <f t="shared" ref="T720:T783" si="53">AND(M720&lt;=K720,O720&lt;=K720,Q720&lt;=K720,N720&lt;=L720,P720&lt;=L720,R720&lt;=L720)</f>
        <v>1</v>
      </c>
      <c r="U720" s="5" t="b">
        <f>OR(ISBLANK(Spreadsheet!C720),IF(NOT(ISBLANK(Spreadsheet!D720)),NOT(ISBLANK(Spreadsheet!E720)),TRUE))</f>
        <v>1</v>
      </c>
      <c r="V720" s="5" t="b">
        <f>OR(ISBLANK(Spreadsheet!C720), NOT(ISBLANK(Spreadsheet!I720)))</f>
        <v>1</v>
      </c>
      <c r="W720" s="5" t="b">
        <f>OR(ISBLANK(Spreadsheet!D720),NOT(ISBLANK(Spreadsheet!C720)))</f>
        <v>1</v>
      </c>
      <c r="X720" s="155" t="str">
        <f>REPT("0",MIN(FIND({1,2,3,4,5,6,7,8,9},Spreadsheet!C720&amp;"123456789"))-1)&amp;IF(ISBLANK(Spreadsheet!C720),"",SUMPRODUCT(MID(0&amp;Spreadsheet!C720,LARGE(INDEX(ISNUMBER(--MID(Spreadsheet!C720,ROW($1:$225),1))*
 ROW($1:$225),0),ROW($1:$225))+1,1)*10^ROW($1:$225)/10))</f>
        <v/>
      </c>
      <c r="Y720" s="5" t="b">
        <f>IF(NOT(ISBLANK(Spreadsheet!C720)),IF(AND(ISNUMBER(VALUE(Spreadsheet!C720)), LEN(Spreadsheet!C720)=9),TRUE,FALSE),TRUE)</f>
        <v>1</v>
      </c>
      <c r="Z720" s="155" t="str">
        <f>REPT("0",MIN(FIND({1,2,3,4,5,6,7,8,9},Spreadsheet!D720&amp;"123456789"))-1)&amp;IF(ISBLANK(Spreadsheet!D720),"",SUMPRODUCT(MID(0&amp;Spreadsheet!D720,LARGE(INDEX(ISNUMBER(--MID(Spreadsheet!D720,ROW($1:$225),1))*
 ROW($1:$225),0),ROW($1:$225))+1,1)*10^ROW($1:$225)/10))</f>
        <v/>
      </c>
      <c r="AA720" s="5" t="b">
        <f>IF(AND(NOT(ISBLANK(Spreadsheet!D720)),NOT(ISBLANK(Spreadsheet!C720))),IF(AND(ISNUMBER(VALUE(Spreadsheet!D720)), LEN(Spreadsheet!D720)=9),TRUE,FALSE),IF(AND(NOT(ISBLANK(Spreadsheet!D720)),ISBLANK(Spreadsheet!C720)),FALSE,TRUE))</f>
        <v>1</v>
      </c>
      <c r="AB720" s="5" t="b">
        <f>OR(ISBLANK(Spreadsheet!Y720),IF(NOT(ISBLANK(Spreadsheet!Y720)),LEN(Spreadsheet!Y720)=10,ISNUMBER(VALUE(Spreadsheet!Y720))))</f>
        <v>1</v>
      </c>
      <c r="AC720" s="5" t="b">
        <f>OR(ISBLANK(Spreadsheet!AI720), AND(NOT(ISBLANK(Spreadsheet!AJ720)), NOT(ISNUMBER(SEARCH("Waive",Spreadsheet!AJ720)))))</f>
        <v>1</v>
      </c>
      <c r="AD720" s="5" t="b">
        <f>OR(ISBLANK(Spreadsheet!AK720), AND(NOT(ISBLANK(Spreadsheet!AL720)), NOT(ISNUMBER(SEARCH("Waive",Spreadsheet!AL720)))))</f>
        <v>1</v>
      </c>
      <c r="AE720" s="5" t="b">
        <f>OR(ISBLANK(Spreadsheet!AM720), AND(NOT(ISBLANK(Spreadsheet!AN720)), NOT(ISNUMBER(SEARCH("Waive", Spreadsheet!AN720)))))</f>
        <v>1</v>
      </c>
      <c r="AF720" s="5" t="b">
        <f>OR(ISBLANK(Spreadsheet!C720), NOT(ISBLANK(Spreadsheet!D720)),NOT(ISBLANK(Spreadsheet!L720)))</f>
        <v>1</v>
      </c>
      <c r="AG720" s="5" t="b">
        <f>IF(AND(NOT(ISBLANK(Spreadsheet!C720)), NOT(ISBLANK(Spreadsheet!D720)),Spreadsheet!C720&lt;&gt;Spreadsheet!D720),IF(ISERROR(VLOOKUP(Spreadsheet!C720, Spreadsheet!$C$6:'Spreadsheet'!$C719,1,FALSE)), FALSE, TRUE),TRUE)</f>
        <v>1</v>
      </c>
      <c r="AH720" s="5" t="b">
        <f>Spreadsheet!$B$2=Spreadsheet!AD720</f>
        <v>1</v>
      </c>
      <c r="AI720" s="5" t="b">
        <f>IF(ISBLANK(Spreadsheet!G720),TRUE,IF(OR(LEN(Spreadsheet!G720)&gt;1,ISNUMBER(VALUE(Spreadsheet!G720))),FALSE,TRUE))</f>
        <v>1</v>
      </c>
      <c r="AJ720" s="5" t="b">
        <f>OR(ISBLANK(Spreadsheet!C720), NOT(ISBLANK(Spreadsheet!B720)), NOT(ISBLANK(Spreadsheet!D720)))</f>
        <v>1</v>
      </c>
      <c r="AK720" s="5" t="b">
        <f t="array" ref="AK720">IF(OR(AND(ISBLANK(Spreadsheet!E720),ISBLANK(Spreadsheet!D720),NOT(ISBLANK(Spreadsheet!C720))),AND(ISBLANK(Spreadsheet!E720),ISBLANK(Spreadsheet!D720),ISBLANK(Spreadsheet!C720))),TRUE,ISNUMBER(MATCH(TRUE,EXACT(Spreadsheet!E720,Relationships),0)))</f>
        <v>1</v>
      </c>
      <c r="AL720" s="5" t="b">
        <f>IF(NOT(ISBLANK(Spreadsheet!C720)),IF(OR(ISBLANK(Spreadsheet!F720),LEN(Spreadsheet!F720)&gt;40),FALSE,TRUE),TRUE)</f>
        <v>1</v>
      </c>
      <c r="AM720" s="5" t="b">
        <f>IF(NOT(ISBLANK(Spreadsheet!C720)),IF(OR(ISBLANK(Spreadsheet!H720),LEN(Spreadsheet!H720)&gt;40),FALSE,TRUE),TRUE)</f>
        <v>1</v>
      </c>
      <c r="AN720" s="5" t="b">
        <f t="array" ref="AN720">IF(ISBLANK(Spreadsheet!I720),TRUE,ISNUMBER(MATCH(TRUE,EXACT(Spreadsheet!I720,GenderValues),0)))</f>
        <v>1</v>
      </c>
      <c r="AO720" s="5" t="b">
        <f ca="1">IF(ISERROR(DATEVALUE(TEXT(Spreadsheet!J720,"mm/dd/yyyy")) &gt; TODAY()),IF(AND(ISBLANK(Spreadsheet!J720),ISBLANK(Spreadsheet!C720)),TRUE,FALSE),IF(DATEVALUE(TEXT(Spreadsheet!J720,"mm/dd/yyyy")) &gt; TODAY(),FALSE,TRUE))</f>
        <v>1</v>
      </c>
      <c r="AP720" s="5" t="b">
        <f>OR(ISBLANK(Spreadsheet!K720),LEN(Spreadsheet!K720)&lt;=100)</f>
        <v>1</v>
      </c>
      <c r="AQ720" s="5" t="b">
        <f t="array" ref="AQ720">IF(OR(AND(ISBLANK(Spreadsheet!L720),ISBLANK(Spreadsheet!C720)),AND(NOT(ISBLANK(Spreadsheet!C720)),NOT(ISBLANK(Spreadsheet!D720)))),TRUE,ISNUMBER(MATCH(TRUE,EXACT(Spreadsheet!L720,MaritalStatus),0)))</f>
        <v>1</v>
      </c>
      <c r="AR720" s="5" t="b">
        <f ca="1">IF(ISERROR(DATEVALUE(TEXT(Spreadsheet!M720,"mm/dd/yyyy")) &gt; TODAY()),IF(ISBLANK(Spreadsheet!M720),TRUE,FALSE),IF(DATEVALUE(TEXT(Spreadsheet!M720,"mm/dd/yyyy")) &gt; TODAY(),FALSE,TRUE))</f>
        <v>1</v>
      </c>
      <c r="AS720" s="5" t="b">
        <f>OR(ISBLANK(Spreadsheet!N720),LEN(Spreadsheet!N720)&lt;=100)</f>
        <v>1</v>
      </c>
      <c r="AT720" s="5" t="b">
        <f>OR(ISBLANK(Spreadsheet!O720),UPPER(Spreadsheet!O720)="YES")</f>
        <v>1</v>
      </c>
      <c r="AU720" s="5" t="b">
        <f>OR(ISBLANK(Spreadsheet!P720),UPPER(Spreadsheet!P720)="YES")</f>
        <v>1</v>
      </c>
      <c r="AV720" s="5" t="b">
        <f t="array" ref="AV720">IF(ISBLANK(Spreadsheet!Q720),TRUE,ISNUMBER(MATCH(TRUE,EXACT(Spreadsheet!Q720,OnGroupsPriorIns),0)))</f>
        <v>1</v>
      </c>
      <c r="AW720" s="5" t="b">
        <f>OR(ISBLANK(Spreadsheet!R720),UPPER(Spreadsheet!R720)="YES")</f>
        <v>1</v>
      </c>
      <c r="AX720" s="5" t="b">
        <f>OR(ISBLANK(Spreadsheet!S720),UPPER(Spreadsheet!S720)="YES")</f>
        <v>1</v>
      </c>
      <c r="AY720" s="5" t="b">
        <f>OR(AND(ISBLANK(Spreadsheet!C720),LEN(Spreadsheet!T720)=0),AND(NOT(ISBLANK(Spreadsheet!C720)),LEN(Spreadsheet!T720)&gt;0,LEN(Spreadsheet!T720)&lt;=50))</f>
        <v>1</v>
      </c>
      <c r="AZ720" s="5" t="b">
        <f>OR(LEN(Spreadsheet!U720)=0,AND(LEN(Spreadsheet!U720)&gt;0,LEN(Spreadsheet!U720)&lt;=50))</f>
        <v>1</v>
      </c>
      <c r="BA720" s="5" t="b">
        <f>OR(AND(ISBLANK(Spreadsheet!C720),LEN(Spreadsheet!V720)=0),AND(NOT(ISBLANK(Spreadsheet!C720)),LEN(Spreadsheet!V720)&gt;0,LEN(Spreadsheet!V720)&lt;=50))</f>
        <v>1</v>
      </c>
      <c r="BB720" s="5" t="b">
        <f t="array" ref="BB720">IF(AND(ISBLANK(Spreadsheet!C720),LEN(Spreadsheet!W720)=0),TRUE,ISNUMBER(MATCH(TRUE,EXACT(Spreadsheet!W720,States),0)))</f>
        <v>1</v>
      </c>
      <c r="BC720" s="5" t="b">
        <f>OR(AND(ISBLANK(Spreadsheet!C720),LEN(Spreadsheet!X720)=0),AND(NOT(ISBLANK(Spreadsheet!C720)),LEN(Spreadsheet!X720)&gt;0,LEN(Spreadsheet!X720)=5,ISNUMBER(VALUE(Spreadsheet!X720))))</f>
        <v>1</v>
      </c>
      <c r="BD720" s="5" t="b">
        <f>OR(ISBLANK(Spreadsheet!Z720),LEN(Spreadsheet!Z720)&lt;=50)</f>
        <v>1</v>
      </c>
      <c r="BE720" s="5" t="b">
        <f>ISBLANK(Spreadsheet!AA720)</f>
        <v>1</v>
      </c>
      <c r="BF720" s="5" t="b">
        <f>ISBLANK(Spreadsheet!AB720)</f>
        <v>1</v>
      </c>
      <c r="BG720" s="5" t="b">
        <f>IF(ISERROR(DATEVALUE(TEXT(Spreadsheet!AC720,"mm/dd/yyyy")) &gt; DATEVALUE(TEXT(Spreadsheet!J720,"mm/dd/yyyy"))),IF(OR(AND(ISBLANK(Spreadsheet!AC720),ISBLANK(Spreadsheet!C720)),AND(NOT(ISBLANK(Spreadsheet!C720)),ISBLANK(Spreadsheet!AC720),NOT(ISBLANK(Spreadsheet!D720)))),TRUE,FALSE),IF(DATEVALUE(TEXT(Spreadsheet!AC720,"mm/dd/yyyy")) &gt; DATEVALUE(TEXT(Spreadsheet!J720,"mm/dd/yyyy")),TRUE,FALSE))</f>
        <v>1</v>
      </c>
      <c r="BH720" s="5" t="b">
        <f>OR(AND(ISBLANK(Spreadsheet!C720),ISBLANK(Spreadsheet!AE720)),AND(NOT(ISBLANK(Spreadsheet!C720)),NOT(ISBLANK(Spreadsheet!D720)),ISBLANK(Spreadsheet!AE720)),AND(NOT(ISBLANK(Spreadsheet!C720)),ISBLANK(Spreadsheet!D720),NOT(ISBLANK(Spreadsheet!AE720)),LEN(Spreadsheet!AE720)&lt;=100))</f>
        <v>1</v>
      </c>
      <c r="BI720" s="5" t="b">
        <f t="array" ref="BI720">IF(ISBLANK(Spreadsheet!AF720),TRUE,ISNUMBER(MATCH(TRUE,EXACT(Spreadsheet!AF720,CobraShortReasons),0)))</f>
        <v>1</v>
      </c>
      <c r="BJ720" s="5" t="b">
        <f ca="1">IF(ISERROR(DATEVALUE(TEXT(Spreadsheet!AG720,"mm/dd/yyyy")) &gt; TODAY()),IF(ISBLANK(Spreadsheet!AG720),TRUE,FALSE),IF(DATEVALUE(TEXT(Spreadsheet!AG720,"mm/dd/yyyy")) &gt; TODAY(),FALSE,TRUE))</f>
        <v>1</v>
      </c>
      <c r="BK720" s="5" t="b">
        <f>OR(ISBLANK(Spreadsheet!AH720),LEN(Spreadsheet!AH720)&lt;=25)</f>
        <v>1</v>
      </c>
      <c r="BL720" s="5" t="b">
        <f t="array" aca="1" ref="BL720" ca="1">IF(ISBLANK(Spreadsheet!AI720),TRUE,ISNUMBER(MATCH(TRUE,EXACT(Spreadsheet!AI720,INDIRECT(Spreadsheet!$D$2)),0)))</f>
        <v>1</v>
      </c>
      <c r="BM720" s="5" t="b">
        <f t="array" aca="1" ref="BM720" ca="1">IF(ISBLANK(Spreadsheet!AJ720),TRUE,ISNUMBER(MATCH(TRUE,EXACT(Spreadsheet!AJ720,INDIRECT(Spreadsheet!BJ720)),0)))</f>
        <v>1</v>
      </c>
      <c r="BN720" s="5" t="b">
        <f t="array" ref="BN720">IF(ISBLANK(Spreadsheet!AK720),TRUE,ISNUMBER(MATCH(TRUE,EXACT(Spreadsheet!AK720,DentalPlans),0)))</f>
        <v>1</v>
      </c>
      <c r="BO720" s="5" t="b">
        <f t="array" aca="1" ref="BO720" ca="1">IF(ISBLANK(Spreadsheet!AL720),TRUE,ISNUMBER(MATCH(TRUE,EXACT(Spreadsheet!AL720,INDIRECT(Spreadsheet!BK720)),0)))</f>
        <v>1</v>
      </c>
      <c r="BP720" s="5" t="b">
        <f t="array" ref="BP720">IF(ISBLANK(Spreadsheet!AM720),TRUE,ISNUMBER(MATCH(TRUE,EXACT(Spreadsheet!AM720,VisionPlans),0)))</f>
        <v>1</v>
      </c>
      <c r="BQ720" s="5" t="b">
        <f t="array" aca="1" ref="BQ720" ca="1">IF(ISBLANK(Spreadsheet!AN720),TRUE,ISNUMBER(MATCH(TRUE,EXACT(Spreadsheet!AN720,INDIRECT(Spreadsheet!BL720)),0)))</f>
        <v>1</v>
      </c>
      <c r="BR720" s="5" t="b">
        <f t="array" ref="BR720">IF(ISBLANK(Spreadsheet!AO720),TRUE,ISNUMBER(MATCH(TRUE,EXACT(Spreadsheet!AO720,LifeBenefitClasses),0)))</f>
        <v>1</v>
      </c>
      <c r="BS720" s="5" t="b">
        <f>IF(OR(ISBLANK(Spreadsheet!AO720), Spreadsheet!AO720="Waive"),IF(ISBLANK(Spreadsheet!AP720),TRUE,FALSE),IF(OR(AND(NOT(ISBLANK(Spreadsheet!AO720)),ISBLANK(Spreadsheet!AP720)),NOT(ISNUMBER(VALUE(Spreadsheet!AP720)))),FALSE,IF(OR(AND(Spreadsheet!AP720&lt;6,MOD(Spreadsheet!AP720*10,5)=0), MOD(Spreadsheet!AP720,5000)=0),TRUE,FALSE)))</f>
        <v>1</v>
      </c>
      <c r="BT720" s="5" t="b">
        <f t="array" ref="BT720">IF(ISBLANK(Spreadsheet!AQ720),TRUE,ISNUMBER(MATCH(TRUE,EXACT(Spreadsheet!AQ720,EnrollWaive),0)))</f>
        <v>1</v>
      </c>
      <c r="BU720" s="5" t="b">
        <f t="array" ref="BU720">IF(ISBLANK(Spreadsheet!AR720),TRUE,ISNUMBER(MATCH(TRUE,EXACT(Spreadsheet!AR720,LifeBenefitClasses),0)))</f>
        <v>1</v>
      </c>
      <c r="BV720" s="5" t="b">
        <f>IF(OR(ISBLANK(Spreadsheet!AR720), Spreadsheet!AR720="Waive"),IF(ISBLANK(Spreadsheet!AS720),TRUE,FALSE),IF(OR(AND(NOT(ISBLANK(Spreadsheet!AR720)),ISBLANK(Spreadsheet!AS720)),NOT(ISNUMBER(VALUE(Spreadsheet!AS720)))),FALSE,IF(OR(AND(Spreadsheet!AS720&lt;6,MOD(Spreadsheet!AS720*10,5)=0), MOD(Spreadsheet!AS720,10000)=0),TRUE,FALSE)))</f>
        <v>1</v>
      </c>
      <c r="BW720" s="5" t="b">
        <f t="array" ref="BW720">IF(ISBLANK(Spreadsheet!AT720),TRUE,ISNUMBER(MATCH(TRUE,EXACT(Spreadsheet!AT720,LifeBenefitClasses),0)))</f>
        <v>1</v>
      </c>
      <c r="BX720" s="5" t="b">
        <f>IF(OR(ISBLANK(Spreadsheet!AT720), Spreadsheet!AT720="Waive"),IF(ISBLANK(Spreadsheet!AU720),TRUE,FALSE),IF(OR(AND(NOT(ISBLANK(Spreadsheet!AT720)),ISBLANK(Spreadsheet!AU720)),NOT(ISNUMBER(VALUE(Spreadsheet!AU720)))),FALSE,IF(AND(NOT(OR(ISBLANK(Spreadsheet!AT720),Spreadsheet!AT720="Waive")),NOT(OR(ISBLANK(Spreadsheet!AR720),Spreadsheet!AR720="Waive")),MOD(Spreadsheet!AU720,5000)=0, Spreadsheet!AU720&lt;=(Spreadsheet!AS720*0.5)),TRUE,FALSE)))</f>
        <v>1</v>
      </c>
      <c r="BY720" s="5" t="b">
        <f t="array" ref="BY720">IF(ISBLANK(Spreadsheet!AV720),TRUE,ISNUMBER(MATCH(TRUE,EXACT(Spreadsheet!AV720,EnrollWaive),0)))</f>
        <v>1</v>
      </c>
      <c r="BZ720" s="5" t="b">
        <f t="array" ref="BZ720">IF(ISBLANK(Spreadsheet!AW720),TRUE,ISNUMBER(MATCH(TRUE,EXACT(Spreadsheet!AW720,LifeBenefitClasses),0)))</f>
        <v>1</v>
      </c>
      <c r="CA720" s="5" t="b">
        <f t="array" ref="CA720">IF(ISBLANK(Spreadsheet!AX720),TRUE,ISNUMBER(MATCH(TRUE,EXACT(Spreadsheet!AX720,LifeBenefitClasses),0)))</f>
        <v>1</v>
      </c>
      <c r="CB720" s="5" t="b">
        <f t="array" ref="CB720">IF(ISBLANK(Spreadsheet!AY720),TRUE,ISNUMBER(MATCH(TRUE,EXACT(Spreadsheet!AY720,LifeBenefitClasses),0)))</f>
        <v>1</v>
      </c>
      <c r="CC720" s="5" t="b">
        <f t="array" ref="CC720">IF(ISBLANK(Spreadsheet!AZ720),TRUE,ISNUMBER(MATCH(TRUE,EXACT(Spreadsheet!AZ720,LifeBenefitClasses),0)))</f>
        <v>1</v>
      </c>
      <c r="CD720" s="5" t="b">
        <f t="array" ref="CD720">IF(ISBLANK(Spreadsheet!BA720),TRUE,ISNUMBER(MATCH(TRUE,EXACT(Spreadsheet!BA720,LifeBenefitClasses),0)))</f>
        <v>1</v>
      </c>
      <c r="CE720" s="5" t="b">
        <f>IF(OR(ISBLANK(Spreadsheet!BA720), Spreadsheet!BA720="Waive"),IF(ISBLANK(Spreadsheet!BB720),TRUE,FALSE),IF(OR(AND(NOT(ISBLANK(Spreadsheet!BA720)),ISBLANK(Spreadsheet!BB720)),NOT(ISNUMBER(VALUE(Spreadsheet!BB720))),ISBLANK(Spreadsheet!BC720),NOT(ISNUMBER(VALUE(Spreadsheet!BC720)))),FALSE,IF(AND(Spreadsheet!BB720&gt;=50000,Spreadsheet!BB720&lt;=250000,MOD(Spreadsheet!BB720,10000)=0,Spreadsheet!BB720&lt;=(10*Spreadsheet!BC720)),TRUE,FALSE)))</f>
        <v>1</v>
      </c>
      <c r="CF720" s="5" t="b">
        <f>IF(NOT(ISBLANK(Spreadsheet!BC720)),AND(ISNUMBER(VALUE(Spreadsheet!BC720)),Spreadsheet!BC720&gt;0),AND(OR(ISBLANK(Spreadsheet!AO720),Spreadsheet!AO720="Waive",AND(NOT(OR(ISBLANK(Spreadsheet!AO720),Spreadsheet!AO720="Waive")),Spreadsheet!AP720&gt;=6)),OR(ISBLANK(Spreadsheet!AR720),AND(NOT(OR(ISBLANK(Spreadsheet!AR720),Spreadsheet!AR720="Waive")),Spreadsheet!AS720&gt;=6)),OR(ISBLANK(Spreadsheet!AW720)),OR(ISBLANK(Spreadsheet!AX720)),OR(ISBLANK(Spreadsheet!AY720)),OR(ISBLANK(Spreadsheet!AZ720)),OR(ISBLANK(Spreadsheet!BA720),Spreadsheet!BA720="Waive")))</f>
        <v>1</v>
      </c>
      <c r="CG720" s="5" t="b">
        <f t="shared" ca="1" si="51"/>
        <v>1</v>
      </c>
    </row>
    <row r="721" spans="8:85" x14ac:dyDescent="0.3">
      <c r="H721" s="5">
        <f t="shared" ca="1" si="52"/>
        <v>2</v>
      </c>
      <c r="I721" s="5" t="str">
        <f t="shared" ca="1" si="50"/>
        <v/>
      </c>
      <c r="J721" s="5" t="str">
        <f>IF(AND(NOT(ISBLANK(Spreadsheet!C721)),ISBLANK(Spreadsheet!D721)),Spreadsheet!F721&amp;" "&amp;Spreadsheet!H721,"")</f>
        <v/>
      </c>
      <c r="K721" s="5">
        <f>IF(AND(NOT(ISBLANK(Spreadsheet!C721)),ISBLANK(Spreadsheet!D721)),COUNTIFS(Spreadsheet!E722:E$786,"=Child",Spreadsheet!C722:C$786, "="&amp;Spreadsheet!C721) + COUNTIFS(Spreadsheet!E722:E$786,"=Step-child",Spreadsheet!C722:C$786, "="&amp;Spreadsheet!C721),0)</f>
        <v>0</v>
      </c>
      <c r="L721" s="5">
        <f>IF(NOT(ISBLANK(J721)),COUNTIFS(Spreadsheet!E722:E$786,"=Wife",Spreadsheet!C722:C$786, "="&amp;Spreadsheet!C721) + COUNTIFS(Spreadsheet!E722:E$786,"=Husband",Spreadsheet!C722:C$786, "="&amp;Spreadsheet!C721),0)</f>
        <v>0</v>
      </c>
      <c r="M721" s="5">
        <f>IF(NOT(ISBLANK(Spreadsheet!AJ721)),VLOOKUP(Spreadsheet!AJ721,'Drop Downs'!$P$2:$R$16,3,FALSE),0)</f>
        <v>0</v>
      </c>
      <c r="N721" s="5">
        <f>IF(NOT(ISBLANK(Spreadsheet!AJ721)), VLOOKUP(Spreadsheet!AJ721,'Drop Downs'!$P$2:$R$16,2,FALSE),0)</f>
        <v>0</v>
      </c>
      <c r="O721" s="5">
        <f>IF(NOT(ISBLANK(Spreadsheet!AL721)),VLOOKUP(Spreadsheet!AL721,'Drop Downs'!$P$2:$R$16,3,FALSE), 0)</f>
        <v>0</v>
      </c>
      <c r="P721" s="5">
        <f>IF(NOT(ISBLANK(Spreadsheet!AL721)),VLOOKUP(Spreadsheet!AL721,'Drop Downs'!$P$2:$R$16,2,FALSE),0)</f>
        <v>0</v>
      </c>
      <c r="Q721" s="5">
        <f>IF(NOT(ISBLANK(Spreadsheet!AN721)),VLOOKUP(Spreadsheet!AN721,'Drop Downs'!$P$2:$R$16,3,FALSE),0)</f>
        <v>0</v>
      </c>
      <c r="R721" s="5">
        <f>IF(NOT(ISBLANK(Spreadsheet!AN721)),VLOOKUP(Spreadsheet!AN721,'Drop Downs'!$P$2:$R$16,2,FALSE),0)</f>
        <v>0</v>
      </c>
      <c r="S721" s="5" t="str">
        <f>IF(OR(M721&gt;K721,N721&gt;L721,O721&gt;K721, Q721&gt;K721,N721&gt;L721, P721&gt;L721, R721&gt;L721),"Member currently has a coverage election over what he/she needs.  Please add more dependents or adjust the coverage election.","")&amp;(IF(AND(NOT(ISBLANK(Spreadsheet!C721)),NOT(ISBLANK(Spreadsheet!D721)),ISBLANK(Spreadsheet!E721)),"Dependent lacks a relationship to member.Please select one from the drop-down.",""))</f>
        <v/>
      </c>
      <c r="T721" s="5" t="b">
        <f t="shared" si="53"/>
        <v>1</v>
      </c>
      <c r="U721" s="5" t="b">
        <f>OR(ISBLANK(Spreadsheet!C721),IF(NOT(ISBLANK(Spreadsheet!D721)),NOT(ISBLANK(Spreadsheet!E721)),TRUE))</f>
        <v>1</v>
      </c>
      <c r="V721" s="5" t="b">
        <f>OR(ISBLANK(Spreadsheet!C721), NOT(ISBLANK(Spreadsheet!I721)))</f>
        <v>1</v>
      </c>
      <c r="W721" s="5" t="b">
        <f>OR(ISBLANK(Spreadsheet!D721),NOT(ISBLANK(Spreadsheet!C721)))</f>
        <v>1</v>
      </c>
      <c r="X721" s="155" t="str">
        <f>REPT("0",MIN(FIND({1,2,3,4,5,6,7,8,9},Spreadsheet!C721&amp;"123456789"))-1)&amp;IF(ISBLANK(Spreadsheet!C721),"",SUMPRODUCT(MID(0&amp;Spreadsheet!C721,LARGE(INDEX(ISNUMBER(--MID(Spreadsheet!C721,ROW($1:$225),1))*
 ROW($1:$225),0),ROW($1:$225))+1,1)*10^ROW($1:$225)/10))</f>
        <v/>
      </c>
      <c r="Y721" s="5" t="b">
        <f>IF(NOT(ISBLANK(Spreadsheet!C721)),IF(AND(ISNUMBER(VALUE(Spreadsheet!C721)), LEN(Spreadsheet!C721)=9),TRUE,FALSE),TRUE)</f>
        <v>1</v>
      </c>
      <c r="Z721" s="155" t="str">
        <f>REPT("0",MIN(FIND({1,2,3,4,5,6,7,8,9},Spreadsheet!D721&amp;"123456789"))-1)&amp;IF(ISBLANK(Spreadsheet!D721),"",SUMPRODUCT(MID(0&amp;Spreadsheet!D721,LARGE(INDEX(ISNUMBER(--MID(Spreadsheet!D721,ROW($1:$225),1))*
 ROW($1:$225),0),ROW($1:$225))+1,1)*10^ROW($1:$225)/10))</f>
        <v/>
      </c>
      <c r="AA721" s="5" t="b">
        <f>IF(AND(NOT(ISBLANK(Spreadsheet!D721)),NOT(ISBLANK(Spreadsheet!C721))),IF(AND(ISNUMBER(VALUE(Spreadsheet!D721)), LEN(Spreadsheet!D721)=9),TRUE,FALSE),IF(AND(NOT(ISBLANK(Spreadsheet!D721)),ISBLANK(Spreadsheet!C721)),FALSE,TRUE))</f>
        <v>1</v>
      </c>
      <c r="AB721" s="5" t="b">
        <f>OR(ISBLANK(Spreadsheet!Y721),IF(NOT(ISBLANK(Spreadsheet!Y721)),LEN(Spreadsheet!Y721)=10,ISNUMBER(VALUE(Spreadsheet!Y721))))</f>
        <v>1</v>
      </c>
      <c r="AC721" s="5" t="b">
        <f>OR(ISBLANK(Spreadsheet!AI721), AND(NOT(ISBLANK(Spreadsheet!AJ721)), NOT(ISNUMBER(SEARCH("Waive",Spreadsheet!AJ721)))))</f>
        <v>1</v>
      </c>
      <c r="AD721" s="5" t="b">
        <f>OR(ISBLANK(Spreadsheet!AK721), AND(NOT(ISBLANK(Spreadsheet!AL721)), NOT(ISNUMBER(SEARCH("Waive",Spreadsheet!AL721)))))</f>
        <v>1</v>
      </c>
      <c r="AE721" s="5" t="b">
        <f>OR(ISBLANK(Spreadsheet!AM721), AND(NOT(ISBLANK(Spreadsheet!AN721)), NOT(ISNUMBER(SEARCH("Waive", Spreadsheet!AN721)))))</f>
        <v>1</v>
      </c>
      <c r="AF721" s="5" t="b">
        <f>OR(ISBLANK(Spreadsheet!C721), NOT(ISBLANK(Spreadsheet!D721)),NOT(ISBLANK(Spreadsheet!L721)))</f>
        <v>1</v>
      </c>
      <c r="AG721" s="5" t="b">
        <f>IF(AND(NOT(ISBLANK(Spreadsheet!C721)), NOT(ISBLANK(Spreadsheet!D721)),Spreadsheet!C721&lt;&gt;Spreadsheet!D721),IF(ISERROR(VLOOKUP(Spreadsheet!C721, Spreadsheet!$C$6:'Spreadsheet'!$C720,1,FALSE)), FALSE, TRUE),TRUE)</f>
        <v>1</v>
      </c>
      <c r="AH721" s="5" t="b">
        <f>Spreadsheet!$B$2=Spreadsheet!AD721</f>
        <v>1</v>
      </c>
      <c r="AI721" s="5" t="b">
        <f>IF(ISBLANK(Spreadsheet!G721),TRUE,IF(OR(LEN(Spreadsheet!G721)&gt;1,ISNUMBER(VALUE(Spreadsheet!G721))),FALSE,TRUE))</f>
        <v>1</v>
      </c>
      <c r="AJ721" s="5" t="b">
        <f>OR(ISBLANK(Spreadsheet!C721), NOT(ISBLANK(Spreadsheet!B721)), NOT(ISBLANK(Spreadsheet!D721)))</f>
        <v>1</v>
      </c>
      <c r="AK721" s="5" t="b">
        <f t="array" ref="AK721">IF(OR(AND(ISBLANK(Spreadsheet!E721),ISBLANK(Spreadsheet!D721),NOT(ISBLANK(Spreadsheet!C721))),AND(ISBLANK(Spreadsheet!E721),ISBLANK(Spreadsheet!D721),ISBLANK(Spreadsheet!C721))),TRUE,ISNUMBER(MATCH(TRUE,EXACT(Spreadsheet!E721,Relationships),0)))</f>
        <v>1</v>
      </c>
      <c r="AL721" s="5" t="b">
        <f>IF(NOT(ISBLANK(Spreadsheet!C721)),IF(OR(ISBLANK(Spreadsheet!F721),LEN(Spreadsheet!F721)&gt;40),FALSE,TRUE),TRUE)</f>
        <v>1</v>
      </c>
      <c r="AM721" s="5" t="b">
        <f>IF(NOT(ISBLANK(Spreadsheet!C721)),IF(OR(ISBLANK(Spreadsheet!H721),LEN(Spreadsheet!H721)&gt;40),FALSE,TRUE),TRUE)</f>
        <v>1</v>
      </c>
      <c r="AN721" s="5" t="b">
        <f t="array" ref="AN721">IF(ISBLANK(Spreadsheet!I721),TRUE,ISNUMBER(MATCH(TRUE,EXACT(Spreadsheet!I721,GenderValues),0)))</f>
        <v>1</v>
      </c>
      <c r="AO721" s="5" t="b">
        <f ca="1">IF(ISERROR(DATEVALUE(TEXT(Spreadsheet!J721,"mm/dd/yyyy")) &gt; TODAY()),IF(AND(ISBLANK(Spreadsheet!J721),ISBLANK(Spreadsheet!C721)),TRUE,FALSE),IF(DATEVALUE(TEXT(Spreadsheet!J721,"mm/dd/yyyy")) &gt; TODAY(),FALSE,TRUE))</f>
        <v>1</v>
      </c>
      <c r="AP721" s="5" t="b">
        <f>OR(ISBLANK(Spreadsheet!K721),LEN(Spreadsheet!K721)&lt;=100)</f>
        <v>1</v>
      </c>
      <c r="AQ721" s="5" t="b">
        <f t="array" ref="AQ721">IF(OR(AND(ISBLANK(Spreadsheet!L721),ISBLANK(Spreadsheet!C721)),AND(NOT(ISBLANK(Spreadsheet!C721)),NOT(ISBLANK(Spreadsheet!D721)))),TRUE,ISNUMBER(MATCH(TRUE,EXACT(Spreadsheet!L721,MaritalStatus),0)))</f>
        <v>1</v>
      </c>
      <c r="AR721" s="5" t="b">
        <f ca="1">IF(ISERROR(DATEVALUE(TEXT(Spreadsheet!M721,"mm/dd/yyyy")) &gt; TODAY()),IF(ISBLANK(Spreadsheet!M721),TRUE,FALSE),IF(DATEVALUE(TEXT(Spreadsheet!M721,"mm/dd/yyyy")) &gt; TODAY(),FALSE,TRUE))</f>
        <v>1</v>
      </c>
      <c r="AS721" s="5" t="b">
        <f>OR(ISBLANK(Spreadsheet!N721),LEN(Spreadsheet!N721)&lt;=100)</f>
        <v>1</v>
      </c>
      <c r="AT721" s="5" t="b">
        <f>OR(ISBLANK(Spreadsheet!O721),UPPER(Spreadsheet!O721)="YES")</f>
        <v>1</v>
      </c>
      <c r="AU721" s="5" t="b">
        <f>OR(ISBLANK(Spreadsheet!P721),UPPER(Spreadsheet!P721)="YES")</f>
        <v>1</v>
      </c>
      <c r="AV721" s="5" t="b">
        <f t="array" ref="AV721">IF(ISBLANK(Spreadsheet!Q721),TRUE,ISNUMBER(MATCH(TRUE,EXACT(Spreadsheet!Q721,OnGroupsPriorIns),0)))</f>
        <v>1</v>
      </c>
      <c r="AW721" s="5" t="b">
        <f>OR(ISBLANK(Spreadsheet!R721),UPPER(Spreadsheet!R721)="YES")</f>
        <v>1</v>
      </c>
      <c r="AX721" s="5" t="b">
        <f>OR(ISBLANK(Spreadsheet!S721),UPPER(Spreadsheet!S721)="YES")</f>
        <v>1</v>
      </c>
      <c r="AY721" s="5" t="b">
        <f>OR(AND(ISBLANK(Spreadsheet!C721),LEN(Spreadsheet!T721)=0),AND(NOT(ISBLANK(Spreadsheet!C721)),LEN(Spreadsheet!T721)&gt;0,LEN(Spreadsheet!T721)&lt;=50))</f>
        <v>1</v>
      </c>
      <c r="AZ721" s="5" t="b">
        <f>OR(LEN(Spreadsheet!U721)=0,AND(LEN(Spreadsheet!U721)&gt;0,LEN(Spreadsheet!U721)&lt;=50))</f>
        <v>1</v>
      </c>
      <c r="BA721" s="5" t="b">
        <f>OR(AND(ISBLANK(Spreadsheet!C721),LEN(Spreadsheet!V721)=0),AND(NOT(ISBLANK(Spreadsheet!C721)),LEN(Spreadsheet!V721)&gt;0,LEN(Spreadsheet!V721)&lt;=50))</f>
        <v>1</v>
      </c>
      <c r="BB721" s="5" t="b">
        <f t="array" ref="BB721">IF(AND(ISBLANK(Spreadsheet!C721),LEN(Spreadsheet!W721)=0),TRUE,ISNUMBER(MATCH(TRUE,EXACT(Spreadsheet!W721,States),0)))</f>
        <v>1</v>
      </c>
      <c r="BC721" s="5" t="b">
        <f>OR(AND(ISBLANK(Spreadsheet!C721),LEN(Spreadsheet!X721)=0),AND(NOT(ISBLANK(Spreadsheet!C721)),LEN(Spreadsheet!X721)&gt;0,LEN(Spreadsheet!X721)=5,ISNUMBER(VALUE(Spreadsheet!X721))))</f>
        <v>1</v>
      </c>
      <c r="BD721" s="5" t="b">
        <f>OR(ISBLANK(Spreadsheet!Z721),LEN(Spreadsheet!Z721)&lt;=50)</f>
        <v>1</v>
      </c>
      <c r="BE721" s="5" t="b">
        <f>ISBLANK(Spreadsheet!AA721)</f>
        <v>1</v>
      </c>
      <c r="BF721" s="5" t="b">
        <f>ISBLANK(Spreadsheet!AB721)</f>
        <v>1</v>
      </c>
      <c r="BG721" s="5" t="b">
        <f>IF(ISERROR(DATEVALUE(TEXT(Spreadsheet!AC721,"mm/dd/yyyy")) &gt; DATEVALUE(TEXT(Spreadsheet!J721,"mm/dd/yyyy"))),IF(OR(AND(ISBLANK(Spreadsheet!AC721),ISBLANK(Spreadsheet!C721)),AND(NOT(ISBLANK(Spreadsheet!C721)),ISBLANK(Spreadsheet!AC721),NOT(ISBLANK(Spreadsheet!D721)))),TRUE,FALSE),IF(DATEVALUE(TEXT(Spreadsheet!AC721,"mm/dd/yyyy")) &gt; DATEVALUE(TEXT(Spreadsheet!J721,"mm/dd/yyyy")),TRUE,FALSE))</f>
        <v>1</v>
      </c>
      <c r="BH721" s="5" t="b">
        <f>OR(AND(ISBLANK(Spreadsheet!C721),ISBLANK(Spreadsheet!AE721)),AND(NOT(ISBLANK(Spreadsheet!C721)),NOT(ISBLANK(Spreadsheet!D721)),ISBLANK(Spreadsheet!AE721)),AND(NOT(ISBLANK(Spreadsheet!C721)),ISBLANK(Spreadsheet!D721),NOT(ISBLANK(Spreadsheet!AE721)),LEN(Spreadsheet!AE721)&lt;=100))</f>
        <v>1</v>
      </c>
      <c r="BI721" s="5" t="b">
        <f t="array" ref="BI721">IF(ISBLANK(Spreadsheet!AF721),TRUE,ISNUMBER(MATCH(TRUE,EXACT(Spreadsheet!AF721,CobraShortReasons),0)))</f>
        <v>1</v>
      </c>
      <c r="BJ721" s="5" t="b">
        <f ca="1">IF(ISERROR(DATEVALUE(TEXT(Spreadsheet!AG721,"mm/dd/yyyy")) &gt; TODAY()),IF(ISBLANK(Spreadsheet!AG721),TRUE,FALSE),IF(DATEVALUE(TEXT(Spreadsheet!AG721,"mm/dd/yyyy")) &gt; TODAY(),FALSE,TRUE))</f>
        <v>1</v>
      </c>
      <c r="BK721" s="5" t="b">
        <f>OR(ISBLANK(Spreadsheet!AH721),LEN(Spreadsheet!AH721)&lt;=25)</f>
        <v>1</v>
      </c>
      <c r="BL721" s="5" t="b">
        <f t="array" aca="1" ref="BL721" ca="1">IF(ISBLANK(Spreadsheet!AI721),TRUE,ISNUMBER(MATCH(TRUE,EXACT(Spreadsheet!AI721,INDIRECT(Spreadsheet!$D$2)),0)))</f>
        <v>1</v>
      </c>
      <c r="BM721" s="5" t="b">
        <f t="array" aca="1" ref="BM721" ca="1">IF(ISBLANK(Spreadsheet!AJ721),TRUE,ISNUMBER(MATCH(TRUE,EXACT(Spreadsheet!AJ721,INDIRECT(Spreadsheet!BJ721)),0)))</f>
        <v>1</v>
      </c>
      <c r="BN721" s="5" t="b">
        <f t="array" ref="BN721">IF(ISBLANK(Spreadsheet!AK721),TRUE,ISNUMBER(MATCH(TRUE,EXACT(Spreadsheet!AK721,DentalPlans),0)))</f>
        <v>1</v>
      </c>
      <c r="BO721" s="5" t="b">
        <f t="array" aca="1" ref="BO721" ca="1">IF(ISBLANK(Spreadsheet!AL721),TRUE,ISNUMBER(MATCH(TRUE,EXACT(Spreadsheet!AL721,INDIRECT(Spreadsheet!BK721)),0)))</f>
        <v>1</v>
      </c>
      <c r="BP721" s="5" t="b">
        <f t="array" ref="BP721">IF(ISBLANK(Spreadsheet!AM721),TRUE,ISNUMBER(MATCH(TRUE,EXACT(Spreadsheet!AM721,VisionPlans),0)))</f>
        <v>1</v>
      </c>
      <c r="BQ721" s="5" t="b">
        <f t="array" aca="1" ref="BQ721" ca="1">IF(ISBLANK(Spreadsheet!AN721),TRUE,ISNUMBER(MATCH(TRUE,EXACT(Spreadsheet!AN721,INDIRECT(Spreadsheet!BL721)),0)))</f>
        <v>1</v>
      </c>
      <c r="BR721" s="5" t="b">
        <f t="array" ref="BR721">IF(ISBLANK(Spreadsheet!AO721),TRUE,ISNUMBER(MATCH(TRUE,EXACT(Spreadsheet!AO721,LifeBenefitClasses),0)))</f>
        <v>1</v>
      </c>
      <c r="BS721" s="5" t="b">
        <f>IF(OR(ISBLANK(Spreadsheet!AO721), Spreadsheet!AO721="Waive"),IF(ISBLANK(Spreadsheet!AP721),TRUE,FALSE),IF(OR(AND(NOT(ISBLANK(Spreadsheet!AO721)),ISBLANK(Spreadsheet!AP721)),NOT(ISNUMBER(VALUE(Spreadsheet!AP721)))),FALSE,IF(OR(AND(Spreadsheet!AP721&lt;6,MOD(Spreadsheet!AP721*10,5)=0), MOD(Spreadsheet!AP721,5000)=0),TRUE,FALSE)))</f>
        <v>1</v>
      </c>
      <c r="BT721" s="5" t="b">
        <f t="array" ref="BT721">IF(ISBLANK(Spreadsheet!AQ721),TRUE,ISNUMBER(MATCH(TRUE,EXACT(Spreadsheet!AQ721,EnrollWaive),0)))</f>
        <v>1</v>
      </c>
      <c r="BU721" s="5" t="b">
        <f t="array" ref="BU721">IF(ISBLANK(Spreadsheet!AR721),TRUE,ISNUMBER(MATCH(TRUE,EXACT(Spreadsheet!AR721,LifeBenefitClasses),0)))</f>
        <v>1</v>
      </c>
      <c r="BV721" s="5" t="b">
        <f>IF(OR(ISBLANK(Spreadsheet!AR721), Spreadsheet!AR721="Waive"),IF(ISBLANK(Spreadsheet!AS721),TRUE,FALSE),IF(OR(AND(NOT(ISBLANK(Spreadsheet!AR721)),ISBLANK(Spreadsheet!AS721)),NOT(ISNUMBER(VALUE(Spreadsheet!AS721)))),FALSE,IF(OR(AND(Spreadsheet!AS721&lt;6,MOD(Spreadsheet!AS721*10,5)=0), MOD(Spreadsheet!AS721,10000)=0),TRUE,FALSE)))</f>
        <v>1</v>
      </c>
      <c r="BW721" s="5" t="b">
        <f t="array" ref="BW721">IF(ISBLANK(Spreadsheet!AT721),TRUE,ISNUMBER(MATCH(TRUE,EXACT(Spreadsheet!AT721,LifeBenefitClasses),0)))</f>
        <v>1</v>
      </c>
      <c r="BX721" s="5" t="b">
        <f>IF(OR(ISBLANK(Spreadsheet!AT721), Spreadsheet!AT721="Waive"),IF(ISBLANK(Spreadsheet!AU721),TRUE,FALSE),IF(OR(AND(NOT(ISBLANK(Spreadsheet!AT721)),ISBLANK(Spreadsheet!AU721)),NOT(ISNUMBER(VALUE(Spreadsheet!AU721)))),FALSE,IF(AND(NOT(OR(ISBLANK(Spreadsheet!AT721),Spreadsheet!AT721="Waive")),NOT(OR(ISBLANK(Spreadsheet!AR721),Spreadsheet!AR721="Waive")),MOD(Spreadsheet!AU721,5000)=0, Spreadsheet!AU721&lt;=(Spreadsheet!AS721*0.5)),TRUE,FALSE)))</f>
        <v>1</v>
      </c>
      <c r="BY721" s="5" t="b">
        <f t="array" ref="BY721">IF(ISBLANK(Spreadsheet!AV721),TRUE,ISNUMBER(MATCH(TRUE,EXACT(Spreadsheet!AV721,EnrollWaive),0)))</f>
        <v>1</v>
      </c>
      <c r="BZ721" s="5" t="b">
        <f t="array" ref="BZ721">IF(ISBLANK(Spreadsheet!AW721),TRUE,ISNUMBER(MATCH(TRUE,EXACT(Spreadsheet!AW721,LifeBenefitClasses),0)))</f>
        <v>1</v>
      </c>
      <c r="CA721" s="5" t="b">
        <f t="array" ref="CA721">IF(ISBLANK(Spreadsheet!AX721),TRUE,ISNUMBER(MATCH(TRUE,EXACT(Spreadsheet!AX721,LifeBenefitClasses),0)))</f>
        <v>1</v>
      </c>
      <c r="CB721" s="5" t="b">
        <f t="array" ref="CB721">IF(ISBLANK(Spreadsheet!AY721),TRUE,ISNUMBER(MATCH(TRUE,EXACT(Spreadsheet!AY721,LifeBenefitClasses),0)))</f>
        <v>1</v>
      </c>
      <c r="CC721" s="5" t="b">
        <f t="array" ref="CC721">IF(ISBLANK(Spreadsheet!AZ721),TRUE,ISNUMBER(MATCH(TRUE,EXACT(Spreadsheet!AZ721,LifeBenefitClasses),0)))</f>
        <v>1</v>
      </c>
      <c r="CD721" s="5" t="b">
        <f t="array" ref="CD721">IF(ISBLANK(Spreadsheet!BA721),TRUE,ISNUMBER(MATCH(TRUE,EXACT(Spreadsheet!BA721,LifeBenefitClasses),0)))</f>
        <v>1</v>
      </c>
      <c r="CE721" s="5" t="b">
        <f>IF(OR(ISBLANK(Spreadsheet!BA721), Spreadsheet!BA721="Waive"),IF(ISBLANK(Spreadsheet!BB721),TRUE,FALSE),IF(OR(AND(NOT(ISBLANK(Spreadsheet!BA721)),ISBLANK(Spreadsheet!BB721)),NOT(ISNUMBER(VALUE(Spreadsheet!BB721))),ISBLANK(Spreadsheet!BC721),NOT(ISNUMBER(VALUE(Spreadsheet!BC721)))),FALSE,IF(AND(Spreadsheet!BB721&gt;=50000,Spreadsheet!BB721&lt;=250000,MOD(Spreadsheet!BB721,10000)=0,Spreadsheet!BB721&lt;=(10*Spreadsheet!BC721)),TRUE,FALSE)))</f>
        <v>1</v>
      </c>
      <c r="CF721" s="5" t="b">
        <f>IF(NOT(ISBLANK(Spreadsheet!BC721)),AND(ISNUMBER(VALUE(Spreadsheet!BC721)),Spreadsheet!BC721&gt;0),AND(OR(ISBLANK(Spreadsheet!AO721),Spreadsheet!AO721="Waive",AND(NOT(OR(ISBLANK(Spreadsheet!AO721),Spreadsheet!AO721="Waive")),Spreadsheet!AP721&gt;=6)),OR(ISBLANK(Spreadsheet!AR721),AND(NOT(OR(ISBLANK(Spreadsheet!AR721),Spreadsheet!AR721="Waive")),Spreadsheet!AS721&gt;=6)),OR(ISBLANK(Spreadsheet!AW721)),OR(ISBLANK(Spreadsheet!AX721)),OR(ISBLANK(Spreadsheet!AY721)),OR(ISBLANK(Spreadsheet!AZ721)),OR(ISBLANK(Spreadsheet!BA721),Spreadsheet!BA721="Waive")))</f>
        <v>1</v>
      </c>
      <c r="CG721" s="5" t="b">
        <f t="shared" ca="1" si="51"/>
        <v>1</v>
      </c>
    </row>
    <row r="722" spans="8:85" x14ac:dyDescent="0.3">
      <c r="H722" s="5">
        <f t="shared" ca="1" si="52"/>
        <v>2</v>
      </c>
      <c r="I722" s="5" t="str">
        <f t="shared" ca="1" si="50"/>
        <v/>
      </c>
      <c r="J722" s="5" t="str">
        <f>IF(AND(NOT(ISBLANK(Spreadsheet!C722)),ISBLANK(Spreadsheet!D722)),Spreadsheet!F722&amp;" "&amp;Spreadsheet!H722,"")</f>
        <v/>
      </c>
      <c r="K722" s="5">
        <f>IF(AND(NOT(ISBLANK(Spreadsheet!C722)),ISBLANK(Spreadsheet!D722)),COUNTIFS(Spreadsheet!E723:E$786,"=Child",Spreadsheet!C723:C$786, "="&amp;Spreadsheet!C722) + COUNTIFS(Spreadsheet!E723:E$786,"=Step-child",Spreadsheet!C723:C$786, "="&amp;Spreadsheet!C722),0)</f>
        <v>0</v>
      </c>
      <c r="L722" s="5">
        <f>IF(NOT(ISBLANK(J722)),COUNTIFS(Spreadsheet!E723:E$786,"=Wife",Spreadsheet!C723:C$786, "="&amp;Spreadsheet!C722) + COUNTIFS(Spreadsheet!E723:E$786,"=Husband",Spreadsheet!C723:C$786, "="&amp;Spreadsheet!C722),0)</f>
        <v>0</v>
      </c>
      <c r="M722" s="5">
        <f>IF(NOT(ISBLANK(Spreadsheet!AJ722)),VLOOKUP(Spreadsheet!AJ722,'Drop Downs'!$P$2:$R$16,3,FALSE),0)</f>
        <v>0</v>
      </c>
      <c r="N722" s="5">
        <f>IF(NOT(ISBLANK(Spreadsheet!AJ722)), VLOOKUP(Spreadsheet!AJ722,'Drop Downs'!$P$2:$R$16,2,FALSE),0)</f>
        <v>0</v>
      </c>
      <c r="O722" s="5">
        <f>IF(NOT(ISBLANK(Spreadsheet!AL722)),VLOOKUP(Spreadsheet!AL722,'Drop Downs'!$P$2:$R$16,3,FALSE), 0)</f>
        <v>0</v>
      </c>
      <c r="P722" s="5">
        <f>IF(NOT(ISBLANK(Spreadsheet!AL722)),VLOOKUP(Spreadsheet!AL722,'Drop Downs'!$P$2:$R$16,2,FALSE),0)</f>
        <v>0</v>
      </c>
      <c r="Q722" s="5">
        <f>IF(NOT(ISBLANK(Spreadsheet!AN722)),VLOOKUP(Spreadsheet!AN722,'Drop Downs'!$P$2:$R$16,3,FALSE),0)</f>
        <v>0</v>
      </c>
      <c r="R722" s="5">
        <f>IF(NOT(ISBLANK(Spreadsheet!AN722)),VLOOKUP(Spreadsheet!AN722,'Drop Downs'!$P$2:$R$16,2,FALSE),0)</f>
        <v>0</v>
      </c>
      <c r="S722" s="5" t="str">
        <f>IF(OR(M722&gt;K722,N722&gt;L722,O722&gt;K722, Q722&gt;K722,N722&gt;L722, P722&gt;L722, R722&gt;L722),"Member currently has a coverage election over what he/she needs.  Please add more dependents or adjust the coverage election.","")&amp;(IF(AND(NOT(ISBLANK(Spreadsheet!C722)),NOT(ISBLANK(Spreadsheet!D722)),ISBLANK(Spreadsheet!E722)),"Dependent lacks a relationship to member.Please select one from the drop-down.",""))</f>
        <v/>
      </c>
      <c r="T722" s="5" t="b">
        <f t="shared" si="53"/>
        <v>1</v>
      </c>
      <c r="U722" s="5" t="b">
        <f>OR(ISBLANK(Spreadsheet!C722),IF(NOT(ISBLANK(Spreadsheet!D722)),NOT(ISBLANK(Spreadsheet!E722)),TRUE))</f>
        <v>1</v>
      </c>
      <c r="V722" s="5" t="b">
        <f>OR(ISBLANK(Spreadsheet!C722), NOT(ISBLANK(Spreadsheet!I722)))</f>
        <v>1</v>
      </c>
      <c r="W722" s="5" t="b">
        <f>OR(ISBLANK(Spreadsheet!D722),NOT(ISBLANK(Spreadsheet!C722)))</f>
        <v>1</v>
      </c>
      <c r="X722" s="155" t="str">
        <f>REPT("0",MIN(FIND({1,2,3,4,5,6,7,8,9},Spreadsheet!C722&amp;"123456789"))-1)&amp;IF(ISBLANK(Spreadsheet!C722),"",SUMPRODUCT(MID(0&amp;Spreadsheet!C722,LARGE(INDEX(ISNUMBER(--MID(Spreadsheet!C722,ROW($1:$225),1))*
 ROW($1:$225),0),ROW($1:$225))+1,1)*10^ROW($1:$225)/10))</f>
        <v/>
      </c>
      <c r="Y722" s="5" t="b">
        <f>IF(NOT(ISBLANK(Spreadsheet!C722)),IF(AND(ISNUMBER(VALUE(Spreadsheet!C722)), LEN(Spreadsheet!C722)=9),TRUE,FALSE),TRUE)</f>
        <v>1</v>
      </c>
      <c r="Z722" s="155" t="str">
        <f>REPT("0",MIN(FIND({1,2,3,4,5,6,7,8,9},Spreadsheet!D722&amp;"123456789"))-1)&amp;IF(ISBLANK(Spreadsheet!D722),"",SUMPRODUCT(MID(0&amp;Spreadsheet!D722,LARGE(INDEX(ISNUMBER(--MID(Spreadsheet!D722,ROW($1:$225),1))*
 ROW($1:$225),0),ROW($1:$225))+1,1)*10^ROW($1:$225)/10))</f>
        <v/>
      </c>
      <c r="AA722" s="5" t="b">
        <f>IF(AND(NOT(ISBLANK(Spreadsheet!D722)),NOT(ISBLANK(Spreadsheet!C722))),IF(AND(ISNUMBER(VALUE(Spreadsheet!D722)), LEN(Spreadsheet!D722)=9),TRUE,FALSE),IF(AND(NOT(ISBLANK(Spreadsheet!D722)),ISBLANK(Spreadsheet!C722)),FALSE,TRUE))</f>
        <v>1</v>
      </c>
      <c r="AB722" s="5" t="b">
        <f>OR(ISBLANK(Spreadsheet!Y722),IF(NOT(ISBLANK(Spreadsheet!Y722)),LEN(Spreadsheet!Y722)=10,ISNUMBER(VALUE(Spreadsheet!Y722))))</f>
        <v>1</v>
      </c>
      <c r="AC722" s="5" t="b">
        <f>OR(ISBLANK(Spreadsheet!AI722), AND(NOT(ISBLANK(Spreadsheet!AJ722)), NOT(ISNUMBER(SEARCH("Waive",Spreadsheet!AJ722)))))</f>
        <v>1</v>
      </c>
      <c r="AD722" s="5" t="b">
        <f>OR(ISBLANK(Spreadsheet!AK722), AND(NOT(ISBLANK(Spreadsheet!AL722)), NOT(ISNUMBER(SEARCH("Waive",Spreadsheet!AL722)))))</f>
        <v>1</v>
      </c>
      <c r="AE722" s="5" t="b">
        <f>OR(ISBLANK(Spreadsheet!AM722), AND(NOT(ISBLANK(Spreadsheet!AN722)), NOT(ISNUMBER(SEARCH("Waive", Spreadsheet!AN722)))))</f>
        <v>1</v>
      </c>
      <c r="AF722" s="5" t="b">
        <f>OR(ISBLANK(Spreadsheet!C722), NOT(ISBLANK(Spreadsheet!D722)),NOT(ISBLANK(Spreadsheet!L722)))</f>
        <v>1</v>
      </c>
      <c r="AG722" s="5" t="b">
        <f>IF(AND(NOT(ISBLANK(Spreadsheet!C722)), NOT(ISBLANK(Spreadsheet!D722)),Spreadsheet!C722&lt;&gt;Spreadsheet!D722),IF(ISERROR(VLOOKUP(Spreadsheet!C722, Spreadsheet!$C$6:'Spreadsheet'!$C721,1,FALSE)), FALSE, TRUE),TRUE)</f>
        <v>1</v>
      </c>
      <c r="AH722" s="5" t="b">
        <f>Spreadsheet!$B$2=Spreadsheet!AD722</f>
        <v>1</v>
      </c>
      <c r="AI722" s="5" t="b">
        <f>IF(ISBLANK(Spreadsheet!G722),TRUE,IF(OR(LEN(Spreadsheet!G722)&gt;1,ISNUMBER(VALUE(Spreadsheet!G722))),FALSE,TRUE))</f>
        <v>1</v>
      </c>
      <c r="AJ722" s="5" t="b">
        <f>OR(ISBLANK(Spreadsheet!C722), NOT(ISBLANK(Spreadsheet!B722)), NOT(ISBLANK(Spreadsheet!D722)))</f>
        <v>1</v>
      </c>
      <c r="AK722" s="5" t="b">
        <f t="array" ref="AK722">IF(OR(AND(ISBLANK(Spreadsheet!E722),ISBLANK(Spreadsheet!D722),NOT(ISBLANK(Spreadsheet!C722))),AND(ISBLANK(Spreadsheet!E722),ISBLANK(Spreadsheet!D722),ISBLANK(Spreadsheet!C722))),TRUE,ISNUMBER(MATCH(TRUE,EXACT(Spreadsheet!E722,Relationships),0)))</f>
        <v>1</v>
      </c>
      <c r="AL722" s="5" t="b">
        <f>IF(NOT(ISBLANK(Spreadsheet!C722)),IF(OR(ISBLANK(Spreadsheet!F722),LEN(Spreadsheet!F722)&gt;40),FALSE,TRUE),TRUE)</f>
        <v>1</v>
      </c>
      <c r="AM722" s="5" t="b">
        <f>IF(NOT(ISBLANK(Spreadsheet!C722)),IF(OR(ISBLANK(Spreadsheet!H722),LEN(Spreadsheet!H722)&gt;40),FALSE,TRUE),TRUE)</f>
        <v>1</v>
      </c>
      <c r="AN722" s="5" t="b">
        <f t="array" ref="AN722">IF(ISBLANK(Spreadsheet!I722),TRUE,ISNUMBER(MATCH(TRUE,EXACT(Spreadsheet!I722,GenderValues),0)))</f>
        <v>1</v>
      </c>
      <c r="AO722" s="5" t="b">
        <f ca="1">IF(ISERROR(DATEVALUE(TEXT(Spreadsheet!J722,"mm/dd/yyyy")) &gt; TODAY()),IF(AND(ISBLANK(Spreadsheet!J722),ISBLANK(Spreadsheet!C722)),TRUE,FALSE),IF(DATEVALUE(TEXT(Spreadsheet!J722,"mm/dd/yyyy")) &gt; TODAY(),FALSE,TRUE))</f>
        <v>1</v>
      </c>
      <c r="AP722" s="5" t="b">
        <f>OR(ISBLANK(Spreadsheet!K722),LEN(Spreadsheet!K722)&lt;=100)</f>
        <v>1</v>
      </c>
      <c r="AQ722" s="5" t="b">
        <f t="array" ref="AQ722">IF(OR(AND(ISBLANK(Spreadsheet!L722),ISBLANK(Spreadsheet!C722)),AND(NOT(ISBLANK(Spreadsheet!C722)),NOT(ISBLANK(Spreadsheet!D722)))),TRUE,ISNUMBER(MATCH(TRUE,EXACT(Spreadsheet!L722,MaritalStatus),0)))</f>
        <v>1</v>
      </c>
      <c r="AR722" s="5" t="b">
        <f ca="1">IF(ISERROR(DATEVALUE(TEXT(Spreadsheet!M722,"mm/dd/yyyy")) &gt; TODAY()),IF(ISBLANK(Spreadsheet!M722),TRUE,FALSE),IF(DATEVALUE(TEXT(Spreadsheet!M722,"mm/dd/yyyy")) &gt; TODAY(),FALSE,TRUE))</f>
        <v>1</v>
      </c>
      <c r="AS722" s="5" t="b">
        <f>OR(ISBLANK(Spreadsheet!N722),LEN(Spreadsheet!N722)&lt;=100)</f>
        <v>1</v>
      </c>
      <c r="AT722" s="5" t="b">
        <f>OR(ISBLANK(Spreadsheet!O722),UPPER(Spreadsheet!O722)="YES")</f>
        <v>1</v>
      </c>
      <c r="AU722" s="5" t="b">
        <f>OR(ISBLANK(Spreadsheet!P722),UPPER(Spreadsheet!P722)="YES")</f>
        <v>1</v>
      </c>
      <c r="AV722" s="5" t="b">
        <f t="array" ref="AV722">IF(ISBLANK(Spreadsheet!Q722),TRUE,ISNUMBER(MATCH(TRUE,EXACT(Spreadsheet!Q722,OnGroupsPriorIns),0)))</f>
        <v>1</v>
      </c>
      <c r="AW722" s="5" t="b">
        <f>OR(ISBLANK(Spreadsheet!R722),UPPER(Spreadsheet!R722)="YES")</f>
        <v>1</v>
      </c>
      <c r="AX722" s="5" t="b">
        <f>OR(ISBLANK(Spreadsheet!S722),UPPER(Spreadsheet!S722)="YES")</f>
        <v>1</v>
      </c>
      <c r="AY722" s="5" t="b">
        <f>OR(AND(ISBLANK(Spreadsheet!C722),LEN(Spreadsheet!T722)=0),AND(NOT(ISBLANK(Spreadsheet!C722)),LEN(Spreadsheet!T722)&gt;0,LEN(Spreadsheet!T722)&lt;=50))</f>
        <v>1</v>
      </c>
      <c r="AZ722" s="5" t="b">
        <f>OR(LEN(Spreadsheet!U722)=0,AND(LEN(Spreadsheet!U722)&gt;0,LEN(Spreadsheet!U722)&lt;=50))</f>
        <v>1</v>
      </c>
      <c r="BA722" s="5" t="b">
        <f>OR(AND(ISBLANK(Spreadsheet!C722),LEN(Spreadsheet!V722)=0),AND(NOT(ISBLANK(Spreadsheet!C722)),LEN(Spreadsheet!V722)&gt;0,LEN(Spreadsheet!V722)&lt;=50))</f>
        <v>1</v>
      </c>
      <c r="BB722" s="5" t="b">
        <f t="array" ref="BB722">IF(AND(ISBLANK(Spreadsheet!C722),LEN(Spreadsheet!W722)=0),TRUE,ISNUMBER(MATCH(TRUE,EXACT(Spreadsheet!W722,States),0)))</f>
        <v>1</v>
      </c>
      <c r="BC722" s="5" t="b">
        <f>OR(AND(ISBLANK(Spreadsheet!C722),LEN(Spreadsheet!X722)=0),AND(NOT(ISBLANK(Spreadsheet!C722)),LEN(Spreadsheet!X722)&gt;0,LEN(Spreadsheet!X722)=5,ISNUMBER(VALUE(Spreadsheet!X722))))</f>
        <v>1</v>
      </c>
      <c r="BD722" s="5" t="b">
        <f>OR(ISBLANK(Spreadsheet!Z722),LEN(Spreadsheet!Z722)&lt;=50)</f>
        <v>1</v>
      </c>
      <c r="BE722" s="5" t="b">
        <f>ISBLANK(Spreadsheet!AA722)</f>
        <v>1</v>
      </c>
      <c r="BF722" s="5" t="b">
        <f>ISBLANK(Spreadsheet!AB722)</f>
        <v>1</v>
      </c>
      <c r="BG722" s="5" t="b">
        <f>IF(ISERROR(DATEVALUE(TEXT(Spreadsheet!AC722,"mm/dd/yyyy")) &gt; DATEVALUE(TEXT(Spreadsheet!J722,"mm/dd/yyyy"))),IF(OR(AND(ISBLANK(Spreadsheet!AC722),ISBLANK(Spreadsheet!C722)),AND(NOT(ISBLANK(Spreadsheet!C722)),ISBLANK(Spreadsheet!AC722),NOT(ISBLANK(Spreadsheet!D722)))),TRUE,FALSE),IF(DATEVALUE(TEXT(Spreadsheet!AC722,"mm/dd/yyyy")) &gt; DATEVALUE(TEXT(Spreadsheet!J722,"mm/dd/yyyy")),TRUE,FALSE))</f>
        <v>1</v>
      </c>
      <c r="BH722" s="5" t="b">
        <f>OR(AND(ISBLANK(Spreadsheet!C722),ISBLANK(Spreadsheet!AE722)),AND(NOT(ISBLANK(Spreadsheet!C722)),NOT(ISBLANK(Spreadsheet!D722)),ISBLANK(Spreadsheet!AE722)),AND(NOT(ISBLANK(Spreadsheet!C722)),ISBLANK(Spreadsheet!D722),NOT(ISBLANK(Spreadsheet!AE722)),LEN(Spreadsheet!AE722)&lt;=100))</f>
        <v>1</v>
      </c>
      <c r="BI722" s="5" t="b">
        <f t="array" ref="BI722">IF(ISBLANK(Spreadsheet!AF722),TRUE,ISNUMBER(MATCH(TRUE,EXACT(Spreadsheet!AF722,CobraShortReasons),0)))</f>
        <v>1</v>
      </c>
      <c r="BJ722" s="5" t="b">
        <f ca="1">IF(ISERROR(DATEVALUE(TEXT(Spreadsheet!AG722,"mm/dd/yyyy")) &gt; TODAY()),IF(ISBLANK(Spreadsheet!AG722),TRUE,FALSE),IF(DATEVALUE(TEXT(Spreadsheet!AG722,"mm/dd/yyyy")) &gt; TODAY(),FALSE,TRUE))</f>
        <v>1</v>
      </c>
      <c r="BK722" s="5" t="b">
        <f>OR(ISBLANK(Spreadsheet!AH722),LEN(Spreadsheet!AH722)&lt;=25)</f>
        <v>1</v>
      </c>
      <c r="BL722" s="5" t="b">
        <f t="array" aca="1" ref="BL722" ca="1">IF(ISBLANK(Spreadsheet!AI722),TRUE,ISNUMBER(MATCH(TRUE,EXACT(Spreadsheet!AI722,INDIRECT(Spreadsheet!$D$2)),0)))</f>
        <v>1</v>
      </c>
      <c r="BM722" s="5" t="b">
        <f t="array" aca="1" ref="BM722" ca="1">IF(ISBLANK(Spreadsheet!AJ722),TRUE,ISNUMBER(MATCH(TRUE,EXACT(Spreadsheet!AJ722,INDIRECT(Spreadsheet!BJ722)),0)))</f>
        <v>1</v>
      </c>
      <c r="BN722" s="5" t="b">
        <f t="array" ref="BN722">IF(ISBLANK(Spreadsheet!AK722),TRUE,ISNUMBER(MATCH(TRUE,EXACT(Spreadsheet!AK722,DentalPlans),0)))</f>
        <v>1</v>
      </c>
      <c r="BO722" s="5" t="b">
        <f t="array" aca="1" ref="BO722" ca="1">IF(ISBLANK(Spreadsheet!AL722),TRUE,ISNUMBER(MATCH(TRUE,EXACT(Spreadsheet!AL722,INDIRECT(Spreadsheet!BK722)),0)))</f>
        <v>1</v>
      </c>
      <c r="BP722" s="5" t="b">
        <f t="array" ref="BP722">IF(ISBLANK(Spreadsheet!AM722),TRUE,ISNUMBER(MATCH(TRUE,EXACT(Spreadsheet!AM722,VisionPlans),0)))</f>
        <v>1</v>
      </c>
      <c r="BQ722" s="5" t="b">
        <f t="array" aca="1" ref="BQ722" ca="1">IF(ISBLANK(Spreadsheet!AN722),TRUE,ISNUMBER(MATCH(TRUE,EXACT(Spreadsheet!AN722,INDIRECT(Spreadsheet!BL722)),0)))</f>
        <v>1</v>
      </c>
      <c r="BR722" s="5" t="b">
        <f t="array" ref="BR722">IF(ISBLANK(Spreadsheet!AO722),TRUE,ISNUMBER(MATCH(TRUE,EXACT(Spreadsheet!AO722,LifeBenefitClasses),0)))</f>
        <v>1</v>
      </c>
      <c r="BS722" s="5" t="b">
        <f>IF(OR(ISBLANK(Spreadsheet!AO722), Spreadsheet!AO722="Waive"),IF(ISBLANK(Spreadsheet!AP722),TRUE,FALSE),IF(OR(AND(NOT(ISBLANK(Spreadsheet!AO722)),ISBLANK(Spreadsheet!AP722)),NOT(ISNUMBER(VALUE(Spreadsheet!AP722)))),FALSE,IF(OR(AND(Spreadsheet!AP722&lt;6,MOD(Spreadsheet!AP722*10,5)=0), MOD(Spreadsheet!AP722,5000)=0),TRUE,FALSE)))</f>
        <v>1</v>
      </c>
      <c r="BT722" s="5" t="b">
        <f t="array" ref="BT722">IF(ISBLANK(Spreadsheet!AQ722),TRUE,ISNUMBER(MATCH(TRUE,EXACT(Spreadsheet!AQ722,EnrollWaive),0)))</f>
        <v>1</v>
      </c>
      <c r="BU722" s="5" t="b">
        <f t="array" ref="BU722">IF(ISBLANK(Spreadsheet!AR722),TRUE,ISNUMBER(MATCH(TRUE,EXACT(Spreadsheet!AR722,LifeBenefitClasses),0)))</f>
        <v>1</v>
      </c>
      <c r="BV722" s="5" t="b">
        <f>IF(OR(ISBLANK(Spreadsheet!AR722), Spreadsheet!AR722="Waive"),IF(ISBLANK(Spreadsheet!AS722),TRUE,FALSE),IF(OR(AND(NOT(ISBLANK(Spreadsheet!AR722)),ISBLANK(Spreadsheet!AS722)),NOT(ISNUMBER(VALUE(Spreadsheet!AS722)))),FALSE,IF(OR(AND(Spreadsheet!AS722&lt;6,MOD(Spreadsheet!AS722*10,5)=0), MOD(Spreadsheet!AS722,10000)=0),TRUE,FALSE)))</f>
        <v>1</v>
      </c>
      <c r="BW722" s="5" t="b">
        <f t="array" ref="BW722">IF(ISBLANK(Spreadsheet!AT722),TRUE,ISNUMBER(MATCH(TRUE,EXACT(Spreadsheet!AT722,LifeBenefitClasses),0)))</f>
        <v>1</v>
      </c>
      <c r="BX722" s="5" t="b">
        <f>IF(OR(ISBLANK(Spreadsheet!AT722), Spreadsheet!AT722="Waive"),IF(ISBLANK(Spreadsheet!AU722),TRUE,FALSE),IF(OR(AND(NOT(ISBLANK(Spreadsheet!AT722)),ISBLANK(Spreadsheet!AU722)),NOT(ISNUMBER(VALUE(Spreadsheet!AU722)))),FALSE,IF(AND(NOT(OR(ISBLANK(Spreadsheet!AT722),Spreadsheet!AT722="Waive")),NOT(OR(ISBLANK(Spreadsheet!AR722),Spreadsheet!AR722="Waive")),MOD(Spreadsheet!AU722,5000)=0, Spreadsheet!AU722&lt;=(Spreadsheet!AS722*0.5)),TRUE,FALSE)))</f>
        <v>1</v>
      </c>
      <c r="BY722" s="5" t="b">
        <f t="array" ref="BY722">IF(ISBLANK(Spreadsheet!AV722),TRUE,ISNUMBER(MATCH(TRUE,EXACT(Spreadsheet!AV722,EnrollWaive),0)))</f>
        <v>1</v>
      </c>
      <c r="BZ722" s="5" t="b">
        <f t="array" ref="BZ722">IF(ISBLANK(Spreadsheet!AW722),TRUE,ISNUMBER(MATCH(TRUE,EXACT(Spreadsheet!AW722,LifeBenefitClasses),0)))</f>
        <v>1</v>
      </c>
      <c r="CA722" s="5" t="b">
        <f t="array" ref="CA722">IF(ISBLANK(Spreadsheet!AX722),TRUE,ISNUMBER(MATCH(TRUE,EXACT(Spreadsheet!AX722,LifeBenefitClasses),0)))</f>
        <v>1</v>
      </c>
      <c r="CB722" s="5" t="b">
        <f t="array" ref="CB722">IF(ISBLANK(Spreadsheet!AY722),TRUE,ISNUMBER(MATCH(TRUE,EXACT(Spreadsheet!AY722,LifeBenefitClasses),0)))</f>
        <v>1</v>
      </c>
      <c r="CC722" s="5" t="b">
        <f t="array" ref="CC722">IF(ISBLANK(Spreadsheet!AZ722),TRUE,ISNUMBER(MATCH(TRUE,EXACT(Spreadsheet!AZ722,LifeBenefitClasses),0)))</f>
        <v>1</v>
      </c>
      <c r="CD722" s="5" t="b">
        <f t="array" ref="CD722">IF(ISBLANK(Spreadsheet!BA722),TRUE,ISNUMBER(MATCH(TRUE,EXACT(Spreadsheet!BA722,LifeBenefitClasses),0)))</f>
        <v>1</v>
      </c>
      <c r="CE722" s="5" t="b">
        <f>IF(OR(ISBLANK(Spreadsheet!BA722), Spreadsheet!BA722="Waive"),IF(ISBLANK(Spreadsheet!BB722),TRUE,FALSE),IF(OR(AND(NOT(ISBLANK(Spreadsheet!BA722)),ISBLANK(Spreadsheet!BB722)),NOT(ISNUMBER(VALUE(Spreadsheet!BB722))),ISBLANK(Spreadsheet!BC722),NOT(ISNUMBER(VALUE(Spreadsheet!BC722)))),FALSE,IF(AND(Spreadsheet!BB722&gt;=50000,Spreadsheet!BB722&lt;=250000,MOD(Spreadsheet!BB722,10000)=0,Spreadsheet!BB722&lt;=(10*Spreadsheet!BC722)),TRUE,FALSE)))</f>
        <v>1</v>
      </c>
      <c r="CF722" s="5" t="b">
        <f>IF(NOT(ISBLANK(Spreadsheet!BC722)),AND(ISNUMBER(VALUE(Spreadsheet!BC722)),Spreadsheet!BC722&gt;0),AND(OR(ISBLANK(Spreadsheet!AO722),Spreadsheet!AO722="Waive",AND(NOT(OR(ISBLANK(Spreadsheet!AO722),Spreadsheet!AO722="Waive")),Spreadsheet!AP722&gt;=6)),OR(ISBLANK(Spreadsheet!AR722),AND(NOT(OR(ISBLANK(Spreadsheet!AR722),Spreadsheet!AR722="Waive")),Spreadsheet!AS722&gt;=6)),OR(ISBLANK(Spreadsheet!AW722)),OR(ISBLANK(Spreadsheet!AX722)),OR(ISBLANK(Spreadsheet!AY722)),OR(ISBLANK(Spreadsheet!AZ722)),OR(ISBLANK(Spreadsheet!BA722),Spreadsheet!BA722="Waive")))</f>
        <v>1</v>
      </c>
      <c r="CG722" s="5" t="b">
        <f t="shared" ca="1" si="51"/>
        <v>1</v>
      </c>
    </row>
    <row r="723" spans="8:85" x14ac:dyDescent="0.3">
      <c r="H723" s="5">
        <f t="shared" ca="1" si="52"/>
        <v>2</v>
      </c>
      <c r="I723" s="5" t="str">
        <f t="shared" ca="1" si="50"/>
        <v/>
      </c>
      <c r="J723" s="5" t="str">
        <f>IF(AND(NOT(ISBLANK(Spreadsheet!C723)),ISBLANK(Spreadsheet!D723)),Spreadsheet!F723&amp;" "&amp;Spreadsheet!H723,"")</f>
        <v/>
      </c>
      <c r="K723" s="5">
        <f>IF(AND(NOT(ISBLANK(Spreadsheet!C723)),ISBLANK(Spreadsheet!D723)),COUNTIFS(Spreadsheet!E724:E$786,"=Child",Spreadsheet!C724:C$786, "="&amp;Spreadsheet!C723) + COUNTIFS(Spreadsheet!E724:E$786,"=Step-child",Spreadsheet!C724:C$786, "="&amp;Spreadsheet!C723),0)</f>
        <v>0</v>
      </c>
      <c r="L723" s="5">
        <f>IF(NOT(ISBLANK(J723)),COUNTIFS(Spreadsheet!E724:E$786,"=Wife",Spreadsheet!C724:C$786, "="&amp;Spreadsheet!C723) + COUNTIFS(Spreadsheet!E724:E$786,"=Husband",Spreadsheet!C724:C$786, "="&amp;Spreadsheet!C723),0)</f>
        <v>0</v>
      </c>
      <c r="M723" s="5">
        <f>IF(NOT(ISBLANK(Spreadsheet!AJ723)),VLOOKUP(Spreadsheet!AJ723,'Drop Downs'!$P$2:$R$16,3,FALSE),0)</f>
        <v>0</v>
      </c>
      <c r="N723" s="5">
        <f>IF(NOT(ISBLANK(Spreadsheet!AJ723)), VLOOKUP(Spreadsheet!AJ723,'Drop Downs'!$P$2:$R$16,2,FALSE),0)</f>
        <v>0</v>
      </c>
      <c r="O723" s="5">
        <f>IF(NOT(ISBLANK(Spreadsheet!AL723)),VLOOKUP(Spreadsheet!AL723,'Drop Downs'!$P$2:$R$16,3,FALSE), 0)</f>
        <v>0</v>
      </c>
      <c r="P723" s="5">
        <f>IF(NOT(ISBLANK(Spreadsheet!AL723)),VLOOKUP(Spreadsheet!AL723,'Drop Downs'!$P$2:$R$16,2,FALSE),0)</f>
        <v>0</v>
      </c>
      <c r="Q723" s="5">
        <f>IF(NOT(ISBLANK(Spreadsheet!AN723)),VLOOKUP(Spreadsheet!AN723,'Drop Downs'!$P$2:$R$16,3,FALSE),0)</f>
        <v>0</v>
      </c>
      <c r="R723" s="5">
        <f>IF(NOT(ISBLANK(Spreadsheet!AN723)),VLOOKUP(Spreadsheet!AN723,'Drop Downs'!$P$2:$R$16,2,FALSE),0)</f>
        <v>0</v>
      </c>
      <c r="S723" s="5" t="str">
        <f>IF(OR(M723&gt;K723,N723&gt;L723,O723&gt;K723, Q723&gt;K723,N723&gt;L723, P723&gt;L723, R723&gt;L723),"Member currently has a coverage election over what he/she needs.  Please add more dependents or adjust the coverage election.","")&amp;(IF(AND(NOT(ISBLANK(Spreadsheet!C723)),NOT(ISBLANK(Spreadsheet!D723)),ISBLANK(Spreadsheet!E723)),"Dependent lacks a relationship to member.Please select one from the drop-down.",""))</f>
        <v/>
      </c>
      <c r="T723" s="5" t="b">
        <f t="shared" si="53"/>
        <v>1</v>
      </c>
      <c r="U723" s="5" t="b">
        <f>OR(ISBLANK(Spreadsheet!C723),IF(NOT(ISBLANK(Spreadsheet!D723)),NOT(ISBLANK(Spreadsheet!E723)),TRUE))</f>
        <v>1</v>
      </c>
      <c r="V723" s="5" t="b">
        <f>OR(ISBLANK(Spreadsheet!C723), NOT(ISBLANK(Spreadsheet!I723)))</f>
        <v>1</v>
      </c>
      <c r="W723" s="5" t="b">
        <f>OR(ISBLANK(Spreadsheet!D723),NOT(ISBLANK(Spreadsheet!C723)))</f>
        <v>1</v>
      </c>
      <c r="X723" s="155" t="str">
        <f>REPT("0",MIN(FIND({1,2,3,4,5,6,7,8,9},Spreadsheet!C723&amp;"123456789"))-1)&amp;IF(ISBLANK(Spreadsheet!C723),"",SUMPRODUCT(MID(0&amp;Spreadsheet!C723,LARGE(INDEX(ISNUMBER(--MID(Spreadsheet!C723,ROW($1:$225),1))*
 ROW($1:$225),0),ROW($1:$225))+1,1)*10^ROW($1:$225)/10))</f>
        <v/>
      </c>
      <c r="Y723" s="5" t="b">
        <f>IF(NOT(ISBLANK(Spreadsheet!C723)),IF(AND(ISNUMBER(VALUE(Spreadsheet!C723)), LEN(Spreadsheet!C723)=9),TRUE,FALSE),TRUE)</f>
        <v>1</v>
      </c>
      <c r="Z723" s="155" t="str">
        <f>REPT("0",MIN(FIND({1,2,3,4,5,6,7,8,9},Spreadsheet!D723&amp;"123456789"))-1)&amp;IF(ISBLANK(Spreadsheet!D723),"",SUMPRODUCT(MID(0&amp;Spreadsheet!D723,LARGE(INDEX(ISNUMBER(--MID(Spreadsheet!D723,ROW($1:$225),1))*
 ROW($1:$225),0),ROW($1:$225))+1,1)*10^ROW($1:$225)/10))</f>
        <v/>
      </c>
      <c r="AA723" s="5" t="b">
        <f>IF(AND(NOT(ISBLANK(Spreadsheet!D723)),NOT(ISBLANK(Spreadsheet!C723))),IF(AND(ISNUMBER(VALUE(Spreadsheet!D723)), LEN(Spreadsheet!D723)=9),TRUE,FALSE),IF(AND(NOT(ISBLANK(Spreadsheet!D723)),ISBLANK(Spreadsheet!C723)),FALSE,TRUE))</f>
        <v>1</v>
      </c>
      <c r="AB723" s="5" t="b">
        <f>OR(ISBLANK(Spreadsheet!Y723),IF(NOT(ISBLANK(Spreadsheet!Y723)),LEN(Spreadsheet!Y723)=10,ISNUMBER(VALUE(Spreadsheet!Y723))))</f>
        <v>1</v>
      </c>
      <c r="AC723" s="5" t="b">
        <f>OR(ISBLANK(Spreadsheet!AI723), AND(NOT(ISBLANK(Spreadsheet!AJ723)), NOT(ISNUMBER(SEARCH("Waive",Spreadsheet!AJ723)))))</f>
        <v>1</v>
      </c>
      <c r="AD723" s="5" t="b">
        <f>OR(ISBLANK(Spreadsheet!AK723), AND(NOT(ISBLANK(Spreadsheet!AL723)), NOT(ISNUMBER(SEARCH("Waive",Spreadsheet!AL723)))))</f>
        <v>1</v>
      </c>
      <c r="AE723" s="5" t="b">
        <f>OR(ISBLANK(Spreadsheet!AM723), AND(NOT(ISBLANK(Spreadsheet!AN723)), NOT(ISNUMBER(SEARCH("Waive", Spreadsheet!AN723)))))</f>
        <v>1</v>
      </c>
      <c r="AF723" s="5" t="b">
        <f>OR(ISBLANK(Spreadsheet!C723), NOT(ISBLANK(Spreadsheet!D723)),NOT(ISBLANK(Spreadsheet!L723)))</f>
        <v>1</v>
      </c>
      <c r="AG723" s="5" t="b">
        <f>IF(AND(NOT(ISBLANK(Spreadsheet!C723)), NOT(ISBLANK(Spreadsheet!D723)),Spreadsheet!C723&lt;&gt;Spreadsheet!D723),IF(ISERROR(VLOOKUP(Spreadsheet!C723, Spreadsheet!$C$6:'Spreadsheet'!$C722,1,FALSE)), FALSE, TRUE),TRUE)</f>
        <v>1</v>
      </c>
      <c r="AH723" s="5" t="b">
        <f>Spreadsheet!$B$2=Spreadsheet!AD723</f>
        <v>1</v>
      </c>
      <c r="AI723" s="5" t="b">
        <f>IF(ISBLANK(Spreadsheet!G723),TRUE,IF(OR(LEN(Spreadsheet!G723)&gt;1,ISNUMBER(VALUE(Spreadsheet!G723))),FALSE,TRUE))</f>
        <v>1</v>
      </c>
      <c r="AJ723" s="5" t="b">
        <f>OR(ISBLANK(Spreadsheet!C723), NOT(ISBLANK(Spreadsheet!B723)), NOT(ISBLANK(Spreadsheet!D723)))</f>
        <v>1</v>
      </c>
      <c r="AK723" s="5" t="b">
        <f t="array" ref="AK723">IF(OR(AND(ISBLANK(Spreadsheet!E723),ISBLANK(Spreadsheet!D723),NOT(ISBLANK(Spreadsheet!C723))),AND(ISBLANK(Spreadsheet!E723),ISBLANK(Spreadsheet!D723),ISBLANK(Spreadsheet!C723))),TRUE,ISNUMBER(MATCH(TRUE,EXACT(Spreadsheet!E723,Relationships),0)))</f>
        <v>1</v>
      </c>
      <c r="AL723" s="5" t="b">
        <f>IF(NOT(ISBLANK(Spreadsheet!C723)),IF(OR(ISBLANK(Spreadsheet!F723),LEN(Spreadsheet!F723)&gt;40),FALSE,TRUE),TRUE)</f>
        <v>1</v>
      </c>
      <c r="AM723" s="5" t="b">
        <f>IF(NOT(ISBLANK(Spreadsheet!C723)),IF(OR(ISBLANK(Spreadsheet!H723),LEN(Spreadsheet!H723)&gt;40),FALSE,TRUE),TRUE)</f>
        <v>1</v>
      </c>
      <c r="AN723" s="5" t="b">
        <f t="array" ref="AN723">IF(ISBLANK(Spreadsheet!I723),TRUE,ISNUMBER(MATCH(TRUE,EXACT(Spreadsheet!I723,GenderValues),0)))</f>
        <v>1</v>
      </c>
      <c r="AO723" s="5" t="b">
        <f ca="1">IF(ISERROR(DATEVALUE(TEXT(Spreadsheet!J723,"mm/dd/yyyy")) &gt; TODAY()),IF(AND(ISBLANK(Spreadsheet!J723),ISBLANK(Spreadsheet!C723)),TRUE,FALSE),IF(DATEVALUE(TEXT(Spreadsheet!J723,"mm/dd/yyyy")) &gt; TODAY(),FALSE,TRUE))</f>
        <v>1</v>
      </c>
      <c r="AP723" s="5" t="b">
        <f>OR(ISBLANK(Spreadsheet!K723),LEN(Spreadsheet!K723)&lt;=100)</f>
        <v>1</v>
      </c>
      <c r="AQ723" s="5" t="b">
        <f t="array" ref="AQ723">IF(OR(AND(ISBLANK(Spreadsheet!L723),ISBLANK(Spreadsheet!C723)),AND(NOT(ISBLANK(Spreadsheet!C723)),NOT(ISBLANK(Spreadsheet!D723)))),TRUE,ISNUMBER(MATCH(TRUE,EXACT(Spreadsheet!L723,MaritalStatus),0)))</f>
        <v>1</v>
      </c>
      <c r="AR723" s="5" t="b">
        <f ca="1">IF(ISERROR(DATEVALUE(TEXT(Spreadsheet!M723,"mm/dd/yyyy")) &gt; TODAY()),IF(ISBLANK(Spreadsheet!M723),TRUE,FALSE),IF(DATEVALUE(TEXT(Spreadsheet!M723,"mm/dd/yyyy")) &gt; TODAY(),FALSE,TRUE))</f>
        <v>1</v>
      </c>
      <c r="AS723" s="5" t="b">
        <f>OR(ISBLANK(Spreadsheet!N723),LEN(Spreadsheet!N723)&lt;=100)</f>
        <v>1</v>
      </c>
      <c r="AT723" s="5" t="b">
        <f>OR(ISBLANK(Spreadsheet!O723),UPPER(Spreadsheet!O723)="YES")</f>
        <v>1</v>
      </c>
      <c r="AU723" s="5" t="b">
        <f>OR(ISBLANK(Spreadsheet!P723),UPPER(Spreadsheet!P723)="YES")</f>
        <v>1</v>
      </c>
      <c r="AV723" s="5" t="b">
        <f t="array" ref="AV723">IF(ISBLANK(Spreadsheet!Q723),TRUE,ISNUMBER(MATCH(TRUE,EXACT(Spreadsheet!Q723,OnGroupsPriorIns),0)))</f>
        <v>1</v>
      </c>
      <c r="AW723" s="5" t="b">
        <f>OR(ISBLANK(Spreadsheet!R723),UPPER(Spreadsheet!R723)="YES")</f>
        <v>1</v>
      </c>
      <c r="AX723" s="5" t="b">
        <f>OR(ISBLANK(Spreadsheet!S723),UPPER(Spreadsheet!S723)="YES")</f>
        <v>1</v>
      </c>
      <c r="AY723" s="5" t="b">
        <f>OR(AND(ISBLANK(Spreadsheet!C723),LEN(Spreadsheet!T723)=0),AND(NOT(ISBLANK(Spreadsheet!C723)),LEN(Spreadsheet!T723)&gt;0,LEN(Spreadsheet!T723)&lt;=50))</f>
        <v>1</v>
      </c>
      <c r="AZ723" s="5" t="b">
        <f>OR(LEN(Spreadsheet!U723)=0,AND(LEN(Spreadsheet!U723)&gt;0,LEN(Spreadsheet!U723)&lt;=50))</f>
        <v>1</v>
      </c>
      <c r="BA723" s="5" t="b">
        <f>OR(AND(ISBLANK(Spreadsheet!C723),LEN(Spreadsheet!V723)=0),AND(NOT(ISBLANK(Spreadsheet!C723)),LEN(Spreadsheet!V723)&gt;0,LEN(Spreadsheet!V723)&lt;=50))</f>
        <v>1</v>
      </c>
      <c r="BB723" s="5" t="b">
        <f t="array" ref="BB723">IF(AND(ISBLANK(Spreadsheet!C723),LEN(Spreadsheet!W723)=0),TRUE,ISNUMBER(MATCH(TRUE,EXACT(Spreadsheet!W723,States),0)))</f>
        <v>1</v>
      </c>
      <c r="BC723" s="5" t="b">
        <f>OR(AND(ISBLANK(Spreadsheet!C723),LEN(Spreadsheet!X723)=0),AND(NOT(ISBLANK(Spreadsheet!C723)),LEN(Spreadsheet!X723)&gt;0,LEN(Spreadsheet!X723)=5,ISNUMBER(VALUE(Spreadsheet!X723))))</f>
        <v>1</v>
      </c>
      <c r="BD723" s="5" t="b">
        <f>OR(ISBLANK(Spreadsheet!Z723),LEN(Spreadsheet!Z723)&lt;=50)</f>
        <v>1</v>
      </c>
      <c r="BE723" s="5" t="b">
        <f>ISBLANK(Spreadsheet!AA723)</f>
        <v>1</v>
      </c>
      <c r="BF723" s="5" t="b">
        <f>ISBLANK(Spreadsheet!AB723)</f>
        <v>1</v>
      </c>
      <c r="BG723" s="5" t="b">
        <f>IF(ISERROR(DATEVALUE(TEXT(Spreadsheet!AC723,"mm/dd/yyyy")) &gt; DATEVALUE(TEXT(Spreadsheet!J723,"mm/dd/yyyy"))),IF(OR(AND(ISBLANK(Spreadsheet!AC723),ISBLANK(Spreadsheet!C723)),AND(NOT(ISBLANK(Spreadsheet!C723)),ISBLANK(Spreadsheet!AC723),NOT(ISBLANK(Spreadsheet!D723)))),TRUE,FALSE),IF(DATEVALUE(TEXT(Spreadsheet!AC723,"mm/dd/yyyy")) &gt; DATEVALUE(TEXT(Spreadsheet!J723,"mm/dd/yyyy")),TRUE,FALSE))</f>
        <v>1</v>
      </c>
      <c r="BH723" s="5" t="b">
        <f>OR(AND(ISBLANK(Spreadsheet!C723),ISBLANK(Spreadsheet!AE723)),AND(NOT(ISBLANK(Spreadsheet!C723)),NOT(ISBLANK(Spreadsheet!D723)),ISBLANK(Spreadsheet!AE723)),AND(NOT(ISBLANK(Spreadsheet!C723)),ISBLANK(Spreadsheet!D723),NOT(ISBLANK(Spreadsheet!AE723)),LEN(Spreadsheet!AE723)&lt;=100))</f>
        <v>1</v>
      </c>
      <c r="BI723" s="5" t="b">
        <f t="array" ref="BI723">IF(ISBLANK(Spreadsheet!AF723),TRUE,ISNUMBER(MATCH(TRUE,EXACT(Spreadsheet!AF723,CobraShortReasons),0)))</f>
        <v>1</v>
      </c>
      <c r="BJ723" s="5" t="b">
        <f ca="1">IF(ISERROR(DATEVALUE(TEXT(Spreadsheet!AG723,"mm/dd/yyyy")) &gt; TODAY()),IF(ISBLANK(Spreadsheet!AG723),TRUE,FALSE),IF(DATEVALUE(TEXT(Spreadsheet!AG723,"mm/dd/yyyy")) &gt; TODAY(),FALSE,TRUE))</f>
        <v>1</v>
      </c>
      <c r="BK723" s="5" t="b">
        <f>OR(ISBLANK(Spreadsheet!AH723),LEN(Spreadsheet!AH723)&lt;=25)</f>
        <v>1</v>
      </c>
      <c r="BL723" s="5" t="b">
        <f t="array" aca="1" ref="BL723" ca="1">IF(ISBLANK(Spreadsheet!AI723),TRUE,ISNUMBER(MATCH(TRUE,EXACT(Spreadsheet!AI723,INDIRECT(Spreadsheet!$D$2)),0)))</f>
        <v>1</v>
      </c>
      <c r="BM723" s="5" t="b">
        <f t="array" aca="1" ref="BM723" ca="1">IF(ISBLANK(Spreadsheet!AJ723),TRUE,ISNUMBER(MATCH(TRUE,EXACT(Spreadsheet!AJ723,INDIRECT(Spreadsheet!BJ723)),0)))</f>
        <v>1</v>
      </c>
      <c r="BN723" s="5" t="b">
        <f t="array" ref="BN723">IF(ISBLANK(Spreadsheet!AK723),TRUE,ISNUMBER(MATCH(TRUE,EXACT(Spreadsheet!AK723,DentalPlans),0)))</f>
        <v>1</v>
      </c>
      <c r="BO723" s="5" t="b">
        <f t="array" aca="1" ref="BO723" ca="1">IF(ISBLANK(Spreadsheet!AL723),TRUE,ISNUMBER(MATCH(TRUE,EXACT(Spreadsheet!AL723,INDIRECT(Spreadsheet!BK723)),0)))</f>
        <v>1</v>
      </c>
      <c r="BP723" s="5" t="b">
        <f t="array" ref="BP723">IF(ISBLANK(Spreadsheet!AM723),TRUE,ISNUMBER(MATCH(TRUE,EXACT(Spreadsheet!AM723,VisionPlans),0)))</f>
        <v>1</v>
      </c>
      <c r="BQ723" s="5" t="b">
        <f t="array" aca="1" ref="BQ723" ca="1">IF(ISBLANK(Spreadsheet!AN723),TRUE,ISNUMBER(MATCH(TRUE,EXACT(Spreadsheet!AN723,INDIRECT(Spreadsheet!BL723)),0)))</f>
        <v>1</v>
      </c>
      <c r="BR723" s="5" t="b">
        <f t="array" ref="BR723">IF(ISBLANK(Spreadsheet!AO723),TRUE,ISNUMBER(MATCH(TRUE,EXACT(Spreadsheet!AO723,LifeBenefitClasses),0)))</f>
        <v>1</v>
      </c>
      <c r="BS723" s="5" t="b">
        <f>IF(OR(ISBLANK(Spreadsheet!AO723), Spreadsheet!AO723="Waive"),IF(ISBLANK(Spreadsheet!AP723),TRUE,FALSE),IF(OR(AND(NOT(ISBLANK(Spreadsheet!AO723)),ISBLANK(Spreadsheet!AP723)),NOT(ISNUMBER(VALUE(Spreadsheet!AP723)))),FALSE,IF(OR(AND(Spreadsheet!AP723&lt;6,MOD(Spreadsheet!AP723*10,5)=0), MOD(Spreadsheet!AP723,5000)=0),TRUE,FALSE)))</f>
        <v>1</v>
      </c>
      <c r="BT723" s="5" t="b">
        <f t="array" ref="BT723">IF(ISBLANK(Spreadsheet!AQ723),TRUE,ISNUMBER(MATCH(TRUE,EXACT(Spreadsheet!AQ723,EnrollWaive),0)))</f>
        <v>1</v>
      </c>
      <c r="BU723" s="5" t="b">
        <f t="array" ref="BU723">IF(ISBLANK(Spreadsheet!AR723),TRUE,ISNUMBER(MATCH(TRUE,EXACT(Spreadsheet!AR723,LifeBenefitClasses),0)))</f>
        <v>1</v>
      </c>
      <c r="BV723" s="5" t="b">
        <f>IF(OR(ISBLANK(Spreadsheet!AR723), Spreadsheet!AR723="Waive"),IF(ISBLANK(Spreadsheet!AS723),TRUE,FALSE),IF(OR(AND(NOT(ISBLANK(Spreadsheet!AR723)),ISBLANK(Spreadsheet!AS723)),NOT(ISNUMBER(VALUE(Spreadsheet!AS723)))),FALSE,IF(OR(AND(Spreadsheet!AS723&lt;6,MOD(Spreadsheet!AS723*10,5)=0), MOD(Spreadsheet!AS723,10000)=0),TRUE,FALSE)))</f>
        <v>1</v>
      </c>
      <c r="BW723" s="5" t="b">
        <f t="array" ref="BW723">IF(ISBLANK(Spreadsheet!AT723),TRUE,ISNUMBER(MATCH(TRUE,EXACT(Spreadsheet!AT723,LifeBenefitClasses),0)))</f>
        <v>1</v>
      </c>
      <c r="BX723" s="5" t="b">
        <f>IF(OR(ISBLANK(Spreadsheet!AT723), Spreadsheet!AT723="Waive"),IF(ISBLANK(Spreadsheet!AU723),TRUE,FALSE),IF(OR(AND(NOT(ISBLANK(Spreadsheet!AT723)),ISBLANK(Spreadsheet!AU723)),NOT(ISNUMBER(VALUE(Spreadsheet!AU723)))),FALSE,IF(AND(NOT(OR(ISBLANK(Spreadsheet!AT723),Spreadsheet!AT723="Waive")),NOT(OR(ISBLANK(Spreadsheet!AR723),Spreadsheet!AR723="Waive")),MOD(Spreadsheet!AU723,5000)=0, Spreadsheet!AU723&lt;=(Spreadsheet!AS723*0.5)),TRUE,FALSE)))</f>
        <v>1</v>
      </c>
      <c r="BY723" s="5" t="b">
        <f t="array" ref="BY723">IF(ISBLANK(Spreadsheet!AV723),TRUE,ISNUMBER(MATCH(TRUE,EXACT(Spreadsheet!AV723,EnrollWaive),0)))</f>
        <v>1</v>
      </c>
      <c r="BZ723" s="5" t="b">
        <f t="array" ref="BZ723">IF(ISBLANK(Spreadsheet!AW723),TRUE,ISNUMBER(MATCH(TRUE,EXACT(Spreadsheet!AW723,LifeBenefitClasses),0)))</f>
        <v>1</v>
      </c>
      <c r="CA723" s="5" t="b">
        <f t="array" ref="CA723">IF(ISBLANK(Spreadsheet!AX723),TRUE,ISNUMBER(MATCH(TRUE,EXACT(Spreadsheet!AX723,LifeBenefitClasses),0)))</f>
        <v>1</v>
      </c>
      <c r="CB723" s="5" t="b">
        <f t="array" ref="CB723">IF(ISBLANK(Spreadsheet!AY723),TRUE,ISNUMBER(MATCH(TRUE,EXACT(Spreadsheet!AY723,LifeBenefitClasses),0)))</f>
        <v>1</v>
      </c>
      <c r="CC723" s="5" t="b">
        <f t="array" ref="CC723">IF(ISBLANK(Spreadsheet!AZ723),TRUE,ISNUMBER(MATCH(TRUE,EXACT(Spreadsheet!AZ723,LifeBenefitClasses),0)))</f>
        <v>1</v>
      </c>
      <c r="CD723" s="5" t="b">
        <f t="array" ref="CD723">IF(ISBLANK(Spreadsheet!BA723),TRUE,ISNUMBER(MATCH(TRUE,EXACT(Spreadsheet!BA723,LifeBenefitClasses),0)))</f>
        <v>1</v>
      </c>
      <c r="CE723" s="5" t="b">
        <f>IF(OR(ISBLANK(Spreadsheet!BA723), Spreadsheet!BA723="Waive"),IF(ISBLANK(Spreadsheet!BB723),TRUE,FALSE),IF(OR(AND(NOT(ISBLANK(Spreadsheet!BA723)),ISBLANK(Spreadsheet!BB723)),NOT(ISNUMBER(VALUE(Spreadsheet!BB723))),ISBLANK(Spreadsheet!BC723),NOT(ISNUMBER(VALUE(Spreadsheet!BC723)))),FALSE,IF(AND(Spreadsheet!BB723&gt;=50000,Spreadsheet!BB723&lt;=250000,MOD(Spreadsheet!BB723,10000)=0,Spreadsheet!BB723&lt;=(10*Spreadsheet!BC723)),TRUE,FALSE)))</f>
        <v>1</v>
      </c>
      <c r="CF723" s="5" t="b">
        <f>IF(NOT(ISBLANK(Spreadsheet!BC723)),AND(ISNUMBER(VALUE(Spreadsheet!BC723)),Spreadsheet!BC723&gt;0),AND(OR(ISBLANK(Spreadsheet!AO723),Spreadsheet!AO723="Waive",AND(NOT(OR(ISBLANK(Spreadsheet!AO723),Spreadsheet!AO723="Waive")),Spreadsheet!AP723&gt;=6)),OR(ISBLANK(Spreadsheet!AR723),AND(NOT(OR(ISBLANK(Spreadsheet!AR723),Spreadsheet!AR723="Waive")),Spreadsheet!AS723&gt;=6)),OR(ISBLANK(Spreadsheet!AW723)),OR(ISBLANK(Spreadsheet!AX723)),OR(ISBLANK(Spreadsheet!AY723)),OR(ISBLANK(Spreadsheet!AZ723)),OR(ISBLANK(Spreadsheet!BA723),Spreadsheet!BA723="Waive")))</f>
        <v>1</v>
      </c>
      <c r="CG723" s="5" t="b">
        <f t="shared" ca="1" si="51"/>
        <v>1</v>
      </c>
    </row>
    <row r="724" spans="8:85" x14ac:dyDescent="0.3">
      <c r="H724" s="5">
        <f t="shared" ca="1" si="52"/>
        <v>2</v>
      </c>
      <c r="I724" s="5" t="str">
        <f t="shared" ca="1" si="50"/>
        <v/>
      </c>
      <c r="J724" s="5" t="str">
        <f>IF(AND(NOT(ISBLANK(Spreadsheet!C724)),ISBLANK(Spreadsheet!D724)),Spreadsheet!F724&amp;" "&amp;Spreadsheet!H724,"")</f>
        <v/>
      </c>
      <c r="K724" s="5">
        <f>IF(AND(NOT(ISBLANK(Spreadsheet!C724)),ISBLANK(Spreadsheet!D724)),COUNTIFS(Spreadsheet!E725:E$786,"=Child",Spreadsheet!C725:C$786, "="&amp;Spreadsheet!C724) + COUNTIFS(Spreadsheet!E725:E$786,"=Step-child",Spreadsheet!C725:C$786, "="&amp;Spreadsheet!C724),0)</f>
        <v>0</v>
      </c>
      <c r="L724" s="5">
        <f>IF(NOT(ISBLANK(J724)),COUNTIFS(Spreadsheet!E725:E$786,"=Wife",Spreadsheet!C725:C$786, "="&amp;Spreadsheet!C724) + COUNTIFS(Spreadsheet!E725:E$786,"=Husband",Spreadsheet!C725:C$786, "="&amp;Spreadsheet!C724),0)</f>
        <v>0</v>
      </c>
      <c r="M724" s="5">
        <f>IF(NOT(ISBLANK(Spreadsheet!AJ724)),VLOOKUP(Spreadsheet!AJ724,'Drop Downs'!$P$2:$R$16,3,FALSE),0)</f>
        <v>0</v>
      </c>
      <c r="N724" s="5">
        <f>IF(NOT(ISBLANK(Spreadsheet!AJ724)), VLOOKUP(Spreadsheet!AJ724,'Drop Downs'!$P$2:$R$16,2,FALSE),0)</f>
        <v>0</v>
      </c>
      <c r="O724" s="5">
        <f>IF(NOT(ISBLANK(Spreadsheet!AL724)),VLOOKUP(Spreadsheet!AL724,'Drop Downs'!$P$2:$R$16,3,FALSE), 0)</f>
        <v>0</v>
      </c>
      <c r="P724" s="5">
        <f>IF(NOT(ISBLANK(Spreadsheet!AL724)),VLOOKUP(Spreadsheet!AL724,'Drop Downs'!$P$2:$R$16,2,FALSE),0)</f>
        <v>0</v>
      </c>
      <c r="Q724" s="5">
        <f>IF(NOT(ISBLANK(Spreadsheet!AN724)),VLOOKUP(Spreadsheet!AN724,'Drop Downs'!$P$2:$R$16,3,FALSE),0)</f>
        <v>0</v>
      </c>
      <c r="R724" s="5">
        <f>IF(NOT(ISBLANK(Spreadsheet!AN724)),VLOOKUP(Spreadsheet!AN724,'Drop Downs'!$P$2:$R$16,2,FALSE),0)</f>
        <v>0</v>
      </c>
      <c r="S724" s="5" t="str">
        <f>IF(OR(M724&gt;K724,N724&gt;L724,O724&gt;K724, Q724&gt;K724,N724&gt;L724, P724&gt;L724, R724&gt;L724),"Member currently has a coverage election over what he/she needs.  Please add more dependents or adjust the coverage election.","")&amp;(IF(AND(NOT(ISBLANK(Spreadsheet!C724)),NOT(ISBLANK(Spreadsheet!D724)),ISBLANK(Spreadsheet!E724)),"Dependent lacks a relationship to member.Please select one from the drop-down.",""))</f>
        <v/>
      </c>
      <c r="T724" s="5" t="b">
        <f t="shared" si="53"/>
        <v>1</v>
      </c>
      <c r="U724" s="5" t="b">
        <f>OR(ISBLANK(Spreadsheet!C724),IF(NOT(ISBLANK(Spreadsheet!D724)),NOT(ISBLANK(Spreadsheet!E724)),TRUE))</f>
        <v>1</v>
      </c>
      <c r="V724" s="5" t="b">
        <f>OR(ISBLANK(Spreadsheet!C724), NOT(ISBLANK(Spreadsheet!I724)))</f>
        <v>1</v>
      </c>
      <c r="W724" s="5" t="b">
        <f>OR(ISBLANK(Spreadsheet!D724),NOT(ISBLANK(Spreadsheet!C724)))</f>
        <v>1</v>
      </c>
      <c r="X724" s="155" t="str">
        <f>REPT("0",MIN(FIND({1,2,3,4,5,6,7,8,9},Spreadsheet!C724&amp;"123456789"))-1)&amp;IF(ISBLANK(Spreadsheet!C724),"",SUMPRODUCT(MID(0&amp;Spreadsheet!C724,LARGE(INDEX(ISNUMBER(--MID(Spreadsheet!C724,ROW($1:$225),1))*
 ROW($1:$225),0),ROW($1:$225))+1,1)*10^ROW($1:$225)/10))</f>
        <v/>
      </c>
      <c r="Y724" s="5" t="b">
        <f>IF(NOT(ISBLANK(Spreadsheet!C724)),IF(AND(ISNUMBER(VALUE(Spreadsheet!C724)), LEN(Spreadsheet!C724)=9),TRUE,FALSE),TRUE)</f>
        <v>1</v>
      </c>
      <c r="Z724" s="155" t="str">
        <f>REPT("0",MIN(FIND({1,2,3,4,5,6,7,8,9},Spreadsheet!D724&amp;"123456789"))-1)&amp;IF(ISBLANK(Spreadsheet!D724),"",SUMPRODUCT(MID(0&amp;Spreadsheet!D724,LARGE(INDEX(ISNUMBER(--MID(Spreadsheet!D724,ROW($1:$225),1))*
 ROW($1:$225),0),ROW($1:$225))+1,1)*10^ROW($1:$225)/10))</f>
        <v/>
      </c>
      <c r="AA724" s="5" t="b">
        <f>IF(AND(NOT(ISBLANK(Spreadsheet!D724)),NOT(ISBLANK(Spreadsheet!C724))),IF(AND(ISNUMBER(VALUE(Spreadsheet!D724)), LEN(Spreadsheet!D724)=9),TRUE,FALSE),IF(AND(NOT(ISBLANK(Spreadsheet!D724)),ISBLANK(Spreadsheet!C724)),FALSE,TRUE))</f>
        <v>1</v>
      </c>
      <c r="AB724" s="5" t="b">
        <f>OR(ISBLANK(Spreadsheet!Y724),IF(NOT(ISBLANK(Spreadsheet!Y724)),LEN(Spreadsheet!Y724)=10,ISNUMBER(VALUE(Spreadsheet!Y724))))</f>
        <v>1</v>
      </c>
      <c r="AC724" s="5" t="b">
        <f>OR(ISBLANK(Spreadsheet!AI724), AND(NOT(ISBLANK(Spreadsheet!AJ724)), NOT(ISNUMBER(SEARCH("Waive",Spreadsheet!AJ724)))))</f>
        <v>1</v>
      </c>
      <c r="AD724" s="5" t="b">
        <f>OR(ISBLANK(Spreadsheet!AK724), AND(NOT(ISBLANK(Spreadsheet!AL724)), NOT(ISNUMBER(SEARCH("Waive",Spreadsheet!AL724)))))</f>
        <v>1</v>
      </c>
      <c r="AE724" s="5" t="b">
        <f>OR(ISBLANK(Spreadsheet!AM724), AND(NOT(ISBLANK(Spreadsheet!AN724)), NOT(ISNUMBER(SEARCH("Waive", Spreadsheet!AN724)))))</f>
        <v>1</v>
      </c>
      <c r="AF724" s="5" t="b">
        <f>OR(ISBLANK(Spreadsheet!C724), NOT(ISBLANK(Spreadsheet!D724)),NOT(ISBLANK(Spreadsheet!L724)))</f>
        <v>1</v>
      </c>
      <c r="AG724" s="5" t="b">
        <f>IF(AND(NOT(ISBLANK(Spreadsheet!C724)), NOT(ISBLANK(Spreadsheet!D724)),Spreadsheet!C724&lt;&gt;Spreadsheet!D724),IF(ISERROR(VLOOKUP(Spreadsheet!C724, Spreadsheet!$C$6:'Spreadsheet'!$C723,1,FALSE)), FALSE, TRUE),TRUE)</f>
        <v>1</v>
      </c>
      <c r="AH724" s="5" t="b">
        <f>Spreadsheet!$B$2=Spreadsheet!AD724</f>
        <v>1</v>
      </c>
      <c r="AI724" s="5" t="b">
        <f>IF(ISBLANK(Spreadsheet!G724),TRUE,IF(OR(LEN(Spreadsheet!G724)&gt;1,ISNUMBER(VALUE(Spreadsheet!G724))),FALSE,TRUE))</f>
        <v>1</v>
      </c>
      <c r="AJ724" s="5" t="b">
        <f>OR(ISBLANK(Spreadsheet!C724), NOT(ISBLANK(Spreadsheet!B724)), NOT(ISBLANK(Spreadsheet!D724)))</f>
        <v>1</v>
      </c>
      <c r="AK724" s="5" t="b">
        <f t="array" ref="AK724">IF(OR(AND(ISBLANK(Spreadsheet!E724),ISBLANK(Spreadsheet!D724),NOT(ISBLANK(Spreadsheet!C724))),AND(ISBLANK(Spreadsheet!E724),ISBLANK(Spreadsheet!D724),ISBLANK(Spreadsheet!C724))),TRUE,ISNUMBER(MATCH(TRUE,EXACT(Spreadsheet!E724,Relationships),0)))</f>
        <v>1</v>
      </c>
      <c r="AL724" s="5" t="b">
        <f>IF(NOT(ISBLANK(Spreadsheet!C724)),IF(OR(ISBLANK(Spreadsheet!F724),LEN(Spreadsheet!F724)&gt;40),FALSE,TRUE),TRUE)</f>
        <v>1</v>
      </c>
      <c r="AM724" s="5" t="b">
        <f>IF(NOT(ISBLANK(Spreadsheet!C724)),IF(OR(ISBLANK(Spreadsheet!H724),LEN(Spreadsheet!H724)&gt;40),FALSE,TRUE),TRUE)</f>
        <v>1</v>
      </c>
      <c r="AN724" s="5" t="b">
        <f t="array" ref="AN724">IF(ISBLANK(Spreadsheet!I724),TRUE,ISNUMBER(MATCH(TRUE,EXACT(Spreadsheet!I724,GenderValues),0)))</f>
        <v>1</v>
      </c>
      <c r="AO724" s="5" t="b">
        <f ca="1">IF(ISERROR(DATEVALUE(TEXT(Spreadsheet!J724,"mm/dd/yyyy")) &gt; TODAY()),IF(AND(ISBLANK(Spreadsheet!J724),ISBLANK(Spreadsheet!C724)),TRUE,FALSE),IF(DATEVALUE(TEXT(Spreadsheet!J724,"mm/dd/yyyy")) &gt; TODAY(),FALSE,TRUE))</f>
        <v>1</v>
      </c>
      <c r="AP724" s="5" t="b">
        <f>OR(ISBLANK(Spreadsheet!K724),LEN(Spreadsheet!K724)&lt;=100)</f>
        <v>1</v>
      </c>
      <c r="AQ724" s="5" t="b">
        <f t="array" ref="AQ724">IF(OR(AND(ISBLANK(Spreadsheet!L724),ISBLANK(Spreadsheet!C724)),AND(NOT(ISBLANK(Spreadsheet!C724)),NOT(ISBLANK(Spreadsheet!D724)))),TRUE,ISNUMBER(MATCH(TRUE,EXACT(Spreadsheet!L724,MaritalStatus),0)))</f>
        <v>1</v>
      </c>
      <c r="AR724" s="5" t="b">
        <f ca="1">IF(ISERROR(DATEVALUE(TEXT(Spreadsheet!M724,"mm/dd/yyyy")) &gt; TODAY()),IF(ISBLANK(Spreadsheet!M724),TRUE,FALSE),IF(DATEVALUE(TEXT(Spreadsheet!M724,"mm/dd/yyyy")) &gt; TODAY(),FALSE,TRUE))</f>
        <v>1</v>
      </c>
      <c r="AS724" s="5" t="b">
        <f>OR(ISBLANK(Spreadsheet!N724),LEN(Spreadsheet!N724)&lt;=100)</f>
        <v>1</v>
      </c>
      <c r="AT724" s="5" t="b">
        <f>OR(ISBLANK(Spreadsheet!O724),UPPER(Spreadsheet!O724)="YES")</f>
        <v>1</v>
      </c>
      <c r="AU724" s="5" t="b">
        <f>OR(ISBLANK(Spreadsheet!P724),UPPER(Spreadsheet!P724)="YES")</f>
        <v>1</v>
      </c>
      <c r="AV724" s="5" t="b">
        <f t="array" ref="AV724">IF(ISBLANK(Spreadsheet!Q724),TRUE,ISNUMBER(MATCH(TRUE,EXACT(Spreadsheet!Q724,OnGroupsPriorIns),0)))</f>
        <v>1</v>
      </c>
      <c r="AW724" s="5" t="b">
        <f>OR(ISBLANK(Spreadsheet!R724),UPPER(Spreadsheet!R724)="YES")</f>
        <v>1</v>
      </c>
      <c r="AX724" s="5" t="b">
        <f>OR(ISBLANK(Spreadsheet!S724),UPPER(Spreadsheet!S724)="YES")</f>
        <v>1</v>
      </c>
      <c r="AY724" s="5" t="b">
        <f>OR(AND(ISBLANK(Spreadsheet!C724),LEN(Spreadsheet!T724)=0),AND(NOT(ISBLANK(Spreadsheet!C724)),LEN(Spreadsheet!T724)&gt;0,LEN(Spreadsheet!T724)&lt;=50))</f>
        <v>1</v>
      </c>
      <c r="AZ724" s="5" t="b">
        <f>OR(LEN(Spreadsheet!U724)=0,AND(LEN(Spreadsheet!U724)&gt;0,LEN(Spreadsheet!U724)&lt;=50))</f>
        <v>1</v>
      </c>
      <c r="BA724" s="5" t="b">
        <f>OR(AND(ISBLANK(Spreadsheet!C724),LEN(Spreadsheet!V724)=0),AND(NOT(ISBLANK(Spreadsheet!C724)),LEN(Spreadsheet!V724)&gt;0,LEN(Spreadsheet!V724)&lt;=50))</f>
        <v>1</v>
      </c>
      <c r="BB724" s="5" t="b">
        <f t="array" ref="BB724">IF(AND(ISBLANK(Spreadsheet!C724),LEN(Spreadsheet!W724)=0),TRUE,ISNUMBER(MATCH(TRUE,EXACT(Spreadsheet!W724,States),0)))</f>
        <v>1</v>
      </c>
      <c r="BC724" s="5" t="b">
        <f>OR(AND(ISBLANK(Spreadsheet!C724),LEN(Spreadsheet!X724)=0),AND(NOT(ISBLANK(Spreadsheet!C724)),LEN(Spreadsheet!X724)&gt;0,LEN(Spreadsheet!X724)=5,ISNUMBER(VALUE(Spreadsheet!X724))))</f>
        <v>1</v>
      </c>
      <c r="BD724" s="5" t="b">
        <f>OR(ISBLANK(Spreadsheet!Z724),LEN(Spreadsheet!Z724)&lt;=50)</f>
        <v>1</v>
      </c>
      <c r="BE724" s="5" t="b">
        <f>ISBLANK(Spreadsheet!AA724)</f>
        <v>1</v>
      </c>
      <c r="BF724" s="5" t="b">
        <f>ISBLANK(Spreadsheet!AB724)</f>
        <v>1</v>
      </c>
      <c r="BG724" s="5" t="b">
        <f>IF(ISERROR(DATEVALUE(TEXT(Spreadsheet!AC724,"mm/dd/yyyy")) &gt; DATEVALUE(TEXT(Spreadsheet!J724,"mm/dd/yyyy"))),IF(OR(AND(ISBLANK(Spreadsheet!AC724),ISBLANK(Spreadsheet!C724)),AND(NOT(ISBLANK(Spreadsheet!C724)),ISBLANK(Spreadsheet!AC724),NOT(ISBLANK(Spreadsheet!D724)))),TRUE,FALSE),IF(DATEVALUE(TEXT(Spreadsheet!AC724,"mm/dd/yyyy")) &gt; DATEVALUE(TEXT(Spreadsheet!J724,"mm/dd/yyyy")),TRUE,FALSE))</f>
        <v>1</v>
      </c>
      <c r="BH724" s="5" t="b">
        <f>OR(AND(ISBLANK(Spreadsheet!C724),ISBLANK(Spreadsheet!AE724)),AND(NOT(ISBLANK(Spreadsheet!C724)),NOT(ISBLANK(Spreadsheet!D724)),ISBLANK(Spreadsheet!AE724)),AND(NOT(ISBLANK(Spreadsheet!C724)),ISBLANK(Spreadsheet!D724),NOT(ISBLANK(Spreadsheet!AE724)),LEN(Spreadsheet!AE724)&lt;=100))</f>
        <v>1</v>
      </c>
      <c r="BI724" s="5" t="b">
        <f t="array" ref="BI724">IF(ISBLANK(Spreadsheet!AF724),TRUE,ISNUMBER(MATCH(TRUE,EXACT(Spreadsheet!AF724,CobraShortReasons),0)))</f>
        <v>1</v>
      </c>
      <c r="BJ724" s="5" t="b">
        <f ca="1">IF(ISERROR(DATEVALUE(TEXT(Spreadsheet!AG724,"mm/dd/yyyy")) &gt; TODAY()),IF(ISBLANK(Spreadsheet!AG724),TRUE,FALSE),IF(DATEVALUE(TEXT(Spreadsheet!AG724,"mm/dd/yyyy")) &gt; TODAY(),FALSE,TRUE))</f>
        <v>1</v>
      </c>
      <c r="BK724" s="5" t="b">
        <f>OR(ISBLANK(Spreadsheet!AH724),LEN(Spreadsheet!AH724)&lt;=25)</f>
        <v>1</v>
      </c>
      <c r="BL724" s="5" t="b">
        <f t="array" aca="1" ref="BL724" ca="1">IF(ISBLANK(Spreadsheet!AI724),TRUE,ISNUMBER(MATCH(TRUE,EXACT(Spreadsheet!AI724,INDIRECT(Spreadsheet!$D$2)),0)))</f>
        <v>1</v>
      </c>
      <c r="BM724" s="5" t="b">
        <f t="array" aca="1" ref="BM724" ca="1">IF(ISBLANK(Spreadsheet!AJ724),TRUE,ISNUMBER(MATCH(TRUE,EXACT(Spreadsheet!AJ724,INDIRECT(Spreadsheet!BJ724)),0)))</f>
        <v>1</v>
      </c>
      <c r="BN724" s="5" t="b">
        <f t="array" ref="BN724">IF(ISBLANK(Spreadsheet!AK724),TRUE,ISNUMBER(MATCH(TRUE,EXACT(Spreadsheet!AK724,DentalPlans),0)))</f>
        <v>1</v>
      </c>
      <c r="BO724" s="5" t="b">
        <f t="array" aca="1" ref="BO724" ca="1">IF(ISBLANK(Spreadsheet!AL724),TRUE,ISNUMBER(MATCH(TRUE,EXACT(Spreadsheet!AL724,INDIRECT(Spreadsheet!BK724)),0)))</f>
        <v>1</v>
      </c>
      <c r="BP724" s="5" t="b">
        <f t="array" ref="BP724">IF(ISBLANK(Spreadsheet!AM724),TRUE,ISNUMBER(MATCH(TRUE,EXACT(Spreadsheet!AM724,VisionPlans),0)))</f>
        <v>1</v>
      </c>
      <c r="BQ724" s="5" t="b">
        <f t="array" aca="1" ref="BQ724" ca="1">IF(ISBLANK(Spreadsheet!AN724),TRUE,ISNUMBER(MATCH(TRUE,EXACT(Spreadsheet!AN724,INDIRECT(Spreadsheet!BL724)),0)))</f>
        <v>1</v>
      </c>
      <c r="BR724" s="5" t="b">
        <f t="array" ref="BR724">IF(ISBLANK(Spreadsheet!AO724),TRUE,ISNUMBER(MATCH(TRUE,EXACT(Spreadsheet!AO724,LifeBenefitClasses),0)))</f>
        <v>1</v>
      </c>
      <c r="BS724" s="5" t="b">
        <f>IF(OR(ISBLANK(Spreadsheet!AO724), Spreadsheet!AO724="Waive"),IF(ISBLANK(Spreadsheet!AP724),TRUE,FALSE),IF(OR(AND(NOT(ISBLANK(Spreadsheet!AO724)),ISBLANK(Spreadsheet!AP724)),NOT(ISNUMBER(VALUE(Spreadsheet!AP724)))),FALSE,IF(OR(AND(Spreadsheet!AP724&lt;6,MOD(Spreadsheet!AP724*10,5)=0), MOD(Spreadsheet!AP724,5000)=0),TRUE,FALSE)))</f>
        <v>1</v>
      </c>
      <c r="BT724" s="5" t="b">
        <f t="array" ref="BT724">IF(ISBLANK(Spreadsheet!AQ724),TRUE,ISNUMBER(MATCH(TRUE,EXACT(Spreadsheet!AQ724,EnrollWaive),0)))</f>
        <v>1</v>
      </c>
      <c r="BU724" s="5" t="b">
        <f t="array" ref="BU724">IF(ISBLANK(Spreadsheet!AR724),TRUE,ISNUMBER(MATCH(TRUE,EXACT(Spreadsheet!AR724,LifeBenefitClasses),0)))</f>
        <v>1</v>
      </c>
      <c r="BV724" s="5" t="b">
        <f>IF(OR(ISBLANK(Spreadsheet!AR724), Spreadsheet!AR724="Waive"),IF(ISBLANK(Spreadsheet!AS724),TRUE,FALSE),IF(OR(AND(NOT(ISBLANK(Spreadsheet!AR724)),ISBLANK(Spreadsheet!AS724)),NOT(ISNUMBER(VALUE(Spreadsheet!AS724)))),FALSE,IF(OR(AND(Spreadsheet!AS724&lt;6,MOD(Spreadsheet!AS724*10,5)=0), MOD(Spreadsheet!AS724,10000)=0),TRUE,FALSE)))</f>
        <v>1</v>
      </c>
      <c r="BW724" s="5" t="b">
        <f t="array" ref="BW724">IF(ISBLANK(Spreadsheet!AT724),TRUE,ISNUMBER(MATCH(TRUE,EXACT(Spreadsheet!AT724,LifeBenefitClasses),0)))</f>
        <v>1</v>
      </c>
      <c r="BX724" s="5" t="b">
        <f>IF(OR(ISBLANK(Spreadsheet!AT724), Spreadsheet!AT724="Waive"),IF(ISBLANK(Spreadsheet!AU724),TRUE,FALSE),IF(OR(AND(NOT(ISBLANK(Spreadsheet!AT724)),ISBLANK(Spreadsheet!AU724)),NOT(ISNUMBER(VALUE(Spreadsheet!AU724)))),FALSE,IF(AND(NOT(OR(ISBLANK(Spreadsheet!AT724),Spreadsheet!AT724="Waive")),NOT(OR(ISBLANK(Spreadsheet!AR724),Spreadsheet!AR724="Waive")),MOD(Spreadsheet!AU724,5000)=0, Spreadsheet!AU724&lt;=(Spreadsheet!AS724*0.5)),TRUE,FALSE)))</f>
        <v>1</v>
      </c>
      <c r="BY724" s="5" t="b">
        <f t="array" ref="BY724">IF(ISBLANK(Spreadsheet!AV724),TRUE,ISNUMBER(MATCH(TRUE,EXACT(Spreadsheet!AV724,EnrollWaive),0)))</f>
        <v>1</v>
      </c>
      <c r="BZ724" s="5" t="b">
        <f t="array" ref="BZ724">IF(ISBLANK(Spreadsheet!AW724),TRUE,ISNUMBER(MATCH(TRUE,EXACT(Spreadsheet!AW724,LifeBenefitClasses),0)))</f>
        <v>1</v>
      </c>
      <c r="CA724" s="5" t="b">
        <f t="array" ref="CA724">IF(ISBLANK(Spreadsheet!AX724),TRUE,ISNUMBER(MATCH(TRUE,EXACT(Spreadsheet!AX724,LifeBenefitClasses),0)))</f>
        <v>1</v>
      </c>
      <c r="CB724" s="5" t="b">
        <f t="array" ref="CB724">IF(ISBLANK(Spreadsheet!AY724),TRUE,ISNUMBER(MATCH(TRUE,EXACT(Spreadsheet!AY724,LifeBenefitClasses),0)))</f>
        <v>1</v>
      </c>
      <c r="CC724" s="5" t="b">
        <f t="array" ref="CC724">IF(ISBLANK(Spreadsheet!AZ724),TRUE,ISNUMBER(MATCH(TRUE,EXACT(Spreadsheet!AZ724,LifeBenefitClasses),0)))</f>
        <v>1</v>
      </c>
      <c r="CD724" s="5" t="b">
        <f t="array" ref="CD724">IF(ISBLANK(Spreadsheet!BA724),TRUE,ISNUMBER(MATCH(TRUE,EXACT(Spreadsheet!BA724,LifeBenefitClasses),0)))</f>
        <v>1</v>
      </c>
      <c r="CE724" s="5" t="b">
        <f>IF(OR(ISBLANK(Spreadsheet!BA724), Spreadsheet!BA724="Waive"),IF(ISBLANK(Spreadsheet!BB724),TRUE,FALSE),IF(OR(AND(NOT(ISBLANK(Spreadsheet!BA724)),ISBLANK(Spreadsheet!BB724)),NOT(ISNUMBER(VALUE(Spreadsheet!BB724))),ISBLANK(Spreadsheet!BC724),NOT(ISNUMBER(VALUE(Spreadsheet!BC724)))),FALSE,IF(AND(Spreadsheet!BB724&gt;=50000,Spreadsheet!BB724&lt;=250000,MOD(Spreadsheet!BB724,10000)=0,Spreadsheet!BB724&lt;=(10*Spreadsheet!BC724)),TRUE,FALSE)))</f>
        <v>1</v>
      </c>
      <c r="CF724" s="5" t="b">
        <f>IF(NOT(ISBLANK(Spreadsheet!BC724)),AND(ISNUMBER(VALUE(Spreadsheet!BC724)),Spreadsheet!BC724&gt;0),AND(OR(ISBLANK(Spreadsheet!AO724),Spreadsheet!AO724="Waive",AND(NOT(OR(ISBLANK(Spreadsheet!AO724),Spreadsheet!AO724="Waive")),Spreadsheet!AP724&gt;=6)),OR(ISBLANK(Spreadsheet!AR724),AND(NOT(OR(ISBLANK(Spreadsheet!AR724),Spreadsheet!AR724="Waive")),Spreadsheet!AS724&gt;=6)),OR(ISBLANK(Spreadsheet!AW724)),OR(ISBLANK(Spreadsheet!AX724)),OR(ISBLANK(Spreadsheet!AY724)),OR(ISBLANK(Spreadsheet!AZ724)),OR(ISBLANK(Spreadsheet!BA724),Spreadsheet!BA724="Waive")))</f>
        <v>1</v>
      </c>
      <c r="CG724" s="5" t="b">
        <f t="shared" ca="1" si="51"/>
        <v>1</v>
      </c>
    </row>
    <row r="725" spans="8:85" x14ac:dyDescent="0.3">
      <c r="H725" s="5">
        <f t="shared" ca="1" si="52"/>
        <v>2</v>
      </c>
      <c r="I725" s="5" t="str">
        <f t="shared" ca="1" si="50"/>
        <v/>
      </c>
      <c r="J725" s="5" t="str">
        <f>IF(AND(NOT(ISBLANK(Spreadsheet!C725)),ISBLANK(Spreadsheet!D725)),Spreadsheet!F725&amp;" "&amp;Spreadsheet!H725,"")</f>
        <v/>
      </c>
      <c r="K725" s="5">
        <f>IF(AND(NOT(ISBLANK(Spreadsheet!C725)),ISBLANK(Spreadsheet!D725)),COUNTIFS(Spreadsheet!E726:E$786,"=Child",Spreadsheet!C726:C$786, "="&amp;Spreadsheet!C725) + COUNTIFS(Spreadsheet!E726:E$786,"=Step-child",Spreadsheet!C726:C$786, "="&amp;Spreadsheet!C725),0)</f>
        <v>0</v>
      </c>
      <c r="L725" s="5">
        <f>IF(NOT(ISBLANK(J725)),COUNTIFS(Spreadsheet!E726:E$786,"=Wife",Spreadsheet!C726:C$786, "="&amp;Spreadsheet!C725) + COUNTIFS(Spreadsheet!E726:E$786,"=Husband",Spreadsheet!C726:C$786, "="&amp;Spreadsheet!C725),0)</f>
        <v>0</v>
      </c>
      <c r="M725" s="5">
        <f>IF(NOT(ISBLANK(Spreadsheet!AJ725)),VLOOKUP(Spreadsheet!AJ725,'Drop Downs'!$P$2:$R$16,3,FALSE),0)</f>
        <v>0</v>
      </c>
      <c r="N725" s="5">
        <f>IF(NOT(ISBLANK(Spreadsheet!AJ725)), VLOOKUP(Spreadsheet!AJ725,'Drop Downs'!$P$2:$R$16,2,FALSE),0)</f>
        <v>0</v>
      </c>
      <c r="O725" s="5">
        <f>IF(NOT(ISBLANK(Spreadsheet!AL725)),VLOOKUP(Spreadsheet!AL725,'Drop Downs'!$P$2:$R$16,3,FALSE), 0)</f>
        <v>0</v>
      </c>
      <c r="P725" s="5">
        <f>IF(NOT(ISBLANK(Spreadsheet!AL725)),VLOOKUP(Spreadsheet!AL725,'Drop Downs'!$P$2:$R$16,2,FALSE),0)</f>
        <v>0</v>
      </c>
      <c r="Q725" s="5">
        <f>IF(NOT(ISBLANK(Spreadsheet!AN725)),VLOOKUP(Spreadsheet!AN725,'Drop Downs'!$P$2:$R$16,3,FALSE),0)</f>
        <v>0</v>
      </c>
      <c r="R725" s="5">
        <f>IF(NOT(ISBLANK(Spreadsheet!AN725)),VLOOKUP(Spreadsheet!AN725,'Drop Downs'!$P$2:$R$16,2,FALSE),0)</f>
        <v>0</v>
      </c>
      <c r="S725" s="5" t="str">
        <f>IF(OR(M725&gt;K725,N725&gt;L725,O725&gt;K725, Q725&gt;K725,N725&gt;L725, P725&gt;L725, R725&gt;L725),"Member currently has a coverage election over what he/she needs.  Please add more dependents or adjust the coverage election.","")&amp;(IF(AND(NOT(ISBLANK(Spreadsheet!C725)),NOT(ISBLANK(Spreadsheet!D725)),ISBLANK(Spreadsheet!E725)),"Dependent lacks a relationship to member.Please select one from the drop-down.",""))</f>
        <v/>
      </c>
      <c r="T725" s="5" t="b">
        <f t="shared" si="53"/>
        <v>1</v>
      </c>
      <c r="U725" s="5" t="b">
        <f>OR(ISBLANK(Spreadsheet!C725),IF(NOT(ISBLANK(Spreadsheet!D725)),NOT(ISBLANK(Spreadsheet!E725)),TRUE))</f>
        <v>1</v>
      </c>
      <c r="V725" s="5" t="b">
        <f>OR(ISBLANK(Spreadsheet!C725), NOT(ISBLANK(Spreadsheet!I725)))</f>
        <v>1</v>
      </c>
      <c r="W725" s="5" t="b">
        <f>OR(ISBLANK(Spreadsheet!D725),NOT(ISBLANK(Spreadsheet!C725)))</f>
        <v>1</v>
      </c>
      <c r="X725" s="155" t="str">
        <f>REPT("0",MIN(FIND({1,2,3,4,5,6,7,8,9},Spreadsheet!C725&amp;"123456789"))-1)&amp;IF(ISBLANK(Spreadsheet!C725),"",SUMPRODUCT(MID(0&amp;Spreadsheet!C725,LARGE(INDEX(ISNUMBER(--MID(Spreadsheet!C725,ROW($1:$225),1))*
 ROW($1:$225),0),ROW($1:$225))+1,1)*10^ROW($1:$225)/10))</f>
        <v/>
      </c>
      <c r="Y725" s="5" t="b">
        <f>IF(NOT(ISBLANK(Spreadsheet!C725)),IF(AND(ISNUMBER(VALUE(Spreadsheet!C725)), LEN(Spreadsheet!C725)=9),TRUE,FALSE),TRUE)</f>
        <v>1</v>
      </c>
      <c r="Z725" s="155" t="str">
        <f>REPT("0",MIN(FIND({1,2,3,4,5,6,7,8,9},Spreadsheet!D725&amp;"123456789"))-1)&amp;IF(ISBLANK(Spreadsheet!D725),"",SUMPRODUCT(MID(0&amp;Spreadsheet!D725,LARGE(INDEX(ISNUMBER(--MID(Spreadsheet!D725,ROW($1:$225),1))*
 ROW($1:$225),0),ROW($1:$225))+1,1)*10^ROW($1:$225)/10))</f>
        <v/>
      </c>
      <c r="AA725" s="5" t="b">
        <f>IF(AND(NOT(ISBLANK(Spreadsheet!D725)),NOT(ISBLANK(Spreadsheet!C725))),IF(AND(ISNUMBER(VALUE(Spreadsheet!D725)), LEN(Spreadsheet!D725)=9),TRUE,FALSE),IF(AND(NOT(ISBLANK(Spreadsheet!D725)),ISBLANK(Spreadsheet!C725)),FALSE,TRUE))</f>
        <v>1</v>
      </c>
      <c r="AB725" s="5" t="b">
        <f>OR(ISBLANK(Spreadsheet!Y725),IF(NOT(ISBLANK(Spreadsheet!Y725)),LEN(Spreadsheet!Y725)=10,ISNUMBER(VALUE(Spreadsheet!Y725))))</f>
        <v>1</v>
      </c>
      <c r="AC725" s="5" t="b">
        <f>OR(ISBLANK(Spreadsheet!AI725), AND(NOT(ISBLANK(Spreadsheet!AJ725)), NOT(ISNUMBER(SEARCH("Waive",Spreadsheet!AJ725)))))</f>
        <v>1</v>
      </c>
      <c r="AD725" s="5" t="b">
        <f>OR(ISBLANK(Spreadsheet!AK725), AND(NOT(ISBLANK(Spreadsheet!AL725)), NOT(ISNUMBER(SEARCH("Waive",Spreadsheet!AL725)))))</f>
        <v>1</v>
      </c>
      <c r="AE725" s="5" t="b">
        <f>OR(ISBLANK(Spreadsheet!AM725), AND(NOT(ISBLANK(Spreadsheet!AN725)), NOT(ISNUMBER(SEARCH("Waive", Spreadsheet!AN725)))))</f>
        <v>1</v>
      </c>
      <c r="AF725" s="5" t="b">
        <f>OR(ISBLANK(Spreadsheet!C725), NOT(ISBLANK(Spreadsheet!D725)),NOT(ISBLANK(Spreadsheet!L725)))</f>
        <v>1</v>
      </c>
      <c r="AG725" s="5" t="b">
        <f>IF(AND(NOT(ISBLANK(Spreadsheet!C725)), NOT(ISBLANK(Spreadsheet!D725)),Spreadsheet!C725&lt;&gt;Spreadsheet!D725),IF(ISERROR(VLOOKUP(Spreadsheet!C725, Spreadsheet!$C$6:'Spreadsheet'!$C724,1,FALSE)), FALSE, TRUE),TRUE)</f>
        <v>1</v>
      </c>
      <c r="AH725" s="5" t="b">
        <f>Spreadsheet!$B$2=Spreadsheet!AD725</f>
        <v>1</v>
      </c>
      <c r="AI725" s="5" t="b">
        <f>IF(ISBLANK(Spreadsheet!G725),TRUE,IF(OR(LEN(Spreadsheet!G725)&gt;1,ISNUMBER(VALUE(Spreadsheet!G725))),FALSE,TRUE))</f>
        <v>1</v>
      </c>
      <c r="AJ725" s="5" t="b">
        <f>OR(ISBLANK(Spreadsheet!C725), NOT(ISBLANK(Spreadsheet!B725)), NOT(ISBLANK(Spreadsheet!D725)))</f>
        <v>1</v>
      </c>
      <c r="AK725" s="5" t="b">
        <f t="array" ref="AK725">IF(OR(AND(ISBLANK(Spreadsheet!E725),ISBLANK(Spreadsheet!D725),NOT(ISBLANK(Spreadsheet!C725))),AND(ISBLANK(Spreadsheet!E725),ISBLANK(Spreadsheet!D725),ISBLANK(Spreadsheet!C725))),TRUE,ISNUMBER(MATCH(TRUE,EXACT(Spreadsheet!E725,Relationships),0)))</f>
        <v>1</v>
      </c>
      <c r="AL725" s="5" t="b">
        <f>IF(NOT(ISBLANK(Spreadsheet!C725)),IF(OR(ISBLANK(Spreadsheet!F725),LEN(Spreadsheet!F725)&gt;40),FALSE,TRUE),TRUE)</f>
        <v>1</v>
      </c>
      <c r="AM725" s="5" t="b">
        <f>IF(NOT(ISBLANK(Spreadsheet!C725)),IF(OR(ISBLANK(Spreadsheet!H725),LEN(Spreadsheet!H725)&gt;40),FALSE,TRUE),TRUE)</f>
        <v>1</v>
      </c>
      <c r="AN725" s="5" t="b">
        <f t="array" ref="AN725">IF(ISBLANK(Spreadsheet!I725),TRUE,ISNUMBER(MATCH(TRUE,EXACT(Spreadsheet!I725,GenderValues),0)))</f>
        <v>1</v>
      </c>
      <c r="AO725" s="5" t="b">
        <f ca="1">IF(ISERROR(DATEVALUE(TEXT(Spreadsheet!J725,"mm/dd/yyyy")) &gt; TODAY()),IF(AND(ISBLANK(Spreadsheet!J725),ISBLANK(Spreadsheet!C725)),TRUE,FALSE),IF(DATEVALUE(TEXT(Spreadsheet!J725,"mm/dd/yyyy")) &gt; TODAY(),FALSE,TRUE))</f>
        <v>1</v>
      </c>
      <c r="AP725" s="5" t="b">
        <f>OR(ISBLANK(Spreadsheet!K725),LEN(Spreadsheet!K725)&lt;=100)</f>
        <v>1</v>
      </c>
      <c r="AQ725" s="5" t="b">
        <f t="array" ref="AQ725">IF(OR(AND(ISBLANK(Spreadsheet!L725),ISBLANK(Spreadsheet!C725)),AND(NOT(ISBLANK(Spreadsheet!C725)),NOT(ISBLANK(Spreadsheet!D725)))),TRUE,ISNUMBER(MATCH(TRUE,EXACT(Spreadsheet!L725,MaritalStatus),0)))</f>
        <v>1</v>
      </c>
      <c r="AR725" s="5" t="b">
        <f ca="1">IF(ISERROR(DATEVALUE(TEXT(Spreadsheet!M725,"mm/dd/yyyy")) &gt; TODAY()),IF(ISBLANK(Spreadsheet!M725),TRUE,FALSE),IF(DATEVALUE(TEXT(Spreadsheet!M725,"mm/dd/yyyy")) &gt; TODAY(),FALSE,TRUE))</f>
        <v>1</v>
      </c>
      <c r="AS725" s="5" t="b">
        <f>OR(ISBLANK(Spreadsheet!N725),LEN(Spreadsheet!N725)&lt;=100)</f>
        <v>1</v>
      </c>
      <c r="AT725" s="5" t="b">
        <f>OR(ISBLANK(Spreadsheet!O725),UPPER(Spreadsheet!O725)="YES")</f>
        <v>1</v>
      </c>
      <c r="AU725" s="5" t="b">
        <f>OR(ISBLANK(Spreadsheet!P725),UPPER(Spreadsheet!P725)="YES")</f>
        <v>1</v>
      </c>
      <c r="AV725" s="5" t="b">
        <f t="array" ref="AV725">IF(ISBLANK(Spreadsheet!Q725),TRUE,ISNUMBER(MATCH(TRUE,EXACT(Spreadsheet!Q725,OnGroupsPriorIns),0)))</f>
        <v>1</v>
      </c>
      <c r="AW725" s="5" t="b">
        <f>OR(ISBLANK(Spreadsheet!R725),UPPER(Spreadsheet!R725)="YES")</f>
        <v>1</v>
      </c>
      <c r="AX725" s="5" t="b">
        <f>OR(ISBLANK(Spreadsheet!S725),UPPER(Spreadsheet!S725)="YES")</f>
        <v>1</v>
      </c>
      <c r="AY725" s="5" t="b">
        <f>OR(AND(ISBLANK(Spreadsheet!C725),LEN(Spreadsheet!T725)=0),AND(NOT(ISBLANK(Spreadsheet!C725)),LEN(Spreadsheet!T725)&gt;0,LEN(Spreadsheet!T725)&lt;=50))</f>
        <v>1</v>
      </c>
      <c r="AZ725" s="5" t="b">
        <f>OR(LEN(Spreadsheet!U725)=0,AND(LEN(Spreadsheet!U725)&gt;0,LEN(Spreadsheet!U725)&lt;=50))</f>
        <v>1</v>
      </c>
      <c r="BA725" s="5" t="b">
        <f>OR(AND(ISBLANK(Spreadsheet!C725),LEN(Spreadsheet!V725)=0),AND(NOT(ISBLANK(Spreadsheet!C725)),LEN(Spreadsheet!V725)&gt;0,LEN(Spreadsheet!V725)&lt;=50))</f>
        <v>1</v>
      </c>
      <c r="BB725" s="5" t="b">
        <f t="array" ref="BB725">IF(AND(ISBLANK(Spreadsheet!C725),LEN(Spreadsheet!W725)=0),TRUE,ISNUMBER(MATCH(TRUE,EXACT(Spreadsheet!W725,States),0)))</f>
        <v>1</v>
      </c>
      <c r="BC725" s="5" t="b">
        <f>OR(AND(ISBLANK(Spreadsheet!C725),LEN(Spreadsheet!X725)=0),AND(NOT(ISBLANK(Spreadsheet!C725)),LEN(Spreadsheet!X725)&gt;0,LEN(Spreadsheet!X725)=5,ISNUMBER(VALUE(Spreadsheet!X725))))</f>
        <v>1</v>
      </c>
      <c r="BD725" s="5" t="b">
        <f>OR(ISBLANK(Spreadsheet!Z725),LEN(Spreadsheet!Z725)&lt;=50)</f>
        <v>1</v>
      </c>
      <c r="BE725" s="5" t="b">
        <f>ISBLANK(Spreadsheet!AA725)</f>
        <v>1</v>
      </c>
      <c r="BF725" s="5" t="b">
        <f>ISBLANK(Spreadsheet!AB725)</f>
        <v>1</v>
      </c>
      <c r="BG725" s="5" t="b">
        <f>IF(ISERROR(DATEVALUE(TEXT(Spreadsheet!AC725,"mm/dd/yyyy")) &gt; DATEVALUE(TEXT(Spreadsheet!J725,"mm/dd/yyyy"))),IF(OR(AND(ISBLANK(Spreadsheet!AC725),ISBLANK(Spreadsheet!C725)),AND(NOT(ISBLANK(Spreadsheet!C725)),ISBLANK(Spreadsheet!AC725),NOT(ISBLANK(Spreadsheet!D725)))),TRUE,FALSE),IF(DATEVALUE(TEXT(Spreadsheet!AC725,"mm/dd/yyyy")) &gt; DATEVALUE(TEXT(Spreadsheet!J725,"mm/dd/yyyy")),TRUE,FALSE))</f>
        <v>1</v>
      </c>
      <c r="BH725" s="5" t="b">
        <f>OR(AND(ISBLANK(Spreadsheet!C725),ISBLANK(Spreadsheet!AE725)),AND(NOT(ISBLANK(Spreadsheet!C725)),NOT(ISBLANK(Spreadsheet!D725)),ISBLANK(Spreadsheet!AE725)),AND(NOT(ISBLANK(Spreadsheet!C725)),ISBLANK(Spreadsheet!D725),NOT(ISBLANK(Spreadsheet!AE725)),LEN(Spreadsheet!AE725)&lt;=100))</f>
        <v>1</v>
      </c>
      <c r="BI725" s="5" t="b">
        <f t="array" ref="BI725">IF(ISBLANK(Spreadsheet!AF725),TRUE,ISNUMBER(MATCH(TRUE,EXACT(Spreadsheet!AF725,CobraShortReasons),0)))</f>
        <v>1</v>
      </c>
      <c r="BJ725" s="5" t="b">
        <f ca="1">IF(ISERROR(DATEVALUE(TEXT(Spreadsheet!AG725,"mm/dd/yyyy")) &gt; TODAY()),IF(ISBLANK(Spreadsheet!AG725),TRUE,FALSE),IF(DATEVALUE(TEXT(Spreadsheet!AG725,"mm/dd/yyyy")) &gt; TODAY(),FALSE,TRUE))</f>
        <v>1</v>
      </c>
      <c r="BK725" s="5" t="b">
        <f>OR(ISBLANK(Spreadsheet!AH725),LEN(Spreadsheet!AH725)&lt;=25)</f>
        <v>1</v>
      </c>
      <c r="BL725" s="5" t="b">
        <f t="array" aca="1" ref="BL725" ca="1">IF(ISBLANK(Spreadsheet!AI725),TRUE,ISNUMBER(MATCH(TRUE,EXACT(Spreadsheet!AI725,INDIRECT(Spreadsheet!$D$2)),0)))</f>
        <v>1</v>
      </c>
      <c r="BM725" s="5" t="b">
        <f t="array" aca="1" ref="BM725" ca="1">IF(ISBLANK(Spreadsheet!AJ725),TRUE,ISNUMBER(MATCH(TRUE,EXACT(Spreadsheet!AJ725,INDIRECT(Spreadsheet!BJ725)),0)))</f>
        <v>1</v>
      </c>
      <c r="BN725" s="5" t="b">
        <f t="array" ref="BN725">IF(ISBLANK(Spreadsheet!AK725),TRUE,ISNUMBER(MATCH(TRUE,EXACT(Spreadsheet!AK725,DentalPlans),0)))</f>
        <v>1</v>
      </c>
      <c r="BO725" s="5" t="b">
        <f t="array" aca="1" ref="BO725" ca="1">IF(ISBLANK(Spreadsheet!AL725),TRUE,ISNUMBER(MATCH(TRUE,EXACT(Spreadsheet!AL725,INDIRECT(Spreadsheet!BK725)),0)))</f>
        <v>1</v>
      </c>
      <c r="BP725" s="5" t="b">
        <f t="array" ref="BP725">IF(ISBLANK(Spreadsheet!AM725),TRUE,ISNUMBER(MATCH(TRUE,EXACT(Spreadsheet!AM725,VisionPlans),0)))</f>
        <v>1</v>
      </c>
      <c r="BQ725" s="5" t="b">
        <f t="array" aca="1" ref="BQ725" ca="1">IF(ISBLANK(Spreadsheet!AN725),TRUE,ISNUMBER(MATCH(TRUE,EXACT(Spreadsheet!AN725,INDIRECT(Spreadsheet!BL725)),0)))</f>
        <v>1</v>
      </c>
      <c r="BR725" s="5" t="b">
        <f t="array" ref="BR725">IF(ISBLANK(Spreadsheet!AO725),TRUE,ISNUMBER(MATCH(TRUE,EXACT(Spreadsheet!AO725,LifeBenefitClasses),0)))</f>
        <v>1</v>
      </c>
      <c r="BS725" s="5" t="b">
        <f>IF(OR(ISBLANK(Spreadsheet!AO725), Spreadsheet!AO725="Waive"),IF(ISBLANK(Spreadsheet!AP725),TRUE,FALSE),IF(OR(AND(NOT(ISBLANK(Spreadsheet!AO725)),ISBLANK(Spreadsheet!AP725)),NOT(ISNUMBER(VALUE(Spreadsheet!AP725)))),FALSE,IF(OR(AND(Spreadsheet!AP725&lt;6,MOD(Spreadsheet!AP725*10,5)=0), MOD(Spreadsheet!AP725,5000)=0),TRUE,FALSE)))</f>
        <v>1</v>
      </c>
      <c r="BT725" s="5" t="b">
        <f t="array" ref="BT725">IF(ISBLANK(Spreadsheet!AQ725),TRUE,ISNUMBER(MATCH(TRUE,EXACT(Spreadsheet!AQ725,EnrollWaive),0)))</f>
        <v>1</v>
      </c>
      <c r="BU725" s="5" t="b">
        <f t="array" ref="BU725">IF(ISBLANK(Spreadsheet!AR725),TRUE,ISNUMBER(MATCH(TRUE,EXACT(Spreadsheet!AR725,LifeBenefitClasses),0)))</f>
        <v>1</v>
      </c>
      <c r="BV725" s="5" t="b">
        <f>IF(OR(ISBLANK(Spreadsheet!AR725), Spreadsheet!AR725="Waive"),IF(ISBLANK(Spreadsheet!AS725),TRUE,FALSE),IF(OR(AND(NOT(ISBLANK(Spreadsheet!AR725)),ISBLANK(Spreadsheet!AS725)),NOT(ISNUMBER(VALUE(Spreadsheet!AS725)))),FALSE,IF(OR(AND(Spreadsheet!AS725&lt;6,MOD(Spreadsheet!AS725*10,5)=0), MOD(Spreadsheet!AS725,10000)=0),TRUE,FALSE)))</f>
        <v>1</v>
      </c>
      <c r="BW725" s="5" t="b">
        <f t="array" ref="BW725">IF(ISBLANK(Spreadsheet!AT725),TRUE,ISNUMBER(MATCH(TRUE,EXACT(Spreadsheet!AT725,LifeBenefitClasses),0)))</f>
        <v>1</v>
      </c>
      <c r="BX725" s="5" t="b">
        <f>IF(OR(ISBLANK(Spreadsheet!AT725), Spreadsheet!AT725="Waive"),IF(ISBLANK(Spreadsheet!AU725),TRUE,FALSE),IF(OR(AND(NOT(ISBLANK(Spreadsheet!AT725)),ISBLANK(Spreadsheet!AU725)),NOT(ISNUMBER(VALUE(Spreadsheet!AU725)))),FALSE,IF(AND(NOT(OR(ISBLANK(Spreadsheet!AT725),Spreadsheet!AT725="Waive")),NOT(OR(ISBLANK(Spreadsheet!AR725),Spreadsheet!AR725="Waive")),MOD(Spreadsheet!AU725,5000)=0, Spreadsheet!AU725&lt;=(Spreadsheet!AS725*0.5)),TRUE,FALSE)))</f>
        <v>1</v>
      </c>
      <c r="BY725" s="5" t="b">
        <f t="array" ref="BY725">IF(ISBLANK(Spreadsheet!AV725),TRUE,ISNUMBER(MATCH(TRUE,EXACT(Spreadsheet!AV725,EnrollWaive),0)))</f>
        <v>1</v>
      </c>
      <c r="BZ725" s="5" t="b">
        <f t="array" ref="BZ725">IF(ISBLANK(Spreadsheet!AW725),TRUE,ISNUMBER(MATCH(TRUE,EXACT(Spreadsheet!AW725,LifeBenefitClasses),0)))</f>
        <v>1</v>
      </c>
      <c r="CA725" s="5" t="b">
        <f t="array" ref="CA725">IF(ISBLANK(Spreadsheet!AX725),TRUE,ISNUMBER(MATCH(TRUE,EXACT(Spreadsheet!AX725,LifeBenefitClasses),0)))</f>
        <v>1</v>
      </c>
      <c r="CB725" s="5" t="b">
        <f t="array" ref="CB725">IF(ISBLANK(Spreadsheet!AY725),TRUE,ISNUMBER(MATCH(TRUE,EXACT(Spreadsheet!AY725,LifeBenefitClasses),0)))</f>
        <v>1</v>
      </c>
      <c r="CC725" s="5" t="b">
        <f t="array" ref="CC725">IF(ISBLANK(Spreadsheet!AZ725),TRUE,ISNUMBER(MATCH(TRUE,EXACT(Spreadsheet!AZ725,LifeBenefitClasses),0)))</f>
        <v>1</v>
      </c>
      <c r="CD725" s="5" t="b">
        <f t="array" ref="CD725">IF(ISBLANK(Spreadsheet!BA725),TRUE,ISNUMBER(MATCH(TRUE,EXACT(Spreadsheet!BA725,LifeBenefitClasses),0)))</f>
        <v>1</v>
      </c>
      <c r="CE725" s="5" t="b">
        <f>IF(OR(ISBLANK(Spreadsheet!BA725), Spreadsheet!BA725="Waive"),IF(ISBLANK(Spreadsheet!BB725),TRUE,FALSE),IF(OR(AND(NOT(ISBLANK(Spreadsheet!BA725)),ISBLANK(Spreadsheet!BB725)),NOT(ISNUMBER(VALUE(Spreadsheet!BB725))),ISBLANK(Spreadsheet!BC725),NOT(ISNUMBER(VALUE(Spreadsheet!BC725)))),FALSE,IF(AND(Spreadsheet!BB725&gt;=50000,Spreadsheet!BB725&lt;=250000,MOD(Spreadsheet!BB725,10000)=0,Spreadsheet!BB725&lt;=(10*Spreadsheet!BC725)),TRUE,FALSE)))</f>
        <v>1</v>
      </c>
      <c r="CF725" s="5" t="b">
        <f>IF(NOT(ISBLANK(Spreadsheet!BC725)),AND(ISNUMBER(VALUE(Spreadsheet!BC725)),Spreadsheet!BC725&gt;0),AND(OR(ISBLANK(Spreadsheet!AO725),Spreadsheet!AO725="Waive",AND(NOT(OR(ISBLANK(Spreadsheet!AO725),Spreadsheet!AO725="Waive")),Spreadsheet!AP725&gt;=6)),OR(ISBLANK(Spreadsheet!AR725),AND(NOT(OR(ISBLANK(Spreadsheet!AR725),Spreadsheet!AR725="Waive")),Spreadsheet!AS725&gt;=6)),OR(ISBLANK(Spreadsheet!AW725)),OR(ISBLANK(Spreadsheet!AX725)),OR(ISBLANK(Spreadsheet!AY725)),OR(ISBLANK(Spreadsheet!AZ725)),OR(ISBLANK(Spreadsheet!BA725),Spreadsheet!BA725="Waive")))</f>
        <v>1</v>
      </c>
      <c r="CG725" s="5" t="b">
        <f t="shared" ca="1" si="51"/>
        <v>1</v>
      </c>
    </row>
    <row r="726" spans="8:85" x14ac:dyDescent="0.3">
      <c r="H726" s="5">
        <f t="shared" ca="1" si="52"/>
        <v>2</v>
      </c>
      <c r="I726" s="5" t="str">
        <f t="shared" ca="1" si="50"/>
        <v/>
      </c>
      <c r="J726" s="5" t="str">
        <f>IF(AND(NOT(ISBLANK(Spreadsheet!C726)),ISBLANK(Spreadsheet!D726)),Spreadsheet!F726&amp;" "&amp;Spreadsheet!H726,"")</f>
        <v/>
      </c>
      <c r="K726" s="5">
        <f>IF(AND(NOT(ISBLANK(Spreadsheet!C726)),ISBLANK(Spreadsheet!D726)),COUNTIFS(Spreadsheet!E727:E$786,"=Child",Spreadsheet!C727:C$786, "="&amp;Spreadsheet!C726) + COUNTIFS(Spreadsheet!E727:E$786,"=Step-child",Spreadsheet!C727:C$786, "="&amp;Spreadsheet!C726),0)</f>
        <v>0</v>
      </c>
      <c r="L726" s="5">
        <f>IF(NOT(ISBLANK(J726)),COUNTIFS(Spreadsheet!E727:E$786,"=Wife",Spreadsheet!C727:C$786, "="&amp;Spreadsheet!C726) + COUNTIFS(Spreadsheet!E727:E$786,"=Husband",Spreadsheet!C727:C$786, "="&amp;Spreadsheet!C726),0)</f>
        <v>0</v>
      </c>
      <c r="M726" s="5">
        <f>IF(NOT(ISBLANK(Spreadsheet!AJ726)),VLOOKUP(Spreadsheet!AJ726,'Drop Downs'!$P$2:$R$16,3,FALSE),0)</f>
        <v>0</v>
      </c>
      <c r="N726" s="5">
        <f>IF(NOT(ISBLANK(Spreadsheet!AJ726)), VLOOKUP(Spreadsheet!AJ726,'Drop Downs'!$P$2:$R$16,2,FALSE),0)</f>
        <v>0</v>
      </c>
      <c r="O726" s="5">
        <f>IF(NOT(ISBLANK(Spreadsheet!AL726)),VLOOKUP(Spreadsheet!AL726,'Drop Downs'!$P$2:$R$16,3,FALSE), 0)</f>
        <v>0</v>
      </c>
      <c r="P726" s="5">
        <f>IF(NOT(ISBLANK(Spreadsheet!AL726)),VLOOKUP(Spreadsheet!AL726,'Drop Downs'!$P$2:$R$16,2,FALSE),0)</f>
        <v>0</v>
      </c>
      <c r="Q726" s="5">
        <f>IF(NOT(ISBLANK(Spreadsheet!AN726)),VLOOKUP(Spreadsheet!AN726,'Drop Downs'!$P$2:$R$16,3,FALSE),0)</f>
        <v>0</v>
      </c>
      <c r="R726" s="5">
        <f>IF(NOT(ISBLANK(Spreadsheet!AN726)),VLOOKUP(Spreadsheet!AN726,'Drop Downs'!$P$2:$R$16,2,FALSE),0)</f>
        <v>0</v>
      </c>
      <c r="S726" s="5" t="str">
        <f>IF(OR(M726&gt;K726,N726&gt;L726,O726&gt;K726, Q726&gt;K726,N726&gt;L726, P726&gt;L726, R726&gt;L726),"Member currently has a coverage election over what he/she needs.  Please add more dependents or adjust the coverage election.","")&amp;(IF(AND(NOT(ISBLANK(Spreadsheet!C726)),NOT(ISBLANK(Spreadsheet!D726)),ISBLANK(Spreadsheet!E726)),"Dependent lacks a relationship to member.Please select one from the drop-down.",""))</f>
        <v/>
      </c>
      <c r="T726" s="5" t="b">
        <f t="shared" si="53"/>
        <v>1</v>
      </c>
      <c r="U726" s="5" t="b">
        <f>OR(ISBLANK(Spreadsheet!C726),IF(NOT(ISBLANK(Spreadsheet!D726)),NOT(ISBLANK(Spreadsheet!E726)),TRUE))</f>
        <v>1</v>
      </c>
      <c r="V726" s="5" t="b">
        <f>OR(ISBLANK(Spreadsheet!C726), NOT(ISBLANK(Spreadsheet!I726)))</f>
        <v>1</v>
      </c>
      <c r="W726" s="5" t="b">
        <f>OR(ISBLANK(Spreadsheet!D726),NOT(ISBLANK(Spreadsheet!C726)))</f>
        <v>1</v>
      </c>
      <c r="X726" s="155" t="str">
        <f>REPT("0",MIN(FIND({1,2,3,4,5,6,7,8,9},Spreadsheet!C726&amp;"123456789"))-1)&amp;IF(ISBLANK(Spreadsheet!C726),"",SUMPRODUCT(MID(0&amp;Spreadsheet!C726,LARGE(INDEX(ISNUMBER(--MID(Spreadsheet!C726,ROW($1:$225),1))*
 ROW($1:$225),0),ROW($1:$225))+1,1)*10^ROW($1:$225)/10))</f>
        <v/>
      </c>
      <c r="Y726" s="5" t="b">
        <f>IF(NOT(ISBLANK(Spreadsheet!C726)),IF(AND(ISNUMBER(VALUE(Spreadsheet!C726)), LEN(Spreadsheet!C726)=9),TRUE,FALSE),TRUE)</f>
        <v>1</v>
      </c>
      <c r="Z726" s="155" t="str">
        <f>REPT("0",MIN(FIND({1,2,3,4,5,6,7,8,9},Spreadsheet!D726&amp;"123456789"))-1)&amp;IF(ISBLANK(Spreadsheet!D726),"",SUMPRODUCT(MID(0&amp;Spreadsheet!D726,LARGE(INDEX(ISNUMBER(--MID(Spreadsheet!D726,ROW($1:$225),1))*
 ROW($1:$225),0),ROW($1:$225))+1,1)*10^ROW($1:$225)/10))</f>
        <v/>
      </c>
      <c r="AA726" s="5" t="b">
        <f>IF(AND(NOT(ISBLANK(Spreadsheet!D726)),NOT(ISBLANK(Spreadsheet!C726))),IF(AND(ISNUMBER(VALUE(Spreadsheet!D726)), LEN(Spreadsheet!D726)=9),TRUE,FALSE),IF(AND(NOT(ISBLANK(Spreadsheet!D726)),ISBLANK(Spreadsheet!C726)),FALSE,TRUE))</f>
        <v>1</v>
      </c>
      <c r="AB726" s="5" t="b">
        <f>OR(ISBLANK(Spreadsheet!Y726),IF(NOT(ISBLANK(Spreadsheet!Y726)),LEN(Spreadsheet!Y726)=10,ISNUMBER(VALUE(Spreadsheet!Y726))))</f>
        <v>1</v>
      </c>
      <c r="AC726" s="5" t="b">
        <f>OR(ISBLANK(Spreadsheet!AI726), AND(NOT(ISBLANK(Spreadsheet!AJ726)), NOT(ISNUMBER(SEARCH("Waive",Spreadsheet!AJ726)))))</f>
        <v>1</v>
      </c>
      <c r="AD726" s="5" t="b">
        <f>OR(ISBLANK(Spreadsheet!AK726), AND(NOT(ISBLANK(Spreadsheet!AL726)), NOT(ISNUMBER(SEARCH("Waive",Spreadsheet!AL726)))))</f>
        <v>1</v>
      </c>
      <c r="AE726" s="5" t="b">
        <f>OR(ISBLANK(Spreadsheet!AM726), AND(NOT(ISBLANK(Spreadsheet!AN726)), NOT(ISNUMBER(SEARCH("Waive", Spreadsheet!AN726)))))</f>
        <v>1</v>
      </c>
      <c r="AF726" s="5" t="b">
        <f>OR(ISBLANK(Spreadsheet!C726), NOT(ISBLANK(Spreadsheet!D726)),NOT(ISBLANK(Spreadsheet!L726)))</f>
        <v>1</v>
      </c>
      <c r="AG726" s="5" t="b">
        <f>IF(AND(NOT(ISBLANK(Spreadsheet!C726)), NOT(ISBLANK(Spreadsheet!D726)),Spreadsheet!C726&lt;&gt;Spreadsheet!D726),IF(ISERROR(VLOOKUP(Spreadsheet!C726, Spreadsheet!$C$6:'Spreadsheet'!$C725,1,FALSE)), FALSE, TRUE),TRUE)</f>
        <v>1</v>
      </c>
      <c r="AH726" s="5" t="b">
        <f>Spreadsheet!$B$2=Spreadsheet!AD726</f>
        <v>1</v>
      </c>
      <c r="AI726" s="5" t="b">
        <f>IF(ISBLANK(Spreadsheet!G726),TRUE,IF(OR(LEN(Spreadsheet!G726)&gt;1,ISNUMBER(VALUE(Spreadsheet!G726))),FALSE,TRUE))</f>
        <v>1</v>
      </c>
      <c r="AJ726" s="5" t="b">
        <f>OR(ISBLANK(Spreadsheet!C726), NOT(ISBLANK(Spreadsheet!B726)), NOT(ISBLANK(Spreadsheet!D726)))</f>
        <v>1</v>
      </c>
      <c r="AK726" s="5" t="b">
        <f t="array" ref="AK726">IF(OR(AND(ISBLANK(Spreadsheet!E726),ISBLANK(Spreadsheet!D726),NOT(ISBLANK(Spreadsheet!C726))),AND(ISBLANK(Spreadsheet!E726),ISBLANK(Spreadsheet!D726),ISBLANK(Spreadsheet!C726))),TRUE,ISNUMBER(MATCH(TRUE,EXACT(Spreadsheet!E726,Relationships),0)))</f>
        <v>1</v>
      </c>
      <c r="AL726" s="5" t="b">
        <f>IF(NOT(ISBLANK(Spreadsheet!C726)),IF(OR(ISBLANK(Spreadsheet!F726),LEN(Spreadsheet!F726)&gt;40),FALSE,TRUE),TRUE)</f>
        <v>1</v>
      </c>
      <c r="AM726" s="5" t="b">
        <f>IF(NOT(ISBLANK(Spreadsheet!C726)),IF(OR(ISBLANK(Spreadsheet!H726),LEN(Spreadsheet!H726)&gt;40),FALSE,TRUE),TRUE)</f>
        <v>1</v>
      </c>
      <c r="AN726" s="5" t="b">
        <f t="array" ref="AN726">IF(ISBLANK(Spreadsheet!I726),TRUE,ISNUMBER(MATCH(TRUE,EXACT(Spreadsheet!I726,GenderValues),0)))</f>
        <v>1</v>
      </c>
      <c r="AO726" s="5" t="b">
        <f ca="1">IF(ISERROR(DATEVALUE(TEXT(Spreadsheet!J726,"mm/dd/yyyy")) &gt; TODAY()),IF(AND(ISBLANK(Spreadsheet!J726),ISBLANK(Spreadsheet!C726)),TRUE,FALSE),IF(DATEVALUE(TEXT(Spreadsheet!J726,"mm/dd/yyyy")) &gt; TODAY(),FALSE,TRUE))</f>
        <v>1</v>
      </c>
      <c r="AP726" s="5" t="b">
        <f>OR(ISBLANK(Spreadsheet!K726),LEN(Spreadsheet!K726)&lt;=100)</f>
        <v>1</v>
      </c>
      <c r="AQ726" s="5" t="b">
        <f t="array" ref="AQ726">IF(OR(AND(ISBLANK(Spreadsheet!L726),ISBLANK(Spreadsheet!C726)),AND(NOT(ISBLANK(Spreadsheet!C726)),NOT(ISBLANK(Spreadsheet!D726)))),TRUE,ISNUMBER(MATCH(TRUE,EXACT(Spreadsheet!L726,MaritalStatus),0)))</f>
        <v>1</v>
      </c>
      <c r="AR726" s="5" t="b">
        <f ca="1">IF(ISERROR(DATEVALUE(TEXT(Spreadsheet!M726,"mm/dd/yyyy")) &gt; TODAY()),IF(ISBLANK(Spreadsheet!M726),TRUE,FALSE),IF(DATEVALUE(TEXT(Spreadsheet!M726,"mm/dd/yyyy")) &gt; TODAY(),FALSE,TRUE))</f>
        <v>1</v>
      </c>
      <c r="AS726" s="5" t="b">
        <f>OR(ISBLANK(Spreadsheet!N726),LEN(Spreadsheet!N726)&lt;=100)</f>
        <v>1</v>
      </c>
      <c r="AT726" s="5" t="b">
        <f>OR(ISBLANK(Spreadsheet!O726),UPPER(Spreadsheet!O726)="YES")</f>
        <v>1</v>
      </c>
      <c r="AU726" s="5" t="b">
        <f>OR(ISBLANK(Spreadsheet!P726),UPPER(Spreadsheet!P726)="YES")</f>
        <v>1</v>
      </c>
      <c r="AV726" s="5" t="b">
        <f t="array" ref="AV726">IF(ISBLANK(Spreadsheet!Q726),TRUE,ISNUMBER(MATCH(TRUE,EXACT(Spreadsheet!Q726,OnGroupsPriorIns),0)))</f>
        <v>1</v>
      </c>
      <c r="AW726" s="5" t="b">
        <f>OR(ISBLANK(Spreadsheet!R726),UPPER(Spreadsheet!R726)="YES")</f>
        <v>1</v>
      </c>
      <c r="AX726" s="5" t="b">
        <f>OR(ISBLANK(Spreadsheet!S726),UPPER(Spreadsheet!S726)="YES")</f>
        <v>1</v>
      </c>
      <c r="AY726" s="5" t="b">
        <f>OR(AND(ISBLANK(Spreadsheet!C726),LEN(Spreadsheet!T726)=0),AND(NOT(ISBLANK(Spreadsheet!C726)),LEN(Spreadsheet!T726)&gt;0,LEN(Spreadsheet!T726)&lt;=50))</f>
        <v>1</v>
      </c>
      <c r="AZ726" s="5" t="b">
        <f>OR(LEN(Spreadsheet!U726)=0,AND(LEN(Spreadsheet!U726)&gt;0,LEN(Spreadsheet!U726)&lt;=50))</f>
        <v>1</v>
      </c>
      <c r="BA726" s="5" t="b">
        <f>OR(AND(ISBLANK(Spreadsheet!C726),LEN(Spreadsheet!V726)=0),AND(NOT(ISBLANK(Spreadsheet!C726)),LEN(Spreadsheet!V726)&gt;0,LEN(Spreadsheet!V726)&lt;=50))</f>
        <v>1</v>
      </c>
      <c r="BB726" s="5" t="b">
        <f t="array" ref="BB726">IF(AND(ISBLANK(Spreadsheet!C726),LEN(Spreadsheet!W726)=0),TRUE,ISNUMBER(MATCH(TRUE,EXACT(Spreadsheet!W726,States),0)))</f>
        <v>1</v>
      </c>
      <c r="BC726" s="5" t="b">
        <f>OR(AND(ISBLANK(Spreadsheet!C726),LEN(Spreadsheet!X726)=0),AND(NOT(ISBLANK(Spreadsheet!C726)),LEN(Spreadsheet!X726)&gt;0,LEN(Spreadsheet!X726)=5,ISNUMBER(VALUE(Spreadsheet!X726))))</f>
        <v>1</v>
      </c>
      <c r="BD726" s="5" t="b">
        <f>OR(ISBLANK(Spreadsheet!Z726),LEN(Spreadsheet!Z726)&lt;=50)</f>
        <v>1</v>
      </c>
      <c r="BE726" s="5" t="b">
        <f>ISBLANK(Spreadsheet!AA726)</f>
        <v>1</v>
      </c>
      <c r="BF726" s="5" t="b">
        <f>ISBLANK(Spreadsheet!AB726)</f>
        <v>1</v>
      </c>
      <c r="BG726" s="5" t="b">
        <f>IF(ISERROR(DATEVALUE(TEXT(Spreadsheet!AC726,"mm/dd/yyyy")) &gt; DATEVALUE(TEXT(Spreadsheet!J726,"mm/dd/yyyy"))),IF(OR(AND(ISBLANK(Spreadsheet!AC726),ISBLANK(Spreadsheet!C726)),AND(NOT(ISBLANK(Spreadsheet!C726)),ISBLANK(Spreadsheet!AC726),NOT(ISBLANK(Spreadsheet!D726)))),TRUE,FALSE),IF(DATEVALUE(TEXT(Spreadsheet!AC726,"mm/dd/yyyy")) &gt; DATEVALUE(TEXT(Spreadsheet!J726,"mm/dd/yyyy")),TRUE,FALSE))</f>
        <v>1</v>
      </c>
      <c r="BH726" s="5" t="b">
        <f>OR(AND(ISBLANK(Spreadsheet!C726),ISBLANK(Spreadsheet!AE726)),AND(NOT(ISBLANK(Spreadsheet!C726)),NOT(ISBLANK(Spreadsheet!D726)),ISBLANK(Spreadsheet!AE726)),AND(NOT(ISBLANK(Spreadsheet!C726)),ISBLANK(Spreadsheet!D726),NOT(ISBLANK(Spreadsheet!AE726)),LEN(Spreadsheet!AE726)&lt;=100))</f>
        <v>1</v>
      </c>
      <c r="BI726" s="5" t="b">
        <f t="array" ref="BI726">IF(ISBLANK(Spreadsheet!AF726),TRUE,ISNUMBER(MATCH(TRUE,EXACT(Spreadsheet!AF726,CobraShortReasons),0)))</f>
        <v>1</v>
      </c>
      <c r="BJ726" s="5" t="b">
        <f ca="1">IF(ISERROR(DATEVALUE(TEXT(Spreadsheet!AG726,"mm/dd/yyyy")) &gt; TODAY()),IF(ISBLANK(Spreadsheet!AG726),TRUE,FALSE),IF(DATEVALUE(TEXT(Spreadsheet!AG726,"mm/dd/yyyy")) &gt; TODAY(),FALSE,TRUE))</f>
        <v>1</v>
      </c>
      <c r="BK726" s="5" t="b">
        <f>OR(ISBLANK(Spreadsheet!AH726),LEN(Spreadsheet!AH726)&lt;=25)</f>
        <v>1</v>
      </c>
      <c r="BL726" s="5" t="b">
        <f t="array" aca="1" ref="BL726" ca="1">IF(ISBLANK(Spreadsheet!AI726),TRUE,ISNUMBER(MATCH(TRUE,EXACT(Spreadsheet!AI726,INDIRECT(Spreadsheet!$D$2)),0)))</f>
        <v>1</v>
      </c>
      <c r="BM726" s="5" t="b">
        <f t="array" aca="1" ref="BM726" ca="1">IF(ISBLANK(Spreadsheet!AJ726),TRUE,ISNUMBER(MATCH(TRUE,EXACT(Spreadsheet!AJ726,INDIRECT(Spreadsheet!BJ726)),0)))</f>
        <v>1</v>
      </c>
      <c r="BN726" s="5" t="b">
        <f t="array" ref="BN726">IF(ISBLANK(Spreadsheet!AK726),TRUE,ISNUMBER(MATCH(TRUE,EXACT(Spreadsheet!AK726,DentalPlans),0)))</f>
        <v>1</v>
      </c>
      <c r="BO726" s="5" t="b">
        <f t="array" aca="1" ref="BO726" ca="1">IF(ISBLANK(Spreadsheet!AL726),TRUE,ISNUMBER(MATCH(TRUE,EXACT(Spreadsheet!AL726,INDIRECT(Spreadsheet!BK726)),0)))</f>
        <v>1</v>
      </c>
      <c r="BP726" s="5" t="b">
        <f t="array" ref="BP726">IF(ISBLANK(Spreadsheet!AM726),TRUE,ISNUMBER(MATCH(TRUE,EXACT(Spreadsheet!AM726,VisionPlans),0)))</f>
        <v>1</v>
      </c>
      <c r="BQ726" s="5" t="b">
        <f t="array" aca="1" ref="BQ726" ca="1">IF(ISBLANK(Spreadsheet!AN726),TRUE,ISNUMBER(MATCH(TRUE,EXACT(Spreadsheet!AN726,INDIRECT(Spreadsheet!BL726)),0)))</f>
        <v>1</v>
      </c>
      <c r="BR726" s="5" t="b">
        <f t="array" ref="BR726">IF(ISBLANK(Spreadsheet!AO726),TRUE,ISNUMBER(MATCH(TRUE,EXACT(Spreadsheet!AO726,LifeBenefitClasses),0)))</f>
        <v>1</v>
      </c>
      <c r="BS726" s="5" t="b">
        <f>IF(OR(ISBLANK(Spreadsheet!AO726), Spreadsheet!AO726="Waive"),IF(ISBLANK(Spreadsheet!AP726),TRUE,FALSE),IF(OR(AND(NOT(ISBLANK(Spreadsheet!AO726)),ISBLANK(Spreadsheet!AP726)),NOT(ISNUMBER(VALUE(Spreadsheet!AP726)))),FALSE,IF(OR(AND(Spreadsheet!AP726&lt;6,MOD(Spreadsheet!AP726*10,5)=0), MOD(Spreadsheet!AP726,5000)=0),TRUE,FALSE)))</f>
        <v>1</v>
      </c>
      <c r="BT726" s="5" t="b">
        <f t="array" ref="BT726">IF(ISBLANK(Spreadsheet!AQ726),TRUE,ISNUMBER(MATCH(TRUE,EXACT(Spreadsheet!AQ726,EnrollWaive),0)))</f>
        <v>1</v>
      </c>
      <c r="BU726" s="5" t="b">
        <f t="array" ref="BU726">IF(ISBLANK(Spreadsheet!AR726),TRUE,ISNUMBER(MATCH(TRUE,EXACT(Spreadsheet!AR726,LifeBenefitClasses),0)))</f>
        <v>1</v>
      </c>
      <c r="BV726" s="5" t="b">
        <f>IF(OR(ISBLANK(Spreadsheet!AR726), Spreadsheet!AR726="Waive"),IF(ISBLANK(Spreadsheet!AS726),TRUE,FALSE),IF(OR(AND(NOT(ISBLANK(Spreadsheet!AR726)),ISBLANK(Spreadsheet!AS726)),NOT(ISNUMBER(VALUE(Spreadsheet!AS726)))),FALSE,IF(OR(AND(Spreadsheet!AS726&lt;6,MOD(Spreadsheet!AS726*10,5)=0), MOD(Spreadsheet!AS726,10000)=0),TRUE,FALSE)))</f>
        <v>1</v>
      </c>
      <c r="BW726" s="5" t="b">
        <f t="array" ref="BW726">IF(ISBLANK(Spreadsheet!AT726),TRUE,ISNUMBER(MATCH(TRUE,EXACT(Spreadsheet!AT726,LifeBenefitClasses),0)))</f>
        <v>1</v>
      </c>
      <c r="BX726" s="5" t="b">
        <f>IF(OR(ISBLANK(Spreadsheet!AT726), Spreadsheet!AT726="Waive"),IF(ISBLANK(Spreadsheet!AU726),TRUE,FALSE),IF(OR(AND(NOT(ISBLANK(Spreadsheet!AT726)),ISBLANK(Spreadsheet!AU726)),NOT(ISNUMBER(VALUE(Spreadsheet!AU726)))),FALSE,IF(AND(NOT(OR(ISBLANK(Spreadsheet!AT726),Spreadsheet!AT726="Waive")),NOT(OR(ISBLANK(Spreadsheet!AR726),Spreadsheet!AR726="Waive")),MOD(Spreadsheet!AU726,5000)=0, Spreadsheet!AU726&lt;=(Spreadsheet!AS726*0.5)),TRUE,FALSE)))</f>
        <v>1</v>
      </c>
      <c r="BY726" s="5" t="b">
        <f t="array" ref="BY726">IF(ISBLANK(Spreadsheet!AV726),TRUE,ISNUMBER(MATCH(TRUE,EXACT(Spreadsheet!AV726,EnrollWaive),0)))</f>
        <v>1</v>
      </c>
      <c r="BZ726" s="5" t="b">
        <f t="array" ref="BZ726">IF(ISBLANK(Spreadsheet!AW726),TRUE,ISNUMBER(MATCH(TRUE,EXACT(Spreadsheet!AW726,LifeBenefitClasses),0)))</f>
        <v>1</v>
      </c>
      <c r="CA726" s="5" t="b">
        <f t="array" ref="CA726">IF(ISBLANK(Spreadsheet!AX726),TRUE,ISNUMBER(MATCH(TRUE,EXACT(Spreadsheet!AX726,LifeBenefitClasses),0)))</f>
        <v>1</v>
      </c>
      <c r="CB726" s="5" t="b">
        <f t="array" ref="CB726">IF(ISBLANK(Spreadsheet!AY726),TRUE,ISNUMBER(MATCH(TRUE,EXACT(Spreadsheet!AY726,LifeBenefitClasses),0)))</f>
        <v>1</v>
      </c>
      <c r="CC726" s="5" t="b">
        <f t="array" ref="CC726">IF(ISBLANK(Spreadsheet!AZ726),TRUE,ISNUMBER(MATCH(TRUE,EXACT(Spreadsheet!AZ726,LifeBenefitClasses),0)))</f>
        <v>1</v>
      </c>
      <c r="CD726" s="5" t="b">
        <f t="array" ref="CD726">IF(ISBLANK(Spreadsheet!BA726),TRUE,ISNUMBER(MATCH(TRUE,EXACT(Spreadsheet!BA726,LifeBenefitClasses),0)))</f>
        <v>1</v>
      </c>
      <c r="CE726" s="5" t="b">
        <f>IF(OR(ISBLANK(Spreadsheet!BA726), Spreadsheet!BA726="Waive"),IF(ISBLANK(Spreadsheet!BB726),TRUE,FALSE),IF(OR(AND(NOT(ISBLANK(Spreadsheet!BA726)),ISBLANK(Spreadsheet!BB726)),NOT(ISNUMBER(VALUE(Spreadsheet!BB726))),ISBLANK(Spreadsheet!BC726),NOT(ISNUMBER(VALUE(Spreadsheet!BC726)))),FALSE,IF(AND(Spreadsheet!BB726&gt;=50000,Spreadsheet!BB726&lt;=250000,MOD(Spreadsheet!BB726,10000)=0,Spreadsheet!BB726&lt;=(10*Spreadsheet!BC726)),TRUE,FALSE)))</f>
        <v>1</v>
      </c>
      <c r="CF726" s="5" t="b">
        <f>IF(NOT(ISBLANK(Spreadsheet!BC726)),AND(ISNUMBER(VALUE(Spreadsheet!BC726)),Spreadsheet!BC726&gt;0),AND(OR(ISBLANK(Spreadsheet!AO726),Spreadsheet!AO726="Waive",AND(NOT(OR(ISBLANK(Spreadsheet!AO726),Spreadsheet!AO726="Waive")),Spreadsheet!AP726&gt;=6)),OR(ISBLANK(Spreadsheet!AR726),AND(NOT(OR(ISBLANK(Spreadsheet!AR726),Spreadsheet!AR726="Waive")),Spreadsheet!AS726&gt;=6)),OR(ISBLANK(Spreadsheet!AW726)),OR(ISBLANK(Spreadsheet!AX726)),OR(ISBLANK(Spreadsheet!AY726)),OR(ISBLANK(Spreadsheet!AZ726)),OR(ISBLANK(Spreadsheet!BA726),Spreadsheet!BA726="Waive")))</f>
        <v>1</v>
      </c>
      <c r="CG726" s="5" t="b">
        <f t="shared" ca="1" si="51"/>
        <v>1</v>
      </c>
    </row>
    <row r="727" spans="8:85" x14ac:dyDescent="0.3">
      <c r="H727" s="5">
        <f t="shared" ca="1" si="52"/>
        <v>2</v>
      </c>
      <c r="I727" s="5" t="str">
        <f t="shared" ca="1" si="50"/>
        <v/>
      </c>
      <c r="J727" s="5" t="str">
        <f>IF(AND(NOT(ISBLANK(Spreadsheet!C727)),ISBLANK(Spreadsheet!D727)),Spreadsheet!F727&amp;" "&amp;Spreadsheet!H727,"")</f>
        <v/>
      </c>
      <c r="K727" s="5">
        <f>IF(AND(NOT(ISBLANK(Spreadsheet!C727)),ISBLANK(Spreadsheet!D727)),COUNTIFS(Spreadsheet!E728:E$786,"=Child",Spreadsheet!C728:C$786, "="&amp;Spreadsheet!C727) + COUNTIFS(Spreadsheet!E728:E$786,"=Step-child",Spreadsheet!C728:C$786, "="&amp;Spreadsheet!C727),0)</f>
        <v>0</v>
      </c>
      <c r="L727" s="5">
        <f>IF(NOT(ISBLANK(J727)),COUNTIFS(Spreadsheet!E728:E$786,"=Wife",Spreadsheet!C728:C$786, "="&amp;Spreadsheet!C727) + COUNTIFS(Spreadsheet!E728:E$786,"=Husband",Spreadsheet!C728:C$786, "="&amp;Spreadsheet!C727),0)</f>
        <v>0</v>
      </c>
      <c r="M727" s="5">
        <f>IF(NOT(ISBLANK(Spreadsheet!AJ727)),VLOOKUP(Spreadsheet!AJ727,'Drop Downs'!$P$2:$R$16,3,FALSE),0)</f>
        <v>0</v>
      </c>
      <c r="N727" s="5">
        <f>IF(NOT(ISBLANK(Spreadsheet!AJ727)), VLOOKUP(Spreadsheet!AJ727,'Drop Downs'!$P$2:$R$16,2,FALSE),0)</f>
        <v>0</v>
      </c>
      <c r="O727" s="5">
        <f>IF(NOT(ISBLANK(Spreadsheet!AL727)),VLOOKUP(Spreadsheet!AL727,'Drop Downs'!$P$2:$R$16,3,FALSE), 0)</f>
        <v>0</v>
      </c>
      <c r="P727" s="5">
        <f>IF(NOT(ISBLANK(Spreadsheet!AL727)),VLOOKUP(Spreadsheet!AL727,'Drop Downs'!$P$2:$R$16,2,FALSE),0)</f>
        <v>0</v>
      </c>
      <c r="Q727" s="5">
        <f>IF(NOT(ISBLANK(Spreadsheet!AN727)),VLOOKUP(Spreadsheet!AN727,'Drop Downs'!$P$2:$R$16,3,FALSE),0)</f>
        <v>0</v>
      </c>
      <c r="R727" s="5">
        <f>IF(NOT(ISBLANK(Spreadsheet!AN727)),VLOOKUP(Spreadsheet!AN727,'Drop Downs'!$P$2:$R$16,2,FALSE),0)</f>
        <v>0</v>
      </c>
      <c r="S727" s="5" t="str">
        <f>IF(OR(M727&gt;K727,N727&gt;L727,O727&gt;K727, Q727&gt;K727,N727&gt;L727, P727&gt;L727, R727&gt;L727),"Member currently has a coverage election over what he/she needs.  Please add more dependents or adjust the coverage election.","")&amp;(IF(AND(NOT(ISBLANK(Spreadsheet!C727)),NOT(ISBLANK(Spreadsheet!D727)),ISBLANK(Spreadsheet!E727)),"Dependent lacks a relationship to member.Please select one from the drop-down.",""))</f>
        <v/>
      </c>
      <c r="T727" s="5" t="b">
        <f t="shared" si="53"/>
        <v>1</v>
      </c>
      <c r="U727" s="5" t="b">
        <f>OR(ISBLANK(Spreadsheet!C727),IF(NOT(ISBLANK(Spreadsheet!D727)),NOT(ISBLANK(Spreadsheet!E727)),TRUE))</f>
        <v>1</v>
      </c>
      <c r="V727" s="5" t="b">
        <f>OR(ISBLANK(Spreadsheet!C727), NOT(ISBLANK(Spreadsheet!I727)))</f>
        <v>1</v>
      </c>
      <c r="W727" s="5" t="b">
        <f>OR(ISBLANK(Spreadsheet!D727),NOT(ISBLANK(Spreadsheet!C727)))</f>
        <v>1</v>
      </c>
      <c r="X727" s="155" t="str">
        <f>REPT("0",MIN(FIND({1,2,3,4,5,6,7,8,9},Spreadsheet!C727&amp;"123456789"))-1)&amp;IF(ISBLANK(Spreadsheet!C727),"",SUMPRODUCT(MID(0&amp;Spreadsheet!C727,LARGE(INDEX(ISNUMBER(--MID(Spreadsheet!C727,ROW($1:$225),1))*
 ROW($1:$225),0),ROW($1:$225))+1,1)*10^ROW($1:$225)/10))</f>
        <v/>
      </c>
      <c r="Y727" s="5" t="b">
        <f>IF(NOT(ISBLANK(Spreadsheet!C727)),IF(AND(ISNUMBER(VALUE(Spreadsheet!C727)), LEN(Spreadsheet!C727)=9),TRUE,FALSE),TRUE)</f>
        <v>1</v>
      </c>
      <c r="Z727" s="155" t="str">
        <f>REPT("0",MIN(FIND({1,2,3,4,5,6,7,8,9},Spreadsheet!D727&amp;"123456789"))-1)&amp;IF(ISBLANK(Spreadsheet!D727),"",SUMPRODUCT(MID(0&amp;Spreadsheet!D727,LARGE(INDEX(ISNUMBER(--MID(Spreadsheet!D727,ROW($1:$225),1))*
 ROW($1:$225),0),ROW($1:$225))+1,1)*10^ROW($1:$225)/10))</f>
        <v/>
      </c>
      <c r="AA727" s="5" t="b">
        <f>IF(AND(NOT(ISBLANK(Spreadsheet!D727)),NOT(ISBLANK(Spreadsheet!C727))),IF(AND(ISNUMBER(VALUE(Spreadsheet!D727)), LEN(Spreadsheet!D727)=9),TRUE,FALSE),IF(AND(NOT(ISBLANK(Spreadsheet!D727)),ISBLANK(Spreadsheet!C727)),FALSE,TRUE))</f>
        <v>1</v>
      </c>
      <c r="AB727" s="5" t="b">
        <f>OR(ISBLANK(Spreadsheet!Y727),IF(NOT(ISBLANK(Spreadsheet!Y727)),LEN(Spreadsheet!Y727)=10,ISNUMBER(VALUE(Spreadsheet!Y727))))</f>
        <v>1</v>
      </c>
      <c r="AC727" s="5" t="b">
        <f>OR(ISBLANK(Spreadsheet!AI727), AND(NOT(ISBLANK(Spreadsheet!AJ727)), NOT(ISNUMBER(SEARCH("Waive",Spreadsheet!AJ727)))))</f>
        <v>1</v>
      </c>
      <c r="AD727" s="5" t="b">
        <f>OR(ISBLANK(Spreadsheet!AK727), AND(NOT(ISBLANK(Spreadsheet!AL727)), NOT(ISNUMBER(SEARCH("Waive",Spreadsheet!AL727)))))</f>
        <v>1</v>
      </c>
      <c r="AE727" s="5" t="b">
        <f>OR(ISBLANK(Spreadsheet!AM727), AND(NOT(ISBLANK(Spreadsheet!AN727)), NOT(ISNUMBER(SEARCH("Waive", Spreadsheet!AN727)))))</f>
        <v>1</v>
      </c>
      <c r="AF727" s="5" t="b">
        <f>OR(ISBLANK(Spreadsheet!C727), NOT(ISBLANK(Spreadsheet!D727)),NOT(ISBLANK(Spreadsheet!L727)))</f>
        <v>1</v>
      </c>
      <c r="AG727" s="5" t="b">
        <f>IF(AND(NOT(ISBLANK(Spreadsheet!C727)), NOT(ISBLANK(Spreadsheet!D727)),Spreadsheet!C727&lt;&gt;Spreadsheet!D727),IF(ISERROR(VLOOKUP(Spreadsheet!C727, Spreadsheet!$C$6:'Spreadsheet'!$C726,1,FALSE)), FALSE, TRUE),TRUE)</f>
        <v>1</v>
      </c>
      <c r="AH727" s="5" t="b">
        <f>Spreadsheet!$B$2=Spreadsheet!AD727</f>
        <v>1</v>
      </c>
      <c r="AI727" s="5" t="b">
        <f>IF(ISBLANK(Spreadsheet!G727),TRUE,IF(OR(LEN(Spreadsheet!G727)&gt;1,ISNUMBER(VALUE(Spreadsheet!G727))),FALSE,TRUE))</f>
        <v>1</v>
      </c>
      <c r="AJ727" s="5" t="b">
        <f>OR(ISBLANK(Spreadsheet!C727), NOT(ISBLANK(Spreadsheet!B727)), NOT(ISBLANK(Spreadsheet!D727)))</f>
        <v>1</v>
      </c>
      <c r="AK727" s="5" t="b">
        <f t="array" ref="AK727">IF(OR(AND(ISBLANK(Spreadsheet!E727),ISBLANK(Spreadsheet!D727),NOT(ISBLANK(Spreadsheet!C727))),AND(ISBLANK(Spreadsheet!E727),ISBLANK(Spreadsheet!D727),ISBLANK(Spreadsheet!C727))),TRUE,ISNUMBER(MATCH(TRUE,EXACT(Spreadsheet!E727,Relationships),0)))</f>
        <v>1</v>
      </c>
      <c r="AL727" s="5" t="b">
        <f>IF(NOT(ISBLANK(Spreadsheet!C727)),IF(OR(ISBLANK(Spreadsheet!F727),LEN(Spreadsheet!F727)&gt;40),FALSE,TRUE),TRUE)</f>
        <v>1</v>
      </c>
      <c r="AM727" s="5" t="b">
        <f>IF(NOT(ISBLANK(Spreadsheet!C727)),IF(OR(ISBLANK(Spreadsheet!H727),LEN(Spreadsheet!H727)&gt;40),FALSE,TRUE),TRUE)</f>
        <v>1</v>
      </c>
      <c r="AN727" s="5" t="b">
        <f t="array" ref="AN727">IF(ISBLANK(Spreadsheet!I727),TRUE,ISNUMBER(MATCH(TRUE,EXACT(Spreadsheet!I727,GenderValues),0)))</f>
        <v>1</v>
      </c>
      <c r="AO727" s="5" t="b">
        <f ca="1">IF(ISERROR(DATEVALUE(TEXT(Spreadsheet!J727,"mm/dd/yyyy")) &gt; TODAY()),IF(AND(ISBLANK(Spreadsheet!J727),ISBLANK(Spreadsheet!C727)),TRUE,FALSE),IF(DATEVALUE(TEXT(Spreadsheet!J727,"mm/dd/yyyy")) &gt; TODAY(),FALSE,TRUE))</f>
        <v>1</v>
      </c>
      <c r="AP727" s="5" t="b">
        <f>OR(ISBLANK(Spreadsheet!K727),LEN(Spreadsheet!K727)&lt;=100)</f>
        <v>1</v>
      </c>
      <c r="AQ727" s="5" t="b">
        <f t="array" ref="AQ727">IF(OR(AND(ISBLANK(Spreadsheet!L727),ISBLANK(Spreadsheet!C727)),AND(NOT(ISBLANK(Spreadsheet!C727)),NOT(ISBLANK(Spreadsheet!D727)))),TRUE,ISNUMBER(MATCH(TRUE,EXACT(Spreadsheet!L727,MaritalStatus),0)))</f>
        <v>1</v>
      </c>
      <c r="AR727" s="5" t="b">
        <f ca="1">IF(ISERROR(DATEVALUE(TEXT(Spreadsheet!M727,"mm/dd/yyyy")) &gt; TODAY()),IF(ISBLANK(Spreadsheet!M727),TRUE,FALSE),IF(DATEVALUE(TEXT(Spreadsheet!M727,"mm/dd/yyyy")) &gt; TODAY(),FALSE,TRUE))</f>
        <v>1</v>
      </c>
      <c r="AS727" s="5" t="b">
        <f>OR(ISBLANK(Spreadsheet!N727),LEN(Spreadsheet!N727)&lt;=100)</f>
        <v>1</v>
      </c>
      <c r="AT727" s="5" t="b">
        <f>OR(ISBLANK(Spreadsheet!O727),UPPER(Spreadsheet!O727)="YES")</f>
        <v>1</v>
      </c>
      <c r="AU727" s="5" t="b">
        <f>OR(ISBLANK(Spreadsheet!P727),UPPER(Spreadsheet!P727)="YES")</f>
        <v>1</v>
      </c>
      <c r="AV727" s="5" t="b">
        <f t="array" ref="AV727">IF(ISBLANK(Spreadsheet!Q727),TRUE,ISNUMBER(MATCH(TRUE,EXACT(Spreadsheet!Q727,OnGroupsPriorIns),0)))</f>
        <v>1</v>
      </c>
      <c r="AW727" s="5" t="b">
        <f>OR(ISBLANK(Spreadsheet!R727),UPPER(Spreadsheet!R727)="YES")</f>
        <v>1</v>
      </c>
      <c r="AX727" s="5" t="b">
        <f>OR(ISBLANK(Spreadsheet!S727),UPPER(Spreadsheet!S727)="YES")</f>
        <v>1</v>
      </c>
      <c r="AY727" s="5" t="b">
        <f>OR(AND(ISBLANK(Spreadsheet!C727),LEN(Spreadsheet!T727)=0),AND(NOT(ISBLANK(Spreadsheet!C727)),LEN(Spreadsheet!T727)&gt;0,LEN(Spreadsheet!T727)&lt;=50))</f>
        <v>1</v>
      </c>
      <c r="AZ727" s="5" t="b">
        <f>OR(LEN(Spreadsheet!U727)=0,AND(LEN(Spreadsheet!U727)&gt;0,LEN(Spreadsheet!U727)&lt;=50))</f>
        <v>1</v>
      </c>
      <c r="BA727" s="5" t="b">
        <f>OR(AND(ISBLANK(Spreadsheet!C727),LEN(Spreadsheet!V727)=0),AND(NOT(ISBLANK(Spreadsheet!C727)),LEN(Spreadsheet!V727)&gt;0,LEN(Spreadsheet!V727)&lt;=50))</f>
        <v>1</v>
      </c>
      <c r="BB727" s="5" t="b">
        <f t="array" ref="BB727">IF(AND(ISBLANK(Spreadsheet!C727),LEN(Spreadsheet!W727)=0),TRUE,ISNUMBER(MATCH(TRUE,EXACT(Spreadsheet!W727,States),0)))</f>
        <v>1</v>
      </c>
      <c r="BC727" s="5" t="b">
        <f>OR(AND(ISBLANK(Spreadsheet!C727),LEN(Spreadsheet!X727)=0),AND(NOT(ISBLANK(Spreadsheet!C727)),LEN(Spreadsheet!X727)&gt;0,LEN(Spreadsheet!X727)=5,ISNUMBER(VALUE(Spreadsheet!X727))))</f>
        <v>1</v>
      </c>
      <c r="BD727" s="5" t="b">
        <f>OR(ISBLANK(Spreadsheet!Z727),LEN(Spreadsheet!Z727)&lt;=50)</f>
        <v>1</v>
      </c>
      <c r="BE727" s="5" t="b">
        <f>ISBLANK(Spreadsheet!AA727)</f>
        <v>1</v>
      </c>
      <c r="BF727" s="5" t="b">
        <f>ISBLANK(Spreadsheet!AB727)</f>
        <v>1</v>
      </c>
      <c r="BG727" s="5" t="b">
        <f>IF(ISERROR(DATEVALUE(TEXT(Spreadsheet!AC727,"mm/dd/yyyy")) &gt; DATEVALUE(TEXT(Spreadsheet!J727,"mm/dd/yyyy"))),IF(OR(AND(ISBLANK(Spreadsheet!AC727),ISBLANK(Spreadsheet!C727)),AND(NOT(ISBLANK(Spreadsheet!C727)),ISBLANK(Spreadsheet!AC727),NOT(ISBLANK(Spreadsheet!D727)))),TRUE,FALSE),IF(DATEVALUE(TEXT(Spreadsheet!AC727,"mm/dd/yyyy")) &gt; DATEVALUE(TEXT(Spreadsheet!J727,"mm/dd/yyyy")),TRUE,FALSE))</f>
        <v>1</v>
      </c>
      <c r="BH727" s="5" t="b">
        <f>OR(AND(ISBLANK(Spreadsheet!C727),ISBLANK(Spreadsheet!AE727)),AND(NOT(ISBLANK(Spreadsheet!C727)),NOT(ISBLANK(Spreadsheet!D727)),ISBLANK(Spreadsheet!AE727)),AND(NOT(ISBLANK(Spreadsheet!C727)),ISBLANK(Spreadsheet!D727),NOT(ISBLANK(Spreadsheet!AE727)),LEN(Spreadsheet!AE727)&lt;=100))</f>
        <v>1</v>
      </c>
      <c r="BI727" s="5" t="b">
        <f t="array" ref="BI727">IF(ISBLANK(Spreadsheet!AF727),TRUE,ISNUMBER(MATCH(TRUE,EXACT(Spreadsheet!AF727,CobraShortReasons),0)))</f>
        <v>1</v>
      </c>
      <c r="BJ727" s="5" t="b">
        <f ca="1">IF(ISERROR(DATEVALUE(TEXT(Spreadsheet!AG727,"mm/dd/yyyy")) &gt; TODAY()),IF(ISBLANK(Spreadsheet!AG727),TRUE,FALSE),IF(DATEVALUE(TEXT(Spreadsheet!AG727,"mm/dd/yyyy")) &gt; TODAY(),FALSE,TRUE))</f>
        <v>1</v>
      </c>
      <c r="BK727" s="5" t="b">
        <f>OR(ISBLANK(Spreadsheet!AH727),LEN(Spreadsheet!AH727)&lt;=25)</f>
        <v>1</v>
      </c>
      <c r="BL727" s="5" t="b">
        <f t="array" aca="1" ref="BL727" ca="1">IF(ISBLANK(Spreadsheet!AI727),TRUE,ISNUMBER(MATCH(TRUE,EXACT(Spreadsheet!AI727,INDIRECT(Spreadsheet!$D$2)),0)))</f>
        <v>1</v>
      </c>
      <c r="BM727" s="5" t="b">
        <f t="array" aca="1" ref="BM727" ca="1">IF(ISBLANK(Spreadsheet!AJ727),TRUE,ISNUMBER(MATCH(TRUE,EXACT(Spreadsheet!AJ727,INDIRECT(Spreadsheet!BJ727)),0)))</f>
        <v>1</v>
      </c>
      <c r="BN727" s="5" t="b">
        <f t="array" ref="BN727">IF(ISBLANK(Spreadsheet!AK727),TRUE,ISNUMBER(MATCH(TRUE,EXACT(Spreadsheet!AK727,DentalPlans),0)))</f>
        <v>1</v>
      </c>
      <c r="BO727" s="5" t="b">
        <f t="array" aca="1" ref="BO727" ca="1">IF(ISBLANK(Spreadsheet!AL727),TRUE,ISNUMBER(MATCH(TRUE,EXACT(Spreadsheet!AL727,INDIRECT(Spreadsheet!BK727)),0)))</f>
        <v>1</v>
      </c>
      <c r="BP727" s="5" t="b">
        <f t="array" ref="BP727">IF(ISBLANK(Spreadsheet!AM727),TRUE,ISNUMBER(MATCH(TRUE,EXACT(Spreadsheet!AM727,VisionPlans),0)))</f>
        <v>1</v>
      </c>
      <c r="BQ727" s="5" t="b">
        <f t="array" aca="1" ref="BQ727" ca="1">IF(ISBLANK(Spreadsheet!AN727),TRUE,ISNUMBER(MATCH(TRUE,EXACT(Spreadsheet!AN727,INDIRECT(Spreadsheet!BL727)),0)))</f>
        <v>1</v>
      </c>
      <c r="BR727" s="5" t="b">
        <f t="array" ref="BR727">IF(ISBLANK(Spreadsheet!AO727),TRUE,ISNUMBER(MATCH(TRUE,EXACT(Spreadsheet!AO727,LifeBenefitClasses),0)))</f>
        <v>1</v>
      </c>
      <c r="BS727" s="5" t="b">
        <f>IF(OR(ISBLANK(Spreadsheet!AO727), Spreadsheet!AO727="Waive"),IF(ISBLANK(Spreadsheet!AP727),TRUE,FALSE),IF(OR(AND(NOT(ISBLANK(Spreadsheet!AO727)),ISBLANK(Spreadsheet!AP727)),NOT(ISNUMBER(VALUE(Spreadsheet!AP727)))),FALSE,IF(OR(AND(Spreadsheet!AP727&lt;6,MOD(Spreadsheet!AP727*10,5)=0), MOD(Spreadsheet!AP727,5000)=0),TRUE,FALSE)))</f>
        <v>1</v>
      </c>
      <c r="BT727" s="5" t="b">
        <f t="array" ref="BT727">IF(ISBLANK(Spreadsheet!AQ727),TRUE,ISNUMBER(MATCH(TRUE,EXACT(Spreadsheet!AQ727,EnrollWaive),0)))</f>
        <v>1</v>
      </c>
      <c r="BU727" s="5" t="b">
        <f t="array" ref="BU727">IF(ISBLANK(Spreadsheet!AR727),TRUE,ISNUMBER(MATCH(TRUE,EXACT(Spreadsheet!AR727,LifeBenefitClasses),0)))</f>
        <v>1</v>
      </c>
      <c r="BV727" s="5" t="b">
        <f>IF(OR(ISBLANK(Spreadsheet!AR727), Spreadsheet!AR727="Waive"),IF(ISBLANK(Spreadsheet!AS727),TRUE,FALSE),IF(OR(AND(NOT(ISBLANK(Spreadsheet!AR727)),ISBLANK(Spreadsheet!AS727)),NOT(ISNUMBER(VALUE(Spreadsheet!AS727)))),FALSE,IF(OR(AND(Spreadsheet!AS727&lt;6,MOD(Spreadsheet!AS727*10,5)=0), MOD(Spreadsheet!AS727,10000)=0),TRUE,FALSE)))</f>
        <v>1</v>
      </c>
      <c r="BW727" s="5" t="b">
        <f t="array" ref="BW727">IF(ISBLANK(Spreadsheet!AT727),TRUE,ISNUMBER(MATCH(TRUE,EXACT(Spreadsheet!AT727,LifeBenefitClasses),0)))</f>
        <v>1</v>
      </c>
      <c r="BX727" s="5" t="b">
        <f>IF(OR(ISBLANK(Spreadsheet!AT727), Spreadsheet!AT727="Waive"),IF(ISBLANK(Spreadsheet!AU727),TRUE,FALSE),IF(OR(AND(NOT(ISBLANK(Spreadsheet!AT727)),ISBLANK(Spreadsheet!AU727)),NOT(ISNUMBER(VALUE(Spreadsheet!AU727)))),FALSE,IF(AND(NOT(OR(ISBLANK(Spreadsheet!AT727),Spreadsheet!AT727="Waive")),NOT(OR(ISBLANK(Spreadsheet!AR727),Spreadsheet!AR727="Waive")),MOD(Spreadsheet!AU727,5000)=0, Spreadsheet!AU727&lt;=(Spreadsheet!AS727*0.5)),TRUE,FALSE)))</f>
        <v>1</v>
      </c>
      <c r="BY727" s="5" t="b">
        <f t="array" ref="BY727">IF(ISBLANK(Spreadsheet!AV727),TRUE,ISNUMBER(MATCH(TRUE,EXACT(Spreadsheet!AV727,EnrollWaive),0)))</f>
        <v>1</v>
      </c>
      <c r="BZ727" s="5" t="b">
        <f t="array" ref="BZ727">IF(ISBLANK(Spreadsheet!AW727),TRUE,ISNUMBER(MATCH(TRUE,EXACT(Spreadsheet!AW727,LifeBenefitClasses),0)))</f>
        <v>1</v>
      </c>
      <c r="CA727" s="5" t="b">
        <f t="array" ref="CA727">IF(ISBLANK(Spreadsheet!AX727),TRUE,ISNUMBER(MATCH(TRUE,EXACT(Spreadsheet!AX727,LifeBenefitClasses),0)))</f>
        <v>1</v>
      </c>
      <c r="CB727" s="5" t="b">
        <f t="array" ref="CB727">IF(ISBLANK(Spreadsheet!AY727),TRUE,ISNUMBER(MATCH(TRUE,EXACT(Spreadsheet!AY727,LifeBenefitClasses),0)))</f>
        <v>1</v>
      </c>
      <c r="CC727" s="5" t="b">
        <f t="array" ref="CC727">IF(ISBLANK(Spreadsheet!AZ727),TRUE,ISNUMBER(MATCH(TRUE,EXACT(Spreadsheet!AZ727,LifeBenefitClasses),0)))</f>
        <v>1</v>
      </c>
      <c r="CD727" s="5" t="b">
        <f t="array" ref="CD727">IF(ISBLANK(Spreadsheet!BA727),TRUE,ISNUMBER(MATCH(TRUE,EXACT(Spreadsheet!BA727,LifeBenefitClasses),0)))</f>
        <v>1</v>
      </c>
      <c r="CE727" s="5" t="b">
        <f>IF(OR(ISBLANK(Spreadsheet!BA727), Spreadsheet!BA727="Waive"),IF(ISBLANK(Spreadsheet!BB727),TRUE,FALSE),IF(OR(AND(NOT(ISBLANK(Spreadsheet!BA727)),ISBLANK(Spreadsheet!BB727)),NOT(ISNUMBER(VALUE(Spreadsheet!BB727))),ISBLANK(Spreadsheet!BC727),NOT(ISNUMBER(VALUE(Spreadsheet!BC727)))),FALSE,IF(AND(Spreadsheet!BB727&gt;=50000,Spreadsheet!BB727&lt;=250000,MOD(Spreadsheet!BB727,10000)=0,Spreadsheet!BB727&lt;=(10*Spreadsheet!BC727)),TRUE,FALSE)))</f>
        <v>1</v>
      </c>
      <c r="CF727" s="5" t="b">
        <f>IF(NOT(ISBLANK(Spreadsheet!BC727)),AND(ISNUMBER(VALUE(Spreadsheet!BC727)),Spreadsheet!BC727&gt;0),AND(OR(ISBLANK(Spreadsheet!AO727),Spreadsheet!AO727="Waive",AND(NOT(OR(ISBLANK(Spreadsheet!AO727),Spreadsheet!AO727="Waive")),Spreadsheet!AP727&gt;=6)),OR(ISBLANK(Spreadsheet!AR727),AND(NOT(OR(ISBLANK(Spreadsheet!AR727),Spreadsheet!AR727="Waive")),Spreadsheet!AS727&gt;=6)),OR(ISBLANK(Spreadsheet!AW727)),OR(ISBLANK(Spreadsheet!AX727)),OR(ISBLANK(Spreadsheet!AY727)),OR(ISBLANK(Spreadsheet!AZ727)),OR(ISBLANK(Spreadsheet!BA727),Spreadsheet!BA727="Waive")))</f>
        <v>1</v>
      </c>
      <c r="CG727" s="5" t="b">
        <f t="shared" ca="1" si="51"/>
        <v>1</v>
      </c>
    </row>
    <row r="728" spans="8:85" x14ac:dyDescent="0.3">
      <c r="H728" s="5">
        <f t="shared" ca="1" si="52"/>
        <v>2</v>
      </c>
      <c r="I728" s="5" t="str">
        <f t="shared" ca="1" si="50"/>
        <v/>
      </c>
      <c r="J728" s="5" t="str">
        <f>IF(AND(NOT(ISBLANK(Spreadsheet!C728)),ISBLANK(Spreadsheet!D728)),Spreadsheet!F728&amp;" "&amp;Spreadsheet!H728,"")</f>
        <v/>
      </c>
      <c r="K728" s="5">
        <f>IF(AND(NOT(ISBLANK(Spreadsheet!C728)),ISBLANK(Spreadsheet!D728)),COUNTIFS(Spreadsheet!E729:E$786,"=Child",Spreadsheet!C729:C$786, "="&amp;Spreadsheet!C728) + COUNTIFS(Spreadsheet!E729:E$786,"=Step-child",Spreadsheet!C729:C$786, "="&amp;Spreadsheet!C728),0)</f>
        <v>0</v>
      </c>
      <c r="L728" s="5">
        <f>IF(NOT(ISBLANK(J728)),COUNTIFS(Spreadsheet!E729:E$786,"=Wife",Spreadsheet!C729:C$786, "="&amp;Spreadsheet!C728) + COUNTIFS(Spreadsheet!E729:E$786,"=Husband",Spreadsheet!C729:C$786, "="&amp;Spreadsheet!C728),0)</f>
        <v>0</v>
      </c>
      <c r="M728" s="5">
        <f>IF(NOT(ISBLANK(Spreadsheet!AJ728)),VLOOKUP(Spreadsheet!AJ728,'Drop Downs'!$P$2:$R$16,3,FALSE),0)</f>
        <v>0</v>
      </c>
      <c r="N728" s="5">
        <f>IF(NOT(ISBLANK(Spreadsheet!AJ728)), VLOOKUP(Spreadsheet!AJ728,'Drop Downs'!$P$2:$R$16,2,FALSE),0)</f>
        <v>0</v>
      </c>
      <c r="O728" s="5">
        <f>IF(NOT(ISBLANK(Spreadsheet!AL728)),VLOOKUP(Spreadsheet!AL728,'Drop Downs'!$P$2:$R$16,3,FALSE), 0)</f>
        <v>0</v>
      </c>
      <c r="P728" s="5">
        <f>IF(NOT(ISBLANK(Spreadsheet!AL728)),VLOOKUP(Spreadsheet!AL728,'Drop Downs'!$P$2:$R$16,2,FALSE),0)</f>
        <v>0</v>
      </c>
      <c r="Q728" s="5">
        <f>IF(NOT(ISBLANK(Spreadsheet!AN728)),VLOOKUP(Spreadsheet!AN728,'Drop Downs'!$P$2:$R$16,3,FALSE),0)</f>
        <v>0</v>
      </c>
      <c r="R728" s="5">
        <f>IF(NOT(ISBLANK(Spreadsheet!AN728)),VLOOKUP(Spreadsheet!AN728,'Drop Downs'!$P$2:$R$16,2,FALSE),0)</f>
        <v>0</v>
      </c>
      <c r="S728" s="5" t="str">
        <f>IF(OR(M728&gt;K728,N728&gt;L728,O728&gt;K728, Q728&gt;K728,N728&gt;L728, P728&gt;L728, R728&gt;L728),"Member currently has a coverage election over what he/she needs.  Please add more dependents or adjust the coverage election.","")&amp;(IF(AND(NOT(ISBLANK(Spreadsheet!C728)),NOT(ISBLANK(Spreadsheet!D728)),ISBLANK(Spreadsheet!E728)),"Dependent lacks a relationship to member.Please select one from the drop-down.",""))</f>
        <v/>
      </c>
      <c r="T728" s="5" t="b">
        <f t="shared" si="53"/>
        <v>1</v>
      </c>
      <c r="U728" s="5" t="b">
        <f>OR(ISBLANK(Spreadsheet!C728),IF(NOT(ISBLANK(Spreadsheet!D728)),NOT(ISBLANK(Spreadsheet!E728)),TRUE))</f>
        <v>1</v>
      </c>
      <c r="V728" s="5" t="b">
        <f>OR(ISBLANK(Spreadsheet!C728), NOT(ISBLANK(Spreadsheet!I728)))</f>
        <v>1</v>
      </c>
      <c r="W728" s="5" t="b">
        <f>OR(ISBLANK(Spreadsheet!D728),NOT(ISBLANK(Spreadsheet!C728)))</f>
        <v>1</v>
      </c>
      <c r="X728" s="155" t="str">
        <f>REPT("0",MIN(FIND({1,2,3,4,5,6,7,8,9},Spreadsheet!C728&amp;"123456789"))-1)&amp;IF(ISBLANK(Spreadsheet!C728),"",SUMPRODUCT(MID(0&amp;Spreadsheet!C728,LARGE(INDEX(ISNUMBER(--MID(Spreadsheet!C728,ROW($1:$225),1))*
 ROW($1:$225),0),ROW($1:$225))+1,1)*10^ROW($1:$225)/10))</f>
        <v/>
      </c>
      <c r="Y728" s="5" t="b">
        <f>IF(NOT(ISBLANK(Spreadsheet!C728)),IF(AND(ISNUMBER(VALUE(Spreadsheet!C728)), LEN(Spreadsheet!C728)=9),TRUE,FALSE),TRUE)</f>
        <v>1</v>
      </c>
      <c r="Z728" s="155" t="str">
        <f>REPT("0",MIN(FIND({1,2,3,4,5,6,7,8,9},Spreadsheet!D728&amp;"123456789"))-1)&amp;IF(ISBLANK(Spreadsheet!D728),"",SUMPRODUCT(MID(0&amp;Spreadsheet!D728,LARGE(INDEX(ISNUMBER(--MID(Spreadsheet!D728,ROW($1:$225),1))*
 ROW($1:$225),0),ROW($1:$225))+1,1)*10^ROW($1:$225)/10))</f>
        <v/>
      </c>
      <c r="AA728" s="5" t="b">
        <f>IF(AND(NOT(ISBLANK(Spreadsheet!D728)),NOT(ISBLANK(Spreadsheet!C728))),IF(AND(ISNUMBER(VALUE(Spreadsheet!D728)), LEN(Spreadsheet!D728)=9),TRUE,FALSE),IF(AND(NOT(ISBLANK(Spreadsheet!D728)),ISBLANK(Spreadsheet!C728)),FALSE,TRUE))</f>
        <v>1</v>
      </c>
      <c r="AB728" s="5" t="b">
        <f>OR(ISBLANK(Spreadsheet!Y728),IF(NOT(ISBLANK(Spreadsheet!Y728)),LEN(Spreadsheet!Y728)=10,ISNUMBER(VALUE(Spreadsheet!Y728))))</f>
        <v>1</v>
      </c>
      <c r="AC728" s="5" t="b">
        <f>OR(ISBLANK(Spreadsheet!AI728), AND(NOT(ISBLANK(Spreadsheet!AJ728)), NOT(ISNUMBER(SEARCH("Waive",Spreadsheet!AJ728)))))</f>
        <v>1</v>
      </c>
      <c r="AD728" s="5" t="b">
        <f>OR(ISBLANK(Spreadsheet!AK728), AND(NOT(ISBLANK(Spreadsheet!AL728)), NOT(ISNUMBER(SEARCH("Waive",Spreadsheet!AL728)))))</f>
        <v>1</v>
      </c>
      <c r="AE728" s="5" t="b">
        <f>OR(ISBLANK(Spreadsheet!AM728), AND(NOT(ISBLANK(Spreadsheet!AN728)), NOT(ISNUMBER(SEARCH("Waive", Spreadsheet!AN728)))))</f>
        <v>1</v>
      </c>
      <c r="AF728" s="5" t="b">
        <f>OR(ISBLANK(Spreadsheet!C728), NOT(ISBLANK(Spreadsheet!D728)),NOT(ISBLANK(Spreadsheet!L728)))</f>
        <v>1</v>
      </c>
      <c r="AG728" s="5" t="b">
        <f>IF(AND(NOT(ISBLANK(Spreadsheet!C728)), NOT(ISBLANK(Spreadsheet!D728)),Spreadsheet!C728&lt;&gt;Spreadsheet!D728),IF(ISERROR(VLOOKUP(Spreadsheet!C728, Spreadsheet!$C$6:'Spreadsheet'!$C727,1,FALSE)), FALSE, TRUE),TRUE)</f>
        <v>1</v>
      </c>
      <c r="AH728" s="5" t="b">
        <f>Spreadsheet!$B$2=Spreadsheet!AD728</f>
        <v>1</v>
      </c>
      <c r="AI728" s="5" t="b">
        <f>IF(ISBLANK(Spreadsheet!G728),TRUE,IF(OR(LEN(Spreadsheet!G728)&gt;1,ISNUMBER(VALUE(Spreadsheet!G728))),FALSE,TRUE))</f>
        <v>1</v>
      </c>
      <c r="AJ728" s="5" t="b">
        <f>OR(ISBLANK(Spreadsheet!C728), NOT(ISBLANK(Spreadsheet!B728)), NOT(ISBLANK(Spreadsheet!D728)))</f>
        <v>1</v>
      </c>
      <c r="AK728" s="5" t="b">
        <f t="array" ref="AK728">IF(OR(AND(ISBLANK(Spreadsheet!E728),ISBLANK(Spreadsheet!D728),NOT(ISBLANK(Spreadsheet!C728))),AND(ISBLANK(Spreadsheet!E728),ISBLANK(Spreadsheet!D728),ISBLANK(Spreadsheet!C728))),TRUE,ISNUMBER(MATCH(TRUE,EXACT(Spreadsheet!E728,Relationships),0)))</f>
        <v>1</v>
      </c>
      <c r="AL728" s="5" t="b">
        <f>IF(NOT(ISBLANK(Spreadsheet!C728)),IF(OR(ISBLANK(Spreadsheet!F728),LEN(Spreadsheet!F728)&gt;40),FALSE,TRUE),TRUE)</f>
        <v>1</v>
      </c>
      <c r="AM728" s="5" t="b">
        <f>IF(NOT(ISBLANK(Spreadsheet!C728)),IF(OR(ISBLANK(Spreadsheet!H728),LEN(Spreadsheet!H728)&gt;40),FALSE,TRUE),TRUE)</f>
        <v>1</v>
      </c>
      <c r="AN728" s="5" t="b">
        <f t="array" ref="AN728">IF(ISBLANK(Spreadsheet!I728),TRUE,ISNUMBER(MATCH(TRUE,EXACT(Spreadsheet!I728,GenderValues),0)))</f>
        <v>1</v>
      </c>
      <c r="AO728" s="5" t="b">
        <f ca="1">IF(ISERROR(DATEVALUE(TEXT(Spreadsheet!J728,"mm/dd/yyyy")) &gt; TODAY()),IF(AND(ISBLANK(Spreadsheet!J728),ISBLANK(Spreadsheet!C728)),TRUE,FALSE),IF(DATEVALUE(TEXT(Spreadsheet!J728,"mm/dd/yyyy")) &gt; TODAY(),FALSE,TRUE))</f>
        <v>1</v>
      </c>
      <c r="AP728" s="5" t="b">
        <f>OR(ISBLANK(Spreadsheet!K728),LEN(Spreadsheet!K728)&lt;=100)</f>
        <v>1</v>
      </c>
      <c r="AQ728" s="5" t="b">
        <f t="array" ref="AQ728">IF(OR(AND(ISBLANK(Spreadsheet!L728),ISBLANK(Spreadsheet!C728)),AND(NOT(ISBLANK(Spreadsheet!C728)),NOT(ISBLANK(Spreadsheet!D728)))),TRUE,ISNUMBER(MATCH(TRUE,EXACT(Spreadsheet!L728,MaritalStatus),0)))</f>
        <v>1</v>
      </c>
      <c r="AR728" s="5" t="b">
        <f ca="1">IF(ISERROR(DATEVALUE(TEXT(Spreadsheet!M728,"mm/dd/yyyy")) &gt; TODAY()),IF(ISBLANK(Spreadsheet!M728),TRUE,FALSE),IF(DATEVALUE(TEXT(Spreadsheet!M728,"mm/dd/yyyy")) &gt; TODAY(),FALSE,TRUE))</f>
        <v>1</v>
      </c>
      <c r="AS728" s="5" t="b">
        <f>OR(ISBLANK(Spreadsheet!N728),LEN(Spreadsheet!N728)&lt;=100)</f>
        <v>1</v>
      </c>
      <c r="AT728" s="5" t="b">
        <f>OR(ISBLANK(Spreadsheet!O728),UPPER(Spreadsheet!O728)="YES")</f>
        <v>1</v>
      </c>
      <c r="AU728" s="5" t="b">
        <f>OR(ISBLANK(Spreadsheet!P728),UPPER(Spreadsheet!P728)="YES")</f>
        <v>1</v>
      </c>
      <c r="AV728" s="5" t="b">
        <f t="array" ref="AV728">IF(ISBLANK(Spreadsheet!Q728),TRUE,ISNUMBER(MATCH(TRUE,EXACT(Spreadsheet!Q728,OnGroupsPriorIns),0)))</f>
        <v>1</v>
      </c>
      <c r="AW728" s="5" t="b">
        <f>OR(ISBLANK(Spreadsheet!R728),UPPER(Spreadsheet!R728)="YES")</f>
        <v>1</v>
      </c>
      <c r="AX728" s="5" t="b">
        <f>OR(ISBLANK(Spreadsheet!S728),UPPER(Spreadsheet!S728)="YES")</f>
        <v>1</v>
      </c>
      <c r="AY728" s="5" t="b">
        <f>OR(AND(ISBLANK(Spreadsheet!C728),LEN(Spreadsheet!T728)=0),AND(NOT(ISBLANK(Spreadsheet!C728)),LEN(Spreadsheet!T728)&gt;0,LEN(Spreadsheet!T728)&lt;=50))</f>
        <v>1</v>
      </c>
      <c r="AZ728" s="5" t="b">
        <f>OR(LEN(Spreadsheet!U728)=0,AND(LEN(Spreadsheet!U728)&gt;0,LEN(Spreadsheet!U728)&lt;=50))</f>
        <v>1</v>
      </c>
      <c r="BA728" s="5" t="b">
        <f>OR(AND(ISBLANK(Spreadsheet!C728),LEN(Spreadsheet!V728)=0),AND(NOT(ISBLANK(Spreadsheet!C728)),LEN(Spreadsheet!V728)&gt;0,LEN(Spreadsheet!V728)&lt;=50))</f>
        <v>1</v>
      </c>
      <c r="BB728" s="5" t="b">
        <f t="array" ref="BB728">IF(AND(ISBLANK(Spreadsheet!C728),LEN(Spreadsheet!W728)=0),TRUE,ISNUMBER(MATCH(TRUE,EXACT(Spreadsheet!W728,States),0)))</f>
        <v>1</v>
      </c>
      <c r="BC728" s="5" t="b">
        <f>OR(AND(ISBLANK(Spreadsheet!C728),LEN(Spreadsheet!X728)=0),AND(NOT(ISBLANK(Spreadsheet!C728)),LEN(Spreadsheet!X728)&gt;0,LEN(Spreadsheet!X728)=5,ISNUMBER(VALUE(Spreadsheet!X728))))</f>
        <v>1</v>
      </c>
      <c r="BD728" s="5" t="b">
        <f>OR(ISBLANK(Spreadsheet!Z728),LEN(Spreadsheet!Z728)&lt;=50)</f>
        <v>1</v>
      </c>
      <c r="BE728" s="5" t="b">
        <f>ISBLANK(Spreadsheet!AA728)</f>
        <v>1</v>
      </c>
      <c r="BF728" s="5" t="b">
        <f>ISBLANK(Spreadsheet!AB728)</f>
        <v>1</v>
      </c>
      <c r="BG728" s="5" t="b">
        <f>IF(ISERROR(DATEVALUE(TEXT(Spreadsheet!AC728,"mm/dd/yyyy")) &gt; DATEVALUE(TEXT(Spreadsheet!J728,"mm/dd/yyyy"))),IF(OR(AND(ISBLANK(Spreadsheet!AC728),ISBLANK(Spreadsheet!C728)),AND(NOT(ISBLANK(Spreadsheet!C728)),ISBLANK(Spreadsheet!AC728),NOT(ISBLANK(Spreadsheet!D728)))),TRUE,FALSE),IF(DATEVALUE(TEXT(Spreadsheet!AC728,"mm/dd/yyyy")) &gt; DATEVALUE(TEXT(Spreadsheet!J728,"mm/dd/yyyy")),TRUE,FALSE))</f>
        <v>1</v>
      </c>
      <c r="BH728" s="5" t="b">
        <f>OR(AND(ISBLANK(Spreadsheet!C728),ISBLANK(Spreadsheet!AE728)),AND(NOT(ISBLANK(Spreadsheet!C728)),NOT(ISBLANK(Spreadsheet!D728)),ISBLANK(Spreadsheet!AE728)),AND(NOT(ISBLANK(Spreadsheet!C728)),ISBLANK(Spreadsheet!D728),NOT(ISBLANK(Spreadsheet!AE728)),LEN(Spreadsheet!AE728)&lt;=100))</f>
        <v>1</v>
      </c>
      <c r="BI728" s="5" t="b">
        <f t="array" ref="BI728">IF(ISBLANK(Spreadsheet!AF728),TRUE,ISNUMBER(MATCH(TRUE,EXACT(Spreadsheet!AF728,CobraShortReasons),0)))</f>
        <v>1</v>
      </c>
      <c r="BJ728" s="5" t="b">
        <f ca="1">IF(ISERROR(DATEVALUE(TEXT(Spreadsheet!AG728,"mm/dd/yyyy")) &gt; TODAY()),IF(ISBLANK(Spreadsheet!AG728),TRUE,FALSE),IF(DATEVALUE(TEXT(Spreadsheet!AG728,"mm/dd/yyyy")) &gt; TODAY(),FALSE,TRUE))</f>
        <v>1</v>
      </c>
      <c r="BK728" s="5" t="b">
        <f>OR(ISBLANK(Spreadsheet!AH728),LEN(Spreadsheet!AH728)&lt;=25)</f>
        <v>1</v>
      </c>
      <c r="BL728" s="5" t="b">
        <f t="array" aca="1" ref="BL728" ca="1">IF(ISBLANK(Spreadsheet!AI728),TRUE,ISNUMBER(MATCH(TRUE,EXACT(Spreadsheet!AI728,INDIRECT(Spreadsheet!$D$2)),0)))</f>
        <v>1</v>
      </c>
      <c r="BM728" s="5" t="b">
        <f t="array" aca="1" ref="BM728" ca="1">IF(ISBLANK(Spreadsheet!AJ728),TRUE,ISNUMBER(MATCH(TRUE,EXACT(Spreadsheet!AJ728,INDIRECT(Spreadsheet!BJ728)),0)))</f>
        <v>1</v>
      </c>
      <c r="BN728" s="5" t="b">
        <f t="array" ref="BN728">IF(ISBLANK(Spreadsheet!AK728),TRUE,ISNUMBER(MATCH(TRUE,EXACT(Spreadsheet!AK728,DentalPlans),0)))</f>
        <v>1</v>
      </c>
      <c r="BO728" s="5" t="b">
        <f t="array" aca="1" ref="BO728" ca="1">IF(ISBLANK(Spreadsheet!AL728),TRUE,ISNUMBER(MATCH(TRUE,EXACT(Spreadsheet!AL728,INDIRECT(Spreadsheet!BK728)),0)))</f>
        <v>1</v>
      </c>
      <c r="BP728" s="5" t="b">
        <f t="array" ref="BP728">IF(ISBLANK(Spreadsheet!AM728),TRUE,ISNUMBER(MATCH(TRUE,EXACT(Spreadsheet!AM728,VisionPlans),0)))</f>
        <v>1</v>
      </c>
      <c r="BQ728" s="5" t="b">
        <f t="array" aca="1" ref="BQ728" ca="1">IF(ISBLANK(Spreadsheet!AN728),TRUE,ISNUMBER(MATCH(TRUE,EXACT(Spreadsheet!AN728,INDIRECT(Spreadsheet!BL728)),0)))</f>
        <v>1</v>
      </c>
      <c r="BR728" s="5" t="b">
        <f t="array" ref="BR728">IF(ISBLANK(Spreadsheet!AO728),TRUE,ISNUMBER(MATCH(TRUE,EXACT(Spreadsheet!AO728,LifeBenefitClasses),0)))</f>
        <v>1</v>
      </c>
      <c r="BS728" s="5" t="b">
        <f>IF(OR(ISBLANK(Spreadsheet!AO728), Spreadsheet!AO728="Waive"),IF(ISBLANK(Spreadsheet!AP728),TRUE,FALSE),IF(OR(AND(NOT(ISBLANK(Spreadsheet!AO728)),ISBLANK(Spreadsheet!AP728)),NOT(ISNUMBER(VALUE(Spreadsheet!AP728)))),FALSE,IF(OR(AND(Spreadsheet!AP728&lt;6,MOD(Spreadsheet!AP728*10,5)=0), MOD(Spreadsheet!AP728,5000)=0),TRUE,FALSE)))</f>
        <v>1</v>
      </c>
      <c r="BT728" s="5" t="b">
        <f t="array" ref="BT728">IF(ISBLANK(Spreadsheet!AQ728),TRUE,ISNUMBER(MATCH(TRUE,EXACT(Spreadsheet!AQ728,EnrollWaive),0)))</f>
        <v>1</v>
      </c>
      <c r="BU728" s="5" t="b">
        <f t="array" ref="BU728">IF(ISBLANK(Spreadsheet!AR728),TRUE,ISNUMBER(MATCH(TRUE,EXACT(Spreadsheet!AR728,LifeBenefitClasses),0)))</f>
        <v>1</v>
      </c>
      <c r="BV728" s="5" t="b">
        <f>IF(OR(ISBLANK(Spreadsheet!AR728), Spreadsheet!AR728="Waive"),IF(ISBLANK(Spreadsheet!AS728),TRUE,FALSE),IF(OR(AND(NOT(ISBLANK(Spreadsheet!AR728)),ISBLANK(Spreadsheet!AS728)),NOT(ISNUMBER(VALUE(Spreadsheet!AS728)))),FALSE,IF(OR(AND(Spreadsheet!AS728&lt;6,MOD(Spreadsheet!AS728*10,5)=0), MOD(Spreadsheet!AS728,10000)=0),TRUE,FALSE)))</f>
        <v>1</v>
      </c>
      <c r="BW728" s="5" t="b">
        <f t="array" ref="BW728">IF(ISBLANK(Spreadsheet!AT728),TRUE,ISNUMBER(MATCH(TRUE,EXACT(Spreadsheet!AT728,LifeBenefitClasses),0)))</f>
        <v>1</v>
      </c>
      <c r="BX728" s="5" t="b">
        <f>IF(OR(ISBLANK(Spreadsheet!AT728), Spreadsheet!AT728="Waive"),IF(ISBLANK(Spreadsheet!AU728),TRUE,FALSE),IF(OR(AND(NOT(ISBLANK(Spreadsheet!AT728)),ISBLANK(Spreadsheet!AU728)),NOT(ISNUMBER(VALUE(Spreadsheet!AU728)))),FALSE,IF(AND(NOT(OR(ISBLANK(Spreadsheet!AT728),Spreadsheet!AT728="Waive")),NOT(OR(ISBLANK(Spreadsheet!AR728),Spreadsheet!AR728="Waive")),MOD(Spreadsheet!AU728,5000)=0, Spreadsheet!AU728&lt;=(Spreadsheet!AS728*0.5)),TRUE,FALSE)))</f>
        <v>1</v>
      </c>
      <c r="BY728" s="5" t="b">
        <f t="array" ref="BY728">IF(ISBLANK(Spreadsheet!AV728),TRUE,ISNUMBER(MATCH(TRUE,EXACT(Spreadsheet!AV728,EnrollWaive),0)))</f>
        <v>1</v>
      </c>
      <c r="BZ728" s="5" t="b">
        <f t="array" ref="BZ728">IF(ISBLANK(Spreadsheet!AW728),TRUE,ISNUMBER(MATCH(TRUE,EXACT(Spreadsheet!AW728,LifeBenefitClasses),0)))</f>
        <v>1</v>
      </c>
      <c r="CA728" s="5" t="b">
        <f t="array" ref="CA728">IF(ISBLANK(Spreadsheet!AX728),TRUE,ISNUMBER(MATCH(TRUE,EXACT(Spreadsheet!AX728,LifeBenefitClasses),0)))</f>
        <v>1</v>
      </c>
      <c r="CB728" s="5" t="b">
        <f t="array" ref="CB728">IF(ISBLANK(Spreadsheet!AY728),TRUE,ISNUMBER(MATCH(TRUE,EXACT(Spreadsheet!AY728,LifeBenefitClasses),0)))</f>
        <v>1</v>
      </c>
      <c r="CC728" s="5" t="b">
        <f t="array" ref="CC728">IF(ISBLANK(Spreadsheet!AZ728),TRUE,ISNUMBER(MATCH(TRUE,EXACT(Spreadsheet!AZ728,LifeBenefitClasses),0)))</f>
        <v>1</v>
      </c>
      <c r="CD728" s="5" t="b">
        <f t="array" ref="CD728">IF(ISBLANK(Spreadsheet!BA728),TRUE,ISNUMBER(MATCH(TRUE,EXACT(Spreadsheet!BA728,LifeBenefitClasses),0)))</f>
        <v>1</v>
      </c>
      <c r="CE728" s="5" t="b">
        <f>IF(OR(ISBLANK(Spreadsheet!BA728), Spreadsheet!BA728="Waive"),IF(ISBLANK(Spreadsheet!BB728),TRUE,FALSE),IF(OR(AND(NOT(ISBLANK(Spreadsheet!BA728)),ISBLANK(Spreadsheet!BB728)),NOT(ISNUMBER(VALUE(Spreadsheet!BB728))),ISBLANK(Spreadsheet!BC728),NOT(ISNUMBER(VALUE(Spreadsheet!BC728)))),FALSE,IF(AND(Spreadsheet!BB728&gt;=50000,Spreadsheet!BB728&lt;=250000,MOD(Spreadsheet!BB728,10000)=0,Spreadsheet!BB728&lt;=(10*Spreadsheet!BC728)),TRUE,FALSE)))</f>
        <v>1</v>
      </c>
      <c r="CF728" s="5" t="b">
        <f>IF(NOT(ISBLANK(Spreadsheet!BC728)),AND(ISNUMBER(VALUE(Spreadsheet!BC728)),Spreadsheet!BC728&gt;0),AND(OR(ISBLANK(Spreadsheet!AO728),Spreadsheet!AO728="Waive",AND(NOT(OR(ISBLANK(Spreadsheet!AO728),Spreadsheet!AO728="Waive")),Spreadsheet!AP728&gt;=6)),OR(ISBLANK(Spreadsheet!AR728),AND(NOT(OR(ISBLANK(Spreadsheet!AR728),Spreadsheet!AR728="Waive")),Spreadsheet!AS728&gt;=6)),OR(ISBLANK(Spreadsheet!AW728)),OR(ISBLANK(Spreadsheet!AX728)),OR(ISBLANK(Spreadsheet!AY728)),OR(ISBLANK(Spreadsheet!AZ728)),OR(ISBLANK(Spreadsheet!BA728),Spreadsheet!BA728="Waive")))</f>
        <v>1</v>
      </c>
      <c r="CG728" s="5" t="b">
        <f t="shared" ca="1" si="51"/>
        <v>1</v>
      </c>
    </row>
    <row r="729" spans="8:85" x14ac:dyDescent="0.3">
      <c r="H729" s="5">
        <f t="shared" ca="1" si="52"/>
        <v>2</v>
      </c>
      <c r="I729" s="5" t="str">
        <f t="shared" ca="1" si="50"/>
        <v/>
      </c>
      <c r="J729" s="5" t="str">
        <f>IF(AND(NOT(ISBLANK(Spreadsheet!C729)),ISBLANK(Spreadsheet!D729)),Spreadsheet!F729&amp;" "&amp;Spreadsheet!H729,"")</f>
        <v/>
      </c>
      <c r="K729" s="5">
        <f>IF(AND(NOT(ISBLANK(Spreadsheet!C729)),ISBLANK(Spreadsheet!D729)),COUNTIFS(Spreadsheet!E730:E$786,"=Child",Spreadsheet!C730:C$786, "="&amp;Spreadsheet!C729) + COUNTIFS(Spreadsheet!E730:E$786,"=Step-child",Spreadsheet!C730:C$786, "="&amp;Spreadsheet!C729),0)</f>
        <v>0</v>
      </c>
      <c r="L729" s="5">
        <f>IF(NOT(ISBLANK(J729)),COUNTIFS(Spreadsheet!E730:E$786,"=Wife",Spreadsheet!C730:C$786, "="&amp;Spreadsheet!C729) + COUNTIFS(Spreadsheet!E730:E$786,"=Husband",Spreadsheet!C730:C$786, "="&amp;Spreadsheet!C729),0)</f>
        <v>0</v>
      </c>
      <c r="M729" s="5">
        <f>IF(NOT(ISBLANK(Spreadsheet!AJ729)),VLOOKUP(Spreadsheet!AJ729,'Drop Downs'!$P$2:$R$16,3,FALSE),0)</f>
        <v>0</v>
      </c>
      <c r="N729" s="5">
        <f>IF(NOT(ISBLANK(Spreadsheet!AJ729)), VLOOKUP(Spreadsheet!AJ729,'Drop Downs'!$P$2:$R$16,2,FALSE),0)</f>
        <v>0</v>
      </c>
      <c r="O729" s="5">
        <f>IF(NOT(ISBLANK(Spreadsheet!AL729)),VLOOKUP(Spreadsheet!AL729,'Drop Downs'!$P$2:$R$16,3,FALSE), 0)</f>
        <v>0</v>
      </c>
      <c r="P729" s="5">
        <f>IF(NOT(ISBLANK(Spreadsheet!AL729)),VLOOKUP(Spreadsheet!AL729,'Drop Downs'!$P$2:$R$16,2,FALSE),0)</f>
        <v>0</v>
      </c>
      <c r="Q729" s="5">
        <f>IF(NOT(ISBLANK(Spreadsheet!AN729)),VLOOKUP(Spreadsheet!AN729,'Drop Downs'!$P$2:$R$16,3,FALSE),0)</f>
        <v>0</v>
      </c>
      <c r="R729" s="5">
        <f>IF(NOT(ISBLANK(Spreadsheet!AN729)),VLOOKUP(Spreadsheet!AN729,'Drop Downs'!$P$2:$R$16,2,FALSE),0)</f>
        <v>0</v>
      </c>
      <c r="S729" s="5" t="str">
        <f>IF(OR(M729&gt;K729,N729&gt;L729,O729&gt;K729, Q729&gt;K729,N729&gt;L729, P729&gt;L729, R729&gt;L729),"Member currently has a coverage election over what he/she needs.  Please add more dependents or adjust the coverage election.","")&amp;(IF(AND(NOT(ISBLANK(Spreadsheet!C729)),NOT(ISBLANK(Spreadsheet!D729)),ISBLANK(Spreadsheet!E729)),"Dependent lacks a relationship to member.Please select one from the drop-down.",""))</f>
        <v/>
      </c>
      <c r="T729" s="5" t="b">
        <f t="shared" si="53"/>
        <v>1</v>
      </c>
      <c r="U729" s="5" t="b">
        <f>OR(ISBLANK(Spreadsheet!C729),IF(NOT(ISBLANK(Spreadsheet!D729)),NOT(ISBLANK(Spreadsheet!E729)),TRUE))</f>
        <v>1</v>
      </c>
      <c r="V729" s="5" t="b">
        <f>OR(ISBLANK(Spreadsheet!C729), NOT(ISBLANK(Spreadsheet!I729)))</f>
        <v>1</v>
      </c>
      <c r="W729" s="5" t="b">
        <f>OR(ISBLANK(Spreadsheet!D729),NOT(ISBLANK(Spreadsheet!C729)))</f>
        <v>1</v>
      </c>
      <c r="X729" s="155" t="str">
        <f>REPT("0",MIN(FIND({1,2,3,4,5,6,7,8,9},Spreadsheet!C729&amp;"123456789"))-1)&amp;IF(ISBLANK(Spreadsheet!C729),"",SUMPRODUCT(MID(0&amp;Spreadsheet!C729,LARGE(INDEX(ISNUMBER(--MID(Spreadsheet!C729,ROW($1:$225),1))*
 ROW($1:$225),0),ROW($1:$225))+1,1)*10^ROW($1:$225)/10))</f>
        <v/>
      </c>
      <c r="Y729" s="5" t="b">
        <f>IF(NOT(ISBLANK(Spreadsheet!C729)),IF(AND(ISNUMBER(VALUE(Spreadsheet!C729)), LEN(Spreadsheet!C729)=9),TRUE,FALSE),TRUE)</f>
        <v>1</v>
      </c>
      <c r="Z729" s="155" t="str">
        <f>REPT("0",MIN(FIND({1,2,3,4,5,6,7,8,9},Spreadsheet!D729&amp;"123456789"))-1)&amp;IF(ISBLANK(Spreadsheet!D729),"",SUMPRODUCT(MID(0&amp;Spreadsheet!D729,LARGE(INDEX(ISNUMBER(--MID(Spreadsheet!D729,ROW($1:$225),1))*
 ROW($1:$225),0),ROW($1:$225))+1,1)*10^ROW($1:$225)/10))</f>
        <v/>
      </c>
      <c r="AA729" s="5" t="b">
        <f>IF(AND(NOT(ISBLANK(Spreadsheet!D729)),NOT(ISBLANK(Spreadsheet!C729))),IF(AND(ISNUMBER(VALUE(Spreadsheet!D729)), LEN(Spreadsheet!D729)=9),TRUE,FALSE),IF(AND(NOT(ISBLANK(Spreadsheet!D729)),ISBLANK(Spreadsheet!C729)),FALSE,TRUE))</f>
        <v>1</v>
      </c>
      <c r="AB729" s="5" t="b">
        <f>OR(ISBLANK(Spreadsheet!Y729),IF(NOT(ISBLANK(Spreadsheet!Y729)),LEN(Spreadsheet!Y729)=10,ISNUMBER(VALUE(Spreadsheet!Y729))))</f>
        <v>1</v>
      </c>
      <c r="AC729" s="5" t="b">
        <f>OR(ISBLANK(Spreadsheet!AI729), AND(NOT(ISBLANK(Spreadsheet!AJ729)), NOT(ISNUMBER(SEARCH("Waive",Spreadsheet!AJ729)))))</f>
        <v>1</v>
      </c>
      <c r="AD729" s="5" t="b">
        <f>OR(ISBLANK(Spreadsheet!AK729), AND(NOT(ISBLANK(Spreadsheet!AL729)), NOT(ISNUMBER(SEARCH("Waive",Spreadsheet!AL729)))))</f>
        <v>1</v>
      </c>
      <c r="AE729" s="5" t="b">
        <f>OR(ISBLANK(Spreadsheet!AM729), AND(NOT(ISBLANK(Spreadsheet!AN729)), NOT(ISNUMBER(SEARCH("Waive", Spreadsheet!AN729)))))</f>
        <v>1</v>
      </c>
      <c r="AF729" s="5" t="b">
        <f>OR(ISBLANK(Spreadsheet!C729), NOT(ISBLANK(Spreadsheet!D729)),NOT(ISBLANK(Spreadsheet!L729)))</f>
        <v>1</v>
      </c>
      <c r="AG729" s="5" t="b">
        <f>IF(AND(NOT(ISBLANK(Spreadsheet!C729)), NOT(ISBLANK(Spreadsheet!D729)),Spreadsheet!C729&lt;&gt;Spreadsheet!D729),IF(ISERROR(VLOOKUP(Spreadsheet!C729, Spreadsheet!$C$6:'Spreadsheet'!$C728,1,FALSE)), FALSE, TRUE),TRUE)</f>
        <v>1</v>
      </c>
      <c r="AH729" s="5" t="b">
        <f>Spreadsheet!$B$2=Spreadsheet!AD729</f>
        <v>1</v>
      </c>
      <c r="AI729" s="5" t="b">
        <f>IF(ISBLANK(Spreadsheet!G729),TRUE,IF(OR(LEN(Spreadsheet!G729)&gt;1,ISNUMBER(VALUE(Spreadsheet!G729))),FALSE,TRUE))</f>
        <v>1</v>
      </c>
      <c r="AJ729" s="5" t="b">
        <f>OR(ISBLANK(Spreadsheet!C729), NOT(ISBLANK(Spreadsheet!B729)), NOT(ISBLANK(Spreadsheet!D729)))</f>
        <v>1</v>
      </c>
      <c r="AK729" s="5" t="b">
        <f t="array" ref="AK729">IF(OR(AND(ISBLANK(Spreadsheet!E729),ISBLANK(Spreadsheet!D729),NOT(ISBLANK(Spreadsheet!C729))),AND(ISBLANK(Spreadsheet!E729),ISBLANK(Spreadsheet!D729),ISBLANK(Spreadsheet!C729))),TRUE,ISNUMBER(MATCH(TRUE,EXACT(Spreadsheet!E729,Relationships),0)))</f>
        <v>1</v>
      </c>
      <c r="AL729" s="5" t="b">
        <f>IF(NOT(ISBLANK(Spreadsheet!C729)),IF(OR(ISBLANK(Spreadsheet!F729),LEN(Spreadsheet!F729)&gt;40),FALSE,TRUE),TRUE)</f>
        <v>1</v>
      </c>
      <c r="AM729" s="5" t="b">
        <f>IF(NOT(ISBLANK(Spreadsheet!C729)),IF(OR(ISBLANK(Spreadsheet!H729),LEN(Spreadsheet!H729)&gt;40),FALSE,TRUE),TRUE)</f>
        <v>1</v>
      </c>
      <c r="AN729" s="5" t="b">
        <f t="array" ref="AN729">IF(ISBLANK(Spreadsheet!I729),TRUE,ISNUMBER(MATCH(TRUE,EXACT(Spreadsheet!I729,GenderValues),0)))</f>
        <v>1</v>
      </c>
      <c r="AO729" s="5" t="b">
        <f ca="1">IF(ISERROR(DATEVALUE(TEXT(Spreadsheet!J729,"mm/dd/yyyy")) &gt; TODAY()),IF(AND(ISBLANK(Spreadsheet!J729),ISBLANK(Spreadsheet!C729)),TRUE,FALSE),IF(DATEVALUE(TEXT(Spreadsheet!J729,"mm/dd/yyyy")) &gt; TODAY(),FALSE,TRUE))</f>
        <v>1</v>
      </c>
      <c r="AP729" s="5" t="b">
        <f>OR(ISBLANK(Spreadsheet!K729),LEN(Spreadsheet!K729)&lt;=100)</f>
        <v>1</v>
      </c>
      <c r="AQ729" s="5" t="b">
        <f t="array" ref="AQ729">IF(OR(AND(ISBLANK(Spreadsheet!L729),ISBLANK(Spreadsheet!C729)),AND(NOT(ISBLANK(Spreadsheet!C729)),NOT(ISBLANK(Spreadsheet!D729)))),TRUE,ISNUMBER(MATCH(TRUE,EXACT(Spreadsheet!L729,MaritalStatus),0)))</f>
        <v>1</v>
      </c>
      <c r="AR729" s="5" t="b">
        <f ca="1">IF(ISERROR(DATEVALUE(TEXT(Spreadsheet!M729,"mm/dd/yyyy")) &gt; TODAY()),IF(ISBLANK(Spreadsheet!M729),TRUE,FALSE),IF(DATEVALUE(TEXT(Spreadsheet!M729,"mm/dd/yyyy")) &gt; TODAY(),FALSE,TRUE))</f>
        <v>1</v>
      </c>
      <c r="AS729" s="5" t="b">
        <f>OR(ISBLANK(Spreadsheet!N729),LEN(Spreadsheet!N729)&lt;=100)</f>
        <v>1</v>
      </c>
      <c r="AT729" s="5" t="b">
        <f>OR(ISBLANK(Spreadsheet!O729),UPPER(Spreadsheet!O729)="YES")</f>
        <v>1</v>
      </c>
      <c r="AU729" s="5" t="b">
        <f>OR(ISBLANK(Spreadsheet!P729),UPPER(Spreadsheet!P729)="YES")</f>
        <v>1</v>
      </c>
      <c r="AV729" s="5" t="b">
        <f t="array" ref="AV729">IF(ISBLANK(Spreadsheet!Q729),TRUE,ISNUMBER(MATCH(TRUE,EXACT(Spreadsheet!Q729,OnGroupsPriorIns),0)))</f>
        <v>1</v>
      </c>
      <c r="AW729" s="5" t="b">
        <f>OR(ISBLANK(Spreadsheet!R729),UPPER(Spreadsheet!R729)="YES")</f>
        <v>1</v>
      </c>
      <c r="AX729" s="5" t="b">
        <f>OR(ISBLANK(Spreadsheet!S729),UPPER(Spreadsheet!S729)="YES")</f>
        <v>1</v>
      </c>
      <c r="AY729" s="5" t="b">
        <f>OR(AND(ISBLANK(Spreadsheet!C729),LEN(Spreadsheet!T729)=0),AND(NOT(ISBLANK(Spreadsheet!C729)),LEN(Spreadsheet!T729)&gt;0,LEN(Spreadsheet!T729)&lt;=50))</f>
        <v>1</v>
      </c>
      <c r="AZ729" s="5" t="b">
        <f>OR(LEN(Spreadsheet!U729)=0,AND(LEN(Spreadsheet!U729)&gt;0,LEN(Spreadsheet!U729)&lt;=50))</f>
        <v>1</v>
      </c>
      <c r="BA729" s="5" t="b">
        <f>OR(AND(ISBLANK(Spreadsheet!C729),LEN(Spreadsheet!V729)=0),AND(NOT(ISBLANK(Spreadsheet!C729)),LEN(Spreadsheet!V729)&gt;0,LEN(Spreadsheet!V729)&lt;=50))</f>
        <v>1</v>
      </c>
      <c r="BB729" s="5" t="b">
        <f t="array" ref="BB729">IF(AND(ISBLANK(Spreadsheet!C729),LEN(Spreadsheet!W729)=0),TRUE,ISNUMBER(MATCH(TRUE,EXACT(Spreadsheet!W729,States),0)))</f>
        <v>1</v>
      </c>
      <c r="BC729" s="5" t="b">
        <f>OR(AND(ISBLANK(Spreadsheet!C729),LEN(Spreadsheet!X729)=0),AND(NOT(ISBLANK(Spreadsheet!C729)),LEN(Spreadsheet!X729)&gt;0,LEN(Spreadsheet!X729)=5,ISNUMBER(VALUE(Spreadsheet!X729))))</f>
        <v>1</v>
      </c>
      <c r="BD729" s="5" t="b">
        <f>OR(ISBLANK(Spreadsheet!Z729),LEN(Spreadsheet!Z729)&lt;=50)</f>
        <v>1</v>
      </c>
      <c r="BE729" s="5" t="b">
        <f>ISBLANK(Spreadsheet!AA729)</f>
        <v>1</v>
      </c>
      <c r="BF729" s="5" t="b">
        <f>ISBLANK(Spreadsheet!AB729)</f>
        <v>1</v>
      </c>
      <c r="BG729" s="5" t="b">
        <f>IF(ISERROR(DATEVALUE(TEXT(Spreadsheet!AC729,"mm/dd/yyyy")) &gt; DATEVALUE(TEXT(Spreadsheet!J729,"mm/dd/yyyy"))),IF(OR(AND(ISBLANK(Spreadsheet!AC729),ISBLANK(Spreadsheet!C729)),AND(NOT(ISBLANK(Spreadsheet!C729)),ISBLANK(Spreadsheet!AC729),NOT(ISBLANK(Spreadsheet!D729)))),TRUE,FALSE),IF(DATEVALUE(TEXT(Spreadsheet!AC729,"mm/dd/yyyy")) &gt; DATEVALUE(TEXT(Spreadsheet!J729,"mm/dd/yyyy")),TRUE,FALSE))</f>
        <v>1</v>
      </c>
      <c r="BH729" s="5" t="b">
        <f>OR(AND(ISBLANK(Spreadsheet!C729),ISBLANK(Spreadsheet!AE729)),AND(NOT(ISBLANK(Spreadsheet!C729)),NOT(ISBLANK(Spreadsheet!D729)),ISBLANK(Spreadsheet!AE729)),AND(NOT(ISBLANK(Spreadsheet!C729)),ISBLANK(Spreadsheet!D729),NOT(ISBLANK(Spreadsheet!AE729)),LEN(Spreadsheet!AE729)&lt;=100))</f>
        <v>1</v>
      </c>
      <c r="BI729" s="5" t="b">
        <f t="array" ref="BI729">IF(ISBLANK(Spreadsheet!AF729),TRUE,ISNUMBER(MATCH(TRUE,EXACT(Spreadsheet!AF729,CobraShortReasons),0)))</f>
        <v>1</v>
      </c>
      <c r="BJ729" s="5" t="b">
        <f ca="1">IF(ISERROR(DATEVALUE(TEXT(Spreadsheet!AG729,"mm/dd/yyyy")) &gt; TODAY()),IF(ISBLANK(Spreadsheet!AG729),TRUE,FALSE),IF(DATEVALUE(TEXT(Spreadsheet!AG729,"mm/dd/yyyy")) &gt; TODAY(),FALSE,TRUE))</f>
        <v>1</v>
      </c>
      <c r="BK729" s="5" t="b">
        <f>OR(ISBLANK(Spreadsheet!AH729),LEN(Spreadsheet!AH729)&lt;=25)</f>
        <v>1</v>
      </c>
      <c r="BL729" s="5" t="b">
        <f t="array" aca="1" ref="BL729" ca="1">IF(ISBLANK(Spreadsheet!AI729),TRUE,ISNUMBER(MATCH(TRUE,EXACT(Spreadsheet!AI729,INDIRECT(Spreadsheet!$D$2)),0)))</f>
        <v>1</v>
      </c>
      <c r="BM729" s="5" t="b">
        <f t="array" aca="1" ref="BM729" ca="1">IF(ISBLANK(Spreadsheet!AJ729),TRUE,ISNUMBER(MATCH(TRUE,EXACT(Spreadsheet!AJ729,INDIRECT(Spreadsheet!BJ729)),0)))</f>
        <v>1</v>
      </c>
      <c r="BN729" s="5" t="b">
        <f t="array" ref="BN729">IF(ISBLANK(Spreadsheet!AK729),TRUE,ISNUMBER(MATCH(TRUE,EXACT(Spreadsheet!AK729,DentalPlans),0)))</f>
        <v>1</v>
      </c>
      <c r="BO729" s="5" t="b">
        <f t="array" aca="1" ref="BO729" ca="1">IF(ISBLANK(Spreadsheet!AL729),TRUE,ISNUMBER(MATCH(TRUE,EXACT(Spreadsheet!AL729,INDIRECT(Spreadsheet!BK729)),0)))</f>
        <v>1</v>
      </c>
      <c r="BP729" s="5" t="b">
        <f t="array" ref="BP729">IF(ISBLANK(Spreadsheet!AM729),TRUE,ISNUMBER(MATCH(TRUE,EXACT(Spreadsheet!AM729,VisionPlans),0)))</f>
        <v>1</v>
      </c>
      <c r="BQ729" s="5" t="b">
        <f t="array" aca="1" ref="BQ729" ca="1">IF(ISBLANK(Spreadsheet!AN729),TRUE,ISNUMBER(MATCH(TRUE,EXACT(Spreadsheet!AN729,INDIRECT(Spreadsheet!BL729)),0)))</f>
        <v>1</v>
      </c>
      <c r="BR729" s="5" t="b">
        <f t="array" ref="BR729">IF(ISBLANK(Spreadsheet!AO729),TRUE,ISNUMBER(MATCH(TRUE,EXACT(Spreadsheet!AO729,LifeBenefitClasses),0)))</f>
        <v>1</v>
      </c>
      <c r="BS729" s="5" t="b">
        <f>IF(OR(ISBLANK(Spreadsheet!AO729), Spreadsheet!AO729="Waive"),IF(ISBLANK(Spreadsheet!AP729),TRUE,FALSE),IF(OR(AND(NOT(ISBLANK(Spreadsheet!AO729)),ISBLANK(Spreadsheet!AP729)),NOT(ISNUMBER(VALUE(Spreadsheet!AP729)))),FALSE,IF(OR(AND(Spreadsheet!AP729&lt;6,MOD(Spreadsheet!AP729*10,5)=0), MOD(Spreadsheet!AP729,5000)=0),TRUE,FALSE)))</f>
        <v>1</v>
      </c>
      <c r="BT729" s="5" t="b">
        <f t="array" ref="BT729">IF(ISBLANK(Spreadsheet!AQ729),TRUE,ISNUMBER(MATCH(TRUE,EXACT(Spreadsheet!AQ729,EnrollWaive),0)))</f>
        <v>1</v>
      </c>
      <c r="BU729" s="5" t="b">
        <f t="array" ref="BU729">IF(ISBLANK(Spreadsheet!AR729),TRUE,ISNUMBER(MATCH(TRUE,EXACT(Spreadsheet!AR729,LifeBenefitClasses),0)))</f>
        <v>1</v>
      </c>
      <c r="BV729" s="5" t="b">
        <f>IF(OR(ISBLANK(Spreadsheet!AR729), Spreadsheet!AR729="Waive"),IF(ISBLANK(Spreadsheet!AS729),TRUE,FALSE),IF(OR(AND(NOT(ISBLANK(Spreadsheet!AR729)),ISBLANK(Spreadsheet!AS729)),NOT(ISNUMBER(VALUE(Spreadsheet!AS729)))),FALSE,IF(OR(AND(Spreadsheet!AS729&lt;6,MOD(Spreadsheet!AS729*10,5)=0), MOD(Spreadsheet!AS729,10000)=0),TRUE,FALSE)))</f>
        <v>1</v>
      </c>
      <c r="BW729" s="5" t="b">
        <f t="array" ref="BW729">IF(ISBLANK(Spreadsheet!AT729),TRUE,ISNUMBER(MATCH(TRUE,EXACT(Spreadsheet!AT729,LifeBenefitClasses),0)))</f>
        <v>1</v>
      </c>
      <c r="BX729" s="5" t="b">
        <f>IF(OR(ISBLANK(Spreadsheet!AT729), Spreadsheet!AT729="Waive"),IF(ISBLANK(Spreadsheet!AU729),TRUE,FALSE),IF(OR(AND(NOT(ISBLANK(Spreadsheet!AT729)),ISBLANK(Spreadsheet!AU729)),NOT(ISNUMBER(VALUE(Spreadsheet!AU729)))),FALSE,IF(AND(NOT(OR(ISBLANK(Spreadsheet!AT729),Spreadsheet!AT729="Waive")),NOT(OR(ISBLANK(Spreadsheet!AR729),Spreadsheet!AR729="Waive")),MOD(Spreadsheet!AU729,5000)=0, Spreadsheet!AU729&lt;=(Spreadsheet!AS729*0.5)),TRUE,FALSE)))</f>
        <v>1</v>
      </c>
      <c r="BY729" s="5" t="b">
        <f t="array" ref="BY729">IF(ISBLANK(Spreadsheet!AV729),TRUE,ISNUMBER(MATCH(TRUE,EXACT(Spreadsheet!AV729,EnrollWaive),0)))</f>
        <v>1</v>
      </c>
      <c r="BZ729" s="5" t="b">
        <f t="array" ref="BZ729">IF(ISBLANK(Spreadsheet!AW729),TRUE,ISNUMBER(MATCH(TRUE,EXACT(Spreadsheet!AW729,LifeBenefitClasses),0)))</f>
        <v>1</v>
      </c>
      <c r="CA729" s="5" t="b">
        <f t="array" ref="CA729">IF(ISBLANK(Spreadsheet!AX729),TRUE,ISNUMBER(MATCH(TRUE,EXACT(Spreadsheet!AX729,LifeBenefitClasses),0)))</f>
        <v>1</v>
      </c>
      <c r="CB729" s="5" t="b">
        <f t="array" ref="CB729">IF(ISBLANK(Spreadsheet!AY729),TRUE,ISNUMBER(MATCH(TRUE,EXACT(Spreadsheet!AY729,LifeBenefitClasses),0)))</f>
        <v>1</v>
      </c>
      <c r="CC729" s="5" t="b">
        <f t="array" ref="CC729">IF(ISBLANK(Spreadsheet!AZ729),TRUE,ISNUMBER(MATCH(TRUE,EXACT(Spreadsheet!AZ729,LifeBenefitClasses),0)))</f>
        <v>1</v>
      </c>
      <c r="CD729" s="5" t="b">
        <f t="array" ref="CD729">IF(ISBLANK(Spreadsheet!BA729),TRUE,ISNUMBER(MATCH(TRUE,EXACT(Spreadsheet!BA729,LifeBenefitClasses),0)))</f>
        <v>1</v>
      </c>
      <c r="CE729" s="5" t="b">
        <f>IF(OR(ISBLANK(Spreadsheet!BA729), Spreadsheet!BA729="Waive"),IF(ISBLANK(Spreadsheet!BB729),TRUE,FALSE),IF(OR(AND(NOT(ISBLANK(Spreadsheet!BA729)),ISBLANK(Spreadsheet!BB729)),NOT(ISNUMBER(VALUE(Spreadsheet!BB729))),ISBLANK(Spreadsheet!BC729),NOT(ISNUMBER(VALUE(Spreadsheet!BC729)))),FALSE,IF(AND(Spreadsheet!BB729&gt;=50000,Spreadsheet!BB729&lt;=250000,MOD(Spreadsheet!BB729,10000)=0,Spreadsheet!BB729&lt;=(10*Spreadsheet!BC729)),TRUE,FALSE)))</f>
        <v>1</v>
      </c>
      <c r="CF729" s="5" t="b">
        <f>IF(NOT(ISBLANK(Spreadsheet!BC729)),AND(ISNUMBER(VALUE(Spreadsheet!BC729)),Spreadsheet!BC729&gt;0),AND(OR(ISBLANK(Spreadsheet!AO729),Spreadsheet!AO729="Waive",AND(NOT(OR(ISBLANK(Spreadsheet!AO729),Spreadsheet!AO729="Waive")),Spreadsheet!AP729&gt;=6)),OR(ISBLANK(Spreadsheet!AR729),AND(NOT(OR(ISBLANK(Spreadsheet!AR729),Spreadsheet!AR729="Waive")),Spreadsheet!AS729&gt;=6)),OR(ISBLANK(Spreadsheet!AW729)),OR(ISBLANK(Spreadsheet!AX729)),OR(ISBLANK(Spreadsheet!AY729)),OR(ISBLANK(Spreadsheet!AZ729)),OR(ISBLANK(Spreadsheet!BA729),Spreadsheet!BA729="Waive")))</f>
        <v>1</v>
      </c>
      <c r="CG729" s="5" t="b">
        <f t="shared" ca="1" si="51"/>
        <v>1</v>
      </c>
    </row>
    <row r="730" spans="8:85" x14ac:dyDescent="0.3">
      <c r="H730" s="5">
        <f t="shared" ca="1" si="52"/>
        <v>2</v>
      </c>
      <c r="I730" s="5" t="str">
        <f t="shared" ca="1" si="50"/>
        <v/>
      </c>
      <c r="J730" s="5" t="str">
        <f>IF(AND(NOT(ISBLANK(Spreadsheet!C730)),ISBLANK(Spreadsheet!D730)),Spreadsheet!F730&amp;" "&amp;Spreadsheet!H730,"")</f>
        <v/>
      </c>
      <c r="K730" s="5">
        <f>IF(AND(NOT(ISBLANK(Spreadsheet!C730)),ISBLANK(Spreadsheet!D730)),COUNTIFS(Spreadsheet!E731:E$786,"=Child",Spreadsheet!C731:C$786, "="&amp;Spreadsheet!C730) + COUNTIFS(Spreadsheet!E731:E$786,"=Step-child",Spreadsheet!C731:C$786, "="&amp;Spreadsheet!C730),0)</f>
        <v>0</v>
      </c>
      <c r="L730" s="5">
        <f>IF(NOT(ISBLANK(J730)),COUNTIFS(Spreadsheet!E731:E$786,"=Wife",Spreadsheet!C731:C$786, "="&amp;Spreadsheet!C730) + COUNTIFS(Spreadsheet!E731:E$786,"=Husband",Spreadsheet!C731:C$786, "="&amp;Spreadsheet!C730),0)</f>
        <v>0</v>
      </c>
      <c r="M730" s="5">
        <f>IF(NOT(ISBLANK(Spreadsheet!AJ730)),VLOOKUP(Spreadsheet!AJ730,'Drop Downs'!$P$2:$R$16,3,FALSE),0)</f>
        <v>0</v>
      </c>
      <c r="N730" s="5">
        <f>IF(NOT(ISBLANK(Spreadsheet!AJ730)), VLOOKUP(Spreadsheet!AJ730,'Drop Downs'!$P$2:$R$16,2,FALSE),0)</f>
        <v>0</v>
      </c>
      <c r="O730" s="5">
        <f>IF(NOT(ISBLANK(Spreadsheet!AL730)),VLOOKUP(Spreadsheet!AL730,'Drop Downs'!$P$2:$R$16,3,FALSE), 0)</f>
        <v>0</v>
      </c>
      <c r="P730" s="5">
        <f>IF(NOT(ISBLANK(Spreadsheet!AL730)),VLOOKUP(Spreadsheet!AL730,'Drop Downs'!$P$2:$R$16,2,FALSE),0)</f>
        <v>0</v>
      </c>
      <c r="Q730" s="5">
        <f>IF(NOT(ISBLANK(Spreadsheet!AN730)),VLOOKUP(Spreadsheet!AN730,'Drop Downs'!$P$2:$R$16,3,FALSE),0)</f>
        <v>0</v>
      </c>
      <c r="R730" s="5">
        <f>IF(NOT(ISBLANK(Spreadsheet!AN730)),VLOOKUP(Spreadsheet!AN730,'Drop Downs'!$P$2:$R$16,2,FALSE),0)</f>
        <v>0</v>
      </c>
      <c r="S730" s="5" t="str">
        <f>IF(OR(M730&gt;K730,N730&gt;L730,O730&gt;K730, Q730&gt;K730,N730&gt;L730, P730&gt;L730, R730&gt;L730),"Member currently has a coverage election over what he/she needs.  Please add more dependents or adjust the coverage election.","")&amp;(IF(AND(NOT(ISBLANK(Spreadsheet!C730)),NOT(ISBLANK(Spreadsheet!D730)),ISBLANK(Spreadsheet!E730)),"Dependent lacks a relationship to member.Please select one from the drop-down.",""))</f>
        <v/>
      </c>
      <c r="T730" s="5" t="b">
        <f t="shared" si="53"/>
        <v>1</v>
      </c>
      <c r="U730" s="5" t="b">
        <f>OR(ISBLANK(Spreadsheet!C730),IF(NOT(ISBLANK(Spreadsheet!D730)),NOT(ISBLANK(Spreadsheet!E730)),TRUE))</f>
        <v>1</v>
      </c>
      <c r="V730" s="5" t="b">
        <f>OR(ISBLANK(Spreadsheet!C730), NOT(ISBLANK(Spreadsheet!I730)))</f>
        <v>1</v>
      </c>
      <c r="W730" s="5" t="b">
        <f>OR(ISBLANK(Spreadsheet!D730),NOT(ISBLANK(Spreadsheet!C730)))</f>
        <v>1</v>
      </c>
      <c r="X730" s="155" t="str">
        <f>REPT("0",MIN(FIND({1,2,3,4,5,6,7,8,9},Spreadsheet!C730&amp;"123456789"))-1)&amp;IF(ISBLANK(Spreadsheet!C730),"",SUMPRODUCT(MID(0&amp;Spreadsheet!C730,LARGE(INDEX(ISNUMBER(--MID(Spreadsheet!C730,ROW($1:$225),1))*
 ROW($1:$225),0),ROW($1:$225))+1,1)*10^ROW($1:$225)/10))</f>
        <v/>
      </c>
      <c r="Y730" s="5" t="b">
        <f>IF(NOT(ISBLANK(Spreadsheet!C730)),IF(AND(ISNUMBER(VALUE(Spreadsheet!C730)), LEN(Spreadsheet!C730)=9),TRUE,FALSE),TRUE)</f>
        <v>1</v>
      </c>
      <c r="Z730" s="155" t="str">
        <f>REPT("0",MIN(FIND({1,2,3,4,5,6,7,8,9},Spreadsheet!D730&amp;"123456789"))-1)&amp;IF(ISBLANK(Spreadsheet!D730),"",SUMPRODUCT(MID(0&amp;Spreadsheet!D730,LARGE(INDEX(ISNUMBER(--MID(Spreadsheet!D730,ROW($1:$225),1))*
 ROW($1:$225),0),ROW($1:$225))+1,1)*10^ROW($1:$225)/10))</f>
        <v/>
      </c>
      <c r="AA730" s="5" t="b">
        <f>IF(AND(NOT(ISBLANK(Spreadsheet!D730)),NOT(ISBLANK(Spreadsheet!C730))),IF(AND(ISNUMBER(VALUE(Spreadsheet!D730)), LEN(Spreadsheet!D730)=9),TRUE,FALSE),IF(AND(NOT(ISBLANK(Spreadsheet!D730)),ISBLANK(Spreadsheet!C730)),FALSE,TRUE))</f>
        <v>1</v>
      </c>
      <c r="AB730" s="5" t="b">
        <f>OR(ISBLANK(Spreadsheet!Y730),IF(NOT(ISBLANK(Spreadsheet!Y730)),LEN(Spreadsheet!Y730)=10,ISNUMBER(VALUE(Spreadsheet!Y730))))</f>
        <v>1</v>
      </c>
      <c r="AC730" s="5" t="b">
        <f>OR(ISBLANK(Spreadsheet!AI730), AND(NOT(ISBLANK(Spreadsheet!AJ730)), NOT(ISNUMBER(SEARCH("Waive",Spreadsheet!AJ730)))))</f>
        <v>1</v>
      </c>
      <c r="AD730" s="5" t="b">
        <f>OR(ISBLANK(Spreadsheet!AK730), AND(NOT(ISBLANK(Spreadsheet!AL730)), NOT(ISNUMBER(SEARCH("Waive",Spreadsheet!AL730)))))</f>
        <v>1</v>
      </c>
      <c r="AE730" s="5" t="b">
        <f>OR(ISBLANK(Spreadsheet!AM730), AND(NOT(ISBLANK(Spreadsheet!AN730)), NOT(ISNUMBER(SEARCH("Waive", Spreadsheet!AN730)))))</f>
        <v>1</v>
      </c>
      <c r="AF730" s="5" t="b">
        <f>OR(ISBLANK(Spreadsheet!C730), NOT(ISBLANK(Spreadsheet!D730)),NOT(ISBLANK(Spreadsheet!L730)))</f>
        <v>1</v>
      </c>
      <c r="AG730" s="5" t="b">
        <f>IF(AND(NOT(ISBLANK(Spreadsheet!C730)), NOT(ISBLANK(Spreadsheet!D730)),Spreadsheet!C730&lt;&gt;Spreadsheet!D730),IF(ISERROR(VLOOKUP(Spreadsheet!C730, Spreadsheet!$C$6:'Spreadsheet'!$C729,1,FALSE)), FALSE, TRUE),TRUE)</f>
        <v>1</v>
      </c>
      <c r="AH730" s="5" t="b">
        <f>Spreadsheet!$B$2=Spreadsheet!AD730</f>
        <v>1</v>
      </c>
      <c r="AI730" s="5" t="b">
        <f>IF(ISBLANK(Spreadsheet!G730),TRUE,IF(OR(LEN(Spreadsheet!G730)&gt;1,ISNUMBER(VALUE(Spreadsheet!G730))),FALSE,TRUE))</f>
        <v>1</v>
      </c>
      <c r="AJ730" s="5" t="b">
        <f>OR(ISBLANK(Spreadsheet!C730), NOT(ISBLANK(Spreadsheet!B730)), NOT(ISBLANK(Spreadsheet!D730)))</f>
        <v>1</v>
      </c>
      <c r="AK730" s="5" t="b">
        <f t="array" ref="AK730">IF(OR(AND(ISBLANK(Spreadsheet!E730),ISBLANK(Spreadsheet!D730),NOT(ISBLANK(Spreadsheet!C730))),AND(ISBLANK(Spreadsheet!E730),ISBLANK(Spreadsheet!D730),ISBLANK(Spreadsheet!C730))),TRUE,ISNUMBER(MATCH(TRUE,EXACT(Spreadsheet!E730,Relationships),0)))</f>
        <v>1</v>
      </c>
      <c r="AL730" s="5" t="b">
        <f>IF(NOT(ISBLANK(Spreadsheet!C730)),IF(OR(ISBLANK(Spreadsheet!F730),LEN(Spreadsheet!F730)&gt;40),FALSE,TRUE),TRUE)</f>
        <v>1</v>
      </c>
      <c r="AM730" s="5" t="b">
        <f>IF(NOT(ISBLANK(Spreadsheet!C730)),IF(OR(ISBLANK(Spreadsheet!H730),LEN(Spreadsheet!H730)&gt;40),FALSE,TRUE),TRUE)</f>
        <v>1</v>
      </c>
      <c r="AN730" s="5" t="b">
        <f t="array" ref="AN730">IF(ISBLANK(Spreadsheet!I730),TRUE,ISNUMBER(MATCH(TRUE,EXACT(Spreadsheet!I730,GenderValues),0)))</f>
        <v>1</v>
      </c>
      <c r="AO730" s="5" t="b">
        <f ca="1">IF(ISERROR(DATEVALUE(TEXT(Spreadsheet!J730,"mm/dd/yyyy")) &gt; TODAY()),IF(AND(ISBLANK(Spreadsheet!J730),ISBLANK(Spreadsheet!C730)),TRUE,FALSE),IF(DATEVALUE(TEXT(Spreadsheet!J730,"mm/dd/yyyy")) &gt; TODAY(),FALSE,TRUE))</f>
        <v>1</v>
      </c>
      <c r="AP730" s="5" t="b">
        <f>OR(ISBLANK(Spreadsheet!K730),LEN(Spreadsheet!K730)&lt;=100)</f>
        <v>1</v>
      </c>
      <c r="AQ730" s="5" t="b">
        <f t="array" ref="AQ730">IF(OR(AND(ISBLANK(Spreadsheet!L730),ISBLANK(Spreadsheet!C730)),AND(NOT(ISBLANK(Spreadsheet!C730)),NOT(ISBLANK(Spreadsheet!D730)))),TRUE,ISNUMBER(MATCH(TRUE,EXACT(Spreadsheet!L730,MaritalStatus),0)))</f>
        <v>1</v>
      </c>
      <c r="AR730" s="5" t="b">
        <f ca="1">IF(ISERROR(DATEVALUE(TEXT(Spreadsheet!M730,"mm/dd/yyyy")) &gt; TODAY()),IF(ISBLANK(Spreadsheet!M730),TRUE,FALSE),IF(DATEVALUE(TEXT(Spreadsheet!M730,"mm/dd/yyyy")) &gt; TODAY(),FALSE,TRUE))</f>
        <v>1</v>
      </c>
      <c r="AS730" s="5" t="b">
        <f>OR(ISBLANK(Spreadsheet!N730),LEN(Spreadsheet!N730)&lt;=100)</f>
        <v>1</v>
      </c>
      <c r="AT730" s="5" t="b">
        <f>OR(ISBLANK(Spreadsheet!O730),UPPER(Spreadsheet!O730)="YES")</f>
        <v>1</v>
      </c>
      <c r="AU730" s="5" t="b">
        <f>OR(ISBLANK(Spreadsheet!P730),UPPER(Spreadsheet!P730)="YES")</f>
        <v>1</v>
      </c>
      <c r="AV730" s="5" t="b">
        <f t="array" ref="AV730">IF(ISBLANK(Spreadsheet!Q730),TRUE,ISNUMBER(MATCH(TRUE,EXACT(Spreadsheet!Q730,OnGroupsPriorIns),0)))</f>
        <v>1</v>
      </c>
      <c r="AW730" s="5" t="b">
        <f>OR(ISBLANK(Spreadsheet!R730),UPPER(Spreadsheet!R730)="YES")</f>
        <v>1</v>
      </c>
      <c r="AX730" s="5" t="b">
        <f>OR(ISBLANK(Spreadsheet!S730),UPPER(Spreadsheet!S730)="YES")</f>
        <v>1</v>
      </c>
      <c r="AY730" s="5" t="b">
        <f>OR(AND(ISBLANK(Spreadsheet!C730),LEN(Spreadsheet!T730)=0),AND(NOT(ISBLANK(Spreadsheet!C730)),LEN(Spreadsheet!T730)&gt;0,LEN(Spreadsheet!T730)&lt;=50))</f>
        <v>1</v>
      </c>
      <c r="AZ730" s="5" t="b">
        <f>OR(LEN(Spreadsheet!U730)=0,AND(LEN(Spreadsheet!U730)&gt;0,LEN(Spreadsheet!U730)&lt;=50))</f>
        <v>1</v>
      </c>
      <c r="BA730" s="5" t="b">
        <f>OR(AND(ISBLANK(Spreadsheet!C730),LEN(Spreadsheet!V730)=0),AND(NOT(ISBLANK(Spreadsheet!C730)),LEN(Spreadsheet!V730)&gt;0,LEN(Spreadsheet!V730)&lt;=50))</f>
        <v>1</v>
      </c>
      <c r="BB730" s="5" t="b">
        <f t="array" ref="BB730">IF(AND(ISBLANK(Spreadsheet!C730),LEN(Spreadsheet!W730)=0),TRUE,ISNUMBER(MATCH(TRUE,EXACT(Spreadsheet!W730,States),0)))</f>
        <v>1</v>
      </c>
      <c r="BC730" s="5" t="b">
        <f>OR(AND(ISBLANK(Spreadsheet!C730),LEN(Spreadsheet!X730)=0),AND(NOT(ISBLANK(Spreadsheet!C730)),LEN(Spreadsheet!X730)&gt;0,LEN(Spreadsheet!X730)=5,ISNUMBER(VALUE(Spreadsheet!X730))))</f>
        <v>1</v>
      </c>
      <c r="BD730" s="5" t="b">
        <f>OR(ISBLANK(Spreadsheet!Z730),LEN(Spreadsheet!Z730)&lt;=50)</f>
        <v>1</v>
      </c>
      <c r="BE730" s="5" t="b">
        <f>ISBLANK(Spreadsheet!AA730)</f>
        <v>1</v>
      </c>
      <c r="BF730" s="5" t="b">
        <f>ISBLANK(Spreadsheet!AB730)</f>
        <v>1</v>
      </c>
      <c r="BG730" s="5" t="b">
        <f>IF(ISERROR(DATEVALUE(TEXT(Spreadsheet!AC730,"mm/dd/yyyy")) &gt; DATEVALUE(TEXT(Spreadsheet!J730,"mm/dd/yyyy"))),IF(OR(AND(ISBLANK(Spreadsheet!AC730),ISBLANK(Spreadsheet!C730)),AND(NOT(ISBLANK(Spreadsheet!C730)),ISBLANK(Spreadsheet!AC730),NOT(ISBLANK(Spreadsheet!D730)))),TRUE,FALSE),IF(DATEVALUE(TEXT(Spreadsheet!AC730,"mm/dd/yyyy")) &gt; DATEVALUE(TEXT(Spreadsheet!J730,"mm/dd/yyyy")),TRUE,FALSE))</f>
        <v>1</v>
      </c>
      <c r="BH730" s="5" t="b">
        <f>OR(AND(ISBLANK(Spreadsheet!C730),ISBLANK(Spreadsheet!AE730)),AND(NOT(ISBLANK(Spreadsheet!C730)),NOT(ISBLANK(Spreadsheet!D730)),ISBLANK(Spreadsheet!AE730)),AND(NOT(ISBLANK(Spreadsheet!C730)),ISBLANK(Spreadsheet!D730),NOT(ISBLANK(Spreadsheet!AE730)),LEN(Spreadsheet!AE730)&lt;=100))</f>
        <v>1</v>
      </c>
      <c r="BI730" s="5" t="b">
        <f t="array" ref="BI730">IF(ISBLANK(Spreadsheet!AF730),TRUE,ISNUMBER(MATCH(TRUE,EXACT(Spreadsheet!AF730,CobraShortReasons),0)))</f>
        <v>1</v>
      </c>
      <c r="BJ730" s="5" t="b">
        <f ca="1">IF(ISERROR(DATEVALUE(TEXT(Spreadsheet!AG730,"mm/dd/yyyy")) &gt; TODAY()),IF(ISBLANK(Spreadsheet!AG730),TRUE,FALSE),IF(DATEVALUE(TEXT(Spreadsheet!AG730,"mm/dd/yyyy")) &gt; TODAY(),FALSE,TRUE))</f>
        <v>1</v>
      </c>
      <c r="BK730" s="5" t="b">
        <f>OR(ISBLANK(Spreadsheet!AH730),LEN(Spreadsheet!AH730)&lt;=25)</f>
        <v>1</v>
      </c>
      <c r="BL730" s="5" t="b">
        <f t="array" aca="1" ref="BL730" ca="1">IF(ISBLANK(Spreadsheet!AI730),TRUE,ISNUMBER(MATCH(TRUE,EXACT(Spreadsheet!AI730,INDIRECT(Spreadsheet!$D$2)),0)))</f>
        <v>1</v>
      </c>
      <c r="BM730" s="5" t="b">
        <f t="array" aca="1" ref="BM730" ca="1">IF(ISBLANK(Spreadsheet!AJ730),TRUE,ISNUMBER(MATCH(TRUE,EXACT(Spreadsheet!AJ730,INDIRECT(Spreadsheet!BJ730)),0)))</f>
        <v>1</v>
      </c>
      <c r="BN730" s="5" t="b">
        <f t="array" ref="BN730">IF(ISBLANK(Spreadsheet!AK730),TRUE,ISNUMBER(MATCH(TRUE,EXACT(Spreadsheet!AK730,DentalPlans),0)))</f>
        <v>1</v>
      </c>
      <c r="BO730" s="5" t="b">
        <f t="array" aca="1" ref="BO730" ca="1">IF(ISBLANK(Spreadsheet!AL730),TRUE,ISNUMBER(MATCH(TRUE,EXACT(Spreadsheet!AL730,INDIRECT(Spreadsheet!BK730)),0)))</f>
        <v>1</v>
      </c>
      <c r="BP730" s="5" t="b">
        <f t="array" ref="BP730">IF(ISBLANK(Spreadsheet!AM730),TRUE,ISNUMBER(MATCH(TRUE,EXACT(Spreadsheet!AM730,VisionPlans),0)))</f>
        <v>1</v>
      </c>
      <c r="BQ730" s="5" t="b">
        <f t="array" aca="1" ref="BQ730" ca="1">IF(ISBLANK(Spreadsheet!AN730),TRUE,ISNUMBER(MATCH(TRUE,EXACT(Spreadsheet!AN730,INDIRECT(Spreadsheet!BL730)),0)))</f>
        <v>1</v>
      </c>
      <c r="BR730" s="5" t="b">
        <f t="array" ref="BR730">IF(ISBLANK(Spreadsheet!AO730),TRUE,ISNUMBER(MATCH(TRUE,EXACT(Spreadsheet!AO730,LifeBenefitClasses),0)))</f>
        <v>1</v>
      </c>
      <c r="BS730" s="5" t="b">
        <f>IF(OR(ISBLANK(Spreadsheet!AO730), Spreadsheet!AO730="Waive"),IF(ISBLANK(Spreadsheet!AP730),TRUE,FALSE),IF(OR(AND(NOT(ISBLANK(Spreadsheet!AO730)),ISBLANK(Spreadsheet!AP730)),NOT(ISNUMBER(VALUE(Spreadsheet!AP730)))),FALSE,IF(OR(AND(Spreadsheet!AP730&lt;6,MOD(Spreadsheet!AP730*10,5)=0), MOD(Spreadsheet!AP730,5000)=0),TRUE,FALSE)))</f>
        <v>1</v>
      </c>
      <c r="BT730" s="5" t="b">
        <f t="array" ref="BT730">IF(ISBLANK(Spreadsheet!AQ730),TRUE,ISNUMBER(MATCH(TRUE,EXACT(Spreadsheet!AQ730,EnrollWaive),0)))</f>
        <v>1</v>
      </c>
      <c r="BU730" s="5" t="b">
        <f t="array" ref="BU730">IF(ISBLANK(Spreadsheet!AR730),TRUE,ISNUMBER(MATCH(TRUE,EXACT(Spreadsheet!AR730,LifeBenefitClasses),0)))</f>
        <v>1</v>
      </c>
      <c r="BV730" s="5" t="b">
        <f>IF(OR(ISBLANK(Spreadsheet!AR730), Spreadsheet!AR730="Waive"),IF(ISBLANK(Spreadsheet!AS730),TRUE,FALSE),IF(OR(AND(NOT(ISBLANK(Spreadsheet!AR730)),ISBLANK(Spreadsheet!AS730)),NOT(ISNUMBER(VALUE(Spreadsheet!AS730)))),FALSE,IF(OR(AND(Spreadsheet!AS730&lt;6,MOD(Spreadsheet!AS730*10,5)=0), MOD(Spreadsheet!AS730,10000)=0),TRUE,FALSE)))</f>
        <v>1</v>
      </c>
      <c r="BW730" s="5" t="b">
        <f t="array" ref="BW730">IF(ISBLANK(Spreadsheet!AT730),TRUE,ISNUMBER(MATCH(TRUE,EXACT(Spreadsheet!AT730,LifeBenefitClasses),0)))</f>
        <v>1</v>
      </c>
      <c r="BX730" s="5" t="b">
        <f>IF(OR(ISBLANK(Spreadsheet!AT730), Spreadsheet!AT730="Waive"),IF(ISBLANK(Spreadsheet!AU730),TRUE,FALSE),IF(OR(AND(NOT(ISBLANK(Spreadsheet!AT730)),ISBLANK(Spreadsheet!AU730)),NOT(ISNUMBER(VALUE(Spreadsheet!AU730)))),FALSE,IF(AND(NOT(OR(ISBLANK(Spreadsheet!AT730),Spreadsheet!AT730="Waive")),NOT(OR(ISBLANK(Spreadsheet!AR730),Spreadsheet!AR730="Waive")),MOD(Spreadsheet!AU730,5000)=0, Spreadsheet!AU730&lt;=(Spreadsheet!AS730*0.5)),TRUE,FALSE)))</f>
        <v>1</v>
      </c>
      <c r="BY730" s="5" t="b">
        <f t="array" ref="BY730">IF(ISBLANK(Spreadsheet!AV730),TRUE,ISNUMBER(MATCH(TRUE,EXACT(Spreadsheet!AV730,EnrollWaive),0)))</f>
        <v>1</v>
      </c>
      <c r="BZ730" s="5" t="b">
        <f t="array" ref="BZ730">IF(ISBLANK(Spreadsheet!AW730),TRUE,ISNUMBER(MATCH(TRUE,EXACT(Spreadsheet!AW730,LifeBenefitClasses),0)))</f>
        <v>1</v>
      </c>
      <c r="CA730" s="5" t="b">
        <f t="array" ref="CA730">IF(ISBLANK(Spreadsheet!AX730),TRUE,ISNUMBER(MATCH(TRUE,EXACT(Spreadsheet!AX730,LifeBenefitClasses),0)))</f>
        <v>1</v>
      </c>
      <c r="CB730" s="5" t="b">
        <f t="array" ref="CB730">IF(ISBLANK(Spreadsheet!AY730),TRUE,ISNUMBER(MATCH(TRUE,EXACT(Spreadsheet!AY730,LifeBenefitClasses),0)))</f>
        <v>1</v>
      </c>
      <c r="CC730" s="5" t="b">
        <f t="array" ref="CC730">IF(ISBLANK(Spreadsheet!AZ730),TRUE,ISNUMBER(MATCH(TRUE,EXACT(Spreadsheet!AZ730,LifeBenefitClasses),0)))</f>
        <v>1</v>
      </c>
      <c r="CD730" s="5" t="b">
        <f t="array" ref="CD730">IF(ISBLANK(Spreadsheet!BA730),TRUE,ISNUMBER(MATCH(TRUE,EXACT(Spreadsheet!BA730,LifeBenefitClasses),0)))</f>
        <v>1</v>
      </c>
      <c r="CE730" s="5" t="b">
        <f>IF(OR(ISBLANK(Spreadsheet!BA730), Spreadsheet!BA730="Waive"),IF(ISBLANK(Spreadsheet!BB730),TRUE,FALSE),IF(OR(AND(NOT(ISBLANK(Spreadsheet!BA730)),ISBLANK(Spreadsheet!BB730)),NOT(ISNUMBER(VALUE(Spreadsheet!BB730))),ISBLANK(Spreadsheet!BC730),NOT(ISNUMBER(VALUE(Spreadsheet!BC730)))),FALSE,IF(AND(Spreadsheet!BB730&gt;=50000,Spreadsheet!BB730&lt;=250000,MOD(Spreadsheet!BB730,10000)=0,Spreadsheet!BB730&lt;=(10*Spreadsheet!BC730)),TRUE,FALSE)))</f>
        <v>1</v>
      </c>
      <c r="CF730" s="5" t="b">
        <f>IF(NOT(ISBLANK(Spreadsheet!BC730)),AND(ISNUMBER(VALUE(Spreadsheet!BC730)),Spreadsheet!BC730&gt;0),AND(OR(ISBLANK(Spreadsheet!AO730),Spreadsheet!AO730="Waive",AND(NOT(OR(ISBLANK(Spreadsheet!AO730),Spreadsheet!AO730="Waive")),Spreadsheet!AP730&gt;=6)),OR(ISBLANK(Spreadsheet!AR730),AND(NOT(OR(ISBLANK(Spreadsheet!AR730),Spreadsheet!AR730="Waive")),Spreadsheet!AS730&gt;=6)),OR(ISBLANK(Spreadsheet!AW730)),OR(ISBLANK(Spreadsheet!AX730)),OR(ISBLANK(Spreadsheet!AY730)),OR(ISBLANK(Spreadsheet!AZ730)),OR(ISBLANK(Spreadsheet!BA730),Spreadsheet!BA730="Waive")))</f>
        <v>1</v>
      </c>
      <c r="CG730" s="5" t="b">
        <f t="shared" ca="1" si="51"/>
        <v>1</v>
      </c>
    </row>
    <row r="731" spans="8:85" x14ac:dyDescent="0.3">
      <c r="H731" s="5">
        <f t="shared" ca="1" si="52"/>
        <v>2</v>
      </c>
      <c r="I731" s="5" t="str">
        <f t="shared" ca="1" si="50"/>
        <v/>
      </c>
      <c r="J731" s="5" t="str">
        <f>IF(AND(NOT(ISBLANK(Spreadsheet!C731)),ISBLANK(Spreadsheet!D731)),Spreadsheet!F731&amp;" "&amp;Spreadsheet!H731,"")</f>
        <v/>
      </c>
      <c r="K731" s="5">
        <f>IF(AND(NOT(ISBLANK(Spreadsheet!C731)),ISBLANK(Spreadsheet!D731)),COUNTIFS(Spreadsheet!E732:E$786,"=Child",Spreadsheet!C732:C$786, "="&amp;Spreadsheet!C731) + COUNTIFS(Spreadsheet!E732:E$786,"=Step-child",Spreadsheet!C732:C$786, "="&amp;Spreadsheet!C731),0)</f>
        <v>0</v>
      </c>
      <c r="L731" s="5">
        <f>IF(NOT(ISBLANK(J731)),COUNTIFS(Spreadsheet!E732:E$786,"=Wife",Spreadsheet!C732:C$786, "="&amp;Spreadsheet!C731) + COUNTIFS(Spreadsheet!E732:E$786,"=Husband",Spreadsheet!C732:C$786, "="&amp;Spreadsheet!C731),0)</f>
        <v>0</v>
      </c>
      <c r="M731" s="5">
        <f>IF(NOT(ISBLANK(Spreadsheet!AJ731)),VLOOKUP(Spreadsheet!AJ731,'Drop Downs'!$P$2:$R$16,3,FALSE),0)</f>
        <v>0</v>
      </c>
      <c r="N731" s="5">
        <f>IF(NOT(ISBLANK(Spreadsheet!AJ731)), VLOOKUP(Spreadsheet!AJ731,'Drop Downs'!$P$2:$R$16,2,FALSE),0)</f>
        <v>0</v>
      </c>
      <c r="O731" s="5">
        <f>IF(NOT(ISBLANK(Spreadsheet!AL731)),VLOOKUP(Spreadsheet!AL731,'Drop Downs'!$P$2:$R$16,3,FALSE), 0)</f>
        <v>0</v>
      </c>
      <c r="P731" s="5">
        <f>IF(NOT(ISBLANK(Spreadsheet!AL731)),VLOOKUP(Spreadsheet!AL731,'Drop Downs'!$P$2:$R$16,2,FALSE),0)</f>
        <v>0</v>
      </c>
      <c r="Q731" s="5">
        <f>IF(NOT(ISBLANK(Spreadsheet!AN731)),VLOOKUP(Spreadsheet!AN731,'Drop Downs'!$P$2:$R$16,3,FALSE),0)</f>
        <v>0</v>
      </c>
      <c r="R731" s="5">
        <f>IF(NOT(ISBLANK(Spreadsheet!AN731)),VLOOKUP(Spreadsheet!AN731,'Drop Downs'!$P$2:$R$16,2,FALSE),0)</f>
        <v>0</v>
      </c>
      <c r="S731" s="5" t="str">
        <f>IF(OR(M731&gt;K731,N731&gt;L731,O731&gt;K731, Q731&gt;K731,N731&gt;L731, P731&gt;L731, R731&gt;L731),"Member currently has a coverage election over what he/she needs.  Please add more dependents or adjust the coverage election.","")&amp;(IF(AND(NOT(ISBLANK(Spreadsheet!C731)),NOT(ISBLANK(Spreadsheet!D731)),ISBLANK(Spreadsheet!E731)),"Dependent lacks a relationship to member.Please select one from the drop-down.",""))</f>
        <v/>
      </c>
      <c r="T731" s="5" t="b">
        <f t="shared" si="53"/>
        <v>1</v>
      </c>
      <c r="U731" s="5" t="b">
        <f>OR(ISBLANK(Spreadsheet!C731),IF(NOT(ISBLANK(Spreadsheet!D731)),NOT(ISBLANK(Spreadsheet!E731)),TRUE))</f>
        <v>1</v>
      </c>
      <c r="V731" s="5" t="b">
        <f>OR(ISBLANK(Spreadsheet!C731), NOT(ISBLANK(Spreadsheet!I731)))</f>
        <v>1</v>
      </c>
      <c r="W731" s="5" t="b">
        <f>OR(ISBLANK(Spreadsheet!D731),NOT(ISBLANK(Spreadsheet!C731)))</f>
        <v>1</v>
      </c>
      <c r="X731" s="155" t="str">
        <f>REPT("0",MIN(FIND({1,2,3,4,5,6,7,8,9},Spreadsheet!C731&amp;"123456789"))-1)&amp;IF(ISBLANK(Spreadsheet!C731),"",SUMPRODUCT(MID(0&amp;Spreadsheet!C731,LARGE(INDEX(ISNUMBER(--MID(Spreadsheet!C731,ROW($1:$225),1))*
 ROW($1:$225),0),ROW($1:$225))+1,1)*10^ROW($1:$225)/10))</f>
        <v/>
      </c>
      <c r="Y731" s="5" t="b">
        <f>IF(NOT(ISBLANK(Spreadsheet!C731)),IF(AND(ISNUMBER(VALUE(Spreadsheet!C731)), LEN(Spreadsheet!C731)=9),TRUE,FALSE),TRUE)</f>
        <v>1</v>
      </c>
      <c r="Z731" s="155" t="str">
        <f>REPT("0",MIN(FIND({1,2,3,4,5,6,7,8,9},Spreadsheet!D731&amp;"123456789"))-1)&amp;IF(ISBLANK(Spreadsheet!D731),"",SUMPRODUCT(MID(0&amp;Spreadsheet!D731,LARGE(INDEX(ISNUMBER(--MID(Spreadsheet!D731,ROW($1:$225),1))*
 ROW($1:$225),0),ROW($1:$225))+1,1)*10^ROW($1:$225)/10))</f>
        <v/>
      </c>
      <c r="AA731" s="5" t="b">
        <f>IF(AND(NOT(ISBLANK(Spreadsheet!D731)),NOT(ISBLANK(Spreadsheet!C731))),IF(AND(ISNUMBER(VALUE(Spreadsheet!D731)), LEN(Spreadsheet!D731)=9),TRUE,FALSE),IF(AND(NOT(ISBLANK(Spreadsheet!D731)),ISBLANK(Spreadsheet!C731)),FALSE,TRUE))</f>
        <v>1</v>
      </c>
      <c r="AB731" s="5" t="b">
        <f>OR(ISBLANK(Spreadsheet!Y731),IF(NOT(ISBLANK(Spreadsheet!Y731)),LEN(Spreadsheet!Y731)=10,ISNUMBER(VALUE(Spreadsheet!Y731))))</f>
        <v>1</v>
      </c>
      <c r="AC731" s="5" t="b">
        <f>OR(ISBLANK(Spreadsheet!AI731), AND(NOT(ISBLANK(Spreadsheet!AJ731)), NOT(ISNUMBER(SEARCH("Waive",Spreadsheet!AJ731)))))</f>
        <v>1</v>
      </c>
      <c r="AD731" s="5" t="b">
        <f>OR(ISBLANK(Spreadsheet!AK731), AND(NOT(ISBLANK(Spreadsheet!AL731)), NOT(ISNUMBER(SEARCH("Waive",Spreadsheet!AL731)))))</f>
        <v>1</v>
      </c>
      <c r="AE731" s="5" t="b">
        <f>OR(ISBLANK(Spreadsheet!AM731), AND(NOT(ISBLANK(Spreadsheet!AN731)), NOT(ISNUMBER(SEARCH("Waive", Spreadsheet!AN731)))))</f>
        <v>1</v>
      </c>
      <c r="AF731" s="5" t="b">
        <f>OR(ISBLANK(Spreadsheet!C731), NOT(ISBLANK(Spreadsheet!D731)),NOT(ISBLANK(Spreadsheet!L731)))</f>
        <v>1</v>
      </c>
      <c r="AG731" s="5" t="b">
        <f>IF(AND(NOT(ISBLANK(Spreadsheet!C731)), NOT(ISBLANK(Spreadsheet!D731)),Spreadsheet!C731&lt;&gt;Spreadsheet!D731),IF(ISERROR(VLOOKUP(Spreadsheet!C731, Spreadsheet!$C$6:'Spreadsheet'!$C730,1,FALSE)), FALSE, TRUE),TRUE)</f>
        <v>1</v>
      </c>
      <c r="AH731" s="5" t="b">
        <f>Spreadsheet!$B$2=Spreadsheet!AD731</f>
        <v>1</v>
      </c>
      <c r="AI731" s="5" t="b">
        <f>IF(ISBLANK(Spreadsheet!G731),TRUE,IF(OR(LEN(Spreadsheet!G731)&gt;1,ISNUMBER(VALUE(Spreadsheet!G731))),FALSE,TRUE))</f>
        <v>1</v>
      </c>
      <c r="AJ731" s="5" t="b">
        <f>OR(ISBLANK(Spreadsheet!C731), NOT(ISBLANK(Spreadsheet!B731)), NOT(ISBLANK(Spreadsheet!D731)))</f>
        <v>1</v>
      </c>
      <c r="AK731" s="5" t="b">
        <f t="array" ref="AK731">IF(OR(AND(ISBLANK(Spreadsheet!E731),ISBLANK(Spreadsheet!D731),NOT(ISBLANK(Spreadsheet!C731))),AND(ISBLANK(Spreadsheet!E731),ISBLANK(Spreadsheet!D731),ISBLANK(Spreadsheet!C731))),TRUE,ISNUMBER(MATCH(TRUE,EXACT(Spreadsheet!E731,Relationships),0)))</f>
        <v>1</v>
      </c>
      <c r="AL731" s="5" t="b">
        <f>IF(NOT(ISBLANK(Spreadsheet!C731)),IF(OR(ISBLANK(Spreadsheet!F731),LEN(Spreadsheet!F731)&gt;40),FALSE,TRUE),TRUE)</f>
        <v>1</v>
      </c>
      <c r="AM731" s="5" t="b">
        <f>IF(NOT(ISBLANK(Spreadsheet!C731)),IF(OR(ISBLANK(Spreadsheet!H731),LEN(Spreadsheet!H731)&gt;40),FALSE,TRUE),TRUE)</f>
        <v>1</v>
      </c>
      <c r="AN731" s="5" t="b">
        <f t="array" ref="AN731">IF(ISBLANK(Spreadsheet!I731),TRUE,ISNUMBER(MATCH(TRUE,EXACT(Spreadsheet!I731,GenderValues),0)))</f>
        <v>1</v>
      </c>
      <c r="AO731" s="5" t="b">
        <f ca="1">IF(ISERROR(DATEVALUE(TEXT(Spreadsheet!J731,"mm/dd/yyyy")) &gt; TODAY()),IF(AND(ISBLANK(Spreadsheet!J731),ISBLANK(Spreadsheet!C731)),TRUE,FALSE),IF(DATEVALUE(TEXT(Spreadsheet!J731,"mm/dd/yyyy")) &gt; TODAY(),FALSE,TRUE))</f>
        <v>1</v>
      </c>
      <c r="AP731" s="5" t="b">
        <f>OR(ISBLANK(Spreadsheet!K731),LEN(Spreadsheet!K731)&lt;=100)</f>
        <v>1</v>
      </c>
      <c r="AQ731" s="5" t="b">
        <f t="array" ref="AQ731">IF(OR(AND(ISBLANK(Spreadsheet!L731),ISBLANK(Spreadsheet!C731)),AND(NOT(ISBLANK(Spreadsheet!C731)),NOT(ISBLANK(Spreadsheet!D731)))),TRUE,ISNUMBER(MATCH(TRUE,EXACT(Spreadsheet!L731,MaritalStatus),0)))</f>
        <v>1</v>
      </c>
      <c r="AR731" s="5" t="b">
        <f ca="1">IF(ISERROR(DATEVALUE(TEXT(Spreadsheet!M731,"mm/dd/yyyy")) &gt; TODAY()),IF(ISBLANK(Spreadsheet!M731),TRUE,FALSE),IF(DATEVALUE(TEXT(Spreadsheet!M731,"mm/dd/yyyy")) &gt; TODAY(),FALSE,TRUE))</f>
        <v>1</v>
      </c>
      <c r="AS731" s="5" t="b">
        <f>OR(ISBLANK(Spreadsheet!N731),LEN(Spreadsheet!N731)&lt;=100)</f>
        <v>1</v>
      </c>
      <c r="AT731" s="5" t="b">
        <f>OR(ISBLANK(Spreadsheet!O731),UPPER(Spreadsheet!O731)="YES")</f>
        <v>1</v>
      </c>
      <c r="AU731" s="5" t="b">
        <f>OR(ISBLANK(Spreadsheet!P731),UPPER(Spreadsheet!P731)="YES")</f>
        <v>1</v>
      </c>
      <c r="AV731" s="5" t="b">
        <f t="array" ref="AV731">IF(ISBLANK(Spreadsheet!Q731),TRUE,ISNUMBER(MATCH(TRUE,EXACT(Spreadsheet!Q731,OnGroupsPriorIns),0)))</f>
        <v>1</v>
      </c>
      <c r="AW731" s="5" t="b">
        <f>OR(ISBLANK(Spreadsheet!R731),UPPER(Spreadsheet!R731)="YES")</f>
        <v>1</v>
      </c>
      <c r="AX731" s="5" t="b">
        <f>OR(ISBLANK(Spreadsheet!S731),UPPER(Spreadsheet!S731)="YES")</f>
        <v>1</v>
      </c>
      <c r="AY731" s="5" t="b">
        <f>OR(AND(ISBLANK(Spreadsheet!C731),LEN(Spreadsheet!T731)=0),AND(NOT(ISBLANK(Spreadsheet!C731)),LEN(Spreadsheet!T731)&gt;0,LEN(Spreadsheet!T731)&lt;=50))</f>
        <v>1</v>
      </c>
      <c r="AZ731" s="5" t="b">
        <f>OR(LEN(Spreadsheet!U731)=0,AND(LEN(Spreadsheet!U731)&gt;0,LEN(Spreadsheet!U731)&lt;=50))</f>
        <v>1</v>
      </c>
      <c r="BA731" s="5" t="b">
        <f>OR(AND(ISBLANK(Spreadsheet!C731),LEN(Spreadsheet!V731)=0),AND(NOT(ISBLANK(Spreadsheet!C731)),LEN(Spreadsheet!V731)&gt;0,LEN(Spreadsheet!V731)&lt;=50))</f>
        <v>1</v>
      </c>
      <c r="BB731" s="5" t="b">
        <f t="array" ref="BB731">IF(AND(ISBLANK(Spreadsheet!C731),LEN(Spreadsheet!W731)=0),TRUE,ISNUMBER(MATCH(TRUE,EXACT(Spreadsheet!W731,States),0)))</f>
        <v>1</v>
      </c>
      <c r="BC731" s="5" t="b">
        <f>OR(AND(ISBLANK(Spreadsheet!C731),LEN(Spreadsheet!X731)=0),AND(NOT(ISBLANK(Spreadsheet!C731)),LEN(Spreadsheet!X731)&gt;0,LEN(Spreadsheet!X731)=5,ISNUMBER(VALUE(Spreadsheet!X731))))</f>
        <v>1</v>
      </c>
      <c r="BD731" s="5" t="b">
        <f>OR(ISBLANK(Spreadsheet!Z731),LEN(Spreadsheet!Z731)&lt;=50)</f>
        <v>1</v>
      </c>
      <c r="BE731" s="5" t="b">
        <f>ISBLANK(Spreadsheet!AA731)</f>
        <v>1</v>
      </c>
      <c r="BF731" s="5" t="b">
        <f>ISBLANK(Spreadsheet!AB731)</f>
        <v>1</v>
      </c>
      <c r="BG731" s="5" t="b">
        <f>IF(ISERROR(DATEVALUE(TEXT(Spreadsheet!AC731,"mm/dd/yyyy")) &gt; DATEVALUE(TEXT(Spreadsheet!J731,"mm/dd/yyyy"))),IF(OR(AND(ISBLANK(Spreadsheet!AC731),ISBLANK(Spreadsheet!C731)),AND(NOT(ISBLANK(Spreadsheet!C731)),ISBLANK(Spreadsheet!AC731),NOT(ISBLANK(Spreadsheet!D731)))),TRUE,FALSE),IF(DATEVALUE(TEXT(Spreadsheet!AC731,"mm/dd/yyyy")) &gt; DATEVALUE(TEXT(Spreadsheet!J731,"mm/dd/yyyy")),TRUE,FALSE))</f>
        <v>1</v>
      </c>
      <c r="BH731" s="5" t="b">
        <f>OR(AND(ISBLANK(Spreadsheet!C731),ISBLANK(Spreadsheet!AE731)),AND(NOT(ISBLANK(Spreadsheet!C731)),NOT(ISBLANK(Spreadsheet!D731)),ISBLANK(Spreadsheet!AE731)),AND(NOT(ISBLANK(Spreadsheet!C731)),ISBLANK(Spreadsheet!D731),NOT(ISBLANK(Spreadsheet!AE731)),LEN(Spreadsheet!AE731)&lt;=100))</f>
        <v>1</v>
      </c>
      <c r="BI731" s="5" t="b">
        <f t="array" ref="BI731">IF(ISBLANK(Spreadsheet!AF731),TRUE,ISNUMBER(MATCH(TRUE,EXACT(Spreadsheet!AF731,CobraShortReasons),0)))</f>
        <v>1</v>
      </c>
      <c r="BJ731" s="5" t="b">
        <f ca="1">IF(ISERROR(DATEVALUE(TEXT(Spreadsheet!AG731,"mm/dd/yyyy")) &gt; TODAY()),IF(ISBLANK(Spreadsheet!AG731),TRUE,FALSE),IF(DATEVALUE(TEXT(Spreadsheet!AG731,"mm/dd/yyyy")) &gt; TODAY(),FALSE,TRUE))</f>
        <v>1</v>
      </c>
      <c r="BK731" s="5" t="b">
        <f>OR(ISBLANK(Spreadsheet!AH731),LEN(Spreadsheet!AH731)&lt;=25)</f>
        <v>1</v>
      </c>
      <c r="BL731" s="5" t="b">
        <f t="array" aca="1" ref="BL731" ca="1">IF(ISBLANK(Spreadsheet!AI731),TRUE,ISNUMBER(MATCH(TRUE,EXACT(Spreadsheet!AI731,INDIRECT(Spreadsheet!$D$2)),0)))</f>
        <v>1</v>
      </c>
      <c r="BM731" s="5" t="b">
        <f t="array" aca="1" ref="BM731" ca="1">IF(ISBLANK(Spreadsheet!AJ731),TRUE,ISNUMBER(MATCH(TRUE,EXACT(Spreadsheet!AJ731,INDIRECT(Spreadsheet!BJ731)),0)))</f>
        <v>1</v>
      </c>
      <c r="BN731" s="5" t="b">
        <f t="array" ref="BN731">IF(ISBLANK(Spreadsheet!AK731),TRUE,ISNUMBER(MATCH(TRUE,EXACT(Spreadsheet!AK731,DentalPlans),0)))</f>
        <v>1</v>
      </c>
      <c r="BO731" s="5" t="b">
        <f t="array" aca="1" ref="BO731" ca="1">IF(ISBLANK(Spreadsheet!AL731),TRUE,ISNUMBER(MATCH(TRUE,EXACT(Spreadsheet!AL731,INDIRECT(Spreadsheet!BK731)),0)))</f>
        <v>1</v>
      </c>
      <c r="BP731" s="5" t="b">
        <f t="array" ref="BP731">IF(ISBLANK(Spreadsheet!AM731),TRUE,ISNUMBER(MATCH(TRUE,EXACT(Spreadsheet!AM731,VisionPlans),0)))</f>
        <v>1</v>
      </c>
      <c r="BQ731" s="5" t="b">
        <f t="array" aca="1" ref="BQ731" ca="1">IF(ISBLANK(Spreadsheet!AN731),TRUE,ISNUMBER(MATCH(TRUE,EXACT(Spreadsheet!AN731,INDIRECT(Spreadsheet!BL731)),0)))</f>
        <v>1</v>
      </c>
      <c r="BR731" s="5" t="b">
        <f t="array" ref="BR731">IF(ISBLANK(Spreadsheet!AO731),TRUE,ISNUMBER(MATCH(TRUE,EXACT(Spreadsheet!AO731,LifeBenefitClasses),0)))</f>
        <v>1</v>
      </c>
      <c r="BS731" s="5" t="b">
        <f>IF(OR(ISBLANK(Spreadsheet!AO731), Spreadsheet!AO731="Waive"),IF(ISBLANK(Spreadsheet!AP731),TRUE,FALSE),IF(OR(AND(NOT(ISBLANK(Spreadsheet!AO731)),ISBLANK(Spreadsheet!AP731)),NOT(ISNUMBER(VALUE(Spreadsheet!AP731)))),FALSE,IF(OR(AND(Spreadsheet!AP731&lt;6,MOD(Spreadsheet!AP731*10,5)=0), MOD(Spreadsheet!AP731,5000)=0),TRUE,FALSE)))</f>
        <v>1</v>
      </c>
      <c r="BT731" s="5" t="b">
        <f t="array" ref="BT731">IF(ISBLANK(Spreadsheet!AQ731),TRUE,ISNUMBER(MATCH(TRUE,EXACT(Spreadsheet!AQ731,EnrollWaive),0)))</f>
        <v>1</v>
      </c>
      <c r="BU731" s="5" t="b">
        <f t="array" ref="BU731">IF(ISBLANK(Spreadsheet!AR731),TRUE,ISNUMBER(MATCH(TRUE,EXACT(Spreadsheet!AR731,LifeBenefitClasses),0)))</f>
        <v>1</v>
      </c>
      <c r="BV731" s="5" t="b">
        <f>IF(OR(ISBLANK(Spreadsheet!AR731), Spreadsheet!AR731="Waive"),IF(ISBLANK(Spreadsheet!AS731),TRUE,FALSE),IF(OR(AND(NOT(ISBLANK(Spreadsheet!AR731)),ISBLANK(Spreadsheet!AS731)),NOT(ISNUMBER(VALUE(Spreadsheet!AS731)))),FALSE,IF(OR(AND(Spreadsheet!AS731&lt;6,MOD(Spreadsheet!AS731*10,5)=0), MOD(Spreadsheet!AS731,10000)=0),TRUE,FALSE)))</f>
        <v>1</v>
      </c>
      <c r="BW731" s="5" t="b">
        <f t="array" ref="BW731">IF(ISBLANK(Spreadsheet!AT731),TRUE,ISNUMBER(MATCH(TRUE,EXACT(Spreadsheet!AT731,LifeBenefitClasses),0)))</f>
        <v>1</v>
      </c>
      <c r="BX731" s="5" t="b">
        <f>IF(OR(ISBLANK(Spreadsheet!AT731), Spreadsheet!AT731="Waive"),IF(ISBLANK(Spreadsheet!AU731),TRUE,FALSE),IF(OR(AND(NOT(ISBLANK(Spreadsheet!AT731)),ISBLANK(Spreadsheet!AU731)),NOT(ISNUMBER(VALUE(Spreadsheet!AU731)))),FALSE,IF(AND(NOT(OR(ISBLANK(Spreadsheet!AT731),Spreadsheet!AT731="Waive")),NOT(OR(ISBLANK(Spreadsheet!AR731),Spreadsheet!AR731="Waive")),MOD(Spreadsheet!AU731,5000)=0, Spreadsheet!AU731&lt;=(Spreadsheet!AS731*0.5)),TRUE,FALSE)))</f>
        <v>1</v>
      </c>
      <c r="BY731" s="5" t="b">
        <f t="array" ref="BY731">IF(ISBLANK(Spreadsheet!AV731),TRUE,ISNUMBER(MATCH(TRUE,EXACT(Spreadsheet!AV731,EnrollWaive),0)))</f>
        <v>1</v>
      </c>
      <c r="BZ731" s="5" t="b">
        <f t="array" ref="BZ731">IF(ISBLANK(Spreadsheet!AW731),TRUE,ISNUMBER(MATCH(TRUE,EXACT(Spreadsheet!AW731,LifeBenefitClasses),0)))</f>
        <v>1</v>
      </c>
      <c r="CA731" s="5" t="b">
        <f t="array" ref="CA731">IF(ISBLANK(Spreadsheet!AX731),TRUE,ISNUMBER(MATCH(TRUE,EXACT(Spreadsheet!AX731,LifeBenefitClasses),0)))</f>
        <v>1</v>
      </c>
      <c r="CB731" s="5" t="b">
        <f t="array" ref="CB731">IF(ISBLANK(Spreadsheet!AY731),TRUE,ISNUMBER(MATCH(TRUE,EXACT(Spreadsheet!AY731,LifeBenefitClasses),0)))</f>
        <v>1</v>
      </c>
      <c r="CC731" s="5" t="b">
        <f t="array" ref="CC731">IF(ISBLANK(Spreadsheet!AZ731),TRUE,ISNUMBER(MATCH(TRUE,EXACT(Spreadsheet!AZ731,LifeBenefitClasses),0)))</f>
        <v>1</v>
      </c>
      <c r="CD731" s="5" t="b">
        <f t="array" ref="CD731">IF(ISBLANK(Spreadsheet!BA731),TRUE,ISNUMBER(MATCH(TRUE,EXACT(Spreadsheet!BA731,LifeBenefitClasses),0)))</f>
        <v>1</v>
      </c>
      <c r="CE731" s="5" t="b">
        <f>IF(OR(ISBLANK(Spreadsheet!BA731), Spreadsheet!BA731="Waive"),IF(ISBLANK(Spreadsheet!BB731),TRUE,FALSE),IF(OR(AND(NOT(ISBLANK(Spreadsheet!BA731)),ISBLANK(Spreadsheet!BB731)),NOT(ISNUMBER(VALUE(Spreadsheet!BB731))),ISBLANK(Spreadsheet!BC731),NOT(ISNUMBER(VALUE(Spreadsheet!BC731)))),FALSE,IF(AND(Spreadsheet!BB731&gt;=50000,Spreadsheet!BB731&lt;=250000,MOD(Spreadsheet!BB731,10000)=0,Spreadsheet!BB731&lt;=(10*Spreadsheet!BC731)),TRUE,FALSE)))</f>
        <v>1</v>
      </c>
      <c r="CF731" s="5" t="b">
        <f>IF(NOT(ISBLANK(Spreadsheet!BC731)),AND(ISNUMBER(VALUE(Spreadsheet!BC731)),Spreadsheet!BC731&gt;0),AND(OR(ISBLANK(Spreadsheet!AO731),Spreadsheet!AO731="Waive",AND(NOT(OR(ISBLANK(Spreadsheet!AO731),Spreadsheet!AO731="Waive")),Spreadsheet!AP731&gt;=6)),OR(ISBLANK(Spreadsheet!AR731),AND(NOT(OR(ISBLANK(Spreadsheet!AR731),Spreadsheet!AR731="Waive")),Spreadsheet!AS731&gt;=6)),OR(ISBLANK(Spreadsheet!AW731)),OR(ISBLANK(Spreadsheet!AX731)),OR(ISBLANK(Spreadsheet!AY731)),OR(ISBLANK(Spreadsheet!AZ731)),OR(ISBLANK(Spreadsheet!BA731),Spreadsheet!BA731="Waive")))</f>
        <v>1</v>
      </c>
      <c r="CG731" s="5" t="b">
        <f t="shared" ca="1" si="51"/>
        <v>1</v>
      </c>
    </row>
    <row r="732" spans="8:85" x14ac:dyDescent="0.3">
      <c r="H732" s="5">
        <f t="shared" ca="1" si="52"/>
        <v>2</v>
      </c>
      <c r="I732" s="5" t="str">
        <f t="shared" ca="1" si="50"/>
        <v/>
      </c>
      <c r="J732" s="5" t="str">
        <f>IF(AND(NOT(ISBLANK(Spreadsheet!C732)),ISBLANK(Spreadsheet!D732)),Spreadsheet!F732&amp;" "&amp;Spreadsheet!H732,"")</f>
        <v/>
      </c>
      <c r="K732" s="5">
        <f>IF(AND(NOT(ISBLANK(Spreadsheet!C732)),ISBLANK(Spreadsheet!D732)),COUNTIFS(Spreadsheet!E733:E$786,"=Child",Spreadsheet!C733:C$786, "="&amp;Spreadsheet!C732) + COUNTIFS(Spreadsheet!E733:E$786,"=Step-child",Spreadsheet!C733:C$786, "="&amp;Spreadsheet!C732),0)</f>
        <v>0</v>
      </c>
      <c r="L732" s="5">
        <f>IF(NOT(ISBLANK(J732)),COUNTIFS(Spreadsheet!E733:E$786,"=Wife",Spreadsheet!C733:C$786, "="&amp;Spreadsheet!C732) + COUNTIFS(Spreadsheet!E733:E$786,"=Husband",Spreadsheet!C733:C$786, "="&amp;Spreadsheet!C732),0)</f>
        <v>0</v>
      </c>
      <c r="M732" s="5">
        <f>IF(NOT(ISBLANK(Spreadsheet!AJ732)),VLOOKUP(Spreadsheet!AJ732,'Drop Downs'!$P$2:$R$16,3,FALSE),0)</f>
        <v>0</v>
      </c>
      <c r="N732" s="5">
        <f>IF(NOT(ISBLANK(Spreadsheet!AJ732)), VLOOKUP(Spreadsheet!AJ732,'Drop Downs'!$P$2:$R$16,2,FALSE),0)</f>
        <v>0</v>
      </c>
      <c r="O732" s="5">
        <f>IF(NOT(ISBLANK(Spreadsheet!AL732)),VLOOKUP(Spreadsheet!AL732,'Drop Downs'!$P$2:$R$16,3,FALSE), 0)</f>
        <v>0</v>
      </c>
      <c r="P732" s="5">
        <f>IF(NOT(ISBLANK(Spreadsheet!AL732)),VLOOKUP(Spreadsheet!AL732,'Drop Downs'!$P$2:$R$16,2,FALSE),0)</f>
        <v>0</v>
      </c>
      <c r="Q732" s="5">
        <f>IF(NOT(ISBLANK(Spreadsheet!AN732)),VLOOKUP(Spreadsheet!AN732,'Drop Downs'!$P$2:$R$16,3,FALSE),0)</f>
        <v>0</v>
      </c>
      <c r="R732" s="5">
        <f>IF(NOT(ISBLANK(Spreadsheet!AN732)),VLOOKUP(Spreadsheet!AN732,'Drop Downs'!$P$2:$R$16,2,FALSE),0)</f>
        <v>0</v>
      </c>
      <c r="S732" s="5" t="str">
        <f>IF(OR(M732&gt;K732,N732&gt;L732,O732&gt;K732, Q732&gt;K732,N732&gt;L732, P732&gt;L732, R732&gt;L732),"Member currently has a coverage election over what he/she needs.  Please add more dependents or adjust the coverage election.","")&amp;(IF(AND(NOT(ISBLANK(Spreadsheet!C732)),NOT(ISBLANK(Spreadsheet!D732)),ISBLANK(Spreadsheet!E732)),"Dependent lacks a relationship to member.Please select one from the drop-down.",""))</f>
        <v/>
      </c>
      <c r="T732" s="5" t="b">
        <f t="shared" si="53"/>
        <v>1</v>
      </c>
      <c r="U732" s="5" t="b">
        <f>OR(ISBLANK(Spreadsheet!C732),IF(NOT(ISBLANK(Spreadsheet!D732)),NOT(ISBLANK(Spreadsheet!E732)),TRUE))</f>
        <v>1</v>
      </c>
      <c r="V732" s="5" t="b">
        <f>OR(ISBLANK(Spreadsheet!C732), NOT(ISBLANK(Spreadsheet!I732)))</f>
        <v>1</v>
      </c>
      <c r="W732" s="5" t="b">
        <f>OR(ISBLANK(Spreadsheet!D732),NOT(ISBLANK(Spreadsheet!C732)))</f>
        <v>1</v>
      </c>
      <c r="X732" s="155" t="str">
        <f>REPT("0",MIN(FIND({1,2,3,4,5,6,7,8,9},Spreadsheet!C732&amp;"123456789"))-1)&amp;IF(ISBLANK(Spreadsheet!C732),"",SUMPRODUCT(MID(0&amp;Spreadsheet!C732,LARGE(INDEX(ISNUMBER(--MID(Spreadsheet!C732,ROW($1:$225),1))*
 ROW($1:$225),0),ROW($1:$225))+1,1)*10^ROW($1:$225)/10))</f>
        <v/>
      </c>
      <c r="Y732" s="5" t="b">
        <f>IF(NOT(ISBLANK(Spreadsheet!C732)),IF(AND(ISNUMBER(VALUE(Spreadsheet!C732)), LEN(Spreadsheet!C732)=9),TRUE,FALSE),TRUE)</f>
        <v>1</v>
      </c>
      <c r="Z732" s="155" t="str">
        <f>REPT("0",MIN(FIND({1,2,3,4,5,6,7,8,9},Spreadsheet!D732&amp;"123456789"))-1)&amp;IF(ISBLANK(Spreadsheet!D732),"",SUMPRODUCT(MID(0&amp;Spreadsheet!D732,LARGE(INDEX(ISNUMBER(--MID(Spreadsheet!D732,ROW($1:$225),1))*
 ROW($1:$225),0),ROW($1:$225))+1,1)*10^ROW($1:$225)/10))</f>
        <v/>
      </c>
      <c r="AA732" s="5" t="b">
        <f>IF(AND(NOT(ISBLANK(Spreadsheet!D732)),NOT(ISBLANK(Spreadsheet!C732))),IF(AND(ISNUMBER(VALUE(Spreadsheet!D732)), LEN(Spreadsheet!D732)=9),TRUE,FALSE),IF(AND(NOT(ISBLANK(Spreadsheet!D732)),ISBLANK(Spreadsheet!C732)),FALSE,TRUE))</f>
        <v>1</v>
      </c>
      <c r="AB732" s="5" t="b">
        <f>OR(ISBLANK(Spreadsheet!Y732),IF(NOT(ISBLANK(Spreadsheet!Y732)),LEN(Spreadsheet!Y732)=10,ISNUMBER(VALUE(Spreadsheet!Y732))))</f>
        <v>1</v>
      </c>
      <c r="AC732" s="5" t="b">
        <f>OR(ISBLANK(Spreadsheet!AI732), AND(NOT(ISBLANK(Spreadsheet!AJ732)), NOT(ISNUMBER(SEARCH("Waive",Spreadsheet!AJ732)))))</f>
        <v>1</v>
      </c>
      <c r="AD732" s="5" t="b">
        <f>OR(ISBLANK(Spreadsheet!AK732), AND(NOT(ISBLANK(Spreadsheet!AL732)), NOT(ISNUMBER(SEARCH("Waive",Spreadsheet!AL732)))))</f>
        <v>1</v>
      </c>
      <c r="AE732" s="5" t="b">
        <f>OR(ISBLANK(Spreadsheet!AM732), AND(NOT(ISBLANK(Spreadsheet!AN732)), NOT(ISNUMBER(SEARCH("Waive", Spreadsheet!AN732)))))</f>
        <v>1</v>
      </c>
      <c r="AF732" s="5" t="b">
        <f>OR(ISBLANK(Spreadsheet!C732), NOT(ISBLANK(Spreadsheet!D732)),NOT(ISBLANK(Spreadsheet!L732)))</f>
        <v>1</v>
      </c>
      <c r="AG732" s="5" t="b">
        <f>IF(AND(NOT(ISBLANK(Spreadsheet!C732)), NOT(ISBLANK(Spreadsheet!D732)),Spreadsheet!C732&lt;&gt;Spreadsheet!D732),IF(ISERROR(VLOOKUP(Spreadsheet!C732, Spreadsheet!$C$6:'Spreadsheet'!$C731,1,FALSE)), FALSE, TRUE),TRUE)</f>
        <v>1</v>
      </c>
      <c r="AH732" s="5" t="b">
        <f>Spreadsheet!$B$2=Spreadsheet!AD732</f>
        <v>1</v>
      </c>
      <c r="AI732" s="5" t="b">
        <f>IF(ISBLANK(Spreadsheet!G732),TRUE,IF(OR(LEN(Spreadsheet!G732)&gt;1,ISNUMBER(VALUE(Spreadsheet!G732))),FALSE,TRUE))</f>
        <v>1</v>
      </c>
      <c r="AJ732" s="5" t="b">
        <f>OR(ISBLANK(Spreadsheet!C732), NOT(ISBLANK(Spreadsheet!B732)), NOT(ISBLANK(Spreadsheet!D732)))</f>
        <v>1</v>
      </c>
      <c r="AK732" s="5" t="b">
        <f t="array" ref="AK732">IF(OR(AND(ISBLANK(Spreadsheet!E732),ISBLANK(Spreadsheet!D732),NOT(ISBLANK(Spreadsheet!C732))),AND(ISBLANK(Spreadsheet!E732),ISBLANK(Spreadsheet!D732),ISBLANK(Spreadsheet!C732))),TRUE,ISNUMBER(MATCH(TRUE,EXACT(Spreadsheet!E732,Relationships),0)))</f>
        <v>1</v>
      </c>
      <c r="AL732" s="5" t="b">
        <f>IF(NOT(ISBLANK(Spreadsheet!C732)),IF(OR(ISBLANK(Spreadsheet!F732),LEN(Spreadsheet!F732)&gt;40),FALSE,TRUE),TRUE)</f>
        <v>1</v>
      </c>
      <c r="AM732" s="5" t="b">
        <f>IF(NOT(ISBLANK(Spreadsheet!C732)),IF(OR(ISBLANK(Spreadsheet!H732),LEN(Spreadsheet!H732)&gt;40),FALSE,TRUE),TRUE)</f>
        <v>1</v>
      </c>
      <c r="AN732" s="5" t="b">
        <f t="array" ref="AN732">IF(ISBLANK(Spreadsheet!I732),TRUE,ISNUMBER(MATCH(TRUE,EXACT(Spreadsheet!I732,GenderValues),0)))</f>
        <v>1</v>
      </c>
      <c r="AO732" s="5" t="b">
        <f ca="1">IF(ISERROR(DATEVALUE(TEXT(Spreadsheet!J732,"mm/dd/yyyy")) &gt; TODAY()),IF(AND(ISBLANK(Spreadsheet!J732),ISBLANK(Spreadsheet!C732)),TRUE,FALSE),IF(DATEVALUE(TEXT(Spreadsheet!J732,"mm/dd/yyyy")) &gt; TODAY(),FALSE,TRUE))</f>
        <v>1</v>
      </c>
      <c r="AP732" s="5" t="b">
        <f>OR(ISBLANK(Spreadsheet!K732),LEN(Spreadsheet!K732)&lt;=100)</f>
        <v>1</v>
      </c>
      <c r="AQ732" s="5" t="b">
        <f t="array" ref="AQ732">IF(OR(AND(ISBLANK(Spreadsheet!L732),ISBLANK(Spreadsheet!C732)),AND(NOT(ISBLANK(Spreadsheet!C732)),NOT(ISBLANK(Spreadsheet!D732)))),TRUE,ISNUMBER(MATCH(TRUE,EXACT(Spreadsheet!L732,MaritalStatus),0)))</f>
        <v>1</v>
      </c>
      <c r="AR732" s="5" t="b">
        <f ca="1">IF(ISERROR(DATEVALUE(TEXT(Spreadsheet!M732,"mm/dd/yyyy")) &gt; TODAY()),IF(ISBLANK(Spreadsheet!M732),TRUE,FALSE),IF(DATEVALUE(TEXT(Spreadsheet!M732,"mm/dd/yyyy")) &gt; TODAY(),FALSE,TRUE))</f>
        <v>1</v>
      </c>
      <c r="AS732" s="5" t="b">
        <f>OR(ISBLANK(Spreadsheet!N732),LEN(Spreadsheet!N732)&lt;=100)</f>
        <v>1</v>
      </c>
      <c r="AT732" s="5" t="b">
        <f>OR(ISBLANK(Spreadsheet!O732),UPPER(Spreadsheet!O732)="YES")</f>
        <v>1</v>
      </c>
      <c r="AU732" s="5" t="b">
        <f>OR(ISBLANK(Spreadsheet!P732),UPPER(Spreadsheet!P732)="YES")</f>
        <v>1</v>
      </c>
      <c r="AV732" s="5" t="b">
        <f t="array" ref="AV732">IF(ISBLANK(Spreadsheet!Q732),TRUE,ISNUMBER(MATCH(TRUE,EXACT(Spreadsheet!Q732,OnGroupsPriorIns),0)))</f>
        <v>1</v>
      </c>
      <c r="AW732" s="5" t="b">
        <f>OR(ISBLANK(Spreadsheet!R732),UPPER(Spreadsheet!R732)="YES")</f>
        <v>1</v>
      </c>
      <c r="AX732" s="5" t="b">
        <f>OR(ISBLANK(Spreadsheet!S732),UPPER(Spreadsheet!S732)="YES")</f>
        <v>1</v>
      </c>
      <c r="AY732" s="5" t="b">
        <f>OR(AND(ISBLANK(Spreadsheet!C732),LEN(Spreadsheet!T732)=0),AND(NOT(ISBLANK(Spreadsheet!C732)),LEN(Spreadsheet!T732)&gt;0,LEN(Spreadsheet!T732)&lt;=50))</f>
        <v>1</v>
      </c>
      <c r="AZ732" s="5" t="b">
        <f>OR(LEN(Spreadsheet!U732)=0,AND(LEN(Spreadsheet!U732)&gt;0,LEN(Spreadsheet!U732)&lt;=50))</f>
        <v>1</v>
      </c>
      <c r="BA732" s="5" t="b">
        <f>OR(AND(ISBLANK(Spreadsheet!C732),LEN(Spreadsheet!V732)=0),AND(NOT(ISBLANK(Spreadsheet!C732)),LEN(Spreadsheet!V732)&gt;0,LEN(Spreadsheet!V732)&lt;=50))</f>
        <v>1</v>
      </c>
      <c r="BB732" s="5" t="b">
        <f t="array" ref="BB732">IF(AND(ISBLANK(Spreadsheet!C732),LEN(Spreadsheet!W732)=0),TRUE,ISNUMBER(MATCH(TRUE,EXACT(Spreadsheet!W732,States),0)))</f>
        <v>1</v>
      </c>
      <c r="BC732" s="5" t="b">
        <f>OR(AND(ISBLANK(Spreadsheet!C732),LEN(Spreadsheet!X732)=0),AND(NOT(ISBLANK(Spreadsheet!C732)),LEN(Spreadsheet!X732)&gt;0,LEN(Spreadsheet!X732)=5,ISNUMBER(VALUE(Spreadsheet!X732))))</f>
        <v>1</v>
      </c>
      <c r="BD732" s="5" t="b">
        <f>OR(ISBLANK(Spreadsheet!Z732),LEN(Spreadsheet!Z732)&lt;=50)</f>
        <v>1</v>
      </c>
      <c r="BE732" s="5" t="b">
        <f>ISBLANK(Spreadsheet!AA732)</f>
        <v>1</v>
      </c>
      <c r="BF732" s="5" t="b">
        <f>ISBLANK(Spreadsheet!AB732)</f>
        <v>1</v>
      </c>
      <c r="BG732" s="5" t="b">
        <f>IF(ISERROR(DATEVALUE(TEXT(Spreadsheet!AC732,"mm/dd/yyyy")) &gt; DATEVALUE(TEXT(Spreadsheet!J732,"mm/dd/yyyy"))),IF(OR(AND(ISBLANK(Spreadsheet!AC732),ISBLANK(Spreadsheet!C732)),AND(NOT(ISBLANK(Spreadsheet!C732)),ISBLANK(Spreadsheet!AC732),NOT(ISBLANK(Spreadsheet!D732)))),TRUE,FALSE),IF(DATEVALUE(TEXT(Spreadsheet!AC732,"mm/dd/yyyy")) &gt; DATEVALUE(TEXT(Spreadsheet!J732,"mm/dd/yyyy")),TRUE,FALSE))</f>
        <v>1</v>
      </c>
      <c r="BH732" s="5" t="b">
        <f>OR(AND(ISBLANK(Spreadsheet!C732),ISBLANK(Spreadsheet!AE732)),AND(NOT(ISBLANK(Spreadsheet!C732)),NOT(ISBLANK(Spreadsheet!D732)),ISBLANK(Spreadsheet!AE732)),AND(NOT(ISBLANK(Spreadsheet!C732)),ISBLANK(Spreadsheet!D732),NOT(ISBLANK(Spreadsheet!AE732)),LEN(Spreadsheet!AE732)&lt;=100))</f>
        <v>1</v>
      </c>
      <c r="BI732" s="5" t="b">
        <f t="array" ref="BI732">IF(ISBLANK(Spreadsheet!AF732),TRUE,ISNUMBER(MATCH(TRUE,EXACT(Spreadsheet!AF732,CobraShortReasons),0)))</f>
        <v>1</v>
      </c>
      <c r="BJ732" s="5" t="b">
        <f ca="1">IF(ISERROR(DATEVALUE(TEXT(Spreadsheet!AG732,"mm/dd/yyyy")) &gt; TODAY()),IF(ISBLANK(Spreadsheet!AG732),TRUE,FALSE),IF(DATEVALUE(TEXT(Spreadsheet!AG732,"mm/dd/yyyy")) &gt; TODAY(),FALSE,TRUE))</f>
        <v>1</v>
      </c>
      <c r="BK732" s="5" t="b">
        <f>OR(ISBLANK(Spreadsheet!AH732),LEN(Spreadsheet!AH732)&lt;=25)</f>
        <v>1</v>
      </c>
      <c r="BL732" s="5" t="b">
        <f t="array" aca="1" ref="BL732" ca="1">IF(ISBLANK(Spreadsheet!AI732),TRUE,ISNUMBER(MATCH(TRUE,EXACT(Spreadsheet!AI732,INDIRECT(Spreadsheet!$D$2)),0)))</f>
        <v>1</v>
      </c>
      <c r="BM732" s="5" t="b">
        <f t="array" aca="1" ref="BM732" ca="1">IF(ISBLANK(Spreadsheet!AJ732),TRUE,ISNUMBER(MATCH(TRUE,EXACT(Spreadsheet!AJ732,INDIRECT(Spreadsheet!BJ732)),0)))</f>
        <v>1</v>
      </c>
      <c r="BN732" s="5" t="b">
        <f t="array" ref="BN732">IF(ISBLANK(Spreadsheet!AK732),TRUE,ISNUMBER(MATCH(TRUE,EXACT(Spreadsheet!AK732,DentalPlans),0)))</f>
        <v>1</v>
      </c>
      <c r="BO732" s="5" t="b">
        <f t="array" aca="1" ref="BO732" ca="1">IF(ISBLANK(Spreadsheet!AL732),TRUE,ISNUMBER(MATCH(TRUE,EXACT(Spreadsheet!AL732,INDIRECT(Spreadsheet!BK732)),0)))</f>
        <v>1</v>
      </c>
      <c r="BP732" s="5" t="b">
        <f t="array" ref="BP732">IF(ISBLANK(Spreadsheet!AM732),TRUE,ISNUMBER(MATCH(TRUE,EXACT(Spreadsheet!AM732,VisionPlans),0)))</f>
        <v>1</v>
      </c>
      <c r="BQ732" s="5" t="b">
        <f t="array" aca="1" ref="BQ732" ca="1">IF(ISBLANK(Spreadsheet!AN732),TRUE,ISNUMBER(MATCH(TRUE,EXACT(Spreadsheet!AN732,INDIRECT(Spreadsheet!BL732)),0)))</f>
        <v>1</v>
      </c>
      <c r="BR732" s="5" t="b">
        <f t="array" ref="BR732">IF(ISBLANK(Spreadsheet!AO732),TRUE,ISNUMBER(MATCH(TRUE,EXACT(Spreadsheet!AO732,LifeBenefitClasses),0)))</f>
        <v>1</v>
      </c>
      <c r="BS732" s="5" t="b">
        <f>IF(OR(ISBLANK(Spreadsheet!AO732), Spreadsheet!AO732="Waive"),IF(ISBLANK(Spreadsheet!AP732),TRUE,FALSE),IF(OR(AND(NOT(ISBLANK(Spreadsheet!AO732)),ISBLANK(Spreadsheet!AP732)),NOT(ISNUMBER(VALUE(Spreadsheet!AP732)))),FALSE,IF(OR(AND(Spreadsheet!AP732&lt;6,MOD(Spreadsheet!AP732*10,5)=0), MOD(Spreadsheet!AP732,5000)=0),TRUE,FALSE)))</f>
        <v>1</v>
      </c>
      <c r="BT732" s="5" t="b">
        <f t="array" ref="BT732">IF(ISBLANK(Spreadsheet!AQ732),TRUE,ISNUMBER(MATCH(TRUE,EXACT(Spreadsheet!AQ732,EnrollWaive),0)))</f>
        <v>1</v>
      </c>
      <c r="BU732" s="5" t="b">
        <f t="array" ref="BU732">IF(ISBLANK(Spreadsheet!AR732),TRUE,ISNUMBER(MATCH(TRUE,EXACT(Spreadsheet!AR732,LifeBenefitClasses),0)))</f>
        <v>1</v>
      </c>
      <c r="BV732" s="5" t="b">
        <f>IF(OR(ISBLANK(Spreadsheet!AR732), Spreadsheet!AR732="Waive"),IF(ISBLANK(Spreadsheet!AS732),TRUE,FALSE),IF(OR(AND(NOT(ISBLANK(Spreadsheet!AR732)),ISBLANK(Spreadsheet!AS732)),NOT(ISNUMBER(VALUE(Spreadsheet!AS732)))),FALSE,IF(OR(AND(Spreadsheet!AS732&lt;6,MOD(Spreadsheet!AS732*10,5)=0), MOD(Spreadsheet!AS732,10000)=0),TRUE,FALSE)))</f>
        <v>1</v>
      </c>
      <c r="BW732" s="5" t="b">
        <f t="array" ref="BW732">IF(ISBLANK(Spreadsheet!AT732),TRUE,ISNUMBER(MATCH(TRUE,EXACT(Spreadsheet!AT732,LifeBenefitClasses),0)))</f>
        <v>1</v>
      </c>
      <c r="BX732" s="5" t="b">
        <f>IF(OR(ISBLANK(Spreadsheet!AT732), Spreadsheet!AT732="Waive"),IF(ISBLANK(Spreadsheet!AU732),TRUE,FALSE),IF(OR(AND(NOT(ISBLANK(Spreadsheet!AT732)),ISBLANK(Spreadsheet!AU732)),NOT(ISNUMBER(VALUE(Spreadsheet!AU732)))),FALSE,IF(AND(NOT(OR(ISBLANK(Spreadsheet!AT732),Spreadsheet!AT732="Waive")),NOT(OR(ISBLANK(Spreadsheet!AR732),Spreadsheet!AR732="Waive")),MOD(Spreadsheet!AU732,5000)=0, Spreadsheet!AU732&lt;=(Spreadsheet!AS732*0.5)),TRUE,FALSE)))</f>
        <v>1</v>
      </c>
      <c r="BY732" s="5" t="b">
        <f t="array" ref="BY732">IF(ISBLANK(Spreadsheet!AV732),TRUE,ISNUMBER(MATCH(TRUE,EXACT(Spreadsheet!AV732,EnrollWaive),0)))</f>
        <v>1</v>
      </c>
      <c r="BZ732" s="5" t="b">
        <f t="array" ref="BZ732">IF(ISBLANK(Spreadsheet!AW732),TRUE,ISNUMBER(MATCH(TRUE,EXACT(Spreadsheet!AW732,LifeBenefitClasses),0)))</f>
        <v>1</v>
      </c>
      <c r="CA732" s="5" t="b">
        <f t="array" ref="CA732">IF(ISBLANK(Spreadsheet!AX732),TRUE,ISNUMBER(MATCH(TRUE,EXACT(Spreadsheet!AX732,LifeBenefitClasses),0)))</f>
        <v>1</v>
      </c>
      <c r="CB732" s="5" t="b">
        <f t="array" ref="CB732">IF(ISBLANK(Spreadsheet!AY732),TRUE,ISNUMBER(MATCH(TRUE,EXACT(Spreadsheet!AY732,LifeBenefitClasses),0)))</f>
        <v>1</v>
      </c>
      <c r="CC732" s="5" t="b">
        <f t="array" ref="CC732">IF(ISBLANK(Spreadsheet!AZ732),TRUE,ISNUMBER(MATCH(TRUE,EXACT(Spreadsheet!AZ732,LifeBenefitClasses),0)))</f>
        <v>1</v>
      </c>
      <c r="CD732" s="5" t="b">
        <f t="array" ref="CD732">IF(ISBLANK(Spreadsheet!BA732),TRUE,ISNUMBER(MATCH(TRUE,EXACT(Spreadsheet!BA732,LifeBenefitClasses),0)))</f>
        <v>1</v>
      </c>
      <c r="CE732" s="5" t="b">
        <f>IF(OR(ISBLANK(Spreadsheet!BA732), Spreadsheet!BA732="Waive"),IF(ISBLANK(Spreadsheet!BB732),TRUE,FALSE),IF(OR(AND(NOT(ISBLANK(Spreadsheet!BA732)),ISBLANK(Spreadsheet!BB732)),NOT(ISNUMBER(VALUE(Spreadsheet!BB732))),ISBLANK(Spreadsheet!BC732),NOT(ISNUMBER(VALUE(Spreadsheet!BC732)))),FALSE,IF(AND(Spreadsheet!BB732&gt;=50000,Spreadsheet!BB732&lt;=250000,MOD(Spreadsheet!BB732,10000)=0,Spreadsheet!BB732&lt;=(10*Spreadsheet!BC732)),TRUE,FALSE)))</f>
        <v>1</v>
      </c>
      <c r="CF732" s="5" t="b">
        <f>IF(NOT(ISBLANK(Spreadsheet!BC732)),AND(ISNUMBER(VALUE(Spreadsheet!BC732)),Spreadsheet!BC732&gt;0),AND(OR(ISBLANK(Spreadsheet!AO732),Spreadsheet!AO732="Waive",AND(NOT(OR(ISBLANK(Spreadsheet!AO732),Spreadsheet!AO732="Waive")),Spreadsheet!AP732&gt;=6)),OR(ISBLANK(Spreadsheet!AR732),AND(NOT(OR(ISBLANK(Spreadsheet!AR732),Spreadsheet!AR732="Waive")),Spreadsheet!AS732&gt;=6)),OR(ISBLANK(Spreadsheet!AW732)),OR(ISBLANK(Spreadsheet!AX732)),OR(ISBLANK(Spreadsheet!AY732)),OR(ISBLANK(Spreadsheet!AZ732)),OR(ISBLANK(Spreadsheet!BA732),Spreadsheet!BA732="Waive")))</f>
        <v>1</v>
      </c>
      <c r="CG732" s="5" t="b">
        <f t="shared" ca="1" si="51"/>
        <v>1</v>
      </c>
    </row>
    <row r="733" spans="8:85" x14ac:dyDescent="0.3">
      <c r="H733" s="5">
        <f t="shared" ca="1" si="52"/>
        <v>2</v>
      </c>
      <c r="I733" s="5" t="str">
        <f t="shared" ca="1" si="50"/>
        <v/>
      </c>
      <c r="J733" s="5" t="str">
        <f>IF(AND(NOT(ISBLANK(Spreadsheet!C733)),ISBLANK(Spreadsheet!D733)),Spreadsheet!F733&amp;" "&amp;Spreadsheet!H733,"")</f>
        <v/>
      </c>
      <c r="K733" s="5">
        <f>IF(AND(NOT(ISBLANK(Spreadsheet!C733)),ISBLANK(Spreadsheet!D733)),COUNTIFS(Spreadsheet!E734:E$786,"=Child",Spreadsheet!C734:C$786, "="&amp;Spreadsheet!C733) + COUNTIFS(Spreadsheet!E734:E$786,"=Step-child",Spreadsheet!C734:C$786, "="&amp;Spreadsheet!C733),0)</f>
        <v>0</v>
      </c>
      <c r="L733" s="5">
        <f>IF(NOT(ISBLANK(J733)),COUNTIFS(Spreadsheet!E734:E$786,"=Wife",Spreadsheet!C734:C$786, "="&amp;Spreadsheet!C733) + COUNTIFS(Spreadsheet!E734:E$786,"=Husband",Spreadsheet!C734:C$786, "="&amp;Spreadsheet!C733),0)</f>
        <v>0</v>
      </c>
      <c r="M733" s="5">
        <f>IF(NOT(ISBLANK(Spreadsheet!AJ733)),VLOOKUP(Spreadsheet!AJ733,'Drop Downs'!$P$2:$R$16,3,FALSE),0)</f>
        <v>0</v>
      </c>
      <c r="N733" s="5">
        <f>IF(NOT(ISBLANK(Spreadsheet!AJ733)), VLOOKUP(Spreadsheet!AJ733,'Drop Downs'!$P$2:$R$16,2,FALSE),0)</f>
        <v>0</v>
      </c>
      <c r="O733" s="5">
        <f>IF(NOT(ISBLANK(Spreadsheet!AL733)),VLOOKUP(Spreadsheet!AL733,'Drop Downs'!$P$2:$R$16,3,FALSE), 0)</f>
        <v>0</v>
      </c>
      <c r="P733" s="5">
        <f>IF(NOT(ISBLANK(Spreadsheet!AL733)),VLOOKUP(Spreadsheet!AL733,'Drop Downs'!$P$2:$R$16,2,FALSE),0)</f>
        <v>0</v>
      </c>
      <c r="Q733" s="5">
        <f>IF(NOT(ISBLANK(Spreadsheet!AN733)),VLOOKUP(Spreadsheet!AN733,'Drop Downs'!$P$2:$R$16,3,FALSE),0)</f>
        <v>0</v>
      </c>
      <c r="R733" s="5">
        <f>IF(NOT(ISBLANK(Spreadsheet!AN733)),VLOOKUP(Spreadsheet!AN733,'Drop Downs'!$P$2:$R$16,2,FALSE),0)</f>
        <v>0</v>
      </c>
      <c r="S733" s="5" t="str">
        <f>IF(OR(M733&gt;K733,N733&gt;L733,O733&gt;K733, Q733&gt;K733,N733&gt;L733, P733&gt;L733, R733&gt;L733),"Member currently has a coverage election over what he/she needs.  Please add more dependents or adjust the coverage election.","")&amp;(IF(AND(NOT(ISBLANK(Spreadsheet!C733)),NOT(ISBLANK(Spreadsheet!D733)),ISBLANK(Spreadsheet!E733)),"Dependent lacks a relationship to member.Please select one from the drop-down.",""))</f>
        <v/>
      </c>
      <c r="T733" s="5" t="b">
        <f t="shared" si="53"/>
        <v>1</v>
      </c>
      <c r="U733" s="5" t="b">
        <f>OR(ISBLANK(Spreadsheet!C733),IF(NOT(ISBLANK(Spreadsheet!D733)),NOT(ISBLANK(Spreadsheet!E733)),TRUE))</f>
        <v>1</v>
      </c>
      <c r="V733" s="5" t="b">
        <f>OR(ISBLANK(Spreadsheet!C733), NOT(ISBLANK(Spreadsheet!I733)))</f>
        <v>1</v>
      </c>
      <c r="W733" s="5" t="b">
        <f>OR(ISBLANK(Spreadsheet!D733),NOT(ISBLANK(Spreadsheet!C733)))</f>
        <v>1</v>
      </c>
      <c r="X733" s="155" t="str">
        <f>REPT("0",MIN(FIND({1,2,3,4,5,6,7,8,9},Spreadsheet!C733&amp;"123456789"))-1)&amp;IF(ISBLANK(Spreadsheet!C733),"",SUMPRODUCT(MID(0&amp;Spreadsheet!C733,LARGE(INDEX(ISNUMBER(--MID(Spreadsheet!C733,ROW($1:$225),1))*
 ROW($1:$225),0),ROW($1:$225))+1,1)*10^ROW($1:$225)/10))</f>
        <v/>
      </c>
      <c r="Y733" s="5" t="b">
        <f>IF(NOT(ISBLANK(Spreadsheet!C733)),IF(AND(ISNUMBER(VALUE(Spreadsheet!C733)), LEN(Spreadsheet!C733)=9),TRUE,FALSE),TRUE)</f>
        <v>1</v>
      </c>
      <c r="Z733" s="155" t="str">
        <f>REPT("0",MIN(FIND({1,2,3,4,5,6,7,8,9},Spreadsheet!D733&amp;"123456789"))-1)&amp;IF(ISBLANK(Spreadsheet!D733),"",SUMPRODUCT(MID(0&amp;Spreadsheet!D733,LARGE(INDEX(ISNUMBER(--MID(Spreadsheet!D733,ROW($1:$225),1))*
 ROW($1:$225),0),ROW($1:$225))+1,1)*10^ROW($1:$225)/10))</f>
        <v/>
      </c>
      <c r="AA733" s="5" t="b">
        <f>IF(AND(NOT(ISBLANK(Spreadsheet!D733)),NOT(ISBLANK(Spreadsheet!C733))),IF(AND(ISNUMBER(VALUE(Spreadsheet!D733)), LEN(Spreadsheet!D733)=9),TRUE,FALSE),IF(AND(NOT(ISBLANK(Spreadsheet!D733)),ISBLANK(Spreadsheet!C733)),FALSE,TRUE))</f>
        <v>1</v>
      </c>
      <c r="AB733" s="5" t="b">
        <f>OR(ISBLANK(Spreadsheet!Y733),IF(NOT(ISBLANK(Spreadsheet!Y733)),LEN(Spreadsheet!Y733)=10,ISNUMBER(VALUE(Spreadsheet!Y733))))</f>
        <v>1</v>
      </c>
      <c r="AC733" s="5" t="b">
        <f>OR(ISBLANK(Spreadsheet!AI733), AND(NOT(ISBLANK(Spreadsheet!AJ733)), NOT(ISNUMBER(SEARCH("Waive",Spreadsheet!AJ733)))))</f>
        <v>1</v>
      </c>
      <c r="AD733" s="5" t="b">
        <f>OR(ISBLANK(Spreadsheet!AK733), AND(NOT(ISBLANK(Spreadsheet!AL733)), NOT(ISNUMBER(SEARCH("Waive",Spreadsheet!AL733)))))</f>
        <v>1</v>
      </c>
      <c r="AE733" s="5" t="b">
        <f>OR(ISBLANK(Spreadsheet!AM733), AND(NOT(ISBLANK(Spreadsheet!AN733)), NOT(ISNUMBER(SEARCH("Waive", Spreadsheet!AN733)))))</f>
        <v>1</v>
      </c>
      <c r="AF733" s="5" t="b">
        <f>OR(ISBLANK(Spreadsheet!C733), NOT(ISBLANK(Spreadsheet!D733)),NOT(ISBLANK(Spreadsheet!L733)))</f>
        <v>1</v>
      </c>
      <c r="AG733" s="5" t="b">
        <f>IF(AND(NOT(ISBLANK(Spreadsheet!C733)), NOT(ISBLANK(Spreadsheet!D733)),Spreadsheet!C733&lt;&gt;Spreadsheet!D733),IF(ISERROR(VLOOKUP(Spreadsheet!C733, Spreadsheet!$C$6:'Spreadsheet'!$C732,1,FALSE)), FALSE, TRUE),TRUE)</f>
        <v>1</v>
      </c>
      <c r="AH733" s="5" t="b">
        <f>Spreadsheet!$B$2=Spreadsheet!AD733</f>
        <v>1</v>
      </c>
      <c r="AI733" s="5" t="b">
        <f>IF(ISBLANK(Spreadsheet!G733),TRUE,IF(OR(LEN(Spreadsheet!G733)&gt;1,ISNUMBER(VALUE(Spreadsheet!G733))),FALSE,TRUE))</f>
        <v>1</v>
      </c>
      <c r="AJ733" s="5" t="b">
        <f>OR(ISBLANK(Spreadsheet!C733), NOT(ISBLANK(Spreadsheet!B733)), NOT(ISBLANK(Spreadsheet!D733)))</f>
        <v>1</v>
      </c>
      <c r="AK733" s="5" t="b">
        <f t="array" ref="AK733">IF(OR(AND(ISBLANK(Spreadsheet!E733),ISBLANK(Spreadsheet!D733),NOT(ISBLANK(Spreadsheet!C733))),AND(ISBLANK(Spreadsheet!E733),ISBLANK(Spreadsheet!D733),ISBLANK(Spreadsheet!C733))),TRUE,ISNUMBER(MATCH(TRUE,EXACT(Spreadsheet!E733,Relationships),0)))</f>
        <v>1</v>
      </c>
      <c r="AL733" s="5" t="b">
        <f>IF(NOT(ISBLANK(Spreadsheet!C733)),IF(OR(ISBLANK(Spreadsheet!F733),LEN(Spreadsheet!F733)&gt;40),FALSE,TRUE),TRUE)</f>
        <v>1</v>
      </c>
      <c r="AM733" s="5" t="b">
        <f>IF(NOT(ISBLANK(Spreadsheet!C733)),IF(OR(ISBLANK(Spreadsheet!H733),LEN(Spreadsheet!H733)&gt;40),FALSE,TRUE),TRUE)</f>
        <v>1</v>
      </c>
      <c r="AN733" s="5" t="b">
        <f t="array" ref="AN733">IF(ISBLANK(Spreadsheet!I733),TRUE,ISNUMBER(MATCH(TRUE,EXACT(Spreadsheet!I733,GenderValues),0)))</f>
        <v>1</v>
      </c>
      <c r="AO733" s="5" t="b">
        <f ca="1">IF(ISERROR(DATEVALUE(TEXT(Spreadsheet!J733,"mm/dd/yyyy")) &gt; TODAY()),IF(AND(ISBLANK(Spreadsheet!J733),ISBLANK(Spreadsheet!C733)),TRUE,FALSE),IF(DATEVALUE(TEXT(Spreadsheet!J733,"mm/dd/yyyy")) &gt; TODAY(),FALSE,TRUE))</f>
        <v>1</v>
      </c>
      <c r="AP733" s="5" t="b">
        <f>OR(ISBLANK(Spreadsheet!K733),LEN(Spreadsheet!K733)&lt;=100)</f>
        <v>1</v>
      </c>
      <c r="AQ733" s="5" t="b">
        <f t="array" ref="AQ733">IF(OR(AND(ISBLANK(Spreadsheet!L733),ISBLANK(Spreadsheet!C733)),AND(NOT(ISBLANK(Spreadsheet!C733)),NOT(ISBLANK(Spreadsheet!D733)))),TRUE,ISNUMBER(MATCH(TRUE,EXACT(Spreadsheet!L733,MaritalStatus),0)))</f>
        <v>1</v>
      </c>
      <c r="AR733" s="5" t="b">
        <f ca="1">IF(ISERROR(DATEVALUE(TEXT(Spreadsheet!M733,"mm/dd/yyyy")) &gt; TODAY()),IF(ISBLANK(Spreadsheet!M733),TRUE,FALSE),IF(DATEVALUE(TEXT(Spreadsheet!M733,"mm/dd/yyyy")) &gt; TODAY(),FALSE,TRUE))</f>
        <v>1</v>
      </c>
      <c r="AS733" s="5" t="b">
        <f>OR(ISBLANK(Spreadsheet!N733),LEN(Spreadsheet!N733)&lt;=100)</f>
        <v>1</v>
      </c>
      <c r="AT733" s="5" t="b">
        <f>OR(ISBLANK(Spreadsheet!O733),UPPER(Spreadsheet!O733)="YES")</f>
        <v>1</v>
      </c>
      <c r="AU733" s="5" t="b">
        <f>OR(ISBLANK(Spreadsheet!P733),UPPER(Spreadsheet!P733)="YES")</f>
        <v>1</v>
      </c>
      <c r="AV733" s="5" t="b">
        <f t="array" ref="AV733">IF(ISBLANK(Spreadsheet!Q733),TRUE,ISNUMBER(MATCH(TRUE,EXACT(Spreadsheet!Q733,OnGroupsPriorIns),0)))</f>
        <v>1</v>
      </c>
      <c r="AW733" s="5" t="b">
        <f>OR(ISBLANK(Spreadsheet!R733),UPPER(Spreadsheet!R733)="YES")</f>
        <v>1</v>
      </c>
      <c r="AX733" s="5" t="b">
        <f>OR(ISBLANK(Spreadsheet!S733),UPPER(Spreadsheet!S733)="YES")</f>
        <v>1</v>
      </c>
      <c r="AY733" s="5" t="b">
        <f>OR(AND(ISBLANK(Spreadsheet!C733),LEN(Spreadsheet!T733)=0),AND(NOT(ISBLANK(Spreadsheet!C733)),LEN(Spreadsheet!T733)&gt;0,LEN(Spreadsheet!T733)&lt;=50))</f>
        <v>1</v>
      </c>
      <c r="AZ733" s="5" t="b">
        <f>OR(LEN(Spreadsheet!U733)=0,AND(LEN(Spreadsheet!U733)&gt;0,LEN(Spreadsheet!U733)&lt;=50))</f>
        <v>1</v>
      </c>
      <c r="BA733" s="5" t="b">
        <f>OR(AND(ISBLANK(Spreadsheet!C733),LEN(Spreadsheet!V733)=0),AND(NOT(ISBLANK(Spreadsheet!C733)),LEN(Spreadsheet!V733)&gt;0,LEN(Spreadsheet!V733)&lt;=50))</f>
        <v>1</v>
      </c>
      <c r="BB733" s="5" t="b">
        <f t="array" ref="BB733">IF(AND(ISBLANK(Spreadsheet!C733),LEN(Spreadsheet!W733)=0),TRUE,ISNUMBER(MATCH(TRUE,EXACT(Spreadsheet!W733,States),0)))</f>
        <v>1</v>
      </c>
      <c r="BC733" s="5" t="b">
        <f>OR(AND(ISBLANK(Spreadsheet!C733),LEN(Spreadsheet!X733)=0),AND(NOT(ISBLANK(Spreadsheet!C733)),LEN(Spreadsheet!X733)&gt;0,LEN(Spreadsheet!X733)=5,ISNUMBER(VALUE(Spreadsheet!X733))))</f>
        <v>1</v>
      </c>
      <c r="BD733" s="5" t="b">
        <f>OR(ISBLANK(Spreadsheet!Z733),LEN(Spreadsheet!Z733)&lt;=50)</f>
        <v>1</v>
      </c>
      <c r="BE733" s="5" t="b">
        <f>ISBLANK(Spreadsheet!AA733)</f>
        <v>1</v>
      </c>
      <c r="BF733" s="5" t="b">
        <f>ISBLANK(Spreadsheet!AB733)</f>
        <v>1</v>
      </c>
      <c r="BG733" s="5" t="b">
        <f>IF(ISERROR(DATEVALUE(TEXT(Spreadsheet!AC733,"mm/dd/yyyy")) &gt; DATEVALUE(TEXT(Spreadsheet!J733,"mm/dd/yyyy"))),IF(OR(AND(ISBLANK(Spreadsheet!AC733),ISBLANK(Spreadsheet!C733)),AND(NOT(ISBLANK(Spreadsheet!C733)),ISBLANK(Spreadsheet!AC733),NOT(ISBLANK(Spreadsheet!D733)))),TRUE,FALSE),IF(DATEVALUE(TEXT(Spreadsheet!AC733,"mm/dd/yyyy")) &gt; DATEVALUE(TEXT(Spreadsheet!J733,"mm/dd/yyyy")),TRUE,FALSE))</f>
        <v>1</v>
      </c>
      <c r="BH733" s="5" t="b">
        <f>OR(AND(ISBLANK(Spreadsheet!C733),ISBLANK(Spreadsheet!AE733)),AND(NOT(ISBLANK(Spreadsheet!C733)),NOT(ISBLANK(Spreadsheet!D733)),ISBLANK(Spreadsheet!AE733)),AND(NOT(ISBLANK(Spreadsheet!C733)),ISBLANK(Spreadsheet!D733),NOT(ISBLANK(Spreadsheet!AE733)),LEN(Spreadsheet!AE733)&lt;=100))</f>
        <v>1</v>
      </c>
      <c r="BI733" s="5" t="b">
        <f t="array" ref="BI733">IF(ISBLANK(Spreadsheet!AF733),TRUE,ISNUMBER(MATCH(TRUE,EXACT(Spreadsheet!AF733,CobraShortReasons),0)))</f>
        <v>1</v>
      </c>
      <c r="BJ733" s="5" t="b">
        <f ca="1">IF(ISERROR(DATEVALUE(TEXT(Spreadsheet!AG733,"mm/dd/yyyy")) &gt; TODAY()),IF(ISBLANK(Spreadsheet!AG733),TRUE,FALSE),IF(DATEVALUE(TEXT(Spreadsheet!AG733,"mm/dd/yyyy")) &gt; TODAY(),FALSE,TRUE))</f>
        <v>1</v>
      </c>
      <c r="BK733" s="5" t="b">
        <f>OR(ISBLANK(Spreadsheet!AH733),LEN(Spreadsheet!AH733)&lt;=25)</f>
        <v>1</v>
      </c>
      <c r="BL733" s="5" t="b">
        <f t="array" aca="1" ref="BL733" ca="1">IF(ISBLANK(Spreadsheet!AI733),TRUE,ISNUMBER(MATCH(TRUE,EXACT(Spreadsheet!AI733,INDIRECT(Spreadsheet!$D$2)),0)))</f>
        <v>1</v>
      </c>
      <c r="BM733" s="5" t="b">
        <f t="array" aca="1" ref="BM733" ca="1">IF(ISBLANK(Spreadsheet!AJ733),TRUE,ISNUMBER(MATCH(TRUE,EXACT(Spreadsheet!AJ733,INDIRECT(Spreadsheet!BJ733)),0)))</f>
        <v>1</v>
      </c>
      <c r="BN733" s="5" t="b">
        <f t="array" ref="BN733">IF(ISBLANK(Spreadsheet!AK733),TRUE,ISNUMBER(MATCH(TRUE,EXACT(Spreadsheet!AK733,DentalPlans),0)))</f>
        <v>1</v>
      </c>
      <c r="BO733" s="5" t="b">
        <f t="array" aca="1" ref="BO733" ca="1">IF(ISBLANK(Spreadsheet!AL733),TRUE,ISNUMBER(MATCH(TRUE,EXACT(Spreadsheet!AL733,INDIRECT(Spreadsheet!BK733)),0)))</f>
        <v>1</v>
      </c>
      <c r="BP733" s="5" t="b">
        <f t="array" ref="BP733">IF(ISBLANK(Spreadsheet!AM733),TRUE,ISNUMBER(MATCH(TRUE,EXACT(Spreadsheet!AM733,VisionPlans),0)))</f>
        <v>1</v>
      </c>
      <c r="BQ733" s="5" t="b">
        <f t="array" aca="1" ref="BQ733" ca="1">IF(ISBLANK(Spreadsheet!AN733),TRUE,ISNUMBER(MATCH(TRUE,EXACT(Spreadsheet!AN733,INDIRECT(Spreadsheet!BL733)),0)))</f>
        <v>1</v>
      </c>
      <c r="BR733" s="5" t="b">
        <f t="array" ref="BR733">IF(ISBLANK(Spreadsheet!AO733),TRUE,ISNUMBER(MATCH(TRUE,EXACT(Spreadsheet!AO733,LifeBenefitClasses),0)))</f>
        <v>1</v>
      </c>
      <c r="BS733" s="5" t="b">
        <f>IF(OR(ISBLANK(Spreadsheet!AO733), Spreadsheet!AO733="Waive"),IF(ISBLANK(Spreadsheet!AP733),TRUE,FALSE),IF(OR(AND(NOT(ISBLANK(Spreadsheet!AO733)),ISBLANK(Spreadsheet!AP733)),NOT(ISNUMBER(VALUE(Spreadsheet!AP733)))),FALSE,IF(OR(AND(Spreadsheet!AP733&lt;6,MOD(Spreadsheet!AP733*10,5)=0), MOD(Spreadsheet!AP733,5000)=0),TRUE,FALSE)))</f>
        <v>1</v>
      </c>
      <c r="BT733" s="5" t="b">
        <f t="array" ref="BT733">IF(ISBLANK(Spreadsheet!AQ733),TRUE,ISNUMBER(MATCH(TRUE,EXACT(Spreadsheet!AQ733,EnrollWaive),0)))</f>
        <v>1</v>
      </c>
      <c r="BU733" s="5" t="b">
        <f t="array" ref="BU733">IF(ISBLANK(Spreadsheet!AR733),TRUE,ISNUMBER(MATCH(TRUE,EXACT(Spreadsheet!AR733,LifeBenefitClasses),0)))</f>
        <v>1</v>
      </c>
      <c r="BV733" s="5" t="b">
        <f>IF(OR(ISBLANK(Spreadsheet!AR733), Spreadsheet!AR733="Waive"),IF(ISBLANK(Spreadsheet!AS733),TRUE,FALSE),IF(OR(AND(NOT(ISBLANK(Spreadsheet!AR733)),ISBLANK(Spreadsheet!AS733)),NOT(ISNUMBER(VALUE(Spreadsheet!AS733)))),FALSE,IF(OR(AND(Spreadsheet!AS733&lt;6,MOD(Spreadsheet!AS733*10,5)=0), MOD(Spreadsheet!AS733,10000)=0),TRUE,FALSE)))</f>
        <v>1</v>
      </c>
      <c r="BW733" s="5" t="b">
        <f t="array" ref="BW733">IF(ISBLANK(Spreadsheet!AT733),TRUE,ISNUMBER(MATCH(TRUE,EXACT(Spreadsheet!AT733,LifeBenefitClasses),0)))</f>
        <v>1</v>
      </c>
      <c r="BX733" s="5" t="b">
        <f>IF(OR(ISBLANK(Spreadsheet!AT733), Spreadsheet!AT733="Waive"),IF(ISBLANK(Spreadsheet!AU733),TRUE,FALSE),IF(OR(AND(NOT(ISBLANK(Spreadsheet!AT733)),ISBLANK(Spreadsheet!AU733)),NOT(ISNUMBER(VALUE(Spreadsheet!AU733)))),FALSE,IF(AND(NOT(OR(ISBLANK(Spreadsheet!AT733),Spreadsheet!AT733="Waive")),NOT(OR(ISBLANK(Spreadsheet!AR733),Spreadsheet!AR733="Waive")),MOD(Spreadsheet!AU733,5000)=0, Spreadsheet!AU733&lt;=(Spreadsheet!AS733*0.5)),TRUE,FALSE)))</f>
        <v>1</v>
      </c>
      <c r="BY733" s="5" t="b">
        <f t="array" ref="BY733">IF(ISBLANK(Spreadsheet!AV733),TRUE,ISNUMBER(MATCH(TRUE,EXACT(Spreadsheet!AV733,EnrollWaive),0)))</f>
        <v>1</v>
      </c>
      <c r="BZ733" s="5" t="b">
        <f t="array" ref="BZ733">IF(ISBLANK(Spreadsheet!AW733),TRUE,ISNUMBER(MATCH(TRUE,EXACT(Spreadsheet!AW733,LifeBenefitClasses),0)))</f>
        <v>1</v>
      </c>
      <c r="CA733" s="5" t="b">
        <f t="array" ref="CA733">IF(ISBLANK(Spreadsheet!AX733),TRUE,ISNUMBER(MATCH(TRUE,EXACT(Spreadsheet!AX733,LifeBenefitClasses),0)))</f>
        <v>1</v>
      </c>
      <c r="CB733" s="5" t="b">
        <f t="array" ref="CB733">IF(ISBLANK(Spreadsheet!AY733),TRUE,ISNUMBER(MATCH(TRUE,EXACT(Spreadsheet!AY733,LifeBenefitClasses),0)))</f>
        <v>1</v>
      </c>
      <c r="CC733" s="5" t="b">
        <f t="array" ref="CC733">IF(ISBLANK(Spreadsheet!AZ733),TRUE,ISNUMBER(MATCH(TRUE,EXACT(Spreadsheet!AZ733,LifeBenefitClasses),0)))</f>
        <v>1</v>
      </c>
      <c r="CD733" s="5" t="b">
        <f t="array" ref="CD733">IF(ISBLANK(Spreadsheet!BA733),TRUE,ISNUMBER(MATCH(TRUE,EXACT(Spreadsheet!BA733,LifeBenefitClasses),0)))</f>
        <v>1</v>
      </c>
      <c r="CE733" s="5" t="b">
        <f>IF(OR(ISBLANK(Spreadsheet!BA733), Spreadsheet!BA733="Waive"),IF(ISBLANK(Spreadsheet!BB733),TRUE,FALSE),IF(OR(AND(NOT(ISBLANK(Spreadsheet!BA733)),ISBLANK(Spreadsheet!BB733)),NOT(ISNUMBER(VALUE(Spreadsheet!BB733))),ISBLANK(Spreadsheet!BC733),NOT(ISNUMBER(VALUE(Spreadsheet!BC733)))),FALSE,IF(AND(Spreadsheet!BB733&gt;=50000,Spreadsheet!BB733&lt;=250000,MOD(Spreadsheet!BB733,10000)=0,Spreadsheet!BB733&lt;=(10*Spreadsheet!BC733)),TRUE,FALSE)))</f>
        <v>1</v>
      </c>
      <c r="CF733" s="5" t="b">
        <f>IF(NOT(ISBLANK(Spreadsheet!BC733)),AND(ISNUMBER(VALUE(Spreadsheet!BC733)),Spreadsheet!BC733&gt;0),AND(OR(ISBLANK(Spreadsheet!AO733),Spreadsheet!AO733="Waive",AND(NOT(OR(ISBLANK(Spreadsheet!AO733),Spreadsheet!AO733="Waive")),Spreadsheet!AP733&gt;=6)),OR(ISBLANK(Spreadsheet!AR733),AND(NOT(OR(ISBLANK(Spreadsheet!AR733),Spreadsheet!AR733="Waive")),Spreadsheet!AS733&gt;=6)),OR(ISBLANK(Spreadsheet!AW733)),OR(ISBLANK(Spreadsheet!AX733)),OR(ISBLANK(Spreadsheet!AY733)),OR(ISBLANK(Spreadsheet!AZ733)),OR(ISBLANK(Spreadsheet!BA733),Spreadsheet!BA733="Waive")))</f>
        <v>1</v>
      </c>
      <c r="CG733" s="5" t="b">
        <f t="shared" ca="1" si="51"/>
        <v>1</v>
      </c>
    </row>
    <row r="734" spans="8:85" x14ac:dyDescent="0.3">
      <c r="H734" s="5">
        <f t="shared" ca="1" si="52"/>
        <v>2</v>
      </c>
      <c r="I734" s="5" t="str">
        <f t="shared" ca="1" si="50"/>
        <v/>
      </c>
      <c r="J734" s="5" t="str">
        <f>IF(AND(NOT(ISBLANK(Spreadsheet!C734)),ISBLANK(Spreadsheet!D734)),Spreadsheet!F734&amp;" "&amp;Spreadsheet!H734,"")</f>
        <v/>
      </c>
      <c r="K734" s="5">
        <f>IF(AND(NOT(ISBLANK(Spreadsheet!C734)),ISBLANK(Spreadsheet!D734)),COUNTIFS(Spreadsheet!E735:E$786,"=Child",Spreadsheet!C735:C$786, "="&amp;Spreadsheet!C734) + COUNTIFS(Spreadsheet!E735:E$786,"=Step-child",Spreadsheet!C735:C$786, "="&amp;Spreadsheet!C734),0)</f>
        <v>0</v>
      </c>
      <c r="L734" s="5">
        <f>IF(NOT(ISBLANK(J734)),COUNTIFS(Spreadsheet!E735:E$786,"=Wife",Spreadsheet!C735:C$786, "="&amp;Spreadsheet!C734) + COUNTIFS(Spreadsheet!E735:E$786,"=Husband",Spreadsheet!C735:C$786, "="&amp;Spreadsheet!C734),0)</f>
        <v>0</v>
      </c>
      <c r="M734" s="5">
        <f>IF(NOT(ISBLANK(Spreadsheet!AJ734)),VLOOKUP(Spreadsheet!AJ734,'Drop Downs'!$P$2:$R$16,3,FALSE),0)</f>
        <v>0</v>
      </c>
      <c r="N734" s="5">
        <f>IF(NOT(ISBLANK(Spreadsheet!AJ734)), VLOOKUP(Spreadsheet!AJ734,'Drop Downs'!$P$2:$R$16,2,FALSE),0)</f>
        <v>0</v>
      </c>
      <c r="O734" s="5">
        <f>IF(NOT(ISBLANK(Spreadsheet!AL734)),VLOOKUP(Spreadsheet!AL734,'Drop Downs'!$P$2:$R$16,3,FALSE), 0)</f>
        <v>0</v>
      </c>
      <c r="P734" s="5">
        <f>IF(NOT(ISBLANK(Spreadsheet!AL734)),VLOOKUP(Spreadsheet!AL734,'Drop Downs'!$P$2:$R$16,2,FALSE),0)</f>
        <v>0</v>
      </c>
      <c r="Q734" s="5">
        <f>IF(NOT(ISBLANK(Spreadsheet!AN734)),VLOOKUP(Spreadsheet!AN734,'Drop Downs'!$P$2:$R$16,3,FALSE),0)</f>
        <v>0</v>
      </c>
      <c r="R734" s="5">
        <f>IF(NOT(ISBLANK(Spreadsheet!AN734)),VLOOKUP(Spreadsheet!AN734,'Drop Downs'!$P$2:$R$16,2,FALSE),0)</f>
        <v>0</v>
      </c>
      <c r="S734" s="5" t="str">
        <f>IF(OR(M734&gt;K734,N734&gt;L734,O734&gt;K734, Q734&gt;K734,N734&gt;L734, P734&gt;L734, R734&gt;L734),"Member currently has a coverage election over what he/she needs.  Please add more dependents or adjust the coverage election.","")&amp;(IF(AND(NOT(ISBLANK(Spreadsheet!C734)),NOT(ISBLANK(Spreadsheet!D734)),ISBLANK(Spreadsheet!E734)),"Dependent lacks a relationship to member.Please select one from the drop-down.",""))</f>
        <v/>
      </c>
      <c r="T734" s="5" t="b">
        <f t="shared" si="53"/>
        <v>1</v>
      </c>
      <c r="U734" s="5" t="b">
        <f>OR(ISBLANK(Spreadsheet!C734),IF(NOT(ISBLANK(Spreadsheet!D734)),NOT(ISBLANK(Spreadsheet!E734)),TRUE))</f>
        <v>1</v>
      </c>
      <c r="V734" s="5" t="b">
        <f>OR(ISBLANK(Spreadsheet!C734), NOT(ISBLANK(Spreadsheet!I734)))</f>
        <v>1</v>
      </c>
      <c r="W734" s="5" t="b">
        <f>OR(ISBLANK(Spreadsheet!D734),NOT(ISBLANK(Spreadsheet!C734)))</f>
        <v>1</v>
      </c>
      <c r="X734" s="155" t="str">
        <f>REPT("0",MIN(FIND({1,2,3,4,5,6,7,8,9},Spreadsheet!C734&amp;"123456789"))-1)&amp;IF(ISBLANK(Spreadsheet!C734),"",SUMPRODUCT(MID(0&amp;Spreadsheet!C734,LARGE(INDEX(ISNUMBER(--MID(Spreadsheet!C734,ROW($1:$225),1))*
 ROW($1:$225),0),ROW($1:$225))+1,1)*10^ROW($1:$225)/10))</f>
        <v/>
      </c>
      <c r="Y734" s="5" t="b">
        <f>IF(NOT(ISBLANK(Spreadsheet!C734)),IF(AND(ISNUMBER(VALUE(Spreadsheet!C734)), LEN(Spreadsheet!C734)=9),TRUE,FALSE),TRUE)</f>
        <v>1</v>
      </c>
      <c r="Z734" s="155" t="str">
        <f>REPT("0",MIN(FIND({1,2,3,4,5,6,7,8,9},Spreadsheet!D734&amp;"123456789"))-1)&amp;IF(ISBLANK(Spreadsheet!D734),"",SUMPRODUCT(MID(0&amp;Spreadsheet!D734,LARGE(INDEX(ISNUMBER(--MID(Spreadsheet!D734,ROW($1:$225),1))*
 ROW($1:$225),0),ROW($1:$225))+1,1)*10^ROW($1:$225)/10))</f>
        <v/>
      </c>
      <c r="AA734" s="5" t="b">
        <f>IF(AND(NOT(ISBLANK(Spreadsheet!D734)),NOT(ISBLANK(Spreadsheet!C734))),IF(AND(ISNUMBER(VALUE(Spreadsheet!D734)), LEN(Spreadsheet!D734)=9),TRUE,FALSE),IF(AND(NOT(ISBLANK(Spreadsheet!D734)),ISBLANK(Spreadsheet!C734)),FALSE,TRUE))</f>
        <v>1</v>
      </c>
      <c r="AB734" s="5" t="b">
        <f>OR(ISBLANK(Spreadsheet!Y734),IF(NOT(ISBLANK(Spreadsheet!Y734)),LEN(Spreadsheet!Y734)=10,ISNUMBER(VALUE(Spreadsheet!Y734))))</f>
        <v>1</v>
      </c>
      <c r="AC734" s="5" t="b">
        <f>OR(ISBLANK(Spreadsheet!AI734), AND(NOT(ISBLANK(Spreadsheet!AJ734)), NOT(ISNUMBER(SEARCH("Waive",Spreadsheet!AJ734)))))</f>
        <v>1</v>
      </c>
      <c r="AD734" s="5" t="b">
        <f>OR(ISBLANK(Spreadsheet!AK734), AND(NOT(ISBLANK(Spreadsheet!AL734)), NOT(ISNUMBER(SEARCH("Waive",Spreadsheet!AL734)))))</f>
        <v>1</v>
      </c>
      <c r="AE734" s="5" t="b">
        <f>OR(ISBLANK(Spreadsheet!AM734), AND(NOT(ISBLANK(Spreadsheet!AN734)), NOT(ISNUMBER(SEARCH("Waive", Spreadsheet!AN734)))))</f>
        <v>1</v>
      </c>
      <c r="AF734" s="5" t="b">
        <f>OR(ISBLANK(Spreadsheet!C734), NOT(ISBLANK(Spreadsheet!D734)),NOT(ISBLANK(Spreadsheet!L734)))</f>
        <v>1</v>
      </c>
      <c r="AG734" s="5" t="b">
        <f>IF(AND(NOT(ISBLANK(Spreadsheet!C734)), NOT(ISBLANK(Spreadsheet!D734)),Spreadsheet!C734&lt;&gt;Spreadsheet!D734),IF(ISERROR(VLOOKUP(Spreadsheet!C734, Spreadsheet!$C$6:'Spreadsheet'!$C733,1,FALSE)), FALSE, TRUE),TRUE)</f>
        <v>1</v>
      </c>
      <c r="AH734" s="5" t="b">
        <f>Spreadsheet!$B$2=Spreadsheet!AD734</f>
        <v>1</v>
      </c>
      <c r="AI734" s="5" t="b">
        <f>IF(ISBLANK(Spreadsheet!G734),TRUE,IF(OR(LEN(Spreadsheet!G734)&gt;1,ISNUMBER(VALUE(Spreadsheet!G734))),FALSE,TRUE))</f>
        <v>1</v>
      </c>
      <c r="AJ734" s="5" t="b">
        <f>OR(ISBLANK(Spreadsheet!C734), NOT(ISBLANK(Spreadsheet!B734)), NOT(ISBLANK(Spreadsheet!D734)))</f>
        <v>1</v>
      </c>
      <c r="AK734" s="5" t="b">
        <f t="array" ref="AK734">IF(OR(AND(ISBLANK(Spreadsheet!E734),ISBLANK(Spreadsheet!D734),NOT(ISBLANK(Spreadsheet!C734))),AND(ISBLANK(Spreadsheet!E734),ISBLANK(Spreadsheet!D734),ISBLANK(Spreadsheet!C734))),TRUE,ISNUMBER(MATCH(TRUE,EXACT(Spreadsheet!E734,Relationships),0)))</f>
        <v>1</v>
      </c>
      <c r="AL734" s="5" t="b">
        <f>IF(NOT(ISBLANK(Spreadsheet!C734)),IF(OR(ISBLANK(Spreadsheet!F734),LEN(Spreadsheet!F734)&gt;40),FALSE,TRUE),TRUE)</f>
        <v>1</v>
      </c>
      <c r="AM734" s="5" t="b">
        <f>IF(NOT(ISBLANK(Spreadsheet!C734)),IF(OR(ISBLANK(Spreadsheet!H734),LEN(Spreadsheet!H734)&gt;40),FALSE,TRUE),TRUE)</f>
        <v>1</v>
      </c>
      <c r="AN734" s="5" t="b">
        <f t="array" ref="AN734">IF(ISBLANK(Spreadsheet!I734),TRUE,ISNUMBER(MATCH(TRUE,EXACT(Spreadsheet!I734,GenderValues),0)))</f>
        <v>1</v>
      </c>
      <c r="AO734" s="5" t="b">
        <f ca="1">IF(ISERROR(DATEVALUE(TEXT(Spreadsheet!J734,"mm/dd/yyyy")) &gt; TODAY()),IF(AND(ISBLANK(Spreadsheet!J734),ISBLANK(Spreadsheet!C734)),TRUE,FALSE),IF(DATEVALUE(TEXT(Spreadsheet!J734,"mm/dd/yyyy")) &gt; TODAY(),FALSE,TRUE))</f>
        <v>1</v>
      </c>
      <c r="AP734" s="5" t="b">
        <f>OR(ISBLANK(Spreadsheet!K734),LEN(Spreadsheet!K734)&lt;=100)</f>
        <v>1</v>
      </c>
      <c r="AQ734" s="5" t="b">
        <f t="array" ref="AQ734">IF(OR(AND(ISBLANK(Spreadsheet!L734),ISBLANK(Spreadsheet!C734)),AND(NOT(ISBLANK(Spreadsheet!C734)),NOT(ISBLANK(Spreadsheet!D734)))),TRUE,ISNUMBER(MATCH(TRUE,EXACT(Spreadsheet!L734,MaritalStatus),0)))</f>
        <v>1</v>
      </c>
      <c r="AR734" s="5" t="b">
        <f ca="1">IF(ISERROR(DATEVALUE(TEXT(Spreadsheet!M734,"mm/dd/yyyy")) &gt; TODAY()),IF(ISBLANK(Spreadsheet!M734),TRUE,FALSE),IF(DATEVALUE(TEXT(Spreadsheet!M734,"mm/dd/yyyy")) &gt; TODAY(),FALSE,TRUE))</f>
        <v>1</v>
      </c>
      <c r="AS734" s="5" t="b">
        <f>OR(ISBLANK(Spreadsheet!N734),LEN(Spreadsheet!N734)&lt;=100)</f>
        <v>1</v>
      </c>
      <c r="AT734" s="5" t="b">
        <f>OR(ISBLANK(Spreadsheet!O734),UPPER(Spreadsheet!O734)="YES")</f>
        <v>1</v>
      </c>
      <c r="AU734" s="5" t="b">
        <f>OR(ISBLANK(Spreadsheet!P734),UPPER(Spreadsheet!P734)="YES")</f>
        <v>1</v>
      </c>
      <c r="AV734" s="5" t="b">
        <f t="array" ref="AV734">IF(ISBLANK(Spreadsheet!Q734),TRUE,ISNUMBER(MATCH(TRUE,EXACT(Spreadsheet!Q734,OnGroupsPriorIns),0)))</f>
        <v>1</v>
      </c>
      <c r="AW734" s="5" t="b">
        <f>OR(ISBLANK(Spreadsheet!R734),UPPER(Spreadsheet!R734)="YES")</f>
        <v>1</v>
      </c>
      <c r="AX734" s="5" t="b">
        <f>OR(ISBLANK(Spreadsheet!S734),UPPER(Spreadsheet!S734)="YES")</f>
        <v>1</v>
      </c>
      <c r="AY734" s="5" t="b">
        <f>OR(AND(ISBLANK(Spreadsheet!C734),LEN(Spreadsheet!T734)=0),AND(NOT(ISBLANK(Spreadsheet!C734)),LEN(Spreadsheet!T734)&gt;0,LEN(Spreadsheet!T734)&lt;=50))</f>
        <v>1</v>
      </c>
      <c r="AZ734" s="5" t="b">
        <f>OR(LEN(Spreadsheet!U734)=0,AND(LEN(Spreadsheet!U734)&gt;0,LEN(Spreadsheet!U734)&lt;=50))</f>
        <v>1</v>
      </c>
      <c r="BA734" s="5" t="b">
        <f>OR(AND(ISBLANK(Spreadsheet!C734),LEN(Spreadsheet!V734)=0),AND(NOT(ISBLANK(Spreadsheet!C734)),LEN(Spreadsheet!V734)&gt;0,LEN(Spreadsheet!V734)&lt;=50))</f>
        <v>1</v>
      </c>
      <c r="BB734" s="5" t="b">
        <f t="array" ref="BB734">IF(AND(ISBLANK(Spreadsheet!C734),LEN(Spreadsheet!W734)=0),TRUE,ISNUMBER(MATCH(TRUE,EXACT(Spreadsheet!W734,States),0)))</f>
        <v>1</v>
      </c>
      <c r="BC734" s="5" t="b">
        <f>OR(AND(ISBLANK(Spreadsheet!C734),LEN(Spreadsheet!X734)=0),AND(NOT(ISBLANK(Spreadsheet!C734)),LEN(Spreadsheet!X734)&gt;0,LEN(Spreadsheet!X734)=5,ISNUMBER(VALUE(Spreadsheet!X734))))</f>
        <v>1</v>
      </c>
      <c r="BD734" s="5" t="b">
        <f>OR(ISBLANK(Spreadsheet!Z734),LEN(Spreadsheet!Z734)&lt;=50)</f>
        <v>1</v>
      </c>
      <c r="BE734" s="5" t="b">
        <f>ISBLANK(Spreadsheet!AA734)</f>
        <v>1</v>
      </c>
      <c r="BF734" s="5" t="b">
        <f>ISBLANK(Spreadsheet!AB734)</f>
        <v>1</v>
      </c>
      <c r="BG734" s="5" t="b">
        <f>IF(ISERROR(DATEVALUE(TEXT(Spreadsheet!AC734,"mm/dd/yyyy")) &gt; DATEVALUE(TEXT(Spreadsheet!J734,"mm/dd/yyyy"))),IF(OR(AND(ISBLANK(Spreadsheet!AC734),ISBLANK(Spreadsheet!C734)),AND(NOT(ISBLANK(Spreadsheet!C734)),ISBLANK(Spreadsheet!AC734),NOT(ISBLANK(Spreadsheet!D734)))),TRUE,FALSE),IF(DATEVALUE(TEXT(Spreadsheet!AC734,"mm/dd/yyyy")) &gt; DATEVALUE(TEXT(Spreadsheet!J734,"mm/dd/yyyy")),TRUE,FALSE))</f>
        <v>1</v>
      </c>
      <c r="BH734" s="5" t="b">
        <f>OR(AND(ISBLANK(Spreadsheet!C734),ISBLANK(Spreadsheet!AE734)),AND(NOT(ISBLANK(Spreadsheet!C734)),NOT(ISBLANK(Spreadsheet!D734)),ISBLANK(Spreadsheet!AE734)),AND(NOT(ISBLANK(Spreadsheet!C734)),ISBLANK(Spreadsheet!D734),NOT(ISBLANK(Spreadsheet!AE734)),LEN(Spreadsheet!AE734)&lt;=100))</f>
        <v>1</v>
      </c>
      <c r="BI734" s="5" t="b">
        <f t="array" ref="BI734">IF(ISBLANK(Spreadsheet!AF734),TRUE,ISNUMBER(MATCH(TRUE,EXACT(Spreadsheet!AF734,CobraShortReasons),0)))</f>
        <v>1</v>
      </c>
      <c r="BJ734" s="5" t="b">
        <f ca="1">IF(ISERROR(DATEVALUE(TEXT(Spreadsheet!AG734,"mm/dd/yyyy")) &gt; TODAY()),IF(ISBLANK(Spreadsheet!AG734),TRUE,FALSE),IF(DATEVALUE(TEXT(Spreadsheet!AG734,"mm/dd/yyyy")) &gt; TODAY(),FALSE,TRUE))</f>
        <v>1</v>
      </c>
      <c r="BK734" s="5" t="b">
        <f>OR(ISBLANK(Spreadsheet!AH734),LEN(Spreadsheet!AH734)&lt;=25)</f>
        <v>1</v>
      </c>
      <c r="BL734" s="5" t="b">
        <f t="array" aca="1" ref="BL734" ca="1">IF(ISBLANK(Spreadsheet!AI734),TRUE,ISNUMBER(MATCH(TRUE,EXACT(Spreadsheet!AI734,INDIRECT(Spreadsheet!$D$2)),0)))</f>
        <v>1</v>
      </c>
      <c r="BM734" s="5" t="b">
        <f t="array" aca="1" ref="BM734" ca="1">IF(ISBLANK(Spreadsheet!AJ734),TRUE,ISNUMBER(MATCH(TRUE,EXACT(Spreadsheet!AJ734,INDIRECT(Spreadsheet!BJ734)),0)))</f>
        <v>1</v>
      </c>
      <c r="BN734" s="5" t="b">
        <f t="array" ref="BN734">IF(ISBLANK(Spreadsheet!AK734),TRUE,ISNUMBER(MATCH(TRUE,EXACT(Spreadsheet!AK734,DentalPlans),0)))</f>
        <v>1</v>
      </c>
      <c r="BO734" s="5" t="b">
        <f t="array" aca="1" ref="BO734" ca="1">IF(ISBLANK(Spreadsheet!AL734),TRUE,ISNUMBER(MATCH(TRUE,EXACT(Spreadsheet!AL734,INDIRECT(Spreadsheet!BK734)),0)))</f>
        <v>1</v>
      </c>
      <c r="BP734" s="5" t="b">
        <f t="array" ref="BP734">IF(ISBLANK(Spreadsheet!AM734),TRUE,ISNUMBER(MATCH(TRUE,EXACT(Spreadsheet!AM734,VisionPlans),0)))</f>
        <v>1</v>
      </c>
      <c r="BQ734" s="5" t="b">
        <f t="array" aca="1" ref="BQ734" ca="1">IF(ISBLANK(Spreadsheet!AN734),TRUE,ISNUMBER(MATCH(TRUE,EXACT(Spreadsheet!AN734,INDIRECT(Spreadsheet!BL734)),0)))</f>
        <v>1</v>
      </c>
      <c r="BR734" s="5" t="b">
        <f t="array" ref="BR734">IF(ISBLANK(Spreadsheet!AO734),TRUE,ISNUMBER(MATCH(TRUE,EXACT(Spreadsheet!AO734,LifeBenefitClasses),0)))</f>
        <v>1</v>
      </c>
      <c r="BS734" s="5" t="b">
        <f>IF(OR(ISBLANK(Spreadsheet!AO734), Spreadsheet!AO734="Waive"),IF(ISBLANK(Spreadsheet!AP734),TRUE,FALSE),IF(OR(AND(NOT(ISBLANK(Spreadsheet!AO734)),ISBLANK(Spreadsheet!AP734)),NOT(ISNUMBER(VALUE(Spreadsheet!AP734)))),FALSE,IF(OR(AND(Spreadsheet!AP734&lt;6,MOD(Spreadsheet!AP734*10,5)=0), MOD(Spreadsheet!AP734,5000)=0),TRUE,FALSE)))</f>
        <v>1</v>
      </c>
      <c r="BT734" s="5" t="b">
        <f t="array" ref="BT734">IF(ISBLANK(Spreadsheet!AQ734),TRUE,ISNUMBER(MATCH(TRUE,EXACT(Spreadsheet!AQ734,EnrollWaive),0)))</f>
        <v>1</v>
      </c>
      <c r="BU734" s="5" t="b">
        <f t="array" ref="BU734">IF(ISBLANK(Spreadsheet!AR734),TRUE,ISNUMBER(MATCH(TRUE,EXACT(Spreadsheet!AR734,LifeBenefitClasses),0)))</f>
        <v>1</v>
      </c>
      <c r="BV734" s="5" t="b">
        <f>IF(OR(ISBLANK(Spreadsheet!AR734), Spreadsheet!AR734="Waive"),IF(ISBLANK(Spreadsheet!AS734),TRUE,FALSE),IF(OR(AND(NOT(ISBLANK(Spreadsheet!AR734)),ISBLANK(Spreadsheet!AS734)),NOT(ISNUMBER(VALUE(Spreadsheet!AS734)))),FALSE,IF(OR(AND(Spreadsheet!AS734&lt;6,MOD(Spreadsheet!AS734*10,5)=0), MOD(Spreadsheet!AS734,10000)=0),TRUE,FALSE)))</f>
        <v>1</v>
      </c>
      <c r="BW734" s="5" t="b">
        <f t="array" ref="BW734">IF(ISBLANK(Spreadsheet!AT734),TRUE,ISNUMBER(MATCH(TRUE,EXACT(Spreadsheet!AT734,LifeBenefitClasses),0)))</f>
        <v>1</v>
      </c>
      <c r="BX734" s="5" t="b">
        <f>IF(OR(ISBLANK(Spreadsheet!AT734), Spreadsheet!AT734="Waive"),IF(ISBLANK(Spreadsheet!AU734),TRUE,FALSE),IF(OR(AND(NOT(ISBLANK(Spreadsheet!AT734)),ISBLANK(Spreadsheet!AU734)),NOT(ISNUMBER(VALUE(Spreadsheet!AU734)))),FALSE,IF(AND(NOT(OR(ISBLANK(Spreadsheet!AT734),Spreadsheet!AT734="Waive")),NOT(OR(ISBLANK(Spreadsheet!AR734),Spreadsheet!AR734="Waive")),MOD(Spreadsheet!AU734,5000)=0, Spreadsheet!AU734&lt;=(Spreadsheet!AS734*0.5)),TRUE,FALSE)))</f>
        <v>1</v>
      </c>
      <c r="BY734" s="5" t="b">
        <f t="array" ref="BY734">IF(ISBLANK(Spreadsheet!AV734),TRUE,ISNUMBER(MATCH(TRUE,EXACT(Spreadsheet!AV734,EnrollWaive),0)))</f>
        <v>1</v>
      </c>
      <c r="BZ734" s="5" t="b">
        <f t="array" ref="BZ734">IF(ISBLANK(Spreadsheet!AW734),TRUE,ISNUMBER(MATCH(TRUE,EXACT(Spreadsheet!AW734,LifeBenefitClasses),0)))</f>
        <v>1</v>
      </c>
      <c r="CA734" s="5" t="b">
        <f t="array" ref="CA734">IF(ISBLANK(Spreadsheet!AX734),TRUE,ISNUMBER(MATCH(TRUE,EXACT(Spreadsheet!AX734,LifeBenefitClasses),0)))</f>
        <v>1</v>
      </c>
      <c r="CB734" s="5" t="b">
        <f t="array" ref="CB734">IF(ISBLANK(Spreadsheet!AY734),TRUE,ISNUMBER(MATCH(TRUE,EXACT(Spreadsheet!AY734,LifeBenefitClasses),0)))</f>
        <v>1</v>
      </c>
      <c r="CC734" s="5" t="b">
        <f t="array" ref="CC734">IF(ISBLANK(Spreadsheet!AZ734),TRUE,ISNUMBER(MATCH(TRUE,EXACT(Spreadsheet!AZ734,LifeBenefitClasses),0)))</f>
        <v>1</v>
      </c>
      <c r="CD734" s="5" t="b">
        <f t="array" ref="CD734">IF(ISBLANK(Spreadsheet!BA734),TRUE,ISNUMBER(MATCH(TRUE,EXACT(Spreadsheet!BA734,LifeBenefitClasses),0)))</f>
        <v>1</v>
      </c>
      <c r="CE734" s="5" t="b">
        <f>IF(OR(ISBLANK(Spreadsheet!BA734), Spreadsheet!BA734="Waive"),IF(ISBLANK(Spreadsheet!BB734),TRUE,FALSE),IF(OR(AND(NOT(ISBLANK(Spreadsheet!BA734)),ISBLANK(Spreadsheet!BB734)),NOT(ISNUMBER(VALUE(Spreadsheet!BB734))),ISBLANK(Spreadsheet!BC734),NOT(ISNUMBER(VALUE(Spreadsheet!BC734)))),FALSE,IF(AND(Spreadsheet!BB734&gt;=50000,Spreadsheet!BB734&lt;=250000,MOD(Spreadsheet!BB734,10000)=0,Spreadsheet!BB734&lt;=(10*Spreadsheet!BC734)),TRUE,FALSE)))</f>
        <v>1</v>
      </c>
      <c r="CF734" s="5" t="b">
        <f>IF(NOT(ISBLANK(Spreadsheet!BC734)),AND(ISNUMBER(VALUE(Spreadsheet!BC734)),Spreadsheet!BC734&gt;0),AND(OR(ISBLANK(Spreadsheet!AO734),Spreadsheet!AO734="Waive",AND(NOT(OR(ISBLANK(Spreadsheet!AO734),Spreadsheet!AO734="Waive")),Spreadsheet!AP734&gt;=6)),OR(ISBLANK(Spreadsheet!AR734),AND(NOT(OR(ISBLANK(Spreadsheet!AR734),Spreadsheet!AR734="Waive")),Spreadsheet!AS734&gt;=6)),OR(ISBLANK(Spreadsheet!AW734)),OR(ISBLANK(Spreadsheet!AX734)),OR(ISBLANK(Spreadsheet!AY734)),OR(ISBLANK(Spreadsheet!AZ734)),OR(ISBLANK(Spreadsheet!BA734),Spreadsheet!BA734="Waive")))</f>
        <v>1</v>
      </c>
      <c r="CG734" s="5" t="b">
        <f t="shared" ca="1" si="51"/>
        <v>1</v>
      </c>
    </row>
    <row r="735" spans="8:85" x14ac:dyDescent="0.3">
      <c r="H735" s="5">
        <f t="shared" ca="1" si="52"/>
        <v>2</v>
      </c>
      <c r="I735" s="5" t="str">
        <f t="shared" ca="1" si="50"/>
        <v/>
      </c>
      <c r="J735" s="5" t="str">
        <f>IF(AND(NOT(ISBLANK(Spreadsheet!C735)),ISBLANK(Spreadsheet!D735)),Spreadsheet!F735&amp;" "&amp;Spreadsheet!H735,"")</f>
        <v/>
      </c>
      <c r="K735" s="5">
        <f>IF(AND(NOT(ISBLANK(Spreadsheet!C735)),ISBLANK(Spreadsheet!D735)),COUNTIFS(Spreadsheet!E736:E$786,"=Child",Spreadsheet!C736:C$786, "="&amp;Spreadsheet!C735) + COUNTIFS(Spreadsheet!E736:E$786,"=Step-child",Spreadsheet!C736:C$786, "="&amp;Spreadsheet!C735),0)</f>
        <v>0</v>
      </c>
      <c r="L735" s="5">
        <f>IF(NOT(ISBLANK(J735)),COUNTIFS(Spreadsheet!E736:E$786,"=Wife",Spreadsheet!C736:C$786, "="&amp;Spreadsheet!C735) + COUNTIFS(Spreadsheet!E736:E$786,"=Husband",Spreadsheet!C736:C$786, "="&amp;Spreadsheet!C735),0)</f>
        <v>0</v>
      </c>
      <c r="M735" s="5">
        <f>IF(NOT(ISBLANK(Spreadsheet!AJ735)),VLOOKUP(Spreadsheet!AJ735,'Drop Downs'!$P$2:$R$16,3,FALSE),0)</f>
        <v>0</v>
      </c>
      <c r="N735" s="5">
        <f>IF(NOT(ISBLANK(Spreadsheet!AJ735)), VLOOKUP(Spreadsheet!AJ735,'Drop Downs'!$P$2:$R$16,2,FALSE),0)</f>
        <v>0</v>
      </c>
      <c r="O735" s="5">
        <f>IF(NOT(ISBLANK(Spreadsheet!AL735)),VLOOKUP(Spreadsheet!AL735,'Drop Downs'!$P$2:$R$16,3,FALSE), 0)</f>
        <v>0</v>
      </c>
      <c r="P735" s="5">
        <f>IF(NOT(ISBLANK(Spreadsheet!AL735)),VLOOKUP(Spreadsheet!AL735,'Drop Downs'!$P$2:$R$16,2,FALSE),0)</f>
        <v>0</v>
      </c>
      <c r="Q735" s="5">
        <f>IF(NOT(ISBLANK(Spreadsheet!AN735)),VLOOKUP(Spreadsheet!AN735,'Drop Downs'!$P$2:$R$16,3,FALSE),0)</f>
        <v>0</v>
      </c>
      <c r="R735" s="5">
        <f>IF(NOT(ISBLANK(Spreadsheet!AN735)),VLOOKUP(Spreadsheet!AN735,'Drop Downs'!$P$2:$R$16,2,FALSE),0)</f>
        <v>0</v>
      </c>
      <c r="S735" s="5" t="str">
        <f>IF(OR(M735&gt;K735,N735&gt;L735,O735&gt;K735, Q735&gt;K735,N735&gt;L735, P735&gt;L735, R735&gt;L735),"Member currently has a coverage election over what he/she needs.  Please add more dependents or adjust the coverage election.","")&amp;(IF(AND(NOT(ISBLANK(Spreadsheet!C735)),NOT(ISBLANK(Spreadsheet!D735)),ISBLANK(Spreadsheet!E735)),"Dependent lacks a relationship to member.Please select one from the drop-down.",""))</f>
        <v/>
      </c>
      <c r="T735" s="5" t="b">
        <f t="shared" si="53"/>
        <v>1</v>
      </c>
      <c r="U735" s="5" t="b">
        <f>OR(ISBLANK(Spreadsheet!C735),IF(NOT(ISBLANK(Spreadsheet!D735)),NOT(ISBLANK(Spreadsheet!E735)),TRUE))</f>
        <v>1</v>
      </c>
      <c r="V735" s="5" t="b">
        <f>OR(ISBLANK(Spreadsheet!C735), NOT(ISBLANK(Spreadsheet!I735)))</f>
        <v>1</v>
      </c>
      <c r="W735" s="5" t="b">
        <f>OR(ISBLANK(Spreadsheet!D735),NOT(ISBLANK(Spreadsheet!C735)))</f>
        <v>1</v>
      </c>
      <c r="X735" s="155" t="str">
        <f>REPT("0",MIN(FIND({1,2,3,4,5,6,7,8,9},Spreadsheet!C735&amp;"123456789"))-1)&amp;IF(ISBLANK(Spreadsheet!C735),"",SUMPRODUCT(MID(0&amp;Spreadsheet!C735,LARGE(INDEX(ISNUMBER(--MID(Spreadsheet!C735,ROW($1:$225),1))*
 ROW($1:$225),0),ROW($1:$225))+1,1)*10^ROW($1:$225)/10))</f>
        <v/>
      </c>
      <c r="Y735" s="5" t="b">
        <f>IF(NOT(ISBLANK(Spreadsheet!C735)),IF(AND(ISNUMBER(VALUE(Spreadsheet!C735)), LEN(Spreadsheet!C735)=9),TRUE,FALSE),TRUE)</f>
        <v>1</v>
      </c>
      <c r="Z735" s="155" t="str">
        <f>REPT("0",MIN(FIND({1,2,3,4,5,6,7,8,9},Spreadsheet!D735&amp;"123456789"))-1)&amp;IF(ISBLANK(Spreadsheet!D735),"",SUMPRODUCT(MID(0&amp;Spreadsheet!D735,LARGE(INDEX(ISNUMBER(--MID(Spreadsheet!D735,ROW($1:$225),1))*
 ROW($1:$225),0),ROW($1:$225))+1,1)*10^ROW($1:$225)/10))</f>
        <v/>
      </c>
      <c r="AA735" s="5" t="b">
        <f>IF(AND(NOT(ISBLANK(Spreadsheet!D735)),NOT(ISBLANK(Spreadsheet!C735))),IF(AND(ISNUMBER(VALUE(Spreadsheet!D735)), LEN(Spreadsheet!D735)=9),TRUE,FALSE),IF(AND(NOT(ISBLANK(Spreadsheet!D735)),ISBLANK(Spreadsheet!C735)),FALSE,TRUE))</f>
        <v>1</v>
      </c>
      <c r="AB735" s="5" t="b">
        <f>OR(ISBLANK(Spreadsheet!Y735),IF(NOT(ISBLANK(Spreadsheet!Y735)),LEN(Spreadsheet!Y735)=10,ISNUMBER(VALUE(Spreadsheet!Y735))))</f>
        <v>1</v>
      </c>
      <c r="AC735" s="5" t="b">
        <f>OR(ISBLANK(Spreadsheet!AI735), AND(NOT(ISBLANK(Spreadsheet!AJ735)), NOT(ISNUMBER(SEARCH("Waive",Spreadsheet!AJ735)))))</f>
        <v>1</v>
      </c>
      <c r="AD735" s="5" t="b">
        <f>OR(ISBLANK(Spreadsheet!AK735), AND(NOT(ISBLANK(Spreadsheet!AL735)), NOT(ISNUMBER(SEARCH("Waive",Spreadsheet!AL735)))))</f>
        <v>1</v>
      </c>
      <c r="AE735" s="5" t="b">
        <f>OR(ISBLANK(Spreadsheet!AM735), AND(NOT(ISBLANK(Spreadsheet!AN735)), NOT(ISNUMBER(SEARCH("Waive", Spreadsheet!AN735)))))</f>
        <v>1</v>
      </c>
      <c r="AF735" s="5" t="b">
        <f>OR(ISBLANK(Spreadsheet!C735), NOT(ISBLANK(Spreadsheet!D735)),NOT(ISBLANK(Spreadsheet!L735)))</f>
        <v>1</v>
      </c>
      <c r="AG735" s="5" t="b">
        <f>IF(AND(NOT(ISBLANK(Spreadsheet!C735)), NOT(ISBLANK(Spreadsheet!D735)),Spreadsheet!C735&lt;&gt;Spreadsheet!D735),IF(ISERROR(VLOOKUP(Spreadsheet!C735, Spreadsheet!$C$6:'Spreadsheet'!$C734,1,FALSE)), FALSE, TRUE),TRUE)</f>
        <v>1</v>
      </c>
      <c r="AH735" s="5" t="b">
        <f>Spreadsheet!$B$2=Spreadsheet!AD735</f>
        <v>1</v>
      </c>
      <c r="AI735" s="5" t="b">
        <f>IF(ISBLANK(Spreadsheet!G735),TRUE,IF(OR(LEN(Spreadsheet!G735)&gt;1,ISNUMBER(VALUE(Spreadsheet!G735))),FALSE,TRUE))</f>
        <v>1</v>
      </c>
      <c r="AJ735" s="5" t="b">
        <f>OR(ISBLANK(Spreadsheet!C735), NOT(ISBLANK(Spreadsheet!B735)), NOT(ISBLANK(Spreadsheet!D735)))</f>
        <v>1</v>
      </c>
      <c r="AK735" s="5" t="b">
        <f t="array" ref="AK735">IF(OR(AND(ISBLANK(Spreadsheet!E735),ISBLANK(Spreadsheet!D735),NOT(ISBLANK(Spreadsheet!C735))),AND(ISBLANK(Spreadsheet!E735),ISBLANK(Spreadsheet!D735),ISBLANK(Spreadsheet!C735))),TRUE,ISNUMBER(MATCH(TRUE,EXACT(Spreadsheet!E735,Relationships),0)))</f>
        <v>1</v>
      </c>
      <c r="AL735" s="5" t="b">
        <f>IF(NOT(ISBLANK(Spreadsheet!C735)),IF(OR(ISBLANK(Spreadsheet!F735),LEN(Spreadsheet!F735)&gt;40),FALSE,TRUE),TRUE)</f>
        <v>1</v>
      </c>
      <c r="AM735" s="5" t="b">
        <f>IF(NOT(ISBLANK(Spreadsheet!C735)),IF(OR(ISBLANK(Spreadsheet!H735),LEN(Spreadsheet!H735)&gt;40),FALSE,TRUE),TRUE)</f>
        <v>1</v>
      </c>
      <c r="AN735" s="5" t="b">
        <f t="array" ref="AN735">IF(ISBLANK(Spreadsheet!I735),TRUE,ISNUMBER(MATCH(TRUE,EXACT(Spreadsheet!I735,GenderValues),0)))</f>
        <v>1</v>
      </c>
      <c r="AO735" s="5" t="b">
        <f ca="1">IF(ISERROR(DATEVALUE(TEXT(Spreadsheet!J735,"mm/dd/yyyy")) &gt; TODAY()),IF(AND(ISBLANK(Spreadsheet!J735),ISBLANK(Spreadsheet!C735)),TRUE,FALSE),IF(DATEVALUE(TEXT(Spreadsheet!J735,"mm/dd/yyyy")) &gt; TODAY(),FALSE,TRUE))</f>
        <v>1</v>
      </c>
      <c r="AP735" s="5" t="b">
        <f>OR(ISBLANK(Spreadsheet!K735),LEN(Spreadsheet!K735)&lt;=100)</f>
        <v>1</v>
      </c>
      <c r="AQ735" s="5" t="b">
        <f t="array" ref="AQ735">IF(OR(AND(ISBLANK(Spreadsheet!L735),ISBLANK(Spreadsheet!C735)),AND(NOT(ISBLANK(Spreadsheet!C735)),NOT(ISBLANK(Spreadsheet!D735)))),TRUE,ISNUMBER(MATCH(TRUE,EXACT(Spreadsheet!L735,MaritalStatus),0)))</f>
        <v>1</v>
      </c>
      <c r="AR735" s="5" t="b">
        <f ca="1">IF(ISERROR(DATEVALUE(TEXT(Spreadsheet!M735,"mm/dd/yyyy")) &gt; TODAY()),IF(ISBLANK(Spreadsheet!M735),TRUE,FALSE),IF(DATEVALUE(TEXT(Spreadsheet!M735,"mm/dd/yyyy")) &gt; TODAY(),FALSE,TRUE))</f>
        <v>1</v>
      </c>
      <c r="AS735" s="5" t="b">
        <f>OR(ISBLANK(Spreadsheet!N735),LEN(Spreadsheet!N735)&lt;=100)</f>
        <v>1</v>
      </c>
      <c r="AT735" s="5" t="b">
        <f>OR(ISBLANK(Spreadsheet!O735),UPPER(Spreadsheet!O735)="YES")</f>
        <v>1</v>
      </c>
      <c r="AU735" s="5" t="b">
        <f>OR(ISBLANK(Spreadsheet!P735),UPPER(Spreadsheet!P735)="YES")</f>
        <v>1</v>
      </c>
      <c r="AV735" s="5" t="b">
        <f t="array" ref="AV735">IF(ISBLANK(Spreadsheet!Q735),TRUE,ISNUMBER(MATCH(TRUE,EXACT(Spreadsheet!Q735,OnGroupsPriorIns),0)))</f>
        <v>1</v>
      </c>
      <c r="AW735" s="5" t="b">
        <f>OR(ISBLANK(Spreadsheet!R735),UPPER(Spreadsheet!R735)="YES")</f>
        <v>1</v>
      </c>
      <c r="AX735" s="5" t="b">
        <f>OR(ISBLANK(Spreadsheet!S735),UPPER(Spreadsheet!S735)="YES")</f>
        <v>1</v>
      </c>
      <c r="AY735" s="5" t="b">
        <f>OR(AND(ISBLANK(Spreadsheet!C735),LEN(Spreadsheet!T735)=0),AND(NOT(ISBLANK(Spreadsheet!C735)),LEN(Spreadsheet!T735)&gt;0,LEN(Spreadsheet!T735)&lt;=50))</f>
        <v>1</v>
      </c>
      <c r="AZ735" s="5" t="b">
        <f>OR(LEN(Spreadsheet!U735)=0,AND(LEN(Spreadsheet!U735)&gt;0,LEN(Spreadsheet!U735)&lt;=50))</f>
        <v>1</v>
      </c>
      <c r="BA735" s="5" t="b">
        <f>OR(AND(ISBLANK(Spreadsheet!C735),LEN(Spreadsheet!V735)=0),AND(NOT(ISBLANK(Spreadsheet!C735)),LEN(Spreadsheet!V735)&gt;0,LEN(Spreadsheet!V735)&lt;=50))</f>
        <v>1</v>
      </c>
      <c r="BB735" s="5" t="b">
        <f t="array" ref="BB735">IF(AND(ISBLANK(Spreadsheet!C735),LEN(Spreadsheet!W735)=0),TRUE,ISNUMBER(MATCH(TRUE,EXACT(Spreadsheet!W735,States),0)))</f>
        <v>1</v>
      </c>
      <c r="BC735" s="5" t="b">
        <f>OR(AND(ISBLANK(Spreadsheet!C735),LEN(Spreadsheet!X735)=0),AND(NOT(ISBLANK(Spreadsheet!C735)),LEN(Spreadsheet!X735)&gt;0,LEN(Spreadsheet!X735)=5,ISNUMBER(VALUE(Spreadsheet!X735))))</f>
        <v>1</v>
      </c>
      <c r="BD735" s="5" t="b">
        <f>OR(ISBLANK(Spreadsheet!Z735),LEN(Spreadsheet!Z735)&lt;=50)</f>
        <v>1</v>
      </c>
      <c r="BE735" s="5" t="b">
        <f>ISBLANK(Spreadsheet!AA735)</f>
        <v>1</v>
      </c>
      <c r="BF735" s="5" t="b">
        <f>ISBLANK(Spreadsheet!AB735)</f>
        <v>1</v>
      </c>
      <c r="BG735" s="5" t="b">
        <f>IF(ISERROR(DATEVALUE(TEXT(Spreadsheet!AC735,"mm/dd/yyyy")) &gt; DATEVALUE(TEXT(Spreadsheet!J735,"mm/dd/yyyy"))),IF(OR(AND(ISBLANK(Spreadsheet!AC735),ISBLANK(Spreadsheet!C735)),AND(NOT(ISBLANK(Spreadsheet!C735)),ISBLANK(Spreadsheet!AC735),NOT(ISBLANK(Spreadsheet!D735)))),TRUE,FALSE),IF(DATEVALUE(TEXT(Spreadsheet!AC735,"mm/dd/yyyy")) &gt; DATEVALUE(TEXT(Spreadsheet!J735,"mm/dd/yyyy")),TRUE,FALSE))</f>
        <v>1</v>
      </c>
      <c r="BH735" s="5" t="b">
        <f>OR(AND(ISBLANK(Spreadsheet!C735),ISBLANK(Spreadsheet!AE735)),AND(NOT(ISBLANK(Spreadsheet!C735)),NOT(ISBLANK(Spreadsheet!D735)),ISBLANK(Spreadsheet!AE735)),AND(NOT(ISBLANK(Spreadsheet!C735)),ISBLANK(Spreadsheet!D735),NOT(ISBLANK(Spreadsheet!AE735)),LEN(Spreadsheet!AE735)&lt;=100))</f>
        <v>1</v>
      </c>
      <c r="BI735" s="5" t="b">
        <f t="array" ref="BI735">IF(ISBLANK(Spreadsheet!AF735),TRUE,ISNUMBER(MATCH(TRUE,EXACT(Spreadsheet!AF735,CobraShortReasons),0)))</f>
        <v>1</v>
      </c>
      <c r="BJ735" s="5" t="b">
        <f ca="1">IF(ISERROR(DATEVALUE(TEXT(Spreadsheet!AG735,"mm/dd/yyyy")) &gt; TODAY()),IF(ISBLANK(Spreadsheet!AG735),TRUE,FALSE),IF(DATEVALUE(TEXT(Spreadsheet!AG735,"mm/dd/yyyy")) &gt; TODAY(),FALSE,TRUE))</f>
        <v>1</v>
      </c>
      <c r="BK735" s="5" t="b">
        <f>OR(ISBLANK(Spreadsheet!AH735),LEN(Spreadsheet!AH735)&lt;=25)</f>
        <v>1</v>
      </c>
      <c r="BL735" s="5" t="b">
        <f t="array" aca="1" ref="BL735" ca="1">IF(ISBLANK(Spreadsheet!AI735),TRUE,ISNUMBER(MATCH(TRUE,EXACT(Spreadsheet!AI735,INDIRECT(Spreadsheet!$D$2)),0)))</f>
        <v>1</v>
      </c>
      <c r="BM735" s="5" t="b">
        <f t="array" aca="1" ref="BM735" ca="1">IF(ISBLANK(Spreadsheet!AJ735),TRUE,ISNUMBER(MATCH(TRUE,EXACT(Spreadsheet!AJ735,INDIRECT(Spreadsheet!BJ735)),0)))</f>
        <v>1</v>
      </c>
      <c r="BN735" s="5" t="b">
        <f t="array" ref="BN735">IF(ISBLANK(Spreadsheet!AK735),TRUE,ISNUMBER(MATCH(TRUE,EXACT(Spreadsheet!AK735,DentalPlans),0)))</f>
        <v>1</v>
      </c>
      <c r="BO735" s="5" t="b">
        <f t="array" aca="1" ref="BO735" ca="1">IF(ISBLANK(Spreadsheet!AL735),TRUE,ISNUMBER(MATCH(TRUE,EXACT(Spreadsheet!AL735,INDIRECT(Spreadsheet!BK735)),0)))</f>
        <v>1</v>
      </c>
      <c r="BP735" s="5" t="b">
        <f t="array" ref="BP735">IF(ISBLANK(Spreadsheet!AM735),TRUE,ISNUMBER(MATCH(TRUE,EXACT(Spreadsheet!AM735,VisionPlans),0)))</f>
        <v>1</v>
      </c>
      <c r="BQ735" s="5" t="b">
        <f t="array" aca="1" ref="BQ735" ca="1">IF(ISBLANK(Spreadsheet!AN735),TRUE,ISNUMBER(MATCH(TRUE,EXACT(Spreadsheet!AN735,INDIRECT(Spreadsheet!BL735)),0)))</f>
        <v>1</v>
      </c>
      <c r="BR735" s="5" t="b">
        <f t="array" ref="BR735">IF(ISBLANK(Spreadsheet!AO735),TRUE,ISNUMBER(MATCH(TRUE,EXACT(Spreadsheet!AO735,LifeBenefitClasses),0)))</f>
        <v>1</v>
      </c>
      <c r="BS735" s="5" t="b">
        <f>IF(OR(ISBLANK(Spreadsheet!AO735), Spreadsheet!AO735="Waive"),IF(ISBLANK(Spreadsheet!AP735),TRUE,FALSE),IF(OR(AND(NOT(ISBLANK(Spreadsheet!AO735)),ISBLANK(Spreadsheet!AP735)),NOT(ISNUMBER(VALUE(Spreadsheet!AP735)))),FALSE,IF(OR(AND(Spreadsheet!AP735&lt;6,MOD(Spreadsheet!AP735*10,5)=0), MOD(Spreadsheet!AP735,5000)=0),TRUE,FALSE)))</f>
        <v>1</v>
      </c>
      <c r="BT735" s="5" t="b">
        <f t="array" ref="BT735">IF(ISBLANK(Spreadsheet!AQ735),TRUE,ISNUMBER(MATCH(TRUE,EXACT(Spreadsheet!AQ735,EnrollWaive),0)))</f>
        <v>1</v>
      </c>
      <c r="BU735" s="5" t="b">
        <f t="array" ref="BU735">IF(ISBLANK(Spreadsheet!AR735),TRUE,ISNUMBER(MATCH(TRUE,EXACT(Spreadsheet!AR735,LifeBenefitClasses),0)))</f>
        <v>1</v>
      </c>
      <c r="BV735" s="5" t="b">
        <f>IF(OR(ISBLANK(Spreadsheet!AR735), Spreadsheet!AR735="Waive"),IF(ISBLANK(Spreadsheet!AS735),TRUE,FALSE),IF(OR(AND(NOT(ISBLANK(Spreadsheet!AR735)),ISBLANK(Spreadsheet!AS735)),NOT(ISNUMBER(VALUE(Spreadsheet!AS735)))),FALSE,IF(OR(AND(Spreadsheet!AS735&lt;6,MOD(Spreadsheet!AS735*10,5)=0), MOD(Spreadsheet!AS735,10000)=0),TRUE,FALSE)))</f>
        <v>1</v>
      </c>
      <c r="BW735" s="5" t="b">
        <f t="array" ref="BW735">IF(ISBLANK(Spreadsheet!AT735),TRUE,ISNUMBER(MATCH(TRUE,EXACT(Spreadsheet!AT735,LifeBenefitClasses),0)))</f>
        <v>1</v>
      </c>
      <c r="BX735" s="5" t="b">
        <f>IF(OR(ISBLANK(Spreadsheet!AT735), Spreadsheet!AT735="Waive"),IF(ISBLANK(Spreadsheet!AU735),TRUE,FALSE),IF(OR(AND(NOT(ISBLANK(Spreadsheet!AT735)),ISBLANK(Spreadsheet!AU735)),NOT(ISNUMBER(VALUE(Spreadsheet!AU735)))),FALSE,IF(AND(NOT(OR(ISBLANK(Spreadsheet!AT735),Spreadsheet!AT735="Waive")),NOT(OR(ISBLANK(Spreadsheet!AR735),Spreadsheet!AR735="Waive")),MOD(Spreadsheet!AU735,5000)=0, Spreadsheet!AU735&lt;=(Spreadsheet!AS735*0.5)),TRUE,FALSE)))</f>
        <v>1</v>
      </c>
      <c r="BY735" s="5" t="b">
        <f t="array" ref="BY735">IF(ISBLANK(Spreadsheet!AV735),TRUE,ISNUMBER(MATCH(TRUE,EXACT(Spreadsheet!AV735,EnrollWaive),0)))</f>
        <v>1</v>
      </c>
      <c r="BZ735" s="5" t="b">
        <f t="array" ref="BZ735">IF(ISBLANK(Spreadsheet!AW735),TRUE,ISNUMBER(MATCH(TRUE,EXACT(Spreadsheet!AW735,LifeBenefitClasses),0)))</f>
        <v>1</v>
      </c>
      <c r="CA735" s="5" t="b">
        <f t="array" ref="CA735">IF(ISBLANK(Spreadsheet!AX735),TRUE,ISNUMBER(MATCH(TRUE,EXACT(Spreadsheet!AX735,LifeBenefitClasses),0)))</f>
        <v>1</v>
      </c>
      <c r="CB735" s="5" t="b">
        <f t="array" ref="CB735">IF(ISBLANK(Spreadsheet!AY735),TRUE,ISNUMBER(MATCH(TRUE,EXACT(Spreadsheet!AY735,LifeBenefitClasses),0)))</f>
        <v>1</v>
      </c>
      <c r="CC735" s="5" t="b">
        <f t="array" ref="CC735">IF(ISBLANK(Spreadsheet!AZ735),TRUE,ISNUMBER(MATCH(TRUE,EXACT(Spreadsheet!AZ735,LifeBenefitClasses),0)))</f>
        <v>1</v>
      </c>
      <c r="CD735" s="5" t="b">
        <f t="array" ref="CD735">IF(ISBLANK(Spreadsheet!BA735),TRUE,ISNUMBER(MATCH(TRUE,EXACT(Spreadsheet!BA735,LifeBenefitClasses),0)))</f>
        <v>1</v>
      </c>
      <c r="CE735" s="5" t="b">
        <f>IF(OR(ISBLANK(Spreadsheet!BA735), Spreadsheet!BA735="Waive"),IF(ISBLANK(Spreadsheet!BB735),TRUE,FALSE),IF(OR(AND(NOT(ISBLANK(Spreadsheet!BA735)),ISBLANK(Spreadsheet!BB735)),NOT(ISNUMBER(VALUE(Spreadsheet!BB735))),ISBLANK(Spreadsheet!BC735),NOT(ISNUMBER(VALUE(Spreadsheet!BC735)))),FALSE,IF(AND(Spreadsheet!BB735&gt;=50000,Spreadsheet!BB735&lt;=250000,MOD(Spreadsheet!BB735,10000)=0,Spreadsheet!BB735&lt;=(10*Spreadsheet!BC735)),TRUE,FALSE)))</f>
        <v>1</v>
      </c>
      <c r="CF735" s="5" t="b">
        <f>IF(NOT(ISBLANK(Spreadsheet!BC735)),AND(ISNUMBER(VALUE(Spreadsheet!BC735)),Spreadsheet!BC735&gt;0),AND(OR(ISBLANK(Spreadsheet!AO735),Spreadsheet!AO735="Waive",AND(NOT(OR(ISBLANK(Spreadsheet!AO735),Spreadsheet!AO735="Waive")),Spreadsheet!AP735&gt;=6)),OR(ISBLANK(Spreadsheet!AR735),AND(NOT(OR(ISBLANK(Spreadsheet!AR735),Spreadsheet!AR735="Waive")),Spreadsheet!AS735&gt;=6)),OR(ISBLANK(Spreadsheet!AW735)),OR(ISBLANK(Spreadsheet!AX735)),OR(ISBLANK(Spreadsheet!AY735)),OR(ISBLANK(Spreadsheet!AZ735)),OR(ISBLANK(Spreadsheet!BA735),Spreadsheet!BA735="Waive")))</f>
        <v>1</v>
      </c>
      <c r="CG735" s="5" t="b">
        <f t="shared" ca="1" si="51"/>
        <v>1</v>
      </c>
    </row>
    <row r="736" spans="8:85" x14ac:dyDescent="0.3">
      <c r="H736" s="5">
        <f t="shared" ca="1" si="52"/>
        <v>2</v>
      </c>
      <c r="I736" s="5" t="str">
        <f t="shared" ca="1" si="50"/>
        <v/>
      </c>
      <c r="J736" s="5" t="str">
        <f>IF(AND(NOT(ISBLANK(Spreadsheet!C736)),ISBLANK(Spreadsheet!D736)),Spreadsheet!F736&amp;" "&amp;Spreadsheet!H736,"")</f>
        <v/>
      </c>
      <c r="K736" s="5">
        <f>IF(AND(NOT(ISBLANK(Spreadsheet!C736)),ISBLANK(Spreadsheet!D736)),COUNTIFS(Spreadsheet!E737:E$786,"=Child",Spreadsheet!C737:C$786, "="&amp;Spreadsheet!C736) + COUNTIFS(Spreadsheet!E737:E$786,"=Step-child",Spreadsheet!C737:C$786, "="&amp;Spreadsheet!C736),0)</f>
        <v>0</v>
      </c>
      <c r="L736" s="5">
        <f>IF(NOT(ISBLANK(J736)),COUNTIFS(Spreadsheet!E737:E$786,"=Wife",Spreadsheet!C737:C$786, "="&amp;Spreadsheet!C736) + COUNTIFS(Spreadsheet!E737:E$786,"=Husband",Spreadsheet!C737:C$786, "="&amp;Spreadsheet!C736),0)</f>
        <v>0</v>
      </c>
      <c r="M736" s="5">
        <f>IF(NOT(ISBLANK(Spreadsheet!AJ736)),VLOOKUP(Spreadsheet!AJ736,'Drop Downs'!$P$2:$R$16,3,FALSE),0)</f>
        <v>0</v>
      </c>
      <c r="N736" s="5">
        <f>IF(NOT(ISBLANK(Spreadsheet!AJ736)), VLOOKUP(Spreadsheet!AJ736,'Drop Downs'!$P$2:$R$16,2,FALSE),0)</f>
        <v>0</v>
      </c>
      <c r="O736" s="5">
        <f>IF(NOT(ISBLANK(Spreadsheet!AL736)),VLOOKUP(Spreadsheet!AL736,'Drop Downs'!$P$2:$R$16,3,FALSE), 0)</f>
        <v>0</v>
      </c>
      <c r="P736" s="5">
        <f>IF(NOT(ISBLANK(Spreadsheet!AL736)),VLOOKUP(Spreadsheet!AL736,'Drop Downs'!$P$2:$R$16,2,FALSE),0)</f>
        <v>0</v>
      </c>
      <c r="Q736" s="5">
        <f>IF(NOT(ISBLANK(Spreadsheet!AN736)),VLOOKUP(Spreadsheet!AN736,'Drop Downs'!$P$2:$R$16,3,FALSE),0)</f>
        <v>0</v>
      </c>
      <c r="R736" s="5">
        <f>IF(NOT(ISBLANK(Spreadsheet!AN736)),VLOOKUP(Spreadsheet!AN736,'Drop Downs'!$P$2:$R$16,2,FALSE),0)</f>
        <v>0</v>
      </c>
      <c r="S736" s="5" t="str">
        <f>IF(OR(M736&gt;K736,N736&gt;L736,O736&gt;K736, Q736&gt;K736,N736&gt;L736, P736&gt;L736, R736&gt;L736),"Member currently has a coverage election over what he/she needs.  Please add more dependents or adjust the coverage election.","")&amp;(IF(AND(NOT(ISBLANK(Spreadsheet!C736)),NOT(ISBLANK(Spreadsheet!D736)),ISBLANK(Spreadsheet!E736)),"Dependent lacks a relationship to member.Please select one from the drop-down.",""))</f>
        <v/>
      </c>
      <c r="T736" s="5" t="b">
        <f t="shared" si="53"/>
        <v>1</v>
      </c>
      <c r="U736" s="5" t="b">
        <f>OR(ISBLANK(Spreadsheet!C736),IF(NOT(ISBLANK(Spreadsheet!D736)),NOT(ISBLANK(Spreadsheet!E736)),TRUE))</f>
        <v>1</v>
      </c>
      <c r="V736" s="5" t="b">
        <f>OR(ISBLANK(Spreadsheet!C736), NOT(ISBLANK(Spreadsheet!I736)))</f>
        <v>1</v>
      </c>
      <c r="W736" s="5" t="b">
        <f>OR(ISBLANK(Spreadsheet!D736),NOT(ISBLANK(Spreadsheet!C736)))</f>
        <v>1</v>
      </c>
      <c r="X736" s="155" t="str">
        <f>REPT("0",MIN(FIND({1,2,3,4,5,6,7,8,9},Spreadsheet!C736&amp;"123456789"))-1)&amp;IF(ISBLANK(Spreadsheet!C736),"",SUMPRODUCT(MID(0&amp;Spreadsheet!C736,LARGE(INDEX(ISNUMBER(--MID(Spreadsheet!C736,ROW($1:$225),1))*
 ROW($1:$225),0),ROW($1:$225))+1,1)*10^ROW($1:$225)/10))</f>
        <v/>
      </c>
      <c r="Y736" s="5" t="b">
        <f>IF(NOT(ISBLANK(Spreadsheet!C736)),IF(AND(ISNUMBER(VALUE(Spreadsheet!C736)), LEN(Spreadsheet!C736)=9),TRUE,FALSE),TRUE)</f>
        <v>1</v>
      </c>
      <c r="Z736" s="155" t="str">
        <f>REPT("0",MIN(FIND({1,2,3,4,5,6,7,8,9},Spreadsheet!D736&amp;"123456789"))-1)&amp;IF(ISBLANK(Spreadsheet!D736),"",SUMPRODUCT(MID(0&amp;Spreadsheet!D736,LARGE(INDEX(ISNUMBER(--MID(Spreadsheet!D736,ROW($1:$225),1))*
 ROW($1:$225),0),ROW($1:$225))+1,1)*10^ROW($1:$225)/10))</f>
        <v/>
      </c>
      <c r="AA736" s="5" t="b">
        <f>IF(AND(NOT(ISBLANK(Spreadsheet!D736)),NOT(ISBLANK(Spreadsheet!C736))),IF(AND(ISNUMBER(VALUE(Spreadsheet!D736)), LEN(Spreadsheet!D736)=9),TRUE,FALSE),IF(AND(NOT(ISBLANK(Spreadsheet!D736)),ISBLANK(Spreadsheet!C736)),FALSE,TRUE))</f>
        <v>1</v>
      </c>
      <c r="AB736" s="5" t="b">
        <f>OR(ISBLANK(Spreadsheet!Y736),IF(NOT(ISBLANK(Spreadsheet!Y736)),LEN(Spreadsheet!Y736)=10,ISNUMBER(VALUE(Spreadsheet!Y736))))</f>
        <v>1</v>
      </c>
      <c r="AC736" s="5" t="b">
        <f>OR(ISBLANK(Spreadsheet!AI736), AND(NOT(ISBLANK(Spreadsheet!AJ736)), NOT(ISNUMBER(SEARCH("Waive",Spreadsheet!AJ736)))))</f>
        <v>1</v>
      </c>
      <c r="AD736" s="5" t="b">
        <f>OR(ISBLANK(Spreadsheet!AK736), AND(NOT(ISBLANK(Spreadsheet!AL736)), NOT(ISNUMBER(SEARCH("Waive",Spreadsheet!AL736)))))</f>
        <v>1</v>
      </c>
      <c r="AE736" s="5" t="b">
        <f>OR(ISBLANK(Spreadsheet!AM736), AND(NOT(ISBLANK(Spreadsheet!AN736)), NOT(ISNUMBER(SEARCH("Waive", Spreadsheet!AN736)))))</f>
        <v>1</v>
      </c>
      <c r="AF736" s="5" t="b">
        <f>OR(ISBLANK(Spreadsheet!C736), NOT(ISBLANK(Spreadsheet!D736)),NOT(ISBLANK(Spreadsheet!L736)))</f>
        <v>1</v>
      </c>
      <c r="AG736" s="5" t="b">
        <f>IF(AND(NOT(ISBLANK(Spreadsheet!C736)), NOT(ISBLANK(Spreadsheet!D736)),Spreadsheet!C736&lt;&gt;Spreadsheet!D736),IF(ISERROR(VLOOKUP(Spreadsheet!C736, Spreadsheet!$C$6:'Spreadsheet'!$C735,1,FALSE)), FALSE, TRUE),TRUE)</f>
        <v>1</v>
      </c>
      <c r="AH736" s="5" t="b">
        <f>Spreadsheet!$B$2=Spreadsheet!AD736</f>
        <v>1</v>
      </c>
      <c r="AI736" s="5" t="b">
        <f>IF(ISBLANK(Spreadsheet!G736),TRUE,IF(OR(LEN(Spreadsheet!G736)&gt;1,ISNUMBER(VALUE(Spreadsheet!G736))),FALSE,TRUE))</f>
        <v>1</v>
      </c>
      <c r="AJ736" s="5" t="b">
        <f>OR(ISBLANK(Spreadsheet!C736), NOT(ISBLANK(Spreadsheet!B736)), NOT(ISBLANK(Spreadsheet!D736)))</f>
        <v>1</v>
      </c>
      <c r="AK736" s="5" t="b">
        <f t="array" ref="AK736">IF(OR(AND(ISBLANK(Spreadsheet!E736),ISBLANK(Spreadsheet!D736),NOT(ISBLANK(Spreadsheet!C736))),AND(ISBLANK(Spreadsheet!E736),ISBLANK(Spreadsheet!D736),ISBLANK(Spreadsheet!C736))),TRUE,ISNUMBER(MATCH(TRUE,EXACT(Spreadsheet!E736,Relationships),0)))</f>
        <v>1</v>
      </c>
      <c r="AL736" s="5" t="b">
        <f>IF(NOT(ISBLANK(Spreadsheet!C736)),IF(OR(ISBLANK(Spreadsheet!F736),LEN(Spreadsheet!F736)&gt;40),FALSE,TRUE),TRUE)</f>
        <v>1</v>
      </c>
      <c r="AM736" s="5" t="b">
        <f>IF(NOT(ISBLANK(Spreadsheet!C736)),IF(OR(ISBLANK(Spreadsheet!H736),LEN(Spreadsheet!H736)&gt;40),FALSE,TRUE),TRUE)</f>
        <v>1</v>
      </c>
      <c r="AN736" s="5" t="b">
        <f t="array" ref="AN736">IF(ISBLANK(Spreadsheet!I736),TRUE,ISNUMBER(MATCH(TRUE,EXACT(Spreadsheet!I736,GenderValues),0)))</f>
        <v>1</v>
      </c>
      <c r="AO736" s="5" t="b">
        <f ca="1">IF(ISERROR(DATEVALUE(TEXT(Spreadsheet!J736,"mm/dd/yyyy")) &gt; TODAY()),IF(AND(ISBLANK(Spreadsheet!J736),ISBLANK(Spreadsheet!C736)),TRUE,FALSE),IF(DATEVALUE(TEXT(Spreadsheet!J736,"mm/dd/yyyy")) &gt; TODAY(),FALSE,TRUE))</f>
        <v>1</v>
      </c>
      <c r="AP736" s="5" t="b">
        <f>OR(ISBLANK(Spreadsheet!K736),LEN(Spreadsheet!K736)&lt;=100)</f>
        <v>1</v>
      </c>
      <c r="AQ736" s="5" t="b">
        <f t="array" ref="AQ736">IF(OR(AND(ISBLANK(Spreadsheet!L736),ISBLANK(Spreadsheet!C736)),AND(NOT(ISBLANK(Spreadsheet!C736)),NOT(ISBLANK(Spreadsheet!D736)))),TRUE,ISNUMBER(MATCH(TRUE,EXACT(Spreadsheet!L736,MaritalStatus),0)))</f>
        <v>1</v>
      </c>
      <c r="AR736" s="5" t="b">
        <f ca="1">IF(ISERROR(DATEVALUE(TEXT(Spreadsheet!M736,"mm/dd/yyyy")) &gt; TODAY()),IF(ISBLANK(Spreadsheet!M736),TRUE,FALSE),IF(DATEVALUE(TEXT(Spreadsheet!M736,"mm/dd/yyyy")) &gt; TODAY(),FALSE,TRUE))</f>
        <v>1</v>
      </c>
      <c r="AS736" s="5" t="b">
        <f>OR(ISBLANK(Spreadsheet!N736),LEN(Spreadsheet!N736)&lt;=100)</f>
        <v>1</v>
      </c>
      <c r="AT736" s="5" t="b">
        <f>OR(ISBLANK(Spreadsheet!O736),UPPER(Spreadsheet!O736)="YES")</f>
        <v>1</v>
      </c>
      <c r="AU736" s="5" t="b">
        <f>OR(ISBLANK(Spreadsheet!P736),UPPER(Spreadsheet!P736)="YES")</f>
        <v>1</v>
      </c>
      <c r="AV736" s="5" t="b">
        <f t="array" ref="AV736">IF(ISBLANK(Spreadsheet!Q736),TRUE,ISNUMBER(MATCH(TRUE,EXACT(Spreadsheet!Q736,OnGroupsPriorIns),0)))</f>
        <v>1</v>
      </c>
      <c r="AW736" s="5" t="b">
        <f>OR(ISBLANK(Spreadsheet!R736),UPPER(Spreadsheet!R736)="YES")</f>
        <v>1</v>
      </c>
      <c r="AX736" s="5" t="b">
        <f>OR(ISBLANK(Spreadsheet!S736),UPPER(Spreadsheet!S736)="YES")</f>
        <v>1</v>
      </c>
      <c r="AY736" s="5" t="b">
        <f>OR(AND(ISBLANK(Spreadsheet!C736),LEN(Spreadsheet!T736)=0),AND(NOT(ISBLANK(Spreadsheet!C736)),LEN(Spreadsheet!T736)&gt;0,LEN(Spreadsheet!T736)&lt;=50))</f>
        <v>1</v>
      </c>
      <c r="AZ736" s="5" t="b">
        <f>OR(LEN(Spreadsheet!U736)=0,AND(LEN(Spreadsheet!U736)&gt;0,LEN(Spreadsheet!U736)&lt;=50))</f>
        <v>1</v>
      </c>
      <c r="BA736" s="5" t="b">
        <f>OR(AND(ISBLANK(Spreadsheet!C736),LEN(Spreadsheet!V736)=0),AND(NOT(ISBLANK(Spreadsheet!C736)),LEN(Spreadsheet!V736)&gt;0,LEN(Spreadsheet!V736)&lt;=50))</f>
        <v>1</v>
      </c>
      <c r="BB736" s="5" t="b">
        <f t="array" ref="BB736">IF(AND(ISBLANK(Spreadsheet!C736),LEN(Spreadsheet!W736)=0),TRUE,ISNUMBER(MATCH(TRUE,EXACT(Spreadsheet!W736,States),0)))</f>
        <v>1</v>
      </c>
      <c r="BC736" s="5" t="b">
        <f>OR(AND(ISBLANK(Spreadsheet!C736),LEN(Spreadsheet!X736)=0),AND(NOT(ISBLANK(Spreadsheet!C736)),LEN(Spreadsheet!X736)&gt;0,LEN(Spreadsheet!X736)=5,ISNUMBER(VALUE(Spreadsheet!X736))))</f>
        <v>1</v>
      </c>
      <c r="BD736" s="5" t="b">
        <f>OR(ISBLANK(Spreadsheet!Z736),LEN(Spreadsheet!Z736)&lt;=50)</f>
        <v>1</v>
      </c>
      <c r="BE736" s="5" t="b">
        <f>ISBLANK(Spreadsheet!AA736)</f>
        <v>1</v>
      </c>
      <c r="BF736" s="5" t="b">
        <f>ISBLANK(Spreadsheet!AB736)</f>
        <v>1</v>
      </c>
      <c r="BG736" s="5" t="b">
        <f>IF(ISERROR(DATEVALUE(TEXT(Spreadsheet!AC736,"mm/dd/yyyy")) &gt; DATEVALUE(TEXT(Spreadsheet!J736,"mm/dd/yyyy"))),IF(OR(AND(ISBLANK(Spreadsheet!AC736),ISBLANK(Spreadsheet!C736)),AND(NOT(ISBLANK(Spreadsheet!C736)),ISBLANK(Spreadsheet!AC736),NOT(ISBLANK(Spreadsheet!D736)))),TRUE,FALSE),IF(DATEVALUE(TEXT(Spreadsheet!AC736,"mm/dd/yyyy")) &gt; DATEVALUE(TEXT(Spreadsheet!J736,"mm/dd/yyyy")),TRUE,FALSE))</f>
        <v>1</v>
      </c>
      <c r="BH736" s="5" t="b">
        <f>OR(AND(ISBLANK(Spreadsheet!C736),ISBLANK(Spreadsheet!AE736)),AND(NOT(ISBLANK(Spreadsheet!C736)),NOT(ISBLANK(Spreadsheet!D736)),ISBLANK(Spreadsheet!AE736)),AND(NOT(ISBLANK(Spreadsheet!C736)),ISBLANK(Spreadsheet!D736),NOT(ISBLANK(Spreadsheet!AE736)),LEN(Spreadsheet!AE736)&lt;=100))</f>
        <v>1</v>
      </c>
      <c r="BI736" s="5" t="b">
        <f t="array" ref="BI736">IF(ISBLANK(Spreadsheet!AF736),TRUE,ISNUMBER(MATCH(TRUE,EXACT(Spreadsheet!AF736,CobraShortReasons),0)))</f>
        <v>1</v>
      </c>
      <c r="BJ736" s="5" t="b">
        <f ca="1">IF(ISERROR(DATEVALUE(TEXT(Spreadsheet!AG736,"mm/dd/yyyy")) &gt; TODAY()),IF(ISBLANK(Spreadsheet!AG736),TRUE,FALSE),IF(DATEVALUE(TEXT(Spreadsheet!AG736,"mm/dd/yyyy")) &gt; TODAY(),FALSE,TRUE))</f>
        <v>1</v>
      </c>
      <c r="BK736" s="5" t="b">
        <f>OR(ISBLANK(Spreadsheet!AH736),LEN(Spreadsheet!AH736)&lt;=25)</f>
        <v>1</v>
      </c>
      <c r="BL736" s="5" t="b">
        <f t="array" aca="1" ref="BL736" ca="1">IF(ISBLANK(Spreadsheet!AI736),TRUE,ISNUMBER(MATCH(TRUE,EXACT(Spreadsheet!AI736,INDIRECT(Spreadsheet!$D$2)),0)))</f>
        <v>1</v>
      </c>
      <c r="BM736" s="5" t="b">
        <f t="array" aca="1" ref="BM736" ca="1">IF(ISBLANK(Spreadsheet!AJ736),TRUE,ISNUMBER(MATCH(TRUE,EXACT(Spreadsheet!AJ736,INDIRECT(Spreadsheet!BJ736)),0)))</f>
        <v>1</v>
      </c>
      <c r="BN736" s="5" t="b">
        <f t="array" ref="BN736">IF(ISBLANK(Spreadsheet!AK736),TRUE,ISNUMBER(MATCH(TRUE,EXACT(Spreadsheet!AK736,DentalPlans),0)))</f>
        <v>1</v>
      </c>
      <c r="BO736" s="5" t="b">
        <f t="array" aca="1" ref="BO736" ca="1">IF(ISBLANK(Spreadsheet!AL736),TRUE,ISNUMBER(MATCH(TRUE,EXACT(Spreadsheet!AL736,INDIRECT(Spreadsheet!BK736)),0)))</f>
        <v>1</v>
      </c>
      <c r="BP736" s="5" t="b">
        <f t="array" ref="BP736">IF(ISBLANK(Spreadsheet!AM736),TRUE,ISNUMBER(MATCH(TRUE,EXACT(Spreadsheet!AM736,VisionPlans),0)))</f>
        <v>1</v>
      </c>
      <c r="BQ736" s="5" t="b">
        <f t="array" aca="1" ref="BQ736" ca="1">IF(ISBLANK(Spreadsheet!AN736),TRUE,ISNUMBER(MATCH(TRUE,EXACT(Spreadsheet!AN736,INDIRECT(Spreadsheet!BL736)),0)))</f>
        <v>1</v>
      </c>
      <c r="BR736" s="5" t="b">
        <f t="array" ref="BR736">IF(ISBLANK(Spreadsheet!AO736),TRUE,ISNUMBER(MATCH(TRUE,EXACT(Spreadsheet!AO736,LifeBenefitClasses),0)))</f>
        <v>1</v>
      </c>
      <c r="BS736" s="5" t="b">
        <f>IF(OR(ISBLANK(Spreadsheet!AO736), Spreadsheet!AO736="Waive"),IF(ISBLANK(Spreadsheet!AP736),TRUE,FALSE),IF(OR(AND(NOT(ISBLANK(Spreadsheet!AO736)),ISBLANK(Spreadsheet!AP736)),NOT(ISNUMBER(VALUE(Spreadsheet!AP736)))),FALSE,IF(OR(AND(Spreadsheet!AP736&lt;6,MOD(Spreadsheet!AP736*10,5)=0), MOD(Spreadsheet!AP736,5000)=0),TRUE,FALSE)))</f>
        <v>1</v>
      </c>
      <c r="BT736" s="5" t="b">
        <f t="array" ref="BT736">IF(ISBLANK(Spreadsheet!AQ736),TRUE,ISNUMBER(MATCH(TRUE,EXACT(Spreadsheet!AQ736,EnrollWaive),0)))</f>
        <v>1</v>
      </c>
      <c r="BU736" s="5" t="b">
        <f t="array" ref="BU736">IF(ISBLANK(Spreadsheet!AR736),TRUE,ISNUMBER(MATCH(TRUE,EXACT(Spreadsheet!AR736,LifeBenefitClasses),0)))</f>
        <v>1</v>
      </c>
      <c r="BV736" s="5" t="b">
        <f>IF(OR(ISBLANK(Spreadsheet!AR736), Spreadsheet!AR736="Waive"),IF(ISBLANK(Spreadsheet!AS736),TRUE,FALSE),IF(OR(AND(NOT(ISBLANK(Spreadsheet!AR736)),ISBLANK(Spreadsheet!AS736)),NOT(ISNUMBER(VALUE(Spreadsheet!AS736)))),FALSE,IF(OR(AND(Spreadsheet!AS736&lt;6,MOD(Spreadsheet!AS736*10,5)=0), MOD(Spreadsheet!AS736,10000)=0),TRUE,FALSE)))</f>
        <v>1</v>
      </c>
      <c r="BW736" s="5" t="b">
        <f t="array" ref="BW736">IF(ISBLANK(Spreadsheet!AT736),TRUE,ISNUMBER(MATCH(TRUE,EXACT(Spreadsheet!AT736,LifeBenefitClasses),0)))</f>
        <v>1</v>
      </c>
      <c r="BX736" s="5" t="b">
        <f>IF(OR(ISBLANK(Spreadsheet!AT736), Spreadsheet!AT736="Waive"),IF(ISBLANK(Spreadsheet!AU736),TRUE,FALSE),IF(OR(AND(NOT(ISBLANK(Spreadsheet!AT736)),ISBLANK(Spreadsheet!AU736)),NOT(ISNUMBER(VALUE(Spreadsheet!AU736)))),FALSE,IF(AND(NOT(OR(ISBLANK(Spreadsheet!AT736),Spreadsheet!AT736="Waive")),NOT(OR(ISBLANK(Spreadsheet!AR736),Spreadsheet!AR736="Waive")),MOD(Spreadsheet!AU736,5000)=0, Spreadsheet!AU736&lt;=(Spreadsheet!AS736*0.5)),TRUE,FALSE)))</f>
        <v>1</v>
      </c>
      <c r="BY736" s="5" t="b">
        <f t="array" ref="BY736">IF(ISBLANK(Spreadsheet!AV736),TRUE,ISNUMBER(MATCH(TRUE,EXACT(Spreadsheet!AV736,EnrollWaive),0)))</f>
        <v>1</v>
      </c>
      <c r="BZ736" s="5" t="b">
        <f t="array" ref="BZ736">IF(ISBLANK(Spreadsheet!AW736),TRUE,ISNUMBER(MATCH(TRUE,EXACT(Spreadsheet!AW736,LifeBenefitClasses),0)))</f>
        <v>1</v>
      </c>
      <c r="CA736" s="5" t="b">
        <f t="array" ref="CA736">IF(ISBLANK(Spreadsheet!AX736),TRUE,ISNUMBER(MATCH(TRUE,EXACT(Spreadsheet!AX736,LifeBenefitClasses),0)))</f>
        <v>1</v>
      </c>
      <c r="CB736" s="5" t="b">
        <f t="array" ref="CB736">IF(ISBLANK(Spreadsheet!AY736),TRUE,ISNUMBER(MATCH(TRUE,EXACT(Spreadsheet!AY736,LifeBenefitClasses),0)))</f>
        <v>1</v>
      </c>
      <c r="CC736" s="5" t="b">
        <f t="array" ref="CC736">IF(ISBLANK(Spreadsheet!AZ736),TRUE,ISNUMBER(MATCH(TRUE,EXACT(Spreadsheet!AZ736,LifeBenefitClasses),0)))</f>
        <v>1</v>
      </c>
      <c r="CD736" s="5" t="b">
        <f t="array" ref="CD736">IF(ISBLANK(Spreadsheet!BA736),TRUE,ISNUMBER(MATCH(TRUE,EXACT(Spreadsheet!BA736,LifeBenefitClasses),0)))</f>
        <v>1</v>
      </c>
      <c r="CE736" s="5" t="b">
        <f>IF(OR(ISBLANK(Spreadsheet!BA736), Spreadsheet!BA736="Waive"),IF(ISBLANK(Spreadsheet!BB736),TRUE,FALSE),IF(OR(AND(NOT(ISBLANK(Spreadsheet!BA736)),ISBLANK(Spreadsheet!BB736)),NOT(ISNUMBER(VALUE(Spreadsheet!BB736))),ISBLANK(Spreadsheet!BC736),NOT(ISNUMBER(VALUE(Spreadsheet!BC736)))),FALSE,IF(AND(Spreadsheet!BB736&gt;=50000,Spreadsheet!BB736&lt;=250000,MOD(Spreadsheet!BB736,10000)=0,Spreadsheet!BB736&lt;=(10*Spreadsheet!BC736)),TRUE,FALSE)))</f>
        <v>1</v>
      </c>
      <c r="CF736" s="5" t="b">
        <f>IF(NOT(ISBLANK(Spreadsheet!BC736)),AND(ISNUMBER(VALUE(Spreadsheet!BC736)),Spreadsheet!BC736&gt;0),AND(OR(ISBLANK(Spreadsheet!AO736),Spreadsheet!AO736="Waive",AND(NOT(OR(ISBLANK(Spreadsheet!AO736),Spreadsheet!AO736="Waive")),Spreadsheet!AP736&gt;=6)),OR(ISBLANK(Spreadsheet!AR736),AND(NOT(OR(ISBLANK(Spreadsheet!AR736),Spreadsheet!AR736="Waive")),Spreadsheet!AS736&gt;=6)),OR(ISBLANK(Spreadsheet!AW736)),OR(ISBLANK(Spreadsheet!AX736)),OR(ISBLANK(Spreadsheet!AY736)),OR(ISBLANK(Spreadsheet!AZ736)),OR(ISBLANK(Spreadsheet!BA736),Spreadsheet!BA736="Waive")))</f>
        <v>1</v>
      </c>
      <c r="CG736" s="5" t="b">
        <f t="shared" ca="1" si="51"/>
        <v>1</v>
      </c>
    </row>
    <row r="737" spans="8:85" x14ac:dyDescent="0.3">
      <c r="H737" s="5">
        <f t="shared" ca="1" si="52"/>
        <v>2</v>
      </c>
      <c r="I737" s="5" t="str">
        <f t="shared" ca="1" si="50"/>
        <v/>
      </c>
      <c r="J737" s="5" t="str">
        <f>IF(AND(NOT(ISBLANK(Spreadsheet!C737)),ISBLANK(Spreadsheet!D737)),Spreadsheet!F737&amp;" "&amp;Spreadsheet!H737,"")</f>
        <v/>
      </c>
      <c r="K737" s="5">
        <f>IF(AND(NOT(ISBLANK(Spreadsheet!C737)),ISBLANK(Spreadsheet!D737)),COUNTIFS(Spreadsheet!E738:E$786,"=Child",Spreadsheet!C738:C$786, "="&amp;Spreadsheet!C737) + COUNTIFS(Spreadsheet!E738:E$786,"=Step-child",Spreadsheet!C738:C$786, "="&amp;Spreadsheet!C737),0)</f>
        <v>0</v>
      </c>
      <c r="L737" s="5">
        <f>IF(NOT(ISBLANK(J737)),COUNTIFS(Spreadsheet!E738:E$786,"=Wife",Spreadsheet!C738:C$786, "="&amp;Spreadsheet!C737) + COUNTIFS(Spreadsheet!E738:E$786,"=Husband",Spreadsheet!C738:C$786, "="&amp;Spreadsheet!C737),0)</f>
        <v>0</v>
      </c>
      <c r="M737" s="5">
        <f>IF(NOT(ISBLANK(Spreadsheet!AJ737)),VLOOKUP(Spreadsheet!AJ737,'Drop Downs'!$P$2:$R$16,3,FALSE),0)</f>
        <v>0</v>
      </c>
      <c r="N737" s="5">
        <f>IF(NOT(ISBLANK(Spreadsheet!AJ737)), VLOOKUP(Spreadsheet!AJ737,'Drop Downs'!$P$2:$R$16,2,FALSE),0)</f>
        <v>0</v>
      </c>
      <c r="O737" s="5">
        <f>IF(NOT(ISBLANK(Spreadsheet!AL737)),VLOOKUP(Spreadsheet!AL737,'Drop Downs'!$P$2:$R$16,3,FALSE), 0)</f>
        <v>0</v>
      </c>
      <c r="P737" s="5">
        <f>IF(NOT(ISBLANK(Spreadsheet!AL737)),VLOOKUP(Spreadsheet!AL737,'Drop Downs'!$P$2:$R$16,2,FALSE),0)</f>
        <v>0</v>
      </c>
      <c r="Q737" s="5">
        <f>IF(NOT(ISBLANK(Spreadsheet!AN737)),VLOOKUP(Spreadsheet!AN737,'Drop Downs'!$P$2:$R$16,3,FALSE),0)</f>
        <v>0</v>
      </c>
      <c r="R737" s="5">
        <f>IF(NOT(ISBLANK(Spreadsheet!AN737)),VLOOKUP(Spreadsheet!AN737,'Drop Downs'!$P$2:$R$16,2,FALSE),0)</f>
        <v>0</v>
      </c>
      <c r="S737" s="5" t="str">
        <f>IF(OR(M737&gt;K737,N737&gt;L737,O737&gt;K737, Q737&gt;K737,N737&gt;L737, P737&gt;L737, R737&gt;L737),"Member currently has a coverage election over what he/she needs.  Please add more dependents or adjust the coverage election.","")&amp;(IF(AND(NOT(ISBLANK(Spreadsheet!C737)),NOT(ISBLANK(Spreadsheet!D737)),ISBLANK(Spreadsheet!E737)),"Dependent lacks a relationship to member.Please select one from the drop-down.",""))</f>
        <v/>
      </c>
      <c r="T737" s="5" t="b">
        <f t="shared" si="53"/>
        <v>1</v>
      </c>
      <c r="U737" s="5" t="b">
        <f>OR(ISBLANK(Spreadsheet!C737),IF(NOT(ISBLANK(Spreadsheet!D737)),NOT(ISBLANK(Spreadsheet!E737)),TRUE))</f>
        <v>1</v>
      </c>
      <c r="V737" s="5" t="b">
        <f>OR(ISBLANK(Spreadsheet!C737), NOT(ISBLANK(Spreadsheet!I737)))</f>
        <v>1</v>
      </c>
      <c r="W737" s="5" t="b">
        <f>OR(ISBLANK(Spreadsheet!D737),NOT(ISBLANK(Spreadsheet!C737)))</f>
        <v>1</v>
      </c>
      <c r="X737" s="155" t="str">
        <f>REPT("0",MIN(FIND({1,2,3,4,5,6,7,8,9},Spreadsheet!C737&amp;"123456789"))-1)&amp;IF(ISBLANK(Spreadsheet!C737),"",SUMPRODUCT(MID(0&amp;Spreadsheet!C737,LARGE(INDEX(ISNUMBER(--MID(Spreadsheet!C737,ROW($1:$225),1))*
 ROW($1:$225),0),ROW($1:$225))+1,1)*10^ROW($1:$225)/10))</f>
        <v/>
      </c>
      <c r="Y737" s="5" t="b">
        <f>IF(NOT(ISBLANK(Spreadsheet!C737)),IF(AND(ISNUMBER(VALUE(Spreadsheet!C737)), LEN(Spreadsheet!C737)=9),TRUE,FALSE),TRUE)</f>
        <v>1</v>
      </c>
      <c r="Z737" s="155" t="str">
        <f>REPT("0",MIN(FIND({1,2,3,4,5,6,7,8,9},Spreadsheet!D737&amp;"123456789"))-1)&amp;IF(ISBLANK(Spreadsheet!D737),"",SUMPRODUCT(MID(0&amp;Spreadsheet!D737,LARGE(INDEX(ISNUMBER(--MID(Spreadsheet!D737,ROW($1:$225),1))*
 ROW($1:$225),0),ROW($1:$225))+1,1)*10^ROW($1:$225)/10))</f>
        <v/>
      </c>
      <c r="AA737" s="5" t="b">
        <f>IF(AND(NOT(ISBLANK(Spreadsheet!D737)),NOT(ISBLANK(Spreadsheet!C737))),IF(AND(ISNUMBER(VALUE(Spreadsheet!D737)), LEN(Spreadsheet!D737)=9),TRUE,FALSE),IF(AND(NOT(ISBLANK(Spreadsheet!D737)),ISBLANK(Spreadsheet!C737)),FALSE,TRUE))</f>
        <v>1</v>
      </c>
      <c r="AB737" s="5" t="b">
        <f>OR(ISBLANK(Spreadsheet!Y737),IF(NOT(ISBLANK(Spreadsheet!Y737)),LEN(Spreadsheet!Y737)=10,ISNUMBER(VALUE(Spreadsheet!Y737))))</f>
        <v>1</v>
      </c>
      <c r="AC737" s="5" t="b">
        <f>OR(ISBLANK(Spreadsheet!AI737), AND(NOT(ISBLANK(Spreadsheet!AJ737)), NOT(ISNUMBER(SEARCH("Waive",Spreadsheet!AJ737)))))</f>
        <v>1</v>
      </c>
      <c r="AD737" s="5" t="b">
        <f>OR(ISBLANK(Spreadsheet!AK737), AND(NOT(ISBLANK(Spreadsheet!AL737)), NOT(ISNUMBER(SEARCH("Waive",Spreadsheet!AL737)))))</f>
        <v>1</v>
      </c>
      <c r="AE737" s="5" t="b">
        <f>OR(ISBLANK(Spreadsheet!AM737), AND(NOT(ISBLANK(Spreadsheet!AN737)), NOT(ISNUMBER(SEARCH("Waive", Spreadsheet!AN737)))))</f>
        <v>1</v>
      </c>
      <c r="AF737" s="5" t="b">
        <f>OR(ISBLANK(Spreadsheet!C737), NOT(ISBLANK(Spreadsheet!D737)),NOT(ISBLANK(Spreadsheet!L737)))</f>
        <v>1</v>
      </c>
      <c r="AG737" s="5" t="b">
        <f>IF(AND(NOT(ISBLANK(Spreadsheet!C737)), NOT(ISBLANK(Spreadsheet!D737)),Spreadsheet!C737&lt;&gt;Spreadsheet!D737),IF(ISERROR(VLOOKUP(Spreadsheet!C737, Spreadsheet!$C$6:'Spreadsheet'!$C736,1,FALSE)), FALSE, TRUE),TRUE)</f>
        <v>1</v>
      </c>
      <c r="AH737" s="5" t="b">
        <f>Spreadsheet!$B$2=Spreadsheet!AD737</f>
        <v>1</v>
      </c>
      <c r="AI737" s="5" t="b">
        <f>IF(ISBLANK(Spreadsheet!G737),TRUE,IF(OR(LEN(Spreadsheet!G737)&gt;1,ISNUMBER(VALUE(Spreadsheet!G737))),FALSE,TRUE))</f>
        <v>1</v>
      </c>
      <c r="AJ737" s="5" t="b">
        <f>OR(ISBLANK(Spreadsheet!C737), NOT(ISBLANK(Spreadsheet!B737)), NOT(ISBLANK(Spreadsheet!D737)))</f>
        <v>1</v>
      </c>
      <c r="AK737" s="5" t="b">
        <f t="array" ref="AK737">IF(OR(AND(ISBLANK(Spreadsheet!E737),ISBLANK(Spreadsheet!D737),NOT(ISBLANK(Spreadsheet!C737))),AND(ISBLANK(Spreadsheet!E737),ISBLANK(Spreadsheet!D737),ISBLANK(Spreadsheet!C737))),TRUE,ISNUMBER(MATCH(TRUE,EXACT(Spreadsheet!E737,Relationships),0)))</f>
        <v>1</v>
      </c>
      <c r="AL737" s="5" t="b">
        <f>IF(NOT(ISBLANK(Spreadsheet!C737)),IF(OR(ISBLANK(Spreadsheet!F737),LEN(Spreadsheet!F737)&gt;40),FALSE,TRUE),TRUE)</f>
        <v>1</v>
      </c>
      <c r="AM737" s="5" t="b">
        <f>IF(NOT(ISBLANK(Spreadsheet!C737)),IF(OR(ISBLANK(Spreadsheet!H737),LEN(Spreadsheet!H737)&gt;40),FALSE,TRUE),TRUE)</f>
        <v>1</v>
      </c>
      <c r="AN737" s="5" t="b">
        <f t="array" ref="AN737">IF(ISBLANK(Spreadsheet!I737),TRUE,ISNUMBER(MATCH(TRUE,EXACT(Spreadsheet!I737,GenderValues),0)))</f>
        <v>1</v>
      </c>
      <c r="AO737" s="5" t="b">
        <f ca="1">IF(ISERROR(DATEVALUE(TEXT(Spreadsheet!J737,"mm/dd/yyyy")) &gt; TODAY()),IF(AND(ISBLANK(Spreadsheet!J737),ISBLANK(Spreadsheet!C737)),TRUE,FALSE),IF(DATEVALUE(TEXT(Spreadsheet!J737,"mm/dd/yyyy")) &gt; TODAY(),FALSE,TRUE))</f>
        <v>1</v>
      </c>
      <c r="AP737" s="5" t="b">
        <f>OR(ISBLANK(Spreadsheet!K737),LEN(Spreadsheet!K737)&lt;=100)</f>
        <v>1</v>
      </c>
      <c r="AQ737" s="5" t="b">
        <f t="array" ref="AQ737">IF(OR(AND(ISBLANK(Spreadsheet!L737),ISBLANK(Spreadsheet!C737)),AND(NOT(ISBLANK(Spreadsheet!C737)),NOT(ISBLANK(Spreadsheet!D737)))),TRUE,ISNUMBER(MATCH(TRUE,EXACT(Spreadsheet!L737,MaritalStatus),0)))</f>
        <v>1</v>
      </c>
      <c r="AR737" s="5" t="b">
        <f ca="1">IF(ISERROR(DATEVALUE(TEXT(Spreadsheet!M737,"mm/dd/yyyy")) &gt; TODAY()),IF(ISBLANK(Spreadsheet!M737),TRUE,FALSE),IF(DATEVALUE(TEXT(Spreadsheet!M737,"mm/dd/yyyy")) &gt; TODAY(),FALSE,TRUE))</f>
        <v>1</v>
      </c>
      <c r="AS737" s="5" t="b">
        <f>OR(ISBLANK(Spreadsheet!N737),LEN(Spreadsheet!N737)&lt;=100)</f>
        <v>1</v>
      </c>
      <c r="AT737" s="5" t="b">
        <f>OR(ISBLANK(Spreadsheet!O737),UPPER(Spreadsheet!O737)="YES")</f>
        <v>1</v>
      </c>
      <c r="AU737" s="5" t="b">
        <f>OR(ISBLANK(Spreadsheet!P737),UPPER(Spreadsheet!P737)="YES")</f>
        <v>1</v>
      </c>
      <c r="AV737" s="5" t="b">
        <f t="array" ref="AV737">IF(ISBLANK(Spreadsheet!Q737),TRUE,ISNUMBER(MATCH(TRUE,EXACT(Spreadsheet!Q737,OnGroupsPriorIns),0)))</f>
        <v>1</v>
      </c>
      <c r="AW737" s="5" t="b">
        <f>OR(ISBLANK(Spreadsheet!R737),UPPER(Spreadsheet!R737)="YES")</f>
        <v>1</v>
      </c>
      <c r="AX737" s="5" t="b">
        <f>OR(ISBLANK(Spreadsheet!S737),UPPER(Spreadsheet!S737)="YES")</f>
        <v>1</v>
      </c>
      <c r="AY737" s="5" t="b">
        <f>OR(AND(ISBLANK(Spreadsheet!C737),LEN(Spreadsheet!T737)=0),AND(NOT(ISBLANK(Spreadsheet!C737)),LEN(Spreadsheet!T737)&gt;0,LEN(Spreadsheet!T737)&lt;=50))</f>
        <v>1</v>
      </c>
      <c r="AZ737" s="5" t="b">
        <f>OR(LEN(Spreadsheet!U737)=0,AND(LEN(Spreadsheet!U737)&gt;0,LEN(Spreadsheet!U737)&lt;=50))</f>
        <v>1</v>
      </c>
      <c r="BA737" s="5" t="b">
        <f>OR(AND(ISBLANK(Spreadsheet!C737),LEN(Spreadsheet!V737)=0),AND(NOT(ISBLANK(Spreadsheet!C737)),LEN(Spreadsheet!V737)&gt;0,LEN(Spreadsheet!V737)&lt;=50))</f>
        <v>1</v>
      </c>
      <c r="BB737" s="5" t="b">
        <f t="array" ref="BB737">IF(AND(ISBLANK(Spreadsheet!C737),LEN(Spreadsheet!W737)=0),TRUE,ISNUMBER(MATCH(TRUE,EXACT(Spreadsheet!W737,States),0)))</f>
        <v>1</v>
      </c>
      <c r="BC737" s="5" t="b">
        <f>OR(AND(ISBLANK(Spreadsheet!C737),LEN(Spreadsheet!X737)=0),AND(NOT(ISBLANK(Spreadsheet!C737)),LEN(Spreadsheet!X737)&gt;0,LEN(Spreadsheet!X737)=5,ISNUMBER(VALUE(Spreadsheet!X737))))</f>
        <v>1</v>
      </c>
      <c r="BD737" s="5" t="b">
        <f>OR(ISBLANK(Spreadsheet!Z737),LEN(Spreadsheet!Z737)&lt;=50)</f>
        <v>1</v>
      </c>
      <c r="BE737" s="5" t="b">
        <f>ISBLANK(Spreadsheet!AA737)</f>
        <v>1</v>
      </c>
      <c r="BF737" s="5" t="b">
        <f>ISBLANK(Spreadsheet!AB737)</f>
        <v>1</v>
      </c>
      <c r="BG737" s="5" t="b">
        <f>IF(ISERROR(DATEVALUE(TEXT(Spreadsheet!AC737,"mm/dd/yyyy")) &gt; DATEVALUE(TEXT(Spreadsheet!J737,"mm/dd/yyyy"))),IF(OR(AND(ISBLANK(Spreadsheet!AC737),ISBLANK(Spreadsheet!C737)),AND(NOT(ISBLANK(Spreadsheet!C737)),ISBLANK(Spreadsheet!AC737),NOT(ISBLANK(Spreadsheet!D737)))),TRUE,FALSE),IF(DATEVALUE(TEXT(Spreadsheet!AC737,"mm/dd/yyyy")) &gt; DATEVALUE(TEXT(Spreadsheet!J737,"mm/dd/yyyy")),TRUE,FALSE))</f>
        <v>1</v>
      </c>
      <c r="BH737" s="5" t="b">
        <f>OR(AND(ISBLANK(Spreadsheet!C737),ISBLANK(Spreadsheet!AE737)),AND(NOT(ISBLANK(Spreadsheet!C737)),NOT(ISBLANK(Spreadsheet!D737)),ISBLANK(Spreadsheet!AE737)),AND(NOT(ISBLANK(Spreadsheet!C737)),ISBLANK(Spreadsheet!D737),NOT(ISBLANK(Spreadsheet!AE737)),LEN(Spreadsheet!AE737)&lt;=100))</f>
        <v>1</v>
      </c>
      <c r="BI737" s="5" t="b">
        <f t="array" ref="BI737">IF(ISBLANK(Spreadsheet!AF737),TRUE,ISNUMBER(MATCH(TRUE,EXACT(Spreadsheet!AF737,CobraShortReasons),0)))</f>
        <v>1</v>
      </c>
      <c r="BJ737" s="5" t="b">
        <f ca="1">IF(ISERROR(DATEVALUE(TEXT(Spreadsheet!AG737,"mm/dd/yyyy")) &gt; TODAY()),IF(ISBLANK(Spreadsheet!AG737),TRUE,FALSE),IF(DATEVALUE(TEXT(Spreadsheet!AG737,"mm/dd/yyyy")) &gt; TODAY(),FALSE,TRUE))</f>
        <v>1</v>
      </c>
      <c r="BK737" s="5" t="b">
        <f>OR(ISBLANK(Spreadsheet!AH737),LEN(Spreadsheet!AH737)&lt;=25)</f>
        <v>1</v>
      </c>
      <c r="BL737" s="5" t="b">
        <f t="array" aca="1" ref="BL737" ca="1">IF(ISBLANK(Spreadsheet!AI737),TRUE,ISNUMBER(MATCH(TRUE,EXACT(Spreadsheet!AI737,INDIRECT(Spreadsheet!$D$2)),0)))</f>
        <v>1</v>
      </c>
      <c r="BM737" s="5" t="b">
        <f t="array" aca="1" ref="BM737" ca="1">IF(ISBLANK(Spreadsheet!AJ737),TRUE,ISNUMBER(MATCH(TRUE,EXACT(Spreadsheet!AJ737,INDIRECT(Spreadsheet!BJ737)),0)))</f>
        <v>1</v>
      </c>
      <c r="BN737" s="5" t="b">
        <f t="array" ref="BN737">IF(ISBLANK(Spreadsheet!AK737),TRUE,ISNUMBER(MATCH(TRUE,EXACT(Spreadsheet!AK737,DentalPlans),0)))</f>
        <v>1</v>
      </c>
      <c r="BO737" s="5" t="b">
        <f t="array" aca="1" ref="BO737" ca="1">IF(ISBLANK(Spreadsheet!AL737),TRUE,ISNUMBER(MATCH(TRUE,EXACT(Spreadsheet!AL737,INDIRECT(Spreadsheet!BK737)),0)))</f>
        <v>1</v>
      </c>
      <c r="BP737" s="5" t="b">
        <f t="array" ref="BP737">IF(ISBLANK(Spreadsheet!AM737),TRUE,ISNUMBER(MATCH(TRUE,EXACT(Spreadsheet!AM737,VisionPlans),0)))</f>
        <v>1</v>
      </c>
      <c r="BQ737" s="5" t="b">
        <f t="array" aca="1" ref="BQ737" ca="1">IF(ISBLANK(Spreadsheet!AN737),TRUE,ISNUMBER(MATCH(TRUE,EXACT(Spreadsheet!AN737,INDIRECT(Spreadsheet!BL737)),0)))</f>
        <v>1</v>
      </c>
      <c r="BR737" s="5" t="b">
        <f t="array" ref="BR737">IF(ISBLANK(Spreadsheet!AO737),TRUE,ISNUMBER(MATCH(TRUE,EXACT(Spreadsheet!AO737,LifeBenefitClasses),0)))</f>
        <v>1</v>
      </c>
      <c r="BS737" s="5" t="b">
        <f>IF(OR(ISBLANK(Spreadsheet!AO737), Spreadsheet!AO737="Waive"),IF(ISBLANK(Spreadsheet!AP737),TRUE,FALSE),IF(OR(AND(NOT(ISBLANK(Spreadsheet!AO737)),ISBLANK(Spreadsheet!AP737)),NOT(ISNUMBER(VALUE(Spreadsheet!AP737)))),FALSE,IF(OR(AND(Spreadsheet!AP737&lt;6,MOD(Spreadsheet!AP737*10,5)=0), MOD(Spreadsheet!AP737,5000)=0),TRUE,FALSE)))</f>
        <v>1</v>
      </c>
      <c r="BT737" s="5" t="b">
        <f t="array" ref="BT737">IF(ISBLANK(Spreadsheet!AQ737),TRUE,ISNUMBER(MATCH(TRUE,EXACT(Spreadsheet!AQ737,EnrollWaive),0)))</f>
        <v>1</v>
      </c>
      <c r="BU737" s="5" t="b">
        <f t="array" ref="BU737">IF(ISBLANK(Spreadsheet!AR737),TRUE,ISNUMBER(MATCH(TRUE,EXACT(Spreadsheet!AR737,LifeBenefitClasses),0)))</f>
        <v>1</v>
      </c>
      <c r="BV737" s="5" t="b">
        <f>IF(OR(ISBLANK(Spreadsheet!AR737), Spreadsheet!AR737="Waive"),IF(ISBLANK(Spreadsheet!AS737),TRUE,FALSE),IF(OR(AND(NOT(ISBLANK(Spreadsheet!AR737)),ISBLANK(Spreadsheet!AS737)),NOT(ISNUMBER(VALUE(Spreadsheet!AS737)))),FALSE,IF(OR(AND(Spreadsheet!AS737&lt;6,MOD(Spreadsheet!AS737*10,5)=0), MOD(Spreadsheet!AS737,10000)=0),TRUE,FALSE)))</f>
        <v>1</v>
      </c>
      <c r="BW737" s="5" t="b">
        <f t="array" ref="BW737">IF(ISBLANK(Spreadsheet!AT737),TRUE,ISNUMBER(MATCH(TRUE,EXACT(Spreadsheet!AT737,LifeBenefitClasses),0)))</f>
        <v>1</v>
      </c>
      <c r="BX737" s="5" t="b">
        <f>IF(OR(ISBLANK(Spreadsheet!AT737), Spreadsheet!AT737="Waive"),IF(ISBLANK(Spreadsheet!AU737),TRUE,FALSE),IF(OR(AND(NOT(ISBLANK(Spreadsheet!AT737)),ISBLANK(Spreadsheet!AU737)),NOT(ISNUMBER(VALUE(Spreadsheet!AU737)))),FALSE,IF(AND(NOT(OR(ISBLANK(Spreadsheet!AT737),Spreadsheet!AT737="Waive")),NOT(OR(ISBLANK(Spreadsheet!AR737),Spreadsheet!AR737="Waive")),MOD(Spreadsheet!AU737,5000)=0, Spreadsheet!AU737&lt;=(Spreadsheet!AS737*0.5)),TRUE,FALSE)))</f>
        <v>1</v>
      </c>
      <c r="BY737" s="5" t="b">
        <f t="array" ref="BY737">IF(ISBLANK(Spreadsheet!AV737),TRUE,ISNUMBER(MATCH(TRUE,EXACT(Spreadsheet!AV737,EnrollWaive),0)))</f>
        <v>1</v>
      </c>
      <c r="BZ737" s="5" t="b">
        <f t="array" ref="BZ737">IF(ISBLANK(Spreadsheet!AW737),TRUE,ISNUMBER(MATCH(TRUE,EXACT(Spreadsheet!AW737,LifeBenefitClasses),0)))</f>
        <v>1</v>
      </c>
      <c r="CA737" s="5" t="b">
        <f t="array" ref="CA737">IF(ISBLANK(Spreadsheet!AX737),TRUE,ISNUMBER(MATCH(TRUE,EXACT(Spreadsheet!AX737,LifeBenefitClasses),0)))</f>
        <v>1</v>
      </c>
      <c r="CB737" s="5" t="b">
        <f t="array" ref="CB737">IF(ISBLANK(Spreadsheet!AY737),TRUE,ISNUMBER(MATCH(TRUE,EXACT(Spreadsheet!AY737,LifeBenefitClasses),0)))</f>
        <v>1</v>
      </c>
      <c r="CC737" s="5" t="b">
        <f t="array" ref="CC737">IF(ISBLANK(Spreadsheet!AZ737),TRUE,ISNUMBER(MATCH(TRUE,EXACT(Spreadsheet!AZ737,LifeBenefitClasses),0)))</f>
        <v>1</v>
      </c>
      <c r="CD737" s="5" t="b">
        <f t="array" ref="CD737">IF(ISBLANK(Spreadsheet!BA737),TRUE,ISNUMBER(MATCH(TRUE,EXACT(Spreadsheet!BA737,LifeBenefitClasses),0)))</f>
        <v>1</v>
      </c>
      <c r="CE737" s="5" t="b">
        <f>IF(OR(ISBLANK(Spreadsheet!BA737), Spreadsheet!BA737="Waive"),IF(ISBLANK(Spreadsheet!BB737),TRUE,FALSE),IF(OR(AND(NOT(ISBLANK(Spreadsheet!BA737)),ISBLANK(Spreadsheet!BB737)),NOT(ISNUMBER(VALUE(Spreadsheet!BB737))),ISBLANK(Spreadsheet!BC737),NOT(ISNUMBER(VALUE(Spreadsheet!BC737)))),FALSE,IF(AND(Spreadsheet!BB737&gt;=50000,Spreadsheet!BB737&lt;=250000,MOD(Spreadsheet!BB737,10000)=0,Spreadsheet!BB737&lt;=(10*Spreadsheet!BC737)),TRUE,FALSE)))</f>
        <v>1</v>
      </c>
      <c r="CF737" s="5" t="b">
        <f>IF(NOT(ISBLANK(Spreadsheet!BC737)),AND(ISNUMBER(VALUE(Spreadsheet!BC737)),Spreadsheet!BC737&gt;0),AND(OR(ISBLANK(Spreadsheet!AO737),Spreadsheet!AO737="Waive",AND(NOT(OR(ISBLANK(Spreadsheet!AO737),Spreadsheet!AO737="Waive")),Spreadsheet!AP737&gt;=6)),OR(ISBLANK(Spreadsheet!AR737),AND(NOT(OR(ISBLANK(Spreadsheet!AR737),Spreadsheet!AR737="Waive")),Spreadsheet!AS737&gt;=6)),OR(ISBLANK(Spreadsheet!AW737)),OR(ISBLANK(Spreadsheet!AX737)),OR(ISBLANK(Spreadsheet!AY737)),OR(ISBLANK(Spreadsheet!AZ737)),OR(ISBLANK(Spreadsheet!BA737),Spreadsheet!BA737="Waive")))</f>
        <v>1</v>
      </c>
      <c r="CG737" s="5" t="b">
        <f t="shared" ca="1" si="51"/>
        <v>1</v>
      </c>
    </row>
    <row r="738" spans="8:85" x14ac:dyDescent="0.3">
      <c r="H738" s="5">
        <f t="shared" ca="1" si="52"/>
        <v>2</v>
      </c>
      <c r="I738" s="5" t="str">
        <f t="shared" ca="1" si="50"/>
        <v/>
      </c>
      <c r="J738" s="5" t="str">
        <f>IF(AND(NOT(ISBLANK(Spreadsheet!C738)),ISBLANK(Spreadsheet!D738)),Spreadsheet!F738&amp;" "&amp;Spreadsheet!H738,"")</f>
        <v/>
      </c>
      <c r="K738" s="5">
        <f>IF(AND(NOT(ISBLANK(Spreadsheet!C738)),ISBLANK(Spreadsheet!D738)),COUNTIFS(Spreadsheet!E739:E$786,"=Child",Spreadsheet!C739:C$786, "="&amp;Spreadsheet!C738) + COUNTIFS(Spreadsheet!E739:E$786,"=Step-child",Spreadsheet!C739:C$786, "="&amp;Spreadsheet!C738),0)</f>
        <v>0</v>
      </c>
      <c r="L738" s="5">
        <f>IF(NOT(ISBLANK(J738)),COUNTIFS(Spreadsheet!E739:E$786,"=Wife",Spreadsheet!C739:C$786, "="&amp;Spreadsheet!C738) + COUNTIFS(Spreadsheet!E739:E$786,"=Husband",Spreadsheet!C739:C$786, "="&amp;Spreadsheet!C738),0)</f>
        <v>0</v>
      </c>
      <c r="M738" s="5">
        <f>IF(NOT(ISBLANK(Spreadsheet!AJ738)),VLOOKUP(Spreadsheet!AJ738,'Drop Downs'!$P$2:$R$16,3,FALSE),0)</f>
        <v>0</v>
      </c>
      <c r="N738" s="5">
        <f>IF(NOT(ISBLANK(Spreadsheet!AJ738)), VLOOKUP(Spreadsheet!AJ738,'Drop Downs'!$P$2:$R$16,2,FALSE),0)</f>
        <v>0</v>
      </c>
      <c r="O738" s="5">
        <f>IF(NOT(ISBLANK(Spreadsheet!AL738)),VLOOKUP(Spreadsheet!AL738,'Drop Downs'!$P$2:$R$16,3,FALSE), 0)</f>
        <v>0</v>
      </c>
      <c r="P738" s="5">
        <f>IF(NOT(ISBLANK(Spreadsheet!AL738)),VLOOKUP(Spreadsheet!AL738,'Drop Downs'!$P$2:$R$16,2,FALSE),0)</f>
        <v>0</v>
      </c>
      <c r="Q738" s="5">
        <f>IF(NOT(ISBLANK(Spreadsheet!AN738)),VLOOKUP(Spreadsheet!AN738,'Drop Downs'!$P$2:$R$16,3,FALSE),0)</f>
        <v>0</v>
      </c>
      <c r="R738" s="5">
        <f>IF(NOT(ISBLANK(Spreadsheet!AN738)),VLOOKUP(Spreadsheet!AN738,'Drop Downs'!$P$2:$R$16,2,FALSE),0)</f>
        <v>0</v>
      </c>
      <c r="S738" s="5" t="str">
        <f>IF(OR(M738&gt;K738,N738&gt;L738,O738&gt;K738, Q738&gt;K738,N738&gt;L738, P738&gt;L738, R738&gt;L738),"Member currently has a coverage election over what he/she needs.  Please add more dependents or adjust the coverage election.","")&amp;(IF(AND(NOT(ISBLANK(Spreadsheet!C738)),NOT(ISBLANK(Spreadsheet!D738)),ISBLANK(Spreadsheet!E738)),"Dependent lacks a relationship to member.Please select one from the drop-down.",""))</f>
        <v/>
      </c>
      <c r="T738" s="5" t="b">
        <f t="shared" si="53"/>
        <v>1</v>
      </c>
      <c r="U738" s="5" t="b">
        <f>OR(ISBLANK(Spreadsheet!C738),IF(NOT(ISBLANK(Spreadsheet!D738)),NOT(ISBLANK(Spreadsheet!E738)),TRUE))</f>
        <v>1</v>
      </c>
      <c r="V738" s="5" t="b">
        <f>OR(ISBLANK(Spreadsheet!C738), NOT(ISBLANK(Spreadsheet!I738)))</f>
        <v>1</v>
      </c>
      <c r="W738" s="5" t="b">
        <f>OR(ISBLANK(Spreadsheet!D738),NOT(ISBLANK(Spreadsheet!C738)))</f>
        <v>1</v>
      </c>
      <c r="X738" s="155" t="str">
        <f>REPT("0",MIN(FIND({1,2,3,4,5,6,7,8,9},Spreadsheet!C738&amp;"123456789"))-1)&amp;IF(ISBLANK(Spreadsheet!C738),"",SUMPRODUCT(MID(0&amp;Spreadsheet!C738,LARGE(INDEX(ISNUMBER(--MID(Spreadsheet!C738,ROW($1:$225),1))*
 ROW($1:$225),0),ROW($1:$225))+1,1)*10^ROW($1:$225)/10))</f>
        <v/>
      </c>
      <c r="Y738" s="5" t="b">
        <f>IF(NOT(ISBLANK(Spreadsheet!C738)),IF(AND(ISNUMBER(VALUE(Spreadsheet!C738)), LEN(Spreadsheet!C738)=9),TRUE,FALSE),TRUE)</f>
        <v>1</v>
      </c>
      <c r="Z738" s="155" t="str">
        <f>REPT("0",MIN(FIND({1,2,3,4,5,6,7,8,9},Spreadsheet!D738&amp;"123456789"))-1)&amp;IF(ISBLANK(Spreadsheet!D738),"",SUMPRODUCT(MID(0&amp;Spreadsheet!D738,LARGE(INDEX(ISNUMBER(--MID(Spreadsheet!D738,ROW($1:$225),1))*
 ROW($1:$225),0),ROW($1:$225))+1,1)*10^ROW($1:$225)/10))</f>
        <v/>
      </c>
      <c r="AA738" s="5" t="b">
        <f>IF(AND(NOT(ISBLANK(Spreadsheet!D738)),NOT(ISBLANK(Spreadsheet!C738))),IF(AND(ISNUMBER(VALUE(Spreadsheet!D738)), LEN(Spreadsheet!D738)=9),TRUE,FALSE),IF(AND(NOT(ISBLANK(Spreadsheet!D738)),ISBLANK(Spreadsheet!C738)),FALSE,TRUE))</f>
        <v>1</v>
      </c>
      <c r="AB738" s="5" t="b">
        <f>OR(ISBLANK(Spreadsheet!Y738),IF(NOT(ISBLANK(Spreadsheet!Y738)),LEN(Spreadsheet!Y738)=10,ISNUMBER(VALUE(Spreadsheet!Y738))))</f>
        <v>1</v>
      </c>
      <c r="AC738" s="5" t="b">
        <f>OR(ISBLANK(Spreadsheet!AI738), AND(NOT(ISBLANK(Spreadsheet!AJ738)), NOT(ISNUMBER(SEARCH("Waive",Spreadsheet!AJ738)))))</f>
        <v>1</v>
      </c>
      <c r="AD738" s="5" t="b">
        <f>OR(ISBLANK(Spreadsheet!AK738), AND(NOT(ISBLANK(Spreadsheet!AL738)), NOT(ISNUMBER(SEARCH("Waive",Spreadsheet!AL738)))))</f>
        <v>1</v>
      </c>
      <c r="AE738" s="5" t="b">
        <f>OR(ISBLANK(Spreadsheet!AM738), AND(NOT(ISBLANK(Spreadsheet!AN738)), NOT(ISNUMBER(SEARCH("Waive", Spreadsheet!AN738)))))</f>
        <v>1</v>
      </c>
      <c r="AF738" s="5" t="b">
        <f>OR(ISBLANK(Spreadsheet!C738), NOT(ISBLANK(Spreadsheet!D738)),NOT(ISBLANK(Spreadsheet!L738)))</f>
        <v>1</v>
      </c>
      <c r="AG738" s="5" t="b">
        <f>IF(AND(NOT(ISBLANK(Spreadsheet!C738)), NOT(ISBLANK(Spreadsheet!D738)),Spreadsheet!C738&lt;&gt;Spreadsheet!D738),IF(ISERROR(VLOOKUP(Spreadsheet!C738, Spreadsheet!$C$6:'Spreadsheet'!$C737,1,FALSE)), FALSE, TRUE),TRUE)</f>
        <v>1</v>
      </c>
      <c r="AH738" s="5" t="b">
        <f>Spreadsheet!$B$2=Spreadsheet!AD738</f>
        <v>1</v>
      </c>
      <c r="AI738" s="5" t="b">
        <f>IF(ISBLANK(Spreadsheet!G738),TRUE,IF(OR(LEN(Spreadsheet!G738)&gt;1,ISNUMBER(VALUE(Spreadsheet!G738))),FALSE,TRUE))</f>
        <v>1</v>
      </c>
      <c r="AJ738" s="5" t="b">
        <f>OR(ISBLANK(Spreadsheet!C738), NOT(ISBLANK(Spreadsheet!B738)), NOT(ISBLANK(Spreadsheet!D738)))</f>
        <v>1</v>
      </c>
      <c r="AK738" s="5" t="b">
        <f t="array" ref="AK738">IF(OR(AND(ISBLANK(Spreadsheet!E738),ISBLANK(Spreadsheet!D738),NOT(ISBLANK(Spreadsheet!C738))),AND(ISBLANK(Spreadsheet!E738),ISBLANK(Spreadsheet!D738),ISBLANK(Spreadsheet!C738))),TRUE,ISNUMBER(MATCH(TRUE,EXACT(Spreadsheet!E738,Relationships),0)))</f>
        <v>1</v>
      </c>
      <c r="AL738" s="5" t="b">
        <f>IF(NOT(ISBLANK(Spreadsheet!C738)),IF(OR(ISBLANK(Spreadsheet!F738),LEN(Spreadsheet!F738)&gt;40),FALSE,TRUE),TRUE)</f>
        <v>1</v>
      </c>
      <c r="AM738" s="5" t="b">
        <f>IF(NOT(ISBLANK(Spreadsheet!C738)),IF(OR(ISBLANK(Spreadsheet!H738),LEN(Spreadsheet!H738)&gt;40),FALSE,TRUE),TRUE)</f>
        <v>1</v>
      </c>
      <c r="AN738" s="5" t="b">
        <f t="array" ref="AN738">IF(ISBLANK(Spreadsheet!I738),TRUE,ISNUMBER(MATCH(TRUE,EXACT(Spreadsheet!I738,GenderValues),0)))</f>
        <v>1</v>
      </c>
      <c r="AO738" s="5" t="b">
        <f ca="1">IF(ISERROR(DATEVALUE(TEXT(Spreadsheet!J738,"mm/dd/yyyy")) &gt; TODAY()),IF(AND(ISBLANK(Spreadsheet!J738),ISBLANK(Spreadsheet!C738)),TRUE,FALSE),IF(DATEVALUE(TEXT(Spreadsheet!J738,"mm/dd/yyyy")) &gt; TODAY(),FALSE,TRUE))</f>
        <v>1</v>
      </c>
      <c r="AP738" s="5" t="b">
        <f>OR(ISBLANK(Spreadsheet!K738),LEN(Spreadsheet!K738)&lt;=100)</f>
        <v>1</v>
      </c>
      <c r="AQ738" s="5" t="b">
        <f t="array" ref="AQ738">IF(OR(AND(ISBLANK(Spreadsheet!L738),ISBLANK(Spreadsheet!C738)),AND(NOT(ISBLANK(Spreadsheet!C738)),NOT(ISBLANK(Spreadsheet!D738)))),TRUE,ISNUMBER(MATCH(TRUE,EXACT(Spreadsheet!L738,MaritalStatus),0)))</f>
        <v>1</v>
      </c>
      <c r="AR738" s="5" t="b">
        <f ca="1">IF(ISERROR(DATEVALUE(TEXT(Spreadsheet!M738,"mm/dd/yyyy")) &gt; TODAY()),IF(ISBLANK(Spreadsheet!M738),TRUE,FALSE),IF(DATEVALUE(TEXT(Spreadsheet!M738,"mm/dd/yyyy")) &gt; TODAY(),FALSE,TRUE))</f>
        <v>1</v>
      </c>
      <c r="AS738" s="5" t="b">
        <f>OR(ISBLANK(Spreadsheet!N738),LEN(Spreadsheet!N738)&lt;=100)</f>
        <v>1</v>
      </c>
      <c r="AT738" s="5" t="b">
        <f>OR(ISBLANK(Spreadsheet!O738),UPPER(Spreadsheet!O738)="YES")</f>
        <v>1</v>
      </c>
      <c r="AU738" s="5" t="b">
        <f>OR(ISBLANK(Spreadsheet!P738),UPPER(Spreadsheet!P738)="YES")</f>
        <v>1</v>
      </c>
      <c r="AV738" s="5" t="b">
        <f t="array" ref="AV738">IF(ISBLANK(Spreadsheet!Q738),TRUE,ISNUMBER(MATCH(TRUE,EXACT(Spreadsheet!Q738,OnGroupsPriorIns),0)))</f>
        <v>1</v>
      </c>
      <c r="AW738" s="5" t="b">
        <f>OR(ISBLANK(Spreadsheet!R738),UPPER(Spreadsheet!R738)="YES")</f>
        <v>1</v>
      </c>
      <c r="AX738" s="5" t="b">
        <f>OR(ISBLANK(Spreadsheet!S738),UPPER(Spreadsheet!S738)="YES")</f>
        <v>1</v>
      </c>
      <c r="AY738" s="5" t="b">
        <f>OR(AND(ISBLANK(Spreadsheet!C738),LEN(Spreadsheet!T738)=0),AND(NOT(ISBLANK(Spreadsheet!C738)),LEN(Spreadsheet!T738)&gt;0,LEN(Spreadsheet!T738)&lt;=50))</f>
        <v>1</v>
      </c>
      <c r="AZ738" s="5" t="b">
        <f>OR(LEN(Spreadsheet!U738)=0,AND(LEN(Spreadsheet!U738)&gt;0,LEN(Spreadsheet!U738)&lt;=50))</f>
        <v>1</v>
      </c>
      <c r="BA738" s="5" t="b">
        <f>OR(AND(ISBLANK(Spreadsheet!C738),LEN(Spreadsheet!V738)=0),AND(NOT(ISBLANK(Spreadsheet!C738)),LEN(Spreadsheet!V738)&gt;0,LEN(Spreadsheet!V738)&lt;=50))</f>
        <v>1</v>
      </c>
      <c r="BB738" s="5" t="b">
        <f t="array" ref="BB738">IF(AND(ISBLANK(Spreadsheet!C738),LEN(Spreadsheet!W738)=0),TRUE,ISNUMBER(MATCH(TRUE,EXACT(Spreadsheet!W738,States),0)))</f>
        <v>1</v>
      </c>
      <c r="BC738" s="5" t="b">
        <f>OR(AND(ISBLANK(Spreadsheet!C738),LEN(Spreadsheet!X738)=0),AND(NOT(ISBLANK(Spreadsheet!C738)),LEN(Spreadsheet!X738)&gt;0,LEN(Spreadsheet!X738)=5,ISNUMBER(VALUE(Spreadsheet!X738))))</f>
        <v>1</v>
      </c>
      <c r="BD738" s="5" t="b">
        <f>OR(ISBLANK(Spreadsheet!Z738),LEN(Spreadsheet!Z738)&lt;=50)</f>
        <v>1</v>
      </c>
      <c r="BE738" s="5" t="b">
        <f>ISBLANK(Spreadsheet!AA738)</f>
        <v>1</v>
      </c>
      <c r="BF738" s="5" t="b">
        <f>ISBLANK(Spreadsheet!AB738)</f>
        <v>1</v>
      </c>
      <c r="BG738" s="5" t="b">
        <f>IF(ISERROR(DATEVALUE(TEXT(Spreadsheet!AC738,"mm/dd/yyyy")) &gt; DATEVALUE(TEXT(Spreadsheet!J738,"mm/dd/yyyy"))),IF(OR(AND(ISBLANK(Spreadsheet!AC738),ISBLANK(Spreadsheet!C738)),AND(NOT(ISBLANK(Spreadsheet!C738)),ISBLANK(Spreadsheet!AC738),NOT(ISBLANK(Spreadsheet!D738)))),TRUE,FALSE),IF(DATEVALUE(TEXT(Spreadsheet!AC738,"mm/dd/yyyy")) &gt; DATEVALUE(TEXT(Spreadsheet!J738,"mm/dd/yyyy")),TRUE,FALSE))</f>
        <v>1</v>
      </c>
      <c r="BH738" s="5" t="b">
        <f>OR(AND(ISBLANK(Spreadsheet!C738),ISBLANK(Spreadsheet!AE738)),AND(NOT(ISBLANK(Spreadsheet!C738)),NOT(ISBLANK(Spreadsheet!D738)),ISBLANK(Spreadsheet!AE738)),AND(NOT(ISBLANK(Spreadsheet!C738)),ISBLANK(Spreadsheet!D738),NOT(ISBLANK(Spreadsheet!AE738)),LEN(Spreadsheet!AE738)&lt;=100))</f>
        <v>1</v>
      </c>
      <c r="BI738" s="5" t="b">
        <f t="array" ref="BI738">IF(ISBLANK(Spreadsheet!AF738),TRUE,ISNUMBER(MATCH(TRUE,EXACT(Spreadsheet!AF738,CobraShortReasons),0)))</f>
        <v>1</v>
      </c>
      <c r="BJ738" s="5" t="b">
        <f ca="1">IF(ISERROR(DATEVALUE(TEXT(Spreadsheet!AG738,"mm/dd/yyyy")) &gt; TODAY()),IF(ISBLANK(Spreadsheet!AG738),TRUE,FALSE),IF(DATEVALUE(TEXT(Spreadsheet!AG738,"mm/dd/yyyy")) &gt; TODAY(),FALSE,TRUE))</f>
        <v>1</v>
      </c>
      <c r="BK738" s="5" t="b">
        <f>OR(ISBLANK(Spreadsheet!AH738),LEN(Spreadsheet!AH738)&lt;=25)</f>
        <v>1</v>
      </c>
      <c r="BL738" s="5" t="b">
        <f t="array" aca="1" ref="BL738" ca="1">IF(ISBLANK(Spreadsheet!AI738),TRUE,ISNUMBER(MATCH(TRUE,EXACT(Spreadsheet!AI738,INDIRECT(Spreadsheet!$D$2)),0)))</f>
        <v>1</v>
      </c>
      <c r="BM738" s="5" t="b">
        <f t="array" aca="1" ref="BM738" ca="1">IF(ISBLANK(Spreadsheet!AJ738),TRUE,ISNUMBER(MATCH(TRUE,EXACT(Spreadsheet!AJ738,INDIRECT(Spreadsheet!BJ738)),0)))</f>
        <v>1</v>
      </c>
      <c r="BN738" s="5" t="b">
        <f t="array" ref="BN738">IF(ISBLANK(Spreadsheet!AK738),TRUE,ISNUMBER(MATCH(TRUE,EXACT(Spreadsheet!AK738,DentalPlans),0)))</f>
        <v>1</v>
      </c>
      <c r="BO738" s="5" t="b">
        <f t="array" aca="1" ref="BO738" ca="1">IF(ISBLANK(Spreadsheet!AL738),TRUE,ISNUMBER(MATCH(TRUE,EXACT(Spreadsheet!AL738,INDIRECT(Spreadsheet!BK738)),0)))</f>
        <v>1</v>
      </c>
      <c r="BP738" s="5" t="b">
        <f t="array" ref="BP738">IF(ISBLANK(Spreadsheet!AM738),TRUE,ISNUMBER(MATCH(TRUE,EXACT(Spreadsheet!AM738,VisionPlans),0)))</f>
        <v>1</v>
      </c>
      <c r="BQ738" s="5" t="b">
        <f t="array" aca="1" ref="BQ738" ca="1">IF(ISBLANK(Spreadsheet!AN738),TRUE,ISNUMBER(MATCH(TRUE,EXACT(Spreadsheet!AN738,INDIRECT(Spreadsheet!BL738)),0)))</f>
        <v>1</v>
      </c>
      <c r="BR738" s="5" t="b">
        <f t="array" ref="BR738">IF(ISBLANK(Spreadsheet!AO738),TRUE,ISNUMBER(MATCH(TRUE,EXACT(Spreadsheet!AO738,LifeBenefitClasses),0)))</f>
        <v>1</v>
      </c>
      <c r="BS738" s="5" t="b">
        <f>IF(OR(ISBLANK(Spreadsheet!AO738), Spreadsheet!AO738="Waive"),IF(ISBLANK(Spreadsheet!AP738),TRUE,FALSE),IF(OR(AND(NOT(ISBLANK(Spreadsheet!AO738)),ISBLANK(Spreadsheet!AP738)),NOT(ISNUMBER(VALUE(Spreadsheet!AP738)))),FALSE,IF(OR(AND(Spreadsheet!AP738&lt;6,MOD(Spreadsheet!AP738*10,5)=0), MOD(Spreadsheet!AP738,5000)=0),TRUE,FALSE)))</f>
        <v>1</v>
      </c>
      <c r="BT738" s="5" t="b">
        <f t="array" ref="BT738">IF(ISBLANK(Spreadsheet!AQ738),TRUE,ISNUMBER(MATCH(TRUE,EXACT(Spreadsheet!AQ738,EnrollWaive),0)))</f>
        <v>1</v>
      </c>
      <c r="BU738" s="5" t="b">
        <f t="array" ref="BU738">IF(ISBLANK(Spreadsheet!AR738),TRUE,ISNUMBER(MATCH(TRUE,EXACT(Spreadsheet!AR738,LifeBenefitClasses),0)))</f>
        <v>1</v>
      </c>
      <c r="BV738" s="5" t="b">
        <f>IF(OR(ISBLANK(Spreadsheet!AR738), Spreadsheet!AR738="Waive"),IF(ISBLANK(Spreadsheet!AS738),TRUE,FALSE),IF(OR(AND(NOT(ISBLANK(Spreadsheet!AR738)),ISBLANK(Spreadsheet!AS738)),NOT(ISNUMBER(VALUE(Spreadsheet!AS738)))),FALSE,IF(OR(AND(Spreadsheet!AS738&lt;6,MOD(Spreadsheet!AS738*10,5)=0), MOD(Spreadsheet!AS738,10000)=0),TRUE,FALSE)))</f>
        <v>1</v>
      </c>
      <c r="BW738" s="5" t="b">
        <f t="array" ref="BW738">IF(ISBLANK(Spreadsheet!AT738),TRUE,ISNUMBER(MATCH(TRUE,EXACT(Spreadsheet!AT738,LifeBenefitClasses),0)))</f>
        <v>1</v>
      </c>
      <c r="BX738" s="5" t="b">
        <f>IF(OR(ISBLANK(Spreadsheet!AT738), Spreadsheet!AT738="Waive"),IF(ISBLANK(Spreadsheet!AU738),TRUE,FALSE),IF(OR(AND(NOT(ISBLANK(Spreadsheet!AT738)),ISBLANK(Spreadsheet!AU738)),NOT(ISNUMBER(VALUE(Spreadsheet!AU738)))),FALSE,IF(AND(NOT(OR(ISBLANK(Spreadsheet!AT738),Spreadsheet!AT738="Waive")),NOT(OR(ISBLANK(Spreadsheet!AR738),Spreadsheet!AR738="Waive")),MOD(Spreadsheet!AU738,5000)=0, Spreadsheet!AU738&lt;=(Spreadsheet!AS738*0.5)),TRUE,FALSE)))</f>
        <v>1</v>
      </c>
      <c r="BY738" s="5" t="b">
        <f t="array" ref="BY738">IF(ISBLANK(Spreadsheet!AV738),TRUE,ISNUMBER(MATCH(TRUE,EXACT(Spreadsheet!AV738,EnrollWaive),0)))</f>
        <v>1</v>
      </c>
      <c r="BZ738" s="5" t="b">
        <f t="array" ref="BZ738">IF(ISBLANK(Spreadsheet!AW738),TRUE,ISNUMBER(MATCH(TRUE,EXACT(Spreadsheet!AW738,LifeBenefitClasses),0)))</f>
        <v>1</v>
      </c>
      <c r="CA738" s="5" t="b">
        <f t="array" ref="CA738">IF(ISBLANK(Spreadsheet!AX738),TRUE,ISNUMBER(MATCH(TRUE,EXACT(Spreadsheet!AX738,LifeBenefitClasses),0)))</f>
        <v>1</v>
      </c>
      <c r="CB738" s="5" t="b">
        <f t="array" ref="CB738">IF(ISBLANK(Spreadsheet!AY738),TRUE,ISNUMBER(MATCH(TRUE,EXACT(Spreadsheet!AY738,LifeBenefitClasses),0)))</f>
        <v>1</v>
      </c>
      <c r="CC738" s="5" t="b">
        <f t="array" ref="CC738">IF(ISBLANK(Spreadsheet!AZ738),TRUE,ISNUMBER(MATCH(TRUE,EXACT(Spreadsheet!AZ738,LifeBenefitClasses),0)))</f>
        <v>1</v>
      </c>
      <c r="CD738" s="5" t="b">
        <f t="array" ref="CD738">IF(ISBLANK(Spreadsheet!BA738),TRUE,ISNUMBER(MATCH(TRUE,EXACT(Spreadsheet!BA738,LifeBenefitClasses),0)))</f>
        <v>1</v>
      </c>
      <c r="CE738" s="5" t="b">
        <f>IF(OR(ISBLANK(Spreadsheet!BA738), Spreadsheet!BA738="Waive"),IF(ISBLANK(Spreadsheet!BB738),TRUE,FALSE),IF(OR(AND(NOT(ISBLANK(Spreadsheet!BA738)),ISBLANK(Spreadsheet!BB738)),NOT(ISNUMBER(VALUE(Spreadsheet!BB738))),ISBLANK(Spreadsheet!BC738),NOT(ISNUMBER(VALUE(Spreadsheet!BC738)))),FALSE,IF(AND(Spreadsheet!BB738&gt;=50000,Spreadsheet!BB738&lt;=250000,MOD(Spreadsheet!BB738,10000)=0,Spreadsheet!BB738&lt;=(10*Spreadsheet!BC738)),TRUE,FALSE)))</f>
        <v>1</v>
      </c>
      <c r="CF738" s="5" t="b">
        <f>IF(NOT(ISBLANK(Spreadsheet!BC738)),AND(ISNUMBER(VALUE(Spreadsheet!BC738)),Spreadsheet!BC738&gt;0),AND(OR(ISBLANK(Spreadsheet!AO738),Spreadsheet!AO738="Waive",AND(NOT(OR(ISBLANK(Spreadsheet!AO738),Spreadsheet!AO738="Waive")),Spreadsheet!AP738&gt;=6)),OR(ISBLANK(Spreadsheet!AR738),AND(NOT(OR(ISBLANK(Spreadsheet!AR738),Spreadsheet!AR738="Waive")),Spreadsheet!AS738&gt;=6)),OR(ISBLANK(Spreadsheet!AW738)),OR(ISBLANK(Spreadsheet!AX738)),OR(ISBLANK(Spreadsheet!AY738)),OR(ISBLANK(Spreadsheet!AZ738)),OR(ISBLANK(Spreadsheet!BA738),Spreadsheet!BA738="Waive")))</f>
        <v>1</v>
      </c>
      <c r="CG738" s="5" t="b">
        <f t="shared" ca="1" si="51"/>
        <v>1</v>
      </c>
    </row>
    <row r="739" spans="8:85" x14ac:dyDescent="0.3">
      <c r="H739" s="5">
        <f t="shared" ca="1" si="52"/>
        <v>2</v>
      </c>
      <c r="I739" s="5" t="str">
        <f t="shared" ca="1" si="50"/>
        <v/>
      </c>
      <c r="J739" s="5" t="str">
        <f>IF(AND(NOT(ISBLANK(Spreadsheet!C739)),ISBLANK(Spreadsheet!D739)),Spreadsheet!F739&amp;" "&amp;Spreadsheet!H739,"")</f>
        <v/>
      </c>
      <c r="K739" s="5">
        <f>IF(AND(NOT(ISBLANK(Spreadsheet!C739)),ISBLANK(Spreadsheet!D739)),COUNTIFS(Spreadsheet!E740:E$786,"=Child",Spreadsheet!C740:C$786, "="&amp;Spreadsheet!C739) + COUNTIFS(Spreadsheet!E740:E$786,"=Step-child",Spreadsheet!C740:C$786, "="&amp;Spreadsheet!C739),0)</f>
        <v>0</v>
      </c>
      <c r="L739" s="5">
        <f>IF(NOT(ISBLANK(J739)),COUNTIFS(Spreadsheet!E740:E$786,"=Wife",Spreadsheet!C740:C$786, "="&amp;Spreadsheet!C739) + COUNTIFS(Spreadsheet!E740:E$786,"=Husband",Spreadsheet!C740:C$786, "="&amp;Spreadsheet!C739),0)</f>
        <v>0</v>
      </c>
      <c r="M739" s="5">
        <f>IF(NOT(ISBLANK(Spreadsheet!AJ739)),VLOOKUP(Spreadsheet!AJ739,'Drop Downs'!$P$2:$R$16,3,FALSE),0)</f>
        <v>0</v>
      </c>
      <c r="N739" s="5">
        <f>IF(NOT(ISBLANK(Spreadsheet!AJ739)), VLOOKUP(Spreadsheet!AJ739,'Drop Downs'!$P$2:$R$16,2,FALSE),0)</f>
        <v>0</v>
      </c>
      <c r="O739" s="5">
        <f>IF(NOT(ISBLANK(Spreadsheet!AL739)),VLOOKUP(Spreadsheet!AL739,'Drop Downs'!$P$2:$R$16,3,FALSE), 0)</f>
        <v>0</v>
      </c>
      <c r="P739" s="5">
        <f>IF(NOT(ISBLANK(Spreadsheet!AL739)),VLOOKUP(Spreadsheet!AL739,'Drop Downs'!$P$2:$R$16,2,FALSE),0)</f>
        <v>0</v>
      </c>
      <c r="Q739" s="5">
        <f>IF(NOT(ISBLANK(Spreadsheet!AN739)),VLOOKUP(Spreadsheet!AN739,'Drop Downs'!$P$2:$R$16,3,FALSE),0)</f>
        <v>0</v>
      </c>
      <c r="R739" s="5">
        <f>IF(NOT(ISBLANK(Spreadsheet!AN739)),VLOOKUP(Spreadsheet!AN739,'Drop Downs'!$P$2:$R$16,2,FALSE),0)</f>
        <v>0</v>
      </c>
      <c r="S739" s="5" t="str">
        <f>IF(OR(M739&gt;K739,N739&gt;L739,O739&gt;K739, Q739&gt;K739,N739&gt;L739, P739&gt;L739, R739&gt;L739),"Member currently has a coverage election over what he/she needs.  Please add more dependents or adjust the coverage election.","")&amp;(IF(AND(NOT(ISBLANK(Spreadsheet!C739)),NOT(ISBLANK(Spreadsheet!D739)),ISBLANK(Spreadsheet!E739)),"Dependent lacks a relationship to member.Please select one from the drop-down.",""))</f>
        <v/>
      </c>
      <c r="T739" s="5" t="b">
        <f t="shared" si="53"/>
        <v>1</v>
      </c>
      <c r="U739" s="5" t="b">
        <f>OR(ISBLANK(Spreadsheet!C739),IF(NOT(ISBLANK(Spreadsheet!D739)),NOT(ISBLANK(Spreadsheet!E739)),TRUE))</f>
        <v>1</v>
      </c>
      <c r="V739" s="5" t="b">
        <f>OR(ISBLANK(Spreadsheet!C739), NOT(ISBLANK(Spreadsheet!I739)))</f>
        <v>1</v>
      </c>
      <c r="W739" s="5" t="b">
        <f>OR(ISBLANK(Spreadsheet!D739),NOT(ISBLANK(Spreadsheet!C739)))</f>
        <v>1</v>
      </c>
      <c r="X739" s="155" t="str">
        <f>REPT("0",MIN(FIND({1,2,3,4,5,6,7,8,9},Spreadsheet!C739&amp;"123456789"))-1)&amp;IF(ISBLANK(Spreadsheet!C739),"",SUMPRODUCT(MID(0&amp;Spreadsheet!C739,LARGE(INDEX(ISNUMBER(--MID(Spreadsheet!C739,ROW($1:$225),1))*
 ROW($1:$225),0),ROW($1:$225))+1,1)*10^ROW($1:$225)/10))</f>
        <v/>
      </c>
      <c r="Y739" s="5" t="b">
        <f>IF(NOT(ISBLANK(Spreadsheet!C739)),IF(AND(ISNUMBER(VALUE(Spreadsheet!C739)), LEN(Spreadsheet!C739)=9),TRUE,FALSE),TRUE)</f>
        <v>1</v>
      </c>
      <c r="Z739" s="155" t="str">
        <f>REPT("0",MIN(FIND({1,2,3,4,5,6,7,8,9},Spreadsheet!D739&amp;"123456789"))-1)&amp;IF(ISBLANK(Spreadsheet!D739),"",SUMPRODUCT(MID(0&amp;Spreadsheet!D739,LARGE(INDEX(ISNUMBER(--MID(Spreadsheet!D739,ROW($1:$225),1))*
 ROW($1:$225),0),ROW($1:$225))+1,1)*10^ROW($1:$225)/10))</f>
        <v/>
      </c>
      <c r="AA739" s="5" t="b">
        <f>IF(AND(NOT(ISBLANK(Spreadsheet!D739)),NOT(ISBLANK(Spreadsheet!C739))),IF(AND(ISNUMBER(VALUE(Spreadsheet!D739)), LEN(Spreadsheet!D739)=9),TRUE,FALSE),IF(AND(NOT(ISBLANK(Spreadsheet!D739)),ISBLANK(Spreadsheet!C739)),FALSE,TRUE))</f>
        <v>1</v>
      </c>
      <c r="AB739" s="5" t="b">
        <f>OR(ISBLANK(Spreadsheet!Y739),IF(NOT(ISBLANK(Spreadsheet!Y739)),LEN(Spreadsheet!Y739)=10,ISNUMBER(VALUE(Spreadsheet!Y739))))</f>
        <v>1</v>
      </c>
      <c r="AC739" s="5" t="b">
        <f>OR(ISBLANK(Spreadsheet!AI739), AND(NOT(ISBLANK(Spreadsheet!AJ739)), NOT(ISNUMBER(SEARCH("Waive",Spreadsheet!AJ739)))))</f>
        <v>1</v>
      </c>
      <c r="AD739" s="5" t="b">
        <f>OR(ISBLANK(Spreadsheet!AK739), AND(NOT(ISBLANK(Spreadsheet!AL739)), NOT(ISNUMBER(SEARCH("Waive",Spreadsheet!AL739)))))</f>
        <v>1</v>
      </c>
      <c r="AE739" s="5" t="b">
        <f>OR(ISBLANK(Spreadsheet!AM739), AND(NOT(ISBLANK(Spreadsheet!AN739)), NOT(ISNUMBER(SEARCH("Waive", Spreadsheet!AN739)))))</f>
        <v>1</v>
      </c>
      <c r="AF739" s="5" t="b">
        <f>OR(ISBLANK(Spreadsheet!C739), NOT(ISBLANK(Spreadsheet!D739)),NOT(ISBLANK(Spreadsheet!L739)))</f>
        <v>1</v>
      </c>
      <c r="AG739" s="5" t="b">
        <f>IF(AND(NOT(ISBLANK(Spreadsheet!C739)), NOT(ISBLANK(Spreadsheet!D739)),Spreadsheet!C739&lt;&gt;Spreadsheet!D739),IF(ISERROR(VLOOKUP(Spreadsheet!C739, Spreadsheet!$C$6:'Spreadsheet'!$C738,1,FALSE)), FALSE, TRUE),TRUE)</f>
        <v>1</v>
      </c>
      <c r="AH739" s="5" t="b">
        <f>Spreadsheet!$B$2=Spreadsheet!AD739</f>
        <v>1</v>
      </c>
      <c r="AI739" s="5" t="b">
        <f>IF(ISBLANK(Spreadsheet!G739),TRUE,IF(OR(LEN(Spreadsheet!G739)&gt;1,ISNUMBER(VALUE(Spreadsheet!G739))),FALSE,TRUE))</f>
        <v>1</v>
      </c>
      <c r="AJ739" s="5" t="b">
        <f>OR(ISBLANK(Spreadsheet!C739), NOT(ISBLANK(Spreadsheet!B739)), NOT(ISBLANK(Spreadsheet!D739)))</f>
        <v>1</v>
      </c>
      <c r="AK739" s="5" t="b">
        <f t="array" ref="AK739">IF(OR(AND(ISBLANK(Spreadsheet!E739),ISBLANK(Spreadsheet!D739),NOT(ISBLANK(Spreadsheet!C739))),AND(ISBLANK(Spreadsheet!E739),ISBLANK(Spreadsheet!D739),ISBLANK(Spreadsheet!C739))),TRUE,ISNUMBER(MATCH(TRUE,EXACT(Spreadsheet!E739,Relationships),0)))</f>
        <v>1</v>
      </c>
      <c r="AL739" s="5" t="b">
        <f>IF(NOT(ISBLANK(Spreadsheet!C739)),IF(OR(ISBLANK(Spreadsheet!F739),LEN(Spreadsheet!F739)&gt;40),FALSE,TRUE),TRUE)</f>
        <v>1</v>
      </c>
      <c r="AM739" s="5" t="b">
        <f>IF(NOT(ISBLANK(Spreadsheet!C739)),IF(OR(ISBLANK(Spreadsheet!H739),LEN(Spreadsheet!H739)&gt;40),FALSE,TRUE),TRUE)</f>
        <v>1</v>
      </c>
      <c r="AN739" s="5" t="b">
        <f t="array" ref="AN739">IF(ISBLANK(Spreadsheet!I739),TRUE,ISNUMBER(MATCH(TRUE,EXACT(Spreadsheet!I739,GenderValues),0)))</f>
        <v>1</v>
      </c>
      <c r="AO739" s="5" t="b">
        <f ca="1">IF(ISERROR(DATEVALUE(TEXT(Spreadsheet!J739,"mm/dd/yyyy")) &gt; TODAY()),IF(AND(ISBLANK(Spreadsheet!J739),ISBLANK(Spreadsheet!C739)),TRUE,FALSE),IF(DATEVALUE(TEXT(Spreadsheet!J739,"mm/dd/yyyy")) &gt; TODAY(),FALSE,TRUE))</f>
        <v>1</v>
      </c>
      <c r="AP739" s="5" t="b">
        <f>OR(ISBLANK(Spreadsheet!K739),LEN(Spreadsheet!K739)&lt;=100)</f>
        <v>1</v>
      </c>
      <c r="AQ739" s="5" t="b">
        <f t="array" ref="AQ739">IF(OR(AND(ISBLANK(Spreadsheet!L739),ISBLANK(Spreadsheet!C739)),AND(NOT(ISBLANK(Spreadsheet!C739)),NOT(ISBLANK(Spreadsheet!D739)))),TRUE,ISNUMBER(MATCH(TRUE,EXACT(Spreadsheet!L739,MaritalStatus),0)))</f>
        <v>1</v>
      </c>
      <c r="AR739" s="5" t="b">
        <f ca="1">IF(ISERROR(DATEVALUE(TEXT(Spreadsheet!M739,"mm/dd/yyyy")) &gt; TODAY()),IF(ISBLANK(Spreadsheet!M739),TRUE,FALSE),IF(DATEVALUE(TEXT(Spreadsheet!M739,"mm/dd/yyyy")) &gt; TODAY(),FALSE,TRUE))</f>
        <v>1</v>
      </c>
      <c r="AS739" s="5" t="b">
        <f>OR(ISBLANK(Spreadsheet!N739),LEN(Spreadsheet!N739)&lt;=100)</f>
        <v>1</v>
      </c>
      <c r="AT739" s="5" t="b">
        <f>OR(ISBLANK(Spreadsheet!O739),UPPER(Spreadsheet!O739)="YES")</f>
        <v>1</v>
      </c>
      <c r="AU739" s="5" t="b">
        <f>OR(ISBLANK(Spreadsheet!P739),UPPER(Spreadsheet!P739)="YES")</f>
        <v>1</v>
      </c>
      <c r="AV739" s="5" t="b">
        <f t="array" ref="AV739">IF(ISBLANK(Spreadsheet!Q739),TRUE,ISNUMBER(MATCH(TRUE,EXACT(Spreadsheet!Q739,OnGroupsPriorIns),0)))</f>
        <v>1</v>
      </c>
      <c r="AW739" s="5" t="b">
        <f>OR(ISBLANK(Spreadsheet!R739),UPPER(Spreadsheet!R739)="YES")</f>
        <v>1</v>
      </c>
      <c r="AX739" s="5" t="b">
        <f>OR(ISBLANK(Spreadsheet!S739),UPPER(Spreadsheet!S739)="YES")</f>
        <v>1</v>
      </c>
      <c r="AY739" s="5" t="b">
        <f>OR(AND(ISBLANK(Spreadsheet!C739),LEN(Spreadsheet!T739)=0),AND(NOT(ISBLANK(Spreadsheet!C739)),LEN(Spreadsheet!T739)&gt;0,LEN(Spreadsheet!T739)&lt;=50))</f>
        <v>1</v>
      </c>
      <c r="AZ739" s="5" t="b">
        <f>OR(LEN(Spreadsheet!U739)=0,AND(LEN(Spreadsheet!U739)&gt;0,LEN(Spreadsheet!U739)&lt;=50))</f>
        <v>1</v>
      </c>
      <c r="BA739" s="5" t="b">
        <f>OR(AND(ISBLANK(Spreadsheet!C739),LEN(Spreadsheet!V739)=0),AND(NOT(ISBLANK(Spreadsheet!C739)),LEN(Spreadsheet!V739)&gt;0,LEN(Spreadsheet!V739)&lt;=50))</f>
        <v>1</v>
      </c>
      <c r="BB739" s="5" t="b">
        <f t="array" ref="BB739">IF(AND(ISBLANK(Spreadsheet!C739),LEN(Spreadsheet!W739)=0),TRUE,ISNUMBER(MATCH(TRUE,EXACT(Spreadsheet!W739,States),0)))</f>
        <v>1</v>
      </c>
      <c r="BC739" s="5" t="b">
        <f>OR(AND(ISBLANK(Spreadsheet!C739),LEN(Spreadsheet!X739)=0),AND(NOT(ISBLANK(Spreadsheet!C739)),LEN(Spreadsheet!X739)&gt;0,LEN(Spreadsheet!X739)=5,ISNUMBER(VALUE(Spreadsheet!X739))))</f>
        <v>1</v>
      </c>
      <c r="BD739" s="5" t="b">
        <f>OR(ISBLANK(Spreadsheet!Z739),LEN(Spreadsheet!Z739)&lt;=50)</f>
        <v>1</v>
      </c>
      <c r="BE739" s="5" t="b">
        <f>ISBLANK(Spreadsheet!AA739)</f>
        <v>1</v>
      </c>
      <c r="BF739" s="5" t="b">
        <f>ISBLANK(Spreadsheet!AB739)</f>
        <v>1</v>
      </c>
      <c r="BG739" s="5" t="b">
        <f>IF(ISERROR(DATEVALUE(TEXT(Spreadsheet!AC739,"mm/dd/yyyy")) &gt; DATEVALUE(TEXT(Spreadsheet!J739,"mm/dd/yyyy"))),IF(OR(AND(ISBLANK(Spreadsheet!AC739),ISBLANK(Spreadsheet!C739)),AND(NOT(ISBLANK(Spreadsheet!C739)),ISBLANK(Spreadsheet!AC739),NOT(ISBLANK(Spreadsheet!D739)))),TRUE,FALSE),IF(DATEVALUE(TEXT(Spreadsheet!AC739,"mm/dd/yyyy")) &gt; DATEVALUE(TEXT(Spreadsheet!J739,"mm/dd/yyyy")),TRUE,FALSE))</f>
        <v>1</v>
      </c>
      <c r="BH739" s="5" t="b">
        <f>OR(AND(ISBLANK(Spreadsheet!C739),ISBLANK(Spreadsheet!AE739)),AND(NOT(ISBLANK(Spreadsheet!C739)),NOT(ISBLANK(Spreadsheet!D739)),ISBLANK(Spreadsheet!AE739)),AND(NOT(ISBLANK(Spreadsheet!C739)),ISBLANK(Spreadsheet!D739),NOT(ISBLANK(Spreadsheet!AE739)),LEN(Spreadsheet!AE739)&lt;=100))</f>
        <v>1</v>
      </c>
      <c r="BI739" s="5" t="b">
        <f t="array" ref="BI739">IF(ISBLANK(Spreadsheet!AF739),TRUE,ISNUMBER(MATCH(TRUE,EXACT(Spreadsheet!AF739,CobraShortReasons),0)))</f>
        <v>1</v>
      </c>
      <c r="BJ739" s="5" t="b">
        <f ca="1">IF(ISERROR(DATEVALUE(TEXT(Spreadsheet!AG739,"mm/dd/yyyy")) &gt; TODAY()),IF(ISBLANK(Spreadsheet!AG739),TRUE,FALSE),IF(DATEVALUE(TEXT(Spreadsheet!AG739,"mm/dd/yyyy")) &gt; TODAY(),FALSE,TRUE))</f>
        <v>1</v>
      </c>
      <c r="BK739" s="5" t="b">
        <f>OR(ISBLANK(Spreadsheet!AH739),LEN(Spreadsheet!AH739)&lt;=25)</f>
        <v>1</v>
      </c>
      <c r="BL739" s="5" t="b">
        <f t="array" aca="1" ref="BL739" ca="1">IF(ISBLANK(Spreadsheet!AI739),TRUE,ISNUMBER(MATCH(TRUE,EXACT(Spreadsheet!AI739,INDIRECT(Spreadsheet!$D$2)),0)))</f>
        <v>1</v>
      </c>
      <c r="BM739" s="5" t="b">
        <f t="array" aca="1" ref="BM739" ca="1">IF(ISBLANK(Spreadsheet!AJ739),TRUE,ISNUMBER(MATCH(TRUE,EXACT(Spreadsheet!AJ739,INDIRECT(Spreadsheet!BJ739)),0)))</f>
        <v>1</v>
      </c>
      <c r="BN739" s="5" t="b">
        <f t="array" ref="BN739">IF(ISBLANK(Spreadsheet!AK739),TRUE,ISNUMBER(MATCH(TRUE,EXACT(Spreadsheet!AK739,DentalPlans),0)))</f>
        <v>1</v>
      </c>
      <c r="BO739" s="5" t="b">
        <f t="array" aca="1" ref="BO739" ca="1">IF(ISBLANK(Spreadsheet!AL739),TRUE,ISNUMBER(MATCH(TRUE,EXACT(Spreadsheet!AL739,INDIRECT(Spreadsheet!BK739)),0)))</f>
        <v>1</v>
      </c>
      <c r="BP739" s="5" t="b">
        <f t="array" ref="BP739">IF(ISBLANK(Spreadsheet!AM739),TRUE,ISNUMBER(MATCH(TRUE,EXACT(Spreadsheet!AM739,VisionPlans),0)))</f>
        <v>1</v>
      </c>
      <c r="BQ739" s="5" t="b">
        <f t="array" aca="1" ref="BQ739" ca="1">IF(ISBLANK(Spreadsheet!AN739),TRUE,ISNUMBER(MATCH(TRUE,EXACT(Spreadsheet!AN739,INDIRECT(Spreadsheet!BL739)),0)))</f>
        <v>1</v>
      </c>
      <c r="BR739" s="5" t="b">
        <f t="array" ref="BR739">IF(ISBLANK(Spreadsheet!AO739),TRUE,ISNUMBER(MATCH(TRUE,EXACT(Spreadsheet!AO739,LifeBenefitClasses),0)))</f>
        <v>1</v>
      </c>
      <c r="BS739" s="5" t="b">
        <f>IF(OR(ISBLANK(Spreadsheet!AO739), Spreadsheet!AO739="Waive"),IF(ISBLANK(Spreadsheet!AP739),TRUE,FALSE),IF(OR(AND(NOT(ISBLANK(Spreadsheet!AO739)),ISBLANK(Spreadsheet!AP739)),NOT(ISNUMBER(VALUE(Spreadsheet!AP739)))),FALSE,IF(OR(AND(Spreadsheet!AP739&lt;6,MOD(Spreadsheet!AP739*10,5)=0), MOD(Spreadsheet!AP739,5000)=0),TRUE,FALSE)))</f>
        <v>1</v>
      </c>
      <c r="BT739" s="5" t="b">
        <f t="array" ref="BT739">IF(ISBLANK(Spreadsheet!AQ739),TRUE,ISNUMBER(MATCH(TRUE,EXACT(Spreadsheet!AQ739,EnrollWaive),0)))</f>
        <v>1</v>
      </c>
      <c r="BU739" s="5" t="b">
        <f t="array" ref="BU739">IF(ISBLANK(Spreadsheet!AR739),TRUE,ISNUMBER(MATCH(TRUE,EXACT(Spreadsheet!AR739,LifeBenefitClasses),0)))</f>
        <v>1</v>
      </c>
      <c r="BV739" s="5" t="b">
        <f>IF(OR(ISBLANK(Spreadsheet!AR739), Spreadsheet!AR739="Waive"),IF(ISBLANK(Spreadsheet!AS739),TRUE,FALSE),IF(OR(AND(NOT(ISBLANK(Spreadsheet!AR739)),ISBLANK(Spreadsheet!AS739)),NOT(ISNUMBER(VALUE(Spreadsheet!AS739)))),FALSE,IF(OR(AND(Spreadsheet!AS739&lt;6,MOD(Spreadsheet!AS739*10,5)=0), MOD(Spreadsheet!AS739,10000)=0),TRUE,FALSE)))</f>
        <v>1</v>
      </c>
      <c r="BW739" s="5" t="b">
        <f t="array" ref="BW739">IF(ISBLANK(Spreadsheet!AT739),TRUE,ISNUMBER(MATCH(TRUE,EXACT(Spreadsheet!AT739,LifeBenefitClasses),0)))</f>
        <v>1</v>
      </c>
      <c r="BX739" s="5" t="b">
        <f>IF(OR(ISBLANK(Spreadsheet!AT739), Spreadsheet!AT739="Waive"),IF(ISBLANK(Spreadsheet!AU739),TRUE,FALSE),IF(OR(AND(NOT(ISBLANK(Spreadsheet!AT739)),ISBLANK(Spreadsheet!AU739)),NOT(ISNUMBER(VALUE(Spreadsheet!AU739)))),FALSE,IF(AND(NOT(OR(ISBLANK(Spreadsheet!AT739),Spreadsheet!AT739="Waive")),NOT(OR(ISBLANK(Spreadsheet!AR739),Spreadsheet!AR739="Waive")),MOD(Spreadsheet!AU739,5000)=0, Spreadsheet!AU739&lt;=(Spreadsheet!AS739*0.5)),TRUE,FALSE)))</f>
        <v>1</v>
      </c>
      <c r="BY739" s="5" t="b">
        <f t="array" ref="BY739">IF(ISBLANK(Spreadsheet!AV739),TRUE,ISNUMBER(MATCH(TRUE,EXACT(Spreadsheet!AV739,EnrollWaive),0)))</f>
        <v>1</v>
      </c>
      <c r="BZ739" s="5" t="b">
        <f t="array" ref="BZ739">IF(ISBLANK(Spreadsheet!AW739),TRUE,ISNUMBER(MATCH(TRUE,EXACT(Spreadsheet!AW739,LifeBenefitClasses),0)))</f>
        <v>1</v>
      </c>
      <c r="CA739" s="5" t="b">
        <f t="array" ref="CA739">IF(ISBLANK(Spreadsheet!AX739),TRUE,ISNUMBER(MATCH(TRUE,EXACT(Spreadsheet!AX739,LifeBenefitClasses),0)))</f>
        <v>1</v>
      </c>
      <c r="CB739" s="5" t="b">
        <f t="array" ref="CB739">IF(ISBLANK(Spreadsheet!AY739),TRUE,ISNUMBER(MATCH(TRUE,EXACT(Spreadsheet!AY739,LifeBenefitClasses),0)))</f>
        <v>1</v>
      </c>
      <c r="CC739" s="5" t="b">
        <f t="array" ref="CC739">IF(ISBLANK(Spreadsheet!AZ739),TRUE,ISNUMBER(MATCH(TRUE,EXACT(Spreadsheet!AZ739,LifeBenefitClasses),0)))</f>
        <v>1</v>
      </c>
      <c r="CD739" s="5" t="b">
        <f t="array" ref="CD739">IF(ISBLANK(Spreadsheet!BA739),TRUE,ISNUMBER(MATCH(TRUE,EXACT(Spreadsheet!BA739,LifeBenefitClasses),0)))</f>
        <v>1</v>
      </c>
      <c r="CE739" s="5" t="b">
        <f>IF(OR(ISBLANK(Spreadsheet!BA739), Spreadsheet!BA739="Waive"),IF(ISBLANK(Spreadsheet!BB739),TRUE,FALSE),IF(OR(AND(NOT(ISBLANK(Spreadsheet!BA739)),ISBLANK(Spreadsheet!BB739)),NOT(ISNUMBER(VALUE(Spreadsheet!BB739))),ISBLANK(Spreadsheet!BC739),NOT(ISNUMBER(VALUE(Spreadsheet!BC739)))),FALSE,IF(AND(Spreadsheet!BB739&gt;=50000,Spreadsheet!BB739&lt;=250000,MOD(Spreadsheet!BB739,10000)=0,Spreadsheet!BB739&lt;=(10*Spreadsheet!BC739)),TRUE,FALSE)))</f>
        <v>1</v>
      </c>
      <c r="CF739" s="5" t="b">
        <f>IF(NOT(ISBLANK(Spreadsheet!BC739)),AND(ISNUMBER(VALUE(Spreadsheet!BC739)),Spreadsheet!BC739&gt;0),AND(OR(ISBLANK(Spreadsheet!AO739),Spreadsheet!AO739="Waive",AND(NOT(OR(ISBLANK(Spreadsheet!AO739),Spreadsheet!AO739="Waive")),Spreadsheet!AP739&gt;=6)),OR(ISBLANK(Spreadsheet!AR739),AND(NOT(OR(ISBLANK(Spreadsheet!AR739),Spreadsheet!AR739="Waive")),Spreadsheet!AS739&gt;=6)),OR(ISBLANK(Spreadsheet!AW739)),OR(ISBLANK(Spreadsheet!AX739)),OR(ISBLANK(Spreadsheet!AY739)),OR(ISBLANK(Spreadsheet!AZ739)),OR(ISBLANK(Spreadsheet!BA739),Spreadsheet!BA739="Waive")))</f>
        <v>1</v>
      </c>
      <c r="CG739" s="5" t="b">
        <f t="shared" ca="1" si="51"/>
        <v>1</v>
      </c>
    </row>
    <row r="740" spans="8:85" x14ac:dyDescent="0.3">
      <c r="H740" s="5">
        <f t="shared" ca="1" si="52"/>
        <v>2</v>
      </c>
      <c r="I740" s="5" t="str">
        <f t="shared" ca="1" si="50"/>
        <v/>
      </c>
      <c r="J740" s="5" t="str">
        <f>IF(AND(NOT(ISBLANK(Spreadsheet!C740)),ISBLANK(Spreadsheet!D740)),Spreadsheet!F740&amp;" "&amp;Spreadsheet!H740,"")</f>
        <v/>
      </c>
      <c r="K740" s="5">
        <f>IF(AND(NOT(ISBLANK(Spreadsheet!C740)),ISBLANK(Spreadsheet!D740)),COUNTIFS(Spreadsheet!E741:E$786,"=Child",Spreadsheet!C741:C$786, "="&amp;Spreadsheet!C740) + COUNTIFS(Spreadsheet!E741:E$786,"=Step-child",Spreadsheet!C741:C$786, "="&amp;Spreadsheet!C740),0)</f>
        <v>0</v>
      </c>
      <c r="L740" s="5">
        <f>IF(NOT(ISBLANK(J740)),COUNTIFS(Spreadsheet!E741:E$786,"=Wife",Spreadsheet!C741:C$786, "="&amp;Spreadsheet!C740) + COUNTIFS(Spreadsheet!E741:E$786,"=Husband",Spreadsheet!C741:C$786, "="&amp;Spreadsheet!C740),0)</f>
        <v>0</v>
      </c>
      <c r="M740" s="5">
        <f>IF(NOT(ISBLANK(Spreadsheet!AJ740)),VLOOKUP(Spreadsheet!AJ740,'Drop Downs'!$P$2:$R$16,3,FALSE),0)</f>
        <v>0</v>
      </c>
      <c r="N740" s="5">
        <f>IF(NOT(ISBLANK(Spreadsheet!AJ740)), VLOOKUP(Spreadsheet!AJ740,'Drop Downs'!$P$2:$R$16,2,FALSE),0)</f>
        <v>0</v>
      </c>
      <c r="O740" s="5">
        <f>IF(NOT(ISBLANK(Spreadsheet!AL740)),VLOOKUP(Spreadsheet!AL740,'Drop Downs'!$P$2:$R$16,3,FALSE), 0)</f>
        <v>0</v>
      </c>
      <c r="P740" s="5">
        <f>IF(NOT(ISBLANK(Spreadsheet!AL740)),VLOOKUP(Spreadsheet!AL740,'Drop Downs'!$P$2:$R$16,2,FALSE),0)</f>
        <v>0</v>
      </c>
      <c r="Q740" s="5">
        <f>IF(NOT(ISBLANK(Spreadsheet!AN740)),VLOOKUP(Spreadsheet!AN740,'Drop Downs'!$P$2:$R$16,3,FALSE),0)</f>
        <v>0</v>
      </c>
      <c r="R740" s="5">
        <f>IF(NOT(ISBLANK(Spreadsheet!AN740)),VLOOKUP(Spreadsheet!AN740,'Drop Downs'!$P$2:$R$16,2,FALSE),0)</f>
        <v>0</v>
      </c>
      <c r="S740" s="5" t="str">
        <f>IF(OR(M740&gt;K740,N740&gt;L740,O740&gt;K740, Q740&gt;K740,N740&gt;L740, P740&gt;L740, R740&gt;L740),"Member currently has a coverage election over what he/she needs.  Please add more dependents or adjust the coverage election.","")&amp;(IF(AND(NOT(ISBLANK(Spreadsheet!C740)),NOT(ISBLANK(Spreadsheet!D740)),ISBLANK(Spreadsheet!E740)),"Dependent lacks a relationship to member.Please select one from the drop-down.",""))</f>
        <v/>
      </c>
      <c r="T740" s="5" t="b">
        <f t="shared" si="53"/>
        <v>1</v>
      </c>
      <c r="U740" s="5" t="b">
        <f>OR(ISBLANK(Spreadsheet!C740),IF(NOT(ISBLANK(Spreadsheet!D740)),NOT(ISBLANK(Spreadsheet!E740)),TRUE))</f>
        <v>1</v>
      </c>
      <c r="V740" s="5" t="b">
        <f>OR(ISBLANK(Spreadsheet!C740), NOT(ISBLANK(Spreadsheet!I740)))</f>
        <v>1</v>
      </c>
      <c r="W740" s="5" t="b">
        <f>OR(ISBLANK(Spreadsheet!D740),NOT(ISBLANK(Spreadsheet!C740)))</f>
        <v>1</v>
      </c>
      <c r="X740" s="155" t="str">
        <f>REPT("0",MIN(FIND({1,2,3,4,5,6,7,8,9},Spreadsheet!C740&amp;"123456789"))-1)&amp;IF(ISBLANK(Spreadsheet!C740),"",SUMPRODUCT(MID(0&amp;Spreadsheet!C740,LARGE(INDEX(ISNUMBER(--MID(Spreadsheet!C740,ROW($1:$225),1))*
 ROW($1:$225),0),ROW($1:$225))+1,1)*10^ROW($1:$225)/10))</f>
        <v/>
      </c>
      <c r="Y740" s="5" t="b">
        <f>IF(NOT(ISBLANK(Spreadsheet!C740)),IF(AND(ISNUMBER(VALUE(Spreadsheet!C740)), LEN(Spreadsheet!C740)=9),TRUE,FALSE),TRUE)</f>
        <v>1</v>
      </c>
      <c r="Z740" s="155" t="str">
        <f>REPT("0",MIN(FIND({1,2,3,4,5,6,7,8,9},Spreadsheet!D740&amp;"123456789"))-1)&amp;IF(ISBLANK(Spreadsheet!D740),"",SUMPRODUCT(MID(0&amp;Spreadsheet!D740,LARGE(INDEX(ISNUMBER(--MID(Spreadsheet!D740,ROW($1:$225),1))*
 ROW($1:$225),0),ROW($1:$225))+1,1)*10^ROW($1:$225)/10))</f>
        <v/>
      </c>
      <c r="AA740" s="5" t="b">
        <f>IF(AND(NOT(ISBLANK(Spreadsheet!D740)),NOT(ISBLANK(Spreadsheet!C740))),IF(AND(ISNUMBER(VALUE(Spreadsheet!D740)), LEN(Spreadsheet!D740)=9),TRUE,FALSE),IF(AND(NOT(ISBLANK(Spreadsheet!D740)),ISBLANK(Spreadsheet!C740)),FALSE,TRUE))</f>
        <v>1</v>
      </c>
      <c r="AB740" s="5" t="b">
        <f>OR(ISBLANK(Spreadsheet!Y740),IF(NOT(ISBLANK(Spreadsheet!Y740)),LEN(Spreadsheet!Y740)=10,ISNUMBER(VALUE(Spreadsheet!Y740))))</f>
        <v>1</v>
      </c>
      <c r="AC740" s="5" t="b">
        <f>OR(ISBLANK(Spreadsheet!AI740), AND(NOT(ISBLANK(Spreadsheet!AJ740)), NOT(ISNUMBER(SEARCH("Waive",Spreadsheet!AJ740)))))</f>
        <v>1</v>
      </c>
      <c r="AD740" s="5" t="b">
        <f>OR(ISBLANK(Spreadsheet!AK740), AND(NOT(ISBLANK(Spreadsheet!AL740)), NOT(ISNUMBER(SEARCH("Waive",Spreadsheet!AL740)))))</f>
        <v>1</v>
      </c>
      <c r="AE740" s="5" t="b">
        <f>OR(ISBLANK(Spreadsheet!AM740), AND(NOT(ISBLANK(Spreadsheet!AN740)), NOT(ISNUMBER(SEARCH("Waive", Spreadsheet!AN740)))))</f>
        <v>1</v>
      </c>
      <c r="AF740" s="5" t="b">
        <f>OR(ISBLANK(Spreadsheet!C740), NOT(ISBLANK(Spreadsheet!D740)),NOT(ISBLANK(Spreadsheet!L740)))</f>
        <v>1</v>
      </c>
      <c r="AG740" s="5" t="b">
        <f>IF(AND(NOT(ISBLANK(Spreadsheet!C740)), NOT(ISBLANK(Spreadsheet!D740)),Spreadsheet!C740&lt;&gt;Spreadsheet!D740),IF(ISERROR(VLOOKUP(Spreadsheet!C740, Spreadsheet!$C$6:'Spreadsheet'!$C739,1,FALSE)), FALSE, TRUE),TRUE)</f>
        <v>1</v>
      </c>
      <c r="AH740" s="5" t="b">
        <f>Spreadsheet!$B$2=Spreadsheet!AD740</f>
        <v>1</v>
      </c>
      <c r="AI740" s="5" t="b">
        <f>IF(ISBLANK(Spreadsheet!G740),TRUE,IF(OR(LEN(Spreadsheet!G740)&gt;1,ISNUMBER(VALUE(Spreadsheet!G740))),FALSE,TRUE))</f>
        <v>1</v>
      </c>
      <c r="AJ740" s="5" t="b">
        <f>OR(ISBLANK(Spreadsheet!C740), NOT(ISBLANK(Spreadsheet!B740)), NOT(ISBLANK(Spreadsheet!D740)))</f>
        <v>1</v>
      </c>
      <c r="AK740" s="5" t="b">
        <f t="array" ref="AK740">IF(OR(AND(ISBLANK(Spreadsheet!E740),ISBLANK(Spreadsheet!D740),NOT(ISBLANK(Spreadsheet!C740))),AND(ISBLANK(Spreadsheet!E740),ISBLANK(Spreadsheet!D740),ISBLANK(Spreadsheet!C740))),TRUE,ISNUMBER(MATCH(TRUE,EXACT(Spreadsheet!E740,Relationships),0)))</f>
        <v>1</v>
      </c>
      <c r="AL740" s="5" t="b">
        <f>IF(NOT(ISBLANK(Spreadsheet!C740)),IF(OR(ISBLANK(Spreadsheet!F740),LEN(Spreadsheet!F740)&gt;40),FALSE,TRUE),TRUE)</f>
        <v>1</v>
      </c>
      <c r="AM740" s="5" t="b">
        <f>IF(NOT(ISBLANK(Spreadsheet!C740)),IF(OR(ISBLANK(Spreadsheet!H740),LEN(Spreadsheet!H740)&gt;40),FALSE,TRUE),TRUE)</f>
        <v>1</v>
      </c>
      <c r="AN740" s="5" t="b">
        <f t="array" ref="AN740">IF(ISBLANK(Spreadsheet!I740),TRUE,ISNUMBER(MATCH(TRUE,EXACT(Spreadsheet!I740,GenderValues),0)))</f>
        <v>1</v>
      </c>
      <c r="AO740" s="5" t="b">
        <f ca="1">IF(ISERROR(DATEVALUE(TEXT(Spreadsheet!J740,"mm/dd/yyyy")) &gt; TODAY()),IF(AND(ISBLANK(Spreadsheet!J740),ISBLANK(Spreadsheet!C740)),TRUE,FALSE),IF(DATEVALUE(TEXT(Spreadsheet!J740,"mm/dd/yyyy")) &gt; TODAY(),FALSE,TRUE))</f>
        <v>1</v>
      </c>
      <c r="AP740" s="5" t="b">
        <f>OR(ISBLANK(Spreadsheet!K740),LEN(Spreadsheet!K740)&lt;=100)</f>
        <v>1</v>
      </c>
      <c r="AQ740" s="5" t="b">
        <f t="array" ref="AQ740">IF(OR(AND(ISBLANK(Spreadsheet!L740),ISBLANK(Spreadsheet!C740)),AND(NOT(ISBLANK(Spreadsheet!C740)),NOT(ISBLANK(Spreadsheet!D740)))),TRUE,ISNUMBER(MATCH(TRUE,EXACT(Spreadsheet!L740,MaritalStatus),0)))</f>
        <v>1</v>
      </c>
      <c r="AR740" s="5" t="b">
        <f ca="1">IF(ISERROR(DATEVALUE(TEXT(Spreadsheet!M740,"mm/dd/yyyy")) &gt; TODAY()),IF(ISBLANK(Spreadsheet!M740),TRUE,FALSE),IF(DATEVALUE(TEXT(Spreadsheet!M740,"mm/dd/yyyy")) &gt; TODAY(),FALSE,TRUE))</f>
        <v>1</v>
      </c>
      <c r="AS740" s="5" t="b">
        <f>OR(ISBLANK(Spreadsheet!N740),LEN(Spreadsheet!N740)&lt;=100)</f>
        <v>1</v>
      </c>
      <c r="AT740" s="5" t="b">
        <f>OR(ISBLANK(Spreadsheet!O740),UPPER(Spreadsheet!O740)="YES")</f>
        <v>1</v>
      </c>
      <c r="AU740" s="5" t="b">
        <f>OR(ISBLANK(Spreadsheet!P740),UPPER(Spreadsheet!P740)="YES")</f>
        <v>1</v>
      </c>
      <c r="AV740" s="5" t="b">
        <f t="array" ref="AV740">IF(ISBLANK(Spreadsheet!Q740),TRUE,ISNUMBER(MATCH(TRUE,EXACT(Spreadsheet!Q740,OnGroupsPriorIns),0)))</f>
        <v>1</v>
      </c>
      <c r="AW740" s="5" t="b">
        <f>OR(ISBLANK(Spreadsheet!R740),UPPER(Spreadsheet!R740)="YES")</f>
        <v>1</v>
      </c>
      <c r="AX740" s="5" t="b">
        <f>OR(ISBLANK(Spreadsheet!S740),UPPER(Spreadsheet!S740)="YES")</f>
        <v>1</v>
      </c>
      <c r="AY740" s="5" t="b">
        <f>OR(AND(ISBLANK(Spreadsheet!C740),LEN(Spreadsheet!T740)=0),AND(NOT(ISBLANK(Spreadsheet!C740)),LEN(Spreadsheet!T740)&gt;0,LEN(Spreadsheet!T740)&lt;=50))</f>
        <v>1</v>
      </c>
      <c r="AZ740" s="5" t="b">
        <f>OR(LEN(Spreadsheet!U740)=0,AND(LEN(Spreadsheet!U740)&gt;0,LEN(Spreadsheet!U740)&lt;=50))</f>
        <v>1</v>
      </c>
      <c r="BA740" s="5" t="b">
        <f>OR(AND(ISBLANK(Spreadsheet!C740),LEN(Spreadsheet!V740)=0),AND(NOT(ISBLANK(Spreadsheet!C740)),LEN(Spreadsheet!V740)&gt;0,LEN(Spreadsheet!V740)&lt;=50))</f>
        <v>1</v>
      </c>
      <c r="BB740" s="5" t="b">
        <f t="array" ref="BB740">IF(AND(ISBLANK(Spreadsheet!C740),LEN(Spreadsheet!W740)=0),TRUE,ISNUMBER(MATCH(TRUE,EXACT(Spreadsheet!W740,States),0)))</f>
        <v>1</v>
      </c>
      <c r="BC740" s="5" t="b">
        <f>OR(AND(ISBLANK(Spreadsheet!C740),LEN(Spreadsheet!X740)=0),AND(NOT(ISBLANK(Spreadsheet!C740)),LEN(Spreadsheet!X740)&gt;0,LEN(Spreadsheet!X740)=5,ISNUMBER(VALUE(Spreadsheet!X740))))</f>
        <v>1</v>
      </c>
      <c r="BD740" s="5" t="b">
        <f>OR(ISBLANK(Spreadsheet!Z740),LEN(Spreadsheet!Z740)&lt;=50)</f>
        <v>1</v>
      </c>
      <c r="BE740" s="5" t="b">
        <f>ISBLANK(Spreadsheet!AA740)</f>
        <v>1</v>
      </c>
      <c r="BF740" s="5" t="b">
        <f>ISBLANK(Spreadsheet!AB740)</f>
        <v>1</v>
      </c>
      <c r="BG740" s="5" t="b">
        <f>IF(ISERROR(DATEVALUE(TEXT(Spreadsheet!AC740,"mm/dd/yyyy")) &gt; DATEVALUE(TEXT(Spreadsheet!J740,"mm/dd/yyyy"))),IF(OR(AND(ISBLANK(Spreadsheet!AC740),ISBLANK(Spreadsheet!C740)),AND(NOT(ISBLANK(Spreadsheet!C740)),ISBLANK(Spreadsheet!AC740),NOT(ISBLANK(Spreadsheet!D740)))),TRUE,FALSE),IF(DATEVALUE(TEXT(Spreadsheet!AC740,"mm/dd/yyyy")) &gt; DATEVALUE(TEXT(Spreadsheet!J740,"mm/dd/yyyy")),TRUE,FALSE))</f>
        <v>1</v>
      </c>
      <c r="BH740" s="5" t="b">
        <f>OR(AND(ISBLANK(Spreadsheet!C740),ISBLANK(Spreadsheet!AE740)),AND(NOT(ISBLANK(Spreadsheet!C740)),NOT(ISBLANK(Spreadsheet!D740)),ISBLANK(Spreadsheet!AE740)),AND(NOT(ISBLANK(Spreadsheet!C740)),ISBLANK(Spreadsheet!D740),NOT(ISBLANK(Spreadsheet!AE740)),LEN(Spreadsheet!AE740)&lt;=100))</f>
        <v>1</v>
      </c>
      <c r="BI740" s="5" t="b">
        <f t="array" ref="BI740">IF(ISBLANK(Spreadsheet!AF740),TRUE,ISNUMBER(MATCH(TRUE,EXACT(Spreadsheet!AF740,CobraShortReasons),0)))</f>
        <v>1</v>
      </c>
      <c r="BJ740" s="5" t="b">
        <f ca="1">IF(ISERROR(DATEVALUE(TEXT(Spreadsheet!AG740,"mm/dd/yyyy")) &gt; TODAY()),IF(ISBLANK(Spreadsheet!AG740),TRUE,FALSE),IF(DATEVALUE(TEXT(Spreadsheet!AG740,"mm/dd/yyyy")) &gt; TODAY(),FALSE,TRUE))</f>
        <v>1</v>
      </c>
      <c r="BK740" s="5" t="b">
        <f>OR(ISBLANK(Spreadsheet!AH740),LEN(Spreadsheet!AH740)&lt;=25)</f>
        <v>1</v>
      </c>
      <c r="BL740" s="5" t="b">
        <f t="array" aca="1" ref="BL740" ca="1">IF(ISBLANK(Spreadsheet!AI740),TRUE,ISNUMBER(MATCH(TRUE,EXACT(Spreadsheet!AI740,INDIRECT(Spreadsheet!$D$2)),0)))</f>
        <v>1</v>
      </c>
      <c r="BM740" s="5" t="b">
        <f t="array" aca="1" ref="BM740" ca="1">IF(ISBLANK(Spreadsheet!AJ740),TRUE,ISNUMBER(MATCH(TRUE,EXACT(Spreadsheet!AJ740,INDIRECT(Spreadsheet!BJ740)),0)))</f>
        <v>1</v>
      </c>
      <c r="BN740" s="5" t="b">
        <f t="array" ref="BN740">IF(ISBLANK(Spreadsheet!AK740),TRUE,ISNUMBER(MATCH(TRUE,EXACT(Spreadsheet!AK740,DentalPlans),0)))</f>
        <v>1</v>
      </c>
      <c r="BO740" s="5" t="b">
        <f t="array" aca="1" ref="BO740" ca="1">IF(ISBLANK(Spreadsheet!AL740),TRUE,ISNUMBER(MATCH(TRUE,EXACT(Spreadsheet!AL740,INDIRECT(Spreadsheet!BK740)),0)))</f>
        <v>1</v>
      </c>
      <c r="BP740" s="5" t="b">
        <f t="array" ref="BP740">IF(ISBLANK(Spreadsheet!AM740),TRUE,ISNUMBER(MATCH(TRUE,EXACT(Spreadsheet!AM740,VisionPlans),0)))</f>
        <v>1</v>
      </c>
      <c r="BQ740" s="5" t="b">
        <f t="array" aca="1" ref="BQ740" ca="1">IF(ISBLANK(Spreadsheet!AN740),TRUE,ISNUMBER(MATCH(TRUE,EXACT(Spreadsheet!AN740,INDIRECT(Spreadsheet!BL740)),0)))</f>
        <v>1</v>
      </c>
      <c r="BR740" s="5" t="b">
        <f t="array" ref="BR740">IF(ISBLANK(Spreadsheet!AO740),TRUE,ISNUMBER(MATCH(TRUE,EXACT(Spreadsheet!AO740,LifeBenefitClasses),0)))</f>
        <v>1</v>
      </c>
      <c r="BS740" s="5" t="b">
        <f>IF(OR(ISBLANK(Spreadsheet!AO740), Spreadsheet!AO740="Waive"),IF(ISBLANK(Spreadsheet!AP740),TRUE,FALSE),IF(OR(AND(NOT(ISBLANK(Spreadsheet!AO740)),ISBLANK(Spreadsheet!AP740)),NOT(ISNUMBER(VALUE(Spreadsheet!AP740)))),FALSE,IF(OR(AND(Spreadsheet!AP740&lt;6,MOD(Spreadsheet!AP740*10,5)=0), MOD(Spreadsheet!AP740,5000)=0),TRUE,FALSE)))</f>
        <v>1</v>
      </c>
      <c r="BT740" s="5" t="b">
        <f t="array" ref="BT740">IF(ISBLANK(Spreadsheet!AQ740),TRUE,ISNUMBER(MATCH(TRUE,EXACT(Spreadsheet!AQ740,EnrollWaive),0)))</f>
        <v>1</v>
      </c>
      <c r="BU740" s="5" t="b">
        <f t="array" ref="BU740">IF(ISBLANK(Spreadsheet!AR740),TRUE,ISNUMBER(MATCH(TRUE,EXACT(Spreadsheet!AR740,LifeBenefitClasses),0)))</f>
        <v>1</v>
      </c>
      <c r="BV740" s="5" t="b">
        <f>IF(OR(ISBLANK(Spreadsheet!AR740), Spreadsheet!AR740="Waive"),IF(ISBLANK(Spreadsheet!AS740),TRUE,FALSE),IF(OR(AND(NOT(ISBLANK(Spreadsheet!AR740)),ISBLANK(Spreadsheet!AS740)),NOT(ISNUMBER(VALUE(Spreadsheet!AS740)))),FALSE,IF(OR(AND(Spreadsheet!AS740&lt;6,MOD(Spreadsheet!AS740*10,5)=0), MOD(Spreadsheet!AS740,10000)=0),TRUE,FALSE)))</f>
        <v>1</v>
      </c>
      <c r="BW740" s="5" t="b">
        <f t="array" ref="BW740">IF(ISBLANK(Spreadsheet!AT740),TRUE,ISNUMBER(MATCH(TRUE,EXACT(Spreadsheet!AT740,LifeBenefitClasses),0)))</f>
        <v>1</v>
      </c>
      <c r="BX740" s="5" t="b">
        <f>IF(OR(ISBLANK(Spreadsheet!AT740), Spreadsheet!AT740="Waive"),IF(ISBLANK(Spreadsheet!AU740),TRUE,FALSE),IF(OR(AND(NOT(ISBLANK(Spreadsheet!AT740)),ISBLANK(Spreadsheet!AU740)),NOT(ISNUMBER(VALUE(Spreadsheet!AU740)))),FALSE,IF(AND(NOT(OR(ISBLANK(Spreadsheet!AT740),Spreadsheet!AT740="Waive")),NOT(OR(ISBLANK(Spreadsheet!AR740),Spreadsheet!AR740="Waive")),MOD(Spreadsheet!AU740,5000)=0, Spreadsheet!AU740&lt;=(Spreadsheet!AS740*0.5)),TRUE,FALSE)))</f>
        <v>1</v>
      </c>
      <c r="BY740" s="5" t="b">
        <f t="array" ref="BY740">IF(ISBLANK(Spreadsheet!AV740),TRUE,ISNUMBER(MATCH(TRUE,EXACT(Spreadsheet!AV740,EnrollWaive),0)))</f>
        <v>1</v>
      </c>
      <c r="BZ740" s="5" t="b">
        <f t="array" ref="BZ740">IF(ISBLANK(Spreadsheet!AW740),TRUE,ISNUMBER(MATCH(TRUE,EXACT(Spreadsheet!AW740,LifeBenefitClasses),0)))</f>
        <v>1</v>
      </c>
      <c r="CA740" s="5" t="b">
        <f t="array" ref="CA740">IF(ISBLANK(Spreadsheet!AX740),TRUE,ISNUMBER(MATCH(TRUE,EXACT(Spreadsheet!AX740,LifeBenefitClasses),0)))</f>
        <v>1</v>
      </c>
      <c r="CB740" s="5" t="b">
        <f t="array" ref="CB740">IF(ISBLANK(Spreadsheet!AY740),TRUE,ISNUMBER(MATCH(TRUE,EXACT(Spreadsheet!AY740,LifeBenefitClasses),0)))</f>
        <v>1</v>
      </c>
      <c r="CC740" s="5" t="b">
        <f t="array" ref="CC740">IF(ISBLANK(Spreadsheet!AZ740),TRUE,ISNUMBER(MATCH(TRUE,EXACT(Spreadsheet!AZ740,LifeBenefitClasses),0)))</f>
        <v>1</v>
      </c>
      <c r="CD740" s="5" t="b">
        <f t="array" ref="CD740">IF(ISBLANK(Spreadsheet!BA740),TRUE,ISNUMBER(MATCH(TRUE,EXACT(Spreadsheet!BA740,LifeBenefitClasses),0)))</f>
        <v>1</v>
      </c>
      <c r="CE740" s="5" t="b">
        <f>IF(OR(ISBLANK(Spreadsheet!BA740), Spreadsheet!BA740="Waive"),IF(ISBLANK(Spreadsheet!BB740),TRUE,FALSE),IF(OR(AND(NOT(ISBLANK(Spreadsheet!BA740)),ISBLANK(Spreadsheet!BB740)),NOT(ISNUMBER(VALUE(Spreadsheet!BB740))),ISBLANK(Spreadsheet!BC740),NOT(ISNUMBER(VALUE(Spreadsheet!BC740)))),FALSE,IF(AND(Spreadsheet!BB740&gt;=50000,Spreadsheet!BB740&lt;=250000,MOD(Spreadsheet!BB740,10000)=0,Spreadsheet!BB740&lt;=(10*Spreadsheet!BC740)),TRUE,FALSE)))</f>
        <v>1</v>
      </c>
      <c r="CF740" s="5" t="b">
        <f>IF(NOT(ISBLANK(Spreadsheet!BC740)),AND(ISNUMBER(VALUE(Spreadsheet!BC740)),Spreadsheet!BC740&gt;0),AND(OR(ISBLANK(Spreadsheet!AO740),Spreadsheet!AO740="Waive",AND(NOT(OR(ISBLANK(Spreadsheet!AO740),Spreadsheet!AO740="Waive")),Spreadsheet!AP740&gt;=6)),OR(ISBLANK(Spreadsheet!AR740),AND(NOT(OR(ISBLANK(Spreadsheet!AR740),Spreadsheet!AR740="Waive")),Spreadsheet!AS740&gt;=6)),OR(ISBLANK(Spreadsheet!AW740)),OR(ISBLANK(Spreadsheet!AX740)),OR(ISBLANK(Spreadsheet!AY740)),OR(ISBLANK(Spreadsheet!AZ740)),OR(ISBLANK(Spreadsheet!BA740),Spreadsheet!BA740="Waive")))</f>
        <v>1</v>
      </c>
      <c r="CG740" s="5" t="b">
        <f t="shared" ca="1" si="51"/>
        <v>1</v>
      </c>
    </row>
    <row r="741" spans="8:85" x14ac:dyDescent="0.3">
      <c r="H741" s="5">
        <f t="shared" ca="1" si="52"/>
        <v>2</v>
      </c>
      <c r="I741" s="5" t="str">
        <f t="shared" ca="1" si="50"/>
        <v/>
      </c>
      <c r="J741" s="5" t="str">
        <f>IF(AND(NOT(ISBLANK(Spreadsheet!C741)),ISBLANK(Spreadsheet!D741)),Spreadsheet!F741&amp;" "&amp;Spreadsheet!H741,"")</f>
        <v/>
      </c>
      <c r="K741" s="5">
        <f>IF(AND(NOT(ISBLANK(Spreadsheet!C741)),ISBLANK(Spreadsheet!D741)),COUNTIFS(Spreadsheet!E742:E$786,"=Child",Spreadsheet!C742:C$786, "="&amp;Spreadsheet!C741) + COUNTIFS(Spreadsheet!E742:E$786,"=Step-child",Spreadsheet!C742:C$786, "="&amp;Spreadsheet!C741),0)</f>
        <v>0</v>
      </c>
      <c r="L741" s="5">
        <f>IF(NOT(ISBLANK(J741)),COUNTIFS(Spreadsheet!E742:E$786,"=Wife",Spreadsheet!C742:C$786, "="&amp;Spreadsheet!C741) + COUNTIFS(Spreadsheet!E742:E$786,"=Husband",Spreadsheet!C742:C$786, "="&amp;Spreadsheet!C741),0)</f>
        <v>0</v>
      </c>
      <c r="M741" s="5">
        <f>IF(NOT(ISBLANK(Spreadsheet!AJ741)),VLOOKUP(Spreadsheet!AJ741,'Drop Downs'!$P$2:$R$16,3,FALSE),0)</f>
        <v>0</v>
      </c>
      <c r="N741" s="5">
        <f>IF(NOT(ISBLANK(Spreadsheet!AJ741)), VLOOKUP(Spreadsheet!AJ741,'Drop Downs'!$P$2:$R$16,2,FALSE),0)</f>
        <v>0</v>
      </c>
      <c r="O741" s="5">
        <f>IF(NOT(ISBLANK(Spreadsheet!AL741)),VLOOKUP(Spreadsheet!AL741,'Drop Downs'!$P$2:$R$16,3,FALSE), 0)</f>
        <v>0</v>
      </c>
      <c r="P741" s="5">
        <f>IF(NOT(ISBLANK(Spreadsheet!AL741)),VLOOKUP(Spreadsheet!AL741,'Drop Downs'!$P$2:$R$16,2,FALSE),0)</f>
        <v>0</v>
      </c>
      <c r="Q741" s="5">
        <f>IF(NOT(ISBLANK(Spreadsheet!AN741)),VLOOKUP(Spreadsheet!AN741,'Drop Downs'!$P$2:$R$16,3,FALSE),0)</f>
        <v>0</v>
      </c>
      <c r="R741" s="5">
        <f>IF(NOT(ISBLANK(Spreadsheet!AN741)),VLOOKUP(Spreadsheet!AN741,'Drop Downs'!$P$2:$R$16,2,FALSE),0)</f>
        <v>0</v>
      </c>
      <c r="S741" s="5" t="str">
        <f>IF(OR(M741&gt;K741,N741&gt;L741,O741&gt;K741, Q741&gt;K741,N741&gt;L741, P741&gt;L741, R741&gt;L741),"Member currently has a coverage election over what he/she needs.  Please add more dependents or adjust the coverage election.","")&amp;(IF(AND(NOT(ISBLANK(Spreadsheet!C741)),NOT(ISBLANK(Spreadsheet!D741)),ISBLANK(Spreadsheet!E741)),"Dependent lacks a relationship to member.Please select one from the drop-down.",""))</f>
        <v/>
      </c>
      <c r="T741" s="5" t="b">
        <f t="shared" si="53"/>
        <v>1</v>
      </c>
      <c r="U741" s="5" t="b">
        <f>OR(ISBLANK(Spreadsheet!C741),IF(NOT(ISBLANK(Spreadsheet!D741)),NOT(ISBLANK(Spreadsheet!E741)),TRUE))</f>
        <v>1</v>
      </c>
      <c r="V741" s="5" t="b">
        <f>OR(ISBLANK(Spreadsheet!C741), NOT(ISBLANK(Spreadsheet!I741)))</f>
        <v>1</v>
      </c>
      <c r="W741" s="5" t="b">
        <f>OR(ISBLANK(Spreadsheet!D741),NOT(ISBLANK(Spreadsheet!C741)))</f>
        <v>1</v>
      </c>
      <c r="X741" s="155" t="str">
        <f>REPT("0",MIN(FIND({1,2,3,4,5,6,7,8,9},Spreadsheet!C741&amp;"123456789"))-1)&amp;IF(ISBLANK(Spreadsheet!C741),"",SUMPRODUCT(MID(0&amp;Spreadsheet!C741,LARGE(INDEX(ISNUMBER(--MID(Spreadsheet!C741,ROW($1:$225),1))*
 ROW($1:$225),0),ROW($1:$225))+1,1)*10^ROW($1:$225)/10))</f>
        <v/>
      </c>
      <c r="Y741" s="5" t="b">
        <f>IF(NOT(ISBLANK(Spreadsheet!C741)),IF(AND(ISNUMBER(VALUE(Spreadsheet!C741)), LEN(Spreadsheet!C741)=9),TRUE,FALSE),TRUE)</f>
        <v>1</v>
      </c>
      <c r="Z741" s="155" t="str">
        <f>REPT("0",MIN(FIND({1,2,3,4,5,6,7,8,9},Spreadsheet!D741&amp;"123456789"))-1)&amp;IF(ISBLANK(Spreadsheet!D741),"",SUMPRODUCT(MID(0&amp;Spreadsheet!D741,LARGE(INDEX(ISNUMBER(--MID(Spreadsheet!D741,ROW($1:$225),1))*
 ROW($1:$225),0),ROW($1:$225))+1,1)*10^ROW($1:$225)/10))</f>
        <v/>
      </c>
      <c r="AA741" s="5" t="b">
        <f>IF(AND(NOT(ISBLANK(Spreadsheet!D741)),NOT(ISBLANK(Spreadsheet!C741))),IF(AND(ISNUMBER(VALUE(Spreadsheet!D741)), LEN(Spreadsheet!D741)=9),TRUE,FALSE),IF(AND(NOT(ISBLANK(Spreadsheet!D741)),ISBLANK(Spreadsheet!C741)),FALSE,TRUE))</f>
        <v>1</v>
      </c>
      <c r="AB741" s="5" t="b">
        <f>OR(ISBLANK(Spreadsheet!Y741),IF(NOT(ISBLANK(Spreadsheet!Y741)),LEN(Spreadsheet!Y741)=10,ISNUMBER(VALUE(Spreadsheet!Y741))))</f>
        <v>1</v>
      </c>
      <c r="AC741" s="5" t="b">
        <f>OR(ISBLANK(Spreadsheet!AI741), AND(NOT(ISBLANK(Spreadsheet!AJ741)), NOT(ISNUMBER(SEARCH("Waive",Spreadsheet!AJ741)))))</f>
        <v>1</v>
      </c>
      <c r="AD741" s="5" t="b">
        <f>OR(ISBLANK(Spreadsheet!AK741), AND(NOT(ISBLANK(Spreadsheet!AL741)), NOT(ISNUMBER(SEARCH("Waive",Spreadsheet!AL741)))))</f>
        <v>1</v>
      </c>
      <c r="AE741" s="5" t="b">
        <f>OR(ISBLANK(Spreadsheet!AM741), AND(NOT(ISBLANK(Spreadsheet!AN741)), NOT(ISNUMBER(SEARCH("Waive", Spreadsheet!AN741)))))</f>
        <v>1</v>
      </c>
      <c r="AF741" s="5" t="b">
        <f>OR(ISBLANK(Spreadsheet!C741), NOT(ISBLANK(Spreadsheet!D741)),NOT(ISBLANK(Spreadsheet!L741)))</f>
        <v>1</v>
      </c>
      <c r="AG741" s="5" t="b">
        <f>IF(AND(NOT(ISBLANK(Spreadsheet!C741)), NOT(ISBLANK(Spreadsheet!D741)),Spreadsheet!C741&lt;&gt;Spreadsheet!D741),IF(ISERROR(VLOOKUP(Spreadsheet!C741, Spreadsheet!$C$6:'Spreadsheet'!$C740,1,FALSE)), FALSE, TRUE),TRUE)</f>
        <v>1</v>
      </c>
      <c r="AH741" s="5" t="b">
        <f>Spreadsheet!$B$2=Spreadsheet!AD741</f>
        <v>1</v>
      </c>
      <c r="AI741" s="5" t="b">
        <f>IF(ISBLANK(Spreadsheet!G741),TRUE,IF(OR(LEN(Spreadsheet!G741)&gt;1,ISNUMBER(VALUE(Spreadsheet!G741))),FALSE,TRUE))</f>
        <v>1</v>
      </c>
      <c r="AJ741" s="5" t="b">
        <f>OR(ISBLANK(Spreadsheet!C741), NOT(ISBLANK(Spreadsheet!B741)), NOT(ISBLANK(Spreadsheet!D741)))</f>
        <v>1</v>
      </c>
      <c r="AK741" s="5" t="b">
        <f t="array" ref="AK741">IF(OR(AND(ISBLANK(Spreadsheet!E741),ISBLANK(Spreadsheet!D741),NOT(ISBLANK(Spreadsheet!C741))),AND(ISBLANK(Spreadsheet!E741),ISBLANK(Spreadsheet!D741),ISBLANK(Spreadsheet!C741))),TRUE,ISNUMBER(MATCH(TRUE,EXACT(Spreadsheet!E741,Relationships),0)))</f>
        <v>1</v>
      </c>
      <c r="AL741" s="5" t="b">
        <f>IF(NOT(ISBLANK(Spreadsheet!C741)),IF(OR(ISBLANK(Spreadsheet!F741),LEN(Spreadsheet!F741)&gt;40),FALSE,TRUE),TRUE)</f>
        <v>1</v>
      </c>
      <c r="AM741" s="5" t="b">
        <f>IF(NOT(ISBLANK(Spreadsheet!C741)),IF(OR(ISBLANK(Spreadsheet!H741),LEN(Spreadsheet!H741)&gt;40),FALSE,TRUE),TRUE)</f>
        <v>1</v>
      </c>
      <c r="AN741" s="5" t="b">
        <f t="array" ref="AN741">IF(ISBLANK(Spreadsheet!I741),TRUE,ISNUMBER(MATCH(TRUE,EXACT(Spreadsheet!I741,GenderValues),0)))</f>
        <v>1</v>
      </c>
      <c r="AO741" s="5" t="b">
        <f ca="1">IF(ISERROR(DATEVALUE(TEXT(Spreadsheet!J741,"mm/dd/yyyy")) &gt; TODAY()),IF(AND(ISBLANK(Spreadsheet!J741),ISBLANK(Spreadsheet!C741)),TRUE,FALSE),IF(DATEVALUE(TEXT(Spreadsheet!J741,"mm/dd/yyyy")) &gt; TODAY(),FALSE,TRUE))</f>
        <v>1</v>
      </c>
      <c r="AP741" s="5" t="b">
        <f>OR(ISBLANK(Spreadsheet!K741),LEN(Spreadsheet!K741)&lt;=100)</f>
        <v>1</v>
      </c>
      <c r="AQ741" s="5" t="b">
        <f t="array" ref="AQ741">IF(OR(AND(ISBLANK(Spreadsheet!L741),ISBLANK(Spreadsheet!C741)),AND(NOT(ISBLANK(Spreadsheet!C741)),NOT(ISBLANK(Spreadsheet!D741)))),TRUE,ISNUMBER(MATCH(TRUE,EXACT(Spreadsheet!L741,MaritalStatus),0)))</f>
        <v>1</v>
      </c>
      <c r="AR741" s="5" t="b">
        <f ca="1">IF(ISERROR(DATEVALUE(TEXT(Spreadsheet!M741,"mm/dd/yyyy")) &gt; TODAY()),IF(ISBLANK(Spreadsheet!M741),TRUE,FALSE),IF(DATEVALUE(TEXT(Spreadsheet!M741,"mm/dd/yyyy")) &gt; TODAY(),FALSE,TRUE))</f>
        <v>1</v>
      </c>
      <c r="AS741" s="5" t="b">
        <f>OR(ISBLANK(Spreadsheet!N741),LEN(Spreadsheet!N741)&lt;=100)</f>
        <v>1</v>
      </c>
      <c r="AT741" s="5" t="b">
        <f>OR(ISBLANK(Spreadsheet!O741),UPPER(Spreadsheet!O741)="YES")</f>
        <v>1</v>
      </c>
      <c r="AU741" s="5" t="b">
        <f>OR(ISBLANK(Spreadsheet!P741),UPPER(Spreadsheet!P741)="YES")</f>
        <v>1</v>
      </c>
      <c r="AV741" s="5" t="b">
        <f t="array" ref="AV741">IF(ISBLANK(Spreadsheet!Q741),TRUE,ISNUMBER(MATCH(TRUE,EXACT(Spreadsheet!Q741,OnGroupsPriorIns),0)))</f>
        <v>1</v>
      </c>
      <c r="AW741" s="5" t="b">
        <f>OR(ISBLANK(Spreadsheet!R741),UPPER(Spreadsheet!R741)="YES")</f>
        <v>1</v>
      </c>
      <c r="AX741" s="5" t="b">
        <f>OR(ISBLANK(Spreadsheet!S741),UPPER(Spreadsheet!S741)="YES")</f>
        <v>1</v>
      </c>
      <c r="AY741" s="5" t="b">
        <f>OR(AND(ISBLANK(Spreadsheet!C741),LEN(Spreadsheet!T741)=0),AND(NOT(ISBLANK(Spreadsheet!C741)),LEN(Spreadsheet!T741)&gt;0,LEN(Spreadsheet!T741)&lt;=50))</f>
        <v>1</v>
      </c>
      <c r="AZ741" s="5" t="b">
        <f>OR(LEN(Spreadsheet!U741)=0,AND(LEN(Spreadsheet!U741)&gt;0,LEN(Spreadsheet!U741)&lt;=50))</f>
        <v>1</v>
      </c>
      <c r="BA741" s="5" t="b">
        <f>OR(AND(ISBLANK(Spreadsheet!C741),LEN(Spreadsheet!V741)=0),AND(NOT(ISBLANK(Spreadsheet!C741)),LEN(Spreadsheet!V741)&gt;0,LEN(Spreadsheet!V741)&lt;=50))</f>
        <v>1</v>
      </c>
      <c r="BB741" s="5" t="b">
        <f t="array" ref="BB741">IF(AND(ISBLANK(Spreadsheet!C741),LEN(Spreadsheet!W741)=0),TRUE,ISNUMBER(MATCH(TRUE,EXACT(Spreadsheet!W741,States),0)))</f>
        <v>1</v>
      </c>
      <c r="BC741" s="5" t="b">
        <f>OR(AND(ISBLANK(Spreadsheet!C741),LEN(Spreadsheet!X741)=0),AND(NOT(ISBLANK(Spreadsheet!C741)),LEN(Spreadsheet!X741)&gt;0,LEN(Spreadsheet!X741)=5,ISNUMBER(VALUE(Spreadsheet!X741))))</f>
        <v>1</v>
      </c>
      <c r="BD741" s="5" t="b">
        <f>OR(ISBLANK(Spreadsheet!Z741),LEN(Spreadsheet!Z741)&lt;=50)</f>
        <v>1</v>
      </c>
      <c r="BE741" s="5" t="b">
        <f>ISBLANK(Spreadsheet!AA741)</f>
        <v>1</v>
      </c>
      <c r="BF741" s="5" t="b">
        <f>ISBLANK(Spreadsheet!AB741)</f>
        <v>1</v>
      </c>
      <c r="BG741" s="5" t="b">
        <f>IF(ISERROR(DATEVALUE(TEXT(Spreadsheet!AC741,"mm/dd/yyyy")) &gt; DATEVALUE(TEXT(Spreadsheet!J741,"mm/dd/yyyy"))),IF(OR(AND(ISBLANK(Spreadsheet!AC741),ISBLANK(Spreadsheet!C741)),AND(NOT(ISBLANK(Spreadsheet!C741)),ISBLANK(Spreadsheet!AC741),NOT(ISBLANK(Spreadsheet!D741)))),TRUE,FALSE),IF(DATEVALUE(TEXT(Spreadsheet!AC741,"mm/dd/yyyy")) &gt; DATEVALUE(TEXT(Spreadsheet!J741,"mm/dd/yyyy")),TRUE,FALSE))</f>
        <v>1</v>
      </c>
      <c r="BH741" s="5" t="b">
        <f>OR(AND(ISBLANK(Spreadsheet!C741),ISBLANK(Spreadsheet!AE741)),AND(NOT(ISBLANK(Spreadsheet!C741)),NOT(ISBLANK(Spreadsheet!D741)),ISBLANK(Spreadsheet!AE741)),AND(NOT(ISBLANK(Spreadsheet!C741)),ISBLANK(Spreadsheet!D741),NOT(ISBLANK(Spreadsheet!AE741)),LEN(Spreadsheet!AE741)&lt;=100))</f>
        <v>1</v>
      </c>
      <c r="BI741" s="5" t="b">
        <f t="array" ref="BI741">IF(ISBLANK(Spreadsheet!AF741),TRUE,ISNUMBER(MATCH(TRUE,EXACT(Spreadsheet!AF741,CobraShortReasons),0)))</f>
        <v>1</v>
      </c>
      <c r="BJ741" s="5" t="b">
        <f ca="1">IF(ISERROR(DATEVALUE(TEXT(Spreadsheet!AG741,"mm/dd/yyyy")) &gt; TODAY()),IF(ISBLANK(Spreadsheet!AG741),TRUE,FALSE),IF(DATEVALUE(TEXT(Spreadsheet!AG741,"mm/dd/yyyy")) &gt; TODAY(),FALSE,TRUE))</f>
        <v>1</v>
      </c>
      <c r="BK741" s="5" t="b">
        <f>OR(ISBLANK(Spreadsheet!AH741),LEN(Spreadsheet!AH741)&lt;=25)</f>
        <v>1</v>
      </c>
      <c r="BL741" s="5" t="b">
        <f t="array" aca="1" ref="BL741" ca="1">IF(ISBLANK(Spreadsheet!AI741),TRUE,ISNUMBER(MATCH(TRUE,EXACT(Spreadsheet!AI741,INDIRECT(Spreadsheet!$D$2)),0)))</f>
        <v>1</v>
      </c>
      <c r="BM741" s="5" t="b">
        <f t="array" aca="1" ref="BM741" ca="1">IF(ISBLANK(Spreadsheet!AJ741),TRUE,ISNUMBER(MATCH(TRUE,EXACT(Spreadsheet!AJ741,INDIRECT(Spreadsheet!BJ741)),0)))</f>
        <v>1</v>
      </c>
      <c r="BN741" s="5" t="b">
        <f t="array" ref="BN741">IF(ISBLANK(Spreadsheet!AK741),TRUE,ISNUMBER(MATCH(TRUE,EXACT(Spreadsheet!AK741,DentalPlans),0)))</f>
        <v>1</v>
      </c>
      <c r="BO741" s="5" t="b">
        <f t="array" aca="1" ref="BO741" ca="1">IF(ISBLANK(Spreadsheet!AL741),TRUE,ISNUMBER(MATCH(TRUE,EXACT(Spreadsheet!AL741,INDIRECT(Spreadsheet!BK741)),0)))</f>
        <v>1</v>
      </c>
      <c r="BP741" s="5" t="b">
        <f t="array" ref="BP741">IF(ISBLANK(Spreadsheet!AM741),TRUE,ISNUMBER(MATCH(TRUE,EXACT(Spreadsheet!AM741,VisionPlans),0)))</f>
        <v>1</v>
      </c>
      <c r="BQ741" s="5" t="b">
        <f t="array" aca="1" ref="BQ741" ca="1">IF(ISBLANK(Spreadsheet!AN741),TRUE,ISNUMBER(MATCH(TRUE,EXACT(Spreadsheet!AN741,INDIRECT(Spreadsheet!BL741)),0)))</f>
        <v>1</v>
      </c>
      <c r="BR741" s="5" t="b">
        <f t="array" ref="BR741">IF(ISBLANK(Spreadsheet!AO741),TRUE,ISNUMBER(MATCH(TRUE,EXACT(Spreadsheet!AO741,LifeBenefitClasses),0)))</f>
        <v>1</v>
      </c>
      <c r="BS741" s="5" t="b">
        <f>IF(OR(ISBLANK(Spreadsheet!AO741), Spreadsheet!AO741="Waive"),IF(ISBLANK(Spreadsheet!AP741),TRUE,FALSE),IF(OR(AND(NOT(ISBLANK(Spreadsheet!AO741)),ISBLANK(Spreadsheet!AP741)),NOT(ISNUMBER(VALUE(Spreadsheet!AP741)))),FALSE,IF(OR(AND(Spreadsheet!AP741&lt;6,MOD(Spreadsheet!AP741*10,5)=0), MOD(Spreadsheet!AP741,5000)=0),TRUE,FALSE)))</f>
        <v>1</v>
      </c>
      <c r="BT741" s="5" t="b">
        <f t="array" ref="BT741">IF(ISBLANK(Spreadsheet!AQ741),TRUE,ISNUMBER(MATCH(TRUE,EXACT(Spreadsheet!AQ741,EnrollWaive),0)))</f>
        <v>1</v>
      </c>
      <c r="BU741" s="5" t="b">
        <f t="array" ref="BU741">IF(ISBLANK(Spreadsheet!AR741),TRUE,ISNUMBER(MATCH(TRUE,EXACT(Spreadsheet!AR741,LifeBenefitClasses),0)))</f>
        <v>1</v>
      </c>
      <c r="BV741" s="5" t="b">
        <f>IF(OR(ISBLANK(Spreadsheet!AR741), Spreadsheet!AR741="Waive"),IF(ISBLANK(Spreadsheet!AS741),TRUE,FALSE),IF(OR(AND(NOT(ISBLANK(Spreadsheet!AR741)),ISBLANK(Spreadsheet!AS741)),NOT(ISNUMBER(VALUE(Spreadsheet!AS741)))),FALSE,IF(OR(AND(Spreadsheet!AS741&lt;6,MOD(Spreadsheet!AS741*10,5)=0), MOD(Spreadsheet!AS741,10000)=0),TRUE,FALSE)))</f>
        <v>1</v>
      </c>
      <c r="BW741" s="5" t="b">
        <f t="array" ref="BW741">IF(ISBLANK(Spreadsheet!AT741),TRUE,ISNUMBER(MATCH(TRUE,EXACT(Spreadsheet!AT741,LifeBenefitClasses),0)))</f>
        <v>1</v>
      </c>
      <c r="BX741" s="5" t="b">
        <f>IF(OR(ISBLANK(Spreadsheet!AT741), Spreadsheet!AT741="Waive"),IF(ISBLANK(Spreadsheet!AU741),TRUE,FALSE),IF(OR(AND(NOT(ISBLANK(Spreadsheet!AT741)),ISBLANK(Spreadsheet!AU741)),NOT(ISNUMBER(VALUE(Spreadsheet!AU741)))),FALSE,IF(AND(NOT(OR(ISBLANK(Spreadsheet!AT741),Spreadsheet!AT741="Waive")),NOT(OR(ISBLANK(Spreadsheet!AR741),Spreadsheet!AR741="Waive")),MOD(Spreadsheet!AU741,5000)=0, Spreadsheet!AU741&lt;=(Spreadsheet!AS741*0.5)),TRUE,FALSE)))</f>
        <v>1</v>
      </c>
      <c r="BY741" s="5" t="b">
        <f t="array" ref="BY741">IF(ISBLANK(Spreadsheet!AV741),TRUE,ISNUMBER(MATCH(TRUE,EXACT(Spreadsheet!AV741,EnrollWaive),0)))</f>
        <v>1</v>
      </c>
      <c r="BZ741" s="5" t="b">
        <f t="array" ref="BZ741">IF(ISBLANK(Spreadsheet!AW741),TRUE,ISNUMBER(MATCH(TRUE,EXACT(Spreadsheet!AW741,LifeBenefitClasses),0)))</f>
        <v>1</v>
      </c>
      <c r="CA741" s="5" t="b">
        <f t="array" ref="CA741">IF(ISBLANK(Spreadsheet!AX741),TRUE,ISNUMBER(MATCH(TRUE,EXACT(Spreadsheet!AX741,LifeBenefitClasses),0)))</f>
        <v>1</v>
      </c>
      <c r="CB741" s="5" t="b">
        <f t="array" ref="CB741">IF(ISBLANK(Spreadsheet!AY741),TRUE,ISNUMBER(MATCH(TRUE,EXACT(Spreadsheet!AY741,LifeBenefitClasses),0)))</f>
        <v>1</v>
      </c>
      <c r="CC741" s="5" t="b">
        <f t="array" ref="CC741">IF(ISBLANK(Spreadsheet!AZ741),TRUE,ISNUMBER(MATCH(TRUE,EXACT(Spreadsheet!AZ741,LifeBenefitClasses),0)))</f>
        <v>1</v>
      </c>
      <c r="CD741" s="5" t="b">
        <f t="array" ref="CD741">IF(ISBLANK(Spreadsheet!BA741),TRUE,ISNUMBER(MATCH(TRUE,EXACT(Spreadsheet!BA741,LifeBenefitClasses),0)))</f>
        <v>1</v>
      </c>
      <c r="CE741" s="5" t="b">
        <f>IF(OR(ISBLANK(Spreadsheet!BA741), Spreadsheet!BA741="Waive"),IF(ISBLANK(Spreadsheet!BB741),TRUE,FALSE),IF(OR(AND(NOT(ISBLANK(Spreadsheet!BA741)),ISBLANK(Spreadsheet!BB741)),NOT(ISNUMBER(VALUE(Spreadsheet!BB741))),ISBLANK(Spreadsheet!BC741),NOT(ISNUMBER(VALUE(Spreadsheet!BC741)))),FALSE,IF(AND(Spreadsheet!BB741&gt;=50000,Spreadsheet!BB741&lt;=250000,MOD(Spreadsheet!BB741,10000)=0,Spreadsheet!BB741&lt;=(10*Spreadsheet!BC741)),TRUE,FALSE)))</f>
        <v>1</v>
      </c>
      <c r="CF741" s="5" t="b">
        <f>IF(NOT(ISBLANK(Spreadsheet!BC741)),AND(ISNUMBER(VALUE(Spreadsheet!BC741)),Spreadsheet!BC741&gt;0),AND(OR(ISBLANK(Spreadsheet!AO741),Spreadsheet!AO741="Waive",AND(NOT(OR(ISBLANK(Spreadsheet!AO741),Spreadsheet!AO741="Waive")),Spreadsheet!AP741&gt;=6)),OR(ISBLANK(Spreadsheet!AR741),AND(NOT(OR(ISBLANK(Spreadsheet!AR741),Spreadsheet!AR741="Waive")),Spreadsheet!AS741&gt;=6)),OR(ISBLANK(Spreadsheet!AW741)),OR(ISBLANK(Spreadsheet!AX741)),OR(ISBLANK(Spreadsheet!AY741)),OR(ISBLANK(Spreadsheet!AZ741)),OR(ISBLANK(Spreadsheet!BA741),Spreadsheet!BA741="Waive")))</f>
        <v>1</v>
      </c>
      <c r="CG741" s="5" t="b">
        <f t="shared" ca="1" si="51"/>
        <v>1</v>
      </c>
    </row>
    <row r="742" spans="8:85" x14ac:dyDescent="0.3">
      <c r="H742" s="5">
        <f t="shared" ca="1" si="52"/>
        <v>2</v>
      </c>
      <c r="I742" s="5" t="str">
        <f t="shared" ca="1" si="50"/>
        <v/>
      </c>
      <c r="J742" s="5" t="str">
        <f>IF(AND(NOT(ISBLANK(Spreadsheet!C742)),ISBLANK(Spreadsheet!D742)),Spreadsheet!F742&amp;" "&amp;Spreadsheet!H742,"")</f>
        <v/>
      </c>
      <c r="K742" s="5">
        <f>IF(AND(NOT(ISBLANK(Spreadsheet!C742)),ISBLANK(Spreadsheet!D742)),COUNTIFS(Spreadsheet!E743:E$786,"=Child",Spreadsheet!C743:C$786, "="&amp;Spreadsheet!C742) + COUNTIFS(Spreadsheet!E743:E$786,"=Step-child",Spreadsheet!C743:C$786, "="&amp;Spreadsheet!C742),0)</f>
        <v>0</v>
      </c>
      <c r="L742" s="5">
        <f>IF(NOT(ISBLANK(J742)),COUNTIFS(Spreadsheet!E743:E$786,"=Wife",Spreadsheet!C743:C$786, "="&amp;Spreadsheet!C742) + COUNTIFS(Spreadsheet!E743:E$786,"=Husband",Spreadsheet!C743:C$786, "="&amp;Spreadsheet!C742),0)</f>
        <v>0</v>
      </c>
      <c r="M742" s="5">
        <f>IF(NOT(ISBLANK(Spreadsheet!AJ742)),VLOOKUP(Spreadsheet!AJ742,'Drop Downs'!$P$2:$R$16,3,FALSE),0)</f>
        <v>0</v>
      </c>
      <c r="N742" s="5">
        <f>IF(NOT(ISBLANK(Spreadsheet!AJ742)), VLOOKUP(Spreadsheet!AJ742,'Drop Downs'!$P$2:$R$16,2,FALSE),0)</f>
        <v>0</v>
      </c>
      <c r="O742" s="5">
        <f>IF(NOT(ISBLANK(Spreadsheet!AL742)),VLOOKUP(Spreadsheet!AL742,'Drop Downs'!$P$2:$R$16,3,FALSE), 0)</f>
        <v>0</v>
      </c>
      <c r="P742" s="5">
        <f>IF(NOT(ISBLANK(Spreadsheet!AL742)),VLOOKUP(Spreadsheet!AL742,'Drop Downs'!$P$2:$R$16,2,FALSE),0)</f>
        <v>0</v>
      </c>
      <c r="Q742" s="5">
        <f>IF(NOT(ISBLANK(Spreadsheet!AN742)),VLOOKUP(Spreadsheet!AN742,'Drop Downs'!$P$2:$R$16,3,FALSE),0)</f>
        <v>0</v>
      </c>
      <c r="R742" s="5">
        <f>IF(NOT(ISBLANK(Spreadsheet!AN742)),VLOOKUP(Spreadsheet!AN742,'Drop Downs'!$P$2:$R$16,2,FALSE),0)</f>
        <v>0</v>
      </c>
      <c r="S742" s="5" t="str">
        <f>IF(OR(M742&gt;K742,N742&gt;L742,O742&gt;K742, Q742&gt;K742,N742&gt;L742, P742&gt;L742, R742&gt;L742),"Member currently has a coverage election over what he/she needs.  Please add more dependents or adjust the coverage election.","")&amp;(IF(AND(NOT(ISBLANK(Spreadsheet!C742)),NOT(ISBLANK(Spreadsheet!D742)),ISBLANK(Spreadsheet!E742)),"Dependent lacks a relationship to member.Please select one from the drop-down.",""))</f>
        <v/>
      </c>
      <c r="T742" s="5" t="b">
        <f t="shared" si="53"/>
        <v>1</v>
      </c>
      <c r="U742" s="5" t="b">
        <f>OR(ISBLANK(Spreadsheet!C742),IF(NOT(ISBLANK(Spreadsheet!D742)),NOT(ISBLANK(Spreadsheet!E742)),TRUE))</f>
        <v>1</v>
      </c>
      <c r="V742" s="5" t="b">
        <f>OR(ISBLANK(Spreadsheet!C742), NOT(ISBLANK(Spreadsheet!I742)))</f>
        <v>1</v>
      </c>
      <c r="W742" s="5" t="b">
        <f>OR(ISBLANK(Spreadsheet!D742),NOT(ISBLANK(Spreadsheet!C742)))</f>
        <v>1</v>
      </c>
      <c r="X742" s="155" t="str">
        <f>REPT("0",MIN(FIND({1,2,3,4,5,6,7,8,9},Spreadsheet!C742&amp;"123456789"))-1)&amp;IF(ISBLANK(Spreadsheet!C742),"",SUMPRODUCT(MID(0&amp;Spreadsheet!C742,LARGE(INDEX(ISNUMBER(--MID(Spreadsheet!C742,ROW($1:$225),1))*
 ROW($1:$225),0),ROW($1:$225))+1,1)*10^ROW($1:$225)/10))</f>
        <v/>
      </c>
      <c r="Y742" s="5" t="b">
        <f>IF(NOT(ISBLANK(Spreadsheet!C742)),IF(AND(ISNUMBER(VALUE(Spreadsheet!C742)), LEN(Spreadsheet!C742)=9),TRUE,FALSE),TRUE)</f>
        <v>1</v>
      </c>
      <c r="Z742" s="155" t="str">
        <f>REPT("0",MIN(FIND({1,2,3,4,5,6,7,8,9},Spreadsheet!D742&amp;"123456789"))-1)&amp;IF(ISBLANK(Spreadsheet!D742),"",SUMPRODUCT(MID(0&amp;Spreadsheet!D742,LARGE(INDEX(ISNUMBER(--MID(Spreadsheet!D742,ROW($1:$225),1))*
 ROW($1:$225),0),ROW($1:$225))+1,1)*10^ROW($1:$225)/10))</f>
        <v/>
      </c>
      <c r="AA742" s="5" t="b">
        <f>IF(AND(NOT(ISBLANK(Spreadsheet!D742)),NOT(ISBLANK(Spreadsheet!C742))),IF(AND(ISNUMBER(VALUE(Spreadsheet!D742)), LEN(Spreadsheet!D742)=9),TRUE,FALSE),IF(AND(NOT(ISBLANK(Spreadsheet!D742)),ISBLANK(Spreadsheet!C742)),FALSE,TRUE))</f>
        <v>1</v>
      </c>
      <c r="AB742" s="5" t="b">
        <f>OR(ISBLANK(Spreadsheet!Y742),IF(NOT(ISBLANK(Spreadsheet!Y742)),LEN(Spreadsheet!Y742)=10,ISNUMBER(VALUE(Spreadsheet!Y742))))</f>
        <v>1</v>
      </c>
      <c r="AC742" s="5" t="b">
        <f>OR(ISBLANK(Spreadsheet!AI742), AND(NOT(ISBLANK(Spreadsheet!AJ742)), NOT(ISNUMBER(SEARCH("Waive",Spreadsheet!AJ742)))))</f>
        <v>1</v>
      </c>
      <c r="AD742" s="5" t="b">
        <f>OR(ISBLANK(Spreadsheet!AK742), AND(NOT(ISBLANK(Spreadsheet!AL742)), NOT(ISNUMBER(SEARCH("Waive",Spreadsheet!AL742)))))</f>
        <v>1</v>
      </c>
      <c r="AE742" s="5" t="b">
        <f>OR(ISBLANK(Spreadsheet!AM742), AND(NOT(ISBLANK(Spreadsheet!AN742)), NOT(ISNUMBER(SEARCH("Waive", Spreadsheet!AN742)))))</f>
        <v>1</v>
      </c>
      <c r="AF742" s="5" t="b">
        <f>OR(ISBLANK(Spreadsheet!C742), NOT(ISBLANK(Spreadsheet!D742)),NOT(ISBLANK(Spreadsheet!L742)))</f>
        <v>1</v>
      </c>
      <c r="AG742" s="5" t="b">
        <f>IF(AND(NOT(ISBLANK(Spreadsheet!C742)), NOT(ISBLANK(Spreadsheet!D742)),Spreadsheet!C742&lt;&gt;Spreadsheet!D742),IF(ISERROR(VLOOKUP(Spreadsheet!C742, Spreadsheet!$C$6:'Spreadsheet'!$C741,1,FALSE)), FALSE, TRUE),TRUE)</f>
        <v>1</v>
      </c>
      <c r="AH742" s="5" t="b">
        <f>Spreadsheet!$B$2=Spreadsheet!AD742</f>
        <v>1</v>
      </c>
      <c r="AI742" s="5" t="b">
        <f>IF(ISBLANK(Spreadsheet!G742),TRUE,IF(OR(LEN(Spreadsheet!G742)&gt;1,ISNUMBER(VALUE(Spreadsheet!G742))),FALSE,TRUE))</f>
        <v>1</v>
      </c>
      <c r="AJ742" s="5" t="b">
        <f>OR(ISBLANK(Spreadsheet!C742), NOT(ISBLANK(Spreadsheet!B742)), NOT(ISBLANK(Spreadsheet!D742)))</f>
        <v>1</v>
      </c>
      <c r="AK742" s="5" t="b">
        <f t="array" ref="AK742">IF(OR(AND(ISBLANK(Spreadsheet!E742),ISBLANK(Spreadsheet!D742),NOT(ISBLANK(Spreadsheet!C742))),AND(ISBLANK(Spreadsheet!E742),ISBLANK(Spreadsheet!D742),ISBLANK(Spreadsheet!C742))),TRUE,ISNUMBER(MATCH(TRUE,EXACT(Spreadsheet!E742,Relationships),0)))</f>
        <v>1</v>
      </c>
      <c r="AL742" s="5" t="b">
        <f>IF(NOT(ISBLANK(Spreadsheet!C742)),IF(OR(ISBLANK(Spreadsheet!F742),LEN(Spreadsheet!F742)&gt;40),FALSE,TRUE),TRUE)</f>
        <v>1</v>
      </c>
      <c r="AM742" s="5" t="b">
        <f>IF(NOT(ISBLANK(Spreadsheet!C742)),IF(OR(ISBLANK(Spreadsheet!H742),LEN(Spreadsheet!H742)&gt;40),FALSE,TRUE),TRUE)</f>
        <v>1</v>
      </c>
      <c r="AN742" s="5" t="b">
        <f t="array" ref="AN742">IF(ISBLANK(Spreadsheet!I742),TRUE,ISNUMBER(MATCH(TRUE,EXACT(Spreadsheet!I742,GenderValues),0)))</f>
        <v>1</v>
      </c>
      <c r="AO742" s="5" t="b">
        <f ca="1">IF(ISERROR(DATEVALUE(TEXT(Spreadsheet!J742,"mm/dd/yyyy")) &gt; TODAY()),IF(AND(ISBLANK(Spreadsheet!J742),ISBLANK(Spreadsheet!C742)),TRUE,FALSE),IF(DATEVALUE(TEXT(Spreadsheet!J742,"mm/dd/yyyy")) &gt; TODAY(),FALSE,TRUE))</f>
        <v>1</v>
      </c>
      <c r="AP742" s="5" t="b">
        <f>OR(ISBLANK(Spreadsheet!K742),LEN(Spreadsheet!K742)&lt;=100)</f>
        <v>1</v>
      </c>
      <c r="AQ742" s="5" t="b">
        <f t="array" ref="AQ742">IF(OR(AND(ISBLANK(Spreadsheet!L742),ISBLANK(Spreadsheet!C742)),AND(NOT(ISBLANK(Spreadsheet!C742)),NOT(ISBLANK(Spreadsheet!D742)))),TRUE,ISNUMBER(MATCH(TRUE,EXACT(Spreadsheet!L742,MaritalStatus),0)))</f>
        <v>1</v>
      </c>
      <c r="AR742" s="5" t="b">
        <f ca="1">IF(ISERROR(DATEVALUE(TEXT(Spreadsheet!M742,"mm/dd/yyyy")) &gt; TODAY()),IF(ISBLANK(Spreadsheet!M742),TRUE,FALSE),IF(DATEVALUE(TEXT(Spreadsheet!M742,"mm/dd/yyyy")) &gt; TODAY(),FALSE,TRUE))</f>
        <v>1</v>
      </c>
      <c r="AS742" s="5" t="b">
        <f>OR(ISBLANK(Spreadsheet!N742),LEN(Spreadsheet!N742)&lt;=100)</f>
        <v>1</v>
      </c>
      <c r="AT742" s="5" t="b">
        <f>OR(ISBLANK(Spreadsheet!O742),UPPER(Spreadsheet!O742)="YES")</f>
        <v>1</v>
      </c>
      <c r="AU742" s="5" t="b">
        <f>OR(ISBLANK(Spreadsheet!P742),UPPER(Spreadsheet!P742)="YES")</f>
        <v>1</v>
      </c>
      <c r="AV742" s="5" t="b">
        <f t="array" ref="AV742">IF(ISBLANK(Spreadsheet!Q742),TRUE,ISNUMBER(MATCH(TRUE,EXACT(Spreadsheet!Q742,OnGroupsPriorIns),0)))</f>
        <v>1</v>
      </c>
      <c r="AW742" s="5" t="b">
        <f>OR(ISBLANK(Spreadsheet!R742),UPPER(Spreadsheet!R742)="YES")</f>
        <v>1</v>
      </c>
      <c r="AX742" s="5" t="b">
        <f>OR(ISBLANK(Spreadsheet!S742),UPPER(Spreadsheet!S742)="YES")</f>
        <v>1</v>
      </c>
      <c r="AY742" s="5" t="b">
        <f>OR(AND(ISBLANK(Spreadsheet!C742),LEN(Spreadsheet!T742)=0),AND(NOT(ISBLANK(Spreadsheet!C742)),LEN(Spreadsheet!T742)&gt;0,LEN(Spreadsheet!T742)&lt;=50))</f>
        <v>1</v>
      </c>
      <c r="AZ742" s="5" t="b">
        <f>OR(LEN(Spreadsheet!U742)=0,AND(LEN(Spreadsheet!U742)&gt;0,LEN(Spreadsheet!U742)&lt;=50))</f>
        <v>1</v>
      </c>
      <c r="BA742" s="5" t="b">
        <f>OR(AND(ISBLANK(Spreadsheet!C742),LEN(Spreadsheet!V742)=0),AND(NOT(ISBLANK(Spreadsheet!C742)),LEN(Spreadsheet!V742)&gt;0,LEN(Spreadsheet!V742)&lt;=50))</f>
        <v>1</v>
      </c>
      <c r="BB742" s="5" t="b">
        <f t="array" ref="BB742">IF(AND(ISBLANK(Spreadsheet!C742),LEN(Spreadsheet!W742)=0),TRUE,ISNUMBER(MATCH(TRUE,EXACT(Spreadsheet!W742,States),0)))</f>
        <v>1</v>
      </c>
      <c r="BC742" s="5" t="b">
        <f>OR(AND(ISBLANK(Spreadsheet!C742),LEN(Spreadsheet!X742)=0),AND(NOT(ISBLANK(Spreadsheet!C742)),LEN(Spreadsheet!X742)&gt;0,LEN(Spreadsheet!X742)=5,ISNUMBER(VALUE(Spreadsheet!X742))))</f>
        <v>1</v>
      </c>
      <c r="BD742" s="5" t="b">
        <f>OR(ISBLANK(Spreadsheet!Z742),LEN(Spreadsheet!Z742)&lt;=50)</f>
        <v>1</v>
      </c>
      <c r="BE742" s="5" t="b">
        <f>ISBLANK(Spreadsheet!AA742)</f>
        <v>1</v>
      </c>
      <c r="BF742" s="5" t="b">
        <f>ISBLANK(Spreadsheet!AB742)</f>
        <v>1</v>
      </c>
      <c r="BG742" s="5" t="b">
        <f>IF(ISERROR(DATEVALUE(TEXT(Spreadsheet!AC742,"mm/dd/yyyy")) &gt; DATEVALUE(TEXT(Spreadsheet!J742,"mm/dd/yyyy"))),IF(OR(AND(ISBLANK(Spreadsheet!AC742),ISBLANK(Spreadsheet!C742)),AND(NOT(ISBLANK(Spreadsheet!C742)),ISBLANK(Spreadsheet!AC742),NOT(ISBLANK(Spreadsheet!D742)))),TRUE,FALSE),IF(DATEVALUE(TEXT(Spreadsheet!AC742,"mm/dd/yyyy")) &gt; DATEVALUE(TEXT(Spreadsheet!J742,"mm/dd/yyyy")),TRUE,FALSE))</f>
        <v>1</v>
      </c>
      <c r="BH742" s="5" t="b">
        <f>OR(AND(ISBLANK(Spreadsheet!C742),ISBLANK(Spreadsheet!AE742)),AND(NOT(ISBLANK(Spreadsheet!C742)),NOT(ISBLANK(Spreadsheet!D742)),ISBLANK(Spreadsheet!AE742)),AND(NOT(ISBLANK(Spreadsheet!C742)),ISBLANK(Spreadsheet!D742),NOT(ISBLANK(Spreadsheet!AE742)),LEN(Spreadsheet!AE742)&lt;=100))</f>
        <v>1</v>
      </c>
      <c r="BI742" s="5" t="b">
        <f t="array" ref="BI742">IF(ISBLANK(Spreadsheet!AF742),TRUE,ISNUMBER(MATCH(TRUE,EXACT(Spreadsheet!AF742,CobraShortReasons),0)))</f>
        <v>1</v>
      </c>
      <c r="BJ742" s="5" t="b">
        <f ca="1">IF(ISERROR(DATEVALUE(TEXT(Spreadsheet!AG742,"mm/dd/yyyy")) &gt; TODAY()),IF(ISBLANK(Spreadsheet!AG742),TRUE,FALSE),IF(DATEVALUE(TEXT(Spreadsheet!AG742,"mm/dd/yyyy")) &gt; TODAY(),FALSE,TRUE))</f>
        <v>1</v>
      </c>
      <c r="BK742" s="5" t="b">
        <f>OR(ISBLANK(Spreadsheet!AH742),LEN(Spreadsheet!AH742)&lt;=25)</f>
        <v>1</v>
      </c>
      <c r="BL742" s="5" t="b">
        <f t="array" aca="1" ref="BL742" ca="1">IF(ISBLANK(Spreadsheet!AI742),TRUE,ISNUMBER(MATCH(TRUE,EXACT(Spreadsheet!AI742,INDIRECT(Spreadsheet!$D$2)),0)))</f>
        <v>1</v>
      </c>
      <c r="BM742" s="5" t="b">
        <f t="array" aca="1" ref="BM742" ca="1">IF(ISBLANK(Spreadsheet!AJ742),TRUE,ISNUMBER(MATCH(TRUE,EXACT(Spreadsheet!AJ742,INDIRECT(Spreadsheet!BJ742)),0)))</f>
        <v>1</v>
      </c>
      <c r="BN742" s="5" t="b">
        <f t="array" ref="BN742">IF(ISBLANK(Spreadsheet!AK742),TRUE,ISNUMBER(MATCH(TRUE,EXACT(Spreadsheet!AK742,DentalPlans),0)))</f>
        <v>1</v>
      </c>
      <c r="BO742" s="5" t="b">
        <f t="array" aca="1" ref="BO742" ca="1">IF(ISBLANK(Spreadsheet!AL742),TRUE,ISNUMBER(MATCH(TRUE,EXACT(Spreadsheet!AL742,INDIRECT(Spreadsheet!BK742)),0)))</f>
        <v>1</v>
      </c>
      <c r="BP742" s="5" t="b">
        <f t="array" ref="BP742">IF(ISBLANK(Spreadsheet!AM742),TRUE,ISNUMBER(MATCH(TRUE,EXACT(Spreadsheet!AM742,VisionPlans),0)))</f>
        <v>1</v>
      </c>
      <c r="BQ742" s="5" t="b">
        <f t="array" aca="1" ref="BQ742" ca="1">IF(ISBLANK(Spreadsheet!AN742),TRUE,ISNUMBER(MATCH(TRUE,EXACT(Spreadsheet!AN742,INDIRECT(Spreadsheet!BL742)),0)))</f>
        <v>1</v>
      </c>
      <c r="BR742" s="5" t="b">
        <f t="array" ref="BR742">IF(ISBLANK(Spreadsheet!AO742),TRUE,ISNUMBER(MATCH(TRUE,EXACT(Spreadsheet!AO742,LifeBenefitClasses),0)))</f>
        <v>1</v>
      </c>
      <c r="BS742" s="5" t="b">
        <f>IF(OR(ISBLANK(Spreadsheet!AO742), Spreadsheet!AO742="Waive"),IF(ISBLANK(Spreadsheet!AP742),TRUE,FALSE),IF(OR(AND(NOT(ISBLANK(Spreadsheet!AO742)),ISBLANK(Spreadsheet!AP742)),NOT(ISNUMBER(VALUE(Spreadsheet!AP742)))),FALSE,IF(OR(AND(Spreadsheet!AP742&lt;6,MOD(Spreadsheet!AP742*10,5)=0), MOD(Spreadsheet!AP742,5000)=0),TRUE,FALSE)))</f>
        <v>1</v>
      </c>
      <c r="BT742" s="5" t="b">
        <f t="array" ref="BT742">IF(ISBLANK(Spreadsheet!AQ742),TRUE,ISNUMBER(MATCH(TRUE,EXACT(Spreadsheet!AQ742,EnrollWaive),0)))</f>
        <v>1</v>
      </c>
      <c r="BU742" s="5" t="b">
        <f t="array" ref="BU742">IF(ISBLANK(Spreadsheet!AR742),TRUE,ISNUMBER(MATCH(TRUE,EXACT(Spreadsheet!AR742,LifeBenefitClasses),0)))</f>
        <v>1</v>
      </c>
      <c r="BV742" s="5" t="b">
        <f>IF(OR(ISBLANK(Spreadsheet!AR742), Spreadsheet!AR742="Waive"),IF(ISBLANK(Spreadsheet!AS742),TRUE,FALSE),IF(OR(AND(NOT(ISBLANK(Spreadsheet!AR742)),ISBLANK(Spreadsheet!AS742)),NOT(ISNUMBER(VALUE(Spreadsheet!AS742)))),FALSE,IF(OR(AND(Spreadsheet!AS742&lt;6,MOD(Spreadsheet!AS742*10,5)=0), MOD(Spreadsheet!AS742,10000)=0),TRUE,FALSE)))</f>
        <v>1</v>
      </c>
      <c r="BW742" s="5" t="b">
        <f t="array" ref="BW742">IF(ISBLANK(Spreadsheet!AT742),TRUE,ISNUMBER(MATCH(TRUE,EXACT(Spreadsheet!AT742,LifeBenefitClasses),0)))</f>
        <v>1</v>
      </c>
      <c r="BX742" s="5" t="b">
        <f>IF(OR(ISBLANK(Spreadsheet!AT742), Spreadsheet!AT742="Waive"),IF(ISBLANK(Spreadsheet!AU742),TRUE,FALSE),IF(OR(AND(NOT(ISBLANK(Spreadsheet!AT742)),ISBLANK(Spreadsheet!AU742)),NOT(ISNUMBER(VALUE(Spreadsheet!AU742)))),FALSE,IF(AND(NOT(OR(ISBLANK(Spreadsheet!AT742),Spreadsheet!AT742="Waive")),NOT(OR(ISBLANK(Spreadsheet!AR742),Spreadsheet!AR742="Waive")),MOD(Spreadsheet!AU742,5000)=0, Spreadsheet!AU742&lt;=(Spreadsheet!AS742*0.5)),TRUE,FALSE)))</f>
        <v>1</v>
      </c>
      <c r="BY742" s="5" t="b">
        <f t="array" ref="BY742">IF(ISBLANK(Spreadsheet!AV742),TRUE,ISNUMBER(MATCH(TRUE,EXACT(Spreadsheet!AV742,EnrollWaive),0)))</f>
        <v>1</v>
      </c>
      <c r="BZ742" s="5" t="b">
        <f t="array" ref="BZ742">IF(ISBLANK(Spreadsheet!AW742),TRUE,ISNUMBER(MATCH(TRUE,EXACT(Spreadsheet!AW742,LifeBenefitClasses),0)))</f>
        <v>1</v>
      </c>
      <c r="CA742" s="5" t="b">
        <f t="array" ref="CA742">IF(ISBLANK(Spreadsheet!AX742),TRUE,ISNUMBER(MATCH(TRUE,EXACT(Spreadsheet!AX742,LifeBenefitClasses),0)))</f>
        <v>1</v>
      </c>
      <c r="CB742" s="5" t="b">
        <f t="array" ref="CB742">IF(ISBLANK(Spreadsheet!AY742),TRUE,ISNUMBER(MATCH(TRUE,EXACT(Spreadsheet!AY742,LifeBenefitClasses),0)))</f>
        <v>1</v>
      </c>
      <c r="CC742" s="5" t="b">
        <f t="array" ref="CC742">IF(ISBLANK(Spreadsheet!AZ742),TRUE,ISNUMBER(MATCH(TRUE,EXACT(Spreadsheet!AZ742,LifeBenefitClasses),0)))</f>
        <v>1</v>
      </c>
      <c r="CD742" s="5" t="b">
        <f t="array" ref="CD742">IF(ISBLANK(Spreadsheet!BA742),TRUE,ISNUMBER(MATCH(TRUE,EXACT(Spreadsheet!BA742,LifeBenefitClasses),0)))</f>
        <v>1</v>
      </c>
      <c r="CE742" s="5" t="b">
        <f>IF(OR(ISBLANK(Spreadsheet!BA742), Spreadsheet!BA742="Waive"),IF(ISBLANK(Spreadsheet!BB742),TRUE,FALSE),IF(OR(AND(NOT(ISBLANK(Spreadsheet!BA742)),ISBLANK(Spreadsheet!BB742)),NOT(ISNUMBER(VALUE(Spreadsheet!BB742))),ISBLANK(Spreadsheet!BC742),NOT(ISNUMBER(VALUE(Spreadsheet!BC742)))),FALSE,IF(AND(Spreadsheet!BB742&gt;=50000,Spreadsheet!BB742&lt;=250000,MOD(Spreadsheet!BB742,10000)=0,Spreadsheet!BB742&lt;=(10*Spreadsheet!BC742)),TRUE,FALSE)))</f>
        <v>1</v>
      </c>
      <c r="CF742" s="5" t="b">
        <f>IF(NOT(ISBLANK(Spreadsheet!BC742)),AND(ISNUMBER(VALUE(Spreadsheet!BC742)),Spreadsheet!BC742&gt;0),AND(OR(ISBLANK(Spreadsheet!AO742),Spreadsheet!AO742="Waive",AND(NOT(OR(ISBLANK(Spreadsheet!AO742),Spreadsheet!AO742="Waive")),Spreadsheet!AP742&gt;=6)),OR(ISBLANK(Spreadsheet!AR742),AND(NOT(OR(ISBLANK(Spreadsheet!AR742),Spreadsheet!AR742="Waive")),Spreadsheet!AS742&gt;=6)),OR(ISBLANK(Spreadsheet!AW742)),OR(ISBLANK(Spreadsheet!AX742)),OR(ISBLANK(Spreadsheet!AY742)),OR(ISBLANK(Spreadsheet!AZ742)),OR(ISBLANK(Spreadsheet!BA742),Spreadsheet!BA742="Waive")))</f>
        <v>1</v>
      </c>
      <c r="CG742" s="5" t="b">
        <f t="shared" ca="1" si="51"/>
        <v>1</v>
      </c>
    </row>
    <row r="743" spans="8:85" x14ac:dyDescent="0.3">
      <c r="H743" s="5">
        <f t="shared" ca="1" si="52"/>
        <v>2</v>
      </c>
      <c r="I743" s="5" t="str">
        <f t="shared" ca="1" si="50"/>
        <v/>
      </c>
      <c r="J743" s="5" t="str">
        <f>IF(AND(NOT(ISBLANK(Spreadsheet!C743)),ISBLANK(Spreadsheet!D743)),Spreadsheet!F743&amp;" "&amp;Spreadsheet!H743,"")</f>
        <v/>
      </c>
      <c r="K743" s="5">
        <f>IF(AND(NOT(ISBLANK(Spreadsheet!C743)),ISBLANK(Spreadsheet!D743)),COUNTIFS(Spreadsheet!E744:E$786,"=Child",Spreadsheet!C744:C$786, "="&amp;Spreadsheet!C743) + COUNTIFS(Spreadsheet!E744:E$786,"=Step-child",Spreadsheet!C744:C$786, "="&amp;Spreadsheet!C743),0)</f>
        <v>0</v>
      </c>
      <c r="L743" s="5">
        <f>IF(NOT(ISBLANK(J743)),COUNTIFS(Spreadsheet!E744:E$786,"=Wife",Spreadsheet!C744:C$786, "="&amp;Spreadsheet!C743) + COUNTIFS(Spreadsheet!E744:E$786,"=Husband",Spreadsheet!C744:C$786, "="&amp;Spreadsheet!C743),0)</f>
        <v>0</v>
      </c>
      <c r="M743" s="5">
        <f>IF(NOT(ISBLANK(Spreadsheet!AJ743)),VLOOKUP(Spreadsheet!AJ743,'Drop Downs'!$P$2:$R$16,3,FALSE),0)</f>
        <v>0</v>
      </c>
      <c r="N743" s="5">
        <f>IF(NOT(ISBLANK(Spreadsheet!AJ743)), VLOOKUP(Spreadsheet!AJ743,'Drop Downs'!$P$2:$R$16,2,FALSE),0)</f>
        <v>0</v>
      </c>
      <c r="O743" s="5">
        <f>IF(NOT(ISBLANK(Spreadsheet!AL743)),VLOOKUP(Spreadsheet!AL743,'Drop Downs'!$P$2:$R$16,3,FALSE), 0)</f>
        <v>0</v>
      </c>
      <c r="P743" s="5">
        <f>IF(NOT(ISBLANK(Spreadsheet!AL743)),VLOOKUP(Spreadsheet!AL743,'Drop Downs'!$P$2:$R$16,2,FALSE),0)</f>
        <v>0</v>
      </c>
      <c r="Q743" s="5">
        <f>IF(NOT(ISBLANK(Spreadsheet!AN743)),VLOOKUP(Spreadsheet!AN743,'Drop Downs'!$P$2:$R$16,3,FALSE),0)</f>
        <v>0</v>
      </c>
      <c r="R743" s="5">
        <f>IF(NOT(ISBLANK(Spreadsheet!AN743)),VLOOKUP(Spreadsheet!AN743,'Drop Downs'!$P$2:$R$16,2,FALSE),0)</f>
        <v>0</v>
      </c>
      <c r="S743" s="5" t="str">
        <f>IF(OR(M743&gt;K743,N743&gt;L743,O743&gt;K743, Q743&gt;K743,N743&gt;L743, P743&gt;L743, R743&gt;L743),"Member currently has a coverage election over what he/she needs.  Please add more dependents or adjust the coverage election.","")&amp;(IF(AND(NOT(ISBLANK(Spreadsheet!C743)),NOT(ISBLANK(Spreadsheet!D743)),ISBLANK(Spreadsheet!E743)),"Dependent lacks a relationship to member.Please select one from the drop-down.",""))</f>
        <v/>
      </c>
      <c r="T743" s="5" t="b">
        <f t="shared" si="53"/>
        <v>1</v>
      </c>
      <c r="U743" s="5" t="b">
        <f>OR(ISBLANK(Spreadsheet!C743),IF(NOT(ISBLANK(Spreadsheet!D743)),NOT(ISBLANK(Spreadsheet!E743)),TRUE))</f>
        <v>1</v>
      </c>
      <c r="V743" s="5" t="b">
        <f>OR(ISBLANK(Spreadsheet!C743), NOT(ISBLANK(Spreadsheet!I743)))</f>
        <v>1</v>
      </c>
      <c r="W743" s="5" t="b">
        <f>OR(ISBLANK(Spreadsheet!D743),NOT(ISBLANK(Spreadsheet!C743)))</f>
        <v>1</v>
      </c>
      <c r="X743" s="155" t="str">
        <f>REPT("0",MIN(FIND({1,2,3,4,5,6,7,8,9},Spreadsheet!C743&amp;"123456789"))-1)&amp;IF(ISBLANK(Spreadsheet!C743),"",SUMPRODUCT(MID(0&amp;Spreadsheet!C743,LARGE(INDEX(ISNUMBER(--MID(Spreadsheet!C743,ROW($1:$225),1))*
 ROW($1:$225),0),ROW($1:$225))+1,1)*10^ROW($1:$225)/10))</f>
        <v/>
      </c>
      <c r="Y743" s="5" t="b">
        <f>IF(NOT(ISBLANK(Spreadsheet!C743)),IF(AND(ISNUMBER(VALUE(Spreadsheet!C743)), LEN(Spreadsheet!C743)=9),TRUE,FALSE),TRUE)</f>
        <v>1</v>
      </c>
      <c r="Z743" s="155" t="str">
        <f>REPT("0",MIN(FIND({1,2,3,4,5,6,7,8,9},Spreadsheet!D743&amp;"123456789"))-1)&amp;IF(ISBLANK(Spreadsheet!D743),"",SUMPRODUCT(MID(0&amp;Spreadsheet!D743,LARGE(INDEX(ISNUMBER(--MID(Spreadsheet!D743,ROW($1:$225),1))*
 ROW($1:$225),0),ROW($1:$225))+1,1)*10^ROW($1:$225)/10))</f>
        <v/>
      </c>
      <c r="AA743" s="5" t="b">
        <f>IF(AND(NOT(ISBLANK(Spreadsheet!D743)),NOT(ISBLANK(Spreadsheet!C743))),IF(AND(ISNUMBER(VALUE(Spreadsheet!D743)), LEN(Spreadsheet!D743)=9),TRUE,FALSE),IF(AND(NOT(ISBLANK(Spreadsheet!D743)),ISBLANK(Spreadsheet!C743)),FALSE,TRUE))</f>
        <v>1</v>
      </c>
      <c r="AB743" s="5" t="b">
        <f>OR(ISBLANK(Spreadsheet!Y743),IF(NOT(ISBLANK(Spreadsheet!Y743)),LEN(Spreadsheet!Y743)=10,ISNUMBER(VALUE(Spreadsheet!Y743))))</f>
        <v>1</v>
      </c>
      <c r="AC743" s="5" t="b">
        <f>OR(ISBLANK(Spreadsheet!AI743), AND(NOT(ISBLANK(Spreadsheet!AJ743)), NOT(ISNUMBER(SEARCH("Waive",Spreadsheet!AJ743)))))</f>
        <v>1</v>
      </c>
      <c r="AD743" s="5" t="b">
        <f>OR(ISBLANK(Spreadsheet!AK743), AND(NOT(ISBLANK(Spreadsheet!AL743)), NOT(ISNUMBER(SEARCH("Waive",Spreadsheet!AL743)))))</f>
        <v>1</v>
      </c>
      <c r="AE743" s="5" t="b">
        <f>OR(ISBLANK(Spreadsheet!AM743), AND(NOT(ISBLANK(Spreadsheet!AN743)), NOT(ISNUMBER(SEARCH("Waive", Spreadsheet!AN743)))))</f>
        <v>1</v>
      </c>
      <c r="AF743" s="5" t="b">
        <f>OR(ISBLANK(Spreadsheet!C743), NOT(ISBLANK(Spreadsheet!D743)),NOT(ISBLANK(Spreadsheet!L743)))</f>
        <v>1</v>
      </c>
      <c r="AG743" s="5" t="b">
        <f>IF(AND(NOT(ISBLANK(Spreadsheet!C743)), NOT(ISBLANK(Spreadsheet!D743)),Spreadsheet!C743&lt;&gt;Spreadsheet!D743),IF(ISERROR(VLOOKUP(Spreadsheet!C743, Spreadsheet!$C$6:'Spreadsheet'!$C742,1,FALSE)), FALSE, TRUE),TRUE)</f>
        <v>1</v>
      </c>
      <c r="AH743" s="5" t="b">
        <f>Spreadsheet!$B$2=Spreadsheet!AD743</f>
        <v>1</v>
      </c>
      <c r="AI743" s="5" t="b">
        <f>IF(ISBLANK(Spreadsheet!G743),TRUE,IF(OR(LEN(Spreadsheet!G743)&gt;1,ISNUMBER(VALUE(Spreadsheet!G743))),FALSE,TRUE))</f>
        <v>1</v>
      </c>
      <c r="AJ743" s="5" t="b">
        <f>OR(ISBLANK(Spreadsheet!C743), NOT(ISBLANK(Spreadsheet!B743)), NOT(ISBLANK(Spreadsheet!D743)))</f>
        <v>1</v>
      </c>
      <c r="AK743" s="5" t="b">
        <f t="array" ref="AK743">IF(OR(AND(ISBLANK(Spreadsheet!E743),ISBLANK(Spreadsheet!D743),NOT(ISBLANK(Spreadsheet!C743))),AND(ISBLANK(Spreadsheet!E743),ISBLANK(Spreadsheet!D743),ISBLANK(Spreadsheet!C743))),TRUE,ISNUMBER(MATCH(TRUE,EXACT(Spreadsheet!E743,Relationships),0)))</f>
        <v>1</v>
      </c>
      <c r="AL743" s="5" t="b">
        <f>IF(NOT(ISBLANK(Spreadsheet!C743)),IF(OR(ISBLANK(Spreadsheet!F743),LEN(Spreadsheet!F743)&gt;40),FALSE,TRUE),TRUE)</f>
        <v>1</v>
      </c>
      <c r="AM743" s="5" t="b">
        <f>IF(NOT(ISBLANK(Spreadsheet!C743)),IF(OR(ISBLANK(Spreadsheet!H743),LEN(Spreadsheet!H743)&gt;40),FALSE,TRUE),TRUE)</f>
        <v>1</v>
      </c>
      <c r="AN743" s="5" t="b">
        <f t="array" ref="AN743">IF(ISBLANK(Spreadsheet!I743),TRUE,ISNUMBER(MATCH(TRUE,EXACT(Spreadsheet!I743,GenderValues),0)))</f>
        <v>1</v>
      </c>
      <c r="AO743" s="5" t="b">
        <f ca="1">IF(ISERROR(DATEVALUE(TEXT(Spreadsheet!J743,"mm/dd/yyyy")) &gt; TODAY()),IF(AND(ISBLANK(Spreadsheet!J743),ISBLANK(Spreadsheet!C743)),TRUE,FALSE),IF(DATEVALUE(TEXT(Spreadsheet!J743,"mm/dd/yyyy")) &gt; TODAY(),FALSE,TRUE))</f>
        <v>1</v>
      </c>
      <c r="AP743" s="5" t="b">
        <f>OR(ISBLANK(Spreadsheet!K743),LEN(Spreadsheet!K743)&lt;=100)</f>
        <v>1</v>
      </c>
      <c r="AQ743" s="5" t="b">
        <f t="array" ref="AQ743">IF(OR(AND(ISBLANK(Spreadsheet!L743),ISBLANK(Spreadsheet!C743)),AND(NOT(ISBLANK(Spreadsheet!C743)),NOT(ISBLANK(Spreadsheet!D743)))),TRUE,ISNUMBER(MATCH(TRUE,EXACT(Spreadsheet!L743,MaritalStatus),0)))</f>
        <v>1</v>
      </c>
      <c r="AR743" s="5" t="b">
        <f ca="1">IF(ISERROR(DATEVALUE(TEXT(Spreadsheet!M743,"mm/dd/yyyy")) &gt; TODAY()),IF(ISBLANK(Spreadsheet!M743),TRUE,FALSE),IF(DATEVALUE(TEXT(Spreadsheet!M743,"mm/dd/yyyy")) &gt; TODAY(),FALSE,TRUE))</f>
        <v>1</v>
      </c>
      <c r="AS743" s="5" t="b">
        <f>OR(ISBLANK(Spreadsheet!N743),LEN(Spreadsheet!N743)&lt;=100)</f>
        <v>1</v>
      </c>
      <c r="AT743" s="5" t="b">
        <f>OR(ISBLANK(Spreadsheet!O743),UPPER(Spreadsheet!O743)="YES")</f>
        <v>1</v>
      </c>
      <c r="AU743" s="5" t="b">
        <f>OR(ISBLANK(Spreadsheet!P743),UPPER(Spreadsheet!P743)="YES")</f>
        <v>1</v>
      </c>
      <c r="AV743" s="5" t="b">
        <f t="array" ref="AV743">IF(ISBLANK(Spreadsheet!Q743),TRUE,ISNUMBER(MATCH(TRUE,EXACT(Spreadsheet!Q743,OnGroupsPriorIns),0)))</f>
        <v>1</v>
      </c>
      <c r="AW743" s="5" t="b">
        <f>OR(ISBLANK(Spreadsheet!R743),UPPER(Spreadsheet!R743)="YES")</f>
        <v>1</v>
      </c>
      <c r="AX743" s="5" t="b">
        <f>OR(ISBLANK(Spreadsheet!S743),UPPER(Spreadsheet!S743)="YES")</f>
        <v>1</v>
      </c>
      <c r="AY743" s="5" t="b">
        <f>OR(AND(ISBLANK(Spreadsheet!C743),LEN(Spreadsheet!T743)=0),AND(NOT(ISBLANK(Spreadsheet!C743)),LEN(Spreadsheet!T743)&gt;0,LEN(Spreadsheet!T743)&lt;=50))</f>
        <v>1</v>
      </c>
      <c r="AZ743" s="5" t="b">
        <f>OR(LEN(Spreadsheet!U743)=0,AND(LEN(Spreadsheet!U743)&gt;0,LEN(Spreadsheet!U743)&lt;=50))</f>
        <v>1</v>
      </c>
      <c r="BA743" s="5" t="b">
        <f>OR(AND(ISBLANK(Spreadsheet!C743),LEN(Spreadsheet!V743)=0),AND(NOT(ISBLANK(Spreadsheet!C743)),LEN(Spreadsheet!V743)&gt;0,LEN(Spreadsheet!V743)&lt;=50))</f>
        <v>1</v>
      </c>
      <c r="BB743" s="5" t="b">
        <f t="array" ref="BB743">IF(AND(ISBLANK(Spreadsheet!C743),LEN(Spreadsheet!W743)=0),TRUE,ISNUMBER(MATCH(TRUE,EXACT(Spreadsheet!W743,States),0)))</f>
        <v>1</v>
      </c>
      <c r="BC743" s="5" t="b">
        <f>OR(AND(ISBLANK(Spreadsheet!C743),LEN(Spreadsheet!X743)=0),AND(NOT(ISBLANK(Spreadsheet!C743)),LEN(Spreadsheet!X743)&gt;0,LEN(Spreadsheet!X743)=5,ISNUMBER(VALUE(Spreadsheet!X743))))</f>
        <v>1</v>
      </c>
      <c r="BD743" s="5" t="b">
        <f>OR(ISBLANK(Spreadsheet!Z743),LEN(Spreadsheet!Z743)&lt;=50)</f>
        <v>1</v>
      </c>
      <c r="BE743" s="5" t="b">
        <f>ISBLANK(Spreadsheet!AA743)</f>
        <v>1</v>
      </c>
      <c r="BF743" s="5" t="b">
        <f>ISBLANK(Spreadsheet!AB743)</f>
        <v>1</v>
      </c>
      <c r="BG743" s="5" t="b">
        <f>IF(ISERROR(DATEVALUE(TEXT(Spreadsheet!AC743,"mm/dd/yyyy")) &gt; DATEVALUE(TEXT(Spreadsheet!J743,"mm/dd/yyyy"))),IF(OR(AND(ISBLANK(Spreadsheet!AC743),ISBLANK(Spreadsheet!C743)),AND(NOT(ISBLANK(Spreadsheet!C743)),ISBLANK(Spreadsheet!AC743),NOT(ISBLANK(Spreadsheet!D743)))),TRUE,FALSE),IF(DATEVALUE(TEXT(Spreadsheet!AC743,"mm/dd/yyyy")) &gt; DATEVALUE(TEXT(Spreadsheet!J743,"mm/dd/yyyy")),TRUE,FALSE))</f>
        <v>1</v>
      </c>
      <c r="BH743" s="5" t="b">
        <f>OR(AND(ISBLANK(Spreadsheet!C743),ISBLANK(Spreadsheet!AE743)),AND(NOT(ISBLANK(Spreadsheet!C743)),NOT(ISBLANK(Spreadsheet!D743)),ISBLANK(Spreadsheet!AE743)),AND(NOT(ISBLANK(Spreadsheet!C743)),ISBLANK(Spreadsheet!D743),NOT(ISBLANK(Spreadsheet!AE743)),LEN(Spreadsheet!AE743)&lt;=100))</f>
        <v>1</v>
      </c>
      <c r="BI743" s="5" t="b">
        <f t="array" ref="BI743">IF(ISBLANK(Spreadsheet!AF743),TRUE,ISNUMBER(MATCH(TRUE,EXACT(Spreadsheet!AF743,CobraShortReasons),0)))</f>
        <v>1</v>
      </c>
      <c r="BJ743" s="5" t="b">
        <f ca="1">IF(ISERROR(DATEVALUE(TEXT(Spreadsheet!AG743,"mm/dd/yyyy")) &gt; TODAY()),IF(ISBLANK(Spreadsheet!AG743),TRUE,FALSE),IF(DATEVALUE(TEXT(Spreadsheet!AG743,"mm/dd/yyyy")) &gt; TODAY(),FALSE,TRUE))</f>
        <v>1</v>
      </c>
      <c r="BK743" s="5" t="b">
        <f>OR(ISBLANK(Spreadsheet!AH743),LEN(Spreadsheet!AH743)&lt;=25)</f>
        <v>1</v>
      </c>
      <c r="BL743" s="5" t="b">
        <f t="array" aca="1" ref="BL743" ca="1">IF(ISBLANK(Spreadsheet!AI743),TRUE,ISNUMBER(MATCH(TRUE,EXACT(Spreadsheet!AI743,INDIRECT(Spreadsheet!$D$2)),0)))</f>
        <v>1</v>
      </c>
      <c r="BM743" s="5" t="b">
        <f t="array" aca="1" ref="BM743" ca="1">IF(ISBLANK(Spreadsheet!AJ743),TRUE,ISNUMBER(MATCH(TRUE,EXACT(Spreadsheet!AJ743,INDIRECT(Spreadsheet!BJ743)),0)))</f>
        <v>1</v>
      </c>
      <c r="BN743" s="5" t="b">
        <f t="array" ref="BN743">IF(ISBLANK(Spreadsheet!AK743),TRUE,ISNUMBER(MATCH(TRUE,EXACT(Spreadsheet!AK743,DentalPlans),0)))</f>
        <v>1</v>
      </c>
      <c r="BO743" s="5" t="b">
        <f t="array" aca="1" ref="BO743" ca="1">IF(ISBLANK(Spreadsheet!AL743),TRUE,ISNUMBER(MATCH(TRUE,EXACT(Spreadsheet!AL743,INDIRECT(Spreadsheet!BK743)),0)))</f>
        <v>1</v>
      </c>
      <c r="BP743" s="5" t="b">
        <f t="array" ref="BP743">IF(ISBLANK(Spreadsheet!AM743),TRUE,ISNUMBER(MATCH(TRUE,EXACT(Spreadsheet!AM743,VisionPlans),0)))</f>
        <v>1</v>
      </c>
      <c r="BQ743" s="5" t="b">
        <f t="array" aca="1" ref="BQ743" ca="1">IF(ISBLANK(Spreadsheet!AN743),TRUE,ISNUMBER(MATCH(TRUE,EXACT(Spreadsheet!AN743,INDIRECT(Spreadsheet!BL743)),0)))</f>
        <v>1</v>
      </c>
      <c r="BR743" s="5" t="b">
        <f t="array" ref="BR743">IF(ISBLANK(Spreadsheet!AO743),TRUE,ISNUMBER(MATCH(TRUE,EXACT(Spreadsheet!AO743,LifeBenefitClasses),0)))</f>
        <v>1</v>
      </c>
      <c r="BS743" s="5" t="b">
        <f>IF(OR(ISBLANK(Spreadsheet!AO743), Spreadsheet!AO743="Waive"),IF(ISBLANK(Spreadsheet!AP743),TRUE,FALSE),IF(OR(AND(NOT(ISBLANK(Spreadsheet!AO743)),ISBLANK(Spreadsheet!AP743)),NOT(ISNUMBER(VALUE(Spreadsheet!AP743)))),FALSE,IF(OR(AND(Spreadsheet!AP743&lt;6,MOD(Spreadsheet!AP743*10,5)=0), MOD(Spreadsheet!AP743,5000)=0),TRUE,FALSE)))</f>
        <v>1</v>
      </c>
      <c r="BT743" s="5" t="b">
        <f t="array" ref="BT743">IF(ISBLANK(Spreadsheet!AQ743),TRUE,ISNUMBER(MATCH(TRUE,EXACT(Spreadsheet!AQ743,EnrollWaive),0)))</f>
        <v>1</v>
      </c>
      <c r="BU743" s="5" t="b">
        <f t="array" ref="BU743">IF(ISBLANK(Spreadsheet!AR743),TRUE,ISNUMBER(MATCH(TRUE,EXACT(Spreadsheet!AR743,LifeBenefitClasses),0)))</f>
        <v>1</v>
      </c>
      <c r="BV743" s="5" t="b">
        <f>IF(OR(ISBLANK(Spreadsheet!AR743), Spreadsheet!AR743="Waive"),IF(ISBLANK(Spreadsheet!AS743),TRUE,FALSE),IF(OR(AND(NOT(ISBLANK(Spreadsheet!AR743)),ISBLANK(Spreadsheet!AS743)),NOT(ISNUMBER(VALUE(Spreadsheet!AS743)))),FALSE,IF(OR(AND(Spreadsheet!AS743&lt;6,MOD(Spreadsheet!AS743*10,5)=0), MOD(Spreadsheet!AS743,10000)=0),TRUE,FALSE)))</f>
        <v>1</v>
      </c>
      <c r="BW743" s="5" t="b">
        <f t="array" ref="BW743">IF(ISBLANK(Spreadsheet!AT743),TRUE,ISNUMBER(MATCH(TRUE,EXACT(Spreadsheet!AT743,LifeBenefitClasses),0)))</f>
        <v>1</v>
      </c>
      <c r="BX743" s="5" t="b">
        <f>IF(OR(ISBLANK(Spreadsheet!AT743), Spreadsheet!AT743="Waive"),IF(ISBLANK(Spreadsheet!AU743),TRUE,FALSE),IF(OR(AND(NOT(ISBLANK(Spreadsheet!AT743)),ISBLANK(Spreadsheet!AU743)),NOT(ISNUMBER(VALUE(Spreadsheet!AU743)))),FALSE,IF(AND(NOT(OR(ISBLANK(Spreadsheet!AT743),Spreadsheet!AT743="Waive")),NOT(OR(ISBLANK(Spreadsheet!AR743),Spreadsheet!AR743="Waive")),MOD(Spreadsheet!AU743,5000)=0, Spreadsheet!AU743&lt;=(Spreadsheet!AS743*0.5)),TRUE,FALSE)))</f>
        <v>1</v>
      </c>
      <c r="BY743" s="5" t="b">
        <f t="array" ref="BY743">IF(ISBLANK(Spreadsheet!AV743),TRUE,ISNUMBER(MATCH(TRUE,EXACT(Spreadsheet!AV743,EnrollWaive),0)))</f>
        <v>1</v>
      </c>
      <c r="BZ743" s="5" t="b">
        <f t="array" ref="BZ743">IF(ISBLANK(Spreadsheet!AW743),TRUE,ISNUMBER(MATCH(TRUE,EXACT(Spreadsheet!AW743,LifeBenefitClasses),0)))</f>
        <v>1</v>
      </c>
      <c r="CA743" s="5" t="b">
        <f t="array" ref="CA743">IF(ISBLANK(Spreadsheet!AX743),TRUE,ISNUMBER(MATCH(TRUE,EXACT(Spreadsheet!AX743,LifeBenefitClasses),0)))</f>
        <v>1</v>
      </c>
      <c r="CB743" s="5" t="b">
        <f t="array" ref="CB743">IF(ISBLANK(Spreadsheet!AY743),TRUE,ISNUMBER(MATCH(TRUE,EXACT(Spreadsheet!AY743,LifeBenefitClasses),0)))</f>
        <v>1</v>
      </c>
      <c r="CC743" s="5" t="b">
        <f t="array" ref="CC743">IF(ISBLANK(Spreadsheet!AZ743),TRUE,ISNUMBER(MATCH(TRUE,EXACT(Spreadsheet!AZ743,LifeBenefitClasses),0)))</f>
        <v>1</v>
      </c>
      <c r="CD743" s="5" t="b">
        <f t="array" ref="CD743">IF(ISBLANK(Spreadsheet!BA743),TRUE,ISNUMBER(MATCH(TRUE,EXACT(Spreadsheet!BA743,LifeBenefitClasses),0)))</f>
        <v>1</v>
      </c>
      <c r="CE743" s="5" t="b">
        <f>IF(OR(ISBLANK(Spreadsheet!BA743), Spreadsheet!BA743="Waive"),IF(ISBLANK(Spreadsheet!BB743),TRUE,FALSE),IF(OR(AND(NOT(ISBLANK(Spreadsheet!BA743)),ISBLANK(Spreadsheet!BB743)),NOT(ISNUMBER(VALUE(Spreadsheet!BB743))),ISBLANK(Spreadsheet!BC743),NOT(ISNUMBER(VALUE(Spreadsheet!BC743)))),FALSE,IF(AND(Spreadsheet!BB743&gt;=50000,Spreadsheet!BB743&lt;=250000,MOD(Spreadsheet!BB743,10000)=0,Spreadsheet!BB743&lt;=(10*Spreadsheet!BC743)),TRUE,FALSE)))</f>
        <v>1</v>
      </c>
      <c r="CF743" s="5" t="b">
        <f>IF(NOT(ISBLANK(Spreadsheet!BC743)),AND(ISNUMBER(VALUE(Spreadsheet!BC743)),Spreadsheet!BC743&gt;0),AND(OR(ISBLANK(Spreadsheet!AO743),Spreadsheet!AO743="Waive",AND(NOT(OR(ISBLANK(Spreadsheet!AO743),Spreadsheet!AO743="Waive")),Spreadsheet!AP743&gt;=6)),OR(ISBLANK(Spreadsheet!AR743),AND(NOT(OR(ISBLANK(Spreadsheet!AR743),Spreadsheet!AR743="Waive")),Spreadsheet!AS743&gt;=6)),OR(ISBLANK(Spreadsheet!AW743)),OR(ISBLANK(Spreadsheet!AX743)),OR(ISBLANK(Spreadsheet!AY743)),OR(ISBLANK(Spreadsheet!AZ743)),OR(ISBLANK(Spreadsheet!BA743),Spreadsheet!BA743="Waive")))</f>
        <v>1</v>
      </c>
      <c r="CG743" s="5" t="b">
        <f t="shared" ca="1" si="51"/>
        <v>1</v>
      </c>
    </row>
    <row r="744" spans="8:85" x14ac:dyDescent="0.3">
      <c r="H744" s="5">
        <f t="shared" ca="1" si="52"/>
        <v>2</v>
      </c>
      <c r="I744" s="5" t="str">
        <f t="shared" ca="1" si="50"/>
        <v/>
      </c>
      <c r="J744" s="5" t="str">
        <f>IF(AND(NOT(ISBLANK(Spreadsheet!C744)),ISBLANK(Spreadsheet!D744)),Spreadsheet!F744&amp;" "&amp;Spreadsheet!H744,"")</f>
        <v/>
      </c>
      <c r="K744" s="5">
        <f>IF(AND(NOT(ISBLANK(Spreadsheet!C744)),ISBLANK(Spreadsheet!D744)),COUNTIFS(Spreadsheet!E745:E$786,"=Child",Spreadsheet!C745:C$786, "="&amp;Spreadsheet!C744) + COUNTIFS(Spreadsheet!E745:E$786,"=Step-child",Spreadsheet!C745:C$786, "="&amp;Spreadsheet!C744),0)</f>
        <v>0</v>
      </c>
      <c r="L744" s="5">
        <f>IF(NOT(ISBLANK(J744)),COUNTIFS(Spreadsheet!E745:E$786,"=Wife",Spreadsheet!C745:C$786, "="&amp;Spreadsheet!C744) + COUNTIFS(Spreadsheet!E745:E$786,"=Husband",Spreadsheet!C745:C$786, "="&amp;Spreadsheet!C744),0)</f>
        <v>0</v>
      </c>
      <c r="M744" s="5">
        <f>IF(NOT(ISBLANK(Spreadsheet!AJ744)),VLOOKUP(Spreadsheet!AJ744,'Drop Downs'!$P$2:$R$16,3,FALSE),0)</f>
        <v>0</v>
      </c>
      <c r="N744" s="5">
        <f>IF(NOT(ISBLANK(Spreadsheet!AJ744)), VLOOKUP(Spreadsheet!AJ744,'Drop Downs'!$P$2:$R$16,2,FALSE),0)</f>
        <v>0</v>
      </c>
      <c r="O744" s="5">
        <f>IF(NOT(ISBLANK(Spreadsheet!AL744)),VLOOKUP(Spreadsheet!AL744,'Drop Downs'!$P$2:$R$16,3,FALSE), 0)</f>
        <v>0</v>
      </c>
      <c r="P744" s="5">
        <f>IF(NOT(ISBLANK(Spreadsheet!AL744)),VLOOKUP(Spreadsheet!AL744,'Drop Downs'!$P$2:$R$16,2,FALSE),0)</f>
        <v>0</v>
      </c>
      <c r="Q744" s="5">
        <f>IF(NOT(ISBLANK(Spreadsheet!AN744)),VLOOKUP(Spreadsheet!AN744,'Drop Downs'!$P$2:$R$16,3,FALSE),0)</f>
        <v>0</v>
      </c>
      <c r="R744" s="5">
        <f>IF(NOT(ISBLANK(Spreadsheet!AN744)),VLOOKUP(Spreadsheet!AN744,'Drop Downs'!$P$2:$R$16,2,FALSE),0)</f>
        <v>0</v>
      </c>
      <c r="S744" s="5" t="str">
        <f>IF(OR(M744&gt;K744,N744&gt;L744,O744&gt;K744, Q744&gt;K744,N744&gt;L744, P744&gt;L744, R744&gt;L744),"Member currently has a coverage election over what he/she needs.  Please add more dependents or adjust the coverage election.","")&amp;(IF(AND(NOT(ISBLANK(Spreadsheet!C744)),NOT(ISBLANK(Spreadsheet!D744)),ISBLANK(Spreadsheet!E744)),"Dependent lacks a relationship to member.Please select one from the drop-down.",""))</f>
        <v/>
      </c>
      <c r="T744" s="5" t="b">
        <f t="shared" si="53"/>
        <v>1</v>
      </c>
      <c r="U744" s="5" t="b">
        <f>OR(ISBLANK(Spreadsheet!C744),IF(NOT(ISBLANK(Spreadsheet!D744)),NOT(ISBLANK(Spreadsheet!E744)),TRUE))</f>
        <v>1</v>
      </c>
      <c r="V744" s="5" t="b">
        <f>OR(ISBLANK(Spreadsheet!C744), NOT(ISBLANK(Spreadsheet!I744)))</f>
        <v>1</v>
      </c>
      <c r="W744" s="5" t="b">
        <f>OR(ISBLANK(Spreadsheet!D744),NOT(ISBLANK(Spreadsheet!C744)))</f>
        <v>1</v>
      </c>
      <c r="X744" s="155" t="str">
        <f>REPT("0",MIN(FIND({1,2,3,4,5,6,7,8,9},Spreadsheet!C744&amp;"123456789"))-1)&amp;IF(ISBLANK(Spreadsheet!C744),"",SUMPRODUCT(MID(0&amp;Spreadsheet!C744,LARGE(INDEX(ISNUMBER(--MID(Spreadsheet!C744,ROW($1:$225),1))*
 ROW($1:$225),0),ROW($1:$225))+1,1)*10^ROW($1:$225)/10))</f>
        <v/>
      </c>
      <c r="Y744" s="5" t="b">
        <f>IF(NOT(ISBLANK(Spreadsheet!C744)),IF(AND(ISNUMBER(VALUE(Spreadsheet!C744)), LEN(Spreadsheet!C744)=9),TRUE,FALSE),TRUE)</f>
        <v>1</v>
      </c>
      <c r="Z744" s="155" t="str">
        <f>REPT("0",MIN(FIND({1,2,3,4,5,6,7,8,9},Spreadsheet!D744&amp;"123456789"))-1)&amp;IF(ISBLANK(Spreadsheet!D744),"",SUMPRODUCT(MID(0&amp;Spreadsheet!D744,LARGE(INDEX(ISNUMBER(--MID(Spreadsheet!D744,ROW($1:$225),1))*
 ROW($1:$225),0),ROW($1:$225))+1,1)*10^ROW($1:$225)/10))</f>
        <v/>
      </c>
      <c r="AA744" s="5" t="b">
        <f>IF(AND(NOT(ISBLANK(Spreadsheet!D744)),NOT(ISBLANK(Spreadsheet!C744))),IF(AND(ISNUMBER(VALUE(Spreadsheet!D744)), LEN(Spreadsheet!D744)=9),TRUE,FALSE),IF(AND(NOT(ISBLANK(Spreadsheet!D744)),ISBLANK(Spreadsheet!C744)),FALSE,TRUE))</f>
        <v>1</v>
      </c>
      <c r="AB744" s="5" t="b">
        <f>OR(ISBLANK(Spreadsheet!Y744),IF(NOT(ISBLANK(Spreadsheet!Y744)),LEN(Spreadsheet!Y744)=10,ISNUMBER(VALUE(Spreadsheet!Y744))))</f>
        <v>1</v>
      </c>
      <c r="AC744" s="5" t="b">
        <f>OR(ISBLANK(Spreadsheet!AI744), AND(NOT(ISBLANK(Spreadsheet!AJ744)), NOT(ISNUMBER(SEARCH("Waive",Spreadsheet!AJ744)))))</f>
        <v>1</v>
      </c>
      <c r="AD744" s="5" t="b">
        <f>OR(ISBLANK(Spreadsheet!AK744), AND(NOT(ISBLANK(Spreadsheet!AL744)), NOT(ISNUMBER(SEARCH("Waive",Spreadsheet!AL744)))))</f>
        <v>1</v>
      </c>
      <c r="AE744" s="5" t="b">
        <f>OR(ISBLANK(Spreadsheet!AM744), AND(NOT(ISBLANK(Spreadsheet!AN744)), NOT(ISNUMBER(SEARCH("Waive", Spreadsheet!AN744)))))</f>
        <v>1</v>
      </c>
      <c r="AF744" s="5" t="b">
        <f>OR(ISBLANK(Spreadsheet!C744), NOT(ISBLANK(Spreadsheet!D744)),NOT(ISBLANK(Spreadsheet!L744)))</f>
        <v>1</v>
      </c>
      <c r="AG744" s="5" t="b">
        <f>IF(AND(NOT(ISBLANK(Spreadsheet!C744)), NOT(ISBLANK(Spreadsheet!D744)),Spreadsheet!C744&lt;&gt;Spreadsheet!D744),IF(ISERROR(VLOOKUP(Spreadsheet!C744, Spreadsheet!$C$6:'Spreadsheet'!$C743,1,FALSE)), FALSE, TRUE),TRUE)</f>
        <v>1</v>
      </c>
      <c r="AH744" s="5" t="b">
        <f>Spreadsheet!$B$2=Spreadsheet!AD744</f>
        <v>1</v>
      </c>
      <c r="AI744" s="5" t="b">
        <f>IF(ISBLANK(Spreadsheet!G744),TRUE,IF(OR(LEN(Spreadsheet!G744)&gt;1,ISNUMBER(VALUE(Spreadsheet!G744))),FALSE,TRUE))</f>
        <v>1</v>
      </c>
      <c r="AJ744" s="5" t="b">
        <f>OR(ISBLANK(Spreadsheet!C744), NOT(ISBLANK(Spreadsheet!B744)), NOT(ISBLANK(Spreadsheet!D744)))</f>
        <v>1</v>
      </c>
      <c r="AK744" s="5" t="b">
        <f t="array" ref="AK744">IF(OR(AND(ISBLANK(Spreadsheet!E744),ISBLANK(Spreadsheet!D744),NOT(ISBLANK(Spreadsheet!C744))),AND(ISBLANK(Spreadsheet!E744),ISBLANK(Spreadsheet!D744),ISBLANK(Spreadsheet!C744))),TRUE,ISNUMBER(MATCH(TRUE,EXACT(Spreadsheet!E744,Relationships),0)))</f>
        <v>1</v>
      </c>
      <c r="AL744" s="5" t="b">
        <f>IF(NOT(ISBLANK(Spreadsheet!C744)),IF(OR(ISBLANK(Spreadsheet!F744),LEN(Spreadsheet!F744)&gt;40),FALSE,TRUE),TRUE)</f>
        <v>1</v>
      </c>
      <c r="AM744" s="5" t="b">
        <f>IF(NOT(ISBLANK(Spreadsheet!C744)),IF(OR(ISBLANK(Spreadsheet!H744),LEN(Spreadsheet!H744)&gt;40),FALSE,TRUE),TRUE)</f>
        <v>1</v>
      </c>
      <c r="AN744" s="5" t="b">
        <f t="array" ref="AN744">IF(ISBLANK(Spreadsheet!I744),TRUE,ISNUMBER(MATCH(TRUE,EXACT(Spreadsheet!I744,GenderValues),0)))</f>
        <v>1</v>
      </c>
      <c r="AO744" s="5" t="b">
        <f ca="1">IF(ISERROR(DATEVALUE(TEXT(Spreadsheet!J744,"mm/dd/yyyy")) &gt; TODAY()),IF(AND(ISBLANK(Spreadsheet!J744),ISBLANK(Spreadsheet!C744)),TRUE,FALSE),IF(DATEVALUE(TEXT(Spreadsheet!J744,"mm/dd/yyyy")) &gt; TODAY(),FALSE,TRUE))</f>
        <v>1</v>
      </c>
      <c r="AP744" s="5" t="b">
        <f>OR(ISBLANK(Spreadsheet!K744),LEN(Spreadsheet!K744)&lt;=100)</f>
        <v>1</v>
      </c>
      <c r="AQ744" s="5" t="b">
        <f t="array" ref="AQ744">IF(OR(AND(ISBLANK(Spreadsheet!L744),ISBLANK(Spreadsheet!C744)),AND(NOT(ISBLANK(Spreadsheet!C744)),NOT(ISBLANK(Spreadsheet!D744)))),TRUE,ISNUMBER(MATCH(TRUE,EXACT(Spreadsheet!L744,MaritalStatus),0)))</f>
        <v>1</v>
      </c>
      <c r="AR744" s="5" t="b">
        <f ca="1">IF(ISERROR(DATEVALUE(TEXT(Spreadsheet!M744,"mm/dd/yyyy")) &gt; TODAY()),IF(ISBLANK(Spreadsheet!M744),TRUE,FALSE),IF(DATEVALUE(TEXT(Spreadsheet!M744,"mm/dd/yyyy")) &gt; TODAY(),FALSE,TRUE))</f>
        <v>1</v>
      </c>
      <c r="AS744" s="5" t="b">
        <f>OR(ISBLANK(Spreadsheet!N744),LEN(Spreadsheet!N744)&lt;=100)</f>
        <v>1</v>
      </c>
      <c r="AT744" s="5" t="b">
        <f>OR(ISBLANK(Spreadsheet!O744),UPPER(Spreadsheet!O744)="YES")</f>
        <v>1</v>
      </c>
      <c r="AU744" s="5" t="b">
        <f>OR(ISBLANK(Spreadsheet!P744),UPPER(Spreadsheet!P744)="YES")</f>
        <v>1</v>
      </c>
      <c r="AV744" s="5" t="b">
        <f t="array" ref="AV744">IF(ISBLANK(Spreadsheet!Q744),TRUE,ISNUMBER(MATCH(TRUE,EXACT(Spreadsheet!Q744,OnGroupsPriorIns),0)))</f>
        <v>1</v>
      </c>
      <c r="AW744" s="5" t="b">
        <f>OR(ISBLANK(Spreadsheet!R744),UPPER(Spreadsheet!R744)="YES")</f>
        <v>1</v>
      </c>
      <c r="AX744" s="5" t="b">
        <f>OR(ISBLANK(Spreadsheet!S744),UPPER(Spreadsheet!S744)="YES")</f>
        <v>1</v>
      </c>
      <c r="AY744" s="5" t="b">
        <f>OR(AND(ISBLANK(Spreadsheet!C744),LEN(Spreadsheet!T744)=0),AND(NOT(ISBLANK(Spreadsheet!C744)),LEN(Spreadsheet!T744)&gt;0,LEN(Spreadsheet!T744)&lt;=50))</f>
        <v>1</v>
      </c>
      <c r="AZ744" s="5" t="b">
        <f>OR(LEN(Spreadsheet!U744)=0,AND(LEN(Spreadsheet!U744)&gt;0,LEN(Spreadsheet!U744)&lt;=50))</f>
        <v>1</v>
      </c>
      <c r="BA744" s="5" t="b">
        <f>OR(AND(ISBLANK(Spreadsheet!C744),LEN(Spreadsheet!V744)=0),AND(NOT(ISBLANK(Spreadsheet!C744)),LEN(Spreadsheet!V744)&gt;0,LEN(Spreadsheet!V744)&lt;=50))</f>
        <v>1</v>
      </c>
      <c r="BB744" s="5" t="b">
        <f t="array" ref="BB744">IF(AND(ISBLANK(Spreadsheet!C744),LEN(Spreadsheet!W744)=0),TRUE,ISNUMBER(MATCH(TRUE,EXACT(Spreadsheet!W744,States),0)))</f>
        <v>1</v>
      </c>
      <c r="BC744" s="5" t="b">
        <f>OR(AND(ISBLANK(Spreadsheet!C744),LEN(Spreadsheet!X744)=0),AND(NOT(ISBLANK(Spreadsheet!C744)),LEN(Spreadsheet!X744)&gt;0,LEN(Spreadsheet!X744)=5,ISNUMBER(VALUE(Spreadsheet!X744))))</f>
        <v>1</v>
      </c>
      <c r="BD744" s="5" t="b">
        <f>OR(ISBLANK(Spreadsheet!Z744),LEN(Spreadsheet!Z744)&lt;=50)</f>
        <v>1</v>
      </c>
      <c r="BE744" s="5" t="b">
        <f>ISBLANK(Spreadsheet!AA744)</f>
        <v>1</v>
      </c>
      <c r="BF744" s="5" t="b">
        <f>ISBLANK(Spreadsheet!AB744)</f>
        <v>1</v>
      </c>
      <c r="BG744" s="5" t="b">
        <f>IF(ISERROR(DATEVALUE(TEXT(Spreadsheet!AC744,"mm/dd/yyyy")) &gt; DATEVALUE(TEXT(Spreadsheet!J744,"mm/dd/yyyy"))),IF(OR(AND(ISBLANK(Spreadsheet!AC744),ISBLANK(Spreadsheet!C744)),AND(NOT(ISBLANK(Spreadsheet!C744)),ISBLANK(Spreadsheet!AC744),NOT(ISBLANK(Spreadsheet!D744)))),TRUE,FALSE),IF(DATEVALUE(TEXT(Spreadsheet!AC744,"mm/dd/yyyy")) &gt; DATEVALUE(TEXT(Spreadsheet!J744,"mm/dd/yyyy")),TRUE,FALSE))</f>
        <v>1</v>
      </c>
      <c r="BH744" s="5" t="b">
        <f>OR(AND(ISBLANK(Spreadsheet!C744),ISBLANK(Spreadsheet!AE744)),AND(NOT(ISBLANK(Spreadsheet!C744)),NOT(ISBLANK(Spreadsheet!D744)),ISBLANK(Spreadsheet!AE744)),AND(NOT(ISBLANK(Spreadsheet!C744)),ISBLANK(Spreadsheet!D744),NOT(ISBLANK(Spreadsheet!AE744)),LEN(Spreadsheet!AE744)&lt;=100))</f>
        <v>1</v>
      </c>
      <c r="BI744" s="5" t="b">
        <f t="array" ref="BI744">IF(ISBLANK(Spreadsheet!AF744),TRUE,ISNUMBER(MATCH(TRUE,EXACT(Spreadsheet!AF744,CobraShortReasons),0)))</f>
        <v>1</v>
      </c>
      <c r="BJ744" s="5" t="b">
        <f ca="1">IF(ISERROR(DATEVALUE(TEXT(Spreadsheet!AG744,"mm/dd/yyyy")) &gt; TODAY()),IF(ISBLANK(Spreadsheet!AG744),TRUE,FALSE),IF(DATEVALUE(TEXT(Spreadsheet!AG744,"mm/dd/yyyy")) &gt; TODAY(),FALSE,TRUE))</f>
        <v>1</v>
      </c>
      <c r="BK744" s="5" t="b">
        <f>OR(ISBLANK(Spreadsheet!AH744),LEN(Spreadsheet!AH744)&lt;=25)</f>
        <v>1</v>
      </c>
      <c r="BL744" s="5" t="b">
        <f t="array" aca="1" ref="BL744" ca="1">IF(ISBLANK(Spreadsheet!AI744),TRUE,ISNUMBER(MATCH(TRUE,EXACT(Spreadsheet!AI744,INDIRECT(Spreadsheet!$D$2)),0)))</f>
        <v>1</v>
      </c>
      <c r="BM744" s="5" t="b">
        <f t="array" aca="1" ref="BM744" ca="1">IF(ISBLANK(Spreadsheet!AJ744),TRUE,ISNUMBER(MATCH(TRUE,EXACT(Spreadsheet!AJ744,INDIRECT(Spreadsheet!BJ744)),0)))</f>
        <v>1</v>
      </c>
      <c r="BN744" s="5" t="b">
        <f t="array" ref="BN744">IF(ISBLANK(Spreadsheet!AK744),TRUE,ISNUMBER(MATCH(TRUE,EXACT(Spreadsheet!AK744,DentalPlans),0)))</f>
        <v>1</v>
      </c>
      <c r="BO744" s="5" t="b">
        <f t="array" aca="1" ref="BO744" ca="1">IF(ISBLANK(Spreadsheet!AL744),TRUE,ISNUMBER(MATCH(TRUE,EXACT(Spreadsheet!AL744,INDIRECT(Spreadsheet!BK744)),0)))</f>
        <v>1</v>
      </c>
      <c r="BP744" s="5" t="b">
        <f t="array" ref="BP744">IF(ISBLANK(Spreadsheet!AM744),TRUE,ISNUMBER(MATCH(TRUE,EXACT(Spreadsheet!AM744,VisionPlans),0)))</f>
        <v>1</v>
      </c>
      <c r="BQ744" s="5" t="b">
        <f t="array" aca="1" ref="BQ744" ca="1">IF(ISBLANK(Spreadsheet!AN744),TRUE,ISNUMBER(MATCH(TRUE,EXACT(Spreadsheet!AN744,INDIRECT(Spreadsheet!BL744)),0)))</f>
        <v>1</v>
      </c>
      <c r="BR744" s="5" t="b">
        <f t="array" ref="BR744">IF(ISBLANK(Spreadsheet!AO744),TRUE,ISNUMBER(MATCH(TRUE,EXACT(Spreadsheet!AO744,LifeBenefitClasses),0)))</f>
        <v>1</v>
      </c>
      <c r="BS744" s="5" t="b">
        <f>IF(OR(ISBLANK(Spreadsheet!AO744), Spreadsheet!AO744="Waive"),IF(ISBLANK(Spreadsheet!AP744),TRUE,FALSE),IF(OR(AND(NOT(ISBLANK(Spreadsheet!AO744)),ISBLANK(Spreadsheet!AP744)),NOT(ISNUMBER(VALUE(Spreadsheet!AP744)))),FALSE,IF(OR(AND(Spreadsheet!AP744&lt;6,MOD(Spreadsheet!AP744*10,5)=0), MOD(Spreadsheet!AP744,5000)=0),TRUE,FALSE)))</f>
        <v>1</v>
      </c>
      <c r="BT744" s="5" t="b">
        <f t="array" ref="BT744">IF(ISBLANK(Spreadsheet!AQ744),TRUE,ISNUMBER(MATCH(TRUE,EXACT(Spreadsheet!AQ744,EnrollWaive),0)))</f>
        <v>1</v>
      </c>
      <c r="BU744" s="5" t="b">
        <f t="array" ref="BU744">IF(ISBLANK(Spreadsheet!AR744),TRUE,ISNUMBER(MATCH(TRUE,EXACT(Spreadsheet!AR744,LifeBenefitClasses),0)))</f>
        <v>1</v>
      </c>
      <c r="BV744" s="5" t="b">
        <f>IF(OR(ISBLANK(Spreadsheet!AR744), Spreadsheet!AR744="Waive"),IF(ISBLANK(Spreadsheet!AS744),TRUE,FALSE),IF(OR(AND(NOT(ISBLANK(Spreadsheet!AR744)),ISBLANK(Spreadsheet!AS744)),NOT(ISNUMBER(VALUE(Spreadsheet!AS744)))),FALSE,IF(OR(AND(Spreadsheet!AS744&lt;6,MOD(Spreadsheet!AS744*10,5)=0), MOD(Spreadsheet!AS744,10000)=0),TRUE,FALSE)))</f>
        <v>1</v>
      </c>
      <c r="BW744" s="5" t="b">
        <f t="array" ref="BW744">IF(ISBLANK(Spreadsheet!AT744),TRUE,ISNUMBER(MATCH(TRUE,EXACT(Spreadsheet!AT744,LifeBenefitClasses),0)))</f>
        <v>1</v>
      </c>
      <c r="BX744" s="5" t="b">
        <f>IF(OR(ISBLANK(Spreadsheet!AT744), Spreadsheet!AT744="Waive"),IF(ISBLANK(Spreadsheet!AU744),TRUE,FALSE),IF(OR(AND(NOT(ISBLANK(Spreadsheet!AT744)),ISBLANK(Spreadsheet!AU744)),NOT(ISNUMBER(VALUE(Spreadsheet!AU744)))),FALSE,IF(AND(NOT(OR(ISBLANK(Spreadsheet!AT744),Spreadsheet!AT744="Waive")),NOT(OR(ISBLANK(Spreadsheet!AR744),Spreadsheet!AR744="Waive")),MOD(Spreadsheet!AU744,5000)=0, Spreadsheet!AU744&lt;=(Spreadsheet!AS744*0.5)),TRUE,FALSE)))</f>
        <v>1</v>
      </c>
      <c r="BY744" s="5" t="b">
        <f t="array" ref="BY744">IF(ISBLANK(Spreadsheet!AV744),TRUE,ISNUMBER(MATCH(TRUE,EXACT(Spreadsheet!AV744,EnrollWaive),0)))</f>
        <v>1</v>
      </c>
      <c r="BZ744" s="5" t="b">
        <f t="array" ref="BZ744">IF(ISBLANK(Spreadsheet!AW744),TRUE,ISNUMBER(MATCH(TRUE,EXACT(Spreadsheet!AW744,LifeBenefitClasses),0)))</f>
        <v>1</v>
      </c>
      <c r="CA744" s="5" t="b">
        <f t="array" ref="CA744">IF(ISBLANK(Spreadsheet!AX744),TRUE,ISNUMBER(MATCH(TRUE,EXACT(Spreadsheet!AX744,LifeBenefitClasses),0)))</f>
        <v>1</v>
      </c>
      <c r="CB744" s="5" t="b">
        <f t="array" ref="CB744">IF(ISBLANK(Spreadsheet!AY744),TRUE,ISNUMBER(MATCH(TRUE,EXACT(Spreadsheet!AY744,LifeBenefitClasses),0)))</f>
        <v>1</v>
      </c>
      <c r="CC744" s="5" t="b">
        <f t="array" ref="CC744">IF(ISBLANK(Spreadsheet!AZ744),TRUE,ISNUMBER(MATCH(TRUE,EXACT(Spreadsheet!AZ744,LifeBenefitClasses),0)))</f>
        <v>1</v>
      </c>
      <c r="CD744" s="5" t="b">
        <f t="array" ref="CD744">IF(ISBLANK(Spreadsheet!BA744),TRUE,ISNUMBER(MATCH(TRUE,EXACT(Spreadsheet!BA744,LifeBenefitClasses),0)))</f>
        <v>1</v>
      </c>
      <c r="CE744" s="5" t="b">
        <f>IF(OR(ISBLANK(Spreadsheet!BA744), Spreadsheet!BA744="Waive"),IF(ISBLANK(Spreadsheet!BB744),TRUE,FALSE),IF(OR(AND(NOT(ISBLANK(Spreadsheet!BA744)),ISBLANK(Spreadsheet!BB744)),NOT(ISNUMBER(VALUE(Spreadsheet!BB744))),ISBLANK(Spreadsheet!BC744),NOT(ISNUMBER(VALUE(Spreadsheet!BC744)))),FALSE,IF(AND(Spreadsheet!BB744&gt;=50000,Spreadsheet!BB744&lt;=250000,MOD(Spreadsheet!BB744,10000)=0,Spreadsheet!BB744&lt;=(10*Spreadsheet!BC744)),TRUE,FALSE)))</f>
        <v>1</v>
      </c>
      <c r="CF744" s="5" t="b">
        <f>IF(NOT(ISBLANK(Spreadsheet!BC744)),AND(ISNUMBER(VALUE(Spreadsheet!BC744)),Spreadsheet!BC744&gt;0),AND(OR(ISBLANK(Spreadsheet!AO744),Spreadsheet!AO744="Waive",AND(NOT(OR(ISBLANK(Spreadsheet!AO744),Spreadsheet!AO744="Waive")),Spreadsheet!AP744&gt;=6)),OR(ISBLANK(Spreadsheet!AR744),AND(NOT(OR(ISBLANK(Spreadsheet!AR744),Spreadsheet!AR744="Waive")),Spreadsheet!AS744&gt;=6)),OR(ISBLANK(Spreadsheet!AW744)),OR(ISBLANK(Spreadsheet!AX744)),OR(ISBLANK(Spreadsheet!AY744)),OR(ISBLANK(Spreadsheet!AZ744)),OR(ISBLANK(Spreadsheet!BA744),Spreadsheet!BA744="Waive")))</f>
        <v>1</v>
      </c>
      <c r="CG744" s="5" t="b">
        <f t="shared" ca="1" si="51"/>
        <v>1</v>
      </c>
    </row>
    <row r="745" spans="8:85" x14ac:dyDescent="0.3">
      <c r="H745" s="5">
        <f t="shared" ca="1" si="52"/>
        <v>2</v>
      </c>
      <c r="I745" s="5" t="str">
        <f t="shared" ca="1" si="50"/>
        <v/>
      </c>
      <c r="J745" s="5" t="str">
        <f>IF(AND(NOT(ISBLANK(Spreadsheet!C745)),ISBLANK(Spreadsheet!D745)),Spreadsheet!F745&amp;" "&amp;Spreadsheet!H745,"")</f>
        <v/>
      </c>
      <c r="K745" s="5">
        <f>IF(AND(NOT(ISBLANK(Spreadsheet!C745)),ISBLANK(Spreadsheet!D745)),COUNTIFS(Spreadsheet!E746:E$786,"=Child",Spreadsheet!C746:C$786, "="&amp;Spreadsheet!C745) + COUNTIFS(Spreadsheet!E746:E$786,"=Step-child",Spreadsheet!C746:C$786, "="&amp;Spreadsheet!C745),0)</f>
        <v>0</v>
      </c>
      <c r="L745" s="5">
        <f>IF(NOT(ISBLANK(J745)),COUNTIFS(Spreadsheet!E746:E$786,"=Wife",Spreadsheet!C746:C$786, "="&amp;Spreadsheet!C745) + COUNTIFS(Spreadsheet!E746:E$786,"=Husband",Spreadsheet!C746:C$786, "="&amp;Spreadsheet!C745),0)</f>
        <v>0</v>
      </c>
      <c r="M745" s="5">
        <f>IF(NOT(ISBLANK(Spreadsheet!AJ745)),VLOOKUP(Spreadsheet!AJ745,'Drop Downs'!$P$2:$R$16,3,FALSE),0)</f>
        <v>0</v>
      </c>
      <c r="N745" s="5">
        <f>IF(NOT(ISBLANK(Spreadsheet!AJ745)), VLOOKUP(Spreadsheet!AJ745,'Drop Downs'!$P$2:$R$16,2,FALSE),0)</f>
        <v>0</v>
      </c>
      <c r="O745" s="5">
        <f>IF(NOT(ISBLANK(Spreadsheet!AL745)),VLOOKUP(Spreadsheet!AL745,'Drop Downs'!$P$2:$R$16,3,FALSE), 0)</f>
        <v>0</v>
      </c>
      <c r="P745" s="5">
        <f>IF(NOT(ISBLANK(Spreadsheet!AL745)),VLOOKUP(Spreadsheet!AL745,'Drop Downs'!$P$2:$R$16,2,FALSE),0)</f>
        <v>0</v>
      </c>
      <c r="Q745" s="5">
        <f>IF(NOT(ISBLANK(Spreadsheet!AN745)),VLOOKUP(Spreadsheet!AN745,'Drop Downs'!$P$2:$R$16,3,FALSE),0)</f>
        <v>0</v>
      </c>
      <c r="R745" s="5">
        <f>IF(NOT(ISBLANK(Spreadsheet!AN745)),VLOOKUP(Spreadsheet!AN745,'Drop Downs'!$P$2:$R$16,2,FALSE),0)</f>
        <v>0</v>
      </c>
      <c r="S745" s="5" t="str">
        <f>IF(OR(M745&gt;K745,N745&gt;L745,O745&gt;K745, Q745&gt;K745,N745&gt;L745, P745&gt;L745, R745&gt;L745),"Member currently has a coverage election over what he/she needs.  Please add more dependents or adjust the coverage election.","")&amp;(IF(AND(NOT(ISBLANK(Spreadsheet!C745)),NOT(ISBLANK(Spreadsheet!D745)),ISBLANK(Spreadsheet!E745)),"Dependent lacks a relationship to member.Please select one from the drop-down.",""))</f>
        <v/>
      </c>
      <c r="T745" s="5" t="b">
        <f t="shared" si="53"/>
        <v>1</v>
      </c>
      <c r="U745" s="5" t="b">
        <f>OR(ISBLANK(Spreadsheet!C745),IF(NOT(ISBLANK(Spreadsheet!D745)),NOT(ISBLANK(Spreadsheet!E745)),TRUE))</f>
        <v>1</v>
      </c>
      <c r="V745" s="5" t="b">
        <f>OR(ISBLANK(Spreadsheet!C745), NOT(ISBLANK(Spreadsheet!I745)))</f>
        <v>1</v>
      </c>
      <c r="W745" s="5" t="b">
        <f>OR(ISBLANK(Spreadsheet!D745),NOT(ISBLANK(Spreadsheet!C745)))</f>
        <v>1</v>
      </c>
      <c r="X745" s="155" t="str">
        <f>REPT("0",MIN(FIND({1,2,3,4,5,6,7,8,9},Spreadsheet!C745&amp;"123456789"))-1)&amp;IF(ISBLANK(Spreadsheet!C745),"",SUMPRODUCT(MID(0&amp;Spreadsheet!C745,LARGE(INDEX(ISNUMBER(--MID(Spreadsheet!C745,ROW($1:$225),1))*
 ROW($1:$225),0),ROW($1:$225))+1,1)*10^ROW($1:$225)/10))</f>
        <v/>
      </c>
      <c r="Y745" s="5" t="b">
        <f>IF(NOT(ISBLANK(Spreadsheet!C745)),IF(AND(ISNUMBER(VALUE(Spreadsheet!C745)), LEN(Spreadsheet!C745)=9),TRUE,FALSE),TRUE)</f>
        <v>1</v>
      </c>
      <c r="Z745" s="155" t="str">
        <f>REPT("0",MIN(FIND({1,2,3,4,5,6,7,8,9},Spreadsheet!D745&amp;"123456789"))-1)&amp;IF(ISBLANK(Spreadsheet!D745),"",SUMPRODUCT(MID(0&amp;Spreadsheet!D745,LARGE(INDEX(ISNUMBER(--MID(Spreadsheet!D745,ROW($1:$225),1))*
 ROW($1:$225),0),ROW($1:$225))+1,1)*10^ROW($1:$225)/10))</f>
        <v/>
      </c>
      <c r="AA745" s="5" t="b">
        <f>IF(AND(NOT(ISBLANK(Spreadsheet!D745)),NOT(ISBLANK(Spreadsheet!C745))),IF(AND(ISNUMBER(VALUE(Spreadsheet!D745)), LEN(Spreadsheet!D745)=9),TRUE,FALSE),IF(AND(NOT(ISBLANK(Spreadsheet!D745)),ISBLANK(Spreadsheet!C745)),FALSE,TRUE))</f>
        <v>1</v>
      </c>
      <c r="AB745" s="5" t="b">
        <f>OR(ISBLANK(Spreadsheet!Y745),IF(NOT(ISBLANK(Spreadsheet!Y745)),LEN(Spreadsheet!Y745)=10,ISNUMBER(VALUE(Spreadsheet!Y745))))</f>
        <v>1</v>
      </c>
      <c r="AC745" s="5" t="b">
        <f>OR(ISBLANK(Spreadsheet!AI745), AND(NOT(ISBLANK(Spreadsheet!AJ745)), NOT(ISNUMBER(SEARCH("Waive",Spreadsheet!AJ745)))))</f>
        <v>1</v>
      </c>
      <c r="AD745" s="5" t="b">
        <f>OR(ISBLANK(Spreadsheet!AK745), AND(NOT(ISBLANK(Spreadsheet!AL745)), NOT(ISNUMBER(SEARCH("Waive",Spreadsheet!AL745)))))</f>
        <v>1</v>
      </c>
      <c r="AE745" s="5" t="b">
        <f>OR(ISBLANK(Spreadsheet!AM745), AND(NOT(ISBLANK(Spreadsheet!AN745)), NOT(ISNUMBER(SEARCH("Waive", Spreadsheet!AN745)))))</f>
        <v>1</v>
      </c>
      <c r="AF745" s="5" t="b">
        <f>OR(ISBLANK(Spreadsheet!C745), NOT(ISBLANK(Spreadsheet!D745)),NOT(ISBLANK(Spreadsheet!L745)))</f>
        <v>1</v>
      </c>
      <c r="AG745" s="5" t="b">
        <f>IF(AND(NOT(ISBLANK(Spreadsheet!C745)), NOT(ISBLANK(Spreadsheet!D745)),Spreadsheet!C745&lt;&gt;Spreadsheet!D745),IF(ISERROR(VLOOKUP(Spreadsheet!C745, Spreadsheet!$C$6:'Spreadsheet'!$C744,1,FALSE)), FALSE, TRUE),TRUE)</f>
        <v>1</v>
      </c>
      <c r="AH745" s="5" t="b">
        <f>Spreadsheet!$B$2=Spreadsheet!AD745</f>
        <v>1</v>
      </c>
      <c r="AI745" s="5" t="b">
        <f>IF(ISBLANK(Spreadsheet!G745),TRUE,IF(OR(LEN(Spreadsheet!G745)&gt;1,ISNUMBER(VALUE(Spreadsheet!G745))),FALSE,TRUE))</f>
        <v>1</v>
      </c>
      <c r="AJ745" s="5" t="b">
        <f>OR(ISBLANK(Spreadsheet!C745), NOT(ISBLANK(Spreadsheet!B745)), NOT(ISBLANK(Spreadsheet!D745)))</f>
        <v>1</v>
      </c>
      <c r="AK745" s="5" t="b">
        <f t="array" ref="AK745">IF(OR(AND(ISBLANK(Spreadsheet!E745),ISBLANK(Spreadsheet!D745),NOT(ISBLANK(Spreadsheet!C745))),AND(ISBLANK(Spreadsheet!E745),ISBLANK(Spreadsheet!D745),ISBLANK(Spreadsheet!C745))),TRUE,ISNUMBER(MATCH(TRUE,EXACT(Spreadsheet!E745,Relationships),0)))</f>
        <v>1</v>
      </c>
      <c r="AL745" s="5" t="b">
        <f>IF(NOT(ISBLANK(Spreadsheet!C745)),IF(OR(ISBLANK(Spreadsheet!F745),LEN(Spreadsheet!F745)&gt;40),FALSE,TRUE),TRUE)</f>
        <v>1</v>
      </c>
      <c r="AM745" s="5" t="b">
        <f>IF(NOT(ISBLANK(Spreadsheet!C745)),IF(OR(ISBLANK(Spreadsheet!H745),LEN(Spreadsheet!H745)&gt;40),FALSE,TRUE),TRUE)</f>
        <v>1</v>
      </c>
      <c r="AN745" s="5" t="b">
        <f t="array" ref="AN745">IF(ISBLANK(Spreadsheet!I745),TRUE,ISNUMBER(MATCH(TRUE,EXACT(Spreadsheet!I745,GenderValues),0)))</f>
        <v>1</v>
      </c>
      <c r="AO745" s="5" t="b">
        <f ca="1">IF(ISERROR(DATEVALUE(TEXT(Spreadsheet!J745,"mm/dd/yyyy")) &gt; TODAY()),IF(AND(ISBLANK(Spreadsheet!J745),ISBLANK(Spreadsheet!C745)),TRUE,FALSE),IF(DATEVALUE(TEXT(Spreadsheet!J745,"mm/dd/yyyy")) &gt; TODAY(),FALSE,TRUE))</f>
        <v>1</v>
      </c>
      <c r="AP745" s="5" t="b">
        <f>OR(ISBLANK(Spreadsheet!K745),LEN(Spreadsheet!K745)&lt;=100)</f>
        <v>1</v>
      </c>
      <c r="AQ745" s="5" t="b">
        <f t="array" ref="AQ745">IF(OR(AND(ISBLANK(Spreadsheet!L745),ISBLANK(Spreadsheet!C745)),AND(NOT(ISBLANK(Spreadsheet!C745)),NOT(ISBLANK(Spreadsheet!D745)))),TRUE,ISNUMBER(MATCH(TRUE,EXACT(Spreadsheet!L745,MaritalStatus),0)))</f>
        <v>1</v>
      </c>
      <c r="AR745" s="5" t="b">
        <f ca="1">IF(ISERROR(DATEVALUE(TEXT(Spreadsheet!M745,"mm/dd/yyyy")) &gt; TODAY()),IF(ISBLANK(Spreadsheet!M745),TRUE,FALSE),IF(DATEVALUE(TEXT(Spreadsheet!M745,"mm/dd/yyyy")) &gt; TODAY(),FALSE,TRUE))</f>
        <v>1</v>
      </c>
      <c r="AS745" s="5" t="b">
        <f>OR(ISBLANK(Spreadsheet!N745),LEN(Spreadsheet!N745)&lt;=100)</f>
        <v>1</v>
      </c>
      <c r="AT745" s="5" t="b">
        <f>OR(ISBLANK(Spreadsheet!O745),UPPER(Spreadsheet!O745)="YES")</f>
        <v>1</v>
      </c>
      <c r="AU745" s="5" t="b">
        <f>OR(ISBLANK(Spreadsheet!P745),UPPER(Spreadsheet!P745)="YES")</f>
        <v>1</v>
      </c>
      <c r="AV745" s="5" t="b">
        <f t="array" ref="AV745">IF(ISBLANK(Spreadsheet!Q745),TRUE,ISNUMBER(MATCH(TRUE,EXACT(Spreadsheet!Q745,OnGroupsPriorIns),0)))</f>
        <v>1</v>
      </c>
      <c r="AW745" s="5" t="b">
        <f>OR(ISBLANK(Spreadsheet!R745),UPPER(Spreadsheet!R745)="YES")</f>
        <v>1</v>
      </c>
      <c r="AX745" s="5" t="b">
        <f>OR(ISBLANK(Spreadsheet!S745),UPPER(Spreadsheet!S745)="YES")</f>
        <v>1</v>
      </c>
      <c r="AY745" s="5" t="b">
        <f>OR(AND(ISBLANK(Spreadsheet!C745),LEN(Spreadsheet!T745)=0),AND(NOT(ISBLANK(Spreadsheet!C745)),LEN(Spreadsheet!T745)&gt;0,LEN(Spreadsheet!T745)&lt;=50))</f>
        <v>1</v>
      </c>
      <c r="AZ745" s="5" t="b">
        <f>OR(LEN(Spreadsheet!U745)=0,AND(LEN(Spreadsheet!U745)&gt;0,LEN(Spreadsheet!U745)&lt;=50))</f>
        <v>1</v>
      </c>
      <c r="BA745" s="5" t="b">
        <f>OR(AND(ISBLANK(Spreadsheet!C745),LEN(Spreadsheet!V745)=0),AND(NOT(ISBLANK(Spreadsheet!C745)),LEN(Spreadsheet!V745)&gt;0,LEN(Spreadsheet!V745)&lt;=50))</f>
        <v>1</v>
      </c>
      <c r="BB745" s="5" t="b">
        <f t="array" ref="BB745">IF(AND(ISBLANK(Spreadsheet!C745),LEN(Spreadsheet!W745)=0),TRUE,ISNUMBER(MATCH(TRUE,EXACT(Spreadsheet!W745,States),0)))</f>
        <v>1</v>
      </c>
      <c r="BC745" s="5" t="b">
        <f>OR(AND(ISBLANK(Spreadsheet!C745),LEN(Spreadsheet!X745)=0),AND(NOT(ISBLANK(Spreadsheet!C745)),LEN(Spreadsheet!X745)&gt;0,LEN(Spreadsheet!X745)=5,ISNUMBER(VALUE(Spreadsheet!X745))))</f>
        <v>1</v>
      </c>
      <c r="BD745" s="5" t="b">
        <f>OR(ISBLANK(Spreadsheet!Z745),LEN(Spreadsheet!Z745)&lt;=50)</f>
        <v>1</v>
      </c>
      <c r="BE745" s="5" t="b">
        <f>ISBLANK(Spreadsheet!AA745)</f>
        <v>1</v>
      </c>
      <c r="BF745" s="5" t="b">
        <f>ISBLANK(Spreadsheet!AB745)</f>
        <v>1</v>
      </c>
      <c r="BG745" s="5" t="b">
        <f>IF(ISERROR(DATEVALUE(TEXT(Spreadsheet!AC745,"mm/dd/yyyy")) &gt; DATEVALUE(TEXT(Spreadsheet!J745,"mm/dd/yyyy"))),IF(OR(AND(ISBLANK(Spreadsheet!AC745),ISBLANK(Spreadsheet!C745)),AND(NOT(ISBLANK(Spreadsheet!C745)),ISBLANK(Spreadsheet!AC745),NOT(ISBLANK(Spreadsheet!D745)))),TRUE,FALSE),IF(DATEVALUE(TEXT(Spreadsheet!AC745,"mm/dd/yyyy")) &gt; DATEVALUE(TEXT(Spreadsheet!J745,"mm/dd/yyyy")),TRUE,FALSE))</f>
        <v>1</v>
      </c>
      <c r="BH745" s="5" t="b">
        <f>OR(AND(ISBLANK(Spreadsheet!C745),ISBLANK(Spreadsheet!AE745)),AND(NOT(ISBLANK(Spreadsheet!C745)),NOT(ISBLANK(Spreadsheet!D745)),ISBLANK(Spreadsheet!AE745)),AND(NOT(ISBLANK(Spreadsheet!C745)),ISBLANK(Spreadsheet!D745),NOT(ISBLANK(Spreadsheet!AE745)),LEN(Spreadsheet!AE745)&lt;=100))</f>
        <v>1</v>
      </c>
      <c r="BI745" s="5" t="b">
        <f t="array" ref="BI745">IF(ISBLANK(Spreadsheet!AF745),TRUE,ISNUMBER(MATCH(TRUE,EXACT(Spreadsheet!AF745,CobraShortReasons),0)))</f>
        <v>1</v>
      </c>
      <c r="BJ745" s="5" t="b">
        <f ca="1">IF(ISERROR(DATEVALUE(TEXT(Spreadsheet!AG745,"mm/dd/yyyy")) &gt; TODAY()),IF(ISBLANK(Spreadsheet!AG745),TRUE,FALSE),IF(DATEVALUE(TEXT(Spreadsheet!AG745,"mm/dd/yyyy")) &gt; TODAY(),FALSE,TRUE))</f>
        <v>1</v>
      </c>
      <c r="BK745" s="5" t="b">
        <f>OR(ISBLANK(Spreadsheet!AH745),LEN(Spreadsheet!AH745)&lt;=25)</f>
        <v>1</v>
      </c>
      <c r="BL745" s="5" t="b">
        <f t="array" aca="1" ref="BL745" ca="1">IF(ISBLANK(Spreadsheet!AI745),TRUE,ISNUMBER(MATCH(TRUE,EXACT(Spreadsheet!AI745,INDIRECT(Spreadsheet!$D$2)),0)))</f>
        <v>1</v>
      </c>
      <c r="BM745" s="5" t="b">
        <f t="array" aca="1" ref="BM745" ca="1">IF(ISBLANK(Spreadsheet!AJ745),TRUE,ISNUMBER(MATCH(TRUE,EXACT(Spreadsheet!AJ745,INDIRECT(Spreadsheet!BJ745)),0)))</f>
        <v>1</v>
      </c>
      <c r="BN745" s="5" t="b">
        <f t="array" ref="BN745">IF(ISBLANK(Spreadsheet!AK745),TRUE,ISNUMBER(MATCH(TRUE,EXACT(Spreadsheet!AK745,DentalPlans),0)))</f>
        <v>1</v>
      </c>
      <c r="BO745" s="5" t="b">
        <f t="array" aca="1" ref="BO745" ca="1">IF(ISBLANK(Spreadsheet!AL745),TRUE,ISNUMBER(MATCH(TRUE,EXACT(Spreadsheet!AL745,INDIRECT(Spreadsheet!BK745)),0)))</f>
        <v>1</v>
      </c>
      <c r="BP745" s="5" t="b">
        <f t="array" ref="BP745">IF(ISBLANK(Spreadsheet!AM745),TRUE,ISNUMBER(MATCH(TRUE,EXACT(Spreadsheet!AM745,VisionPlans),0)))</f>
        <v>1</v>
      </c>
      <c r="BQ745" s="5" t="b">
        <f t="array" aca="1" ref="BQ745" ca="1">IF(ISBLANK(Spreadsheet!AN745),TRUE,ISNUMBER(MATCH(TRUE,EXACT(Spreadsheet!AN745,INDIRECT(Spreadsheet!BL745)),0)))</f>
        <v>1</v>
      </c>
      <c r="BR745" s="5" t="b">
        <f t="array" ref="BR745">IF(ISBLANK(Spreadsheet!AO745),TRUE,ISNUMBER(MATCH(TRUE,EXACT(Spreadsheet!AO745,LifeBenefitClasses),0)))</f>
        <v>1</v>
      </c>
      <c r="BS745" s="5" t="b">
        <f>IF(OR(ISBLANK(Spreadsheet!AO745), Spreadsheet!AO745="Waive"),IF(ISBLANK(Spreadsheet!AP745),TRUE,FALSE),IF(OR(AND(NOT(ISBLANK(Spreadsheet!AO745)),ISBLANK(Spreadsheet!AP745)),NOT(ISNUMBER(VALUE(Spreadsheet!AP745)))),FALSE,IF(OR(AND(Spreadsheet!AP745&lt;6,MOD(Spreadsheet!AP745*10,5)=0), MOD(Spreadsheet!AP745,5000)=0),TRUE,FALSE)))</f>
        <v>1</v>
      </c>
      <c r="BT745" s="5" t="b">
        <f t="array" ref="BT745">IF(ISBLANK(Spreadsheet!AQ745),TRUE,ISNUMBER(MATCH(TRUE,EXACT(Spreadsheet!AQ745,EnrollWaive),0)))</f>
        <v>1</v>
      </c>
      <c r="BU745" s="5" t="b">
        <f t="array" ref="BU745">IF(ISBLANK(Spreadsheet!AR745),TRUE,ISNUMBER(MATCH(TRUE,EXACT(Spreadsheet!AR745,LifeBenefitClasses),0)))</f>
        <v>1</v>
      </c>
      <c r="BV745" s="5" t="b">
        <f>IF(OR(ISBLANK(Spreadsheet!AR745), Spreadsheet!AR745="Waive"),IF(ISBLANK(Spreadsheet!AS745),TRUE,FALSE),IF(OR(AND(NOT(ISBLANK(Spreadsheet!AR745)),ISBLANK(Spreadsheet!AS745)),NOT(ISNUMBER(VALUE(Spreadsheet!AS745)))),FALSE,IF(OR(AND(Spreadsheet!AS745&lt;6,MOD(Spreadsheet!AS745*10,5)=0), MOD(Spreadsheet!AS745,10000)=0),TRUE,FALSE)))</f>
        <v>1</v>
      </c>
      <c r="BW745" s="5" t="b">
        <f t="array" ref="BW745">IF(ISBLANK(Spreadsheet!AT745),TRUE,ISNUMBER(MATCH(TRUE,EXACT(Spreadsheet!AT745,LifeBenefitClasses),0)))</f>
        <v>1</v>
      </c>
      <c r="BX745" s="5" t="b">
        <f>IF(OR(ISBLANK(Spreadsheet!AT745), Spreadsheet!AT745="Waive"),IF(ISBLANK(Spreadsheet!AU745),TRUE,FALSE),IF(OR(AND(NOT(ISBLANK(Spreadsheet!AT745)),ISBLANK(Spreadsheet!AU745)),NOT(ISNUMBER(VALUE(Spreadsheet!AU745)))),FALSE,IF(AND(NOT(OR(ISBLANK(Spreadsheet!AT745),Spreadsheet!AT745="Waive")),NOT(OR(ISBLANK(Spreadsheet!AR745),Spreadsheet!AR745="Waive")),MOD(Spreadsheet!AU745,5000)=0, Spreadsheet!AU745&lt;=(Spreadsheet!AS745*0.5)),TRUE,FALSE)))</f>
        <v>1</v>
      </c>
      <c r="BY745" s="5" t="b">
        <f t="array" ref="BY745">IF(ISBLANK(Spreadsheet!AV745),TRUE,ISNUMBER(MATCH(TRUE,EXACT(Spreadsheet!AV745,EnrollWaive),0)))</f>
        <v>1</v>
      </c>
      <c r="BZ745" s="5" t="b">
        <f t="array" ref="BZ745">IF(ISBLANK(Spreadsheet!AW745),TRUE,ISNUMBER(MATCH(TRUE,EXACT(Spreadsheet!AW745,LifeBenefitClasses),0)))</f>
        <v>1</v>
      </c>
      <c r="CA745" s="5" t="b">
        <f t="array" ref="CA745">IF(ISBLANK(Spreadsheet!AX745),TRUE,ISNUMBER(MATCH(TRUE,EXACT(Spreadsheet!AX745,LifeBenefitClasses),0)))</f>
        <v>1</v>
      </c>
      <c r="CB745" s="5" t="b">
        <f t="array" ref="CB745">IF(ISBLANK(Spreadsheet!AY745),TRUE,ISNUMBER(MATCH(TRUE,EXACT(Spreadsheet!AY745,LifeBenefitClasses),0)))</f>
        <v>1</v>
      </c>
      <c r="CC745" s="5" t="b">
        <f t="array" ref="CC745">IF(ISBLANK(Spreadsheet!AZ745),TRUE,ISNUMBER(MATCH(TRUE,EXACT(Spreadsheet!AZ745,LifeBenefitClasses),0)))</f>
        <v>1</v>
      </c>
      <c r="CD745" s="5" t="b">
        <f t="array" ref="CD745">IF(ISBLANK(Spreadsheet!BA745),TRUE,ISNUMBER(MATCH(TRUE,EXACT(Spreadsheet!BA745,LifeBenefitClasses),0)))</f>
        <v>1</v>
      </c>
      <c r="CE745" s="5" t="b">
        <f>IF(OR(ISBLANK(Spreadsheet!BA745), Spreadsheet!BA745="Waive"),IF(ISBLANK(Spreadsheet!BB745),TRUE,FALSE),IF(OR(AND(NOT(ISBLANK(Spreadsheet!BA745)),ISBLANK(Spreadsheet!BB745)),NOT(ISNUMBER(VALUE(Spreadsheet!BB745))),ISBLANK(Spreadsheet!BC745),NOT(ISNUMBER(VALUE(Spreadsheet!BC745)))),FALSE,IF(AND(Spreadsheet!BB745&gt;=50000,Spreadsheet!BB745&lt;=250000,MOD(Spreadsheet!BB745,10000)=0,Spreadsheet!BB745&lt;=(10*Spreadsheet!BC745)),TRUE,FALSE)))</f>
        <v>1</v>
      </c>
      <c r="CF745" s="5" t="b">
        <f>IF(NOT(ISBLANK(Spreadsheet!BC745)),AND(ISNUMBER(VALUE(Spreadsheet!BC745)),Spreadsheet!BC745&gt;0),AND(OR(ISBLANK(Spreadsheet!AO745),Spreadsheet!AO745="Waive",AND(NOT(OR(ISBLANK(Spreadsheet!AO745),Spreadsheet!AO745="Waive")),Spreadsheet!AP745&gt;=6)),OR(ISBLANK(Spreadsheet!AR745),AND(NOT(OR(ISBLANK(Spreadsheet!AR745),Spreadsheet!AR745="Waive")),Spreadsheet!AS745&gt;=6)),OR(ISBLANK(Spreadsheet!AW745)),OR(ISBLANK(Spreadsheet!AX745)),OR(ISBLANK(Spreadsheet!AY745)),OR(ISBLANK(Spreadsheet!AZ745)),OR(ISBLANK(Spreadsheet!BA745),Spreadsheet!BA745="Waive")))</f>
        <v>1</v>
      </c>
      <c r="CG745" s="5" t="b">
        <f t="shared" ca="1" si="51"/>
        <v>1</v>
      </c>
    </row>
    <row r="746" spans="8:85" x14ac:dyDescent="0.3">
      <c r="H746" s="5">
        <f t="shared" ca="1" si="52"/>
        <v>2</v>
      </c>
      <c r="I746" s="5" t="str">
        <f t="shared" ca="1" si="50"/>
        <v/>
      </c>
      <c r="J746" s="5" t="str">
        <f>IF(AND(NOT(ISBLANK(Spreadsheet!C746)),ISBLANK(Spreadsheet!D746)),Spreadsheet!F746&amp;" "&amp;Spreadsheet!H746,"")</f>
        <v/>
      </c>
      <c r="K746" s="5">
        <f>IF(AND(NOT(ISBLANK(Spreadsheet!C746)),ISBLANK(Spreadsheet!D746)),COUNTIFS(Spreadsheet!E747:E$786,"=Child",Spreadsheet!C747:C$786, "="&amp;Spreadsheet!C746) + COUNTIFS(Spreadsheet!E747:E$786,"=Step-child",Spreadsheet!C747:C$786, "="&amp;Spreadsheet!C746),0)</f>
        <v>0</v>
      </c>
      <c r="L746" s="5">
        <f>IF(NOT(ISBLANK(J746)),COUNTIFS(Spreadsheet!E747:E$786,"=Wife",Spreadsheet!C747:C$786, "="&amp;Spreadsheet!C746) + COUNTIFS(Spreadsheet!E747:E$786,"=Husband",Spreadsheet!C747:C$786, "="&amp;Spreadsheet!C746),0)</f>
        <v>0</v>
      </c>
      <c r="M746" s="5">
        <f>IF(NOT(ISBLANK(Spreadsheet!AJ746)),VLOOKUP(Spreadsheet!AJ746,'Drop Downs'!$P$2:$R$16,3,FALSE),0)</f>
        <v>0</v>
      </c>
      <c r="N746" s="5">
        <f>IF(NOT(ISBLANK(Spreadsheet!AJ746)), VLOOKUP(Spreadsheet!AJ746,'Drop Downs'!$P$2:$R$16,2,FALSE),0)</f>
        <v>0</v>
      </c>
      <c r="O746" s="5">
        <f>IF(NOT(ISBLANK(Spreadsheet!AL746)),VLOOKUP(Spreadsheet!AL746,'Drop Downs'!$P$2:$R$16,3,FALSE), 0)</f>
        <v>0</v>
      </c>
      <c r="P746" s="5">
        <f>IF(NOT(ISBLANK(Spreadsheet!AL746)),VLOOKUP(Spreadsheet!AL746,'Drop Downs'!$P$2:$R$16,2,FALSE),0)</f>
        <v>0</v>
      </c>
      <c r="Q746" s="5">
        <f>IF(NOT(ISBLANK(Spreadsheet!AN746)),VLOOKUP(Spreadsheet!AN746,'Drop Downs'!$P$2:$R$16,3,FALSE),0)</f>
        <v>0</v>
      </c>
      <c r="R746" s="5">
        <f>IF(NOT(ISBLANK(Spreadsheet!AN746)),VLOOKUP(Spreadsheet!AN746,'Drop Downs'!$P$2:$R$16,2,FALSE),0)</f>
        <v>0</v>
      </c>
      <c r="S746" s="5" t="str">
        <f>IF(OR(M746&gt;K746,N746&gt;L746,O746&gt;K746, Q746&gt;K746,N746&gt;L746, P746&gt;L746, R746&gt;L746),"Member currently has a coverage election over what he/she needs.  Please add more dependents or adjust the coverage election.","")&amp;(IF(AND(NOT(ISBLANK(Spreadsheet!C746)),NOT(ISBLANK(Spreadsheet!D746)),ISBLANK(Spreadsheet!E746)),"Dependent lacks a relationship to member.Please select one from the drop-down.",""))</f>
        <v/>
      </c>
      <c r="T746" s="5" t="b">
        <f t="shared" si="53"/>
        <v>1</v>
      </c>
      <c r="U746" s="5" t="b">
        <f>OR(ISBLANK(Spreadsheet!C746),IF(NOT(ISBLANK(Spreadsheet!D746)),NOT(ISBLANK(Spreadsheet!E746)),TRUE))</f>
        <v>1</v>
      </c>
      <c r="V746" s="5" t="b">
        <f>OR(ISBLANK(Spreadsheet!C746), NOT(ISBLANK(Spreadsheet!I746)))</f>
        <v>1</v>
      </c>
      <c r="W746" s="5" t="b">
        <f>OR(ISBLANK(Spreadsheet!D746),NOT(ISBLANK(Spreadsheet!C746)))</f>
        <v>1</v>
      </c>
      <c r="X746" s="155" t="str">
        <f>REPT("0",MIN(FIND({1,2,3,4,5,6,7,8,9},Spreadsheet!C746&amp;"123456789"))-1)&amp;IF(ISBLANK(Spreadsheet!C746),"",SUMPRODUCT(MID(0&amp;Spreadsheet!C746,LARGE(INDEX(ISNUMBER(--MID(Spreadsheet!C746,ROW($1:$225),1))*
 ROW($1:$225),0),ROW($1:$225))+1,1)*10^ROW($1:$225)/10))</f>
        <v/>
      </c>
      <c r="Y746" s="5" t="b">
        <f>IF(NOT(ISBLANK(Spreadsheet!C746)),IF(AND(ISNUMBER(VALUE(Spreadsheet!C746)), LEN(Spreadsheet!C746)=9),TRUE,FALSE),TRUE)</f>
        <v>1</v>
      </c>
      <c r="Z746" s="155" t="str">
        <f>REPT("0",MIN(FIND({1,2,3,4,5,6,7,8,9},Spreadsheet!D746&amp;"123456789"))-1)&amp;IF(ISBLANK(Spreadsheet!D746),"",SUMPRODUCT(MID(0&amp;Spreadsheet!D746,LARGE(INDEX(ISNUMBER(--MID(Spreadsheet!D746,ROW($1:$225),1))*
 ROW($1:$225),0),ROW($1:$225))+1,1)*10^ROW($1:$225)/10))</f>
        <v/>
      </c>
      <c r="AA746" s="5" t="b">
        <f>IF(AND(NOT(ISBLANK(Spreadsheet!D746)),NOT(ISBLANK(Spreadsheet!C746))),IF(AND(ISNUMBER(VALUE(Spreadsheet!D746)), LEN(Spreadsheet!D746)=9),TRUE,FALSE),IF(AND(NOT(ISBLANK(Spreadsheet!D746)),ISBLANK(Spreadsheet!C746)),FALSE,TRUE))</f>
        <v>1</v>
      </c>
      <c r="AB746" s="5" t="b">
        <f>OR(ISBLANK(Spreadsheet!Y746),IF(NOT(ISBLANK(Spreadsheet!Y746)),LEN(Spreadsheet!Y746)=10,ISNUMBER(VALUE(Spreadsheet!Y746))))</f>
        <v>1</v>
      </c>
      <c r="AC746" s="5" t="b">
        <f>OR(ISBLANK(Spreadsheet!AI746), AND(NOT(ISBLANK(Spreadsheet!AJ746)), NOT(ISNUMBER(SEARCH("Waive",Spreadsheet!AJ746)))))</f>
        <v>1</v>
      </c>
      <c r="AD746" s="5" t="b">
        <f>OR(ISBLANK(Spreadsheet!AK746), AND(NOT(ISBLANK(Spreadsheet!AL746)), NOT(ISNUMBER(SEARCH("Waive",Spreadsheet!AL746)))))</f>
        <v>1</v>
      </c>
      <c r="AE746" s="5" t="b">
        <f>OR(ISBLANK(Spreadsheet!AM746), AND(NOT(ISBLANK(Spreadsheet!AN746)), NOT(ISNUMBER(SEARCH("Waive", Spreadsheet!AN746)))))</f>
        <v>1</v>
      </c>
      <c r="AF746" s="5" t="b">
        <f>OR(ISBLANK(Spreadsheet!C746), NOT(ISBLANK(Spreadsheet!D746)),NOT(ISBLANK(Spreadsheet!L746)))</f>
        <v>1</v>
      </c>
      <c r="AG746" s="5" t="b">
        <f>IF(AND(NOT(ISBLANK(Spreadsheet!C746)), NOT(ISBLANK(Spreadsheet!D746)),Spreadsheet!C746&lt;&gt;Spreadsheet!D746),IF(ISERROR(VLOOKUP(Spreadsheet!C746, Spreadsheet!$C$6:'Spreadsheet'!$C745,1,FALSE)), FALSE, TRUE),TRUE)</f>
        <v>1</v>
      </c>
      <c r="AH746" s="5" t="b">
        <f>Spreadsheet!$B$2=Spreadsheet!AD746</f>
        <v>1</v>
      </c>
      <c r="AI746" s="5" t="b">
        <f>IF(ISBLANK(Spreadsheet!G746),TRUE,IF(OR(LEN(Spreadsheet!G746)&gt;1,ISNUMBER(VALUE(Spreadsheet!G746))),FALSE,TRUE))</f>
        <v>1</v>
      </c>
      <c r="AJ746" s="5" t="b">
        <f>OR(ISBLANK(Spreadsheet!C746), NOT(ISBLANK(Spreadsheet!B746)), NOT(ISBLANK(Spreadsheet!D746)))</f>
        <v>1</v>
      </c>
      <c r="AK746" s="5" t="b">
        <f t="array" ref="AK746">IF(OR(AND(ISBLANK(Spreadsheet!E746),ISBLANK(Spreadsheet!D746),NOT(ISBLANK(Spreadsheet!C746))),AND(ISBLANK(Spreadsheet!E746),ISBLANK(Spreadsheet!D746),ISBLANK(Spreadsheet!C746))),TRUE,ISNUMBER(MATCH(TRUE,EXACT(Spreadsheet!E746,Relationships),0)))</f>
        <v>1</v>
      </c>
      <c r="AL746" s="5" t="b">
        <f>IF(NOT(ISBLANK(Spreadsheet!C746)),IF(OR(ISBLANK(Spreadsheet!F746),LEN(Spreadsheet!F746)&gt;40),FALSE,TRUE),TRUE)</f>
        <v>1</v>
      </c>
      <c r="AM746" s="5" t="b">
        <f>IF(NOT(ISBLANK(Spreadsheet!C746)),IF(OR(ISBLANK(Spreadsheet!H746),LEN(Spreadsheet!H746)&gt;40),FALSE,TRUE),TRUE)</f>
        <v>1</v>
      </c>
      <c r="AN746" s="5" t="b">
        <f t="array" ref="AN746">IF(ISBLANK(Spreadsheet!I746),TRUE,ISNUMBER(MATCH(TRUE,EXACT(Spreadsheet!I746,GenderValues),0)))</f>
        <v>1</v>
      </c>
      <c r="AO746" s="5" t="b">
        <f ca="1">IF(ISERROR(DATEVALUE(TEXT(Spreadsheet!J746,"mm/dd/yyyy")) &gt; TODAY()),IF(AND(ISBLANK(Spreadsheet!J746),ISBLANK(Spreadsheet!C746)),TRUE,FALSE),IF(DATEVALUE(TEXT(Spreadsheet!J746,"mm/dd/yyyy")) &gt; TODAY(),FALSE,TRUE))</f>
        <v>1</v>
      </c>
      <c r="AP746" s="5" t="b">
        <f>OR(ISBLANK(Spreadsheet!K746),LEN(Spreadsheet!K746)&lt;=100)</f>
        <v>1</v>
      </c>
      <c r="AQ746" s="5" t="b">
        <f t="array" ref="AQ746">IF(OR(AND(ISBLANK(Spreadsheet!L746),ISBLANK(Spreadsheet!C746)),AND(NOT(ISBLANK(Spreadsheet!C746)),NOT(ISBLANK(Spreadsheet!D746)))),TRUE,ISNUMBER(MATCH(TRUE,EXACT(Spreadsheet!L746,MaritalStatus),0)))</f>
        <v>1</v>
      </c>
      <c r="AR746" s="5" t="b">
        <f ca="1">IF(ISERROR(DATEVALUE(TEXT(Spreadsheet!M746,"mm/dd/yyyy")) &gt; TODAY()),IF(ISBLANK(Spreadsheet!M746),TRUE,FALSE),IF(DATEVALUE(TEXT(Spreadsheet!M746,"mm/dd/yyyy")) &gt; TODAY(),FALSE,TRUE))</f>
        <v>1</v>
      </c>
      <c r="AS746" s="5" t="b">
        <f>OR(ISBLANK(Spreadsheet!N746),LEN(Spreadsheet!N746)&lt;=100)</f>
        <v>1</v>
      </c>
      <c r="AT746" s="5" t="b">
        <f>OR(ISBLANK(Spreadsheet!O746),UPPER(Spreadsheet!O746)="YES")</f>
        <v>1</v>
      </c>
      <c r="AU746" s="5" t="b">
        <f>OR(ISBLANK(Spreadsheet!P746),UPPER(Spreadsheet!P746)="YES")</f>
        <v>1</v>
      </c>
      <c r="AV746" s="5" t="b">
        <f t="array" ref="AV746">IF(ISBLANK(Spreadsheet!Q746),TRUE,ISNUMBER(MATCH(TRUE,EXACT(Spreadsheet!Q746,OnGroupsPriorIns),0)))</f>
        <v>1</v>
      </c>
      <c r="AW746" s="5" t="b">
        <f>OR(ISBLANK(Spreadsheet!R746),UPPER(Spreadsheet!R746)="YES")</f>
        <v>1</v>
      </c>
      <c r="AX746" s="5" t="b">
        <f>OR(ISBLANK(Spreadsheet!S746),UPPER(Spreadsheet!S746)="YES")</f>
        <v>1</v>
      </c>
      <c r="AY746" s="5" t="b">
        <f>OR(AND(ISBLANK(Spreadsheet!C746),LEN(Spreadsheet!T746)=0),AND(NOT(ISBLANK(Spreadsheet!C746)),LEN(Spreadsheet!T746)&gt;0,LEN(Spreadsheet!T746)&lt;=50))</f>
        <v>1</v>
      </c>
      <c r="AZ746" s="5" t="b">
        <f>OR(LEN(Spreadsheet!U746)=0,AND(LEN(Spreadsheet!U746)&gt;0,LEN(Spreadsheet!U746)&lt;=50))</f>
        <v>1</v>
      </c>
      <c r="BA746" s="5" t="b">
        <f>OR(AND(ISBLANK(Spreadsheet!C746),LEN(Spreadsheet!V746)=0),AND(NOT(ISBLANK(Spreadsheet!C746)),LEN(Spreadsheet!V746)&gt;0,LEN(Spreadsheet!V746)&lt;=50))</f>
        <v>1</v>
      </c>
      <c r="BB746" s="5" t="b">
        <f t="array" ref="BB746">IF(AND(ISBLANK(Spreadsheet!C746),LEN(Spreadsheet!W746)=0),TRUE,ISNUMBER(MATCH(TRUE,EXACT(Spreadsheet!W746,States),0)))</f>
        <v>1</v>
      </c>
      <c r="BC746" s="5" t="b">
        <f>OR(AND(ISBLANK(Spreadsheet!C746),LEN(Spreadsheet!X746)=0),AND(NOT(ISBLANK(Spreadsheet!C746)),LEN(Spreadsheet!X746)&gt;0,LEN(Spreadsheet!X746)=5,ISNUMBER(VALUE(Spreadsheet!X746))))</f>
        <v>1</v>
      </c>
      <c r="BD746" s="5" t="b">
        <f>OR(ISBLANK(Spreadsheet!Z746),LEN(Spreadsheet!Z746)&lt;=50)</f>
        <v>1</v>
      </c>
      <c r="BE746" s="5" t="b">
        <f>ISBLANK(Spreadsheet!AA746)</f>
        <v>1</v>
      </c>
      <c r="BF746" s="5" t="b">
        <f>ISBLANK(Spreadsheet!AB746)</f>
        <v>1</v>
      </c>
      <c r="BG746" s="5" t="b">
        <f>IF(ISERROR(DATEVALUE(TEXT(Spreadsheet!AC746,"mm/dd/yyyy")) &gt; DATEVALUE(TEXT(Spreadsheet!J746,"mm/dd/yyyy"))),IF(OR(AND(ISBLANK(Spreadsheet!AC746),ISBLANK(Spreadsheet!C746)),AND(NOT(ISBLANK(Spreadsheet!C746)),ISBLANK(Spreadsheet!AC746),NOT(ISBLANK(Spreadsheet!D746)))),TRUE,FALSE),IF(DATEVALUE(TEXT(Spreadsheet!AC746,"mm/dd/yyyy")) &gt; DATEVALUE(TEXT(Spreadsheet!J746,"mm/dd/yyyy")),TRUE,FALSE))</f>
        <v>1</v>
      </c>
      <c r="BH746" s="5" t="b">
        <f>OR(AND(ISBLANK(Spreadsheet!C746),ISBLANK(Spreadsheet!AE746)),AND(NOT(ISBLANK(Spreadsheet!C746)),NOT(ISBLANK(Spreadsheet!D746)),ISBLANK(Spreadsheet!AE746)),AND(NOT(ISBLANK(Spreadsheet!C746)),ISBLANK(Spreadsheet!D746),NOT(ISBLANK(Spreadsheet!AE746)),LEN(Spreadsheet!AE746)&lt;=100))</f>
        <v>1</v>
      </c>
      <c r="BI746" s="5" t="b">
        <f t="array" ref="BI746">IF(ISBLANK(Spreadsheet!AF746),TRUE,ISNUMBER(MATCH(TRUE,EXACT(Spreadsheet!AF746,CobraShortReasons),0)))</f>
        <v>1</v>
      </c>
      <c r="BJ746" s="5" t="b">
        <f ca="1">IF(ISERROR(DATEVALUE(TEXT(Spreadsheet!AG746,"mm/dd/yyyy")) &gt; TODAY()),IF(ISBLANK(Spreadsheet!AG746),TRUE,FALSE),IF(DATEVALUE(TEXT(Spreadsheet!AG746,"mm/dd/yyyy")) &gt; TODAY(),FALSE,TRUE))</f>
        <v>1</v>
      </c>
      <c r="BK746" s="5" t="b">
        <f>OR(ISBLANK(Spreadsheet!AH746),LEN(Spreadsheet!AH746)&lt;=25)</f>
        <v>1</v>
      </c>
      <c r="BL746" s="5" t="b">
        <f t="array" aca="1" ref="BL746" ca="1">IF(ISBLANK(Spreadsheet!AI746),TRUE,ISNUMBER(MATCH(TRUE,EXACT(Spreadsheet!AI746,INDIRECT(Spreadsheet!$D$2)),0)))</f>
        <v>1</v>
      </c>
      <c r="BM746" s="5" t="b">
        <f t="array" aca="1" ref="BM746" ca="1">IF(ISBLANK(Spreadsheet!AJ746),TRUE,ISNUMBER(MATCH(TRUE,EXACT(Spreadsheet!AJ746,INDIRECT(Spreadsheet!BJ746)),0)))</f>
        <v>1</v>
      </c>
      <c r="BN746" s="5" t="b">
        <f t="array" ref="BN746">IF(ISBLANK(Spreadsheet!AK746),TRUE,ISNUMBER(MATCH(TRUE,EXACT(Spreadsheet!AK746,DentalPlans),0)))</f>
        <v>1</v>
      </c>
      <c r="BO746" s="5" t="b">
        <f t="array" aca="1" ref="BO746" ca="1">IF(ISBLANK(Spreadsheet!AL746),TRUE,ISNUMBER(MATCH(TRUE,EXACT(Spreadsheet!AL746,INDIRECT(Spreadsheet!BK746)),0)))</f>
        <v>1</v>
      </c>
      <c r="BP746" s="5" t="b">
        <f t="array" ref="BP746">IF(ISBLANK(Spreadsheet!AM746),TRUE,ISNUMBER(MATCH(TRUE,EXACT(Spreadsheet!AM746,VisionPlans),0)))</f>
        <v>1</v>
      </c>
      <c r="BQ746" s="5" t="b">
        <f t="array" aca="1" ref="BQ746" ca="1">IF(ISBLANK(Spreadsheet!AN746),TRUE,ISNUMBER(MATCH(TRUE,EXACT(Spreadsheet!AN746,INDIRECT(Spreadsheet!BL746)),0)))</f>
        <v>1</v>
      </c>
      <c r="BR746" s="5" t="b">
        <f t="array" ref="BR746">IF(ISBLANK(Spreadsheet!AO746),TRUE,ISNUMBER(MATCH(TRUE,EXACT(Spreadsheet!AO746,LifeBenefitClasses),0)))</f>
        <v>1</v>
      </c>
      <c r="BS746" s="5" t="b">
        <f>IF(OR(ISBLANK(Spreadsheet!AO746), Spreadsheet!AO746="Waive"),IF(ISBLANK(Spreadsheet!AP746),TRUE,FALSE),IF(OR(AND(NOT(ISBLANK(Spreadsheet!AO746)),ISBLANK(Spreadsheet!AP746)),NOT(ISNUMBER(VALUE(Spreadsheet!AP746)))),FALSE,IF(OR(AND(Spreadsheet!AP746&lt;6,MOD(Spreadsheet!AP746*10,5)=0), MOD(Spreadsheet!AP746,5000)=0),TRUE,FALSE)))</f>
        <v>1</v>
      </c>
      <c r="BT746" s="5" t="b">
        <f t="array" ref="BT746">IF(ISBLANK(Spreadsheet!AQ746),TRUE,ISNUMBER(MATCH(TRUE,EXACT(Spreadsheet!AQ746,EnrollWaive),0)))</f>
        <v>1</v>
      </c>
      <c r="BU746" s="5" t="b">
        <f t="array" ref="BU746">IF(ISBLANK(Spreadsheet!AR746),TRUE,ISNUMBER(MATCH(TRUE,EXACT(Spreadsheet!AR746,LifeBenefitClasses),0)))</f>
        <v>1</v>
      </c>
      <c r="BV746" s="5" t="b">
        <f>IF(OR(ISBLANK(Spreadsheet!AR746), Spreadsheet!AR746="Waive"),IF(ISBLANK(Spreadsheet!AS746),TRUE,FALSE),IF(OR(AND(NOT(ISBLANK(Spreadsheet!AR746)),ISBLANK(Spreadsheet!AS746)),NOT(ISNUMBER(VALUE(Spreadsheet!AS746)))),FALSE,IF(OR(AND(Spreadsheet!AS746&lt;6,MOD(Spreadsheet!AS746*10,5)=0), MOD(Spreadsheet!AS746,10000)=0),TRUE,FALSE)))</f>
        <v>1</v>
      </c>
      <c r="BW746" s="5" t="b">
        <f t="array" ref="BW746">IF(ISBLANK(Spreadsheet!AT746),TRUE,ISNUMBER(MATCH(TRUE,EXACT(Spreadsheet!AT746,LifeBenefitClasses),0)))</f>
        <v>1</v>
      </c>
      <c r="BX746" s="5" t="b">
        <f>IF(OR(ISBLANK(Spreadsheet!AT746), Spreadsheet!AT746="Waive"),IF(ISBLANK(Spreadsheet!AU746),TRUE,FALSE),IF(OR(AND(NOT(ISBLANK(Spreadsheet!AT746)),ISBLANK(Spreadsheet!AU746)),NOT(ISNUMBER(VALUE(Spreadsheet!AU746)))),FALSE,IF(AND(NOT(OR(ISBLANK(Spreadsheet!AT746),Spreadsheet!AT746="Waive")),NOT(OR(ISBLANK(Spreadsheet!AR746),Spreadsheet!AR746="Waive")),MOD(Spreadsheet!AU746,5000)=0, Spreadsheet!AU746&lt;=(Spreadsheet!AS746*0.5)),TRUE,FALSE)))</f>
        <v>1</v>
      </c>
      <c r="BY746" s="5" t="b">
        <f t="array" ref="BY746">IF(ISBLANK(Spreadsheet!AV746),TRUE,ISNUMBER(MATCH(TRUE,EXACT(Spreadsheet!AV746,EnrollWaive),0)))</f>
        <v>1</v>
      </c>
      <c r="BZ746" s="5" t="b">
        <f t="array" ref="BZ746">IF(ISBLANK(Spreadsheet!AW746),TRUE,ISNUMBER(MATCH(TRUE,EXACT(Spreadsheet!AW746,LifeBenefitClasses),0)))</f>
        <v>1</v>
      </c>
      <c r="CA746" s="5" t="b">
        <f t="array" ref="CA746">IF(ISBLANK(Spreadsheet!AX746),TRUE,ISNUMBER(MATCH(TRUE,EXACT(Spreadsheet!AX746,LifeBenefitClasses),0)))</f>
        <v>1</v>
      </c>
      <c r="CB746" s="5" t="b">
        <f t="array" ref="CB746">IF(ISBLANK(Spreadsheet!AY746),TRUE,ISNUMBER(MATCH(TRUE,EXACT(Spreadsheet!AY746,LifeBenefitClasses),0)))</f>
        <v>1</v>
      </c>
      <c r="CC746" s="5" t="b">
        <f t="array" ref="CC746">IF(ISBLANK(Spreadsheet!AZ746),TRUE,ISNUMBER(MATCH(TRUE,EXACT(Spreadsheet!AZ746,LifeBenefitClasses),0)))</f>
        <v>1</v>
      </c>
      <c r="CD746" s="5" t="b">
        <f t="array" ref="CD746">IF(ISBLANK(Spreadsheet!BA746),TRUE,ISNUMBER(MATCH(TRUE,EXACT(Spreadsheet!BA746,LifeBenefitClasses),0)))</f>
        <v>1</v>
      </c>
      <c r="CE746" s="5" t="b">
        <f>IF(OR(ISBLANK(Spreadsheet!BA746), Spreadsheet!BA746="Waive"),IF(ISBLANK(Spreadsheet!BB746),TRUE,FALSE),IF(OR(AND(NOT(ISBLANK(Spreadsheet!BA746)),ISBLANK(Spreadsheet!BB746)),NOT(ISNUMBER(VALUE(Spreadsheet!BB746))),ISBLANK(Spreadsheet!BC746),NOT(ISNUMBER(VALUE(Spreadsheet!BC746)))),FALSE,IF(AND(Spreadsheet!BB746&gt;=50000,Spreadsheet!BB746&lt;=250000,MOD(Spreadsheet!BB746,10000)=0,Spreadsheet!BB746&lt;=(10*Spreadsheet!BC746)),TRUE,FALSE)))</f>
        <v>1</v>
      </c>
      <c r="CF746" s="5" t="b">
        <f>IF(NOT(ISBLANK(Spreadsheet!BC746)),AND(ISNUMBER(VALUE(Spreadsheet!BC746)),Spreadsheet!BC746&gt;0),AND(OR(ISBLANK(Spreadsheet!AO746),Spreadsheet!AO746="Waive",AND(NOT(OR(ISBLANK(Spreadsheet!AO746),Spreadsheet!AO746="Waive")),Spreadsheet!AP746&gt;=6)),OR(ISBLANK(Spreadsheet!AR746),AND(NOT(OR(ISBLANK(Spreadsheet!AR746),Spreadsheet!AR746="Waive")),Spreadsheet!AS746&gt;=6)),OR(ISBLANK(Spreadsheet!AW746)),OR(ISBLANK(Spreadsheet!AX746)),OR(ISBLANK(Spreadsheet!AY746)),OR(ISBLANK(Spreadsheet!AZ746)),OR(ISBLANK(Spreadsheet!BA746),Spreadsheet!BA746="Waive")))</f>
        <v>1</v>
      </c>
      <c r="CG746" s="5" t="b">
        <f t="shared" ca="1" si="51"/>
        <v>1</v>
      </c>
    </row>
    <row r="747" spans="8:85" x14ac:dyDescent="0.3">
      <c r="H747" s="5">
        <f t="shared" ca="1" si="52"/>
        <v>2</v>
      </c>
      <c r="I747" s="5" t="str">
        <f t="shared" ca="1" si="50"/>
        <v/>
      </c>
      <c r="J747" s="5" t="str">
        <f>IF(AND(NOT(ISBLANK(Spreadsheet!C747)),ISBLANK(Spreadsheet!D747)),Spreadsheet!F747&amp;" "&amp;Spreadsheet!H747,"")</f>
        <v/>
      </c>
      <c r="K747" s="5">
        <f>IF(AND(NOT(ISBLANK(Spreadsheet!C747)),ISBLANK(Spreadsheet!D747)),COUNTIFS(Spreadsheet!E748:E$786,"=Child",Spreadsheet!C748:C$786, "="&amp;Spreadsheet!C747) + COUNTIFS(Spreadsheet!E748:E$786,"=Step-child",Spreadsheet!C748:C$786, "="&amp;Spreadsheet!C747),0)</f>
        <v>0</v>
      </c>
      <c r="L747" s="5">
        <f>IF(NOT(ISBLANK(J747)),COUNTIFS(Spreadsheet!E748:E$786,"=Wife",Spreadsheet!C748:C$786, "="&amp;Spreadsheet!C747) + COUNTIFS(Spreadsheet!E748:E$786,"=Husband",Spreadsheet!C748:C$786, "="&amp;Spreadsheet!C747),0)</f>
        <v>0</v>
      </c>
      <c r="M747" s="5">
        <f>IF(NOT(ISBLANK(Spreadsheet!AJ747)),VLOOKUP(Spreadsheet!AJ747,'Drop Downs'!$P$2:$R$16,3,FALSE),0)</f>
        <v>0</v>
      </c>
      <c r="N747" s="5">
        <f>IF(NOT(ISBLANK(Spreadsheet!AJ747)), VLOOKUP(Spreadsheet!AJ747,'Drop Downs'!$P$2:$R$16,2,FALSE),0)</f>
        <v>0</v>
      </c>
      <c r="O747" s="5">
        <f>IF(NOT(ISBLANK(Spreadsheet!AL747)),VLOOKUP(Spreadsheet!AL747,'Drop Downs'!$P$2:$R$16,3,FALSE), 0)</f>
        <v>0</v>
      </c>
      <c r="P747" s="5">
        <f>IF(NOT(ISBLANK(Spreadsheet!AL747)),VLOOKUP(Spreadsheet!AL747,'Drop Downs'!$P$2:$R$16,2,FALSE),0)</f>
        <v>0</v>
      </c>
      <c r="Q747" s="5">
        <f>IF(NOT(ISBLANK(Spreadsheet!AN747)),VLOOKUP(Spreadsheet!AN747,'Drop Downs'!$P$2:$R$16,3,FALSE),0)</f>
        <v>0</v>
      </c>
      <c r="R747" s="5">
        <f>IF(NOT(ISBLANK(Spreadsheet!AN747)),VLOOKUP(Spreadsheet!AN747,'Drop Downs'!$P$2:$R$16,2,FALSE),0)</f>
        <v>0</v>
      </c>
      <c r="S747" s="5" t="str">
        <f>IF(OR(M747&gt;K747,N747&gt;L747,O747&gt;K747, Q747&gt;K747,N747&gt;L747, P747&gt;L747, R747&gt;L747),"Member currently has a coverage election over what he/she needs.  Please add more dependents or adjust the coverage election.","")&amp;(IF(AND(NOT(ISBLANK(Spreadsheet!C747)),NOT(ISBLANK(Spreadsheet!D747)),ISBLANK(Spreadsheet!E747)),"Dependent lacks a relationship to member.Please select one from the drop-down.",""))</f>
        <v/>
      </c>
      <c r="T747" s="5" t="b">
        <f t="shared" si="53"/>
        <v>1</v>
      </c>
      <c r="U747" s="5" t="b">
        <f>OR(ISBLANK(Spreadsheet!C747),IF(NOT(ISBLANK(Spreadsheet!D747)),NOT(ISBLANK(Spreadsheet!E747)),TRUE))</f>
        <v>1</v>
      </c>
      <c r="V747" s="5" t="b">
        <f>OR(ISBLANK(Spreadsheet!C747), NOT(ISBLANK(Spreadsheet!I747)))</f>
        <v>1</v>
      </c>
      <c r="W747" s="5" t="b">
        <f>OR(ISBLANK(Spreadsheet!D747),NOT(ISBLANK(Spreadsheet!C747)))</f>
        <v>1</v>
      </c>
      <c r="X747" s="155" t="str">
        <f>REPT("0",MIN(FIND({1,2,3,4,5,6,7,8,9},Spreadsheet!C747&amp;"123456789"))-1)&amp;IF(ISBLANK(Spreadsheet!C747),"",SUMPRODUCT(MID(0&amp;Spreadsheet!C747,LARGE(INDEX(ISNUMBER(--MID(Spreadsheet!C747,ROW($1:$225),1))*
 ROW($1:$225),0),ROW($1:$225))+1,1)*10^ROW($1:$225)/10))</f>
        <v/>
      </c>
      <c r="Y747" s="5" t="b">
        <f>IF(NOT(ISBLANK(Spreadsheet!C747)),IF(AND(ISNUMBER(VALUE(Spreadsheet!C747)), LEN(Spreadsheet!C747)=9),TRUE,FALSE),TRUE)</f>
        <v>1</v>
      </c>
      <c r="Z747" s="155" t="str">
        <f>REPT("0",MIN(FIND({1,2,3,4,5,6,7,8,9},Spreadsheet!D747&amp;"123456789"))-1)&amp;IF(ISBLANK(Spreadsheet!D747),"",SUMPRODUCT(MID(0&amp;Spreadsheet!D747,LARGE(INDEX(ISNUMBER(--MID(Spreadsheet!D747,ROW($1:$225),1))*
 ROW($1:$225),0),ROW($1:$225))+1,1)*10^ROW($1:$225)/10))</f>
        <v/>
      </c>
      <c r="AA747" s="5" t="b">
        <f>IF(AND(NOT(ISBLANK(Spreadsheet!D747)),NOT(ISBLANK(Spreadsheet!C747))),IF(AND(ISNUMBER(VALUE(Spreadsheet!D747)), LEN(Spreadsheet!D747)=9),TRUE,FALSE),IF(AND(NOT(ISBLANK(Spreadsheet!D747)),ISBLANK(Spreadsheet!C747)),FALSE,TRUE))</f>
        <v>1</v>
      </c>
      <c r="AB747" s="5" t="b">
        <f>OR(ISBLANK(Spreadsheet!Y747),IF(NOT(ISBLANK(Spreadsheet!Y747)),LEN(Spreadsheet!Y747)=10,ISNUMBER(VALUE(Spreadsheet!Y747))))</f>
        <v>1</v>
      </c>
      <c r="AC747" s="5" t="b">
        <f>OR(ISBLANK(Spreadsheet!AI747), AND(NOT(ISBLANK(Spreadsheet!AJ747)), NOT(ISNUMBER(SEARCH("Waive",Spreadsheet!AJ747)))))</f>
        <v>1</v>
      </c>
      <c r="AD747" s="5" t="b">
        <f>OR(ISBLANK(Spreadsheet!AK747), AND(NOT(ISBLANK(Spreadsheet!AL747)), NOT(ISNUMBER(SEARCH("Waive",Spreadsheet!AL747)))))</f>
        <v>1</v>
      </c>
      <c r="AE747" s="5" t="b">
        <f>OR(ISBLANK(Spreadsheet!AM747), AND(NOT(ISBLANK(Spreadsheet!AN747)), NOT(ISNUMBER(SEARCH("Waive", Spreadsheet!AN747)))))</f>
        <v>1</v>
      </c>
      <c r="AF747" s="5" t="b">
        <f>OR(ISBLANK(Spreadsheet!C747), NOT(ISBLANK(Spreadsheet!D747)),NOT(ISBLANK(Spreadsheet!L747)))</f>
        <v>1</v>
      </c>
      <c r="AG747" s="5" t="b">
        <f>IF(AND(NOT(ISBLANK(Spreadsheet!C747)), NOT(ISBLANK(Spreadsheet!D747)),Spreadsheet!C747&lt;&gt;Spreadsheet!D747),IF(ISERROR(VLOOKUP(Spreadsheet!C747, Spreadsheet!$C$6:'Spreadsheet'!$C746,1,FALSE)), FALSE, TRUE),TRUE)</f>
        <v>1</v>
      </c>
      <c r="AH747" s="5" t="b">
        <f>Spreadsheet!$B$2=Spreadsheet!AD747</f>
        <v>1</v>
      </c>
      <c r="AI747" s="5" t="b">
        <f>IF(ISBLANK(Spreadsheet!G747),TRUE,IF(OR(LEN(Spreadsheet!G747)&gt;1,ISNUMBER(VALUE(Spreadsheet!G747))),FALSE,TRUE))</f>
        <v>1</v>
      </c>
      <c r="AJ747" s="5" t="b">
        <f>OR(ISBLANK(Spreadsheet!C747), NOT(ISBLANK(Spreadsheet!B747)), NOT(ISBLANK(Spreadsheet!D747)))</f>
        <v>1</v>
      </c>
      <c r="AK747" s="5" t="b">
        <f t="array" ref="AK747">IF(OR(AND(ISBLANK(Spreadsheet!E747),ISBLANK(Spreadsheet!D747),NOT(ISBLANK(Spreadsheet!C747))),AND(ISBLANK(Spreadsheet!E747),ISBLANK(Spreadsheet!D747),ISBLANK(Spreadsheet!C747))),TRUE,ISNUMBER(MATCH(TRUE,EXACT(Spreadsheet!E747,Relationships),0)))</f>
        <v>1</v>
      </c>
      <c r="AL747" s="5" t="b">
        <f>IF(NOT(ISBLANK(Spreadsheet!C747)),IF(OR(ISBLANK(Spreadsheet!F747),LEN(Spreadsheet!F747)&gt;40),FALSE,TRUE),TRUE)</f>
        <v>1</v>
      </c>
      <c r="AM747" s="5" t="b">
        <f>IF(NOT(ISBLANK(Spreadsheet!C747)),IF(OR(ISBLANK(Spreadsheet!H747),LEN(Spreadsheet!H747)&gt;40),FALSE,TRUE),TRUE)</f>
        <v>1</v>
      </c>
      <c r="AN747" s="5" t="b">
        <f t="array" ref="AN747">IF(ISBLANK(Spreadsheet!I747),TRUE,ISNUMBER(MATCH(TRUE,EXACT(Spreadsheet!I747,GenderValues),0)))</f>
        <v>1</v>
      </c>
      <c r="AO747" s="5" t="b">
        <f ca="1">IF(ISERROR(DATEVALUE(TEXT(Spreadsheet!J747,"mm/dd/yyyy")) &gt; TODAY()),IF(AND(ISBLANK(Spreadsheet!J747),ISBLANK(Spreadsheet!C747)),TRUE,FALSE),IF(DATEVALUE(TEXT(Spreadsheet!J747,"mm/dd/yyyy")) &gt; TODAY(),FALSE,TRUE))</f>
        <v>1</v>
      </c>
      <c r="AP747" s="5" t="b">
        <f>OR(ISBLANK(Spreadsheet!K747),LEN(Spreadsheet!K747)&lt;=100)</f>
        <v>1</v>
      </c>
      <c r="AQ747" s="5" t="b">
        <f t="array" ref="AQ747">IF(OR(AND(ISBLANK(Spreadsheet!L747),ISBLANK(Spreadsheet!C747)),AND(NOT(ISBLANK(Spreadsheet!C747)),NOT(ISBLANK(Spreadsheet!D747)))),TRUE,ISNUMBER(MATCH(TRUE,EXACT(Spreadsheet!L747,MaritalStatus),0)))</f>
        <v>1</v>
      </c>
      <c r="AR747" s="5" t="b">
        <f ca="1">IF(ISERROR(DATEVALUE(TEXT(Spreadsheet!M747,"mm/dd/yyyy")) &gt; TODAY()),IF(ISBLANK(Spreadsheet!M747),TRUE,FALSE),IF(DATEVALUE(TEXT(Spreadsheet!M747,"mm/dd/yyyy")) &gt; TODAY(),FALSE,TRUE))</f>
        <v>1</v>
      </c>
      <c r="AS747" s="5" t="b">
        <f>OR(ISBLANK(Spreadsheet!N747),LEN(Spreadsheet!N747)&lt;=100)</f>
        <v>1</v>
      </c>
      <c r="AT747" s="5" t="b">
        <f>OR(ISBLANK(Spreadsheet!O747),UPPER(Spreadsheet!O747)="YES")</f>
        <v>1</v>
      </c>
      <c r="AU747" s="5" t="b">
        <f>OR(ISBLANK(Spreadsheet!P747),UPPER(Spreadsheet!P747)="YES")</f>
        <v>1</v>
      </c>
      <c r="AV747" s="5" t="b">
        <f t="array" ref="AV747">IF(ISBLANK(Spreadsheet!Q747),TRUE,ISNUMBER(MATCH(TRUE,EXACT(Spreadsheet!Q747,OnGroupsPriorIns),0)))</f>
        <v>1</v>
      </c>
      <c r="AW747" s="5" t="b">
        <f>OR(ISBLANK(Spreadsheet!R747),UPPER(Spreadsheet!R747)="YES")</f>
        <v>1</v>
      </c>
      <c r="AX747" s="5" t="b">
        <f>OR(ISBLANK(Spreadsheet!S747),UPPER(Spreadsheet!S747)="YES")</f>
        <v>1</v>
      </c>
      <c r="AY747" s="5" t="b">
        <f>OR(AND(ISBLANK(Spreadsheet!C747),LEN(Spreadsheet!T747)=0),AND(NOT(ISBLANK(Spreadsheet!C747)),LEN(Spreadsheet!T747)&gt;0,LEN(Spreadsheet!T747)&lt;=50))</f>
        <v>1</v>
      </c>
      <c r="AZ747" s="5" t="b">
        <f>OR(LEN(Spreadsheet!U747)=0,AND(LEN(Spreadsheet!U747)&gt;0,LEN(Spreadsheet!U747)&lt;=50))</f>
        <v>1</v>
      </c>
      <c r="BA747" s="5" t="b">
        <f>OR(AND(ISBLANK(Spreadsheet!C747),LEN(Spreadsheet!V747)=0),AND(NOT(ISBLANK(Spreadsheet!C747)),LEN(Spreadsheet!V747)&gt;0,LEN(Spreadsheet!V747)&lt;=50))</f>
        <v>1</v>
      </c>
      <c r="BB747" s="5" t="b">
        <f t="array" ref="BB747">IF(AND(ISBLANK(Spreadsheet!C747),LEN(Spreadsheet!W747)=0),TRUE,ISNUMBER(MATCH(TRUE,EXACT(Spreadsheet!W747,States),0)))</f>
        <v>1</v>
      </c>
      <c r="BC747" s="5" t="b">
        <f>OR(AND(ISBLANK(Spreadsheet!C747),LEN(Spreadsheet!X747)=0),AND(NOT(ISBLANK(Spreadsheet!C747)),LEN(Spreadsheet!X747)&gt;0,LEN(Spreadsheet!X747)=5,ISNUMBER(VALUE(Spreadsheet!X747))))</f>
        <v>1</v>
      </c>
      <c r="BD747" s="5" t="b">
        <f>OR(ISBLANK(Spreadsheet!Z747),LEN(Spreadsheet!Z747)&lt;=50)</f>
        <v>1</v>
      </c>
      <c r="BE747" s="5" t="b">
        <f>ISBLANK(Spreadsheet!AA747)</f>
        <v>1</v>
      </c>
      <c r="BF747" s="5" t="b">
        <f>ISBLANK(Spreadsheet!AB747)</f>
        <v>1</v>
      </c>
      <c r="BG747" s="5" t="b">
        <f>IF(ISERROR(DATEVALUE(TEXT(Spreadsheet!AC747,"mm/dd/yyyy")) &gt; DATEVALUE(TEXT(Spreadsheet!J747,"mm/dd/yyyy"))),IF(OR(AND(ISBLANK(Spreadsheet!AC747),ISBLANK(Spreadsheet!C747)),AND(NOT(ISBLANK(Spreadsheet!C747)),ISBLANK(Spreadsheet!AC747),NOT(ISBLANK(Spreadsheet!D747)))),TRUE,FALSE),IF(DATEVALUE(TEXT(Spreadsheet!AC747,"mm/dd/yyyy")) &gt; DATEVALUE(TEXT(Spreadsheet!J747,"mm/dd/yyyy")),TRUE,FALSE))</f>
        <v>1</v>
      </c>
      <c r="BH747" s="5" t="b">
        <f>OR(AND(ISBLANK(Spreadsheet!C747),ISBLANK(Spreadsheet!AE747)),AND(NOT(ISBLANK(Spreadsheet!C747)),NOT(ISBLANK(Spreadsheet!D747)),ISBLANK(Spreadsheet!AE747)),AND(NOT(ISBLANK(Spreadsheet!C747)),ISBLANK(Spreadsheet!D747),NOT(ISBLANK(Spreadsheet!AE747)),LEN(Spreadsheet!AE747)&lt;=100))</f>
        <v>1</v>
      </c>
      <c r="BI747" s="5" t="b">
        <f t="array" ref="BI747">IF(ISBLANK(Spreadsheet!AF747),TRUE,ISNUMBER(MATCH(TRUE,EXACT(Spreadsheet!AF747,CobraShortReasons),0)))</f>
        <v>1</v>
      </c>
      <c r="BJ747" s="5" t="b">
        <f ca="1">IF(ISERROR(DATEVALUE(TEXT(Spreadsheet!AG747,"mm/dd/yyyy")) &gt; TODAY()),IF(ISBLANK(Spreadsheet!AG747),TRUE,FALSE),IF(DATEVALUE(TEXT(Spreadsheet!AG747,"mm/dd/yyyy")) &gt; TODAY(),FALSE,TRUE))</f>
        <v>1</v>
      </c>
      <c r="BK747" s="5" t="b">
        <f>OR(ISBLANK(Spreadsheet!AH747),LEN(Spreadsheet!AH747)&lt;=25)</f>
        <v>1</v>
      </c>
      <c r="BL747" s="5" t="b">
        <f t="array" aca="1" ref="BL747" ca="1">IF(ISBLANK(Spreadsheet!AI747),TRUE,ISNUMBER(MATCH(TRUE,EXACT(Spreadsheet!AI747,INDIRECT(Spreadsheet!$D$2)),0)))</f>
        <v>1</v>
      </c>
      <c r="BM747" s="5" t="b">
        <f t="array" aca="1" ref="BM747" ca="1">IF(ISBLANK(Spreadsheet!AJ747),TRUE,ISNUMBER(MATCH(TRUE,EXACT(Spreadsheet!AJ747,INDIRECT(Spreadsheet!BJ747)),0)))</f>
        <v>1</v>
      </c>
      <c r="BN747" s="5" t="b">
        <f t="array" ref="BN747">IF(ISBLANK(Spreadsheet!AK747),TRUE,ISNUMBER(MATCH(TRUE,EXACT(Spreadsheet!AK747,DentalPlans),0)))</f>
        <v>1</v>
      </c>
      <c r="BO747" s="5" t="b">
        <f t="array" aca="1" ref="BO747" ca="1">IF(ISBLANK(Spreadsheet!AL747),TRUE,ISNUMBER(MATCH(TRUE,EXACT(Spreadsheet!AL747,INDIRECT(Spreadsheet!BK747)),0)))</f>
        <v>1</v>
      </c>
      <c r="BP747" s="5" t="b">
        <f t="array" ref="BP747">IF(ISBLANK(Spreadsheet!AM747),TRUE,ISNUMBER(MATCH(TRUE,EXACT(Spreadsheet!AM747,VisionPlans),0)))</f>
        <v>1</v>
      </c>
      <c r="BQ747" s="5" t="b">
        <f t="array" aca="1" ref="BQ747" ca="1">IF(ISBLANK(Spreadsheet!AN747),TRUE,ISNUMBER(MATCH(TRUE,EXACT(Spreadsheet!AN747,INDIRECT(Spreadsheet!BL747)),0)))</f>
        <v>1</v>
      </c>
      <c r="BR747" s="5" t="b">
        <f t="array" ref="BR747">IF(ISBLANK(Spreadsheet!AO747),TRUE,ISNUMBER(MATCH(TRUE,EXACT(Spreadsheet!AO747,LifeBenefitClasses),0)))</f>
        <v>1</v>
      </c>
      <c r="BS747" s="5" t="b">
        <f>IF(OR(ISBLANK(Spreadsheet!AO747), Spreadsheet!AO747="Waive"),IF(ISBLANK(Spreadsheet!AP747),TRUE,FALSE),IF(OR(AND(NOT(ISBLANK(Spreadsheet!AO747)),ISBLANK(Spreadsheet!AP747)),NOT(ISNUMBER(VALUE(Spreadsheet!AP747)))),FALSE,IF(OR(AND(Spreadsheet!AP747&lt;6,MOD(Spreadsheet!AP747*10,5)=0), MOD(Spreadsheet!AP747,5000)=0),TRUE,FALSE)))</f>
        <v>1</v>
      </c>
      <c r="BT747" s="5" t="b">
        <f t="array" ref="BT747">IF(ISBLANK(Spreadsheet!AQ747),TRUE,ISNUMBER(MATCH(TRUE,EXACT(Spreadsheet!AQ747,EnrollWaive),0)))</f>
        <v>1</v>
      </c>
      <c r="BU747" s="5" t="b">
        <f t="array" ref="BU747">IF(ISBLANK(Spreadsheet!AR747),TRUE,ISNUMBER(MATCH(TRUE,EXACT(Spreadsheet!AR747,LifeBenefitClasses),0)))</f>
        <v>1</v>
      </c>
      <c r="BV747" s="5" t="b">
        <f>IF(OR(ISBLANK(Spreadsheet!AR747), Spreadsheet!AR747="Waive"),IF(ISBLANK(Spreadsheet!AS747),TRUE,FALSE),IF(OR(AND(NOT(ISBLANK(Spreadsheet!AR747)),ISBLANK(Spreadsheet!AS747)),NOT(ISNUMBER(VALUE(Spreadsheet!AS747)))),FALSE,IF(OR(AND(Spreadsheet!AS747&lt;6,MOD(Spreadsheet!AS747*10,5)=0), MOD(Spreadsheet!AS747,10000)=0),TRUE,FALSE)))</f>
        <v>1</v>
      </c>
      <c r="BW747" s="5" t="b">
        <f t="array" ref="BW747">IF(ISBLANK(Spreadsheet!AT747),TRUE,ISNUMBER(MATCH(TRUE,EXACT(Spreadsheet!AT747,LifeBenefitClasses),0)))</f>
        <v>1</v>
      </c>
      <c r="BX747" s="5" t="b">
        <f>IF(OR(ISBLANK(Spreadsheet!AT747), Spreadsheet!AT747="Waive"),IF(ISBLANK(Spreadsheet!AU747),TRUE,FALSE),IF(OR(AND(NOT(ISBLANK(Spreadsheet!AT747)),ISBLANK(Spreadsheet!AU747)),NOT(ISNUMBER(VALUE(Spreadsheet!AU747)))),FALSE,IF(AND(NOT(OR(ISBLANK(Spreadsheet!AT747),Spreadsheet!AT747="Waive")),NOT(OR(ISBLANK(Spreadsheet!AR747),Spreadsheet!AR747="Waive")),MOD(Spreadsheet!AU747,5000)=0, Spreadsheet!AU747&lt;=(Spreadsheet!AS747*0.5)),TRUE,FALSE)))</f>
        <v>1</v>
      </c>
      <c r="BY747" s="5" t="b">
        <f t="array" ref="BY747">IF(ISBLANK(Spreadsheet!AV747),TRUE,ISNUMBER(MATCH(TRUE,EXACT(Spreadsheet!AV747,EnrollWaive),0)))</f>
        <v>1</v>
      </c>
      <c r="BZ747" s="5" t="b">
        <f t="array" ref="BZ747">IF(ISBLANK(Spreadsheet!AW747),TRUE,ISNUMBER(MATCH(TRUE,EXACT(Spreadsheet!AW747,LifeBenefitClasses),0)))</f>
        <v>1</v>
      </c>
      <c r="CA747" s="5" t="b">
        <f t="array" ref="CA747">IF(ISBLANK(Spreadsheet!AX747),TRUE,ISNUMBER(MATCH(TRUE,EXACT(Spreadsheet!AX747,LifeBenefitClasses),0)))</f>
        <v>1</v>
      </c>
      <c r="CB747" s="5" t="b">
        <f t="array" ref="CB747">IF(ISBLANK(Spreadsheet!AY747),TRUE,ISNUMBER(MATCH(TRUE,EXACT(Spreadsheet!AY747,LifeBenefitClasses),0)))</f>
        <v>1</v>
      </c>
      <c r="CC747" s="5" t="b">
        <f t="array" ref="CC747">IF(ISBLANK(Spreadsheet!AZ747),TRUE,ISNUMBER(MATCH(TRUE,EXACT(Spreadsheet!AZ747,LifeBenefitClasses),0)))</f>
        <v>1</v>
      </c>
      <c r="CD747" s="5" t="b">
        <f t="array" ref="CD747">IF(ISBLANK(Spreadsheet!BA747),TRUE,ISNUMBER(MATCH(TRUE,EXACT(Spreadsheet!BA747,LifeBenefitClasses),0)))</f>
        <v>1</v>
      </c>
      <c r="CE747" s="5" t="b">
        <f>IF(OR(ISBLANK(Spreadsheet!BA747), Spreadsheet!BA747="Waive"),IF(ISBLANK(Spreadsheet!BB747),TRUE,FALSE),IF(OR(AND(NOT(ISBLANK(Spreadsheet!BA747)),ISBLANK(Spreadsheet!BB747)),NOT(ISNUMBER(VALUE(Spreadsheet!BB747))),ISBLANK(Spreadsheet!BC747),NOT(ISNUMBER(VALUE(Spreadsheet!BC747)))),FALSE,IF(AND(Spreadsheet!BB747&gt;=50000,Spreadsheet!BB747&lt;=250000,MOD(Spreadsheet!BB747,10000)=0,Spreadsheet!BB747&lt;=(10*Spreadsheet!BC747)),TRUE,FALSE)))</f>
        <v>1</v>
      </c>
      <c r="CF747" s="5" t="b">
        <f>IF(NOT(ISBLANK(Spreadsheet!BC747)),AND(ISNUMBER(VALUE(Spreadsheet!BC747)),Spreadsheet!BC747&gt;0),AND(OR(ISBLANK(Spreadsheet!AO747),Spreadsheet!AO747="Waive",AND(NOT(OR(ISBLANK(Spreadsheet!AO747),Spreadsheet!AO747="Waive")),Spreadsheet!AP747&gt;=6)),OR(ISBLANK(Spreadsheet!AR747),AND(NOT(OR(ISBLANK(Spreadsheet!AR747),Spreadsheet!AR747="Waive")),Spreadsheet!AS747&gt;=6)),OR(ISBLANK(Spreadsheet!AW747)),OR(ISBLANK(Spreadsheet!AX747)),OR(ISBLANK(Spreadsheet!AY747)),OR(ISBLANK(Spreadsheet!AZ747)),OR(ISBLANK(Spreadsheet!BA747),Spreadsheet!BA747="Waive")))</f>
        <v>1</v>
      </c>
      <c r="CG747" s="5" t="b">
        <f t="shared" ca="1" si="51"/>
        <v>1</v>
      </c>
    </row>
    <row r="748" spans="8:85" x14ac:dyDescent="0.3">
      <c r="H748" s="5">
        <f t="shared" ca="1" si="52"/>
        <v>2</v>
      </c>
      <c r="I748" s="5" t="str">
        <f t="shared" ca="1" si="50"/>
        <v/>
      </c>
      <c r="J748" s="5" t="str">
        <f>IF(AND(NOT(ISBLANK(Spreadsheet!C748)),ISBLANK(Spreadsheet!D748)),Spreadsheet!F748&amp;" "&amp;Spreadsheet!H748,"")</f>
        <v/>
      </c>
      <c r="K748" s="5">
        <f>IF(AND(NOT(ISBLANK(Spreadsheet!C748)),ISBLANK(Spreadsheet!D748)),COUNTIFS(Spreadsheet!E749:E$786,"=Child",Spreadsheet!C749:C$786, "="&amp;Spreadsheet!C748) + COUNTIFS(Spreadsheet!E749:E$786,"=Step-child",Spreadsheet!C749:C$786, "="&amp;Spreadsheet!C748),0)</f>
        <v>0</v>
      </c>
      <c r="L748" s="5">
        <f>IF(NOT(ISBLANK(J748)),COUNTIFS(Spreadsheet!E749:E$786,"=Wife",Spreadsheet!C749:C$786, "="&amp;Spreadsheet!C748) + COUNTIFS(Spreadsheet!E749:E$786,"=Husband",Spreadsheet!C749:C$786, "="&amp;Spreadsheet!C748),0)</f>
        <v>0</v>
      </c>
      <c r="M748" s="5">
        <f>IF(NOT(ISBLANK(Spreadsheet!AJ748)),VLOOKUP(Spreadsheet!AJ748,'Drop Downs'!$P$2:$R$16,3,FALSE),0)</f>
        <v>0</v>
      </c>
      <c r="N748" s="5">
        <f>IF(NOT(ISBLANK(Spreadsheet!AJ748)), VLOOKUP(Spreadsheet!AJ748,'Drop Downs'!$P$2:$R$16,2,FALSE),0)</f>
        <v>0</v>
      </c>
      <c r="O748" s="5">
        <f>IF(NOT(ISBLANK(Spreadsheet!AL748)),VLOOKUP(Spreadsheet!AL748,'Drop Downs'!$P$2:$R$16,3,FALSE), 0)</f>
        <v>0</v>
      </c>
      <c r="P748" s="5">
        <f>IF(NOT(ISBLANK(Spreadsheet!AL748)),VLOOKUP(Spreadsheet!AL748,'Drop Downs'!$P$2:$R$16,2,FALSE),0)</f>
        <v>0</v>
      </c>
      <c r="Q748" s="5">
        <f>IF(NOT(ISBLANK(Spreadsheet!AN748)),VLOOKUP(Spreadsheet!AN748,'Drop Downs'!$P$2:$R$16,3,FALSE),0)</f>
        <v>0</v>
      </c>
      <c r="R748" s="5">
        <f>IF(NOT(ISBLANK(Spreadsheet!AN748)),VLOOKUP(Spreadsheet!AN748,'Drop Downs'!$P$2:$R$16,2,FALSE),0)</f>
        <v>0</v>
      </c>
      <c r="S748" s="5" t="str">
        <f>IF(OR(M748&gt;K748,N748&gt;L748,O748&gt;K748, Q748&gt;K748,N748&gt;L748, P748&gt;L748, R748&gt;L748),"Member currently has a coverage election over what he/she needs.  Please add more dependents or adjust the coverage election.","")&amp;(IF(AND(NOT(ISBLANK(Spreadsheet!C748)),NOT(ISBLANK(Spreadsheet!D748)),ISBLANK(Spreadsheet!E748)),"Dependent lacks a relationship to member.Please select one from the drop-down.",""))</f>
        <v/>
      </c>
      <c r="T748" s="5" t="b">
        <f t="shared" si="53"/>
        <v>1</v>
      </c>
      <c r="U748" s="5" t="b">
        <f>OR(ISBLANK(Spreadsheet!C748),IF(NOT(ISBLANK(Spreadsheet!D748)),NOT(ISBLANK(Spreadsheet!E748)),TRUE))</f>
        <v>1</v>
      </c>
      <c r="V748" s="5" t="b">
        <f>OR(ISBLANK(Spreadsheet!C748), NOT(ISBLANK(Spreadsheet!I748)))</f>
        <v>1</v>
      </c>
      <c r="W748" s="5" t="b">
        <f>OR(ISBLANK(Spreadsheet!D748),NOT(ISBLANK(Spreadsheet!C748)))</f>
        <v>1</v>
      </c>
      <c r="X748" s="155" t="str">
        <f>REPT("0",MIN(FIND({1,2,3,4,5,6,7,8,9},Spreadsheet!C748&amp;"123456789"))-1)&amp;IF(ISBLANK(Spreadsheet!C748),"",SUMPRODUCT(MID(0&amp;Spreadsheet!C748,LARGE(INDEX(ISNUMBER(--MID(Spreadsheet!C748,ROW($1:$225),1))*
 ROW($1:$225),0),ROW($1:$225))+1,1)*10^ROW($1:$225)/10))</f>
        <v/>
      </c>
      <c r="Y748" s="5" t="b">
        <f>IF(NOT(ISBLANK(Spreadsheet!C748)),IF(AND(ISNUMBER(VALUE(Spreadsheet!C748)), LEN(Spreadsheet!C748)=9),TRUE,FALSE),TRUE)</f>
        <v>1</v>
      </c>
      <c r="Z748" s="155" t="str">
        <f>REPT("0",MIN(FIND({1,2,3,4,5,6,7,8,9},Spreadsheet!D748&amp;"123456789"))-1)&amp;IF(ISBLANK(Spreadsheet!D748),"",SUMPRODUCT(MID(0&amp;Spreadsheet!D748,LARGE(INDEX(ISNUMBER(--MID(Spreadsheet!D748,ROW($1:$225),1))*
 ROW($1:$225),0),ROW($1:$225))+1,1)*10^ROW($1:$225)/10))</f>
        <v/>
      </c>
      <c r="AA748" s="5" t="b">
        <f>IF(AND(NOT(ISBLANK(Spreadsheet!D748)),NOT(ISBLANK(Spreadsheet!C748))),IF(AND(ISNUMBER(VALUE(Spreadsheet!D748)), LEN(Spreadsheet!D748)=9),TRUE,FALSE),IF(AND(NOT(ISBLANK(Spreadsheet!D748)),ISBLANK(Spreadsheet!C748)),FALSE,TRUE))</f>
        <v>1</v>
      </c>
      <c r="AB748" s="5" t="b">
        <f>OR(ISBLANK(Spreadsheet!Y748),IF(NOT(ISBLANK(Spreadsheet!Y748)),LEN(Spreadsheet!Y748)=10,ISNUMBER(VALUE(Spreadsheet!Y748))))</f>
        <v>1</v>
      </c>
      <c r="AC748" s="5" t="b">
        <f>OR(ISBLANK(Spreadsheet!AI748), AND(NOT(ISBLANK(Spreadsheet!AJ748)), NOT(ISNUMBER(SEARCH("Waive",Spreadsheet!AJ748)))))</f>
        <v>1</v>
      </c>
      <c r="AD748" s="5" t="b">
        <f>OR(ISBLANK(Spreadsheet!AK748), AND(NOT(ISBLANK(Spreadsheet!AL748)), NOT(ISNUMBER(SEARCH("Waive",Spreadsheet!AL748)))))</f>
        <v>1</v>
      </c>
      <c r="AE748" s="5" t="b">
        <f>OR(ISBLANK(Spreadsheet!AM748), AND(NOT(ISBLANK(Spreadsheet!AN748)), NOT(ISNUMBER(SEARCH("Waive", Spreadsheet!AN748)))))</f>
        <v>1</v>
      </c>
      <c r="AF748" s="5" t="b">
        <f>OR(ISBLANK(Spreadsheet!C748), NOT(ISBLANK(Spreadsheet!D748)),NOT(ISBLANK(Spreadsheet!L748)))</f>
        <v>1</v>
      </c>
      <c r="AG748" s="5" t="b">
        <f>IF(AND(NOT(ISBLANK(Spreadsheet!C748)), NOT(ISBLANK(Spreadsheet!D748)),Spreadsheet!C748&lt;&gt;Spreadsheet!D748),IF(ISERROR(VLOOKUP(Spreadsheet!C748, Spreadsheet!$C$6:'Spreadsheet'!$C747,1,FALSE)), FALSE, TRUE),TRUE)</f>
        <v>1</v>
      </c>
      <c r="AH748" s="5" t="b">
        <f>Spreadsheet!$B$2=Spreadsheet!AD748</f>
        <v>1</v>
      </c>
      <c r="AI748" s="5" t="b">
        <f>IF(ISBLANK(Spreadsheet!G748),TRUE,IF(OR(LEN(Spreadsheet!G748)&gt;1,ISNUMBER(VALUE(Spreadsheet!G748))),FALSE,TRUE))</f>
        <v>1</v>
      </c>
      <c r="AJ748" s="5" t="b">
        <f>OR(ISBLANK(Spreadsheet!C748), NOT(ISBLANK(Spreadsheet!B748)), NOT(ISBLANK(Spreadsheet!D748)))</f>
        <v>1</v>
      </c>
      <c r="AK748" s="5" t="b">
        <f t="array" ref="AK748">IF(OR(AND(ISBLANK(Spreadsheet!E748),ISBLANK(Spreadsheet!D748),NOT(ISBLANK(Spreadsheet!C748))),AND(ISBLANK(Spreadsheet!E748),ISBLANK(Spreadsheet!D748),ISBLANK(Spreadsheet!C748))),TRUE,ISNUMBER(MATCH(TRUE,EXACT(Spreadsheet!E748,Relationships),0)))</f>
        <v>1</v>
      </c>
      <c r="AL748" s="5" t="b">
        <f>IF(NOT(ISBLANK(Spreadsheet!C748)),IF(OR(ISBLANK(Spreadsheet!F748),LEN(Spreadsheet!F748)&gt;40),FALSE,TRUE),TRUE)</f>
        <v>1</v>
      </c>
      <c r="AM748" s="5" t="b">
        <f>IF(NOT(ISBLANK(Spreadsheet!C748)),IF(OR(ISBLANK(Spreadsheet!H748),LEN(Spreadsheet!H748)&gt;40),FALSE,TRUE),TRUE)</f>
        <v>1</v>
      </c>
      <c r="AN748" s="5" t="b">
        <f t="array" ref="AN748">IF(ISBLANK(Spreadsheet!I748),TRUE,ISNUMBER(MATCH(TRUE,EXACT(Spreadsheet!I748,GenderValues),0)))</f>
        <v>1</v>
      </c>
      <c r="AO748" s="5" t="b">
        <f ca="1">IF(ISERROR(DATEVALUE(TEXT(Spreadsheet!J748,"mm/dd/yyyy")) &gt; TODAY()),IF(AND(ISBLANK(Spreadsheet!J748),ISBLANK(Spreadsheet!C748)),TRUE,FALSE),IF(DATEVALUE(TEXT(Spreadsheet!J748,"mm/dd/yyyy")) &gt; TODAY(),FALSE,TRUE))</f>
        <v>1</v>
      </c>
      <c r="AP748" s="5" t="b">
        <f>OR(ISBLANK(Spreadsheet!K748),LEN(Spreadsheet!K748)&lt;=100)</f>
        <v>1</v>
      </c>
      <c r="AQ748" s="5" t="b">
        <f t="array" ref="AQ748">IF(OR(AND(ISBLANK(Spreadsheet!L748),ISBLANK(Spreadsheet!C748)),AND(NOT(ISBLANK(Spreadsheet!C748)),NOT(ISBLANK(Spreadsheet!D748)))),TRUE,ISNUMBER(MATCH(TRUE,EXACT(Spreadsheet!L748,MaritalStatus),0)))</f>
        <v>1</v>
      </c>
      <c r="AR748" s="5" t="b">
        <f ca="1">IF(ISERROR(DATEVALUE(TEXT(Spreadsheet!M748,"mm/dd/yyyy")) &gt; TODAY()),IF(ISBLANK(Spreadsheet!M748),TRUE,FALSE),IF(DATEVALUE(TEXT(Spreadsheet!M748,"mm/dd/yyyy")) &gt; TODAY(),FALSE,TRUE))</f>
        <v>1</v>
      </c>
      <c r="AS748" s="5" t="b">
        <f>OR(ISBLANK(Spreadsheet!N748),LEN(Spreadsheet!N748)&lt;=100)</f>
        <v>1</v>
      </c>
      <c r="AT748" s="5" t="b">
        <f>OR(ISBLANK(Spreadsheet!O748),UPPER(Spreadsheet!O748)="YES")</f>
        <v>1</v>
      </c>
      <c r="AU748" s="5" t="b">
        <f>OR(ISBLANK(Spreadsheet!P748),UPPER(Spreadsheet!P748)="YES")</f>
        <v>1</v>
      </c>
      <c r="AV748" s="5" t="b">
        <f t="array" ref="AV748">IF(ISBLANK(Spreadsheet!Q748),TRUE,ISNUMBER(MATCH(TRUE,EXACT(Spreadsheet!Q748,OnGroupsPriorIns),0)))</f>
        <v>1</v>
      </c>
      <c r="AW748" s="5" t="b">
        <f>OR(ISBLANK(Spreadsheet!R748),UPPER(Spreadsheet!R748)="YES")</f>
        <v>1</v>
      </c>
      <c r="AX748" s="5" t="b">
        <f>OR(ISBLANK(Spreadsheet!S748),UPPER(Spreadsheet!S748)="YES")</f>
        <v>1</v>
      </c>
      <c r="AY748" s="5" t="b">
        <f>OR(AND(ISBLANK(Spreadsheet!C748),LEN(Spreadsheet!T748)=0),AND(NOT(ISBLANK(Spreadsheet!C748)),LEN(Spreadsheet!T748)&gt;0,LEN(Spreadsheet!T748)&lt;=50))</f>
        <v>1</v>
      </c>
      <c r="AZ748" s="5" t="b">
        <f>OR(LEN(Spreadsheet!U748)=0,AND(LEN(Spreadsheet!U748)&gt;0,LEN(Spreadsheet!U748)&lt;=50))</f>
        <v>1</v>
      </c>
      <c r="BA748" s="5" t="b">
        <f>OR(AND(ISBLANK(Spreadsheet!C748),LEN(Spreadsheet!V748)=0),AND(NOT(ISBLANK(Spreadsheet!C748)),LEN(Spreadsheet!V748)&gt;0,LEN(Spreadsheet!V748)&lt;=50))</f>
        <v>1</v>
      </c>
      <c r="BB748" s="5" t="b">
        <f t="array" ref="BB748">IF(AND(ISBLANK(Spreadsheet!C748),LEN(Spreadsheet!W748)=0),TRUE,ISNUMBER(MATCH(TRUE,EXACT(Spreadsheet!W748,States),0)))</f>
        <v>1</v>
      </c>
      <c r="BC748" s="5" t="b">
        <f>OR(AND(ISBLANK(Spreadsheet!C748),LEN(Spreadsheet!X748)=0),AND(NOT(ISBLANK(Spreadsheet!C748)),LEN(Spreadsheet!X748)&gt;0,LEN(Spreadsheet!X748)=5,ISNUMBER(VALUE(Spreadsheet!X748))))</f>
        <v>1</v>
      </c>
      <c r="BD748" s="5" t="b">
        <f>OR(ISBLANK(Spreadsheet!Z748),LEN(Spreadsheet!Z748)&lt;=50)</f>
        <v>1</v>
      </c>
      <c r="BE748" s="5" t="b">
        <f>ISBLANK(Spreadsheet!AA748)</f>
        <v>1</v>
      </c>
      <c r="BF748" s="5" t="b">
        <f>ISBLANK(Spreadsheet!AB748)</f>
        <v>1</v>
      </c>
      <c r="BG748" s="5" t="b">
        <f>IF(ISERROR(DATEVALUE(TEXT(Spreadsheet!AC748,"mm/dd/yyyy")) &gt; DATEVALUE(TEXT(Spreadsheet!J748,"mm/dd/yyyy"))),IF(OR(AND(ISBLANK(Spreadsheet!AC748),ISBLANK(Spreadsheet!C748)),AND(NOT(ISBLANK(Spreadsheet!C748)),ISBLANK(Spreadsheet!AC748),NOT(ISBLANK(Spreadsheet!D748)))),TRUE,FALSE),IF(DATEVALUE(TEXT(Spreadsheet!AC748,"mm/dd/yyyy")) &gt; DATEVALUE(TEXT(Spreadsheet!J748,"mm/dd/yyyy")),TRUE,FALSE))</f>
        <v>1</v>
      </c>
      <c r="BH748" s="5" t="b">
        <f>OR(AND(ISBLANK(Spreadsheet!C748),ISBLANK(Spreadsheet!AE748)),AND(NOT(ISBLANK(Spreadsheet!C748)),NOT(ISBLANK(Spreadsheet!D748)),ISBLANK(Spreadsheet!AE748)),AND(NOT(ISBLANK(Spreadsheet!C748)),ISBLANK(Spreadsheet!D748),NOT(ISBLANK(Spreadsheet!AE748)),LEN(Spreadsheet!AE748)&lt;=100))</f>
        <v>1</v>
      </c>
      <c r="BI748" s="5" t="b">
        <f t="array" ref="BI748">IF(ISBLANK(Spreadsheet!AF748),TRUE,ISNUMBER(MATCH(TRUE,EXACT(Spreadsheet!AF748,CobraShortReasons),0)))</f>
        <v>1</v>
      </c>
      <c r="BJ748" s="5" t="b">
        <f ca="1">IF(ISERROR(DATEVALUE(TEXT(Spreadsheet!AG748,"mm/dd/yyyy")) &gt; TODAY()),IF(ISBLANK(Spreadsheet!AG748),TRUE,FALSE),IF(DATEVALUE(TEXT(Spreadsheet!AG748,"mm/dd/yyyy")) &gt; TODAY(),FALSE,TRUE))</f>
        <v>1</v>
      </c>
      <c r="BK748" s="5" t="b">
        <f>OR(ISBLANK(Spreadsheet!AH748),LEN(Spreadsheet!AH748)&lt;=25)</f>
        <v>1</v>
      </c>
      <c r="BL748" s="5" t="b">
        <f t="array" aca="1" ref="BL748" ca="1">IF(ISBLANK(Spreadsheet!AI748),TRUE,ISNUMBER(MATCH(TRUE,EXACT(Spreadsheet!AI748,INDIRECT(Spreadsheet!$D$2)),0)))</f>
        <v>1</v>
      </c>
      <c r="BM748" s="5" t="b">
        <f t="array" aca="1" ref="BM748" ca="1">IF(ISBLANK(Spreadsheet!AJ748),TRUE,ISNUMBER(MATCH(TRUE,EXACT(Spreadsheet!AJ748,INDIRECT(Spreadsheet!BJ748)),0)))</f>
        <v>1</v>
      </c>
      <c r="BN748" s="5" t="b">
        <f t="array" ref="BN748">IF(ISBLANK(Spreadsheet!AK748),TRUE,ISNUMBER(MATCH(TRUE,EXACT(Spreadsheet!AK748,DentalPlans),0)))</f>
        <v>1</v>
      </c>
      <c r="BO748" s="5" t="b">
        <f t="array" aca="1" ref="BO748" ca="1">IF(ISBLANK(Spreadsheet!AL748),TRUE,ISNUMBER(MATCH(TRUE,EXACT(Spreadsheet!AL748,INDIRECT(Spreadsheet!BK748)),0)))</f>
        <v>1</v>
      </c>
      <c r="BP748" s="5" t="b">
        <f t="array" ref="BP748">IF(ISBLANK(Spreadsheet!AM748),TRUE,ISNUMBER(MATCH(TRUE,EXACT(Spreadsheet!AM748,VisionPlans),0)))</f>
        <v>1</v>
      </c>
      <c r="BQ748" s="5" t="b">
        <f t="array" aca="1" ref="BQ748" ca="1">IF(ISBLANK(Spreadsheet!AN748),TRUE,ISNUMBER(MATCH(TRUE,EXACT(Spreadsheet!AN748,INDIRECT(Spreadsheet!BL748)),0)))</f>
        <v>1</v>
      </c>
      <c r="BR748" s="5" t="b">
        <f t="array" ref="BR748">IF(ISBLANK(Spreadsheet!AO748),TRUE,ISNUMBER(MATCH(TRUE,EXACT(Spreadsheet!AO748,LifeBenefitClasses),0)))</f>
        <v>1</v>
      </c>
      <c r="BS748" s="5" t="b">
        <f>IF(OR(ISBLANK(Spreadsheet!AO748), Spreadsheet!AO748="Waive"),IF(ISBLANK(Spreadsheet!AP748),TRUE,FALSE),IF(OR(AND(NOT(ISBLANK(Spreadsheet!AO748)),ISBLANK(Spreadsheet!AP748)),NOT(ISNUMBER(VALUE(Spreadsheet!AP748)))),FALSE,IF(OR(AND(Spreadsheet!AP748&lt;6,MOD(Spreadsheet!AP748*10,5)=0), MOD(Spreadsheet!AP748,5000)=0),TRUE,FALSE)))</f>
        <v>1</v>
      </c>
      <c r="BT748" s="5" t="b">
        <f t="array" ref="BT748">IF(ISBLANK(Spreadsheet!AQ748),TRUE,ISNUMBER(MATCH(TRUE,EXACT(Spreadsheet!AQ748,EnrollWaive),0)))</f>
        <v>1</v>
      </c>
      <c r="BU748" s="5" t="b">
        <f t="array" ref="BU748">IF(ISBLANK(Spreadsheet!AR748),TRUE,ISNUMBER(MATCH(TRUE,EXACT(Spreadsheet!AR748,LifeBenefitClasses),0)))</f>
        <v>1</v>
      </c>
      <c r="BV748" s="5" t="b">
        <f>IF(OR(ISBLANK(Spreadsheet!AR748), Spreadsheet!AR748="Waive"),IF(ISBLANK(Spreadsheet!AS748),TRUE,FALSE),IF(OR(AND(NOT(ISBLANK(Spreadsheet!AR748)),ISBLANK(Spreadsheet!AS748)),NOT(ISNUMBER(VALUE(Spreadsheet!AS748)))),FALSE,IF(OR(AND(Spreadsheet!AS748&lt;6,MOD(Spreadsheet!AS748*10,5)=0), MOD(Spreadsheet!AS748,10000)=0),TRUE,FALSE)))</f>
        <v>1</v>
      </c>
      <c r="BW748" s="5" t="b">
        <f t="array" ref="BW748">IF(ISBLANK(Spreadsheet!AT748),TRUE,ISNUMBER(MATCH(TRUE,EXACT(Spreadsheet!AT748,LifeBenefitClasses),0)))</f>
        <v>1</v>
      </c>
      <c r="BX748" s="5" t="b">
        <f>IF(OR(ISBLANK(Spreadsheet!AT748), Spreadsheet!AT748="Waive"),IF(ISBLANK(Spreadsheet!AU748),TRUE,FALSE),IF(OR(AND(NOT(ISBLANK(Spreadsheet!AT748)),ISBLANK(Spreadsheet!AU748)),NOT(ISNUMBER(VALUE(Spreadsheet!AU748)))),FALSE,IF(AND(NOT(OR(ISBLANK(Spreadsheet!AT748),Spreadsheet!AT748="Waive")),NOT(OR(ISBLANK(Spreadsheet!AR748),Spreadsheet!AR748="Waive")),MOD(Spreadsheet!AU748,5000)=0, Spreadsheet!AU748&lt;=(Spreadsheet!AS748*0.5)),TRUE,FALSE)))</f>
        <v>1</v>
      </c>
      <c r="BY748" s="5" t="b">
        <f t="array" ref="BY748">IF(ISBLANK(Spreadsheet!AV748),TRUE,ISNUMBER(MATCH(TRUE,EXACT(Spreadsheet!AV748,EnrollWaive),0)))</f>
        <v>1</v>
      </c>
      <c r="BZ748" s="5" t="b">
        <f t="array" ref="BZ748">IF(ISBLANK(Spreadsheet!AW748),TRUE,ISNUMBER(MATCH(TRUE,EXACT(Spreadsheet!AW748,LifeBenefitClasses),0)))</f>
        <v>1</v>
      </c>
      <c r="CA748" s="5" t="b">
        <f t="array" ref="CA748">IF(ISBLANK(Spreadsheet!AX748),TRUE,ISNUMBER(MATCH(TRUE,EXACT(Spreadsheet!AX748,LifeBenefitClasses),0)))</f>
        <v>1</v>
      </c>
      <c r="CB748" s="5" t="b">
        <f t="array" ref="CB748">IF(ISBLANK(Spreadsheet!AY748),TRUE,ISNUMBER(MATCH(TRUE,EXACT(Spreadsheet!AY748,LifeBenefitClasses),0)))</f>
        <v>1</v>
      </c>
      <c r="CC748" s="5" t="b">
        <f t="array" ref="CC748">IF(ISBLANK(Spreadsheet!AZ748),TRUE,ISNUMBER(MATCH(TRUE,EXACT(Spreadsheet!AZ748,LifeBenefitClasses),0)))</f>
        <v>1</v>
      </c>
      <c r="CD748" s="5" t="b">
        <f t="array" ref="CD748">IF(ISBLANK(Spreadsheet!BA748),TRUE,ISNUMBER(MATCH(TRUE,EXACT(Spreadsheet!BA748,LifeBenefitClasses),0)))</f>
        <v>1</v>
      </c>
      <c r="CE748" s="5" t="b">
        <f>IF(OR(ISBLANK(Spreadsheet!BA748), Spreadsheet!BA748="Waive"),IF(ISBLANK(Spreadsheet!BB748),TRUE,FALSE),IF(OR(AND(NOT(ISBLANK(Spreadsheet!BA748)),ISBLANK(Spreadsheet!BB748)),NOT(ISNUMBER(VALUE(Spreadsheet!BB748))),ISBLANK(Spreadsheet!BC748),NOT(ISNUMBER(VALUE(Spreadsheet!BC748)))),FALSE,IF(AND(Spreadsheet!BB748&gt;=50000,Spreadsheet!BB748&lt;=250000,MOD(Spreadsheet!BB748,10000)=0,Spreadsheet!BB748&lt;=(10*Spreadsheet!BC748)),TRUE,FALSE)))</f>
        <v>1</v>
      </c>
      <c r="CF748" s="5" t="b">
        <f>IF(NOT(ISBLANK(Spreadsheet!BC748)),AND(ISNUMBER(VALUE(Spreadsheet!BC748)),Spreadsheet!BC748&gt;0),AND(OR(ISBLANK(Spreadsheet!AO748),Spreadsheet!AO748="Waive",AND(NOT(OR(ISBLANK(Spreadsheet!AO748),Spreadsheet!AO748="Waive")),Spreadsheet!AP748&gt;=6)),OR(ISBLANK(Spreadsheet!AR748),AND(NOT(OR(ISBLANK(Spreadsheet!AR748),Spreadsheet!AR748="Waive")),Spreadsheet!AS748&gt;=6)),OR(ISBLANK(Spreadsheet!AW748)),OR(ISBLANK(Spreadsheet!AX748)),OR(ISBLANK(Spreadsheet!AY748)),OR(ISBLANK(Spreadsheet!AZ748)),OR(ISBLANK(Spreadsheet!BA748),Spreadsheet!BA748="Waive")))</f>
        <v>1</v>
      </c>
      <c r="CG748" s="5" t="b">
        <f t="shared" ca="1" si="51"/>
        <v>1</v>
      </c>
    </row>
    <row r="749" spans="8:85" x14ac:dyDescent="0.3">
      <c r="H749" s="5">
        <f t="shared" ca="1" si="52"/>
        <v>2</v>
      </c>
      <c r="I749" s="5" t="str">
        <f t="shared" ca="1" si="50"/>
        <v/>
      </c>
      <c r="J749" s="5" t="str">
        <f>IF(AND(NOT(ISBLANK(Spreadsheet!C749)),ISBLANK(Spreadsheet!D749)),Spreadsheet!F749&amp;" "&amp;Spreadsheet!H749,"")</f>
        <v/>
      </c>
      <c r="K749" s="5">
        <f>IF(AND(NOT(ISBLANK(Spreadsheet!C749)),ISBLANK(Spreadsheet!D749)),COUNTIFS(Spreadsheet!E750:E$786,"=Child",Spreadsheet!C750:C$786, "="&amp;Spreadsheet!C749) + COUNTIFS(Spreadsheet!E750:E$786,"=Step-child",Spreadsheet!C750:C$786, "="&amp;Spreadsheet!C749),0)</f>
        <v>0</v>
      </c>
      <c r="L749" s="5">
        <f>IF(NOT(ISBLANK(J749)),COUNTIFS(Spreadsheet!E750:E$786,"=Wife",Spreadsheet!C750:C$786, "="&amp;Spreadsheet!C749) + COUNTIFS(Spreadsheet!E750:E$786,"=Husband",Spreadsheet!C750:C$786, "="&amp;Spreadsheet!C749),0)</f>
        <v>0</v>
      </c>
      <c r="M749" s="5">
        <f>IF(NOT(ISBLANK(Spreadsheet!AJ749)),VLOOKUP(Spreadsheet!AJ749,'Drop Downs'!$P$2:$R$16,3,FALSE),0)</f>
        <v>0</v>
      </c>
      <c r="N749" s="5">
        <f>IF(NOT(ISBLANK(Spreadsheet!AJ749)), VLOOKUP(Spreadsheet!AJ749,'Drop Downs'!$P$2:$R$16,2,FALSE),0)</f>
        <v>0</v>
      </c>
      <c r="O749" s="5">
        <f>IF(NOT(ISBLANK(Spreadsheet!AL749)),VLOOKUP(Spreadsheet!AL749,'Drop Downs'!$P$2:$R$16,3,FALSE), 0)</f>
        <v>0</v>
      </c>
      <c r="P749" s="5">
        <f>IF(NOT(ISBLANK(Spreadsheet!AL749)),VLOOKUP(Spreadsheet!AL749,'Drop Downs'!$P$2:$R$16,2,FALSE),0)</f>
        <v>0</v>
      </c>
      <c r="Q749" s="5">
        <f>IF(NOT(ISBLANK(Spreadsheet!AN749)),VLOOKUP(Spreadsheet!AN749,'Drop Downs'!$P$2:$R$16,3,FALSE),0)</f>
        <v>0</v>
      </c>
      <c r="R749" s="5">
        <f>IF(NOT(ISBLANK(Spreadsheet!AN749)),VLOOKUP(Spreadsheet!AN749,'Drop Downs'!$P$2:$R$16,2,FALSE),0)</f>
        <v>0</v>
      </c>
      <c r="S749" s="5" t="str">
        <f>IF(OR(M749&gt;K749,N749&gt;L749,O749&gt;K749, Q749&gt;K749,N749&gt;L749, P749&gt;L749, R749&gt;L749),"Member currently has a coverage election over what he/she needs.  Please add more dependents or adjust the coverage election.","")&amp;(IF(AND(NOT(ISBLANK(Spreadsheet!C749)),NOT(ISBLANK(Spreadsheet!D749)),ISBLANK(Spreadsheet!E749)),"Dependent lacks a relationship to member.Please select one from the drop-down.",""))</f>
        <v/>
      </c>
      <c r="T749" s="5" t="b">
        <f t="shared" si="53"/>
        <v>1</v>
      </c>
      <c r="U749" s="5" t="b">
        <f>OR(ISBLANK(Spreadsheet!C749),IF(NOT(ISBLANK(Spreadsheet!D749)),NOT(ISBLANK(Spreadsheet!E749)),TRUE))</f>
        <v>1</v>
      </c>
      <c r="V749" s="5" t="b">
        <f>OR(ISBLANK(Spreadsheet!C749), NOT(ISBLANK(Spreadsheet!I749)))</f>
        <v>1</v>
      </c>
      <c r="W749" s="5" t="b">
        <f>OR(ISBLANK(Spreadsheet!D749),NOT(ISBLANK(Spreadsheet!C749)))</f>
        <v>1</v>
      </c>
      <c r="X749" s="155" t="str">
        <f>REPT("0",MIN(FIND({1,2,3,4,5,6,7,8,9},Spreadsheet!C749&amp;"123456789"))-1)&amp;IF(ISBLANK(Spreadsheet!C749),"",SUMPRODUCT(MID(0&amp;Spreadsheet!C749,LARGE(INDEX(ISNUMBER(--MID(Spreadsheet!C749,ROW($1:$225),1))*
 ROW($1:$225),0),ROW($1:$225))+1,1)*10^ROW($1:$225)/10))</f>
        <v/>
      </c>
      <c r="Y749" s="5" t="b">
        <f>IF(NOT(ISBLANK(Spreadsheet!C749)),IF(AND(ISNUMBER(VALUE(Spreadsheet!C749)), LEN(Spreadsheet!C749)=9),TRUE,FALSE),TRUE)</f>
        <v>1</v>
      </c>
      <c r="Z749" s="155" t="str">
        <f>REPT("0",MIN(FIND({1,2,3,4,5,6,7,8,9},Spreadsheet!D749&amp;"123456789"))-1)&amp;IF(ISBLANK(Spreadsheet!D749),"",SUMPRODUCT(MID(0&amp;Spreadsheet!D749,LARGE(INDEX(ISNUMBER(--MID(Spreadsheet!D749,ROW($1:$225),1))*
 ROW($1:$225),0),ROW($1:$225))+1,1)*10^ROW($1:$225)/10))</f>
        <v/>
      </c>
      <c r="AA749" s="5" t="b">
        <f>IF(AND(NOT(ISBLANK(Spreadsheet!D749)),NOT(ISBLANK(Spreadsheet!C749))),IF(AND(ISNUMBER(VALUE(Spreadsheet!D749)), LEN(Spreadsheet!D749)=9),TRUE,FALSE),IF(AND(NOT(ISBLANK(Spreadsheet!D749)),ISBLANK(Spreadsheet!C749)),FALSE,TRUE))</f>
        <v>1</v>
      </c>
      <c r="AB749" s="5" t="b">
        <f>OR(ISBLANK(Spreadsheet!Y749),IF(NOT(ISBLANK(Spreadsheet!Y749)),LEN(Spreadsheet!Y749)=10,ISNUMBER(VALUE(Spreadsheet!Y749))))</f>
        <v>1</v>
      </c>
      <c r="AC749" s="5" t="b">
        <f>OR(ISBLANK(Spreadsheet!AI749), AND(NOT(ISBLANK(Spreadsheet!AJ749)), NOT(ISNUMBER(SEARCH("Waive",Spreadsheet!AJ749)))))</f>
        <v>1</v>
      </c>
      <c r="AD749" s="5" t="b">
        <f>OR(ISBLANK(Spreadsheet!AK749), AND(NOT(ISBLANK(Spreadsheet!AL749)), NOT(ISNUMBER(SEARCH("Waive",Spreadsheet!AL749)))))</f>
        <v>1</v>
      </c>
      <c r="AE749" s="5" t="b">
        <f>OR(ISBLANK(Spreadsheet!AM749), AND(NOT(ISBLANK(Spreadsheet!AN749)), NOT(ISNUMBER(SEARCH("Waive", Spreadsheet!AN749)))))</f>
        <v>1</v>
      </c>
      <c r="AF749" s="5" t="b">
        <f>OR(ISBLANK(Spreadsheet!C749), NOT(ISBLANK(Spreadsheet!D749)),NOT(ISBLANK(Spreadsheet!L749)))</f>
        <v>1</v>
      </c>
      <c r="AG749" s="5" t="b">
        <f>IF(AND(NOT(ISBLANK(Spreadsheet!C749)), NOT(ISBLANK(Spreadsheet!D749)),Spreadsheet!C749&lt;&gt;Spreadsheet!D749),IF(ISERROR(VLOOKUP(Spreadsheet!C749, Spreadsheet!$C$6:'Spreadsheet'!$C748,1,FALSE)), FALSE, TRUE),TRUE)</f>
        <v>1</v>
      </c>
      <c r="AH749" s="5" t="b">
        <f>Spreadsheet!$B$2=Spreadsheet!AD749</f>
        <v>1</v>
      </c>
      <c r="AI749" s="5" t="b">
        <f>IF(ISBLANK(Spreadsheet!G749),TRUE,IF(OR(LEN(Spreadsheet!G749)&gt;1,ISNUMBER(VALUE(Spreadsheet!G749))),FALSE,TRUE))</f>
        <v>1</v>
      </c>
      <c r="AJ749" s="5" t="b">
        <f>OR(ISBLANK(Spreadsheet!C749), NOT(ISBLANK(Spreadsheet!B749)), NOT(ISBLANK(Spreadsheet!D749)))</f>
        <v>1</v>
      </c>
      <c r="AK749" s="5" t="b">
        <f t="array" ref="AK749">IF(OR(AND(ISBLANK(Spreadsheet!E749),ISBLANK(Spreadsheet!D749),NOT(ISBLANK(Spreadsheet!C749))),AND(ISBLANK(Spreadsheet!E749),ISBLANK(Spreadsheet!D749),ISBLANK(Spreadsheet!C749))),TRUE,ISNUMBER(MATCH(TRUE,EXACT(Spreadsheet!E749,Relationships),0)))</f>
        <v>1</v>
      </c>
      <c r="AL749" s="5" t="b">
        <f>IF(NOT(ISBLANK(Spreadsheet!C749)),IF(OR(ISBLANK(Spreadsheet!F749),LEN(Spreadsheet!F749)&gt;40),FALSE,TRUE),TRUE)</f>
        <v>1</v>
      </c>
      <c r="AM749" s="5" t="b">
        <f>IF(NOT(ISBLANK(Spreadsheet!C749)),IF(OR(ISBLANK(Spreadsheet!H749),LEN(Spreadsheet!H749)&gt;40),FALSE,TRUE),TRUE)</f>
        <v>1</v>
      </c>
      <c r="AN749" s="5" t="b">
        <f t="array" ref="AN749">IF(ISBLANK(Spreadsheet!I749),TRUE,ISNUMBER(MATCH(TRUE,EXACT(Spreadsheet!I749,GenderValues),0)))</f>
        <v>1</v>
      </c>
      <c r="AO749" s="5" t="b">
        <f ca="1">IF(ISERROR(DATEVALUE(TEXT(Spreadsheet!J749,"mm/dd/yyyy")) &gt; TODAY()),IF(AND(ISBLANK(Spreadsheet!J749),ISBLANK(Spreadsheet!C749)),TRUE,FALSE),IF(DATEVALUE(TEXT(Spreadsheet!J749,"mm/dd/yyyy")) &gt; TODAY(),FALSE,TRUE))</f>
        <v>1</v>
      </c>
      <c r="AP749" s="5" t="b">
        <f>OR(ISBLANK(Spreadsheet!K749),LEN(Spreadsheet!K749)&lt;=100)</f>
        <v>1</v>
      </c>
      <c r="AQ749" s="5" t="b">
        <f t="array" ref="AQ749">IF(OR(AND(ISBLANK(Spreadsheet!L749),ISBLANK(Spreadsheet!C749)),AND(NOT(ISBLANK(Spreadsheet!C749)),NOT(ISBLANK(Spreadsheet!D749)))),TRUE,ISNUMBER(MATCH(TRUE,EXACT(Spreadsheet!L749,MaritalStatus),0)))</f>
        <v>1</v>
      </c>
      <c r="AR749" s="5" t="b">
        <f ca="1">IF(ISERROR(DATEVALUE(TEXT(Spreadsheet!M749,"mm/dd/yyyy")) &gt; TODAY()),IF(ISBLANK(Spreadsheet!M749),TRUE,FALSE),IF(DATEVALUE(TEXT(Spreadsheet!M749,"mm/dd/yyyy")) &gt; TODAY(),FALSE,TRUE))</f>
        <v>1</v>
      </c>
      <c r="AS749" s="5" t="b">
        <f>OR(ISBLANK(Spreadsheet!N749),LEN(Spreadsheet!N749)&lt;=100)</f>
        <v>1</v>
      </c>
      <c r="AT749" s="5" t="b">
        <f>OR(ISBLANK(Spreadsheet!O749),UPPER(Spreadsheet!O749)="YES")</f>
        <v>1</v>
      </c>
      <c r="AU749" s="5" t="b">
        <f>OR(ISBLANK(Spreadsheet!P749),UPPER(Spreadsheet!P749)="YES")</f>
        <v>1</v>
      </c>
      <c r="AV749" s="5" t="b">
        <f t="array" ref="AV749">IF(ISBLANK(Spreadsheet!Q749),TRUE,ISNUMBER(MATCH(TRUE,EXACT(Spreadsheet!Q749,OnGroupsPriorIns),0)))</f>
        <v>1</v>
      </c>
      <c r="AW749" s="5" t="b">
        <f>OR(ISBLANK(Spreadsheet!R749),UPPER(Spreadsheet!R749)="YES")</f>
        <v>1</v>
      </c>
      <c r="AX749" s="5" t="b">
        <f>OR(ISBLANK(Spreadsheet!S749),UPPER(Spreadsheet!S749)="YES")</f>
        <v>1</v>
      </c>
      <c r="AY749" s="5" t="b">
        <f>OR(AND(ISBLANK(Spreadsheet!C749),LEN(Spreadsheet!T749)=0),AND(NOT(ISBLANK(Spreadsheet!C749)),LEN(Spreadsheet!T749)&gt;0,LEN(Spreadsheet!T749)&lt;=50))</f>
        <v>1</v>
      </c>
      <c r="AZ749" s="5" t="b">
        <f>OR(LEN(Spreadsheet!U749)=0,AND(LEN(Spreadsheet!U749)&gt;0,LEN(Spreadsheet!U749)&lt;=50))</f>
        <v>1</v>
      </c>
      <c r="BA749" s="5" t="b">
        <f>OR(AND(ISBLANK(Spreadsheet!C749),LEN(Spreadsheet!V749)=0),AND(NOT(ISBLANK(Spreadsheet!C749)),LEN(Spreadsheet!V749)&gt;0,LEN(Spreadsheet!V749)&lt;=50))</f>
        <v>1</v>
      </c>
      <c r="BB749" s="5" t="b">
        <f t="array" ref="BB749">IF(AND(ISBLANK(Spreadsheet!C749),LEN(Spreadsheet!W749)=0),TRUE,ISNUMBER(MATCH(TRUE,EXACT(Spreadsheet!W749,States),0)))</f>
        <v>1</v>
      </c>
      <c r="BC749" s="5" t="b">
        <f>OR(AND(ISBLANK(Spreadsheet!C749),LEN(Spreadsheet!X749)=0),AND(NOT(ISBLANK(Spreadsheet!C749)),LEN(Spreadsheet!X749)&gt;0,LEN(Spreadsheet!X749)=5,ISNUMBER(VALUE(Spreadsheet!X749))))</f>
        <v>1</v>
      </c>
      <c r="BD749" s="5" t="b">
        <f>OR(ISBLANK(Spreadsheet!Z749),LEN(Spreadsheet!Z749)&lt;=50)</f>
        <v>1</v>
      </c>
      <c r="BE749" s="5" t="b">
        <f>ISBLANK(Spreadsheet!AA749)</f>
        <v>1</v>
      </c>
      <c r="BF749" s="5" t="b">
        <f>ISBLANK(Spreadsheet!AB749)</f>
        <v>1</v>
      </c>
      <c r="BG749" s="5" t="b">
        <f>IF(ISERROR(DATEVALUE(TEXT(Spreadsheet!AC749,"mm/dd/yyyy")) &gt; DATEVALUE(TEXT(Spreadsheet!J749,"mm/dd/yyyy"))),IF(OR(AND(ISBLANK(Spreadsheet!AC749),ISBLANK(Spreadsheet!C749)),AND(NOT(ISBLANK(Spreadsheet!C749)),ISBLANK(Spreadsheet!AC749),NOT(ISBLANK(Spreadsheet!D749)))),TRUE,FALSE),IF(DATEVALUE(TEXT(Spreadsheet!AC749,"mm/dd/yyyy")) &gt; DATEVALUE(TEXT(Spreadsheet!J749,"mm/dd/yyyy")),TRUE,FALSE))</f>
        <v>1</v>
      </c>
      <c r="BH749" s="5" t="b">
        <f>OR(AND(ISBLANK(Spreadsheet!C749),ISBLANK(Spreadsheet!AE749)),AND(NOT(ISBLANK(Spreadsheet!C749)),NOT(ISBLANK(Spreadsheet!D749)),ISBLANK(Spreadsheet!AE749)),AND(NOT(ISBLANK(Spreadsheet!C749)),ISBLANK(Spreadsheet!D749),NOT(ISBLANK(Spreadsheet!AE749)),LEN(Spreadsheet!AE749)&lt;=100))</f>
        <v>1</v>
      </c>
      <c r="BI749" s="5" t="b">
        <f t="array" ref="BI749">IF(ISBLANK(Spreadsheet!AF749),TRUE,ISNUMBER(MATCH(TRUE,EXACT(Spreadsheet!AF749,CobraShortReasons),0)))</f>
        <v>1</v>
      </c>
      <c r="BJ749" s="5" t="b">
        <f ca="1">IF(ISERROR(DATEVALUE(TEXT(Spreadsheet!AG749,"mm/dd/yyyy")) &gt; TODAY()),IF(ISBLANK(Spreadsheet!AG749),TRUE,FALSE),IF(DATEVALUE(TEXT(Spreadsheet!AG749,"mm/dd/yyyy")) &gt; TODAY(),FALSE,TRUE))</f>
        <v>1</v>
      </c>
      <c r="BK749" s="5" t="b">
        <f>OR(ISBLANK(Spreadsheet!AH749),LEN(Spreadsheet!AH749)&lt;=25)</f>
        <v>1</v>
      </c>
      <c r="BL749" s="5" t="b">
        <f t="array" aca="1" ref="BL749" ca="1">IF(ISBLANK(Spreadsheet!AI749),TRUE,ISNUMBER(MATCH(TRUE,EXACT(Spreadsheet!AI749,INDIRECT(Spreadsheet!$D$2)),0)))</f>
        <v>1</v>
      </c>
      <c r="BM749" s="5" t="b">
        <f t="array" aca="1" ref="BM749" ca="1">IF(ISBLANK(Spreadsheet!AJ749),TRUE,ISNUMBER(MATCH(TRUE,EXACT(Spreadsheet!AJ749,INDIRECT(Spreadsheet!BJ749)),0)))</f>
        <v>1</v>
      </c>
      <c r="BN749" s="5" t="b">
        <f t="array" ref="BN749">IF(ISBLANK(Spreadsheet!AK749),TRUE,ISNUMBER(MATCH(TRUE,EXACT(Spreadsheet!AK749,DentalPlans),0)))</f>
        <v>1</v>
      </c>
      <c r="BO749" s="5" t="b">
        <f t="array" aca="1" ref="BO749" ca="1">IF(ISBLANK(Spreadsheet!AL749),TRUE,ISNUMBER(MATCH(TRUE,EXACT(Spreadsheet!AL749,INDIRECT(Spreadsheet!BK749)),0)))</f>
        <v>1</v>
      </c>
      <c r="BP749" s="5" t="b">
        <f t="array" ref="BP749">IF(ISBLANK(Spreadsheet!AM749),TRUE,ISNUMBER(MATCH(TRUE,EXACT(Spreadsheet!AM749,VisionPlans),0)))</f>
        <v>1</v>
      </c>
      <c r="BQ749" s="5" t="b">
        <f t="array" aca="1" ref="BQ749" ca="1">IF(ISBLANK(Spreadsheet!AN749),TRUE,ISNUMBER(MATCH(TRUE,EXACT(Spreadsheet!AN749,INDIRECT(Spreadsheet!BL749)),0)))</f>
        <v>1</v>
      </c>
      <c r="BR749" s="5" t="b">
        <f t="array" ref="BR749">IF(ISBLANK(Spreadsheet!AO749),TRUE,ISNUMBER(MATCH(TRUE,EXACT(Spreadsheet!AO749,LifeBenefitClasses),0)))</f>
        <v>1</v>
      </c>
      <c r="BS749" s="5" t="b">
        <f>IF(OR(ISBLANK(Spreadsheet!AO749), Spreadsheet!AO749="Waive"),IF(ISBLANK(Spreadsheet!AP749),TRUE,FALSE),IF(OR(AND(NOT(ISBLANK(Spreadsheet!AO749)),ISBLANK(Spreadsheet!AP749)),NOT(ISNUMBER(VALUE(Spreadsheet!AP749)))),FALSE,IF(OR(AND(Spreadsheet!AP749&lt;6,MOD(Spreadsheet!AP749*10,5)=0), MOD(Spreadsheet!AP749,5000)=0),TRUE,FALSE)))</f>
        <v>1</v>
      </c>
      <c r="BT749" s="5" t="b">
        <f t="array" ref="BT749">IF(ISBLANK(Spreadsheet!AQ749),TRUE,ISNUMBER(MATCH(TRUE,EXACT(Spreadsheet!AQ749,EnrollWaive),0)))</f>
        <v>1</v>
      </c>
      <c r="BU749" s="5" t="b">
        <f t="array" ref="BU749">IF(ISBLANK(Spreadsheet!AR749),TRUE,ISNUMBER(MATCH(TRUE,EXACT(Spreadsheet!AR749,LifeBenefitClasses),0)))</f>
        <v>1</v>
      </c>
      <c r="BV749" s="5" t="b">
        <f>IF(OR(ISBLANK(Spreadsheet!AR749), Spreadsheet!AR749="Waive"),IF(ISBLANK(Spreadsheet!AS749),TRUE,FALSE),IF(OR(AND(NOT(ISBLANK(Spreadsheet!AR749)),ISBLANK(Spreadsheet!AS749)),NOT(ISNUMBER(VALUE(Spreadsheet!AS749)))),FALSE,IF(OR(AND(Spreadsheet!AS749&lt;6,MOD(Spreadsheet!AS749*10,5)=0), MOD(Spreadsheet!AS749,10000)=0),TRUE,FALSE)))</f>
        <v>1</v>
      </c>
      <c r="BW749" s="5" t="b">
        <f t="array" ref="BW749">IF(ISBLANK(Spreadsheet!AT749),TRUE,ISNUMBER(MATCH(TRUE,EXACT(Spreadsheet!AT749,LifeBenefitClasses),0)))</f>
        <v>1</v>
      </c>
      <c r="BX749" s="5" t="b">
        <f>IF(OR(ISBLANK(Spreadsheet!AT749), Spreadsheet!AT749="Waive"),IF(ISBLANK(Spreadsheet!AU749),TRUE,FALSE),IF(OR(AND(NOT(ISBLANK(Spreadsheet!AT749)),ISBLANK(Spreadsheet!AU749)),NOT(ISNUMBER(VALUE(Spreadsheet!AU749)))),FALSE,IF(AND(NOT(OR(ISBLANK(Spreadsheet!AT749),Spreadsheet!AT749="Waive")),NOT(OR(ISBLANK(Spreadsheet!AR749),Spreadsheet!AR749="Waive")),MOD(Spreadsheet!AU749,5000)=0, Spreadsheet!AU749&lt;=(Spreadsheet!AS749*0.5)),TRUE,FALSE)))</f>
        <v>1</v>
      </c>
      <c r="BY749" s="5" t="b">
        <f t="array" ref="BY749">IF(ISBLANK(Spreadsheet!AV749),TRUE,ISNUMBER(MATCH(TRUE,EXACT(Spreadsheet!AV749,EnrollWaive),0)))</f>
        <v>1</v>
      </c>
      <c r="BZ749" s="5" t="b">
        <f t="array" ref="BZ749">IF(ISBLANK(Spreadsheet!AW749),TRUE,ISNUMBER(MATCH(TRUE,EXACT(Spreadsheet!AW749,LifeBenefitClasses),0)))</f>
        <v>1</v>
      </c>
      <c r="CA749" s="5" t="b">
        <f t="array" ref="CA749">IF(ISBLANK(Spreadsheet!AX749),TRUE,ISNUMBER(MATCH(TRUE,EXACT(Spreadsheet!AX749,LifeBenefitClasses),0)))</f>
        <v>1</v>
      </c>
      <c r="CB749" s="5" t="b">
        <f t="array" ref="CB749">IF(ISBLANK(Spreadsheet!AY749),TRUE,ISNUMBER(MATCH(TRUE,EXACT(Spreadsheet!AY749,LifeBenefitClasses),0)))</f>
        <v>1</v>
      </c>
      <c r="CC749" s="5" t="b">
        <f t="array" ref="CC749">IF(ISBLANK(Spreadsheet!AZ749),TRUE,ISNUMBER(MATCH(TRUE,EXACT(Spreadsheet!AZ749,LifeBenefitClasses),0)))</f>
        <v>1</v>
      </c>
      <c r="CD749" s="5" t="b">
        <f t="array" ref="CD749">IF(ISBLANK(Spreadsheet!BA749),TRUE,ISNUMBER(MATCH(TRUE,EXACT(Spreadsheet!BA749,LifeBenefitClasses),0)))</f>
        <v>1</v>
      </c>
      <c r="CE749" s="5" t="b">
        <f>IF(OR(ISBLANK(Spreadsheet!BA749), Spreadsheet!BA749="Waive"),IF(ISBLANK(Spreadsheet!BB749),TRUE,FALSE),IF(OR(AND(NOT(ISBLANK(Spreadsheet!BA749)),ISBLANK(Spreadsheet!BB749)),NOT(ISNUMBER(VALUE(Spreadsheet!BB749))),ISBLANK(Spreadsheet!BC749),NOT(ISNUMBER(VALUE(Spreadsheet!BC749)))),FALSE,IF(AND(Spreadsheet!BB749&gt;=50000,Spreadsheet!BB749&lt;=250000,MOD(Spreadsheet!BB749,10000)=0,Spreadsheet!BB749&lt;=(10*Spreadsheet!BC749)),TRUE,FALSE)))</f>
        <v>1</v>
      </c>
      <c r="CF749" s="5" t="b">
        <f>IF(NOT(ISBLANK(Spreadsheet!BC749)),AND(ISNUMBER(VALUE(Spreadsheet!BC749)),Spreadsheet!BC749&gt;0),AND(OR(ISBLANK(Spreadsheet!AO749),Spreadsheet!AO749="Waive",AND(NOT(OR(ISBLANK(Spreadsheet!AO749),Spreadsheet!AO749="Waive")),Spreadsheet!AP749&gt;=6)),OR(ISBLANK(Spreadsheet!AR749),AND(NOT(OR(ISBLANK(Spreadsheet!AR749),Spreadsheet!AR749="Waive")),Spreadsheet!AS749&gt;=6)),OR(ISBLANK(Spreadsheet!AW749)),OR(ISBLANK(Spreadsheet!AX749)),OR(ISBLANK(Spreadsheet!AY749)),OR(ISBLANK(Spreadsheet!AZ749)),OR(ISBLANK(Spreadsheet!BA749),Spreadsheet!BA749="Waive")))</f>
        <v>1</v>
      </c>
      <c r="CG749" s="5" t="b">
        <f t="shared" ca="1" si="51"/>
        <v>1</v>
      </c>
    </row>
    <row r="750" spans="8:85" x14ac:dyDescent="0.3">
      <c r="H750" s="5">
        <f t="shared" ca="1" si="52"/>
        <v>2</v>
      </c>
      <c r="I750" s="5" t="str">
        <f t="shared" ca="1" si="50"/>
        <v/>
      </c>
      <c r="J750" s="5" t="str">
        <f>IF(AND(NOT(ISBLANK(Spreadsheet!C750)),ISBLANK(Spreadsheet!D750)),Spreadsheet!F750&amp;" "&amp;Spreadsheet!H750,"")</f>
        <v/>
      </c>
      <c r="K750" s="5">
        <f>IF(AND(NOT(ISBLANK(Spreadsheet!C750)),ISBLANK(Spreadsheet!D750)),COUNTIFS(Spreadsheet!E751:E$786,"=Child",Spreadsheet!C751:C$786, "="&amp;Spreadsheet!C750) + COUNTIFS(Spreadsheet!E751:E$786,"=Step-child",Spreadsheet!C751:C$786, "="&amp;Spreadsheet!C750),0)</f>
        <v>0</v>
      </c>
      <c r="L750" s="5">
        <f>IF(NOT(ISBLANK(J750)),COUNTIFS(Spreadsheet!E751:E$786,"=Wife",Spreadsheet!C751:C$786, "="&amp;Spreadsheet!C750) + COUNTIFS(Spreadsheet!E751:E$786,"=Husband",Spreadsheet!C751:C$786, "="&amp;Spreadsheet!C750),0)</f>
        <v>0</v>
      </c>
      <c r="M750" s="5">
        <f>IF(NOT(ISBLANK(Spreadsheet!AJ750)),VLOOKUP(Spreadsheet!AJ750,'Drop Downs'!$P$2:$R$16,3,FALSE),0)</f>
        <v>0</v>
      </c>
      <c r="N750" s="5">
        <f>IF(NOT(ISBLANK(Spreadsheet!AJ750)), VLOOKUP(Spreadsheet!AJ750,'Drop Downs'!$P$2:$R$16,2,FALSE),0)</f>
        <v>0</v>
      </c>
      <c r="O750" s="5">
        <f>IF(NOT(ISBLANK(Spreadsheet!AL750)),VLOOKUP(Spreadsheet!AL750,'Drop Downs'!$P$2:$R$16,3,FALSE), 0)</f>
        <v>0</v>
      </c>
      <c r="P750" s="5">
        <f>IF(NOT(ISBLANK(Spreadsheet!AL750)),VLOOKUP(Spreadsheet!AL750,'Drop Downs'!$P$2:$R$16,2,FALSE),0)</f>
        <v>0</v>
      </c>
      <c r="Q750" s="5">
        <f>IF(NOT(ISBLANK(Spreadsheet!AN750)),VLOOKUP(Spreadsheet!AN750,'Drop Downs'!$P$2:$R$16,3,FALSE),0)</f>
        <v>0</v>
      </c>
      <c r="R750" s="5">
        <f>IF(NOT(ISBLANK(Spreadsheet!AN750)),VLOOKUP(Spreadsheet!AN750,'Drop Downs'!$P$2:$R$16,2,FALSE),0)</f>
        <v>0</v>
      </c>
      <c r="S750" s="5" t="str">
        <f>IF(OR(M750&gt;K750,N750&gt;L750,O750&gt;K750, Q750&gt;K750,N750&gt;L750, P750&gt;L750, R750&gt;L750),"Member currently has a coverage election over what he/she needs.  Please add more dependents or adjust the coverage election.","")&amp;(IF(AND(NOT(ISBLANK(Spreadsheet!C750)),NOT(ISBLANK(Spreadsheet!D750)),ISBLANK(Spreadsheet!E750)),"Dependent lacks a relationship to member.Please select one from the drop-down.",""))</f>
        <v/>
      </c>
      <c r="T750" s="5" t="b">
        <f t="shared" si="53"/>
        <v>1</v>
      </c>
      <c r="U750" s="5" t="b">
        <f>OR(ISBLANK(Spreadsheet!C750),IF(NOT(ISBLANK(Spreadsheet!D750)),NOT(ISBLANK(Spreadsheet!E750)),TRUE))</f>
        <v>1</v>
      </c>
      <c r="V750" s="5" t="b">
        <f>OR(ISBLANK(Spreadsheet!C750), NOT(ISBLANK(Spreadsheet!I750)))</f>
        <v>1</v>
      </c>
      <c r="W750" s="5" t="b">
        <f>OR(ISBLANK(Spreadsheet!D750),NOT(ISBLANK(Spreadsheet!C750)))</f>
        <v>1</v>
      </c>
      <c r="X750" s="155" t="str">
        <f>REPT("0",MIN(FIND({1,2,3,4,5,6,7,8,9},Spreadsheet!C750&amp;"123456789"))-1)&amp;IF(ISBLANK(Spreadsheet!C750),"",SUMPRODUCT(MID(0&amp;Spreadsheet!C750,LARGE(INDEX(ISNUMBER(--MID(Spreadsheet!C750,ROW($1:$225),1))*
 ROW($1:$225),0),ROW($1:$225))+1,1)*10^ROW($1:$225)/10))</f>
        <v/>
      </c>
      <c r="Y750" s="5" t="b">
        <f>IF(NOT(ISBLANK(Spreadsheet!C750)),IF(AND(ISNUMBER(VALUE(Spreadsheet!C750)), LEN(Spreadsheet!C750)=9),TRUE,FALSE),TRUE)</f>
        <v>1</v>
      </c>
      <c r="Z750" s="155" t="str">
        <f>REPT("0",MIN(FIND({1,2,3,4,5,6,7,8,9},Spreadsheet!D750&amp;"123456789"))-1)&amp;IF(ISBLANK(Spreadsheet!D750),"",SUMPRODUCT(MID(0&amp;Spreadsheet!D750,LARGE(INDEX(ISNUMBER(--MID(Spreadsheet!D750,ROW($1:$225),1))*
 ROW($1:$225),0),ROW($1:$225))+1,1)*10^ROW($1:$225)/10))</f>
        <v/>
      </c>
      <c r="AA750" s="5" t="b">
        <f>IF(AND(NOT(ISBLANK(Spreadsheet!D750)),NOT(ISBLANK(Spreadsheet!C750))),IF(AND(ISNUMBER(VALUE(Spreadsheet!D750)), LEN(Spreadsheet!D750)=9),TRUE,FALSE),IF(AND(NOT(ISBLANK(Spreadsheet!D750)),ISBLANK(Spreadsheet!C750)),FALSE,TRUE))</f>
        <v>1</v>
      </c>
      <c r="AB750" s="5" t="b">
        <f>OR(ISBLANK(Spreadsheet!Y750),IF(NOT(ISBLANK(Spreadsheet!Y750)),LEN(Spreadsheet!Y750)=10,ISNUMBER(VALUE(Spreadsheet!Y750))))</f>
        <v>1</v>
      </c>
      <c r="AC750" s="5" t="b">
        <f>OR(ISBLANK(Spreadsheet!AI750), AND(NOT(ISBLANK(Spreadsheet!AJ750)), NOT(ISNUMBER(SEARCH("Waive",Spreadsheet!AJ750)))))</f>
        <v>1</v>
      </c>
      <c r="AD750" s="5" t="b">
        <f>OR(ISBLANK(Spreadsheet!AK750), AND(NOT(ISBLANK(Spreadsheet!AL750)), NOT(ISNUMBER(SEARCH("Waive",Spreadsheet!AL750)))))</f>
        <v>1</v>
      </c>
      <c r="AE750" s="5" t="b">
        <f>OR(ISBLANK(Spreadsheet!AM750), AND(NOT(ISBLANK(Spreadsheet!AN750)), NOT(ISNUMBER(SEARCH("Waive", Spreadsheet!AN750)))))</f>
        <v>1</v>
      </c>
      <c r="AF750" s="5" t="b">
        <f>OR(ISBLANK(Spreadsheet!C750), NOT(ISBLANK(Spreadsheet!D750)),NOT(ISBLANK(Spreadsheet!L750)))</f>
        <v>1</v>
      </c>
      <c r="AG750" s="5" t="b">
        <f>IF(AND(NOT(ISBLANK(Spreadsheet!C750)), NOT(ISBLANK(Spreadsheet!D750)),Spreadsheet!C750&lt;&gt;Spreadsheet!D750),IF(ISERROR(VLOOKUP(Spreadsheet!C750, Spreadsheet!$C$6:'Spreadsheet'!$C749,1,FALSE)), FALSE, TRUE),TRUE)</f>
        <v>1</v>
      </c>
      <c r="AH750" s="5" t="b">
        <f>Spreadsheet!$B$2=Spreadsheet!AD750</f>
        <v>1</v>
      </c>
      <c r="AI750" s="5" t="b">
        <f>IF(ISBLANK(Spreadsheet!G750),TRUE,IF(OR(LEN(Spreadsheet!G750)&gt;1,ISNUMBER(VALUE(Spreadsheet!G750))),FALSE,TRUE))</f>
        <v>1</v>
      </c>
      <c r="AJ750" s="5" t="b">
        <f>OR(ISBLANK(Spreadsheet!C750), NOT(ISBLANK(Spreadsheet!B750)), NOT(ISBLANK(Spreadsheet!D750)))</f>
        <v>1</v>
      </c>
      <c r="AK750" s="5" t="b">
        <f t="array" ref="AK750">IF(OR(AND(ISBLANK(Spreadsheet!E750),ISBLANK(Spreadsheet!D750),NOT(ISBLANK(Spreadsheet!C750))),AND(ISBLANK(Spreadsheet!E750),ISBLANK(Spreadsheet!D750),ISBLANK(Spreadsheet!C750))),TRUE,ISNUMBER(MATCH(TRUE,EXACT(Spreadsheet!E750,Relationships),0)))</f>
        <v>1</v>
      </c>
      <c r="AL750" s="5" t="b">
        <f>IF(NOT(ISBLANK(Spreadsheet!C750)),IF(OR(ISBLANK(Spreadsheet!F750),LEN(Spreadsheet!F750)&gt;40),FALSE,TRUE),TRUE)</f>
        <v>1</v>
      </c>
      <c r="AM750" s="5" t="b">
        <f>IF(NOT(ISBLANK(Spreadsheet!C750)),IF(OR(ISBLANK(Spreadsheet!H750),LEN(Spreadsheet!H750)&gt;40),FALSE,TRUE),TRUE)</f>
        <v>1</v>
      </c>
      <c r="AN750" s="5" t="b">
        <f t="array" ref="AN750">IF(ISBLANK(Spreadsheet!I750),TRUE,ISNUMBER(MATCH(TRUE,EXACT(Spreadsheet!I750,GenderValues),0)))</f>
        <v>1</v>
      </c>
      <c r="AO750" s="5" t="b">
        <f ca="1">IF(ISERROR(DATEVALUE(TEXT(Spreadsheet!J750,"mm/dd/yyyy")) &gt; TODAY()),IF(AND(ISBLANK(Spreadsheet!J750),ISBLANK(Spreadsheet!C750)),TRUE,FALSE),IF(DATEVALUE(TEXT(Spreadsheet!J750,"mm/dd/yyyy")) &gt; TODAY(),FALSE,TRUE))</f>
        <v>1</v>
      </c>
      <c r="AP750" s="5" t="b">
        <f>OR(ISBLANK(Spreadsheet!K750),LEN(Spreadsheet!K750)&lt;=100)</f>
        <v>1</v>
      </c>
      <c r="AQ750" s="5" t="b">
        <f t="array" ref="AQ750">IF(OR(AND(ISBLANK(Spreadsheet!L750),ISBLANK(Spreadsheet!C750)),AND(NOT(ISBLANK(Spreadsheet!C750)),NOT(ISBLANK(Spreadsheet!D750)))),TRUE,ISNUMBER(MATCH(TRUE,EXACT(Spreadsheet!L750,MaritalStatus),0)))</f>
        <v>1</v>
      </c>
      <c r="AR750" s="5" t="b">
        <f ca="1">IF(ISERROR(DATEVALUE(TEXT(Spreadsheet!M750,"mm/dd/yyyy")) &gt; TODAY()),IF(ISBLANK(Spreadsheet!M750),TRUE,FALSE),IF(DATEVALUE(TEXT(Spreadsheet!M750,"mm/dd/yyyy")) &gt; TODAY(),FALSE,TRUE))</f>
        <v>1</v>
      </c>
      <c r="AS750" s="5" t="b">
        <f>OR(ISBLANK(Spreadsheet!N750),LEN(Spreadsheet!N750)&lt;=100)</f>
        <v>1</v>
      </c>
      <c r="AT750" s="5" t="b">
        <f>OR(ISBLANK(Spreadsheet!O750),UPPER(Spreadsheet!O750)="YES")</f>
        <v>1</v>
      </c>
      <c r="AU750" s="5" t="b">
        <f>OR(ISBLANK(Spreadsheet!P750),UPPER(Spreadsheet!P750)="YES")</f>
        <v>1</v>
      </c>
      <c r="AV750" s="5" t="b">
        <f t="array" ref="AV750">IF(ISBLANK(Spreadsheet!Q750),TRUE,ISNUMBER(MATCH(TRUE,EXACT(Spreadsheet!Q750,OnGroupsPriorIns),0)))</f>
        <v>1</v>
      </c>
      <c r="AW750" s="5" t="b">
        <f>OR(ISBLANK(Spreadsheet!R750),UPPER(Spreadsheet!R750)="YES")</f>
        <v>1</v>
      </c>
      <c r="AX750" s="5" t="b">
        <f>OR(ISBLANK(Spreadsheet!S750),UPPER(Spreadsheet!S750)="YES")</f>
        <v>1</v>
      </c>
      <c r="AY750" s="5" t="b">
        <f>OR(AND(ISBLANK(Spreadsheet!C750),LEN(Spreadsheet!T750)=0),AND(NOT(ISBLANK(Spreadsheet!C750)),LEN(Spreadsheet!T750)&gt;0,LEN(Spreadsheet!T750)&lt;=50))</f>
        <v>1</v>
      </c>
      <c r="AZ750" s="5" t="b">
        <f>OR(LEN(Spreadsheet!U750)=0,AND(LEN(Spreadsheet!U750)&gt;0,LEN(Spreadsheet!U750)&lt;=50))</f>
        <v>1</v>
      </c>
      <c r="BA750" s="5" t="b">
        <f>OR(AND(ISBLANK(Spreadsheet!C750),LEN(Spreadsheet!V750)=0),AND(NOT(ISBLANK(Spreadsheet!C750)),LEN(Spreadsheet!V750)&gt;0,LEN(Spreadsheet!V750)&lt;=50))</f>
        <v>1</v>
      </c>
      <c r="BB750" s="5" t="b">
        <f t="array" ref="BB750">IF(AND(ISBLANK(Spreadsheet!C750),LEN(Spreadsheet!W750)=0),TRUE,ISNUMBER(MATCH(TRUE,EXACT(Spreadsheet!W750,States),0)))</f>
        <v>1</v>
      </c>
      <c r="BC750" s="5" t="b">
        <f>OR(AND(ISBLANK(Spreadsheet!C750),LEN(Spreadsheet!X750)=0),AND(NOT(ISBLANK(Spreadsheet!C750)),LEN(Spreadsheet!X750)&gt;0,LEN(Spreadsheet!X750)=5,ISNUMBER(VALUE(Spreadsheet!X750))))</f>
        <v>1</v>
      </c>
      <c r="BD750" s="5" t="b">
        <f>OR(ISBLANK(Spreadsheet!Z750),LEN(Spreadsheet!Z750)&lt;=50)</f>
        <v>1</v>
      </c>
      <c r="BE750" s="5" t="b">
        <f>ISBLANK(Spreadsheet!AA750)</f>
        <v>1</v>
      </c>
      <c r="BF750" s="5" t="b">
        <f>ISBLANK(Spreadsheet!AB750)</f>
        <v>1</v>
      </c>
      <c r="BG750" s="5" t="b">
        <f>IF(ISERROR(DATEVALUE(TEXT(Spreadsheet!AC750,"mm/dd/yyyy")) &gt; DATEVALUE(TEXT(Spreadsheet!J750,"mm/dd/yyyy"))),IF(OR(AND(ISBLANK(Spreadsheet!AC750),ISBLANK(Spreadsheet!C750)),AND(NOT(ISBLANK(Spreadsheet!C750)),ISBLANK(Spreadsheet!AC750),NOT(ISBLANK(Spreadsheet!D750)))),TRUE,FALSE),IF(DATEVALUE(TEXT(Spreadsheet!AC750,"mm/dd/yyyy")) &gt; DATEVALUE(TEXT(Spreadsheet!J750,"mm/dd/yyyy")),TRUE,FALSE))</f>
        <v>1</v>
      </c>
      <c r="BH750" s="5" t="b">
        <f>OR(AND(ISBLANK(Spreadsheet!C750),ISBLANK(Spreadsheet!AE750)),AND(NOT(ISBLANK(Spreadsheet!C750)),NOT(ISBLANK(Spreadsheet!D750)),ISBLANK(Spreadsheet!AE750)),AND(NOT(ISBLANK(Spreadsheet!C750)),ISBLANK(Spreadsheet!D750),NOT(ISBLANK(Spreadsheet!AE750)),LEN(Spreadsheet!AE750)&lt;=100))</f>
        <v>1</v>
      </c>
      <c r="BI750" s="5" t="b">
        <f t="array" ref="BI750">IF(ISBLANK(Spreadsheet!AF750),TRUE,ISNUMBER(MATCH(TRUE,EXACT(Spreadsheet!AF750,CobraShortReasons),0)))</f>
        <v>1</v>
      </c>
      <c r="BJ750" s="5" t="b">
        <f ca="1">IF(ISERROR(DATEVALUE(TEXT(Spreadsheet!AG750,"mm/dd/yyyy")) &gt; TODAY()),IF(ISBLANK(Spreadsheet!AG750),TRUE,FALSE),IF(DATEVALUE(TEXT(Spreadsheet!AG750,"mm/dd/yyyy")) &gt; TODAY(),FALSE,TRUE))</f>
        <v>1</v>
      </c>
      <c r="BK750" s="5" t="b">
        <f>OR(ISBLANK(Spreadsheet!AH750),LEN(Spreadsheet!AH750)&lt;=25)</f>
        <v>1</v>
      </c>
      <c r="BL750" s="5" t="b">
        <f t="array" aca="1" ref="BL750" ca="1">IF(ISBLANK(Spreadsheet!AI750),TRUE,ISNUMBER(MATCH(TRUE,EXACT(Spreadsheet!AI750,INDIRECT(Spreadsheet!$D$2)),0)))</f>
        <v>1</v>
      </c>
      <c r="BM750" s="5" t="b">
        <f t="array" aca="1" ref="BM750" ca="1">IF(ISBLANK(Spreadsheet!AJ750),TRUE,ISNUMBER(MATCH(TRUE,EXACT(Spreadsheet!AJ750,INDIRECT(Spreadsheet!BJ750)),0)))</f>
        <v>1</v>
      </c>
      <c r="BN750" s="5" t="b">
        <f t="array" ref="BN750">IF(ISBLANK(Spreadsheet!AK750),TRUE,ISNUMBER(MATCH(TRUE,EXACT(Spreadsheet!AK750,DentalPlans),0)))</f>
        <v>1</v>
      </c>
      <c r="BO750" s="5" t="b">
        <f t="array" aca="1" ref="BO750" ca="1">IF(ISBLANK(Spreadsheet!AL750),TRUE,ISNUMBER(MATCH(TRUE,EXACT(Spreadsheet!AL750,INDIRECT(Spreadsheet!BK750)),0)))</f>
        <v>1</v>
      </c>
      <c r="BP750" s="5" t="b">
        <f t="array" ref="BP750">IF(ISBLANK(Spreadsheet!AM750),TRUE,ISNUMBER(MATCH(TRUE,EXACT(Spreadsheet!AM750,VisionPlans),0)))</f>
        <v>1</v>
      </c>
      <c r="BQ750" s="5" t="b">
        <f t="array" aca="1" ref="BQ750" ca="1">IF(ISBLANK(Spreadsheet!AN750),TRUE,ISNUMBER(MATCH(TRUE,EXACT(Spreadsheet!AN750,INDIRECT(Spreadsheet!BL750)),0)))</f>
        <v>1</v>
      </c>
      <c r="BR750" s="5" t="b">
        <f t="array" ref="BR750">IF(ISBLANK(Spreadsheet!AO750),TRUE,ISNUMBER(MATCH(TRUE,EXACT(Spreadsheet!AO750,LifeBenefitClasses),0)))</f>
        <v>1</v>
      </c>
      <c r="BS750" s="5" t="b">
        <f>IF(OR(ISBLANK(Spreadsheet!AO750), Spreadsheet!AO750="Waive"),IF(ISBLANK(Spreadsheet!AP750),TRUE,FALSE),IF(OR(AND(NOT(ISBLANK(Spreadsheet!AO750)),ISBLANK(Spreadsheet!AP750)),NOT(ISNUMBER(VALUE(Spreadsheet!AP750)))),FALSE,IF(OR(AND(Spreadsheet!AP750&lt;6,MOD(Spreadsheet!AP750*10,5)=0), MOD(Spreadsheet!AP750,5000)=0),TRUE,FALSE)))</f>
        <v>1</v>
      </c>
      <c r="BT750" s="5" t="b">
        <f t="array" ref="BT750">IF(ISBLANK(Spreadsheet!AQ750),TRUE,ISNUMBER(MATCH(TRUE,EXACT(Spreadsheet!AQ750,EnrollWaive),0)))</f>
        <v>1</v>
      </c>
      <c r="BU750" s="5" t="b">
        <f t="array" ref="BU750">IF(ISBLANK(Spreadsheet!AR750),TRUE,ISNUMBER(MATCH(TRUE,EXACT(Spreadsheet!AR750,LifeBenefitClasses),0)))</f>
        <v>1</v>
      </c>
      <c r="BV750" s="5" t="b">
        <f>IF(OR(ISBLANK(Spreadsheet!AR750), Spreadsheet!AR750="Waive"),IF(ISBLANK(Spreadsheet!AS750),TRUE,FALSE),IF(OR(AND(NOT(ISBLANK(Spreadsheet!AR750)),ISBLANK(Spreadsheet!AS750)),NOT(ISNUMBER(VALUE(Spreadsheet!AS750)))),FALSE,IF(OR(AND(Spreadsheet!AS750&lt;6,MOD(Spreadsheet!AS750*10,5)=0), MOD(Spreadsheet!AS750,10000)=0),TRUE,FALSE)))</f>
        <v>1</v>
      </c>
      <c r="BW750" s="5" t="b">
        <f t="array" ref="BW750">IF(ISBLANK(Spreadsheet!AT750),TRUE,ISNUMBER(MATCH(TRUE,EXACT(Spreadsheet!AT750,LifeBenefitClasses),0)))</f>
        <v>1</v>
      </c>
      <c r="BX750" s="5" t="b">
        <f>IF(OR(ISBLANK(Spreadsheet!AT750), Spreadsheet!AT750="Waive"),IF(ISBLANK(Spreadsheet!AU750),TRUE,FALSE),IF(OR(AND(NOT(ISBLANK(Spreadsheet!AT750)),ISBLANK(Spreadsheet!AU750)),NOT(ISNUMBER(VALUE(Spreadsheet!AU750)))),FALSE,IF(AND(NOT(OR(ISBLANK(Spreadsheet!AT750),Spreadsheet!AT750="Waive")),NOT(OR(ISBLANK(Spreadsheet!AR750),Spreadsheet!AR750="Waive")),MOD(Spreadsheet!AU750,5000)=0, Spreadsheet!AU750&lt;=(Spreadsheet!AS750*0.5)),TRUE,FALSE)))</f>
        <v>1</v>
      </c>
      <c r="BY750" s="5" t="b">
        <f t="array" ref="BY750">IF(ISBLANK(Spreadsheet!AV750),TRUE,ISNUMBER(MATCH(TRUE,EXACT(Spreadsheet!AV750,EnrollWaive),0)))</f>
        <v>1</v>
      </c>
      <c r="BZ750" s="5" t="b">
        <f t="array" ref="BZ750">IF(ISBLANK(Spreadsheet!AW750),TRUE,ISNUMBER(MATCH(TRUE,EXACT(Spreadsheet!AW750,LifeBenefitClasses),0)))</f>
        <v>1</v>
      </c>
      <c r="CA750" s="5" t="b">
        <f t="array" ref="CA750">IF(ISBLANK(Spreadsheet!AX750),TRUE,ISNUMBER(MATCH(TRUE,EXACT(Spreadsheet!AX750,LifeBenefitClasses),0)))</f>
        <v>1</v>
      </c>
      <c r="CB750" s="5" t="b">
        <f t="array" ref="CB750">IF(ISBLANK(Spreadsheet!AY750),TRUE,ISNUMBER(MATCH(TRUE,EXACT(Spreadsheet!AY750,LifeBenefitClasses),0)))</f>
        <v>1</v>
      </c>
      <c r="CC750" s="5" t="b">
        <f t="array" ref="CC750">IF(ISBLANK(Spreadsheet!AZ750),TRUE,ISNUMBER(MATCH(TRUE,EXACT(Spreadsheet!AZ750,LifeBenefitClasses),0)))</f>
        <v>1</v>
      </c>
      <c r="CD750" s="5" t="b">
        <f t="array" ref="CD750">IF(ISBLANK(Spreadsheet!BA750),TRUE,ISNUMBER(MATCH(TRUE,EXACT(Spreadsheet!BA750,LifeBenefitClasses),0)))</f>
        <v>1</v>
      </c>
      <c r="CE750" s="5" t="b">
        <f>IF(OR(ISBLANK(Spreadsheet!BA750), Spreadsheet!BA750="Waive"),IF(ISBLANK(Spreadsheet!BB750),TRUE,FALSE),IF(OR(AND(NOT(ISBLANK(Spreadsheet!BA750)),ISBLANK(Spreadsheet!BB750)),NOT(ISNUMBER(VALUE(Spreadsheet!BB750))),ISBLANK(Spreadsheet!BC750),NOT(ISNUMBER(VALUE(Spreadsheet!BC750)))),FALSE,IF(AND(Spreadsheet!BB750&gt;=50000,Spreadsheet!BB750&lt;=250000,MOD(Spreadsheet!BB750,10000)=0,Spreadsheet!BB750&lt;=(10*Spreadsheet!BC750)),TRUE,FALSE)))</f>
        <v>1</v>
      </c>
      <c r="CF750" s="5" t="b">
        <f>IF(NOT(ISBLANK(Spreadsheet!BC750)),AND(ISNUMBER(VALUE(Spreadsheet!BC750)),Spreadsheet!BC750&gt;0),AND(OR(ISBLANK(Spreadsheet!AO750),Spreadsheet!AO750="Waive",AND(NOT(OR(ISBLANK(Spreadsheet!AO750),Spreadsheet!AO750="Waive")),Spreadsheet!AP750&gt;=6)),OR(ISBLANK(Spreadsheet!AR750),AND(NOT(OR(ISBLANK(Spreadsheet!AR750),Spreadsheet!AR750="Waive")),Spreadsheet!AS750&gt;=6)),OR(ISBLANK(Spreadsheet!AW750)),OR(ISBLANK(Spreadsheet!AX750)),OR(ISBLANK(Spreadsheet!AY750)),OR(ISBLANK(Spreadsheet!AZ750)),OR(ISBLANK(Spreadsheet!BA750),Spreadsheet!BA750="Waive")))</f>
        <v>1</v>
      </c>
      <c r="CG750" s="5" t="b">
        <f t="shared" ca="1" si="51"/>
        <v>1</v>
      </c>
    </row>
    <row r="751" spans="8:85" x14ac:dyDescent="0.3">
      <c r="H751" s="5">
        <f t="shared" ca="1" si="52"/>
        <v>2</v>
      </c>
      <c r="I751" s="5" t="str">
        <f t="shared" ca="1" si="50"/>
        <v/>
      </c>
      <c r="J751" s="5" t="str">
        <f>IF(AND(NOT(ISBLANK(Spreadsheet!C751)),ISBLANK(Spreadsheet!D751)),Spreadsheet!F751&amp;" "&amp;Spreadsheet!H751,"")</f>
        <v/>
      </c>
      <c r="K751" s="5">
        <f>IF(AND(NOT(ISBLANK(Spreadsheet!C751)),ISBLANK(Spreadsheet!D751)),COUNTIFS(Spreadsheet!E752:E$786,"=Child",Spreadsheet!C752:C$786, "="&amp;Spreadsheet!C751) + COUNTIFS(Spreadsheet!E752:E$786,"=Step-child",Spreadsheet!C752:C$786, "="&amp;Spreadsheet!C751),0)</f>
        <v>0</v>
      </c>
      <c r="L751" s="5">
        <f>IF(NOT(ISBLANK(J751)),COUNTIFS(Spreadsheet!E752:E$786,"=Wife",Spreadsheet!C752:C$786, "="&amp;Spreadsheet!C751) + COUNTIFS(Spreadsheet!E752:E$786,"=Husband",Spreadsheet!C752:C$786, "="&amp;Spreadsheet!C751),0)</f>
        <v>0</v>
      </c>
      <c r="M751" s="5">
        <f>IF(NOT(ISBLANK(Spreadsheet!AJ751)),VLOOKUP(Spreadsheet!AJ751,'Drop Downs'!$P$2:$R$16,3,FALSE),0)</f>
        <v>0</v>
      </c>
      <c r="N751" s="5">
        <f>IF(NOT(ISBLANK(Spreadsheet!AJ751)), VLOOKUP(Spreadsheet!AJ751,'Drop Downs'!$P$2:$R$16,2,FALSE),0)</f>
        <v>0</v>
      </c>
      <c r="O751" s="5">
        <f>IF(NOT(ISBLANK(Spreadsheet!AL751)),VLOOKUP(Spreadsheet!AL751,'Drop Downs'!$P$2:$R$16,3,FALSE), 0)</f>
        <v>0</v>
      </c>
      <c r="P751" s="5">
        <f>IF(NOT(ISBLANK(Spreadsheet!AL751)),VLOOKUP(Spreadsheet!AL751,'Drop Downs'!$P$2:$R$16,2,FALSE),0)</f>
        <v>0</v>
      </c>
      <c r="Q751" s="5">
        <f>IF(NOT(ISBLANK(Spreadsheet!AN751)),VLOOKUP(Spreadsheet!AN751,'Drop Downs'!$P$2:$R$16,3,FALSE),0)</f>
        <v>0</v>
      </c>
      <c r="R751" s="5">
        <f>IF(NOT(ISBLANK(Spreadsheet!AN751)),VLOOKUP(Spreadsheet!AN751,'Drop Downs'!$P$2:$R$16,2,FALSE),0)</f>
        <v>0</v>
      </c>
      <c r="S751" s="5" t="str">
        <f>IF(OR(M751&gt;K751,N751&gt;L751,O751&gt;K751, Q751&gt;K751,N751&gt;L751, P751&gt;L751, R751&gt;L751),"Member currently has a coverage election over what he/she needs.  Please add more dependents or adjust the coverage election.","")&amp;(IF(AND(NOT(ISBLANK(Spreadsheet!C751)),NOT(ISBLANK(Spreadsheet!D751)),ISBLANK(Spreadsheet!E751)),"Dependent lacks a relationship to member.Please select one from the drop-down.",""))</f>
        <v/>
      </c>
      <c r="T751" s="5" t="b">
        <f t="shared" si="53"/>
        <v>1</v>
      </c>
      <c r="U751" s="5" t="b">
        <f>OR(ISBLANK(Spreadsheet!C751),IF(NOT(ISBLANK(Spreadsheet!D751)),NOT(ISBLANK(Spreadsheet!E751)),TRUE))</f>
        <v>1</v>
      </c>
      <c r="V751" s="5" t="b">
        <f>OR(ISBLANK(Spreadsheet!C751), NOT(ISBLANK(Spreadsheet!I751)))</f>
        <v>1</v>
      </c>
      <c r="W751" s="5" t="b">
        <f>OR(ISBLANK(Spreadsheet!D751),NOT(ISBLANK(Spreadsheet!C751)))</f>
        <v>1</v>
      </c>
      <c r="X751" s="155" t="str">
        <f>REPT("0",MIN(FIND({1,2,3,4,5,6,7,8,9},Spreadsheet!C751&amp;"123456789"))-1)&amp;IF(ISBLANK(Spreadsheet!C751),"",SUMPRODUCT(MID(0&amp;Spreadsheet!C751,LARGE(INDEX(ISNUMBER(--MID(Spreadsheet!C751,ROW($1:$225),1))*
 ROW($1:$225),0),ROW($1:$225))+1,1)*10^ROW($1:$225)/10))</f>
        <v/>
      </c>
      <c r="Y751" s="5" t="b">
        <f>IF(NOT(ISBLANK(Spreadsheet!C751)),IF(AND(ISNUMBER(VALUE(Spreadsheet!C751)), LEN(Spreadsheet!C751)=9),TRUE,FALSE),TRUE)</f>
        <v>1</v>
      </c>
      <c r="Z751" s="155" t="str">
        <f>REPT("0",MIN(FIND({1,2,3,4,5,6,7,8,9},Spreadsheet!D751&amp;"123456789"))-1)&amp;IF(ISBLANK(Spreadsheet!D751),"",SUMPRODUCT(MID(0&amp;Spreadsheet!D751,LARGE(INDEX(ISNUMBER(--MID(Spreadsheet!D751,ROW($1:$225),1))*
 ROW($1:$225),0),ROW($1:$225))+1,1)*10^ROW($1:$225)/10))</f>
        <v/>
      </c>
      <c r="AA751" s="5" t="b">
        <f>IF(AND(NOT(ISBLANK(Spreadsheet!D751)),NOT(ISBLANK(Spreadsheet!C751))),IF(AND(ISNUMBER(VALUE(Spreadsheet!D751)), LEN(Spreadsheet!D751)=9),TRUE,FALSE),IF(AND(NOT(ISBLANK(Spreadsheet!D751)),ISBLANK(Spreadsheet!C751)),FALSE,TRUE))</f>
        <v>1</v>
      </c>
      <c r="AB751" s="5" t="b">
        <f>OR(ISBLANK(Spreadsheet!Y751),IF(NOT(ISBLANK(Spreadsheet!Y751)),LEN(Spreadsheet!Y751)=10,ISNUMBER(VALUE(Spreadsheet!Y751))))</f>
        <v>1</v>
      </c>
      <c r="AC751" s="5" t="b">
        <f>OR(ISBLANK(Spreadsheet!AI751), AND(NOT(ISBLANK(Spreadsheet!AJ751)), NOT(ISNUMBER(SEARCH("Waive",Spreadsheet!AJ751)))))</f>
        <v>1</v>
      </c>
      <c r="AD751" s="5" t="b">
        <f>OR(ISBLANK(Spreadsheet!AK751), AND(NOT(ISBLANK(Spreadsheet!AL751)), NOT(ISNUMBER(SEARCH("Waive",Spreadsheet!AL751)))))</f>
        <v>1</v>
      </c>
      <c r="AE751" s="5" t="b">
        <f>OR(ISBLANK(Spreadsheet!AM751), AND(NOT(ISBLANK(Spreadsheet!AN751)), NOT(ISNUMBER(SEARCH("Waive", Spreadsheet!AN751)))))</f>
        <v>1</v>
      </c>
      <c r="AF751" s="5" t="b">
        <f>OR(ISBLANK(Spreadsheet!C751), NOT(ISBLANK(Spreadsheet!D751)),NOT(ISBLANK(Spreadsheet!L751)))</f>
        <v>1</v>
      </c>
      <c r="AG751" s="5" t="b">
        <f>IF(AND(NOT(ISBLANK(Spreadsheet!C751)), NOT(ISBLANK(Spreadsheet!D751)),Spreadsheet!C751&lt;&gt;Spreadsheet!D751),IF(ISERROR(VLOOKUP(Spreadsheet!C751, Spreadsheet!$C$6:'Spreadsheet'!$C750,1,FALSE)), FALSE, TRUE),TRUE)</f>
        <v>1</v>
      </c>
      <c r="AH751" s="5" t="b">
        <f>Spreadsheet!$B$2=Spreadsheet!AD751</f>
        <v>1</v>
      </c>
      <c r="AI751" s="5" t="b">
        <f>IF(ISBLANK(Spreadsheet!G751),TRUE,IF(OR(LEN(Spreadsheet!G751)&gt;1,ISNUMBER(VALUE(Spreadsheet!G751))),FALSE,TRUE))</f>
        <v>1</v>
      </c>
      <c r="AJ751" s="5" t="b">
        <f>OR(ISBLANK(Spreadsheet!C751), NOT(ISBLANK(Spreadsheet!B751)), NOT(ISBLANK(Spreadsheet!D751)))</f>
        <v>1</v>
      </c>
      <c r="AK751" s="5" t="b">
        <f t="array" ref="AK751">IF(OR(AND(ISBLANK(Spreadsheet!E751),ISBLANK(Spreadsheet!D751),NOT(ISBLANK(Spreadsheet!C751))),AND(ISBLANK(Spreadsheet!E751),ISBLANK(Spreadsheet!D751),ISBLANK(Spreadsheet!C751))),TRUE,ISNUMBER(MATCH(TRUE,EXACT(Spreadsheet!E751,Relationships),0)))</f>
        <v>1</v>
      </c>
      <c r="AL751" s="5" t="b">
        <f>IF(NOT(ISBLANK(Spreadsheet!C751)),IF(OR(ISBLANK(Spreadsheet!F751),LEN(Spreadsheet!F751)&gt;40),FALSE,TRUE),TRUE)</f>
        <v>1</v>
      </c>
      <c r="AM751" s="5" t="b">
        <f>IF(NOT(ISBLANK(Spreadsheet!C751)),IF(OR(ISBLANK(Spreadsheet!H751),LEN(Spreadsheet!H751)&gt;40),FALSE,TRUE),TRUE)</f>
        <v>1</v>
      </c>
      <c r="AN751" s="5" t="b">
        <f t="array" ref="AN751">IF(ISBLANK(Spreadsheet!I751),TRUE,ISNUMBER(MATCH(TRUE,EXACT(Spreadsheet!I751,GenderValues),0)))</f>
        <v>1</v>
      </c>
      <c r="AO751" s="5" t="b">
        <f ca="1">IF(ISERROR(DATEVALUE(TEXT(Spreadsheet!J751,"mm/dd/yyyy")) &gt; TODAY()),IF(AND(ISBLANK(Spreadsheet!J751),ISBLANK(Spreadsheet!C751)),TRUE,FALSE),IF(DATEVALUE(TEXT(Spreadsheet!J751,"mm/dd/yyyy")) &gt; TODAY(),FALSE,TRUE))</f>
        <v>1</v>
      </c>
      <c r="AP751" s="5" t="b">
        <f>OR(ISBLANK(Spreadsheet!K751),LEN(Spreadsheet!K751)&lt;=100)</f>
        <v>1</v>
      </c>
      <c r="AQ751" s="5" t="b">
        <f t="array" ref="AQ751">IF(OR(AND(ISBLANK(Spreadsheet!L751),ISBLANK(Spreadsheet!C751)),AND(NOT(ISBLANK(Spreadsheet!C751)),NOT(ISBLANK(Spreadsheet!D751)))),TRUE,ISNUMBER(MATCH(TRUE,EXACT(Spreadsheet!L751,MaritalStatus),0)))</f>
        <v>1</v>
      </c>
      <c r="AR751" s="5" t="b">
        <f ca="1">IF(ISERROR(DATEVALUE(TEXT(Spreadsheet!M751,"mm/dd/yyyy")) &gt; TODAY()),IF(ISBLANK(Spreadsheet!M751),TRUE,FALSE),IF(DATEVALUE(TEXT(Spreadsheet!M751,"mm/dd/yyyy")) &gt; TODAY(),FALSE,TRUE))</f>
        <v>1</v>
      </c>
      <c r="AS751" s="5" t="b">
        <f>OR(ISBLANK(Spreadsheet!N751),LEN(Spreadsheet!N751)&lt;=100)</f>
        <v>1</v>
      </c>
      <c r="AT751" s="5" t="b">
        <f>OR(ISBLANK(Spreadsheet!O751),UPPER(Spreadsheet!O751)="YES")</f>
        <v>1</v>
      </c>
      <c r="AU751" s="5" t="b">
        <f>OR(ISBLANK(Spreadsheet!P751),UPPER(Spreadsheet!P751)="YES")</f>
        <v>1</v>
      </c>
      <c r="AV751" s="5" t="b">
        <f t="array" ref="AV751">IF(ISBLANK(Spreadsheet!Q751),TRUE,ISNUMBER(MATCH(TRUE,EXACT(Spreadsheet!Q751,OnGroupsPriorIns),0)))</f>
        <v>1</v>
      </c>
      <c r="AW751" s="5" t="b">
        <f>OR(ISBLANK(Spreadsheet!R751),UPPER(Spreadsheet!R751)="YES")</f>
        <v>1</v>
      </c>
      <c r="AX751" s="5" t="b">
        <f>OR(ISBLANK(Spreadsheet!S751),UPPER(Spreadsheet!S751)="YES")</f>
        <v>1</v>
      </c>
      <c r="AY751" s="5" t="b">
        <f>OR(AND(ISBLANK(Spreadsheet!C751),LEN(Spreadsheet!T751)=0),AND(NOT(ISBLANK(Spreadsheet!C751)),LEN(Spreadsheet!T751)&gt;0,LEN(Spreadsheet!T751)&lt;=50))</f>
        <v>1</v>
      </c>
      <c r="AZ751" s="5" t="b">
        <f>OR(LEN(Spreadsheet!U751)=0,AND(LEN(Spreadsheet!U751)&gt;0,LEN(Spreadsheet!U751)&lt;=50))</f>
        <v>1</v>
      </c>
      <c r="BA751" s="5" t="b">
        <f>OR(AND(ISBLANK(Spreadsheet!C751),LEN(Spreadsheet!V751)=0),AND(NOT(ISBLANK(Spreadsheet!C751)),LEN(Spreadsheet!V751)&gt;0,LEN(Spreadsheet!V751)&lt;=50))</f>
        <v>1</v>
      </c>
      <c r="BB751" s="5" t="b">
        <f t="array" ref="BB751">IF(AND(ISBLANK(Spreadsheet!C751),LEN(Spreadsheet!W751)=0),TRUE,ISNUMBER(MATCH(TRUE,EXACT(Spreadsheet!W751,States),0)))</f>
        <v>1</v>
      </c>
      <c r="BC751" s="5" t="b">
        <f>OR(AND(ISBLANK(Spreadsheet!C751),LEN(Spreadsheet!X751)=0),AND(NOT(ISBLANK(Spreadsheet!C751)),LEN(Spreadsheet!X751)&gt;0,LEN(Spreadsheet!X751)=5,ISNUMBER(VALUE(Spreadsheet!X751))))</f>
        <v>1</v>
      </c>
      <c r="BD751" s="5" t="b">
        <f>OR(ISBLANK(Spreadsheet!Z751),LEN(Spreadsheet!Z751)&lt;=50)</f>
        <v>1</v>
      </c>
      <c r="BE751" s="5" t="b">
        <f>ISBLANK(Spreadsheet!AA751)</f>
        <v>1</v>
      </c>
      <c r="BF751" s="5" t="b">
        <f>ISBLANK(Spreadsheet!AB751)</f>
        <v>1</v>
      </c>
      <c r="BG751" s="5" t="b">
        <f>IF(ISERROR(DATEVALUE(TEXT(Spreadsheet!AC751,"mm/dd/yyyy")) &gt; DATEVALUE(TEXT(Spreadsheet!J751,"mm/dd/yyyy"))),IF(OR(AND(ISBLANK(Spreadsheet!AC751),ISBLANK(Spreadsheet!C751)),AND(NOT(ISBLANK(Spreadsheet!C751)),ISBLANK(Spreadsheet!AC751),NOT(ISBLANK(Spreadsheet!D751)))),TRUE,FALSE),IF(DATEVALUE(TEXT(Spreadsheet!AC751,"mm/dd/yyyy")) &gt; DATEVALUE(TEXT(Spreadsheet!J751,"mm/dd/yyyy")),TRUE,FALSE))</f>
        <v>1</v>
      </c>
      <c r="BH751" s="5" t="b">
        <f>OR(AND(ISBLANK(Spreadsheet!C751),ISBLANK(Spreadsheet!AE751)),AND(NOT(ISBLANK(Spreadsheet!C751)),NOT(ISBLANK(Spreadsheet!D751)),ISBLANK(Spreadsheet!AE751)),AND(NOT(ISBLANK(Spreadsheet!C751)),ISBLANK(Spreadsheet!D751),NOT(ISBLANK(Spreadsheet!AE751)),LEN(Spreadsheet!AE751)&lt;=100))</f>
        <v>1</v>
      </c>
      <c r="BI751" s="5" t="b">
        <f t="array" ref="BI751">IF(ISBLANK(Spreadsheet!AF751),TRUE,ISNUMBER(MATCH(TRUE,EXACT(Spreadsheet!AF751,CobraShortReasons),0)))</f>
        <v>1</v>
      </c>
      <c r="BJ751" s="5" t="b">
        <f ca="1">IF(ISERROR(DATEVALUE(TEXT(Spreadsheet!AG751,"mm/dd/yyyy")) &gt; TODAY()),IF(ISBLANK(Spreadsheet!AG751),TRUE,FALSE),IF(DATEVALUE(TEXT(Spreadsheet!AG751,"mm/dd/yyyy")) &gt; TODAY(),FALSE,TRUE))</f>
        <v>1</v>
      </c>
      <c r="BK751" s="5" t="b">
        <f>OR(ISBLANK(Spreadsheet!AH751),LEN(Spreadsheet!AH751)&lt;=25)</f>
        <v>1</v>
      </c>
      <c r="BL751" s="5" t="b">
        <f t="array" aca="1" ref="BL751" ca="1">IF(ISBLANK(Spreadsheet!AI751),TRUE,ISNUMBER(MATCH(TRUE,EXACT(Spreadsheet!AI751,INDIRECT(Spreadsheet!$D$2)),0)))</f>
        <v>1</v>
      </c>
      <c r="BM751" s="5" t="b">
        <f t="array" aca="1" ref="BM751" ca="1">IF(ISBLANK(Spreadsheet!AJ751),TRUE,ISNUMBER(MATCH(TRUE,EXACT(Spreadsheet!AJ751,INDIRECT(Spreadsheet!BJ751)),0)))</f>
        <v>1</v>
      </c>
      <c r="BN751" s="5" t="b">
        <f t="array" ref="BN751">IF(ISBLANK(Spreadsheet!AK751),TRUE,ISNUMBER(MATCH(TRUE,EXACT(Spreadsheet!AK751,DentalPlans),0)))</f>
        <v>1</v>
      </c>
      <c r="BO751" s="5" t="b">
        <f t="array" aca="1" ref="BO751" ca="1">IF(ISBLANK(Spreadsheet!AL751),TRUE,ISNUMBER(MATCH(TRUE,EXACT(Spreadsheet!AL751,INDIRECT(Spreadsheet!BK751)),0)))</f>
        <v>1</v>
      </c>
      <c r="BP751" s="5" t="b">
        <f t="array" ref="BP751">IF(ISBLANK(Spreadsheet!AM751),TRUE,ISNUMBER(MATCH(TRUE,EXACT(Spreadsheet!AM751,VisionPlans),0)))</f>
        <v>1</v>
      </c>
      <c r="BQ751" s="5" t="b">
        <f t="array" aca="1" ref="BQ751" ca="1">IF(ISBLANK(Spreadsheet!AN751),TRUE,ISNUMBER(MATCH(TRUE,EXACT(Spreadsheet!AN751,INDIRECT(Spreadsheet!BL751)),0)))</f>
        <v>1</v>
      </c>
      <c r="BR751" s="5" t="b">
        <f t="array" ref="BR751">IF(ISBLANK(Spreadsheet!AO751),TRUE,ISNUMBER(MATCH(TRUE,EXACT(Spreadsheet!AO751,LifeBenefitClasses),0)))</f>
        <v>1</v>
      </c>
      <c r="BS751" s="5" t="b">
        <f>IF(OR(ISBLANK(Spreadsheet!AO751), Spreadsheet!AO751="Waive"),IF(ISBLANK(Spreadsheet!AP751),TRUE,FALSE),IF(OR(AND(NOT(ISBLANK(Spreadsheet!AO751)),ISBLANK(Spreadsheet!AP751)),NOT(ISNUMBER(VALUE(Spreadsheet!AP751)))),FALSE,IF(OR(AND(Spreadsheet!AP751&lt;6,MOD(Spreadsheet!AP751*10,5)=0), MOD(Spreadsheet!AP751,5000)=0),TRUE,FALSE)))</f>
        <v>1</v>
      </c>
      <c r="BT751" s="5" t="b">
        <f t="array" ref="BT751">IF(ISBLANK(Spreadsheet!AQ751),TRUE,ISNUMBER(MATCH(TRUE,EXACT(Spreadsheet!AQ751,EnrollWaive),0)))</f>
        <v>1</v>
      </c>
      <c r="BU751" s="5" t="b">
        <f t="array" ref="BU751">IF(ISBLANK(Spreadsheet!AR751),TRUE,ISNUMBER(MATCH(TRUE,EXACT(Spreadsheet!AR751,LifeBenefitClasses),0)))</f>
        <v>1</v>
      </c>
      <c r="BV751" s="5" t="b">
        <f>IF(OR(ISBLANK(Spreadsheet!AR751), Spreadsheet!AR751="Waive"),IF(ISBLANK(Spreadsheet!AS751),TRUE,FALSE),IF(OR(AND(NOT(ISBLANK(Spreadsheet!AR751)),ISBLANK(Spreadsheet!AS751)),NOT(ISNUMBER(VALUE(Spreadsheet!AS751)))),FALSE,IF(OR(AND(Spreadsheet!AS751&lt;6,MOD(Spreadsheet!AS751*10,5)=0), MOD(Spreadsheet!AS751,10000)=0),TRUE,FALSE)))</f>
        <v>1</v>
      </c>
      <c r="BW751" s="5" t="b">
        <f t="array" ref="BW751">IF(ISBLANK(Spreadsheet!AT751),TRUE,ISNUMBER(MATCH(TRUE,EXACT(Spreadsheet!AT751,LifeBenefitClasses),0)))</f>
        <v>1</v>
      </c>
      <c r="BX751" s="5" t="b">
        <f>IF(OR(ISBLANK(Spreadsheet!AT751), Spreadsheet!AT751="Waive"),IF(ISBLANK(Spreadsheet!AU751),TRUE,FALSE),IF(OR(AND(NOT(ISBLANK(Spreadsheet!AT751)),ISBLANK(Spreadsheet!AU751)),NOT(ISNUMBER(VALUE(Spreadsheet!AU751)))),FALSE,IF(AND(NOT(OR(ISBLANK(Spreadsheet!AT751),Spreadsheet!AT751="Waive")),NOT(OR(ISBLANK(Spreadsheet!AR751),Spreadsheet!AR751="Waive")),MOD(Spreadsheet!AU751,5000)=0, Spreadsheet!AU751&lt;=(Spreadsheet!AS751*0.5)),TRUE,FALSE)))</f>
        <v>1</v>
      </c>
      <c r="BY751" s="5" t="b">
        <f t="array" ref="BY751">IF(ISBLANK(Spreadsheet!AV751),TRUE,ISNUMBER(MATCH(TRUE,EXACT(Spreadsheet!AV751,EnrollWaive),0)))</f>
        <v>1</v>
      </c>
      <c r="BZ751" s="5" t="b">
        <f t="array" ref="BZ751">IF(ISBLANK(Spreadsheet!AW751),TRUE,ISNUMBER(MATCH(TRUE,EXACT(Spreadsheet!AW751,LifeBenefitClasses),0)))</f>
        <v>1</v>
      </c>
      <c r="CA751" s="5" t="b">
        <f t="array" ref="CA751">IF(ISBLANK(Spreadsheet!AX751),TRUE,ISNUMBER(MATCH(TRUE,EXACT(Spreadsheet!AX751,LifeBenefitClasses),0)))</f>
        <v>1</v>
      </c>
      <c r="CB751" s="5" t="b">
        <f t="array" ref="CB751">IF(ISBLANK(Spreadsheet!AY751),TRUE,ISNUMBER(MATCH(TRUE,EXACT(Spreadsheet!AY751,LifeBenefitClasses),0)))</f>
        <v>1</v>
      </c>
      <c r="CC751" s="5" t="b">
        <f t="array" ref="CC751">IF(ISBLANK(Spreadsheet!AZ751),TRUE,ISNUMBER(MATCH(TRUE,EXACT(Spreadsheet!AZ751,LifeBenefitClasses),0)))</f>
        <v>1</v>
      </c>
      <c r="CD751" s="5" t="b">
        <f t="array" ref="CD751">IF(ISBLANK(Spreadsheet!BA751),TRUE,ISNUMBER(MATCH(TRUE,EXACT(Spreadsheet!BA751,LifeBenefitClasses),0)))</f>
        <v>1</v>
      </c>
      <c r="CE751" s="5" t="b">
        <f>IF(OR(ISBLANK(Spreadsheet!BA751), Spreadsheet!BA751="Waive"),IF(ISBLANK(Spreadsheet!BB751),TRUE,FALSE),IF(OR(AND(NOT(ISBLANK(Spreadsheet!BA751)),ISBLANK(Spreadsheet!BB751)),NOT(ISNUMBER(VALUE(Spreadsheet!BB751))),ISBLANK(Spreadsheet!BC751),NOT(ISNUMBER(VALUE(Spreadsheet!BC751)))),FALSE,IF(AND(Spreadsheet!BB751&gt;=50000,Spreadsheet!BB751&lt;=250000,MOD(Spreadsheet!BB751,10000)=0,Spreadsheet!BB751&lt;=(10*Spreadsheet!BC751)),TRUE,FALSE)))</f>
        <v>1</v>
      </c>
      <c r="CF751" s="5" t="b">
        <f>IF(NOT(ISBLANK(Spreadsheet!BC751)),AND(ISNUMBER(VALUE(Spreadsheet!BC751)),Spreadsheet!BC751&gt;0),AND(OR(ISBLANK(Spreadsheet!AO751),Spreadsheet!AO751="Waive",AND(NOT(OR(ISBLANK(Spreadsheet!AO751),Spreadsheet!AO751="Waive")),Spreadsheet!AP751&gt;=6)),OR(ISBLANK(Spreadsheet!AR751),AND(NOT(OR(ISBLANK(Spreadsheet!AR751),Spreadsheet!AR751="Waive")),Spreadsheet!AS751&gt;=6)),OR(ISBLANK(Spreadsheet!AW751)),OR(ISBLANK(Spreadsheet!AX751)),OR(ISBLANK(Spreadsheet!AY751)),OR(ISBLANK(Spreadsheet!AZ751)),OR(ISBLANK(Spreadsheet!BA751),Spreadsheet!BA751="Waive")))</f>
        <v>1</v>
      </c>
      <c r="CG751" s="5" t="b">
        <f t="shared" ca="1" si="51"/>
        <v>1</v>
      </c>
    </row>
    <row r="752" spans="8:85" x14ac:dyDescent="0.3">
      <c r="H752" s="5">
        <f t="shared" ca="1" si="52"/>
        <v>2</v>
      </c>
      <c r="I752" s="5" t="str">
        <f t="shared" ca="1" si="50"/>
        <v/>
      </c>
      <c r="J752" s="5" t="str">
        <f>IF(AND(NOT(ISBLANK(Spreadsheet!C752)),ISBLANK(Spreadsheet!D752)),Spreadsheet!F752&amp;" "&amp;Spreadsheet!H752,"")</f>
        <v/>
      </c>
      <c r="K752" s="5">
        <f>IF(AND(NOT(ISBLANK(Spreadsheet!C752)),ISBLANK(Spreadsheet!D752)),COUNTIFS(Spreadsheet!E753:E$786,"=Child",Spreadsheet!C753:C$786, "="&amp;Spreadsheet!C752) + COUNTIFS(Spreadsheet!E753:E$786,"=Step-child",Spreadsheet!C753:C$786, "="&amp;Spreadsheet!C752),0)</f>
        <v>0</v>
      </c>
      <c r="L752" s="5">
        <f>IF(NOT(ISBLANK(J752)),COUNTIFS(Spreadsheet!E753:E$786,"=Wife",Spreadsheet!C753:C$786, "="&amp;Spreadsheet!C752) + COUNTIFS(Spreadsheet!E753:E$786,"=Husband",Spreadsheet!C753:C$786, "="&amp;Spreadsheet!C752),0)</f>
        <v>0</v>
      </c>
      <c r="M752" s="5">
        <f>IF(NOT(ISBLANK(Spreadsheet!AJ752)),VLOOKUP(Spreadsheet!AJ752,'Drop Downs'!$P$2:$R$16,3,FALSE),0)</f>
        <v>0</v>
      </c>
      <c r="N752" s="5">
        <f>IF(NOT(ISBLANK(Spreadsheet!AJ752)), VLOOKUP(Spreadsheet!AJ752,'Drop Downs'!$P$2:$R$16,2,FALSE),0)</f>
        <v>0</v>
      </c>
      <c r="O752" s="5">
        <f>IF(NOT(ISBLANK(Spreadsheet!AL752)),VLOOKUP(Spreadsheet!AL752,'Drop Downs'!$P$2:$R$16,3,FALSE), 0)</f>
        <v>0</v>
      </c>
      <c r="P752" s="5">
        <f>IF(NOT(ISBLANK(Spreadsheet!AL752)),VLOOKUP(Spreadsheet!AL752,'Drop Downs'!$P$2:$R$16,2,FALSE),0)</f>
        <v>0</v>
      </c>
      <c r="Q752" s="5">
        <f>IF(NOT(ISBLANK(Spreadsheet!AN752)),VLOOKUP(Spreadsheet!AN752,'Drop Downs'!$P$2:$R$16,3,FALSE),0)</f>
        <v>0</v>
      </c>
      <c r="R752" s="5">
        <f>IF(NOT(ISBLANK(Spreadsheet!AN752)),VLOOKUP(Spreadsheet!AN752,'Drop Downs'!$P$2:$R$16,2,FALSE),0)</f>
        <v>0</v>
      </c>
      <c r="S752" s="5" t="str">
        <f>IF(OR(M752&gt;K752,N752&gt;L752,O752&gt;K752, Q752&gt;K752,N752&gt;L752, P752&gt;L752, R752&gt;L752),"Member currently has a coverage election over what he/she needs.  Please add more dependents or adjust the coverage election.","")&amp;(IF(AND(NOT(ISBLANK(Spreadsheet!C752)),NOT(ISBLANK(Spreadsheet!D752)),ISBLANK(Spreadsheet!E752)),"Dependent lacks a relationship to member.Please select one from the drop-down.",""))</f>
        <v/>
      </c>
      <c r="T752" s="5" t="b">
        <f t="shared" si="53"/>
        <v>1</v>
      </c>
      <c r="U752" s="5" t="b">
        <f>OR(ISBLANK(Spreadsheet!C752),IF(NOT(ISBLANK(Spreadsheet!D752)),NOT(ISBLANK(Spreadsheet!E752)),TRUE))</f>
        <v>1</v>
      </c>
      <c r="V752" s="5" t="b">
        <f>OR(ISBLANK(Spreadsheet!C752), NOT(ISBLANK(Spreadsheet!I752)))</f>
        <v>1</v>
      </c>
      <c r="W752" s="5" t="b">
        <f>OR(ISBLANK(Spreadsheet!D752),NOT(ISBLANK(Spreadsheet!C752)))</f>
        <v>1</v>
      </c>
      <c r="X752" s="155" t="str">
        <f>REPT("0",MIN(FIND({1,2,3,4,5,6,7,8,9},Spreadsheet!C752&amp;"123456789"))-1)&amp;IF(ISBLANK(Spreadsheet!C752),"",SUMPRODUCT(MID(0&amp;Spreadsheet!C752,LARGE(INDEX(ISNUMBER(--MID(Spreadsheet!C752,ROW($1:$225),1))*
 ROW($1:$225),0),ROW($1:$225))+1,1)*10^ROW($1:$225)/10))</f>
        <v/>
      </c>
      <c r="Y752" s="5" t="b">
        <f>IF(NOT(ISBLANK(Spreadsheet!C752)),IF(AND(ISNUMBER(VALUE(Spreadsheet!C752)), LEN(Spreadsheet!C752)=9),TRUE,FALSE),TRUE)</f>
        <v>1</v>
      </c>
      <c r="Z752" s="155" t="str">
        <f>REPT("0",MIN(FIND({1,2,3,4,5,6,7,8,9},Spreadsheet!D752&amp;"123456789"))-1)&amp;IF(ISBLANK(Spreadsheet!D752),"",SUMPRODUCT(MID(0&amp;Spreadsheet!D752,LARGE(INDEX(ISNUMBER(--MID(Spreadsheet!D752,ROW($1:$225),1))*
 ROW($1:$225),0),ROW($1:$225))+1,1)*10^ROW($1:$225)/10))</f>
        <v/>
      </c>
      <c r="AA752" s="5" t="b">
        <f>IF(AND(NOT(ISBLANK(Spreadsheet!D752)),NOT(ISBLANK(Spreadsheet!C752))),IF(AND(ISNUMBER(VALUE(Spreadsheet!D752)), LEN(Spreadsheet!D752)=9),TRUE,FALSE),IF(AND(NOT(ISBLANK(Spreadsheet!D752)),ISBLANK(Spreadsheet!C752)),FALSE,TRUE))</f>
        <v>1</v>
      </c>
      <c r="AB752" s="5" t="b">
        <f>OR(ISBLANK(Spreadsheet!Y752),IF(NOT(ISBLANK(Spreadsheet!Y752)),LEN(Spreadsheet!Y752)=10,ISNUMBER(VALUE(Spreadsheet!Y752))))</f>
        <v>1</v>
      </c>
      <c r="AC752" s="5" t="b">
        <f>OR(ISBLANK(Spreadsheet!AI752), AND(NOT(ISBLANK(Spreadsheet!AJ752)), NOT(ISNUMBER(SEARCH("Waive",Spreadsheet!AJ752)))))</f>
        <v>1</v>
      </c>
      <c r="AD752" s="5" t="b">
        <f>OR(ISBLANK(Spreadsheet!AK752), AND(NOT(ISBLANK(Spreadsheet!AL752)), NOT(ISNUMBER(SEARCH("Waive",Spreadsheet!AL752)))))</f>
        <v>1</v>
      </c>
      <c r="AE752" s="5" t="b">
        <f>OR(ISBLANK(Spreadsheet!AM752), AND(NOT(ISBLANK(Spreadsheet!AN752)), NOT(ISNUMBER(SEARCH("Waive", Spreadsheet!AN752)))))</f>
        <v>1</v>
      </c>
      <c r="AF752" s="5" t="b">
        <f>OR(ISBLANK(Spreadsheet!C752), NOT(ISBLANK(Spreadsheet!D752)),NOT(ISBLANK(Spreadsheet!L752)))</f>
        <v>1</v>
      </c>
      <c r="AG752" s="5" t="b">
        <f>IF(AND(NOT(ISBLANK(Spreadsheet!C752)), NOT(ISBLANK(Spreadsheet!D752)),Spreadsheet!C752&lt;&gt;Spreadsheet!D752),IF(ISERROR(VLOOKUP(Spreadsheet!C752, Spreadsheet!$C$6:'Spreadsheet'!$C751,1,FALSE)), FALSE, TRUE),TRUE)</f>
        <v>1</v>
      </c>
      <c r="AH752" s="5" t="b">
        <f>Spreadsheet!$B$2=Spreadsheet!AD752</f>
        <v>1</v>
      </c>
      <c r="AI752" s="5" t="b">
        <f>IF(ISBLANK(Spreadsheet!G752),TRUE,IF(OR(LEN(Spreadsheet!G752)&gt;1,ISNUMBER(VALUE(Spreadsheet!G752))),FALSE,TRUE))</f>
        <v>1</v>
      </c>
      <c r="AJ752" s="5" t="b">
        <f>OR(ISBLANK(Spreadsheet!C752), NOT(ISBLANK(Spreadsheet!B752)), NOT(ISBLANK(Spreadsheet!D752)))</f>
        <v>1</v>
      </c>
      <c r="AK752" s="5" t="b">
        <f t="array" ref="AK752">IF(OR(AND(ISBLANK(Spreadsheet!E752),ISBLANK(Spreadsheet!D752),NOT(ISBLANK(Spreadsheet!C752))),AND(ISBLANK(Spreadsheet!E752),ISBLANK(Spreadsheet!D752),ISBLANK(Spreadsheet!C752))),TRUE,ISNUMBER(MATCH(TRUE,EXACT(Spreadsheet!E752,Relationships),0)))</f>
        <v>1</v>
      </c>
      <c r="AL752" s="5" t="b">
        <f>IF(NOT(ISBLANK(Spreadsheet!C752)),IF(OR(ISBLANK(Spreadsheet!F752),LEN(Spreadsheet!F752)&gt;40),FALSE,TRUE),TRUE)</f>
        <v>1</v>
      </c>
      <c r="AM752" s="5" t="b">
        <f>IF(NOT(ISBLANK(Spreadsheet!C752)),IF(OR(ISBLANK(Spreadsheet!H752),LEN(Spreadsheet!H752)&gt;40),FALSE,TRUE),TRUE)</f>
        <v>1</v>
      </c>
      <c r="AN752" s="5" t="b">
        <f t="array" ref="AN752">IF(ISBLANK(Spreadsheet!I752),TRUE,ISNUMBER(MATCH(TRUE,EXACT(Spreadsheet!I752,GenderValues),0)))</f>
        <v>1</v>
      </c>
      <c r="AO752" s="5" t="b">
        <f ca="1">IF(ISERROR(DATEVALUE(TEXT(Spreadsheet!J752,"mm/dd/yyyy")) &gt; TODAY()),IF(AND(ISBLANK(Spreadsheet!J752),ISBLANK(Spreadsheet!C752)),TRUE,FALSE),IF(DATEVALUE(TEXT(Spreadsheet!J752,"mm/dd/yyyy")) &gt; TODAY(),FALSE,TRUE))</f>
        <v>1</v>
      </c>
      <c r="AP752" s="5" t="b">
        <f>OR(ISBLANK(Spreadsheet!K752),LEN(Spreadsheet!K752)&lt;=100)</f>
        <v>1</v>
      </c>
      <c r="AQ752" s="5" t="b">
        <f t="array" ref="AQ752">IF(OR(AND(ISBLANK(Spreadsheet!L752),ISBLANK(Spreadsheet!C752)),AND(NOT(ISBLANK(Spreadsheet!C752)),NOT(ISBLANK(Spreadsheet!D752)))),TRUE,ISNUMBER(MATCH(TRUE,EXACT(Spreadsheet!L752,MaritalStatus),0)))</f>
        <v>1</v>
      </c>
      <c r="AR752" s="5" t="b">
        <f ca="1">IF(ISERROR(DATEVALUE(TEXT(Spreadsheet!M752,"mm/dd/yyyy")) &gt; TODAY()),IF(ISBLANK(Spreadsheet!M752),TRUE,FALSE),IF(DATEVALUE(TEXT(Spreadsheet!M752,"mm/dd/yyyy")) &gt; TODAY(),FALSE,TRUE))</f>
        <v>1</v>
      </c>
      <c r="AS752" s="5" t="b">
        <f>OR(ISBLANK(Spreadsheet!N752),LEN(Spreadsheet!N752)&lt;=100)</f>
        <v>1</v>
      </c>
      <c r="AT752" s="5" t="b">
        <f>OR(ISBLANK(Spreadsheet!O752),UPPER(Spreadsheet!O752)="YES")</f>
        <v>1</v>
      </c>
      <c r="AU752" s="5" t="b">
        <f>OR(ISBLANK(Spreadsheet!P752),UPPER(Spreadsheet!P752)="YES")</f>
        <v>1</v>
      </c>
      <c r="AV752" s="5" t="b">
        <f t="array" ref="AV752">IF(ISBLANK(Spreadsheet!Q752),TRUE,ISNUMBER(MATCH(TRUE,EXACT(Spreadsheet!Q752,OnGroupsPriorIns),0)))</f>
        <v>1</v>
      </c>
      <c r="AW752" s="5" t="b">
        <f>OR(ISBLANK(Spreadsheet!R752),UPPER(Spreadsheet!R752)="YES")</f>
        <v>1</v>
      </c>
      <c r="AX752" s="5" t="b">
        <f>OR(ISBLANK(Spreadsheet!S752),UPPER(Spreadsheet!S752)="YES")</f>
        <v>1</v>
      </c>
      <c r="AY752" s="5" t="b">
        <f>OR(AND(ISBLANK(Spreadsheet!C752),LEN(Spreadsheet!T752)=0),AND(NOT(ISBLANK(Spreadsheet!C752)),LEN(Spreadsheet!T752)&gt;0,LEN(Spreadsheet!T752)&lt;=50))</f>
        <v>1</v>
      </c>
      <c r="AZ752" s="5" t="b">
        <f>OR(LEN(Spreadsheet!U752)=0,AND(LEN(Spreadsheet!U752)&gt;0,LEN(Spreadsheet!U752)&lt;=50))</f>
        <v>1</v>
      </c>
      <c r="BA752" s="5" t="b">
        <f>OR(AND(ISBLANK(Spreadsheet!C752),LEN(Spreadsheet!V752)=0),AND(NOT(ISBLANK(Spreadsheet!C752)),LEN(Spreadsheet!V752)&gt;0,LEN(Spreadsheet!V752)&lt;=50))</f>
        <v>1</v>
      </c>
      <c r="BB752" s="5" t="b">
        <f t="array" ref="BB752">IF(AND(ISBLANK(Spreadsheet!C752),LEN(Spreadsheet!W752)=0),TRUE,ISNUMBER(MATCH(TRUE,EXACT(Spreadsheet!W752,States),0)))</f>
        <v>1</v>
      </c>
      <c r="BC752" s="5" t="b">
        <f>OR(AND(ISBLANK(Spreadsheet!C752),LEN(Spreadsheet!X752)=0),AND(NOT(ISBLANK(Spreadsheet!C752)),LEN(Spreadsheet!X752)&gt;0,LEN(Spreadsheet!X752)=5,ISNUMBER(VALUE(Spreadsheet!X752))))</f>
        <v>1</v>
      </c>
      <c r="BD752" s="5" t="b">
        <f>OR(ISBLANK(Spreadsheet!Z752),LEN(Spreadsheet!Z752)&lt;=50)</f>
        <v>1</v>
      </c>
      <c r="BE752" s="5" t="b">
        <f>ISBLANK(Spreadsheet!AA752)</f>
        <v>1</v>
      </c>
      <c r="BF752" s="5" t="b">
        <f>ISBLANK(Spreadsheet!AB752)</f>
        <v>1</v>
      </c>
      <c r="BG752" s="5" t="b">
        <f>IF(ISERROR(DATEVALUE(TEXT(Spreadsheet!AC752,"mm/dd/yyyy")) &gt; DATEVALUE(TEXT(Spreadsheet!J752,"mm/dd/yyyy"))),IF(OR(AND(ISBLANK(Spreadsheet!AC752),ISBLANK(Spreadsheet!C752)),AND(NOT(ISBLANK(Spreadsheet!C752)),ISBLANK(Spreadsheet!AC752),NOT(ISBLANK(Spreadsheet!D752)))),TRUE,FALSE),IF(DATEVALUE(TEXT(Spreadsheet!AC752,"mm/dd/yyyy")) &gt; DATEVALUE(TEXT(Spreadsheet!J752,"mm/dd/yyyy")),TRUE,FALSE))</f>
        <v>1</v>
      </c>
      <c r="BH752" s="5" t="b">
        <f>OR(AND(ISBLANK(Spreadsheet!C752),ISBLANK(Spreadsheet!AE752)),AND(NOT(ISBLANK(Spreadsheet!C752)),NOT(ISBLANK(Spreadsheet!D752)),ISBLANK(Spreadsheet!AE752)),AND(NOT(ISBLANK(Spreadsheet!C752)),ISBLANK(Spreadsheet!D752),NOT(ISBLANK(Spreadsheet!AE752)),LEN(Spreadsheet!AE752)&lt;=100))</f>
        <v>1</v>
      </c>
      <c r="BI752" s="5" t="b">
        <f t="array" ref="BI752">IF(ISBLANK(Spreadsheet!AF752),TRUE,ISNUMBER(MATCH(TRUE,EXACT(Spreadsheet!AF752,CobraShortReasons),0)))</f>
        <v>1</v>
      </c>
      <c r="BJ752" s="5" t="b">
        <f ca="1">IF(ISERROR(DATEVALUE(TEXT(Spreadsheet!AG752,"mm/dd/yyyy")) &gt; TODAY()),IF(ISBLANK(Spreadsheet!AG752),TRUE,FALSE),IF(DATEVALUE(TEXT(Spreadsheet!AG752,"mm/dd/yyyy")) &gt; TODAY(),FALSE,TRUE))</f>
        <v>1</v>
      </c>
      <c r="BK752" s="5" t="b">
        <f>OR(ISBLANK(Spreadsheet!AH752),LEN(Spreadsheet!AH752)&lt;=25)</f>
        <v>1</v>
      </c>
      <c r="BL752" s="5" t="b">
        <f t="array" aca="1" ref="BL752" ca="1">IF(ISBLANK(Spreadsheet!AI752),TRUE,ISNUMBER(MATCH(TRUE,EXACT(Spreadsheet!AI752,INDIRECT(Spreadsheet!$D$2)),0)))</f>
        <v>1</v>
      </c>
      <c r="BM752" s="5" t="b">
        <f t="array" aca="1" ref="BM752" ca="1">IF(ISBLANK(Spreadsheet!AJ752),TRUE,ISNUMBER(MATCH(TRUE,EXACT(Spreadsheet!AJ752,INDIRECT(Spreadsheet!BJ752)),0)))</f>
        <v>1</v>
      </c>
      <c r="BN752" s="5" t="b">
        <f t="array" ref="BN752">IF(ISBLANK(Spreadsheet!AK752),TRUE,ISNUMBER(MATCH(TRUE,EXACT(Spreadsheet!AK752,DentalPlans),0)))</f>
        <v>1</v>
      </c>
      <c r="BO752" s="5" t="b">
        <f t="array" aca="1" ref="BO752" ca="1">IF(ISBLANK(Spreadsheet!AL752),TRUE,ISNUMBER(MATCH(TRUE,EXACT(Spreadsheet!AL752,INDIRECT(Spreadsheet!BK752)),0)))</f>
        <v>1</v>
      </c>
      <c r="BP752" s="5" t="b">
        <f t="array" ref="BP752">IF(ISBLANK(Spreadsheet!AM752),TRUE,ISNUMBER(MATCH(TRUE,EXACT(Spreadsheet!AM752,VisionPlans),0)))</f>
        <v>1</v>
      </c>
      <c r="BQ752" s="5" t="b">
        <f t="array" aca="1" ref="BQ752" ca="1">IF(ISBLANK(Spreadsheet!AN752),TRUE,ISNUMBER(MATCH(TRUE,EXACT(Spreadsheet!AN752,INDIRECT(Spreadsheet!BL752)),0)))</f>
        <v>1</v>
      </c>
      <c r="BR752" s="5" t="b">
        <f t="array" ref="BR752">IF(ISBLANK(Spreadsheet!AO752),TRUE,ISNUMBER(MATCH(TRUE,EXACT(Spreadsheet!AO752,LifeBenefitClasses),0)))</f>
        <v>1</v>
      </c>
      <c r="BS752" s="5" t="b">
        <f>IF(OR(ISBLANK(Spreadsheet!AO752), Spreadsheet!AO752="Waive"),IF(ISBLANK(Spreadsheet!AP752),TRUE,FALSE),IF(OR(AND(NOT(ISBLANK(Spreadsheet!AO752)),ISBLANK(Spreadsheet!AP752)),NOT(ISNUMBER(VALUE(Spreadsheet!AP752)))),FALSE,IF(OR(AND(Spreadsheet!AP752&lt;6,MOD(Spreadsheet!AP752*10,5)=0), MOD(Spreadsheet!AP752,5000)=0),TRUE,FALSE)))</f>
        <v>1</v>
      </c>
      <c r="BT752" s="5" t="b">
        <f t="array" ref="BT752">IF(ISBLANK(Spreadsheet!AQ752),TRUE,ISNUMBER(MATCH(TRUE,EXACT(Spreadsheet!AQ752,EnrollWaive),0)))</f>
        <v>1</v>
      </c>
      <c r="BU752" s="5" t="b">
        <f t="array" ref="BU752">IF(ISBLANK(Spreadsheet!AR752),TRUE,ISNUMBER(MATCH(TRUE,EXACT(Spreadsheet!AR752,LifeBenefitClasses),0)))</f>
        <v>1</v>
      </c>
      <c r="BV752" s="5" t="b">
        <f>IF(OR(ISBLANK(Spreadsheet!AR752), Spreadsheet!AR752="Waive"),IF(ISBLANK(Spreadsheet!AS752),TRUE,FALSE),IF(OR(AND(NOT(ISBLANK(Spreadsheet!AR752)),ISBLANK(Spreadsheet!AS752)),NOT(ISNUMBER(VALUE(Spreadsheet!AS752)))),FALSE,IF(OR(AND(Spreadsheet!AS752&lt;6,MOD(Spreadsheet!AS752*10,5)=0), MOD(Spreadsheet!AS752,10000)=0),TRUE,FALSE)))</f>
        <v>1</v>
      </c>
      <c r="BW752" s="5" t="b">
        <f t="array" ref="BW752">IF(ISBLANK(Spreadsheet!AT752),TRUE,ISNUMBER(MATCH(TRUE,EXACT(Spreadsheet!AT752,LifeBenefitClasses),0)))</f>
        <v>1</v>
      </c>
      <c r="BX752" s="5" t="b">
        <f>IF(OR(ISBLANK(Spreadsheet!AT752), Spreadsheet!AT752="Waive"),IF(ISBLANK(Spreadsheet!AU752),TRUE,FALSE),IF(OR(AND(NOT(ISBLANK(Spreadsheet!AT752)),ISBLANK(Spreadsheet!AU752)),NOT(ISNUMBER(VALUE(Spreadsheet!AU752)))),FALSE,IF(AND(NOT(OR(ISBLANK(Spreadsheet!AT752),Spreadsheet!AT752="Waive")),NOT(OR(ISBLANK(Spreadsheet!AR752),Spreadsheet!AR752="Waive")),MOD(Spreadsheet!AU752,5000)=0, Spreadsheet!AU752&lt;=(Spreadsheet!AS752*0.5)),TRUE,FALSE)))</f>
        <v>1</v>
      </c>
      <c r="BY752" s="5" t="b">
        <f t="array" ref="BY752">IF(ISBLANK(Spreadsheet!AV752),TRUE,ISNUMBER(MATCH(TRUE,EXACT(Spreadsheet!AV752,EnrollWaive),0)))</f>
        <v>1</v>
      </c>
      <c r="BZ752" s="5" t="b">
        <f t="array" ref="BZ752">IF(ISBLANK(Spreadsheet!AW752),TRUE,ISNUMBER(MATCH(TRUE,EXACT(Spreadsheet!AW752,LifeBenefitClasses),0)))</f>
        <v>1</v>
      </c>
      <c r="CA752" s="5" t="b">
        <f t="array" ref="CA752">IF(ISBLANK(Spreadsheet!AX752),TRUE,ISNUMBER(MATCH(TRUE,EXACT(Spreadsheet!AX752,LifeBenefitClasses),0)))</f>
        <v>1</v>
      </c>
      <c r="CB752" s="5" t="b">
        <f t="array" ref="CB752">IF(ISBLANK(Spreadsheet!AY752),TRUE,ISNUMBER(MATCH(TRUE,EXACT(Spreadsheet!AY752,LifeBenefitClasses),0)))</f>
        <v>1</v>
      </c>
      <c r="CC752" s="5" t="b">
        <f t="array" ref="CC752">IF(ISBLANK(Spreadsheet!AZ752),TRUE,ISNUMBER(MATCH(TRUE,EXACT(Spreadsheet!AZ752,LifeBenefitClasses),0)))</f>
        <v>1</v>
      </c>
      <c r="CD752" s="5" t="b">
        <f t="array" ref="CD752">IF(ISBLANK(Spreadsheet!BA752),TRUE,ISNUMBER(MATCH(TRUE,EXACT(Spreadsheet!BA752,LifeBenefitClasses),0)))</f>
        <v>1</v>
      </c>
      <c r="CE752" s="5" t="b">
        <f>IF(OR(ISBLANK(Spreadsheet!BA752), Spreadsheet!BA752="Waive"),IF(ISBLANK(Spreadsheet!BB752),TRUE,FALSE),IF(OR(AND(NOT(ISBLANK(Spreadsheet!BA752)),ISBLANK(Spreadsheet!BB752)),NOT(ISNUMBER(VALUE(Spreadsheet!BB752))),ISBLANK(Spreadsheet!BC752),NOT(ISNUMBER(VALUE(Spreadsheet!BC752)))),FALSE,IF(AND(Spreadsheet!BB752&gt;=50000,Spreadsheet!BB752&lt;=250000,MOD(Spreadsheet!BB752,10000)=0,Spreadsheet!BB752&lt;=(10*Spreadsheet!BC752)),TRUE,FALSE)))</f>
        <v>1</v>
      </c>
      <c r="CF752" s="5" t="b">
        <f>IF(NOT(ISBLANK(Spreadsheet!BC752)),AND(ISNUMBER(VALUE(Spreadsheet!BC752)),Spreadsheet!BC752&gt;0),AND(OR(ISBLANK(Spreadsheet!AO752),Spreadsheet!AO752="Waive",AND(NOT(OR(ISBLANK(Spreadsheet!AO752),Spreadsheet!AO752="Waive")),Spreadsheet!AP752&gt;=6)),OR(ISBLANK(Spreadsheet!AR752),AND(NOT(OR(ISBLANK(Spreadsheet!AR752),Spreadsheet!AR752="Waive")),Spreadsheet!AS752&gt;=6)),OR(ISBLANK(Spreadsheet!AW752)),OR(ISBLANK(Spreadsheet!AX752)),OR(ISBLANK(Spreadsheet!AY752)),OR(ISBLANK(Spreadsheet!AZ752)),OR(ISBLANK(Spreadsheet!BA752),Spreadsheet!BA752="Waive")))</f>
        <v>1</v>
      </c>
      <c r="CG752" s="5" t="b">
        <f t="shared" ca="1" si="51"/>
        <v>1</v>
      </c>
    </row>
    <row r="753" spans="8:85" x14ac:dyDescent="0.3">
      <c r="H753" s="5">
        <f t="shared" ca="1" si="52"/>
        <v>2</v>
      </c>
      <c r="I753" s="5" t="str">
        <f t="shared" ca="1" si="50"/>
        <v/>
      </c>
      <c r="J753" s="5" t="str">
        <f>IF(AND(NOT(ISBLANK(Spreadsheet!C753)),ISBLANK(Spreadsheet!D753)),Spreadsheet!F753&amp;" "&amp;Spreadsheet!H753,"")</f>
        <v/>
      </c>
      <c r="K753" s="5">
        <f>IF(AND(NOT(ISBLANK(Spreadsheet!C753)),ISBLANK(Spreadsheet!D753)),COUNTIFS(Spreadsheet!E754:E$786,"=Child",Spreadsheet!C754:C$786, "="&amp;Spreadsheet!C753) + COUNTIFS(Spreadsheet!E754:E$786,"=Step-child",Spreadsheet!C754:C$786, "="&amp;Spreadsheet!C753),0)</f>
        <v>0</v>
      </c>
      <c r="L753" s="5">
        <f>IF(NOT(ISBLANK(J753)),COUNTIFS(Spreadsheet!E754:E$786,"=Wife",Spreadsheet!C754:C$786, "="&amp;Spreadsheet!C753) + COUNTIFS(Spreadsheet!E754:E$786,"=Husband",Spreadsheet!C754:C$786, "="&amp;Spreadsheet!C753),0)</f>
        <v>0</v>
      </c>
      <c r="M753" s="5">
        <f>IF(NOT(ISBLANK(Spreadsheet!AJ753)),VLOOKUP(Spreadsheet!AJ753,'Drop Downs'!$P$2:$R$16,3,FALSE),0)</f>
        <v>0</v>
      </c>
      <c r="N753" s="5">
        <f>IF(NOT(ISBLANK(Spreadsheet!AJ753)), VLOOKUP(Spreadsheet!AJ753,'Drop Downs'!$P$2:$R$16,2,FALSE),0)</f>
        <v>0</v>
      </c>
      <c r="O753" s="5">
        <f>IF(NOT(ISBLANK(Spreadsheet!AL753)),VLOOKUP(Spreadsheet!AL753,'Drop Downs'!$P$2:$R$16,3,FALSE), 0)</f>
        <v>0</v>
      </c>
      <c r="P753" s="5">
        <f>IF(NOT(ISBLANK(Spreadsheet!AL753)),VLOOKUP(Spreadsheet!AL753,'Drop Downs'!$P$2:$R$16,2,FALSE),0)</f>
        <v>0</v>
      </c>
      <c r="Q753" s="5">
        <f>IF(NOT(ISBLANK(Spreadsheet!AN753)),VLOOKUP(Spreadsheet!AN753,'Drop Downs'!$P$2:$R$16,3,FALSE),0)</f>
        <v>0</v>
      </c>
      <c r="R753" s="5">
        <f>IF(NOT(ISBLANK(Spreadsheet!AN753)),VLOOKUP(Spreadsheet!AN753,'Drop Downs'!$P$2:$R$16,2,FALSE),0)</f>
        <v>0</v>
      </c>
      <c r="S753" s="5" t="str">
        <f>IF(OR(M753&gt;K753,N753&gt;L753,O753&gt;K753, Q753&gt;K753,N753&gt;L753, P753&gt;L753, R753&gt;L753),"Member currently has a coverage election over what he/she needs.  Please add more dependents or adjust the coverage election.","")&amp;(IF(AND(NOT(ISBLANK(Spreadsheet!C753)),NOT(ISBLANK(Spreadsheet!D753)),ISBLANK(Spreadsheet!E753)),"Dependent lacks a relationship to member.Please select one from the drop-down.",""))</f>
        <v/>
      </c>
      <c r="T753" s="5" t="b">
        <f t="shared" si="53"/>
        <v>1</v>
      </c>
      <c r="U753" s="5" t="b">
        <f>OR(ISBLANK(Spreadsheet!C753),IF(NOT(ISBLANK(Spreadsheet!D753)),NOT(ISBLANK(Spreadsheet!E753)),TRUE))</f>
        <v>1</v>
      </c>
      <c r="V753" s="5" t="b">
        <f>OR(ISBLANK(Spreadsheet!C753), NOT(ISBLANK(Spreadsheet!I753)))</f>
        <v>1</v>
      </c>
      <c r="W753" s="5" t="b">
        <f>OR(ISBLANK(Spreadsheet!D753),NOT(ISBLANK(Spreadsheet!C753)))</f>
        <v>1</v>
      </c>
      <c r="X753" s="155" t="str">
        <f>REPT("0",MIN(FIND({1,2,3,4,5,6,7,8,9},Spreadsheet!C753&amp;"123456789"))-1)&amp;IF(ISBLANK(Spreadsheet!C753),"",SUMPRODUCT(MID(0&amp;Spreadsheet!C753,LARGE(INDEX(ISNUMBER(--MID(Spreadsheet!C753,ROW($1:$225),1))*
 ROW($1:$225),0),ROW($1:$225))+1,1)*10^ROW($1:$225)/10))</f>
        <v/>
      </c>
      <c r="Y753" s="5" t="b">
        <f>IF(NOT(ISBLANK(Spreadsheet!C753)),IF(AND(ISNUMBER(VALUE(Spreadsheet!C753)), LEN(Spreadsheet!C753)=9),TRUE,FALSE),TRUE)</f>
        <v>1</v>
      </c>
      <c r="Z753" s="155" t="str">
        <f>REPT("0",MIN(FIND({1,2,3,4,5,6,7,8,9},Spreadsheet!D753&amp;"123456789"))-1)&amp;IF(ISBLANK(Spreadsheet!D753),"",SUMPRODUCT(MID(0&amp;Spreadsheet!D753,LARGE(INDEX(ISNUMBER(--MID(Spreadsheet!D753,ROW($1:$225),1))*
 ROW($1:$225),0),ROW($1:$225))+1,1)*10^ROW($1:$225)/10))</f>
        <v/>
      </c>
      <c r="AA753" s="5" t="b">
        <f>IF(AND(NOT(ISBLANK(Spreadsheet!D753)),NOT(ISBLANK(Spreadsheet!C753))),IF(AND(ISNUMBER(VALUE(Spreadsheet!D753)), LEN(Spreadsheet!D753)=9),TRUE,FALSE),IF(AND(NOT(ISBLANK(Spreadsheet!D753)),ISBLANK(Spreadsheet!C753)),FALSE,TRUE))</f>
        <v>1</v>
      </c>
      <c r="AB753" s="5" t="b">
        <f>OR(ISBLANK(Spreadsheet!Y753),IF(NOT(ISBLANK(Spreadsheet!Y753)),LEN(Spreadsheet!Y753)=10,ISNUMBER(VALUE(Spreadsheet!Y753))))</f>
        <v>1</v>
      </c>
      <c r="AC753" s="5" t="b">
        <f>OR(ISBLANK(Spreadsheet!AI753), AND(NOT(ISBLANK(Spreadsheet!AJ753)), NOT(ISNUMBER(SEARCH("Waive",Spreadsheet!AJ753)))))</f>
        <v>1</v>
      </c>
      <c r="AD753" s="5" t="b">
        <f>OR(ISBLANK(Spreadsheet!AK753), AND(NOT(ISBLANK(Spreadsheet!AL753)), NOT(ISNUMBER(SEARCH("Waive",Spreadsheet!AL753)))))</f>
        <v>1</v>
      </c>
      <c r="AE753" s="5" t="b">
        <f>OR(ISBLANK(Spreadsheet!AM753), AND(NOT(ISBLANK(Spreadsheet!AN753)), NOT(ISNUMBER(SEARCH("Waive", Spreadsheet!AN753)))))</f>
        <v>1</v>
      </c>
      <c r="AF753" s="5" t="b">
        <f>OR(ISBLANK(Spreadsheet!C753), NOT(ISBLANK(Spreadsheet!D753)),NOT(ISBLANK(Spreadsheet!L753)))</f>
        <v>1</v>
      </c>
      <c r="AG753" s="5" t="b">
        <f>IF(AND(NOT(ISBLANK(Spreadsheet!C753)), NOT(ISBLANK(Spreadsheet!D753)),Spreadsheet!C753&lt;&gt;Spreadsheet!D753),IF(ISERROR(VLOOKUP(Spreadsheet!C753, Spreadsheet!$C$6:'Spreadsheet'!$C752,1,FALSE)), FALSE, TRUE),TRUE)</f>
        <v>1</v>
      </c>
      <c r="AH753" s="5" t="b">
        <f>Spreadsheet!$B$2=Spreadsheet!AD753</f>
        <v>1</v>
      </c>
      <c r="AI753" s="5" t="b">
        <f>IF(ISBLANK(Spreadsheet!G753),TRUE,IF(OR(LEN(Spreadsheet!G753)&gt;1,ISNUMBER(VALUE(Spreadsheet!G753))),FALSE,TRUE))</f>
        <v>1</v>
      </c>
      <c r="AJ753" s="5" t="b">
        <f>OR(ISBLANK(Spreadsheet!C753), NOT(ISBLANK(Spreadsheet!B753)), NOT(ISBLANK(Spreadsheet!D753)))</f>
        <v>1</v>
      </c>
      <c r="AK753" s="5" t="b">
        <f t="array" ref="AK753">IF(OR(AND(ISBLANK(Spreadsheet!E753),ISBLANK(Spreadsheet!D753),NOT(ISBLANK(Spreadsheet!C753))),AND(ISBLANK(Spreadsheet!E753),ISBLANK(Spreadsheet!D753),ISBLANK(Spreadsheet!C753))),TRUE,ISNUMBER(MATCH(TRUE,EXACT(Spreadsheet!E753,Relationships),0)))</f>
        <v>1</v>
      </c>
      <c r="AL753" s="5" t="b">
        <f>IF(NOT(ISBLANK(Spreadsheet!C753)),IF(OR(ISBLANK(Spreadsheet!F753),LEN(Spreadsheet!F753)&gt;40),FALSE,TRUE),TRUE)</f>
        <v>1</v>
      </c>
      <c r="AM753" s="5" t="b">
        <f>IF(NOT(ISBLANK(Spreadsheet!C753)),IF(OR(ISBLANK(Spreadsheet!H753),LEN(Spreadsheet!H753)&gt;40),FALSE,TRUE),TRUE)</f>
        <v>1</v>
      </c>
      <c r="AN753" s="5" t="b">
        <f t="array" ref="AN753">IF(ISBLANK(Spreadsheet!I753),TRUE,ISNUMBER(MATCH(TRUE,EXACT(Spreadsheet!I753,GenderValues),0)))</f>
        <v>1</v>
      </c>
      <c r="AO753" s="5" t="b">
        <f ca="1">IF(ISERROR(DATEVALUE(TEXT(Spreadsheet!J753,"mm/dd/yyyy")) &gt; TODAY()),IF(AND(ISBLANK(Spreadsheet!J753),ISBLANK(Spreadsheet!C753)),TRUE,FALSE),IF(DATEVALUE(TEXT(Spreadsheet!J753,"mm/dd/yyyy")) &gt; TODAY(),FALSE,TRUE))</f>
        <v>1</v>
      </c>
      <c r="AP753" s="5" t="b">
        <f>OR(ISBLANK(Spreadsheet!K753),LEN(Spreadsheet!K753)&lt;=100)</f>
        <v>1</v>
      </c>
      <c r="AQ753" s="5" t="b">
        <f t="array" ref="AQ753">IF(OR(AND(ISBLANK(Spreadsheet!L753),ISBLANK(Spreadsheet!C753)),AND(NOT(ISBLANK(Spreadsheet!C753)),NOT(ISBLANK(Spreadsheet!D753)))),TRUE,ISNUMBER(MATCH(TRUE,EXACT(Spreadsheet!L753,MaritalStatus),0)))</f>
        <v>1</v>
      </c>
      <c r="AR753" s="5" t="b">
        <f ca="1">IF(ISERROR(DATEVALUE(TEXT(Spreadsheet!M753,"mm/dd/yyyy")) &gt; TODAY()),IF(ISBLANK(Spreadsheet!M753),TRUE,FALSE),IF(DATEVALUE(TEXT(Spreadsheet!M753,"mm/dd/yyyy")) &gt; TODAY(),FALSE,TRUE))</f>
        <v>1</v>
      </c>
      <c r="AS753" s="5" t="b">
        <f>OR(ISBLANK(Spreadsheet!N753),LEN(Spreadsheet!N753)&lt;=100)</f>
        <v>1</v>
      </c>
      <c r="AT753" s="5" t="b">
        <f>OR(ISBLANK(Spreadsheet!O753),UPPER(Spreadsheet!O753)="YES")</f>
        <v>1</v>
      </c>
      <c r="AU753" s="5" t="b">
        <f>OR(ISBLANK(Spreadsheet!P753),UPPER(Spreadsheet!P753)="YES")</f>
        <v>1</v>
      </c>
      <c r="AV753" s="5" t="b">
        <f t="array" ref="AV753">IF(ISBLANK(Spreadsheet!Q753),TRUE,ISNUMBER(MATCH(TRUE,EXACT(Spreadsheet!Q753,OnGroupsPriorIns),0)))</f>
        <v>1</v>
      </c>
      <c r="AW753" s="5" t="b">
        <f>OR(ISBLANK(Spreadsheet!R753),UPPER(Spreadsheet!R753)="YES")</f>
        <v>1</v>
      </c>
      <c r="AX753" s="5" t="b">
        <f>OR(ISBLANK(Spreadsheet!S753),UPPER(Spreadsheet!S753)="YES")</f>
        <v>1</v>
      </c>
      <c r="AY753" s="5" t="b">
        <f>OR(AND(ISBLANK(Spreadsheet!C753),LEN(Spreadsheet!T753)=0),AND(NOT(ISBLANK(Spreadsheet!C753)),LEN(Spreadsheet!T753)&gt;0,LEN(Spreadsheet!T753)&lt;=50))</f>
        <v>1</v>
      </c>
      <c r="AZ753" s="5" t="b">
        <f>OR(LEN(Spreadsheet!U753)=0,AND(LEN(Spreadsheet!U753)&gt;0,LEN(Spreadsheet!U753)&lt;=50))</f>
        <v>1</v>
      </c>
      <c r="BA753" s="5" t="b">
        <f>OR(AND(ISBLANK(Spreadsheet!C753),LEN(Spreadsheet!V753)=0),AND(NOT(ISBLANK(Spreadsheet!C753)),LEN(Spreadsheet!V753)&gt;0,LEN(Spreadsheet!V753)&lt;=50))</f>
        <v>1</v>
      </c>
      <c r="BB753" s="5" t="b">
        <f t="array" ref="BB753">IF(AND(ISBLANK(Spreadsheet!C753),LEN(Spreadsheet!W753)=0),TRUE,ISNUMBER(MATCH(TRUE,EXACT(Spreadsheet!W753,States),0)))</f>
        <v>1</v>
      </c>
      <c r="BC753" s="5" t="b">
        <f>OR(AND(ISBLANK(Spreadsheet!C753),LEN(Spreadsheet!X753)=0),AND(NOT(ISBLANK(Spreadsheet!C753)),LEN(Spreadsheet!X753)&gt;0,LEN(Spreadsheet!X753)=5,ISNUMBER(VALUE(Spreadsheet!X753))))</f>
        <v>1</v>
      </c>
      <c r="BD753" s="5" t="b">
        <f>OR(ISBLANK(Spreadsheet!Z753),LEN(Spreadsheet!Z753)&lt;=50)</f>
        <v>1</v>
      </c>
      <c r="BE753" s="5" t="b">
        <f>ISBLANK(Spreadsheet!AA753)</f>
        <v>1</v>
      </c>
      <c r="BF753" s="5" t="b">
        <f>ISBLANK(Spreadsheet!AB753)</f>
        <v>1</v>
      </c>
      <c r="BG753" s="5" t="b">
        <f>IF(ISERROR(DATEVALUE(TEXT(Spreadsheet!AC753,"mm/dd/yyyy")) &gt; DATEVALUE(TEXT(Spreadsheet!J753,"mm/dd/yyyy"))),IF(OR(AND(ISBLANK(Spreadsheet!AC753),ISBLANK(Spreadsheet!C753)),AND(NOT(ISBLANK(Spreadsheet!C753)),ISBLANK(Spreadsheet!AC753),NOT(ISBLANK(Spreadsheet!D753)))),TRUE,FALSE),IF(DATEVALUE(TEXT(Spreadsheet!AC753,"mm/dd/yyyy")) &gt; DATEVALUE(TEXT(Spreadsheet!J753,"mm/dd/yyyy")),TRUE,FALSE))</f>
        <v>1</v>
      </c>
      <c r="BH753" s="5" t="b">
        <f>OR(AND(ISBLANK(Spreadsheet!C753),ISBLANK(Spreadsheet!AE753)),AND(NOT(ISBLANK(Spreadsheet!C753)),NOT(ISBLANK(Spreadsheet!D753)),ISBLANK(Spreadsheet!AE753)),AND(NOT(ISBLANK(Spreadsheet!C753)),ISBLANK(Spreadsheet!D753),NOT(ISBLANK(Spreadsheet!AE753)),LEN(Spreadsheet!AE753)&lt;=100))</f>
        <v>1</v>
      </c>
      <c r="BI753" s="5" t="b">
        <f t="array" ref="BI753">IF(ISBLANK(Spreadsheet!AF753),TRUE,ISNUMBER(MATCH(TRUE,EXACT(Spreadsheet!AF753,CobraShortReasons),0)))</f>
        <v>1</v>
      </c>
      <c r="BJ753" s="5" t="b">
        <f ca="1">IF(ISERROR(DATEVALUE(TEXT(Spreadsheet!AG753,"mm/dd/yyyy")) &gt; TODAY()),IF(ISBLANK(Spreadsheet!AG753),TRUE,FALSE),IF(DATEVALUE(TEXT(Spreadsheet!AG753,"mm/dd/yyyy")) &gt; TODAY(),FALSE,TRUE))</f>
        <v>1</v>
      </c>
      <c r="BK753" s="5" t="b">
        <f>OR(ISBLANK(Spreadsheet!AH753),LEN(Spreadsheet!AH753)&lt;=25)</f>
        <v>1</v>
      </c>
      <c r="BL753" s="5" t="b">
        <f t="array" aca="1" ref="BL753" ca="1">IF(ISBLANK(Spreadsheet!AI753),TRUE,ISNUMBER(MATCH(TRUE,EXACT(Spreadsheet!AI753,INDIRECT(Spreadsheet!$D$2)),0)))</f>
        <v>1</v>
      </c>
      <c r="BM753" s="5" t="b">
        <f t="array" aca="1" ref="BM753" ca="1">IF(ISBLANK(Spreadsheet!AJ753),TRUE,ISNUMBER(MATCH(TRUE,EXACT(Spreadsheet!AJ753,INDIRECT(Spreadsheet!BJ753)),0)))</f>
        <v>1</v>
      </c>
      <c r="BN753" s="5" t="b">
        <f t="array" ref="BN753">IF(ISBLANK(Spreadsheet!AK753),TRUE,ISNUMBER(MATCH(TRUE,EXACT(Spreadsheet!AK753,DentalPlans),0)))</f>
        <v>1</v>
      </c>
      <c r="BO753" s="5" t="b">
        <f t="array" aca="1" ref="BO753" ca="1">IF(ISBLANK(Spreadsheet!AL753),TRUE,ISNUMBER(MATCH(TRUE,EXACT(Spreadsheet!AL753,INDIRECT(Spreadsheet!BK753)),0)))</f>
        <v>1</v>
      </c>
      <c r="BP753" s="5" t="b">
        <f t="array" ref="BP753">IF(ISBLANK(Spreadsheet!AM753),TRUE,ISNUMBER(MATCH(TRUE,EXACT(Spreadsheet!AM753,VisionPlans),0)))</f>
        <v>1</v>
      </c>
      <c r="BQ753" s="5" t="b">
        <f t="array" aca="1" ref="BQ753" ca="1">IF(ISBLANK(Spreadsheet!AN753),TRUE,ISNUMBER(MATCH(TRUE,EXACT(Spreadsheet!AN753,INDIRECT(Spreadsheet!BL753)),0)))</f>
        <v>1</v>
      </c>
      <c r="BR753" s="5" t="b">
        <f t="array" ref="BR753">IF(ISBLANK(Spreadsheet!AO753),TRUE,ISNUMBER(MATCH(TRUE,EXACT(Spreadsheet!AO753,LifeBenefitClasses),0)))</f>
        <v>1</v>
      </c>
      <c r="BS753" s="5" t="b">
        <f>IF(OR(ISBLANK(Spreadsheet!AO753), Spreadsheet!AO753="Waive"),IF(ISBLANK(Spreadsheet!AP753),TRUE,FALSE),IF(OR(AND(NOT(ISBLANK(Spreadsheet!AO753)),ISBLANK(Spreadsheet!AP753)),NOT(ISNUMBER(VALUE(Spreadsheet!AP753)))),FALSE,IF(OR(AND(Spreadsheet!AP753&lt;6,MOD(Spreadsheet!AP753*10,5)=0), MOD(Spreadsheet!AP753,5000)=0),TRUE,FALSE)))</f>
        <v>1</v>
      </c>
      <c r="BT753" s="5" t="b">
        <f t="array" ref="BT753">IF(ISBLANK(Spreadsheet!AQ753),TRUE,ISNUMBER(MATCH(TRUE,EXACT(Spreadsheet!AQ753,EnrollWaive),0)))</f>
        <v>1</v>
      </c>
      <c r="BU753" s="5" t="b">
        <f t="array" ref="BU753">IF(ISBLANK(Spreadsheet!AR753),TRUE,ISNUMBER(MATCH(TRUE,EXACT(Spreadsheet!AR753,LifeBenefitClasses),0)))</f>
        <v>1</v>
      </c>
      <c r="BV753" s="5" t="b">
        <f>IF(OR(ISBLANK(Spreadsheet!AR753), Spreadsheet!AR753="Waive"),IF(ISBLANK(Spreadsheet!AS753),TRUE,FALSE),IF(OR(AND(NOT(ISBLANK(Spreadsheet!AR753)),ISBLANK(Spreadsheet!AS753)),NOT(ISNUMBER(VALUE(Spreadsheet!AS753)))),FALSE,IF(OR(AND(Spreadsheet!AS753&lt;6,MOD(Spreadsheet!AS753*10,5)=0), MOD(Spreadsheet!AS753,10000)=0),TRUE,FALSE)))</f>
        <v>1</v>
      </c>
      <c r="BW753" s="5" t="b">
        <f t="array" ref="BW753">IF(ISBLANK(Spreadsheet!AT753),TRUE,ISNUMBER(MATCH(TRUE,EXACT(Spreadsheet!AT753,LifeBenefitClasses),0)))</f>
        <v>1</v>
      </c>
      <c r="BX753" s="5" t="b">
        <f>IF(OR(ISBLANK(Spreadsheet!AT753), Spreadsheet!AT753="Waive"),IF(ISBLANK(Spreadsheet!AU753),TRUE,FALSE),IF(OR(AND(NOT(ISBLANK(Spreadsheet!AT753)),ISBLANK(Spreadsheet!AU753)),NOT(ISNUMBER(VALUE(Spreadsheet!AU753)))),FALSE,IF(AND(NOT(OR(ISBLANK(Spreadsheet!AT753),Spreadsheet!AT753="Waive")),NOT(OR(ISBLANK(Spreadsheet!AR753),Spreadsheet!AR753="Waive")),MOD(Spreadsheet!AU753,5000)=0, Spreadsheet!AU753&lt;=(Spreadsheet!AS753*0.5)),TRUE,FALSE)))</f>
        <v>1</v>
      </c>
      <c r="BY753" s="5" t="b">
        <f t="array" ref="BY753">IF(ISBLANK(Spreadsheet!AV753),TRUE,ISNUMBER(MATCH(TRUE,EXACT(Spreadsheet!AV753,EnrollWaive),0)))</f>
        <v>1</v>
      </c>
      <c r="BZ753" s="5" t="b">
        <f t="array" ref="BZ753">IF(ISBLANK(Spreadsheet!AW753),TRUE,ISNUMBER(MATCH(TRUE,EXACT(Spreadsheet!AW753,LifeBenefitClasses),0)))</f>
        <v>1</v>
      </c>
      <c r="CA753" s="5" t="b">
        <f t="array" ref="CA753">IF(ISBLANK(Spreadsheet!AX753),TRUE,ISNUMBER(MATCH(TRUE,EXACT(Spreadsheet!AX753,LifeBenefitClasses),0)))</f>
        <v>1</v>
      </c>
      <c r="CB753" s="5" t="b">
        <f t="array" ref="CB753">IF(ISBLANK(Spreadsheet!AY753),TRUE,ISNUMBER(MATCH(TRUE,EXACT(Spreadsheet!AY753,LifeBenefitClasses),0)))</f>
        <v>1</v>
      </c>
      <c r="CC753" s="5" t="b">
        <f t="array" ref="CC753">IF(ISBLANK(Spreadsheet!AZ753),TRUE,ISNUMBER(MATCH(TRUE,EXACT(Spreadsheet!AZ753,LifeBenefitClasses),0)))</f>
        <v>1</v>
      </c>
      <c r="CD753" s="5" t="b">
        <f t="array" ref="CD753">IF(ISBLANK(Spreadsheet!BA753),TRUE,ISNUMBER(MATCH(TRUE,EXACT(Spreadsheet!BA753,LifeBenefitClasses),0)))</f>
        <v>1</v>
      </c>
      <c r="CE753" s="5" t="b">
        <f>IF(OR(ISBLANK(Spreadsheet!BA753), Spreadsheet!BA753="Waive"),IF(ISBLANK(Spreadsheet!BB753),TRUE,FALSE),IF(OR(AND(NOT(ISBLANK(Spreadsheet!BA753)),ISBLANK(Spreadsheet!BB753)),NOT(ISNUMBER(VALUE(Spreadsheet!BB753))),ISBLANK(Spreadsheet!BC753),NOT(ISNUMBER(VALUE(Spreadsheet!BC753)))),FALSE,IF(AND(Spreadsheet!BB753&gt;=50000,Spreadsheet!BB753&lt;=250000,MOD(Spreadsheet!BB753,10000)=0,Spreadsheet!BB753&lt;=(10*Spreadsheet!BC753)),TRUE,FALSE)))</f>
        <v>1</v>
      </c>
      <c r="CF753" s="5" t="b">
        <f>IF(NOT(ISBLANK(Spreadsheet!BC753)),AND(ISNUMBER(VALUE(Spreadsheet!BC753)),Spreadsheet!BC753&gt;0),AND(OR(ISBLANK(Spreadsheet!AO753),Spreadsheet!AO753="Waive",AND(NOT(OR(ISBLANK(Spreadsheet!AO753),Spreadsheet!AO753="Waive")),Spreadsheet!AP753&gt;=6)),OR(ISBLANK(Spreadsheet!AR753),AND(NOT(OR(ISBLANK(Spreadsheet!AR753),Spreadsheet!AR753="Waive")),Spreadsheet!AS753&gt;=6)),OR(ISBLANK(Spreadsheet!AW753)),OR(ISBLANK(Spreadsheet!AX753)),OR(ISBLANK(Spreadsheet!AY753)),OR(ISBLANK(Spreadsheet!AZ753)),OR(ISBLANK(Spreadsheet!BA753),Spreadsheet!BA753="Waive")))</f>
        <v>1</v>
      </c>
      <c r="CG753" s="5" t="b">
        <f t="shared" ca="1" si="51"/>
        <v>1</v>
      </c>
    </row>
    <row r="754" spans="8:85" x14ac:dyDescent="0.3">
      <c r="H754" s="5">
        <f t="shared" ca="1" si="52"/>
        <v>2</v>
      </c>
      <c r="I754" s="5" t="str">
        <f t="shared" ca="1" si="50"/>
        <v/>
      </c>
      <c r="J754" s="5" t="str">
        <f>IF(AND(NOT(ISBLANK(Spreadsheet!C754)),ISBLANK(Spreadsheet!D754)),Spreadsheet!F754&amp;" "&amp;Spreadsheet!H754,"")</f>
        <v/>
      </c>
      <c r="K754" s="5">
        <f>IF(AND(NOT(ISBLANK(Spreadsheet!C754)),ISBLANK(Spreadsheet!D754)),COUNTIFS(Spreadsheet!E755:E$786,"=Child",Spreadsheet!C755:C$786, "="&amp;Spreadsheet!C754) + COUNTIFS(Spreadsheet!E755:E$786,"=Step-child",Spreadsheet!C755:C$786, "="&amp;Spreadsheet!C754),0)</f>
        <v>0</v>
      </c>
      <c r="L754" s="5">
        <f>IF(NOT(ISBLANK(J754)),COUNTIFS(Spreadsheet!E755:E$786,"=Wife",Spreadsheet!C755:C$786, "="&amp;Spreadsheet!C754) + COUNTIFS(Spreadsheet!E755:E$786,"=Husband",Spreadsheet!C755:C$786, "="&amp;Spreadsheet!C754),0)</f>
        <v>0</v>
      </c>
      <c r="M754" s="5">
        <f>IF(NOT(ISBLANK(Spreadsheet!AJ754)),VLOOKUP(Spreadsheet!AJ754,'Drop Downs'!$P$2:$R$16,3,FALSE),0)</f>
        <v>0</v>
      </c>
      <c r="N754" s="5">
        <f>IF(NOT(ISBLANK(Spreadsheet!AJ754)), VLOOKUP(Spreadsheet!AJ754,'Drop Downs'!$P$2:$R$16,2,FALSE),0)</f>
        <v>0</v>
      </c>
      <c r="O754" s="5">
        <f>IF(NOT(ISBLANK(Spreadsheet!AL754)),VLOOKUP(Spreadsheet!AL754,'Drop Downs'!$P$2:$R$16,3,FALSE), 0)</f>
        <v>0</v>
      </c>
      <c r="P754" s="5">
        <f>IF(NOT(ISBLANK(Spreadsheet!AL754)),VLOOKUP(Spreadsheet!AL754,'Drop Downs'!$P$2:$R$16,2,FALSE),0)</f>
        <v>0</v>
      </c>
      <c r="Q754" s="5">
        <f>IF(NOT(ISBLANK(Spreadsheet!AN754)),VLOOKUP(Spreadsheet!AN754,'Drop Downs'!$P$2:$R$16,3,FALSE),0)</f>
        <v>0</v>
      </c>
      <c r="R754" s="5">
        <f>IF(NOT(ISBLANK(Spreadsheet!AN754)),VLOOKUP(Spreadsheet!AN754,'Drop Downs'!$P$2:$R$16,2,FALSE),0)</f>
        <v>0</v>
      </c>
      <c r="S754" s="5" t="str">
        <f>IF(OR(M754&gt;K754,N754&gt;L754,O754&gt;K754, Q754&gt;K754,N754&gt;L754, P754&gt;L754, R754&gt;L754),"Member currently has a coverage election over what he/she needs.  Please add more dependents or adjust the coverage election.","")&amp;(IF(AND(NOT(ISBLANK(Spreadsheet!C754)),NOT(ISBLANK(Spreadsheet!D754)),ISBLANK(Spreadsheet!E754)),"Dependent lacks a relationship to member.Please select one from the drop-down.",""))</f>
        <v/>
      </c>
      <c r="T754" s="5" t="b">
        <f t="shared" si="53"/>
        <v>1</v>
      </c>
      <c r="U754" s="5" t="b">
        <f>OR(ISBLANK(Spreadsheet!C754),IF(NOT(ISBLANK(Spreadsheet!D754)),NOT(ISBLANK(Spreadsheet!E754)),TRUE))</f>
        <v>1</v>
      </c>
      <c r="V754" s="5" t="b">
        <f>OR(ISBLANK(Spreadsheet!C754), NOT(ISBLANK(Spreadsheet!I754)))</f>
        <v>1</v>
      </c>
      <c r="W754" s="5" t="b">
        <f>OR(ISBLANK(Spreadsheet!D754),NOT(ISBLANK(Spreadsheet!C754)))</f>
        <v>1</v>
      </c>
      <c r="X754" s="155" t="str">
        <f>REPT("0",MIN(FIND({1,2,3,4,5,6,7,8,9},Spreadsheet!C754&amp;"123456789"))-1)&amp;IF(ISBLANK(Spreadsheet!C754),"",SUMPRODUCT(MID(0&amp;Spreadsheet!C754,LARGE(INDEX(ISNUMBER(--MID(Spreadsheet!C754,ROW($1:$225),1))*
 ROW($1:$225),0),ROW($1:$225))+1,1)*10^ROW($1:$225)/10))</f>
        <v/>
      </c>
      <c r="Y754" s="5" t="b">
        <f>IF(NOT(ISBLANK(Spreadsheet!C754)),IF(AND(ISNUMBER(VALUE(Spreadsheet!C754)), LEN(Spreadsheet!C754)=9),TRUE,FALSE),TRUE)</f>
        <v>1</v>
      </c>
      <c r="Z754" s="155" t="str">
        <f>REPT("0",MIN(FIND({1,2,3,4,5,6,7,8,9},Spreadsheet!D754&amp;"123456789"))-1)&amp;IF(ISBLANK(Spreadsheet!D754),"",SUMPRODUCT(MID(0&amp;Spreadsheet!D754,LARGE(INDEX(ISNUMBER(--MID(Spreadsheet!D754,ROW($1:$225),1))*
 ROW($1:$225),0),ROW($1:$225))+1,1)*10^ROW($1:$225)/10))</f>
        <v/>
      </c>
      <c r="AA754" s="5" t="b">
        <f>IF(AND(NOT(ISBLANK(Spreadsheet!D754)),NOT(ISBLANK(Spreadsheet!C754))),IF(AND(ISNUMBER(VALUE(Spreadsheet!D754)), LEN(Spreadsheet!D754)=9),TRUE,FALSE),IF(AND(NOT(ISBLANK(Spreadsheet!D754)),ISBLANK(Spreadsheet!C754)),FALSE,TRUE))</f>
        <v>1</v>
      </c>
      <c r="AB754" s="5" t="b">
        <f>OR(ISBLANK(Spreadsheet!Y754),IF(NOT(ISBLANK(Spreadsheet!Y754)),LEN(Spreadsheet!Y754)=10,ISNUMBER(VALUE(Spreadsheet!Y754))))</f>
        <v>1</v>
      </c>
      <c r="AC754" s="5" t="b">
        <f>OR(ISBLANK(Spreadsheet!AI754), AND(NOT(ISBLANK(Spreadsheet!AJ754)), NOT(ISNUMBER(SEARCH("Waive",Spreadsheet!AJ754)))))</f>
        <v>1</v>
      </c>
      <c r="AD754" s="5" t="b">
        <f>OR(ISBLANK(Spreadsheet!AK754), AND(NOT(ISBLANK(Spreadsheet!AL754)), NOT(ISNUMBER(SEARCH("Waive",Spreadsheet!AL754)))))</f>
        <v>1</v>
      </c>
      <c r="AE754" s="5" t="b">
        <f>OR(ISBLANK(Spreadsheet!AM754), AND(NOT(ISBLANK(Spreadsheet!AN754)), NOT(ISNUMBER(SEARCH("Waive", Spreadsheet!AN754)))))</f>
        <v>1</v>
      </c>
      <c r="AF754" s="5" t="b">
        <f>OR(ISBLANK(Spreadsheet!C754), NOT(ISBLANK(Spreadsheet!D754)),NOT(ISBLANK(Spreadsheet!L754)))</f>
        <v>1</v>
      </c>
      <c r="AG754" s="5" t="b">
        <f>IF(AND(NOT(ISBLANK(Spreadsheet!C754)), NOT(ISBLANK(Spreadsheet!D754)),Spreadsheet!C754&lt;&gt;Spreadsheet!D754),IF(ISERROR(VLOOKUP(Spreadsheet!C754, Spreadsheet!$C$6:'Spreadsheet'!$C753,1,FALSE)), FALSE, TRUE),TRUE)</f>
        <v>1</v>
      </c>
      <c r="AH754" s="5" t="b">
        <f>Spreadsheet!$B$2=Spreadsheet!AD754</f>
        <v>1</v>
      </c>
      <c r="AI754" s="5" t="b">
        <f>IF(ISBLANK(Spreadsheet!G754),TRUE,IF(OR(LEN(Spreadsheet!G754)&gt;1,ISNUMBER(VALUE(Spreadsheet!G754))),FALSE,TRUE))</f>
        <v>1</v>
      </c>
      <c r="AJ754" s="5" t="b">
        <f>OR(ISBLANK(Spreadsheet!C754), NOT(ISBLANK(Spreadsheet!B754)), NOT(ISBLANK(Spreadsheet!D754)))</f>
        <v>1</v>
      </c>
      <c r="AK754" s="5" t="b">
        <f t="array" ref="AK754">IF(OR(AND(ISBLANK(Spreadsheet!E754),ISBLANK(Spreadsheet!D754),NOT(ISBLANK(Spreadsheet!C754))),AND(ISBLANK(Spreadsheet!E754),ISBLANK(Spreadsheet!D754),ISBLANK(Spreadsheet!C754))),TRUE,ISNUMBER(MATCH(TRUE,EXACT(Spreadsheet!E754,Relationships),0)))</f>
        <v>1</v>
      </c>
      <c r="AL754" s="5" t="b">
        <f>IF(NOT(ISBLANK(Spreadsheet!C754)),IF(OR(ISBLANK(Spreadsheet!F754),LEN(Spreadsheet!F754)&gt;40),FALSE,TRUE),TRUE)</f>
        <v>1</v>
      </c>
      <c r="AM754" s="5" t="b">
        <f>IF(NOT(ISBLANK(Spreadsheet!C754)),IF(OR(ISBLANK(Spreadsheet!H754),LEN(Spreadsheet!H754)&gt;40),FALSE,TRUE),TRUE)</f>
        <v>1</v>
      </c>
      <c r="AN754" s="5" t="b">
        <f t="array" ref="AN754">IF(ISBLANK(Spreadsheet!I754),TRUE,ISNUMBER(MATCH(TRUE,EXACT(Spreadsheet!I754,GenderValues),0)))</f>
        <v>1</v>
      </c>
      <c r="AO754" s="5" t="b">
        <f ca="1">IF(ISERROR(DATEVALUE(TEXT(Spreadsheet!J754,"mm/dd/yyyy")) &gt; TODAY()),IF(AND(ISBLANK(Spreadsheet!J754),ISBLANK(Spreadsheet!C754)),TRUE,FALSE),IF(DATEVALUE(TEXT(Spreadsheet!J754,"mm/dd/yyyy")) &gt; TODAY(),FALSE,TRUE))</f>
        <v>1</v>
      </c>
      <c r="AP754" s="5" t="b">
        <f>OR(ISBLANK(Spreadsheet!K754),LEN(Spreadsheet!K754)&lt;=100)</f>
        <v>1</v>
      </c>
      <c r="AQ754" s="5" t="b">
        <f t="array" ref="AQ754">IF(OR(AND(ISBLANK(Spreadsheet!L754),ISBLANK(Spreadsheet!C754)),AND(NOT(ISBLANK(Spreadsheet!C754)),NOT(ISBLANK(Spreadsheet!D754)))),TRUE,ISNUMBER(MATCH(TRUE,EXACT(Spreadsheet!L754,MaritalStatus),0)))</f>
        <v>1</v>
      </c>
      <c r="AR754" s="5" t="b">
        <f ca="1">IF(ISERROR(DATEVALUE(TEXT(Spreadsheet!M754,"mm/dd/yyyy")) &gt; TODAY()),IF(ISBLANK(Spreadsheet!M754),TRUE,FALSE),IF(DATEVALUE(TEXT(Spreadsheet!M754,"mm/dd/yyyy")) &gt; TODAY(),FALSE,TRUE))</f>
        <v>1</v>
      </c>
      <c r="AS754" s="5" t="b">
        <f>OR(ISBLANK(Spreadsheet!N754),LEN(Spreadsheet!N754)&lt;=100)</f>
        <v>1</v>
      </c>
      <c r="AT754" s="5" t="b">
        <f>OR(ISBLANK(Spreadsheet!O754),UPPER(Spreadsheet!O754)="YES")</f>
        <v>1</v>
      </c>
      <c r="AU754" s="5" t="b">
        <f>OR(ISBLANK(Spreadsheet!P754),UPPER(Spreadsheet!P754)="YES")</f>
        <v>1</v>
      </c>
      <c r="AV754" s="5" t="b">
        <f t="array" ref="AV754">IF(ISBLANK(Spreadsheet!Q754),TRUE,ISNUMBER(MATCH(TRUE,EXACT(Spreadsheet!Q754,OnGroupsPriorIns),0)))</f>
        <v>1</v>
      </c>
      <c r="AW754" s="5" t="b">
        <f>OR(ISBLANK(Spreadsheet!R754),UPPER(Spreadsheet!R754)="YES")</f>
        <v>1</v>
      </c>
      <c r="AX754" s="5" t="b">
        <f>OR(ISBLANK(Spreadsheet!S754),UPPER(Spreadsheet!S754)="YES")</f>
        <v>1</v>
      </c>
      <c r="AY754" s="5" t="b">
        <f>OR(AND(ISBLANK(Spreadsheet!C754),LEN(Spreadsheet!T754)=0),AND(NOT(ISBLANK(Spreadsheet!C754)),LEN(Spreadsheet!T754)&gt;0,LEN(Spreadsheet!T754)&lt;=50))</f>
        <v>1</v>
      </c>
      <c r="AZ754" s="5" t="b">
        <f>OR(LEN(Spreadsheet!U754)=0,AND(LEN(Spreadsheet!U754)&gt;0,LEN(Spreadsheet!U754)&lt;=50))</f>
        <v>1</v>
      </c>
      <c r="BA754" s="5" t="b">
        <f>OR(AND(ISBLANK(Spreadsheet!C754),LEN(Spreadsheet!V754)=0),AND(NOT(ISBLANK(Spreadsheet!C754)),LEN(Spreadsheet!V754)&gt;0,LEN(Spreadsheet!V754)&lt;=50))</f>
        <v>1</v>
      </c>
      <c r="BB754" s="5" t="b">
        <f t="array" ref="BB754">IF(AND(ISBLANK(Spreadsheet!C754),LEN(Spreadsheet!W754)=0),TRUE,ISNUMBER(MATCH(TRUE,EXACT(Spreadsheet!W754,States),0)))</f>
        <v>1</v>
      </c>
      <c r="BC754" s="5" t="b">
        <f>OR(AND(ISBLANK(Spreadsheet!C754),LEN(Spreadsheet!X754)=0),AND(NOT(ISBLANK(Spreadsheet!C754)),LEN(Spreadsheet!X754)&gt;0,LEN(Spreadsheet!X754)=5,ISNUMBER(VALUE(Spreadsheet!X754))))</f>
        <v>1</v>
      </c>
      <c r="BD754" s="5" t="b">
        <f>OR(ISBLANK(Spreadsheet!Z754),LEN(Spreadsheet!Z754)&lt;=50)</f>
        <v>1</v>
      </c>
      <c r="BE754" s="5" t="b">
        <f>ISBLANK(Spreadsheet!AA754)</f>
        <v>1</v>
      </c>
      <c r="BF754" s="5" t="b">
        <f>ISBLANK(Spreadsheet!AB754)</f>
        <v>1</v>
      </c>
      <c r="BG754" s="5" t="b">
        <f>IF(ISERROR(DATEVALUE(TEXT(Spreadsheet!AC754,"mm/dd/yyyy")) &gt; DATEVALUE(TEXT(Spreadsheet!J754,"mm/dd/yyyy"))),IF(OR(AND(ISBLANK(Spreadsheet!AC754),ISBLANK(Spreadsheet!C754)),AND(NOT(ISBLANK(Spreadsheet!C754)),ISBLANK(Spreadsheet!AC754),NOT(ISBLANK(Spreadsheet!D754)))),TRUE,FALSE),IF(DATEVALUE(TEXT(Spreadsheet!AC754,"mm/dd/yyyy")) &gt; DATEVALUE(TEXT(Spreadsheet!J754,"mm/dd/yyyy")),TRUE,FALSE))</f>
        <v>1</v>
      </c>
      <c r="BH754" s="5" t="b">
        <f>OR(AND(ISBLANK(Spreadsheet!C754),ISBLANK(Spreadsheet!AE754)),AND(NOT(ISBLANK(Spreadsheet!C754)),NOT(ISBLANK(Spreadsheet!D754)),ISBLANK(Spreadsheet!AE754)),AND(NOT(ISBLANK(Spreadsheet!C754)),ISBLANK(Spreadsheet!D754),NOT(ISBLANK(Spreadsheet!AE754)),LEN(Spreadsheet!AE754)&lt;=100))</f>
        <v>1</v>
      </c>
      <c r="BI754" s="5" t="b">
        <f t="array" ref="BI754">IF(ISBLANK(Spreadsheet!AF754),TRUE,ISNUMBER(MATCH(TRUE,EXACT(Spreadsheet!AF754,CobraShortReasons),0)))</f>
        <v>1</v>
      </c>
      <c r="BJ754" s="5" t="b">
        <f ca="1">IF(ISERROR(DATEVALUE(TEXT(Spreadsheet!AG754,"mm/dd/yyyy")) &gt; TODAY()),IF(ISBLANK(Spreadsheet!AG754),TRUE,FALSE),IF(DATEVALUE(TEXT(Spreadsheet!AG754,"mm/dd/yyyy")) &gt; TODAY(),FALSE,TRUE))</f>
        <v>1</v>
      </c>
      <c r="BK754" s="5" t="b">
        <f>OR(ISBLANK(Spreadsheet!AH754),LEN(Spreadsheet!AH754)&lt;=25)</f>
        <v>1</v>
      </c>
      <c r="BL754" s="5" t="b">
        <f t="array" aca="1" ref="BL754" ca="1">IF(ISBLANK(Spreadsheet!AI754),TRUE,ISNUMBER(MATCH(TRUE,EXACT(Spreadsheet!AI754,INDIRECT(Spreadsheet!$D$2)),0)))</f>
        <v>1</v>
      </c>
      <c r="BM754" s="5" t="b">
        <f t="array" aca="1" ref="BM754" ca="1">IF(ISBLANK(Spreadsheet!AJ754),TRUE,ISNUMBER(MATCH(TRUE,EXACT(Spreadsheet!AJ754,INDIRECT(Spreadsheet!BJ754)),0)))</f>
        <v>1</v>
      </c>
      <c r="BN754" s="5" t="b">
        <f t="array" ref="BN754">IF(ISBLANK(Spreadsheet!AK754),TRUE,ISNUMBER(MATCH(TRUE,EXACT(Spreadsheet!AK754,DentalPlans),0)))</f>
        <v>1</v>
      </c>
      <c r="BO754" s="5" t="b">
        <f t="array" aca="1" ref="BO754" ca="1">IF(ISBLANK(Spreadsheet!AL754),TRUE,ISNUMBER(MATCH(TRUE,EXACT(Spreadsheet!AL754,INDIRECT(Spreadsheet!BK754)),0)))</f>
        <v>1</v>
      </c>
      <c r="BP754" s="5" t="b">
        <f t="array" ref="BP754">IF(ISBLANK(Spreadsheet!AM754),TRUE,ISNUMBER(MATCH(TRUE,EXACT(Spreadsheet!AM754,VisionPlans),0)))</f>
        <v>1</v>
      </c>
      <c r="BQ754" s="5" t="b">
        <f t="array" aca="1" ref="BQ754" ca="1">IF(ISBLANK(Spreadsheet!AN754),TRUE,ISNUMBER(MATCH(TRUE,EXACT(Spreadsheet!AN754,INDIRECT(Spreadsheet!BL754)),0)))</f>
        <v>1</v>
      </c>
      <c r="BR754" s="5" t="b">
        <f t="array" ref="BR754">IF(ISBLANK(Spreadsheet!AO754),TRUE,ISNUMBER(MATCH(TRUE,EXACT(Spreadsheet!AO754,LifeBenefitClasses),0)))</f>
        <v>1</v>
      </c>
      <c r="BS754" s="5" t="b">
        <f>IF(OR(ISBLANK(Spreadsheet!AO754), Spreadsheet!AO754="Waive"),IF(ISBLANK(Spreadsheet!AP754),TRUE,FALSE),IF(OR(AND(NOT(ISBLANK(Spreadsheet!AO754)),ISBLANK(Spreadsheet!AP754)),NOT(ISNUMBER(VALUE(Spreadsheet!AP754)))),FALSE,IF(OR(AND(Spreadsheet!AP754&lt;6,MOD(Spreadsheet!AP754*10,5)=0), MOD(Spreadsheet!AP754,5000)=0),TRUE,FALSE)))</f>
        <v>1</v>
      </c>
      <c r="BT754" s="5" t="b">
        <f t="array" ref="BT754">IF(ISBLANK(Spreadsheet!AQ754),TRUE,ISNUMBER(MATCH(TRUE,EXACT(Spreadsheet!AQ754,EnrollWaive),0)))</f>
        <v>1</v>
      </c>
      <c r="BU754" s="5" t="b">
        <f t="array" ref="BU754">IF(ISBLANK(Spreadsheet!AR754),TRUE,ISNUMBER(MATCH(TRUE,EXACT(Spreadsheet!AR754,LifeBenefitClasses),0)))</f>
        <v>1</v>
      </c>
      <c r="BV754" s="5" t="b">
        <f>IF(OR(ISBLANK(Spreadsheet!AR754), Spreadsheet!AR754="Waive"),IF(ISBLANK(Spreadsheet!AS754),TRUE,FALSE),IF(OR(AND(NOT(ISBLANK(Spreadsheet!AR754)),ISBLANK(Spreadsheet!AS754)),NOT(ISNUMBER(VALUE(Spreadsheet!AS754)))),FALSE,IF(OR(AND(Spreadsheet!AS754&lt;6,MOD(Spreadsheet!AS754*10,5)=0), MOD(Spreadsheet!AS754,10000)=0),TRUE,FALSE)))</f>
        <v>1</v>
      </c>
      <c r="BW754" s="5" t="b">
        <f t="array" ref="BW754">IF(ISBLANK(Spreadsheet!AT754),TRUE,ISNUMBER(MATCH(TRUE,EXACT(Spreadsheet!AT754,LifeBenefitClasses),0)))</f>
        <v>1</v>
      </c>
      <c r="BX754" s="5" t="b">
        <f>IF(OR(ISBLANK(Spreadsheet!AT754), Spreadsheet!AT754="Waive"),IF(ISBLANK(Spreadsheet!AU754),TRUE,FALSE),IF(OR(AND(NOT(ISBLANK(Spreadsheet!AT754)),ISBLANK(Spreadsheet!AU754)),NOT(ISNUMBER(VALUE(Spreadsheet!AU754)))),FALSE,IF(AND(NOT(OR(ISBLANK(Spreadsheet!AT754),Spreadsheet!AT754="Waive")),NOT(OR(ISBLANK(Spreadsheet!AR754),Spreadsheet!AR754="Waive")),MOD(Spreadsheet!AU754,5000)=0, Spreadsheet!AU754&lt;=(Spreadsheet!AS754*0.5)),TRUE,FALSE)))</f>
        <v>1</v>
      </c>
      <c r="BY754" s="5" t="b">
        <f t="array" ref="BY754">IF(ISBLANK(Spreadsheet!AV754),TRUE,ISNUMBER(MATCH(TRUE,EXACT(Spreadsheet!AV754,EnrollWaive),0)))</f>
        <v>1</v>
      </c>
      <c r="BZ754" s="5" t="b">
        <f t="array" ref="BZ754">IF(ISBLANK(Spreadsheet!AW754),TRUE,ISNUMBER(MATCH(TRUE,EXACT(Spreadsheet!AW754,LifeBenefitClasses),0)))</f>
        <v>1</v>
      </c>
      <c r="CA754" s="5" t="b">
        <f t="array" ref="CA754">IF(ISBLANK(Spreadsheet!AX754),TRUE,ISNUMBER(MATCH(TRUE,EXACT(Spreadsheet!AX754,LifeBenefitClasses),0)))</f>
        <v>1</v>
      </c>
      <c r="CB754" s="5" t="b">
        <f t="array" ref="CB754">IF(ISBLANK(Spreadsheet!AY754),TRUE,ISNUMBER(MATCH(TRUE,EXACT(Spreadsheet!AY754,LifeBenefitClasses),0)))</f>
        <v>1</v>
      </c>
      <c r="CC754" s="5" t="b">
        <f t="array" ref="CC754">IF(ISBLANK(Spreadsheet!AZ754),TRUE,ISNUMBER(MATCH(TRUE,EXACT(Spreadsheet!AZ754,LifeBenefitClasses),0)))</f>
        <v>1</v>
      </c>
      <c r="CD754" s="5" t="b">
        <f t="array" ref="CD754">IF(ISBLANK(Spreadsheet!BA754),TRUE,ISNUMBER(MATCH(TRUE,EXACT(Spreadsheet!BA754,LifeBenefitClasses),0)))</f>
        <v>1</v>
      </c>
      <c r="CE754" s="5" t="b">
        <f>IF(OR(ISBLANK(Spreadsheet!BA754), Spreadsheet!BA754="Waive"),IF(ISBLANK(Spreadsheet!BB754),TRUE,FALSE),IF(OR(AND(NOT(ISBLANK(Spreadsheet!BA754)),ISBLANK(Spreadsheet!BB754)),NOT(ISNUMBER(VALUE(Spreadsheet!BB754))),ISBLANK(Spreadsheet!BC754),NOT(ISNUMBER(VALUE(Spreadsheet!BC754)))),FALSE,IF(AND(Spreadsheet!BB754&gt;=50000,Spreadsheet!BB754&lt;=250000,MOD(Spreadsheet!BB754,10000)=0,Spreadsheet!BB754&lt;=(10*Spreadsheet!BC754)),TRUE,FALSE)))</f>
        <v>1</v>
      </c>
      <c r="CF754" s="5" t="b">
        <f>IF(NOT(ISBLANK(Spreadsheet!BC754)),AND(ISNUMBER(VALUE(Spreadsheet!BC754)),Spreadsheet!BC754&gt;0),AND(OR(ISBLANK(Spreadsheet!AO754),Spreadsheet!AO754="Waive",AND(NOT(OR(ISBLANK(Spreadsheet!AO754),Spreadsheet!AO754="Waive")),Spreadsheet!AP754&gt;=6)),OR(ISBLANK(Spreadsheet!AR754),AND(NOT(OR(ISBLANK(Spreadsheet!AR754),Spreadsheet!AR754="Waive")),Spreadsheet!AS754&gt;=6)),OR(ISBLANK(Spreadsheet!AW754)),OR(ISBLANK(Spreadsheet!AX754)),OR(ISBLANK(Spreadsheet!AY754)),OR(ISBLANK(Spreadsheet!AZ754)),OR(ISBLANK(Spreadsheet!BA754),Spreadsheet!BA754="Waive")))</f>
        <v>1</v>
      </c>
      <c r="CG754" s="5" t="b">
        <f t="shared" ca="1" si="51"/>
        <v>1</v>
      </c>
    </row>
    <row r="755" spans="8:85" x14ac:dyDescent="0.3">
      <c r="H755" s="5">
        <f t="shared" ca="1" si="52"/>
        <v>2</v>
      </c>
      <c r="I755" s="5" t="str">
        <f t="shared" ca="1" si="50"/>
        <v/>
      </c>
      <c r="J755" s="5" t="str">
        <f>IF(AND(NOT(ISBLANK(Spreadsheet!C755)),ISBLANK(Spreadsheet!D755)),Spreadsheet!F755&amp;" "&amp;Spreadsheet!H755,"")</f>
        <v/>
      </c>
      <c r="K755" s="5">
        <f>IF(AND(NOT(ISBLANK(Spreadsheet!C755)),ISBLANK(Spreadsheet!D755)),COUNTIFS(Spreadsheet!E756:E$786,"=Child",Spreadsheet!C756:C$786, "="&amp;Spreadsheet!C755) + COUNTIFS(Spreadsheet!E756:E$786,"=Step-child",Spreadsheet!C756:C$786, "="&amp;Spreadsheet!C755),0)</f>
        <v>0</v>
      </c>
      <c r="L755" s="5">
        <f>IF(NOT(ISBLANK(J755)),COUNTIFS(Spreadsheet!E756:E$786,"=Wife",Spreadsheet!C756:C$786, "="&amp;Spreadsheet!C755) + COUNTIFS(Spreadsheet!E756:E$786,"=Husband",Spreadsheet!C756:C$786, "="&amp;Spreadsheet!C755),0)</f>
        <v>0</v>
      </c>
      <c r="M755" s="5">
        <f>IF(NOT(ISBLANK(Spreadsheet!AJ755)),VLOOKUP(Spreadsheet!AJ755,'Drop Downs'!$P$2:$R$16,3,FALSE),0)</f>
        <v>0</v>
      </c>
      <c r="N755" s="5">
        <f>IF(NOT(ISBLANK(Spreadsheet!AJ755)), VLOOKUP(Spreadsheet!AJ755,'Drop Downs'!$P$2:$R$16,2,FALSE),0)</f>
        <v>0</v>
      </c>
      <c r="O755" s="5">
        <f>IF(NOT(ISBLANK(Spreadsheet!AL755)),VLOOKUP(Spreadsheet!AL755,'Drop Downs'!$P$2:$R$16,3,FALSE), 0)</f>
        <v>0</v>
      </c>
      <c r="P755" s="5">
        <f>IF(NOT(ISBLANK(Spreadsheet!AL755)),VLOOKUP(Spreadsheet!AL755,'Drop Downs'!$P$2:$R$16,2,FALSE),0)</f>
        <v>0</v>
      </c>
      <c r="Q755" s="5">
        <f>IF(NOT(ISBLANK(Spreadsheet!AN755)),VLOOKUP(Spreadsheet!AN755,'Drop Downs'!$P$2:$R$16,3,FALSE),0)</f>
        <v>0</v>
      </c>
      <c r="R755" s="5">
        <f>IF(NOT(ISBLANK(Spreadsheet!AN755)),VLOOKUP(Spreadsheet!AN755,'Drop Downs'!$P$2:$R$16,2,FALSE),0)</f>
        <v>0</v>
      </c>
      <c r="S755" s="5" t="str">
        <f>IF(OR(M755&gt;K755,N755&gt;L755,O755&gt;K755, Q755&gt;K755,N755&gt;L755, P755&gt;L755, R755&gt;L755),"Member currently has a coverage election over what he/she needs.  Please add more dependents or adjust the coverage election.","")&amp;(IF(AND(NOT(ISBLANK(Spreadsheet!C755)),NOT(ISBLANK(Spreadsheet!D755)),ISBLANK(Spreadsheet!E755)),"Dependent lacks a relationship to member.Please select one from the drop-down.",""))</f>
        <v/>
      </c>
      <c r="T755" s="5" t="b">
        <f t="shared" si="53"/>
        <v>1</v>
      </c>
      <c r="U755" s="5" t="b">
        <f>OR(ISBLANK(Spreadsheet!C755),IF(NOT(ISBLANK(Spreadsheet!D755)),NOT(ISBLANK(Spreadsheet!E755)),TRUE))</f>
        <v>1</v>
      </c>
      <c r="V755" s="5" t="b">
        <f>OR(ISBLANK(Spreadsheet!C755), NOT(ISBLANK(Spreadsheet!I755)))</f>
        <v>1</v>
      </c>
      <c r="W755" s="5" t="b">
        <f>OR(ISBLANK(Spreadsheet!D755),NOT(ISBLANK(Spreadsheet!C755)))</f>
        <v>1</v>
      </c>
      <c r="X755" s="155" t="str">
        <f>REPT("0",MIN(FIND({1,2,3,4,5,6,7,8,9},Spreadsheet!C755&amp;"123456789"))-1)&amp;IF(ISBLANK(Spreadsheet!C755),"",SUMPRODUCT(MID(0&amp;Spreadsheet!C755,LARGE(INDEX(ISNUMBER(--MID(Spreadsheet!C755,ROW($1:$225),1))*
 ROW($1:$225),0),ROW($1:$225))+1,1)*10^ROW($1:$225)/10))</f>
        <v/>
      </c>
      <c r="Y755" s="5" t="b">
        <f>IF(NOT(ISBLANK(Spreadsheet!C755)),IF(AND(ISNUMBER(VALUE(Spreadsheet!C755)), LEN(Spreadsheet!C755)=9),TRUE,FALSE),TRUE)</f>
        <v>1</v>
      </c>
      <c r="Z755" s="155" t="str">
        <f>REPT("0",MIN(FIND({1,2,3,4,5,6,7,8,9},Spreadsheet!D755&amp;"123456789"))-1)&amp;IF(ISBLANK(Spreadsheet!D755),"",SUMPRODUCT(MID(0&amp;Spreadsheet!D755,LARGE(INDEX(ISNUMBER(--MID(Spreadsheet!D755,ROW($1:$225),1))*
 ROW($1:$225),0),ROW($1:$225))+1,1)*10^ROW($1:$225)/10))</f>
        <v/>
      </c>
      <c r="AA755" s="5" t="b">
        <f>IF(AND(NOT(ISBLANK(Spreadsheet!D755)),NOT(ISBLANK(Spreadsheet!C755))),IF(AND(ISNUMBER(VALUE(Spreadsheet!D755)), LEN(Spreadsheet!D755)=9),TRUE,FALSE),IF(AND(NOT(ISBLANK(Spreadsheet!D755)),ISBLANK(Spreadsheet!C755)),FALSE,TRUE))</f>
        <v>1</v>
      </c>
      <c r="AB755" s="5" t="b">
        <f>OR(ISBLANK(Spreadsheet!Y755),IF(NOT(ISBLANK(Spreadsheet!Y755)),LEN(Spreadsheet!Y755)=10,ISNUMBER(VALUE(Spreadsheet!Y755))))</f>
        <v>1</v>
      </c>
      <c r="AC755" s="5" t="b">
        <f>OR(ISBLANK(Spreadsheet!AI755), AND(NOT(ISBLANK(Spreadsheet!AJ755)), NOT(ISNUMBER(SEARCH("Waive",Spreadsheet!AJ755)))))</f>
        <v>1</v>
      </c>
      <c r="AD755" s="5" t="b">
        <f>OR(ISBLANK(Spreadsheet!AK755), AND(NOT(ISBLANK(Spreadsheet!AL755)), NOT(ISNUMBER(SEARCH("Waive",Spreadsheet!AL755)))))</f>
        <v>1</v>
      </c>
      <c r="AE755" s="5" t="b">
        <f>OR(ISBLANK(Spreadsheet!AM755), AND(NOT(ISBLANK(Spreadsheet!AN755)), NOT(ISNUMBER(SEARCH("Waive", Spreadsheet!AN755)))))</f>
        <v>1</v>
      </c>
      <c r="AF755" s="5" t="b">
        <f>OR(ISBLANK(Spreadsheet!C755), NOT(ISBLANK(Spreadsheet!D755)),NOT(ISBLANK(Spreadsheet!L755)))</f>
        <v>1</v>
      </c>
      <c r="AG755" s="5" t="b">
        <f>IF(AND(NOT(ISBLANK(Spreadsheet!C755)), NOT(ISBLANK(Spreadsheet!D755)),Spreadsheet!C755&lt;&gt;Spreadsheet!D755),IF(ISERROR(VLOOKUP(Spreadsheet!C755, Spreadsheet!$C$6:'Spreadsheet'!$C754,1,FALSE)), FALSE, TRUE),TRUE)</f>
        <v>1</v>
      </c>
      <c r="AH755" s="5" t="b">
        <f>Spreadsheet!$B$2=Spreadsheet!AD755</f>
        <v>1</v>
      </c>
      <c r="AI755" s="5" t="b">
        <f>IF(ISBLANK(Spreadsheet!G755),TRUE,IF(OR(LEN(Spreadsheet!G755)&gt;1,ISNUMBER(VALUE(Spreadsheet!G755))),FALSE,TRUE))</f>
        <v>1</v>
      </c>
      <c r="AJ755" s="5" t="b">
        <f>OR(ISBLANK(Spreadsheet!C755), NOT(ISBLANK(Spreadsheet!B755)), NOT(ISBLANK(Spreadsheet!D755)))</f>
        <v>1</v>
      </c>
      <c r="AK755" s="5" t="b">
        <f t="array" ref="AK755">IF(OR(AND(ISBLANK(Spreadsheet!E755),ISBLANK(Spreadsheet!D755),NOT(ISBLANK(Spreadsheet!C755))),AND(ISBLANK(Spreadsheet!E755),ISBLANK(Spreadsheet!D755),ISBLANK(Spreadsheet!C755))),TRUE,ISNUMBER(MATCH(TRUE,EXACT(Spreadsheet!E755,Relationships),0)))</f>
        <v>1</v>
      </c>
      <c r="AL755" s="5" t="b">
        <f>IF(NOT(ISBLANK(Spreadsheet!C755)),IF(OR(ISBLANK(Spreadsheet!F755),LEN(Spreadsheet!F755)&gt;40),FALSE,TRUE),TRUE)</f>
        <v>1</v>
      </c>
      <c r="AM755" s="5" t="b">
        <f>IF(NOT(ISBLANK(Spreadsheet!C755)),IF(OR(ISBLANK(Spreadsheet!H755),LEN(Spreadsheet!H755)&gt;40),FALSE,TRUE),TRUE)</f>
        <v>1</v>
      </c>
      <c r="AN755" s="5" t="b">
        <f t="array" ref="AN755">IF(ISBLANK(Spreadsheet!I755),TRUE,ISNUMBER(MATCH(TRUE,EXACT(Spreadsheet!I755,GenderValues),0)))</f>
        <v>1</v>
      </c>
      <c r="AO755" s="5" t="b">
        <f ca="1">IF(ISERROR(DATEVALUE(TEXT(Spreadsheet!J755,"mm/dd/yyyy")) &gt; TODAY()),IF(AND(ISBLANK(Spreadsheet!J755),ISBLANK(Spreadsheet!C755)),TRUE,FALSE),IF(DATEVALUE(TEXT(Spreadsheet!J755,"mm/dd/yyyy")) &gt; TODAY(),FALSE,TRUE))</f>
        <v>1</v>
      </c>
      <c r="AP755" s="5" t="b">
        <f>OR(ISBLANK(Spreadsheet!K755),LEN(Spreadsheet!K755)&lt;=100)</f>
        <v>1</v>
      </c>
      <c r="AQ755" s="5" t="b">
        <f t="array" ref="AQ755">IF(OR(AND(ISBLANK(Spreadsheet!L755),ISBLANK(Spreadsheet!C755)),AND(NOT(ISBLANK(Spreadsheet!C755)),NOT(ISBLANK(Spreadsheet!D755)))),TRUE,ISNUMBER(MATCH(TRUE,EXACT(Spreadsheet!L755,MaritalStatus),0)))</f>
        <v>1</v>
      </c>
      <c r="AR755" s="5" t="b">
        <f ca="1">IF(ISERROR(DATEVALUE(TEXT(Spreadsheet!M755,"mm/dd/yyyy")) &gt; TODAY()),IF(ISBLANK(Spreadsheet!M755),TRUE,FALSE),IF(DATEVALUE(TEXT(Spreadsheet!M755,"mm/dd/yyyy")) &gt; TODAY(),FALSE,TRUE))</f>
        <v>1</v>
      </c>
      <c r="AS755" s="5" t="b">
        <f>OR(ISBLANK(Spreadsheet!N755),LEN(Spreadsheet!N755)&lt;=100)</f>
        <v>1</v>
      </c>
      <c r="AT755" s="5" t="b">
        <f>OR(ISBLANK(Spreadsheet!O755),UPPER(Spreadsheet!O755)="YES")</f>
        <v>1</v>
      </c>
      <c r="AU755" s="5" t="b">
        <f>OR(ISBLANK(Spreadsheet!P755),UPPER(Spreadsheet!P755)="YES")</f>
        <v>1</v>
      </c>
      <c r="AV755" s="5" t="b">
        <f t="array" ref="AV755">IF(ISBLANK(Spreadsheet!Q755),TRUE,ISNUMBER(MATCH(TRUE,EXACT(Spreadsheet!Q755,OnGroupsPriorIns),0)))</f>
        <v>1</v>
      </c>
      <c r="AW755" s="5" t="b">
        <f>OR(ISBLANK(Spreadsheet!R755),UPPER(Spreadsheet!R755)="YES")</f>
        <v>1</v>
      </c>
      <c r="AX755" s="5" t="b">
        <f>OR(ISBLANK(Spreadsheet!S755),UPPER(Spreadsheet!S755)="YES")</f>
        <v>1</v>
      </c>
      <c r="AY755" s="5" t="b">
        <f>OR(AND(ISBLANK(Spreadsheet!C755),LEN(Spreadsheet!T755)=0),AND(NOT(ISBLANK(Spreadsheet!C755)),LEN(Spreadsheet!T755)&gt;0,LEN(Spreadsheet!T755)&lt;=50))</f>
        <v>1</v>
      </c>
      <c r="AZ755" s="5" t="b">
        <f>OR(LEN(Spreadsheet!U755)=0,AND(LEN(Spreadsheet!U755)&gt;0,LEN(Spreadsheet!U755)&lt;=50))</f>
        <v>1</v>
      </c>
      <c r="BA755" s="5" t="b">
        <f>OR(AND(ISBLANK(Spreadsheet!C755),LEN(Spreadsheet!V755)=0),AND(NOT(ISBLANK(Spreadsheet!C755)),LEN(Spreadsheet!V755)&gt;0,LEN(Spreadsheet!V755)&lt;=50))</f>
        <v>1</v>
      </c>
      <c r="BB755" s="5" t="b">
        <f t="array" ref="BB755">IF(AND(ISBLANK(Spreadsheet!C755),LEN(Spreadsheet!W755)=0),TRUE,ISNUMBER(MATCH(TRUE,EXACT(Spreadsheet!W755,States),0)))</f>
        <v>1</v>
      </c>
      <c r="BC755" s="5" t="b">
        <f>OR(AND(ISBLANK(Spreadsheet!C755),LEN(Spreadsheet!X755)=0),AND(NOT(ISBLANK(Spreadsheet!C755)),LEN(Spreadsheet!X755)&gt;0,LEN(Spreadsheet!X755)=5,ISNUMBER(VALUE(Spreadsheet!X755))))</f>
        <v>1</v>
      </c>
      <c r="BD755" s="5" t="b">
        <f>OR(ISBLANK(Spreadsheet!Z755),LEN(Spreadsheet!Z755)&lt;=50)</f>
        <v>1</v>
      </c>
      <c r="BE755" s="5" t="b">
        <f>ISBLANK(Spreadsheet!AA755)</f>
        <v>1</v>
      </c>
      <c r="BF755" s="5" t="b">
        <f>ISBLANK(Spreadsheet!AB755)</f>
        <v>1</v>
      </c>
      <c r="BG755" s="5" t="b">
        <f>IF(ISERROR(DATEVALUE(TEXT(Spreadsheet!AC755,"mm/dd/yyyy")) &gt; DATEVALUE(TEXT(Spreadsheet!J755,"mm/dd/yyyy"))),IF(OR(AND(ISBLANK(Spreadsheet!AC755),ISBLANK(Spreadsheet!C755)),AND(NOT(ISBLANK(Spreadsheet!C755)),ISBLANK(Spreadsheet!AC755),NOT(ISBLANK(Spreadsheet!D755)))),TRUE,FALSE),IF(DATEVALUE(TEXT(Spreadsheet!AC755,"mm/dd/yyyy")) &gt; DATEVALUE(TEXT(Spreadsheet!J755,"mm/dd/yyyy")),TRUE,FALSE))</f>
        <v>1</v>
      </c>
      <c r="BH755" s="5" t="b">
        <f>OR(AND(ISBLANK(Spreadsheet!C755),ISBLANK(Spreadsheet!AE755)),AND(NOT(ISBLANK(Spreadsheet!C755)),NOT(ISBLANK(Spreadsheet!D755)),ISBLANK(Spreadsheet!AE755)),AND(NOT(ISBLANK(Spreadsheet!C755)),ISBLANK(Spreadsheet!D755),NOT(ISBLANK(Spreadsheet!AE755)),LEN(Spreadsheet!AE755)&lt;=100))</f>
        <v>1</v>
      </c>
      <c r="BI755" s="5" t="b">
        <f t="array" ref="BI755">IF(ISBLANK(Spreadsheet!AF755),TRUE,ISNUMBER(MATCH(TRUE,EXACT(Spreadsheet!AF755,CobraShortReasons),0)))</f>
        <v>1</v>
      </c>
      <c r="BJ755" s="5" t="b">
        <f ca="1">IF(ISERROR(DATEVALUE(TEXT(Spreadsheet!AG755,"mm/dd/yyyy")) &gt; TODAY()),IF(ISBLANK(Spreadsheet!AG755),TRUE,FALSE),IF(DATEVALUE(TEXT(Spreadsheet!AG755,"mm/dd/yyyy")) &gt; TODAY(),FALSE,TRUE))</f>
        <v>1</v>
      </c>
      <c r="BK755" s="5" t="b">
        <f>OR(ISBLANK(Spreadsheet!AH755),LEN(Spreadsheet!AH755)&lt;=25)</f>
        <v>1</v>
      </c>
      <c r="BL755" s="5" t="b">
        <f t="array" aca="1" ref="BL755" ca="1">IF(ISBLANK(Spreadsheet!AI755),TRUE,ISNUMBER(MATCH(TRUE,EXACT(Spreadsheet!AI755,INDIRECT(Spreadsheet!$D$2)),0)))</f>
        <v>1</v>
      </c>
      <c r="BM755" s="5" t="b">
        <f t="array" aca="1" ref="BM755" ca="1">IF(ISBLANK(Spreadsheet!AJ755),TRUE,ISNUMBER(MATCH(TRUE,EXACT(Spreadsheet!AJ755,INDIRECT(Spreadsheet!BJ755)),0)))</f>
        <v>1</v>
      </c>
      <c r="BN755" s="5" t="b">
        <f t="array" ref="BN755">IF(ISBLANK(Spreadsheet!AK755),TRUE,ISNUMBER(MATCH(TRUE,EXACT(Spreadsheet!AK755,DentalPlans),0)))</f>
        <v>1</v>
      </c>
      <c r="BO755" s="5" t="b">
        <f t="array" aca="1" ref="BO755" ca="1">IF(ISBLANK(Spreadsheet!AL755),TRUE,ISNUMBER(MATCH(TRUE,EXACT(Spreadsheet!AL755,INDIRECT(Spreadsheet!BK755)),0)))</f>
        <v>1</v>
      </c>
      <c r="BP755" s="5" t="b">
        <f t="array" ref="BP755">IF(ISBLANK(Spreadsheet!AM755),TRUE,ISNUMBER(MATCH(TRUE,EXACT(Spreadsheet!AM755,VisionPlans),0)))</f>
        <v>1</v>
      </c>
      <c r="BQ755" s="5" t="b">
        <f t="array" aca="1" ref="BQ755" ca="1">IF(ISBLANK(Spreadsheet!AN755),TRUE,ISNUMBER(MATCH(TRUE,EXACT(Spreadsheet!AN755,INDIRECT(Spreadsheet!BL755)),0)))</f>
        <v>1</v>
      </c>
      <c r="BR755" s="5" t="b">
        <f t="array" ref="BR755">IF(ISBLANK(Spreadsheet!AO755),TRUE,ISNUMBER(MATCH(TRUE,EXACT(Spreadsheet!AO755,LifeBenefitClasses),0)))</f>
        <v>1</v>
      </c>
      <c r="BS755" s="5" t="b">
        <f>IF(OR(ISBLANK(Spreadsheet!AO755), Spreadsheet!AO755="Waive"),IF(ISBLANK(Spreadsheet!AP755),TRUE,FALSE),IF(OR(AND(NOT(ISBLANK(Spreadsheet!AO755)),ISBLANK(Spreadsheet!AP755)),NOT(ISNUMBER(VALUE(Spreadsheet!AP755)))),FALSE,IF(OR(AND(Spreadsheet!AP755&lt;6,MOD(Spreadsheet!AP755*10,5)=0), MOD(Spreadsheet!AP755,5000)=0),TRUE,FALSE)))</f>
        <v>1</v>
      </c>
      <c r="BT755" s="5" t="b">
        <f t="array" ref="BT755">IF(ISBLANK(Spreadsheet!AQ755),TRUE,ISNUMBER(MATCH(TRUE,EXACT(Spreadsheet!AQ755,EnrollWaive),0)))</f>
        <v>1</v>
      </c>
      <c r="BU755" s="5" t="b">
        <f t="array" ref="BU755">IF(ISBLANK(Spreadsheet!AR755),TRUE,ISNUMBER(MATCH(TRUE,EXACT(Spreadsheet!AR755,LifeBenefitClasses),0)))</f>
        <v>1</v>
      </c>
      <c r="BV755" s="5" t="b">
        <f>IF(OR(ISBLANK(Spreadsheet!AR755), Spreadsheet!AR755="Waive"),IF(ISBLANK(Spreadsheet!AS755),TRUE,FALSE),IF(OR(AND(NOT(ISBLANK(Spreadsheet!AR755)),ISBLANK(Spreadsheet!AS755)),NOT(ISNUMBER(VALUE(Spreadsheet!AS755)))),FALSE,IF(OR(AND(Spreadsheet!AS755&lt;6,MOD(Spreadsheet!AS755*10,5)=0), MOD(Spreadsheet!AS755,10000)=0),TRUE,FALSE)))</f>
        <v>1</v>
      </c>
      <c r="BW755" s="5" t="b">
        <f t="array" ref="BW755">IF(ISBLANK(Spreadsheet!AT755),TRUE,ISNUMBER(MATCH(TRUE,EXACT(Spreadsheet!AT755,LifeBenefitClasses),0)))</f>
        <v>1</v>
      </c>
      <c r="BX755" s="5" t="b">
        <f>IF(OR(ISBLANK(Spreadsheet!AT755), Spreadsheet!AT755="Waive"),IF(ISBLANK(Spreadsheet!AU755),TRUE,FALSE),IF(OR(AND(NOT(ISBLANK(Spreadsheet!AT755)),ISBLANK(Spreadsheet!AU755)),NOT(ISNUMBER(VALUE(Spreadsheet!AU755)))),FALSE,IF(AND(NOT(OR(ISBLANK(Spreadsheet!AT755),Spreadsheet!AT755="Waive")),NOT(OR(ISBLANK(Spreadsheet!AR755),Spreadsheet!AR755="Waive")),MOD(Spreadsheet!AU755,5000)=0, Spreadsheet!AU755&lt;=(Spreadsheet!AS755*0.5)),TRUE,FALSE)))</f>
        <v>1</v>
      </c>
      <c r="BY755" s="5" t="b">
        <f t="array" ref="BY755">IF(ISBLANK(Spreadsheet!AV755),TRUE,ISNUMBER(MATCH(TRUE,EXACT(Spreadsheet!AV755,EnrollWaive),0)))</f>
        <v>1</v>
      </c>
      <c r="BZ755" s="5" t="b">
        <f t="array" ref="BZ755">IF(ISBLANK(Spreadsheet!AW755),TRUE,ISNUMBER(MATCH(TRUE,EXACT(Spreadsheet!AW755,LifeBenefitClasses),0)))</f>
        <v>1</v>
      </c>
      <c r="CA755" s="5" t="b">
        <f t="array" ref="CA755">IF(ISBLANK(Spreadsheet!AX755),TRUE,ISNUMBER(MATCH(TRUE,EXACT(Spreadsheet!AX755,LifeBenefitClasses),0)))</f>
        <v>1</v>
      </c>
      <c r="CB755" s="5" t="b">
        <f t="array" ref="CB755">IF(ISBLANK(Spreadsheet!AY755),TRUE,ISNUMBER(MATCH(TRUE,EXACT(Spreadsheet!AY755,LifeBenefitClasses),0)))</f>
        <v>1</v>
      </c>
      <c r="CC755" s="5" t="b">
        <f t="array" ref="CC755">IF(ISBLANK(Spreadsheet!AZ755),TRUE,ISNUMBER(MATCH(TRUE,EXACT(Spreadsheet!AZ755,LifeBenefitClasses),0)))</f>
        <v>1</v>
      </c>
      <c r="CD755" s="5" t="b">
        <f t="array" ref="CD755">IF(ISBLANK(Spreadsheet!BA755),TRUE,ISNUMBER(MATCH(TRUE,EXACT(Spreadsheet!BA755,LifeBenefitClasses),0)))</f>
        <v>1</v>
      </c>
      <c r="CE755" s="5" t="b">
        <f>IF(OR(ISBLANK(Spreadsheet!BA755), Spreadsheet!BA755="Waive"),IF(ISBLANK(Spreadsheet!BB755),TRUE,FALSE),IF(OR(AND(NOT(ISBLANK(Spreadsheet!BA755)),ISBLANK(Spreadsheet!BB755)),NOT(ISNUMBER(VALUE(Spreadsheet!BB755))),ISBLANK(Spreadsheet!BC755),NOT(ISNUMBER(VALUE(Spreadsheet!BC755)))),FALSE,IF(AND(Spreadsheet!BB755&gt;=50000,Spreadsheet!BB755&lt;=250000,MOD(Spreadsheet!BB755,10000)=0,Spreadsheet!BB755&lt;=(10*Spreadsheet!BC755)),TRUE,FALSE)))</f>
        <v>1</v>
      </c>
      <c r="CF755" s="5" t="b">
        <f>IF(NOT(ISBLANK(Spreadsheet!BC755)),AND(ISNUMBER(VALUE(Spreadsheet!BC755)),Spreadsheet!BC755&gt;0),AND(OR(ISBLANK(Spreadsheet!AO755),Spreadsheet!AO755="Waive",AND(NOT(OR(ISBLANK(Spreadsheet!AO755),Spreadsheet!AO755="Waive")),Spreadsheet!AP755&gt;=6)),OR(ISBLANK(Spreadsheet!AR755),AND(NOT(OR(ISBLANK(Spreadsheet!AR755),Spreadsheet!AR755="Waive")),Spreadsheet!AS755&gt;=6)),OR(ISBLANK(Spreadsheet!AW755)),OR(ISBLANK(Spreadsheet!AX755)),OR(ISBLANK(Spreadsheet!AY755)),OR(ISBLANK(Spreadsheet!AZ755)),OR(ISBLANK(Spreadsheet!BA755),Spreadsheet!BA755="Waive")))</f>
        <v>1</v>
      </c>
      <c r="CG755" s="5" t="b">
        <f t="shared" ca="1" si="51"/>
        <v>1</v>
      </c>
    </row>
    <row r="756" spans="8:85" x14ac:dyDescent="0.3">
      <c r="H756" s="5">
        <f t="shared" ca="1" si="52"/>
        <v>2</v>
      </c>
      <c r="I756" s="5" t="str">
        <f t="shared" ca="1" si="50"/>
        <v/>
      </c>
      <c r="J756" s="5" t="str">
        <f>IF(AND(NOT(ISBLANK(Spreadsheet!C756)),ISBLANK(Spreadsheet!D756)),Spreadsheet!F756&amp;" "&amp;Spreadsheet!H756,"")</f>
        <v/>
      </c>
      <c r="K756" s="5">
        <f>IF(AND(NOT(ISBLANK(Spreadsheet!C756)),ISBLANK(Spreadsheet!D756)),COUNTIFS(Spreadsheet!E757:E$786,"=Child",Spreadsheet!C757:C$786, "="&amp;Spreadsheet!C756) + COUNTIFS(Spreadsheet!E757:E$786,"=Step-child",Spreadsheet!C757:C$786, "="&amp;Spreadsheet!C756),0)</f>
        <v>0</v>
      </c>
      <c r="L756" s="5">
        <f>IF(NOT(ISBLANK(J756)),COUNTIFS(Spreadsheet!E757:E$786,"=Wife",Spreadsheet!C757:C$786, "="&amp;Spreadsheet!C756) + COUNTIFS(Spreadsheet!E757:E$786,"=Husband",Spreadsheet!C757:C$786, "="&amp;Spreadsheet!C756),0)</f>
        <v>0</v>
      </c>
      <c r="M756" s="5">
        <f>IF(NOT(ISBLANK(Spreadsheet!AJ756)),VLOOKUP(Spreadsheet!AJ756,'Drop Downs'!$P$2:$R$16,3,FALSE),0)</f>
        <v>0</v>
      </c>
      <c r="N756" s="5">
        <f>IF(NOT(ISBLANK(Spreadsheet!AJ756)), VLOOKUP(Spreadsheet!AJ756,'Drop Downs'!$P$2:$R$16,2,FALSE),0)</f>
        <v>0</v>
      </c>
      <c r="O756" s="5">
        <f>IF(NOT(ISBLANK(Spreadsheet!AL756)),VLOOKUP(Spreadsheet!AL756,'Drop Downs'!$P$2:$R$16,3,FALSE), 0)</f>
        <v>0</v>
      </c>
      <c r="P756" s="5">
        <f>IF(NOT(ISBLANK(Spreadsheet!AL756)),VLOOKUP(Spreadsheet!AL756,'Drop Downs'!$P$2:$R$16,2,FALSE),0)</f>
        <v>0</v>
      </c>
      <c r="Q756" s="5">
        <f>IF(NOT(ISBLANK(Spreadsheet!AN756)),VLOOKUP(Spreadsheet!AN756,'Drop Downs'!$P$2:$R$16,3,FALSE),0)</f>
        <v>0</v>
      </c>
      <c r="R756" s="5">
        <f>IF(NOT(ISBLANK(Spreadsheet!AN756)),VLOOKUP(Spreadsheet!AN756,'Drop Downs'!$P$2:$R$16,2,FALSE),0)</f>
        <v>0</v>
      </c>
      <c r="S756" s="5" t="str">
        <f>IF(OR(M756&gt;K756,N756&gt;L756,O756&gt;K756, Q756&gt;K756,N756&gt;L756, P756&gt;L756, R756&gt;L756),"Member currently has a coverage election over what he/she needs.  Please add more dependents or adjust the coverage election.","")&amp;(IF(AND(NOT(ISBLANK(Spreadsheet!C756)),NOT(ISBLANK(Spreadsheet!D756)),ISBLANK(Spreadsheet!E756)),"Dependent lacks a relationship to member.Please select one from the drop-down.",""))</f>
        <v/>
      </c>
      <c r="T756" s="5" t="b">
        <f t="shared" si="53"/>
        <v>1</v>
      </c>
      <c r="U756" s="5" t="b">
        <f>OR(ISBLANK(Spreadsheet!C756),IF(NOT(ISBLANK(Spreadsheet!D756)),NOT(ISBLANK(Spreadsheet!E756)),TRUE))</f>
        <v>1</v>
      </c>
      <c r="V756" s="5" t="b">
        <f>OR(ISBLANK(Spreadsheet!C756), NOT(ISBLANK(Spreadsheet!I756)))</f>
        <v>1</v>
      </c>
      <c r="W756" s="5" t="b">
        <f>OR(ISBLANK(Spreadsheet!D756),NOT(ISBLANK(Spreadsheet!C756)))</f>
        <v>1</v>
      </c>
      <c r="X756" s="155" t="str">
        <f>REPT("0",MIN(FIND({1,2,3,4,5,6,7,8,9},Spreadsheet!C756&amp;"123456789"))-1)&amp;IF(ISBLANK(Spreadsheet!C756),"",SUMPRODUCT(MID(0&amp;Spreadsheet!C756,LARGE(INDEX(ISNUMBER(--MID(Spreadsheet!C756,ROW($1:$225),1))*
 ROW($1:$225),0),ROW($1:$225))+1,1)*10^ROW($1:$225)/10))</f>
        <v/>
      </c>
      <c r="Y756" s="5" t="b">
        <f>IF(NOT(ISBLANK(Spreadsheet!C756)),IF(AND(ISNUMBER(VALUE(Spreadsheet!C756)), LEN(Spreadsheet!C756)=9),TRUE,FALSE),TRUE)</f>
        <v>1</v>
      </c>
      <c r="Z756" s="155" t="str">
        <f>REPT("0",MIN(FIND({1,2,3,4,5,6,7,8,9},Spreadsheet!D756&amp;"123456789"))-1)&amp;IF(ISBLANK(Spreadsheet!D756),"",SUMPRODUCT(MID(0&amp;Spreadsheet!D756,LARGE(INDEX(ISNUMBER(--MID(Spreadsheet!D756,ROW($1:$225),1))*
 ROW($1:$225),0),ROW($1:$225))+1,1)*10^ROW($1:$225)/10))</f>
        <v/>
      </c>
      <c r="AA756" s="5" t="b">
        <f>IF(AND(NOT(ISBLANK(Spreadsheet!D756)),NOT(ISBLANK(Spreadsheet!C756))),IF(AND(ISNUMBER(VALUE(Spreadsheet!D756)), LEN(Spreadsheet!D756)=9),TRUE,FALSE),IF(AND(NOT(ISBLANK(Spreadsheet!D756)),ISBLANK(Spreadsheet!C756)),FALSE,TRUE))</f>
        <v>1</v>
      </c>
      <c r="AB756" s="5" t="b">
        <f>OR(ISBLANK(Spreadsheet!Y756),IF(NOT(ISBLANK(Spreadsheet!Y756)),LEN(Spreadsheet!Y756)=10,ISNUMBER(VALUE(Spreadsheet!Y756))))</f>
        <v>1</v>
      </c>
      <c r="AC756" s="5" t="b">
        <f>OR(ISBLANK(Spreadsheet!AI756), AND(NOT(ISBLANK(Spreadsheet!AJ756)), NOT(ISNUMBER(SEARCH("Waive",Spreadsheet!AJ756)))))</f>
        <v>1</v>
      </c>
      <c r="AD756" s="5" t="b">
        <f>OR(ISBLANK(Spreadsheet!AK756), AND(NOT(ISBLANK(Spreadsheet!AL756)), NOT(ISNUMBER(SEARCH("Waive",Spreadsheet!AL756)))))</f>
        <v>1</v>
      </c>
      <c r="AE756" s="5" t="b">
        <f>OR(ISBLANK(Spreadsheet!AM756), AND(NOT(ISBLANK(Spreadsheet!AN756)), NOT(ISNUMBER(SEARCH("Waive", Spreadsheet!AN756)))))</f>
        <v>1</v>
      </c>
      <c r="AF756" s="5" t="b">
        <f>OR(ISBLANK(Spreadsheet!C756), NOT(ISBLANK(Spreadsheet!D756)),NOT(ISBLANK(Spreadsheet!L756)))</f>
        <v>1</v>
      </c>
      <c r="AG756" s="5" t="b">
        <f>IF(AND(NOT(ISBLANK(Spreadsheet!C756)), NOT(ISBLANK(Spreadsheet!D756)),Spreadsheet!C756&lt;&gt;Spreadsheet!D756),IF(ISERROR(VLOOKUP(Spreadsheet!C756, Spreadsheet!$C$6:'Spreadsheet'!$C755,1,FALSE)), FALSE, TRUE),TRUE)</f>
        <v>1</v>
      </c>
      <c r="AH756" s="5" t="b">
        <f>Spreadsheet!$B$2=Spreadsheet!AD756</f>
        <v>1</v>
      </c>
      <c r="AI756" s="5" t="b">
        <f>IF(ISBLANK(Spreadsheet!G756),TRUE,IF(OR(LEN(Spreadsheet!G756)&gt;1,ISNUMBER(VALUE(Spreadsheet!G756))),FALSE,TRUE))</f>
        <v>1</v>
      </c>
      <c r="AJ756" s="5" t="b">
        <f>OR(ISBLANK(Spreadsheet!C756), NOT(ISBLANK(Spreadsheet!B756)), NOT(ISBLANK(Spreadsheet!D756)))</f>
        <v>1</v>
      </c>
      <c r="AK756" s="5" t="b">
        <f t="array" ref="AK756">IF(OR(AND(ISBLANK(Spreadsheet!E756),ISBLANK(Spreadsheet!D756),NOT(ISBLANK(Spreadsheet!C756))),AND(ISBLANK(Spreadsheet!E756),ISBLANK(Spreadsheet!D756),ISBLANK(Spreadsheet!C756))),TRUE,ISNUMBER(MATCH(TRUE,EXACT(Spreadsheet!E756,Relationships),0)))</f>
        <v>1</v>
      </c>
      <c r="AL756" s="5" t="b">
        <f>IF(NOT(ISBLANK(Spreadsheet!C756)),IF(OR(ISBLANK(Spreadsheet!F756),LEN(Spreadsheet!F756)&gt;40),FALSE,TRUE),TRUE)</f>
        <v>1</v>
      </c>
      <c r="AM756" s="5" t="b">
        <f>IF(NOT(ISBLANK(Spreadsheet!C756)),IF(OR(ISBLANK(Spreadsheet!H756),LEN(Spreadsheet!H756)&gt;40),FALSE,TRUE),TRUE)</f>
        <v>1</v>
      </c>
      <c r="AN756" s="5" t="b">
        <f t="array" ref="AN756">IF(ISBLANK(Spreadsheet!I756),TRUE,ISNUMBER(MATCH(TRUE,EXACT(Spreadsheet!I756,GenderValues),0)))</f>
        <v>1</v>
      </c>
      <c r="AO756" s="5" t="b">
        <f ca="1">IF(ISERROR(DATEVALUE(TEXT(Spreadsheet!J756,"mm/dd/yyyy")) &gt; TODAY()),IF(AND(ISBLANK(Spreadsheet!J756),ISBLANK(Spreadsheet!C756)),TRUE,FALSE),IF(DATEVALUE(TEXT(Spreadsheet!J756,"mm/dd/yyyy")) &gt; TODAY(),FALSE,TRUE))</f>
        <v>1</v>
      </c>
      <c r="AP756" s="5" t="b">
        <f>OR(ISBLANK(Spreadsheet!K756),LEN(Spreadsheet!K756)&lt;=100)</f>
        <v>1</v>
      </c>
      <c r="AQ756" s="5" t="b">
        <f t="array" ref="AQ756">IF(OR(AND(ISBLANK(Spreadsheet!L756),ISBLANK(Spreadsheet!C756)),AND(NOT(ISBLANK(Spreadsheet!C756)),NOT(ISBLANK(Spreadsheet!D756)))),TRUE,ISNUMBER(MATCH(TRUE,EXACT(Spreadsheet!L756,MaritalStatus),0)))</f>
        <v>1</v>
      </c>
      <c r="AR756" s="5" t="b">
        <f ca="1">IF(ISERROR(DATEVALUE(TEXT(Spreadsheet!M756,"mm/dd/yyyy")) &gt; TODAY()),IF(ISBLANK(Spreadsheet!M756),TRUE,FALSE),IF(DATEVALUE(TEXT(Spreadsheet!M756,"mm/dd/yyyy")) &gt; TODAY(),FALSE,TRUE))</f>
        <v>1</v>
      </c>
      <c r="AS756" s="5" t="b">
        <f>OR(ISBLANK(Spreadsheet!N756),LEN(Spreadsheet!N756)&lt;=100)</f>
        <v>1</v>
      </c>
      <c r="AT756" s="5" t="b">
        <f>OR(ISBLANK(Spreadsheet!O756),UPPER(Spreadsheet!O756)="YES")</f>
        <v>1</v>
      </c>
      <c r="AU756" s="5" t="b">
        <f>OR(ISBLANK(Spreadsheet!P756),UPPER(Spreadsheet!P756)="YES")</f>
        <v>1</v>
      </c>
      <c r="AV756" s="5" t="b">
        <f t="array" ref="AV756">IF(ISBLANK(Spreadsheet!Q756),TRUE,ISNUMBER(MATCH(TRUE,EXACT(Spreadsheet!Q756,OnGroupsPriorIns),0)))</f>
        <v>1</v>
      </c>
      <c r="AW756" s="5" t="b">
        <f>OR(ISBLANK(Spreadsheet!R756),UPPER(Spreadsheet!R756)="YES")</f>
        <v>1</v>
      </c>
      <c r="AX756" s="5" t="b">
        <f>OR(ISBLANK(Spreadsheet!S756),UPPER(Spreadsheet!S756)="YES")</f>
        <v>1</v>
      </c>
      <c r="AY756" s="5" t="b">
        <f>OR(AND(ISBLANK(Spreadsheet!C756),LEN(Spreadsheet!T756)=0),AND(NOT(ISBLANK(Spreadsheet!C756)),LEN(Spreadsheet!T756)&gt;0,LEN(Spreadsheet!T756)&lt;=50))</f>
        <v>1</v>
      </c>
      <c r="AZ756" s="5" t="b">
        <f>OR(LEN(Spreadsheet!U756)=0,AND(LEN(Spreadsheet!U756)&gt;0,LEN(Spreadsheet!U756)&lt;=50))</f>
        <v>1</v>
      </c>
      <c r="BA756" s="5" t="b">
        <f>OR(AND(ISBLANK(Spreadsheet!C756),LEN(Spreadsheet!V756)=0),AND(NOT(ISBLANK(Spreadsheet!C756)),LEN(Spreadsheet!V756)&gt;0,LEN(Spreadsheet!V756)&lt;=50))</f>
        <v>1</v>
      </c>
      <c r="BB756" s="5" t="b">
        <f t="array" ref="BB756">IF(AND(ISBLANK(Spreadsheet!C756),LEN(Spreadsheet!W756)=0),TRUE,ISNUMBER(MATCH(TRUE,EXACT(Spreadsheet!W756,States),0)))</f>
        <v>1</v>
      </c>
      <c r="BC756" s="5" t="b">
        <f>OR(AND(ISBLANK(Spreadsheet!C756),LEN(Spreadsheet!X756)=0),AND(NOT(ISBLANK(Spreadsheet!C756)),LEN(Spreadsheet!X756)&gt;0,LEN(Spreadsheet!X756)=5,ISNUMBER(VALUE(Spreadsheet!X756))))</f>
        <v>1</v>
      </c>
      <c r="BD756" s="5" t="b">
        <f>OR(ISBLANK(Spreadsheet!Z756),LEN(Spreadsheet!Z756)&lt;=50)</f>
        <v>1</v>
      </c>
      <c r="BE756" s="5" t="b">
        <f>ISBLANK(Spreadsheet!AA756)</f>
        <v>1</v>
      </c>
      <c r="BF756" s="5" t="b">
        <f>ISBLANK(Spreadsheet!AB756)</f>
        <v>1</v>
      </c>
      <c r="BG756" s="5" t="b">
        <f>IF(ISERROR(DATEVALUE(TEXT(Spreadsheet!AC756,"mm/dd/yyyy")) &gt; DATEVALUE(TEXT(Spreadsheet!J756,"mm/dd/yyyy"))),IF(OR(AND(ISBLANK(Spreadsheet!AC756),ISBLANK(Spreadsheet!C756)),AND(NOT(ISBLANK(Spreadsheet!C756)),ISBLANK(Spreadsheet!AC756),NOT(ISBLANK(Spreadsheet!D756)))),TRUE,FALSE),IF(DATEVALUE(TEXT(Spreadsheet!AC756,"mm/dd/yyyy")) &gt; DATEVALUE(TEXT(Spreadsheet!J756,"mm/dd/yyyy")),TRUE,FALSE))</f>
        <v>1</v>
      </c>
      <c r="BH756" s="5" t="b">
        <f>OR(AND(ISBLANK(Spreadsheet!C756),ISBLANK(Spreadsheet!AE756)),AND(NOT(ISBLANK(Spreadsheet!C756)),NOT(ISBLANK(Spreadsheet!D756)),ISBLANK(Spreadsheet!AE756)),AND(NOT(ISBLANK(Spreadsheet!C756)),ISBLANK(Spreadsheet!D756),NOT(ISBLANK(Spreadsheet!AE756)),LEN(Spreadsheet!AE756)&lt;=100))</f>
        <v>1</v>
      </c>
      <c r="BI756" s="5" t="b">
        <f t="array" ref="BI756">IF(ISBLANK(Spreadsheet!AF756),TRUE,ISNUMBER(MATCH(TRUE,EXACT(Spreadsheet!AF756,CobraShortReasons),0)))</f>
        <v>1</v>
      </c>
      <c r="BJ756" s="5" t="b">
        <f ca="1">IF(ISERROR(DATEVALUE(TEXT(Spreadsheet!AG756,"mm/dd/yyyy")) &gt; TODAY()),IF(ISBLANK(Spreadsheet!AG756),TRUE,FALSE),IF(DATEVALUE(TEXT(Spreadsheet!AG756,"mm/dd/yyyy")) &gt; TODAY(),FALSE,TRUE))</f>
        <v>1</v>
      </c>
      <c r="BK756" s="5" t="b">
        <f>OR(ISBLANK(Spreadsheet!AH756),LEN(Spreadsheet!AH756)&lt;=25)</f>
        <v>1</v>
      </c>
      <c r="BL756" s="5" t="b">
        <f t="array" aca="1" ref="BL756" ca="1">IF(ISBLANK(Spreadsheet!AI756),TRUE,ISNUMBER(MATCH(TRUE,EXACT(Spreadsheet!AI756,INDIRECT(Spreadsheet!$D$2)),0)))</f>
        <v>1</v>
      </c>
      <c r="BM756" s="5" t="b">
        <f t="array" aca="1" ref="BM756" ca="1">IF(ISBLANK(Spreadsheet!AJ756),TRUE,ISNUMBER(MATCH(TRUE,EXACT(Spreadsheet!AJ756,INDIRECT(Spreadsheet!BJ756)),0)))</f>
        <v>1</v>
      </c>
      <c r="BN756" s="5" t="b">
        <f t="array" ref="BN756">IF(ISBLANK(Spreadsheet!AK756),TRUE,ISNUMBER(MATCH(TRUE,EXACT(Spreadsheet!AK756,DentalPlans),0)))</f>
        <v>1</v>
      </c>
      <c r="BO756" s="5" t="b">
        <f t="array" aca="1" ref="BO756" ca="1">IF(ISBLANK(Spreadsheet!AL756),TRUE,ISNUMBER(MATCH(TRUE,EXACT(Spreadsheet!AL756,INDIRECT(Spreadsheet!BK756)),0)))</f>
        <v>1</v>
      </c>
      <c r="BP756" s="5" t="b">
        <f t="array" ref="BP756">IF(ISBLANK(Spreadsheet!AM756),TRUE,ISNUMBER(MATCH(TRUE,EXACT(Spreadsheet!AM756,VisionPlans),0)))</f>
        <v>1</v>
      </c>
      <c r="BQ756" s="5" t="b">
        <f t="array" aca="1" ref="BQ756" ca="1">IF(ISBLANK(Spreadsheet!AN756),TRUE,ISNUMBER(MATCH(TRUE,EXACT(Spreadsheet!AN756,INDIRECT(Spreadsheet!BL756)),0)))</f>
        <v>1</v>
      </c>
      <c r="BR756" s="5" t="b">
        <f t="array" ref="BR756">IF(ISBLANK(Spreadsheet!AO756),TRUE,ISNUMBER(MATCH(TRUE,EXACT(Spreadsheet!AO756,LifeBenefitClasses),0)))</f>
        <v>1</v>
      </c>
      <c r="BS756" s="5" t="b">
        <f>IF(OR(ISBLANK(Spreadsheet!AO756), Spreadsheet!AO756="Waive"),IF(ISBLANK(Spreadsheet!AP756),TRUE,FALSE),IF(OR(AND(NOT(ISBLANK(Spreadsheet!AO756)),ISBLANK(Spreadsheet!AP756)),NOT(ISNUMBER(VALUE(Spreadsheet!AP756)))),FALSE,IF(OR(AND(Spreadsheet!AP756&lt;6,MOD(Spreadsheet!AP756*10,5)=0), MOD(Spreadsheet!AP756,5000)=0),TRUE,FALSE)))</f>
        <v>1</v>
      </c>
      <c r="BT756" s="5" t="b">
        <f t="array" ref="BT756">IF(ISBLANK(Spreadsheet!AQ756),TRUE,ISNUMBER(MATCH(TRUE,EXACT(Spreadsheet!AQ756,EnrollWaive),0)))</f>
        <v>1</v>
      </c>
      <c r="BU756" s="5" t="b">
        <f t="array" ref="BU756">IF(ISBLANK(Spreadsheet!AR756),TRUE,ISNUMBER(MATCH(TRUE,EXACT(Spreadsheet!AR756,LifeBenefitClasses),0)))</f>
        <v>1</v>
      </c>
      <c r="BV756" s="5" t="b">
        <f>IF(OR(ISBLANK(Spreadsheet!AR756), Spreadsheet!AR756="Waive"),IF(ISBLANK(Spreadsheet!AS756),TRUE,FALSE),IF(OR(AND(NOT(ISBLANK(Spreadsheet!AR756)),ISBLANK(Spreadsheet!AS756)),NOT(ISNUMBER(VALUE(Spreadsheet!AS756)))),FALSE,IF(OR(AND(Spreadsheet!AS756&lt;6,MOD(Spreadsheet!AS756*10,5)=0), MOD(Spreadsheet!AS756,10000)=0),TRUE,FALSE)))</f>
        <v>1</v>
      </c>
      <c r="BW756" s="5" t="b">
        <f t="array" ref="BW756">IF(ISBLANK(Spreadsheet!AT756),TRUE,ISNUMBER(MATCH(TRUE,EXACT(Spreadsheet!AT756,LifeBenefitClasses),0)))</f>
        <v>1</v>
      </c>
      <c r="BX756" s="5" t="b">
        <f>IF(OR(ISBLANK(Spreadsheet!AT756), Spreadsheet!AT756="Waive"),IF(ISBLANK(Spreadsheet!AU756),TRUE,FALSE),IF(OR(AND(NOT(ISBLANK(Spreadsheet!AT756)),ISBLANK(Spreadsheet!AU756)),NOT(ISNUMBER(VALUE(Spreadsheet!AU756)))),FALSE,IF(AND(NOT(OR(ISBLANK(Spreadsheet!AT756),Spreadsheet!AT756="Waive")),NOT(OR(ISBLANK(Spreadsheet!AR756),Spreadsheet!AR756="Waive")),MOD(Spreadsheet!AU756,5000)=0, Spreadsheet!AU756&lt;=(Spreadsheet!AS756*0.5)),TRUE,FALSE)))</f>
        <v>1</v>
      </c>
      <c r="BY756" s="5" t="b">
        <f t="array" ref="BY756">IF(ISBLANK(Spreadsheet!AV756),TRUE,ISNUMBER(MATCH(TRUE,EXACT(Spreadsheet!AV756,EnrollWaive),0)))</f>
        <v>1</v>
      </c>
      <c r="BZ756" s="5" t="b">
        <f t="array" ref="BZ756">IF(ISBLANK(Spreadsheet!AW756),TRUE,ISNUMBER(MATCH(TRUE,EXACT(Spreadsheet!AW756,LifeBenefitClasses),0)))</f>
        <v>1</v>
      </c>
      <c r="CA756" s="5" t="b">
        <f t="array" ref="CA756">IF(ISBLANK(Spreadsheet!AX756),TRUE,ISNUMBER(MATCH(TRUE,EXACT(Spreadsheet!AX756,LifeBenefitClasses),0)))</f>
        <v>1</v>
      </c>
      <c r="CB756" s="5" t="b">
        <f t="array" ref="CB756">IF(ISBLANK(Spreadsheet!AY756),TRUE,ISNUMBER(MATCH(TRUE,EXACT(Spreadsheet!AY756,LifeBenefitClasses),0)))</f>
        <v>1</v>
      </c>
      <c r="CC756" s="5" t="b">
        <f t="array" ref="CC756">IF(ISBLANK(Spreadsheet!AZ756),TRUE,ISNUMBER(MATCH(TRUE,EXACT(Spreadsheet!AZ756,LifeBenefitClasses),0)))</f>
        <v>1</v>
      </c>
      <c r="CD756" s="5" t="b">
        <f t="array" ref="CD756">IF(ISBLANK(Spreadsheet!BA756),TRUE,ISNUMBER(MATCH(TRUE,EXACT(Spreadsheet!BA756,LifeBenefitClasses),0)))</f>
        <v>1</v>
      </c>
      <c r="CE756" s="5" t="b">
        <f>IF(OR(ISBLANK(Spreadsheet!BA756), Spreadsheet!BA756="Waive"),IF(ISBLANK(Spreadsheet!BB756),TRUE,FALSE),IF(OR(AND(NOT(ISBLANK(Spreadsheet!BA756)),ISBLANK(Spreadsheet!BB756)),NOT(ISNUMBER(VALUE(Spreadsheet!BB756))),ISBLANK(Spreadsheet!BC756),NOT(ISNUMBER(VALUE(Spreadsheet!BC756)))),FALSE,IF(AND(Spreadsheet!BB756&gt;=50000,Spreadsheet!BB756&lt;=250000,MOD(Spreadsheet!BB756,10000)=0,Spreadsheet!BB756&lt;=(10*Spreadsheet!BC756)),TRUE,FALSE)))</f>
        <v>1</v>
      </c>
      <c r="CF756" s="5" t="b">
        <f>IF(NOT(ISBLANK(Spreadsheet!BC756)),AND(ISNUMBER(VALUE(Spreadsheet!BC756)),Spreadsheet!BC756&gt;0),AND(OR(ISBLANK(Spreadsheet!AO756),Spreadsheet!AO756="Waive",AND(NOT(OR(ISBLANK(Spreadsheet!AO756),Spreadsheet!AO756="Waive")),Spreadsheet!AP756&gt;=6)),OR(ISBLANK(Spreadsheet!AR756),AND(NOT(OR(ISBLANK(Spreadsheet!AR756),Spreadsheet!AR756="Waive")),Spreadsheet!AS756&gt;=6)),OR(ISBLANK(Spreadsheet!AW756)),OR(ISBLANK(Spreadsheet!AX756)),OR(ISBLANK(Spreadsheet!AY756)),OR(ISBLANK(Spreadsheet!AZ756)),OR(ISBLANK(Spreadsheet!BA756),Spreadsheet!BA756="Waive")))</f>
        <v>1</v>
      </c>
      <c r="CG756" s="5" t="b">
        <f t="shared" ca="1" si="51"/>
        <v>1</v>
      </c>
    </row>
    <row r="757" spans="8:85" x14ac:dyDescent="0.3">
      <c r="H757" s="5">
        <f t="shared" ca="1" si="52"/>
        <v>2</v>
      </c>
      <c r="I757" s="5" t="str">
        <f t="shared" ca="1" si="50"/>
        <v/>
      </c>
      <c r="J757" s="5" t="str">
        <f>IF(AND(NOT(ISBLANK(Spreadsheet!C757)),ISBLANK(Spreadsheet!D757)),Spreadsheet!F757&amp;" "&amp;Spreadsheet!H757,"")</f>
        <v/>
      </c>
      <c r="K757" s="5">
        <f>IF(AND(NOT(ISBLANK(Spreadsheet!C757)),ISBLANK(Spreadsheet!D757)),COUNTIFS(Spreadsheet!E758:E$786,"=Child",Spreadsheet!C758:C$786, "="&amp;Spreadsheet!C757) + COUNTIFS(Spreadsheet!E758:E$786,"=Step-child",Spreadsheet!C758:C$786, "="&amp;Spreadsheet!C757),0)</f>
        <v>0</v>
      </c>
      <c r="L757" s="5">
        <f>IF(NOT(ISBLANK(J757)),COUNTIFS(Spreadsheet!E758:E$786,"=Wife",Spreadsheet!C758:C$786, "="&amp;Spreadsheet!C757) + COUNTIFS(Spreadsheet!E758:E$786,"=Husband",Spreadsheet!C758:C$786, "="&amp;Spreadsheet!C757),0)</f>
        <v>0</v>
      </c>
      <c r="M757" s="5">
        <f>IF(NOT(ISBLANK(Spreadsheet!AJ757)),VLOOKUP(Spreadsheet!AJ757,'Drop Downs'!$P$2:$R$16,3,FALSE),0)</f>
        <v>0</v>
      </c>
      <c r="N757" s="5">
        <f>IF(NOT(ISBLANK(Spreadsheet!AJ757)), VLOOKUP(Spreadsheet!AJ757,'Drop Downs'!$P$2:$R$16,2,FALSE),0)</f>
        <v>0</v>
      </c>
      <c r="O757" s="5">
        <f>IF(NOT(ISBLANK(Spreadsheet!AL757)),VLOOKUP(Spreadsheet!AL757,'Drop Downs'!$P$2:$R$16,3,FALSE), 0)</f>
        <v>0</v>
      </c>
      <c r="P757" s="5">
        <f>IF(NOT(ISBLANK(Spreadsheet!AL757)),VLOOKUP(Spreadsheet!AL757,'Drop Downs'!$P$2:$R$16,2,FALSE),0)</f>
        <v>0</v>
      </c>
      <c r="Q757" s="5">
        <f>IF(NOT(ISBLANK(Spreadsheet!AN757)),VLOOKUP(Spreadsheet!AN757,'Drop Downs'!$P$2:$R$16,3,FALSE),0)</f>
        <v>0</v>
      </c>
      <c r="R757" s="5">
        <f>IF(NOT(ISBLANK(Spreadsheet!AN757)),VLOOKUP(Spreadsheet!AN757,'Drop Downs'!$P$2:$R$16,2,FALSE),0)</f>
        <v>0</v>
      </c>
      <c r="S757" s="5" t="str">
        <f>IF(OR(M757&gt;K757,N757&gt;L757,O757&gt;K757, Q757&gt;K757,N757&gt;L757, P757&gt;L757, R757&gt;L757),"Member currently has a coverage election over what he/she needs.  Please add more dependents or adjust the coverage election.","")&amp;(IF(AND(NOT(ISBLANK(Spreadsheet!C757)),NOT(ISBLANK(Spreadsheet!D757)),ISBLANK(Spreadsheet!E757)),"Dependent lacks a relationship to member.Please select one from the drop-down.",""))</f>
        <v/>
      </c>
      <c r="T757" s="5" t="b">
        <f t="shared" si="53"/>
        <v>1</v>
      </c>
      <c r="U757" s="5" t="b">
        <f>OR(ISBLANK(Spreadsheet!C757),IF(NOT(ISBLANK(Spreadsheet!D757)),NOT(ISBLANK(Spreadsheet!E757)),TRUE))</f>
        <v>1</v>
      </c>
      <c r="V757" s="5" t="b">
        <f>OR(ISBLANK(Spreadsheet!C757), NOT(ISBLANK(Spreadsheet!I757)))</f>
        <v>1</v>
      </c>
      <c r="W757" s="5" t="b">
        <f>OR(ISBLANK(Spreadsheet!D757),NOT(ISBLANK(Spreadsheet!C757)))</f>
        <v>1</v>
      </c>
      <c r="X757" s="155" t="str">
        <f>REPT("0",MIN(FIND({1,2,3,4,5,6,7,8,9},Spreadsheet!C757&amp;"123456789"))-1)&amp;IF(ISBLANK(Spreadsheet!C757),"",SUMPRODUCT(MID(0&amp;Spreadsheet!C757,LARGE(INDEX(ISNUMBER(--MID(Spreadsheet!C757,ROW($1:$225),1))*
 ROW($1:$225),0),ROW($1:$225))+1,1)*10^ROW($1:$225)/10))</f>
        <v/>
      </c>
      <c r="Y757" s="5" t="b">
        <f>IF(NOT(ISBLANK(Spreadsheet!C757)),IF(AND(ISNUMBER(VALUE(Spreadsheet!C757)), LEN(Spreadsheet!C757)=9),TRUE,FALSE),TRUE)</f>
        <v>1</v>
      </c>
      <c r="Z757" s="155" t="str">
        <f>REPT("0",MIN(FIND({1,2,3,4,5,6,7,8,9},Spreadsheet!D757&amp;"123456789"))-1)&amp;IF(ISBLANK(Spreadsheet!D757),"",SUMPRODUCT(MID(0&amp;Spreadsheet!D757,LARGE(INDEX(ISNUMBER(--MID(Spreadsheet!D757,ROW($1:$225),1))*
 ROW($1:$225),0),ROW($1:$225))+1,1)*10^ROW($1:$225)/10))</f>
        <v/>
      </c>
      <c r="AA757" s="5" t="b">
        <f>IF(AND(NOT(ISBLANK(Spreadsheet!D757)),NOT(ISBLANK(Spreadsheet!C757))),IF(AND(ISNUMBER(VALUE(Spreadsheet!D757)), LEN(Spreadsheet!D757)=9),TRUE,FALSE),IF(AND(NOT(ISBLANK(Spreadsheet!D757)),ISBLANK(Spreadsheet!C757)),FALSE,TRUE))</f>
        <v>1</v>
      </c>
      <c r="AB757" s="5" t="b">
        <f>OR(ISBLANK(Spreadsheet!Y757),IF(NOT(ISBLANK(Spreadsheet!Y757)),LEN(Spreadsheet!Y757)=10,ISNUMBER(VALUE(Spreadsheet!Y757))))</f>
        <v>1</v>
      </c>
      <c r="AC757" s="5" t="b">
        <f>OR(ISBLANK(Spreadsheet!AI757), AND(NOT(ISBLANK(Spreadsheet!AJ757)), NOT(ISNUMBER(SEARCH("Waive",Spreadsheet!AJ757)))))</f>
        <v>1</v>
      </c>
      <c r="AD757" s="5" t="b">
        <f>OR(ISBLANK(Spreadsheet!AK757), AND(NOT(ISBLANK(Spreadsheet!AL757)), NOT(ISNUMBER(SEARCH("Waive",Spreadsheet!AL757)))))</f>
        <v>1</v>
      </c>
      <c r="AE757" s="5" t="b">
        <f>OR(ISBLANK(Spreadsheet!AM757), AND(NOT(ISBLANK(Spreadsheet!AN757)), NOT(ISNUMBER(SEARCH("Waive", Spreadsheet!AN757)))))</f>
        <v>1</v>
      </c>
      <c r="AF757" s="5" t="b">
        <f>OR(ISBLANK(Spreadsheet!C757), NOT(ISBLANK(Spreadsheet!D757)),NOT(ISBLANK(Spreadsheet!L757)))</f>
        <v>1</v>
      </c>
      <c r="AG757" s="5" t="b">
        <f>IF(AND(NOT(ISBLANK(Spreadsheet!C757)), NOT(ISBLANK(Spreadsheet!D757)),Spreadsheet!C757&lt;&gt;Spreadsheet!D757),IF(ISERROR(VLOOKUP(Spreadsheet!C757, Spreadsheet!$C$6:'Spreadsheet'!$C756,1,FALSE)), FALSE, TRUE),TRUE)</f>
        <v>1</v>
      </c>
      <c r="AH757" s="5" t="b">
        <f>Spreadsheet!$B$2=Spreadsheet!AD757</f>
        <v>1</v>
      </c>
      <c r="AI757" s="5" t="b">
        <f>IF(ISBLANK(Spreadsheet!G757),TRUE,IF(OR(LEN(Spreadsheet!G757)&gt;1,ISNUMBER(VALUE(Spreadsheet!G757))),FALSE,TRUE))</f>
        <v>1</v>
      </c>
      <c r="AJ757" s="5" t="b">
        <f>OR(ISBLANK(Spreadsheet!C757), NOT(ISBLANK(Spreadsheet!B757)), NOT(ISBLANK(Spreadsheet!D757)))</f>
        <v>1</v>
      </c>
      <c r="AK757" s="5" t="b">
        <f t="array" ref="AK757">IF(OR(AND(ISBLANK(Spreadsheet!E757),ISBLANK(Spreadsheet!D757),NOT(ISBLANK(Spreadsheet!C757))),AND(ISBLANK(Spreadsheet!E757),ISBLANK(Spreadsheet!D757),ISBLANK(Spreadsheet!C757))),TRUE,ISNUMBER(MATCH(TRUE,EXACT(Spreadsheet!E757,Relationships),0)))</f>
        <v>1</v>
      </c>
      <c r="AL757" s="5" t="b">
        <f>IF(NOT(ISBLANK(Spreadsheet!C757)),IF(OR(ISBLANK(Spreadsheet!F757),LEN(Spreadsheet!F757)&gt;40),FALSE,TRUE),TRUE)</f>
        <v>1</v>
      </c>
      <c r="AM757" s="5" t="b">
        <f>IF(NOT(ISBLANK(Spreadsheet!C757)),IF(OR(ISBLANK(Spreadsheet!H757),LEN(Spreadsheet!H757)&gt;40),FALSE,TRUE),TRUE)</f>
        <v>1</v>
      </c>
      <c r="AN757" s="5" t="b">
        <f t="array" ref="AN757">IF(ISBLANK(Spreadsheet!I757),TRUE,ISNUMBER(MATCH(TRUE,EXACT(Spreadsheet!I757,GenderValues),0)))</f>
        <v>1</v>
      </c>
      <c r="AO757" s="5" t="b">
        <f ca="1">IF(ISERROR(DATEVALUE(TEXT(Spreadsheet!J757,"mm/dd/yyyy")) &gt; TODAY()),IF(AND(ISBLANK(Spreadsheet!J757),ISBLANK(Spreadsheet!C757)),TRUE,FALSE),IF(DATEVALUE(TEXT(Spreadsheet!J757,"mm/dd/yyyy")) &gt; TODAY(),FALSE,TRUE))</f>
        <v>1</v>
      </c>
      <c r="AP757" s="5" t="b">
        <f>OR(ISBLANK(Spreadsheet!K757),LEN(Spreadsheet!K757)&lt;=100)</f>
        <v>1</v>
      </c>
      <c r="AQ757" s="5" t="b">
        <f t="array" ref="AQ757">IF(OR(AND(ISBLANK(Spreadsheet!L757),ISBLANK(Spreadsheet!C757)),AND(NOT(ISBLANK(Spreadsheet!C757)),NOT(ISBLANK(Spreadsheet!D757)))),TRUE,ISNUMBER(MATCH(TRUE,EXACT(Spreadsheet!L757,MaritalStatus),0)))</f>
        <v>1</v>
      </c>
      <c r="AR757" s="5" t="b">
        <f ca="1">IF(ISERROR(DATEVALUE(TEXT(Spreadsheet!M757,"mm/dd/yyyy")) &gt; TODAY()),IF(ISBLANK(Spreadsheet!M757),TRUE,FALSE),IF(DATEVALUE(TEXT(Spreadsheet!M757,"mm/dd/yyyy")) &gt; TODAY(),FALSE,TRUE))</f>
        <v>1</v>
      </c>
      <c r="AS757" s="5" t="b">
        <f>OR(ISBLANK(Spreadsheet!N757),LEN(Spreadsheet!N757)&lt;=100)</f>
        <v>1</v>
      </c>
      <c r="AT757" s="5" t="b">
        <f>OR(ISBLANK(Spreadsheet!O757),UPPER(Spreadsheet!O757)="YES")</f>
        <v>1</v>
      </c>
      <c r="AU757" s="5" t="b">
        <f>OR(ISBLANK(Spreadsheet!P757),UPPER(Spreadsheet!P757)="YES")</f>
        <v>1</v>
      </c>
      <c r="AV757" s="5" t="b">
        <f t="array" ref="AV757">IF(ISBLANK(Spreadsheet!Q757),TRUE,ISNUMBER(MATCH(TRUE,EXACT(Spreadsheet!Q757,OnGroupsPriorIns),0)))</f>
        <v>1</v>
      </c>
      <c r="AW757" s="5" t="b">
        <f>OR(ISBLANK(Spreadsheet!R757),UPPER(Spreadsheet!R757)="YES")</f>
        <v>1</v>
      </c>
      <c r="AX757" s="5" t="b">
        <f>OR(ISBLANK(Spreadsheet!S757),UPPER(Spreadsheet!S757)="YES")</f>
        <v>1</v>
      </c>
      <c r="AY757" s="5" t="b">
        <f>OR(AND(ISBLANK(Spreadsheet!C757),LEN(Spreadsheet!T757)=0),AND(NOT(ISBLANK(Spreadsheet!C757)),LEN(Spreadsheet!T757)&gt;0,LEN(Spreadsheet!T757)&lt;=50))</f>
        <v>1</v>
      </c>
      <c r="AZ757" s="5" t="b">
        <f>OR(LEN(Spreadsheet!U757)=0,AND(LEN(Spreadsheet!U757)&gt;0,LEN(Spreadsheet!U757)&lt;=50))</f>
        <v>1</v>
      </c>
      <c r="BA757" s="5" t="b">
        <f>OR(AND(ISBLANK(Spreadsheet!C757),LEN(Spreadsheet!V757)=0),AND(NOT(ISBLANK(Spreadsheet!C757)),LEN(Spreadsheet!V757)&gt;0,LEN(Spreadsheet!V757)&lt;=50))</f>
        <v>1</v>
      </c>
      <c r="BB757" s="5" t="b">
        <f t="array" ref="BB757">IF(AND(ISBLANK(Spreadsheet!C757),LEN(Spreadsheet!W757)=0),TRUE,ISNUMBER(MATCH(TRUE,EXACT(Spreadsheet!W757,States),0)))</f>
        <v>1</v>
      </c>
      <c r="BC757" s="5" t="b">
        <f>OR(AND(ISBLANK(Spreadsheet!C757),LEN(Spreadsheet!X757)=0),AND(NOT(ISBLANK(Spreadsheet!C757)),LEN(Spreadsheet!X757)&gt;0,LEN(Spreadsheet!X757)=5,ISNUMBER(VALUE(Spreadsheet!X757))))</f>
        <v>1</v>
      </c>
      <c r="BD757" s="5" t="b">
        <f>OR(ISBLANK(Spreadsheet!Z757),LEN(Spreadsheet!Z757)&lt;=50)</f>
        <v>1</v>
      </c>
      <c r="BE757" s="5" t="b">
        <f>ISBLANK(Spreadsheet!AA757)</f>
        <v>1</v>
      </c>
      <c r="BF757" s="5" t="b">
        <f>ISBLANK(Spreadsheet!AB757)</f>
        <v>1</v>
      </c>
      <c r="BG757" s="5" t="b">
        <f>IF(ISERROR(DATEVALUE(TEXT(Spreadsheet!AC757,"mm/dd/yyyy")) &gt; DATEVALUE(TEXT(Spreadsheet!J757,"mm/dd/yyyy"))),IF(OR(AND(ISBLANK(Spreadsheet!AC757),ISBLANK(Spreadsheet!C757)),AND(NOT(ISBLANK(Spreadsheet!C757)),ISBLANK(Spreadsheet!AC757),NOT(ISBLANK(Spreadsheet!D757)))),TRUE,FALSE),IF(DATEVALUE(TEXT(Spreadsheet!AC757,"mm/dd/yyyy")) &gt; DATEVALUE(TEXT(Spreadsheet!J757,"mm/dd/yyyy")),TRUE,FALSE))</f>
        <v>1</v>
      </c>
      <c r="BH757" s="5" t="b">
        <f>OR(AND(ISBLANK(Spreadsheet!C757),ISBLANK(Spreadsheet!AE757)),AND(NOT(ISBLANK(Spreadsheet!C757)),NOT(ISBLANK(Spreadsheet!D757)),ISBLANK(Spreadsheet!AE757)),AND(NOT(ISBLANK(Spreadsheet!C757)),ISBLANK(Spreadsheet!D757),NOT(ISBLANK(Spreadsheet!AE757)),LEN(Spreadsheet!AE757)&lt;=100))</f>
        <v>1</v>
      </c>
      <c r="BI757" s="5" t="b">
        <f t="array" ref="BI757">IF(ISBLANK(Spreadsheet!AF757),TRUE,ISNUMBER(MATCH(TRUE,EXACT(Spreadsheet!AF757,CobraShortReasons),0)))</f>
        <v>1</v>
      </c>
      <c r="BJ757" s="5" t="b">
        <f ca="1">IF(ISERROR(DATEVALUE(TEXT(Spreadsheet!AG757,"mm/dd/yyyy")) &gt; TODAY()),IF(ISBLANK(Spreadsheet!AG757),TRUE,FALSE),IF(DATEVALUE(TEXT(Spreadsheet!AG757,"mm/dd/yyyy")) &gt; TODAY(),FALSE,TRUE))</f>
        <v>1</v>
      </c>
      <c r="BK757" s="5" t="b">
        <f>OR(ISBLANK(Spreadsheet!AH757),LEN(Spreadsheet!AH757)&lt;=25)</f>
        <v>1</v>
      </c>
      <c r="BL757" s="5" t="b">
        <f t="array" aca="1" ref="BL757" ca="1">IF(ISBLANK(Spreadsheet!AI757),TRUE,ISNUMBER(MATCH(TRUE,EXACT(Spreadsheet!AI757,INDIRECT(Spreadsheet!$D$2)),0)))</f>
        <v>1</v>
      </c>
      <c r="BM757" s="5" t="b">
        <f t="array" aca="1" ref="BM757" ca="1">IF(ISBLANK(Spreadsheet!AJ757),TRUE,ISNUMBER(MATCH(TRUE,EXACT(Spreadsheet!AJ757,INDIRECT(Spreadsheet!BJ757)),0)))</f>
        <v>1</v>
      </c>
      <c r="BN757" s="5" t="b">
        <f t="array" ref="BN757">IF(ISBLANK(Spreadsheet!AK757),TRUE,ISNUMBER(MATCH(TRUE,EXACT(Spreadsheet!AK757,DentalPlans),0)))</f>
        <v>1</v>
      </c>
      <c r="BO757" s="5" t="b">
        <f t="array" aca="1" ref="BO757" ca="1">IF(ISBLANK(Spreadsheet!AL757),TRUE,ISNUMBER(MATCH(TRUE,EXACT(Spreadsheet!AL757,INDIRECT(Spreadsheet!BK757)),0)))</f>
        <v>1</v>
      </c>
      <c r="BP757" s="5" t="b">
        <f t="array" ref="BP757">IF(ISBLANK(Spreadsheet!AM757),TRUE,ISNUMBER(MATCH(TRUE,EXACT(Spreadsheet!AM757,VisionPlans),0)))</f>
        <v>1</v>
      </c>
      <c r="BQ757" s="5" t="b">
        <f t="array" aca="1" ref="BQ757" ca="1">IF(ISBLANK(Spreadsheet!AN757),TRUE,ISNUMBER(MATCH(TRUE,EXACT(Spreadsheet!AN757,INDIRECT(Spreadsheet!BL757)),0)))</f>
        <v>1</v>
      </c>
      <c r="BR757" s="5" t="b">
        <f t="array" ref="BR757">IF(ISBLANK(Spreadsheet!AO757),TRUE,ISNUMBER(MATCH(TRUE,EXACT(Spreadsheet!AO757,LifeBenefitClasses),0)))</f>
        <v>1</v>
      </c>
      <c r="BS757" s="5" t="b">
        <f>IF(OR(ISBLANK(Spreadsheet!AO757), Spreadsheet!AO757="Waive"),IF(ISBLANK(Spreadsheet!AP757),TRUE,FALSE),IF(OR(AND(NOT(ISBLANK(Spreadsheet!AO757)),ISBLANK(Spreadsheet!AP757)),NOT(ISNUMBER(VALUE(Spreadsheet!AP757)))),FALSE,IF(OR(AND(Spreadsheet!AP757&lt;6,MOD(Spreadsheet!AP757*10,5)=0), MOD(Spreadsheet!AP757,5000)=0),TRUE,FALSE)))</f>
        <v>1</v>
      </c>
      <c r="BT757" s="5" t="b">
        <f t="array" ref="BT757">IF(ISBLANK(Spreadsheet!AQ757),TRUE,ISNUMBER(MATCH(TRUE,EXACT(Spreadsheet!AQ757,EnrollWaive),0)))</f>
        <v>1</v>
      </c>
      <c r="BU757" s="5" t="b">
        <f t="array" ref="BU757">IF(ISBLANK(Spreadsheet!AR757),TRUE,ISNUMBER(MATCH(TRUE,EXACT(Spreadsheet!AR757,LifeBenefitClasses),0)))</f>
        <v>1</v>
      </c>
      <c r="BV757" s="5" t="b">
        <f>IF(OR(ISBLANK(Spreadsheet!AR757), Spreadsheet!AR757="Waive"),IF(ISBLANK(Spreadsheet!AS757),TRUE,FALSE),IF(OR(AND(NOT(ISBLANK(Spreadsheet!AR757)),ISBLANK(Spreadsheet!AS757)),NOT(ISNUMBER(VALUE(Spreadsheet!AS757)))),FALSE,IF(OR(AND(Spreadsheet!AS757&lt;6,MOD(Spreadsheet!AS757*10,5)=0), MOD(Spreadsheet!AS757,10000)=0),TRUE,FALSE)))</f>
        <v>1</v>
      </c>
      <c r="BW757" s="5" t="b">
        <f t="array" ref="BW757">IF(ISBLANK(Spreadsheet!AT757),TRUE,ISNUMBER(MATCH(TRUE,EXACT(Spreadsheet!AT757,LifeBenefitClasses),0)))</f>
        <v>1</v>
      </c>
      <c r="BX757" s="5" t="b">
        <f>IF(OR(ISBLANK(Spreadsheet!AT757), Spreadsheet!AT757="Waive"),IF(ISBLANK(Spreadsheet!AU757),TRUE,FALSE),IF(OR(AND(NOT(ISBLANK(Spreadsheet!AT757)),ISBLANK(Spreadsheet!AU757)),NOT(ISNUMBER(VALUE(Spreadsheet!AU757)))),FALSE,IF(AND(NOT(OR(ISBLANK(Spreadsheet!AT757),Spreadsheet!AT757="Waive")),NOT(OR(ISBLANK(Spreadsheet!AR757),Spreadsheet!AR757="Waive")),MOD(Spreadsheet!AU757,5000)=0, Spreadsheet!AU757&lt;=(Spreadsheet!AS757*0.5)),TRUE,FALSE)))</f>
        <v>1</v>
      </c>
      <c r="BY757" s="5" t="b">
        <f t="array" ref="BY757">IF(ISBLANK(Spreadsheet!AV757),TRUE,ISNUMBER(MATCH(TRUE,EXACT(Spreadsheet!AV757,EnrollWaive),0)))</f>
        <v>1</v>
      </c>
      <c r="BZ757" s="5" t="b">
        <f t="array" ref="BZ757">IF(ISBLANK(Spreadsheet!AW757),TRUE,ISNUMBER(MATCH(TRUE,EXACT(Spreadsheet!AW757,LifeBenefitClasses),0)))</f>
        <v>1</v>
      </c>
      <c r="CA757" s="5" t="b">
        <f t="array" ref="CA757">IF(ISBLANK(Spreadsheet!AX757),TRUE,ISNUMBER(MATCH(TRUE,EXACT(Spreadsheet!AX757,LifeBenefitClasses),0)))</f>
        <v>1</v>
      </c>
      <c r="CB757" s="5" t="b">
        <f t="array" ref="CB757">IF(ISBLANK(Spreadsheet!AY757),TRUE,ISNUMBER(MATCH(TRUE,EXACT(Spreadsheet!AY757,LifeBenefitClasses),0)))</f>
        <v>1</v>
      </c>
      <c r="CC757" s="5" t="b">
        <f t="array" ref="CC757">IF(ISBLANK(Spreadsheet!AZ757),TRUE,ISNUMBER(MATCH(TRUE,EXACT(Spreadsheet!AZ757,LifeBenefitClasses),0)))</f>
        <v>1</v>
      </c>
      <c r="CD757" s="5" t="b">
        <f t="array" ref="CD757">IF(ISBLANK(Spreadsheet!BA757),TRUE,ISNUMBER(MATCH(TRUE,EXACT(Spreadsheet!BA757,LifeBenefitClasses),0)))</f>
        <v>1</v>
      </c>
      <c r="CE757" s="5" t="b">
        <f>IF(OR(ISBLANK(Spreadsheet!BA757), Spreadsheet!BA757="Waive"),IF(ISBLANK(Spreadsheet!BB757),TRUE,FALSE),IF(OR(AND(NOT(ISBLANK(Spreadsheet!BA757)),ISBLANK(Spreadsheet!BB757)),NOT(ISNUMBER(VALUE(Spreadsheet!BB757))),ISBLANK(Spreadsheet!BC757),NOT(ISNUMBER(VALUE(Spreadsheet!BC757)))),FALSE,IF(AND(Spreadsheet!BB757&gt;=50000,Spreadsheet!BB757&lt;=250000,MOD(Spreadsheet!BB757,10000)=0,Spreadsheet!BB757&lt;=(10*Spreadsheet!BC757)),TRUE,FALSE)))</f>
        <v>1</v>
      </c>
      <c r="CF757" s="5" t="b">
        <f>IF(NOT(ISBLANK(Spreadsheet!BC757)),AND(ISNUMBER(VALUE(Spreadsheet!BC757)),Spreadsheet!BC757&gt;0),AND(OR(ISBLANK(Spreadsheet!AO757),Spreadsheet!AO757="Waive",AND(NOT(OR(ISBLANK(Spreadsheet!AO757),Spreadsheet!AO757="Waive")),Spreadsheet!AP757&gt;=6)),OR(ISBLANK(Spreadsheet!AR757),AND(NOT(OR(ISBLANK(Spreadsheet!AR757),Spreadsheet!AR757="Waive")),Spreadsheet!AS757&gt;=6)),OR(ISBLANK(Spreadsheet!AW757)),OR(ISBLANK(Spreadsheet!AX757)),OR(ISBLANK(Spreadsheet!AY757)),OR(ISBLANK(Spreadsheet!AZ757)),OR(ISBLANK(Spreadsheet!BA757),Spreadsheet!BA757="Waive")))</f>
        <v>1</v>
      </c>
      <c r="CG757" s="5" t="b">
        <f t="shared" ca="1" si="51"/>
        <v>1</v>
      </c>
    </row>
    <row r="758" spans="8:85" x14ac:dyDescent="0.3">
      <c r="H758" s="5">
        <f t="shared" ca="1" si="52"/>
        <v>2</v>
      </c>
      <c r="I758" s="5" t="str">
        <f t="shared" ca="1" si="50"/>
        <v/>
      </c>
      <c r="J758" s="5" t="str">
        <f>IF(AND(NOT(ISBLANK(Spreadsheet!C758)),ISBLANK(Spreadsheet!D758)),Spreadsheet!F758&amp;" "&amp;Spreadsheet!H758,"")</f>
        <v/>
      </c>
      <c r="K758" s="5">
        <f>IF(AND(NOT(ISBLANK(Spreadsheet!C758)),ISBLANK(Spreadsheet!D758)),COUNTIFS(Spreadsheet!E759:E$786,"=Child",Spreadsheet!C759:C$786, "="&amp;Spreadsheet!C758) + COUNTIFS(Spreadsheet!E759:E$786,"=Step-child",Spreadsheet!C759:C$786, "="&amp;Spreadsheet!C758),0)</f>
        <v>0</v>
      </c>
      <c r="L758" s="5">
        <f>IF(NOT(ISBLANK(J758)),COUNTIFS(Spreadsheet!E759:E$786,"=Wife",Spreadsheet!C759:C$786, "="&amp;Spreadsheet!C758) + COUNTIFS(Spreadsheet!E759:E$786,"=Husband",Spreadsheet!C759:C$786, "="&amp;Spreadsheet!C758),0)</f>
        <v>0</v>
      </c>
      <c r="M758" s="5">
        <f>IF(NOT(ISBLANK(Spreadsheet!AJ758)),VLOOKUP(Spreadsheet!AJ758,'Drop Downs'!$P$2:$R$16,3,FALSE),0)</f>
        <v>0</v>
      </c>
      <c r="N758" s="5">
        <f>IF(NOT(ISBLANK(Spreadsheet!AJ758)), VLOOKUP(Spreadsheet!AJ758,'Drop Downs'!$P$2:$R$16,2,FALSE),0)</f>
        <v>0</v>
      </c>
      <c r="O758" s="5">
        <f>IF(NOT(ISBLANK(Spreadsheet!AL758)),VLOOKUP(Spreadsheet!AL758,'Drop Downs'!$P$2:$R$16,3,FALSE), 0)</f>
        <v>0</v>
      </c>
      <c r="P758" s="5">
        <f>IF(NOT(ISBLANK(Spreadsheet!AL758)),VLOOKUP(Spreadsheet!AL758,'Drop Downs'!$P$2:$R$16,2,FALSE),0)</f>
        <v>0</v>
      </c>
      <c r="Q758" s="5">
        <f>IF(NOT(ISBLANK(Spreadsheet!AN758)),VLOOKUP(Spreadsheet!AN758,'Drop Downs'!$P$2:$R$16,3,FALSE),0)</f>
        <v>0</v>
      </c>
      <c r="R758" s="5">
        <f>IF(NOT(ISBLANK(Spreadsheet!AN758)),VLOOKUP(Spreadsheet!AN758,'Drop Downs'!$P$2:$R$16,2,FALSE),0)</f>
        <v>0</v>
      </c>
      <c r="S758" s="5" t="str">
        <f>IF(OR(M758&gt;K758,N758&gt;L758,O758&gt;K758, Q758&gt;K758,N758&gt;L758, P758&gt;L758, R758&gt;L758),"Member currently has a coverage election over what he/she needs.  Please add more dependents or adjust the coverage election.","")&amp;(IF(AND(NOT(ISBLANK(Spreadsheet!C758)),NOT(ISBLANK(Spreadsheet!D758)),ISBLANK(Spreadsheet!E758)),"Dependent lacks a relationship to member.Please select one from the drop-down.",""))</f>
        <v/>
      </c>
      <c r="T758" s="5" t="b">
        <f t="shared" si="53"/>
        <v>1</v>
      </c>
      <c r="U758" s="5" t="b">
        <f>OR(ISBLANK(Spreadsheet!C758),IF(NOT(ISBLANK(Spreadsheet!D758)),NOT(ISBLANK(Spreadsheet!E758)),TRUE))</f>
        <v>1</v>
      </c>
      <c r="V758" s="5" t="b">
        <f>OR(ISBLANK(Spreadsheet!C758), NOT(ISBLANK(Spreadsheet!I758)))</f>
        <v>1</v>
      </c>
      <c r="W758" s="5" t="b">
        <f>OR(ISBLANK(Spreadsheet!D758),NOT(ISBLANK(Spreadsheet!C758)))</f>
        <v>1</v>
      </c>
      <c r="X758" s="155" t="str">
        <f>REPT("0",MIN(FIND({1,2,3,4,5,6,7,8,9},Spreadsheet!C758&amp;"123456789"))-1)&amp;IF(ISBLANK(Spreadsheet!C758),"",SUMPRODUCT(MID(0&amp;Spreadsheet!C758,LARGE(INDEX(ISNUMBER(--MID(Spreadsheet!C758,ROW($1:$225),1))*
 ROW($1:$225),0),ROW($1:$225))+1,1)*10^ROW($1:$225)/10))</f>
        <v/>
      </c>
      <c r="Y758" s="5" t="b">
        <f>IF(NOT(ISBLANK(Spreadsheet!C758)),IF(AND(ISNUMBER(VALUE(Spreadsheet!C758)), LEN(Spreadsheet!C758)=9),TRUE,FALSE),TRUE)</f>
        <v>1</v>
      </c>
      <c r="Z758" s="155" t="str">
        <f>REPT("0",MIN(FIND({1,2,3,4,5,6,7,8,9},Spreadsheet!D758&amp;"123456789"))-1)&amp;IF(ISBLANK(Spreadsheet!D758),"",SUMPRODUCT(MID(0&amp;Spreadsheet!D758,LARGE(INDEX(ISNUMBER(--MID(Spreadsheet!D758,ROW($1:$225),1))*
 ROW($1:$225),0),ROW($1:$225))+1,1)*10^ROW($1:$225)/10))</f>
        <v/>
      </c>
      <c r="AA758" s="5" t="b">
        <f>IF(AND(NOT(ISBLANK(Spreadsheet!D758)),NOT(ISBLANK(Spreadsheet!C758))),IF(AND(ISNUMBER(VALUE(Spreadsheet!D758)), LEN(Spreadsheet!D758)=9),TRUE,FALSE),IF(AND(NOT(ISBLANK(Spreadsheet!D758)),ISBLANK(Spreadsheet!C758)),FALSE,TRUE))</f>
        <v>1</v>
      </c>
      <c r="AB758" s="5" t="b">
        <f>OR(ISBLANK(Spreadsheet!Y758),IF(NOT(ISBLANK(Spreadsheet!Y758)),LEN(Spreadsheet!Y758)=10,ISNUMBER(VALUE(Spreadsheet!Y758))))</f>
        <v>1</v>
      </c>
      <c r="AC758" s="5" t="b">
        <f>OR(ISBLANK(Spreadsheet!AI758), AND(NOT(ISBLANK(Spreadsheet!AJ758)), NOT(ISNUMBER(SEARCH("Waive",Spreadsheet!AJ758)))))</f>
        <v>1</v>
      </c>
      <c r="AD758" s="5" t="b">
        <f>OR(ISBLANK(Spreadsheet!AK758), AND(NOT(ISBLANK(Spreadsheet!AL758)), NOT(ISNUMBER(SEARCH("Waive",Spreadsheet!AL758)))))</f>
        <v>1</v>
      </c>
      <c r="AE758" s="5" t="b">
        <f>OR(ISBLANK(Spreadsheet!AM758), AND(NOT(ISBLANK(Spreadsheet!AN758)), NOT(ISNUMBER(SEARCH("Waive", Spreadsheet!AN758)))))</f>
        <v>1</v>
      </c>
      <c r="AF758" s="5" t="b">
        <f>OR(ISBLANK(Spreadsheet!C758), NOT(ISBLANK(Spreadsheet!D758)),NOT(ISBLANK(Spreadsheet!L758)))</f>
        <v>1</v>
      </c>
      <c r="AG758" s="5" t="b">
        <f>IF(AND(NOT(ISBLANK(Spreadsheet!C758)), NOT(ISBLANK(Spreadsheet!D758)),Spreadsheet!C758&lt;&gt;Spreadsheet!D758),IF(ISERROR(VLOOKUP(Spreadsheet!C758, Spreadsheet!$C$6:'Spreadsheet'!$C757,1,FALSE)), FALSE, TRUE),TRUE)</f>
        <v>1</v>
      </c>
      <c r="AH758" s="5" t="b">
        <f>Spreadsheet!$B$2=Spreadsheet!AD758</f>
        <v>1</v>
      </c>
      <c r="AI758" s="5" t="b">
        <f>IF(ISBLANK(Spreadsheet!G758),TRUE,IF(OR(LEN(Spreadsheet!G758)&gt;1,ISNUMBER(VALUE(Spreadsheet!G758))),FALSE,TRUE))</f>
        <v>1</v>
      </c>
      <c r="AJ758" s="5" t="b">
        <f>OR(ISBLANK(Spreadsheet!C758), NOT(ISBLANK(Spreadsheet!B758)), NOT(ISBLANK(Spreadsheet!D758)))</f>
        <v>1</v>
      </c>
      <c r="AK758" s="5" t="b">
        <f t="array" ref="AK758">IF(OR(AND(ISBLANK(Spreadsheet!E758),ISBLANK(Spreadsheet!D758),NOT(ISBLANK(Spreadsheet!C758))),AND(ISBLANK(Spreadsheet!E758),ISBLANK(Spreadsheet!D758),ISBLANK(Spreadsheet!C758))),TRUE,ISNUMBER(MATCH(TRUE,EXACT(Spreadsheet!E758,Relationships),0)))</f>
        <v>1</v>
      </c>
      <c r="AL758" s="5" t="b">
        <f>IF(NOT(ISBLANK(Spreadsheet!C758)),IF(OR(ISBLANK(Spreadsheet!F758),LEN(Spreadsheet!F758)&gt;40),FALSE,TRUE),TRUE)</f>
        <v>1</v>
      </c>
      <c r="AM758" s="5" t="b">
        <f>IF(NOT(ISBLANK(Spreadsheet!C758)),IF(OR(ISBLANK(Spreadsheet!H758),LEN(Spreadsheet!H758)&gt;40),FALSE,TRUE),TRUE)</f>
        <v>1</v>
      </c>
      <c r="AN758" s="5" t="b">
        <f t="array" ref="AN758">IF(ISBLANK(Spreadsheet!I758),TRUE,ISNUMBER(MATCH(TRUE,EXACT(Spreadsheet!I758,GenderValues),0)))</f>
        <v>1</v>
      </c>
      <c r="AO758" s="5" t="b">
        <f ca="1">IF(ISERROR(DATEVALUE(TEXT(Spreadsheet!J758,"mm/dd/yyyy")) &gt; TODAY()),IF(AND(ISBLANK(Spreadsheet!J758),ISBLANK(Spreadsheet!C758)),TRUE,FALSE),IF(DATEVALUE(TEXT(Spreadsheet!J758,"mm/dd/yyyy")) &gt; TODAY(),FALSE,TRUE))</f>
        <v>1</v>
      </c>
      <c r="AP758" s="5" t="b">
        <f>OR(ISBLANK(Spreadsheet!K758),LEN(Spreadsheet!K758)&lt;=100)</f>
        <v>1</v>
      </c>
      <c r="AQ758" s="5" t="b">
        <f t="array" ref="AQ758">IF(OR(AND(ISBLANK(Spreadsheet!L758),ISBLANK(Spreadsheet!C758)),AND(NOT(ISBLANK(Spreadsheet!C758)),NOT(ISBLANK(Spreadsheet!D758)))),TRUE,ISNUMBER(MATCH(TRUE,EXACT(Spreadsheet!L758,MaritalStatus),0)))</f>
        <v>1</v>
      </c>
      <c r="AR758" s="5" t="b">
        <f ca="1">IF(ISERROR(DATEVALUE(TEXT(Spreadsheet!M758,"mm/dd/yyyy")) &gt; TODAY()),IF(ISBLANK(Spreadsheet!M758),TRUE,FALSE),IF(DATEVALUE(TEXT(Spreadsheet!M758,"mm/dd/yyyy")) &gt; TODAY(),FALSE,TRUE))</f>
        <v>1</v>
      </c>
      <c r="AS758" s="5" t="b">
        <f>OR(ISBLANK(Spreadsheet!N758),LEN(Spreadsheet!N758)&lt;=100)</f>
        <v>1</v>
      </c>
      <c r="AT758" s="5" t="b">
        <f>OR(ISBLANK(Spreadsheet!O758),UPPER(Spreadsheet!O758)="YES")</f>
        <v>1</v>
      </c>
      <c r="AU758" s="5" t="b">
        <f>OR(ISBLANK(Spreadsheet!P758),UPPER(Spreadsheet!P758)="YES")</f>
        <v>1</v>
      </c>
      <c r="AV758" s="5" t="b">
        <f t="array" ref="AV758">IF(ISBLANK(Spreadsheet!Q758),TRUE,ISNUMBER(MATCH(TRUE,EXACT(Spreadsheet!Q758,OnGroupsPriorIns),0)))</f>
        <v>1</v>
      </c>
      <c r="AW758" s="5" t="b">
        <f>OR(ISBLANK(Spreadsheet!R758),UPPER(Spreadsheet!R758)="YES")</f>
        <v>1</v>
      </c>
      <c r="AX758" s="5" t="b">
        <f>OR(ISBLANK(Spreadsheet!S758),UPPER(Spreadsheet!S758)="YES")</f>
        <v>1</v>
      </c>
      <c r="AY758" s="5" t="b">
        <f>OR(AND(ISBLANK(Spreadsheet!C758),LEN(Spreadsheet!T758)=0),AND(NOT(ISBLANK(Spreadsheet!C758)),LEN(Spreadsheet!T758)&gt;0,LEN(Spreadsheet!T758)&lt;=50))</f>
        <v>1</v>
      </c>
      <c r="AZ758" s="5" t="b">
        <f>OR(LEN(Spreadsheet!U758)=0,AND(LEN(Spreadsheet!U758)&gt;0,LEN(Spreadsheet!U758)&lt;=50))</f>
        <v>1</v>
      </c>
      <c r="BA758" s="5" t="b">
        <f>OR(AND(ISBLANK(Spreadsheet!C758),LEN(Spreadsheet!V758)=0),AND(NOT(ISBLANK(Spreadsheet!C758)),LEN(Spreadsheet!V758)&gt;0,LEN(Spreadsheet!V758)&lt;=50))</f>
        <v>1</v>
      </c>
      <c r="BB758" s="5" t="b">
        <f t="array" ref="BB758">IF(AND(ISBLANK(Spreadsheet!C758),LEN(Spreadsheet!W758)=0),TRUE,ISNUMBER(MATCH(TRUE,EXACT(Spreadsheet!W758,States),0)))</f>
        <v>1</v>
      </c>
      <c r="BC758" s="5" t="b">
        <f>OR(AND(ISBLANK(Spreadsheet!C758),LEN(Spreadsheet!X758)=0),AND(NOT(ISBLANK(Spreadsheet!C758)),LEN(Spreadsheet!X758)&gt;0,LEN(Spreadsheet!X758)=5,ISNUMBER(VALUE(Spreadsheet!X758))))</f>
        <v>1</v>
      </c>
      <c r="BD758" s="5" t="b">
        <f>OR(ISBLANK(Spreadsheet!Z758),LEN(Spreadsheet!Z758)&lt;=50)</f>
        <v>1</v>
      </c>
      <c r="BE758" s="5" t="b">
        <f>ISBLANK(Spreadsheet!AA758)</f>
        <v>1</v>
      </c>
      <c r="BF758" s="5" t="b">
        <f>ISBLANK(Spreadsheet!AB758)</f>
        <v>1</v>
      </c>
      <c r="BG758" s="5" t="b">
        <f>IF(ISERROR(DATEVALUE(TEXT(Spreadsheet!AC758,"mm/dd/yyyy")) &gt; DATEVALUE(TEXT(Spreadsheet!J758,"mm/dd/yyyy"))),IF(OR(AND(ISBLANK(Spreadsheet!AC758),ISBLANK(Spreadsheet!C758)),AND(NOT(ISBLANK(Spreadsheet!C758)),ISBLANK(Spreadsheet!AC758),NOT(ISBLANK(Spreadsheet!D758)))),TRUE,FALSE),IF(DATEVALUE(TEXT(Spreadsheet!AC758,"mm/dd/yyyy")) &gt; DATEVALUE(TEXT(Spreadsheet!J758,"mm/dd/yyyy")),TRUE,FALSE))</f>
        <v>1</v>
      </c>
      <c r="BH758" s="5" t="b">
        <f>OR(AND(ISBLANK(Spreadsheet!C758),ISBLANK(Spreadsheet!AE758)),AND(NOT(ISBLANK(Spreadsheet!C758)),NOT(ISBLANK(Spreadsheet!D758)),ISBLANK(Spreadsheet!AE758)),AND(NOT(ISBLANK(Spreadsheet!C758)),ISBLANK(Spreadsheet!D758),NOT(ISBLANK(Spreadsheet!AE758)),LEN(Spreadsheet!AE758)&lt;=100))</f>
        <v>1</v>
      </c>
      <c r="BI758" s="5" t="b">
        <f t="array" ref="BI758">IF(ISBLANK(Spreadsheet!AF758),TRUE,ISNUMBER(MATCH(TRUE,EXACT(Spreadsheet!AF758,CobraShortReasons),0)))</f>
        <v>1</v>
      </c>
      <c r="BJ758" s="5" t="b">
        <f ca="1">IF(ISERROR(DATEVALUE(TEXT(Spreadsheet!AG758,"mm/dd/yyyy")) &gt; TODAY()),IF(ISBLANK(Spreadsheet!AG758),TRUE,FALSE),IF(DATEVALUE(TEXT(Spreadsheet!AG758,"mm/dd/yyyy")) &gt; TODAY(),FALSE,TRUE))</f>
        <v>1</v>
      </c>
      <c r="BK758" s="5" t="b">
        <f>OR(ISBLANK(Spreadsheet!AH758),LEN(Spreadsheet!AH758)&lt;=25)</f>
        <v>1</v>
      </c>
      <c r="BL758" s="5" t="b">
        <f t="array" aca="1" ref="BL758" ca="1">IF(ISBLANK(Spreadsheet!AI758),TRUE,ISNUMBER(MATCH(TRUE,EXACT(Spreadsheet!AI758,INDIRECT(Spreadsheet!$D$2)),0)))</f>
        <v>1</v>
      </c>
      <c r="BM758" s="5" t="b">
        <f t="array" aca="1" ref="BM758" ca="1">IF(ISBLANK(Spreadsheet!AJ758),TRUE,ISNUMBER(MATCH(TRUE,EXACT(Spreadsheet!AJ758,INDIRECT(Spreadsheet!BJ758)),0)))</f>
        <v>1</v>
      </c>
      <c r="BN758" s="5" t="b">
        <f t="array" ref="BN758">IF(ISBLANK(Spreadsheet!AK758),TRUE,ISNUMBER(MATCH(TRUE,EXACT(Spreadsheet!AK758,DentalPlans),0)))</f>
        <v>1</v>
      </c>
      <c r="BO758" s="5" t="b">
        <f t="array" aca="1" ref="BO758" ca="1">IF(ISBLANK(Spreadsheet!AL758),TRUE,ISNUMBER(MATCH(TRUE,EXACT(Spreadsheet!AL758,INDIRECT(Spreadsheet!BK758)),0)))</f>
        <v>1</v>
      </c>
      <c r="BP758" s="5" t="b">
        <f t="array" ref="BP758">IF(ISBLANK(Spreadsheet!AM758),TRUE,ISNUMBER(MATCH(TRUE,EXACT(Spreadsheet!AM758,VisionPlans),0)))</f>
        <v>1</v>
      </c>
      <c r="BQ758" s="5" t="b">
        <f t="array" aca="1" ref="BQ758" ca="1">IF(ISBLANK(Spreadsheet!AN758),TRUE,ISNUMBER(MATCH(TRUE,EXACT(Spreadsheet!AN758,INDIRECT(Spreadsheet!BL758)),0)))</f>
        <v>1</v>
      </c>
      <c r="BR758" s="5" t="b">
        <f t="array" ref="BR758">IF(ISBLANK(Spreadsheet!AO758),TRUE,ISNUMBER(MATCH(TRUE,EXACT(Spreadsheet!AO758,LifeBenefitClasses),0)))</f>
        <v>1</v>
      </c>
      <c r="BS758" s="5" t="b">
        <f>IF(OR(ISBLANK(Spreadsheet!AO758), Spreadsheet!AO758="Waive"),IF(ISBLANK(Spreadsheet!AP758),TRUE,FALSE),IF(OR(AND(NOT(ISBLANK(Spreadsheet!AO758)),ISBLANK(Spreadsheet!AP758)),NOT(ISNUMBER(VALUE(Spreadsheet!AP758)))),FALSE,IF(OR(AND(Spreadsheet!AP758&lt;6,MOD(Spreadsheet!AP758*10,5)=0), MOD(Spreadsheet!AP758,5000)=0),TRUE,FALSE)))</f>
        <v>1</v>
      </c>
      <c r="BT758" s="5" t="b">
        <f t="array" ref="BT758">IF(ISBLANK(Spreadsheet!AQ758),TRUE,ISNUMBER(MATCH(TRUE,EXACT(Spreadsheet!AQ758,EnrollWaive),0)))</f>
        <v>1</v>
      </c>
      <c r="BU758" s="5" t="b">
        <f t="array" ref="BU758">IF(ISBLANK(Spreadsheet!AR758),TRUE,ISNUMBER(MATCH(TRUE,EXACT(Spreadsheet!AR758,LifeBenefitClasses),0)))</f>
        <v>1</v>
      </c>
      <c r="BV758" s="5" t="b">
        <f>IF(OR(ISBLANK(Spreadsheet!AR758), Spreadsheet!AR758="Waive"),IF(ISBLANK(Spreadsheet!AS758),TRUE,FALSE),IF(OR(AND(NOT(ISBLANK(Spreadsheet!AR758)),ISBLANK(Spreadsheet!AS758)),NOT(ISNUMBER(VALUE(Spreadsheet!AS758)))),FALSE,IF(OR(AND(Spreadsheet!AS758&lt;6,MOD(Spreadsheet!AS758*10,5)=0), MOD(Spreadsheet!AS758,10000)=0),TRUE,FALSE)))</f>
        <v>1</v>
      </c>
      <c r="BW758" s="5" t="b">
        <f t="array" ref="BW758">IF(ISBLANK(Spreadsheet!AT758),TRUE,ISNUMBER(MATCH(TRUE,EXACT(Spreadsheet!AT758,LifeBenefitClasses),0)))</f>
        <v>1</v>
      </c>
      <c r="BX758" s="5" t="b">
        <f>IF(OR(ISBLANK(Spreadsheet!AT758), Spreadsheet!AT758="Waive"),IF(ISBLANK(Spreadsheet!AU758),TRUE,FALSE),IF(OR(AND(NOT(ISBLANK(Spreadsheet!AT758)),ISBLANK(Spreadsheet!AU758)),NOT(ISNUMBER(VALUE(Spreadsheet!AU758)))),FALSE,IF(AND(NOT(OR(ISBLANK(Spreadsheet!AT758),Spreadsheet!AT758="Waive")),NOT(OR(ISBLANK(Spreadsheet!AR758),Spreadsheet!AR758="Waive")),MOD(Spreadsheet!AU758,5000)=0, Spreadsheet!AU758&lt;=(Spreadsheet!AS758*0.5)),TRUE,FALSE)))</f>
        <v>1</v>
      </c>
      <c r="BY758" s="5" t="b">
        <f t="array" ref="BY758">IF(ISBLANK(Spreadsheet!AV758),TRUE,ISNUMBER(MATCH(TRUE,EXACT(Spreadsheet!AV758,EnrollWaive),0)))</f>
        <v>1</v>
      </c>
      <c r="BZ758" s="5" t="b">
        <f t="array" ref="BZ758">IF(ISBLANK(Spreadsheet!AW758),TRUE,ISNUMBER(MATCH(TRUE,EXACT(Spreadsheet!AW758,LifeBenefitClasses),0)))</f>
        <v>1</v>
      </c>
      <c r="CA758" s="5" t="b">
        <f t="array" ref="CA758">IF(ISBLANK(Spreadsheet!AX758),TRUE,ISNUMBER(MATCH(TRUE,EXACT(Spreadsheet!AX758,LifeBenefitClasses),0)))</f>
        <v>1</v>
      </c>
      <c r="CB758" s="5" t="b">
        <f t="array" ref="CB758">IF(ISBLANK(Spreadsheet!AY758),TRUE,ISNUMBER(MATCH(TRUE,EXACT(Spreadsheet!AY758,LifeBenefitClasses),0)))</f>
        <v>1</v>
      </c>
      <c r="CC758" s="5" t="b">
        <f t="array" ref="CC758">IF(ISBLANK(Spreadsheet!AZ758),TRUE,ISNUMBER(MATCH(TRUE,EXACT(Spreadsheet!AZ758,LifeBenefitClasses),0)))</f>
        <v>1</v>
      </c>
      <c r="CD758" s="5" t="b">
        <f t="array" ref="CD758">IF(ISBLANK(Spreadsheet!BA758),TRUE,ISNUMBER(MATCH(TRUE,EXACT(Spreadsheet!BA758,LifeBenefitClasses),0)))</f>
        <v>1</v>
      </c>
      <c r="CE758" s="5" t="b">
        <f>IF(OR(ISBLANK(Spreadsheet!BA758), Spreadsheet!BA758="Waive"),IF(ISBLANK(Spreadsheet!BB758),TRUE,FALSE),IF(OR(AND(NOT(ISBLANK(Spreadsheet!BA758)),ISBLANK(Spreadsheet!BB758)),NOT(ISNUMBER(VALUE(Spreadsheet!BB758))),ISBLANK(Spreadsheet!BC758),NOT(ISNUMBER(VALUE(Spreadsheet!BC758)))),FALSE,IF(AND(Spreadsheet!BB758&gt;=50000,Spreadsheet!BB758&lt;=250000,MOD(Spreadsheet!BB758,10000)=0,Spreadsheet!BB758&lt;=(10*Spreadsheet!BC758)),TRUE,FALSE)))</f>
        <v>1</v>
      </c>
      <c r="CF758" s="5" t="b">
        <f>IF(NOT(ISBLANK(Spreadsheet!BC758)),AND(ISNUMBER(VALUE(Spreadsheet!BC758)),Spreadsheet!BC758&gt;0),AND(OR(ISBLANK(Spreadsheet!AO758),Spreadsheet!AO758="Waive",AND(NOT(OR(ISBLANK(Spreadsheet!AO758),Spreadsheet!AO758="Waive")),Spreadsheet!AP758&gt;=6)),OR(ISBLANK(Spreadsheet!AR758),AND(NOT(OR(ISBLANK(Spreadsheet!AR758),Spreadsheet!AR758="Waive")),Spreadsheet!AS758&gt;=6)),OR(ISBLANK(Spreadsheet!AW758)),OR(ISBLANK(Spreadsheet!AX758)),OR(ISBLANK(Spreadsheet!AY758)),OR(ISBLANK(Spreadsheet!AZ758)),OR(ISBLANK(Spreadsheet!BA758),Spreadsheet!BA758="Waive")))</f>
        <v>1</v>
      </c>
      <c r="CG758" s="5" t="b">
        <f t="shared" ca="1" si="51"/>
        <v>1</v>
      </c>
    </row>
    <row r="759" spans="8:85" x14ac:dyDescent="0.3">
      <c r="H759" s="5">
        <f t="shared" ca="1" si="52"/>
        <v>2</v>
      </c>
      <c r="I759" s="5" t="str">
        <f t="shared" ca="1" si="50"/>
        <v/>
      </c>
      <c r="J759" s="5" t="str">
        <f>IF(AND(NOT(ISBLANK(Spreadsheet!C759)),ISBLANK(Spreadsheet!D759)),Spreadsheet!F759&amp;" "&amp;Spreadsheet!H759,"")</f>
        <v/>
      </c>
      <c r="K759" s="5">
        <f>IF(AND(NOT(ISBLANK(Spreadsheet!C759)),ISBLANK(Spreadsheet!D759)),COUNTIFS(Spreadsheet!E760:E$786,"=Child",Spreadsheet!C760:C$786, "="&amp;Spreadsheet!C759) + COUNTIFS(Spreadsheet!E760:E$786,"=Step-child",Spreadsheet!C760:C$786, "="&amp;Spreadsheet!C759),0)</f>
        <v>0</v>
      </c>
      <c r="L759" s="5">
        <f>IF(NOT(ISBLANK(J759)),COUNTIFS(Spreadsheet!E760:E$786,"=Wife",Spreadsheet!C760:C$786, "="&amp;Spreadsheet!C759) + COUNTIFS(Spreadsheet!E760:E$786,"=Husband",Spreadsheet!C760:C$786, "="&amp;Spreadsheet!C759),0)</f>
        <v>0</v>
      </c>
      <c r="M759" s="5">
        <f>IF(NOT(ISBLANK(Spreadsheet!AJ759)),VLOOKUP(Spreadsheet!AJ759,'Drop Downs'!$P$2:$R$16,3,FALSE),0)</f>
        <v>0</v>
      </c>
      <c r="N759" s="5">
        <f>IF(NOT(ISBLANK(Spreadsheet!AJ759)), VLOOKUP(Spreadsheet!AJ759,'Drop Downs'!$P$2:$R$16,2,FALSE),0)</f>
        <v>0</v>
      </c>
      <c r="O759" s="5">
        <f>IF(NOT(ISBLANK(Spreadsheet!AL759)),VLOOKUP(Spreadsheet!AL759,'Drop Downs'!$P$2:$R$16,3,FALSE), 0)</f>
        <v>0</v>
      </c>
      <c r="P759" s="5">
        <f>IF(NOT(ISBLANK(Spreadsheet!AL759)),VLOOKUP(Spreadsheet!AL759,'Drop Downs'!$P$2:$R$16,2,FALSE),0)</f>
        <v>0</v>
      </c>
      <c r="Q759" s="5">
        <f>IF(NOT(ISBLANK(Spreadsheet!AN759)),VLOOKUP(Spreadsheet!AN759,'Drop Downs'!$P$2:$R$16,3,FALSE),0)</f>
        <v>0</v>
      </c>
      <c r="R759" s="5">
        <f>IF(NOT(ISBLANK(Spreadsheet!AN759)),VLOOKUP(Spreadsheet!AN759,'Drop Downs'!$P$2:$R$16,2,FALSE),0)</f>
        <v>0</v>
      </c>
      <c r="S759" s="5" t="str">
        <f>IF(OR(M759&gt;K759,N759&gt;L759,O759&gt;K759, Q759&gt;K759,N759&gt;L759, P759&gt;L759, R759&gt;L759),"Member currently has a coverage election over what he/she needs.  Please add more dependents or adjust the coverage election.","")&amp;(IF(AND(NOT(ISBLANK(Spreadsheet!C759)),NOT(ISBLANK(Spreadsheet!D759)),ISBLANK(Spreadsheet!E759)),"Dependent lacks a relationship to member.Please select one from the drop-down.",""))</f>
        <v/>
      </c>
      <c r="T759" s="5" t="b">
        <f t="shared" si="53"/>
        <v>1</v>
      </c>
      <c r="U759" s="5" t="b">
        <f>OR(ISBLANK(Spreadsheet!C759),IF(NOT(ISBLANK(Spreadsheet!D759)),NOT(ISBLANK(Spreadsheet!E759)),TRUE))</f>
        <v>1</v>
      </c>
      <c r="V759" s="5" t="b">
        <f>OR(ISBLANK(Spreadsheet!C759), NOT(ISBLANK(Spreadsheet!I759)))</f>
        <v>1</v>
      </c>
      <c r="W759" s="5" t="b">
        <f>OR(ISBLANK(Spreadsheet!D759),NOT(ISBLANK(Spreadsheet!C759)))</f>
        <v>1</v>
      </c>
      <c r="X759" s="155" t="str">
        <f>REPT("0",MIN(FIND({1,2,3,4,5,6,7,8,9},Spreadsheet!C759&amp;"123456789"))-1)&amp;IF(ISBLANK(Spreadsheet!C759),"",SUMPRODUCT(MID(0&amp;Spreadsheet!C759,LARGE(INDEX(ISNUMBER(--MID(Spreadsheet!C759,ROW($1:$225),1))*
 ROW($1:$225),0),ROW($1:$225))+1,1)*10^ROW($1:$225)/10))</f>
        <v/>
      </c>
      <c r="Y759" s="5" t="b">
        <f>IF(NOT(ISBLANK(Spreadsheet!C759)),IF(AND(ISNUMBER(VALUE(Spreadsheet!C759)), LEN(Spreadsheet!C759)=9),TRUE,FALSE),TRUE)</f>
        <v>1</v>
      </c>
      <c r="Z759" s="155" t="str">
        <f>REPT("0",MIN(FIND({1,2,3,4,5,6,7,8,9},Spreadsheet!D759&amp;"123456789"))-1)&amp;IF(ISBLANK(Spreadsheet!D759),"",SUMPRODUCT(MID(0&amp;Spreadsheet!D759,LARGE(INDEX(ISNUMBER(--MID(Spreadsheet!D759,ROW($1:$225),1))*
 ROW($1:$225),0),ROW($1:$225))+1,1)*10^ROW($1:$225)/10))</f>
        <v/>
      </c>
      <c r="AA759" s="5" t="b">
        <f>IF(AND(NOT(ISBLANK(Spreadsheet!D759)),NOT(ISBLANK(Spreadsheet!C759))),IF(AND(ISNUMBER(VALUE(Spreadsheet!D759)), LEN(Spreadsheet!D759)=9),TRUE,FALSE),IF(AND(NOT(ISBLANK(Spreadsheet!D759)),ISBLANK(Spreadsheet!C759)),FALSE,TRUE))</f>
        <v>1</v>
      </c>
      <c r="AB759" s="5" t="b">
        <f>OR(ISBLANK(Spreadsheet!Y759),IF(NOT(ISBLANK(Spreadsheet!Y759)),LEN(Spreadsheet!Y759)=10,ISNUMBER(VALUE(Spreadsheet!Y759))))</f>
        <v>1</v>
      </c>
      <c r="AC759" s="5" t="b">
        <f>OR(ISBLANK(Spreadsheet!AI759), AND(NOT(ISBLANK(Spreadsheet!AJ759)), NOT(ISNUMBER(SEARCH("Waive",Spreadsheet!AJ759)))))</f>
        <v>1</v>
      </c>
      <c r="AD759" s="5" t="b">
        <f>OR(ISBLANK(Spreadsheet!AK759), AND(NOT(ISBLANK(Spreadsheet!AL759)), NOT(ISNUMBER(SEARCH("Waive",Spreadsheet!AL759)))))</f>
        <v>1</v>
      </c>
      <c r="AE759" s="5" t="b">
        <f>OR(ISBLANK(Spreadsheet!AM759), AND(NOT(ISBLANK(Spreadsheet!AN759)), NOT(ISNUMBER(SEARCH("Waive", Spreadsheet!AN759)))))</f>
        <v>1</v>
      </c>
      <c r="AF759" s="5" t="b">
        <f>OR(ISBLANK(Spreadsheet!C759), NOT(ISBLANK(Spreadsheet!D759)),NOT(ISBLANK(Spreadsheet!L759)))</f>
        <v>1</v>
      </c>
      <c r="AG759" s="5" t="b">
        <f>IF(AND(NOT(ISBLANK(Spreadsheet!C759)), NOT(ISBLANK(Spreadsheet!D759)),Spreadsheet!C759&lt;&gt;Spreadsheet!D759),IF(ISERROR(VLOOKUP(Spreadsheet!C759, Spreadsheet!$C$6:'Spreadsheet'!$C758,1,FALSE)), FALSE, TRUE),TRUE)</f>
        <v>1</v>
      </c>
      <c r="AH759" s="5" t="b">
        <f>Spreadsheet!$B$2=Spreadsheet!AD759</f>
        <v>1</v>
      </c>
      <c r="AI759" s="5" t="b">
        <f>IF(ISBLANK(Spreadsheet!G759),TRUE,IF(OR(LEN(Spreadsheet!G759)&gt;1,ISNUMBER(VALUE(Spreadsheet!G759))),FALSE,TRUE))</f>
        <v>1</v>
      </c>
      <c r="AJ759" s="5" t="b">
        <f>OR(ISBLANK(Spreadsheet!C759), NOT(ISBLANK(Spreadsheet!B759)), NOT(ISBLANK(Spreadsheet!D759)))</f>
        <v>1</v>
      </c>
      <c r="AK759" s="5" t="b">
        <f t="array" ref="AK759">IF(OR(AND(ISBLANK(Spreadsheet!E759),ISBLANK(Spreadsheet!D759),NOT(ISBLANK(Spreadsheet!C759))),AND(ISBLANK(Spreadsheet!E759),ISBLANK(Spreadsheet!D759),ISBLANK(Spreadsheet!C759))),TRUE,ISNUMBER(MATCH(TRUE,EXACT(Spreadsheet!E759,Relationships),0)))</f>
        <v>1</v>
      </c>
      <c r="AL759" s="5" t="b">
        <f>IF(NOT(ISBLANK(Spreadsheet!C759)),IF(OR(ISBLANK(Spreadsheet!F759),LEN(Spreadsheet!F759)&gt;40),FALSE,TRUE),TRUE)</f>
        <v>1</v>
      </c>
      <c r="AM759" s="5" t="b">
        <f>IF(NOT(ISBLANK(Spreadsheet!C759)),IF(OR(ISBLANK(Spreadsheet!H759),LEN(Spreadsheet!H759)&gt;40),FALSE,TRUE),TRUE)</f>
        <v>1</v>
      </c>
      <c r="AN759" s="5" t="b">
        <f t="array" ref="AN759">IF(ISBLANK(Spreadsheet!I759),TRUE,ISNUMBER(MATCH(TRUE,EXACT(Spreadsheet!I759,GenderValues),0)))</f>
        <v>1</v>
      </c>
      <c r="AO759" s="5" t="b">
        <f ca="1">IF(ISERROR(DATEVALUE(TEXT(Spreadsheet!J759,"mm/dd/yyyy")) &gt; TODAY()),IF(AND(ISBLANK(Spreadsheet!J759),ISBLANK(Spreadsheet!C759)),TRUE,FALSE),IF(DATEVALUE(TEXT(Spreadsheet!J759,"mm/dd/yyyy")) &gt; TODAY(),FALSE,TRUE))</f>
        <v>1</v>
      </c>
      <c r="AP759" s="5" t="b">
        <f>OR(ISBLANK(Spreadsheet!K759),LEN(Spreadsheet!K759)&lt;=100)</f>
        <v>1</v>
      </c>
      <c r="AQ759" s="5" t="b">
        <f t="array" ref="AQ759">IF(OR(AND(ISBLANK(Spreadsheet!L759),ISBLANK(Spreadsheet!C759)),AND(NOT(ISBLANK(Spreadsheet!C759)),NOT(ISBLANK(Spreadsheet!D759)))),TRUE,ISNUMBER(MATCH(TRUE,EXACT(Spreadsheet!L759,MaritalStatus),0)))</f>
        <v>1</v>
      </c>
      <c r="AR759" s="5" t="b">
        <f ca="1">IF(ISERROR(DATEVALUE(TEXT(Spreadsheet!M759,"mm/dd/yyyy")) &gt; TODAY()),IF(ISBLANK(Spreadsheet!M759),TRUE,FALSE),IF(DATEVALUE(TEXT(Spreadsheet!M759,"mm/dd/yyyy")) &gt; TODAY(),FALSE,TRUE))</f>
        <v>1</v>
      </c>
      <c r="AS759" s="5" t="b">
        <f>OR(ISBLANK(Spreadsheet!N759),LEN(Spreadsheet!N759)&lt;=100)</f>
        <v>1</v>
      </c>
      <c r="AT759" s="5" t="b">
        <f>OR(ISBLANK(Spreadsheet!O759),UPPER(Spreadsheet!O759)="YES")</f>
        <v>1</v>
      </c>
      <c r="AU759" s="5" t="b">
        <f>OR(ISBLANK(Spreadsheet!P759),UPPER(Spreadsheet!P759)="YES")</f>
        <v>1</v>
      </c>
      <c r="AV759" s="5" t="b">
        <f t="array" ref="AV759">IF(ISBLANK(Spreadsheet!Q759),TRUE,ISNUMBER(MATCH(TRUE,EXACT(Spreadsheet!Q759,OnGroupsPriorIns),0)))</f>
        <v>1</v>
      </c>
      <c r="AW759" s="5" t="b">
        <f>OR(ISBLANK(Spreadsheet!R759),UPPER(Spreadsheet!R759)="YES")</f>
        <v>1</v>
      </c>
      <c r="AX759" s="5" t="b">
        <f>OR(ISBLANK(Spreadsheet!S759),UPPER(Spreadsheet!S759)="YES")</f>
        <v>1</v>
      </c>
      <c r="AY759" s="5" t="b">
        <f>OR(AND(ISBLANK(Spreadsheet!C759),LEN(Spreadsheet!T759)=0),AND(NOT(ISBLANK(Spreadsheet!C759)),LEN(Spreadsheet!T759)&gt;0,LEN(Spreadsheet!T759)&lt;=50))</f>
        <v>1</v>
      </c>
      <c r="AZ759" s="5" t="b">
        <f>OR(LEN(Spreadsheet!U759)=0,AND(LEN(Spreadsheet!U759)&gt;0,LEN(Spreadsheet!U759)&lt;=50))</f>
        <v>1</v>
      </c>
      <c r="BA759" s="5" t="b">
        <f>OR(AND(ISBLANK(Spreadsheet!C759),LEN(Spreadsheet!V759)=0),AND(NOT(ISBLANK(Spreadsheet!C759)),LEN(Spreadsheet!V759)&gt;0,LEN(Spreadsheet!V759)&lt;=50))</f>
        <v>1</v>
      </c>
      <c r="BB759" s="5" t="b">
        <f t="array" ref="BB759">IF(AND(ISBLANK(Spreadsheet!C759),LEN(Spreadsheet!W759)=0),TRUE,ISNUMBER(MATCH(TRUE,EXACT(Spreadsheet!W759,States),0)))</f>
        <v>1</v>
      </c>
      <c r="BC759" s="5" t="b">
        <f>OR(AND(ISBLANK(Spreadsheet!C759),LEN(Spreadsheet!X759)=0),AND(NOT(ISBLANK(Spreadsheet!C759)),LEN(Spreadsheet!X759)&gt;0,LEN(Spreadsheet!X759)=5,ISNUMBER(VALUE(Spreadsheet!X759))))</f>
        <v>1</v>
      </c>
      <c r="BD759" s="5" t="b">
        <f>OR(ISBLANK(Spreadsheet!Z759),LEN(Spreadsheet!Z759)&lt;=50)</f>
        <v>1</v>
      </c>
      <c r="BE759" s="5" t="b">
        <f>ISBLANK(Spreadsheet!AA759)</f>
        <v>1</v>
      </c>
      <c r="BF759" s="5" t="b">
        <f>ISBLANK(Spreadsheet!AB759)</f>
        <v>1</v>
      </c>
      <c r="BG759" s="5" t="b">
        <f>IF(ISERROR(DATEVALUE(TEXT(Spreadsheet!AC759,"mm/dd/yyyy")) &gt; DATEVALUE(TEXT(Spreadsheet!J759,"mm/dd/yyyy"))),IF(OR(AND(ISBLANK(Spreadsheet!AC759),ISBLANK(Spreadsheet!C759)),AND(NOT(ISBLANK(Spreadsheet!C759)),ISBLANK(Spreadsheet!AC759),NOT(ISBLANK(Spreadsheet!D759)))),TRUE,FALSE),IF(DATEVALUE(TEXT(Spreadsheet!AC759,"mm/dd/yyyy")) &gt; DATEVALUE(TEXT(Spreadsheet!J759,"mm/dd/yyyy")),TRUE,FALSE))</f>
        <v>1</v>
      </c>
      <c r="BH759" s="5" t="b">
        <f>OR(AND(ISBLANK(Spreadsheet!C759),ISBLANK(Spreadsheet!AE759)),AND(NOT(ISBLANK(Spreadsheet!C759)),NOT(ISBLANK(Spreadsheet!D759)),ISBLANK(Spreadsheet!AE759)),AND(NOT(ISBLANK(Spreadsheet!C759)),ISBLANK(Spreadsheet!D759),NOT(ISBLANK(Spreadsheet!AE759)),LEN(Spreadsheet!AE759)&lt;=100))</f>
        <v>1</v>
      </c>
      <c r="BI759" s="5" t="b">
        <f t="array" ref="BI759">IF(ISBLANK(Spreadsheet!AF759),TRUE,ISNUMBER(MATCH(TRUE,EXACT(Spreadsheet!AF759,CobraShortReasons),0)))</f>
        <v>1</v>
      </c>
      <c r="BJ759" s="5" t="b">
        <f ca="1">IF(ISERROR(DATEVALUE(TEXT(Spreadsheet!AG759,"mm/dd/yyyy")) &gt; TODAY()),IF(ISBLANK(Spreadsheet!AG759),TRUE,FALSE),IF(DATEVALUE(TEXT(Spreadsheet!AG759,"mm/dd/yyyy")) &gt; TODAY(),FALSE,TRUE))</f>
        <v>1</v>
      </c>
      <c r="BK759" s="5" t="b">
        <f>OR(ISBLANK(Spreadsheet!AH759),LEN(Spreadsheet!AH759)&lt;=25)</f>
        <v>1</v>
      </c>
      <c r="BL759" s="5" t="b">
        <f t="array" aca="1" ref="BL759" ca="1">IF(ISBLANK(Spreadsheet!AI759),TRUE,ISNUMBER(MATCH(TRUE,EXACT(Spreadsheet!AI759,INDIRECT(Spreadsheet!$D$2)),0)))</f>
        <v>1</v>
      </c>
      <c r="BM759" s="5" t="b">
        <f t="array" aca="1" ref="BM759" ca="1">IF(ISBLANK(Spreadsheet!AJ759),TRUE,ISNUMBER(MATCH(TRUE,EXACT(Spreadsheet!AJ759,INDIRECT(Spreadsheet!BJ759)),0)))</f>
        <v>1</v>
      </c>
      <c r="BN759" s="5" t="b">
        <f t="array" ref="BN759">IF(ISBLANK(Spreadsheet!AK759),TRUE,ISNUMBER(MATCH(TRUE,EXACT(Spreadsheet!AK759,DentalPlans),0)))</f>
        <v>1</v>
      </c>
      <c r="BO759" s="5" t="b">
        <f t="array" aca="1" ref="BO759" ca="1">IF(ISBLANK(Spreadsheet!AL759),TRUE,ISNUMBER(MATCH(TRUE,EXACT(Spreadsheet!AL759,INDIRECT(Spreadsheet!BK759)),0)))</f>
        <v>1</v>
      </c>
      <c r="BP759" s="5" t="b">
        <f t="array" ref="BP759">IF(ISBLANK(Spreadsheet!AM759),TRUE,ISNUMBER(MATCH(TRUE,EXACT(Spreadsheet!AM759,VisionPlans),0)))</f>
        <v>1</v>
      </c>
      <c r="BQ759" s="5" t="b">
        <f t="array" aca="1" ref="BQ759" ca="1">IF(ISBLANK(Spreadsheet!AN759),TRUE,ISNUMBER(MATCH(TRUE,EXACT(Spreadsheet!AN759,INDIRECT(Spreadsheet!BL759)),0)))</f>
        <v>1</v>
      </c>
      <c r="BR759" s="5" t="b">
        <f t="array" ref="BR759">IF(ISBLANK(Spreadsheet!AO759),TRUE,ISNUMBER(MATCH(TRUE,EXACT(Spreadsheet!AO759,LifeBenefitClasses),0)))</f>
        <v>1</v>
      </c>
      <c r="BS759" s="5" t="b">
        <f>IF(OR(ISBLANK(Spreadsheet!AO759), Spreadsheet!AO759="Waive"),IF(ISBLANK(Spreadsheet!AP759),TRUE,FALSE),IF(OR(AND(NOT(ISBLANK(Spreadsheet!AO759)),ISBLANK(Spreadsheet!AP759)),NOT(ISNUMBER(VALUE(Spreadsheet!AP759)))),FALSE,IF(OR(AND(Spreadsheet!AP759&lt;6,MOD(Spreadsheet!AP759*10,5)=0), MOD(Spreadsheet!AP759,5000)=0),TRUE,FALSE)))</f>
        <v>1</v>
      </c>
      <c r="BT759" s="5" t="b">
        <f t="array" ref="BT759">IF(ISBLANK(Spreadsheet!AQ759),TRUE,ISNUMBER(MATCH(TRUE,EXACT(Spreadsheet!AQ759,EnrollWaive),0)))</f>
        <v>1</v>
      </c>
      <c r="BU759" s="5" t="b">
        <f t="array" ref="BU759">IF(ISBLANK(Spreadsheet!AR759),TRUE,ISNUMBER(MATCH(TRUE,EXACT(Spreadsheet!AR759,LifeBenefitClasses),0)))</f>
        <v>1</v>
      </c>
      <c r="BV759" s="5" t="b">
        <f>IF(OR(ISBLANK(Spreadsheet!AR759), Spreadsheet!AR759="Waive"),IF(ISBLANK(Spreadsheet!AS759),TRUE,FALSE),IF(OR(AND(NOT(ISBLANK(Spreadsheet!AR759)),ISBLANK(Spreadsheet!AS759)),NOT(ISNUMBER(VALUE(Spreadsheet!AS759)))),FALSE,IF(OR(AND(Spreadsheet!AS759&lt;6,MOD(Spreadsheet!AS759*10,5)=0), MOD(Spreadsheet!AS759,10000)=0),TRUE,FALSE)))</f>
        <v>1</v>
      </c>
      <c r="BW759" s="5" t="b">
        <f t="array" ref="BW759">IF(ISBLANK(Spreadsheet!AT759),TRUE,ISNUMBER(MATCH(TRUE,EXACT(Spreadsheet!AT759,LifeBenefitClasses),0)))</f>
        <v>1</v>
      </c>
      <c r="BX759" s="5" t="b">
        <f>IF(OR(ISBLANK(Spreadsheet!AT759), Spreadsheet!AT759="Waive"),IF(ISBLANK(Spreadsheet!AU759),TRUE,FALSE),IF(OR(AND(NOT(ISBLANK(Spreadsheet!AT759)),ISBLANK(Spreadsheet!AU759)),NOT(ISNUMBER(VALUE(Spreadsheet!AU759)))),FALSE,IF(AND(NOT(OR(ISBLANK(Spreadsheet!AT759),Spreadsheet!AT759="Waive")),NOT(OR(ISBLANK(Spreadsheet!AR759),Spreadsheet!AR759="Waive")),MOD(Spreadsheet!AU759,5000)=0, Spreadsheet!AU759&lt;=(Spreadsheet!AS759*0.5)),TRUE,FALSE)))</f>
        <v>1</v>
      </c>
      <c r="BY759" s="5" t="b">
        <f t="array" ref="BY759">IF(ISBLANK(Spreadsheet!AV759),TRUE,ISNUMBER(MATCH(TRUE,EXACT(Spreadsheet!AV759,EnrollWaive),0)))</f>
        <v>1</v>
      </c>
      <c r="BZ759" s="5" t="b">
        <f t="array" ref="BZ759">IF(ISBLANK(Spreadsheet!AW759),TRUE,ISNUMBER(MATCH(TRUE,EXACT(Spreadsheet!AW759,LifeBenefitClasses),0)))</f>
        <v>1</v>
      </c>
      <c r="CA759" s="5" t="b">
        <f t="array" ref="CA759">IF(ISBLANK(Spreadsheet!AX759),TRUE,ISNUMBER(MATCH(TRUE,EXACT(Spreadsheet!AX759,LifeBenefitClasses),0)))</f>
        <v>1</v>
      </c>
      <c r="CB759" s="5" t="b">
        <f t="array" ref="CB759">IF(ISBLANK(Spreadsheet!AY759),TRUE,ISNUMBER(MATCH(TRUE,EXACT(Spreadsheet!AY759,LifeBenefitClasses),0)))</f>
        <v>1</v>
      </c>
      <c r="CC759" s="5" t="b">
        <f t="array" ref="CC759">IF(ISBLANK(Spreadsheet!AZ759),TRUE,ISNUMBER(MATCH(TRUE,EXACT(Spreadsheet!AZ759,LifeBenefitClasses),0)))</f>
        <v>1</v>
      </c>
      <c r="CD759" s="5" t="b">
        <f t="array" ref="CD759">IF(ISBLANK(Spreadsheet!BA759),TRUE,ISNUMBER(MATCH(TRUE,EXACT(Spreadsheet!BA759,LifeBenefitClasses),0)))</f>
        <v>1</v>
      </c>
      <c r="CE759" s="5" t="b">
        <f>IF(OR(ISBLANK(Spreadsheet!BA759), Spreadsheet!BA759="Waive"),IF(ISBLANK(Spreadsheet!BB759),TRUE,FALSE),IF(OR(AND(NOT(ISBLANK(Spreadsheet!BA759)),ISBLANK(Spreadsheet!BB759)),NOT(ISNUMBER(VALUE(Spreadsheet!BB759))),ISBLANK(Spreadsheet!BC759),NOT(ISNUMBER(VALUE(Spreadsheet!BC759)))),FALSE,IF(AND(Spreadsheet!BB759&gt;=50000,Spreadsheet!BB759&lt;=250000,MOD(Spreadsheet!BB759,10000)=0,Spreadsheet!BB759&lt;=(10*Spreadsheet!BC759)),TRUE,FALSE)))</f>
        <v>1</v>
      </c>
      <c r="CF759" s="5" t="b">
        <f>IF(NOT(ISBLANK(Spreadsheet!BC759)),AND(ISNUMBER(VALUE(Spreadsheet!BC759)),Spreadsheet!BC759&gt;0),AND(OR(ISBLANK(Spreadsheet!AO759),Spreadsheet!AO759="Waive",AND(NOT(OR(ISBLANK(Spreadsheet!AO759),Spreadsheet!AO759="Waive")),Spreadsheet!AP759&gt;=6)),OR(ISBLANK(Spreadsheet!AR759),AND(NOT(OR(ISBLANK(Spreadsheet!AR759),Spreadsheet!AR759="Waive")),Spreadsheet!AS759&gt;=6)),OR(ISBLANK(Spreadsheet!AW759)),OR(ISBLANK(Spreadsheet!AX759)),OR(ISBLANK(Spreadsheet!AY759)),OR(ISBLANK(Spreadsheet!AZ759)),OR(ISBLANK(Spreadsheet!BA759),Spreadsheet!BA759="Waive")))</f>
        <v>1</v>
      </c>
      <c r="CG759" s="5" t="b">
        <f t="shared" ca="1" si="51"/>
        <v>1</v>
      </c>
    </row>
    <row r="760" spans="8:85" x14ac:dyDescent="0.3">
      <c r="H760" s="5">
        <f t="shared" ca="1" si="52"/>
        <v>2</v>
      </c>
      <c r="I760" s="5" t="str">
        <f t="shared" ca="1" si="50"/>
        <v/>
      </c>
      <c r="J760" s="5" t="str">
        <f>IF(AND(NOT(ISBLANK(Spreadsheet!C760)),ISBLANK(Spreadsheet!D760)),Spreadsheet!F760&amp;" "&amp;Spreadsheet!H760,"")</f>
        <v/>
      </c>
      <c r="K760" s="5">
        <f>IF(AND(NOT(ISBLANK(Spreadsheet!C760)),ISBLANK(Spreadsheet!D760)),COUNTIFS(Spreadsheet!E761:E$786,"=Child",Spreadsheet!C761:C$786, "="&amp;Spreadsheet!C760) + COUNTIFS(Spreadsheet!E761:E$786,"=Step-child",Spreadsheet!C761:C$786, "="&amp;Spreadsheet!C760),0)</f>
        <v>0</v>
      </c>
      <c r="L760" s="5">
        <f>IF(NOT(ISBLANK(J760)),COUNTIFS(Spreadsheet!E761:E$786,"=Wife",Spreadsheet!C761:C$786, "="&amp;Spreadsheet!C760) + COUNTIFS(Spreadsheet!E761:E$786,"=Husband",Spreadsheet!C761:C$786, "="&amp;Spreadsheet!C760),0)</f>
        <v>0</v>
      </c>
      <c r="M760" s="5">
        <f>IF(NOT(ISBLANK(Spreadsheet!AJ760)),VLOOKUP(Spreadsheet!AJ760,'Drop Downs'!$P$2:$R$16,3,FALSE),0)</f>
        <v>0</v>
      </c>
      <c r="N760" s="5">
        <f>IF(NOT(ISBLANK(Spreadsheet!AJ760)), VLOOKUP(Spreadsheet!AJ760,'Drop Downs'!$P$2:$R$16,2,FALSE),0)</f>
        <v>0</v>
      </c>
      <c r="O760" s="5">
        <f>IF(NOT(ISBLANK(Spreadsheet!AL760)),VLOOKUP(Spreadsheet!AL760,'Drop Downs'!$P$2:$R$16,3,FALSE), 0)</f>
        <v>0</v>
      </c>
      <c r="P760" s="5">
        <f>IF(NOT(ISBLANK(Spreadsheet!AL760)),VLOOKUP(Spreadsheet!AL760,'Drop Downs'!$P$2:$R$16,2,FALSE),0)</f>
        <v>0</v>
      </c>
      <c r="Q760" s="5">
        <f>IF(NOT(ISBLANK(Spreadsheet!AN760)),VLOOKUP(Spreadsheet!AN760,'Drop Downs'!$P$2:$R$16,3,FALSE),0)</f>
        <v>0</v>
      </c>
      <c r="R760" s="5">
        <f>IF(NOT(ISBLANK(Spreadsheet!AN760)),VLOOKUP(Spreadsheet!AN760,'Drop Downs'!$P$2:$R$16,2,FALSE),0)</f>
        <v>0</v>
      </c>
      <c r="S760" s="5" t="str">
        <f>IF(OR(M760&gt;K760,N760&gt;L760,O760&gt;K760, Q760&gt;K760,N760&gt;L760, P760&gt;L760, R760&gt;L760),"Member currently has a coverage election over what he/she needs.  Please add more dependents or adjust the coverage election.","")&amp;(IF(AND(NOT(ISBLANK(Spreadsheet!C760)),NOT(ISBLANK(Spreadsheet!D760)),ISBLANK(Spreadsheet!E760)),"Dependent lacks a relationship to member.Please select one from the drop-down.",""))</f>
        <v/>
      </c>
      <c r="T760" s="5" t="b">
        <f t="shared" si="53"/>
        <v>1</v>
      </c>
      <c r="U760" s="5" t="b">
        <f>OR(ISBLANK(Spreadsheet!C760),IF(NOT(ISBLANK(Spreadsheet!D760)),NOT(ISBLANK(Spreadsheet!E760)),TRUE))</f>
        <v>1</v>
      </c>
      <c r="V760" s="5" t="b">
        <f>OR(ISBLANK(Spreadsheet!C760), NOT(ISBLANK(Spreadsheet!I760)))</f>
        <v>1</v>
      </c>
      <c r="W760" s="5" t="b">
        <f>OR(ISBLANK(Spreadsheet!D760),NOT(ISBLANK(Spreadsheet!C760)))</f>
        <v>1</v>
      </c>
      <c r="X760" s="155" t="str">
        <f>REPT("0",MIN(FIND({1,2,3,4,5,6,7,8,9},Spreadsheet!C760&amp;"123456789"))-1)&amp;IF(ISBLANK(Spreadsheet!C760),"",SUMPRODUCT(MID(0&amp;Spreadsheet!C760,LARGE(INDEX(ISNUMBER(--MID(Spreadsheet!C760,ROW($1:$225),1))*
 ROW($1:$225),0),ROW($1:$225))+1,1)*10^ROW($1:$225)/10))</f>
        <v/>
      </c>
      <c r="Y760" s="5" t="b">
        <f>IF(NOT(ISBLANK(Spreadsheet!C760)),IF(AND(ISNUMBER(VALUE(Spreadsheet!C760)), LEN(Spreadsheet!C760)=9),TRUE,FALSE),TRUE)</f>
        <v>1</v>
      </c>
      <c r="Z760" s="155" t="str">
        <f>REPT("0",MIN(FIND({1,2,3,4,5,6,7,8,9},Spreadsheet!D760&amp;"123456789"))-1)&amp;IF(ISBLANK(Spreadsheet!D760),"",SUMPRODUCT(MID(0&amp;Spreadsheet!D760,LARGE(INDEX(ISNUMBER(--MID(Spreadsheet!D760,ROW($1:$225),1))*
 ROW($1:$225),0),ROW($1:$225))+1,1)*10^ROW($1:$225)/10))</f>
        <v/>
      </c>
      <c r="AA760" s="5" t="b">
        <f>IF(AND(NOT(ISBLANK(Spreadsheet!D760)),NOT(ISBLANK(Spreadsheet!C760))),IF(AND(ISNUMBER(VALUE(Spreadsheet!D760)), LEN(Spreadsheet!D760)=9),TRUE,FALSE),IF(AND(NOT(ISBLANK(Spreadsheet!D760)),ISBLANK(Spreadsheet!C760)),FALSE,TRUE))</f>
        <v>1</v>
      </c>
      <c r="AB760" s="5" t="b">
        <f>OR(ISBLANK(Spreadsheet!Y760),IF(NOT(ISBLANK(Spreadsheet!Y760)),LEN(Spreadsheet!Y760)=10,ISNUMBER(VALUE(Spreadsheet!Y760))))</f>
        <v>1</v>
      </c>
      <c r="AC760" s="5" t="b">
        <f>OR(ISBLANK(Spreadsheet!AI760), AND(NOT(ISBLANK(Spreadsheet!AJ760)), NOT(ISNUMBER(SEARCH("Waive",Spreadsheet!AJ760)))))</f>
        <v>1</v>
      </c>
      <c r="AD760" s="5" t="b">
        <f>OR(ISBLANK(Spreadsheet!AK760), AND(NOT(ISBLANK(Spreadsheet!AL760)), NOT(ISNUMBER(SEARCH("Waive",Spreadsheet!AL760)))))</f>
        <v>1</v>
      </c>
      <c r="AE760" s="5" t="b">
        <f>OR(ISBLANK(Spreadsheet!AM760), AND(NOT(ISBLANK(Spreadsheet!AN760)), NOT(ISNUMBER(SEARCH("Waive", Spreadsheet!AN760)))))</f>
        <v>1</v>
      </c>
      <c r="AF760" s="5" t="b">
        <f>OR(ISBLANK(Spreadsheet!C760), NOT(ISBLANK(Spreadsheet!D760)),NOT(ISBLANK(Spreadsheet!L760)))</f>
        <v>1</v>
      </c>
      <c r="AG760" s="5" t="b">
        <f>IF(AND(NOT(ISBLANK(Spreadsheet!C760)), NOT(ISBLANK(Spreadsheet!D760)),Spreadsheet!C760&lt;&gt;Spreadsheet!D760),IF(ISERROR(VLOOKUP(Spreadsheet!C760, Spreadsheet!$C$6:'Spreadsheet'!$C759,1,FALSE)), FALSE, TRUE),TRUE)</f>
        <v>1</v>
      </c>
      <c r="AH760" s="5" t="b">
        <f>Spreadsheet!$B$2=Spreadsheet!AD760</f>
        <v>1</v>
      </c>
      <c r="AI760" s="5" t="b">
        <f>IF(ISBLANK(Spreadsheet!G760),TRUE,IF(OR(LEN(Spreadsheet!G760)&gt;1,ISNUMBER(VALUE(Spreadsheet!G760))),FALSE,TRUE))</f>
        <v>1</v>
      </c>
      <c r="AJ760" s="5" t="b">
        <f>OR(ISBLANK(Spreadsheet!C760), NOT(ISBLANK(Spreadsheet!B760)), NOT(ISBLANK(Spreadsheet!D760)))</f>
        <v>1</v>
      </c>
      <c r="AK760" s="5" t="b">
        <f t="array" ref="AK760">IF(OR(AND(ISBLANK(Spreadsheet!E760),ISBLANK(Spreadsheet!D760),NOT(ISBLANK(Spreadsheet!C760))),AND(ISBLANK(Spreadsheet!E760),ISBLANK(Spreadsheet!D760),ISBLANK(Spreadsheet!C760))),TRUE,ISNUMBER(MATCH(TRUE,EXACT(Spreadsheet!E760,Relationships),0)))</f>
        <v>1</v>
      </c>
      <c r="AL760" s="5" t="b">
        <f>IF(NOT(ISBLANK(Spreadsheet!C760)),IF(OR(ISBLANK(Spreadsheet!F760),LEN(Spreadsheet!F760)&gt;40),FALSE,TRUE),TRUE)</f>
        <v>1</v>
      </c>
      <c r="AM760" s="5" t="b">
        <f>IF(NOT(ISBLANK(Spreadsheet!C760)),IF(OR(ISBLANK(Spreadsheet!H760),LEN(Spreadsheet!H760)&gt;40),FALSE,TRUE),TRUE)</f>
        <v>1</v>
      </c>
      <c r="AN760" s="5" t="b">
        <f t="array" ref="AN760">IF(ISBLANK(Spreadsheet!I760),TRUE,ISNUMBER(MATCH(TRUE,EXACT(Spreadsheet!I760,GenderValues),0)))</f>
        <v>1</v>
      </c>
      <c r="AO760" s="5" t="b">
        <f ca="1">IF(ISERROR(DATEVALUE(TEXT(Spreadsheet!J760,"mm/dd/yyyy")) &gt; TODAY()),IF(AND(ISBLANK(Spreadsheet!J760),ISBLANK(Spreadsheet!C760)),TRUE,FALSE),IF(DATEVALUE(TEXT(Spreadsheet!J760,"mm/dd/yyyy")) &gt; TODAY(),FALSE,TRUE))</f>
        <v>1</v>
      </c>
      <c r="AP760" s="5" t="b">
        <f>OR(ISBLANK(Spreadsheet!K760),LEN(Spreadsheet!K760)&lt;=100)</f>
        <v>1</v>
      </c>
      <c r="AQ760" s="5" t="b">
        <f t="array" ref="AQ760">IF(OR(AND(ISBLANK(Spreadsheet!L760),ISBLANK(Spreadsheet!C760)),AND(NOT(ISBLANK(Spreadsheet!C760)),NOT(ISBLANK(Spreadsheet!D760)))),TRUE,ISNUMBER(MATCH(TRUE,EXACT(Spreadsheet!L760,MaritalStatus),0)))</f>
        <v>1</v>
      </c>
      <c r="AR760" s="5" t="b">
        <f ca="1">IF(ISERROR(DATEVALUE(TEXT(Spreadsheet!M760,"mm/dd/yyyy")) &gt; TODAY()),IF(ISBLANK(Spreadsheet!M760),TRUE,FALSE),IF(DATEVALUE(TEXT(Spreadsheet!M760,"mm/dd/yyyy")) &gt; TODAY(),FALSE,TRUE))</f>
        <v>1</v>
      </c>
      <c r="AS760" s="5" t="b">
        <f>OR(ISBLANK(Spreadsheet!N760),LEN(Spreadsheet!N760)&lt;=100)</f>
        <v>1</v>
      </c>
      <c r="AT760" s="5" t="b">
        <f>OR(ISBLANK(Spreadsheet!O760),UPPER(Spreadsheet!O760)="YES")</f>
        <v>1</v>
      </c>
      <c r="AU760" s="5" t="b">
        <f>OR(ISBLANK(Spreadsheet!P760),UPPER(Spreadsheet!P760)="YES")</f>
        <v>1</v>
      </c>
      <c r="AV760" s="5" t="b">
        <f t="array" ref="AV760">IF(ISBLANK(Spreadsheet!Q760),TRUE,ISNUMBER(MATCH(TRUE,EXACT(Spreadsheet!Q760,OnGroupsPriorIns),0)))</f>
        <v>1</v>
      </c>
      <c r="AW760" s="5" t="b">
        <f>OR(ISBLANK(Spreadsheet!R760),UPPER(Spreadsheet!R760)="YES")</f>
        <v>1</v>
      </c>
      <c r="AX760" s="5" t="b">
        <f>OR(ISBLANK(Spreadsheet!S760),UPPER(Spreadsheet!S760)="YES")</f>
        <v>1</v>
      </c>
      <c r="AY760" s="5" t="b">
        <f>OR(AND(ISBLANK(Spreadsheet!C760),LEN(Spreadsheet!T760)=0),AND(NOT(ISBLANK(Spreadsheet!C760)),LEN(Spreadsheet!T760)&gt;0,LEN(Spreadsheet!T760)&lt;=50))</f>
        <v>1</v>
      </c>
      <c r="AZ760" s="5" t="b">
        <f>OR(LEN(Spreadsheet!U760)=0,AND(LEN(Spreadsheet!U760)&gt;0,LEN(Spreadsheet!U760)&lt;=50))</f>
        <v>1</v>
      </c>
      <c r="BA760" s="5" t="b">
        <f>OR(AND(ISBLANK(Spreadsheet!C760),LEN(Spreadsheet!V760)=0),AND(NOT(ISBLANK(Spreadsheet!C760)),LEN(Spreadsheet!V760)&gt;0,LEN(Spreadsheet!V760)&lt;=50))</f>
        <v>1</v>
      </c>
      <c r="BB760" s="5" t="b">
        <f t="array" ref="BB760">IF(AND(ISBLANK(Spreadsheet!C760),LEN(Spreadsheet!W760)=0),TRUE,ISNUMBER(MATCH(TRUE,EXACT(Spreadsheet!W760,States),0)))</f>
        <v>1</v>
      </c>
      <c r="BC760" s="5" t="b">
        <f>OR(AND(ISBLANK(Spreadsheet!C760),LEN(Spreadsheet!X760)=0),AND(NOT(ISBLANK(Spreadsheet!C760)),LEN(Spreadsheet!X760)&gt;0,LEN(Spreadsheet!X760)=5,ISNUMBER(VALUE(Spreadsheet!X760))))</f>
        <v>1</v>
      </c>
      <c r="BD760" s="5" t="b">
        <f>OR(ISBLANK(Spreadsheet!Z760),LEN(Spreadsheet!Z760)&lt;=50)</f>
        <v>1</v>
      </c>
      <c r="BE760" s="5" t="b">
        <f>ISBLANK(Spreadsheet!AA760)</f>
        <v>1</v>
      </c>
      <c r="BF760" s="5" t="b">
        <f>ISBLANK(Spreadsheet!AB760)</f>
        <v>1</v>
      </c>
      <c r="BG760" s="5" t="b">
        <f>IF(ISERROR(DATEVALUE(TEXT(Spreadsheet!AC760,"mm/dd/yyyy")) &gt; DATEVALUE(TEXT(Spreadsheet!J760,"mm/dd/yyyy"))),IF(OR(AND(ISBLANK(Spreadsheet!AC760),ISBLANK(Spreadsheet!C760)),AND(NOT(ISBLANK(Spreadsheet!C760)),ISBLANK(Spreadsheet!AC760),NOT(ISBLANK(Spreadsheet!D760)))),TRUE,FALSE),IF(DATEVALUE(TEXT(Spreadsheet!AC760,"mm/dd/yyyy")) &gt; DATEVALUE(TEXT(Spreadsheet!J760,"mm/dd/yyyy")),TRUE,FALSE))</f>
        <v>1</v>
      </c>
      <c r="BH760" s="5" t="b">
        <f>OR(AND(ISBLANK(Spreadsheet!C760),ISBLANK(Spreadsheet!AE760)),AND(NOT(ISBLANK(Spreadsheet!C760)),NOT(ISBLANK(Spreadsheet!D760)),ISBLANK(Spreadsheet!AE760)),AND(NOT(ISBLANK(Spreadsheet!C760)),ISBLANK(Spreadsheet!D760),NOT(ISBLANK(Spreadsheet!AE760)),LEN(Spreadsheet!AE760)&lt;=100))</f>
        <v>1</v>
      </c>
      <c r="BI760" s="5" t="b">
        <f t="array" ref="BI760">IF(ISBLANK(Spreadsheet!AF760),TRUE,ISNUMBER(MATCH(TRUE,EXACT(Spreadsheet!AF760,CobraShortReasons),0)))</f>
        <v>1</v>
      </c>
      <c r="BJ760" s="5" t="b">
        <f ca="1">IF(ISERROR(DATEVALUE(TEXT(Spreadsheet!AG760,"mm/dd/yyyy")) &gt; TODAY()),IF(ISBLANK(Spreadsheet!AG760),TRUE,FALSE),IF(DATEVALUE(TEXT(Spreadsheet!AG760,"mm/dd/yyyy")) &gt; TODAY(),FALSE,TRUE))</f>
        <v>1</v>
      </c>
      <c r="BK760" s="5" t="b">
        <f>OR(ISBLANK(Spreadsheet!AH760),LEN(Spreadsheet!AH760)&lt;=25)</f>
        <v>1</v>
      </c>
      <c r="BL760" s="5" t="b">
        <f t="array" aca="1" ref="BL760" ca="1">IF(ISBLANK(Spreadsheet!AI760),TRUE,ISNUMBER(MATCH(TRUE,EXACT(Spreadsheet!AI760,INDIRECT(Spreadsheet!$D$2)),0)))</f>
        <v>1</v>
      </c>
      <c r="BM760" s="5" t="b">
        <f t="array" aca="1" ref="BM760" ca="1">IF(ISBLANK(Spreadsheet!AJ760),TRUE,ISNUMBER(MATCH(TRUE,EXACT(Spreadsheet!AJ760,INDIRECT(Spreadsheet!BJ760)),0)))</f>
        <v>1</v>
      </c>
      <c r="BN760" s="5" t="b">
        <f t="array" ref="BN760">IF(ISBLANK(Spreadsheet!AK760),TRUE,ISNUMBER(MATCH(TRUE,EXACT(Spreadsheet!AK760,DentalPlans),0)))</f>
        <v>1</v>
      </c>
      <c r="BO760" s="5" t="b">
        <f t="array" aca="1" ref="BO760" ca="1">IF(ISBLANK(Spreadsheet!AL760),TRUE,ISNUMBER(MATCH(TRUE,EXACT(Spreadsheet!AL760,INDIRECT(Spreadsheet!BK760)),0)))</f>
        <v>1</v>
      </c>
      <c r="BP760" s="5" t="b">
        <f t="array" ref="BP760">IF(ISBLANK(Spreadsheet!AM760),TRUE,ISNUMBER(MATCH(TRUE,EXACT(Spreadsheet!AM760,VisionPlans),0)))</f>
        <v>1</v>
      </c>
      <c r="BQ760" s="5" t="b">
        <f t="array" aca="1" ref="BQ760" ca="1">IF(ISBLANK(Spreadsheet!AN760),TRUE,ISNUMBER(MATCH(TRUE,EXACT(Spreadsheet!AN760,INDIRECT(Spreadsheet!BL760)),0)))</f>
        <v>1</v>
      </c>
      <c r="BR760" s="5" t="b">
        <f t="array" ref="BR760">IF(ISBLANK(Spreadsheet!AO760),TRUE,ISNUMBER(MATCH(TRUE,EXACT(Spreadsheet!AO760,LifeBenefitClasses),0)))</f>
        <v>1</v>
      </c>
      <c r="BS760" s="5" t="b">
        <f>IF(OR(ISBLANK(Spreadsheet!AO760), Spreadsheet!AO760="Waive"),IF(ISBLANK(Spreadsheet!AP760),TRUE,FALSE),IF(OR(AND(NOT(ISBLANK(Spreadsheet!AO760)),ISBLANK(Spreadsheet!AP760)),NOT(ISNUMBER(VALUE(Spreadsheet!AP760)))),FALSE,IF(OR(AND(Spreadsheet!AP760&lt;6,MOD(Spreadsheet!AP760*10,5)=0), MOD(Spreadsheet!AP760,5000)=0),TRUE,FALSE)))</f>
        <v>1</v>
      </c>
      <c r="BT760" s="5" t="b">
        <f t="array" ref="BT760">IF(ISBLANK(Spreadsheet!AQ760),TRUE,ISNUMBER(MATCH(TRUE,EXACT(Spreadsheet!AQ760,EnrollWaive),0)))</f>
        <v>1</v>
      </c>
      <c r="BU760" s="5" t="b">
        <f t="array" ref="BU760">IF(ISBLANK(Spreadsheet!AR760),TRUE,ISNUMBER(MATCH(TRUE,EXACT(Spreadsheet!AR760,LifeBenefitClasses),0)))</f>
        <v>1</v>
      </c>
      <c r="BV760" s="5" t="b">
        <f>IF(OR(ISBLANK(Spreadsheet!AR760), Spreadsheet!AR760="Waive"),IF(ISBLANK(Spreadsheet!AS760),TRUE,FALSE),IF(OR(AND(NOT(ISBLANK(Spreadsheet!AR760)),ISBLANK(Spreadsheet!AS760)),NOT(ISNUMBER(VALUE(Spreadsheet!AS760)))),FALSE,IF(OR(AND(Spreadsheet!AS760&lt;6,MOD(Spreadsheet!AS760*10,5)=0), MOD(Spreadsheet!AS760,10000)=0),TRUE,FALSE)))</f>
        <v>1</v>
      </c>
      <c r="BW760" s="5" t="b">
        <f t="array" ref="BW760">IF(ISBLANK(Spreadsheet!AT760),TRUE,ISNUMBER(MATCH(TRUE,EXACT(Spreadsheet!AT760,LifeBenefitClasses),0)))</f>
        <v>1</v>
      </c>
      <c r="BX760" s="5" t="b">
        <f>IF(OR(ISBLANK(Spreadsheet!AT760), Spreadsheet!AT760="Waive"),IF(ISBLANK(Spreadsheet!AU760),TRUE,FALSE),IF(OR(AND(NOT(ISBLANK(Spreadsheet!AT760)),ISBLANK(Spreadsheet!AU760)),NOT(ISNUMBER(VALUE(Spreadsheet!AU760)))),FALSE,IF(AND(NOT(OR(ISBLANK(Spreadsheet!AT760),Spreadsheet!AT760="Waive")),NOT(OR(ISBLANK(Spreadsheet!AR760),Spreadsheet!AR760="Waive")),MOD(Spreadsheet!AU760,5000)=0, Spreadsheet!AU760&lt;=(Spreadsheet!AS760*0.5)),TRUE,FALSE)))</f>
        <v>1</v>
      </c>
      <c r="BY760" s="5" t="b">
        <f t="array" ref="BY760">IF(ISBLANK(Spreadsheet!AV760),TRUE,ISNUMBER(MATCH(TRUE,EXACT(Spreadsheet!AV760,EnrollWaive),0)))</f>
        <v>1</v>
      </c>
      <c r="BZ760" s="5" t="b">
        <f t="array" ref="BZ760">IF(ISBLANK(Spreadsheet!AW760),TRUE,ISNUMBER(MATCH(TRUE,EXACT(Spreadsheet!AW760,LifeBenefitClasses),0)))</f>
        <v>1</v>
      </c>
      <c r="CA760" s="5" t="b">
        <f t="array" ref="CA760">IF(ISBLANK(Spreadsheet!AX760),TRUE,ISNUMBER(MATCH(TRUE,EXACT(Spreadsheet!AX760,LifeBenefitClasses),0)))</f>
        <v>1</v>
      </c>
      <c r="CB760" s="5" t="b">
        <f t="array" ref="CB760">IF(ISBLANK(Spreadsheet!AY760),TRUE,ISNUMBER(MATCH(TRUE,EXACT(Spreadsheet!AY760,LifeBenefitClasses),0)))</f>
        <v>1</v>
      </c>
      <c r="CC760" s="5" t="b">
        <f t="array" ref="CC760">IF(ISBLANK(Spreadsheet!AZ760),TRUE,ISNUMBER(MATCH(TRUE,EXACT(Spreadsheet!AZ760,LifeBenefitClasses),0)))</f>
        <v>1</v>
      </c>
      <c r="CD760" s="5" t="b">
        <f t="array" ref="CD760">IF(ISBLANK(Spreadsheet!BA760),TRUE,ISNUMBER(MATCH(TRUE,EXACT(Spreadsheet!BA760,LifeBenefitClasses),0)))</f>
        <v>1</v>
      </c>
      <c r="CE760" s="5" t="b">
        <f>IF(OR(ISBLANK(Spreadsheet!BA760), Spreadsheet!BA760="Waive"),IF(ISBLANK(Spreadsheet!BB760),TRUE,FALSE),IF(OR(AND(NOT(ISBLANK(Spreadsheet!BA760)),ISBLANK(Spreadsheet!BB760)),NOT(ISNUMBER(VALUE(Spreadsheet!BB760))),ISBLANK(Spreadsheet!BC760),NOT(ISNUMBER(VALUE(Spreadsheet!BC760)))),FALSE,IF(AND(Spreadsheet!BB760&gt;=50000,Spreadsheet!BB760&lt;=250000,MOD(Spreadsheet!BB760,10000)=0,Spreadsheet!BB760&lt;=(10*Spreadsheet!BC760)),TRUE,FALSE)))</f>
        <v>1</v>
      </c>
      <c r="CF760" s="5" t="b">
        <f>IF(NOT(ISBLANK(Spreadsheet!BC760)),AND(ISNUMBER(VALUE(Spreadsheet!BC760)),Spreadsheet!BC760&gt;0),AND(OR(ISBLANK(Spreadsheet!AO760),Spreadsheet!AO760="Waive",AND(NOT(OR(ISBLANK(Spreadsheet!AO760),Spreadsheet!AO760="Waive")),Spreadsheet!AP760&gt;=6)),OR(ISBLANK(Spreadsheet!AR760),AND(NOT(OR(ISBLANK(Spreadsheet!AR760),Spreadsheet!AR760="Waive")),Spreadsheet!AS760&gt;=6)),OR(ISBLANK(Spreadsheet!AW760)),OR(ISBLANK(Spreadsheet!AX760)),OR(ISBLANK(Spreadsheet!AY760)),OR(ISBLANK(Spreadsheet!AZ760)),OR(ISBLANK(Spreadsheet!BA760),Spreadsheet!BA760="Waive")))</f>
        <v>1</v>
      </c>
      <c r="CG760" s="5" t="b">
        <f t="shared" ca="1" si="51"/>
        <v>1</v>
      </c>
    </row>
    <row r="761" spans="8:85" x14ac:dyDescent="0.3">
      <c r="H761" s="5">
        <f t="shared" ca="1" si="52"/>
        <v>2</v>
      </c>
      <c r="I761" s="5" t="str">
        <f t="shared" ca="1" si="50"/>
        <v/>
      </c>
      <c r="J761" s="5" t="str">
        <f>IF(AND(NOT(ISBLANK(Spreadsheet!C761)),ISBLANK(Spreadsheet!D761)),Spreadsheet!F761&amp;" "&amp;Spreadsheet!H761,"")</f>
        <v/>
      </c>
      <c r="K761" s="5">
        <f>IF(AND(NOT(ISBLANK(Spreadsheet!C761)),ISBLANK(Spreadsheet!D761)),COUNTIFS(Spreadsheet!E762:E$786,"=Child",Spreadsheet!C762:C$786, "="&amp;Spreadsheet!C761) + COUNTIFS(Spreadsheet!E762:E$786,"=Step-child",Spreadsheet!C762:C$786, "="&amp;Spreadsheet!C761),0)</f>
        <v>0</v>
      </c>
      <c r="L761" s="5">
        <f>IF(NOT(ISBLANK(J761)),COUNTIFS(Spreadsheet!E762:E$786,"=Wife",Spreadsheet!C762:C$786, "="&amp;Spreadsheet!C761) + COUNTIFS(Spreadsheet!E762:E$786,"=Husband",Spreadsheet!C762:C$786, "="&amp;Spreadsheet!C761),0)</f>
        <v>0</v>
      </c>
      <c r="M761" s="5">
        <f>IF(NOT(ISBLANK(Spreadsheet!AJ761)),VLOOKUP(Spreadsheet!AJ761,'Drop Downs'!$P$2:$R$16,3,FALSE),0)</f>
        <v>0</v>
      </c>
      <c r="N761" s="5">
        <f>IF(NOT(ISBLANK(Spreadsheet!AJ761)), VLOOKUP(Spreadsheet!AJ761,'Drop Downs'!$P$2:$R$16,2,FALSE),0)</f>
        <v>0</v>
      </c>
      <c r="O761" s="5">
        <f>IF(NOT(ISBLANK(Spreadsheet!AL761)),VLOOKUP(Spreadsheet!AL761,'Drop Downs'!$P$2:$R$16,3,FALSE), 0)</f>
        <v>0</v>
      </c>
      <c r="P761" s="5">
        <f>IF(NOT(ISBLANK(Spreadsheet!AL761)),VLOOKUP(Spreadsheet!AL761,'Drop Downs'!$P$2:$R$16,2,FALSE),0)</f>
        <v>0</v>
      </c>
      <c r="Q761" s="5">
        <f>IF(NOT(ISBLANK(Spreadsheet!AN761)),VLOOKUP(Spreadsheet!AN761,'Drop Downs'!$P$2:$R$16,3,FALSE),0)</f>
        <v>0</v>
      </c>
      <c r="R761" s="5">
        <f>IF(NOT(ISBLANK(Spreadsheet!AN761)),VLOOKUP(Spreadsheet!AN761,'Drop Downs'!$P$2:$R$16,2,FALSE),0)</f>
        <v>0</v>
      </c>
      <c r="S761" s="5" t="str">
        <f>IF(OR(M761&gt;K761,N761&gt;L761,O761&gt;K761, Q761&gt;K761,N761&gt;L761, P761&gt;L761, R761&gt;L761),"Member currently has a coverage election over what he/she needs.  Please add more dependents or adjust the coverage election.","")&amp;(IF(AND(NOT(ISBLANK(Spreadsheet!C761)),NOT(ISBLANK(Spreadsheet!D761)),ISBLANK(Spreadsheet!E761)),"Dependent lacks a relationship to member.Please select one from the drop-down.",""))</f>
        <v/>
      </c>
      <c r="T761" s="5" t="b">
        <f t="shared" si="53"/>
        <v>1</v>
      </c>
      <c r="U761" s="5" t="b">
        <f>OR(ISBLANK(Spreadsheet!C761),IF(NOT(ISBLANK(Spreadsheet!D761)),NOT(ISBLANK(Spreadsheet!E761)),TRUE))</f>
        <v>1</v>
      </c>
      <c r="V761" s="5" t="b">
        <f>OR(ISBLANK(Spreadsheet!C761), NOT(ISBLANK(Spreadsheet!I761)))</f>
        <v>1</v>
      </c>
      <c r="W761" s="5" t="b">
        <f>OR(ISBLANK(Spreadsheet!D761),NOT(ISBLANK(Spreadsheet!C761)))</f>
        <v>1</v>
      </c>
      <c r="X761" s="155" t="str">
        <f>REPT("0",MIN(FIND({1,2,3,4,5,6,7,8,9},Spreadsheet!C761&amp;"123456789"))-1)&amp;IF(ISBLANK(Spreadsheet!C761),"",SUMPRODUCT(MID(0&amp;Spreadsheet!C761,LARGE(INDEX(ISNUMBER(--MID(Spreadsheet!C761,ROW($1:$225),1))*
 ROW($1:$225),0),ROW($1:$225))+1,1)*10^ROW($1:$225)/10))</f>
        <v/>
      </c>
      <c r="Y761" s="5" t="b">
        <f>IF(NOT(ISBLANK(Spreadsheet!C761)),IF(AND(ISNUMBER(VALUE(Spreadsheet!C761)), LEN(Spreadsheet!C761)=9),TRUE,FALSE),TRUE)</f>
        <v>1</v>
      </c>
      <c r="Z761" s="155" t="str">
        <f>REPT("0",MIN(FIND({1,2,3,4,5,6,7,8,9},Spreadsheet!D761&amp;"123456789"))-1)&amp;IF(ISBLANK(Spreadsheet!D761),"",SUMPRODUCT(MID(0&amp;Spreadsheet!D761,LARGE(INDEX(ISNUMBER(--MID(Spreadsheet!D761,ROW($1:$225),1))*
 ROW($1:$225),0),ROW($1:$225))+1,1)*10^ROW($1:$225)/10))</f>
        <v/>
      </c>
      <c r="AA761" s="5" t="b">
        <f>IF(AND(NOT(ISBLANK(Spreadsheet!D761)),NOT(ISBLANK(Spreadsheet!C761))),IF(AND(ISNUMBER(VALUE(Spreadsheet!D761)), LEN(Spreadsheet!D761)=9),TRUE,FALSE),IF(AND(NOT(ISBLANK(Spreadsheet!D761)),ISBLANK(Spreadsheet!C761)),FALSE,TRUE))</f>
        <v>1</v>
      </c>
      <c r="AB761" s="5" t="b">
        <f>OR(ISBLANK(Spreadsheet!Y761),IF(NOT(ISBLANK(Spreadsheet!Y761)),LEN(Spreadsheet!Y761)=10,ISNUMBER(VALUE(Spreadsheet!Y761))))</f>
        <v>1</v>
      </c>
      <c r="AC761" s="5" t="b">
        <f>OR(ISBLANK(Spreadsheet!AI761), AND(NOT(ISBLANK(Spreadsheet!AJ761)), NOT(ISNUMBER(SEARCH("Waive",Spreadsheet!AJ761)))))</f>
        <v>1</v>
      </c>
      <c r="AD761" s="5" t="b">
        <f>OR(ISBLANK(Spreadsheet!AK761), AND(NOT(ISBLANK(Spreadsheet!AL761)), NOT(ISNUMBER(SEARCH("Waive",Spreadsheet!AL761)))))</f>
        <v>1</v>
      </c>
      <c r="AE761" s="5" t="b">
        <f>OR(ISBLANK(Spreadsheet!AM761), AND(NOT(ISBLANK(Spreadsheet!AN761)), NOT(ISNUMBER(SEARCH("Waive", Spreadsheet!AN761)))))</f>
        <v>1</v>
      </c>
      <c r="AF761" s="5" t="b">
        <f>OR(ISBLANK(Spreadsheet!C761), NOT(ISBLANK(Spreadsheet!D761)),NOT(ISBLANK(Spreadsheet!L761)))</f>
        <v>1</v>
      </c>
      <c r="AG761" s="5" t="b">
        <f>IF(AND(NOT(ISBLANK(Spreadsheet!C761)), NOT(ISBLANK(Spreadsheet!D761)),Spreadsheet!C761&lt;&gt;Spreadsheet!D761),IF(ISERROR(VLOOKUP(Spreadsheet!C761, Spreadsheet!$C$6:'Spreadsheet'!$C760,1,FALSE)), FALSE, TRUE),TRUE)</f>
        <v>1</v>
      </c>
      <c r="AH761" s="5" t="b">
        <f>Spreadsheet!$B$2=Spreadsheet!AD761</f>
        <v>1</v>
      </c>
      <c r="AI761" s="5" t="b">
        <f>IF(ISBLANK(Spreadsheet!G761),TRUE,IF(OR(LEN(Spreadsheet!G761)&gt;1,ISNUMBER(VALUE(Spreadsheet!G761))),FALSE,TRUE))</f>
        <v>1</v>
      </c>
      <c r="AJ761" s="5" t="b">
        <f>OR(ISBLANK(Spreadsheet!C761), NOT(ISBLANK(Spreadsheet!B761)), NOT(ISBLANK(Spreadsheet!D761)))</f>
        <v>1</v>
      </c>
      <c r="AK761" s="5" t="b">
        <f t="array" ref="AK761">IF(OR(AND(ISBLANK(Spreadsheet!E761),ISBLANK(Spreadsheet!D761),NOT(ISBLANK(Spreadsheet!C761))),AND(ISBLANK(Spreadsheet!E761),ISBLANK(Spreadsheet!D761),ISBLANK(Spreadsheet!C761))),TRUE,ISNUMBER(MATCH(TRUE,EXACT(Spreadsheet!E761,Relationships),0)))</f>
        <v>1</v>
      </c>
      <c r="AL761" s="5" t="b">
        <f>IF(NOT(ISBLANK(Spreadsheet!C761)),IF(OR(ISBLANK(Spreadsheet!F761),LEN(Spreadsheet!F761)&gt;40),FALSE,TRUE),TRUE)</f>
        <v>1</v>
      </c>
      <c r="AM761" s="5" t="b">
        <f>IF(NOT(ISBLANK(Spreadsheet!C761)),IF(OR(ISBLANK(Spreadsheet!H761),LEN(Spreadsheet!H761)&gt;40),FALSE,TRUE),TRUE)</f>
        <v>1</v>
      </c>
      <c r="AN761" s="5" t="b">
        <f t="array" ref="AN761">IF(ISBLANK(Spreadsheet!I761),TRUE,ISNUMBER(MATCH(TRUE,EXACT(Spreadsheet!I761,GenderValues),0)))</f>
        <v>1</v>
      </c>
      <c r="AO761" s="5" t="b">
        <f ca="1">IF(ISERROR(DATEVALUE(TEXT(Spreadsheet!J761,"mm/dd/yyyy")) &gt; TODAY()),IF(AND(ISBLANK(Spreadsheet!J761),ISBLANK(Spreadsheet!C761)),TRUE,FALSE),IF(DATEVALUE(TEXT(Spreadsheet!J761,"mm/dd/yyyy")) &gt; TODAY(),FALSE,TRUE))</f>
        <v>1</v>
      </c>
      <c r="AP761" s="5" t="b">
        <f>OR(ISBLANK(Spreadsheet!K761),LEN(Spreadsheet!K761)&lt;=100)</f>
        <v>1</v>
      </c>
      <c r="AQ761" s="5" t="b">
        <f t="array" ref="AQ761">IF(OR(AND(ISBLANK(Spreadsheet!L761),ISBLANK(Spreadsheet!C761)),AND(NOT(ISBLANK(Spreadsheet!C761)),NOT(ISBLANK(Spreadsheet!D761)))),TRUE,ISNUMBER(MATCH(TRUE,EXACT(Spreadsheet!L761,MaritalStatus),0)))</f>
        <v>1</v>
      </c>
      <c r="AR761" s="5" t="b">
        <f ca="1">IF(ISERROR(DATEVALUE(TEXT(Spreadsheet!M761,"mm/dd/yyyy")) &gt; TODAY()),IF(ISBLANK(Spreadsheet!M761),TRUE,FALSE),IF(DATEVALUE(TEXT(Spreadsheet!M761,"mm/dd/yyyy")) &gt; TODAY(),FALSE,TRUE))</f>
        <v>1</v>
      </c>
      <c r="AS761" s="5" t="b">
        <f>OR(ISBLANK(Spreadsheet!N761),LEN(Spreadsheet!N761)&lt;=100)</f>
        <v>1</v>
      </c>
      <c r="AT761" s="5" t="b">
        <f>OR(ISBLANK(Spreadsheet!O761),UPPER(Spreadsheet!O761)="YES")</f>
        <v>1</v>
      </c>
      <c r="AU761" s="5" t="b">
        <f>OR(ISBLANK(Spreadsheet!P761),UPPER(Spreadsheet!P761)="YES")</f>
        <v>1</v>
      </c>
      <c r="AV761" s="5" t="b">
        <f t="array" ref="AV761">IF(ISBLANK(Spreadsheet!Q761),TRUE,ISNUMBER(MATCH(TRUE,EXACT(Spreadsheet!Q761,OnGroupsPriorIns),0)))</f>
        <v>1</v>
      </c>
      <c r="AW761" s="5" t="b">
        <f>OR(ISBLANK(Spreadsheet!R761),UPPER(Spreadsheet!R761)="YES")</f>
        <v>1</v>
      </c>
      <c r="AX761" s="5" t="b">
        <f>OR(ISBLANK(Spreadsheet!S761),UPPER(Spreadsheet!S761)="YES")</f>
        <v>1</v>
      </c>
      <c r="AY761" s="5" t="b">
        <f>OR(AND(ISBLANK(Spreadsheet!C761),LEN(Spreadsheet!T761)=0),AND(NOT(ISBLANK(Spreadsheet!C761)),LEN(Spreadsheet!T761)&gt;0,LEN(Spreadsheet!T761)&lt;=50))</f>
        <v>1</v>
      </c>
      <c r="AZ761" s="5" t="b">
        <f>OR(LEN(Spreadsheet!U761)=0,AND(LEN(Spreadsheet!U761)&gt;0,LEN(Spreadsheet!U761)&lt;=50))</f>
        <v>1</v>
      </c>
      <c r="BA761" s="5" t="b">
        <f>OR(AND(ISBLANK(Spreadsheet!C761),LEN(Spreadsheet!V761)=0),AND(NOT(ISBLANK(Spreadsheet!C761)),LEN(Spreadsheet!V761)&gt;0,LEN(Spreadsheet!V761)&lt;=50))</f>
        <v>1</v>
      </c>
      <c r="BB761" s="5" t="b">
        <f t="array" ref="BB761">IF(AND(ISBLANK(Spreadsheet!C761),LEN(Spreadsheet!W761)=0),TRUE,ISNUMBER(MATCH(TRUE,EXACT(Spreadsheet!W761,States),0)))</f>
        <v>1</v>
      </c>
      <c r="BC761" s="5" t="b">
        <f>OR(AND(ISBLANK(Spreadsheet!C761),LEN(Spreadsheet!X761)=0),AND(NOT(ISBLANK(Spreadsheet!C761)),LEN(Spreadsheet!X761)&gt;0,LEN(Spreadsheet!X761)=5,ISNUMBER(VALUE(Spreadsheet!X761))))</f>
        <v>1</v>
      </c>
      <c r="BD761" s="5" t="b">
        <f>OR(ISBLANK(Spreadsheet!Z761),LEN(Spreadsheet!Z761)&lt;=50)</f>
        <v>1</v>
      </c>
      <c r="BE761" s="5" t="b">
        <f>ISBLANK(Spreadsheet!AA761)</f>
        <v>1</v>
      </c>
      <c r="BF761" s="5" t="b">
        <f>ISBLANK(Spreadsheet!AB761)</f>
        <v>1</v>
      </c>
      <c r="BG761" s="5" t="b">
        <f>IF(ISERROR(DATEVALUE(TEXT(Spreadsheet!AC761,"mm/dd/yyyy")) &gt; DATEVALUE(TEXT(Spreadsheet!J761,"mm/dd/yyyy"))),IF(OR(AND(ISBLANK(Spreadsheet!AC761),ISBLANK(Spreadsheet!C761)),AND(NOT(ISBLANK(Spreadsheet!C761)),ISBLANK(Spreadsheet!AC761),NOT(ISBLANK(Spreadsheet!D761)))),TRUE,FALSE),IF(DATEVALUE(TEXT(Spreadsheet!AC761,"mm/dd/yyyy")) &gt; DATEVALUE(TEXT(Spreadsheet!J761,"mm/dd/yyyy")),TRUE,FALSE))</f>
        <v>1</v>
      </c>
      <c r="BH761" s="5" t="b">
        <f>OR(AND(ISBLANK(Spreadsheet!C761),ISBLANK(Spreadsheet!AE761)),AND(NOT(ISBLANK(Spreadsheet!C761)),NOT(ISBLANK(Spreadsheet!D761)),ISBLANK(Spreadsheet!AE761)),AND(NOT(ISBLANK(Spreadsheet!C761)),ISBLANK(Spreadsheet!D761),NOT(ISBLANK(Spreadsheet!AE761)),LEN(Spreadsheet!AE761)&lt;=100))</f>
        <v>1</v>
      </c>
      <c r="BI761" s="5" t="b">
        <f t="array" ref="BI761">IF(ISBLANK(Spreadsheet!AF761),TRUE,ISNUMBER(MATCH(TRUE,EXACT(Spreadsheet!AF761,CobraShortReasons),0)))</f>
        <v>1</v>
      </c>
      <c r="BJ761" s="5" t="b">
        <f ca="1">IF(ISERROR(DATEVALUE(TEXT(Spreadsheet!AG761,"mm/dd/yyyy")) &gt; TODAY()),IF(ISBLANK(Spreadsheet!AG761),TRUE,FALSE),IF(DATEVALUE(TEXT(Spreadsheet!AG761,"mm/dd/yyyy")) &gt; TODAY(),FALSE,TRUE))</f>
        <v>1</v>
      </c>
      <c r="BK761" s="5" t="b">
        <f>OR(ISBLANK(Spreadsheet!AH761),LEN(Spreadsheet!AH761)&lt;=25)</f>
        <v>1</v>
      </c>
      <c r="BL761" s="5" t="b">
        <f t="array" aca="1" ref="BL761" ca="1">IF(ISBLANK(Spreadsheet!AI761),TRUE,ISNUMBER(MATCH(TRUE,EXACT(Spreadsheet!AI761,INDIRECT(Spreadsheet!$D$2)),0)))</f>
        <v>1</v>
      </c>
      <c r="BM761" s="5" t="b">
        <f t="array" aca="1" ref="BM761" ca="1">IF(ISBLANK(Spreadsheet!AJ761),TRUE,ISNUMBER(MATCH(TRUE,EXACT(Spreadsheet!AJ761,INDIRECT(Spreadsheet!BJ761)),0)))</f>
        <v>1</v>
      </c>
      <c r="BN761" s="5" t="b">
        <f t="array" ref="BN761">IF(ISBLANK(Spreadsheet!AK761),TRUE,ISNUMBER(MATCH(TRUE,EXACT(Spreadsheet!AK761,DentalPlans),0)))</f>
        <v>1</v>
      </c>
      <c r="BO761" s="5" t="b">
        <f t="array" aca="1" ref="BO761" ca="1">IF(ISBLANK(Spreadsheet!AL761),TRUE,ISNUMBER(MATCH(TRUE,EXACT(Spreadsheet!AL761,INDIRECT(Spreadsheet!BK761)),0)))</f>
        <v>1</v>
      </c>
      <c r="BP761" s="5" t="b">
        <f t="array" ref="BP761">IF(ISBLANK(Spreadsheet!AM761),TRUE,ISNUMBER(MATCH(TRUE,EXACT(Spreadsheet!AM761,VisionPlans),0)))</f>
        <v>1</v>
      </c>
      <c r="BQ761" s="5" t="b">
        <f t="array" aca="1" ref="BQ761" ca="1">IF(ISBLANK(Spreadsheet!AN761),TRUE,ISNUMBER(MATCH(TRUE,EXACT(Spreadsheet!AN761,INDIRECT(Spreadsheet!BL761)),0)))</f>
        <v>1</v>
      </c>
      <c r="BR761" s="5" t="b">
        <f t="array" ref="BR761">IF(ISBLANK(Spreadsheet!AO761),TRUE,ISNUMBER(MATCH(TRUE,EXACT(Spreadsheet!AO761,LifeBenefitClasses),0)))</f>
        <v>1</v>
      </c>
      <c r="BS761" s="5" t="b">
        <f>IF(OR(ISBLANK(Spreadsheet!AO761), Spreadsheet!AO761="Waive"),IF(ISBLANK(Spreadsheet!AP761),TRUE,FALSE),IF(OR(AND(NOT(ISBLANK(Spreadsheet!AO761)),ISBLANK(Spreadsheet!AP761)),NOT(ISNUMBER(VALUE(Spreadsheet!AP761)))),FALSE,IF(OR(AND(Spreadsheet!AP761&lt;6,MOD(Spreadsheet!AP761*10,5)=0), MOD(Spreadsheet!AP761,5000)=0),TRUE,FALSE)))</f>
        <v>1</v>
      </c>
      <c r="BT761" s="5" t="b">
        <f t="array" ref="BT761">IF(ISBLANK(Spreadsheet!AQ761),TRUE,ISNUMBER(MATCH(TRUE,EXACT(Spreadsheet!AQ761,EnrollWaive),0)))</f>
        <v>1</v>
      </c>
      <c r="BU761" s="5" t="b">
        <f t="array" ref="BU761">IF(ISBLANK(Spreadsheet!AR761),TRUE,ISNUMBER(MATCH(TRUE,EXACT(Spreadsheet!AR761,LifeBenefitClasses),0)))</f>
        <v>1</v>
      </c>
      <c r="BV761" s="5" t="b">
        <f>IF(OR(ISBLANK(Spreadsheet!AR761), Spreadsheet!AR761="Waive"),IF(ISBLANK(Spreadsheet!AS761),TRUE,FALSE),IF(OR(AND(NOT(ISBLANK(Spreadsheet!AR761)),ISBLANK(Spreadsheet!AS761)),NOT(ISNUMBER(VALUE(Spreadsheet!AS761)))),FALSE,IF(OR(AND(Spreadsheet!AS761&lt;6,MOD(Spreadsheet!AS761*10,5)=0), MOD(Spreadsheet!AS761,10000)=0),TRUE,FALSE)))</f>
        <v>1</v>
      </c>
      <c r="BW761" s="5" t="b">
        <f t="array" ref="BW761">IF(ISBLANK(Spreadsheet!AT761),TRUE,ISNUMBER(MATCH(TRUE,EXACT(Spreadsheet!AT761,LifeBenefitClasses),0)))</f>
        <v>1</v>
      </c>
      <c r="BX761" s="5" t="b">
        <f>IF(OR(ISBLANK(Spreadsheet!AT761), Spreadsheet!AT761="Waive"),IF(ISBLANK(Spreadsheet!AU761),TRUE,FALSE),IF(OR(AND(NOT(ISBLANK(Spreadsheet!AT761)),ISBLANK(Spreadsheet!AU761)),NOT(ISNUMBER(VALUE(Spreadsheet!AU761)))),FALSE,IF(AND(NOT(OR(ISBLANK(Spreadsheet!AT761),Spreadsheet!AT761="Waive")),NOT(OR(ISBLANK(Spreadsheet!AR761),Spreadsheet!AR761="Waive")),MOD(Spreadsheet!AU761,5000)=0, Spreadsheet!AU761&lt;=(Spreadsheet!AS761*0.5)),TRUE,FALSE)))</f>
        <v>1</v>
      </c>
      <c r="BY761" s="5" t="b">
        <f t="array" ref="BY761">IF(ISBLANK(Spreadsheet!AV761),TRUE,ISNUMBER(MATCH(TRUE,EXACT(Spreadsheet!AV761,EnrollWaive),0)))</f>
        <v>1</v>
      </c>
      <c r="BZ761" s="5" t="b">
        <f t="array" ref="BZ761">IF(ISBLANK(Spreadsheet!AW761),TRUE,ISNUMBER(MATCH(TRUE,EXACT(Spreadsheet!AW761,LifeBenefitClasses),0)))</f>
        <v>1</v>
      </c>
      <c r="CA761" s="5" t="b">
        <f t="array" ref="CA761">IF(ISBLANK(Spreadsheet!AX761),TRUE,ISNUMBER(MATCH(TRUE,EXACT(Spreadsheet!AX761,LifeBenefitClasses),0)))</f>
        <v>1</v>
      </c>
      <c r="CB761" s="5" t="b">
        <f t="array" ref="CB761">IF(ISBLANK(Spreadsheet!AY761),TRUE,ISNUMBER(MATCH(TRUE,EXACT(Spreadsheet!AY761,LifeBenefitClasses),0)))</f>
        <v>1</v>
      </c>
      <c r="CC761" s="5" t="b">
        <f t="array" ref="CC761">IF(ISBLANK(Spreadsheet!AZ761),TRUE,ISNUMBER(MATCH(TRUE,EXACT(Spreadsheet!AZ761,LifeBenefitClasses),0)))</f>
        <v>1</v>
      </c>
      <c r="CD761" s="5" t="b">
        <f t="array" ref="CD761">IF(ISBLANK(Spreadsheet!BA761),TRUE,ISNUMBER(MATCH(TRUE,EXACT(Spreadsheet!BA761,LifeBenefitClasses),0)))</f>
        <v>1</v>
      </c>
      <c r="CE761" s="5" t="b">
        <f>IF(OR(ISBLANK(Spreadsheet!BA761), Spreadsheet!BA761="Waive"),IF(ISBLANK(Spreadsheet!BB761),TRUE,FALSE),IF(OR(AND(NOT(ISBLANK(Spreadsheet!BA761)),ISBLANK(Spreadsheet!BB761)),NOT(ISNUMBER(VALUE(Spreadsheet!BB761))),ISBLANK(Spreadsheet!BC761),NOT(ISNUMBER(VALUE(Spreadsheet!BC761)))),FALSE,IF(AND(Spreadsheet!BB761&gt;=50000,Spreadsheet!BB761&lt;=250000,MOD(Spreadsheet!BB761,10000)=0,Spreadsheet!BB761&lt;=(10*Spreadsheet!BC761)),TRUE,FALSE)))</f>
        <v>1</v>
      </c>
      <c r="CF761" s="5" t="b">
        <f>IF(NOT(ISBLANK(Spreadsheet!BC761)),AND(ISNUMBER(VALUE(Spreadsheet!BC761)),Spreadsheet!BC761&gt;0),AND(OR(ISBLANK(Spreadsheet!AO761),Spreadsheet!AO761="Waive",AND(NOT(OR(ISBLANK(Spreadsheet!AO761),Spreadsheet!AO761="Waive")),Spreadsheet!AP761&gt;=6)),OR(ISBLANK(Spreadsheet!AR761),AND(NOT(OR(ISBLANK(Spreadsheet!AR761),Spreadsheet!AR761="Waive")),Spreadsheet!AS761&gt;=6)),OR(ISBLANK(Spreadsheet!AW761)),OR(ISBLANK(Spreadsheet!AX761)),OR(ISBLANK(Spreadsheet!AY761)),OR(ISBLANK(Spreadsheet!AZ761)),OR(ISBLANK(Spreadsheet!BA761),Spreadsheet!BA761="Waive")))</f>
        <v>1</v>
      </c>
      <c r="CG761" s="5" t="b">
        <f t="shared" ca="1" si="51"/>
        <v>1</v>
      </c>
    </row>
    <row r="762" spans="8:85" x14ac:dyDescent="0.3">
      <c r="H762" s="5">
        <f t="shared" ca="1" si="52"/>
        <v>2</v>
      </c>
      <c r="I762" s="5" t="str">
        <f t="shared" ca="1" si="50"/>
        <v/>
      </c>
      <c r="J762" s="5" t="str">
        <f>IF(AND(NOT(ISBLANK(Spreadsheet!C762)),ISBLANK(Spreadsheet!D762)),Spreadsheet!F762&amp;" "&amp;Spreadsheet!H762,"")</f>
        <v/>
      </c>
      <c r="K762" s="5">
        <f>IF(AND(NOT(ISBLANK(Spreadsheet!C762)),ISBLANK(Spreadsheet!D762)),COUNTIFS(Spreadsheet!E763:E$786,"=Child",Spreadsheet!C763:C$786, "="&amp;Spreadsheet!C762) + COUNTIFS(Spreadsheet!E763:E$786,"=Step-child",Spreadsheet!C763:C$786, "="&amp;Spreadsheet!C762),0)</f>
        <v>0</v>
      </c>
      <c r="L762" s="5">
        <f>IF(NOT(ISBLANK(J762)),COUNTIFS(Spreadsheet!E763:E$786,"=Wife",Spreadsheet!C763:C$786, "="&amp;Spreadsheet!C762) + COUNTIFS(Spreadsheet!E763:E$786,"=Husband",Spreadsheet!C763:C$786, "="&amp;Spreadsheet!C762),0)</f>
        <v>0</v>
      </c>
      <c r="M762" s="5">
        <f>IF(NOT(ISBLANK(Spreadsheet!AJ762)),VLOOKUP(Spreadsheet!AJ762,'Drop Downs'!$P$2:$R$16,3,FALSE),0)</f>
        <v>0</v>
      </c>
      <c r="N762" s="5">
        <f>IF(NOT(ISBLANK(Spreadsheet!AJ762)), VLOOKUP(Spreadsheet!AJ762,'Drop Downs'!$P$2:$R$16,2,FALSE),0)</f>
        <v>0</v>
      </c>
      <c r="O762" s="5">
        <f>IF(NOT(ISBLANK(Spreadsheet!AL762)),VLOOKUP(Spreadsheet!AL762,'Drop Downs'!$P$2:$R$16,3,FALSE), 0)</f>
        <v>0</v>
      </c>
      <c r="P762" s="5">
        <f>IF(NOT(ISBLANK(Spreadsheet!AL762)),VLOOKUP(Spreadsheet!AL762,'Drop Downs'!$P$2:$R$16,2,FALSE),0)</f>
        <v>0</v>
      </c>
      <c r="Q762" s="5">
        <f>IF(NOT(ISBLANK(Spreadsheet!AN762)),VLOOKUP(Spreadsheet!AN762,'Drop Downs'!$P$2:$R$16,3,FALSE),0)</f>
        <v>0</v>
      </c>
      <c r="R762" s="5">
        <f>IF(NOT(ISBLANK(Spreadsheet!AN762)),VLOOKUP(Spreadsheet!AN762,'Drop Downs'!$P$2:$R$16,2,FALSE),0)</f>
        <v>0</v>
      </c>
      <c r="S762" s="5" t="str">
        <f>IF(OR(M762&gt;K762,N762&gt;L762,O762&gt;K762, Q762&gt;K762,N762&gt;L762, P762&gt;L762, R762&gt;L762),"Member currently has a coverage election over what he/she needs.  Please add more dependents or adjust the coverage election.","")&amp;(IF(AND(NOT(ISBLANK(Spreadsheet!C762)),NOT(ISBLANK(Spreadsheet!D762)),ISBLANK(Spreadsheet!E762)),"Dependent lacks a relationship to member.Please select one from the drop-down.",""))</f>
        <v/>
      </c>
      <c r="T762" s="5" t="b">
        <f t="shared" si="53"/>
        <v>1</v>
      </c>
      <c r="U762" s="5" t="b">
        <f>OR(ISBLANK(Spreadsheet!C762),IF(NOT(ISBLANK(Spreadsheet!D762)),NOT(ISBLANK(Spreadsheet!E762)),TRUE))</f>
        <v>1</v>
      </c>
      <c r="V762" s="5" t="b">
        <f>OR(ISBLANK(Spreadsheet!C762), NOT(ISBLANK(Spreadsheet!I762)))</f>
        <v>1</v>
      </c>
      <c r="W762" s="5" t="b">
        <f>OR(ISBLANK(Spreadsheet!D762),NOT(ISBLANK(Spreadsheet!C762)))</f>
        <v>1</v>
      </c>
      <c r="X762" s="155" t="str">
        <f>REPT("0",MIN(FIND({1,2,3,4,5,6,7,8,9},Spreadsheet!C762&amp;"123456789"))-1)&amp;IF(ISBLANK(Spreadsheet!C762),"",SUMPRODUCT(MID(0&amp;Spreadsheet!C762,LARGE(INDEX(ISNUMBER(--MID(Spreadsheet!C762,ROW($1:$225),1))*
 ROW($1:$225),0),ROW($1:$225))+1,1)*10^ROW($1:$225)/10))</f>
        <v/>
      </c>
      <c r="Y762" s="5" t="b">
        <f>IF(NOT(ISBLANK(Spreadsheet!C762)),IF(AND(ISNUMBER(VALUE(Spreadsheet!C762)), LEN(Spreadsheet!C762)=9),TRUE,FALSE),TRUE)</f>
        <v>1</v>
      </c>
      <c r="Z762" s="155" t="str">
        <f>REPT("0",MIN(FIND({1,2,3,4,5,6,7,8,9},Spreadsheet!D762&amp;"123456789"))-1)&amp;IF(ISBLANK(Spreadsheet!D762),"",SUMPRODUCT(MID(0&amp;Spreadsheet!D762,LARGE(INDEX(ISNUMBER(--MID(Spreadsheet!D762,ROW($1:$225),1))*
 ROW($1:$225),0),ROW($1:$225))+1,1)*10^ROW($1:$225)/10))</f>
        <v/>
      </c>
      <c r="AA762" s="5" t="b">
        <f>IF(AND(NOT(ISBLANK(Spreadsheet!D762)),NOT(ISBLANK(Spreadsheet!C762))),IF(AND(ISNUMBER(VALUE(Spreadsheet!D762)), LEN(Spreadsheet!D762)=9),TRUE,FALSE),IF(AND(NOT(ISBLANK(Spreadsheet!D762)),ISBLANK(Spreadsheet!C762)),FALSE,TRUE))</f>
        <v>1</v>
      </c>
      <c r="AB762" s="5" t="b">
        <f>OR(ISBLANK(Spreadsheet!Y762),IF(NOT(ISBLANK(Spreadsheet!Y762)),LEN(Spreadsheet!Y762)=10,ISNUMBER(VALUE(Spreadsheet!Y762))))</f>
        <v>1</v>
      </c>
      <c r="AC762" s="5" t="b">
        <f>OR(ISBLANK(Spreadsheet!AI762), AND(NOT(ISBLANK(Spreadsheet!AJ762)), NOT(ISNUMBER(SEARCH("Waive",Spreadsheet!AJ762)))))</f>
        <v>1</v>
      </c>
      <c r="AD762" s="5" t="b">
        <f>OR(ISBLANK(Spreadsheet!AK762), AND(NOT(ISBLANK(Spreadsheet!AL762)), NOT(ISNUMBER(SEARCH("Waive",Spreadsheet!AL762)))))</f>
        <v>1</v>
      </c>
      <c r="AE762" s="5" t="b">
        <f>OR(ISBLANK(Spreadsheet!AM762), AND(NOT(ISBLANK(Spreadsheet!AN762)), NOT(ISNUMBER(SEARCH("Waive", Spreadsheet!AN762)))))</f>
        <v>1</v>
      </c>
      <c r="AF762" s="5" t="b">
        <f>OR(ISBLANK(Spreadsheet!C762), NOT(ISBLANK(Spreadsheet!D762)),NOT(ISBLANK(Spreadsheet!L762)))</f>
        <v>1</v>
      </c>
      <c r="AG762" s="5" t="b">
        <f>IF(AND(NOT(ISBLANK(Spreadsheet!C762)), NOT(ISBLANK(Spreadsheet!D762)),Spreadsheet!C762&lt;&gt;Spreadsheet!D762),IF(ISERROR(VLOOKUP(Spreadsheet!C762, Spreadsheet!$C$6:'Spreadsheet'!$C761,1,FALSE)), FALSE, TRUE),TRUE)</f>
        <v>1</v>
      </c>
      <c r="AH762" s="5" t="b">
        <f>Spreadsheet!$B$2=Spreadsheet!AD762</f>
        <v>1</v>
      </c>
      <c r="AI762" s="5" t="b">
        <f>IF(ISBLANK(Spreadsheet!G762),TRUE,IF(OR(LEN(Spreadsheet!G762)&gt;1,ISNUMBER(VALUE(Spreadsheet!G762))),FALSE,TRUE))</f>
        <v>1</v>
      </c>
      <c r="AJ762" s="5" t="b">
        <f>OR(ISBLANK(Spreadsheet!C762), NOT(ISBLANK(Spreadsheet!B762)), NOT(ISBLANK(Spreadsheet!D762)))</f>
        <v>1</v>
      </c>
      <c r="AK762" s="5" t="b">
        <f t="array" ref="AK762">IF(OR(AND(ISBLANK(Spreadsheet!E762),ISBLANK(Spreadsheet!D762),NOT(ISBLANK(Spreadsheet!C762))),AND(ISBLANK(Spreadsheet!E762),ISBLANK(Spreadsheet!D762),ISBLANK(Spreadsheet!C762))),TRUE,ISNUMBER(MATCH(TRUE,EXACT(Spreadsheet!E762,Relationships),0)))</f>
        <v>1</v>
      </c>
      <c r="AL762" s="5" t="b">
        <f>IF(NOT(ISBLANK(Spreadsheet!C762)),IF(OR(ISBLANK(Spreadsheet!F762),LEN(Spreadsheet!F762)&gt;40),FALSE,TRUE),TRUE)</f>
        <v>1</v>
      </c>
      <c r="AM762" s="5" t="b">
        <f>IF(NOT(ISBLANK(Spreadsheet!C762)),IF(OR(ISBLANK(Spreadsheet!H762),LEN(Spreadsheet!H762)&gt;40),FALSE,TRUE),TRUE)</f>
        <v>1</v>
      </c>
      <c r="AN762" s="5" t="b">
        <f t="array" ref="AN762">IF(ISBLANK(Spreadsheet!I762),TRUE,ISNUMBER(MATCH(TRUE,EXACT(Spreadsheet!I762,GenderValues),0)))</f>
        <v>1</v>
      </c>
      <c r="AO762" s="5" t="b">
        <f ca="1">IF(ISERROR(DATEVALUE(TEXT(Spreadsheet!J762,"mm/dd/yyyy")) &gt; TODAY()),IF(AND(ISBLANK(Spreadsheet!J762),ISBLANK(Spreadsheet!C762)),TRUE,FALSE),IF(DATEVALUE(TEXT(Spreadsheet!J762,"mm/dd/yyyy")) &gt; TODAY(),FALSE,TRUE))</f>
        <v>1</v>
      </c>
      <c r="AP762" s="5" t="b">
        <f>OR(ISBLANK(Spreadsheet!K762),LEN(Spreadsheet!K762)&lt;=100)</f>
        <v>1</v>
      </c>
      <c r="AQ762" s="5" t="b">
        <f t="array" ref="AQ762">IF(OR(AND(ISBLANK(Spreadsheet!L762),ISBLANK(Spreadsheet!C762)),AND(NOT(ISBLANK(Spreadsheet!C762)),NOT(ISBLANK(Spreadsheet!D762)))),TRUE,ISNUMBER(MATCH(TRUE,EXACT(Spreadsheet!L762,MaritalStatus),0)))</f>
        <v>1</v>
      </c>
      <c r="AR762" s="5" t="b">
        <f ca="1">IF(ISERROR(DATEVALUE(TEXT(Spreadsheet!M762,"mm/dd/yyyy")) &gt; TODAY()),IF(ISBLANK(Spreadsheet!M762),TRUE,FALSE),IF(DATEVALUE(TEXT(Spreadsheet!M762,"mm/dd/yyyy")) &gt; TODAY(),FALSE,TRUE))</f>
        <v>1</v>
      </c>
      <c r="AS762" s="5" t="b">
        <f>OR(ISBLANK(Spreadsheet!N762),LEN(Spreadsheet!N762)&lt;=100)</f>
        <v>1</v>
      </c>
      <c r="AT762" s="5" t="b">
        <f>OR(ISBLANK(Spreadsheet!O762),UPPER(Spreadsheet!O762)="YES")</f>
        <v>1</v>
      </c>
      <c r="AU762" s="5" t="b">
        <f>OR(ISBLANK(Spreadsheet!P762),UPPER(Spreadsheet!P762)="YES")</f>
        <v>1</v>
      </c>
      <c r="AV762" s="5" t="b">
        <f t="array" ref="AV762">IF(ISBLANK(Spreadsheet!Q762),TRUE,ISNUMBER(MATCH(TRUE,EXACT(Spreadsheet!Q762,OnGroupsPriorIns),0)))</f>
        <v>1</v>
      </c>
      <c r="AW762" s="5" t="b">
        <f>OR(ISBLANK(Spreadsheet!R762),UPPER(Spreadsheet!R762)="YES")</f>
        <v>1</v>
      </c>
      <c r="AX762" s="5" t="b">
        <f>OR(ISBLANK(Spreadsheet!S762),UPPER(Spreadsheet!S762)="YES")</f>
        <v>1</v>
      </c>
      <c r="AY762" s="5" t="b">
        <f>OR(AND(ISBLANK(Spreadsheet!C762),LEN(Spreadsheet!T762)=0),AND(NOT(ISBLANK(Spreadsheet!C762)),LEN(Spreadsheet!T762)&gt;0,LEN(Spreadsheet!T762)&lt;=50))</f>
        <v>1</v>
      </c>
      <c r="AZ762" s="5" t="b">
        <f>OR(LEN(Spreadsheet!U762)=0,AND(LEN(Spreadsheet!U762)&gt;0,LEN(Spreadsheet!U762)&lt;=50))</f>
        <v>1</v>
      </c>
      <c r="BA762" s="5" t="b">
        <f>OR(AND(ISBLANK(Spreadsheet!C762),LEN(Spreadsheet!V762)=0),AND(NOT(ISBLANK(Spreadsheet!C762)),LEN(Spreadsheet!V762)&gt;0,LEN(Spreadsheet!V762)&lt;=50))</f>
        <v>1</v>
      </c>
      <c r="BB762" s="5" t="b">
        <f t="array" ref="BB762">IF(AND(ISBLANK(Spreadsheet!C762),LEN(Spreadsheet!W762)=0),TRUE,ISNUMBER(MATCH(TRUE,EXACT(Spreadsheet!W762,States),0)))</f>
        <v>1</v>
      </c>
      <c r="BC762" s="5" t="b">
        <f>OR(AND(ISBLANK(Spreadsheet!C762),LEN(Spreadsheet!X762)=0),AND(NOT(ISBLANK(Spreadsheet!C762)),LEN(Spreadsheet!X762)&gt;0,LEN(Spreadsheet!X762)=5,ISNUMBER(VALUE(Spreadsheet!X762))))</f>
        <v>1</v>
      </c>
      <c r="BD762" s="5" t="b">
        <f>OR(ISBLANK(Spreadsheet!Z762),LEN(Spreadsheet!Z762)&lt;=50)</f>
        <v>1</v>
      </c>
      <c r="BE762" s="5" t="b">
        <f>ISBLANK(Spreadsheet!AA762)</f>
        <v>1</v>
      </c>
      <c r="BF762" s="5" t="b">
        <f>ISBLANK(Spreadsheet!AB762)</f>
        <v>1</v>
      </c>
      <c r="BG762" s="5" t="b">
        <f>IF(ISERROR(DATEVALUE(TEXT(Spreadsheet!AC762,"mm/dd/yyyy")) &gt; DATEVALUE(TEXT(Spreadsheet!J762,"mm/dd/yyyy"))),IF(OR(AND(ISBLANK(Spreadsheet!AC762),ISBLANK(Spreadsheet!C762)),AND(NOT(ISBLANK(Spreadsheet!C762)),ISBLANK(Spreadsheet!AC762),NOT(ISBLANK(Spreadsheet!D762)))),TRUE,FALSE),IF(DATEVALUE(TEXT(Spreadsheet!AC762,"mm/dd/yyyy")) &gt; DATEVALUE(TEXT(Spreadsheet!J762,"mm/dd/yyyy")),TRUE,FALSE))</f>
        <v>1</v>
      </c>
      <c r="BH762" s="5" t="b">
        <f>OR(AND(ISBLANK(Spreadsheet!C762),ISBLANK(Spreadsheet!AE762)),AND(NOT(ISBLANK(Spreadsheet!C762)),NOT(ISBLANK(Spreadsheet!D762)),ISBLANK(Spreadsheet!AE762)),AND(NOT(ISBLANK(Spreadsheet!C762)),ISBLANK(Spreadsheet!D762),NOT(ISBLANK(Spreadsheet!AE762)),LEN(Spreadsheet!AE762)&lt;=100))</f>
        <v>1</v>
      </c>
      <c r="BI762" s="5" t="b">
        <f t="array" ref="BI762">IF(ISBLANK(Spreadsheet!AF762),TRUE,ISNUMBER(MATCH(TRUE,EXACT(Spreadsheet!AF762,CobraShortReasons),0)))</f>
        <v>1</v>
      </c>
      <c r="BJ762" s="5" t="b">
        <f ca="1">IF(ISERROR(DATEVALUE(TEXT(Spreadsheet!AG762,"mm/dd/yyyy")) &gt; TODAY()),IF(ISBLANK(Spreadsheet!AG762),TRUE,FALSE),IF(DATEVALUE(TEXT(Spreadsheet!AG762,"mm/dd/yyyy")) &gt; TODAY(),FALSE,TRUE))</f>
        <v>1</v>
      </c>
      <c r="BK762" s="5" t="b">
        <f>OR(ISBLANK(Spreadsheet!AH762),LEN(Spreadsheet!AH762)&lt;=25)</f>
        <v>1</v>
      </c>
      <c r="BL762" s="5" t="b">
        <f t="array" aca="1" ref="BL762" ca="1">IF(ISBLANK(Spreadsheet!AI762),TRUE,ISNUMBER(MATCH(TRUE,EXACT(Spreadsheet!AI762,INDIRECT(Spreadsheet!$D$2)),0)))</f>
        <v>1</v>
      </c>
      <c r="BM762" s="5" t="b">
        <f t="array" aca="1" ref="BM762" ca="1">IF(ISBLANK(Spreadsheet!AJ762),TRUE,ISNUMBER(MATCH(TRUE,EXACT(Spreadsheet!AJ762,INDIRECT(Spreadsheet!BJ762)),0)))</f>
        <v>1</v>
      </c>
      <c r="BN762" s="5" t="b">
        <f t="array" ref="BN762">IF(ISBLANK(Spreadsheet!AK762),TRUE,ISNUMBER(MATCH(TRUE,EXACT(Spreadsheet!AK762,DentalPlans),0)))</f>
        <v>1</v>
      </c>
      <c r="BO762" s="5" t="b">
        <f t="array" aca="1" ref="BO762" ca="1">IF(ISBLANK(Spreadsheet!AL762),TRUE,ISNUMBER(MATCH(TRUE,EXACT(Spreadsheet!AL762,INDIRECT(Spreadsheet!BK762)),0)))</f>
        <v>1</v>
      </c>
      <c r="BP762" s="5" t="b">
        <f t="array" ref="BP762">IF(ISBLANK(Spreadsheet!AM762),TRUE,ISNUMBER(MATCH(TRUE,EXACT(Spreadsheet!AM762,VisionPlans),0)))</f>
        <v>1</v>
      </c>
      <c r="BQ762" s="5" t="b">
        <f t="array" aca="1" ref="BQ762" ca="1">IF(ISBLANK(Spreadsheet!AN762),TRUE,ISNUMBER(MATCH(TRUE,EXACT(Spreadsheet!AN762,INDIRECT(Spreadsheet!BL762)),0)))</f>
        <v>1</v>
      </c>
      <c r="BR762" s="5" t="b">
        <f t="array" ref="BR762">IF(ISBLANK(Spreadsheet!AO762),TRUE,ISNUMBER(MATCH(TRUE,EXACT(Spreadsheet!AO762,LifeBenefitClasses),0)))</f>
        <v>1</v>
      </c>
      <c r="BS762" s="5" t="b">
        <f>IF(OR(ISBLANK(Spreadsheet!AO762), Spreadsheet!AO762="Waive"),IF(ISBLANK(Spreadsheet!AP762),TRUE,FALSE),IF(OR(AND(NOT(ISBLANK(Spreadsheet!AO762)),ISBLANK(Spreadsheet!AP762)),NOT(ISNUMBER(VALUE(Spreadsheet!AP762)))),FALSE,IF(OR(AND(Spreadsheet!AP762&lt;6,MOD(Spreadsheet!AP762*10,5)=0), MOD(Spreadsheet!AP762,5000)=0),TRUE,FALSE)))</f>
        <v>1</v>
      </c>
      <c r="BT762" s="5" t="b">
        <f t="array" ref="BT762">IF(ISBLANK(Spreadsheet!AQ762),TRUE,ISNUMBER(MATCH(TRUE,EXACT(Spreadsheet!AQ762,EnrollWaive),0)))</f>
        <v>1</v>
      </c>
      <c r="BU762" s="5" t="b">
        <f t="array" ref="BU762">IF(ISBLANK(Spreadsheet!AR762),TRUE,ISNUMBER(MATCH(TRUE,EXACT(Spreadsheet!AR762,LifeBenefitClasses),0)))</f>
        <v>1</v>
      </c>
      <c r="BV762" s="5" t="b">
        <f>IF(OR(ISBLANK(Spreadsheet!AR762), Spreadsheet!AR762="Waive"),IF(ISBLANK(Spreadsheet!AS762),TRUE,FALSE),IF(OR(AND(NOT(ISBLANK(Spreadsheet!AR762)),ISBLANK(Spreadsheet!AS762)),NOT(ISNUMBER(VALUE(Spreadsheet!AS762)))),FALSE,IF(OR(AND(Spreadsheet!AS762&lt;6,MOD(Spreadsheet!AS762*10,5)=0), MOD(Spreadsheet!AS762,10000)=0),TRUE,FALSE)))</f>
        <v>1</v>
      </c>
      <c r="BW762" s="5" t="b">
        <f t="array" ref="BW762">IF(ISBLANK(Spreadsheet!AT762),TRUE,ISNUMBER(MATCH(TRUE,EXACT(Spreadsheet!AT762,LifeBenefitClasses),0)))</f>
        <v>1</v>
      </c>
      <c r="BX762" s="5" t="b">
        <f>IF(OR(ISBLANK(Spreadsheet!AT762), Spreadsheet!AT762="Waive"),IF(ISBLANK(Spreadsheet!AU762),TRUE,FALSE),IF(OR(AND(NOT(ISBLANK(Spreadsheet!AT762)),ISBLANK(Spreadsheet!AU762)),NOT(ISNUMBER(VALUE(Spreadsheet!AU762)))),FALSE,IF(AND(NOT(OR(ISBLANK(Spreadsheet!AT762),Spreadsheet!AT762="Waive")),NOT(OR(ISBLANK(Spreadsheet!AR762),Spreadsheet!AR762="Waive")),MOD(Spreadsheet!AU762,5000)=0, Spreadsheet!AU762&lt;=(Spreadsheet!AS762*0.5)),TRUE,FALSE)))</f>
        <v>1</v>
      </c>
      <c r="BY762" s="5" t="b">
        <f t="array" ref="BY762">IF(ISBLANK(Spreadsheet!AV762),TRUE,ISNUMBER(MATCH(TRUE,EXACT(Spreadsheet!AV762,EnrollWaive),0)))</f>
        <v>1</v>
      </c>
      <c r="BZ762" s="5" t="b">
        <f t="array" ref="BZ762">IF(ISBLANK(Spreadsheet!AW762),TRUE,ISNUMBER(MATCH(TRUE,EXACT(Spreadsheet!AW762,LifeBenefitClasses),0)))</f>
        <v>1</v>
      </c>
      <c r="CA762" s="5" t="b">
        <f t="array" ref="CA762">IF(ISBLANK(Spreadsheet!AX762),TRUE,ISNUMBER(MATCH(TRUE,EXACT(Spreadsheet!AX762,LifeBenefitClasses),0)))</f>
        <v>1</v>
      </c>
      <c r="CB762" s="5" t="b">
        <f t="array" ref="CB762">IF(ISBLANK(Spreadsheet!AY762),TRUE,ISNUMBER(MATCH(TRUE,EXACT(Spreadsheet!AY762,LifeBenefitClasses),0)))</f>
        <v>1</v>
      </c>
      <c r="CC762" s="5" t="b">
        <f t="array" ref="CC762">IF(ISBLANK(Spreadsheet!AZ762),TRUE,ISNUMBER(MATCH(TRUE,EXACT(Spreadsheet!AZ762,LifeBenefitClasses),0)))</f>
        <v>1</v>
      </c>
      <c r="CD762" s="5" t="b">
        <f t="array" ref="CD762">IF(ISBLANK(Spreadsheet!BA762),TRUE,ISNUMBER(MATCH(TRUE,EXACT(Spreadsheet!BA762,LifeBenefitClasses),0)))</f>
        <v>1</v>
      </c>
      <c r="CE762" s="5" t="b">
        <f>IF(OR(ISBLANK(Spreadsheet!BA762), Spreadsheet!BA762="Waive"),IF(ISBLANK(Spreadsheet!BB762),TRUE,FALSE),IF(OR(AND(NOT(ISBLANK(Spreadsheet!BA762)),ISBLANK(Spreadsheet!BB762)),NOT(ISNUMBER(VALUE(Spreadsheet!BB762))),ISBLANK(Spreadsheet!BC762),NOT(ISNUMBER(VALUE(Spreadsheet!BC762)))),FALSE,IF(AND(Spreadsheet!BB762&gt;=50000,Spreadsheet!BB762&lt;=250000,MOD(Spreadsheet!BB762,10000)=0,Spreadsheet!BB762&lt;=(10*Spreadsheet!BC762)),TRUE,FALSE)))</f>
        <v>1</v>
      </c>
      <c r="CF762" s="5" t="b">
        <f>IF(NOT(ISBLANK(Spreadsheet!BC762)),AND(ISNUMBER(VALUE(Spreadsheet!BC762)),Spreadsheet!BC762&gt;0),AND(OR(ISBLANK(Spreadsheet!AO762),Spreadsheet!AO762="Waive",AND(NOT(OR(ISBLANK(Spreadsheet!AO762),Spreadsheet!AO762="Waive")),Spreadsheet!AP762&gt;=6)),OR(ISBLANK(Spreadsheet!AR762),AND(NOT(OR(ISBLANK(Spreadsheet!AR762),Spreadsheet!AR762="Waive")),Spreadsheet!AS762&gt;=6)),OR(ISBLANK(Spreadsheet!AW762)),OR(ISBLANK(Spreadsheet!AX762)),OR(ISBLANK(Spreadsheet!AY762)),OR(ISBLANK(Spreadsheet!AZ762)),OR(ISBLANK(Spreadsheet!BA762),Spreadsheet!BA762="Waive")))</f>
        <v>1</v>
      </c>
      <c r="CG762" s="5" t="b">
        <f t="shared" ca="1" si="51"/>
        <v>1</v>
      </c>
    </row>
    <row r="763" spans="8:85" x14ac:dyDescent="0.3">
      <c r="H763" s="5">
        <f t="shared" ca="1" si="52"/>
        <v>2</v>
      </c>
      <c r="I763" s="5" t="str">
        <f t="shared" ca="1" si="50"/>
        <v/>
      </c>
      <c r="J763" s="5" t="str">
        <f>IF(AND(NOT(ISBLANK(Spreadsheet!C763)),ISBLANK(Spreadsheet!D763)),Spreadsheet!F763&amp;" "&amp;Spreadsheet!H763,"")</f>
        <v/>
      </c>
      <c r="K763" s="5">
        <f>IF(AND(NOT(ISBLANK(Spreadsheet!C763)),ISBLANK(Spreadsheet!D763)),COUNTIFS(Spreadsheet!E764:E$786,"=Child",Spreadsheet!C764:C$786, "="&amp;Spreadsheet!C763) + COUNTIFS(Spreadsheet!E764:E$786,"=Step-child",Spreadsheet!C764:C$786, "="&amp;Spreadsheet!C763),0)</f>
        <v>0</v>
      </c>
      <c r="L763" s="5">
        <f>IF(NOT(ISBLANK(J763)),COUNTIFS(Spreadsheet!E764:E$786,"=Wife",Spreadsheet!C764:C$786, "="&amp;Spreadsheet!C763) + COUNTIFS(Spreadsheet!E764:E$786,"=Husband",Spreadsheet!C764:C$786, "="&amp;Spreadsheet!C763),0)</f>
        <v>0</v>
      </c>
      <c r="M763" s="5">
        <f>IF(NOT(ISBLANK(Spreadsheet!AJ763)),VLOOKUP(Spreadsheet!AJ763,'Drop Downs'!$P$2:$R$16,3,FALSE),0)</f>
        <v>0</v>
      </c>
      <c r="N763" s="5">
        <f>IF(NOT(ISBLANK(Spreadsheet!AJ763)), VLOOKUP(Spreadsheet!AJ763,'Drop Downs'!$P$2:$R$16,2,FALSE),0)</f>
        <v>0</v>
      </c>
      <c r="O763" s="5">
        <f>IF(NOT(ISBLANK(Spreadsheet!AL763)),VLOOKUP(Spreadsheet!AL763,'Drop Downs'!$P$2:$R$16,3,FALSE), 0)</f>
        <v>0</v>
      </c>
      <c r="P763" s="5">
        <f>IF(NOT(ISBLANK(Spreadsheet!AL763)),VLOOKUP(Spreadsheet!AL763,'Drop Downs'!$P$2:$R$16,2,FALSE),0)</f>
        <v>0</v>
      </c>
      <c r="Q763" s="5">
        <f>IF(NOT(ISBLANK(Spreadsheet!AN763)),VLOOKUP(Spreadsheet!AN763,'Drop Downs'!$P$2:$R$16,3,FALSE),0)</f>
        <v>0</v>
      </c>
      <c r="R763" s="5">
        <f>IF(NOT(ISBLANK(Spreadsheet!AN763)),VLOOKUP(Spreadsheet!AN763,'Drop Downs'!$P$2:$R$16,2,FALSE),0)</f>
        <v>0</v>
      </c>
      <c r="S763" s="5" t="str">
        <f>IF(OR(M763&gt;K763,N763&gt;L763,O763&gt;K763, Q763&gt;K763,N763&gt;L763, P763&gt;L763, R763&gt;L763),"Member currently has a coverage election over what he/she needs.  Please add more dependents or adjust the coverage election.","")&amp;(IF(AND(NOT(ISBLANK(Spreadsheet!C763)),NOT(ISBLANK(Spreadsheet!D763)),ISBLANK(Spreadsheet!E763)),"Dependent lacks a relationship to member.Please select one from the drop-down.",""))</f>
        <v/>
      </c>
      <c r="T763" s="5" t="b">
        <f t="shared" si="53"/>
        <v>1</v>
      </c>
      <c r="U763" s="5" t="b">
        <f>OR(ISBLANK(Spreadsheet!C763),IF(NOT(ISBLANK(Spreadsheet!D763)),NOT(ISBLANK(Spreadsheet!E763)),TRUE))</f>
        <v>1</v>
      </c>
      <c r="V763" s="5" t="b">
        <f>OR(ISBLANK(Spreadsheet!C763), NOT(ISBLANK(Spreadsheet!I763)))</f>
        <v>1</v>
      </c>
      <c r="W763" s="5" t="b">
        <f>OR(ISBLANK(Spreadsheet!D763),NOT(ISBLANK(Spreadsheet!C763)))</f>
        <v>1</v>
      </c>
      <c r="X763" s="155" t="str">
        <f>REPT("0",MIN(FIND({1,2,3,4,5,6,7,8,9},Spreadsheet!C763&amp;"123456789"))-1)&amp;IF(ISBLANK(Spreadsheet!C763),"",SUMPRODUCT(MID(0&amp;Spreadsheet!C763,LARGE(INDEX(ISNUMBER(--MID(Spreadsheet!C763,ROW($1:$225),1))*
 ROW($1:$225),0),ROW($1:$225))+1,1)*10^ROW($1:$225)/10))</f>
        <v/>
      </c>
      <c r="Y763" s="5" t="b">
        <f>IF(NOT(ISBLANK(Spreadsheet!C763)),IF(AND(ISNUMBER(VALUE(Spreadsheet!C763)), LEN(Spreadsheet!C763)=9),TRUE,FALSE),TRUE)</f>
        <v>1</v>
      </c>
      <c r="Z763" s="155" t="str">
        <f>REPT("0",MIN(FIND({1,2,3,4,5,6,7,8,9},Spreadsheet!D763&amp;"123456789"))-1)&amp;IF(ISBLANK(Spreadsheet!D763),"",SUMPRODUCT(MID(0&amp;Spreadsheet!D763,LARGE(INDEX(ISNUMBER(--MID(Spreadsheet!D763,ROW($1:$225),1))*
 ROW($1:$225),0),ROW($1:$225))+1,1)*10^ROW($1:$225)/10))</f>
        <v/>
      </c>
      <c r="AA763" s="5" t="b">
        <f>IF(AND(NOT(ISBLANK(Spreadsheet!D763)),NOT(ISBLANK(Spreadsheet!C763))),IF(AND(ISNUMBER(VALUE(Spreadsheet!D763)), LEN(Spreadsheet!D763)=9),TRUE,FALSE),IF(AND(NOT(ISBLANK(Spreadsheet!D763)),ISBLANK(Spreadsheet!C763)),FALSE,TRUE))</f>
        <v>1</v>
      </c>
      <c r="AB763" s="5" t="b">
        <f>OR(ISBLANK(Spreadsheet!Y763),IF(NOT(ISBLANK(Spreadsheet!Y763)),LEN(Spreadsheet!Y763)=10,ISNUMBER(VALUE(Spreadsheet!Y763))))</f>
        <v>1</v>
      </c>
      <c r="AC763" s="5" t="b">
        <f>OR(ISBLANK(Spreadsheet!AI763), AND(NOT(ISBLANK(Spreadsheet!AJ763)), NOT(ISNUMBER(SEARCH("Waive",Spreadsheet!AJ763)))))</f>
        <v>1</v>
      </c>
      <c r="AD763" s="5" t="b">
        <f>OR(ISBLANK(Spreadsheet!AK763), AND(NOT(ISBLANK(Spreadsheet!AL763)), NOT(ISNUMBER(SEARCH("Waive",Spreadsheet!AL763)))))</f>
        <v>1</v>
      </c>
      <c r="AE763" s="5" t="b">
        <f>OR(ISBLANK(Spreadsheet!AM763), AND(NOT(ISBLANK(Spreadsheet!AN763)), NOT(ISNUMBER(SEARCH("Waive", Spreadsheet!AN763)))))</f>
        <v>1</v>
      </c>
      <c r="AF763" s="5" t="b">
        <f>OR(ISBLANK(Spreadsheet!C763), NOT(ISBLANK(Spreadsheet!D763)),NOT(ISBLANK(Spreadsheet!L763)))</f>
        <v>1</v>
      </c>
      <c r="AG763" s="5" t="b">
        <f>IF(AND(NOT(ISBLANK(Spreadsheet!C763)), NOT(ISBLANK(Spreadsheet!D763)),Spreadsheet!C763&lt;&gt;Spreadsheet!D763),IF(ISERROR(VLOOKUP(Spreadsheet!C763, Spreadsheet!$C$6:'Spreadsheet'!$C762,1,FALSE)), FALSE, TRUE),TRUE)</f>
        <v>1</v>
      </c>
      <c r="AH763" s="5" t="b">
        <f>Spreadsheet!$B$2=Spreadsheet!AD763</f>
        <v>1</v>
      </c>
      <c r="AI763" s="5" t="b">
        <f>IF(ISBLANK(Spreadsheet!G763),TRUE,IF(OR(LEN(Spreadsheet!G763)&gt;1,ISNUMBER(VALUE(Spreadsheet!G763))),FALSE,TRUE))</f>
        <v>1</v>
      </c>
      <c r="AJ763" s="5" t="b">
        <f>OR(ISBLANK(Spreadsheet!C763), NOT(ISBLANK(Spreadsheet!B763)), NOT(ISBLANK(Spreadsheet!D763)))</f>
        <v>1</v>
      </c>
      <c r="AK763" s="5" t="b">
        <f t="array" ref="AK763">IF(OR(AND(ISBLANK(Spreadsheet!E763),ISBLANK(Spreadsheet!D763),NOT(ISBLANK(Spreadsheet!C763))),AND(ISBLANK(Spreadsheet!E763),ISBLANK(Spreadsheet!D763),ISBLANK(Spreadsheet!C763))),TRUE,ISNUMBER(MATCH(TRUE,EXACT(Spreadsheet!E763,Relationships),0)))</f>
        <v>1</v>
      </c>
      <c r="AL763" s="5" t="b">
        <f>IF(NOT(ISBLANK(Spreadsheet!C763)),IF(OR(ISBLANK(Spreadsheet!F763),LEN(Spreadsheet!F763)&gt;40),FALSE,TRUE),TRUE)</f>
        <v>1</v>
      </c>
      <c r="AM763" s="5" t="b">
        <f>IF(NOT(ISBLANK(Spreadsheet!C763)),IF(OR(ISBLANK(Spreadsheet!H763),LEN(Spreadsheet!H763)&gt;40),FALSE,TRUE),TRUE)</f>
        <v>1</v>
      </c>
      <c r="AN763" s="5" t="b">
        <f t="array" ref="AN763">IF(ISBLANK(Spreadsheet!I763),TRUE,ISNUMBER(MATCH(TRUE,EXACT(Spreadsheet!I763,GenderValues),0)))</f>
        <v>1</v>
      </c>
      <c r="AO763" s="5" t="b">
        <f ca="1">IF(ISERROR(DATEVALUE(TEXT(Spreadsheet!J763,"mm/dd/yyyy")) &gt; TODAY()),IF(AND(ISBLANK(Spreadsheet!J763),ISBLANK(Spreadsheet!C763)),TRUE,FALSE),IF(DATEVALUE(TEXT(Spreadsheet!J763,"mm/dd/yyyy")) &gt; TODAY(),FALSE,TRUE))</f>
        <v>1</v>
      </c>
      <c r="AP763" s="5" t="b">
        <f>OR(ISBLANK(Spreadsheet!K763),LEN(Spreadsheet!K763)&lt;=100)</f>
        <v>1</v>
      </c>
      <c r="AQ763" s="5" t="b">
        <f t="array" ref="AQ763">IF(OR(AND(ISBLANK(Spreadsheet!L763),ISBLANK(Spreadsheet!C763)),AND(NOT(ISBLANK(Spreadsheet!C763)),NOT(ISBLANK(Spreadsheet!D763)))),TRUE,ISNUMBER(MATCH(TRUE,EXACT(Spreadsheet!L763,MaritalStatus),0)))</f>
        <v>1</v>
      </c>
      <c r="AR763" s="5" t="b">
        <f ca="1">IF(ISERROR(DATEVALUE(TEXT(Spreadsheet!M763,"mm/dd/yyyy")) &gt; TODAY()),IF(ISBLANK(Spreadsheet!M763),TRUE,FALSE),IF(DATEVALUE(TEXT(Spreadsheet!M763,"mm/dd/yyyy")) &gt; TODAY(),FALSE,TRUE))</f>
        <v>1</v>
      </c>
      <c r="AS763" s="5" t="b">
        <f>OR(ISBLANK(Spreadsheet!N763),LEN(Spreadsheet!N763)&lt;=100)</f>
        <v>1</v>
      </c>
      <c r="AT763" s="5" t="b">
        <f>OR(ISBLANK(Spreadsheet!O763),UPPER(Spreadsheet!O763)="YES")</f>
        <v>1</v>
      </c>
      <c r="AU763" s="5" t="b">
        <f>OR(ISBLANK(Spreadsheet!P763),UPPER(Spreadsheet!P763)="YES")</f>
        <v>1</v>
      </c>
      <c r="AV763" s="5" t="b">
        <f t="array" ref="AV763">IF(ISBLANK(Spreadsheet!Q763),TRUE,ISNUMBER(MATCH(TRUE,EXACT(Spreadsheet!Q763,OnGroupsPriorIns),0)))</f>
        <v>1</v>
      </c>
      <c r="AW763" s="5" t="b">
        <f>OR(ISBLANK(Spreadsheet!R763),UPPER(Spreadsheet!R763)="YES")</f>
        <v>1</v>
      </c>
      <c r="AX763" s="5" t="b">
        <f>OR(ISBLANK(Spreadsheet!S763),UPPER(Spreadsheet!S763)="YES")</f>
        <v>1</v>
      </c>
      <c r="AY763" s="5" t="b">
        <f>OR(AND(ISBLANK(Spreadsheet!C763),LEN(Spreadsheet!T763)=0),AND(NOT(ISBLANK(Spreadsheet!C763)),LEN(Spreadsheet!T763)&gt;0,LEN(Spreadsheet!T763)&lt;=50))</f>
        <v>1</v>
      </c>
      <c r="AZ763" s="5" t="b">
        <f>OR(LEN(Spreadsheet!U763)=0,AND(LEN(Spreadsheet!U763)&gt;0,LEN(Spreadsheet!U763)&lt;=50))</f>
        <v>1</v>
      </c>
      <c r="BA763" s="5" t="b">
        <f>OR(AND(ISBLANK(Spreadsheet!C763),LEN(Spreadsheet!V763)=0),AND(NOT(ISBLANK(Spreadsheet!C763)),LEN(Spreadsheet!V763)&gt;0,LEN(Spreadsheet!V763)&lt;=50))</f>
        <v>1</v>
      </c>
      <c r="BB763" s="5" t="b">
        <f t="array" ref="BB763">IF(AND(ISBLANK(Spreadsheet!C763),LEN(Spreadsheet!W763)=0),TRUE,ISNUMBER(MATCH(TRUE,EXACT(Spreadsheet!W763,States),0)))</f>
        <v>1</v>
      </c>
      <c r="BC763" s="5" t="b">
        <f>OR(AND(ISBLANK(Spreadsheet!C763),LEN(Spreadsheet!X763)=0),AND(NOT(ISBLANK(Spreadsheet!C763)),LEN(Spreadsheet!X763)&gt;0,LEN(Spreadsheet!X763)=5,ISNUMBER(VALUE(Spreadsheet!X763))))</f>
        <v>1</v>
      </c>
      <c r="BD763" s="5" t="b">
        <f>OR(ISBLANK(Spreadsheet!Z763),LEN(Spreadsheet!Z763)&lt;=50)</f>
        <v>1</v>
      </c>
      <c r="BE763" s="5" t="b">
        <f>ISBLANK(Spreadsheet!AA763)</f>
        <v>1</v>
      </c>
      <c r="BF763" s="5" t="b">
        <f>ISBLANK(Spreadsheet!AB763)</f>
        <v>1</v>
      </c>
      <c r="BG763" s="5" t="b">
        <f>IF(ISERROR(DATEVALUE(TEXT(Spreadsheet!AC763,"mm/dd/yyyy")) &gt; DATEVALUE(TEXT(Spreadsheet!J763,"mm/dd/yyyy"))),IF(OR(AND(ISBLANK(Spreadsheet!AC763),ISBLANK(Spreadsheet!C763)),AND(NOT(ISBLANK(Spreadsheet!C763)),ISBLANK(Spreadsheet!AC763),NOT(ISBLANK(Spreadsheet!D763)))),TRUE,FALSE),IF(DATEVALUE(TEXT(Spreadsheet!AC763,"mm/dd/yyyy")) &gt; DATEVALUE(TEXT(Spreadsheet!J763,"mm/dd/yyyy")),TRUE,FALSE))</f>
        <v>1</v>
      </c>
      <c r="BH763" s="5" t="b">
        <f>OR(AND(ISBLANK(Spreadsheet!C763),ISBLANK(Spreadsheet!AE763)),AND(NOT(ISBLANK(Spreadsheet!C763)),NOT(ISBLANK(Spreadsheet!D763)),ISBLANK(Spreadsheet!AE763)),AND(NOT(ISBLANK(Spreadsheet!C763)),ISBLANK(Spreadsheet!D763),NOT(ISBLANK(Spreadsheet!AE763)),LEN(Spreadsheet!AE763)&lt;=100))</f>
        <v>1</v>
      </c>
      <c r="BI763" s="5" t="b">
        <f t="array" ref="BI763">IF(ISBLANK(Spreadsheet!AF763),TRUE,ISNUMBER(MATCH(TRUE,EXACT(Spreadsheet!AF763,CobraShortReasons),0)))</f>
        <v>1</v>
      </c>
      <c r="BJ763" s="5" t="b">
        <f ca="1">IF(ISERROR(DATEVALUE(TEXT(Spreadsheet!AG763,"mm/dd/yyyy")) &gt; TODAY()),IF(ISBLANK(Spreadsheet!AG763),TRUE,FALSE),IF(DATEVALUE(TEXT(Spreadsheet!AG763,"mm/dd/yyyy")) &gt; TODAY(),FALSE,TRUE))</f>
        <v>1</v>
      </c>
      <c r="BK763" s="5" t="b">
        <f>OR(ISBLANK(Spreadsheet!AH763),LEN(Spreadsheet!AH763)&lt;=25)</f>
        <v>1</v>
      </c>
      <c r="BL763" s="5" t="b">
        <f t="array" aca="1" ref="BL763" ca="1">IF(ISBLANK(Spreadsheet!AI763),TRUE,ISNUMBER(MATCH(TRUE,EXACT(Spreadsheet!AI763,INDIRECT(Spreadsheet!$D$2)),0)))</f>
        <v>1</v>
      </c>
      <c r="BM763" s="5" t="b">
        <f t="array" aca="1" ref="BM763" ca="1">IF(ISBLANK(Spreadsheet!AJ763),TRUE,ISNUMBER(MATCH(TRUE,EXACT(Spreadsheet!AJ763,INDIRECT(Spreadsheet!BJ763)),0)))</f>
        <v>1</v>
      </c>
      <c r="BN763" s="5" t="b">
        <f t="array" ref="BN763">IF(ISBLANK(Spreadsheet!AK763),TRUE,ISNUMBER(MATCH(TRUE,EXACT(Spreadsheet!AK763,DentalPlans),0)))</f>
        <v>1</v>
      </c>
      <c r="BO763" s="5" t="b">
        <f t="array" aca="1" ref="BO763" ca="1">IF(ISBLANK(Spreadsheet!AL763),TRUE,ISNUMBER(MATCH(TRUE,EXACT(Spreadsheet!AL763,INDIRECT(Spreadsheet!BK763)),0)))</f>
        <v>1</v>
      </c>
      <c r="BP763" s="5" t="b">
        <f t="array" ref="BP763">IF(ISBLANK(Spreadsheet!AM763),TRUE,ISNUMBER(MATCH(TRUE,EXACT(Spreadsheet!AM763,VisionPlans),0)))</f>
        <v>1</v>
      </c>
      <c r="BQ763" s="5" t="b">
        <f t="array" aca="1" ref="BQ763" ca="1">IF(ISBLANK(Spreadsheet!AN763),TRUE,ISNUMBER(MATCH(TRUE,EXACT(Spreadsheet!AN763,INDIRECT(Spreadsheet!BL763)),0)))</f>
        <v>1</v>
      </c>
      <c r="BR763" s="5" t="b">
        <f t="array" ref="BR763">IF(ISBLANK(Spreadsheet!AO763),TRUE,ISNUMBER(MATCH(TRUE,EXACT(Spreadsheet!AO763,LifeBenefitClasses),0)))</f>
        <v>1</v>
      </c>
      <c r="BS763" s="5" t="b">
        <f>IF(OR(ISBLANK(Spreadsheet!AO763), Spreadsheet!AO763="Waive"),IF(ISBLANK(Spreadsheet!AP763),TRUE,FALSE),IF(OR(AND(NOT(ISBLANK(Spreadsheet!AO763)),ISBLANK(Spreadsheet!AP763)),NOT(ISNUMBER(VALUE(Spreadsheet!AP763)))),FALSE,IF(OR(AND(Spreadsheet!AP763&lt;6,MOD(Spreadsheet!AP763*10,5)=0), MOD(Spreadsheet!AP763,5000)=0),TRUE,FALSE)))</f>
        <v>1</v>
      </c>
      <c r="BT763" s="5" t="b">
        <f t="array" ref="BT763">IF(ISBLANK(Spreadsheet!AQ763),TRUE,ISNUMBER(MATCH(TRUE,EXACT(Spreadsheet!AQ763,EnrollWaive),0)))</f>
        <v>1</v>
      </c>
      <c r="BU763" s="5" t="b">
        <f t="array" ref="BU763">IF(ISBLANK(Spreadsheet!AR763),TRUE,ISNUMBER(MATCH(TRUE,EXACT(Spreadsheet!AR763,LifeBenefitClasses),0)))</f>
        <v>1</v>
      </c>
      <c r="BV763" s="5" t="b">
        <f>IF(OR(ISBLANK(Spreadsheet!AR763), Spreadsheet!AR763="Waive"),IF(ISBLANK(Spreadsheet!AS763),TRUE,FALSE),IF(OR(AND(NOT(ISBLANK(Spreadsheet!AR763)),ISBLANK(Spreadsheet!AS763)),NOT(ISNUMBER(VALUE(Spreadsheet!AS763)))),FALSE,IF(OR(AND(Spreadsheet!AS763&lt;6,MOD(Spreadsheet!AS763*10,5)=0), MOD(Spreadsheet!AS763,10000)=0),TRUE,FALSE)))</f>
        <v>1</v>
      </c>
      <c r="BW763" s="5" t="b">
        <f t="array" ref="BW763">IF(ISBLANK(Spreadsheet!AT763),TRUE,ISNUMBER(MATCH(TRUE,EXACT(Spreadsheet!AT763,LifeBenefitClasses),0)))</f>
        <v>1</v>
      </c>
      <c r="BX763" s="5" t="b">
        <f>IF(OR(ISBLANK(Spreadsheet!AT763), Spreadsheet!AT763="Waive"),IF(ISBLANK(Spreadsheet!AU763),TRUE,FALSE),IF(OR(AND(NOT(ISBLANK(Spreadsheet!AT763)),ISBLANK(Spreadsheet!AU763)),NOT(ISNUMBER(VALUE(Spreadsheet!AU763)))),FALSE,IF(AND(NOT(OR(ISBLANK(Spreadsheet!AT763),Spreadsheet!AT763="Waive")),NOT(OR(ISBLANK(Spreadsheet!AR763),Spreadsheet!AR763="Waive")),MOD(Spreadsheet!AU763,5000)=0, Spreadsheet!AU763&lt;=(Spreadsheet!AS763*0.5)),TRUE,FALSE)))</f>
        <v>1</v>
      </c>
      <c r="BY763" s="5" t="b">
        <f t="array" ref="BY763">IF(ISBLANK(Spreadsheet!AV763),TRUE,ISNUMBER(MATCH(TRUE,EXACT(Spreadsheet!AV763,EnrollWaive),0)))</f>
        <v>1</v>
      </c>
      <c r="BZ763" s="5" t="b">
        <f t="array" ref="BZ763">IF(ISBLANK(Spreadsheet!AW763),TRUE,ISNUMBER(MATCH(TRUE,EXACT(Spreadsheet!AW763,LifeBenefitClasses),0)))</f>
        <v>1</v>
      </c>
      <c r="CA763" s="5" t="b">
        <f t="array" ref="CA763">IF(ISBLANK(Spreadsheet!AX763),TRUE,ISNUMBER(MATCH(TRUE,EXACT(Spreadsheet!AX763,LifeBenefitClasses),0)))</f>
        <v>1</v>
      </c>
      <c r="CB763" s="5" t="b">
        <f t="array" ref="CB763">IF(ISBLANK(Spreadsheet!AY763),TRUE,ISNUMBER(MATCH(TRUE,EXACT(Spreadsheet!AY763,LifeBenefitClasses),0)))</f>
        <v>1</v>
      </c>
      <c r="CC763" s="5" t="b">
        <f t="array" ref="CC763">IF(ISBLANK(Spreadsheet!AZ763),TRUE,ISNUMBER(MATCH(TRUE,EXACT(Spreadsheet!AZ763,LifeBenefitClasses),0)))</f>
        <v>1</v>
      </c>
      <c r="CD763" s="5" t="b">
        <f t="array" ref="CD763">IF(ISBLANK(Spreadsheet!BA763),TRUE,ISNUMBER(MATCH(TRUE,EXACT(Spreadsheet!BA763,LifeBenefitClasses),0)))</f>
        <v>1</v>
      </c>
      <c r="CE763" s="5" t="b">
        <f>IF(OR(ISBLANK(Spreadsheet!BA763), Spreadsheet!BA763="Waive"),IF(ISBLANK(Spreadsheet!BB763),TRUE,FALSE),IF(OR(AND(NOT(ISBLANK(Spreadsheet!BA763)),ISBLANK(Spreadsheet!BB763)),NOT(ISNUMBER(VALUE(Spreadsheet!BB763))),ISBLANK(Spreadsheet!BC763),NOT(ISNUMBER(VALUE(Spreadsheet!BC763)))),FALSE,IF(AND(Spreadsheet!BB763&gt;=50000,Spreadsheet!BB763&lt;=250000,MOD(Spreadsheet!BB763,10000)=0,Spreadsheet!BB763&lt;=(10*Spreadsheet!BC763)),TRUE,FALSE)))</f>
        <v>1</v>
      </c>
      <c r="CF763" s="5" t="b">
        <f>IF(NOT(ISBLANK(Spreadsheet!BC763)),AND(ISNUMBER(VALUE(Spreadsheet!BC763)),Spreadsheet!BC763&gt;0),AND(OR(ISBLANK(Spreadsheet!AO763),Spreadsheet!AO763="Waive",AND(NOT(OR(ISBLANK(Spreadsheet!AO763),Spreadsheet!AO763="Waive")),Spreadsheet!AP763&gt;=6)),OR(ISBLANK(Spreadsheet!AR763),AND(NOT(OR(ISBLANK(Spreadsheet!AR763),Spreadsheet!AR763="Waive")),Spreadsheet!AS763&gt;=6)),OR(ISBLANK(Spreadsheet!AW763)),OR(ISBLANK(Spreadsheet!AX763)),OR(ISBLANK(Spreadsheet!AY763)),OR(ISBLANK(Spreadsheet!AZ763)),OR(ISBLANK(Spreadsheet!BA763),Spreadsheet!BA763="Waive")))</f>
        <v>1</v>
      </c>
      <c r="CG763" s="5" t="b">
        <f t="shared" ca="1" si="51"/>
        <v>1</v>
      </c>
    </row>
    <row r="764" spans="8:85" x14ac:dyDescent="0.3">
      <c r="H764" s="5">
        <f t="shared" ca="1" si="52"/>
        <v>2</v>
      </c>
      <c r="I764" s="5" t="str">
        <f t="shared" ca="1" si="50"/>
        <v/>
      </c>
      <c r="J764" s="5" t="str">
        <f>IF(AND(NOT(ISBLANK(Spreadsheet!C764)),ISBLANK(Spreadsheet!D764)),Spreadsheet!F764&amp;" "&amp;Spreadsheet!H764,"")</f>
        <v/>
      </c>
      <c r="K764" s="5">
        <f>IF(AND(NOT(ISBLANK(Spreadsheet!C764)),ISBLANK(Spreadsheet!D764)),COUNTIFS(Spreadsheet!E765:E$786,"=Child",Spreadsheet!C765:C$786, "="&amp;Spreadsheet!C764) + COUNTIFS(Spreadsheet!E765:E$786,"=Step-child",Spreadsheet!C765:C$786, "="&amp;Spreadsheet!C764),0)</f>
        <v>0</v>
      </c>
      <c r="L764" s="5">
        <f>IF(NOT(ISBLANK(J764)),COUNTIFS(Spreadsheet!E765:E$786,"=Wife",Spreadsheet!C765:C$786, "="&amp;Spreadsheet!C764) + COUNTIFS(Spreadsheet!E765:E$786,"=Husband",Spreadsheet!C765:C$786, "="&amp;Spreadsheet!C764),0)</f>
        <v>0</v>
      </c>
      <c r="M764" s="5">
        <f>IF(NOT(ISBLANK(Spreadsheet!AJ764)),VLOOKUP(Spreadsheet!AJ764,'Drop Downs'!$P$2:$R$16,3,FALSE),0)</f>
        <v>0</v>
      </c>
      <c r="N764" s="5">
        <f>IF(NOT(ISBLANK(Spreadsheet!AJ764)), VLOOKUP(Spreadsheet!AJ764,'Drop Downs'!$P$2:$R$16,2,FALSE),0)</f>
        <v>0</v>
      </c>
      <c r="O764" s="5">
        <f>IF(NOT(ISBLANK(Spreadsheet!AL764)),VLOOKUP(Spreadsheet!AL764,'Drop Downs'!$P$2:$R$16,3,FALSE), 0)</f>
        <v>0</v>
      </c>
      <c r="P764" s="5">
        <f>IF(NOT(ISBLANK(Spreadsheet!AL764)),VLOOKUP(Spreadsheet!AL764,'Drop Downs'!$P$2:$R$16,2,FALSE),0)</f>
        <v>0</v>
      </c>
      <c r="Q764" s="5">
        <f>IF(NOT(ISBLANK(Spreadsheet!AN764)),VLOOKUP(Spreadsheet!AN764,'Drop Downs'!$P$2:$R$16,3,FALSE),0)</f>
        <v>0</v>
      </c>
      <c r="R764" s="5">
        <f>IF(NOT(ISBLANK(Spreadsheet!AN764)),VLOOKUP(Spreadsheet!AN764,'Drop Downs'!$P$2:$R$16,2,FALSE),0)</f>
        <v>0</v>
      </c>
      <c r="S764" s="5" t="str">
        <f>IF(OR(M764&gt;K764,N764&gt;L764,O764&gt;K764, Q764&gt;K764,N764&gt;L764, P764&gt;L764, R764&gt;L764),"Member currently has a coverage election over what he/she needs.  Please add more dependents or adjust the coverage election.","")&amp;(IF(AND(NOT(ISBLANK(Spreadsheet!C764)),NOT(ISBLANK(Spreadsheet!D764)),ISBLANK(Spreadsheet!E764)),"Dependent lacks a relationship to member.Please select one from the drop-down.",""))</f>
        <v/>
      </c>
      <c r="T764" s="5" t="b">
        <f t="shared" si="53"/>
        <v>1</v>
      </c>
      <c r="U764" s="5" t="b">
        <f>OR(ISBLANK(Spreadsheet!C764),IF(NOT(ISBLANK(Spreadsheet!D764)),NOT(ISBLANK(Spreadsheet!E764)),TRUE))</f>
        <v>1</v>
      </c>
      <c r="V764" s="5" t="b">
        <f>OR(ISBLANK(Spreadsheet!C764), NOT(ISBLANK(Spreadsheet!I764)))</f>
        <v>1</v>
      </c>
      <c r="W764" s="5" t="b">
        <f>OR(ISBLANK(Spreadsheet!D764),NOT(ISBLANK(Spreadsheet!C764)))</f>
        <v>1</v>
      </c>
      <c r="X764" s="155" t="str">
        <f>REPT("0",MIN(FIND({1,2,3,4,5,6,7,8,9},Spreadsheet!C764&amp;"123456789"))-1)&amp;IF(ISBLANK(Spreadsheet!C764),"",SUMPRODUCT(MID(0&amp;Spreadsheet!C764,LARGE(INDEX(ISNUMBER(--MID(Spreadsheet!C764,ROW($1:$225),1))*
 ROW($1:$225),0),ROW($1:$225))+1,1)*10^ROW($1:$225)/10))</f>
        <v/>
      </c>
      <c r="Y764" s="5" t="b">
        <f>IF(NOT(ISBLANK(Spreadsheet!C764)),IF(AND(ISNUMBER(VALUE(Spreadsheet!C764)), LEN(Spreadsheet!C764)=9),TRUE,FALSE),TRUE)</f>
        <v>1</v>
      </c>
      <c r="Z764" s="155" t="str">
        <f>REPT("0",MIN(FIND({1,2,3,4,5,6,7,8,9},Spreadsheet!D764&amp;"123456789"))-1)&amp;IF(ISBLANK(Spreadsheet!D764),"",SUMPRODUCT(MID(0&amp;Spreadsheet!D764,LARGE(INDEX(ISNUMBER(--MID(Spreadsheet!D764,ROW($1:$225),1))*
 ROW($1:$225),0),ROW($1:$225))+1,1)*10^ROW($1:$225)/10))</f>
        <v/>
      </c>
      <c r="AA764" s="5" t="b">
        <f>IF(AND(NOT(ISBLANK(Spreadsheet!D764)),NOT(ISBLANK(Spreadsheet!C764))),IF(AND(ISNUMBER(VALUE(Spreadsheet!D764)), LEN(Spreadsheet!D764)=9),TRUE,FALSE),IF(AND(NOT(ISBLANK(Spreadsheet!D764)),ISBLANK(Spreadsheet!C764)),FALSE,TRUE))</f>
        <v>1</v>
      </c>
      <c r="AB764" s="5" t="b">
        <f>OR(ISBLANK(Spreadsheet!Y764),IF(NOT(ISBLANK(Spreadsheet!Y764)),LEN(Spreadsheet!Y764)=10,ISNUMBER(VALUE(Spreadsheet!Y764))))</f>
        <v>1</v>
      </c>
      <c r="AC764" s="5" t="b">
        <f>OR(ISBLANK(Spreadsheet!AI764), AND(NOT(ISBLANK(Spreadsheet!AJ764)), NOT(ISNUMBER(SEARCH("Waive",Spreadsheet!AJ764)))))</f>
        <v>1</v>
      </c>
      <c r="AD764" s="5" t="b">
        <f>OR(ISBLANK(Spreadsheet!AK764), AND(NOT(ISBLANK(Spreadsheet!AL764)), NOT(ISNUMBER(SEARCH("Waive",Spreadsheet!AL764)))))</f>
        <v>1</v>
      </c>
      <c r="AE764" s="5" t="b">
        <f>OR(ISBLANK(Spreadsheet!AM764), AND(NOT(ISBLANK(Spreadsheet!AN764)), NOT(ISNUMBER(SEARCH("Waive", Spreadsheet!AN764)))))</f>
        <v>1</v>
      </c>
      <c r="AF764" s="5" t="b">
        <f>OR(ISBLANK(Spreadsheet!C764), NOT(ISBLANK(Spreadsheet!D764)),NOT(ISBLANK(Spreadsheet!L764)))</f>
        <v>1</v>
      </c>
      <c r="AG764" s="5" t="b">
        <f>IF(AND(NOT(ISBLANK(Spreadsheet!C764)), NOT(ISBLANK(Spreadsheet!D764)),Spreadsheet!C764&lt;&gt;Spreadsheet!D764),IF(ISERROR(VLOOKUP(Spreadsheet!C764, Spreadsheet!$C$6:'Spreadsheet'!$C763,1,FALSE)), FALSE, TRUE),TRUE)</f>
        <v>1</v>
      </c>
      <c r="AH764" s="5" t="b">
        <f>Spreadsheet!$B$2=Spreadsheet!AD764</f>
        <v>1</v>
      </c>
      <c r="AI764" s="5" t="b">
        <f>IF(ISBLANK(Spreadsheet!G764),TRUE,IF(OR(LEN(Spreadsheet!G764)&gt;1,ISNUMBER(VALUE(Spreadsheet!G764))),FALSE,TRUE))</f>
        <v>1</v>
      </c>
      <c r="AJ764" s="5" t="b">
        <f>OR(ISBLANK(Spreadsheet!C764), NOT(ISBLANK(Spreadsheet!B764)), NOT(ISBLANK(Spreadsheet!D764)))</f>
        <v>1</v>
      </c>
      <c r="AK764" s="5" t="b">
        <f t="array" ref="AK764">IF(OR(AND(ISBLANK(Spreadsheet!E764),ISBLANK(Spreadsheet!D764),NOT(ISBLANK(Spreadsheet!C764))),AND(ISBLANK(Spreadsheet!E764),ISBLANK(Spreadsheet!D764),ISBLANK(Spreadsheet!C764))),TRUE,ISNUMBER(MATCH(TRUE,EXACT(Spreadsheet!E764,Relationships),0)))</f>
        <v>1</v>
      </c>
      <c r="AL764" s="5" t="b">
        <f>IF(NOT(ISBLANK(Spreadsheet!C764)),IF(OR(ISBLANK(Spreadsheet!F764),LEN(Spreadsheet!F764)&gt;40),FALSE,TRUE),TRUE)</f>
        <v>1</v>
      </c>
      <c r="AM764" s="5" t="b">
        <f>IF(NOT(ISBLANK(Spreadsheet!C764)),IF(OR(ISBLANK(Spreadsheet!H764),LEN(Spreadsheet!H764)&gt;40),FALSE,TRUE),TRUE)</f>
        <v>1</v>
      </c>
      <c r="AN764" s="5" t="b">
        <f t="array" ref="AN764">IF(ISBLANK(Spreadsheet!I764),TRUE,ISNUMBER(MATCH(TRUE,EXACT(Spreadsheet!I764,GenderValues),0)))</f>
        <v>1</v>
      </c>
      <c r="AO764" s="5" t="b">
        <f ca="1">IF(ISERROR(DATEVALUE(TEXT(Spreadsheet!J764,"mm/dd/yyyy")) &gt; TODAY()),IF(AND(ISBLANK(Spreadsheet!J764),ISBLANK(Spreadsheet!C764)),TRUE,FALSE),IF(DATEVALUE(TEXT(Spreadsheet!J764,"mm/dd/yyyy")) &gt; TODAY(),FALSE,TRUE))</f>
        <v>1</v>
      </c>
      <c r="AP764" s="5" t="b">
        <f>OR(ISBLANK(Spreadsheet!K764),LEN(Spreadsheet!K764)&lt;=100)</f>
        <v>1</v>
      </c>
      <c r="AQ764" s="5" t="b">
        <f t="array" ref="AQ764">IF(OR(AND(ISBLANK(Spreadsheet!L764),ISBLANK(Spreadsheet!C764)),AND(NOT(ISBLANK(Spreadsheet!C764)),NOT(ISBLANK(Spreadsheet!D764)))),TRUE,ISNUMBER(MATCH(TRUE,EXACT(Spreadsheet!L764,MaritalStatus),0)))</f>
        <v>1</v>
      </c>
      <c r="AR764" s="5" t="b">
        <f ca="1">IF(ISERROR(DATEVALUE(TEXT(Spreadsheet!M764,"mm/dd/yyyy")) &gt; TODAY()),IF(ISBLANK(Spreadsheet!M764),TRUE,FALSE),IF(DATEVALUE(TEXT(Spreadsheet!M764,"mm/dd/yyyy")) &gt; TODAY(),FALSE,TRUE))</f>
        <v>1</v>
      </c>
      <c r="AS764" s="5" t="b">
        <f>OR(ISBLANK(Spreadsheet!N764),LEN(Spreadsheet!N764)&lt;=100)</f>
        <v>1</v>
      </c>
      <c r="AT764" s="5" t="b">
        <f>OR(ISBLANK(Spreadsheet!O764),UPPER(Spreadsheet!O764)="YES")</f>
        <v>1</v>
      </c>
      <c r="AU764" s="5" t="b">
        <f>OR(ISBLANK(Spreadsheet!P764),UPPER(Spreadsheet!P764)="YES")</f>
        <v>1</v>
      </c>
      <c r="AV764" s="5" t="b">
        <f t="array" ref="AV764">IF(ISBLANK(Spreadsheet!Q764),TRUE,ISNUMBER(MATCH(TRUE,EXACT(Spreadsheet!Q764,OnGroupsPriorIns),0)))</f>
        <v>1</v>
      </c>
      <c r="AW764" s="5" t="b">
        <f>OR(ISBLANK(Spreadsheet!R764),UPPER(Spreadsheet!R764)="YES")</f>
        <v>1</v>
      </c>
      <c r="AX764" s="5" t="b">
        <f>OR(ISBLANK(Spreadsheet!S764),UPPER(Spreadsheet!S764)="YES")</f>
        <v>1</v>
      </c>
      <c r="AY764" s="5" t="b">
        <f>OR(AND(ISBLANK(Spreadsheet!C764),LEN(Spreadsheet!T764)=0),AND(NOT(ISBLANK(Spreadsheet!C764)),LEN(Spreadsheet!T764)&gt;0,LEN(Spreadsheet!T764)&lt;=50))</f>
        <v>1</v>
      </c>
      <c r="AZ764" s="5" t="b">
        <f>OR(LEN(Spreadsheet!U764)=0,AND(LEN(Spreadsheet!U764)&gt;0,LEN(Spreadsheet!U764)&lt;=50))</f>
        <v>1</v>
      </c>
      <c r="BA764" s="5" t="b">
        <f>OR(AND(ISBLANK(Spreadsheet!C764),LEN(Spreadsheet!V764)=0),AND(NOT(ISBLANK(Spreadsheet!C764)),LEN(Spreadsheet!V764)&gt;0,LEN(Spreadsheet!V764)&lt;=50))</f>
        <v>1</v>
      </c>
      <c r="BB764" s="5" t="b">
        <f t="array" ref="BB764">IF(AND(ISBLANK(Spreadsheet!C764),LEN(Spreadsheet!W764)=0),TRUE,ISNUMBER(MATCH(TRUE,EXACT(Spreadsheet!W764,States),0)))</f>
        <v>1</v>
      </c>
      <c r="BC764" s="5" t="b">
        <f>OR(AND(ISBLANK(Spreadsheet!C764),LEN(Spreadsheet!X764)=0),AND(NOT(ISBLANK(Spreadsheet!C764)),LEN(Spreadsheet!X764)&gt;0,LEN(Spreadsheet!X764)=5,ISNUMBER(VALUE(Spreadsheet!X764))))</f>
        <v>1</v>
      </c>
      <c r="BD764" s="5" t="b">
        <f>OR(ISBLANK(Spreadsheet!Z764),LEN(Spreadsheet!Z764)&lt;=50)</f>
        <v>1</v>
      </c>
      <c r="BE764" s="5" t="b">
        <f>ISBLANK(Spreadsheet!AA764)</f>
        <v>1</v>
      </c>
      <c r="BF764" s="5" t="b">
        <f>ISBLANK(Spreadsheet!AB764)</f>
        <v>1</v>
      </c>
      <c r="BG764" s="5" t="b">
        <f>IF(ISERROR(DATEVALUE(TEXT(Spreadsheet!AC764,"mm/dd/yyyy")) &gt; DATEVALUE(TEXT(Spreadsheet!J764,"mm/dd/yyyy"))),IF(OR(AND(ISBLANK(Spreadsheet!AC764),ISBLANK(Spreadsheet!C764)),AND(NOT(ISBLANK(Spreadsheet!C764)),ISBLANK(Spreadsheet!AC764),NOT(ISBLANK(Spreadsheet!D764)))),TRUE,FALSE),IF(DATEVALUE(TEXT(Spreadsheet!AC764,"mm/dd/yyyy")) &gt; DATEVALUE(TEXT(Spreadsheet!J764,"mm/dd/yyyy")),TRUE,FALSE))</f>
        <v>1</v>
      </c>
      <c r="BH764" s="5" t="b">
        <f>OR(AND(ISBLANK(Spreadsheet!C764),ISBLANK(Spreadsheet!AE764)),AND(NOT(ISBLANK(Spreadsheet!C764)),NOT(ISBLANK(Spreadsheet!D764)),ISBLANK(Spreadsheet!AE764)),AND(NOT(ISBLANK(Spreadsheet!C764)),ISBLANK(Spreadsheet!D764),NOT(ISBLANK(Spreadsheet!AE764)),LEN(Spreadsheet!AE764)&lt;=100))</f>
        <v>1</v>
      </c>
      <c r="BI764" s="5" t="b">
        <f t="array" ref="BI764">IF(ISBLANK(Spreadsheet!AF764),TRUE,ISNUMBER(MATCH(TRUE,EXACT(Spreadsheet!AF764,CobraShortReasons),0)))</f>
        <v>1</v>
      </c>
      <c r="BJ764" s="5" t="b">
        <f ca="1">IF(ISERROR(DATEVALUE(TEXT(Spreadsheet!AG764,"mm/dd/yyyy")) &gt; TODAY()),IF(ISBLANK(Spreadsheet!AG764),TRUE,FALSE),IF(DATEVALUE(TEXT(Spreadsheet!AG764,"mm/dd/yyyy")) &gt; TODAY(),FALSE,TRUE))</f>
        <v>1</v>
      </c>
      <c r="BK764" s="5" t="b">
        <f>OR(ISBLANK(Spreadsheet!AH764),LEN(Spreadsheet!AH764)&lt;=25)</f>
        <v>1</v>
      </c>
      <c r="BL764" s="5" t="b">
        <f t="array" aca="1" ref="BL764" ca="1">IF(ISBLANK(Spreadsheet!AI764),TRUE,ISNUMBER(MATCH(TRUE,EXACT(Spreadsheet!AI764,INDIRECT(Spreadsheet!$D$2)),0)))</f>
        <v>1</v>
      </c>
      <c r="BM764" s="5" t="b">
        <f t="array" aca="1" ref="BM764" ca="1">IF(ISBLANK(Spreadsheet!AJ764),TRUE,ISNUMBER(MATCH(TRUE,EXACT(Spreadsheet!AJ764,INDIRECT(Spreadsheet!BJ764)),0)))</f>
        <v>1</v>
      </c>
      <c r="BN764" s="5" t="b">
        <f t="array" ref="BN764">IF(ISBLANK(Spreadsheet!AK764),TRUE,ISNUMBER(MATCH(TRUE,EXACT(Spreadsheet!AK764,DentalPlans),0)))</f>
        <v>1</v>
      </c>
      <c r="BO764" s="5" t="b">
        <f t="array" aca="1" ref="BO764" ca="1">IF(ISBLANK(Spreadsheet!AL764),TRUE,ISNUMBER(MATCH(TRUE,EXACT(Spreadsheet!AL764,INDIRECT(Spreadsheet!BK764)),0)))</f>
        <v>1</v>
      </c>
      <c r="BP764" s="5" t="b">
        <f t="array" ref="BP764">IF(ISBLANK(Spreadsheet!AM764),TRUE,ISNUMBER(MATCH(TRUE,EXACT(Spreadsheet!AM764,VisionPlans),0)))</f>
        <v>1</v>
      </c>
      <c r="BQ764" s="5" t="b">
        <f t="array" aca="1" ref="BQ764" ca="1">IF(ISBLANK(Spreadsheet!AN764),TRUE,ISNUMBER(MATCH(TRUE,EXACT(Spreadsheet!AN764,INDIRECT(Spreadsheet!BL764)),0)))</f>
        <v>1</v>
      </c>
      <c r="BR764" s="5" t="b">
        <f t="array" ref="BR764">IF(ISBLANK(Spreadsheet!AO764),TRUE,ISNUMBER(MATCH(TRUE,EXACT(Spreadsheet!AO764,LifeBenefitClasses),0)))</f>
        <v>1</v>
      </c>
      <c r="BS764" s="5" t="b">
        <f>IF(OR(ISBLANK(Spreadsheet!AO764), Spreadsheet!AO764="Waive"),IF(ISBLANK(Spreadsheet!AP764),TRUE,FALSE),IF(OR(AND(NOT(ISBLANK(Spreadsheet!AO764)),ISBLANK(Spreadsheet!AP764)),NOT(ISNUMBER(VALUE(Spreadsheet!AP764)))),FALSE,IF(OR(AND(Spreadsheet!AP764&lt;6,MOD(Spreadsheet!AP764*10,5)=0), MOD(Spreadsheet!AP764,5000)=0),TRUE,FALSE)))</f>
        <v>1</v>
      </c>
      <c r="BT764" s="5" t="b">
        <f t="array" ref="BT764">IF(ISBLANK(Spreadsheet!AQ764),TRUE,ISNUMBER(MATCH(TRUE,EXACT(Spreadsheet!AQ764,EnrollWaive),0)))</f>
        <v>1</v>
      </c>
      <c r="BU764" s="5" t="b">
        <f t="array" ref="BU764">IF(ISBLANK(Spreadsheet!AR764),TRUE,ISNUMBER(MATCH(TRUE,EXACT(Spreadsheet!AR764,LifeBenefitClasses),0)))</f>
        <v>1</v>
      </c>
      <c r="BV764" s="5" t="b">
        <f>IF(OR(ISBLANK(Spreadsheet!AR764), Spreadsheet!AR764="Waive"),IF(ISBLANK(Spreadsheet!AS764),TRUE,FALSE),IF(OR(AND(NOT(ISBLANK(Spreadsheet!AR764)),ISBLANK(Spreadsheet!AS764)),NOT(ISNUMBER(VALUE(Spreadsheet!AS764)))),FALSE,IF(OR(AND(Spreadsheet!AS764&lt;6,MOD(Spreadsheet!AS764*10,5)=0), MOD(Spreadsheet!AS764,10000)=0),TRUE,FALSE)))</f>
        <v>1</v>
      </c>
      <c r="BW764" s="5" t="b">
        <f t="array" ref="BW764">IF(ISBLANK(Spreadsheet!AT764),TRUE,ISNUMBER(MATCH(TRUE,EXACT(Spreadsheet!AT764,LifeBenefitClasses),0)))</f>
        <v>1</v>
      </c>
      <c r="BX764" s="5" t="b">
        <f>IF(OR(ISBLANK(Spreadsheet!AT764), Spreadsheet!AT764="Waive"),IF(ISBLANK(Spreadsheet!AU764),TRUE,FALSE),IF(OR(AND(NOT(ISBLANK(Spreadsheet!AT764)),ISBLANK(Spreadsheet!AU764)),NOT(ISNUMBER(VALUE(Spreadsheet!AU764)))),FALSE,IF(AND(NOT(OR(ISBLANK(Spreadsheet!AT764),Spreadsheet!AT764="Waive")),NOT(OR(ISBLANK(Spreadsheet!AR764),Spreadsheet!AR764="Waive")),MOD(Spreadsheet!AU764,5000)=0, Spreadsheet!AU764&lt;=(Spreadsheet!AS764*0.5)),TRUE,FALSE)))</f>
        <v>1</v>
      </c>
      <c r="BY764" s="5" t="b">
        <f t="array" ref="BY764">IF(ISBLANK(Spreadsheet!AV764),TRUE,ISNUMBER(MATCH(TRUE,EXACT(Spreadsheet!AV764,EnrollWaive),0)))</f>
        <v>1</v>
      </c>
      <c r="BZ764" s="5" t="b">
        <f t="array" ref="BZ764">IF(ISBLANK(Spreadsheet!AW764),TRUE,ISNUMBER(MATCH(TRUE,EXACT(Spreadsheet!AW764,LifeBenefitClasses),0)))</f>
        <v>1</v>
      </c>
      <c r="CA764" s="5" t="b">
        <f t="array" ref="CA764">IF(ISBLANK(Spreadsheet!AX764),TRUE,ISNUMBER(MATCH(TRUE,EXACT(Spreadsheet!AX764,LifeBenefitClasses),0)))</f>
        <v>1</v>
      </c>
      <c r="CB764" s="5" t="b">
        <f t="array" ref="CB764">IF(ISBLANK(Spreadsheet!AY764),TRUE,ISNUMBER(MATCH(TRUE,EXACT(Spreadsheet!AY764,LifeBenefitClasses),0)))</f>
        <v>1</v>
      </c>
      <c r="CC764" s="5" t="b">
        <f t="array" ref="CC764">IF(ISBLANK(Spreadsheet!AZ764),TRUE,ISNUMBER(MATCH(TRUE,EXACT(Spreadsheet!AZ764,LifeBenefitClasses),0)))</f>
        <v>1</v>
      </c>
      <c r="CD764" s="5" t="b">
        <f t="array" ref="CD764">IF(ISBLANK(Spreadsheet!BA764),TRUE,ISNUMBER(MATCH(TRUE,EXACT(Spreadsheet!BA764,LifeBenefitClasses),0)))</f>
        <v>1</v>
      </c>
      <c r="CE764" s="5" t="b">
        <f>IF(OR(ISBLANK(Spreadsheet!BA764), Spreadsheet!BA764="Waive"),IF(ISBLANK(Spreadsheet!BB764),TRUE,FALSE),IF(OR(AND(NOT(ISBLANK(Spreadsheet!BA764)),ISBLANK(Spreadsheet!BB764)),NOT(ISNUMBER(VALUE(Spreadsheet!BB764))),ISBLANK(Spreadsheet!BC764),NOT(ISNUMBER(VALUE(Spreadsheet!BC764)))),FALSE,IF(AND(Spreadsheet!BB764&gt;=50000,Spreadsheet!BB764&lt;=250000,MOD(Spreadsheet!BB764,10000)=0,Spreadsheet!BB764&lt;=(10*Spreadsheet!BC764)),TRUE,FALSE)))</f>
        <v>1</v>
      </c>
      <c r="CF764" s="5" t="b">
        <f>IF(NOT(ISBLANK(Spreadsheet!BC764)),AND(ISNUMBER(VALUE(Spreadsheet!BC764)),Spreadsheet!BC764&gt;0),AND(OR(ISBLANK(Spreadsheet!AO764),Spreadsheet!AO764="Waive",AND(NOT(OR(ISBLANK(Spreadsheet!AO764),Spreadsheet!AO764="Waive")),Spreadsheet!AP764&gt;=6)),OR(ISBLANK(Spreadsheet!AR764),AND(NOT(OR(ISBLANK(Spreadsheet!AR764),Spreadsheet!AR764="Waive")),Spreadsheet!AS764&gt;=6)),OR(ISBLANK(Spreadsheet!AW764)),OR(ISBLANK(Spreadsheet!AX764)),OR(ISBLANK(Spreadsheet!AY764)),OR(ISBLANK(Spreadsheet!AZ764)),OR(ISBLANK(Spreadsheet!BA764),Spreadsheet!BA764="Waive")))</f>
        <v>1</v>
      </c>
      <c r="CG764" s="5" t="b">
        <f t="shared" ca="1" si="51"/>
        <v>1</v>
      </c>
    </row>
    <row r="765" spans="8:85" x14ac:dyDescent="0.3">
      <c r="H765" s="5">
        <f t="shared" ca="1" si="52"/>
        <v>2</v>
      </c>
      <c r="I765" s="5" t="str">
        <f t="shared" ca="1" si="50"/>
        <v/>
      </c>
      <c r="J765" s="5" t="str">
        <f>IF(AND(NOT(ISBLANK(Spreadsheet!C765)),ISBLANK(Spreadsheet!D765)),Spreadsheet!F765&amp;" "&amp;Spreadsheet!H765,"")</f>
        <v/>
      </c>
      <c r="K765" s="5">
        <f>IF(AND(NOT(ISBLANK(Spreadsheet!C765)),ISBLANK(Spreadsheet!D765)),COUNTIFS(Spreadsheet!E766:E$786,"=Child",Spreadsheet!C766:C$786, "="&amp;Spreadsheet!C765) + COUNTIFS(Spreadsheet!E766:E$786,"=Step-child",Spreadsheet!C766:C$786, "="&amp;Spreadsheet!C765),0)</f>
        <v>0</v>
      </c>
      <c r="L765" s="5">
        <f>IF(NOT(ISBLANK(J765)),COUNTIFS(Spreadsheet!E766:E$786,"=Wife",Spreadsheet!C766:C$786, "="&amp;Spreadsheet!C765) + COUNTIFS(Spreadsheet!E766:E$786,"=Husband",Spreadsheet!C766:C$786, "="&amp;Spreadsheet!C765),0)</f>
        <v>0</v>
      </c>
      <c r="M765" s="5">
        <f>IF(NOT(ISBLANK(Spreadsheet!AJ765)),VLOOKUP(Spreadsheet!AJ765,'Drop Downs'!$P$2:$R$16,3,FALSE),0)</f>
        <v>0</v>
      </c>
      <c r="N765" s="5">
        <f>IF(NOT(ISBLANK(Spreadsheet!AJ765)), VLOOKUP(Spreadsheet!AJ765,'Drop Downs'!$P$2:$R$16,2,FALSE),0)</f>
        <v>0</v>
      </c>
      <c r="O765" s="5">
        <f>IF(NOT(ISBLANK(Spreadsheet!AL765)),VLOOKUP(Spreadsheet!AL765,'Drop Downs'!$P$2:$R$16,3,FALSE), 0)</f>
        <v>0</v>
      </c>
      <c r="P765" s="5">
        <f>IF(NOT(ISBLANK(Spreadsheet!AL765)),VLOOKUP(Spreadsheet!AL765,'Drop Downs'!$P$2:$R$16,2,FALSE),0)</f>
        <v>0</v>
      </c>
      <c r="Q765" s="5">
        <f>IF(NOT(ISBLANK(Spreadsheet!AN765)),VLOOKUP(Spreadsheet!AN765,'Drop Downs'!$P$2:$R$16,3,FALSE),0)</f>
        <v>0</v>
      </c>
      <c r="R765" s="5">
        <f>IF(NOT(ISBLANK(Spreadsheet!AN765)),VLOOKUP(Spreadsheet!AN765,'Drop Downs'!$P$2:$R$16,2,FALSE),0)</f>
        <v>0</v>
      </c>
      <c r="S765" s="5" t="str">
        <f>IF(OR(M765&gt;K765,N765&gt;L765,O765&gt;K765, Q765&gt;K765,N765&gt;L765, P765&gt;L765, R765&gt;L765),"Member currently has a coverage election over what he/she needs.  Please add more dependents or adjust the coverage election.","")&amp;(IF(AND(NOT(ISBLANK(Spreadsheet!C765)),NOT(ISBLANK(Spreadsheet!D765)),ISBLANK(Spreadsheet!E765)),"Dependent lacks a relationship to member.Please select one from the drop-down.",""))</f>
        <v/>
      </c>
      <c r="T765" s="5" t="b">
        <f t="shared" si="53"/>
        <v>1</v>
      </c>
      <c r="U765" s="5" t="b">
        <f>OR(ISBLANK(Spreadsheet!C765),IF(NOT(ISBLANK(Spreadsheet!D765)),NOT(ISBLANK(Spreadsheet!E765)),TRUE))</f>
        <v>1</v>
      </c>
      <c r="V765" s="5" t="b">
        <f>OR(ISBLANK(Spreadsheet!C765), NOT(ISBLANK(Spreadsheet!I765)))</f>
        <v>1</v>
      </c>
      <c r="W765" s="5" t="b">
        <f>OR(ISBLANK(Spreadsheet!D765),NOT(ISBLANK(Spreadsheet!C765)))</f>
        <v>1</v>
      </c>
      <c r="X765" s="155" t="str">
        <f>REPT("0",MIN(FIND({1,2,3,4,5,6,7,8,9},Spreadsheet!C765&amp;"123456789"))-1)&amp;IF(ISBLANK(Spreadsheet!C765),"",SUMPRODUCT(MID(0&amp;Spreadsheet!C765,LARGE(INDEX(ISNUMBER(--MID(Spreadsheet!C765,ROW($1:$225),1))*
 ROW($1:$225),0),ROW($1:$225))+1,1)*10^ROW($1:$225)/10))</f>
        <v/>
      </c>
      <c r="Y765" s="5" t="b">
        <f>IF(NOT(ISBLANK(Spreadsheet!C765)),IF(AND(ISNUMBER(VALUE(Spreadsheet!C765)), LEN(Spreadsheet!C765)=9),TRUE,FALSE),TRUE)</f>
        <v>1</v>
      </c>
      <c r="Z765" s="155" t="str">
        <f>REPT("0",MIN(FIND({1,2,3,4,5,6,7,8,9},Spreadsheet!D765&amp;"123456789"))-1)&amp;IF(ISBLANK(Spreadsheet!D765),"",SUMPRODUCT(MID(0&amp;Spreadsheet!D765,LARGE(INDEX(ISNUMBER(--MID(Spreadsheet!D765,ROW($1:$225),1))*
 ROW($1:$225),0),ROW($1:$225))+1,1)*10^ROW($1:$225)/10))</f>
        <v/>
      </c>
      <c r="AA765" s="5" t="b">
        <f>IF(AND(NOT(ISBLANK(Spreadsheet!D765)),NOT(ISBLANK(Spreadsheet!C765))),IF(AND(ISNUMBER(VALUE(Spreadsheet!D765)), LEN(Spreadsheet!D765)=9),TRUE,FALSE),IF(AND(NOT(ISBLANK(Spreadsheet!D765)),ISBLANK(Spreadsheet!C765)),FALSE,TRUE))</f>
        <v>1</v>
      </c>
      <c r="AB765" s="5" t="b">
        <f>OR(ISBLANK(Spreadsheet!Y765),IF(NOT(ISBLANK(Spreadsheet!Y765)),LEN(Spreadsheet!Y765)=10,ISNUMBER(VALUE(Spreadsheet!Y765))))</f>
        <v>1</v>
      </c>
      <c r="AC765" s="5" t="b">
        <f>OR(ISBLANK(Spreadsheet!AI765), AND(NOT(ISBLANK(Spreadsheet!AJ765)), NOT(ISNUMBER(SEARCH("Waive",Spreadsheet!AJ765)))))</f>
        <v>1</v>
      </c>
      <c r="AD765" s="5" t="b">
        <f>OR(ISBLANK(Spreadsheet!AK765), AND(NOT(ISBLANK(Spreadsheet!AL765)), NOT(ISNUMBER(SEARCH("Waive",Spreadsheet!AL765)))))</f>
        <v>1</v>
      </c>
      <c r="AE765" s="5" t="b">
        <f>OR(ISBLANK(Spreadsheet!AM765), AND(NOT(ISBLANK(Spreadsheet!AN765)), NOT(ISNUMBER(SEARCH("Waive", Spreadsheet!AN765)))))</f>
        <v>1</v>
      </c>
      <c r="AF765" s="5" t="b">
        <f>OR(ISBLANK(Spreadsheet!C765), NOT(ISBLANK(Spreadsheet!D765)),NOT(ISBLANK(Spreadsheet!L765)))</f>
        <v>1</v>
      </c>
      <c r="AG765" s="5" t="b">
        <f>IF(AND(NOT(ISBLANK(Spreadsheet!C765)), NOT(ISBLANK(Spreadsheet!D765)),Spreadsheet!C765&lt;&gt;Spreadsheet!D765),IF(ISERROR(VLOOKUP(Spreadsheet!C765, Spreadsheet!$C$6:'Spreadsheet'!$C764,1,FALSE)), FALSE, TRUE),TRUE)</f>
        <v>1</v>
      </c>
      <c r="AH765" s="5" t="b">
        <f>Spreadsheet!$B$2=Spreadsheet!AD765</f>
        <v>1</v>
      </c>
      <c r="AI765" s="5" t="b">
        <f>IF(ISBLANK(Spreadsheet!G765),TRUE,IF(OR(LEN(Spreadsheet!G765)&gt;1,ISNUMBER(VALUE(Spreadsheet!G765))),FALSE,TRUE))</f>
        <v>1</v>
      </c>
      <c r="AJ765" s="5" t="b">
        <f>OR(ISBLANK(Spreadsheet!C765), NOT(ISBLANK(Spreadsheet!B765)), NOT(ISBLANK(Spreadsheet!D765)))</f>
        <v>1</v>
      </c>
      <c r="AK765" s="5" t="b">
        <f t="array" ref="AK765">IF(OR(AND(ISBLANK(Spreadsheet!E765),ISBLANK(Spreadsheet!D765),NOT(ISBLANK(Spreadsheet!C765))),AND(ISBLANK(Spreadsheet!E765),ISBLANK(Spreadsheet!D765),ISBLANK(Spreadsheet!C765))),TRUE,ISNUMBER(MATCH(TRUE,EXACT(Spreadsheet!E765,Relationships),0)))</f>
        <v>1</v>
      </c>
      <c r="AL765" s="5" t="b">
        <f>IF(NOT(ISBLANK(Spreadsheet!C765)),IF(OR(ISBLANK(Spreadsheet!F765),LEN(Spreadsheet!F765)&gt;40),FALSE,TRUE),TRUE)</f>
        <v>1</v>
      </c>
      <c r="AM765" s="5" t="b">
        <f>IF(NOT(ISBLANK(Spreadsheet!C765)),IF(OR(ISBLANK(Spreadsheet!H765),LEN(Spreadsheet!H765)&gt;40),FALSE,TRUE),TRUE)</f>
        <v>1</v>
      </c>
      <c r="AN765" s="5" t="b">
        <f t="array" ref="AN765">IF(ISBLANK(Spreadsheet!I765),TRUE,ISNUMBER(MATCH(TRUE,EXACT(Spreadsheet!I765,GenderValues),0)))</f>
        <v>1</v>
      </c>
      <c r="AO765" s="5" t="b">
        <f ca="1">IF(ISERROR(DATEVALUE(TEXT(Spreadsheet!J765,"mm/dd/yyyy")) &gt; TODAY()),IF(AND(ISBLANK(Spreadsheet!J765),ISBLANK(Spreadsheet!C765)),TRUE,FALSE),IF(DATEVALUE(TEXT(Spreadsheet!J765,"mm/dd/yyyy")) &gt; TODAY(),FALSE,TRUE))</f>
        <v>1</v>
      </c>
      <c r="AP765" s="5" t="b">
        <f>OR(ISBLANK(Spreadsheet!K765),LEN(Spreadsheet!K765)&lt;=100)</f>
        <v>1</v>
      </c>
      <c r="AQ765" s="5" t="b">
        <f t="array" ref="AQ765">IF(OR(AND(ISBLANK(Spreadsheet!L765),ISBLANK(Spreadsheet!C765)),AND(NOT(ISBLANK(Spreadsheet!C765)),NOT(ISBLANK(Spreadsheet!D765)))),TRUE,ISNUMBER(MATCH(TRUE,EXACT(Spreadsheet!L765,MaritalStatus),0)))</f>
        <v>1</v>
      </c>
      <c r="AR765" s="5" t="b">
        <f ca="1">IF(ISERROR(DATEVALUE(TEXT(Spreadsheet!M765,"mm/dd/yyyy")) &gt; TODAY()),IF(ISBLANK(Spreadsheet!M765),TRUE,FALSE),IF(DATEVALUE(TEXT(Spreadsheet!M765,"mm/dd/yyyy")) &gt; TODAY(),FALSE,TRUE))</f>
        <v>1</v>
      </c>
      <c r="AS765" s="5" t="b">
        <f>OR(ISBLANK(Spreadsheet!N765),LEN(Spreadsheet!N765)&lt;=100)</f>
        <v>1</v>
      </c>
      <c r="AT765" s="5" t="b">
        <f>OR(ISBLANK(Spreadsheet!O765),UPPER(Spreadsheet!O765)="YES")</f>
        <v>1</v>
      </c>
      <c r="AU765" s="5" t="b">
        <f>OR(ISBLANK(Spreadsheet!P765),UPPER(Spreadsheet!P765)="YES")</f>
        <v>1</v>
      </c>
      <c r="AV765" s="5" t="b">
        <f t="array" ref="AV765">IF(ISBLANK(Spreadsheet!Q765),TRUE,ISNUMBER(MATCH(TRUE,EXACT(Spreadsheet!Q765,OnGroupsPriorIns),0)))</f>
        <v>1</v>
      </c>
      <c r="AW765" s="5" t="b">
        <f>OR(ISBLANK(Spreadsheet!R765),UPPER(Spreadsheet!R765)="YES")</f>
        <v>1</v>
      </c>
      <c r="AX765" s="5" t="b">
        <f>OR(ISBLANK(Spreadsheet!S765),UPPER(Spreadsheet!S765)="YES")</f>
        <v>1</v>
      </c>
      <c r="AY765" s="5" t="b">
        <f>OR(AND(ISBLANK(Spreadsheet!C765),LEN(Spreadsheet!T765)=0),AND(NOT(ISBLANK(Spreadsheet!C765)),LEN(Spreadsheet!T765)&gt;0,LEN(Spreadsheet!T765)&lt;=50))</f>
        <v>1</v>
      </c>
      <c r="AZ765" s="5" t="b">
        <f>OR(LEN(Spreadsheet!U765)=0,AND(LEN(Spreadsheet!U765)&gt;0,LEN(Spreadsheet!U765)&lt;=50))</f>
        <v>1</v>
      </c>
      <c r="BA765" s="5" t="b">
        <f>OR(AND(ISBLANK(Spreadsheet!C765),LEN(Spreadsheet!V765)=0),AND(NOT(ISBLANK(Spreadsheet!C765)),LEN(Spreadsheet!V765)&gt;0,LEN(Spreadsheet!V765)&lt;=50))</f>
        <v>1</v>
      </c>
      <c r="BB765" s="5" t="b">
        <f t="array" ref="BB765">IF(AND(ISBLANK(Spreadsheet!C765),LEN(Spreadsheet!W765)=0),TRUE,ISNUMBER(MATCH(TRUE,EXACT(Spreadsheet!W765,States),0)))</f>
        <v>1</v>
      </c>
      <c r="BC765" s="5" t="b">
        <f>OR(AND(ISBLANK(Spreadsheet!C765),LEN(Spreadsheet!X765)=0),AND(NOT(ISBLANK(Spreadsheet!C765)),LEN(Spreadsheet!X765)&gt;0,LEN(Spreadsheet!X765)=5,ISNUMBER(VALUE(Spreadsheet!X765))))</f>
        <v>1</v>
      </c>
      <c r="BD765" s="5" t="b">
        <f>OR(ISBLANK(Spreadsheet!Z765),LEN(Spreadsheet!Z765)&lt;=50)</f>
        <v>1</v>
      </c>
      <c r="BE765" s="5" t="b">
        <f>ISBLANK(Spreadsheet!AA765)</f>
        <v>1</v>
      </c>
      <c r="BF765" s="5" t="b">
        <f>ISBLANK(Spreadsheet!AB765)</f>
        <v>1</v>
      </c>
      <c r="BG765" s="5" t="b">
        <f>IF(ISERROR(DATEVALUE(TEXT(Spreadsheet!AC765,"mm/dd/yyyy")) &gt; DATEVALUE(TEXT(Spreadsheet!J765,"mm/dd/yyyy"))),IF(OR(AND(ISBLANK(Spreadsheet!AC765),ISBLANK(Spreadsheet!C765)),AND(NOT(ISBLANK(Spreadsheet!C765)),ISBLANK(Spreadsheet!AC765),NOT(ISBLANK(Spreadsheet!D765)))),TRUE,FALSE),IF(DATEVALUE(TEXT(Spreadsheet!AC765,"mm/dd/yyyy")) &gt; DATEVALUE(TEXT(Spreadsheet!J765,"mm/dd/yyyy")),TRUE,FALSE))</f>
        <v>1</v>
      </c>
      <c r="BH765" s="5" t="b">
        <f>OR(AND(ISBLANK(Spreadsheet!C765),ISBLANK(Spreadsheet!AE765)),AND(NOT(ISBLANK(Spreadsheet!C765)),NOT(ISBLANK(Spreadsheet!D765)),ISBLANK(Spreadsheet!AE765)),AND(NOT(ISBLANK(Spreadsheet!C765)),ISBLANK(Spreadsheet!D765),NOT(ISBLANK(Spreadsheet!AE765)),LEN(Spreadsheet!AE765)&lt;=100))</f>
        <v>1</v>
      </c>
      <c r="BI765" s="5" t="b">
        <f t="array" ref="BI765">IF(ISBLANK(Spreadsheet!AF765),TRUE,ISNUMBER(MATCH(TRUE,EXACT(Spreadsheet!AF765,CobraShortReasons),0)))</f>
        <v>1</v>
      </c>
      <c r="BJ765" s="5" t="b">
        <f ca="1">IF(ISERROR(DATEVALUE(TEXT(Spreadsheet!AG765,"mm/dd/yyyy")) &gt; TODAY()),IF(ISBLANK(Spreadsheet!AG765),TRUE,FALSE),IF(DATEVALUE(TEXT(Spreadsheet!AG765,"mm/dd/yyyy")) &gt; TODAY(),FALSE,TRUE))</f>
        <v>1</v>
      </c>
      <c r="BK765" s="5" t="b">
        <f>OR(ISBLANK(Spreadsheet!AH765),LEN(Spreadsheet!AH765)&lt;=25)</f>
        <v>1</v>
      </c>
      <c r="BL765" s="5" t="b">
        <f t="array" aca="1" ref="BL765" ca="1">IF(ISBLANK(Spreadsheet!AI765),TRUE,ISNUMBER(MATCH(TRUE,EXACT(Spreadsheet!AI765,INDIRECT(Spreadsheet!$D$2)),0)))</f>
        <v>1</v>
      </c>
      <c r="BM765" s="5" t="b">
        <f t="array" aca="1" ref="BM765" ca="1">IF(ISBLANK(Spreadsheet!AJ765),TRUE,ISNUMBER(MATCH(TRUE,EXACT(Spreadsheet!AJ765,INDIRECT(Spreadsheet!BJ765)),0)))</f>
        <v>1</v>
      </c>
      <c r="BN765" s="5" t="b">
        <f t="array" ref="BN765">IF(ISBLANK(Spreadsheet!AK765),TRUE,ISNUMBER(MATCH(TRUE,EXACT(Spreadsheet!AK765,DentalPlans),0)))</f>
        <v>1</v>
      </c>
      <c r="BO765" s="5" t="b">
        <f t="array" aca="1" ref="BO765" ca="1">IF(ISBLANK(Spreadsheet!AL765),TRUE,ISNUMBER(MATCH(TRUE,EXACT(Spreadsheet!AL765,INDIRECT(Spreadsheet!BK765)),0)))</f>
        <v>1</v>
      </c>
      <c r="BP765" s="5" t="b">
        <f t="array" ref="BP765">IF(ISBLANK(Spreadsheet!AM765),TRUE,ISNUMBER(MATCH(TRUE,EXACT(Spreadsheet!AM765,VisionPlans),0)))</f>
        <v>1</v>
      </c>
      <c r="BQ765" s="5" t="b">
        <f t="array" aca="1" ref="BQ765" ca="1">IF(ISBLANK(Spreadsheet!AN765),TRUE,ISNUMBER(MATCH(TRUE,EXACT(Spreadsheet!AN765,INDIRECT(Spreadsheet!BL765)),0)))</f>
        <v>1</v>
      </c>
      <c r="BR765" s="5" t="b">
        <f t="array" ref="BR765">IF(ISBLANK(Spreadsheet!AO765),TRUE,ISNUMBER(MATCH(TRUE,EXACT(Spreadsheet!AO765,LifeBenefitClasses),0)))</f>
        <v>1</v>
      </c>
      <c r="BS765" s="5" t="b">
        <f>IF(OR(ISBLANK(Spreadsheet!AO765), Spreadsheet!AO765="Waive"),IF(ISBLANK(Spreadsheet!AP765),TRUE,FALSE),IF(OR(AND(NOT(ISBLANK(Spreadsheet!AO765)),ISBLANK(Spreadsheet!AP765)),NOT(ISNUMBER(VALUE(Spreadsheet!AP765)))),FALSE,IF(OR(AND(Spreadsheet!AP765&lt;6,MOD(Spreadsheet!AP765*10,5)=0), MOD(Spreadsheet!AP765,5000)=0),TRUE,FALSE)))</f>
        <v>1</v>
      </c>
      <c r="BT765" s="5" t="b">
        <f t="array" ref="BT765">IF(ISBLANK(Spreadsheet!AQ765),TRUE,ISNUMBER(MATCH(TRUE,EXACT(Spreadsheet!AQ765,EnrollWaive),0)))</f>
        <v>1</v>
      </c>
      <c r="BU765" s="5" t="b">
        <f t="array" ref="BU765">IF(ISBLANK(Spreadsheet!AR765),TRUE,ISNUMBER(MATCH(TRUE,EXACT(Spreadsheet!AR765,LifeBenefitClasses),0)))</f>
        <v>1</v>
      </c>
      <c r="BV765" s="5" t="b">
        <f>IF(OR(ISBLANK(Spreadsheet!AR765), Spreadsheet!AR765="Waive"),IF(ISBLANK(Spreadsheet!AS765),TRUE,FALSE),IF(OR(AND(NOT(ISBLANK(Spreadsheet!AR765)),ISBLANK(Spreadsheet!AS765)),NOT(ISNUMBER(VALUE(Spreadsheet!AS765)))),FALSE,IF(OR(AND(Spreadsheet!AS765&lt;6,MOD(Spreadsheet!AS765*10,5)=0), MOD(Spreadsheet!AS765,10000)=0),TRUE,FALSE)))</f>
        <v>1</v>
      </c>
      <c r="BW765" s="5" t="b">
        <f t="array" ref="BW765">IF(ISBLANK(Spreadsheet!AT765),TRUE,ISNUMBER(MATCH(TRUE,EXACT(Spreadsheet!AT765,LifeBenefitClasses),0)))</f>
        <v>1</v>
      </c>
      <c r="BX765" s="5" t="b">
        <f>IF(OR(ISBLANK(Spreadsheet!AT765), Spreadsheet!AT765="Waive"),IF(ISBLANK(Spreadsheet!AU765),TRUE,FALSE),IF(OR(AND(NOT(ISBLANK(Spreadsheet!AT765)),ISBLANK(Spreadsheet!AU765)),NOT(ISNUMBER(VALUE(Spreadsheet!AU765)))),FALSE,IF(AND(NOT(OR(ISBLANK(Spreadsheet!AT765),Spreadsheet!AT765="Waive")),NOT(OR(ISBLANK(Spreadsheet!AR765),Spreadsheet!AR765="Waive")),MOD(Spreadsheet!AU765,5000)=0, Spreadsheet!AU765&lt;=(Spreadsheet!AS765*0.5)),TRUE,FALSE)))</f>
        <v>1</v>
      </c>
      <c r="BY765" s="5" t="b">
        <f t="array" ref="BY765">IF(ISBLANK(Spreadsheet!AV765),TRUE,ISNUMBER(MATCH(TRUE,EXACT(Spreadsheet!AV765,EnrollWaive),0)))</f>
        <v>1</v>
      </c>
      <c r="BZ765" s="5" t="b">
        <f t="array" ref="BZ765">IF(ISBLANK(Spreadsheet!AW765),TRUE,ISNUMBER(MATCH(TRUE,EXACT(Spreadsheet!AW765,LifeBenefitClasses),0)))</f>
        <v>1</v>
      </c>
      <c r="CA765" s="5" t="b">
        <f t="array" ref="CA765">IF(ISBLANK(Spreadsheet!AX765),TRUE,ISNUMBER(MATCH(TRUE,EXACT(Spreadsheet!AX765,LifeBenefitClasses),0)))</f>
        <v>1</v>
      </c>
      <c r="CB765" s="5" t="b">
        <f t="array" ref="CB765">IF(ISBLANK(Spreadsheet!AY765),TRUE,ISNUMBER(MATCH(TRUE,EXACT(Spreadsheet!AY765,LifeBenefitClasses),0)))</f>
        <v>1</v>
      </c>
      <c r="CC765" s="5" t="b">
        <f t="array" ref="CC765">IF(ISBLANK(Spreadsheet!AZ765),TRUE,ISNUMBER(MATCH(TRUE,EXACT(Spreadsheet!AZ765,LifeBenefitClasses),0)))</f>
        <v>1</v>
      </c>
      <c r="CD765" s="5" t="b">
        <f t="array" ref="CD765">IF(ISBLANK(Spreadsheet!BA765),TRUE,ISNUMBER(MATCH(TRUE,EXACT(Spreadsheet!BA765,LifeBenefitClasses),0)))</f>
        <v>1</v>
      </c>
      <c r="CE765" s="5" t="b">
        <f>IF(OR(ISBLANK(Spreadsheet!BA765), Spreadsheet!BA765="Waive"),IF(ISBLANK(Spreadsheet!BB765),TRUE,FALSE),IF(OR(AND(NOT(ISBLANK(Spreadsheet!BA765)),ISBLANK(Spreadsheet!BB765)),NOT(ISNUMBER(VALUE(Spreadsheet!BB765))),ISBLANK(Spreadsheet!BC765),NOT(ISNUMBER(VALUE(Spreadsheet!BC765)))),FALSE,IF(AND(Spreadsheet!BB765&gt;=50000,Spreadsheet!BB765&lt;=250000,MOD(Spreadsheet!BB765,10000)=0,Spreadsheet!BB765&lt;=(10*Spreadsheet!BC765)),TRUE,FALSE)))</f>
        <v>1</v>
      </c>
      <c r="CF765" s="5" t="b">
        <f>IF(NOT(ISBLANK(Spreadsheet!BC765)),AND(ISNUMBER(VALUE(Spreadsheet!BC765)),Spreadsheet!BC765&gt;0),AND(OR(ISBLANK(Spreadsheet!AO765),Spreadsheet!AO765="Waive",AND(NOT(OR(ISBLANK(Spreadsheet!AO765),Spreadsheet!AO765="Waive")),Spreadsheet!AP765&gt;=6)),OR(ISBLANK(Spreadsheet!AR765),AND(NOT(OR(ISBLANK(Spreadsheet!AR765),Spreadsheet!AR765="Waive")),Spreadsheet!AS765&gt;=6)),OR(ISBLANK(Spreadsheet!AW765)),OR(ISBLANK(Spreadsheet!AX765)),OR(ISBLANK(Spreadsheet!AY765)),OR(ISBLANK(Spreadsheet!AZ765)),OR(ISBLANK(Spreadsheet!BA765),Spreadsheet!BA765="Waive")))</f>
        <v>1</v>
      </c>
      <c r="CG765" s="5" t="b">
        <f t="shared" ca="1" si="51"/>
        <v>1</v>
      </c>
    </row>
    <row r="766" spans="8:85" x14ac:dyDescent="0.3">
      <c r="H766" s="5">
        <f t="shared" ca="1" si="52"/>
        <v>2</v>
      </c>
      <c r="I766" s="5" t="str">
        <f t="shared" ca="1" si="50"/>
        <v/>
      </c>
      <c r="J766" s="5" t="str">
        <f>IF(AND(NOT(ISBLANK(Spreadsheet!C766)),ISBLANK(Spreadsheet!D766)),Spreadsheet!F766&amp;" "&amp;Spreadsheet!H766,"")</f>
        <v/>
      </c>
      <c r="K766" s="5">
        <f>IF(AND(NOT(ISBLANK(Spreadsheet!C766)),ISBLANK(Spreadsheet!D766)),COUNTIFS(Spreadsheet!E767:E$786,"=Child",Spreadsheet!C767:C$786, "="&amp;Spreadsheet!C766) + COUNTIFS(Spreadsheet!E767:E$786,"=Step-child",Spreadsheet!C767:C$786, "="&amp;Spreadsheet!C766),0)</f>
        <v>0</v>
      </c>
      <c r="L766" s="5">
        <f>IF(NOT(ISBLANK(J766)),COUNTIFS(Spreadsheet!E767:E$786,"=Wife",Spreadsheet!C767:C$786, "="&amp;Spreadsheet!C766) + COUNTIFS(Spreadsheet!E767:E$786,"=Husband",Spreadsheet!C767:C$786, "="&amp;Spreadsheet!C766),0)</f>
        <v>0</v>
      </c>
      <c r="M766" s="5">
        <f>IF(NOT(ISBLANK(Spreadsheet!AJ766)),VLOOKUP(Spreadsheet!AJ766,'Drop Downs'!$P$2:$R$16,3,FALSE),0)</f>
        <v>0</v>
      </c>
      <c r="N766" s="5">
        <f>IF(NOT(ISBLANK(Spreadsheet!AJ766)), VLOOKUP(Spreadsheet!AJ766,'Drop Downs'!$P$2:$R$16,2,FALSE),0)</f>
        <v>0</v>
      </c>
      <c r="O766" s="5">
        <f>IF(NOT(ISBLANK(Spreadsheet!AL766)),VLOOKUP(Spreadsheet!AL766,'Drop Downs'!$P$2:$R$16,3,FALSE), 0)</f>
        <v>0</v>
      </c>
      <c r="P766" s="5">
        <f>IF(NOT(ISBLANK(Spreadsheet!AL766)),VLOOKUP(Spreadsheet!AL766,'Drop Downs'!$P$2:$R$16,2,FALSE),0)</f>
        <v>0</v>
      </c>
      <c r="Q766" s="5">
        <f>IF(NOT(ISBLANK(Spreadsheet!AN766)),VLOOKUP(Spreadsheet!AN766,'Drop Downs'!$P$2:$R$16,3,FALSE),0)</f>
        <v>0</v>
      </c>
      <c r="R766" s="5">
        <f>IF(NOT(ISBLANK(Spreadsheet!AN766)),VLOOKUP(Spreadsheet!AN766,'Drop Downs'!$P$2:$R$16,2,FALSE),0)</f>
        <v>0</v>
      </c>
      <c r="S766" s="5" t="str">
        <f>IF(OR(M766&gt;K766,N766&gt;L766,O766&gt;K766, Q766&gt;K766,N766&gt;L766, P766&gt;L766, R766&gt;L766),"Member currently has a coverage election over what he/she needs.  Please add more dependents or adjust the coverage election.","")&amp;(IF(AND(NOT(ISBLANK(Spreadsheet!C766)),NOT(ISBLANK(Spreadsheet!D766)),ISBLANK(Spreadsheet!E766)),"Dependent lacks a relationship to member.Please select one from the drop-down.",""))</f>
        <v/>
      </c>
      <c r="T766" s="5" t="b">
        <f t="shared" si="53"/>
        <v>1</v>
      </c>
      <c r="U766" s="5" t="b">
        <f>OR(ISBLANK(Spreadsheet!C766),IF(NOT(ISBLANK(Spreadsheet!D766)),NOT(ISBLANK(Spreadsheet!E766)),TRUE))</f>
        <v>1</v>
      </c>
      <c r="V766" s="5" t="b">
        <f>OR(ISBLANK(Spreadsheet!C766), NOT(ISBLANK(Spreadsheet!I766)))</f>
        <v>1</v>
      </c>
      <c r="W766" s="5" t="b">
        <f>OR(ISBLANK(Spreadsheet!D766),NOT(ISBLANK(Spreadsheet!C766)))</f>
        <v>1</v>
      </c>
      <c r="X766" s="155" t="str">
        <f>REPT("0",MIN(FIND({1,2,3,4,5,6,7,8,9},Spreadsheet!C766&amp;"123456789"))-1)&amp;IF(ISBLANK(Spreadsheet!C766),"",SUMPRODUCT(MID(0&amp;Spreadsheet!C766,LARGE(INDEX(ISNUMBER(--MID(Spreadsheet!C766,ROW($1:$225),1))*
 ROW($1:$225),0),ROW($1:$225))+1,1)*10^ROW($1:$225)/10))</f>
        <v/>
      </c>
      <c r="Y766" s="5" t="b">
        <f>IF(NOT(ISBLANK(Spreadsheet!C766)),IF(AND(ISNUMBER(VALUE(Spreadsheet!C766)), LEN(Spreadsheet!C766)=9),TRUE,FALSE),TRUE)</f>
        <v>1</v>
      </c>
      <c r="Z766" s="155" t="str">
        <f>REPT("0",MIN(FIND({1,2,3,4,5,6,7,8,9},Spreadsheet!D766&amp;"123456789"))-1)&amp;IF(ISBLANK(Spreadsheet!D766),"",SUMPRODUCT(MID(0&amp;Spreadsheet!D766,LARGE(INDEX(ISNUMBER(--MID(Spreadsheet!D766,ROW($1:$225),1))*
 ROW($1:$225),0),ROW($1:$225))+1,1)*10^ROW($1:$225)/10))</f>
        <v/>
      </c>
      <c r="AA766" s="5" t="b">
        <f>IF(AND(NOT(ISBLANK(Spreadsheet!D766)),NOT(ISBLANK(Spreadsheet!C766))),IF(AND(ISNUMBER(VALUE(Spreadsheet!D766)), LEN(Spreadsheet!D766)=9),TRUE,FALSE),IF(AND(NOT(ISBLANK(Spreadsheet!D766)),ISBLANK(Spreadsheet!C766)),FALSE,TRUE))</f>
        <v>1</v>
      </c>
      <c r="AB766" s="5" t="b">
        <f>OR(ISBLANK(Spreadsheet!Y766),IF(NOT(ISBLANK(Spreadsheet!Y766)),LEN(Spreadsheet!Y766)=10,ISNUMBER(VALUE(Spreadsheet!Y766))))</f>
        <v>1</v>
      </c>
      <c r="AC766" s="5" t="b">
        <f>OR(ISBLANK(Spreadsheet!AI766), AND(NOT(ISBLANK(Spreadsheet!AJ766)), NOT(ISNUMBER(SEARCH("Waive",Spreadsheet!AJ766)))))</f>
        <v>1</v>
      </c>
      <c r="AD766" s="5" t="b">
        <f>OR(ISBLANK(Spreadsheet!AK766), AND(NOT(ISBLANK(Spreadsheet!AL766)), NOT(ISNUMBER(SEARCH("Waive",Spreadsheet!AL766)))))</f>
        <v>1</v>
      </c>
      <c r="AE766" s="5" t="b">
        <f>OR(ISBLANK(Spreadsheet!AM766), AND(NOT(ISBLANK(Spreadsheet!AN766)), NOT(ISNUMBER(SEARCH("Waive", Spreadsheet!AN766)))))</f>
        <v>1</v>
      </c>
      <c r="AF766" s="5" t="b">
        <f>OR(ISBLANK(Spreadsheet!C766), NOT(ISBLANK(Spreadsheet!D766)),NOT(ISBLANK(Spreadsheet!L766)))</f>
        <v>1</v>
      </c>
      <c r="AG766" s="5" t="b">
        <f>IF(AND(NOT(ISBLANK(Spreadsheet!C766)), NOT(ISBLANK(Spreadsheet!D766)),Spreadsheet!C766&lt;&gt;Spreadsheet!D766),IF(ISERROR(VLOOKUP(Spreadsheet!C766, Spreadsheet!$C$6:'Spreadsheet'!$C765,1,FALSE)), FALSE, TRUE),TRUE)</f>
        <v>1</v>
      </c>
      <c r="AH766" s="5" t="b">
        <f>Spreadsheet!$B$2=Spreadsheet!AD766</f>
        <v>1</v>
      </c>
      <c r="AI766" s="5" t="b">
        <f>IF(ISBLANK(Spreadsheet!G766),TRUE,IF(OR(LEN(Spreadsheet!G766)&gt;1,ISNUMBER(VALUE(Spreadsheet!G766))),FALSE,TRUE))</f>
        <v>1</v>
      </c>
      <c r="AJ766" s="5" t="b">
        <f>OR(ISBLANK(Spreadsheet!C766), NOT(ISBLANK(Spreadsheet!B766)), NOT(ISBLANK(Spreadsheet!D766)))</f>
        <v>1</v>
      </c>
      <c r="AK766" s="5" t="b">
        <f t="array" ref="AK766">IF(OR(AND(ISBLANK(Spreadsheet!E766),ISBLANK(Spreadsheet!D766),NOT(ISBLANK(Spreadsheet!C766))),AND(ISBLANK(Spreadsheet!E766),ISBLANK(Spreadsheet!D766),ISBLANK(Spreadsheet!C766))),TRUE,ISNUMBER(MATCH(TRUE,EXACT(Spreadsheet!E766,Relationships),0)))</f>
        <v>1</v>
      </c>
      <c r="AL766" s="5" t="b">
        <f>IF(NOT(ISBLANK(Spreadsheet!C766)),IF(OR(ISBLANK(Spreadsheet!F766),LEN(Spreadsheet!F766)&gt;40),FALSE,TRUE),TRUE)</f>
        <v>1</v>
      </c>
      <c r="AM766" s="5" t="b">
        <f>IF(NOT(ISBLANK(Spreadsheet!C766)),IF(OR(ISBLANK(Spreadsheet!H766),LEN(Spreadsheet!H766)&gt;40),FALSE,TRUE),TRUE)</f>
        <v>1</v>
      </c>
      <c r="AN766" s="5" t="b">
        <f t="array" ref="AN766">IF(ISBLANK(Spreadsheet!I766),TRUE,ISNUMBER(MATCH(TRUE,EXACT(Spreadsheet!I766,GenderValues),0)))</f>
        <v>1</v>
      </c>
      <c r="AO766" s="5" t="b">
        <f ca="1">IF(ISERROR(DATEVALUE(TEXT(Spreadsheet!J766,"mm/dd/yyyy")) &gt; TODAY()),IF(AND(ISBLANK(Spreadsheet!J766),ISBLANK(Spreadsheet!C766)),TRUE,FALSE),IF(DATEVALUE(TEXT(Spreadsheet!J766,"mm/dd/yyyy")) &gt; TODAY(),FALSE,TRUE))</f>
        <v>1</v>
      </c>
      <c r="AP766" s="5" t="b">
        <f>OR(ISBLANK(Spreadsheet!K766),LEN(Spreadsheet!K766)&lt;=100)</f>
        <v>1</v>
      </c>
      <c r="AQ766" s="5" t="b">
        <f t="array" ref="AQ766">IF(OR(AND(ISBLANK(Spreadsheet!L766),ISBLANK(Spreadsheet!C766)),AND(NOT(ISBLANK(Spreadsheet!C766)),NOT(ISBLANK(Spreadsheet!D766)))),TRUE,ISNUMBER(MATCH(TRUE,EXACT(Spreadsheet!L766,MaritalStatus),0)))</f>
        <v>1</v>
      </c>
      <c r="AR766" s="5" t="b">
        <f ca="1">IF(ISERROR(DATEVALUE(TEXT(Spreadsheet!M766,"mm/dd/yyyy")) &gt; TODAY()),IF(ISBLANK(Spreadsheet!M766),TRUE,FALSE),IF(DATEVALUE(TEXT(Spreadsheet!M766,"mm/dd/yyyy")) &gt; TODAY(),FALSE,TRUE))</f>
        <v>1</v>
      </c>
      <c r="AS766" s="5" t="b">
        <f>OR(ISBLANK(Spreadsheet!N766),LEN(Spreadsheet!N766)&lt;=100)</f>
        <v>1</v>
      </c>
      <c r="AT766" s="5" t="b">
        <f>OR(ISBLANK(Spreadsheet!O766),UPPER(Spreadsheet!O766)="YES")</f>
        <v>1</v>
      </c>
      <c r="AU766" s="5" t="b">
        <f>OR(ISBLANK(Spreadsheet!P766),UPPER(Spreadsheet!P766)="YES")</f>
        <v>1</v>
      </c>
      <c r="AV766" s="5" t="b">
        <f t="array" ref="AV766">IF(ISBLANK(Spreadsheet!Q766),TRUE,ISNUMBER(MATCH(TRUE,EXACT(Spreadsheet!Q766,OnGroupsPriorIns),0)))</f>
        <v>1</v>
      </c>
      <c r="AW766" s="5" t="b">
        <f>OR(ISBLANK(Spreadsheet!R766),UPPER(Spreadsheet!R766)="YES")</f>
        <v>1</v>
      </c>
      <c r="AX766" s="5" t="b">
        <f>OR(ISBLANK(Spreadsheet!S766),UPPER(Spreadsheet!S766)="YES")</f>
        <v>1</v>
      </c>
      <c r="AY766" s="5" t="b">
        <f>OR(AND(ISBLANK(Spreadsheet!C766),LEN(Spreadsheet!T766)=0),AND(NOT(ISBLANK(Spreadsheet!C766)),LEN(Spreadsheet!T766)&gt;0,LEN(Spreadsheet!T766)&lt;=50))</f>
        <v>1</v>
      </c>
      <c r="AZ766" s="5" t="b">
        <f>OR(LEN(Spreadsheet!U766)=0,AND(LEN(Spreadsheet!U766)&gt;0,LEN(Spreadsheet!U766)&lt;=50))</f>
        <v>1</v>
      </c>
      <c r="BA766" s="5" t="b">
        <f>OR(AND(ISBLANK(Spreadsheet!C766),LEN(Spreadsheet!V766)=0),AND(NOT(ISBLANK(Spreadsheet!C766)),LEN(Spreadsheet!V766)&gt;0,LEN(Spreadsheet!V766)&lt;=50))</f>
        <v>1</v>
      </c>
      <c r="BB766" s="5" t="b">
        <f t="array" ref="BB766">IF(AND(ISBLANK(Spreadsheet!C766),LEN(Spreadsheet!W766)=0),TRUE,ISNUMBER(MATCH(TRUE,EXACT(Spreadsheet!W766,States),0)))</f>
        <v>1</v>
      </c>
      <c r="BC766" s="5" t="b">
        <f>OR(AND(ISBLANK(Spreadsheet!C766),LEN(Spreadsheet!X766)=0),AND(NOT(ISBLANK(Spreadsheet!C766)),LEN(Spreadsheet!X766)&gt;0,LEN(Spreadsheet!X766)=5,ISNUMBER(VALUE(Spreadsheet!X766))))</f>
        <v>1</v>
      </c>
      <c r="BD766" s="5" t="b">
        <f>OR(ISBLANK(Spreadsheet!Z766),LEN(Spreadsheet!Z766)&lt;=50)</f>
        <v>1</v>
      </c>
      <c r="BE766" s="5" t="b">
        <f>ISBLANK(Spreadsheet!AA766)</f>
        <v>1</v>
      </c>
      <c r="BF766" s="5" t="b">
        <f>ISBLANK(Spreadsheet!AB766)</f>
        <v>1</v>
      </c>
      <c r="BG766" s="5" t="b">
        <f>IF(ISERROR(DATEVALUE(TEXT(Spreadsheet!AC766,"mm/dd/yyyy")) &gt; DATEVALUE(TEXT(Spreadsheet!J766,"mm/dd/yyyy"))),IF(OR(AND(ISBLANK(Spreadsheet!AC766),ISBLANK(Spreadsheet!C766)),AND(NOT(ISBLANK(Spreadsheet!C766)),ISBLANK(Spreadsheet!AC766),NOT(ISBLANK(Spreadsheet!D766)))),TRUE,FALSE),IF(DATEVALUE(TEXT(Spreadsheet!AC766,"mm/dd/yyyy")) &gt; DATEVALUE(TEXT(Spreadsheet!J766,"mm/dd/yyyy")),TRUE,FALSE))</f>
        <v>1</v>
      </c>
      <c r="BH766" s="5" t="b">
        <f>OR(AND(ISBLANK(Spreadsheet!C766),ISBLANK(Spreadsheet!AE766)),AND(NOT(ISBLANK(Spreadsheet!C766)),NOT(ISBLANK(Spreadsheet!D766)),ISBLANK(Spreadsheet!AE766)),AND(NOT(ISBLANK(Spreadsheet!C766)),ISBLANK(Spreadsheet!D766),NOT(ISBLANK(Spreadsheet!AE766)),LEN(Spreadsheet!AE766)&lt;=100))</f>
        <v>1</v>
      </c>
      <c r="BI766" s="5" t="b">
        <f t="array" ref="BI766">IF(ISBLANK(Spreadsheet!AF766),TRUE,ISNUMBER(MATCH(TRUE,EXACT(Spreadsheet!AF766,CobraShortReasons),0)))</f>
        <v>1</v>
      </c>
      <c r="BJ766" s="5" t="b">
        <f ca="1">IF(ISERROR(DATEVALUE(TEXT(Spreadsheet!AG766,"mm/dd/yyyy")) &gt; TODAY()),IF(ISBLANK(Spreadsheet!AG766),TRUE,FALSE),IF(DATEVALUE(TEXT(Spreadsheet!AG766,"mm/dd/yyyy")) &gt; TODAY(),FALSE,TRUE))</f>
        <v>1</v>
      </c>
      <c r="BK766" s="5" t="b">
        <f>OR(ISBLANK(Spreadsheet!AH766),LEN(Spreadsheet!AH766)&lt;=25)</f>
        <v>1</v>
      </c>
      <c r="BL766" s="5" t="b">
        <f t="array" aca="1" ref="BL766" ca="1">IF(ISBLANK(Spreadsheet!AI766),TRUE,ISNUMBER(MATCH(TRUE,EXACT(Spreadsheet!AI766,INDIRECT(Spreadsheet!$D$2)),0)))</f>
        <v>1</v>
      </c>
      <c r="BM766" s="5" t="b">
        <f t="array" aca="1" ref="BM766" ca="1">IF(ISBLANK(Spreadsheet!AJ766),TRUE,ISNUMBER(MATCH(TRUE,EXACT(Spreadsheet!AJ766,INDIRECT(Spreadsheet!BJ766)),0)))</f>
        <v>1</v>
      </c>
      <c r="BN766" s="5" t="b">
        <f t="array" ref="BN766">IF(ISBLANK(Spreadsheet!AK766),TRUE,ISNUMBER(MATCH(TRUE,EXACT(Spreadsheet!AK766,DentalPlans),0)))</f>
        <v>1</v>
      </c>
      <c r="BO766" s="5" t="b">
        <f t="array" aca="1" ref="BO766" ca="1">IF(ISBLANK(Spreadsheet!AL766),TRUE,ISNUMBER(MATCH(TRUE,EXACT(Spreadsheet!AL766,INDIRECT(Spreadsheet!BK766)),0)))</f>
        <v>1</v>
      </c>
      <c r="BP766" s="5" t="b">
        <f t="array" ref="BP766">IF(ISBLANK(Spreadsheet!AM766),TRUE,ISNUMBER(MATCH(TRUE,EXACT(Spreadsheet!AM766,VisionPlans),0)))</f>
        <v>1</v>
      </c>
      <c r="BQ766" s="5" t="b">
        <f t="array" aca="1" ref="BQ766" ca="1">IF(ISBLANK(Spreadsheet!AN766),TRUE,ISNUMBER(MATCH(TRUE,EXACT(Spreadsheet!AN766,INDIRECT(Spreadsheet!BL766)),0)))</f>
        <v>1</v>
      </c>
      <c r="BR766" s="5" t="b">
        <f t="array" ref="BR766">IF(ISBLANK(Spreadsheet!AO766),TRUE,ISNUMBER(MATCH(TRUE,EXACT(Spreadsheet!AO766,LifeBenefitClasses),0)))</f>
        <v>1</v>
      </c>
      <c r="BS766" s="5" t="b">
        <f>IF(OR(ISBLANK(Spreadsheet!AO766), Spreadsheet!AO766="Waive"),IF(ISBLANK(Spreadsheet!AP766),TRUE,FALSE),IF(OR(AND(NOT(ISBLANK(Spreadsheet!AO766)),ISBLANK(Spreadsheet!AP766)),NOT(ISNUMBER(VALUE(Spreadsheet!AP766)))),FALSE,IF(OR(AND(Spreadsheet!AP766&lt;6,MOD(Spreadsheet!AP766*10,5)=0), MOD(Spreadsheet!AP766,5000)=0),TRUE,FALSE)))</f>
        <v>1</v>
      </c>
      <c r="BT766" s="5" t="b">
        <f t="array" ref="BT766">IF(ISBLANK(Spreadsheet!AQ766),TRUE,ISNUMBER(MATCH(TRUE,EXACT(Spreadsheet!AQ766,EnrollWaive),0)))</f>
        <v>1</v>
      </c>
      <c r="BU766" s="5" t="b">
        <f t="array" ref="BU766">IF(ISBLANK(Spreadsheet!AR766),TRUE,ISNUMBER(MATCH(TRUE,EXACT(Spreadsheet!AR766,LifeBenefitClasses),0)))</f>
        <v>1</v>
      </c>
      <c r="BV766" s="5" t="b">
        <f>IF(OR(ISBLANK(Spreadsheet!AR766), Spreadsheet!AR766="Waive"),IF(ISBLANK(Spreadsheet!AS766),TRUE,FALSE),IF(OR(AND(NOT(ISBLANK(Spreadsheet!AR766)),ISBLANK(Spreadsheet!AS766)),NOT(ISNUMBER(VALUE(Spreadsheet!AS766)))),FALSE,IF(OR(AND(Spreadsheet!AS766&lt;6,MOD(Spreadsheet!AS766*10,5)=0), MOD(Spreadsheet!AS766,10000)=0),TRUE,FALSE)))</f>
        <v>1</v>
      </c>
      <c r="BW766" s="5" t="b">
        <f t="array" ref="BW766">IF(ISBLANK(Spreadsheet!AT766),TRUE,ISNUMBER(MATCH(TRUE,EXACT(Spreadsheet!AT766,LifeBenefitClasses),0)))</f>
        <v>1</v>
      </c>
      <c r="BX766" s="5" t="b">
        <f>IF(OR(ISBLANK(Spreadsheet!AT766), Spreadsheet!AT766="Waive"),IF(ISBLANK(Spreadsheet!AU766),TRUE,FALSE),IF(OR(AND(NOT(ISBLANK(Spreadsheet!AT766)),ISBLANK(Spreadsheet!AU766)),NOT(ISNUMBER(VALUE(Spreadsheet!AU766)))),FALSE,IF(AND(NOT(OR(ISBLANK(Spreadsheet!AT766),Spreadsheet!AT766="Waive")),NOT(OR(ISBLANK(Spreadsheet!AR766),Spreadsheet!AR766="Waive")),MOD(Spreadsheet!AU766,5000)=0, Spreadsheet!AU766&lt;=(Spreadsheet!AS766*0.5)),TRUE,FALSE)))</f>
        <v>1</v>
      </c>
      <c r="BY766" s="5" t="b">
        <f t="array" ref="BY766">IF(ISBLANK(Spreadsheet!AV766),TRUE,ISNUMBER(MATCH(TRUE,EXACT(Spreadsheet!AV766,EnrollWaive),0)))</f>
        <v>1</v>
      </c>
      <c r="BZ766" s="5" t="b">
        <f t="array" ref="BZ766">IF(ISBLANK(Spreadsheet!AW766),TRUE,ISNUMBER(MATCH(TRUE,EXACT(Spreadsheet!AW766,LifeBenefitClasses),0)))</f>
        <v>1</v>
      </c>
      <c r="CA766" s="5" t="b">
        <f t="array" ref="CA766">IF(ISBLANK(Spreadsheet!AX766),TRUE,ISNUMBER(MATCH(TRUE,EXACT(Spreadsheet!AX766,LifeBenefitClasses),0)))</f>
        <v>1</v>
      </c>
      <c r="CB766" s="5" t="b">
        <f t="array" ref="CB766">IF(ISBLANK(Spreadsheet!AY766),TRUE,ISNUMBER(MATCH(TRUE,EXACT(Spreadsheet!AY766,LifeBenefitClasses),0)))</f>
        <v>1</v>
      </c>
      <c r="CC766" s="5" t="b">
        <f t="array" ref="CC766">IF(ISBLANK(Spreadsheet!AZ766),TRUE,ISNUMBER(MATCH(TRUE,EXACT(Spreadsheet!AZ766,LifeBenefitClasses),0)))</f>
        <v>1</v>
      </c>
      <c r="CD766" s="5" t="b">
        <f t="array" ref="CD766">IF(ISBLANK(Spreadsheet!BA766),TRUE,ISNUMBER(MATCH(TRUE,EXACT(Spreadsheet!BA766,LifeBenefitClasses),0)))</f>
        <v>1</v>
      </c>
      <c r="CE766" s="5" t="b">
        <f>IF(OR(ISBLANK(Spreadsheet!BA766), Spreadsheet!BA766="Waive"),IF(ISBLANK(Spreadsheet!BB766),TRUE,FALSE),IF(OR(AND(NOT(ISBLANK(Spreadsheet!BA766)),ISBLANK(Spreadsheet!BB766)),NOT(ISNUMBER(VALUE(Spreadsheet!BB766))),ISBLANK(Spreadsheet!BC766),NOT(ISNUMBER(VALUE(Spreadsheet!BC766)))),FALSE,IF(AND(Spreadsheet!BB766&gt;=50000,Spreadsheet!BB766&lt;=250000,MOD(Spreadsheet!BB766,10000)=0,Spreadsheet!BB766&lt;=(10*Spreadsheet!BC766)),TRUE,FALSE)))</f>
        <v>1</v>
      </c>
      <c r="CF766" s="5" t="b">
        <f>IF(NOT(ISBLANK(Spreadsheet!BC766)),AND(ISNUMBER(VALUE(Spreadsheet!BC766)),Spreadsheet!BC766&gt;0),AND(OR(ISBLANK(Spreadsheet!AO766),Spreadsheet!AO766="Waive",AND(NOT(OR(ISBLANK(Spreadsheet!AO766),Spreadsheet!AO766="Waive")),Spreadsheet!AP766&gt;=6)),OR(ISBLANK(Spreadsheet!AR766),AND(NOT(OR(ISBLANK(Spreadsheet!AR766),Spreadsheet!AR766="Waive")),Spreadsheet!AS766&gt;=6)),OR(ISBLANK(Spreadsheet!AW766)),OR(ISBLANK(Spreadsheet!AX766)),OR(ISBLANK(Spreadsheet!AY766)),OR(ISBLANK(Spreadsheet!AZ766)),OR(ISBLANK(Spreadsheet!BA766),Spreadsheet!BA766="Waive")))</f>
        <v>1</v>
      </c>
      <c r="CG766" s="5" t="b">
        <f t="shared" ca="1" si="51"/>
        <v>1</v>
      </c>
    </row>
    <row r="767" spans="8:85" x14ac:dyDescent="0.3">
      <c r="H767" s="5">
        <f t="shared" ca="1" si="52"/>
        <v>2</v>
      </c>
      <c r="I767" s="5" t="str">
        <f t="shared" ca="1" si="50"/>
        <v/>
      </c>
      <c r="J767" s="5" t="str">
        <f>IF(AND(NOT(ISBLANK(Spreadsheet!C767)),ISBLANK(Spreadsheet!D767)),Spreadsheet!F767&amp;" "&amp;Spreadsheet!H767,"")</f>
        <v/>
      </c>
      <c r="K767" s="5">
        <f>IF(AND(NOT(ISBLANK(Spreadsheet!C767)),ISBLANK(Spreadsheet!D767)),COUNTIFS(Spreadsheet!E768:E$786,"=Child",Spreadsheet!C768:C$786, "="&amp;Spreadsheet!C767) + COUNTIFS(Spreadsheet!E768:E$786,"=Step-child",Spreadsheet!C768:C$786, "="&amp;Spreadsheet!C767),0)</f>
        <v>0</v>
      </c>
      <c r="L767" s="5">
        <f>IF(NOT(ISBLANK(J767)),COUNTIFS(Spreadsheet!E768:E$786,"=Wife",Spreadsheet!C768:C$786, "="&amp;Spreadsheet!C767) + COUNTIFS(Spreadsheet!E768:E$786,"=Husband",Spreadsheet!C768:C$786, "="&amp;Spreadsheet!C767),0)</f>
        <v>0</v>
      </c>
      <c r="M767" s="5">
        <f>IF(NOT(ISBLANK(Spreadsheet!AJ767)),VLOOKUP(Spreadsheet!AJ767,'Drop Downs'!$P$2:$R$16,3,FALSE),0)</f>
        <v>0</v>
      </c>
      <c r="N767" s="5">
        <f>IF(NOT(ISBLANK(Spreadsheet!AJ767)), VLOOKUP(Spreadsheet!AJ767,'Drop Downs'!$P$2:$R$16,2,FALSE),0)</f>
        <v>0</v>
      </c>
      <c r="O767" s="5">
        <f>IF(NOT(ISBLANK(Spreadsheet!AL767)),VLOOKUP(Spreadsheet!AL767,'Drop Downs'!$P$2:$R$16,3,FALSE), 0)</f>
        <v>0</v>
      </c>
      <c r="P767" s="5">
        <f>IF(NOT(ISBLANK(Spreadsheet!AL767)),VLOOKUP(Spreadsheet!AL767,'Drop Downs'!$P$2:$R$16,2,FALSE),0)</f>
        <v>0</v>
      </c>
      <c r="Q767" s="5">
        <f>IF(NOT(ISBLANK(Spreadsheet!AN767)),VLOOKUP(Spreadsheet!AN767,'Drop Downs'!$P$2:$R$16,3,FALSE),0)</f>
        <v>0</v>
      </c>
      <c r="R767" s="5">
        <f>IF(NOT(ISBLANK(Spreadsheet!AN767)),VLOOKUP(Spreadsheet!AN767,'Drop Downs'!$P$2:$R$16,2,FALSE),0)</f>
        <v>0</v>
      </c>
      <c r="S767" s="5" t="str">
        <f>IF(OR(M767&gt;K767,N767&gt;L767,O767&gt;K767, Q767&gt;K767,N767&gt;L767, P767&gt;L767, R767&gt;L767),"Member currently has a coverage election over what he/she needs.  Please add more dependents or adjust the coverage election.","")&amp;(IF(AND(NOT(ISBLANK(Spreadsheet!C767)),NOT(ISBLANK(Spreadsheet!D767)),ISBLANK(Spreadsheet!E767)),"Dependent lacks a relationship to member.Please select one from the drop-down.",""))</f>
        <v/>
      </c>
      <c r="T767" s="5" t="b">
        <f t="shared" si="53"/>
        <v>1</v>
      </c>
      <c r="U767" s="5" t="b">
        <f>OR(ISBLANK(Spreadsheet!C767),IF(NOT(ISBLANK(Spreadsheet!D767)),NOT(ISBLANK(Spreadsheet!E767)),TRUE))</f>
        <v>1</v>
      </c>
      <c r="V767" s="5" t="b">
        <f>OR(ISBLANK(Spreadsheet!C767), NOT(ISBLANK(Spreadsheet!I767)))</f>
        <v>1</v>
      </c>
      <c r="W767" s="5" t="b">
        <f>OR(ISBLANK(Spreadsheet!D767),NOT(ISBLANK(Spreadsheet!C767)))</f>
        <v>1</v>
      </c>
      <c r="X767" s="155" t="str">
        <f>REPT("0",MIN(FIND({1,2,3,4,5,6,7,8,9},Spreadsheet!C767&amp;"123456789"))-1)&amp;IF(ISBLANK(Spreadsheet!C767),"",SUMPRODUCT(MID(0&amp;Spreadsheet!C767,LARGE(INDEX(ISNUMBER(--MID(Spreadsheet!C767,ROW($1:$225),1))*
 ROW($1:$225),0),ROW($1:$225))+1,1)*10^ROW($1:$225)/10))</f>
        <v/>
      </c>
      <c r="Y767" s="5" t="b">
        <f>IF(NOT(ISBLANK(Spreadsheet!C767)),IF(AND(ISNUMBER(VALUE(Spreadsheet!C767)), LEN(Spreadsheet!C767)=9),TRUE,FALSE),TRUE)</f>
        <v>1</v>
      </c>
      <c r="Z767" s="155" t="str">
        <f>REPT("0",MIN(FIND({1,2,3,4,5,6,7,8,9},Spreadsheet!D767&amp;"123456789"))-1)&amp;IF(ISBLANK(Spreadsheet!D767),"",SUMPRODUCT(MID(0&amp;Spreadsheet!D767,LARGE(INDEX(ISNUMBER(--MID(Spreadsheet!D767,ROW($1:$225),1))*
 ROW($1:$225),0),ROW($1:$225))+1,1)*10^ROW($1:$225)/10))</f>
        <v/>
      </c>
      <c r="AA767" s="5" t="b">
        <f>IF(AND(NOT(ISBLANK(Spreadsheet!D767)),NOT(ISBLANK(Spreadsheet!C767))),IF(AND(ISNUMBER(VALUE(Spreadsheet!D767)), LEN(Spreadsheet!D767)=9),TRUE,FALSE),IF(AND(NOT(ISBLANK(Spreadsheet!D767)),ISBLANK(Spreadsheet!C767)),FALSE,TRUE))</f>
        <v>1</v>
      </c>
      <c r="AB767" s="5" t="b">
        <f>OR(ISBLANK(Spreadsheet!Y767),IF(NOT(ISBLANK(Spreadsheet!Y767)),LEN(Spreadsheet!Y767)=10,ISNUMBER(VALUE(Spreadsheet!Y767))))</f>
        <v>1</v>
      </c>
      <c r="AC767" s="5" t="b">
        <f>OR(ISBLANK(Spreadsheet!AI767), AND(NOT(ISBLANK(Spreadsheet!AJ767)), NOT(ISNUMBER(SEARCH("Waive",Spreadsheet!AJ767)))))</f>
        <v>1</v>
      </c>
      <c r="AD767" s="5" t="b">
        <f>OR(ISBLANK(Spreadsheet!AK767), AND(NOT(ISBLANK(Spreadsheet!AL767)), NOT(ISNUMBER(SEARCH("Waive",Spreadsheet!AL767)))))</f>
        <v>1</v>
      </c>
      <c r="AE767" s="5" t="b">
        <f>OR(ISBLANK(Spreadsheet!AM767), AND(NOT(ISBLANK(Spreadsheet!AN767)), NOT(ISNUMBER(SEARCH("Waive", Spreadsheet!AN767)))))</f>
        <v>1</v>
      </c>
      <c r="AF767" s="5" t="b">
        <f>OR(ISBLANK(Spreadsheet!C767), NOT(ISBLANK(Spreadsheet!D767)),NOT(ISBLANK(Spreadsheet!L767)))</f>
        <v>1</v>
      </c>
      <c r="AG767" s="5" t="b">
        <f>IF(AND(NOT(ISBLANK(Spreadsheet!C767)), NOT(ISBLANK(Spreadsheet!D767)),Spreadsheet!C767&lt;&gt;Spreadsheet!D767),IF(ISERROR(VLOOKUP(Spreadsheet!C767, Spreadsheet!$C$6:'Spreadsheet'!$C766,1,FALSE)), FALSE, TRUE),TRUE)</f>
        <v>1</v>
      </c>
      <c r="AH767" s="5" t="b">
        <f>Spreadsheet!$B$2=Spreadsheet!AD767</f>
        <v>1</v>
      </c>
      <c r="AI767" s="5" t="b">
        <f>IF(ISBLANK(Spreadsheet!G767),TRUE,IF(OR(LEN(Spreadsheet!G767)&gt;1,ISNUMBER(VALUE(Spreadsheet!G767))),FALSE,TRUE))</f>
        <v>1</v>
      </c>
      <c r="AJ767" s="5" t="b">
        <f>OR(ISBLANK(Spreadsheet!C767), NOT(ISBLANK(Spreadsheet!B767)), NOT(ISBLANK(Spreadsheet!D767)))</f>
        <v>1</v>
      </c>
      <c r="AK767" s="5" t="b">
        <f t="array" ref="AK767">IF(OR(AND(ISBLANK(Spreadsheet!E767),ISBLANK(Spreadsheet!D767),NOT(ISBLANK(Spreadsheet!C767))),AND(ISBLANK(Spreadsheet!E767),ISBLANK(Spreadsheet!D767),ISBLANK(Spreadsheet!C767))),TRUE,ISNUMBER(MATCH(TRUE,EXACT(Spreadsheet!E767,Relationships),0)))</f>
        <v>1</v>
      </c>
      <c r="AL767" s="5" t="b">
        <f>IF(NOT(ISBLANK(Spreadsheet!C767)),IF(OR(ISBLANK(Spreadsheet!F767),LEN(Spreadsheet!F767)&gt;40),FALSE,TRUE),TRUE)</f>
        <v>1</v>
      </c>
      <c r="AM767" s="5" t="b">
        <f>IF(NOT(ISBLANK(Spreadsheet!C767)),IF(OR(ISBLANK(Spreadsheet!H767),LEN(Spreadsheet!H767)&gt;40),FALSE,TRUE),TRUE)</f>
        <v>1</v>
      </c>
      <c r="AN767" s="5" t="b">
        <f t="array" ref="AN767">IF(ISBLANK(Spreadsheet!I767),TRUE,ISNUMBER(MATCH(TRUE,EXACT(Spreadsheet!I767,GenderValues),0)))</f>
        <v>1</v>
      </c>
      <c r="AO767" s="5" t="b">
        <f ca="1">IF(ISERROR(DATEVALUE(TEXT(Spreadsheet!J767,"mm/dd/yyyy")) &gt; TODAY()),IF(AND(ISBLANK(Spreadsheet!J767),ISBLANK(Spreadsheet!C767)),TRUE,FALSE),IF(DATEVALUE(TEXT(Spreadsheet!J767,"mm/dd/yyyy")) &gt; TODAY(),FALSE,TRUE))</f>
        <v>1</v>
      </c>
      <c r="AP767" s="5" t="b">
        <f>OR(ISBLANK(Spreadsheet!K767),LEN(Spreadsheet!K767)&lt;=100)</f>
        <v>1</v>
      </c>
      <c r="AQ767" s="5" t="b">
        <f t="array" ref="AQ767">IF(OR(AND(ISBLANK(Spreadsheet!L767),ISBLANK(Spreadsheet!C767)),AND(NOT(ISBLANK(Spreadsheet!C767)),NOT(ISBLANK(Spreadsheet!D767)))),TRUE,ISNUMBER(MATCH(TRUE,EXACT(Spreadsheet!L767,MaritalStatus),0)))</f>
        <v>1</v>
      </c>
      <c r="AR767" s="5" t="b">
        <f ca="1">IF(ISERROR(DATEVALUE(TEXT(Spreadsheet!M767,"mm/dd/yyyy")) &gt; TODAY()),IF(ISBLANK(Spreadsheet!M767),TRUE,FALSE),IF(DATEVALUE(TEXT(Spreadsheet!M767,"mm/dd/yyyy")) &gt; TODAY(),FALSE,TRUE))</f>
        <v>1</v>
      </c>
      <c r="AS767" s="5" t="b">
        <f>OR(ISBLANK(Spreadsheet!N767),LEN(Spreadsheet!N767)&lt;=100)</f>
        <v>1</v>
      </c>
      <c r="AT767" s="5" t="b">
        <f>OR(ISBLANK(Spreadsheet!O767),UPPER(Spreadsheet!O767)="YES")</f>
        <v>1</v>
      </c>
      <c r="AU767" s="5" t="b">
        <f>OR(ISBLANK(Spreadsheet!P767),UPPER(Spreadsheet!P767)="YES")</f>
        <v>1</v>
      </c>
      <c r="AV767" s="5" t="b">
        <f t="array" ref="AV767">IF(ISBLANK(Spreadsheet!Q767),TRUE,ISNUMBER(MATCH(TRUE,EXACT(Spreadsheet!Q767,OnGroupsPriorIns),0)))</f>
        <v>1</v>
      </c>
      <c r="AW767" s="5" t="b">
        <f>OR(ISBLANK(Spreadsheet!R767),UPPER(Spreadsheet!R767)="YES")</f>
        <v>1</v>
      </c>
      <c r="AX767" s="5" t="b">
        <f>OR(ISBLANK(Spreadsheet!S767),UPPER(Spreadsheet!S767)="YES")</f>
        <v>1</v>
      </c>
      <c r="AY767" s="5" t="b">
        <f>OR(AND(ISBLANK(Spreadsheet!C767),LEN(Spreadsheet!T767)=0),AND(NOT(ISBLANK(Spreadsheet!C767)),LEN(Spreadsheet!T767)&gt;0,LEN(Spreadsheet!T767)&lt;=50))</f>
        <v>1</v>
      </c>
      <c r="AZ767" s="5" t="b">
        <f>OR(LEN(Spreadsheet!U767)=0,AND(LEN(Spreadsheet!U767)&gt;0,LEN(Spreadsheet!U767)&lt;=50))</f>
        <v>1</v>
      </c>
      <c r="BA767" s="5" t="b">
        <f>OR(AND(ISBLANK(Spreadsheet!C767),LEN(Spreadsheet!V767)=0),AND(NOT(ISBLANK(Spreadsheet!C767)),LEN(Spreadsheet!V767)&gt;0,LEN(Spreadsheet!V767)&lt;=50))</f>
        <v>1</v>
      </c>
      <c r="BB767" s="5" t="b">
        <f t="array" ref="BB767">IF(AND(ISBLANK(Spreadsheet!C767),LEN(Spreadsheet!W767)=0),TRUE,ISNUMBER(MATCH(TRUE,EXACT(Spreadsheet!W767,States),0)))</f>
        <v>1</v>
      </c>
      <c r="BC767" s="5" t="b">
        <f>OR(AND(ISBLANK(Spreadsheet!C767),LEN(Spreadsheet!X767)=0),AND(NOT(ISBLANK(Spreadsheet!C767)),LEN(Spreadsheet!X767)&gt;0,LEN(Spreadsheet!X767)=5,ISNUMBER(VALUE(Spreadsheet!X767))))</f>
        <v>1</v>
      </c>
      <c r="BD767" s="5" t="b">
        <f>OR(ISBLANK(Spreadsheet!Z767),LEN(Spreadsheet!Z767)&lt;=50)</f>
        <v>1</v>
      </c>
      <c r="BE767" s="5" t="b">
        <f>ISBLANK(Spreadsheet!AA767)</f>
        <v>1</v>
      </c>
      <c r="BF767" s="5" t="b">
        <f>ISBLANK(Spreadsheet!AB767)</f>
        <v>1</v>
      </c>
      <c r="BG767" s="5" t="b">
        <f>IF(ISERROR(DATEVALUE(TEXT(Spreadsheet!AC767,"mm/dd/yyyy")) &gt; DATEVALUE(TEXT(Spreadsheet!J767,"mm/dd/yyyy"))),IF(OR(AND(ISBLANK(Spreadsheet!AC767),ISBLANK(Spreadsheet!C767)),AND(NOT(ISBLANK(Spreadsheet!C767)),ISBLANK(Spreadsheet!AC767),NOT(ISBLANK(Spreadsheet!D767)))),TRUE,FALSE),IF(DATEVALUE(TEXT(Spreadsheet!AC767,"mm/dd/yyyy")) &gt; DATEVALUE(TEXT(Spreadsheet!J767,"mm/dd/yyyy")),TRUE,FALSE))</f>
        <v>1</v>
      </c>
      <c r="BH767" s="5" t="b">
        <f>OR(AND(ISBLANK(Spreadsheet!C767),ISBLANK(Spreadsheet!AE767)),AND(NOT(ISBLANK(Spreadsheet!C767)),NOT(ISBLANK(Spreadsheet!D767)),ISBLANK(Spreadsheet!AE767)),AND(NOT(ISBLANK(Spreadsheet!C767)),ISBLANK(Spreadsheet!D767),NOT(ISBLANK(Spreadsheet!AE767)),LEN(Spreadsheet!AE767)&lt;=100))</f>
        <v>1</v>
      </c>
      <c r="BI767" s="5" t="b">
        <f t="array" ref="BI767">IF(ISBLANK(Spreadsheet!AF767),TRUE,ISNUMBER(MATCH(TRUE,EXACT(Spreadsheet!AF767,CobraShortReasons),0)))</f>
        <v>1</v>
      </c>
      <c r="BJ767" s="5" t="b">
        <f ca="1">IF(ISERROR(DATEVALUE(TEXT(Spreadsheet!AG767,"mm/dd/yyyy")) &gt; TODAY()),IF(ISBLANK(Spreadsheet!AG767),TRUE,FALSE),IF(DATEVALUE(TEXT(Spreadsheet!AG767,"mm/dd/yyyy")) &gt; TODAY(),FALSE,TRUE))</f>
        <v>1</v>
      </c>
      <c r="BK767" s="5" t="b">
        <f>OR(ISBLANK(Spreadsheet!AH767),LEN(Spreadsheet!AH767)&lt;=25)</f>
        <v>1</v>
      </c>
      <c r="BL767" s="5" t="b">
        <f t="array" aca="1" ref="BL767" ca="1">IF(ISBLANK(Spreadsheet!AI767),TRUE,ISNUMBER(MATCH(TRUE,EXACT(Spreadsheet!AI767,INDIRECT(Spreadsheet!$D$2)),0)))</f>
        <v>1</v>
      </c>
      <c r="BM767" s="5" t="b">
        <f t="array" aca="1" ref="BM767" ca="1">IF(ISBLANK(Spreadsheet!AJ767),TRUE,ISNUMBER(MATCH(TRUE,EXACT(Spreadsheet!AJ767,INDIRECT(Spreadsheet!BJ767)),0)))</f>
        <v>1</v>
      </c>
      <c r="BN767" s="5" t="b">
        <f t="array" ref="BN767">IF(ISBLANK(Spreadsheet!AK767),TRUE,ISNUMBER(MATCH(TRUE,EXACT(Spreadsheet!AK767,DentalPlans),0)))</f>
        <v>1</v>
      </c>
      <c r="BO767" s="5" t="b">
        <f t="array" aca="1" ref="BO767" ca="1">IF(ISBLANK(Spreadsheet!AL767),TRUE,ISNUMBER(MATCH(TRUE,EXACT(Spreadsheet!AL767,INDIRECT(Spreadsheet!BK767)),0)))</f>
        <v>1</v>
      </c>
      <c r="BP767" s="5" t="b">
        <f t="array" ref="BP767">IF(ISBLANK(Spreadsheet!AM767),TRUE,ISNUMBER(MATCH(TRUE,EXACT(Spreadsheet!AM767,VisionPlans),0)))</f>
        <v>1</v>
      </c>
      <c r="BQ767" s="5" t="b">
        <f t="array" aca="1" ref="BQ767" ca="1">IF(ISBLANK(Spreadsheet!AN767),TRUE,ISNUMBER(MATCH(TRUE,EXACT(Spreadsheet!AN767,INDIRECT(Spreadsheet!BL767)),0)))</f>
        <v>1</v>
      </c>
      <c r="BR767" s="5" t="b">
        <f t="array" ref="BR767">IF(ISBLANK(Spreadsheet!AO767),TRUE,ISNUMBER(MATCH(TRUE,EXACT(Spreadsheet!AO767,LifeBenefitClasses),0)))</f>
        <v>1</v>
      </c>
      <c r="BS767" s="5" t="b">
        <f>IF(OR(ISBLANK(Spreadsheet!AO767), Spreadsheet!AO767="Waive"),IF(ISBLANK(Spreadsheet!AP767),TRUE,FALSE),IF(OR(AND(NOT(ISBLANK(Spreadsheet!AO767)),ISBLANK(Spreadsheet!AP767)),NOT(ISNUMBER(VALUE(Spreadsheet!AP767)))),FALSE,IF(OR(AND(Spreadsheet!AP767&lt;6,MOD(Spreadsheet!AP767*10,5)=0), MOD(Spreadsheet!AP767,5000)=0),TRUE,FALSE)))</f>
        <v>1</v>
      </c>
      <c r="BT767" s="5" t="b">
        <f t="array" ref="BT767">IF(ISBLANK(Spreadsheet!AQ767),TRUE,ISNUMBER(MATCH(TRUE,EXACT(Spreadsheet!AQ767,EnrollWaive),0)))</f>
        <v>1</v>
      </c>
      <c r="BU767" s="5" t="b">
        <f t="array" ref="BU767">IF(ISBLANK(Spreadsheet!AR767),TRUE,ISNUMBER(MATCH(TRUE,EXACT(Spreadsheet!AR767,LifeBenefitClasses),0)))</f>
        <v>1</v>
      </c>
      <c r="BV767" s="5" t="b">
        <f>IF(OR(ISBLANK(Spreadsheet!AR767), Spreadsheet!AR767="Waive"),IF(ISBLANK(Spreadsheet!AS767),TRUE,FALSE),IF(OR(AND(NOT(ISBLANK(Spreadsheet!AR767)),ISBLANK(Spreadsheet!AS767)),NOT(ISNUMBER(VALUE(Spreadsheet!AS767)))),FALSE,IF(OR(AND(Spreadsheet!AS767&lt;6,MOD(Spreadsheet!AS767*10,5)=0), MOD(Spreadsheet!AS767,10000)=0),TRUE,FALSE)))</f>
        <v>1</v>
      </c>
      <c r="BW767" s="5" t="b">
        <f t="array" ref="BW767">IF(ISBLANK(Spreadsheet!AT767),TRUE,ISNUMBER(MATCH(TRUE,EXACT(Spreadsheet!AT767,LifeBenefitClasses),0)))</f>
        <v>1</v>
      </c>
      <c r="BX767" s="5" t="b">
        <f>IF(OR(ISBLANK(Spreadsheet!AT767), Spreadsheet!AT767="Waive"),IF(ISBLANK(Spreadsheet!AU767),TRUE,FALSE),IF(OR(AND(NOT(ISBLANK(Spreadsheet!AT767)),ISBLANK(Spreadsheet!AU767)),NOT(ISNUMBER(VALUE(Spreadsheet!AU767)))),FALSE,IF(AND(NOT(OR(ISBLANK(Spreadsheet!AT767),Spreadsheet!AT767="Waive")),NOT(OR(ISBLANK(Spreadsheet!AR767),Spreadsheet!AR767="Waive")),MOD(Spreadsheet!AU767,5000)=0, Spreadsheet!AU767&lt;=(Spreadsheet!AS767*0.5)),TRUE,FALSE)))</f>
        <v>1</v>
      </c>
      <c r="BY767" s="5" t="b">
        <f t="array" ref="BY767">IF(ISBLANK(Spreadsheet!AV767),TRUE,ISNUMBER(MATCH(TRUE,EXACT(Spreadsheet!AV767,EnrollWaive),0)))</f>
        <v>1</v>
      </c>
      <c r="BZ767" s="5" t="b">
        <f t="array" ref="BZ767">IF(ISBLANK(Spreadsheet!AW767),TRUE,ISNUMBER(MATCH(TRUE,EXACT(Spreadsheet!AW767,LifeBenefitClasses),0)))</f>
        <v>1</v>
      </c>
      <c r="CA767" s="5" t="b">
        <f t="array" ref="CA767">IF(ISBLANK(Spreadsheet!AX767),TRUE,ISNUMBER(MATCH(TRUE,EXACT(Spreadsheet!AX767,LifeBenefitClasses),0)))</f>
        <v>1</v>
      </c>
      <c r="CB767" s="5" t="b">
        <f t="array" ref="CB767">IF(ISBLANK(Spreadsheet!AY767),TRUE,ISNUMBER(MATCH(TRUE,EXACT(Spreadsheet!AY767,LifeBenefitClasses),0)))</f>
        <v>1</v>
      </c>
      <c r="CC767" s="5" t="b">
        <f t="array" ref="CC767">IF(ISBLANK(Spreadsheet!AZ767),TRUE,ISNUMBER(MATCH(TRUE,EXACT(Spreadsheet!AZ767,LifeBenefitClasses),0)))</f>
        <v>1</v>
      </c>
      <c r="CD767" s="5" t="b">
        <f t="array" ref="CD767">IF(ISBLANK(Spreadsheet!BA767),TRUE,ISNUMBER(MATCH(TRUE,EXACT(Spreadsheet!BA767,LifeBenefitClasses),0)))</f>
        <v>1</v>
      </c>
      <c r="CE767" s="5" t="b">
        <f>IF(OR(ISBLANK(Spreadsheet!BA767), Spreadsheet!BA767="Waive"),IF(ISBLANK(Spreadsheet!BB767),TRUE,FALSE),IF(OR(AND(NOT(ISBLANK(Spreadsheet!BA767)),ISBLANK(Spreadsheet!BB767)),NOT(ISNUMBER(VALUE(Spreadsheet!BB767))),ISBLANK(Spreadsheet!BC767),NOT(ISNUMBER(VALUE(Spreadsheet!BC767)))),FALSE,IF(AND(Spreadsheet!BB767&gt;=50000,Spreadsheet!BB767&lt;=250000,MOD(Spreadsheet!BB767,10000)=0,Spreadsheet!BB767&lt;=(10*Spreadsheet!BC767)),TRUE,FALSE)))</f>
        <v>1</v>
      </c>
      <c r="CF767" s="5" t="b">
        <f>IF(NOT(ISBLANK(Spreadsheet!BC767)),AND(ISNUMBER(VALUE(Spreadsheet!BC767)),Spreadsheet!BC767&gt;0),AND(OR(ISBLANK(Spreadsheet!AO767),Spreadsheet!AO767="Waive",AND(NOT(OR(ISBLANK(Spreadsheet!AO767),Spreadsheet!AO767="Waive")),Spreadsheet!AP767&gt;=6)),OR(ISBLANK(Spreadsheet!AR767),AND(NOT(OR(ISBLANK(Spreadsheet!AR767),Spreadsheet!AR767="Waive")),Spreadsheet!AS767&gt;=6)),OR(ISBLANK(Spreadsheet!AW767)),OR(ISBLANK(Spreadsheet!AX767)),OR(ISBLANK(Spreadsheet!AY767)),OR(ISBLANK(Spreadsheet!AZ767)),OR(ISBLANK(Spreadsheet!BA767),Spreadsheet!BA767="Waive")))</f>
        <v>1</v>
      </c>
      <c r="CG767" s="5" t="b">
        <f t="shared" ca="1" si="51"/>
        <v>1</v>
      </c>
    </row>
    <row r="768" spans="8:85" x14ac:dyDescent="0.3">
      <c r="H768" s="5">
        <f t="shared" ca="1" si="52"/>
        <v>2</v>
      </c>
      <c r="I768" s="5" t="str">
        <f t="shared" ca="1" si="50"/>
        <v/>
      </c>
      <c r="J768" s="5" t="str">
        <f>IF(AND(NOT(ISBLANK(Spreadsheet!C768)),ISBLANK(Spreadsheet!D768)),Spreadsheet!F768&amp;" "&amp;Spreadsheet!H768,"")</f>
        <v/>
      </c>
      <c r="K768" s="5">
        <f>IF(AND(NOT(ISBLANK(Spreadsheet!C768)),ISBLANK(Spreadsheet!D768)),COUNTIFS(Spreadsheet!E769:E$786,"=Child",Spreadsheet!C769:C$786, "="&amp;Spreadsheet!C768) + COUNTIFS(Spreadsheet!E769:E$786,"=Step-child",Spreadsheet!C769:C$786, "="&amp;Spreadsheet!C768),0)</f>
        <v>0</v>
      </c>
      <c r="L768" s="5">
        <f>IF(NOT(ISBLANK(J768)),COUNTIFS(Spreadsheet!E769:E$786,"=Wife",Spreadsheet!C769:C$786, "="&amp;Spreadsheet!C768) + COUNTIFS(Spreadsheet!E769:E$786,"=Husband",Spreadsheet!C769:C$786, "="&amp;Spreadsheet!C768),0)</f>
        <v>0</v>
      </c>
      <c r="M768" s="5">
        <f>IF(NOT(ISBLANK(Spreadsheet!AJ768)),VLOOKUP(Spreadsheet!AJ768,'Drop Downs'!$P$2:$R$16,3,FALSE),0)</f>
        <v>0</v>
      </c>
      <c r="N768" s="5">
        <f>IF(NOT(ISBLANK(Spreadsheet!AJ768)), VLOOKUP(Spreadsheet!AJ768,'Drop Downs'!$P$2:$R$16,2,FALSE),0)</f>
        <v>0</v>
      </c>
      <c r="O768" s="5">
        <f>IF(NOT(ISBLANK(Spreadsheet!AL768)),VLOOKUP(Spreadsheet!AL768,'Drop Downs'!$P$2:$R$16,3,FALSE), 0)</f>
        <v>0</v>
      </c>
      <c r="P768" s="5">
        <f>IF(NOT(ISBLANK(Spreadsheet!AL768)),VLOOKUP(Spreadsheet!AL768,'Drop Downs'!$P$2:$R$16,2,FALSE),0)</f>
        <v>0</v>
      </c>
      <c r="Q768" s="5">
        <f>IF(NOT(ISBLANK(Spreadsheet!AN768)),VLOOKUP(Spreadsheet!AN768,'Drop Downs'!$P$2:$R$16,3,FALSE),0)</f>
        <v>0</v>
      </c>
      <c r="R768" s="5">
        <f>IF(NOT(ISBLANK(Spreadsheet!AN768)),VLOOKUP(Spreadsheet!AN768,'Drop Downs'!$P$2:$R$16,2,FALSE),0)</f>
        <v>0</v>
      </c>
      <c r="S768" s="5" t="str">
        <f>IF(OR(M768&gt;K768,N768&gt;L768,O768&gt;K768, Q768&gt;K768,N768&gt;L768, P768&gt;L768, R768&gt;L768),"Member currently has a coverage election over what he/she needs.  Please add more dependents or adjust the coverage election.","")&amp;(IF(AND(NOT(ISBLANK(Spreadsheet!C768)),NOT(ISBLANK(Spreadsheet!D768)),ISBLANK(Spreadsheet!E768)),"Dependent lacks a relationship to member.Please select one from the drop-down.",""))</f>
        <v/>
      </c>
      <c r="T768" s="5" t="b">
        <f t="shared" si="53"/>
        <v>1</v>
      </c>
      <c r="U768" s="5" t="b">
        <f>OR(ISBLANK(Spreadsheet!C768),IF(NOT(ISBLANK(Spreadsheet!D768)),NOT(ISBLANK(Spreadsheet!E768)),TRUE))</f>
        <v>1</v>
      </c>
      <c r="V768" s="5" t="b">
        <f>OR(ISBLANK(Spreadsheet!C768), NOT(ISBLANK(Spreadsheet!I768)))</f>
        <v>1</v>
      </c>
      <c r="W768" s="5" t="b">
        <f>OR(ISBLANK(Spreadsheet!D768),NOT(ISBLANK(Spreadsheet!C768)))</f>
        <v>1</v>
      </c>
      <c r="X768" s="155" t="str">
        <f>REPT("0",MIN(FIND({1,2,3,4,5,6,7,8,9},Spreadsheet!C768&amp;"123456789"))-1)&amp;IF(ISBLANK(Spreadsheet!C768),"",SUMPRODUCT(MID(0&amp;Spreadsheet!C768,LARGE(INDEX(ISNUMBER(--MID(Spreadsheet!C768,ROW($1:$225),1))*
 ROW($1:$225),0),ROW($1:$225))+1,1)*10^ROW($1:$225)/10))</f>
        <v/>
      </c>
      <c r="Y768" s="5" t="b">
        <f>IF(NOT(ISBLANK(Spreadsheet!C768)),IF(AND(ISNUMBER(VALUE(Spreadsheet!C768)), LEN(Spreadsheet!C768)=9),TRUE,FALSE),TRUE)</f>
        <v>1</v>
      </c>
      <c r="Z768" s="155" t="str">
        <f>REPT("0",MIN(FIND({1,2,3,4,5,6,7,8,9},Spreadsheet!D768&amp;"123456789"))-1)&amp;IF(ISBLANK(Spreadsheet!D768),"",SUMPRODUCT(MID(0&amp;Spreadsheet!D768,LARGE(INDEX(ISNUMBER(--MID(Spreadsheet!D768,ROW($1:$225),1))*
 ROW($1:$225),0),ROW($1:$225))+1,1)*10^ROW($1:$225)/10))</f>
        <v/>
      </c>
      <c r="AA768" s="5" t="b">
        <f>IF(AND(NOT(ISBLANK(Spreadsheet!D768)),NOT(ISBLANK(Spreadsheet!C768))),IF(AND(ISNUMBER(VALUE(Spreadsheet!D768)), LEN(Spreadsheet!D768)=9),TRUE,FALSE),IF(AND(NOT(ISBLANK(Spreadsheet!D768)),ISBLANK(Spreadsheet!C768)),FALSE,TRUE))</f>
        <v>1</v>
      </c>
      <c r="AB768" s="5" t="b">
        <f>OR(ISBLANK(Spreadsheet!Y768),IF(NOT(ISBLANK(Spreadsheet!Y768)),LEN(Spreadsheet!Y768)=10,ISNUMBER(VALUE(Spreadsheet!Y768))))</f>
        <v>1</v>
      </c>
      <c r="AC768" s="5" t="b">
        <f>OR(ISBLANK(Spreadsheet!AI768), AND(NOT(ISBLANK(Spreadsheet!AJ768)), NOT(ISNUMBER(SEARCH("Waive",Spreadsheet!AJ768)))))</f>
        <v>1</v>
      </c>
      <c r="AD768" s="5" t="b">
        <f>OR(ISBLANK(Spreadsheet!AK768), AND(NOT(ISBLANK(Spreadsheet!AL768)), NOT(ISNUMBER(SEARCH("Waive",Spreadsheet!AL768)))))</f>
        <v>1</v>
      </c>
      <c r="AE768" s="5" t="b">
        <f>OR(ISBLANK(Spreadsheet!AM768), AND(NOT(ISBLANK(Spreadsheet!AN768)), NOT(ISNUMBER(SEARCH("Waive", Spreadsheet!AN768)))))</f>
        <v>1</v>
      </c>
      <c r="AF768" s="5" t="b">
        <f>OR(ISBLANK(Spreadsheet!C768), NOT(ISBLANK(Spreadsheet!D768)),NOT(ISBLANK(Spreadsheet!L768)))</f>
        <v>1</v>
      </c>
      <c r="AG768" s="5" t="b">
        <f>IF(AND(NOT(ISBLANK(Spreadsheet!C768)), NOT(ISBLANK(Spreadsheet!D768)),Spreadsheet!C768&lt;&gt;Spreadsheet!D768),IF(ISERROR(VLOOKUP(Spreadsheet!C768, Spreadsheet!$C$6:'Spreadsheet'!$C767,1,FALSE)), FALSE, TRUE),TRUE)</f>
        <v>1</v>
      </c>
      <c r="AH768" s="5" t="b">
        <f>Spreadsheet!$B$2=Spreadsheet!AD768</f>
        <v>1</v>
      </c>
      <c r="AI768" s="5" t="b">
        <f>IF(ISBLANK(Spreadsheet!G768),TRUE,IF(OR(LEN(Spreadsheet!G768)&gt;1,ISNUMBER(VALUE(Spreadsheet!G768))),FALSE,TRUE))</f>
        <v>1</v>
      </c>
      <c r="AJ768" s="5" t="b">
        <f>OR(ISBLANK(Spreadsheet!C768), NOT(ISBLANK(Spreadsheet!B768)), NOT(ISBLANK(Spreadsheet!D768)))</f>
        <v>1</v>
      </c>
      <c r="AK768" s="5" t="b">
        <f t="array" ref="AK768">IF(OR(AND(ISBLANK(Spreadsheet!E768),ISBLANK(Spreadsheet!D768),NOT(ISBLANK(Spreadsheet!C768))),AND(ISBLANK(Spreadsheet!E768),ISBLANK(Spreadsheet!D768),ISBLANK(Spreadsheet!C768))),TRUE,ISNUMBER(MATCH(TRUE,EXACT(Spreadsheet!E768,Relationships),0)))</f>
        <v>1</v>
      </c>
      <c r="AL768" s="5" t="b">
        <f>IF(NOT(ISBLANK(Spreadsheet!C768)),IF(OR(ISBLANK(Spreadsheet!F768),LEN(Spreadsheet!F768)&gt;40),FALSE,TRUE),TRUE)</f>
        <v>1</v>
      </c>
      <c r="AM768" s="5" t="b">
        <f>IF(NOT(ISBLANK(Spreadsheet!C768)),IF(OR(ISBLANK(Spreadsheet!H768),LEN(Spreadsheet!H768)&gt;40),FALSE,TRUE),TRUE)</f>
        <v>1</v>
      </c>
      <c r="AN768" s="5" t="b">
        <f t="array" ref="AN768">IF(ISBLANK(Spreadsheet!I768),TRUE,ISNUMBER(MATCH(TRUE,EXACT(Spreadsheet!I768,GenderValues),0)))</f>
        <v>1</v>
      </c>
      <c r="AO768" s="5" t="b">
        <f ca="1">IF(ISERROR(DATEVALUE(TEXT(Spreadsheet!J768,"mm/dd/yyyy")) &gt; TODAY()),IF(AND(ISBLANK(Spreadsheet!J768),ISBLANK(Spreadsheet!C768)),TRUE,FALSE),IF(DATEVALUE(TEXT(Spreadsheet!J768,"mm/dd/yyyy")) &gt; TODAY(),FALSE,TRUE))</f>
        <v>1</v>
      </c>
      <c r="AP768" s="5" t="b">
        <f>OR(ISBLANK(Spreadsheet!K768),LEN(Spreadsheet!K768)&lt;=100)</f>
        <v>1</v>
      </c>
      <c r="AQ768" s="5" t="b">
        <f t="array" ref="AQ768">IF(OR(AND(ISBLANK(Spreadsheet!L768),ISBLANK(Spreadsheet!C768)),AND(NOT(ISBLANK(Spreadsheet!C768)),NOT(ISBLANK(Spreadsheet!D768)))),TRUE,ISNUMBER(MATCH(TRUE,EXACT(Spreadsheet!L768,MaritalStatus),0)))</f>
        <v>1</v>
      </c>
      <c r="AR768" s="5" t="b">
        <f ca="1">IF(ISERROR(DATEVALUE(TEXT(Spreadsheet!M768,"mm/dd/yyyy")) &gt; TODAY()),IF(ISBLANK(Spreadsheet!M768),TRUE,FALSE),IF(DATEVALUE(TEXT(Spreadsheet!M768,"mm/dd/yyyy")) &gt; TODAY(),FALSE,TRUE))</f>
        <v>1</v>
      </c>
      <c r="AS768" s="5" t="b">
        <f>OR(ISBLANK(Spreadsheet!N768),LEN(Spreadsheet!N768)&lt;=100)</f>
        <v>1</v>
      </c>
      <c r="AT768" s="5" t="b">
        <f>OR(ISBLANK(Spreadsheet!O768),UPPER(Spreadsheet!O768)="YES")</f>
        <v>1</v>
      </c>
      <c r="AU768" s="5" t="b">
        <f>OR(ISBLANK(Spreadsheet!P768),UPPER(Spreadsheet!P768)="YES")</f>
        <v>1</v>
      </c>
      <c r="AV768" s="5" t="b">
        <f t="array" ref="AV768">IF(ISBLANK(Spreadsheet!Q768),TRUE,ISNUMBER(MATCH(TRUE,EXACT(Spreadsheet!Q768,OnGroupsPriorIns),0)))</f>
        <v>1</v>
      </c>
      <c r="AW768" s="5" t="b">
        <f>OR(ISBLANK(Spreadsheet!R768),UPPER(Spreadsheet!R768)="YES")</f>
        <v>1</v>
      </c>
      <c r="AX768" s="5" t="b">
        <f>OR(ISBLANK(Spreadsheet!S768),UPPER(Spreadsheet!S768)="YES")</f>
        <v>1</v>
      </c>
      <c r="AY768" s="5" t="b">
        <f>OR(AND(ISBLANK(Spreadsheet!C768),LEN(Spreadsheet!T768)=0),AND(NOT(ISBLANK(Spreadsheet!C768)),LEN(Spreadsheet!T768)&gt;0,LEN(Spreadsheet!T768)&lt;=50))</f>
        <v>1</v>
      </c>
      <c r="AZ768" s="5" t="b">
        <f>OR(LEN(Spreadsheet!U768)=0,AND(LEN(Spreadsheet!U768)&gt;0,LEN(Spreadsheet!U768)&lt;=50))</f>
        <v>1</v>
      </c>
      <c r="BA768" s="5" t="b">
        <f>OR(AND(ISBLANK(Spreadsheet!C768),LEN(Spreadsheet!V768)=0),AND(NOT(ISBLANK(Spreadsheet!C768)),LEN(Spreadsheet!V768)&gt;0,LEN(Spreadsheet!V768)&lt;=50))</f>
        <v>1</v>
      </c>
      <c r="BB768" s="5" t="b">
        <f t="array" ref="BB768">IF(AND(ISBLANK(Spreadsheet!C768),LEN(Spreadsheet!W768)=0),TRUE,ISNUMBER(MATCH(TRUE,EXACT(Spreadsheet!W768,States),0)))</f>
        <v>1</v>
      </c>
      <c r="BC768" s="5" t="b">
        <f>OR(AND(ISBLANK(Spreadsheet!C768),LEN(Spreadsheet!X768)=0),AND(NOT(ISBLANK(Spreadsheet!C768)),LEN(Spreadsheet!X768)&gt;0,LEN(Spreadsheet!X768)=5,ISNUMBER(VALUE(Spreadsheet!X768))))</f>
        <v>1</v>
      </c>
      <c r="BD768" s="5" t="b">
        <f>OR(ISBLANK(Spreadsheet!Z768),LEN(Spreadsheet!Z768)&lt;=50)</f>
        <v>1</v>
      </c>
      <c r="BE768" s="5" t="b">
        <f>ISBLANK(Spreadsheet!AA768)</f>
        <v>1</v>
      </c>
      <c r="BF768" s="5" t="b">
        <f>ISBLANK(Spreadsheet!AB768)</f>
        <v>1</v>
      </c>
      <c r="BG768" s="5" t="b">
        <f>IF(ISERROR(DATEVALUE(TEXT(Spreadsheet!AC768,"mm/dd/yyyy")) &gt; DATEVALUE(TEXT(Spreadsheet!J768,"mm/dd/yyyy"))),IF(OR(AND(ISBLANK(Spreadsheet!AC768),ISBLANK(Spreadsheet!C768)),AND(NOT(ISBLANK(Spreadsheet!C768)),ISBLANK(Spreadsheet!AC768),NOT(ISBLANK(Spreadsheet!D768)))),TRUE,FALSE),IF(DATEVALUE(TEXT(Spreadsheet!AC768,"mm/dd/yyyy")) &gt; DATEVALUE(TEXT(Spreadsheet!J768,"mm/dd/yyyy")),TRUE,FALSE))</f>
        <v>1</v>
      </c>
      <c r="BH768" s="5" t="b">
        <f>OR(AND(ISBLANK(Spreadsheet!C768),ISBLANK(Spreadsheet!AE768)),AND(NOT(ISBLANK(Spreadsheet!C768)),NOT(ISBLANK(Spreadsheet!D768)),ISBLANK(Spreadsheet!AE768)),AND(NOT(ISBLANK(Spreadsheet!C768)),ISBLANK(Spreadsheet!D768),NOT(ISBLANK(Spreadsheet!AE768)),LEN(Spreadsheet!AE768)&lt;=100))</f>
        <v>1</v>
      </c>
      <c r="BI768" s="5" t="b">
        <f t="array" ref="BI768">IF(ISBLANK(Spreadsheet!AF768),TRUE,ISNUMBER(MATCH(TRUE,EXACT(Spreadsheet!AF768,CobraShortReasons),0)))</f>
        <v>1</v>
      </c>
      <c r="BJ768" s="5" t="b">
        <f ca="1">IF(ISERROR(DATEVALUE(TEXT(Spreadsheet!AG768,"mm/dd/yyyy")) &gt; TODAY()),IF(ISBLANK(Spreadsheet!AG768),TRUE,FALSE),IF(DATEVALUE(TEXT(Spreadsheet!AG768,"mm/dd/yyyy")) &gt; TODAY(),FALSE,TRUE))</f>
        <v>1</v>
      </c>
      <c r="BK768" s="5" t="b">
        <f>OR(ISBLANK(Spreadsheet!AH768),LEN(Spreadsheet!AH768)&lt;=25)</f>
        <v>1</v>
      </c>
      <c r="BL768" s="5" t="b">
        <f t="array" aca="1" ref="BL768" ca="1">IF(ISBLANK(Spreadsheet!AI768),TRUE,ISNUMBER(MATCH(TRUE,EXACT(Spreadsheet!AI768,INDIRECT(Spreadsheet!$D$2)),0)))</f>
        <v>1</v>
      </c>
      <c r="BM768" s="5" t="b">
        <f t="array" aca="1" ref="BM768" ca="1">IF(ISBLANK(Spreadsheet!AJ768),TRUE,ISNUMBER(MATCH(TRUE,EXACT(Spreadsheet!AJ768,INDIRECT(Spreadsheet!BJ768)),0)))</f>
        <v>1</v>
      </c>
      <c r="BN768" s="5" t="b">
        <f t="array" ref="BN768">IF(ISBLANK(Spreadsheet!AK768),TRUE,ISNUMBER(MATCH(TRUE,EXACT(Spreadsheet!AK768,DentalPlans),0)))</f>
        <v>1</v>
      </c>
      <c r="BO768" s="5" t="b">
        <f t="array" aca="1" ref="BO768" ca="1">IF(ISBLANK(Spreadsheet!AL768),TRUE,ISNUMBER(MATCH(TRUE,EXACT(Spreadsheet!AL768,INDIRECT(Spreadsheet!BK768)),0)))</f>
        <v>1</v>
      </c>
      <c r="BP768" s="5" t="b">
        <f t="array" ref="BP768">IF(ISBLANK(Spreadsheet!AM768),TRUE,ISNUMBER(MATCH(TRUE,EXACT(Spreadsheet!AM768,VisionPlans),0)))</f>
        <v>1</v>
      </c>
      <c r="BQ768" s="5" t="b">
        <f t="array" aca="1" ref="BQ768" ca="1">IF(ISBLANK(Spreadsheet!AN768),TRUE,ISNUMBER(MATCH(TRUE,EXACT(Spreadsheet!AN768,INDIRECT(Spreadsheet!BL768)),0)))</f>
        <v>1</v>
      </c>
      <c r="BR768" s="5" t="b">
        <f t="array" ref="BR768">IF(ISBLANK(Spreadsheet!AO768),TRUE,ISNUMBER(MATCH(TRUE,EXACT(Spreadsheet!AO768,LifeBenefitClasses),0)))</f>
        <v>1</v>
      </c>
      <c r="BS768" s="5" t="b">
        <f>IF(OR(ISBLANK(Spreadsheet!AO768), Spreadsheet!AO768="Waive"),IF(ISBLANK(Spreadsheet!AP768),TRUE,FALSE),IF(OR(AND(NOT(ISBLANK(Spreadsheet!AO768)),ISBLANK(Spreadsheet!AP768)),NOT(ISNUMBER(VALUE(Spreadsheet!AP768)))),FALSE,IF(OR(AND(Spreadsheet!AP768&lt;6,MOD(Spreadsheet!AP768*10,5)=0), MOD(Spreadsheet!AP768,5000)=0),TRUE,FALSE)))</f>
        <v>1</v>
      </c>
      <c r="BT768" s="5" t="b">
        <f t="array" ref="BT768">IF(ISBLANK(Spreadsheet!AQ768),TRUE,ISNUMBER(MATCH(TRUE,EXACT(Spreadsheet!AQ768,EnrollWaive),0)))</f>
        <v>1</v>
      </c>
      <c r="BU768" s="5" t="b">
        <f t="array" ref="BU768">IF(ISBLANK(Spreadsheet!AR768),TRUE,ISNUMBER(MATCH(TRUE,EXACT(Spreadsheet!AR768,LifeBenefitClasses),0)))</f>
        <v>1</v>
      </c>
      <c r="BV768" s="5" t="b">
        <f>IF(OR(ISBLANK(Spreadsheet!AR768), Spreadsheet!AR768="Waive"),IF(ISBLANK(Spreadsheet!AS768),TRUE,FALSE),IF(OR(AND(NOT(ISBLANK(Spreadsheet!AR768)),ISBLANK(Spreadsheet!AS768)),NOT(ISNUMBER(VALUE(Spreadsheet!AS768)))),FALSE,IF(OR(AND(Spreadsheet!AS768&lt;6,MOD(Spreadsheet!AS768*10,5)=0), MOD(Spreadsheet!AS768,10000)=0),TRUE,FALSE)))</f>
        <v>1</v>
      </c>
      <c r="BW768" s="5" t="b">
        <f t="array" ref="BW768">IF(ISBLANK(Spreadsheet!AT768),TRUE,ISNUMBER(MATCH(TRUE,EXACT(Spreadsheet!AT768,LifeBenefitClasses),0)))</f>
        <v>1</v>
      </c>
      <c r="BX768" s="5" t="b">
        <f>IF(OR(ISBLANK(Spreadsheet!AT768), Spreadsheet!AT768="Waive"),IF(ISBLANK(Spreadsheet!AU768),TRUE,FALSE),IF(OR(AND(NOT(ISBLANK(Spreadsheet!AT768)),ISBLANK(Spreadsheet!AU768)),NOT(ISNUMBER(VALUE(Spreadsheet!AU768)))),FALSE,IF(AND(NOT(OR(ISBLANK(Spreadsheet!AT768),Spreadsheet!AT768="Waive")),NOT(OR(ISBLANK(Spreadsheet!AR768),Spreadsheet!AR768="Waive")),MOD(Spreadsheet!AU768,5000)=0, Spreadsheet!AU768&lt;=(Spreadsheet!AS768*0.5)),TRUE,FALSE)))</f>
        <v>1</v>
      </c>
      <c r="BY768" s="5" t="b">
        <f t="array" ref="BY768">IF(ISBLANK(Spreadsheet!AV768),TRUE,ISNUMBER(MATCH(TRUE,EXACT(Spreadsheet!AV768,EnrollWaive),0)))</f>
        <v>1</v>
      </c>
      <c r="BZ768" s="5" t="b">
        <f t="array" ref="BZ768">IF(ISBLANK(Spreadsheet!AW768),TRUE,ISNUMBER(MATCH(TRUE,EXACT(Spreadsheet!AW768,LifeBenefitClasses),0)))</f>
        <v>1</v>
      </c>
      <c r="CA768" s="5" t="b">
        <f t="array" ref="CA768">IF(ISBLANK(Spreadsheet!AX768),TRUE,ISNUMBER(MATCH(TRUE,EXACT(Spreadsheet!AX768,LifeBenefitClasses),0)))</f>
        <v>1</v>
      </c>
      <c r="CB768" s="5" t="b">
        <f t="array" ref="CB768">IF(ISBLANK(Spreadsheet!AY768),TRUE,ISNUMBER(MATCH(TRUE,EXACT(Spreadsheet!AY768,LifeBenefitClasses),0)))</f>
        <v>1</v>
      </c>
      <c r="CC768" s="5" t="b">
        <f t="array" ref="CC768">IF(ISBLANK(Spreadsheet!AZ768),TRUE,ISNUMBER(MATCH(TRUE,EXACT(Spreadsheet!AZ768,LifeBenefitClasses),0)))</f>
        <v>1</v>
      </c>
      <c r="CD768" s="5" t="b">
        <f t="array" ref="CD768">IF(ISBLANK(Spreadsheet!BA768),TRUE,ISNUMBER(MATCH(TRUE,EXACT(Spreadsheet!BA768,LifeBenefitClasses),0)))</f>
        <v>1</v>
      </c>
      <c r="CE768" s="5" t="b">
        <f>IF(OR(ISBLANK(Spreadsheet!BA768), Spreadsheet!BA768="Waive"),IF(ISBLANK(Spreadsheet!BB768),TRUE,FALSE),IF(OR(AND(NOT(ISBLANK(Spreadsheet!BA768)),ISBLANK(Spreadsheet!BB768)),NOT(ISNUMBER(VALUE(Spreadsheet!BB768))),ISBLANK(Spreadsheet!BC768),NOT(ISNUMBER(VALUE(Spreadsheet!BC768)))),FALSE,IF(AND(Spreadsheet!BB768&gt;=50000,Spreadsheet!BB768&lt;=250000,MOD(Spreadsheet!BB768,10000)=0,Spreadsheet!BB768&lt;=(10*Spreadsheet!BC768)),TRUE,FALSE)))</f>
        <v>1</v>
      </c>
      <c r="CF768" s="5" t="b">
        <f>IF(NOT(ISBLANK(Spreadsheet!BC768)),AND(ISNUMBER(VALUE(Spreadsheet!BC768)),Spreadsheet!BC768&gt;0),AND(OR(ISBLANK(Spreadsheet!AO768),Spreadsheet!AO768="Waive",AND(NOT(OR(ISBLANK(Spreadsheet!AO768),Spreadsheet!AO768="Waive")),Spreadsheet!AP768&gt;=6)),OR(ISBLANK(Spreadsheet!AR768),AND(NOT(OR(ISBLANK(Spreadsheet!AR768),Spreadsheet!AR768="Waive")),Spreadsheet!AS768&gt;=6)),OR(ISBLANK(Spreadsheet!AW768)),OR(ISBLANK(Spreadsheet!AX768)),OR(ISBLANK(Spreadsheet!AY768)),OR(ISBLANK(Spreadsheet!AZ768)),OR(ISBLANK(Spreadsheet!BA768),Spreadsheet!BA768="Waive")))</f>
        <v>1</v>
      </c>
      <c r="CG768" s="5" t="b">
        <f t="shared" ca="1" si="51"/>
        <v>1</v>
      </c>
    </row>
    <row r="769" spans="8:85" x14ac:dyDescent="0.3">
      <c r="H769" s="5">
        <f t="shared" ca="1" si="52"/>
        <v>2</v>
      </c>
      <c r="I769" s="5" t="str">
        <f t="shared" ca="1" si="50"/>
        <v/>
      </c>
      <c r="J769" s="5" t="str">
        <f>IF(AND(NOT(ISBLANK(Spreadsheet!C769)),ISBLANK(Spreadsheet!D769)),Spreadsheet!F769&amp;" "&amp;Spreadsheet!H769,"")</f>
        <v/>
      </c>
      <c r="K769" s="5">
        <f>IF(AND(NOT(ISBLANK(Spreadsheet!C769)),ISBLANK(Spreadsheet!D769)),COUNTIFS(Spreadsheet!E770:E$786,"=Child",Spreadsheet!C770:C$786, "="&amp;Spreadsheet!C769) + COUNTIFS(Spreadsheet!E770:E$786,"=Step-child",Spreadsheet!C770:C$786, "="&amp;Spreadsheet!C769),0)</f>
        <v>0</v>
      </c>
      <c r="L769" s="5">
        <f>IF(NOT(ISBLANK(J769)),COUNTIFS(Spreadsheet!E770:E$786,"=Wife",Spreadsheet!C770:C$786, "="&amp;Spreadsheet!C769) + COUNTIFS(Spreadsheet!E770:E$786,"=Husband",Spreadsheet!C770:C$786, "="&amp;Spreadsheet!C769),0)</f>
        <v>0</v>
      </c>
      <c r="M769" s="5">
        <f>IF(NOT(ISBLANK(Spreadsheet!AJ769)),VLOOKUP(Spreadsheet!AJ769,'Drop Downs'!$P$2:$R$16,3,FALSE),0)</f>
        <v>0</v>
      </c>
      <c r="N769" s="5">
        <f>IF(NOT(ISBLANK(Spreadsheet!AJ769)), VLOOKUP(Spreadsheet!AJ769,'Drop Downs'!$P$2:$R$16,2,FALSE),0)</f>
        <v>0</v>
      </c>
      <c r="O769" s="5">
        <f>IF(NOT(ISBLANK(Spreadsheet!AL769)),VLOOKUP(Spreadsheet!AL769,'Drop Downs'!$P$2:$R$16,3,FALSE), 0)</f>
        <v>0</v>
      </c>
      <c r="P769" s="5">
        <f>IF(NOT(ISBLANK(Spreadsheet!AL769)),VLOOKUP(Spreadsheet!AL769,'Drop Downs'!$P$2:$R$16,2,FALSE),0)</f>
        <v>0</v>
      </c>
      <c r="Q769" s="5">
        <f>IF(NOT(ISBLANK(Spreadsheet!AN769)),VLOOKUP(Spreadsheet!AN769,'Drop Downs'!$P$2:$R$16,3,FALSE),0)</f>
        <v>0</v>
      </c>
      <c r="R769" s="5">
        <f>IF(NOT(ISBLANK(Spreadsheet!AN769)),VLOOKUP(Spreadsheet!AN769,'Drop Downs'!$P$2:$R$16,2,FALSE),0)</f>
        <v>0</v>
      </c>
      <c r="S769" s="5" t="str">
        <f>IF(OR(M769&gt;K769,N769&gt;L769,O769&gt;K769, Q769&gt;K769,N769&gt;L769, P769&gt;L769, R769&gt;L769),"Member currently has a coverage election over what he/she needs.  Please add more dependents or adjust the coverage election.","")&amp;(IF(AND(NOT(ISBLANK(Spreadsheet!C769)),NOT(ISBLANK(Spreadsheet!D769)),ISBLANK(Spreadsheet!E769)),"Dependent lacks a relationship to member.Please select one from the drop-down.",""))</f>
        <v/>
      </c>
      <c r="T769" s="5" t="b">
        <f t="shared" si="53"/>
        <v>1</v>
      </c>
      <c r="U769" s="5" t="b">
        <f>OR(ISBLANK(Spreadsheet!C769),IF(NOT(ISBLANK(Spreadsheet!D769)),NOT(ISBLANK(Spreadsheet!E769)),TRUE))</f>
        <v>1</v>
      </c>
      <c r="V769" s="5" t="b">
        <f>OR(ISBLANK(Spreadsheet!C769), NOT(ISBLANK(Spreadsheet!I769)))</f>
        <v>1</v>
      </c>
      <c r="W769" s="5" t="b">
        <f>OR(ISBLANK(Spreadsheet!D769),NOT(ISBLANK(Spreadsheet!C769)))</f>
        <v>1</v>
      </c>
      <c r="X769" s="155" t="str">
        <f>REPT("0",MIN(FIND({1,2,3,4,5,6,7,8,9},Spreadsheet!C769&amp;"123456789"))-1)&amp;IF(ISBLANK(Spreadsheet!C769),"",SUMPRODUCT(MID(0&amp;Spreadsheet!C769,LARGE(INDEX(ISNUMBER(--MID(Spreadsheet!C769,ROW($1:$225),1))*
 ROW($1:$225),0),ROW($1:$225))+1,1)*10^ROW($1:$225)/10))</f>
        <v/>
      </c>
      <c r="Y769" s="5" t="b">
        <f>IF(NOT(ISBLANK(Spreadsheet!C769)),IF(AND(ISNUMBER(VALUE(Spreadsheet!C769)), LEN(Spreadsheet!C769)=9),TRUE,FALSE),TRUE)</f>
        <v>1</v>
      </c>
      <c r="Z769" s="155" t="str">
        <f>REPT("0",MIN(FIND({1,2,3,4,5,6,7,8,9},Spreadsheet!D769&amp;"123456789"))-1)&amp;IF(ISBLANK(Spreadsheet!D769),"",SUMPRODUCT(MID(0&amp;Spreadsheet!D769,LARGE(INDEX(ISNUMBER(--MID(Spreadsheet!D769,ROW($1:$225),1))*
 ROW($1:$225),0),ROW($1:$225))+1,1)*10^ROW($1:$225)/10))</f>
        <v/>
      </c>
      <c r="AA769" s="5" t="b">
        <f>IF(AND(NOT(ISBLANK(Spreadsheet!D769)),NOT(ISBLANK(Spreadsheet!C769))),IF(AND(ISNUMBER(VALUE(Spreadsheet!D769)), LEN(Spreadsheet!D769)=9),TRUE,FALSE),IF(AND(NOT(ISBLANK(Spreadsheet!D769)),ISBLANK(Spreadsheet!C769)),FALSE,TRUE))</f>
        <v>1</v>
      </c>
      <c r="AB769" s="5" t="b">
        <f>OR(ISBLANK(Spreadsheet!Y769),IF(NOT(ISBLANK(Spreadsheet!Y769)),LEN(Spreadsheet!Y769)=10,ISNUMBER(VALUE(Spreadsheet!Y769))))</f>
        <v>1</v>
      </c>
      <c r="AC769" s="5" t="b">
        <f>OR(ISBLANK(Spreadsheet!AI769), AND(NOT(ISBLANK(Spreadsheet!AJ769)), NOT(ISNUMBER(SEARCH("Waive",Spreadsheet!AJ769)))))</f>
        <v>1</v>
      </c>
      <c r="AD769" s="5" t="b">
        <f>OR(ISBLANK(Spreadsheet!AK769), AND(NOT(ISBLANK(Spreadsheet!AL769)), NOT(ISNUMBER(SEARCH("Waive",Spreadsheet!AL769)))))</f>
        <v>1</v>
      </c>
      <c r="AE769" s="5" t="b">
        <f>OR(ISBLANK(Spreadsheet!AM769), AND(NOT(ISBLANK(Spreadsheet!AN769)), NOT(ISNUMBER(SEARCH("Waive", Spreadsheet!AN769)))))</f>
        <v>1</v>
      </c>
      <c r="AF769" s="5" t="b">
        <f>OR(ISBLANK(Spreadsheet!C769), NOT(ISBLANK(Spreadsheet!D769)),NOT(ISBLANK(Spreadsheet!L769)))</f>
        <v>1</v>
      </c>
      <c r="AG769" s="5" t="b">
        <f>IF(AND(NOT(ISBLANK(Spreadsheet!C769)), NOT(ISBLANK(Spreadsheet!D769)),Spreadsheet!C769&lt;&gt;Spreadsheet!D769),IF(ISERROR(VLOOKUP(Spreadsheet!C769, Spreadsheet!$C$6:'Spreadsheet'!$C768,1,FALSE)), FALSE, TRUE),TRUE)</f>
        <v>1</v>
      </c>
      <c r="AH769" s="5" t="b">
        <f>Spreadsheet!$B$2=Spreadsheet!AD769</f>
        <v>1</v>
      </c>
      <c r="AI769" s="5" t="b">
        <f>IF(ISBLANK(Spreadsheet!G769),TRUE,IF(OR(LEN(Spreadsheet!G769)&gt;1,ISNUMBER(VALUE(Spreadsheet!G769))),FALSE,TRUE))</f>
        <v>1</v>
      </c>
      <c r="AJ769" s="5" t="b">
        <f>OR(ISBLANK(Spreadsheet!C769), NOT(ISBLANK(Spreadsheet!B769)), NOT(ISBLANK(Spreadsheet!D769)))</f>
        <v>1</v>
      </c>
      <c r="AK769" s="5" t="b">
        <f t="array" ref="AK769">IF(OR(AND(ISBLANK(Spreadsheet!E769),ISBLANK(Spreadsheet!D769),NOT(ISBLANK(Spreadsheet!C769))),AND(ISBLANK(Spreadsheet!E769),ISBLANK(Spreadsheet!D769),ISBLANK(Spreadsheet!C769))),TRUE,ISNUMBER(MATCH(TRUE,EXACT(Spreadsheet!E769,Relationships),0)))</f>
        <v>1</v>
      </c>
      <c r="AL769" s="5" t="b">
        <f>IF(NOT(ISBLANK(Spreadsheet!C769)),IF(OR(ISBLANK(Spreadsheet!F769),LEN(Spreadsheet!F769)&gt;40),FALSE,TRUE),TRUE)</f>
        <v>1</v>
      </c>
      <c r="AM769" s="5" t="b">
        <f>IF(NOT(ISBLANK(Spreadsheet!C769)),IF(OR(ISBLANK(Spreadsheet!H769),LEN(Spreadsheet!H769)&gt;40),FALSE,TRUE),TRUE)</f>
        <v>1</v>
      </c>
      <c r="AN769" s="5" t="b">
        <f t="array" ref="AN769">IF(ISBLANK(Spreadsheet!I769),TRUE,ISNUMBER(MATCH(TRUE,EXACT(Spreadsheet!I769,GenderValues),0)))</f>
        <v>1</v>
      </c>
      <c r="AO769" s="5" t="b">
        <f ca="1">IF(ISERROR(DATEVALUE(TEXT(Spreadsheet!J769,"mm/dd/yyyy")) &gt; TODAY()),IF(AND(ISBLANK(Spreadsheet!J769),ISBLANK(Spreadsheet!C769)),TRUE,FALSE),IF(DATEVALUE(TEXT(Spreadsheet!J769,"mm/dd/yyyy")) &gt; TODAY(),FALSE,TRUE))</f>
        <v>1</v>
      </c>
      <c r="AP769" s="5" t="b">
        <f>OR(ISBLANK(Spreadsheet!K769),LEN(Spreadsheet!K769)&lt;=100)</f>
        <v>1</v>
      </c>
      <c r="AQ769" s="5" t="b">
        <f t="array" ref="AQ769">IF(OR(AND(ISBLANK(Spreadsheet!L769),ISBLANK(Spreadsheet!C769)),AND(NOT(ISBLANK(Spreadsheet!C769)),NOT(ISBLANK(Spreadsheet!D769)))),TRUE,ISNUMBER(MATCH(TRUE,EXACT(Spreadsheet!L769,MaritalStatus),0)))</f>
        <v>1</v>
      </c>
      <c r="AR769" s="5" t="b">
        <f ca="1">IF(ISERROR(DATEVALUE(TEXT(Spreadsheet!M769,"mm/dd/yyyy")) &gt; TODAY()),IF(ISBLANK(Spreadsheet!M769),TRUE,FALSE),IF(DATEVALUE(TEXT(Spreadsheet!M769,"mm/dd/yyyy")) &gt; TODAY(),FALSE,TRUE))</f>
        <v>1</v>
      </c>
      <c r="AS769" s="5" t="b">
        <f>OR(ISBLANK(Spreadsheet!N769),LEN(Spreadsheet!N769)&lt;=100)</f>
        <v>1</v>
      </c>
      <c r="AT769" s="5" t="b">
        <f>OR(ISBLANK(Spreadsheet!O769),UPPER(Spreadsheet!O769)="YES")</f>
        <v>1</v>
      </c>
      <c r="AU769" s="5" t="b">
        <f>OR(ISBLANK(Spreadsheet!P769),UPPER(Spreadsheet!P769)="YES")</f>
        <v>1</v>
      </c>
      <c r="AV769" s="5" t="b">
        <f t="array" ref="AV769">IF(ISBLANK(Spreadsheet!Q769),TRUE,ISNUMBER(MATCH(TRUE,EXACT(Spreadsheet!Q769,OnGroupsPriorIns),0)))</f>
        <v>1</v>
      </c>
      <c r="AW769" s="5" t="b">
        <f>OR(ISBLANK(Spreadsheet!R769),UPPER(Spreadsheet!R769)="YES")</f>
        <v>1</v>
      </c>
      <c r="AX769" s="5" t="b">
        <f>OR(ISBLANK(Spreadsheet!S769),UPPER(Spreadsheet!S769)="YES")</f>
        <v>1</v>
      </c>
      <c r="AY769" s="5" t="b">
        <f>OR(AND(ISBLANK(Spreadsheet!C769),LEN(Spreadsheet!T769)=0),AND(NOT(ISBLANK(Spreadsheet!C769)),LEN(Spreadsheet!T769)&gt;0,LEN(Spreadsheet!T769)&lt;=50))</f>
        <v>1</v>
      </c>
      <c r="AZ769" s="5" t="b">
        <f>OR(LEN(Spreadsheet!U769)=0,AND(LEN(Spreadsheet!U769)&gt;0,LEN(Spreadsheet!U769)&lt;=50))</f>
        <v>1</v>
      </c>
      <c r="BA769" s="5" t="b">
        <f>OR(AND(ISBLANK(Spreadsheet!C769),LEN(Spreadsheet!V769)=0),AND(NOT(ISBLANK(Spreadsheet!C769)),LEN(Spreadsheet!V769)&gt;0,LEN(Spreadsheet!V769)&lt;=50))</f>
        <v>1</v>
      </c>
      <c r="BB769" s="5" t="b">
        <f t="array" ref="BB769">IF(AND(ISBLANK(Spreadsheet!C769),LEN(Spreadsheet!W769)=0),TRUE,ISNUMBER(MATCH(TRUE,EXACT(Spreadsheet!W769,States),0)))</f>
        <v>1</v>
      </c>
      <c r="BC769" s="5" t="b">
        <f>OR(AND(ISBLANK(Spreadsheet!C769),LEN(Spreadsheet!X769)=0),AND(NOT(ISBLANK(Spreadsheet!C769)),LEN(Spreadsheet!X769)&gt;0,LEN(Spreadsheet!X769)=5,ISNUMBER(VALUE(Spreadsheet!X769))))</f>
        <v>1</v>
      </c>
      <c r="BD769" s="5" t="b">
        <f>OR(ISBLANK(Spreadsheet!Z769),LEN(Spreadsheet!Z769)&lt;=50)</f>
        <v>1</v>
      </c>
      <c r="BE769" s="5" t="b">
        <f>ISBLANK(Spreadsheet!AA769)</f>
        <v>1</v>
      </c>
      <c r="BF769" s="5" t="b">
        <f>ISBLANK(Spreadsheet!AB769)</f>
        <v>1</v>
      </c>
      <c r="BG769" s="5" t="b">
        <f>IF(ISERROR(DATEVALUE(TEXT(Spreadsheet!AC769,"mm/dd/yyyy")) &gt; DATEVALUE(TEXT(Spreadsheet!J769,"mm/dd/yyyy"))),IF(OR(AND(ISBLANK(Spreadsheet!AC769),ISBLANK(Spreadsheet!C769)),AND(NOT(ISBLANK(Spreadsheet!C769)),ISBLANK(Spreadsheet!AC769),NOT(ISBLANK(Spreadsheet!D769)))),TRUE,FALSE),IF(DATEVALUE(TEXT(Spreadsheet!AC769,"mm/dd/yyyy")) &gt; DATEVALUE(TEXT(Spreadsheet!J769,"mm/dd/yyyy")),TRUE,FALSE))</f>
        <v>1</v>
      </c>
      <c r="BH769" s="5" t="b">
        <f>OR(AND(ISBLANK(Spreadsheet!C769),ISBLANK(Spreadsheet!AE769)),AND(NOT(ISBLANK(Spreadsheet!C769)),NOT(ISBLANK(Spreadsheet!D769)),ISBLANK(Spreadsheet!AE769)),AND(NOT(ISBLANK(Spreadsheet!C769)),ISBLANK(Spreadsheet!D769),NOT(ISBLANK(Spreadsheet!AE769)),LEN(Spreadsheet!AE769)&lt;=100))</f>
        <v>1</v>
      </c>
      <c r="BI769" s="5" t="b">
        <f t="array" ref="BI769">IF(ISBLANK(Spreadsheet!AF769),TRUE,ISNUMBER(MATCH(TRUE,EXACT(Spreadsheet!AF769,CobraShortReasons),0)))</f>
        <v>1</v>
      </c>
      <c r="BJ769" s="5" t="b">
        <f ca="1">IF(ISERROR(DATEVALUE(TEXT(Spreadsheet!AG769,"mm/dd/yyyy")) &gt; TODAY()),IF(ISBLANK(Spreadsheet!AG769),TRUE,FALSE),IF(DATEVALUE(TEXT(Spreadsheet!AG769,"mm/dd/yyyy")) &gt; TODAY(),FALSE,TRUE))</f>
        <v>1</v>
      </c>
      <c r="BK769" s="5" t="b">
        <f>OR(ISBLANK(Spreadsheet!AH769),LEN(Spreadsheet!AH769)&lt;=25)</f>
        <v>1</v>
      </c>
      <c r="BL769" s="5" t="b">
        <f t="array" aca="1" ref="BL769" ca="1">IF(ISBLANK(Spreadsheet!AI769),TRUE,ISNUMBER(MATCH(TRUE,EXACT(Spreadsheet!AI769,INDIRECT(Spreadsheet!$D$2)),0)))</f>
        <v>1</v>
      </c>
      <c r="BM769" s="5" t="b">
        <f t="array" aca="1" ref="BM769" ca="1">IF(ISBLANK(Spreadsheet!AJ769),TRUE,ISNUMBER(MATCH(TRUE,EXACT(Spreadsheet!AJ769,INDIRECT(Spreadsheet!BJ769)),0)))</f>
        <v>1</v>
      </c>
      <c r="BN769" s="5" t="b">
        <f t="array" ref="BN769">IF(ISBLANK(Spreadsheet!AK769),TRUE,ISNUMBER(MATCH(TRUE,EXACT(Spreadsheet!AK769,DentalPlans),0)))</f>
        <v>1</v>
      </c>
      <c r="BO769" s="5" t="b">
        <f t="array" aca="1" ref="BO769" ca="1">IF(ISBLANK(Spreadsheet!AL769),TRUE,ISNUMBER(MATCH(TRUE,EXACT(Spreadsheet!AL769,INDIRECT(Spreadsheet!BK769)),0)))</f>
        <v>1</v>
      </c>
      <c r="BP769" s="5" t="b">
        <f t="array" ref="BP769">IF(ISBLANK(Spreadsheet!AM769),TRUE,ISNUMBER(MATCH(TRUE,EXACT(Spreadsheet!AM769,VisionPlans),0)))</f>
        <v>1</v>
      </c>
      <c r="BQ769" s="5" t="b">
        <f t="array" aca="1" ref="BQ769" ca="1">IF(ISBLANK(Spreadsheet!AN769),TRUE,ISNUMBER(MATCH(TRUE,EXACT(Spreadsheet!AN769,INDIRECT(Spreadsheet!BL769)),0)))</f>
        <v>1</v>
      </c>
      <c r="BR769" s="5" t="b">
        <f t="array" ref="BR769">IF(ISBLANK(Spreadsheet!AO769),TRUE,ISNUMBER(MATCH(TRUE,EXACT(Spreadsheet!AO769,LifeBenefitClasses),0)))</f>
        <v>1</v>
      </c>
      <c r="BS769" s="5" t="b">
        <f>IF(OR(ISBLANK(Spreadsheet!AO769), Spreadsheet!AO769="Waive"),IF(ISBLANK(Spreadsheet!AP769),TRUE,FALSE),IF(OR(AND(NOT(ISBLANK(Spreadsheet!AO769)),ISBLANK(Spreadsheet!AP769)),NOT(ISNUMBER(VALUE(Spreadsheet!AP769)))),FALSE,IF(OR(AND(Spreadsheet!AP769&lt;6,MOD(Spreadsheet!AP769*10,5)=0), MOD(Spreadsheet!AP769,5000)=0),TRUE,FALSE)))</f>
        <v>1</v>
      </c>
      <c r="BT769" s="5" t="b">
        <f t="array" ref="BT769">IF(ISBLANK(Spreadsheet!AQ769),TRUE,ISNUMBER(MATCH(TRUE,EXACT(Spreadsheet!AQ769,EnrollWaive),0)))</f>
        <v>1</v>
      </c>
      <c r="BU769" s="5" t="b">
        <f t="array" ref="BU769">IF(ISBLANK(Spreadsheet!AR769),TRUE,ISNUMBER(MATCH(TRUE,EXACT(Spreadsheet!AR769,LifeBenefitClasses),0)))</f>
        <v>1</v>
      </c>
      <c r="BV769" s="5" t="b">
        <f>IF(OR(ISBLANK(Spreadsheet!AR769), Spreadsheet!AR769="Waive"),IF(ISBLANK(Spreadsheet!AS769),TRUE,FALSE),IF(OR(AND(NOT(ISBLANK(Spreadsheet!AR769)),ISBLANK(Spreadsheet!AS769)),NOT(ISNUMBER(VALUE(Spreadsheet!AS769)))),FALSE,IF(OR(AND(Spreadsheet!AS769&lt;6,MOD(Spreadsheet!AS769*10,5)=0), MOD(Spreadsheet!AS769,10000)=0),TRUE,FALSE)))</f>
        <v>1</v>
      </c>
      <c r="BW769" s="5" t="b">
        <f t="array" ref="BW769">IF(ISBLANK(Spreadsheet!AT769),TRUE,ISNUMBER(MATCH(TRUE,EXACT(Spreadsheet!AT769,LifeBenefitClasses),0)))</f>
        <v>1</v>
      </c>
      <c r="BX769" s="5" t="b">
        <f>IF(OR(ISBLANK(Spreadsheet!AT769), Spreadsheet!AT769="Waive"),IF(ISBLANK(Spreadsheet!AU769),TRUE,FALSE),IF(OR(AND(NOT(ISBLANK(Spreadsheet!AT769)),ISBLANK(Spreadsheet!AU769)),NOT(ISNUMBER(VALUE(Spreadsheet!AU769)))),FALSE,IF(AND(NOT(OR(ISBLANK(Spreadsheet!AT769),Spreadsheet!AT769="Waive")),NOT(OR(ISBLANK(Spreadsheet!AR769),Spreadsheet!AR769="Waive")),MOD(Spreadsheet!AU769,5000)=0, Spreadsheet!AU769&lt;=(Spreadsheet!AS769*0.5)),TRUE,FALSE)))</f>
        <v>1</v>
      </c>
      <c r="BY769" s="5" t="b">
        <f t="array" ref="BY769">IF(ISBLANK(Spreadsheet!AV769),TRUE,ISNUMBER(MATCH(TRUE,EXACT(Spreadsheet!AV769,EnrollWaive),0)))</f>
        <v>1</v>
      </c>
      <c r="BZ769" s="5" t="b">
        <f t="array" ref="BZ769">IF(ISBLANK(Spreadsheet!AW769),TRUE,ISNUMBER(MATCH(TRUE,EXACT(Spreadsheet!AW769,LifeBenefitClasses),0)))</f>
        <v>1</v>
      </c>
      <c r="CA769" s="5" t="b">
        <f t="array" ref="CA769">IF(ISBLANK(Spreadsheet!AX769),TRUE,ISNUMBER(MATCH(TRUE,EXACT(Spreadsheet!AX769,LifeBenefitClasses),0)))</f>
        <v>1</v>
      </c>
      <c r="CB769" s="5" t="b">
        <f t="array" ref="CB769">IF(ISBLANK(Spreadsheet!AY769),TRUE,ISNUMBER(MATCH(TRUE,EXACT(Spreadsheet!AY769,LifeBenefitClasses),0)))</f>
        <v>1</v>
      </c>
      <c r="CC769" s="5" t="b">
        <f t="array" ref="CC769">IF(ISBLANK(Spreadsheet!AZ769),TRUE,ISNUMBER(MATCH(TRUE,EXACT(Spreadsheet!AZ769,LifeBenefitClasses),0)))</f>
        <v>1</v>
      </c>
      <c r="CD769" s="5" t="b">
        <f t="array" ref="CD769">IF(ISBLANK(Spreadsheet!BA769),TRUE,ISNUMBER(MATCH(TRUE,EXACT(Spreadsheet!BA769,LifeBenefitClasses),0)))</f>
        <v>1</v>
      </c>
      <c r="CE769" s="5" t="b">
        <f>IF(OR(ISBLANK(Spreadsheet!BA769), Spreadsheet!BA769="Waive"),IF(ISBLANK(Spreadsheet!BB769),TRUE,FALSE),IF(OR(AND(NOT(ISBLANK(Spreadsheet!BA769)),ISBLANK(Spreadsheet!BB769)),NOT(ISNUMBER(VALUE(Spreadsheet!BB769))),ISBLANK(Spreadsheet!BC769),NOT(ISNUMBER(VALUE(Spreadsheet!BC769)))),FALSE,IF(AND(Spreadsheet!BB769&gt;=50000,Spreadsheet!BB769&lt;=250000,MOD(Spreadsheet!BB769,10000)=0,Spreadsheet!BB769&lt;=(10*Spreadsheet!BC769)),TRUE,FALSE)))</f>
        <v>1</v>
      </c>
      <c r="CF769" s="5" t="b">
        <f>IF(NOT(ISBLANK(Spreadsheet!BC769)),AND(ISNUMBER(VALUE(Spreadsheet!BC769)),Spreadsheet!BC769&gt;0),AND(OR(ISBLANK(Spreadsheet!AO769),Spreadsheet!AO769="Waive",AND(NOT(OR(ISBLANK(Spreadsheet!AO769),Spreadsheet!AO769="Waive")),Spreadsheet!AP769&gt;=6)),OR(ISBLANK(Spreadsheet!AR769),AND(NOT(OR(ISBLANK(Spreadsheet!AR769),Spreadsheet!AR769="Waive")),Spreadsheet!AS769&gt;=6)),OR(ISBLANK(Spreadsheet!AW769)),OR(ISBLANK(Spreadsheet!AX769)),OR(ISBLANK(Spreadsheet!AY769)),OR(ISBLANK(Spreadsheet!AZ769)),OR(ISBLANK(Spreadsheet!BA769),Spreadsheet!BA769="Waive")))</f>
        <v>1</v>
      </c>
      <c r="CG769" s="5" t="b">
        <f t="shared" ca="1" si="51"/>
        <v>1</v>
      </c>
    </row>
    <row r="770" spans="8:85" x14ac:dyDescent="0.3">
      <c r="H770" s="5">
        <f t="shared" ca="1" si="52"/>
        <v>2</v>
      </c>
      <c r="I770" s="5" t="str">
        <f t="shared" ca="1" si="50"/>
        <v/>
      </c>
      <c r="J770" s="5" t="str">
        <f>IF(AND(NOT(ISBLANK(Spreadsheet!C770)),ISBLANK(Spreadsheet!D770)),Spreadsheet!F770&amp;" "&amp;Spreadsheet!H770,"")</f>
        <v/>
      </c>
      <c r="K770" s="5">
        <f>IF(AND(NOT(ISBLANK(Spreadsheet!C770)),ISBLANK(Spreadsheet!D770)),COUNTIFS(Spreadsheet!E771:E$786,"=Child",Spreadsheet!C771:C$786, "="&amp;Spreadsheet!C770) + COUNTIFS(Spreadsheet!E771:E$786,"=Step-child",Spreadsheet!C771:C$786, "="&amp;Spreadsheet!C770),0)</f>
        <v>0</v>
      </c>
      <c r="L770" s="5">
        <f>IF(NOT(ISBLANK(J770)),COUNTIFS(Spreadsheet!E771:E$786,"=Wife",Spreadsheet!C771:C$786, "="&amp;Spreadsheet!C770) + COUNTIFS(Spreadsheet!E771:E$786,"=Husband",Spreadsheet!C771:C$786, "="&amp;Spreadsheet!C770),0)</f>
        <v>0</v>
      </c>
      <c r="M770" s="5">
        <f>IF(NOT(ISBLANK(Spreadsheet!AJ770)),VLOOKUP(Spreadsheet!AJ770,'Drop Downs'!$P$2:$R$16,3,FALSE),0)</f>
        <v>0</v>
      </c>
      <c r="N770" s="5">
        <f>IF(NOT(ISBLANK(Spreadsheet!AJ770)), VLOOKUP(Spreadsheet!AJ770,'Drop Downs'!$P$2:$R$16,2,FALSE),0)</f>
        <v>0</v>
      </c>
      <c r="O770" s="5">
        <f>IF(NOT(ISBLANK(Spreadsheet!AL770)),VLOOKUP(Spreadsheet!AL770,'Drop Downs'!$P$2:$R$16,3,FALSE), 0)</f>
        <v>0</v>
      </c>
      <c r="P770" s="5">
        <f>IF(NOT(ISBLANK(Spreadsheet!AL770)),VLOOKUP(Spreadsheet!AL770,'Drop Downs'!$P$2:$R$16,2,FALSE),0)</f>
        <v>0</v>
      </c>
      <c r="Q770" s="5">
        <f>IF(NOT(ISBLANK(Spreadsheet!AN770)),VLOOKUP(Spreadsheet!AN770,'Drop Downs'!$P$2:$R$16,3,FALSE),0)</f>
        <v>0</v>
      </c>
      <c r="R770" s="5">
        <f>IF(NOT(ISBLANK(Spreadsheet!AN770)),VLOOKUP(Spreadsheet!AN770,'Drop Downs'!$P$2:$R$16,2,FALSE),0)</f>
        <v>0</v>
      </c>
      <c r="S770" s="5" t="str">
        <f>IF(OR(M770&gt;K770,N770&gt;L770,O770&gt;K770, Q770&gt;K770,N770&gt;L770, P770&gt;L770, R770&gt;L770),"Member currently has a coverage election over what he/she needs.  Please add more dependents or adjust the coverage election.","")&amp;(IF(AND(NOT(ISBLANK(Spreadsheet!C770)),NOT(ISBLANK(Spreadsheet!D770)),ISBLANK(Spreadsheet!E770)),"Dependent lacks a relationship to member.Please select one from the drop-down.",""))</f>
        <v/>
      </c>
      <c r="T770" s="5" t="b">
        <f t="shared" si="53"/>
        <v>1</v>
      </c>
      <c r="U770" s="5" t="b">
        <f>OR(ISBLANK(Spreadsheet!C770),IF(NOT(ISBLANK(Spreadsheet!D770)),NOT(ISBLANK(Spreadsheet!E770)),TRUE))</f>
        <v>1</v>
      </c>
      <c r="V770" s="5" t="b">
        <f>OR(ISBLANK(Spreadsheet!C770), NOT(ISBLANK(Spreadsheet!I770)))</f>
        <v>1</v>
      </c>
      <c r="W770" s="5" t="b">
        <f>OR(ISBLANK(Spreadsheet!D770),NOT(ISBLANK(Spreadsheet!C770)))</f>
        <v>1</v>
      </c>
      <c r="X770" s="155" t="str">
        <f>REPT("0",MIN(FIND({1,2,3,4,5,6,7,8,9},Spreadsheet!C770&amp;"123456789"))-1)&amp;IF(ISBLANK(Spreadsheet!C770),"",SUMPRODUCT(MID(0&amp;Spreadsheet!C770,LARGE(INDEX(ISNUMBER(--MID(Spreadsheet!C770,ROW($1:$225),1))*
 ROW($1:$225),0),ROW($1:$225))+1,1)*10^ROW($1:$225)/10))</f>
        <v/>
      </c>
      <c r="Y770" s="5" t="b">
        <f>IF(NOT(ISBLANK(Spreadsheet!C770)),IF(AND(ISNUMBER(VALUE(Spreadsheet!C770)), LEN(Spreadsheet!C770)=9),TRUE,FALSE),TRUE)</f>
        <v>1</v>
      </c>
      <c r="Z770" s="155" t="str">
        <f>REPT("0",MIN(FIND({1,2,3,4,5,6,7,8,9},Spreadsheet!D770&amp;"123456789"))-1)&amp;IF(ISBLANK(Spreadsheet!D770),"",SUMPRODUCT(MID(0&amp;Spreadsheet!D770,LARGE(INDEX(ISNUMBER(--MID(Spreadsheet!D770,ROW($1:$225),1))*
 ROW($1:$225),0),ROW($1:$225))+1,1)*10^ROW($1:$225)/10))</f>
        <v/>
      </c>
      <c r="AA770" s="5" t="b">
        <f>IF(AND(NOT(ISBLANK(Spreadsheet!D770)),NOT(ISBLANK(Spreadsheet!C770))),IF(AND(ISNUMBER(VALUE(Spreadsheet!D770)), LEN(Spreadsheet!D770)=9),TRUE,FALSE),IF(AND(NOT(ISBLANK(Spreadsheet!D770)),ISBLANK(Spreadsheet!C770)),FALSE,TRUE))</f>
        <v>1</v>
      </c>
      <c r="AB770" s="5" t="b">
        <f>OR(ISBLANK(Spreadsheet!Y770),IF(NOT(ISBLANK(Spreadsheet!Y770)),LEN(Spreadsheet!Y770)=10,ISNUMBER(VALUE(Spreadsheet!Y770))))</f>
        <v>1</v>
      </c>
      <c r="AC770" s="5" t="b">
        <f>OR(ISBLANK(Spreadsheet!AI770), AND(NOT(ISBLANK(Spreadsheet!AJ770)), NOT(ISNUMBER(SEARCH("Waive",Spreadsheet!AJ770)))))</f>
        <v>1</v>
      </c>
      <c r="AD770" s="5" t="b">
        <f>OR(ISBLANK(Spreadsheet!AK770), AND(NOT(ISBLANK(Spreadsheet!AL770)), NOT(ISNUMBER(SEARCH("Waive",Spreadsheet!AL770)))))</f>
        <v>1</v>
      </c>
      <c r="AE770" s="5" t="b">
        <f>OR(ISBLANK(Spreadsheet!AM770), AND(NOT(ISBLANK(Spreadsheet!AN770)), NOT(ISNUMBER(SEARCH("Waive", Spreadsheet!AN770)))))</f>
        <v>1</v>
      </c>
      <c r="AF770" s="5" t="b">
        <f>OR(ISBLANK(Spreadsheet!C770), NOT(ISBLANK(Spreadsheet!D770)),NOT(ISBLANK(Spreadsheet!L770)))</f>
        <v>1</v>
      </c>
      <c r="AG770" s="5" t="b">
        <f>IF(AND(NOT(ISBLANK(Spreadsheet!C770)), NOT(ISBLANK(Spreadsheet!D770)),Spreadsheet!C770&lt;&gt;Spreadsheet!D770),IF(ISERROR(VLOOKUP(Spreadsheet!C770, Spreadsheet!$C$6:'Spreadsheet'!$C769,1,FALSE)), FALSE, TRUE),TRUE)</f>
        <v>1</v>
      </c>
      <c r="AH770" s="5" t="b">
        <f>Spreadsheet!$B$2=Spreadsheet!AD770</f>
        <v>1</v>
      </c>
      <c r="AI770" s="5" t="b">
        <f>IF(ISBLANK(Spreadsheet!G770),TRUE,IF(OR(LEN(Spreadsheet!G770)&gt;1,ISNUMBER(VALUE(Spreadsheet!G770))),FALSE,TRUE))</f>
        <v>1</v>
      </c>
      <c r="AJ770" s="5" t="b">
        <f>OR(ISBLANK(Spreadsheet!C770), NOT(ISBLANK(Spreadsheet!B770)), NOT(ISBLANK(Spreadsheet!D770)))</f>
        <v>1</v>
      </c>
      <c r="AK770" s="5" t="b">
        <f t="array" ref="AK770">IF(OR(AND(ISBLANK(Spreadsheet!E770),ISBLANK(Spreadsheet!D770),NOT(ISBLANK(Spreadsheet!C770))),AND(ISBLANK(Spreadsheet!E770),ISBLANK(Spreadsheet!D770),ISBLANK(Spreadsheet!C770))),TRUE,ISNUMBER(MATCH(TRUE,EXACT(Spreadsheet!E770,Relationships),0)))</f>
        <v>1</v>
      </c>
      <c r="AL770" s="5" t="b">
        <f>IF(NOT(ISBLANK(Spreadsheet!C770)),IF(OR(ISBLANK(Spreadsheet!F770),LEN(Spreadsheet!F770)&gt;40),FALSE,TRUE),TRUE)</f>
        <v>1</v>
      </c>
      <c r="AM770" s="5" t="b">
        <f>IF(NOT(ISBLANK(Spreadsheet!C770)),IF(OR(ISBLANK(Spreadsheet!H770),LEN(Spreadsheet!H770)&gt;40),FALSE,TRUE),TRUE)</f>
        <v>1</v>
      </c>
      <c r="AN770" s="5" t="b">
        <f t="array" ref="AN770">IF(ISBLANK(Spreadsheet!I770),TRUE,ISNUMBER(MATCH(TRUE,EXACT(Spreadsheet!I770,GenderValues),0)))</f>
        <v>1</v>
      </c>
      <c r="AO770" s="5" t="b">
        <f ca="1">IF(ISERROR(DATEVALUE(TEXT(Spreadsheet!J770,"mm/dd/yyyy")) &gt; TODAY()),IF(AND(ISBLANK(Spreadsheet!J770),ISBLANK(Spreadsheet!C770)),TRUE,FALSE),IF(DATEVALUE(TEXT(Spreadsheet!J770,"mm/dd/yyyy")) &gt; TODAY(),FALSE,TRUE))</f>
        <v>1</v>
      </c>
      <c r="AP770" s="5" t="b">
        <f>OR(ISBLANK(Spreadsheet!K770),LEN(Spreadsheet!K770)&lt;=100)</f>
        <v>1</v>
      </c>
      <c r="AQ770" s="5" t="b">
        <f t="array" ref="AQ770">IF(OR(AND(ISBLANK(Spreadsheet!L770),ISBLANK(Spreadsheet!C770)),AND(NOT(ISBLANK(Spreadsheet!C770)),NOT(ISBLANK(Spreadsheet!D770)))),TRUE,ISNUMBER(MATCH(TRUE,EXACT(Spreadsheet!L770,MaritalStatus),0)))</f>
        <v>1</v>
      </c>
      <c r="AR770" s="5" t="b">
        <f ca="1">IF(ISERROR(DATEVALUE(TEXT(Spreadsheet!M770,"mm/dd/yyyy")) &gt; TODAY()),IF(ISBLANK(Spreadsheet!M770),TRUE,FALSE),IF(DATEVALUE(TEXT(Spreadsheet!M770,"mm/dd/yyyy")) &gt; TODAY(),FALSE,TRUE))</f>
        <v>1</v>
      </c>
      <c r="AS770" s="5" t="b">
        <f>OR(ISBLANK(Spreadsheet!N770),LEN(Spreadsheet!N770)&lt;=100)</f>
        <v>1</v>
      </c>
      <c r="AT770" s="5" t="b">
        <f>OR(ISBLANK(Spreadsheet!O770),UPPER(Spreadsheet!O770)="YES")</f>
        <v>1</v>
      </c>
      <c r="AU770" s="5" t="b">
        <f>OR(ISBLANK(Spreadsheet!P770),UPPER(Spreadsheet!P770)="YES")</f>
        <v>1</v>
      </c>
      <c r="AV770" s="5" t="b">
        <f t="array" ref="AV770">IF(ISBLANK(Spreadsheet!Q770),TRUE,ISNUMBER(MATCH(TRUE,EXACT(Spreadsheet!Q770,OnGroupsPriorIns),0)))</f>
        <v>1</v>
      </c>
      <c r="AW770" s="5" t="b">
        <f>OR(ISBLANK(Spreadsheet!R770),UPPER(Spreadsheet!R770)="YES")</f>
        <v>1</v>
      </c>
      <c r="AX770" s="5" t="b">
        <f>OR(ISBLANK(Spreadsheet!S770),UPPER(Spreadsheet!S770)="YES")</f>
        <v>1</v>
      </c>
      <c r="AY770" s="5" t="b">
        <f>OR(AND(ISBLANK(Spreadsheet!C770),LEN(Spreadsheet!T770)=0),AND(NOT(ISBLANK(Spreadsheet!C770)),LEN(Spreadsheet!T770)&gt;0,LEN(Spreadsheet!T770)&lt;=50))</f>
        <v>1</v>
      </c>
      <c r="AZ770" s="5" t="b">
        <f>OR(LEN(Spreadsheet!U770)=0,AND(LEN(Spreadsheet!U770)&gt;0,LEN(Spreadsheet!U770)&lt;=50))</f>
        <v>1</v>
      </c>
      <c r="BA770" s="5" t="b">
        <f>OR(AND(ISBLANK(Spreadsheet!C770),LEN(Spreadsheet!V770)=0),AND(NOT(ISBLANK(Spreadsheet!C770)),LEN(Spreadsheet!V770)&gt;0,LEN(Spreadsheet!V770)&lt;=50))</f>
        <v>1</v>
      </c>
      <c r="BB770" s="5" t="b">
        <f t="array" ref="BB770">IF(AND(ISBLANK(Spreadsheet!C770),LEN(Spreadsheet!W770)=0),TRUE,ISNUMBER(MATCH(TRUE,EXACT(Spreadsheet!W770,States),0)))</f>
        <v>1</v>
      </c>
      <c r="BC770" s="5" t="b">
        <f>OR(AND(ISBLANK(Spreadsheet!C770),LEN(Spreadsheet!X770)=0),AND(NOT(ISBLANK(Spreadsheet!C770)),LEN(Spreadsheet!X770)&gt;0,LEN(Spreadsheet!X770)=5,ISNUMBER(VALUE(Spreadsheet!X770))))</f>
        <v>1</v>
      </c>
      <c r="BD770" s="5" t="b">
        <f>OR(ISBLANK(Spreadsheet!Z770),LEN(Spreadsheet!Z770)&lt;=50)</f>
        <v>1</v>
      </c>
      <c r="BE770" s="5" t="b">
        <f>ISBLANK(Spreadsheet!AA770)</f>
        <v>1</v>
      </c>
      <c r="BF770" s="5" t="b">
        <f>ISBLANK(Spreadsheet!AB770)</f>
        <v>1</v>
      </c>
      <c r="BG770" s="5" t="b">
        <f>IF(ISERROR(DATEVALUE(TEXT(Spreadsheet!AC770,"mm/dd/yyyy")) &gt; DATEVALUE(TEXT(Spreadsheet!J770,"mm/dd/yyyy"))),IF(OR(AND(ISBLANK(Spreadsheet!AC770),ISBLANK(Spreadsheet!C770)),AND(NOT(ISBLANK(Spreadsheet!C770)),ISBLANK(Spreadsheet!AC770),NOT(ISBLANK(Spreadsheet!D770)))),TRUE,FALSE),IF(DATEVALUE(TEXT(Spreadsheet!AC770,"mm/dd/yyyy")) &gt; DATEVALUE(TEXT(Spreadsheet!J770,"mm/dd/yyyy")),TRUE,FALSE))</f>
        <v>1</v>
      </c>
      <c r="BH770" s="5" t="b">
        <f>OR(AND(ISBLANK(Spreadsheet!C770),ISBLANK(Spreadsheet!AE770)),AND(NOT(ISBLANK(Spreadsheet!C770)),NOT(ISBLANK(Spreadsheet!D770)),ISBLANK(Spreadsheet!AE770)),AND(NOT(ISBLANK(Spreadsheet!C770)),ISBLANK(Spreadsheet!D770),NOT(ISBLANK(Spreadsheet!AE770)),LEN(Spreadsheet!AE770)&lt;=100))</f>
        <v>1</v>
      </c>
      <c r="BI770" s="5" t="b">
        <f t="array" ref="BI770">IF(ISBLANK(Spreadsheet!AF770),TRUE,ISNUMBER(MATCH(TRUE,EXACT(Spreadsheet!AF770,CobraShortReasons),0)))</f>
        <v>1</v>
      </c>
      <c r="BJ770" s="5" t="b">
        <f ca="1">IF(ISERROR(DATEVALUE(TEXT(Spreadsheet!AG770,"mm/dd/yyyy")) &gt; TODAY()),IF(ISBLANK(Spreadsheet!AG770),TRUE,FALSE),IF(DATEVALUE(TEXT(Spreadsheet!AG770,"mm/dd/yyyy")) &gt; TODAY(),FALSE,TRUE))</f>
        <v>1</v>
      </c>
      <c r="BK770" s="5" t="b">
        <f>OR(ISBLANK(Spreadsheet!AH770),LEN(Spreadsheet!AH770)&lt;=25)</f>
        <v>1</v>
      </c>
      <c r="BL770" s="5" t="b">
        <f t="array" aca="1" ref="BL770" ca="1">IF(ISBLANK(Spreadsheet!AI770),TRUE,ISNUMBER(MATCH(TRUE,EXACT(Spreadsheet!AI770,INDIRECT(Spreadsheet!$D$2)),0)))</f>
        <v>1</v>
      </c>
      <c r="BM770" s="5" t="b">
        <f t="array" aca="1" ref="BM770" ca="1">IF(ISBLANK(Spreadsheet!AJ770),TRUE,ISNUMBER(MATCH(TRUE,EXACT(Spreadsheet!AJ770,INDIRECT(Spreadsheet!BJ770)),0)))</f>
        <v>1</v>
      </c>
      <c r="BN770" s="5" t="b">
        <f t="array" ref="BN770">IF(ISBLANK(Spreadsheet!AK770),TRUE,ISNUMBER(MATCH(TRUE,EXACT(Spreadsheet!AK770,DentalPlans),0)))</f>
        <v>1</v>
      </c>
      <c r="BO770" s="5" t="b">
        <f t="array" aca="1" ref="BO770" ca="1">IF(ISBLANK(Spreadsheet!AL770),TRUE,ISNUMBER(MATCH(TRUE,EXACT(Spreadsheet!AL770,INDIRECT(Spreadsheet!BK770)),0)))</f>
        <v>1</v>
      </c>
      <c r="BP770" s="5" t="b">
        <f t="array" ref="BP770">IF(ISBLANK(Spreadsheet!AM770),TRUE,ISNUMBER(MATCH(TRUE,EXACT(Spreadsheet!AM770,VisionPlans),0)))</f>
        <v>1</v>
      </c>
      <c r="BQ770" s="5" t="b">
        <f t="array" aca="1" ref="BQ770" ca="1">IF(ISBLANK(Spreadsheet!AN770),TRUE,ISNUMBER(MATCH(TRUE,EXACT(Spreadsheet!AN770,INDIRECT(Spreadsheet!BL770)),0)))</f>
        <v>1</v>
      </c>
      <c r="BR770" s="5" t="b">
        <f t="array" ref="BR770">IF(ISBLANK(Spreadsheet!AO770),TRUE,ISNUMBER(MATCH(TRUE,EXACT(Spreadsheet!AO770,LifeBenefitClasses),0)))</f>
        <v>1</v>
      </c>
      <c r="BS770" s="5" t="b">
        <f>IF(OR(ISBLANK(Spreadsheet!AO770), Spreadsheet!AO770="Waive"),IF(ISBLANK(Spreadsheet!AP770),TRUE,FALSE),IF(OR(AND(NOT(ISBLANK(Spreadsheet!AO770)),ISBLANK(Spreadsheet!AP770)),NOT(ISNUMBER(VALUE(Spreadsheet!AP770)))),FALSE,IF(OR(AND(Spreadsheet!AP770&lt;6,MOD(Spreadsheet!AP770*10,5)=0), MOD(Spreadsheet!AP770,5000)=0),TRUE,FALSE)))</f>
        <v>1</v>
      </c>
      <c r="BT770" s="5" t="b">
        <f t="array" ref="BT770">IF(ISBLANK(Spreadsheet!AQ770),TRUE,ISNUMBER(MATCH(TRUE,EXACT(Spreadsheet!AQ770,EnrollWaive),0)))</f>
        <v>1</v>
      </c>
      <c r="BU770" s="5" t="b">
        <f t="array" ref="BU770">IF(ISBLANK(Spreadsheet!AR770),TRUE,ISNUMBER(MATCH(TRUE,EXACT(Spreadsheet!AR770,LifeBenefitClasses),0)))</f>
        <v>1</v>
      </c>
      <c r="BV770" s="5" t="b">
        <f>IF(OR(ISBLANK(Spreadsheet!AR770), Spreadsheet!AR770="Waive"),IF(ISBLANK(Spreadsheet!AS770),TRUE,FALSE),IF(OR(AND(NOT(ISBLANK(Spreadsheet!AR770)),ISBLANK(Spreadsheet!AS770)),NOT(ISNUMBER(VALUE(Spreadsheet!AS770)))),FALSE,IF(OR(AND(Spreadsheet!AS770&lt;6,MOD(Spreadsheet!AS770*10,5)=0), MOD(Spreadsheet!AS770,10000)=0),TRUE,FALSE)))</f>
        <v>1</v>
      </c>
      <c r="BW770" s="5" t="b">
        <f t="array" ref="BW770">IF(ISBLANK(Spreadsheet!AT770),TRUE,ISNUMBER(MATCH(TRUE,EXACT(Spreadsheet!AT770,LifeBenefitClasses),0)))</f>
        <v>1</v>
      </c>
      <c r="BX770" s="5" t="b">
        <f>IF(OR(ISBLANK(Spreadsheet!AT770), Spreadsheet!AT770="Waive"),IF(ISBLANK(Spreadsheet!AU770),TRUE,FALSE),IF(OR(AND(NOT(ISBLANK(Spreadsheet!AT770)),ISBLANK(Spreadsheet!AU770)),NOT(ISNUMBER(VALUE(Spreadsheet!AU770)))),FALSE,IF(AND(NOT(OR(ISBLANK(Spreadsheet!AT770),Spreadsheet!AT770="Waive")),NOT(OR(ISBLANK(Spreadsheet!AR770),Spreadsheet!AR770="Waive")),MOD(Spreadsheet!AU770,5000)=0, Spreadsheet!AU770&lt;=(Spreadsheet!AS770*0.5)),TRUE,FALSE)))</f>
        <v>1</v>
      </c>
      <c r="BY770" s="5" t="b">
        <f t="array" ref="BY770">IF(ISBLANK(Spreadsheet!AV770),TRUE,ISNUMBER(MATCH(TRUE,EXACT(Spreadsheet!AV770,EnrollWaive),0)))</f>
        <v>1</v>
      </c>
      <c r="BZ770" s="5" t="b">
        <f t="array" ref="BZ770">IF(ISBLANK(Spreadsheet!AW770),TRUE,ISNUMBER(MATCH(TRUE,EXACT(Spreadsheet!AW770,LifeBenefitClasses),0)))</f>
        <v>1</v>
      </c>
      <c r="CA770" s="5" t="b">
        <f t="array" ref="CA770">IF(ISBLANK(Spreadsheet!AX770),TRUE,ISNUMBER(MATCH(TRUE,EXACT(Spreadsheet!AX770,LifeBenefitClasses),0)))</f>
        <v>1</v>
      </c>
      <c r="CB770" s="5" t="b">
        <f t="array" ref="CB770">IF(ISBLANK(Spreadsheet!AY770),TRUE,ISNUMBER(MATCH(TRUE,EXACT(Spreadsheet!AY770,LifeBenefitClasses),0)))</f>
        <v>1</v>
      </c>
      <c r="CC770" s="5" t="b">
        <f t="array" ref="CC770">IF(ISBLANK(Spreadsheet!AZ770),TRUE,ISNUMBER(MATCH(TRUE,EXACT(Spreadsheet!AZ770,LifeBenefitClasses),0)))</f>
        <v>1</v>
      </c>
      <c r="CD770" s="5" t="b">
        <f t="array" ref="CD770">IF(ISBLANK(Spreadsheet!BA770),TRUE,ISNUMBER(MATCH(TRUE,EXACT(Spreadsheet!BA770,LifeBenefitClasses),0)))</f>
        <v>1</v>
      </c>
      <c r="CE770" s="5" t="b">
        <f>IF(OR(ISBLANK(Spreadsheet!BA770), Spreadsheet!BA770="Waive"),IF(ISBLANK(Spreadsheet!BB770),TRUE,FALSE),IF(OR(AND(NOT(ISBLANK(Spreadsheet!BA770)),ISBLANK(Spreadsheet!BB770)),NOT(ISNUMBER(VALUE(Spreadsheet!BB770))),ISBLANK(Spreadsheet!BC770),NOT(ISNUMBER(VALUE(Spreadsheet!BC770)))),FALSE,IF(AND(Spreadsheet!BB770&gt;=50000,Spreadsheet!BB770&lt;=250000,MOD(Spreadsheet!BB770,10000)=0,Spreadsheet!BB770&lt;=(10*Spreadsheet!BC770)),TRUE,FALSE)))</f>
        <v>1</v>
      </c>
      <c r="CF770" s="5" t="b">
        <f>IF(NOT(ISBLANK(Spreadsheet!BC770)),AND(ISNUMBER(VALUE(Spreadsheet!BC770)),Spreadsheet!BC770&gt;0),AND(OR(ISBLANK(Spreadsheet!AO770),Spreadsheet!AO770="Waive",AND(NOT(OR(ISBLANK(Spreadsheet!AO770),Spreadsheet!AO770="Waive")),Spreadsheet!AP770&gt;=6)),OR(ISBLANK(Spreadsheet!AR770),AND(NOT(OR(ISBLANK(Spreadsheet!AR770),Spreadsheet!AR770="Waive")),Spreadsheet!AS770&gt;=6)),OR(ISBLANK(Spreadsheet!AW770)),OR(ISBLANK(Spreadsheet!AX770)),OR(ISBLANK(Spreadsheet!AY770)),OR(ISBLANK(Spreadsheet!AZ770)),OR(ISBLANK(Spreadsheet!BA770),Spreadsheet!BA770="Waive")))</f>
        <v>1</v>
      </c>
      <c r="CG770" s="5" t="b">
        <f t="shared" ca="1" si="51"/>
        <v>1</v>
      </c>
    </row>
    <row r="771" spans="8:85" x14ac:dyDescent="0.3">
      <c r="H771" s="5">
        <f t="shared" ca="1" si="52"/>
        <v>2</v>
      </c>
      <c r="I771" s="5" t="str">
        <f t="shared" ca="1" si="50"/>
        <v/>
      </c>
      <c r="J771" s="5" t="str">
        <f>IF(AND(NOT(ISBLANK(Spreadsheet!C771)),ISBLANK(Spreadsheet!D771)),Spreadsheet!F771&amp;" "&amp;Spreadsheet!H771,"")</f>
        <v/>
      </c>
      <c r="K771" s="5">
        <f>IF(AND(NOT(ISBLANK(Spreadsheet!C771)),ISBLANK(Spreadsheet!D771)),COUNTIFS(Spreadsheet!E772:E$786,"=Child",Spreadsheet!C772:C$786, "="&amp;Spreadsheet!C771) + COUNTIFS(Spreadsheet!E772:E$786,"=Step-child",Spreadsheet!C772:C$786, "="&amp;Spreadsheet!C771),0)</f>
        <v>0</v>
      </c>
      <c r="L771" s="5">
        <f>IF(NOT(ISBLANK(J771)),COUNTIFS(Spreadsheet!E772:E$786,"=Wife",Spreadsheet!C772:C$786, "="&amp;Spreadsheet!C771) + COUNTIFS(Spreadsheet!E772:E$786,"=Husband",Spreadsheet!C772:C$786, "="&amp;Spreadsheet!C771),0)</f>
        <v>0</v>
      </c>
      <c r="M771" s="5">
        <f>IF(NOT(ISBLANK(Spreadsheet!AJ771)),VLOOKUP(Spreadsheet!AJ771,'Drop Downs'!$P$2:$R$16,3,FALSE),0)</f>
        <v>0</v>
      </c>
      <c r="N771" s="5">
        <f>IF(NOT(ISBLANK(Spreadsheet!AJ771)), VLOOKUP(Spreadsheet!AJ771,'Drop Downs'!$P$2:$R$16,2,FALSE),0)</f>
        <v>0</v>
      </c>
      <c r="O771" s="5">
        <f>IF(NOT(ISBLANK(Spreadsheet!AL771)),VLOOKUP(Spreadsheet!AL771,'Drop Downs'!$P$2:$R$16,3,FALSE), 0)</f>
        <v>0</v>
      </c>
      <c r="P771" s="5">
        <f>IF(NOT(ISBLANK(Spreadsheet!AL771)),VLOOKUP(Spreadsheet!AL771,'Drop Downs'!$P$2:$R$16,2,FALSE),0)</f>
        <v>0</v>
      </c>
      <c r="Q771" s="5">
        <f>IF(NOT(ISBLANK(Spreadsheet!AN771)),VLOOKUP(Spreadsheet!AN771,'Drop Downs'!$P$2:$R$16,3,FALSE),0)</f>
        <v>0</v>
      </c>
      <c r="R771" s="5">
        <f>IF(NOT(ISBLANK(Spreadsheet!AN771)),VLOOKUP(Spreadsheet!AN771,'Drop Downs'!$P$2:$R$16,2,FALSE),0)</f>
        <v>0</v>
      </c>
      <c r="S771" s="5" t="str">
        <f>IF(OR(M771&gt;K771,N771&gt;L771,O771&gt;K771, Q771&gt;K771,N771&gt;L771, P771&gt;L771, R771&gt;L771),"Member currently has a coverage election over what he/she needs.  Please add more dependents or adjust the coverage election.","")&amp;(IF(AND(NOT(ISBLANK(Spreadsheet!C771)),NOT(ISBLANK(Spreadsheet!D771)),ISBLANK(Spreadsheet!E771)),"Dependent lacks a relationship to member.Please select one from the drop-down.",""))</f>
        <v/>
      </c>
      <c r="T771" s="5" t="b">
        <f t="shared" si="53"/>
        <v>1</v>
      </c>
      <c r="U771" s="5" t="b">
        <f>OR(ISBLANK(Spreadsheet!C771),IF(NOT(ISBLANK(Spreadsheet!D771)),NOT(ISBLANK(Spreadsheet!E771)),TRUE))</f>
        <v>1</v>
      </c>
      <c r="V771" s="5" t="b">
        <f>OR(ISBLANK(Spreadsheet!C771), NOT(ISBLANK(Spreadsheet!I771)))</f>
        <v>1</v>
      </c>
      <c r="W771" s="5" t="b">
        <f>OR(ISBLANK(Spreadsheet!D771),NOT(ISBLANK(Spreadsheet!C771)))</f>
        <v>1</v>
      </c>
      <c r="X771" s="155" t="str">
        <f>REPT("0",MIN(FIND({1,2,3,4,5,6,7,8,9},Spreadsheet!C771&amp;"123456789"))-1)&amp;IF(ISBLANK(Spreadsheet!C771),"",SUMPRODUCT(MID(0&amp;Spreadsheet!C771,LARGE(INDEX(ISNUMBER(--MID(Spreadsheet!C771,ROW($1:$225),1))*
 ROW($1:$225),0),ROW($1:$225))+1,1)*10^ROW($1:$225)/10))</f>
        <v/>
      </c>
      <c r="Y771" s="5" t="b">
        <f>IF(NOT(ISBLANK(Spreadsheet!C771)),IF(AND(ISNUMBER(VALUE(Spreadsheet!C771)), LEN(Spreadsheet!C771)=9),TRUE,FALSE),TRUE)</f>
        <v>1</v>
      </c>
      <c r="Z771" s="155" t="str">
        <f>REPT("0",MIN(FIND({1,2,3,4,5,6,7,8,9},Spreadsheet!D771&amp;"123456789"))-1)&amp;IF(ISBLANK(Spreadsheet!D771),"",SUMPRODUCT(MID(0&amp;Spreadsheet!D771,LARGE(INDEX(ISNUMBER(--MID(Spreadsheet!D771,ROW($1:$225),1))*
 ROW($1:$225),0),ROW($1:$225))+1,1)*10^ROW($1:$225)/10))</f>
        <v/>
      </c>
      <c r="AA771" s="5" t="b">
        <f>IF(AND(NOT(ISBLANK(Spreadsheet!D771)),NOT(ISBLANK(Spreadsheet!C771))),IF(AND(ISNUMBER(VALUE(Spreadsheet!D771)), LEN(Spreadsheet!D771)=9),TRUE,FALSE),IF(AND(NOT(ISBLANK(Spreadsheet!D771)),ISBLANK(Spreadsheet!C771)),FALSE,TRUE))</f>
        <v>1</v>
      </c>
      <c r="AB771" s="5" t="b">
        <f>OR(ISBLANK(Spreadsheet!Y771),IF(NOT(ISBLANK(Spreadsheet!Y771)),LEN(Spreadsheet!Y771)=10,ISNUMBER(VALUE(Spreadsheet!Y771))))</f>
        <v>1</v>
      </c>
      <c r="AC771" s="5" t="b">
        <f>OR(ISBLANK(Spreadsheet!AI771), AND(NOT(ISBLANK(Spreadsheet!AJ771)), NOT(ISNUMBER(SEARCH("Waive",Spreadsheet!AJ771)))))</f>
        <v>1</v>
      </c>
      <c r="AD771" s="5" t="b">
        <f>OR(ISBLANK(Spreadsheet!AK771), AND(NOT(ISBLANK(Spreadsheet!AL771)), NOT(ISNUMBER(SEARCH("Waive",Spreadsheet!AL771)))))</f>
        <v>1</v>
      </c>
      <c r="AE771" s="5" t="b">
        <f>OR(ISBLANK(Spreadsheet!AM771), AND(NOT(ISBLANK(Spreadsheet!AN771)), NOT(ISNUMBER(SEARCH("Waive", Spreadsheet!AN771)))))</f>
        <v>1</v>
      </c>
      <c r="AF771" s="5" t="b">
        <f>OR(ISBLANK(Spreadsheet!C771), NOT(ISBLANK(Spreadsheet!D771)),NOT(ISBLANK(Spreadsheet!L771)))</f>
        <v>1</v>
      </c>
      <c r="AG771" s="5" t="b">
        <f>IF(AND(NOT(ISBLANK(Spreadsheet!C771)), NOT(ISBLANK(Spreadsheet!D771)),Spreadsheet!C771&lt;&gt;Spreadsheet!D771),IF(ISERROR(VLOOKUP(Spreadsheet!C771, Spreadsheet!$C$6:'Spreadsheet'!$C770,1,FALSE)), FALSE, TRUE),TRUE)</f>
        <v>1</v>
      </c>
      <c r="AH771" s="5" t="b">
        <f>Spreadsheet!$B$2=Spreadsheet!AD771</f>
        <v>1</v>
      </c>
      <c r="AI771" s="5" t="b">
        <f>IF(ISBLANK(Spreadsheet!G771),TRUE,IF(OR(LEN(Spreadsheet!G771)&gt;1,ISNUMBER(VALUE(Spreadsheet!G771))),FALSE,TRUE))</f>
        <v>1</v>
      </c>
      <c r="AJ771" s="5" t="b">
        <f>OR(ISBLANK(Spreadsheet!C771), NOT(ISBLANK(Spreadsheet!B771)), NOT(ISBLANK(Spreadsheet!D771)))</f>
        <v>1</v>
      </c>
      <c r="AK771" s="5" t="b">
        <f t="array" ref="AK771">IF(OR(AND(ISBLANK(Spreadsheet!E771),ISBLANK(Spreadsheet!D771),NOT(ISBLANK(Spreadsheet!C771))),AND(ISBLANK(Spreadsheet!E771),ISBLANK(Spreadsheet!D771),ISBLANK(Spreadsheet!C771))),TRUE,ISNUMBER(MATCH(TRUE,EXACT(Spreadsheet!E771,Relationships),0)))</f>
        <v>1</v>
      </c>
      <c r="AL771" s="5" t="b">
        <f>IF(NOT(ISBLANK(Spreadsheet!C771)),IF(OR(ISBLANK(Spreadsheet!F771),LEN(Spreadsheet!F771)&gt;40),FALSE,TRUE),TRUE)</f>
        <v>1</v>
      </c>
      <c r="AM771" s="5" t="b">
        <f>IF(NOT(ISBLANK(Spreadsheet!C771)),IF(OR(ISBLANK(Spreadsheet!H771),LEN(Spreadsheet!H771)&gt;40),FALSE,TRUE),TRUE)</f>
        <v>1</v>
      </c>
      <c r="AN771" s="5" t="b">
        <f t="array" ref="AN771">IF(ISBLANK(Spreadsheet!I771),TRUE,ISNUMBER(MATCH(TRUE,EXACT(Spreadsheet!I771,GenderValues),0)))</f>
        <v>1</v>
      </c>
      <c r="AO771" s="5" t="b">
        <f ca="1">IF(ISERROR(DATEVALUE(TEXT(Spreadsheet!J771,"mm/dd/yyyy")) &gt; TODAY()),IF(AND(ISBLANK(Spreadsheet!J771),ISBLANK(Spreadsheet!C771)),TRUE,FALSE),IF(DATEVALUE(TEXT(Spreadsheet!J771,"mm/dd/yyyy")) &gt; TODAY(),FALSE,TRUE))</f>
        <v>1</v>
      </c>
      <c r="AP771" s="5" t="b">
        <f>OR(ISBLANK(Spreadsheet!K771),LEN(Spreadsheet!K771)&lt;=100)</f>
        <v>1</v>
      </c>
      <c r="AQ771" s="5" t="b">
        <f t="array" ref="AQ771">IF(OR(AND(ISBLANK(Spreadsheet!L771),ISBLANK(Spreadsheet!C771)),AND(NOT(ISBLANK(Spreadsheet!C771)),NOT(ISBLANK(Spreadsheet!D771)))),TRUE,ISNUMBER(MATCH(TRUE,EXACT(Spreadsheet!L771,MaritalStatus),0)))</f>
        <v>1</v>
      </c>
      <c r="AR771" s="5" t="b">
        <f ca="1">IF(ISERROR(DATEVALUE(TEXT(Spreadsheet!M771,"mm/dd/yyyy")) &gt; TODAY()),IF(ISBLANK(Spreadsheet!M771),TRUE,FALSE),IF(DATEVALUE(TEXT(Spreadsheet!M771,"mm/dd/yyyy")) &gt; TODAY(),FALSE,TRUE))</f>
        <v>1</v>
      </c>
      <c r="AS771" s="5" t="b">
        <f>OR(ISBLANK(Spreadsheet!N771),LEN(Spreadsheet!N771)&lt;=100)</f>
        <v>1</v>
      </c>
      <c r="AT771" s="5" t="b">
        <f>OR(ISBLANK(Spreadsheet!O771),UPPER(Spreadsheet!O771)="YES")</f>
        <v>1</v>
      </c>
      <c r="AU771" s="5" t="b">
        <f>OR(ISBLANK(Spreadsheet!P771),UPPER(Spreadsheet!P771)="YES")</f>
        <v>1</v>
      </c>
      <c r="AV771" s="5" t="b">
        <f t="array" ref="AV771">IF(ISBLANK(Spreadsheet!Q771),TRUE,ISNUMBER(MATCH(TRUE,EXACT(Spreadsheet!Q771,OnGroupsPriorIns),0)))</f>
        <v>1</v>
      </c>
      <c r="AW771" s="5" t="b">
        <f>OR(ISBLANK(Spreadsheet!R771),UPPER(Spreadsheet!R771)="YES")</f>
        <v>1</v>
      </c>
      <c r="AX771" s="5" t="b">
        <f>OR(ISBLANK(Spreadsheet!S771),UPPER(Spreadsheet!S771)="YES")</f>
        <v>1</v>
      </c>
      <c r="AY771" s="5" t="b">
        <f>OR(AND(ISBLANK(Spreadsheet!C771),LEN(Spreadsheet!T771)=0),AND(NOT(ISBLANK(Spreadsheet!C771)),LEN(Spreadsheet!T771)&gt;0,LEN(Spreadsheet!T771)&lt;=50))</f>
        <v>1</v>
      </c>
      <c r="AZ771" s="5" t="b">
        <f>OR(LEN(Spreadsheet!U771)=0,AND(LEN(Spreadsheet!U771)&gt;0,LEN(Spreadsheet!U771)&lt;=50))</f>
        <v>1</v>
      </c>
      <c r="BA771" s="5" t="b">
        <f>OR(AND(ISBLANK(Spreadsheet!C771),LEN(Spreadsheet!V771)=0),AND(NOT(ISBLANK(Spreadsheet!C771)),LEN(Spreadsheet!V771)&gt;0,LEN(Spreadsheet!V771)&lt;=50))</f>
        <v>1</v>
      </c>
      <c r="BB771" s="5" t="b">
        <f t="array" ref="BB771">IF(AND(ISBLANK(Spreadsheet!C771),LEN(Spreadsheet!W771)=0),TRUE,ISNUMBER(MATCH(TRUE,EXACT(Spreadsheet!W771,States),0)))</f>
        <v>1</v>
      </c>
      <c r="BC771" s="5" t="b">
        <f>OR(AND(ISBLANK(Spreadsheet!C771),LEN(Spreadsheet!X771)=0),AND(NOT(ISBLANK(Spreadsheet!C771)),LEN(Spreadsheet!X771)&gt;0,LEN(Spreadsheet!X771)=5,ISNUMBER(VALUE(Spreadsheet!X771))))</f>
        <v>1</v>
      </c>
      <c r="BD771" s="5" t="b">
        <f>OR(ISBLANK(Spreadsheet!Z771),LEN(Spreadsheet!Z771)&lt;=50)</f>
        <v>1</v>
      </c>
      <c r="BE771" s="5" t="b">
        <f>ISBLANK(Spreadsheet!AA771)</f>
        <v>1</v>
      </c>
      <c r="BF771" s="5" t="b">
        <f>ISBLANK(Spreadsheet!AB771)</f>
        <v>1</v>
      </c>
      <c r="BG771" s="5" t="b">
        <f>IF(ISERROR(DATEVALUE(TEXT(Spreadsheet!AC771,"mm/dd/yyyy")) &gt; DATEVALUE(TEXT(Spreadsheet!J771,"mm/dd/yyyy"))),IF(OR(AND(ISBLANK(Spreadsheet!AC771),ISBLANK(Spreadsheet!C771)),AND(NOT(ISBLANK(Spreadsheet!C771)),ISBLANK(Spreadsheet!AC771),NOT(ISBLANK(Spreadsheet!D771)))),TRUE,FALSE),IF(DATEVALUE(TEXT(Spreadsheet!AC771,"mm/dd/yyyy")) &gt; DATEVALUE(TEXT(Spreadsheet!J771,"mm/dd/yyyy")),TRUE,FALSE))</f>
        <v>1</v>
      </c>
      <c r="BH771" s="5" t="b">
        <f>OR(AND(ISBLANK(Spreadsheet!C771),ISBLANK(Spreadsheet!AE771)),AND(NOT(ISBLANK(Spreadsheet!C771)),NOT(ISBLANK(Spreadsheet!D771)),ISBLANK(Spreadsheet!AE771)),AND(NOT(ISBLANK(Spreadsheet!C771)),ISBLANK(Spreadsheet!D771),NOT(ISBLANK(Spreadsheet!AE771)),LEN(Spreadsheet!AE771)&lt;=100))</f>
        <v>1</v>
      </c>
      <c r="BI771" s="5" t="b">
        <f t="array" ref="BI771">IF(ISBLANK(Spreadsheet!AF771),TRUE,ISNUMBER(MATCH(TRUE,EXACT(Spreadsheet!AF771,CobraShortReasons),0)))</f>
        <v>1</v>
      </c>
      <c r="BJ771" s="5" t="b">
        <f ca="1">IF(ISERROR(DATEVALUE(TEXT(Spreadsheet!AG771,"mm/dd/yyyy")) &gt; TODAY()),IF(ISBLANK(Spreadsheet!AG771),TRUE,FALSE),IF(DATEVALUE(TEXT(Spreadsheet!AG771,"mm/dd/yyyy")) &gt; TODAY(),FALSE,TRUE))</f>
        <v>1</v>
      </c>
      <c r="BK771" s="5" t="b">
        <f>OR(ISBLANK(Spreadsheet!AH771),LEN(Spreadsheet!AH771)&lt;=25)</f>
        <v>1</v>
      </c>
      <c r="BL771" s="5" t="b">
        <f t="array" aca="1" ref="BL771" ca="1">IF(ISBLANK(Spreadsheet!AI771),TRUE,ISNUMBER(MATCH(TRUE,EXACT(Spreadsheet!AI771,INDIRECT(Spreadsheet!$D$2)),0)))</f>
        <v>1</v>
      </c>
      <c r="BM771" s="5" t="b">
        <f t="array" aca="1" ref="BM771" ca="1">IF(ISBLANK(Spreadsheet!AJ771),TRUE,ISNUMBER(MATCH(TRUE,EXACT(Spreadsheet!AJ771,INDIRECT(Spreadsheet!BJ771)),0)))</f>
        <v>1</v>
      </c>
      <c r="BN771" s="5" t="b">
        <f t="array" ref="BN771">IF(ISBLANK(Spreadsheet!AK771),TRUE,ISNUMBER(MATCH(TRUE,EXACT(Spreadsheet!AK771,DentalPlans),0)))</f>
        <v>1</v>
      </c>
      <c r="BO771" s="5" t="b">
        <f t="array" aca="1" ref="BO771" ca="1">IF(ISBLANK(Spreadsheet!AL771),TRUE,ISNUMBER(MATCH(TRUE,EXACT(Spreadsheet!AL771,INDIRECT(Spreadsheet!BK771)),0)))</f>
        <v>1</v>
      </c>
      <c r="BP771" s="5" t="b">
        <f t="array" ref="BP771">IF(ISBLANK(Spreadsheet!AM771),TRUE,ISNUMBER(MATCH(TRUE,EXACT(Spreadsheet!AM771,VisionPlans),0)))</f>
        <v>1</v>
      </c>
      <c r="BQ771" s="5" t="b">
        <f t="array" aca="1" ref="BQ771" ca="1">IF(ISBLANK(Spreadsheet!AN771),TRUE,ISNUMBER(MATCH(TRUE,EXACT(Spreadsheet!AN771,INDIRECT(Spreadsheet!BL771)),0)))</f>
        <v>1</v>
      </c>
      <c r="BR771" s="5" t="b">
        <f t="array" ref="BR771">IF(ISBLANK(Spreadsheet!AO771),TRUE,ISNUMBER(MATCH(TRUE,EXACT(Spreadsheet!AO771,LifeBenefitClasses),0)))</f>
        <v>1</v>
      </c>
      <c r="BS771" s="5" t="b">
        <f>IF(OR(ISBLANK(Spreadsheet!AO771), Spreadsheet!AO771="Waive"),IF(ISBLANK(Spreadsheet!AP771),TRUE,FALSE),IF(OR(AND(NOT(ISBLANK(Spreadsheet!AO771)),ISBLANK(Spreadsheet!AP771)),NOT(ISNUMBER(VALUE(Spreadsheet!AP771)))),FALSE,IF(OR(AND(Spreadsheet!AP771&lt;6,MOD(Spreadsheet!AP771*10,5)=0), MOD(Spreadsheet!AP771,5000)=0),TRUE,FALSE)))</f>
        <v>1</v>
      </c>
      <c r="BT771" s="5" t="b">
        <f t="array" ref="BT771">IF(ISBLANK(Spreadsheet!AQ771),TRUE,ISNUMBER(MATCH(TRUE,EXACT(Spreadsheet!AQ771,EnrollWaive),0)))</f>
        <v>1</v>
      </c>
      <c r="BU771" s="5" t="b">
        <f t="array" ref="BU771">IF(ISBLANK(Spreadsheet!AR771),TRUE,ISNUMBER(MATCH(TRUE,EXACT(Spreadsheet!AR771,LifeBenefitClasses),0)))</f>
        <v>1</v>
      </c>
      <c r="BV771" s="5" t="b">
        <f>IF(OR(ISBLANK(Spreadsheet!AR771), Spreadsheet!AR771="Waive"),IF(ISBLANK(Spreadsheet!AS771),TRUE,FALSE),IF(OR(AND(NOT(ISBLANK(Spreadsheet!AR771)),ISBLANK(Spreadsheet!AS771)),NOT(ISNUMBER(VALUE(Spreadsheet!AS771)))),FALSE,IF(OR(AND(Spreadsheet!AS771&lt;6,MOD(Spreadsheet!AS771*10,5)=0), MOD(Spreadsheet!AS771,10000)=0),TRUE,FALSE)))</f>
        <v>1</v>
      </c>
      <c r="BW771" s="5" t="b">
        <f t="array" ref="BW771">IF(ISBLANK(Spreadsheet!AT771),TRUE,ISNUMBER(MATCH(TRUE,EXACT(Spreadsheet!AT771,LifeBenefitClasses),0)))</f>
        <v>1</v>
      </c>
      <c r="BX771" s="5" t="b">
        <f>IF(OR(ISBLANK(Spreadsheet!AT771), Spreadsheet!AT771="Waive"),IF(ISBLANK(Spreadsheet!AU771),TRUE,FALSE),IF(OR(AND(NOT(ISBLANK(Spreadsheet!AT771)),ISBLANK(Spreadsheet!AU771)),NOT(ISNUMBER(VALUE(Spreadsheet!AU771)))),FALSE,IF(AND(NOT(OR(ISBLANK(Spreadsheet!AT771),Spreadsheet!AT771="Waive")),NOT(OR(ISBLANK(Spreadsheet!AR771),Spreadsheet!AR771="Waive")),MOD(Spreadsheet!AU771,5000)=0, Spreadsheet!AU771&lt;=(Spreadsheet!AS771*0.5)),TRUE,FALSE)))</f>
        <v>1</v>
      </c>
      <c r="BY771" s="5" t="b">
        <f t="array" ref="BY771">IF(ISBLANK(Spreadsheet!AV771),TRUE,ISNUMBER(MATCH(TRUE,EXACT(Spreadsheet!AV771,EnrollWaive),0)))</f>
        <v>1</v>
      </c>
      <c r="BZ771" s="5" t="b">
        <f t="array" ref="BZ771">IF(ISBLANK(Spreadsheet!AW771),TRUE,ISNUMBER(MATCH(TRUE,EXACT(Spreadsheet!AW771,LifeBenefitClasses),0)))</f>
        <v>1</v>
      </c>
      <c r="CA771" s="5" t="b">
        <f t="array" ref="CA771">IF(ISBLANK(Spreadsheet!AX771),TRUE,ISNUMBER(MATCH(TRUE,EXACT(Spreadsheet!AX771,LifeBenefitClasses),0)))</f>
        <v>1</v>
      </c>
      <c r="CB771" s="5" t="b">
        <f t="array" ref="CB771">IF(ISBLANK(Spreadsheet!AY771),TRUE,ISNUMBER(MATCH(TRUE,EXACT(Spreadsheet!AY771,LifeBenefitClasses),0)))</f>
        <v>1</v>
      </c>
      <c r="CC771" s="5" t="b">
        <f t="array" ref="CC771">IF(ISBLANK(Spreadsheet!AZ771),TRUE,ISNUMBER(MATCH(TRUE,EXACT(Spreadsheet!AZ771,LifeBenefitClasses),0)))</f>
        <v>1</v>
      </c>
      <c r="CD771" s="5" t="b">
        <f t="array" ref="CD771">IF(ISBLANK(Spreadsheet!BA771),TRUE,ISNUMBER(MATCH(TRUE,EXACT(Spreadsheet!BA771,LifeBenefitClasses),0)))</f>
        <v>1</v>
      </c>
      <c r="CE771" s="5" t="b">
        <f>IF(OR(ISBLANK(Spreadsheet!BA771), Spreadsheet!BA771="Waive"),IF(ISBLANK(Spreadsheet!BB771),TRUE,FALSE),IF(OR(AND(NOT(ISBLANK(Spreadsheet!BA771)),ISBLANK(Spreadsheet!BB771)),NOT(ISNUMBER(VALUE(Spreadsheet!BB771))),ISBLANK(Spreadsheet!BC771),NOT(ISNUMBER(VALUE(Spreadsheet!BC771)))),FALSE,IF(AND(Spreadsheet!BB771&gt;=50000,Spreadsheet!BB771&lt;=250000,MOD(Spreadsheet!BB771,10000)=0,Spreadsheet!BB771&lt;=(10*Spreadsheet!BC771)),TRUE,FALSE)))</f>
        <v>1</v>
      </c>
      <c r="CF771" s="5" t="b">
        <f>IF(NOT(ISBLANK(Spreadsheet!BC771)),AND(ISNUMBER(VALUE(Spreadsheet!BC771)),Spreadsheet!BC771&gt;0),AND(OR(ISBLANK(Spreadsheet!AO771),Spreadsheet!AO771="Waive",AND(NOT(OR(ISBLANK(Spreadsheet!AO771),Spreadsheet!AO771="Waive")),Spreadsheet!AP771&gt;=6)),OR(ISBLANK(Spreadsheet!AR771),AND(NOT(OR(ISBLANK(Spreadsheet!AR771),Spreadsheet!AR771="Waive")),Spreadsheet!AS771&gt;=6)),OR(ISBLANK(Spreadsheet!AW771)),OR(ISBLANK(Spreadsheet!AX771)),OR(ISBLANK(Spreadsheet!AY771)),OR(ISBLANK(Spreadsheet!AZ771)),OR(ISBLANK(Spreadsheet!BA771),Spreadsheet!BA771="Waive")))</f>
        <v>1</v>
      </c>
      <c r="CG771" s="5" t="b">
        <f t="shared" ca="1" si="51"/>
        <v>1</v>
      </c>
    </row>
    <row r="772" spans="8:85" x14ac:dyDescent="0.3">
      <c r="H772" s="5">
        <f t="shared" ca="1" si="52"/>
        <v>2</v>
      </c>
      <c r="I772" s="5" t="str">
        <f t="shared" ca="1" si="50"/>
        <v/>
      </c>
      <c r="J772" s="5" t="str">
        <f>IF(AND(NOT(ISBLANK(Spreadsheet!C772)),ISBLANK(Spreadsheet!D772)),Spreadsheet!F772&amp;" "&amp;Spreadsheet!H772,"")</f>
        <v/>
      </c>
      <c r="K772" s="5">
        <f>IF(AND(NOT(ISBLANK(Spreadsheet!C772)),ISBLANK(Spreadsheet!D772)),COUNTIFS(Spreadsheet!E773:E$786,"=Child",Spreadsheet!C773:C$786, "="&amp;Spreadsheet!C772) + COUNTIFS(Spreadsheet!E773:E$786,"=Step-child",Spreadsheet!C773:C$786, "="&amp;Spreadsheet!C772),0)</f>
        <v>0</v>
      </c>
      <c r="L772" s="5">
        <f>IF(NOT(ISBLANK(J772)),COUNTIFS(Spreadsheet!E773:E$786,"=Wife",Spreadsheet!C773:C$786, "="&amp;Spreadsheet!C772) + COUNTIFS(Spreadsheet!E773:E$786,"=Husband",Spreadsheet!C773:C$786, "="&amp;Spreadsheet!C772),0)</f>
        <v>0</v>
      </c>
      <c r="M772" s="5">
        <f>IF(NOT(ISBLANK(Spreadsheet!AJ772)),VLOOKUP(Spreadsheet!AJ772,'Drop Downs'!$P$2:$R$16,3,FALSE),0)</f>
        <v>0</v>
      </c>
      <c r="N772" s="5">
        <f>IF(NOT(ISBLANK(Spreadsheet!AJ772)), VLOOKUP(Spreadsheet!AJ772,'Drop Downs'!$P$2:$R$16,2,FALSE),0)</f>
        <v>0</v>
      </c>
      <c r="O772" s="5">
        <f>IF(NOT(ISBLANK(Spreadsheet!AL772)),VLOOKUP(Spreadsheet!AL772,'Drop Downs'!$P$2:$R$16,3,FALSE), 0)</f>
        <v>0</v>
      </c>
      <c r="P772" s="5">
        <f>IF(NOT(ISBLANK(Spreadsheet!AL772)),VLOOKUP(Spreadsheet!AL772,'Drop Downs'!$P$2:$R$16,2,FALSE),0)</f>
        <v>0</v>
      </c>
      <c r="Q772" s="5">
        <f>IF(NOT(ISBLANK(Spreadsheet!AN772)),VLOOKUP(Spreadsheet!AN772,'Drop Downs'!$P$2:$R$16,3,FALSE),0)</f>
        <v>0</v>
      </c>
      <c r="R772" s="5">
        <f>IF(NOT(ISBLANK(Spreadsheet!AN772)),VLOOKUP(Spreadsheet!AN772,'Drop Downs'!$P$2:$R$16,2,FALSE),0)</f>
        <v>0</v>
      </c>
      <c r="S772" s="5" t="str">
        <f>IF(OR(M772&gt;K772,N772&gt;L772,O772&gt;K772, Q772&gt;K772,N772&gt;L772, P772&gt;L772, R772&gt;L772),"Member currently has a coverage election over what he/she needs.  Please add more dependents or adjust the coverage election.","")&amp;(IF(AND(NOT(ISBLANK(Spreadsheet!C772)),NOT(ISBLANK(Spreadsheet!D772)),ISBLANK(Spreadsheet!E772)),"Dependent lacks a relationship to member.Please select one from the drop-down.",""))</f>
        <v/>
      </c>
      <c r="T772" s="5" t="b">
        <f t="shared" si="53"/>
        <v>1</v>
      </c>
      <c r="U772" s="5" t="b">
        <f>OR(ISBLANK(Spreadsheet!C772),IF(NOT(ISBLANK(Spreadsheet!D772)),NOT(ISBLANK(Spreadsheet!E772)),TRUE))</f>
        <v>1</v>
      </c>
      <c r="V772" s="5" t="b">
        <f>OR(ISBLANK(Spreadsheet!C772), NOT(ISBLANK(Spreadsheet!I772)))</f>
        <v>1</v>
      </c>
      <c r="W772" s="5" t="b">
        <f>OR(ISBLANK(Spreadsheet!D772),NOT(ISBLANK(Spreadsheet!C772)))</f>
        <v>1</v>
      </c>
      <c r="X772" s="155" t="str">
        <f>REPT("0",MIN(FIND({1,2,3,4,5,6,7,8,9},Spreadsheet!C772&amp;"123456789"))-1)&amp;IF(ISBLANK(Spreadsheet!C772),"",SUMPRODUCT(MID(0&amp;Spreadsheet!C772,LARGE(INDEX(ISNUMBER(--MID(Spreadsheet!C772,ROW($1:$225),1))*
 ROW($1:$225),0),ROW($1:$225))+1,1)*10^ROW($1:$225)/10))</f>
        <v/>
      </c>
      <c r="Y772" s="5" t="b">
        <f>IF(NOT(ISBLANK(Spreadsheet!C772)),IF(AND(ISNUMBER(VALUE(Spreadsheet!C772)), LEN(Spreadsheet!C772)=9),TRUE,FALSE),TRUE)</f>
        <v>1</v>
      </c>
      <c r="Z772" s="155" t="str">
        <f>REPT("0",MIN(FIND({1,2,3,4,5,6,7,8,9},Spreadsheet!D772&amp;"123456789"))-1)&amp;IF(ISBLANK(Spreadsheet!D772),"",SUMPRODUCT(MID(0&amp;Spreadsheet!D772,LARGE(INDEX(ISNUMBER(--MID(Spreadsheet!D772,ROW($1:$225),1))*
 ROW($1:$225),0),ROW($1:$225))+1,1)*10^ROW($1:$225)/10))</f>
        <v/>
      </c>
      <c r="AA772" s="5" t="b">
        <f>IF(AND(NOT(ISBLANK(Spreadsheet!D772)),NOT(ISBLANK(Spreadsheet!C772))),IF(AND(ISNUMBER(VALUE(Spreadsheet!D772)), LEN(Spreadsheet!D772)=9),TRUE,FALSE),IF(AND(NOT(ISBLANK(Spreadsheet!D772)),ISBLANK(Spreadsheet!C772)),FALSE,TRUE))</f>
        <v>1</v>
      </c>
      <c r="AB772" s="5" t="b">
        <f>OR(ISBLANK(Spreadsheet!Y772),IF(NOT(ISBLANK(Spreadsheet!Y772)),LEN(Spreadsheet!Y772)=10,ISNUMBER(VALUE(Spreadsheet!Y772))))</f>
        <v>1</v>
      </c>
      <c r="AC772" s="5" t="b">
        <f>OR(ISBLANK(Spreadsheet!AI772), AND(NOT(ISBLANK(Spreadsheet!AJ772)), NOT(ISNUMBER(SEARCH("Waive",Spreadsheet!AJ772)))))</f>
        <v>1</v>
      </c>
      <c r="AD772" s="5" t="b">
        <f>OR(ISBLANK(Spreadsheet!AK772), AND(NOT(ISBLANK(Spreadsheet!AL772)), NOT(ISNUMBER(SEARCH("Waive",Spreadsheet!AL772)))))</f>
        <v>1</v>
      </c>
      <c r="AE772" s="5" t="b">
        <f>OR(ISBLANK(Spreadsheet!AM772), AND(NOT(ISBLANK(Spreadsheet!AN772)), NOT(ISNUMBER(SEARCH("Waive", Spreadsheet!AN772)))))</f>
        <v>1</v>
      </c>
      <c r="AF772" s="5" t="b">
        <f>OR(ISBLANK(Spreadsheet!C772), NOT(ISBLANK(Spreadsheet!D772)),NOT(ISBLANK(Spreadsheet!L772)))</f>
        <v>1</v>
      </c>
      <c r="AG772" s="5" t="b">
        <f>IF(AND(NOT(ISBLANK(Spreadsheet!C772)), NOT(ISBLANK(Spreadsheet!D772)),Spreadsheet!C772&lt;&gt;Spreadsheet!D772),IF(ISERROR(VLOOKUP(Spreadsheet!C772, Spreadsheet!$C$6:'Spreadsheet'!$C771,1,FALSE)), FALSE, TRUE),TRUE)</f>
        <v>1</v>
      </c>
      <c r="AH772" s="5" t="b">
        <f>Spreadsheet!$B$2=Spreadsheet!AD772</f>
        <v>1</v>
      </c>
      <c r="AI772" s="5" t="b">
        <f>IF(ISBLANK(Spreadsheet!G772),TRUE,IF(OR(LEN(Spreadsheet!G772)&gt;1,ISNUMBER(VALUE(Spreadsheet!G772))),FALSE,TRUE))</f>
        <v>1</v>
      </c>
      <c r="AJ772" s="5" t="b">
        <f>OR(ISBLANK(Spreadsheet!C772), NOT(ISBLANK(Spreadsheet!B772)), NOT(ISBLANK(Spreadsheet!D772)))</f>
        <v>1</v>
      </c>
      <c r="AK772" s="5" t="b">
        <f t="array" ref="AK772">IF(OR(AND(ISBLANK(Spreadsheet!E772),ISBLANK(Spreadsheet!D772),NOT(ISBLANK(Spreadsheet!C772))),AND(ISBLANK(Spreadsheet!E772),ISBLANK(Spreadsheet!D772),ISBLANK(Spreadsheet!C772))),TRUE,ISNUMBER(MATCH(TRUE,EXACT(Spreadsheet!E772,Relationships),0)))</f>
        <v>1</v>
      </c>
      <c r="AL772" s="5" t="b">
        <f>IF(NOT(ISBLANK(Spreadsheet!C772)),IF(OR(ISBLANK(Spreadsheet!F772),LEN(Spreadsheet!F772)&gt;40),FALSE,TRUE),TRUE)</f>
        <v>1</v>
      </c>
      <c r="AM772" s="5" t="b">
        <f>IF(NOT(ISBLANK(Spreadsheet!C772)),IF(OR(ISBLANK(Spreadsheet!H772),LEN(Spreadsheet!H772)&gt;40),FALSE,TRUE),TRUE)</f>
        <v>1</v>
      </c>
      <c r="AN772" s="5" t="b">
        <f t="array" ref="AN772">IF(ISBLANK(Spreadsheet!I772),TRUE,ISNUMBER(MATCH(TRUE,EXACT(Spreadsheet!I772,GenderValues),0)))</f>
        <v>1</v>
      </c>
      <c r="AO772" s="5" t="b">
        <f ca="1">IF(ISERROR(DATEVALUE(TEXT(Spreadsheet!J772,"mm/dd/yyyy")) &gt; TODAY()),IF(AND(ISBLANK(Spreadsheet!J772),ISBLANK(Spreadsheet!C772)),TRUE,FALSE),IF(DATEVALUE(TEXT(Spreadsheet!J772,"mm/dd/yyyy")) &gt; TODAY(),FALSE,TRUE))</f>
        <v>1</v>
      </c>
      <c r="AP772" s="5" t="b">
        <f>OR(ISBLANK(Spreadsheet!K772),LEN(Spreadsheet!K772)&lt;=100)</f>
        <v>1</v>
      </c>
      <c r="AQ772" s="5" t="b">
        <f t="array" ref="AQ772">IF(OR(AND(ISBLANK(Spreadsheet!L772),ISBLANK(Spreadsheet!C772)),AND(NOT(ISBLANK(Spreadsheet!C772)),NOT(ISBLANK(Spreadsheet!D772)))),TRUE,ISNUMBER(MATCH(TRUE,EXACT(Spreadsheet!L772,MaritalStatus),0)))</f>
        <v>1</v>
      </c>
      <c r="AR772" s="5" t="b">
        <f ca="1">IF(ISERROR(DATEVALUE(TEXT(Spreadsheet!M772,"mm/dd/yyyy")) &gt; TODAY()),IF(ISBLANK(Spreadsheet!M772),TRUE,FALSE),IF(DATEVALUE(TEXT(Spreadsheet!M772,"mm/dd/yyyy")) &gt; TODAY(),FALSE,TRUE))</f>
        <v>1</v>
      </c>
      <c r="AS772" s="5" t="b">
        <f>OR(ISBLANK(Spreadsheet!N772),LEN(Spreadsheet!N772)&lt;=100)</f>
        <v>1</v>
      </c>
      <c r="AT772" s="5" t="b">
        <f>OR(ISBLANK(Spreadsheet!O772),UPPER(Spreadsheet!O772)="YES")</f>
        <v>1</v>
      </c>
      <c r="AU772" s="5" t="b">
        <f>OR(ISBLANK(Spreadsheet!P772),UPPER(Spreadsheet!P772)="YES")</f>
        <v>1</v>
      </c>
      <c r="AV772" s="5" t="b">
        <f t="array" ref="AV772">IF(ISBLANK(Spreadsheet!Q772),TRUE,ISNUMBER(MATCH(TRUE,EXACT(Spreadsheet!Q772,OnGroupsPriorIns),0)))</f>
        <v>1</v>
      </c>
      <c r="AW772" s="5" t="b">
        <f>OR(ISBLANK(Spreadsheet!R772),UPPER(Spreadsheet!R772)="YES")</f>
        <v>1</v>
      </c>
      <c r="AX772" s="5" t="b">
        <f>OR(ISBLANK(Spreadsheet!S772),UPPER(Spreadsheet!S772)="YES")</f>
        <v>1</v>
      </c>
      <c r="AY772" s="5" t="b">
        <f>OR(AND(ISBLANK(Spreadsheet!C772),LEN(Spreadsheet!T772)=0),AND(NOT(ISBLANK(Spreadsheet!C772)),LEN(Spreadsheet!T772)&gt;0,LEN(Spreadsheet!T772)&lt;=50))</f>
        <v>1</v>
      </c>
      <c r="AZ772" s="5" t="b">
        <f>OR(LEN(Spreadsheet!U772)=0,AND(LEN(Spreadsheet!U772)&gt;0,LEN(Spreadsheet!U772)&lt;=50))</f>
        <v>1</v>
      </c>
      <c r="BA772" s="5" t="b">
        <f>OR(AND(ISBLANK(Spreadsheet!C772),LEN(Spreadsheet!V772)=0),AND(NOT(ISBLANK(Spreadsheet!C772)),LEN(Spreadsheet!V772)&gt;0,LEN(Spreadsheet!V772)&lt;=50))</f>
        <v>1</v>
      </c>
      <c r="BB772" s="5" t="b">
        <f t="array" ref="BB772">IF(AND(ISBLANK(Spreadsheet!C772),LEN(Spreadsheet!W772)=0),TRUE,ISNUMBER(MATCH(TRUE,EXACT(Spreadsheet!W772,States),0)))</f>
        <v>1</v>
      </c>
      <c r="BC772" s="5" t="b">
        <f>OR(AND(ISBLANK(Spreadsheet!C772),LEN(Spreadsheet!X772)=0),AND(NOT(ISBLANK(Spreadsheet!C772)),LEN(Spreadsheet!X772)&gt;0,LEN(Spreadsheet!X772)=5,ISNUMBER(VALUE(Spreadsheet!X772))))</f>
        <v>1</v>
      </c>
      <c r="BD772" s="5" t="b">
        <f>OR(ISBLANK(Spreadsheet!Z772),LEN(Spreadsheet!Z772)&lt;=50)</f>
        <v>1</v>
      </c>
      <c r="BE772" s="5" t="b">
        <f>ISBLANK(Spreadsheet!AA772)</f>
        <v>1</v>
      </c>
      <c r="BF772" s="5" t="b">
        <f>ISBLANK(Spreadsheet!AB772)</f>
        <v>1</v>
      </c>
      <c r="BG772" s="5" t="b">
        <f>IF(ISERROR(DATEVALUE(TEXT(Spreadsheet!AC772,"mm/dd/yyyy")) &gt; DATEVALUE(TEXT(Spreadsheet!J772,"mm/dd/yyyy"))),IF(OR(AND(ISBLANK(Spreadsheet!AC772),ISBLANK(Spreadsheet!C772)),AND(NOT(ISBLANK(Spreadsheet!C772)),ISBLANK(Spreadsheet!AC772),NOT(ISBLANK(Spreadsheet!D772)))),TRUE,FALSE),IF(DATEVALUE(TEXT(Spreadsheet!AC772,"mm/dd/yyyy")) &gt; DATEVALUE(TEXT(Spreadsheet!J772,"mm/dd/yyyy")),TRUE,FALSE))</f>
        <v>1</v>
      </c>
      <c r="BH772" s="5" t="b">
        <f>OR(AND(ISBLANK(Spreadsheet!C772),ISBLANK(Spreadsheet!AE772)),AND(NOT(ISBLANK(Spreadsheet!C772)),NOT(ISBLANK(Spreadsheet!D772)),ISBLANK(Spreadsheet!AE772)),AND(NOT(ISBLANK(Spreadsheet!C772)),ISBLANK(Spreadsheet!D772),NOT(ISBLANK(Spreadsheet!AE772)),LEN(Spreadsheet!AE772)&lt;=100))</f>
        <v>1</v>
      </c>
      <c r="BI772" s="5" t="b">
        <f t="array" ref="BI772">IF(ISBLANK(Spreadsheet!AF772),TRUE,ISNUMBER(MATCH(TRUE,EXACT(Spreadsheet!AF772,CobraShortReasons),0)))</f>
        <v>1</v>
      </c>
      <c r="BJ772" s="5" t="b">
        <f ca="1">IF(ISERROR(DATEVALUE(TEXT(Spreadsheet!AG772,"mm/dd/yyyy")) &gt; TODAY()),IF(ISBLANK(Spreadsheet!AG772),TRUE,FALSE),IF(DATEVALUE(TEXT(Spreadsheet!AG772,"mm/dd/yyyy")) &gt; TODAY(),FALSE,TRUE))</f>
        <v>1</v>
      </c>
      <c r="BK772" s="5" t="b">
        <f>OR(ISBLANK(Spreadsheet!AH772),LEN(Spreadsheet!AH772)&lt;=25)</f>
        <v>1</v>
      </c>
      <c r="BL772" s="5" t="b">
        <f t="array" aca="1" ref="BL772" ca="1">IF(ISBLANK(Spreadsheet!AI772),TRUE,ISNUMBER(MATCH(TRUE,EXACT(Spreadsheet!AI772,INDIRECT(Spreadsheet!$D$2)),0)))</f>
        <v>1</v>
      </c>
      <c r="BM772" s="5" t="b">
        <f t="array" aca="1" ref="BM772" ca="1">IF(ISBLANK(Spreadsheet!AJ772),TRUE,ISNUMBER(MATCH(TRUE,EXACT(Spreadsheet!AJ772,INDIRECT(Spreadsheet!BJ772)),0)))</f>
        <v>1</v>
      </c>
      <c r="BN772" s="5" t="b">
        <f t="array" ref="BN772">IF(ISBLANK(Spreadsheet!AK772),TRUE,ISNUMBER(MATCH(TRUE,EXACT(Spreadsheet!AK772,DentalPlans),0)))</f>
        <v>1</v>
      </c>
      <c r="BO772" s="5" t="b">
        <f t="array" aca="1" ref="BO772" ca="1">IF(ISBLANK(Spreadsheet!AL772),TRUE,ISNUMBER(MATCH(TRUE,EXACT(Spreadsheet!AL772,INDIRECT(Spreadsheet!BK772)),0)))</f>
        <v>1</v>
      </c>
      <c r="BP772" s="5" t="b">
        <f t="array" ref="BP772">IF(ISBLANK(Spreadsheet!AM772),TRUE,ISNUMBER(MATCH(TRUE,EXACT(Spreadsheet!AM772,VisionPlans),0)))</f>
        <v>1</v>
      </c>
      <c r="BQ772" s="5" t="b">
        <f t="array" aca="1" ref="BQ772" ca="1">IF(ISBLANK(Spreadsheet!AN772),TRUE,ISNUMBER(MATCH(TRUE,EXACT(Spreadsheet!AN772,INDIRECT(Spreadsheet!BL772)),0)))</f>
        <v>1</v>
      </c>
      <c r="BR772" s="5" t="b">
        <f t="array" ref="BR772">IF(ISBLANK(Spreadsheet!AO772),TRUE,ISNUMBER(MATCH(TRUE,EXACT(Spreadsheet!AO772,LifeBenefitClasses),0)))</f>
        <v>1</v>
      </c>
      <c r="BS772" s="5" t="b">
        <f>IF(OR(ISBLANK(Spreadsheet!AO772), Spreadsheet!AO772="Waive"),IF(ISBLANK(Spreadsheet!AP772),TRUE,FALSE),IF(OR(AND(NOT(ISBLANK(Spreadsheet!AO772)),ISBLANK(Spreadsheet!AP772)),NOT(ISNUMBER(VALUE(Spreadsheet!AP772)))),FALSE,IF(OR(AND(Spreadsheet!AP772&lt;6,MOD(Spreadsheet!AP772*10,5)=0), MOD(Spreadsheet!AP772,5000)=0),TRUE,FALSE)))</f>
        <v>1</v>
      </c>
      <c r="BT772" s="5" t="b">
        <f t="array" ref="BT772">IF(ISBLANK(Spreadsheet!AQ772),TRUE,ISNUMBER(MATCH(TRUE,EXACT(Spreadsheet!AQ772,EnrollWaive),0)))</f>
        <v>1</v>
      </c>
      <c r="BU772" s="5" t="b">
        <f t="array" ref="BU772">IF(ISBLANK(Spreadsheet!AR772),TRUE,ISNUMBER(MATCH(TRUE,EXACT(Spreadsheet!AR772,LifeBenefitClasses),0)))</f>
        <v>1</v>
      </c>
      <c r="BV772" s="5" t="b">
        <f>IF(OR(ISBLANK(Spreadsheet!AR772), Spreadsheet!AR772="Waive"),IF(ISBLANK(Spreadsheet!AS772),TRUE,FALSE),IF(OR(AND(NOT(ISBLANK(Spreadsheet!AR772)),ISBLANK(Spreadsheet!AS772)),NOT(ISNUMBER(VALUE(Spreadsheet!AS772)))),FALSE,IF(OR(AND(Spreadsheet!AS772&lt;6,MOD(Spreadsheet!AS772*10,5)=0), MOD(Spreadsheet!AS772,10000)=0),TRUE,FALSE)))</f>
        <v>1</v>
      </c>
      <c r="BW772" s="5" t="b">
        <f t="array" ref="BW772">IF(ISBLANK(Spreadsheet!AT772),TRUE,ISNUMBER(MATCH(TRUE,EXACT(Spreadsheet!AT772,LifeBenefitClasses),0)))</f>
        <v>1</v>
      </c>
      <c r="BX772" s="5" t="b">
        <f>IF(OR(ISBLANK(Spreadsheet!AT772), Spreadsheet!AT772="Waive"),IF(ISBLANK(Spreadsheet!AU772),TRUE,FALSE),IF(OR(AND(NOT(ISBLANK(Spreadsheet!AT772)),ISBLANK(Spreadsheet!AU772)),NOT(ISNUMBER(VALUE(Spreadsheet!AU772)))),FALSE,IF(AND(NOT(OR(ISBLANK(Spreadsheet!AT772),Spreadsheet!AT772="Waive")),NOT(OR(ISBLANK(Spreadsheet!AR772),Spreadsheet!AR772="Waive")),MOD(Spreadsheet!AU772,5000)=0, Spreadsheet!AU772&lt;=(Spreadsheet!AS772*0.5)),TRUE,FALSE)))</f>
        <v>1</v>
      </c>
      <c r="BY772" s="5" t="b">
        <f t="array" ref="BY772">IF(ISBLANK(Spreadsheet!AV772),TRUE,ISNUMBER(MATCH(TRUE,EXACT(Spreadsheet!AV772,EnrollWaive),0)))</f>
        <v>1</v>
      </c>
      <c r="BZ772" s="5" t="b">
        <f t="array" ref="BZ772">IF(ISBLANK(Spreadsheet!AW772),TRUE,ISNUMBER(MATCH(TRUE,EXACT(Spreadsheet!AW772,LifeBenefitClasses),0)))</f>
        <v>1</v>
      </c>
      <c r="CA772" s="5" t="b">
        <f t="array" ref="CA772">IF(ISBLANK(Spreadsheet!AX772),TRUE,ISNUMBER(MATCH(TRUE,EXACT(Spreadsheet!AX772,LifeBenefitClasses),0)))</f>
        <v>1</v>
      </c>
      <c r="CB772" s="5" t="b">
        <f t="array" ref="CB772">IF(ISBLANK(Spreadsheet!AY772),TRUE,ISNUMBER(MATCH(TRUE,EXACT(Spreadsheet!AY772,LifeBenefitClasses),0)))</f>
        <v>1</v>
      </c>
      <c r="CC772" s="5" t="b">
        <f t="array" ref="CC772">IF(ISBLANK(Spreadsheet!AZ772),TRUE,ISNUMBER(MATCH(TRUE,EXACT(Spreadsheet!AZ772,LifeBenefitClasses),0)))</f>
        <v>1</v>
      </c>
      <c r="CD772" s="5" t="b">
        <f t="array" ref="CD772">IF(ISBLANK(Spreadsheet!BA772),TRUE,ISNUMBER(MATCH(TRUE,EXACT(Spreadsheet!BA772,LifeBenefitClasses),0)))</f>
        <v>1</v>
      </c>
      <c r="CE772" s="5" t="b">
        <f>IF(OR(ISBLANK(Spreadsheet!BA772), Spreadsheet!BA772="Waive"),IF(ISBLANK(Spreadsheet!BB772),TRUE,FALSE),IF(OR(AND(NOT(ISBLANK(Spreadsheet!BA772)),ISBLANK(Spreadsheet!BB772)),NOT(ISNUMBER(VALUE(Spreadsheet!BB772))),ISBLANK(Spreadsheet!BC772),NOT(ISNUMBER(VALUE(Spreadsheet!BC772)))),FALSE,IF(AND(Spreadsheet!BB772&gt;=50000,Spreadsheet!BB772&lt;=250000,MOD(Spreadsheet!BB772,10000)=0,Spreadsheet!BB772&lt;=(10*Spreadsheet!BC772)),TRUE,FALSE)))</f>
        <v>1</v>
      </c>
      <c r="CF772" s="5" t="b">
        <f>IF(NOT(ISBLANK(Spreadsheet!BC772)),AND(ISNUMBER(VALUE(Spreadsheet!BC772)),Spreadsheet!BC772&gt;0),AND(OR(ISBLANK(Spreadsheet!AO772),Spreadsheet!AO772="Waive",AND(NOT(OR(ISBLANK(Spreadsheet!AO772),Spreadsheet!AO772="Waive")),Spreadsheet!AP772&gt;=6)),OR(ISBLANK(Spreadsheet!AR772),AND(NOT(OR(ISBLANK(Spreadsheet!AR772),Spreadsheet!AR772="Waive")),Spreadsheet!AS772&gt;=6)),OR(ISBLANK(Spreadsheet!AW772)),OR(ISBLANK(Spreadsheet!AX772)),OR(ISBLANK(Spreadsheet!AY772)),OR(ISBLANK(Spreadsheet!AZ772)),OR(ISBLANK(Spreadsheet!BA772),Spreadsheet!BA772="Waive")))</f>
        <v>1</v>
      </c>
      <c r="CG772" s="5" t="b">
        <f t="shared" ca="1" si="51"/>
        <v>1</v>
      </c>
    </row>
    <row r="773" spans="8:85" x14ac:dyDescent="0.3">
      <c r="H773" s="5">
        <f t="shared" ca="1" si="52"/>
        <v>2</v>
      </c>
      <c r="I773" s="5" t="str">
        <f t="shared" ca="1" si="50"/>
        <v/>
      </c>
      <c r="J773" s="5" t="str">
        <f>IF(AND(NOT(ISBLANK(Spreadsheet!C773)),ISBLANK(Spreadsheet!D773)),Spreadsheet!F773&amp;" "&amp;Spreadsheet!H773,"")</f>
        <v/>
      </c>
      <c r="K773" s="5">
        <f>IF(AND(NOT(ISBLANK(Spreadsheet!C773)),ISBLANK(Spreadsheet!D773)),COUNTIFS(Spreadsheet!E774:E$786,"=Child",Spreadsheet!C774:C$786, "="&amp;Spreadsheet!C773) + COUNTIFS(Spreadsheet!E774:E$786,"=Step-child",Spreadsheet!C774:C$786, "="&amp;Spreadsheet!C773),0)</f>
        <v>0</v>
      </c>
      <c r="L773" s="5">
        <f>IF(NOT(ISBLANK(J773)),COUNTIFS(Spreadsheet!E774:E$786,"=Wife",Spreadsheet!C774:C$786, "="&amp;Spreadsheet!C773) + COUNTIFS(Spreadsheet!E774:E$786,"=Husband",Spreadsheet!C774:C$786, "="&amp;Spreadsheet!C773),0)</f>
        <v>0</v>
      </c>
      <c r="M773" s="5">
        <f>IF(NOT(ISBLANK(Spreadsheet!AJ773)),VLOOKUP(Spreadsheet!AJ773,'Drop Downs'!$P$2:$R$16,3,FALSE),0)</f>
        <v>0</v>
      </c>
      <c r="N773" s="5">
        <f>IF(NOT(ISBLANK(Spreadsheet!AJ773)), VLOOKUP(Spreadsheet!AJ773,'Drop Downs'!$P$2:$R$16,2,FALSE),0)</f>
        <v>0</v>
      </c>
      <c r="O773" s="5">
        <f>IF(NOT(ISBLANK(Spreadsheet!AL773)),VLOOKUP(Spreadsheet!AL773,'Drop Downs'!$P$2:$R$16,3,FALSE), 0)</f>
        <v>0</v>
      </c>
      <c r="P773" s="5">
        <f>IF(NOT(ISBLANK(Spreadsheet!AL773)),VLOOKUP(Spreadsheet!AL773,'Drop Downs'!$P$2:$R$16,2,FALSE),0)</f>
        <v>0</v>
      </c>
      <c r="Q773" s="5">
        <f>IF(NOT(ISBLANK(Spreadsheet!AN773)),VLOOKUP(Spreadsheet!AN773,'Drop Downs'!$P$2:$R$16,3,FALSE),0)</f>
        <v>0</v>
      </c>
      <c r="R773" s="5">
        <f>IF(NOT(ISBLANK(Spreadsheet!AN773)),VLOOKUP(Spreadsheet!AN773,'Drop Downs'!$P$2:$R$16,2,FALSE),0)</f>
        <v>0</v>
      </c>
      <c r="S773" s="5" t="str">
        <f>IF(OR(M773&gt;K773,N773&gt;L773,O773&gt;K773, Q773&gt;K773,N773&gt;L773, P773&gt;L773, R773&gt;L773),"Member currently has a coverage election over what he/she needs.  Please add more dependents or adjust the coverage election.","")&amp;(IF(AND(NOT(ISBLANK(Spreadsheet!C773)),NOT(ISBLANK(Spreadsheet!D773)),ISBLANK(Spreadsheet!E773)),"Dependent lacks a relationship to member.Please select one from the drop-down.",""))</f>
        <v/>
      </c>
      <c r="T773" s="5" t="b">
        <f t="shared" si="53"/>
        <v>1</v>
      </c>
      <c r="U773" s="5" t="b">
        <f>OR(ISBLANK(Spreadsheet!C773),IF(NOT(ISBLANK(Spreadsheet!D773)),NOT(ISBLANK(Spreadsheet!E773)),TRUE))</f>
        <v>1</v>
      </c>
      <c r="V773" s="5" t="b">
        <f>OR(ISBLANK(Spreadsheet!C773), NOT(ISBLANK(Spreadsheet!I773)))</f>
        <v>1</v>
      </c>
      <c r="W773" s="5" t="b">
        <f>OR(ISBLANK(Spreadsheet!D773),NOT(ISBLANK(Spreadsheet!C773)))</f>
        <v>1</v>
      </c>
      <c r="X773" s="155" t="str">
        <f>REPT("0",MIN(FIND({1,2,3,4,5,6,7,8,9},Spreadsheet!C773&amp;"123456789"))-1)&amp;IF(ISBLANK(Spreadsheet!C773),"",SUMPRODUCT(MID(0&amp;Spreadsheet!C773,LARGE(INDEX(ISNUMBER(--MID(Spreadsheet!C773,ROW($1:$225),1))*
 ROW($1:$225),0),ROW($1:$225))+1,1)*10^ROW($1:$225)/10))</f>
        <v/>
      </c>
      <c r="Y773" s="5" t="b">
        <f>IF(NOT(ISBLANK(Spreadsheet!C773)),IF(AND(ISNUMBER(VALUE(Spreadsheet!C773)), LEN(Spreadsheet!C773)=9),TRUE,FALSE),TRUE)</f>
        <v>1</v>
      </c>
      <c r="Z773" s="155" t="str">
        <f>REPT("0",MIN(FIND({1,2,3,4,5,6,7,8,9},Spreadsheet!D773&amp;"123456789"))-1)&amp;IF(ISBLANK(Spreadsheet!D773),"",SUMPRODUCT(MID(0&amp;Spreadsheet!D773,LARGE(INDEX(ISNUMBER(--MID(Spreadsheet!D773,ROW($1:$225),1))*
 ROW($1:$225),0),ROW($1:$225))+1,1)*10^ROW($1:$225)/10))</f>
        <v/>
      </c>
      <c r="AA773" s="5" t="b">
        <f>IF(AND(NOT(ISBLANK(Spreadsheet!D773)),NOT(ISBLANK(Spreadsheet!C773))),IF(AND(ISNUMBER(VALUE(Spreadsheet!D773)), LEN(Spreadsheet!D773)=9),TRUE,FALSE),IF(AND(NOT(ISBLANK(Spreadsheet!D773)),ISBLANK(Spreadsheet!C773)),FALSE,TRUE))</f>
        <v>1</v>
      </c>
      <c r="AB773" s="5" t="b">
        <f>OR(ISBLANK(Spreadsheet!Y773),IF(NOT(ISBLANK(Spreadsheet!Y773)),LEN(Spreadsheet!Y773)=10,ISNUMBER(VALUE(Spreadsheet!Y773))))</f>
        <v>1</v>
      </c>
      <c r="AC773" s="5" t="b">
        <f>OR(ISBLANK(Spreadsheet!AI773), AND(NOT(ISBLANK(Spreadsheet!AJ773)), NOT(ISNUMBER(SEARCH("Waive",Spreadsheet!AJ773)))))</f>
        <v>1</v>
      </c>
      <c r="AD773" s="5" t="b">
        <f>OR(ISBLANK(Spreadsheet!AK773), AND(NOT(ISBLANK(Spreadsheet!AL773)), NOT(ISNUMBER(SEARCH("Waive",Spreadsheet!AL773)))))</f>
        <v>1</v>
      </c>
      <c r="AE773" s="5" t="b">
        <f>OR(ISBLANK(Spreadsheet!AM773), AND(NOT(ISBLANK(Spreadsheet!AN773)), NOT(ISNUMBER(SEARCH("Waive", Spreadsheet!AN773)))))</f>
        <v>1</v>
      </c>
      <c r="AF773" s="5" t="b">
        <f>OR(ISBLANK(Spreadsheet!C773), NOT(ISBLANK(Spreadsheet!D773)),NOT(ISBLANK(Spreadsheet!L773)))</f>
        <v>1</v>
      </c>
      <c r="AG773" s="5" t="b">
        <f>IF(AND(NOT(ISBLANK(Spreadsheet!C773)), NOT(ISBLANK(Spreadsheet!D773)),Spreadsheet!C773&lt;&gt;Spreadsheet!D773),IF(ISERROR(VLOOKUP(Spreadsheet!C773, Spreadsheet!$C$6:'Spreadsheet'!$C772,1,FALSE)), FALSE, TRUE),TRUE)</f>
        <v>1</v>
      </c>
      <c r="AH773" s="5" t="b">
        <f>Spreadsheet!$B$2=Spreadsheet!AD773</f>
        <v>1</v>
      </c>
      <c r="AI773" s="5" t="b">
        <f>IF(ISBLANK(Spreadsheet!G773),TRUE,IF(OR(LEN(Spreadsheet!G773)&gt;1,ISNUMBER(VALUE(Spreadsheet!G773))),FALSE,TRUE))</f>
        <v>1</v>
      </c>
      <c r="AJ773" s="5" t="b">
        <f>OR(ISBLANK(Spreadsheet!C773), NOT(ISBLANK(Spreadsheet!B773)), NOT(ISBLANK(Spreadsheet!D773)))</f>
        <v>1</v>
      </c>
      <c r="AK773" s="5" t="b">
        <f t="array" ref="AK773">IF(OR(AND(ISBLANK(Spreadsheet!E773),ISBLANK(Spreadsheet!D773),NOT(ISBLANK(Spreadsheet!C773))),AND(ISBLANK(Spreadsheet!E773),ISBLANK(Spreadsheet!D773),ISBLANK(Spreadsheet!C773))),TRUE,ISNUMBER(MATCH(TRUE,EXACT(Spreadsheet!E773,Relationships),0)))</f>
        <v>1</v>
      </c>
      <c r="AL773" s="5" t="b">
        <f>IF(NOT(ISBLANK(Spreadsheet!C773)),IF(OR(ISBLANK(Spreadsheet!F773),LEN(Spreadsheet!F773)&gt;40),FALSE,TRUE),TRUE)</f>
        <v>1</v>
      </c>
      <c r="AM773" s="5" t="b">
        <f>IF(NOT(ISBLANK(Spreadsheet!C773)),IF(OR(ISBLANK(Spreadsheet!H773),LEN(Spreadsheet!H773)&gt;40),FALSE,TRUE),TRUE)</f>
        <v>1</v>
      </c>
      <c r="AN773" s="5" t="b">
        <f t="array" ref="AN773">IF(ISBLANK(Spreadsheet!I773),TRUE,ISNUMBER(MATCH(TRUE,EXACT(Spreadsheet!I773,GenderValues),0)))</f>
        <v>1</v>
      </c>
      <c r="AO773" s="5" t="b">
        <f ca="1">IF(ISERROR(DATEVALUE(TEXT(Spreadsheet!J773,"mm/dd/yyyy")) &gt; TODAY()),IF(AND(ISBLANK(Spreadsheet!J773),ISBLANK(Spreadsheet!C773)),TRUE,FALSE),IF(DATEVALUE(TEXT(Spreadsheet!J773,"mm/dd/yyyy")) &gt; TODAY(),FALSE,TRUE))</f>
        <v>1</v>
      </c>
      <c r="AP773" s="5" t="b">
        <f>OR(ISBLANK(Spreadsheet!K773),LEN(Spreadsheet!K773)&lt;=100)</f>
        <v>1</v>
      </c>
      <c r="AQ773" s="5" t="b">
        <f t="array" ref="AQ773">IF(OR(AND(ISBLANK(Spreadsheet!L773),ISBLANK(Spreadsheet!C773)),AND(NOT(ISBLANK(Spreadsheet!C773)),NOT(ISBLANK(Spreadsheet!D773)))),TRUE,ISNUMBER(MATCH(TRUE,EXACT(Spreadsheet!L773,MaritalStatus),0)))</f>
        <v>1</v>
      </c>
      <c r="AR773" s="5" t="b">
        <f ca="1">IF(ISERROR(DATEVALUE(TEXT(Spreadsheet!M773,"mm/dd/yyyy")) &gt; TODAY()),IF(ISBLANK(Spreadsheet!M773),TRUE,FALSE),IF(DATEVALUE(TEXT(Spreadsheet!M773,"mm/dd/yyyy")) &gt; TODAY(),FALSE,TRUE))</f>
        <v>1</v>
      </c>
      <c r="AS773" s="5" t="b">
        <f>OR(ISBLANK(Spreadsheet!N773),LEN(Spreadsheet!N773)&lt;=100)</f>
        <v>1</v>
      </c>
      <c r="AT773" s="5" t="b">
        <f>OR(ISBLANK(Spreadsheet!O773),UPPER(Spreadsheet!O773)="YES")</f>
        <v>1</v>
      </c>
      <c r="AU773" s="5" t="b">
        <f>OR(ISBLANK(Spreadsheet!P773),UPPER(Spreadsheet!P773)="YES")</f>
        <v>1</v>
      </c>
      <c r="AV773" s="5" t="b">
        <f t="array" ref="AV773">IF(ISBLANK(Spreadsheet!Q773),TRUE,ISNUMBER(MATCH(TRUE,EXACT(Spreadsheet!Q773,OnGroupsPriorIns),0)))</f>
        <v>1</v>
      </c>
      <c r="AW773" s="5" t="b">
        <f>OR(ISBLANK(Spreadsheet!R773),UPPER(Spreadsheet!R773)="YES")</f>
        <v>1</v>
      </c>
      <c r="AX773" s="5" t="b">
        <f>OR(ISBLANK(Spreadsheet!S773),UPPER(Spreadsheet!S773)="YES")</f>
        <v>1</v>
      </c>
      <c r="AY773" s="5" t="b">
        <f>OR(AND(ISBLANK(Spreadsheet!C773),LEN(Spreadsheet!T773)=0),AND(NOT(ISBLANK(Spreadsheet!C773)),LEN(Spreadsheet!T773)&gt;0,LEN(Spreadsheet!T773)&lt;=50))</f>
        <v>1</v>
      </c>
      <c r="AZ773" s="5" t="b">
        <f>OR(LEN(Spreadsheet!U773)=0,AND(LEN(Spreadsheet!U773)&gt;0,LEN(Spreadsheet!U773)&lt;=50))</f>
        <v>1</v>
      </c>
      <c r="BA773" s="5" t="b">
        <f>OR(AND(ISBLANK(Spreadsheet!C773),LEN(Spreadsheet!V773)=0),AND(NOT(ISBLANK(Spreadsheet!C773)),LEN(Spreadsheet!V773)&gt;0,LEN(Spreadsheet!V773)&lt;=50))</f>
        <v>1</v>
      </c>
      <c r="BB773" s="5" t="b">
        <f t="array" ref="BB773">IF(AND(ISBLANK(Spreadsheet!C773),LEN(Spreadsheet!W773)=0),TRUE,ISNUMBER(MATCH(TRUE,EXACT(Spreadsheet!W773,States),0)))</f>
        <v>1</v>
      </c>
      <c r="BC773" s="5" t="b">
        <f>OR(AND(ISBLANK(Spreadsheet!C773),LEN(Spreadsheet!X773)=0),AND(NOT(ISBLANK(Spreadsheet!C773)),LEN(Spreadsheet!X773)&gt;0,LEN(Spreadsheet!X773)=5,ISNUMBER(VALUE(Spreadsheet!X773))))</f>
        <v>1</v>
      </c>
      <c r="BD773" s="5" t="b">
        <f>OR(ISBLANK(Spreadsheet!Z773),LEN(Spreadsheet!Z773)&lt;=50)</f>
        <v>1</v>
      </c>
      <c r="BE773" s="5" t="b">
        <f>ISBLANK(Spreadsheet!AA773)</f>
        <v>1</v>
      </c>
      <c r="BF773" s="5" t="b">
        <f>ISBLANK(Spreadsheet!AB773)</f>
        <v>1</v>
      </c>
      <c r="BG773" s="5" t="b">
        <f>IF(ISERROR(DATEVALUE(TEXT(Spreadsheet!AC773,"mm/dd/yyyy")) &gt; DATEVALUE(TEXT(Spreadsheet!J773,"mm/dd/yyyy"))),IF(OR(AND(ISBLANK(Spreadsheet!AC773),ISBLANK(Spreadsheet!C773)),AND(NOT(ISBLANK(Spreadsheet!C773)),ISBLANK(Spreadsheet!AC773),NOT(ISBLANK(Spreadsheet!D773)))),TRUE,FALSE),IF(DATEVALUE(TEXT(Spreadsheet!AC773,"mm/dd/yyyy")) &gt; DATEVALUE(TEXT(Spreadsheet!J773,"mm/dd/yyyy")),TRUE,FALSE))</f>
        <v>1</v>
      </c>
      <c r="BH773" s="5" t="b">
        <f>OR(AND(ISBLANK(Spreadsheet!C773),ISBLANK(Spreadsheet!AE773)),AND(NOT(ISBLANK(Spreadsheet!C773)),NOT(ISBLANK(Spreadsheet!D773)),ISBLANK(Spreadsheet!AE773)),AND(NOT(ISBLANK(Spreadsheet!C773)),ISBLANK(Spreadsheet!D773),NOT(ISBLANK(Spreadsheet!AE773)),LEN(Spreadsheet!AE773)&lt;=100))</f>
        <v>1</v>
      </c>
      <c r="BI773" s="5" t="b">
        <f t="array" ref="BI773">IF(ISBLANK(Spreadsheet!AF773),TRUE,ISNUMBER(MATCH(TRUE,EXACT(Spreadsheet!AF773,CobraShortReasons),0)))</f>
        <v>1</v>
      </c>
      <c r="BJ773" s="5" t="b">
        <f ca="1">IF(ISERROR(DATEVALUE(TEXT(Spreadsheet!AG773,"mm/dd/yyyy")) &gt; TODAY()),IF(ISBLANK(Spreadsheet!AG773),TRUE,FALSE),IF(DATEVALUE(TEXT(Spreadsheet!AG773,"mm/dd/yyyy")) &gt; TODAY(),FALSE,TRUE))</f>
        <v>1</v>
      </c>
      <c r="BK773" s="5" t="b">
        <f>OR(ISBLANK(Spreadsheet!AH773),LEN(Spreadsheet!AH773)&lt;=25)</f>
        <v>1</v>
      </c>
      <c r="BL773" s="5" t="b">
        <f t="array" aca="1" ref="BL773" ca="1">IF(ISBLANK(Spreadsheet!AI773),TRUE,ISNUMBER(MATCH(TRUE,EXACT(Spreadsheet!AI773,INDIRECT(Spreadsheet!$D$2)),0)))</f>
        <v>1</v>
      </c>
      <c r="BM773" s="5" t="b">
        <f t="array" aca="1" ref="BM773" ca="1">IF(ISBLANK(Spreadsheet!AJ773),TRUE,ISNUMBER(MATCH(TRUE,EXACT(Spreadsheet!AJ773,INDIRECT(Spreadsheet!BJ773)),0)))</f>
        <v>1</v>
      </c>
      <c r="BN773" s="5" t="b">
        <f t="array" ref="BN773">IF(ISBLANK(Spreadsheet!AK773),TRUE,ISNUMBER(MATCH(TRUE,EXACT(Spreadsheet!AK773,DentalPlans),0)))</f>
        <v>1</v>
      </c>
      <c r="BO773" s="5" t="b">
        <f t="array" aca="1" ref="BO773" ca="1">IF(ISBLANK(Spreadsheet!AL773),TRUE,ISNUMBER(MATCH(TRUE,EXACT(Spreadsheet!AL773,INDIRECT(Spreadsheet!BK773)),0)))</f>
        <v>1</v>
      </c>
      <c r="BP773" s="5" t="b">
        <f t="array" ref="BP773">IF(ISBLANK(Spreadsheet!AM773),TRUE,ISNUMBER(MATCH(TRUE,EXACT(Spreadsheet!AM773,VisionPlans),0)))</f>
        <v>1</v>
      </c>
      <c r="BQ773" s="5" t="b">
        <f t="array" aca="1" ref="BQ773" ca="1">IF(ISBLANK(Spreadsheet!AN773),TRUE,ISNUMBER(MATCH(TRUE,EXACT(Spreadsheet!AN773,INDIRECT(Spreadsheet!BL773)),0)))</f>
        <v>1</v>
      </c>
      <c r="BR773" s="5" t="b">
        <f t="array" ref="BR773">IF(ISBLANK(Spreadsheet!AO773),TRUE,ISNUMBER(MATCH(TRUE,EXACT(Spreadsheet!AO773,LifeBenefitClasses),0)))</f>
        <v>1</v>
      </c>
      <c r="BS773" s="5" t="b">
        <f>IF(OR(ISBLANK(Spreadsheet!AO773), Spreadsheet!AO773="Waive"),IF(ISBLANK(Spreadsheet!AP773),TRUE,FALSE),IF(OR(AND(NOT(ISBLANK(Spreadsheet!AO773)),ISBLANK(Spreadsheet!AP773)),NOT(ISNUMBER(VALUE(Spreadsheet!AP773)))),FALSE,IF(OR(AND(Spreadsheet!AP773&lt;6,MOD(Spreadsheet!AP773*10,5)=0), MOD(Spreadsheet!AP773,5000)=0),TRUE,FALSE)))</f>
        <v>1</v>
      </c>
      <c r="BT773" s="5" t="b">
        <f t="array" ref="BT773">IF(ISBLANK(Spreadsheet!AQ773),TRUE,ISNUMBER(MATCH(TRUE,EXACT(Spreadsheet!AQ773,EnrollWaive),0)))</f>
        <v>1</v>
      </c>
      <c r="BU773" s="5" t="b">
        <f t="array" ref="BU773">IF(ISBLANK(Spreadsheet!AR773),TRUE,ISNUMBER(MATCH(TRUE,EXACT(Spreadsheet!AR773,LifeBenefitClasses),0)))</f>
        <v>1</v>
      </c>
      <c r="BV773" s="5" t="b">
        <f>IF(OR(ISBLANK(Spreadsheet!AR773), Spreadsheet!AR773="Waive"),IF(ISBLANK(Spreadsheet!AS773),TRUE,FALSE),IF(OR(AND(NOT(ISBLANK(Spreadsheet!AR773)),ISBLANK(Spreadsheet!AS773)),NOT(ISNUMBER(VALUE(Spreadsheet!AS773)))),FALSE,IF(OR(AND(Spreadsheet!AS773&lt;6,MOD(Spreadsheet!AS773*10,5)=0), MOD(Spreadsheet!AS773,10000)=0),TRUE,FALSE)))</f>
        <v>1</v>
      </c>
      <c r="BW773" s="5" t="b">
        <f t="array" ref="BW773">IF(ISBLANK(Spreadsheet!AT773),TRUE,ISNUMBER(MATCH(TRUE,EXACT(Spreadsheet!AT773,LifeBenefitClasses),0)))</f>
        <v>1</v>
      </c>
      <c r="BX773" s="5" t="b">
        <f>IF(OR(ISBLANK(Spreadsheet!AT773), Spreadsheet!AT773="Waive"),IF(ISBLANK(Spreadsheet!AU773),TRUE,FALSE),IF(OR(AND(NOT(ISBLANK(Spreadsheet!AT773)),ISBLANK(Spreadsheet!AU773)),NOT(ISNUMBER(VALUE(Spreadsheet!AU773)))),FALSE,IF(AND(NOT(OR(ISBLANK(Spreadsheet!AT773),Spreadsheet!AT773="Waive")),NOT(OR(ISBLANK(Spreadsheet!AR773),Spreadsheet!AR773="Waive")),MOD(Spreadsheet!AU773,5000)=0, Spreadsheet!AU773&lt;=(Spreadsheet!AS773*0.5)),TRUE,FALSE)))</f>
        <v>1</v>
      </c>
      <c r="BY773" s="5" t="b">
        <f t="array" ref="BY773">IF(ISBLANK(Spreadsheet!AV773),TRUE,ISNUMBER(MATCH(TRUE,EXACT(Spreadsheet!AV773,EnrollWaive),0)))</f>
        <v>1</v>
      </c>
      <c r="BZ773" s="5" t="b">
        <f t="array" ref="BZ773">IF(ISBLANK(Spreadsheet!AW773),TRUE,ISNUMBER(MATCH(TRUE,EXACT(Spreadsheet!AW773,LifeBenefitClasses),0)))</f>
        <v>1</v>
      </c>
      <c r="CA773" s="5" t="b">
        <f t="array" ref="CA773">IF(ISBLANK(Spreadsheet!AX773),TRUE,ISNUMBER(MATCH(TRUE,EXACT(Spreadsheet!AX773,LifeBenefitClasses),0)))</f>
        <v>1</v>
      </c>
      <c r="CB773" s="5" t="b">
        <f t="array" ref="CB773">IF(ISBLANK(Spreadsheet!AY773),TRUE,ISNUMBER(MATCH(TRUE,EXACT(Spreadsheet!AY773,LifeBenefitClasses),0)))</f>
        <v>1</v>
      </c>
      <c r="CC773" s="5" t="b">
        <f t="array" ref="CC773">IF(ISBLANK(Spreadsheet!AZ773),TRUE,ISNUMBER(MATCH(TRUE,EXACT(Spreadsheet!AZ773,LifeBenefitClasses),0)))</f>
        <v>1</v>
      </c>
      <c r="CD773" s="5" t="b">
        <f t="array" ref="CD773">IF(ISBLANK(Spreadsheet!BA773),TRUE,ISNUMBER(MATCH(TRUE,EXACT(Spreadsheet!BA773,LifeBenefitClasses),0)))</f>
        <v>1</v>
      </c>
      <c r="CE773" s="5" t="b">
        <f>IF(OR(ISBLANK(Spreadsheet!BA773), Spreadsheet!BA773="Waive"),IF(ISBLANK(Spreadsheet!BB773),TRUE,FALSE),IF(OR(AND(NOT(ISBLANK(Spreadsheet!BA773)),ISBLANK(Spreadsheet!BB773)),NOT(ISNUMBER(VALUE(Spreadsheet!BB773))),ISBLANK(Spreadsheet!BC773),NOT(ISNUMBER(VALUE(Spreadsheet!BC773)))),FALSE,IF(AND(Spreadsheet!BB773&gt;=50000,Spreadsheet!BB773&lt;=250000,MOD(Spreadsheet!BB773,10000)=0,Spreadsheet!BB773&lt;=(10*Spreadsheet!BC773)),TRUE,FALSE)))</f>
        <v>1</v>
      </c>
      <c r="CF773" s="5" t="b">
        <f>IF(NOT(ISBLANK(Spreadsheet!BC773)),AND(ISNUMBER(VALUE(Spreadsheet!BC773)),Spreadsheet!BC773&gt;0),AND(OR(ISBLANK(Spreadsheet!AO773),Spreadsheet!AO773="Waive",AND(NOT(OR(ISBLANK(Spreadsheet!AO773),Spreadsheet!AO773="Waive")),Spreadsheet!AP773&gt;=6)),OR(ISBLANK(Spreadsheet!AR773),AND(NOT(OR(ISBLANK(Spreadsheet!AR773),Spreadsheet!AR773="Waive")),Spreadsheet!AS773&gt;=6)),OR(ISBLANK(Spreadsheet!AW773)),OR(ISBLANK(Spreadsheet!AX773)),OR(ISBLANK(Spreadsheet!AY773)),OR(ISBLANK(Spreadsheet!AZ773)),OR(ISBLANK(Spreadsheet!BA773),Spreadsheet!BA773="Waive")))</f>
        <v>1</v>
      </c>
      <c r="CG773" s="5" t="b">
        <f t="shared" ca="1" si="51"/>
        <v>1</v>
      </c>
    </row>
    <row r="774" spans="8:85" x14ac:dyDescent="0.3">
      <c r="H774" s="5">
        <f t="shared" ca="1" si="52"/>
        <v>2</v>
      </c>
      <c r="I774" s="5" t="str">
        <f t="shared" ca="1" si="50"/>
        <v/>
      </c>
      <c r="J774" s="5" t="str">
        <f>IF(AND(NOT(ISBLANK(Spreadsheet!C774)),ISBLANK(Spreadsheet!D774)),Spreadsheet!F774&amp;" "&amp;Spreadsheet!H774,"")</f>
        <v/>
      </c>
      <c r="K774" s="5">
        <f>IF(AND(NOT(ISBLANK(Spreadsheet!C774)),ISBLANK(Spreadsheet!D774)),COUNTIFS(Spreadsheet!E775:E$786,"=Child",Spreadsheet!C775:C$786, "="&amp;Spreadsheet!C774) + COUNTIFS(Spreadsheet!E775:E$786,"=Step-child",Spreadsheet!C775:C$786, "="&amp;Spreadsheet!C774),0)</f>
        <v>0</v>
      </c>
      <c r="L774" s="5">
        <f>IF(NOT(ISBLANK(J774)),COUNTIFS(Spreadsheet!E775:E$786,"=Wife",Spreadsheet!C775:C$786, "="&amp;Spreadsheet!C774) + COUNTIFS(Spreadsheet!E775:E$786,"=Husband",Spreadsheet!C775:C$786, "="&amp;Spreadsheet!C774),0)</f>
        <v>0</v>
      </c>
      <c r="M774" s="5">
        <f>IF(NOT(ISBLANK(Spreadsheet!AJ774)),VLOOKUP(Spreadsheet!AJ774,'Drop Downs'!$P$2:$R$16,3,FALSE),0)</f>
        <v>0</v>
      </c>
      <c r="N774" s="5">
        <f>IF(NOT(ISBLANK(Spreadsheet!AJ774)), VLOOKUP(Spreadsheet!AJ774,'Drop Downs'!$P$2:$R$16,2,FALSE),0)</f>
        <v>0</v>
      </c>
      <c r="O774" s="5">
        <f>IF(NOT(ISBLANK(Spreadsheet!AL774)),VLOOKUP(Spreadsheet!AL774,'Drop Downs'!$P$2:$R$16,3,FALSE), 0)</f>
        <v>0</v>
      </c>
      <c r="P774" s="5">
        <f>IF(NOT(ISBLANK(Spreadsheet!AL774)),VLOOKUP(Spreadsheet!AL774,'Drop Downs'!$P$2:$R$16,2,FALSE),0)</f>
        <v>0</v>
      </c>
      <c r="Q774" s="5">
        <f>IF(NOT(ISBLANK(Spreadsheet!AN774)),VLOOKUP(Spreadsheet!AN774,'Drop Downs'!$P$2:$R$16,3,FALSE),0)</f>
        <v>0</v>
      </c>
      <c r="R774" s="5">
        <f>IF(NOT(ISBLANK(Spreadsheet!AN774)),VLOOKUP(Spreadsheet!AN774,'Drop Downs'!$P$2:$R$16,2,FALSE),0)</f>
        <v>0</v>
      </c>
      <c r="S774" s="5" t="str">
        <f>IF(OR(M774&gt;K774,N774&gt;L774,O774&gt;K774, Q774&gt;K774,N774&gt;L774, P774&gt;L774, R774&gt;L774),"Member currently has a coverage election over what he/she needs.  Please add more dependents or adjust the coverage election.","")&amp;(IF(AND(NOT(ISBLANK(Spreadsheet!C774)),NOT(ISBLANK(Spreadsheet!D774)),ISBLANK(Spreadsheet!E774)),"Dependent lacks a relationship to member.Please select one from the drop-down.",""))</f>
        <v/>
      </c>
      <c r="T774" s="5" t="b">
        <f t="shared" si="53"/>
        <v>1</v>
      </c>
      <c r="U774" s="5" t="b">
        <f>OR(ISBLANK(Spreadsheet!C774),IF(NOT(ISBLANK(Spreadsheet!D774)),NOT(ISBLANK(Spreadsheet!E774)),TRUE))</f>
        <v>1</v>
      </c>
      <c r="V774" s="5" t="b">
        <f>OR(ISBLANK(Spreadsheet!C774), NOT(ISBLANK(Spreadsheet!I774)))</f>
        <v>1</v>
      </c>
      <c r="W774" s="5" t="b">
        <f>OR(ISBLANK(Spreadsheet!D774),NOT(ISBLANK(Spreadsheet!C774)))</f>
        <v>1</v>
      </c>
      <c r="X774" s="155" t="str">
        <f>REPT("0",MIN(FIND({1,2,3,4,5,6,7,8,9},Spreadsheet!C774&amp;"123456789"))-1)&amp;IF(ISBLANK(Spreadsheet!C774),"",SUMPRODUCT(MID(0&amp;Spreadsheet!C774,LARGE(INDEX(ISNUMBER(--MID(Spreadsheet!C774,ROW($1:$225),1))*
 ROW($1:$225),0),ROW($1:$225))+1,1)*10^ROW($1:$225)/10))</f>
        <v/>
      </c>
      <c r="Y774" s="5" t="b">
        <f>IF(NOT(ISBLANK(Spreadsheet!C774)),IF(AND(ISNUMBER(VALUE(Spreadsheet!C774)), LEN(Spreadsheet!C774)=9),TRUE,FALSE),TRUE)</f>
        <v>1</v>
      </c>
      <c r="Z774" s="155" t="str">
        <f>REPT("0",MIN(FIND({1,2,3,4,5,6,7,8,9},Spreadsheet!D774&amp;"123456789"))-1)&amp;IF(ISBLANK(Spreadsheet!D774),"",SUMPRODUCT(MID(0&amp;Spreadsheet!D774,LARGE(INDEX(ISNUMBER(--MID(Spreadsheet!D774,ROW($1:$225),1))*
 ROW($1:$225),0),ROW($1:$225))+1,1)*10^ROW($1:$225)/10))</f>
        <v/>
      </c>
      <c r="AA774" s="5" t="b">
        <f>IF(AND(NOT(ISBLANK(Spreadsheet!D774)),NOT(ISBLANK(Spreadsheet!C774))),IF(AND(ISNUMBER(VALUE(Spreadsheet!D774)), LEN(Spreadsheet!D774)=9),TRUE,FALSE),IF(AND(NOT(ISBLANK(Spreadsheet!D774)),ISBLANK(Spreadsheet!C774)),FALSE,TRUE))</f>
        <v>1</v>
      </c>
      <c r="AB774" s="5" t="b">
        <f>OR(ISBLANK(Spreadsheet!Y774),IF(NOT(ISBLANK(Spreadsheet!Y774)),LEN(Spreadsheet!Y774)=10,ISNUMBER(VALUE(Spreadsheet!Y774))))</f>
        <v>1</v>
      </c>
      <c r="AC774" s="5" t="b">
        <f>OR(ISBLANK(Spreadsheet!AI774), AND(NOT(ISBLANK(Spreadsheet!AJ774)), NOT(ISNUMBER(SEARCH("Waive",Spreadsheet!AJ774)))))</f>
        <v>1</v>
      </c>
      <c r="AD774" s="5" t="b">
        <f>OR(ISBLANK(Spreadsheet!AK774), AND(NOT(ISBLANK(Spreadsheet!AL774)), NOT(ISNUMBER(SEARCH("Waive",Spreadsheet!AL774)))))</f>
        <v>1</v>
      </c>
      <c r="AE774" s="5" t="b">
        <f>OR(ISBLANK(Spreadsheet!AM774), AND(NOT(ISBLANK(Spreadsheet!AN774)), NOT(ISNUMBER(SEARCH("Waive", Spreadsheet!AN774)))))</f>
        <v>1</v>
      </c>
      <c r="AF774" s="5" t="b">
        <f>OR(ISBLANK(Spreadsheet!C774), NOT(ISBLANK(Spreadsheet!D774)),NOT(ISBLANK(Spreadsheet!L774)))</f>
        <v>1</v>
      </c>
      <c r="AG774" s="5" t="b">
        <f>IF(AND(NOT(ISBLANK(Spreadsheet!C774)), NOT(ISBLANK(Spreadsheet!D774)),Spreadsheet!C774&lt;&gt;Spreadsheet!D774),IF(ISERROR(VLOOKUP(Spreadsheet!C774, Spreadsheet!$C$6:'Spreadsheet'!$C773,1,FALSE)), FALSE, TRUE),TRUE)</f>
        <v>1</v>
      </c>
      <c r="AH774" s="5" t="b">
        <f>Spreadsheet!$B$2=Spreadsheet!AD774</f>
        <v>1</v>
      </c>
      <c r="AI774" s="5" t="b">
        <f>IF(ISBLANK(Spreadsheet!G774),TRUE,IF(OR(LEN(Spreadsheet!G774)&gt;1,ISNUMBER(VALUE(Spreadsheet!G774))),FALSE,TRUE))</f>
        <v>1</v>
      </c>
      <c r="AJ774" s="5" t="b">
        <f>OR(ISBLANK(Spreadsheet!C774), NOT(ISBLANK(Spreadsheet!B774)), NOT(ISBLANK(Spreadsheet!D774)))</f>
        <v>1</v>
      </c>
      <c r="AK774" s="5" t="b">
        <f t="array" ref="AK774">IF(OR(AND(ISBLANK(Spreadsheet!E774),ISBLANK(Spreadsheet!D774),NOT(ISBLANK(Spreadsheet!C774))),AND(ISBLANK(Spreadsheet!E774),ISBLANK(Spreadsheet!D774),ISBLANK(Spreadsheet!C774))),TRUE,ISNUMBER(MATCH(TRUE,EXACT(Spreadsheet!E774,Relationships),0)))</f>
        <v>1</v>
      </c>
      <c r="AL774" s="5" t="b">
        <f>IF(NOT(ISBLANK(Spreadsheet!C774)),IF(OR(ISBLANK(Spreadsheet!F774),LEN(Spreadsheet!F774)&gt;40),FALSE,TRUE),TRUE)</f>
        <v>1</v>
      </c>
      <c r="AM774" s="5" t="b">
        <f>IF(NOT(ISBLANK(Spreadsheet!C774)),IF(OR(ISBLANK(Spreadsheet!H774),LEN(Spreadsheet!H774)&gt;40),FALSE,TRUE),TRUE)</f>
        <v>1</v>
      </c>
      <c r="AN774" s="5" t="b">
        <f t="array" ref="AN774">IF(ISBLANK(Spreadsheet!I774),TRUE,ISNUMBER(MATCH(TRUE,EXACT(Spreadsheet!I774,GenderValues),0)))</f>
        <v>1</v>
      </c>
      <c r="AO774" s="5" t="b">
        <f ca="1">IF(ISERROR(DATEVALUE(TEXT(Spreadsheet!J774,"mm/dd/yyyy")) &gt; TODAY()),IF(AND(ISBLANK(Spreadsheet!J774),ISBLANK(Spreadsheet!C774)),TRUE,FALSE),IF(DATEVALUE(TEXT(Spreadsheet!J774,"mm/dd/yyyy")) &gt; TODAY(),FALSE,TRUE))</f>
        <v>1</v>
      </c>
      <c r="AP774" s="5" t="b">
        <f>OR(ISBLANK(Spreadsheet!K774),LEN(Spreadsheet!K774)&lt;=100)</f>
        <v>1</v>
      </c>
      <c r="AQ774" s="5" t="b">
        <f t="array" ref="AQ774">IF(OR(AND(ISBLANK(Spreadsheet!L774),ISBLANK(Spreadsheet!C774)),AND(NOT(ISBLANK(Spreadsheet!C774)),NOT(ISBLANK(Spreadsheet!D774)))),TRUE,ISNUMBER(MATCH(TRUE,EXACT(Spreadsheet!L774,MaritalStatus),0)))</f>
        <v>1</v>
      </c>
      <c r="AR774" s="5" t="b">
        <f ca="1">IF(ISERROR(DATEVALUE(TEXT(Spreadsheet!M774,"mm/dd/yyyy")) &gt; TODAY()),IF(ISBLANK(Spreadsheet!M774),TRUE,FALSE),IF(DATEVALUE(TEXT(Spreadsheet!M774,"mm/dd/yyyy")) &gt; TODAY(),FALSE,TRUE))</f>
        <v>1</v>
      </c>
      <c r="AS774" s="5" t="b">
        <f>OR(ISBLANK(Spreadsheet!N774),LEN(Spreadsheet!N774)&lt;=100)</f>
        <v>1</v>
      </c>
      <c r="AT774" s="5" t="b">
        <f>OR(ISBLANK(Spreadsheet!O774),UPPER(Spreadsheet!O774)="YES")</f>
        <v>1</v>
      </c>
      <c r="AU774" s="5" t="b">
        <f>OR(ISBLANK(Spreadsheet!P774),UPPER(Spreadsheet!P774)="YES")</f>
        <v>1</v>
      </c>
      <c r="AV774" s="5" t="b">
        <f t="array" ref="AV774">IF(ISBLANK(Spreadsheet!Q774),TRUE,ISNUMBER(MATCH(TRUE,EXACT(Spreadsheet!Q774,OnGroupsPriorIns),0)))</f>
        <v>1</v>
      </c>
      <c r="AW774" s="5" t="b">
        <f>OR(ISBLANK(Spreadsheet!R774),UPPER(Spreadsheet!R774)="YES")</f>
        <v>1</v>
      </c>
      <c r="AX774" s="5" t="b">
        <f>OR(ISBLANK(Spreadsheet!S774),UPPER(Spreadsheet!S774)="YES")</f>
        <v>1</v>
      </c>
      <c r="AY774" s="5" t="b">
        <f>OR(AND(ISBLANK(Spreadsheet!C774),LEN(Spreadsheet!T774)=0),AND(NOT(ISBLANK(Spreadsheet!C774)),LEN(Spreadsheet!T774)&gt;0,LEN(Spreadsheet!T774)&lt;=50))</f>
        <v>1</v>
      </c>
      <c r="AZ774" s="5" t="b">
        <f>OR(LEN(Spreadsheet!U774)=0,AND(LEN(Spreadsheet!U774)&gt;0,LEN(Spreadsheet!U774)&lt;=50))</f>
        <v>1</v>
      </c>
      <c r="BA774" s="5" t="b">
        <f>OR(AND(ISBLANK(Spreadsheet!C774),LEN(Spreadsheet!V774)=0),AND(NOT(ISBLANK(Spreadsheet!C774)),LEN(Spreadsheet!V774)&gt;0,LEN(Spreadsheet!V774)&lt;=50))</f>
        <v>1</v>
      </c>
      <c r="BB774" s="5" t="b">
        <f t="array" ref="BB774">IF(AND(ISBLANK(Spreadsheet!C774),LEN(Spreadsheet!W774)=0),TRUE,ISNUMBER(MATCH(TRUE,EXACT(Spreadsheet!W774,States),0)))</f>
        <v>1</v>
      </c>
      <c r="BC774" s="5" t="b">
        <f>OR(AND(ISBLANK(Spreadsheet!C774),LEN(Spreadsheet!X774)=0),AND(NOT(ISBLANK(Spreadsheet!C774)),LEN(Spreadsheet!X774)&gt;0,LEN(Spreadsheet!X774)=5,ISNUMBER(VALUE(Spreadsheet!X774))))</f>
        <v>1</v>
      </c>
      <c r="BD774" s="5" t="b">
        <f>OR(ISBLANK(Spreadsheet!Z774),LEN(Spreadsheet!Z774)&lt;=50)</f>
        <v>1</v>
      </c>
      <c r="BE774" s="5" t="b">
        <f>ISBLANK(Spreadsheet!AA774)</f>
        <v>1</v>
      </c>
      <c r="BF774" s="5" t="b">
        <f>ISBLANK(Spreadsheet!AB774)</f>
        <v>1</v>
      </c>
      <c r="BG774" s="5" t="b">
        <f>IF(ISERROR(DATEVALUE(TEXT(Spreadsheet!AC774,"mm/dd/yyyy")) &gt; DATEVALUE(TEXT(Spreadsheet!J774,"mm/dd/yyyy"))),IF(OR(AND(ISBLANK(Spreadsheet!AC774),ISBLANK(Spreadsheet!C774)),AND(NOT(ISBLANK(Spreadsheet!C774)),ISBLANK(Spreadsheet!AC774),NOT(ISBLANK(Spreadsheet!D774)))),TRUE,FALSE),IF(DATEVALUE(TEXT(Spreadsheet!AC774,"mm/dd/yyyy")) &gt; DATEVALUE(TEXT(Spreadsheet!J774,"mm/dd/yyyy")),TRUE,FALSE))</f>
        <v>1</v>
      </c>
      <c r="BH774" s="5" t="b">
        <f>OR(AND(ISBLANK(Spreadsheet!C774),ISBLANK(Spreadsheet!AE774)),AND(NOT(ISBLANK(Spreadsheet!C774)),NOT(ISBLANK(Spreadsheet!D774)),ISBLANK(Spreadsheet!AE774)),AND(NOT(ISBLANK(Spreadsheet!C774)),ISBLANK(Spreadsheet!D774),NOT(ISBLANK(Spreadsheet!AE774)),LEN(Spreadsheet!AE774)&lt;=100))</f>
        <v>1</v>
      </c>
      <c r="BI774" s="5" t="b">
        <f t="array" ref="BI774">IF(ISBLANK(Spreadsheet!AF774),TRUE,ISNUMBER(MATCH(TRUE,EXACT(Spreadsheet!AF774,CobraShortReasons),0)))</f>
        <v>1</v>
      </c>
      <c r="BJ774" s="5" t="b">
        <f ca="1">IF(ISERROR(DATEVALUE(TEXT(Spreadsheet!AG774,"mm/dd/yyyy")) &gt; TODAY()),IF(ISBLANK(Spreadsheet!AG774),TRUE,FALSE),IF(DATEVALUE(TEXT(Spreadsheet!AG774,"mm/dd/yyyy")) &gt; TODAY(),FALSE,TRUE))</f>
        <v>1</v>
      </c>
      <c r="BK774" s="5" t="b">
        <f>OR(ISBLANK(Spreadsheet!AH774),LEN(Spreadsheet!AH774)&lt;=25)</f>
        <v>1</v>
      </c>
      <c r="BL774" s="5" t="b">
        <f t="array" aca="1" ref="BL774" ca="1">IF(ISBLANK(Spreadsheet!AI774),TRUE,ISNUMBER(MATCH(TRUE,EXACT(Spreadsheet!AI774,INDIRECT(Spreadsheet!$D$2)),0)))</f>
        <v>1</v>
      </c>
      <c r="BM774" s="5" t="b">
        <f t="array" aca="1" ref="BM774" ca="1">IF(ISBLANK(Spreadsheet!AJ774),TRUE,ISNUMBER(MATCH(TRUE,EXACT(Spreadsheet!AJ774,INDIRECT(Spreadsheet!BJ774)),0)))</f>
        <v>1</v>
      </c>
      <c r="BN774" s="5" t="b">
        <f t="array" ref="BN774">IF(ISBLANK(Spreadsheet!AK774),TRUE,ISNUMBER(MATCH(TRUE,EXACT(Spreadsheet!AK774,DentalPlans),0)))</f>
        <v>1</v>
      </c>
      <c r="BO774" s="5" t="b">
        <f t="array" aca="1" ref="BO774" ca="1">IF(ISBLANK(Spreadsheet!AL774),TRUE,ISNUMBER(MATCH(TRUE,EXACT(Spreadsheet!AL774,INDIRECT(Spreadsheet!BK774)),0)))</f>
        <v>1</v>
      </c>
      <c r="BP774" s="5" t="b">
        <f t="array" ref="BP774">IF(ISBLANK(Spreadsheet!AM774),TRUE,ISNUMBER(MATCH(TRUE,EXACT(Spreadsheet!AM774,VisionPlans),0)))</f>
        <v>1</v>
      </c>
      <c r="BQ774" s="5" t="b">
        <f t="array" aca="1" ref="BQ774" ca="1">IF(ISBLANK(Spreadsheet!AN774),TRUE,ISNUMBER(MATCH(TRUE,EXACT(Spreadsheet!AN774,INDIRECT(Spreadsheet!BL774)),0)))</f>
        <v>1</v>
      </c>
      <c r="BR774" s="5" t="b">
        <f t="array" ref="BR774">IF(ISBLANK(Spreadsheet!AO774),TRUE,ISNUMBER(MATCH(TRUE,EXACT(Spreadsheet!AO774,LifeBenefitClasses),0)))</f>
        <v>1</v>
      </c>
      <c r="BS774" s="5" t="b">
        <f>IF(OR(ISBLANK(Spreadsheet!AO774), Spreadsheet!AO774="Waive"),IF(ISBLANK(Spreadsheet!AP774),TRUE,FALSE),IF(OR(AND(NOT(ISBLANK(Spreadsheet!AO774)),ISBLANK(Spreadsheet!AP774)),NOT(ISNUMBER(VALUE(Spreadsheet!AP774)))),FALSE,IF(OR(AND(Spreadsheet!AP774&lt;6,MOD(Spreadsheet!AP774*10,5)=0), MOD(Spreadsheet!AP774,5000)=0),TRUE,FALSE)))</f>
        <v>1</v>
      </c>
      <c r="BT774" s="5" t="b">
        <f t="array" ref="BT774">IF(ISBLANK(Spreadsheet!AQ774),TRUE,ISNUMBER(MATCH(TRUE,EXACT(Spreadsheet!AQ774,EnrollWaive),0)))</f>
        <v>1</v>
      </c>
      <c r="BU774" s="5" t="b">
        <f t="array" ref="BU774">IF(ISBLANK(Spreadsheet!AR774),TRUE,ISNUMBER(MATCH(TRUE,EXACT(Spreadsheet!AR774,LifeBenefitClasses),0)))</f>
        <v>1</v>
      </c>
      <c r="BV774" s="5" t="b">
        <f>IF(OR(ISBLANK(Spreadsheet!AR774), Spreadsheet!AR774="Waive"),IF(ISBLANK(Spreadsheet!AS774),TRUE,FALSE),IF(OR(AND(NOT(ISBLANK(Spreadsheet!AR774)),ISBLANK(Spreadsheet!AS774)),NOT(ISNUMBER(VALUE(Spreadsheet!AS774)))),FALSE,IF(OR(AND(Spreadsheet!AS774&lt;6,MOD(Spreadsheet!AS774*10,5)=0), MOD(Spreadsheet!AS774,10000)=0),TRUE,FALSE)))</f>
        <v>1</v>
      </c>
      <c r="BW774" s="5" t="b">
        <f t="array" ref="BW774">IF(ISBLANK(Spreadsheet!AT774),TRUE,ISNUMBER(MATCH(TRUE,EXACT(Spreadsheet!AT774,LifeBenefitClasses),0)))</f>
        <v>1</v>
      </c>
      <c r="BX774" s="5" t="b">
        <f>IF(OR(ISBLANK(Spreadsheet!AT774), Spreadsheet!AT774="Waive"),IF(ISBLANK(Spreadsheet!AU774),TRUE,FALSE),IF(OR(AND(NOT(ISBLANK(Spreadsheet!AT774)),ISBLANK(Spreadsheet!AU774)),NOT(ISNUMBER(VALUE(Spreadsheet!AU774)))),FALSE,IF(AND(NOT(OR(ISBLANK(Spreadsheet!AT774),Spreadsheet!AT774="Waive")),NOT(OR(ISBLANK(Spreadsheet!AR774),Spreadsheet!AR774="Waive")),MOD(Spreadsheet!AU774,5000)=0, Spreadsheet!AU774&lt;=(Spreadsheet!AS774*0.5)),TRUE,FALSE)))</f>
        <v>1</v>
      </c>
      <c r="BY774" s="5" t="b">
        <f t="array" ref="BY774">IF(ISBLANK(Spreadsheet!AV774),TRUE,ISNUMBER(MATCH(TRUE,EXACT(Spreadsheet!AV774,EnrollWaive),0)))</f>
        <v>1</v>
      </c>
      <c r="BZ774" s="5" t="b">
        <f t="array" ref="BZ774">IF(ISBLANK(Spreadsheet!AW774),TRUE,ISNUMBER(MATCH(TRUE,EXACT(Spreadsheet!AW774,LifeBenefitClasses),0)))</f>
        <v>1</v>
      </c>
      <c r="CA774" s="5" t="b">
        <f t="array" ref="CA774">IF(ISBLANK(Spreadsheet!AX774),TRUE,ISNUMBER(MATCH(TRUE,EXACT(Spreadsheet!AX774,LifeBenefitClasses),0)))</f>
        <v>1</v>
      </c>
      <c r="CB774" s="5" t="b">
        <f t="array" ref="CB774">IF(ISBLANK(Spreadsheet!AY774),TRUE,ISNUMBER(MATCH(TRUE,EXACT(Spreadsheet!AY774,LifeBenefitClasses),0)))</f>
        <v>1</v>
      </c>
      <c r="CC774" s="5" t="b">
        <f t="array" ref="CC774">IF(ISBLANK(Spreadsheet!AZ774),TRUE,ISNUMBER(MATCH(TRUE,EXACT(Spreadsheet!AZ774,LifeBenefitClasses),0)))</f>
        <v>1</v>
      </c>
      <c r="CD774" s="5" t="b">
        <f t="array" ref="CD774">IF(ISBLANK(Spreadsheet!BA774),TRUE,ISNUMBER(MATCH(TRUE,EXACT(Spreadsheet!BA774,LifeBenefitClasses),0)))</f>
        <v>1</v>
      </c>
      <c r="CE774" s="5" t="b">
        <f>IF(OR(ISBLANK(Spreadsheet!BA774), Spreadsheet!BA774="Waive"),IF(ISBLANK(Spreadsheet!BB774),TRUE,FALSE),IF(OR(AND(NOT(ISBLANK(Spreadsheet!BA774)),ISBLANK(Spreadsheet!BB774)),NOT(ISNUMBER(VALUE(Spreadsheet!BB774))),ISBLANK(Spreadsheet!BC774),NOT(ISNUMBER(VALUE(Spreadsheet!BC774)))),FALSE,IF(AND(Spreadsheet!BB774&gt;=50000,Spreadsheet!BB774&lt;=250000,MOD(Spreadsheet!BB774,10000)=0,Spreadsheet!BB774&lt;=(10*Spreadsheet!BC774)),TRUE,FALSE)))</f>
        <v>1</v>
      </c>
      <c r="CF774" s="5" t="b">
        <f>IF(NOT(ISBLANK(Spreadsheet!BC774)),AND(ISNUMBER(VALUE(Spreadsheet!BC774)),Spreadsheet!BC774&gt;0),AND(OR(ISBLANK(Spreadsheet!AO774),Spreadsheet!AO774="Waive",AND(NOT(OR(ISBLANK(Spreadsheet!AO774),Spreadsheet!AO774="Waive")),Spreadsheet!AP774&gt;=6)),OR(ISBLANK(Spreadsheet!AR774),AND(NOT(OR(ISBLANK(Spreadsheet!AR774),Spreadsheet!AR774="Waive")),Spreadsheet!AS774&gt;=6)),OR(ISBLANK(Spreadsheet!AW774)),OR(ISBLANK(Spreadsheet!AX774)),OR(ISBLANK(Spreadsheet!AY774)),OR(ISBLANK(Spreadsheet!AZ774)),OR(ISBLANK(Spreadsheet!BA774),Spreadsheet!BA774="Waive")))</f>
        <v>1</v>
      </c>
      <c r="CG774" s="5" t="b">
        <f t="shared" ca="1" si="51"/>
        <v>1</v>
      </c>
    </row>
    <row r="775" spans="8:85" x14ac:dyDescent="0.3">
      <c r="H775" s="5">
        <f t="shared" ca="1" si="52"/>
        <v>2</v>
      </c>
      <c r="I775" s="5" t="str">
        <f t="shared" ca="1" si="50"/>
        <v/>
      </c>
      <c r="J775" s="5" t="str">
        <f>IF(AND(NOT(ISBLANK(Spreadsheet!C775)),ISBLANK(Spreadsheet!D775)),Spreadsheet!F775&amp;" "&amp;Spreadsheet!H775,"")</f>
        <v/>
      </c>
      <c r="K775" s="5">
        <f>IF(AND(NOT(ISBLANK(Spreadsheet!C775)),ISBLANK(Spreadsheet!D775)),COUNTIFS(Spreadsheet!E776:E$786,"=Child",Spreadsheet!C776:C$786, "="&amp;Spreadsheet!C775) + COUNTIFS(Spreadsheet!E776:E$786,"=Step-child",Spreadsheet!C776:C$786, "="&amp;Spreadsheet!C775),0)</f>
        <v>0</v>
      </c>
      <c r="L775" s="5">
        <f>IF(NOT(ISBLANK(J775)),COUNTIFS(Spreadsheet!E776:E$786,"=Wife",Spreadsheet!C776:C$786, "="&amp;Spreadsheet!C775) + COUNTIFS(Spreadsheet!E776:E$786,"=Husband",Spreadsheet!C776:C$786, "="&amp;Spreadsheet!C775),0)</f>
        <v>0</v>
      </c>
      <c r="M775" s="5">
        <f>IF(NOT(ISBLANK(Spreadsheet!AJ775)),VLOOKUP(Spreadsheet!AJ775,'Drop Downs'!$P$2:$R$16,3,FALSE),0)</f>
        <v>0</v>
      </c>
      <c r="N775" s="5">
        <f>IF(NOT(ISBLANK(Spreadsheet!AJ775)), VLOOKUP(Spreadsheet!AJ775,'Drop Downs'!$P$2:$R$16,2,FALSE),0)</f>
        <v>0</v>
      </c>
      <c r="O775" s="5">
        <f>IF(NOT(ISBLANK(Spreadsheet!AL775)),VLOOKUP(Spreadsheet!AL775,'Drop Downs'!$P$2:$R$16,3,FALSE), 0)</f>
        <v>0</v>
      </c>
      <c r="P775" s="5">
        <f>IF(NOT(ISBLANK(Spreadsheet!AL775)),VLOOKUP(Spreadsheet!AL775,'Drop Downs'!$P$2:$R$16,2,FALSE),0)</f>
        <v>0</v>
      </c>
      <c r="Q775" s="5">
        <f>IF(NOT(ISBLANK(Spreadsheet!AN775)),VLOOKUP(Spreadsheet!AN775,'Drop Downs'!$P$2:$R$16,3,FALSE),0)</f>
        <v>0</v>
      </c>
      <c r="R775" s="5">
        <f>IF(NOT(ISBLANK(Spreadsheet!AN775)),VLOOKUP(Spreadsheet!AN775,'Drop Downs'!$P$2:$R$16,2,FALSE),0)</f>
        <v>0</v>
      </c>
      <c r="S775" s="5" t="str">
        <f>IF(OR(M775&gt;K775,N775&gt;L775,O775&gt;K775, Q775&gt;K775,N775&gt;L775, P775&gt;L775, R775&gt;L775),"Member currently has a coverage election over what he/she needs.  Please add more dependents or adjust the coverage election.","")&amp;(IF(AND(NOT(ISBLANK(Spreadsheet!C775)),NOT(ISBLANK(Spreadsheet!D775)),ISBLANK(Spreadsheet!E775)),"Dependent lacks a relationship to member.Please select one from the drop-down.",""))</f>
        <v/>
      </c>
      <c r="T775" s="5" t="b">
        <f t="shared" si="53"/>
        <v>1</v>
      </c>
      <c r="U775" s="5" t="b">
        <f>OR(ISBLANK(Spreadsheet!C775),IF(NOT(ISBLANK(Spreadsheet!D775)),NOT(ISBLANK(Spreadsheet!E775)),TRUE))</f>
        <v>1</v>
      </c>
      <c r="V775" s="5" t="b">
        <f>OR(ISBLANK(Spreadsheet!C775), NOT(ISBLANK(Spreadsheet!I775)))</f>
        <v>1</v>
      </c>
      <c r="W775" s="5" t="b">
        <f>OR(ISBLANK(Spreadsheet!D775),NOT(ISBLANK(Spreadsheet!C775)))</f>
        <v>1</v>
      </c>
      <c r="X775" s="155" t="str">
        <f>REPT("0",MIN(FIND({1,2,3,4,5,6,7,8,9},Spreadsheet!C775&amp;"123456789"))-1)&amp;IF(ISBLANK(Spreadsheet!C775),"",SUMPRODUCT(MID(0&amp;Spreadsheet!C775,LARGE(INDEX(ISNUMBER(--MID(Spreadsheet!C775,ROW($1:$225),1))*
 ROW($1:$225),0),ROW($1:$225))+1,1)*10^ROW($1:$225)/10))</f>
        <v/>
      </c>
      <c r="Y775" s="5" t="b">
        <f>IF(NOT(ISBLANK(Spreadsheet!C775)),IF(AND(ISNUMBER(VALUE(Spreadsheet!C775)), LEN(Spreadsheet!C775)=9),TRUE,FALSE),TRUE)</f>
        <v>1</v>
      </c>
      <c r="Z775" s="155" t="str">
        <f>REPT("0",MIN(FIND({1,2,3,4,5,6,7,8,9},Spreadsheet!D775&amp;"123456789"))-1)&amp;IF(ISBLANK(Spreadsheet!D775),"",SUMPRODUCT(MID(0&amp;Spreadsheet!D775,LARGE(INDEX(ISNUMBER(--MID(Spreadsheet!D775,ROW($1:$225),1))*
 ROW($1:$225),0),ROW($1:$225))+1,1)*10^ROW($1:$225)/10))</f>
        <v/>
      </c>
      <c r="AA775" s="5" t="b">
        <f>IF(AND(NOT(ISBLANK(Spreadsheet!D775)),NOT(ISBLANK(Spreadsheet!C775))),IF(AND(ISNUMBER(VALUE(Spreadsheet!D775)), LEN(Spreadsheet!D775)=9),TRUE,FALSE),IF(AND(NOT(ISBLANK(Spreadsheet!D775)),ISBLANK(Spreadsheet!C775)),FALSE,TRUE))</f>
        <v>1</v>
      </c>
      <c r="AB775" s="5" t="b">
        <f>OR(ISBLANK(Spreadsheet!Y775),IF(NOT(ISBLANK(Spreadsheet!Y775)),LEN(Spreadsheet!Y775)=10,ISNUMBER(VALUE(Spreadsheet!Y775))))</f>
        <v>1</v>
      </c>
      <c r="AC775" s="5" t="b">
        <f>OR(ISBLANK(Spreadsheet!AI775), AND(NOT(ISBLANK(Spreadsheet!AJ775)), NOT(ISNUMBER(SEARCH("Waive",Spreadsheet!AJ775)))))</f>
        <v>1</v>
      </c>
      <c r="AD775" s="5" t="b">
        <f>OR(ISBLANK(Spreadsheet!AK775), AND(NOT(ISBLANK(Spreadsheet!AL775)), NOT(ISNUMBER(SEARCH("Waive",Spreadsheet!AL775)))))</f>
        <v>1</v>
      </c>
      <c r="AE775" s="5" t="b">
        <f>OR(ISBLANK(Spreadsheet!AM775), AND(NOT(ISBLANK(Spreadsheet!AN775)), NOT(ISNUMBER(SEARCH("Waive", Spreadsheet!AN775)))))</f>
        <v>1</v>
      </c>
      <c r="AF775" s="5" t="b">
        <f>OR(ISBLANK(Spreadsheet!C775), NOT(ISBLANK(Spreadsheet!D775)),NOT(ISBLANK(Spreadsheet!L775)))</f>
        <v>1</v>
      </c>
      <c r="AG775" s="5" t="b">
        <f>IF(AND(NOT(ISBLANK(Spreadsheet!C775)), NOT(ISBLANK(Spreadsheet!D775)),Spreadsheet!C775&lt;&gt;Spreadsheet!D775),IF(ISERROR(VLOOKUP(Spreadsheet!C775, Spreadsheet!$C$6:'Spreadsheet'!$C774,1,FALSE)), FALSE, TRUE),TRUE)</f>
        <v>1</v>
      </c>
      <c r="AH775" s="5" t="b">
        <f>Spreadsheet!$B$2=Spreadsheet!AD775</f>
        <v>1</v>
      </c>
      <c r="AI775" s="5" t="b">
        <f>IF(ISBLANK(Spreadsheet!G775),TRUE,IF(OR(LEN(Spreadsheet!G775)&gt;1,ISNUMBER(VALUE(Spreadsheet!G775))),FALSE,TRUE))</f>
        <v>1</v>
      </c>
      <c r="AJ775" s="5" t="b">
        <f>OR(ISBLANK(Spreadsheet!C775), NOT(ISBLANK(Spreadsheet!B775)), NOT(ISBLANK(Spreadsheet!D775)))</f>
        <v>1</v>
      </c>
      <c r="AK775" s="5" t="b">
        <f t="array" ref="AK775">IF(OR(AND(ISBLANK(Spreadsheet!E775),ISBLANK(Spreadsheet!D775),NOT(ISBLANK(Spreadsheet!C775))),AND(ISBLANK(Spreadsheet!E775),ISBLANK(Spreadsheet!D775),ISBLANK(Spreadsheet!C775))),TRUE,ISNUMBER(MATCH(TRUE,EXACT(Spreadsheet!E775,Relationships),0)))</f>
        <v>1</v>
      </c>
      <c r="AL775" s="5" t="b">
        <f>IF(NOT(ISBLANK(Spreadsheet!C775)),IF(OR(ISBLANK(Spreadsheet!F775),LEN(Spreadsheet!F775)&gt;40),FALSE,TRUE),TRUE)</f>
        <v>1</v>
      </c>
      <c r="AM775" s="5" t="b">
        <f>IF(NOT(ISBLANK(Spreadsheet!C775)),IF(OR(ISBLANK(Spreadsheet!H775),LEN(Spreadsheet!H775)&gt;40),FALSE,TRUE),TRUE)</f>
        <v>1</v>
      </c>
      <c r="AN775" s="5" t="b">
        <f t="array" ref="AN775">IF(ISBLANK(Spreadsheet!I775),TRUE,ISNUMBER(MATCH(TRUE,EXACT(Spreadsheet!I775,GenderValues),0)))</f>
        <v>1</v>
      </c>
      <c r="AO775" s="5" t="b">
        <f ca="1">IF(ISERROR(DATEVALUE(TEXT(Spreadsheet!J775,"mm/dd/yyyy")) &gt; TODAY()),IF(AND(ISBLANK(Spreadsheet!J775),ISBLANK(Spreadsheet!C775)),TRUE,FALSE),IF(DATEVALUE(TEXT(Spreadsheet!J775,"mm/dd/yyyy")) &gt; TODAY(),FALSE,TRUE))</f>
        <v>1</v>
      </c>
      <c r="AP775" s="5" t="b">
        <f>OR(ISBLANK(Spreadsheet!K775),LEN(Spreadsheet!K775)&lt;=100)</f>
        <v>1</v>
      </c>
      <c r="AQ775" s="5" t="b">
        <f t="array" ref="AQ775">IF(OR(AND(ISBLANK(Spreadsheet!L775),ISBLANK(Spreadsheet!C775)),AND(NOT(ISBLANK(Spreadsheet!C775)),NOT(ISBLANK(Spreadsheet!D775)))),TRUE,ISNUMBER(MATCH(TRUE,EXACT(Spreadsheet!L775,MaritalStatus),0)))</f>
        <v>1</v>
      </c>
      <c r="AR775" s="5" t="b">
        <f ca="1">IF(ISERROR(DATEVALUE(TEXT(Spreadsheet!M775,"mm/dd/yyyy")) &gt; TODAY()),IF(ISBLANK(Spreadsheet!M775),TRUE,FALSE),IF(DATEVALUE(TEXT(Spreadsheet!M775,"mm/dd/yyyy")) &gt; TODAY(),FALSE,TRUE))</f>
        <v>1</v>
      </c>
      <c r="AS775" s="5" t="b">
        <f>OR(ISBLANK(Spreadsheet!N775),LEN(Spreadsheet!N775)&lt;=100)</f>
        <v>1</v>
      </c>
      <c r="AT775" s="5" t="b">
        <f>OR(ISBLANK(Spreadsheet!O775),UPPER(Spreadsheet!O775)="YES")</f>
        <v>1</v>
      </c>
      <c r="AU775" s="5" t="b">
        <f>OR(ISBLANK(Spreadsheet!P775),UPPER(Spreadsheet!P775)="YES")</f>
        <v>1</v>
      </c>
      <c r="AV775" s="5" t="b">
        <f t="array" ref="AV775">IF(ISBLANK(Spreadsheet!Q775),TRUE,ISNUMBER(MATCH(TRUE,EXACT(Spreadsheet!Q775,OnGroupsPriorIns),0)))</f>
        <v>1</v>
      </c>
      <c r="AW775" s="5" t="b">
        <f>OR(ISBLANK(Spreadsheet!R775),UPPER(Spreadsheet!R775)="YES")</f>
        <v>1</v>
      </c>
      <c r="AX775" s="5" t="b">
        <f>OR(ISBLANK(Spreadsheet!S775),UPPER(Spreadsheet!S775)="YES")</f>
        <v>1</v>
      </c>
      <c r="AY775" s="5" t="b">
        <f>OR(AND(ISBLANK(Spreadsheet!C775),LEN(Spreadsheet!T775)=0),AND(NOT(ISBLANK(Spreadsheet!C775)),LEN(Spreadsheet!T775)&gt;0,LEN(Spreadsheet!T775)&lt;=50))</f>
        <v>1</v>
      </c>
      <c r="AZ775" s="5" t="b">
        <f>OR(LEN(Spreadsheet!U775)=0,AND(LEN(Spreadsheet!U775)&gt;0,LEN(Spreadsheet!U775)&lt;=50))</f>
        <v>1</v>
      </c>
      <c r="BA775" s="5" t="b">
        <f>OR(AND(ISBLANK(Spreadsheet!C775),LEN(Spreadsheet!V775)=0),AND(NOT(ISBLANK(Spreadsheet!C775)),LEN(Spreadsheet!V775)&gt;0,LEN(Spreadsheet!V775)&lt;=50))</f>
        <v>1</v>
      </c>
      <c r="BB775" s="5" t="b">
        <f t="array" ref="BB775">IF(AND(ISBLANK(Spreadsheet!C775),LEN(Spreadsheet!W775)=0),TRUE,ISNUMBER(MATCH(TRUE,EXACT(Spreadsheet!W775,States),0)))</f>
        <v>1</v>
      </c>
      <c r="BC775" s="5" t="b">
        <f>OR(AND(ISBLANK(Spreadsheet!C775),LEN(Spreadsheet!X775)=0),AND(NOT(ISBLANK(Spreadsheet!C775)),LEN(Spreadsheet!X775)&gt;0,LEN(Spreadsheet!X775)=5,ISNUMBER(VALUE(Spreadsheet!X775))))</f>
        <v>1</v>
      </c>
      <c r="BD775" s="5" t="b">
        <f>OR(ISBLANK(Spreadsheet!Z775),LEN(Spreadsheet!Z775)&lt;=50)</f>
        <v>1</v>
      </c>
      <c r="BE775" s="5" t="b">
        <f>ISBLANK(Spreadsheet!AA775)</f>
        <v>1</v>
      </c>
      <c r="BF775" s="5" t="b">
        <f>ISBLANK(Spreadsheet!AB775)</f>
        <v>1</v>
      </c>
      <c r="BG775" s="5" t="b">
        <f>IF(ISERROR(DATEVALUE(TEXT(Spreadsheet!AC775,"mm/dd/yyyy")) &gt; DATEVALUE(TEXT(Spreadsheet!J775,"mm/dd/yyyy"))),IF(OR(AND(ISBLANK(Spreadsheet!AC775),ISBLANK(Spreadsheet!C775)),AND(NOT(ISBLANK(Spreadsheet!C775)),ISBLANK(Spreadsheet!AC775),NOT(ISBLANK(Spreadsheet!D775)))),TRUE,FALSE),IF(DATEVALUE(TEXT(Spreadsheet!AC775,"mm/dd/yyyy")) &gt; DATEVALUE(TEXT(Spreadsheet!J775,"mm/dd/yyyy")),TRUE,FALSE))</f>
        <v>1</v>
      </c>
      <c r="BH775" s="5" t="b">
        <f>OR(AND(ISBLANK(Spreadsheet!C775),ISBLANK(Spreadsheet!AE775)),AND(NOT(ISBLANK(Spreadsheet!C775)),NOT(ISBLANK(Spreadsheet!D775)),ISBLANK(Spreadsheet!AE775)),AND(NOT(ISBLANK(Spreadsheet!C775)),ISBLANK(Spreadsheet!D775),NOT(ISBLANK(Spreadsheet!AE775)),LEN(Spreadsheet!AE775)&lt;=100))</f>
        <v>1</v>
      </c>
      <c r="BI775" s="5" t="b">
        <f t="array" ref="BI775">IF(ISBLANK(Spreadsheet!AF775),TRUE,ISNUMBER(MATCH(TRUE,EXACT(Spreadsheet!AF775,CobraShortReasons),0)))</f>
        <v>1</v>
      </c>
      <c r="BJ775" s="5" t="b">
        <f ca="1">IF(ISERROR(DATEVALUE(TEXT(Spreadsheet!AG775,"mm/dd/yyyy")) &gt; TODAY()),IF(ISBLANK(Spreadsheet!AG775),TRUE,FALSE),IF(DATEVALUE(TEXT(Spreadsheet!AG775,"mm/dd/yyyy")) &gt; TODAY(),FALSE,TRUE))</f>
        <v>1</v>
      </c>
      <c r="BK775" s="5" t="b">
        <f>OR(ISBLANK(Spreadsheet!AH775),LEN(Spreadsheet!AH775)&lt;=25)</f>
        <v>1</v>
      </c>
      <c r="BL775" s="5" t="b">
        <f t="array" aca="1" ref="BL775" ca="1">IF(ISBLANK(Spreadsheet!AI775),TRUE,ISNUMBER(MATCH(TRUE,EXACT(Spreadsheet!AI775,INDIRECT(Spreadsheet!$D$2)),0)))</f>
        <v>1</v>
      </c>
      <c r="BM775" s="5" t="b">
        <f t="array" aca="1" ref="BM775" ca="1">IF(ISBLANK(Spreadsheet!AJ775),TRUE,ISNUMBER(MATCH(TRUE,EXACT(Spreadsheet!AJ775,INDIRECT(Spreadsheet!BJ775)),0)))</f>
        <v>1</v>
      </c>
      <c r="BN775" s="5" t="b">
        <f t="array" ref="BN775">IF(ISBLANK(Spreadsheet!AK775),TRUE,ISNUMBER(MATCH(TRUE,EXACT(Spreadsheet!AK775,DentalPlans),0)))</f>
        <v>1</v>
      </c>
      <c r="BO775" s="5" t="b">
        <f t="array" aca="1" ref="BO775" ca="1">IF(ISBLANK(Spreadsheet!AL775),TRUE,ISNUMBER(MATCH(TRUE,EXACT(Spreadsheet!AL775,INDIRECT(Spreadsheet!BK775)),0)))</f>
        <v>1</v>
      </c>
      <c r="BP775" s="5" t="b">
        <f t="array" ref="BP775">IF(ISBLANK(Spreadsheet!AM775),TRUE,ISNUMBER(MATCH(TRUE,EXACT(Spreadsheet!AM775,VisionPlans),0)))</f>
        <v>1</v>
      </c>
      <c r="BQ775" s="5" t="b">
        <f t="array" aca="1" ref="BQ775" ca="1">IF(ISBLANK(Spreadsheet!AN775),TRUE,ISNUMBER(MATCH(TRUE,EXACT(Spreadsheet!AN775,INDIRECT(Spreadsheet!BL775)),0)))</f>
        <v>1</v>
      </c>
      <c r="BR775" s="5" t="b">
        <f t="array" ref="BR775">IF(ISBLANK(Spreadsheet!AO775),TRUE,ISNUMBER(MATCH(TRUE,EXACT(Spreadsheet!AO775,LifeBenefitClasses),0)))</f>
        <v>1</v>
      </c>
      <c r="BS775" s="5" t="b">
        <f>IF(OR(ISBLANK(Spreadsheet!AO775), Spreadsheet!AO775="Waive"),IF(ISBLANK(Spreadsheet!AP775),TRUE,FALSE),IF(OR(AND(NOT(ISBLANK(Spreadsheet!AO775)),ISBLANK(Spreadsheet!AP775)),NOT(ISNUMBER(VALUE(Spreadsheet!AP775)))),FALSE,IF(OR(AND(Spreadsheet!AP775&lt;6,MOD(Spreadsheet!AP775*10,5)=0), MOD(Spreadsheet!AP775,5000)=0),TRUE,FALSE)))</f>
        <v>1</v>
      </c>
      <c r="BT775" s="5" t="b">
        <f t="array" ref="BT775">IF(ISBLANK(Spreadsheet!AQ775),TRUE,ISNUMBER(MATCH(TRUE,EXACT(Spreadsheet!AQ775,EnrollWaive),0)))</f>
        <v>1</v>
      </c>
      <c r="BU775" s="5" t="b">
        <f t="array" ref="BU775">IF(ISBLANK(Spreadsheet!AR775),TRUE,ISNUMBER(MATCH(TRUE,EXACT(Spreadsheet!AR775,LifeBenefitClasses),0)))</f>
        <v>1</v>
      </c>
      <c r="BV775" s="5" t="b">
        <f>IF(OR(ISBLANK(Spreadsheet!AR775), Spreadsheet!AR775="Waive"),IF(ISBLANK(Spreadsheet!AS775),TRUE,FALSE),IF(OR(AND(NOT(ISBLANK(Spreadsheet!AR775)),ISBLANK(Spreadsheet!AS775)),NOT(ISNUMBER(VALUE(Spreadsheet!AS775)))),FALSE,IF(OR(AND(Spreadsheet!AS775&lt;6,MOD(Spreadsheet!AS775*10,5)=0), MOD(Spreadsheet!AS775,10000)=0),TRUE,FALSE)))</f>
        <v>1</v>
      </c>
      <c r="BW775" s="5" t="b">
        <f t="array" ref="BW775">IF(ISBLANK(Spreadsheet!AT775),TRUE,ISNUMBER(MATCH(TRUE,EXACT(Spreadsheet!AT775,LifeBenefitClasses),0)))</f>
        <v>1</v>
      </c>
      <c r="BX775" s="5" t="b">
        <f>IF(OR(ISBLANK(Spreadsheet!AT775), Spreadsheet!AT775="Waive"),IF(ISBLANK(Spreadsheet!AU775),TRUE,FALSE),IF(OR(AND(NOT(ISBLANK(Spreadsheet!AT775)),ISBLANK(Spreadsheet!AU775)),NOT(ISNUMBER(VALUE(Spreadsheet!AU775)))),FALSE,IF(AND(NOT(OR(ISBLANK(Spreadsheet!AT775),Spreadsheet!AT775="Waive")),NOT(OR(ISBLANK(Spreadsheet!AR775),Spreadsheet!AR775="Waive")),MOD(Spreadsheet!AU775,5000)=0, Spreadsheet!AU775&lt;=(Spreadsheet!AS775*0.5)),TRUE,FALSE)))</f>
        <v>1</v>
      </c>
      <c r="BY775" s="5" t="b">
        <f t="array" ref="BY775">IF(ISBLANK(Spreadsheet!AV775),TRUE,ISNUMBER(MATCH(TRUE,EXACT(Spreadsheet!AV775,EnrollWaive),0)))</f>
        <v>1</v>
      </c>
      <c r="BZ775" s="5" t="b">
        <f t="array" ref="BZ775">IF(ISBLANK(Spreadsheet!AW775),TRUE,ISNUMBER(MATCH(TRUE,EXACT(Spreadsheet!AW775,LifeBenefitClasses),0)))</f>
        <v>1</v>
      </c>
      <c r="CA775" s="5" t="b">
        <f t="array" ref="CA775">IF(ISBLANK(Spreadsheet!AX775),TRUE,ISNUMBER(MATCH(TRUE,EXACT(Spreadsheet!AX775,LifeBenefitClasses),0)))</f>
        <v>1</v>
      </c>
      <c r="CB775" s="5" t="b">
        <f t="array" ref="CB775">IF(ISBLANK(Spreadsheet!AY775),TRUE,ISNUMBER(MATCH(TRUE,EXACT(Spreadsheet!AY775,LifeBenefitClasses),0)))</f>
        <v>1</v>
      </c>
      <c r="CC775" s="5" t="b">
        <f t="array" ref="CC775">IF(ISBLANK(Spreadsheet!AZ775),TRUE,ISNUMBER(MATCH(TRUE,EXACT(Spreadsheet!AZ775,LifeBenefitClasses),0)))</f>
        <v>1</v>
      </c>
      <c r="CD775" s="5" t="b">
        <f t="array" ref="CD775">IF(ISBLANK(Spreadsheet!BA775),TRUE,ISNUMBER(MATCH(TRUE,EXACT(Spreadsheet!BA775,LifeBenefitClasses),0)))</f>
        <v>1</v>
      </c>
      <c r="CE775" s="5" t="b">
        <f>IF(OR(ISBLANK(Spreadsheet!BA775), Spreadsheet!BA775="Waive"),IF(ISBLANK(Spreadsheet!BB775),TRUE,FALSE),IF(OR(AND(NOT(ISBLANK(Spreadsheet!BA775)),ISBLANK(Spreadsheet!BB775)),NOT(ISNUMBER(VALUE(Spreadsheet!BB775))),ISBLANK(Spreadsheet!BC775),NOT(ISNUMBER(VALUE(Spreadsheet!BC775)))),FALSE,IF(AND(Spreadsheet!BB775&gt;=50000,Spreadsheet!BB775&lt;=250000,MOD(Spreadsheet!BB775,10000)=0,Spreadsheet!BB775&lt;=(10*Spreadsheet!BC775)),TRUE,FALSE)))</f>
        <v>1</v>
      </c>
      <c r="CF775" s="5" t="b">
        <f>IF(NOT(ISBLANK(Spreadsheet!BC775)),AND(ISNUMBER(VALUE(Spreadsheet!BC775)),Spreadsheet!BC775&gt;0),AND(OR(ISBLANK(Spreadsheet!AO775),Spreadsheet!AO775="Waive",AND(NOT(OR(ISBLANK(Spreadsheet!AO775),Spreadsheet!AO775="Waive")),Spreadsheet!AP775&gt;=6)),OR(ISBLANK(Spreadsheet!AR775),AND(NOT(OR(ISBLANK(Spreadsheet!AR775),Spreadsheet!AR775="Waive")),Spreadsheet!AS775&gt;=6)),OR(ISBLANK(Spreadsheet!AW775)),OR(ISBLANK(Spreadsheet!AX775)),OR(ISBLANK(Spreadsheet!AY775)),OR(ISBLANK(Spreadsheet!AZ775)),OR(ISBLANK(Spreadsheet!BA775),Spreadsheet!BA775="Waive")))</f>
        <v>1</v>
      </c>
      <c r="CG775" s="5" t="b">
        <f t="shared" ca="1" si="51"/>
        <v>1</v>
      </c>
    </row>
    <row r="776" spans="8:85" x14ac:dyDescent="0.3">
      <c r="H776" s="5">
        <f t="shared" ca="1" si="52"/>
        <v>2</v>
      </c>
      <c r="I776" s="5" t="str">
        <f t="shared" ref="I776:I785" ca="1" si="54">IF(Y776,"",Y$1&amp;" ")&amp;IF(AA776,"",AA$1&amp;" ")&amp;IF(T776,"",T$1&amp;" ")&amp;IF(U776,"",U$1&amp;" ")&amp;IF(V776,"",V$1&amp;" ")&amp;IF(W776,"",W$1&amp;" ")&amp;IF(AA776,"",AA$1&amp;" ")&amp;IF(AB776,"",AB$1&amp;" ")&amp;IF(AC776,"",AC$1&amp;" ")&amp;IF(AD776,"",AD$1&amp;" ")&amp;IF(AE776,"",AE$1&amp;" ")&amp;IF(AF776,"",AF$1&amp;" ")&amp;IF(AG776,"",AG$1&amp;" ")&amp;IF(AH776,"",AH$1&amp;" ")&amp;IF(AI776,"",AI$1&amp;" ")&amp;IF(AJ776,"",AJ$1&amp;" ")&amp;IF(AK776,"",AK$1&amp;" ")&amp;IF(AL776,"",AL$1&amp;" ")&amp;IF(AM776,"",AM$1&amp;" ")&amp;IF(AN776,"",AN$1&amp;" ")&amp;IF(AO776,"",AO$1&amp;" ")&amp;IF(AP776,"",AP$1&amp;" ")&amp;IF(AQ776,"",AQ$1&amp;" ")&amp;IF(AR776,"",AR$1&amp;" ")&amp;IF(AS776,"",AS$1&amp;" ")&amp;IF(AT776,"",AT$1&amp;" ")&amp;IF(AU776,"",AU$1&amp;" ")&amp;IF(AV776,"",AV$1&amp;" ")&amp;IF(AW776,"",AW$1&amp;" ")&amp;IF(AX776,"",AX$1&amp;" ")&amp;IF(AY776,"",AY$1&amp;" ")&amp;IF(AZ776,"",AZ$1&amp;" ")&amp;IF(BA776,"",BA$1&amp;" ")&amp;IF(BB776,"",BB$1&amp;" ")&amp;IF(BC776,"",BC$1&amp;" ")&amp;IF(BD776,"",BD$1&amp;" ")&amp;IF(BE776,"",BE$1&amp;" ")&amp;IF(BF776,"",BF$1&amp;" ")&amp;IF(BG776,"",BG$1&amp;" ")&amp;IF(BH776,"",BH$1&amp;" ")&amp;IF(BI776,"",BI$1&amp;" ")&amp;IF(BJ776,"",BJ$1&amp;" ")&amp;IF(BK776,"",BK$1&amp;" ")&amp;IF(BL776,"",BL$1&amp;" ")&amp;IF(BM776,"",BM$1&amp;" ")&amp;IF(BN776,"",BN$1&amp;" ")&amp;IF(BO776,"",BO$1&amp;" ")&amp;IF(BP776,"",BP$1&amp;" ")&amp;IF(BQ776,"",BQ$1&amp;" ")&amp;IF(BR776,"",BR$1&amp;" ")&amp;IF(BS776,"",BS$1&amp;" ")&amp;IF(BT776,"",BT$1&amp;" ")&amp;IF(BU776,"",BU$1&amp;" ")&amp;IF(BV776,"",BV$1&amp;" ")&amp;IF(BW776,"",BW$1&amp;" ")&amp;IF(BX776,"",BX$1&amp;" ")&amp;IF(BY776,"",BY$1&amp;" ")&amp;IF(BZ776,"",BZ$1&amp;" ")&amp;IF(CA776,"",CA$1&amp;" ")&amp;IF(CB776,"",CB$1&amp;" ")&amp;IF(CC776,"",CC$1&amp;" ")&amp;IF(CD776,"",CD$1&amp;" ")&amp;IF(CE776,"",CE$1&amp;" ")&amp;IF(CF776,"",CF$1&amp;" ")</f>
        <v/>
      </c>
      <c r="J776" s="5" t="str">
        <f>IF(AND(NOT(ISBLANK(Spreadsheet!C776)),ISBLANK(Spreadsheet!D776)),Spreadsheet!F776&amp;" "&amp;Spreadsheet!H776,"")</f>
        <v/>
      </c>
      <c r="K776" s="5">
        <f>IF(AND(NOT(ISBLANK(Spreadsheet!C776)),ISBLANK(Spreadsheet!D776)),COUNTIFS(Spreadsheet!E777:E$786,"=Child",Spreadsheet!C777:C$786, "="&amp;Spreadsheet!C776) + COUNTIFS(Spreadsheet!E777:E$786,"=Step-child",Spreadsheet!C777:C$786, "="&amp;Spreadsheet!C776),0)</f>
        <v>0</v>
      </c>
      <c r="L776" s="5">
        <f>IF(NOT(ISBLANK(J776)),COUNTIFS(Spreadsheet!E777:E$786,"=Wife",Spreadsheet!C777:C$786, "="&amp;Spreadsheet!C776) + COUNTIFS(Spreadsheet!E777:E$786,"=Husband",Spreadsheet!C777:C$786, "="&amp;Spreadsheet!C776),0)</f>
        <v>0</v>
      </c>
      <c r="M776" s="5">
        <f>IF(NOT(ISBLANK(Spreadsheet!AJ776)),VLOOKUP(Spreadsheet!AJ776,'Drop Downs'!$P$2:$R$16,3,FALSE),0)</f>
        <v>0</v>
      </c>
      <c r="N776" s="5">
        <f>IF(NOT(ISBLANK(Spreadsheet!AJ776)), VLOOKUP(Spreadsheet!AJ776,'Drop Downs'!$P$2:$R$16,2,FALSE),0)</f>
        <v>0</v>
      </c>
      <c r="O776" s="5">
        <f>IF(NOT(ISBLANK(Spreadsheet!AL776)),VLOOKUP(Spreadsheet!AL776,'Drop Downs'!$P$2:$R$16,3,FALSE), 0)</f>
        <v>0</v>
      </c>
      <c r="P776" s="5">
        <f>IF(NOT(ISBLANK(Spreadsheet!AL776)),VLOOKUP(Spreadsheet!AL776,'Drop Downs'!$P$2:$R$16,2,FALSE),0)</f>
        <v>0</v>
      </c>
      <c r="Q776" s="5">
        <f>IF(NOT(ISBLANK(Spreadsheet!AN776)),VLOOKUP(Spreadsheet!AN776,'Drop Downs'!$P$2:$R$16,3,FALSE),0)</f>
        <v>0</v>
      </c>
      <c r="R776" s="5">
        <f>IF(NOT(ISBLANK(Spreadsheet!AN776)),VLOOKUP(Spreadsheet!AN776,'Drop Downs'!$P$2:$R$16,2,FALSE),0)</f>
        <v>0</v>
      </c>
      <c r="S776" s="5" t="str">
        <f>IF(OR(M776&gt;K776,N776&gt;L776,O776&gt;K776, Q776&gt;K776,N776&gt;L776, P776&gt;L776, R776&gt;L776),"Member currently has a coverage election over what he/she needs.  Please add more dependents or adjust the coverage election.","")&amp;(IF(AND(NOT(ISBLANK(Spreadsheet!C776)),NOT(ISBLANK(Spreadsheet!D776)),ISBLANK(Spreadsheet!E776)),"Dependent lacks a relationship to member.Please select one from the drop-down.",""))</f>
        <v/>
      </c>
      <c r="T776" s="5" t="b">
        <f t="shared" si="53"/>
        <v>1</v>
      </c>
      <c r="U776" s="5" t="b">
        <f>OR(ISBLANK(Spreadsheet!C776),IF(NOT(ISBLANK(Spreadsheet!D776)),NOT(ISBLANK(Spreadsheet!E776)),TRUE))</f>
        <v>1</v>
      </c>
      <c r="V776" s="5" t="b">
        <f>OR(ISBLANK(Spreadsheet!C776), NOT(ISBLANK(Spreadsheet!I776)))</f>
        <v>1</v>
      </c>
      <c r="W776" s="5" t="b">
        <f>OR(ISBLANK(Spreadsheet!D776),NOT(ISBLANK(Spreadsheet!C776)))</f>
        <v>1</v>
      </c>
      <c r="X776" s="155" t="str">
        <f>REPT("0",MIN(FIND({1,2,3,4,5,6,7,8,9},Spreadsheet!C776&amp;"123456789"))-1)&amp;IF(ISBLANK(Spreadsheet!C776),"",SUMPRODUCT(MID(0&amp;Spreadsheet!C776,LARGE(INDEX(ISNUMBER(--MID(Spreadsheet!C776,ROW($1:$225),1))*
 ROW($1:$225),0),ROW($1:$225))+1,1)*10^ROW($1:$225)/10))</f>
        <v/>
      </c>
      <c r="Y776" s="5" t="b">
        <f>IF(NOT(ISBLANK(Spreadsheet!C776)),IF(AND(ISNUMBER(VALUE(Spreadsheet!C776)), LEN(Spreadsheet!C776)=9),TRUE,FALSE),TRUE)</f>
        <v>1</v>
      </c>
      <c r="Z776" s="155" t="str">
        <f>REPT("0",MIN(FIND({1,2,3,4,5,6,7,8,9},Spreadsheet!D776&amp;"123456789"))-1)&amp;IF(ISBLANK(Spreadsheet!D776),"",SUMPRODUCT(MID(0&amp;Spreadsheet!D776,LARGE(INDEX(ISNUMBER(--MID(Spreadsheet!D776,ROW($1:$225),1))*
 ROW($1:$225),0),ROW($1:$225))+1,1)*10^ROW($1:$225)/10))</f>
        <v/>
      </c>
      <c r="AA776" s="5" t="b">
        <f>IF(AND(NOT(ISBLANK(Spreadsheet!D776)),NOT(ISBLANK(Spreadsheet!C776))),IF(AND(ISNUMBER(VALUE(Spreadsheet!D776)), LEN(Spreadsheet!D776)=9),TRUE,FALSE),IF(AND(NOT(ISBLANK(Spreadsheet!D776)),ISBLANK(Spreadsheet!C776)),FALSE,TRUE))</f>
        <v>1</v>
      </c>
      <c r="AB776" s="5" t="b">
        <f>OR(ISBLANK(Spreadsheet!Y776),IF(NOT(ISBLANK(Spreadsheet!Y776)),LEN(Spreadsheet!Y776)=10,ISNUMBER(VALUE(Spreadsheet!Y776))))</f>
        <v>1</v>
      </c>
      <c r="AC776" s="5" t="b">
        <f>OR(ISBLANK(Spreadsheet!AI776), AND(NOT(ISBLANK(Spreadsheet!AJ776)), NOT(ISNUMBER(SEARCH("Waive",Spreadsheet!AJ776)))))</f>
        <v>1</v>
      </c>
      <c r="AD776" s="5" t="b">
        <f>OR(ISBLANK(Spreadsheet!AK776), AND(NOT(ISBLANK(Spreadsheet!AL776)), NOT(ISNUMBER(SEARCH("Waive",Spreadsheet!AL776)))))</f>
        <v>1</v>
      </c>
      <c r="AE776" s="5" t="b">
        <f>OR(ISBLANK(Spreadsheet!AM776), AND(NOT(ISBLANK(Spreadsheet!AN776)), NOT(ISNUMBER(SEARCH("Waive", Spreadsheet!AN776)))))</f>
        <v>1</v>
      </c>
      <c r="AF776" s="5" t="b">
        <f>OR(ISBLANK(Spreadsheet!C776), NOT(ISBLANK(Spreadsheet!D776)),NOT(ISBLANK(Spreadsheet!L776)))</f>
        <v>1</v>
      </c>
      <c r="AG776" s="5" t="b">
        <f>IF(AND(NOT(ISBLANK(Spreadsheet!C776)), NOT(ISBLANK(Spreadsheet!D776)),Spreadsheet!C776&lt;&gt;Spreadsheet!D776),IF(ISERROR(VLOOKUP(Spreadsheet!C776, Spreadsheet!$C$6:'Spreadsheet'!$C775,1,FALSE)), FALSE, TRUE),TRUE)</f>
        <v>1</v>
      </c>
      <c r="AH776" s="5" t="b">
        <f>Spreadsheet!$B$2=Spreadsheet!AD776</f>
        <v>1</v>
      </c>
      <c r="AI776" s="5" t="b">
        <f>IF(ISBLANK(Spreadsheet!G776),TRUE,IF(OR(LEN(Spreadsheet!G776)&gt;1,ISNUMBER(VALUE(Spreadsheet!G776))),FALSE,TRUE))</f>
        <v>1</v>
      </c>
      <c r="AJ776" s="5" t="b">
        <f>OR(ISBLANK(Spreadsheet!C776), NOT(ISBLANK(Spreadsheet!B776)), NOT(ISBLANK(Spreadsheet!D776)))</f>
        <v>1</v>
      </c>
      <c r="AK776" s="5" t="b">
        <f t="array" ref="AK776">IF(OR(AND(ISBLANK(Spreadsheet!E776),ISBLANK(Spreadsheet!D776),NOT(ISBLANK(Spreadsheet!C776))),AND(ISBLANK(Spreadsheet!E776),ISBLANK(Spreadsheet!D776),ISBLANK(Spreadsheet!C776))),TRUE,ISNUMBER(MATCH(TRUE,EXACT(Spreadsheet!E776,Relationships),0)))</f>
        <v>1</v>
      </c>
      <c r="AL776" s="5" t="b">
        <f>IF(NOT(ISBLANK(Spreadsheet!C776)),IF(OR(ISBLANK(Spreadsheet!F776),LEN(Spreadsheet!F776)&gt;40),FALSE,TRUE),TRUE)</f>
        <v>1</v>
      </c>
      <c r="AM776" s="5" t="b">
        <f>IF(NOT(ISBLANK(Spreadsheet!C776)),IF(OR(ISBLANK(Spreadsheet!H776),LEN(Spreadsheet!H776)&gt;40),FALSE,TRUE),TRUE)</f>
        <v>1</v>
      </c>
      <c r="AN776" s="5" t="b">
        <f t="array" ref="AN776">IF(ISBLANK(Spreadsheet!I776),TRUE,ISNUMBER(MATCH(TRUE,EXACT(Spreadsheet!I776,GenderValues),0)))</f>
        <v>1</v>
      </c>
      <c r="AO776" s="5" t="b">
        <f ca="1">IF(ISERROR(DATEVALUE(TEXT(Spreadsheet!J776,"mm/dd/yyyy")) &gt; TODAY()),IF(AND(ISBLANK(Spreadsheet!J776),ISBLANK(Spreadsheet!C776)),TRUE,FALSE),IF(DATEVALUE(TEXT(Spreadsheet!J776,"mm/dd/yyyy")) &gt; TODAY(),FALSE,TRUE))</f>
        <v>1</v>
      </c>
      <c r="AP776" s="5" t="b">
        <f>OR(ISBLANK(Spreadsheet!K776),LEN(Spreadsheet!K776)&lt;=100)</f>
        <v>1</v>
      </c>
      <c r="AQ776" s="5" t="b">
        <f t="array" ref="AQ776">IF(OR(AND(ISBLANK(Spreadsheet!L776),ISBLANK(Spreadsheet!C776)),AND(NOT(ISBLANK(Spreadsheet!C776)),NOT(ISBLANK(Spreadsheet!D776)))),TRUE,ISNUMBER(MATCH(TRUE,EXACT(Spreadsheet!L776,MaritalStatus),0)))</f>
        <v>1</v>
      </c>
      <c r="AR776" s="5" t="b">
        <f ca="1">IF(ISERROR(DATEVALUE(TEXT(Spreadsheet!M776,"mm/dd/yyyy")) &gt; TODAY()),IF(ISBLANK(Spreadsheet!M776),TRUE,FALSE),IF(DATEVALUE(TEXT(Spreadsheet!M776,"mm/dd/yyyy")) &gt; TODAY(),FALSE,TRUE))</f>
        <v>1</v>
      </c>
      <c r="AS776" s="5" t="b">
        <f>OR(ISBLANK(Spreadsheet!N776),LEN(Spreadsheet!N776)&lt;=100)</f>
        <v>1</v>
      </c>
      <c r="AT776" s="5" t="b">
        <f>OR(ISBLANK(Spreadsheet!O776),UPPER(Spreadsheet!O776)="YES")</f>
        <v>1</v>
      </c>
      <c r="AU776" s="5" t="b">
        <f>OR(ISBLANK(Spreadsheet!P776),UPPER(Spreadsheet!P776)="YES")</f>
        <v>1</v>
      </c>
      <c r="AV776" s="5" t="b">
        <f t="array" ref="AV776">IF(ISBLANK(Spreadsheet!Q776),TRUE,ISNUMBER(MATCH(TRUE,EXACT(Spreadsheet!Q776,OnGroupsPriorIns),0)))</f>
        <v>1</v>
      </c>
      <c r="AW776" s="5" t="b">
        <f>OR(ISBLANK(Spreadsheet!R776),UPPER(Spreadsheet!R776)="YES")</f>
        <v>1</v>
      </c>
      <c r="AX776" s="5" t="b">
        <f>OR(ISBLANK(Spreadsheet!S776),UPPER(Spreadsheet!S776)="YES")</f>
        <v>1</v>
      </c>
      <c r="AY776" s="5" t="b">
        <f>OR(AND(ISBLANK(Spreadsheet!C776),LEN(Spreadsheet!T776)=0),AND(NOT(ISBLANK(Spreadsheet!C776)),LEN(Spreadsheet!T776)&gt;0,LEN(Spreadsheet!T776)&lt;=50))</f>
        <v>1</v>
      </c>
      <c r="AZ776" s="5" t="b">
        <f>OR(LEN(Spreadsheet!U776)=0,AND(LEN(Spreadsheet!U776)&gt;0,LEN(Spreadsheet!U776)&lt;=50))</f>
        <v>1</v>
      </c>
      <c r="BA776" s="5" t="b">
        <f>OR(AND(ISBLANK(Spreadsheet!C776),LEN(Spreadsheet!V776)=0),AND(NOT(ISBLANK(Spreadsheet!C776)),LEN(Spreadsheet!V776)&gt;0,LEN(Spreadsheet!V776)&lt;=50))</f>
        <v>1</v>
      </c>
      <c r="BB776" s="5" t="b">
        <f t="array" ref="BB776">IF(AND(ISBLANK(Spreadsheet!C776),LEN(Spreadsheet!W776)=0),TRUE,ISNUMBER(MATCH(TRUE,EXACT(Spreadsheet!W776,States),0)))</f>
        <v>1</v>
      </c>
      <c r="BC776" s="5" t="b">
        <f>OR(AND(ISBLANK(Spreadsheet!C776),LEN(Spreadsheet!X776)=0),AND(NOT(ISBLANK(Spreadsheet!C776)),LEN(Spreadsheet!X776)&gt;0,LEN(Spreadsheet!X776)=5,ISNUMBER(VALUE(Spreadsheet!X776))))</f>
        <v>1</v>
      </c>
      <c r="BD776" s="5" t="b">
        <f>OR(ISBLANK(Spreadsheet!Z776),LEN(Spreadsheet!Z776)&lt;=50)</f>
        <v>1</v>
      </c>
      <c r="BE776" s="5" t="b">
        <f>ISBLANK(Spreadsheet!AA776)</f>
        <v>1</v>
      </c>
      <c r="BF776" s="5" t="b">
        <f>ISBLANK(Spreadsheet!AB776)</f>
        <v>1</v>
      </c>
      <c r="BG776" s="5" t="b">
        <f>IF(ISERROR(DATEVALUE(TEXT(Spreadsheet!AC776,"mm/dd/yyyy")) &gt; DATEVALUE(TEXT(Spreadsheet!J776,"mm/dd/yyyy"))),IF(OR(AND(ISBLANK(Spreadsheet!AC776),ISBLANK(Spreadsheet!C776)),AND(NOT(ISBLANK(Spreadsheet!C776)),ISBLANK(Spreadsheet!AC776),NOT(ISBLANK(Spreadsheet!D776)))),TRUE,FALSE),IF(DATEVALUE(TEXT(Spreadsheet!AC776,"mm/dd/yyyy")) &gt; DATEVALUE(TEXT(Spreadsheet!J776,"mm/dd/yyyy")),TRUE,FALSE))</f>
        <v>1</v>
      </c>
      <c r="BH776" s="5" t="b">
        <f>OR(AND(ISBLANK(Spreadsheet!C776),ISBLANK(Spreadsheet!AE776)),AND(NOT(ISBLANK(Spreadsheet!C776)),NOT(ISBLANK(Spreadsheet!D776)),ISBLANK(Spreadsheet!AE776)),AND(NOT(ISBLANK(Spreadsheet!C776)),ISBLANK(Spreadsheet!D776),NOT(ISBLANK(Spreadsheet!AE776)),LEN(Spreadsheet!AE776)&lt;=100))</f>
        <v>1</v>
      </c>
      <c r="BI776" s="5" t="b">
        <f t="array" ref="BI776">IF(ISBLANK(Spreadsheet!AF776),TRUE,ISNUMBER(MATCH(TRUE,EXACT(Spreadsheet!AF776,CobraShortReasons),0)))</f>
        <v>1</v>
      </c>
      <c r="BJ776" s="5" t="b">
        <f ca="1">IF(ISERROR(DATEVALUE(TEXT(Spreadsheet!AG776,"mm/dd/yyyy")) &gt; TODAY()),IF(ISBLANK(Spreadsheet!AG776),TRUE,FALSE),IF(DATEVALUE(TEXT(Spreadsheet!AG776,"mm/dd/yyyy")) &gt; TODAY(),FALSE,TRUE))</f>
        <v>1</v>
      </c>
      <c r="BK776" s="5" t="b">
        <f>OR(ISBLANK(Spreadsheet!AH776),LEN(Spreadsheet!AH776)&lt;=25)</f>
        <v>1</v>
      </c>
      <c r="BL776" s="5" t="b">
        <f t="array" aca="1" ref="BL776" ca="1">IF(ISBLANK(Spreadsheet!AI776),TRUE,ISNUMBER(MATCH(TRUE,EXACT(Spreadsheet!AI776,INDIRECT(Spreadsheet!$D$2)),0)))</f>
        <v>1</v>
      </c>
      <c r="BM776" s="5" t="b">
        <f t="array" aca="1" ref="BM776" ca="1">IF(ISBLANK(Spreadsheet!AJ776),TRUE,ISNUMBER(MATCH(TRUE,EXACT(Spreadsheet!AJ776,INDIRECT(Spreadsheet!BJ776)),0)))</f>
        <v>1</v>
      </c>
      <c r="BN776" s="5" t="b">
        <f t="array" ref="BN776">IF(ISBLANK(Spreadsheet!AK776),TRUE,ISNUMBER(MATCH(TRUE,EXACT(Spreadsheet!AK776,DentalPlans),0)))</f>
        <v>1</v>
      </c>
      <c r="BO776" s="5" t="b">
        <f t="array" aca="1" ref="BO776" ca="1">IF(ISBLANK(Spreadsheet!AL776),TRUE,ISNUMBER(MATCH(TRUE,EXACT(Spreadsheet!AL776,INDIRECT(Spreadsheet!BK776)),0)))</f>
        <v>1</v>
      </c>
      <c r="BP776" s="5" t="b">
        <f t="array" ref="BP776">IF(ISBLANK(Spreadsheet!AM776),TRUE,ISNUMBER(MATCH(TRUE,EXACT(Spreadsheet!AM776,VisionPlans),0)))</f>
        <v>1</v>
      </c>
      <c r="BQ776" s="5" t="b">
        <f t="array" aca="1" ref="BQ776" ca="1">IF(ISBLANK(Spreadsheet!AN776),TRUE,ISNUMBER(MATCH(TRUE,EXACT(Spreadsheet!AN776,INDIRECT(Spreadsheet!BL776)),0)))</f>
        <v>1</v>
      </c>
      <c r="BR776" s="5" t="b">
        <f t="array" ref="BR776">IF(ISBLANK(Spreadsheet!AO776),TRUE,ISNUMBER(MATCH(TRUE,EXACT(Spreadsheet!AO776,LifeBenefitClasses),0)))</f>
        <v>1</v>
      </c>
      <c r="BS776" s="5" t="b">
        <f>IF(OR(ISBLANK(Spreadsheet!AO776), Spreadsheet!AO776="Waive"),IF(ISBLANK(Spreadsheet!AP776),TRUE,FALSE),IF(OR(AND(NOT(ISBLANK(Spreadsheet!AO776)),ISBLANK(Spreadsheet!AP776)),NOT(ISNUMBER(VALUE(Spreadsheet!AP776)))),FALSE,IF(OR(AND(Spreadsheet!AP776&lt;6,MOD(Spreadsheet!AP776*10,5)=0), MOD(Spreadsheet!AP776,5000)=0),TRUE,FALSE)))</f>
        <v>1</v>
      </c>
      <c r="BT776" s="5" t="b">
        <f t="array" ref="BT776">IF(ISBLANK(Spreadsheet!AQ776),TRUE,ISNUMBER(MATCH(TRUE,EXACT(Spreadsheet!AQ776,EnrollWaive),0)))</f>
        <v>1</v>
      </c>
      <c r="BU776" s="5" t="b">
        <f t="array" ref="BU776">IF(ISBLANK(Spreadsheet!AR776),TRUE,ISNUMBER(MATCH(TRUE,EXACT(Spreadsheet!AR776,LifeBenefitClasses),0)))</f>
        <v>1</v>
      </c>
      <c r="BV776" s="5" t="b">
        <f>IF(OR(ISBLANK(Spreadsheet!AR776), Spreadsheet!AR776="Waive"),IF(ISBLANK(Spreadsheet!AS776),TRUE,FALSE),IF(OR(AND(NOT(ISBLANK(Spreadsheet!AR776)),ISBLANK(Spreadsheet!AS776)),NOT(ISNUMBER(VALUE(Spreadsheet!AS776)))),FALSE,IF(OR(AND(Spreadsheet!AS776&lt;6,MOD(Spreadsheet!AS776*10,5)=0), MOD(Spreadsheet!AS776,10000)=0),TRUE,FALSE)))</f>
        <v>1</v>
      </c>
      <c r="BW776" s="5" t="b">
        <f t="array" ref="BW776">IF(ISBLANK(Spreadsheet!AT776),TRUE,ISNUMBER(MATCH(TRUE,EXACT(Spreadsheet!AT776,LifeBenefitClasses),0)))</f>
        <v>1</v>
      </c>
      <c r="BX776" s="5" t="b">
        <f>IF(OR(ISBLANK(Spreadsheet!AT776), Spreadsheet!AT776="Waive"),IF(ISBLANK(Spreadsheet!AU776),TRUE,FALSE),IF(OR(AND(NOT(ISBLANK(Spreadsheet!AT776)),ISBLANK(Spreadsheet!AU776)),NOT(ISNUMBER(VALUE(Spreadsheet!AU776)))),FALSE,IF(AND(NOT(OR(ISBLANK(Spreadsheet!AT776),Spreadsheet!AT776="Waive")),NOT(OR(ISBLANK(Spreadsheet!AR776),Spreadsheet!AR776="Waive")),MOD(Spreadsheet!AU776,5000)=0, Spreadsheet!AU776&lt;=(Spreadsheet!AS776*0.5)),TRUE,FALSE)))</f>
        <v>1</v>
      </c>
      <c r="BY776" s="5" t="b">
        <f t="array" ref="BY776">IF(ISBLANK(Spreadsheet!AV776),TRUE,ISNUMBER(MATCH(TRUE,EXACT(Spreadsheet!AV776,EnrollWaive),0)))</f>
        <v>1</v>
      </c>
      <c r="BZ776" s="5" t="b">
        <f t="array" ref="BZ776">IF(ISBLANK(Spreadsheet!AW776),TRUE,ISNUMBER(MATCH(TRUE,EXACT(Spreadsheet!AW776,LifeBenefitClasses),0)))</f>
        <v>1</v>
      </c>
      <c r="CA776" s="5" t="b">
        <f t="array" ref="CA776">IF(ISBLANK(Spreadsheet!AX776),TRUE,ISNUMBER(MATCH(TRUE,EXACT(Spreadsheet!AX776,LifeBenefitClasses),0)))</f>
        <v>1</v>
      </c>
      <c r="CB776" s="5" t="b">
        <f t="array" ref="CB776">IF(ISBLANK(Spreadsheet!AY776),TRUE,ISNUMBER(MATCH(TRUE,EXACT(Spreadsheet!AY776,LifeBenefitClasses),0)))</f>
        <v>1</v>
      </c>
      <c r="CC776" s="5" t="b">
        <f t="array" ref="CC776">IF(ISBLANK(Spreadsheet!AZ776),TRUE,ISNUMBER(MATCH(TRUE,EXACT(Spreadsheet!AZ776,LifeBenefitClasses),0)))</f>
        <v>1</v>
      </c>
      <c r="CD776" s="5" t="b">
        <f t="array" ref="CD776">IF(ISBLANK(Spreadsheet!BA776),TRUE,ISNUMBER(MATCH(TRUE,EXACT(Spreadsheet!BA776,LifeBenefitClasses),0)))</f>
        <v>1</v>
      </c>
      <c r="CE776" s="5" t="b">
        <f>IF(OR(ISBLANK(Spreadsheet!BA776), Spreadsheet!BA776="Waive"),IF(ISBLANK(Spreadsheet!BB776),TRUE,FALSE),IF(OR(AND(NOT(ISBLANK(Spreadsheet!BA776)),ISBLANK(Spreadsheet!BB776)),NOT(ISNUMBER(VALUE(Spreadsheet!BB776))),ISBLANK(Spreadsheet!BC776),NOT(ISNUMBER(VALUE(Spreadsheet!BC776)))),FALSE,IF(AND(Spreadsheet!BB776&gt;=50000,Spreadsheet!BB776&lt;=250000,MOD(Spreadsheet!BB776,10000)=0,Spreadsheet!BB776&lt;=(10*Spreadsheet!BC776)),TRUE,FALSE)))</f>
        <v>1</v>
      </c>
      <c r="CF776" s="5" t="b">
        <f>IF(NOT(ISBLANK(Spreadsheet!BC776)),AND(ISNUMBER(VALUE(Spreadsheet!BC776)),Spreadsheet!BC776&gt;0),AND(OR(ISBLANK(Spreadsheet!AO776),Spreadsheet!AO776="Waive",AND(NOT(OR(ISBLANK(Spreadsheet!AO776),Spreadsheet!AO776="Waive")),Spreadsheet!AP776&gt;=6)),OR(ISBLANK(Spreadsheet!AR776),AND(NOT(OR(ISBLANK(Spreadsheet!AR776),Spreadsheet!AR776="Waive")),Spreadsheet!AS776&gt;=6)),OR(ISBLANK(Spreadsheet!AW776)),OR(ISBLANK(Spreadsheet!AX776)),OR(ISBLANK(Spreadsheet!AY776)),OR(ISBLANK(Spreadsheet!AZ776)),OR(ISBLANK(Spreadsheet!BA776),Spreadsheet!BA776="Waive")))</f>
        <v>1</v>
      </c>
      <c r="CG776" s="5" t="b">
        <f t="shared" ref="CG776:CG785" ca="1" si="55">NOT(ISERROR(H776))</f>
        <v>1</v>
      </c>
    </row>
    <row r="777" spans="8:85" x14ac:dyDescent="0.3">
      <c r="H777" s="5">
        <f t="shared" ca="1" si="52"/>
        <v>2</v>
      </c>
      <c r="I777" s="5" t="str">
        <f t="shared" ca="1" si="54"/>
        <v/>
      </c>
      <c r="J777" s="5" t="str">
        <f>IF(AND(NOT(ISBLANK(Spreadsheet!C777)),ISBLANK(Spreadsheet!D777)),Spreadsheet!F777&amp;" "&amp;Spreadsheet!H777,"")</f>
        <v/>
      </c>
      <c r="K777" s="5">
        <f>IF(AND(NOT(ISBLANK(Spreadsheet!C777)),ISBLANK(Spreadsheet!D777)),COUNTIFS(Spreadsheet!E778:E$786,"=Child",Spreadsheet!C778:C$786, "="&amp;Spreadsheet!C777) + COUNTIFS(Spreadsheet!E778:E$786,"=Step-child",Spreadsheet!C778:C$786, "="&amp;Spreadsheet!C777),0)</f>
        <v>0</v>
      </c>
      <c r="L777" s="5">
        <f>IF(NOT(ISBLANK(J777)),COUNTIFS(Spreadsheet!E778:E$786,"=Wife",Spreadsheet!C778:C$786, "="&amp;Spreadsheet!C777) + COUNTIFS(Spreadsheet!E778:E$786,"=Husband",Spreadsheet!C778:C$786, "="&amp;Spreadsheet!C777),0)</f>
        <v>0</v>
      </c>
      <c r="M777" s="5">
        <f>IF(NOT(ISBLANK(Spreadsheet!AJ777)),VLOOKUP(Spreadsheet!AJ777,'Drop Downs'!$P$2:$R$16,3,FALSE),0)</f>
        <v>0</v>
      </c>
      <c r="N777" s="5">
        <f>IF(NOT(ISBLANK(Spreadsheet!AJ777)), VLOOKUP(Spreadsheet!AJ777,'Drop Downs'!$P$2:$R$16,2,FALSE),0)</f>
        <v>0</v>
      </c>
      <c r="O777" s="5">
        <f>IF(NOT(ISBLANK(Spreadsheet!AL777)),VLOOKUP(Spreadsheet!AL777,'Drop Downs'!$P$2:$R$16,3,FALSE), 0)</f>
        <v>0</v>
      </c>
      <c r="P777" s="5">
        <f>IF(NOT(ISBLANK(Spreadsheet!AL777)),VLOOKUP(Spreadsheet!AL777,'Drop Downs'!$P$2:$R$16,2,FALSE),0)</f>
        <v>0</v>
      </c>
      <c r="Q777" s="5">
        <f>IF(NOT(ISBLANK(Spreadsheet!AN777)),VLOOKUP(Spreadsheet!AN777,'Drop Downs'!$P$2:$R$16,3,FALSE),0)</f>
        <v>0</v>
      </c>
      <c r="R777" s="5">
        <f>IF(NOT(ISBLANK(Spreadsheet!AN777)),VLOOKUP(Spreadsheet!AN777,'Drop Downs'!$P$2:$R$16,2,FALSE),0)</f>
        <v>0</v>
      </c>
      <c r="S777" s="5" t="str">
        <f>IF(OR(M777&gt;K777,N777&gt;L777,O777&gt;K777, Q777&gt;K777,N777&gt;L777, P777&gt;L777, R777&gt;L777),"Member currently has a coverage election over what he/she needs.  Please add more dependents or adjust the coverage election.","")&amp;(IF(AND(NOT(ISBLANK(Spreadsheet!C777)),NOT(ISBLANK(Spreadsheet!D777)),ISBLANK(Spreadsheet!E777)),"Dependent lacks a relationship to member.Please select one from the drop-down.",""))</f>
        <v/>
      </c>
      <c r="T777" s="5" t="b">
        <f t="shared" si="53"/>
        <v>1</v>
      </c>
      <c r="U777" s="5" t="b">
        <f>OR(ISBLANK(Spreadsheet!C777),IF(NOT(ISBLANK(Spreadsheet!D777)),NOT(ISBLANK(Spreadsheet!E777)),TRUE))</f>
        <v>1</v>
      </c>
      <c r="V777" s="5" t="b">
        <f>OR(ISBLANK(Spreadsheet!C777), NOT(ISBLANK(Spreadsheet!I777)))</f>
        <v>1</v>
      </c>
      <c r="W777" s="5" t="b">
        <f>OR(ISBLANK(Spreadsheet!D777),NOT(ISBLANK(Spreadsheet!C777)))</f>
        <v>1</v>
      </c>
      <c r="X777" s="155" t="str">
        <f>REPT("0",MIN(FIND({1,2,3,4,5,6,7,8,9},Spreadsheet!C777&amp;"123456789"))-1)&amp;IF(ISBLANK(Spreadsheet!C777),"",SUMPRODUCT(MID(0&amp;Spreadsheet!C777,LARGE(INDEX(ISNUMBER(--MID(Spreadsheet!C777,ROW($1:$225),1))*
 ROW($1:$225),0),ROW($1:$225))+1,1)*10^ROW($1:$225)/10))</f>
        <v/>
      </c>
      <c r="Y777" s="5" t="b">
        <f>IF(NOT(ISBLANK(Spreadsheet!C777)),IF(AND(ISNUMBER(VALUE(Spreadsheet!C777)), LEN(Spreadsheet!C777)=9),TRUE,FALSE),TRUE)</f>
        <v>1</v>
      </c>
      <c r="Z777" s="155" t="str">
        <f>REPT("0",MIN(FIND({1,2,3,4,5,6,7,8,9},Spreadsheet!D777&amp;"123456789"))-1)&amp;IF(ISBLANK(Spreadsheet!D777),"",SUMPRODUCT(MID(0&amp;Spreadsheet!D777,LARGE(INDEX(ISNUMBER(--MID(Spreadsheet!D777,ROW($1:$225),1))*
 ROW($1:$225),0),ROW($1:$225))+1,1)*10^ROW($1:$225)/10))</f>
        <v/>
      </c>
      <c r="AA777" s="5" t="b">
        <f>IF(AND(NOT(ISBLANK(Spreadsheet!D777)),NOT(ISBLANK(Spreadsheet!C777))),IF(AND(ISNUMBER(VALUE(Spreadsheet!D777)), LEN(Spreadsheet!D777)=9),TRUE,FALSE),IF(AND(NOT(ISBLANK(Spreadsheet!D777)),ISBLANK(Spreadsheet!C777)),FALSE,TRUE))</f>
        <v>1</v>
      </c>
      <c r="AB777" s="5" t="b">
        <f>OR(ISBLANK(Spreadsheet!Y777),IF(NOT(ISBLANK(Spreadsheet!Y777)),LEN(Spreadsheet!Y777)=10,ISNUMBER(VALUE(Spreadsheet!Y777))))</f>
        <v>1</v>
      </c>
      <c r="AC777" s="5" t="b">
        <f>OR(ISBLANK(Spreadsheet!AI777), AND(NOT(ISBLANK(Spreadsheet!AJ777)), NOT(ISNUMBER(SEARCH("Waive",Spreadsheet!AJ777)))))</f>
        <v>1</v>
      </c>
      <c r="AD777" s="5" t="b">
        <f>OR(ISBLANK(Spreadsheet!AK777), AND(NOT(ISBLANK(Spreadsheet!AL777)), NOT(ISNUMBER(SEARCH("Waive",Spreadsheet!AL777)))))</f>
        <v>1</v>
      </c>
      <c r="AE777" s="5" t="b">
        <f>OR(ISBLANK(Spreadsheet!AM777), AND(NOT(ISBLANK(Spreadsheet!AN777)), NOT(ISNUMBER(SEARCH("Waive", Spreadsheet!AN777)))))</f>
        <v>1</v>
      </c>
      <c r="AF777" s="5" t="b">
        <f>OR(ISBLANK(Spreadsheet!C777), NOT(ISBLANK(Spreadsheet!D777)),NOT(ISBLANK(Spreadsheet!L777)))</f>
        <v>1</v>
      </c>
      <c r="AG777" s="5" t="b">
        <f>IF(AND(NOT(ISBLANK(Spreadsheet!C777)), NOT(ISBLANK(Spreadsheet!D777)),Spreadsheet!C777&lt;&gt;Spreadsheet!D777),IF(ISERROR(VLOOKUP(Spreadsheet!C777, Spreadsheet!$C$6:'Spreadsheet'!$C776,1,FALSE)), FALSE, TRUE),TRUE)</f>
        <v>1</v>
      </c>
      <c r="AH777" s="5" t="b">
        <f>Spreadsheet!$B$2=Spreadsheet!AD777</f>
        <v>1</v>
      </c>
      <c r="AI777" s="5" t="b">
        <f>IF(ISBLANK(Spreadsheet!G777),TRUE,IF(OR(LEN(Spreadsheet!G777)&gt;1,ISNUMBER(VALUE(Spreadsheet!G777))),FALSE,TRUE))</f>
        <v>1</v>
      </c>
      <c r="AJ777" s="5" t="b">
        <f>OR(ISBLANK(Spreadsheet!C777), NOT(ISBLANK(Spreadsheet!B777)), NOT(ISBLANK(Spreadsheet!D777)))</f>
        <v>1</v>
      </c>
      <c r="AK777" s="5" t="b">
        <f t="array" ref="AK777">IF(OR(AND(ISBLANK(Spreadsheet!E777),ISBLANK(Spreadsheet!D777),NOT(ISBLANK(Spreadsheet!C777))),AND(ISBLANK(Spreadsheet!E777),ISBLANK(Spreadsheet!D777),ISBLANK(Spreadsheet!C777))),TRUE,ISNUMBER(MATCH(TRUE,EXACT(Spreadsheet!E777,Relationships),0)))</f>
        <v>1</v>
      </c>
      <c r="AL777" s="5" t="b">
        <f>IF(NOT(ISBLANK(Spreadsheet!C777)),IF(OR(ISBLANK(Spreadsheet!F777),LEN(Spreadsheet!F777)&gt;40),FALSE,TRUE),TRUE)</f>
        <v>1</v>
      </c>
      <c r="AM777" s="5" t="b">
        <f>IF(NOT(ISBLANK(Spreadsheet!C777)),IF(OR(ISBLANK(Spreadsheet!H777),LEN(Spreadsheet!H777)&gt;40),FALSE,TRUE),TRUE)</f>
        <v>1</v>
      </c>
      <c r="AN777" s="5" t="b">
        <f t="array" ref="AN777">IF(ISBLANK(Spreadsheet!I777),TRUE,ISNUMBER(MATCH(TRUE,EXACT(Spreadsheet!I777,GenderValues),0)))</f>
        <v>1</v>
      </c>
      <c r="AO777" s="5" t="b">
        <f ca="1">IF(ISERROR(DATEVALUE(TEXT(Spreadsheet!J777,"mm/dd/yyyy")) &gt; TODAY()),IF(AND(ISBLANK(Spreadsheet!J777),ISBLANK(Spreadsheet!C777)),TRUE,FALSE),IF(DATEVALUE(TEXT(Spreadsheet!J777,"mm/dd/yyyy")) &gt; TODAY(),FALSE,TRUE))</f>
        <v>1</v>
      </c>
      <c r="AP777" s="5" t="b">
        <f>OR(ISBLANK(Spreadsheet!K777),LEN(Spreadsheet!K777)&lt;=100)</f>
        <v>1</v>
      </c>
      <c r="AQ777" s="5" t="b">
        <f t="array" ref="AQ777">IF(OR(AND(ISBLANK(Spreadsheet!L777),ISBLANK(Spreadsheet!C777)),AND(NOT(ISBLANK(Spreadsheet!C777)),NOT(ISBLANK(Spreadsheet!D777)))),TRUE,ISNUMBER(MATCH(TRUE,EXACT(Spreadsheet!L777,MaritalStatus),0)))</f>
        <v>1</v>
      </c>
      <c r="AR777" s="5" t="b">
        <f ca="1">IF(ISERROR(DATEVALUE(TEXT(Spreadsheet!M777,"mm/dd/yyyy")) &gt; TODAY()),IF(ISBLANK(Spreadsheet!M777),TRUE,FALSE),IF(DATEVALUE(TEXT(Spreadsheet!M777,"mm/dd/yyyy")) &gt; TODAY(),FALSE,TRUE))</f>
        <v>1</v>
      </c>
      <c r="AS777" s="5" t="b">
        <f>OR(ISBLANK(Spreadsheet!N777),LEN(Spreadsheet!N777)&lt;=100)</f>
        <v>1</v>
      </c>
      <c r="AT777" s="5" t="b">
        <f>OR(ISBLANK(Spreadsheet!O777),UPPER(Spreadsheet!O777)="YES")</f>
        <v>1</v>
      </c>
      <c r="AU777" s="5" t="b">
        <f>OR(ISBLANK(Spreadsheet!P777),UPPER(Spreadsheet!P777)="YES")</f>
        <v>1</v>
      </c>
      <c r="AV777" s="5" t="b">
        <f t="array" ref="AV777">IF(ISBLANK(Spreadsheet!Q777),TRUE,ISNUMBER(MATCH(TRUE,EXACT(Spreadsheet!Q777,OnGroupsPriorIns),0)))</f>
        <v>1</v>
      </c>
      <c r="AW777" s="5" t="b">
        <f>OR(ISBLANK(Spreadsheet!R777),UPPER(Spreadsheet!R777)="YES")</f>
        <v>1</v>
      </c>
      <c r="AX777" s="5" t="b">
        <f>OR(ISBLANK(Spreadsheet!S777),UPPER(Spreadsheet!S777)="YES")</f>
        <v>1</v>
      </c>
      <c r="AY777" s="5" t="b">
        <f>OR(AND(ISBLANK(Spreadsheet!C777),LEN(Spreadsheet!T777)=0),AND(NOT(ISBLANK(Spreadsheet!C777)),LEN(Spreadsheet!T777)&gt;0,LEN(Spreadsheet!T777)&lt;=50))</f>
        <v>1</v>
      </c>
      <c r="AZ777" s="5" t="b">
        <f>OR(LEN(Spreadsheet!U777)=0,AND(LEN(Spreadsheet!U777)&gt;0,LEN(Spreadsheet!U777)&lt;=50))</f>
        <v>1</v>
      </c>
      <c r="BA777" s="5" t="b">
        <f>OR(AND(ISBLANK(Spreadsheet!C777),LEN(Spreadsheet!V777)=0),AND(NOT(ISBLANK(Spreadsheet!C777)),LEN(Spreadsheet!V777)&gt;0,LEN(Spreadsheet!V777)&lt;=50))</f>
        <v>1</v>
      </c>
      <c r="BB777" s="5" t="b">
        <f t="array" ref="BB777">IF(AND(ISBLANK(Spreadsheet!C777),LEN(Spreadsheet!W777)=0),TRUE,ISNUMBER(MATCH(TRUE,EXACT(Spreadsheet!W777,States),0)))</f>
        <v>1</v>
      </c>
      <c r="BC777" s="5" t="b">
        <f>OR(AND(ISBLANK(Spreadsheet!C777),LEN(Spreadsheet!X777)=0),AND(NOT(ISBLANK(Spreadsheet!C777)),LEN(Spreadsheet!X777)&gt;0,LEN(Spreadsheet!X777)=5,ISNUMBER(VALUE(Spreadsheet!X777))))</f>
        <v>1</v>
      </c>
      <c r="BD777" s="5" t="b">
        <f>OR(ISBLANK(Spreadsheet!Z777),LEN(Spreadsheet!Z777)&lt;=50)</f>
        <v>1</v>
      </c>
      <c r="BE777" s="5" t="b">
        <f>ISBLANK(Spreadsheet!AA777)</f>
        <v>1</v>
      </c>
      <c r="BF777" s="5" t="b">
        <f>ISBLANK(Spreadsheet!AB777)</f>
        <v>1</v>
      </c>
      <c r="BG777" s="5" t="b">
        <f>IF(ISERROR(DATEVALUE(TEXT(Spreadsheet!AC777,"mm/dd/yyyy")) &gt; DATEVALUE(TEXT(Spreadsheet!J777,"mm/dd/yyyy"))),IF(OR(AND(ISBLANK(Spreadsheet!AC777),ISBLANK(Spreadsheet!C777)),AND(NOT(ISBLANK(Spreadsheet!C777)),ISBLANK(Spreadsheet!AC777),NOT(ISBLANK(Spreadsheet!D777)))),TRUE,FALSE),IF(DATEVALUE(TEXT(Spreadsheet!AC777,"mm/dd/yyyy")) &gt; DATEVALUE(TEXT(Spreadsheet!J777,"mm/dd/yyyy")),TRUE,FALSE))</f>
        <v>1</v>
      </c>
      <c r="BH777" s="5" t="b">
        <f>OR(AND(ISBLANK(Spreadsheet!C777),ISBLANK(Spreadsheet!AE777)),AND(NOT(ISBLANK(Spreadsheet!C777)),NOT(ISBLANK(Spreadsheet!D777)),ISBLANK(Spreadsheet!AE777)),AND(NOT(ISBLANK(Spreadsheet!C777)),ISBLANK(Spreadsheet!D777),NOT(ISBLANK(Spreadsheet!AE777)),LEN(Spreadsheet!AE777)&lt;=100))</f>
        <v>1</v>
      </c>
      <c r="BI777" s="5" t="b">
        <f t="array" ref="BI777">IF(ISBLANK(Spreadsheet!AF777),TRUE,ISNUMBER(MATCH(TRUE,EXACT(Spreadsheet!AF777,CobraShortReasons),0)))</f>
        <v>1</v>
      </c>
      <c r="BJ777" s="5" t="b">
        <f ca="1">IF(ISERROR(DATEVALUE(TEXT(Spreadsheet!AG777,"mm/dd/yyyy")) &gt; TODAY()),IF(ISBLANK(Spreadsheet!AG777),TRUE,FALSE),IF(DATEVALUE(TEXT(Spreadsheet!AG777,"mm/dd/yyyy")) &gt; TODAY(),FALSE,TRUE))</f>
        <v>1</v>
      </c>
      <c r="BK777" s="5" t="b">
        <f>OR(ISBLANK(Spreadsheet!AH777),LEN(Spreadsheet!AH777)&lt;=25)</f>
        <v>1</v>
      </c>
      <c r="BL777" s="5" t="b">
        <f t="array" aca="1" ref="BL777" ca="1">IF(ISBLANK(Spreadsheet!AI777),TRUE,ISNUMBER(MATCH(TRUE,EXACT(Spreadsheet!AI777,INDIRECT(Spreadsheet!$D$2)),0)))</f>
        <v>1</v>
      </c>
      <c r="BM777" s="5" t="b">
        <f t="array" aca="1" ref="BM777" ca="1">IF(ISBLANK(Spreadsheet!AJ777),TRUE,ISNUMBER(MATCH(TRUE,EXACT(Spreadsheet!AJ777,INDIRECT(Spreadsheet!BJ777)),0)))</f>
        <v>1</v>
      </c>
      <c r="BN777" s="5" t="b">
        <f t="array" ref="BN777">IF(ISBLANK(Spreadsheet!AK777),TRUE,ISNUMBER(MATCH(TRUE,EXACT(Spreadsheet!AK777,DentalPlans),0)))</f>
        <v>1</v>
      </c>
      <c r="BO777" s="5" t="b">
        <f t="array" aca="1" ref="BO777" ca="1">IF(ISBLANK(Spreadsheet!AL777),TRUE,ISNUMBER(MATCH(TRUE,EXACT(Spreadsheet!AL777,INDIRECT(Spreadsheet!BK777)),0)))</f>
        <v>1</v>
      </c>
      <c r="BP777" s="5" t="b">
        <f t="array" ref="BP777">IF(ISBLANK(Spreadsheet!AM777),TRUE,ISNUMBER(MATCH(TRUE,EXACT(Spreadsheet!AM777,VisionPlans),0)))</f>
        <v>1</v>
      </c>
      <c r="BQ777" s="5" t="b">
        <f t="array" aca="1" ref="BQ777" ca="1">IF(ISBLANK(Spreadsheet!AN777),TRUE,ISNUMBER(MATCH(TRUE,EXACT(Spreadsheet!AN777,INDIRECT(Spreadsheet!BL777)),0)))</f>
        <v>1</v>
      </c>
      <c r="BR777" s="5" t="b">
        <f t="array" ref="BR777">IF(ISBLANK(Spreadsheet!AO777),TRUE,ISNUMBER(MATCH(TRUE,EXACT(Spreadsheet!AO777,LifeBenefitClasses),0)))</f>
        <v>1</v>
      </c>
      <c r="BS777" s="5" t="b">
        <f>IF(OR(ISBLANK(Spreadsheet!AO777), Spreadsheet!AO777="Waive"),IF(ISBLANK(Spreadsheet!AP777),TRUE,FALSE),IF(OR(AND(NOT(ISBLANK(Spreadsheet!AO777)),ISBLANK(Spreadsheet!AP777)),NOT(ISNUMBER(VALUE(Spreadsheet!AP777)))),FALSE,IF(OR(AND(Spreadsheet!AP777&lt;6,MOD(Spreadsheet!AP777*10,5)=0), MOD(Spreadsheet!AP777,5000)=0),TRUE,FALSE)))</f>
        <v>1</v>
      </c>
      <c r="BT777" s="5" t="b">
        <f t="array" ref="BT777">IF(ISBLANK(Spreadsheet!AQ777),TRUE,ISNUMBER(MATCH(TRUE,EXACT(Spreadsheet!AQ777,EnrollWaive),0)))</f>
        <v>1</v>
      </c>
      <c r="BU777" s="5" t="b">
        <f t="array" ref="BU777">IF(ISBLANK(Spreadsheet!AR777),TRUE,ISNUMBER(MATCH(TRUE,EXACT(Spreadsheet!AR777,LifeBenefitClasses),0)))</f>
        <v>1</v>
      </c>
      <c r="BV777" s="5" t="b">
        <f>IF(OR(ISBLANK(Spreadsheet!AR777), Spreadsheet!AR777="Waive"),IF(ISBLANK(Spreadsheet!AS777),TRUE,FALSE),IF(OR(AND(NOT(ISBLANK(Spreadsheet!AR777)),ISBLANK(Spreadsheet!AS777)),NOT(ISNUMBER(VALUE(Spreadsheet!AS777)))),FALSE,IF(OR(AND(Spreadsheet!AS777&lt;6,MOD(Spreadsheet!AS777*10,5)=0), MOD(Spreadsheet!AS777,10000)=0),TRUE,FALSE)))</f>
        <v>1</v>
      </c>
      <c r="BW777" s="5" t="b">
        <f t="array" ref="BW777">IF(ISBLANK(Spreadsheet!AT777),TRUE,ISNUMBER(MATCH(TRUE,EXACT(Spreadsheet!AT777,LifeBenefitClasses),0)))</f>
        <v>1</v>
      </c>
      <c r="BX777" s="5" t="b">
        <f>IF(OR(ISBLANK(Spreadsheet!AT777), Spreadsheet!AT777="Waive"),IF(ISBLANK(Spreadsheet!AU777),TRUE,FALSE),IF(OR(AND(NOT(ISBLANK(Spreadsheet!AT777)),ISBLANK(Spreadsheet!AU777)),NOT(ISNUMBER(VALUE(Spreadsheet!AU777)))),FALSE,IF(AND(NOT(OR(ISBLANK(Spreadsheet!AT777),Spreadsheet!AT777="Waive")),NOT(OR(ISBLANK(Spreadsheet!AR777),Spreadsheet!AR777="Waive")),MOD(Spreadsheet!AU777,5000)=0, Spreadsheet!AU777&lt;=(Spreadsheet!AS777*0.5)),TRUE,FALSE)))</f>
        <v>1</v>
      </c>
      <c r="BY777" s="5" t="b">
        <f t="array" ref="BY777">IF(ISBLANK(Spreadsheet!AV777),TRUE,ISNUMBER(MATCH(TRUE,EXACT(Spreadsheet!AV777,EnrollWaive),0)))</f>
        <v>1</v>
      </c>
      <c r="BZ777" s="5" t="b">
        <f t="array" ref="BZ777">IF(ISBLANK(Spreadsheet!AW777),TRUE,ISNUMBER(MATCH(TRUE,EXACT(Spreadsheet!AW777,LifeBenefitClasses),0)))</f>
        <v>1</v>
      </c>
      <c r="CA777" s="5" t="b">
        <f t="array" ref="CA777">IF(ISBLANK(Spreadsheet!AX777),TRUE,ISNUMBER(MATCH(TRUE,EXACT(Spreadsheet!AX777,LifeBenefitClasses),0)))</f>
        <v>1</v>
      </c>
      <c r="CB777" s="5" t="b">
        <f t="array" ref="CB777">IF(ISBLANK(Spreadsheet!AY777),TRUE,ISNUMBER(MATCH(TRUE,EXACT(Spreadsheet!AY777,LifeBenefitClasses),0)))</f>
        <v>1</v>
      </c>
      <c r="CC777" s="5" t="b">
        <f t="array" ref="CC777">IF(ISBLANK(Spreadsheet!AZ777),TRUE,ISNUMBER(MATCH(TRUE,EXACT(Spreadsheet!AZ777,LifeBenefitClasses),0)))</f>
        <v>1</v>
      </c>
      <c r="CD777" s="5" t="b">
        <f t="array" ref="CD777">IF(ISBLANK(Spreadsheet!BA777),TRUE,ISNUMBER(MATCH(TRUE,EXACT(Spreadsheet!BA777,LifeBenefitClasses),0)))</f>
        <v>1</v>
      </c>
      <c r="CE777" s="5" t="b">
        <f>IF(OR(ISBLANK(Spreadsheet!BA777), Spreadsheet!BA777="Waive"),IF(ISBLANK(Spreadsheet!BB777),TRUE,FALSE),IF(OR(AND(NOT(ISBLANK(Spreadsheet!BA777)),ISBLANK(Spreadsheet!BB777)),NOT(ISNUMBER(VALUE(Spreadsheet!BB777))),ISBLANK(Spreadsheet!BC777),NOT(ISNUMBER(VALUE(Spreadsheet!BC777)))),FALSE,IF(AND(Spreadsheet!BB777&gt;=50000,Spreadsheet!BB777&lt;=250000,MOD(Spreadsheet!BB777,10000)=0,Spreadsheet!BB777&lt;=(10*Spreadsheet!BC777)),TRUE,FALSE)))</f>
        <v>1</v>
      </c>
      <c r="CF777" s="5" t="b">
        <f>IF(NOT(ISBLANK(Spreadsheet!BC777)),AND(ISNUMBER(VALUE(Spreadsheet!BC777)),Spreadsheet!BC777&gt;0),AND(OR(ISBLANK(Spreadsheet!AO777),Spreadsheet!AO777="Waive",AND(NOT(OR(ISBLANK(Spreadsheet!AO777),Spreadsheet!AO777="Waive")),Spreadsheet!AP777&gt;=6)),OR(ISBLANK(Spreadsheet!AR777),AND(NOT(OR(ISBLANK(Spreadsheet!AR777),Spreadsheet!AR777="Waive")),Spreadsheet!AS777&gt;=6)),OR(ISBLANK(Spreadsheet!AW777)),OR(ISBLANK(Spreadsheet!AX777)),OR(ISBLANK(Spreadsheet!AY777)),OR(ISBLANK(Spreadsheet!AZ777)),OR(ISBLANK(Spreadsheet!BA777),Spreadsheet!BA777="Waive")))</f>
        <v>1</v>
      </c>
      <c r="CG777" s="5" t="b">
        <f t="shared" ca="1" si="55"/>
        <v>1</v>
      </c>
    </row>
    <row r="778" spans="8:85" x14ac:dyDescent="0.3">
      <c r="H778" s="5">
        <f t="shared" ca="1" si="52"/>
        <v>2</v>
      </c>
      <c r="I778" s="5" t="str">
        <f t="shared" ca="1" si="54"/>
        <v/>
      </c>
      <c r="J778" s="5" t="str">
        <f>IF(AND(NOT(ISBLANK(Spreadsheet!C778)),ISBLANK(Spreadsheet!D778)),Spreadsheet!F778&amp;" "&amp;Spreadsheet!H778,"")</f>
        <v/>
      </c>
      <c r="K778" s="5">
        <f>IF(AND(NOT(ISBLANK(Spreadsheet!C778)),ISBLANK(Spreadsheet!D778)),COUNTIFS(Spreadsheet!E779:E$786,"=Child",Spreadsheet!C779:C$786, "="&amp;Spreadsheet!C778) + COUNTIFS(Spreadsheet!E779:E$786,"=Step-child",Spreadsheet!C779:C$786, "="&amp;Spreadsheet!C778),0)</f>
        <v>0</v>
      </c>
      <c r="L778" s="5">
        <f>IF(NOT(ISBLANK(J778)),COUNTIFS(Spreadsheet!E779:E$786,"=Wife",Spreadsheet!C779:C$786, "="&amp;Spreadsheet!C778) + COUNTIFS(Spreadsheet!E779:E$786,"=Husband",Spreadsheet!C779:C$786, "="&amp;Spreadsheet!C778),0)</f>
        <v>0</v>
      </c>
      <c r="M778" s="5">
        <f>IF(NOT(ISBLANK(Spreadsheet!AJ778)),VLOOKUP(Spreadsheet!AJ778,'Drop Downs'!$P$2:$R$16,3,FALSE),0)</f>
        <v>0</v>
      </c>
      <c r="N778" s="5">
        <f>IF(NOT(ISBLANK(Spreadsheet!AJ778)), VLOOKUP(Spreadsheet!AJ778,'Drop Downs'!$P$2:$R$16,2,FALSE),0)</f>
        <v>0</v>
      </c>
      <c r="O778" s="5">
        <f>IF(NOT(ISBLANK(Spreadsheet!AL778)),VLOOKUP(Spreadsheet!AL778,'Drop Downs'!$P$2:$R$16,3,FALSE), 0)</f>
        <v>0</v>
      </c>
      <c r="P778" s="5">
        <f>IF(NOT(ISBLANK(Spreadsheet!AL778)),VLOOKUP(Spreadsheet!AL778,'Drop Downs'!$P$2:$R$16,2,FALSE),0)</f>
        <v>0</v>
      </c>
      <c r="Q778" s="5">
        <f>IF(NOT(ISBLANK(Spreadsheet!AN778)),VLOOKUP(Spreadsheet!AN778,'Drop Downs'!$P$2:$R$16,3,FALSE),0)</f>
        <v>0</v>
      </c>
      <c r="R778" s="5">
        <f>IF(NOT(ISBLANK(Spreadsheet!AN778)),VLOOKUP(Spreadsheet!AN778,'Drop Downs'!$P$2:$R$16,2,FALSE),0)</f>
        <v>0</v>
      </c>
      <c r="S778" s="5" t="str">
        <f>IF(OR(M778&gt;K778,N778&gt;L778,O778&gt;K778, Q778&gt;K778,N778&gt;L778, P778&gt;L778, R778&gt;L778),"Member currently has a coverage election over what he/she needs.  Please add more dependents or adjust the coverage election.","")&amp;(IF(AND(NOT(ISBLANK(Spreadsheet!C778)),NOT(ISBLANK(Spreadsheet!D778)),ISBLANK(Spreadsheet!E778)),"Dependent lacks a relationship to member.Please select one from the drop-down.",""))</f>
        <v/>
      </c>
      <c r="T778" s="5" t="b">
        <f t="shared" si="53"/>
        <v>1</v>
      </c>
      <c r="U778" s="5" t="b">
        <f>OR(ISBLANK(Spreadsheet!C778),IF(NOT(ISBLANK(Spreadsheet!D778)),NOT(ISBLANK(Spreadsheet!E778)),TRUE))</f>
        <v>1</v>
      </c>
      <c r="V778" s="5" t="b">
        <f>OR(ISBLANK(Spreadsheet!C778), NOT(ISBLANK(Spreadsheet!I778)))</f>
        <v>1</v>
      </c>
      <c r="W778" s="5" t="b">
        <f>OR(ISBLANK(Spreadsheet!D778),NOT(ISBLANK(Spreadsheet!C778)))</f>
        <v>1</v>
      </c>
      <c r="X778" s="155" t="str">
        <f>REPT("0",MIN(FIND({1,2,3,4,5,6,7,8,9},Spreadsheet!C778&amp;"123456789"))-1)&amp;IF(ISBLANK(Spreadsheet!C778),"",SUMPRODUCT(MID(0&amp;Spreadsheet!C778,LARGE(INDEX(ISNUMBER(--MID(Spreadsheet!C778,ROW($1:$225),1))*
 ROW($1:$225),0),ROW($1:$225))+1,1)*10^ROW($1:$225)/10))</f>
        <v/>
      </c>
      <c r="Y778" s="5" t="b">
        <f>IF(NOT(ISBLANK(Spreadsheet!C778)),IF(AND(ISNUMBER(VALUE(Spreadsheet!C778)), LEN(Spreadsheet!C778)=9),TRUE,FALSE),TRUE)</f>
        <v>1</v>
      </c>
      <c r="Z778" s="155" t="str">
        <f>REPT("0",MIN(FIND({1,2,3,4,5,6,7,8,9},Spreadsheet!D778&amp;"123456789"))-1)&amp;IF(ISBLANK(Spreadsheet!D778),"",SUMPRODUCT(MID(0&amp;Spreadsheet!D778,LARGE(INDEX(ISNUMBER(--MID(Spreadsheet!D778,ROW($1:$225),1))*
 ROW($1:$225),0),ROW($1:$225))+1,1)*10^ROW($1:$225)/10))</f>
        <v/>
      </c>
      <c r="AA778" s="5" t="b">
        <f>IF(AND(NOT(ISBLANK(Spreadsheet!D778)),NOT(ISBLANK(Spreadsheet!C778))),IF(AND(ISNUMBER(VALUE(Spreadsheet!D778)), LEN(Spreadsheet!D778)=9),TRUE,FALSE),IF(AND(NOT(ISBLANK(Spreadsheet!D778)),ISBLANK(Spreadsheet!C778)),FALSE,TRUE))</f>
        <v>1</v>
      </c>
      <c r="AB778" s="5" t="b">
        <f>OR(ISBLANK(Spreadsheet!Y778),IF(NOT(ISBLANK(Spreadsheet!Y778)),LEN(Spreadsheet!Y778)=10,ISNUMBER(VALUE(Spreadsheet!Y778))))</f>
        <v>1</v>
      </c>
      <c r="AC778" s="5" t="b">
        <f>OR(ISBLANK(Spreadsheet!AI778), AND(NOT(ISBLANK(Spreadsheet!AJ778)), NOT(ISNUMBER(SEARCH("Waive",Spreadsheet!AJ778)))))</f>
        <v>1</v>
      </c>
      <c r="AD778" s="5" t="b">
        <f>OR(ISBLANK(Spreadsheet!AK778), AND(NOT(ISBLANK(Spreadsheet!AL778)), NOT(ISNUMBER(SEARCH("Waive",Spreadsheet!AL778)))))</f>
        <v>1</v>
      </c>
      <c r="AE778" s="5" t="b">
        <f>OR(ISBLANK(Spreadsheet!AM778), AND(NOT(ISBLANK(Spreadsheet!AN778)), NOT(ISNUMBER(SEARCH("Waive", Spreadsheet!AN778)))))</f>
        <v>1</v>
      </c>
      <c r="AF778" s="5" t="b">
        <f>OR(ISBLANK(Spreadsheet!C778), NOT(ISBLANK(Spreadsheet!D778)),NOT(ISBLANK(Spreadsheet!L778)))</f>
        <v>1</v>
      </c>
      <c r="AG778" s="5" t="b">
        <f>IF(AND(NOT(ISBLANK(Spreadsheet!C778)), NOT(ISBLANK(Spreadsheet!D778)),Spreadsheet!C778&lt;&gt;Spreadsheet!D778),IF(ISERROR(VLOOKUP(Spreadsheet!C778, Spreadsheet!$C$6:'Spreadsheet'!$C777,1,FALSE)), FALSE, TRUE),TRUE)</f>
        <v>1</v>
      </c>
      <c r="AH778" s="5" t="b">
        <f>Spreadsheet!$B$2=Spreadsheet!AD778</f>
        <v>1</v>
      </c>
      <c r="AI778" s="5" t="b">
        <f>IF(ISBLANK(Spreadsheet!G778),TRUE,IF(OR(LEN(Spreadsheet!G778)&gt;1,ISNUMBER(VALUE(Spreadsheet!G778))),FALSE,TRUE))</f>
        <v>1</v>
      </c>
      <c r="AJ778" s="5" t="b">
        <f>OR(ISBLANK(Spreadsheet!C778), NOT(ISBLANK(Spreadsheet!B778)), NOT(ISBLANK(Spreadsheet!D778)))</f>
        <v>1</v>
      </c>
      <c r="AK778" s="5" t="b">
        <f t="array" ref="AK778">IF(OR(AND(ISBLANK(Spreadsheet!E778),ISBLANK(Spreadsheet!D778),NOT(ISBLANK(Spreadsheet!C778))),AND(ISBLANK(Spreadsheet!E778),ISBLANK(Spreadsheet!D778),ISBLANK(Spreadsheet!C778))),TRUE,ISNUMBER(MATCH(TRUE,EXACT(Spreadsheet!E778,Relationships),0)))</f>
        <v>1</v>
      </c>
      <c r="AL778" s="5" t="b">
        <f>IF(NOT(ISBLANK(Spreadsheet!C778)),IF(OR(ISBLANK(Spreadsheet!F778),LEN(Spreadsheet!F778)&gt;40),FALSE,TRUE),TRUE)</f>
        <v>1</v>
      </c>
      <c r="AM778" s="5" t="b">
        <f>IF(NOT(ISBLANK(Spreadsheet!C778)),IF(OR(ISBLANK(Spreadsheet!H778),LEN(Spreadsheet!H778)&gt;40),FALSE,TRUE),TRUE)</f>
        <v>1</v>
      </c>
      <c r="AN778" s="5" t="b">
        <f t="array" ref="AN778">IF(ISBLANK(Spreadsheet!I778),TRUE,ISNUMBER(MATCH(TRUE,EXACT(Spreadsheet!I778,GenderValues),0)))</f>
        <v>1</v>
      </c>
      <c r="AO778" s="5" t="b">
        <f ca="1">IF(ISERROR(DATEVALUE(TEXT(Spreadsheet!J778,"mm/dd/yyyy")) &gt; TODAY()),IF(AND(ISBLANK(Spreadsheet!J778),ISBLANK(Spreadsheet!C778)),TRUE,FALSE),IF(DATEVALUE(TEXT(Spreadsheet!J778,"mm/dd/yyyy")) &gt; TODAY(),FALSE,TRUE))</f>
        <v>1</v>
      </c>
      <c r="AP778" s="5" t="b">
        <f>OR(ISBLANK(Spreadsheet!K778),LEN(Spreadsheet!K778)&lt;=100)</f>
        <v>1</v>
      </c>
      <c r="AQ778" s="5" t="b">
        <f t="array" ref="AQ778">IF(OR(AND(ISBLANK(Spreadsheet!L778),ISBLANK(Spreadsheet!C778)),AND(NOT(ISBLANK(Spreadsheet!C778)),NOT(ISBLANK(Spreadsheet!D778)))),TRUE,ISNUMBER(MATCH(TRUE,EXACT(Spreadsheet!L778,MaritalStatus),0)))</f>
        <v>1</v>
      </c>
      <c r="AR778" s="5" t="b">
        <f ca="1">IF(ISERROR(DATEVALUE(TEXT(Spreadsheet!M778,"mm/dd/yyyy")) &gt; TODAY()),IF(ISBLANK(Spreadsheet!M778),TRUE,FALSE),IF(DATEVALUE(TEXT(Spreadsheet!M778,"mm/dd/yyyy")) &gt; TODAY(),FALSE,TRUE))</f>
        <v>1</v>
      </c>
      <c r="AS778" s="5" t="b">
        <f>OR(ISBLANK(Spreadsheet!N778),LEN(Spreadsheet!N778)&lt;=100)</f>
        <v>1</v>
      </c>
      <c r="AT778" s="5" t="b">
        <f>OR(ISBLANK(Spreadsheet!O778),UPPER(Spreadsheet!O778)="YES")</f>
        <v>1</v>
      </c>
      <c r="AU778" s="5" t="b">
        <f>OR(ISBLANK(Spreadsheet!P778),UPPER(Spreadsheet!P778)="YES")</f>
        <v>1</v>
      </c>
      <c r="AV778" s="5" t="b">
        <f t="array" ref="AV778">IF(ISBLANK(Spreadsheet!Q778),TRUE,ISNUMBER(MATCH(TRUE,EXACT(Spreadsheet!Q778,OnGroupsPriorIns),0)))</f>
        <v>1</v>
      </c>
      <c r="AW778" s="5" t="b">
        <f>OR(ISBLANK(Spreadsheet!R778),UPPER(Spreadsheet!R778)="YES")</f>
        <v>1</v>
      </c>
      <c r="AX778" s="5" t="b">
        <f>OR(ISBLANK(Spreadsheet!S778),UPPER(Spreadsheet!S778)="YES")</f>
        <v>1</v>
      </c>
      <c r="AY778" s="5" t="b">
        <f>OR(AND(ISBLANK(Spreadsheet!C778),LEN(Spreadsheet!T778)=0),AND(NOT(ISBLANK(Spreadsheet!C778)),LEN(Spreadsheet!T778)&gt;0,LEN(Spreadsheet!T778)&lt;=50))</f>
        <v>1</v>
      </c>
      <c r="AZ778" s="5" t="b">
        <f>OR(LEN(Spreadsheet!U778)=0,AND(LEN(Spreadsheet!U778)&gt;0,LEN(Spreadsheet!U778)&lt;=50))</f>
        <v>1</v>
      </c>
      <c r="BA778" s="5" t="b">
        <f>OR(AND(ISBLANK(Spreadsheet!C778),LEN(Spreadsheet!V778)=0),AND(NOT(ISBLANK(Spreadsheet!C778)),LEN(Spreadsheet!V778)&gt;0,LEN(Spreadsheet!V778)&lt;=50))</f>
        <v>1</v>
      </c>
      <c r="BB778" s="5" t="b">
        <f t="array" ref="BB778">IF(AND(ISBLANK(Spreadsheet!C778),LEN(Spreadsheet!W778)=0),TRUE,ISNUMBER(MATCH(TRUE,EXACT(Spreadsheet!W778,States),0)))</f>
        <v>1</v>
      </c>
      <c r="BC778" s="5" t="b">
        <f>OR(AND(ISBLANK(Spreadsheet!C778),LEN(Spreadsheet!X778)=0),AND(NOT(ISBLANK(Spreadsheet!C778)),LEN(Spreadsheet!X778)&gt;0,LEN(Spreadsheet!X778)=5,ISNUMBER(VALUE(Spreadsheet!X778))))</f>
        <v>1</v>
      </c>
      <c r="BD778" s="5" t="b">
        <f>OR(ISBLANK(Spreadsheet!Z778),LEN(Spreadsheet!Z778)&lt;=50)</f>
        <v>1</v>
      </c>
      <c r="BE778" s="5" t="b">
        <f>ISBLANK(Spreadsheet!AA778)</f>
        <v>1</v>
      </c>
      <c r="BF778" s="5" t="b">
        <f>ISBLANK(Spreadsheet!AB778)</f>
        <v>1</v>
      </c>
      <c r="BG778" s="5" t="b">
        <f>IF(ISERROR(DATEVALUE(TEXT(Spreadsheet!AC778,"mm/dd/yyyy")) &gt; DATEVALUE(TEXT(Spreadsheet!J778,"mm/dd/yyyy"))),IF(OR(AND(ISBLANK(Spreadsheet!AC778),ISBLANK(Spreadsheet!C778)),AND(NOT(ISBLANK(Spreadsheet!C778)),ISBLANK(Spreadsheet!AC778),NOT(ISBLANK(Spreadsheet!D778)))),TRUE,FALSE),IF(DATEVALUE(TEXT(Spreadsheet!AC778,"mm/dd/yyyy")) &gt; DATEVALUE(TEXT(Spreadsheet!J778,"mm/dd/yyyy")),TRUE,FALSE))</f>
        <v>1</v>
      </c>
      <c r="BH778" s="5" t="b">
        <f>OR(AND(ISBLANK(Spreadsheet!C778),ISBLANK(Spreadsheet!AE778)),AND(NOT(ISBLANK(Spreadsheet!C778)),NOT(ISBLANK(Spreadsheet!D778)),ISBLANK(Spreadsheet!AE778)),AND(NOT(ISBLANK(Spreadsheet!C778)),ISBLANK(Spreadsheet!D778),NOT(ISBLANK(Spreadsheet!AE778)),LEN(Spreadsheet!AE778)&lt;=100))</f>
        <v>1</v>
      </c>
      <c r="BI778" s="5" t="b">
        <f t="array" ref="BI778">IF(ISBLANK(Spreadsheet!AF778),TRUE,ISNUMBER(MATCH(TRUE,EXACT(Spreadsheet!AF778,CobraShortReasons),0)))</f>
        <v>1</v>
      </c>
      <c r="BJ778" s="5" t="b">
        <f ca="1">IF(ISERROR(DATEVALUE(TEXT(Spreadsheet!AG778,"mm/dd/yyyy")) &gt; TODAY()),IF(ISBLANK(Spreadsheet!AG778),TRUE,FALSE),IF(DATEVALUE(TEXT(Spreadsheet!AG778,"mm/dd/yyyy")) &gt; TODAY(),FALSE,TRUE))</f>
        <v>1</v>
      </c>
      <c r="BK778" s="5" t="b">
        <f>OR(ISBLANK(Spreadsheet!AH778),LEN(Spreadsheet!AH778)&lt;=25)</f>
        <v>1</v>
      </c>
      <c r="BL778" s="5" t="b">
        <f t="array" aca="1" ref="BL778" ca="1">IF(ISBLANK(Spreadsheet!AI778),TRUE,ISNUMBER(MATCH(TRUE,EXACT(Spreadsheet!AI778,INDIRECT(Spreadsheet!$D$2)),0)))</f>
        <v>1</v>
      </c>
      <c r="BM778" s="5" t="b">
        <f t="array" aca="1" ref="BM778" ca="1">IF(ISBLANK(Spreadsheet!AJ778),TRUE,ISNUMBER(MATCH(TRUE,EXACT(Spreadsheet!AJ778,INDIRECT(Spreadsheet!BJ778)),0)))</f>
        <v>1</v>
      </c>
      <c r="BN778" s="5" t="b">
        <f t="array" ref="BN778">IF(ISBLANK(Spreadsheet!AK778),TRUE,ISNUMBER(MATCH(TRUE,EXACT(Spreadsheet!AK778,DentalPlans),0)))</f>
        <v>1</v>
      </c>
      <c r="BO778" s="5" t="b">
        <f t="array" aca="1" ref="BO778" ca="1">IF(ISBLANK(Spreadsheet!AL778),TRUE,ISNUMBER(MATCH(TRUE,EXACT(Spreadsheet!AL778,INDIRECT(Spreadsheet!BK778)),0)))</f>
        <v>1</v>
      </c>
      <c r="BP778" s="5" t="b">
        <f t="array" ref="BP778">IF(ISBLANK(Spreadsheet!AM778),TRUE,ISNUMBER(MATCH(TRUE,EXACT(Spreadsheet!AM778,VisionPlans),0)))</f>
        <v>1</v>
      </c>
      <c r="BQ778" s="5" t="b">
        <f t="array" aca="1" ref="BQ778" ca="1">IF(ISBLANK(Spreadsheet!AN778),TRUE,ISNUMBER(MATCH(TRUE,EXACT(Spreadsheet!AN778,INDIRECT(Spreadsheet!BL778)),0)))</f>
        <v>1</v>
      </c>
      <c r="BR778" s="5" t="b">
        <f t="array" ref="BR778">IF(ISBLANK(Spreadsheet!AO778),TRUE,ISNUMBER(MATCH(TRUE,EXACT(Spreadsheet!AO778,LifeBenefitClasses),0)))</f>
        <v>1</v>
      </c>
      <c r="BS778" s="5" t="b">
        <f>IF(OR(ISBLANK(Spreadsheet!AO778), Spreadsheet!AO778="Waive"),IF(ISBLANK(Spreadsheet!AP778),TRUE,FALSE),IF(OR(AND(NOT(ISBLANK(Spreadsheet!AO778)),ISBLANK(Spreadsheet!AP778)),NOT(ISNUMBER(VALUE(Spreadsheet!AP778)))),FALSE,IF(OR(AND(Spreadsheet!AP778&lt;6,MOD(Spreadsheet!AP778*10,5)=0), MOD(Spreadsheet!AP778,5000)=0),TRUE,FALSE)))</f>
        <v>1</v>
      </c>
      <c r="BT778" s="5" t="b">
        <f t="array" ref="BT778">IF(ISBLANK(Spreadsheet!AQ778),TRUE,ISNUMBER(MATCH(TRUE,EXACT(Spreadsheet!AQ778,EnrollWaive),0)))</f>
        <v>1</v>
      </c>
      <c r="BU778" s="5" t="b">
        <f t="array" ref="BU778">IF(ISBLANK(Spreadsheet!AR778),TRUE,ISNUMBER(MATCH(TRUE,EXACT(Spreadsheet!AR778,LifeBenefitClasses),0)))</f>
        <v>1</v>
      </c>
      <c r="BV778" s="5" t="b">
        <f>IF(OR(ISBLANK(Spreadsheet!AR778), Spreadsheet!AR778="Waive"),IF(ISBLANK(Spreadsheet!AS778),TRUE,FALSE),IF(OR(AND(NOT(ISBLANK(Spreadsheet!AR778)),ISBLANK(Spreadsheet!AS778)),NOT(ISNUMBER(VALUE(Spreadsheet!AS778)))),FALSE,IF(OR(AND(Spreadsheet!AS778&lt;6,MOD(Spreadsheet!AS778*10,5)=0), MOD(Spreadsheet!AS778,10000)=0),TRUE,FALSE)))</f>
        <v>1</v>
      </c>
      <c r="BW778" s="5" t="b">
        <f t="array" ref="BW778">IF(ISBLANK(Spreadsheet!AT778),TRUE,ISNUMBER(MATCH(TRUE,EXACT(Spreadsheet!AT778,LifeBenefitClasses),0)))</f>
        <v>1</v>
      </c>
      <c r="BX778" s="5" t="b">
        <f>IF(OR(ISBLANK(Spreadsheet!AT778), Spreadsheet!AT778="Waive"),IF(ISBLANK(Spreadsheet!AU778),TRUE,FALSE),IF(OR(AND(NOT(ISBLANK(Spreadsheet!AT778)),ISBLANK(Spreadsheet!AU778)),NOT(ISNUMBER(VALUE(Spreadsheet!AU778)))),FALSE,IF(AND(NOT(OR(ISBLANK(Spreadsheet!AT778),Spreadsheet!AT778="Waive")),NOT(OR(ISBLANK(Spreadsheet!AR778),Spreadsheet!AR778="Waive")),MOD(Spreadsheet!AU778,5000)=0, Spreadsheet!AU778&lt;=(Spreadsheet!AS778*0.5)),TRUE,FALSE)))</f>
        <v>1</v>
      </c>
      <c r="BY778" s="5" t="b">
        <f t="array" ref="BY778">IF(ISBLANK(Spreadsheet!AV778),TRUE,ISNUMBER(MATCH(TRUE,EXACT(Spreadsheet!AV778,EnrollWaive),0)))</f>
        <v>1</v>
      </c>
      <c r="BZ778" s="5" t="b">
        <f t="array" ref="BZ778">IF(ISBLANK(Spreadsheet!AW778),TRUE,ISNUMBER(MATCH(TRUE,EXACT(Spreadsheet!AW778,LifeBenefitClasses),0)))</f>
        <v>1</v>
      </c>
      <c r="CA778" s="5" t="b">
        <f t="array" ref="CA778">IF(ISBLANK(Spreadsheet!AX778),TRUE,ISNUMBER(MATCH(TRUE,EXACT(Spreadsheet!AX778,LifeBenefitClasses),0)))</f>
        <v>1</v>
      </c>
      <c r="CB778" s="5" t="b">
        <f t="array" ref="CB778">IF(ISBLANK(Spreadsheet!AY778),TRUE,ISNUMBER(MATCH(TRUE,EXACT(Spreadsheet!AY778,LifeBenefitClasses),0)))</f>
        <v>1</v>
      </c>
      <c r="CC778" s="5" t="b">
        <f t="array" ref="CC778">IF(ISBLANK(Spreadsheet!AZ778),TRUE,ISNUMBER(MATCH(TRUE,EXACT(Spreadsheet!AZ778,LifeBenefitClasses),0)))</f>
        <v>1</v>
      </c>
      <c r="CD778" s="5" t="b">
        <f t="array" ref="CD778">IF(ISBLANK(Spreadsheet!BA778),TRUE,ISNUMBER(MATCH(TRUE,EXACT(Spreadsheet!BA778,LifeBenefitClasses),0)))</f>
        <v>1</v>
      </c>
      <c r="CE778" s="5" t="b">
        <f>IF(OR(ISBLANK(Spreadsheet!BA778), Spreadsheet!BA778="Waive"),IF(ISBLANK(Spreadsheet!BB778),TRUE,FALSE),IF(OR(AND(NOT(ISBLANK(Spreadsheet!BA778)),ISBLANK(Spreadsheet!BB778)),NOT(ISNUMBER(VALUE(Spreadsheet!BB778))),ISBLANK(Spreadsheet!BC778),NOT(ISNUMBER(VALUE(Spreadsheet!BC778)))),FALSE,IF(AND(Spreadsheet!BB778&gt;=50000,Spreadsheet!BB778&lt;=250000,MOD(Spreadsheet!BB778,10000)=0,Spreadsheet!BB778&lt;=(10*Spreadsheet!BC778)),TRUE,FALSE)))</f>
        <v>1</v>
      </c>
      <c r="CF778" s="5" t="b">
        <f>IF(NOT(ISBLANK(Spreadsheet!BC778)),AND(ISNUMBER(VALUE(Spreadsheet!BC778)),Spreadsheet!BC778&gt;0),AND(OR(ISBLANK(Spreadsheet!AO778),Spreadsheet!AO778="Waive",AND(NOT(OR(ISBLANK(Spreadsheet!AO778),Spreadsheet!AO778="Waive")),Spreadsheet!AP778&gt;=6)),OR(ISBLANK(Spreadsheet!AR778),AND(NOT(OR(ISBLANK(Spreadsheet!AR778),Spreadsheet!AR778="Waive")),Spreadsheet!AS778&gt;=6)),OR(ISBLANK(Spreadsheet!AW778)),OR(ISBLANK(Spreadsheet!AX778)),OR(ISBLANK(Spreadsheet!AY778)),OR(ISBLANK(Spreadsheet!AZ778)),OR(ISBLANK(Spreadsheet!BA778),Spreadsheet!BA778="Waive")))</f>
        <v>1</v>
      </c>
      <c r="CG778" s="5" t="b">
        <f t="shared" ca="1" si="55"/>
        <v>1</v>
      </c>
    </row>
    <row r="779" spans="8:85" x14ac:dyDescent="0.3">
      <c r="H779" s="5">
        <f t="shared" ca="1" si="52"/>
        <v>2</v>
      </c>
      <c r="I779" s="5" t="str">
        <f t="shared" ca="1" si="54"/>
        <v/>
      </c>
      <c r="J779" s="5" t="str">
        <f>IF(AND(NOT(ISBLANK(Spreadsheet!C779)),ISBLANK(Spreadsheet!D779)),Spreadsheet!F779&amp;" "&amp;Spreadsheet!H779,"")</f>
        <v/>
      </c>
      <c r="K779" s="5">
        <f>IF(AND(NOT(ISBLANK(Spreadsheet!C779)),ISBLANK(Spreadsheet!D779)),COUNTIFS(Spreadsheet!E780:E$786,"=Child",Spreadsheet!C780:C$786, "="&amp;Spreadsheet!C779) + COUNTIFS(Spreadsheet!E780:E$786,"=Step-child",Spreadsheet!C780:C$786, "="&amp;Spreadsheet!C779),0)</f>
        <v>0</v>
      </c>
      <c r="L779" s="5">
        <f>IF(NOT(ISBLANK(J779)),COUNTIFS(Spreadsheet!E780:E$786,"=Wife",Spreadsheet!C780:C$786, "="&amp;Spreadsheet!C779) + COUNTIFS(Spreadsheet!E780:E$786,"=Husband",Spreadsheet!C780:C$786, "="&amp;Spreadsheet!C779),0)</f>
        <v>0</v>
      </c>
      <c r="M779" s="5">
        <f>IF(NOT(ISBLANK(Spreadsheet!AJ779)),VLOOKUP(Spreadsheet!AJ779,'Drop Downs'!$P$2:$R$16,3,FALSE),0)</f>
        <v>0</v>
      </c>
      <c r="N779" s="5">
        <f>IF(NOT(ISBLANK(Spreadsheet!AJ779)), VLOOKUP(Spreadsheet!AJ779,'Drop Downs'!$P$2:$R$16,2,FALSE),0)</f>
        <v>0</v>
      </c>
      <c r="O779" s="5">
        <f>IF(NOT(ISBLANK(Spreadsheet!AL779)),VLOOKUP(Spreadsheet!AL779,'Drop Downs'!$P$2:$R$16,3,FALSE), 0)</f>
        <v>0</v>
      </c>
      <c r="P779" s="5">
        <f>IF(NOT(ISBLANK(Spreadsheet!AL779)),VLOOKUP(Spreadsheet!AL779,'Drop Downs'!$P$2:$R$16,2,FALSE),0)</f>
        <v>0</v>
      </c>
      <c r="Q779" s="5">
        <f>IF(NOT(ISBLANK(Spreadsheet!AN779)),VLOOKUP(Spreadsheet!AN779,'Drop Downs'!$P$2:$R$16,3,FALSE),0)</f>
        <v>0</v>
      </c>
      <c r="R779" s="5">
        <f>IF(NOT(ISBLANK(Spreadsheet!AN779)),VLOOKUP(Spreadsheet!AN779,'Drop Downs'!$P$2:$R$16,2,FALSE),0)</f>
        <v>0</v>
      </c>
      <c r="S779" s="5" t="str">
        <f>IF(OR(M779&gt;K779,N779&gt;L779,O779&gt;K779, Q779&gt;K779,N779&gt;L779, P779&gt;L779, R779&gt;L779),"Member currently has a coverage election over what he/she needs.  Please add more dependents or adjust the coverage election.","")&amp;(IF(AND(NOT(ISBLANK(Spreadsheet!C779)),NOT(ISBLANK(Spreadsheet!D779)),ISBLANK(Spreadsheet!E779)),"Dependent lacks a relationship to member.Please select one from the drop-down.",""))</f>
        <v/>
      </c>
      <c r="T779" s="5" t="b">
        <f t="shared" si="53"/>
        <v>1</v>
      </c>
      <c r="U779" s="5" t="b">
        <f>OR(ISBLANK(Spreadsheet!C779),IF(NOT(ISBLANK(Spreadsheet!D779)),NOT(ISBLANK(Spreadsheet!E779)),TRUE))</f>
        <v>1</v>
      </c>
      <c r="V779" s="5" t="b">
        <f>OR(ISBLANK(Spreadsheet!C779), NOT(ISBLANK(Spreadsheet!I779)))</f>
        <v>1</v>
      </c>
      <c r="W779" s="5" t="b">
        <f>OR(ISBLANK(Spreadsheet!D779),NOT(ISBLANK(Spreadsheet!C779)))</f>
        <v>1</v>
      </c>
      <c r="X779" s="155" t="str">
        <f>REPT("0",MIN(FIND({1,2,3,4,5,6,7,8,9},Spreadsheet!C779&amp;"123456789"))-1)&amp;IF(ISBLANK(Spreadsheet!C779),"",SUMPRODUCT(MID(0&amp;Spreadsheet!C779,LARGE(INDEX(ISNUMBER(--MID(Spreadsheet!C779,ROW($1:$225),1))*
 ROW($1:$225),0),ROW($1:$225))+1,1)*10^ROW($1:$225)/10))</f>
        <v/>
      </c>
      <c r="Y779" s="5" t="b">
        <f>IF(NOT(ISBLANK(Spreadsheet!C779)),IF(AND(ISNUMBER(VALUE(Spreadsheet!C779)), LEN(Spreadsheet!C779)=9),TRUE,FALSE),TRUE)</f>
        <v>1</v>
      </c>
      <c r="Z779" s="155" t="str">
        <f>REPT("0",MIN(FIND({1,2,3,4,5,6,7,8,9},Spreadsheet!D779&amp;"123456789"))-1)&amp;IF(ISBLANK(Spreadsheet!D779),"",SUMPRODUCT(MID(0&amp;Spreadsheet!D779,LARGE(INDEX(ISNUMBER(--MID(Spreadsheet!D779,ROW($1:$225),1))*
 ROW($1:$225),0),ROW($1:$225))+1,1)*10^ROW($1:$225)/10))</f>
        <v/>
      </c>
      <c r="AA779" s="5" t="b">
        <f>IF(AND(NOT(ISBLANK(Spreadsheet!D779)),NOT(ISBLANK(Spreadsheet!C779))),IF(AND(ISNUMBER(VALUE(Spreadsheet!D779)), LEN(Spreadsheet!D779)=9),TRUE,FALSE),IF(AND(NOT(ISBLANK(Spreadsheet!D779)),ISBLANK(Spreadsheet!C779)),FALSE,TRUE))</f>
        <v>1</v>
      </c>
      <c r="AB779" s="5" t="b">
        <f>OR(ISBLANK(Spreadsheet!Y779),IF(NOT(ISBLANK(Spreadsheet!Y779)),LEN(Spreadsheet!Y779)=10,ISNUMBER(VALUE(Spreadsheet!Y779))))</f>
        <v>1</v>
      </c>
      <c r="AC779" s="5" t="b">
        <f>OR(ISBLANK(Spreadsheet!AI779), AND(NOT(ISBLANK(Spreadsheet!AJ779)), NOT(ISNUMBER(SEARCH("Waive",Spreadsheet!AJ779)))))</f>
        <v>1</v>
      </c>
      <c r="AD779" s="5" t="b">
        <f>OR(ISBLANK(Spreadsheet!AK779), AND(NOT(ISBLANK(Spreadsheet!AL779)), NOT(ISNUMBER(SEARCH("Waive",Spreadsheet!AL779)))))</f>
        <v>1</v>
      </c>
      <c r="AE779" s="5" t="b">
        <f>OR(ISBLANK(Spreadsheet!AM779), AND(NOT(ISBLANK(Spreadsheet!AN779)), NOT(ISNUMBER(SEARCH("Waive", Spreadsheet!AN779)))))</f>
        <v>1</v>
      </c>
      <c r="AF779" s="5" t="b">
        <f>OR(ISBLANK(Spreadsheet!C779), NOT(ISBLANK(Spreadsheet!D779)),NOT(ISBLANK(Spreadsheet!L779)))</f>
        <v>1</v>
      </c>
      <c r="AG779" s="5" t="b">
        <f>IF(AND(NOT(ISBLANK(Spreadsheet!C779)), NOT(ISBLANK(Spreadsheet!D779)),Spreadsheet!C779&lt;&gt;Spreadsheet!D779),IF(ISERROR(VLOOKUP(Spreadsheet!C779, Spreadsheet!$C$6:'Spreadsheet'!$C778,1,FALSE)), FALSE, TRUE),TRUE)</f>
        <v>1</v>
      </c>
      <c r="AH779" s="5" t="b">
        <f>Spreadsheet!$B$2=Spreadsheet!AD779</f>
        <v>1</v>
      </c>
      <c r="AI779" s="5" t="b">
        <f>IF(ISBLANK(Spreadsheet!G779),TRUE,IF(OR(LEN(Spreadsheet!G779)&gt;1,ISNUMBER(VALUE(Spreadsheet!G779))),FALSE,TRUE))</f>
        <v>1</v>
      </c>
      <c r="AJ779" s="5" t="b">
        <f>OR(ISBLANK(Spreadsheet!C779), NOT(ISBLANK(Spreadsheet!B779)), NOT(ISBLANK(Spreadsheet!D779)))</f>
        <v>1</v>
      </c>
      <c r="AK779" s="5" t="b">
        <f t="array" ref="AK779">IF(OR(AND(ISBLANK(Spreadsheet!E779),ISBLANK(Spreadsheet!D779),NOT(ISBLANK(Spreadsheet!C779))),AND(ISBLANK(Spreadsheet!E779),ISBLANK(Spreadsheet!D779),ISBLANK(Spreadsheet!C779))),TRUE,ISNUMBER(MATCH(TRUE,EXACT(Spreadsheet!E779,Relationships),0)))</f>
        <v>1</v>
      </c>
      <c r="AL779" s="5" t="b">
        <f>IF(NOT(ISBLANK(Spreadsheet!C779)),IF(OR(ISBLANK(Spreadsheet!F779),LEN(Spreadsheet!F779)&gt;40),FALSE,TRUE),TRUE)</f>
        <v>1</v>
      </c>
      <c r="AM779" s="5" t="b">
        <f>IF(NOT(ISBLANK(Spreadsheet!C779)),IF(OR(ISBLANK(Spreadsheet!H779),LEN(Spreadsheet!H779)&gt;40),FALSE,TRUE),TRUE)</f>
        <v>1</v>
      </c>
      <c r="AN779" s="5" t="b">
        <f t="array" ref="AN779">IF(ISBLANK(Spreadsheet!I779),TRUE,ISNUMBER(MATCH(TRUE,EXACT(Spreadsheet!I779,GenderValues),0)))</f>
        <v>1</v>
      </c>
      <c r="AO779" s="5" t="b">
        <f ca="1">IF(ISERROR(DATEVALUE(TEXT(Spreadsheet!J779,"mm/dd/yyyy")) &gt; TODAY()),IF(AND(ISBLANK(Spreadsheet!J779),ISBLANK(Spreadsheet!C779)),TRUE,FALSE),IF(DATEVALUE(TEXT(Spreadsheet!J779,"mm/dd/yyyy")) &gt; TODAY(),FALSE,TRUE))</f>
        <v>1</v>
      </c>
      <c r="AP779" s="5" t="b">
        <f>OR(ISBLANK(Spreadsheet!K779),LEN(Spreadsheet!K779)&lt;=100)</f>
        <v>1</v>
      </c>
      <c r="AQ779" s="5" t="b">
        <f t="array" ref="AQ779">IF(OR(AND(ISBLANK(Spreadsheet!L779),ISBLANK(Spreadsheet!C779)),AND(NOT(ISBLANK(Spreadsheet!C779)),NOT(ISBLANK(Spreadsheet!D779)))),TRUE,ISNUMBER(MATCH(TRUE,EXACT(Spreadsheet!L779,MaritalStatus),0)))</f>
        <v>1</v>
      </c>
      <c r="AR779" s="5" t="b">
        <f ca="1">IF(ISERROR(DATEVALUE(TEXT(Spreadsheet!M779,"mm/dd/yyyy")) &gt; TODAY()),IF(ISBLANK(Spreadsheet!M779),TRUE,FALSE),IF(DATEVALUE(TEXT(Spreadsheet!M779,"mm/dd/yyyy")) &gt; TODAY(),FALSE,TRUE))</f>
        <v>1</v>
      </c>
      <c r="AS779" s="5" t="b">
        <f>OR(ISBLANK(Spreadsheet!N779),LEN(Spreadsheet!N779)&lt;=100)</f>
        <v>1</v>
      </c>
      <c r="AT779" s="5" t="b">
        <f>OR(ISBLANK(Spreadsheet!O779),UPPER(Spreadsheet!O779)="YES")</f>
        <v>1</v>
      </c>
      <c r="AU779" s="5" t="b">
        <f>OR(ISBLANK(Spreadsheet!P779),UPPER(Spreadsheet!P779)="YES")</f>
        <v>1</v>
      </c>
      <c r="AV779" s="5" t="b">
        <f t="array" ref="AV779">IF(ISBLANK(Spreadsheet!Q779),TRUE,ISNUMBER(MATCH(TRUE,EXACT(Spreadsheet!Q779,OnGroupsPriorIns),0)))</f>
        <v>1</v>
      </c>
      <c r="AW779" s="5" t="b">
        <f>OR(ISBLANK(Spreadsheet!R779),UPPER(Spreadsheet!R779)="YES")</f>
        <v>1</v>
      </c>
      <c r="AX779" s="5" t="b">
        <f>OR(ISBLANK(Spreadsheet!S779),UPPER(Spreadsheet!S779)="YES")</f>
        <v>1</v>
      </c>
      <c r="AY779" s="5" t="b">
        <f>OR(AND(ISBLANK(Spreadsheet!C779),LEN(Spreadsheet!T779)=0),AND(NOT(ISBLANK(Spreadsheet!C779)),LEN(Spreadsheet!T779)&gt;0,LEN(Spreadsheet!T779)&lt;=50))</f>
        <v>1</v>
      </c>
      <c r="AZ779" s="5" t="b">
        <f>OR(LEN(Spreadsheet!U779)=0,AND(LEN(Spreadsheet!U779)&gt;0,LEN(Spreadsheet!U779)&lt;=50))</f>
        <v>1</v>
      </c>
      <c r="BA779" s="5" t="b">
        <f>OR(AND(ISBLANK(Spreadsheet!C779),LEN(Spreadsheet!V779)=0),AND(NOT(ISBLANK(Spreadsheet!C779)),LEN(Spreadsheet!V779)&gt;0,LEN(Spreadsheet!V779)&lt;=50))</f>
        <v>1</v>
      </c>
      <c r="BB779" s="5" t="b">
        <f t="array" ref="BB779">IF(AND(ISBLANK(Spreadsheet!C779),LEN(Spreadsheet!W779)=0),TRUE,ISNUMBER(MATCH(TRUE,EXACT(Spreadsheet!W779,States),0)))</f>
        <v>1</v>
      </c>
      <c r="BC779" s="5" t="b">
        <f>OR(AND(ISBLANK(Spreadsheet!C779),LEN(Spreadsheet!X779)=0),AND(NOT(ISBLANK(Spreadsheet!C779)),LEN(Spreadsheet!X779)&gt;0,LEN(Spreadsheet!X779)=5,ISNUMBER(VALUE(Spreadsheet!X779))))</f>
        <v>1</v>
      </c>
      <c r="BD779" s="5" t="b">
        <f>OR(ISBLANK(Spreadsheet!Z779),LEN(Spreadsheet!Z779)&lt;=50)</f>
        <v>1</v>
      </c>
      <c r="BE779" s="5" t="b">
        <f>ISBLANK(Spreadsheet!AA779)</f>
        <v>1</v>
      </c>
      <c r="BF779" s="5" t="b">
        <f>ISBLANK(Spreadsheet!AB779)</f>
        <v>1</v>
      </c>
      <c r="BG779" s="5" t="b">
        <f>IF(ISERROR(DATEVALUE(TEXT(Spreadsheet!AC779,"mm/dd/yyyy")) &gt; DATEVALUE(TEXT(Spreadsheet!J779,"mm/dd/yyyy"))),IF(OR(AND(ISBLANK(Spreadsheet!AC779),ISBLANK(Spreadsheet!C779)),AND(NOT(ISBLANK(Spreadsheet!C779)),ISBLANK(Spreadsheet!AC779),NOT(ISBLANK(Spreadsheet!D779)))),TRUE,FALSE),IF(DATEVALUE(TEXT(Spreadsheet!AC779,"mm/dd/yyyy")) &gt; DATEVALUE(TEXT(Spreadsheet!J779,"mm/dd/yyyy")),TRUE,FALSE))</f>
        <v>1</v>
      </c>
      <c r="BH779" s="5" t="b">
        <f>OR(AND(ISBLANK(Spreadsheet!C779),ISBLANK(Spreadsheet!AE779)),AND(NOT(ISBLANK(Spreadsheet!C779)),NOT(ISBLANK(Spreadsheet!D779)),ISBLANK(Spreadsheet!AE779)),AND(NOT(ISBLANK(Spreadsheet!C779)),ISBLANK(Spreadsheet!D779),NOT(ISBLANK(Spreadsheet!AE779)),LEN(Spreadsheet!AE779)&lt;=100))</f>
        <v>1</v>
      </c>
      <c r="BI779" s="5" t="b">
        <f t="array" ref="BI779">IF(ISBLANK(Spreadsheet!AF779),TRUE,ISNUMBER(MATCH(TRUE,EXACT(Spreadsheet!AF779,CobraShortReasons),0)))</f>
        <v>1</v>
      </c>
      <c r="BJ779" s="5" t="b">
        <f ca="1">IF(ISERROR(DATEVALUE(TEXT(Spreadsheet!AG779,"mm/dd/yyyy")) &gt; TODAY()),IF(ISBLANK(Spreadsheet!AG779),TRUE,FALSE),IF(DATEVALUE(TEXT(Spreadsheet!AG779,"mm/dd/yyyy")) &gt; TODAY(),FALSE,TRUE))</f>
        <v>1</v>
      </c>
      <c r="BK779" s="5" t="b">
        <f>OR(ISBLANK(Spreadsheet!AH779),LEN(Spreadsheet!AH779)&lt;=25)</f>
        <v>1</v>
      </c>
      <c r="BL779" s="5" t="b">
        <f t="array" aca="1" ref="BL779" ca="1">IF(ISBLANK(Spreadsheet!AI779),TRUE,ISNUMBER(MATCH(TRUE,EXACT(Spreadsheet!AI779,INDIRECT(Spreadsheet!$D$2)),0)))</f>
        <v>1</v>
      </c>
      <c r="BM779" s="5" t="b">
        <f t="array" aca="1" ref="BM779" ca="1">IF(ISBLANK(Spreadsheet!AJ779),TRUE,ISNUMBER(MATCH(TRUE,EXACT(Spreadsheet!AJ779,INDIRECT(Spreadsheet!BJ779)),0)))</f>
        <v>1</v>
      </c>
      <c r="BN779" s="5" t="b">
        <f t="array" ref="BN779">IF(ISBLANK(Spreadsheet!AK779),TRUE,ISNUMBER(MATCH(TRUE,EXACT(Spreadsheet!AK779,DentalPlans),0)))</f>
        <v>1</v>
      </c>
      <c r="BO779" s="5" t="b">
        <f t="array" aca="1" ref="BO779" ca="1">IF(ISBLANK(Spreadsheet!AL779),TRUE,ISNUMBER(MATCH(TRUE,EXACT(Spreadsheet!AL779,INDIRECT(Spreadsheet!BK779)),0)))</f>
        <v>1</v>
      </c>
      <c r="BP779" s="5" t="b">
        <f t="array" ref="BP779">IF(ISBLANK(Spreadsheet!AM779),TRUE,ISNUMBER(MATCH(TRUE,EXACT(Spreadsheet!AM779,VisionPlans),0)))</f>
        <v>1</v>
      </c>
      <c r="BQ779" s="5" t="b">
        <f t="array" aca="1" ref="BQ779" ca="1">IF(ISBLANK(Spreadsheet!AN779),TRUE,ISNUMBER(MATCH(TRUE,EXACT(Spreadsheet!AN779,INDIRECT(Spreadsheet!BL779)),0)))</f>
        <v>1</v>
      </c>
      <c r="BR779" s="5" t="b">
        <f t="array" ref="BR779">IF(ISBLANK(Spreadsheet!AO779),TRUE,ISNUMBER(MATCH(TRUE,EXACT(Spreadsheet!AO779,LifeBenefitClasses),0)))</f>
        <v>1</v>
      </c>
      <c r="BS779" s="5" t="b">
        <f>IF(OR(ISBLANK(Spreadsheet!AO779), Spreadsheet!AO779="Waive"),IF(ISBLANK(Spreadsheet!AP779),TRUE,FALSE),IF(OR(AND(NOT(ISBLANK(Spreadsheet!AO779)),ISBLANK(Spreadsheet!AP779)),NOT(ISNUMBER(VALUE(Spreadsheet!AP779)))),FALSE,IF(OR(AND(Spreadsheet!AP779&lt;6,MOD(Spreadsheet!AP779*10,5)=0), MOD(Spreadsheet!AP779,5000)=0),TRUE,FALSE)))</f>
        <v>1</v>
      </c>
      <c r="BT779" s="5" t="b">
        <f t="array" ref="BT779">IF(ISBLANK(Spreadsheet!AQ779),TRUE,ISNUMBER(MATCH(TRUE,EXACT(Spreadsheet!AQ779,EnrollWaive),0)))</f>
        <v>1</v>
      </c>
      <c r="BU779" s="5" t="b">
        <f t="array" ref="BU779">IF(ISBLANK(Spreadsheet!AR779),TRUE,ISNUMBER(MATCH(TRUE,EXACT(Spreadsheet!AR779,LifeBenefitClasses),0)))</f>
        <v>1</v>
      </c>
      <c r="BV779" s="5" t="b">
        <f>IF(OR(ISBLANK(Spreadsheet!AR779), Spreadsheet!AR779="Waive"),IF(ISBLANK(Spreadsheet!AS779),TRUE,FALSE),IF(OR(AND(NOT(ISBLANK(Spreadsheet!AR779)),ISBLANK(Spreadsheet!AS779)),NOT(ISNUMBER(VALUE(Spreadsheet!AS779)))),FALSE,IF(OR(AND(Spreadsheet!AS779&lt;6,MOD(Spreadsheet!AS779*10,5)=0), MOD(Spreadsheet!AS779,10000)=0),TRUE,FALSE)))</f>
        <v>1</v>
      </c>
      <c r="BW779" s="5" t="b">
        <f t="array" ref="BW779">IF(ISBLANK(Spreadsheet!AT779),TRUE,ISNUMBER(MATCH(TRUE,EXACT(Spreadsheet!AT779,LifeBenefitClasses),0)))</f>
        <v>1</v>
      </c>
      <c r="BX779" s="5" t="b">
        <f>IF(OR(ISBLANK(Spreadsheet!AT779), Spreadsheet!AT779="Waive"),IF(ISBLANK(Spreadsheet!AU779),TRUE,FALSE),IF(OR(AND(NOT(ISBLANK(Spreadsheet!AT779)),ISBLANK(Spreadsheet!AU779)),NOT(ISNUMBER(VALUE(Spreadsheet!AU779)))),FALSE,IF(AND(NOT(OR(ISBLANK(Spreadsheet!AT779),Spreadsheet!AT779="Waive")),NOT(OR(ISBLANK(Spreadsheet!AR779),Spreadsheet!AR779="Waive")),MOD(Spreadsheet!AU779,5000)=0, Spreadsheet!AU779&lt;=(Spreadsheet!AS779*0.5)),TRUE,FALSE)))</f>
        <v>1</v>
      </c>
      <c r="BY779" s="5" t="b">
        <f t="array" ref="BY779">IF(ISBLANK(Spreadsheet!AV779),TRUE,ISNUMBER(MATCH(TRUE,EXACT(Spreadsheet!AV779,EnrollWaive),0)))</f>
        <v>1</v>
      </c>
      <c r="BZ779" s="5" t="b">
        <f t="array" ref="BZ779">IF(ISBLANK(Spreadsheet!AW779),TRUE,ISNUMBER(MATCH(TRUE,EXACT(Spreadsheet!AW779,LifeBenefitClasses),0)))</f>
        <v>1</v>
      </c>
      <c r="CA779" s="5" t="b">
        <f t="array" ref="CA779">IF(ISBLANK(Spreadsheet!AX779),TRUE,ISNUMBER(MATCH(TRUE,EXACT(Spreadsheet!AX779,LifeBenefitClasses),0)))</f>
        <v>1</v>
      </c>
      <c r="CB779" s="5" t="b">
        <f t="array" ref="CB779">IF(ISBLANK(Spreadsheet!AY779),TRUE,ISNUMBER(MATCH(TRUE,EXACT(Spreadsheet!AY779,LifeBenefitClasses),0)))</f>
        <v>1</v>
      </c>
      <c r="CC779" s="5" t="b">
        <f t="array" ref="CC779">IF(ISBLANK(Spreadsheet!AZ779),TRUE,ISNUMBER(MATCH(TRUE,EXACT(Spreadsheet!AZ779,LifeBenefitClasses),0)))</f>
        <v>1</v>
      </c>
      <c r="CD779" s="5" t="b">
        <f t="array" ref="CD779">IF(ISBLANK(Spreadsheet!BA779),TRUE,ISNUMBER(MATCH(TRUE,EXACT(Spreadsheet!BA779,LifeBenefitClasses),0)))</f>
        <v>1</v>
      </c>
      <c r="CE779" s="5" t="b">
        <f>IF(OR(ISBLANK(Spreadsheet!BA779), Spreadsheet!BA779="Waive"),IF(ISBLANK(Spreadsheet!BB779),TRUE,FALSE),IF(OR(AND(NOT(ISBLANK(Spreadsheet!BA779)),ISBLANK(Spreadsheet!BB779)),NOT(ISNUMBER(VALUE(Spreadsheet!BB779))),ISBLANK(Spreadsheet!BC779),NOT(ISNUMBER(VALUE(Spreadsheet!BC779)))),FALSE,IF(AND(Spreadsheet!BB779&gt;=50000,Spreadsheet!BB779&lt;=250000,MOD(Spreadsheet!BB779,10000)=0,Spreadsheet!BB779&lt;=(10*Spreadsheet!BC779)),TRUE,FALSE)))</f>
        <v>1</v>
      </c>
      <c r="CF779" s="5" t="b">
        <f>IF(NOT(ISBLANK(Spreadsheet!BC779)),AND(ISNUMBER(VALUE(Spreadsheet!BC779)),Spreadsheet!BC779&gt;0),AND(OR(ISBLANK(Spreadsheet!AO779),Spreadsheet!AO779="Waive",AND(NOT(OR(ISBLANK(Spreadsheet!AO779),Spreadsheet!AO779="Waive")),Spreadsheet!AP779&gt;=6)),OR(ISBLANK(Spreadsheet!AR779),AND(NOT(OR(ISBLANK(Spreadsheet!AR779),Spreadsheet!AR779="Waive")),Spreadsheet!AS779&gt;=6)),OR(ISBLANK(Spreadsheet!AW779)),OR(ISBLANK(Spreadsheet!AX779)),OR(ISBLANK(Spreadsheet!AY779)),OR(ISBLANK(Spreadsheet!AZ779)),OR(ISBLANK(Spreadsheet!BA779),Spreadsheet!BA779="Waive")))</f>
        <v>1</v>
      </c>
      <c r="CG779" s="5" t="b">
        <f t="shared" ca="1" si="55"/>
        <v>1</v>
      </c>
    </row>
    <row r="780" spans="8:85" x14ac:dyDescent="0.3">
      <c r="H780" s="5">
        <f t="shared" ca="1" si="52"/>
        <v>2</v>
      </c>
      <c r="I780" s="5" t="str">
        <f t="shared" ca="1" si="54"/>
        <v/>
      </c>
      <c r="J780" s="5" t="str">
        <f>IF(AND(NOT(ISBLANK(Spreadsheet!C780)),ISBLANK(Spreadsheet!D780)),Spreadsheet!F780&amp;" "&amp;Spreadsheet!H780,"")</f>
        <v/>
      </c>
      <c r="K780" s="5">
        <f>IF(AND(NOT(ISBLANK(Spreadsheet!C780)),ISBLANK(Spreadsheet!D780)),COUNTIFS(Spreadsheet!E781:E$786,"=Child",Spreadsheet!C781:C$786, "="&amp;Spreadsheet!C780) + COUNTIFS(Spreadsheet!E781:E$786,"=Step-child",Spreadsheet!C781:C$786, "="&amp;Spreadsheet!C780),0)</f>
        <v>0</v>
      </c>
      <c r="L780" s="5">
        <f>IF(NOT(ISBLANK(J780)),COUNTIFS(Spreadsheet!E781:E$786,"=Wife",Spreadsheet!C781:C$786, "="&amp;Spreadsheet!C780) + COUNTIFS(Spreadsheet!E781:E$786,"=Husband",Spreadsheet!C781:C$786, "="&amp;Spreadsheet!C780),0)</f>
        <v>0</v>
      </c>
      <c r="M780" s="5">
        <f>IF(NOT(ISBLANK(Spreadsheet!AJ780)),VLOOKUP(Spreadsheet!AJ780,'Drop Downs'!$P$2:$R$16,3,FALSE),0)</f>
        <v>0</v>
      </c>
      <c r="N780" s="5">
        <f>IF(NOT(ISBLANK(Spreadsheet!AJ780)), VLOOKUP(Spreadsheet!AJ780,'Drop Downs'!$P$2:$R$16,2,FALSE),0)</f>
        <v>0</v>
      </c>
      <c r="O780" s="5">
        <f>IF(NOT(ISBLANK(Spreadsheet!AL780)),VLOOKUP(Spreadsheet!AL780,'Drop Downs'!$P$2:$R$16,3,FALSE), 0)</f>
        <v>0</v>
      </c>
      <c r="P780" s="5">
        <f>IF(NOT(ISBLANK(Spreadsheet!AL780)),VLOOKUP(Spreadsheet!AL780,'Drop Downs'!$P$2:$R$16,2,FALSE),0)</f>
        <v>0</v>
      </c>
      <c r="Q780" s="5">
        <f>IF(NOT(ISBLANK(Spreadsheet!AN780)),VLOOKUP(Spreadsheet!AN780,'Drop Downs'!$P$2:$R$16,3,FALSE),0)</f>
        <v>0</v>
      </c>
      <c r="R780" s="5">
        <f>IF(NOT(ISBLANK(Spreadsheet!AN780)),VLOOKUP(Spreadsheet!AN780,'Drop Downs'!$P$2:$R$16,2,FALSE),0)</f>
        <v>0</v>
      </c>
      <c r="S780" s="5" t="str">
        <f>IF(OR(M780&gt;K780,N780&gt;L780,O780&gt;K780, Q780&gt;K780,N780&gt;L780, P780&gt;L780, R780&gt;L780),"Member currently has a coverage election over what he/she needs.  Please add more dependents or adjust the coverage election.","")&amp;(IF(AND(NOT(ISBLANK(Spreadsheet!C780)),NOT(ISBLANK(Spreadsheet!D780)),ISBLANK(Spreadsheet!E780)),"Dependent lacks a relationship to member.Please select one from the drop-down.",""))</f>
        <v/>
      </c>
      <c r="T780" s="5" t="b">
        <f t="shared" si="53"/>
        <v>1</v>
      </c>
      <c r="U780" s="5" t="b">
        <f>OR(ISBLANK(Spreadsheet!C780),IF(NOT(ISBLANK(Spreadsheet!D780)),NOT(ISBLANK(Spreadsheet!E780)),TRUE))</f>
        <v>1</v>
      </c>
      <c r="V780" s="5" t="b">
        <f>OR(ISBLANK(Spreadsheet!C780), NOT(ISBLANK(Spreadsheet!I780)))</f>
        <v>1</v>
      </c>
      <c r="W780" s="5" t="b">
        <f>OR(ISBLANK(Spreadsheet!D780),NOT(ISBLANK(Spreadsheet!C780)))</f>
        <v>1</v>
      </c>
      <c r="X780" s="155" t="str">
        <f>REPT("0",MIN(FIND({1,2,3,4,5,6,7,8,9},Spreadsheet!C780&amp;"123456789"))-1)&amp;IF(ISBLANK(Spreadsheet!C780),"",SUMPRODUCT(MID(0&amp;Spreadsheet!C780,LARGE(INDEX(ISNUMBER(--MID(Spreadsheet!C780,ROW($1:$225),1))*
 ROW($1:$225),0),ROW($1:$225))+1,1)*10^ROW($1:$225)/10))</f>
        <v/>
      </c>
      <c r="Y780" s="5" t="b">
        <f>IF(NOT(ISBLANK(Spreadsheet!C780)),IF(AND(ISNUMBER(VALUE(Spreadsheet!C780)), LEN(Spreadsheet!C780)=9),TRUE,FALSE),TRUE)</f>
        <v>1</v>
      </c>
      <c r="Z780" s="155" t="str">
        <f>REPT("0",MIN(FIND({1,2,3,4,5,6,7,8,9},Spreadsheet!D780&amp;"123456789"))-1)&amp;IF(ISBLANK(Spreadsheet!D780),"",SUMPRODUCT(MID(0&amp;Spreadsheet!D780,LARGE(INDEX(ISNUMBER(--MID(Spreadsheet!D780,ROW($1:$225),1))*
 ROW($1:$225),0),ROW($1:$225))+1,1)*10^ROW($1:$225)/10))</f>
        <v/>
      </c>
      <c r="AA780" s="5" t="b">
        <f>IF(AND(NOT(ISBLANK(Spreadsheet!D780)),NOT(ISBLANK(Spreadsheet!C780))),IF(AND(ISNUMBER(VALUE(Spreadsheet!D780)), LEN(Spreadsheet!D780)=9),TRUE,FALSE),IF(AND(NOT(ISBLANK(Spreadsheet!D780)),ISBLANK(Spreadsheet!C780)),FALSE,TRUE))</f>
        <v>1</v>
      </c>
      <c r="AB780" s="5" t="b">
        <f>OR(ISBLANK(Spreadsheet!Y780),IF(NOT(ISBLANK(Spreadsheet!Y780)),LEN(Spreadsheet!Y780)=10,ISNUMBER(VALUE(Spreadsheet!Y780))))</f>
        <v>1</v>
      </c>
      <c r="AC780" s="5" t="b">
        <f>OR(ISBLANK(Spreadsheet!AI780), AND(NOT(ISBLANK(Spreadsheet!AJ780)), NOT(ISNUMBER(SEARCH("Waive",Spreadsheet!AJ780)))))</f>
        <v>1</v>
      </c>
      <c r="AD780" s="5" t="b">
        <f>OR(ISBLANK(Spreadsheet!AK780), AND(NOT(ISBLANK(Spreadsheet!AL780)), NOT(ISNUMBER(SEARCH("Waive",Spreadsheet!AL780)))))</f>
        <v>1</v>
      </c>
      <c r="AE780" s="5" t="b">
        <f>OR(ISBLANK(Spreadsheet!AM780), AND(NOT(ISBLANK(Spreadsheet!AN780)), NOT(ISNUMBER(SEARCH("Waive", Spreadsheet!AN780)))))</f>
        <v>1</v>
      </c>
      <c r="AF780" s="5" t="b">
        <f>OR(ISBLANK(Spreadsheet!C780), NOT(ISBLANK(Spreadsheet!D780)),NOT(ISBLANK(Spreadsheet!L780)))</f>
        <v>1</v>
      </c>
      <c r="AG780" s="5" t="b">
        <f>IF(AND(NOT(ISBLANK(Spreadsheet!C780)), NOT(ISBLANK(Spreadsheet!D780)),Spreadsheet!C780&lt;&gt;Spreadsheet!D780),IF(ISERROR(VLOOKUP(Spreadsheet!C780, Spreadsheet!$C$6:'Spreadsheet'!$C779,1,FALSE)), FALSE, TRUE),TRUE)</f>
        <v>1</v>
      </c>
      <c r="AH780" s="5" t="b">
        <f>Spreadsheet!$B$2=Spreadsheet!AD780</f>
        <v>1</v>
      </c>
      <c r="AI780" s="5" t="b">
        <f>IF(ISBLANK(Spreadsheet!G780),TRUE,IF(OR(LEN(Spreadsheet!G780)&gt;1,ISNUMBER(VALUE(Spreadsheet!G780))),FALSE,TRUE))</f>
        <v>1</v>
      </c>
      <c r="AJ780" s="5" t="b">
        <f>OR(ISBLANK(Spreadsheet!C780), NOT(ISBLANK(Spreadsheet!B780)), NOT(ISBLANK(Spreadsheet!D780)))</f>
        <v>1</v>
      </c>
      <c r="AK780" s="5" t="b">
        <f t="array" ref="AK780">IF(OR(AND(ISBLANK(Spreadsheet!E780),ISBLANK(Spreadsheet!D780),NOT(ISBLANK(Spreadsheet!C780))),AND(ISBLANK(Spreadsheet!E780),ISBLANK(Spreadsheet!D780),ISBLANK(Spreadsheet!C780))),TRUE,ISNUMBER(MATCH(TRUE,EXACT(Spreadsheet!E780,Relationships),0)))</f>
        <v>1</v>
      </c>
      <c r="AL780" s="5" t="b">
        <f>IF(NOT(ISBLANK(Spreadsheet!C780)),IF(OR(ISBLANK(Spreadsheet!F780),LEN(Spreadsheet!F780)&gt;40),FALSE,TRUE),TRUE)</f>
        <v>1</v>
      </c>
      <c r="AM780" s="5" t="b">
        <f>IF(NOT(ISBLANK(Spreadsheet!C780)),IF(OR(ISBLANK(Spreadsheet!H780),LEN(Spreadsheet!H780)&gt;40),FALSE,TRUE),TRUE)</f>
        <v>1</v>
      </c>
      <c r="AN780" s="5" t="b">
        <f t="array" ref="AN780">IF(ISBLANK(Spreadsheet!I780),TRUE,ISNUMBER(MATCH(TRUE,EXACT(Spreadsheet!I780,GenderValues),0)))</f>
        <v>1</v>
      </c>
      <c r="AO780" s="5" t="b">
        <f ca="1">IF(ISERROR(DATEVALUE(TEXT(Spreadsheet!J780,"mm/dd/yyyy")) &gt; TODAY()),IF(AND(ISBLANK(Spreadsheet!J780),ISBLANK(Spreadsheet!C780)),TRUE,FALSE),IF(DATEVALUE(TEXT(Spreadsheet!J780,"mm/dd/yyyy")) &gt; TODAY(),FALSE,TRUE))</f>
        <v>1</v>
      </c>
      <c r="AP780" s="5" t="b">
        <f>OR(ISBLANK(Spreadsheet!K780),LEN(Spreadsheet!K780)&lt;=100)</f>
        <v>1</v>
      </c>
      <c r="AQ780" s="5" t="b">
        <f t="array" ref="AQ780">IF(OR(AND(ISBLANK(Spreadsheet!L780),ISBLANK(Spreadsheet!C780)),AND(NOT(ISBLANK(Spreadsheet!C780)),NOT(ISBLANK(Spreadsheet!D780)))),TRUE,ISNUMBER(MATCH(TRUE,EXACT(Spreadsheet!L780,MaritalStatus),0)))</f>
        <v>1</v>
      </c>
      <c r="AR780" s="5" t="b">
        <f ca="1">IF(ISERROR(DATEVALUE(TEXT(Spreadsheet!M780,"mm/dd/yyyy")) &gt; TODAY()),IF(ISBLANK(Spreadsheet!M780),TRUE,FALSE),IF(DATEVALUE(TEXT(Spreadsheet!M780,"mm/dd/yyyy")) &gt; TODAY(),FALSE,TRUE))</f>
        <v>1</v>
      </c>
      <c r="AS780" s="5" t="b">
        <f>OR(ISBLANK(Spreadsheet!N780),LEN(Spreadsheet!N780)&lt;=100)</f>
        <v>1</v>
      </c>
      <c r="AT780" s="5" t="b">
        <f>OR(ISBLANK(Spreadsheet!O780),UPPER(Spreadsheet!O780)="YES")</f>
        <v>1</v>
      </c>
      <c r="AU780" s="5" t="b">
        <f>OR(ISBLANK(Spreadsheet!P780),UPPER(Spreadsheet!P780)="YES")</f>
        <v>1</v>
      </c>
      <c r="AV780" s="5" t="b">
        <f t="array" ref="AV780">IF(ISBLANK(Spreadsheet!Q780),TRUE,ISNUMBER(MATCH(TRUE,EXACT(Spreadsheet!Q780,OnGroupsPriorIns),0)))</f>
        <v>1</v>
      </c>
      <c r="AW780" s="5" t="b">
        <f>OR(ISBLANK(Spreadsheet!R780),UPPER(Spreadsheet!R780)="YES")</f>
        <v>1</v>
      </c>
      <c r="AX780" s="5" t="b">
        <f>OR(ISBLANK(Spreadsheet!S780),UPPER(Spreadsheet!S780)="YES")</f>
        <v>1</v>
      </c>
      <c r="AY780" s="5" t="b">
        <f>OR(AND(ISBLANK(Spreadsheet!C780),LEN(Spreadsheet!T780)=0),AND(NOT(ISBLANK(Spreadsheet!C780)),LEN(Spreadsheet!T780)&gt;0,LEN(Spreadsheet!T780)&lt;=50))</f>
        <v>1</v>
      </c>
      <c r="AZ780" s="5" t="b">
        <f>OR(LEN(Spreadsheet!U780)=0,AND(LEN(Spreadsheet!U780)&gt;0,LEN(Spreadsheet!U780)&lt;=50))</f>
        <v>1</v>
      </c>
      <c r="BA780" s="5" t="b">
        <f>OR(AND(ISBLANK(Spreadsheet!C780),LEN(Spreadsheet!V780)=0),AND(NOT(ISBLANK(Spreadsheet!C780)),LEN(Spreadsheet!V780)&gt;0,LEN(Spreadsheet!V780)&lt;=50))</f>
        <v>1</v>
      </c>
      <c r="BB780" s="5" t="b">
        <f t="array" ref="BB780">IF(AND(ISBLANK(Spreadsheet!C780),LEN(Spreadsheet!W780)=0),TRUE,ISNUMBER(MATCH(TRUE,EXACT(Spreadsheet!W780,States),0)))</f>
        <v>1</v>
      </c>
      <c r="BC780" s="5" t="b">
        <f>OR(AND(ISBLANK(Spreadsheet!C780),LEN(Spreadsheet!X780)=0),AND(NOT(ISBLANK(Spreadsheet!C780)),LEN(Spreadsheet!X780)&gt;0,LEN(Spreadsheet!X780)=5,ISNUMBER(VALUE(Spreadsheet!X780))))</f>
        <v>1</v>
      </c>
      <c r="BD780" s="5" t="b">
        <f>OR(ISBLANK(Spreadsheet!Z780),LEN(Spreadsheet!Z780)&lt;=50)</f>
        <v>1</v>
      </c>
      <c r="BE780" s="5" t="b">
        <f>ISBLANK(Spreadsheet!AA780)</f>
        <v>1</v>
      </c>
      <c r="BF780" s="5" t="b">
        <f>ISBLANK(Spreadsheet!AB780)</f>
        <v>1</v>
      </c>
      <c r="BG780" s="5" t="b">
        <f>IF(ISERROR(DATEVALUE(TEXT(Spreadsheet!AC780,"mm/dd/yyyy")) &gt; DATEVALUE(TEXT(Spreadsheet!J780,"mm/dd/yyyy"))),IF(OR(AND(ISBLANK(Spreadsheet!AC780),ISBLANK(Spreadsheet!C780)),AND(NOT(ISBLANK(Spreadsheet!C780)),ISBLANK(Spreadsheet!AC780),NOT(ISBLANK(Spreadsheet!D780)))),TRUE,FALSE),IF(DATEVALUE(TEXT(Spreadsheet!AC780,"mm/dd/yyyy")) &gt; DATEVALUE(TEXT(Spreadsheet!J780,"mm/dd/yyyy")),TRUE,FALSE))</f>
        <v>1</v>
      </c>
      <c r="BH780" s="5" t="b">
        <f>OR(AND(ISBLANK(Spreadsheet!C780),ISBLANK(Spreadsheet!AE780)),AND(NOT(ISBLANK(Spreadsheet!C780)),NOT(ISBLANK(Spreadsheet!D780)),ISBLANK(Spreadsheet!AE780)),AND(NOT(ISBLANK(Spreadsheet!C780)),ISBLANK(Spreadsheet!D780),NOT(ISBLANK(Spreadsheet!AE780)),LEN(Spreadsheet!AE780)&lt;=100))</f>
        <v>1</v>
      </c>
      <c r="BI780" s="5" t="b">
        <f t="array" ref="BI780">IF(ISBLANK(Spreadsheet!AF780),TRUE,ISNUMBER(MATCH(TRUE,EXACT(Spreadsheet!AF780,CobraShortReasons),0)))</f>
        <v>1</v>
      </c>
      <c r="BJ780" s="5" t="b">
        <f ca="1">IF(ISERROR(DATEVALUE(TEXT(Spreadsheet!AG780,"mm/dd/yyyy")) &gt; TODAY()),IF(ISBLANK(Spreadsheet!AG780),TRUE,FALSE),IF(DATEVALUE(TEXT(Spreadsheet!AG780,"mm/dd/yyyy")) &gt; TODAY(),FALSE,TRUE))</f>
        <v>1</v>
      </c>
      <c r="BK780" s="5" t="b">
        <f>OR(ISBLANK(Spreadsheet!AH780),LEN(Spreadsheet!AH780)&lt;=25)</f>
        <v>1</v>
      </c>
      <c r="BL780" s="5" t="b">
        <f t="array" aca="1" ref="BL780" ca="1">IF(ISBLANK(Spreadsheet!AI780),TRUE,ISNUMBER(MATCH(TRUE,EXACT(Spreadsheet!AI780,INDIRECT(Spreadsheet!$D$2)),0)))</f>
        <v>1</v>
      </c>
      <c r="BM780" s="5" t="b">
        <f t="array" aca="1" ref="BM780" ca="1">IF(ISBLANK(Spreadsheet!AJ780),TRUE,ISNUMBER(MATCH(TRUE,EXACT(Spreadsheet!AJ780,INDIRECT(Spreadsheet!BJ780)),0)))</f>
        <v>1</v>
      </c>
      <c r="BN780" s="5" t="b">
        <f t="array" ref="BN780">IF(ISBLANK(Spreadsheet!AK780),TRUE,ISNUMBER(MATCH(TRUE,EXACT(Spreadsheet!AK780,DentalPlans),0)))</f>
        <v>1</v>
      </c>
      <c r="BO780" s="5" t="b">
        <f t="array" aca="1" ref="BO780" ca="1">IF(ISBLANK(Spreadsheet!AL780),TRUE,ISNUMBER(MATCH(TRUE,EXACT(Spreadsheet!AL780,INDIRECT(Spreadsheet!BK780)),0)))</f>
        <v>1</v>
      </c>
      <c r="BP780" s="5" t="b">
        <f t="array" ref="BP780">IF(ISBLANK(Spreadsheet!AM780),TRUE,ISNUMBER(MATCH(TRUE,EXACT(Spreadsheet!AM780,VisionPlans),0)))</f>
        <v>1</v>
      </c>
      <c r="BQ780" s="5" t="b">
        <f t="array" aca="1" ref="BQ780" ca="1">IF(ISBLANK(Spreadsheet!AN780),TRUE,ISNUMBER(MATCH(TRUE,EXACT(Spreadsheet!AN780,INDIRECT(Spreadsheet!BL780)),0)))</f>
        <v>1</v>
      </c>
      <c r="BR780" s="5" t="b">
        <f t="array" ref="BR780">IF(ISBLANK(Spreadsheet!AO780),TRUE,ISNUMBER(MATCH(TRUE,EXACT(Spreadsheet!AO780,LifeBenefitClasses),0)))</f>
        <v>1</v>
      </c>
      <c r="BS780" s="5" t="b">
        <f>IF(OR(ISBLANK(Spreadsheet!AO780), Spreadsheet!AO780="Waive"),IF(ISBLANK(Spreadsheet!AP780),TRUE,FALSE),IF(OR(AND(NOT(ISBLANK(Spreadsheet!AO780)),ISBLANK(Spreadsheet!AP780)),NOT(ISNUMBER(VALUE(Spreadsheet!AP780)))),FALSE,IF(OR(AND(Spreadsheet!AP780&lt;6,MOD(Spreadsheet!AP780*10,5)=0), MOD(Spreadsheet!AP780,5000)=0),TRUE,FALSE)))</f>
        <v>1</v>
      </c>
      <c r="BT780" s="5" t="b">
        <f t="array" ref="BT780">IF(ISBLANK(Spreadsheet!AQ780),TRUE,ISNUMBER(MATCH(TRUE,EXACT(Spreadsheet!AQ780,EnrollWaive),0)))</f>
        <v>1</v>
      </c>
      <c r="BU780" s="5" t="b">
        <f t="array" ref="BU780">IF(ISBLANK(Spreadsheet!AR780),TRUE,ISNUMBER(MATCH(TRUE,EXACT(Spreadsheet!AR780,LifeBenefitClasses),0)))</f>
        <v>1</v>
      </c>
      <c r="BV780" s="5" t="b">
        <f>IF(OR(ISBLANK(Spreadsheet!AR780), Spreadsheet!AR780="Waive"),IF(ISBLANK(Spreadsheet!AS780),TRUE,FALSE),IF(OR(AND(NOT(ISBLANK(Spreadsheet!AR780)),ISBLANK(Spreadsheet!AS780)),NOT(ISNUMBER(VALUE(Spreadsheet!AS780)))),FALSE,IF(OR(AND(Spreadsheet!AS780&lt;6,MOD(Spreadsheet!AS780*10,5)=0), MOD(Spreadsheet!AS780,10000)=0),TRUE,FALSE)))</f>
        <v>1</v>
      </c>
      <c r="BW780" s="5" t="b">
        <f t="array" ref="BW780">IF(ISBLANK(Spreadsheet!AT780),TRUE,ISNUMBER(MATCH(TRUE,EXACT(Spreadsheet!AT780,LifeBenefitClasses),0)))</f>
        <v>1</v>
      </c>
      <c r="BX780" s="5" t="b">
        <f>IF(OR(ISBLANK(Spreadsheet!AT780), Spreadsheet!AT780="Waive"),IF(ISBLANK(Spreadsheet!AU780),TRUE,FALSE),IF(OR(AND(NOT(ISBLANK(Spreadsheet!AT780)),ISBLANK(Spreadsheet!AU780)),NOT(ISNUMBER(VALUE(Spreadsheet!AU780)))),FALSE,IF(AND(NOT(OR(ISBLANK(Spreadsheet!AT780),Spreadsheet!AT780="Waive")),NOT(OR(ISBLANK(Spreadsheet!AR780),Spreadsheet!AR780="Waive")),MOD(Spreadsheet!AU780,5000)=0, Spreadsheet!AU780&lt;=(Spreadsheet!AS780*0.5)),TRUE,FALSE)))</f>
        <v>1</v>
      </c>
      <c r="BY780" s="5" t="b">
        <f t="array" ref="BY780">IF(ISBLANK(Spreadsheet!AV780),TRUE,ISNUMBER(MATCH(TRUE,EXACT(Spreadsheet!AV780,EnrollWaive),0)))</f>
        <v>1</v>
      </c>
      <c r="BZ780" s="5" t="b">
        <f t="array" ref="BZ780">IF(ISBLANK(Spreadsheet!AW780),TRUE,ISNUMBER(MATCH(TRUE,EXACT(Spreadsheet!AW780,LifeBenefitClasses),0)))</f>
        <v>1</v>
      </c>
      <c r="CA780" s="5" t="b">
        <f t="array" ref="CA780">IF(ISBLANK(Spreadsheet!AX780),TRUE,ISNUMBER(MATCH(TRUE,EXACT(Spreadsheet!AX780,LifeBenefitClasses),0)))</f>
        <v>1</v>
      </c>
      <c r="CB780" s="5" t="b">
        <f t="array" ref="CB780">IF(ISBLANK(Spreadsheet!AY780),TRUE,ISNUMBER(MATCH(TRUE,EXACT(Spreadsheet!AY780,LifeBenefitClasses),0)))</f>
        <v>1</v>
      </c>
      <c r="CC780" s="5" t="b">
        <f t="array" ref="CC780">IF(ISBLANK(Spreadsheet!AZ780),TRUE,ISNUMBER(MATCH(TRUE,EXACT(Spreadsheet!AZ780,LifeBenefitClasses),0)))</f>
        <v>1</v>
      </c>
      <c r="CD780" s="5" t="b">
        <f t="array" ref="CD780">IF(ISBLANK(Spreadsheet!BA780),TRUE,ISNUMBER(MATCH(TRUE,EXACT(Spreadsheet!BA780,LifeBenefitClasses),0)))</f>
        <v>1</v>
      </c>
      <c r="CE780" s="5" t="b">
        <f>IF(OR(ISBLANK(Spreadsheet!BA780), Spreadsheet!BA780="Waive"),IF(ISBLANK(Spreadsheet!BB780),TRUE,FALSE),IF(OR(AND(NOT(ISBLANK(Spreadsheet!BA780)),ISBLANK(Spreadsheet!BB780)),NOT(ISNUMBER(VALUE(Spreadsheet!BB780))),ISBLANK(Spreadsheet!BC780),NOT(ISNUMBER(VALUE(Spreadsheet!BC780)))),FALSE,IF(AND(Spreadsheet!BB780&gt;=50000,Spreadsheet!BB780&lt;=250000,MOD(Spreadsheet!BB780,10000)=0,Spreadsheet!BB780&lt;=(10*Spreadsheet!BC780)),TRUE,FALSE)))</f>
        <v>1</v>
      </c>
      <c r="CF780" s="5" t="b">
        <f>IF(NOT(ISBLANK(Spreadsheet!BC780)),AND(ISNUMBER(VALUE(Spreadsheet!BC780)),Spreadsheet!BC780&gt;0),AND(OR(ISBLANK(Spreadsheet!AO780),Spreadsheet!AO780="Waive",AND(NOT(OR(ISBLANK(Spreadsheet!AO780),Spreadsheet!AO780="Waive")),Spreadsheet!AP780&gt;=6)),OR(ISBLANK(Spreadsheet!AR780),AND(NOT(OR(ISBLANK(Spreadsheet!AR780),Spreadsheet!AR780="Waive")),Spreadsheet!AS780&gt;=6)),OR(ISBLANK(Spreadsheet!AW780)),OR(ISBLANK(Spreadsheet!AX780)),OR(ISBLANK(Spreadsheet!AY780)),OR(ISBLANK(Spreadsheet!AZ780)),OR(ISBLANK(Spreadsheet!BA780),Spreadsheet!BA780="Waive")))</f>
        <v>1</v>
      </c>
      <c r="CG780" s="5" t="b">
        <f t="shared" ca="1" si="55"/>
        <v>1</v>
      </c>
    </row>
    <row r="781" spans="8:85" x14ac:dyDescent="0.3">
      <c r="H781" s="5">
        <f t="shared" ca="1" si="52"/>
        <v>2</v>
      </c>
      <c r="I781" s="5" t="str">
        <f t="shared" ca="1" si="54"/>
        <v/>
      </c>
      <c r="J781" s="5" t="str">
        <f>IF(AND(NOT(ISBLANK(Spreadsheet!C781)),ISBLANK(Spreadsheet!D781)),Spreadsheet!F781&amp;" "&amp;Spreadsheet!H781,"")</f>
        <v/>
      </c>
      <c r="K781" s="5">
        <f>IF(AND(NOT(ISBLANK(Spreadsheet!C781)),ISBLANK(Spreadsheet!D781)),COUNTIFS(Spreadsheet!E782:E$786,"=Child",Spreadsheet!C782:C$786, "="&amp;Spreadsheet!C781) + COUNTIFS(Spreadsheet!E782:E$786,"=Step-child",Spreadsheet!C782:C$786, "="&amp;Spreadsheet!C781),0)</f>
        <v>0</v>
      </c>
      <c r="L781" s="5">
        <f>IF(NOT(ISBLANK(J781)),COUNTIFS(Spreadsheet!E782:E$786,"=Wife",Spreadsheet!C782:C$786, "="&amp;Spreadsheet!C781) + COUNTIFS(Spreadsheet!E782:E$786,"=Husband",Spreadsheet!C782:C$786, "="&amp;Spreadsheet!C781),0)</f>
        <v>0</v>
      </c>
      <c r="M781" s="5">
        <f>IF(NOT(ISBLANK(Spreadsheet!AJ781)),VLOOKUP(Spreadsheet!AJ781,'Drop Downs'!$P$2:$R$16,3,FALSE),0)</f>
        <v>0</v>
      </c>
      <c r="N781" s="5">
        <f>IF(NOT(ISBLANK(Spreadsheet!AJ781)), VLOOKUP(Spreadsheet!AJ781,'Drop Downs'!$P$2:$R$16,2,FALSE),0)</f>
        <v>0</v>
      </c>
      <c r="O781" s="5">
        <f>IF(NOT(ISBLANK(Spreadsheet!AL781)),VLOOKUP(Spreadsheet!AL781,'Drop Downs'!$P$2:$R$16,3,FALSE), 0)</f>
        <v>0</v>
      </c>
      <c r="P781" s="5">
        <f>IF(NOT(ISBLANK(Spreadsheet!AL781)),VLOOKUP(Spreadsheet!AL781,'Drop Downs'!$P$2:$R$16,2,FALSE),0)</f>
        <v>0</v>
      </c>
      <c r="Q781" s="5">
        <f>IF(NOT(ISBLANK(Spreadsheet!AN781)),VLOOKUP(Spreadsheet!AN781,'Drop Downs'!$P$2:$R$16,3,FALSE),0)</f>
        <v>0</v>
      </c>
      <c r="R781" s="5">
        <f>IF(NOT(ISBLANK(Spreadsheet!AN781)),VLOOKUP(Spreadsheet!AN781,'Drop Downs'!$P$2:$R$16,2,FALSE),0)</f>
        <v>0</v>
      </c>
      <c r="S781" s="5" t="str">
        <f>IF(OR(M781&gt;K781,N781&gt;L781,O781&gt;K781, Q781&gt;K781,N781&gt;L781, P781&gt;L781, R781&gt;L781),"Member currently has a coverage election over what he/she needs.  Please add more dependents or adjust the coverage election.","")&amp;(IF(AND(NOT(ISBLANK(Spreadsheet!C781)),NOT(ISBLANK(Spreadsheet!D781)),ISBLANK(Spreadsheet!E781)),"Dependent lacks a relationship to member.Please select one from the drop-down.",""))</f>
        <v/>
      </c>
      <c r="T781" s="5" t="b">
        <f t="shared" si="53"/>
        <v>1</v>
      </c>
      <c r="U781" s="5" t="b">
        <f>OR(ISBLANK(Spreadsheet!C781),IF(NOT(ISBLANK(Spreadsheet!D781)),NOT(ISBLANK(Spreadsheet!E781)),TRUE))</f>
        <v>1</v>
      </c>
      <c r="V781" s="5" t="b">
        <f>OR(ISBLANK(Spreadsheet!C781), NOT(ISBLANK(Spreadsheet!I781)))</f>
        <v>1</v>
      </c>
      <c r="W781" s="5" t="b">
        <f>OR(ISBLANK(Spreadsheet!D781),NOT(ISBLANK(Spreadsheet!C781)))</f>
        <v>1</v>
      </c>
      <c r="X781" s="155" t="str">
        <f>REPT("0",MIN(FIND({1,2,3,4,5,6,7,8,9},Spreadsheet!C781&amp;"123456789"))-1)&amp;IF(ISBLANK(Spreadsheet!C781),"",SUMPRODUCT(MID(0&amp;Spreadsheet!C781,LARGE(INDEX(ISNUMBER(--MID(Spreadsheet!C781,ROW($1:$225),1))*
 ROW($1:$225),0),ROW($1:$225))+1,1)*10^ROW($1:$225)/10))</f>
        <v/>
      </c>
      <c r="Y781" s="5" t="b">
        <f>IF(NOT(ISBLANK(Spreadsheet!C781)),IF(AND(ISNUMBER(VALUE(Spreadsheet!C781)), LEN(Spreadsheet!C781)=9),TRUE,FALSE),TRUE)</f>
        <v>1</v>
      </c>
      <c r="Z781" s="155" t="str">
        <f>REPT("0",MIN(FIND({1,2,3,4,5,6,7,8,9},Spreadsheet!D781&amp;"123456789"))-1)&amp;IF(ISBLANK(Spreadsheet!D781),"",SUMPRODUCT(MID(0&amp;Spreadsheet!D781,LARGE(INDEX(ISNUMBER(--MID(Spreadsheet!D781,ROW($1:$225),1))*
 ROW($1:$225),0),ROW($1:$225))+1,1)*10^ROW($1:$225)/10))</f>
        <v/>
      </c>
      <c r="AA781" s="5" t="b">
        <f>IF(AND(NOT(ISBLANK(Spreadsheet!D781)),NOT(ISBLANK(Spreadsheet!C781))),IF(AND(ISNUMBER(VALUE(Spreadsheet!D781)), LEN(Spreadsheet!D781)=9),TRUE,FALSE),IF(AND(NOT(ISBLANK(Spreadsheet!D781)),ISBLANK(Spreadsheet!C781)),FALSE,TRUE))</f>
        <v>1</v>
      </c>
      <c r="AB781" s="5" t="b">
        <f>OR(ISBLANK(Spreadsheet!Y781),IF(NOT(ISBLANK(Spreadsheet!Y781)),LEN(Spreadsheet!Y781)=10,ISNUMBER(VALUE(Spreadsheet!Y781))))</f>
        <v>1</v>
      </c>
      <c r="AC781" s="5" t="b">
        <f>OR(ISBLANK(Spreadsheet!AI781), AND(NOT(ISBLANK(Spreadsheet!AJ781)), NOT(ISNUMBER(SEARCH("Waive",Spreadsheet!AJ781)))))</f>
        <v>1</v>
      </c>
      <c r="AD781" s="5" t="b">
        <f>OR(ISBLANK(Spreadsheet!AK781), AND(NOT(ISBLANK(Spreadsheet!AL781)), NOT(ISNUMBER(SEARCH("Waive",Spreadsheet!AL781)))))</f>
        <v>1</v>
      </c>
      <c r="AE781" s="5" t="b">
        <f>OR(ISBLANK(Spreadsheet!AM781), AND(NOT(ISBLANK(Spreadsheet!AN781)), NOT(ISNUMBER(SEARCH("Waive", Spreadsheet!AN781)))))</f>
        <v>1</v>
      </c>
      <c r="AF781" s="5" t="b">
        <f>OR(ISBLANK(Spreadsheet!C781), NOT(ISBLANK(Spreadsheet!D781)),NOT(ISBLANK(Spreadsheet!L781)))</f>
        <v>1</v>
      </c>
      <c r="AG781" s="5" t="b">
        <f>IF(AND(NOT(ISBLANK(Spreadsheet!C781)), NOT(ISBLANK(Spreadsheet!D781)),Spreadsheet!C781&lt;&gt;Spreadsheet!D781),IF(ISERROR(VLOOKUP(Spreadsheet!C781, Spreadsheet!$C$6:'Spreadsheet'!$C780,1,FALSE)), FALSE, TRUE),TRUE)</f>
        <v>1</v>
      </c>
      <c r="AH781" s="5" t="b">
        <f>Spreadsheet!$B$2=Spreadsheet!AD781</f>
        <v>1</v>
      </c>
      <c r="AI781" s="5" t="b">
        <f>IF(ISBLANK(Spreadsheet!G781),TRUE,IF(OR(LEN(Spreadsheet!G781)&gt;1,ISNUMBER(VALUE(Spreadsheet!G781))),FALSE,TRUE))</f>
        <v>1</v>
      </c>
      <c r="AJ781" s="5" t="b">
        <f>OR(ISBLANK(Spreadsheet!C781), NOT(ISBLANK(Spreadsheet!B781)), NOT(ISBLANK(Spreadsheet!D781)))</f>
        <v>1</v>
      </c>
      <c r="AK781" s="5" t="b">
        <f t="array" ref="AK781">IF(OR(AND(ISBLANK(Spreadsheet!E781),ISBLANK(Spreadsheet!D781),NOT(ISBLANK(Spreadsheet!C781))),AND(ISBLANK(Spreadsheet!E781),ISBLANK(Spreadsheet!D781),ISBLANK(Spreadsheet!C781))),TRUE,ISNUMBER(MATCH(TRUE,EXACT(Spreadsheet!E781,Relationships),0)))</f>
        <v>1</v>
      </c>
      <c r="AL781" s="5" t="b">
        <f>IF(NOT(ISBLANK(Spreadsheet!C781)),IF(OR(ISBLANK(Spreadsheet!F781),LEN(Spreadsheet!F781)&gt;40),FALSE,TRUE),TRUE)</f>
        <v>1</v>
      </c>
      <c r="AM781" s="5" t="b">
        <f>IF(NOT(ISBLANK(Spreadsheet!C781)),IF(OR(ISBLANK(Spreadsheet!H781),LEN(Spreadsheet!H781)&gt;40),FALSE,TRUE),TRUE)</f>
        <v>1</v>
      </c>
      <c r="AN781" s="5" t="b">
        <f t="array" ref="AN781">IF(ISBLANK(Spreadsheet!I781),TRUE,ISNUMBER(MATCH(TRUE,EXACT(Spreadsheet!I781,GenderValues),0)))</f>
        <v>1</v>
      </c>
      <c r="AO781" s="5" t="b">
        <f ca="1">IF(ISERROR(DATEVALUE(TEXT(Spreadsheet!J781,"mm/dd/yyyy")) &gt; TODAY()),IF(AND(ISBLANK(Spreadsheet!J781),ISBLANK(Spreadsheet!C781)),TRUE,FALSE),IF(DATEVALUE(TEXT(Spreadsheet!J781,"mm/dd/yyyy")) &gt; TODAY(),FALSE,TRUE))</f>
        <v>1</v>
      </c>
      <c r="AP781" s="5" t="b">
        <f>OR(ISBLANK(Spreadsheet!K781),LEN(Spreadsheet!K781)&lt;=100)</f>
        <v>1</v>
      </c>
      <c r="AQ781" s="5" t="b">
        <f t="array" ref="AQ781">IF(OR(AND(ISBLANK(Spreadsheet!L781),ISBLANK(Spreadsheet!C781)),AND(NOT(ISBLANK(Spreadsheet!C781)),NOT(ISBLANK(Spreadsheet!D781)))),TRUE,ISNUMBER(MATCH(TRUE,EXACT(Spreadsheet!L781,MaritalStatus),0)))</f>
        <v>1</v>
      </c>
      <c r="AR781" s="5" t="b">
        <f ca="1">IF(ISERROR(DATEVALUE(TEXT(Spreadsheet!M781,"mm/dd/yyyy")) &gt; TODAY()),IF(ISBLANK(Spreadsheet!M781),TRUE,FALSE),IF(DATEVALUE(TEXT(Spreadsheet!M781,"mm/dd/yyyy")) &gt; TODAY(),FALSE,TRUE))</f>
        <v>1</v>
      </c>
      <c r="AS781" s="5" t="b">
        <f>OR(ISBLANK(Spreadsheet!N781),LEN(Spreadsheet!N781)&lt;=100)</f>
        <v>1</v>
      </c>
      <c r="AT781" s="5" t="b">
        <f>OR(ISBLANK(Spreadsheet!O781),UPPER(Spreadsheet!O781)="YES")</f>
        <v>1</v>
      </c>
      <c r="AU781" s="5" t="b">
        <f>OR(ISBLANK(Spreadsheet!P781),UPPER(Spreadsheet!P781)="YES")</f>
        <v>1</v>
      </c>
      <c r="AV781" s="5" t="b">
        <f t="array" ref="AV781">IF(ISBLANK(Spreadsheet!Q781),TRUE,ISNUMBER(MATCH(TRUE,EXACT(Spreadsheet!Q781,OnGroupsPriorIns),0)))</f>
        <v>1</v>
      </c>
      <c r="AW781" s="5" t="b">
        <f>OR(ISBLANK(Spreadsheet!R781),UPPER(Spreadsheet!R781)="YES")</f>
        <v>1</v>
      </c>
      <c r="AX781" s="5" t="b">
        <f>OR(ISBLANK(Spreadsheet!S781),UPPER(Spreadsheet!S781)="YES")</f>
        <v>1</v>
      </c>
      <c r="AY781" s="5" t="b">
        <f>OR(AND(ISBLANK(Spreadsheet!C781),LEN(Spreadsheet!T781)=0),AND(NOT(ISBLANK(Spreadsheet!C781)),LEN(Spreadsheet!T781)&gt;0,LEN(Spreadsheet!T781)&lt;=50))</f>
        <v>1</v>
      </c>
      <c r="AZ781" s="5" t="b">
        <f>OR(LEN(Spreadsheet!U781)=0,AND(LEN(Spreadsheet!U781)&gt;0,LEN(Spreadsheet!U781)&lt;=50))</f>
        <v>1</v>
      </c>
      <c r="BA781" s="5" t="b">
        <f>OR(AND(ISBLANK(Spreadsheet!C781),LEN(Spreadsheet!V781)=0),AND(NOT(ISBLANK(Spreadsheet!C781)),LEN(Spreadsheet!V781)&gt;0,LEN(Spreadsheet!V781)&lt;=50))</f>
        <v>1</v>
      </c>
      <c r="BB781" s="5" t="b">
        <f t="array" ref="BB781">IF(AND(ISBLANK(Spreadsheet!C781),LEN(Spreadsheet!W781)=0),TRUE,ISNUMBER(MATCH(TRUE,EXACT(Spreadsheet!W781,States),0)))</f>
        <v>1</v>
      </c>
      <c r="BC781" s="5" t="b">
        <f>OR(AND(ISBLANK(Spreadsheet!C781),LEN(Spreadsheet!X781)=0),AND(NOT(ISBLANK(Spreadsheet!C781)),LEN(Spreadsheet!X781)&gt;0,LEN(Spreadsheet!X781)=5,ISNUMBER(VALUE(Spreadsheet!X781))))</f>
        <v>1</v>
      </c>
      <c r="BD781" s="5" t="b">
        <f>OR(ISBLANK(Spreadsheet!Z781),LEN(Spreadsheet!Z781)&lt;=50)</f>
        <v>1</v>
      </c>
      <c r="BE781" s="5" t="b">
        <f>ISBLANK(Spreadsheet!AA781)</f>
        <v>1</v>
      </c>
      <c r="BF781" s="5" t="b">
        <f>ISBLANK(Spreadsheet!AB781)</f>
        <v>1</v>
      </c>
      <c r="BG781" s="5" t="b">
        <f>IF(ISERROR(DATEVALUE(TEXT(Spreadsheet!AC781,"mm/dd/yyyy")) &gt; DATEVALUE(TEXT(Spreadsheet!J781,"mm/dd/yyyy"))),IF(OR(AND(ISBLANK(Spreadsheet!AC781),ISBLANK(Spreadsheet!C781)),AND(NOT(ISBLANK(Spreadsheet!C781)),ISBLANK(Spreadsheet!AC781),NOT(ISBLANK(Spreadsheet!D781)))),TRUE,FALSE),IF(DATEVALUE(TEXT(Spreadsheet!AC781,"mm/dd/yyyy")) &gt; DATEVALUE(TEXT(Spreadsheet!J781,"mm/dd/yyyy")),TRUE,FALSE))</f>
        <v>1</v>
      </c>
      <c r="BH781" s="5" t="b">
        <f>OR(AND(ISBLANK(Spreadsheet!C781),ISBLANK(Spreadsheet!AE781)),AND(NOT(ISBLANK(Spreadsheet!C781)),NOT(ISBLANK(Spreadsheet!D781)),ISBLANK(Spreadsheet!AE781)),AND(NOT(ISBLANK(Spreadsheet!C781)),ISBLANK(Spreadsheet!D781),NOT(ISBLANK(Spreadsheet!AE781)),LEN(Spreadsheet!AE781)&lt;=100))</f>
        <v>1</v>
      </c>
      <c r="BI781" s="5" t="b">
        <f t="array" ref="BI781">IF(ISBLANK(Spreadsheet!AF781),TRUE,ISNUMBER(MATCH(TRUE,EXACT(Spreadsheet!AF781,CobraShortReasons),0)))</f>
        <v>1</v>
      </c>
      <c r="BJ781" s="5" t="b">
        <f ca="1">IF(ISERROR(DATEVALUE(TEXT(Spreadsheet!AG781,"mm/dd/yyyy")) &gt; TODAY()),IF(ISBLANK(Spreadsheet!AG781),TRUE,FALSE),IF(DATEVALUE(TEXT(Spreadsheet!AG781,"mm/dd/yyyy")) &gt; TODAY(),FALSE,TRUE))</f>
        <v>1</v>
      </c>
      <c r="BK781" s="5" t="b">
        <f>OR(ISBLANK(Spreadsheet!AH781),LEN(Spreadsheet!AH781)&lt;=25)</f>
        <v>1</v>
      </c>
      <c r="BL781" s="5" t="b">
        <f t="array" aca="1" ref="BL781" ca="1">IF(ISBLANK(Spreadsheet!AI781),TRUE,ISNUMBER(MATCH(TRUE,EXACT(Spreadsheet!AI781,INDIRECT(Spreadsheet!$D$2)),0)))</f>
        <v>1</v>
      </c>
      <c r="BM781" s="5" t="b">
        <f t="array" aca="1" ref="BM781" ca="1">IF(ISBLANK(Spreadsheet!AJ781),TRUE,ISNUMBER(MATCH(TRUE,EXACT(Spreadsheet!AJ781,INDIRECT(Spreadsheet!BJ781)),0)))</f>
        <v>1</v>
      </c>
      <c r="BN781" s="5" t="b">
        <f t="array" ref="BN781">IF(ISBLANK(Spreadsheet!AK781),TRUE,ISNUMBER(MATCH(TRUE,EXACT(Spreadsheet!AK781,DentalPlans),0)))</f>
        <v>1</v>
      </c>
      <c r="BO781" s="5" t="b">
        <f t="array" aca="1" ref="BO781" ca="1">IF(ISBLANK(Spreadsheet!AL781),TRUE,ISNUMBER(MATCH(TRUE,EXACT(Spreadsheet!AL781,INDIRECT(Spreadsheet!BK781)),0)))</f>
        <v>1</v>
      </c>
      <c r="BP781" s="5" t="b">
        <f t="array" ref="BP781">IF(ISBLANK(Spreadsheet!AM781),TRUE,ISNUMBER(MATCH(TRUE,EXACT(Spreadsheet!AM781,VisionPlans),0)))</f>
        <v>1</v>
      </c>
      <c r="BQ781" s="5" t="b">
        <f t="array" aca="1" ref="BQ781" ca="1">IF(ISBLANK(Spreadsheet!AN781),TRUE,ISNUMBER(MATCH(TRUE,EXACT(Spreadsheet!AN781,INDIRECT(Spreadsheet!BL781)),0)))</f>
        <v>1</v>
      </c>
      <c r="BR781" s="5" t="b">
        <f t="array" ref="BR781">IF(ISBLANK(Spreadsheet!AO781),TRUE,ISNUMBER(MATCH(TRUE,EXACT(Spreadsheet!AO781,LifeBenefitClasses),0)))</f>
        <v>1</v>
      </c>
      <c r="BS781" s="5" t="b">
        <f>IF(OR(ISBLANK(Spreadsheet!AO781), Spreadsheet!AO781="Waive"),IF(ISBLANK(Spreadsheet!AP781),TRUE,FALSE),IF(OR(AND(NOT(ISBLANK(Spreadsheet!AO781)),ISBLANK(Spreadsheet!AP781)),NOT(ISNUMBER(VALUE(Spreadsheet!AP781)))),FALSE,IF(OR(AND(Spreadsheet!AP781&lt;6,MOD(Spreadsheet!AP781*10,5)=0), MOD(Spreadsheet!AP781,5000)=0),TRUE,FALSE)))</f>
        <v>1</v>
      </c>
      <c r="BT781" s="5" t="b">
        <f t="array" ref="BT781">IF(ISBLANK(Spreadsheet!AQ781),TRUE,ISNUMBER(MATCH(TRUE,EXACT(Spreadsheet!AQ781,EnrollWaive),0)))</f>
        <v>1</v>
      </c>
      <c r="BU781" s="5" t="b">
        <f t="array" ref="BU781">IF(ISBLANK(Spreadsheet!AR781),TRUE,ISNUMBER(MATCH(TRUE,EXACT(Spreadsheet!AR781,LifeBenefitClasses),0)))</f>
        <v>1</v>
      </c>
      <c r="BV781" s="5" t="b">
        <f>IF(OR(ISBLANK(Spreadsheet!AR781), Spreadsheet!AR781="Waive"),IF(ISBLANK(Spreadsheet!AS781),TRUE,FALSE),IF(OR(AND(NOT(ISBLANK(Spreadsheet!AR781)),ISBLANK(Spreadsheet!AS781)),NOT(ISNUMBER(VALUE(Spreadsheet!AS781)))),FALSE,IF(OR(AND(Spreadsheet!AS781&lt;6,MOD(Spreadsheet!AS781*10,5)=0), MOD(Spreadsheet!AS781,10000)=0),TRUE,FALSE)))</f>
        <v>1</v>
      </c>
      <c r="BW781" s="5" t="b">
        <f t="array" ref="BW781">IF(ISBLANK(Spreadsheet!AT781),TRUE,ISNUMBER(MATCH(TRUE,EXACT(Spreadsheet!AT781,LifeBenefitClasses),0)))</f>
        <v>1</v>
      </c>
      <c r="BX781" s="5" t="b">
        <f>IF(OR(ISBLANK(Spreadsheet!AT781), Spreadsheet!AT781="Waive"),IF(ISBLANK(Spreadsheet!AU781),TRUE,FALSE),IF(OR(AND(NOT(ISBLANK(Spreadsheet!AT781)),ISBLANK(Spreadsheet!AU781)),NOT(ISNUMBER(VALUE(Spreadsheet!AU781)))),FALSE,IF(AND(NOT(OR(ISBLANK(Spreadsheet!AT781),Spreadsheet!AT781="Waive")),NOT(OR(ISBLANK(Spreadsheet!AR781),Spreadsheet!AR781="Waive")),MOD(Spreadsheet!AU781,5000)=0, Spreadsheet!AU781&lt;=(Spreadsheet!AS781*0.5)),TRUE,FALSE)))</f>
        <v>1</v>
      </c>
      <c r="BY781" s="5" t="b">
        <f t="array" ref="BY781">IF(ISBLANK(Spreadsheet!AV781),TRUE,ISNUMBER(MATCH(TRUE,EXACT(Spreadsheet!AV781,EnrollWaive),0)))</f>
        <v>1</v>
      </c>
      <c r="BZ781" s="5" t="b">
        <f t="array" ref="BZ781">IF(ISBLANK(Spreadsheet!AW781),TRUE,ISNUMBER(MATCH(TRUE,EXACT(Spreadsheet!AW781,LifeBenefitClasses),0)))</f>
        <v>1</v>
      </c>
      <c r="CA781" s="5" t="b">
        <f t="array" ref="CA781">IF(ISBLANK(Spreadsheet!AX781),TRUE,ISNUMBER(MATCH(TRUE,EXACT(Spreadsheet!AX781,LifeBenefitClasses),0)))</f>
        <v>1</v>
      </c>
      <c r="CB781" s="5" t="b">
        <f t="array" ref="CB781">IF(ISBLANK(Spreadsheet!AY781),TRUE,ISNUMBER(MATCH(TRUE,EXACT(Spreadsheet!AY781,LifeBenefitClasses),0)))</f>
        <v>1</v>
      </c>
      <c r="CC781" s="5" t="b">
        <f t="array" ref="CC781">IF(ISBLANK(Spreadsheet!AZ781),TRUE,ISNUMBER(MATCH(TRUE,EXACT(Spreadsheet!AZ781,LifeBenefitClasses),0)))</f>
        <v>1</v>
      </c>
      <c r="CD781" s="5" t="b">
        <f t="array" ref="CD781">IF(ISBLANK(Spreadsheet!BA781),TRUE,ISNUMBER(MATCH(TRUE,EXACT(Spreadsheet!BA781,LifeBenefitClasses),0)))</f>
        <v>1</v>
      </c>
      <c r="CE781" s="5" t="b">
        <f>IF(OR(ISBLANK(Spreadsheet!BA781), Spreadsheet!BA781="Waive"),IF(ISBLANK(Spreadsheet!BB781),TRUE,FALSE),IF(OR(AND(NOT(ISBLANK(Spreadsheet!BA781)),ISBLANK(Spreadsheet!BB781)),NOT(ISNUMBER(VALUE(Spreadsheet!BB781))),ISBLANK(Spreadsheet!BC781),NOT(ISNUMBER(VALUE(Spreadsheet!BC781)))),FALSE,IF(AND(Spreadsheet!BB781&gt;=50000,Spreadsheet!BB781&lt;=250000,MOD(Spreadsheet!BB781,10000)=0,Spreadsheet!BB781&lt;=(10*Spreadsheet!BC781)),TRUE,FALSE)))</f>
        <v>1</v>
      </c>
      <c r="CF781" s="5" t="b">
        <f>IF(NOT(ISBLANK(Spreadsheet!BC781)),AND(ISNUMBER(VALUE(Spreadsheet!BC781)),Spreadsheet!BC781&gt;0),AND(OR(ISBLANK(Spreadsheet!AO781),Spreadsheet!AO781="Waive",AND(NOT(OR(ISBLANK(Spreadsheet!AO781),Spreadsheet!AO781="Waive")),Spreadsheet!AP781&gt;=6)),OR(ISBLANK(Spreadsheet!AR781),AND(NOT(OR(ISBLANK(Spreadsheet!AR781),Spreadsheet!AR781="Waive")),Spreadsheet!AS781&gt;=6)),OR(ISBLANK(Spreadsheet!AW781)),OR(ISBLANK(Spreadsheet!AX781)),OR(ISBLANK(Spreadsheet!AY781)),OR(ISBLANK(Spreadsheet!AZ781)),OR(ISBLANK(Spreadsheet!BA781),Spreadsheet!BA781="Waive")))</f>
        <v>1</v>
      </c>
      <c r="CG781" s="5" t="b">
        <f t="shared" ca="1" si="55"/>
        <v>1</v>
      </c>
    </row>
    <row r="782" spans="8:85" x14ac:dyDescent="0.3">
      <c r="H782" s="5">
        <f t="shared" ca="1" si="52"/>
        <v>2</v>
      </c>
      <c r="I782" s="5" t="str">
        <f t="shared" ca="1" si="54"/>
        <v/>
      </c>
      <c r="J782" s="5" t="str">
        <f>IF(AND(NOT(ISBLANK(Spreadsheet!C782)),ISBLANK(Spreadsheet!D782)),Spreadsheet!F782&amp;" "&amp;Spreadsheet!H782,"")</f>
        <v/>
      </c>
      <c r="K782" s="5">
        <f>IF(AND(NOT(ISBLANK(Spreadsheet!C782)),ISBLANK(Spreadsheet!D782)),COUNTIFS(Spreadsheet!E783:E$786,"=Child",Spreadsheet!C783:C$786, "="&amp;Spreadsheet!C782) + COUNTIFS(Spreadsheet!E783:E$786,"=Step-child",Spreadsheet!C783:C$786, "="&amp;Spreadsheet!C782),0)</f>
        <v>0</v>
      </c>
      <c r="L782" s="5">
        <f>IF(NOT(ISBLANK(J782)),COUNTIFS(Spreadsheet!E783:E$786,"=Wife",Spreadsheet!C783:C$786, "="&amp;Spreadsheet!C782) + COUNTIFS(Spreadsheet!E783:E$786,"=Husband",Spreadsheet!C783:C$786, "="&amp;Spreadsheet!C782),0)</f>
        <v>0</v>
      </c>
      <c r="M782" s="5">
        <f>IF(NOT(ISBLANK(Spreadsheet!AJ782)),VLOOKUP(Spreadsheet!AJ782,'Drop Downs'!$P$2:$R$16,3,FALSE),0)</f>
        <v>0</v>
      </c>
      <c r="N782" s="5">
        <f>IF(NOT(ISBLANK(Spreadsheet!AJ782)), VLOOKUP(Spreadsheet!AJ782,'Drop Downs'!$P$2:$R$16,2,FALSE),0)</f>
        <v>0</v>
      </c>
      <c r="O782" s="5">
        <f>IF(NOT(ISBLANK(Spreadsheet!AL782)),VLOOKUP(Spreadsheet!AL782,'Drop Downs'!$P$2:$R$16,3,FALSE), 0)</f>
        <v>0</v>
      </c>
      <c r="P782" s="5">
        <f>IF(NOT(ISBLANK(Spreadsheet!AL782)),VLOOKUP(Spreadsheet!AL782,'Drop Downs'!$P$2:$R$16,2,FALSE),0)</f>
        <v>0</v>
      </c>
      <c r="Q782" s="5">
        <f>IF(NOT(ISBLANK(Spreadsheet!AN782)),VLOOKUP(Spreadsheet!AN782,'Drop Downs'!$P$2:$R$16,3,FALSE),0)</f>
        <v>0</v>
      </c>
      <c r="R782" s="5">
        <f>IF(NOT(ISBLANK(Spreadsheet!AN782)),VLOOKUP(Spreadsheet!AN782,'Drop Downs'!$P$2:$R$16,2,FALSE),0)</f>
        <v>0</v>
      </c>
      <c r="S782" s="5" t="str">
        <f>IF(OR(M782&gt;K782,N782&gt;L782,O782&gt;K782, Q782&gt;K782,N782&gt;L782, P782&gt;L782, R782&gt;L782),"Member currently has a coverage election over what he/she needs.  Please add more dependents or adjust the coverage election.","")&amp;(IF(AND(NOT(ISBLANK(Spreadsheet!C782)),NOT(ISBLANK(Spreadsheet!D782)),ISBLANK(Spreadsheet!E782)),"Dependent lacks a relationship to member.Please select one from the drop-down.",""))</f>
        <v/>
      </c>
      <c r="T782" s="5" t="b">
        <f t="shared" si="53"/>
        <v>1</v>
      </c>
      <c r="U782" s="5" t="b">
        <f>OR(ISBLANK(Spreadsheet!C782),IF(NOT(ISBLANK(Spreadsheet!D782)),NOT(ISBLANK(Spreadsheet!E782)),TRUE))</f>
        <v>1</v>
      </c>
      <c r="V782" s="5" t="b">
        <f>OR(ISBLANK(Spreadsheet!C782), NOT(ISBLANK(Spreadsheet!I782)))</f>
        <v>1</v>
      </c>
      <c r="W782" s="5" t="b">
        <f>OR(ISBLANK(Spreadsheet!D782),NOT(ISBLANK(Spreadsheet!C782)))</f>
        <v>1</v>
      </c>
      <c r="X782" s="155" t="str">
        <f>REPT("0",MIN(FIND({1,2,3,4,5,6,7,8,9},Spreadsheet!C782&amp;"123456789"))-1)&amp;IF(ISBLANK(Spreadsheet!C782),"",SUMPRODUCT(MID(0&amp;Spreadsheet!C782,LARGE(INDEX(ISNUMBER(--MID(Spreadsheet!C782,ROW($1:$225),1))*
 ROW($1:$225),0),ROW($1:$225))+1,1)*10^ROW($1:$225)/10))</f>
        <v/>
      </c>
      <c r="Y782" s="5" t="b">
        <f>IF(NOT(ISBLANK(Spreadsheet!C782)),IF(AND(ISNUMBER(VALUE(Spreadsheet!C782)), LEN(Spreadsheet!C782)=9),TRUE,FALSE),TRUE)</f>
        <v>1</v>
      </c>
      <c r="Z782" s="155" t="str">
        <f>REPT("0",MIN(FIND({1,2,3,4,5,6,7,8,9},Spreadsheet!D782&amp;"123456789"))-1)&amp;IF(ISBLANK(Spreadsheet!D782),"",SUMPRODUCT(MID(0&amp;Spreadsheet!D782,LARGE(INDEX(ISNUMBER(--MID(Spreadsheet!D782,ROW($1:$225),1))*
 ROW($1:$225),0),ROW($1:$225))+1,1)*10^ROW($1:$225)/10))</f>
        <v/>
      </c>
      <c r="AA782" s="5" t="b">
        <f>IF(AND(NOT(ISBLANK(Spreadsheet!D782)),NOT(ISBLANK(Spreadsheet!C782))),IF(AND(ISNUMBER(VALUE(Spreadsheet!D782)), LEN(Spreadsheet!D782)=9),TRUE,FALSE),IF(AND(NOT(ISBLANK(Spreadsheet!D782)),ISBLANK(Spreadsheet!C782)),FALSE,TRUE))</f>
        <v>1</v>
      </c>
      <c r="AB782" s="5" t="b">
        <f>OR(ISBLANK(Spreadsheet!Y782),IF(NOT(ISBLANK(Spreadsheet!Y782)),LEN(Spreadsheet!Y782)=10,ISNUMBER(VALUE(Spreadsheet!Y782))))</f>
        <v>1</v>
      </c>
      <c r="AC782" s="5" t="b">
        <f>OR(ISBLANK(Spreadsheet!AI782), AND(NOT(ISBLANK(Spreadsheet!AJ782)), NOT(ISNUMBER(SEARCH("Waive",Spreadsheet!AJ782)))))</f>
        <v>1</v>
      </c>
      <c r="AD782" s="5" t="b">
        <f>OR(ISBLANK(Spreadsheet!AK782), AND(NOT(ISBLANK(Spreadsheet!AL782)), NOT(ISNUMBER(SEARCH("Waive",Spreadsheet!AL782)))))</f>
        <v>1</v>
      </c>
      <c r="AE782" s="5" t="b">
        <f>OR(ISBLANK(Spreadsheet!AM782), AND(NOT(ISBLANK(Spreadsheet!AN782)), NOT(ISNUMBER(SEARCH("Waive", Spreadsheet!AN782)))))</f>
        <v>1</v>
      </c>
      <c r="AF782" s="5" t="b">
        <f>OR(ISBLANK(Spreadsheet!C782), NOT(ISBLANK(Spreadsheet!D782)),NOT(ISBLANK(Spreadsheet!L782)))</f>
        <v>1</v>
      </c>
      <c r="AG782" s="5" t="b">
        <f>IF(AND(NOT(ISBLANK(Spreadsheet!C782)), NOT(ISBLANK(Spreadsheet!D782)),Spreadsheet!C782&lt;&gt;Spreadsheet!D782),IF(ISERROR(VLOOKUP(Spreadsheet!C782, Spreadsheet!$C$6:'Spreadsheet'!$C781,1,FALSE)), FALSE, TRUE),TRUE)</f>
        <v>1</v>
      </c>
      <c r="AH782" s="5" t="b">
        <f>Spreadsheet!$B$2=Spreadsheet!AD782</f>
        <v>1</v>
      </c>
      <c r="AI782" s="5" t="b">
        <f>IF(ISBLANK(Spreadsheet!G782),TRUE,IF(OR(LEN(Spreadsheet!G782)&gt;1,ISNUMBER(VALUE(Spreadsheet!G782))),FALSE,TRUE))</f>
        <v>1</v>
      </c>
      <c r="AJ782" s="5" t="b">
        <f>OR(ISBLANK(Spreadsheet!C782), NOT(ISBLANK(Spreadsheet!B782)), NOT(ISBLANK(Spreadsheet!D782)))</f>
        <v>1</v>
      </c>
      <c r="AK782" s="5" t="b">
        <f t="array" ref="AK782">IF(OR(AND(ISBLANK(Spreadsheet!E782),ISBLANK(Spreadsheet!D782),NOT(ISBLANK(Spreadsheet!C782))),AND(ISBLANK(Spreadsheet!E782),ISBLANK(Spreadsheet!D782),ISBLANK(Spreadsheet!C782))),TRUE,ISNUMBER(MATCH(TRUE,EXACT(Spreadsheet!E782,Relationships),0)))</f>
        <v>1</v>
      </c>
      <c r="AL782" s="5" t="b">
        <f>IF(NOT(ISBLANK(Spreadsheet!C782)),IF(OR(ISBLANK(Spreadsheet!F782),LEN(Spreadsheet!F782)&gt;40),FALSE,TRUE),TRUE)</f>
        <v>1</v>
      </c>
      <c r="AM782" s="5" t="b">
        <f>IF(NOT(ISBLANK(Spreadsheet!C782)),IF(OR(ISBLANK(Spreadsheet!H782),LEN(Spreadsheet!H782)&gt;40),FALSE,TRUE),TRUE)</f>
        <v>1</v>
      </c>
      <c r="AN782" s="5" t="b">
        <f t="array" ref="AN782">IF(ISBLANK(Spreadsheet!I782),TRUE,ISNUMBER(MATCH(TRUE,EXACT(Spreadsheet!I782,GenderValues),0)))</f>
        <v>1</v>
      </c>
      <c r="AO782" s="5" t="b">
        <f ca="1">IF(ISERROR(DATEVALUE(TEXT(Spreadsheet!J782,"mm/dd/yyyy")) &gt; TODAY()),IF(AND(ISBLANK(Spreadsheet!J782),ISBLANK(Spreadsheet!C782)),TRUE,FALSE),IF(DATEVALUE(TEXT(Spreadsheet!J782,"mm/dd/yyyy")) &gt; TODAY(),FALSE,TRUE))</f>
        <v>1</v>
      </c>
      <c r="AP782" s="5" t="b">
        <f>OR(ISBLANK(Spreadsheet!K782),LEN(Spreadsheet!K782)&lt;=100)</f>
        <v>1</v>
      </c>
      <c r="AQ782" s="5" t="b">
        <f t="array" ref="AQ782">IF(OR(AND(ISBLANK(Spreadsheet!L782),ISBLANK(Spreadsheet!C782)),AND(NOT(ISBLANK(Spreadsheet!C782)),NOT(ISBLANK(Spreadsheet!D782)))),TRUE,ISNUMBER(MATCH(TRUE,EXACT(Spreadsheet!L782,MaritalStatus),0)))</f>
        <v>1</v>
      </c>
      <c r="AR782" s="5" t="b">
        <f ca="1">IF(ISERROR(DATEVALUE(TEXT(Spreadsheet!M782,"mm/dd/yyyy")) &gt; TODAY()),IF(ISBLANK(Spreadsheet!M782),TRUE,FALSE),IF(DATEVALUE(TEXT(Spreadsheet!M782,"mm/dd/yyyy")) &gt; TODAY(),FALSE,TRUE))</f>
        <v>1</v>
      </c>
      <c r="AS782" s="5" t="b">
        <f>OR(ISBLANK(Spreadsheet!N782),LEN(Spreadsheet!N782)&lt;=100)</f>
        <v>1</v>
      </c>
      <c r="AT782" s="5" t="b">
        <f>OR(ISBLANK(Spreadsheet!O782),UPPER(Spreadsheet!O782)="YES")</f>
        <v>1</v>
      </c>
      <c r="AU782" s="5" t="b">
        <f>OR(ISBLANK(Spreadsheet!P782),UPPER(Spreadsheet!P782)="YES")</f>
        <v>1</v>
      </c>
      <c r="AV782" s="5" t="b">
        <f t="array" ref="AV782">IF(ISBLANK(Spreadsheet!Q782),TRUE,ISNUMBER(MATCH(TRUE,EXACT(Spreadsheet!Q782,OnGroupsPriorIns),0)))</f>
        <v>1</v>
      </c>
      <c r="AW782" s="5" t="b">
        <f>OR(ISBLANK(Spreadsheet!R782),UPPER(Spreadsheet!R782)="YES")</f>
        <v>1</v>
      </c>
      <c r="AX782" s="5" t="b">
        <f>OR(ISBLANK(Spreadsheet!S782),UPPER(Spreadsheet!S782)="YES")</f>
        <v>1</v>
      </c>
      <c r="AY782" s="5" t="b">
        <f>OR(AND(ISBLANK(Spreadsheet!C782),LEN(Spreadsheet!T782)=0),AND(NOT(ISBLANK(Spreadsheet!C782)),LEN(Spreadsheet!T782)&gt;0,LEN(Spreadsheet!T782)&lt;=50))</f>
        <v>1</v>
      </c>
      <c r="AZ782" s="5" t="b">
        <f>OR(LEN(Spreadsheet!U782)=0,AND(LEN(Spreadsheet!U782)&gt;0,LEN(Spreadsheet!U782)&lt;=50))</f>
        <v>1</v>
      </c>
      <c r="BA782" s="5" t="b">
        <f>OR(AND(ISBLANK(Spreadsheet!C782),LEN(Spreadsheet!V782)=0),AND(NOT(ISBLANK(Spreadsheet!C782)),LEN(Spreadsheet!V782)&gt;0,LEN(Spreadsheet!V782)&lt;=50))</f>
        <v>1</v>
      </c>
      <c r="BB782" s="5" t="b">
        <f t="array" ref="BB782">IF(AND(ISBLANK(Spreadsheet!C782),LEN(Spreadsheet!W782)=0),TRUE,ISNUMBER(MATCH(TRUE,EXACT(Spreadsheet!W782,States),0)))</f>
        <v>1</v>
      </c>
      <c r="BC782" s="5" t="b">
        <f>OR(AND(ISBLANK(Spreadsheet!C782),LEN(Spreadsheet!X782)=0),AND(NOT(ISBLANK(Spreadsheet!C782)),LEN(Spreadsheet!X782)&gt;0,LEN(Spreadsheet!X782)=5,ISNUMBER(VALUE(Spreadsheet!X782))))</f>
        <v>1</v>
      </c>
      <c r="BD782" s="5" t="b">
        <f>OR(ISBLANK(Spreadsheet!Z782),LEN(Spreadsheet!Z782)&lt;=50)</f>
        <v>1</v>
      </c>
      <c r="BE782" s="5" t="b">
        <f>ISBLANK(Spreadsheet!AA782)</f>
        <v>1</v>
      </c>
      <c r="BF782" s="5" t="b">
        <f>ISBLANK(Spreadsheet!AB782)</f>
        <v>1</v>
      </c>
      <c r="BG782" s="5" t="b">
        <f>IF(ISERROR(DATEVALUE(TEXT(Spreadsheet!AC782,"mm/dd/yyyy")) &gt; DATEVALUE(TEXT(Spreadsheet!J782,"mm/dd/yyyy"))),IF(OR(AND(ISBLANK(Spreadsheet!AC782),ISBLANK(Spreadsheet!C782)),AND(NOT(ISBLANK(Spreadsheet!C782)),ISBLANK(Spreadsheet!AC782),NOT(ISBLANK(Spreadsheet!D782)))),TRUE,FALSE),IF(DATEVALUE(TEXT(Spreadsheet!AC782,"mm/dd/yyyy")) &gt; DATEVALUE(TEXT(Spreadsheet!J782,"mm/dd/yyyy")),TRUE,FALSE))</f>
        <v>1</v>
      </c>
      <c r="BH782" s="5" t="b">
        <f>OR(AND(ISBLANK(Spreadsheet!C782),ISBLANK(Spreadsheet!AE782)),AND(NOT(ISBLANK(Spreadsheet!C782)),NOT(ISBLANK(Spreadsheet!D782)),ISBLANK(Spreadsheet!AE782)),AND(NOT(ISBLANK(Spreadsheet!C782)),ISBLANK(Spreadsheet!D782),NOT(ISBLANK(Spreadsheet!AE782)),LEN(Spreadsheet!AE782)&lt;=100))</f>
        <v>1</v>
      </c>
      <c r="BI782" s="5" t="b">
        <f t="array" ref="BI782">IF(ISBLANK(Spreadsheet!AF782),TRUE,ISNUMBER(MATCH(TRUE,EXACT(Spreadsheet!AF782,CobraShortReasons),0)))</f>
        <v>1</v>
      </c>
      <c r="BJ782" s="5" t="b">
        <f ca="1">IF(ISERROR(DATEVALUE(TEXT(Spreadsheet!AG782,"mm/dd/yyyy")) &gt; TODAY()),IF(ISBLANK(Spreadsheet!AG782),TRUE,FALSE),IF(DATEVALUE(TEXT(Spreadsheet!AG782,"mm/dd/yyyy")) &gt; TODAY(),FALSE,TRUE))</f>
        <v>1</v>
      </c>
      <c r="BK782" s="5" t="b">
        <f>OR(ISBLANK(Spreadsheet!AH782),LEN(Spreadsheet!AH782)&lt;=25)</f>
        <v>1</v>
      </c>
      <c r="BL782" s="5" t="b">
        <f t="array" aca="1" ref="BL782" ca="1">IF(ISBLANK(Spreadsheet!AI782),TRUE,ISNUMBER(MATCH(TRUE,EXACT(Spreadsheet!AI782,INDIRECT(Spreadsheet!$D$2)),0)))</f>
        <v>1</v>
      </c>
      <c r="BM782" s="5" t="b">
        <f t="array" aca="1" ref="BM782" ca="1">IF(ISBLANK(Spreadsheet!AJ782),TRUE,ISNUMBER(MATCH(TRUE,EXACT(Spreadsheet!AJ782,INDIRECT(Spreadsheet!BJ782)),0)))</f>
        <v>1</v>
      </c>
      <c r="BN782" s="5" t="b">
        <f t="array" ref="BN782">IF(ISBLANK(Spreadsheet!AK782),TRUE,ISNUMBER(MATCH(TRUE,EXACT(Spreadsheet!AK782,DentalPlans),0)))</f>
        <v>1</v>
      </c>
      <c r="BO782" s="5" t="b">
        <f t="array" aca="1" ref="BO782" ca="1">IF(ISBLANK(Spreadsheet!AL782),TRUE,ISNUMBER(MATCH(TRUE,EXACT(Spreadsheet!AL782,INDIRECT(Spreadsheet!BK782)),0)))</f>
        <v>1</v>
      </c>
      <c r="BP782" s="5" t="b">
        <f t="array" ref="BP782">IF(ISBLANK(Spreadsheet!AM782),TRUE,ISNUMBER(MATCH(TRUE,EXACT(Spreadsheet!AM782,VisionPlans),0)))</f>
        <v>1</v>
      </c>
      <c r="BQ782" s="5" t="b">
        <f t="array" aca="1" ref="BQ782" ca="1">IF(ISBLANK(Spreadsheet!AN782),TRUE,ISNUMBER(MATCH(TRUE,EXACT(Spreadsheet!AN782,INDIRECT(Spreadsheet!BL782)),0)))</f>
        <v>1</v>
      </c>
      <c r="BR782" s="5" t="b">
        <f t="array" ref="BR782">IF(ISBLANK(Spreadsheet!AO782),TRUE,ISNUMBER(MATCH(TRUE,EXACT(Spreadsheet!AO782,LifeBenefitClasses),0)))</f>
        <v>1</v>
      </c>
      <c r="BS782" s="5" t="b">
        <f>IF(OR(ISBLANK(Spreadsheet!AO782), Spreadsheet!AO782="Waive"),IF(ISBLANK(Spreadsheet!AP782),TRUE,FALSE),IF(OR(AND(NOT(ISBLANK(Spreadsheet!AO782)),ISBLANK(Spreadsheet!AP782)),NOT(ISNUMBER(VALUE(Spreadsheet!AP782)))),FALSE,IF(OR(AND(Spreadsheet!AP782&lt;6,MOD(Spreadsheet!AP782*10,5)=0), MOD(Spreadsheet!AP782,5000)=0),TRUE,FALSE)))</f>
        <v>1</v>
      </c>
      <c r="BT782" s="5" t="b">
        <f t="array" ref="BT782">IF(ISBLANK(Spreadsheet!AQ782),TRUE,ISNUMBER(MATCH(TRUE,EXACT(Spreadsheet!AQ782,EnrollWaive),0)))</f>
        <v>1</v>
      </c>
      <c r="BU782" s="5" t="b">
        <f t="array" ref="BU782">IF(ISBLANK(Spreadsheet!AR782),TRUE,ISNUMBER(MATCH(TRUE,EXACT(Spreadsheet!AR782,LifeBenefitClasses),0)))</f>
        <v>1</v>
      </c>
      <c r="BV782" s="5" t="b">
        <f>IF(OR(ISBLANK(Spreadsheet!AR782), Spreadsheet!AR782="Waive"),IF(ISBLANK(Spreadsheet!AS782),TRUE,FALSE),IF(OR(AND(NOT(ISBLANK(Spreadsheet!AR782)),ISBLANK(Spreadsheet!AS782)),NOT(ISNUMBER(VALUE(Spreadsheet!AS782)))),FALSE,IF(OR(AND(Spreadsheet!AS782&lt;6,MOD(Spreadsheet!AS782*10,5)=0), MOD(Spreadsheet!AS782,10000)=0),TRUE,FALSE)))</f>
        <v>1</v>
      </c>
      <c r="BW782" s="5" t="b">
        <f t="array" ref="BW782">IF(ISBLANK(Spreadsheet!AT782),TRUE,ISNUMBER(MATCH(TRUE,EXACT(Spreadsheet!AT782,LifeBenefitClasses),0)))</f>
        <v>1</v>
      </c>
      <c r="BX782" s="5" t="b">
        <f>IF(OR(ISBLANK(Spreadsheet!AT782), Spreadsheet!AT782="Waive"),IF(ISBLANK(Spreadsheet!AU782),TRUE,FALSE),IF(OR(AND(NOT(ISBLANK(Spreadsheet!AT782)),ISBLANK(Spreadsheet!AU782)),NOT(ISNUMBER(VALUE(Spreadsheet!AU782)))),FALSE,IF(AND(NOT(OR(ISBLANK(Spreadsheet!AT782),Spreadsheet!AT782="Waive")),NOT(OR(ISBLANK(Spreadsheet!AR782),Spreadsheet!AR782="Waive")),MOD(Spreadsheet!AU782,5000)=0, Spreadsheet!AU782&lt;=(Spreadsheet!AS782*0.5)),TRUE,FALSE)))</f>
        <v>1</v>
      </c>
      <c r="BY782" s="5" t="b">
        <f t="array" ref="BY782">IF(ISBLANK(Spreadsheet!AV782),TRUE,ISNUMBER(MATCH(TRUE,EXACT(Spreadsheet!AV782,EnrollWaive),0)))</f>
        <v>1</v>
      </c>
      <c r="BZ782" s="5" t="b">
        <f t="array" ref="BZ782">IF(ISBLANK(Spreadsheet!AW782),TRUE,ISNUMBER(MATCH(TRUE,EXACT(Spreadsheet!AW782,LifeBenefitClasses),0)))</f>
        <v>1</v>
      </c>
      <c r="CA782" s="5" t="b">
        <f t="array" ref="CA782">IF(ISBLANK(Spreadsheet!AX782),TRUE,ISNUMBER(MATCH(TRUE,EXACT(Spreadsheet!AX782,LifeBenefitClasses),0)))</f>
        <v>1</v>
      </c>
      <c r="CB782" s="5" t="b">
        <f t="array" ref="CB782">IF(ISBLANK(Spreadsheet!AY782),TRUE,ISNUMBER(MATCH(TRUE,EXACT(Spreadsheet!AY782,LifeBenefitClasses),0)))</f>
        <v>1</v>
      </c>
      <c r="CC782" s="5" t="b">
        <f t="array" ref="CC782">IF(ISBLANK(Spreadsheet!AZ782),TRUE,ISNUMBER(MATCH(TRUE,EXACT(Spreadsheet!AZ782,LifeBenefitClasses),0)))</f>
        <v>1</v>
      </c>
      <c r="CD782" s="5" t="b">
        <f t="array" ref="CD782">IF(ISBLANK(Spreadsheet!BA782),TRUE,ISNUMBER(MATCH(TRUE,EXACT(Spreadsheet!BA782,LifeBenefitClasses),0)))</f>
        <v>1</v>
      </c>
      <c r="CE782" s="5" t="b">
        <f>IF(OR(ISBLANK(Spreadsheet!BA782), Spreadsheet!BA782="Waive"),IF(ISBLANK(Spreadsheet!BB782),TRUE,FALSE),IF(OR(AND(NOT(ISBLANK(Spreadsheet!BA782)),ISBLANK(Spreadsheet!BB782)),NOT(ISNUMBER(VALUE(Spreadsheet!BB782))),ISBLANK(Spreadsheet!BC782),NOT(ISNUMBER(VALUE(Spreadsheet!BC782)))),FALSE,IF(AND(Spreadsheet!BB782&gt;=50000,Spreadsheet!BB782&lt;=250000,MOD(Spreadsheet!BB782,10000)=0,Spreadsheet!BB782&lt;=(10*Spreadsheet!BC782)),TRUE,FALSE)))</f>
        <v>1</v>
      </c>
      <c r="CF782" s="5" t="b">
        <f>IF(NOT(ISBLANK(Spreadsheet!BC782)),AND(ISNUMBER(VALUE(Spreadsheet!BC782)),Spreadsheet!BC782&gt;0),AND(OR(ISBLANK(Spreadsheet!AO782),Spreadsheet!AO782="Waive",AND(NOT(OR(ISBLANK(Spreadsheet!AO782),Spreadsheet!AO782="Waive")),Spreadsheet!AP782&gt;=6)),OR(ISBLANK(Spreadsheet!AR782),AND(NOT(OR(ISBLANK(Spreadsheet!AR782),Spreadsheet!AR782="Waive")),Spreadsheet!AS782&gt;=6)),OR(ISBLANK(Spreadsheet!AW782)),OR(ISBLANK(Spreadsheet!AX782)),OR(ISBLANK(Spreadsheet!AY782)),OR(ISBLANK(Spreadsheet!AZ782)),OR(ISBLANK(Spreadsheet!BA782),Spreadsheet!BA782="Waive")))</f>
        <v>1</v>
      </c>
      <c r="CG782" s="5" t="b">
        <f t="shared" ca="1" si="55"/>
        <v>1</v>
      </c>
    </row>
    <row r="783" spans="8:85" x14ac:dyDescent="0.3">
      <c r="H783" s="5">
        <f t="shared" ca="1" si="52"/>
        <v>2</v>
      </c>
      <c r="I783" s="5" t="str">
        <f t="shared" ca="1" si="54"/>
        <v/>
      </c>
      <c r="J783" s="5" t="str">
        <f>IF(AND(NOT(ISBLANK(Spreadsheet!C783)),ISBLANK(Spreadsheet!D783)),Spreadsheet!F783&amp;" "&amp;Spreadsheet!H783,"")</f>
        <v/>
      </c>
      <c r="K783" s="5">
        <f>IF(AND(NOT(ISBLANK(Spreadsheet!C783)),ISBLANK(Spreadsheet!D783)),COUNTIFS(Spreadsheet!E784:E$786,"=Child",Spreadsheet!C784:C$786, "="&amp;Spreadsheet!C783) + COUNTIFS(Spreadsheet!E784:E$786,"=Step-child",Spreadsheet!C784:C$786, "="&amp;Spreadsheet!C783),0)</f>
        <v>0</v>
      </c>
      <c r="L783" s="5">
        <f>IF(NOT(ISBLANK(J783)),COUNTIFS(Spreadsheet!E784:E$786,"=Wife",Spreadsheet!C784:C$786, "="&amp;Spreadsheet!C783) + COUNTIFS(Spreadsheet!E784:E$786,"=Husband",Spreadsheet!C784:C$786, "="&amp;Spreadsheet!C783),0)</f>
        <v>0</v>
      </c>
      <c r="M783" s="5">
        <f>IF(NOT(ISBLANK(Spreadsheet!AJ783)),VLOOKUP(Spreadsheet!AJ783,'Drop Downs'!$P$2:$R$16,3,FALSE),0)</f>
        <v>0</v>
      </c>
      <c r="N783" s="5">
        <f>IF(NOT(ISBLANK(Spreadsheet!AJ783)), VLOOKUP(Spreadsheet!AJ783,'Drop Downs'!$P$2:$R$16,2,FALSE),0)</f>
        <v>0</v>
      </c>
      <c r="O783" s="5">
        <f>IF(NOT(ISBLANK(Spreadsheet!AL783)),VLOOKUP(Spreadsheet!AL783,'Drop Downs'!$P$2:$R$16,3,FALSE), 0)</f>
        <v>0</v>
      </c>
      <c r="P783" s="5">
        <f>IF(NOT(ISBLANK(Spreadsheet!AL783)),VLOOKUP(Spreadsheet!AL783,'Drop Downs'!$P$2:$R$16,2,FALSE),0)</f>
        <v>0</v>
      </c>
      <c r="Q783" s="5">
        <f>IF(NOT(ISBLANK(Spreadsheet!AN783)),VLOOKUP(Spreadsheet!AN783,'Drop Downs'!$P$2:$R$16,3,FALSE),0)</f>
        <v>0</v>
      </c>
      <c r="R783" s="5">
        <f>IF(NOT(ISBLANK(Spreadsheet!AN783)),VLOOKUP(Spreadsheet!AN783,'Drop Downs'!$P$2:$R$16,2,FALSE),0)</f>
        <v>0</v>
      </c>
      <c r="S783" s="5" t="str">
        <f>IF(OR(M783&gt;K783,N783&gt;L783,O783&gt;K783, Q783&gt;K783,N783&gt;L783, P783&gt;L783, R783&gt;L783),"Member currently has a coverage election over what he/she needs.  Please add more dependents or adjust the coverage election.","")&amp;(IF(AND(NOT(ISBLANK(Spreadsheet!C783)),NOT(ISBLANK(Spreadsheet!D783)),ISBLANK(Spreadsheet!E783)),"Dependent lacks a relationship to member.Please select one from the drop-down.",""))</f>
        <v/>
      </c>
      <c r="T783" s="5" t="b">
        <f t="shared" si="53"/>
        <v>1</v>
      </c>
      <c r="U783" s="5" t="b">
        <f>OR(ISBLANK(Spreadsheet!C783),IF(NOT(ISBLANK(Spreadsheet!D783)),NOT(ISBLANK(Spreadsheet!E783)),TRUE))</f>
        <v>1</v>
      </c>
      <c r="V783" s="5" t="b">
        <f>OR(ISBLANK(Spreadsheet!C783), NOT(ISBLANK(Spreadsheet!I783)))</f>
        <v>1</v>
      </c>
      <c r="W783" s="5" t="b">
        <f>OR(ISBLANK(Spreadsheet!D783),NOT(ISBLANK(Spreadsheet!C783)))</f>
        <v>1</v>
      </c>
      <c r="X783" s="155" t="str">
        <f>REPT("0",MIN(FIND({1,2,3,4,5,6,7,8,9},Spreadsheet!C783&amp;"123456789"))-1)&amp;IF(ISBLANK(Spreadsheet!C783),"",SUMPRODUCT(MID(0&amp;Spreadsheet!C783,LARGE(INDEX(ISNUMBER(--MID(Spreadsheet!C783,ROW($1:$225),1))*
 ROW($1:$225),0),ROW($1:$225))+1,1)*10^ROW($1:$225)/10))</f>
        <v/>
      </c>
      <c r="Y783" s="5" t="b">
        <f>IF(NOT(ISBLANK(Spreadsheet!C783)),IF(AND(ISNUMBER(VALUE(Spreadsheet!C783)), LEN(Spreadsheet!C783)=9),TRUE,FALSE),TRUE)</f>
        <v>1</v>
      </c>
      <c r="Z783" s="155" t="str">
        <f>REPT("0",MIN(FIND({1,2,3,4,5,6,7,8,9},Spreadsheet!D783&amp;"123456789"))-1)&amp;IF(ISBLANK(Spreadsheet!D783),"",SUMPRODUCT(MID(0&amp;Spreadsheet!D783,LARGE(INDEX(ISNUMBER(--MID(Spreadsheet!D783,ROW($1:$225),1))*
 ROW($1:$225),0),ROW($1:$225))+1,1)*10^ROW($1:$225)/10))</f>
        <v/>
      </c>
      <c r="AA783" s="5" t="b">
        <f>IF(AND(NOT(ISBLANK(Spreadsheet!D783)),NOT(ISBLANK(Spreadsheet!C783))),IF(AND(ISNUMBER(VALUE(Spreadsheet!D783)), LEN(Spreadsheet!D783)=9),TRUE,FALSE),IF(AND(NOT(ISBLANK(Spreadsheet!D783)),ISBLANK(Spreadsheet!C783)),FALSE,TRUE))</f>
        <v>1</v>
      </c>
      <c r="AB783" s="5" t="b">
        <f>OR(ISBLANK(Spreadsheet!Y783),IF(NOT(ISBLANK(Spreadsheet!Y783)),LEN(Spreadsheet!Y783)=10,ISNUMBER(VALUE(Spreadsheet!Y783))))</f>
        <v>1</v>
      </c>
      <c r="AC783" s="5" t="b">
        <f>OR(ISBLANK(Spreadsheet!AI783), AND(NOT(ISBLANK(Spreadsheet!AJ783)), NOT(ISNUMBER(SEARCH("Waive",Spreadsheet!AJ783)))))</f>
        <v>1</v>
      </c>
      <c r="AD783" s="5" t="b">
        <f>OR(ISBLANK(Spreadsheet!AK783), AND(NOT(ISBLANK(Spreadsheet!AL783)), NOT(ISNUMBER(SEARCH("Waive",Spreadsheet!AL783)))))</f>
        <v>1</v>
      </c>
      <c r="AE783" s="5" t="b">
        <f>OR(ISBLANK(Spreadsheet!AM783), AND(NOT(ISBLANK(Spreadsheet!AN783)), NOT(ISNUMBER(SEARCH("Waive", Spreadsheet!AN783)))))</f>
        <v>1</v>
      </c>
      <c r="AF783" s="5" t="b">
        <f>OR(ISBLANK(Spreadsheet!C783), NOT(ISBLANK(Spreadsheet!D783)),NOT(ISBLANK(Spreadsheet!L783)))</f>
        <v>1</v>
      </c>
      <c r="AG783" s="5" t="b">
        <f>IF(AND(NOT(ISBLANK(Spreadsheet!C783)), NOT(ISBLANK(Spreadsheet!D783)),Spreadsheet!C783&lt;&gt;Spreadsheet!D783),IF(ISERROR(VLOOKUP(Spreadsheet!C783, Spreadsheet!$C$6:'Spreadsheet'!$C782,1,FALSE)), FALSE, TRUE),TRUE)</f>
        <v>1</v>
      </c>
      <c r="AH783" s="5" t="b">
        <f>Spreadsheet!$B$2=Spreadsheet!AD783</f>
        <v>1</v>
      </c>
      <c r="AI783" s="5" t="b">
        <f>IF(ISBLANK(Spreadsheet!G783),TRUE,IF(OR(LEN(Spreadsheet!G783)&gt;1,ISNUMBER(VALUE(Spreadsheet!G783))),FALSE,TRUE))</f>
        <v>1</v>
      </c>
      <c r="AJ783" s="5" t="b">
        <f>OR(ISBLANK(Spreadsheet!C783), NOT(ISBLANK(Spreadsheet!B783)), NOT(ISBLANK(Spreadsheet!D783)))</f>
        <v>1</v>
      </c>
      <c r="AK783" s="5" t="b">
        <f t="array" ref="AK783">IF(OR(AND(ISBLANK(Spreadsheet!E783),ISBLANK(Spreadsheet!D783),NOT(ISBLANK(Spreadsheet!C783))),AND(ISBLANK(Spreadsheet!E783),ISBLANK(Spreadsheet!D783),ISBLANK(Spreadsheet!C783))),TRUE,ISNUMBER(MATCH(TRUE,EXACT(Spreadsheet!E783,Relationships),0)))</f>
        <v>1</v>
      </c>
      <c r="AL783" s="5" t="b">
        <f>IF(NOT(ISBLANK(Spreadsheet!C783)),IF(OR(ISBLANK(Spreadsheet!F783),LEN(Spreadsheet!F783)&gt;40),FALSE,TRUE),TRUE)</f>
        <v>1</v>
      </c>
      <c r="AM783" s="5" t="b">
        <f>IF(NOT(ISBLANK(Spreadsheet!C783)),IF(OR(ISBLANK(Spreadsheet!H783),LEN(Spreadsheet!H783)&gt;40),FALSE,TRUE),TRUE)</f>
        <v>1</v>
      </c>
      <c r="AN783" s="5" t="b">
        <f t="array" ref="AN783">IF(ISBLANK(Spreadsheet!I783),TRUE,ISNUMBER(MATCH(TRUE,EXACT(Spreadsheet!I783,GenderValues),0)))</f>
        <v>1</v>
      </c>
      <c r="AO783" s="5" t="b">
        <f ca="1">IF(ISERROR(DATEVALUE(TEXT(Spreadsheet!J783,"mm/dd/yyyy")) &gt; TODAY()),IF(AND(ISBLANK(Spreadsheet!J783),ISBLANK(Spreadsheet!C783)),TRUE,FALSE),IF(DATEVALUE(TEXT(Spreadsheet!J783,"mm/dd/yyyy")) &gt; TODAY(),FALSE,TRUE))</f>
        <v>1</v>
      </c>
      <c r="AP783" s="5" t="b">
        <f>OR(ISBLANK(Spreadsheet!K783),LEN(Spreadsheet!K783)&lt;=100)</f>
        <v>1</v>
      </c>
      <c r="AQ783" s="5" t="b">
        <f t="array" ref="AQ783">IF(OR(AND(ISBLANK(Spreadsheet!L783),ISBLANK(Spreadsheet!C783)),AND(NOT(ISBLANK(Spreadsheet!C783)),NOT(ISBLANK(Spreadsheet!D783)))),TRUE,ISNUMBER(MATCH(TRUE,EXACT(Spreadsheet!L783,MaritalStatus),0)))</f>
        <v>1</v>
      </c>
      <c r="AR783" s="5" t="b">
        <f ca="1">IF(ISERROR(DATEVALUE(TEXT(Spreadsheet!M783,"mm/dd/yyyy")) &gt; TODAY()),IF(ISBLANK(Spreadsheet!M783),TRUE,FALSE),IF(DATEVALUE(TEXT(Spreadsheet!M783,"mm/dd/yyyy")) &gt; TODAY(),FALSE,TRUE))</f>
        <v>1</v>
      </c>
      <c r="AS783" s="5" t="b">
        <f>OR(ISBLANK(Spreadsheet!N783),LEN(Spreadsheet!N783)&lt;=100)</f>
        <v>1</v>
      </c>
      <c r="AT783" s="5" t="b">
        <f>OR(ISBLANK(Spreadsheet!O783),UPPER(Spreadsheet!O783)="YES")</f>
        <v>1</v>
      </c>
      <c r="AU783" s="5" t="b">
        <f>OR(ISBLANK(Spreadsheet!P783),UPPER(Spreadsheet!P783)="YES")</f>
        <v>1</v>
      </c>
      <c r="AV783" s="5" t="b">
        <f t="array" ref="AV783">IF(ISBLANK(Spreadsheet!Q783),TRUE,ISNUMBER(MATCH(TRUE,EXACT(Spreadsheet!Q783,OnGroupsPriorIns),0)))</f>
        <v>1</v>
      </c>
      <c r="AW783" s="5" t="b">
        <f>OR(ISBLANK(Spreadsheet!R783),UPPER(Spreadsheet!R783)="YES")</f>
        <v>1</v>
      </c>
      <c r="AX783" s="5" t="b">
        <f>OR(ISBLANK(Spreadsheet!S783),UPPER(Spreadsheet!S783)="YES")</f>
        <v>1</v>
      </c>
      <c r="AY783" s="5" t="b">
        <f>OR(AND(ISBLANK(Spreadsheet!C783),LEN(Spreadsheet!T783)=0),AND(NOT(ISBLANK(Spreadsheet!C783)),LEN(Spreadsheet!T783)&gt;0,LEN(Spreadsheet!T783)&lt;=50))</f>
        <v>1</v>
      </c>
      <c r="AZ783" s="5" t="b">
        <f>OR(LEN(Spreadsheet!U783)=0,AND(LEN(Spreadsheet!U783)&gt;0,LEN(Spreadsheet!U783)&lt;=50))</f>
        <v>1</v>
      </c>
      <c r="BA783" s="5" t="b">
        <f>OR(AND(ISBLANK(Spreadsheet!C783),LEN(Spreadsheet!V783)=0),AND(NOT(ISBLANK(Spreadsheet!C783)),LEN(Spreadsheet!V783)&gt;0,LEN(Spreadsheet!V783)&lt;=50))</f>
        <v>1</v>
      </c>
      <c r="BB783" s="5" t="b">
        <f t="array" ref="BB783">IF(AND(ISBLANK(Spreadsheet!C783),LEN(Spreadsheet!W783)=0),TRUE,ISNUMBER(MATCH(TRUE,EXACT(Spreadsheet!W783,States),0)))</f>
        <v>1</v>
      </c>
      <c r="BC783" s="5" t="b">
        <f>OR(AND(ISBLANK(Spreadsheet!C783),LEN(Spreadsheet!X783)=0),AND(NOT(ISBLANK(Spreadsheet!C783)),LEN(Spreadsheet!X783)&gt;0,LEN(Spreadsheet!X783)=5,ISNUMBER(VALUE(Spreadsheet!X783))))</f>
        <v>1</v>
      </c>
      <c r="BD783" s="5" t="b">
        <f>OR(ISBLANK(Spreadsheet!Z783),LEN(Spreadsheet!Z783)&lt;=50)</f>
        <v>1</v>
      </c>
      <c r="BE783" s="5" t="b">
        <f>ISBLANK(Spreadsheet!AA783)</f>
        <v>1</v>
      </c>
      <c r="BF783" s="5" t="b">
        <f>ISBLANK(Spreadsheet!AB783)</f>
        <v>1</v>
      </c>
      <c r="BG783" s="5" t="b">
        <f>IF(ISERROR(DATEVALUE(TEXT(Spreadsheet!AC783,"mm/dd/yyyy")) &gt; DATEVALUE(TEXT(Spreadsheet!J783,"mm/dd/yyyy"))),IF(OR(AND(ISBLANK(Spreadsheet!AC783),ISBLANK(Spreadsheet!C783)),AND(NOT(ISBLANK(Spreadsheet!C783)),ISBLANK(Spreadsheet!AC783),NOT(ISBLANK(Spreadsheet!D783)))),TRUE,FALSE),IF(DATEVALUE(TEXT(Spreadsheet!AC783,"mm/dd/yyyy")) &gt; DATEVALUE(TEXT(Spreadsheet!J783,"mm/dd/yyyy")),TRUE,FALSE))</f>
        <v>1</v>
      </c>
      <c r="BH783" s="5" t="b">
        <f>OR(AND(ISBLANK(Spreadsheet!C783),ISBLANK(Spreadsheet!AE783)),AND(NOT(ISBLANK(Spreadsheet!C783)),NOT(ISBLANK(Spreadsheet!D783)),ISBLANK(Spreadsheet!AE783)),AND(NOT(ISBLANK(Spreadsheet!C783)),ISBLANK(Spreadsheet!D783),NOT(ISBLANK(Spreadsheet!AE783)),LEN(Spreadsheet!AE783)&lt;=100))</f>
        <v>1</v>
      </c>
      <c r="BI783" s="5" t="b">
        <f t="array" ref="BI783">IF(ISBLANK(Spreadsheet!AF783),TRUE,ISNUMBER(MATCH(TRUE,EXACT(Spreadsheet!AF783,CobraShortReasons),0)))</f>
        <v>1</v>
      </c>
      <c r="BJ783" s="5" t="b">
        <f ca="1">IF(ISERROR(DATEVALUE(TEXT(Spreadsheet!AG783,"mm/dd/yyyy")) &gt; TODAY()),IF(ISBLANK(Spreadsheet!AG783),TRUE,FALSE),IF(DATEVALUE(TEXT(Spreadsheet!AG783,"mm/dd/yyyy")) &gt; TODAY(),FALSE,TRUE))</f>
        <v>1</v>
      </c>
      <c r="BK783" s="5" t="b">
        <f>OR(ISBLANK(Spreadsheet!AH783),LEN(Spreadsheet!AH783)&lt;=25)</f>
        <v>1</v>
      </c>
      <c r="BL783" s="5" t="b">
        <f t="array" aca="1" ref="BL783" ca="1">IF(ISBLANK(Spreadsheet!AI783),TRUE,ISNUMBER(MATCH(TRUE,EXACT(Spreadsheet!AI783,INDIRECT(Spreadsheet!$D$2)),0)))</f>
        <v>1</v>
      </c>
      <c r="BM783" s="5" t="b">
        <f t="array" aca="1" ref="BM783" ca="1">IF(ISBLANK(Spreadsheet!AJ783),TRUE,ISNUMBER(MATCH(TRUE,EXACT(Spreadsheet!AJ783,INDIRECT(Spreadsheet!BJ783)),0)))</f>
        <v>1</v>
      </c>
      <c r="BN783" s="5" t="b">
        <f t="array" ref="BN783">IF(ISBLANK(Spreadsheet!AK783),TRUE,ISNUMBER(MATCH(TRUE,EXACT(Spreadsheet!AK783,DentalPlans),0)))</f>
        <v>1</v>
      </c>
      <c r="BO783" s="5" t="b">
        <f t="array" aca="1" ref="BO783" ca="1">IF(ISBLANK(Spreadsheet!AL783),TRUE,ISNUMBER(MATCH(TRUE,EXACT(Spreadsheet!AL783,INDIRECT(Spreadsheet!BK783)),0)))</f>
        <v>1</v>
      </c>
      <c r="BP783" s="5" t="b">
        <f t="array" ref="BP783">IF(ISBLANK(Spreadsheet!AM783),TRUE,ISNUMBER(MATCH(TRUE,EXACT(Spreadsheet!AM783,VisionPlans),0)))</f>
        <v>1</v>
      </c>
      <c r="BQ783" s="5" t="b">
        <f t="array" aca="1" ref="BQ783" ca="1">IF(ISBLANK(Spreadsheet!AN783),TRUE,ISNUMBER(MATCH(TRUE,EXACT(Spreadsheet!AN783,INDIRECT(Spreadsheet!BL783)),0)))</f>
        <v>1</v>
      </c>
      <c r="BR783" s="5" t="b">
        <f t="array" ref="BR783">IF(ISBLANK(Spreadsheet!AO783),TRUE,ISNUMBER(MATCH(TRUE,EXACT(Spreadsheet!AO783,LifeBenefitClasses),0)))</f>
        <v>1</v>
      </c>
      <c r="BS783" s="5" t="b">
        <f>IF(OR(ISBLANK(Spreadsheet!AO783), Spreadsheet!AO783="Waive"),IF(ISBLANK(Spreadsheet!AP783),TRUE,FALSE),IF(OR(AND(NOT(ISBLANK(Spreadsheet!AO783)),ISBLANK(Spreadsheet!AP783)),NOT(ISNUMBER(VALUE(Spreadsheet!AP783)))),FALSE,IF(OR(AND(Spreadsheet!AP783&lt;6,MOD(Spreadsheet!AP783*10,5)=0), MOD(Spreadsheet!AP783,5000)=0),TRUE,FALSE)))</f>
        <v>1</v>
      </c>
      <c r="BT783" s="5" t="b">
        <f t="array" ref="BT783">IF(ISBLANK(Spreadsheet!AQ783),TRUE,ISNUMBER(MATCH(TRUE,EXACT(Spreadsheet!AQ783,EnrollWaive),0)))</f>
        <v>1</v>
      </c>
      <c r="BU783" s="5" t="b">
        <f t="array" ref="BU783">IF(ISBLANK(Spreadsheet!AR783),TRUE,ISNUMBER(MATCH(TRUE,EXACT(Spreadsheet!AR783,LifeBenefitClasses),0)))</f>
        <v>1</v>
      </c>
      <c r="BV783" s="5" t="b">
        <f>IF(OR(ISBLANK(Spreadsheet!AR783), Spreadsheet!AR783="Waive"),IF(ISBLANK(Spreadsheet!AS783),TRUE,FALSE),IF(OR(AND(NOT(ISBLANK(Spreadsheet!AR783)),ISBLANK(Spreadsheet!AS783)),NOT(ISNUMBER(VALUE(Spreadsheet!AS783)))),FALSE,IF(OR(AND(Spreadsheet!AS783&lt;6,MOD(Spreadsheet!AS783*10,5)=0), MOD(Spreadsheet!AS783,10000)=0),TRUE,FALSE)))</f>
        <v>1</v>
      </c>
      <c r="BW783" s="5" t="b">
        <f t="array" ref="BW783">IF(ISBLANK(Spreadsheet!AT783),TRUE,ISNUMBER(MATCH(TRUE,EXACT(Spreadsheet!AT783,LifeBenefitClasses),0)))</f>
        <v>1</v>
      </c>
      <c r="BX783" s="5" t="b">
        <f>IF(OR(ISBLANK(Spreadsheet!AT783), Spreadsheet!AT783="Waive"),IF(ISBLANK(Spreadsheet!AU783),TRUE,FALSE),IF(OR(AND(NOT(ISBLANK(Spreadsheet!AT783)),ISBLANK(Spreadsheet!AU783)),NOT(ISNUMBER(VALUE(Spreadsheet!AU783)))),FALSE,IF(AND(NOT(OR(ISBLANK(Spreadsheet!AT783),Spreadsheet!AT783="Waive")),NOT(OR(ISBLANK(Spreadsheet!AR783),Spreadsheet!AR783="Waive")),MOD(Spreadsheet!AU783,5000)=0, Spreadsheet!AU783&lt;=(Spreadsheet!AS783*0.5)),TRUE,FALSE)))</f>
        <v>1</v>
      </c>
      <c r="BY783" s="5" t="b">
        <f t="array" ref="BY783">IF(ISBLANK(Spreadsheet!AV783),TRUE,ISNUMBER(MATCH(TRUE,EXACT(Spreadsheet!AV783,EnrollWaive),0)))</f>
        <v>1</v>
      </c>
      <c r="BZ783" s="5" t="b">
        <f t="array" ref="BZ783">IF(ISBLANK(Spreadsheet!AW783),TRUE,ISNUMBER(MATCH(TRUE,EXACT(Spreadsheet!AW783,LifeBenefitClasses),0)))</f>
        <v>1</v>
      </c>
      <c r="CA783" s="5" t="b">
        <f t="array" ref="CA783">IF(ISBLANK(Spreadsheet!AX783),TRUE,ISNUMBER(MATCH(TRUE,EXACT(Spreadsheet!AX783,LifeBenefitClasses),0)))</f>
        <v>1</v>
      </c>
      <c r="CB783" s="5" t="b">
        <f t="array" ref="CB783">IF(ISBLANK(Spreadsheet!AY783),TRUE,ISNUMBER(MATCH(TRUE,EXACT(Spreadsheet!AY783,LifeBenefitClasses),0)))</f>
        <v>1</v>
      </c>
      <c r="CC783" s="5" t="b">
        <f t="array" ref="CC783">IF(ISBLANK(Spreadsheet!AZ783),TRUE,ISNUMBER(MATCH(TRUE,EXACT(Spreadsheet!AZ783,LifeBenefitClasses),0)))</f>
        <v>1</v>
      </c>
      <c r="CD783" s="5" t="b">
        <f t="array" ref="CD783">IF(ISBLANK(Spreadsheet!BA783),TRUE,ISNUMBER(MATCH(TRUE,EXACT(Spreadsheet!BA783,LifeBenefitClasses),0)))</f>
        <v>1</v>
      </c>
      <c r="CE783" s="5" t="b">
        <f>IF(OR(ISBLANK(Spreadsheet!BA783), Spreadsheet!BA783="Waive"),IF(ISBLANK(Spreadsheet!BB783),TRUE,FALSE),IF(OR(AND(NOT(ISBLANK(Spreadsheet!BA783)),ISBLANK(Spreadsheet!BB783)),NOT(ISNUMBER(VALUE(Spreadsheet!BB783))),ISBLANK(Spreadsheet!BC783),NOT(ISNUMBER(VALUE(Spreadsheet!BC783)))),FALSE,IF(AND(Spreadsheet!BB783&gt;=50000,Spreadsheet!BB783&lt;=250000,MOD(Spreadsheet!BB783,10000)=0,Spreadsheet!BB783&lt;=(10*Spreadsheet!BC783)),TRUE,FALSE)))</f>
        <v>1</v>
      </c>
      <c r="CF783" s="5" t="b">
        <f>IF(NOT(ISBLANK(Spreadsheet!BC783)),AND(ISNUMBER(VALUE(Spreadsheet!BC783)),Spreadsheet!BC783&gt;0),AND(OR(ISBLANK(Spreadsheet!AO783),Spreadsheet!AO783="Waive",AND(NOT(OR(ISBLANK(Spreadsheet!AO783),Spreadsheet!AO783="Waive")),Spreadsheet!AP783&gt;=6)),OR(ISBLANK(Spreadsheet!AR783),AND(NOT(OR(ISBLANK(Spreadsheet!AR783),Spreadsheet!AR783="Waive")),Spreadsheet!AS783&gt;=6)),OR(ISBLANK(Spreadsheet!AW783)),OR(ISBLANK(Spreadsheet!AX783)),OR(ISBLANK(Spreadsheet!AY783)),OR(ISBLANK(Spreadsheet!AZ783)),OR(ISBLANK(Spreadsheet!BA783),Spreadsheet!BA783="Waive")))</f>
        <v>1</v>
      </c>
      <c r="CG783" s="5" t="b">
        <f t="shared" ca="1" si="55"/>
        <v>1</v>
      </c>
    </row>
    <row r="784" spans="8:85" x14ac:dyDescent="0.3">
      <c r="H784" s="5">
        <f t="shared" ref="H784:H785" ca="1" si="56">IF(AND(T784,U784,V784,W784,Y784,AA784,AB784,AC784,AD784,AE784,AF784,AG784,AH784,AI784,AJ784,AK784,AL784,AM784,AN784,AO784,AP784,AQ784,AR784,AS784,AT784,AU784,AV784,AW784,AX784,AY784,AZ784,BA784,BB784,BC784,BD784,BE784,BF784,BG784,BH784,BI784,BJ784,BK784,BL784,BM784,BN784,BO784,BP784,BQ784,BR784,BS784,BT784,BU784,BV784,BW784,BX784,BY784,BZ784,CA784,CB784,CC784,CD784,CE784,CF784),2,0)</f>
        <v>2</v>
      </c>
      <c r="I784" s="5" t="str">
        <f t="shared" ca="1" si="54"/>
        <v/>
      </c>
      <c r="J784" s="5" t="str">
        <f>IF(AND(NOT(ISBLANK(Spreadsheet!C784)),ISBLANK(Spreadsheet!D784)),Spreadsheet!F784&amp;" "&amp;Spreadsheet!H784,"")</f>
        <v/>
      </c>
      <c r="K784" s="5">
        <f>IF(AND(NOT(ISBLANK(Spreadsheet!C784)),ISBLANK(Spreadsheet!D784)),COUNTIFS(Spreadsheet!E785:E$786,"=Child",Spreadsheet!C785:C$786, "="&amp;Spreadsheet!C784) + COUNTIFS(Spreadsheet!E785:E$786,"=Step-child",Spreadsheet!C785:C$786, "="&amp;Spreadsheet!C784),0)</f>
        <v>0</v>
      </c>
      <c r="L784" s="5">
        <f>IF(NOT(ISBLANK(J784)),COUNTIFS(Spreadsheet!E785:E$786,"=Wife",Spreadsheet!C785:C$786, "="&amp;Spreadsheet!C784) + COUNTIFS(Spreadsheet!E785:E$786,"=Husband",Spreadsheet!C785:C$786, "="&amp;Spreadsheet!C784),0)</f>
        <v>0</v>
      </c>
      <c r="M784" s="5">
        <f>IF(NOT(ISBLANK(Spreadsheet!AJ784)),VLOOKUP(Spreadsheet!AJ784,'Drop Downs'!$P$2:$R$16,3,FALSE),0)</f>
        <v>0</v>
      </c>
      <c r="N784" s="5">
        <f>IF(NOT(ISBLANK(Spreadsheet!AJ784)), VLOOKUP(Spreadsheet!AJ784,'Drop Downs'!$P$2:$R$16,2,FALSE),0)</f>
        <v>0</v>
      </c>
      <c r="O784" s="5">
        <f>IF(NOT(ISBLANK(Spreadsheet!AL784)),VLOOKUP(Spreadsheet!AL784,'Drop Downs'!$P$2:$R$16,3,FALSE), 0)</f>
        <v>0</v>
      </c>
      <c r="P784" s="5">
        <f>IF(NOT(ISBLANK(Spreadsheet!AL784)),VLOOKUP(Spreadsheet!AL784,'Drop Downs'!$P$2:$R$16,2,FALSE),0)</f>
        <v>0</v>
      </c>
      <c r="Q784" s="5">
        <f>IF(NOT(ISBLANK(Spreadsheet!AN784)),VLOOKUP(Spreadsheet!AN784,'Drop Downs'!$P$2:$R$16,3,FALSE),0)</f>
        <v>0</v>
      </c>
      <c r="R784" s="5">
        <f>IF(NOT(ISBLANK(Spreadsheet!AN784)),VLOOKUP(Spreadsheet!AN784,'Drop Downs'!$P$2:$R$16,2,FALSE),0)</f>
        <v>0</v>
      </c>
      <c r="S784" s="5" t="str">
        <f>IF(OR(M784&gt;K784,N784&gt;L784,O784&gt;K784, Q784&gt;K784,N784&gt;L784, P784&gt;L784, R784&gt;L784),"Member currently has a coverage election over what he/she needs.  Please add more dependents or adjust the coverage election.","")&amp;(IF(AND(NOT(ISBLANK(Spreadsheet!C784)),NOT(ISBLANK(Spreadsheet!D784)),ISBLANK(Spreadsheet!E784)),"Dependent lacks a relationship to member.Please select one from the drop-down.",""))</f>
        <v/>
      </c>
      <c r="T784" s="5" t="b">
        <f t="shared" ref="T784:T785" si="57">AND(M784&lt;=K784,O784&lt;=K784,Q784&lt;=K784,N784&lt;=L784,P784&lt;=L784,R784&lt;=L784)</f>
        <v>1</v>
      </c>
      <c r="U784" s="5" t="b">
        <f>OR(ISBLANK(Spreadsheet!C784),IF(NOT(ISBLANK(Spreadsheet!D784)),NOT(ISBLANK(Spreadsheet!E784)),TRUE))</f>
        <v>1</v>
      </c>
      <c r="V784" s="5" t="b">
        <f>OR(ISBLANK(Spreadsheet!C784), NOT(ISBLANK(Spreadsheet!I784)))</f>
        <v>1</v>
      </c>
      <c r="W784" s="5" t="b">
        <f>OR(ISBLANK(Spreadsheet!D784),NOT(ISBLANK(Spreadsheet!C784)))</f>
        <v>1</v>
      </c>
      <c r="X784" s="155" t="str">
        <f>REPT("0",MIN(FIND({1,2,3,4,5,6,7,8,9},Spreadsheet!C784&amp;"123456789"))-1)&amp;IF(ISBLANK(Spreadsheet!C784),"",SUMPRODUCT(MID(0&amp;Spreadsheet!C784,LARGE(INDEX(ISNUMBER(--MID(Spreadsheet!C784,ROW($1:$225),1))*
 ROW($1:$225),0),ROW($1:$225))+1,1)*10^ROW($1:$225)/10))</f>
        <v/>
      </c>
      <c r="Y784" s="5" t="b">
        <f>IF(NOT(ISBLANK(Spreadsheet!C784)),IF(AND(ISNUMBER(VALUE(Spreadsheet!C784)), LEN(Spreadsheet!C784)=9),TRUE,FALSE),TRUE)</f>
        <v>1</v>
      </c>
      <c r="Z784" s="155" t="str">
        <f>REPT("0",MIN(FIND({1,2,3,4,5,6,7,8,9},Spreadsheet!D784&amp;"123456789"))-1)&amp;IF(ISBLANK(Spreadsheet!D784),"",SUMPRODUCT(MID(0&amp;Spreadsheet!D784,LARGE(INDEX(ISNUMBER(--MID(Spreadsheet!D784,ROW($1:$225),1))*
 ROW($1:$225),0),ROW($1:$225))+1,1)*10^ROW($1:$225)/10))</f>
        <v/>
      </c>
      <c r="AA784" s="5" t="b">
        <f>IF(AND(NOT(ISBLANK(Spreadsheet!D784)),NOT(ISBLANK(Spreadsheet!C784))),IF(AND(ISNUMBER(VALUE(Spreadsheet!D784)), LEN(Spreadsheet!D784)=9),TRUE,FALSE),IF(AND(NOT(ISBLANK(Spreadsheet!D784)),ISBLANK(Spreadsheet!C784)),FALSE,TRUE))</f>
        <v>1</v>
      </c>
      <c r="AB784" s="5" t="b">
        <f>OR(ISBLANK(Spreadsheet!Y784),IF(NOT(ISBLANK(Spreadsheet!Y784)),LEN(Spreadsheet!Y784)=10,ISNUMBER(VALUE(Spreadsheet!Y784))))</f>
        <v>1</v>
      </c>
      <c r="AC784" s="5" t="b">
        <f>OR(ISBLANK(Spreadsheet!AI784), AND(NOT(ISBLANK(Spreadsheet!AJ784)), NOT(ISNUMBER(SEARCH("Waive",Spreadsheet!AJ784)))))</f>
        <v>1</v>
      </c>
      <c r="AD784" s="5" t="b">
        <f>OR(ISBLANK(Spreadsheet!AK784), AND(NOT(ISBLANK(Spreadsheet!AL784)), NOT(ISNUMBER(SEARCH("Waive",Spreadsheet!AL784)))))</f>
        <v>1</v>
      </c>
      <c r="AE784" s="5" t="b">
        <f>OR(ISBLANK(Spreadsheet!AM784), AND(NOT(ISBLANK(Spreadsheet!AN784)), NOT(ISNUMBER(SEARCH("Waive", Spreadsheet!AN784)))))</f>
        <v>1</v>
      </c>
      <c r="AF784" s="5" t="b">
        <f>OR(ISBLANK(Spreadsheet!C784), NOT(ISBLANK(Spreadsheet!D784)),NOT(ISBLANK(Spreadsheet!L784)))</f>
        <v>1</v>
      </c>
      <c r="AG784" s="5" t="b">
        <f>IF(AND(NOT(ISBLANK(Spreadsheet!C784)), NOT(ISBLANK(Spreadsheet!D784)),Spreadsheet!C784&lt;&gt;Spreadsheet!D784),IF(ISERROR(VLOOKUP(Spreadsheet!C784, Spreadsheet!$C$6:'Spreadsheet'!$C783,1,FALSE)), FALSE, TRUE),TRUE)</f>
        <v>1</v>
      </c>
      <c r="AH784" s="5" t="b">
        <f>Spreadsheet!$B$2=Spreadsheet!AD784</f>
        <v>1</v>
      </c>
      <c r="AI784" s="5" t="b">
        <f>IF(ISBLANK(Spreadsheet!G784),TRUE,IF(OR(LEN(Spreadsheet!G784)&gt;1,ISNUMBER(VALUE(Spreadsheet!G784))),FALSE,TRUE))</f>
        <v>1</v>
      </c>
      <c r="AJ784" s="5" t="b">
        <f>OR(ISBLANK(Spreadsheet!C784), NOT(ISBLANK(Spreadsheet!B784)), NOT(ISBLANK(Spreadsheet!D784)))</f>
        <v>1</v>
      </c>
      <c r="AK784" s="5" t="b">
        <f t="array" ref="AK784">IF(OR(AND(ISBLANK(Spreadsheet!E784),ISBLANK(Spreadsheet!D784),NOT(ISBLANK(Spreadsheet!C784))),AND(ISBLANK(Spreadsheet!E784),ISBLANK(Spreadsheet!D784),ISBLANK(Spreadsheet!C784))),TRUE,ISNUMBER(MATCH(TRUE,EXACT(Spreadsheet!E784,Relationships),0)))</f>
        <v>1</v>
      </c>
      <c r="AL784" s="5" t="b">
        <f>IF(NOT(ISBLANK(Spreadsheet!C784)),IF(OR(ISBLANK(Spreadsheet!F784),LEN(Spreadsheet!F784)&gt;40),FALSE,TRUE),TRUE)</f>
        <v>1</v>
      </c>
      <c r="AM784" s="5" t="b">
        <f>IF(NOT(ISBLANK(Spreadsheet!C784)),IF(OR(ISBLANK(Spreadsheet!H784),LEN(Spreadsheet!H784)&gt;40),FALSE,TRUE),TRUE)</f>
        <v>1</v>
      </c>
      <c r="AN784" s="5" t="b">
        <f t="array" ref="AN784">IF(ISBLANK(Spreadsheet!I784),TRUE,ISNUMBER(MATCH(TRUE,EXACT(Spreadsheet!I784,GenderValues),0)))</f>
        <v>1</v>
      </c>
      <c r="AO784" s="5" t="b">
        <f ca="1">IF(ISERROR(DATEVALUE(TEXT(Spreadsheet!J784,"mm/dd/yyyy")) &gt; TODAY()),IF(AND(ISBLANK(Spreadsheet!J784),ISBLANK(Spreadsheet!C784)),TRUE,FALSE),IF(DATEVALUE(TEXT(Spreadsheet!J784,"mm/dd/yyyy")) &gt; TODAY(),FALSE,TRUE))</f>
        <v>1</v>
      </c>
      <c r="AP784" s="5" t="b">
        <f>OR(ISBLANK(Spreadsheet!K784),LEN(Spreadsheet!K784)&lt;=100)</f>
        <v>1</v>
      </c>
      <c r="AQ784" s="5" t="b">
        <f t="array" ref="AQ784">IF(OR(AND(ISBLANK(Spreadsheet!L784),ISBLANK(Spreadsheet!C784)),AND(NOT(ISBLANK(Spreadsheet!C784)),NOT(ISBLANK(Spreadsheet!D784)))),TRUE,ISNUMBER(MATCH(TRUE,EXACT(Spreadsheet!L784,MaritalStatus),0)))</f>
        <v>1</v>
      </c>
      <c r="AR784" s="5" t="b">
        <f ca="1">IF(ISERROR(DATEVALUE(TEXT(Spreadsheet!M784,"mm/dd/yyyy")) &gt; TODAY()),IF(ISBLANK(Spreadsheet!M784),TRUE,FALSE),IF(DATEVALUE(TEXT(Spreadsheet!M784,"mm/dd/yyyy")) &gt; TODAY(),FALSE,TRUE))</f>
        <v>1</v>
      </c>
      <c r="AS784" s="5" t="b">
        <f>OR(ISBLANK(Spreadsheet!N784),LEN(Spreadsheet!N784)&lt;=100)</f>
        <v>1</v>
      </c>
      <c r="AT784" s="5" t="b">
        <f>OR(ISBLANK(Spreadsheet!O784),UPPER(Spreadsheet!O784)="YES")</f>
        <v>1</v>
      </c>
      <c r="AU784" s="5" t="b">
        <f>OR(ISBLANK(Spreadsheet!P784),UPPER(Spreadsheet!P784)="YES")</f>
        <v>1</v>
      </c>
      <c r="AV784" s="5" t="b">
        <f t="array" ref="AV784">IF(ISBLANK(Spreadsheet!Q784),TRUE,ISNUMBER(MATCH(TRUE,EXACT(Spreadsheet!Q784,OnGroupsPriorIns),0)))</f>
        <v>1</v>
      </c>
      <c r="AW784" s="5" t="b">
        <f>OR(ISBLANK(Spreadsheet!R784),UPPER(Spreadsheet!R784)="YES")</f>
        <v>1</v>
      </c>
      <c r="AX784" s="5" t="b">
        <f>OR(ISBLANK(Spreadsheet!S784),UPPER(Spreadsheet!S784)="YES")</f>
        <v>1</v>
      </c>
      <c r="AY784" s="5" t="b">
        <f>OR(AND(ISBLANK(Spreadsheet!C784),LEN(Spreadsheet!T784)=0),AND(NOT(ISBLANK(Spreadsheet!C784)),LEN(Spreadsheet!T784)&gt;0,LEN(Spreadsheet!T784)&lt;=50))</f>
        <v>1</v>
      </c>
      <c r="AZ784" s="5" t="b">
        <f>OR(LEN(Spreadsheet!U784)=0,AND(LEN(Spreadsheet!U784)&gt;0,LEN(Spreadsheet!U784)&lt;=50))</f>
        <v>1</v>
      </c>
      <c r="BA784" s="5" t="b">
        <f>OR(AND(ISBLANK(Spreadsheet!C784),LEN(Spreadsheet!V784)=0),AND(NOT(ISBLANK(Spreadsheet!C784)),LEN(Spreadsheet!V784)&gt;0,LEN(Spreadsheet!V784)&lt;=50))</f>
        <v>1</v>
      </c>
      <c r="BB784" s="5" t="b">
        <f t="array" ref="BB784">IF(AND(ISBLANK(Spreadsheet!C784),LEN(Spreadsheet!W784)=0),TRUE,ISNUMBER(MATCH(TRUE,EXACT(Spreadsheet!W784,States),0)))</f>
        <v>1</v>
      </c>
      <c r="BC784" s="5" t="b">
        <f>OR(AND(ISBLANK(Spreadsheet!C784),LEN(Spreadsheet!X784)=0),AND(NOT(ISBLANK(Spreadsheet!C784)),LEN(Spreadsheet!X784)&gt;0,LEN(Spreadsheet!X784)=5,ISNUMBER(VALUE(Spreadsheet!X784))))</f>
        <v>1</v>
      </c>
      <c r="BD784" s="5" t="b">
        <f>OR(ISBLANK(Spreadsheet!Z784),LEN(Spreadsheet!Z784)&lt;=50)</f>
        <v>1</v>
      </c>
      <c r="BE784" s="5" t="b">
        <f>ISBLANK(Spreadsheet!AA784)</f>
        <v>1</v>
      </c>
      <c r="BF784" s="5" t="b">
        <f>ISBLANK(Spreadsheet!AB784)</f>
        <v>1</v>
      </c>
      <c r="BG784" s="5" t="b">
        <f>IF(ISERROR(DATEVALUE(TEXT(Spreadsheet!AC784,"mm/dd/yyyy")) &gt; DATEVALUE(TEXT(Spreadsheet!J784,"mm/dd/yyyy"))),IF(OR(AND(ISBLANK(Spreadsheet!AC784),ISBLANK(Spreadsheet!C784)),AND(NOT(ISBLANK(Spreadsheet!C784)),ISBLANK(Spreadsheet!AC784),NOT(ISBLANK(Spreadsheet!D784)))),TRUE,FALSE),IF(DATEVALUE(TEXT(Spreadsheet!AC784,"mm/dd/yyyy")) &gt; DATEVALUE(TEXT(Spreadsheet!J784,"mm/dd/yyyy")),TRUE,FALSE))</f>
        <v>1</v>
      </c>
      <c r="BH784" s="5" t="b">
        <f>OR(AND(ISBLANK(Spreadsheet!C784),ISBLANK(Spreadsheet!AE784)),AND(NOT(ISBLANK(Spreadsheet!C784)),NOT(ISBLANK(Spreadsheet!D784)),ISBLANK(Spreadsheet!AE784)),AND(NOT(ISBLANK(Spreadsheet!C784)),ISBLANK(Spreadsheet!D784),NOT(ISBLANK(Spreadsheet!AE784)),LEN(Spreadsheet!AE784)&lt;=100))</f>
        <v>1</v>
      </c>
      <c r="BI784" s="5" t="b">
        <f t="array" ref="BI784">IF(ISBLANK(Spreadsheet!AF784),TRUE,ISNUMBER(MATCH(TRUE,EXACT(Spreadsheet!AF784,CobraShortReasons),0)))</f>
        <v>1</v>
      </c>
      <c r="BJ784" s="5" t="b">
        <f ca="1">IF(ISERROR(DATEVALUE(TEXT(Spreadsheet!AG784,"mm/dd/yyyy")) &gt; TODAY()),IF(ISBLANK(Spreadsheet!AG784),TRUE,FALSE),IF(DATEVALUE(TEXT(Spreadsheet!AG784,"mm/dd/yyyy")) &gt; TODAY(),FALSE,TRUE))</f>
        <v>1</v>
      </c>
      <c r="BK784" s="5" t="b">
        <f>OR(ISBLANK(Spreadsheet!AH784),LEN(Spreadsheet!AH784)&lt;=25)</f>
        <v>1</v>
      </c>
      <c r="BL784" s="5" t="b">
        <f t="array" aca="1" ref="BL784" ca="1">IF(ISBLANK(Spreadsheet!AI784),TRUE,ISNUMBER(MATCH(TRUE,EXACT(Spreadsheet!AI784,INDIRECT(Spreadsheet!$D$2)),0)))</f>
        <v>1</v>
      </c>
      <c r="BM784" s="5" t="b">
        <f t="array" aca="1" ref="BM784" ca="1">IF(ISBLANK(Spreadsheet!AJ784),TRUE,ISNUMBER(MATCH(TRUE,EXACT(Spreadsheet!AJ784,INDIRECT(Spreadsheet!BJ784)),0)))</f>
        <v>1</v>
      </c>
      <c r="BN784" s="5" t="b">
        <f t="array" ref="BN784">IF(ISBLANK(Spreadsheet!AK784),TRUE,ISNUMBER(MATCH(TRUE,EXACT(Spreadsheet!AK784,DentalPlans),0)))</f>
        <v>1</v>
      </c>
      <c r="BO784" s="5" t="b">
        <f t="array" aca="1" ref="BO784" ca="1">IF(ISBLANK(Spreadsheet!AL784),TRUE,ISNUMBER(MATCH(TRUE,EXACT(Spreadsheet!AL784,INDIRECT(Spreadsheet!BK784)),0)))</f>
        <v>1</v>
      </c>
      <c r="BP784" s="5" t="b">
        <f t="array" ref="BP784">IF(ISBLANK(Spreadsheet!AM784),TRUE,ISNUMBER(MATCH(TRUE,EXACT(Spreadsheet!AM784,VisionPlans),0)))</f>
        <v>1</v>
      </c>
      <c r="BQ784" s="5" t="b">
        <f t="array" aca="1" ref="BQ784" ca="1">IF(ISBLANK(Spreadsheet!AN784),TRUE,ISNUMBER(MATCH(TRUE,EXACT(Spreadsheet!AN784,INDIRECT(Spreadsheet!BL784)),0)))</f>
        <v>1</v>
      </c>
      <c r="BR784" s="5" t="b">
        <f t="array" ref="BR784">IF(ISBLANK(Spreadsheet!AO784),TRUE,ISNUMBER(MATCH(TRUE,EXACT(Spreadsheet!AO784,LifeBenefitClasses),0)))</f>
        <v>1</v>
      </c>
      <c r="BS784" s="5" t="b">
        <f>IF(OR(ISBLANK(Spreadsheet!AO784), Spreadsheet!AO784="Waive"),IF(ISBLANK(Spreadsheet!AP784),TRUE,FALSE),IF(OR(AND(NOT(ISBLANK(Spreadsheet!AO784)),ISBLANK(Spreadsheet!AP784)),NOT(ISNUMBER(VALUE(Spreadsheet!AP784)))),FALSE,IF(OR(AND(Spreadsheet!AP784&lt;6,MOD(Spreadsheet!AP784*10,5)=0), MOD(Spreadsheet!AP784,5000)=0),TRUE,FALSE)))</f>
        <v>1</v>
      </c>
      <c r="BT784" s="5" t="b">
        <f t="array" ref="BT784">IF(ISBLANK(Spreadsheet!AQ784),TRUE,ISNUMBER(MATCH(TRUE,EXACT(Spreadsheet!AQ784,EnrollWaive),0)))</f>
        <v>1</v>
      </c>
      <c r="BU784" s="5" t="b">
        <f t="array" ref="BU784">IF(ISBLANK(Spreadsheet!AR784),TRUE,ISNUMBER(MATCH(TRUE,EXACT(Spreadsheet!AR784,LifeBenefitClasses),0)))</f>
        <v>1</v>
      </c>
      <c r="BV784" s="5" t="b">
        <f>IF(OR(ISBLANK(Spreadsheet!AR784), Spreadsheet!AR784="Waive"),IF(ISBLANK(Spreadsheet!AS784),TRUE,FALSE),IF(OR(AND(NOT(ISBLANK(Spreadsheet!AR784)),ISBLANK(Spreadsheet!AS784)),NOT(ISNUMBER(VALUE(Spreadsheet!AS784)))),FALSE,IF(OR(AND(Spreadsheet!AS784&lt;6,MOD(Spreadsheet!AS784*10,5)=0), MOD(Spreadsheet!AS784,10000)=0),TRUE,FALSE)))</f>
        <v>1</v>
      </c>
      <c r="BW784" s="5" t="b">
        <f t="array" ref="BW784">IF(ISBLANK(Spreadsheet!AT784),TRUE,ISNUMBER(MATCH(TRUE,EXACT(Spreadsheet!AT784,LifeBenefitClasses),0)))</f>
        <v>1</v>
      </c>
      <c r="BX784" s="5" t="b">
        <f>IF(OR(ISBLANK(Spreadsheet!AT784), Spreadsheet!AT784="Waive"),IF(ISBLANK(Spreadsheet!AU784),TRUE,FALSE),IF(OR(AND(NOT(ISBLANK(Spreadsheet!AT784)),ISBLANK(Spreadsheet!AU784)),NOT(ISNUMBER(VALUE(Spreadsheet!AU784)))),FALSE,IF(AND(NOT(OR(ISBLANK(Spreadsheet!AT784),Spreadsheet!AT784="Waive")),NOT(OR(ISBLANK(Spreadsheet!AR784),Spreadsheet!AR784="Waive")),MOD(Spreadsheet!AU784,5000)=0, Spreadsheet!AU784&lt;=(Spreadsheet!AS784*0.5)),TRUE,FALSE)))</f>
        <v>1</v>
      </c>
      <c r="BY784" s="5" t="b">
        <f t="array" ref="BY784">IF(ISBLANK(Spreadsheet!AV784),TRUE,ISNUMBER(MATCH(TRUE,EXACT(Spreadsheet!AV784,EnrollWaive),0)))</f>
        <v>1</v>
      </c>
      <c r="BZ784" s="5" t="b">
        <f t="array" ref="BZ784">IF(ISBLANK(Spreadsheet!AW784),TRUE,ISNUMBER(MATCH(TRUE,EXACT(Spreadsheet!AW784,LifeBenefitClasses),0)))</f>
        <v>1</v>
      </c>
      <c r="CA784" s="5" t="b">
        <f t="array" ref="CA784">IF(ISBLANK(Spreadsheet!AX784),TRUE,ISNUMBER(MATCH(TRUE,EXACT(Spreadsheet!AX784,LifeBenefitClasses),0)))</f>
        <v>1</v>
      </c>
      <c r="CB784" s="5" t="b">
        <f t="array" ref="CB784">IF(ISBLANK(Spreadsheet!AY784),TRUE,ISNUMBER(MATCH(TRUE,EXACT(Spreadsheet!AY784,LifeBenefitClasses),0)))</f>
        <v>1</v>
      </c>
      <c r="CC784" s="5" t="b">
        <f t="array" ref="CC784">IF(ISBLANK(Spreadsheet!AZ784),TRUE,ISNUMBER(MATCH(TRUE,EXACT(Spreadsheet!AZ784,LifeBenefitClasses),0)))</f>
        <v>1</v>
      </c>
      <c r="CD784" s="5" t="b">
        <f t="array" ref="CD784">IF(ISBLANK(Spreadsheet!BA784),TRUE,ISNUMBER(MATCH(TRUE,EXACT(Spreadsheet!BA784,LifeBenefitClasses),0)))</f>
        <v>1</v>
      </c>
      <c r="CE784" s="5" t="b">
        <f>IF(OR(ISBLANK(Spreadsheet!BA784), Spreadsheet!BA784="Waive"),IF(ISBLANK(Spreadsheet!BB784),TRUE,FALSE),IF(OR(AND(NOT(ISBLANK(Spreadsheet!BA784)),ISBLANK(Spreadsheet!BB784)),NOT(ISNUMBER(VALUE(Spreadsheet!BB784))),ISBLANK(Spreadsheet!BC784),NOT(ISNUMBER(VALUE(Spreadsheet!BC784)))),FALSE,IF(AND(Spreadsheet!BB784&gt;=50000,Spreadsheet!BB784&lt;=250000,MOD(Spreadsheet!BB784,10000)=0,Spreadsheet!BB784&lt;=(10*Spreadsheet!BC784)),TRUE,FALSE)))</f>
        <v>1</v>
      </c>
      <c r="CF784" s="5" t="b">
        <f>IF(NOT(ISBLANK(Spreadsheet!BC784)),AND(ISNUMBER(VALUE(Spreadsheet!BC784)),Spreadsheet!BC784&gt;0),AND(OR(ISBLANK(Spreadsheet!AO784),Spreadsheet!AO784="Waive",AND(NOT(OR(ISBLANK(Spreadsheet!AO784),Spreadsheet!AO784="Waive")),Spreadsheet!AP784&gt;=6)),OR(ISBLANK(Spreadsheet!AR784),AND(NOT(OR(ISBLANK(Spreadsheet!AR784),Spreadsheet!AR784="Waive")),Spreadsheet!AS784&gt;=6)),OR(ISBLANK(Spreadsheet!AW784)),OR(ISBLANK(Spreadsheet!AX784)),OR(ISBLANK(Spreadsheet!AY784)),OR(ISBLANK(Spreadsheet!AZ784)),OR(ISBLANK(Spreadsheet!BA784),Spreadsheet!BA784="Waive")))</f>
        <v>1</v>
      </c>
      <c r="CG784" s="5" t="b">
        <f t="shared" ca="1" si="55"/>
        <v>1</v>
      </c>
    </row>
    <row r="785" spans="8:85" x14ac:dyDescent="0.3">
      <c r="H785" s="5">
        <f t="shared" ca="1" si="56"/>
        <v>2</v>
      </c>
      <c r="I785" s="5" t="str">
        <f t="shared" ca="1" si="54"/>
        <v/>
      </c>
      <c r="J785" s="5" t="str">
        <f>IF(AND(NOT(ISBLANK(Spreadsheet!C785)),ISBLANK(Spreadsheet!D785)),Spreadsheet!F785&amp;" "&amp;Spreadsheet!H785,"")</f>
        <v/>
      </c>
      <c r="K785" s="5">
        <f>IF(AND(NOT(ISBLANK(Spreadsheet!C785)),ISBLANK(Spreadsheet!D785)),COUNTIFS(Spreadsheet!E786:E$786,"=Child",Spreadsheet!C786:C$786, "="&amp;Spreadsheet!C785) + COUNTIFS(Spreadsheet!E786:E$786,"=Step-child",Spreadsheet!C786:C$786, "="&amp;Spreadsheet!C785),0)</f>
        <v>0</v>
      </c>
      <c r="L785" s="5">
        <f>IF(NOT(ISBLANK(J785)),COUNTIFS(Spreadsheet!E786:E$786,"=Wife",Spreadsheet!C786:C$786, "="&amp;Spreadsheet!C785) + COUNTIFS(Spreadsheet!E786:E$786,"=Husband",Spreadsheet!C786:C$786, "="&amp;Spreadsheet!C785),0)</f>
        <v>0</v>
      </c>
      <c r="M785" s="5">
        <f>IF(NOT(ISBLANK(Spreadsheet!AJ785)),VLOOKUP(Spreadsheet!AJ785,'Drop Downs'!$P$2:$R$16,3,FALSE),0)</f>
        <v>0</v>
      </c>
      <c r="N785" s="5">
        <f>IF(NOT(ISBLANK(Spreadsheet!AJ785)), VLOOKUP(Spreadsheet!AJ785,'Drop Downs'!$P$2:$R$16,2,FALSE),0)</f>
        <v>0</v>
      </c>
      <c r="O785" s="5">
        <f>IF(NOT(ISBLANK(Spreadsheet!AL785)),VLOOKUP(Spreadsheet!AL785,'Drop Downs'!$P$2:$R$16,3,FALSE), 0)</f>
        <v>0</v>
      </c>
      <c r="P785" s="5">
        <f>IF(NOT(ISBLANK(Spreadsheet!AL785)),VLOOKUP(Spreadsheet!AL785,'Drop Downs'!$P$2:$R$16,2,FALSE),0)</f>
        <v>0</v>
      </c>
      <c r="Q785" s="5">
        <f>IF(NOT(ISBLANK(Spreadsheet!AN785)),VLOOKUP(Spreadsheet!AN785,'Drop Downs'!$P$2:$R$16,3,FALSE),0)</f>
        <v>0</v>
      </c>
      <c r="R785" s="5">
        <f>IF(NOT(ISBLANK(Spreadsheet!AN785)),VLOOKUP(Spreadsheet!AN785,'Drop Downs'!$P$2:$R$16,2,FALSE),0)</f>
        <v>0</v>
      </c>
      <c r="S785" s="5" t="str">
        <f>IF(OR(M785&gt;K785,N785&gt;L785,O785&gt;K785, Q785&gt;K785,N785&gt;L785, P785&gt;L785, R785&gt;L785),"Member currently has a coverage election over what he/she needs.  Please add more dependents or adjust the coverage election.","")&amp;(IF(AND(NOT(ISBLANK(Spreadsheet!C785)),NOT(ISBLANK(Spreadsheet!D785)),ISBLANK(Spreadsheet!E785)),"Dependent lacks a relationship to member.Please select one from the drop-down.",""))</f>
        <v/>
      </c>
      <c r="T785" s="5" t="b">
        <f t="shared" si="57"/>
        <v>1</v>
      </c>
      <c r="U785" s="5" t="b">
        <f>OR(ISBLANK(Spreadsheet!C785),IF(NOT(ISBLANK(Spreadsheet!D785)),NOT(ISBLANK(Spreadsheet!E785)),TRUE))</f>
        <v>1</v>
      </c>
      <c r="V785" s="5" t="b">
        <f>OR(ISBLANK(Spreadsheet!C785), NOT(ISBLANK(Spreadsheet!I785)))</f>
        <v>1</v>
      </c>
      <c r="W785" s="5" t="b">
        <f>OR(ISBLANK(Spreadsheet!D785),NOT(ISBLANK(Spreadsheet!C785)))</f>
        <v>1</v>
      </c>
      <c r="X785" s="155" t="str">
        <f>REPT("0",MIN(FIND({1,2,3,4,5,6,7,8,9},Spreadsheet!C785&amp;"123456789"))-1)&amp;IF(ISBLANK(Spreadsheet!C785),"",SUMPRODUCT(MID(0&amp;Spreadsheet!C785,LARGE(INDEX(ISNUMBER(--MID(Spreadsheet!C785,ROW($1:$225),1))*
 ROW($1:$225),0),ROW($1:$225))+1,1)*10^ROW($1:$225)/10))</f>
        <v/>
      </c>
      <c r="Y785" s="5" t="b">
        <f>IF(NOT(ISBLANK(Spreadsheet!C785)),IF(AND(ISNUMBER(VALUE(Spreadsheet!C785)), LEN(Spreadsheet!C785)=9),TRUE,FALSE),TRUE)</f>
        <v>1</v>
      </c>
      <c r="Z785" s="155" t="str">
        <f>REPT("0",MIN(FIND({1,2,3,4,5,6,7,8,9},Spreadsheet!D785&amp;"123456789"))-1)&amp;IF(ISBLANK(Spreadsheet!D785),"",SUMPRODUCT(MID(0&amp;Spreadsheet!D785,LARGE(INDEX(ISNUMBER(--MID(Spreadsheet!D785,ROW($1:$225),1))*
 ROW($1:$225),0),ROW($1:$225))+1,1)*10^ROW($1:$225)/10))</f>
        <v/>
      </c>
      <c r="AA785" s="5" t="b">
        <f>IF(AND(NOT(ISBLANK(Spreadsheet!D785)),NOT(ISBLANK(Spreadsheet!C785))),IF(AND(ISNUMBER(VALUE(Spreadsheet!D785)), LEN(Spreadsheet!D785)=9),TRUE,FALSE),IF(AND(NOT(ISBLANK(Spreadsheet!D785)),ISBLANK(Spreadsheet!C785)),FALSE,TRUE))</f>
        <v>1</v>
      </c>
      <c r="AB785" s="5" t="b">
        <f>OR(ISBLANK(Spreadsheet!Y785),IF(NOT(ISBLANK(Spreadsheet!Y785)),LEN(Spreadsheet!Y785)=10,ISNUMBER(VALUE(Spreadsheet!Y785))))</f>
        <v>1</v>
      </c>
      <c r="AC785" s="5" t="b">
        <f>OR(ISBLANK(Spreadsheet!AI785), AND(NOT(ISBLANK(Spreadsheet!AJ785)), NOT(ISNUMBER(SEARCH("Waive",Spreadsheet!AJ785)))))</f>
        <v>1</v>
      </c>
      <c r="AD785" s="5" t="b">
        <f>OR(ISBLANK(Spreadsheet!AK785), AND(NOT(ISBLANK(Spreadsheet!AL785)), NOT(ISNUMBER(SEARCH("Waive",Spreadsheet!AL785)))))</f>
        <v>1</v>
      </c>
      <c r="AE785" s="5" t="b">
        <f>OR(ISBLANK(Spreadsheet!AM785), AND(NOT(ISBLANK(Spreadsheet!AN785)), NOT(ISNUMBER(SEARCH("Waive", Spreadsheet!AN785)))))</f>
        <v>1</v>
      </c>
      <c r="AF785" s="5" t="b">
        <f>OR(ISBLANK(Spreadsheet!C785), NOT(ISBLANK(Spreadsheet!D785)),NOT(ISBLANK(Spreadsheet!L785)))</f>
        <v>1</v>
      </c>
      <c r="AG785" s="5" t="b">
        <f>IF(AND(NOT(ISBLANK(Spreadsheet!C785)), NOT(ISBLANK(Spreadsheet!D785)),Spreadsheet!C785&lt;&gt;Spreadsheet!D785),IF(ISERROR(VLOOKUP(Spreadsheet!C785, Spreadsheet!$C$6:'Spreadsheet'!$C784,1,FALSE)), FALSE, TRUE),TRUE)</f>
        <v>1</v>
      </c>
      <c r="AH785" s="5" t="b">
        <f>Spreadsheet!$B$2=Spreadsheet!AD785</f>
        <v>1</v>
      </c>
      <c r="AI785" s="5" t="b">
        <f>IF(ISBLANK(Spreadsheet!G785),TRUE,IF(OR(LEN(Spreadsheet!G785)&gt;1,ISNUMBER(VALUE(Spreadsheet!G785))),FALSE,TRUE))</f>
        <v>1</v>
      </c>
      <c r="AJ785" s="5" t="b">
        <f>OR(ISBLANK(Spreadsheet!C785), NOT(ISBLANK(Spreadsheet!B785)), NOT(ISBLANK(Spreadsheet!D785)))</f>
        <v>1</v>
      </c>
      <c r="AK785" s="5" t="b">
        <f t="array" ref="AK785">IF(OR(AND(ISBLANK(Spreadsheet!E785),ISBLANK(Spreadsheet!D785),NOT(ISBLANK(Spreadsheet!C785))),AND(ISBLANK(Spreadsheet!E785),ISBLANK(Spreadsheet!D785),ISBLANK(Spreadsheet!C785))),TRUE,ISNUMBER(MATCH(TRUE,EXACT(Spreadsheet!E785,Relationships),0)))</f>
        <v>1</v>
      </c>
      <c r="AL785" s="5" t="b">
        <f>IF(NOT(ISBLANK(Spreadsheet!C785)),IF(OR(ISBLANK(Spreadsheet!F785),LEN(Spreadsheet!F785)&gt;40),FALSE,TRUE),TRUE)</f>
        <v>1</v>
      </c>
      <c r="AM785" s="5" t="b">
        <f>IF(NOT(ISBLANK(Spreadsheet!C785)),IF(OR(ISBLANK(Spreadsheet!H785),LEN(Spreadsheet!H785)&gt;40),FALSE,TRUE),TRUE)</f>
        <v>1</v>
      </c>
      <c r="AN785" s="5" t="b">
        <f t="array" ref="AN785">IF(ISBLANK(Spreadsheet!I785),TRUE,ISNUMBER(MATCH(TRUE,EXACT(Spreadsheet!I785,GenderValues),0)))</f>
        <v>1</v>
      </c>
      <c r="AO785" s="5" t="b">
        <f ca="1">IF(ISERROR(DATEVALUE(TEXT(Spreadsheet!J785,"mm/dd/yyyy")) &gt; TODAY()),IF(AND(ISBLANK(Spreadsheet!J785),ISBLANK(Spreadsheet!C785)),TRUE,FALSE),IF(DATEVALUE(TEXT(Spreadsheet!J785,"mm/dd/yyyy")) &gt; TODAY(),FALSE,TRUE))</f>
        <v>1</v>
      </c>
      <c r="AP785" s="5" t="b">
        <f>OR(ISBLANK(Spreadsheet!K785),LEN(Spreadsheet!K785)&lt;=100)</f>
        <v>1</v>
      </c>
      <c r="AQ785" s="5" t="b">
        <f t="array" ref="AQ785">IF(OR(AND(ISBLANK(Spreadsheet!L785),ISBLANK(Spreadsheet!C785)),AND(NOT(ISBLANK(Spreadsheet!C785)),NOT(ISBLANK(Spreadsheet!D785)))),TRUE,ISNUMBER(MATCH(TRUE,EXACT(Spreadsheet!L785,MaritalStatus),0)))</f>
        <v>1</v>
      </c>
      <c r="AR785" s="5" t="b">
        <f ca="1">IF(ISERROR(DATEVALUE(TEXT(Spreadsheet!M785,"mm/dd/yyyy")) &gt; TODAY()),IF(ISBLANK(Spreadsheet!M785),TRUE,FALSE),IF(DATEVALUE(TEXT(Spreadsheet!M785,"mm/dd/yyyy")) &gt; TODAY(),FALSE,TRUE))</f>
        <v>1</v>
      </c>
      <c r="AS785" s="5" t="b">
        <f>OR(ISBLANK(Spreadsheet!N785),LEN(Spreadsheet!N785)&lt;=100)</f>
        <v>1</v>
      </c>
      <c r="AT785" s="5" t="b">
        <f>OR(ISBLANK(Spreadsheet!O785),UPPER(Spreadsheet!O785)="YES")</f>
        <v>1</v>
      </c>
      <c r="AU785" s="5" t="b">
        <f>OR(ISBLANK(Spreadsheet!P785),UPPER(Spreadsheet!P785)="YES")</f>
        <v>1</v>
      </c>
      <c r="AV785" s="5" t="b">
        <f t="array" ref="AV785">IF(ISBLANK(Spreadsheet!Q785),TRUE,ISNUMBER(MATCH(TRUE,EXACT(Spreadsheet!Q785,OnGroupsPriorIns),0)))</f>
        <v>1</v>
      </c>
      <c r="AW785" s="5" t="b">
        <f>OR(ISBLANK(Spreadsheet!R785),UPPER(Spreadsheet!R785)="YES")</f>
        <v>1</v>
      </c>
      <c r="AX785" s="5" t="b">
        <f>OR(ISBLANK(Spreadsheet!S785),UPPER(Spreadsheet!S785)="YES")</f>
        <v>1</v>
      </c>
      <c r="AY785" s="5" t="b">
        <f>OR(AND(ISBLANK(Spreadsheet!C785),LEN(Spreadsheet!T785)=0),AND(NOT(ISBLANK(Spreadsheet!C785)),LEN(Spreadsheet!T785)&gt;0,LEN(Spreadsheet!T785)&lt;=50))</f>
        <v>1</v>
      </c>
      <c r="AZ785" s="5" t="b">
        <f>OR(LEN(Spreadsheet!U785)=0,AND(LEN(Spreadsheet!U785)&gt;0,LEN(Spreadsheet!U785)&lt;=50))</f>
        <v>1</v>
      </c>
      <c r="BA785" s="5" t="b">
        <f>OR(AND(ISBLANK(Spreadsheet!C785),LEN(Spreadsheet!V785)=0),AND(NOT(ISBLANK(Spreadsheet!C785)),LEN(Spreadsheet!V785)&gt;0,LEN(Spreadsheet!V785)&lt;=50))</f>
        <v>1</v>
      </c>
      <c r="BB785" s="5" t="b">
        <f t="array" ref="BB785">IF(AND(ISBLANK(Spreadsheet!C785),LEN(Spreadsheet!W785)=0),TRUE,ISNUMBER(MATCH(TRUE,EXACT(Spreadsheet!W785,States),0)))</f>
        <v>1</v>
      </c>
      <c r="BC785" s="5" t="b">
        <f>OR(AND(ISBLANK(Spreadsheet!C785),LEN(Spreadsheet!X785)=0),AND(NOT(ISBLANK(Spreadsheet!C785)),LEN(Spreadsheet!X785)&gt;0,LEN(Spreadsheet!X785)=5,ISNUMBER(VALUE(Spreadsheet!X785))))</f>
        <v>1</v>
      </c>
      <c r="BD785" s="5" t="b">
        <f>OR(ISBLANK(Spreadsheet!Z785),LEN(Spreadsheet!Z785)&lt;=50)</f>
        <v>1</v>
      </c>
      <c r="BE785" s="5" t="b">
        <f>ISBLANK(Spreadsheet!AA785)</f>
        <v>1</v>
      </c>
      <c r="BF785" s="5" t="b">
        <f>ISBLANK(Spreadsheet!AB785)</f>
        <v>1</v>
      </c>
      <c r="BG785" s="5" t="b">
        <f>IF(ISERROR(DATEVALUE(TEXT(Spreadsheet!AC785,"mm/dd/yyyy")) &gt; DATEVALUE(TEXT(Spreadsheet!J785,"mm/dd/yyyy"))),IF(OR(AND(ISBLANK(Spreadsheet!AC785),ISBLANK(Spreadsheet!C785)),AND(NOT(ISBLANK(Spreadsheet!C785)),ISBLANK(Spreadsheet!AC785),NOT(ISBLANK(Spreadsheet!D785)))),TRUE,FALSE),IF(DATEVALUE(TEXT(Spreadsheet!AC785,"mm/dd/yyyy")) &gt; DATEVALUE(TEXT(Spreadsheet!J785,"mm/dd/yyyy")),TRUE,FALSE))</f>
        <v>1</v>
      </c>
      <c r="BH785" s="5" t="b">
        <f>OR(AND(ISBLANK(Spreadsheet!C785),ISBLANK(Spreadsheet!AE785)),AND(NOT(ISBLANK(Spreadsheet!C785)),NOT(ISBLANK(Spreadsheet!D785)),ISBLANK(Spreadsheet!AE785)),AND(NOT(ISBLANK(Spreadsheet!C785)),ISBLANK(Spreadsheet!D785),NOT(ISBLANK(Spreadsheet!AE785)),LEN(Spreadsheet!AE785)&lt;=100))</f>
        <v>1</v>
      </c>
      <c r="BI785" s="5" t="b">
        <f t="array" ref="BI785">IF(ISBLANK(Spreadsheet!AF785),TRUE,ISNUMBER(MATCH(TRUE,EXACT(Spreadsheet!AF785,CobraShortReasons),0)))</f>
        <v>1</v>
      </c>
      <c r="BJ785" s="5" t="b">
        <f ca="1">IF(ISERROR(DATEVALUE(TEXT(Spreadsheet!AG785,"mm/dd/yyyy")) &gt; TODAY()),IF(ISBLANK(Spreadsheet!AG785),TRUE,FALSE),IF(DATEVALUE(TEXT(Spreadsheet!AG785,"mm/dd/yyyy")) &gt; TODAY(),FALSE,TRUE))</f>
        <v>1</v>
      </c>
      <c r="BK785" s="5" t="b">
        <f>OR(ISBLANK(Spreadsheet!AH785),LEN(Spreadsheet!AH785)&lt;=25)</f>
        <v>1</v>
      </c>
      <c r="BL785" s="5" t="b">
        <f t="array" aca="1" ref="BL785" ca="1">IF(ISBLANK(Spreadsheet!AI785),TRUE,ISNUMBER(MATCH(TRUE,EXACT(Spreadsheet!AI785,INDIRECT(Spreadsheet!$D$2)),0)))</f>
        <v>1</v>
      </c>
      <c r="BM785" s="5" t="b">
        <f t="array" aca="1" ref="BM785" ca="1">IF(ISBLANK(Spreadsheet!AJ785),TRUE,ISNUMBER(MATCH(TRUE,EXACT(Spreadsheet!AJ785,INDIRECT(Spreadsheet!BJ785)),0)))</f>
        <v>1</v>
      </c>
      <c r="BN785" s="5" t="b">
        <f t="array" ref="BN785">IF(ISBLANK(Spreadsheet!AK785),TRUE,ISNUMBER(MATCH(TRUE,EXACT(Spreadsheet!AK785,DentalPlans),0)))</f>
        <v>1</v>
      </c>
      <c r="BO785" s="5" t="b">
        <f t="array" aca="1" ref="BO785" ca="1">IF(ISBLANK(Spreadsheet!AL785),TRUE,ISNUMBER(MATCH(TRUE,EXACT(Spreadsheet!AL785,INDIRECT(Spreadsheet!BK785)),0)))</f>
        <v>1</v>
      </c>
      <c r="BP785" s="5" t="b">
        <f t="array" ref="BP785">IF(ISBLANK(Spreadsheet!AM785),TRUE,ISNUMBER(MATCH(TRUE,EXACT(Spreadsheet!AM785,VisionPlans),0)))</f>
        <v>1</v>
      </c>
      <c r="BQ785" s="5" t="b">
        <f t="array" aca="1" ref="BQ785" ca="1">IF(ISBLANK(Spreadsheet!AN785),TRUE,ISNUMBER(MATCH(TRUE,EXACT(Spreadsheet!AN785,INDIRECT(Spreadsheet!BL785)),0)))</f>
        <v>1</v>
      </c>
      <c r="BR785" s="5" t="b">
        <f t="array" ref="BR785">IF(ISBLANK(Spreadsheet!AO785),TRUE,ISNUMBER(MATCH(TRUE,EXACT(Spreadsheet!AO785,LifeBenefitClasses),0)))</f>
        <v>1</v>
      </c>
      <c r="BS785" s="5" t="b">
        <f>IF(OR(ISBLANK(Spreadsheet!AO785), Spreadsheet!AO785="Waive"),IF(ISBLANK(Spreadsheet!AP785),TRUE,FALSE),IF(OR(AND(NOT(ISBLANK(Spreadsheet!AO785)),ISBLANK(Spreadsheet!AP785)),NOT(ISNUMBER(VALUE(Spreadsheet!AP785)))),FALSE,IF(OR(AND(Spreadsheet!AP785&lt;6,MOD(Spreadsheet!AP785*10,5)=0), MOD(Spreadsheet!AP785,5000)=0),TRUE,FALSE)))</f>
        <v>1</v>
      </c>
      <c r="BT785" s="5" t="b">
        <f t="array" ref="BT785">IF(ISBLANK(Spreadsheet!AQ785),TRUE,ISNUMBER(MATCH(TRUE,EXACT(Spreadsheet!AQ785,EnrollWaive),0)))</f>
        <v>1</v>
      </c>
      <c r="BU785" s="5" t="b">
        <f t="array" ref="BU785">IF(ISBLANK(Spreadsheet!AR785),TRUE,ISNUMBER(MATCH(TRUE,EXACT(Spreadsheet!AR785,LifeBenefitClasses),0)))</f>
        <v>1</v>
      </c>
      <c r="BV785" s="5" t="b">
        <f>IF(OR(ISBLANK(Spreadsheet!AR785), Spreadsheet!AR785="Waive"),IF(ISBLANK(Spreadsheet!AS785),TRUE,FALSE),IF(OR(AND(NOT(ISBLANK(Spreadsheet!AR785)),ISBLANK(Spreadsheet!AS785)),NOT(ISNUMBER(VALUE(Spreadsheet!AS785)))),FALSE,IF(OR(AND(Spreadsheet!AS785&lt;6,MOD(Spreadsheet!AS785*10,5)=0), MOD(Spreadsheet!AS785,10000)=0),TRUE,FALSE)))</f>
        <v>1</v>
      </c>
      <c r="BW785" s="5" t="b">
        <f t="array" ref="BW785">IF(ISBLANK(Spreadsheet!AT785),TRUE,ISNUMBER(MATCH(TRUE,EXACT(Spreadsheet!AT785,LifeBenefitClasses),0)))</f>
        <v>1</v>
      </c>
      <c r="BX785" s="5" t="b">
        <f>IF(OR(ISBLANK(Spreadsheet!AT785), Spreadsheet!AT785="Waive"),IF(ISBLANK(Spreadsheet!AU785),TRUE,FALSE),IF(OR(AND(NOT(ISBLANK(Spreadsheet!AT785)),ISBLANK(Spreadsheet!AU785)),NOT(ISNUMBER(VALUE(Spreadsheet!AU785)))),FALSE,IF(AND(NOT(OR(ISBLANK(Spreadsheet!AT785),Spreadsheet!AT785="Waive")),NOT(OR(ISBLANK(Spreadsheet!AR785),Spreadsheet!AR785="Waive")),MOD(Spreadsheet!AU785,5000)=0, Spreadsheet!AU785&lt;=(Spreadsheet!AS785*0.5)),TRUE,FALSE)))</f>
        <v>1</v>
      </c>
      <c r="BY785" s="5" t="b">
        <f t="array" ref="BY785">IF(ISBLANK(Spreadsheet!AV785),TRUE,ISNUMBER(MATCH(TRUE,EXACT(Spreadsheet!AV785,EnrollWaive),0)))</f>
        <v>1</v>
      </c>
      <c r="BZ785" s="5" t="b">
        <f t="array" ref="BZ785">IF(ISBLANK(Spreadsheet!AW785),TRUE,ISNUMBER(MATCH(TRUE,EXACT(Spreadsheet!AW785,LifeBenefitClasses),0)))</f>
        <v>1</v>
      </c>
      <c r="CA785" s="5" t="b">
        <f t="array" ref="CA785">IF(ISBLANK(Spreadsheet!AX785),TRUE,ISNUMBER(MATCH(TRUE,EXACT(Spreadsheet!AX785,LifeBenefitClasses),0)))</f>
        <v>1</v>
      </c>
      <c r="CB785" s="5" t="b">
        <f t="array" ref="CB785">IF(ISBLANK(Spreadsheet!AY785),TRUE,ISNUMBER(MATCH(TRUE,EXACT(Spreadsheet!AY785,LifeBenefitClasses),0)))</f>
        <v>1</v>
      </c>
      <c r="CC785" s="5" t="b">
        <f t="array" ref="CC785">IF(ISBLANK(Spreadsheet!AZ785),TRUE,ISNUMBER(MATCH(TRUE,EXACT(Spreadsheet!AZ785,LifeBenefitClasses),0)))</f>
        <v>1</v>
      </c>
      <c r="CD785" s="5" t="b">
        <f t="array" ref="CD785">IF(ISBLANK(Spreadsheet!BA785),TRUE,ISNUMBER(MATCH(TRUE,EXACT(Spreadsheet!BA785,LifeBenefitClasses),0)))</f>
        <v>1</v>
      </c>
      <c r="CE785" s="5" t="b">
        <f>IF(OR(ISBLANK(Spreadsheet!BA785), Spreadsheet!BA785="Waive"),IF(ISBLANK(Spreadsheet!BB785),TRUE,FALSE),IF(OR(AND(NOT(ISBLANK(Spreadsheet!BA785)),ISBLANK(Spreadsheet!BB785)),NOT(ISNUMBER(VALUE(Spreadsheet!BB785))),ISBLANK(Spreadsheet!BC785),NOT(ISNUMBER(VALUE(Spreadsheet!BC785)))),FALSE,IF(AND(Spreadsheet!BB785&gt;=50000,Spreadsheet!BB785&lt;=250000,MOD(Spreadsheet!BB785,10000)=0,Spreadsheet!BB785&lt;=(10*Spreadsheet!BC785)),TRUE,FALSE)))</f>
        <v>1</v>
      </c>
      <c r="CF785" s="5" t="b">
        <f>IF(NOT(ISBLANK(Spreadsheet!BC785)),AND(ISNUMBER(VALUE(Spreadsheet!BC785)),Spreadsheet!BC785&gt;0),AND(OR(ISBLANK(Spreadsheet!AO785),Spreadsheet!AO785="Waive",AND(NOT(OR(ISBLANK(Spreadsheet!AO785),Spreadsheet!AO785="Waive")),Spreadsheet!AP785&gt;=6)),OR(ISBLANK(Spreadsheet!AR785),AND(NOT(OR(ISBLANK(Spreadsheet!AR785),Spreadsheet!AR785="Waive")),Spreadsheet!AS785&gt;=6)),OR(ISBLANK(Spreadsheet!AW785)),OR(ISBLANK(Spreadsheet!AX785)),OR(ISBLANK(Spreadsheet!AY785)),OR(ISBLANK(Spreadsheet!AZ785)),OR(ISBLANK(Spreadsheet!BA785),Spreadsheet!BA785="Waive")))</f>
        <v>1</v>
      </c>
      <c r="CG785" s="5" t="b">
        <f t="shared" ca="1" si="55"/>
        <v>1</v>
      </c>
    </row>
    <row r="786" spans="8:85" x14ac:dyDescent="0.3">
      <c r="H786" s="5">
        <f t="shared" ref="H786:H849" ca="1" si="58">IF(AND(T786,U786,V786,W786,Y786,AA786,AB786,AC786,AD786,AE786,AF786,AG786,AH786,AI786,AJ786,AK786,AL786,AM786,AN786,AO786,AP786,AQ786,AR786,AS786,AT786,AU786,AV786,AW786,AX786,AY786,AZ786,BA786,BB786,BC786,BD786,BE786,BF786,BG786,BH786,BI786,BJ786,BK786,BL786,BM786,BN786,BO786,BP786,BQ786,BR786,BS786,BT786,BU786,BV786,BW786,BX786,BY786,BZ786,CA786,CB786,CC786,CD786,CE786,CF786),2,0)</f>
        <v>2</v>
      </c>
      <c r="I786" s="5" t="str">
        <f t="shared" ref="I786:I849" ca="1" si="59">IF(Y786,"",Y$1&amp;" ")&amp;IF(AA786,"",AA$1&amp;" ")&amp;IF(T786,"",T$1&amp;" ")&amp;IF(U786,"",U$1&amp;" ")&amp;IF(V786,"",V$1&amp;" ")&amp;IF(W786,"",W$1&amp;" ")&amp;IF(AA786,"",AA$1&amp;" ")&amp;IF(AB786,"",AB$1&amp;" ")&amp;IF(AC786,"",AC$1&amp;" ")&amp;IF(AD786,"",AD$1&amp;" ")&amp;IF(AE786,"",AE$1&amp;" ")&amp;IF(AF786,"",AF$1&amp;" ")&amp;IF(AG786,"",AG$1&amp;" ")&amp;IF(AH786,"",AH$1&amp;" ")&amp;IF(AI786,"",AI$1&amp;" ")&amp;IF(AJ786,"",AJ$1&amp;" ")&amp;IF(AK786,"",AK$1&amp;" ")&amp;IF(AL786,"",AL$1&amp;" ")&amp;IF(AM786,"",AM$1&amp;" ")&amp;IF(AN786,"",AN$1&amp;" ")&amp;IF(AO786,"",AO$1&amp;" ")&amp;IF(AP786,"",AP$1&amp;" ")&amp;IF(AQ786,"",AQ$1&amp;" ")&amp;IF(AR786,"",AR$1&amp;" ")&amp;IF(AS786,"",AS$1&amp;" ")&amp;IF(AT786,"",AT$1&amp;" ")&amp;IF(AU786,"",AU$1&amp;" ")&amp;IF(AV786,"",AV$1&amp;" ")&amp;IF(AW786,"",AW$1&amp;" ")&amp;IF(AX786,"",AX$1&amp;" ")&amp;IF(AY786,"",AY$1&amp;" ")&amp;IF(AZ786,"",AZ$1&amp;" ")&amp;IF(BA786,"",BA$1&amp;" ")&amp;IF(BB786,"",BB$1&amp;" ")&amp;IF(BC786,"",BC$1&amp;" ")&amp;IF(BD786,"",BD$1&amp;" ")&amp;IF(BE786,"",BE$1&amp;" ")&amp;IF(BF786,"",BF$1&amp;" ")&amp;IF(BG786,"",BG$1&amp;" ")&amp;IF(BH786,"",BH$1&amp;" ")&amp;IF(BI786,"",BI$1&amp;" ")&amp;IF(BJ786,"",BJ$1&amp;" ")&amp;IF(BK786,"",BK$1&amp;" ")&amp;IF(BL786,"",BL$1&amp;" ")&amp;IF(BM786,"",BM$1&amp;" ")&amp;IF(BN786,"",BN$1&amp;" ")&amp;IF(BO786,"",BO$1&amp;" ")&amp;IF(BP786,"",BP$1&amp;" ")&amp;IF(BQ786,"",BQ$1&amp;" ")&amp;IF(BR786,"",BR$1&amp;" ")&amp;IF(BS786,"",BS$1&amp;" ")&amp;IF(BT786,"",BT$1&amp;" ")&amp;IF(BU786,"",BU$1&amp;" ")&amp;IF(BV786,"",BV$1&amp;" ")&amp;IF(BW786,"",BW$1&amp;" ")&amp;IF(BX786,"",BX$1&amp;" ")&amp;IF(BY786,"",BY$1&amp;" ")&amp;IF(BZ786,"",BZ$1&amp;" ")&amp;IF(CA786,"",CA$1&amp;" ")&amp;IF(CB786,"",CB$1&amp;" ")&amp;IF(CC786,"",CC$1&amp;" ")&amp;IF(CD786,"",CD$1&amp;" ")&amp;IF(CE786,"",CE$1&amp;" ")&amp;IF(CF786,"",CF$1&amp;" ")</f>
        <v/>
      </c>
      <c r="J786" s="5" t="str">
        <f>IF(AND(NOT(ISBLANK(Spreadsheet!C786)),ISBLANK(Spreadsheet!D786)),Spreadsheet!F786&amp;" "&amp;Spreadsheet!H786,"")</f>
        <v/>
      </c>
      <c r="K786" s="5">
        <f>IF(AND(NOT(ISBLANK(Spreadsheet!C786)),ISBLANK(Spreadsheet!D786)),COUNTIFS(Spreadsheet!E$786:E997,"=Child",Spreadsheet!C$786:C997, "="&amp;Spreadsheet!C786) + COUNTIFS(Spreadsheet!E$786:E997,"=Step-child",Spreadsheet!C$786:C997, "="&amp;Spreadsheet!C786),0)</f>
        <v>0</v>
      </c>
      <c r="L786" s="5">
        <f>IF(NOT(ISBLANK(J786)),COUNTIFS(Spreadsheet!E$786:E997,"=Wife",Spreadsheet!C$786:C997, "="&amp;Spreadsheet!C786) + COUNTIFS(Spreadsheet!E$786:E997,"=Husband",Spreadsheet!C$786:C997, "="&amp;Spreadsheet!C786),0)</f>
        <v>0</v>
      </c>
      <c r="M786" s="5">
        <f>IF(NOT(ISBLANK(Spreadsheet!AJ786)),VLOOKUP(Spreadsheet!AJ786,'Drop Downs'!$P$2:$R$16,3,FALSE),0)</f>
        <v>0</v>
      </c>
      <c r="N786" s="5">
        <f>IF(NOT(ISBLANK(Spreadsheet!AJ786)), VLOOKUP(Spreadsheet!AJ786,'Drop Downs'!$P$2:$R$16,2,FALSE),0)</f>
        <v>0</v>
      </c>
      <c r="O786" s="5">
        <f>IF(NOT(ISBLANK(Spreadsheet!AL786)),VLOOKUP(Spreadsheet!AL786,'Drop Downs'!$P$2:$R$16,3,FALSE), 0)</f>
        <v>0</v>
      </c>
      <c r="P786" s="5">
        <f>IF(NOT(ISBLANK(Spreadsheet!AL786)),VLOOKUP(Spreadsheet!AL786,'Drop Downs'!$P$2:$R$16,2,FALSE),0)</f>
        <v>0</v>
      </c>
      <c r="Q786" s="5">
        <f>IF(NOT(ISBLANK(Spreadsheet!AN786)),VLOOKUP(Spreadsheet!AN786,'Drop Downs'!$P$2:$R$16,3,FALSE),0)</f>
        <v>0</v>
      </c>
      <c r="R786" s="5">
        <f>IF(NOT(ISBLANK(Spreadsheet!AN786)),VLOOKUP(Spreadsheet!AN786,'Drop Downs'!$P$2:$R$16,2,FALSE),0)</f>
        <v>0</v>
      </c>
      <c r="S786" s="5" t="str">
        <f>IF(OR(M786&gt;K786,N786&gt;L786,O786&gt;K786, Q786&gt;K786,N786&gt;L786, P786&gt;L786, R786&gt;L786),"Member currently has a coverage election over what he/she needs.  Please add more dependents or adjust the coverage election.","")&amp;(IF(AND(NOT(ISBLANK(Spreadsheet!C786)),NOT(ISBLANK(Spreadsheet!D786)),ISBLANK(Spreadsheet!E786)),"Dependent lacks a relationship to member.Please select one from the drop-down.",""))</f>
        <v/>
      </c>
      <c r="T786" s="5" t="b">
        <f t="shared" ref="T786:T849" si="60">AND(M786&lt;=K786,O786&lt;=K786,Q786&lt;=K786,N786&lt;=L786,P786&lt;=L786,R786&lt;=L786)</f>
        <v>1</v>
      </c>
      <c r="U786" s="5" t="b">
        <f>OR(ISBLANK(Spreadsheet!C786),IF(NOT(ISBLANK(Spreadsheet!D786)),NOT(ISBLANK(Spreadsheet!E786)),TRUE))</f>
        <v>1</v>
      </c>
      <c r="V786" s="5" t="b">
        <f>OR(ISBLANK(Spreadsheet!C786), NOT(ISBLANK(Spreadsheet!I786)))</f>
        <v>1</v>
      </c>
      <c r="W786" s="5" t="b">
        <f>OR(ISBLANK(Spreadsheet!D786),NOT(ISBLANK(Spreadsheet!C786)))</f>
        <v>1</v>
      </c>
      <c r="X786" s="155" t="str">
        <f>REPT("0",MIN(FIND({1,2,3,4,5,6,7,8,9},Spreadsheet!C786&amp;"123456789"))-1)&amp;IF(ISBLANK(Spreadsheet!C786),"",SUMPRODUCT(MID(0&amp;Spreadsheet!C786,LARGE(INDEX(ISNUMBER(--MID(Spreadsheet!C786,ROW($1:$225),1))*
 ROW($1:$225),0),ROW($1:$225))+1,1)*10^ROW($1:$225)/10))</f>
        <v/>
      </c>
      <c r="Y786" s="5" t="b">
        <f>IF(NOT(ISBLANK(Spreadsheet!C786)),IF(AND(ISNUMBER(VALUE(Spreadsheet!C786)), LEN(Spreadsheet!C786)=9),TRUE,FALSE),TRUE)</f>
        <v>1</v>
      </c>
      <c r="Z786" s="155" t="str">
        <f>REPT("0",MIN(FIND({1,2,3,4,5,6,7,8,9},Spreadsheet!D786&amp;"123456789"))-1)&amp;IF(ISBLANK(Spreadsheet!D786),"",SUMPRODUCT(MID(0&amp;Spreadsheet!D786,LARGE(INDEX(ISNUMBER(--MID(Spreadsheet!D786,ROW($1:$225),1))*
 ROW($1:$225),0),ROW($1:$225))+1,1)*10^ROW($1:$225)/10))</f>
        <v/>
      </c>
      <c r="AA786" s="5" t="b">
        <f>IF(AND(NOT(ISBLANK(Spreadsheet!D786)),NOT(ISBLANK(Spreadsheet!C786))),IF(AND(ISNUMBER(VALUE(Spreadsheet!D786)), LEN(Spreadsheet!D786)=9),TRUE,FALSE),IF(AND(NOT(ISBLANK(Spreadsheet!D786)),ISBLANK(Spreadsheet!C786)),FALSE,TRUE))</f>
        <v>1</v>
      </c>
      <c r="AB786" s="5" t="b">
        <f>OR(ISBLANK(Spreadsheet!Y786),IF(NOT(ISBLANK(Spreadsheet!Y786)),LEN(Spreadsheet!Y786)=10,ISNUMBER(VALUE(Spreadsheet!Y786))))</f>
        <v>1</v>
      </c>
      <c r="AC786" s="5" t="b">
        <f>OR(ISBLANK(Spreadsheet!AI786), AND(NOT(ISBLANK(Spreadsheet!AJ786)), NOT(ISNUMBER(SEARCH("Waive",Spreadsheet!AJ786)))))</f>
        <v>1</v>
      </c>
      <c r="AD786" s="5" t="b">
        <f>OR(ISBLANK(Spreadsheet!AK786), AND(NOT(ISBLANK(Spreadsheet!AL786)), NOT(ISNUMBER(SEARCH("Waive",Spreadsheet!AL786)))))</f>
        <v>1</v>
      </c>
      <c r="AE786" s="5" t="b">
        <f>OR(ISBLANK(Spreadsheet!AM786), AND(NOT(ISBLANK(Spreadsheet!AN786)), NOT(ISNUMBER(SEARCH("Waive", Spreadsheet!AN786)))))</f>
        <v>1</v>
      </c>
      <c r="AF786" s="5" t="b">
        <f>OR(ISBLANK(Spreadsheet!C786), NOT(ISBLANK(Spreadsheet!D786)),NOT(ISBLANK(Spreadsheet!L786)))</f>
        <v>1</v>
      </c>
      <c r="AG786" s="5" t="b">
        <f>IF(AND(NOT(ISBLANK(Spreadsheet!C786)), NOT(ISBLANK(Spreadsheet!D786)),Spreadsheet!C786&lt;&gt;Spreadsheet!D786),IF(ISERROR(VLOOKUP(Spreadsheet!C786, Spreadsheet!$C$6:'Spreadsheet'!$C785,1,FALSE)), FALSE, TRUE),TRUE)</f>
        <v>1</v>
      </c>
      <c r="AH786" s="5" t="b">
        <f>Spreadsheet!$B$2=Spreadsheet!AD786</f>
        <v>1</v>
      </c>
      <c r="AI786" s="5" t="b">
        <f>IF(ISBLANK(Spreadsheet!G786),TRUE,IF(OR(LEN(Spreadsheet!G786)&gt;1,ISNUMBER(VALUE(Spreadsheet!G786))),FALSE,TRUE))</f>
        <v>1</v>
      </c>
      <c r="AJ786" s="5" t="b">
        <f>OR(ISBLANK(Spreadsheet!C786), NOT(ISBLANK(Spreadsheet!B786)), NOT(ISBLANK(Spreadsheet!D786)))</f>
        <v>1</v>
      </c>
      <c r="AK786" s="5" t="b">
        <f t="array" ref="AK786">IF(OR(AND(ISBLANK(Spreadsheet!E786),ISBLANK(Spreadsheet!D786),NOT(ISBLANK(Spreadsheet!C786))),AND(ISBLANK(Spreadsheet!E786),ISBLANK(Spreadsheet!D786),ISBLANK(Spreadsheet!C786))),TRUE,ISNUMBER(MATCH(TRUE,EXACT(Spreadsheet!E786,Relationships),0)))</f>
        <v>1</v>
      </c>
      <c r="AL786" s="5" t="b">
        <f>IF(NOT(ISBLANK(Spreadsheet!C786)),IF(OR(ISBLANK(Spreadsheet!F786),LEN(Spreadsheet!F786)&gt;40),FALSE,TRUE),TRUE)</f>
        <v>1</v>
      </c>
      <c r="AM786" s="5" t="b">
        <f>IF(NOT(ISBLANK(Spreadsheet!C786)),IF(OR(ISBLANK(Spreadsheet!H786),LEN(Spreadsheet!H786)&gt;40),FALSE,TRUE),TRUE)</f>
        <v>1</v>
      </c>
      <c r="AN786" s="5" t="b">
        <f t="array" ref="AN786">IF(ISBLANK(Spreadsheet!I786),TRUE,ISNUMBER(MATCH(TRUE,EXACT(Spreadsheet!I786,GenderValues),0)))</f>
        <v>1</v>
      </c>
      <c r="AO786" s="5" t="b">
        <f ca="1">IF(ISERROR(DATEVALUE(TEXT(Spreadsheet!J786,"mm/dd/yyyy")) &gt; TODAY()),IF(AND(ISBLANK(Spreadsheet!J786),ISBLANK(Spreadsheet!C786)),TRUE,FALSE),IF(DATEVALUE(TEXT(Spreadsheet!J786,"mm/dd/yyyy")) &gt; TODAY(),FALSE,TRUE))</f>
        <v>1</v>
      </c>
      <c r="AP786" s="5" t="b">
        <f>OR(ISBLANK(Spreadsheet!K786),LEN(Spreadsheet!K786)&lt;=100)</f>
        <v>1</v>
      </c>
      <c r="AQ786" s="5" t="b">
        <f t="array" ref="AQ786">IF(OR(AND(ISBLANK(Spreadsheet!L786),ISBLANK(Spreadsheet!C786)),AND(NOT(ISBLANK(Spreadsheet!C786)),NOT(ISBLANK(Spreadsheet!D786)))),TRUE,ISNUMBER(MATCH(TRUE,EXACT(Spreadsheet!L786,MaritalStatus),0)))</f>
        <v>1</v>
      </c>
      <c r="AR786" s="5" t="b">
        <f ca="1">IF(ISERROR(DATEVALUE(TEXT(Spreadsheet!M786,"mm/dd/yyyy")) &gt; TODAY()),IF(ISBLANK(Spreadsheet!M786),TRUE,FALSE),IF(DATEVALUE(TEXT(Spreadsheet!M786,"mm/dd/yyyy")) &gt; TODAY(),FALSE,TRUE))</f>
        <v>1</v>
      </c>
      <c r="AS786" s="5" t="b">
        <f>OR(ISBLANK(Spreadsheet!N786),LEN(Spreadsheet!N786)&lt;=100)</f>
        <v>1</v>
      </c>
      <c r="AT786" s="5" t="b">
        <f>OR(ISBLANK(Spreadsheet!O786),UPPER(Spreadsheet!O786)="YES")</f>
        <v>1</v>
      </c>
      <c r="AU786" s="5" t="b">
        <f>OR(ISBLANK(Spreadsheet!P786),UPPER(Spreadsheet!P786)="YES")</f>
        <v>1</v>
      </c>
      <c r="AV786" s="5" t="b">
        <f t="array" ref="AV786">IF(ISBLANK(Spreadsheet!Q786),TRUE,ISNUMBER(MATCH(TRUE,EXACT(Spreadsheet!Q786,OnGroupsPriorIns),0)))</f>
        <v>1</v>
      </c>
      <c r="AW786" s="5" t="b">
        <f>OR(ISBLANK(Spreadsheet!R786),UPPER(Spreadsheet!R786)="YES")</f>
        <v>1</v>
      </c>
      <c r="AX786" s="5" t="b">
        <f>OR(ISBLANK(Spreadsheet!S786),UPPER(Spreadsheet!S786)="YES")</f>
        <v>1</v>
      </c>
      <c r="AY786" s="5" t="b">
        <f>OR(AND(ISBLANK(Spreadsheet!C786),LEN(Spreadsheet!T786)=0),AND(NOT(ISBLANK(Spreadsheet!C786)),LEN(Spreadsheet!T786)&gt;0,LEN(Spreadsheet!T786)&lt;=50))</f>
        <v>1</v>
      </c>
      <c r="AZ786" s="5" t="b">
        <f>OR(LEN(Spreadsheet!U786)=0,AND(LEN(Spreadsheet!U786)&gt;0,LEN(Spreadsheet!U786)&lt;=50))</f>
        <v>1</v>
      </c>
      <c r="BA786" s="5" t="b">
        <f>OR(AND(ISBLANK(Spreadsheet!C786),LEN(Spreadsheet!V786)=0),AND(NOT(ISBLANK(Spreadsheet!C786)),LEN(Spreadsheet!V786)&gt;0,LEN(Spreadsheet!V786)&lt;=50))</f>
        <v>1</v>
      </c>
      <c r="BB786" s="5" t="b">
        <f t="array" ref="BB786">IF(AND(ISBLANK(Spreadsheet!C786),LEN(Spreadsheet!W786)=0),TRUE,ISNUMBER(MATCH(TRUE,EXACT(Spreadsheet!W786,States),0)))</f>
        <v>1</v>
      </c>
      <c r="BC786" s="5" t="b">
        <f>OR(AND(ISBLANK(Spreadsheet!C786),LEN(Spreadsheet!X786)=0),AND(NOT(ISBLANK(Spreadsheet!C786)),LEN(Spreadsheet!X786)&gt;0,LEN(Spreadsheet!X786)=5,ISNUMBER(VALUE(Spreadsheet!X786))))</f>
        <v>1</v>
      </c>
      <c r="BD786" s="5" t="b">
        <f>OR(ISBLANK(Spreadsheet!Z786),LEN(Spreadsheet!Z786)&lt;=50)</f>
        <v>1</v>
      </c>
      <c r="BE786" s="5" t="b">
        <f>ISBLANK(Spreadsheet!AA786)</f>
        <v>1</v>
      </c>
      <c r="BF786" s="5" t="b">
        <f>ISBLANK(Spreadsheet!AB786)</f>
        <v>1</v>
      </c>
      <c r="BG786" s="5" t="b">
        <f>IF(ISERROR(DATEVALUE(TEXT(Spreadsheet!AC786,"mm/dd/yyyy")) &gt; DATEVALUE(TEXT(Spreadsheet!J786,"mm/dd/yyyy"))),IF(OR(AND(ISBLANK(Spreadsheet!AC786),ISBLANK(Spreadsheet!C786)),AND(NOT(ISBLANK(Spreadsheet!C786)),ISBLANK(Spreadsheet!AC786),NOT(ISBLANK(Spreadsheet!D786)))),TRUE,FALSE),IF(DATEVALUE(TEXT(Spreadsheet!AC786,"mm/dd/yyyy")) &gt; DATEVALUE(TEXT(Spreadsheet!J786,"mm/dd/yyyy")),TRUE,FALSE))</f>
        <v>1</v>
      </c>
      <c r="BH786" s="5" t="b">
        <f>OR(AND(ISBLANK(Spreadsheet!C786),ISBLANK(Spreadsheet!AE786)),AND(NOT(ISBLANK(Spreadsheet!C786)),NOT(ISBLANK(Spreadsheet!D786)),ISBLANK(Spreadsheet!AE786)),AND(NOT(ISBLANK(Spreadsheet!C786)),ISBLANK(Spreadsheet!D786),NOT(ISBLANK(Spreadsheet!AE786)),LEN(Spreadsheet!AE786)&lt;=100))</f>
        <v>1</v>
      </c>
      <c r="BI786" s="5" t="b">
        <f t="array" ref="BI786">IF(ISBLANK(Spreadsheet!AF786),TRUE,ISNUMBER(MATCH(TRUE,EXACT(Spreadsheet!AF786,CobraShortReasons),0)))</f>
        <v>1</v>
      </c>
      <c r="BJ786" s="5" t="b">
        <f ca="1">IF(ISERROR(DATEVALUE(TEXT(Spreadsheet!AG786,"mm/dd/yyyy")) &gt; TODAY()),IF(ISBLANK(Spreadsheet!AG786),TRUE,FALSE),IF(DATEVALUE(TEXT(Spreadsheet!AG786,"mm/dd/yyyy")) &gt; TODAY(),FALSE,TRUE))</f>
        <v>1</v>
      </c>
      <c r="BK786" s="5" t="b">
        <f>OR(ISBLANK(Spreadsheet!AH786),LEN(Spreadsheet!AH786)&lt;=25)</f>
        <v>1</v>
      </c>
      <c r="BL786" s="5" t="b">
        <f t="array" aca="1" ref="BL786" ca="1">IF(ISBLANK(Spreadsheet!AI786),TRUE,ISNUMBER(MATCH(TRUE,EXACT(Spreadsheet!AI786,INDIRECT(Spreadsheet!$D$2)),0)))</f>
        <v>1</v>
      </c>
      <c r="BM786" s="5" t="b">
        <f t="array" aca="1" ref="BM786" ca="1">IF(ISBLANK(Spreadsheet!AJ786),TRUE,ISNUMBER(MATCH(TRUE,EXACT(Spreadsheet!AJ786,INDIRECT(Spreadsheet!BJ786)),0)))</f>
        <v>1</v>
      </c>
      <c r="BN786" s="5" t="b">
        <f t="array" ref="BN786">IF(ISBLANK(Spreadsheet!AK786),TRUE,ISNUMBER(MATCH(TRUE,EXACT(Spreadsheet!AK786,DentalPlans),0)))</f>
        <v>1</v>
      </c>
      <c r="BO786" s="5" t="b">
        <f t="array" aca="1" ref="BO786" ca="1">IF(ISBLANK(Spreadsheet!AL786),TRUE,ISNUMBER(MATCH(TRUE,EXACT(Spreadsheet!AL786,INDIRECT(Spreadsheet!BK786)),0)))</f>
        <v>1</v>
      </c>
      <c r="BP786" s="5" t="b">
        <f t="array" ref="BP786">IF(ISBLANK(Spreadsheet!AM786),TRUE,ISNUMBER(MATCH(TRUE,EXACT(Spreadsheet!AM786,VisionPlans),0)))</f>
        <v>1</v>
      </c>
      <c r="BQ786" s="5" t="b">
        <f t="array" aca="1" ref="BQ786" ca="1">IF(ISBLANK(Spreadsheet!AN786),TRUE,ISNUMBER(MATCH(TRUE,EXACT(Spreadsheet!AN786,INDIRECT(Spreadsheet!BL786)),0)))</f>
        <v>1</v>
      </c>
      <c r="BR786" s="5" t="b">
        <f t="array" ref="BR786">IF(ISBLANK(Spreadsheet!AO786),TRUE,ISNUMBER(MATCH(TRUE,EXACT(Spreadsheet!AO786,LifeBenefitClasses),0)))</f>
        <v>1</v>
      </c>
      <c r="BS786" s="5" t="b">
        <f>IF(OR(ISBLANK(Spreadsheet!AO786), Spreadsheet!AO786="Waive"),IF(ISBLANK(Spreadsheet!AP786),TRUE,FALSE),IF(OR(AND(NOT(ISBLANK(Spreadsheet!AO786)),ISBLANK(Spreadsheet!AP786)),NOT(ISNUMBER(VALUE(Spreadsheet!AP786)))),FALSE,IF(OR(AND(Spreadsheet!AP786&lt;6,MOD(Spreadsheet!AP786*10,5)=0), MOD(Spreadsheet!AP786,5000)=0),TRUE,FALSE)))</f>
        <v>1</v>
      </c>
      <c r="BT786" s="5" t="b">
        <f t="array" ref="BT786">IF(ISBLANK(Spreadsheet!AQ786),TRUE,ISNUMBER(MATCH(TRUE,EXACT(Spreadsheet!AQ786,EnrollWaive),0)))</f>
        <v>1</v>
      </c>
      <c r="BU786" s="5" t="b">
        <f t="array" ref="BU786">IF(ISBLANK(Spreadsheet!AR786),TRUE,ISNUMBER(MATCH(TRUE,EXACT(Spreadsheet!AR786,LifeBenefitClasses),0)))</f>
        <v>1</v>
      </c>
      <c r="BV786" s="5" t="b">
        <f>IF(OR(ISBLANK(Spreadsheet!AR786), Spreadsheet!AR786="Waive"),IF(ISBLANK(Spreadsheet!AS786),TRUE,FALSE),IF(OR(AND(NOT(ISBLANK(Spreadsheet!AR786)),ISBLANK(Spreadsheet!AS786)),NOT(ISNUMBER(VALUE(Spreadsheet!AS786)))),FALSE,IF(OR(AND(Spreadsheet!AS786&lt;6,MOD(Spreadsheet!AS786*10,5)=0), MOD(Spreadsheet!AS786,10000)=0),TRUE,FALSE)))</f>
        <v>1</v>
      </c>
      <c r="BW786" s="5" t="b">
        <f t="array" ref="BW786">IF(ISBLANK(Spreadsheet!AT786),TRUE,ISNUMBER(MATCH(TRUE,EXACT(Spreadsheet!AT786,LifeBenefitClasses),0)))</f>
        <v>1</v>
      </c>
      <c r="BX786" s="5" t="b">
        <f>IF(OR(ISBLANK(Spreadsheet!AT786), Spreadsheet!AT786="Waive"),IF(ISBLANK(Spreadsheet!AU786),TRUE,FALSE),IF(OR(AND(NOT(ISBLANK(Spreadsheet!AT786)),ISBLANK(Spreadsheet!AU786)),NOT(ISNUMBER(VALUE(Spreadsheet!AU786)))),FALSE,IF(AND(NOT(OR(ISBLANK(Spreadsheet!AT786),Spreadsheet!AT786="Waive")),NOT(OR(ISBLANK(Spreadsheet!AR786),Spreadsheet!AR786="Waive")),MOD(Spreadsheet!AU786,5000)=0, Spreadsheet!AU786&lt;=(Spreadsheet!AS786*0.5)),TRUE,FALSE)))</f>
        <v>1</v>
      </c>
      <c r="BY786" s="5" t="b">
        <f t="array" ref="BY786">IF(ISBLANK(Spreadsheet!AV786),TRUE,ISNUMBER(MATCH(TRUE,EXACT(Spreadsheet!AV786,EnrollWaive),0)))</f>
        <v>1</v>
      </c>
      <c r="BZ786" s="5" t="b">
        <f t="array" ref="BZ786">IF(ISBLANK(Spreadsheet!AW786),TRUE,ISNUMBER(MATCH(TRUE,EXACT(Spreadsheet!AW786,LifeBenefitClasses),0)))</f>
        <v>1</v>
      </c>
      <c r="CA786" s="5" t="b">
        <f t="array" ref="CA786">IF(ISBLANK(Spreadsheet!AX786),TRUE,ISNUMBER(MATCH(TRUE,EXACT(Spreadsheet!AX786,LifeBenefitClasses),0)))</f>
        <v>1</v>
      </c>
      <c r="CB786" s="5" t="b">
        <f t="array" ref="CB786">IF(ISBLANK(Spreadsheet!AY786),TRUE,ISNUMBER(MATCH(TRUE,EXACT(Spreadsheet!AY786,LifeBenefitClasses),0)))</f>
        <v>1</v>
      </c>
      <c r="CC786" s="5" t="b">
        <f t="array" ref="CC786">IF(ISBLANK(Spreadsheet!AZ786),TRUE,ISNUMBER(MATCH(TRUE,EXACT(Spreadsheet!AZ786,LifeBenefitClasses),0)))</f>
        <v>1</v>
      </c>
      <c r="CD786" s="5" t="b">
        <f t="array" ref="CD786">IF(ISBLANK(Spreadsheet!BA786),TRUE,ISNUMBER(MATCH(TRUE,EXACT(Spreadsheet!BA786,LifeBenefitClasses),0)))</f>
        <v>1</v>
      </c>
      <c r="CE786" s="5" t="b">
        <f>IF(OR(ISBLANK(Spreadsheet!BA786), Spreadsheet!BA786="Waive"),IF(ISBLANK(Spreadsheet!BB786),TRUE,FALSE),IF(OR(AND(NOT(ISBLANK(Spreadsheet!BA786)),ISBLANK(Spreadsheet!BB786)),NOT(ISNUMBER(VALUE(Spreadsheet!BB786))),ISBLANK(Spreadsheet!BC786),NOT(ISNUMBER(VALUE(Spreadsheet!BC786)))),FALSE,IF(AND(Spreadsheet!BB786&gt;=50000,Spreadsheet!BB786&lt;=250000,MOD(Spreadsheet!BB786,10000)=0,Spreadsheet!BB786&lt;=(10*Spreadsheet!BC786)),TRUE,FALSE)))</f>
        <v>1</v>
      </c>
      <c r="CF786" s="5" t="b">
        <f>IF(NOT(ISBLANK(Spreadsheet!BC786)),AND(ISNUMBER(VALUE(Spreadsheet!BC786)),Spreadsheet!BC786&gt;0),AND(OR(ISBLANK(Spreadsheet!AO786),Spreadsheet!AO786="Waive",AND(NOT(OR(ISBLANK(Spreadsheet!AO786),Spreadsheet!AO786="Waive")),Spreadsheet!AP786&gt;=6)),OR(ISBLANK(Spreadsheet!AR786),AND(NOT(OR(ISBLANK(Spreadsheet!AR786),Spreadsheet!AR786="Waive")),Spreadsheet!AS786&gt;=6)),OR(ISBLANK(Spreadsheet!AW786)),OR(ISBLANK(Spreadsheet!AX786)),OR(ISBLANK(Spreadsheet!AY786)),OR(ISBLANK(Spreadsheet!AZ786)),OR(ISBLANK(Spreadsheet!BA786),Spreadsheet!BA786="Waive")))</f>
        <v>1</v>
      </c>
      <c r="CG786" s="5" t="b">
        <f t="shared" ref="CG786:CG849" ca="1" si="61">NOT(ISERROR(H786))</f>
        <v>1</v>
      </c>
    </row>
    <row r="787" spans="8:85" x14ac:dyDescent="0.3">
      <c r="H787" s="5">
        <v>2</v>
      </c>
      <c r="I787" s="5" t="str">
        <f t="shared" ca="1" si="59"/>
        <v/>
      </c>
      <c r="J787" s="5" t="str">
        <f>IF(AND(NOT(ISBLANK(Spreadsheet!C997)),ISBLANK(Spreadsheet!D997)),Spreadsheet!F997&amp;" "&amp;Spreadsheet!H997,"")</f>
        <v/>
      </c>
      <c r="K787" s="5">
        <f>IF(AND(NOT(ISBLANK(Spreadsheet!C997)),ISBLANK(Spreadsheet!D997)),COUNTIFS(Spreadsheet!E$786:E998,"=Child",Spreadsheet!C$786:C998, "="&amp;Spreadsheet!C997) + COUNTIFS(Spreadsheet!E$786:E998,"=Step-child",Spreadsheet!C$786:C998, "="&amp;Spreadsheet!C997),0)</f>
        <v>0</v>
      </c>
      <c r="L787" s="5">
        <f>IF(NOT(ISBLANK(J787)),COUNTIFS(Spreadsheet!E$786:E998,"=Wife",Spreadsheet!C$786:C998, "="&amp;Spreadsheet!C997) + COUNTIFS(Spreadsheet!E$786:E998,"=Husband",Spreadsheet!C$786:C998, "="&amp;Spreadsheet!C997),0)</f>
        <v>0</v>
      </c>
      <c r="M787" s="5">
        <f>IF(NOT(ISBLANK(Spreadsheet!AJ997)),VLOOKUP(Spreadsheet!AJ997,'Drop Downs'!$P$2:$R$16,3,FALSE),0)</f>
        <v>0</v>
      </c>
      <c r="N787" s="5">
        <f>IF(NOT(ISBLANK(Spreadsheet!AJ997)), VLOOKUP(Spreadsheet!AJ997,'Drop Downs'!$P$2:$R$16,2,FALSE),0)</f>
        <v>0</v>
      </c>
      <c r="O787" s="5">
        <f>IF(NOT(ISBLANK(Spreadsheet!AL997)),VLOOKUP(Spreadsheet!AL997,'Drop Downs'!$P$2:$R$16,3,FALSE), 0)</f>
        <v>0</v>
      </c>
      <c r="P787" s="5">
        <f>IF(NOT(ISBLANK(Spreadsheet!AL997)),VLOOKUP(Spreadsheet!AL997,'Drop Downs'!$P$2:$R$16,2,FALSE),0)</f>
        <v>0</v>
      </c>
      <c r="Q787" s="5">
        <f>IF(NOT(ISBLANK(Spreadsheet!AN997)),VLOOKUP(Spreadsheet!AN997,'Drop Downs'!$P$2:$R$16,3,FALSE),0)</f>
        <v>0</v>
      </c>
      <c r="R787" s="5">
        <f>IF(NOT(ISBLANK(Spreadsheet!AN997)),VLOOKUP(Spreadsheet!AN997,'Drop Downs'!$P$2:$R$16,2,FALSE),0)</f>
        <v>0</v>
      </c>
      <c r="S787" s="5" t="str">
        <f>IF(OR(M787&gt;K787,N787&gt;L787,O787&gt;K787, Q787&gt;K787,N787&gt;L787, P787&gt;L787, R787&gt;L787),"Member currently has a coverage election over what he/she needs.  Please add more dependents or adjust the coverage election.","")&amp;(IF(AND(NOT(ISBLANK(Spreadsheet!C997)),NOT(ISBLANK(Spreadsheet!D997)),ISBLANK(Spreadsheet!E997)),"Dependent lacks a relationship to member.Please select one from the drop-down.",""))</f>
        <v/>
      </c>
      <c r="T787" s="5" t="b">
        <f t="shared" si="60"/>
        <v>1</v>
      </c>
      <c r="U787" s="5" t="b">
        <f>OR(ISBLANK(Spreadsheet!C997),IF(NOT(ISBLANK(Spreadsheet!D997)),NOT(ISBLANK(Spreadsheet!E997)),TRUE))</f>
        <v>1</v>
      </c>
      <c r="V787" s="5" t="b">
        <f>OR(ISBLANK(Spreadsheet!C997), NOT(ISBLANK(Spreadsheet!I997)))</f>
        <v>1</v>
      </c>
      <c r="W787" s="5" t="b">
        <f>OR(ISBLANK(Spreadsheet!D997),NOT(ISBLANK(Spreadsheet!C997)))</f>
        <v>1</v>
      </c>
      <c r="X787" s="155" t="str">
        <f>REPT("0",MIN(FIND({1,2,3,4,5,6,7,8,9},Spreadsheet!C997&amp;"123456789"))-1)&amp;IF(ISBLANK(Spreadsheet!C997),"",SUMPRODUCT(MID(0&amp;Spreadsheet!C997,LARGE(INDEX(ISNUMBER(--MID(Spreadsheet!C997,ROW($1:$225),1))*
 ROW($1:$225),0),ROW($1:$225))+1,1)*10^ROW($1:$225)/10))</f>
        <v/>
      </c>
      <c r="Y787" s="5" t="b">
        <f>IF(NOT(ISBLANK(Spreadsheet!C997)),IF(AND(ISNUMBER(VALUE(Spreadsheet!C997)), LEN(Spreadsheet!C997)=9),TRUE,FALSE),TRUE)</f>
        <v>1</v>
      </c>
      <c r="Z787" s="155" t="str">
        <f>REPT("0",MIN(FIND({1,2,3,4,5,6,7,8,9},Spreadsheet!D997&amp;"123456789"))-1)&amp;IF(ISBLANK(Spreadsheet!D997),"",SUMPRODUCT(MID(0&amp;Spreadsheet!D997,LARGE(INDEX(ISNUMBER(--MID(Spreadsheet!D997,ROW($1:$225),1))*
 ROW($1:$225),0),ROW($1:$225))+1,1)*10^ROW($1:$225)/10))</f>
        <v/>
      </c>
      <c r="AA787" s="5" t="b">
        <f>IF(AND(NOT(ISBLANK(Spreadsheet!D997)),NOT(ISBLANK(Spreadsheet!C997))),IF(AND(ISNUMBER(VALUE(Spreadsheet!D997)), LEN(Spreadsheet!D997)=9),TRUE,FALSE),IF(AND(NOT(ISBLANK(Spreadsheet!D997)),ISBLANK(Spreadsheet!C997)),FALSE,TRUE))</f>
        <v>1</v>
      </c>
      <c r="AB787" s="5" t="b">
        <f>OR(ISBLANK(Spreadsheet!Y787),IF(NOT(ISBLANK(Spreadsheet!Y787)),LEN(Spreadsheet!Y787)=10,ISNUMBER(VALUE(Spreadsheet!Y787))))</f>
        <v>1</v>
      </c>
      <c r="AC787" s="5" t="b">
        <f>OR(ISBLANK(Spreadsheet!AI997), AND(NOT(ISBLANK(Spreadsheet!AJ997)), NOT(ISNUMBER(SEARCH("Waive",Spreadsheet!AJ997)))))</f>
        <v>1</v>
      </c>
      <c r="AD787" s="5" t="b">
        <f>OR(ISBLANK(Spreadsheet!AK997), AND(NOT(ISBLANK(Spreadsheet!AL997)), NOT(ISNUMBER(SEARCH("Waive",Spreadsheet!AL997)))))</f>
        <v>1</v>
      </c>
      <c r="AE787" s="5" t="b">
        <f>OR(ISBLANK(Spreadsheet!AM997), AND(NOT(ISBLANK(Spreadsheet!AN997)), NOT(ISNUMBER(SEARCH("Waive", Spreadsheet!AN997)))))</f>
        <v>1</v>
      </c>
      <c r="AF787" s="5" t="b">
        <f>OR(ISBLANK(Spreadsheet!C997), NOT(ISBLANK(Spreadsheet!D997)),NOT(ISBLANK(Spreadsheet!L997)))</f>
        <v>1</v>
      </c>
      <c r="AG787" s="5" t="b">
        <f>IF(AND(NOT(ISBLANK(Spreadsheet!C997)), NOT(ISBLANK(Spreadsheet!D997)),Spreadsheet!C997&lt;&gt;Spreadsheet!D997),IF(ISERROR(VLOOKUP(Spreadsheet!C997, Spreadsheet!$C$6:'Spreadsheet'!$C786,1,FALSE)), FALSE, TRUE),TRUE)</f>
        <v>1</v>
      </c>
      <c r="AH787" s="5" t="b">
        <f>Spreadsheet!$B$2=Spreadsheet!AD787</f>
        <v>1</v>
      </c>
      <c r="AI787" s="5" t="b">
        <f>IF(ISBLANK(Spreadsheet!G997),TRUE,IF(OR(LEN(Spreadsheet!G997)&gt;1,ISNUMBER(VALUE(Spreadsheet!G997))),FALSE,TRUE))</f>
        <v>1</v>
      </c>
      <c r="AJ787" s="5" t="b">
        <f>OR(ISBLANK(Spreadsheet!C997), NOT(ISBLANK(Spreadsheet!B997)), NOT(ISBLANK(Spreadsheet!D997)))</f>
        <v>1</v>
      </c>
      <c r="AK787" s="5" t="b">
        <f t="array" ref="AK787">IF(OR(AND(ISBLANK(Spreadsheet!E997),ISBLANK(Spreadsheet!D997),NOT(ISBLANK(Spreadsheet!C997))),AND(ISBLANK(Spreadsheet!E997),ISBLANK(Spreadsheet!D997),ISBLANK(Spreadsheet!C997))),TRUE,ISNUMBER(MATCH(TRUE,EXACT(Spreadsheet!E997,Relationships),0)))</f>
        <v>1</v>
      </c>
      <c r="AL787" s="5" t="b">
        <f>IF(NOT(ISBLANK(Spreadsheet!C997)),IF(OR(ISBLANK(Spreadsheet!F997),LEN(Spreadsheet!F997)&gt;40),FALSE,TRUE),TRUE)</f>
        <v>1</v>
      </c>
      <c r="AM787" s="5" t="b">
        <f>IF(NOT(ISBLANK(Spreadsheet!C997)),IF(OR(ISBLANK(Spreadsheet!H997),LEN(Spreadsheet!H997)&gt;40),FALSE,TRUE),TRUE)</f>
        <v>1</v>
      </c>
      <c r="AN787" s="5" t="b">
        <f t="array" ref="AN787">IF(ISBLANK(Spreadsheet!I997),TRUE,ISNUMBER(MATCH(TRUE,EXACT(Spreadsheet!I997,GenderValues),0)))</f>
        <v>1</v>
      </c>
      <c r="AO787" s="5" t="b">
        <f ca="1">IF(ISERROR(DATEVALUE(TEXT(Spreadsheet!J997,"mm/dd/yyyy")) &gt; TODAY()),IF(AND(ISBLANK(Spreadsheet!J997),ISBLANK(Spreadsheet!C997)),TRUE,FALSE),IF(DATEVALUE(TEXT(Spreadsheet!J997,"mm/dd/yyyy")) &gt; TODAY(),FALSE,TRUE))</f>
        <v>1</v>
      </c>
      <c r="AP787" s="5" t="b">
        <f>OR(ISBLANK(Spreadsheet!K997),LEN(Spreadsheet!K997)&lt;=100)</f>
        <v>1</v>
      </c>
      <c r="AQ787" s="5" t="b">
        <f t="array" ref="AQ787">IF(OR(AND(ISBLANK(Spreadsheet!L997),ISBLANK(Spreadsheet!C997)),AND(NOT(ISBLANK(Spreadsheet!C997)),NOT(ISBLANK(Spreadsheet!D997)))),TRUE,ISNUMBER(MATCH(TRUE,EXACT(Spreadsheet!L997,MaritalStatus),0)))</f>
        <v>1</v>
      </c>
      <c r="AR787" s="5" t="b">
        <f ca="1">IF(ISERROR(DATEVALUE(TEXT(Spreadsheet!M997,"mm/dd/yyyy")) &gt; TODAY()),IF(ISBLANK(Spreadsheet!M997),TRUE,FALSE),IF(DATEVALUE(TEXT(Spreadsheet!M997,"mm/dd/yyyy")) &gt; TODAY(),FALSE,TRUE))</f>
        <v>1</v>
      </c>
      <c r="AS787" s="5" t="b">
        <f>OR(ISBLANK(Spreadsheet!N997),LEN(Spreadsheet!N997)&lt;=100)</f>
        <v>1</v>
      </c>
      <c r="AT787" s="5" t="b">
        <f>OR(ISBLANK(Spreadsheet!O997),UPPER(Spreadsheet!O997)="YES")</f>
        <v>1</v>
      </c>
      <c r="AU787" s="5" t="b">
        <f>OR(ISBLANK(Spreadsheet!P997),UPPER(Spreadsheet!P997)="YES")</f>
        <v>1</v>
      </c>
      <c r="AV787" s="5" t="b">
        <f t="array" ref="AV787">IF(ISBLANK(Spreadsheet!Q997),TRUE,ISNUMBER(MATCH(TRUE,EXACT(Spreadsheet!Q997,OnGroupsPriorIns),0)))</f>
        <v>1</v>
      </c>
      <c r="AW787" s="5" t="b">
        <f>OR(ISBLANK(Spreadsheet!R997),UPPER(Spreadsheet!R997)="YES")</f>
        <v>1</v>
      </c>
      <c r="AX787" s="5" t="b">
        <f>OR(ISBLANK(Spreadsheet!S997),UPPER(Spreadsheet!S997)="YES")</f>
        <v>1</v>
      </c>
      <c r="AY787" s="5" t="b">
        <f>OR(AND(ISBLANK(Spreadsheet!C997),LEN(Spreadsheet!T997)=0),AND(NOT(ISBLANK(Spreadsheet!C997)),LEN(Spreadsheet!T997)&gt;0,LEN(Spreadsheet!T997)&lt;=50))</f>
        <v>1</v>
      </c>
      <c r="AZ787" s="5" t="b">
        <f>OR(LEN(Spreadsheet!U997)=0,AND(LEN(Spreadsheet!U997)&gt;0,LEN(Spreadsheet!U997)&lt;=50))</f>
        <v>1</v>
      </c>
      <c r="BA787" s="5" t="b">
        <f>OR(AND(ISBLANK(Spreadsheet!C997),LEN(Spreadsheet!V997)=0),AND(NOT(ISBLANK(Spreadsheet!C997)),LEN(Spreadsheet!V997)&gt;0,LEN(Spreadsheet!V997)&lt;=50))</f>
        <v>1</v>
      </c>
      <c r="BB787" s="5" t="b">
        <f t="array" ref="BB787">IF(AND(ISBLANK(Spreadsheet!C997),LEN(Spreadsheet!W997)=0),TRUE,ISNUMBER(MATCH(TRUE,EXACT(Spreadsheet!W997,States),0)))</f>
        <v>1</v>
      </c>
      <c r="BC787" s="5" t="b">
        <f>OR(AND(ISBLANK(Spreadsheet!C997),LEN(Spreadsheet!X997)=0),AND(NOT(ISBLANK(Spreadsheet!C997)),LEN(Spreadsheet!X997)&gt;0,LEN(Spreadsheet!X997)=5,ISNUMBER(VALUE(Spreadsheet!X997))))</f>
        <v>1</v>
      </c>
      <c r="BD787" s="5" t="b">
        <f>OR(ISBLANK(Spreadsheet!Z997),LEN(Spreadsheet!Z997)&lt;=50)</f>
        <v>1</v>
      </c>
      <c r="BE787" s="5" t="b">
        <f>ISBLANK(Spreadsheet!AA997)</f>
        <v>1</v>
      </c>
      <c r="BF787" s="5" t="b">
        <f>ISBLANK(Spreadsheet!AB997)</f>
        <v>1</v>
      </c>
      <c r="BG787" s="5" t="b">
        <f>IF(ISERROR(DATEVALUE(TEXT(Spreadsheet!AC997,"mm/dd/yyyy")) &gt; DATEVALUE(TEXT(Spreadsheet!J997,"mm/dd/yyyy"))),IF(OR(AND(ISBLANK(Spreadsheet!AC997),ISBLANK(Spreadsheet!C997)),AND(NOT(ISBLANK(Spreadsheet!C997)),ISBLANK(Spreadsheet!AC997),NOT(ISBLANK(Spreadsheet!D997)))),TRUE,FALSE),IF(DATEVALUE(TEXT(Spreadsheet!AC997,"mm/dd/yyyy")) &gt; DATEVALUE(TEXT(Spreadsheet!J997,"mm/dd/yyyy")),TRUE,FALSE))</f>
        <v>1</v>
      </c>
      <c r="BH787" s="5" t="b">
        <f>OR(AND(ISBLANK(Spreadsheet!C997),ISBLANK(Spreadsheet!AE997)),AND(NOT(ISBLANK(Spreadsheet!C997)),NOT(ISBLANK(Spreadsheet!D997)),ISBLANK(Spreadsheet!AE997)),AND(NOT(ISBLANK(Spreadsheet!C997)),ISBLANK(Spreadsheet!D997),NOT(ISBLANK(Spreadsheet!AE997)),LEN(Spreadsheet!AE997)&lt;=100))</f>
        <v>1</v>
      </c>
      <c r="BI787" s="5" t="b">
        <f t="array" ref="BI787">IF(ISBLANK(Spreadsheet!AF997),TRUE,ISNUMBER(MATCH(TRUE,EXACT(Spreadsheet!AF997,CobraShortReasons),0)))</f>
        <v>1</v>
      </c>
      <c r="BJ787" s="5" t="b">
        <f ca="1">IF(ISERROR(DATEVALUE(TEXT(Spreadsheet!AG997,"mm/dd/yyyy")) &gt; TODAY()),IF(ISBLANK(Spreadsheet!AG997),TRUE,FALSE),IF(DATEVALUE(TEXT(Spreadsheet!AG997,"mm/dd/yyyy")) &gt; TODAY(),FALSE,TRUE))</f>
        <v>1</v>
      </c>
      <c r="BK787" s="5" t="b">
        <f>OR(ISBLANK(Spreadsheet!AH997),LEN(Spreadsheet!AH997)&lt;=25)</f>
        <v>1</v>
      </c>
      <c r="BL787" s="5" t="b">
        <f t="array" aca="1" ref="BL787" ca="1">IF(ISBLANK(Spreadsheet!AI997),TRUE,ISNUMBER(MATCH(TRUE,EXACT(Spreadsheet!AI997,INDIRECT(Spreadsheet!$D$2)),0)))</f>
        <v>1</v>
      </c>
      <c r="BM787" s="5" t="b">
        <f t="array" aca="1" ref="BM787" ca="1">IF(ISBLANK(Spreadsheet!AJ997),TRUE,ISNUMBER(MATCH(TRUE,EXACT(Spreadsheet!AJ997,INDIRECT(Spreadsheet!BJ787)),0)))</f>
        <v>1</v>
      </c>
      <c r="BN787" s="5" t="b">
        <f t="array" ref="BN787">IF(ISBLANK(Spreadsheet!AK997),TRUE,ISNUMBER(MATCH(TRUE,EXACT(Spreadsheet!AK997,DentalPlans),0)))</f>
        <v>1</v>
      </c>
      <c r="BO787" s="5" t="b">
        <f t="array" aca="1" ref="BO787" ca="1">IF(ISBLANK(Spreadsheet!AL997),TRUE,ISNUMBER(MATCH(TRUE,EXACT(Spreadsheet!AL997,INDIRECT(Spreadsheet!BK787)),0)))</f>
        <v>1</v>
      </c>
      <c r="BP787" s="5" t="b">
        <f t="array" ref="BP787">IF(ISBLANK(Spreadsheet!AM997),TRUE,ISNUMBER(MATCH(TRUE,EXACT(Spreadsheet!AM997,VisionPlans),0)))</f>
        <v>1</v>
      </c>
      <c r="BQ787" s="5" t="b">
        <f t="array" aca="1" ref="BQ787" ca="1">IF(ISBLANK(Spreadsheet!AN997),TRUE,ISNUMBER(MATCH(TRUE,EXACT(Spreadsheet!AN997,INDIRECT(Spreadsheet!BL787)),0)))</f>
        <v>1</v>
      </c>
      <c r="BR787" s="5" t="b">
        <f t="array" ref="BR787">IF(ISBLANK(Spreadsheet!AO997),TRUE,ISNUMBER(MATCH(TRUE,EXACT(Spreadsheet!AO997,LifeBenefitClasses),0)))</f>
        <v>1</v>
      </c>
      <c r="BS787" s="5" t="b">
        <f>IF(OR(ISBLANK(Spreadsheet!AO997), Spreadsheet!AO997="Waive"),IF(ISBLANK(Spreadsheet!AP997),TRUE,FALSE),IF(OR(AND(NOT(ISBLANK(Spreadsheet!AO997)),ISBLANK(Spreadsheet!AP997)),NOT(ISNUMBER(VALUE(Spreadsheet!AP997)))),FALSE,IF(OR(AND(Spreadsheet!AP997&lt;6,MOD(Spreadsheet!AP997*10,5)=0), MOD(Spreadsheet!AP997,5000)=0),TRUE,FALSE)))</f>
        <v>1</v>
      </c>
      <c r="BT787" s="5" t="b">
        <f t="array" ref="BT787">IF(ISBLANK(Spreadsheet!AQ997),TRUE,ISNUMBER(MATCH(TRUE,EXACT(Spreadsheet!AQ997,EnrollWaive),0)))</f>
        <v>1</v>
      </c>
      <c r="BU787" s="5" t="b">
        <f t="array" ref="BU787">IF(ISBLANK(Spreadsheet!AR997),TRUE,ISNUMBER(MATCH(TRUE,EXACT(Spreadsheet!AR997,LifeBenefitClasses),0)))</f>
        <v>1</v>
      </c>
      <c r="BV787" s="5" t="b">
        <f>IF(OR(ISBLANK(Spreadsheet!AR997), Spreadsheet!AR997="Waive"),IF(ISBLANK(Spreadsheet!AS997),TRUE,FALSE),IF(OR(AND(NOT(ISBLANK(Spreadsheet!AR997)),ISBLANK(Spreadsheet!AS997)),NOT(ISNUMBER(VALUE(Spreadsheet!AS997)))),FALSE,IF(OR(AND(Spreadsheet!AS997&lt;6,MOD(Spreadsheet!AS997*10,5)=0), MOD(Spreadsheet!AS997,10000)=0),TRUE,FALSE)))</f>
        <v>1</v>
      </c>
      <c r="BW787" s="5" t="b">
        <f t="array" ref="BW787">IF(ISBLANK(Spreadsheet!AT997),TRUE,ISNUMBER(MATCH(TRUE,EXACT(Spreadsheet!AT997,LifeBenefitClasses),0)))</f>
        <v>1</v>
      </c>
      <c r="BX787" s="5" t="b">
        <f>IF(OR(ISBLANK(Spreadsheet!AT997), Spreadsheet!AT997="Waive"),IF(ISBLANK(Spreadsheet!AU997),TRUE,FALSE),IF(OR(AND(NOT(ISBLANK(Spreadsheet!AT997)),ISBLANK(Spreadsheet!AU997)),NOT(ISNUMBER(VALUE(Spreadsheet!AU997)))),FALSE,IF(AND(NOT(OR(ISBLANK(Spreadsheet!AT997),Spreadsheet!AT997="Waive")),NOT(OR(ISBLANK(Spreadsheet!AR997),Spreadsheet!AR997="Waive")),MOD(Spreadsheet!AU997,5000)=0, Spreadsheet!AU997&lt;=(Spreadsheet!AS997*0.5)),TRUE,FALSE)))</f>
        <v>1</v>
      </c>
      <c r="BY787" s="5" t="b">
        <f t="array" ref="BY787">IF(ISBLANK(Spreadsheet!AV997),TRUE,ISNUMBER(MATCH(TRUE,EXACT(Spreadsheet!AV997,EnrollWaive),0)))</f>
        <v>1</v>
      </c>
      <c r="BZ787" s="5" t="b">
        <f t="array" ref="BZ787">IF(ISBLANK(Spreadsheet!AW997),TRUE,ISNUMBER(MATCH(TRUE,EXACT(Spreadsheet!AW997,LifeBenefitClasses),0)))</f>
        <v>1</v>
      </c>
      <c r="CA787" s="5" t="b">
        <f t="array" ref="CA787">IF(ISBLANK(Spreadsheet!AX997),TRUE,ISNUMBER(MATCH(TRUE,EXACT(Spreadsheet!AX997,LifeBenefitClasses),0)))</f>
        <v>1</v>
      </c>
      <c r="CB787" s="5" t="b">
        <f t="array" ref="CB787">IF(ISBLANK(Spreadsheet!AY997),TRUE,ISNUMBER(MATCH(TRUE,EXACT(Spreadsheet!AY997,LifeBenefitClasses),0)))</f>
        <v>1</v>
      </c>
      <c r="CC787" s="5" t="b">
        <f t="array" ref="CC787">IF(ISBLANK(Spreadsheet!AZ997),TRUE,ISNUMBER(MATCH(TRUE,EXACT(Spreadsheet!AZ997,LifeBenefitClasses),0)))</f>
        <v>1</v>
      </c>
      <c r="CD787" s="5" t="b">
        <f t="array" ref="CD787">IF(ISBLANK(Spreadsheet!BA997),TRUE,ISNUMBER(MATCH(TRUE,EXACT(Spreadsheet!BA997,LifeBenefitClasses),0)))</f>
        <v>1</v>
      </c>
      <c r="CE787" s="5" t="b">
        <f>IF(OR(ISBLANK(Spreadsheet!BA997), Spreadsheet!BA997="Waive"),IF(ISBLANK(Spreadsheet!BB997),TRUE,FALSE),IF(OR(AND(NOT(ISBLANK(Spreadsheet!BA997)),ISBLANK(Spreadsheet!BB997)),NOT(ISNUMBER(VALUE(Spreadsheet!BB997))),ISBLANK(Spreadsheet!BC997),NOT(ISNUMBER(VALUE(Spreadsheet!BC997)))),FALSE,IF(AND(Spreadsheet!BB997&gt;=50000,Spreadsheet!BB997&lt;=250000,MOD(Spreadsheet!BB997,10000)=0,Spreadsheet!BB997&lt;=(10*Spreadsheet!BC997)),TRUE,FALSE)))</f>
        <v>1</v>
      </c>
      <c r="CF787" s="5" t="b">
        <f>IF(NOT(ISBLANK(Spreadsheet!BC787)),AND(ISNUMBER(VALUE(Spreadsheet!BC787)),Spreadsheet!BC787&gt;0),AND(OR(ISBLANK(Spreadsheet!AO787),Spreadsheet!AO787="Waive",AND(NOT(OR(ISBLANK(Spreadsheet!AO787),Spreadsheet!AO787="Waive")),Spreadsheet!AP787&gt;=6)),OR(ISBLANK(Spreadsheet!AR787),AND(NOT(OR(ISBLANK(Spreadsheet!AR787),Spreadsheet!AR787="Waive")),Spreadsheet!AS787&gt;=6)),OR(ISBLANK(Spreadsheet!AW787)),OR(ISBLANK(Spreadsheet!AX787)),OR(ISBLANK(Spreadsheet!AY787)),OR(ISBLANK(Spreadsheet!AZ787)),OR(ISBLANK(Spreadsheet!BA787),Spreadsheet!BA787="Waive")))</f>
        <v>1</v>
      </c>
      <c r="CG787" s="5" t="b">
        <f t="shared" si="61"/>
        <v>1</v>
      </c>
    </row>
    <row r="788" spans="8:85" x14ac:dyDescent="0.3">
      <c r="H788" s="5">
        <f t="shared" ca="1" si="58"/>
        <v>2</v>
      </c>
      <c r="I788" s="5" t="str">
        <f t="shared" ca="1" si="59"/>
        <v/>
      </c>
      <c r="J788" s="5" t="str">
        <f>IF(AND(NOT(ISBLANK(Spreadsheet!C998)),ISBLANK(Spreadsheet!D998)),Spreadsheet!F998&amp;" "&amp;Spreadsheet!H998,"")</f>
        <v/>
      </c>
      <c r="K788" s="5">
        <f>IF(AND(NOT(ISBLANK(Spreadsheet!C998)),ISBLANK(Spreadsheet!D998)),COUNTIFS(Spreadsheet!E$786:E999,"=Child",Spreadsheet!C$786:C999, "="&amp;Spreadsheet!C998) + COUNTIFS(Spreadsheet!E$786:E999,"=Step-child",Spreadsheet!C$786:C999, "="&amp;Spreadsheet!C998),0)</f>
        <v>0</v>
      </c>
      <c r="L788" s="5">
        <f>IF(NOT(ISBLANK(J788)),COUNTIFS(Spreadsheet!E$786:E999,"=Wife",Spreadsheet!C$786:C999, "="&amp;Spreadsheet!C998) + COUNTIFS(Spreadsheet!E$786:E999,"=Husband",Spreadsheet!C$786:C999, "="&amp;Spreadsheet!C998),0)</f>
        <v>0</v>
      </c>
      <c r="M788" s="5">
        <f>IF(NOT(ISBLANK(Spreadsheet!AJ998)),VLOOKUP(Spreadsheet!AJ998,'Drop Downs'!$P$2:$R$16,3,FALSE),0)</f>
        <v>0</v>
      </c>
      <c r="N788" s="5">
        <f>IF(NOT(ISBLANK(Spreadsheet!AJ998)), VLOOKUP(Spreadsheet!AJ998,'Drop Downs'!$P$2:$R$16,2,FALSE),0)</f>
        <v>0</v>
      </c>
      <c r="O788" s="5">
        <f>IF(NOT(ISBLANK(Spreadsheet!AL998)),VLOOKUP(Spreadsheet!AL998,'Drop Downs'!$P$2:$R$16,3,FALSE), 0)</f>
        <v>0</v>
      </c>
      <c r="P788" s="5">
        <f>IF(NOT(ISBLANK(Spreadsheet!AL998)),VLOOKUP(Spreadsheet!AL998,'Drop Downs'!$P$2:$R$16,2,FALSE),0)</f>
        <v>0</v>
      </c>
      <c r="Q788" s="5">
        <f>IF(NOT(ISBLANK(Spreadsheet!AN998)),VLOOKUP(Spreadsheet!AN998,'Drop Downs'!$P$2:$R$16,3,FALSE),0)</f>
        <v>0</v>
      </c>
      <c r="R788" s="5">
        <f>IF(NOT(ISBLANK(Spreadsheet!AN998)),VLOOKUP(Spreadsheet!AN998,'Drop Downs'!$P$2:$R$16,2,FALSE),0)</f>
        <v>0</v>
      </c>
      <c r="S788" s="5" t="str">
        <f>IF(OR(M788&gt;K788,N788&gt;L788,O788&gt;K788, Q788&gt;K788,N788&gt;L788, P788&gt;L788, R788&gt;L788),"Member currently has a coverage election over what he/she needs.  Please add more dependents or adjust the coverage election.","")&amp;(IF(AND(NOT(ISBLANK(Spreadsheet!C998)),NOT(ISBLANK(Spreadsheet!D998)),ISBLANK(Spreadsheet!E998)),"Dependent lacks a relationship to member.Please select one from the drop-down.",""))</f>
        <v/>
      </c>
      <c r="T788" s="5" t="b">
        <f t="shared" si="60"/>
        <v>1</v>
      </c>
      <c r="U788" s="5" t="b">
        <f>OR(ISBLANK(Spreadsheet!C998),IF(NOT(ISBLANK(Spreadsheet!D998)),NOT(ISBLANK(Spreadsheet!E998)),TRUE))</f>
        <v>1</v>
      </c>
      <c r="V788" s="5" t="b">
        <f>OR(ISBLANK(Spreadsheet!C998), NOT(ISBLANK(Spreadsheet!I998)))</f>
        <v>1</v>
      </c>
      <c r="W788" s="5" t="b">
        <f>OR(ISBLANK(Spreadsheet!D998),NOT(ISBLANK(Spreadsheet!C998)))</f>
        <v>1</v>
      </c>
      <c r="X788" s="155" t="str">
        <f>REPT("0",MIN(FIND({1,2,3,4,5,6,7,8,9},Spreadsheet!C998&amp;"123456789"))-1)&amp;IF(ISBLANK(Spreadsheet!C998),"",SUMPRODUCT(MID(0&amp;Spreadsheet!C998,LARGE(INDEX(ISNUMBER(--MID(Spreadsheet!C998,ROW($1:$225),1))*
 ROW($1:$225),0),ROW($1:$225))+1,1)*10^ROW($1:$225)/10))</f>
        <v/>
      </c>
      <c r="Y788" s="5" t="b">
        <f>IF(NOT(ISBLANK(Spreadsheet!C998)),IF(AND(ISNUMBER(VALUE(Spreadsheet!C998)), LEN(Spreadsheet!C998)=9),TRUE,FALSE),TRUE)</f>
        <v>1</v>
      </c>
      <c r="Z788" s="155" t="str">
        <f>REPT("0",MIN(FIND({1,2,3,4,5,6,7,8,9},Spreadsheet!D998&amp;"123456789"))-1)&amp;IF(ISBLANK(Spreadsheet!D998),"",SUMPRODUCT(MID(0&amp;Spreadsheet!D998,LARGE(INDEX(ISNUMBER(--MID(Spreadsheet!D998,ROW($1:$225),1))*
 ROW($1:$225),0),ROW($1:$225))+1,1)*10^ROW($1:$225)/10))</f>
        <v/>
      </c>
      <c r="AA788" s="5" t="b">
        <f>IF(AND(NOT(ISBLANK(Spreadsheet!D998)),NOT(ISBLANK(Spreadsheet!C998))),IF(AND(ISNUMBER(VALUE(Spreadsheet!D998)), LEN(Spreadsheet!D998)=9),TRUE,FALSE),IF(AND(NOT(ISBLANK(Spreadsheet!D998)),ISBLANK(Spreadsheet!C998)),FALSE,TRUE))</f>
        <v>1</v>
      </c>
      <c r="AB788" s="5" t="b">
        <f>OR(ISBLANK(Spreadsheet!Y788),IF(NOT(ISBLANK(Spreadsheet!Y788)),LEN(Spreadsheet!Y788)=10,ISNUMBER(VALUE(Spreadsheet!Y788))))</f>
        <v>1</v>
      </c>
      <c r="AC788" s="5" t="b">
        <f>OR(ISBLANK(Spreadsheet!AI998), AND(NOT(ISBLANK(Spreadsheet!AJ998)), NOT(ISNUMBER(SEARCH("Waive",Spreadsheet!AJ998)))))</f>
        <v>1</v>
      </c>
      <c r="AD788" s="5" t="b">
        <f>OR(ISBLANK(Spreadsheet!AK998), AND(NOT(ISBLANK(Spreadsheet!AL998)), NOT(ISNUMBER(SEARCH("Waive",Spreadsheet!AL998)))))</f>
        <v>1</v>
      </c>
      <c r="AE788" s="5" t="b">
        <f>OR(ISBLANK(Spreadsheet!AM998), AND(NOT(ISBLANK(Spreadsheet!AN998)), NOT(ISNUMBER(SEARCH("Waive", Spreadsheet!AN998)))))</f>
        <v>1</v>
      </c>
      <c r="AF788" s="5" t="b">
        <f>OR(ISBLANK(Spreadsheet!C998), NOT(ISBLANK(Spreadsheet!D998)),NOT(ISBLANK(Spreadsheet!L998)))</f>
        <v>1</v>
      </c>
      <c r="AG788" s="5" t="b">
        <f>IF(AND(NOT(ISBLANK(Spreadsheet!C998)), NOT(ISBLANK(Spreadsheet!D998)),Spreadsheet!C998&lt;&gt;Spreadsheet!D998),IF(ISERROR(VLOOKUP(Spreadsheet!C998, Spreadsheet!$C$6:'Spreadsheet'!$C997,1,FALSE)), FALSE, TRUE),TRUE)</f>
        <v>1</v>
      </c>
      <c r="AH788" s="5" t="b">
        <f>Spreadsheet!$B$2=Spreadsheet!AD788</f>
        <v>1</v>
      </c>
      <c r="AI788" s="5" t="b">
        <f>IF(ISBLANK(Spreadsheet!G998),TRUE,IF(OR(LEN(Spreadsheet!G998)&gt;1,ISNUMBER(VALUE(Spreadsheet!G998))),FALSE,TRUE))</f>
        <v>1</v>
      </c>
      <c r="AJ788" s="5" t="b">
        <f>OR(ISBLANK(Spreadsheet!C998), NOT(ISBLANK(Spreadsheet!B998)), NOT(ISBLANK(Spreadsheet!D998)))</f>
        <v>1</v>
      </c>
      <c r="AK788" s="5" t="b">
        <f t="array" ref="AK788">IF(OR(AND(ISBLANK(Spreadsheet!E998),ISBLANK(Spreadsheet!D998),NOT(ISBLANK(Spreadsheet!C998))),AND(ISBLANK(Spreadsheet!E998),ISBLANK(Spreadsheet!D998),ISBLANK(Spreadsheet!C998))),TRUE,ISNUMBER(MATCH(TRUE,EXACT(Spreadsheet!E998,Relationships),0)))</f>
        <v>1</v>
      </c>
      <c r="AL788" s="5" t="b">
        <f>IF(NOT(ISBLANK(Spreadsheet!C998)),IF(OR(ISBLANK(Spreadsheet!F998),LEN(Spreadsheet!F998)&gt;40),FALSE,TRUE),TRUE)</f>
        <v>1</v>
      </c>
      <c r="AM788" s="5" t="b">
        <f>IF(NOT(ISBLANK(Spreadsheet!C998)),IF(OR(ISBLANK(Spreadsheet!H998),LEN(Spreadsheet!H998)&gt;40),FALSE,TRUE),TRUE)</f>
        <v>1</v>
      </c>
      <c r="AN788" s="5" t="b">
        <f t="array" ref="AN788">IF(ISBLANK(Spreadsheet!I998),TRUE,ISNUMBER(MATCH(TRUE,EXACT(Spreadsheet!I998,GenderValues),0)))</f>
        <v>1</v>
      </c>
      <c r="AO788" s="5" t="b">
        <f ca="1">IF(ISERROR(DATEVALUE(TEXT(Spreadsheet!J998,"mm/dd/yyyy")) &gt; TODAY()),IF(AND(ISBLANK(Spreadsheet!J998),ISBLANK(Spreadsheet!C998)),TRUE,FALSE),IF(DATEVALUE(TEXT(Spreadsheet!J998,"mm/dd/yyyy")) &gt; TODAY(),FALSE,TRUE))</f>
        <v>1</v>
      </c>
      <c r="AP788" s="5" t="b">
        <f>OR(ISBLANK(Spreadsheet!K998),LEN(Spreadsheet!K998)&lt;=100)</f>
        <v>1</v>
      </c>
      <c r="AQ788" s="5" t="b">
        <f t="array" ref="AQ788">IF(OR(AND(ISBLANK(Spreadsheet!L998),ISBLANK(Spreadsheet!C998)),AND(NOT(ISBLANK(Spreadsheet!C998)),NOT(ISBLANK(Spreadsheet!D998)))),TRUE,ISNUMBER(MATCH(TRUE,EXACT(Spreadsheet!L998,MaritalStatus),0)))</f>
        <v>1</v>
      </c>
      <c r="AR788" s="5" t="b">
        <f ca="1">IF(ISERROR(DATEVALUE(TEXT(Spreadsheet!M998,"mm/dd/yyyy")) &gt; TODAY()),IF(ISBLANK(Spreadsheet!M998),TRUE,FALSE),IF(DATEVALUE(TEXT(Spreadsheet!M998,"mm/dd/yyyy")) &gt; TODAY(),FALSE,TRUE))</f>
        <v>1</v>
      </c>
      <c r="AS788" s="5" t="b">
        <f>OR(ISBLANK(Spreadsheet!N998),LEN(Spreadsheet!N998)&lt;=100)</f>
        <v>1</v>
      </c>
      <c r="AT788" s="5" t="b">
        <f>OR(ISBLANK(Spreadsheet!O998),UPPER(Spreadsheet!O998)="YES")</f>
        <v>1</v>
      </c>
      <c r="AU788" s="5" t="b">
        <f>OR(ISBLANK(Spreadsheet!P998),UPPER(Spreadsheet!P998)="YES")</f>
        <v>1</v>
      </c>
      <c r="AV788" s="5" t="b">
        <f t="array" ref="AV788">IF(ISBLANK(Spreadsheet!Q998),TRUE,ISNUMBER(MATCH(TRUE,EXACT(Spreadsheet!Q998,OnGroupsPriorIns),0)))</f>
        <v>1</v>
      </c>
      <c r="AW788" s="5" t="b">
        <f>OR(ISBLANK(Spreadsheet!R998),UPPER(Spreadsheet!R998)="YES")</f>
        <v>1</v>
      </c>
      <c r="AX788" s="5" t="b">
        <f>OR(ISBLANK(Spreadsheet!S998),UPPER(Spreadsheet!S998)="YES")</f>
        <v>1</v>
      </c>
      <c r="AY788" s="5" t="b">
        <f>OR(AND(ISBLANK(Spreadsheet!C998),LEN(Spreadsheet!T998)=0),AND(NOT(ISBLANK(Spreadsheet!C998)),LEN(Spreadsheet!T998)&gt;0,LEN(Spreadsheet!T998)&lt;=50))</f>
        <v>1</v>
      </c>
      <c r="AZ788" s="5" t="b">
        <f>OR(LEN(Spreadsheet!U998)=0,AND(LEN(Spreadsheet!U998)&gt;0,LEN(Spreadsheet!U998)&lt;=50))</f>
        <v>1</v>
      </c>
      <c r="BA788" s="5" t="b">
        <f>OR(AND(ISBLANK(Spreadsheet!C998),LEN(Spreadsheet!V998)=0),AND(NOT(ISBLANK(Spreadsheet!C998)),LEN(Spreadsheet!V998)&gt;0,LEN(Spreadsheet!V998)&lt;=50))</f>
        <v>1</v>
      </c>
      <c r="BB788" s="5" t="b">
        <f t="array" ref="BB788">IF(AND(ISBLANK(Spreadsheet!C998),LEN(Spreadsheet!W998)=0),TRUE,ISNUMBER(MATCH(TRUE,EXACT(Spreadsheet!W998,States),0)))</f>
        <v>1</v>
      </c>
      <c r="BC788" s="5" t="b">
        <f>OR(AND(ISBLANK(Spreadsheet!C998),LEN(Spreadsheet!X998)=0),AND(NOT(ISBLANK(Spreadsheet!C998)),LEN(Spreadsheet!X998)&gt;0,LEN(Spreadsheet!X998)=5,ISNUMBER(VALUE(Spreadsheet!X998))))</f>
        <v>1</v>
      </c>
      <c r="BD788" s="5" t="b">
        <f>OR(ISBLANK(Spreadsheet!Z998),LEN(Spreadsheet!Z998)&lt;=50)</f>
        <v>1</v>
      </c>
      <c r="BE788" s="5" t="b">
        <f>ISBLANK(Spreadsheet!AA998)</f>
        <v>1</v>
      </c>
      <c r="BF788" s="5" t="b">
        <f>ISBLANK(Spreadsheet!AB998)</f>
        <v>1</v>
      </c>
      <c r="BG788" s="5" t="b">
        <f>IF(ISERROR(DATEVALUE(TEXT(Spreadsheet!AC998,"mm/dd/yyyy")) &gt; DATEVALUE(TEXT(Spreadsheet!J998,"mm/dd/yyyy"))),IF(OR(AND(ISBLANK(Spreadsheet!AC998),ISBLANK(Spreadsheet!C998)),AND(NOT(ISBLANK(Spreadsheet!C998)),ISBLANK(Spreadsheet!AC998),NOT(ISBLANK(Spreadsheet!D998)))),TRUE,FALSE),IF(DATEVALUE(TEXT(Spreadsheet!AC998,"mm/dd/yyyy")) &gt; DATEVALUE(TEXT(Spreadsheet!J998,"mm/dd/yyyy")),TRUE,FALSE))</f>
        <v>1</v>
      </c>
      <c r="BH788" s="5" t="b">
        <f>OR(AND(ISBLANK(Spreadsheet!C998),ISBLANK(Spreadsheet!AE998)),AND(NOT(ISBLANK(Spreadsheet!C998)),NOT(ISBLANK(Spreadsheet!D998)),ISBLANK(Spreadsheet!AE998)),AND(NOT(ISBLANK(Spreadsheet!C998)),ISBLANK(Spreadsheet!D998),NOT(ISBLANK(Spreadsheet!AE998)),LEN(Spreadsheet!AE998)&lt;=100))</f>
        <v>1</v>
      </c>
      <c r="BI788" s="5" t="b">
        <f t="array" ref="BI788">IF(ISBLANK(Spreadsheet!AF998),TRUE,ISNUMBER(MATCH(TRUE,EXACT(Spreadsheet!AF998,CobraShortReasons),0)))</f>
        <v>1</v>
      </c>
      <c r="BJ788" s="5" t="b">
        <f ca="1">IF(ISERROR(DATEVALUE(TEXT(Spreadsheet!AG998,"mm/dd/yyyy")) &gt; TODAY()),IF(ISBLANK(Spreadsheet!AG998),TRUE,FALSE),IF(DATEVALUE(TEXT(Spreadsheet!AG998,"mm/dd/yyyy")) &gt; TODAY(),FALSE,TRUE))</f>
        <v>1</v>
      </c>
      <c r="BK788" s="5" t="b">
        <f>OR(ISBLANK(Spreadsheet!AH998),LEN(Spreadsheet!AH998)&lt;=25)</f>
        <v>1</v>
      </c>
      <c r="BL788" s="5" t="b">
        <f t="array" aca="1" ref="BL788" ca="1">IF(ISBLANK(Spreadsheet!AI998),TRUE,ISNUMBER(MATCH(TRUE,EXACT(Spreadsheet!AI998,INDIRECT(Spreadsheet!$D$2)),0)))</f>
        <v>1</v>
      </c>
      <c r="BM788" s="5" t="b">
        <f t="array" aca="1" ref="BM788" ca="1">IF(ISBLANK(Spreadsheet!AJ998),TRUE,ISNUMBER(MATCH(TRUE,EXACT(Spreadsheet!AJ998,INDIRECT(Spreadsheet!BJ788)),0)))</f>
        <v>1</v>
      </c>
      <c r="BN788" s="5" t="b">
        <f t="array" ref="BN788">IF(ISBLANK(Spreadsheet!AK998),TRUE,ISNUMBER(MATCH(TRUE,EXACT(Spreadsheet!AK998,DentalPlans),0)))</f>
        <v>1</v>
      </c>
      <c r="BO788" s="5" t="b">
        <f t="array" aca="1" ref="BO788" ca="1">IF(ISBLANK(Spreadsheet!AL998),TRUE,ISNUMBER(MATCH(TRUE,EXACT(Spreadsheet!AL998,INDIRECT(Spreadsheet!BK788)),0)))</f>
        <v>1</v>
      </c>
      <c r="BP788" s="5" t="b">
        <f t="array" ref="BP788">IF(ISBLANK(Spreadsheet!AM998),TRUE,ISNUMBER(MATCH(TRUE,EXACT(Spreadsheet!AM998,VisionPlans),0)))</f>
        <v>1</v>
      </c>
      <c r="BQ788" s="5" t="b">
        <f t="array" aca="1" ref="BQ788" ca="1">IF(ISBLANK(Spreadsheet!AN998),TRUE,ISNUMBER(MATCH(TRUE,EXACT(Spreadsheet!AN998,INDIRECT(Spreadsheet!BL788)),0)))</f>
        <v>1</v>
      </c>
      <c r="BR788" s="5" t="b">
        <f t="array" ref="BR788">IF(ISBLANK(Spreadsheet!AO998),TRUE,ISNUMBER(MATCH(TRUE,EXACT(Spreadsheet!AO998,LifeBenefitClasses),0)))</f>
        <v>1</v>
      </c>
      <c r="BS788" s="5" t="b">
        <f>IF(OR(ISBLANK(Spreadsheet!AO998), Spreadsheet!AO998="Waive"),IF(ISBLANK(Spreadsheet!AP998),TRUE,FALSE),IF(OR(AND(NOT(ISBLANK(Spreadsheet!AO998)),ISBLANK(Spreadsheet!AP998)),NOT(ISNUMBER(VALUE(Spreadsheet!AP998)))),FALSE,IF(OR(AND(Spreadsheet!AP998&lt;6,MOD(Spreadsheet!AP998*10,5)=0), MOD(Spreadsheet!AP998,5000)=0),TRUE,FALSE)))</f>
        <v>1</v>
      </c>
      <c r="BT788" s="5" t="b">
        <f t="array" ref="BT788">IF(ISBLANK(Spreadsheet!AQ998),TRUE,ISNUMBER(MATCH(TRUE,EXACT(Spreadsheet!AQ998,EnrollWaive),0)))</f>
        <v>1</v>
      </c>
      <c r="BU788" s="5" t="b">
        <f t="array" ref="BU788">IF(ISBLANK(Spreadsheet!AR998),TRUE,ISNUMBER(MATCH(TRUE,EXACT(Spreadsheet!AR998,LifeBenefitClasses),0)))</f>
        <v>1</v>
      </c>
      <c r="BV788" s="5" t="b">
        <f>IF(OR(ISBLANK(Spreadsheet!AR998), Spreadsheet!AR998="Waive"),IF(ISBLANK(Spreadsheet!AS998),TRUE,FALSE),IF(OR(AND(NOT(ISBLANK(Spreadsheet!AR998)),ISBLANK(Spreadsheet!AS998)),NOT(ISNUMBER(VALUE(Spreadsheet!AS998)))),FALSE,IF(OR(AND(Spreadsheet!AS998&lt;6,MOD(Spreadsheet!AS998*10,5)=0), MOD(Spreadsheet!AS998,10000)=0),TRUE,FALSE)))</f>
        <v>1</v>
      </c>
      <c r="BW788" s="5" t="b">
        <f t="array" ref="BW788">IF(ISBLANK(Spreadsheet!AT998),TRUE,ISNUMBER(MATCH(TRUE,EXACT(Spreadsheet!AT998,LifeBenefitClasses),0)))</f>
        <v>1</v>
      </c>
      <c r="BX788" s="5" t="b">
        <f>IF(OR(ISBLANK(Spreadsheet!AT998), Spreadsheet!AT998="Waive"),IF(ISBLANK(Spreadsheet!AU998),TRUE,FALSE),IF(OR(AND(NOT(ISBLANK(Spreadsheet!AT998)),ISBLANK(Spreadsheet!AU998)),NOT(ISNUMBER(VALUE(Spreadsheet!AU998)))),FALSE,IF(AND(NOT(OR(ISBLANK(Spreadsheet!AT998),Spreadsheet!AT998="Waive")),NOT(OR(ISBLANK(Spreadsheet!AR998),Spreadsheet!AR998="Waive")),MOD(Spreadsheet!AU998,5000)=0, Spreadsheet!AU998&lt;=(Spreadsheet!AS998*0.5)),TRUE,FALSE)))</f>
        <v>1</v>
      </c>
      <c r="BY788" s="5" t="b">
        <f t="array" ref="BY788">IF(ISBLANK(Spreadsheet!AV998),TRUE,ISNUMBER(MATCH(TRUE,EXACT(Spreadsheet!AV998,EnrollWaive),0)))</f>
        <v>1</v>
      </c>
      <c r="BZ788" s="5" t="b">
        <f t="array" ref="BZ788">IF(ISBLANK(Spreadsheet!AW998),TRUE,ISNUMBER(MATCH(TRUE,EXACT(Spreadsheet!AW998,LifeBenefitClasses),0)))</f>
        <v>1</v>
      </c>
      <c r="CA788" s="5" t="b">
        <f t="array" ref="CA788">IF(ISBLANK(Spreadsheet!AX998),TRUE,ISNUMBER(MATCH(TRUE,EXACT(Spreadsheet!AX998,LifeBenefitClasses),0)))</f>
        <v>1</v>
      </c>
      <c r="CB788" s="5" t="b">
        <f t="array" ref="CB788">IF(ISBLANK(Spreadsheet!AY998),TRUE,ISNUMBER(MATCH(TRUE,EXACT(Spreadsheet!AY998,LifeBenefitClasses),0)))</f>
        <v>1</v>
      </c>
      <c r="CC788" s="5" t="b">
        <f t="array" ref="CC788">IF(ISBLANK(Spreadsheet!AZ998),TRUE,ISNUMBER(MATCH(TRUE,EXACT(Spreadsheet!AZ998,LifeBenefitClasses),0)))</f>
        <v>1</v>
      </c>
      <c r="CD788" s="5" t="b">
        <f t="array" ref="CD788">IF(ISBLANK(Spreadsheet!BA998),TRUE,ISNUMBER(MATCH(TRUE,EXACT(Spreadsheet!BA998,LifeBenefitClasses),0)))</f>
        <v>1</v>
      </c>
      <c r="CE788" s="5" t="b">
        <f>IF(OR(ISBLANK(Spreadsheet!BA998), Spreadsheet!BA998="Waive"),IF(ISBLANK(Spreadsheet!BB998),TRUE,FALSE),IF(OR(AND(NOT(ISBLANK(Spreadsheet!BA998)),ISBLANK(Spreadsheet!BB998)),NOT(ISNUMBER(VALUE(Spreadsheet!BB998))),ISBLANK(Spreadsheet!BC998),NOT(ISNUMBER(VALUE(Spreadsheet!BC998)))),FALSE,IF(AND(Spreadsheet!BB998&gt;=50000,Spreadsheet!BB998&lt;=250000,MOD(Spreadsheet!BB998,10000)=0,Spreadsheet!BB998&lt;=(10*Spreadsheet!BC998)),TRUE,FALSE)))</f>
        <v>1</v>
      </c>
      <c r="CF788" s="5" t="b">
        <f>IF(NOT(ISBLANK(Spreadsheet!BC788)),AND(ISNUMBER(VALUE(Spreadsheet!BC788)),Spreadsheet!BC788&gt;0),AND(OR(ISBLANK(Spreadsheet!AO788),Spreadsheet!AO788="Waive",AND(NOT(OR(ISBLANK(Spreadsheet!AO788),Spreadsheet!AO788="Waive")),Spreadsheet!AP788&gt;=6)),OR(ISBLANK(Spreadsheet!AR788),AND(NOT(OR(ISBLANK(Spreadsheet!AR788),Spreadsheet!AR788="Waive")),Spreadsheet!AS788&gt;=6)),OR(ISBLANK(Spreadsheet!AW788)),OR(ISBLANK(Spreadsheet!AX788)),OR(ISBLANK(Spreadsheet!AY788)),OR(ISBLANK(Spreadsheet!AZ788)),OR(ISBLANK(Spreadsheet!BA788),Spreadsheet!BA788="Waive")))</f>
        <v>1</v>
      </c>
      <c r="CG788" s="5" t="b">
        <f t="shared" ca="1" si="61"/>
        <v>1</v>
      </c>
    </row>
    <row r="789" spans="8:85" x14ac:dyDescent="0.3">
      <c r="H789" s="5">
        <f t="shared" ca="1" si="58"/>
        <v>2</v>
      </c>
      <c r="I789" s="5" t="str">
        <f t="shared" ca="1" si="59"/>
        <v/>
      </c>
      <c r="J789" s="5" t="str">
        <f>IF(AND(NOT(ISBLANK(Spreadsheet!C999)),ISBLANK(Spreadsheet!D999)),Spreadsheet!F999&amp;" "&amp;Spreadsheet!H999,"")</f>
        <v/>
      </c>
      <c r="K789" s="5">
        <f>IF(AND(NOT(ISBLANK(Spreadsheet!C999)),ISBLANK(Spreadsheet!D999)),COUNTIFS(Spreadsheet!E$786:E1000,"=Child",Spreadsheet!C$786:C1000, "="&amp;Spreadsheet!C999) + COUNTIFS(Spreadsheet!E$786:E1000,"=Step-child",Spreadsheet!C$786:C1000, "="&amp;Spreadsheet!C999),0)</f>
        <v>0</v>
      </c>
      <c r="L789" s="5">
        <f>IF(NOT(ISBLANK(J789)),COUNTIFS(Spreadsheet!E$786:E1000,"=Wife",Spreadsheet!C$786:C1000, "="&amp;Spreadsheet!C999) + COUNTIFS(Spreadsheet!E$786:E1000,"=Husband",Spreadsheet!C$786:C1000, "="&amp;Spreadsheet!C999),0)</f>
        <v>0</v>
      </c>
      <c r="M789" s="5">
        <f>IF(NOT(ISBLANK(Spreadsheet!AJ999)),VLOOKUP(Spreadsheet!AJ999,'Drop Downs'!$P$2:$R$16,3,FALSE),0)</f>
        <v>0</v>
      </c>
      <c r="N789" s="5">
        <f>IF(NOT(ISBLANK(Spreadsheet!AJ999)), VLOOKUP(Spreadsheet!AJ999,'Drop Downs'!$P$2:$R$16,2,FALSE),0)</f>
        <v>0</v>
      </c>
      <c r="O789" s="5">
        <f>IF(NOT(ISBLANK(Spreadsheet!AL999)),VLOOKUP(Spreadsheet!AL999,'Drop Downs'!$P$2:$R$16,3,FALSE), 0)</f>
        <v>0</v>
      </c>
      <c r="P789" s="5">
        <f>IF(NOT(ISBLANK(Spreadsheet!AL999)),VLOOKUP(Spreadsheet!AL999,'Drop Downs'!$P$2:$R$16,2,FALSE),0)</f>
        <v>0</v>
      </c>
      <c r="Q789" s="5">
        <f>IF(NOT(ISBLANK(Spreadsheet!AN999)),VLOOKUP(Spreadsheet!AN999,'Drop Downs'!$P$2:$R$16,3,FALSE),0)</f>
        <v>0</v>
      </c>
      <c r="R789" s="5">
        <f>IF(NOT(ISBLANK(Spreadsheet!AN999)),VLOOKUP(Spreadsheet!AN999,'Drop Downs'!$P$2:$R$16,2,FALSE),0)</f>
        <v>0</v>
      </c>
      <c r="S789" s="5" t="str">
        <f>IF(OR(M789&gt;K789,N789&gt;L789,O789&gt;K789, Q789&gt;K789,N789&gt;L789, P789&gt;L789, R789&gt;L789),"Member currently has a coverage election over what he/she needs.  Please add more dependents or adjust the coverage election.","")&amp;(IF(AND(NOT(ISBLANK(Spreadsheet!C999)),NOT(ISBLANK(Spreadsheet!D999)),ISBLANK(Spreadsheet!E999)),"Dependent lacks a relationship to member.Please select one from the drop-down.",""))</f>
        <v/>
      </c>
      <c r="T789" s="5" t="b">
        <f t="shared" si="60"/>
        <v>1</v>
      </c>
      <c r="U789" s="5" t="b">
        <f>OR(ISBLANK(Spreadsheet!C999),IF(NOT(ISBLANK(Spreadsheet!D999)),NOT(ISBLANK(Spreadsheet!E999)),TRUE))</f>
        <v>1</v>
      </c>
      <c r="V789" s="5" t="b">
        <f>OR(ISBLANK(Spreadsheet!C999), NOT(ISBLANK(Spreadsheet!I999)))</f>
        <v>1</v>
      </c>
      <c r="W789" s="5" t="b">
        <f>OR(ISBLANK(Spreadsheet!D999),NOT(ISBLANK(Spreadsheet!C999)))</f>
        <v>1</v>
      </c>
      <c r="X789" s="155" t="str">
        <f>REPT("0",MIN(FIND({1,2,3,4,5,6,7,8,9},Spreadsheet!C999&amp;"123456789"))-1)&amp;IF(ISBLANK(Spreadsheet!C999),"",SUMPRODUCT(MID(0&amp;Spreadsheet!C999,LARGE(INDEX(ISNUMBER(--MID(Spreadsheet!C999,ROW($1:$225),1))*
 ROW($1:$225),0),ROW($1:$225))+1,1)*10^ROW($1:$225)/10))</f>
        <v/>
      </c>
      <c r="Y789" s="5" t="b">
        <f>IF(NOT(ISBLANK(Spreadsheet!C999)),IF(AND(ISNUMBER(VALUE(Spreadsheet!C999)), LEN(Spreadsheet!C999)=9),TRUE,FALSE),TRUE)</f>
        <v>1</v>
      </c>
      <c r="Z789" s="155" t="str">
        <f>REPT("0",MIN(FIND({1,2,3,4,5,6,7,8,9},Spreadsheet!D999&amp;"123456789"))-1)&amp;IF(ISBLANK(Spreadsheet!D999),"",SUMPRODUCT(MID(0&amp;Spreadsheet!D999,LARGE(INDEX(ISNUMBER(--MID(Spreadsheet!D999,ROW($1:$225),1))*
 ROW($1:$225),0),ROW($1:$225))+1,1)*10^ROW($1:$225)/10))</f>
        <v/>
      </c>
      <c r="AA789" s="5" t="b">
        <f>IF(AND(NOT(ISBLANK(Spreadsheet!D999)),NOT(ISBLANK(Spreadsheet!C999))),IF(AND(ISNUMBER(VALUE(Spreadsheet!D999)), LEN(Spreadsheet!D999)=9),TRUE,FALSE),IF(AND(NOT(ISBLANK(Spreadsheet!D999)),ISBLANK(Spreadsheet!C999)),FALSE,TRUE))</f>
        <v>1</v>
      </c>
      <c r="AB789" s="5" t="b">
        <f>OR(ISBLANK(Spreadsheet!Y789),IF(NOT(ISBLANK(Spreadsheet!Y789)),LEN(Spreadsheet!Y789)=10,ISNUMBER(VALUE(Spreadsheet!Y789))))</f>
        <v>1</v>
      </c>
      <c r="AC789" s="5" t="b">
        <f>OR(ISBLANK(Spreadsheet!AI999), AND(NOT(ISBLANK(Spreadsheet!AJ999)), NOT(ISNUMBER(SEARCH("Waive",Spreadsheet!AJ999)))))</f>
        <v>1</v>
      </c>
      <c r="AD789" s="5" t="b">
        <f>OR(ISBLANK(Spreadsheet!AK999), AND(NOT(ISBLANK(Spreadsheet!AL999)), NOT(ISNUMBER(SEARCH("Waive",Spreadsheet!AL999)))))</f>
        <v>1</v>
      </c>
      <c r="AE789" s="5" t="b">
        <f>OR(ISBLANK(Spreadsheet!AM999), AND(NOT(ISBLANK(Spreadsheet!AN999)), NOT(ISNUMBER(SEARCH("Waive", Spreadsheet!AN999)))))</f>
        <v>1</v>
      </c>
      <c r="AF789" s="5" t="b">
        <f>OR(ISBLANK(Spreadsheet!C999), NOT(ISBLANK(Spreadsheet!D999)),NOT(ISBLANK(Spreadsheet!L999)))</f>
        <v>1</v>
      </c>
      <c r="AG789" s="5" t="b">
        <f>IF(AND(NOT(ISBLANK(Spreadsheet!C999)), NOT(ISBLANK(Spreadsheet!D999)),Spreadsheet!C999&lt;&gt;Spreadsheet!D999),IF(ISERROR(VLOOKUP(Spreadsheet!C999, Spreadsheet!$C$6:'Spreadsheet'!$C998,1,FALSE)), FALSE, TRUE),TRUE)</f>
        <v>1</v>
      </c>
      <c r="AH789" s="5" t="b">
        <f>Spreadsheet!$B$2=Spreadsheet!AD789</f>
        <v>1</v>
      </c>
      <c r="AI789" s="5" t="b">
        <f>IF(ISBLANK(Spreadsheet!G999),TRUE,IF(OR(LEN(Spreadsheet!G999)&gt;1,ISNUMBER(VALUE(Spreadsheet!G999))),FALSE,TRUE))</f>
        <v>1</v>
      </c>
      <c r="AJ789" s="5" t="b">
        <f>OR(ISBLANK(Spreadsheet!C999), NOT(ISBLANK(Spreadsheet!B999)), NOT(ISBLANK(Spreadsheet!D999)))</f>
        <v>1</v>
      </c>
      <c r="AK789" s="5" t="b">
        <f t="array" ref="AK789">IF(OR(AND(ISBLANK(Spreadsheet!E999),ISBLANK(Spreadsheet!D999),NOT(ISBLANK(Spreadsheet!C999))),AND(ISBLANK(Spreadsheet!E999),ISBLANK(Spreadsheet!D999),ISBLANK(Spreadsheet!C999))),TRUE,ISNUMBER(MATCH(TRUE,EXACT(Spreadsheet!E999,Relationships),0)))</f>
        <v>1</v>
      </c>
      <c r="AL789" s="5" t="b">
        <f>IF(NOT(ISBLANK(Spreadsheet!C999)),IF(OR(ISBLANK(Spreadsheet!F999),LEN(Spreadsheet!F999)&gt;40),FALSE,TRUE),TRUE)</f>
        <v>1</v>
      </c>
      <c r="AM789" s="5" t="b">
        <f>IF(NOT(ISBLANK(Spreadsheet!C999)),IF(OR(ISBLANK(Spreadsheet!H999),LEN(Spreadsheet!H999)&gt;40),FALSE,TRUE),TRUE)</f>
        <v>1</v>
      </c>
      <c r="AN789" s="5" t="b">
        <f t="array" ref="AN789">IF(ISBLANK(Spreadsheet!I999),TRUE,ISNUMBER(MATCH(TRUE,EXACT(Spreadsheet!I999,GenderValues),0)))</f>
        <v>1</v>
      </c>
      <c r="AO789" s="5" t="b">
        <f ca="1">IF(ISERROR(DATEVALUE(TEXT(Spreadsheet!J999,"mm/dd/yyyy")) &gt; TODAY()),IF(AND(ISBLANK(Spreadsheet!J999),ISBLANK(Spreadsheet!C999)),TRUE,FALSE),IF(DATEVALUE(TEXT(Spreadsheet!J999,"mm/dd/yyyy")) &gt; TODAY(),FALSE,TRUE))</f>
        <v>1</v>
      </c>
      <c r="AP789" s="5" t="b">
        <f>OR(ISBLANK(Spreadsheet!K999),LEN(Spreadsheet!K999)&lt;=100)</f>
        <v>1</v>
      </c>
      <c r="AQ789" s="5" t="b">
        <f t="array" ref="AQ789">IF(OR(AND(ISBLANK(Spreadsheet!L999),ISBLANK(Spreadsheet!C999)),AND(NOT(ISBLANK(Spreadsheet!C999)),NOT(ISBLANK(Spreadsheet!D999)))),TRUE,ISNUMBER(MATCH(TRUE,EXACT(Spreadsheet!L999,MaritalStatus),0)))</f>
        <v>1</v>
      </c>
      <c r="AR789" s="5" t="b">
        <f ca="1">IF(ISERROR(DATEVALUE(TEXT(Spreadsheet!M999,"mm/dd/yyyy")) &gt; TODAY()),IF(ISBLANK(Spreadsheet!M999),TRUE,FALSE),IF(DATEVALUE(TEXT(Spreadsheet!M999,"mm/dd/yyyy")) &gt; TODAY(),FALSE,TRUE))</f>
        <v>1</v>
      </c>
      <c r="AS789" s="5" t="b">
        <f>OR(ISBLANK(Spreadsheet!N999),LEN(Spreadsheet!N999)&lt;=100)</f>
        <v>1</v>
      </c>
      <c r="AT789" s="5" t="b">
        <f>OR(ISBLANK(Spreadsheet!O999),UPPER(Spreadsheet!O999)="YES")</f>
        <v>1</v>
      </c>
      <c r="AU789" s="5" t="b">
        <f>OR(ISBLANK(Spreadsheet!P999),UPPER(Spreadsheet!P999)="YES")</f>
        <v>1</v>
      </c>
      <c r="AV789" s="5" t="b">
        <f t="array" ref="AV789">IF(ISBLANK(Spreadsheet!Q999),TRUE,ISNUMBER(MATCH(TRUE,EXACT(Spreadsheet!Q999,OnGroupsPriorIns),0)))</f>
        <v>1</v>
      </c>
      <c r="AW789" s="5" t="b">
        <f>OR(ISBLANK(Spreadsheet!R999),UPPER(Spreadsheet!R999)="YES")</f>
        <v>1</v>
      </c>
      <c r="AX789" s="5" t="b">
        <f>OR(ISBLANK(Spreadsheet!S999),UPPER(Spreadsheet!S999)="YES")</f>
        <v>1</v>
      </c>
      <c r="AY789" s="5" t="b">
        <f>OR(AND(ISBLANK(Spreadsheet!C999),LEN(Spreadsheet!T999)=0),AND(NOT(ISBLANK(Spreadsheet!C999)),LEN(Spreadsheet!T999)&gt;0,LEN(Spreadsheet!T999)&lt;=50))</f>
        <v>1</v>
      </c>
      <c r="AZ789" s="5" t="b">
        <f>OR(LEN(Spreadsheet!U999)=0,AND(LEN(Spreadsheet!U999)&gt;0,LEN(Spreadsheet!U999)&lt;=50))</f>
        <v>1</v>
      </c>
      <c r="BA789" s="5" t="b">
        <f>OR(AND(ISBLANK(Spreadsheet!C999),LEN(Spreadsheet!V999)=0),AND(NOT(ISBLANK(Spreadsheet!C999)),LEN(Spreadsheet!V999)&gt;0,LEN(Spreadsheet!V999)&lt;=50))</f>
        <v>1</v>
      </c>
      <c r="BB789" s="5" t="b">
        <f t="array" ref="BB789">IF(AND(ISBLANK(Spreadsheet!C999),LEN(Spreadsheet!W999)=0),TRUE,ISNUMBER(MATCH(TRUE,EXACT(Spreadsheet!W999,States),0)))</f>
        <v>1</v>
      </c>
      <c r="BC789" s="5" t="b">
        <f>OR(AND(ISBLANK(Spreadsheet!C999),LEN(Spreadsheet!X999)=0),AND(NOT(ISBLANK(Spreadsheet!C999)),LEN(Spreadsheet!X999)&gt;0,LEN(Spreadsheet!X999)=5,ISNUMBER(VALUE(Spreadsheet!X999))))</f>
        <v>1</v>
      </c>
      <c r="BD789" s="5" t="b">
        <f>OR(ISBLANK(Spreadsheet!Z999),LEN(Spreadsheet!Z999)&lt;=50)</f>
        <v>1</v>
      </c>
      <c r="BE789" s="5" t="b">
        <f>ISBLANK(Spreadsheet!AA999)</f>
        <v>1</v>
      </c>
      <c r="BF789" s="5" t="b">
        <f>ISBLANK(Spreadsheet!AB999)</f>
        <v>1</v>
      </c>
      <c r="BG789" s="5" t="b">
        <f>IF(ISERROR(DATEVALUE(TEXT(Spreadsheet!AC999,"mm/dd/yyyy")) &gt; DATEVALUE(TEXT(Spreadsheet!J999,"mm/dd/yyyy"))),IF(OR(AND(ISBLANK(Spreadsheet!AC999),ISBLANK(Spreadsheet!C999)),AND(NOT(ISBLANK(Spreadsheet!C999)),ISBLANK(Spreadsheet!AC999),NOT(ISBLANK(Spreadsheet!D999)))),TRUE,FALSE),IF(DATEVALUE(TEXT(Spreadsheet!AC999,"mm/dd/yyyy")) &gt; DATEVALUE(TEXT(Spreadsheet!J999,"mm/dd/yyyy")),TRUE,FALSE))</f>
        <v>1</v>
      </c>
      <c r="BH789" s="5" t="b">
        <f>OR(AND(ISBLANK(Spreadsheet!C999),ISBLANK(Spreadsheet!AE999)),AND(NOT(ISBLANK(Spreadsheet!C999)),NOT(ISBLANK(Spreadsheet!D999)),ISBLANK(Spreadsheet!AE999)),AND(NOT(ISBLANK(Spreadsheet!C999)),ISBLANK(Spreadsheet!D999),NOT(ISBLANK(Spreadsheet!AE999)),LEN(Spreadsheet!AE999)&lt;=100))</f>
        <v>1</v>
      </c>
      <c r="BI789" s="5" t="b">
        <f t="array" ref="BI789">IF(ISBLANK(Spreadsheet!AF999),TRUE,ISNUMBER(MATCH(TRUE,EXACT(Spreadsheet!AF999,CobraShortReasons),0)))</f>
        <v>1</v>
      </c>
      <c r="BJ789" s="5" t="b">
        <f ca="1">IF(ISERROR(DATEVALUE(TEXT(Spreadsheet!AG999,"mm/dd/yyyy")) &gt; TODAY()),IF(ISBLANK(Spreadsheet!AG999),TRUE,FALSE),IF(DATEVALUE(TEXT(Spreadsheet!AG999,"mm/dd/yyyy")) &gt; TODAY(),FALSE,TRUE))</f>
        <v>1</v>
      </c>
      <c r="BK789" s="5" t="b">
        <f>OR(ISBLANK(Spreadsheet!AH999),LEN(Spreadsheet!AH999)&lt;=25)</f>
        <v>1</v>
      </c>
      <c r="BL789" s="5" t="b">
        <f t="array" aca="1" ref="BL789" ca="1">IF(ISBLANK(Spreadsheet!AI999),TRUE,ISNUMBER(MATCH(TRUE,EXACT(Spreadsheet!AI999,INDIRECT(Spreadsheet!$D$2)),0)))</f>
        <v>1</v>
      </c>
      <c r="BM789" s="5" t="b">
        <f t="array" aca="1" ref="BM789" ca="1">IF(ISBLANK(Spreadsheet!AJ999),TRUE,ISNUMBER(MATCH(TRUE,EXACT(Spreadsheet!AJ999,INDIRECT(Spreadsheet!BJ789)),0)))</f>
        <v>1</v>
      </c>
      <c r="BN789" s="5" t="b">
        <f t="array" ref="BN789">IF(ISBLANK(Spreadsheet!AK999),TRUE,ISNUMBER(MATCH(TRUE,EXACT(Spreadsheet!AK999,DentalPlans),0)))</f>
        <v>1</v>
      </c>
      <c r="BO789" s="5" t="b">
        <f t="array" aca="1" ref="BO789" ca="1">IF(ISBLANK(Spreadsheet!AL999),TRUE,ISNUMBER(MATCH(TRUE,EXACT(Spreadsheet!AL999,INDIRECT(Spreadsheet!BK789)),0)))</f>
        <v>1</v>
      </c>
      <c r="BP789" s="5" t="b">
        <f t="array" ref="BP789">IF(ISBLANK(Spreadsheet!AM999),TRUE,ISNUMBER(MATCH(TRUE,EXACT(Spreadsheet!AM999,VisionPlans),0)))</f>
        <v>1</v>
      </c>
      <c r="BQ789" s="5" t="b">
        <f t="array" aca="1" ref="BQ789" ca="1">IF(ISBLANK(Spreadsheet!AN999),TRUE,ISNUMBER(MATCH(TRUE,EXACT(Spreadsheet!AN999,INDIRECT(Spreadsheet!BL789)),0)))</f>
        <v>1</v>
      </c>
      <c r="BR789" s="5" t="b">
        <f t="array" ref="BR789">IF(ISBLANK(Spreadsheet!AO999),TRUE,ISNUMBER(MATCH(TRUE,EXACT(Spreadsheet!AO999,LifeBenefitClasses),0)))</f>
        <v>1</v>
      </c>
      <c r="BS789" s="5" t="b">
        <f>IF(OR(ISBLANK(Spreadsheet!AO999), Spreadsheet!AO999="Waive"),IF(ISBLANK(Spreadsheet!AP999),TRUE,FALSE),IF(OR(AND(NOT(ISBLANK(Spreadsheet!AO999)),ISBLANK(Spreadsheet!AP999)),NOT(ISNUMBER(VALUE(Spreadsheet!AP999)))),FALSE,IF(OR(AND(Spreadsheet!AP999&lt;6,MOD(Spreadsheet!AP999*10,5)=0), MOD(Spreadsheet!AP999,5000)=0),TRUE,FALSE)))</f>
        <v>1</v>
      </c>
      <c r="BT789" s="5" t="b">
        <f t="array" ref="BT789">IF(ISBLANK(Spreadsheet!AQ999),TRUE,ISNUMBER(MATCH(TRUE,EXACT(Spreadsheet!AQ999,EnrollWaive),0)))</f>
        <v>1</v>
      </c>
      <c r="BU789" s="5" t="b">
        <f t="array" ref="BU789">IF(ISBLANK(Spreadsheet!AR999),TRUE,ISNUMBER(MATCH(TRUE,EXACT(Spreadsheet!AR999,LifeBenefitClasses),0)))</f>
        <v>1</v>
      </c>
      <c r="BV789" s="5" t="b">
        <f>IF(OR(ISBLANK(Spreadsheet!AR999), Spreadsheet!AR999="Waive"),IF(ISBLANK(Spreadsheet!AS999),TRUE,FALSE),IF(OR(AND(NOT(ISBLANK(Spreadsheet!AR999)),ISBLANK(Spreadsheet!AS999)),NOT(ISNUMBER(VALUE(Spreadsheet!AS999)))),FALSE,IF(OR(AND(Spreadsheet!AS999&lt;6,MOD(Spreadsheet!AS999*10,5)=0), MOD(Spreadsheet!AS999,10000)=0),TRUE,FALSE)))</f>
        <v>1</v>
      </c>
      <c r="BW789" s="5" t="b">
        <f t="array" ref="BW789">IF(ISBLANK(Spreadsheet!AT999),TRUE,ISNUMBER(MATCH(TRUE,EXACT(Spreadsheet!AT999,LifeBenefitClasses),0)))</f>
        <v>1</v>
      </c>
      <c r="BX789" s="5" t="b">
        <f>IF(OR(ISBLANK(Spreadsheet!AT999), Spreadsheet!AT999="Waive"),IF(ISBLANK(Spreadsheet!AU999),TRUE,FALSE),IF(OR(AND(NOT(ISBLANK(Spreadsheet!AT999)),ISBLANK(Spreadsheet!AU999)),NOT(ISNUMBER(VALUE(Spreadsheet!AU999)))),FALSE,IF(AND(NOT(OR(ISBLANK(Spreadsheet!AT999),Spreadsheet!AT999="Waive")),NOT(OR(ISBLANK(Spreadsheet!AR999),Spreadsheet!AR999="Waive")),MOD(Spreadsheet!AU999,5000)=0, Spreadsheet!AU999&lt;=(Spreadsheet!AS999*0.5)),TRUE,FALSE)))</f>
        <v>1</v>
      </c>
      <c r="BY789" s="5" t="b">
        <f t="array" ref="BY789">IF(ISBLANK(Spreadsheet!AV999),TRUE,ISNUMBER(MATCH(TRUE,EXACT(Spreadsheet!AV999,EnrollWaive),0)))</f>
        <v>1</v>
      </c>
      <c r="BZ789" s="5" t="b">
        <f t="array" ref="BZ789">IF(ISBLANK(Spreadsheet!AW999),TRUE,ISNUMBER(MATCH(TRUE,EXACT(Spreadsheet!AW999,LifeBenefitClasses),0)))</f>
        <v>1</v>
      </c>
      <c r="CA789" s="5" t="b">
        <f t="array" ref="CA789">IF(ISBLANK(Spreadsheet!AX999),TRUE,ISNUMBER(MATCH(TRUE,EXACT(Spreadsheet!AX999,LifeBenefitClasses),0)))</f>
        <v>1</v>
      </c>
      <c r="CB789" s="5" t="b">
        <f t="array" ref="CB789">IF(ISBLANK(Spreadsheet!AY999),TRUE,ISNUMBER(MATCH(TRUE,EXACT(Spreadsheet!AY999,LifeBenefitClasses),0)))</f>
        <v>1</v>
      </c>
      <c r="CC789" s="5" t="b">
        <f t="array" ref="CC789">IF(ISBLANK(Spreadsheet!AZ999),TRUE,ISNUMBER(MATCH(TRUE,EXACT(Spreadsheet!AZ999,LifeBenefitClasses),0)))</f>
        <v>1</v>
      </c>
      <c r="CD789" s="5" t="b">
        <f t="array" ref="CD789">IF(ISBLANK(Spreadsheet!BA999),TRUE,ISNUMBER(MATCH(TRUE,EXACT(Spreadsheet!BA999,LifeBenefitClasses),0)))</f>
        <v>1</v>
      </c>
      <c r="CE789" s="5" t="b">
        <f>IF(OR(ISBLANK(Spreadsheet!BA999), Spreadsheet!BA999="Waive"),IF(ISBLANK(Spreadsheet!BB999),TRUE,FALSE),IF(OR(AND(NOT(ISBLANK(Spreadsheet!BA999)),ISBLANK(Spreadsheet!BB999)),NOT(ISNUMBER(VALUE(Spreadsheet!BB999))),ISBLANK(Spreadsheet!BC999),NOT(ISNUMBER(VALUE(Spreadsheet!BC999)))),FALSE,IF(AND(Spreadsheet!BB999&gt;=50000,Spreadsheet!BB999&lt;=250000,MOD(Spreadsheet!BB999,10000)=0,Spreadsheet!BB999&lt;=(10*Spreadsheet!BC999)),TRUE,FALSE)))</f>
        <v>1</v>
      </c>
      <c r="CF789" s="5" t="b">
        <f>IF(NOT(ISBLANK(Spreadsheet!BC789)),AND(ISNUMBER(VALUE(Spreadsheet!BC789)),Spreadsheet!BC789&gt;0),AND(OR(ISBLANK(Spreadsheet!AO789),Spreadsheet!AO789="Waive",AND(NOT(OR(ISBLANK(Spreadsheet!AO789),Spreadsheet!AO789="Waive")),Spreadsheet!AP789&gt;=6)),OR(ISBLANK(Spreadsheet!AR789),AND(NOT(OR(ISBLANK(Spreadsheet!AR789),Spreadsheet!AR789="Waive")),Spreadsheet!AS789&gt;=6)),OR(ISBLANK(Spreadsheet!AW789)),OR(ISBLANK(Spreadsheet!AX789)),OR(ISBLANK(Spreadsheet!AY789)),OR(ISBLANK(Spreadsheet!AZ789)),OR(ISBLANK(Spreadsheet!BA789),Spreadsheet!BA789="Waive")))</f>
        <v>1</v>
      </c>
      <c r="CG789" s="5" t="b">
        <f t="shared" ca="1" si="61"/>
        <v>1</v>
      </c>
    </row>
    <row r="790" spans="8:85" x14ac:dyDescent="0.3">
      <c r="H790" s="5">
        <f t="shared" ca="1" si="58"/>
        <v>2</v>
      </c>
      <c r="I790" s="5" t="str">
        <f t="shared" ca="1" si="59"/>
        <v/>
      </c>
      <c r="J790" s="5" t="str">
        <f>IF(AND(NOT(ISBLANK(Spreadsheet!C1000)),ISBLANK(Spreadsheet!D1000)),Spreadsheet!F1000&amp;" "&amp;Spreadsheet!H1000,"")</f>
        <v/>
      </c>
      <c r="K790" s="5">
        <f>IF(AND(NOT(ISBLANK(Spreadsheet!C1000)),ISBLANK(Spreadsheet!D1000)),COUNTIFS(Spreadsheet!E$786:E1001,"=Child",Spreadsheet!C$786:C1001, "="&amp;Spreadsheet!C1000) + COUNTIFS(Spreadsheet!E$786:E1001,"=Step-child",Spreadsheet!C$786:C1001, "="&amp;Spreadsheet!C1000),0)</f>
        <v>0</v>
      </c>
      <c r="L790" s="5">
        <f>IF(NOT(ISBLANK(J790)),COUNTIFS(Spreadsheet!E$786:E1001,"=Wife",Spreadsheet!C$786:C1001, "="&amp;Spreadsheet!C1000) + COUNTIFS(Spreadsheet!E$786:E1001,"=Husband",Spreadsheet!C$786:C1001, "="&amp;Spreadsheet!C1000),0)</f>
        <v>0</v>
      </c>
      <c r="M790" s="5">
        <f>IF(NOT(ISBLANK(Spreadsheet!AJ1000)),VLOOKUP(Spreadsheet!AJ1000,'Drop Downs'!$P$2:$R$16,3,FALSE),0)</f>
        <v>0</v>
      </c>
      <c r="N790" s="5">
        <f>IF(NOT(ISBLANK(Spreadsheet!AJ1000)), VLOOKUP(Spreadsheet!AJ1000,'Drop Downs'!$P$2:$R$16,2,FALSE),0)</f>
        <v>0</v>
      </c>
      <c r="O790" s="5">
        <f>IF(NOT(ISBLANK(Spreadsheet!AL1000)),VLOOKUP(Spreadsheet!AL1000,'Drop Downs'!$P$2:$R$16,3,FALSE), 0)</f>
        <v>0</v>
      </c>
      <c r="P790" s="5">
        <f>IF(NOT(ISBLANK(Spreadsheet!AL1000)),VLOOKUP(Spreadsheet!AL1000,'Drop Downs'!$P$2:$R$16,2,FALSE),0)</f>
        <v>0</v>
      </c>
      <c r="Q790" s="5">
        <f>IF(NOT(ISBLANK(Spreadsheet!AN1000)),VLOOKUP(Spreadsheet!AN1000,'Drop Downs'!$P$2:$R$16,3,FALSE),0)</f>
        <v>0</v>
      </c>
      <c r="R790" s="5">
        <f>IF(NOT(ISBLANK(Spreadsheet!AN1000)),VLOOKUP(Spreadsheet!AN1000,'Drop Downs'!$P$2:$R$16,2,FALSE),0)</f>
        <v>0</v>
      </c>
      <c r="S790" s="5" t="str">
        <f>IF(OR(M790&gt;K790,N790&gt;L790,O790&gt;K790, Q790&gt;K790,N790&gt;L790, P790&gt;L790, R790&gt;L790),"Member currently has a coverage election over what he/she needs.  Please add more dependents or adjust the coverage election.","")&amp;(IF(AND(NOT(ISBLANK(Spreadsheet!C1000)),NOT(ISBLANK(Spreadsheet!D1000)),ISBLANK(Spreadsheet!E1000)),"Dependent lacks a relationship to member.Please select one from the drop-down.",""))</f>
        <v/>
      </c>
      <c r="T790" s="5" t="b">
        <f t="shared" si="60"/>
        <v>1</v>
      </c>
      <c r="U790" s="5" t="b">
        <f>OR(ISBLANK(Spreadsheet!C1000),IF(NOT(ISBLANK(Spreadsheet!D1000)),NOT(ISBLANK(Spreadsheet!E1000)),TRUE))</f>
        <v>1</v>
      </c>
      <c r="V790" s="5" t="b">
        <f>OR(ISBLANK(Spreadsheet!C1000), NOT(ISBLANK(Spreadsheet!I1000)))</f>
        <v>1</v>
      </c>
      <c r="W790" s="5" t="b">
        <f>OR(ISBLANK(Spreadsheet!D1000),NOT(ISBLANK(Spreadsheet!C1000)))</f>
        <v>1</v>
      </c>
      <c r="X790" s="155" t="str">
        <f>REPT("0",MIN(FIND({1,2,3,4,5,6,7,8,9},Spreadsheet!C1000&amp;"123456789"))-1)&amp;IF(ISBLANK(Spreadsheet!C1000),"",SUMPRODUCT(MID(0&amp;Spreadsheet!C1000,LARGE(INDEX(ISNUMBER(--MID(Spreadsheet!C1000,ROW($1:$225),1))*
 ROW($1:$225),0),ROW($1:$225))+1,1)*10^ROW($1:$225)/10))</f>
        <v/>
      </c>
      <c r="Y790" s="5" t="b">
        <f>IF(NOT(ISBLANK(Spreadsheet!C1000)),IF(AND(ISNUMBER(VALUE(Spreadsheet!C1000)), LEN(Spreadsheet!C1000)=9),TRUE,FALSE),TRUE)</f>
        <v>1</v>
      </c>
      <c r="Z790" s="155" t="str">
        <f>REPT("0",MIN(FIND({1,2,3,4,5,6,7,8,9},Spreadsheet!D1000&amp;"123456789"))-1)&amp;IF(ISBLANK(Spreadsheet!D1000),"",SUMPRODUCT(MID(0&amp;Spreadsheet!D1000,LARGE(INDEX(ISNUMBER(--MID(Spreadsheet!D1000,ROW($1:$225),1))*
 ROW($1:$225),0),ROW($1:$225))+1,1)*10^ROW($1:$225)/10))</f>
        <v/>
      </c>
      <c r="AA790" s="5" t="b">
        <f>IF(AND(NOT(ISBLANK(Spreadsheet!D1000)),NOT(ISBLANK(Spreadsheet!C1000))),IF(AND(ISNUMBER(VALUE(Spreadsheet!D1000)), LEN(Spreadsheet!D1000)=9),TRUE,FALSE),IF(AND(NOT(ISBLANK(Spreadsheet!D1000)),ISBLANK(Spreadsheet!C1000)),FALSE,TRUE))</f>
        <v>1</v>
      </c>
      <c r="AB790" s="5" t="b">
        <f>OR(ISBLANK(Spreadsheet!Y790),IF(NOT(ISBLANK(Spreadsheet!Y790)),LEN(Spreadsheet!Y790)=10,ISNUMBER(VALUE(Spreadsheet!Y790))))</f>
        <v>1</v>
      </c>
      <c r="AC790" s="5" t="b">
        <f>OR(ISBLANK(Spreadsheet!AI1000), AND(NOT(ISBLANK(Spreadsheet!AJ1000)), NOT(ISNUMBER(SEARCH("Waive",Spreadsheet!AJ1000)))))</f>
        <v>1</v>
      </c>
      <c r="AD790" s="5" t="b">
        <f>OR(ISBLANK(Spreadsheet!AK1000), AND(NOT(ISBLANK(Spreadsheet!AL1000)), NOT(ISNUMBER(SEARCH("Waive",Spreadsheet!AL1000)))))</f>
        <v>1</v>
      </c>
      <c r="AE790" s="5" t="b">
        <f>OR(ISBLANK(Spreadsheet!AM1000), AND(NOT(ISBLANK(Spreadsheet!AN1000)), NOT(ISNUMBER(SEARCH("Waive", Spreadsheet!AN1000)))))</f>
        <v>1</v>
      </c>
      <c r="AF790" s="5" t="b">
        <f>OR(ISBLANK(Spreadsheet!C1000), NOT(ISBLANK(Spreadsheet!D1000)),NOT(ISBLANK(Spreadsheet!L1000)))</f>
        <v>1</v>
      </c>
      <c r="AG790" s="5" t="b">
        <f>IF(AND(NOT(ISBLANK(Spreadsheet!C1000)), NOT(ISBLANK(Spreadsheet!D1000)),Spreadsheet!C1000&lt;&gt;Spreadsheet!D1000),IF(ISERROR(VLOOKUP(Spreadsheet!C1000, Spreadsheet!$C$6:'Spreadsheet'!$C999,1,FALSE)), FALSE, TRUE),TRUE)</f>
        <v>1</v>
      </c>
      <c r="AH790" s="5" t="b">
        <f>Spreadsheet!$B$2=Spreadsheet!AD790</f>
        <v>1</v>
      </c>
      <c r="AI790" s="5" t="b">
        <f>IF(ISBLANK(Spreadsheet!G1000),TRUE,IF(OR(LEN(Spreadsheet!G1000)&gt;1,ISNUMBER(VALUE(Spreadsheet!G1000))),FALSE,TRUE))</f>
        <v>1</v>
      </c>
      <c r="AJ790" s="5" t="b">
        <f>OR(ISBLANK(Spreadsheet!C1000), NOT(ISBLANK(Spreadsheet!B1000)), NOT(ISBLANK(Spreadsheet!D1000)))</f>
        <v>1</v>
      </c>
      <c r="AK790" s="5" t="b">
        <f t="array" ref="AK790">IF(OR(AND(ISBLANK(Spreadsheet!E1000),ISBLANK(Spreadsheet!D1000),NOT(ISBLANK(Spreadsheet!C1000))),AND(ISBLANK(Spreadsheet!E1000),ISBLANK(Spreadsheet!D1000),ISBLANK(Spreadsheet!C1000))),TRUE,ISNUMBER(MATCH(TRUE,EXACT(Spreadsheet!E1000,Relationships),0)))</f>
        <v>1</v>
      </c>
      <c r="AL790" s="5" t="b">
        <f>IF(NOT(ISBLANK(Spreadsheet!C1000)),IF(OR(ISBLANK(Spreadsheet!F1000),LEN(Spreadsheet!F1000)&gt;40),FALSE,TRUE),TRUE)</f>
        <v>1</v>
      </c>
      <c r="AM790" s="5" t="b">
        <f>IF(NOT(ISBLANK(Spreadsheet!C1000)),IF(OR(ISBLANK(Spreadsheet!H1000),LEN(Spreadsheet!H1000)&gt;40),FALSE,TRUE),TRUE)</f>
        <v>1</v>
      </c>
      <c r="AN790" s="5" t="b">
        <f t="array" ref="AN790">IF(ISBLANK(Spreadsheet!I1000),TRUE,ISNUMBER(MATCH(TRUE,EXACT(Spreadsheet!I1000,GenderValues),0)))</f>
        <v>1</v>
      </c>
      <c r="AO790" s="5" t="b">
        <f ca="1">IF(ISERROR(DATEVALUE(TEXT(Spreadsheet!J1000,"mm/dd/yyyy")) &gt; TODAY()),IF(AND(ISBLANK(Spreadsheet!J1000),ISBLANK(Spreadsheet!C1000)),TRUE,FALSE),IF(DATEVALUE(TEXT(Spreadsheet!J1000,"mm/dd/yyyy")) &gt; TODAY(),FALSE,TRUE))</f>
        <v>1</v>
      </c>
      <c r="AP790" s="5" t="b">
        <f>OR(ISBLANK(Spreadsheet!K1000),LEN(Spreadsheet!K1000)&lt;=100)</f>
        <v>1</v>
      </c>
      <c r="AQ790" s="5" t="b">
        <f t="array" ref="AQ790">IF(OR(AND(ISBLANK(Spreadsheet!L1000),ISBLANK(Spreadsheet!C1000)),AND(NOT(ISBLANK(Spreadsheet!C1000)),NOT(ISBLANK(Spreadsheet!D1000)))),TRUE,ISNUMBER(MATCH(TRUE,EXACT(Spreadsheet!L1000,MaritalStatus),0)))</f>
        <v>1</v>
      </c>
      <c r="AR790" s="5" t="b">
        <f ca="1">IF(ISERROR(DATEVALUE(TEXT(Spreadsheet!M1000,"mm/dd/yyyy")) &gt; TODAY()),IF(ISBLANK(Spreadsheet!M1000),TRUE,FALSE),IF(DATEVALUE(TEXT(Spreadsheet!M1000,"mm/dd/yyyy")) &gt; TODAY(),FALSE,TRUE))</f>
        <v>1</v>
      </c>
      <c r="AS790" s="5" t="b">
        <f>OR(ISBLANK(Spreadsheet!N1000),LEN(Spreadsheet!N1000)&lt;=100)</f>
        <v>1</v>
      </c>
      <c r="AT790" s="5" t="b">
        <f>OR(ISBLANK(Spreadsheet!O1000),UPPER(Spreadsheet!O1000)="YES")</f>
        <v>1</v>
      </c>
      <c r="AU790" s="5" t="b">
        <f>OR(ISBLANK(Spreadsheet!P1000),UPPER(Spreadsheet!P1000)="YES")</f>
        <v>1</v>
      </c>
      <c r="AV790" s="5" t="b">
        <f t="array" ref="AV790">IF(ISBLANK(Spreadsheet!Q1000),TRUE,ISNUMBER(MATCH(TRUE,EXACT(Spreadsheet!Q1000,OnGroupsPriorIns),0)))</f>
        <v>1</v>
      </c>
      <c r="AW790" s="5" t="b">
        <f>OR(ISBLANK(Spreadsheet!R1000),UPPER(Spreadsheet!R1000)="YES")</f>
        <v>1</v>
      </c>
      <c r="AX790" s="5" t="b">
        <f>OR(ISBLANK(Spreadsheet!S1000),UPPER(Spreadsheet!S1000)="YES")</f>
        <v>1</v>
      </c>
      <c r="AY790" s="5" t="b">
        <f>OR(AND(ISBLANK(Spreadsheet!C1000),LEN(Spreadsheet!T1000)=0),AND(NOT(ISBLANK(Spreadsheet!C1000)),LEN(Spreadsheet!T1000)&gt;0,LEN(Spreadsheet!T1000)&lt;=50))</f>
        <v>1</v>
      </c>
      <c r="AZ790" s="5" t="b">
        <f>OR(LEN(Spreadsheet!U1000)=0,AND(LEN(Spreadsheet!U1000)&gt;0,LEN(Spreadsheet!U1000)&lt;=50))</f>
        <v>1</v>
      </c>
      <c r="BA790" s="5" t="b">
        <f>OR(AND(ISBLANK(Spreadsheet!C1000),LEN(Spreadsheet!V1000)=0),AND(NOT(ISBLANK(Spreadsheet!C1000)),LEN(Spreadsheet!V1000)&gt;0,LEN(Spreadsheet!V1000)&lt;=50))</f>
        <v>1</v>
      </c>
      <c r="BB790" s="5" t="b">
        <f t="array" ref="BB790">IF(AND(ISBLANK(Spreadsheet!C1000),LEN(Spreadsheet!W1000)=0),TRUE,ISNUMBER(MATCH(TRUE,EXACT(Spreadsheet!W1000,States),0)))</f>
        <v>1</v>
      </c>
      <c r="BC790" s="5" t="b">
        <f>OR(AND(ISBLANK(Spreadsheet!C1000),LEN(Spreadsheet!X1000)=0),AND(NOT(ISBLANK(Spreadsheet!C1000)),LEN(Spreadsheet!X1000)&gt;0,LEN(Spreadsheet!X1000)=5,ISNUMBER(VALUE(Spreadsheet!X1000))))</f>
        <v>1</v>
      </c>
      <c r="BD790" s="5" t="b">
        <f>OR(ISBLANK(Spreadsheet!Z1000),LEN(Spreadsheet!Z1000)&lt;=50)</f>
        <v>1</v>
      </c>
      <c r="BE790" s="5" t="b">
        <f>ISBLANK(Spreadsheet!AA1000)</f>
        <v>1</v>
      </c>
      <c r="BF790" s="5" t="b">
        <f>ISBLANK(Spreadsheet!AB1000)</f>
        <v>1</v>
      </c>
      <c r="BG790" s="5" t="b">
        <f>IF(ISERROR(DATEVALUE(TEXT(Spreadsheet!AC1000,"mm/dd/yyyy")) &gt; DATEVALUE(TEXT(Spreadsheet!J1000,"mm/dd/yyyy"))),IF(OR(AND(ISBLANK(Spreadsheet!AC1000),ISBLANK(Spreadsheet!C1000)),AND(NOT(ISBLANK(Spreadsheet!C1000)),ISBLANK(Spreadsheet!AC1000),NOT(ISBLANK(Spreadsheet!D1000)))),TRUE,FALSE),IF(DATEVALUE(TEXT(Spreadsheet!AC1000,"mm/dd/yyyy")) &gt; DATEVALUE(TEXT(Spreadsheet!J1000,"mm/dd/yyyy")),TRUE,FALSE))</f>
        <v>1</v>
      </c>
      <c r="BH790" s="5" t="b">
        <f>OR(AND(ISBLANK(Spreadsheet!C1000),ISBLANK(Spreadsheet!AE1000)),AND(NOT(ISBLANK(Spreadsheet!C1000)),NOT(ISBLANK(Spreadsheet!D1000)),ISBLANK(Spreadsheet!AE1000)),AND(NOT(ISBLANK(Spreadsheet!C1000)),ISBLANK(Spreadsheet!D1000),NOT(ISBLANK(Spreadsheet!AE1000)),LEN(Spreadsheet!AE1000)&lt;=100))</f>
        <v>1</v>
      </c>
      <c r="BI790" s="5" t="b">
        <f t="array" ref="BI790">IF(ISBLANK(Spreadsheet!AF1000),TRUE,ISNUMBER(MATCH(TRUE,EXACT(Spreadsheet!AF1000,CobraShortReasons),0)))</f>
        <v>1</v>
      </c>
      <c r="BJ790" s="5" t="b">
        <f ca="1">IF(ISERROR(DATEVALUE(TEXT(Spreadsheet!AG1000,"mm/dd/yyyy")) &gt; TODAY()),IF(ISBLANK(Spreadsheet!AG1000),TRUE,FALSE),IF(DATEVALUE(TEXT(Spreadsheet!AG1000,"mm/dd/yyyy")) &gt; TODAY(),FALSE,TRUE))</f>
        <v>1</v>
      </c>
      <c r="BK790" s="5" t="b">
        <f>OR(ISBLANK(Spreadsheet!AH1000),LEN(Spreadsheet!AH1000)&lt;=25)</f>
        <v>1</v>
      </c>
      <c r="BL790" s="5" t="b">
        <f t="array" aca="1" ref="BL790" ca="1">IF(ISBLANK(Spreadsheet!AI1000),TRUE,ISNUMBER(MATCH(TRUE,EXACT(Spreadsheet!AI1000,INDIRECT(Spreadsheet!$D$2)),0)))</f>
        <v>1</v>
      </c>
      <c r="BM790" s="5" t="b">
        <f t="array" aca="1" ref="BM790" ca="1">IF(ISBLANK(Spreadsheet!AJ1000),TRUE,ISNUMBER(MATCH(TRUE,EXACT(Spreadsheet!AJ1000,INDIRECT(Spreadsheet!BJ790)),0)))</f>
        <v>1</v>
      </c>
      <c r="BN790" s="5" t="b">
        <f t="array" ref="BN790">IF(ISBLANK(Spreadsheet!AK1000),TRUE,ISNUMBER(MATCH(TRUE,EXACT(Spreadsheet!AK1000,DentalPlans),0)))</f>
        <v>1</v>
      </c>
      <c r="BO790" s="5" t="b">
        <f t="array" aca="1" ref="BO790" ca="1">IF(ISBLANK(Spreadsheet!AL1000),TRUE,ISNUMBER(MATCH(TRUE,EXACT(Spreadsheet!AL1000,INDIRECT(Spreadsheet!BK790)),0)))</f>
        <v>1</v>
      </c>
      <c r="BP790" s="5" t="b">
        <f t="array" ref="BP790">IF(ISBLANK(Spreadsheet!AM1000),TRUE,ISNUMBER(MATCH(TRUE,EXACT(Spreadsheet!AM1000,VisionPlans),0)))</f>
        <v>1</v>
      </c>
      <c r="BQ790" s="5" t="b">
        <f t="array" aca="1" ref="BQ790" ca="1">IF(ISBLANK(Spreadsheet!AN1000),TRUE,ISNUMBER(MATCH(TRUE,EXACT(Spreadsheet!AN1000,INDIRECT(Spreadsheet!BL790)),0)))</f>
        <v>1</v>
      </c>
      <c r="BR790" s="5" t="b">
        <f t="array" ref="BR790">IF(ISBLANK(Spreadsheet!AO1000),TRUE,ISNUMBER(MATCH(TRUE,EXACT(Spreadsheet!AO1000,LifeBenefitClasses),0)))</f>
        <v>1</v>
      </c>
      <c r="BS790" s="5" t="b">
        <f>IF(OR(ISBLANK(Spreadsheet!AO1000), Spreadsheet!AO1000="Waive"),IF(ISBLANK(Spreadsheet!AP1000),TRUE,FALSE),IF(OR(AND(NOT(ISBLANK(Spreadsheet!AO1000)),ISBLANK(Spreadsheet!AP1000)),NOT(ISNUMBER(VALUE(Spreadsheet!AP1000)))),FALSE,IF(OR(AND(Spreadsheet!AP1000&lt;6,MOD(Spreadsheet!AP1000*10,5)=0), MOD(Spreadsheet!AP1000,5000)=0),TRUE,FALSE)))</f>
        <v>1</v>
      </c>
      <c r="BT790" s="5" t="b">
        <f t="array" ref="BT790">IF(ISBLANK(Spreadsheet!AQ1000),TRUE,ISNUMBER(MATCH(TRUE,EXACT(Spreadsheet!AQ1000,EnrollWaive),0)))</f>
        <v>1</v>
      </c>
      <c r="BU790" s="5" t="b">
        <f t="array" ref="BU790">IF(ISBLANK(Spreadsheet!AR1000),TRUE,ISNUMBER(MATCH(TRUE,EXACT(Spreadsheet!AR1000,LifeBenefitClasses),0)))</f>
        <v>1</v>
      </c>
      <c r="BV790" s="5" t="b">
        <f>IF(OR(ISBLANK(Spreadsheet!AR1000), Spreadsheet!AR1000="Waive"),IF(ISBLANK(Spreadsheet!AS1000),TRUE,FALSE),IF(OR(AND(NOT(ISBLANK(Spreadsheet!AR1000)),ISBLANK(Spreadsheet!AS1000)),NOT(ISNUMBER(VALUE(Spreadsheet!AS1000)))),FALSE,IF(OR(AND(Spreadsheet!AS1000&lt;6,MOD(Spreadsheet!AS1000*10,5)=0), MOD(Spreadsheet!AS1000,10000)=0),TRUE,FALSE)))</f>
        <v>1</v>
      </c>
      <c r="BW790" s="5" t="b">
        <f t="array" ref="BW790">IF(ISBLANK(Spreadsheet!AT1000),TRUE,ISNUMBER(MATCH(TRUE,EXACT(Spreadsheet!AT1000,LifeBenefitClasses),0)))</f>
        <v>1</v>
      </c>
      <c r="BX790" s="5" t="b">
        <f>IF(OR(ISBLANK(Spreadsheet!AT1000), Spreadsheet!AT1000="Waive"),IF(ISBLANK(Spreadsheet!AU1000),TRUE,FALSE),IF(OR(AND(NOT(ISBLANK(Spreadsheet!AT1000)),ISBLANK(Spreadsheet!AU1000)),NOT(ISNUMBER(VALUE(Spreadsheet!AU1000)))),FALSE,IF(AND(NOT(OR(ISBLANK(Spreadsheet!AT1000),Spreadsheet!AT1000="Waive")),NOT(OR(ISBLANK(Spreadsheet!AR1000),Spreadsheet!AR1000="Waive")),MOD(Spreadsheet!AU1000,5000)=0, Spreadsheet!AU1000&lt;=(Spreadsheet!AS1000*0.5)),TRUE,FALSE)))</f>
        <v>1</v>
      </c>
      <c r="BY790" s="5" t="b">
        <f t="array" ref="BY790">IF(ISBLANK(Spreadsheet!AV1000),TRUE,ISNUMBER(MATCH(TRUE,EXACT(Spreadsheet!AV1000,EnrollWaive),0)))</f>
        <v>1</v>
      </c>
      <c r="BZ790" s="5" t="b">
        <f t="array" ref="BZ790">IF(ISBLANK(Spreadsheet!AW1000),TRUE,ISNUMBER(MATCH(TRUE,EXACT(Spreadsheet!AW1000,LifeBenefitClasses),0)))</f>
        <v>1</v>
      </c>
      <c r="CA790" s="5" t="b">
        <f t="array" ref="CA790">IF(ISBLANK(Spreadsheet!AX1000),TRUE,ISNUMBER(MATCH(TRUE,EXACT(Spreadsheet!AX1000,LifeBenefitClasses),0)))</f>
        <v>1</v>
      </c>
      <c r="CB790" s="5" t="b">
        <f t="array" ref="CB790">IF(ISBLANK(Spreadsheet!AY1000),TRUE,ISNUMBER(MATCH(TRUE,EXACT(Spreadsheet!AY1000,LifeBenefitClasses),0)))</f>
        <v>1</v>
      </c>
      <c r="CC790" s="5" t="b">
        <f t="array" ref="CC790">IF(ISBLANK(Spreadsheet!AZ1000),TRUE,ISNUMBER(MATCH(TRUE,EXACT(Spreadsheet!AZ1000,LifeBenefitClasses),0)))</f>
        <v>1</v>
      </c>
      <c r="CD790" s="5" t="b">
        <f t="array" ref="CD790">IF(ISBLANK(Spreadsheet!BA1000),TRUE,ISNUMBER(MATCH(TRUE,EXACT(Spreadsheet!BA1000,LifeBenefitClasses),0)))</f>
        <v>1</v>
      </c>
      <c r="CE790" s="5" t="b">
        <f>IF(OR(ISBLANK(Spreadsheet!BA1000), Spreadsheet!BA1000="Waive"),IF(ISBLANK(Spreadsheet!BB1000),TRUE,FALSE),IF(OR(AND(NOT(ISBLANK(Spreadsheet!BA1000)),ISBLANK(Spreadsheet!BB1000)),NOT(ISNUMBER(VALUE(Spreadsheet!BB1000))),ISBLANK(Spreadsheet!BC1000),NOT(ISNUMBER(VALUE(Spreadsheet!BC1000)))),FALSE,IF(AND(Spreadsheet!BB1000&gt;=50000,Spreadsheet!BB1000&lt;=250000,MOD(Spreadsheet!BB1000,10000)=0,Spreadsheet!BB1000&lt;=(10*Spreadsheet!BC1000)),TRUE,FALSE)))</f>
        <v>1</v>
      </c>
      <c r="CF790" s="5" t="b">
        <f>IF(NOT(ISBLANK(Spreadsheet!BC790)),AND(ISNUMBER(VALUE(Spreadsheet!BC790)),Spreadsheet!BC790&gt;0),AND(OR(ISBLANK(Spreadsheet!AO790),Spreadsheet!AO790="Waive",AND(NOT(OR(ISBLANK(Spreadsheet!AO790),Spreadsheet!AO790="Waive")),Spreadsheet!AP790&gt;=6)),OR(ISBLANK(Spreadsheet!AR790),AND(NOT(OR(ISBLANK(Spreadsheet!AR790),Spreadsheet!AR790="Waive")),Spreadsheet!AS790&gt;=6)),OR(ISBLANK(Spreadsheet!AW790)),OR(ISBLANK(Spreadsheet!AX790)),OR(ISBLANK(Spreadsheet!AY790)),OR(ISBLANK(Spreadsheet!AZ790)),OR(ISBLANK(Spreadsheet!BA790),Spreadsheet!BA790="Waive")))</f>
        <v>1</v>
      </c>
      <c r="CG790" s="5" t="b">
        <f t="shared" ca="1" si="61"/>
        <v>1</v>
      </c>
    </row>
    <row r="791" spans="8:85" x14ac:dyDescent="0.3">
      <c r="H791" s="5">
        <f t="shared" ca="1" si="58"/>
        <v>2</v>
      </c>
      <c r="I791" s="5" t="str">
        <f t="shared" ca="1" si="59"/>
        <v/>
      </c>
      <c r="J791" s="5" t="str">
        <f>IF(AND(NOT(ISBLANK(Spreadsheet!C1001)),ISBLANK(Spreadsheet!D1001)),Spreadsheet!F1001&amp;" "&amp;Spreadsheet!H1001,"")</f>
        <v/>
      </c>
      <c r="K791" s="5">
        <f>IF(AND(NOT(ISBLANK(Spreadsheet!C1001)),ISBLANK(Spreadsheet!D1001)),COUNTIFS(Spreadsheet!E$786:E1002,"=Child",Spreadsheet!C$786:C1002, "="&amp;Spreadsheet!C1001) + COUNTIFS(Spreadsheet!E$786:E1002,"=Step-child",Spreadsheet!C$786:C1002, "="&amp;Spreadsheet!C1001),0)</f>
        <v>0</v>
      </c>
      <c r="L791" s="5">
        <f>IF(NOT(ISBLANK(J791)),COUNTIFS(Spreadsheet!E$786:E1002,"=Wife",Spreadsheet!C$786:C1002, "="&amp;Spreadsheet!C1001) + COUNTIFS(Spreadsheet!E$786:E1002,"=Husband",Spreadsheet!C$786:C1002, "="&amp;Spreadsheet!C1001),0)</f>
        <v>0</v>
      </c>
      <c r="M791" s="5">
        <f>IF(NOT(ISBLANK(Spreadsheet!AJ1001)),VLOOKUP(Spreadsheet!AJ1001,'Drop Downs'!$P$2:$R$16,3,FALSE),0)</f>
        <v>0</v>
      </c>
      <c r="N791" s="5">
        <f>IF(NOT(ISBLANK(Spreadsheet!AJ1001)), VLOOKUP(Spreadsheet!AJ1001,'Drop Downs'!$P$2:$R$16,2,FALSE),0)</f>
        <v>0</v>
      </c>
      <c r="O791" s="5">
        <f>IF(NOT(ISBLANK(Spreadsheet!AL1001)),VLOOKUP(Spreadsheet!AL1001,'Drop Downs'!$P$2:$R$16,3,FALSE), 0)</f>
        <v>0</v>
      </c>
      <c r="P791" s="5">
        <f>IF(NOT(ISBLANK(Spreadsheet!AL1001)),VLOOKUP(Spreadsheet!AL1001,'Drop Downs'!$P$2:$R$16,2,FALSE),0)</f>
        <v>0</v>
      </c>
      <c r="Q791" s="5">
        <f>IF(NOT(ISBLANK(Spreadsheet!AN1001)),VLOOKUP(Spreadsheet!AN1001,'Drop Downs'!$P$2:$R$16,3,FALSE),0)</f>
        <v>0</v>
      </c>
      <c r="R791" s="5">
        <f>IF(NOT(ISBLANK(Spreadsheet!AN1001)),VLOOKUP(Spreadsheet!AN1001,'Drop Downs'!$P$2:$R$16,2,FALSE),0)</f>
        <v>0</v>
      </c>
      <c r="S791" s="5" t="str">
        <f>IF(OR(M791&gt;K791,N791&gt;L791,O791&gt;K791, Q791&gt;K791,N791&gt;L791, P791&gt;L791, R791&gt;L791),"Member currently has a coverage election over what he/she needs.  Please add more dependents or adjust the coverage election.","")&amp;(IF(AND(NOT(ISBLANK(Spreadsheet!C1001)),NOT(ISBLANK(Spreadsheet!D1001)),ISBLANK(Spreadsheet!E1001)),"Dependent lacks a relationship to member.Please select one from the drop-down.",""))</f>
        <v/>
      </c>
      <c r="T791" s="5" t="b">
        <f t="shared" si="60"/>
        <v>1</v>
      </c>
      <c r="U791" s="5" t="b">
        <f>OR(ISBLANK(Spreadsheet!C1001),IF(NOT(ISBLANK(Spreadsheet!D1001)),NOT(ISBLANK(Spreadsheet!E1001)),TRUE))</f>
        <v>1</v>
      </c>
      <c r="V791" s="5" t="b">
        <f>OR(ISBLANK(Spreadsheet!C1001), NOT(ISBLANK(Spreadsheet!I1001)))</f>
        <v>1</v>
      </c>
      <c r="W791" s="5" t="b">
        <f>OR(ISBLANK(Spreadsheet!D1001),NOT(ISBLANK(Spreadsheet!C1001)))</f>
        <v>1</v>
      </c>
      <c r="X791" s="155" t="str">
        <f>REPT("0",MIN(FIND({1,2,3,4,5,6,7,8,9},Spreadsheet!C1001&amp;"123456789"))-1)&amp;IF(ISBLANK(Spreadsheet!C1001),"",SUMPRODUCT(MID(0&amp;Spreadsheet!C1001,LARGE(INDEX(ISNUMBER(--MID(Spreadsheet!C1001,ROW($1:$225),1))*
 ROW($1:$225),0),ROW($1:$225))+1,1)*10^ROW($1:$225)/10))</f>
        <v/>
      </c>
      <c r="Y791" s="5" t="b">
        <f>IF(NOT(ISBLANK(Spreadsheet!C1001)),IF(AND(ISNUMBER(VALUE(Spreadsheet!C1001)), LEN(Spreadsheet!C1001)=9),TRUE,FALSE),TRUE)</f>
        <v>1</v>
      </c>
      <c r="Z791" s="155" t="str">
        <f>REPT("0",MIN(FIND({1,2,3,4,5,6,7,8,9},Spreadsheet!D1001&amp;"123456789"))-1)&amp;IF(ISBLANK(Spreadsheet!D1001),"",SUMPRODUCT(MID(0&amp;Spreadsheet!D1001,LARGE(INDEX(ISNUMBER(--MID(Spreadsheet!D1001,ROW($1:$225),1))*
 ROW($1:$225),0),ROW($1:$225))+1,1)*10^ROW($1:$225)/10))</f>
        <v/>
      </c>
      <c r="AA791" s="5" t="b">
        <f>IF(AND(NOT(ISBLANK(Spreadsheet!D1001)),NOT(ISBLANK(Spreadsheet!C1001))),IF(AND(ISNUMBER(VALUE(Spreadsheet!D1001)), LEN(Spreadsheet!D1001)=9),TRUE,FALSE),IF(AND(NOT(ISBLANK(Spreadsheet!D1001)),ISBLANK(Spreadsheet!C1001)),FALSE,TRUE))</f>
        <v>1</v>
      </c>
      <c r="AB791" s="5" t="b">
        <f>OR(ISBLANK(Spreadsheet!Y791),IF(NOT(ISBLANK(Spreadsheet!Y791)),LEN(Spreadsheet!Y791)=10,ISNUMBER(VALUE(Spreadsheet!Y791))))</f>
        <v>1</v>
      </c>
      <c r="AC791" s="5" t="b">
        <f>OR(ISBLANK(Spreadsheet!AI1001), AND(NOT(ISBLANK(Spreadsheet!AJ1001)), NOT(ISNUMBER(SEARCH("Waive",Spreadsheet!AJ1001)))))</f>
        <v>1</v>
      </c>
      <c r="AD791" s="5" t="b">
        <f>OR(ISBLANK(Spreadsheet!AK1001), AND(NOT(ISBLANK(Spreadsheet!AL1001)), NOT(ISNUMBER(SEARCH("Waive",Spreadsheet!AL1001)))))</f>
        <v>1</v>
      </c>
      <c r="AE791" s="5" t="b">
        <f>OR(ISBLANK(Spreadsheet!AM1001), AND(NOT(ISBLANK(Spreadsheet!AN1001)), NOT(ISNUMBER(SEARCH("Waive", Spreadsheet!AN1001)))))</f>
        <v>1</v>
      </c>
      <c r="AF791" s="5" t="b">
        <f>OR(ISBLANK(Spreadsheet!C1001), NOT(ISBLANK(Spreadsheet!D1001)),NOT(ISBLANK(Spreadsheet!L1001)))</f>
        <v>1</v>
      </c>
      <c r="AG791" s="5" t="b">
        <f>IF(AND(NOT(ISBLANK(Spreadsheet!C1001)), NOT(ISBLANK(Spreadsheet!D1001)),Spreadsheet!C1001&lt;&gt;Spreadsheet!D1001),IF(ISERROR(VLOOKUP(Spreadsheet!C1001, Spreadsheet!$C$6:'Spreadsheet'!$C1000,1,FALSE)), FALSE, TRUE),TRUE)</f>
        <v>1</v>
      </c>
      <c r="AH791" s="5" t="b">
        <f>Spreadsheet!$B$2=Spreadsheet!AD791</f>
        <v>1</v>
      </c>
      <c r="AI791" s="5" t="b">
        <f>IF(ISBLANK(Spreadsheet!G1001),TRUE,IF(OR(LEN(Spreadsheet!G1001)&gt;1,ISNUMBER(VALUE(Spreadsheet!G1001))),FALSE,TRUE))</f>
        <v>1</v>
      </c>
      <c r="AJ791" s="5" t="b">
        <f>OR(ISBLANK(Spreadsheet!C1001), NOT(ISBLANK(Spreadsheet!B1001)), NOT(ISBLANK(Spreadsheet!D1001)))</f>
        <v>1</v>
      </c>
      <c r="AK791" s="5" t="b">
        <f t="array" ref="AK791">IF(OR(AND(ISBLANK(Spreadsheet!E1001),ISBLANK(Spreadsheet!D1001),NOT(ISBLANK(Spreadsheet!C1001))),AND(ISBLANK(Spreadsheet!E1001),ISBLANK(Spreadsheet!D1001),ISBLANK(Spreadsheet!C1001))),TRUE,ISNUMBER(MATCH(TRUE,EXACT(Spreadsheet!E1001,Relationships),0)))</f>
        <v>1</v>
      </c>
      <c r="AL791" s="5" t="b">
        <f>IF(NOT(ISBLANK(Spreadsheet!C1001)),IF(OR(ISBLANK(Spreadsheet!F1001),LEN(Spreadsheet!F1001)&gt;40),FALSE,TRUE),TRUE)</f>
        <v>1</v>
      </c>
      <c r="AM791" s="5" t="b">
        <f>IF(NOT(ISBLANK(Spreadsheet!C1001)),IF(OR(ISBLANK(Spreadsheet!H1001),LEN(Spreadsheet!H1001)&gt;40),FALSE,TRUE),TRUE)</f>
        <v>1</v>
      </c>
      <c r="AN791" s="5" t="b">
        <f t="array" ref="AN791">IF(ISBLANK(Spreadsheet!I1001),TRUE,ISNUMBER(MATCH(TRUE,EXACT(Spreadsheet!I1001,GenderValues),0)))</f>
        <v>1</v>
      </c>
      <c r="AO791" s="5" t="b">
        <f ca="1">IF(ISERROR(DATEVALUE(TEXT(Spreadsheet!J1001,"mm/dd/yyyy")) &gt; TODAY()),IF(AND(ISBLANK(Spreadsheet!J1001),ISBLANK(Spreadsheet!C1001)),TRUE,FALSE),IF(DATEVALUE(TEXT(Spreadsheet!J1001,"mm/dd/yyyy")) &gt; TODAY(),FALSE,TRUE))</f>
        <v>1</v>
      </c>
      <c r="AP791" s="5" t="b">
        <f>OR(ISBLANK(Spreadsheet!K1001),LEN(Spreadsheet!K1001)&lt;=100)</f>
        <v>1</v>
      </c>
      <c r="AQ791" s="5" t="b">
        <f t="array" ref="AQ791">IF(OR(AND(ISBLANK(Spreadsheet!L1001),ISBLANK(Spreadsheet!C1001)),AND(NOT(ISBLANK(Spreadsheet!C1001)),NOT(ISBLANK(Spreadsheet!D1001)))),TRUE,ISNUMBER(MATCH(TRUE,EXACT(Spreadsheet!L1001,MaritalStatus),0)))</f>
        <v>1</v>
      </c>
      <c r="AR791" s="5" t="b">
        <f ca="1">IF(ISERROR(DATEVALUE(TEXT(Spreadsheet!M1001,"mm/dd/yyyy")) &gt; TODAY()),IF(ISBLANK(Spreadsheet!M1001),TRUE,FALSE),IF(DATEVALUE(TEXT(Spreadsheet!M1001,"mm/dd/yyyy")) &gt; TODAY(),FALSE,TRUE))</f>
        <v>1</v>
      </c>
      <c r="AS791" s="5" t="b">
        <f>OR(ISBLANK(Spreadsheet!N1001),LEN(Spreadsheet!N1001)&lt;=100)</f>
        <v>1</v>
      </c>
      <c r="AT791" s="5" t="b">
        <f>OR(ISBLANK(Spreadsheet!O1001),UPPER(Spreadsheet!O1001)="YES")</f>
        <v>1</v>
      </c>
      <c r="AU791" s="5" t="b">
        <f>OR(ISBLANK(Spreadsheet!P1001),UPPER(Spreadsheet!P1001)="YES")</f>
        <v>1</v>
      </c>
      <c r="AV791" s="5" t="b">
        <f t="array" ref="AV791">IF(ISBLANK(Spreadsheet!Q1001),TRUE,ISNUMBER(MATCH(TRUE,EXACT(Spreadsheet!Q1001,OnGroupsPriorIns),0)))</f>
        <v>1</v>
      </c>
      <c r="AW791" s="5" t="b">
        <f>OR(ISBLANK(Spreadsheet!R1001),UPPER(Spreadsheet!R1001)="YES")</f>
        <v>1</v>
      </c>
      <c r="AX791" s="5" t="b">
        <f>OR(ISBLANK(Spreadsheet!S1001),UPPER(Spreadsheet!S1001)="YES")</f>
        <v>1</v>
      </c>
      <c r="AY791" s="5" t="b">
        <f>OR(AND(ISBLANK(Spreadsheet!C1001),LEN(Spreadsheet!T1001)=0),AND(NOT(ISBLANK(Spreadsheet!C1001)),LEN(Spreadsheet!T1001)&gt;0,LEN(Spreadsheet!T1001)&lt;=50))</f>
        <v>1</v>
      </c>
      <c r="AZ791" s="5" t="b">
        <f>OR(LEN(Spreadsheet!U1001)=0,AND(LEN(Spreadsheet!U1001)&gt;0,LEN(Spreadsheet!U1001)&lt;=50))</f>
        <v>1</v>
      </c>
      <c r="BA791" s="5" t="b">
        <f>OR(AND(ISBLANK(Spreadsheet!C1001),LEN(Spreadsheet!V1001)=0),AND(NOT(ISBLANK(Spreadsheet!C1001)),LEN(Spreadsheet!V1001)&gt;0,LEN(Spreadsheet!V1001)&lt;=50))</f>
        <v>1</v>
      </c>
      <c r="BB791" s="5" t="b">
        <f t="array" ref="BB791">IF(AND(ISBLANK(Spreadsheet!C1001),LEN(Spreadsheet!W1001)=0),TRUE,ISNUMBER(MATCH(TRUE,EXACT(Spreadsheet!W1001,States),0)))</f>
        <v>1</v>
      </c>
      <c r="BC791" s="5" t="b">
        <f>OR(AND(ISBLANK(Spreadsheet!C1001),LEN(Spreadsheet!X1001)=0),AND(NOT(ISBLANK(Spreadsheet!C1001)),LEN(Spreadsheet!X1001)&gt;0,LEN(Spreadsheet!X1001)=5,ISNUMBER(VALUE(Spreadsheet!X1001))))</f>
        <v>1</v>
      </c>
      <c r="BD791" s="5" t="b">
        <f>OR(ISBLANK(Spreadsheet!Z1001),LEN(Spreadsheet!Z1001)&lt;=50)</f>
        <v>1</v>
      </c>
      <c r="BE791" s="5" t="b">
        <f>ISBLANK(Spreadsheet!AA1001)</f>
        <v>1</v>
      </c>
      <c r="BF791" s="5" t="b">
        <f>ISBLANK(Spreadsheet!AB1001)</f>
        <v>1</v>
      </c>
      <c r="BG791" s="5" t="b">
        <f>IF(ISERROR(DATEVALUE(TEXT(Spreadsheet!AC1001,"mm/dd/yyyy")) &gt; DATEVALUE(TEXT(Spreadsheet!J1001,"mm/dd/yyyy"))),IF(OR(AND(ISBLANK(Spreadsheet!AC1001),ISBLANK(Spreadsheet!C1001)),AND(NOT(ISBLANK(Spreadsheet!C1001)),ISBLANK(Spreadsheet!AC1001),NOT(ISBLANK(Spreadsheet!D1001)))),TRUE,FALSE),IF(DATEVALUE(TEXT(Spreadsheet!AC1001,"mm/dd/yyyy")) &gt; DATEVALUE(TEXT(Spreadsheet!J1001,"mm/dd/yyyy")),TRUE,FALSE))</f>
        <v>1</v>
      </c>
      <c r="BH791" s="5" t="b">
        <f>OR(AND(ISBLANK(Spreadsheet!C1001),ISBLANK(Spreadsheet!AE1001)),AND(NOT(ISBLANK(Spreadsheet!C1001)),NOT(ISBLANK(Spreadsheet!D1001)),ISBLANK(Spreadsheet!AE1001)),AND(NOT(ISBLANK(Spreadsheet!C1001)),ISBLANK(Spreadsheet!D1001),NOT(ISBLANK(Spreadsheet!AE1001)),LEN(Spreadsheet!AE1001)&lt;=100))</f>
        <v>1</v>
      </c>
      <c r="BI791" s="5" t="b">
        <f t="array" ref="BI791">IF(ISBLANK(Spreadsheet!AF1001),TRUE,ISNUMBER(MATCH(TRUE,EXACT(Spreadsheet!AF1001,CobraShortReasons),0)))</f>
        <v>1</v>
      </c>
      <c r="BJ791" s="5" t="b">
        <f ca="1">IF(ISERROR(DATEVALUE(TEXT(Spreadsheet!AG1001,"mm/dd/yyyy")) &gt; TODAY()),IF(ISBLANK(Spreadsheet!AG1001),TRUE,FALSE),IF(DATEVALUE(TEXT(Spreadsheet!AG1001,"mm/dd/yyyy")) &gt; TODAY(),FALSE,TRUE))</f>
        <v>1</v>
      </c>
      <c r="BK791" s="5" t="b">
        <f>OR(ISBLANK(Spreadsheet!AH1001),LEN(Spreadsheet!AH1001)&lt;=25)</f>
        <v>1</v>
      </c>
      <c r="BL791" s="5" t="b">
        <f t="array" aca="1" ref="BL791" ca="1">IF(ISBLANK(Spreadsheet!AI1001),TRUE,ISNUMBER(MATCH(TRUE,EXACT(Spreadsheet!AI1001,INDIRECT(Spreadsheet!$D$2)),0)))</f>
        <v>1</v>
      </c>
      <c r="BM791" s="5" t="b">
        <f t="array" aca="1" ref="BM791" ca="1">IF(ISBLANK(Spreadsheet!AJ1001),TRUE,ISNUMBER(MATCH(TRUE,EXACT(Spreadsheet!AJ1001,INDIRECT(Spreadsheet!BJ791)),0)))</f>
        <v>1</v>
      </c>
      <c r="BN791" s="5" t="b">
        <f t="array" ref="BN791">IF(ISBLANK(Spreadsheet!AK1001),TRUE,ISNUMBER(MATCH(TRUE,EXACT(Spreadsheet!AK1001,DentalPlans),0)))</f>
        <v>1</v>
      </c>
      <c r="BO791" s="5" t="b">
        <f t="array" aca="1" ref="BO791" ca="1">IF(ISBLANK(Spreadsheet!AL1001),TRUE,ISNUMBER(MATCH(TRUE,EXACT(Spreadsheet!AL1001,INDIRECT(Spreadsheet!BK791)),0)))</f>
        <v>1</v>
      </c>
      <c r="BP791" s="5" t="b">
        <f t="array" ref="BP791">IF(ISBLANK(Spreadsheet!AM1001),TRUE,ISNUMBER(MATCH(TRUE,EXACT(Spreadsheet!AM1001,VisionPlans),0)))</f>
        <v>1</v>
      </c>
      <c r="BQ791" s="5" t="b">
        <f t="array" aca="1" ref="BQ791" ca="1">IF(ISBLANK(Spreadsheet!AN1001),TRUE,ISNUMBER(MATCH(TRUE,EXACT(Spreadsheet!AN1001,INDIRECT(Spreadsheet!BL791)),0)))</f>
        <v>1</v>
      </c>
      <c r="BR791" s="5" t="b">
        <f t="array" ref="BR791">IF(ISBLANK(Spreadsheet!AO1001),TRUE,ISNUMBER(MATCH(TRUE,EXACT(Spreadsheet!AO1001,LifeBenefitClasses),0)))</f>
        <v>1</v>
      </c>
      <c r="BS791" s="5" t="b">
        <f>IF(OR(ISBLANK(Spreadsheet!AO1001), Spreadsheet!AO1001="Waive"),IF(ISBLANK(Spreadsheet!AP1001),TRUE,FALSE),IF(OR(AND(NOT(ISBLANK(Spreadsheet!AO1001)),ISBLANK(Spreadsheet!AP1001)),NOT(ISNUMBER(VALUE(Spreadsheet!AP1001)))),FALSE,IF(OR(AND(Spreadsheet!AP1001&lt;6,MOD(Spreadsheet!AP1001*10,5)=0), MOD(Spreadsheet!AP1001,5000)=0),TRUE,FALSE)))</f>
        <v>1</v>
      </c>
      <c r="BT791" s="5" t="b">
        <f t="array" ref="BT791">IF(ISBLANK(Spreadsheet!AQ1001),TRUE,ISNUMBER(MATCH(TRUE,EXACT(Spreadsheet!AQ1001,EnrollWaive),0)))</f>
        <v>1</v>
      </c>
      <c r="BU791" s="5" t="b">
        <f t="array" ref="BU791">IF(ISBLANK(Spreadsheet!AR1001),TRUE,ISNUMBER(MATCH(TRUE,EXACT(Spreadsheet!AR1001,LifeBenefitClasses),0)))</f>
        <v>1</v>
      </c>
      <c r="BV791" s="5" t="b">
        <f>IF(OR(ISBLANK(Spreadsheet!AR1001), Spreadsheet!AR1001="Waive"),IF(ISBLANK(Spreadsheet!AS1001),TRUE,FALSE),IF(OR(AND(NOT(ISBLANK(Spreadsheet!AR1001)),ISBLANK(Spreadsheet!AS1001)),NOT(ISNUMBER(VALUE(Spreadsheet!AS1001)))),FALSE,IF(OR(AND(Spreadsheet!AS1001&lt;6,MOD(Spreadsheet!AS1001*10,5)=0), MOD(Spreadsheet!AS1001,10000)=0),TRUE,FALSE)))</f>
        <v>1</v>
      </c>
      <c r="BW791" s="5" t="b">
        <f t="array" ref="BW791">IF(ISBLANK(Spreadsheet!AT1001),TRUE,ISNUMBER(MATCH(TRUE,EXACT(Spreadsheet!AT1001,LifeBenefitClasses),0)))</f>
        <v>1</v>
      </c>
      <c r="BX791" s="5" t="b">
        <f>IF(OR(ISBLANK(Spreadsheet!AT1001), Spreadsheet!AT1001="Waive"),IF(ISBLANK(Spreadsheet!AU1001),TRUE,FALSE),IF(OR(AND(NOT(ISBLANK(Spreadsheet!AT1001)),ISBLANK(Spreadsheet!AU1001)),NOT(ISNUMBER(VALUE(Spreadsheet!AU1001)))),FALSE,IF(AND(NOT(OR(ISBLANK(Spreadsheet!AT1001),Spreadsheet!AT1001="Waive")),NOT(OR(ISBLANK(Spreadsheet!AR1001),Spreadsheet!AR1001="Waive")),MOD(Spreadsheet!AU1001,5000)=0, Spreadsheet!AU1001&lt;=(Spreadsheet!AS1001*0.5)),TRUE,FALSE)))</f>
        <v>1</v>
      </c>
      <c r="BY791" s="5" t="b">
        <f t="array" ref="BY791">IF(ISBLANK(Spreadsheet!AV1001),TRUE,ISNUMBER(MATCH(TRUE,EXACT(Spreadsheet!AV1001,EnrollWaive),0)))</f>
        <v>1</v>
      </c>
      <c r="BZ791" s="5" t="b">
        <f t="array" ref="BZ791">IF(ISBLANK(Spreadsheet!AW1001),TRUE,ISNUMBER(MATCH(TRUE,EXACT(Spreadsheet!AW1001,LifeBenefitClasses),0)))</f>
        <v>1</v>
      </c>
      <c r="CA791" s="5" t="b">
        <f t="array" ref="CA791">IF(ISBLANK(Spreadsheet!AX1001),TRUE,ISNUMBER(MATCH(TRUE,EXACT(Spreadsheet!AX1001,LifeBenefitClasses),0)))</f>
        <v>1</v>
      </c>
      <c r="CB791" s="5" t="b">
        <f t="array" ref="CB791">IF(ISBLANK(Spreadsheet!AY1001),TRUE,ISNUMBER(MATCH(TRUE,EXACT(Spreadsheet!AY1001,LifeBenefitClasses),0)))</f>
        <v>1</v>
      </c>
      <c r="CC791" s="5" t="b">
        <f t="array" ref="CC791">IF(ISBLANK(Spreadsheet!AZ1001),TRUE,ISNUMBER(MATCH(TRUE,EXACT(Spreadsheet!AZ1001,LifeBenefitClasses),0)))</f>
        <v>1</v>
      </c>
      <c r="CD791" s="5" t="b">
        <f t="array" ref="CD791">IF(ISBLANK(Spreadsheet!BA1001),TRUE,ISNUMBER(MATCH(TRUE,EXACT(Spreadsheet!BA1001,LifeBenefitClasses),0)))</f>
        <v>1</v>
      </c>
      <c r="CE791" s="5" t="b">
        <f>IF(OR(ISBLANK(Spreadsheet!BA1001), Spreadsheet!BA1001="Waive"),IF(ISBLANK(Spreadsheet!BB1001),TRUE,FALSE),IF(OR(AND(NOT(ISBLANK(Spreadsheet!BA1001)),ISBLANK(Spreadsheet!BB1001)),NOT(ISNUMBER(VALUE(Spreadsheet!BB1001))),ISBLANK(Spreadsheet!BC1001),NOT(ISNUMBER(VALUE(Spreadsheet!BC1001)))),FALSE,IF(AND(Spreadsheet!BB1001&gt;=50000,Spreadsheet!BB1001&lt;=250000,MOD(Spreadsheet!BB1001,10000)=0,Spreadsheet!BB1001&lt;=(10*Spreadsheet!BC1001)),TRUE,FALSE)))</f>
        <v>1</v>
      </c>
      <c r="CF791" s="5" t="b">
        <f>IF(NOT(ISBLANK(Spreadsheet!BC791)),AND(ISNUMBER(VALUE(Spreadsheet!BC791)),Spreadsheet!BC791&gt;0),AND(OR(ISBLANK(Spreadsheet!AO791),Spreadsheet!AO791="Waive",AND(NOT(OR(ISBLANK(Spreadsheet!AO791),Spreadsheet!AO791="Waive")),Spreadsheet!AP791&gt;=6)),OR(ISBLANK(Spreadsheet!AR791),AND(NOT(OR(ISBLANK(Spreadsheet!AR791),Spreadsheet!AR791="Waive")),Spreadsheet!AS791&gt;=6)),OR(ISBLANK(Spreadsheet!AW791)),OR(ISBLANK(Spreadsheet!AX791)),OR(ISBLANK(Spreadsheet!AY791)),OR(ISBLANK(Spreadsheet!AZ791)),OR(ISBLANK(Spreadsheet!BA791),Spreadsheet!BA791="Waive")))</f>
        <v>1</v>
      </c>
      <c r="CG791" s="5" t="b">
        <f t="shared" ca="1" si="61"/>
        <v>1</v>
      </c>
    </row>
    <row r="792" spans="8:85" x14ac:dyDescent="0.3">
      <c r="H792" s="5">
        <f t="shared" ca="1" si="58"/>
        <v>2</v>
      </c>
      <c r="I792" s="5" t="str">
        <f t="shared" ca="1" si="59"/>
        <v/>
      </c>
      <c r="J792" s="5" t="str">
        <f>IF(AND(NOT(ISBLANK(Spreadsheet!C1002)),ISBLANK(Spreadsheet!D1002)),Spreadsheet!F1002&amp;" "&amp;Spreadsheet!H1002,"")</f>
        <v/>
      </c>
      <c r="K792" s="5">
        <f>IF(AND(NOT(ISBLANK(Spreadsheet!C1002)),ISBLANK(Spreadsheet!D1002)),COUNTIFS(Spreadsheet!E$786:E1003,"=Child",Spreadsheet!C$786:C1003, "="&amp;Spreadsheet!C1002) + COUNTIFS(Spreadsheet!E$786:E1003,"=Step-child",Spreadsheet!C$786:C1003, "="&amp;Spreadsheet!C1002),0)</f>
        <v>0</v>
      </c>
      <c r="L792" s="5">
        <f>IF(NOT(ISBLANK(J792)),COUNTIFS(Spreadsheet!E$786:E1003,"=Wife",Spreadsheet!C$786:C1003, "="&amp;Spreadsheet!C1002) + COUNTIFS(Spreadsheet!E$786:E1003,"=Husband",Spreadsheet!C$786:C1003, "="&amp;Spreadsheet!C1002),0)</f>
        <v>0</v>
      </c>
      <c r="M792" s="5">
        <f>IF(NOT(ISBLANK(Spreadsheet!AJ1002)),VLOOKUP(Spreadsheet!AJ1002,'Drop Downs'!$P$2:$R$16,3,FALSE),0)</f>
        <v>0</v>
      </c>
      <c r="N792" s="5">
        <f>IF(NOT(ISBLANK(Spreadsheet!AJ1002)), VLOOKUP(Spreadsheet!AJ1002,'Drop Downs'!$P$2:$R$16,2,FALSE),0)</f>
        <v>0</v>
      </c>
      <c r="O792" s="5">
        <f>IF(NOT(ISBLANK(Spreadsheet!AL1002)),VLOOKUP(Spreadsheet!AL1002,'Drop Downs'!$P$2:$R$16,3,FALSE), 0)</f>
        <v>0</v>
      </c>
      <c r="P792" s="5">
        <f>IF(NOT(ISBLANK(Spreadsheet!AL1002)),VLOOKUP(Spreadsheet!AL1002,'Drop Downs'!$P$2:$R$16,2,FALSE),0)</f>
        <v>0</v>
      </c>
      <c r="Q792" s="5">
        <f>IF(NOT(ISBLANK(Spreadsheet!AN1002)),VLOOKUP(Spreadsheet!AN1002,'Drop Downs'!$P$2:$R$16,3,FALSE),0)</f>
        <v>0</v>
      </c>
      <c r="R792" s="5">
        <f>IF(NOT(ISBLANK(Spreadsheet!AN1002)),VLOOKUP(Spreadsheet!AN1002,'Drop Downs'!$P$2:$R$16,2,FALSE),0)</f>
        <v>0</v>
      </c>
      <c r="S792" s="5" t="str">
        <f>IF(OR(M792&gt;K792,N792&gt;L792,O792&gt;K792, Q792&gt;K792,N792&gt;L792, P792&gt;L792, R792&gt;L792),"Member currently has a coverage election over what he/she needs.  Please add more dependents or adjust the coverage election.","")&amp;(IF(AND(NOT(ISBLANK(Spreadsheet!C1002)),NOT(ISBLANK(Spreadsheet!D1002)),ISBLANK(Spreadsheet!E1002)),"Dependent lacks a relationship to member.Please select one from the drop-down.",""))</f>
        <v/>
      </c>
      <c r="T792" s="5" t="b">
        <f t="shared" si="60"/>
        <v>1</v>
      </c>
      <c r="U792" s="5" t="b">
        <f>OR(ISBLANK(Spreadsheet!C1002),IF(NOT(ISBLANK(Spreadsheet!D1002)),NOT(ISBLANK(Spreadsheet!E1002)),TRUE))</f>
        <v>1</v>
      </c>
      <c r="V792" s="5" t="b">
        <f>OR(ISBLANK(Spreadsheet!C1002), NOT(ISBLANK(Spreadsheet!I1002)))</f>
        <v>1</v>
      </c>
      <c r="W792" s="5" t="b">
        <f>OR(ISBLANK(Spreadsheet!D1002),NOT(ISBLANK(Spreadsheet!C1002)))</f>
        <v>1</v>
      </c>
      <c r="X792" s="155" t="str">
        <f>REPT("0",MIN(FIND({1,2,3,4,5,6,7,8,9},Spreadsheet!C1002&amp;"123456789"))-1)&amp;IF(ISBLANK(Spreadsheet!C1002),"",SUMPRODUCT(MID(0&amp;Spreadsheet!C1002,LARGE(INDEX(ISNUMBER(--MID(Spreadsheet!C1002,ROW($1:$225),1))*
 ROW($1:$225),0),ROW($1:$225))+1,1)*10^ROW($1:$225)/10))</f>
        <v/>
      </c>
      <c r="Y792" s="5" t="b">
        <f>IF(NOT(ISBLANK(Spreadsheet!C1002)),IF(AND(ISNUMBER(VALUE(Spreadsheet!C1002)), LEN(Spreadsheet!C1002)=9),TRUE,FALSE),TRUE)</f>
        <v>1</v>
      </c>
      <c r="Z792" s="155" t="str">
        <f>REPT("0",MIN(FIND({1,2,3,4,5,6,7,8,9},Spreadsheet!D1002&amp;"123456789"))-1)&amp;IF(ISBLANK(Spreadsheet!D1002),"",SUMPRODUCT(MID(0&amp;Spreadsheet!D1002,LARGE(INDEX(ISNUMBER(--MID(Spreadsheet!D1002,ROW($1:$225),1))*
 ROW($1:$225),0),ROW($1:$225))+1,1)*10^ROW($1:$225)/10))</f>
        <v/>
      </c>
      <c r="AA792" s="5" t="b">
        <f>IF(AND(NOT(ISBLANK(Spreadsheet!D1002)),NOT(ISBLANK(Spreadsheet!C1002))),IF(AND(ISNUMBER(VALUE(Spreadsheet!D1002)), LEN(Spreadsheet!D1002)=9),TRUE,FALSE),IF(AND(NOT(ISBLANK(Spreadsheet!D1002)),ISBLANK(Spreadsheet!C1002)),FALSE,TRUE))</f>
        <v>1</v>
      </c>
      <c r="AB792" s="5" t="b">
        <f>OR(ISBLANK(Spreadsheet!Y792),IF(NOT(ISBLANK(Spreadsheet!Y792)),LEN(Spreadsheet!Y792)=10,ISNUMBER(VALUE(Spreadsheet!Y792))))</f>
        <v>1</v>
      </c>
      <c r="AC792" s="5" t="b">
        <f>OR(ISBLANK(Spreadsheet!AI1002), AND(NOT(ISBLANK(Spreadsheet!AJ1002)), NOT(ISNUMBER(SEARCH("Waive",Spreadsheet!AJ1002)))))</f>
        <v>1</v>
      </c>
      <c r="AD792" s="5" t="b">
        <f>OR(ISBLANK(Spreadsheet!AK1002), AND(NOT(ISBLANK(Spreadsheet!AL1002)), NOT(ISNUMBER(SEARCH("Waive",Spreadsheet!AL1002)))))</f>
        <v>1</v>
      </c>
      <c r="AE792" s="5" t="b">
        <f>OR(ISBLANK(Spreadsheet!AM1002), AND(NOT(ISBLANK(Spreadsheet!AN1002)), NOT(ISNUMBER(SEARCH("Waive", Spreadsheet!AN1002)))))</f>
        <v>1</v>
      </c>
      <c r="AF792" s="5" t="b">
        <f>OR(ISBLANK(Spreadsheet!C1002), NOT(ISBLANK(Spreadsheet!D1002)),NOT(ISBLANK(Spreadsheet!L1002)))</f>
        <v>1</v>
      </c>
      <c r="AG792" s="5" t="b">
        <f>IF(AND(NOT(ISBLANK(Spreadsheet!C1002)), NOT(ISBLANK(Spreadsheet!D1002)),Spreadsheet!C1002&lt;&gt;Spreadsheet!D1002),IF(ISERROR(VLOOKUP(Spreadsheet!C1002, Spreadsheet!$C$6:'Spreadsheet'!$C1001,1,FALSE)), FALSE, TRUE),TRUE)</f>
        <v>1</v>
      </c>
      <c r="AH792" s="5" t="b">
        <f>Spreadsheet!$B$2=Spreadsheet!AD792</f>
        <v>1</v>
      </c>
      <c r="AI792" s="5" t="b">
        <f>IF(ISBLANK(Spreadsheet!G1002),TRUE,IF(OR(LEN(Spreadsheet!G1002)&gt;1,ISNUMBER(VALUE(Spreadsheet!G1002))),FALSE,TRUE))</f>
        <v>1</v>
      </c>
      <c r="AJ792" s="5" t="b">
        <f>OR(ISBLANK(Spreadsheet!C1002), NOT(ISBLANK(Spreadsheet!B1002)), NOT(ISBLANK(Spreadsheet!D1002)))</f>
        <v>1</v>
      </c>
      <c r="AK792" s="5" t="b">
        <f t="array" ref="AK792">IF(OR(AND(ISBLANK(Spreadsheet!E1002),ISBLANK(Spreadsheet!D1002),NOT(ISBLANK(Spreadsheet!C1002))),AND(ISBLANK(Spreadsheet!E1002),ISBLANK(Spreadsheet!D1002),ISBLANK(Spreadsheet!C1002))),TRUE,ISNUMBER(MATCH(TRUE,EXACT(Spreadsheet!E1002,Relationships),0)))</f>
        <v>1</v>
      </c>
      <c r="AL792" s="5" t="b">
        <f>IF(NOT(ISBLANK(Spreadsheet!C1002)),IF(OR(ISBLANK(Spreadsheet!F1002),LEN(Spreadsheet!F1002)&gt;40),FALSE,TRUE),TRUE)</f>
        <v>1</v>
      </c>
      <c r="AM792" s="5" t="b">
        <f>IF(NOT(ISBLANK(Spreadsheet!C1002)),IF(OR(ISBLANK(Spreadsheet!H1002),LEN(Spreadsheet!H1002)&gt;40),FALSE,TRUE),TRUE)</f>
        <v>1</v>
      </c>
      <c r="AN792" s="5" t="b">
        <f t="array" ref="AN792">IF(ISBLANK(Spreadsheet!I1002),TRUE,ISNUMBER(MATCH(TRUE,EXACT(Spreadsheet!I1002,GenderValues),0)))</f>
        <v>1</v>
      </c>
      <c r="AO792" s="5" t="b">
        <f ca="1">IF(ISERROR(DATEVALUE(TEXT(Spreadsheet!J1002,"mm/dd/yyyy")) &gt; TODAY()),IF(AND(ISBLANK(Spreadsheet!J1002),ISBLANK(Spreadsheet!C1002)),TRUE,FALSE),IF(DATEVALUE(TEXT(Spreadsheet!J1002,"mm/dd/yyyy")) &gt; TODAY(),FALSE,TRUE))</f>
        <v>1</v>
      </c>
      <c r="AP792" s="5" t="b">
        <f>OR(ISBLANK(Spreadsheet!K1002),LEN(Spreadsheet!K1002)&lt;=100)</f>
        <v>1</v>
      </c>
      <c r="AQ792" s="5" t="b">
        <f t="array" ref="AQ792">IF(OR(AND(ISBLANK(Spreadsheet!L1002),ISBLANK(Spreadsheet!C1002)),AND(NOT(ISBLANK(Spreadsheet!C1002)),NOT(ISBLANK(Spreadsheet!D1002)))),TRUE,ISNUMBER(MATCH(TRUE,EXACT(Spreadsheet!L1002,MaritalStatus),0)))</f>
        <v>1</v>
      </c>
      <c r="AR792" s="5" t="b">
        <f ca="1">IF(ISERROR(DATEVALUE(TEXT(Spreadsheet!M1002,"mm/dd/yyyy")) &gt; TODAY()),IF(ISBLANK(Spreadsheet!M1002),TRUE,FALSE),IF(DATEVALUE(TEXT(Spreadsheet!M1002,"mm/dd/yyyy")) &gt; TODAY(),FALSE,TRUE))</f>
        <v>1</v>
      </c>
      <c r="AS792" s="5" t="b">
        <f>OR(ISBLANK(Spreadsheet!N1002),LEN(Spreadsheet!N1002)&lt;=100)</f>
        <v>1</v>
      </c>
      <c r="AT792" s="5" t="b">
        <f>OR(ISBLANK(Spreadsheet!O1002),UPPER(Spreadsheet!O1002)="YES")</f>
        <v>1</v>
      </c>
      <c r="AU792" s="5" t="b">
        <f>OR(ISBLANK(Spreadsheet!P1002),UPPER(Spreadsheet!P1002)="YES")</f>
        <v>1</v>
      </c>
      <c r="AV792" s="5" t="b">
        <f t="array" ref="AV792">IF(ISBLANK(Spreadsheet!Q1002),TRUE,ISNUMBER(MATCH(TRUE,EXACT(Spreadsheet!Q1002,OnGroupsPriorIns),0)))</f>
        <v>1</v>
      </c>
      <c r="AW792" s="5" t="b">
        <f>OR(ISBLANK(Spreadsheet!R1002),UPPER(Spreadsheet!R1002)="YES")</f>
        <v>1</v>
      </c>
      <c r="AX792" s="5" t="b">
        <f>OR(ISBLANK(Spreadsheet!S1002),UPPER(Spreadsheet!S1002)="YES")</f>
        <v>1</v>
      </c>
      <c r="AY792" s="5" t="b">
        <f>OR(AND(ISBLANK(Spreadsheet!C1002),LEN(Spreadsheet!T1002)=0),AND(NOT(ISBLANK(Spreadsheet!C1002)),LEN(Spreadsheet!T1002)&gt;0,LEN(Spreadsheet!T1002)&lt;=50))</f>
        <v>1</v>
      </c>
      <c r="AZ792" s="5" t="b">
        <f>OR(LEN(Spreadsheet!U1002)=0,AND(LEN(Spreadsheet!U1002)&gt;0,LEN(Spreadsheet!U1002)&lt;=50))</f>
        <v>1</v>
      </c>
      <c r="BA792" s="5" t="b">
        <f>OR(AND(ISBLANK(Spreadsheet!C1002),LEN(Spreadsheet!V1002)=0),AND(NOT(ISBLANK(Spreadsheet!C1002)),LEN(Spreadsheet!V1002)&gt;0,LEN(Spreadsheet!V1002)&lt;=50))</f>
        <v>1</v>
      </c>
      <c r="BB792" s="5" t="b">
        <f t="array" ref="BB792">IF(AND(ISBLANK(Spreadsheet!C1002),LEN(Spreadsheet!W1002)=0),TRUE,ISNUMBER(MATCH(TRUE,EXACT(Spreadsheet!W1002,States),0)))</f>
        <v>1</v>
      </c>
      <c r="BC792" s="5" t="b">
        <f>OR(AND(ISBLANK(Spreadsheet!C1002),LEN(Spreadsheet!X1002)=0),AND(NOT(ISBLANK(Spreadsheet!C1002)),LEN(Spreadsheet!X1002)&gt;0,LEN(Spreadsheet!X1002)=5,ISNUMBER(VALUE(Spreadsheet!X1002))))</f>
        <v>1</v>
      </c>
      <c r="BD792" s="5" t="b">
        <f>OR(ISBLANK(Spreadsheet!Z1002),LEN(Spreadsheet!Z1002)&lt;=50)</f>
        <v>1</v>
      </c>
      <c r="BE792" s="5" t="b">
        <f>ISBLANK(Spreadsheet!AA1002)</f>
        <v>1</v>
      </c>
      <c r="BF792" s="5" t="b">
        <f>ISBLANK(Spreadsheet!AB1002)</f>
        <v>1</v>
      </c>
      <c r="BG792" s="5" t="b">
        <f>IF(ISERROR(DATEVALUE(TEXT(Spreadsheet!AC1002,"mm/dd/yyyy")) &gt; DATEVALUE(TEXT(Spreadsheet!J1002,"mm/dd/yyyy"))),IF(OR(AND(ISBLANK(Spreadsheet!AC1002),ISBLANK(Spreadsheet!C1002)),AND(NOT(ISBLANK(Spreadsheet!C1002)),ISBLANK(Spreadsheet!AC1002),NOT(ISBLANK(Spreadsheet!D1002)))),TRUE,FALSE),IF(DATEVALUE(TEXT(Spreadsheet!AC1002,"mm/dd/yyyy")) &gt; DATEVALUE(TEXT(Spreadsheet!J1002,"mm/dd/yyyy")),TRUE,FALSE))</f>
        <v>1</v>
      </c>
      <c r="BH792" s="5" t="b">
        <f>OR(AND(ISBLANK(Spreadsheet!C1002),ISBLANK(Spreadsheet!AE1002)),AND(NOT(ISBLANK(Spreadsheet!C1002)),NOT(ISBLANK(Spreadsheet!D1002)),ISBLANK(Spreadsheet!AE1002)),AND(NOT(ISBLANK(Spreadsheet!C1002)),ISBLANK(Spreadsheet!D1002),NOT(ISBLANK(Spreadsheet!AE1002)),LEN(Spreadsheet!AE1002)&lt;=100))</f>
        <v>1</v>
      </c>
      <c r="BI792" s="5" t="b">
        <f t="array" ref="BI792">IF(ISBLANK(Spreadsheet!AF1002),TRUE,ISNUMBER(MATCH(TRUE,EXACT(Spreadsheet!AF1002,CobraShortReasons),0)))</f>
        <v>1</v>
      </c>
      <c r="BJ792" s="5" t="b">
        <f ca="1">IF(ISERROR(DATEVALUE(TEXT(Spreadsheet!AG1002,"mm/dd/yyyy")) &gt; TODAY()),IF(ISBLANK(Spreadsheet!AG1002),TRUE,FALSE),IF(DATEVALUE(TEXT(Spreadsheet!AG1002,"mm/dd/yyyy")) &gt; TODAY(),FALSE,TRUE))</f>
        <v>1</v>
      </c>
      <c r="BK792" s="5" t="b">
        <f>OR(ISBLANK(Spreadsheet!AH1002),LEN(Spreadsheet!AH1002)&lt;=25)</f>
        <v>1</v>
      </c>
      <c r="BL792" s="5" t="b">
        <f t="array" aca="1" ref="BL792" ca="1">IF(ISBLANK(Spreadsheet!AI1002),TRUE,ISNUMBER(MATCH(TRUE,EXACT(Spreadsheet!AI1002,INDIRECT(Spreadsheet!$D$2)),0)))</f>
        <v>1</v>
      </c>
      <c r="BM792" s="5" t="b">
        <f t="array" aca="1" ref="BM792" ca="1">IF(ISBLANK(Spreadsheet!AJ1002),TRUE,ISNUMBER(MATCH(TRUE,EXACT(Spreadsheet!AJ1002,INDIRECT(Spreadsheet!BJ792)),0)))</f>
        <v>1</v>
      </c>
      <c r="BN792" s="5" t="b">
        <f t="array" ref="BN792">IF(ISBLANK(Spreadsheet!AK1002),TRUE,ISNUMBER(MATCH(TRUE,EXACT(Spreadsheet!AK1002,DentalPlans),0)))</f>
        <v>1</v>
      </c>
      <c r="BO792" s="5" t="b">
        <f t="array" aca="1" ref="BO792" ca="1">IF(ISBLANK(Spreadsheet!AL1002),TRUE,ISNUMBER(MATCH(TRUE,EXACT(Spreadsheet!AL1002,INDIRECT(Spreadsheet!BK792)),0)))</f>
        <v>1</v>
      </c>
      <c r="BP792" s="5" t="b">
        <f t="array" ref="BP792">IF(ISBLANK(Spreadsheet!AM1002),TRUE,ISNUMBER(MATCH(TRUE,EXACT(Spreadsheet!AM1002,VisionPlans),0)))</f>
        <v>1</v>
      </c>
      <c r="BQ792" s="5" t="b">
        <f t="array" aca="1" ref="BQ792" ca="1">IF(ISBLANK(Spreadsheet!AN1002),TRUE,ISNUMBER(MATCH(TRUE,EXACT(Spreadsheet!AN1002,INDIRECT(Spreadsheet!BL792)),0)))</f>
        <v>1</v>
      </c>
      <c r="BR792" s="5" t="b">
        <f t="array" ref="BR792">IF(ISBLANK(Spreadsheet!AO1002),TRUE,ISNUMBER(MATCH(TRUE,EXACT(Spreadsheet!AO1002,LifeBenefitClasses),0)))</f>
        <v>1</v>
      </c>
      <c r="BS792" s="5" t="b">
        <f>IF(OR(ISBLANK(Spreadsheet!AO1002), Spreadsheet!AO1002="Waive"),IF(ISBLANK(Spreadsheet!AP1002),TRUE,FALSE),IF(OR(AND(NOT(ISBLANK(Spreadsheet!AO1002)),ISBLANK(Spreadsheet!AP1002)),NOT(ISNUMBER(VALUE(Spreadsheet!AP1002)))),FALSE,IF(OR(AND(Spreadsheet!AP1002&lt;6,MOD(Spreadsheet!AP1002*10,5)=0), MOD(Spreadsheet!AP1002,5000)=0),TRUE,FALSE)))</f>
        <v>1</v>
      </c>
      <c r="BT792" s="5" t="b">
        <f t="array" ref="BT792">IF(ISBLANK(Spreadsheet!AQ1002),TRUE,ISNUMBER(MATCH(TRUE,EXACT(Spreadsheet!AQ1002,EnrollWaive),0)))</f>
        <v>1</v>
      </c>
      <c r="BU792" s="5" t="b">
        <f t="array" ref="BU792">IF(ISBLANK(Spreadsheet!AR1002),TRUE,ISNUMBER(MATCH(TRUE,EXACT(Spreadsheet!AR1002,LifeBenefitClasses),0)))</f>
        <v>1</v>
      </c>
      <c r="BV792" s="5" t="b">
        <f>IF(OR(ISBLANK(Spreadsheet!AR1002), Spreadsheet!AR1002="Waive"),IF(ISBLANK(Spreadsheet!AS1002),TRUE,FALSE),IF(OR(AND(NOT(ISBLANK(Spreadsheet!AR1002)),ISBLANK(Spreadsheet!AS1002)),NOT(ISNUMBER(VALUE(Spreadsheet!AS1002)))),FALSE,IF(OR(AND(Spreadsheet!AS1002&lt;6,MOD(Spreadsheet!AS1002*10,5)=0), MOD(Spreadsheet!AS1002,10000)=0),TRUE,FALSE)))</f>
        <v>1</v>
      </c>
      <c r="BW792" s="5" t="b">
        <f t="array" ref="BW792">IF(ISBLANK(Spreadsheet!AT1002),TRUE,ISNUMBER(MATCH(TRUE,EXACT(Spreadsheet!AT1002,LifeBenefitClasses),0)))</f>
        <v>1</v>
      </c>
      <c r="BX792" s="5" t="b">
        <f>IF(OR(ISBLANK(Spreadsheet!AT1002), Spreadsheet!AT1002="Waive"),IF(ISBLANK(Spreadsheet!AU1002),TRUE,FALSE),IF(OR(AND(NOT(ISBLANK(Spreadsheet!AT1002)),ISBLANK(Spreadsheet!AU1002)),NOT(ISNUMBER(VALUE(Spreadsheet!AU1002)))),FALSE,IF(AND(NOT(OR(ISBLANK(Spreadsheet!AT1002),Spreadsheet!AT1002="Waive")),NOT(OR(ISBLANK(Spreadsheet!AR1002),Spreadsheet!AR1002="Waive")),MOD(Spreadsheet!AU1002,5000)=0, Spreadsheet!AU1002&lt;=(Spreadsheet!AS1002*0.5)),TRUE,FALSE)))</f>
        <v>1</v>
      </c>
      <c r="BY792" s="5" t="b">
        <f t="array" ref="BY792">IF(ISBLANK(Spreadsheet!AV1002),TRUE,ISNUMBER(MATCH(TRUE,EXACT(Spreadsheet!AV1002,EnrollWaive),0)))</f>
        <v>1</v>
      </c>
      <c r="BZ792" s="5" t="b">
        <f t="array" ref="BZ792">IF(ISBLANK(Spreadsheet!AW1002),TRUE,ISNUMBER(MATCH(TRUE,EXACT(Spreadsheet!AW1002,LifeBenefitClasses),0)))</f>
        <v>1</v>
      </c>
      <c r="CA792" s="5" t="b">
        <f t="array" ref="CA792">IF(ISBLANK(Spreadsheet!AX1002),TRUE,ISNUMBER(MATCH(TRUE,EXACT(Spreadsheet!AX1002,LifeBenefitClasses),0)))</f>
        <v>1</v>
      </c>
      <c r="CB792" s="5" t="b">
        <f t="array" ref="CB792">IF(ISBLANK(Spreadsheet!AY1002),TRUE,ISNUMBER(MATCH(TRUE,EXACT(Spreadsheet!AY1002,LifeBenefitClasses),0)))</f>
        <v>1</v>
      </c>
      <c r="CC792" s="5" t="b">
        <f t="array" ref="CC792">IF(ISBLANK(Spreadsheet!AZ1002),TRUE,ISNUMBER(MATCH(TRUE,EXACT(Spreadsheet!AZ1002,LifeBenefitClasses),0)))</f>
        <v>1</v>
      </c>
      <c r="CD792" s="5" t="b">
        <f t="array" ref="CD792">IF(ISBLANK(Spreadsheet!BA1002),TRUE,ISNUMBER(MATCH(TRUE,EXACT(Spreadsheet!BA1002,LifeBenefitClasses),0)))</f>
        <v>1</v>
      </c>
      <c r="CE792" s="5" t="b">
        <f>IF(OR(ISBLANK(Spreadsheet!BA1002), Spreadsheet!BA1002="Waive"),IF(ISBLANK(Spreadsheet!BB1002),TRUE,FALSE),IF(OR(AND(NOT(ISBLANK(Spreadsheet!BA1002)),ISBLANK(Spreadsheet!BB1002)),NOT(ISNUMBER(VALUE(Spreadsheet!BB1002))),ISBLANK(Spreadsheet!BC1002),NOT(ISNUMBER(VALUE(Spreadsheet!BC1002)))),FALSE,IF(AND(Spreadsheet!BB1002&gt;=50000,Spreadsheet!BB1002&lt;=250000,MOD(Spreadsheet!BB1002,10000)=0,Spreadsheet!BB1002&lt;=(10*Spreadsheet!BC1002)),TRUE,FALSE)))</f>
        <v>1</v>
      </c>
      <c r="CF792" s="5" t="b">
        <f>IF(NOT(ISBLANK(Spreadsheet!BC792)),AND(ISNUMBER(VALUE(Spreadsheet!BC792)),Spreadsheet!BC792&gt;0),AND(OR(ISBLANK(Spreadsheet!AO792),Spreadsheet!AO792="Waive",AND(NOT(OR(ISBLANK(Spreadsheet!AO792),Spreadsheet!AO792="Waive")),Spreadsheet!AP792&gt;=6)),OR(ISBLANK(Spreadsheet!AR792),AND(NOT(OR(ISBLANK(Spreadsheet!AR792),Spreadsheet!AR792="Waive")),Spreadsheet!AS792&gt;=6)),OR(ISBLANK(Spreadsheet!AW792)),OR(ISBLANK(Spreadsheet!AX792)),OR(ISBLANK(Spreadsheet!AY792)),OR(ISBLANK(Spreadsheet!AZ792)),OR(ISBLANK(Spreadsheet!BA792),Spreadsheet!BA792="Waive")))</f>
        <v>1</v>
      </c>
      <c r="CG792" s="5" t="b">
        <f t="shared" ca="1" si="61"/>
        <v>1</v>
      </c>
    </row>
    <row r="793" spans="8:85" x14ac:dyDescent="0.3">
      <c r="H793" s="5">
        <f t="shared" ca="1" si="58"/>
        <v>2</v>
      </c>
      <c r="I793" s="5" t="str">
        <f t="shared" ca="1" si="59"/>
        <v/>
      </c>
      <c r="J793" s="5" t="str">
        <f>IF(AND(NOT(ISBLANK(Spreadsheet!C1003)),ISBLANK(Spreadsheet!D1003)),Spreadsheet!F1003&amp;" "&amp;Spreadsheet!H1003,"")</f>
        <v/>
      </c>
      <c r="K793" s="5">
        <f>IF(AND(NOT(ISBLANK(Spreadsheet!C1003)),ISBLANK(Spreadsheet!D1003)),COUNTIFS(Spreadsheet!E$786:E1004,"=Child",Spreadsheet!C$786:C1004, "="&amp;Spreadsheet!C1003) + COUNTIFS(Spreadsheet!E$786:E1004,"=Step-child",Spreadsheet!C$786:C1004, "="&amp;Spreadsheet!C1003),0)</f>
        <v>0</v>
      </c>
      <c r="L793" s="5">
        <f>IF(NOT(ISBLANK(J793)),COUNTIFS(Spreadsheet!E$786:E1004,"=Wife",Spreadsheet!C$786:C1004, "="&amp;Spreadsheet!C1003) + COUNTIFS(Spreadsheet!E$786:E1004,"=Husband",Spreadsheet!C$786:C1004, "="&amp;Spreadsheet!C1003),0)</f>
        <v>0</v>
      </c>
      <c r="M793" s="5">
        <f>IF(NOT(ISBLANK(Spreadsheet!AJ1003)),VLOOKUP(Spreadsheet!AJ1003,'Drop Downs'!$P$2:$R$16,3,FALSE),0)</f>
        <v>0</v>
      </c>
      <c r="N793" s="5">
        <f>IF(NOT(ISBLANK(Spreadsheet!AJ1003)), VLOOKUP(Spreadsheet!AJ1003,'Drop Downs'!$P$2:$R$16,2,FALSE),0)</f>
        <v>0</v>
      </c>
      <c r="O793" s="5">
        <f>IF(NOT(ISBLANK(Spreadsheet!AL1003)),VLOOKUP(Spreadsheet!AL1003,'Drop Downs'!$P$2:$R$16,3,FALSE), 0)</f>
        <v>0</v>
      </c>
      <c r="P793" s="5">
        <f>IF(NOT(ISBLANK(Spreadsheet!AL1003)),VLOOKUP(Spreadsheet!AL1003,'Drop Downs'!$P$2:$R$16,2,FALSE),0)</f>
        <v>0</v>
      </c>
      <c r="Q793" s="5">
        <f>IF(NOT(ISBLANK(Spreadsheet!AN1003)),VLOOKUP(Spreadsheet!AN1003,'Drop Downs'!$P$2:$R$16,3,FALSE),0)</f>
        <v>0</v>
      </c>
      <c r="R793" s="5">
        <f>IF(NOT(ISBLANK(Spreadsheet!AN1003)),VLOOKUP(Spreadsheet!AN1003,'Drop Downs'!$P$2:$R$16,2,FALSE),0)</f>
        <v>0</v>
      </c>
      <c r="S793" s="5" t="str">
        <f>IF(OR(M793&gt;K793,N793&gt;L793,O793&gt;K793, Q793&gt;K793,N793&gt;L793, P793&gt;L793, R793&gt;L793),"Member currently has a coverage election over what he/she needs.  Please add more dependents or adjust the coverage election.","")&amp;(IF(AND(NOT(ISBLANK(Spreadsheet!C1003)),NOT(ISBLANK(Spreadsheet!D1003)),ISBLANK(Spreadsheet!E1003)),"Dependent lacks a relationship to member.Please select one from the drop-down.",""))</f>
        <v/>
      </c>
      <c r="T793" s="5" t="b">
        <f t="shared" si="60"/>
        <v>1</v>
      </c>
      <c r="U793" s="5" t="b">
        <f>OR(ISBLANK(Spreadsheet!C1003),IF(NOT(ISBLANK(Spreadsheet!D1003)),NOT(ISBLANK(Spreadsheet!E1003)),TRUE))</f>
        <v>1</v>
      </c>
      <c r="V793" s="5" t="b">
        <f>OR(ISBLANK(Spreadsheet!C1003), NOT(ISBLANK(Spreadsheet!I1003)))</f>
        <v>1</v>
      </c>
      <c r="W793" s="5" t="b">
        <f>OR(ISBLANK(Spreadsheet!D1003),NOT(ISBLANK(Spreadsheet!C1003)))</f>
        <v>1</v>
      </c>
      <c r="X793" s="155" t="str">
        <f>REPT("0",MIN(FIND({1,2,3,4,5,6,7,8,9},Spreadsheet!C1003&amp;"123456789"))-1)&amp;IF(ISBLANK(Spreadsheet!C1003),"",SUMPRODUCT(MID(0&amp;Spreadsheet!C1003,LARGE(INDEX(ISNUMBER(--MID(Spreadsheet!C1003,ROW($1:$225),1))*
 ROW($1:$225),0),ROW($1:$225))+1,1)*10^ROW($1:$225)/10))</f>
        <v/>
      </c>
      <c r="Y793" s="5" t="b">
        <f>IF(NOT(ISBLANK(Spreadsheet!C1003)),IF(AND(ISNUMBER(VALUE(Spreadsheet!C1003)), LEN(Spreadsheet!C1003)=9),TRUE,FALSE),TRUE)</f>
        <v>1</v>
      </c>
      <c r="Z793" s="155" t="str">
        <f>REPT("0",MIN(FIND({1,2,3,4,5,6,7,8,9},Spreadsheet!D1003&amp;"123456789"))-1)&amp;IF(ISBLANK(Spreadsheet!D1003),"",SUMPRODUCT(MID(0&amp;Spreadsheet!D1003,LARGE(INDEX(ISNUMBER(--MID(Spreadsheet!D1003,ROW($1:$225),1))*
 ROW($1:$225),0),ROW($1:$225))+1,1)*10^ROW($1:$225)/10))</f>
        <v/>
      </c>
      <c r="AA793" s="5" t="b">
        <f>IF(AND(NOT(ISBLANK(Spreadsheet!D1003)),NOT(ISBLANK(Spreadsheet!C1003))),IF(AND(ISNUMBER(VALUE(Spreadsheet!D1003)), LEN(Spreadsheet!D1003)=9),TRUE,FALSE),IF(AND(NOT(ISBLANK(Spreadsheet!D1003)),ISBLANK(Spreadsheet!C1003)),FALSE,TRUE))</f>
        <v>1</v>
      </c>
      <c r="AB793" s="5" t="b">
        <f>OR(ISBLANK(Spreadsheet!Y793),IF(NOT(ISBLANK(Spreadsheet!Y793)),LEN(Spreadsheet!Y793)=10,ISNUMBER(VALUE(Spreadsheet!Y793))))</f>
        <v>1</v>
      </c>
      <c r="AC793" s="5" t="b">
        <f>OR(ISBLANK(Spreadsheet!AI1003), AND(NOT(ISBLANK(Spreadsheet!AJ1003)), NOT(ISNUMBER(SEARCH("Waive",Spreadsheet!AJ1003)))))</f>
        <v>1</v>
      </c>
      <c r="AD793" s="5" t="b">
        <f>OR(ISBLANK(Spreadsheet!AK1003), AND(NOT(ISBLANK(Spreadsheet!AL1003)), NOT(ISNUMBER(SEARCH("Waive",Spreadsheet!AL1003)))))</f>
        <v>1</v>
      </c>
      <c r="AE793" s="5" t="b">
        <f>OR(ISBLANK(Spreadsheet!AM1003), AND(NOT(ISBLANK(Spreadsheet!AN1003)), NOT(ISNUMBER(SEARCH("Waive", Spreadsheet!AN1003)))))</f>
        <v>1</v>
      </c>
      <c r="AF793" s="5" t="b">
        <f>OR(ISBLANK(Spreadsheet!C1003), NOT(ISBLANK(Spreadsheet!D1003)),NOT(ISBLANK(Spreadsheet!L1003)))</f>
        <v>1</v>
      </c>
      <c r="AG793" s="5" t="b">
        <f>IF(AND(NOT(ISBLANK(Spreadsheet!C1003)), NOT(ISBLANK(Spreadsheet!D1003)),Spreadsheet!C1003&lt;&gt;Spreadsheet!D1003),IF(ISERROR(VLOOKUP(Spreadsheet!C1003, Spreadsheet!$C$6:'Spreadsheet'!$C1002,1,FALSE)), FALSE, TRUE),TRUE)</f>
        <v>1</v>
      </c>
      <c r="AH793" s="5" t="b">
        <f>Spreadsheet!$B$2=Spreadsheet!AD793</f>
        <v>1</v>
      </c>
      <c r="AI793" s="5" t="b">
        <f>IF(ISBLANK(Spreadsheet!G1003),TRUE,IF(OR(LEN(Spreadsheet!G1003)&gt;1,ISNUMBER(VALUE(Spreadsheet!G1003))),FALSE,TRUE))</f>
        <v>1</v>
      </c>
      <c r="AJ793" s="5" t="b">
        <f>OR(ISBLANK(Spreadsheet!C1003), NOT(ISBLANK(Spreadsheet!B1003)), NOT(ISBLANK(Spreadsheet!D1003)))</f>
        <v>1</v>
      </c>
      <c r="AK793" s="5" t="b">
        <f t="array" ref="AK793">IF(OR(AND(ISBLANK(Spreadsheet!E1003),ISBLANK(Spreadsheet!D1003),NOT(ISBLANK(Spreadsheet!C1003))),AND(ISBLANK(Spreadsheet!E1003),ISBLANK(Spreadsheet!D1003),ISBLANK(Spreadsheet!C1003))),TRUE,ISNUMBER(MATCH(TRUE,EXACT(Spreadsheet!E1003,Relationships),0)))</f>
        <v>1</v>
      </c>
      <c r="AL793" s="5" t="b">
        <f>IF(NOT(ISBLANK(Spreadsheet!C1003)),IF(OR(ISBLANK(Spreadsheet!F1003),LEN(Spreadsheet!F1003)&gt;40),FALSE,TRUE),TRUE)</f>
        <v>1</v>
      </c>
      <c r="AM793" s="5" t="b">
        <f>IF(NOT(ISBLANK(Spreadsheet!C1003)),IF(OR(ISBLANK(Spreadsheet!H1003),LEN(Spreadsheet!H1003)&gt;40),FALSE,TRUE),TRUE)</f>
        <v>1</v>
      </c>
      <c r="AN793" s="5" t="b">
        <f t="array" ref="AN793">IF(ISBLANK(Spreadsheet!I1003),TRUE,ISNUMBER(MATCH(TRUE,EXACT(Spreadsheet!I1003,GenderValues),0)))</f>
        <v>1</v>
      </c>
      <c r="AO793" s="5" t="b">
        <f ca="1">IF(ISERROR(DATEVALUE(TEXT(Spreadsheet!J1003,"mm/dd/yyyy")) &gt; TODAY()),IF(AND(ISBLANK(Spreadsheet!J1003),ISBLANK(Spreadsheet!C1003)),TRUE,FALSE),IF(DATEVALUE(TEXT(Spreadsheet!J1003,"mm/dd/yyyy")) &gt; TODAY(),FALSE,TRUE))</f>
        <v>1</v>
      </c>
      <c r="AP793" s="5" t="b">
        <f>OR(ISBLANK(Spreadsheet!K1003),LEN(Spreadsheet!K1003)&lt;=100)</f>
        <v>1</v>
      </c>
      <c r="AQ793" s="5" t="b">
        <f t="array" ref="AQ793">IF(OR(AND(ISBLANK(Spreadsheet!L1003),ISBLANK(Spreadsheet!C1003)),AND(NOT(ISBLANK(Spreadsheet!C1003)),NOT(ISBLANK(Spreadsheet!D1003)))),TRUE,ISNUMBER(MATCH(TRUE,EXACT(Spreadsheet!L1003,MaritalStatus),0)))</f>
        <v>1</v>
      </c>
      <c r="AR793" s="5" t="b">
        <f ca="1">IF(ISERROR(DATEVALUE(TEXT(Spreadsheet!M1003,"mm/dd/yyyy")) &gt; TODAY()),IF(ISBLANK(Spreadsheet!M1003),TRUE,FALSE),IF(DATEVALUE(TEXT(Spreadsheet!M1003,"mm/dd/yyyy")) &gt; TODAY(),FALSE,TRUE))</f>
        <v>1</v>
      </c>
      <c r="AS793" s="5" t="b">
        <f>OR(ISBLANK(Spreadsheet!N1003),LEN(Spreadsheet!N1003)&lt;=100)</f>
        <v>1</v>
      </c>
      <c r="AT793" s="5" t="b">
        <f>OR(ISBLANK(Spreadsheet!O1003),UPPER(Spreadsheet!O1003)="YES")</f>
        <v>1</v>
      </c>
      <c r="AU793" s="5" t="b">
        <f>OR(ISBLANK(Spreadsheet!P1003),UPPER(Spreadsheet!P1003)="YES")</f>
        <v>1</v>
      </c>
      <c r="AV793" s="5" t="b">
        <f t="array" ref="AV793">IF(ISBLANK(Spreadsheet!Q1003),TRUE,ISNUMBER(MATCH(TRUE,EXACT(Spreadsheet!Q1003,OnGroupsPriorIns),0)))</f>
        <v>1</v>
      </c>
      <c r="AW793" s="5" t="b">
        <f>OR(ISBLANK(Spreadsheet!R1003),UPPER(Spreadsheet!R1003)="YES")</f>
        <v>1</v>
      </c>
      <c r="AX793" s="5" t="b">
        <f>OR(ISBLANK(Spreadsheet!S1003),UPPER(Spreadsheet!S1003)="YES")</f>
        <v>1</v>
      </c>
      <c r="AY793" s="5" t="b">
        <f>OR(AND(ISBLANK(Spreadsheet!C1003),LEN(Spreadsheet!T1003)=0),AND(NOT(ISBLANK(Spreadsheet!C1003)),LEN(Spreadsheet!T1003)&gt;0,LEN(Spreadsheet!T1003)&lt;=50))</f>
        <v>1</v>
      </c>
      <c r="AZ793" s="5" t="b">
        <f>OR(LEN(Spreadsheet!U1003)=0,AND(LEN(Spreadsheet!U1003)&gt;0,LEN(Spreadsheet!U1003)&lt;=50))</f>
        <v>1</v>
      </c>
      <c r="BA793" s="5" t="b">
        <f>OR(AND(ISBLANK(Spreadsheet!C1003),LEN(Spreadsheet!V1003)=0),AND(NOT(ISBLANK(Spreadsheet!C1003)),LEN(Spreadsheet!V1003)&gt;0,LEN(Spreadsheet!V1003)&lt;=50))</f>
        <v>1</v>
      </c>
      <c r="BB793" s="5" t="b">
        <f t="array" ref="BB793">IF(AND(ISBLANK(Spreadsheet!C1003),LEN(Spreadsheet!W1003)=0),TRUE,ISNUMBER(MATCH(TRUE,EXACT(Spreadsheet!W1003,States),0)))</f>
        <v>1</v>
      </c>
      <c r="BC793" s="5" t="b">
        <f>OR(AND(ISBLANK(Spreadsheet!C1003),LEN(Spreadsheet!X1003)=0),AND(NOT(ISBLANK(Spreadsheet!C1003)),LEN(Spreadsheet!X1003)&gt;0,LEN(Spreadsheet!X1003)=5,ISNUMBER(VALUE(Spreadsheet!X1003))))</f>
        <v>1</v>
      </c>
      <c r="BD793" s="5" t="b">
        <f>OR(ISBLANK(Spreadsheet!Z1003),LEN(Spreadsheet!Z1003)&lt;=50)</f>
        <v>1</v>
      </c>
      <c r="BE793" s="5" t="b">
        <f>ISBLANK(Spreadsheet!AA1003)</f>
        <v>1</v>
      </c>
      <c r="BF793" s="5" t="b">
        <f>ISBLANK(Spreadsheet!AB1003)</f>
        <v>1</v>
      </c>
      <c r="BG793" s="5" t="b">
        <f>IF(ISERROR(DATEVALUE(TEXT(Spreadsheet!AC1003,"mm/dd/yyyy")) &gt; DATEVALUE(TEXT(Spreadsheet!J1003,"mm/dd/yyyy"))),IF(OR(AND(ISBLANK(Spreadsheet!AC1003),ISBLANK(Spreadsheet!C1003)),AND(NOT(ISBLANK(Spreadsheet!C1003)),ISBLANK(Spreadsheet!AC1003),NOT(ISBLANK(Spreadsheet!D1003)))),TRUE,FALSE),IF(DATEVALUE(TEXT(Spreadsheet!AC1003,"mm/dd/yyyy")) &gt; DATEVALUE(TEXT(Spreadsheet!J1003,"mm/dd/yyyy")),TRUE,FALSE))</f>
        <v>1</v>
      </c>
      <c r="BH793" s="5" t="b">
        <f>OR(AND(ISBLANK(Spreadsheet!C1003),ISBLANK(Spreadsheet!AE1003)),AND(NOT(ISBLANK(Spreadsheet!C1003)),NOT(ISBLANK(Spreadsheet!D1003)),ISBLANK(Spreadsheet!AE1003)),AND(NOT(ISBLANK(Spreadsheet!C1003)),ISBLANK(Spreadsheet!D1003),NOT(ISBLANK(Spreadsheet!AE1003)),LEN(Spreadsheet!AE1003)&lt;=100))</f>
        <v>1</v>
      </c>
      <c r="BI793" s="5" t="b">
        <f t="array" ref="BI793">IF(ISBLANK(Spreadsheet!AF1003),TRUE,ISNUMBER(MATCH(TRUE,EXACT(Spreadsheet!AF1003,CobraShortReasons),0)))</f>
        <v>1</v>
      </c>
      <c r="BJ793" s="5" t="b">
        <f ca="1">IF(ISERROR(DATEVALUE(TEXT(Spreadsheet!AG1003,"mm/dd/yyyy")) &gt; TODAY()),IF(ISBLANK(Spreadsheet!AG1003),TRUE,FALSE),IF(DATEVALUE(TEXT(Spreadsheet!AG1003,"mm/dd/yyyy")) &gt; TODAY(),FALSE,TRUE))</f>
        <v>1</v>
      </c>
      <c r="BK793" s="5" t="b">
        <f>OR(ISBLANK(Spreadsheet!AH1003),LEN(Spreadsheet!AH1003)&lt;=25)</f>
        <v>1</v>
      </c>
      <c r="BL793" s="5" t="b">
        <f t="array" aca="1" ref="BL793" ca="1">IF(ISBLANK(Spreadsheet!AI1003),TRUE,ISNUMBER(MATCH(TRUE,EXACT(Spreadsheet!AI1003,INDIRECT(Spreadsheet!$D$2)),0)))</f>
        <v>1</v>
      </c>
      <c r="BM793" s="5" t="b">
        <f t="array" aca="1" ref="BM793" ca="1">IF(ISBLANK(Spreadsheet!AJ1003),TRUE,ISNUMBER(MATCH(TRUE,EXACT(Spreadsheet!AJ1003,INDIRECT(Spreadsheet!BJ793)),0)))</f>
        <v>1</v>
      </c>
      <c r="BN793" s="5" t="b">
        <f t="array" ref="BN793">IF(ISBLANK(Spreadsheet!AK1003),TRUE,ISNUMBER(MATCH(TRUE,EXACT(Spreadsheet!AK1003,DentalPlans),0)))</f>
        <v>1</v>
      </c>
      <c r="BO793" s="5" t="b">
        <f t="array" aca="1" ref="BO793" ca="1">IF(ISBLANK(Spreadsheet!AL1003),TRUE,ISNUMBER(MATCH(TRUE,EXACT(Spreadsheet!AL1003,INDIRECT(Spreadsheet!BK793)),0)))</f>
        <v>1</v>
      </c>
      <c r="BP793" s="5" t="b">
        <f t="array" ref="BP793">IF(ISBLANK(Spreadsheet!AM1003),TRUE,ISNUMBER(MATCH(TRUE,EXACT(Spreadsheet!AM1003,VisionPlans),0)))</f>
        <v>1</v>
      </c>
      <c r="BQ793" s="5" t="b">
        <f t="array" aca="1" ref="BQ793" ca="1">IF(ISBLANK(Spreadsheet!AN1003),TRUE,ISNUMBER(MATCH(TRUE,EXACT(Spreadsheet!AN1003,INDIRECT(Spreadsheet!BL793)),0)))</f>
        <v>1</v>
      </c>
      <c r="BR793" s="5" t="b">
        <f t="array" ref="BR793">IF(ISBLANK(Spreadsheet!AO1003),TRUE,ISNUMBER(MATCH(TRUE,EXACT(Spreadsheet!AO1003,LifeBenefitClasses),0)))</f>
        <v>1</v>
      </c>
      <c r="BS793" s="5" t="b">
        <f>IF(OR(ISBLANK(Spreadsheet!AO1003), Spreadsheet!AO1003="Waive"),IF(ISBLANK(Spreadsheet!AP1003),TRUE,FALSE),IF(OR(AND(NOT(ISBLANK(Spreadsheet!AO1003)),ISBLANK(Spreadsheet!AP1003)),NOT(ISNUMBER(VALUE(Spreadsheet!AP1003)))),FALSE,IF(OR(AND(Spreadsheet!AP1003&lt;6,MOD(Spreadsheet!AP1003*10,5)=0), MOD(Spreadsheet!AP1003,5000)=0),TRUE,FALSE)))</f>
        <v>1</v>
      </c>
      <c r="BT793" s="5" t="b">
        <f t="array" ref="BT793">IF(ISBLANK(Spreadsheet!AQ1003),TRUE,ISNUMBER(MATCH(TRUE,EXACT(Spreadsheet!AQ1003,EnrollWaive),0)))</f>
        <v>1</v>
      </c>
      <c r="BU793" s="5" t="b">
        <f t="array" ref="BU793">IF(ISBLANK(Spreadsheet!AR1003),TRUE,ISNUMBER(MATCH(TRUE,EXACT(Spreadsheet!AR1003,LifeBenefitClasses),0)))</f>
        <v>1</v>
      </c>
      <c r="BV793" s="5" t="b">
        <f>IF(OR(ISBLANK(Spreadsheet!AR1003), Spreadsheet!AR1003="Waive"),IF(ISBLANK(Spreadsheet!AS1003),TRUE,FALSE),IF(OR(AND(NOT(ISBLANK(Spreadsheet!AR1003)),ISBLANK(Spreadsheet!AS1003)),NOT(ISNUMBER(VALUE(Spreadsheet!AS1003)))),FALSE,IF(OR(AND(Spreadsheet!AS1003&lt;6,MOD(Spreadsheet!AS1003*10,5)=0), MOD(Spreadsheet!AS1003,10000)=0),TRUE,FALSE)))</f>
        <v>1</v>
      </c>
      <c r="BW793" s="5" t="b">
        <f t="array" ref="BW793">IF(ISBLANK(Spreadsheet!AT1003),TRUE,ISNUMBER(MATCH(TRUE,EXACT(Spreadsheet!AT1003,LifeBenefitClasses),0)))</f>
        <v>1</v>
      </c>
      <c r="BX793" s="5" t="b">
        <f>IF(OR(ISBLANK(Spreadsheet!AT1003), Spreadsheet!AT1003="Waive"),IF(ISBLANK(Spreadsheet!AU1003),TRUE,FALSE),IF(OR(AND(NOT(ISBLANK(Spreadsheet!AT1003)),ISBLANK(Spreadsheet!AU1003)),NOT(ISNUMBER(VALUE(Spreadsheet!AU1003)))),FALSE,IF(AND(NOT(OR(ISBLANK(Spreadsheet!AT1003),Spreadsheet!AT1003="Waive")),NOT(OR(ISBLANK(Spreadsheet!AR1003),Spreadsheet!AR1003="Waive")),MOD(Spreadsheet!AU1003,5000)=0, Spreadsheet!AU1003&lt;=(Spreadsheet!AS1003*0.5)),TRUE,FALSE)))</f>
        <v>1</v>
      </c>
      <c r="BY793" s="5" t="b">
        <f t="array" ref="BY793">IF(ISBLANK(Spreadsheet!AV1003),TRUE,ISNUMBER(MATCH(TRUE,EXACT(Spreadsheet!AV1003,EnrollWaive),0)))</f>
        <v>1</v>
      </c>
      <c r="BZ793" s="5" t="b">
        <f t="array" ref="BZ793">IF(ISBLANK(Spreadsheet!AW1003),TRUE,ISNUMBER(MATCH(TRUE,EXACT(Spreadsheet!AW1003,LifeBenefitClasses),0)))</f>
        <v>1</v>
      </c>
      <c r="CA793" s="5" t="b">
        <f t="array" ref="CA793">IF(ISBLANK(Spreadsheet!AX1003),TRUE,ISNUMBER(MATCH(TRUE,EXACT(Spreadsheet!AX1003,LifeBenefitClasses),0)))</f>
        <v>1</v>
      </c>
      <c r="CB793" s="5" t="b">
        <f t="array" ref="CB793">IF(ISBLANK(Spreadsheet!AY1003),TRUE,ISNUMBER(MATCH(TRUE,EXACT(Spreadsheet!AY1003,LifeBenefitClasses),0)))</f>
        <v>1</v>
      </c>
      <c r="CC793" s="5" t="b">
        <f t="array" ref="CC793">IF(ISBLANK(Spreadsheet!AZ1003),TRUE,ISNUMBER(MATCH(TRUE,EXACT(Spreadsheet!AZ1003,LifeBenefitClasses),0)))</f>
        <v>1</v>
      </c>
      <c r="CD793" s="5" t="b">
        <f t="array" ref="CD793">IF(ISBLANK(Spreadsheet!BA1003),TRUE,ISNUMBER(MATCH(TRUE,EXACT(Spreadsheet!BA1003,LifeBenefitClasses),0)))</f>
        <v>1</v>
      </c>
      <c r="CE793" s="5" t="b">
        <f>IF(OR(ISBLANK(Spreadsheet!BA1003), Spreadsheet!BA1003="Waive"),IF(ISBLANK(Spreadsheet!BB1003),TRUE,FALSE),IF(OR(AND(NOT(ISBLANK(Spreadsheet!BA1003)),ISBLANK(Spreadsheet!BB1003)),NOT(ISNUMBER(VALUE(Spreadsheet!BB1003))),ISBLANK(Spreadsheet!BC1003),NOT(ISNUMBER(VALUE(Spreadsheet!BC1003)))),FALSE,IF(AND(Spreadsheet!BB1003&gt;=50000,Spreadsheet!BB1003&lt;=250000,MOD(Spreadsheet!BB1003,10000)=0,Spreadsheet!BB1003&lt;=(10*Spreadsheet!BC1003)),TRUE,FALSE)))</f>
        <v>1</v>
      </c>
      <c r="CF793" s="5" t="b">
        <f>IF(NOT(ISBLANK(Spreadsheet!BC793)),AND(ISNUMBER(VALUE(Spreadsheet!BC793)),Spreadsheet!BC793&gt;0),AND(OR(ISBLANK(Spreadsheet!AO793),Spreadsheet!AO793="Waive",AND(NOT(OR(ISBLANK(Spreadsheet!AO793),Spreadsheet!AO793="Waive")),Spreadsheet!AP793&gt;=6)),OR(ISBLANK(Spreadsheet!AR793),AND(NOT(OR(ISBLANK(Spreadsheet!AR793),Spreadsheet!AR793="Waive")),Spreadsheet!AS793&gt;=6)),OR(ISBLANK(Spreadsheet!AW793)),OR(ISBLANK(Spreadsheet!AX793)),OR(ISBLANK(Spreadsheet!AY793)),OR(ISBLANK(Spreadsheet!AZ793)),OR(ISBLANK(Spreadsheet!BA793),Spreadsheet!BA793="Waive")))</f>
        <v>1</v>
      </c>
      <c r="CG793" s="5" t="b">
        <f t="shared" ca="1" si="61"/>
        <v>1</v>
      </c>
    </row>
    <row r="794" spans="8:85" x14ac:dyDescent="0.3">
      <c r="H794" s="5">
        <f t="shared" ca="1" si="58"/>
        <v>2</v>
      </c>
      <c r="I794" s="5" t="str">
        <f t="shared" ca="1" si="59"/>
        <v/>
      </c>
      <c r="J794" s="5" t="str">
        <f>IF(AND(NOT(ISBLANK(Spreadsheet!C1004)),ISBLANK(Spreadsheet!D1004)),Spreadsheet!F1004&amp;" "&amp;Spreadsheet!H1004,"")</f>
        <v/>
      </c>
      <c r="K794" s="5">
        <f>IF(AND(NOT(ISBLANK(Spreadsheet!C1004)),ISBLANK(Spreadsheet!D1004)),COUNTIFS(Spreadsheet!E$786:E1005,"=Child",Spreadsheet!C$786:C1005, "="&amp;Spreadsheet!C1004) + COUNTIFS(Spreadsheet!E$786:E1005,"=Step-child",Spreadsheet!C$786:C1005, "="&amp;Spreadsheet!C1004),0)</f>
        <v>0</v>
      </c>
      <c r="L794" s="5">
        <f>IF(NOT(ISBLANK(J794)),COUNTIFS(Spreadsheet!E$786:E1005,"=Wife",Spreadsheet!C$786:C1005, "="&amp;Spreadsheet!C1004) + COUNTIFS(Spreadsheet!E$786:E1005,"=Husband",Spreadsheet!C$786:C1005, "="&amp;Spreadsheet!C1004),0)</f>
        <v>0</v>
      </c>
      <c r="M794" s="5">
        <f>IF(NOT(ISBLANK(Spreadsheet!AJ1004)),VLOOKUP(Spreadsheet!AJ1004,'Drop Downs'!$P$2:$R$16,3,FALSE),0)</f>
        <v>0</v>
      </c>
      <c r="N794" s="5">
        <f>IF(NOT(ISBLANK(Spreadsheet!AJ1004)), VLOOKUP(Spreadsheet!AJ1004,'Drop Downs'!$P$2:$R$16,2,FALSE),0)</f>
        <v>0</v>
      </c>
      <c r="O794" s="5">
        <f>IF(NOT(ISBLANK(Spreadsheet!AL1004)),VLOOKUP(Spreadsheet!AL1004,'Drop Downs'!$P$2:$R$16,3,FALSE), 0)</f>
        <v>0</v>
      </c>
      <c r="P794" s="5">
        <f>IF(NOT(ISBLANK(Spreadsheet!AL1004)),VLOOKUP(Spreadsheet!AL1004,'Drop Downs'!$P$2:$R$16,2,FALSE),0)</f>
        <v>0</v>
      </c>
      <c r="Q794" s="5">
        <f>IF(NOT(ISBLANK(Spreadsheet!AN1004)),VLOOKUP(Spreadsheet!AN1004,'Drop Downs'!$P$2:$R$16,3,FALSE),0)</f>
        <v>0</v>
      </c>
      <c r="R794" s="5">
        <f>IF(NOT(ISBLANK(Spreadsheet!AN1004)),VLOOKUP(Spreadsheet!AN1004,'Drop Downs'!$P$2:$R$16,2,FALSE),0)</f>
        <v>0</v>
      </c>
      <c r="S794" s="5" t="str">
        <f>IF(OR(M794&gt;K794,N794&gt;L794,O794&gt;K794, Q794&gt;K794,N794&gt;L794, P794&gt;L794, R794&gt;L794),"Member currently has a coverage election over what he/she needs.  Please add more dependents or adjust the coverage election.","")&amp;(IF(AND(NOT(ISBLANK(Spreadsheet!C1004)),NOT(ISBLANK(Spreadsheet!D1004)),ISBLANK(Spreadsheet!E1004)),"Dependent lacks a relationship to member.Please select one from the drop-down.",""))</f>
        <v/>
      </c>
      <c r="T794" s="5" t="b">
        <f t="shared" si="60"/>
        <v>1</v>
      </c>
      <c r="U794" s="5" t="b">
        <f>OR(ISBLANK(Spreadsheet!C1004),IF(NOT(ISBLANK(Spreadsheet!D1004)),NOT(ISBLANK(Spreadsheet!E1004)),TRUE))</f>
        <v>1</v>
      </c>
      <c r="V794" s="5" t="b">
        <f>OR(ISBLANK(Spreadsheet!C1004), NOT(ISBLANK(Spreadsheet!I1004)))</f>
        <v>1</v>
      </c>
      <c r="W794" s="5" t="b">
        <f>OR(ISBLANK(Spreadsheet!D1004),NOT(ISBLANK(Spreadsheet!C1004)))</f>
        <v>1</v>
      </c>
      <c r="X794" s="155" t="str">
        <f>REPT("0",MIN(FIND({1,2,3,4,5,6,7,8,9},Spreadsheet!C1004&amp;"123456789"))-1)&amp;IF(ISBLANK(Spreadsheet!C1004),"",SUMPRODUCT(MID(0&amp;Spreadsheet!C1004,LARGE(INDEX(ISNUMBER(--MID(Spreadsheet!C1004,ROW($1:$225),1))*
 ROW($1:$225),0),ROW($1:$225))+1,1)*10^ROW($1:$225)/10))</f>
        <v/>
      </c>
      <c r="Y794" s="5" t="b">
        <f>IF(NOT(ISBLANK(Spreadsheet!C1004)),IF(AND(ISNUMBER(VALUE(Spreadsheet!C1004)), LEN(Spreadsheet!C1004)=9),TRUE,FALSE),TRUE)</f>
        <v>1</v>
      </c>
      <c r="Z794" s="155" t="str">
        <f>REPT("0",MIN(FIND({1,2,3,4,5,6,7,8,9},Spreadsheet!D1004&amp;"123456789"))-1)&amp;IF(ISBLANK(Spreadsheet!D1004),"",SUMPRODUCT(MID(0&amp;Spreadsheet!D1004,LARGE(INDEX(ISNUMBER(--MID(Spreadsheet!D1004,ROW($1:$225),1))*
 ROW($1:$225),0),ROW($1:$225))+1,1)*10^ROW($1:$225)/10))</f>
        <v/>
      </c>
      <c r="AA794" s="5" t="b">
        <f>IF(AND(NOT(ISBLANK(Spreadsheet!D1004)),NOT(ISBLANK(Spreadsheet!C1004))),IF(AND(ISNUMBER(VALUE(Spreadsheet!D1004)), LEN(Spreadsheet!D1004)=9),TRUE,FALSE),IF(AND(NOT(ISBLANK(Spreadsheet!D1004)),ISBLANK(Spreadsheet!C1004)),FALSE,TRUE))</f>
        <v>1</v>
      </c>
      <c r="AB794" s="5" t="b">
        <f>OR(ISBLANK(Spreadsheet!Y794),IF(NOT(ISBLANK(Spreadsheet!Y794)),LEN(Spreadsheet!Y794)=10,ISNUMBER(VALUE(Spreadsheet!Y794))))</f>
        <v>1</v>
      </c>
      <c r="AC794" s="5" t="b">
        <f>OR(ISBLANK(Spreadsheet!AI1004), AND(NOT(ISBLANK(Spreadsheet!AJ1004)), NOT(ISNUMBER(SEARCH("Waive",Spreadsheet!AJ1004)))))</f>
        <v>1</v>
      </c>
      <c r="AD794" s="5" t="b">
        <f>OR(ISBLANK(Spreadsheet!AK1004), AND(NOT(ISBLANK(Spreadsheet!AL1004)), NOT(ISNUMBER(SEARCH("Waive",Spreadsheet!AL1004)))))</f>
        <v>1</v>
      </c>
      <c r="AE794" s="5" t="b">
        <f>OR(ISBLANK(Spreadsheet!AM1004), AND(NOT(ISBLANK(Spreadsheet!AN1004)), NOT(ISNUMBER(SEARCH("Waive", Spreadsheet!AN1004)))))</f>
        <v>1</v>
      </c>
      <c r="AF794" s="5" t="b">
        <f>OR(ISBLANK(Spreadsheet!C1004), NOT(ISBLANK(Spreadsheet!D1004)),NOT(ISBLANK(Spreadsheet!L1004)))</f>
        <v>1</v>
      </c>
      <c r="AG794" s="5" t="b">
        <f>IF(AND(NOT(ISBLANK(Spreadsheet!C1004)), NOT(ISBLANK(Spreadsheet!D1004)),Spreadsheet!C1004&lt;&gt;Spreadsheet!D1004),IF(ISERROR(VLOOKUP(Spreadsheet!C1004, Spreadsheet!$C$6:'Spreadsheet'!$C1003,1,FALSE)), FALSE, TRUE),TRUE)</f>
        <v>1</v>
      </c>
      <c r="AH794" s="5" t="b">
        <f>Spreadsheet!$B$2=Spreadsheet!AD794</f>
        <v>1</v>
      </c>
      <c r="AI794" s="5" t="b">
        <f>IF(ISBLANK(Spreadsheet!G1004),TRUE,IF(OR(LEN(Spreadsheet!G1004)&gt;1,ISNUMBER(VALUE(Spreadsheet!G1004))),FALSE,TRUE))</f>
        <v>1</v>
      </c>
      <c r="AJ794" s="5" t="b">
        <f>OR(ISBLANK(Spreadsheet!C1004), NOT(ISBLANK(Spreadsheet!B1004)), NOT(ISBLANK(Spreadsheet!D1004)))</f>
        <v>1</v>
      </c>
      <c r="AK794" s="5" t="b">
        <f t="array" ref="AK794">IF(OR(AND(ISBLANK(Spreadsheet!E1004),ISBLANK(Spreadsheet!D1004),NOT(ISBLANK(Spreadsheet!C1004))),AND(ISBLANK(Spreadsheet!E1004),ISBLANK(Spreadsheet!D1004),ISBLANK(Spreadsheet!C1004))),TRUE,ISNUMBER(MATCH(TRUE,EXACT(Spreadsheet!E1004,Relationships),0)))</f>
        <v>1</v>
      </c>
      <c r="AL794" s="5" t="b">
        <f>IF(NOT(ISBLANK(Spreadsheet!C1004)),IF(OR(ISBLANK(Spreadsheet!F1004),LEN(Spreadsheet!F1004)&gt;40),FALSE,TRUE),TRUE)</f>
        <v>1</v>
      </c>
      <c r="AM794" s="5" t="b">
        <f>IF(NOT(ISBLANK(Spreadsheet!C1004)),IF(OR(ISBLANK(Spreadsheet!H1004),LEN(Spreadsheet!H1004)&gt;40),FALSE,TRUE),TRUE)</f>
        <v>1</v>
      </c>
      <c r="AN794" s="5" t="b">
        <f t="array" ref="AN794">IF(ISBLANK(Spreadsheet!I1004),TRUE,ISNUMBER(MATCH(TRUE,EXACT(Spreadsheet!I1004,GenderValues),0)))</f>
        <v>1</v>
      </c>
      <c r="AO794" s="5" t="b">
        <f ca="1">IF(ISERROR(DATEVALUE(TEXT(Spreadsheet!J1004,"mm/dd/yyyy")) &gt; TODAY()),IF(AND(ISBLANK(Spreadsheet!J1004),ISBLANK(Spreadsheet!C1004)),TRUE,FALSE),IF(DATEVALUE(TEXT(Spreadsheet!J1004,"mm/dd/yyyy")) &gt; TODAY(),FALSE,TRUE))</f>
        <v>1</v>
      </c>
      <c r="AP794" s="5" t="b">
        <f>OR(ISBLANK(Spreadsheet!K1004),LEN(Spreadsheet!K1004)&lt;=100)</f>
        <v>1</v>
      </c>
      <c r="AQ794" s="5" t="b">
        <f t="array" ref="AQ794">IF(OR(AND(ISBLANK(Spreadsheet!L1004),ISBLANK(Spreadsheet!C1004)),AND(NOT(ISBLANK(Spreadsheet!C1004)),NOT(ISBLANK(Spreadsheet!D1004)))),TRUE,ISNUMBER(MATCH(TRUE,EXACT(Spreadsheet!L1004,MaritalStatus),0)))</f>
        <v>1</v>
      </c>
      <c r="AR794" s="5" t="b">
        <f ca="1">IF(ISERROR(DATEVALUE(TEXT(Spreadsheet!M1004,"mm/dd/yyyy")) &gt; TODAY()),IF(ISBLANK(Spreadsheet!M1004),TRUE,FALSE),IF(DATEVALUE(TEXT(Spreadsheet!M1004,"mm/dd/yyyy")) &gt; TODAY(),FALSE,TRUE))</f>
        <v>1</v>
      </c>
      <c r="AS794" s="5" t="b">
        <f>OR(ISBLANK(Spreadsheet!N1004),LEN(Spreadsheet!N1004)&lt;=100)</f>
        <v>1</v>
      </c>
      <c r="AT794" s="5" t="b">
        <f>OR(ISBLANK(Spreadsheet!O1004),UPPER(Spreadsheet!O1004)="YES")</f>
        <v>1</v>
      </c>
      <c r="AU794" s="5" t="b">
        <f>OR(ISBLANK(Spreadsheet!P1004),UPPER(Spreadsheet!P1004)="YES")</f>
        <v>1</v>
      </c>
      <c r="AV794" s="5" t="b">
        <f t="array" ref="AV794">IF(ISBLANK(Spreadsheet!Q1004),TRUE,ISNUMBER(MATCH(TRUE,EXACT(Spreadsheet!Q1004,OnGroupsPriorIns),0)))</f>
        <v>1</v>
      </c>
      <c r="AW794" s="5" t="b">
        <f>OR(ISBLANK(Spreadsheet!R1004),UPPER(Spreadsheet!R1004)="YES")</f>
        <v>1</v>
      </c>
      <c r="AX794" s="5" t="b">
        <f>OR(ISBLANK(Spreadsheet!S1004),UPPER(Spreadsheet!S1004)="YES")</f>
        <v>1</v>
      </c>
      <c r="AY794" s="5" t="b">
        <f>OR(AND(ISBLANK(Spreadsheet!C1004),LEN(Spreadsheet!T1004)=0),AND(NOT(ISBLANK(Spreadsheet!C1004)),LEN(Spreadsheet!T1004)&gt;0,LEN(Spreadsheet!T1004)&lt;=50))</f>
        <v>1</v>
      </c>
      <c r="AZ794" s="5" t="b">
        <f>OR(LEN(Spreadsheet!U1004)=0,AND(LEN(Spreadsheet!U1004)&gt;0,LEN(Spreadsheet!U1004)&lt;=50))</f>
        <v>1</v>
      </c>
      <c r="BA794" s="5" t="b">
        <f>OR(AND(ISBLANK(Spreadsheet!C1004),LEN(Spreadsheet!V1004)=0),AND(NOT(ISBLANK(Spreadsheet!C1004)),LEN(Spreadsheet!V1004)&gt;0,LEN(Spreadsheet!V1004)&lt;=50))</f>
        <v>1</v>
      </c>
      <c r="BB794" s="5" t="b">
        <f t="array" ref="BB794">IF(AND(ISBLANK(Spreadsheet!C1004),LEN(Spreadsheet!W1004)=0),TRUE,ISNUMBER(MATCH(TRUE,EXACT(Spreadsheet!W1004,States),0)))</f>
        <v>1</v>
      </c>
      <c r="BC794" s="5" t="b">
        <f>OR(AND(ISBLANK(Spreadsheet!C1004),LEN(Spreadsheet!X1004)=0),AND(NOT(ISBLANK(Spreadsheet!C1004)),LEN(Spreadsheet!X1004)&gt;0,LEN(Spreadsheet!X1004)=5,ISNUMBER(VALUE(Spreadsheet!X1004))))</f>
        <v>1</v>
      </c>
      <c r="BD794" s="5" t="b">
        <f>OR(ISBLANK(Spreadsheet!Z1004),LEN(Spreadsheet!Z1004)&lt;=50)</f>
        <v>1</v>
      </c>
      <c r="BE794" s="5" t="b">
        <f>ISBLANK(Spreadsheet!AA1004)</f>
        <v>1</v>
      </c>
      <c r="BF794" s="5" t="b">
        <f>ISBLANK(Spreadsheet!AB1004)</f>
        <v>1</v>
      </c>
      <c r="BG794" s="5" t="b">
        <f>IF(ISERROR(DATEVALUE(TEXT(Spreadsheet!AC1004,"mm/dd/yyyy")) &gt; DATEVALUE(TEXT(Spreadsheet!J1004,"mm/dd/yyyy"))),IF(OR(AND(ISBLANK(Spreadsheet!AC1004),ISBLANK(Spreadsheet!C1004)),AND(NOT(ISBLANK(Spreadsheet!C1004)),ISBLANK(Spreadsheet!AC1004),NOT(ISBLANK(Spreadsheet!D1004)))),TRUE,FALSE),IF(DATEVALUE(TEXT(Spreadsheet!AC1004,"mm/dd/yyyy")) &gt; DATEVALUE(TEXT(Spreadsheet!J1004,"mm/dd/yyyy")),TRUE,FALSE))</f>
        <v>1</v>
      </c>
      <c r="BH794" s="5" t="b">
        <f>OR(AND(ISBLANK(Spreadsheet!C1004),ISBLANK(Spreadsheet!AE1004)),AND(NOT(ISBLANK(Spreadsheet!C1004)),NOT(ISBLANK(Spreadsheet!D1004)),ISBLANK(Spreadsheet!AE1004)),AND(NOT(ISBLANK(Spreadsheet!C1004)),ISBLANK(Spreadsheet!D1004),NOT(ISBLANK(Spreadsheet!AE1004)),LEN(Spreadsheet!AE1004)&lt;=100))</f>
        <v>1</v>
      </c>
      <c r="BI794" s="5" t="b">
        <f t="array" ref="BI794">IF(ISBLANK(Spreadsheet!AF1004),TRUE,ISNUMBER(MATCH(TRUE,EXACT(Spreadsheet!AF1004,CobraShortReasons),0)))</f>
        <v>1</v>
      </c>
      <c r="BJ794" s="5" t="b">
        <f ca="1">IF(ISERROR(DATEVALUE(TEXT(Spreadsheet!AG1004,"mm/dd/yyyy")) &gt; TODAY()),IF(ISBLANK(Spreadsheet!AG1004),TRUE,FALSE),IF(DATEVALUE(TEXT(Spreadsheet!AG1004,"mm/dd/yyyy")) &gt; TODAY(),FALSE,TRUE))</f>
        <v>1</v>
      </c>
      <c r="BK794" s="5" t="b">
        <f>OR(ISBLANK(Spreadsheet!AH1004),LEN(Spreadsheet!AH1004)&lt;=25)</f>
        <v>1</v>
      </c>
      <c r="BL794" s="5" t="b">
        <f t="array" aca="1" ref="BL794" ca="1">IF(ISBLANK(Spreadsheet!AI1004),TRUE,ISNUMBER(MATCH(TRUE,EXACT(Spreadsheet!AI1004,INDIRECT(Spreadsheet!$D$2)),0)))</f>
        <v>1</v>
      </c>
      <c r="BM794" s="5" t="b">
        <f t="array" aca="1" ref="BM794" ca="1">IF(ISBLANK(Spreadsheet!AJ1004),TRUE,ISNUMBER(MATCH(TRUE,EXACT(Spreadsheet!AJ1004,INDIRECT(Spreadsheet!BJ794)),0)))</f>
        <v>1</v>
      </c>
      <c r="BN794" s="5" t="b">
        <f t="array" ref="BN794">IF(ISBLANK(Spreadsheet!AK1004),TRUE,ISNUMBER(MATCH(TRUE,EXACT(Spreadsheet!AK1004,DentalPlans),0)))</f>
        <v>1</v>
      </c>
      <c r="BO794" s="5" t="b">
        <f t="array" aca="1" ref="BO794" ca="1">IF(ISBLANK(Spreadsheet!AL1004),TRUE,ISNUMBER(MATCH(TRUE,EXACT(Spreadsheet!AL1004,INDIRECT(Spreadsheet!BK794)),0)))</f>
        <v>1</v>
      </c>
      <c r="BP794" s="5" t="b">
        <f t="array" ref="BP794">IF(ISBLANK(Spreadsheet!AM1004),TRUE,ISNUMBER(MATCH(TRUE,EXACT(Spreadsheet!AM1004,VisionPlans),0)))</f>
        <v>1</v>
      </c>
      <c r="BQ794" s="5" t="b">
        <f t="array" aca="1" ref="BQ794" ca="1">IF(ISBLANK(Spreadsheet!AN1004),TRUE,ISNUMBER(MATCH(TRUE,EXACT(Spreadsheet!AN1004,INDIRECT(Spreadsheet!BL794)),0)))</f>
        <v>1</v>
      </c>
      <c r="BR794" s="5" t="b">
        <f t="array" ref="BR794">IF(ISBLANK(Spreadsheet!AO1004),TRUE,ISNUMBER(MATCH(TRUE,EXACT(Spreadsheet!AO1004,LifeBenefitClasses),0)))</f>
        <v>1</v>
      </c>
      <c r="BS794" s="5" t="b">
        <f>IF(OR(ISBLANK(Spreadsheet!AO1004), Spreadsheet!AO1004="Waive"),IF(ISBLANK(Spreadsheet!AP1004),TRUE,FALSE),IF(OR(AND(NOT(ISBLANK(Spreadsheet!AO1004)),ISBLANK(Spreadsheet!AP1004)),NOT(ISNUMBER(VALUE(Spreadsheet!AP1004)))),FALSE,IF(OR(AND(Spreadsheet!AP1004&lt;6,MOD(Spreadsheet!AP1004*10,5)=0), MOD(Spreadsheet!AP1004,5000)=0),TRUE,FALSE)))</f>
        <v>1</v>
      </c>
      <c r="BT794" s="5" t="b">
        <f t="array" ref="BT794">IF(ISBLANK(Spreadsheet!AQ1004),TRUE,ISNUMBER(MATCH(TRUE,EXACT(Spreadsheet!AQ1004,EnrollWaive),0)))</f>
        <v>1</v>
      </c>
      <c r="BU794" s="5" t="b">
        <f t="array" ref="BU794">IF(ISBLANK(Spreadsheet!AR1004),TRUE,ISNUMBER(MATCH(TRUE,EXACT(Spreadsheet!AR1004,LifeBenefitClasses),0)))</f>
        <v>1</v>
      </c>
      <c r="BV794" s="5" t="b">
        <f>IF(OR(ISBLANK(Spreadsheet!AR1004), Spreadsheet!AR1004="Waive"),IF(ISBLANK(Spreadsheet!AS1004),TRUE,FALSE),IF(OR(AND(NOT(ISBLANK(Spreadsheet!AR1004)),ISBLANK(Spreadsheet!AS1004)),NOT(ISNUMBER(VALUE(Spreadsheet!AS1004)))),FALSE,IF(OR(AND(Spreadsheet!AS1004&lt;6,MOD(Spreadsheet!AS1004*10,5)=0), MOD(Spreadsheet!AS1004,10000)=0),TRUE,FALSE)))</f>
        <v>1</v>
      </c>
      <c r="BW794" s="5" t="b">
        <f t="array" ref="BW794">IF(ISBLANK(Spreadsheet!AT1004),TRUE,ISNUMBER(MATCH(TRUE,EXACT(Spreadsheet!AT1004,LifeBenefitClasses),0)))</f>
        <v>1</v>
      </c>
      <c r="BX794" s="5" t="b">
        <f>IF(OR(ISBLANK(Spreadsheet!AT1004), Spreadsheet!AT1004="Waive"),IF(ISBLANK(Spreadsheet!AU1004),TRUE,FALSE),IF(OR(AND(NOT(ISBLANK(Spreadsheet!AT1004)),ISBLANK(Spreadsheet!AU1004)),NOT(ISNUMBER(VALUE(Spreadsheet!AU1004)))),FALSE,IF(AND(NOT(OR(ISBLANK(Spreadsheet!AT1004),Spreadsheet!AT1004="Waive")),NOT(OR(ISBLANK(Spreadsheet!AR1004),Spreadsheet!AR1004="Waive")),MOD(Spreadsheet!AU1004,5000)=0, Spreadsheet!AU1004&lt;=(Spreadsheet!AS1004*0.5)),TRUE,FALSE)))</f>
        <v>1</v>
      </c>
      <c r="BY794" s="5" t="b">
        <f t="array" ref="BY794">IF(ISBLANK(Spreadsheet!AV1004),TRUE,ISNUMBER(MATCH(TRUE,EXACT(Spreadsheet!AV1004,EnrollWaive),0)))</f>
        <v>1</v>
      </c>
      <c r="BZ794" s="5" t="b">
        <f t="array" ref="BZ794">IF(ISBLANK(Spreadsheet!AW1004),TRUE,ISNUMBER(MATCH(TRUE,EXACT(Spreadsheet!AW1004,LifeBenefitClasses),0)))</f>
        <v>1</v>
      </c>
      <c r="CA794" s="5" t="b">
        <f t="array" ref="CA794">IF(ISBLANK(Spreadsheet!AX1004),TRUE,ISNUMBER(MATCH(TRUE,EXACT(Spreadsheet!AX1004,LifeBenefitClasses),0)))</f>
        <v>1</v>
      </c>
      <c r="CB794" s="5" t="b">
        <f t="array" ref="CB794">IF(ISBLANK(Spreadsheet!AY1004),TRUE,ISNUMBER(MATCH(TRUE,EXACT(Spreadsheet!AY1004,LifeBenefitClasses),0)))</f>
        <v>1</v>
      </c>
      <c r="CC794" s="5" t="b">
        <f t="array" ref="CC794">IF(ISBLANK(Spreadsheet!AZ1004),TRUE,ISNUMBER(MATCH(TRUE,EXACT(Spreadsheet!AZ1004,LifeBenefitClasses),0)))</f>
        <v>1</v>
      </c>
      <c r="CD794" s="5" t="b">
        <f t="array" ref="CD794">IF(ISBLANK(Spreadsheet!BA1004),TRUE,ISNUMBER(MATCH(TRUE,EXACT(Spreadsheet!BA1004,LifeBenefitClasses),0)))</f>
        <v>1</v>
      </c>
      <c r="CE794" s="5" t="b">
        <f>IF(OR(ISBLANK(Spreadsheet!BA1004), Spreadsheet!BA1004="Waive"),IF(ISBLANK(Spreadsheet!BB1004),TRUE,FALSE),IF(OR(AND(NOT(ISBLANK(Spreadsheet!BA1004)),ISBLANK(Spreadsheet!BB1004)),NOT(ISNUMBER(VALUE(Spreadsheet!BB1004))),ISBLANK(Spreadsheet!BC1004),NOT(ISNUMBER(VALUE(Spreadsheet!BC1004)))),FALSE,IF(AND(Spreadsheet!BB1004&gt;=50000,Spreadsheet!BB1004&lt;=250000,MOD(Spreadsheet!BB1004,10000)=0,Spreadsheet!BB1004&lt;=(10*Spreadsheet!BC1004)),TRUE,FALSE)))</f>
        <v>1</v>
      </c>
      <c r="CF794" s="5" t="b">
        <f>IF(NOT(ISBLANK(Spreadsheet!BC794)),AND(ISNUMBER(VALUE(Spreadsheet!BC794)),Spreadsheet!BC794&gt;0),AND(OR(ISBLANK(Spreadsheet!AO794),Spreadsheet!AO794="Waive",AND(NOT(OR(ISBLANK(Spreadsheet!AO794),Spreadsheet!AO794="Waive")),Spreadsheet!AP794&gt;=6)),OR(ISBLANK(Spreadsheet!AR794),AND(NOT(OR(ISBLANK(Spreadsheet!AR794),Spreadsheet!AR794="Waive")),Spreadsheet!AS794&gt;=6)),OR(ISBLANK(Spreadsheet!AW794)),OR(ISBLANK(Spreadsheet!AX794)),OR(ISBLANK(Spreadsheet!AY794)),OR(ISBLANK(Spreadsheet!AZ794)),OR(ISBLANK(Spreadsheet!BA794),Spreadsheet!BA794="Waive")))</f>
        <v>1</v>
      </c>
      <c r="CG794" s="5" t="b">
        <f t="shared" ca="1" si="61"/>
        <v>1</v>
      </c>
    </row>
    <row r="795" spans="8:85" x14ac:dyDescent="0.3">
      <c r="H795" s="5">
        <f t="shared" ca="1" si="58"/>
        <v>2</v>
      </c>
      <c r="I795" s="5" t="str">
        <f t="shared" ca="1" si="59"/>
        <v/>
      </c>
      <c r="J795" s="5" t="str">
        <f>IF(AND(NOT(ISBLANK(Spreadsheet!C1005)),ISBLANK(Spreadsheet!D1005)),Spreadsheet!F1005&amp;" "&amp;Spreadsheet!H1005,"")</f>
        <v/>
      </c>
      <c r="K795" s="5">
        <f>IF(AND(NOT(ISBLANK(Spreadsheet!C1005)),ISBLANK(Spreadsheet!D1005)),COUNTIFS(Spreadsheet!E$786:E1006,"=Child",Spreadsheet!C$786:C1006, "="&amp;Spreadsheet!C1005) + COUNTIFS(Spreadsheet!E$786:E1006,"=Step-child",Spreadsheet!C$786:C1006, "="&amp;Spreadsheet!C1005),0)</f>
        <v>0</v>
      </c>
      <c r="L795" s="5">
        <f>IF(NOT(ISBLANK(J795)),COUNTIFS(Spreadsheet!E$786:E1006,"=Wife",Spreadsheet!C$786:C1006, "="&amp;Spreadsheet!C1005) + COUNTIFS(Spreadsheet!E$786:E1006,"=Husband",Spreadsheet!C$786:C1006, "="&amp;Spreadsheet!C1005),0)</f>
        <v>0</v>
      </c>
      <c r="M795" s="5">
        <f>IF(NOT(ISBLANK(Spreadsheet!AJ1005)),VLOOKUP(Spreadsheet!AJ1005,'Drop Downs'!$P$2:$R$16,3,FALSE),0)</f>
        <v>0</v>
      </c>
      <c r="N795" s="5">
        <f>IF(NOT(ISBLANK(Spreadsheet!AJ1005)), VLOOKUP(Spreadsheet!AJ1005,'Drop Downs'!$P$2:$R$16,2,FALSE),0)</f>
        <v>0</v>
      </c>
      <c r="O795" s="5">
        <f>IF(NOT(ISBLANK(Spreadsheet!AL1005)),VLOOKUP(Spreadsheet!AL1005,'Drop Downs'!$P$2:$R$16,3,FALSE), 0)</f>
        <v>0</v>
      </c>
      <c r="P795" s="5">
        <f>IF(NOT(ISBLANK(Spreadsheet!AL1005)),VLOOKUP(Spreadsheet!AL1005,'Drop Downs'!$P$2:$R$16,2,FALSE),0)</f>
        <v>0</v>
      </c>
      <c r="Q795" s="5">
        <f>IF(NOT(ISBLANK(Spreadsheet!AN1005)),VLOOKUP(Spreadsheet!AN1005,'Drop Downs'!$P$2:$R$16,3,FALSE),0)</f>
        <v>0</v>
      </c>
      <c r="R795" s="5">
        <f>IF(NOT(ISBLANK(Spreadsheet!AN1005)),VLOOKUP(Spreadsheet!AN1005,'Drop Downs'!$P$2:$R$16,2,FALSE),0)</f>
        <v>0</v>
      </c>
      <c r="S795" s="5" t="str">
        <f>IF(OR(M795&gt;K795,N795&gt;L795,O795&gt;K795, Q795&gt;K795,N795&gt;L795, P795&gt;L795, R795&gt;L795),"Member currently has a coverage election over what he/she needs.  Please add more dependents or adjust the coverage election.","")&amp;(IF(AND(NOT(ISBLANK(Spreadsheet!C1005)),NOT(ISBLANK(Spreadsheet!D1005)),ISBLANK(Spreadsheet!E1005)),"Dependent lacks a relationship to member.Please select one from the drop-down.",""))</f>
        <v/>
      </c>
      <c r="T795" s="5" t="b">
        <f t="shared" si="60"/>
        <v>1</v>
      </c>
      <c r="U795" s="5" t="b">
        <f>OR(ISBLANK(Spreadsheet!C1005),IF(NOT(ISBLANK(Spreadsheet!D1005)),NOT(ISBLANK(Spreadsheet!E1005)),TRUE))</f>
        <v>1</v>
      </c>
      <c r="V795" s="5" t="b">
        <f>OR(ISBLANK(Spreadsheet!C1005), NOT(ISBLANK(Spreadsheet!I1005)))</f>
        <v>1</v>
      </c>
      <c r="W795" s="5" t="b">
        <f>OR(ISBLANK(Spreadsheet!D1005),NOT(ISBLANK(Spreadsheet!C1005)))</f>
        <v>1</v>
      </c>
      <c r="X795" s="155" t="str">
        <f>REPT("0",MIN(FIND({1,2,3,4,5,6,7,8,9},Spreadsheet!C1005&amp;"123456789"))-1)&amp;IF(ISBLANK(Spreadsheet!C1005),"",SUMPRODUCT(MID(0&amp;Spreadsheet!C1005,LARGE(INDEX(ISNUMBER(--MID(Spreadsheet!C1005,ROW($1:$225),1))*
 ROW($1:$225),0),ROW($1:$225))+1,1)*10^ROW($1:$225)/10))</f>
        <v/>
      </c>
      <c r="Y795" s="5" t="b">
        <f>IF(NOT(ISBLANK(Spreadsheet!C1005)),IF(AND(ISNUMBER(VALUE(Spreadsheet!C1005)), LEN(Spreadsheet!C1005)=9),TRUE,FALSE),TRUE)</f>
        <v>1</v>
      </c>
      <c r="Z795" s="155" t="str">
        <f>REPT("0",MIN(FIND({1,2,3,4,5,6,7,8,9},Spreadsheet!D1005&amp;"123456789"))-1)&amp;IF(ISBLANK(Spreadsheet!D1005),"",SUMPRODUCT(MID(0&amp;Spreadsheet!D1005,LARGE(INDEX(ISNUMBER(--MID(Spreadsheet!D1005,ROW($1:$225),1))*
 ROW($1:$225),0),ROW($1:$225))+1,1)*10^ROW($1:$225)/10))</f>
        <v/>
      </c>
      <c r="AA795" s="5" t="b">
        <f>IF(AND(NOT(ISBLANK(Spreadsheet!D1005)),NOT(ISBLANK(Spreadsheet!C1005))),IF(AND(ISNUMBER(VALUE(Spreadsheet!D1005)), LEN(Spreadsheet!D1005)=9),TRUE,FALSE),IF(AND(NOT(ISBLANK(Spreadsheet!D1005)),ISBLANK(Spreadsheet!C1005)),FALSE,TRUE))</f>
        <v>1</v>
      </c>
      <c r="AB795" s="5" t="b">
        <f>OR(ISBLANK(Spreadsheet!Y795),IF(NOT(ISBLANK(Spreadsheet!Y795)),LEN(Spreadsheet!Y795)=10,ISNUMBER(VALUE(Spreadsheet!Y795))))</f>
        <v>1</v>
      </c>
      <c r="AC795" s="5" t="b">
        <f>OR(ISBLANK(Spreadsheet!AI1005), AND(NOT(ISBLANK(Spreadsheet!AJ1005)), NOT(ISNUMBER(SEARCH("Waive",Spreadsheet!AJ1005)))))</f>
        <v>1</v>
      </c>
      <c r="AD795" s="5" t="b">
        <f>OR(ISBLANK(Spreadsheet!AK1005), AND(NOT(ISBLANK(Spreadsheet!AL1005)), NOT(ISNUMBER(SEARCH("Waive",Spreadsheet!AL1005)))))</f>
        <v>1</v>
      </c>
      <c r="AE795" s="5" t="b">
        <f>OR(ISBLANK(Spreadsheet!AM1005), AND(NOT(ISBLANK(Spreadsheet!AN1005)), NOT(ISNUMBER(SEARCH("Waive", Spreadsheet!AN1005)))))</f>
        <v>1</v>
      </c>
      <c r="AF795" s="5" t="b">
        <f>OR(ISBLANK(Spreadsheet!C1005), NOT(ISBLANK(Spreadsheet!D1005)),NOT(ISBLANK(Spreadsheet!L1005)))</f>
        <v>1</v>
      </c>
      <c r="AG795" s="5" t="b">
        <f>IF(AND(NOT(ISBLANK(Spreadsheet!C1005)), NOT(ISBLANK(Spreadsheet!D1005)),Spreadsheet!C1005&lt;&gt;Spreadsheet!D1005),IF(ISERROR(VLOOKUP(Spreadsheet!C1005, Spreadsheet!$C$6:'Spreadsheet'!$C1004,1,FALSE)), FALSE, TRUE),TRUE)</f>
        <v>1</v>
      </c>
      <c r="AH795" s="5" t="b">
        <f>Spreadsheet!$B$2=Spreadsheet!AD795</f>
        <v>1</v>
      </c>
      <c r="AI795" s="5" t="b">
        <f>IF(ISBLANK(Spreadsheet!G1005),TRUE,IF(OR(LEN(Spreadsheet!G1005)&gt;1,ISNUMBER(VALUE(Spreadsheet!G1005))),FALSE,TRUE))</f>
        <v>1</v>
      </c>
      <c r="AJ795" s="5" t="b">
        <f>OR(ISBLANK(Spreadsheet!C1005), NOT(ISBLANK(Spreadsheet!B1005)), NOT(ISBLANK(Spreadsheet!D1005)))</f>
        <v>1</v>
      </c>
      <c r="AK795" s="5" t="b">
        <f t="array" ref="AK795">IF(OR(AND(ISBLANK(Spreadsheet!E1005),ISBLANK(Spreadsheet!D1005),NOT(ISBLANK(Spreadsheet!C1005))),AND(ISBLANK(Spreadsheet!E1005),ISBLANK(Spreadsheet!D1005),ISBLANK(Spreadsheet!C1005))),TRUE,ISNUMBER(MATCH(TRUE,EXACT(Spreadsheet!E1005,Relationships),0)))</f>
        <v>1</v>
      </c>
      <c r="AL795" s="5" t="b">
        <f>IF(NOT(ISBLANK(Spreadsheet!C1005)),IF(OR(ISBLANK(Spreadsheet!F1005),LEN(Spreadsheet!F1005)&gt;40),FALSE,TRUE),TRUE)</f>
        <v>1</v>
      </c>
      <c r="AM795" s="5" t="b">
        <f>IF(NOT(ISBLANK(Spreadsheet!C1005)),IF(OR(ISBLANK(Spreadsheet!H1005),LEN(Spreadsheet!H1005)&gt;40),FALSE,TRUE),TRUE)</f>
        <v>1</v>
      </c>
      <c r="AN795" s="5" t="b">
        <f t="array" ref="AN795">IF(ISBLANK(Spreadsheet!I1005),TRUE,ISNUMBER(MATCH(TRUE,EXACT(Spreadsheet!I1005,GenderValues),0)))</f>
        <v>1</v>
      </c>
      <c r="AO795" s="5" t="b">
        <f ca="1">IF(ISERROR(DATEVALUE(TEXT(Spreadsheet!J1005,"mm/dd/yyyy")) &gt; TODAY()),IF(AND(ISBLANK(Spreadsheet!J1005),ISBLANK(Spreadsheet!C1005)),TRUE,FALSE),IF(DATEVALUE(TEXT(Spreadsheet!J1005,"mm/dd/yyyy")) &gt; TODAY(),FALSE,TRUE))</f>
        <v>1</v>
      </c>
      <c r="AP795" s="5" t="b">
        <f>OR(ISBLANK(Spreadsheet!K1005),LEN(Spreadsheet!K1005)&lt;=100)</f>
        <v>1</v>
      </c>
      <c r="AQ795" s="5" t="b">
        <f t="array" ref="AQ795">IF(OR(AND(ISBLANK(Spreadsheet!L1005),ISBLANK(Spreadsheet!C1005)),AND(NOT(ISBLANK(Spreadsheet!C1005)),NOT(ISBLANK(Spreadsheet!D1005)))),TRUE,ISNUMBER(MATCH(TRUE,EXACT(Spreadsheet!L1005,MaritalStatus),0)))</f>
        <v>1</v>
      </c>
      <c r="AR795" s="5" t="b">
        <f ca="1">IF(ISERROR(DATEVALUE(TEXT(Spreadsheet!M1005,"mm/dd/yyyy")) &gt; TODAY()),IF(ISBLANK(Spreadsheet!M1005),TRUE,FALSE),IF(DATEVALUE(TEXT(Spreadsheet!M1005,"mm/dd/yyyy")) &gt; TODAY(),FALSE,TRUE))</f>
        <v>1</v>
      </c>
      <c r="AS795" s="5" t="b">
        <f>OR(ISBLANK(Spreadsheet!N1005),LEN(Spreadsheet!N1005)&lt;=100)</f>
        <v>1</v>
      </c>
      <c r="AT795" s="5" t="b">
        <f>OR(ISBLANK(Spreadsheet!O1005),UPPER(Spreadsheet!O1005)="YES")</f>
        <v>1</v>
      </c>
      <c r="AU795" s="5" t="b">
        <f>OR(ISBLANK(Spreadsheet!P1005),UPPER(Spreadsheet!P1005)="YES")</f>
        <v>1</v>
      </c>
      <c r="AV795" s="5" t="b">
        <f t="array" ref="AV795">IF(ISBLANK(Spreadsheet!Q1005),TRUE,ISNUMBER(MATCH(TRUE,EXACT(Spreadsheet!Q1005,OnGroupsPriorIns),0)))</f>
        <v>1</v>
      </c>
      <c r="AW795" s="5" t="b">
        <f>OR(ISBLANK(Spreadsheet!R1005),UPPER(Spreadsheet!R1005)="YES")</f>
        <v>1</v>
      </c>
      <c r="AX795" s="5" t="b">
        <f>OR(ISBLANK(Spreadsheet!S1005),UPPER(Spreadsheet!S1005)="YES")</f>
        <v>1</v>
      </c>
      <c r="AY795" s="5" t="b">
        <f>OR(AND(ISBLANK(Spreadsheet!C1005),LEN(Spreadsheet!T1005)=0),AND(NOT(ISBLANK(Spreadsheet!C1005)),LEN(Spreadsheet!T1005)&gt;0,LEN(Spreadsheet!T1005)&lt;=50))</f>
        <v>1</v>
      </c>
      <c r="AZ795" s="5" t="b">
        <f>OR(LEN(Spreadsheet!U1005)=0,AND(LEN(Spreadsheet!U1005)&gt;0,LEN(Spreadsheet!U1005)&lt;=50))</f>
        <v>1</v>
      </c>
      <c r="BA795" s="5" t="b">
        <f>OR(AND(ISBLANK(Spreadsheet!C1005),LEN(Spreadsheet!V1005)=0),AND(NOT(ISBLANK(Spreadsheet!C1005)),LEN(Spreadsheet!V1005)&gt;0,LEN(Spreadsheet!V1005)&lt;=50))</f>
        <v>1</v>
      </c>
      <c r="BB795" s="5" t="b">
        <f t="array" ref="BB795">IF(AND(ISBLANK(Spreadsheet!C1005),LEN(Spreadsheet!W1005)=0),TRUE,ISNUMBER(MATCH(TRUE,EXACT(Spreadsheet!W1005,States),0)))</f>
        <v>1</v>
      </c>
      <c r="BC795" s="5" t="b">
        <f>OR(AND(ISBLANK(Spreadsheet!C1005),LEN(Spreadsheet!X1005)=0),AND(NOT(ISBLANK(Spreadsheet!C1005)),LEN(Spreadsheet!X1005)&gt;0,LEN(Spreadsheet!X1005)=5,ISNUMBER(VALUE(Spreadsheet!X1005))))</f>
        <v>1</v>
      </c>
      <c r="BD795" s="5" t="b">
        <f>OR(ISBLANK(Spreadsheet!Z1005),LEN(Spreadsheet!Z1005)&lt;=50)</f>
        <v>1</v>
      </c>
      <c r="BE795" s="5" t="b">
        <f>ISBLANK(Spreadsheet!AA1005)</f>
        <v>1</v>
      </c>
      <c r="BF795" s="5" t="b">
        <f>ISBLANK(Spreadsheet!AB1005)</f>
        <v>1</v>
      </c>
      <c r="BG795" s="5" t="b">
        <f>IF(ISERROR(DATEVALUE(TEXT(Spreadsheet!AC1005,"mm/dd/yyyy")) &gt; DATEVALUE(TEXT(Spreadsheet!J1005,"mm/dd/yyyy"))),IF(OR(AND(ISBLANK(Spreadsheet!AC1005),ISBLANK(Spreadsheet!C1005)),AND(NOT(ISBLANK(Spreadsheet!C1005)),ISBLANK(Spreadsheet!AC1005),NOT(ISBLANK(Spreadsheet!D1005)))),TRUE,FALSE),IF(DATEVALUE(TEXT(Spreadsheet!AC1005,"mm/dd/yyyy")) &gt; DATEVALUE(TEXT(Spreadsheet!J1005,"mm/dd/yyyy")),TRUE,FALSE))</f>
        <v>1</v>
      </c>
      <c r="BH795" s="5" t="b">
        <f>OR(AND(ISBLANK(Spreadsheet!C1005),ISBLANK(Spreadsheet!AE1005)),AND(NOT(ISBLANK(Spreadsheet!C1005)),NOT(ISBLANK(Spreadsheet!D1005)),ISBLANK(Spreadsheet!AE1005)),AND(NOT(ISBLANK(Spreadsheet!C1005)),ISBLANK(Spreadsheet!D1005),NOT(ISBLANK(Spreadsheet!AE1005)),LEN(Spreadsheet!AE1005)&lt;=100))</f>
        <v>1</v>
      </c>
      <c r="BI795" s="5" t="b">
        <f t="array" ref="BI795">IF(ISBLANK(Spreadsheet!AF1005),TRUE,ISNUMBER(MATCH(TRUE,EXACT(Spreadsheet!AF1005,CobraShortReasons),0)))</f>
        <v>1</v>
      </c>
      <c r="BJ795" s="5" t="b">
        <f ca="1">IF(ISERROR(DATEVALUE(TEXT(Spreadsheet!AG1005,"mm/dd/yyyy")) &gt; TODAY()),IF(ISBLANK(Spreadsheet!AG1005),TRUE,FALSE),IF(DATEVALUE(TEXT(Spreadsheet!AG1005,"mm/dd/yyyy")) &gt; TODAY(),FALSE,TRUE))</f>
        <v>1</v>
      </c>
      <c r="BK795" s="5" t="b">
        <f>OR(ISBLANK(Spreadsheet!AH1005),LEN(Spreadsheet!AH1005)&lt;=25)</f>
        <v>1</v>
      </c>
      <c r="BL795" s="5" t="b">
        <f t="array" aca="1" ref="BL795" ca="1">IF(ISBLANK(Spreadsheet!AI1005),TRUE,ISNUMBER(MATCH(TRUE,EXACT(Spreadsheet!AI1005,INDIRECT(Spreadsheet!$D$2)),0)))</f>
        <v>1</v>
      </c>
      <c r="BM795" s="5" t="b">
        <f t="array" aca="1" ref="BM795" ca="1">IF(ISBLANK(Spreadsheet!AJ1005),TRUE,ISNUMBER(MATCH(TRUE,EXACT(Spreadsheet!AJ1005,INDIRECT(Spreadsheet!BJ795)),0)))</f>
        <v>1</v>
      </c>
      <c r="BN795" s="5" t="b">
        <f t="array" ref="BN795">IF(ISBLANK(Spreadsheet!AK1005),TRUE,ISNUMBER(MATCH(TRUE,EXACT(Spreadsheet!AK1005,DentalPlans),0)))</f>
        <v>1</v>
      </c>
      <c r="BO795" s="5" t="b">
        <f t="array" aca="1" ref="BO795" ca="1">IF(ISBLANK(Spreadsheet!AL1005),TRUE,ISNUMBER(MATCH(TRUE,EXACT(Spreadsheet!AL1005,INDIRECT(Spreadsheet!BK795)),0)))</f>
        <v>1</v>
      </c>
      <c r="BP795" s="5" t="b">
        <f t="array" ref="BP795">IF(ISBLANK(Spreadsheet!AM1005),TRUE,ISNUMBER(MATCH(TRUE,EXACT(Spreadsheet!AM1005,VisionPlans),0)))</f>
        <v>1</v>
      </c>
      <c r="BQ795" s="5" t="b">
        <f t="array" aca="1" ref="BQ795" ca="1">IF(ISBLANK(Spreadsheet!AN1005),TRUE,ISNUMBER(MATCH(TRUE,EXACT(Spreadsheet!AN1005,INDIRECT(Spreadsheet!BL795)),0)))</f>
        <v>1</v>
      </c>
      <c r="BR795" s="5" t="b">
        <f t="array" ref="BR795">IF(ISBLANK(Spreadsheet!AO1005),TRUE,ISNUMBER(MATCH(TRUE,EXACT(Spreadsheet!AO1005,LifeBenefitClasses),0)))</f>
        <v>1</v>
      </c>
      <c r="BS795" s="5" t="b">
        <f>IF(OR(ISBLANK(Spreadsheet!AO1005), Spreadsheet!AO1005="Waive"),IF(ISBLANK(Spreadsheet!AP1005),TRUE,FALSE),IF(OR(AND(NOT(ISBLANK(Spreadsheet!AO1005)),ISBLANK(Spreadsheet!AP1005)),NOT(ISNUMBER(VALUE(Spreadsheet!AP1005)))),FALSE,IF(OR(AND(Spreadsheet!AP1005&lt;6,MOD(Spreadsheet!AP1005*10,5)=0), MOD(Spreadsheet!AP1005,5000)=0),TRUE,FALSE)))</f>
        <v>1</v>
      </c>
      <c r="BT795" s="5" t="b">
        <f t="array" ref="BT795">IF(ISBLANK(Spreadsheet!AQ1005),TRUE,ISNUMBER(MATCH(TRUE,EXACT(Spreadsheet!AQ1005,EnrollWaive),0)))</f>
        <v>1</v>
      </c>
      <c r="BU795" s="5" t="b">
        <f t="array" ref="BU795">IF(ISBLANK(Spreadsheet!AR1005),TRUE,ISNUMBER(MATCH(TRUE,EXACT(Spreadsheet!AR1005,LifeBenefitClasses),0)))</f>
        <v>1</v>
      </c>
      <c r="BV795" s="5" t="b">
        <f>IF(OR(ISBLANK(Spreadsheet!AR1005), Spreadsheet!AR1005="Waive"),IF(ISBLANK(Spreadsheet!AS1005),TRUE,FALSE),IF(OR(AND(NOT(ISBLANK(Spreadsheet!AR1005)),ISBLANK(Spreadsheet!AS1005)),NOT(ISNUMBER(VALUE(Spreadsheet!AS1005)))),FALSE,IF(OR(AND(Spreadsheet!AS1005&lt;6,MOD(Spreadsheet!AS1005*10,5)=0), MOD(Spreadsheet!AS1005,10000)=0),TRUE,FALSE)))</f>
        <v>1</v>
      </c>
      <c r="BW795" s="5" t="b">
        <f t="array" ref="BW795">IF(ISBLANK(Spreadsheet!AT1005),TRUE,ISNUMBER(MATCH(TRUE,EXACT(Spreadsheet!AT1005,LifeBenefitClasses),0)))</f>
        <v>1</v>
      </c>
      <c r="BX795" s="5" t="b">
        <f>IF(OR(ISBLANK(Spreadsheet!AT1005), Spreadsheet!AT1005="Waive"),IF(ISBLANK(Spreadsheet!AU1005),TRUE,FALSE),IF(OR(AND(NOT(ISBLANK(Spreadsheet!AT1005)),ISBLANK(Spreadsheet!AU1005)),NOT(ISNUMBER(VALUE(Spreadsheet!AU1005)))),FALSE,IF(AND(NOT(OR(ISBLANK(Spreadsheet!AT1005),Spreadsheet!AT1005="Waive")),NOT(OR(ISBLANK(Spreadsheet!AR1005),Spreadsheet!AR1005="Waive")),MOD(Spreadsheet!AU1005,5000)=0, Spreadsheet!AU1005&lt;=(Spreadsheet!AS1005*0.5)),TRUE,FALSE)))</f>
        <v>1</v>
      </c>
      <c r="BY795" s="5" t="b">
        <f t="array" ref="BY795">IF(ISBLANK(Spreadsheet!AV1005),TRUE,ISNUMBER(MATCH(TRUE,EXACT(Spreadsheet!AV1005,EnrollWaive),0)))</f>
        <v>1</v>
      </c>
      <c r="BZ795" s="5" t="b">
        <f t="array" ref="BZ795">IF(ISBLANK(Spreadsheet!AW1005),TRUE,ISNUMBER(MATCH(TRUE,EXACT(Spreadsheet!AW1005,LifeBenefitClasses),0)))</f>
        <v>1</v>
      </c>
      <c r="CA795" s="5" t="b">
        <f t="array" ref="CA795">IF(ISBLANK(Spreadsheet!AX1005),TRUE,ISNUMBER(MATCH(TRUE,EXACT(Spreadsheet!AX1005,LifeBenefitClasses),0)))</f>
        <v>1</v>
      </c>
      <c r="CB795" s="5" t="b">
        <f t="array" ref="CB795">IF(ISBLANK(Spreadsheet!AY1005),TRUE,ISNUMBER(MATCH(TRUE,EXACT(Spreadsheet!AY1005,LifeBenefitClasses),0)))</f>
        <v>1</v>
      </c>
      <c r="CC795" s="5" t="b">
        <f t="array" ref="CC795">IF(ISBLANK(Spreadsheet!AZ1005),TRUE,ISNUMBER(MATCH(TRUE,EXACT(Spreadsheet!AZ1005,LifeBenefitClasses),0)))</f>
        <v>1</v>
      </c>
      <c r="CD795" s="5" t="b">
        <f t="array" ref="CD795">IF(ISBLANK(Spreadsheet!BA1005),TRUE,ISNUMBER(MATCH(TRUE,EXACT(Spreadsheet!BA1005,LifeBenefitClasses),0)))</f>
        <v>1</v>
      </c>
      <c r="CE795" s="5" t="b">
        <f>IF(OR(ISBLANK(Spreadsheet!BA1005), Spreadsheet!BA1005="Waive"),IF(ISBLANK(Spreadsheet!BB1005),TRUE,FALSE),IF(OR(AND(NOT(ISBLANK(Spreadsheet!BA1005)),ISBLANK(Spreadsheet!BB1005)),NOT(ISNUMBER(VALUE(Spreadsheet!BB1005))),ISBLANK(Spreadsheet!BC1005),NOT(ISNUMBER(VALUE(Spreadsheet!BC1005)))),FALSE,IF(AND(Spreadsheet!BB1005&gt;=50000,Spreadsheet!BB1005&lt;=250000,MOD(Spreadsheet!BB1005,10000)=0,Spreadsheet!BB1005&lt;=(10*Spreadsheet!BC1005)),TRUE,FALSE)))</f>
        <v>1</v>
      </c>
      <c r="CF795" s="5" t="b">
        <f>IF(NOT(ISBLANK(Spreadsheet!BC795)),AND(ISNUMBER(VALUE(Spreadsheet!BC795)),Spreadsheet!BC795&gt;0),AND(OR(ISBLANK(Spreadsheet!AO795),Spreadsheet!AO795="Waive",AND(NOT(OR(ISBLANK(Spreadsheet!AO795),Spreadsheet!AO795="Waive")),Spreadsheet!AP795&gt;=6)),OR(ISBLANK(Spreadsheet!AR795),AND(NOT(OR(ISBLANK(Spreadsheet!AR795),Spreadsheet!AR795="Waive")),Spreadsheet!AS795&gt;=6)),OR(ISBLANK(Spreadsheet!AW795)),OR(ISBLANK(Spreadsheet!AX795)),OR(ISBLANK(Spreadsheet!AY795)),OR(ISBLANK(Spreadsheet!AZ795)),OR(ISBLANK(Spreadsheet!BA795),Spreadsheet!BA795="Waive")))</f>
        <v>1</v>
      </c>
      <c r="CG795" s="5" t="b">
        <f t="shared" ca="1" si="61"/>
        <v>1</v>
      </c>
    </row>
    <row r="796" spans="8:85" x14ac:dyDescent="0.3">
      <c r="H796" s="5">
        <f t="shared" ca="1" si="58"/>
        <v>2</v>
      </c>
      <c r="I796" s="5" t="str">
        <f t="shared" ca="1" si="59"/>
        <v/>
      </c>
      <c r="J796" s="5" t="str">
        <f>IF(AND(NOT(ISBLANK(Spreadsheet!C1006)),ISBLANK(Spreadsheet!D1006)),Spreadsheet!F1006&amp;" "&amp;Spreadsheet!H1006,"")</f>
        <v/>
      </c>
      <c r="K796" s="5">
        <f>IF(AND(NOT(ISBLANK(Spreadsheet!C1006)),ISBLANK(Spreadsheet!D1006)),COUNTIFS(Spreadsheet!E$786:E1007,"=Child",Spreadsheet!C$786:C1007, "="&amp;Spreadsheet!C1006) + COUNTIFS(Spreadsheet!E$786:E1007,"=Step-child",Spreadsheet!C$786:C1007, "="&amp;Spreadsheet!C1006),0)</f>
        <v>0</v>
      </c>
      <c r="L796" s="5">
        <f>IF(NOT(ISBLANK(J796)),COUNTIFS(Spreadsheet!E$786:E1007,"=Wife",Spreadsheet!C$786:C1007, "="&amp;Spreadsheet!C1006) + COUNTIFS(Spreadsheet!E$786:E1007,"=Husband",Spreadsheet!C$786:C1007, "="&amp;Spreadsheet!C1006),0)</f>
        <v>0</v>
      </c>
      <c r="M796" s="5">
        <f>IF(NOT(ISBLANK(Spreadsheet!AJ1006)),VLOOKUP(Spreadsheet!AJ1006,'Drop Downs'!$P$2:$R$16,3,FALSE),0)</f>
        <v>0</v>
      </c>
      <c r="N796" s="5">
        <f>IF(NOT(ISBLANK(Spreadsheet!AJ1006)), VLOOKUP(Spreadsheet!AJ1006,'Drop Downs'!$P$2:$R$16,2,FALSE),0)</f>
        <v>0</v>
      </c>
      <c r="O796" s="5">
        <f>IF(NOT(ISBLANK(Spreadsheet!AL1006)),VLOOKUP(Spreadsheet!AL1006,'Drop Downs'!$P$2:$R$16,3,FALSE), 0)</f>
        <v>0</v>
      </c>
      <c r="P796" s="5">
        <f>IF(NOT(ISBLANK(Spreadsheet!AL1006)),VLOOKUP(Spreadsheet!AL1006,'Drop Downs'!$P$2:$R$16,2,FALSE),0)</f>
        <v>0</v>
      </c>
      <c r="Q796" s="5">
        <f>IF(NOT(ISBLANK(Spreadsheet!AN1006)),VLOOKUP(Spreadsheet!AN1006,'Drop Downs'!$P$2:$R$16,3,FALSE),0)</f>
        <v>0</v>
      </c>
      <c r="R796" s="5">
        <f>IF(NOT(ISBLANK(Spreadsheet!AN1006)),VLOOKUP(Spreadsheet!AN1006,'Drop Downs'!$P$2:$R$16,2,FALSE),0)</f>
        <v>0</v>
      </c>
      <c r="S796" s="5" t="str">
        <f>IF(OR(M796&gt;K796,N796&gt;L796,O796&gt;K796, Q796&gt;K796,N796&gt;L796, P796&gt;L796, R796&gt;L796),"Member currently has a coverage election over what he/she needs.  Please add more dependents or adjust the coverage election.","")&amp;(IF(AND(NOT(ISBLANK(Spreadsheet!C1006)),NOT(ISBLANK(Spreadsheet!D1006)),ISBLANK(Spreadsheet!E1006)),"Dependent lacks a relationship to member.Please select one from the drop-down.",""))</f>
        <v/>
      </c>
      <c r="T796" s="5" t="b">
        <f t="shared" si="60"/>
        <v>1</v>
      </c>
      <c r="U796" s="5" t="b">
        <f>OR(ISBLANK(Spreadsheet!C1006),IF(NOT(ISBLANK(Spreadsheet!D1006)),NOT(ISBLANK(Spreadsheet!E1006)),TRUE))</f>
        <v>1</v>
      </c>
      <c r="V796" s="5" t="b">
        <f>OR(ISBLANK(Spreadsheet!C1006), NOT(ISBLANK(Spreadsheet!I1006)))</f>
        <v>1</v>
      </c>
      <c r="W796" s="5" t="b">
        <f>OR(ISBLANK(Spreadsheet!D1006),NOT(ISBLANK(Spreadsheet!C1006)))</f>
        <v>1</v>
      </c>
      <c r="X796" s="155" t="str">
        <f>REPT("0",MIN(FIND({1,2,3,4,5,6,7,8,9},Spreadsheet!C1006&amp;"123456789"))-1)&amp;IF(ISBLANK(Spreadsheet!C1006),"",SUMPRODUCT(MID(0&amp;Spreadsheet!C1006,LARGE(INDEX(ISNUMBER(--MID(Spreadsheet!C1006,ROW($1:$225),1))*
 ROW($1:$225),0),ROW($1:$225))+1,1)*10^ROW($1:$225)/10))</f>
        <v/>
      </c>
      <c r="Y796" s="5" t="b">
        <f>IF(NOT(ISBLANK(Spreadsheet!C1006)),IF(AND(ISNUMBER(VALUE(Spreadsheet!C1006)), LEN(Spreadsheet!C1006)=9),TRUE,FALSE),TRUE)</f>
        <v>1</v>
      </c>
      <c r="Z796" s="155" t="str">
        <f>REPT("0",MIN(FIND({1,2,3,4,5,6,7,8,9},Spreadsheet!D1006&amp;"123456789"))-1)&amp;IF(ISBLANK(Spreadsheet!D1006),"",SUMPRODUCT(MID(0&amp;Spreadsheet!D1006,LARGE(INDEX(ISNUMBER(--MID(Spreadsheet!D1006,ROW($1:$225),1))*
 ROW($1:$225),0),ROW($1:$225))+1,1)*10^ROW($1:$225)/10))</f>
        <v/>
      </c>
      <c r="AA796" s="5" t="b">
        <f>IF(AND(NOT(ISBLANK(Spreadsheet!D1006)),NOT(ISBLANK(Spreadsheet!C1006))),IF(AND(ISNUMBER(VALUE(Spreadsheet!D1006)), LEN(Spreadsheet!D1006)=9),TRUE,FALSE),IF(AND(NOT(ISBLANK(Spreadsheet!D1006)),ISBLANK(Spreadsheet!C1006)),FALSE,TRUE))</f>
        <v>1</v>
      </c>
      <c r="AB796" s="5" t="b">
        <f>OR(ISBLANK(Spreadsheet!Y796),IF(NOT(ISBLANK(Spreadsheet!Y796)),LEN(Spreadsheet!Y796)=10,ISNUMBER(VALUE(Spreadsheet!Y796))))</f>
        <v>1</v>
      </c>
      <c r="AC796" s="5" t="b">
        <f>OR(ISBLANK(Spreadsheet!AI1006), AND(NOT(ISBLANK(Spreadsheet!AJ1006)), NOT(ISNUMBER(SEARCH("Waive",Spreadsheet!AJ1006)))))</f>
        <v>1</v>
      </c>
      <c r="AD796" s="5" t="b">
        <f>OR(ISBLANK(Spreadsheet!AK1006), AND(NOT(ISBLANK(Spreadsheet!AL1006)), NOT(ISNUMBER(SEARCH("Waive",Spreadsheet!AL1006)))))</f>
        <v>1</v>
      </c>
      <c r="AE796" s="5" t="b">
        <f>OR(ISBLANK(Spreadsheet!AM1006), AND(NOT(ISBLANK(Spreadsheet!AN1006)), NOT(ISNUMBER(SEARCH("Waive", Spreadsheet!AN1006)))))</f>
        <v>1</v>
      </c>
      <c r="AF796" s="5" t="b">
        <f>OR(ISBLANK(Spreadsheet!C1006), NOT(ISBLANK(Spreadsheet!D1006)),NOT(ISBLANK(Spreadsheet!L1006)))</f>
        <v>1</v>
      </c>
      <c r="AG796" s="5" t="b">
        <f>IF(AND(NOT(ISBLANK(Spreadsheet!C1006)), NOT(ISBLANK(Spreadsheet!D1006)),Spreadsheet!C1006&lt;&gt;Spreadsheet!D1006),IF(ISERROR(VLOOKUP(Spreadsheet!C1006, Spreadsheet!$C$6:'Spreadsheet'!$C1005,1,FALSE)), FALSE, TRUE),TRUE)</f>
        <v>1</v>
      </c>
      <c r="AH796" s="5" t="b">
        <f>Spreadsheet!$B$2=Spreadsheet!AD796</f>
        <v>1</v>
      </c>
      <c r="AI796" s="5" t="b">
        <f>IF(ISBLANK(Spreadsheet!G1006),TRUE,IF(OR(LEN(Spreadsheet!G1006)&gt;1,ISNUMBER(VALUE(Spreadsheet!G1006))),FALSE,TRUE))</f>
        <v>1</v>
      </c>
      <c r="AJ796" s="5" t="b">
        <f>OR(ISBLANK(Spreadsheet!C1006), NOT(ISBLANK(Spreadsheet!B1006)), NOT(ISBLANK(Spreadsheet!D1006)))</f>
        <v>1</v>
      </c>
      <c r="AK796" s="5" t="b">
        <f t="array" ref="AK796">IF(OR(AND(ISBLANK(Spreadsheet!E1006),ISBLANK(Spreadsheet!D1006),NOT(ISBLANK(Spreadsheet!C1006))),AND(ISBLANK(Spreadsheet!E1006),ISBLANK(Spreadsheet!D1006),ISBLANK(Spreadsheet!C1006))),TRUE,ISNUMBER(MATCH(TRUE,EXACT(Spreadsheet!E1006,Relationships),0)))</f>
        <v>1</v>
      </c>
      <c r="AL796" s="5" t="b">
        <f>IF(NOT(ISBLANK(Spreadsheet!C1006)),IF(OR(ISBLANK(Spreadsheet!F1006),LEN(Spreadsheet!F1006)&gt;40),FALSE,TRUE),TRUE)</f>
        <v>1</v>
      </c>
      <c r="AM796" s="5" t="b">
        <f>IF(NOT(ISBLANK(Spreadsheet!C1006)),IF(OR(ISBLANK(Spreadsheet!H1006),LEN(Spreadsheet!H1006)&gt;40),FALSE,TRUE),TRUE)</f>
        <v>1</v>
      </c>
      <c r="AN796" s="5" t="b">
        <f t="array" ref="AN796">IF(ISBLANK(Spreadsheet!I1006),TRUE,ISNUMBER(MATCH(TRUE,EXACT(Spreadsheet!I1006,GenderValues),0)))</f>
        <v>1</v>
      </c>
      <c r="AO796" s="5" t="b">
        <f ca="1">IF(ISERROR(DATEVALUE(TEXT(Spreadsheet!J1006,"mm/dd/yyyy")) &gt; TODAY()),IF(AND(ISBLANK(Spreadsheet!J1006),ISBLANK(Spreadsheet!C1006)),TRUE,FALSE),IF(DATEVALUE(TEXT(Spreadsheet!J1006,"mm/dd/yyyy")) &gt; TODAY(),FALSE,TRUE))</f>
        <v>1</v>
      </c>
      <c r="AP796" s="5" t="b">
        <f>OR(ISBLANK(Spreadsheet!K1006),LEN(Spreadsheet!K1006)&lt;=100)</f>
        <v>1</v>
      </c>
      <c r="AQ796" s="5" t="b">
        <f t="array" ref="AQ796">IF(OR(AND(ISBLANK(Spreadsheet!L1006),ISBLANK(Spreadsheet!C1006)),AND(NOT(ISBLANK(Spreadsheet!C1006)),NOT(ISBLANK(Spreadsheet!D1006)))),TRUE,ISNUMBER(MATCH(TRUE,EXACT(Spreadsheet!L1006,MaritalStatus),0)))</f>
        <v>1</v>
      </c>
      <c r="AR796" s="5" t="b">
        <f ca="1">IF(ISERROR(DATEVALUE(TEXT(Spreadsheet!M1006,"mm/dd/yyyy")) &gt; TODAY()),IF(ISBLANK(Spreadsheet!M1006),TRUE,FALSE),IF(DATEVALUE(TEXT(Spreadsheet!M1006,"mm/dd/yyyy")) &gt; TODAY(),FALSE,TRUE))</f>
        <v>1</v>
      </c>
      <c r="AS796" s="5" t="b">
        <f>OR(ISBLANK(Spreadsheet!N1006),LEN(Spreadsheet!N1006)&lt;=100)</f>
        <v>1</v>
      </c>
      <c r="AT796" s="5" t="b">
        <f>OR(ISBLANK(Spreadsheet!O1006),UPPER(Spreadsheet!O1006)="YES")</f>
        <v>1</v>
      </c>
      <c r="AU796" s="5" t="b">
        <f>OR(ISBLANK(Spreadsheet!P1006),UPPER(Spreadsheet!P1006)="YES")</f>
        <v>1</v>
      </c>
      <c r="AV796" s="5" t="b">
        <f t="array" ref="AV796">IF(ISBLANK(Spreadsheet!Q1006),TRUE,ISNUMBER(MATCH(TRUE,EXACT(Spreadsheet!Q1006,OnGroupsPriorIns),0)))</f>
        <v>1</v>
      </c>
      <c r="AW796" s="5" t="b">
        <f>OR(ISBLANK(Spreadsheet!R1006),UPPER(Spreadsheet!R1006)="YES")</f>
        <v>1</v>
      </c>
      <c r="AX796" s="5" t="b">
        <f>OR(ISBLANK(Spreadsheet!S1006),UPPER(Spreadsheet!S1006)="YES")</f>
        <v>1</v>
      </c>
      <c r="AY796" s="5" t="b">
        <f>OR(AND(ISBLANK(Spreadsheet!C1006),LEN(Spreadsheet!T1006)=0),AND(NOT(ISBLANK(Spreadsheet!C1006)),LEN(Spreadsheet!T1006)&gt;0,LEN(Spreadsheet!T1006)&lt;=50))</f>
        <v>1</v>
      </c>
      <c r="AZ796" s="5" t="b">
        <f>OR(LEN(Spreadsheet!U1006)=0,AND(LEN(Spreadsheet!U1006)&gt;0,LEN(Spreadsheet!U1006)&lt;=50))</f>
        <v>1</v>
      </c>
      <c r="BA796" s="5" t="b">
        <f>OR(AND(ISBLANK(Spreadsheet!C1006),LEN(Spreadsheet!V1006)=0),AND(NOT(ISBLANK(Spreadsheet!C1006)),LEN(Spreadsheet!V1006)&gt;0,LEN(Spreadsheet!V1006)&lt;=50))</f>
        <v>1</v>
      </c>
      <c r="BB796" s="5" t="b">
        <f t="array" ref="BB796">IF(AND(ISBLANK(Spreadsheet!C1006),LEN(Spreadsheet!W1006)=0),TRUE,ISNUMBER(MATCH(TRUE,EXACT(Spreadsheet!W1006,States),0)))</f>
        <v>1</v>
      </c>
      <c r="BC796" s="5" t="b">
        <f>OR(AND(ISBLANK(Spreadsheet!C1006),LEN(Spreadsheet!X1006)=0),AND(NOT(ISBLANK(Spreadsheet!C1006)),LEN(Spreadsheet!X1006)&gt;0,LEN(Spreadsheet!X1006)=5,ISNUMBER(VALUE(Spreadsheet!X1006))))</f>
        <v>1</v>
      </c>
      <c r="BD796" s="5" t="b">
        <f>OR(ISBLANK(Spreadsheet!Z1006),LEN(Spreadsheet!Z1006)&lt;=50)</f>
        <v>1</v>
      </c>
      <c r="BE796" s="5" t="b">
        <f>ISBLANK(Spreadsheet!AA1006)</f>
        <v>1</v>
      </c>
      <c r="BF796" s="5" t="b">
        <f>ISBLANK(Spreadsheet!AB1006)</f>
        <v>1</v>
      </c>
      <c r="BG796" s="5" t="b">
        <f>IF(ISERROR(DATEVALUE(TEXT(Spreadsheet!AC1006,"mm/dd/yyyy")) &gt; DATEVALUE(TEXT(Spreadsheet!J1006,"mm/dd/yyyy"))),IF(OR(AND(ISBLANK(Spreadsheet!AC1006),ISBLANK(Spreadsheet!C1006)),AND(NOT(ISBLANK(Spreadsheet!C1006)),ISBLANK(Spreadsheet!AC1006),NOT(ISBLANK(Spreadsheet!D1006)))),TRUE,FALSE),IF(DATEVALUE(TEXT(Spreadsheet!AC1006,"mm/dd/yyyy")) &gt; DATEVALUE(TEXT(Spreadsheet!J1006,"mm/dd/yyyy")),TRUE,FALSE))</f>
        <v>1</v>
      </c>
      <c r="BH796" s="5" t="b">
        <f>OR(AND(ISBLANK(Spreadsheet!C1006),ISBLANK(Spreadsheet!AE1006)),AND(NOT(ISBLANK(Spreadsheet!C1006)),NOT(ISBLANK(Spreadsheet!D1006)),ISBLANK(Spreadsheet!AE1006)),AND(NOT(ISBLANK(Spreadsheet!C1006)),ISBLANK(Spreadsheet!D1006),NOT(ISBLANK(Spreadsheet!AE1006)),LEN(Spreadsheet!AE1006)&lt;=100))</f>
        <v>1</v>
      </c>
      <c r="BI796" s="5" t="b">
        <f t="array" ref="BI796">IF(ISBLANK(Spreadsheet!AF1006),TRUE,ISNUMBER(MATCH(TRUE,EXACT(Spreadsheet!AF1006,CobraShortReasons),0)))</f>
        <v>1</v>
      </c>
      <c r="BJ796" s="5" t="b">
        <f ca="1">IF(ISERROR(DATEVALUE(TEXT(Spreadsheet!AG1006,"mm/dd/yyyy")) &gt; TODAY()),IF(ISBLANK(Spreadsheet!AG1006),TRUE,FALSE),IF(DATEVALUE(TEXT(Spreadsheet!AG1006,"mm/dd/yyyy")) &gt; TODAY(),FALSE,TRUE))</f>
        <v>1</v>
      </c>
      <c r="BK796" s="5" t="b">
        <f>OR(ISBLANK(Spreadsheet!AH1006),LEN(Spreadsheet!AH1006)&lt;=25)</f>
        <v>1</v>
      </c>
      <c r="BL796" s="5" t="b">
        <f t="array" aca="1" ref="BL796" ca="1">IF(ISBLANK(Spreadsheet!AI1006),TRUE,ISNUMBER(MATCH(TRUE,EXACT(Spreadsheet!AI1006,INDIRECT(Spreadsheet!$D$2)),0)))</f>
        <v>1</v>
      </c>
      <c r="BM796" s="5" t="b">
        <f t="array" aca="1" ref="BM796" ca="1">IF(ISBLANK(Spreadsheet!AJ1006),TRUE,ISNUMBER(MATCH(TRUE,EXACT(Spreadsheet!AJ1006,INDIRECT(Spreadsheet!BJ796)),0)))</f>
        <v>1</v>
      </c>
      <c r="BN796" s="5" t="b">
        <f t="array" ref="BN796">IF(ISBLANK(Spreadsheet!AK1006),TRUE,ISNUMBER(MATCH(TRUE,EXACT(Spreadsheet!AK1006,DentalPlans),0)))</f>
        <v>1</v>
      </c>
      <c r="BO796" s="5" t="b">
        <f t="array" aca="1" ref="BO796" ca="1">IF(ISBLANK(Spreadsheet!AL1006),TRUE,ISNUMBER(MATCH(TRUE,EXACT(Spreadsheet!AL1006,INDIRECT(Spreadsheet!BK796)),0)))</f>
        <v>1</v>
      </c>
      <c r="BP796" s="5" t="b">
        <f t="array" ref="BP796">IF(ISBLANK(Spreadsheet!AM1006),TRUE,ISNUMBER(MATCH(TRUE,EXACT(Spreadsheet!AM1006,VisionPlans),0)))</f>
        <v>1</v>
      </c>
      <c r="BQ796" s="5" t="b">
        <f t="array" aca="1" ref="BQ796" ca="1">IF(ISBLANK(Spreadsheet!AN1006),TRUE,ISNUMBER(MATCH(TRUE,EXACT(Spreadsheet!AN1006,INDIRECT(Spreadsheet!BL796)),0)))</f>
        <v>1</v>
      </c>
      <c r="BR796" s="5" t="b">
        <f t="array" ref="BR796">IF(ISBLANK(Spreadsheet!AO1006),TRUE,ISNUMBER(MATCH(TRUE,EXACT(Spreadsheet!AO1006,LifeBenefitClasses),0)))</f>
        <v>1</v>
      </c>
      <c r="BS796" s="5" t="b">
        <f>IF(OR(ISBLANK(Spreadsheet!AO1006), Spreadsheet!AO1006="Waive"),IF(ISBLANK(Spreadsheet!AP1006),TRUE,FALSE),IF(OR(AND(NOT(ISBLANK(Spreadsheet!AO1006)),ISBLANK(Spreadsheet!AP1006)),NOT(ISNUMBER(VALUE(Spreadsheet!AP1006)))),FALSE,IF(OR(AND(Spreadsheet!AP1006&lt;6,MOD(Spreadsheet!AP1006*10,5)=0), MOD(Spreadsheet!AP1006,5000)=0),TRUE,FALSE)))</f>
        <v>1</v>
      </c>
      <c r="BT796" s="5" t="b">
        <f t="array" ref="BT796">IF(ISBLANK(Spreadsheet!AQ1006),TRUE,ISNUMBER(MATCH(TRUE,EXACT(Spreadsheet!AQ1006,EnrollWaive),0)))</f>
        <v>1</v>
      </c>
      <c r="BU796" s="5" t="b">
        <f t="array" ref="BU796">IF(ISBLANK(Spreadsheet!AR1006),TRUE,ISNUMBER(MATCH(TRUE,EXACT(Spreadsheet!AR1006,LifeBenefitClasses),0)))</f>
        <v>1</v>
      </c>
      <c r="BV796" s="5" t="b">
        <f>IF(OR(ISBLANK(Spreadsheet!AR1006), Spreadsheet!AR1006="Waive"),IF(ISBLANK(Spreadsheet!AS1006),TRUE,FALSE),IF(OR(AND(NOT(ISBLANK(Spreadsheet!AR1006)),ISBLANK(Spreadsheet!AS1006)),NOT(ISNUMBER(VALUE(Spreadsheet!AS1006)))),FALSE,IF(OR(AND(Spreadsheet!AS1006&lt;6,MOD(Spreadsheet!AS1006*10,5)=0), MOD(Spreadsheet!AS1006,10000)=0),TRUE,FALSE)))</f>
        <v>1</v>
      </c>
      <c r="BW796" s="5" t="b">
        <f t="array" ref="BW796">IF(ISBLANK(Spreadsheet!AT1006),TRUE,ISNUMBER(MATCH(TRUE,EXACT(Spreadsheet!AT1006,LifeBenefitClasses),0)))</f>
        <v>1</v>
      </c>
      <c r="BX796" s="5" t="b">
        <f>IF(OR(ISBLANK(Spreadsheet!AT1006), Spreadsheet!AT1006="Waive"),IF(ISBLANK(Spreadsheet!AU1006),TRUE,FALSE),IF(OR(AND(NOT(ISBLANK(Spreadsheet!AT1006)),ISBLANK(Spreadsheet!AU1006)),NOT(ISNUMBER(VALUE(Spreadsheet!AU1006)))),FALSE,IF(AND(NOT(OR(ISBLANK(Spreadsheet!AT1006),Spreadsheet!AT1006="Waive")),NOT(OR(ISBLANK(Spreadsheet!AR1006),Spreadsheet!AR1006="Waive")),MOD(Spreadsheet!AU1006,5000)=0, Spreadsheet!AU1006&lt;=(Spreadsheet!AS1006*0.5)),TRUE,FALSE)))</f>
        <v>1</v>
      </c>
      <c r="BY796" s="5" t="b">
        <f t="array" ref="BY796">IF(ISBLANK(Spreadsheet!AV1006),TRUE,ISNUMBER(MATCH(TRUE,EXACT(Spreadsheet!AV1006,EnrollWaive),0)))</f>
        <v>1</v>
      </c>
      <c r="BZ796" s="5" t="b">
        <f t="array" ref="BZ796">IF(ISBLANK(Spreadsheet!AW1006),TRUE,ISNUMBER(MATCH(TRUE,EXACT(Spreadsheet!AW1006,LifeBenefitClasses),0)))</f>
        <v>1</v>
      </c>
      <c r="CA796" s="5" t="b">
        <f t="array" ref="CA796">IF(ISBLANK(Spreadsheet!AX1006),TRUE,ISNUMBER(MATCH(TRUE,EXACT(Spreadsheet!AX1006,LifeBenefitClasses),0)))</f>
        <v>1</v>
      </c>
      <c r="CB796" s="5" t="b">
        <f t="array" ref="CB796">IF(ISBLANK(Spreadsheet!AY1006),TRUE,ISNUMBER(MATCH(TRUE,EXACT(Spreadsheet!AY1006,LifeBenefitClasses),0)))</f>
        <v>1</v>
      </c>
      <c r="CC796" s="5" t="b">
        <f t="array" ref="CC796">IF(ISBLANK(Spreadsheet!AZ1006),TRUE,ISNUMBER(MATCH(TRUE,EXACT(Spreadsheet!AZ1006,LifeBenefitClasses),0)))</f>
        <v>1</v>
      </c>
      <c r="CD796" s="5" t="b">
        <f t="array" ref="CD796">IF(ISBLANK(Spreadsheet!BA1006),TRUE,ISNUMBER(MATCH(TRUE,EXACT(Spreadsheet!BA1006,LifeBenefitClasses),0)))</f>
        <v>1</v>
      </c>
      <c r="CE796" s="5" t="b">
        <f>IF(OR(ISBLANK(Spreadsheet!BA1006), Spreadsheet!BA1006="Waive"),IF(ISBLANK(Spreadsheet!BB1006),TRUE,FALSE),IF(OR(AND(NOT(ISBLANK(Spreadsheet!BA1006)),ISBLANK(Spreadsheet!BB1006)),NOT(ISNUMBER(VALUE(Spreadsheet!BB1006))),ISBLANK(Spreadsheet!BC1006),NOT(ISNUMBER(VALUE(Spreadsheet!BC1006)))),FALSE,IF(AND(Spreadsheet!BB1006&gt;=50000,Spreadsheet!BB1006&lt;=250000,MOD(Spreadsheet!BB1006,10000)=0,Spreadsheet!BB1006&lt;=(10*Spreadsheet!BC1006)),TRUE,FALSE)))</f>
        <v>1</v>
      </c>
      <c r="CF796" s="5" t="b">
        <f>IF(NOT(ISBLANK(Spreadsheet!BC796)),AND(ISNUMBER(VALUE(Spreadsheet!BC796)),Spreadsheet!BC796&gt;0),AND(OR(ISBLANK(Spreadsheet!AO796),Spreadsheet!AO796="Waive",AND(NOT(OR(ISBLANK(Spreadsheet!AO796),Spreadsheet!AO796="Waive")),Spreadsheet!AP796&gt;=6)),OR(ISBLANK(Spreadsheet!AR796),AND(NOT(OR(ISBLANK(Spreadsheet!AR796),Spreadsheet!AR796="Waive")),Spreadsheet!AS796&gt;=6)),OR(ISBLANK(Spreadsheet!AW796)),OR(ISBLANK(Spreadsheet!AX796)),OR(ISBLANK(Spreadsheet!AY796)),OR(ISBLANK(Spreadsheet!AZ796)),OR(ISBLANK(Spreadsheet!BA796),Spreadsheet!BA796="Waive")))</f>
        <v>1</v>
      </c>
      <c r="CG796" s="5" t="b">
        <f t="shared" ca="1" si="61"/>
        <v>1</v>
      </c>
    </row>
    <row r="797" spans="8:85" x14ac:dyDescent="0.3">
      <c r="H797" s="5">
        <f t="shared" ca="1" si="58"/>
        <v>2</v>
      </c>
      <c r="I797" s="5" t="str">
        <f t="shared" ca="1" si="59"/>
        <v/>
      </c>
      <c r="J797" s="5" t="str">
        <f>IF(AND(NOT(ISBLANK(Spreadsheet!C1007)),ISBLANK(Spreadsheet!D1007)),Spreadsheet!F1007&amp;" "&amp;Spreadsheet!H1007,"")</f>
        <v/>
      </c>
      <c r="K797" s="5">
        <f>IF(AND(NOT(ISBLANK(Spreadsheet!C1007)),ISBLANK(Spreadsheet!D1007)),COUNTIFS(Spreadsheet!E$786:E1008,"=Child",Spreadsheet!C$786:C1008, "="&amp;Spreadsheet!C1007) + COUNTIFS(Spreadsheet!E$786:E1008,"=Step-child",Spreadsheet!C$786:C1008, "="&amp;Spreadsheet!C1007),0)</f>
        <v>0</v>
      </c>
      <c r="L797" s="5">
        <f>IF(NOT(ISBLANK(J797)),COUNTIFS(Spreadsheet!E$786:E1008,"=Wife",Spreadsheet!C$786:C1008, "="&amp;Spreadsheet!C1007) + COUNTIFS(Spreadsheet!E$786:E1008,"=Husband",Spreadsheet!C$786:C1008, "="&amp;Spreadsheet!C1007),0)</f>
        <v>0</v>
      </c>
      <c r="M797" s="5">
        <f>IF(NOT(ISBLANK(Spreadsheet!AJ1007)),VLOOKUP(Spreadsheet!AJ1007,'Drop Downs'!$P$2:$R$16,3,FALSE),0)</f>
        <v>0</v>
      </c>
      <c r="N797" s="5">
        <f>IF(NOT(ISBLANK(Spreadsheet!AJ1007)), VLOOKUP(Spreadsheet!AJ1007,'Drop Downs'!$P$2:$R$16,2,FALSE),0)</f>
        <v>0</v>
      </c>
      <c r="O797" s="5">
        <f>IF(NOT(ISBLANK(Spreadsheet!AL1007)),VLOOKUP(Spreadsheet!AL1007,'Drop Downs'!$P$2:$R$16,3,FALSE), 0)</f>
        <v>0</v>
      </c>
      <c r="P797" s="5">
        <f>IF(NOT(ISBLANK(Spreadsheet!AL1007)),VLOOKUP(Spreadsheet!AL1007,'Drop Downs'!$P$2:$R$16,2,FALSE),0)</f>
        <v>0</v>
      </c>
      <c r="Q797" s="5">
        <f>IF(NOT(ISBLANK(Spreadsheet!AN1007)),VLOOKUP(Spreadsheet!AN1007,'Drop Downs'!$P$2:$R$16,3,FALSE),0)</f>
        <v>0</v>
      </c>
      <c r="R797" s="5">
        <f>IF(NOT(ISBLANK(Spreadsheet!AN1007)),VLOOKUP(Spreadsheet!AN1007,'Drop Downs'!$P$2:$R$16,2,FALSE),0)</f>
        <v>0</v>
      </c>
      <c r="S797" s="5" t="str">
        <f>IF(OR(M797&gt;K797,N797&gt;L797,O797&gt;K797, Q797&gt;K797,N797&gt;L797, P797&gt;L797, R797&gt;L797),"Member currently has a coverage election over what he/she needs.  Please add more dependents or adjust the coverage election.","")&amp;(IF(AND(NOT(ISBLANK(Spreadsheet!C1007)),NOT(ISBLANK(Spreadsheet!D1007)),ISBLANK(Spreadsheet!E1007)),"Dependent lacks a relationship to member.Please select one from the drop-down.",""))</f>
        <v/>
      </c>
      <c r="T797" s="5" t="b">
        <f t="shared" si="60"/>
        <v>1</v>
      </c>
      <c r="U797" s="5" t="b">
        <f>OR(ISBLANK(Spreadsheet!C1007),IF(NOT(ISBLANK(Spreadsheet!D1007)),NOT(ISBLANK(Spreadsheet!E1007)),TRUE))</f>
        <v>1</v>
      </c>
      <c r="V797" s="5" t="b">
        <f>OR(ISBLANK(Spreadsheet!C1007), NOT(ISBLANK(Spreadsheet!I1007)))</f>
        <v>1</v>
      </c>
      <c r="W797" s="5" t="b">
        <f>OR(ISBLANK(Spreadsheet!D1007),NOT(ISBLANK(Spreadsheet!C1007)))</f>
        <v>1</v>
      </c>
      <c r="X797" s="155" t="str">
        <f>REPT("0",MIN(FIND({1,2,3,4,5,6,7,8,9},Spreadsheet!C1007&amp;"123456789"))-1)&amp;IF(ISBLANK(Spreadsheet!C1007),"",SUMPRODUCT(MID(0&amp;Spreadsheet!C1007,LARGE(INDEX(ISNUMBER(--MID(Spreadsheet!C1007,ROW($1:$225),1))*
 ROW($1:$225),0),ROW($1:$225))+1,1)*10^ROW($1:$225)/10))</f>
        <v/>
      </c>
      <c r="Y797" s="5" t="b">
        <f>IF(NOT(ISBLANK(Spreadsheet!C1007)),IF(AND(ISNUMBER(VALUE(Spreadsheet!C1007)), LEN(Spreadsheet!C1007)=9),TRUE,FALSE),TRUE)</f>
        <v>1</v>
      </c>
      <c r="Z797" s="155" t="str">
        <f>REPT("0",MIN(FIND({1,2,3,4,5,6,7,8,9},Spreadsheet!D1007&amp;"123456789"))-1)&amp;IF(ISBLANK(Spreadsheet!D1007),"",SUMPRODUCT(MID(0&amp;Spreadsheet!D1007,LARGE(INDEX(ISNUMBER(--MID(Spreadsheet!D1007,ROW($1:$225),1))*
 ROW($1:$225),0),ROW($1:$225))+1,1)*10^ROW($1:$225)/10))</f>
        <v/>
      </c>
      <c r="AA797" s="5" t="b">
        <f>IF(AND(NOT(ISBLANK(Spreadsheet!D1007)),NOT(ISBLANK(Spreadsheet!C1007))),IF(AND(ISNUMBER(VALUE(Spreadsheet!D1007)), LEN(Spreadsheet!D1007)=9),TRUE,FALSE),IF(AND(NOT(ISBLANK(Spreadsheet!D1007)),ISBLANK(Spreadsheet!C1007)),FALSE,TRUE))</f>
        <v>1</v>
      </c>
      <c r="AB797" s="5" t="b">
        <f>OR(ISBLANK(Spreadsheet!Y797),IF(NOT(ISBLANK(Spreadsheet!Y797)),LEN(Spreadsheet!Y797)=10,ISNUMBER(VALUE(Spreadsheet!Y797))))</f>
        <v>1</v>
      </c>
      <c r="AC797" s="5" t="b">
        <f>OR(ISBLANK(Spreadsheet!AI1007), AND(NOT(ISBLANK(Spreadsheet!AJ1007)), NOT(ISNUMBER(SEARCH("Waive",Spreadsheet!AJ1007)))))</f>
        <v>1</v>
      </c>
      <c r="AD797" s="5" t="b">
        <f>OR(ISBLANK(Spreadsheet!AK1007), AND(NOT(ISBLANK(Spreadsheet!AL1007)), NOT(ISNUMBER(SEARCH("Waive",Spreadsheet!AL1007)))))</f>
        <v>1</v>
      </c>
      <c r="AE797" s="5" t="b">
        <f>OR(ISBLANK(Spreadsheet!AM1007), AND(NOT(ISBLANK(Spreadsheet!AN1007)), NOT(ISNUMBER(SEARCH("Waive", Spreadsheet!AN1007)))))</f>
        <v>1</v>
      </c>
      <c r="AF797" s="5" t="b">
        <f>OR(ISBLANK(Spreadsheet!C1007), NOT(ISBLANK(Spreadsheet!D1007)),NOT(ISBLANK(Spreadsheet!L1007)))</f>
        <v>1</v>
      </c>
      <c r="AG797" s="5" t="b">
        <f>IF(AND(NOT(ISBLANK(Spreadsheet!C1007)), NOT(ISBLANK(Spreadsheet!D1007)),Spreadsheet!C1007&lt;&gt;Spreadsheet!D1007),IF(ISERROR(VLOOKUP(Spreadsheet!C1007, Spreadsheet!$C$6:'Spreadsheet'!$C1006,1,FALSE)), FALSE, TRUE),TRUE)</f>
        <v>1</v>
      </c>
      <c r="AH797" s="5" t="b">
        <f>Spreadsheet!$B$2=Spreadsheet!AD797</f>
        <v>1</v>
      </c>
      <c r="AI797" s="5" t="b">
        <f>IF(ISBLANK(Spreadsheet!G1007),TRUE,IF(OR(LEN(Spreadsheet!G1007)&gt;1,ISNUMBER(VALUE(Spreadsheet!G1007))),FALSE,TRUE))</f>
        <v>1</v>
      </c>
      <c r="AJ797" s="5" t="b">
        <f>OR(ISBLANK(Spreadsheet!C1007), NOT(ISBLANK(Spreadsheet!B1007)), NOT(ISBLANK(Spreadsheet!D1007)))</f>
        <v>1</v>
      </c>
      <c r="AK797" s="5" t="b">
        <f t="array" ref="AK797">IF(OR(AND(ISBLANK(Spreadsheet!E1007),ISBLANK(Spreadsheet!D1007),NOT(ISBLANK(Spreadsheet!C1007))),AND(ISBLANK(Spreadsheet!E1007),ISBLANK(Spreadsheet!D1007),ISBLANK(Spreadsheet!C1007))),TRUE,ISNUMBER(MATCH(TRUE,EXACT(Spreadsheet!E1007,Relationships),0)))</f>
        <v>1</v>
      </c>
      <c r="AL797" s="5" t="b">
        <f>IF(NOT(ISBLANK(Spreadsheet!C1007)),IF(OR(ISBLANK(Spreadsheet!F1007),LEN(Spreadsheet!F1007)&gt;40),FALSE,TRUE),TRUE)</f>
        <v>1</v>
      </c>
      <c r="AM797" s="5" t="b">
        <f>IF(NOT(ISBLANK(Spreadsheet!C1007)),IF(OR(ISBLANK(Spreadsheet!H1007),LEN(Spreadsheet!H1007)&gt;40),FALSE,TRUE),TRUE)</f>
        <v>1</v>
      </c>
      <c r="AN797" s="5" t="b">
        <f t="array" ref="AN797">IF(ISBLANK(Spreadsheet!I1007),TRUE,ISNUMBER(MATCH(TRUE,EXACT(Spreadsheet!I1007,GenderValues),0)))</f>
        <v>1</v>
      </c>
      <c r="AO797" s="5" t="b">
        <f ca="1">IF(ISERROR(DATEVALUE(TEXT(Spreadsheet!J1007,"mm/dd/yyyy")) &gt; TODAY()),IF(AND(ISBLANK(Spreadsheet!J1007),ISBLANK(Spreadsheet!C1007)),TRUE,FALSE),IF(DATEVALUE(TEXT(Spreadsheet!J1007,"mm/dd/yyyy")) &gt; TODAY(),FALSE,TRUE))</f>
        <v>1</v>
      </c>
      <c r="AP797" s="5" t="b">
        <f>OR(ISBLANK(Spreadsheet!K1007),LEN(Spreadsheet!K1007)&lt;=100)</f>
        <v>1</v>
      </c>
      <c r="AQ797" s="5" t="b">
        <f t="array" ref="AQ797">IF(OR(AND(ISBLANK(Spreadsheet!L1007),ISBLANK(Spreadsheet!C1007)),AND(NOT(ISBLANK(Spreadsheet!C1007)),NOT(ISBLANK(Spreadsheet!D1007)))),TRUE,ISNUMBER(MATCH(TRUE,EXACT(Spreadsheet!L1007,MaritalStatus),0)))</f>
        <v>1</v>
      </c>
      <c r="AR797" s="5" t="b">
        <f ca="1">IF(ISERROR(DATEVALUE(TEXT(Spreadsheet!M1007,"mm/dd/yyyy")) &gt; TODAY()),IF(ISBLANK(Spreadsheet!M1007),TRUE,FALSE),IF(DATEVALUE(TEXT(Spreadsheet!M1007,"mm/dd/yyyy")) &gt; TODAY(),FALSE,TRUE))</f>
        <v>1</v>
      </c>
      <c r="AS797" s="5" t="b">
        <f>OR(ISBLANK(Spreadsheet!N1007),LEN(Spreadsheet!N1007)&lt;=100)</f>
        <v>1</v>
      </c>
      <c r="AT797" s="5" t="b">
        <f>OR(ISBLANK(Spreadsheet!O1007),UPPER(Spreadsheet!O1007)="YES")</f>
        <v>1</v>
      </c>
      <c r="AU797" s="5" t="b">
        <f>OR(ISBLANK(Spreadsheet!P1007),UPPER(Spreadsheet!P1007)="YES")</f>
        <v>1</v>
      </c>
      <c r="AV797" s="5" t="b">
        <f t="array" ref="AV797">IF(ISBLANK(Spreadsheet!Q1007),TRUE,ISNUMBER(MATCH(TRUE,EXACT(Spreadsheet!Q1007,OnGroupsPriorIns),0)))</f>
        <v>1</v>
      </c>
      <c r="AW797" s="5" t="b">
        <f>OR(ISBLANK(Spreadsheet!R1007),UPPER(Spreadsheet!R1007)="YES")</f>
        <v>1</v>
      </c>
      <c r="AX797" s="5" t="b">
        <f>OR(ISBLANK(Spreadsheet!S1007),UPPER(Spreadsheet!S1007)="YES")</f>
        <v>1</v>
      </c>
      <c r="AY797" s="5" t="b">
        <f>OR(AND(ISBLANK(Spreadsheet!C1007),LEN(Spreadsheet!T1007)=0),AND(NOT(ISBLANK(Spreadsheet!C1007)),LEN(Spreadsheet!T1007)&gt;0,LEN(Spreadsheet!T1007)&lt;=50))</f>
        <v>1</v>
      </c>
      <c r="AZ797" s="5" t="b">
        <f>OR(LEN(Spreadsheet!U1007)=0,AND(LEN(Spreadsheet!U1007)&gt;0,LEN(Spreadsheet!U1007)&lt;=50))</f>
        <v>1</v>
      </c>
      <c r="BA797" s="5" t="b">
        <f>OR(AND(ISBLANK(Spreadsheet!C1007),LEN(Spreadsheet!V1007)=0),AND(NOT(ISBLANK(Spreadsheet!C1007)),LEN(Spreadsheet!V1007)&gt;0,LEN(Spreadsheet!V1007)&lt;=50))</f>
        <v>1</v>
      </c>
      <c r="BB797" s="5" t="b">
        <f t="array" ref="BB797">IF(AND(ISBLANK(Spreadsheet!C1007),LEN(Spreadsheet!W1007)=0),TRUE,ISNUMBER(MATCH(TRUE,EXACT(Spreadsheet!W1007,States),0)))</f>
        <v>1</v>
      </c>
      <c r="BC797" s="5" t="b">
        <f>OR(AND(ISBLANK(Spreadsheet!C1007),LEN(Spreadsheet!X1007)=0),AND(NOT(ISBLANK(Spreadsheet!C1007)),LEN(Spreadsheet!X1007)&gt;0,LEN(Spreadsheet!X1007)=5,ISNUMBER(VALUE(Spreadsheet!X1007))))</f>
        <v>1</v>
      </c>
      <c r="BD797" s="5" t="b">
        <f>OR(ISBLANK(Spreadsheet!Z1007),LEN(Spreadsheet!Z1007)&lt;=50)</f>
        <v>1</v>
      </c>
      <c r="BE797" s="5" t="b">
        <f>ISBLANK(Spreadsheet!AA1007)</f>
        <v>1</v>
      </c>
      <c r="BF797" s="5" t="b">
        <f>ISBLANK(Spreadsheet!AB1007)</f>
        <v>1</v>
      </c>
      <c r="BG797" s="5" t="b">
        <f>IF(ISERROR(DATEVALUE(TEXT(Spreadsheet!AC1007,"mm/dd/yyyy")) &gt; DATEVALUE(TEXT(Spreadsheet!J1007,"mm/dd/yyyy"))),IF(OR(AND(ISBLANK(Spreadsheet!AC1007),ISBLANK(Spreadsheet!C1007)),AND(NOT(ISBLANK(Spreadsheet!C1007)),ISBLANK(Spreadsheet!AC1007),NOT(ISBLANK(Spreadsheet!D1007)))),TRUE,FALSE),IF(DATEVALUE(TEXT(Spreadsheet!AC1007,"mm/dd/yyyy")) &gt; DATEVALUE(TEXT(Spreadsheet!J1007,"mm/dd/yyyy")),TRUE,FALSE))</f>
        <v>1</v>
      </c>
      <c r="BH797" s="5" t="b">
        <f>OR(AND(ISBLANK(Spreadsheet!C1007),ISBLANK(Spreadsheet!AE1007)),AND(NOT(ISBLANK(Spreadsheet!C1007)),NOT(ISBLANK(Spreadsheet!D1007)),ISBLANK(Spreadsheet!AE1007)),AND(NOT(ISBLANK(Spreadsheet!C1007)),ISBLANK(Spreadsheet!D1007),NOT(ISBLANK(Spreadsheet!AE1007)),LEN(Spreadsheet!AE1007)&lt;=100))</f>
        <v>1</v>
      </c>
      <c r="BI797" s="5" t="b">
        <f t="array" ref="BI797">IF(ISBLANK(Spreadsheet!AF1007),TRUE,ISNUMBER(MATCH(TRUE,EXACT(Spreadsheet!AF1007,CobraShortReasons),0)))</f>
        <v>1</v>
      </c>
      <c r="BJ797" s="5" t="b">
        <f ca="1">IF(ISERROR(DATEVALUE(TEXT(Spreadsheet!AG1007,"mm/dd/yyyy")) &gt; TODAY()),IF(ISBLANK(Spreadsheet!AG1007),TRUE,FALSE),IF(DATEVALUE(TEXT(Spreadsheet!AG1007,"mm/dd/yyyy")) &gt; TODAY(),FALSE,TRUE))</f>
        <v>1</v>
      </c>
      <c r="BK797" s="5" t="b">
        <f>OR(ISBLANK(Spreadsheet!AH1007),LEN(Spreadsheet!AH1007)&lt;=25)</f>
        <v>1</v>
      </c>
      <c r="BL797" s="5" t="b">
        <f t="array" aca="1" ref="BL797" ca="1">IF(ISBLANK(Spreadsheet!AI1007),TRUE,ISNUMBER(MATCH(TRUE,EXACT(Spreadsheet!AI1007,INDIRECT(Spreadsheet!$D$2)),0)))</f>
        <v>1</v>
      </c>
      <c r="BM797" s="5" t="b">
        <f t="array" aca="1" ref="BM797" ca="1">IF(ISBLANK(Spreadsheet!AJ1007),TRUE,ISNUMBER(MATCH(TRUE,EXACT(Spreadsheet!AJ1007,INDIRECT(Spreadsheet!BJ797)),0)))</f>
        <v>1</v>
      </c>
      <c r="BN797" s="5" t="b">
        <f t="array" ref="BN797">IF(ISBLANK(Spreadsheet!AK1007),TRUE,ISNUMBER(MATCH(TRUE,EXACT(Spreadsheet!AK1007,DentalPlans),0)))</f>
        <v>1</v>
      </c>
      <c r="BO797" s="5" t="b">
        <f t="array" aca="1" ref="BO797" ca="1">IF(ISBLANK(Spreadsheet!AL1007),TRUE,ISNUMBER(MATCH(TRUE,EXACT(Spreadsheet!AL1007,INDIRECT(Spreadsheet!BK797)),0)))</f>
        <v>1</v>
      </c>
      <c r="BP797" s="5" t="b">
        <f t="array" ref="BP797">IF(ISBLANK(Spreadsheet!AM1007),TRUE,ISNUMBER(MATCH(TRUE,EXACT(Spreadsheet!AM1007,VisionPlans),0)))</f>
        <v>1</v>
      </c>
      <c r="BQ797" s="5" t="b">
        <f t="array" aca="1" ref="BQ797" ca="1">IF(ISBLANK(Spreadsheet!AN1007),TRUE,ISNUMBER(MATCH(TRUE,EXACT(Spreadsheet!AN1007,INDIRECT(Spreadsheet!BL797)),0)))</f>
        <v>1</v>
      </c>
      <c r="BR797" s="5" t="b">
        <f t="array" ref="BR797">IF(ISBLANK(Spreadsheet!AO1007),TRUE,ISNUMBER(MATCH(TRUE,EXACT(Spreadsheet!AO1007,LifeBenefitClasses),0)))</f>
        <v>1</v>
      </c>
      <c r="BS797" s="5" t="b">
        <f>IF(OR(ISBLANK(Spreadsheet!AO1007), Spreadsheet!AO1007="Waive"),IF(ISBLANK(Spreadsheet!AP1007),TRUE,FALSE),IF(OR(AND(NOT(ISBLANK(Spreadsheet!AO1007)),ISBLANK(Spreadsheet!AP1007)),NOT(ISNUMBER(VALUE(Spreadsheet!AP1007)))),FALSE,IF(OR(AND(Spreadsheet!AP1007&lt;6,MOD(Spreadsheet!AP1007*10,5)=0), MOD(Spreadsheet!AP1007,5000)=0),TRUE,FALSE)))</f>
        <v>1</v>
      </c>
      <c r="BT797" s="5" t="b">
        <f t="array" ref="BT797">IF(ISBLANK(Spreadsheet!AQ1007),TRUE,ISNUMBER(MATCH(TRUE,EXACT(Spreadsheet!AQ1007,EnrollWaive),0)))</f>
        <v>1</v>
      </c>
      <c r="BU797" s="5" t="b">
        <f t="array" ref="BU797">IF(ISBLANK(Spreadsheet!AR1007),TRUE,ISNUMBER(MATCH(TRUE,EXACT(Spreadsheet!AR1007,LifeBenefitClasses),0)))</f>
        <v>1</v>
      </c>
      <c r="BV797" s="5" t="b">
        <f>IF(OR(ISBLANK(Spreadsheet!AR1007), Spreadsheet!AR1007="Waive"),IF(ISBLANK(Spreadsheet!AS1007),TRUE,FALSE),IF(OR(AND(NOT(ISBLANK(Spreadsheet!AR1007)),ISBLANK(Spreadsheet!AS1007)),NOT(ISNUMBER(VALUE(Spreadsheet!AS1007)))),FALSE,IF(OR(AND(Spreadsheet!AS1007&lt;6,MOD(Spreadsheet!AS1007*10,5)=0), MOD(Spreadsheet!AS1007,10000)=0),TRUE,FALSE)))</f>
        <v>1</v>
      </c>
      <c r="BW797" s="5" t="b">
        <f t="array" ref="BW797">IF(ISBLANK(Spreadsheet!AT1007),TRUE,ISNUMBER(MATCH(TRUE,EXACT(Spreadsheet!AT1007,LifeBenefitClasses),0)))</f>
        <v>1</v>
      </c>
      <c r="BX797" s="5" t="b">
        <f>IF(OR(ISBLANK(Spreadsheet!AT1007), Spreadsheet!AT1007="Waive"),IF(ISBLANK(Spreadsheet!AU1007),TRUE,FALSE),IF(OR(AND(NOT(ISBLANK(Spreadsheet!AT1007)),ISBLANK(Spreadsheet!AU1007)),NOT(ISNUMBER(VALUE(Spreadsheet!AU1007)))),FALSE,IF(AND(NOT(OR(ISBLANK(Spreadsheet!AT1007),Spreadsheet!AT1007="Waive")),NOT(OR(ISBLANK(Spreadsheet!AR1007),Spreadsheet!AR1007="Waive")),MOD(Spreadsheet!AU1007,5000)=0, Spreadsheet!AU1007&lt;=(Spreadsheet!AS1007*0.5)),TRUE,FALSE)))</f>
        <v>1</v>
      </c>
      <c r="BY797" s="5" t="b">
        <f t="array" ref="BY797">IF(ISBLANK(Spreadsheet!AV1007),TRUE,ISNUMBER(MATCH(TRUE,EXACT(Spreadsheet!AV1007,EnrollWaive),0)))</f>
        <v>1</v>
      </c>
      <c r="BZ797" s="5" t="b">
        <f t="array" ref="BZ797">IF(ISBLANK(Spreadsheet!AW1007),TRUE,ISNUMBER(MATCH(TRUE,EXACT(Spreadsheet!AW1007,LifeBenefitClasses),0)))</f>
        <v>1</v>
      </c>
      <c r="CA797" s="5" t="b">
        <f t="array" ref="CA797">IF(ISBLANK(Spreadsheet!AX1007),TRUE,ISNUMBER(MATCH(TRUE,EXACT(Spreadsheet!AX1007,LifeBenefitClasses),0)))</f>
        <v>1</v>
      </c>
      <c r="CB797" s="5" t="b">
        <f t="array" ref="CB797">IF(ISBLANK(Spreadsheet!AY1007),TRUE,ISNUMBER(MATCH(TRUE,EXACT(Spreadsheet!AY1007,LifeBenefitClasses),0)))</f>
        <v>1</v>
      </c>
      <c r="CC797" s="5" t="b">
        <f t="array" ref="CC797">IF(ISBLANK(Spreadsheet!AZ1007),TRUE,ISNUMBER(MATCH(TRUE,EXACT(Spreadsheet!AZ1007,LifeBenefitClasses),0)))</f>
        <v>1</v>
      </c>
      <c r="CD797" s="5" t="b">
        <f t="array" ref="CD797">IF(ISBLANK(Spreadsheet!BA1007),TRUE,ISNUMBER(MATCH(TRUE,EXACT(Spreadsheet!BA1007,LifeBenefitClasses),0)))</f>
        <v>1</v>
      </c>
      <c r="CE797" s="5" t="b">
        <f>IF(OR(ISBLANK(Spreadsheet!BA1007), Spreadsheet!BA1007="Waive"),IF(ISBLANK(Spreadsheet!BB1007),TRUE,FALSE),IF(OR(AND(NOT(ISBLANK(Spreadsheet!BA1007)),ISBLANK(Spreadsheet!BB1007)),NOT(ISNUMBER(VALUE(Spreadsheet!BB1007))),ISBLANK(Spreadsheet!BC1007),NOT(ISNUMBER(VALUE(Spreadsheet!BC1007)))),FALSE,IF(AND(Spreadsheet!BB1007&gt;=50000,Spreadsheet!BB1007&lt;=250000,MOD(Spreadsheet!BB1007,10000)=0,Spreadsheet!BB1007&lt;=(10*Spreadsheet!BC1007)),TRUE,FALSE)))</f>
        <v>1</v>
      </c>
      <c r="CF797" s="5" t="b">
        <f>IF(NOT(ISBLANK(Spreadsheet!BC797)),AND(ISNUMBER(VALUE(Spreadsheet!BC797)),Spreadsheet!BC797&gt;0),AND(OR(ISBLANK(Spreadsheet!AO797),Spreadsheet!AO797="Waive",AND(NOT(OR(ISBLANK(Spreadsheet!AO797),Spreadsheet!AO797="Waive")),Spreadsheet!AP797&gt;=6)),OR(ISBLANK(Spreadsheet!AR797),AND(NOT(OR(ISBLANK(Spreadsheet!AR797),Spreadsheet!AR797="Waive")),Spreadsheet!AS797&gt;=6)),OR(ISBLANK(Spreadsheet!AW797)),OR(ISBLANK(Spreadsheet!AX797)),OR(ISBLANK(Spreadsheet!AY797)),OR(ISBLANK(Spreadsheet!AZ797)),OR(ISBLANK(Spreadsheet!BA797),Spreadsheet!BA797="Waive")))</f>
        <v>1</v>
      </c>
      <c r="CG797" s="5" t="b">
        <f t="shared" ca="1" si="61"/>
        <v>1</v>
      </c>
    </row>
    <row r="798" spans="8:85" x14ac:dyDescent="0.3">
      <c r="H798" s="5">
        <f t="shared" ca="1" si="58"/>
        <v>2</v>
      </c>
      <c r="I798" s="5" t="str">
        <f t="shared" ca="1" si="59"/>
        <v/>
      </c>
      <c r="J798" s="5" t="str">
        <f>IF(AND(NOT(ISBLANK(Spreadsheet!C1008)),ISBLANK(Spreadsheet!D1008)),Spreadsheet!F1008&amp;" "&amp;Spreadsheet!H1008,"")</f>
        <v/>
      </c>
      <c r="K798" s="5">
        <f>IF(AND(NOT(ISBLANK(Spreadsheet!C1008)),ISBLANK(Spreadsheet!D1008)),COUNTIFS(Spreadsheet!E$786:E1009,"=Child",Spreadsheet!C$786:C1009, "="&amp;Spreadsheet!C1008) + COUNTIFS(Spreadsheet!E$786:E1009,"=Step-child",Spreadsheet!C$786:C1009, "="&amp;Spreadsheet!C1008),0)</f>
        <v>0</v>
      </c>
      <c r="L798" s="5">
        <f>IF(NOT(ISBLANK(J798)),COUNTIFS(Spreadsheet!E$786:E1009,"=Wife",Spreadsheet!C$786:C1009, "="&amp;Spreadsheet!C1008) + COUNTIFS(Spreadsheet!E$786:E1009,"=Husband",Spreadsheet!C$786:C1009, "="&amp;Spreadsheet!C1008),0)</f>
        <v>0</v>
      </c>
      <c r="M798" s="5">
        <f>IF(NOT(ISBLANK(Spreadsheet!AJ1008)),VLOOKUP(Spreadsheet!AJ1008,'Drop Downs'!$P$2:$R$16,3,FALSE),0)</f>
        <v>0</v>
      </c>
      <c r="N798" s="5">
        <f>IF(NOT(ISBLANK(Spreadsheet!AJ1008)), VLOOKUP(Spreadsheet!AJ1008,'Drop Downs'!$P$2:$R$16,2,FALSE),0)</f>
        <v>0</v>
      </c>
      <c r="O798" s="5">
        <f>IF(NOT(ISBLANK(Spreadsheet!AL1008)),VLOOKUP(Spreadsheet!AL1008,'Drop Downs'!$P$2:$R$16,3,FALSE), 0)</f>
        <v>0</v>
      </c>
      <c r="P798" s="5">
        <f>IF(NOT(ISBLANK(Spreadsheet!AL1008)),VLOOKUP(Spreadsheet!AL1008,'Drop Downs'!$P$2:$R$16,2,FALSE),0)</f>
        <v>0</v>
      </c>
      <c r="Q798" s="5">
        <f>IF(NOT(ISBLANK(Spreadsheet!AN1008)),VLOOKUP(Spreadsheet!AN1008,'Drop Downs'!$P$2:$R$16,3,FALSE),0)</f>
        <v>0</v>
      </c>
      <c r="R798" s="5">
        <f>IF(NOT(ISBLANK(Spreadsheet!AN1008)),VLOOKUP(Spreadsheet!AN1008,'Drop Downs'!$P$2:$R$16,2,FALSE),0)</f>
        <v>0</v>
      </c>
      <c r="S798" s="5" t="str">
        <f>IF(OR(M798&gt;K798,N798&gt;L798,O798&gt;K798, Q798&gt;K798,N798&gt;L798, P798&gt;L798, R798&gt;L798),"Member currently has a coverage election over what he/she needs.  Please add more dependents or adjust the coverage election.","")&amp;(IF(AND(NOT(ISBLANK(Spreadsheet!C1008)),NOT(ISBLANK(Spreadsheet!D1008)),ISBLANK(Spreadsheet!E1008)),"Dependent lacks a relationship to member.Please select one from the drop-down.",""))</f>
        <v/>
      </c>
      <c r="T798" s="5" t="b">
        <f t="shared" si="60"/>
        <v>1</v>
      </c>
      <c r="U798" s="5" t="b">
        <f>OR(ISBLANK(Spreadsheet!C1008),IF(NOT(ISBLANK(Spreadsheet!D1008)),NOT(ISBLANK(Spreadsheet!E1008)),TRUE))</f>
        <v>1</v>
      </c>
      <c r="V798" s="5" t="b">
        <f>OR(ISBLANK(Spreadsheet!C1008), NOT(ISBLANK(Spreadsheet!I1008)))</f>
        <v>1</v>
      </c>
      <c r="W798" s="5" t="b">
        <f>OR(ISBLANK(Spreadsheet!D1008),NOT(ISBLANK(Spreadsheet!C1008)))</f>
        <v>1</v>
      </c>
      <c r="X798" s="155" t="str">
        <f>REPT("0",MIN(FIND({1,2,3,4,5,6,7,8,9},Spreadsheet!C1008&amp;"123456789"))-1)&amp;IF(ISBLANK(Spreadsheet!C1008),"",SUMPRODUCT(MID(0&amp;Spreadsheet!C1008,LARGE(INDEX(ISNUMBER(--MID(Spreadsheet!C1008,ROW($1:$225),1))*
 ROW($1:$225),0),ROW($1:$225))+1,1)*10^ROW($1:$225)/10))</f>
        <v/>
      </c>
      <c r="Y798" s="5" t="b">
        <f>IF(NOT(ISBLANK(Spreadsheet!C1008)),IF(AND(ISNUMBER(VALUE(Spreadsheet!C1008)), LEN(Spreadsheet!C1008)=9),TRUE,FALSE),TRUE)</f>
        <v>1</v>
      </c>
      <c r="Z798" s="155" t="str">
        <f>REPT("0",MIN(FIND({1,2,3,4,5,6,7,8,9},Spreadsheet!D1008&amp;"123456789"))-1)&amp;IF(ISBLANK(Spreadsheet!D1008),"",SUMPRODUCT(MID(0&amp;Spreadsheet!D1008,LARGE(INDEX(ISNUMBER(--MID(Spreadsheet!D1008,ROW($1:$225),1))*
 ROW($1:$225),0),ROW($1:$225))+1,1)*10^ROW($1:$225)/10))</f>
        <v/>
      </c>
      <c r="AA798" s="5" t="b">
        <f>IF(AND(NOT(ISBLANK(Spreadsheet!D1008)),NOT(ISBLANK(Spreadsheet!C1008))),IF(AND(ISNUMBER(VALUE(Spreadsheet!D1008)), LEN(Spreadsheet!D1008)=9),TRUE,FALSE),IF(AND(NOT(ISBLANK(Spreadsheet!D1008)),ISBLANK(Spreadsheet!C1008)),FALSE,TRUE))</f>
        <v>1</v>
      </c>
      <c r="AB798" s="5" t="b">
        <f>OR(ISBLANK(Spreadsheet!Y798),IF(NOT(ISBLANK(Spreadsheet!Y798)),LEN(Spreadsheet!Y798)=10,ISNUMBER(VALUE(Spreadsheet!Y798))))</f>
        <v>1</v>
      </c>
      <c r="AC798" s="5" t="b">
        <f>OR(ISBLANK(Spreadsheet!AI1008), AND(NOT(ISBLANK(Spreadsheet!AJ1008)), NOT(ISNUMBER(SEARCH("Waive",Spreadsheet!AJ1008)))))</f>
        <v>1</v>
      </c>
      <c r="AD798" s="5" t="b">
        <f>OR(ISBLANK(Spreadsheet!AK1008), AND(NOT(ISBLANK(Spreadsheet!AL1008)), NOT(ISNUMBER(SEARCH("Waive",Spreadsheet!AL1008)))))</f>
        <v>1</v>
      </c>
      <c r="AE798" s="5" t="b">
        <f>OR(ISBLANK(Spreadsheet!AM1008), AND(NOT(ISBLANK(Spreadsheet!AN1008)), NOT(ISNUMBER(SEARCH("Waive", Spreadsheet!AN1008)))))</f>
        <v>1</v>
      </c>
      <c r="AF798" s="5" t="b">
        <f>OR(ISBLANK(Spreadsheet!C1008), NOT(ISBLANK(Spreadsheet!D1008)),NOT(ISBLANK(Spreadsheet!L1008)))</f>
        <v>1</v>
      </c>
      <c r="AG798" s="5" t="b">
        <f>IF(AND(NOT(ISBLANK(Spreadsheet!C1008)), NOT(ISBLANK(Spreadsheet!D1008)),Spreadsheet!C1008&lt;&gt;Spreadsheet!D1008),IF(ISERROR(VLOOKUP(Spreadsheet!C1008, Spreadsheet!$C$6:'Spreadsheet'!$C1007,1,FALSE)), FALSE, TRUE),TRUE)</f>
        <v>1</v>
      </c>
      <c r="AH798" s="5" t="b">
        <f>Spreadsheet!$B$2=Spreadsheet!AD798</f>
        <v>1</v>
      </c>
      <c r="AI798" s="5" t="b">
        <f>IF(ISBLANK(Spreadsheet!G1008),TRUE,IF(OR(LEN(Spreadsheet!G1008)&gt;1,ISNUMBER(VALUE(Spreadsheet!G1008))),FALSE,TRUE))</f>
        <v>1</v>
      </c>
      <c r="AJ798" s="5" t="b">
        <f>OR(ISBLANK(Spreadsheet!C1008), NOT(ISBLANK(Spreadsheet!B1008)), NOT(ISBLANK(Spreadsheet!D1008)))</f>
        <v>1</v>
      </c>
      <c r="AK798" s="5" t="b">
        <f t="array" ref="AK798">IF(OR(AND(ISBLANK(Spreadsheet!E1008),ISBLANK(Spreadsheet!D1008),NOT(ISBLANK(Spreadsheet!C1008))),AND(ISBLANK(Spreadsheet!E1008),ISBLANK(Spreadsheet!D1008),ISBLANK(Spreadsheet!C1008))),TRUE,ISNUMBER(MATCH(TRUE,EXACT(Spreadsheet!E1008,Relationships),0)))</f>
        <v>1</v>
      </c>
      <c r="AL798" s="5" t="b">
        <f>IF(NOT(ISBLANK(Spreadsheet!C1008)),IF(OR(ISBLANK(Spreadsheet!F1008),LEN(Spreadsheet!F1008)&gt;40),FALSE,TRUE),TRUE)</f>
        <v>1</v>
      </c>
      <c r="AM798" s="5" t="b">
        <f>IF(NOT(ISBLANK(Spreadsheet!C1008)),IF(OR(ISBLANK(Spreadsheet!H1008),LEN(Spreadsheet!H1008)&gt;40),FALSE,TRUE),TRUE)</f>
        <v>1</v>
      </c>
      <c r="AN798" s="5" t="b">
        <f t="array" ref="AN798">IF(ISBLANK(Spreadsheet!I1008),TRUE,ISNUMBER(MATCH(TRUE,EXACT(Spreadsheet!I1008,GenderValues),0)))</f>
        <v>1</v>
      </c>
      <c r="AO798" s="5" t="b">
        <f ca="1">IF(ISERROR(DATEVALUE(TEXT(Spreadsheet!J1008,"mm/dd/yyyy")) &gt; TODAY()),IF(AND(ISBLANK(Spreadsheet!J1008),ISBLANK(Spreadsheet!C1008)),TRUE,FALSE),IF(DATEVALUE(TEXT(Spreadsheet!J1008,"mm/dd/yyyy")) &gt; TODAY(),FALSE,TRUE))</f>
        <v>1</v>
      </c>
      <c r="AP798" s="5" t="b">
        <f>OR(ISBLANK(Spreadsheet!K1008),LEN(Spreadsheet!K1008)&lt;=100)</f>
        <v>1</v>
      </c>
      <c r="AQ798" s="5" t="b">
        <f t="array" ref="AQ798">IF(OR(AND(ISBLANK(Spreadsheet!L1008),ISBLANK(Spreadsheet!C1008)),AND(NOT(ISBLANK(Spreadsheet!C1008)),NOT(ISBLANK(Spreadsheet!D1008)))),TRUE,ISNUMBER(MATCH(TRUE,EXACT(Spreadsheet!L1008,MaritalStatus),0)))</f>
        <v>1</v>
      </c>
      <c r="AR798" s="5" t="b">
        <f ca="1">IF(ISERROR(DATEVALUE(TEXT(Spreadsheet!M1008,"mm/dd/yyyy")) &gt; TODAY()),IF(ISBLANK(Spreadsheet!M1008),TRUE,FALSE),IF(DATEVALUE(TEXT(Spreadsheet!M1008,"mm/dd/yyyy")) &gt; TODAY(),FALSE,TRUE))</f>
        <v>1</v>
      </c>
      <c r="AS798" s="5" t="b">
        <f>OR(ISBLANK(Spreadsheet!N1008),LEN(Spreadsheet!N1008)&lt;=100)</f>
        <v>1</v>
      </c>
      <c r="AT798" s="5" t="b">
        <f>OR(ISBLANK(Spreadsheet!O1008),UPPER(Spreadsheet!O1008)="YES")</f>
        <v>1</v>
      </c>
      <c r="AU798" s="5" t="b">
        <f>OR(ISBLANK(Spreadsheet!P1008),UPPER(Spreadsheet!P1008)="YES")</f>
        <v>1</v>
      </c>
      <c r="AV798" s="5" t="b">
        <f t="array" ref="AV798">IF(ISBLANK(Spreadsheet!Q1008),TRUE,ISNUMBER(MATCH(TRUE,EXACT(Spreadsheet!Q1008,OnGroupsPriorIns),0)))</f>
        <v>1</v>
      </c>
      <c r="AW798" s="5" t="b">
        <f>OR(ISBLANK(Spreadsheet!R1008),UPPER(Spreadsheet!R1008)="YES")</f>
        <v>1</v>
      </c>
      <c r="AX798" s="5" t="b">
        <f>OR(ISBLANK(Spreadsheet!S1008),UPPER(Spreadsheet!S1008)="YES")</f>
        <v>1</v>
      </c>
      <c r="AY798" s="5" t="b">
        <f>OR(AND(ISBLANK(Spreadsheet!C1008),LEN(Spreadsheet!T1008)=0),AND(NOT(ISBLANK(Spreadsheet!C1008)),LEN(Spreadsheet!T1008)&gt;0,LEN(Spreadsheet!T1008)&lt;=50))</f>
        <v>1</v>
      </c>
      <c r="AZ798" s="5" t="b">
        <f>OR(LEN(Spreadsheet!U1008)=0,AND(LEN(Spreadsheet!U1008)&gt;0,LEN(Spreadsheet!U1008)&lt;=50))</f>
        <v>1</v>
      </c>
      <c r="BA798" s="5" t="b">
        <f>OR(AND(ISBLANK(Spreadsheet!C1008),LEN(Spreadsheet!V1008)=0),AND(NOT(ISBLANK(Spreadsheet!C1008)),LEN(Spreadsheet!V1008)&gt;0,LEN(Spreadsheet!V1008)&lt;=50))</f>
        <v>1</v>
      </c>
      <c r="BB798" s="5" t="b">
        <f t="array" ref="BB798">IF(AND(ISBLANK(Spreadsheet!C1008),LEN(Spreadsheet!W1008)=0),TRUE,ISNUMBER(MATCH(TRUE,EXACT(Spreadsheet!W1008,States),0)))</f>
        <v>1</v>
      </c>
      <c r="BC798" s="5" t="b">
        <f>OR(AND(ISBLANK(Spreadsheet!C1008),LEN(Spreadsheet!X1008)=0),AND(NOT(ISBLANK(Spreadsheet!C1008)),LEN(Spreadsheet!X1008)&gt;0,LEN(Spreadsheet!X1008)=5,ISNUMBER(VALUE(Spreadsheet!X1008))))</f>
        <v>1</v>
      </c>
      <c r="BD798" s="5" t="b">
        <f>OR(ISBLANK(Spreadsheet!Z1008),LEN(Spreadsheet!Z1008)&lt;=50)</f>
        <v>1</v>
      </c>
      <c r="BE798" s="5" t="b">
        <f>ISBLANK(Spreadsheet!AA1008)</f>
        <v>1</v>
      </c>
      <c r="BF798" s="5" t="b">
        <f>ISBLANK(Spreadsheet!AB1008)</f>
        <v>1</v>
      </c>
      <c r="BG798" s="5" t="b">
        <f>IF(ISERROR(DATEVALUE(TEXT(Spreadsheet!AC1008,"mm/dd/yyyy")) &gt; DATEVALUE(TEXT(Spreadsheet!J1008,"mm/dd/yyyy"))),IF(OR(AND(ISBLANK(Spreadsheet!AC1008),ISBLANK(Spreadsheet!C1008)),AND(NOT(ISBLANK(Spreadsheet!C1008)),ISBLANK(Spreadsheet!AC1008),NOT(ISBLANK(Spreadsheet!D1008)))),TRUE,FALSE),IF(DATEVALUE(TEXT(Spreadsheet!AC1008,"mm/dd/yyyy")) &gt; DATEVALUE(TEXT(Spreadsheet!J1008,"mm/dd/yyyy")),TRUE,FALSE))</f>
        <v>1</v>
      </c>
      <c r="BH798" s="5" t="b">
        <f>OR(AND(ISBLANK(Spreadsheet!C1008),ISBLANK(Spreadsheet!AE1008)),AND(NOT(ISBLANK(Spreadsheet!C1008)),NOT(ISBLANK(Spreadsheet!D1008)),ISBLANK(Spreadsheet!AE1008)),AND(NOT(ISBLANK(Spreadsheet!C1008)),ISBLANK(Spreadsheet!D1008),NOT(ISBLANK(Spreadsheet!AE1008)),LEN(Spreadsheet!AE1008)&lt;=100))</f>
        <v>1</v>
      </c>
      <c r="BI798" s="5" t="b">
        <f t="array" ref="BI798">IF(ISBLANK(Spreadsheet!AF1008),TRUE,ISNUMBER(MATCH(TRUE,EXACT(Spreadsheet!AF1008,CobraShortReasons),0)))</f>
        <v>1</v>
      </c>
      <c r="BJ798" s="5" t="b">
        <f ca="1">IF(ISERROR(DATEVALUE(TEXT(Spreadsheet!AG1008,"mm/dd/yyyy")) &gt; TODAY()),IF(ISBLANK(Spreadsheet!AG1008),TRUE,FALSE),IF(DATEVALUE(TEXT(Spreadsheet!AG1008,"mm/dd/yyyy")) &gt; TODAY(),FALSE,TRUE))</f>
        <v>1</v>
      </c>
      <c r="BK798" s="5" t="b">
        <f>OR(ISBLANK(Spreadsheet!AH1008),LEN(Spreadsheet!AH1008)&lt;=25)</f>
        <v>1</v>
      </c>
      <c r="BL798" s="5" t="b">
        <f t="array" aca="1" ref="BL798" ca="1">IF(ISBLANK(Spreadsheet!AI1008),TRUE,ISNUMBER(MATCH(TRUE,EXACT(Spreadsheet!AI1008,INDIRECT(Spreadsheet!$D$2)),0)))</f>
        <v>1</v>
      </c>
      <c r="BM798" s="5" t="b">
        <f t="array" aca="1" ref="BM798" ca="1">IF(ISBLANK(Spreadsheet!AJ1008),TRUE,ISNUMBER(MATCH(TRUE,EXACT(Spreadsheet!AJ1008,INDIRECT(Spreadsheet!BJ798)),0)))</f>
        <v>1</v>
      </c>
      <c r="BN798" s="5" t="b">
        <f t="array" ref="BN798">IF(ISBLANK(Spreadsheet!AK1008),TRUE,ISNUMBER(MATCH(TRUE,EXACT(Spreadsheet!AK1008,DentalPlans),0)))</f>
        <v>1</v>
      </c>
      <c r="BO798" s="5" t="b">
        <f t="array" aca="1" ref="BO798" ca="1">IF(ISBLANK(Spreadsheet!AL1008),TRUE,ISNUMBER(MATCH(TRUE,EXACT(Spreadsheet!AL1008,INDIRECT(Spreadsheet!BK798)),0)))</f>
        <v>1</v>
      </c>
      <c r="BP798" s="5" t="b">
        <f t="array" ref="BP798">IF(ISBLANK(Spreadsheet!AM1008),TRUE,ISNUMBER(MATCH(TRUE,EXACT(Spreadsheet!AM1008,VisionPlans),0)))</f>
        <v>1</v>
      </c>
      <c r="BQ798" s="5" t="b">
        <f t="array" aca="1" ref="BQ798" ca="1">IF(ISBLANK(Spreadsheet!AN1008),TRUE,ISNUMBER(MATCH(TRUE,EXACT(Spreadsheet!AN1008,INDIRECT(Spreadsheet!BL798)),0)))</f>
        <v>1</v>
      </c>
      <c r="BR798" s="5" t="b">
        <f t="array" ref="BR798">IF(ISBLANK(Spreadsheet!AO1008),TRUE,ISNUMBER(MATCH(TRUE,EXACT(Spreadsheet!AO1008,LifeBenefitClasses),0)))</f>
        <v>1</v>
      </c>
      <c r="BS798" s="5" t="b">
        <f>IF(OR(ISBLANK(Spreadsheet!AO1008), Spreadsheet!AO1008="Waive"),IF(ISBLANK(Spreadsheet!AP1008),TRUE,FALSE),IF(OR(AND(NOT(ISBLANK(Spreadsheet!AO1008)),ISBLANK(Spreadsheet!AP1008)),NOT(ISNUMBER(VALUE(Spreadsheet!AP1008)))),FALSE,IF(OR(AND(Spreadsheet!AP1008&lt;6,MOD(Spreadsheet!AP1008*10,5)=0), MOD(Spreadsheet!AP1008,5000)=0),TRUE,FALSE)))</f>
        <v>1</v>
      </c>
      <c r="BT798" s="5" t="b">
        <f t="array" ref="BT798">IF(ISBLANK(Spreadsheet!AQ1008),TRUE,ISNUMBER(MATCH(TRUE,EXACT(Spreadsheet!AQ1008,EnrollWaive),0)))</f>
        <v>1</v>
      </c>
      <c r="BU798" s="5" t="b">
        <f t="array" ref="BU798">IF(ISBLANK(Spreadsheet!AR1008),TRUE,ISNUMBER(MATCH(TRUE,EXACT(Spreadsheet!AR1008,LifeBenefitClasses),0)))</f>
        <v>1</v>
      </c>
      <c r="BV798" s="5" t="b">
        <f>IF(OR(ISBLANK(Spreadsheet!AR1008), Spreadsheet!AR1008="Waive"),IF(ISBLANK(Spreadsheet!AS1008),TRUE,FALSE),IF(OR(AND(NOT(ISBLANK(Spreadsheet!AR1008)),ISBLANK(Spreadsheet!AS1008)),NOT(ISNUMBER(VALUE(Spreadsheet!AS1008)))),FALSE,IF(OR(AND(Spreadsheet!AS1008&lt;6,MOD(Spreadsheet!AS1008*10,5)=0), MOD(Spreadsheet!AS1008,10000)=0),TRUE,FALSE)))</f>
        <v>1</v>
      </c>
      <c r="BW798" s="5" t="b">
        <f t="array" ref="BW798">IF(ISBLANK(Spreadsheet!AT1008),TRUE,ISNUMBER(MATCH(TRUE,EXACT(Spreadsheet!AT1008,LifeBenefitClasses),0)))</f>
        <v>1</v>
      </c>
      <c r="BX798" s="5" t="b">
        <f>IF(OR(ISBLANK(Spreadsheet!AT1008), Spreadsheet!AT1008="Waive"),IF(ISBLANK(Spreadsheet!AU1008),TRUE,FALSE),IF(OR(AND(NOT(ISBLANK(Spreadsheet!AT1008)),ISBLANK(Spreadsheet!AU1008)),NOT(ISNUMBER(VALUE(Spreadsheet!AU1008)))),FALSE,IF(AND(NOT(OR(ISBLANK(Spreadsheet!AT1008),Spreadsheet!AT1008="Waive")),NOT(OR(ISBLANK(Spreadsheet!AR1008),Spreadsheet!AR1008="Waive")),MOD(Spreadsheet!AU1008,5000)=0, Spreadsheet!AU1008&lt;=(Spreadsheet!AS1008*0.5)),TRUE,FALSE)))</f>
        <v>1</v>
      </c>
      <c r="BY798" s="5" t="b">
        <f t="array" ref="BY798">IF(ISBLANK(Spreadsheet!AV1008),TRUE,ISNUMBER(MATCH(TRUE,EXACT(Spreadsheet!AV1008,EnrollWaive),0)))</f>
        <v>1</v>
      </c>
      <c r="BZ798" s="5" t="b">
        <f t="array" ref="BZ798">IF(ISBLANK(Spreadsheet!AW1008),TRUE,ISNUMBER(MATCH(TRUE,EXACT(Spreadsheet!AW1008,LifeBenefitClasses),0)))</f>
        <v>1</v>
      </c>
      <c r="CA798" s="5" t="b">
        <f t="array" ref="CA798">IF(ISBLANK(Spreadsheet!AX1008),TRUE,ISNUMBER(MATCH(TRUE,EXACT(Spreadsheet!AX1008,LifeBenefitClasses),0)))</f>
        <v>1</v>
      </c>
      <c r="CB798" s="5" t="b">
        <f t="array" ref="CB798">IF(ISBLANK(Spreadsheet!AY1008),TRUE,ISNUMBER(MATCH(TRUE,EXACT(Spreadsheet!AY1008,LifeBenefitClasses),0)))</f>
        <v>1</v>
      </c>
      <c r="CC798" s="5" t="b">
        <f t="array" ref="CC798">IF(ISBLANK(Spreadsheet!AZ1008),TRUE,ISNUMBER(MATCH(TRUE,EXACT(Spreadsheet!AZ1008,LifeBenefitClasses),0)))</f>
        <v>1</v>
      </c>
      <c r="CD798" s="5" t="b">
        <f t="array" ref="CD798">IF(ISBLANK(Spreadsheet!BA1008),TRUE,ISNUMBER(MATCH(TRUE,EXACT(Spreadsheet!BA1008,LifeBenefitClasses),0)))</f>
        <v>1</v>
      </c>
      <c r="CE798" s="5" t="b">
        <f>IF(OR(ISBLANK(Spreadsheet!BA1008), Spreadsheet!BA1008="Waive"),IF(ISBLANK(Spreadsheet!BB1008),TRUE,FALSE),IF(OR(AND(NOT(ISBLANK(Spreadsheet!BA1008)),ISBLANK(Spreadsheet!BB1008)),NOT(ISNUMBER(VALUE(Spreadsheet!BB1008))),ISBLANK(Spreadsheet!BC1008),NOT(ISNUMBER(VALUE(Spreadsheet!BC1008)))),FALSE,IF(AND(Spreadsheet!BB1008&gt;=50000,Spreadsheet!BB1008&lt;=250000,MOD(Spreadsheet!BB1008,10000)=0,Spreadsheet!BB1008&lt;=(10*Spreadsheet!BC1008)),TRUE,FALSE)))</f>
        <v>1</v>
      </c>
      <c r="CF798" s="5" t="b">
        <f>IF(NOT(ISBLANK(Spreadsheet!BC798)),AND(ISNUMBER(VALUE(Spreadsheet!BC798)),Spreadsheet!BC798&gt;0),AND(OR(ISBLANK(Spreadsheet!AO798),Spreadsheet!AO798="Waive",AND(NOT(OR(ISBLANK(Spreadsheet!AO798),Spreadsheet!AO798="Waive")),Spreadsheet!AP798&gt;=6)),OR(ISBLANK(Spreadsheet!AR798),AND(NOT(OR(ISBLANK(Spreadsheet!AR798),Spreadsheet!AR798="Waive")),Spreadsheet!AS798&gt;=6)),OR(ISBLANK(Spreadsheet!AW798)),OR(ISBLANK(Spreadsheet!AX798)),OR(ISBLANK(Spreadsheet!AY798)),OR(ISBLANK(Spreadsheet!AZ798)),OR(ISBLANK(Spreadsheet!BA798),Spreadsheet!BA798="Waive")))</f>
        <v>1</v>
      </c>
      <c r="CG798" s="5" t="b">
        <f t="shared" ca="1" si="61"/>
        <v>1</v>
      </c>
    </row>
    <row r="799" spans="8:85" x14ac:dyDescent="0.3">
      <c r="H799" s="5">
        <f t="shared" ca="1" si="58"/>
        <v>2</v>
      </c>
      <c r="I799" s="5" t="str">
        <f t="shared" ca="1" si="59"/>
        <v/>
      </c>
      <c r="J799" s="5" t="str">
        <f>IF(AND(NOT(ISBLANK(Spreadsheet!C1009)),ISBLANK(Spreadsheet!D1009)),Spreadsheet!F1009&amp;" "&amp;Spreadsheet!H1009,"")</f>
        <v/>
      </c>
      <c r="K799" s="5">
        <f>IF(AND(NOT(ISBLANK(Spreadsheet!C1009)),ISBLANK(Spreadsheet!D1009)),COUNTIFS(Spreadsheet!E$786:E1010,"=Child",Spreadsheet!C$786:C1010, "="&amp;Spreadsheet!C1009) + COUNTIFS(Spreadsheet!E$786:E1010,"=Step-child",Spreadsheet!C$786:C1010, "="&amp;Spreadsheet!C1009),0)</f>
        <v>0</v>
      </c>
      <c r="L799" s="5">
        <f>IF(NOT(ISBLANK(J799)),COUNTIFS(Spreadsheet!E$786:E1010,"=Wife",Spreadsheet!C$786:C1010, "="&amp;Spreadsheet!C1009) + COUNTIFS(Spreadsheet!E$786:E1010,"=Husband",Spreadsheet!C$786:C1010, "="&amp;Spreadsheet!C1009),0)</f>
        <v>0</v>
      </c>
      <c r="M799" s="5">
        <f>IF(NOT(ISBLANK(Spreadsheet!AJ1009)),VLOOKUP(Spreadsheet!AJ1009,'Drop Downs'!$P$2:$R$16,3,FALSE),0)</f>
        <v>0</v>
      </c>
      <c r="N799" s="5">
        <f>IF(NOT(ISBLANK(Spreadsheet!AJ1009)), VLOOKUP(Spreadsheet!AJ1009,'Drop Downs'!$P$2:$R$16,2,FALSE),0)</f>
        <v>0</v>
      </c>
      <c r="O799" s="5">
        <f>IF(NOT(ISBLANK(Spreadsheet!AL1009)),VLOOKUP(Spreadsheet!AL1009,'Drop Downs'!$P$2:$R$16,3,FALSE), 0)</f>
        <v>0</v>
      </c>
      <c r="P799" s="5">
        <f>IF(NOT(ISBLANK(Spreadsheet!AL1009)),VLOOKUP(Spreadsheet!AL1009,'Drop Downs'!$P$2:$R$16,2,FALSE),0)</f>
        <v>0</v>
      </c>
      <c r="Q799" s="5">
        <f>IF(NOT(ISBLANK(Spreadsheet!AN1009)),VLOOKUP(Spreadsheet!AN1009,'Drop Downs'!$P$2:$R$16,3,FALSE),0)</f>
        <v>0</v>
      </c>
      <c r="R799" s="5">
        <f>IF(NOT(ISBLANK(Spreadsheet!AN1009)),VLOOKUP(Spreadsheet!AN1009,'Drop Downs'!$P$2:$R$16,2,FALSE),0)</f>
        <v>0</v>
      </c>
      <c r="S799" s="5" t="str">
        <f>IF(OR(M799&gt;K799,N799&gt;L799,O799&gt;K799, Q799&gt;K799,N799&gt;L799, P799&gt;L799, R799&gt;L799),"Member currently has a coverage election over what he/she needs.  Please add more dependents or adjust the coverage election.","")&amp;(IF(AND(NOT(ISBLANK(Spreadsheet!C1009)),NOT(ISBLANK(Spreadsheet!D1009)),ISBLANK(Spreadsheet!E1009)),"Dependent lacks a relationship to member.Please select one from the drop-down.",""))</f>
        <v/>
      </c>
      <c r="T799" s="5" t="b">
        <f t="shared" si="60"/>
        <v>1</v>
      </c>
      <c r="U799" s="5" t="b">
        <f>OR(ISBLANK(Spreadsheet!C1009),IF(NOT(ISBLANK(Spreadsheet!D1009)),NOT(ISBLANK(Spreadsheet!E1009)),TRUE))</f>
        <v>1</v>
      </c>
      <c r="V799" s="5" t="b">
        <f>OR(ISBLANK(Spreadsheet!C1009), NOT(ISBLANK(Spreadsheet!I1009)))</f>
        <v>1</v>
      </c>
      <c r="W799" s="5" t="b">
        <f>OR(ISBLANK(Spreadsheet!D1009),NOT(ISBLANK(Spreadsheet!C1009)))</f>
        <v>1</v>
      </c>
      <c r="X799" s="155" t="str">
        <f>REPT("0",MIN(FIND({1,2,3,4,5,6,7,8,9},Spreadsheet!C1009&amp;"123456789"))-1)&amp;IF(ISBLANK(Spreadsheet!C1009),"",SUMPRODUCT(MID(0&amp;Spreadsheet!C1009,LARGE(INDEX(ISNUMBER(--MID(Spreadsheet!C1009,ROW($1:$225),1))*
 ROW($1:$225),0),ROW($1:$225))+1,1)*10^ROW($1:$225)/10))</f>
        <v/>
      </c>
      <c r="Y799" s="5" t="b">
        <f>IF(NOT(ISBLANK(Spreadsheet!C1009)),IF(AND(ISNUMBER(VALUE(Spreadsheet!C1009)), LEN(Spreadsheet!C1009)=9),TRUE,FALSE),TRUE)</f>
        <v>1</v>
      </c>
      <c r="Z799" s="155" t="str">
        <f>REPT("0",MIN(FIND({1,2,3,4,5,6,7,8,9},Spreadsheet!D1009&amp;"123456789"))-1)&amp;IF(ISBLANK(Spreadsheet!D1009),"",SUMPRODUCT(MID(0&amp;Spreadsheet!D1009,LARGE(INDEX(ISNUMBER(--MID(Spreadsheet!D1009,ROW($1:$225),1))*
 ROW($1:$225),0),ROW($1:$225))+1,1)*10^ROW($1:$225)/10))</f>
        <v/>
      </c>
      <c r="AA799" s="5" t="b">
        <f>IF(AND(NOT(ISBLANK(Spreadsheet!D1009)),NOT(ISBLANK(Spreadsheet!C1009))),IF(AND(ISNUMBER(VALUE(Spreadsheet!D1009)), LEN(Spreadsheet!D1009)=9),TRUE,FALSE),IF(AND(NOT(ISBLANK(Spreadsheet!D1009)),ISBLANK(Spreadsheet!C1009)),FALSE,TRUE))</f>
        <v>1</v>
      </c>
      <c r="AB799" s="5" t="b">
        <f>OR(ISBLANK(Spreadsheet!Y799),IF(NOT(ISBLANK(Spreadsheet!Y799)),LEN(Spreadsheet!Y799)=10,ISNUMBER(VALUE(Spreadsheet!Y799))))</f>
        <v>1</v>
      </c>
      <c r="AC799" s="5" t="b">
        <f>OR(ISBLANK(Spreadsheet!AI1009), AND(NOT(ISBLANK(Spreadsheet!AJ1009)), NOT(ISNUMBER(SEARCH("Waive",Spreadsheet!AJ1009)))))</f>
        <v>1</v>
      </c>
      <c r="AD799" s="5" t="b">
        <f>OR(ISBLANK(Spreadsheet!AK1009), AND(NOT(ISBLANK(Spreadsheet!AL1009)), NOT(ISNUMBER(SEARCH("Waive",Spreadsheet!AL1009)))))</f>
        <v>1</v>
      </c>
      <c r="AE799" s="5" t="b">
        <f>OR(ISBLANK(Spreadsheet!AM1009), AND(NOT(ISBLANK(Spreadsheet!AN1009)), NOT(ISNUMBER(SEARCH("Waive", Spreadsheet!AN1009)))))</f>
        <v>1</v>
      </c>
      <c r="AF799" s="5" t="b">
        <f>OR(ISBLANK(Spreadsheet!C1009), NOT(ISBLANK(Spreadsheet!D1009)),NOT(ISBLANK(Spreadsheet!L1009)))</f>
        <v>1</v>
      </c>
      <c r="AG799" s="5" t="b">
        <f>IF(AND(NOT(ISBLANK(Spreadsheet!C1009)), NOT(ISBLANK(Spreadsheet!D1009)),Spreadsheet!C1009&lt;&gt;Spreadsheet!D1009),IF(ISERROR(VLOOKUP(Spreadsheet!C1009, Spreadsheet!$C$6:'Spreadsheet'!$C1008,1,FALSE)), FALSE, TRUE),TRUE)</f>
        <v>1</v>
      </c>
      <c r="AH799" s="5" t="b">
        <f>Spreadsheet!$B$2=Spreadsheet!AD799</f>
        <v>1</v>
      </c>
      <c r="AI799" s="5" t="b">
        <f>IF(ISBLANK(Spreadsheet!G1009),TRUE,IF(OR(LEN(Spreadsheet!G1009)&gt;1,ISNUMBER(VALUE(Spreadsheet!G1009))),FALSE,TRUE))</f>
        <v>1</v>
      </c>
      <c r="AJ799" s="5" t="b">
        <f>OR(ISBLANK(Spreadsheet!C1009), NOT(ISBLANK(Spreadsheet!B1009)), NOT(ISBLANK(Spreadsheet!D1009)))</f>
        <v>1</v>
      </c>
      <c r="AK799" s="5" t="b">
        <f t="array" ref="AK799">IF(OR(AND(ISBLANK(Spreadsheet!E1009),ISBLANK(Spreadsheet!D1009),NOT(ISBLANK(Spreadsheet!C1009))),AND(ISBLANK(Spreadsheet!E1009),ISBLANK(Spreadsheet!D1009),ISBLANK(Spreadsheet!C1009))),TRUE,ISNUMBER(MATCH(TRUE,EXACT(Spreadsheet!E1009,Relationships),0)))</f>
        <v>1</v>
      </c>
      <c r="AL799" s="5" t="b">
        <f>IF(NOT(ISBLANK(Spreadsheet!C1009)),IF(OR(ISBLANK(Spreadsheet!F1009),LEN(Spreadsheet!F1009)&gt;40),FALSE,TRUE),TRUE)</f>
        <v>1</v>
      </c>
      <c r="AM799" s="5" t="b">
        <f>IF(NOT(ISBLANK(Spreadsheet!C1009)),IF(OR(ISBLANK(Spreadsheet!H1009),LEN(Spreadsheet!H1009)&gt;40),FALSE,TRUE),TRUE)</f>
        <v>1</v>
      </c>
      <c r="AN799" s="5" t="b">
        <f t="array" ref="AN799">IF(ISBLANK(Spreadsheet!I1009),TRUE,ISNUMBER(MATCH(TRUE,EXACT(Spreadsheet!I1009,GenderValues),0)))</f>
        <v>1</v>
      </c>
      <c r="AO799" s="5" t="b">
        <f ca="1">IF(ISERROR(DATEVALUE(TEXT(Spreadsheet!J1009,"mm/dd/yyyy")) &gt; TODAY()),IF(AND(ISBLANK(Spreadsheet!J1009),ISBLANK(Spreadsheet!C1009)),TRUE,FALSE),IF(DATEVALUE(TEXT(Spreadsheet!J1009,"mm/dd/yyyy")) &gt; TODAY(),FALSE,TRUE))</f>
        <v>1</v>
      </c>
      <c r="AP799" s="5" t="b">
        <f>OR(ISBLANK(Spreadsheet!K1009),LEN(Spreadsheet!K1009)&lt;=100)</f>
        <v>1</v>
      </c>
      <c r="AQ799" s="5" t="b">
        <f t="array" ref="AQ799">IF(OR(AND(ISBLANK(Spreadsheet!L1009),ISBLANK(Spreadsheet!C1009)),AND(NOT(ISBLANK(Spreadsheet!C1009)),NOT(ISBLANK(Spreadsheet!D1009)))),TRUE,ISNUMBER(MATCH(TRUE,EXACT(Spreadsheet!L1009,MaritalStatus),0)))</f>
        <v>1</v>
      </c>
      <c r="AR799" s="5" t="b">
        <f ca="1">IF(ISERROR(DATEVALUE(TEXT(Spreadsheet!M1009,"mm/dd/yyyy")) &gt; TODAY()),IF(ISBLANK(Spreadsheet!M1009),TRUE,FALSE),IF(DATEVALUE(TEXT(Spreadsheet!M1009,"mm/dd/yyyy")) &gt; TODAY(),FALSE,TRUE))</f>
        <v>1</v>
      </c>
      <c r="AS799" s="5" t="b">
        <f>OR(ISBLANK(Spreadsheet!N1009),LEN(Spreadsheet!N1009)&lt;=100)</f>
        <v>1</v>
      </c>
      <c r="AT799" s="5" t="b">
        <f>OR(ISBLANK(Spreadsheet!O1009),UPPER(Spreadsheet!O1009)="YES")</f>
        <v>1</v>
      </c>
      <c r="AU799" s="5" t="b">
        <f>OR(ISBLANK(Spreadsheet!P1009),UPPER(Spreadsheet!P1009)="YES")</f>
        <v>1</v>
      </c>
      <c r="AV799" s="5" t="b">
        <f t="array" ref="AV799">IF(ISBLANK(Spreadsheet!Q1009),TRUE,ISNUMBER(MATCH(TRUE,EXACT(Spreadsheet!Q1009,OnGroupsPriorIns),0)))</f>
        <v>1</v>
      </c>
      <c r="AW799" s="5" t="b">
        <f>OR(ISBLANK(Spreadsheet!R1009),UPPER(Spreadsheet!R1009)="YES")</f>
        <v>1</v>
      </c>
      <c r="AX799" s="5" t="b">
        <f>OR(ISBLANK(Spreadsheet!S1009),UPPER(Spreadsheet!S1009)="YES")</f>
        <v>1</v>
      </c>
      <c r="AY799" s="5" t="b">
        <f>OR(AND(ISBLANK(Spreadsheet!C1009),LEN(Spreadsheet!T1009)=0),AND(NOT(ISBLANK(Spreadsheet!C1009)),LEN(Spreadsheet!T1009)&gt;0,LEN(Spreadsheet!T1009)&lt;=50))</f>
        <v>1</v>
      </c>
      <c r="AZ799" s="5" t="b">
        <f>OR(LEN(Spreadsheet!U1009)=0,AND(LEN(Spreadsheet!U1009)&gt;0,LEN(Spreadsheet!U1009)&lt;=50))</f>
        <v>1</v>
      </c>
      <c r="BA799" s="5" t="b">
        <f>OR(AND(ISBLANK(Spreadsheet!C1009),LEN(Spreadsheet!V1009)=0),AND(NOT(ISBLANK(Spreadsheet!C1009)),LEN(Spreadsheet!V1009)&gt;0,LEN(Spreadsheet!V1009)&lt;=50))</f>
        <v>1</v>
      </c>
      <c r="BB799" s="5" t="b">
        <f t="array" ref="BB799">IF(AND(ISBLANK(Spreadsheet!C1009),LEN(Spreadsheet!W1009)=0),TRUE,ISNUMBER(MATCH(TRUE,EXACT(Spreadsheet!W1009,States),0)))</f>
        <v>1</v>
      </c>
      <c r="BC799" s="5" t="b">
        <f>OR(AND(ISBLANK(Spreadsheet!C1009),LEN(Spreadsheet!X1009)=0),AND(NOT(ISBLANK(Spreadsheet!C1009)),LEN(Spreadsheet!X1009)&gt;0,LEN(Spreadsheet!X1009)=5,ISNUMBER(VALUE(Spreadsheet!X1009))))</f>
        <v>1</v>
      </c>
      <c r="BD799" s="5" t="b">
        <f>OR(ISBLANK(Spreadsheet!Z1009),LEN(Spreadsheet!Z1009)&lt;=50)</f>
        <v>1</v>
      </c>
      <c r="BE799" s="5" t="b">
        <f>ISBLANK(Spreadsheet!AA1009)</f>
        <v>1</v>
      </c>
      <c r="BF799" s="5" t="b">
        <f>ISBLANK(Spreadsheet!AB1009)</f>
        <v>1</v>
      </c>
      <c r="BG799" s="5" t="b">
        <f>IF(ISERROR(DATEVALUE(TEXT(Spreadsheet!AC1009,"mm/dd/yyyy")) &gt; DATEVALUE(TEXT(Spreadsheet!J1009,"mm/dd/yyyy"))),IF(OR(AND(ISBLANK(Spreadsheet!AC1009),ISBLANK(Spreadsheet!C1009)),AND(NOT(ISBLANK(Spreadsheet!C1009)),ISBLANK(Spreadsheet!AC1009),NOT(ISBLANK(Spreadsheet!D1009)))),TRUE,FALSE),IF(DATEVALUE(TEXT(Spreadsheet!AC1009,"mm/dd/yyyy")) &gt; DATEVALUE(TEXT(Spreadsheet!J1009,"mm/dd/yyyy")),TRUE,FALSE))</f>
        <v>1</v>
      </c>
      <c r="BH799" s="5" t="b">
        <f>OR(AND(ISBLANK(Spreadsheet!C1009),ISBLANK(Spreadsheet!AE1009)),AND(NOT(ISBLANK(Spreadsheet!C1009)),NOT(ISBLANK(Spreadsheet!D1009)),ISBLANK(Spreadsheet!AE1009)),AND(NOT(ISBLANK(Spreadsheet!C1009)),ISBLANK(Spreadsheet!D1009),NOT(ISBLANK(Spreadsheet!AE1009)),LEN(Spreadsheet!AE1009)&lt;=100))</f>
        <v>1</v>
      </c>
      <c r="BI799" s="5" t="b">
        <f t="array" ref="BI799">IF(ISBLANK(Spreadsheet!AF1009),TRUE,ISNUMBER(MATCH(TRUE,EXACT(Spreadsheet!AF1009,CobraShortReasons),0)))</f>
        <v>1</v>
      </c>
      <c r="BJ799" s="5" t="b">
        <f ca="1">IF(ISERROR(DATEVALUE(TEXT(Spreadsheet!AG1009,"mm/dd/yyyy")) &gt; TODAY()),IF(ISBLANK(Spreadsheet!AG1009),TRUE,FALSE),IF(DATEVALUE(TEXT(Spreadsheet!AG1009,"mm/dd/yyyy")) &gt; TODAY(),FALSE,TRUE))</f>
        <v>1</v>
      </c>
      <c r="BK799" s="5" t="b">
        <f>OR(ISBLANK(Spreadsheet!AH1009),LEN(Spreadsheet!AH1009)&lt;=25)</f>
        <v>1</v>
      </c>
      <c r="BL799" s="5" t="b">
        <f t="array" aca="1" ref="BL799" ca="1">IF(ISBLANK(Spreadsheet!AI1009),TRUE,ISNUMBER(MATCH(TRUE,EXACT(Spreadsheet!AI1009,INDIRECT(Spreadsheet!$D$2)),0)))</f>
        <v>1</v>
      </c>
      <c r="BM799" s="5" t="b">
        <f t="array" aca="1" ref="BM799" ca="1">IF(ISBLANK(Spreadsheet!AJ1009),TRUE,ISNUMBER(MATCH(TRUE,EXACT(Spreadsheet!AJ1009,INDIRECT(Spreadsheet!BJ799)),0)))</f>
        <v>1</v>
      </c>
      <c r="BN799" s="5" t="b">
        <f t="array" ref="BN799">IF(ISBLANK(Spreadsheet!AK1009),TRUE,ISNUMBER(MATCH(TRUE,EXACT(Spreadsheet!AK1009,DentalPlans),0)))</f>
        <v>1</v>
      </c>
      <c r="BO799" s="5" t="b">
        <f t="array" aca="1" ref="BO799" ca="1">IF(ISBLANK(Spreadsheet!AL1009),TRUE,ISNUMBER(MATCH(TRUE,EXACT(Spreadsheet!AL1009,INDIRECT(Spreadsheet!BK799)),0)))</f>
        <v>1</v>
      </c>
      <c r="BP799" s="5" t="b">
        <f t="array" ref="BP799">IF(ISBLANK(Spreadsheet!AM1009),TRUE,ISNUMBER(MATCH(TRUE,EXACT(Spreadsheet!AM1009,VisionPlans),0)))</f>
        <v>1</v>
      </c>
      <c r="BQ799" s="5" t="b">
        <f t="array" aca="1" ref="BQ799" ca="1">IF(ISBLANK(Spreadsheet!AN1009),TRUE,ISNUMBER(MATCH(TRUE,EXACT(Spreadsheet!AN1009,INDIRECT(Spreadsheet!BL799)),0)))</f>
        <v>1</v>
      </c>
      <c r="BR799" s="5" t="b">
        <f t="array" ref="BR799">IF(ISBLANK(Spreadsheet!AO1009),TRUE,ISNUMBER(MATCH(TRUE,EXACT(Spreadsheet!AO1009,LifeBenefitClasses),0)))</f>
        <v>1</v>
      </c>
      <c r="BS799" s="5" t="b">
        <f>IF(OR(ISBLANK(Spreadsheet!AO1009), Spreadsheet!AO1009="Waive"),IF(ISBLANK(Spreadsheet!AP1009),TRUE,FALSE),IF(OR(AND(NOT(ISBLANK(Spreadsheet!AO1009)),ISBLANK(Spreadsheet!AP1009)),NOT(ISNUMBER(VALUE(Spreadsheet!AP1009)))),FALSE,IF(OR(AND(Spreadsheet!AP1009&lt;6,MOD(Spreadsheet!AP1009*10,5)=0), MOD(Spreadsheet!AP1009,5000)=0),TRUE,FALSE)))</f>
        <v>1</v>
      </c>
      <c r="BT799" s="5" t="b">
        <f t="array" ref="BT799">IF(ISBLANK(Spreadsheet!AQ1009),TRUE,ISNUMBER(MATCH(TRUE,EXACT(Spreadsheet!AQ1009,EnrollWaive),0)))</f>
        <v>1</v>
      </c>
      <c r="BU799" s="5" t="b">
        <f t="array" ref="BU799">IF(ISBLANK(Spreadsheet!AR1009),TRUE,ISNUMBER(MATCH(TRUE,EXACT(Spreadsheet!AR1009,LifeBenefitClasses),0)))</f>
        <v>1</v>
      </c>
      <c r="BV799" s="5" t="b">
        <f>IF(OR(ISBLANK(Spreadsheet!AR1009), Spreadsheet!AR1009="Waive"),IF(ISBLANK(Spreadsheet!AS1009),TRUE,FALSE),IF(OR(AND(NOT(ISBLANK(Spreadsheet!AR1009)),ISBLANK(Spreadsheet!AS1009)),NOT(ISNUMBER(VALUE(Spreadsheet!AS1009)))),FALSE,IF(OR(AND(Spreadsheet!AS1009&lt;6,MOD(Spreadsheet!AS1009*10,5)=0), MOD(Spreadsheet!AS1009,10000)=0),TRUE,FALSE)))</f>
        <v>1</v>
      </c>
      <c r="BW799" s="5" t="b">
        <f t="array" ref="BW799">IF(ISBLANK(Spreadsheet!AT1009),TRUE,ISNUMBER(MATCH(TRUE,EXACT(Spreadsheet!AT1009,LifeBenefitClasses),0)))</f>
        <v>1</v>
      </c>
      <c r="BX799" s="5" t="b">
        <f>IF(OR(ISBLANK(Spreadsheet!AT1009), Spreadsheet!AT1009="Waive"),IF(ISBLANK(Spreadsheet!AU1009),TRUE,FALSE),IF(OR(AND(NOT(ISBLANK(Spreadsheet!AT1009)),ISBLANK(Spreadsheet!AU1009)),NOT(ISNUMBER(VALUE(Spreadsheet!AU1009)))),FALSE,IF(AND(NOT(OR(ISBLANK(Spreadsheet!AT1009),Spreadsheet!AT1009="Waive")),NOT(OR(ISBLANK(Spreadsheet!AR1009),Spreadsheet!AR1009="Waive")),MOD(Spreadsheet!AU1009,5000)=0, Spreadsheet!AU1009&lt;=(Spreadsheet!AS1009*0.5)),TRUE,FALSE)))</f>
        <v>1</v>
      </c>
      <c r="BY799" s="5" t="b">
        <f t="array" ref="BY799">IF(ISBLANK(Spreadsheet!AV1009),TRUE,ISNUMBER(MATCH(TRUE,EXACT(Spreadsheet!AV1009,EnrollWaive),0)))</f>
        <v>1</v>
      </c>
      <c r="BZ799" s="5" t="b">
        <f t="array" ref="BZ799">IF(ISBLANK(Spreadsheet!AW1009),TRUE,ISNUMBER(MATCH(TRUE,EXACT(Spreadsheet!AW1009,LifeBenefitClasses),0)))</f>
        <v>1</v>
      </c>
      <c r="CA799" s="5" t="b">
        <f t="array" ref="CA799">IF(ISBLANK(Spreadsheet!AX1009),TRUE,ISNUMBER(MATCH(TRUE,EXACT(Spreadsheet!AX1009,LifeBenefitClasses),0)))</f>
        <v>1</v>
      </c>
      <c r="CB799" s="5" t="b">
        <f t="array" ref="CB799">IF(ISBLANK(Spreadsheet!AY1009),TRUE,ISNUMBER(MATCH(TRUE,EXACT(Spreadsheet!AY1009,LifeBenefitClasses),0)))</f>
        <v>1</v>
      </c>
      <c r="CC799" s="5" t="b">
        <f t="array" ref="CC799">IF(ISBLANK(Spreadsheet!AZ1009),TRUE,ISNUMBER(MATCH(TRUE,EXACT(Spreadsheet!AZ1009,LifeBenefitClasses),0)))</f>
        <v>1</v>
      </c>
      <c r="CD799" s="5" t="b">
        <f t="array" ref="CD799">IF(ISBLANK(Spreadsheet!BA1009),TRUE,ISNUMBER(MATCH(TRUE,EXACT(Spreadsheet!BA1009,LifeBenefitClasses),0)))</f>
        <v>1</v>
      </c>
      <c r="CE799" s="5" t="b">
        <f>IF(OR(ISBLANK(Spreadsheet!BA1009), Spreadsheet!BA1009="Waive"),IF(ISBLANK(Spreadsheet!BB1009),TRUE,FALSE),IF(OR(AND(NOT(ISBLANK(Spreadsheet!BA1009)),ISBLANK(Spreadsheet!BB1009)),NOT(ISNUMBER(VALUE(Spreadsheet!BB1009))),ISBLANK(Spreadsheet!BC1009),NOT(ISNUMBER(VALUE(Spreadsheet!BC1009)))),FALSE,IF(AND(Spreadsheet!BB1009&gt;=50000,Spreadsheet!BB1009&lt;=250000,MOD(Spreadsheet!BB1009,10000)=0,Spreadsheet!BB1009&lt;=(10*Spreadsheet!BC1009)),TRUE,FALSE)))</f>
        <v>1</v>
      </c>
      <c r="CF799" s="5" t="b">
        <f>IF(NOT(ISBLANK(Spreadsheet!BC799)),AND(ISNUMBER(VALUE(Spreadsheet!BC799)),Spreadsheet!BC799&gt;0),AND(OR(ISBLANK(Spreadsheet!AO799),Spreadsheet!AO799="Waive",AND(NOT(OR(ISBLANK(Spreadsheet!AO799),Spreadsheet!AO799="Waive")),Spreadsheet!AP799&gt;=6)),OR(ISBLANK(Spreadsheet!AR799),AND(NOT(OR(ISBLANK(Spreadsheet!AR799),Spreadsheet!AR799="Waive")),Spreadsheet!AS799&gt;=6)),OR(ISBLANK(Spreadsheet!AW799)),OR(ISBLANK(Spreadsheet!AX799)),OR(ISBLANK(Spreadsheet!AY799)),OR(ISBLANK(Spreadsheet!AZ799)),OR(ISBLANK(Spreadsheet!BA799),Spreadsheet!BA799="Waive")))</f>
        <v>1</v>
      </c>
      <c r="CG799" s="5" t="b">
        <f t="shared" ca="1" si="61"/>
        <v>1</v>
      </c>
    </row>
    <row r="800" spans="8:85" x14ac:dyDescent="0.3">
      <c r="H800" s="5">
        <f t="shared" ca="1" si="58"/>
        <v>2</v>
      </c>
      <c r="I800" s="5" t="str">
        <f t="shared" ca="1" si="59"/>
        <v/>
      </c>
      <c r="J800" s="5" t="str">
        <f>IF(AND(NOT(ISBLANK(Spreadsheet!C1010)),ISBLANK(Spreadsheet!D1010)),Spreadsheet!F1010&amp;" "&amp;Spreadsheet!H1010,"")</f>
        <v/>
      </c>
      <c r="K800" s="5">
        <f>IF(AND(NOT(ISBLANK(Spreadsheet!C1010)),ISBLANK(Spreadsheet!D1010)),COUNTIFS(Spreadsheet!E$786:E1011,"=Child",Spreadsheet!C$786:C1011, "="&amp;Spreadsheet!C1010) + COUNTIFS(Spreadsheet!E$786:E1011,"=Step-child",Spreadsheet!C$786:C1011, "="&amp;Spreadsheet!C1010),0)</f>
        <v>0</v>
      </c>
      <c r="L800" s="5">
        <f>IF(NOT(ISBLANK(J800)),COUNTIFS(Spreadsheet!E$786:E1011,"=Wife",Spreadsheet!C$786:C1011, "="&amp;Spreadsheet!C1010) + COUNTIFS(Spreadsheet!E$786:E1011,"=Husband",Spreadsheet!C$786:C1011, "="&amp;Spreadsheet!C1010),0)</f>
        <v>0</v>
      </c>
      <c r="M800" s="5">
        <f>IF(NOT(ISBLANK(Spreadsheet!AJ1010)),VLOOKUP(Spreadsheet!AJ1010,'Drop Downs'!$P$2:$R$16,3,FALSE),0)</f>
        <v>0</v>
      </c>
      <c r="N800" s="5">
        <f>IF(NOT(ISBLANK(Spreadsheet!AJ1010)), VLOOKUP(Spreadsheet!AJ1010,'Drop Downs'!$P$2:$R$16,2,FALSE),0)</f>
        <v>0</v>
      </c>
      <c r="O800" s="5">
        <f>IF(NOT(ISBLANK(Spreadsheet!AL1010)),VLOOKUP(Spreadsheet!AL1010,'Drop Downs'!$P$2:$R$16,3,FALSE), 0)</f>
        <v>0</v>
      </c>
      <c r="P800" s="5">
        <f>IF(NOT(ISBLANK(Spreadsheet!AL1010)),VLOOKUP(Spreadsheet!AL1010,'Drop Downs'!$P$2:$R$16,2,FALSE),0)</f>
        <v>0</v>
      </c>
      <c r="Q800" s="5">
        <f>IF(NOT(ISBLANK(Spreadsheet!AN1010)),VLOOKUP(Spreadsheet!AN1010,'Drop Downs'!$P$2:$R$16,3,FALSE),0)</f>
        <v>0</v>
      </c>
      <c r="R800" s="5">
        <f>IF(NOT(ISBLANK(Spreadsheet!AN1010)),VLOOKUP(Spreadsheet!AN1010,'Drop Downs'!$P$2:$R$16,2,FALSE),0)</f>
        <v>0</v>
      </c>
      <c r="S800" s="5" t="str">
        <f>IF(OR(M800&gt;K800,N800&gt;L800,O800&gt;K800, Q800&gt;K800,N800&gt;L800, P800&gt;L800, R800&gt;L800),"Member currently has a coverage election over what he/she needs.  Please add more dependents or adjust the coverage election.","")&amp;(IF(AND(NOT(ISBLANK(Spreadsheet!C1010)),NOT(ISBLANK(Spreadsheet!D1010)),ISBLANK(Spreadsheet!E1010)),"Dependent lacks a relationship to member.Please select one from the drop-down.",""))</f>
        <v/>
      </c>
      <c r="T800" s="5" t="b">
        <f t="shared" si="60"/>
        <v>1</v>
      </c>
      <c r="U800" s="5" t="b">
        <f>OR(ISBLANK(Spreadsheet!C1010),IF(NOT(ISBLANK(Spreadsheet!D1010)),NOT(ISBLANK(Spreadsheet!E1010)),TRUE))</f>
        <v>1</v>
      </c>
      <c r="V800" s="5" t="b">
        <f>OR(ISBLANK(Spreadsheet!C1010), NOT(ISBLANK(Spreadsheet!I1010)))</f>
        <v>1</v>
      </c>
      <c r="W800" s="5" t="b">
        <f>OR(ISBLANK(Spreadsheet!D1010),NOT(ISBLANK(Spreadsheet!C1010)))</f>
        <v>1</v>
      </c>
      <c r="X800" s="155" t="str">
        <f>REPT("0",MIN(FIND({1,2,3,4,5,6,7,8,9},Spreadsheet!C1010&amp;"123456789"))-1)&amp;IF(ISBLANK(Spreadsheet!C1010),"",SUMPRODUCT(MID(0&amp;Spreadsheet!C1010,LARGE(INDEX(ISNUMBER(--MID(Spreadsheet!C1010,ROW($1:$225),1))*
 ROW($1:$225),0),ROW($1:$225))+1,1)*10^ROW($1:$225)/10))</f>
        <v/>
      </c>
      <c r="Y800" s="5" t="b">
        <f>IF(NOT(ISBLANK(Spreadsheet!C1010)),IF(AND(ISNUMBER(VALUE(Spreadsheet!C1010)), LEN(Spreadsheet!C1010)=9),TRUE,FALSE),TRUE)</f>
        <v>1</v>
      </c>
      <c r="Z800" s="155" t="str">
        <f>REPT("0",MIN(FIND({1,2,3,4,5,6,7,8,9},Spreadsheet!D1010&amp;"123456789"))-1)&amp;IF(ISBLANK(Spreadsheet!D1010),"",SUMPRODUCT(MID(0&amp;Spreadsheet!D1010,LARGE(INDEX(ISNUMBER(--MID(Spreadsheet!D1010,ROW($1:$225),1))*
 ROW($1:$225),0),ROW($1:$225))+1,1)*10^ROW($1:$225)/10))</f>
        <v/>
      </c>
      <c r="AA800" s="5" t="b">
        <f>IF(AND(NOT(ISBLANK(Spreadsheet!D1010)),NOT(ISBLANK(Spreadsheet!C1010))),IF(AND(ISNUMBER(VALUE(Spreadsheet!D1010)), LEN(Spreadsheet!D1010)=9),TRUE,FALSE),IF(AND(NOT(ISBLANK(Spreadsheet!D1010)),ISBLANK(Spreadsheet!C1010)),FALSE,TRUE))</f>
        <v>1</v>
      </c>
      <c r="AB800" s="5" t="b">
        <f>OR(ISBLANK(Spreadsheet!Y800),IF(NOT(ISBLANK(Spreadsheet!Y800)),LEN(Spreadsheet!Y800)=10,ISNUMBER(VALUE(Spreadsheet!Y800))))</f>
        <v>1</v>
      </c>
      <c r="AC800" s="5" t="b">
        <f>OR(ISBLANK(Spreadsheet!AI1010), AND(NOT(ISBLANK(Spreadsheet!AJ1010)), NOT(ISNUMBER(SEARCH("Waive",Spreadsheet!AJ1010)))))</f>
        <v>1</v>
      </c>
      <c r="AD800" s="5" t="b">
        <f>OR(ISBLANK(Spreadsheet!AK1010), AND(NOT(ISBLANK(Spreadsheet!AL1010)), NOT(ISNUMBER(SEARCH("Waive",Spreadsheet!AL1010)))))</f>
        <v>1</v>
      </c>
      <c r="AE800" s="5" t="b">
        <f>OR(ISBLANK(Spreadsheet!AM1010), AND(NOT(ISBLANK(Spreadsheet!AN1010)), NOT(ISNUMBER(SEARCH("Waive", Spreadsheet!AN1010)))))</f>
        <v>1</v>
      </c>
      <c r="AF800" s="5" t="b">
        <f>OR(ISBLANK(Spreadsheet!C1010), NOT(ISBLANK(Spreadsheet!D1010)),NOT(ISBLANK(Spreadsheet!L1010)))</f>
        <v>1</v>
      </c>
      <c r="AG800" s="5" t="b">
        <f>IF(AND(NOT(ISBLANK(Spreadsheet!C1010)), NOT(ISBLANK(Spreadsheet!D1010)),Spreadsheet!C1010&lt;&gt;Spreadsheet!D1010),IF(ISERROR(VLOOKUP(Spreadsheet!C1010, Spreadsheet!$C$6:'Spreadsheet'!$C1009,1,FALSE)), FALSE, TRUE),TRUE)</f>
        <v>1</v>
      </c>
      <c r="AH800" s="5" t="b">
        <f>Spreadsheet!$B$2=Spreadsheet!AD800</f>
        <v>1</v>
      </c>
      <c r="AI800" s="5" t="b">
        <f>IF(ISBLANK(Spreadsheet!G1010),TRUE,IF(OR(LEN(Spreadsheet!G1010)&gt;1,ISNUMBER(VALUE(Spreadsheet!G1010))),FALSE,TRUE))</f>
        <v>1</v>
      </c>
      <c r="AJ800" s="5" t="b">
        <f>OR(ISBLANK(Spreadsheet!C1010), NOT(ISBLANK(Spreadsheet!B1010)), NOT(ISBLANK(Spreadsheet!D1010)))</f>
        <v>1</v>
      </c>
      <c r="AK800" s="5" t="b">
        <f t="array" ref="AK800">IF(OR(AND(ISBLANK(Spreadsheet!E1010),ISBLANK(Spreadsheet!D1010),NOT(ISBLANK(Spreadsheet!C1010))),AND(ISBLANK(Spreadsheet!E1010),ISBLANK(Spreadsheet!D1010),ISBLANK(Spreadsheet!C1010))),TRUE,ISNUMBER(MATCH(TRUE,EXACT(Spreadsheet!E1010,Relationships),0)))</f>
        <v>1</v>
      </c>
      <c r="AL800" s="5" t="b">
        <f>IF(NOT(ISBLANK(Spreadsheet!C1010)),IF(OR(ISBLANK(Spreadsheet!F1010),LEN(Spreadsheet!F1010)&gt;40),FALSE,TRUE),TRUE)</f>
        <v>1</v>
      </c>
      <c r="AM800" s="5" t="b">
        <f>IF(NOT(ISBLANK(Spreadsheet!C1010)),IF(OR(ISBLANK(Spreadsheet!H1010),LEN(Spreadsheet!H1010)&gt;40),FALSE,TRUE),TRUE)</f>
        <v>1</v>
      </c>
      <c r="AN800" s="5" t="b">
        <f t="array" ref="AN800">IF(ISBLANK(Spreadsheet!I1010),TRUE,ISNUMBER(MATCH(TRUE,EXACT(Spreadsheet!I1010,GenderValues),0)))</f>
        <v>1</v>
      </c>
      <c r="AO800" s="5" t="b">
        <f ca="1">IF(ISERROR(DATEVALUE(TEXT(Spreadsheet!J1010,"mm/dd/yyyy")) &gt; TODAY()),IF(AND(ISBLANK(Spreadsheet!J1010),ISBLANK(Spreadsheet!C1010)),TRUE,FALSE),IF(DATEVALUE(TEXT(Spreadsheet!J1010,"mm/dd/yyyy")) &gt; TODAY(),FALSE,TRUE))</f>
        <v>1</v>
      </c>
      <c r="AP800" s="5" t="b">
        <f>OR(ISBLANK(Spreadsheet!K1010),LEN(Spreadsheet!K1010)&lt;=100)</f>
        <v>1</v>
      </c>
      <c r="AQ800" s="5" t="b">
        <f t="array" ref="AQ800">IF(OR(AND(ISBLANK(Spreadsheet!L1010),ISBLANK(Spreadsheet!C1010)),AND(NOT(ISBLANK(Spreadsheet!C1010)),NOT(ISBLANK(Spreadsheet!D1010)))),TRUE,ISNUMBER(MATCH(TRUE,EXACT(Spreadsheet!L1010,MaritalStatus),0)))</f>
        <v>1</v>
      </c>
      <c r="AR800" s="5" t="b">
        <f ca="1">IF(ISERROR(DATEVALUE(TEXT(Spreadsheet!M1010,"mm/dd/yyyy")) &gt; TODAY()),IF(ISBLANK(Spreadsheet!M1010),TRUE,FALSE),IF(DATEVALUE(TEXT(Spreadsheet!M1010,"mm/dd/yyyy")) &gt; TODAY(),FALSE,TRUE))</f>
        <v>1</v>
      </c>
      <c r="AS800" s="5" t="b">
        <f>OR(ISBLANK(Spreadsheet!N1010),LEN(Spreadsheet!N1010)&lt;=100)</f>
        <v>1</v>
      </c>
      <c r="AT800" s="5" t="b">
        <f>OR(ISBLANK(Spreadsheet!O1010),UPPER(Spreadsheet!O1010)="YES")</f>
        <v>1</v>
      </c>
      <c r="AU800" s="5" t="b">
        <f>OR(ISBLANK(Spreadsheet!P1010),UPPER(Spreadsheet!P1010)="YES")</f>
        <v>1</v>
      </c>
      <c r="AV800" s="5" t="b">
        <f t="array" ref="AV800">IF(ISBLANK(Spreadsheet!Q1010),TRUE,ISNUMBER(MATCH(TRUE,EXACT(Spreadsheet!Q1010,OnGroupsPriorIns),0)))</f>
        <v>1</v>
      </c>
      <c r="AW800" s="5" t="b">
        <f>OR(ISBLANK(Spreadsheet!R1010),UPPER(Spreadsheet!R1010)="YES")</f>
        <v>1</v>
      </c>
      <c r="AX800" s="5" t="b">
        <f>OR(ISBLANK(Spreadsheet!S1010),UPPER(Spreadsheet!S1010)="YES")</f>
        <v>1</v>
      </c>
      <c r="AY800" s="5" t="b">
        <f>OR(AND(ISBLANK(Spreadsheet!C1010),LEN(Spreadsheet!T1010)=0),AND(NOT(ISBLANK(Spreadsheet!C1010)),LEN(Spreadsheet!T1010)&gt;0,LEN(Spreadsheet!T1010)&lt;=50))</f>
        <v>1</v>
      </c>
      <c r="AZ800" s="5" t="b">
        <f>OR(LEN(Spreadsheet!U1010)=0,AND(LEN(Spreadsheet!U1010)&gt;0,LEN(Spreadsheet!U1010)&lt;=50))</f>
        <v>1</v>
      </c>
      <c r="BA800" s="5" t="b">
        <f>OR(AND(ISBLANK(Spreadsheet!C1010),LEN(Spreadsheet!V1010)=0),AND(NOT(ISBLANK(Spreadsheet!C1010)),LEN(Spreadsheet!V1010)&gt;0,LEN(Spreadsheet!V1010)&lt;=50))</f>
        <v>1</v>
      </c>
      <c r="BB800" s="5" t="b">
        <f t="array" ref="BB800">IF(AND(ISBLANK(Spreadsheet!C1010),LEN(Spreadsheet!W1010)=0),TRUE,ISNUMBER(MATCH(TRUE,EXACT(Spreadsheet!W1010,States),0)))</f>
        <v>1</v>
      </c>
      <c r="BC800" s="5" t="b">
        <f>OR(AND(ISBLANK(Spreadsheet!C1010),LEN(Spreadsheet!X1010)=0),AND(NOT(ISBLANK(Spreadsheet!C1010)),LEN(Spreadsheet!X1010)&gt;0,LEN(Spreadsheet!X1010)=5,ISNUMBER(VALUE(Spreadsheet!X1010))))</f>
        <v>1</v>
      </c>
      <c r="BD800" s="5" t="b">
        <f>OR(ISBLANK(Spreadsheet!Z1010),LEN(Spreadsheet!Z1010)&lt;=50)</f>
        <v>1</v>
      </c>
      <c r="BE800" s="5" t="b">
        <f>ISBLANK(Spreadsheet!AA1010)</f>
        <v>1</v>
      </c>
      <c r="BF800" s="5" t="b">
        <f>ISBLANK(Spreadsheet!AB1010)</f>
        <v>1</v>
      </c>
      <c r="BG800" s="5" t="b">
        <f>IF(ISERROR(DATEVALUE(TEXT(Spreadsheet!AC1010,"mm/dd/yyyy")) &gt; DATEVALUE(TEXT(Spreadsheet!J1010,"mm/dd/yyyy"))),IF(OR(AND(ISBLANK(Spreadsheet!AC1010),ISBLANK(Spreadsheet!C1010)),AND(NOT(ISBLANK(Spreadsheet!C1010)),ISBLANK(Spreadsheet!AC1010),NOT(ISBLANK(Spreadsheet!D1010)))),TRUE,FALSE),IF(DATEVALUE(TEXT(Spreadsheet!AC1010,"mm/dd/yyyy")) &gt; DATEVALUE(TEXT(Spreadsheet!J1010,"mm/dd/yyyy")),TRUE,FALSE))</f>
        <v>1</v>
      </c>
      <c r="BH800" s="5" t="b">
        <f>OR(AND(ISBLANK(Spreadsheet!C1010),ISBLANK(Spreadsheet!AE1010)),AND(NOT(ISBLANK(Spreadsheet!C1010)),NOT(ISBLANK(Spreadsheet!D1010)),ISBLANK(Spreadsheet!AE1010)),AND(NOT(ISBLANK(Spreadsheet!C1010)),ISBLANK(Spreadsheet!D1010),NOT(ISBLANK(Spreadsheet!AE1010)),LEN(Spreadsheet!AE1010)&lt;=100))</f>
        <v>1</v>
      </c>
      <c r="BI800" s="5" t="b">
        <f t="array" ref="BI800">IF(ISBLANK(Spreadsheet!AF1010),TRUE,ISNUMBER(MATCH(TRUE,EXACT(Spreadsheet!AF1010,CobraShortReasons),0)))</f>
        <v>1</v>
      </c>
      <c r="BJ800" s="5" t="b">
        <f ca="1">IF(ISERROR(DATEVALUE(TEXT(Spreadsheet!AG1010,"mm/dd/yyyy")) &gt; TODAY()),IF(ISBLANK(Spreadsheet!AG1010),TRUE,FALSE),IF(DATEVALUE(TEXT(Spreadsheet!AG1010,"mm/dd/yyyy")) &gt; TODAY(),FALSE,TRUE))</f>
        <v>1</v>
      </c>
      <c r="BK800" s="5" t="b">
        <f>OR(ISBLANK(Spreadsheet!AH1010),LEN(Spreadsheet!AH1010)&lt;=25)</f>
        <v>1</v>
      </c>
      <c r="BL800" s="5" t="b">
        <f t="array" aca="1" ref="BL800" ca="1">IF(ISBLANK(Spreadsheet!AI1010),TRUE,ISNUMBER(MATCH(TRUE,EXACT(Spreadsheet!AI1010,INDIRECT(Spreadsheet!$D$2)),0)))</f>
        <v>1</v>
      </c>
      <c r="BM800" s="5" t="b">
        <f t="array" aca="1" ref="BM800" ca="1">IF(ISBLANK(Spreadsheet!AJ1010),TRUE,ISNUMBER(MATCH(TRUE,EXACT(Spreadsheet!AJ1010,INDIRECT(Spreadsheet!BJ800)),0)))</f>
        <v>1</v>
      </c>
      <c r="BN800" s="5" t="b">
        <f t="array" ref="BN800">IF(ISBLANK(Spreadsheet!AK1010),TRUE,ISNUMBER(MATCH(TRUE,EXACT(Spreadsheet!AK1010,DentalPlans),0)))</f>
        <v>1</v>
      </c>
      <c r="BO800" s="5" t="b">
        <f t="array" aca="1" ref="BO800" ca="1">IF(ISBLANK(Spreadsheet!AL1010),TRUE,ISNUMBER(MATCH(TRUE,EXACT(Spreadsheet!AL1010,INDIRECT(Spreadsheet!BK800)),0)))</f>
        <v>1</v>
      </c>
      <c r="BP800" s="5" t="b">
        <f t="array" ref="BP800">IF(ISBLANK(Spreadsheet!AM1010),TRUE,ISNUMBER(MATCH(TRUE,EXACT(Spreadsheet!AM1010,VisionPlans),0)))</f>
        <v>1</v>
      </c>
      <c r="BQ800" s="5" t="b">
        <f t="array" aca="1" ref="BQ800" ca="1">IF(ISBLANK(Spreadsheet!AN1010),TRUE,ISNUMBER(MATCH(TRUE,EXACT(Spreadsheet!AN1010,INDIRECT(Spreadsheet!BL800)),0)))</f>
        <v>1</v>
      </c>
      <c r="BR800" s="5" t="b">
        <f t="array" ref="BR800">IF(ISBLANK(Spreadsheet!AO1010),TRUE,ISNUMBER(MATCH(TRUE,EXACT(Spreadsheet!AO1010,LifeBenefitClasses),0)))</f>
        <v>1</v>
      </c>
      <c r="BS800" s="5" t="b">
        <f>IF(OR(ISBLANK(Spreadsheet!AO1010), Spreadsheet!AO1010="Waive"),IF(ISBLANK(Spreadsheet!AP1010),TRUE,FALSE),IF(OR(AND(NOT(ISBLANK(Spreadsheet!AO1010)),ISBLANK(Spreadsheet!AP1010)),NOT(ISNUMBER(VALUE(Spreadsheet!AP1010)))),FALSE,IF(OR(AND(Spreadsheet!AP1010&lt;6,MOD(Spreadsheet!AP1010*10,5)=0), MOD(Spreadsheet!AP1010,5000)=0),TRUE,FALSE)))</f>
        <v>1</v>
      </c>
      <c r="BT800" s="5" t="b">
        <f t="array" ref="BT800">IF(ISBLANK(Spreadsheet!AQ1010),TRUE,ISNUMBER(MATCH(TRUE,EXACT(Spreadsheet!AQ1010,EnrollWaive),0)))</f>
        <v>1</v>
      </c>
      <c r="BU800" s="5" t="b">
        <f t="array" ref="BU800">IF(ISBLANK(Spreadsheet!AR1010),TRUE,ISNUMBER(MATCH(TRUE,EXACT(Spreadsheet!AR1010,LifeBenefitClasses),0)))</f>
        <v>1</v>
      </c>
      <c r="BV800" s="5" t="b">
        <f>IF(OR(ISBLANK(Spreadsheet!AR1010), Spreadsheet!AR1010="Waive"),IF(ISBLANK(Spreadsheet!AS1010),TRUE,FALSE),IF(OR(AND(NOT(ISBLANK(Spreadsheet!AR1010)),ISBLANK(Spreadsheet!AS1010)),NOT(ISNUMBER(VALUE(Spreadsheet!AS1010)))),FALSE,IF(OR(AND(Spreadsheet!AS1010&lt;6,MOD(Spreadsheet!AS1010*10,5)=0), MOD(Spreadsheet!AS1010,10000)=0),TRUE,FALSE)))</f>
        <v>1</v>
      </c>
      <c r="BW800" s="5" t="b">
        <f t="array" ref="BW800">IF(ISBLANK(Spreadsheet!AT1010),TRUE,ISNUMBER(MATCH(TRUE,EXACT(Spreadsheet!AT1010,LifeBenefitClasses),0)))</f>
        <v>1</v>
      </c>
      <c r="BX800" s="5" t="b">
        <f>IF(OR(ISBLANK(Spreadsheet!AT1010), Spreadsheet!AT1010="Waive"),IF(ISBLANK(Spreadsheet!AU1010),TRUE,FALSE),IF(OR(AND(NOT(ISBLANK(Spreadsheet!AT1010)),ISBLANK(Spreadsheet!AU1010)),NOT(ISNUMBER(VALUE(Spreadsheet!AU1010)))),FALSE,IF(AND(NOT(OR(ISBLANK(Spreadsheet!AT1010),Spreadsheet!AT1010="Waive")),NOT(OR(ISBLANK(Spreadsheet!AR1010),Spreadsheet!AR1010="Waive")),MOD(Spreadsheet!AU1010,5000)=0, Spreadsheet!AU1010&lt;=(Spreadsheet!AS1010*0.5)),TRUE,FALSE)))</f>
        <v>1</v>
      </c>
      <c r="BY800" s="5" t="b">
        <f t="array" ref="BY800">IF(ISBLANK(Spreadsheet!AV1010),TRUE,ISNUMBER(MATCH(TRUE,EXACT(Spreadsheet!AV1010,EnrollWaive),0)))</f>
        <v>1</v>
      </c>
      <c r="BZ800" s="5" t="b">
        <f t="array" ref="BZ800">IF(ISBLANK(Spreadsheet!AW1010),TRUE,ISNUMBER(MATCH(TRUE,EXACT(Spreadsheet!AW1010,LifeBenefitClasses),0)))</f>
        <v>1</v>
      </c>
      <c r="CA800" s="5" t="b">
        <f t="array" ref="CA800">IF(ISBLANK(Spreadsheet!AX1010),TRUE,ISNUMBER(MATCH(TRUE,EXACT(Spreadsheet!AX1010,LifeBenefitClasses),0)))</f>
        <v>1</v>
      </c>
      <c r="CB800" s="5" t="b">
        <f t="array" ref="CB800">IF(ISBLANK(Spreadsheet!AY1010),TRUE,ISNUMBER(MATCH(TRUE,EXACT(Spreadsheet!AY1010,LifeBenefitClasses),0)))</f>
        <v>1</v>
      </c>
      <c r="CC800" s="5" t="b">
        <f t="array" ref="CC800">IF(ISBLANK(Spreadsheet!AZ1010),TRUE,ISNUMBER(MATCH(TRUE,EXACT(Spreadsheet!AZ1010,LifeBenefitClasses),0)))</f>
        <v>1</v>
      </c>
      <c r="CD800" s="5" t="b">
        <f t="array" ref="CD800">IF(ISBLANK(Spreadsheet!BA1010),TRUE,ISNUMBER(MATCH(TRUE,EXACT(Spreadsheet!BA1010,LifeBenefitClasses),0)))</f>
        <v>1</v>
      </c>
      <c r="CE800" s="5" t="b">
        <f>IF(OR(ISBLANK(Spreadsheet!BA1010), Spreadsheet!BA1010="Waive"),IF(ISBLANK(Spreadsheet!BB1010),TRUE,FALSE),IF(OR(AND(NOT(ISBLANK(Spreadsheet!BA1010)),ISBLANK(Spreadsheet!BB1010)),NOT(ISNUMBER(VALUE(Spreadsheet!BB1010))),ISBLANK(Spreadsheet!BC1010),NOT(ISNUMBER(VALUE(Spreadsheet!BC1010)))),FALSE,IF(AND(Spreadsheet!BB1010&gt;=50000,Spreadsheet!BB1010&lt;=250000,MOD(Spreadsheet!BB1010,10000)=0,Spreadsheet!BB1010&lt;=(10*Spreadsheet!BC1010)),TRUE,FALSE)))</f>
        <v>1</v>
      </c>
      <c r="CF800" s="5" t="b">
        <f>IF(NOT(ISBLANK(Spreadsheet!BC800)),AND(ISNUMBER(VALUE(Spreadsheet!BC800)),Spreadsheet!BC800&gt;0),AND(OR(ISBLANK(Spreadsheet!AO800),Spreadsheet!AO800="Waive",AND(NOT(OR(ISBLANK(Spreadsheet!AO800),Spreadsheet!AO800="Waive")),Spreadsheet!AP800&gt;=6)),OR(ISBLANK(Spreadsheet!AR800),AND(NOT(OR(ISBLANK(Spreadsheet!AR800),Spreadsheet!AR800="Waive")),Spreadsheet!AS800&gt;=6)),OR(ISBLANK(Spreadsheet!AW800)),OR(ISBLANK(Spreadsheet!AX800)),OR(ISBLANK(Spreadsheet!AY800)),OR(ISBLANK(Spreadsheet!AZ800)),OR(ISBLANK(Spreadsheet!BA800),Spreadsheet!BA800="Waive")))</f>
        <v>1</v>
      </c>
      <c r="CG800" s="5" t="b">
        <f t="shared" ca="1" si="61"/>
        <v>1</v>
      </c>
    </row>
    <row r="801" spans="8:85" x14ac:dyDescent="0.3">
      <c r="H801" s="5">
        <f t="shared" ca="1" si="58"/>
        <v>2</v>
      </c>
      <c r="I801" s="5" t="str">
        <f t="shared" ca="1" si="59"/>
        <v/>
      </c>
      <c r="J801" s="5" t="str">
        <f>IF(AND(NOT(ISBLANK(Spreadsheet!C1011)),ISBLANK(Spreadsheet!D1011)),Spreadsheet!F1011&amp;" "&amp;Spreadsheet!H1011,"")</f>
        <v/>
      </c>
      <c r="K801" s="5">
        <f>IF(AND(NOT(ISBLANK(Spreadsheet!C1011)),ISBLANK(Spreadsheet!D1011)),COUNTIFS(Spreadsheet!E$786:E1012,"=Child",Spreadsheet!C$786:C1012, "="&amp;Spreadsheet!C1011) + COUNTIFS(Spreadsheet!E$786:E1012,"=Step-child",Spreadsheet!C$786:C1012, "="&amp;Spreadsheet!C1011),0)</f>
        <v>0</v>
      </c>
      <c r="L801" s="5">
        <f>IF(NOT(ISBLANK(J801)),COUNTIFS(Spreadsheet!E$786:E1012,"=Wife",Spreadsheet!C$786:C1012, "="&amp;Spreadsheet!C1011) + COUNTIFS(Spreadsheet!E$786:E1012,"=Husband",Spreadsheet!C$786:C1012, "="&amp;Spreadsheet!C1011),0)</f>
        <v>0</v>
      </c>
      <c r="M801" s="5">
        <f>IF(NOT(ISBLANK(Spreadsheet!AJ1011)),VLOOKUP(Spreadsheet!AJ1011,'Drop Downs'!$P$2:$R$16,3,FALSE),0)</f>
        <v>0</v>
      </c>
      <c r="N801" s="5">
        <f>IF(NOT(ISBLANK(Spreadsheet!AJ1011)), VLOOKUP(Spreadsheet!AJ1011,'Drop Downs'!$P$2:$R$16,2,FALSE),0)</f>
        <v>0</v>
      </c>
      <c r="O801" s="5">
        <f>IF(NOT(ISBLANK(Spreadsheet!AL1011)),VLOOKUP(Spreadsheet!AL1011,'Drop Downs'!$P$2:$R$16,3,FALSE), 0)</f>
        <v>0</v>
      </c>
      <c r="P801" s="5">
        <f>IF(NOT(ISBLANK(Spreadsheet!AL1011)),VLOOKUP(Spreadsheet!AL1011,'Drop Downs'!$P$2:$R$16,2,FALSE),0)</f>
        <v>0</v>
      </c>
      <c r="Q801" s="5">
        <f>IF(NOT(ISBLANK(Spreadsheet!AN1011)),VLOOKUP(Spreadsheet!AN1011,'Drop Downs'!$P$2:$R$16,3,FALSE),0)</f>
        <v>0</v>
      </c>
      <c r="R801" s="5">
        <f>IF(NOT(ISBLANK(Spreadsheet!AN1011)),VLOOKUP(Spreadsheet!AN1011,'Drop Downs'!$P$2:$R$16,2,FALSE),0)</f>
        <v>0</v>
      </c>
      <c r="S801" s="5" t="str">
        <f>IF(OR(M801&gt;K801,N801&gt;L801,O801&gt;K801, Q801&gt;K801,N801&gt;L801, P801&gt;L801, R801&gt;L801),"Member currently has a coverage election over what he/she needs.  Please add more dependents or adjust the coverage election.","")&amp;(IF(AND(NOT(ISBLANK(Spreadsheet!C1011)),NOT(ISBLANK(Spreadsheet!D1011)),ISBLANK(Spreadsheet!E1011)),"Dependent lacks a relationship to member.Please select one from the drop-down.",""))</f>
        <v/>
      </c>
      <c r="T801" s="5" t="b">
        <f t="shared" si="60"/>
        <v>1</v>
      </c>
      <c r="U801" s="5" t="b">
        <f>OR(ISBLANK(Spreadsheet!C1011),IF(NOT(ISBLANK(Spreadsheet!D1011)),NOT(ISBLANK(Spreadsheet!E1011)),TRUE))</f>
        <v>1</v>
      </c>
      <c r="V801" s="5" t="b">
        <f>OR(ISBLANK(Spreadsheet!C1011), NOT(ISBLANK(Spreadsheet!I1011)))</f>
        <v>1</v>
      </c>
      <c r="W801" s="5" t="b">
        <f>OR(ISBLANK(Spreadsheet!D1011),NOT(ISBLANK(Spreadsheet!C1011)))</f>
        <v>1</v>
      </c>
      <c r="X801" s="155" t="str">
        <f>REPT("0",MIN(FIND({1,2,3,4,5,6,7,8,9},Spreadsheet!C1011&amp;"123456789"))-1)&amp;IF(ISBLANK(Spreadsheet!C1011),"",SUMPRODUCT(MID(0&amp;Spreadsheet!C1011,LARGE(INDEX(ISNUMBER(--MID(Spreadsheet!C1011,ROW($1:$225),1))*
 ROW($1:$225),0),ROW($1:$225))+1,1)*10^ROW($1:$225)/10))</f>
        <v/>
      </c>
      <c r="Y801" s="5" t="b">
        <f>IF(NOT(ISBLANK(Spreadsheet!C1011)),IF(AND(ISNUMBER(VALUE(Spreadsheet!C1011)), LEN(Spreadsheet!C1011)=9),TRUE,FALSE),TRUE)</f>
        <v>1</v>
      </c>
      <c r="Z801" s="155" t="str">
        <f>REPT("0",MIN(FIND({1,2,3,4,5,6,7,8,9},Spreadsheet!D1011&amp;"123456789"))-1)&amp;IF(ISBLANK(Spreadsheet!D1011),"",SUMPRODUCT(MID(0&amp;Spreadsheet!D1011,LARGE(INDEX(ISNUMBER(--MID(Spreadsheet!D1011,ROW($1:$225),1))*
 ROW($1:$225),0),ROW($1:$225))+1,1)*10^ROW($1:$225)/10))</f>
        <v/>
      </c>
      <c r="AA801" s="5" t="b">
        <f>IF(AND(NOT(ISBLANK(Spreadsheet!D1011)),NOT(ISBLANK(Spreadsheet!C1011))),IF(AND(ISNUMBER(VALUE(Spreadsheet!D1011)), LEN(Spreadsheet!D1011)=9),TRUE,FALSE),IF(AND(NOT(ISBLANK(Spreadsheet!D1011)),ISBLANK(Spreadsheet!C1011)),FALSE,TRUE))</f>
        <v>1</v>
      </c>
      <c r="AB801" s="5" t="b">
        <f>OR(ISBLANK(Spreadsheet!Y801),IF(NOT(ISBLANK(Spreadsheet!Y801)),LEN(Spreadsheet!Y801)=10,ISNUMBER(VALUE(Spreadsheet!Y801))))</f>
        <v>1</v>
      </c>
      <c r="AC801" s="5" t="b">
        <f>OR(ISBLANK(Spreadsheet!AI1011), AND(NOT(ISBLANK(Spreadsheet!AJ1011)), NOT(ISNUMBER(SEARCH("Waive",Spreadsheet!AJ1011)))))</f>
        <v>1</v>
      </c>
      <c r="AD801" s="5" t="b">
        <f>OR(ISBLANK(Spreadsheet!AK1011), AND(NOT(ISBLANK(Spreadsheet!AL1011)), NOT(ISNUMBER(SEARCH("Waive",Spreadsheet!AL1011)))))</f>
        <v>1</v>
      </c>
      <c r="AE801" s="5" t="b">
        <f>OR(ISBLANK(Spreadsheet!AM1011), AND(NOT(ISBLANK(Spreadsheet!AN1011)), NOT(ISNUMBER(SEARCH("Waive", Spreadsheet!AN1011)))))</f>
        <v>1</v>
      </c>
      <c r="AF801" s="5" t="b">
        <f>OR(ISBLANK(Spreadsheet!C1011), NOT(ISBLANK(Spreadsheet!D1011)),NOT(ISBLANK(Spreadsheet!L1011)))</f>
        <v>1</v>
      </c>
      <c r="AG801" s="5" t="b">
        <f>IF(AND(NOT(ISBLANK(Spreadsheet!C1011)), NOT(ISBLANK(Spreadsheet!D1011)),Spreadsheet!C1011&lt;&gt;Spreadsheet!D1011),IF(ISERROR(VLOOKUP(Spreadsheet!C1011, Spreadsheet!$C$6:'Spreadsheet'!$C1010,1,FALSE)), FALSE, TRUE),TRUE)</f>
        <v>1</v>
      </c>
      <c r="AH801" s="5" t="b">
        <f>Spreadsheet!$B$2=Spreadsheet!AD801</f>
        <v>1</v>
      </c>
      <c r="AI801" s="5" t="b">
        <f>IF(ISBLANK(Spreadsheet!G1011),TRUE,IF(OR(LEN(Spreadsheet!G1011)&gt;1,ISNUMBER(VALUE(Spreadsheet!G1011))),FALSE,TRUE))</f>
        <v>1</v>
      </c>
      <c r="AJ801" s="5" t="b">
        <f>OR(ISBLANK(Spreadsheet!C1011), NOT(ISBLANK(Spreadsheet!B1011)), NOT(ISBLANK(Spreadsheet!D1011)))</f>
        <v>1</v>
      </c>
      <c r="AK801" s="5" t="b">
        <f t="array" ref="AK801">IF(OR(AND(ISBLANK(Spreadsheet!E1011),ISBLANK(Spreadsheet!D1011),NOT(ISBLANK(Spreadsheet!C1011))),AND(ISBLANK(Spreadsheet!E1011),ISBLANK(Spreadsheet!D1011),ISBLANK(Spreadsheet!C1011))),TRUE,ISNUMBER(MATCH(TRUE,EXACT(Spreadsheet!E1011,Relationships),0)))</f>
        <v>1</v>
      </c>
      <c r="AL801" s="5" t="b">
        <f>IF(NOT(ISBLANK(Spreadsheet!C1011)),IF(OR(ISBLANK(Spreadsheet!F1011),LEN(Spreadsheet!F1011)&gt;40),FALSE,TRUE),TRUE)</f>
        <v>1</v>
      </c>
      <c r="AM801" s="5" t="b">
        <f>IF(NOT(ISBLANK(Spreadsheet!C1011)),IF(OR(ISBLANK(Spreadsheet!H1011),LEN(Spreadsheet!H1011)&gt;40),FALSE,TRUE),TRUE)</f>
        <v>1</v>
      </c>
      <c r="AN801" s="5" t="b">
        <f t="array" ref="AN801">IF(ISBLANK(Spreadsheet!I1011),TRUE,ISNUMBER(MATCH(TRUE,EXACT(Spreadsheet!I1011,GenderValues),0)))</f>
        <v>1</v>
      </c>
      <c r="AO801" s="5" t="b">
        <f ca="1">IF(ISERROR(DATEVALUE(TEXT(Spreadsheet!J1011,"mm/dd/yyyy")) &gt; TODAY()),IF(AND(ISBLANK(Spreadsheet!J1011),ISBLANK(Spreadsheet!C1011)),TRUE,FALSE),IF(DATEVALUE(TEXT(Spreadsheet!J1011,"mm/dd/yyyy")) &gt; TODAY(),FALSE,TRUE))</f>
        <v>1</v>
      </c>
      <c r="AP801" s="5" t="b">
        <f>OR(ISBLANK(Spreadsheet!K1011),LEN(Spreadsheet!K1011)&lt;=100)</f>
        <v>1</v>
      </c>
      <c r="AQ801" s="5" t="b">
        <f t="array" ref="AQ801">IF(OR(AND(ISBLANK(Spreadsheet!L1011),ISBLANK(Spreadsheet!C1011)),AND(NOT(ISBLANK(Spreadsheet!C1011)),NOT(ISBLANK(Spreadsheet!D1011)))),TRUE,ISNUMBER(MATCH(TRUE,EXACT(Spreadsheet!L1011,MaritalStatus),0)))</f>
        <v>1</v>
      </c>
      <c r="AR801" s="5" t="b">
        <f ca="1">IF(ISERROR(DATEVALUE(TEXT(Spreadsheet!M1011,"mm/dd/yyyy")) &gt; TODAY()),IF(ISBLANK(Spreadsheet!M1011),TRUE,FALSE),IF(DATEVALUE(TEXT(Spreadsheet!M1011,"mm/dd/yyyy")) &gt; TODAY(),FALSE,TRUE))</f>
        <v>1</v>
      </c>
      <c r="AS801" s="5" t="b">
        <f>OR(ISBLANK(Spreadsheet!N1011),LEN(Spreadsheet!N1011)&lt;=100)</f>
        <v>1</v>
      </c>
      <c r="AT801" s="5" t="b">
        <f>OR(ISBLANK(Spreadsheet!O1011),UPPER(Spreadsheet!O1011)="YES")</f>
        <v>1</v>
      </c>
      <c r="AU801" s="5" t="b">
        <f>OR(ISBLANK(Spreadsheet!P1011),UPPER(Spreadsheet!P1011)="YES")</f>
        <v>1</v>
      </c>
      <c r="AV801" s="5" t="b">
        <f t="array" ref="AV801">IF(ISBLANK(Spreadsheet!Q1011),TRUE,ISNUMBER(MATCH(TRUE,EXACT(Spreadsheet!Q1011,OnGroupsPriorIns),0)))</f>
        <v>1</v>
      </c>
      <c r="AW801" s="5" t="b">
        <f>OR(ISBLANK(Spreadsheet!R1011),UPPER(Spreadsheet!R1011)="YES")</f>
        <v>1</v>
      </c>
      <c r="AX801" s="5" t="b">
        <f>OR(ISBLANK(Spreadsheet!S1011),UPPER(Spreadsheet!S1011)="YES")</f>
        <v>1</v>
      </c>
      <c r="AY801" s="5" t="b">
        <f>OR(AND(ISBLANK(Spreadsheet!C1011),LEN(Spreadsheet!T1011)=0),AND(NOT(ISBLANK(Spreadsheet!C1011)),LEN(Spreadsheet!T1011)&gt;0,LEN(Spreadsheet!T1011)&lt;=50))</f>
        <v>1</v>
      </c>
      <c r="AZ801" s="5" t="b">
        <f>OR(LEN(Spreadsheet!U1011)=0,AND(LEN(Spreadsheet!U1011)&gt;0,LEN(Spreadsheet!U1011)&lt;=50))</f>
        <v>1</v>
      </c>
      <c r="BA801" s="5" t="b">
        <f>OR(AND(ISBLANK(Spreadsheet!C1011),LEN(Spreadsheet!V1011)=0),AND(NOT(ISBLANK(Spreadsheet!C1011)),LEN(Spreadsheet!V1011)&gt;0,LEN(Spreadsheet!V1011)&lt;=50))</f>
        <v>1</v>
      </c>
      <c r="BB801" s="5" t="b">
        <f t="array" ref="BB801">IF(AND(ISBLANK(Spreadsheet!C1011),LEN(Spreadsheet!W1011)=0),TRUE,ISNUMBER(MATCH(TRUE,EXACT(Spreadsheet!W1011,States),0)))</f>
        <v>1</v>
      </c>
      <c r="BC801" s="5" t="b">
        <f>OR(AND(ISBLANK(Spreadsheet!C1011),LEN(Spreadsheet!X1011)=0),AND(NOT(ISBLANK(Spreadsheet!C1011)),LEN(Spreadsheet!X1011)&gt;0,LEN(Spreadsheet!X1011)=5,ISNUMBER(VALUE(Spreadsheet!X1011))))</f>
        <v>1</v>
      </c>
      <c r="BD801" s="5" t="b">
        <f>OR(ISBLANK(Spreadsheet!Z1011),LEN(Spreadsheet!Z1011)&lt;=50)</f>
        <v>1</v>
      </c>
      <c r="BE801" s="5" t="b">
        <f>ISBLANK(Spreadsheet!AA1011)</f>
        <v>1</v>
      </c>
      <c r="BF801" s="5" t="b">
        <f>ISBLANK(Spreadsheet!AB1011)</f>
        <v>1</v>
      </c>
      <c r="BG801" s="5" t="b">
        <f>IF(ISERROR(DATEVALUE(TEXT(Spreadsheet!AC1011,"mm/dd/yyyy")) &gt; DATEVALUE(TEXT(Spreadsheet!J1011,"mm/dd/yyyy"))),IF(OR(AND(ISBLANK(Spreadsheet!AC1011),ISBLANK(Spreadsheet!C1011)),AND(NOT(ISBLANK(Spreadsheet!C1011)),ISBLANK(Spreadsheet!AC1011),NOT(ISBLANK(Spreadsheet!D1011)))),TRUE,FALSE),IF(DATEVALUE(TEXT(Spreadsheet!AC1011,"mm/dd/yyyy")) &gt; DATEVALUE(TEXT(Spreadsheet!J1011,"mm/dd/yyyy")),TRUE,FALSE))</f>
        <v>1</v>
      </c>
      <c r="BH801" s="5" t="b">
        <f>OR(AND(ISBLANK(Spreadsheet!C1011),ISBLANK(Spreadsheet!AE1011)),AND(NOT(ISBLANK(Spreadsheet!C1011)),NOT(ISBLANK(Spreadsheet!D1011)),ISBLANK(Spreadsheet!AE1011)),AND(NOT(ISBLANK(Spreadsheet!C1011)),ISBLANK(Spreadsheet!D1011),NOT(ISBLANK(Spreadsheet!AE1011)),LEN(Spreadsheet!AE1011)&lt;=100))</f>
        <v>1</v>
      </c>
      <c r="BI801" s="5" t="b">
        <f t="array" ref="BI801">IF(ISBLANK(Spreadsheet!AF1011),TRUE,ISNUMBER(MATCH(TRUE,EXACT(Spreadsheet!AF1011,CobraShortReasons),0)))</f>
        <v>1</v>
      </c>
      <c r="BJ801" s="5" t="b">
        <f ca="1">IF(ISERROR(DATEVALUE(TEXT(Spreadsheet!AG1011,"mm/dd/yyyy")) &gt; TODAY()),IF(ISBLANK(Spreadsheet!AG1011),TRUE,FALSE),IF(DATEVALUE(TEXT(Spreadsheet!AG1011,"mm/dd/yyyy")) &gt; TODAY(),FALSE,TRUE))</f>
        <v>1</v>
      </c>
      <c r="BK801" s="5" t="b">
        <f>OR(ISBLANK(Spreadsheet!AH1011),LEN(Spreadsheet!AH1011)&lt;=25)</f>
        <v>1</v>
      </c>
      <c r="BL801" s="5" t="b">
        <f t="array" aca="1" ref="BL801" ca="1">IF(ISBLANK(Spreadsheet!AI1011),TRUE,ISNUMBER(MATCH(TRUE,EXACT(Spreadsheet!AI1011,INDIRECT(Spreadsheet!$D$2)),0)))</f>
        <v>1</v>
      </c>
      <c r="BM801" s="5" t="b">
        <f t="array" aca="1" ref="BM801" ca="1">IF(ISBLANK(Spreadsheet!AJ1011),TRUE,ISNUMBER(MATCH(TRUE,EXACT(Spreadsheet!AJ1011,INDIRECT(Spreadsheet!BJ801)),0)))</f>
        <v>1</v>
      </c>
      <c r="BN801" s="5" t="b">
        <f t="array" ref="BN801">IF(ISBLANK(Spreadsheet!AK1011),TRUE,ISNUMBER(MATCH(TRUE,EXACT(Spreadsheet!AK1011,DentalPlans),0)))</f>
        <v>1</v>
      </c>
      <c r="BO801" s="5" t="b">
        <f t="array" aca="1" ref="BO801" ca="1">IF(ISBLANK(Spreadsheet!AL1011),TRUE,ISNUMBER(MATCH(TRUE,EXACT(Spreadsheet!AL1011,INDIRECT(Spreadsheet!BK801)),0)))</f>
        <v>1</v>
      </c>
      <c r="BP801" s="5" t="b">
        <f t="array" ref="BP801">IF(ISBLANK(Spreadsheet!AM1011),TRUE,ISNUMBER(MATCH(TRUE,EXACT(Spreadsheet!AM1011,VisionPlans),0)))</f>
        <v>1</v>
      </c>
      <c r="BQ801" s="5" t="b">
        <f t="array" aca="1" ref="BQ801" ca="1">IF(ISBLANK(Spreadsheet!AN1011),TRUE,ISNUMBER(MATCH(TRUE,EXACT(Spreadsheet!AN1011,INDIRECT(Spreadsheet!BL801)),0)))</f>
        <v>1</v>
      </c>
      <c r="BR801" s="5" t="b">
        <f t="array" ref="BR801">IF(ISBLANK(Spreadsheet!AO1011),TRUE,ISNUMBER(MATCH(TRUE,EXACT(Spreadsheet!AO1011,LifeBenefitClasses),0)))</f>
        <v>1</v>
      </c>
      <c r="BS801" s="5" t="b">
        <f>IF(OR(ISBLANK(Spreadsheet!AO1011), Spreadsheet!AO1011="Waive"),IF(ISBLANK(Spreadsheet!AP1011),TRUE,FALSE),IF(OR(AND(NOT(ISBLANK(Spreadsheet!AO1011)),ISBLANK(Spreadsheet!AP1011)),NOT(ISNUMBER(VALUE(Spreadsheet!AP1011)))),FALSE,IF(OR(AND(Spreadsheet!AP1011&lt;6,MOD(Spreadsheet!AP1011*10,5)=0), MOD(Spreadsheet!AP1011,5000)=0),TRUE,FALSE)))</f>
        <v>1</v>
      </c>
      <c r="BT801" s="5" t="b">
        <f t="array" ref="BT801">IF(ISBLANK(Spreadsheet!AQ1011),TRUE,ISNUMBER(MATCH(TRUE,EXACT(Spreadsheet!AQ1011,EnrollWaive),0)))</f>
        <v>1</v>
      </c>
      <c r="BU801" s="5" t="b">
        <f t="array" ref="BU801">IF(ISBLANK(Spreadsheet!AR1011),TRUE,ISNUMBER(MATCH(TRUE,EXACT(Spreadsheet!AR1011,LifeBenefitClasses),0)))</f>
        <v>1</v>
      </c>
      <c r="BV801" s="5" t="b">
        <f>IF(OR(ISBLANK(Spreadsheet!AR1011), Spreadsheet!AR1011="Waive"),IF(ISBLANK(Spreadsheet!AS1011),TRUE,FALSE),IF(OR(AND(NOT(ISBLANK(Spreadsheet!AR1011)),ISBLANK(Spreadsheet!AS1011)),NOT(ISNUMBER(VALUE(Spreadsheet!AS1011)))),FALSE,IF(OR(AND(Spreadsheet!AS1011&lt;6,MOD(Spreadsheet!AS1011*10,5)=0), MOD(Spreadsheet!AS1011,10000)=0),TRUE,FALSE)))</f>
        <v>1</v>
      </c>
      <c r="BW801" s="5" t="b">
        <f t="array" ref="BW801">IF(ISBLANK(Spreadsheet!AT1011),TRUE,ISNUMBER(MATCH(TRUE,EXACT(Spreadsheet!AT1011,LifeBenefitClasses),0)))</f>
        <v>1</v>
      </c>
      <c r="BX801" s="5" t="b">
        <f>IF(OR(ISBLANK(Spreadsheet!AT1011), Spreadsheet!AT1011="Waive"),IF(ISBLANK(Spreadsheet!AU1011),TRUE,FALSE),IF(OR(AND(NOT(ISBLANK(Spreadsheet!AT1011)),ISBLANK(Spreadsheet!AU1011)),NOT(ISNUMBER(VALUE(Spreadsheet!AU1011)))),FALSE,IF(AND(NOT(OR(ISBLANK(Spreadsheet!AT1011),Spreadsheet!AT1011="Waive")),NOT(OR(ISBLANK(Spreadsheet!AR1011),Spreadsheet!AR1011="Waive")),MOD(Spreadsheet!AU1011,5000)=0, Spreadsheet!AU1011&lt;=(Spreadsheet!AS1011*0.5)),TRUE,FALSE)))</f>
        <v>1</v>
      </c>
      <c r="BY801" s="5" t="b">
        <f t="array" ref="BY801">IF(ISBLANK(Spreadsheet!AV1011),TRUE,ISNUMBER(MATCH(TRUE,EXACT(Spreadsheet!AV1011,EnrollWaive),0)))</f>
        <v>1</v>
      </c>
      <c r="BZ801" s="5" t="b">
        <f t="array" ref="BZ801">IF(ISBLANK(Spreadsheet!AW1011),TRUE,ISNUMBER(MATCH(TRUE,EXACT(Spreadsheet!AW1011,LifeBenefitClasses),0)))</f>
        <v>1</v>
      </c>
      <c r="CA801" s="5" t="b">
        <f t="array" ref="CA801">IF(ISBLANK(Spreadsheet!AX1011),TRUE,ISNUMBER(MATCH(TRUE,EXACT(Spreadsheet!AX1011,LifeBenefitClasses),0)))</f>
        <v>1</v>
      </c>
      <c r="CB801" s="5" t="b">
        <f t="array" ref="CB801">IF(ISBLANK(Spreadsheet!AY1011),TRUE,ISNUMBER(MATCH(TRUE,EXACT(Spreadsheet!AY1011,LifeBenefitClasses),0)))</f>
        <v>1</v>
      </c>
      <c r="CC801" s="5" t="b">
        <f t="array" ref="CC801">IF(ISBLANK(Spreadsheet!AZ1011),TRUE,ISNUMBER(MATCH(TRUE,EXACT(Spreadsheet!AZ1011,LifeBenefitClasses),0)))</f>
        <v>1</v>
      </c>
      <c r="CD801" s="5" t="b">
        <f t="array" ref="CD801">IF(ISBLANK(Spreadsheet!BA1011),TRUE,ISNUMBER(MATCH(TRUE,EXACT(Spreadsheet!BA1011,LifeBenefitClasses),0)))</f>
        <v>1</v>
      </c>
      <c r="CE801" s="5" t="b">
        <f>IF(OR(ISBLANK(Spreadsheet!BA1011), Spreadsheet!BA1011="Waive"),IF(ISBLANK(Spreadsheet!BB1011),TRUE,FALSE),IF(OR(AND(NOT(ISBLANK(Spreadsheet!BA1011)),ISBLANK(Spreadsheet!BB1011)),NOT(ISNUMBER(VALUE(Spreadsheet!BB1011))),ISBLANK(Spreadsheet!BC1011),NOT(ISNUMBER(VALUE(Spreadsheet!BC1011)))),FALSE,IF(AND(Spreadsheet!BB1011&gt;=50000,Spreadsheet!BB1011&lt;=250000,MOD(Spreadsheet!BB1011,10000)=0,Spreadsheet!BB1011&lt;=(10*Spreadsheet!BC1011)),TRUE,FALSE)))</f>
        <v>1</v>
      </c>
      <c r="CF801" s="5" t="b">
        <f>IF(NOT(ISBLANK(Spreadsheet!BC801)),AND(ISNUMBER(VALUE(Spreadsheet!BC801)),Spreadsheet!BC801&gt;0),AND(OR(ISBLANK(Spreadsheet!AO801),Spreadsheet!AO801="Waive",AND(NOT(OR(ISBLANK(Spreadsheet!AO801),Spreadsheet!AO801="Waive")),Spreadsheet!AP801&gt;=6)),OR(ISBLANK(Spreadsheet!AR801),AND(NOT(OR(ISBLANK(Spreadsheet!AR801),Spreadsheet!AR801="Waive")),Spreadsheet!AS801&gt;=6)),OR(ISBLANK(Spreadsheet!AW801)),OR(ISBLANK(Spreadsheet!AX801)),OR(ISBLANK(Spreadsheet!AY801)),OR(ISBLANK(Spreadsheet!AZ801)),OR(ISBLANK(Spreadsheet!BA801),Spreadsheet!BA801="Waive")))</f>
        <v>1</v>
      </c>
      <c r="CG801" s="5" t="b">
        <f t="shared" ca="1" si="61"/>
        <v>1</v>
      </c>
    </row>
    <row r="802" spans="8:85" x14ac:dyDescent="0.3">
      <c r="H802" s="5">
        <f t="shared" ca="1" si="58"/>
        <v>2</v>
      </c>
      <c r="I802" s="5" t="str">
        <f t="shared" ca="1" si="59"/>
        <v/>
      </c>
      <c r="J802" s="5" t="str">
        <f>IF(AND(NOT(ISBLANK(Spreadsheet!C1012)),ISBLANK(Spreadsheet!D1012)),Spreadsheet!F1012&amp;" "&amp;Spreadsheet!H1012,"")</f>
        <v/>
      </c>
      <c r="K802" s="5">
        <f>IF(AND(NOT(ISBLANK(Spreadsheet!C1012)),ISBLANK(Spreadsheet!D1012)),COUNTIFS(Spreadsheet!E$786:E1013,"=Child",Spreadsheet!C$786:C1013, "="&amp;Spreadsheet!C1012) + COUNTIFS(Spreadsheet!E$786:E1013,"=Step-child",Spreadsheet!C$786:C1013, "="&amp;Spreadsheet!C1012),0)</f>
        <v>0</v>
      </c>
      <c r="L802" s="5">
        <f>IF(NOT(ISBLANK(J802)),COUNTIFS(Spreadsheet!E$786:E1013,"=Wife",Spreadsheet!C$786:C1013, "="&amp;Spreadsheet!C1012) + COUNTIFS(Spreadsheet!E$786:E1013,"=Husband",Spreadsheet!C$786:C1013, "="&amp;Spreadsheet!C1012),0)</f>
        <v>0</v>
      </c>
      <c r="M802" s="5">
        <f>IF(NOT(ISBLANK(Spreadsheet!AJ1012)),VLOOKUP(Spreadsheet!AJ1012,'Drop Downs'!$P$2:$R$16,3,FALSE),0)</f>
        <v>0</v>
      </c>
      <c r="N802" s="5">
        <f>IF(NOT(ISBLANK(Spreadsheet!AJ1012)), VLOOKUP(Spreadsheet!AJ1012,'Drop Downs'!$P$2:$R$16,2,FALSE),0)</f>
        <v>0</v>
      </c>
      <c r="O802" s="5">
        <f>IF(NOT(ISBLANK(Spreadsheet!AL1012)),VLOOKUP(Spreadsheet!AL1012,'Drop Downs'!$P$2:$R$16,3,FALSE), 0)</f>
        <v>0</v>
      </c>
      <c r="P802" s="5">
        <f>IF(NOT(ISBLANK(Spreadsheet!AL1012)),VLOOKUP(Spreadsheet!AL1012,'Drop Downs'!$P$2:$R$16,2,FALSE),0)</f>
        <v>0</v>
      </c>
      <c r="Q802" s="5">
        <f>IF(NOT(ISBLANK(Spreadsheet!AN1012)),VLOOKUP(Spreadsheet!AN1012,'Drop Downs'!$P$2:$R$16,3,FALSE),0)</f>
        <v>0</v>
      </c>
      <c r="R802" s="5">
        <f>IF(NOT(ISBLANK(Spreadsheet!AN1012)),VLOOKUP(Spreadsheet!AN1012,'Drop Downs'!$P$2:$R$16,2,FALSE),0)</f>
        <v>0</v>
      </c>
      <c r="S802" s="5" t="str">
        <f>IF(OR(M802&gt;K802,N802&gt;L802,O802&gt;K802, Q802&gt;K802,N802&gt;L802, P802&gt;L802, R802&gt;L802),"Member currently has a coverage election over what he/she needs.  Please add more dependents or adjust the coverage election.","")&amp;(IF(AND(NOT(ISBLANK(Spreadsheet!C1012)),NOT(ISBLANK(Spreadsheet!D1012)),ISBLANK(Spreadsheet!E1012)),"Dependent lacks a relationship to member.Please select one from the drop-down.",""))</f>
        <v/>
      </c>
      <c r="T802" s="5" t="b">
        <f t="shared" si="60"/>
        <v>1</v>
      </c>
      <c r="U802" s="5" t="b">
        <f>OR(ISBLANK(Spreadsheet!C1012),IF(NOT(ISBLANK(Spreadsheet!D1012)),NOT(ISBLANK(Spreadsheet!E1012)),TRUE))</f>
        <v>1</v>
      </c>
      <c r="V802" s="5" t="b">
        <f>OR(ISBLANK(Spreadsheet!C1012), NOT(ISBLANK(Spreadsheet!I1012)))</f>
        <v>1</v>
      </c>
      <c r="W802" s="5" t="b">
        <f>OR(ISBLANK(Spreadsheet!D1012),NOT(ISBLANK(Spreadsheet!C1012)))</f>
        <v>1</v>
      </c>
      <c r="X802" s="155" t="str">
        <f>REPT("0",MIN(FIND({1,2,3,4,5,6,7,8,9},Spreadsheet!C1012&amp;"123456789"))-1)&amp;IF(ISBLANK(Spreadsheet!C1012),"",SUMPRODUCT(MID(0&amp;Spreadsheet!C1012,LARGE(INDEX(ISNUMBER(--MID(Spreadsheet!C1012,ROW($1:$225),1))*
 ROW($1:$225),0),ROW($1:$225))+1,1)*10^ROW($1:$225)/10))</f>
        <v/>
      </c>
      <c r="Y802" s="5" t="b">
        <f>IF(NOT(ISBLANK(Spreadsheet!C1012)),IF(AND(ISNUMBER(VALUE(Spreadsheet!C1012)), LEN(Spreadsheet!C1012)=9),TRUE,FALSE),TRUE)</f>
        <v>1</v>
      </c>
      <c r="Z802" s="155" t="str">
        <f>REPT("0",MIN(FIND({1,2,3,4,5,6,7,8,9},Spreadsheet!D1012&amp;"123456789"))-1)&amp;IF(ISBLANK(Spreadsheet!D1012),"",SUMPRODUCT(MID(0&amp;Spreadsheet!D1012,LARGE(INDEX(ISNUMBER(--MID(Spreadsheet!D1012,ROW($1:$225),1))*
 ROW($1:$225),0),ROW($1:$225))+1,1)*10^ROW($1:$225)/10))</f>
        <v/>
      </c>
      <c r="AA802" s="5" t="b">
        <f>IF(AND(NOT(ISBLANK(Spreadsheet!D1012)),NOT(ISBLANK(Spreadsheet!C1012))),IF(AND(ISNUMBER(VALUE(Spreadsheet!D1012)), LEN(Spreadsheet!D1012)=9),TRUE,FALSE),IF(AND(NOT(ISBLANK(Spreadsheet!D1012)),ISBLANK(Spreadsheet!C1012)),FALSE,TRUE))</f>
        <v>1</v>
      </c>
      <c r="AB802" s="5" t="b">
        <f>OR(ISBLANK(Spreadsheet!Y802),IF(NOT(ISBLANK(Spreadsheet!Y802)),LEN(Spreadsheet!Y802)=10,ISNUMBER(VALUE(Spreadsheet!Y802))))</f>
        <v>1</v>
      </c>
      <c r="AC802" s="5" t="b">
        <f>OR(ISBLANK(Spreadsheet!AI1012), AND(NOT(ISBLANK(Spreadsheet!AJ1012)), NOT(ISNUMBER(SEARCH("Waive",Spreadsheet!AJ1012)))))</f>
        <v>1</v>
      </c>
      <c r="AD802" s="5" t="b">
        <f>OR(ISBLANK(Spreadsheet!AK1012), AND(NOT(ISBLANK(Spreadsheet!AL1012)), NOT(ISNUMBER(SEARCH("Waive",Spreadsheet!AL1012)))))</f>
        <v>1</v>
      </c>
      <c r="AE802" s="5" t="b">
        <f>OR(ISBLANK(Spreadsheet!AM1012), AND(NOT(ISBLANK(Spreadsheet!AN1012)), NOT(ISNUMBER(SEARCH("Waive", Spreadsheet!AN1012)))))</f>
        <v>1</v>
      </c>
      <c r="AF802" s="5" t="b">
        <f>OR(ISBLANK(Spreadsheet!C1012), NOT(ISBLANK(Spreadsheet!D1012)),NOT(ISBLANK(Spreadsheet!L1012)))</f>
        <v>1</v>
      </c>
      <c r="AG802" s="5" t="b">
        <f>IF(AND(NOT(ISBLANK(Spreadsheet!C1012)), NOT(ISBLANK(Spreadsheet!D1012)),Spreadsheet!C1012&lt;&gt;Spreadsheet!D1012),IF(ISERROR(VLOOKUP(Spreadsheet!C1012, Spreadsheet!$C$6:'Spreadsheet'!$C1011,1,FALSE)), FALSE, TRUE),TRUE)</f>
        <v>1</v>
      </c>
      <c r="AH802" s="5" t="b">
        <f>Spreadsheet!$B$2=Spreadsheet!AD802</f>
        <v>1</v>
      </c>
      <c r="AI802" s="5" t="b">
        <f>IF(ISBLANK(Spreadsheet!G1012),TRUE,IF(OR(LEN(Spreadsheet!G1012)&gt;1,ISNUMBER(VALUE(Spreadsheet!G1012))),FALSE,TRUE))</f>
        <v>1</v>
      </c>
      <c r="AJ802" s="5" t="b">
        <f>OR(ISBLANK(Spreadsheet!C1012), NOT(ISBLANK(Spreadsheet!B1012)), NOT(ISBLANK(Spreadsheet!D1012)))</f>
        <v>1</v>
      </c>
      <c r="AK802" s="5" t="b">
        <f t="array" ref="AK802">IF(OR(AND(ISBLANK(Spreadsheet!E1012),ISBLANK(Spreadsheet!D1012),NOT(ISBLANK(Spreadsheet!C1012))),AND(ISBLANK(Spreadsheet!E1012),ISBLANK(Spreadsheet!D1012),ISBLANK(Spreadsheet!C1012))),TRUE,ISNUMBER(MATCH(TRUE,EXACT(Spreadsheet!E1012,Relationships),0)))</f>
        <v>1</v>
      </c>
      <c r="AL802" s="5" t="b">
        <f>IF(NOT(ISBLANK(Spreadsheet!C1012)),IF(OR(ISBLANK(Spreadsheet!F1012),LEN(Spreadsheet!F1012)&gt;40),FALSE,TRUE),TRUE)</f>
        <v>1</v>
      </c>
      <c r="AM802" s="5" t="b">
        <f>IF(NOT(ISBLANK(Spreadsheet!C1012)),IF(OR(ISBLANK(Spreadsheet!H1012),LEN(Spreadsheet!H1012)&gt;40),FALSE,TRUE),TRUE)</f>
        <v>1</v>
      </c>
      <c r="AN802" s="5" t="b">
        <f t="array" ref="AN802">IF(ISBLANK(Spreadsheet!I1012),TRUE,ISNUMBER(MATCH(TRUE,EXACT(Spreadsheet!I1012,GenderValues),0)))</f>
        <v>1</v>
      </c>
      <c r="AO802" s="5" t="b">
        <f ca="1">IF(ISERROR(DATEVALUE(TEXT(Spreadsheet!J1012,"mm/dd/yyyy")) &gt; TODAY()),IF(AND(ISBLANK(Spreadsheet!J1012),ISBLANK(Spreadsheet!C1012)),TRUE,FALSE),IF(DATEVALUE(TEXT(Spreadsheet!J1012,"mm/dd/yyyy")) &gt; TODAY(),FALSE,TRUE))</f>
        <v>1</v>
      </c>
      <c r="AP802" s="5" t="b">
        <f>OR(ISBLANK(Spreadsheet!K1012),LEN(Spreadsheet!K1012)&lt;=100)</f>
        <v>1</v>
      </c>
      <c r="AQ802" s="5" t="b">
        <f t="array" ref="AQ802">IF(OR(AND(ISBLANK(Spreadsheet!L1012),ISBLANK(Spreadsheet!C1012)),AND(NOT(ISBLANK(Spreadsheet!C1012)),NOT(ISBLANK(Spreadsheet!D1012)))),TRUE,ISNUMBER(MATCH(TRUE,EXACT(Spreadsheet!L1012,MaritalStatus),0)))</f>
        <v>1</v>
      </c>
      <c r="AR802" s="5" t="b">
        <f ca="1">IF(ISERROR(DATEVALUE(TEXT(Spreadsheet!M1012,"mm/dd/yyyy")) &gt; TODAY()),IF(ISBLANK(Spreadsheet!M1012),TRUE,FALSE),IF(DATEVALUE(TEXT(Spreadsheet!M1012,"mm/dd/yyyy")) &gt; TODAY(),FALSE,TRUE))</f>
        <v>1</v>
      </c>
      <c r="AS802" s="5" t="b">
        <f>OR(ISBLANK(Spreadsheet!N1012),LEN(Spreadsheet!N1012)&lt;=100)</f>
        <v>1</v>
      </c>
      <c r="AT802" s="5" t="b">
        <f>OR(ISBLANK(Spreadsheet!O1012),UPPER(Spreadsheet!O1012)="YES")</f>
        <v>1</v>
      </c>
      <c r="AU802" s="5" t="b">
        <f>OR(ISBLANK(Spreadsheet!P1012),UPPER(Spreadsheet!P1012)="YES")</f>
        <v>1</v>
      </c>
      <c r="AV802" s="5" t="b">
        <f t="array" ref="AV802">IF(ISBLANK(Spreadsheet!Q1012),TRUE,ISNUMBER(MATCH(TRUE,EXACT(Spreadsheet!Q1012,OnGroupsPriorIns),0)))</f>
        <v>1</v>
      </c>
      <c r="AW802" s="5" t="b">
        <f>OR(ISBLANK(Spreadsheet!R1012),UPPER(Spreadsheet!R1012)="YES")</f>
        <v>1</v>
      </c>
      <c r="AX802" s="5" t="b">
        <f>OR(ISBLANK(Spreadsheet!S1012),UPPER(Spreadsheet!S1012)="YES")</f>
        <v>1</v>
      </c>
      <c r="AY802" s="5" t="b">
        <f>OR(AND(ISBLANK(Spreadsheet!C1012),LEN(Spreadsheet!T1012)=0),AND(NOT(ISBLANK(Spreadsheet!C1012)),LEN(Spreadsheet!T1012)&gt;0,LEN(Spreadsheet!T1012)&lt;=50))</f>
        <v>1</v>
      </c>
      <c r="AZ802" s="5" t="b">
        <f>OR(LEN(Spreadsheet!U1012)=0,AND(LEN(Spreadsheet!U1012)&gt;0,LEN(Spreadsheet!U1012)&lt;=50))</f>
        <v>1</v>
      </c>
      <c r="BA802" s="5" t="b">
        <f>OR(AND(ISBLANK(Spreadsheet!C1012),LEN(Spreadsheet!V1012)=0),AND(NOT(ISBLANK(Spreadsheet!C1012)),LEN(Spreadsheet!V1012)&gt;0,LEN(Spreadsheet!V1012)&lt;=50))</f>
        <v>1</v>
      </c>
      <c r="BB802" s="5" t="b">
        <f t="array" ref="BB802">IF(AND(ISBLANK(Spreadsheet!C1012),LEN(Spreadsheet!W1012)=0),TRUE,ISNUMBER(MATCH(TRUE,EXACT(Spreadsheet!W1012,States),0)))</f>
        <v>1</v>
      </c>
      <c r="BC802" s="5" t="b">
        <f>OR(AND(ISBLANK(Spreadsheet!C1012),LEN(Spreadsheet!X1012)=0),AND(NOT(ISBLANK(Spreadsheet!C1012)),LEN(Spreadsheet!X1012)&gt;0,LEN(Spreadsheet!X1012)=5,ISNUMBER(VALUE(Spreadsheet!X1012))))</f>
        <v>1</v>
      </c>
      <c r="BD802" s="5" t="b">
        <f>OR(ISBLANK(Spreadsheet!Z1012),LEN(Spreadsheet!Z1012)&lt;=50)</f>
        <v>1</v>
      </c>
      <c r="BE802" s="5" t="b">
        <f>ISBLANK(Spreadsheet!AA1012)</f>
        <v>1</v>
      </c>
      <c r="BF802" s="5" t="b">
        <f>ISBLANK(Spreadsheet!AB1012)</f>
        <v>1</v>
      </c>
      <c r="BG802" s="5" t="b">
        <f>IF(ISERROR(DATEVALUE(TEXT(Spreadsheet!AC1012,"mm/dd/yyyy")) &gt; DATEVALUE(TEXT(Spreadsheet!J1012,"mm/dd/yyyy"))),IF(OR(AND(ISBLANK(Spreadsheet!AC1012),ISBLANK(Spreadsheet!C1012)),AND(NOT(ISBLANK(Spreadsheet!C1012)),ISBLANK(Spreadsheet!AC1012),NOT(ISBLANK(Spreadsheet!D1012)))),TRUE,FALSE),IF(DATEVALUE(TEXT(Spreadsheet!AC1012,"mm/dd/yyyy")) &gt; DATEVALUE(TEXT(Spreadsheet!J1012,"mm/dd/yyyy")),TRUE,FALSE))</f>
        <v>1</v>
      </c>
      <c r="BH802" s="5" t="b">
        <f>OR(AND(ISBLANK(Spreadsheet!C1012),ISBLANK(Spreadsheet!AE1012)),AND(NOT(ISBLANK(Spreadsheet!C1012)),NOT(ISBLANK(Spreadsheet!D1012)),ISBLANK(Spreadsheet!AE1012)),AND(NOT(ISBLANK(Spreadsheet!C1012)),ISBLANK(Spreadsheet!D1012),NOT(ISBLANK(Spreadsheet!AE1012)),LEN(Spreadsheet!AE1012)&lt;=100))</f>
        <v>1</v>
      </c>
      <c r="BI802" s="5" t="b">
        <f t="array" ref="BI802">IF(ISBLANK(Spreadsheet!AF1012),TRUE,ISNUMBER(MATCH(TRUE,EXACT(Spreadsheet!AF1012,CobraShortReasons),0)))</f>
        <v>1</v>
      </c>
      <c r="BJ802" s="5" t="b">
        <f ca="1">IF(ISERROR(DATEVALUE(TEXT(Spreadsheet!AG1012,"mm/dd/yyyy")) &gt; TODAY()),IF(ISBLANK(Spreadsheet!AG1012),TRUE,FALSE),IF(DATEVALUE(TEXT(Spreadsheet!AG1012,"mm/dd/yyyy")) &gt; TODAY(),FALSE,TRUE))</f>
        <v>1</v>
      </c>
      <c r="BK802" s="5" t="b">
        <f>OR(ISBLANK(Spreadsheet!AH1012),LEN(Spreadsheet!AH1012)&lt;=25)</f>
        <v>1</v>
      </c>
      <c r="BL802" s="5" t="b">
        <f t="array" aca="1" ref="BL802" ca="1">IF(ISBLANK(Spreadsheet!AI1012),TRUE,ISNUMBER(MATCH(TRUE,EXACT(Spreadsheet!AI1012,INDIRECT(Spreadsheet!$D$2)),0)))</f>
        <v>1</v>
      </c>
      <c r="BM802" s="5" t="b">
        <f t="array" aca="1" ref="BM802" ca="1">IF(ISBLANK(Spreadsheet!AJ1012),TRUE,ISNUMBER(MATCH(TRUE,EXACT(Spreadsheet!AJ1012,INDIRECT(Spreadsheet!BJ802)),0)))</f>
        <v>1</v>
      </c>
      <c r="BN802" s="5" t="b">
        <f t="array" ref="BN802">IF(ISBLANK(Spreadsheet!AK1012),TRUE,ISNUMBER(MATCH(TRUE,EXACT(Spreadsheet!AK1012,DentalPlans),0)))</f>
        <v>1</v>
      </c>
      <c r="BO802" s="5" t="b">
        <f t="array" aca="1" ref="BO802" ca="1">IF(ISBLANK(Spreadsheet!AL1012),TRUE,ISNUMBER(MATCH(TRUE,EXACT(Spreadsheet!AL1012,INDIRECT(Spreadsheet!BK802)),0)))</f>
        <v>1</v>
      </c>
      <c r="BP802" s="5" t="b">
        <f t="array" ref="BP802">IF(ISBLANK(Spreadsheet!AM1012),TRUE,ISNUMBER(MATCH(TRUE,EXACT(Spreadsheet!AM1012,VisionPlans),0)))</f>
        <v>1</v>
      </c>
      <c r="BQ802" s="5" t="b">
        <f t="array" aca="1" ref="BQ802" ca="1">IF(ISBLANK(Spreadsheet!AN1012),TRUE,ISNUMBER(MATCH(TRUE,EXACT(Spreadsheet!AN1012,INDIRECT(Spreadsheet!BL802)),0)))</f>
        <v>1</v>
      </c>
      <c r="BR802" s="5" t="b">
        <f t="array" ref="BR802">IF(ISBLANK(Spreadsheet!AO1012),TRUE,ISNUMBER(MATCH(TRUE,EXACT(Spreadsheet!AO1012,LifeBenefitClasses),0)))</f>
        <v>1</v>
      </c>
      <c r="BS802" s="5" t="b">
        <f>IF(OR(ISBLANK(Spreadsheet!AO1012), Spreadsheet!AO1012="Waive"),IF(ISBLANK(Spreadsheet!AP1012),TRUE,FALSE),IF(OR(AND(NOT(ISBLANK(Spreadsheet!AO1012)),ISBLANK(Spreadsheet!AP1012)),NOT(ISNUMBER(VALUE(Spreadsheet!AP1012)))),FALSE,IF(OR(AND(Spreadsheet!AP1012&lt;6,MOD(Spreadsheet!AP1012*10,5)=0), MOD(Spreadsheet!AP1012,5000)=0),TRUE,FALSE)))</f>
        <v>1</v>
      </c>
      <c r="BT802" s="5" t="b">
        <f t="array" ref="BT802">IF(ISBLANK(Spreadsheet!AQ1012),TRUE,ISNUMBER(MATCH(TRUE,EXACT(Spreadsheet!AQ1012,EnrollWaive),0)))</f>
        <v>1</v>
      </c>
      <c r="BU802" s="5" t="b">
        <f t="array" ref="BU802">IF(ISBLANK(Spreadsheet!AR1012),TRUE,ISNUMBER(MATCH(TRUE,EXACT(Spreadsheet!AR1012,LifeBenefitClasses),0)))</f>
        <v>1</v>
      </c>
      <c r="BV802" s="5" t="b">
        <f>IF(OR(ISBLANK(Spreadsheet!AR1012), Spreadsheet!AR1012="Waive"),IF(ISBLANK(Spreadsheet!AS1012),TRUE,FALSE),IF(OR(AND(NOT(ISBLANK(Spreadsheet!AR1012)),ISBLANK(Spreadsheet!AS1012)),NOT(ISNUMBER(VALUE(Spreadsheet!AS1012)))),FALSE,IF(OR(AND(Spreadsheet!AS1012&lt;6,MOD(Spreadsheet!AS1012*10,5)=0), MOD(Spreadsheet!AS1012,10000)=0),TRUE,FALSE)))</f>
        <v>1</v>
      </c>
      <c r="BW802" s="5" t="b">
        <f t="array" ref="BW802">IF(ISBLANK(Spreadsheet!AT1012),TRUE,ISNUMBER(MATCH(TRUE,EXACT(Spreadsheet!AT1012,LifeBenefitClasses),0)))</f>
        <v>1</v>
      </c>
      <c r="BX802" s="5" t="b">
        <f>IF(OR(ISBLANK(Spreadsheet!AT1012), Spreadsheet!AT1012="Waive"),IF(ISBLANK(Spreadsheet!AU1012),TRUE,FALSE),IF(OR(AND(NOT(ISBLANK(Spreadsheet!AT1012)),ISBLANK(Spreadsheet!AU1012)),NOT(ISNUMBER(VALUE(Spreadsheet!AU1012)))),FALSE,IF(AND(NOT(OR(ISBLANK(Spreadsheet!AT1012),Spreadsheet!AT1012="Waive")),NOT(OR(ISBLANK(Spreadsheet!AR1012),Spreadsheet!AR1012="Waive")),MOD(Spreadsheet!AU1012,5000)=0, Spreadsheet!AU1012&lt;=(Spreadsheet!AS1012*0.5)),TRUE,FALSE)))</f>
        <v>1</v>
      </c>
      <c r="BY802" s="5" t="b">
        <f t="array" ref="BY802">IF(ISBLANK(Spreadsheet!AV1012),TRUE,ISNUMBER(MATCH(TRUE,EXACT(Spreadsheet!AV1012,EnrollWaive),0)))</f>
        <v>1</v>
      </c>
      <c r="BZ802" s="5" t="b">
        <f t="array" ref="BZ802">IF(ISBLANK(Spreadsheet!AW1012),TRUE,ISNUMBER(MATCH(TRUE,EXACT(Spreadsheet!AW1012,LifeBenefitClasses),0)))</f>
        <v>1</v>
      </c>
      <c r="CA802" s="5" t="b">
        <f t="array" ref="CA802">IF(ISBLANK(Spreadsheet!AX1012),TRUE,ISNUMBER(MATCH(TRUE,EXACT(Spreadsheet!AX1012,LifeBenefitClasses),0)))</f>
        <v>1</v>
      </c>
      <c r="CB802" s="5" t="b">
        <f t="array" ref="CB802">IF(ISBLANK(Spreadsheet!AY1012),TRUE,ISNUMBER(MATCH(TRUE,EXACT(Spreadsheet!AY1012,LifeBenefitClasses),0)))</f>
        <v>1</v>
      </c>
      <c r="CC802" s="5" t="b">
        <f t="array" ref="CC802">IF(ISBLANK(Spreadsheet!AZ1012),TRUE,ISNUMBER(MATCH(TRUE,EXACT(Spreadsheet!AZ1012,LifeBenefitClasses),0)))</f>
        <v>1</v>
      </c>
      <c r="CD802" s="5" t="b">
        <f t="array" ref="CD802">IF(ISBLANK(Spreadsheet!BA1012),TRUE,ISNUMBER(MATCH(TRUE,EXACT(Spreadsheet!BA1012,LifeBenefitClasses),0)))</f>
        <v>1</v>
      </c>
      <c r="CE802" s="5" t="b">
        <f>IF(OR(ISBLANK(Spreadsheet!BA1012), Spreadsheet!BA1012="Waive"),IF(ISBLANK(Spreadsheet!BB1012),TRUE,FALSE),IF(OR(AND(NOT(ISBLANK(Spreadsheet!BA1012)),ISBLANK(Spreadsheet!BB1012)),NOT(ISNUMBER(VALUE(Spreadsheet!BB1012))),ISBLANK(Spreadsheet!BC1012),NOT(ISNUMBER(VALUE(Spreadsheet!BC1012)))),FALSE,IF(AND(Spreadsheet!BB1012&gt;=50000,Spreadsheet!BB1012&lt;=250000,MOD(Spreadsheet!BB1012,10000)=0,Spreadsheet!BB1012&lt;=(10*Spreadsheet!BC1012)),TRUE,FALSE)))</f>
        <v>1</v>
      </c>
      <c r="CF802" s="5" t="b">
        <f>IF(NOT(ISBLANK(Spreadsheet!BC802)),AND(ISNUMBER(VALUE(Spreadsheet!BC802)),Spreadsheet!BC802&gt;0),AND(OR(ISBLANK(Spreadsheet!AO802),Spreadsheet!AO802="Waive",AND(NOT(OR(ISBLANK(Spreadsheet!AO802),Spreadsheet!AO802="Waive")),Spreadsheet!AP802&gt;=6)),OR(ISBLANK(Spreadsheet!AR802),AND(NOT(OR(ISBLANK(Spreadsheet!AR802),Spreadsheet!AR802="Waive")),Spreadsheet!AS802&gt;=6)),OR(ISBLANK(Spreadsheet!AW802)),OR(ISBLANK(Spreadsheet!AX802)),OR(ISBLANK(Spreadsheet!AY802)),OR(ISBLANK(Spreadsheet!AZ802)),OR(ISBLANK(Spreadsheet!BA802),Spreadsheet!BA802="Waive")))</f>
        <v>1</v>
      </c>
      <c r="CG802" s="5" t="b">
        <f t="shared" ca="1" si="61"/>
        <v>1</v>
      </c>
    </row>
    <row r="803" spans="8:85" x14ac:dyDescent="0.3">
      <c r="H803" s="5">
        <f t="shared" ca="1" si="58"/>
        <v>2</v>
      </c>
      <c r="I803" s="5" t="str">
        <f t="shared" ca="1" si="59"/>
        <v/>
      </c>
      <c r="J803" s="5" t="str">
        <f>IF(AND(NOT(ISBLANK(Spreadsheet!C1013)),ISBLANK(Spreadsheet!D1013)),Spreadsheet!F1013&amp;" "&amp;Spreadsheet!H1013,"")</f>
        <v/>
      </c>
      <c r="K803" s="5">
        <f>IF(AND(NOT(ISBLANK(Spreadsheet!C1013)),ISBLANK(Spreadsheet!D1013)),COUNTIFS(Spreadsheet!E$786:E1014,"=Child",Spreadsheet!C$786:C1014, "="&amp;Spreadsheet!C1013) + COUNTIFS(Spreadsheet!E$786:E1014,"=Step-child",Spreadsheet!C$786:C1014, "="&amp;Spreadsheet!C1013),0)</f>
        <v>0</v>
      </c>
      <c r="L803" s="5">
        <f>IF(NOT(ISBLANK(J803)),COUNTIFS(Spreadsheet!E$786:E1014,"=Wife",Spreadsheet!C$786:C1014, "="&amp;Spreadsheet!C1013) + COUNTIFS(Spreadsheet!E$786:E1014,"=Husband",Spreadsheet!C$786:C1014, "="&amp;Spreadsheet!C1013),0)</f>
        <v>0</v>
      </c>
      <c r="M803" s="5">
        <f>IF(NOT(ISBLANK(Spreadsheet!AJ1013)),VLOOKUP(Spreadsheet!AJ1013,'Drop Downs'!$P$2:$R$16,3,FALSE),0)</f>
        <v>0</v>
      </c>
      <c r="N803" s="5">
        <f>IF(NOT(ISBLANK(Spreadsheet!AJ1013)), VLOOKUP(Spreadsheet!AJ1013,'Drop Downs'!$P$2:$R$16,2,FALSE),0)</f>
        <v>0</v>
      </c>
      <c r="O803" s="5">
        <f>IF(NOT(ISBLANK(Spreadsheet!AL1013)),VLOOKUP(Spreadsheet!AL1013,'Drop Downs'!$P$2:$R$16,3,FALSE), 0)</f>
        <v>0</v>
      </c>
      <c r="P803" s="5">
        <f>IF(NOT(ISBLANK(Spreadsheet!AL1013)),VLOOKUP(Spreadsheet!AL1013,'Drop Downs'!$P$2:$R$16,2,FALSE),0)</f>
        <v>0</v>
      </c>
      <c r="Q803" s="5">
        <f>IF(NOT(ISBLANK(Spreadsheet!AN1013)),VLOOKUP(Spreadsheet!AN1013,'Drop Downs'!$P$2:$R$16,3,FALSE),0)</f>
        <v>0</v>
      </c>
      <c r="R803" s="5">
        <f>IF(NOT(ISBLANK(Spreadsheet!AN1013)),VLOOKUP(Spreadsheet!AN1013,'Drop Downs'!$P$2:$R$16,2,FALSE),0)</f>
        <v>0</v>
      </c>
      <c r="S803" s="5" t="str">
        <f>IF(OR(M803&gt;K803,N803&gt;L803,O803&gt;K803, Q803&gt;K803,N803&gt;L803, P803&gt;L803, R803&gt;L803),"Member currently has a coverage election over what he/she needs.  Please add more dependents or adjust the coverage election.","")&amp;(IF(AND(NOT(ISBLANK(Spreadsheet!C1013)),NOT(ISBLANK(Spreadsheet!D1013)),ISBLANK(Spreadsheet!E1013)),"Dependent lacks a relationship to member.Please select one from the drop-down.",""))</f>
        <v/>
      </c>
      <c r="T803" s="5" t="b">
        <f t="shared" si="60"/>
        <v>1</v>
      </c>
      <c r="U803" s="5" t="b">
        <f>OR(ISBLANK(Spreadsheet!C1013),IF(NOT(ISBLANK(Spreadsheet!D1013)),NOT(ISBLANK(Spreadsheet!E1013)),TRUE))</f>
        <v>1</v>
      </c>
      <c r="V803" s="5" t="b">
        <f>OR(ISBLANK(Spreadsheet!C1013), NOT(ISBLANK(Spreadsheet!I1013)))</f>
        <v>1</v>
      </c>
      <c r="W803" s="5" t="b">
        <f>OR(ISBLANK(Spreadsheet!D1013),NOT(ISBLANK(Spreadsheet!C1013)))</f>
        <v>1</v>
      </c>
      <c r="X803" s="155" t="str">
        <f>REPT("0",MIN(FIND({1,2,3,4,5,6,7,8,9},Spreadsheet!C1013&amp;"123456789"))-1)&amp;IF(ISBLANK(Spreadsheet!C1013),"",SUMPRODUCT(MID(0&amp;Spreadsheet!C1013,LARGE(INDEX(ISNUMBER(--MID(Spreadsheet!C1013,ROW($1:$225),1))*
 ROW($1:$225),0),ROW($1:$225))+1,1)*10^ROW($1:$225)/10))</f>
        <v/>
      </c>
      <c r="Y803" s="5" t="b">
        <f>IF(NOT(ISBLANK(Spreadsheet!C1013)),IF(AND(ISNUMBER(VALUE(Spreadsheet!C1013)), LEN(Spreadsheet!C1013)=9),TRUE,FALSE),TRUE)</f>
        <v>1</v>
      </c>
      <c r="Z803" s="155" t="str">
        <f>REPT("0",MIN(FIND({1,2,3,4,5,6,7,8,9},Spreadsheet!D1013&amp;"123456789"))-1)&amp;IF(ISBLANK(Spreadsheet!D1013),"",SUMPRODUCT(MID(0&amp;Spreadsheet!D1013,LARGE(INDEX(ISNUMBER(--MID(Spreadsheet!D1013,ROW($1:$225),1))*
 ROW($1:$225),0),ROW($1:$225))+1,1)*10^ROW($1:$225)/10))</f>
        <v/>
      </c>
      <c r="AA803" s="5" t="b">
        <f>IF(AND(NOT(ISBLANK(Spreadsheet!D1013)),NOT(ISBLANK(Spreadsheet!C1013))),IF(AND(ISNUMBER(VALUE(Spreadsheet!D1013)), LEN(Spreadsheet!D1013)=9),TRUE,FALSE),IF(AND(NOT(ISBLANK(Spreadsheet!D1013)),ISBLANK(Spreadsheet!C1013)),FALSE,TRUE))</f>
        <v>1</v>
      </c>
      <c r="AB803" s="5" t="b">
        <f>OR(ISBLANK(Spreadsheet!Y803),IF(NOT(ISBLANK(Spreadsheet!Y803)),LEN(Spreadsheet!Y803)=10,ISNUMBER(VALUE(Spreadsheet!Y803))))</f>
        <v>1</v>
      </c>
      <c r="AC803" s="5" t="b">
        <f>OR(ISBLANK(Spreadsheet!AI1013), AND(NOT(ISBLANK(Spreadsheet!AJ1013)), NOT(ISNUMBER(SEARCH("Waive",Spreadsheet!AJ1013)))))</f>
        <v>1</v>
      </c>
      <c r="AD803" s="5" t="b">
        <f>OR(ISBLANK(Spreadsheet!AK1013), AND(NOT(ISBLANK(Spreadsheet!AL1013)), NOT(ISNUMBER(SEARCH("Waive",Spreadsheet!AL1013)))))</f>
        <v>1</v>
      </c>
      <c r="AE803" s="5" t="b">
        <f>OR(ISBLANK(Spreadsheet!AM1013), AND(NOT(ISBLANK(Spreadsheet!AN1013)), NOT(ISNUMBER(SEARCH("Waive", Spreadsheet!AN1013)))))</f>
        <v>1</v>
      </c>
      <c r="AF803" s="5" t="b">
        <f>OR(ISBLANK(Spreadsheet!C1013), NOT(ISBLANK(Spreadsheet!D1013)),NOT(ISBLANK(Spreadsheet!L1013)))</f>
        <v>1</v>
      </c>
      <c r="AG803" s="5" t="b">
        <f>IF(AND(NOT(ISBLANK(Spreadsheet!C1013)), NOT(ISBLANK(Spreadsheet!D1013)),Spreadsheet!C1013&lt;&gt;Spreadsheet!D1013),IF(ISERROR(VLOOKUP(Spreadsheet!C1013, Spreadsheet!$C$6:'Spreadsheet'!$C1012,1,FALSE)), FALSE, TRUE),TRUE)</f>
        <v>1</v>
      </c>
      <c r="AH803" s="5" t="b">
        <f>Spreadsheet!$B$2=Spreadsheet!AD803</f>
        <v>1</v>
      </c>
      <c r="AI803" s="5" t="b">
        <f>IF(ISBLANK(Spreadsheet!G1013),TRUE,IF(OR(LEN(Spreadsheet!G1013)&gt;1,ISNUMBER(VALUE(Spreadsheet!G1013))),FALSE,TRUE))</f>
        <v>1</v>
      </c>
      <c r="AJ803" s="5" t="b">
        <f>OR(ISBLANK(Spreadsheet!C1013), NOT(ISBLANK(Spreadsheet!B1013)), NOT(ISBLANK(Spreadsheet!D1013)))</f>
        <v>1</v>
      </c>
      <c r="AK803" s="5" t="b">
        <f t="array" ref="AK803">IF(OR(AND(ISBLANK(Spreadsheet!E1013),ISBLANK(Spreadsheet!D1013),NOT(ISBLANK(Spreadsheet!C1013))),AND(ISBLANK(Spreadsheet!E1013),ISBLANK(Spreadsheet!D1013),ISBLANK(Spreadsheet!C1013))),TRUE,ISNUMBER(MATCH(TRUE,EXACT(Spreadsheet!E1013,Relationships),0)))</f>
        <v>1</v>
      </c>
      <c r="AL803" s="5" t="b">
        <f>IF(NOT(ISBLANK(Spreadsheet!C1013)),IF(OR(ISBLANK(Spreadsheet!F1013),LEN(Spreadsheet!F1013)&gt;40),FALSE,TRUE),TRUE)</f>
        <v>1</v>
      </c>
      <c r="AM803" s="5" t="b">
        <f>IF(NOT(ISBLANK(Spreadsheet!C1013)),IF(OR(ISBLANK(Spreadsheet!H1013),LEN(Spreadsheet!H1013)&gt;40),FALSE,TRUE),TRUE)</f>
        <v>1</v>
      </c>
      <c r="AN803" s="5" t="b">
        <f t="array" ref="AN803">IF(ISBLANK(Spreadsheet!I1013),TRUE,ISNUMBER(MATCH(TRUE,EXACT(Spreadsheet!I1013,GenderValues),0)))</f>
        <v>1</v>
      </c>
      <c r="AO803" s="5" t="b">
        <f ca="1">IF(ISERROR(DATEVALUE(TEXT(Spreadsheet!J1013,"mm/dd/yyyy")) &gt; TODAY()),IF(AND(ISBLANK(Spreadsheet!J1013),ISBLANK(Spreadsheet!C1013)),TRUE,FALSE),IF(DATEVALUE(TEXT(Spreadsheet!J1013,"mm/dd/yyyy")) &gt; TODAY(),FALSE,TRUE))</f>
        <v>1</v>
      </c>
      <c r="AP803" s="5" t="b">
        <f>OR(ISBLANK(Spreadsheet!K1013),LEN(Spreadsheet!K1013)&lt;=100)</f>
        <v>1</v>
      </c>
      <c r="AQ803" s="5" t="b">
        <f t="array" ref="AQ803">IF(OR(AND(ISBLANK(Spreadsheet!L1013),ISBLANK(Spreadsheet!C1013)),AND(NOT(ISBLANK(Spreadsheet!C1013)),NOT(ISBLANK(Spreadsheet!D1013)))),TRUE,ISNUMBER(MATCH(TRUE,EXACT(Spreadsheet!L1013,MaritalStatus),0)))</f>
        <v>1</v>
      </c>
      <c r="AR803" s="5" t="b">
        <f ca="1">IF(ISERROR(DATEVALUE(TEXT(Spreadsheet!M1013,"mm/dd/yyyy")) &gt; TODAY()),IF(ISBLANK(Spreadsheet!M1013),TRUE,FALSE),IF(DATEVALUE(TEXT(Spreadsheet!M1013,"mm/dd/yyyy")) &gt; TODAY(),FALSE,TRUE))</f>
        <v>1</v>
      </c>
      <c r="AS803" s="5" t="b">
        <f>OR(ISBLANK(Spreadsheet!N1013),LEN(Spreadsheet!N1013)&lt;=100)</f>
        <v>1</v>
      </c>
      <c r="AT803" s="5" t="b">
        <f>OR(ISBLANK(Spreadsheet!O1013),UPPER(Spreadsheet!O1013)="YES")</f>
        <v>1</v>
      </c>
      <c r="AU803" s="5" t="b">
        <f>OR(ISBLANK(Spreadsheet!P1013),UPPER(Spreadsheet!P1013)="YES")</f>
        <v>1</v>
      </c>
      <c r="AV803" s="5" t="b">
        <f t="array" ref="AV803">IF(ISBLANK(Spreadsheet!Q1013),TRUE,ISNUMBER(MATCH(TRUE,EXACT(Spreadsheet!Q1013,OnGroupsPriorIns),0)))</f>
        <v>1</v>
      </c>
      <c r="AW803" s="5" t="b">
        <f>OR(ISBLANK(Spreadsheet!R1013),UPPER(Spreadsheet!R1013)="YES")</f>
        <v>1</v>
      </c>
      <c r="AX803" s="5" t="b">
        <f>OR(ISBLANK(Spreadsheet!S1013),UPPER(Spreadsheet!S1013)="YES")</f>
        <v>1</v>
      </c>
      <c r="AY803" s="5" t="b">
        <f>OR(AND(ISBLANK(Spreadsheet!C1013),LEN(Spreadsheet!T1013)=0),AND(NOT(ISBLANK(Spreadsheet!C1013)),LEN(Spreadsheet!T1013)&gt;0,LEN(Spreadsheet!T1013)&lt;=50))</f>
        <v>1</v>
      </c>
      <c r="AZ803" s="5" t="b">
        <f>OR(LEN(Spreadsheet!U1013)=0,AND(LEN(Spreadsheet!U1013)&gt;0,LEN(Spreadsheet!U1013)&lt;=50))</f>
        <v>1</v>
      </c>
      <c r="BA803" s="5" t="b">
        <f>OR(AND(ISBLANK(Spreadsheet!C1013),LEN(Spreadsheet!V1013)=0),AND(NOT(ISBLANK(Spreadsheet!C1013)),LEN(Spreadsheet!V1013)&gt;0,LEN(Spreadsheet!V1013)&lt;=50))</f>
        <v>1</v>
      </c>
      <c r="BB803" s="5" t="b">
        <f t="array" ref="BB803">IF(AND(ISBLANK(Spreadsheet!C1013),LEN(Spreadsheet!W1013)=0),TRUE,ISNUMBER(MATCH(TRUE,EXACT(Spreadsheet!W1013,States),0)))</f>
        <v>1</v>
      </c>
      <c r="BC803" s="5" t="b">
        <f>OR(AND(ISBLANK(Spreadsheet!C1013),LEN(Spreadsheet!X1013)=0),AND(NOT(ISBLANK(Spreadsheet!C1013)),LEN(Spreadsheet!X1013)&gt;0,LEN(Spreadsheet!X1013)=5,ISNUMBER(VALUE(Spreadsheet!X1013))))</f>
        <v>1</v>
      </c>
      <c r="BD803" s="5" t="b">
        <f>OR(ISBLANK(Spreadsheet!Z1013),LEN(Spreadsheet!Z1013)&lt;=50)</f>
        <v>1</v>
      </c>
      <c r="BE803" s="5" t="b">
        <f>ISBLANK(Spreadsheet!AA1013)</f>
        <v>1</v>
      </c>
      <c r="BF803" s="5" t="b">
        <f>ISBLANK(Spreadsheet!AB1013)</f>
        <v>1</v>
      </c>
      <c r="BG803" s="5" t="b">
        <f>IF(ISERROR(DATEVALUE(TEXT(Spreadsheet!AC1013,"mm/dd/yyyy")) &gt; DATEVALUE(TEXT(Spreadsheet!J1013,"mm/dd/yyyy"))),IF(OR(AND(ISBLANK(Spreadsheet!AC1013),ISBLANK(Spreadsheet!C1013)),AND(NOT(ISBLANK(Spreadsheet!C1013)),ISBLANK(Spreadsheet!AC1013),NOT(ISBLANK(Spreadsheet!D1013)))),TRUE,FALSE),IF(DATEVALUE(TEXT(Spreadsheet!AC1013,"mm/dd/yyyy")) &gt; DATEVALUE(TEXT(Spreadsheet!J1013,"mm/dd/yyyy")),TRUE,FALSE))</f>
        <v>1</v>
      </c>
      <c r="BH803" s="5" t="b">
        <f>OR(AND(ISBLANK(Spreadsheet!C1013),ISBLANK(Spreadsheet!AE1013)),AND(NOT(ISBLANK(Spreadsheet!C1013)),NOT(ISBLANK(Spreadsheet!D1013)),ISBLANK(Spreadsheet!AE1013)),AND(NOT(ISBLANK(Spreadsheet!C1013)),ISBLANK(Spreadsheet!D1013),NOT(ISBLANK(Spreadsheet!AE1013)),LEN(Spreadsheet!AE1013)&lt;=100))</f>
        <v>1</v>
      </c>
      <c r="BI803" s="5" t="b">
        <f t="array" ref="BI803">IF(ISBLANK(Spreadsheet!AF1013),TRUE,ISNUMBER(MATCH(TRUE,EXACT(Spreadsheet!AF1013,CobraShortReasons),0)))</f>
        <v>1</v>
      </c>
      <c r="BJ803" s="5" t="b">
        <f ca="1">IF(ISERROR(DATEVALUE(TEXT(Spreadsheet!AG1013,"mm/dd/yyyy")) &gt; TODAY()),IF(ISBLANK(Spreadsheet!AG1013),TRUE,FALSE),IF(DATEVALUE(TEXT(Spreadsheet!AG1013,"mm/dd/yyyy")) &gt; TODAY(),FALSE,TRUE))</f>
        <v>1</v>
      </c>
      <c r="BK803" s="5" t="b">
        <f>OR(ISBLANK(Spreadsheet!AH1013),LEN(Spreadsheet!AH1013)&lt;=25)</f>
        <v>1</v>
      </c>
      <c r="BL803" s="5" t="b">
        <f t="array" aca="1" ref="BL803" ca="1">IF(ISBLANK(Spreadsheet!AI1013),TRUE,ISNUMBER(MATCH(TRUE,EXACT(Spreadsheet!AI1013,INDIRECT(Spreadsheet!$D$2)),0)))</f>
        <v>1</v>
      </c>
      <c r="BM803" s="5" t="b">
        <f t="array" aca="1" ref="BM803" ca="1">IF(ISBLANK(Spreadsheet!AJ1013),TRUE,ISNUMBER(MATCH(TRUE,EXACT(Spreadsheet!AJ1013,INDIRECT(Spreadsheet!BJ803)),0)))</f>
        <v>1</v>
      </c>
      <c r="BN803" s="5" t="b">
        <f t="array" ref="BN803">IF(ISBLANK(Spreadsheet!AK1013),TRUE,ISNUMBER(MATCH(TRUE,EXACT(Spreadsheet!AK1013,DentalPlans),0)))</f>
        <v>1</v>
      </c>
      <c r="BO803" s="5" t="b">
        <f t="array" aca="1" ref="BO803" ca="1">IF(ISBLANK(Spreadsheet!AL1013),TRUE,ISNUMBER(MATCH(TRUE,EXACT(Spreadsheet!AL1013,INDIRECT(Spreadsheet!BK803)),0)))</f>
        <v>1</v>
      </c>
      <c r="BP803" s="5" t="b">
        <f t="array" ref="BP803">IF(ISBLANK(Spreadsheet!AM1013),TRUE,ISNUMBER(MATCH(TRUE,EXACT(Spreadsheet!AM1013,VisionPlans),0)))</f>
        <v>1</v>
      </c>
      <c r="BQ803" s="5" t="b">
        <f t="array" aca="1" ref="BQ803" ca="1">IF(ISBLANK(Spreadsheet!AN1013),TRUE,ISNUMBER(MATCH(TRUE,EXACT(Spreadsheet!AN1013,INDIRECT(Spreadsheet!BL803)),0)))</f>
        <v>1</v>
      </c>
      <c r="BR803" s="5" t="b">
        <f t="array" ref="BR803">IF(ISBLANK(Spreadsheet!AO1013),TRUE,ISNUMBER(MATCH(TRUE,EXACT(Spreadsheet!AO1013,LifeBenefitClasses),0)))</f>
        <v>1</v>
      </c>
      <c r="BS803" s="5" t="b">
        <f>IF(OR(ISBLANK(Spreadsheet!AO1013), Spreadsheet!AO1013="Waive"),IF(ISBLANK(Spreadsheet!AP1013),TRUE,FALSE),IF(OR(AND(NOT(ISBLANK(Spreadsheet!AO1013)),ISBLANK(Spreadsheet!AP1013)),NOT(ISNUMBER(VALUE(Spreadsheet!AP1013)))),FALSE,IF(OR(AND(Spreadsheet!AP1013&lt;6,MOD(Spreadsheet!AP1013*10,5)=0), MOD(Spreadsheet!AP1013,5000)=0),TRUE,FALSE)))</f>
        <v>1</v>
      </c>
      <c r="BT803" s="5" t="b">
        <f t="array" ref="BT803">IF(ISBLANK(Spreadsheet!AQ1013),TRUE,ISNUMBER(MATCH(TRUE,EXACT(Spreadsheet!AQ1013,EnrollWaive),0)))</f>
        <v>1</v>
      </c>
      <c r="BU803" s="5" t="b">
        <f t="array" ref="BU803">IF(ISBLANK(Spreadsheet!AR1013),TRUE,ISNUMBER(MATCH(TRUE,EXACT(Spreadsheet!AR1013,LifeBenefitClasses),0)))</f>
        <v>1</v>
      </c>
      <c r="BV803" s="5" t="b">
        <f>IF(OR(ISBLANK(Spreadsheet!AR1013), Spreadsheet!AR1013="Waive"),IF(ISBLANK(Spreadsheet!AS1013),TRUE,FALSE),IF(OR(AND(NOT(ISBLANK(Spreadsheet!AR1013)),ISBLANK(Spreadsheet!AS1013)),NOT(ISNUMBER(VALUE(Spreadsheet!AS1013)))),FALSE,IF(OR(AND(Spreadsheet!AS1013&lt;6,MOD(Spreadsheet!AS1013*10,5)=0), MOD(Spreadsheet!AS1013,10000)=0),TRUE,FALSE)))</f>
        <v>1</v>
      </c>
      <c r="BW803" s="5" t="b">
        <f t="array" ref="BW803">IF(ISBLANK(Spreadsheet!AT1013),TRUE,ISNUMBER(MATCH(TRUE,EXACT(Spreadsheet!AT1013,LifeBenefitClasses),0)))</f>
        <v>1</v>
      </c>
      <c r="BX803" s="5" t="b">
        <f>IF(OR(ISBLANK(Spreadsheet!AT1013), Spreadsheet!AT1013="Waive"),IF(ISBLANK(Spreadsheet!AU1013),TRUE,FALSE),IF(OR(AND(NOT(ISBLANK(Spreadsheet!AT1013)),ISBLANK(Spreadsheet!AU1013)),NOT(ISNUMBER(VALUE(Spreadsheet!AU1013)))),FALSE,IF(AND(NOT(OR(ISBLANK(Spreadsheet!AT1013),Spreadsheet!AT1013="Waive")),NOT(OR(ISBLANK(Spreadsheet!AR1013),Spreadsheet!AR1013="Waive")),MOD(Spreadsheet!AU1013,5000)=0, Spreadsheet!AU1013&lt;=(Spreadsheet!AS1013*0.5)),TRUE,FALSE)))</f>
        <v>1</v>
      </c>
      <c r="BY803" s="5" t="b">
        <f t="array" ref="BY803">IF(ISBLANK(Spreadsheet!AV1013),TRUE,ISNUMBER(MATCH(TRUE,EXACT(Spreadsheet!AV1013,EnrollWaive),0)))</f>
        <v>1</v>
      </c>
      <c r="BZ803" s="5" t="b">
        <f t="array" ref="BZ803">IF(ISBLANK(Spreadsheet!AW1013),TRUE,ISNUMBER(MATCH(TRUE,EXACT(Spreadsheet!AW1013,LifeBenefitClasses),0)))</f>
        <v>1</v>
      </c>
      <c r="CA803" s="5" t="b">
        <f t="array" ref="CA803">IF(ISBLANK(Spreadsheet!AX1013),TRUE,ISNUMBER(MATCH(TRUE,EXACT(Spreadsheet!AX1013,LifeBenefitClasses),0)))</f>
        <v>1</v>
      </c>
      <c r="CB803" s="5" t="b">
        <f t="array" ref="CB803">IF(ISBLANK(Spreadsheet!AY1013),TRUE,ISNUMBER(MATCH(TRUE,EXACT(Spreadsheet!AY1013,LifeBenefitClasses),0)))</f>
        <v>1</v>
      </c>
      <c r="CC803" s="5" t="b">
        <f t="array" ref="CC803">IF(ISBLANK(Spreadsheet!AZ1013),TRUE,ISNUMBER(MATCH(TRUE,EXACT(Spreadsheet!AZ1013,LifeBenefitClasses),0)))</f>
        <v>1</v>
      </c>
      <c r="CD803" s="5" t="b">
        <f t="array" ref="CD803">IF(ISBLANK(Spreadsheet!BA1013),TRUE,ISNUMBER(MATCH(TRUE,EXACT(Spreadsheet!BA1013,LifeBenefitClasses),0)))</f>
        <v>1</v>
      </c>
      <c r="CE803" s="5" t="b">
        <f>IF(OR(ISBLANK(Spreadsheet!BA1013), Spreadsheet!BA1013="Waive"),IF(ISBLANK(Spreadsheet!BB1013),TRUE,FALSE),IF(OR(AND(NOT(ISBLANK(Spreadsheet!BA1013)),ISBLANK(Spreadsheet!BB1013)),NOT(ISNUMBER(VALUE(Spreadsheet!BB1013))),ISBLANK(Spreadsheet!BC1013),NOT(ISNUMBER(VALUE(Spreadsheet!BC1013)))),FALSE,IF(AND(Spreadsheet!BB1013&gt;=50000,Spreadsheet!BB1013&lt;=250000,MOD(Spreadsheet!BB1013,10000)=0,Spreadsheet!BB1013&lt;=(10*Spreadsheet!BC1013)),TRUE,FALSE)))</f>
        <v>1</v>
      </c>
      <c r="CF803" s="5" t="b">
        <f>IF(NOT(ISBLANK(Spreadsheet!BC803)),AND(ISNUMBER(VALUE(Spreadsheet!BC803)),Spreadsheet!BC803&gt;0),AND(OR(ISBLANK(Spreadsheet!AO803),Spreadsheet!AO803="Waive",AND(NOT(OR(ISBLANK(Spreadsheet!AO803),Spreadsheet!AO803="Waive")),Spreadsheet!AP803&gt;=6)),OR(ISBLANK(Spreadsheet!AR803),AND(NOT(OR(ISBLANK(Spreadsheet!AR803),Spreadsheet!AR803="Waive")),Spreadsheet!AS803&gt;=6)),OR(ISBLANK(Spreadsheet!AW803)),OR(ISBLANK(Spreadsheet!AX803)),OR(ISBLANK(Spreadsheet!AY803)),OR(ISBLANK(Spreadsheet!AZ803)),OR(ISBLANK(Spreadsheet!BA803),Spreadsheet!BA803="Waive")))</f>
        <v>1</v>
      </c>
      <c r="CG803" s="5" t="b">
        <f t="shared" ca="1" si="61"/>
        <v>1</v>
      </c>
    </row>
    <row r="804" spans="8:85" x14ac:dyDescent="0.3">
      <c r="H804" s="5">
        <f t="shared" ca="1" si="58"/>
        <v>2</v>
      </c>
      <c r="I804" s="5" t="str">
        <f t="shared" ca="1" si="59"/>
        <v/>
      </c>
      <c r="J804" s="5" t="str">
        <f>IF(AND(NOT(ISBLANK(Spreadsheet!C1014)),ISBLANK(Spreadsheet!D1014)),Spreadsheet!F1014&amp;" "&amp;Spreadsheet!H1014,"")</f>
        <v/>
      </c>
      <c r="K804" s="5">
        <f>IF(AND(NOT(ISBLANK(Spreadsheet!C1014)),ISBLANK(Spreadsheet!D1014)),COUNTIFS(Spreadsheet!E$786:E1015,"=Child",Spreadsheet!C$786:C1015, "="&amp;Spreadsheet!C1014) + COUNTIFS(Spreadsheet!E$786:E1015,"=Step-child",Spreadsheet!C$786:C1015, "="&amp;Spreadsheet!C1014),0)</f>
        <v>0</v>
      </c>
      <c r="L804" s="5">
        <f>IF(NOT(ISBLANK(J804)),COUNTIFS(Spreadsheet!E$786:E1015,"=Wife",Spreadsheet!C$786:C1015, "="&amp;Spreadsheet!C1014) + COUNTIFS(Spreadsheet!E$786:E1015,"=Husband",Spreadsheet!C$786:C1015, "="&amp;Spreadsheet!C1014),0)</f>
        <v>0</v>
      </c>
      <c r="M804" s="5">
        <f>IF(NOT(ISBLANK(Spreadsheet!AJ1014)),VLOOKUP(Spreadsheet!AJ1014,'Drop Downs'!$P$2:$R$16,3,FALSE),0)</f>
        <v>0</v>
      </c>
      <c r="N804" s="5">
        <f>IF(NOT(ISBLANK(Spreadsheet!AJ1014)), VLOOKUP(Spreadsheet!AJ1014,'Drop Downs'!$P$2:$R$16,2,FALSE),0)</f>
        <v>0</v>
      </c>
      <c r="O804" s="5">
        <f>IF(NOT(ISBLANK(Spreadsheet!AL1014)),VLOOKUP(Spreadsheet!AL1014,'Drop Downs'!$P$2:$R$16,3,FALSE), 0)</f>
        <v>0</v>
      </c>
      <c r="P804" s="5">
        <f>IF(NOT(ISBLANK(Spreadsheet!AL1014)),VLOOKUP(Spreadsheet!AL1014,'Drop Downs'!$P$2:$R$16,2,FALSE),0)</f>
        <v>0</v>
      </c>
      <c r="Q804" s="5">
        <f>IF(NOT(ISBLANK(Spreadsheet!AN1014)),VLOOKUP(Spreadsheet!AN1014,'Drop Downs'!$P$2:$R$16,3,FALSE),0)</f>
        <v>0</v>
      </c>
      <c r="R804" s="5">
        <f>IF(NOT(ISBLANK(Spreadsheet!AN1014)),VLOOKUP(Spreadsheet!AN1014,'Drop Downs'!$P$2:$R$16,2,FALSE),0)</f>
        <v>0</v>
      </c>
      <c r="S804" s="5" t="str">
        <f>IF(OR(M804&gt;K804,N804&gt;L804,O804&gt;K804, Q804&gt;K804,N804&gt;L804, P804&gt;L804, R804&gt;L804),"Member currently has a coverage election over what he/she needs.  Please add more dependents or adjust the coverage election.","")&amp;(IF(AND(NOT(ISBLANK(Spreadsheet!C1014)),NOT(ISBLANK(Spreadsheet!D1014)),ISBLANK(Spreadsheet!E1014)),"Dependent lacks a relationship to member.Please select one from the drop-down.",""))</f>
        <v/>
      </c>
      <c r="T804" s="5" t="b">
        <f t="shared" si="60"/>
        <v>1</v>
      </c>
      <c r="U804" s="5" t="b">
        <f>OR(ISBLANK(Spreadsheet!C1014),IF(NOT(ISBLANK(Spreadsheet!D1014)),NOT(ISBLANK(Spreadsheet!E1014)),TRUE))</f>
        <v>1</v>
      </c>
      <c r="V804" s="5" t="b">
        <f>OR(ISBLANK(Spreadsheet!C1014), NOT(ISBLANK(Spreadsheet!I1014)))</f>
        <v>1</v>
      </c>
      <c r="W804" s="5" t="b">
        <f>OR(ISBLANK(Spreadsheet!D1014),NOT(ISBLANK(Spreadsheet!C1014)))</f>
        <v>1</v>
      </c>
      <c r="X804" s="155" t="str">
        <f>REPT("0",MIN(FIND({1,2,3,4,5,6,7,8,9},Spreadsheet!C1014&amp;"123456789"))-1)&amp;IF(ISBLANK(Spreadsheet!C1014),"",SUMPRODUCT(MID(0&amp;Spreadsheet!C1014,LARGE(INDEX(ISNUMBER(--MID(Spreadsheet!C1014,ROW($1:$225),1))*
 ROW($1:$225),0),ROW($1:$225))+1,1)*10^ROW($1:$225)/10))</f>
        <v/>
      </c>
      <c r="Y804" s="5" t="b">
        <f>IF(NOT(ISBLANK(Spreadsheet!C1014)),IF(AND(ISNUMBER(VALUE(Spreadsheet!C1014)), LEN(Spreadsheet!C1014)=9),TRUE,FALSE),TRUE)</f>
        <v>1</v>
      </c>
      <c r="Z804" s="155" t="str">
        <f>REPT("0",MIN(FIND({1,2,3,4,5,6,7,8,9},Spreadsheet!D1014&amp;"123456789"))-1)&amp;IF(ISBLANK(Spreadsheet!D1014),"",SUMPRODUCT(MID(0&amp;Spreadsheet!D1014,LARGE(INDEX(ISNUMBER(--MID(Spreadsheet!D1014,ROW($1:$225),1))*
 ROW($1:$225),0),ROW($1:$225))+1,1)*10^ROW($1:$225)/10))</f>
        <v/>
      </c>
      <c r="AA804" s="5" t="b">
        <f>IF(AND(NOT(ISBLANK(Spreadsheet!D1014)),NOT(ISBLANK(Spreadsheet!C1014))),IF(AND(ISNUMBER(VALUE(Spreadsheet!D1014)), LEN(Spreadsheet!D1014)=9),TRUE,FALSE),IF(AND(NOT(ISBLANK(Spreadsheet!D1014)),ISBLANK(Spreadsheet!C1014)),FALSE,TRUE))</f>
        <v>1</v>
      </c>
      <c r="AB804" s="5" t="b">
        <f>OR(ISBLANK(Spreadsheet!Y804),IF(NOT(ISBLANK(Spreadsheet!Y804)),LEN(Spreadsheet!Y804)=10,ISNUMBER(VALUE(Spreadsheet!Y804))))</f>
        <v>1</v>
      </c>
      <c r="AC804" s="5" t="b">
        <f>OR(ISBLANK(Spreadsheet!AI1014), AND(NOT(ISBLANK(Spreadsheet!AJ1014)), NOT(ISNUMBER(SEARCH("Waive",Spreadsheet!AJ1014)))))</f>
        <v>1</v>
      </c>
      <c r="AD804" s="5" t="b">
        <f>OR(ISBLANK(Spreadsheet!AK1014), AND(NOT(ISBLANK(Spreadsheet!AL1014)), NOT(ISNUMBER(SEARCH("Waive",Spreadsheet!AL1014)))))</f>
        <v>1</v>
      </c>
      <c r="AE804" s="5" t="b">
        <f>OR(ISBLANK(Spreadsheet!AM1014), AND(NOT(ISBLANK(Spreadsheet!AN1014)), NOT(ISNUMBER(SEARCH("Waive", Spreadsheet!AN1014)))))</f>
        <v>1</v>
      </c>
      <c r="AF804" s="5" t="b">
        <f>OR(ISBLANK(Spreadsheet!C1014), NOT(ISBLANK(Spreadsheet!D1014)),NOT(ISBLANK(Spreadsheet!L1014)))</f>
        <v>1</v>
      </c>
      <c r="AG804" s="5" t="b">
        <f>IF(AND(NOT(ISBLANK(Spreadsheet!C1014)), NOT(ISBLANK(Spreadsheet!D1014)),Spreadsheet!C1014&lt;&gt;Spreadsheet!D1014),IF(ISERROR(VLOOKUP(Spreadsheet!C1014, Spreadsheet!$C$6:'Spreadsheet'!$C1013,1,FALSE)), FALSE, TRUE),TRUE)</f>
        <v>1</v>
      </c>
      <c r="AH804" s="5" t="b">
        <f>Spreadsheet!$B$2=Spreadsheet!AD804</f>
        <v>1</v>
      </c>
      <c r="AI804" s="5" t="b">
        <f>IF(ISBLANK(Spreadsheet!G1014),TRUE,IF(OR(LEN(Spreadsheet!G1014)&gt;1,ISNUMBER(VALUE(Spreadsheet!G1014))),FALSE,TRUE))</f>
        <v>1</v>
      </c>
      <c r="AJ804" s="5" t="b">
        <f>OR(ISBLANK(Spreadsheet!C1014), NOT(ISBLANK(Spreadsheet!B1014)), NOT(ISBLANK(Spreadsheet!D1014)))</f>
        <v>1</v>
      </c>
      <c r="AK804" s="5" t="b">
        <f t="array" ref="AK804">IF(OR(AND(ISBLANK(Spreadsheet!E1014),ISBLANK(Spreadsheet!D1014),NOT(ISBLANK(Spreadsheet!C1014))),AND(ISBLANK(Spreadsheet!E1014),ISBLANK(Spreadsheet!D1014),ISBLANK(Spreadsheet!C1014))),TRUE,ISNUMBER(MATCH(TRUE,EXACT(Spreadsheet!E1014,Relationships),0)))</f>
        <v>1</v>
      </c>
      <c r="AL804" s="5" t="b">
        <f>IF(NOT(ISBLANK(Spreadsheet!C1014)),IF(OR(ISBLANK(Spreadsheet!F1014),LEN(Spreadsheet!F1014)&gt;40),FALSE,TRUE),TRUE)</f>
        <v>1</v>
      </c>
      <c r="AM804" s="5" t="b">
        <f>IF(NOT(ISBLANK(Spreadsheet!C1014)),IF(OR(ISBLANK(Spreadsheet!H1014),LEN(Spreadsheet!H1014)&gt;40),FALSE,TRUE),TRUE)</f>
        <v>1</v>
      </c>
      <c r="AN804" s="5" t="b">
        <f t="array" ref="AN804">IF(ISBLANK(Spreadsheet!I1014),TRUE,ISNUMBER(MATCH(TRUE,EXACT(Spreadsheet!I1014,GenderValues),0)))</f>
        <v>1</v>
      </c>
      <c r="AO804" s="5" t="b">
        <f ca="1">IF(ISERROR(DATEVALUE(TEXT(Spreadsheet!J1014,"mm/dd/yyyy")) &gt; TODAY()),IF(AND(ISBLANK(Spreadsheet!J1014),ISBLANK(Spreadsheet!C1014)),TRUE,FALSE),IF(DATEVALUE(TEXT(Spreadsheet!J1014,"mm/dd/yyyy")) &gt; TODAY(),FALSE,TRUE))</f>
        <v>1</v>
      </c>
      <c r="AP804" s="5" t="b">
        <f>OR(ISBLANK(Spreadsheet!K1014),LEN(Spreadsheet!K1014)&lt;=100)</f>
        <v>1</v>
      </c>
      <c r="AQ804" s="5" t="b">
        <f t="array" ref="AQ804">IF(OR(AND(ISBLANK(Spreadsheet!L1014),ISBLANK(Spreadsheet!C1014)),AND(NOT(ISBLANK(Spreadsheet!C1014)),NOT(ISBLANK(Spreadsheet!D1014)))),TRUE,ISNUMBER(MATCH(TRUE,EXACT(Spreadsheet!L1014,MaritalStatus),0)))</f>
        <v>1</v>
      </c>
      <c r="AR804" s="5" t="b">
        <f ca="1">IF(ISERROR(DATEVALUE(TEXT(Spreadsheet!M1014,"mm/dd/yyyy")) &gt; TODAY()),IF(ISBLANK(Spreadsheet!M1014),TRUE,FALSE),IF(DATEVALUE(TEXT(Spreadsheet!M1014,"mm/dd/yyyy")) &gt; TODAY(),FALSE,TRUE))</f>
        <v>1</v>
      </c>
      <c r="AS804" s="5" t="b">
        <f>OR(ISBLANK(Spreadsheet!N1014),LEN(Spreadsheet!N1014)&lt;=100)</f>
        <v>1</v>
      </c>
      <c r="AT804" s="5" t="b">
        <f>OR(ISBLANK(Spreadsheet!O1014),UPPER(Spreadsheet!O1014)="YES")</f>
        <v>1</v>
      </c>
      <c r="AU804" s="5" t="b">
        <f>OR(ISBLANK(Spreadsheet!P1014),UPPER(Spreadsheet!P1014)="YES")</f>
        <v>1</v>
      </c>
      <c r="AV804" s="5" t="b">
        <f t="array" ref="AV804">IF(ISBLANK(Spreadsheet!Q1014),TRUE,ISNUMBER(MATCH(TRUE,EXACT(Spreadsheet!Q1014,OnGroupsPriorIns),0)))</f>
        <v>1</v>
      </c>
      <c r="AW804" s="5" t="b">
        <f>OR(ISBLANK(Spreadsheet!R1014),UPPER(Spreadsheet!R1014)="YES")</f>
        <v>1</v>
      </c>
      <c r="AX804" s="5" t="b">
        <f>OR(ISBLANK(Spreadsheet!S1014),UPPER(Spreadsheet!S1014)="YES")</f>
        <v>1</v>
      </c>
      <c r="AY804" s="5" t="b">
        <f>OR(AND(ISBLANK(Spreadsheet!C1014),LEN(Spreadsheet!T1014)=0),AND(NOT(ISBLANK(Spreadsheet!C1014)),LEN(Spreadsheet!T1014)&gt;0,LEN(Spreadsheet!T1014)&lt;=50))</f>
        <v>1</v>
      </c>
      <c r="AZ804" s="5" t="b">
        <f>OR(LEN(Spreadsheet!U1014)=0,AND(LEN(Spreadsheet!U1014)&gt;0,LEN(Spreadsheet!U1014)&lt;=50))</f>
        <v>1</v>
      </c>
      <c r="BA804" s="5" t="b">
        <f>OR(AND(ISBLANK(Spreadsheet!C1014),LEN(Spreadsheet!V1014)=0),AND(NOT(ISBLANK(Spreadsheet!C1014)),LEN(Spreadsheet!V1014)&gt;0,LEN(Spreadsheet!V1014)&lt;=50))</f>
        <v>1</v>
      </c>
      <c r="BB804" s="5" t="b">
        <f t="array" ref="BB804">IF(AND(ISBLANK(Spreadsheet!C1014),LEN(Spreadsheet!W1014)=0),TRUE,ISNUMBER(MATCH(TRUE,EXACT(Spreadsheet!W1014,States),0)))</f>
        <v>1</v>
      </c>
      <c r="BC804" s="5" t="b">
        <f>OR(AND(ISBLANK(Spreadsheet!C1014),LEN(Spreadsheet!X1014)=0),AND(NOT(ISBLANK(Spreadsheet!C1014)),LEN(Spreadsheet!X1014)&gt;0,LEN(Spreadsheet!X1014)=5,ISNUMBER(VALUE(Spreadsheet!X1014))))</f>
        <v>1</v>
      </c>
      <c r="BD804" s="5" t="b">
        <f>OR(ISBLANK(Spreadsheet!Z1014),LEN(Spreadsheet!Z1014)&lt;=50)</f>
        <v>1</v>
      </c>
      <c r="BE804" s="5" t="b">
        <f>ISBLANK(Spreadsheet!AA1014)</f>
        <v>1</v>
      </c>
      <c r="BF804" s="5" t="b">
        <f>ISBLANK(Spreadsheet!AB1014)</f>
        <v>1</v>
      </c>
      <c r="BG804" s="5" t="b">
        <f>IF(ISERROR(DATEVALUE(TEXT(Spreadsheet!AC1014,"mm/dd/yyyy")) &gt; DATEVALUE(TEXT(Spreadsheet!J1014,"mm/dd/yyyy"))),IF(OR(AND(ISBLANK(Spreadsheet!AC1014),ISBLANK(Spreadsheet!C1014)),AND(NOT(ISBLANK(Spreadsheet!C1014)),ISBLANK(Spreadsheet!AC1014),NOT(ISBLANK(Spreadsheet!D1014)))),TRUE,FALSE),IF(DATEVALUE(TEXT(Spreadsheet!AC1014,"mm/dd/yyyy")) &gt; DATEVALUE(TEXT(Spreadsheet!J1014,"mm/dd/yyyy")),TRUE,FALSE))</f>
        <v>1</v>
      </c>
      <c r="BH804" s="5" t="b">
        <f>OR(AND(ISBLANK(Spreadsheet!C1014),ISBLANK(Spreadsheet!AE1014)),AND(NOT(ISBLANK(Spreadsheet!C1014)),NOT(ISBLANK(Spreadsheet!D1014)),ISBLANK(Spreadsheet!AE1014)),AND(NOT(ISBLANK(Spreadsheet!C1014)),ISBLANK(Spreadsheet!D1014),NOT(ISBLANK(Spreadsheet!AE1014)),LEN(Spreadsheet!AE1014)&lt;=100))</f>
        <v>1</v>
      </c>
      <c r="BI804" s="5" t="b">
        <f t="array" ref="BI804">IF(ISBLANK(Spreadsheet!AF1014),TRUE,ISNUMBER(MATCH(TRUE,EXACT(Spreadsheet!AF1014,CobraShortReasons),0)))</f>
        <v>1</v>
      </c>
      <c r="BJ804" s="5" t="b">
        <f ca="1">IF(ISERROR(DATEVALUE(TEXT(Spreadsheet!AG1014,"mm/dd/yyyy")) &gt; TODAY()),IF(ISBLANK(Spreadsheet!AG1014),TRUE,FALSE),IF(DATEVALUE(TEXT(Spreadsheet!AG1014,"mm/dd/yyyy")) &gt; TODAY(),FALSE,TRUE))</f>
        <v>1</v>
      </c>
      <c r="BK804" s="5" t="b">
        <f>OR(ISBLANK(Spreadsheet!AH1014),LEN(Spreadsheet!AH1014)&lt;=25)</f>
        <v>1</v>
      </c>
      <c r="BL804" s="5" t="b">
        <f t="array" aca="1" ref="BL804" ca="1">IF(ISBLANK(Spreadsheet!AI1014),TRUE,ISNUMBER(MATCH(TRUE,EXACT(Spreadsheet!AI1014,INDIRECT(Spreadsheet!$D$2)),0)))</f>
        <v>1</v>
      </c>
      <c r="BM804" s="5" t="b">
        <f t="array" aca="1" ref="BM804" ca="1">IF(ISBLANK(Spreadsheet!AJ1014),TRUE,ISNUMBER(MATCH(TRUE,EXACT(Spreadsheet!AJ1014,INDIRECT(Spreadsheet!BJ804)),0)))</f>
        <v>1</v>
      </c>
      <c r="BN804" s="5" t="b">
        <f t="array" ref="BN804">IF(ISBLANK(Spreadsheet!AK1014),TRUE,ISNUMBER(MATCH(TRUE,EXACT(Spreadsheet!AK1014,DentalPlans),0)))</f>
        <v>1</v>
      </c>
      <c r="BO804" s="5" t="b">
        <f t="array" aca="1" ref="BO804" ca="1">IF(ISBLANK(Spreadsheet!AL1014),TRUE,ISNUMBER(MATCH(TRUE,EXACT(Spreadsheet!AL1014,INDIRECT(Spreadsheet!BK804)),0)))</f>
        <v>1</v>
      </c>
      <c r="BP804" s="5" t="b">
        <f t="array" ref="BP804">IF(ISBLANK(Spreadsheet!AM1014),TRUE,ISNUMBER(MATCH(TRUE,EXACT(Spreadsheet!AM1014,VisionPlans),0)))</f>
        <v>1</v>
      </c>
      <c r="BQ804" s="5" t="b">
        <f t="array" aca="1" ref="BQ804" ca="1">IF(ISBLANK(Spreadsheet!AN1014),TRUE,ISNUMBER(MATCH(TRUE,EXACT(Spreadsheet!AN1014,INDIRECT(Spreadsheet!BL804)),0)))</f>
        <v>1</v>
      </c>
      <c r="BR804" s="5" t="b">
        <f t="array" ref="BR804">IF(ISBLANK(Spreadsheet!AO1014),TRUE,ISNUMBER(MATCH(TRUE,EXACT(Spreadsheet!AO1014,LifeBenefitClasses),0)))</f>
        <v>1</v>
      </c>
      <c r="BS804" s="5" t="b">
        <f>IF(OR(ISBLANK(Spreadsheet!AO1014), Spreadsheet!AO1014="Waive"),IF(ISBLANK(Spreadsheet!AP1014),TRUE,FALSE),IF(OR(AND(NOT(ISBLANK(Spreadsheet!AO1014)),ISBLANK(Spreadsheet!AP1014)),NOT(ISNUMBER(VALUE(Spreadsheet!AP1014)))),FALSE,IF(OR(AND(Spreadsheet!AP1014&lt;6,MOD(Spreadsheet!AP1014*10,5)=0), MOD(Spreadsheet!AP1014,5000)=0),TRUE,FALSE)))</f>
        <v>1</v>
      </c>
      <c r="BT804" s="5" t="b">
        <f t="array" ref="BT804">IF(ISBLANK(Spreadsheet!AQ1014),TRUE,ISNUMBER(MATCH(TRUE,EXACT(Spreadsheet!AQ1014,EnrollWaive),0)))</f>
        <v>1</v>
      </c>
      <c r="BU804" s="5" t="b">
        <f t="array" ref="BU804">IF(ISBLANK(Spreadsheet!AR1014),TRUE,ISNUMBER(MATCH(TRUE,EXACT(Spreadsheet!AR1014,LifeBenefitClasses),0)))</f>
        <v>1</v>
      </c>
      <c r="BV804" s="5" t="b">
        <f>IF(OR(ISBLANK(Spreadsheet!AR1014), Spreadsheet!AR1014="Waive"),IF(ISBLANK(Spreadsheet!AS1014),TRUE,FALSE),IF(OR(AND(NOT(ISBLANK(Spreadsheet!AR1014)),ISBLANK(Spreadsheet!AS1014)),NOT(ISNUMBER(VALUE(Spreadsheet!AS1014)))),FALSE,IF(OR(AND(Spreadsheet!AS1014&lt;6,MOD(Spreadsheet!AS1014*10,5)=0), MOD(Spreadsheet!AS1014,10000)=0),TRUE,FALSE)))</f>
        <v>1</v>
      </c>
      <c r="BW804" s="5" t="b">
        <f t="array" ref="BW804">IF(ISBLANK(Spreadsheet!AT1014),TRUE,ISNUMBER(MATCH(TRUE,EXACT(Spreadsheet!AT1014,LifeBenefitClasses),0)))</f>
        <v>1</v>
      </c>
      <c r="BX804" s="5" t="b">
        <f>IF(OR(ISBLANK(Spreadsheet!AT1014), Spreadsheet!AT1014="Waive"),IF(ISBLANK(Spreadsheet!AU1014),TRUE,FALSE),IF(OR(AND(NOT(ISBLANK(Spreadsheet!AT1014)),ISBLANK(Spreadsheet!AU1014)),NOT(ISNUMBER(VALUE(Spreadsheet!AU1014)))),FALSE,IF(AND(NOT(OR(ISBLANK(Spreadsheet!AT1014),Spreadsheet!AT1014="Waive")),NOT(OR(ISBLANK(Spreadsheet!AR1014),Spreadsheet!AR1014="Waive")),MOD(Spreadsheet!AU1014,5000)=0, Spreadsheet!AU1014&lt;=(Spreadsheet!AS1014*0.5)),TRUE,FALSE)))</f>
        <v>1</v>
      </c>
      <c r="BY804" s="5" t="b">
        <f t="array" ref="BY804">IF(ISBLANK(Spreadsheet!AV1014),TRUE,ISNUMBER(MATCH(TRUE,EXACT(Spreadsheet!AV1014,EnrollWaive),0)))</f>
        <v>1</v>
      </c>
      <c r="BZ804" s="5" t="b">
        <f t="array" ref="BZ804">IF(ISBLANK(Spreadsheet!AW1014),TRUE,ISNUMBER(MATCH(TRUE,EXACT(Spreadsheet!AW1014,LifeBenefitClasses),0)))</f>
        <v>1</v>
      </c>
      <c r="CA804" s="5" t="b">
        <f t="array" ref="CA804">IF(ISBLANK(Spreadsheet!AX1014),TRUE,ISNUMBER(MATCH(TRUE,EXACT(Spreadsheet!AX1014,LifeBenefitClasses),0)))</f>
        <v>1</v>
      </c>
      <c r="CB804" s="5" t="b">
        <f t="array" ref="CB804">IF(ISBLANK(Spreadsheet!AY1014),TRUE,ISNUMBER(MATCH(TRUE,EXACT(Spreadsheet!AY1014,LifeBenefitClasses),0)))</f>
        <v>1</v>
      </c>
      <c r="CC804" s="5" t="b">
        <f t="array" ref="CC804">IF(ISBLANK(Spreadsheet!AZ1014),TRUE,ISNUMBER(MATCH(TRUE,EXACT(Spreadsheet!AZ1014,LifeBenefitClasses),0)))</f>
        <v>1</v>
      </c>
      <c r="CD804" s="5" t="b">
        <f t="array" ref="CD804">IF(ISBLANK(Spreadsheet!BA1014),TRUE,ISNUMBER(MATCH(TRUE,EXACT(Spreadsheet!BA1014,LifeBenefitClasses),0)))</f>
        <v>1</v>
      </c>
      <c r="CE804" s="5" t="b">
        <f>IF(OR(ISBLANK(Spreadsheet!BA1014), Spreadsheet!BA1014="Waive"),IF(ISBLANK(Spreadsheet!BB1014),TRUE,FALSE),IF(OR(AND(NOT(ISBLANK(Spreadsheet!BA1014)),ISBLANK(Spreadsheet!BB1014)),NOT(ISNUMBER(VALUE(Spreadsheet!BB1014))),ISBLANK(Spreadsheet!BC1014),NOT(ISNUMBER(VALUE(Spreadsheet!BC1014)))),FALSE,IF(AND(Spreadsheet!BB1014&gt;=50000,Spreadsheet!BB1014&lt;=250000,MOD(Spreadsheet!BB1014,10000)=0,Spreadsheet!BB1014&lt;=(10*Spreadsheet!BC1014)),TRUE,FALSE)))</f>
        <v>1</v>
      </c>
      <c r="CF804" s="5" t="b">
        <f>IF(NOT(ISBLANK(Spreadsheet!BC804)),AND(ISNUMBER(VALUE(Spreadsheet!BC804)),Spreadsheet!BC804&gt;0),AND(OR(ISBLANK(Spreadsheet!AO804),Spreadsheet!AO804="Waive",AND(NOT(OR(ISBLANK(Spreadsheet!AO804),Spreadsheet!AO804="Waive")),Spreadsheet!AP804&gt;=6)),OR(ISBLANK(Spreadsheet!AR804),AND(NOT(OR(ISBLANK(Spreadsheet!AR804),Spreadsheet!AR804="Waive")),Spreadsheet!AS804&gt;=6)),OR(ISBLANK(Spreadsheet!AW804)),OR(ISBLANK(Spreadsheet!AX804)),OR(ISBLANK(Spreadsheet!AY804)),OR(ISBLANK(Spreadsheet!AZ804)),OR(ISBLANK(Spreadsheet!BA804),Spreadsheet!BA804="Waive")))</f>
        <v>1</v>
      </c>
      <c r="CG804" s="5" t="b">
        <f t="shared" ca="1" si="61"/>
        <v>1</v>
      </c>
    </row>
    <row r="805" spans="8:85" x14ac:dyDescent="0.3">
      <c r="H805" s="5">
        <f t="shared" ca="1" si="58"/>
        <v>2</v>
      </c>
      <c r="I805" s="5" t="str">
        <f t="shared" ca="1" si="59"/>
        <v/>
      </c>
      <c r="J805" s="5" t="str">
        <f>IF(AND(NOT(ISBLANK(Spreadsheet!C1015)),ISBLANK(Spreadsheet!D1015)),Spreadsheet!F1015&amp;" "&amp;Spreadsheet!H1015,"")</f>
        <v/>
      </c>
      <c r="K805" s="5">
        <f>IF(AND(NOT(ISBLANK(Spreadsheet!C1015)),ISBLANK(Spreadsheet!D1015)),COUNTIFS(Spreadsheet!E$786:E1016,"=Child",Spreadsheet!C$786:C1016, "="&amp;Spreadsheet!C1015) + COUNTIFS(Spreadsheet!E$786:E1016,"=Step-child",Spreadsheet!C$786:C1016, "="&amp;Spreadsheet!C1015),0)</f>
        <v>0</v>
      </c>
      <c r="L805" s="5">
        <f>IF(NOT(ISBLANK(J805)),COUNTIFS(Spreadsheet!E$786:E1016,"=Wife",Spreadsheet!C$786:C1016, "="&amp;Spreadsheet!C1015) + COUNTIFS(Spreadsheet!E$786:E1016,"=Husband",Spreadsheet!C$786:C1016, "="&amp;Spreadsheet!C1015),0)</f>
        <v>0</v>
      </c>
      <c r="M805" s="5">
        <f>IF(NOT(ISBLANK(Spreadsheet!AJ1015)),VLOOKUP(Spreadsheet!AJ1015,'Drop Downs'!$P$2:$R$16,3,FALSE),0)</f>
        <v>0</v>
      </c>
      <c r="N805" s="5">
        <f>IF(NOT(ISBLANK(Spreadsheet!AJ1015)), VLOOKUP(Spreadsheet!AJ1015,'Drop Downs'!$P$2:$R$16,2,FALSE),0)</f>
        <v>0</v>
      </c>
      <c r="O805" s="5">
        <f>IF(NOT(ISBLANK(Spreadsheet!AL1015)),VLOOKUP(Spreadsheet!AL1015,'Drop Downs'!$P$2:$R$16,3,FALSE), 0)</f>
        <v>0</v>
      </c>
      <c r="P805" s="5">
        <f>IF(NOT(ISBLANK(Spreadsheet!AL1015)),VLOOKUP(Spreadsheet!AL1015,'Drop Downs'!$P$2:$R$16,2,FALSE),0)</f>
        <v>0</v>
      </c>
      <c r="Q805" s="5">
        <f>IF(NOT(ISBLANK(Spreadsheet!AN1015)),VLOOKUP(Spreadsheet!AN1015,'Drop Downs'!$P$2:$R$16,3,FALSE),0)</f>
        <v>0</v>
      </c>
      <c r="R805" s="5">
        <f>IF(NOT(ISBLANK(Spreadsheet!AN1015)),VLOOKUP(Spreadsheet!AN1015,'Drop Downs'!$P$2:$R$16,2,FALSE),0)</f>
        <v>0</v>
      </c>
      <c r="S805" s="5" t="str">
        <f>IF(OR(M805&gt;K805,N805&gt;L805,O805&gt;K805, Q805&gt;K805,N805&gt;L805, P805&gt;L805, R805&gt;L805),"Member currently has a coverage election over what he/she needs.  Please add more dependents or adjust the coverage election.","")&amp;(IF(AND(NOT(ISBLANK(Spreadsheet!C1015)),NOT(ISBLANK(Spreadsheet!D1015)),ISBLANK(Spreadsheet!E1015)),"Dependent lacks a relationship to member.Please select one from the drop-down.",""))</f>
        <v/>
      </c>
      <c r="T805" s="5" t="b">
        <f t="shared" si="60"/>
        <v>1</v>
      </c>
      <c r="U805" s="5" t="b">
        <f>OR(ISBLANK(Spreadsheet!C1015),IF(NOT(ISBLANK(Spreadsheet!D1015)),NOT(ISBLANK(Spreadsheet!E1015)),TRUE))</f>
        <v>1</v>
      </c>
      <c r="V805" s="5" t="b">
        <f>OR(ISBLANK(Spreadsheet!C1015), NOT(ISBLANK(Spreadsheet!I1015)))</f>
        <v>1</v>
      </c>
      <c r="W805" s="5" t="b">
        <f>OR(ISBLANK(Spreadsheet!D1015),NOT(ISBLANK(Spreadsheet!C1015)))</f>
        <v>1</v>
      </c>
      <c r="X805" s="155" t="str">
        <f>REPT("0",MIN(FIND({1,2,3,4,5,6,7,8,9},Spreadsheet!C1015&amp;"123456789"))-1)&amp;IF(ISBLANK(Spreadsheet!C1015),"",SUMPRODUCT(MID(0&amp;Spreadsheet!C1015,LARGE(INDEX(ISNUMBER(--MID(Spreadsheet!C1015,ROW($1:$225),1))*
 ROW($1:$225),0),ROW($1:$225))+1,1)*10^ROW($1:$225)/10))</f>
        <v/>
      </c>
      <c r="Y805" s="5" t="b">
        <f>IF(NOT(ISBLANK(Spreadsheet!C1015)),IF(AND(ISNUMBER(VALUE(Spreadsheet!C1015)), LEN(Spreadsheet!C1015)=9),TRUE,FALSE),TRUE)</f>
        <v>1</v>
      </c>
      <c r="Z805" s="155" t="str">
        <f>REPT("0",MIN(FIND({1,2,3,4,5,6,7,8,9},Spreadsheet!D1015&amp;"123456789"))-1)&amp;IF(ISBLANK(Spreadsheet!D1015),"",SUMPRODUCT(MID(0&amp;Spreadsheet!D1015,LARGE(INDEX(ISNUMBER(--MID(Spreadsheet!D1015,ROW($1:$225),1))*
 ROW($1:$225),0),ROW($1:$225))+1,1)*10^ROW($1:$225)/10))</f>
        <v/>
      </c>
      <c r="AA805" s="5" t="b">
        <f>IF(AND(NOT(ISBLANK(Spreadsheet!D1015)),NOT(ISBLANK(Spreadsheet!C1015))),IF(AND(ISNUMBER(VALUE(Spreadsheet!D1015)), LEN(Spreadsheet!D1015)=9),TRUE,FALSE),IF(AND(NOT(ISBLANK(Spreadsheet!D1015)),ISBLANK(Spreadsheet!C1015)),FALSE,TRUE))</f>
        <v>1</v>
      </c>
      <c r="AB805" s="5" t="b">
        <f>OR(ISBLANK(Spreadsheet!Y805),IF(NOT(ISBLANK(Spreadsheet!Y805)),LEN(Spreadsheet!Y805)=10,ISNUMBER(VALUE(Spreadsheet!Y805))))</f>
        <v>1</v>
      </c>
      <c r="AC805" s="5" t="b">
        <f>OR(ISBLANK(Spreadsheet!AI1015), AND(NOT(ISBLANK(Spreadsheet!AJ1015)), NOT(ISNUMBER(SEARCH("Waive",Spreadsheet!AJ1015)))))</f>
        <v>1</v>
      </c>
      <c r="AD805" s="5" t="b">
        <f>OR(ISBLANK(Spreadsheet!AK1015), AND(NOT(ISBLANK(Spreadsheet!AL1015)), NOT(ISNUMBER(SEARCH("Waive",Spreadsheet!AL1015)))))</f>
        <v>1</v>
      </c>
      <c r="AE805" s="5" t="b">
        <f>OR(ISBLANK(Spreadsheet!AM1015), AND(NOT(ISBLANK(Spreadsheet!AN1015)), NOT(ISNUMBER(SEARCH("Waive", Spreadsheet!AN1015)))))</f>
        <v>1</v>
      </c>
      <c r="AF805" s="5" t="b">
        <f>OR(ISBLANK(Spreadsheet!C1015), NOT(ISBLANK(Spreadsheet!D1015)),NOT(ISBLANK(Spreadsheet!L1015)))</f>
        <v>1</v>
      </c>
      <c r="AG805" s="5" t="b">
        <f>IF(AND(NOT(ISBLANK(Spreadsheet!C1015)), NOT(ISBLANK(Spreadsheet!D1015)),Spreadsheet!C1015&lt;&gt;Spreadsheet!D1015),IF(ISERROR(VLOOKUP(Spreadsheet!C1015, Spreadsheet!$C$6:'Spreadsheet'!$C1014,1,FALSE)), FALSE, TRUE),TRUE)</f>
        <v>1</v>
      </c>
      <c r="AH805" s="5" t="b">
        <f>Spreadsheet!$B$2=Spreadsheet!AD805</f>
        <v>1</v>
      </c>
      <c r="AI805" s="5" t="b">
        <f>IF(ISBLANK(Spreadsheet!G1015),TRUE,IF(OR(LEN(Spreadsheet!G1015)&gt;1,ISNUMBER(VALUE(Spreadsheet!G1015))),FALSE,TRUE))</f>
        <v>1</v>
      </c>
      <c r="AJ805" s="5" t="b">
        <f>OR(ISBLANK(Spreadsheet!C1015), NOT(ISBLANK(Spreadsheet!B1015)), NOT(ISBLANK(Spreadsheet!D1015)))</f>
        <v>1</v>
      </c>
      <c r="AK805" s="5" t="b">
        <f t="array" ref="AK805">IF(OR(AND(ISBLANK(Spreadsheet!E1015),ISBLANK(Spreadsheet!D1015),NOT(ISBLANK(Spreadsheet!C1015))),AND(ISBLANK(Spreadsheet!E1015),ISBLANK(Spreadsheet!D1015),ISBLANK(Spreadsheet!C1015))),TRUE,ISNUMBER(MATCH(TRUE,EXACT(Spreadsheet!E1015,Relationships),0)))</f>
        <v>1</v>
      </c>
      <c r="AL805" s="5" t="b">
        <f>IF(NOT(ISBLANK(Spreadsheet!C1015)),IF(OR(ISBLANK(Spreadsheet!F1015),LEN(Spreadsheet!F1015)&gt;40),FALSE,TRUE),TRUE)</f>
        <v>1</v>
      </c>
      <c r="AM805" s="5" t="b">
        <f>IF(NOT(ISBLANK(Spreadsheet!C1015)),IF(OR(ISBLANK(Spreadsheet!H1015),LEN(Spreadsheet!H1015)&gt;40),FALSE,TRUE),TRUE)</f>
        <v>1</v>
      </c>
      <c r="AN805" s="5" t="b">
        <f t="array" ref="AN805">IF(ISBLANK(Spreadsheet!I1015),TRUE,ISNUMBER(MATCH(TRUE,EXACT(Spreadsheet!I1015,GenderValues),0)))</f>
        <v>1</v>
      </c>
      <c r="AO805" s="5" t="b">
        <f ca="1">IF(ISERROR(DATEVALUE(TEXT(Spreadsheet!J1015,"mm/dd/yyyy")) &gt; TODAY()),IF(AND(ISBLANK(Spreadsheet!J1015),ISBLANK(Spreadsheet!C1015)),TRUE,FALSE),IF(DATEVALUE(TEXT(Spreadsheet!J1015,"mm/dd/yyyy")) &gt; TODAY(),FALSE,TRUE))</f>
        <v>1</v>
      </c>
      <c r="AP805" s="5" t="b">
        <f>OR(ISBLANK(Spreadsheet!K1015),LEN(Spreadsheet!K1015)&lt;=100)</f>
        <v>1</v>
      </c>
      <c r="AQ805" s="5" t="b">
        <f t="array" ref="AQ805">IF(OR(AND(ISBLANK(Spreadsheet!L1015),ISBLANK(Spreadsheet!C1015)),AND(NOT(ISBLANK(Spreadsheet!C1015)),NOT(ISBLANK(Spreadsheet!D1015)))),TRUE,ISNUMBER(MATCH(TRUE,EXACT(Spreadsheet!L1015,MaritalStatus),0)))</f>
        <v>1</v>
      </c>
      <c r="AR805" s="5" t="b">
        <f ca="1">IF(ISERROR(DATEVALUE(TEXT(Spreadsheet!M1015,"mm/dd/yyyy")) &gt; TODAY()),IF(ISBLANK(Spreadsheet!M1015),TRUE,FALSE),IF(DATEVALUE(TEXT(Spreadsheet!M1015,"mm/dd/yyyy")) &gt; TODAY(),FALSE,TRUE))</f>
        <v>1</v>
      </c>
      <c r="AS805" s="5" t="b">
        <f>OR(ISBLANK(Spreadsheet!N1015),LEN(Spreadsheet!N1015)&lt;=100)</f>
        <v>1</v>
      </c>
      <c r="AT805" s="5" t="b">
        <f>OR(ISBLANK(Spreadsheet!O1015),UPPER(Spreadsheet!O1015)="YES")</f>
        <v>1</v>
      </c>
      <c r="AU805" s="5" t="b">
        <f>OR(ISBLANK(Spreadsheet!P1015),UPPER(Spreadsheet!P1015)="YES")</f>
        <v>1</v>
      </c>
      <c r="AV805" s="5" t="b">
        <f t="array" ref="AV805">IF(ISBLANK(Spreadsheet!Q1015),TRUE,ISNUMBER(MATCH(TRUE,EXACT(Spreadsheet!Q1015,OnGroupsPriorIns),0)))</f>
        <v>1</v>
      </c>
      <c r="AW805" s="5" t="b">
        <f>OR(ISBLANK(Spreadsheet!R1015),UPPER(Spreadsheet!R1015)="YES")</f>
        <v>1</v>
      </c>
      <c r="AX805" s="5" t="b">
        <f>OR(ISBLANK(Spreadsheet!S1015),UPPER(Spreadsheet!S1015)="YES")</f>
        <v>1</v>
      </c>
      <c r="AY805" s="5" t="b">
        <f>OR(AND(ISBLANK(Spreadsheet!C1015),LEN(Spreadsheet!T1015)=0),AND(NOT(ISBLANK(Spreadsheet!C1015)),LEN(Spreadsheet!T1015)&gt;0,LEN(Spreadsheet!T1015)&lt;=50))</f>
        <v>1</v>
      </c>
      <c r="AZ805" s="5" t="b">
        <f>OR(LEN(Spreadsheet!U1015)=0,AND(LEN(Spreadsheet!U1015)&gt;0,LEN(Spreadsheet!U1015)&lt;=50))</f>
        <v>1</v>
      </c>
      <c r="BA805" s="5" t="b">
        <f>OR(AND(ISBLANK(Spreadsheet!C1015),LEN(Spreadsheet!V1015)=0),AND(NOT(ISBLANK(Spreadsheet!C1015)),LEN(Spreadsheet!V1015)&gt;0,LEN(Spreadsheet!V1015)&lt;=50))</f>
        <v>1</v>
      </c>
      <c r="BB805" s="5" t="b">
        <f t="array" ref="BB805">IF(AND(ISBLANK(Spreadsheet!C1015),LEN(Spreadsheet!W1015)=0),TRUE,ISNUMBER(MATCH(TRUE,EXACT(Spreadsheet!W1015,States),0)))</f>
        <v>1</v>
      </c>
      <c r="BC805" s="5" t="b">
        <f>OR(AND(ISBLANK(Spreadsheet!C1015),LEN(Spreadsheet!X1015)=0),AND(NOT(ISBLANK(Spreadsheet!C1015)),LEN(Spreadsheet!X1015)&gt;0,LEN(Spreadsheet!X1015)=5,ISNUMBER(VALUE(Spreadsheet!X1015))))</f>
        <v>1</v>
      </c>
      <c r="BD805" s="5" t="b">
        <f>OR(ISBLANK(Spreadsheet!Z1015),LEN(Spreadsheet!Z1015)&lt;=50)</f>
        <v>1</v>
      </c>
      <c r="BE805" s="5" t="b">
        <f>ISBLANK(Spreadsheet!AA1015)</f>
        <v>1</v>
      </c>
      <c r="BF805" s="5" t="b">
        <f>ISBLANK(Spreadsheet!AB1015)</f>
        <v>1</v>
      </c>
      <c r="BG805" s="5" t="b">
        <f>IF(ISERROR(DATEVALUE(TEXT(Spreadsheet!AC1015,"mm/dd/yyyy")) &gt; DATEVALUE(TEXT(Spreadsheet!J1015,"mm/dd/yyyy"))),IF(OR(AND(ISBLANK(Spreadsheet!AC1015),ISBLANK(Spreadsheet!C1015)),AND(NOT(ISBLANK(Spreadsheet!C1015)),ISBLANK(Spreadsheet!AC1015),NOT(ISBLANK(Spreadsheet!D1015)))),TRUE,FALSE),IF(DATEVALUE(TEXT(Spreadsheet!AC1015,"mm/dd/yyyy")) &gt; DATEVALUE(TEXT(Spreadsheet!J1015,"mm/dd/yyyy")),TRUE,FALSE))</f>
        <v>1</v>
      </c>
      <c r="BH805" s="5" t="b">
        <f>OR(AND(ISBLANK(Spreadsheet!C1015),ISBLANK(Spreadsheet!AE1015)),AND(NOT(ISBLANK(Spreadsheet!C1015)),NOT(ISBLANK(Spreadsheet!D1015)),ISBLANK(Spreadsheet!AE1015)),AND(NOT(ISBLANK(Spreadsheet!C1015)),ISBLANK(Spreadsheet!D1015),NOT(ISBLANK(Spreadsheet!AE1015)),LEN(Spreadsheet!AE1015)&lt;=100))</f>
        <v>1</v>
      </c>
      <c r="BI805" s="5" t="b">
        <f t="array" ref="BI805">IF(ISBLANK(Spreadsheet!AF1015),TRUE,ISNUMBER(MATCH(TRUE,EXACT(Spreadsheet!AF1015,CobraShortReasons),0)))</f>
        <v>1</v>
      </c>
      <c r="BJ805" s="5" t="b">
        <f ca="1">IF(ISERROR(DATEVALUE(TEXT(Spreadsheet!AG1015,"mm/dd/yyyy")) &gt; TODAY()),IF(ISBLANK(Spreadsheet!AG1015),TRUE,FALSE),IF(DATEVALUE(TEXT(Spreadsheet!AG1015,"mm/dd/yyyy")) &gt; TODAY(),FALSE,TRUE))</f>
        <v>1</v>
      </c>
      <c r="BK805" s="5" t="b">
        <f>OR(ISBLANK(Spreadsheet!AH1015),LEN(Spreadsheet!AH1015)&lt;=25)</f>
        <v>1</v>
      </c>
      <c r="BL805" s="5" t="b">
        <f t="array" aca="1" ref="BL805" ca="1">IF(ISBLANK(Spreadsheet!AI1015),TRUE,ISNUMBER(MATCH(TRUE,EXACT(Spreadsheet!AI1015,INDIRECT(Spreadsheet!$D$2)),0)))</f>
        <v>1</v>
      </c>
      <c r="BM805" s="5" t="b">
        <f t="array" aca="1" ref="BM805" ca="1">IF(ISBLANK(Spreadsheet!AJ1015),TRUE,ISNUMBER(MATCH(TRUE,EXACT(Spreadsheet!AJ1015,INDIRECT(Spreadsheet!BJ805)),0)))</f>
        <v>1</v>
      </c>
      <c r="BN805" s="5" t="b">
        <f t="array" ref="BN805">IF(ISBLANK(Spreadsheet!AK1015),TRUE,ISNUMBER(MATCH(TRUE,EXACT(Spreadsheet!AK1015,DentalPlans),0)))</f>
        <v>1</v>
      </c>
      <c r="BO805" s="5" t="b">
        <f t="array" aca="1" ref="BO805" ca="1">IF(ISBLANK(Spreadsheet!AL1015),TRUE,ISNUMBER(MATCH(TRUE,EXACT(Spreadsheet!AL1015,INDIRECT(Spreadsheet!BK805)),0)))</f>
        <v>1</v>
      </c>
      <c r="BP805" s="5" t="b">
        <f t="array" ref="BP805">IF(ISBLANK(Spreadsheet!AM1015),TRUE,ISNUMBER(MATCH(TRUE,EXACT(Spreadsheet!AM1015,VisionPlans),0)))</f>
        <v>1</v>
      </c>
      <c r="BQ805" s="5" t="b">
        <f t="array" aca="1" ref="BQ805" ca="1">IF(ISBLANK(Spreadsheet!AN1015),TRUE,ISNUMBER(MATCH(TRUE,EXACT(Spreadsheet!AN1015,INDIRECT(Spreadsheet!BL805)),0)))</f>
        <v>1</v>
      </c>
      <c r="BR805" s="5" t="b">
        <f t="array" ref="BR805">IF(ISBLANK(Spreadsheet!AO1015),TRUE,ISNUMBER(MATCH(TRUE,EXACT(Spreadsheet!AO1015,LifeBenefitClasses),0)))</f>
        <v>1</v>
      </c>
      <c r="BS805" s="5" t="b">
        <f>IF(OR(ISBLANK(Spreadsheet!AO1015), Spreadsheet!AO1015="Waive"),IF(ISBLANK(Spreadsheet!AP1015),TRUE,FALSE),IF(OR(AND(NOT(ISBLANK(Spreadsheet!AO1015)),ISBLANK(Spreadsheet!AP1015)),NOT(ISNUMBER(VALUE(Spreadsheet!AP1015)))),FALSE,IF(OR(AND(Spreadsheet!AP1015&lt;6,MOD(Spreadsheet!AP1015*10,5)=0), MOD(Spreadsheet!AP1015,5000)=0),TRUE,FALSE)))</f>
        <v>1</v>
      </c>
      <c r="BT805" s="5" t="b">
        <f t="array" ref="BT805">IF(ISBLANK(Spreadsheet!AQ1015),TRUE,ISNUMBER(MATCH(TRUE,EXACT(Spreadsheet!AQ1015,EnrollWaive),0)))</f>
        <v>1</v>
      </c>
      <c r="BU805" s="5" t="b">
        <f t="array" ref="BU805">IF(ISBLANK(Spreadsheet!AR1015),TRUE,ISNUMBER(MATCH(TRUE,EXACT(Spreadsheet!AR1015,LifeBenefitClasses),0)))</f>
        <v>1</v>
      </c>
      <c r="BV805" s="5" t="b">
        <f>IF(OR(ISBLANK(Spreadsheet!AR1015), Spreadsheet!AR1015="Waive"),IF(ISBLANK(Spreadsheet!AS1015),TRUE,FALSE),IF(OR(AND(NOT(ISBLANK(Spreadsheet!AR1015)),ISBLANK(Spreadsheet!AS1015)),NOT(ISNUMBER(VALUE(Spreadsheet!AS1015)))),FALSE,IF(OR(AND(Spreadsheet!AS1015&lt;6,MOD(Spreadsheet!AS1015*10,5)=0), MOD(Spreadsheet!AS1015,10000)=0),TRUE,FALSE)))</f>
        <v>1</v>
      </c>
      <c r="BW805" s="5" t="b">
        <f t="array" ref="BW805">IF(ISBLANK(Spreadsheet!AT1015),TRUE,ISNUMBER(MATCH(TRUE,EXACT(Spreadsheet!AT1015,LifeBenefitClasses),0)))</f>
        <v>1</v>
      </c>
      <c r="BX805" s="5" t="b">
        <f>IF(OR(ISBLANK(Spreadsheet!AT1015), Spreadsheet!AT1015="Waive"),IF(ISBLANK(Spreadsheet!AU1015),TRUE,FALSE),IF(OR(AND(NOT(ISBLANK(Spreadsheet!AT1015)),ISBLANK(Spreadsheet!AU1015)),NOT(ISNUMBER(VALUE(Spreadsheet!AU1015)))),FALSE,IF(AND(NOT(OR(ISBLANK(Spreadsheet!AT1015),Spreadsheet!AT1015="Waive")),NOT(OR(ISBLANK(Spreadsheet!AR1015),Spreadsheet!AR1015="Waive")),MOD(Spreadsheet!AU1015,5000)=0, Spreadsheet!AU1015&lt;=(Spreadsheet!AS1015*0.5)),TRUE,FALSE)))</f>
        <v>1</v>
      </c>
      <c r="BY805" s="5" t="b">
        <f t="array" ref="BY805">IF(ISBLANK(Spreadsheet!AV1015),TRUE,ISNUMBER(MATCH(TRUE,EXACT(Spreadsheet!AV1015,EnrollWaive),0)))</f>
        <v>1</v>
      </c>
      <c r="BZ805" s="5" t="b">
        <f t="array" ref="BZ805">IF(ISBLANK(Spreadsheet!AW1015),TRUE,ISNUMBER(MATCH(TRUE,EXACT(Spreadsheet!AW1015,LifeBenefitClasses),0)))</f>
        <v>1</v>
      </c>
      <c r="CA805" s="5" t="b">
        <f t="array" ref="CA805">IF(ISBLANK(Spreadsheet!AX1015),TRUE,ISNUMBER(MATCH(TRUE,EXACT(Spreadsheet!AX1015,LifeBenefitClasses),0)))</f>
        <v>1</v>
      </c>
      <c r="CB805" s="5" t="b">
        <f t="array" ref="CB805">IF(ISBLANK(Spreadsheet!AY1015),TRUE,ISNUMBER(MATCH(TRUE,EXACT(Spreadsheet!AY1015,LifeBenefitClasses),0)))</f>
        <v>1</v>
      </c>
      <c r="CC805" s="5" t="b">
        <f t="array" ref="CC805">IF(ISBLANK(Spreadsheet!AZ1015),TRUE,ISNUMBER(MATCH(TRUE,EXACT(Spreadsheet!AZ1015,LifeBenefitClasses),0)))</f>
        <v>1</v>
      </c>
      <c r="CD805" s="5" t="b">
        <f t="array" ref="CD805">IF(ISBLANK(Spreadsheet!BA1015),TRUE,ISNUMBER(MATCH(TRUE,EXACT(Spreadsheet!BA1015,LifeBenefitClasses),0)))</f>
        <v>1</v>
      </c>
      <c r="CE805" s="5" t="b">
        <f>IF(OR(ISBLANK(Spreadsheet!BA1015), Spreadsheet!BA1015="Waive"),IF(ISBLANK(Spreadsheet!BB1015),TRUE,FALSE),IF(OR(AND(NOT(ISBLANK(Spreadsheet!BA1015)),ISBLANK(Spreadsheet!BB1015)),NOT(ISNUMBER(VALUE(Spreadsheet!BB1015))),ISBLANK(Spreadsheet!BC1015),NOT(ISNUMBER(VALUE(Spreadsheet!BC1015)))),FALSE,IF(AND(Spreadsheet!BB1015&gt;=50000,Spreadsheet!BB1015&lt;=250000,MOD(Spreadsheet!BB1015,10000)=0,Spreadsheet!BB1015&lt;=(10*Spreadsheet!BC1015)),TRUE,FALSE)))</f>
        <v>1</v>
      </c>
      <c r="CF805" s="5" t="b">
        <f>IF(NOT(ISBLANK(Spreadsheet!BC805)),AND(ISNUMBER(VALUE(Spreadsheet!BC805)),Spreadsheet!BC805&gt;0),AND(OR(ISBLANK(Spreadsheet!AO805),Spreadsheet!AO805="Waive",AND(NOT(OR(ISBLANK(Spreadsheet!AO805),Spreadsheet!AO805="Waive")),Spreadsheet!AP805&gt;=6)),OR(ISBLANK(Spreadsheet!AR805),AND(NOT(OR(ISBLANK(Spreadsheet!AR805),Spreadsheet!AR805="Waive")),Spreadsheet!AS805&gt;=6)),OR(ISBLANK(Spreadsheet!AW805)),OR(ISBLANK(Spreadsheet!AX805)),OR(ISBLANK(Spreadsheet!AY805)),OR(ISBLANK(Spreadsheet!AZ805)),OR(ISBLANK(Spreadsheet!BA805),Spreadsheet!BA805="Waive")))</f>
        <v>1</v>
      </c>
      <c r="CG805" s="5" t="b">
        <f t="shared" ca="1" si="61"/>
        <v>1</v>
      </c>
    </row>
    <row r="806" spans="8:85" x14ac:dyDescent="0.3">
      <c r="H806" s="5">
        <f t="shared" ca="1" si="58"/>
        <v>2</v>
      </c>
      <c r="I806" s="5" t="str">
        <f t="shared" ca="1" si="59"/>
        <v/>
      </c>
      <c r="J806" s="5" t="str">
        <f>IF(AND(NOT(ISBLANK(Spreadsheet!C1016)),ISBLANK(Spreadsheet!D1016)),Spreadsheet!F1016&amp;" "&amp;Spreadsheet!H1016,"")</f>
        <v/>
      </c>
      <c r="K806" s="5">
        <f>IF(AND(NOT(ISBLANK(Spreadsheet!C1016)),ISBLANK(Spreadsheet!D1016)),COUNTIFS(Spreadsheet!E$786:E1017,"=Child",Spreadsheet!C$786:C1017, "="&amp;Spreadsheet!C1016) + COUNTIFS(Spreadsheet!E$786:E1017,"=Step-child",Spreadsheet!C$786:C1017, "="&amp;Spreadsheet!C1016),0)</f>
        <v>0</v>
      </c>
      <c r="L806" s="5">
        <f>IF(NOT(ISBLANK(J806)),COUNTIFS(Spreadsheet!E$786:E1017,"=Wife",Spreadsheet!C$786:C1017, "="&amp;Spreadsheet!C1016) + COUNTIFS(Spreadsheet!E$786:E1017,"=Husband",Spreadsheet!C$786:C1017, "="&amp;Spreadsheet!C1016),0)</f>
        <v>0</v>
      </c>
      <c r="M806" s="5">
        <f>IF(NOT(ISBLANK(Spreadsheet!AJ1016)),VLOOKUP(Spreadsheet!AJ1016,'Drop Downs'!$P$2:$R$16,3,FALSE),0)</f>
        <v>0</v>
      </c>
      <c r="N806" s="5">
        <f>IF(NOT(ISBLANK(Spreadsheet!AJ1016)), VLOOKUP(Spreadsheet!AJ1016,'Drop Downs'!$P$2:$R$16,2,FALSE),0)</f>
        <v>0</v>
      </c>
      <c r="O806" s="5">
        <f>IF(NOT(ISBLANK(Spreadsheet!AL1016)),VLOOKUP(Spreadsheet!AL1016,'Drop Downs'!$P$2:$R$16,3,FALSE), 0)</f>
        <v>0</v>
      </c>
      <c r="P806" s="5">
        <f>IF(NOT(ISBLANK(Spreadsheet!AL1016)),VLOOKUP(Spreadsheet!AL1016,'Drop Downs'!$P$2:$R$16,2,FALSE),0)</f>
        <v>0</v>
      </c>
      <c r="Q806" s="5">
        <f>IF(NOT(ISBLANK(Spreadsheet!AN1016)),VLOOKUP(Spreadsheet!AN1016,'Drop Downs'!$P$2:$R$16,3,FALSE),0)</f>
        <v>0</v>
      </c>
      <c r="R806" s="5">
        <f>IF(NOT(ISBLANK(Spreadsheet!AN1016)),VLOOKUP(Spreadsheet!AN1016,'Drop Downs'!$P$2:$R$16,2,FALSE),0)</f>
        <v>0</v>
      </c>
      <c r="S806" s="5" t="str">
        <f>IF(OR(M806&gt;K806,N806&gt;L806,O806&gt;K806, Q806&gt;K806,N806&gt;L806, P806&gt;L806, R806&gt;L806),"Member currently has a coverage election over what he/she needs.  Please add more dependents or adjust the coverage election.","")&amp;(IF(AND(NOT(ISBLANK(Spreadsheet!C1016)),NOT(ISBLANK(Spreadsheet!D1016)),ISBLANK(Spreadsheet!E1016)),"Dependent lacks a relationship to member.Please select one from the drop-down.",""))</f>
        <v/>
      </c>
      <c r="T806" s="5" t="b">
        <f t="shared" si="60"/>
        <v>1</v>
      </c>
      <c r="U806" s="5" t="b">
        <f>OR(ISBLANK(Spreadsheet!C1016),IF(NOT(ISBLANK(Spreadsheet!D1016)),NOT(ISBLANK(Spreadsheet!E1016)),TRUE))</f>
        <v>1</v>
      </c>
      <c r="V806" s="5" t="b">
        <f>OR(ISBLANK(Spreadsheet!C1016), NOT(ISBLANK(Spreadsheet!I1016)))</f>
        <v>1</v>
      </c>
      <c r="W806" s="5" t="b">
        <f>OR(ISBLANK(Spreadsheet!D1016),NOT(ISBLANK(Spreadsheet!C1016)))</f>
        <v>1</v>
      </c>
      <c r="X806" s="155" t="str">
        <f>REPT("0",MIN(FIND({1,2,3,4,5,6,7,8,9},Spreadsheet!C1016&amp;"123456789"))-1)&amp;IF(ISBLANK(Spreadsheet!C1016),"",SUMPRODUCT(MID(0&amp;Spreadsheet!C1016,LARGE(INDEX(ISNUMBER(--MID(Spreadsheet!C1016,ROW($1:$225),1))*
 ROW($1:$225),0),ROW($1:$225))+1,1)*10^ROW($1:$225)/10))</f>
        <v/>
      </c>
      <c r="Y806" s="5" t="b">
        <f>IF(NOT(ISBLANK(Spreadsheet!C1016)),IF(AND(ISNUMBER(VALUE(Spreadsheet!C1016)), LEN(Spreadsheet!C1016)=9),TRUE,FALSE),TRUE)</f>
        <v>1</v>
      </c>
      <c r="Z806" s="155" t="str">
        <f>REPT("0",MIN(FIND({1,2,3,4,5,6,7,8,9},Spreadsheet!D1016&amp;"123456789"))-1)&amp;IF(ISBLANK(Spreadsheet!D1016),"",SUMPRODUCT(MID(0&amp;Spreadsheet!D1016,LARGE(INDEX(ISNUMBER(--MID(Spreadsheet!D1016,ROW($1:$225),1))*
 ROW($1:$225),0),ROW($1:$225))+1,1)*10^ROW($1:$225)/10))</f>
        <v/>
      </c>
      <c r="AA806" s="5" t="b">
        <f>IF(AND(NOT(ISBLANK(Spreadsheet!D1016)),NOT(ISBLANK(Spreadsheet!C1016))),IF(AND(ISNUMBER(VALUE(Spreadsheet!D1016)), LEN(Spreadsheet!D1016)=9),TRUE,FALSE),IF(AND(NOT(ISBLANK(Spreadsheet!D1016)),ISBLANK(Spreadsheet!C1016)),FALSE,TRUE))</f>
        <v>1</v>
      </c>
      <c r="AB806" s="5" t="b">
        <f>OR(ISBLANK(Spreadsheet!Y806),IF(NOT(ISBLANK(Spreadsheet!Y806)),LEN(Spreadsheet!Y806)=10,ISNUMBER(VALUE(Spreadsheet!Y806))))</f>
        <v>1</v>
      </c>
      <c r="AC806" s="5" t="b">
        <f>OR(ISBLANK(Spreadsheet!AI1016), AND(NOT(ISBLANK(Spreadsheet!AJ1016)), NOT(ISNUMBER(SEARCH("Waive",Spreadsheet!AJ1016)))))</f>
        <v>1</v>
      </c>
      <c r="AD806" s="5" t="b">
        <f>OR(ISBLANK(Spreadsheet!AK1016), AND(NOT(ISBLANK(Spreadsheet!AL1016)), NOT(ISNUMBER(SEARCH("Waive",Spreadsheet!AL1016)))))</f>
        <v>1</v>
      </c>
      <c r="AE806" s="5" t="b">
        <f>OR(ISBLANK(Spreadsheet!AM1016), AND(NOT(ISBLANK(Spreadsheet!AN1016)), NOT(ISNUMBER(SEARCH("Waive", Spreadsheet!AN1016)))))</f>
        <v>1</v>
      </c>
      <c r="AF806" s="5" t="b">
        <f>OR(ISBLANK(Spreadsheet!C1016), NOT(ISBLANK(Spreadsheet!D1016)),NOT(ISBLANK(Spreadsheet!L1016)))</f>
        <v>1</v>
      </c>
      <c r="AG806" s="5" t="b">
        <f>IF(AND(NOT(ISBLANK(Spreadsheet!C1016)), NOT(ISBLANK(Spreadsheet!D1016)),Spreadsheet!C1016&lt;&gt;Spreadsheet!D1016),IF(ISERROR(VLOOKUP(Spreadsheet!C1016, Spreadsheet!$C$6:'Spreadsheet'!$C1015,1,FALSE)), FALSE, TRUE),TRUE)</f>
        <v>1</v>
      </c>
      <c r="AH806" s="5" t="b">
        <f>Spreadsheet!$B$2=Spreadsheet!AD806</f>
        <v>1</v>
      </c>
      <c r="AI806" s="5" t="b">
        <f>IF(ISBLANK(Spreadsheet!G1016),TRUE,IF(OR(LEN(Spreadsheet!G1016)&gt;1,ISNUMBER(VALUE(Spreadsheet!G1016))),FALSE,TRUE))</f>
        <v>1</v>
      </c>
      <c r="AJ806" s="5" t="b">
        <f>OR(ISBLANK(Spreadsheet!C1016), NOT(ISBLANK(Spreadsheet!B1016)), NOT(ISBLANK(Spreadsheet!D1016)))</f>
        <v>1</v>
      </c>
      <c r="AK806" s="5" t="b">
        <f t="array" ref="AK806">IF(OR(AND(ISBLANK(Spreadsheet!E1016),ISBLANK(Spreadsheet!D1016),NOT(ISBLANK(Spreadsheet!C1016))),AND(ISBLANK(Spreadsheet!E1016),ISBLANK(Spreadsheet!D1016),ISBLANK(Spreadsheet!C1016))),TRUE,ISNUMBER(MATCH(TRUE,EXACT(Spreadsheet!E1016,Relationships),0)))</f>
        <v>1</v>
      </c>
      <c r="AL806" s="5" t="b">
        <f>IF(NOT(ISBLANK(Spreadsheet!C1016)),IF(OR(ISBLANK(Spreadsheet!F1016),LEN(Spreadsheet!F1016)&gt;40),FALSE,TRUE),TRUE)</f>
        <v>1</v>
      </c>
      <c r="AM806" s="5" t="b">
        <f>IF(NOT(ISBLANK(Spreadsheet!C1016)),IF(OR(ISBLANK(Spreadsheet!H1016),LEN(Spreadsheet!H1016)&gt;40),FALSE,TRUE),TRUE)</f>
        <v>1</v>
      </c>
      <c r="AN806" s="5" t="b">
        <f t="array" ref="AN806">IF(ISBLANK(Spreadsheet!I1016),TRUE,ISNUMBER(MATCH(TRUE,EXACT(Spreadsheet!I1016,GenderValues),0)))</f>
        <v>1</v>
      </c>
      <c r="AO806" s="5" t="b">
        <f ca="1">IF(ISERROR(DATEVALUE(TEXT(Spreadsheet!J1016,"mm/dd/yyyy")) &gt; TODAY()),IF(AND(ISBLANK(Spreadsheet!J1016),ISBLANK(Spreadsheet!C1016)),TRUE,FALSE),IF(DATEVALUE(TEXT(Spreadsheet!J1016,"mm/dd/yyyy")) &gt; TODAY(),FALSE,TRUE))</f>
        <v>1</v>
      </c>
      <c r="AP806" s="5" t="b">
        <f>OR(ISBLANK(Spreadsheet!K1016),LEN(Spreadsheet!K1016)&lt;=100)</f>
        <v>1</v>
      </c>
      <c r="AQ806" s="5" t="b">
        <f t="array" ref="AQ806">IF(OR(AND(ISBLANK(Spreadsheet!L1016),ISBLANK(Spreadsheet!C1016)),AND(NOT(ISBLANK(Spreadsheet!C1016)),NOT(ISBLANK(Spreadsheet!D1016)))),TRUE,ISNUMBER(MATCH(TRUE,EXACT(Spreadsheet!L1016,MaritalStatus),0)))</f>
        <v>1</v>
      </c>
      <c r="AR806" s="5" t="b">
        <f ca="1">IF(ISERROR(DATEVALUE(TEXT(Spreadsheet!M1016,"mm/dd/yyyy")) &gt; TODAY()),IF(ISBLANK(Spreadsheet!M1016),TRUE,FALSE),IF(DATEVALUE(TEXT(Spreadsheet!M1016,"mm/dd/yyyy")) &gt; TODAY(),FALSE,TRUE))</f>
        <v>1</v>
      </c>
      <c r="AS806" s="5" t="b">
        <f>OR(ISBLANK(Spreadsheet!N1016),LEN(Spreadsheet!N1016)&lt;=100)</f>
        <v>1</v>
      </c>
      <c r="AT806" s="5" t="b">
        <f>OR(ISBLANK(Spreadsheet!O1016),UPPER(Spreadsheet!O1016)="YES")</f>
        <v>1</v>
      </c>
      <c r="AU806" s="5" t="b">
        <f>OR(ISBLANK(Spreadsheet!P1016),UPPER(Spreadsheet!P1016)="YES")</f>
        <v>1</v>
      </c>
      <c r="AV806" s="5" t="b">
        <f t="array" ref="AV806">IF(ISBLANK(Spreadsheet!Q1016),TRUE,ISNUMBER(MATCH(TRUE,EXACT(Spreadsheet!Q1016,OnGroupsPriorIns),0)))</f>
        <v>1</v>
      </c>
      <c r="AW806" s="5" t="b">
        <f>OR(ISBLANK(Spreadsheet!R1016),UPPER(Spreadsheet!R1016)="YES")</f>
        <v>1</v>
      </c>
      <c r="AX806" s="5" t="b">
        <f>OR(ISBLANK(Spreadsheet!S1016),UPPER(Spreadsheet!S1016)="YES")</f>
        <v>1</v>
      </c>
      <c r="AY806" s="5" t="b">
        <f>OR(AND(ISBLANK(Spreadsheet!C1016),LEN(Spreadsheet!T1016)=0),AND(NOT(ISBLANK(Spreadsheet!C1016)),LEN(Spreadsheet!T1016)&gt;0,LEN(Spreadsheet!T1016)&lt;=50))</f>
        <v>1</v>
      </c>
      <c r="AZ806" s="5" t="b">
        <f>OR(LEN(Spreadsheet!U1016)=0,AND(LEN(Spreadsheet!U1016)&gt;0,LEN(Spreadsheet!U1016)&lt;=50))</f>
        <v>1</v>
      </c>
      <c r="BA806" s="5" t="b">
        <f>OR(AND(ISBLANK(Spreadsheet!C1016),LEN(Spreadsheet!V1016)=0),AND(NOT(ISBLANK(Spreadsheet!C1016)),LEN(Spreadsheet!V1016)&gt;0,LEN(Spreadsheet!V1016)&lt;=50))</f>
        <v>1</v>
      </c>
      <c r="BB806" s="5" t="b">
        <f t="array" ref="BB806">IF(AND(ISBLANK(Spreadsheet!C1016),LEN(Spreadsheet!W1016)=0),TRUE,ISNUMBER(MATCH(TRUE,EXACT(Spreadsheet!W1016,States),0)))</f>
        <v>1</v>
      </c>
      <c r="BC806" s="5" t="b">
        <f>OR(AND(ISBLANK(Spreadsheet!C1016),LEN(Spreadsheet!X1016)=0),AND(NOT(ISBLANK(Spreadsheet!C1016)),LEN(Spreadsheet!X1016)&gt;0,LEN(Spreadsheet!X1016)=5,ISNUMBER(VALUE(Spreadsheet!X1016))))</f>
        <v>1</v>
      </c>
      <c r="BD806" s="5" t="b">
        <f>OR(ISBLANK(Spreadsheet!Z1016),LEN(Spreadsheet!Z1016)&lt;=50)</f>
        <v>1</v>
      </c>
      <c r="BE806" s="5" t="b">
        <f>ISBLANK(Spreadsheet!AA1016)</f>
        <v>1</v>
      </c>
      <c r="BF806" s="5" t="b">
        <f>ISBLANK(Spreadsheet!AB1016)</f>
        <v>1</v>
      </c>
      <c r="BG806" s="5" t="b">
        <f>IF(ISERROR(DATEVALUE(TEXT(Spreadsheet!AC1016,"mm/dd/yyyy")) &gt; DATEVALUE(TEXT(Spreadsheet!J1016,"mm/dd/yyyy"))),IF(OR(AND(ISBLANK(Spreadsheet!AC1016),ISBLANK(Spreadsheet!C1016)),AND(NOT(ISBLANK(Spreadsheet!C1016)),ISBLANK(Spreadsheet!AC1016),NOT(ISBLANK(Spreadsheet!D1016)))),TRUE,FALSE),IF(DATEVALUE(TEXT(Spreadsheet!AC1016,"mm/dd/yyyy")) &gt; DATEVALUE(TEXT(Spreadsheet!J1016,"mm/dd/yyyy")),TRUE,FALSE))</f>
        <v>1</v>
      </c>
      <c r="BH806" s="5" t="b">
        <f>OR(AND(ISBLANK(Spreadsheet!C1016),ISBLANK(Spreadsheet!AE1016)),AND(NOT(ISBLANK(Spreadsheet!C1016)),NOT(ISBLANK(Spreadsheet!D1016)),ISBLANK(Spreadsheet!AE1016)),AND(NOT(ISBLANK(Spreadsheet!C1016)),ISBLANK(Spreadsheet!D1016),NOT(ISBLANK(Spreadsheet!AE1016)),LEN(Spreadsheet!AE1016)&lt;=100))</f>
        <v>1</v>
      </c>
      <c r="BI806" s="5" t="b">
        <f t="array" ref="BI806">IF(ISBLANK(Spreadsheet!AF1016),TRUE,ISNUMBER(MATCH(TRUE,EXACT(Spreadsheet!AF1016,CobraShortReasons),0)))</f>
        <v>1</v>
      </c>
      <c r="BJ806" s="5" t="b">
        <f ca="1">IF(ISERROR(DATEVALUE(TEXT(Spreadsheet!AG1016,"mm/dd/yyyy")) &gt; TODAY()),IF(ISBLANK(Spreadsheet!AG1016),TRUE,FALSE),IF(DATEVALUE(TEXT(Spreadsheet!AG1016,"mm/dd/yyyy")) &gt; TODAY(),FALSE,TRUE))</f>
        <v>1</v>
      </c>
      <c r="BK806" s="5" t="b">
        <f>OR(ISBLANK(Spreadsheet!AH1016),LEN(Spreadsheet!AH1016)&lt;=25)</f>
        <v>1</v>
      </c>
      <c r="BL806" s="5" t="b">
        <f t="array" aca="1" ref="BL806" ca="1">IF(ISBLANK(Spreadsheet!AI1016),TRUE,ISNUMBER(MATCH(TRUE,EXACT(Spreadsheet!AI1016,INDIRECT(Spreadsheet!$D$2)),0)))</f>
        <v>1</v>
      </c>
      <c r="BM806" s="5" t="b">
        <f t="array" aca="1" ref="BM806" ca="1">IF(ISBLANK(Spreadsheet!AJ1016),TRUE,ISNUMBER(MATCH(TRUE,EXACT(Spreadsheet!AJ1016,INDIRECT(Spreadsheet!BJ806)),0)))</f>
        <v>1</v>
      </c>
      <c r="BN806" s="5" t="b">
        <f t="array" ref="BN806">IF(ISBLANK(Spreadsheet!AK1016),TRUE,ISNUMBER(MATCH(TRUE,EXACT(Spreadsheet!AK1016,DentalPlans),0)))</f>
        <v>1</v>
      </c>
      <c r="BO806" s="5" t="b">
        <f t="array" aca="1" ref="BO806" ca="1">IF(ISBLANK(Spreadsheet!AL1016),TRUE,ISNUMBER(MATCH(TRUE,EXACT(Spreadsheet!AL1016,INDIRECT(Spreadsheet!BK806)),0)))</f>
        <v>1</v>
      </c>
      <c r="BP806" s="5" t="b">
        <f t="array" ref="BP806">IF(ISBLANK(Spreadsheet!AM1016),TRUE,ISNUMBER(MATCH(TRUE,EXACT(Spreadsheet!AM1016,VisionPlans),0)))</f>
        <v>1</v>
      </c>
      <c r="BQ806" s="5" t="b">
        <f t="array" aca="1" ref="BQ806" ca="1">IF(ISBLANK(Spreadsheet!AN1016),TRUE,ISNUMBER(MATCH(TRUE,EXACT(Spreadsheet!AN1016,INDIRECT(Spreadsheet!BL806)),0)))</f>
        <v>1</v>
      </c>
      <c r="BR806" s="5" t="b">
        <f t="array" ref="BR806">IF(ISBLANK(Spreadsheet!AO1016),TRUE,ISNUMBER(MATCH(TRUE,EXACT(Spreadsheet!AO1016,LifeBenefitClasses),0)))</f>
        <v>1</v>
      </c>
      <c r="BS806" s="5" t="b">
        <f>IF(OR(ISBLANK(Spreadsheet!AO1016), Spreadsheet!AO1016="Waive"),IF(ISBLANK(Spreadsheet!AP1016),TRUE,FALSE),IF(OR(AND(NOT(ISBLANK(Spreadsheet!AO1016)),ISBLANK(Spreadsheet!AP1016)),NOT(ISNUMBER(VALUE(Spreadsheet!AP1016)))),FALSE,IF(OR(AND(Spreadsheet!AP1016&lt;6,MOD(Spreadsheet!AP1016*10,5)=0), MOD(Spreadsheet!AP1016,5000)=0),TRUE,FALSE)))</f>
        <v>1</v>
      </c>
      <c r="BT806" s="5" t="b">
        <f t="array" ref="BT806">IF(ISBLANK(Spreadsheet!AQ1016),TRUE,ISNUMBER(MATCH(TRUE,EXACT(Spreadsheet!AQ1016,EnrollWaive),0)))</f>
        <v>1</v>
      </c>
      <c r="BU806" s="5" t="b">
        <f t="array" ref="BU806">IF(ISBLANK(Spreadsheet!AR1016),TRUE,ISNUMBER(MATCH(TRUE,EXACT(Spreadsheet!AR1016,LifeBenefitClasses),0)))</f>
        <v>1</v>
      </c>
      <c r="BV806" s="5" t="b">
        <f>IF(OR(ISBLANK(Spreadsheet!AR1016), Spreadsheet!AR1016="Waive"),IF(ISBLANK(Spreadsheet!AS1016),TRUE,FALSE),IF(OR(AND(NOT(ISBLANK(Spreadsheet!AR1016)),ISBLANK(Spreadsheet!AS1016)),NOT(ISNUMBER(VALUE(Spreadsheet!AS1016)))),FALSE,IF(OR(AND(Spreadsheet!AS1016&lt;6,MOD(Spreadsheet!AS1016*10,5)=0), MOD(Spreadsheet!AS1016,10000)=0),TRUE,FALSE)))</f>
        <v>1</v>
      </c>
      <c r="BW806" s="5" t="b">
        <f t="array" ref="BW806">IF(ISBLANK(Spreadsheet!AT1016),TRUE,ISNUMBER(MATCH(TRUE,EXACT(Spreadsheet!AT1016,LifeBenefitClasses),0)))</f>
        <v>1</v>
      </c>
      <c r="BX806" s="5" t="b">
        <f>IF(OR(ISBLANK(Spreadsheet!AT1016), Spreadsheet!AT1016="Waive"),IF(ISBLANK(Spreadsheet!AU1016),TRUE,FALSE),IF(OR(AND(NOT(ISBLANK(Spreadsheet!AT1016)),ISBLANK(Spreadsheet!AU1016)),NOT(ISNUMBER(VALUE(Spreadsheet!AU1016)))),FALSE,IF(AND(NOT(OR(ISBLANK(Spreadsheet!AT1016),Spreadsheet!AT1016="Waive")),NOT(OR(ISBLANK(Spreadsheet!AR1016),Spreadsheet!AR1016="Waive")),MOD(Spreadsheet!AU1016,5000)=0, Spreadsheet!AU1016&lt;=(Spreadsheet!AS1016*0.5)),TRUE,FALSE)))</f>
        <v>1</v>
      </c>
      <c r="BY806" s="5" t="b">
        <f t="array" ref="BY806">IF(ISBLANK(Spreadsheet!AV1016),TRUE,ISNUMBER(MATCH(TRUE,EXACT(Spreadsheet!AV1016,EnrollWaive),0)))</f>
        <v>1</v>
      </c>
      <c r="BZ806" s="5" t="b">
        <f t="array" ref="BZ806">IF(ISBLANK(Spreadsheet!AW1016),TRUE,ISNUMBER(MATCH(TRUE,EXACT(Spreadsheet!AW1016,LifeBenefitClasses),0)))</f>
        <v>1</v>
      </c>
      <c r="CA806" s="5" t="b">
        <f t="array" ref="CA806">IF(ISBLANK(Spreadsheet!AX1016),TRUE,ISNUMBER(MATCH(TRUE,EXACT(Spreadsheet!AX1016,LifeBenefitClasses),0)))</f>
        <v>1</v>
      </c>
      <c r="CB806" s="5" t="b">
        <f t="array" ref="CB806">IF(ISBLANK(Spreadsheet!AY1016),TRUE,ISNUMBER(MATCH(TRUE,EXACT(Spreadsheet!AY1016,LifeBenefitClasses),0)))</f>
        <v>1</v>
      </c>
      <c r="CC806" s="5" t="b">
        <f t="array" ref="CC806">IF(ISBLANK(Spreadsheet!AZ1016),TRUE,ISNUMBER(MATCH(TRUE,EXACT(Spreadsheet!AZ1016,LifeBenefitClasses),0)))</f>
        <v>1</v>
      </c>
      <c r="CD806" s="5" t="b">
        <f t="array" ref="CD806">IF(ISBLANK(Spreadsheet!BA1016),TRUE,ISNUMBER(MATCH(TRUE,EXACT(Spreadsheet!BA1016,LifeBenefitClasses),0)))</f>
        <v>1</v>
      </c>
      <c r="CE806" s="5" t="b">
        <f>IF(OR(ISBLANK(Spreadsheet!BA1016), Spreadsheet!BA1016="Waive"),IF(ISBLANK(Spreadsheet!BB1016),TRUE,FALSE),IF(OR(AND(NOT(ISBLANK(Spreadsheet!BA1016)),ISBLANK(Spreadsheet!BB1016)),NOT(ISNUMBER(VALUE(Spreadsheet!BB1016))),ISBLANK(Spreadsheet!BC1016),NOT(ISNUMBER(VALUE(Spreadsheet!BC1016)))),FALSE,IF(AND(Spreadsheet!BB1016&gt;=50000,Spreadsheet!BB1016&lt;=250000,MOD(Spreadsheet!BB1016,10000)=0,Spreadsheet!BB1016&lt;=(10*Spreadsheet!BC1016)),TRUE,FALSE)))</f>
        <v>1</v>
      </c>
      <c r="CF806" s="5" t="b">
        <f>IF(NOT(ISBLANK(Spreadsheet!BC806)),AND(ISNUMBER(VALUE(Spreadsheet!BC806)),Spreadsheet!BC806&gt;0),AND(OR(ISBLANK(Spreadsheet!AO806),Spreadsheet!AO806="Waive",AND(NOT(OR(ISBLANK(Spreadsheet!AO806),Spreadsheet!AO806="Waive")),Spreadsheet!AP806&gt;=6)),OR(ISBLANK(Spreadsheet!AR806),AND(NOT(OR(ISBLANK(Spreadsheet!AR806),Spreadsheet!AR806="Waive")),Spreadsheet!AS806&gt;=6)),OR(ISBLANK(Spreadsheet!AW806)),OR(ISBLANK(Spreadsheet!AX806)),OR(ISBLANK(Spreadsheet!AY806)),OR(ISBLANK(Spreadsheet!AZ806)),OR(ISBLANK(Spreadsheet!BA806),Spreadsheet!BA806="Waive")))</f>
        <v>1</v>
      </c>
      <c r="CG806" s="5" t="b">
        <f t="shared" ca="1" si="61"/>
        <v>1</v>
      </c>
    </row>
    <row r="807" spans="8:85" x14ac:dyDescent="0.3">
      <c r="H807" s="5">
        <f t="shared" ca="1" si="58"/>
        <v>2</v>
      </c>
      <c r="I807" s="5" t="str">
        <f t="shared" ca="1" si="59"/>
        <v/>
      </c>
      <c r="J807" s="5" t="str">
        <f>IF(AND(NOT(ISBLANK(Spreadsheet!C1017)),ISBLANK(Spreadsheet!D1017)),Spreadsheet!F1017&amp;" "&amp;Spreadsheet!H1017,"")</f>
        <v/>
      </c>
      <c r="K807" s="5">
        <f>IF(AND(NOT(ISBLANK(Spreadsheet!C1017)),ISBLANK(Spreadsheet!D1017)),COUNTIFS(Spreadsheet!E$786:E1018,"=Child",Spreadsheet!C$786:C1018, "="&amp;Spreadsheet!C1017) + COUNTIFS(Spreadsheet!E$786:E1018,"=Step-child",Spreadsheet!C$786:C1018, "="&amp;Spreadsheet!C1017),0)</f>
        <v>0</v>
      </c>
      <c r="L807" s="5">
        <f>IF(NOT(ISBLANK(J807)),COUNTIFS(Spreadsheet!E$786:E1018,"=Wife",Spreadsheet!C$786:C1018, "="&amp;Spreadsheet!C1017) + COUNTIFS(Spreadsheet!E$786:E1018,"=Husband",Spreadsheet!C$786:C1018, "="&amp;Spreadsheet!C1017),0)</f>
        <v>0</v>
      </c>
      <c r="M807" s="5">
        <f>IF(NOT(ISBLANK(Spreadsheet!AJ1017)),VLOOKUP(Spreadsheet!AJ1017,'Drop Downs'!$P$2:$R$16,3,FALSE),0)</f>
        <v>0</v>
      </c>
      <c r="N807" s="5">
        <f>IF(NOT(ISBLANK(Spreadsheet!AJ1017)), VLOOKUP(Spreadsheet!AJ1017,'Drop Downs'!$P$2:$R$16,2,FALSE),0)</f>
        <v>0</v>
      </c>
      <c r="O807" s="5">
        <f>IF(NOT(ISBLANK(Spreadsheet!AL1017)),VLOOKUP(Spreadsheet!AL1017,'Drop Downs'!$P$2:$R$16,3,FALSE), 0)</f>
        <v>0</v>
      </c>
      <c r="P807" s="5">
        <f>IF(NOT(ISBLANK(Spreadsheet!AL1017)),VLOOKUP(Spreadsheet!AL1017,'Drop Downs'!$P$2:$R$16,2,FALSE),0)</f>
        <v>0</v>
      </c>
      <c r="Q807" s="5">
        <f>IF(NOT(ISBLANK(Spreadsheet!AN1017)),VLOOKUP(Spreadsheet!AN1017,'Drop Downs'!$P$2:$R$16,3,FALSE),0)</f>
        <v>0</v>
      </c>
      <c r="R807" s="5">
        <f>IF(NOT(ISBLANK(Spreadsheet!AN1017)),VLOOKUP(Spreadsheet!AN1017,'Drop Downs'!$P$2:$R$16,2,FALSE),0)</f>
        <v>0</v>
      </c>
      <c r="S807" s="5" t="str">
        <f>IF(OR(M807&gt;K807,N807&gt;L807,O807&gt;K807, Q807&gt;K807,N807&gt;L807, P807&gt;L807, R807&gt;L807),"Member currently has a coverage election over what he/she needs.  Please add more dependents or adjust the coverage election.","")&amp;(IF(AND(NOT(ISBLANK(Spreadsheet!C1017)),NOT(ISBLANK(Spreadsheet!D1017)),ISBLANK(Spreadsheet!E1017)),"Dependent lacks a relationship to member.Please select one from the drop-down.",""))</f>
        <v/>
      </c>
      <c r="T807" s="5" t="b">
        <f t="shared" si="60"/>
        <v>1</v>
      </c>
      <c r="U807" s="5" t="b">
        <f>OR(ISBLANK(Spreadsheet!C1017),IF(NOT(ISBLANK(Spreadsheet!D1017)),NOT(ISBLANK(Spreadsheet!E1017)),TRUE))</f>
        <v>1</v>
      </c>
      <c r="V807" s="5" t="b">
        <f>OR(ISBLANK(Spreadsheet!C1017), NOT(ISBLANK(Spreadsheet!I1017)))</f>
        <v>1</v>
      </c>
      <c r="W807" s="5" t="b">
        <f>OR(ISBLANK(Spreadsheet!D1017),NOT(ISBLANK(Spreadsheet!C1017)))</f>
        <v>1</v>
      </c>
      <c r="X807" s="155" t="str">
        <f>REPT("0",MIN(FIND({1,2,3,4,5,6,7,8,9},Spreadsheet!C1017&amp;"123456789"))-1)&amp;IF(ISBLANK(Spreadsheet!C1017),"",SUMPRODUCT(MID(0&amp;Spreadsheet!C1017,LARGE(INDEX(ISNUMBER(--MID(Spreadsheet!C1017,ROW($1:$225),1))*
 ROW($1:$225),0),ROW($1:$225))+1,1)*10^ROW($1:$225)/10))</f>
        <v/>
      </c>
      <c r="Y807" s="5" t="b">
        <f>IF(NOT(ISBLANK(Spreadsheet!C1017)),IF(AND(ISNUMBER(VALUE(Spreadsheet!C1017)), LEN(Spreadsheet!C1017)=9),TRUE,FALSE),TRUE)</f>
        <v>1</v>
      </c>
      <c r="Z807" s="155" t="str">
        <f>REPT("0",MIN(FIND({1,2,3,4,5,6,7,8,9},Spreadsheet!D1017&amp;"123456789"))-1)&amp;IF(ISBLANK(Spreadsheet!D1017),"",SUMPRODUCT(MID(0&amp;Spreadsheet!D1017,LARGE(INDEX(ISNUMBER(--MID(Spreadsheet!D1017,ROW($1:$225),1))*
 ROW($1:$225),0),ROW($1:$225))+1,1)*10^ROW($1:$225)/10))</f>
        <v/>
      </c>
      <c r="AA807" s="5" t="b">
        <f>IF(AND(NOT(ISBLANK(Spreadsheet!D1017)),NOT(ISBLANK(Spreadsheet!C1017))),IF(AND(ISNUMBER(VALUE(Spreadsheet!D1017)), LEN(Spreadsheet!D1017)=9),TRUE,FALSE),IF(AND(NOT(ISBLANK(Spreadsheet!D1017)),ISBLANK(Spreadsheet!C1017)),FALSE,TRUE))</f>
        <v>1</v>
      </c>
      <c r="AB807" s="5" t="b">
        <f>OR(ISBLANK(Spreadsheet!Y807),IF(NOT(ISBLANK(Spreadsheet!Y807)),LEN(Spreadsheet!Y807)=10,ISNUMBER(VALUE(Spreadsheet!Y807))))</f>
        <v>1</v>
      </c>
      <c r="AC807" s="5" t="b">
        <f>OR(ISBLANK(Spreadsheet!AI1017), AND(NOT(ISBLANK(Spreadsheet!AJ1017)), NOT(ISNUMBER(SEARCH("Waive",Spreadsheet!AJ1017)))))</f>
        <v>1</v>
      </c>
      <c r="AD807" s="5" t="b">
        <f>OR(ISBLANK(Spreadsheet!AK1017), AND(NOT(ISBLANK(Spreadsheet!AL1017)), NOT(ISNUMBER(SEARCH("Waive",Spreadsheet!AL1017)))))</f>
        <v>1</v>
      </c>
      <c r="AE807" s="5" t="b">
        <f>OR(ISBLANK(Spreadsheet!AM1017), AND(NOT(ISBLANK(Spreadsheet!AN1017)), NOT(ISNUMBER(SEARCH("Waive", Spreadsheet!AN1017)))))</f>
        <v>1</v>
      </c>
      <c r="AF807" s="5" t="b">
        <f>OR(ISBLANK(Spreadsheet!C1017), NOT(ISBLANK(Spreadsheet!D1017)),NOT(ISBLANK(Spreadsheet!L1017)))</f>
        <v>1</v>
      </c>
      <c r="AG807" s="5" t="b">
        <f>IF(AND(NOT(ISBLANK(Spreadsheet!C1017)), NOT(ISBLANK(Spreadsheet!D1017)),Spreadsheet!C1017&lt;&gt;Spreadsheet!D1017),IF(ISERROR(VLOOKUP(Spreadsheet!C1017, Spreadsheet!$C$6:'Spreadsheet'!$C1016,1,FALSE)), FALSE, TRUE),TRUE)</f>
        <v>1</v>
      </c>
      <c r="AH807" s="5" t="b">
        <f>Spreadsheet!$B$2=Spreadsheet!AD807</f>
        <v>1</v>
      </c>
      <c r="AI807" s="5" t="b">
        <f>IF(ISBLANK(Spreadsheet!G1017),TRUE,IF(OR(LEN(Spreadsheet!G1017)&gt;1,ISNUMBER(VALUE(Spreadsheet!G1017))),FALSE,TRUE))</f>
        <v>1</v>
      </c>
      <c r="AJ807" s="5" t="b">
        <f>OR(ISBLANK(Spreadsheet!C1017), NOT(ISBLANK(Spreadsheet!B1017)), NOT(ISBLANK(Spreadsheet!D1017)))</f>
        <v>1</v>
      </c>
      <c r="AK807" s="5" t="b">
        <f t="array" ref="AK807">IF(OR(AND(ISBLANK(Spreadsheet!E1017),ISBLANK(Spreadsheet!D1017),NOT(ISBLANK(Spreadsheet!C1017))),AND(ISBLANK(Spreadsheet!E1017),ISBLANK(Spreadsheet!D1017),ISBLANK(Spreadsheet!C1017))),TRUE,ISNUMBER(MATCH(TRUE,EXACT(Spreadsheet!E1017,Relationships),0)))</f>
        <v>1</v>
      </c>
      <c r="AL807" s="5" t="b">
        <f>IF(NOT(ISBLANK(Spreadsheet!C1017)),IF(OR(ISBLANK(Spreadsheet!F1017),LEN(Spreadsheet!F1017)&gt;40),FALSE,TRUE),TRUE)</f>
        <v>1</v>
      </c>
      <c r="AM807" s="5" t="b">
        <f>IF(NOT(ISBLANK(Spreadsheet!C1017)),IF(OR(ISBLANK(Spreadsheet!H1017),LEN(Spreadsheet!H1017)&gt;40),FALSE,TRUE),TRUE)</f>
        <v>1</v>
      </c>
      <c r="AN807" s="5" t="b">
        <f t="array" ref="AN807">IF(ISBLANK(Spreadsheet!I1017),TRUE,ISNUMBER(MATCH(TRUE,EXACT(Spreadsheet!I1017,GenderValues),0)))</f>
        <v>1</v>
      </c>
      <c r="AO807" s="5" t="b">
        <f ca="1">IF(ISERROR(DATEVALUE(TEXT(Spreadsheet!J1017,"mm/dd/yyyy")) &gt; TODAY()),IF(AND(ISBLANK(Spreadsheet!J1017),ISBLANK(Spreadsheet!C1017)),TRUE,FALSE),IF(DATEVALUE(TEXT(Spreadsheet!J1017,"mm/dd/yyyy")) &gt; TODAY(),FALSE,TRUE))</f>
        <v>1</v>
      </c>
      <c r="AP807" s="5" t="b">
        <f>OR(ISBLANK(Spreadsheet!K1017),LEN(Spreadsheet!K1017)&lt;=100)</f>
        <v>1</v>
      </c>
      <c r="AQ807" s="5" t="b">
        <f t="array" ref="AQ807">IF(OR(AND(ISBLANK(Spreadsheet!L1017),ISBLANK(Spreadsheet!C1017)),AND(NOT(ISBLANK(Spreadsheet!C1017)),NOT(ISBLANK(Spreadsheet!D1017)))),TRUE,ISNUMBER(MATCH(TRUE,EXACT(Spreadsheet!L1017,MaritalStatus),0)))</f>
        <v>1</v>
      </c>
      <c r="AR807" s="5" t="b">
        <f ca="1">IF(ISERROR(DATEVALUE(TEXT(Spreadsheet!M1017,"mm/dd/yyyy")) &gt; TODAY()),IF(ISBLANK(Spreadsheet!M1017),TRUE,FALSE),IF(DATEVALUE(TEXT(Spreadsheet!M1017,"mm/dd/yyyy")) &gt; TODAY(),FALSE,TRUE))</f>
        <v>1</v>
      </c>
      <c r="AS807" s="5" t="b">
        <f>OR(ISBLANK(Spreadsheet!N1017),LEN(Spreadsheet!N1017)&lt;=100)</f>
        <v>1</v>
      </c>
      <c r="AT807" s="5" t="b">
        <f>OR(ISBLANK(Spreadsheet!O1017),UPPER(Spreadsheet!O1017)="YES")</f>
        <v>1</v>
      </c>
      <c r="AU807" s="5" t="b">
        <f>OR(ISBLANK(Spreadsheet!P1017),UPPER(Spreadsheet!P1017)="YES")</f>
        <v>1</v>
      </c>
      <c r="AV807" s="5" t="b">
        <f t="array" ref="AV807">IF(ISBLANK(Spreadsheet!Q1017),TRUE,ISNUMBER(MATCH(TRUE,EXACT(Spreadsheet!Q1017,OnGroupsPriorIns),0)))</f>
        <v>1</v>
      </c>
      <c r="AW807" s="5" t="b">
        <f>OR(ISBLANK(Spreadsheet!R1017),UPPER(Spreadsheet!R1017)="YES")</f>
        <v>1</v>
      </c>
      <c r="AX807" s="5" t="b">
        <f>OR(ISBLANK(Spreadsheet!S1017),UPPER(Spreadsheet!S1017)="YES")</f>
        <v>1</v>
      </c>
      <c r="AY807" s="5" t="b">
        <f>OR(AND(ISBLANK(Spreadsheet!C1017),LEN(Spreadsheet!T1017)=0),AND(NOT(ISBLANK(Spreadsheet!C1017)),LEN(Spreadsheet!T1017)&gt;0,LEN(Spreadsheet!T1017)&lt;=50))</f>
        <v>1</v>
      </c>
      <c r="AZ807" s="5" t="b">
        <f>OR(LEN(Spreadsheet!U1017)=0,AND(LEN(Spreadsheet!U1017)&gt;0,LEN(Spreadsheet!U1017)&lt;=50))</f>
        <v>1</v>
      </c>
      <c r="BA807" s="5" t="b">
        <f>OR(AND(ISBLANK(Spreadsheet!C1017),LEN(Spreadsheet!V1017)=0),AND(NOT(ISBLANK(Spreadsheet!C1017)),LEN(Spreadsheet!V1017)&gt;0,LEN(Spreadsheet!V1017)&lt;=50))</f>
        <v>1</v>
      </c>
      <c r="BB807" s="5" t="b">
        <f t="array" ref="BB807">IF(AND(ISBLANK(Spreadsheet!C1017),LEN(Spreadsheet!W1017)=0),TRUE,ISNUMBER(MATCH(TRUE,EXACT(Spreadsheet!W1017,States),0)))</f>
        <v>1</v>
      </c>
      <c r="BC807" s="5" t="b">
        <f>OR(AND(ISBLANK(Spreadsheet!C1017),LEN(Spreadsheet!X1017)=0),AND(NOT(ISBLANK(Spreadsheet!C1017)),LEN(Spreadsheet!X1017)&gt;0,LEN(Spreadsheet!X1017)=5,ISNUMBER(VALUE(Spreadsheet!X1017))))</f>
        <v>1</v>
      </c>
      <c r="BD807" s="5" t="b">
        <f>OR(ISBLANK(Spreadsheet!Z1017),LEN(Spreadsheet!Z1017)&lt;=50)</f>
        <v>1</v>
      </c>
      <c r="BE807" s="5" t="b">
        <f>ISBLANK(Spreadsheet!AA1017)</f>
        <v>1</v>
      </c>
      <c r="BF807" s="5" t="b">
        <f>ISBLANK(Spreadsheet!AB1017)</f>
        <v>1</v>
      </c>
      <c r="BG807" s="5" t="b">
        <f>IF(ISERROR(DATEVALUE(TEXT(Spreadsheet!AC1017,"mm/dd/yyyy")) &gt; DATEVALUE(TEXT(Spreadsheet!J1017,"mm/dd/yyyy"))),IF(OR(AND(ISBLANK(Spreadsheet!AC1017),ISBLANK(Spreadsheet!C1017)),AND(NOT(ISBLANK(Spreadsheet!C1017)),ISBLANK(Spreadsheet!AC1017),NOT(ISBLANK(Spreadsheet!D1017)))),TRUE,FALSE),IF(DATEVALUE(TEXT(Spreadsheet!AC1017,"mm/dd/yyyy")) &gt; DATEVALUE(TEXT(Spreadsheet!J1017,"mm/dd/yyyy")),TRUE,FALSE))</f>
        <v>1</v>
      </c>
      <c r="BH807" s="5" t="b">
        <f>OR(AND(ISBLANK(Spreadsheet!C1017),ISBLANK(Spreadsheet!AE1017)),AND(NOT(ISBLANK(Spreadsheet!C1017)),NOT(ISBLANK(Spreadsheet!D1017)),ISBLANK(Spreadsheet!AE1017)),AND(NOT(ISBLANK(Spreadsheet!C1017)),ISBLANK(Spreadsheet!D1017),NOT(ISBLANK(Spreadsheet!AE1017)),LEN(Spreadsheet!AE1017)&lt;=100))</f>
        <v>1</v>
      </c>
      <c r="BI807" s="5" t="b">
        <f t="array" ref="BI807">IF(ISBLANK(Spreadsheet!AF1017),TRUE,ISNUMBER(MATCH(TRUE,EXACT(Spreadsheet!AF1017,CobraShortReasons),0)))</f>
        <v>1</v>
      </c>
      <c r="BJ807" s="5" t="b">
        <f ca="1">IF(ISERROR(DATEVALUE(TEXT(Spreadsheet!AG1017,"mm/dd/yyyy")) &gt; TODAY()),IF(ISBLANK(Spreadsheet!AG1017),TRUE,FALSE),IF(DATEVALUE(TEXT(Spreadsheet!AG1017,"mm/dd/yyyy")) &gt; TODAY(),FALSE,TRUE))</f>
        <v>1</v>
      </c>
      <c r="BK807" s="5" t="b">
        <f>OR(ISBLANK(Spreadsheet!AH1017),LEN(Spreadsheet!AH1017)&lt;=25)</f>
        <v>1</v>
      </c>
      <c r="BL807" s="5" t="b">
        <f t="array" aca="1" ref="BL807" ca="1">IF(ISBLANK(Spreadsheet!AI1017),TRUE,ISNUMBER(MATCH(TRUE,EXACT(Spreadsheet!AI1017,INDIRECT(Spreadsheet!$D$2)),0)))</f>
        <v>1</v>
      </c>
      <c r="BM807" s="5" t="b">
        <f t="array" aca="1" ref="BM807" ca="1">IF(ISBLANK(Spreadsheet!AJ1017),TRUE,ISNUMBER(MATCH(TRUE,EXACT(Spreadsheet!AJ1017,INDIRECT(Spreadsheet!BJ807)),0)))</f>
        <v>1</v>
      </c>
      <c r="BN807" s="5" t="b">
        <f t="array" ref="BN807">IF(ISBLANK(Spreadsheet!AK1017),TRUE,ISNUMBER(MATCH(TRUE,EXACT(Spreadsheet!AK1017,DentalPlans),0)))</f>
        <v>1</v>
      </c>
      <c r="BO807" s="5" t="b">
        <f t="array" aca="1" ref="BO807" ca="1">IF(ISBLANK(Spreadsheet!AL1017),TRUE,ISNUMBER(MATCH(TRUE,EXACT(Spreadsheet!AL1017,INDIRECT(Spreadsheet!BK807)),0)))</f>
        <v>1</v>
      </c>
      <c r="BP807" s="5" t="b">
        <f t="array" ref="BP807">IF(ISBLANK(Spreadsheet!AM1017),TRUE,ISNUMBER(MATCH(TRUE,EXACT(Spreadsheet!AM1017,VisionPlans),0)))</f>
        <v>1</v>
      </c>
      <c r="BQ807" s="5" t="b">
        <f t="array" aca="1" ref="BQ807" ca="1">IF(ISBLANK(Spreadsheet!AN1017),TRUE,ISNUMBER(MATCH(TRUE,EXACT(Spreadsheet!AN1017,INDIRECT(Spreadsheet!BL807)),0)))</f>
        <v>1</v>
      </c>
      <c r="BR807" s="5" t="b">
        <f t="array" ref="BR807">IF(ISBLANK(Spreadsheet!AO1017),TRUE,ISNUMBER(MATCH(TRUE,EXACT(Spreadsheet!AO1017,LifeBenefitClasses),0)))</f>
        <v>1</v>
      </c>
      <c r="BS807" s="5" t="b">
        <f>IF(OR(ISBLANK(Spreadsheet!AO1017), Spreadsheet!AO1017="Waive"),IF(ISBLANK(Spreadsheet!AP1017),TRUE,FALSE),IF(OR(AND(NOT(ISBLANK(Spreadsheet!AO1017)),ISBLANK(Spreadsheet!AP1017)),NOT(ISNUMBER(VALUE(Spreadsheet!AP1017)))),FALSE,IF(OR(AND(Spreadsheet!AP1017&lt;6,MOD(Spreadsheet!AP1017*10,5)=0), MOD(Spreadsheet!AP1017,5000)=0),TRUE,FALSE)))</f>
        <v>1</v>
      </c>
      <c r="BT807" s="5" t="b">
        <f t="array" ref="BT807">IF(ISBLANK(Spreadsheet!AQ1017),TRUE,ISNUMBER(MATCH(TRUE,EXACT(Spreadsheet!AQ1017,EnrollWaive),0)))</f>
        <v>1</v>
      </c>
      <c r="BU807" s="5" t="b">
        <f t="array" ref="BU807">IF(ISBLANK(Spreadsheet!AR1017),TRUE,ISNUMBER(MATCH(TRUE,EXACT(Spreadsheet!AR1017,LifeBenefitClasses),0)))</f>
        <v>1</v>
      </c>
      <c r="BV807" s="5" t="b">
        <f>IF(OR(ISBLANK(Spreadsheet!AR1017), Spreadsheet!AR1017="Waive"),IF(ISBLANK(Spreadsheet!AS1017),TRUE,FALSE),IF(OR(AND(NOT(ISBLANK(Spreadsheet!AR1017)),ISBLANK(Spreadsheet!AS1017)),NOT(ISNUMBER(VALUE(Spreadsheet!AS1017)))),FALSE,IF(OR(AND(Spreadsheet!AS1017&lt;6,MOD(Spreadsheet!AS1017*10,5)=0), MOD(Spreadsheet!AS1017,10000)=0),TRUE,FALSE)))</f>
        <v>1</v>
      </c>
      <c r="BW807" s="5" t="b">
        <f t="array" ref="BW807">IF(ISBLANK(Spreadsheet!AT1017),TRUE,ISNUMBER(MATCH(TRUE,EXACT(Spreadsheet!AT1017,LifeBenefitClasses),0)))</f>
        <v>1</v>
      </c>
      <c r="BX807" s="5" t="b">
        <f>IF(OR(ISBLANK(Spreadsheet!AT1017), Spreadsheet!AT1017="Waive"),IF(ISBLANK(Spreadsheet!AU1017),TRUE,FALSE),IF(OR(AND(NOT(ISBLANK(Spreadsheet!AT1017)),ISBLANK(Spreadsheet!AU1017)),NOT(ISNUMBER(VALUE(Spreadsheet!AU1017)))),FALSE,IF(AND(NOT(OR(ISBLANK(Spreadsheet!AT1017),Spreadsheet!AT1017="Waive")),NOT(OR(ISBLANK(Spreadsheet!AR1017),Spreadsheet!AR1017="Waive")),MOD(Spreadsheet!AU1017,5000)=0, Spreadsheet!AU1017&lt;=(Spreadsheet!AS1017*0.5)),TRUE,FALSE)))</f>
        <v>1</v>
      </c>
      <c r="BY807" s="5" t="b">
        <f t="array" ref="BY807">IF(ISBLANK(Spreadsheet!AV1017),TRUE,ISNUMBER(MATCH(TRUE,EXACT(Spreadsheet!AV1017,EnrollWaive),0)))</f>
        <v>1</v>
      </c>
      <c r="BZ807" s="5" t="b">
        <f t="array" ref="BZ807">IF(ISBLANK(Spreadsheet!AW1017),TRUE,ISNUMBER(MATCH(TRUE,EXACT(Spreadsheet!AW1017,LifeBenefitClasses),0)))</f>
        <v>1</v>
      </c>
      <c r="CA807" s="5" t="b">
        <f t="array" ref="CA807">IF(ISBLANK(Spreadsheet!AX1017),TRUE,ISNUMBER(MATCH(TRUE,EXACT(Spreadsheet!AX1017,LifeBenefitClasses),0)))</f>
        <v>1</v>
      </c>
      <c r="CB807" s="5" t="b">
        <f t="array" ref="CB807">IF(ISBLANK(Spreadsheet!AY1017),TRUE,ISNUMBER(MATCH(TRUE,EXACT(Spreadsheet!AY1017,LifeBenefitClasses),0)))</f>
        <v>1</v>
      </c>
      <c r="CC807" s="5" t="b">
        <f t="array" ref="CC807">IF(ISBLANK(Spreadsheet!AZ1017),TRUE,ISNUMBER(MATCH(TRUE,EXACT(Spreadsheet!AZ1017,LifeBenefitClasses),0)))</f>
        <v>1</v>
      </c>
      <c r="CD807" s="5" t="b">
        <f t="array" ref="CD807">IF(ISBLANK(Spreadsheet!BA1017),TRUE,ISNUMBER(MATCH(TRUE,EXACT(Spreadsheet!BA1017,LifeBenefitClasses),0)))</f>
        <v>1</v>
      </c>
      <c r="CE807" s="5" t="b">
        <f>IF(OR(ISBLANK(Spreadsheet!BA1017), Spreadsheet!BA1017="Waive"),IF(ISBLANK(Spreadsheet!BB1017),TRUE,FALSE),IF(OR(AND(NOT(ISBLANK(Spreadsheet!BA1017)),ISBLANK(Spreadsheet!BB1017)),NOT(ISNUMBER(VALUE(Spreadsheet!BB1017))),ISBLANK(Spreadsheet!BC1017),NOT(ISNUMBER(VALUE(Spreadsheet!BC1017)))),FALSE,IF(AND(Spreadsheet!BB1017&gt;=50000,Spreadsheet!BB1017&lt;=250000,MOD(Spreadsheet!BB1017,10000)=0,Spreadsheet!BB1017&lt;=(10*Spreadsheet!BC1017)),TRUE,FALSE)))</f>
        <v>1</v>
      </c>
      <c r="CF807" s="5" t="b">
        <f>IF(NOT(ISBLANK(Spreadsheet!BC807)),AND(ISNUMBER(VALUE(Spreadsheet!BC807)),Spreadsheet!BC807&gt;0),AND(OR(ISBLANK(Spreadsheet!AO807),Spreadsheet!AO807="Waive",AND(NOT(OR(ISBLANK(Spreadsheet!AO807),Spreadsheet!AO807="Waive")),Spreadsheet!AP807&gt;=6)),OR(ISBLANK(Spreadsheet!AR807),AND(NOT(OR(ISBLANK(Spreadsheet!AR807),Spreadsheet!AR807="Waive")),Spreadsheet!AS807&gt;=6)),OR(ISBLANK(Spreadsheet!AW807)),OR(ISBLANK(Spreadsheet!AX807)),OR(ISBLANK(Spreadsheet!AY807)),OR(ISBLANK(Spreadsheet!AZ807)),OR(ISBLANK(Spreadsheet!BA807),Spreadsheet!BA807="Waive")))</f>
        <v>1</v>
      </c>
      <c r="CG807" s="5" t="b">
        <f t="shared" ca="1" si="61"/>
        <v>1</v>
      </c>
    </row>
    <row r="808" spans="8:85" x14ac:dyDescent="0.3">
      <c r="H808" s="5">
        <f t="shared" ca="1" si="58"/>
        <v>2</v>
      </c>
      <c r="I808" s="5" t="str">
        <f t="shared" ca="1" si="59"/>
        <v/>
      </c>
      <c r="J808" s="5" t="str">
        <f>IF(AND(NOT(ISBLANK(Spreadsheet!C1018)),ISBLANK(Spreadsheet!D1018)),Spreadsheet!F1018&amp;" "&amp;Spreadsheet!H1018,"")</f>
        <v/>
      </c>
      <c r="K808" s="5">
        <f>IF(AND(NOT(ISBLANK(Spreadsheet!C1018)),ISBLANK(Spreadsheet!D1018)),COUNTIFS(Spreadsheet!E$786:E1019,"=Child",Spreadsheet!C$786:C1019, "="&amp;Spreadsheet!C1018) + COUNTIFS(Spreadsheet!E$786:E1019,"=Step-child",Spreadsheet!C$786:C1019, "="&amp;Spreadsheet!C1018),0)</f>
        <v>0</v>
      </c>
      <c r="L808" s="5">
        <f>IF(NOT(ISBLANK(J808)),COUNTIFS(Spreadsheet!E$786:E1019,"=Wife",Spreadsheet!C$786:C1019, "="&amp;Spreadsheet!C1018) + COUNTIFS(Spreadsheet!E$786:E1019,"=Husband",Spreadsheet!C$786:C1019, "="&amp;Spreadsheet!C1018),0)</f>
        <v>0</v>
      </c>
      <c r="M808" s="5">
        <f>IF(NOT(ISBLANK(Spreadsheet!AJ1018)),VLOOKUP(Spreadsheet!AJ1018,'Drop Downs'!$P$2:$R$16,3,FALSE),0)</f>
        <v>0</v>
      </c>
      <c r="N808" s="5">
        <f>IF(NOT(ISBLANK(Spreadsheet!AJ1018)), VLOOKUP(Spreadsheet!AJ1018,'Drop Downs'!$P$2:$R$16,2,FALSE),0)</f>
        <v>0</v>
      </c>
      <c r="O808" s="5">
        <f>IF(NOT(ISBLANK(Spreadsheet!AL1018)),VLOOKUP(Spreadsheet!AL1018,'Drop Downs'!$P$2:$R$16,3,FALSE), 0)</f>
        <v>0</v>
      </c>
      <c r="P808" s="5">
        <f>IF(NOT(ISBLANK(Spreadsheet!AL1018)),VLOOKUP(Spreadsheet!AL1018,'Drop Downs'!$P$2:$R$16,2,FALSE),0)</f>
        <v>0</v>
      </c>
      <c r="Q808" s="5">
        <f>IF(NOT(ISBLANK(Spreadsheet!AN1018)),VLOOKUP(Spreadsheet!AN1018,'Drop Downs'!$P$2:$R$16,3,FALSE),0)</f>
        <v>0</v>
      </c>
      <c r="R808" s="5">
        <f>IF(NOT(ISBLANK(Spreadsheet!AN1018)),VLOOKUP(Spreadsheet!AN1018,'Drop Downs'!$P$2:$R$16,2,FALSE),0)</f>
        <v>0</v>
      </c>
      <c r="S808" s="5" t="str">
        <f>IF(OR(M808&gt;K808,N808&gt;L808,O808&gt;K808, Q808&gt;K808,N808&gt;L808, P808&gt;L808, R808&gt;L808),"Member currently has a coverage election over what he/she needs.  Please add more dependents or adjust the coverage election.","")&amp;(IF(AND(NOT(ISBLANK(Spreadsheet!C1018)),NOT(ISBLANK(Spreadsheet!D1018)),ISBLANK(Spreadsheet!E1018)),"Dependent lacks a relationship to member.Please select one from the drop-down.",""))</f>
        <v/>
      </c>
      <c r="T808" s="5" t="b">
        <f t="shared" si="60"/>
        <v>1</v>
      </c>
      <c r="U808" s="5" t="b">
        <f>OR(ISBLANK(Spreadsheet!C1018),IF(NOT(ISBLANK(Spreadsheet!D1018)),NOT(ISBLANK(Spreadsheet!E1018)),TRUE))</f>
        <v>1</v>
      </c>
      <c r="V808" s="5" t="b">
        <f>OR(ISBLANK(Spreadsheet!C1018), NOT(ISBLANK(Spreadsheet!I1018)))</f>
        <v>1</v>
      </c>
      <c r="W808" s="5" t="b">
        <f>OR(ISBLANK(Spreadsheet!D1018),NOT(ISBLANK(Spreadsheet!C1018)))</f>
        <v>1</v>
      </c>
      <c r="X808" s="155" t="str">
        <f>REPT("0",MIN(FIND({1,2,3,4,5,6,7,8,9},Spreadsheet!C1018&amp;"123456789"))-1)&amp;IF(ISBLANK(Spreadsheet!C1018),"",SUMPRODUCT(MID(0&amp;Spreadsheet!C1018,LARGE(INDEX(ISNUMBER(--MID(Spreadsheet!C1018,ROW($1:$225),1))*
 ROW($1:$225),0),ROW($1:$225))+1,1)*10^ROW($1:$225)/10))</f>
        <v/>
      </c>
      <c r="Y808" s="5" t="b">
        <f>IF(NOT(ISBLANK(Spreadsheet!C1018)),IF(AND(ISNUMBER(VALUE(Spreadsheet!C1018)), LEN(Spreadsheet!C1018)=9),TRUE,FALSE),TRUE)</f>
        <v>1</v>
      </c>
      <c r="Z808" s="155" t="str">
        <f>REPT("0",MIN(FIND({1,2,3,4,5,6,7,8,9},Spreadsheet!D1018&amp;"123456789"))-1)&amp;IF(ISBLANK(Spreadsheet!D1018),"",SUMPRODUCT(MID(0&amp;Spreadsheet!D1018,LARGE(INDEX(ISNUMBER(--MID(Spreadsheet!D1018,ROW($1:$225),1))*
 ROW($1:$225),0),ROW($1:$225))+1,1)*10^ROW($1:$225)/10))</f>
        <v/>
      </c>
      <c r="AA808" s="5" t="b">
        <f>IF(AND(NOT(ISBLANK(Spreadsheet!D1018)),NOT(ISBLANK(Spreadsheet!C1018))),IF(AND(ISNUMBER(VALUE(Spreadsheet!D1018)), LEN(Spreadsheet!D1018)=9),TRUE,FALSE),IF(AND(NOT(ISBLANK(Spreadsheet!D1018)),ISBLANK(Spreadsheet!C1018)),FALSE,TRUE))</f>
        <v>1</v>
      </c>
      <c r="AB808" s="5" t="b">
        <f>OR(ISBLANK(Spreadsheet!Y808),IF(NOT(ISBLANK(Spreadsheet!Y808)),LEN(Spreadsheet!Y808)=10,ISNUMBER(VALUE(Spreadsheet!Y808))))</f>
        <v>1</v>
      </c>
      <c r="AC808" s="5" t="b">
        <f>OR(ISBLANK(Spreadsheet!AI1018), AND(NOT(ISBLANK(Spreadsheet!AJ1018)), NOT(ISNUMBER(SEARCH("Waive",Spreadsheet!AJ1018)))))</f>
        <v>1</v>
      </c>
      <c r="AD808" s="5" t="b">
        <f>OR(ISBLANK(Spreadsheet!AK1018), AND(NOT(ISBLANK(Spreadsheet!AL1018)), NOT(ISNUMBER(SEARCH("Waive",Spreadsheet!AL1018)))))</f>
        <v>1</v>
      </c>
      <c r="AE808" s="5" t="b">
        <f>OR(ISBLANK(Spreadsheet!AM1018), AND(NOT(ISBLANK(Spreadsheet!AN1018)), NOT(ISNUMBER(SEARCH("Waive", Spreadsheet!AN1018)))))</f>
        <v>1</v>
      </c>
      <c r="AF808" s="5" t="b">
        <f>OR(ISBLANK(Spreadsheet!C1018), NOT(ISBLANK(Spreadsheet!D1018)),NOT(ISBLANK(Spreadsheet!L1018)))</f>
        <v>1</v>
      </c>
      <c r="AG808" s="5" t="b">
        <f>IF(AND(NOT(ISBLANK(Spreadsheet!C1018)), NOT(ISBLANK(Spreadsheet!D1018)),Spreadsheet!C1018&lt;&gt;Spreadsheet!D1018),IF(ISERROR(VLOOKUP(Spreadsheet!C1018, Spreadsheet!$C$6:'Spreadsheet'!$C1017,1,FALSE)), FALSE, TRUE),TRUE)</f>
        <v>1</v>
      </c>
      <c r="AH808" s="5" t="b">
        <f>Spreadsheet!$B$2=Spreadsheet!AD808</f>
        <v>1</v>
      </c>
      <c r="AI808" s="5" t="b">
        <f>IF(ISBLANK(Spreadsheet!G1018),TRUE,IF(OR(LEN(Spreadsheet!G1018)&gt;1,ISNUMBER(VALUE(Spreadsheet!G1018))),FALSE,TRUE))</f>
        <v>1</v>
      </c>
      <c r="AJ808" s="5" t="b">
        <f>OR(ISBLANK(Spreadsheet!C1018), NOT(ISBLANK(Spreadsheet!B1018)), NOT(ISBLANK(Spreadsheet!D1018)))</f>
        <v>1</v>
      </c>
      <c r="AK808" s="5" t="b">
        <f t="array" ref="AK808">IF(OR(AND(ISBLANK(Spreadsheet!E1018),ISBLANK(Spreadsheet!D1018),NOT(ISBLANK(Spreadsheet!C1018))),AND(ISBLANK(Spreadsheet!E1018),ISBLANK(Spreadsheet!D1018),ISBLANK(Spreadsheet!C1018))),TRUE,ISNUMBER(MATCH(TRUE,EXACT(Spreadsheet!E1018,Relationships),0)))</f>
        <v>1</v>
      </c>
      <c r="AL808" s="5" t="b">
        <f>IF(NOT(ISBLANK(Spreadsheet!C1018)),IF(OR(ISBLANK(Spreadsheet!F1018),LEN(Spreadsheet!F1018)&gt;40),FALSE,TRUE),TRUE)</f>
        <v>1</v>
      </c>
      <c r="AM808" s="5" t="b">
        <f>IF(NOT(ISBLANK(Spreadsheet!C1018)),IF(OR(ISBLANK(Spreadsheet!H1018),LEN(Spreadsheet!H1018)&gt;40),FALSE,TRUE),TRUE)</f>
        <v>1</v>
      </c>
      <c r="AN808" s="5" t="b">
        <f t="array" ref="AN808">IF(ISBLANK(Spreadsheet!I1018),TRUE,ISNUMBER(MATCH(TRUE,EXACT(Spreadsheet!I1018,GenderValues),0)))</f>
        <v>1</v>
      </c>
      <c r="AO808" s="5" t="b">
        <f ca="1">IF(ISERROR(DATEVALUE(TEXT(Spreadsheet!J1018,"mm/dd/yyyy")) &gt; TODAY()),IF(AND(ISBLANK(Spreadsheet!J1018),ISBLANK(Spreadsheet!C1018)),TRUE,FALSE),IF(DATEVALUE(TEXT(Spreadsheet!J1018,"mm/dd/yyyy")) &gt; TODAY(),FALSE,TRUE))</f>
        <v>1</v>
      </c>
      <c r="AP808" s="5" t="b">
        <f>OR(ISBLANK(Spreadsheet!K1018),LEN(Spreadsheet!K1018)&lt;=100)</f>
        <v>1</v>
      </c>
      <c r="AQ808" s="5" t="b">
        <f t="array" ref="AQ808">IF(OR(AND(ISBLANK(Spreadsheet!L1018),ISBLANK(Spreadsheet!C1018)),AND(NOT(ISBLANK(Spreadsheet!C1018)),NOT(ISBLANK(Spreadsheet!D1018)))),TRUE,ISNUMBER(MATCH(TRUE,EXACT(Spreadsheet!L1018,MaritalStatus),0)))</f>
        <v>1</v>
      </c>
      <c r="AR808" s="5" t="b">
        <f ca="1">IF(ISERROR(DATEVALUE(TEXT(Spreadsheet!M1018,"mm/dd/yyyy")) &gt; TODAY()),IF(ISBLANK(Spreadsheet!M1018),TRUE,FALSE),IF(DATEVALUE(TEXT(Spreadsheet!M1018,"mm/dd/yyyy")) &gt; TODAY(),FALSE,TRUE))</f>
        <v>1</v>
      </c>
      <c r="AS808" s="5" t="b">
        <f>OR(ISBLANK(Spreadsheet!N1018),LEN(Spreadsheet!N1018)&lt;=100)</f>
        <v>1</v>
      </c>
      <c r="AT808" s="5" t="b">
        <f>OR(ISBLANK(Spreadsheet!O1018),UPPER(Spreadsheet!O1018)="YES")</f>
        <v>1</v>
      </c>
      <c r="AU808" s="5" t="b">
        <f>OR(ISBLANK(Spreadsheet!P1018),UPPER(Spreadsheet!P1018)="YES")</f>
        <v>1</v>
      </c>
      <c r="AV808" s="5" t="b">
        <f t="array" ref="AV808">IF(ISBLANK(Spreadsheet!Q1018),TRUE,ISNUMBER(MATCH(TRUE,EXACT(Spreadsheet!Q1018,OnGroupsPriorIns),0)))</f>
        <v>1</v>
      </c>
      <c r="AW808" s="5" t="b">
        <f>OR(ISBLANK(Spreadsheet!R1018),UPPER(Spreadsheet!R1018)="YES")</f>
        <v>1</v>
      </c>
      <c r="AX808" s="5" t="b">
        <f>OR(ISBLANK(Spreadsheet!S1018),UPPER(Spreadsheet!S1018)="YES")</f>
        <v>1</v>
      </c>
      <c r="AY808" s="5" t="b">
        <f>OR(AND(ISBLANK(Spreadsheet!C1018),LEN(Spreadsheet!T1018)=0),AND(NOT(ISBLANK(Spreadsheet!C1018)),LEN(Spreadsheet!T1018)&gt;0,LEN(Spreadsheet!T1018)&lt;=50))</f>
        <v>1</v>
      </c>
      <c r="AZ808" s="5" t="b">
        <f>OR(LEN(Spreadsheet!U1018)=0,AND(LEN(Spreadsheet!U1018)&gt;0,LEN(Spreadsheet!U1018)&lt;=50))</f>
        <v>1</v>
      </c>
      <c r="BA808" s="5" t="b">
        <f>OR(AND(ISBLANK(Spreadsheet!C1018),LEN(Spreadsheet!V1018)=0),AND(NOT(ISBLANK(Spreadsheet!C1018)),LEN(Spreadsheet!V1018)&gt;0,LEN(Spreadsheet!V1018)&lt;=50))</f>
        <v>1</v>
      </c>
      <c r="BB808" s="5" t="b">
        <f t="array" ref="BB808">IF(AND(ISBLANK(Spreadsheet!C1018),LEN(Spreadsheet!W1018)=0),TRUE,ISNUMBER(MATCH(TRUE,EXACT(Spreadsheet!W1018,States),0)))</f>
        <v>1</v>
      </c>
      <c r="BC808" s="5" t="b">
        <f>OR(AND(ISBLANK(Spreadsheet!C1018),LEN(Spreadsheet!X1018)=0),AND(NOT(ISBLANK(Spreadsheet!C1018)),LEN(Spreadsheet!X1018)&gt;0,LEN(Spreadsheet!X1018)=5,ISNUMBER(VALUE(Spreadsheet!X1018))))</f>
        <v>1</v>
      </c>
      <c r="BD808" s="5" t="b">
        <f>OR(ISBLANK(Spreadsheet!Z1018),LEN(Spreadsheet!Z1018)&lt;=50)</f>
        <v>1</v>
      </c>
      <c r="BE808" s="5" t="b">
        <f>ISBLANK(Spreadsheet!AA1018)</f>
        <v>1</v>
      </c>
      <c r="BF808" s="5" t="b">
        <f>ISBLANK(Spreadsheet!AB1018)</f>
        <v>1</v>
      </c>
      <c r="BG808" s="5" t="b">
        <f>IF(ISERROR(DATEVALUE(TEXT(Spreadsheet!AC1018,"mm/dd/yyyy")) &gt; DATEVALUE(TEXT(Spreadsheet!J1018,"mm/dd/yyyy"))),IF(OR(AND(ISBLANK(Spreadsheet!AC1018),ISBLANK(Spreadsheet!C1018)),AND(NOT(ISBLANK(Spreadsheet!C1018)),ISBLANK(Spreadsheet!AC1018),NOT(ISBLANK(Spreadsheet!D1018)))),TRUE,FALSE),IF(DATEVALUE(TEXT(Spreadsheet!AC1018,"mm/dd/yyyy")) &gt; DATEVALUE(TEXT(Spreadsheet!J1018,"mm/dd/yyyy")),TRUE,FALSE))</f>
        <v>1</v>
      </c>
      <c r="BH808" s="5" t="b">
        <f>OR(AND(ISBLANK(Spreadsheet!C1018),ISBLANK(Spreadsheet!AE1018)),AND(NOT(ISBLANK(Spreadsheet!C1018)),NOT(ISBLANK(Spreadsheet!D1018)),ISBLANK(Spreadsheet!AE1018)),AND(NOT(ISBLANK(Spreadsheet!C1018)),ISBLANK(Spreadsheet!D1018),NOT(ISBLANK(Spreadsheet!AE1018)),LEN(Spreadsheet!AE1018)&lt;=100))</f>
        <v>1</v>
      </c>
      <c r="BI808" s="5" t="b">
        <f t="array" ref="BI808">IF(ISBLANK(Spreadsheet!AF1018),TRUE,ISNUMBER(MATCH(TRUE,EXACT(Spreadsheet!AF1018,CobraShortReasons),0)))</f>
        <v>1</v>
      </c>
      <c r="BJ808" s="5" t="b">
        <f ca="1">IF(ISERROR(DATEVALUE(TEXT(Spreadsheet!AG1018,"mm/dd/yyyy")) &gt; TODAY()),IF(ISBLANK(Spreadsheet!AG1018),TRUE,FALSE),IF(DATEVALUE(TEXT(Spreadsheet!AG1018,"mm/dd/yyyy")) &gt; TODAY(),FALSE,TRUE))</f>
        <v>1</v>
      </c>
      <c r="BK808" s="5" t="b">
        <f>OR(ISBLANK(Spreadsheet!AH1018),LEN(Spreadsheet!AH1018)&lt;=25)</f>
        <v>1</v>
      </c>
      <c r="BL808" s="5" t="b">
        <f t="array" aca="1" ref="BL808" ca="1">IF(ISBLANK(Spreadsheet!AI1018),TRUE,ISNUMBER(MATCH(TRUE,EXACT(Spreadsheet!AI1018,INDIRECT(Spreadsheet!$D$2)),0)))</f>
        <v>1</v>
      </c>
      <c r="BM808" s="5" t="b">
        <f t="array" aca="1" ref="BM808" ca="1">IF(ISBLANK(Spreadsheet!AJ1018),TRUE,ISNUMBER(MATCH(TRUE,EXACT(Spreadsheet!AJ1018,INDIRECT(Spreadsheet!BJ808)),0)))</f>
        <v>1</v>
      </c>
      <c r="BN808" s="5" t="b">
        <f t="array" ref="BN808">IF(ISBLANK(Spreadsheet!AK1018),TRUE,ISNUMBER(MATCH(TRUE,EXACT(Spreadsheet!AK1018,DentalPlans),0)))</f>
        <v>1</v>
      </c>
      <c r="BO808" s="5" t="b">
        <f t="array" aca="1" ref="BO808" ca="1">IF(ISBLANK(Spreadsheet!AL1018),TRUE,ISNUMBER(MATCH(TRUE,EXACT(Spreadsheet!AL1018,INDIRECT(Spreadsheet!BK808)),0)))</f>
        <v>1</v>
      </c>
      <c r="BP808" s="5" t="b">
        <f t="array" ref="BP808">IF(ISBLANK(Spreadsheet!AM1018),TRUE,ISNUMBER(MATCH(TRUE,EXACT(Spreadsheet!AM1018,VisionPlans),0)))</f>
        <v>1</v>
      </c>
      <c r="BQ808" s="5" t="b">
        <f t="array" aca="1" ref="BQ808" ca="1">IF(ISBLANK(Spreadsheet!AN1018),TRUE,ISNUMBER(MATCH(TRUE,EXACT(Spreadsheet!AN1018,INDIRECT(Spreadsheet!BL808)),0)))</f>
        <v>1</v>
      </c>
      <c r="BR808" s="5" t="b">
        <f t="array" ref="BR808">IF(ISBLANK(Spreadsheet!AO1018),TRUE,ISNUMBER(MATCH(TRUE,EXACT(Spreadsheet!AO1018,LifeBenefitClasses),0)))</f>
        <v>1</v>
      </c>
      <c r="BS808" s="5" t="b">
        <f>IF(OR(ISBLANK(Spreadsheet!AO1018), Spreadsheet!AO1018="Waive"),IF(ISBLANK(Spreadsheet!AP1018),TRUE,FALSE),IF(OR(AND(NOT(ISBLANK(Spreadsheet!AO1018)),ISBLANK(Spreadsheet!AP1018)),NOT(ISNUMBER(VALUE(Spreadsheet!AP1018)))),FALSE,IF(OR(AND(Spreadsheet!AP1018&lt;6,MOD(Spreadsheet!AP1018*10,5)=0), MOD(Spreadsheet!AP1018,5000)=0),TRUE,FALSE)))</f>
        <v>1</v>
      </c>
      <c r="BT808" s="5" t="b">
        <f t="array" ref="BT808">IF(ISBLANK(Spreadsheet!AQ1018),TRUE,ISNUMBER(MATCH(TRUE,EXACT(Spreadsheet!AQ1018,EnrollWaive),0)))</f>
        <v>1</v>
      </c>
      <c r="BU808" s="5" t="b">
        <f t="array" ref="BU808">IF(ISBLANK(Spreadsheet!AR1018),TRUE,ISNUMBER(MATCH(TRUE,EXACT(Spreadsheet!AR1018,LifeBenefitClasses),0)))</f>
        <v>1</v>
      </c>
      <c r="BV808" s="5" t="b">
        <f>IF(OR(ISBLANK(Spreadsheet!AR1018), Spreadsheet!AR1018="Waive"),IF(ISBLANK(Spreadsheet!AS1018),TRUE,FALSE),IF(OR(AND(NOT(ISBLANK(Spreadsheet!AR1018)),ISBLANK(Spreadsheet!AS1018)),NOT(ISNUMBER(VALUE(Spreadsheet!AS1018)))),FALSE,IF(OR(AND(Spreadsheet!AS1018&lt;6,MOD(Spreadsheet!AS1018*10,5)=0), MOD(Spreadsheet!AS1018,10000)=0),TRUE,FALSE)))</f>
        <v>1</v>
      </c>
      <c r="BW808" s="5" t="b">
        <f t="array" ref="BW808">IF(ISBLANK(Spreadsheet!AT1018),TRUE,ISNUMBER(MATCH(TRUE,EXACT(Spreadsheet!AT1018,LifeBenefitClasses),0)))</f>
        <v>1</v>
      </c>
      <c r="BX808" s="5" t="b">
        <f>IF(OR(ISBLANK(Spreadsheet!AT1018), Spreadsheet!AT1018="Waive"),IF(ISBLANK(Spreadsheet!AU1018),TRUE,FALSE),IF(OR(AND(NOT(ISBLANK(Spreadsheet!AT1018)),ISBLANK(Spreadsheet!AU1018)),NOT(ISNUMBER(VALUE(Spreadsheet!AU1018)))),FALSE,IF(AND(NOT(OR(ISBLANK(Spreadsheet!AT1018),Spreadsheet!AT1018="Waive")),NOT(OR(ISBLANK(Spreadsheet!AR1018),Spreadsheet!AR1018="Waive")),MOD(Spreadsheet!AU1018,5000)=0, Spreadsheet!AU1018&lt;=(Spreadsheet!AS1018*0.5)),TRUE,FALSE)))</f>
        <v>1</v>
      </c>
      <c r="BY808" s="5" t="b">
        <f t="array" ref="BY808">IF(ISBLANK(Spreadsheet!AV1018),TRUE,ISNUMBER(MATCH(TRUE,EXACT(Spreadsheet!AV1018,EnrollWaive),0)))</f>
        <v>1</v>
      </c>
      <c r="BZ808" s="5" t="b">
        <f t="array" ref="BZ808">IF(ISBLANK(Spreadsheet!AW1018),TRUE,ISNUMBER(MATCH(TRUE,EXACT(Spreadsheet!AW1018,LifeBenefitClasses),0)))</f>
        <v>1</v>
      </c>
      <c r="CA808" s="5" t="b">
        <f t="array" ref="CA808">IF(ISBLANK(Spreadsheet!AX1018),TRUE,ISNUMBER(MATCH(TRUE,EXACT(Spreadsheet!AX1018,LifeBenefitClasses),0)))</f>
        <v>1</v>
      </c>
      <c r="CB808" s="5" t="b">
        <f t="array" ref="CB808">IF(ISBLANK(Spreadsheet!AY1018),TRUE,ISNUMBER(MATCH(TRUE,EXACT(Spreadsheet!AY1018,LifeBenefitClasses),0)))</f>
        <v>1</v>
      </c>
      <c r="CC808" s="5" t="b">
        <f t="array" ref="CC808">IF(ISBLANK(Spreadsheet!AZ1018),TRUE,ISNUMBER(MATCH(TRUE,EXACT(Spreadsheet!AZ1018,LifeBenefitClasses),0)))</f>
        <v>1</v>
      </c>
      <c r="CD808" s="5" t="b">
        <f t="array" ref="CD808">IF(ISBLANK(Spreadsheet!BA1018),TRUE,ISNUMBER(MATCH(TRUE,EXACT(Spreadsheet!BA1018,LifeBenefitClasses),0)))</f>
        <v>1</v>
      </c>
      <c r="CE808" s="5" t="b">
        <f>IF(OR(ISBLANK(Spreadsheet!BA1018), Spreadsheet!BA1018="Waive"),IF(ISBLANK(Spreadsheet!BB1018),TRUE,FALSE),IF(OR(AND(NOT(ISBLANK(Spreadsheet!BA1018)),ISBLANK(Spreadsheet!BB1018)),NOT(ISNUMBER(VALUE(Spreadsheet!BB1018))),ISBLANK(Spreadsheet!BC1018),NOT(ISNUMBER(VALUE(Spreadsheet!BC1018)))),FALSE,IF(AND(Spreadsheet!BB1018&gt;=50000,Spreadsheet!BB1018&lt;=250000,MOD(Spreadsheet!BB1018,10000)=0,Spreadsheet!BB1018&lt;=(10*Spreadsheet!BC1018)),TRUE,FALSE)))</f>
        <v>1</v>
      </c>
      <c r="CF808" s="5" t="b">
        <f>IF(NOT(ISBLANK(Spreadsheet!BC808)),AND(ISNUMBER(VALUE(Spreadsheet!BC808)),Spreadsheet!BC808&gt;0),AND(OR(ISBLANK(Spreadsheet!AO808),Spreadsheet!AO808="Waive",AND(NOT(OR(ISBLANK(Spreadsheet!AO808),Spreadsheet!AO808="Waive")),Spreadsheet!AP808&gt;=6)),OR(ISBLANK(Spreadsheet!AR808),AND(NOT(OR(ISBLANK(Spreadsheet!AR808),Spreadsheet!AR808="Waive")),Spreadsheet!AS808&gt;=6)),OR(ISBLANK(Spreadsheet!AW808)),OR(ISBLANK(Spreadsheet!AX808)),OR(ISBLANK(Spreadsheet!AY808)),OR(ISBLANK(Spreadsheet!AZ808)),OR(ISBLANK(Spreadsheet!BA808),Spreadsheet!BA808="Waive")))</f>
        <v>1</v>
      </c>
      <c r="CG808" s="5" t="b">
        <f t="shared" ca="1" si="61"/>
        <v>1</v>
      </c>
    </row>
    <row r="809" spans="8:85" x14ac:dyDescent="0.3">
      <c r="H809" s="5">
        <f t="shared" ca="1" si="58"/>
        <v>2</v>
      </c>
      <c r="I809" s="5" t="str">
        <f t="shared" ca="1" si="59"/>
        <v/>
      </c>
      <c r="J809" s="5" t="str">
        <f>IF(AND(NOT(ISBLANK(Spreadsheet!C1019)),ISBLANK(Spreadsheet!D1019)),Spreadsheet!F1019&amp;" "&amp;Spreadsheet!H1019,"")</f>
        <v/>
      </c>
      <c r="K809" s="5">
        <f>IF(AND(NOT(ISBLANK(Spreadsheet!C1019)),ISBLANK(Spreadsheet!D1019)),COUNTIFS(Spreadsheet!E$786:E1020,"=Child",Spreadsheet!C$786:C1020, "="&amp;Spreadsheet!C1019) + COUNTIFS(Spreadsheet!E$786:E1020,"=Step-child",Spreadsheet!C$786:C1020, "="&amp;Spreadsheet!C1019),0)</f>
        <v>0</v>
      </c>
      <c r="L809" s="5">
        <f>IF(NOT(ISBLANK(J809)),COUNTIFS(Spreadsheet!E$786:E1020,"=Wife",Spreadsheet!C$786:C1020, "="&amp;Spreadsheet!C1019) + COUNTIFS(Spreadsheet!E$786:E1020,"=Husband",Spreadsheet!C$786:C1020, "="&amp;Spreadsheet!C1019),0)</f>
        <v>0</v>
      </c>
      <c r="M809" s="5">
        <f>IF(NOT(ISBLANK(Spreadsheet!AJ1019)),VLOOKUP(Spreadsheet!AJ1019,'Drop Downs'!$P$2:$R$16,3,FALSE),0)</f>
        <v>0</v>
      </c>
      <c r="N809" s="5">
        <f>IF(NOT(ISBLANK(Spreadsheet!AJ1019)), VLOOKUP(Spreadsheet!AJ1019,'Drop Downs'!$P$2:$R$16,2,FALSE),0)</f>
        <v>0</v>
      </c>
      <c r="O809" s="5">
        <f>IF(NOT(ISBLANK(Spreadsheet!AL1019)),VLOOKUP(Spreadsheet!AL1019,'Drop Downs'!$P$2:$R$16,3,FALSE), 0)</f>
        <v>0</v>
      </c>
      <c r="P809" s="5">
        <f>IF(NOT(ISBLANK(Spreadsheet!AL1019)),VLOOKUP(Spreadsheet!AL1019,'Drop Downs'!$P$2:$R$16,2,FALSE),0)</f>
        <v>0</v>
      </c>
      <c r="Q809" s="5">
        <f>IF(NOT(ISBLANK(Spreadsheet!AN1019)),VLOOKUP(Spreadsheet!AN1019,'Drop Downs'!$P$2:$R$16,3,FALSE),0)</f>
        <v>0</v>
      </c>
      <c r="R809" s="5">
        <f>IF(NOT(ISBLANK(Spreadsheet!AN1019)),VLOOKUP(Spreadsheet!AN1019,'Drop Downs'!$P$2:$R$16,2,FALSE),0)</f>
        <v>0</v>
      </c>
      <c r="S809" s="5" t="str">
        <f>IF(OR(M809&gt;K809,N809&gt;L809,O809&gt;K809, Q809&gt;K809,N809&gt;L809, P809&gt;L809, R809&gt;L809),"Member currently has a coverage election over what he/she needs.  Please add more dependents or adjust the coverage election.","")&amp;(IF(AND(NOT(ISBLANK(Spreadsheet!C1019)),NOT(ISBLANK(Spreadsheet!D1019)),ISBLANK(Spreadsheet!E1019)),"Dependent lacks a relationship to member.Please select one from the drop-down.",""))</f>
        <v/>
      </c>
      <c r="T809" s="5" t="b">
        <f t="shared" si="60"/>
        <v>1</v>
      </c>
      <c r="U809" s="5" t="b">
        <f>OR(ISBLANK(Spreadsheet!C1019),IF(NOT(ISBLANK(Spreadsheet!D1019)),NOT(ISBLANK(Spreadsheet!E1019)),TRUE))</f>
        <v>1</v>
      </c>
      <c r="V809" s="5" t="b">
        <f>OR(ISBLANK(Spreadsheet!C1019), NOT(ISBLANK(Spreadsheet!I1019)))</f>
        <v>1</v>
      </c>
      <c r="W809" s="5" t="b">
        <f>OR(ISBLANK(Spreadsheet!D1019),NOT(ISBLANK(Spreadsheet!C1019)))</f>
        <v>1</v>
      </c>
      <c r="X809" s="155" t="str">
        <f>REPT("0",MIN(FIND({1,2,3,4,5,6,7,8,9},Spreadsheet!C1019&amp;"123456789"))-1)&amp;IF(ISBLANK(Spreadsheet!C1019),"",SUMPRODUCT(MID(0&amp;Spreadsheet!C1019,LARGE(INDEX(ISNUMBER(--MID(Spreadsheet!C1019,ROW($1:$225),1))*
 ROW($1:$225),0),ROW($1:$225))+1,1)*10^ROW($1:$225)/10))</f>
        <v/>
      </c>
      <c r="Y809" s="5" t="b">
        <f>IF(NOT(ISBLANK(Spreadsheet!C1019)),IF(AND(ISNUMBER(VALUE(Spreadsheet!C1019)), LEN(Spreadsheet!C1019)=9),TRUE,FALSE),TRUE)</f>
        <v>1</v>
      </c>
      <c r="Z809" s="155" t="str">
        <f>REPT("0",MIN(FIND({1,2,3,4,5,6,7,8,9},Spreadsheet!D1019&amp;"123456789"))-1)&amp;IF(ISBLANK(Spreadsheet!D1019),"",SUMPRODUCT(MID(0&amp;Spreadsheet!D1019,LARGE(INDEX(ISNUMBER(--MID(Spreadsheet!D1019,ROW($1:$225),1))*
 ROW($1:$225),0),ROW($1:$225))+1,1)*10^ROW($1:$225)/10))</f>
        <v/>
      </c>
      <c r="AA809" s="5" t="b">
        <f>IF(AND(NOT(ISBLANK(Spreadsheet!D1019)),NOT(ISBLANK(Spreadsheet!C1019))),IF(AND(ISNUMBER(VALUE(Spreadsheet!D1019)), LEN(Spreadsheet!D1019)=9),TRUE,FALSE),IF(AND(NOT(ISBLANK(Spreadsheet!D1019)),ISBLANK(Spreadsheet!C1019)),FALSE,TRUE))</f>
        <v>1</v>
      </c>
      <c r="AB809" s="5" t="b">
        <f>OR(ISBLANK(Spreadsheet!Y809),IF(NOT(ISBLANK(Spreadsheet!Y809)),LEN(Spreadsheet!Y809)=10,ISNUMBER(VALUE(Spreadsheet!Y809))))</f>
        <v>1</v>
      </c>
      <c r="AC809" s="5" t="b">
        <f>OR(ISBLANK(Spreadsheet!AI1019), AND(NOT(ISBLANK(Spreadsheet!AJ1019)), NOT(ISNUMBER(SEARCH("Waive",Spreadsheet!AJ1019)))))</f>
        <v>1</v>
      </c>
      <c r="AD809" s="5" t="b">
        <f>OR(ISBLANK(Spreadsheet!AK1019), AND(NOT(ISBLANK(Spreadsheet!AL1019)), NOT(ISNUMBER(SEARCH("Waive",Spreadsheet!AL1019)))))</f>
        <v>1</v>
      </c>
      <c r="AE809" s="5" t="b">
        <f>OR(ISBLANK(Spreadsheet!AM1019), AND(NOT(ISBLANK(Spreadsheet!AN1019)), NOT(ISNUMBER(SEARCH("Waive", Spreadsheet!AN1019)))))</f>
        <v>1</v>
      </c>
      <c r="AF809" s="5" t="b">
        <f>OR(ISBLANK(Spreadsheet!C1019), NOT(ISBLANK(Spreadsheet!D1019)),NOT(ISBLANK(Spreadsheet!L1019)))</f>
        <v>1</v>
      </c>
      <c r="AG809" s="5" t="b">
        <f>IF(AND(NOT(ISBLANK(Spreadsheet!C1019)), NOT(ISBLANK(Spreadsheet!D1019)),Spreadsheet!C1019&lt;&gt;Spreadsheet!D1019),IF(ISERROR(VLOOKUP(Spreadsheet!C1019, Spreadsheet!$C$6:'Spreadsheet'!$C1018,1,FALSE)), FALSE, TRUE),TRUE)</f>
        <v>1</v>
      </c>
      <c r="AH809" s="5" t="b">
        <f>Spreadsheet!$B$2=Spreadsheet!AD809</f>
        <v>1</v>
      </c>
      <c r="AI809" s="5" t="b">
        <f>IF(ISBLANK(Spreadsheet!G1019),TRUE,IF(OR(LEN(Spreadsheet!G1019)&gt;1,ISNUMBER(VALUE(Spreadsheet!G1019))),FALSE,TRUE))</f>
        <v>1</v>
      </c>
      <c r="AJ809" s="5" t="b">
        <f>OR(ISBLANK(Spreadsheet!C1019), NOT(ISBLANK(Spreadsheet!B1019)), NOT(ISBLANK(Spreadsheet!D1019)))</f>
        <v>1</v>
      </c>
      <c r="AK809" s="5" t="b">
        <f t="array" ref="AK809">IF(OR(AND(ISBLANK(Spreadsheet!E1019),ISBLANK(Spreadsheet!D1019),NOT(ISBLANK(Spreadsheet!C1019))),AND(ISBLANK(Spreadsheet!E1019),ISBLANK(Spreadsheet!D1019),ISBLANK(Spreadsheet!C1019))),TRUE,ISNUMBER(MATCH(TRUE,EXACT(Spreadsheet!E1019,Relationships),0)))</f>
        <v>1</v>
      </c>
      <c r="AL809" s="5" t="b">
        <f>IF(NOT(ISBLANK(Spreadsheet!C1019)),IF(OR(ISBLANK(Spreadsheet!F1019),LEN(Spreadsheet!F1019)&gt;40),FALSE,TRUE),TRUE)</f>
        <v>1</v>
      </c>
      <c r="AM809" s="5" t="b">
        <f>IF(NOT(ISBLANK(Spreadsheet!C1019)),IF(OR(ISBLANK(Spreadsheet!H1019),LEN(Spreadsheet!H1019)&gt;40),FALSE,TRUE),TRUE)</f>
        <v>1</v>
      </c>
      <c r="AN809" s="5" t="b">
        <f t="array" ref="AN809">IF(ISBLANK(Spreadsheet!I1019),TRUE,ISNUMBER(MATCH(TRUE,EXACT(Spreadsheet!I1019,GenderValues),0)))</f>
        <v>1</v>
      </c>
      <c r="AO809" s="5" t="b">
        <f ca="1">IF(ISERROR(DATEVALUE(TEXT(Spreadsheet!J1019,"mm/dd/yyyy")) &gt; TODAY()),IF(AND(ISBLANK(Spreadsheet!J1019),ISBLANK(Spreadsheet!C1019)),TRUE,FALSE),IF(DATEVALUE(TEXT(Spreadsheet!J1019,"mm/dd/yyyy")) &gt; TODAY(),FALSE,TRUE))</f>
        <v>1</v>
      </c>
      <c r="AP809" s="5" t="b">
        <f>OR(ISBLANK(Spreadsheet!K1019),LEN(Spreadsheet!K1019)&lt;=100)</f>
        <v>1</v>
      </c>
      <c r="AQ809" s="5" t="b">
        <f t="array" ref="AQ809">IF(OR(AND(ISBLANK(Spreadsheet!L1019),ISBLANK(Spreadsheet!C1019)),AND(NOT(ISBLANK(Spreadsheet!C1019)),NOT(ISBLANK(Spreadsheet!D1019)))),TRUE,ISNUMBER(MATCH(TRUE,EXACT(Spreadsheet!L1019,MaritalStatus),0)))</f>
        <v>1</v>
      </c>
      <c r="AR809" s="5" t="b">
        <f ca="1">IF(ISERROR(DATEVALUE(TEXT(Spreadsheet!M1019,"mm/dd/yyyy")) &gt; TODAY()),IF(ISBLANK(Spreadsheet!M1019),TRUE,FALSE),IF(DATEVALUE(TEXT(Spreadsheet!M1019,"mm/dd/yyyy")) &gt; TODAY(),FALSE,TRUE))</f>
        <v>1</v>
      </c>
      <c r="AS809" s="5" t="b">
        <f>OR(ISBLANK(Spreadsheet!N1019),LEN(Spreadsheet!N1019)&lt;=100)</f>
        <v>1</v>
      </c>
      <c r="AT809" s="5" t="b">
        <f>OR(ISBLANK(Spreadsheet!O1019),UPPER(Spreadsheet!O1019)="YES")</f>
        <v>1</v>
      </c>
      <c r="AU809" s="5" t="b">
        <f>OR(ISBLANK(Spreadsheet!P1019),UPPER(Spreadsheet!P1019)="YES")</f>
        <v>1</v>
      </c>
      <c r="AV809" s="5" t="b">
        <f t="array" ref="AV809">IF(ISBLANK(Spreadsheet!Q1019),TRUE,ISNUMBER(MATCH(TRUE,EXACT(Spreadsheet!Q1019,OnGroupsPriorIns),0)))</f>
        <v>1</v>
      </c>
      <c r="AW809" s="5" t="b">
        <f>OR(ISBLANK(Spreadsheet!R1019),UPPER(Spreadsheet!R1019)="YES")</f>
        <v>1</v>
      </c>
      <c r="AX809" s="5" t="b">
        <f>OR(ISBLANK(Spreadsheet!S1019),UPPER(Spreadsheet!S1019)="YES")</f>
        <v>1</v>
      </c>
      <c r="AY809" s="5" t="b">
        <f>OR(AND(ISBLANK(Spreadsheet!C1019),LEN(Spreadsheet!T1019)=0),AND(NOT(ISBLANK(Spreadsheet!C1019)),LEN(Spreadsheet!T1019)&gt;0,LEN(Spreadsheet!T1019)&lt;=50))</f>
        <v>1</v>
      </c>
      <c r="AZ809" s="5" t="b">
        <f>OR(LEN(Spreadsheet!U1019)=0,AND(LEN(Spreadsheet!U1019)&gt;0,LEN(Spreadsheet!U1019)&lt;=50))</f>
        <v>1</v>
      </c>
      <c r="BA809" s="5" t="b">
        <f>OR(AND(ISBLANK(Spreadsheet!C1019),LEN(Spreadsheet!V1019)=0),AND(NOT(ISBLANK(Spreadsheet!C1019)),LEN(Spreadsheet!V1019)&gt;0,LEN(Spreadsheet!V1019)&lt;=50))</f>
        <v>1</v>
      </c>
      <c r="BB809" s="5" t="b">
        <f t="array" ref="BB809">IF(AND(ISBLANK(Spreadsheet!C1019),LEN(Spreadsheet!W1019)=0),TRUE,ISNUMBER(MATCH(TRUE,EXACT(Spreadsheet!W1019,States),0)))</f>
        <v>1</v>
      </c>
      <c r="BC809" s="5" t="b">
        <f>OR(AND(ISBLANK(Spreadsheet!C1019),LEN(Spreadsheet!X1019)=0),AND(NOT(ISBLANK(Spreadsheet!C1019)),LEN(Spreadsheet!X1019)&gt;0,LEN(Spreadsheet!X1019)=5,ISNUMBER(VALUE(Spreadsheet!X1019))))</f>
        <v>1</v>
      </c>
      <c r="BD809" s="5" t="b">
        <f>OR(ISBLANK(Spreadsheet!Z1019),LEN(Spreadsheet!Z1019)&lt;=50)</f>
        <v>1</v>
      </c>
      <c r="BE809" s="5" t="b">
        <f>ISBLANK(Spreadsheet!AA1019)</f>
        <v>1</v>
      </c>
      <c r="BF809" s="5" t="b">
        <f>ISBLANK(Spreadsheet!AB1019)</f>
        <v>1</v>
      </c>
      <c r="BG809" s="5" t="b">
        <f>IF(ISERROR(DATEVALUE(TEXT(Spreadsheet!AC1019,"mm/dd/yyyy")) &gt; DATEVALUE(TEXT(Spreadsheet!J1019,"mm/dd/yyyy"))),IF(OR(AND(ISBLANK(Spreadsheet!AC1019),ISBLANK(Spreadsheet!C1019)),AND(NOT(ISBLANK(Spreadsheet!C1019)),ISBLANK(Spreadsheet!AC1019),NOT(ISBLANK(Spreadsheet!D1019)))),TRUE,FALSE),IF(DATEVALUE(TEXT(Spreadsheet!AC1019,"mm/dd/yyyy")) &gt; DATEVALUE(TEXT(Spreadsheet!J1019,"mm/dd/yyyy")),TRUE,FALSE))</f>
        <v>1</v>
      </c>
      <c r="BH809" s="5" t="b">
        <f>OR(AND(ISBLANK(Spreadsheet!C1019),ISBLANK(Spreadsheet!AE1019)),AND(NOT(ISBLANK(Spreadsheet!C1019)),NOT(ISBLANK(Spreadsheet!D1019)),ISBLANK(Spreadsheet!AE1019)),AND(NOT(ISBLANK(Spreadsheet!C1019)),ISBLANK(Spreadsheet!D1019),NOT(ISBLANK(Spreadsheet!AE1019)),LEN(Spreadsheet!AE1019)&lt;=100))</f>
        <v>1</v>
      </c>
      <c r="BI809" s="5" t="b">
        <f t="array" ref="BI809">IF(ISBLANK(Spreadsheet!AF1019),TRUE,ISNUMBER(MATCH(TRUE,EXACT(Spreadsheet!AF1019,CobraShortReasons),0)))</f>
        <v>1</v>
      </c>
      <c r="BJ809" s="5" t="b">
        <f ca="1">IF(ISERROR(DATEVALUE(TEXT(Spreadsheet!AG1019,"mm/dd/yyyy")) &gt; TODAY()),IF(ISBLANK(Spreadsheet!AG1019),TRUE,FALSE),IF(DATEVALUE(TEXT(Spreadsheet!AG1019,"mm/dd/yyyy")) &gt; TODAY(),FALSE,TRUE))</f>
        <v>1</v>
      </c>
      <c r="BK809" s="5" t="b">
        <f>OR(ISBLANK(Spreadsheet!AH1019),LEN(Spreadsheet!AH1019)&lt;=25)</f>
        <v>1</v>
      </c>
      <c r="BL809" s="5" t="b">
        <f t="array" aca="1" ref="BL809" ca="1">IF(ISBLANK(Spreadsheet!AI1019),TRUE,ISNUMBER(MATCH(TRUE,EXACT(Spreadsheet!AI1019,INDIRECT(Spreadsheet!$D$2)),0)))</f>
        <v>1</v>
      </c>
      <c r="BM809" s="5" t="b">
        <f t="array" aca="1" ref="BM809" ca="1">IF(ISBLANK(Spreadsheet!AJ1019),TRUE,ISNUMBER(MATCH(TRUE,EXACT(Spreadsheet!AJ1019,INDIRECT(Spreadsheet!BJ809)),0)))</f>
        <v>1</v>
      </c>
      <c r="BN809" s="5" t="b">
        <f t="array" ref="BN809">IF(ISBLANK(Spreadsheet!AK1019),TRUE,ISNUMBER(MATCH(TRUE,EXACT(Spreadsheet!AK1019,DentalPlans),0)))</f>
        <v>1</v>
      </c>
      <c r="BO809" s="5" t="b">
        <f t="array" aca="1" ref="BO809" ca="1">IF(ISBLANK(Spreadsheet!AL1019),TRUE,ISNUMBER(MATCH(TRUE,EXACT(Spreadsheet!AL1019,INDIRECT(Spreadsheet!BK809)),0)))</f>
        <v>1</v>
      </c>
      <c r="BP809" s="5" t="b">
        <f t="array" ref="BP809">IF(ISBLANK(Spreadsheet!AM1019),TRUE,ISNUMBER(MATCH(TRUE,EXACT(Spreadsheet!AM1019,VisionPlans),0)))</f>
        <v>1</v>
      </c>
      <c r="BQ809" s="5" t="b">
        <f t="array" aca="1" ref="BQ809" ca="1">IF(ISBLANK(Spreadsheet!AN1019),TRUE,ISNUMBER(MATCH(TRUE,EXACT(Spreadsheet!AN1019,INDIRECT(Spreadsheet!BL809)),0)))</f>
        <v>1</v>
      </c>
      <c r="BR809" s="5" t="b">
        <f t="array" ref="BR809">IF(ISBLANK(Spreadsheet!AO1019),TRUE,ISNUMBER(MATCH(TRUE,EXACT(Spreadsheet!AO1019,LifeBenefitClasses),0)))</f>
        <v>1</v>
      </c>
      <c r="BS809" s="5" t="b">
        <f>IF(OR(ISBLANK(Spreadsheet!AO1019), Spreadsheet!AO1019="Waive"),IF(ISBLANK(Spreadsheet!AP1019),TRUE,FALSE),IF(OR(AND(NOT(ISBLANK(Spreadsheet!AO1019)),ISBLANK(Spreadsheet!AP1019)),NOT(ISNUMBER(VALUE(Spreadsheet!AP1019)))),FALSE,IF(OR(AND(Spreadsheet!AP1019&lt;6,MOD(Spreadsheet!AP1019*10,5)=0), MOD(Spreadsheet!AP1019,5000)=0),TRUE,FALSE)))</f>
        <v>1</v>
      </c>
      <c r="BT809" s="5" t="b">
        <f t="array" ref="BT809">IF(ISBLANK(Spreadsheet!AQ1019),TRUE,ISNUMBER(MATCH(TRUE,EXACT(Spreadsheet!AQ1019,EnrollWaive),0)))</f>
        <v>1</v>
      </c>
      <c r="BU809" s="5" t="b">
        <f t="array" ref="BU809">IF(ISBLANK(Spreadsheet!AR1019),TRUE,ISNUMBER(MATCH(TRUE,EXACT(Spreadsheet!AR1019,LifeBenefitClasses),0)))</f>
        <v>1</v>
      </c>
      <c r="BV809" s="5" t="b">
        <f>IF(OR(ISBLANK(Spreadsheet!AR1019), Spreadsheet!AR1019="Waive"),IF(ISBLANK(Spreadsheet!AS1019),TRUE,FALSE),IF(OR(AND(NOT(ISBLANK(Spreadsheet!AR1019)),ISBLANK(Spreadsheet!AS1019)),NOT(ISNUMBER(VALUE(Spreadsheet!AS1019)))),FALSE,IF(OR(AND(Spreadsheet!AS1019&lt;6,MOD(Spreadsheet!AS1019*10,5)=0), MOD(Spreadsheet!AS1019,10000)=0),TRUE,FALSE)))</f>
        <v>1</v>
      </c>
      <c r="BW809" s="5" t="b">
        <f t="array" ref="BW809">IF(ISBLANK(Spreadsheet!AT1019),TRUE,ISNUMBER(MATCH(TRUE,EXACT(Spreadsheet!AT1019,LifeBenefitClasses),0)))</f>
        <v>1</v>
      </c>
      <c r="BX809" s="5" t="b">
        <f>IF(OR(ISBLANK(Spreadsheet!AT1019), Spreadsheet!AT1019="Waive"),IF(ISBLANK(Spreadsheet!AU1019),TRUE,FALSE),IF(OR(AND(NOT(ISBLANK(Spreadsheet!AT1019)),ISBLANK(Spreadsheet!AU1019)),NOT(ISNUMBER(VALUE(Spreadsheet!AU1019)))),FALSE,IF(AND(NOT(OR(ISBLANK(Spreadsheet!AT1019),Spreadsheet!AT1019="Waive")),NOT(OR(ISBLANK(Spreadsheet!AR1019),Spreadsheet!AR1019="Waive")),MOD(Spreadsheet!AU1019,5000)=0, Spreadsheet!AU1019&lt;=(Spreadsheet!AS1019*0.5)),TRUE,FALSE)))</f>
        <v>1</v>
      </c>
      <c r="BY809" s="5" t="b">
        <f t="array" ref="BY809">IF(ISBLANK(Spreadsheet!AV1019),TRUE,ISNUMBER(MATCH(TRUE,EXACT(Spreadsheet!AV1019,EnrollWaive),0)))</f>
        <v>1</v>
      </c>
      <c r="BZ809" s="5" t="b">
        <f t="array" ref="BZ809">IF(ISBLANK(Spreadsheet!AW1019),TRUE,ISNUMBER(MATCH(TRUE,EXACT(Spreadsheet!AW1019,LifeBenefitClasses),0)))</f>
        <v>1</v>
      </c>
      <c r="CA809" s="5" t="b">
        <f t="array" ref="CA809">IF(ISBLANK(Spreadsheet!AX1019),TRUE,ISNUMBER(MATCH(TRUE,EXACT(Spreadsheet!AX1019,LifeBenefitClasses),0)))</f>
        <v>1</v>
      </c>
      <c r="CB809" s="5" t="b">
        <f t="array" ref="CB809">IF(ISBLANK(Spreadsheet!AY1019),TRUE,ISNUMBER(MATCH(TRUE,EXACT(Spreadsheet!AY1019,LifeBenefitClasses),0)))</f>
        <v>1</v>
      </c>
      <c r="CC809" s="5" t="b">
        <f t="array" ref="CC809">IF(ISBLANK(Spreadsheet!AZ1019),TRUE,ISNUMBER(MATCH(TRUE,EXACT(Spreadsheet!AZ1019,LifeBenefitClasses),0)))</f>
        <v>1</v>
      </c>
      <c r="CD809" s="5" t="b">
        <f t="array" ref="CD809">IF(ISBLANK(Spreadsheet!BA1019),TRUE,ISNUMBER(MATCH(TRUE,EXACT(Spreadsheet!BA1019,LifeBenefitClasses),0)))</f>
        <v>1</v>
      </c>
      <c r="CE809" s="5" t="b">
        <f>IF(OR(ISBLANK(Spreadsheet!BA1019), Spreadsheet!BA1019="Waive"),IF(ISBLANK(Spreadsheet!BB1019),TRUE,FALSE),IF(OR(AND(NOT(ISBLANK(Spreadsheet!BA1019)),ISBLANK(Spreadsheet!BB1019)),NOT(ISNUMBER(VALUE(Spreadsheet!BB1019))),ISBLANK(Spreadsheet!BC1019),NOT(ISNUMBER(VALUE(Spreadsheet!BC1019)))),FALSE,IF(AND(Spreadsheet!BB1019&gt;=50000,Spreadsheet!BB1019&lt;=250000,MOD(Spreadsheet!BB1019,10000)=0,Spreadsheet!BB1019&lt;=(10*Spreadsheet!BC1019)),TRUE,FALSE)))</f>
        <v>1</v>
      </c>
      <c r="CF809" s="5" t="b">
        <f>IF(NOT(ISBLANK(Spreadsheet!BC809)),AND(ISNUMBER(VALUE(Spreadsheet!BC809)),Spreadsheet!BC809&gt;0),AND(OR(ISBLANK(Spreadsheet!AO809),Spreadsheet!AO809="Waive",AND(NOT(OR(ISBLANK(Spreadsheet!AO809),Spreadsheet!AO809="Waive")),Spreadsheet!AP809&gt;=6)),OR(ISBLANK(Spreadsheet!AR809),AND(NOT(OR(ISBLANK(Spreadsheet!AR809),Spreadsheet!AR809="Waive")),Spreadsheet!AS809&gt;=6)),OR(ISBLANK(Spreadsheet!AW809)),OR(ISBLANK(Spreadsheet!AX809)),OR(ISBLANK(Spreadsheet!AY809)),OR(ISBLANK(Spreadsheet!AZ809)),OR(ISBLANK(Spreadsheet!BA809),Spreadsheet!BA809="Waive")))</f>
        <v>1</v>
      </c>
      <c r="CG809" s="5" t="b">
        <f t="shared" ca="1" si="61"/>
        <v>1</v>
      </c>
    </row>
    <row r="810" spans="8:85" x14ac:dyDescent="0.3">
      <c r="H810" s="5">
        <f t="shared" ca="1" si="58"/>
        <v>2</v>
      </c>
      <c r="I810" s="5" t="str">
        <f t="shared" ca="1" si="59"/>
        <v/>
      </c>
      <c r="J810" s="5" t="str">
        <f>IF(AND(NOT(ISBLANK(Spreadsheet!C1020)),ISBLANK(Spreadsheet!D1020)),Spreadsheet!F1020&amp;" "&amp;Spreadsheet!H1020,"")</f>
        <v/>
      </c>
      <c r="K810" s="5">
        <f>IF(AND(NOT(ISBLANK(Spreadsheet!C1020)),ISBLANK(Spreadsheet!D1020)),COUNTIFS(Spreadsheet!E$786:E1021,"=Child",Spreadsheet!C$786:C1021, "="&amp;Spreadsheet!C1020) + COUNTIFS(Spreadsheet!E$786:E1021,"=Step-child",Spreadsheet!C$786:C1021, "="&amp;Spreadsheet!C1020),0)</f>
        <v>0</v>
      </c>
      <c r="L810" s="5">
        <f>IF(NOT(ISBLANK(J810)),COUNTIFS(Spreadsheet!E$786:E1021,"=Wife",Spreadsheet!C$786:C1021, "="&amp;Spreadsheet!C1020) + COUNTIFS(Spreadsheet!E$786:E1021,"=Husband",Spreadsheet!C$786:C1021, "="&amp;Spreadsheet!C1020),0)</f>
        <v>0</v>
      </c>
      <c r="M810" s="5">
        <f>IF(NOT(ISBLANK(Spreadsheet!AJ1020)),VLOOKUP(Spreadsheet!AJ1020,'Drop Downs'!$P$2:$R$16,3,FALSE),0)</f>
        <v>0</v>
      </c>
      <c r="N810" s="5">
        <f>IF(NOT(ISBLANK(Spreadsheet!AJ1020)), VLOOKUP(Spreadsheet!AJ1020,'Drop Downs'!$P$2:$R$16,2,FALSE),0)</f>
        <v>0</v>
      </c>
      <c r="O810" s="5">
        <f>IF(NOT(ISBLANK(Spreadsheet!AL1020)),VLOOKUP(Spreadsheet!AL1020,'Drop Downs'!$P$2:$R$16,3,FALSE), 0)</f>
        <v>0</v>
      </c>
      <c r="P810" s="5">
        <f>IF(NOT(ISBLANK(Spreadsheet!AL1020)),VLOOKUP(Spreadsheet!AL1020,'Drop Downs'!$P$2:$R$16,2,FALSE),0)</f>
        <v>0</v>
      </c>
      <c r="Q810" s="5">
        <f>IF(NOT(ISBLANK(Spreadsheet!AN1020)),VLOOKUP(Spreadsheet!AN1020,'Drop Downs'!$P$2:$R$16,3,FALSE),0)</f>
        <v>0</v>
      </c>
      <c r="R810" s="5">
        <f>IF(NOT(ISBLANK(Spreadsheet!AN1020)),VLOOKUP(Spreadsheet!AN1020,'Drop Downs'!$P$2:$R$16,2,FALSE),0)</f>
        <v>0</v>
      </c>
      <c r="S810" s="5" t="str">
        <f>IF(OR(M810&gt;K810,N810&gt;L810,O810&gt;K810, Q810&gt;K810,N810&gt;L810, P810&gt;L810, R810&gt;L810),"Member currently has a coverage election over what he/she needs.  Please add more dependents or adjust the coverage election.","")&amp;(IF(AND(NOT(ISBLANK(Spreadsheet!C1020)),NOT(ISBLANK(Spreadsheet!D1020)),ISBLANK(Spreadsheet!E1020)),"Dependent lacks a relationship to member.Please select one from the drop-down.",""))</f>
        <v/>
      </c>
      <c r="T810" s="5" t="b">
        <f t="shared" si="60"/>
        <v>1</v>
      </c>
      <c r="U810" s="5" t="b">
        <f>OR(ISBLANK(Spreadsheet!C1020),IF(NOT(ISBLANK(Spreadsheet!D1020)),NOT(ISBLANK(Spreadsheet!E1020)),TRUE))</f>
        <v>1</v>
      </c>
      <c r="V810" s="5" t="b">
        <f>OR(ISBLANK(Spreadsheet!C1020), NOT(ISBLANK(Spreadsheet!I1020)))</f>
        <v>1</v>
      </c>
      <c r="W810" s="5" t="b">
        <f>OR(ISBLANK(Spreadsheet!D1020),NOT(ISBLANK(Spreadsheet!C1020)))</f>
        <v>1</v>
      </c>
      <c r="X810" s="155" t="str">
        <f>REPT("0",MIN(FIND({1,2,3,4,5,6,7,8,9},Spreadsheet!C1020&amp;"123456789"))-1)&amp;IF(ISBLANK(Spreadsheet!C1020),"",SUMPRODUCT(MID(0&amp;Spreadsheet!C1020,LARGE(INDEX(ISNUMBER(--MID(Spreadsheet!C1020,ROW($1:$225),1))*
 ROW($1:$225),0),ROW($1:$225))+1,1)*10^ROW($1:$225)/10))</f>
        <v/>
      </c>
      <c r="Y810" s="5" t="b">
        <f>IF(NOT(ISBLANK(Spreadsheet!C1020)),IF(AND(ISNUMBER(VALUE(Spreadsheet!C1020)), LEN(Spreadsheet!C1020)=9),TRUE,FALSE),TRUE)</f>
        <v>1</v>
      </c>
      <c r="Z810" s="155" t="str">
        <f>REPT("0",MIN(FIND({1,2,3,4,5,6,7,8,9},Spreadsheet!D1020&amp;"123456789"))-1)&amp;IF(ISBLANK(Spreadsheet!D1020),"",SUMPRODUCT(MID(0&amp;Spreadsheet!D1020,LARGE(INDEX(ISNUMBER(--MID(Spreadsheet!D1020,ROW($1:$225),1))*
 ROW($1:$225),0),ROW($1:$225))+1,1)*10^ROW($1:$225)/10))</f>
        <v/>
      </c>
      <c r="AA810" s="5" t="b">
        <f>IF(AND(NOT(ISBLANK(Spreadsheet!D1020)),NOT(ISBLANK(Spreadsheet!C1020))),IF(AND(ISNUMBER(VALUE(Spreadsheet!D1020)), LEN(Spreadsheet!D1020)=9),TRUE,FALSE),IF(AND(NOT(ISBLANK(Spreadsheet!D1020)),ISBLANK(Spreadsheet!C1020)),FALSE,TRUE))</f>
        <v>1</v>
      </c>
      <c r="AB810" s="5" t="b">
        <f>OR(ISBLANK(Spreadsheet!Y810),IF(NOT(ISBLANK(Spreadsheet!Y810)),LEN(Spreadsheet!Y810)=10,ISNUMBER(VALUE(Spreadsheet!Y810))))</f>
        <v>1</v>
      </c>
      <c r="AC810" s="5" t="b">
        <f>OR(ISBLANK(Spreadsheet!AI1020), AND(NOT(ISBLANK(Spreadsheet!AJ1020)), NOT(ISNUMBER(SEARCH("Waive",Spreadsheet!AJ1020)))))</f>
        <v>1</v>
      </c>
      <c r="AD810" s="5" t="b">
        <f>OR(ISBLANK(Spreadsheet!AK1020), AND(NOT(ISBLANK(Spreadsheet!AL1020)), NOT(ISNUMBER(SEARCH("Waive",Spreadsheet!AL1020)))))</f>
        <v>1</v>
      </c>
      <c r="AE810" s="5" t="b">
        <f>OR(ISBLANK(Spreadsheet!AM1020), AND(NOT(ISBLANK(Spreadsheet!AN1020)), NOT(ISNUMBER(SEARCH("Waive", Spreadsheet!AN1020)))))</f>
        <v>1</v>
      </c>
      <c r="AF810" s="5" t="b">
        <f>OR(ISBLANK(Spreadsheet!C1020), NOT(ISBLANK(Spreadsheet!D1020)),NOT(ISBLANK(Spreadsheet!L1020)))</f>
        <v>1</v>
      </c>
      <c r="AG810" s="5" t="b">
        <f>IF(AND(NOT(ISBLANK(Spreadsheet!C1020)), NOT(ISBLANK(Spreadsheet!D1020)),Spreadsheet!C1020&lt;&gt;Spreadsheet!D1020),IF(ISERROR(VLOOKUP(Spreadsheet!C1020, Spreadsheet!$C$6:'Spreadsheet'!$C1019,1,FALSE)), FALSE, TRUE),TRUE)</f>
        <v>1</v>
      </c>
      <c r="AH810" s="5" t="b">
        <f>Spreadsheet!$B$2=Spreadsheet!AD810</f>
        <v>1</v>
      </c>
      <c r="AI810" s="5" t="b">
        <f>IF(ISBLANK(Spreadsheet!G1020),TRUE,IF(OR(LEN(Spreadsheet!G1020)&gt;1,ISNUMBER(VALUE(Spreadsheet!G1020))),FALSE,TRUE))</f>
        <v>1</v>
      </c>
      <c r="AJ810" s="5" t="b">
        <f>OR(ISBLANK(Spreadsheet!C1020), NOT(ISBLANK(Spreadsheet!B1020)), NOT(ISBLANK(Spreadsheet!D1020)))</f>
        <v>1</v>
      </c>
      <c r="AK810" s="5" t="b">
        <f t="array" ref="AK810">IF(OR(AND(ISBLANK(Spreadsheet!E1020),ISBLANK(Spreadsheet!D1020),NOT(ISBLANK(Spreadsheet!C1020))),AND(ISBLANK(Spreadsheet!E1020),ISBLANK(Spreadsheet!D1020),ISBLANK(Spreadsheet!C1020))),TRUE,ISNUMBER(MATCH(TRUE,EXACT(Spreadsheet!E1020,Relationships),0)))</f>
        <v>1</v>
      </c>
      <c r="AL810" s="5" t="b">
        <f>IF(NOT(ISBLANK(Spreadsheet!C1020)),IF(OR(ISBLANK(Spreadsheet!F1020),LEN(Spreadsheet!F1020)&gt;40),FALSE,TRUE),TRUE)</f>
        <v>1</v>
      </c>
      <c r="AM810" s="5" t="b">
        <f>IF(NOT(ISBLANK(Spreadsheet!C1020)),IF(OR(ISBLANK(Spreadsheet!H1020),LEN(Spreadsheet!H1020)&gt;40),FALSE,TRUE),TRUE)</f>
        <v>1</v>
      </c>
      <c r="AN810" s="5" t="b">
        <f t="array" ref="AN810">IF(ISBLANK(Spreadsheet!I1020),TRUE,ISNUMBER(MATCH(TRUE,EXACT(Spreadsheet!I1020,GenderValues),0)))</f>
        <v>1</v>
      </c>
      <c r="AO810" s="5" t="b">
        <f ca="1">IF(ISERROR(DATEVALUE(TEXT(Spreadsheet!J1020,"mm/dd/yyyy")) &gt; TODAY()),IF(AND(ISBLANK(Spreadsheet!J1020),ISBLANK(Spreadsheet!C1020)),TRUE,FALSE),IF(DATEVALUE(TEXT(Spreadsheet!J1020,"mm/dd/yyyy")) &gt; TODAY(),FALSE,TRUE))</f>
        <v>1</v>
      </c>
      <c r="AP810" s="5" t="b">
        <f>OR(ISBLANK(Spreadsheet!K1020),LEN(Spreadsheet!K1020)&lt;=100)</f>
        <v>1</v>
      </c>
      <c r="AQ810" s="5" t="b">
        <f t="array" ref="AQ810">IF(OR(AND(ISBLANK(Spreadsheet!L1020),ISBLANK(Spreadsheet!C1020)),AND(NOT(ISBLANK(Spreadsheet!C1020)),NOT(ISBLANK(Spreadsheet!D1020)))),TRUE,ISNUMBER(MATCH(TRUE,EXACT(Spreadsheet!L1020,MaritalStatus),0)))</f>
        <v>1</v>
      </c>
      <c r="AR810" s="5" t="b">
        <f ca="1">IF(ISERROR(DATEVALUE(TEXT(Spreadsheet!M1020,"mm/dd/yyyy")) &gt; TODAY()),IF(ISBLANK(Spreadsheet!M1020),TRUE,FALSE),IF(DATEVALUE(TEXT(Spreadsheet!M1020,"mm/dd/yyyy")) &gt; TODAY(),FALSE,TRUE))</f>
        <v>1</v>
      </c>
      <c r="AS810" s="5" t="b">
        <f>OR(ISBLANK(Spreadsheet!N1020),LEN(Spreadsheet!N1020)&lt;=100)</f>
        <v>1</v>
      </c>
      <c r="AT810" s="5" t="b">
        <f>OR(ISBLANK(Spreadsheet!O1020),UPPER(Spreadsheet!O1020)="YES")</f>
        <v>1</v>
      </c>
      <c r="AU810" s="5" t="b">
        <f>OR(ISBLANK(Spreadsheet!P1020),UPPER(Spreadsheet!P1020)="YES")</f>
        <v>1</v>
      </c>
      <c r="AV810" s="5" t="b">
        <f t="array" ref="AV810">IF(ISBLANK(Spreadsheet!Q1020),TRUE,ISNUMBER(MATCH(TRUE,EXACT(Spreadsheet!Q1020,OnGroupsPriorIns),0)))</f>
        <v>1</v>
      </c>
      <c r="AW810" s="5" t="b">
        <f>OR(ISBLANK(Spreadsheet!R1020),UPPER(Spreadsheet!R1020)="YES")</f>
        <v>1</v>
      </c>
      <c r="AX810" s="5" t="b">
        <f>OR(ISBLANK(Spreadsheet!S1020),UPPER(Spreadsheet!S1020)="YES")</f>
        <v>1</v>
      </c>
      <c r="AY810" s="5" t="b">
        <f>OR(AND(ISBLANK(Spreadsheet!C1020),LEN(Spreadsheet!T1020)=0),AND(NOT(ISBLANK(Spreadsheet!C1020)),LEN(Spreadsheet!T1020)&gt;0,LEN(Spreadsheet!T1020)&lt;=50))</f>
        <v>1</v>
      </c>
      <c r="AZ810" s="5" t="b">
        <f>OR(LEN(Spreadsheet!U1020)=0,AND(LEN(Spreadsheet!U1020)&gt;0,LEN(Spreadsheet!U1020)&lt;=50))</f>
        <v>1</v>
      </c>
      <c r="BA810" s="5" t="b">
        <f>OR(AND(ISBLANK(Spreadsheet!C1020),LEN(Spreadsheet!V1020)=0),AND(NOT(ISBLANK(Spreadsheet!C1020)),LEN(Spreadsheet!V1020)&gt;0,LEN(Spreadsheet!V1020)&lt;=50))</f>
        <v>1</v>
      </c>
      <c r="BB810" s="5" t="b">
        <f t="array" ref="BB810">IF(AND(ISBLANK(Spreadsheet!C1020),LEN(Spreadsheet!W1020)=0),TRUE,ISNUMBER(MATCH(TRUE,EXACT(Spreadsheet!W1020,States),0)))</f>
        <v>1</v>
      </c>
      <c r="BC810" s="5" t="b">
        <f>OR(AND(ISBLANK(Spreadsheet!C1020),LEN(Spreadsheet!X1020)=0),AND(NOT(ISBLANK(Spreadsheet!C1020)),LEN(Spreadsheet!X1020)&gt;0,LEN(Spreadsheet!X1020)=5,ISNUMBER(VALUE(Spreadsheet!X1020))))</f>
        <v>1</v>
      </c>
      <c r="BD810" s="5" t="b">
        <f>OR(ISBLANK(Spreadsheet!Z1020),LEN(Spreadsheet!Z1020)&lt;=50)</f>
        <v>1</v>
      </c>
      <c r="BE810" s="5" t="b">
        <f>ISBLANK(Spreadsheet!AA1020)</f>
        <v>1</v>
      </c>
      <c r="BF810" s="5" t="b">
        <f>ISBLANK(Spreadsheet!AB1020)</f>
        <v>1</v>
      </c>
      <c r="BG810" s="5" t="b">
        <f>IF(ISERROR(DATEVALUE(TEXT(Spreadsheet!AC1020,"mm/dd/yyyy")) &gt; DATEVALUE(TEXT(Spreadsheet!J1020,"mm/dd/yyyy"))),IF(OR(AND(ISBLANK(Spreadsheet!AC1020),ISBLANK(Spreadsheet!C1020)),AND(NOT(ISBLANK(Spreadsheet!C1020)),ISBLANK(Spreadsheet!AC1020),NOT(ISBLANK(Spreadsheet!D1020)))),TRUE,FALSE),IF(DATEVALUE(TEXT(Spreadsheet!AC1020,"mm/dd/yyyy")) &gt; DATEVALUE(TEXT(Spreadsheet!J1020,"mm/dd/yyyy")),TRUE,FALSE))</f>
        <v>1</v>
      </c>
      <c r="BH810" s="5" t="b">
        <f>OR(AND(ISBLANK(Spreadsheet!C1020),ISBLANK(Spreadsheet!AE1020)),AND(NOT(ISBLANK(Spreadsheet!C1020)),NOT(ISBLANK(Spreadsheet!D1020)),ISBLANK(Spreadsheet!AE1020)),AND(NOT(ISBLANK(Spreadsheet!C1020)),ISBLANK(Spreadsheet!D1020),NOT(ISBLANK(Spreadsheet!AE1020)),LEN(Spreadsheet!AE1020)&lt;=100))</f>
        <v>1</v>
      </c>
      <c r="BI810" s="5" t="b">
        <f t="array" ref="BI810">IF(ISBLANK(Spreadsheet!AF1020),TRUE,ISNUMBER(MATCH(TRUE,EXACT(Spreadsheet!AF1020,CobraShortReasons),0)))</f>
        <v>1</v>
      </c>
      <c r="BJ810" s="5" t="b">
        <f ca="1">IF(ISERROR(DATEVALUE(TEXT(Spreadsheet!AG1020,"mm/dd/yyyy")) &gt; TODAY()),IF(ISBLANK(Spreadsheet!AG1020),TRUE,FALSE),IF(DATEVALUE(TEXT(Spreadsheet!AG1020,"mm/dd/yyyy")) &gt; TODAY(),FALSE,TRUE))</f>
        <v>1</v>
      </c>
      <c r="BK810" s="5" t="b">
        <f>OR(ISBLANK(Spreadsheet!AH1020),LEN(Spreadsheet!AH1020)&lt;=25)</f>
        <v>1</v>
      </c>
      <c r="BL810" s="5" t="b">
        <f t="array" aca="1" ref="BL810" ca="1">IF(ISBLANK(Spreadsheet!AI1020),TRUE,ISNUMBER(MATCH(TRUE,EXACT(Spreadsheet!AI1020,INDIRECT(Spreadsheet!$D$2)),0)))</f>
        <v>1</v>
      </c>
      <c r="BM810" s="5" t="b">
        <f t="array" aca="1" ref="BM810" ca="1">IF(ISBLANK(Spreadsheet!AJ1020),TRUE,ISNUMBER(MATCH(TRUE,EXACT(Spreadsheet!AJ1020,INDIRECT(Spreadsheet!BJ810)),0)))</f>
        <v>1</v>
      </c>
      <c r="BN810" s="5" t="b">
        <f t="array" ref="BN810">IF(ISBLANK(Spreadsheet!AK1020),TRUE,ISNUMBER(MATCH(TRUE,EXACT(Spreadsheet!AK1020,DentalPlans),0)))</f>
        <v>1</v>
      </c>
      <c r="BO810" s="5" t="b">
        <f t="array" aca="1" ref="BO810" ca="1">IF(ISBLANK(Spreadsheet!AL1020),TRUE,ISNUMBER(MATCH(TRUE,EXACT(Spreadsheet!AL1020,INDIRECT(Spreadsheet!BK810)),0)))</f>
        <v>1</v>
      </c>
      <c r="BP810" s="5" t="b">
        <f t="array" ref="BP810">IF(ISBLANK(Spreadsheet!AM1020),TRUE,ISNUMBER(MATCH(TRUE,EXACT(Spreadsheet!AM1020,VisionPlans),0)))</f>
        <v>1</v>
      </c>
      <c r="BQ810" s="5" t="b">
        <f t="array" aca="1" ref="BQ810" ca="1">IF(ISBLANK(Spreadsheet!AN1020),TRUE,ISNUMBER(MATCH(TRUE,EXACT(Spreadsheet!AN1020,INDIRECT(Spreadsheet!BL810)),0)))</f>
        <v>1</v>
      </c>
      <c r="BR810" s="5" t="b">
        <f t="array" ref="BR810">IF(ISBLANK(Spreadsheet!AO1020),TRUE,ISNUMBER(MATCH(TRUE,EXACT(Spreadsheet!AO1020,LifeBenefitClasses),0)))</f>
        <v>1</v>
      </c>
      <c r="BS810" s="5" t="b">
        <f>IF(OR(ISBLANK(Spreadsheet!AO1020), Spreadsheet!AO1020="Waive"),IF(ISBLANK(Spreadsheet!AP1020),TRUE,FALSE),IF(OR(AND(NOT(ISBLANK(Spreadsheet!AO1020)),ISBLANK(Spreadsheet!AP1020)),NOT(ISNUMBER(VALUE(Spreadsheet!AP1020)))),FALSE,IF(OR(AND(Spreadsheet!AP1020&lt;6,MOD(Spreadsheet!AP1020*10,5)=0), MOD(Spreadsheet!AP1020,5000)=0),TRUE,FALSE)))</f>
        <v>1</v>
      </c>
      <c r="BT810" s="5" t="b">
        <f t="array" ref="BT810">IF(ISBLANK(Spreadsheet!AQ1020),TRUE,ISNUMBER(MATCH(TRUE,EXACT(Spreadsheet!AQ1020,EnrollWaive),0)))</f>
        <v>1</v>
      </c>
      <c r="BU810" s="5" t="b">
        <f t="array" ref="BU810">IF(ISBLANK(Spreadsheet!AR1020),TRUE,ISNUMBER(MATCH(TRUE,EXACT(Spreadsheet!AR1020,LifeBenefitClasses),0)))</f>
        <v>1</v>
      </c>
      <c r="BV810" s="5" t="b">
        <f>IF(OR(ISBLANK(Spreadsheet!AR1020), Spreadsheet!AR1020="Waive"),IF(ISBLANK(Spreadsheet!AS1020),TRUE,FALSE),IF(OR(AND(NOT(ISBLANK(Spreadsheet!AR1020)),ISBLANK(Spreadsheet!AS1020)),NOT(ISNUMBER(VALUE(Spreadsheet!AS1020)))),FALSE,IF(OR(AND(Spreadsheet!AS1020&lt;6,MOD(Spreadsheet!AS1020*10,5)=0), MOD(Spreadsheet!AS1020,10000)=0),TRUE,FALSE)))</f>
        <v>1</v>
      </c>
      <c r="BW810" s="5" t="b">
        <f t="array" ref="BW810">IF(ISBLANK(Spreadsheet!AT1020),TRUE,ISNUMBER(MATCH(TRUE,EXACT(Spreadsheet!AT1020,LifeBenefitClasses),0)))</f>
        <v>1</v>
      </c>
      <c r="BX810" s="5" t="b">
        <f>IF(OR(ISBLANK(Spreadsheet!AT1020), Spreadsheet!AT1020="Waive"),IF(ISBLANK(Spreadsheet!AU1020),TRUE,FALSE),IF(OR(AND(NOT(ISBLANK(Spreadsheet!AT1020)),ISBLANK(Spreadsheet!AU1020)),NOT(ISNUMBER(VALUE(Spreadsheet!AU1020)))),FALSE,IF(AND(NOT(OR(ISBLANK(Spreadsheet!AT1020),Spreadsheet!AT1020="Waive")),NOT(OR(ISBLANK(Spreadsheet!AR1020),Spreadsheet!AR1020="Waive")),MOD(Spreadsheet!AU1020,5000)=0, Spreadsheet!AU1020&lt;=(Spreadsheet!AS1020*0.5)),TRUE,FALSE)))</f>
        <v>1</v>
      </c>
      <c r="BY810" s="5" t="b">
        <f t="array" ref="BY810">IF(ISBLANK(Spreadsheet!AV1020),TRUE,ISNUMBER(MATCH(TRUE,EXACT(Spreadsheet!AV1020,EnrollWaive),0)))</f>
        <v>1</v>
      </c>
      <c r="BZ810" s="5" t="b">
        <f t="array" ref="BZ810">IF(ISBLANK(Spreadsheet!AW1020),TRUE,ISNUMBER(MATCH(TRUE,EXACT(Spreadsheet!AW1020,LifeBenefitClasses),0)))</f>
        <v>1</v>
      </c>
      <c r="CA810" s="5" t="b">
        <f t="array" ref="CA810">IF(ISBLANK(Spreadsheet!AX1020),TRUE,ISNUMBER(MATCH(TRUE,EXACT(Spreadsheet!AX1020,LifeBenefitClasses),0)))</f>
        <v>1</v>
      </c>
      <c r="CB810" s="5" t="b">
        <f t="array" ref="CB810">IF(ISBLANK(Spreadsheet!AY1020),TRUE,ISNUMBER(MATCH(TRUE,EXACT(Spreadsheet!AY1020,LifeBenefitClasses),0)))</f>
        <v>1</v>
      </c>
      <c r="CC810" s="5" t="b">
        <f t="array" ref="CC810">IF(ISBLANK(Spreadsheet!AZ1020),TRUE,ISNUMBER(MATCH(TRUE,EXACT(Spreadsheet!AZ1020,LifeBenefitClasses),0)))</f>
        <v>1</v>
      </c>
      <c r="CD810" s="5" t="b">
        <f t="array" ref="CD810">IF(ISBLANK(Spreadsheet!BA1020),TRUE,ISNUMBER(MATCH(TRUE,EXACT(Spreadsheet!BA1020,LifeBenefitClasses),0)))</f>
        <v>1</v>
      </c>
      <c r="CE810" s="5" t="b">
        <f>IF(OR(ISBLANK(Spreadsheet!BA1020), Spreadsheet!BA1020="Waive"),IF(ISBLANK(Spreadsheet!BB1020),TRUE,FALSE),IF(OR(AND(NOT(ISBLANK(Spreadsheet!BA1020)),ISBLANK(Spreadsheet!BB1020)),NOT(ISNUMBER(VALUE(Spreadsheet!BB1020))),ISBLANK(Spreadsheet!BC1020),NOT(ISNUMBER(VALUE(Spreadsheet!BC1020)))),FALSE,IF(AND(Spreadsheet!BB1020&gt;=50000,Spreadsheet!BB1020&lt;=250000,MOD(Spreadsheet!BB1020,10000)=0,Spreadsheet!BB1020&lt;=(10*Spreadsheet!BC1020)),TRUE,FALSE)))</f>
        <v>1</v>
      </c>
      <c r="CF810" s="5" t="b">
        <f>IF(NOT(ISBLANK(Spreadsheet!BC810)),AND(ISNUMBER(VALUE(Spreadsheet!BC810)),Spreadsheet!BC810&gt;0),AND(OR(ISBLANK(Spreadsheet!AO810),Spreadsheet!AO810="Waive",AND(NOT(OR(ISBLANK(Spreadsheet!AO810),Spreadsheet!AO810="Waive")),Spreadsheet!AP810&gt;=6)),OR(ISBLANK(Spreadsheet!AR810),AND(NOT(OR(ISBLANK(Spreadsheet!AR810),Spreadsheet!AR810="Waive")),Spreadsheet!AS810&gt;=6)),OR(ISBLANK(Spreadsheet!AW810)),OR(ISBLANK(Spreadsheet!AX810)),OR(ISBLANK(Spreadsheet!AY810)),OR(ISBLANK(Spreadsheet!AZ810)),OR(ISBLANK(Spreadsheet!BA810),Spreadsheet!BA810="Waive")))</f>
        <v>1</v>
      </c>
      <c r="CG810" s="5" t="b">
        <f t="shared" ca="1" si="61"/>
        <v>1</v>
      </c>
    </row>
    <row r="811" spans="8:85" x14ac:dyDescent="0.3">
      <c r="H811" s="5">
        <f t="shared" ca="1" si="58"/>
        <v>2</v>
      </c>
      <c r="I811" s="5" t="str">
        <f t="shared" ca="1" si="59"/>
        <v/>
      </c>
      <c r="J811" s="5" t="str">
        <f>IF(AND(NOT(ISBLANK(Spreadsheet!C1021)),ISBLANK(Spreadsheet!D1021)),Spreadsheet!F1021&amp;" "&amp;Spreadsheet!H1021,"")</f>
        <v/>
      </c>
      <c r="K811" s="5">
        <f>IF(AND(NOT(ISBLANK(Spreadsheet!C1021)),ISBLANK(Spreadsheet!D1021)),COUNTIFS(Spreadsheet!E$786:E1022,"=Child",Spreadsheet!C$786:C1022, "="&amp;Spreadsheet!C1021) + COUNTIFS(Spreadsheet!E$786:E1022,"=Step-child",Spreadsheet!C$786:C1022, "="&amp;Spreadsheet!C1021),0)</f>
        <v>0</v>
      </c>
      <c r="L811" s="5">
        <f>IF(NOT(ISBLANK(J811)),COUNTIFS(Spreadsheet!E$786:E1022,"=Wife",Spreadsheet!C$786:C1022, "="&amp;Spreadsheet!C1021) + COUNTIFS(Spreadsheet!E$786:E1022,"=Husband",Spreadsheet!C$786:C1022, "="&amp;Spreadsheet!C1021),0)</f>
        <v>0</v>
      </c>
      <c r="M811" s="5">
        <f>IF(NOT(ISBLANK(Spreadsheet!AJ1021)),VLOOKUP(Spreadsheet!AJ1021,'Drop Downs'!$P$2:$R$16,3,FALSE),0)</f>
        <v>0</v>
      </c>
      <c r="N811" s="5">
        <f>IF(NOT(ISBLANK(Spreadsheet!AJ1021)), VLOOKUP(Spreadsheet!AJ1021,'Drop Downs'!$P$2:$R$16,2,FALSE),0)</f>
        <v>0</v>
      </c>
      <c r="O811" s="5">
        <f>IF(NOT(ISBLANK(Spreadsheet!AL1021)),VLOOKUP(Spreadsheet!AL1021,'Drop Downs'!$P$2:$R$16,3,FALSE), 0)</f>
        <v>0</v>
      </c>
      <c r="P811" s="5">
        <f>IF(NOT(ISBLANK(Spreadsheet!AL1021)),VLOOKUP(Spreadsheet!AL1021,'Drop Downs'!$P$2:$R$16,2,FALSE),0)</f>
        <v>0</v>
      </c>
      <c r="Q811" s="5">
        <f>IF(NOT(ISBLANK(Spreadsheet!AN1021)),VLOOKUP(Spreadsheet!AN1021,'Drop Downs'!$P$2:$R$16,3,FALSE),0)</f>
        <v>0</v>
      </c>
      <c r="R811" s="5">
        <f>IF(NOT(ISBLANK(Spreadsheet!AN1021)),VLOOKUP(Spreadsheet!AN1021,'Drop Downs'!$P$2:$R$16,2,FALSE),0)</f>
        <v>0</v>
      </c>
      <c r="S811" s="5" t="str">
        <f>IF(OR(M811&gt;K811,N811&gt;L811,O811&gt;K811, Q811&gt;K811,N811&gt;L811, P811&gt;L811, R811&gt;L811),"Member currently has a coverage election over what he/she needs.  Please add more dependents or adjust the coverage election.","")&amp;(IF(AND(NOT(ISBLANK(Spreadsheet!C1021)),NOT(ISBLANK(Spreadsheet!D1021)),ISBLANK(Spreadsheet!E1021)),"Dependent lacks a relationship to member.Please select one from the drop-down.",""))</f>
        <v/>
      </c>
      <c r="T811" s="5" t="b">
        <f t="shared" si="60"/>
        <v>1</v>
      </c>
      <c r="U811" s="5" t="b">
        <f>OR(ISBLANK(Spreadsheet!C1021),IF(NOT(ISBLANK(Spreadsheet!D1021)),NOT(ISBLANK(Spreadsheet!E1021)),TRUE))</f>
        <v>1</v>
      </c>
      <c r="V811" s="5" t="b">
        <f>OR(ISBLANK(Spreadsheet!C1021), NOT(ISBLANK(Spreadsheet!I1021)))</f>
        <v>1</v>
      </c>
      <c r="W811" s="5" t="b">
        <f>OR(ISBLANK(Spreadsheet!D1021),NOT(ISBLANK(Spreadsheet!C1021)))</f>
        <v>1</v>
      </c>
      <c r="X811" s="155" t="str">
        <f>REPT("0",MIN(FIND({1,2,3,4,5,6,7,8,9},Spreadsheet!C1021&amp;"123456789"))-1)&amp;IF(ISBLANK(Spreadsheet!C1021),"",SUMPRODUCT(MID(0&amp;Spreadsheet!C1021,LARGE(INDEX(ISNUMBER(--MID(Spreadsheet!C1021,ROW($1:$225),1))*
 ROW($1:$225),0),ROW($1:$225))+1,1)*10^ROW($1:$225)/10))</f>
        <v/>
      </c>
      <c r="Y811" s="5" t="b">
        <f>IF(NOT(ISBLANK(Spreadsheet!C1021)),IF(AND(ISNUMBER(VALUE(Spreadsheet!C1021)), LEN(Spreadsheet!C1021)=9),TRUE,FALSE),TRUE)</f>
        <v>1</v>
      </c>
      <c r="Z811" s="155" t="str">
        <f>REPT("0",MIN(FIND({1,2,3,4,5,6,7,8,9},Spreadsheet!D1021&amp;"123456789"))-1)&amp;IF(ISBLANK(Spreadsheet!D1021),"",SUMPRODUCT(MID(0&amp;Spreadsheet!D1021,LARGE(INDEX(ISNUMBER(--MID(Spreadsheet!D1021,ROW($1:$225),1))*
 ROW($1:$225),0),ROW($1:$225))+1,1)*10^ROW($1:$225)/10))</f>
        <v/>
      </c>
      <c r="AA811" s="5" t="b">
        <f>IF(AND(NOT(ISBLANK(Spreadsheet!D1021)),NOT(ISBLANK(Spreadsheet!C1021))),IF(AND(ISNUMBER(VALUE(Spreadsheet!D1021)), LEN(Spreadsheet!D1021)=9),TRUE,FALSE),IF(AND(NOT(ISBLANK(Spreadsheet!D1021)),ISBLANK(Spreadsheet!C1021)),FALSE,TRUE))</f>
        <v>1</v>
      </c>
      <c r="AB811" s="5" t="b">
        <f>OR(ISBLANK(Spreadsheet!Y811),IF(NOT(ISBLANK(Spreadsheet!Y811)),LEN(Spreadsheet!Y811)=10,ISNUMBER(VALUE(Spreadsheet!Y811))))</f>
        <v>1</v>
      </c>
      <c r="AC811" s="5" t="b">
        <f>OR(ISBLANK(Spreadsheet!AI1021), AND(NOT(ISBLANK(Spreadsheet!AJ1021)), NOT(ISNUMBER(SEARCH("Waive",Spreadsheet!AJ1021)))))</f>
        <v>1</v>
      </c>
      <c r="AD811" s="5" t="b">
        <f>OR(ISBLANK(Spreadsheet!AK1021), AND(NOT(ISBLANK(Spreadsheet!AL1021)), NOT(ISNUMBER(SEARCH("Waive",Spreadsheet!AL1021)))))</f>
        <v>1</v>
      </c>
      <c r="AE811" s="5" t="b">
        <f>OR(ISBLANK(Spreadsheet!AM1021), AND(NOT(ISBLANK(Spreadsheet!AN1021)), NOT(ISNUMBER(SEARCH("Waive", Spreadsheet!AN1021)))))</f>
        <v>1</v>
      </c>
      <c r="AF811" s="5" t="b">
        <f>OR(ISBLANK(Spreadsheet!C1021), NOT(ISBLANK(Spreadsheet!D1021)),NOT(ISBLANK(Spreadsheet!L1021)))</f>
        <v>1</v>
      </c>
      <c r="AG811" s="5" t="b">
        <f>IF(AND(NOT(ISBLANK(Spreadsheet!C1021)), NOT(ISBLANK(Spreadsheet!D1021)),Spreadsheet!C1021&lt;&gt;Spreadsheet!D1021),IF(ISERROR(VLOOKUP(Spreadsheet!C1021, Spreadsheet!$C$6:'Spreadsheet'!$C1020,1,FALSE)), FALSE, TRUE),TRUE)</f>
        <v>1</v>
      </c>
      <c r="AH811" s="5" t="b">
        <f>Spreadsheet!$B$2=Spreadsheet!AD811</f>
        <v>1</v>
      </c>
      <c r="AI811" s="5" t="b">
        <f>IF(ISBLANK(Spreadsheet!G1021),TRUE,IF(OR(LEN(Spreadsheet!G1021)&gt;1,ISNUMBER(VALUE(Spreadsheet!G1021))),FALSE,TRUE))</f>
        <v>1</v>
      </c>
      <c r="AJ811" s="5" t="b">
        <f>OR(ISBLANK(Spreadsheet!C1021), NOT(ISBLANK(Spreadsheet!B1021)), NOT(ISBLANK(Spreadsheet!D1021)))</f>
        <v>1</v>
      </c>
      <c r="AK811" s="5" t="b">
        <f t="array" ref="AK811">IF(OR(AND(ISBLANK(Spreadsheet!E1021),ISBLANK(Spreadsheet!D1021),NOT(ISBLANK(Spreadsheet!C1021))),AND(ISBLANK(Spreadsheet!E1021),ISBLANK(Spreadsheet!D1021),ISBLANK(Spreadsheet!C1021))),TRUE,ISNUMBER(MATCH(TRUE,EXACT(Spreadsheet!E1021,Relationships),0)))</f>
        <v>1</v>
      </c>
      <c r="AL811" s="5" t="b">
        <f>IF(NOT(ISBLANK(Spreadsheet!C1021)),IF(OR(ISBLANK(Spreadsheet!F1021),LEN(Spreadsheet!F1021)&gt;40),FALSE,TRUE),TRUE)</f>
        <v>1</v>
      </c>
      <c r="AM811" s="5" t="b">
        <f>IF(NOT(ISBLANK(Spreadsheet!C1021)),IF(OR(ISBLANK(Spreadsheet!H1021),LEN(Spreadsheet!H1021)&gt;40),FALSE,TRUE),TRUE)</f>
        <v>1</v>
      </c>
      <c r="AN811" s="5" t="b">
        <f t="array" ref="AN811">IF(ISBLANK(Spreadsheet!I1021),TRUE,ISNUMBER(MATCH(TRUE,EXACT(Spreadsheet!I1021,GenderValues),0)))</f>
        <v>1</v>
      </c>
      <c r="AO811" s="5" t="b">
        <f ca="1">IF(ISERROR(DATEVALUE(TEXT(Spreadsheet!J1021,"mm/dd/yyyy")) &gt; TODAY()),IF(AND(ISBLANK(Spreadsheet!J1021),ISBLANK(Spreadsheet!C1021)),TRUE,FALSE),IF(DATEVALUE(TEXT(Spreadsheet!J1021,"mm/dd/yyyy")) &gt; TODAY(),FALSE,TRUE))</f>
        <v>1</v>
      </c>
      <c r="AP811" s="5" t="b">
        <f>OR(ISBLANK(Spreadsheet!K1021),LEN(Spreadsheet!K1021)&lt;=100)</f>
        <v>1</v>
      </c>
      <c r="AQ811" s="5" t="b">
        <f t="array" ref="AQ811">IF(OR(AND(ISBLANK(Spreadsheet!L1021),ISBLANK(Spreadsheet!C1021)),AND(NOT(ISBLANK(Spreadsheet!C1021)),NOT(ISBLANK(Spreadsheet!D1021)))),TRUE,ISNUMBER(MATCH(TRUE,EXACT(Spreadsheet!L1021,MaritalStatus),0)))</f>
        <v>1</v>
      </c>
      <c r="AR811" s="5" t="b">
        <f ca="1">IF(ISERROR(DATEVALUE(TEXT(Spreadsheet!M1021,"mm/dd/yyyy")) &gt; TODAY()),IF(ISBLANK(Spreadsheet!M1021),TRUE,FALSE),IF(DATEVALUE(TEXT(Spreadsheet!M1021,"mm/dd/yyyy")) &gt; TODAY(),FALSE,TRUE))</f>
        <v>1</v>
      </c>
      <c r="AS811" s="5" t="b">
        <f>OR(ISBLANK(Spreadsheet!N1021),LEN(Spreadsheet!N1021)&lt;=100)</f>
        <v>1</v>
      </c>
      <c r="AT811" s="5" t="b">
        <f>OR(ISBLANK(Spreadsheet!O1021),UPPER(Spreadsheet!O1021)="YES")</f>
        <v>1</v>
      </c>
      <c r="AU811" s="5" t="b">
        <f>OR(ISBLANK(Spreadsheet!P1021),UPPER(Spreadsheet!P1021)="YES")</f>
        <v>1</v>
      </c>
      <c r="AV811" s="5" t="b">
        <f t="array" ref="AV811">IF(ISBLANK(Spreadsheet!Q1021),TRUE,ISNUMBER(MATCH(TRUE,EXACT(Spreadsheet!Q1021,OnGroupsPriorIns),0)))</f>
        <v>1</v>
      </c>
      <c r="AW811" s="5" t="b">
        <f>OR(ISBLANK(Spreadsheet!R1021),UPPER(Spreadsheet!R1021)="YES")</f>
        <v>1</v>
      </c>
      <c r="AX811" s="5" t="b">
        <f>OR(ISBLANK(Spreadsheet!S1021),UPPER(Spreadsheet!S1021)="YES")</f>
        <v>1</v>
      </c>
      <c r="AY811" s="5" t="b">
        <f>OR(AND(ISBLANK(Spreadsheet!C1021),LEN(Spreadsheet!T1021)=0),AND(NOT(ISBLANK(Spreadsheet!C1021)),LEN(Spreadsheet!T1021)&gt;0,LEN(Spreadsheet!T1021)&lt;=50))</f>
        <v>1</v>
      </c>
      <c r="AZ811" s="5" t="b">
        <f>OR(LEN(Spreadsheet!U1021)=0,AND(LEN(Spreadsheet!U1021)&gt;0,LEN(Spreadsheet!U1021)&lt;=50))</f>
        <v>1</v>
      </c>
      <c r="BA811" s="5" t="b">
        <f>OR(AND(ISBLANK(Spreadsheet!C1021),LEN(Spreadsheet!V1021)=0),AND(NOT(ISBLANK(Spreadsheet!C1021)),LEN(Spreadsheet!V1021)&gt;0,LEN(Spreadsheet!V1021)&lt;=50))</f>
        <v>1</v>
      </c>
      <c r="BB811" s="5" t="b">
        <f t="array" ref="BB811">IF(AND(ISBLANK(Spreadsheet!C1021),LEN(Spreadsheet!W1021)=0),TRUE,ISNUMBER(MATCH(TRUE,EXACT(Spreadsheet!W1021,States),0)))</f>
        <v>1</v>
      </c>
      <c r="BC811" s="5" t="b">
        <f>OR(AND(ISBLANK(Spreadsheet!C1021),LEN(Spreadsheet!X1021)=0),AND(NOT(ISBLANK(Spreadsheet!C1021)),LEN(Spreadsheet!X1021)&gt;0,LEN(Spreadsheet!X1021)=5,ISNUMBER(VALUE(Spreadsheet!X1021))))</f>
        <v>1</v>
      </c>
      <c r="BD811" s="5" t="b">
        <f>OR(ISBLANK(Spreadsheet!Z1021),LEN(Spreadsheet!Z1021)&lt;=50)</f>
        <v>1</v>
      </c>
      <c r="BE811" s="5" t="b">
        <f>ISBLANK(Spreadsheet!AA1021)</f>
        <v>1</v>
      </c>
      <c r="BF811" s="5" t="b">
        <f>ISBLANK(Spreadsheet!AB1021)</f>
        <v>1</v>
      </c>
      <c r="BG811" s="5" t="b">
        <f>IF(ISERROR(DATEVALUE(TEXT(Spreadsheet!AC1021,"mm/dd/yyyy")) &gt; DATEVALUE(TEXT(Spreadsheet!J1021,"mm/dd/yyyy"))),IF(OR(AND(ISBLANK(Spreadsheet!AC1021),ISBLANK(Spreadsheet!C1021)),AND(NOT(ISBLANK(Spreadsheet!C1021)),ISBLANK(Spreadsheet!AC1021),NOT(ISBLANK(Spreadsheet!D1021)))),TRUE,FALSE),IF(DATEVALUE(TEXT(Spreadsheet!AC1021,"mm/dd/yyyy")) &gt; DATEVALUE(TEXT(Spreadsheet!J1021,"mm/dd/yyyy")),TRUE,FALSE))</f>
        <v>1</v>
      </c>
      <c r="BH811" s="5" t="b">
        <f>OR(AND(ISBLANK(Spreadsheet!C1021),ISBLANK(Spreadsheet!AE1021)),AND(NOT(ISBLANK(Spreadsheet!C1021)),NOT(ISBLANK(Spreadsheet!D1021)),ISBLANK(Spreadsheet!AE1021)),AND(NOT(ISBLANK(Spreadsheet!C1021)),ISBLANK(Spreadsheet!D1021),NOT(ISBLANK(Spreadsheet!AE1021)),LEN(Spreadsheet!AE1021)&lt;=100))</f>
        <v>1</v>
      </c>
      <c r="BI811" s="5" t="b">
        <f t="array" ref="BI811">IF(ISBLANK(Spreadsheet!AF1021),TRUE,ISNUMBER(MATCH(TRUE,EXACT(Spreadsheet!AF1021,CobraShortReasons),0)))</f>
        <v>1</v>
      </c>
      <c r="BJ811" s="5" t="b">
        <f ca="1">IF(ISERROR(DATEVALUE(TEXT(Spreadsheet!AG1021,"mm/dd/yyyy")) &gt; TODAY()),IF(ISBLANK(Spreadsheet!AG1021),TRUE,FALSE),IF(DATEVALUE(TEXT(Spreadsheet!AG1021,"mm/dd/yyyy")) &gt; TODAY(),FALSE,TRUE))</f>
        <v>1</v>
      </c>
      <c r="BK811" s="5" t="b">
        <f>OR(ISBLANK(Spreadsheet!AH1021),LEN(Spreadsheet!AH1021)&lt;=25)</f>
        <v>1</v>
      </c>
      <c r="BL811" s="5" t="b">
        <f t="array" aca="1" ref="BL811" ca="1">IF(ISBLANK(Spreadsheet!AI1021),TRUE,ISNUMBER(MATCH(TRUE,EXACT(Spreadsheet!AI1021,INDIRECT(Spreadsheet!$D$2)),0)))</f>
        <v>1</v>
      </c>
      <c r="BM811" s="5" t="b">
        <f t="array" aca="1" ref="BM811" ca="1">IF(ISBLANK(Spreadsheet!AJ1021),TRUE,ISNUMBER(MATCH(TRUE,EXACT(Spreadsheet!AJ1021,INDIRECT(Spreadsheet!BJ811)),0)))</f>
        <v>1</v>
      </c>
      <c r="BN811" s="5" t="b">
        <f t="array" ref="BN811">IF(ISBLANK(Spreadsheet!AK1021),TRUE,ISNUMBER(MATCH(TRUE,EXACT(Spreadsheet!AK1021,DentalPlans),0)))</f>
        <v>1</v>
      </c>
      <c r="BO811" s="5" t="b">
        <f t="array" aca="1" ref="BO811" ca="1">IF(ISBLANK(Spreadsheet!AL1021),TRUE,ISNUMBER(MATCH(TRUE,EXACT(Spreadsheet!AL1021,INDIRECT(Spreadsheet!BK811)),0)))</f>
        <v>1</v>
      </c>
      <c r="BP811" s="5" t="b">
        <f t="array" ref="BP811">IF(ISBLANK(Spreadsheet!AM1021),TRUE,ISNUMBER(MATCH(TRUE,EXACT(Spreadsheet!AM1021,VisionPlans),0)))</f>
        <v>1</v>
      </c>
      <c r="BQ811" s="5" t="b">
        <f t="array" aca="1" ref="BQ811" ca="1">IF(ISBLANK(Spreadsheet!AN1021),TRUE,ISNUMBER(MATCH(TRUE,EXACT(Spreadsheet!AN1021,INDIRECT(Spreadsheet!BL811)),0)))</f>
        <v>1</v>
      </c>
      <c r="BR811" s="5" t="b">
        <f t="array" ref="BR811">IF(ISBLANK(Spreadsheet!AO1021),TRUE,ISNUMBER(MATCH(TRUE,EXACT(Spreadsheet!AO1021,LifeBenefitClasses),0)))</f>
        <v>1</v>
      </c>
      <c r="BS811" s="5" t="b">
        <f>IF(OR(ISBLANK(Spreadsheet!AO1021), Spreadsheet!AO1021="Waive"),IF(ISBLANK(Spreadsheet!AP1021),TRUE,FALSE),IF(OR(AND(NOT(ISBLANK(Spreadsheet!AO1021)),ISBLANK(Spreadsheet!AP1021)),NOT(ISNUMBER(VALUE(Spreadsheet!AP1021)))),FALSE,IF(OR(AND(Spreadsheet!AP1021&lt;6,MOD(Spreadsheet!AP1021*10,5)=0), MOD(Spreadsheet!AP1021,5000)=0),TRUE,FALSE)))</f>
        <v>1</v>
      </c>
      <c r="BT811" s="5" t="b">
        <f t="array" ref="BT811">IF(ISBLANK(Spreadsheet!AQ1021),TRUE,ISNUMBER(MATCH(TRUE,EXACT(Spreadsheet!AQ1021,EnrollWaive),0)))</f>
        <v>1</v>
      </c>
      <c r="BU811" s="5" t="b">
        <f t="array" ref="BU811">IF(ISBLANK(Spreadsheet!AR1021),TRUE,ISNUMBER(MATCH(TRUE,EXACT(Spreadsheet!AR1021,LifeBenefitClasses),0)))</f>
        <v>1</v>
      </c>
      <c r="BV811" s="5" t="b">
        <f>IF(OR(ISBLANK(Spreadsheet!AR1021), Spreadsheet!AR1021="Waive"),IF(ISBLANK(Spreadsheet!AS1021),TRUE,FALSE),IF(OR(AND(NOT(ISBLANK(Spreadsheet!AR1021)),ISBLANK(Spreadsheet!AS1021)),NOT(ISNUMBER(VALUE(Spreadsheet!AS1021)))),FALSE,IF(OR(AND(Spreadsheet!AS1021&lt;6,MOD(Spreadsheet!AS1021*10,5)=0), MOD(Spreadsheet!AS1021,10000)=0),TRUE,FALSE)))</f>
        <v>1</v>
      </c>
      <c r="BW811" s="5" t="b">
        <f t="array" ref="BW811">IF(ISBLANK(Spreadsheet!AT1021),TRUE,ISNUMBER(MATCH(TRUE,EXACT(Spreadsheet!AT1021,LifeBenefitClasses),0)))</f>
        <v>1</v>
      </c>
      <c r="BX811" s="5" t="b">
        <f>IF(OR(ISBLANK(Spreadsheet!AT1021), Spreadsheet!AT1021="Waive"),IF(ISBLANK(Spreadsheet!AU1021),TRUE,FALSE),IF(OR(AND(NOT(ISBLANK(Spreadsheet!AT1021)),ISBLANK(Spreadsheet!AU1021)),NOT(ISNUMBER(VALUE(Spreadsheet!AU1021)))),FALSE,IF(AND(NOT(OR(ISBLANK(Spreadsheet!AT1021),Spreadsheet!AT1021="Waive")),NOT(OR(ISBLANK(Spreadsheet!AR1021),Spreadsheet!AR1021="Waive")),MOD(Spreadsheet!AU1021,5000)=0, Spreadsheet!AU1021&lt;=(Spreadsheet!AS1021*0.5)),TRUE,FALSE)))</f>
        <v>1</v>
      </c>
      <c r="BY811" s="5" t="b">
        <f t="array" ref="BY811">IF(ISBLANK(Spreadsheet!AV1021),TRUE,ISNUMBER(MATCH(TRUE,EXACT(Spreadsheet!AV1021,EnrollWaive),0)))</f>
        <v>1</v>
      </c>
      <c r="BZ811" s="5" t="b">
        <f t="array" ref="BZ811">IF(ISBLANK(Spreadsheet!AW1021),TRUE,ISNUMBER(MATCH(TRUE,EXACT(Spreadsheet!AW1021,LifeBenefitClasses),0)))</f>
        <v>1</v>
      </c>
      <c r="CA811" s="5" t="b">
        <f t="array" ref="CA811">IF(ISBLANK(Spreadsheet!AX1021),TRUE,ISNUMBER(MATCH(TRUE,EXACT(Spreadsheet!AX1021,LifeBenefitClasses),0)))</f>
        <v>1</v>
      </c>
      <c r="CB811" s="5" t="b">
        <f t="array" ref="CB811">IF(ISBLANK(Spreadsheet!AY1021),TRUE,ISNUMBER(MATCH(TRUE,EXACT(Spreadsheet!AY1021,LifeBenefitClasses),0)))</f>
        <v>1</v>
      </c>
      <c r="CC811" s="5" t="b">
        <f t="array" ref="CC811">IF(ISBLANK(Spreadsheet!AZ1021),TRUE,ISNUMBER(MATCH(TRUE,EXACT(Spreadsheet!AZ1021,LifeBenefitClasses),0)))</f>
        <v>1</v>
      </c>
      <c r="CD811" s="5" t="b">
        <f t="array" ref="CD811">IF(ISBLANK(Spreadsheet!BA1021),TRUE,ISNUMBER(MATCH(TRUE,EXACT(Spreadsheet!BA1021,LifeBenefitClasses),0)))</f>
        <v>1</v>
      </c>
      <c r="CE811" s="5" t="b">
        <f>IF(OR(ISBLANK(Spreadsheet!BA1021), Spreadsheet!BA1021="Waive"),IF(ISBLANK(Spreadsheet!BB1021),TRUE,FALSE),IF(OR(AND(NOT(ISBLANK(Spreadsheet!BA1021)),ISBLANK(Spreadsheet!BB1021)),NOT(ISNUMBER(VALUE(Spreadsheet!BB1021))),ISBLANK(Spreadsheet!BC1021),NOT(ISNUMBER(VALUE(Spreadsheet!BC1021)))),FALSE,IF(AND(Spreadsheet!BB1021&gt;=50000,Spreadsheet!BB1021&lt;=250000,MOD(Spreadsheet!BB1021,10000)=0,Spreadsheet!BB1021&lt;=(10*Spreadsheet!BC1021)),TRUE,FALSE)))</f>
        <v>1</v>
      </c>
      <c r="CF811" s="5" t="b">
        <f>IF(NOT(ISBLANK(Spreadsheet!BC811)),AND(ISNUMBER(VALUE(Spreadsheet!BC811)),Spreadsheet!BC811&gt;0),AND(OR(ISBLANK(Spreadsheet!AO811),Spreadsheet!AO811="Waive",AND(NOT(OR(ISBLANK(Spreadsheet!AO811),Spreadsheet!AO811="Waive")),Spreadsheet!AP811&gt;=6)),OR(ISBLANK(Spreadsheet!AR811),AND(NOT(OR(ISBLANK(Spreadsheet!AR811),Spreadsheet!AR811="Waive")),Spreadsheet!AS811&gt;=6)),OR(ISBLANK(Spreadsheet!AW811)),OR(ISBLANK(Spreadsheet!AX811)),OR(ISBLANK(Spreadsheet!AY811)),OR(ISBLANK(Spreadsheet!AZ811)),OR(ISBLANK(Spreadsheet!BA811),Spreadsheet!BA811="Waive")))</f>
        <v>1</v>
      </c>
      <c r="CG811" s="5" t="b">
        <f t="shared" ca="1" si="61"/>
        <v>1</v>
      </c>
    </row>
    <row r="812" spans="8:85" x14ac:dyDescent="0.3">
      <c r="H812" s="5">
        <f t="shared" ca="1" si="58"/>
        <v>2</v>
      </c>
      <c r="I812" s="5" t="str">
        <f t="shared" ca="1" si="59"/>
        <v/>
      </c>
      <c r="J812" s="5" t="str">
        <f>IF(AND(NOT(ISBLANK(Spreadsheet!C1022)),ISBLANK(Spreadsheet!D1022)),Spreadsheet!F1022&amp;" "&amp;Spreadsheet!H1022,"")</f>
        <v/>
      </c>
      <c r="K812" s="5">
        <f>IF(AND(NOT(ISBLANK(Spreadsheet!C1022)),ISBLANK(Spreadsheet!D1022)),COUNTIFS(Spreadsheet!E$786:E1023,"=Child",Spreadsheet!C$786:C1023, "="&amp;Spreadsheet!C1022) + COUNTIFS(Spreadsheet!E$786:E1023,"=Step-child",Spreadsheet!C$786:C1023, "="&amp;Spreadsheet!C1022),0)</f>
        <v>0</v>
      </c>
      <c r="L812" s="5">
        <f>IF(NOT(ISBLANK(J812)),COUNTIFS(Spreadsheet!E$786:E1023,"=Wife",Spreadsheet!C$786:C1023, "="&amp;Spreadsheet!C1022) + COUNTIFS(Spreadsheet!E$786:E1023,"=Husband",Spreadsheet!C$786:C1023, "="&amp;Spreadsheet!C1022),0)</f>
        <v>0</v>
      </c>
      <c r="M812" s="5">
        <f>IF(NOT(ISBLANK(Spreadsheet!AJ1022)),VLOOKUP(Spreadsheet!AJ1022,'Drop Downs'!$P$2:$R$16,3,FALSE),0)</f>
        <v>0</v>
      </c>
      <c r="N812" s="5">
        <f>IF(NOT(ISBLANK(Spreadsheet!AJ1022)), VLOOKUP(Spreadsheet!AJ1022,'Drop Downs'!$P$2:$R$16,2,FALSE),0)</f>
        <v>0</v>
      </c>
      <c r="O812" s="5">
        <f>IF(NOT(ISBLANK(Spreadsheet!AL1022)),VLOOKUP(Spreadsheet!AL1022,'Drop Downs'!$P$2:$R$16,3,FALSE), 0)</f>
        <v>0</v>
      </c>
      <c r="P812" s="5">
        <f>IF(NOT(ISBLANK(Spreadsheet!AL1022)),VLOOKUP(Spreadsheet!AL1022,'Drop Downs'!$P$2:$R$16,2,FALSE),0)</f>
        <v>0</v>
      </c>
      <c r="Q812" s="5">
        <f>IF(NOT(ISBLANK(Spreadsheet!AN1022)),VLOOKUP(Spreadsheet!AN1022,'Drop Downs'!$P$2:$R$16,3,FALSE),0)</f>
        <v>0</v>
      </c>
      <c r="R812" s="5">
        <f>IF(NOT(ISBLANK(Spreadsheet!AN1022)),VLOOKUP(Spreadsheet!AN1022,'Drop Downs'!$P$2:$R$16,2,FALSE),0)</f>
        <v>0</v>
      </c>
      <c r="S812" s="5" t="str">
        <f>IF(OR(M812&gt;K812,N812&gt;L812,O812&gt;K812, Q812&gt;K812,N812&gt;L812, P812&gt;L812, R812&gt;L812),"Member currently has a coverage election over what he/she needs.  Please add more dependents or adjust the coverage election.","")&amp;(IF(AND(NOT(ISBLANK(Spreadsheet!C1022)),NOT(ISBLANK(Spreadsheet!D1022)),ISBLANK(Spreadsheet!E1022)),"Dependent lacks a relationship to member.Please select one from the drop-down.",""))</f>
        <v/>
      </c>
      <c r="T812" s="5" t="b">
        <f t="shared" si="60"/>
        <v>1</v>
      </c>
      <c r="U812" s="5" t="b">
        <f>OR(ISBLANK(Spreadsheet!C1022),IF(NOT(ISBLANK(Spreadsheet!D1022)),NOT(ISBLANK(Spreadsheet!E1022)),TRUE))</f>
        <v>1</v>
      </c>
      <c r="V812" s="5" t="b">
        <f>OR(ISBLANK(Spreadsheet!C1022), NOT(ISBLANK(Spreadsheet!I1022)))</f>
        <v>1</v>
      </c>
      <c r="W812" s="5" t="b">
        <f>OR(ISBLANK(Spreadsheet!D1022),NOT(ISBLANK(Spreadsheet!C1022)))</f>
        <v>1</v>
      </c>
      <c r="X812" s="155" t="str">
        <f>REPT("0",MIN(FIND({1,2,3,4,5,6,7,8,9},Spreadsheet!C1022&amp;"123456789"))-1)&amp;IF(ISBLANK(Spreadsheet!C1022),"",SUMPRODUCT(MID(0&amp;Spreadsheet!C1022,LARGE(INDEX(ISNUMBER(--MID(Spreadsheet!C1022,ROW($1:$225),1))*
 ROW($1:$225),0),ROW($1:$225))+1,1)*10^ROW($1:$225)/10))</f>
        <v/>
      </c>
      <c r="Y812" s="5" t="b">
        <f>IF(NOT(ISBLANK(Spreadsheet!C1022)),IF(AND(ISNUMBER(VALUE(Spreadsheet!C1022)), LEN(Spreadsheet!C1022)=9),TRUE,FALSE),TRUE)</f>
        <v>1</v>
      </c>
      <c r="Z812" s="155" t="str">
        <f>REPT("0",MIN(FIND({1,2,3,4,5,6,7,8,9},Spreadsheet!D1022&amp;"123456789"))-1)&amp;IF(ISBLANK(Spreadsheet!D1022),"",SUMPRODUCT(MID(0&amp;Spreadsheet!D1022,LARGE(INDEX(ISNUMBER(--MID(Spreadsheet!D1022,ROW($1:$225),1))*
 ROW($1:$225),0),ROW($1:$225))+1,1)*10^ROW($1:$225)/10))</f>
        <v/>
      </c>
      <c r="AA812" s="5" t="b">
        <f>IF(AND(NOT(ISBLANK(Spreadsheet!D1022)),NOT(ISBLANK(Spreadsheet!C1022))),IF(AND(ISNUMBER(VALUE(Spreadsheet!D1022)), LEN(Spreadsheet!D1022)=9),TRUE,FALSE),IF(AND(NOT(ISBLANK(Spreadsheet!D1022)),ISBLANK(Spreadsheet!C1022)),FALSE,TRUE))</f>
        <v>1</v>
      </c>
      <c r="AB812" s="5" t="b">
        <f>OR(ISBLANK(Spreadsheet!Y812),IF(NOT(ISBLANK(Spreadsheet!Y812)),LEN(Spreadsheet!Y812)=10,ISNUMBER(VALUE(Spreadsheet!Y812))))</f>
        <v>1</v>
      </c>
      <c r="AC812" s="5" t="b">
        <f>OR(ISBLANK(Spreadsheet!AI1022), AND(NOT(ISBLANK(Spreadsheet!AJ1022)), NOT(ISNUMBER(SEARCH("Waive",Spreadsheet!AJ1022)))))</f>
        <v>1</v>
      </c>
      <c r="AD812" s="5" t="b">
        <f>OR(ISBLANK(Spreadsheet!AK1022), AND(NOT(ISBLANK(Spreadsheet!AL1022)), NOT(ISNUMBER(SEARCH("Waive",Spreadsheet!AL1022)))))</f>
        <v>1</v>
      </c>
      <c r="AE812" s="5" t="b">
        <f>OR(ISBLANK(Spreadsheet!AM1022), AND(NOT(ISBLANK(Spreadsheet!AN1022)), NOT(ISNUMBER(SEARCH("Waive", Spreadsheet!AN1022)))))</f>
        <v>1</v>
      </c>
      <c r="AF812" s="5" t="b">
        <f>OR(ISBLANK(Spreadsheet!C1022), NOT(ISBLANK(Spreadsheet!D1022)),NOT(ISBLANK(Spreadsheet!L1022)))</f>
        <v>1</v>
      </c>
      <c r="AG812" s="5" t="b">
        <f>IF(AND(NOT(ISBLANK(Spreadsheet!C1022)), NOT(ISBLANK(Spreadsheet!D1022)),Spreadsheet!C1022&lt;&gt;Spreadsheet!D1022),IF(ISERROR(VLOOKUP(Spreadsheet!C1022, Spreadsheet!$C$6:'Spreadsheet'!$C1021,1,FALSE)), FALSE, TRUE),TRUE)</f>
        <v>1</v>
      </c>
      <c r="AH812" s="5" t="b">
        <f>Spreadsheet!$B$2=Spreadsheet!AD812</f>
        <v>1</v>
      </c>
      <c r="AI812" s="5" t="b">
        <f>IF(ISBLANK(Spreadsheet!G1022),TRUE,IF(OR(LEN(Spreadsheet!G1022)&gt;1,ISNUMBER(VALUE(Spreadsheet!G1022))),FALSE,TRUE))</f>
        <v>1</v>
      </c>
      <c r="AJ812" s="5" t="b">
        <f>OR(ISBLANK(Spreadsheet!C1022), NOT(ISBLANK(Spreadsheet!B1022)), NOT(ISBLANK(Spreadsheet!D1022)))</f>
        <v>1</v>
      </c>
      <c r="AK812" s="5" t="b">
        <f t="array" ref="AK812">IF(OR(AND(ISBLANK(Spreadsheet!E1022),ISBLANK(Spreadsheet!D1022),NOT(ISBLANK(Spreadsheet!C1022))),AND(ISBLANK(Spreadsheet!E1022),ISBLANK(Spreadsheet!D1022),ISBLANK(Spreadsheet!C1022))),TRUE,ISNUMBER(MATCH(TRUE,EXACT(Spreadsheet!E1022,Relationships),0)))</f>
        <v>1</v>
      </c>
      <c r="AL812" s="5" t="b">
        <f>IF(NOT(ISBLANK(Spreadsheet!C1022)),IF(OR(ISBLANK(Spreadsheet!F1022),LEN(Spreadsheet!F1022)&gt;40),FALSE,TRUE),TRUE)</f>
        <v>1</v>
      </c>
      <c r="AM812" s="5" t="b">
        <f>IF(NOT(ISBLANK(Spreadsheet!C1022)),IF(OR(ISBLANK(Spreadsheet!H1022),LEN(Spreadsheet!H1022)&gt;40),FALSE,TRUE),TRUE)</f>
        <v>1</v>
      </c>
      <c r="AN812" s="5" t="b">
        <f t="array" ref="AN812">IF(ISBLANK(Spreadsheet!I1022),TRUE,ISNUMBER(MATCH(TRUE,EXACT(Spreadsheet!I1022,GenderValues),0)))</f>
        <v>1</v>
      </c>
      <c r="AO812" s="5" t="b">
        <f ca="1">IF(ISERROR(DATEVALUE(TEXT(Spreadsheet!J1022,"mm/dd/yyyy")) &gt; TODAY()),IF(AND(ISBLANK(Spreadsheet!J1022),ISBLANK(Spreadsheet!C1022)),TRUE,FALSE),IF(DATEVALUE(TEXT(Spreadsheet!J1022,"mm/dd/yyyy")) &gt; TODAY(),FALSE,TRUE))</f>
        <v>1</v>
      </c>
      <c r="AP812" s="5" t="b">
        <f>OR(ISBLANK(Spreadsheet!K1022),LEN(Spreadsheet!K1022)&lt;=100)</f>
        <v>1</v>
      </c>
      <c r="AQ812" s="5" t="b">
        <f t="array" ref="AQ812">IF(OR(AND(ISBLANK(Spreadsheet!L1022),ISBLANK(Spreadsheet!C1022)),AND(NOT(ISBLANK(Spreadsheet!C1022)),NOT(ISBLANK(Spreadsheet!D1022)))),TRUE,ISNUMBER(MATCH(TRUE,EXACT(Spreadsheet!L1022,MaritalStatus),0)))</f>
        <v>1</v>
      </c>
      <c r="AR812" s="5" t="b">
        <f ca="1">IF(ISERROR(DATEVALUE(TEXT(Spreadsheet!M1022,"mm/dd/yyyy")) &gt; TODAY()),IF(ISBLANK(Spreadsheet!M1022),TRUE,FALSE),IF(DATEVALUE(TEXT(Spreadsheet!M1022,"mm/dd/yyyy")) &gt; TODAY(),FALSE,TRUE))</f>
        <v>1</v>
      </c>
      <c r="AS812" s="5" t="b">
        <f>OR(ISBLANK(Spreadsheet!N1022),LEN(Spreadsheet!N1022)&lt;=100)</f>
        <v>1</v>
      </c>
      <c r="AT812" s="5" t="b">
        <f>OR(ISBLANK(Spreadsheet!O1022),UPPER(Spreadsheet!O1022)="YES")</f>
        <v>1</v>
      </c>
      <c r="AU812" s="5" t="b">
        <f>OR(ISBLANK(Spreadsheet!P1022),UPPER(Spreadsheet!P1022)="YES")</f>
        <v>1</v>
      </c>
      <c r="AV812" s="5" t="b">
        <f t="array" ref="AV812">IF(ISBLANK(Spreadsheet!Q1022),TRUE,ISNUMBER(MATCH(TRUE,EXACT(Spreadsheet!Q1022,OnGroupsPriorIns),0)))</f>
        <v>1</v>
      </c>
      <c r="AW812" s="5" t="b">
        <f>OR(ISBLANK(Spreadsheet!R1022),UPPER(Spreadsheet!R1022)="YES")</f>
        <v>1</v>
      </c>
      <c r="AX812" s="5" t="b">
        <f>OR(ISBLANK(Spreadsheet!S1022),UPPER(Spreadsheet!S1022)="YES")</f>
        <v>1</v>
      </c>
      <c r="AY812" s="5" t="b">
        <f>OR(AND(ISBLANK(Spreadsheet!C1022),LEN(Spreadsheet!T1022)=0),AND(NOT(ISBLANK(Spreadsheet!C1022)),LEN(Spreadsheet!T1022)&gt;0,LEN(Spreadsheet!T1022)&lt;=50))</f>
        <v>1</v>
      </c>
      <c r="AZ812" s="5" t="b">
        <f>OR(LEN(Spreadsheet!U1022)=0,AND(LEN(Spreadsheet!U1022)&gt;0,LEN(Spreadsheet!U1022)&lt;=50))</f>
        <v>1</v>
      </c>
      <c r="BA812" s="5" t="b">
        <f>OR(AND(ISBLANK(Spreadsheet!C1022),LEN(Spreadsheet!V1022)=0),AND(NOT(ISBLANK(Spreadsheet!C1022)),LEN(Spreadsheet!V1022)&gt;0,LEN(Spreadsheet!V1022)&lt;=50))</f>
        <v>1</v>
      </c>
      <c r="BB812" s="5" t="b">
        <f t="array" ref="BB812">IF(AND(ISBLANK(Spreadsheet!C1022),LEN(Spreadsheet!W1022)=0),TRUE,ISNUMBER(MATCH(TRUE,EXACT(Spreadsheet!W1022,States),0)))</f>
        <v>1</v>
      </c>
      <c r="BC812" s="5" t="b">
        <f>OR(AND(ISBLANK(Spreadsheet!C1022),LEN(Spreadsheet!X1022)=0),AND(NOT(ISBLANK(Spreadsheet!C1022)),LEN(Spreadsheet!X1022)&gt;0,LEN(Spreadsheet!X1022)=5,ISNUMBER(VALUE(Spreadsheet!X1022))))</f>
        <v>1</v>
      </c>
      <c r="BD812" s="5" t="b">
        <f>OR(ISBLANK(Spreadsheet!Z1022),LEN(Spreadsheet!Z1022)&lt;=50)</f>
        <v>1</v>
      </c>
      <c r="BE812" s="5" t="b">
        <f>ISBLANK(Spreadsheet!AA1022)</f>
        <v>1</v>
      </c>
      <c r="BF812" s="5" t="b">
        <f>ISBLANK(Spreadsheet!AB1022)</f>
        <v>1</v>
      </c>
      <c r="BG812" s="5" t="b">
        <f>IF(ISERROR(DATEVALUE(TEXT(Spreadsheet!AC1022,"mm/dd/yyyy")) &gt; DATEVALUE(TEXT(Spreadsheet!J1022,"mm/dd/yyyy"))),IF(OR(AND(ISBLANK(Spreadsheet!AC1022),ISBLANK(Spreadsheet!C1022)),AND(NOT(ISBLANK(Spreadsheet!C1022)),ISBLANK(Spreadsheet!AC1022),NOT(ISBLANK(Spreadsheet!D1022)))),TRUE,FALSE),IF(DATEVALUE(TEXT(Spreadsheet!AC1022,"mm/dd/yyyy")) &gt; DATEVALUE(TEXT(Spreadsheet!J1022,"mm/dd/yyyy")),TRUE,FALSE))</f>
        <v>1</v>
      </c>
      <c r="BH812" s="5" t="b">
        <f>OR(AND(ISBLANK(Spreadsheet!C1022),ISBLANK(Spreadsheet!AE1022)),AND(NOT(ISBLANK(Spreadsheet!C1022)),NOT(ISBLANK(Spreadsheet!D1022)),ISBLANK(Spreadsheet!AE1022)),AND(NOT(ISBLANK(Spreadsheet!C1022)),ISBLANK(Spreadsheet!D1022),NOT(ISBLANK(Spreadsheet!AE1022)),LEN(Spreadsheet!AE1022)&lt;=100))</f>
        <v>1</v>
      </c>
      <c r="BI812" s="5" t="b">
        <f t="array" ref="BI812">IF(ISBLANK(Spreadsheet!AF1022),TRUE,ISNUMBER(MATCH(TRUE,EXACT(Spreadsheet!AF1022,CobraShortReasons),0)))</f>
        <v>1</v>
      </c>
      <c r="BJ812" s="5" t="b">
        <f ca="1">IF(ISERROR(DATEVALUE(TEXT(Spreadsheet!AG1022,"mm/dd/yyyy")) &gt; TODAY()),IF(ISBLANK(Spreadsheet!AG1022),TRUE,FALSE),IF(DATEVALUE(TEXT(Spreadsheet!AG1022,"mm/dd/yyyy")) &gt; TODAY(),FALSE,TRUE))</f>
        <v>1</v>
      </c>
      <c r="BK812" s="5" t="b">
        <f>OR(ISBLANK(Spreadsheet!AH1022),LEN(Spreadsheet!AH1022)&lt;=25)</f>
        <v>1</v>
      </c>
      <c r="BL812" s="5" t="b">
        <f t="array" aca="1" ref="BL812" ca="1">IF(ISBLANK(Spreadsheet!AI1022),TRUE,ISNUMBER(MATCH(TRUE,EXACT(Spreadsheet!AI1022,INDIRECT(Spreadsheet!$D$2)),0)))</f>
        <v>1</v>
      </c>
      <c r="BM812" s="5" t="b">
        <f t="array" aca="1" ref="BM812" ca="1">IF(ISBLANK(Spreadsheet!AJ1022),TRUE,ISNUMBER(MATCH(TRUE,EXACT(Spreadsheet!AJ1022,INDIRECT(Spreadsheet!BJ812)),0)))</f>
        <v>1</v>
      </c>
      <c r="BN812" s="5" t="b">
        <f t="array" ref="BN812">IF(ISBLANK(Spreadsheet!AK1022),TRUE,ISNUMBER(MATCH(TRUE,EXACT(Spreadsheet!AK1022,DentalPlans),0)))</f>
        <v>1</v>
      </c>
      <c r="BO812" s="5" t="b">
        <f t="array" aca="1" ref="BO812" ca="1">IF(ISBLANK(Spreadsheet!AL1022),TRUE,ISNUMBER(MATCH(TRUE,EXACT(Spreadsheet!AL1022,INDIRECT(Spreadsheet!BK812)),0)))</f>
        <v>1</v>
      </c>
      <c r="BP812" s="5" t="b">
        <f t="array" ref="BP812">IF(ISBLANK(Spreadsheet!AM1022),TRUE,ISNUMBER(MATCH(TRUE,EXACT(Spreadsheet!AM1022,VisionPlans),0)))</f>
        <v>1</v>
      </c>
      <c r="BQ812" s="5" t="b">
        <f t="array" aca="1" ref="BQ812" ca="1">IF(ISBLANK(Spreadsheet!AN1022),TRUE,ISNUMBER(MATCH(TRUE,EXACT(Spreadsheet!AN1022,INDIRECT(Spreadsheet!BL812)),0)))</f>
        <v>1</v>
      </c>
      <c r="BR812" s="5" t="b">
        <f t="array" ref="BR812">IF(ISBLANK(Spreadsheet!AO1022),TRUE,ISNUMBER(MATCH(TRUE,EXACT(Spreadsheet!AO1022,LifeBenefitClasses),0)))</f>
        <v>1</v>
      </c>
      <c r="BS812" s="5" t="b">
        <f>IF(OR(ISBLANK(Spreadsheet!AO1022), Spreadsheet!AO1022="Waive"),IF(ISBLANK(Spreadsheet!AP1022),TRUE,FALSE),IF(OR(AND(NOT(ISBLANK(Spreadsheet!AO1022)),ISBLANK(Spreadsheet!AP1022)),NOT(ISNUMBER(VALUE(Spreadsheet!AP1022)))),FALSE,IF(OR(AND(Spreadsheet!AP1022&lt;6,MOD(Spreadsheet!AP1022*10,5)=0), MOD(Spreadsheet!AP1022,5000)=0),TRUE,FALSE)))</f>
        <v>1</v>
      </c>
      <c r="BT812" s="5" t="b">
        <f t="array" ref="BT812">IF(ISBLANK(Spreadsheet!AQ1022),TRUE,ISNUMBER(MATCH(TRUE,EXACT(Spreadsheet!AQ1022,EnrollWaive),0)))</f>
        <v>1</v>
      </c>
      <c r="BU812" s="5" t="b">
        <f t="array" ref="BU812">IF(ISBLANK(Spreadsheet!AR1022),TRUE,ISNUMBER(MATCH(TRUE,EXACT(Spreadsheet!AR1022,LifeBenefitClasses),0)))</f>
        <v>1</v>
      </c>
      <c r="BV812" s="5" t="b">
        <f>IF(OR(ISBLANK(Spreadsheet!AR1022), Spreadsheet!AR1022="Waive"),IF(ISBLANK(Spreadsheet!AS1022),TRUE,FALSE),IF(OR(AND(NOT(ISBLANK(Spreadsheet!AR1022)),ISBLANK(Spreadsheet!AS1022)),NOT(ISNUMBER(VALUE(Spreadsheet!AS1022)))),FALSE,IF(OR(AND(Spreadsheet!AS1022&lt;6,MOD(Spreadsheet!AS1022*10,5)=0), MOD(Spreadsheet!AS1022,10000)=0),TRUE,FALSE)))</f>
        <v>1</v>
      </c>
      <c r="BW812" s="5" t="b">
        <f t="array" ref="BW812">IF(ISBLANK(Spreadsheet!AT1022),TRUE,ISNUMBER(MATCH(TRUE,EXACT(Spreadsheet!AT1022,LifeBenefitClasses),0)))</f>
        <v>1</v>
      </c>
      <c r="BX812" s="5" t="b">
        <f>IF(OR(ISBLANK(Spreadsheet!AT1022), Spreadsheet!AT1022="Waive"),IF(ISBLANK(Spreadsheet!AU1022),TRUE,FALSE),IF(OR(AND(NOT(ISBLANK(Spreadsheet!AT1022)),ISBLANK(Spreadsheet!AU1022)),NOT(ISNUMBER(VALUE(Spreadsheet!AU1022)))),FALSE,IF(AND(NOT(OR(ISBLANK(Spreadsheet!AT1022),Spreadsheet!AT1022="Waive")),NOT(OR(ISBLANK(Spreadsheet!AR1022),Spreadsheet!AR1022="Waive")),MOD(Spreadsheet!AU1022,5000)=0, Spreadsheet!AU1022&lt;=(Spreadsheet!AS1022*0.5)),TRUE,FALSE)))</f>
        <v>1</v>
      </c>
      <c r="BY812" s="5" t="b">
        <f t="array" ref="BY812">IF(ISBLANK(Spreadsheet!AV1022),TRUE,ISNUMBER(MATCH(TRUE,EXACT(Spreadsheet!AV1022,EnrollWaive),0)))</f>
        <v>1</v>
      </c>
      <c r="BZ812" s="5" t="b">
        <f t="array" ref="BZ812">IF(ISBLANK(Spreadsheet!AW1022),TRUE,ISNUMBER(MATCH(TRUE,EXACT(Spreadsheet!AW1022,LifeBenefitClasses),0)))</f>
        <v>1</v>
      </c>
      <c r="CA812" s="5" t="b">
        <f t="array" ref="CA812">IF(ISBLANK(Spreadsheet!AX1022),TRUE,ISNUMBER(MATCH(TRUE,EXACT(Spreadsheet!AX1022,LifeBenefitClasses),0)))</f>
        <v>1</v>
      </c>
      <c r="CB812" s="5" t="b">
        <f t="array" ref="CB812">IF(ISBLANK(Spreadsheet!AY1022),TRUE,ISNUMBER(MATCH(TRUE,EXACT(Spreadsheet!AY1022,LifeBenefitClasses),0)))</f>
        <v>1</v>
      </c>
      <c r="CC812" s="5" t="b">
        <f t="array" ref="CC812">IF(ISBLANK(Spreadsheet!AZ1022),TRUE,ISNUMBER(MATCH(TRUE,EXACT(Spreadsheet!AZ1022,LifeBenefitClasses),0)))</f>
        <v>1</v>
      </c>
      <c r="CD812" s="5" t="b">
        <f t="array" ref="CD812">IF(ISBLANK(Spreadsheet!BA1022),TRUE,ISNUMBER(MATCH(TRUE,EXACT(Spreadsheet!BA1022,LifeBenefitClasses),0)))</f>
        <v>1</v>
      </c>
      <c r="CE812" s="5" t="b">
        <f>IF(OR(ISBLANK(Spreadsheet!BA1022), Spreadsheet!BA1022="Waive"),IF(ISBLANK(Spreadsheet!BB1022),TRUE,FALSE),IF(OR(AND(NOT(ISBLANK(Spreadsheet!BA1022)),ISBLANK(Spreadsheet!BB1022)),NOT(ISNUMBER(VALUE(Spreadsheet!BB1022))),ISBLANK(Spreadsheet!BC1022),NOT(ISNUMBER(VALUE(Spreadsheet!BC1022)))),FALSE,IF(AND(Spreadsheet!BB1022&gt;=50000,Spreadsheet!BB1022&lt;=250000,MOD(Spreadsheet!BB1022,10000)=0,Spreadsheet!BB1022&lt;=(10*Spreadsheet!BC1022)),TRUE,FALSE)))</f>
        <v>1</v>
      </c>
      <c r="CF812" s="5" t="b">
        <f>IF(NOT(ISBLANK(Spreadsheet!BC812)),AND(ISNUMBER(VALUE(Spreadsheet!BC812)),Spreadsheet!BC812&gt;0),AND(OR(ISBLANK(Spreadsheet!AO812),Spreadsheet!AO812="Waive",AND(NOT(OR(ISBLANK(Spreadsheet!AO812),Spreadsheet!AO812="Waive")),Spreadsheet!AP812&gt;=6)),OR(ISBLANK(Spreadsheet!AR812),AND(NOT(OR(ISBLANK(Spreadsheet!AR812),Spreadsheet!AR812="Waive")),Spreadsheet!AS812&gt;=6)),OR(ISBLANK(Spreadsheet!AW812)),OR(ISBLANK(Spreadsheet!AX812)),OR(ISBLANK(Spreadsheet!AY812)),OR(ISBLANK(Spreadsheet!AZ812)),OR(ISBLANK(Spreadsheet!BA812),Spreadsheet!BA812="Waive")))</f>
        <v>1</v>
      </c>
      <c r="CG812" s="5" t="b">
        <f t="shared" ca="1" si="61"/>
        <v>1</v>
      </c>
    </row>
    <row r="813" spans="8:85" x14ac:dyDescent="0.3">
      <c r="H813" s="5">
        <f t="shared" ca="1" si="58"/>
        <v>2</v>
      </c>
      <c r="I813" s="5" t="str">
        <f t="shared" ca="1" si="59"/>
        <v/>
      </c>
      <c r="J813" s="5" t="str">
        <f>IF(AND(NOT(ISBLANK(Spreadsheet!C1023)),ISBLANK(Spreadsheet!D1023)),Spreadsheet!F1023&amp;" "&amp;Spreadsheet!H1023,"")</f>
        <v/>
      </c>
      <c r="K813" s="5">
        <f>IF(AND(NOT(ISBLANK(Spreadsheet!C1023)),ISBLANK(Spreadsheet!D1023)),COUNTIFS(Spreadsheet!E$786:E1024,"=Child",Spreadsheet!C$786:C1024, "="&amp;Spreadsheet!C1023) + COUNTIFS(Spreadsheet!E$786:E1024,"=Step-child",Spreadsheet!C$786:C1024, "="&amp;Spreadsheet!C1023),0)</f>
        <v>0</v>
      </c>
      <c r="L813" s="5">
        <f>IF(NOT(ISBLANK(J813)),COUNTIFS(Spreadsheet!E$786:E1024,"=Wife",Spreadsheet!C$786:C1024, "="&amp;Spreadsheet!C1023) + COUNTIFS(Spreadsheet!E$786:E1024,"=Husband",Spreadsheet!C$786:C1024, "="&amp;Spreadsheet!C1023),0)</f>
        <v>0</v>
      </c>
      <c r="M813" s="5">
        <f>IF(NOT(ISBLANK(Spreadsheet!AJ1023)),VLOOKUP(Spreadsheet!AJ1023,'Drop Downs'!$P$2:$R$16,3,FALSE),0)</f>
        <v>0</v>
      </c>
      <c r="N813" s="5">
        <f>IF(NOT(ISBLANK(Spreadsheet!AJ1023)), VLOOKUP(Spreadsheet!AJ1023,'Drop Downs'!$P$2:$R$16,2,FALSE),0)</f>
        <v>0</v>
      </c>
      <c r="O813" s="5">
        <f>IF(NOT(ISBLANK(Spreadsheet!AL1023)),VLOOKUP(Spreadsheet!AL1023,'Drop Downs'!$P$2:$R$16,3,FALSE), 0)</f>
        <v>0</v>
      </c>
      <c r="P813" s="5">
        <f>IF(NOT(ISBLANK(Spreadsheet!AL1023)),VLOOKUP(Spreadsheet!AL1023,'Drop Downs'!$P$2:$R$16,2,FALSE),0)</f>
        <v>0</v>
      </c>
      <c r="Q813" s="5">
        <f>IF(NOT(ISBLANK(Spreadsheet!AN1023)),VLOOKUP(Spreadsheet!AN1023,'Drop Downs'!$P$2:$R$16,3,FALSE),0)</f>
        <v>0</v>
      </c>
      <c r="R813" s="5">
        <f>IF(NOT(ISBLANK(Spreadsheet!AN1023)),VLOOKUP(Spreadsheet!AN1023,'Drop Downs'!$P$2:$R$16,2,FALSE),0)</f>
        <v>0</v>
      </c>
      <c r="S813" s="5" t="str">
        <f>IF(OR(M813&gt;K813,N813&gt;L813,O813&gt;K813, Q813&gt;K813,N813&gt;L813, P813&gt;L813, R813&gt;L813),"Member currently has a coverage election over what he/she needs.  Please add more dependents or adjust the coverage election.","")&amp;(IF(AND(NOT(ISBLANK(Spreadsheet!C1023)),NOT(ISBLANK(Spreadsheet!D1023)),ISBLANK(Spreadsheet!E1023)),"Dependent lacks a relationship to member.Please select one from the drop-down.",""))</f>
        <v/>
      </c>
      <c r="T813" s="5" t="b">
        <f t="shared" si="60"/>
        <v>1</v>
      </c>
      <c r="U813" s="5" t="b">
        <f>OR(ISBLANK(Spreadsheet!C1023),IF(NOT(ISBLANK(Spreadsheet!D1023)),NOT(ISBLANK(Spreadsheet!E1023)),TRUE))</f>
        <v>1</v>
      </c>
      <c r="V813" s="5" t="b">
        <f>OR(ISBLANK(Spreadsheet!C1023), NOT(ISBLANK(Spreadsheet!I1023)))</f>
        <v>1</v>
      </c>
      <c r="W813" s="5" t="b">
        <f>OR(ISBLANK(Spreadsheet!D1023),NOT(ISBLANK(Spreadsheet!C1023)))</f>
        <v>1</v>
      </c>
      <c r="X813" s="155" t="str">
        <f>REPT("0",MIN(FIND({1,2,3,4,5,6,7,8,9},Spreadsheet!C1023&amp;"123456789"))-1)&amp;IF(ISBLANK(Spreadsheet!C1023),"",SUMPRODUCT(MID(0&amp;Spreadsheet!C1023,LARGE(INDEX(ISNUMBER(--MID(Spreadsheet!C1023,ROW($1:$225),1))*
 ROW($1:$225),0),ROW($1:$225))+1,1)*10^ROW($1:$225)/10))</f>
        <v/>
      </c>
      <c r="Y813" s="5" t="b">
        <f>IF(NOT(ISBLANK(Spreadsheet!C1023)),IF(AND(ISNUMBER(VALUE(Spreadsheet!C1023)), LEN(Spreadsheet!C1023)=9),TRUE,FALSE),TRUE)</f>
        <v>1</v>
      </c>
      <c r="Z813" s="155" t="str">
        <f>REPT("0",MIN(FIND({1,2,3,4,5,6,7,8,9},Spreadsheet!D1023&amp;"123456789"))-1)&amp;IF(ISBLANK(Spreadsheet!D1023),"",SUMPRODUCT(MID(0&amp;Spreadsheet!D1023,LARGE(INDEX(ISNUMBER(--MID(Spreadsheet!D1023,ROW($1:$225),1))*
 ROW($1:$225),0),ROW($1:$225))+1,1)*10^ROW($1:$225)/10))</f>
        <v/>
      </c>
      <c r="AA813" s="5" t="b">
        <f>IF(AND(NOT(ISBLANK(Spreadsheet!D1023)),NOT(ISBLANK(Spreadsheet!C1023))),IF(AND(ISNUMBER(VALUE(Spreadsheet!D1023)), LEN(Spreadsheet!D1023)=9),TRUE,FALSE),IF(AND(NOT(ISBLANK(Spreadsheet!D1023)),ISBLANK(Spreadsheet!C1023)),FALSE,TRUE))</f>
        <v>1</v>
      </c>
      <c r="AB813" s="5" t="b">
        <f>OR(ISBLANK(Spreadsheet!Y813),IF(NOT(ISBLANK(Spreadsheet!Y813)),LEN(Spreadsheet!Y813)=10,ISNUMBER(VALUE(Spreadsheet!Y813))))</f>
        <v>1</v>
      </c>
      <c r="AC813" s="5" t="b">
        <f>OR(ISBLANK(Spreadsheet!AI1023), AND(NOT(ISBLANK(Spreadsheet!AJ1023)), NOT(ISNUMBER(SEARCH("Waive",Spreadsheet!AJ1023)))))</f>
        <v>1</v>
      </c>
      <c r="AD813" s="5" t="b">
        <f>OR(ISBLANK(Spreadsheet!AK1023), AND(NOT(ISBLANK(Spreadsheet!AL1023)), NOT(ISNUMBER(SEARCH("Waive",Spreadsheet!AL1023)))))</f>
        <v>1</v>
      </c>
      <c r="AE813" s="5" t="b">
        <f>OR(ISBLANK(Spreadsheet!AM1023), AND(NOT(ISBLANK(Spreadsheet!AN1023)), NOT(ISNUMBER(SEARCH("Waive", Spreadsheet!AN1023)))))</f>
        <v>1</v>
      </c>
      <c r="AF813" s="5" t="b">
        <f>OR(ISBLANK(Spreadsheet!C1023), NOT(ISBLANK(Spreadsheet!D1023)),NOT(ISBLANK(Spreadsheet!L1023)))</f>
        <v>1</v>
      </c>
      <c r="AG813" s="5" t="b">
        <f>IF(AND(NOT(ISBLANK(Spreadsheet!C1023)), NOT(ISBLANK(Spreadsheet!D1023)),Spreadsheet!C1023&lt;&gt;Spreadsheet!D1023),IF(ISERROR(VLOOKUP(Spreadsheet!C1023, Spreadsheet!$C$6:'Spreadsheet'!$C1022,1,FALSE)), FALSE, TRUE),TRUE)</f>
        <v>1</v>
      </c>
      <c r="AH813" s="5" t="b">
        <f>Spreadsheet!$B$2=Spreadsheet!AD813</f>
        <v>1</v>
      </c>
      <c r="AI813" s="5" t="b">
        <f>IF(ISBLANK(Spreadsheet!G1023),TRUE,IF(OR(LEN(Spreadsheet!G1023)&gt;1,ISNUMBER(VALUE(Spreadsheet!G1023))),FALSE,TRUE))</f>
        <v>1</v>
      </c>
      <c r="AJ813" s="5" t="b">
        <f>OR(ISBLANK(Spreadsheet!C1023), NOT(ISBLANK(Spreadsheet!B1023)), NOT(ISBLANK(Spreadsheet!D1023)))</f>
        <v>1</v>
      </c>
      <c r="AK813" s="5" t="b">
        <f t="array" ref="AK813">IF(OR(AND(ISBLANK(Spreadsheet!E1023),ISBLANK(Spreadsheet!D1023),NOT(ISBLANK(Spreadsheet!C1023))),AND(ISBLANK(Spreadsheet!E1023),ISBLANK(Spreadsheet!D1023),ISBLANK(Spreadsheet!C1023))),TRUE,ISNUMBER(MATCH(TRUE,EXACT(Spreadsheet!E1023,Relationships),0)))</f>
        <v>1</v>
      </c>
      <c r="AL813" s="5" t="b">
        <f>IF(NOT(ISBLANK(Spreadsheet!C1023)),IF(OR(ISBLANK(Spreadsheet!F1023),LEN(Spreadsheet!F1023)&gt;40),FALSE,TRUE),TRUE)</f>
        <v>1</v>
      </c>
      <c r="AM813" s="5" t="b">
        <f>IF(NOT(ISBLANK(Spreadsheet!C1023)),IF(OR(ISBLANK(Spreadsheet!H1023),LEN(Spreadsheet!H1023)&gt;40),FALSE,TRUE),TRUE)</f>
        <v>1</v>
      </c>
      <c r="AN813" s="5" t="b">
        <f t="array" ref="AN813">IF(ISBLANK(Spreadsheet!I1023),TRUE,ISNUMBER(MATCH(TRUE,EXACT(Spreadsheet!I1023,GenderValues),0)))</f>
        <v>1</v>
      </c>
      <c r="AO813" s="5" t="b">
        <f ca="1">IF(ISERROR(DATEVALUE(TEXT(Spreadsheet!J1023,"mm/dd/yyyy")) &gt; TODAY()),IF(AND(ISBLANK(Spreadsheet!J1023),ISBLANK(Spreadsheet!C1023)),TRUE,FALSE),IF(DATEVALUE(TEXT(Spreadsheet!J1023,"mm/dd/yyyy")) &gt; TODAY(),FALSE,TRUE))</f>
        <v>1</v>
      </c>
      <c r="AP813" s="5" t="b">
        <f>OR(ISBLANK(Spreadsheet!K1023),LEN(Spreadsheet!K1023)&lt;=100)</f>
        <v>1</v>
      </c>
      <c r="AQ813" s="5" t="b">
        <f t="array" ref="AQ813">IF(OR(AND(ISBLANK(Spreadsheet!L1023),ISBLANK(Spreadsheet!C1023)),AND(NOT(ISBLANK(Spreadsheet!C1023)),NOT(ISBLANK(Spreadsheet!D1023)))),TRUE,ISNUMBER(MATCH(TRUE,EXACT(Spreadsheet!L1023,MaritalStatus),0)))</f>
        <v>1</v>
      </c>
      <c r="AR813" s="5" t="b">
        <f ca="1">IF(ISERROR(DATEVALUE(TEXT(Spreadsheet!M1023,"mm/dd/yyyy")) &gt; TODAY()),IF(ISBLANK(Spreadsheet!M1023),TRUE,FALSE),IF(DATEVALUE(TEXT(Spreadsheet!M1023,"mm/dd/yyyy")) &gt; TODAY(),FALSE,TRUE))</f>
        <v>1</v>
      </c>
      <c r="AS813" s="5" t="b">
        <f>OR(ISBLANK(Spreadsheet!N1023),LEN(Spreadsheet!N1023)&lt;=100)</f>
        <v>1</v>
      </c>
      <c r="AT813" s="5" t="b">
        <f>OR(ISBLANK(Spreadsheet!O1023),UPPER(Spreadsheet!O1023)="YES")</f>
        <v>1</v>
      </c>
      <c r="AU813" s="5" t="b">
        <f>OR(ISBLANK(Spreadsheet!P1023),UPPER(Spreadsheet!P1023)="YES")</f>
        <v>1</v>
      </c>
      <c r="AV813" s="5" t="b">
        <f t="array" ref="AV813">IF(ISBLANK(Spreadsheet!Q1023),TRUE,ISNUMBER(MATCH(TRUE,EXACT(Spreadsheet!Q1023,OnGroupsPriorIns),0)))</f>
        <v>1</v>
      </c>
      <c r="AW813" s="5" t="b">
        <f>OR(ISBLANK(Spreadsheet!R1023),UPPER(Spreadsheet!R1023)="YES")</f>
        <v>1</v>
      </c>
      <c r="AX813" s="5" t="b">
        <f>OR(ISBLANK(Spreadsheet!S1023),UPPER(Spreadsheet!S1023)="YES")</f>
        <v>1</v>
      </c>
      <c r="AY813" s="5" t="b">
        <f>OR(AND(ISBLANK(Spreadsheet!C1023),LEN(Spreadsheet!T1023)=0),AND(NOT(ISBLANK(Spreadsheet!C1023)),LEN(Spreadsheet!T1023)&gt;0,LEN(Spreadsheet!T1023)&lt;=50))</f>
        <v>1</v>
      </c>
      <c r="AZ813" s="5" t="b">
        <f>OR(LEN(Spreadsheet!U1023)=0,AND(LEN(Spreadsheet!U1023)&gt;0,LEN(Spreadsheet!U1023)&lt;=50))</f>
        <v>1</v>
      </c>
      <c r="BA813" s="5" t="b">
        <f>OR(AND(ISBLANK(Spreadsheet!C1023),LEN(Spreadsheet!V1023)=0),AND(NOT(ISBLANK(Spreadsheet!C1023)),LEN(Spreadsheet!V1023)&gt;0,LEN(Spreadsheet!V1023)&lt;=50))</f>
        <v>1</v>
      </c>
      <c r="BB813" s="5" t="b">
        <f t="array" ref="BB813">IF(AND(ISBLANK(Spreadsheet!C1023),LEN(Spreadsheet!W1023)=0),TRUE,ISNUMBER(MATCH(TRUE,EXACT(Spreadsheet!W1023,States),0)))</f>
        <v>1</v>
      </c>
      <c r="BC813" s="5" t="b">
        <f>OR(AND(ISBLANK(Spreadsheet!C1023),LEN(Spreadsheet!X1023)=0),AND(NOT(ISBLANK(Spreadsheet!C1023)),LEN(Spreadsheet!X1023)&gt;0,LEN(Spreadsheet!X1023)=5,ISNUMBER(VALUE(Spreadsheet!X1023))))</f>
        <v>1</v>
      </c>
      <c r="BD813" s="5" t="b">
        <f>OR(ISBLANK(Spreadsheet!Z1023),LEN(Spreadsheet!Z1023)&lt;=50)</f>
        <v>1</v>
      </c>
      <c r="BE813" s="5" t="b">
        <f>ISBLANK(Spreadsheet!AA1023)</f>
        <v>1</v>
      </c>
      <c r="BF813" s="5" t="b">
        <f>ISBLANK(Spreadsheet!AB1023)</f>
        <v>1</v>
      </c>
      <c r="BG813" s="5" t="b">
        <f>IF(ISERROR(DATEVALUE(TEXT(Spreadsheet!AC1023,"mm/dd/yyyy")) &gt; DATEVALUE(TEXT(Spreadsheet!J1023,"mm/dd/yyyy"))),IF(OR(AND(ISBLANK(Spreadsheet!AC1023),ISBLANK(Spreadsheet!C1023)),AND(NOT(ISBLANK(Spreadsheet!C1023)),ISBLANK(Spreadsheet!AC1023),NOT(ISBLANK(Spreadsheet!D1023)))),TRUE,FALSE),IF(DATEVALUE(TEXT(Spreadsheet!AC1023,"mm/dd/yyyy")) &gt; DATEVALUE(TEXT(Spreadsheet!J1023,"mm/dd/yyyy")),TRUE,FALSE))</f>
        <v>1</v>
      </c>
      <c r="BH813" s="5" t="b">
        <f>OR(AND(ISBLANK(Spreadsheet!C1023),ISBLANK(Spreadsheet!AE1023)),AND(NOT(ISBLANK(Spreadsheet!C1023)),NOT(ISBLANK(Spreadsheet!D1023)),ISBLANK(Spreadsheet!AE1023)),AND(NOT(ISBLANK(Spreadsheet!C1023)),ISBLANK(Spreadsheet!D1023),NOT(ISBLANK(Spreadsheet!AE1023)),LEN(Spreadsheet!AE1023)&lt;=100))</f>
        <v>1</v>
      </c>
      <c r="BI813" s="5" t="b">
        <f t="array" ref="BI813">IF(ISBLANK(Spreadsheet!AF1023),TRUE,ISNUMBER(MATCH(TRUE,EXACT(Spreadsheet!AF1023,CobraShortReasons),0)))</f>
        <v>1</v>
      </c>
      <c r="BJ813" s="5" t="b">
        <f ca="1">IF(ISERROR(DATEVALUE(TEXT(Spreadsheet!AG1023,"mm/dd/yyyy")) &gt; TODAY()),IF(ISBLANK(Spreadsheet!AG1023),TRUE,FALSE),IF(DATEVALUE(TEXT(Spreadsheet!AG1023,"mm/dd/yyyy")) &gt; TODAY(),FALSE,TRUE))</f>
        <v>1</v>
      </c>
      <c r="BK813" s="5" t="b">
        <f>OR(ISBLANK(Spreadsheet!AH1023),LEN(Spreadsheet!AH1023)&lt;=25)</f>
        <v>1</v>
      </c>
      <c r="BL813" s="5" t="b">
        <f t="array" aca="1" ref="BL813" ca="1">IF(ISBLANK(Spreadsheet!AI1023),TRUE,ISNUMBER(MATCH(TRUE,EXACT(Spreadsheet!AI1023,INDIRECT(Spreadsheet!$D$2)),0)))</f>
        <v>1</v>
      </c>
      <c r="BM813" s="5" t="b">
        <f t="array" aca="1" ref="BM813" ca="1">IF(ISBLANK(Spreadsheet!AJ1023),TRUE,ISNUMBER(MATCH(TRUE,EXACT(Spreadsheet!AJ1023,INDIRECT(Spreadsheet!BJ813)),0)))</f>
        <v>1</v>
      </c>
      <c r="BN813" s="5" t="b">
        <f t="array" ref="BN813">IF(ISBLANK(Spreadsheet!AK1023),TRUE,ISNUMBER(MATCH(TRUE,EXACT(Spreadsheet!AK1023,DentalPlans),0)))</f>
        <v>1</v>
      </c>
      <c r="BO813" s="5" t="b">
        <f t="array" aca="1" ref="BO813" ca="1">IF(ISBLANK(Spreadsheet!AL1023),TRUE,ISNUMBER(MATCH(TRUE,EXACT(Spreadsheet!AL1023,INDIRECT(Spreadsheet!BK813)),0)))</f>
        <v>1</v>
      </c>
      <c r="BP813" s="5" t="b">
        <f t="array" ref="BP813">IF(ISBLANK(Spreadsheet!AM1023),TRUE,ISNUMBER(MATCH(TRUE,EXACT(Spreadsheet!AM1023,VisionPlans),0)))</f>
        <v>1</v>
      </c>
      <c r="BQ813" s="5" t="b">
        <f t="array" aca="1" ref="BQ813" ca="1">IF(ISBLANK(Spreadsheet!AN1023),TRUE,ISNUMBER(MATCH(TRUE,EXACT(Spreadsheet!AN1023,INDIRECT(Spreadsheet!BL813)),0)))</f>
        <v>1</v>
      </c>
      <c r="BR813" s="5" t="b">
        <f t="array" ref="BR813">IF(ISBLANK(Spreadsheet!AO1023),TRUE,ISNUMBER(MATCH(TRUE,EXACT(Spreadsheet!AO1023,LifeBenefitClasses),0)))</f>
        <v>1</v>
      </c>
      <c r="BS813" s="5" t="b">
        <f>IF(OR(ISBLANK(Spreadsheet!AO1023), Spreadsheet!AO1023="Waive"),IF(ISBLANK(Spreadsheet!AP1023),TRUE,FALSE),IF(OR(AND(NOT(ISBLANK(Spreadsheet!AO1023)),ISBLANK(Spreadsheet!AP1023)),NOT(ISNUMBER(VALUE(Spreadsheet!AP1023)))),FALSE,IF(OR(AND(Spreadsheet!AP1023&lt;6,MOD(Spreadsheet!AP1023*10,5)=0), MOD(Spreadsheet!AP1023,5000)=0),TRUE,FALSE)))</f>
        <v>1</v>
      </c>
      <c r="BT813" s="5" t="b">
        <f t="array" ref="BT813">IF(ISBLANK(Spreadsheet!AQ1023),TRUE,ISNUMBER(MATCH(TRUE,EXACT(Spreadsheet!AQ1023,EnrollWaive),0)))</f>
        <v>1</v>
      </c>
      <c r="BU813" s="5" t="b">
        <f t="array" ref="BU813">IF(ISBLANK(Spreadsheet!AR1023),TRUE,ISNUMBER(MATCH(TRUE,EXACT(Spreadsheet!AR1023,LifeBenefitClasses),0)))</f>
        <v>1</v>
      </c>
      <c r="BV813" s="5" t="b">
        <f>IF(OR(ISBLANK(Spreadsheet!AR1023), Spreadsheet!AR1023="Waive"),IF(ISBLANK(Spreadsheet!AS1023),TRUE,FALSE),IF(OR(AND(NOT(ISBLANK(Spreadsheet!AR1023)),ISBLANK(Spreadsheet!AS1023)),NOT(ISNUMBER(VALUE(Spreadsheet!AS1023)))),FALSE,IF(OR(AND(Spreadsheet!AS1023&lt;6,MOD(Spreadsheet!AS1023*10,5)=0), MOD(Spreadsheet!AS1023,10000)=0),TRUE,FALSE)))</f>
        <v>1</v>
      </c>
      <c r="BW813" s="5" t="b">
        <f t="array" ref="BW813">IF(ISBLANK(Spreadsheet!AT1023),TRUE,ISNUMBER(MATCH(TRUE,EXACT(Spreadsheet!AT1023,LifeBenefitClasses),0)))</f>
        <v>1</v>
      </c>
      <c r="BX813" s="5" t="b">
        <f>IF(OR(ISBLANK(Spreadsheet!AT1023), Spreadsheet!AT1023="Waive"),IF(ISBLANK(Spreadsheet!AU1023),TRUE,FALSE),IF(OR(AND(NOT(ISBLANK(Spreadsheet!AT1023)),ISBLANK(Spreadsheet!AU1023)),NOT(ISNUMBER(VALUE(Spreadsheet!AU1023)))),FALSE,IF(AND(NOT(OR(ISBLANK(Spreadsheet!AT1023),Spreadsheet!AT1023="Waive")),NOT(OR(ISBLANK(Spreadsheet!AR1023),Spreadsheet!AR1023="Waive")),MOD(Spreadsheet!AU1023,5000)=0, Spreadsheet!AU1023&lt;=(Spreadsheet!AS1023*0.5)),TRUE,FALSE)))</f>
        <v>1</v>
      </c>
      <c r="BY813" s="5" t="b">
        <f t="array" ref="BY813">IF(ISBLANK(Spreadsheet!AV1023),TRUE,ISNUMBER(MATCH(TRUE,EXACT(Spreadsheet!AV1023,EnrollWaive),0)))</f>
        <v>1</v>
      </c>
      <c r="BZ813" s="5" t="b">
        <f t="array" ref="BZ813">IF(ISBLANK(Spreadsheet!AW1023),TRUE,ISNUMBER(MATCH(TRUE,EXACT(Spreadsheet!AW1023,LifeBenefitClasses),0)))</f>
        <v>1</v>
      </c>
      <c r="CA813" s="5" t="b">
        <f t="array" ref="CA813">IF(ISBLANK(Spreadsheet!AX1023),TRUE,ISNUMBER(MATCH(TRUE,EXACT(Spreadsheet!AX1023,LifeBenefitClasses),0)))</f>
        <v>1</v>
      </c>
      <c r="CB813" s="5" t="b">
        <f t="array" ref="CB813">IF(ISBLANK(Spreadsheet!AY1023),TRUE,ISNUMBER(MATCH(TRUE,EXACT(Spreadsheet!AY1023,LifeBenefitClasses),0)))</f>
        <v>1</v>
      </c>
      <c r="CC813" s="5" t="b">
        <f t="array" ref="CC813">IF(ISBLANK(Spreadsheet!AZ1023),TRUE,ISNUMBER(MATCH(TRUE,EXACT(Spreadsheet!AZ1023,LifeBenefitClasses),0)))</f>
        <v>1</v>
      </c>
      <c r="CD813" s="5" t="b">
        <f t="array" ref="CD813">IF(ISBLANK(Spreadsheet!BA1023),TRUE,ISNUMBER(MATCH(TRUE,EXACT(Spreadsheet!BA1023,LifeBenefitClasses),0)))</f>
        <v>1</v>
      </c>
      <c r="CE813" s="5" t="b">
        <f>IF(OR(ISBLANK(Spreadsheet!BA1023), Spreadsheet!BA1023="Waive"),IF(ISBLANK(Spreadsheet!BB1023),TRUE,FALSE),IF(OR(AND(NOT(ISBLANK(Spreadsheet!BA1023)),ISBLANK(Spreadsheet!BB1023)),NOT(ISNUMBER(VALUE(Spreadsheet!BB1023))),ISBLANK(Spreadsheet!BC1023),NOT(ISNUMBER(VALUE(Spreadsheet!BC1023)))),FALSE,IF(AND(Spreadsheet!BB1023&gt;=50000,Spreadsheet!BB1023&lt;=250000,MOD(Spreadsheet!BB1023,10000)=0,Spreadsheet!BB1023&lt;=(10*Spreadsheet!BC1023)),TRUE,FALSE)))</f>
        <v>1</v>
      </c>
      <c r="CF813" s="5" t="b">
        <f>IF(NOT(ISBLANK(Spreadsheet!BC813)),AND(ISNUMBER(VALUE(Spreadsheet!BC813)),Spreadsheet!BC813&gt;0),AND(OR(ISBLANK(Spreadsheet!AO813),Spreadsheet!AO813="Waive",AND(NOT(OR(ISBLANK(Spreadsheet!AO813),Spreadsheet!AO813="Waive")),Spreadsheet!AP813&gt;=6)),OR(ISBLANK(Spreadsheet!AR813),AND(NOT(OR(ISBLANK(Spreadsheet!AR813),Spreadsheet!AR813="Waive")),Spreadsheet!AS813&gt;=6)),OR(ISBLANK(Spreadsheet!AW813)),OR(ISBLANK(Spreadsheet!AX813)),OR(ISBLANK(Spreadsheet!AY813)),OR(ISBLANK(Spreadsheet!AZ813)),OR(ISBLANK(Spreadsheet!BA813),Spreadsheet!BA813="Waive")))</f>
        <v>1</v>
      </c>
      <c r="CG813" s="5" t="b">
        <f t="shared" ca="1" si="61"/>
        <v>1</v>
      </c>
    </row>
    <row r="814" spans="8:85" x14ac:dyDescent="0.3">
      <c r="H814" s="5">
        <f t="shared" ca="1" si="58"/>
        <v>2</v>
      </c>
      <c r="I814" s="5" t="str">
        <f t="shared" ca="1" si="59"/>
        <v/>
      </c>
      <c r="J814" s="5" t="str">
        <f>IF(AND(NOT(ISBLANK(Spreadsheet!C1024)),ISBLANK(Spreadsheet!D1024)),Spreadsheet!F1024&amp;" "&amp;Spreadsheet!H1024,"")</f>
        <v/>
      </c>
      <c r="K814" s="5">
        <f>IF(AND(NOT(ISBLANK(Spreadsheet!C1024)),ISBLANK(Spreadsheet!D1024)),COUNTIFS(Spreadsheet!E$786:E1025,"=Child",Spreadsheet!C$786:C1025, "="&amp;Spreadsheet!C1024) + COUNTIFS(Spreadsheet!E$786:E1025,"=Step-child",Spreadsheet!C$786:C1025, "="&amp;Spreadsheet!C1024),0)</f>
        <v>0</v>
      </c>
      <c r="L814" s="5">
        <f>IF(NOT(ISBLANK(J814)),COUNTIFS(Spreadsheet!E$786:E1025,"=Wife",Spreadsheet!C$786:C1025, "="&amp;Spreadsheet!C1024) + COUNTIFS(Spreadsheet!E$786:E1025,"=Husband",Spreadsheet!C$786:C1025, "="&amp;Spreadsheet!C1024),0)</f>
        <v>0</v>
      </c>
      <c r="M814" s="5">
        <f>IF(NOT(ISBLANK(Spreadsheet!AJ1024)),VLOOKUP(Spreadsheet!AJ1024,'Drop Downs'!$P$2:$R$16,3,FALSE),0)</f>
        <v>0</v>
      </c>
      <c r="N814" s="5">
        <f>IF(NOT(ISBLANK(Spreadsheet!AJ1024)), VLOOKUP(Spreadsheet!AJ1024,'Drop Downs'!$P$2:$R$16,2,FALSE),0)</f>
        <v>0</v>
      </c>
      <c r="O814" s="5">
        <f>IF(NOT(ISBLANK(Spreadsheet!AL1024)),VLOOKUP(Spreadsheet!AL1024,'Drop Downs'!$P$2:$R$16,3,FALSE), 0)</f>
        <v>0</v>
      </c>
      <c r="P814" s="5">
        <f>IF(NOT(ISBLANK(Spreadsheet!AL1024)),VLOOKUP(Spreadsheet!AL1024,'Drop Downs'!$P$2:$R$16,2,FALSE),0)</f>
        <v>0</v>
      </c>
      <c r="Q814" s="5">
        <f>IF(NOT(ISBLANK(Spreadsheet!AN1024)),VLOOKUP(Spreadsheet!AN1024,'Drop Downs'!$P$2:$R$16,3,FALSE),0)</f>
        <v>0</v>
      </c>
      <c r="R814" s="5">
        <f>IF(NOT(ISBLANK(Spreadsheet!AN1024)),VLOOKUP(Spreadsheet!AN1024,'Drop Downs'!$P$2:$R$16,2,FALSE),0)</f>
        <v>0</v>
      </c>
      <c r="S814" s="5" t="str">
        <f>IF(OR(M814&gt;K814,N814&gt;L814,O814&gt;K814, Q814&gt;K814,N814&gt;L814, P814&gt;L814, R814&gt;L814),"Member currently has a coverage election over what he/she needs.  Please add more dependents or adjust the coverage election.","")&amp;(IF(AND(NOT(ISBLANK(Spreadsheet!C1024)),NOT(ISBLANK(Spreadsheet!D1024)),ISBLANK(Spreadsheet!E1024)),"Dependent lacks a relationship to member.Please select one from the drop-down.",""))</f>
        <v/>
      </c>
      <c r="T814" s="5" t="b">
        <f t="shared" si="60"/>
        <v>1</v>
      </c>
      <c r="U814" s="5" t="b">
        <f>OR(ISBLANK(Spreadsheet!C1024),IF(NOT(ISBLANK(Spreadsheet!D1024)),NOT(ISBLANK(Spreadsheet!E1024)),TRUE))</f>
        <v>1</v>
      </c>
      <c r="V814" s="5" t="b">
        <f>OR(ISBLANK(Spreadsheet!C1024), NOT(ISBLANK(Spreadsheet!I1024)))</f>
        <v>1</v>
      </c>
      <c r="W814" s="5" t="b">
        <f>OR(ISBLANK(Spreadsheet!D1024),NOT(ISBLANK(Spreadsheet!C1024)))</f>
        <v>1</v>
      </c>
      <c r="X814" s="155" t="str">
        <f>REPT("0",MIN(FIND({1,2,3,4,5,6,7,8,9},Spreadsheet!C1024&amp;"123456789"))-1)&amp;IF(ISBLANK(Spreadsheet!C1024),"",SUMPRODUCT(MID(0&amp;Spreadsheet!C1024,LARGE(INDEX(ISNUMBER(--MID(Spreadsheet!C1024,ROW($1:$225),1))*
 ROW($1:$225),0),ROW($1:$225))+1,1)*10^ROW($1:$225)/10))</f>
        <v/>
      </c>
      <c r="Y814" s="5" t="b">
        <f>IF(NOT(ISBLANK(Spreadsheet!C1024)),IF(AND(ISNUMBER(VALUE(Spreadsheet!C1024)), LEN(Spreadsheet!C1024)=9),TRUE,FALSE),TRUE)</f>
        <v>1</v>
      </c>
      <c r="Z814" s="155" t="str">
        <f>REPT("0",MIN(FIND({1,2,3,4,5,6,7,8,9},Spreadsheet!D1024&amp;"123456789"))-1)&amp;IF(ISBLANK(Spreadsheet!D1024),"",SUMPRODUCT(MID(0&amp;Spreadsheet!D1024,LARGE(INDEX(ISNUMBER(--MID(Spreadsheet!D1024,ROW($1:$225),1))*
 ROW($1:$225),0),ROW($1:$225))+1,1)*10^ROW($1:$225)/10))</f>
        <v/>
      </c>
      <c r="AA814" s="5" t="b">
        <f>IF(AND(NOT(ISBLANK(Spreadsheet!D1024)),NOT(ISBLANK(Spreadsheet!C1024))),IF(AND(ISNUMBER(VALUE(Spreadsheet!D1024)), LEN(Spreadsheet!D1024)=9),TRUE,FALSE),IF(AND(NOT(ISBLANK(Spreadsheet!D1024)),ISBLANK(Spreadsheet!C1024)),FALSE,TRUE))</f>
        <v>1</v>
      </c>
      <c r="AB814" s="5" t="b">
        <f>OR(ISBLANK(Spreadsheet!Y814),IF(NOT(ISBLANK(Spreadsheet!Y814)),LEN(Spreadsheet!Y814)=10,ISNUMBER(VALUE(Spreadsheet!Y814))))</f>
        <v>1</v>
      </c>
      <c r="AC814" s="5" t="b">
        <f>OR(ISBLANK(Spreadsheet!AI1024), AND(NOT(ISBLANK(Spreadsheet!AJ1024)), NOT(ISNUMBER(SEARCH("Waive",Spreadsheet!AJ1024)))))</f>
        <v>1</v>
      </c>
      <c r="AD814" s="5" t="b">
        <f>OR(ISBLANK(Spreadsheet!AK1024), AND(NOT(ISBLANK(Spreadsheet!AL1024)), NOT(ISNUMBER(SEARCH("Waive",Spreadsheet!AL1024)))))</f>
        <v>1</v>
      </c>
      <c r="AE814" s="5" t="b">
        <f>OR(ISBLANK(Spreadsheet!AM1024), AND(NOT(ISBLANK(Spreadsheet!AN1024)), NOT(ISNUMBER(SEARCH("Waive", Spreadsheet!AN1024)))))</f>
        <v>1</v>
      </c>
      <c r="AF814" s="5" t="b">
        <f>OR(ISBLANK(Spreadsheet!C1024), NOT(ISBLANK(Spreadsheet!D1024)),NOT(ISBLANK(Spreadsheet!L1024)))</f>
        <v>1</v>
      </c>
      <c r="AG814" s="5" t="b">
        <f>IF(AND(NOT(ISBLANK(Spreadsheet!C1024)), NOT(ISBLANK(Spreadsheet!D1024)),Spreadsheet!C1024&lt;&gt;Spreadsheet!D1024),IF(ISERROR(VLOOKUP(Spreadsheet!C1024, Spreadsheet!$C$6:'Spreadsheet'!$C1023,1,FALSE)), FALSE, TRUE),TRUE)</f>
        <v>1</v>
      </c>
      <c r="AH814" s="5" t="b">
        <f>Spreadsheet!$B$2=Spreadsheet!AD814</f>
        <v>1</v>
      </c>
      <c r="AI814" s="5" t="b">
        <f>IF(ISBLANK(Spreadsheet!G1024),TRUE,IF(OR(LEN(Spreadsheet!G1024)&gt;1,ISNUMBER(VALUE(Spreadsheet!G1024))),FALSE,TRUE))</f>
        <v>1</v>
      </c>
      <c r="AJ814" s="5" t="b">
        <f>OR(ISBLANK(Spreadsheet!C1024), NOT(ISBLANK(Spreadsheet!B1024)), NOT(ISBLANK(Spreadsheet!D1024)))</f>
        <v>1</v>
      </c>
      <c r="AK814" s="5" t="b">
        <f t="array" ref="AK814">IF(OR(AND(ISBLANK(Spreadsheet!E1024),ISBLANK(Spreadsheet!D1024),NOT(ISBLANK(Spreadsheet!C1024))),AND(ISBLANK(Spreadsheet!E1024),ISBLANK(Spreadsheet!D1024),ISBLANK(Spreadsheet!C1024))),TRUE,ISNUMBER(MATCH(TRUE,EXACT(Spreadsheet!E1024,Relationships),0)))</f>
        <v>1</v>
      </c>
      <c r="AL814" s="5" t="b">
        <f>IF(NOT(ISBLANK(Spreadsheet!C1024)),IF(OR(ISBLANK(Spreadsheet!F1024),LEN(Spreadsheet!F1024)&gt;40),FALSE,TRUE),TRUE)</f>
        <v>1</v>
      </c>
      <c r="AM814" s="5" t="b">
        <f>IF(NOT(ISBLANK(Spreadsheet!C1024)),IF(OR(ISBLANK(Spreadsheet!H1024),LEN(Spreadsheet!H1024)&gt;40),FALSE,TRUE),TRUE)</f>
        <v>1</v>
      </c>
      <c r="AN814" s="5" t="b">
        <f t="array" ref="AN814">IF(ISBLANK(Spreadsheet!I1024),TRUE,ISNUMBER(MATCH(TRUE,EXACT(Spreadsheet!I1024,GenderValues),0)))</f>
        <v>1</v>
      </c>
      <c r="AO814" s="5" t="b">
        <f ca="1">IF(ISERROR(DATEVALUE(TEXT(Spreadsheet!J1024,"mm/dd/yyyy")) &gt; TODAY()),IF(AND(ISBLANK(Spreadsheet!J1024),ISBLANK(Spreadsheet!C1024)),TRUE,FALSE),IF(DATEVALUE(TEXT(Spreadsheet!J1024,"mm/dd/yyyy")) &gt; TODAY(),FALSE,TRUE))</f>
        <v>1</v>
      </c>
      <c r="AP814" s="5" t="b">
        <f>OR(ISBLANK(Spreadsheet!K1024),LEN(Spreadsheet!K1024)&lt;=100)</f>
        <v>1</v>
      </c>
      <c r="AQ814" s="5" t="b">
        <f t="array" ref="AQ814">IF(OR(AND(ISBLANK(Spreadsheet!L1024),ISBLANK(Spreadsheet!C1024)),AND(NOT(ISBLANK(Spreadsheet!C1024)),NOT(ISBLANK(Spreadsheet!D1024)))),TRUE,ISNUMBER(MATCH(TRUE,EXACT(Spreadsheet!L1024,MaritalStatus),0)))</f>
        <v>1</v>
      </c>
      <c r="AR814" s="5" t="b">
        <f ca="1">IF(ISERROR(DATEVALUE(TEXT(Spreadsheet!M1024,"mm/dd/yyyy")) &gt; TODAY()),IF(ISBLANK(Spreadsheet!M1024),TRUE,FALSE),IF(DATEVALUE(TEXT(Spreadsheet!M1024,"mm/dd/yyyy")) &gt; TODAY(),FALSE,TRUE))</f>
        <v>1</v>
      </c>
      <c r="AS814" s="5" t="b">
        <f>OR(ISBLANK(Spreadsheet!N1024),LEN(Spreadsheet!N1024)&lt;=100)</f>
        <v>1</v>
      </c>
      <c r="AT814" s="5" t="b">
        <f>OR(ISBLANK(Spreadsheet!O1024),UPPER(Spreadsheet!O1024)="YES")</f>
        <v>1</v>
      </c>
      <c r="AU814" s="5" t="b">
        <f>OR(ISBLANK(Spreadsheet!P1024),UPPER(Spreadsheet!P1024)="YES")</f>
        <v>1</v>
      </c>
      <c r="AV814" s="5" t="b">
        <f t="array" ref="AV814">IF(ISBLANK(Spreadsheet!Q1024),TRUE,ISNUMBER(MATCH(TRUE,EXACT(Spreadsheet!Q1024,OnGroupsPriorIns),0)))</f>
        <v>1</v>
      </c>
      <c r="AW814" s="5" t="b">
        <f>OR(ISBLANK(Spreadsheet!R1024),UPPER(Spreadsheet!R1024)="YES")</f>
        <v>1</v>
      </c>
      <c r="AX814" s="5" t="b">
        <f>OR(ISBLANK(Spreadsheet!S1024),UPPER(Spreadsheet!S1024)="YES")</f>
        <v>1</v>
      </c>
      <c r="AY814" s="5" t="b">
        <f>OR(AND(ISBLANK(Spreadsheet!C1024),LEN(Spreadsheet!T1024)=0),AND(NOT(ISBLANK(Spreadsheet!C1024)),LEN(Spreadsheet!T1024)&gt;0,LEN(Spreadsheet!T1024)&lt;=50))</f>
        <v>1</v>
      </c>
      <c r="AZ814" s="5" t="b">
        <f>OR(LEN(Spreadsheet!U1024)=0,AND(LEN(Spreadsheet!U1024)&gt;0,LEN(Spreadsheet!U1024)&lt;=50))</f>
        <v>1</v>
      </c>
      <c r="BA814" s="5" t="b">
        <f>OR(AND(ISBLANK(Spreadsheet!C1024),LEN(Spreadsheet!V1024)=0),AND(NOT(ISBLANK(Spreadsheet!C1024)),LEN(Spreadsheet!V1024)&gt;0,LEN(Spreadsheet!V1024)&lt;=50))</f>
        <v>1</v>
      </c>
      <c r="BB814" s="5" t="b">
        <f t="array" ref="BB814">IF(AND(ISBLANK(Spreadsheet!C1024),LEN(Spreadsheet!W1024)=0),TRUE,ISNUMBER(MATCH(TRUE,EXACT(Spreadsheet!W1024,States),0)))</f>
        <v>1</v>
      </c>
      <c r="BC814" s="5" t="b">
        <f>OR(AND(ISBLANK(Spreadsheet!C1024),LEN(Spreadsheet!X1024)=0),AND(NOT(ISBLANK(Spreadsheet!C1024)),LEN(Spreadsheet!X1024)&gt;0,LEN(Spreadsheet!X1024)=5,ISNUMBER(VALUE(Spreadsheet!X1024))))</f>
        <v>1</v>
      </c>
      <c r="BD814" s="5" t="b">
        <f>OR(ISBLANK(Spreadsheet!Z1024),LEN(Spreadsheet!Z1024)&lt;=50)</f>
        <v>1</v>
      </c>
      <c r="BE814" s="5" t="b">
        <f>ISBLANK(Spreadsheet!AA1024)</f>
        <v>1</v>
      </c>
      <c r="BF814" s="5" t="b">
        <f>ISBLANK(Spreadsheet!AB1024)</f>
        <v>1</v>
      </c>
      <c r="BG814" s="5" t="b">
        <f>IF(ISERROR(DATEVALUE(TEXT(Spreadsheet!AC1024,"mm/dd/yyyy")) &gt; DATEVALUE(TEXT(Spreadsheet!J1024,"mm/dd/yyyy"))),IF(OR(AND(ISBLANK(Spreadsheet!AC1024),ISBLANK(Spreadsheet!C1024)),AND(NOT(ISBLANK(Spreadsheet!C1024)),ISBLANK(Spreadsheet!AC1024),NOT(ISBLANK(Spreadsheet!D1024)))),TRUE,FALSE),IF(DATEVALUE(TEXT(Spreadsheet!AC1024,"mm/dd/yyyy")) &gt; DATEVALUE(TEXT(Spreadsheet!J1024,"mm/dd/yyyy")),TRUE,FALSE))</f>
        <v>1</v>
      </c>
      <c r="BH814" s="5" t="b">
        <f>OR(AND(ISBLANK(Spreadsheet!C1024),ISBLANK(Spreadsheet!AE1024)),AND(NOT(ISBLANK(Spreadsheet!C1024)),NOT(ISBLANK(Spreadsheet!D1024)),ISBLANK(Spreadsheet!AE1024)),AND(NOT(ISBLANK(Spreadsheet!C1024)),ISBLANK(Spreadsheet!D1024),NOT(ISBLANK(Spreadsheet!AE1024)),LEN(Spreadsheet!AE1024)&lt;=100))</f>
        <v>1</v>
      </c>
      <c r="BI814" s="5" t="b">
        <f t="array" ref="BI814">IF(ISBLANK(Spreadsheet!AF1024),TRUE,ISNUMBER(MATCH(TRUE,EXACT(Spreadsheet!AF1024,CobraShortReasons),0)))</f>
        <v>1</v>
      </c>
      <c r="BJ814" s="5" t="b">
        <f ca="1">IF(ISERROR(DATEVALUE(TEXT(Spreadsheet!AG1024,"mm/dd/yyyy")) &gt; TODAY()),IF(ISBLANK(Spreadsheet!AG1024),TRUE,FALSE),IF(DATEVALUE(TEXT(Spreadsheet!AG1024,"mm/dd/yyyy")) &gt; TODAY(),FALSE,TRUE))</f>
        <v>1</v>
      </c>
      <c r="BK814" s="5" t="b">
        <f>OR(ISBLANK(Spreadsheet!AH1024),LEN(Spreadsheet!AH1024)&lt;=25)</f>
        <v>1</v>
      </c>
      <c r="BL814" s="5" t="b">
        <f t="array" aca="1" ref="BL814" ca="1">IF(ISBLANK(Spreadsheet!AI1024),TRUE,ISNUMBER(MATCH(TRUE,EXACT(Spreadsheet!AI1024,INDIRECT(Spreadsheet!$D$2)),0)))</f>
        <v>1</v>
      </c>
      <c r="BM814" s="5" t="b">
        <f t="array" aca="1" ref="BM814" ca="1">IF(ISBLANK(Spreadsheet!AJ1024),TRUE,ISNUMBER(MATCH(TRUE,EXACT(Spreadsheet!AJ1024,INDIRECT(Spreadsheet!BJ814)),0)))</f>
        <v>1</v>
      </c>
      <c r="BN814" s="5" t="b">
        <f t="array" ref="BN814">IF(ISBLANK(Spreadsheet!AK1024),TRUE,ISNUMBER(MATCH(TRUE,EXACT(Spreadsheet!AK1024,DentalPlans),0)))</f>
        <v>1</v>
      </c>
      <c r="BO814" s="5" t="b">
        <f t="array" aca="1" ref="BO814" ca="1">IF(ISBLANK(Spreadsheet!AL1024),TRUE,ISNUMBER(MATCH(TRUE,EXACT(Spreadsheet!AL1024,INDIRECT(Spreadsheet!BK814)),0)))</f>
        <v>1</v>
      </c>
      <c r="BP814" s="5" t="b">
        <f t="array" ref="BP814">IF(ISBLANK(Spreadsheet!AM1024),TRUE,ISNUMBER(MATCH(TRUE,EXACT(Spreadsheet!AM1024,VisionPlans),0)))</f>
        <v>1</v>
      </c>
      <c r="BQ814" s="5" t="b">
        <f t="array" aca="1" ref="BQ814" ca="1">IF(ISBLANK(Spreadsheet!AN1024),TRUE,ISNUMBER(MATCH(TRUE,EXACT(Spreadsheet!AN1024,INDIRECT(Spreadsheet!BL814)),0)))</f>
        <v>1</v>
      </c>
      <c r="BR814" s="5" t="b">
        <f t="array" ref="BR814">IF(ISBLANK(Spreadsheet!AO1024),TRUE,ISNUMBER(MATCH(TRUE,EXACT(Spreadsheet!AO1024,LifeBenefitClasses),0)))</f>
        <v>1</v>
      </c>
      <c r="BS814" s="5" t="b">
        <f>IF(OR(ISBLANK(Spreadsheet!AO1024), Spreadsheet!AO1024="Waive"),IF(ISBLANK(Spreadsheet!AP1024),TRUE,FALSE),IF(OR(AND(NOT(ISBLANK(Spreadsheet!AO1024)),ISBLANK(Spreadsheet!AP1024)),NOT(ISNUMBER(VALUE(Spreadsheet!AP1024)))),FALSE,IF(OR(AND(Spreadsheet!AP1024&lt;6,MOD(Spreadsheet!AP1024*10,5)=0), MOD(Spreadsheet!AP1024,5000)=0),TRUE,FALSE)))</f>
        <v>1</v>
      </c>
      <c r="BT814" s="5" t="b">
        <f t="array" ref="BT814">IF(ISBLANK(Spreadsheet!AQ1024),TRUE,ISNUMBER(MATCH(TRUE,EXACT(Spreadsheet!AQ1024,EnrollWaive),0)))</f>
        <v>1</v>
      </c>
      <c r="BU814" s="5" t="b">
        <f t="array" ref="BU814">IF(ISBLANK(Spreadsheet!AR1024),TRUE,ISNUMBER(MATCH(TRUE,EXACT(Spreadsheet!AR1024,LifeBenefitClasses),0)))</f>
        <v>1</v>
      </c>
      <c r="BV814" s="5" t="b">
        <f>IF(OR(ISBLANK(Spreadsheet!AR1024), Spreadsheet!AR1024="Waive"),IF(ISBLANK(Spreadsheet!AS1024),TRUE,FALSE),IF(OR(AND(NOT(ISBLANK(Spreadsheet!AR1024)),ISBLANK(Spreadsheet!AS1024)),NOT(ISNUMBER(VALUE(Spreadsheet!AS1024)))),FALSE,IF(OR(AND(Spreadsheet!AS1024&lt;6,MOD(Spreadsheet!AS1024*10,5)=0), MOD(Spreadsheet!AS1024,10000)=0),TRUE,FALSE)))</f>
        <v>1</v>
      </c>
      <c r="BW814" s="5" t="b">
        <f t="array" ref="BW814">IF(ISBLANK(Spreadsheet!AT1024),TRUE,ISNUMBER(MATCH(TRUE,EXACT(Spreadsheet!AT1024,LifeBenefitClasses),0)))</f>
        <v>1</v>
      </c>
      <c r="BX814" s="5" t="b">
        <f>IF(OR(ISBLANK(Spreadsheet!AT1024), Spreadsheet!AT1024="Waive"),IF(ISBLANK(Spreadsheet!AU1024),TRUE,FALSE),IF(OR(AND(NOT(ISBLANK(Spreadsheet!AT1024)),ISBLANK(Spreadsheet!AU1024)),NOT(ISNUMBER(VALUE(Spreadsheet!AU1024)))),FALSE,IF(AND(NOT(OR(ISBLANK(Spreadsheet!AT1024),Spreadsheet!AT1024="Waive")),NOT(OR(ISBLANK(Spreadsheet!AR1024),Spreadsheet!AR1024="Waive")),MOD(Spreadsheet!AU1024,5000)=0, Spreadsheet!AU1024&lt;=(Spreadsheet!AS1024*0.5)),TRUE,FALSE)))</f>
        <v>1</v>
      </c>
      <c r="BY814" s="5" t="b">
        <f t="array" ref="BY814">IF(ISBLANK(Spreadsheet!AV1024),TRUE,ISNUMBER(MATCH(TRUE,EXACT(Spreadsheet!AV1024,EnrollWaive),0)))</f>
        <v>1</v>
      </c>
      <c r="BZ814" s="5" t="b">
        <f t="array" ref="BZ814">IF(ISBLANK(Spreadsheet!AW1024),TRUE,ISNUMBER(MATCH(TRUE,EXACT(Spreadsheet!AW1024,LifeBenefitClasses),0)))</f>
        <v>1</v>
      </c>
      <c r="CA814" s="5" t="b">
        <f t="array" ref="CA814">IF(ISBLANK(Spreadsheet!AX1024),TRUE,ISNUMBER(MATCH(TRUE,EXACT(Spreadsheet!AX1024,LifeBenefitClasses),0)))</f>
        <v>1</v>
      </c>
      <c r="CB814" s="5" t="b">
        <f t="array" ref="CB814">IF(ISBLANK(Spreadsheet!AY1024),TRUE,ISNUMBER(MATCH(TRUE,EXACT(Spreadsheet!AY1024,LifeBenefitClasses),0)))</f>
        <v>1</v>
      </c>
      <c r="CC814" s="5" t="b">
        <f t="array" ref="CC814">IF(ISBLANK(Spreadsheet!AZ1024),TRUE,ISNUMBER(MATCH(TRUE,EXACT(Spreadsheet!AZ1024,LifeBenefitClasses),0)))</f>
        <v>1</v>
      </c>
      <c r="CD814" s="5" t="b">
        <f t="array" ref="CD814">IF(ISBLANK(Spreadsheet!BA1024),TRUE,ISNUMBER(MATCH(TRUE,EXACT(Spreadsheet!BA1024,LifeBenefitClasses),0)))</f>
        <v>1</v>
      </c>
      <c r="CE814" s="5" t="b">
        <f>IF(OR(ISBLANK(Spreadsheet!BA1024), Spreadsheet!BA1024="Waive"),IF(ISBLANK(Spreadsheet!BB1024),TRUE,FALSE),IF(OR(AND(NOT(ISBLANK(Spreadsheet!BA1024)),ISBLANK(Spreadsheet!BB1024)),NOT(ISNUMBER(VALUE(Spreadsheet!BB1024))),ISBLANK(Spreadsheet!BC1024),NOT(ISNUMBER(VALUE(Spreadsheet!BC1024)))),FALSE,IF(AND(Spreadsheet!BB1024&gt;=50000,Spreadsheet!BB1024&lt;=250000,MOD(Spreadsheet!BB1024,10000)=0,Spreadsheet!BB1024&lt;=(10*Spreadsheet!BC1024)),TRUE,FALSE)))</f>
        <v>1</v>
      </c>
      <c r="CF814" s="5" t="b">
        <f>IF(NOT(ISBLANK(Spreadsheet!BC814)),AND(ISNUMBER(VALUE(Spreadsheet!BC814)),Spreadsheet!BC814&gt;0),AND(OR(ISBLANK(Spreadsheet!AO814),Spreadsheet!AO814="Waive",AND(NOT(OR(ISBLANK(Spreadsheet!AO814),Spreadsheet!AO814="Waive")),Spreadsheet!AP814&gt;=6)),OR(ISBLANK(Spreadsheet!AR814),AND(NOT(OR(ISBLANK(Spreadsheet!AR814),Spreadsheet!AR814="Waive")),Spreadsheet!AS814&gt;=6)),OR(ISBLANK(Spreadsheet!AW814)),OR(ISBLANK(Spreadsheet!AX814)),OR(ISBLANK(Spreadsheet!AY814)),OR(ISBLANK(Spreadsheet!AZ814)),OR(ISBLANK(Spreadsheet!BA814),Spreadsheet!BA814="Waive")))</f>
        <v>1</v>
      </c>
      <c r="CG814" s="5" t="b">
        <f t="shared" ca="1" si="61"/>
        <v>1</v>
      </c>
    </row>
    <row r="815" spans="8:85" x14ac:dyDescent="0.3">
      <c r="H815" s="5">
        <f t="shared" ca="1" si="58"/>
        <v>2</v>
      </c>
      <c r="I815" s="5" t="str">
        <f t="shared" ca="1" si="59"/>
        <v/>
      </c>
      <c r="J815" s="5" t="str">
        <f>IF(AND(NOT(ISBLANK(Spreadsheet!C1025)),ISBLANK(Spreadsheet!D1025)),Spreadsheet!F1025&amp;" "&amp;Spreadsheet!H1025,"")</f>
        <v/>
      </c>
      <c r="K815" s="5">
        <f>IF(AND(NOT(ISBLANK(Spreadsheet!C1025)),ISBLANK(Spreadsheet!D1025)),COUNTIFS(Spreadsheet!E$786:E1026,"=Child",Spreadsheet!C$786:C1026, "="&amp;Spreadsheet!C1025) + COUNTIFS(Spreadsheet!E$786:E1026,"=Step-child",Spreadsheet!C$786:C1026, "="&amp;Spreadsheet!C1025),0)</f>
        <v>0</v>
      </c>
      <c r="L815" s="5">
        <f>IF(NOT(ISBLANK(J815)),COUNTIFS(Spreadsheet!E$786:E1026,"=Wife",Spreadsheet!C$786:C1026, "="&amp;Spreadsheet!C1025) + COUNTIFS(Spreadsheet!E$786:E1026,"=Husband",Spreadsheet!C$786:C1026, "="&amp;Spreadsheet!C1025),0)</f>
        <v>0</v>
      </c>
      <c r="M815" s="5">
        <f>IF(NOT(ISBLANK(Spreadsheet!AJ1025)),VLOOKUP(Spreadsheet!AJ1025,'Drop Downs'!$P$2:$R$16,3,FALSE),0)</f>
        <v>0</v>
      </c>
      <c r="N815" s="5">
        <f>IF(NOT(ISBLANK(Spreadsheet!AJ1025)), VLOOKUP(Spreadsheet!AJ1025,'Drop Downs'!$P$2:$R$16,2,FALSE),0)</f>
        <v>0</v>
      </c>
      <c r="O815" s="5">
        <f>IF(NOT(ISBLANK(Spreadsheet!AL1025)),VLOOKUP(Spreadsheet!AL1025,'Drop Downs'!$P$2:$R$16,3,FALSE), 0)</f>
        <v>0</v>
      </c>
      <c r="P815" s="5">
        <f>IF(NOT(ISBLANK(Spreadsheet!AL1025)),VLOOKUP(Spreadsheet!AL1025,'Drop Downs'!$P$2:$R$16,2,FALSE),0)</f>
        <v>0</v>
      </c>
      <c r="Q815" s="5">
        <f>IF(NOT(ISBLANK(Spreadsheet!AN1025)),VLOOKUP(Spreadsheet!AN1025,'Drop Downs'!$P$2:$R$16,3,FALSE),0)</f>
        <v>0</v>
      </c>
      <c r="R815" s="5">
        <f>IF(NOT(ISBLANK(Spreadsheet!AN1025)),VLOOKUP(Spreadsheet!AN1025,'Drop Downs'!$P$2:$R$16,2,FALSE),0)</f>
        <v>0</v>
      </c>
      <c r="S815" s="5" t="str">
        <f>IF(OR(M815&gt;K815,N815&gt;L815,O815&gt;K815, Q815&gt;K815,N815&gt;L815, P815&gt;L815, R815&gt;L815),"Member currently has a coverage election over what he/she needs.  Please add more dependents or adjust the coverage election.","")&amp;(IF(AND(NOT(ISBLANK(Spreadsheet!C1025)),NOT(ISBLANK(Spreadsheet!D1025)),ISBLANK(Spreadsheet!E1025)),"Dependent lacks a relationship to member.Please select one from the drop-down.",""))</f>
        <v/>
      </c>
      <c r="T815" s="5" t="b">
        <f t="shared" si="60"/>
        <v>1</v>
      </c>
      <c r="U815" s="5" t="b">
        <f>OR(ISBLANK(Spreadsheet!C1025),IF(NOT(ISBLANK(Spreadsheet!D1025)),NOT(ISBLANK(Spreadsheet!E1025)),TRUE))</f>
        <v>1</v>
      </c>
      <c r="V815" s="5" t="b">
        <f>OR(ISBLANK(Spreadsheet!C1025), NOT(ISBLANK(Spreadsheet!I1025)))</f>
        <v>1</v>
      </c>
      <c r="W815" s="5" t="b">
        <f>OR(ISBLANK(Spreadsheet!D1025),NOT(ISBLANK(Spreadsheet!C1025)))</f>
        <v>1</v>
      </c>
      <c r="X815" s="155" t="str">
        <f>REPT("0",MIN(FIND({1,2,3,4,5,6,7,8,9},Spreadsheet!C1025&amp;"123456789"))-1)&amp;IF(ISBLANK(Spreadsheet!C1025),"",SUMPRODUCT(MID(0&amp;Spreadsheet!C1025,LARGE(INDEX(ISNUMBER(--MID(Spreadsheet!C1025,ROW($1:$225),1))*
 ROW($1:$225),0),ROW($1:$225))+1,1)*10^ROW($1:$225)/10))</f>
        <v/>
      </c>
      <c r="Y815" s="5" t="b">
        <f>IF(NOT(ISBLANK(Spreadsheet!C1025)),IF(AND(ISNUMBER(VALUE(Spreadsheet!C1025)), LEN(Spreadsheet!C1025)=9),TRUE,FALSE),TRUE)</f>
        <v>1</v>
      </c>
      <c r="Z815" s="155" t="str">
        <f>REPT("0",MIN(FIND({1,2,3,4,5,6,7,8,9},Spreadsheet!D1025&amp;"123456789"))-1)&amp;IF(ISBLANK(Spreadsheet!D1025),"",SUMPRODUCT(MID(0&amp;Spreadsheet!D1025,LARGE(INDEX(ISNUMBER(--MID(Spreadsheet!D1025,ROW($1:$225),1))*
 ROW($1:$225),0),ROW($1:$225))+1,1)*10^ROW($1:$225)/10))</f>
        <v/>
      </c>
      <c r="AA815" s="5" t="b">
        <f>IF(AND(NOT(ISBLANK(Spreadsheet!D1025)),NOT(ISBLANK(Spreadsheet!C1025))),IF(AND(ISNUMBER(VALUE(Spreadsheet!D1025)), LEN(Spreadsheet!D1025)=9),TRUE,FALSE),IF(AND(NOT(ISBLANK(Spreadsheet!D1025)),ISBLANK(Spreadsheet!C1025)),FALSE,TRUE))</f>
        <v>1</v>
      </c>
      <c r="AB815" s="5" t="b">
        <f>OR(ISBLANK(Spreadsheet!Y815),IF(NOT(ISBLANK(Spreadsheet!Y815)),LEN(Spreadsheet!Y815)=10,ISNUMBER(VALUE(Spreadsheet!Y815))))</f>
        <v>1</v>
      </c>
      <c r="AC815" s="5" t="b">
        <f>OR(ISBLANK(Spreadsheet!AI1025), AND(NOT(ISBLANK(Spreadsheet!AJ1025)), NOT(ISNUMBER(SEARCH("Waive",Spreadsheet!AJ1025)))))</f>
        <v>1</v>
      </c>
      <c r="AD815" s="5" t="b">
        <f>OR(ISBLANK(Spreadsheet!AK1025), AND(NOT(ISBLANK(Spreadsheet!AL1025)), NOT(ISNUMBER(SEARCH("Waive",Spreadsheet!AL1025)))))</f>
        <v>1</v>
      </c>
      <c r="AE815" s="5" t="b">
        <f>OR(ISBLANK(Spreadsheet!AM1025), AND(NOT(ISBLANK(Spreadsheet!AN1025)), NOT(ISNUMBER(SEARCH("Waive", Spreadsheet!AN1025)))))</f>
        <v>1</v>
      </c>
      <c r="AF815" s="5" t="b">
        <f>OR(ISBLANK(Spreadsheet!C1025), NOT(ISBLANK(Spreadsheet!D1025)),NOT(ISBLANK(Spreadsheet!L1025)))</f>
        <v>1</v>
      </c>
      <c r="AG815" s="5" t="b">
        <f>IF(AND(NOT(ISBLANK(Spreadsheet!C1025)), NOT(ISBLANK(Spreadsheet!D1025)),Spreadsheet!C1025&lt;&gt;Spreadsheet!D1025),IF(ISERROR(VLOOKUP(Spreadsheet!C1025, Spreadsheet!$C$6:'Spreadsheet'!$C1024,1,FALSE)), FALSE, TRUE),TRUE)</f>
        <v>1</v>
      </c>
      <c r="AH815" s="5" t="b">
        <f>Spreadsheet!$B$2=Spreadsheet!AD815</f>
        <v>1</v>
      </c>
      <c r="AI815" s="5" t="b">
        <f>IF(ISBLANK(Spreadsheet!G1025),TRUE,IF(OR(LEN(Spreadsheet!G1025)&gt;1,ISNUMBER(VALUE(Spreadsheet!G1025))),FALSE,TRUE))</f>
        <v>1</v>
      </c>
      <c r="AJ815" s="5" t="b">
        <f>OR(ISBLANK(Spreadsheet!C1025), NOT(ISBLANK(Spreadsheet!B1025)), NOT(ISBLANK(Spreadsheet!D1025)))</f>
        <v>1</v>
      </c>
      <c r="AK815" s="5" t="b">
        <f t="array" ref="AK815">IF(OR(AND(ISBLANK(Spreadsheet!E1025),ISBLANK(Spreadsheet!D1025),NOT(ISBLANK(Spreadsheet!C1025))),AND(ISBLANK(Spreadsheet!E1025),ISBLANK(Spreadsheet!D1025),ISBLANK(Spreadsheet!C1025))),TRUE,ISNUMBER(MATCH(TRUE,EXACT(Spreadsheet!E1025,Relationships),0)))</f>
        <v>1</v>
      </c>
      <c r="AL815" s="5" t="b">
        <f>IF(NOT(ISBLANK(Spreadsheet!C1025)),IF(OR(ISBLANK(Spreadsheet!F1025),LEN(Spreadsheet!F1025)&gt;40),FALSE,TRUE),TRUE)</f>
        <v>1</v>
      </c>
      <c r="AM815" s="5" t="b">
        <f>IF(NOT(ISBLANK(Spreadsheet!C1025)),IF(OR(ISBLANK(Spreadsheet!H1025),LEN(Spreadsheet!H1025)&gt;40),FALSE,TRUE),TRUE)</f>
        <v>1</v>
      </c>
      <c r="AN815" s="5" t="b">
        <f t="array" ref="AN815">IF(ISBLANK(Spreadsheet!I1025),TRUE,ISNUMBER(MATCH(TRUE,EXACT(Spreadsheet!I1025,GenderValues),0)))</f>
        <v>1</v>
      </c>
      <c r="AO815" s="5" t="b">
        <f ca="1">IF(ISERROR(DATEVALUE(TEXT(Spreadsheet!J1025,"mm/dd/yyyy")) &gt; TODAY()),IF(AND(ISBLANK(Spreadsheet!J1025),ISBLANK(Spreadsheet!C1025)),TRUE,FALSE),IF(DATEVALUE(TEXT(Spreadsheet!J1025,"mm/dd/yyyy")) &gt; TODAY(),FALSE,TRUE))</f>
        <v>1</v>
      </c>
      <c r="AP815" s="5" t="b">
        <f>OR(ISBLANK(Spreadsheet!K1025),LEN(Spreadsheet!K1025)&lt;=100)</f>
        <v>1</v>
      </c>
      <c r="AQ815" s="5" t="b">
        <f t="array" ref="AQ815">IF(OR(AND(ISBLANK(Spreadsheet!L1025),ISBLANK(Spreadsheet!C1025)),AND(NOT(ISBLANK(Spreadsheet!C1025)),NOT(ISBLANK(Spreadsheet!D1025)))),TRUE,ISNUMBER(MATCH(TRUE,EXACT(Spreadsheet!L1025,MaritalStatus),0)))</f>
        <v>1</v>
      </c>
      <c r="AR815" s="5" t="b">
        <f ca="1">IF(ISERROR(DATEVALUE(TEXT(Spreadsheet!M1025,"mm/dd/yyyy")) &gt; TODAY()),IF(ISBLANK(Spreadsheet!M1025),TRUE,FALSE),IF(DATEVALUE(TEXT(Spreadsheet!M1025,"mm/dd/yyyy")) &gt; TODAY(),FALSE,TRUE))</f>
        <v>1</v>
      </c>
      <c r="AS815" s="5" t="b">
        <f>OR(ISBLANK(Spreadsheet!N1025),LEN(Spreadsheet!N1025)&lt;=100)</f>
        <v>1</v>
      </c>
      <c r="AT815" s="5" t="b">
        <f>OR(ISBLANK(Spreadsheet!O1025),UPPER(Spreadsheet!O1025)="YES")</f>
        <v>1</v>
      </c>
      <c r="AU815" s="5" t="b">
        <f>OR(ISBLANK(Spreadsheet!P1025),UPPER(Spreadsheet!P1025)="YES")</f>
        <v>1</v>
      </c>
      <c r="AV815" s="5" t="b">
        <f t="array" ref="AV815">IF(ISBLANK(Spreadsheet!Q1025),TRUE,ISNUMBER(MATCH(TRUE,EXACT(Spreadsheet!Q1025,OnGroupsPriorIns),0)))</f>
        <v>1</v>
      </c>
      <c r="AW815" s="5" t="b">
        <f>OR(ISBLANK(Spreadsheet!R1025),UPPER(Spreadsheet!R1025)="YES")</f>
        <v>1</v>
      </c>
      <c r="AX815" s="5" t="b">
        <f>OR(ISBLANK(Spreadsheet!S1025),UPPER(Spreadsheet!S1025)="YES")</f>
        <v>1</v>
      </c>
      <c r="AY815" s="5" t="b">
        <f>OR(AND(ISBLANK(Spreadsheet!C1025),LEN(Spreadsheet!T1025)=0),AND(NOT(ISBLANK(Spreadsheet!C1025)),LEN(Spreadsheet!T1025)&gt;0,LEN(Spreadsheet!T1025)&lt;=50))</f>
        <v>1</v>
      </c>
      <c r="AZ815" s="5" t="b">
        <f>OR(LEN(Spreadsheet!U1025)=0,AND(LEN(Spreadsheet!U1025)&gt;0,LEN(Spreadsheet!U1025)&lt;=50))</f>
        <v>1</v>
      </c>
      <c r="BA815" s="5" t="b">
        <f>OR(AND(ISBLANK(Spreadsheet!C1025),LEN(Spreadsheet!V1025)=0),AND(NOT(ISBLANK(Spreadsheet!C1025)),LEN(Spreadsheet!V1025)&gt;0,LEN(Spreadsheet!V1025)&lt;=50))</f>
        <v>1</v>
      </c>
      <c r="BB815" s="5" t="b">
        <f t="array" ref="BB815">IF(AND(ISBLANK(Spreadsheet!C1025),LEN(Spreadsheet!W1025)=0),TRUE,ISNUMBER(MATCH(TRUE,EXACT(Spreadsheet!W1025,States),0)))</f>
        <v>1</v>
      </c>
      <c r="BC815" s="5" t="b">
        <f>OR(AND(ISBLANK(Spreadsheet!C1025),LEN(Spreadsheet!X1025)=0),AND(NOT(ISBLANK(Spreadsheet!C1025)),LEN(Spreadsheet!X1025)&gt;0,LEN(Spreadsheet!X1025)=5,ISNUMBER(VALUE(Spreadsheet!X1025))))</f>
        <v>1</v>
      </c>
      <c r="BD815" s="5" t="b">
        <f>OR(ISBLANK(Spreadsheet!Z1025),LEN(Spreadsheet!Z1025)&lt;=50)</f>
        <v>1</v>
      </c>
      <c r="BE815" s="5" t="b">
        <f>ISBLANK(Spreadsheet!AA1025)</f>
        <v>1</v>
      </c>
      <c r="BF815" s="5" t="b">
        <f>ISBLANK(Spreadsheet!AB1025)</f>
        <v>1</v>
      </c>
      <c r="BG815" s="5" t="b">
        <f>IF(ISERROR(DATEVALUE(TEXT(Spreadsheet!AC1025,"mm/dd/yyyy")) &gt; DATEVALUE(TEXT(Spreadsheet!J1025,"mm/dd/yyyy"))),IF(OR(AND(ISBLANK(Spreadsheet!AC1025),ISBLANK(Spreadsheet!C1025)),AND(NOT(ISBLANK(Spreadsheet!C1025)),ISBLANK(Spreadsheet!AC1025),NOT(ISBLANK(Spreadsheet!D1025)))),TRUE,FALSE),IF(DATEVALUE(TEXT(Spreadsheet!AC1025,"mm/dd/yyyy")) &gt; DATEVALUE(TEXT(Spreadsheet!J1025,"mm/dd/yyyy")),TRUE,FALSE))</f>
        <v>1</v>
      </c>
      <c r="BH815" s="5" t="b">
        <f>OR(AND(ISBLANK(Spreadsheet!C1025),ISBLANK(Spreadsheet!AE1025)),AND(NOT(ISBLANK(Spreadsheet!C1025)),NOT(ISBLANK(Spreadsheet!D1025)),ISBLANK(Spreadsheet!AE1025)),AND(NOT(ISBLANK(Spreadsheet!C1025)),ISBLANK(Spreadsheet!D1025),NOT(ISBLANK(Spreadsheet!AE1025)),LEN(Spreadsheet!AE1025)&lt;=100))</f>
        <v>1</v>
      </c>
      <c r="BI815" s="5" t="b">
        <f t="array" ref="BI815">IF(ISBLANK(Spreadsheet!AF1025),TRUE,ISNUMBER(MATCH(TRUE,EXACT(Spreadsheet!AF1025,CobraShortReasons),0)))</f>
        <v>1</v>
      </c>
      <c r="BJ815" s="5" t="b">
        <f ca="1">IF(ISERROR(DATEVALUE(TEXT(Spreadsheet!AG1025,"mm/dd/yyyy")) &gt; TODAY()),IF(ISBLANK(Spreadsheet!AG1025),TRUE,FALSE),IF(DATEVALUE(TEXT(Spreadsheet!AG1025,"mm/dd/yyyy")) &gt; TODAY(),FALSE,TRUE))</f>
        <v>1</v>
      </c>
      <c r="BK815" s="5" t="b">
        <f>OR(ISBLANK(Spreadsheet!AH1025),LEN(Spreadsheet!AH1025)&lt;=25)</f>
        <v>1</v>
      </c>
      <c r="BL815" s="5" t="b">
        <f t="array" aca="1" ref="BL815" ca="1">IF(ISBLANK(Spreadsheet!AI1025),TRUE,ISNUMBER(MATCH(TRUE,EXACT(Spreadsheet!AI1025,INDIRECT(Spreadsheet!$D$2)),0)))</f>
        <v>1</v>
      </c>
      <c r="BM815" s="5" t="b">
        <f t="array" aca="1" ref="BM815" ca="1">IF(ISBLANK(Spreadsheet!AJ1025),TRUE,ISNUMBER(MATCH(TRUE,EXACT(Spreadsheet!AJ1025,INDIRECT(Spreadsheet!BJ815)),0)))</f>
        <v>1</v>
      </c>
      <c r="BN815" s="5" t="b">
        <f t="array" ref="BN815">IF(ISBLANK(Spreadsheet!AK1025),TRUE,ISNUMBER(MATCH(TRUE,EXACT(Spreadsheet!AK1025,DentalPlans),0)))</f>
        <v>1</v>
      </c>
      <c r="BO815" s="5" t="b">
        <f t="array" aca="1" ref="BO815" ca="1">IF(ISBLANK(Spreadsheet!AL1025),TRUE,ISNUMBER(MATCH(TRUE,EXACT(Spreadsheet!AL1025,INDIRECT(Spreadsheet!BK815)),0)))</f>
        <v>1</v>
      </c>
      <c r="BP815" s="5" t="b">
        <f t="array" ref="BP815">IF(ISBLANK(Spreadsheet!AM1025),TRUE,ISNUMBER(MATCH(TRUE,EXACT(Spreadsheet!AM1025,VisionPlans),0)))</f>
        <v>1</v>
      </c>
      <c r="BQ815" s="5" t="b">
        <f t="array" aca="1" ref="BQ815" ca="1">IF(ISBLANK(Spreadsheet!AN1025),TRUE,ISNUMBER(MATCH(TRUE,EXACT(Spreadsheet!AN1025,INDIRECT(Spreadsheet!BL815)),0)))</f>
        <v>1</v>
      </c>
      <c r="BR815" s="5" t="b">
        <f t="array" ref="BR815">IF(ISBLANK(Spreadsheet!AO1025),TRUE,ISNUMBER(MATCH(TRUE,EXACT(Spreadsheet!AO1025,LifeBenefitClasses),0)))</f>
        <v>1</v>
      </c>
      <c r="BS815" s="5" t="b">
        <f>IF(OR(ISBLANK(Spreadsheet!AO1025), Spreadsheet!AO1025="Waive"),IF(ISBLANK(Spreadsheet!AP1025),TRUE,FALSE),IF(OR(AND(NOT(ISBLANK(Spreadsheet!AO1025)),ISBLANK(Spreadsheet!AP1025)),NOT(ISNUMBER(VALUE(Spreadsheet!AP1025)))),FALSE,IF(OR(AND(Spreadsheet!AP1025&lt;6,MOD(Spreadsheet!AP1025*10,5)=0), MOD(Spreadsheet!AP1025,5000)=0),TRUE,FALSE)))</f>
        <v>1</v>
      </c>
      <c r="BT815" s="5" t="b">
        <f t="array" ref="BT815">IF(ISBLANK(Spreadsheet!AQ1025),TRUE,ISNUMBER(MATCH(TRUE,EXACT(Spreadsheet!AQ1025,EnrollWaive),0)))</f>
        <v>1</v>
      </c>
      <c r="BU815" s="5" t="b">
        <f t="array" ref="BU815">IF(ISBLANK(Spreadsheet!AR1025),TRUE,ISNUMBER(MATCH(TRUE,EXACT(Spreadsheet!AR1025,LifeBenefitClasses),0)))</f>
        <v>1</v>
      </c>
      <c r="BV815" s="5" t="b">
        <f>IF(OR(ISBLANK(Spreadsheet!AR1025), Spreadsheet!AR1025="Waive"),IF(ISBLANK(Spreadsheet!AS1025),TRUE,FALSE),IF(OR(AND(NOT(ISBLANK(Spreadsheet!AR1025)),ISBLANK(Spreadsheet!AS1025)),NOT(ISNUMBER(VALUE(Spreadsheet!AS1025)))),FALSE,IF(OR(AND(Spreadsheet!AS1025&lt;6,MOD(Spreadsheet!AS1025*10,5)=0), MOD(Spreadsheet!AS1025,10000)=0),TRUE,FALSE)))</f>
        <v>1</v>
      </c>
      <c r="BW815" s="5" t="b">
        <f t="array" ref="BW815">IF(ISBLANK(Spreadsheet!AT1025),TRUE,ISNUMBER(MATCH(TRUE,EXACT(Spreadsheet!AT1025,LifeBenefitClasses),0)))</f>
        <v>1</v>
      </c>
      <c r="BX815" s="5" t="b">
        <f>IF(OR(ISBLANK(Spreadsheet!AT1025), Spreadsheet!AT1025="Waive"),IF(ISBLANK(Spreadsheet!AU1025),TRUE,FALSE),IF(OR(AND(NOT(ISBLANK(Spreadsheet!AT1025)),ISBLANK(Spreadsheet!AU1025)),NOT(ISNUMBER(VALUE(Spreadsheet!AU1025)))),FALSE,IF(AND(NOT(OR(ISBLANK(Spreadsheet!AT1025),Spreadsheet!AT1025="Waive")),NOT(OR(ISBLANK(Spreadsheet!AR1025),Spreadsheet!AR1025="Waive")),MOD(Spreadsheet!AU1025,5000)=0, Spreadsheet!AU1025&lt;=(Spreadsheet!AS1025*0.5)),TRUE,FALSE)))</f>
        <v>1</v>
      </c>
      <c r="BY815" s="5" t="b">
        <f t="array" ref="BY815">IF(ISBLANK(Spreadsheet!AV1025),TRUE,ISNUMBER(MATCH(TRUE,EXACT(Spreadsheet!AV1025,EnrollWaive),0)))</f>
        <v>1</v>
      </c>
      <c r="BZ815" s="5" t="b">
        <f t="array" ref="BZ815">IF(ISBLANK(Spreadsheet!AW1025),TRUE,ISNUMBER(MATCH(TRUE,EXACT(Spreadsheet!AW1025,LifeBenefitClasses),0)))</f>
        <v>1</v>
      </c>
      <c r="CA815" s="5" t="b">
        <f t="array" ref="CA815">IF(ISBLANK(Spreadsheet!AX1025),TRUE,ISNUMBER(MATCH(TRUE,EXACT(Spreadsheet!AX1025,LifeBenefitClasses),0)))</f>
        <v>1</v>
      </c>
      <c r="CB815" s="5" t="b">
        <f t="array" ref="CB815">IF(ISBLANK(Spreadsheet!AY1025),TRUE,ISNUMBER(MATCH(TRUE,EXACT(Spreadsheet!AY1025,LifeBenefitClasses),0)))</f>
        <v>1</v>
      </c>
      <c r="CC815" s="5" t="b">
        <f t="array" ref="CC815">IF(ISBLANK(Spreadsheet!AZ1025),TRUE,ISNUMBER(MATCH(TRUE,EXACT(Spreadsheet!AZ1025,LifeBenefitClasses),0)))</f>
        <v>1</v>
      </c>
      <c r="CD815" s="5" t="b">
        <f t="array" ref="CD815">IF(ISBLANK(Spreadsheet!BA1025),TRUE,ISNUMBER(MATCH(TRUE,EXACT(Spreadsheet!BA1025,LifeBenefitClasses),0)))</f>
        <v>1</v>
      </c>
      <c r="CE815" s="5" t="b">
        <f>IF(OR(ISBLANK(Spreadsheet!BA1025), Spreadsheet!BA1025="Waive"),IF(ISBLANK(Spreadsheet!BB1025),TRUE,FALSE),IF(OR(AND(NOT(ISBLANK(Spreadsheet!BA1025)),ISBLANK(Spreadsheet!BB1025)),NOT(ISNUMBER(VALUE(Spreadsheet!BB1025))),ISBLANK(Spreadsheet!BC1025),NOT(ISNUMBER(VALUE(Spreadsheet!BC1025)))),FALSE,IF(AND(Spreadsheet!BB1025&gt;=50000,Spreadsheet!BB1025&lt;=250000,MOD(Spreadsheet!BB1025,10000)=0,Spreadsheet!BB1025&lt;=(10*Spreadsheet!BC1025)),TRUE,FALSE)))</f>
        <v>1</v>
      </c>
      <c r="CF815" s="5" t="b">
        <f>IF(NOT(ISBLANK(Spreadsheet!BC815)),AND(ISNUMBER(VALUE(Spreadsheet!BC815)),Spreadsheet!BC815&gt;0),AND(OR(ISBLANK(Spreadsheet!AO815),Spreadsheet!AO815="Waive",AND(NOT(OR(ISBLANK(Spreadsheet!AO815),Spreadsheet!AO815="Waive")),Spreadsheet!AP815&gt;=6)),OR(ISBLANK(Spreadsheet!AR815),AND(NOT(OR(ISBLANK(Spreadsheet!AR815),Spreadsheet!AR815="Waive")),Spreadsheet!AS815&gt;=6)),OR(ISBLANK(Spreadsheet!AW815)),OR(ISBLANK(Spreadsheet!AX815)),OR(ISBLANK(Spreadsheet!AY815)),OR(ISBLANK(Spreadsheet!AZ815)),OR(ISBLANK(Spreadsheet!BA815),Spreadsheet!BA815="Waive")))</f>
        <v>1</v>
      </c>
      <c r="CG815" s="5" t="b">
        <f t="shared" ca="1" si="61"/>
        <v>1</v>
      </c>
    </row>
    <row r="816" spans="8:85" x14ac:dyDescent="0.3">
      <c r="H816" s="5">
        <f t="shared" ca="1" si="58"/>
        <v>2</v>
      </c>
      <c r="I816" s="5" t="str">
        <f t="shared" ca="1" si="59"/>
        <v/>
      </c>
      <c r="J816" s="5" t="str">
        <f>IF(AND(NOT(ISBLANK(Spreadsheet!C1026)),ISBLANK(Spreadsheet!D1026)),Spreadsheet!F1026&amp;" "&amp;Spreadsheet!H1026,"")</f>
        <v/>
      </c>
      <c r="K816" s="5">
        <f>IF(AND(NOT(ISBLANK(Spreadsheet!C1026)),ISBLANK(Spreadsheet!D1026)),COUNTIFS(Spreadsheet!E$786:E1027,"=Child",Spreadsheet!C$786:C1027, "="&amp;Spreadsheet!C1026) + COUNTIFS(Spreadsheet!E$786:E1027,"=Step-child",Spreadsheet!C$786:C1027, "="&amp;Spreadsheet!C1026),0)</f>
        <v>0</v>
      </c>
      <c r="L816" s="5">
        <f>IF(NOT(ISBLANK(J816)),COUNTIFS(Spreadsheet!E$786:E1027,"=Wife",Spreadsheet!C$786:C1027, "="&amp;Spreadsheet!C1026) + COUNTIFS(Spreadsheet!E$786:E1027,"=Husband",Spreadsheet!C$786:C1027, "="&amp;Spreadsheet!C1026),0)</f>
        <v>0</v>
      </c>
      <c r="M816" s="5">
        <f>IF(NOT(ISBLANK(Spreadsheet!AJ1026)),VLOOKUP(Spreadsheet!AJ1026,'Drop Downs'!$P$2:$R$16,3,FALSE),0)</f>
        <v>0</v>
      </c>
      <c r="N816" s="5">
        <f>IF(NOT(ISBLANK(Spreadsheet!AJ1026)), VLOOKUP(Spreadsheet!AJ1026,'Drop Downs'!$P$2:$R$16,2,FALSE),0)</f>
        <v>0</v>
      </c>
      <c r="O816" s="5">
        <f>IF(NOT(ISBLANK(Spreadsheet!AL1026)),VLOOKUP(Spreadsheet!AL1026,'Drop Downs'!$P$2:$R$16,3,FALSE), 0)</f>
        <v>0</v>
      </c>
      <c r="P816" s="5">
        <f>IF(NOT(ISBLANK(Spreadsheet!AL1026)),VLOOKUP(Spreadsheet!AL1026,'Drop Downs'!$P$2:$R$16,2,FALSE),0)</f>
        <v>0</v>
      </c>
      <c r="Q816" s="5">
        <f>IF(NOT(ISBLANK(Spreadsheet!AN1026)),VLOOKUP(Spreadsheet!AN1026,'Drop Downs'!$P$2:$R$16,3,FALSE),0)</f>
        <v>0</v>
      </c>
      <c r="R816" s="5">
        <f>IF(NOT(ISBLANK(Spreadsheet!AN1026)),VLOOKUP(Spreadsheet!AN1026,'Drop Downs'!$P$2:$R$16,2,FALSE),0)</f>
        <v>0</v>
      </c>
      <c r="S816" s="5" t="str">
        <f>IF(OR(M816&gt;K816,N816&gt;L816,O816&gt;K816, Q816&gt;K816,N816&gt;L816, P816&gt;L816, R816&gt;L816),"Member currently has a coverage election over what he/she needs.  Please add more dependents or adjust the coverage election.","")&amp;(IF(AND(NOT(ISBLANK(Spreadsheet!C1026)),NOT(ISBLANK(Spreadsheet!D1026)),ISBLANK(Spreadsheet!E1026)),"Dependent lacks a relationship to member.Please select one from the drop-down.",""))</f>
        <v/>
      </c>
      <c r="T816" s="5" t="b">
        <f t="shared" si="60"/>
        <v>1</v>
      </c>
      <c r="U816" s="5" t="b">
        <f>OR(ISBLANK(Spreadsheet!C1026),IF(NOT(ISBLANK(Spreadsheet!D1026)),NOT(ISBLANK(Spreadsheet!E1026)),TRUE))</f>
        <v>1</v>
      </c>
      <c r="V816" s="5" t="b">
        <f>OR(ISBLANK(Spreadsheet!C1026), NOT(ISBLANK(Spreadsheet!I1026)))</f>
        <v>1</v>
      </c>
      <c r="W816" s="5" t="b">
        <f>OR(ISBLANK(Spreadsheet!D1026),NOT(ISBLANK(Spreadsheet!C1026)))</f>
        <v>1</v>
      </c>
      <c r="X816" s="155" t="str">
        <f>REPT("0",MIN(FIND({1,2,3,4,5,6,7,8,9},Spreadsheet!C1026&amp;"123456789"))-1)&amp;IF(ISBLANK(Spreadsheet!C1026),"",SUMPRODUCT(MID(0&amp;Spreadsheet!C1026,LARGE(INDEX(ISNUMBER(--MID(Spreadsheet!C1026,ROW($1:$225),1))*
 ROW($1:$225),0),ROW($1:$225))+1,1)*10^ROW($1:$225)/10))</f>
        <v/>
      </c>
      <c r="Y816" s="5" t="b">
        <f>IF(NOT(ISBLANK(Spreadsheet!C1026)),IF(AND(ISNUMBER(VALUE(Spreadsheet!C1026)), LEN(Spreadsheet!C1026)=9),TRUE,FALSE),TRUE)</f>
        <v>1</v>
      </c>
      <c r="Z816" s="155" t="str">
        <f>REPT("0",MIN(FIND({1,2,3,4,5,6,7,8,9},Spreadsheet!D1026&amp;"123456789"))-1)&amp;IF(ISBLANK(Spreadsheet!D1026),"",SUMPRODUCT(MID(0&amp;Spreadsheet!D1026,LARGE(INDEX(ISNUMBER(--MID(Spreadsheet!D1026,ROW($1:$225),1))*
 ROW($1:$225),0),ROW($1:$225))+1,1)*10^ROW($1:$225)/10))</f>
        <v/>
      </c>
      <c r="AA816" s="5" t="b">
        <f>IF(AND(NOT(ISBLANK(Spreadsheet!D1026)),NOT(ISBLANK(Spreadsheet!C1026))),IF(AND(ISNUMBER(VALUE(Spreadsheet!D1026)), LEN(Spreadsheet!D1026)=9),TRUE,FALSE),IF(AND(NOT(ISBLANK(Spreadsheet!D1026)),ISBLANK(Spreadsheet!C1026)),FALSE,TRUE))</f>
        <v>1</v>
      </c>
      <c r="AB816" s="5" t="b">
        <f>OR(ISBLANK(Spreadsheet!Y816),IF(NOT(ISBLANK(Spreadsheet!Y816)),LEN(Spreadsheet!Y816)=10,ISNUMBER(VALUE(Spreadsheet!Y816))))</f>
        <v>1</v>
      </c>
      <c r="AC816" s="5" t="b">
        <f>OR(ISBLANK(Spreadsheet!AI1026), AND(NOT(ISBLANK(Spreadsheet!AJ1026)), NOT(ISNUMBER(SEARCH("Waive",Spreadsheet!AJ1026)))))</f>
        <v>1</v>
      </c>
      <c r="AD816" s="5" t="b">
        <f>OR(ISBLANK(Spreadsheet!AK1026), AND(NOT(ISBLANK(Spreadsheet!AL1026)), NOT(ISNUMBER(SEARCH("Waive",Spreadsheet!AL1026)))))</f>
        <v>1</v>
      </c>
      <c r="AE816" s="5" t="b">
        <f>OR(ISBLANK(Spreadsheet!AM1026), AND(NOT(ISBLANK(Spreadsheet!AN1026)), NOT(ISNUMBER(SEARCH("Waive", Spreadsheet!AN1026)))))</f>
        <v>1</v>
      </c>
      <c r="AF816" s="5" t="b">
        <f>OR(ISBLANK(Spreadsheet!C1026), NOT(ISBLANK(Spreadsheet!D1026)),NOT(ISBLANK(Spreadsheet!L1026)))</f>
        <v>1</v>
      </c>
      <c r="AG816" s="5" t="b">
        <f>IF(AND(NOT(ISBLANK(Spreadsheet!C1026)), NOT(ISBLANK(Spreadsheet!D1026)),Spreadsheet!C1026&lt;&gt;Spreadsheet!D1026),IF(ISERROR(VLOOKUP(Spreadsheet!C1026, Spreadsheet!$C$6:'Spreadsheet'!$C1025,1,FALSE)), FALSE, TRUE),TRUE)</f>
        <v>1</v>
      </c>
      <c r="AH816" s="5" t="b">
        <f>Spreadsheet!$B$2=Spreadsheet!AD816</f>
        <v>1</v>
      </c>
      <c r="AI816" s="5" t="b">
        <f>IF(ISBLANK(Spreadsheet!G1026),TRUE,IF(OR(LEN(Spreadsheet!G1026)&gt;1,ISNUMBER(VALUE(Spreadsheet!G1026))),FALSE,TRUE))</f>
        <v>1</v>
      </c>
      <c r="AJ816" s="5" t="b">
        <f>OR(ISBLANK(Spreadsheet!C1026), NOT(ISBLANK(Spreadsheet!B1026)), NOT(ISBLANK(Spreadsheet!D1026)))</f>
        <v>1</v>
      </c>
      <c r="AK816" s="5" t="b">
        <f t="array" ref="AK816">IF(OR(AND(ISBLANK(Spreadsheet!E1026),ISBLANK(Spreadsheet!D1026),NOT(ISBLANK(Spreadsheet!C1026))),AND(ISBLANK(Spreadsheet!E1026),ISBLANK(Spreadsheet!D1026),ISBLANK(Spreadsheet!C1026))),TRUE,ISNUMBER(MATCH(TRUE,EXACT(Spreadsheet!E1026,Relationships),0)))</f>
        <v>1</v>
      </c>
      <c r="AL816" s="5" t="b">
        <f>IF(NOT(ISBLANK(Spreadsheet!C1026)),IF(OR(ISBLANK(Spreadsheet!F1026),LEN(Spreadsheet!F1026)&gt;40),FALSE,TRUE),TRUE)</f>
        <v>1</v>
      </c>
      <c r="AM816" s="5" t="b">
        <f>IF(NOT(ISBLANK(Spreadsheet!C1026)),IF(OR(ISBLANK(Spreadsheet!H1026),LEN(Spreadsheet!H1026)&gt;40),FALSE,TRUE),TRUE)</f>
        <v>1</v>
      </c>
      <c r="AN816" s="5" t="b">
        <f t="array" ref="AN816">IF(ISBLANK(Spreadsheet!I1026),TRUE,ISNUMBER(MATCH(TRUE,EXACT(Spreadsheet!I1026,GenderValues),0)))</f>
        <v>1</v>
      </c>
      <c r="AO816" s="5" t="b">
        <f ca="1">IF(ISERROR(DATEVALUE(TEXT(Spreadsheet!J1026,"mm/dd/yyyy")) &gt; TODAY()),IF(AND(ISBLANK(Spreadsheet!J1026),ISBLANK(Spreadsheet!C1026)),TRUE,FALSE),IF(DATEVALUE(TEXT(Spreadsheet!J1026,"mm/dd/yyyy")) &gt; TODAY(),FALSE,TRUE))</f>
        <v>1</v>
      </c>
      <c r="AP816" s="5" t="b">
        <f>OR(ISBLANK(Spreadsheet!K1026),LEN(Spreadsheet!K1026)&lt;=100)</f>
        <v>1</v>
      </c>
      <c r="AQ816" s="5" t="b">
        <f t="array" ref="AQ816">IF(OR(AND(ISBLANK(Spreadsheet!L1026),ISBLANK(Spreadsheet!C1026)),AND(NOT(ISBLANK(Spreadsheet!C1026)),NOT(ISBLANK(Spreadsheet!D1026)))),TRUE,ISNUMBER(MATCH(TRUE,EXACT(Spreadsheet!L1026,MaritalStatus),0)))</f>
        <v>1</v>
      </c>
      <c r="AR816" s="5" t="b">
        <f ca="1">IF(ISERROR(DATEVALUE(TEXT(Spreadsheet!M1026,"mm/dd/yyyy")) &gt; TODAY()),IF(ISBLANK(Spreadsheet!M1026),TRUE,FALSE),IF(DATEVALUE(TEXT(Spreadsheet!M1026,"mm/dd/yyyy")) &gt; TODAY(),FALSE,TRUE))</f>
        <v>1</v>
      </c>
      <c r="AS816" s="5" t="b">
        <f>OR(ISBLANK(Spreadsheet!N1026),LEN(Spreadsheet!N1026)&lt;=100)</f>
        <v>1</v>
      </c>
      <c r="AT816" s="5" t="b">
        <f>OR(ISBLANK(Spreadsheet!O1026),UPPER(Spreadsheet!O1026)="YES")</f>
        <v>1</v>
      </c>
      <c r="AU816" s="5" t="b">
        <f>OR(ISBLANK(Spreadsheet!P1026),UPPER(Spreadsheet!P1026)="YES")</f>
        <v>1</v>
      </c>
      <c r="AV816" s="5" t="b">
        <f t="array" ref="AV816">IF(ISBLANK(Spreadsheet!Q1026),TRUE,ISNUMBER(MATCH(TRUE,EXACT(Spreadsheet!Q1026,OnGroupsPriorIns),0)))</f>
        <v>1</v>
      </c>
      <c r="AW816" s="5" t="b">
        <f>OR(ISBLANK(Spreadsheet!R1026),UPPER(Spreadsheet!R1026)="YES")</f>
        <v>1</v>
      </c>
      <c r="AX816" s="5" t="b">
        <f>OR(ISBLANK(Spreadsheet!S1026),UPPER(Spreadsheet!S1026)="YES")</f>
        <v>1</v>
      </c>
      <c r="AY816" s="5" t="b">
        <f>OR(AND(ISBLANK(Spreadsheet!C1026),LEN(Spreadsheet!T1026)=0),AND(NOT(ISBLANK(Spreadsheet!C1026)),LEN(Spreadsheet!T1026)&gt;0,LEN(Spreadsheet!T1026)&lt;=50))</f>
        <v>1</v>
      </c>
      <c r="AZ816" s="5" t="b">
        <f>OR(LEN(Spreadsheet!U1026)=0,AND(LEN(Spreadsheet!U1026)&gt;0,LEN(Spreadsheet!U1026)&lt;=50))</f>
        <v>1</v>
      </c>
      <c r="BA816" s="5" t="b">
        <f>OR(AND(ISBLANK(Spreadsheet!C1026),LEN(Spreadsheet!V1026)=0),AND(NOT(ISBLANK(Spreadsheet!C1026)),LEN(Spreadsheet!V1026)&gt;0,LEN(Spreadsheet!V1026)&lt;=50))</f>
        <v>1</v>
      </c>
      <c r="BB816" s="5" t="b">
        <f t="array" ref="BB816">IF(AND(ISBLANK(Spreadsheet!C1026),LEN(Spreadsheet!W1026)=0),TRUE,ISNUMBER(MATCH(TRUE,EXACT(Spreadsheet!W1026,States),0)))</f>
        <v>1</v>
      </c>
      <c r="BC816" s="5" t="b">
        <f>OR(AND(ISBLANK(Spreadsheet!C1026),LEN(Spreadsheet!X1026)=0),AND(NOT(ISBLANK(Spreadsheet!C1026)),LEN(Spreadsheet!X1026)&gt;0,LEN(Spreadsheet!X1026)=5,ISNUMBER(VALUE(Spreadsheet!X1026))))</f>
        <v>1</v>
      </c>
      <c r="BD816" s="5" t="b">
        <f>OR(ISBLANK(Spreadsheet!Z1026),LEN(Spreadsheet!Z1026)&lt;=50)</f>
        <v>1</v>
      </c>
      <c r="BE816" s="5" t="b">
        <f>ISBLANK(Spreadsheet!AA1026)</f>
        <v>1</v>
      </c>
      <c r="BF816" s="5" t="b">
        <f>ISBLANK(Spreadsheet!AB1026)</f>
        <v>1</v>
      </c>
      <c r="BG816" s="5" t="b">
        <f>IF(ISERROR(DATEVALUE(TEXT(Spreadsheet!AC1026,"mm/dd/yyyy")) &gt; DATEVALUE(TEXT(Spreadsheet!J1026,"mm/dd/yyyy"))),IF(OR(AND(ISBLANK(Spreadsheet!AC1026),ISBLANK(Spreadsheet!C1026)),AND(NOT(ISBLANK(Spreadsheet!C1026)),ISBLANK(Spreadsheet!AC1026),NOT(ISBLANK(Spreadsheet!D1026)))),TRUE,FALSE),IF(DATEVALUE(TEXT(Spreadsheet!AC1026,"mm/dd/yyyy")) &gt; DATEVALUE(TEXT(Spreadsheet!J1026,"mm/dd/yyyy")),TRUE,FALSE))</f>
        <v>1</v>
      </c>
      <c r="BH816" s="5" t="b">
        <f>OR(AND(ISBLANK(Spreadsheet!C1026),ISBLANK(Spreadsheet!AE1026)),AND(NOT(ISBLANK(Spreadsheet!C1026)),NOT(ISBLANK(Spreadsheet!D1026)),ISBLANK(Spreadsheet!AE1026)),AND(NOT(ISBLANK(Spreadsheet!C1026)),ISBLANK(Spreadsheet!D1026),NOT(ISBLANK(Spreadsheet!AE1026)),LEN(Spreadsheet!AE1026)&lt;=100))</f>
        <v>1</v>
      </c>
      <c r="BI816" s="5" t="b">
        <f t="array" ref="BI816">IF(ISBLANK(Spreadsheet!AF1026),TRUE,ISNUMBER(MATCH(TRUE,EXACT(Spreadsheet!AF1026,CobraShortReasons),0)))</f>
        <v>1</v>
      </c>
      <c r="BJ816" s="5" t="b">
        <f ca="1">IF(ISERROR(DATEVALUE(TEXT(Spreadsheet!AG1026,"mm/dd/yyyy")) &gt; TODAY()),IF(ISBLANK(Spreadsheet!AG1026),TRUE,FALSE),IF(DATEVALUE(TEXT(Spreadsheet!AG1026,"mm/dd/yyyy")) &gt; TODAY(),FALSE,TRUE))</f>
        <v>1</v>
      </c>
      <c r="BK816" s="5" t="b">
        <f>OR(ISBLANK(Spreadsheet!AH1026),LEN(Spreadsheet!AH1026)&lt;=25)</f>
        <v>1</v>
      </c>
      <c r="BL816" s="5" t="b">
        <f t="array" aca="1" ref="BL816" ca="1">IF(ISBLANK(Spreadsheet!AI1026),TRUE,ISNUMBER(MATCH(TRUE,EXACT(Spreadsheet!AI1026,INDIRECT(Spreadsheet!$D$2)),0)))</f>
        <v>1</v>
      </c>
      <c r="BM816" s="5" t="b">
        <f t="array" aca="1" ref="BM816" ca="1">IF(ISBLANK(Spreadsheet!AJ1026),TRUE,ISNUMBER(MATCH(TRUE,EXACT(Spreadsheet!AJ1026,INDIRECT(Spreadsheet!BJ816)),0)))</f>
        <v>1</v>
      </c>
      <c r="BN816" s="5" t="b">
        <f t="array" ref="BN816">IF(ISBLANK(Spreadsheet!AK1026),TRUE,ISNUMBER(MATCH(TRUE,EXACT(Spreadsheet!AK1026,DentalPlans),0)))</f>
        <v>1</v>
      </c>
      <c r="BO816" s="5" t="b">
        <f t="array" aca="1" ref="BO816" ca="1">IF(ISBLANK(Spreadsheet!AL1026),TRUE,ISNUMBER(MATCH(TRUE,EXACT(Spreadsheet!AL1026,INDIRECT(Spreadsheet!BK816)),0)))</f>
        <v>1</v>
      </c>
      <c r="BP816" s="5" t="b">
        <f t="array" ref="BP816">IF(ISBLANK(Spreadsheet!AM1026),TRUE,ISNUMBER(MATCH(TRUE,EXACT(Spreadsheet!AM1026,VisionPlans),0)))</f>
        <v>1</v>
      </c>
      <c r="BQ816" s="5" t="b">
        <f t="array" aca="1" ref="BQ816" ca="1">IF(ISBLANK(Spreadsheet!AN1026),TRUE,ISNUMBER(MATCH(TRUE,EXACT(Spreadsheet!AN1026,INDIRECT(Spreadsheet!BL816)),0)))</f>
        <v>1</v>
      </c>
      <c r="BR816" s="5" t="b">
        <f t="array" ref="BR816">IF(ISBLANK(Spreadsheet!AO1026),TRUE,ISNUMBER(MATCH(TRUE,EXACT(Spreadsheet!AO1026,LifeBenefitClasses),0)))</f>
        <v>1</v>
      </c>
      <c r="BS816" s="5" t="b">
        <f>IF(OR(ISBLANK(Spreadsheet!AO1026), Spreadsheet!AO1026="Waive"),IF(ISBLANK(Spreadsheet!AP1026),TRUE,FALSE),IF(OR(AND(NOT(ISBLANK(Spreadsheet!AO1026)),ISBLANK(Spreadsheet!AP1026)),NOT(ISNUMBER(VALUE(Spreadsheet!AP1026)))),FALSE,IF(OR(AND(Spreadsheet!AP1026&lt;6,MOD(Spreadsheet!AP1026*10,5)=0), MOD(Spreadsheet!AP1026,5000)=0),TRUE,FALSE)))</f>
        <v>1</v>
      </c>
      <c r="BT816" s="5" t="b">
        <f t="array" ref="BT816">IF(ISBLANK(Spreadsheet!AQ1026),TRUE,ISNUMBER(MATCH(TRUE,EXACT(Spreadsheet!AQ1026,EnrollWaive),0)))</f>
        <v>1</v>
      </c>
      <c r="BU816" s="5" t="b">
        <f t="array" ref="BU816">IF(ISBLANK(Spreadsheet!AR1026),TRUE,ISNUMBER(MATCH(TRUE,EXACT(Spreadsheet!AR1026,LifeBenefitClasses),0)))</f>
        <v>1</v>
      </c>
      <c r="BV816" s="5" t="b">
        <f>IF(OR(ISBLANK(Spreadsheet!AR1026), Spreadsheet!AR1026="Waive"),IF(ISBLANK(Spreadsheet!AS1026),TRUE,FALSE),IF(OR(AND(NOT(ISBLANK(Spreadsheet!AR1026)),ISBLANK(Spreadsheet!AS1026)),NOT(ISNUMBER(VALUE(Spreadsheet!AS1026)))),FALSE,IF(OR(AND(Spreadsheet!AS1026&lt;6,MOD(Spreadsheet!AS1026*10,5)=0), MOD(Spreadsheet!AS1026,10000)=0),TRUE,FALSE)))</f>
        <v>1</v>
      </c>
      <c r="BW816" s="5" t="b">
        <f t="array" ref="BW816">IF(ISBLANK(Spreadsheet!AT1026),TRUE,ISNUMBER(MATCH(TRUE,EXACT(Spreadsheet!AT1026,LifeBenefitClasses),0)))</f>
        <v>1</v>
      </c>
      <c r="BX816" s="5" t="b">
        <f>IF(OR(ISBLANK(Spreadsheet!AT1026), Spreadsheet!AT1026="Waive"),IF(ISBLANK(Spreadsheet!AU1026),TRUE,FALSE),IF(OR(AND(NOT(ISBLANK(Spreadsheet!AT1026)),ISBLANK(Spreadsheet!AU1026)),NOT(ISNUMBER(VALUE(Spreadsheet!AU1026)))),FALSE,IF(AND(NOT(OR(ISBLANK(Spreadsheet!AT1026),Spreadsheet!AT1026="Waive")),NOT(OR(ISBLANK(Spreadsheet!AR1026),Spreadsheet!AR1026="Waive")),MOD(Spreadsheet!AU1026,5000)=0, Spreadsheet!AU1026&lt;=(Spreadsheet!AS1026*0.5)),TRUE,FALSE)))</f>
        <v>1</v>
      </c>
      <c r="BY816" s="5" t="b">
        <f t="array" ref="BY816">IF(ISBLANK(Spreadsheet!AV1026),TRUE,ISNUMBER(MATCH(TRUE,EXACT(Spreadsheet!AV1026,EnrollWaive),0)))</f>
        <v>1</v>
      </c>
      <c r="BZ816" s="5" t="b">
        <f t="array" ref="BZ816">IF(ISBLANK(Spreadsheet!AW1026),TRUE,ISNUMBER(MATCH(TRUE,EXACT(Spreadsheet!AW1026,LifeBenefitClasses),0)))</f>
        <v>1</v>
      </c>
      <c r="CA816" s="5" t="b">
        <f t="array" ref="CA816">IF(ISBLANK(Spreadsheet!AX1026),TRUE,ISNUMBER(MATCH(TRUE,EXACT(Spreadsheet!AX1026,LifeBenefitClasses),0)))</f>
        <v>1</v>
      </c>
      <c r="CB816" s="5" t="b">
        <f t="array" ref="CB816">IF(ISBLANK(Spreadsheet!AY1026),TRUE,ISNUMBER(MATCH(TRUE,EXACT(Spreadsheet!AY1026,LifeBenefitClasses),0)))</f>
        <v>1</v>
      </c>
      <c r="CC816" s="5" t="b">
        <f t="array" ref="CC816">IF(ISBLANK(Spreadsheet!AZ1026),TRUE,ISNUMBER(MATCH(TRUE,EXACT(Spreadsheet!AZ1026,LifeBenefitClasses),0)))</f>
        <v>1</v>
      </c>
      <c r="CD816" s="5" t="b">
        <f t="array" ref="CD816">IF(ISBLANK(Spreadsheet!BA1026),TRUE,ISNUMBER(MATCH(TRUE,EXACT(Spreadsheet!BA1026,LifeBenefitClasses),0)))</f>
        <v>1</v>
      </c>
      <c r="CE816" s="5" t="b">
        <f>IF(OR(ISBLANK(Spreadsheet!BA1026), Spreadsheet!BA1026="Waive"),IF(ISBLANK(Spreadsheet!BB1026),TRUE,FALSE),IF(OR(AND(NOT(ISBLANK(Spreadsheet!BA1026)),ISBLANK(Spreadsheet!BB1026)),NOT(ISNUMBER(VALUE(Spreadsheet!BB1026))),ISBLANK(Spreadsheet!BC1026),NOT(ISNUMBER(VALUE(Spreadsheet!BC1026)))),FALSE,IF(AND(Spreadsheet!BB1026&gt;=50000,Spreadsheet!BB1026&lt;=250000,MOD(Spreadsheet!BB1026,10000)=0,Spreadsheet!BB1026&lt;=(10*Spreadsheet!BC1026)),TRUE,FALSE)))</f>
        <v>1</v>
      </c>
      <c r="CF816" s="5" t="b">
        <f>IF(NOT(ISBLANK(Spreadsheet!BC816)),AND(ISNUMBER(VALUE(Spreadsheet!BC816)),Spreadsheet!BC816&gt;0),AND(OR(ISBLANK(Spreadsheet!AO816),Spreadsheet!AO816="Waive",AND(NOT(OR(ISBLANK(Spreadsheet!AO816),Spreadsheet!AO816="Waive")),Spreadsheet!AP816&gt;=6)),OR(ISBLANK(Spreadsheet!AR816),AND(NOT(OR(ISBLANK(Spreadsheet!AR816),Spreadsheet!AR816="Waive")),Spreadsheet!AS816&gt;=6)),OR(ISBLANK(Spreadsheet!AW816)),OR(ISBLANK(Spreadsheet!AX816)),OR(ISBLANK(Spreadsheet!AY816)),OR(ISBLANK(Spreadsheet!AZ816)),OR(ISBLANK(Spreadsheet!BA816),Spreadsheet!BA816="Waive")))</f>
        <v>1</v>
      </c>
      <c r="CG816" s="5" t="b">
        <f t="shared" ca="1" si="61"/>
        <v>1</v>
      </c>
    </row>
    <row r="817" spans="8:85" x14ac:dyDescent="0.3">
      <c r="H817" s="5">
        <f t="shared" ca="1" si="58"/>
        <v>2</v>
      </c>
      <c r="I817" s="5" t="str">
        <f t="shared" ca="1" si="59"/>
        <v/>
      </c>
      <c r="J817" s="5" t="str">
        <f>IF(AND(NOT(ISBLANK(Spreadsheet!C1027)),ISBLANK(Spreadsheet!D1027)),Spreadsheet!F1027&amp;" "&amp;Spreadsheet!H1027,"")</f>
        <v/>
      </c>
      <c r="K817" s="5">
        <f>IF(AND(NOT(ISBLANK(Spreadsheet!C1027)),ISBLANK(Spreadsheet!D1027)),COUNTIFS(Spreadsheet!E$786:E1028,"=Child",Spreadsheet!C$786:C1028, "="&amp;Spreadsheet!C1027) + COUNTIFS(Spreadsheet!E$786:E1028,"=Step-child",Spreadsheet!C$786:C1028, "="&amp;Spreadsheet!C1027),0)</f>
        <v>0</v>
      </c>
      <c r="L817" s="5">
        <f>IF(NOT(ISBLANK(J817)),COUNTIFS(Spreadsheet!E$786:E1028,"=Wife",Spreadsheet!C$786:C1028, "="&amp;Spreadsheet!C1027) + COUNTIFS(Spreadsheet!E$786:E1028,"=Husband",Spreadsheet!C$786:C1028, "="&amp;Spreadsheet!C1027),0)</f>
        <v>0</v>
      </c>
      <c r="M817" s="5">
        <f>IF(NOT(ISBLANK(Spreadsheet!AJ1027)),VLOOKUP(Spreadsheet!AJ1027,'Drop Downs'!$P$2:$R$16,3,FALSE),0)</f>
        <v>0</v>
      </c>
      <c r="N817" s="5">
        <f>IF(NOT(ISBLANK(Spreadsheet!AJ1027)), VLOOKUP(Spreadsheet!AJ1027,'Drop Downs'!$P$2:$R$16,2,FALSE),0)</f>
        <v>0</v>
      </c>
      <c r="O817" s="5">
        <f>IF(NOT(ISBLANK(Spreadsheet!AL1027)),VLOOKUP(Spreadsheet!AL1027,'Drop Downs'!$P$2:$R$16,3,FALSE), 0)</f>
        <v>0</v>
      </c>
      <c r="P817" s="5">
        <f>IF(NOT(ISBLANK(Spreadsheet!AL1027)),VLOOKUP(Spreadsheet!AL1027,'Drop Downs'!$P$2:$R$16,2,FALSE),0)</f>
        <v>0</v>
      </c>
      <c r="Q817" s="5">
        <f>IF(NOT(ISBLANK(Spreadsheet!AN1027)),VLOOKUP(Spreadsheet!AN1027,'Drop Downs'!$P$2:$R$16,3,FALSE),0)</f>
        <v>0</v>
      </c>
      <c r="R817" s="5">
        <f>IF(NOT(ISBLANK(Spreadsheet!AN1027)),VLOOKUP(Spreadsheet!AN1027,'Drop Downs'!$P$2:$R$16,2,FALSE),0)</f>
        <v>0</v>
      </c>
      <c r="S817" s="5" t="str">
        <f>IF(OR(M817&gt;K817,N817&gt;L817,O817&gt;K817, Q817&gt;K817,N817&gt;L817, P817&gt;L817, R817&gt;L817),"Member currently has a coverage election over what he/she needs.  Please add more dependents or adjust the coverage election.","")&amp;(IF(AND(NOT(ISBLANK(Spreadsheet!C1027)),NOT(ISBLANK(Spreadsheet!D1027)),ISBLANK(Spreadsheet!E1027)),"Dependent lacks a relationship to member.Please select one from the drop-down.",""))</f>
        <v/>
      </c>
      <c r="T817" s="5" t="b">
        <f t="shared" si="60"/>
        <v>1</v>
      </c>
      <c r="U817" s="5" t="b">
        <f>OR(ISBLANK(Spreadsheet!C1027),IF(NOT(ISBLANK(Spreadsheet!D1027)),NOT(ISBLANK(Spreadsheet!E1027)),TRUE))</f>
        <v>1</v>
      </c>
      <c r="V817" s="5" t="b">
        <f>OR(ISBLANK(Spreadsheet!C1027), NOT(ISBLANK(Spreadsheet!I1027)))</f>
        <v>1</v>
      </c>
      <c r="W817" s="5" t="b">
        <f>OR(ISBLANK(Spreadsheet!D1027),NOT(ISBLANK(Spreadsheet!C1027)))</f>
        <v>1</v>
      </c>
      <c r="X817" s="155" t="str">
        <f>REPT("0",MIN(FIND({1,2,3,4,5,6,7,8,9},Spreadsheet!C1027&amp;"123456789"))-1)&amp;IF(ISBLANK(Spreadsheet!C1027),"",SUMPRODUCT(MID(0&amp;Spreadsheet!C1027,LARGE(INDEX(ISNUMBER(--MID(Spreadsheet!C1027,ROW($1:$225),1))*
 ROW($1:$225),0),ROW($1:$225))+1,1)*10^ROW($1:$225)/10))</f>
        <v/>
      </c>
      <c r="Y817" s="5" t="b">
        <f>IF(NOT(ISBLANK(Spreadsheet!C1027)),IF(AND(ISNUMBER(VALUE(Spreadsheet!C1027)), LEN(Spreadsheet!C1027)=9),TRUE,FALSE),TRUE)</f>
        <v>1</v>
      </c>
      <c r="Z817" s="155" t="str">
        <f>REPT("0",MIN(FIND({1,2,3,4,5,6,7,8,9},Spreadsheet!D1027&amp;"123456789"))-1)&amp;IF(ISBLANK(Spreadsheet!D1027),"",SUMPRODUCT(MID(0&amp;Spreadsheet!D1027,LARGE(INDEX(ISNUMBER(--MID(Spreadsheet!D1027,ROW($1:$225),1))*
 ROW($1:$225),0),ROW($1:$225))+1,1)*10^ROW($1:$225)/10))</f>
        <v/>
      </c>
      <c r="AA817" s="5" t="b">
        <f>IF(AND(NOT(ISBLANK(Spreadsheet!D1027)),NOT(ISBLANK(Spreadsheet!C1027))),IF(AND(ISNUMBER(VALUE(Spreadsheet!D1027)), LEN(Spreadsheet!D1027)=9),TRUE,FALSE),IF(AND(NOT(ISBLANK(Spreadsheet!D1027)),ISBLANK(Spreadsheet!C1027)),FALSE,TRUE))</f>
        <v>1</v>
      </c>
      <c r="AB817" s="5" t="b">
        <f>OR(ISBLANK(Spreadsheet!Y817),IF(NOT(ISBLANK(Spreadsheet!Y817)),LEN(Spreadsheet!Y817)=10,ISNUMBER(VALUE(Spreadsheet!Y817))))</f>
        <v>1</v>
      </c>
      <c r="AC817" s="5" t="b">
        <f>OR(ISBLANK(Spreadsheet!AI1027), AND(NOT(ISBLANK(Spreadsheet!AJ1027)), NOT(ISNUMBER(SEARCH("Waive",Spreadsheet!AJ1027)))))</f>
        <v>1</v>
      </c>
      <c r="AD817" s="5" t="b">
        <f>OR(ISBLANK(Spreadsheet!AK1027), AND(NOT(ISBLANK(Spreadsheet!AL1027)), NOT(ISNUMBER(SEARCH("Waive",Spreadsheet!AL1027)))))</f>
        <v>1</v>
      </c>
      <c r="AE817" s="5" t="b">
        <f>OR(ISBLANK(Spreadsheet!AM1027), AND(NOT(ISBLANK(Spreadsheet!AN1027)), NOT(ISNUMBER(SEARCH("Waive", Spreadsheet!AN1027)))))</f>
        <v>1</v>
      </c>
      <c r="AF817" s="5" t="b">
        <f>OR(ISBLANK(Spreadsheet!C1027), NOT(ISBLANK(Spreadsheet!D1027)),NOT(ISBLANK(Spreadsheet!L1027)))</f>
        <v>1</v>
      </c>
      <c r="AG817" s="5" t="b">
        <f>IF(AND(NOT(ISBLANK(Spreadsheet!C1027)), NOT(ISBLANK(Spreadsheet!D1027)),Spreadsheet!C1027&lt;&gt;Spreadsheet!D1027),IF(ISERROR(VLOOKUP(Spreadsheet!C1027, Spreadsheet!$C$6:'Spreadsheet'!$C1026,1,FALSE)), FALSE, TRUE),TRUE)</f>
        <v>1</v>
      </c>
      <c r="AH817" s="5" t="b">
        <f>Spreadsheet!$B$2=Spreadsheet!AD817</f>
        <v>1</v>
      </c>
      <c r="AI817" s="5" t="b">
        <f>IF(ISBLANK(Spreadsheet!G1027),TRUE,IF(OR(LEN(Spreadsheet!G1027)&gt;1,ISNUMBER(VALUE(Spreadsheet!G1027))),FALSE,TRUE))</f>
        <v>1</v>
      </c>
      <c r="AJ817" s="5" t="b">
        <f>OR(ISBLANK(Spreadsheet!C1027), NOT(ISBLANK(Spreadsheet!B1027)), NOT(ISBLANK(Spreadsheet!D1027)))</f>
        <v>1</v>
      </c>
      <c r="AK817" s="5" t="b">
        <f t="array" ref="AK817">IF(OR(AND(ISBLANK(Spreadsheet!E1027),ISBLANK(Spreadsheet!D1027),NOT(ISBLANK(Spreadsheet!C1027))),AND(ISBLANK(Spreadsheet!E1027),ISBLANK(Spreadsheet!D1027),ISBLANK(Spreadsheet!C1027))),TRUE,ISNUMBER(MATCH(TRUE,EXACT(Spreadsheet!E1027,Relationships),0)))</f>
        <v>1</v>
      </c>
      <c r="AL817" s="5" t="b">
        <f>IF(NOT(ISBLANK(Spreadsheet!C1027)),IF(OR(ISBLANK(Spreadsheet!F1027),LEN(Spreadsheet!F1027)&gt;40),FALSE,TRUE),TRUE)</f>
        <v>1</v>
      </c>
      <c r="AM817" s="5" t="b">
        <f>IF(NOT(ISBLANK(Spreadsheet!C1027)),IF(OR(ISBLANK(Spreadsheet!H1027),LEN(Spreadsheet!H1027)&gt;40),FALSE,TRUE),TRUE)</f>
        <v>1</v>
      </c>
      <c r="AN817" s="5" t="b">
        <f t="array" ref="AN817">IF(ISBLANK(Spreadsheet!I1027),TRUE,ISNUMBER(MATCH(TRUE,EXACT(Spreadsheet!I1027,GenderValues),0)))</f>
        <v>1</v>
      </c>
      <c r="AO817" s="5" t="b">
        <f ca="1">IF(ISERROR(DATEVALUE(TEXT(Spreadsheet!J1027,"mm/dd/yyyy")) &gt; TODAY()),IF(AND(ISBLANK(Spreadsheet!J1027),ISBLANK(Spreadsheet!C1027)),TRUE,FALSE),IF(DATEVALUE(TEXT(Spreadsheet!J1027,"mm/dd/yyyy")) &gt; TODAY(),FALSE,TRUE))</f>
        <v>1</v>
      </c>
      <c r="AP817" s="5" t="b">
        <f>OR(ISBLANK(Spreadsheet!K1027),LEN(Spreadsheet!K1027)&lt;=100)</f>
        <v>1</v>
      </c>
      <c r="AQ817" s="5" t="b">
        <f t="array" ref="AQ817">IF(OR(AND(ISBLANK(Spreadsheet!L1027),ISBLANK(Spreadsheet!C1027)),AND(NOT(ISBLANK(Spreadsheet!C1027)),NOT(ISBLANK(Spreadsheet!D1027)))),TRUE,ISNUMBER(MATCH(TRUE,EXACT(Spreadsheet!L1027,MaritalStatus),0)))</f>
        <v>1</v>
      </c>
      <c r="AR817" s="5" t="b">
        <f ca="1">IF(ISERROR(DATEVALUE(TEXT(Spreadsheet!M1027,"mm/dd/yyyy")) &gt; TODAY()),IF(ISBLANK(Spreadsheet!M1027),TRUE,FALSE),IF(DATEVALUE(TEXT(Spreadsheet!M1027,"mm/dd/yyyy")) &gt; TODAY(),FALSE,TRUE))</f>
        <v>1</v>
      </c>
      <c r="AS817" s="5" t="b">
        <f>OR(ISBLANK(Spreadsheet!N1027),LEN(Spreadsheet!N1027)&lt;=100)</f>
        <v>1</v>
      </c>
      <c r="AT817" s="5" t="b">
        <f>OR(ISBLANK(Spreadsheet!O1027),UPPER(Spreadsheet!O1027)="YES")</f>
        <v>1</v>
      </c>
      <c r="AU817" s="5" t="b">
        <f>OR(ISBLANK(Spreadsheet!P1027),UPPER(Spreadsheet!P1027)="YES")</f>
        <v>1</v>
      </c>
      <c r="AV817" s="5" t="b">
        <f t="array" ref="AV817">IF(ISBLANK(Spreadsheet!Q1027),TRUE,ISNUMBER(MATCH(TRUE,EXACT(Spreadsheet!Q1027,OnGroupsPriorIns),0)))</f>
        <v>1</v>
      </c>
      <c r="AW817" s="5" t="b">
        <f>OR(ISBLANK(Spreadsheet!R1027),UPPER(Spreadsheet!R1027)="YES")</f>
        <v>1</v>
      </c>
      <c r="AX817" s="5" t="b">
        <f>OR(ISBLANK(Spreadsheet!S1027),UPPER(Spreadsheet!S1027)="YES")</f>
        <v>1</v>
      </c>
      <c r="AY817" s="5" t="b">
        <f>OR(AND(ISBLANK(Spreadsheet!C1027),LEN(Spreadsheet!T1027)=0),AND(NOT(ISBLANK(Spreadsheet!C1027)),LEN(Spreadsheet!T1027)&gt;0,LEN(Spreadsheet!T1027)&lt;=50))</f>
        <v>1</v>
      </c>
      <c r="AZ817" s="5" t="b">
        <f>OR(LEN(Spreadsheet!U1027)=0,AND(LEN(Spreadsheet!U1027)&gt;0,LEN(Spreadsheet!U1027)&lt;=50))</f>
        <v>1</v>
      </c>
      <c r="BA817" s="5" t="b">
        <f>OR(AND(ISBLANK(Spreadsheet!C1027),LEN(Spreadsheet!V1027)=0),AND(NOT(ISBLANK(Spreadsheet!C1027)),LEN(Spreadsheet!V1027)&gt;0,LEN(Spreadsheet!V1027)&lt;=50))</f>
        <v>1</v>
      </c>
      <c r="BB817" s="5" t="b">
        <f t="array" ref="BB817">IF(AND(ISBLANK(Spreadsheet!C1027),LEN(Spreadsheet!W1027)=0),TRUE,ISNUMBER(MATCH(TRUE,EXACT(Spreadsheet!W1027,States),0)))</f>
        <v>1</v>
      </c>
      <c r="BC817" s="5" t="b">
        <f>OR(AND(ISBLANK(Spreadsheet!C1027),LEN(Spreadsheet!X1027)=0),AND(NOT(ISBLANK(Spreadsheet!C1027)),LEN(Spreadsheet!X1027)&gt;0,LEN(Spreadsheet!X1027)=5,ISNUMBER(VALUE(Spreadsheet!X1027))))</f>
        <v>1</v>
      </c>
      <c r="BD817" s="5" t="b">
        <f>OR(ISBLANK(Spreadsheet!Z1027),LEN(Spreadsheet!Z1027)&lt;=50)</f>
        <v>1</v>
      </c>
      <c r="BE817" s="5" t="b">
        <f>ISBLANK(Spreadsheet!AA1027)</f>
        <v>1</v>
      </c>
      <c r="BF817" s="5" t="b">
        <f>ISBLANK(Spreadsheet!AB1027)</f>
        <v>1</v>
      </c>
      <c r="BG817" s="5" t="b">
        <f>IF(ISERROR(DATEVALUE(TEXT(Spreadsheet!AC1027,"mm/dd/yyyy")) &gt; DATEVALUE(TEXT(Spreadsheet!J1027,"mm/dd/yyyy"))),IF(OR(AND(ISBLANK(Spreadsheet!AC1027),ISBLANK(Spreadsheet!C1027)),AND(NOT(ISBLANK(Spreadsheet!C1027)),ISBLANK(Spreadsheet!AC1027),NOT(ISBLANK(Spreadsheet!D1027)))),TRUE,FALSE),IF(DATEVALUE(TEXT(Spreadsheet!AC1027,"mm/dd/yyyy")) &gt; DATEVALUE(TEXT(Spreadsheet!J1027,"mm/dd/yyyy")),TRUE,FALSE))</f>
        <v>1</v>
      </c>
      <c r="BH817" s="5" t="b">
        <f>OR(AND(ISBLANK(Spreadsheet!C1027),ISBLANK(Spreadsheet!AE1027)),AND(NOT(ISBLANK(Spreadsheet!C1027)),NOT(ISBLANK(Spreadsheet!D1027)),ISBLANK(Spreadsheet!AE1027)),AND(NOT(ISBLANK(Spreadsheet!C1027)),ISBLANK(Spreadsheet!D1027),NOT(ISBLANK(Spreadsheet!AE1027)),LEN(Spreadsheet!AE1027)&lt;=100))</f>
        <v>1</v>
      </c>
      <c r="BI817" s="5" t="b">
        <f t="array" ref="BI817">IF(ISBLANK(Spreadsheet!AF1027),TRUE,ISNUMBER(MATCH(TRUE,EXACT(Spreadsheet!AF1027,CobraShortReasons),0)))</f>
        <v>1</v>
      </c>
      <c r="BJ817" s="5" t="b">
        <f ca="1">IF(ISERROR(DATEVALUE(TEXT(Spreadsheet!AG1027,"mm/dd/yyyy")) &gt; TODAY()),IF(ISBLANK(Spreadsheet!AG1027),TRUE,FALSE),IF(DATEVALUE(TEXT(Spreadsheet!AG1027,"mm/dd/yyyy")) &gt; TODAY(),FALSE,TRUE))</f>
        <v>1</v>
      </c>
      <c r="BK817" s="5" t="b">
        <f>OR(ISBLANK(Spreadsheet!AH1027),LEN(Spreadsheet!AH1027)&lt;=25)</f>
        <v>1</v>
      </c>
      <c r="BL817" s="5" t="b">
        <f t="array" aca="1" ref="BL817" ca="1">IF(ISBLANK(Spreadsheet!AI1027),TRUE,ISNUMBER(MATCH(TRUE,EXACT(Spreadsheet!AI1027,INDIRECT(Spreadsheet!$D$2)),0)))</f>
        <v>1</v>
      </c>
      <c r="BM817" s="5" t="b">
        <f t="array" aca="1" ref="BM817" ca="1">IF(ISBLANK(Spreadsheet!AJ1027),TRUE,ISNUMBER(MATCH(TRUE,EXACT(Spreadsheet!AJ1027,INDIRECT(Spreadsheet!BJ817)),0)))</f>
        <v>1</v>
      </c>
      <c r="BN817" s="5" t="b">
        <f t="array" ref="BN817">IF(ISBLANK(Spreadsheet!AK1027),TRUE,ISNUMBER(MATCH(TRUE,EXACT(Spreadsheet!AK1027,DentalPlans),0)))</f>
        <v>1</v>
      </c>
      <c r="BO817" s="5" t="b">
        <f t="array" aca="1" ref="BO817" ca="1">IF(ISBLANK(Spreadsheet!AL1027),TRUE,ISNUMBER(MATCH(TRUE,EXACT(Spreadsheet!AL1027,INDIRECT(Spreadsheet!BK817)),0)))</f>
        <v>1</v>
      </c>
      <c r="BP817" s="5" t="b">
        <f t="array" ref="BP817">IF(ISBLANK(Spreadsheet!AM1027),TRUE,ISNUMBER(MATCH(TRUE,EXACT(Spreadsheet!AM1027,VisionPlans),0)))</f>
        <v>1</v>
      </c>
      <c r="BQ817" s="5" t="b">
        <f t="array" aca="1" ref="BQ817" ca="1">IF(ISBLANK(Spreadsheet!AN1027),TRUE,ISNUMBER(MATCH(TRUE,EXACT(Spreadsheet!AN1027,INDIRECT(Spreadsheet!BL817)),0)))</f>
        <v>1</v>
      </c>
      <c r="BR817" s="5" t="b">
        <f t="array" ref="BR817">IF(ISBLANK(Spreadsheet!AO1027),TRUE,ISNUMBER(MATCH(TRUE,EXACT(Spreadsheet!AO1027,LifeBenefitClasses),0)))</f>
        <v>1</v>
      </c>
      <c r="BS817" s="5" t="b">
        <f>IF(OR(ISBLANK(Spreadsheet!AO1027), Spreadsheet!AO1027="Waive"),IF(ISBLANK(Spreadsheet!AP1027),TRUE,FALSE),IF(OR(AND(NOT(ISBLANK(Spreadsheet!AO1027)),ISBLANK(Spreadsheet!AP1027)),NOT(ISNUMBER(VALUE(Spreadsheet!AP1027)))),FALSE,IF(OR(AND(Spreadsheet!AP1027&lt;6,MOD(Spreadsheet!AP1027*10,5)=0), MOD(Spreadsheet!AP1027,5000)=0),TRUE,FALSE)))</f>
        <v>1</v>
      </c>
      <c r="BT817" s="5" t="b">
        <f t="array" ref="BT817">IF(ISBLANK(Spreadsheet!AQ1027),TRUE,ISNUMBER(MATCH(TRUE,EXACT(Spreadsheet!AQ1027,EnrollWaive),0)))</f>
        <v>1</v>
      </c>
      <c r="BU817" s="5" t="b">
        <f t="array" ref="BU817">IF(ISBLANK(Spreadsheet!AR1027),TRUE,ISNUMBER(MATCH(TRUE,EXACT(Spreadsheet!AR1027,LifeBenefitClasses),0)))</f>
        <v>1</v>
      </c>
      <c r="BV817" s="5" t="b">
        <f>IF(OR(ISBLANK(Spreadsheet!AR1027), Spreadsheet!AR1027="Waive"),IF(ISBLANK(Spreadsheet!AS1027),TRUE,FALSE),IF(OR(AND(NOT(ISBLANK(Spreadsheet!AR1027)),ISBLANK(Spreadsheet!AS1027)),NOT(ISNUMBER(VALUE(Spreadsheet!AS1027)))),FALSE,IF(OR(AND(Spreadsheet!AS1027&lt;6,MOD(Spreadsheet!AS1027*10,5)=0), MOD(Spreadsheet!AS1027,10000)=0),TRUE,FALSE)))</f>
        <v>1</v>
      </c>
      <c r="BW817" s="5" t="b">
        <f t="array" ref="BW817">IF(ISBLANK(Spreadsheet!AT1027),TRUE,ISNUMBER(MATCH(TRUE,EXACT(Spreadsheet!AT1027,LifeBenefitClasses),0)))</f>
        <v>1</v>
      </c>
      <c r="BX817" s="5" t="b">
        <f>IF(OR(ISBLANK(Spreadsheet!AT1027), Spreadsheet!AT1027="Waive"),IF(ISBLANK(Spreadsheet!AU1027),TRUE,FALSE),IF(OR(AND(NOT(ISBLANK(Spreadsheet!AT1027)),ISBLANK(Spreadsheet!AU1027)),NOT(ISNUMBER(VALUE(Spreadsheet!AU1027)))),FALSE,IF(AND(NOT(OR(ISBLANK(Spreadsheet!AT1027),Spreadsheet!AT1027="Waive")),NOT(OR(ISBLANK(Spreadsheet!AR1027),Spreadsheet!AR1027="Waive")),MOD(Spreadsheet!AU1027,5000)=0, Spreadsheet!AU1027&lt;=(Spreadsheet!AS1027*0.5)),TRUE,FALSE)))</f>
        <v>1</v>
      </c>
      <c r="BY817" s="5" t="b">
        <f t="array" ref="BY817">IF(ISBLANK(Spreadsheet!AV1027),TRUE,ISNUMBER(MATCH(TRUE,EXACT(Spreadsheet!AV1027,EnrollWaive),0)))</f>
        <v>1</v>
      </c>
      <c r="BZ817" s="5" t="b">
        <f t="array" ref="BZ817">IF(ISBLANK(Spreadsheet!AW1027),TRUE,ISNUMBER(MATCH(TRUE,EXACT(Spreadsheet!AW1027,LifeBenefitClasses),0)))</f>
        <v>1</v>
      </c>
      <c r="CA817" s="5" t="b">
        <f t="array" ref="CA817">IF(ISBLANK(Spreadsheet!AX1027),TRUE,ISNUMBER(MATCH(TRUE,EXACT(Spreadsheet!AX1027,LifeBenefitClasses),0)))</f>
        <v>1</v>
      </c>
      <c r="CB817" s="5" t="b">
        <f t="array" ref="CB817">IF(ISBLANK(Spreadsheet!AY1027),TRUE,ISNUMBER(MATCH(TRUE,EXACT(Spreadsheet!AY1027,LifeBenefitClasses),0)))</f>
        <v>1</v>
      </c>
      <c r="CC817" s="5" t="b">
        <f t="array" ref="CC817">IF(ISBLANK(Spreadsheet!AZ1027),TRUE,ISNUMBER(MATCH(TRUE,EXACT(Spreadsheet!AZ1027,LifeBenefitClasses),0)))</f>
        <v>1</v>
      </c>
      <c r="CD817" s="5" t="b">
        <f t="array" ref="CD817">IF(ISBLANK(Spreadsheet!BA1027),TRUE,ISNUMBER(MATCH(TRUE,EXACT(Spreadsheet!BA1027,LifeBenefitClasses),0)))</f>
        <v>1</v>
      </c>
      <c r="CE817" s="5" t="b">
        <f>IF(OR(ISBLANK(Spreadsheet!BA1027), Spreadsheet!BA1027="Waive"),IF(ISBLANK(Spreadsheet!BB1027),TRUE,FALSE),IF(OR(AND(NOT(ISBLANK(Spreadsheet!BA1027)),ISBLANK(Spreadsheet!BB1027)),NOT(ISNUMBER(VALUE(Spreadsheet!BB1027))),ISBLANK(Spreadsheet!BC1027),NOT(ISNUMBER(VALUE(Spreadsheet!BC1027)))),FALSE,IF(AND(Spreadsheet!BB1027&gt;=50000,Spreadsheet!BB1027&lt;=250000,MOD(Spreadsheet!BB1027,10000)=0,Spreadsheet!BB1027&lt;=(10*Spreadsheet!BC1027)),TRUE,FALSE)))</f>
        <v>1</v>
      </c>
      <c r="CF817" s="5" t="b">
        <f>IF(NOT(ISBLANK(Spreadsheet!BC817)),AND(ISNUMBER(VALUE(Spreadsheet!BC817)),Spreadsheet!BC817&gt;0),AND(OR(ISBLANK(Spreadsheet!AO817),Spreadsheet!AO817="Waive",AND(NOT(OR(ISBLANK(Spreadsheet!AO817),Spreadsheet!AO817="Waive")),Spreadsheet!AP817&gt;=6)),OR(ISBLANK(Spreadsheet!AR817),AND(NOT(OR(ISBLANK(Spreadsheet!AR817),Spreadsheet!AR817="Waive")),Spreadsheet!AS817&gt;=6)),OR(ISBLANK(Spreadsheet!AW817)),OR(ISBLANK(Spreadsheet!AX817)),OR(ISBLANK(Spreadsheet!AY817)),OR(ISBLANK(Spreadsheet!AZ817)),OR(ISBLANK(Spreadsheet!BA817),Spreadsheet!BA817="Waive")))</f>
        <v>1</v>
      </c>
      <c r="CG817" s="5" t="b">
        <f t="shared" ca="1" si="61"/>
        <v>1</v>
      </c>
    </row>
    <row r="818" spans="8:85" x14ac:dyDescent="0.3">
      <c r="H818" s="5">
        <f t="shared" ca="1" si="58"/>
        <v>2</v>
      </c>
      <c r="I818" s="5" t="str">
        <f t="shared" ca="1" si="59"/>
        <v/>
      </c>
      <c r="J818" s="5" t="str">
        <f>IF(AND(NOT(ISBLANK(Spreadsheet!C1028)),ISBLANK(Spreadsheet!D1028)),Spreadsheet!F1028&amp;" "&amp;Spreadsheet!H1028,"")</f>
        <v/>
      </c>
      <c r="K818" s="5">
        <f>IF(AND(NOT(ISBLANK(Spreadsheet!C1028)),ISBLANK(Spreadsheet!D1028)),COUNTIFS(Spreadsheet!E$786:E1029,"=Child",Spreadsheet!C$786:C1029, "="&amp;Spreadsheet!C1028) + COUNTIFS(Spreadsheet!E$786:E1029,"=Step-child",Spreadsheet!C$786:C1029, "="&amp;Spreadsheet!C1028),0)</f>
        <v>0</v>
      </c>
      <c r="L818" s="5">
        <f>IF(NOT(ISBLANK(J818)),COUNTIFS(Spreadsheet!E$786:E1029,"=Wife",Spreadsheet!C$786:C1029, "="&amp;Spreadsheet!C1028) + COUNTIFS(Spreadsheet!E$786:E1029,"=Husband",Spreadsheet!C$786:C1029, "="&amp;Spreadsheet!C1028),0)</f>
        <v>0</v>
      </c>
      <c r="M818" s="5">
        <f>IF(NOT(ISBLANK(Spreadsheet!AJ1028)),VLOOKUP(Spreadsheet!AJ1028,'Drop Downs'!$P$2:$R$16,3,FALSE),0)</f>
        <v>0</v>
      </c>
      <c r="N818" s="5">
        <f>IF(NOT(ISBLANK(Spreadsheet!AJ1028)), VLOOKUP(Spreadsheet!AJ1028,'Drop Downs'!$P$2:$R$16,2,FALSE),0)</f>
        <v>0</v>
      </c>
      <c r="O818" s="5">
        <f>IF(NOT(ISBLANK(Spreadsheet!AL1028)),VLOOKUP(Spreadsheet!AL1028,'Drop Downs'!$P$2:$R$16,3,FALSE), 0)</f>
        <v>0</v>
      </c>
      <c r="P818" s="5">
        <f>IF(NOT(ISBLANK(Spreadsheet!AL1028)),VLOOKUP(Spreadsheet!AL1028,'Drop Downs'!$P$2:$R$16,2,FALSE),0)</f>
        <v>0</v>
      </c>
      <c r="Q818" s="5">
        <f>IF(NOT(ISBLANK(Spreadsheet!AN1028)),VLOOKUP(Spreadsheet!AN1028,'Drop Downs'!$P$2:$R$16,3,FALSE),0)</f>
        <v>0</v>
      </c>
      <c r="R818" s="5">
        <f>IF(NOT(ISBLANK(Spreadsheet!AN1028)),VLOOKUP(Spreadsheet!AN1028,'Drop Downs'!$P$2:$R$16,2,FALSE),0)</f>
        <v>0</v>
      </c>
      <c r="S818" s="5" t="str">
        <f>IF(OR(M818&gt;K818,N818&gt;L818,O818&gt;K818, Q818&gt;K818,N818&gt;L818, P818&gt;L818, R818&gt;L818),"Member currently has a coverage election over what he/she needs.  Please add more dependents or adjust the coverage election.","")&amp;(IF(AND(NOT(ISBLANK(Spreadsheet!C1028)),NOT(ISBLANK(Spreadsheet!D1028)),ISBLANK(Spreadsheet!E1028)),"Dependent lacks a relationship to member.Please select one from the drop-down.",""))</f>
        <v/>
      </c>
      <c r="T818" s="5" t="b">
        <f t="shared" si="60"/>
        <v>1</v>
      </c>
      <c r="U818" s="5" t="b">
        <f>OR(ISBLANK(Spreadsheet!C1028),IF(NOT(ISBLANK(Spreadsheet!D1028)),NOT(ISBLANK(Spreadsheet!E1028)),TRUE))</f>
        <v>1</v>
      </c>
      <c r="V818" s="5" t="b">
        <f>OR(ISBLANK(Spreadsheet!C1028), NOT(ISBLANK(Spreadsheet!I1028)))</f>
        <v>1</v>
      </c>
      <c r="W818" s="5" t="b">
        <f>OR(ISBLANK(Spreadsheet!D1028),NOT(ISBLANK(Spreadsheet!C1028)))</f>
        <v>1</v>
      </c>
      <c r="X818" s="155" t="str">
        <f>REPT("0",MIN(FIND({1,2,3,4,5,6,7,8,9},Spreadsheet!C1028&amp;"123456789"))-1)&amp;IF(ISBLANK(Spreadsheet!C1028),"",SUMPRODUCT(MID(0&amp;Spreadsheet!C1028,LARGE(INDEX(ISNUMBER(--MID(Spreadsheet!C1028,ROW($1:$225),1))*
 ROW($1:$225),0),ROW($1:$225))+1,1)*10^ROW($1:$225)/10))</f>
        <v/>
      </c>
      <c r="Y818" s="5" t="b">
        <f>IF(NOT(ISBLANK(Spreadsheet!C1028)),IF(AND(ISNUMBER(VALUE(Spreadsheet!C1028)), LEN(Spreadsheet!C1028)=9),TRUE,FALSE),TRUE)</f>
        <v>1</v>
      </c>
      <c r="Z818" s="155" t="str">
        <f>REPT("0",MIN(FIND({1,2,3,4,5,6,7,8,9},Spreadsheet!D1028&amp;"123456789"))-1)&amp;IF(ISBLANK(Spreadsheet!D1028),"",SUMPRODUCT(MID(0&amp;Spreadsheet!D1028,LARGE(INDEX(ISNUMBER(--MID(Spreadsheet!D1028,ROW($1:$225),1))*
 ROW($1:$225),0),ROW($1:$225))+1,1)*10^ROW($1:$225)/10))</f>
        <v/>
      </c>
      <c r="AA818" s="5" t="b">
        <f>IF(AND(NOT(ISBLANK(Spreadsheet!D1028)),NOT(ISBLANK(Spreadsheet!C1028))),IF(AND(ISNUMBER(VALUE(Spreadsheet!D1028)), LEN(Spreadsheet!D1028)=9),TRUE,FALSE),IF(AND(NOT(ISBLANK(Spreadsheet!D1028)),ISBLANK(Spreadsheet!C1028)),FALSE,TRUE))</f>
        <v>1</v>
      </c>
      <c r="AB818" s="5" t="b">
        <f>OR(ISBLANK(Spreadsheet!Y818),IF(NOT(ISBLANK(Spreadsheet!Y818)),LEN(Spreadsheet!Y818)=10,ISNUMBER(VALUE(Spreadsheet!Y818))))</f>
        <v>1</v>
      </c>
      <c r="AC818" s="5" t="b">
        <f>OR(ISBLANK(Spreadsheet!AI1028), AND(NOT(ISBLANK(Spreadsheet!AJ1028)), NOT(ISNUMBER(SEARCH("Waive",Spreadsheet!AJ1028)))))</f>
        <v>1</v>
      </c>
      <c r="AD818" s="5" t="b">
        <f>OR(ISBLANK(Spreadsheet!AK1028), AND(NOT(ISBLANK(Spreadsheet!AL1028)), NOT(ISNUMBER(SEARCH("Waive",Spreadsheet!AL1028)))))</f>
        <v>1</v>
      </c>
      <c r="AE818" s="5" t="b">
        <f>OR(ISBLANK(Spreadsheet!AM1028), AND(NOT(ISBLANK(Spreadsheet!AN1028)), NOT(ISNUMBER(SEARCH("Waive", Spreadsheet!AN1028)))))</f>
        <v>1</v>
      </c>
      <c r="AF818" s="5" t="b">
        <f>OR(ISBLANK(Spreadsheet!C1028), NOT(ISBLANK(Spreadsheet!D1028)),NOT(ISBLANK(Spreadsheet!L1028)))</f>
        <v>1</v>
      </c>
      <c r="AG818" s="5" t="b">
        <f>IF(AND(NOT(ISBLANK(Spreadsheet!C1028)), NOT(ISBLANK(Spreadsheet!D1028)),Spreadsheet!C1028&lt;&gt;Spreadsheet!D1028),IF(ISERROR(VLOOKUP(Spreadsheet!C1028, Spreadsheet!$C$6:'Spreadsheet'!$C1027,1,FALSE)), FALSE, TRUE),TRUE)</f>
        <v>1</v>
      </c>
      <c r="AH818" s="5" t="b">
        <f>Spreadsheet!$B$2=Spreadsheet!AD818</f>
        <v>1</v>
      </c>
      <c r="AI818" s="5" t="b">
        <f>IF(ISBLANK(Spreadsheet!G1028),TRUE,IF(OR(LEN(Spreadsheet!G1028)&gt;1,ISNUMBER(VALUE(Spreadsheet!G1028))),FALSE,TRUE))</f>
        <v>1</v>
      </c>
      <c r="AJ818" s="5" t="b">
        <f>OR(ISBLANK(Spreadsheet!C1028), NOT(ISBLANK(Spreadsheet!B1028)), NOT(ISBLANK(Spreadsheet!D1028)))</f>
        <v>1</v>
      </c>
      <c r="AK818" s="5" t="b">
        <f t="array" ref="AK818">IF(OR(AND(ISBLANK(Spreadsheet!E1028),ISBLANK(Spreadsheet!D1028),NOT(ISBLANK(Spreadsheet!C1028))),AND(ISBLANK(Spreadsheet!E1028),ISBLANK(Spreadsheet!D1028),ISBLANK(Spreadsheet!C1028))),TRUE,ISNUMBER(MATCH(TRUE,EXACT(Spreadsheet!E1028,Relationships),0)))</f>
        <v>1</v>
      </c>
      <c r="AL818" s="5" t="b">
        <f>IF(NOT(ISBLANK(Spreadsheet!C1028)),IF(OR(ISBLANK(Spreadsheet!F1028),LEN(Spreadsheet!F1028)&gt;40),FALSE,TRUE),TRUE)</f>
        <v>1</v>
      </c>
      <c r="AM818" s="5" t="b">
        <f>IF(NOT(ISBLANK(Spreadsheet!C1028)),IF(OR(ISBLANK(Spreadsheet!H1028),LEN(Spreadsheet!H1028)&gt;40),FALSE,TRUE),TRUE)</f>
        <v>1</v>
      </c>
      <c r="AN818" s="5" t="b">
        <f t="array" ref="AN818">IF(ISBLANK(Spreadsheet!I1028),TRUE,ISNUMBER(MATCH(TRUE,EXACT(Spreadsheet!I1028,GenderValues),0)))</f>
        <v>1</v>
      </c>
      <c r="AO818" s="5" t="b">
        <f ca="1">IF(ISERROR(DATEVALUE(TEXT(Spreadsheet!J1028,"mm/dd/yyyy")) &gt; TODAY()),IF(AND(ISBLANK(Spreadsheet!J1028),ISBLANK(Spreadsheet!C1028)),TRUE,FALSE),IF(DATEVALUE(TEXT(Spreadsheet!J1028,"mm/dd/yyyy")) &gt; TODAY(),FALSE,TRUE))</f>
        <v>1</v>
      </c>
      <c r="AP818" s="5" t="b">
        <f>OR(ISBLANK(Spreadsheet!K1028),LEN(Spreadsheet!K1028)&lt;=100)</f>
        <v>1</v>
      </c>
      <c r="AQ818" s="5" t="b">
        <f t="array" ref="AQ818">IF(OR(AND(ISBLANK(Spreadsheet!L1028),ISBLANK(Spreadsheet!C1028)),AND(NOT(ISBLANK(Spreadsheet!C1028)),NOT(ISBLANK(Spreadsheet!D1028)))),TRUE,ISNUMBER(MATCH(TRUE,EXACT(Spreadsheet!L1028,MaritalStatus),0)))</f>
        <v>1</v>
      </c>
      <c r="AR818" s="5" t="b">
        <f ca="1">IF(ISERROR(DATEVALUE(TEXT(Spreadsheet!M1028,"mm/dd/yyyy")) &gt; TODAY()),IF(ISBLANK(Spreadsheet!M1028),TRUE,FALSE),IF(DATEVALUE(TEXT(Spreadsheet!M1028,"mm/dd/yyyy")) &gt; TODAY(),FALSE,TRUE))</f>
        <v>1</v>
      </c>
      <c r="AS818" s="5" t="b">
        <f>OR(ISBLANK(Spreadsheet!N1028),LEN(Spreadsheet!N1028)&lt;=100)</f>
        <v>1</v>
      </c>
      <c r="AT818" s="5" t="b">
        <f>OR(ISBLANK(Spreadsheet!O1028),UPPER(Spreadsheet!O1028)="YES")</f>
        <v>1</v>
      </c>
      <c r="AU818" s="5" t="b">
        <f>OR(ISBLANK(Spreadsheet!P1028),UPPER(Spreadsheet!P1028)="YES")</f>
        <v>1</v>
      </c>
      <c r="AV818" s="5" t="b">
        <f t="array" ref="AV818">IF(ISBLANK(Spreadsheet!Q1028),TRUE,ISNUMBER(MATCH(TRUE,EXACT(Spreadsheet!Q1028,OnGroupsPriorIns),0)))</f>
        <v>1</v>
      </c>
      <c r="AW818" s="5" t="b">
        <f>OR(ISBLANK(Spreadsheet!R1028),UPPER(Spreadsheet!R1028)="YES")</f>
        <v>1</v>
      </c>
      <c r="AX818" s="5" t="b">
        <f>OR(ISBLANK(Spreadsheet!S1028),UPPER(Spreadsheet!S1028)="YES")</f>
        <v>1</v>
      </c>
      <c r="AY818" s="5" t="b">
        <f>OR(AND(ISBLANK(Spreadsheet!C1028),LEN(Spreadsheet!T1028)=0),AND(NOT(ISBLANK(Spreadsheet!C1028)),LEN(Spreadsheet!T1028)&gt;0,LEN(Spreadsheet!T1028)&lt;=50))</f>
        <v>1</v>
      </c>
      <c r="AZ818" s="5" t="b">
        <f>OR(LEN(Spreadsheet!U1028)=0,AND(LEN(Spreadsheet!U1028)&gt;0,LEN(Spreadsheet!U1028)&lt;=50))</f>
        <v>1</v>
      </c>
      <c r="BA818" s="5" t="b">
        <f>OR(AND(ISBLANK(Spreadsheet!C1028),LEN(Spreadsheet!V1028)=0),AND(NOT(ISBLANK(Spreadsheet!C1028)),LEN(Spreadsheet!V1028)&gt;0,LEN(Spreadsheet!V1028)&lt;=50))</f>
        <v>1</v>
      </c>
      <c r="BB818" s="5" t="b">
        <f t="array" ref="BB818">IF(AND(ISBLANK(Spreadsheet!C1028),LEN(Spreadsheet!W1028)=0),TRUE,ISNUMBER(MATCH(TRUE,EXACT(Spreadsheet!W1028,States),0)))</f>
        <v>1</v>
      </c>
      <c r="BC818" s="5" t="b">
        <f>OR(AND(ISBLANK(Spreadsheet!C1028),LEN(Spreadsheet!X1028)=0),AND(NOT(ISBLANK(Spreadsheet!C1028)),LEN(Spreadsheet!X1028)&gt;0,LEN(Spreadsheet!X1028)=5,ISNUMBER(VALUE(Spreadsheet!X1028))))</f>
        <v>1</v>
      </c>
      <c r="BD818" s="5" t="b">
        <f>OR(ISBLANK(Spreadsheet!Z1028),LEN(Spreadsheet!Z1028)&lt;=50)</f>
        <v>1</v>
      </c>
      <c r="BE818" s="5" t="b">
        <f>ISBLANK(Spreadsheet!AA1028)</f>
        <v>1</v>
      </c>
      <c r="BF818" s="5" t="b">
        <f>ISBLANK(Spreadsheet!AB1028)</f>
        <v>1</v>
      </c>
      <c r="BG818" s="5" t="b">
        <f>IF(ISERROR(DATEVALUE(TEXT(Spreadsheet!AC1028,"mm/dd/yyyy")) &gt; DATEVALUE(TEXT(Spreadsheet!J1028,"mm/dd/yyyy"))),IF(OR(AND(ISBLANK(Spreadsheet!AC1028),ISBLANK(Spreadsheet!C1028)),AND(NOT(ISBLANK(Spreadsheet!C1028)),ISBLANK(Spreadsheet!AC1028),NOT(ISBLANK(Spreadsheet!D1028)))),TRUE,FALSE),IF(DATEVALUE(TEXT(Spreadsheet!AC1028,"mm/dd/yyyy")) &gt; DATEVALUE(TEXT(Spreadsheet!J1028,"mm/dd/yyyy")),TRUE,FALSE))</f>
        <v>1</v>
      </c>
      <c r="BH818" s="5" t="b">
        <f>OR(AND(ISBLANK(Spreadsheet!C1028),ISBLANK(Spreadsheet!AE1028)),AND(NOT(ISBLANK(Spreadsheet!C1028)),NOT(ISBLANK(Spreadsheet!D1028)),ISBLANK(Spreadsheet!AE1028)),AND(NOT(ISBLANK(Spreadsheet!C1028)),ISBLANK(Spreadsheet!D1028),NOT(ISBLANK(Spreadsheet!AE1028)),LEN(Spreadsheet!AE1028)&lt;=100))</f>
        <v>1</v>
      </c>
      <c r="BI818" s="5" t="b">
        <f t="array" ref="BI818">IF(ISBLANK(Spreadsheet!AF1028),TRUE,ISNUMBER(MATCH(TRUE,EXACT(Spreadsheet!AF1028,CobraShortReasons),0)))</f>
        <v>1</v>
      </c>
      <c r="BJ818" s="5" t="b">
        <f ca="1">IF(ISERROR(DATEVALUE(TEXT(Spreadsheet!AG1028,"mm/dd/yyyy")) &gt; TODAY()),IF(ISBLANK(Spreadsheet!AG1028),TRUE,FALSE),IF(DATEVALUE(TEXT(Spreadsheet!AG1028,"mm/dd/yyyy")) &gt; TODAY(),FALSE,TRUE))</f>
        <v>1</v>
      </c>
      <c r="BK818" s="5" t="b">
        <f>OR(ISBLANK(Spreadsheet!AH1028),LEN(Spreadsheet!AH1028)&lt;=25)</f>
        <v>1</v>
      </c>
      <c r="BL818" s="5" t="b">
        <f t="array" aca="1" ref="BL818" ca="1">IF(ISBLANK(Spreadsheet!AI1028),TRUE,ISNUMBER(MATCH(TRUE,EXACT(Spreadsheet!AI1028,INDIRECT(Spreadsheet!$D$2)),0)))</f>
        <v>1</v>
      </c>
      <c r="BM818" s="5" t="b">
        <f t="array" aca="1" ref="BM818" ca="1">IF(ISBLANK(Spreadsheet!AJ1028),TRUE,ISNUMBER(MATCH(TRUE,EXACT(Spreadsheet!AJ1028,INDIRECT(Spreadsheet!BJ818)),0)))</f>
        <v>1</v>
      </c>
      <c r="BN818" s="5" t="b">
        <f t="array" ref="BN818">IF(ISBLANK(Spreadsheet!AK1028),TRUE,ISNUMBER(MATCH(TRUE,EXACT(Spreadsheet!AK1028,DentalPlans),0)))</f>
        <v>1</v>
      </c>
      <c r="BO818" s="5" t="b">
        <f t="array" aca="1" ref="BO818" ca="1">IF(ISBLANK(Spreadsheet!AL1028),TRUE,ISNUMBER(MATCH(TRUE,EXACT(Spreadsheet!AL1028,INDIRECT(Spreadsheet!BK818)),0)))</f>
        <v>1</v>
      </c>
      <c r="BP818" s="5" t="b">
        <f t="array" ref="BP818">IF(ISBLANK(Spreadsheet!AM1028),TRUE,ISNUMBER(MATCH(TRUE,EXACT(Spreadsheet!AM1028,VisionPlans),0)))</f>
        <v>1</v>
      </c>
      <c r="BQ818" s="5" t="b">
        <f t="array" aca="1" ref="BQ818" ca="1">IF(ISBLANK(Spreadsheet!AN1028),TRUE,ISNUMBER(MATCH(TRUE,EXACT(Spreadsheet!AN1028,INDIRECT(Spreadsheet!BL818)),0)))</f>
        <v>1</v>
      </c>
      <c r="BR818" s="5" t="b">
        <f t="array" ref="BR818">IF(ISBLANK(Spreadsheet!AO1028),TRUE,ISNUMBER(MATCH(TRUE,EXACT(Spreadsheet!AO1028,LifeBenefitClasses),0)))</f>
        <v>1</v>
      </c>
      <c r="BS818" s="5" t="b">
        <f>IF(OR(ISBLANK(Spreadsheet!AO1028), Spreadsheet!AO1028="Waive"),IF(ISBLANK(Spreadsheet!AP1028),TRUE,FALSE),IF(OR(AND(NOT(ISBLANK(Spreadsheet!AO1028)),ISBLANK(Spreadsheet!AP1028)),NOT(ISNUMBER(VALUE(Spreadsheet!AP1028)))),FALSE,IF(OR(AND(Spreadsheet!AP1028&lt;6,MOD(Spreadsheet!AP1028*10,5)=0), MOD(Spreadsheet!AP1028,5000)=0),TRUE,FALSE)))</f>
        <v>1</v>
      </c>
      <c r="BT818" s="5" t="b">
        <f t="array" ref="BT818">IF(ISBLANK(Spreadsheet!AQ1028),TRUE,ISNUMBER(MATCH(TRUE,EXACT(Spreadsheet!AQ1028,EnrollWaive),0)))</f>
        <v>1</v>
      </c>
      <c r="BU818" s="5" t="b">
        <f t="array" ref="BU818">IF(ISBLANK(Spreadsheet!AR1028),TRUE,ISNUMBER(MATCH(TRUE,EXACT(Spreadsheet!AR1028,LifeBenefitClasses),0)))</f>
        <v>1</v>
      </c>
      <c r="BV818" s="5" t="b">
        <f>IF(OR(ISBLANK(Spreadsheet!AR1028), Spreadsheet!AR1028="Waive"),IF(ISBLANK(Spreadsheet!AS1028),TRUE,FALSE),IF(OR(AND(NOT(ISBLANK(Spreadsheet!AR1028)),ISBLANK(Spreadsheet!AS1028)),NOT(ISNUMBER(VALUE(Spreadsheet!AS1028)))),FALSE,IF(OR(AND(Spreadsheet!AS1028&lt;6,MOD(Spreadsheet!AS1028*10,5)=0), MOD(Spreadsheet!AS1028,10000)=0),TRUE,FALSE)))</f>
        <v>1</v>
      </c>
      <c r="BW818" s="5" t="b">
        <f t="array" ref="BW818">IF(ISBLANK(Spreadsheet!AT1028),TRUE,ISNUMBER(MATCH(TRUE,EXACT(Spreadsheet!AT1028,LifeBenefitClasses),0)))</f>
        <v>1</v>
      </c>
      <c r="BX818" s="5" t="b">
        <f>IF(OR(ISBLANK(Spreadsheet!AT1028), Spreadsheet!AT1028="Waive"),IF(ISBLANK(Spreadsheet!AU1028),TRUE,FALSE),IF(OR(AND(NOT(ISBLANK(Spreadsheet!AT1028)),ISBLANK(Spreadsheet!AU1028)),NOT(ISNUMBER(VALUE(Spreadsheet!AU1028)))),FALSE,IF(AND(NOT(OR(ISBLANK(Spreadsheet!AT1028),Spreadsheet!AT1028="Waive")),NOT(OR(ISBLANK(Spreadsheet!AR1028),Spreadsheet!AR1028="Waive")),MOD(Spreadsheet!AU1028,5000)=0, Spreadsheet!AU1028&lt;=(Spreadsheet!AS1028*0.5)),TRUE,FALSE)))</f>
        <v>1</v>
      </c>
      <c r="BY818" s="5" t="b">
        <f t="array" ref="BY818">IF(ISBLANK(Spreadsheet!AV1028),TRUE,ISNUMBER(MATCH(TRUE,EXACT(Spreadsheet!AV1028,EnrollWaive),0)))</f>
        <v>1</v>
      </c>
      <c r="BZ818" s="5" t="b">
        <f t="array" ref="BZ818">IF(ISBLANK(Spreadsheet!AW1028),TRUE,ISNUMBER(MATCH(TRUE,EXACT(Spreadsheet!AW1028,LifeBenefitClasses),0)))</f>
        <v>1</v>
      </c>
      <c r="CA818" s="5" t="b">
        <f t="array" ref="CA818">IF(ISBLANK(Spreadsheet!AX1028),TRUE,ISNUMBER(MATCH(TRUE,EXACT(Spreadsheet!AX1028,LifeBenefitClasses),0)))</f>
        <v>1</v>
      </c>
      <c r="CB818" s="5" t="b">
        <f t="array" ref="CB818">IF(ISBLANK(Spreadsheet!AY1028),TRUE,ISNUMBER(MATCH(TRUE,EXACT(Spreadsheet!AY1028,LifeBenefitClasses),0)))</f>
        <v>1</v>
      </c>
      <c r="CC818" s="5" t="b">
        <f t="array" ref="CC818">IF(ISBLANK(Spreadsheet!AZ1028),TRUE,ISNUMBER(MATCH(TRUE,EXACT(Spreadsheet!AZ1028,LifeBenefitClasses),0)))</f>
        <v>1</v>
      </c>
      <c r="CD818" s="5" t="b">
        <f t="array" ref="CD818">IF(ISBLANK(Spreadsheet!BA1028),TRUE,ISNUMBER(MATCH(TRUE,EXACT(Spreadsheet!BA1028,LifeBenefitClasses),0)))</f>
        <v>1</v>
      </c>
      <c r="CE818" s="5" t="b">
        <f>IF(OR(ISBLANK(Spreadsheet!BA1028), Spreadsheet!BA1028="Waive"),IF(ISBLANK(Spreadsheet!BB1028),TRUE,FALSE),IF(OR(AND(NOT(ISBLANK(Spreadsheet!BA1028)),ISBLANK(Spreadsheet!BB1028)),NOT(ISNUMBER(VALUE(Spreadsheet!BB1028))),ISBLANK(Spreadsheet!BC1028),NOT(ISNUMBER(VALUE(Spreadsheet!BC1028)))),FALSE,IF(AND(Spreadsheet!BB1028&gt;=50000,Spreadsheet!BB1028&lt;=250000,MOD(Spreadsheet!BB1028,10000)=0,Spreadsheet!BB1028&lt;=(10*Spreadsheet!BC1028)),TRUE,FALSE)))</f>
        <v>1</v>
      </c>
      <c r="CF818" s="5" t="b">
        <f>IF(NOT(ISBLANK(Spreadsheet!BC818)),AND(ISNUMBER(VALUE(Spreadsheet!BC818)),Spreadsheet!BC818&gt;0),AND(OR(ISBLANK(Spreadsheet!AO818),Spreadsheet!AO818="Waive",AND(NOT(OR(ISBLANK(Spreadsheet!AO818),Spreadsheet!AO818="Waive")),Spreadsheet!AP818&gt;=6)),OR(ISBLANK(Spreadsheet!AR818),AND(NOT(OR(ISBLANK(Spreadsheet!AR818),Spreadsheet!AR818="Waive")),Spreadsheet!AS818&gt;=6)),OR(ISBLANK(Spreadsheet!AW818)),OR(ISBLANK(Spreadsheet!AX818)),OR(ISBLANK(Spreadsheet!AY818)),OR(ISBLANK(Spreadsheet!AZ818)),OR(ISBLANK(Spreadsheet!BA818),Spreadsheet!BA818="Waive")))</f>
        <v>1</v>
      </c>
      <c r="CG818" s="5" t="b">
        <f t="shared" ca="1" si="61"/>
        <v>1</v>
      </c>
    </row>
    <row r="819" spans="8:85" x14ac:dyDescent="0.3">
      <c r="H819" s="5">
        <f t="shared" ca="1" si="58"/>
        <v>2</v>
      </c>
      <c r="I819" s="5" t="str">
        <f t="shared" ca="1" si="59"/>
        <v/>
      </c>
      <c r="J819" s="5" t="str">
        <f>IF(AND(NOT(ISBLANK(Spreadsheet!C1029)),ISBLANK(Spreadsheet!D1029)),Spreadsheet!F1029&amp;" "&amp;Spreadsheet!H1029,"")</f>
        <v/>
      </c>
      <c r="K819" s="5">
        <f>IF(AND(NOT(ISBLANK(Spreadsheet!C1029)),ISBLANK(Spreadsheet!D1029)),COUNTIFS(Spreadsheet!E$786:E1030,"=Child",Spreadsheet!C$786:C1030, "="&amp;Spreadsheet!C1029) + COUNTIFS(Spreadsheet!E$786:E1030,"=Step-child",Spreadsheet!C$786:C1030, "="&amp;Spreadsheet!C1029),0)</f>
        <v>0</v>
      </c>
      <c r="L819" s="5">
        <f>IF(NOT(ISBLANK(J819)),COUNTIFS(Spreadsheet!E$786:E1030,"=Wife",Spreadsheet!C$786:C1030, "="&amp;Spreadsheet!C1029) + COUNTIFS(Spreadsheet!E$786:E1030,"=Husband",Spreadsheet!C$786:C1030, "="&amp;Spreadsheet!C1029),0)</f>
        <v>0</v>
      </c>
      <c r="M819" s="5">
        <f>IF(NOT(ISBLANK(Spreadsheet!AJ1029)),VLOOKUP(Spreadsheet!AJ1029,'Drop Downs'!$P$2:$R$16,3,FALSE),0)</f>
        <v>0</v>
      </c>
      <c r="N819" s="5">
        <f>IF(NOT(ISBLANK(Spreadsheet!AJ1029)), VLOOKUP(Spreadsheet!AJ1029,'Drop Downs'!$P$2:$R$16,2,FALSE),0)</f>
        <v>0</v>
      </c>
      <c r="O819" s="5">
        <f>IF(NOT(ISBLANK(Spreadsheet!AL1029)),VLOOKUP(Spreadsheet!AL1029,'Drop Downs'!$P$2:$R$16,3,FALSE), 0)</f>
        <v>0</v>
      </c>
      <c r="P819" s="5">
        <f>IF(NOT(ISBLANK(Spreadsheet!AL1029)),VLOOKUP(Spreadsheet!AL1029,'Drop Downs'!$P$2:$R$16,2,FALSE),0)</f>
        <v>0</v>
      </c>
      <c r="Q819" s="5">
        <f>IF(NOT(ISBLANK(Spreadsheet!AN1029)),VLOOKUP(Spreadsheet!AN1029,'Drop Downs'!$P$2:$R$16,3,FALSE),0)</f>
        <v>0</v>
      </c>
      <c r="R819" s="5">
        <f>IF(NOT(ISBLANK(Spreadsheet!AN1029)),VLOOKUP(Spreadsheet!AN1029,'Drop Downs'!$P$2:$R$16,2,FALSE),0)</f>
        <v>0</v>
      </c>
      <c r="S819" s="5" t="str">
        <f>IF(OR(M819&gt;K819,N819&gt;L819,O819&gt;K819, Q819&gt;K819,N819&gt;L819, P819&gt;L819, R819&gt;L819),"Member currently has a coverage election over what he/she needs.  Please add more dependents or adjust the coverage election.","")&amp;(IF(AND(NOT(ISBLANK(Spreadsheet!C1029)),NOT(ISBLANK(Spreadsheet!D1029)),ISBLANK(Spreadsheet!E1029)),"Dependent lacks a relationship to member.Please select one from the drop-down.",""))</f>
        <v/>
      </c>
      <c r="T819" s="5" t="b">
        <f t="shared" si="60"/>
        <v>1</v>
      </c>
      <c r="U819" s="5" t="b">
        <f>OR(ISBLANK(Spreadsheet!C1029),IF(NOT(ISBLANK(Spreadsheet!D1029)),NOT(ISBLANK(Spreadsheet!E1029)),TRUE))</f>
        <v>1</v>
      </c>
      <c r="V819" s="5" t="b">
        <f>OR(ISBLANK(Spreadsheet!C1029), NOT(ISBLANK(Spreadsheet!I1029)))</f>
        <v>1</v>
      </c>
      <c r="W819" s="5" t="b">
        <f>OR(ISBLANK(Spreadsheet!D1029),NOT(ISBLANK(Spreadsheet!C1029)))</f>
        <v>1</v>
      </c>
      <c r="X819" s="155" t="str">
        <f>REPT("0",MIN(FIND({1,2,3,4,5,6,7,8,9},Spreadsheet!C1029&amp;"123456789"))-1)&amp;IF(ISBLANK(Spreadsheet!C1029),"",SUMPRODUCT(MID(0&amp;Spreadsheet!C1029,LARGE(INDEX(ISNUMBER(--MID(Spreadsheet!C1029,ROW($1:$225),1))*
 ROW($1:$225),0),ROW($1:$225))+1,1)*10^ROW($1:$225)/10))</f>
        <v/>
      </c>
      <c r="Y819" s="5" t="b">
        <f>IF(NOT(ISBLANK(Spreadsheet!C1029)),IF(AND(ISNUMBER(VALUE(Spreadsheet!C1029)), LEN(Spreadsheet!C1029)=9),TRUE,FALSE),TRUE)</f>
        <v>1</v>
      </c>
      <c r="Z819" s="155" t="str">
        <f>REPT("0",MIN(FIND({1,2,3,4,5,6,7,8,9},Spreadsheet!D1029&amp;"123456789"))-1)&amp;IF(ISBLANK(Spreadsheet!D1029),"",SUMPRODUCT(MID(0&amp;Spreadsheet!D1029,LARGE(INDEX(ISNUMBER(--MID(Spreadsheet!D1029,ROW($1:$225),1))*
 ROW($1:$225),0),ROW($1:$225))+1,1)*10^ROW($1:$225)/10))</f>
        <v/>
      </c>
      <c r="AA819" s="5" t="b">
        <f>IF(AND(NOT(ISBLANK(Spreadsheet!D1029)),NOT(ISBLANK(Spreadsheet!C1029))),IF(AND(ISNUMBER(VALUE(Spreadsheet!D1029)), LEN(Spreadsheet!D1029)=9),TRUE,FALSE),IF(AND(NOT(ISBLANK(Spreadsheet!D1029)),ISBLANK(Spreadsheet!C1029)),FALSE,TRUE))</f>
        <v>1</v>
      </c>
      <c r="AB819" s="5" t="b">
        <f>OR(ISBLANK(Spreadsheet!Y819),IF(NOT(ISBLANK(Spreadsheet!Y819)),LEN(Spreadsheet!Y819)=10,ISNUMBER(VALUE(Spreadsheet!Y819))))</f>
        <v>1</v>
      </c>
      <c r="AC819" s="5" t="b">
        <f>OR(ISBLANK(Spreadsheet!AI1029), AND(NOT(ISBLANK(Spreadsheet!AJ1029)), NOT(ISNUMBER(SEARCH("Waive",Spreadsheet!AJ1029)))))</f>
        <v>1</v>
      </c>
      <c r="AD819" s="5" t="b">
        <f>OR(ISBLANK(Spreadsheet!AK1029), AND(NOT(ISBLANK(Spreadsheet!AL1029)), NOT(ISNUMBER(SEARCH("Waive",Spreadsheet!AL1029)))))</f>
        <v>1</v>
      </c>
      <c r="AE819" s="5" t="b">
        <f>OR(ISBLANK(Spreadsheet!AM1029), AND(NOT(ISBLANK(Spreadsheet!AN1029)), NOT(ISNUMBER(SEARCH("Waive", Spreadsheet!AN1029)))))</f>
        <v>1</v>
      </c>
      <c r="AF819" s="5" t="b">
        <f>OR(ISBLANK(Spreadsheet!C1029), NOT(ISBLANK(Spreadsheet!D1029)),NOT(ISBLANK(Spreadsheet!L1029)))</f>
        <v>1</v>
      </c>
      <c r="AG819" s="5" t="b">
        <f>IF(AND(NOT(ISBLANK(Spreadsheet!C1029)), NOT(ISBLANK(Spreadsheet!D1029)),Spreadsheet!C1029&lt;&gt;Spreadsheet!D1029),IF(ISERROR(VLOOKUP(Spreadsheet!C1029, Spreadsheet!$C$6:'Spreadsheet'!$C1028,1,FALSE)), FALSE, TRUE),TRUE)</f>
        <v>1</v>
      </c>
      <c r="AH819" s="5" t="b">
        <f>Spreadsheet!$B$2=Spreadsheet!AD819</f>
        <v>1</v>
      </c>
      <c r="AI819" s="5" t="b">
        <f>IF(ISBLANK(Spreadsheet!G1029),TRUE,IF(OR(LEN(Spreadsheet!G1029)&gt;1,ISNUMBER(VALUE(Spreadsheet!G1029))),FALSE,TRUE))</f>
        <v>1</v>
      </c>
      <c r="AJ819" s="5" t="b">
        <f>OR(ISBLANK(Spreadsheet!C1029), NOT(ISBLANK(Spreadsheet!B1029)), NOT(ISBLANK(Spreadsheet!D1029)))</f>
        <v>1</v>
      </c>
      <c r="AK819" s="5" t="b">
        <f t="array" ref="AK819">IF(OR(AND(ISBLANK(Spreadsheet!E1029),ISBLANK(Spreadsheet!D1029),NOT(ISBLANK(Spreadsheet!C1029))),AND(ISBLANK(Spreadsheet!E1029),ISBLANK(Spreadsheet!D1029),ISBLANK(Spreadsheet!C1029))),TRUE,ISNUMBER(MATCH(TRUE,EXACT(Spreadsheet!E1029,Relationships),0)))</f>
        <v>1</v>
      </c>
      <c r="AL819" s="5" t="b">
        <f>IF(NOT(ISBLANK(Spreadsheet!C1029)),IF(OR(ISBLANK(Spreadsheet!F1029),LEN(Spreadsheet!F1029)&gt;40),FALSE,TRUE),TRUE)</f>
        <v>1</v>
      </c>
      <c r="AM819" s="5" t="b">
        <f>IF(NOT(ISBLANK(Spreadsheet!C1029)),IF(OR(ISBLANK(Spreadsheet!H1029),LEN(Spreadsheet!H1029)&gt;40),FALSE,TRUE),TRUE)</f>
        <v>1</v>
      </c>
      <c r="AN819" s="5" t="b">
        <f t="array" ref="AN819">IF(ISBLANK(Spreadsheet!I1029),TRUE,ISNUMBER(MATCH(TRUE,EXACT(Spreadsheet!I1029,GenderValues),0)))</f>
        <v>1</v>
      </c>
      <c r="AO819" s="5" t="b">
        <f ca="1">IF(ISERROR(DATEVALUE(TEXT(Spreadsheet!J1029,"mm/dd/yyyy")) &gt; TODAY()),IF(AND(ISBLANK(Spreadsheet!J1029),ISBLANK(Spreadsheet!C1029)),TRUE,FALSE),IF(DATEVALUE(TEXT(Spreadsheet!J1029,"mm/dd/yyyy")) &gt; TODAY(),FALSE,TRUE))</f>
        <v>1</v>
      </c>
      <c r="AP819" s="5" t="b">
        <f>OR(ISBLANK(Spreadsheet!K1029),LEN(Spreadsheet!K1029)&lt;=100)</f>
        <v>1</v>
      </c>
      <c r="AQ819" s="5" t="b">
        <f t="array" ref="AQ819">IF(OR(AND(ISBLANK(Spreadsheet!L1029),ISBLANK(Spreadsheet!C1029)),AND(NOT(ISBLANK(Spreadsheet!C1029)),NOT(ISBLANK(Spreadsheet!D1029)))),TRUE,ISNUMBER(MATCH(TRUE,EXACT(Spreadsheet!L1029,MaritalStatus),0)))</f>
        <v>1</v>
      </c>
      <c r="AR819" s="5" t="b">
        <f ca="1">IF(ISERROR(DATEVALUE(TEXT(Spreadsheet!M1029,"mm/dd/yyyy")) &gt; TODAY()),IF(ISBLANK(Spreadsheet!M1029),TRUE,FALSE),IF(DATEVALUE(TEXT(Spreadsheet!M1029,"mm/dd/yyyy")) &gt; TODAY(),FALSE,TRUE))</f>
        <v>1</v>
      </c>
      <c r="AS819" s="5" t="b">
        <f>OR(ISBLANK(Spreadsheet!N1029),LEN(Spreadsheet!N1029)&lt;=100)</f>
        <v>1</v>
      </c>
      <c r="AT819" s="5" t="b">
        <f>OR(ISBLANK(Spreadsheet!O1029),UPPER(Spreadsheet!O1029)="YES")</f>
        <v>1</v>
      </c>
      <c r="AU819" s="5" t="b">
        <f>OR(ISBLANK(Spreadsheet!P1029),UPPER(Spreadsheet!P1029)="YES")</f>
        <v>1</v>
      </c>
      <c r="AV819" s="5" t="b">
        <f t="array" ref="AV819">IF(ISBLANK(Spreadsheet!Q1029),TRUE,ISNUMBER(MATCH(TRUE,EXACT(Spreadsheet!Q1029,OnGroupsPriorIns),0)))</f>
        <v>1</v>
      </c>
      <c r="AW819" s="5" t="b">
        <f>OR(ISBLANK(Spreadsheet!R1029),UPPER(Spreadsheet!R1029)="YES")</f>
        <v>1</v>
      </c>
      <c r="AX819" s="5" t="b">
        <f>OR(ISBLANK(Spreadsheet!S1029),UPPER(Spreadsheet!S1029)="YES")</f>
        <v>1</v>
      </c>
      <c r="AY819" s="5" t="b">
        <f>OR(AND(ISBLANK(Spreadsheet!C1029),LEN(Spreadsheet!T1029)=0),AND(NOT(ISBLANK(Spreadsheet!C1029)),LEN(Spreadsheet!T1029)&gt;0,LEN(Spreadsheet!T1029)&lt;=50))</f>
        <v>1</v>
      </c>
      <c r="AZ819" s="5" t="b">
        <f>OR(LEN(Spreadsheet!U1029)=0,AND(LEN(Spreadsheet!U1029)&gt;0,LEN(Spreadsheet!U1029)&lt;=50))</f>
        <v>1</v>
      </c>
      <c r="BA819" s="5" t="b">
        <f>OR(AND(ISBLANK(Spreadsheet!C1029),LEN(Spreadsheet!V1029)=0),AND(NOT(ISBLANK(Spreadsheet!C1029)),LEN(Spreadsheet!V1029)&gt;0,LEN(Spreadsheet!V1029)&lt;=50))</f>
        <v>1</v>
      </c>
      <c r="BB819" s="5" t="b">
        <f t="array" ref="BB819">IF(AND(ISBLANK(Spreadsheet!C1029),LEN(Spreadsheet!W1029)=0),TRUE,ISNUMBER(MATCH(TRUE,EXACT(Spreadsheet!W1029,States),0)))</f>
        <v>1</v>
      </c>
      <c r="BC819" s="5" t="b">
        <f>OR(AND(ISBLANK(Spreadsheet!C1029),LEN(Spreadsheet!X1029)=0),AND(NOT(ISBLANK(Spreadsheet!C1029)),LEN(Spreadsheet!X1029)&gt;0,LEN(Spreadsheet!X1029)=5,ISNUMBER(VALUE(Spreadsheet!X1029))))</f>
        <v>1</v>
      </c>
      <c r="BD819" s="5" t="b">
        <f>OR(ISBLANK(Spreadsheet!Z1029),LEN(Spreadsheet!Z1029)&lt;=50)</f>
        <v>1</v>
      </c>
      <c r="BE819" s="5" t="b">
        <f>ISBLANK(Spreadsheet!AA1029)</f>
        <v>1</v>
      </c>
      <c r="BF819" s="5" t="b">
        <f>ISBLANK(Spreadsheet!AB1029)</f>
        <v>1</v>
      </c>
      <c r="BG819" s="5" t="b">
        <f>IF(ISERROR(DATEVALUE(TEXT(Spreadsheet!AC1029,"mm/dd/yyyy")) &gt; DATEVALUE(TEXT(Spreadsheet!J1029,"mm/dd/yyyy"))),IF(OR(AND(ISBLANK(Spreadsheet!AC1029),ISBLANK(Spreadsheet!C1029)),AND(NOT(ISBLANK(Spreadsheet!C1029)),ISBLANK(Spreadsheet!AC1029),NOT(ISBLANK(Spreadsheet!D1029)))),TRUE,FALSE),IF(DATEVALUE(TEXT(Spreadsheet!AC1029,"mm/dd/yyyy")) &gt; DATEVALUE(TEXT(Spreadsheet!J1029,"mm/dd/yyyy")),TRUE,FALSE))</f>
        <v>1</v>
      </c>
      <c r="BH819" s="5" t="b">
        <f>OR(AND(ISBLANK(Spreadsheet!C1029),ISBLANK(Spreadsheet!AE1029)),AND(NOT(ISBLANK(Spreadsheet!C1029)),NOT(ISBLANK(Spreadsheet!D1029)),ISBLANK(Spreadsheet!AE1029)),AND(NOT(ISBLANK(Spreadsheet!C1029)),ISBLANK(Spreadsheet!D1029),NOT(ISBLANK(Spreadsheet!AE1029)),LEN(Spreadsheet!AE1029)&lt;=100))</f>
        <v>1</v>
      </c>
      <c r="BI819" s="5" t="b">
        <f t="array" ref="BI819">IF(ISBLANK(Spreadsheet!AF1029),TRUE,ISNUMBER(MATCH(TRUE,EXACT(Spreadsheet!AF1029,CobraShortReasons),0)))</f>
        <v>1</v>
      </c>
      <c r="BJ819" s="5" t="b">
        <f ca="1">IF(ISERROR(DATEVALUE(TEXT(Spreadsheet!AG1029,"mm/dd/yyyy")) &gt; TODAY()),IF(ISBLANK(Spreadsheet!AG1029),TRUE,FALSE),IF(DATEVALUE(TEXT(Spreadsheet!AG1029,"mm/dd/yyyy")) &gt; TODAY(),FALSE,TRUE))</f>
        <v>1</v>
      </c>
      <c r="BK819" s="5" t="b">
        <f>OR(ISBLANK(Spreadsheet!AH1029),LEN(Spreadsheet!AH1029)&lt;=25)</f>
        <v>1</v>
      </c>
      <c r="BL819" s="5" t="b">
        <f t="array" aca="1" ref="BL819" ca="1">IF(ISBLANK(Spreadsheet!AI1029),TRUE,ISNUMBER(MATCH(TRUE,EXACT(Spreadsheet!AI1029,INDIRECT(Spreadsheet!$D$2)),0)))</f>
        <v>1</v>
      </c>
      <c r="BM819" s="5" t="b">
        <f t="array" aca="1" ref="BM819" ca="1">IF(ISBLANK(Spreadsheet!AJ1029),TRUE,ISNUMBER(MATCH(TRUE,EXACT(Spreadsheet!AJ1029,INDIRECT(Spreadsheet!BJ819)),0)))</f>
        <v>1</v>
      </c>
      <c r="BN819" s="5" t="b">
        <f t="array" ref="BN819">IF(ISBLANK(Spreadsheet!AK1029),TRUE,ISNUMBER(MATCH(TRUE,EXACT(Spreadsheet!AK1029,DentalPlans),0)))</f>
        <v>1</v>
      </c>
      <c r="BO819" s="5" t="b">
        <f t="array" aca="1" ref="BO819" ca="1">IF(ISBLANK(Spreadsheet!AL1029),TRUE,ISNUMBER(MATCH(TRUE,EXACT(Spreadsheet!AL1029,INDIRECT(Spreadsheet!BK819)),0)))</f>
        <v>1</v>
      </c>
      <c r="BP819" s="5" t="b">
        <f t="array" ref="BP819">IF(ISBLANK(Spreadsheet!AM1029),TRUE,ISNUMBER(MATCH(TRUE,EXACT(Spreadsheet!AM1029,VisionPlans),0)))</f>
        <v>1</v>
      </c>
      <c r="BQ819" s="5" t="b">
        <f t="array" aca="1" ref="BQ819" ca="1">IF(ISBLANK(Spreadsheet!AN1029),TRUE,ISNUMBER(MATCH(TRUE,EXACT(Spreadsheet!AN1029,INDIRECT(Spreadsheet!BL819)),0)))</f>
        <v>1</v>
      </c>
      <c r="BR819" s="5" t="b">
        <f t="array" ref="BR819">IF(ISBLANK(Spreadsheet!AO1029),TRUE,ISNUMBER(MATCH(TRUE,EXACT(Spreadsheet!AO1029,LifeBenefitClasses),0)))</f>
        <v>1</v>
      </c>
      <c r="BS819" s="5" t="b">
        <f>IF(OR(ISBLANK(Spreadsheet!AO1029), Spreadsheet!AO1029="Waive"),IF(ISBLANK(Spreadsheet!AP1029),TRUE,FALSE),IF(OR(AND(NOT(ISBLANK(Spreadsheet!AO1029)),ISBLANK(Spreadsheet!AP1029)),NOT(ISNUMBER(VALUE(Spreadsheet!AP1029)))),FALSE,IF(OR(AND(Spreadsheet!AP1029&lt;6,MOD(Spreadsheet!AP1029*10,5)=0), MOD(Spreadsheet!AP1029,5000)=0),TRUE,FALSE)))</f>
        <v>1</v>
      </c>
      <c r="BT819" s="5" t="b">
        <f t="array" ref="BT819">IF(ISBLANK(Spreadsheet!AQ1029),TRUE,ISNUMBER(MATCH(TRUE,EXACT(Spreadsheet!AQ1029,EnrollWaive),0)))</f>
        <v>1</v>
      </c>
      <c r="BU819" s="5" t="b">
        <f t="array" ref="BU819">IF(ISBLANK(Spreadsheet!AR1029),TRUE,ISNUMBER(MATCH(TRUE,EXACT(Spreadsheet!AR1029,LifeBenefitClasses),0)))</f>
        <v>1</v>
      </c>
      <c r="BV819" s="5" t="b">
        <f>IF(OR(ISBLANK(Spreadsheet!AR1029), Spreadsheet!AR1029="Waive"),IF(ISBLANK(Spreadsheet!AS1029),TRUE,FALSE),IF(OR(AND(NOT(ISBLANK(Spreadsheet!AR1029)),ISBLANK(Spreadsheet!AS1029)),NOT(ISNUMBER(VALUE(Spreadsheet!AS1029)))),FALSE,IF(OR(AND(Spreadsheet!AS1029&lt;6,MOD(Spreadsheet!AS1029*10,5)=0), MOD(Spreadsheet!AS1029,10000)=0),TRUE,FALSE)))</f>
        <v>1</v>
      </c>
      <c r="BW819" s="5" t="b">
        <f t="array" ref="BW819">IF(ISBLANK(Spreadsheet!AT1029),TRUE,ISNUMBER(MATCH(TRUE,EXACT(Spreadsheet!AT1029,LifeBenefitClasses),0)))</f>
        <v>1</v>
      </c>
      <c r="BX819" s="5" t="b">
        <f>IF(OR(ISBLANK(Spreadsheet!AT1029), Spreadsheet!AT1029="Waive"),IF(ISBLANK(Spreadsheet!AU1029),TRUE,FALSE),IF(OR(AND(NOT(ISBLANK(Spreadsheet!AT1029)),ISBLANK(Spreadsheet!AU1029)),NOT(ISNUMBER(VALUE(Spreadsheet!AU1029)))),FALSE,IF(AND(NOT(OR(ISBLANK(Spreadsheet!AT1029),Spreadsheet!AT1029="Waive")),NOT(OR(ISBLANK(Spreadsheet!AR1029),Spreadsheet!AR1029="Waive")),MOD(Spreadsheet!AU1029,5000)=0, Spreadsheet!AU1029&lt;=(Spreadsheet!AS1029*0.5)),TRUE,FALSE)))</f>
        <v>1</v>
      </c>
      <c r="BY819" s="5" t="b">
        <f t="array" ref="BY819">IF(ISBLANK(Spreadsheet!AV1029),TRUE,ISNUMBER(MATCH(TRUE,EXACT(Spreadsheet!AV1029,EnrollWaive),0)))</f>
        <v>1</v>
      </c>
      <c r="BZ819" s="5" t="b">
        <f t="array" ref="BZ819">IF(ISBLANK(Spreadsheet!AW1029),TRUE,ISNUMBER(MATCH(TRUE,EXACT(Spreadsheet!AW1029,LifeBenefitClasses),0)))</f>
        <v>1</v>
      </c>
      <c r="CA819" s="5" t="b">
        <f t="array" ref="CA819">IF(ISBLANK(Spreadsheet!AX1029),TRUE,ISNUMBER(MATCH(TRUE,EXACT(Spreadsheet!AX1029,LifeBenefitClasses),0)))</f>
        <v>1</v>
      </c>
      <c r="CB819" s="5" t="b">
        <f t="array" ref="CB819">IF(ISBLANK(Spreadsheet!AY1029),TRUE,ISNUMBER(MATCH(TRUE,EXACT(Spreadsheet!AY1029,LifeBenefitClasses),0)))</f>
        <v>1</v>
      </c>
      <c r="CC819" s="5" t="b">
        <f t="array" ref="CC819">IF(ISBLANK(Spreadsheet!AZ1029),TRUE,ISNUMBER(MATCH(TRUE,EXACT(Spreadsheet!AZ1029,LifeBenefitClasses),0)))</f>
        <v>1</v>
      </c>
      <c r="CD819" s="5" t="b">
        <f t="array" ref="CD819">IF(ISBLANK(Spreadsheet!BA1029),TRUE,ISNUMBER(MATCH(TRUE,EXACT(Spreadsheet!BA1029,LifeBenefitClasses),0)))</f>
        <v>1</v>
      </c>
      <c r="CE819" s="5" t="b">
        <f>IF(OR(ISBLANK(Spreadsheet!BA1029), Spreadsheet!BA1029="Waive"),IF(ISBLANK(Spreadsheet!BB1029),TRUE,FALSE),IF(OR(AND(NOT(ISBLANK(Spreadsheet!BA1029)),ISBLANK(Spreadsheet!BB1029)),NOT(ISNUMBER(VALUE(Spreadsheet!BB1029))),ISBLANK(Spreadsheet!BC1029),NOT(ISNUMBER(VALUE(Spreadsheet!BC1029)))),FALSE,IF(AND(Spreadsheet!BB1029&gt;=50000,Spreadsheet!BB1029&lt;=250000,MOD(Spreadsheet!BB1029,10000)=0,Spreadsheet!BB1029&lt;=(10*Spreadsheet!BC1029)),TRUE,FALSE)))</f>
        <v>1</v>
      </c>
      <c r="CF819" s="5" t="b">
        <f>IF(NOT(ISBLANK(Spreadsheet!BC819)),AND(ISNUMBER(VALUE(Spreadsheet!BC819)),Spreadsheet!BC819&gt;0),AND(OR(ISBLANK(Spreadsheet!AO819),Spreadsheet!AO819="Waive",AND(NOT(OR(ISBLANK(Spreadsheet!AO819),Spreadsheet!AO819="Waive")),Spreadsheet!AP819&gt;=6)),OR(ISBLANK(Spreadsheet!AR819),AND(NOT(OR(ISBLANK(Spreadsheet!AR819),Spreadsheet!AR819="Waive")),Spreadsheet!AS819&gt;=6)),OR(ISBLANK(Spreadsheet!AW819)),OR(ISBLANK(Spreadsheet!AX819)),OR(ISBLANK(Spreadsheet!AY819)),OR(ISBLANK(Spreadsheet!AZ819)),OR(ISBLANK(Spreadsheet!BA819),Spreadsheet!BA819="Waive")))</f>
        <v>1</v>
      </c>
      <c r="CG819" s="5" t="b">
        <f t="shared" ca="1" si="61"/>
        <v>1</v>
      </c>
    </row>
    <row r="820" spans="8:85" x14ac:dyDescent="0.3">
      <c r="H820" s="5">
        <f t="shared" ca="1" si="58"/>
        <v>2</v>
      </c>
      <c r="I820" s="5" t="str">
        <f t="shared" ca="1" si="59"/>
        <v/>
      </c>
      <c r="J820" s="5" t="str">
        <f>IF(AND(NOT(ISBLANK(Spreadsheet!C1030)),ISBLANK(Spreadsheet!D1030)),Spreadsheet!F1030&amp;" "&amp;Spreadsheet!H1030,"")</f>
        <v/>
      </c>
      <c r="K820" s="5">
        <f>IF(AND(NOT(ISBLANK(Spreadsheet!C1030)),ISBLANK(Spreadsheet!D1030)),COUNTIFS(Spreadsheet!E$786:E1031,"=Child",Spreadsheet!C$786:C1031, "="&amp;Spreadsheet!C1030) + COUNTIFS(Spreadsheet!E$786:E1031,"=Step-child",Spreadsheet!C$786:C1031, "="&amp;Spreadsheet!C1030),0)</f>
        <v>0</v>
      </c>
      <c r="L820" s="5">
        <f>IF(NOT(ISBLANK(J820)),COUNTIFS(Spreadsheet!E$786:E1031,"=Wife",Spreadsheet!C$786:C1031, "="&amp;Spreadsheet!C1030) + COUNTIFS(Spreadsheet!E$786:E1031,"=Husband",Spreadsheet!C$786:C1031, "="&amp;Spreadsheet!C1030),0)</f>
        <v>0</v>
      </c>
      <c r="M820" s="5">
        <f>IF(NOT(ISBLANK(Spreadsheet!AJ1030)),VLOOKUP(Spreadsheet!AJ1030,'Drop Downs'!$P$2:$R$16,3,FALSE),0)</f>
        <v>0</v>
      </c>
      <c r="N820" s="5">
        <f>IF(NOT(ISBLANK(Spreadsheet!AJ1030)), VLOOKUP(Spreadsheet!AJ1030,'Drop Downs'!$P$2:$R$16,2,FALSE),0)</f>
        <v>0</v>
      </c>
      <c r="O820" s="5">
        <f>IF(NOT(ISBLANK(Spreadsheet!AL1030)),VLOOKUP(Spreadsheet!AL1030,'Drop Downs'!$P$2:$R$16,3,FALSE), 0)</f>
        <v>0</v>
      </c>
      <c r="P820" s="5">
        <f>IF(NOT(ISBLANK(Spreadsheet!AL1030)),VLOOKUP(Spreadsheet!AL1030,'Drop Downs'!$P$2:$R$16,2,FALSE),0)</f>
        <v>0</v>
      </c>
      <c r="Q820" s="5">
        <f>IF(NOT(ISBLANK(Spreadsheet!AN1030)),VLOOKUP(Spreadsheet!AN1030,'Drop Downs'!$P$2:$R$16,3,FALSE),0)</f>
        <v>0</v>
      </c>
      <c r="R820" s="5">
        <f>IF(NOT(ISBLANK(Spreadsheet!AN1030)),VLOOKUP(Spreadsheet!AN1030,'Drop Downs'!$P$2:$R$16,2,FALSE),0)</f>
        <v>0</v>
      </c>
      <c r="S820" s="5" t="str">
        <f>IF(OR(M820&gt;K820,N820&gt;L820,O820&gt;K820, Q820&gt;K820,N820&gt;L820, P820&gt;L820, R820&gt;L820),"Member currently has a coverage election over what he/she needs.  Please add more dependents or adjust the coverage election.","")&amp;(IF(AND(NOT(ISBLANK(Spreadsheet!C1030)),NOT(ISBLANK(Spreadsheet!D1030)),ISBLANK(Spreadsheet!E1030)),"Dependent lacks a relationship to member.Please select one from the drop-down.",""))</f>
        <v/>
      </c>
      <c r="T820" s="5" t="b">
        <f t="shared" si="60"/>
        <v>1</v>
      </c>
      <c r="U820" s="5" t="b">
        <f>OR(ISBLANK(Spreadsheet!C1030),IF(NOT(ISBLANK(Spreadsheet!D1030)),NOT(ISBLANK(Spreadsheet!E1030)),TRUE))</f>
        <v>1</v>
      </c>
      <c r="V820" s="5" t="b">
        <f>OR(ISBLANK(Spreadsheet!C1030), NOT(ISBLANK(Spreadsheet!I1030)))</f>
        <v>1</v>
      </c>
      <c r="W820" s="5" t="b">
        <f>OR(ISBLANK(Spreadsheet!D1030),NOT(ISBLANK(Spreadsheet!C1030)))</f>
        <v>1</v>
      </c>
      <c r="X820" s="155" t="str">
        <f>REPT("0",MIN(FIND({1,2,3,4,5,6,7,8,9},Spreadsheet!C1030&amp;"123456789"))-1)&amp;IF(ISBLANK(Spreadsheet!C1030),"",SUMPRODUCT(MID(0&amp;Spreadsheet!C1030,LARGE(INDEX(ISNUMBER(--MID(Spreadsheet!C1030,ROW($1:$225),1))*
 ROW($1:$225),0),ROW($1:$225))+1,1)*10^ROW($1:$225)/10))</f>
        <v/>
      </c>
      <c r="Y820" s="5" t="b">
        <f>IF(NOT(ISBLANK(Spreadsheet!C1030)),IF(AND(ISNUMBER(VALUE(Spreadsheet!C1030)), LEN(Spreadsheet!C1030)=9),TRUE,FALSE),TRUE)</f>
        <v>1</v>
      </c>
      <c r="Z820" s="155" t="str">
        <f>REPT("0",MIN(FIND({1,2,3,4,5,6,7,8,9},Spreadsheet!D1030&amp;"123456789"))-1)&amp;IF(ISBLANK(Spreadsheet!D1030),"",SUMPRODUCT(MID(0&amp;Spreadsheet!D1030,LARGE(INDEX(ISNUMBER(--MID(Spreadsheet!D1030,ROW($1:$225),1))*
 ROW($1:$225),0),ROW($1:$225))+1,1)*10^ROW($1:$225)/10))</f>
        <v/>
      </c>
      <c r="AA820" s="5" t="b">
        <f>IF(AND(NOT(ISBLANK(Spreadsheet!D1030)),NOT(ISBLANK(Spreadsheet!C1030))),IF(AND(ISNUMBER(VALUE(Spreadsheet!D1030)), LEN(Spreadsheet!D1030)=9),TRUE,FALSE),IF(AND(NOT(ISBLANK(Spreadsheet!D1030)),ISBLANK(Spreadsheet!C1030)),FALSE,TRUE))</f>
        <v>1</v>
      </c>
      <c r="AB820" s="5" t="b">
        <f>OR(ISBLANK(Spreadsheet!Y820),IF(NOT(ISBLANK(Spreadsheet!Y820)),LEN(Spreadsheet!Y820)=10,ISNUMBER(VALUE(Spreadsheet!Y820))))</f>
        <v>1</v>
      </c>
      <c r="AC820" s="5" t="b">
        <f>OR(ISBLANK(Spreadsheet!AI1030), AND(NOT(ISBLANK(Spreadsheet!AJ1030)), NOT(ISNUMBER(SEARCH("Waive",Spreadsheet!AJ1030)))))</f>
        <v>1</v>
      </c>
      <c r="AD820" s="5" t="b">
        <f>OR(ISBLANK(Spreadsheet!AK1030), AND(NOT(ISBLANK(Spreadsheet!AL1030)), NOT(ISNUMBER(SEARCH("Waive",Spreadsheet!AL1030)))))</f>
        <v>1</v>
      </c>
      <c r="AE820" s="5" t="b">
        <f>OR(ISBLANK(Spreadsheet!AM1030), AND(NOT(ISBLANK(Spreadsheet!AN1030)), NOT(ISNUMBER(SEARCH("Waive", Spreadsheet!AN1030)))))</f>
        <v>1</v>
      </c>
      <c r="AF820" s="5" t="b">
        <f>OR(ISBLANK(Spreadsheet!C1030), NOT(ISBLANK(Spreadsheet!D1030)),NOT(ISBLANK(Spreadsheet!L1030)))</f>
        <v>1</v>
      </c>
      <c r="AG820" s="5" t="b">
        <f>IF(AND(NOT(ISBLANK(Spreadsheet!C1030)), NOT(ISBLANK(Spreadsheet!D1030)),Spreadsheet!C1030&lt;&gt;Spreadsheet!D1030),IF(ISERROR(VLOOKUP(Spreadsheet!C1030, Spreadsheet!$C$6:'Spreadsheet'!$C1029,1,FALSE)), FALSE, TRUE),TRUE)</f>
        <v>1</v>
      </c>
      <c r="AH820" s="5" t="b">
        <f>Spreadsheet!$B$2=Spreadsheet!AD820</f>
        <v>1</v>
      </c>
      <c r="AI820" s="5" t="b">
        <f>IF(ISBLANK(Spreadsheet!G1030),TRUE,IF(OR(LEN(Spreadsheet!G1030)&gt;1,ISNUMBER(VALUE(Spreadsheet!G1030))),FALSE,TRUE))</f>
        <v>1</v>
      </c>
      <c r="AJ820" s="5" t="b">
        <f>OR(ISBLANK(Spreadsheet!C1030), NOT(ISBLANK(Spreadsheet!B1030)), NOT(ISBLANK(Spreadsheet!D1030)))</f>
        <v>1</v>
      </c>
      <c r="AK820" s="5" t="b">
        <f t="array" ref="AK820">IF(OR(AND(ISBLANK(Spreadsheet!E1030),ISBLANK(Spreadsheet!D1030),NOT(ISBLANK(Spreadsheet!C1030))),AND(ISBLANK(Spreadsheet!E1030),ISBLANK(Spreadsheet!D1030),ISBLANK(Spreadsheet!C1030))),TRUE,ISNUMBER(MATCH(TRUE,EXACT(Spreadsheet!E1030,Relationships),0)))</f>
        <v>1</v>
      </c>
      <c r="AL820" s="5" t="b">
        <f>IF(NOT(ISBLANK(Spreadsheet!C1030)),IF(OR(ISBLANK(Spreadsheet!F1030),LEN(Spreadsheet!F1030)&gt;40),FALSE,TRUE),TRUE)</f>
        <v>1</v>
      </c>
      <c r="AM820" s="5" t="b">
        <f>IF(NOT(ISBLANK(Spreadsheet!C1030)),IF(OR(ISBLANK(Spreadsheet!H1030),LEN(Spreadsheet!H1030)&gt;40),FALSE,TRUE),TRUE)</f>
        <v>1</v>
      </c>
      <c r="AN820" s="5" t="b">
        <f t="array" ref="AN820">IF(ISBLANK(Spreadsheet!I1030),TRUE,ISNUMBER(MATCH(TRUE,EXACT(Spreadsheet!I1030,GenderValues),0)))</f>
        <v>1</v>
      </c>
      <c r="AO820" s="5" t="b">
        <f ca="1">IF(ISERROR(DATEVALUE(TEXT(Spreadsheet!J1030,"mm/dd/yyyy")) &gt; TODAY()),IF(AND(ISBLANK(Spreadsheet!J1030),ISBLANK(Spreadsheet!C1030)),TRUE,FALSE),IF(DATEVALUE(TEXT(Spreadsheet!J1030,"mm/dd/yyyy")) &gt; TODAY(),FALSE,TRUE))</f>
        <v>1</v>
      </c>
      <c r="AP820" s="5" t="b">
        <f>OR(ISBLANK(Spreadsheet!K1030),LEN(Spreadsheet!K1030)&lt;=100)</f>
        <v>1</v>
      </c>
      <c r="AQ820" s="5" t="b">
        <f t="array" ref="AQ820">IF(OR(AND(ISBLANK(Spreadsheet!L1030),ISBLANK(Spreadsheet!C1030)),AND(NOT(ISBLANK(Spreadsheet!C1030)),NOT(ISBLANK(Spreadsheet!D1030)))),TRUE,ISNUMBER(MATCH(TRUE,EXACT(Spreadsheet!L1030,MaritalStatus),0)))</f>
        <v>1</v>
      </c>
      <c r="AR820" s="5" t="b">
        <f ca="1">IF(ISERROR(DATEVALUE(TEXT(Spreadsheet!M1030,"mm/dd/yyyy")) &gt; TODAY()),IF(ISBLANK(Spreadsheet!M1030),TRUE,FALSE),IF(DATEVALUE(TEXT(Spreadsheet!M1030,"mm/dd/yyyy")) &gt; TODAY(),FALSE,TRUE))</f>
        <v>1</v>
      </c>
      <c r="AS820" s="5" t="b">
        <f>OR(ISBLANK(Spreadsheet!N1030),LEN(Spreadsheet!N1030)&lt;=100)</f>
        <v>1</v>
      </c>
      <c r="AT820" s="5" t="b">
        <f>OR(ISBLANK(Spreadsheet!O1030),UPPER(Spreadsheet!O1030)="YES")</f>
        <v>1</v>
      </c>
      <c r="AU820" s="5" t="b">
        <f>OR(ISBLANK(Spreadsheet!P1030),UPPER(Spreadsheet!P1030)="YES")</f>
        <v>1</v>
      </c>
      <c r="AV820" s="5" t="b">
        <f t="array" ref="AV820">IF(ISBLANK(Spreadsheet!Q1030),TRUE,ISNUMBER(MATCH(TRUE,EXACT(Spreadsheet!Q1030,OnGroupsPriorIns),0)))</f>
        <v>1</v>
      </c>
      <c r="AW820" s="5" t="b">
        <f>OR(ISBLANK(Spreadsheet!R1030),UPPER(Spreadsheet!R1030)="YES")</f>
        <v>1</v>
      </c>
      <c r="AX820" s="5" t="b">
        <f>OR(ISBLANK(Spreadsheet!S1030),UPPER(Spreadsheet!S1030)="YES")</f>
        <v>1</v>
      </c>
      <c r="AY820" s="5" t="b">
        <f>OR(AND(ISBLANK(Spreadsheet!C1030),LEN(Spreadsheet!T1030)=0),AND(NOT(ISBLANK(Spreadsheet!C1030)),LEN(Spreadsheet!T1030)&gt;0,LEN(Spreadsheet!T1030)&lt;=50))</f>
        <v>1</v>
      </c>
      <c r="AZ820" s="5" t="b">
        <f>OR(LEN(Spreadsheet!U1030)=0,AND(LEN(Spreadsheet!U1030)&gt;0,LEN(Spreadsheet!U1030)&lt;=50))</f>
        <v>1</v>
      </c>
      <c r="BA820" s="5" t="b">
        <f>OR(AND(ISBLANK(Spreadsheet!C1030),LEN(Spreadsheet!V1030)=0),AND(NOT(ISBLANK(Spreadsheet!C1030)),LEN(Spreadsheet!V1030)&gt;0,LEN(Spreadsheet!V1030)&lt;=50))</f>
        <v>1</v>
      </c>
      <c r="BB820" s="5" t="b">
        <f t="array" ref="BB820">IF(AND(ISBLANK(Spreadsheet!C1030),LEN(Spreadsheet!W1030)=0),TRUE,ISNUMBER(MATCH(TRUE,EXACT(Spreadsheet!W1030,States),0)))</f>
        <v>1</v>
      </c>
      <c r="BC820" s="5" t="b">
        <f>OR(AND(ISBLANK(Spreadsheet!C1030),LEN(Spreadsheet!X1030)=0),AND(NOT(ISBLANK(Spreadsheet!C1030)),LEN(Spreadsheet!X1030)&gt;0,LEN(Spreadsheet!X1030)=5,ISNUMBER(VALUE(Spreadsheet!X1030))))</f>
        <v>1</v>
      </c>
      <c r="BD820" s="5" t="b">
        <f>OR(ISBLANK(Spreadsheet!Z1030),LEN(Spreadsheet!Z1030)&lt;=50)</f>
        <v>1</v>
      </c>
      <c r="BE820" s="5" t="b">
        <f>ISBLANK(Spreadsheet!AA1030)</f>
        <v>1</v>
      </c>
      <c r="BF820" s="5" t="b">
        <f>ISBLANK(Spreadsheet!AB1030)</f>
        <v>1</v>
      </c>
      <c r="BG820" s="5" t="b">
        <f>IF(ISERROR(DATEVALUE(TEXT(Spreadsheet!AC1030,"mm/dd/yyyy")) &gt; DATEVALUE(TEXT(Spreadsheet!J1030,"mm/dd/yyyy"))),IF(OR(AND(ISBLANK(Spreadsheet!AC1030),ISBLANK(Spreadsheet!C1030)),AND(NOT(ISBLANK(Spreadsheet!C1030)),ISBLANK(Spreadsheet!AC1030),NOT(ISBLANK(Spreadsheet!D1030)))),TRUE,FALSE),IF(DATEVALUE(TEXT(Spreadsheet!AC1030,"mm/dd/yyyy")) &gt; DATEVALUE(TEXT(Spreadsheet!J1030,"mm/dd/yyyy")),TRUE,FALSE))</f>
        <v>1</v>
      </c>
      <c r="BH820" s="5" t="b">
        <f>OR(AND(ISBLANK(Spreadsheet!C1030),ISBLANK(Spreadsheet!AE1030)),AND(NOT(ISBLANK(Spreadsheet!C1030)),NOT(ISBLANK(Spreadsheet!D1030)),ISBLANK(Spreadsheet!AE1030)),AND(NOT(ISBLANK(Spreadsheet!C1030)),ISBLANK(Spreadsheet!D1030),NOT(ISBLANK(Spreadsheet!AE1030)),LEN(Spreadsheet!AE1030)&lt;=100))</f>
        <v>1</v>
      </c>
      <c r="BI820" s="5" t="b">
        <f t="array" ref="BI820">IF(ISBLANK(Spreadsheet!AF1030),TRUE,ISNUMBER(MATCH(TRUE,EXACT(Spreadsheet!AF1030,CobraShortReasons),0)))</f>
        <v>1</v>
      </c>
      <c r="BJ820" s="5" t="b">
        <f ca="1">IF(ISERROR(DATEVALUE(TEXT(Spreadsheet!AG1030,"mm/dd/yyyy")) &gt; TODAY()),IF(ISBLANK(Spreadsheet!AG1030),TRUE,FALSE),IF(DATEVALUE(TEXT(Spreadsheet!AG1030,"mm/dd/yyyy")) &gt; TODAY(),FALSE,TRUE))</f>
        <v>1</v>
      </c>
      <c r="BK820" s="5" t="b">
        <f>OR(ISBLANK(Spreadsheet!AH1030),LEN(Spreadsheet!AH1030)&lt;=25)</f>
        <v>1</v>
      </c>
      <c r="BL820" s="5" t="b">
        <f t="array" aca="1" ref="BL820" ca="1">IF(ISBLANK(Spreadsheet!AI1030),TRUE,ISNUMBER(MATCH(TRUE,EXACT(Spreadsheet!AI1030,INDIRECT(Spreadsheet!$D$2)),0)))</f>
        <v>1</v>
      </c>
      <c r="BM820" s="5" t="b">
        <f t="array" aca="1" ref="BM820" ca="1">IF(ISBLANK(Spreadsheet!AJ1030),TRUE,ISNUMBER(MATCH(TRUE,EXACT(Spreadsheet!AJ1030,INDIRECT(Spreadsheet!BJ820)),0)))</f>
        <v>1</v>
      </c>
      <c r="BN820" s="5" t="b">
        <f t="array" ref="BN820">IF(ISBLANK(Spreadsheet!AK1030),TRUE,ISNUMBER(MATCH(TRUE,EXACT(Spreadsheet!AK1030,DentalPlans),0)))</f>
        <v>1</v>
      </c>
      <c r="BO820" s="5" t="b">
        <f t="array" aca="1" ref="BO820" ca="1">IF(ISBLANK(Spreadsheet!AL1030),TRUE,ISNUMBER(MATCH(TRUE,EXACT(Spreadsheet!AL1030,INDIRECT(Spreadsheet!BK820)),0)))</f>
        <v>1</v>
      </c>
      <c r="BP820" s="5" t="b">
        <f t="array" ref="BP820">IF(ISBLANK(Spreadsheet!AM1030),TRUE,ISNUMBER(MATCH(TRUE,EXACT(Spreadsheet!AM1030,VisionPlans),0)))</f>
        <v>1</v>
      </c>
      <c r="BQ820" s="5" t="b">
        <f t="array" aca="1" ref="BQ820" ca="1">IF(ISBLANK(Spreadsheet!AN1030),TRUE,ISNUMBER(MATCH(TRUE,EXACT(Spreadsheet!AN1030,INDIRECT(Spreadsheet!BL820)),0)))</f>
        <v>1</v>
      </c>
      <c r="BR820" s="5" t="b">
        <f t="array" ref="BR820">IF(ISBLANK(Spreadsheet!AO1030),TRUE,ISNUMBER(MATCH(TRUE,EXACT(Spreadsheet!AO1030,LifeBenefitClasses),0)))</f>
        <v>1</v>
      </c>
      <c r="BS820" s="5" t="b">
        <f>IF(OR(ISBLANK(Spreadsheet!AO1030), Spreadsheet!AO1030="Waive"),IF(ISBLANK(Spreadsheet!AP1030),TRUE,FALSE),IF(OR(AND(NOT(ISBLANK(Spreadsheet!AO1030)),ISBLANK(Spreadsheet!AP1030)),NOT(ISNUMBER(VALUE(Spreadsheet!AP1030)))),FALSE,IF(OR(AND(Spreadsheet!AP1030&lt;6,MOD(Spreadsheet!AP1030*10,5)=0), MOD(Spreadsheet!AP1030,5000)=0),TRUE,FALSE)))</f>
        <v>1</v>
      </c>
      <c r="BT820" s="5" t="b">
        <f t="array" ref="BT820">IF(ISBLANK(Spreadsheet!AQ1030),TRUE,ISNUMBER(MATCH(TRUE,EXACT(Spreadsheet!AQ1030,EnrollWaive),0)))</f>
        <v>1</v>
      </c>
      <c r="BU820" s="5" t="b">
        <f t="array" ref="BU820">IF(ISBLANK(Spreadsheet!AR1030),TRUE,ISNUMBER(MATCH(TRUE,EXACT(Spreadsheet!AR1030,LifeBenefitClasses),0)))</f>
        <v>1</v>
      </c>
      <c r="BV820" s="5" t="b">
        <f>IF(OR(ISBLANK(Spreadsheet!AR1030), Spreadsheet!AR1030="Waive"),IF(ISBLANK(Spreadsheet!AS1030),TRUE,FALSE),IF(OR(AND(NOT(ISBLANK(Spreadsheet!AR1030)),ISBLANK(Spreadsheet!AS1030)),NOT(ISNUMBER(VALUE(Spreadsheet!AS1030)))),FALSE,IF(OR(AND(Spreadsheet!AS1030&lt;6,MOD(Spreadsheet!AS1030*10,5)=0), MOD(Spreadsheet!AS1030,10000)=0),TRUE,FALSE)))</f>
        <v>1</v>
      </c>
      <c r="BW820" s="5" t="b">
        <f t="array" ref="BW820">IF(ISBLANK(Spreadsheet!AT1030),TRUE,ISNUMBER(MATCH(TRUE,EXACT(Spreadsheet!AT1030,LifeBenefitClasses),0)))</f>
        <v>1</v>
      </c>
      <c r="BX820" s="5" t="b">
        <f>IF(OR(ISBLANK(Spreadsheet!AT1030), Spreadsheet!AT1030="Waive"),IF(ISBLANK(Spreadsheet!AU1030),TRUE,FALSE),IF(OR(AND(NOT(ISBLANK(Spreadsheet!AT1030)),ISBLANK(Spreadsheet!AU1030)),NOT(ISNUMBER(VALUE(Spreadsheet!AU1030)))),FALSE,IF(AND(NOT(OR(ISBLANK(Spreadsheet!AT1030),Spreadsheet!AT1030="Waive")),NOT(OR(ISBLANK(Spreadsheet!AR1030),Spreadsheet!AR1030="Waive")),MOD(Spreadsheet!AU1030,5000)=0, Spreadsheet!AU1030&lt;=(Spreadsheet!AS1030*0.5)),TRUE,FALSE)))</f>
        <v>1</v>
      </c>
      <c r="BY820" s="5" t="b">
        <f t="array" ref="BY820">IF(ISBLANK(Spreadsheet!AV1030),TRUE,ISNUMBER(MATCH(TRUE,EXACT(Spreadsheet!AV1030,EnrollWaive),0)))</f>
        <v>1</v>
      </c>
      <c r="BZ820" s="5" t="b">
        <f t="array" ref="BZ820">IF(ISBLANK(Spreadsheet!AW1030),TRUE,ISNUMBER(MATCH(TRUE,EXACT(Spreadsheet!AW1030,LifeBenefitClasses),0)))</f>
        <v>1</v>
      </c>
      <c r="CA820" s="5" t="b">
        <f t="array" ref="CA820">IF(ISBLANK(Spreadsheet!AX1030),TRUE,ISNUMBER(MATCH(TRUE,EXACT(Spreadsheet!AX1030,LifeBenefitClasses),0)))</f>
        <v>1</v>
      </c>
      <c r="CB820" s="5" t="b">
        <f t="array" ref="CB820">IF(ISBLANK(Spreadsheet!AY1030),TRUE,ISNUMBER(MATCH(TRUE,EXACT(Spreadsheet!AY1030,LifeBenefitClasses),0)))</f>
        <v>1</v>
      </c>
      <c r="CC820" s="5" t="b">
        <f t="array" ref="CC820">IF(ISBLANK(Spreadsheet!AZ1030),TRUE,ISNUMBER(MATCH(TRUE,EXACT(Spreadsheet!AZ1030,LifeBenefitClasses),0)))</f>
        <v>1</v>
      </c>
      <c r="CD820" s="5" t="b">
        <f t="array" ref="CD820">IF(ISBLANK(Spreadsheet!BA1030),TRUE,ISNUMBER(MATCH(TRUE,EXACT(Spreadsheet!BA1030,LifeBenefitClasses),0)))</f>
        <v>1</v>
      </c>
      <c r="CE820" s="5" t="b">
        <f>IF(OR(ISBLANK(Spreadsheet!BA1030), Spreadsheet!BA1030="Waive"),IF(ISBLANK(Spreadsheet!BB1030),TRUE,FALSE),IF(OR(AND(NOT(ISBLANK(Spreadsheet!BA1030)),ISBLANK(Spreadsheet!BB1030)),NOT(ISNUMBER(VALUE(Spreadsheet!BB1030))),ISBLANK(Spreadsheet!BC1030),NOT(ISNUMBER(VALUE(Spreadsheet!BC1030)))),FALSE,IF(AND(Spreadsheet!BB1030&gt;=50000,Spreadsheet!BB1030&lt;=250000,MOD(Spreadsheet!BB1030,10000)=0,Spreadsheet!BB1030&lt;=(10*Spreadsheet!BC1030)),TRUE,FALSE)))</f>
        <v>1</v>
      </c>
      <c r="CF820" s="5" t="b">
        <f>IF(NOT(ISBLANK(Spreadsheet!BC820)),AND(ISNUMBER(VALUE(Spreadsheet!BC820)),Spreadsheet!BC820&gt;0),AND(OR(ISBLANK(Spreadsheet!AO820),Spreadsheet!AO820="Waive",AND(NOT(OR(ISBLANK(Spreadsheet!AO820),Spreadsheet!AO820="Waive")),Spreadsheet!AP820&gt;=6)),OR(ISBLANK(Spreadsheet!AR820),AND(NOT(OR(ISBLANK(Spreadsheet!AR820),Spreadsheet!AR820="Waive")),Spreadsheet!AS820&gt;=6)),OR(ISBLANK(Spreadsheet!AW820)),OR(ISBLANK(Spreadsheet!AX820)),OR(ISBLANK(Spreadsheet!AY820)),OR(ISBLANK(Spreadsheet!AZ820)),OR(ISBLANK(Spreadsheet!BA820),Spreadsheet!BA820="Waive")))</f>
        <v>1</v>
      </c>
      <c r="CG820" s="5" t="b">
        <f t="shared" ca="1" si="61"/>
        <v>1</v>
      </c>
    </row>
    <row r="821" spans="8:85" x14ac:dyDescent="0.3">
      <c r="H821" s="5">
        <f t="shared" ca="1" si="58"/>
        <v>2</v>
      </c>
      <c r="I821" s="5" t="str">
        <f t="shared" ca="1" si="59"/>
        <v/>
      </c>
      <c r="J821" s="5" t="str">
        <f>IF(AND(NOT(ISBLANK(Spreadsheet!C1031)),ISBLANK(Spreadsheet!D1031)),Spreadsheet!F1031&amp;" "&amp;Spreadsheet!H1031,"")</f>
        <v/>
      </c>
      <c r="K821" s="5">
        <f>IF(AND(NOT(ISBLANK(Spreadsheet!C1031)),ISBLANK(Spreadsheet!D1031)),COUNTIFS(Spreadsheet!E$786:E1032,"=Child",Spreadsheet!C$786:C1032, "="&amp;Spreadsheet!C1031) + COUNTIFS(Spreadsheet!E$786:E1032,"=Step-child",Spreadsheet!C$786:C1032, "="&amp;Spreadsheet!C1031),0)</f>
        <v>0</v>
      </c>
      <c r="L821" s="5">
        <f>IF(NOT(ISBLANK(J821)),COUNTIFS(Spreadsheet!E$786:E1032,"=Wife",Spreadsheet!C$786:C1032, "="&amp;Spreadsheet!C1031) + COUNTIFS(Spreadsheet!E$786:E1032,"=Husband",Spreadsheet!C$786:C1032, "="&amp;Spreadsheet!C1031),0)</f>
        <v>0</v>
      </c>
      <c r="M821" s="5">
        <f>IF(NOT(ISBLANK(Spreadsheet!AJ1031)),VLOOKUP(Spreadsheet!AJ1031,'Drop Downs'!$P$2:$R$16,3,FALSE),0)</f>
        <v>0</v>
      </c>
      <c r="N821" s="5">
        <f>IF(NOT(ISBLANK(Spreadsheet!AJ1031)), VLOOKUP(Spreadsheet!AJ1031,'Drop Downs'!$P$2:$R$16,2,FALSE),0)</f>
        <v>0</v>
      </c>
      <c r="O821" s="5">
        <f>IF(NOT(ISBLANK(Spreadsheet!AL1031)),VLOOKUP(Spreadsheet!AL1031,'Drop Downs'!$P$2:$R$16,3,FALSE), 0)</f>
        <v>0</v>
      </c>
      <c r="P821" s="5">
        <f>IF(NOT(ISBLANK(Spreadsheet!AL1031)),VLOOKUP(Spreadsheet!AL1031,'Drop Downs'!$P$2:$R$16,2,FALSE),0)</f>
        <v>0</v>
      </c>
      <c r="Q821" s="5">
        <f>IF(NOT(ISBLANK(Spreadsheet!AN1031)),VLOOKUP(Spreadsheet!AN1031,'Drop Downs'!$P$2:$R$16,3,FALSE),0)</f>
        <v>0</v>
      </c>
      <c r="R821" s="5">
        <f>IF(NOT(ISBLANK(Spreadsheet!AN1031)),VLOOKUP(Spreadsheet!AN1031,'Drop Downs'!$P$2:$R$16,2,FALSE),0)</f>
        <v>0</v>
      </c>
      <c r="S821" s="5" t="str">
        <f>IF(OR(M821&gt;K821,N821&gt;L821,O821&gt;K821, Q821&gt;K821,N821&gt;L821, P821&gt;L821, R821&gt;L821),"Member currently has a coverage election over what he/she needs.  Please add more dependents or adjust the coverage election.","")&amp;(IF(AND(NOT(ISBLANK(Spreadsheet!C1031)),NOT(ISBLANK(Spreadsheet!D1031)),ISBLANK(Spreadsheet!E1031)),"Dependent lacks a relationship to member.Please select one from the drop-down.",""))</f>
        <v/>
      </c>
      <c r="T821" s="5" t="b">
        <f t="shared" si="60"/>
        <v>1</v>
      </c>
      <c r="U821" s="5" t="b">
        <f>OR(ISBLANK(Spreadsheet!C1031),IF(NOT(ISBLANK(Spreadsheet!D1031)),NOT(ISBLANK(Spreadsheet!E1031)),TRUE))</f>
        <v>1</v>
      </c>
      <c r="V821" s="5" t="b">
        <f>OR(ISBLANK(Spreadsheet!C1031), NOT(ISBLANK(Spreadsheet!I1031)))</f>
        <v>1</v>
      </c>
      <c r="W821" s="5" t="b">
        <f>OR(ISBLANK(Spreadsheet!D1031),NOT(ISBLANK(Spreadsheet!C1031)))</f>
        <v>1</v>
      </c>
      <c r="X821" s="155" t="str">
        <f>REPT("0",MIN(FIND({1,2,3,4,5,6,7,8,9},Spreadsheet!C1031&amp;"123456789"))-1)&amp;IF(ISBLANK(Spreadsheet!C1031),"",SUMPRODUCT(MID(0&amp;Spreadsheet!C1031,LARGE(INDEX(ISNUMBER(--MID(Spreadsheet!C1031,ROW($1:$225),1))*
 ROW($1:$225),0),ROW($1:$225))+1,1)*10^ROW($1:$225)/10))</f>
        <v/>
      </c>
      <c r="Y821" s="5" t="b">
        <f>IF(NOT(ISBLANK(Spreadsheet!C1031)),IF(AND(ISNUMBER(VALUE(Spreadsheet!C1031)), LEN(Spreadsheet!C1031)=9),TRUE,FALSE),TRUE)</f>
        <v>1</v>
      </c>
      <c r="Z821" s="155" t="str">
        <f>REPT("0",MIN(FIND({1,2,3,4,5,6,7,8,9},Spreadsheet!D1031&amp;"123456789"))-1)&amp;IF(ISBLANK(Spreadsheet!D1031),"",SUMPRODUCT(MID(0&amp;Spreadsheet!D1031,LARGE(INDEX(ISNUMBER(--MID(Spreadsheet!D1031,ROW($1:$225),1))*
 ROW($1:$225),0),ROW($1:$225))+1,1)*10^ROW($1:$225)/10))</f>
        <v/>
      </c>
      <c r="AA821" s="5" t="b">
        <f>IF(AND(NOT(ISBLANK(Spreadsheet!D1031)),NOT(ISBLANK(Spreadsheet!C1031))),IF(AND(ISNUMBER(VALUE(Spreadsheet!D1031)), LEN(Spreadsheet!D1031)=9),TRUE,FALSE),IF(AND(NOT(ISBLANK(Spreadsheet!D1031)),ISBLANK(Spreadsheet!C1031)),FALSE,TRUE))</f>
        <v>1</v>
      </c>
      <c r="AB821" s="5" t="b">
        <f>OR(ISBLANK(Spreadsheet!Y821),IF(NOT(ISBLANK(Spreadsheet!Y821)),LEN(Spreadsheet!Y821)=10,ISNUMBER(VALUE(Spreadsheet!Y821))))</f>
        <v>1</v>
      </c>
      <c r="AC821" s="5" t="b">
        <f>OR(ISBLANK(Spreadsheet!AI1031), AND(NOT(ISBLANK(Spreadsheet!AJ1031)), NOT(ISNUMBER(SEARCH("Waive",Spreadsheet!AJ1031)))))</f>
        <v>1</v>
      </c>
      <c r="AD821" s="5" t="b">
        <f>OR(ISBLANK(Spreadsheet!AK1031), AND(NOT(ISBLANK(Spreadsheet!AL1031)), NOT(ISNUMBER(SEARCH("Waive",Spreadsheet!AL1031)))))</f>
        <v>1</v>
      </c>
      <c r="AE821" s="5" t="b">
        <f>OR(ISBLANK(Spreadsheet!AM1031), AND(NOT(ISBLANK(Spreadsheet!AN1031)), NOT(ISNUMBER(SEARCH("Waive", Spreadsheet!AN1031)))))</f>
        <v>1</v>
      </c>
      <c r="AF821" s="5" t="b">
        <f>OR(ISBLANK(Spreadsheet!C1031), NOT(ISBLANK(Spreadsheet!D1031)),NOT(ISBLANK(Spreadsheet!L1031)))</f>
        <v>1</v>
      </c>
      <c r="AG821" s="5" t="b">
        <f>IF(AND(NOT(ISBLANK(Spreadsheet!C1031)), NOT(ISBLANK(Spreadsheet!D1031)),Spreadsheet!C1031&lt;&gt;Spreadsheet!D1031),IF(ISERROR(VLOOKUP(Spreadsheet!C1031, Spreadsheet!$C$6:'Spreadsheet'!$C1030,1,FALSE)), FALSE, TRUE),TRUE)</f>
        <v>1</v>
      </c>
      <c r="AH821" s="5" t="b">
        <f>Spreadsheet!$B$2=Spreadsheet!AD821</f>
        <v>1</v>
      </c>
      <c r="AI821" s="5" t="b">
        <f>IF(ISBLANK(Spreadsheet!G1031),TRUE,IF(OR(LEN(Spreadsheet!G1031)&gt;1,ISNUMBER(VALUE(Spreadsheet!G1031))),FALSE,TRUE))</f>
        <v>1</v>
      </c>
      <c r="AJ821" s="5" t="b">
        <f>OR(ISBLANK(Spreadsheet!C1031), NOT(ISBLANK(Spreadsheet!B1031)), NOT(ISBLANK(Spreadsheet!D1031)))</f>
        <v>1</v>
      </c>
      <c r="AK821" s="5" t="b">
        <f t="array" ref="AK821">IF(OR(AND(ISBLANK(Spreadsheet!E1031),ISBLANK(Spreadsheet!D1031),NOT(ISBLANK(Spreadsheet!C1031))),AND(ISBLANK(Spreadsheet!E1031),ISBLANK(Spreadsheet!D1031),ISBLANK(Spreadsheet!C1031))),TRUE,ISNUMBER(MATCH(TRUE,EXACT(Spreadsheet!E1031,Relationships),0)))</f>
        <v>1</v>
      </c>
      <c r="AL821" s="5" t="b">
        <f>IF(NOT(ISBLANK(Spreadsheet!C1031)),IF(OR(ISBLANK(Spreadsheet!F1031),LEN(Spreadsheet!F1031)&gt;40),FALSE,TRUE),TRUE)</f>
        <v>1</v>
      </c>
      <c r="AM821" s="5" t="b">
        <f>IF(NOT(ISBLANK(Spreadsheet!C1031)),IF(OR(ISBLANK(Spreadsheet!H1031),LEN(Spreadsheet!H1031)&gt;40),FALSE,TRUE),TRUE)</f>
        <v>1</v>
      </c>
      <c r="AN821" s="5" t="b">
        <f t="array" ref="AN821">IF(ISBLANK(Spreadsheet!I1031),TRUE,ISNUMBER(MATCH(TRUE,EXACT(Spreadsheet!I1031,GenderValues),0)))</f>
        <v>1</v>
      </c>
      <c r="AO821" s="5" t="b">
        <f ca="1">IF(ISERROR(DATEVALUE(TEXT(Spreadsheet!J1031,"mm/dd/yyyy")) &gt; TODAY()),IF(AND(ISBLANK(Spreadsheet!J1031),ISBLANK(Spreadsheet!C1031)),TRUE,FALSE),IF(DATEVALUE(TEXT(Spreadsheet!J1031,"mm/dd/yyyy")) &gt; TODAY(),FALSE,TRUE))</f>
        <v>1</v>
      </c>
      <c r="AP821" s="5" t="b">
        <f>OR(ISBLANK(Spreadsheet!K1031),LEN(Spreadsheet!K1031)&lt;=100)</f>
        <v>1</v>
      </c>
      <c r="AQ821" s="5" t="b">
        <f t="array" ref="AQ821">IF(OR(AND(ISBLANK(Spreadsheet!L1031),ISBLANK(Spreadsheet!C1031)),AND(NOT(ISBLANK(Spreadsheet!C1031)),NOT(ISBLANK(Spreadsheet!D1031)))),TRUE,ISNUMBER(MATCH(TRUE,EXACT(Spreadsheet!L1031,MaritalStatus),0)))</f>
        <v>1</v>
      </c>
      <c r="AR821" s="5" t="b">
        <f ca="1">IF(ISERROR(DATEVALUE(TEXT(Spreadsheet!M1031,"mm/dd/yyyy")) &gt; TODAY()),IF(ISBLANK(Spreadsheet!M1031),TRUE,FALSE),IF(DATEVALUE(TEXT(Spreadsheet!M1031,"mm/dd/yyyy")) &gt; TODAY(),FALSE,TRUE))</f>
        <v>1</v>
      </c>
      <c r="AS821" s="5" t="b">
        <f>OR(ISBLANK(Spreadsheet!N1031),LEN(Spreadsheet!N1031)&lt;=100)</f>
        <v>1</v>
      </c>
      <c r="AT821" s="5" t="b">
        <f>OR(ISBLANK(Spreadsheet!O1031),UPPER(Spreadsheet!O1031)="YES")</f>
        <v>1</v>
      </c>
      <c r="AU821" s="5" t="b">
        <f>OR(ISBLANK(Spreadsheet!P1031),UPPER(Spreadsheet!P1031)="YES")</f>
        <v>1</v>
      </c>
      <c r="AV821" s="5" t="b">
        <f t="array" ref="AV821">IF(ISBLANK(Spreadsheet!Q1031),TRUE,ISNUMBER(MATCH(TRUE,EXACT(Spreadsheet!Q1031,OnGroupsPriorIns),0)))</f>
        <v>1</v>
      </c>
      <c r="AW821" s="5" t="b">
        <f>OR(ISBLANK(Spreadsheet!R1031),UPPER(Spreadsheet!R1031)="YES")</f>
        <v>1</v>
      </c>
      <c r="AX821" s="5" t="b">
        <f>OR(ISBLANK(Spreadsheet!S1031),UPPER(Spreadsheet!S1031)="YES")</f>
        <v>1</v>
      </c>
      <c r="AY821" s="5" t="b">
        <f>OR(AND(ISBLANK(Spreadsheet!C1031),LEN(Spreadsheet!T1031)=0),AND(NOT(ISBLANK(Spreadsheet!C1031)),LEN(Spreadsheet!T1031)&gt;0,LEN(Spreadsheet!T1031)&lt;=50))</f>
        <v>1</v>
      </c>
      <c r="AZ821" s="5" t="b">
        <f>OR(LEN(Spreadsheet!U1031)=0,AND(LEN(Spreadsheet!U1031)&gt;0,LEN(Spreadsheet!U1031)&lt;=50))</f>
        <v>1</v>
      </c>
      <c r="BA821" s="5" t="b">
        <f>OR(AND(ISBLANK(Spreadsheet!C1031),LEN(Spreadsheet!V1031)=0),AND(NOT(ISBLANK(Spreadsheet!C1031)),LEN(Spreadsheet!V1031)&gt;0,LEN(Spreadsheet!V1031)&lt;=50))</f>
        <v>1</v>
      </c>
      <c r="BB821" s="5" t="b">
        <f t="array" ref="BB821">IF(AND(ISBLANK(Spreadsheet!C1031),LEN(Spreadsheet!W1031)=0),TRUE,ISNUMBER(MATCH(TRUE,EXACT(Spreadsheet!W1031,States),0)))</f>
        <v>1</v>
      </c>
      <c r="BC821" s="5" t="b">
        <f>OR(AND(ISBLANK(Spreadsheet!C1031),LEN(Spreadsheet!X1031)=0),AND(NOT(ISBLANK(Spreadsheet!C1031)),LEN(Spreadsheet!X1031)&gt;0,LEN(Spreadsheet!X1031)=5,ISNUMBER(VALUE(Spreadsheet!X1031))))</f>
        <v>1</v>
      </c>
      <c r="BD821" s="5" t="b">
        <f>OR(ISBLANK(Spreadsheet!Z1031),LEN(Spreadsheet!Z1031)&lt;=50)</f>
        <v>1</v>
      </c>
      <c r="BE821" s="5" t="b">
        <f>ISBLANK(Spreadsheet!AA1031)</f>
        <v>1</v>
      </c>
      <c r="BF821" s="5" t="b">
        <f>ISBLANK(Spreadsheet!AB1031)</f>
        <v>1</v>
      </c>
      <c r="BG821" s="5" t="b">
        <f>IF(ISERROR(DATEVALUE(TEXT(Spreadsheet!AC1031,"mm/dd/yyyy")) &gt; DATEVALUE(TEXT(Spreadsheet!J1031,"mm/dd/yyyy"))),IF(OR(AND(ISBLANK(Spreadsheet!AC1031),ISBLANK(Spreadsheet!C1031)),AND(NOT(ISBLANK(Spreadsheet!C1031)),ISBLANK(Spreadsheet!AC1031),NOT(ISBLANK(Spreadsheet!D1031)))),TRUE,FALSE),IF(DATEVALUE(TEXT(Spreadsheet!AC1031,"mm/dd/yyyy")) &gt; DATEVALUE(TEXT(Spreadsheet!J1031,"mm/dd/yyyy")),TRUE,FALSE))</f>
        <v>1</v>
      </c>
      <c r="BH821" s="5" t="b">
        <f>OR(AND(ISBLANK(Spreadsheet!C1031),ISBLANK(Spreadsheet!AE1031)),AND(NOT(ISBLANK(Spreadsheet!C1031)),NOT(ISBLANK(Spreadsheet!D1031)),ISBLANK(Spreadsheet!AE1031)),AND(NOT(ISBLANK(Spreadsheet!C1031)),ISBLANK(Spreadsheet!D1031),NOT(ISBLANK(Spreadsheet!AE1031)),LEN(Spreadsheet!AE1031)&lt;=100))</f>
        <v>1</v>
      </c>
      <c r="BI821" s="5" t="b">
        <f t="array" ref="BI821">IF(ISBLANK(Spreadsheet!AF1031),TRUE,ISNUMBER(MATCH(TRUE,EXACT(Spreadsheet!AF1031,CobraShortReasons),0)))</f>
        <v>1</v>
      </c>
      <c r="BJ821" s="5" t="b">
        <f ca="1">IF(ISERROR(DATEVALUE(TEXT(Spreadsheet!AG1031,"mm/dd/yyyy")) &gt; TODAY()),IF(ISBLANK(Spreadsheet!AG1031),TRUE,FALSE),IF(DATEVALUE(TEXT(Spreadsheet!AG1031,"mm/dd/yyyy")) &gt; TODAY(),FALSE,TRUE))</f>
        <v>1</v>
      </c>
      <c r="BK821" s="5" t="b">
        <f>OR(ISBLANK(Spreadsheet!AH1031),LEN(Spreadsheet!AH1031)&lt;=25)</f>
        <v>1</v>
      </c>
      <c r="BL821" s="5" t="b">
        <f t="array" aca="1" ref="BL821" ca="1">IF(ISBLANK(Spreadsheet!AI1031),TRUE,ISNUMBER(MATCH(TRUE,EXACT(Spreadsheet!AI1031,INDIRECT(Spreadsheet!$D$2)),0)))</f>
        <v>1</v>
      </c>
      <c r="BM821" s="5" t="b">
        <f t="array" aca="1" ref="BM821" ca="1">IF(ISBLANK(Spreadsheet!AJ1031),TRUE,ISNUMBER(MATCH(TRUE,EXACT(Spreadsheet!AJ1031,INDIRECT(Spreadsheet!BJ821)),0)))</f>
        <v>1</v>
      </c>
      <c r="BN821" s="5" t="b">
        <f t="array" ref="BN821">IF(ISBLANK(Spreadsheet!AK1031),TRUE,ISNUMBER(MATCH(TRUE,EXACT(Spreadsheet!AK1031,DentalPlans),0)))</f>
        <v>1</v>
      </c>
      <c r="BO821" s="5" t="b">
        <f t="array" aca="1" ref="BO821" ca="1">IF(ISBLANK(Spreadsheet!AL1031),TRUE,ISNUMBER(MATCH(TRUE,EXACT(Spreadsheet!AL1031,INDIRECT(Spreadsheet!BK821)),0)))</f>
        <v>1</v>
      </c>
      <c r="BP821" s="5" t="b">
        <f t="array" ref="BP821">IF(ISBLANK(Spreadsheet!AM1031),TRUE,ISNUMBER(MATCH(TRUE,EXACT(Spreadsheet!AM1031,VisionPlans),0)))</f>
        <v>1</v>
      </c>
      <c r="BQ821" s="5" t="b">
        <f t="array" aca="1" ref="BQ821" ca="1">IF(ISBLANK(Spreadsheet!AN1031),TRUE,ISNUMBER(MATCH(TRUE,EXACT(Spreadsheet!AN1031,INDIRECT(Spreadsheet!BL821)),0)))</f>
        <v>1</v>
      </c>
      <c r="BR821" s="5" t="b">
        <f t="array" ref="BR821">IF(ISBLANK(Spreadsheet!AO1031),TRUE,ISNUMBER(MATCH(TRUE,EXACT(Spreadsheet!AO1031,LifeBenefitClasses),0)))</f>
        <v>1</v>
      </c>
      <c r="BS821" s="5" t="b">
        <f>IF(OR(ISBLANK(Spreadsheet!AO1031), Spreadsheet!AO1031="Waive"),IF(ISBLANK(Spreadsheet!AP1031),TRUE,FALSE),IF(OR(AND(NOT(ISBLANK(Spreadsheet!AO1031)),ISBLANK(Spreadsheet!AP1031)),NOT(ISNUMBER(VALUE(Spreadsheet!AP1031)))),FALSE,IF(OR(AND(Spreadsheet!AP1031&lt;6,MOD(Spreadsheet!AP1031*10,5)=0), MOD(Spreadsheet!AP1031,5000)=0),TRUE,FALSE)))</f>
        <v>1</v>
      </c>
      <c r="BT821" s="5" t="b">
        <f t="array" ref="BT821">IF(ISBLANK(Spreadsheet!AQ1031),TRUE,ISNUMBER(MATCH(TRUE,EXACT(Spreadsheet!AQ1031,EnrollWaive),0)))</f>
        <v>1</v>
      </c>
      <c r="BU821" s="5" t="b">
        <f t="array" ref="BU821">IF(ISBLANK(Spreadsheet!AR1031),TRUE,ISNUMBER(MATCH(TRUE,EXACT(Spreadsheet!AR1031,LifeBenefitClasses),0)))</f>
        <v>1</v>
      </c>
      <c r="BV821" s="5" t="b">
        <f>IF(OR(ISBLANK(Spreadsheet!AR1031), Spreadsheet!AR1031="Waive"),IF(ISBLANK(Spreadsheet!AS1031),TRUE,FALSE),IF(OR(AND(NOT(ISBLANK(Spreadsheet!AR1031)),ISBLANK(Spreadsheet!AS1031)),NOT(ISNUMBER(VALUE(Spreadsheet!AS1031)))),FALSE,IF(OR(AND(Spreadsheet!AS1031&lt;6,MOD(Spreadsheet!AS1031*10,5)=0), MOD(Spreadsheet!AS1031,10000)=0),TRUE,FALSE)))</f>
        <v>1</v>
      </c>
      <c r="BW821" s="5" t="b">
        <f t="array" ref="BW821">IF(ISBLANK(Spreadsheet!AT1031),TRUE,ISNUMBER(MATCH(TRUE,EXACT(Spreadsheet!AT1031,LifeBenefitClasses),0)))</f>
        <v>1</v>
      </c>
      <c r="BX821" s="5" t="b">
        <f>IF(OR(ISBLANK(Spreadsheet!AT1031), Spreadsheet!AT1031="Waive"),IF(ISBLANK(Spreadsheet!AU1031),TRUE,FALSE),IF(OR(AND(NOT(ISBLANK(Spreadsheet!AT1031)),ISBLANK(Spreadsheet!AU1031)),NOT(ISNUMBER(VALUE(Spreadsheet!AU1031)))),FALSE,IF(AND(NOT(OR(ISBLANK(Spreadsheet!AT1031),Spreadsheet!AT1031="Waive")),NOT(OR(ISBLANK(Spreadsheet!AR1031),Spreadsheet!AR1031="Waive")),MOD(Spreadsheet!AU1031,5000)=0, Spreadsheet!AU1031&lt;=(Spreadsheet!AS1031*0.5)),TRUE,FALSE)))</f>
        <v>1</v>
      </c>
      <c r="BY821" s="5" t="b">
        <f t="array" ref="BY821">IF(ISBLANK(Spreadsheet!AV1031),TRUE,ISNUMBER(MATCH(TRUE,EXACT(Spreadsheet!AV1031,EnrollWaive),0)))</f>
        <v>1</v>
      </c>
      <c r="BZ821" s="5" t="b">
        <f t="array" ref="BZ821">IF(ISBLANK(Spreadsheet!AW1031),TRUE,ISNUMBER(MATCH(TRUE,EXACT(Spreadsheet!AW1031,LifeBenefitClasses),0)))</f>
        <v>1</v>
      </c>
      <c r="CA821" s="5" t="b">
        <f t="array" ref="CA821">IF(ISBLANK(Spreadsheet!AX1031),TRUE,ISNUMBER(MATCH(TRUE,EXACT(Spreadsheet!AX1031,LifeBenefitClasses),0)))</f>
        <v>1</v>
      </c>
      <c r="CB821" s="5" t="b">
        <f t="array" ref="CB821">IF(ISBLANK(Spreadsheet!AY1031),TRUE,ISNUMBER(MATCH(TRUE,EXACT(Spreadsheet!AY1031,LifeBenefitClasses),0)))</f>
        <v>1</v>
      </c>
      <c r="CC821" s="5" t="b">
        <f t="array" ref="CC821">IF(ISBLANK(Spreadsheet!AZ1031),TRUE,ISNUMBER(MATCH(TRUE,EXACT(Spreadsheet!AZ1031,LifeBenefitClasses),0)))</f>
        <v>1</v>
      </c>
      <c r="CD821" s="5" t="b">
        <f t="array" ref="CD821">IF(ISBLANK(Spreadsheet!BA1031),TRUE,ISNUMBER(MATCH(TRUE,EXACT(Spreadsheet!BA1031,LifeBenefitClasses),0)))</f>
        <v>1</v>
      </c>
      <c r="CE821" s="5" t="b">
        <f>IF(OR(ISBLANK(Spreadsheet!BA1031), Spreadsheet!BA1031="Waive"),IF(ISBLANK(Spreadsheet!BB1031),TRUE,FALSE),IF(OR(AND(NOT(ISBLANK(Spreadsheet!BA1031)),ISBLANK(Spreadsheet!BB1031)),NOT(ISNUMBER(VALUE(Spreadsheet!BB1031))),ISBLANK(Spreadsheet!BC1031),NOT(ISNUMBER(VALUE(Spreadsheet!BC1031)))),FALSE,IF(AND(Spreadsheet!BB1031&gt;=50000,Spreadsheet!BB1031&lt;=250000,MOD(Spreadsheet!BB1031,10000)=0,Spreadsheet!BB1031&lt;=(10*Spreadsheet!BC1031)),TRUE,FALSE)))</f>
        <v>1</v>
      </c>
      <c r="CF821" s="5" t="b">
        <f>IF(NOT(ISBLANK(Spreadsheet!BC821)),AND(ISNUMBER(VALUE(Spreadsheet!BC821)),Spreadsheet!BC821&gt;0),AND(OR(ISBLANK(Spreadsheet!AO821),Spreadsheet!AO821="Waive",AND(NOT(OR(ISBLANK(Spreadsheet!AO821),Spreadsheet!AO821="Waive")),Spreadsheet!AP821&gt;=6)),OR(ISBLANK(Spreadsheet!AR821),AND(NOT(OR(ISBLANK(Spreadsheet!AR821),Spreadsheet!AR821="Waive")),Spreadsheet!AS821&gt;=6)),OR(ISBLANK(Spreadsheet!AW821)),OR(ISBLANK(Spreadsheet!AX821)),OR(ISBLANK(Spreadsheet!AY821)),OR(ISBLANK(Spreadsheet!AZ821)),OR(ISBLANK(Spreadsheet!BA821),Spreadsheet!BA821="Waive")))</f>
        <v>1</v>
      </c>
      <c r="CG821" s="5" t="b">
        <f t="shared" ca="1" si="61"/>
        <v>1</v>
      </c>
    </row>
    <row r="822" spans="8:85" x14ac:dyDescent="0.3">
      <c r="H822" s="5">
        <f t="shared" ca="1" si="58"/>
        <v>2</v>
      </c>
      <c r="I822" s="5" t="str">
        <f t="shared" ca="1" si="59"/>
        <v/>
      </c>
      <c r="J822" s="5" t="str">
        <f>IF(AND(NOT(ISBLANK(Spreadsheet!C1032)),ISBLANK(Spreadsheet!D1032)),Spreadsheet!F1032&amp;" "&amp;Spreadsheet!H1032,"")</f>
        <v/>
      </c>
      <c r="K822" s="5">
        <f>IF(AND(NOT(ISBLANK(Spreadsheet!C1032)),ISBLANK(Spreadsheet!D1032)),COUNTIFS(Spreadsheet!E$786:E1033,"=Child",Spreadsheet!C$786:C1033, "="&amp;Spreadsheet!C1032) + COUNTIFS(Spreadsheet!E$786:E1033,"=Step-child",Spreadsheet!C$786:C1033, "="&amp;Spreadsheet!C1032),0)</f>
        <v>0</v>
      </c>
      <c r="L822" s="5">
        <f>IF(NOT(ISBLANK(J822)),COUNTIFS(Spreadsheet!E$786:E1033,"=Wife",Spreadsheet!C$786:C1033, "="&amp;Spreadsheet!C1032) + COUNTIFS(Spreadsheet!E$786:E1033,"=Husband",Spreadsheet!C$786:C1033, "="&amp;Spreadsheet!C1032),0)</f>
        <v>0</v>
      </c>
      <c r="M822" s="5">
        <f>IF(NOT(ISBLANK(Spreadsheet!AJ1032)),VLOOKUP(Spreadsheet!AJ1032,'Drop Downs'!$P$2:$R$16,3,FALSE),0)</f>
        <v>0</v>
      </c>
      <c r="N822" s="5">
        <f>IF(NOT(ISBLANK(Spreadsheet!AJ1032)), VLOOKUP(Spreadsheet!AJ1032,'Drop Downs'!$P$2:$R$16,2,FALSE),0)</f>
        <v>0</v>
      </c>
      <c r="O822" s="5">
        <f>IF(NOT(ISBLANK(Spreadsheet!AL1032)),VLOOKUP(Spreadsheet!AL1032,'Drop Downs'!$P$2:$R$16,3,FALSE), 0)</f>
        <v>0</v>
      </c>
      <c r="P822" s="5">
        <f>IF(NOT(ISBLANK(Spreadsheet!AL1032)),VLOOKUP(Spreadsheet!AL1032,'Drop Downs'!$P$2:$R$16,2,FALSE),0)</f>
        <v>0</v>
      </c>
      <c r="Q822" s="5">
        <f>IF(NOT(ISBLANK(Spreadsheet!AN1032)),VLOOKUP(Spreadsheet!AN1032,'Drop Downs'!$P$2:$R$16,3,FALSE),0)</f>
        <v>0</v>
      </c>
      <c r="R822" s="5">
        <f>IF(NOT(ISBLANK(Spreadsheet!AN1032)),VLOOKUP(Spreadsheet!AN1032,'Drop Downs'!$P$2:$R$16,2,FALSE),0)</f>
        <v>0</v>
      </c>
      <c r="S822" s="5" t="str">
        <f>IF(OR(M822&gt;K822,N822&gt;L822,O822&gt;K822, Q822&gt;K822,N822&gt;L822, P822&gt;L822, R822&gt;L822),"Member currently has a coverage election over what he/she needs.  Please add more dependents or adjust the coverage election.","")&amp;(IF(AND(NOT(ISBLANK(Spreadsheet!C1032)),NOT(ISBLANK(Spreadsheet!D1032)),ISBLANK(Spreadsheet!E1032)),"Dependent lacks a relationship to member.Please select one from the drop-down.",""))</f>
        <v/>
      </c>
      <c r="T822" s="5" t="b">
        <f t="shared" si="60"/>
        <v>1</v>
      </c>
      <c r="U822" s="5" t="b">
        <f>OR(ISBLANK(Spreadsheet!C1032),IF(NOT(ISBLANK(Spreadsheet!D1032)),NOT(ISBLANK(Spreadsheet!E1032)),TRUE))</f>
        <v>1</v>
      </c>
      <c r="V822" s="5" t="b">
        <f>OR(ISBLANK(Spreadsheet!C1032), NOT(ISBLANK(Spreadsheet!I1032)))</f>
        <v>1</v>
      </c>
      <c r="W822" s="5" t="b">
        <f>OR(ISBLANK(Spreadsheet!D1032),NOT(ISBLANK(Spreadsheet!C1032)))</f>
        <v>1</v>
      </c>
      <c r="X822" s="155" t="str">
        <f>REPT("0",MIN(FIND({1,2,3,4,5,6,7,8,9},Spreadsheet!C1032&amp;"123456789"))-1)&amp;IF(ISBLANK(Spreadsheet!C1032),"",SUMPRODUCT(MID(0&amp;Spreadsheet!C1032,LARGE(INDEX(ISNUMBER(--MID(Spreadsheet!C1032,ROW($1:$225),1))*
 ROW($1:$225),0),ROW($1:$225))+1,1)*10^ROW($1:$225)/10))</f>
        <v/>
      </c>
      <c r="Y822" s="5" t="b">
        <f>IF(NOT(ISBLANK(Spreadsheet!C1032)),IF(AND(ISNUMBER(VALUE(Spreadsheet!C1032)), LEN(Spreadsheet!C1032)=9),TRUE,FALSE),TRUE)</f>
        <v>1</v>
      </c>
      <c r="Z822" s="155" t="str">
        <f>REPT("0",MIN(FIND({1,2,3,4,5,6,7,8,9},Spreadsheet!D1032&amp;"123456789"))-1)&amp;IF(ISBLANK(Spreadsheet!D1032),"",SUMPRODUCT(MID(0&amp;Spreadsheet!D1032,LARGE(INDEX(ISNUMBER(--MID(Spreadsheet!D1032,ROW($1:$225),1))*
 ROW($1:$225),0),ROW($1:$225))+1,1)*10^ROW($1:$225)/10))</f>
        <v/>
      </c>
      <c r="AA822" s="5" t="b">
        <f>IF(AND(NOT(ISBLANK(Spreadsheet!D1032)),NOT(ISBLANK(Spreadsheet!C1032))),IF(AND(ISNUMBER(VALUE(Spreadsheet!D1032)), LEN(Spreadsheet!D1032)=9),TRUE,FALSE),IF(AND(NOT(ISBLANK(Spreadsheet!D1032)),ISBLANK(Spreadsheet!C1032)),FALSE,TRUE))</f>
        <v>1</v>
      </c>
      <c r="AB822" s="5" t="b">
        <f>OR(ISBLANK(Spreadsheet!Y822),IF(NOT(ISBLANK(Spreadsheet!Y822)),LEN(Spreadsheet!Y822)=10,ISNUMBER(VALUE(Spreadsheet!Y822))))</f>
        <v>1</v>
      </c>
      <c r="AC822" s="5" t="b">
        <f>OR(ISBLANK(Spreadsheet!AI1032), AND(NOT(ISBLANK(Spreadsheet!AJ1032)), NOT(ISNUMBER(SEARCH("Waive",Spreadsheet!AJ1032)))))</f>
        <v>1</v>
      </c>
      <c r="AD822" s="5" t="b">
        <f>OR(ISBLANK(Spreadsheet!AK1032), AND(NOT(ISBLANK(Spreadsheet!AL1032)), NOT(ISNUMBER(SEARCH("Waive",Spreadsheet!AL1032)))))</f>
        <v>1</v>
      </c>
      <c r="AE822" s="5" t="b">
        <f>OR(ISBLANK(Spreadsheet!AM1032), AND(NOT(ISBLANK(Spreadsheet!AN1032)), NOT(ISNUMBER(SEARCH("Waive", Spreadsheet!AN1032)))))</f>
        <v>1</v>
      </c>
      <c r="AF822" s="5" t="b">
        <f>OR(ISBLANK(Spreadsheet!C1032), NOT(ISBLANK(Spreadsheet!D1032)),NOT(ISBLANK(Spreadsheet!L1032)))</f>
        <v>1</v>
      </c>
      <c r="AG822" s="5" t="b">
        <f>IF(AND(NOT(ISBLANK(Spreadsheet!C1032)), NOT(ISBLANK(Spreadsheet!D1032)),Spreadsheet!C1032&lt;&gt;Spreadsheet!D1032),IF(ISERROR(VLOOKUP(Spreadsheet!C1032, Spreadsheet!$C$6:'Spreadsheet'!$C1031,1,FALSE)), FALSE, TRUE),TRUE)</f>
        <v>1</v>
      </c>
      <c r="AH822" s="5" t="b">
        <f>Spreadsheet!$B$2=Spreadsheet!AD822</f>
        <v>1</v>
      </c>
      <c r="AI822" s="5" t="b">
        <f>IF(ISBLANK(Spreadsheet!G1032),TRUE,IF(OR(LEN(Spreadsheet!G1032)&gt;1,ISNUMBER(VALUE(Spreadsheet!G1032))),FALSE,TRUE))</f>
        <v>1</v>
      </c>
      <c r="AJ822" s="5" t="b">
        <f>OR(ISBLANK(Spreadsheet!C1032), NOT(ISBLANK(Spreadsheet!B1032)), NOT(ISBLANK(Spreadsheet!D1032)))</f>
        <v>1</v>
      </c>
      <c r="AK822" s="5" t="b">
        <f t="array" ref="AK822">IF(OR(AND(ISBLANK(Spreadsheet!E1032),ISBLANK(Spreadsheet!D1032),NOT(ISBLANK(Spreadsheet!C1032))),AND(ISBLANK(Spreadsheet!E1032),ISBLANK(Spreadsheet!D1032),ISBLANK(Spreadsheet!C1032))),TRUE,ISNUMBER(MATCH(TRUE,EXACT(Spreadsheet!E1032,Relationships),0)))</f>
        <v>1</v>
      </c>
      <c r="AL822" s="5" t="b">
        <f>IF(NOT(ISBLANK(Spreadsheet!C1032)),IF(OR(ISBLANK(Spreadsheet!F1032),LEN(Spreadsheet!F1032)&gt;40),FALSE,TRUE),TRUE)</f>
        <v>1</v>
      </c>
      <c r="AM822" s="5" t="b">
        <f>IF(NOT(ISBLANK(Spreadsheet!C1032)),IF(OR(ISBLANK(Spreadsheet!H1032),LEN(Spreadsheet!H1032)&gt;40),FALSE,TRUE),TRUE)</f>
        <v>1</v>
      </c>
      <c r="AN822" s="5" t="b">
        <f t="array" ref="AN822">IF(ISBLANK(Spreadsheet!I1032),TRUE,ISNUMBER(MATCH(TRUE,EXACT(Spreadsheet!I1032,GenderValues),0)))</f>
        <v>1</v>
      </c>
      <c r="AO822" s="5" t="b">
        <f ca="1">IF(ISERROR(DATEVALUE(TEXT(Spreadsheet!J1032,"mm/dd/yyyy")) &gt; TODAY()),IF(AND(ISBLANK(Spreadsheet!J1032),ISBLANK(Spreadsheet!C1032)),TRUE,FALSE),IF(DATEVALUE(TEXT(Spreadsheet!J1032,"mm/dd/yyyy")) &gt; TODAY(),FALSE,TRUE))</f>
        <v>1</v>
      </c>
      <c r="AP822" s="5" t="b">
        <f>OR(ISBLANK(Spreadsheet!K1032),LEN(Spreadsheet!K1032)&lt;=100)</f>
        <v>1</v>
      </c>
      <c r="AQ822" s="5" t="b">
        <f t="array" ref="AQ822">IF(OR(AND(ISBLANK(Spreadsheet!L1032),ISBLANK(Spreadsheet!C1032)),AND(NOT(ISBLANK(Spreadsheet!C1032)),NOT(ISBLANK(Spreadsheet!D1032)))),TRUE,ISNUMBER(MATCH(TRUE,EXACT(Spreadsheet!L1032,MaritalStatus),0)))</f>
        <v>1</v>
      </c>
      <c r="AR822" s="5" t="b">
        <f ca="1">IF(ISERROR(DATEVALUE(TEXT(Spreadsheet!M1032,"mm/dd/yyyy")) &gt; TODAY()),IF(ISBLANK(Spreadsheet!M1032),TRUE,FALSE),IF(DATEVALUE(TEXT(Spreadsheet!M1032,"mm/dd/yyyy")) &gt; TODAY(),FALSE,TRUE))</f>
        <v>1</v>
      </c>
      <c r="AS822" s="5" t="b">
        <f>OR(ISBLANK(Spreadsheet!N1032),LEN(Spreadsheet!N1032)&lt;=100)</f>
        <v>1</v>
      </c>
      <c r="AT822" s="5" t="b">
        <f>OR(ISBLANK(Spreadsheet!O1032),UPPER(Spreadsheet!O1032)="YES")</f>
        <v>1</v>
      </c>
      <c r="AU822" s="5" t="b">
        <f>OR(ISBLANK(Spreadsheet!P1032),UPPER(Spreadsheet!P1032)="YES")</f>
        <v>1</v>
      </c>
      <c r="AV822" s="5" t="b">
        <f t="array" ref="AV822">IF(ISBLANK(Spreadsheet!Q1032),TRUE,ISNUMBER(MATCH(TRUE,EXACT(Spreadsheet!Q1032,OnGroupsPriorIns),0)))</f>
        <v>1</v>
      </c>
      <c r="AW822" s="5" t="b">
        <f>OR(ISBLANK(Spreadsheet!R1032),UPPER(Spreadsheet!R1032)="YES")</f>
        <v>1</v>
      </c>
      <c r="AX822" s="5" t="b">
        <f>OR(ISBLANK(Spreadsheet!S1032),UPPER(Spreadsheet!S1032)="YES")</f>
        <v>1</v>
      </c>
      <c r="AY822" s="5" t="b">
        <f>OR(AND(ISBLANK(Spreadsheet!C1032),LEN(Spreadsheet!T1032)=0),AND(NOT(ISBLANK(Spreadsheet!C1032)),LEN(Spreadsheet!T1032)&gt;0,LEN(Spreadsheet!T1032)&lt;=50))</f>
        <v>1</v>
      </c>
      <c r="AZ822" s="5" t="b">
        <f>OR(LEN(Spreadsheet!U1032)=0,AND(LEN(Spreadsheet!U1032)&gt;0,LEN(Spreadsheet!U1032)&lt;=50))</f>
        <v>1</v>
      </c>
      <c r="BA822" s="5" t="b">
        <f>OR(AND(ISBLANK(Spreadsheet!C1032),LEN(Spreadsheet!V1032)=0),AND(NOT(ISBLANK(Spreadsheet!C1032)),LEN(Spreadsheet!V1032)&gt;0,LEN(Spreadsheet!V1032)&lt;=50))</f>
        <v>1</v>
      </c>
      <c r="BB822" s="5" t="b">
        <f t="array" ref="BB822">IF(AND(ISBLANK(Spreadsheet!C1032),LEN(Spreadsheet!W1032)=0),TRUE,ISNUMBER(MATCH(TRUE,EXACT(Spreadsheet!W1032,States),0)))</f>
        <v>1</v>
      </c>
      <c r="BC822" s="5" t="b">
        <f>OR(AND(ISBLANK(Spreadsheet!C1032),LEN(Spreadsheet!X1032)=0),AND(NOT(ISBLANK(Spreadsheet!C1032)),LEN(Spreadsheet!X1032)&gt;0,LEN(Spreadsheet!X1032)=5,ISNUMBER(VALUE(Spreadsheet!X1032))))</f>
        <v>1</v>
      </c>
      <c r="BD822" s="5" t="b">
        <f>OR(ISBLANK(Spreadsheet!Z1032),LEN(Spreadsheet!Z1032)&lt;=50)</f>
        <v>1</v>
      </c>
      <c r="BE822" s="5" t="b">
        <f>ISBLANK(Spreadsheet!AA1032)</f>
        <v>1</v>
      </c>
      <c r="BF822" s="5" t="b">
        <f>ISBLANK(Spreadsheet!AB1032)</f>
        <v>1</v>
      </c>
      <c r="BG822" s="5" t="b">
        <f>IF(ISERROR(DATEVALUE(TEXT(Spreadsheet!AC1032,"mm/dd/yyyy")) &gt; DATEVALUE(TEXT(Spreadsheet!J1032,"mm/dd/yyyy"))),IF(OR(AND(ISBLANK(Spreadsheet!AC1032),ISBLANK(Spreadsheet!C1032)),AND(NOT(ISBLANK(Spreadsheet!C1032)),ISBLANK(Spreadsheet!AC1032),NOT(ISBLANK(Spreadsheet!D1032)))),TRUE,FALSE),IF(DATEVALUE(TEXT(Spreadsheet!AC1032,"mm/dd/yyyy")) &gt; DATEVALUE(TEXT(Spreadsheet!J1032,"mm/dd/yyyy")),TRUE,FALSE))</f>
        <v>1</v>
      </c>
      <c r="BH822" s="5" t="b">
        <f>OR(AND(ISBLANK(Spreadsheet!C1032),ISBLANK(Spreadsheet!AE1032)),AND(NOT(ISBLANK(Spreadsheet!C1032)),NOT(ISBLANK(Spreadsheet!D1032)),ISBLANK(Spreadsheet!AE1032)),AND(NOT(ISBLANK(Spreadsheet!C1032)),ISBLANK(Spreadsheet!D1032),NOT(ISBLANK(Spreadsheet!AE1032)),LEN(Spreadsheet!AE1032)&lt;=100))</f>
        <v>1</v>
      </c>
      <c r="BI822" s="5" t="b">
        <f t="array" ref="BI822">IF(ISBLANK(Spreadsheet!AF1032),TRUE,ISNUMBER(MATCH(TRUE,EXACT(Spreadsheet!AF1032,CobraShortReasons),0)))</f>
        <v>1</v>
      </c>
      <c r="BJ822" s="5" t="b">
        <f ca="1">IF(ISERROR(DATEVALUE(TEXT(Spreadsheet!AG1032,"mm/dd/yyyy")) &gt; TODAY()),IF(ISBLANK(Spreadsheet!AG1032),TRUE,FALSE),IF(DATEVALUE(TEXT(Spreadsheet!AG1032,"mm/dd/yyyy")) &gt; TODAY(),FALSE,TRUE))</f>
        <v>1</v>
      </c>
      <c r="BK822" s="5" t="b">
        <f>OR(ISBLANK(Spreadsheet!AH1032),LEN(Spreadsheet!AH1032)&lt;=25)</f>
        <v>1</v>
      </c>
      <c r="BL822" s="5" t="b">
        <f t="array" aca="1" ref="BL822" ca="1">IF(ISBLANK(Spreadsheet!AI1032),TRUE,ISNUMBER(MATCH(TRUE,EXACT(Spreadsheet!AI1032,INDIRECT(Spreadsheet!$D$2)),0)))</f>
        <v>1</v>
      </c>
      <c r="BM822" s="5" t="b">
        <f t="array" aca="1" ref="BM822" ca="1">IF(ISBLANK(Spreadsheet!AJ1032),TRUE,ISNUMBER(MATCH(TRUE,EXACT(Spreadsheet!AJ1032,INDIRECT(Spreadsheet!BJ822)),0)))</f>
        <v>1</v>
      </c>
      <c r="BN822" s="5" t="b">
        <f t="array" ref="BN822">IF(ISBLANK(Spreadsheet!AK1032),TRUE,ISNUMBER(MATCH(TRUE,EXACT(Spreadsheet!AK1032,DentalPlans),0)))</f>
        <v>1</v>
      </c>
      <c r="BO822" s="5" t="b">
        <f t="array" aca="1" ref="BO822" ca="1">IF(ISBLANK(Spreadsheet!AL1032),TRUE,ISNUMBER(MATCH(TRUE,EXACT(Spreadsheet!AL1032,INDIRECT(Spreadsheet!BK822)),0)))</f>
        <v>1</v>
      </c>
      <c r="BP822" s="5" t="b">
        <f t="array" ref="BP822">IF(ISBLANK(Spreadsheet!AM1032),TRUE,ISNUMBER(MATCH(TRUE,EXACT(Spreadsheet!AM1032,VisionPlans),0)))</f>
        <v>1</v>
      </c>
      <c r="BQ822" s="5" t="b">
        <f t="array" aca="1" ref="BQ822" ca="1">IF(ISBLANK(Spreadsheet!AN1032),TRUE,ISNUMBER(MATCH(TRUE,EXACT(Spreadsheet!AN1032,INDIRECT(Spreadsheet!BL822)),0)))</f>
        <v>1</v>
      </c>
      <c r="BR822" s="5" t="b">
        <f t="array" ref="BR822">IF(ISBLANK(Spreadsheet!AO1032),TRUE,ISNUMBER(MATCH(TRUE,EXACT(Spreadsheet!AO1032,LifeBenefitClasses),0)))</f>
        <v>1</v>
      </c>
      <c r="BS822" s="5" t="b">
        <f>IF(OR(ISBLANK(Spreadsheet!AO1032), Spreadsheet!AO1032="Waive"),IF(ISBLANK(Spreadsheet!AP1032),TRUE,FALSE),IF(OR(AND(NOT(ISBLANK(Spreadsheet!AO1032)),ISBLANK(Spreadsheet!AP1032)),NOT(ISNUMBER(VALUE(Spreadsheet!AP1032)))),FALSE,IF(OR(AND(Spreadsheet!AP1032&lt;6,MOD(Spreadsheet!AP1032*10,5)=0), MOD(Spreadsheet!AP1032,5000)=0),TRUE,FALSE)))</f>
        <v>1</v>
      </c>
      <c r="BT822" s="5" t="b">
        <f t="array" ref="BT822">IF(ISBLANK(Spreadsheet!AQ1032),TRUE,ISNUMBER(MATCH(TRUE,EXACT(Spreadsheet!AQ1032,EnrollWaive),0)))</f>
        <v>1</v>
      </c>
      <c r="BU822" s="5" t="b">
        <f t="array" ref="BU822">IF(ISBLANK(Spreadsheet!AR1032),TRUE,ISNUMBER(MATCH(TRUE,EXACT(Spreadsheet!AR1032,LifeBenefitClasses),0)))</f>
        <v>1</v>
      </c>
      <c r="BV822" s="5" t="b">
        <f>IF(OR(ISBLANK(Spreadsheet!AR1032), Spreadsheet!AR1032="Waive"),IF(ISBLANK(Spreadsheet!AS1032),TRUE,FALSE),IF(OR(AND(NOT(ISBLANK(Spreadsheet!AR1032)),ISBLANK(Spreadsheet!AS1032)),NOT(ISNUMBER(VALUE(Spreadsheet!AS1032)))),FALSE,IF(OR(AND(Spreadsheet!AS1032&lt;6,MOD(Spreadsheet!AS1032*10,5)=0), MOD(Spreadsheet!AS1032,10000)=0),TRUE,FALSE)))</f>
        <v>1</v>
      </c>
      <c r="BW822" s="5" t="b">
        <f t="array" ref="BW822">IF(ISBLANK(Spreadsheet!AT1032),TRUE,ISNUMBER(MATCH(TRUE,EXACT(Spreadsheet!AT1032,LifeBenefitClasses),0)))</f>
        <v>1</v>
      </c>
      <c r="BX822" s="5" t="b">
        <f>IF(OR(ISBLANK(Spreadsheet!AT1032), Spreadsheet!AT1032="Waive"),IF(ISBLANK(Spreadsheet!AU1032),TRUE,FALSE),IF(OR(AND(NOT(ISBLANK(Spreadsheet!AT1032)),ISBLANK(Spreadsheet!AU1032)),NOT(ISNUMBER(VALUE(Spreadsheet!AU1032)))),FALSE,IF(AND(NOT(OR(ISBLANK(Spreadsheet!AT1032),Spreadsheet!AT1032="Waive")),NOT(OR(ISBLANK(Spreadsheet!AR1032),Spreadsheet!AR1032="Waive")),MOD(Spreadsheet!AU1032,5000)=0, Spreadsheet!AU1032&lt;=(Spreadsheet!AS1032*0.5)),TRUE,FALSE)))</f>
        <v>1</v>
      </c>
      <c r="BY822" s="5" t="b">
        <f t="array" ref="BY822">IF(ISBLANK(Spreadsheet!AV1032),TRUE,ISNUMBER(MATCH(TRUE,EXACT(Spreadsheet!AV1032,EnrollWaive),0)))</f>
        <v>1</v>
      </c>
      <c r="BZ822" s="5" t="b">
        <f t="array" ref="BZ822">IF(ISBLANK(Spreadsheet!AW1032),TRUE,ISNUMBER(MATCH(TRUE,EXACT(Spreadsheet!AW1032,LifeBenefitClasses),0)))</f>
        <v>1</v>
      </c>
      <c r="CA822" s="5" t="b">
        <f t="array" ref="CA822">IF(ISBLANK(Spreadsheet!AX1032),TRUE,ISNUMBER(MATCH(TRUE,EXACT(Spreadsheet!AX1032,LifeBenefitClasses),0)))</f>
        <v>1</v>
      </c>
      <c r="CB822" s="5" t="b">
        <f t="array" ref="CB822">IF(ISBLANK(Spreadsheet!AY1032),TRUE,ISNUMBER(MATCH(TRUE,EXACT(Spreadsheet!AY1032,LifeBenefitClasses),0)))</f>
        <v>1</v>
      </c>
      <c r="CC822" s="5" t="b">
        <f t="array" ref="CC822">IF(ISBLANK(Spreadsheet!AZ1032),TRUE,ISNUMBER(MATCH(TRUE,EXACT(Spreadsheet!AZ1032,LifeBenefitClasses),0)))</f>
        <v>1</v>
      </c>
      <c r="CD822" s="5" t="b">
        <f t="array" ref="CD822">IF(ISBLANK(Spreadsheet!BA1032),TRUE,ISNUMBER(MATCH(TRUE,EXACT(Spreadsheet!BA1032,LifeBenefitClasses),0)))</f>
        <v>1</v>
      </c>
      <c r="CE822" s="5" t="b">
        <f>IF(OR(ISBLANK(Spreadsheet!BA1032), Spreadsheet!BA1032="Waive"),IF(ISBLANK(Spreadsheet!BB1032),TRUE,FALSE),IF(OR(AND(NOT(ISBLANK(Spreadsheet!BA1032)),ISBLANK(Spreadsheet!BB1032)),NOT(ISNUMBER(VALUE(Spreadsheet!BB1032))),ISBLANK(Spreadsheet!BC1032),NOT(ISNUMBER(VALUE(Spreadsheet!BC1032)))),FALSE,IF(AND(Spreadsheet!BB1032&gt;=50000,Spreadsheet!BB1032&lt;=250000,MOD(Spreadsheet!BB1032,10000)=0,Spreadsheet!BB1032&lt;=(10*Spreadsheet!BC1032)),TRUE,FALSE)))</f>
        <v>1</v>
      </c>
      <c r="CF822" s="5" t="b">
        <f>IF(NOT(ISBLANK(Spreadsheet!BC822)),AND(ISNUMBER(VALUE(Spreadsheet!BC822)),Spreadsheet!BC822&gt;0),AND(OR(ISBLANK(Spreadsheet!AO822),Spreadsheet!AO822="Waive",AND(NOT(OR(ISBLANK(Spreadsheet!AO822),Spreadsheet!AO822="Waive")),Spreadsheet!AP822&gt;=6)),OR(ISBLANK(Spreadsheet!AR822),AND(NOT(OR(ISBLANK(Spreadsheet!AR822),Spreadsheet!AR822="Waive")),Spreadsheet!AS822&gt;=6)),OR(ISBLANK(Spreadsheet!AW822)),OR(ISBLANK(Spreadsheet!AX822)),OR(ISBLANK(Spreadsheet!AY822)),OR(ISBLANK(Spreadsheet!AZ822)),OR(ISBLANK(Spreadsheet!BA822),Spreadsheet!BA822="Waive")))</f>
        <v>1</v>
      </c>
      <c r="CG822" s="5" t="b">
        <f t="shared" ca="1" si="61"/>
        <v>1</v>
      </c>
    </row>
    <row r="823" spans="8:85" x14ac:dyDescent="0.3">
      <c r="H823" s="5">
        <f t="shared" ca="1" si="58"/>
        <v>2</v>
      </c>
      <c r="I823" s="5" t="str">
        <f t="shared" ca="1" si="59"/>
        <v/>
      </c>
      <c r="J823" s="5" t="str">
        <f>IF(AND(NOT(ISBLANK(Spreadsheet!C1033)),ISBLANK(Spreadsheet!D1033)),Spreadsheet!F1033&amp;" "&amp;Spreadsheet!H1033,"")</f>
        <v/>
      </c>
      <c r="K823" s="5">
        <f>IF(AND(NOT(ISBLANK(Spreadsheet!C1033)),ISBLANK(Spreadsheet!D1033)),COUNTIFS(Spreadsheet!E$786:E1034,"=Child",Spreadsheet!C$786:C1034, "="&amp;Spreadsheet!C1033) + COUNTIFS(Spreadsheet!E$786:E1034,"=Step-child",Spreadsheet!C$786:C1034, "="&amp;Spreadsheet!C1033),0)</f>
        <v>0</v>
      </c>
      <c r="L823" s="5">
        <f>IF(NOT(ISBLANK(J823)),COUNTIFS(Spreadsheet!E$786:E1034,"=Wife",Spreadsheet!C$786:C1034, "="&amp;Spreadsheet!C1033) + COUNTIFS(Spreadsheet!E$786:E1034,"=Husband",Spreadsheet!C$786:C1034, "="&amp;Spreadsheet!C1033),0)</f>
        <v>0</v>
      </c>
      <c r="M823" s="5">
        <f>IF(NOT(ISBLANK(Spreadsheet!AJ1033)),VLOOKUP(Spreadsheet!AJ1033,'Drop Downs'!$P$2:$R$16,3,FALSE),0)</f>
        <v>0</v>
      </c>
      <c r="N823" s="5">
        <f>IF(NOT(ISBLANK(Spreadsheet!AJ1033)), VLOOKUP(Spreadsheet!AJ1033,'Drop Downs'!$P$2:$R$16,2,FALSE),0)</f>
        <v>0</v>
      </c>
      <c r="O823" s="5">
        <f>IF(NOT(ISBLANK(Spreadsheet!AL1033)),VLOOKUP(Spreadsheet!AL1033,'Drop Downs'!$P$2:$R$16,3,FALSE), 0)</f>
        <v>0</v>
      </c>
      <c r="P823" s="5">
        <f>IF(NOT(ISBLANK(Spreadsheet!AL1033)),VLOOKUP(Spreadsheet!AL1033,'Drop Downs'!$P$2:$R$16,2,FALSE),0)</f>
        <v>0</v>
      </c>
      <c r="Q823" s="5">
        <f>IF(NOT(ISBLANK(Spreadsheet!AN1033)),VLOOKUP(Spreadsheet!AN1033,'Drop Downs'!$P$2:$R$16,3,FALSE),0)</f>
        <v>0</v>
      </c>
      <c r="R823" s="5">
        <f>IF(NOT(ISBLANK(Spreadsheet!AN1033)),VLOOKUP(Spreadsheet!AN1033,'Drop Downs'!$P$2:$R$16,2,FALSE),0)</f>
        <v>0</v>
      </c>
      <c r="S823" s="5" t="str">
        <f>IF(OR(M823&gt;K823,N823&gt;L823,O823&gt;K823, Q823&gt;K823,N823&gt;L823, P823&gt;L823, R823&gt;L823),"Member currently has a coverage election over what he/she needs.  Please add more dependents or adjust the coverage election.","")&amp;(IF(AND(NOT(ISBLANK(Spreadsheet!C1033)),NOT(ISBLANK(Spreadsheet!D1033)),ISBLANK(Spreadsheet!E1033)),"Dependent lacks a relationship to member.Please select one from the drop-down.",""))</f>
        <v/>
      </c>
      <c r="T823" s="5" t="b">
        <f t="shared" si="60"/>
        <v>1</v>
      </c>
      <c r="U823" s="5" t="b">
        <f>OR(ISBLANK(Spreadsheet!C1033),IF(NOT(ISBLANK(Spreadsheet!D1033)),NOT(ISBLANK(Spreadsheet!E1033)),TRUE))</f>
        <v>1</v>
      </c>
      <c r="V823" s="5" t="b">
        <f>OR(ISBLANK(Spreadsheet!C1033), NOT(ISBLANK(Spreadsheet!I1033)))</f>
        <v>1</v>
      </c>
      <c r="W823" s="5" t="b">
        <f>OR(ISBLANK(Spreadsheet!D1033),NOT(ISBLANK(Spreadsheet!C1033)))</f>
        <v>1</v>
      </c>
      <c r="X823" s="155" t="str">
        <f>REPT("0",MIN(FIND({1,2,3,4,5,6,7,8,9},Spreadsheet!C1033&amp;"123456789"))-1)&amp;IF(ISBLANK(Spreadsheet!C1033),"",SUMPRODUCT(MID(0&amp;Spreadsheet!C1033,LARGE(INDEX(ISNUMBER(--MID(Spreadsheet!C1033,ROW($1:$225),1))*
 ROW($1:$225),0),ROW($1:$225))+1,1)*10^ROW($1:$225)/10))</f>
        <v/>
      </c>
      <c r="Y823" s="5" t="b">
        <f>IF(NOT(ISBLANK(Spreadsheet!C1033)),IF(AND(ISNUMBER(VALUE(Spreadsheet!C1033)), LEN(Spreadsheet!C1033)=9),TRUE,FALSE),TRUE)</f>
        <v>1</v>
      </c>
      <c r="Z823" s="155" t="str">
        <f>REPT("0",MIN(FIND({1,2,3,4,5,6,7,8,9},Spreadsheet!D1033&amp;"123456789"))-1)&amp;IF(ISBLANK(Spreadsheet!D1033),"",SUMPRODUCT(MID(0&amp;Spreadsheet!D1033,LARGE(INDEX(ISNUMBER(--MID(Spreadsheet!D1033,ROW($1:$225),1))*
 ROW($1:$225),0),ROW($1:$225))+1,1)*10^ROW($1:$225)/10))</f>
        <v/>
      </c>
      <c r="AA823" s="5" t="b">
        <f>IF(AND(NOT(ISBLANK(Spreadsheet!D1033)),NOT(ISBLANK(Spreadsheet!C1033))),IF(AND(ISNUMBER(VALUE(Spreadsheet!D1033)), LEN(Spreadsheet!D1033)=9),TRUE,FALSE),IF(AND(NOT(ISBLANK(Spreadsheet!D1033)),ISBLANK(Spreadsheet!C1033)),FALSE,TRUE))</f>
        <v>1</v>
      </c>
      <c r="AB823" s="5" t="b">
        <f>OR(ISBLANK(Spreadsheet!Y823),IF(NOT(ISBLANK(Spreadsheet!Y823)),LEN(Spreadsheet!Y823)=10,ISNUMBER(VALUE(Spreadsheet!Y823))))</f>
        <v>1</v>
      </c>
      <c r="AC823" s="5" t="b">
        <f>OR(ISBLANK(Spreadsheet!AI1033), AND(NOT(ISBLANK(Spreadsheet!AJ1033)), NOT(ISNUMBER(SEARCH("Waive",Spreadsheet!AJ1033)))))</f>
        <v>1</v>
      </c>
      <c r="AD823" s="5" t="b">
        <f>OR(ISBLANK(Spreadsheet!AK1033), AND(NOT(ISBLANK(Spreadsheet!AL1033)), NOT(ISNUMBER(SEARCH("Waive",Spreadsheet!AL1033)))))</f>
        <v>1</v>
      </c>
      <c r="AE823" s="5" t="b">
        <f>OR(ISBLANK(Spreadsheet!AM1033), AND(NOT(ISBLANK(Spreadsheet!AN1033)), NOT(ISNUMBER(SEARCH("Waive", Spreadsheet!AN1033)))))</f>
        <v>1</v>
      </c>
      <c r="AF823" s="5" t="b">
        <f>OR(ISBLANK(Spreadsheet!C1033), NOT(ISBLANK(Spreadsheet!D1033)),NOT(ISBLANK(Spreadsheet!L1033)))</f>
        <v>1</v>
      </c>
      <c r="AG823" s="5" t="b">
        <f>IF(AND(NOT(ISBLANK(Spreadsheet!C1033)), NOT(ISBLANK(Spreadsheet!D1033)),Spreadsheet!C1033&lt;&gt;Spreadsheet!D1033),IF(ISERROR(VLOOKUP(Spreadsheet!C1033, Spreadsheet!$C$6:'Spreadsheet'!$C1032,1,FALSE)), FALSE, TRUE),TRUE)</f>
        <v>1</v>
      </c>
      <c r="AH823" s="5" t="b">
        <f>Spreadsheet!$B$2=Spreadsheet!AD823</f>
        <v>1</v>
      </c>
      <c r="AI823" s="5" t="b">
        <f>IF(ISBLANK(Spreadsheet!G1033),TRUE,IF(OR(LEN(Spreadsheet!G1033)&gt;1,ISNUMBER(VALUE(Spreadsheet!G1033))),FALSE,TRUE))</f>
        <v>1</v>
      </c>
      <c r="AJ823" s="5" t="b">
        <f>OR(ISBLANK(Spreadsheet!C1033), NOT(ISBLANK(Spreadsheet!B1033)), NOT(ISBLANK(Spreadsheet!D1033)))</f>
        <v>1</v>
      </c>
      <c r="AK823" s="5" t="b">
        <f t="array" ref="AK823">IF(OR(AND(ISBLANK(Spreadsheet!E1033),ISBLANK(Spreadsheet!D1033),NOT(ISBLANK(Spreadsheet!C1033))),AND(ISBLANK(Spreadsheet!E1033),ISBLANK(Spreadsheet!D1033),ISBLANK(Spreadsheet!C1033))),TRUE,ISNUMBER(MATCH(TRUE,EXACT(Spreadsheet!E1033,Relationships),0)))</f>
        <v>1</v>
      </c>
      <c r="AL823" s="5" t="b">
        <f>IF(NOT(ISBLANK(Spreadsheet!C1033)),IF(OR(ISBLANK(Spreadsheet!F1033),LEN(Spreadsheet!F1033)&gt;40),FALSE,TRUE),TRUE)</f>
        <v>1</v>
      </c>
      <c r="AM823" s="5" t="b">
        <f>IF(NOT(ISBLANK(Spreadsheet!C1033)),IF(OR(ISBLANK(Spreadsheet!H1033),LEN(Spreadsheet!H1033)&gt;40),FALSE,TRUE),TRUE)</f>
        <v>1</v>
      </c>
      <c r="AN823" s="5" t="b">
        <f t="array" ref="AN823">IF(ISBLANK(Spreadsheet!I1033),TRUE,ISNUMBER(MATCH(TRUE,EXACT(Spreadsheet!I1033,GenderValues),0)))</f>
        <v>1</v>
      </c>
      <c r="AO823" s="5" t="b">
        <f ca="1">IF(ISERROR(DATEVALUE(TEXT(Spreadsheet!J1033,"mm/dd/yyyy")) &gt; TODAY()),IF(AND(ISBLANK(Spreadsheet!J1033),ISBLANK(Spreadsheet!C1033)),TRUE,FALSE),IF(DATEVALUE(TEXT(Spreadsheet!J1033,"mm/dd/yyyy")) &gt; TODAY(),FALSE,TRUE))</f>
        <v>1</v>
      </c>
      <c r="AP823" s="5" t="b">
        <f>OR(ISBLANK(Spreadsheet!K1033),LEN(Spreadsheet!K1033)&lt;=100)</f>
        <v>1</v>
      </c>
      <c r="AQ823" s="5" t="b">
        <f t="array" ref="AQ823">IF(OR(AND(ISBLANK(Spreadsheet!L1033),ISBLANK(Spreadsheet!C1033)),AND(NOT(ISBLANK(Spreadsheet!C1033)),NOT(ISBLANK(Spreadsheet!D1033)))),TRUE,ISNUMBER(MATCH(TRUE,EXACT(Spreadsheet!L1033,MaritalStatus),0)))</f>
        <v>1</v>
      </c>
      <c r="AR823" s="5" t="b">
        <f ca="1">IF(ISERROR(DATEVALUE(TEXT(Spreadsheet!M1033,"mm/dd/yyyy")) &gt; TODAY()),IF(ISBLANK(Spreadsheet!M1033),TRUE,FALSE),IF(DATEVALUE(TEXT(Spreadsheet!M1033,"mm/dd/yyyy")) &gt; TODAY(),FALSE,TRUE))</f>
        <v>1</v>
      </c>
      <c r="AS823" s="5" t="b">
        <f>OR(ISBLANK(Spreadsheet!N1033),LEN(Spreadsheet!N1033)&lt;=100)</f>
        <v>1</v>
      </c>
      <c r="AT823" s="5" t="b">
        <f>OR(ISBLANK(Spreadsheet!O1033),UPPER(Spreadsheet!O1033)="YES")</f>
        <v>1</v>
      </c>
      <c r="AU823" s="5" t="b">
        <f>OR(ISBLANK(Spreadsheet!P1033),UPPER(Spreadsheet!P1033)="YES")</f>
        <v>1</v>
      </c>
      <c r="AV823" s="5" t="b">
        <f t="array" ref="AV823">IF(ISBLANK(Spreadsheet!Q1033),TRUE,ISNUMBER(MATCH(TRUE,EXACT(Spreadsheet!Q1033,OnGroupsPriorIns),0)))</f>
        <v>1</v>
      </c>
      <c r="AW823" s="5" t="b">
        <f>OR(ISBLANK(Spreadsheet!R1033),UPPER(Spreadsheet!R1033)="YES")</f>
        <v>1</v>
      </c>
      <c r="AX823" s="5" t="b">
        <f>OR(ISBLANK(Spreadsheet!S1033),UPPER(Spreadsheet!S1033)="YES")</f>
        <v>1</v>
      </c>
      <c r="AY823" s="5" t="b">
        <f>OR(AND(ISBLANK(Spreadsheet!C1033),LEN(Spreadsheet!T1033)=0),AND(NOT(ISBLANK(Spreadsheet!C1033)),LEN(Spreadsheet!T1033)&gt;0,LEN(Spreadsheet!T1033)&lt;=50))</f>
        <v>1</v>
      </c>
      <c r="AZ823" s="5" t="b">
        <f>OR(LEN(Spreadsheet!U1033)=0,AND(LEN(Spreadsheet!U1033)&gt;0,LEN(Spreadsheet!U1033)&lt;=50))</f>
        <v>1</v>
      </c>
      <c r="BA823" s="5" t="b">
        <f>OR(AND(ISBLANK(Spreadsheet!C1033),LEN(Spreadsheet!V1033)=0),AND(NOT(ISBLANK(Spreadsheet!C1033)),LEN(Spreadsheet!V1033)&gt;0,LEN(Spreadsheet!V1033)&lt;=50))</f>
        <v>1</v>
      </c>
      <c r="BB823" s="5" t="b">
        <f t="array" ref="BB823">IF(AND(ISBLANK(Spreadsheet!C1033),LEN(Spreadsheet!W1033)=0),TRUE,ISNUMBER(MATCH(TRUE,EXACT(Spreadsheet!W1033,States),0)))</f>
        <v>1</v>
      </c>
      <c r="BC823" s="5" t="b">
        <f>OR(AND(ISBLANK(Spreadsheet!C1033),LEN(Spreadsheet!X1033)=0),AND(NOT(ISBLANK(Spreadsheet!C1033)),LEN(Spreadsheet!X1033)&gt;0,LEN(Spreadsheet!X1033)=5,ISNUMBER(VALUE(Spreadsheet!X1033))))</f>
        <v>1</v>
      </c>
      <c r="BD823" s="5" t="b">
        <f>OR(ISBLANK(Spreadsheet!Z1033),LEN(Spreadsheet!Z1033)&lt;=50)</f>
        <v>1</v>
      </c>
      <c r="BE823" s="5" t="b">
        <f>ISBLANK(Spreadsheet!AA1033)</f>
        <v>1</v>
      </c>
      <c r="BF823" s="5" t="b">
        <f>ISBLANK(Spreadsheet!AB1033)</f>
        <v>1</v>
      </c>
      <c r="BG823" s="5" t="b">
        <f>IF(ISERROR(DATEVALUE(TEXT(Spreadsheet!AC1033,"mm/dd/yyyy")) &gt; DATEVALUE(TEXT(Spreadsheet!J1033,"mm/dd/yyyy"))),IF(OR(AND(ISBLANK(Spreadsheet!AC1033),ISBLANK(Spreadsheet!C1033)),AND(NOT(ISBLANK(Spreadsheet!C1033)),ISBLANK(Spreadsheet!AC1033),NOT(ISBLANK(Spreadsheet!D1033)))),TRUE,FALSE),IF(DATEVALUE(TEXT(Spreadsheet!AC1033,"mm/dd/yyyy")) &gt; DATEVALUE(TEXT(Spreadsheet!J1033,"mm/dd/yyyy")),TRUE,FALSE))</f>
        <v>1</v>
      </c>
      <c r="BH823" s="5" t="b">
        <f>OR(AND(ISBLANK(Spreadsheet!C1033),ISBLANK(Spreadsheet!AE1033)),AND(NOT(ISBLANK(Spreadsheet!C1033)),NOT(ISBLANK(Spreadsheet!D1033)),ISBLANK(Spreadsheet!AE1033)),AND(NOT(ISBLANK(Spreadsheet!C1033)),ISBLANK(Spreadsheet!D1033),NOT(ISBLANK(Spreadsheet!AE1033)),LEN(Spreadsheet!AE1033)&lt;=100))</f>
        <v>1</v>
      </c>
      <c r="BI823" s="5" t="b">
        <f t="array" ref="BI823">IF(ISBLANK(Spreadsheet!AF1033),TRUE,ISNUMBER(MATCH(TRUE,EXACT(Spreadsheet!AF1033,CobraShortReasons),0)))</f>
        <v>1</v>
      </c>
      <c r="BJ823" s="5" t="b">
        <f ca="1">IF(ISERROR(DATEVALUE(TEXT(Spreadsheet!AG1033,"mm/dd/yyyy")) &gt; TODAY()),IF(ISBLANK(Spreadsheet!AG1033),TRUE,FALSE),IF(DATEVALUE(TEXT(Spreadsheet!AG1033,"mm/dd/yyyy")) &gt; TODAY(),FALSE,TRUE))</f>
        <v>1</v>
      </c>
      <c r="BK823" s="5" t="b">
        <f>OR(ISBLANK(Spreadsheet!AH1033),LEN(Spreadsheet!AH1033)&lt;=25)</f>
        <v>1</v>
      </c>
      <c r="BL823" s="5" t="b">
        <f t="array" aca="1" ref="BL823" ca="1">IF(ISBLANK(Spreadsheet!AI1033),TRUE,ISNUMBER(MATCH(TRUE,EXACT(Spreadsheet!AI1033,INDIRECT(Spreadsheet!$D$2)),0)))</f>
        <v>1</v>
      </c>
      <c r="BM823" s="5" t="b">
        <f t="array" aca="1" ref="BM823" ca="1">IF(ISBLANK(Spreadsheet!AJ1033),TRUE,ISNUMBER(MATCH(TRUE,EXACT(Spreadsheet!AJ1033,INDIRECT(Spreadsheet!BJ823)),0)))</f>
        <v>1</v>
      </c>
      <c r="BN823" s="5" t="b">
        <f t="array" ref="BN823">IF(ISBLANK(Spreadsheet!AK1033),TRUE,ISNUMBER(MATCH(TRUE,EXACT(Spreadsheet!AK1033,DentalPlans),0)))</f>
        <v>1</v>
      </c>
      <c r="BO823" s="5" t="b">
        <f t="array" aca="1" ref="BO823" ca="1">IF(ISBLANK(Spreadsheet!AL1033),TRUE,ISNUMBER(MATCH(TRUE,EXACT(Spreadsheet!AL1033,INDIRECT(Spreadsheet!BK823)),0)))</f>
        <v>1</v>
      </c>
      <c r="BP823" s="5" t="b">
        <f t="array" ref="BP823">IF(ISBLANK(Spreadsheet!AM1033),TRUE,ISNUMBER(MATCH(TRUE,EXACT(Spreadsheet!AM1033,VisionPlans),0)))</f>
        <v>1</v>
      </c>
      <c r="BQ823" s="5" t="b">
        <f t="array" aca="1" ref="BQ823" ca="1">IF(ISBLANK(Spreadsheet!AN1033),TRUE,ISNUMBER(MATCH(TRUE,EXACT(Spreadsheet!AN1033,INDIRECT(Spreadsheet!BL823)),0)))</f>
        <v>1</v>
      </c>
      <c r="BR823" s="5" t="b">
        <f t="array" ref="BR823">IF(ISBLANK(Spreadsheet!AO1033),TRUE,ISNUMBER(MATCH(TRUE,EXACT(Spreadsheet!AO1033,LifeBenefitClasses),0)))</f>
        <v>1</v>
      </c>
      <c r="BS823" s="5" t="b">
        <f>IF(OR(ISBLANK(Spreadsheet!AO1033), Spreadsheet!AO1033="Waive"),IF(ISBLANK(Spreadsheet!AP1033),TRUE,FALSE),IF(OR(AND(NOT(ISBLANK(Spreadsheet!AO1033)),ISBLANK(Spreadsheet!AP1033)),NOT(ISNUMBER(VALUE(Spreadsheet!AP1033)))),FALSE,IF(OR(AND(Spreadsheet!AP1033&lt;6,MOD(Spreadsheet!AP1033*10,5)=0), MOD(Spreadsheet!AP1033,5000)=0),TRUE,FALSE)))</f>
        <v>1</v>
      </c>
      <c r="BT823" s="5" t="b">
        <f t="array" ref="BT823">IF(ISBLANK(Spreadsheet!AQ1033),TRUE,ISNUMBER(MATCH(TRUE,EXACT(Spreadsheet!AQ1033,EnrollWaive),0)))</f>
        <v>1</v>
      </c>
      <c r="BU823" s="5" t="b">
        <f t="array" ref="BU823">IF(ISBLANK(Spreadsheet!AR1033),TRUE,ISNUMBER(MATCH(TRUE,EXACT(Spreadsheet!AR1033,LifeBenefitClasses),0)))</f>
        <v>1</v>
      </c>
      <c r="BV823" s="5" t="b">
        <f>IF(OR(ISBLANK(Spreadsheet!AR1033), Spreadsheet!AR1033="Waive"),IF(ISBLANK(Spreadsheet!AS1033),TRUE,FALSE),IF(OR(AND(NOT(ISBLANK(Spreadsheet!AR1033)),ISBLANK(Spreadsheet!AS1033)),NOT(ISNUMBER(VALUE(Spreadsheet!AS1033)))),FALSE,IF(OR(AND(Spreadsheet!AS1033&lt;6,MOD(Spreadsheet!AS1033*10,5)=0), MOD(Spreadsheet!AS1033,10000)=0),TRUE,FALSE)))</f>
        <v>1</v>
      </c>
      <c r="BW823" s="5" t="b">
        <f t="array" ref="BW823">IF(ISBLANK(Spreadsheet!AT1033),TRUE,ISNUMBER(MATCH(TRUE,EXACT(Spreadsheet!AT1033,LifeBenefitClasses),0)))</f>
        <v>1</v>
      </c>
      <c r="BX823" s="5" t="b">
        <f>IF(OR(ISBLANK(Spreadsheet!AT1033), Spreadsheet!AT1033="Waive"),IF(ISBLANK(Spreadsheet!AU1033),TRUE,FALSE),IF(OR(AND(NOT(ISBLANK(Spreadsheet!AT1033)),ISBLANK(Spreadsheet!AU1033)),NOT(ISNUMBER(VALUE(Spreadsheet!AU1033)))),FALSE,IF(AND(NOT(OR(ISBLANK(Spreadsheet!AT1033),Spreadsheet!AT1033="Waive")),NOT(OR(ISBLANK(Spreadsheet!AR1033),Spreadsheet!AR1033="Waive")),MOD(Spreadsheet!AU1033,5000)=0, Spreadsheet!AU1033&lt;=(Spreadsheet!AS1033*0.5)),TRUE,FALSE)))</f>
        <v>1</v>
      </c>
      <c r="BY823" s="5" t="b">
        <f t="array" ref="BY823">IF(ISBLANK(Spreadsheet!AV1033),TRUE,ISNUMBER(MATCH(TRUE,EXACT(Spreadsheet!AV1033,EnrollWaive),0)))</f>
        <v>1</v>
      </c>
      <c r="BZ823" s="5" t="b">
        <f t="array" ref="BZ823">IF(ISBLANK(Spreadsheet!AW1033),TRUE,ISNUMBER(MATCH(TRUE,EXACT(Spreadsheet!AW1033,LifeBenefitClasses),0)))</f>
        <v>1</v>
      </c>
      <c r="CA823" s="5" t="b">
        <f t="array" ref="CA823">IF(ISBLANK(Spreadsheet!AX1033),TRUE,ISNUMBER(MATCH(TRUE,EXACT(Spreadsheet!AX1033,LifeBenefitClasses),0)))</f>
        <v>1</v>
      </c>
      <c r="CB823" s="5" t="b">
        <f t="array" ref="CB823">IF(ISBLANK(Spreadsheet!AY1033),TRUE,ISNUMBER(MATCH(TRUE,EXACT(Spreadsheet!AY1033,LifeBenefitClasses),0)))</f>
        <v>1</v>
      </c>
      <c r="CC823" s="5" t="b">
        <f t="array" ref="CC823">IF(ISBLANK(Spreadsheet!AZ1033),TRUE,ISNUMBER(MATCH(TRUE,EXACT(Spreadsheet!AZ1033,LifeBenefitClasses),0)))</f>
        <v>1</v>
      </c>
      <c r="CD823" s="5" t="b">
        <f t="array" ref="CD823">IF(ISBLANK(Spreadsheet!BA1033),TRUE,ISNUMBER(MATCH(TRUE,EXACT(Spreadsheet!BA1033,LifeBenefitClasses),0)))</f>
        <v>1</v>
      </c>
      <c r="CE823" s="5" t="b">
        <f>IF(OR(ISBLANK(Spreadsheet!BA1033), Spreadsheet!BA1033="Waive"),IF(ISBLANK(Spreadsheet!BB1033),TRUE,FALSE),IF(OR(AND(NOT(ISBLANK(Spreadsheet!BA1033)),ISBLANK(Spreadsheet!BB1033)),NOT(ISNUMBER(VALUE(Spreadsheet!BB1033))),ISBLANK(Spreadsheet!BC1033),NOT(ISNUMBER(VALUE(Spreadsheet!BC1033)))),FALSE,IF(AND(Spreadsheet!BB1033&gt;=50000,Spreadsheet!BB1033&lt;=250000,MOD(Spreadsheet!BB1033,10000)=0,Spreadsheet!BB1033&lt;=(10*Spreadsheet!BC1033)),TRUE,FALSE)))</f>
        <v>1</v>
      </c>
      <c r="CF823" s="5" t="b">
        <f>IF(NOT(ISBLANK(Spreadsheet!BC823)),AND(ISNUMBER(VALUE(Spreadsheet!BC823)),Spreadsheet!BC823&gt;0),AND(OR(ISBLANK(Spreadsheet!AO823),Spreadsheet!AO823="Waive",AND(NOT(OR(ISBLANK(Spreadsheet!AO823),Spreadsheet!AO823="Waive")),Spreadsheet!AP823&gt;=6)),OR(ISBLANK(Spreadsheet!AR823),AND(NOT(OR(ISBLANK(Spreadsheet!AR823),Spreadsheet!AR823="Waive")),Spreadsheet!AS823&gt;=6)),OR(ISBLANK(Spreadsheet!AW823)),OR(ISBLANK(Spreadsheet!AX823)),OR(ISBLANK(Spreadsheet!AY823)),OR(ISBLANK(Spreadsheet!AZ823)),OR(ISBLANK(Spreadsheet!BA823),Spreadsheet!BA823="Waive")))</f>
        <v>1</v>
      </c>
      <c r="CG823" s="5" t="b">
        <f t="shared" ca="1" si="61"/>
        <v>1</v>
      </c>
    </row>
    <row r="824" spans="8:85" x14ac:dyDescent="0.3">
      <c r="H824" s="5">
        <f t="shared" ca="1" si="58"/>
        <v>2</v>
      </c>
      <c r="I824" s="5" t="str">
        <f t="shared" ca="1" si="59"/>
        <v/>
      </c>
      <c r="J824" s="5" t="str">
        <f>IF(AND(NOT(ISBLANK(Spreadsheet!C1034)),ISBLANK(Spreadsheet!D1034)),Spreadsheet!F1034&amp;" "&amp;Spreadsheet!H1034,"")</f>
        <v/>
      </c>
      <c r="K824" s="5">
        <f>IF(AND(NOT(ISBLANK(Spreadsheet!C1034)),ISBLANK(Spreadsheet!D1034)),COUNTIFS(Spreadsheet!E$786:E1035,"=Child",Spreadsheet!C$786:C1035, "="&amp;Spreadsheet!C1034) + COUNTIFS(Spreadsheet!E$786:E1035,"=Step-child",Spreadsheet!C$786:C1035, "="&amp;Spreadsheet!C1034),0)</f>
        <v>0</v>
      </c>
      <c r="L824" s="5">
        <f>IF(NOT(ISBLANK(J824)),COUNTIFS(Spreadsheet!E$786:E1035,"=Wife",Spreadsheet!C$786:C1035, "="&amp;Spreadsheet!C1034) + COUNTIFS(Spreadsheet!E$786:E1035,"=Husband",Spreadsheet!C$786:C1035, "="&amp;Spreadsheet!C1034),0)</f>
        <v>0</v>
      </c>
      <c r="M824" s="5">
        <f>IF(NOT(ISBLANK(Spreadsheet!AJ1034)),VLOOKUP(Spreadsheet!AJ1034,'Drop Downs'!$P$2:$R$16,3,FALSE),0)</f>
        <v>0</v>
      </c>
      <c r="N824" s="5">
        <f>IF(NOT(ISBLANK(Spreadsheet!AJ1034)), VLOOKUP(Spreadsheet!AJ1034,'Drop Downs'!$P$2:$R$16,2,FALSE),0)</f>
        <v>0</v>
      </c>
      <c r="O824" s="5">
        <f>IF(NOT(ISBLANK(Spreadsheet!AL1034)),VLOOKUP(Spreadsheet!AL1034,'Drop Downs'!$P$2:$R$16,3,FALSE), 0)</f>
        <v>0</v>
      </c>
      <c r="P824" s="5">
        <f>IF(NOT(ISBLANK(Spreadsheet!AL1034)),VLOOKUP(Spreadsheet!AL1034,'Drop Downs'!$P$2:$R$16,2,FALSE),0)</f>
        <v>0</v>
      </c>
      <c r="Q824" s="5">
        <f>IF(NOT(ISBLANK(Spreadsheet!AN1034)),VLOOKUP(Spreadsheet!AN1034,'Drop Downs'!$P$2:$R$16,3,FALSE),0)</f>
        <v>0</v>
      </c>
      <c r="R824" s="5">
        <f>IF(NOT(ISBLANK(Spreadsheet!AN1034)),VLOOKUP(Spreadsheet!AN1034,'Drop Downs'!$P$2:$R$16,2,FALSE),0)</f>
        <v>0</v>
      </c>
      <c r="S824" s="5" t="str">
        <f>IF(OR(M824&gt;K824,N824&gt;L824,O824&gt;K824, Q824&gt;K824,N824&gt;L824, P824&gt;L824, R824&gt;L824),"Member currently has a coverage election over what he/she needs.  Please add more dependents or adjust the coverage election.","")&amp;(IF(AND(NOT(ISBLANK(Spreadsheet!C1034)),NOT(ISBLANK(Spreadsheet!D1034)),ISBLANK(Spreadsheet!E1034)),"Dependent lacks a relationship to member.Please select one from the drop-down.",""))</f>
        <v/>
      </c>
      <c r="T824" s="5" t="b">
        <f t="shared" si="60"/>
        <v>1</v>
      </c>
      <c r="U824" s="5" t="b">
        <f>OR(ISBLANK(Spreadsheet!C1034),IF(NOT(ISBLANK(Spreadsheet!D1034)),NOT(ISBLANK(Spreadsheet!E1034)),TRUE))</f>
        <v>1</v>
      </c>
      <c r="V824" s="5" t="b">
        <f>OR(ISBLANK(Spreadsheet!C1034), NOT(ISBLANK(Spreadsheet!I1034)))</f>
        <v>1</v>
      </c>
      <c r="W824" s="5" t="b">
        <f>OR(ISBLANK(Spreadsheet!D1034),NOT(ISBLANK(Spreadsheet!C1034)))</f>
        <v>1</v>
      </c>
      <c r="X824" s="155" t="str">
        <f>REPT("0",MIN(FIND({1,2,3,4,5,6,7,8,9},Spreadsheet!C1034&amp;"123456789"))-1)&amp;IF(ISBLANK(Spreadsheet!C1034),"",SUMPRODUCT(MID(0&amp;Spreadsheet!C1034,LARGE(INDEX(ISNUMBER(--MID(Spreadsheet!C1034,ROW($1:$225),1))*
 ROW($1:$225),0),ROW($1:$225))+1,1)*10^ROW($1:$225)/10))</f>
        <v/>
      </c>
      <c r="Y824" s="5" t="b">
        <f>IF(NOT(ISBLANK(Spreadsheet!C1034)),IF(AND(ISNUMBER(VALUE(Spreadsheet!C1034)), LEN(Spreadsheet!C1034)=9),TRUE,FALSE),TRUE)</f>
        <v>1</v>
      </c>
      <c r="Z824" s="155" t="str">
        <f>REPT("0",MIN(FIND({1,2,3,4,5,6,7,8,9},Spreadsheet!D1034&amp;"123456789"))-1)&amp;IF(ISBLANK(Spreadsheet!D1034),"",SUMPRODUCT(MID(0&amp;Spreadsheet!D1034,LARGE(INDEX(ISNUMBER(--MID(Spreadsheet!D1034,ROW($1:$225),1))*
 ROW($1:$225),0),ROW($1:$225))+1,1)*10^ROW($1:$225)/10))</f>
        <v/>
      </c>
      <c r="AA824" s="5" t="b">
        <f>IF(AND(NOT(ISBLANK(Spreadsheet!D1034)),NOT(ISBLANK(Spreadsheet!C1034))),IF(AND(ISNUMBER(VALUE(Spreadsheet!D1034)), LEN(Spreadsheet!D1034)=9),TRUE,FALSE),IF(AND(NOT(ISBLANK(Spreadsheet!D1034)),ISBLANK(Spreadsheet!C1034)),FALSE,TRUE))</f>
        <v>1</v>
      </c>
      <c r="AB824" s="5" t="b">
        <f>OR(ISBLANK(Spreadsheet!Y824),IF(NOT(ISBLANK(Spreadsheet!Y824)),LEN(Spreadsheet!Y824)=10,ISNUMBER(VALUE(Spreadsheet!Y824))))</f>
        <v>1</v>
      </c>
      <c r="AC824" s="5" t="b">
        <f>OR(ISBLANK(Spreadsheet!AI1034), AND(NOT(ISBLANK(Spreadsheet!AJ1034)), NOT(ISNUMBER(SEARCH("Waive",Spreadsheet!AJ1034)))))</f>
        <v>1</v>
      </c>
      <c r="AD824" s="5" t="b">
        <f>OR(ISBLANK(Spreadsheet!AK1034), AND(NOT(ISBLANK(Spreadsheet!AL1034)), NOT(ISNUMBER(SEARCH("Waive",Spreadsheet!AL1034)))))</f>
        <v>1</v>
      </c>
      <c r="AE824" s="5" t="b">
        <f>OR(ISBLANK(Spreadsheet!AM1034), AND(NOT(ISBLANK(Spreadsheet!AN1034)), NOT(ISNUMBER(SEARCH("Waive", Spreadsheet!AN1034)))))</f>
        <v>1</v>
      </c>
      <c r="AF824" s="5" t="b">
        <f>OR(ISBLANK(Spreadsheet!C1034), NOT(ISBLANK(Spreadsheet!D1034)),NOT(ISBLANK(Spreadsheet!L1034)))</f>
        <v>1</v>
      </c>
      <c r="AG824" s="5" t="b">
        <f>IF(AND(NOT(ISBLANK(Spreadsheet!C1034)), NOT(ISBLANK(Spreadsheet!D1034)),Spreadsheet!C1034&lt;&gt;Spreadsheet!D1034),IF(ISERROR(VLOOKUP(Spreadsheet!C1034, Spreadsheet!$C$6:'Spreadsheet'!$C1033,1,FALSE)), FALSE, TRUE),TRUE)</f>
        <v>1</v>
      </c>
      <c r="AH824" s="5" t="b">
        <f>Spreadsheet!$B$2=Spreadsheet!AD824</f>
        <v>1</v>
      </c>
      <c r="AI824" s="5" t="b">
        <f>IF(ISBLANK(Spreadsheet!G1034),TRUE,IF(OR(LEN(Spreadsheet!G1034)&gt;1,ISNUMBER(VALUE(Spreadsheet!G1034))),FALSE,TRUE))</f>
        <v>1</v>
      </c>
      <c r="AJ824" s="5" t="b">
        <f>OR(ISBLANK(Spreadsheet!C1034), NOT(ISBLANK(Spreadsheet!B1034)), NOT(ISBLANK(Spreadsheet!D1034)))</f>
        <v>1</v>
      </c>
      <c r="AK824" s="5" t="b">
        <f t="array" ref="AK824">IF(OR(AND(ISBLANK(Spreadsheet!E1034),ISBLANK(Spreadsheet!D1034),NOT(ISBLANK(Spreadsheet!C1034))),AND(ISBLANK(Spreadsheet!E1034),ISBLANK(Spreadsheet!D1034),ISBLANK(Spreadsheet!C1034))),TRUE,ISNUMBER(MATCH(TRUE,EXACT(Spreadsheet!E1034,Relationships),0)))</f>
        <v>1</v>
      </c>
      <c r="AL824" s="5" t="b">
        <f>IF(NOT(ISBLANK(Spreadsheet!C1034)),IF(OR(ISBLANK(Spreadsheet!F1034),LEN(Spreadsheet!F1034)&gt;40),FALSE,TRUE),TRUE)</f>
        <v>1</v>
      </c>
      <c r="AM824" s="5" t="b">
        <f>IF(NOT(ISBLANK(Spreadsheet!C1034)),IF(OR(ISBLANK(Spreadsheet!H1034),LEN(Spreadsheet!H1034)&gt;40),FALSE,TRUE),TRUE)</f>
        <v>1</v>
      </c>
      <c r="AN824" s="5" t="b">
        <f t="array" ref="AN824">IF(ISBLANK(Spreadsheet!I1034),TRUE,ISNUMBER(MATCH(TRUE,EXACT(Spreadsheet!I1034,GenderValues),0)))</f>
        <v>1</v>
      </c>
      <c r="AO824" s="5" t="b">
        <f ca="1">IF(ISERROR(DATEVALUE(TEXT(Spreadsheet!J1034,"mm/dd/yyyy")) &gt; TODAY()),IF(AND(ISBLANK(Spreadsheet!J1034),ISBLANK(Spreadsheet!C1034)),TRUE,FALSE),IF(DATEVALUE(TEXT(Spreadsheet!J1034,"mm/dd/yyyy")) &gt; TODAY(),FALSE,TRUE))</f>
        <v>1</v>
      </c>
      <c r="AP824" s="5" t="b">
        <f>OR(ISBLANK(Spreadsheet!K1034),LEN(Spreadsheet!K1034)&lt;=100)</f>
        <v>1</v>
      </c>
      <c r="AQ824" s="5" t="b">
        <f t="array" ref="AQ824">IF(OR(AND(ISBLANK(Spreadsheet!L1034),ISBLANK(Spreadsheet!C1034)),AND(NOT(ISBLANK(Spreadsheet!C1034)),NOT(ISBLANK(Spreadsheet!D1034)))),TRUE,ISNUMBER(MATCH(TRUE,EXACT(Spreadsheet!L1034,MaritalStatus),0)))</f>
        <v>1</v>
      </c>
      <c r="AR824" s="5" t="b">
        <f ca="1">IF(ISERROR(DATEVALUE(TEXT(Spreadsheet!M1034,"mm/dd/yyyy")) &gt; TODAY()),IF(ISBLANK(Spreadsheet!M1034),TRUE,FALSE),IF(DATEVALUE(TEXT(Spreadsheet!M1034,"mm/dd/yyyy")) &gt; TODAY(),FALSE,TRUE))</f>
        <v>1</v>
      </c>
      <c r="AS824" s="5" t="b">
        <f>OR(ISBLANK(Spreadsheet!N1034),LEN(Spreadsheet!N1034)&lt;=100)</f>
        <v>1</v>
      </c>
      <c r="AT824" s="5" t="b">
        <f>OR(ISBLANK(Spreadsheet!O1034),UPPER(Spreadsheet!O1034)="YES")</f>
        <v>1</v>
      </c>
      <c r="AU824" s="5" t="b">
        <f>OR(ISBLANK(Spreadsheet!P1034),UPPER(Spreadsheet!P1034)="YES")</f>
        <v>1</v>
      </c>
      <c r="AV824" s="5" t="b">
        <f t="array" ref="AV824">IF(ISBLANK(Spreadsheet!Q1034),TRUE,ISNUMBER(MATCH(TRUE,EXACT(Spreadsheet!Q1034,OnGroupsPriorIns),0)))</f>
        <v>1</v>
      </c>
      <c r="AW824" s="5" t="b">
        <f>OR(ISBLANK(Spreadsheet!R1034),UPPER(Spreadsheet!R1034)="YES")</f>
        <v>1</v>
      </c>
      <c r="AX824" s="5" t="b">
        <f>OR(ISBLANK(Spreadsheet!S1034),UPPER(Spreadsheet!S1034)="YES")</f>
        <v>1</v>
      </c>
      <c r="AY824" s="5" t="b">
        <f>OR(AND(ISBLANK(Spreadsheet!C1034),LEN(Spreadsheet!T1034)=0),AND(NOT(ISBLANK(Spreadsheet!C1034)),LEN(Spreadsheet!T1034)&gt;0,LEN(Spreadsheet!T1034)&lt;=50))</f>
        <v>1</v>
      </c>
      <c r="AZ824" s="5" t="b">
        <f>OR(LEN(Spreadsheet!U1034)=0,AND(LEN(Spreadsheet!U1034)&gt;0,LEN(Spreadsheet!U1034)&lt;=50))</f>
        <v>1</v>
      </c>
      <c r="BA824" s="5" t="b">
        <f>OR(AND(ISBLANK(Spreadsheet!C1034),LEN(Spreadsheet!V1034)=0),AND(NOT(ISBLANK(Spreadsheet!C1034)),LEN(Spreadsheet!V1034)&gt;0,LEN(Spreadsheet!V1034)&lt;=50))</f>
        <v>1</v>
      </c>
      <c r="BB824" s="5" t="b">
        <f t="array" ref="BB824">IF(AND(ISBLANK(Spreadsheet!C1034),LEN(Spreadsheet!W1034)=0),TRUE,ISNUMBER(MATCH(TRUE,EXACT(Spreadsheet!W1034,States),0)))</f>
        <v>1</v>
      </c>
      <c r="BC824" s="5" t="b">
        <f>OR(AND(ISBLANK(Spreadsheet!C1034),LEN(Spreadsheet!X1034)=0),AND(NOT(ISBLANK(Spreadsheet!C1034)),LEN(Spreadsheet!X1034)&gt;0,LEN(Spreadsheet!X1034)=5,ISNUMBER(VALUE(Spreadsheet!X1034))))</f>
        <v>1</v>
      </c>
      <c r="BD824" s="5" t="b">
        <f>OR(ISBLANK(Spreadsheet!Z1034),LEN(Spreadsheet!Z1034)&lt;=50)</f>
        <v>1</v>
      </c>
      <c r="BE824" s="5" t="b">
        <f>ISBLANK(Spreadsheet!AA1034)</f>
        <v>1</v>
      </c>
      <c r="BF824" s="5" t="b">
        <f>ISBLANK(Spreadsheet!AB1034)</f>
        <v>1</v>
      </c>
      <c r="BG824" s="5" t="b">
        <f>IF(ISERROR(DATEVALUE(TEXT(Spreadsheet!AC1034,"mm/dd/yyyy")) &gt; DATEVALUE(TEXT(Spreadsheet!J1034,"mm/dd/yyyy"))),IF(OR(AND(ISBLANK(Spreadsheet!AC1034),ISBLANK(Spreadsheet!C1034)),AND(NOT(ISBLANK(Spreadsheet!C1034)),ISBLANK(Spreadsheet!AC1034),NOT(ISBLANK(Spreadsheet!D1034)))),TRUE,FALSE),IF(DATEVALUE(TEXT(Spreadsheet!AC1034,"mm/dd/yyyy")) &gt; DATEVALUE(TEXT(Spreadsheet!J1034,"mm/dd/yyyy")),TRUE,FALSE))</f>
        <v>1</v>
      </c>
      <c r="BH824" s="5" t="b">
        <f>OR(AND(ISBLANK(Spreadsheet!C1034),ISBLANK(Spreadsheet!AE1034)),AND(NOT(ISBLANK(Spreadsheet!C1034)),NOT(ISBLANK(Spreadsheet!D1034)),ISBLANK(Spreadsheet!AE1034)),AND(NOT(ISBLANK(Spreadsheet!C1034)),ISBLANK(Spreadsheet!D1034),NOT(ISBLANK(Spreadsheet!AE1034)),LEN(Spreadsheet!AE1034)&lt;=100))</f>
        <v>1</v>
      </c>
      <c r="BI824" s="5" t="b">
        <f t="array" ref="BI824">IF(ISBLANK(Spreadsheet!AF1034),TRUE,ISNUMBER(MATCH(TRUE,EXACT(Spreadsheet!AF1034,CobraShortReasons),0)))</f>
        <v>1</v>
      </c>
      <c r="BJ824" s="5" t="b">
        <f ca="1">IF(ISERROR(DATEVALUE(TEXT(Spreadsheet!AG1034,"mm/dd/yyyy")) &gt; TODAY()),IF(ISBLANK(Spreadsheet!AG1034),TRUE,FALSE),IF(DATEVALUE(TEXT(Spreadsheet!AG1034,"mm/dd/yyyy")) &gt; TODAY(),FALSE,TRUE))</f>
        <v>1</v>
      </c>
      <c r="BK824" s="5" t="b">
        <f>OR(ISBLANK(Spreadsheet!AH1034),LEN(Spreadsheet!AH1034)&lt;=25)</f>
        <v>1</v>
      </c>
      <c r="BL824" s="5" t="b">
        <f t="array" aca="1" ref="BL824" ca="1">IF(ISBLANK(Spreadsheet!AI1034),TRUE,ISNUMBER(MATCH(TRUE,EXACT(Spreadsheet!AI1034,INDIRECT(Spreadsheet!$D$2)),0)))</f>
        <v>1</v>
      </c>
      <c r="BM824" s="5" t="b">
        <f t="array" aca="1" ref="BM824" ca="1">IF(ISBLANK(Spreadsheet!AJ1034),TRUE,ISNUMBER(MATCH(TRUE,EXACT(Spreadsheet!AJ1034,INDIRECT(Spreadsheet!BJ824)),0)))</f>
        <v>1</v>
      </c>
      <c r="BN824" s="5" t="b">
        <f t="array" ref="BN824">IF(ISBLANK(Spreadsheet!AK1034),TRUE,ISNUMBER(MATCH(TRUE,EXACT(Spreadsheet!AK1034,DentalPlans),0)))</f>
        <v>1</v>
      </c>
      <c r="BO824" s="5" t="b">
        <f t="array" aca="1" ref="BO824" ca="1">IF(ISBLANK(Spreadsheet!AL1034),TRUE,ISNUMBER(MATCH(TRUE,EXACT(Spreadsheet!AL1034,INDIRECT(Spreadsheet!BK824)),0)))</f>
        <v>1</v>
      </c>
      <c r="BP824" s="5" t="b">
        <f t="array" ref="BP824">IF(ISBLANK(Spreadsheet!AM1034),TRUE,ISNUMBER(MATCH(TRUE,EXACT(Spreadsheet!AM1034,VisionPlans),0)))</f>
        <v>1</v>
      </c>
      <c r="BQ824" s="5" t="b">
        <f t="array" aca="1" ref="BQ824" ca="1">IF(ISBLANK(Spreadsheet!AN1034),TRUE,ISNUMBER(MATCH(TRUE,EXACT(Spreadsheet!AN1034,INDIRECT(Spreadsheet!BL824)),0)))</f>
        <v>1</v>
      </c>
      <c r="BR824" s="5" t="b">
        <f t="array" ref="BR824">IF(ISBLANK(Spreadsheet!AO1034),TRUE,ISNUMBER(MATCH(TRUE,EXACT(Spreadsheet!AO1034,LifeBenefitClasses),0)))</f>
        <v>1</v>
      </c>
      <c r="BS824" s="5" t="b">
        <f>IF(OR(ISBLANK(Spreadsheet!AO1034), Spreadsheet!AO1034="Waive"),IF(ISBLANK(Spreadsheet!AP1034),TRUE,FALSE),IF(OR(AND(NOT(ISBLANK(Spreadsheet!AO1034)),ISBLANK(Spreadsheet!AP1034)),NOT(ISNUMBER(VALUE(Spreadsheet!AP1034)))),FALSE,IF(OR(AND(Spreadsheet!AP1034&lt;6,MOD(Spreadsheet!AP1034*10,5)=0), MOD(Spreadsheet!AP1034,5000)=0),TRUE,FALSE)))</f>
        <v>1</v>
      </c>
      <c r="BT824" s="5" t="b">
        <f t="array" ref="BT824">IF(ISBLANK(Spreadsheet!AQ1034),TRUE,ISNUMBER(MATCH(TRUE,EXACT(Spreadsheet!AQ1034,EnrollWaive),0)))</f>
        <v>1</v>
      </c>
      <c r="BU824" s="5" t="b">
        <f t="array" ref="BU824">IF(ISBLANK(Spreadsheet!AR1034),TRUE,ISNUMBER(MATCH(TRUE,EXACT(Spreadsheet!AR1034,LifeBenefitClasses),0)))</f>
        <v>1</v>
      </c>
      <c r="BV824" s="5" t="b">
        <f>IF(OR(ISBLANK(Spreadsheet!AR1034), Spreadsheet!AR1034="Waive"),IF(ISBLANK(Spreadsheet!AS1034),TRUE,FALSE),IF(OR(AND(NOT(ISBLANK(Spreadsheet!AR1034)),ISBLANK(Spreadsheet!AS1034)),NOT(ISNUMBER(VALUE(Spreadsheet!AS1034)))),FALSE,IF(OR(AND(Spreadsheet!AS1034&lt;6,MOD(Spreadsheet!AS1034*10,5)=0), MOD(Spreadsheet!AS1034,10000)=0),TRUE,FALSE)))</f>
        <v>1</v>
      </c>
      <c r="BW824" s="5" t="b">
        <f t="array" ref="BW824">IF(ISBLANK(Spreadsheet!AT1034),TRUE,ISNUMBER(MATCH(TRUE,EXACT(Spreadsheet!AT1034,LifeBenefitClasses),0)))</f>
        <v>1</v>
      </c>
      <c r="BX824" s="5" t="b">
        <f>IF(OR(ISBLANK(Spreadsheet!AT1034), Spreadsheet!AT1034="Waive"),IF(ISBLANK(Spreadsheet!AU1034),TRUE,FALSE),IF(OR(AND(NOT(ISBLANK(Spreadsheet!AT1034)),ISBLANK(Spreadsheet!AU1034)),NOT(ISNUMBER(VALUE(Spreadsheet!AU1034)))),FALSE,IF(AND(NOT(OR(ISBLANK(Spreadsheet!AT1034),Spreadsheet!AT1034="Waive")),NOT(OR(ISBLANK(Spreadsheet!AR1034),Spreadsheet!AR1034="Waive")),MOD(Spreadsheet!AU1034,5000)=0, Spreadsheet!AU1034&lt;=(Spreadsheet!AS1034*0.5)),TRUE,FALSE)))</f>
        <v>1</v>
      </c>
      <c r="BY824" s="5" t="b">
        <f t="array" ref="BY824">IF(ISBLANK(Spreadsheet!AV1034),TRUE,ISNUMBER(MATCH(TRUE,EXACT(Spreadsheet!AV1034,EnrollWaive),0)))</f>
        <v>1</v>
      </c>
      <c r="BZ824" s="5" t="b">
        <f t="array" ref="BZ824">IF(ISBLANK(Spreadsheet!AW1034),TRUE,ISNUMBER(MATCH(TRUE,EXACT(Spreadsheet!AW1034,LifeBenefitClasses),0)))</f>
        <v>1</v>
      </c>
      <c r="CA824" s="5" t="b">
        <f t="array" ref="CA824">IF(ISBLANK(Spreadsheet!AX1034),TRUE,ISNUMBER(MATCH(TRUE,EXACT(Spreadsheet!AX1034,LifeBenefitClasses),0)))</f>
        <v>1</v>
      </c>
      <c r="CB824" s="5" t="b">
        <f t="array" ref="CB824">IF(ISBLANK(Spreadsheet!AY1034),TRUE,ISNUMBER(MATCH(TRUE,EXACT(Spreadsheet!AY1034,LifeBenefitClasses),0)))</f>
        <v>1</v>
      </c>
      <c r="CC824" s="5" t="b">
        <f t="array" ref="CC824">IF(ISBLANK(Spreadsheet!AZ1034),TRUE,ISNUMBER(MATCH(TRUE,EXACT(Spreadsheet!AZ1034,LifeBenefitClasses),0)))</f>
        <v>1</v>
      </c>
      <c r="CD824" s="5" t="b">
        <f t="array" ref="CD824">IF(ISBLANK(Spreadsheet!BA1034),TRUE,ISNUMBER(MATCH(TRUE,EXACT(Spreadsheet!BA1034,LifeBenefitClasses),0)))</f>
        <v>1</v>
      </c>
      <c r="CE824" s="5" t="b">
        <f>IF(OR(ISBLANK(Spreadsheet!BA1034), Spreadsheet!BA1034="Waive"),IF(ISBLANK(Spreadsheet!BB1034),TRUE,FALSE),IF(OR(AND(NOT(ISBLANK(Spreadsheet!BA1034)),ISBLANK(Spreadsheet!BB1034)),NOT(ISNUMBER(VALUE(Spreadsheet!BB1034))),ISBLANK(Spreadsheet!BC1034),NOT(ISNUMBER(VALUE(Spreadsheet!BC1034)))),FALSE,IF(AND(Spreadsheet!BB1034&gt;=50000,Spreadsheet!BB1034&lt;=250000,MOD(Spreadsheet!BB1034,10000)=0,Spreadsheet!BB1034&lt;=(10*Spreadsheet!BC1034)),TRUE,FALSE)))</f>
        <v>1</v>
      </c>
      <c r="CF824" s="5" t="b">
        <f>IF(NOT(ISBLANK(Spreadsheet!BC824)),AND(ISNUMBER(VALUE(Spreadsheet!BC824)),Spreadsheet!BC824&gt;0),AND(OR(ISBLANK(Spreadsheet!AO824),Spreadsheet!AO824="Waive",AND(NOT(OR(ISBLANK(Spreadsheet!AO824),Spreadsheet!AO824="Waive")),Spreadsheet!AP824&gt;=6)),OR(ISBLANK(Spreadsheet!AR824),AND(NOT(OR(ISBLANK(Spreadsheet!AR824),Spreadsheet!AR824="Waive")),Spreadsheet!AS824&gt;=6)),OR(ISBLANK(Spreadsheet!AW824)),OR(ISBLANK(Spreadsheet!AX824)),OR(ISBLANK(Spreadsheet!AY824)),OR(ISBLANK(Spreadsheet!AZ824)),OR(ISBLANK(Spreadsheet!BA824),Spreadsheet!BA824="Waive")))</f>
        <v>1</v>
      </c>
      <c r="CG824" s="5" t="b">
        <f t="shared" ca="1" si="61"/>
        <v>1</v>
      </c>
    </row>
    <row r="825" spans="8:85" x14ac:dyDescent="0.3">
      <c r="H825" s="5">
        <f t="shared" ca="1" si="58"/>
        <v>2</v>
      </c>
      <c r="I825" s="5" t="str">
        <f t="shared" ca="1" si="59"/>
        <v/>
      </c>
      <c r="J825" s="5" t="str">
        <f>IF(AND(NOT(ISBLANK(Spreadsheet!C1035)),ISBLANK(Spreadsheet!D1035)),Spreadsheet!F1035&amp;" "&amp;Spreadsheet!H1035,"")</f>
        <v/>
      </c>
      <c r="K825" s="5">
        <f>IF(AND(NOT(ISBLANK(Spreadsheet!C1035)),ISBLANK(Spreadsheet!D1035)),COUNTIFS(Spreadsheet!E$786:E1036,"=Child",Spreadsheet!C$786:C1036, "="&amp;Spreadsheet!C1035) + COUNTIFS(Spreadsheet!E$786:E1036,"=Step-child",Spreadsheet!C$786:C1036, "="&amp;Spreadsheet!C1035),0)</f>
        <v>0</v>
      </c>
      <c r="L825" s="5">
        <f>IF(NOT(ISBLANK(J825)),COUNTIFS(Spreadsheet!E$786:E1036,"=Wife",Spreadsheet!C$786:C1036, "="&amp;Spreadsheet!C1035) + COUNTIFS(Spreadsheet!E$786:E1036,"=Husband",Spreadsheet!C$786:C1036, "="&amp;Spreadsheet!C1035),0)</f>
        <v>0</v>
      </c>
      <c r="M825" s="5">
        <f>IF(NOT(ISBLANK(Spreadsheet!AJ1035)),VLOOKUP(Spreadsheet!AJ1035,'Drop Downs'!$P$2:$R$16,3,FALSE),0)</f>
        <v>0</v>
      </c>
      <c r="N825" s="5">
        <f>IF(NOT(ISBLANK(Spreadsheet!AJ1035)), VLOOKUP(Spreadsheet!AJ1035,'Drop Downs'!$P$2:$R$16,2,FALSE),0)</f>
        <v>0</v>
      </c>
      <c r="O825" s="5">
        <f>IF(NOT(ISBLANK(Spreadsheet!AL1035)),VLOOKUP(Spreadsheet!AL1035,'Drop Downs'!$P$2:$R$16,3,FALSE), 0)</f>
        <v>0</v>
      </c>
      <c r="P825" s="5">
        <f>IF(NOT(ISBLANK(Spreadsheet!AL1035)),VLOOKUP(Spreadsheet!AL1035,'Drop Downs'!$P$2:$R$16,2,FALSE),0)</f>
        <v>0</v>
      </c>
      <c r="Q825" s="5">
        <f>IF(NOT(ISBLANK(Spreadsheet!AN1035)),VLOOKUP(Spreadsheet!AN1035,'Drop Downs'!$P$2:$R$16,3,FALSE),0)</f>
        <v>0</v>
      </c>
      <c r="R825" s="5">
        <f>IF(NOT(ISBLANK(Spreadsheet!AN1035)),VLOOKUP(Spreadsheet!AN1035,'Drop Downs'!$P$2:$R$16,2,FALSE),0)</f>
        <v>0</v>
      </c>
      <c r="S825" s="5" t="str">
        <f>IF(OR(M825&gt;K825,N825&gt;L825,O825&gt;K825, Q825&gt;K825,N825&gt;L825, P825&gt;L825, R825&gt;L825),"Member currently has a coverage election over what he/she needs.  Please add more dependents or adjust the coverage election.","")&amp;(IF(AND(NOT(ISBLANK(Spreadsheet!C1035)),NOT(ISBLANK(Spreadsheet!D1035)),ISBLANK(Spreadsheet!E1035)),"Dependent lacks a relationship to member.Please select one from the drop-down.",""))</f>
        <v/>
      </c>
      <c r="T825" s="5" t="b">
        <f t="shared" si="60"/>
        <v>1</v>
      </c>
      <c r="U825" s="5" t="b">
        <f>OR(ISBLANK(Spreadsheet!C1035),IF(NOT(ISBLANK(Spreadsheet!D1035)),NOT(ISBLANK(Spreadsheet!E1035)),TRUE))</f>
        <v>1</v>
      </c>
      <c r="V825" s="5" t="b">
        <f>OR(ISBLANK(Spreadsheet!C1035), NOT(ISBLANK(Spreadsheet!I1035)))</f>
        <v>1</v>
      </c>
      <c r="W825" s="5" t="b">
        <f>OR(ISBLANK(Spreadsheet!D1035),NOT(ISBLANK(Spreadsheet!C1035)))</f>
        <v>1</v>
      </c>
      <c r="X825" s="155" t="str">
        <f>REPT("0",MIN(FIND({1,2,3,4,5,6,7,8,9},Spreadsheet!C1035&amp;"123456789"))-1)&amp;IF(ISBLANK(Spreadsheet!C1035),"",SUMPRODUCT(MID(0&amp;Spreadsheet!C1035,LARGE(INDEX(ISNUMBER(--MID(Spreadsheet!C1035,ROW($1:$225),1))*
 ROW($1:$225),0),ROW($1:$225))+1,1)*10^ROW($1:$225)/10))</f>
        <v/>
      </c>
      <c r="Y825" s="5" t="b">
        <f>IF(NOT(ISBLANK(Spreadsheet!C1035)),IF(AND(ISNUMBER(VALUE(Spreadsheet!C1035)), LEN(Spreadsheet!C1035)=9),TRUE,FALSE),TRUE)</f>
        <v>1</v>
      </c>
      <c r="Z825" s="155" t="str">
        <f>REPT("0",MIN(FIND({1,2,3,4,5,6,7,8,9},Spreadsheet!D1035&amp;"123456789"))-1)&amp;IF(ISBLANK(Spreadsheet!D1035),"",SUMPRODUCT(MID(0&amp;Spreadsheet!D1035,LARGE(INDEX(ISNUMBER(--MID(Spreadsheet!D1035,ROW($1:$225),1))*
 ROW($1:$225),0),ROW($1:$225))+1,1)*10^ROW($1:$225)/10))</f>
        <v/>
      </c>
      <c r="AA825" s="5" t="b">
        <f>IF(AND(NOT(ISBLANK(Spreadsheet!D1035)),NOT(ISBLANK(Spreadsheet!C1035))),IF(AND(ISNUMBER(VALUE(Spreadsheet!D1035)), LEN(Spreadsheet!D1035)=9),TRUE,FALSE),IF(AND(NOT(ISBLANK(Spreadsheet!D1035)),ISBLANK(Spreadsheet!C1035)),FALSE,TRUE))</f>
        <v>1</v>
      </c>
      <c r="AB825" s="5" t="b">
        <f>OR(ISBLANK(Spreadsheet!Y825),IF(NOT(ISBLANK(Spreadsheet!Y825)),LEN(Spreadsheet!Y825)=10,ISNUMBER(VALUE(Spreadsheet!Y825))))</f>
        <v>1</v>
      </c>
      <c r="AC825" s="5" t="b">
        <f>OR(ISBLANK(Spreadsheet!AI1035), AND(NOT(ISBLANK(Spreadsheet!AJ1035)), NOT(ISNUMBER(SEARCH("Waive",Spreadsheet!AJ1035)))))</f>
        <v>1</v>
      </c>
      <c r="AD825" s="5" t="b">
        <f>OR(ISBLANK(Spreadsheet!AK1035), AND(NOT(ISBLANK(Spreadsheet!AL1035)), NOT(ISNUMBER(SEARCH("Waive",Spreadsheet!AL1035)))))</f>
        <v>1</v>
      </c>
      <c r="AE825" s="5" t="b">
        <f>OR(ISBLANK(Spreadsheet!AM1035), AND(NOT(ISBLANK(Spreadsheet!AN1035)), NOT(ISNUMBER(SEARCH("Waive", Spreadsheet!AN1035)))))</f>
        <v>1</v>
      </c>
      <c r="AF825" s="5" t="b">
        <f>OR(ISBLANK(Spreadsheet!C1035), NOT(ISBLANK(Spreadsheet!D1035)),NOT(ISBLANK(Spreadsheet!L1035)))</f>
        <v>1</v>
      </c>
      <c r="AG825" s="5" t="b">
        <f>IF(AND(NOT(ISBLANK(Spreadsheet!C1035)), NOT(ISBLANK(Spreadsheet!D1035)),Spreadsheet!C1035&lt;&gt;Spreadsheet!D1035),IF(ISERROR(VLOOKUP(Spreadsheet!C1035, Spreadsheet!$C$6:'Spreadsheet'!$C1034,1,FALSE)), FALSE, TRUE),TRUE)</f>
        <v>1</v>
      </c>
      <c r="AH825" s="5" t="b">
        <f>Spreadsheet!$B$2=Spreadsheet!AD825</f>
        <v>1</v>
      </c>
      <c r="AI825" s="5" t="b">
        <f>IF(ISBLANK(Spreadsheet!G1035),TRUE,IF(OR(LEN(Spreadsheet!G1035)&gt;1,ISNUMBER(VALUE(Spreadsheet!G1035))),FALSE,TRUE))</f>
        <v>1</v>
      </c>
      <c r="AJ825" s="5" t="b">
        <f>OR(ISBLANK(Spreadsheet!C1035), NOT(ISBLANK(Spreadsheet!B1035)), NOT(ISBLANK(Spreadsheet!D1035)))</f>
        <v>1</v>
      </c>
      <c r="AK825" s="5" t="b">
        <f t="array" ref="AK825">IF(OR(AND(ISBLANK(Spreadsheet!E1035),ISBLANK(Spreadsheet!D1035),NOT(ISBLANK(Spreadsheet!C1035))),AND(ISBLANK(Spreadsheet!E1035),ISBLANK(Spreadsheet!D1035),ISBLANK(Spreadsheet!C1035))),TRUE,ISNUMBER(MATCH(TRUE,EXACT(Spreadsheet!E1035,Relationships),0)))</f>
        <v>1</v>
      </c>
      <c r="AL825" s="5" t="b">
        <f>IF(NOT(ISBLANK(Spreadsheet!C1035)),IF(OR(ISBLANK(Spreadsheet!F1035),LEN(Spreadsheet!F1035)&gt;40),FALSE,TRUE),TRUE)</f>
        <v>1</v>
      </c>
      <c r="AM825" s="5" t="b">
        <f>IF(NOT(ISBLANK(Spreadsheet!C1035)),IF(OR(ISBLANK(Spreadsheet!H1035),LEN(Spreadsheet!H1035)&gt;40),FALSE,TRUE),TRUE)</f>
        <v>1</v>
      </c>
      <c r="AN825" s="5" t="b">
        <f t="array" ref="AN825">IF(ISBLANK(Spreadsheet!I1035),TRUE,ISNUMBER(MATCH(TRUE,EXACT(Spreadsheet!I1035,GenderValues),0)))</f>
        <v>1</v>
      </c>
      <c r="AO825" s="5" t="b">
        <f ca="1">IF(ISERROR(DATEVALUE(TEXT(Spreadsheet!J1035,"mm/dd/yyyy")) &gt; TODAY()),IF(AND(ISBLANK(Spreadsheet!J1035),ISBLANK(Spreadsheet!C1035)),TRUE,FALSE),IF(DATEVALUE(TEXT(Spreadsheet!J1035,"mm/dd/yyyy")) &gt; TODAY(),FALSE,TRUE))</f>
        <v>1</v>
      </c>
      <c r="AP825" s="5" t="b">
        <f>OR(ISBLANK(Spreadsheet!K1035),LEN(Spreadsheet!K1035)&lt;=100)</f>
        <v>1</v>
      </c>
      <c r="AQ825" s="5" t="b">
        <f t="array" ref="AQ825">IF(OR(AND(ISBLANK(Spreadsheet!L1035),ISBLANK(Spreadsheet!C1035)),AND(NOT(ISBLANK(Spreadsheet!C1035)),NOT(ISBLANK(Spreadsheet!D1035)))),TRUE,ISNUMBER(MATCH(TRUE,EXACT(Spreadsheet!L1035,MaritalStatus),0)))</f>
        <v>1</v>
      </c>
      <c r="AR825" s="5" t="b">
        <f ca="1">IF(ISERROR(DATEVALUE(TEXT(Spreadsheet!M1035,"mm/dd/yyyy")) &gt; TODAY()),IF(ISBLANK(Spreadsheet!M1035),TRUE,FALSE),IF(DATEVALUE(TEXT(Spreadsheet!M1035,"mm/dd/yyyy")) &gt; TODAY(),FALSE,TRUE))</f>
        <v>1</v>
      </c>
      <c r="AS825" s="5" t="b">
        <f>OR(ISBLANK(Spreadsheet!N1035),LEN(Spreadsheet!N1035)&lt;=100)</f>
        <v>1</v>
      </c>
      <c r="AT825" s="5" t="b">
        <f>OR(ISBLANK(Spreadsheet!O1035),UPPER(Spreadsheet!O1035)="YES")</f>
        <v>1</v>
      </c>
      <c r="AU825" s="5" t="b">
        <f>OR(ISBLANK(Spreadsheet!P1035),UPPER(Spreadsheet!P1035)="YES")</f>
        <v>1</v>
      </c>
      <c r="AV825" s="5" t="b">
        <f t="array" ref="AV825">IF(ISBLANK(Spreadsheet!Q1035),TRUE,ISNUMBER(MATCH(TRUE,EXACT(Spreadsheet!Q1035,OnGroupsPriorIns),0)))</f>
        <v>1</v>
      </c>
      <c r="AW825" s="5" t="b">
        <f>OR(ISBLANK(Spreadsheet!R1035),UPPER(Spreadsheet!R1035)="YES")</f>
        <v>1</v>
      </c>
      <c r="AX825" s="5" t="b">
        <f>OR(ISBLANK(Spreadsheet!S1035),UPPER(Spreadsheet!S1035)="YES")</f>
        <v>1</v>
      </c>
      <c r="AY825" s="5" t="b">
        <f>OR(AND(ISBLANK(Spreadsheet!C1035),LEN(Spreadsheet!T1035)=0),AND(NOT(ISBLANK(Spreadsheet!C1035)),LEN(Spreadsheet!T1035)&gt;0,LEN(Spreadsheet!T1035)&lt;=50))</f>
        <v>1</v>
      </c>
      <c r="AZ825" s="5" t="b">
        <f>OR(LEN(Spreadsheet!U1035)=0,AND(LEN(Spreadsheet!U1035)&gt;0,LEN(Spreadsheet!U1035)&lt;=50))</f>
        <v>1</v>
      </c>
      <c r="BA825" s="5" t="b">
        <f>OR(AND(ISBLANK(Spreadsheet!C1035),LEN(Spreadsheet!V1035)=0),AND(NOT(ISBLANK(Spreadsheet!C1035)),LEN(Spreadsheet!V1035)&gt;0,LEN(Spreadsheet!V1035)&lt;=50))</f>
        <v>1</v>
      </c>
      <c r="BB825" s="5" t="b">
        <f t="array" ref="BB825">IF(AND(ISBLANK(Spreadsheet!C1035),LEN(Spreadsheet!W1035)=0),TRUE,ISNUMBER(MATCH(TRUE,EXACT(Spreadsheet!W1035,States),0)))</f>
        <v>1</v>
      </c>
      <c r="BC825" s="5" t="b">
        <f>OR(AND(ISBLANK(Spreadsheet!C1035),LEN(Spreadsheet!X1035)=0),AND(NOT(ISBLANK(Spreadsheet!C1035)),LEN(Spreadsheet!X1035)&gt;0,LEN(Spreadsheet!X1035)=5,ISNUMBER(VALUE(Spreadsheet!X1035))))</f>
        <v>1</v>
      </c>
      <c r="BD825" s="5" t="b">
        <f>OR(ISBLANK(Spreadsheet!Z1035),LEN(Spreadsheet!Z1035)&lt;=50)</f>
        <v>1</v>
      </c>
      <c r="BE825" s="5" t="b">
        <f>ISBLANK(Spreadsheet!AA1035)</f>
        <v>1</v>
      </c>
      <c r="BF825" s="5" t="b">
        <f>ISBLANK(Spreadsheet!AB1035)</f>
        <v>1</v>
      </c>
      <c r="BG825" s="5" t="b">
        <f>IF(ISERROR(DATEVALUE(TEXT(Spreadsheet!AC1035,"mm/dd/yyyy")) &gt; DATEVALUE(TEXT(Spreadsheet!J1035,"mm/dd/yyyy"))),IF(OR(AND(ISBLANK(Spreadsheet!AC1035),ISBLANK(Spreadsheet!C1035)),AND(NOT(ISBLANK(Spreadsheet!C1035)),ISBLANK(Spreadsheet!AC1035),NOT(ISBLANK(Spreadsheet!D1035)))),TRUE,FALSE),IF(DATEVALUE(TEXT(Spreadsheet!AC1035,"mm/dd/yyyy")) &gt; DATEVALUE(TEXT(Spreadsheet!J1035,"mm/dd/yyyy")),TRUE,FALSE))</f>
        <v>1</v>
      </c>
      <c r="BH825" s="5" t="b">
        <f>OR(AND(ISBLANK(Spreadsheet!C1035),ISBLANK(Spreadsheet!AE1035)),AND(NOT(ISBLANK(Spreadsheet!C1035)),NOT(ISBLANK(Spreadsheet!D1035)),ISBLANK(Spreadsheet!AE1035)),AND(NOT(ISBLANK(Spreadsheet!C1035)),ISBLANK(Spreadsheet!D1035),NOT(ISBLANK(Spreadsheet!AE1035)),LEN(Spreadsheet!AE1035)&lt;=100))</f>
        <v>1</v>
      </c>
      <c r="BI825" s="5" t="b">
        <f t="array" ref="BI825">IF(ISBLANK(Spreadsheet!AF1035),TRUE,ISNUMBER(MATCH(TRUE,EXACT(Spreadsheet!AF1035,CobraShortReasons),0)))</f>
        <v>1</v>
      </c>
      <c r="BJ825" s="5" t="b">
        <f ca="1">IF(ISERROR(DATEVALUE(TEXT(Spreadsheet!AG1035,"mm/dd/yyyy")) &gt; TODAY()),IF(ISBLANK(Spreadsheet!AG1035),TRUE,FALSE),IF(DATEVALUE(TEXT(Spreadsheet!AG1035,"mm/dd/yyyy")) &gt; TODAY(),FALSE,TRUE))</f>
        <v>1</v>
      </c>
      <c r="BK825" s="5" t="b">
        <f>OR(ISBLANK(Spreadsheet!AH1035),LEN(Spreadsheet!AH1035)&lt;=25)</f>
        <v>1</v>
      </c>
      <c r="BL825" s="5" t="b">
        <f t="array" aca="1" ref="BL825" ca="1">IF(ISBLANK(Spreadsheet!AI1035),TRUE,ISNUMBER(MATCH(TRUE,EXACT(Spreadsheet!AI1035,INDIRECT(Spreadsheet!$D$2)),0)))</f>
        <v>1</v>
      </c>
      <c r="BM825" s="5" t="b">
        <f t="array" aca="1" ref="BM825" ca="1">IF(ISBLANK(Spreadsheet!AJ1035),TRUE,ISNUMBER(MATCH(TRUE,EXACT(Spreadsheet!AJ1035,INDIRECT(Spreadsheet!BJ825)),0)))</f>
        <v>1</v>
      </c>
      <c r="BN825" s="5" t="b">
        <f t="array" ref="BN825">IF(ISBLANK(Spreadsheet!AK1035),TRUE,ISNUMBER(MATCH(TRUE,EXACT(Spreadsheet!AK1035,DentalPlans),0)))</f>
        <v>1</v>
      </c>
      <c r="BO825" s="5" t="b">
        <f t="array" aca="1" ref="BO825" ca="1">IF(ISBLANK(Spreadsheet!AL1035),TRUE,ISNUMBER(MATCH(TRUE,EXACT(Spreadsheet!AL1035,INDIRECT(Spreadsheet!BK825)),0)))</f>
        <v>1</v>
      </c>
      <c r="BP825" s="5" t="b">
        <f t="array" ref="BP825">IF(ISBLANK(Spreadsheet!AM1035),TRUE,ISNUMBER(MATCH(TRUE,EXACT(Spreadsheet!AM1035,VisionPlans),0)))</f>
        <v>1</v>
      </c>
      <c r="BQ825" s="5" t="b">
        <f t="array" aca="1" ref="BQ825" ca="1">IF(ISBLANK(Spreadsheet!AN1035),TRUE,ISNUMBER(MATCH(TRUE,EXACT(Spreadsheet!AN1035,INDIRECT(Spreadsheet!BL825)),0)))</f>
        <v>1</v>
      </c>
      <c r="BR825" s="5" t="b">
        <f t="array" ref="BR825">IF(ISBLANK(Spreadsheet!AO1035),TRUE,ISNUMBER(MATCH(TRUE,EXACT(Spreadsheet!AO1035,LifeBenefitClasses),0)))</f>
        <v>1</v>
      </c>
      <c r="BS825" s="5" t="b">
        <f>IF(OR(ISBLANK(Spreadsheet!AO1035), Spreadsheet!AO1035="Waive"),IF(ISBLANK(Spreadsheet!AP1035),TRUE,FALSE),IF(OR(AND(NOT(ISBLANK(Spreadsheet!AO1035)),ISBLANK(Spreadsheet!AP1035)),NOT(ISNUMBER(VALUE(Spreadsheet!AP1035)))),FALSE,IF(OR(AND(Spreadsheet!AP1035&lt;6,MOD(Spreadsheet!AP1035*10,5)=0), MOD(Spreadsheet!AP1035,5000)=0),TRUE,FALSE)))</f>
        <v>1</v>
      </c>
      <c r="BT825" s="5" t="b">
        <f t="array" ref="BT825">IF(ISBLANK(Spreadsheet!AQ1035),TRUE,ISNUMBER(MATCH(TRUE,EXACT(Spreadsheet!AQ1035,EnrollWaive),0)))</f>
        <v>1</v>
      </c>
      <c r="BU825" s="5" t="b">
        <f t="array" ref="BU825">IF(ISBLANK(Spreadsheet!AR1035),TRUE,ISNUMBER(MATCH(TRUE,EXACT(Spreadsheet!AR1035,LifeBenefitClasses),0)))</f>
        <v>1</v>
      </c>
      <c r="BV825" s="5" t="b">
        <f>IF(OR(ISBLANK(Spreadsheet!AR1035), Spreadsheet!AR1035="Waive"),IF(ISBLANK(Spreadsheet!AS1035),TRUE,FALSE),IF(OR(AND(NOT(ISBLANK(Spreadsheet!AR1035)),ISBLANK(Spreadsheet!AS1035)),NOT(ISNUMBER(VALUE(Spreadsheet!AS1035)))),FALSE,IF(OR(AND(Spreadsheet!AS1035&lt;6,MOD(Spreadsheet!AS1035*10,5)=0), MOD(Spreadsheet!AS1035,10000)=0),TRUE,FALSE)))</f>
        <v>1</v>
      </c>
      <c r="BW825" s="5" t="b">
        <f t="array" ref="BW825">IF(ISBLANK(Spreadsheet!AT1035),TRUE,ISNUMBER(MATCH(TRUE,EXACT(Spreadsheet!AT1035,LifeBenefitClasses),0)))</f>
        <v>1</v>
      </c>
      <c r="BX825" s="5" t="b">
        <f>IF(OR(ISBLANK(Spreadsheet!AT1035), Spreadsheet!AT1035="Waive"),IF(ISBLANK(Spreadsheet!AU1035),TRUE,FALSE),IF(OR(AND(NOT(ISBLANK(Spreadsheet!AT1035)),ISBLANK(Spreadsheet!AU1035)),NOT(ISNUMBER(VALUE(Spreadsheet!AU1035)))),FALSE,IF(AND(NOT(OR(ISBLANK(Spreadsheet!AT1035),Spreadsheet!AT1035="Waive")),NOT(OR(ISBLANK(Spreadsheet!AR1035),Spreadsheet!AR1035="Waive")),MOD(Spreadsheet!AU1035,5000)=0, Spreadsheet!AU1035&lt;=(Spreadsheet!AS1035*0.5)),TRUE,FALSE)))</f>
        <v>1</v>
      </c>
      <c r="BY825" s="5" t="b">
        <f t="array" ref="BY825">IF(ISBLANK(Spreadsheet!AV1035),TRUE,ISNUMBER(MATCH(TRUE,EXACT(Spreadsheet!AV1035,EnrollWaive),0)))</f>
        <v>1</v>
      </c>
      <c r="BZ825" s="5" t="b">
        <f t="array" ref="BZ825">IF(ISBLANK(Spreadsheet!AW1035),TRUE,ISNUMBER(MATCH(TRUE,EXACT(Spreadsheet!AW1035,LifeBenefitClasses),0)))</f>
        <v>1</v>
      </c>
      <c r="CA825" s="5" t="b">
        <f t="array" ref="CA825">IF(ISBLANK(Spreadsheet!AX1035),TRUE,ISNUMBER(MATCH(TRUE,EXACT(Spreadsheet!AX1035,LifeBenefitClasses),0)))</f>
        <v>1</v>
      </c>
      <c r="CB825" s="5" t="b">
        <f t="array" ref="CB825">IF(ISBLANK(Spreadsheet!AY1035),TRUE,ISNUMBER(MATCH(TRUE,EXACT(Spreadsheet!AY1035,LifeBenefitClasses),0)))</f>
        <v>1</v>
      </c>
      <c r="CC825" s="5" t="b">
        <f t="array" ref="CC825">IF(ISBLANK(Spreadsheet!AZ1035),TRUE,ISNUMBER(MATCH(TRUE,EXACT(Spreadsheet!AZ1035,LifeBenefitClasses),0)))</f>
        <v>1</v>
      </c>
      <c r="CD825" s="5" t="b">
        <f t="array" ref="CD825">IF(ISBLANK(Spreadsheet!BA1035),TRUE,ISNUMBER(MATCH(TRUE,EXACT(Spreadsheet!BA1035,LifeBenefitClasses),0)))</f>
        <v>1</v>
      </c>
      <c r="CE825" s="5" t="b">
        <f>IF(OR(ISBLANK(Spreadsheet!BA1035), Spreadsheet!BA1035="Waive"),IF(ISBLANK(Spreadsheet!BB1035),TRUE,FALSE),IF(OR(AND(NOT(ISBLANK(Spreadsheet!BA1035)),ISBLANK(Spreadsheet!BB1035)),NOT(ISNUMBER(VALUE(Spreadsheet!BB1035))),ISBLANK(Spreadsheet!BC1035),NOT(ISNUMBER(VALUE(Spreadsheet!BC1035)))),FALSE,IF(AND(Spreadsheet!BB1035&gt;=50000,Spreadsheet!BB1035&lt;=250000,MOD(Spreadsheet!BB1035,10000)=0,Spreadsheet!BB1035&lt;=(10*Spreadsheet!BC1035)),TRUE,FALSE)))</f>
        <v>1</v>
      </c>
      <c r="CF825" s="5" t="b">
        <f>IF(NOT(ISBLANK(Spreadsheet!BC825)),AND(ISNUMBER(VALUE(Spreadsheet!BC825)),Spreadsheet!BC825&gt;0),AND(OR(ISBLANK(Spreadsheet!AO825),Spreadsheet!AO825="Waive",AND(NOT(OR(ISBLANK(Spreadsheet!AO825),Spreadsheet!AO825="Waive")),Spreadsheet!AP825&gt;=6)),OR(ISBLANK(Spreadsheet!AR825),AND(NOT(OR(ISBLANK(Spreadsheet!AR825),Spreadsheet!AR825="Waive")),Spreadsheet!AS825&gt;=6)),OR(ISBLANK(Spreadsheet!AW825)),OR(ISBLANK(Spreadsheet!AX825)),OR(ISBLANK(Spreadsheet!AY825)),OR(ISBLANK(Spreadsheet!AZ825)),OR(ISBLANK(Spreadsheet!BA825),Spreadsheet!BA825="Waive")))</f>
        <v>1</v>
      </c>
      <c r="CG825" s="5" t="b">
        <f t="shared" ca="1" si="61"/>
        <v>1</v>
      </c>
    </row>
    <row r="826" spans="8:85" x14ac:dyDescent="0.3">
      <c r="H826" s="5">
        <f t="shared" ca="1" si="58"/>
        <v>2</v>
      </c>
      <c r="I826" s="5" t="str">
        <f t="shared" ca="1" si="59"/>
        <v/>
      </c>
      <c r="J826" s="5" t="str">
        <f>IF(AND(NOT(ISBLANK(Spreadsheet!C1036)),ISBLANK(Spreadsheet!D1036)),Spreadsheet!F1036&amp;" "&amp;Spreadsheet!H1036,"")</f>
        <v/>
      </c>
      <c r="K826" s="5">
        <f>IF(AND(NOT(ISBLANK(Spreadsheet!C1036)),ISBLANK(Spreadsheet!D1036)),COUNTIFS(Spreadsheet!E$786:E1037,"=Child",Spreadsheet!C$786:C1037, "="&amp;Spreadsheet!C1036) + COUNTIFS(Spreadsheet!E$786:E1037,"=Step-child",Spreadsheet!C$786:C1037, "="&amp;Spreadsheet!C1036),0)</f>
        <v>0</v>
      </c>
      <c r="L826" s="5">
        <f>IF(NOT(ISBLANK(J826)),COUNTIFS(Spreadsheet!E$786:E1037,"=Wife",Spreadsheet!C$786:C1037, "="&amp;Spreadsheet!C1036) + COUNTIFS(Spreadsheet!E$786:E1037,"=Husband",Spreadsheet!C$786:C1037, "="&amp;Spreadsheet!C1036),0)</f>
        <v>0</v>
      </c>
      <c r="M826" s="5">
        <f>IF(NOT(ISBLANK(Spreadsheet!AJ1036)),VLOOKUP(Spreadsheet!AJ1036,'Drop Downs'!$P$2:$R$16,3,FALSE),0)</f>
        <v>0</v>
      </c>
      <c r="N826" s="5">
        <f>IF(NOT(ISBLANK(Spreadsheet!AJ1036)), VLOOKUP(Spreadsheet!AJ1036,'Drop Downs'!$P$2:$R$16,2,FALSE),0)</f>
        <v>0</v>
      </c>
      <c r="O826" s="5">
        <f>IF(NOT(ISBLANK(Spreadsheet!AL1036)),VLOOKUP(Spreadsheet!AL1036,'Drop Downs'!$P$2:$R$16,3,FALSE), 0)</f>
        <v>0</v>
      </c>
      <c r="P826" s="5">
        <f>IF(NOT(ISBLANK(Spreadsheet!AL1036)),VLOOKUP(Spreadsheet!AL1036,'Drop Downs'!$P$2:$R$16,2,FALSE),0)</f>
        <v>0</v>
      </c>
      <c r="Q826" s="5">
        <f>IF(NOT(ISBLANK(Spreadsheet!AN1036)),VLOOKUP(Spreadsheet!AN1036,'Drop Downs'!$P$2:$R$16,3,FALSE),0)</f>
        <v>0</v>
      </c>
      <c r="R826" s="5">
        <f>IF(NOT(ISBLANK(Spreadsheet!AN1036)),VLOOKUP(Spreadsheet!AN1036,'Drop Downs'!$P$2:$R$16,2,FALSE),0)</f>
        <v>0</v>
      </c>
      <c r="S826" s="5" t="str">
        <f>IF(OR(M826&gt;K826,N826&gt;L826,O826&gt;K826, Q826&gt;K826,N826&gt;L826, P826&gt;L826, R826&gt;L826),"Member currently has a coverage election over what he/she needs.  Please add more dependents or adjust the coverage election.","")&amp;(IF(AND(NOT(ISBLANK(Spreadsheet!C1036)),NOT(ISBLANK(Spreadsheet!D1036)),ISBLANK(Spreadsheet!E1036)),"Dependent lacks a relationship to member.Please select one from the drop-down.",""))</f>
        <v/>
      </c>
      <c r="T826" s="5" t="b">
        <f t="shared" si="60"/>
        <v>1</v>
      </c>
      <c r="U826" s="5" t="b">
        <f>OR(ISBLANK(Spreadsheet!C1036),IF(NOT(ISBLANK(Spreadsheet!D1036)),NOT(ISBLANK(Spreadsheet!E1036)),TRUE))</f>
        <v>1</v>
      </c>
      <c r="V826" s="5" t="b">
        <f>OR(ISBLANK(Spreadsheet!C1036), NOT(ISBLANK(Spreadsheet!I1036)))</f>
        <v>1</v>
      </c>
      <c r="W826" s="5" t="b">
        <f>OR(ISBLANK(Spreadsheet!D1036),NOT(ISBLANK(Spreadsheet!C1036)))</f>
        <v>1</v>
      </c>
      <c r="X826" s="155" t="str">
        <f>REPT("0",MIN(FIND({1,2,3,4,5,6,7,8,9},Spreadsheet!C1036&amp;"123456789"))-1)&amp;IF(ISBLANK(Spreadsheet!C1036),"",SUMPRODUCT(MID(0&amp;Spreadsheet!C1036,LARGE(INDEX(ISNUMBER(--MID(Spreadsheet!C1036,ROW($1:$225),1))*
 ROW($1:$225),0),ROW($1:$225))+1,1)*10^ROW($1:$225)/10))</f>
        <v/>
      </c>
      <c r="Y826" s="5" t="b">
        <f>IF(NOT(ISBLANK(Spreadsheet!C1036)),IF(AND(ISNUMBER(VALUE(Spreadsheet!C1036)), LEN(Spreadsheet!C1036)=9),TRUE,FALSE),TRUE)</f>
        <v>1</v>
      </c>
      <c r="Z826" s="155" t="str">
        <f>REPT("0",MIN(FIND({1,2,3,4,5,6,7,8,9},Spreadsheet!D1036&amp;"123456789"))-1)&amp;IF(ISBLANK(Spreadsheet!D1036),"",SUMPRODUCT(MID(0&amp;Spreadsheet!D1036,LARGE(INDEX(ISNUMBER(--MID(Spreadsheet!D1036,ROW($1:$225),1))*
 ROW($1:$225),0),ROW($1:$225))+1,1)*10^ROW($1:$225)/10))</f>
        <v/>
      </c>
      <c r="AA826" s="5" t="b">
        <f>IF(AND(NOT(ISBLANK(Spreadsheet!D1036)),NOT(ISBLANK(Spreadsheet!C1036))),IF(AND(ISNUMBER(VALUE(Spreadsheet!D1036)), LEN(Spreadsheet!D1036)=9),TRUE,FALSE),IF(AND(NOT(ISBLANK(Spreadsheet!D1036)),ISBLANK(Spreadsheet!C1036)),FALSE,TRUE))</f>
        <v>1</v>
      </c>
      <c r="AB826" s="5" t="b">
        <f>OR(ISBLANK(Spreadsheet!Y826),IF(NOT(ISBLANK(Spreadsheet!Y826)),LEN(Spreadsheet!Y826)=10,ISNUMBER(VALUE(Spreadsheet!Y826))))</f>
        <v>1</v>
      </c>
      <c r="AC826" s="5" t="b">
        <f>OR(ISBLANK(Spreadsheet!AI1036), AND(NOT(ISBLANK(Spreadsheet!AJ1036)), NOT(ISNUMBER(SEARCH("Waive",Spreadsheet!AJ1036)))))</f>
        <v>1</v>
      </c>
      <c r="AD826" s="5" t="b">
        <f>OR(ISBLANK(Spreadsheet!AK1036), AND(NOT(ISBLANK(Spreadsheet!AL1036)), NOT(ISNUMBER(SEARCH("Waive",Spreadsheet!AL1036)))))</f>
        <v>1</v>
      </c>
      <c r="AE826" s="5" t="b">
        <f>OR(ISBLANK(Spreadsheet!AM1036), AND(NOT(ISBLANK(Spreadsheet!AN1036)), NOT(ISNUMBER(SEARCH("Waive", Spreadsheet!AN1036)))))</f>
        <v>1</v>
      </c>
      <c r="AF826" s="5" t="b">
        <f>OR(ISBLANK(Spreadsheet!C1036), NOT(ISBLANK(Spreadsheet!D1036)),NOT(ISBLANK(Spreadsheet!L1036)))</f>
        <v>1</v>
      </c>
      <c r="AG826" s="5" t="b">
        <f>IF(AND(NOT(ISBLANK(Spreadsheet!C1036)), NOT(ISBLANK(Spreadsheet!D1036)),Spreadsheet!C1036&lt;&gt;Spreadsheet!D1036),IF(ISERROR(VLOOKUP(Spreadsheet!C1036, Spreadsheet!$C$6:'Spreadsheet'!$C1035,1,FALSE)), FALSE, TRUE),TRUE)</f>
        <v>1</v>
      </c>
      <c r="AH826" s="5" t="b">
        <f>Spreadsheet!$B$2=Spreadsheet!AD826</f>
        <v>1</v>
      </c>
      <c r="AI826" s="5" t="b">
        <f>IF(ISBLANK(Spreadsheet!G1036),TRUE,IF(OR(LEN(Spreadsheet!G1036)&gt;1,ISNUMBER(VALUE(Spreadsheet!G1036))),FALSE,TRUE))</f>
        <v>1</v>
      </c>
      <c r="AJ826" s="5" t="b">
        <f>OR(ISBLANK(Spreadsheet!C1036), NOT(ISBLANK(Spreadsheet!B1036)), NOT(ISBLANK(Spreadsheet!D1036)))</f>
        <v>1</v>
      </c>
      <c r="AK826" s="5" t="b">
        <f t="array" ref="AK826">IF(OR(AND(ISBLANK(Spreadsheet!E1036),ISBLANK(Spreadsheet!D1036),NOT(ISBLANK(Spreadsheet!C1036))),AND(ISBLANK(Spreadsheet!E1036),ISBLANK(Spreadsheet!D1036),ISBLANK(Spreadsheet!C1036))),TRUE,ISNUMBER(MATCH(TRUE,EXACT(Spreadsheet!E1036,Relationships),0)))</f>
        <v>1</v>
      </c>
      <c r="AL826" s="5" t="b">
        <f>IF(NOT(ISBLANK(Spreadsheet!C1036)),IF(OR(ISBLANK(Spreadsheet!F1036),LEN(Spreadsheet!F1036)&gt;40),FALSE,TRUE),TRUE)</f>
        <v>1</v>
      </c>
      <c r="AM826" s="5" t="b">
        <f>IF(NOT(ISBLANK(Spreadsheet!C1036)),IF(OR(ISBLANK(Spreadsheet!H1036),LEN(Spreadsheet!H1036)&gt;40),FALSE,TRUE),TRUE)</f>
        <v>1</v>
      </c>
      <c r="AN826" s="5" t="b">
        <f t="array" ref="AN826">IF(ISBLANK(Spreadsheet!I1036),TRUE,ISNUMBER(MATCH(TRUE,EXACT(Spreadsheet!I1036,GenderValues),0)))</f>
        <v>1</v>
      </c>
      <c r="AO826" s="5" t="b">
        <f ca="1">IF(ISERROR(DATEVALUE(TEXT(Spreadsheet!J1036,"mm/dd/yyyy")) &gt; TODAY()),IF(AND(ISBLANK(Spreadsheet!J1036),ISBLANK(Spreadsheet!C1036)),TRUE,FALSE),IF(DATEVALUE(TEXT(Spreadsheet!J1036,"mm/dd/yyyy")) &gt; TODAY(),FALSE,TRUE))</f>
        <v>1</v>
      </c>
      <c r="AP826" s="5" t="b">
        <f>OR(ISBLANK(Spreadsheet!K1036),LEN(Spreadsheet!K1036)&lt;=100)</f>
        <v>1</v>
      </c>
      <c r="AQ826" s="5" t="b">
        <f t="array" ref="AQ826">IF(OR(AND(ISBLANK(Spreadsheet!L1036),ISBLANK(Spreadsheet!C1036)),AND(NOT(ISBLANK(Spreadsheet!C1036)),NOT(ISBLANK(Spreadsheet!D1036)))),TRUE,ISNUMBER(MATCH(TRUE,EXACT(Spreadsheet!L1036,MaritalStatus),0)))</f>
        <v>1</v>
      </c>
      <c r="AR826" s="5" t="b">
        <f ca="1">IF(ISERROR(DATEVALUE(TEXT(Spreadsheet!M1036,"mm/dd/yyyy")) &gt; TODAY()),IF(ISBLANK(Spreadsheet!M1036),TRUE,FALSE),IF(DATEVALUE(TEXT(Spreadsheet!M1036,"mm/dd/yyyy")) &gt; TODAY(),FALSE,TRUE))</f>
        <v>1</v>
      </c>
      <c r="AS826" s="5" t="b">
        <f>OR(ISBLANK(Spreadsheet!N1036),LEN(Spreadsheet!N1036)&lt;=100)</f>
        <v>1</v>
      </c>
      <c r="AT826" s="5" t="b">
        <f>OR(ISBLANK(Spreadsheet!O1036),UPPER(Spreadsheet!O1036)="YES")</f>
        <v>1</v>
      </c>
      <c r="AU826" s="5" t="b">
        <f>OR(ISBLANK(Spreadsheet!P1036),UPPER(Spreadsheet!P1036)="YES")</f>
        <v>1</v>
      </c>
      <c r="AV826" s="5" t="b">
        <f t="array" ref="AV826">IF(ISBLANK(Spreadsheet!Q1036),TRUE,ISNUMBER(MATCH(TRUE,EXACT(Spreadsheet!Q1036,OnGroupsPriorIns),0)))</f>
        <v>1</v>
      </c>
      <c r="AW826" s="5" t="b">
        <f>OR(ISBLANK(Spreadsheet!R1036),UPPER(Spreadsheet!R1036)="YES")</f>
        <v>1</v>
      </c>
      <c r="AX826" s="5" t="b">
        <f>OR(ISBLANK(Spreadsheet!S1036),UPPER(Spreadsheet!S1036)="YES")</f>
        <v>1</v>
      </c>
      <c r="AY826" s="5" t="b">
        <f>OR(AND(ISBLANK(Spreadsheet!C1036),LEN(Spreadsheet!T1036)=0),AND(NOT(ISBLANK(Spreadsheet!C1036)),LEN(Spreadsheet!T1036)&gt;0,LEN(Spreadsheet!T1036)&lt;=50))</f>
        <v>1</v>
      </c>
      <c r="AZ826" s="5" t="b">
        <f>OR(LEN(Spreadsheet!U1036)=0,AND(LEN(Spreadsheet!U1036)&gt;0,LEN(Spreadsheet!U1036)&lt;=50))</f>
        <v>1</v>
      </c>
      <c r="BA826" s="5" t="b">
        <f>OR(AND(ISBLANK(Spreadsheet!C1036),LEN(Spreadsheet!V1036)=0),AND(NOT(ISBLANK(Spreadsheet!C1036)),LEN(Spreadsheet!V1036)&gt;0,LEN(Spreadsheet!V1036)&lt;=50))</f>
        <v>1</v>
      </c>
      <c r="BB826" s="5" t="b">
        <f t="array" ref="BB826">IF(AND(ISBLANK(Spreadsheet!C1036),LEN(Spreadsheet!W1036)=0),TRUE,ISNUMBER(MATCH(TRUE,EXACT(Spreadsheet!W1036,States),0)))</f>
        <v>1</v>
      </c>
      <c r="BC826" s="5" t="b">
        <f>OR(AND(ISBLANK(Spreadsheet!C1036),LEN(Spreadsheet!X1036)=0),AND(NOT(ISBLANK(Spreadsheet!C1036)),LEN(Spreadsheet!X1036)&gt;0,LEN(Spreadsheet!X1036)=5,ISNUMBER(VALUE(Spreadsheet!X1036))))</f>
        <v>1</v>
      </c>
      <c r="BD826" s="5" t="b">
        <f>OR(ISBLANK(Spreadsheet!Z1036),LEN(Spreadsheet!Z1036)&lt;=50)</f>
        <v>1</v>
      </c>
      <c r="BE826" s="5" t="b">
        <f>ISBLANK(Spreadsheet!AA1036)</f>
        <v>1</v>
      </c>
      <c r="BF826" s="5" t="b">
        <f>ISBLANK(Spreadsheet!AB1036)</f>
        <v>1</v>
      </c>
      <c r="BG826" s="5" t="b">
        <f>IF(ISERROR(DATEVALUE(TEXT(Spreadsheet!AC1036,"mm/dd/yyyy")) &gt; DATEVALUE(TEXT(Spreadsheet!J1036,"mm/dd/yyyy"))),IF(OR(AND(ISBLANK(Spreadsheet!AC1036),ISBLANK(Spreadsheet!C1036)),AND(NOT(ISBLANK(Spreadsheet!C1036)),ISBLANK(Spreadsheet!AC1036),NOT(ISBLANK(Spreadsheet!D1036)))),TRUE,FALSE),IF(DATEVALUE(TEXT(Spreadsheet!AC1036,"mm/dd/yyyy")) &gt; DATEVALUE(TEXT(Spreadsheet!J1036,"mm/dd/yyyy")),TRUE,FALSE))</f>
        <v>1</v>
      </c>
      <c r="BH826" s="5" t="b">
        <f>OR(AND(ISBLANK(Spreadsheet!C1036),ISBLANK(Spreadsheet!AE1036)),AND(NOT(ISBLANK(Spreadsheet!C1036)),NOT(ISBLANK(Spreadsheet!D1036)),ISBLANK(Spreadsheet!AE1036)),AND(NOT(ISBLANK(Spreadsheet!C1036)),ISBLANK(Spreadsheet!D1036),NOT(ISBLANK(Spreadsheet!AE1036)),LEN(Spreadsheet!AE1036)&lt;=100))</f>
        <v>1</v>
      </c>
      <c r="BI826" s="5" t="b">
        <f t="array" ref="BI826">IF(ISBLANK(Spreadsheet!AF1036),TRUE,ISNUMBER(MATCH(TRUE,EXACT(Spreadsheet!AF1036,CobraShortReasons),0)))</f>
        <v>1</v>
      </c>
      <c r="BJ826" s="5" t="b">
        <f ca="1">IF(ISERROR(DATEVALUE(TEXT(Spreadsheet!AG1036,"mm/dd/yyyy")) &gt; TODAY()),IF(ISBLANK(Spreadsheet!AG1036),TRUE,FALSE),IF(DATEVALUE(TEXT(Spreadsheet!AG1036,"mm/dd/yyyy")) &gt; TODAY(),FALSE,TRUE))</f>
        <v>1</v>
      </c>
      <c r="BK826" s="5" t="b">
        <f>OR(ISBLANK(Spreadsheet!AH1036),LEN(Spreadsheet!AH1036)&lt;=25)</f>
        <v>1</v>
      </c>
      <c r="BL826" s="5" t="b">
        <f t="array" aca="1" ref="BL826" ca="1">IF(ISBLANK(Spreadsheet!AI1036),TRUE,ISNUMBER(MATCH(TRUE,EXACT(Spreadsheet!AI1036,INDIRECT(Spreadsheet!$D$2)),0)))</f>
        <v>1</v>
      </c>
      <c r="BM826" s="5" t="b">
        <f t="array" aca="1" ref="BM826" ca="1">IF(ISBLANK(Spreadsheet!AJ1036),TRUE,ISNUMBER(MATCH(TRUE,EXACT(Spreadsheet!AJ1036,INDIRECT(Spreadsheet!BJ826)),0)))</f>
        <v>1</v>
      </c>
      <c r="BN826" s="5" t="b">
        <f t="array" ref="BN826">IF(ISBLANK(Spreadsheet!AK1036),TRUE,ISNUMBER(MATCH(TRUE,EXACT(Spreadsheet!AK1036,DentalPlans),0)))</f>
        <v>1</v>
      </c>
      <c r="BO826" s="5" t="b">
        <f t="array" aca="1" ref="BO826" ca="1">IF(ISBLANK(Spreadsheet!AL1036),TRUE,ISNUMBER(MATCH(TRUE,EXACT(Spreadsheet!AL1036,INDIRECT(Spreadsheet!BK826)),0)))</f>
        <v>1</v>
      </c>
      <c r="BP826" s="5" t="b">
        <f t="array" ref="BP826">IF(ISBLANK(Spreadsheet!AM1036),TRUE,ISNUMBER(MATCH(TRUE,EXACT(Spreadsheet!AM1036,VisionPlans),0)))</f>
        <v>1</v>
      </c>
      <c r="BQ826" s="5" t="b">
        <f t="array" aca="1" ref="BQ826" ca="1">IF(ISBLANK(Spreadsheet!AN1036),TRUE,ISNUMBER(MATCH(TRUE,EXACT(Spreadsheet!AN1036,INDIRECT(Spreadsheet!BL826)),0)))</f>
        <v>1</v>
      </c>
      <c r="BR826" s="5" t="b">
        <f t="array" ref="BR826">IF(ISBLANK(Spreadsheet!AO1036),TRUE,ISNUMBER(MATCH(TRUE,EXACT(Spreadsheet!AO1036,LifeBenefitClasses),0)))</f>
        <v>1</v>
      </c>
      <c r="BS826" s="5" t="b">
        <f>IF(OR(ISBLANK(Spreadsheet!AO1036), Spreadsheet!AO1036="Waive"),IF(ISBLANK(Spreadsheet!AP1036),TRUE,FALSE),IF(OR(AND(NOT(ISBLANK(Spreadsheet!AO1036)),ISBLANK(Spreadsheet!AP1036)),NOT(ISNUMBER(VALUE(Spreadsheet!AP1036)))),FALSE,IF(OR(AND(Spreadsheet!AP1036&lt;6,MOD(Spreadsheet!AP1036*10,5)=0), MOD(Spreadsheet!AP1036,5000)=0),TRUE,FALSE)))</f>
        <v>1</v>
      </c>
      <c r="BT826" s="5" t="b">
        <f t="array" ref="BT826">IF(ISBLANK(Spreadsheet!AQ1036),TRUE,ISNUMBER(MATCH(TRUE,EXACT(Spreadsheet!AQ1036,EnrollWaive),0)))</f>
        <v>1</v>
      </c>
      <c r="BU826" s="5" t="b">
        <f t="array" ref="BU826">IF(ISBLANK(Spreadsheet!AR1036),TRUE,ISNUMBER(MATCH(TRUE,EXACT(Spreadsheet!AR1036,LifeBenefitClasses),0)))</f>
        <v>1</v>
      </c>
      <c r="BV826" s="5" t="b">
        <f>IF(OR(ISBLANK(Spreadsheet!AR1036), Spreadsheet!AR1036="Waive"),IF(ISBLANK(Spreadsheet!AS1036),TRUE,FALSE),IF(OR(AND(NOT(ISBLANK(Spreadsheet!AR1036)),ISBLANK(Spreadsheet!AS1036)),NOT(ISNUMBER(VALUE(Spreadsheet!AS1036)))),FALSE,IF(OR(AND(Spreadsheet!AS1036&lt;6,MOD(Spreadsheet!AS1036*10,5)=0), MOD(Spreadsheet!AS1036,10000)=0),TRUE,FALSE)))</f>
        <v>1</v>
      </c>
      <c r="BW826" s="5" t="b">
        <f t="array" ref="BW826">IF(ISBLANK(Spreadsheet!AT1036),TRUE,ISNUMBER(MATCH(TRUE,EXACT(Spreadsheet!AT1036,LifeBenefitClasses),0)))</f>
        <v>1</v>
      </c>
      <c r="BX826" s="5" t="b">
        <f>IF(OR(ISBLANK(Spreadsheet!AT1036), Spreadsheet!AT1036="Waive"),IF(ISBLANK(Spreadsheet!AU1036),TRUE,FALSE),IF(OR(AND(NOT(ISBLANK(Spreadsheet!AT1036)),ISBLANK(Spreadsheet!AU1036)),NOT(ISNUMBER(VALUE(Spreadsheet!AU1036)))),FALSE,IF(AND(NOT(OR(ISBLANK(Spreadsheet!AT1036),Spreadsheet!AT1036="Waive")),NOT(OR(ISBLANK(Spreadsheet!AR1036),Spreadsheet!AR1036="Waive")),MOD(Spreadsheet!AU1036,5000)=0, Spreadsheet!AU1036&lt;=(Spreadsheet!AS1036*0.5)),TRUE,FALSE)))</f>
        <v>1</v>
      </c>
      <c r="BY826" s="5" t="b">
        <f t="array" ref="BY826">IF(ISBLANK(Spreadsheet!AV1036),TRUE,ISNUMBER(MATCH(TRUE,EXACT(Spreadsheet!AV1036,EnrollWaive),0)))</f>
        <v>1</v>
      </c>
      <c r="BZ826" s="5" t="b">
        <f t="array" ref="BZ826">IF(ISBLANK(Spreadsheet!AW1036),TRUE,ISNUMBER(MATCH(TRUE,EXACT(Spreadsheet!AW1036,LifeBenefitClasses),0)))</f>
        <v>1</v>
      </c>
      <c r="CA826" s="5" t="b">
        <f t="array" ref="CA826">IF(ISBLANK(Spreadsheet!AX1036),TRUE,ISNUMBER(MATCH(TRUE,EXACT(Spreadsheet!AX1036,LifeBenefitClasses),0)))</f>
        <v>1</v>
      </c>
      <c r="CB826" s="5" t="b">
        <f t="array" ref="CB826">IF(ISBLANK(Spreadsheet!AY1036),TRUE,ISNUMBER(MATCH(TRUE,EXACT(Spreadsheet!AY1036,LifeBenefitClasses),0)))</f>
        <v>1</v>
      </c>
      <c r="CC826" s="5" t="b">
        <f t="array" ref="CC826">IF(ISBLANK(Spreadsheet!AZ1036),TRUE,ISNUMBER(MATCH(TRUE,EXACT(Spreadsheet!AZ1036,LifeBenefitClasses),0)))</f>
        <v>1</v>
      </c>
      <c r="CD826" s="5" t="b">
        <f t="array" ref="CD826">IF(ISBLANK(Spreadsheet!BA1036),TRUE,ISNUMBER(MATCH(TRUE,EXACT(Spreadsheet!BA1036,LifeBenefitClasses),0)))</f>
        <v>1</v>
      </c>
      <c r="CE826" s="5" t="b">
        <f>IF(OR(ISBLANK(Spreadsheet!BA1036), Spreadsheet!BA1036="Waive"),IF(ISBLANK(Spreadsheet!BB1036),TRUE,FALSE),IF(OR(AND(NOT(ISBLANK(Spreadsheet!BA1036)),ISBLANK(Spreadsheet!BB1036)),NOT(ISNUMBER(VALUE(Spreadsheet!BB1036))),ISBLANK(Spreadsheet!BC1036),NOT(ISNUMBER(VALUE(Spreadsheet!BC1036)))),FALSE,IF(AND(Spreadsheet!BB1036&gt;=50000,Spreadsheet!BB1036&lt;=250000,MOD(Spreadsheet!BB1036,10000)=0,Spreadsheet!BB1036&lt;=(10*Spreadsheet!BC1036)),TRUE,FALSE)))</f>
        <v>1</v>
      </c>
      <c r="CF826" s="5" t="b">
        <f>IF(NOT(ISBLANK(Spreadsheet!BC826)),AND(ISNUMBER(VALUE(Spreadsheet!BC826)),Spreadsheet!BC826&gt;0),AND(OR(ISBLANK(Spreadsheet!AO826),Spreadsheet!AO826="Waive",AND(NOT(OR(ISBLANK(Spreadsheet!AO826),Spreadsheet!AO826="Waive")),Spreadsheet!AP826&gt;=6)),OR(ISBLANK(Spreadsheet!AR826),AND(NOT(OR(ISBLANK(Spreadsheet!AR826),Spreadsheet!AR826="Waive")),Spreadsheet!AS826&gt;=6)),OR(ISBLANK(Spreadsheet!AW826)),OR(ISBLANK(Spreadsheet!AX826)),OR(ISBLANK(Spreadsheet!AY826)),OR(ISBLANK(Spreadsheet!AZ826)),OR(ISBLANK(Spreadsheet!BA826),Spreadsheet!BA826="Waive")))</f>
        <v>1</v>
      </c>
      <c r="CG826" s="5" t="b">
        <f t="shared" ca="1" si="61"/>
        <v>1</v>
      </c>
    </row>
    <row r="827" spans="8:85" x14ac:dyDescent="0.3">
      <c r="H827" s="5">
        <f t="shared" ca="1" si="58"/>
        <v>2</v>
      </c>
      <c r="I827" s="5" t="str">
        <f t="shared" ca="1" si="59"/>
        <v/>
      </c>
      <c r="J827" s="5" t="str">
        <f>IF(AND(NOT(ISBLANK(Spreadsheet!C1037)),ISBLANK(Spreadsheet!D1037)),Spreadsheet!F1037&amp;" "&amp;Spreadsheet!H1037,"")</f>
        <v/>
      </c>
      <c r="K827" s="5">
        <f>IF(AND(NOT(ISBLANK(Spreadsheet!C1037)),ISBLANK(Spreadsheet!D1037)),COUNTIFS(Spreadsheet!E$786:E1038,"=Child",Spreadsheet!C$786:C1038, "="&amp;Spreadsheet!C1037) + COUNTIFS(Spreadsheet!E$786:E1038,"=Step-child",Spreadsheet!C$786:C1038, "="&amp;Spreadsheet!C1037),0)</f>
        <v>0</v>
      </c>
      <c r="L827" s="5">
        <f>IF(NOT(ISBLANK(J827)),COUNTIFS(Spreadsheet!E$786:E1038,"=Wife",Spreadsheet!C$786:C1038, "="&amp;Spreadsheet!C1037) + COUNTIFS(Spreadsheet!E$786:E1038,"=Husband",Spreadsheet!C$786:C1038, "="&amp;Spreadsheet!C1037),0)</f>
        <v>0</v>
      </c>
      <c r="M827" s="5">
        <f>IF(NOT(ISBLANK(Spreadsheet!AJ1037)),VLOOKUP(Spreadsheet!AJ1037,'Drop Downs'!$P$2:$R$16,3,FALSE),0)</f>
        <v>0</v>
      </c>
      <c r="N827" s="5">
        <f>IF(NOT(ISBLANK(Spreadsheet!AJ1037)), VLOOKUP(Spreadsheet!AJ1037,'Drop Downs'!$P$2:$R$16,2,FALSE),0)</f>
        <v>0</v>
      </c>
      <c r="O827" s="5">
        <f>IF(NOT(ISBLANK(Spreadsheet!AL1037)),VLOOKUP(Spreadsheet!AL1037,'Drop Downs'!$P$2:$R$16,3,FALSE), 0)</f>
        <v>0</v>
      </c>
      <c r="P827" s="5">
        <f>IF(NOT(ISBLANK(Spreadsheet!AL1037)),VLOOKUP(Spreadsheet!AL1037,'Drop Downs'!$P$2:$R$16,2,FALSE),0)</f>
        <v>0</v>
      </c>
      <c r="Q827" s="5">
        <f>IF(NOT(ISBLANK(Spreadsheet!AN1037)),VLOOKUP(Spreadsheet!AN1037,'Drop Downs'!$P$2:$R$16,3,FALSE),0)</f>
        <v>0</v>
      </c>
      <c r="R827" s="5">
        <f>IF(NOT(ISBLANK(Spreadsheet!AN1037)),VLOOKUP(Spreadsheet!AN1037,'Drop Downs'!$P$2:$R$16,2,FALSE),0)</f>
        <v>0</v>
      </c>
      <c r="S827" s="5" t="str">
        <f>IF(OR(M827&gt;K827,N827&gt;L827,O827&gt;K827, Q827&gt;K827,N827&gt;L827, P827&gt;L827, R827&gt;L827),"Member currently has a coverage election over what he/she needs.  Please add more dependents or adjust the coverage election.","")&amp;(IF(AND(NOT(ISBLANK(Spreadsheet!C1037)),NOT(ISBLANK(Spreadsheet!D1037)),ISBLANK(Spreadsheet!E1037)),"Dependent lacks a relationship to member.Please select one from the drop-down.",""))</f>
        <v/>
      </c>
      <c r="T827" s="5" t="b">
        <f t="shared" si="60"/>
        <v>1</v>
      </c>
      <c r="U827" s="5" t="b">
        <f>OR(ISBLANK(Spreadsheet!C1037),IF(NOT(ISBLANK(Spreadsheet!D1037)),NOT(ISBLANK(Spreadsheet!E1037)),TRUE))</f>
        <v>1</v>
      </c>
      <c r="V827" s="5" t="b">
        <f>OR(ISBLANK(Spreadsheet!C1037), NOT(ISBLANK(Spreadsheet!I1037)))</f>
        <v>1</v>
      </c>
      <c r="W827" s="5" t="b">
        <f>OR(ISBLANK(Spreadsheet!D1037),NOT(ISBLANK(Spreadsheet!C1037)))</f>
        <v>1</v>
      </c>
      <c r="X827" s="155" t="str">
        <f>REPT("0",MIN(FIND({1,2,3,4,5,6,7,8,9},Spreadsheet!C1037&amp;"123456789"))-1)&amp;IF(ISBLANK(Spreadsheet!C1037),"",SUMPRODUCT(MID(0&amp;Spreadsheet!C1037,LARGE(INDEX(ISNUMBER(--MID(Spreadsheet!C1037,ROW($1:$225),1))*
 ROW($1:$225),0),ROW($1:$225))+1,1)*10^ROW($1:$225)/10))</f>
        <v/>
      </c>
      <c r="Y827" s="5" t="b">
        <f>IF(NOT(ISBLANK(Spreadsheet!C1037)),IF(AND(ISNUMBER(VALUE(Spreadsheet!C1037)), LEN(Spreadsheet!C1037)=9),TRUE,FALSE),TRUE)</f>
        <v>1</v>
      </c>
      <c r="Z827" s="155" t="str">
        <f>REPT("0",MIN(FIND({1,2,3,4,5,6,7,8,9},Spreadsheet!D1037&amp;"123456789"))-1)&amp;IF(ISBLANK(Spreadsheet!D1037),"",SUMPRODUCT(MID(0&amp;Spreadsheet!D1037,LARGE(INDEX(ISNUMBER(--MID(Spreadsheet!D1037,ROW($1:$225),1))*
 ROW($1:$225),0),ROW($1:$225))+1,1)*10^ROW($1:$225)/10))</f>
        <v/>
      </c>
      <c r="AA827" s="5" t="b">
        <f>IF(AND(NOT(ISBLANK(Spreadsheet!D1037)),NOT(ISBLANK(Spreadsheet!C1037))),IF(AND(ISNUMBER(VALUE(Spreadsheet!D1037)), LEN(Spreadsheet!D1037)=9),TRUE,FALSE),IF(AND(NOT(ISBLANK(Spreadsheet!D1037)),ISBLANK(Spreadsheet!C1037)),FALSE,TRUE))</f>
        <v>1</v>
      </c>
      <c r="AB827" s="5" t="b">
        <f>OR(ISBLANK(Spreadsheet!Y827),IF(NOT(ISBLANK(Spreadsheet!Y827)),LEN(Spreadsheet!Y827)=10,ISNUMBER(VALUE(Spreadsheet!Y827))))</f>
        <v>1</v>
      </c>
      <c r="AC827" s="5" t="b">
        <f>OR(ISBLANK(Spreadsheet!AI1037), AND(NOT(ISBLANK(Spreadsheet!AJ1037)), NOT(ISNUMBER(SEARCH("Waive",Spreadsheet!AJ1037)))))</f>
        <v>1</v>
      </c>
      <c r="AD827" s="5" t="b">
        <f>OR(ISBLANK(Spreadsheet!AK1037), AND(NOT(ISBLANK(Spreadsheet!AL1037)), NOT(ISNUMBER(SEARCH("Waive",Spreadsheet!AL1037)))))</f>
        <v>1</v>
      </c>
      <c r="AE827" s="5" t="b">
        <f>OR(ISBLANK(Spreadsheet!AM1037), AND(NOT(ISBLANK(Spreadsheet!AN1037)), NOT(ISNUMBER(SEARCH("Waive", Spreadsheet!AN1037)))))</f>
        <v>1</v>
      </c>
      <c r="AF827" s="5" t="b">
        <f>OR(ISBLANK(Spreadsheet!C1037), NOT(ISBLANK(Spreadsheet!D1037)),NOT(ISBLANK(Spreadsheet!L1037)))</f>
        <v>1</v>
      </c>
      <c r="AG827" s="5" t="b">
        <f>IF(AND(NOT(ISBLANK(Spreadsheet!C1037)), NOT(ISBLANK(Spreadsheet!D1037)),Spreadsheet!C1037&lt;&gt;Spreadsheet!D1037),IF(ISERROR(VLOOKUP(Spreadsheet!C1037, Spreadsheet!$C$6:'Spreadsheet'!$C1036,1,FALSE)), FALSE, TRUE),TRUE)</f>
        <v>1</v>
      </c>
      <c r="AH827" s="5" t="b">
        <f>Spreadsheet!$B$2=Spreadsheet!AD827</f>
        <v>1</v>
      </c>
      <c r="AI827" s="5" t="b">
        <f>IF(ISBLANK(Spreadsheet!G1037),TRUE,IF(OR(LEN(Spreadsheet!G1037)&gt;1,ISNUMBER(VALUE(Spreadsheet!G1037))),FALSE,TRUE))</f>
        <v>1</v>
      </c>
      <c r="AJ827" s="5" t="b">
        <f>OR(ISBLANK(Spreadsheet!C1037), NOT(ISBLANK(Spreadsheet!B1037)), NOT(ISBLANK(Spreadsheet!D1037)))</f>
        <v>1</v>
      </c>
      <c r="AK827" s="5" t="b">
        <f t="array" ref="AK827">IF(OR(AND(ISBLANK(Spreadsheet!E1037),ISBLANK(Spreadsheet!D1037),NOT(ISBLANK(Spreadsheet!C1037))),AND(ISBLANK(Spreadsheet!E1037),ISBLANK(Spreadsheet!D1037),ISBLANK(Spreadsheet!C1037))),TRUE,ISNUMBER(MATCH(TRUE,EXACT(Spreadsheet!E1037,Relationships),0)))</f>
        <v>1</v>
      </c>
      <c r="AL827" s="5" t="b">
        <f>IF(NOT(ISBLANK(Spreadsheet!C1037)),IF(OR(ISBLANK(Spreadsheet!F1037),LEN(Spreadsheet!F1037)&gt;40),FALSE,TRUE),TRUE)</f>
        <v>1</v>
      </c>
      <c r="AM827" s="5" t="b">
        <f>IF(NOT(ISBLANK(Spreadsheet!C1037)),IF(OR(ISBLANK(Spreadsheet!H1037),LEN(Spreadsheet!H1037)&gt;40),FALSE,TRUE),TRUE)</f>
        <v>1</v>
      </c>
      <c r="AN827" s="5" t="b">
        <f t="array" ref="AN827">IF(ISBLANK(Spreadsheet!I1037),TRUE,ISNUMBER(MATCH(TRUE,EXACT(Spreadsheet!I1037,GenderValues),0)))</f>
        <v>1</v>
      </c>
      <c r="AO827" s="5" t="b">
        <f ca="1">IF(ISERROR(DATEVALUE(TEXT(Spreadsheet!J1037,"mm/dd/yyyy")) &gt; TODAY()),IF(AND(ISBLANK(Spreadsheet!J1037),ISBLANK(Spreadsheet!C1037)),TRUE,FALSE),IF(DATEVALUE(TEXT(Spreadsheet!J1037,"mm/dd/yyyy")) &gt; TODAY(),FALSE,TRUE))</f>
        <v>1</v>
      </c>
      <c r="AP827" s="5" t="b">
        <f>OR(ISBLANK(Spreadsheet!K1037),LEN(Spreadsheet!K1037)&lt;=100)</f>
        <v>1</v>
      </c>
      <c r="AQ827" s="5" t="b">
        <f t="array" ref="AQ827">IF(OR(AND(ISBLANK(Spreadsheet!L1037),ISBLANK(Spreadsheet!C1037)),AND(NOT(ISBLANK(Spreadsheet!C1037)),NOT(ISBLANK(Spreadsheet!D1037)))),TRUE,ISNUMBER(MATCH(TRUE,EXACT(Spreadsheet!L1037,MaritalStatus),0)))</f>
        <v>1</v>
      </c>
      <c r="AR827" s="5" t="b">
        <f ca="1">IF(ISERROR(DATEVALUE(TEXT(Spreadsheet!M1037,"mm/dd/yyyy")) &gt; TODAY()),IF(ISBLANK(Spreadsheet!M1037),TRUE,FALSE),IF(DATEVALUE(TEXT(Spreadsheet!M1037,"mm/dd/yyyy")) &gt; TODAY(),FALSE,TRUE))</f>
        <v>1</v>
      </c>
      <c r="AS827" s="5" t="b">
        <f>OR(ISBLANK(Spreadsheet!N1037),LEN(Spreadsheet!N1037)&lt;=100)</f>
        <v>1</v>
      </c>
      <c r="AT827" s="5" t="b">
        <f>OR(ISBLANK(Spreadsheet!O1037),UPPER(Spreadsheet!O1037)="YES")</f>
        <v>1</v>
      </c>
      <c r="AU827" s="5" t="b">
        <f>OR(ISBLANK(Spreadsheet!P1037),UPPER(Spreadsheet!P1037)="YES")</f>
        <v>1</v>
      </c>
      <c r="AV827" s="5" t="b">
        <f t="array" ref="AV827">IF(ISBLANK(Spreadsheet!Q1037),TRUE,ISNUMBER(MATCH(TRUE,EXACT(Spreadsheet!Q1037,OnGroupsPriorIns),0)))</f>
        <v>1</v>
      </c>
      <c r="AW827" s="5" t="b">
        <f>OR(ISBLANK(Spreadsheet!R1037),UPPER(Spreadsheet!R1037)="YES")</f>
        <v>1</v>
      </c>
      <c r="AX827" s="5" t="b">
        <f>OR(ISBLANK(Spreadsheet!S1037),UPPER(Spreadsheet!S1037)="YES")</f>
        <v>1</v>
      </c>
      <c r="AY827" s="5" t="b">
        <f>OR(AND(ISBLANK(Spreadsheet!C1037),LEN(Spreadsheet!T1037)=0),AND(NOT(ISBLANK(Spreadsheet!C1037)),LEN(Spreadsheet!T1037)&gt;0,LEN(Spreadsheet!T1037)&lt;=50))</f>
        <v>1</v>
      </c>
      <c r="AZ827" s="5" t="b">
        <f>OR(LEN(Spreadsheet!U1037)=0,AND(LEN(Spreadsheet!U1037)&gt;0,LEN(Spreadsheet!U1037)&lt;=50))</f>
        <v>1</v>
      </c>
      <c r="BA827" s="5" t="b">
        <f>OR(AND(ISBLANK(Spreadsheet!C1037),LEN(Spreadsheet!V1037)=0),AND(NOT(ISBLANK(Spreadsheet!C1037)),LEN(Spreadsheet!V1037)&gt;0,LEN(Spreadsheet!V1037)&lt;=50))</f>
        <v>1</v>
      </c>
      <c r="BB827" s="5" t="b">
        <f t="array" ref="BB827">IF(AND(ISBLANK(Spreadsheet!C1037),LEN(Spreadsheet!W1037)=0),TRUE,ISNUMBER(MATCH(TRUE,EXACT(Spreadsheet!W1037,States),0)))</f>
        <v>1</v>
      </c>
      <c r="BC827" s="5" t="b">
        <f>OR(AND(ISBLANK(Spreadsheet!C1037),LEN(Spreadsheet!X1037)=0),AND(NOT(ISBLANK(Spreadsheet!C1037)),LEN(Spreadsheet!X1037)&gt;0,LEN(Spreadsheet!X1037)=5,ISNUMBER(VALUE(Spreadsheet!X1037))))</f>
        <v>1</v>
      </c>
      <c r="BD827" s="5" t="b">
        <f>OR(ISBLANK(Spreadsheet!Z1037),LEN(Spreadsheet!Z1037)&lt;=50)</f>
        <v>1</v>
      </c>
      <c r="BE827" s="5" t="b">
        <f>ISBLANK(Spreadsheet!AA1037)</f>
        <v>1</v>
      </c>
      <c r="BF827" s="5" t="b">
        <f>ISBLANK(Spreadsheet!AB1037)</f>
        <v>1</v>
      </c>
      <c r="BG827" s="5" t="b">
        <f>IF(ISERROR(DATEVALUE(TEXT(Spreadsheet!AC1037,"mm/dd/yyyy")) &gt; DATEVALUE(TEXT(Spreadsheet!J1037,"mm/dd/yyyy"))),IF(OR(AND(ISBLANK(Spreadsheet!AC1037),ISBLANK(Spreadsheet!C1037)),AND(NOT(ISBLANK(Spreadsheet!C1037)),ISBLANK(Spreadsheet!AC1037),NOT(ISBLANK(Spreadsheet!D1037)))),TRUE,FALSE),IF(DATEVALUE(TEXT(Spreadsheet!AC1037,"mm/dd/yyyy")) &gt; DATEVALUE(TEXT(Spreadsheet!J1037,"mm/dd/yyyy")),TRUE,FALSE))</f>
        <v>1</v>
      </c>
      <c r="BH827" s="5" t="b">
        <f>OR(AND(ISBLANK(Spreadsheet!C1037),ISBLANK(Spreadsheet!AE1037)),AND(NOT(ISBLANK(Spreadsheet!C1037)),NOT(ISBLANK(Spreadsheet!D1037)),ISBLANK(Spreadsheet!AE1037)),AND(NOT(ISBLANK(Spreadsheet!C1037)),ISBLANK(Spreadsheet!D1037),NOT(ISBLANK(Spreadsheet!AE1037)),LEN(Spreadsheet!AE1037)&lt;=100))</f>
        <v>1</v>
      </c>
      <c r="BI827" s="5" t="b">
        <f t="array" ref="BI827">IF(ISBLANK(Spreadsheet!AF1037),TRUE,ISNUMBER(MATCH(TRUE,EXACT(Spreadsheet!AF1037,CobraShortReasons),0)))</f>
        <v>1</v>
      </c>
      <c r="BJ827" s="5" t="b">
        <f ca="1">IF(ISERROR(DATEVALUE(TEXT(Spreadsheet!AG1037,"mm/dd/yyyy")) &gt; TODAY()),IF(ISBLANK(Spreadsheet!AG1037),TRUE,FALSE),IF(DATEVALUE(TEXT(Spreadsheet!AG1037,"mm/dd/yyyy")) &gt; TODAY(),FALSE,TRUE))</f>
        <v>1</v>
      </c>
      <c r="BK827" s="5" t="b">
        <f>OR(ISBLANK(Spreadsheet!AH1037),LEN(Spreadsheet!AH1037)&lt;=25)</f>
        <v>1</v>
      </c>
      <c r="BL827" s="5" t="b">
        <f t="array" aca="1" ref="BL827" ca="1">IF(ISBLANK(Spreadsheet!AI1037),TRUE,ISNUMBER(MATCH(TRUE,EXACT(Spreadsheet!AI1037,INDIRECT(Spreadsheet!$D$2)),0)))</f>
        <v>1</v>
      </c>
      <c r="BM827" s="5" t="b">
        <f t="array" aca="1" ref="BM827" ca="1">IF(ISBLANK(Spreadsheet!AJ1037),TRUE,ISNUMBER(MATCH(TRUE,EXACT(Spreadsheet!AJ1037,INDIRECT(Spreadsheet!BJ827)),0)))</f>
        <v>1</v>
      </c>
      <c r="BN827" s="5" t="b">
        <f t="array" ref="BN827">IF(ISBLANK(Spreadsheet!AK1037),TRUE,ISNUMBER(MATCH(TRUE,EXACT(Spreadsheet!AK1037,DentalPlans),0)))</f>
        <v>1</v>
      </c>
      <c r="BO827" s="5" t="b">
        <f t="array" aca="1" ref="BO827" ca="1">IF(ISBLANK(Spreadsheet!AL1037),TRUE,ISNUMBER(MATCH(TRUE,EXACT(Spreadsheet!AL1037,INDIRECT(Spreadsheet!BK827)),0)))</f>
        <v>1</v>
      </c>
      <c r="BP827" s="5" t="b">
        <f t="array" ref="BP827">IF(ISBLANK(Spreadsheet!AM1037),TRUE,ISNUMBER(MATCH(TRUE,EXACT(Spreadsheet!AM1037,VisionPlans),0)))</f>
        <v>1</v>
      </c>
      <c r="BQ827" s="5" t="b">
        <f t="array" aca="1" ref="BQ827" ca="1">IF(ISBLANK(Spreadsheet!AN1037),TRUE,ISNUMBER(MATCH(TRUE,EXACT(Spreadsheet!AN1037,INDIRECT(Spreadsheet!BL827)),0)))</f>
        <v>1</v>
      </c>
      <c r="BR827" s="5" t="b">
        <f t="array" ref="BR827">IF(ISBLANK(Spreadsheet!AO1037),TRUE,ISNUMBER(MATCH(TRUE,EXACT(Spreadsheet!AO1037,LifeBenefitClasses),0)))</f>
        <v>1</v>
      </c>
      <c r="BS827" s="5" t="b">
        <f>IF(OR(ISBLANK(Spreadsheet!AO1037), Spreadsheet!AO1037="Waive"),IF(ISBLANK(Spreadsheet!AP1037),TRUE,FALSE),IF(OR(AND(NOT(ISBLANK(Spreadsheet!AO1037)),ISBLANK(Spreadsheet!AP1037)),NOT(ISNUMBER(VALUE(Spreadsheet!AP1037)))),FALSE,IF(OR(AND(Spreadsheet!AP1037&lt;6,MOD(Spreadsheet!AP1037*10,5)=0), MOD(Spreadsheet!AP1037,5000)=0),TRUE,FALSE)))</f>
        <v>1</v>
      </c>
      <c r="BT827" s="5" t="b">
        <f t="array" ref="BT827">IF(ISBLANK(Spreadsheet!AQ1037),TRUE,ISNUMBER(MATCH(TRUE,EXACT(Spreadsheet!AQ1037,EnrollWaive),0)))</f>
        <v>1</v>
      </c>
      <c r="BU827" s="5" t="b">
        <f t="array" ref="BU827">IF(ISBLANK(Spreadsheet!AR1037),TRUE,ISNUMBER(MATCH(TRUE,EXACT(Spreadsheet!AR1037,LifeBenefitClasses),0)))</f>
        <v>1</v>
      </c>
      <c r="BV827" s="5" t="b">
        <f>IF(OR(ISBLANK(Spreadsheet!AR1037), Spreadsheet!AR1037="Waive"),IF(ISBLANK(Spreadsheet!AS1037),TRUE,FALSE),IF(OR(AND(NOT(ISBLANK(Spreadsheet!AR1037)),ISBLANK(Spreadsheet!AS1037)),NOT(ISNUMBER(VALUE(Spreadsheet!AS1037)))),FALSE,IF(OR(AND(Spreadsheet!AS1037&lt;6,MOD(Spreadsheet!AS1037*10,5)=0), MOD(Spreadsheet!AS1037,10000)=0),TRUE,FALSE)))</f>
        <v>1</v>
      </c>
      <c r="BW827" s="5" t="b">
        <f t="array" ref="BW827">IF(ISBLANK(Spreadsheet!AT1037),TRUE,ISNUMBER(MATCH(TRUE,EXACT(Spreadsheet!AT1037,LifeBenefitClasses),0)))</f>
        <v>1</v>
      </c>
      <c r="BX827" s="5" t="b">
        <f>IF(OR(ISBLANK(Spreadsheet!AT1037), Spreadsheet!AT1037="Waive"),IF(ISBLANK(Spreadsheet!AU1037),TRUE,FALSE),IF(OR(AND(NOT(ISBLANK(Spreadsheet!AT1037)),ISBLANK(Spreadsheet!AU1037)),NOT(ISNUMBER(VALUE(Spreadsheet!AU1037)))),FALSE,IF(AND(NOT(OR(ISBLANK(Spreadsheet!AT1037),Spreadsheet!AT1037="Waive")),NOT(OR(ISBLANK(Spreadsheet!AR1037),Spreadsheet!AR1037="Waive")),MOD(Spreadsheet!AU1037,5000)=0, Spreadsheet!AU1037&lt;=(Spreadsheet!AS1037*0.5)),TRUE,FALSE)))</f>
        <v>1</v>
      </c>
      <c r="BY827" s="5" t="b">
        <f t="array" ref="BY827">IF(ISBLANK(Spreadsheet!AV1037),TRUE,ISNUMBER(MATCH(TRUE,EXACT(Spreadsheet!AV1037,EnrollWaive),0)))</f>
        <v>1</v>
      </c>
      <c r="BZ827" s="5" t="b">
        <f t="array" ref="BZ827">IF(ISBLANK(Spreadsheet!AW1037),TRUE,ISNUMBER(MATCH(TRUE,EXACT(Spreadsheet!AW1037,LifeBenefitClasses),0)))</f>
        <v>1</v>
      </c>
      <c r="CA827" s="5" t="b">
        <f t="array" ref="CA827">IF(ISBLANK(Spreadsheet!AX1037),TRUE,ISNUMBER(MATCH(TRUE,EXACT(Spreadsheet!AX1037,LifeBenefitClasses),0)))</f>
        <v>1</v>
      </c>
      <c r="CB827" s="5" t="b">
        <f t="array" ref="CB827">IF(ISBLANK(Spreadsheet!AY1037),TRUE,ISNUMBER(MATCH(TRUE,EXACT(Spreadsheet!AY1037,LifeBenefitClasses),0)))</f>
        <v>1</v>
      </c>
      <c r="CC827" s="5" t="b">
        <f t="array" ref="CC827">IF(ISBLANK(Spreadsheet!AZ1037),TRUE,ISNUMBER(MATCH(TRUE,EXACT(Spreadsheet!AZ1037,LifeBenefitClasses),0)))</f>
        <v>1</v>
      </c>
      <c r="CD827" s="5" t="b">
        <f t="array" ref="CD827">IF(ISBLANK(Spreadsheet!BA1037),TRUE,ISNUMBER(MATCH(TRUE,EXACT(Spreadsheet!BA1037,LifeBenefitClasses),0)))</f>
        <v>1</v>
      </c>
      <c r="CE827" s="5" t="b">
        <f>IF(OR(ISBLANK(Spreadsheet!BA1037), Spreadsheet!BA1037="Waive"),IF(ISBLANK(Spreadsheet!BB1037),TRUE,FALSE),IF(OR(AND(NOT(ISBLANK(Spreadsheet!BA1037)),ISBLANK(Spreadsheet!BB1037)),NOT(ISNUMBER(VALUE(Spreadsheet!BB1037))),ISBLANK(Spreadsheet!BC1037),NOT(ISNUMBER(VALUE(Spreadsheet!BC1037)))),FALSE,IF(AND(Spreadsheet!BB1037&gt;=50000,Spreadsheet!BB1037&lt;=250000,MOD(Spreadsheet!BB1037,10000)=0,Spreadsheet!BB1037&lt;=(10*Spreadsheet!BC1037)),TRUE,FALSE)))</f>
        <v>1</v>
      </c>
      <c r="CF827" s="5" t="b">
        <f>IF(NOT(ISBLANK(Spreadsheet!BC827)),AND(ISNUMBER(VALUE(Spreadsheet!BC827)),Spreadsheet!BC827&gt;0),AND(OR(ISBLANK(Spreadsheet!AO827),Spreadsheet!AO827="Waive",AND(NOT(OR(ISBLANK(Spreadsheet!AO827),Spreadsheet!AO827="Waive")),Spreadsheet!AP827&gt;=6)),OR(ISBLANK(Spreadsheet!AR827),AND(NOT(OR(ISBLANK(Spreadsheet!AR827),Spreadsheet!AR827="Waive")),Spreadsheet!AS827&gt;=6)),OR(ISBLANK(Spreadsheet!AW827)),OR(ISBLANK(Spreadsheet!AX827)),OR(ISBLANK(Spreadsheet!AY827)),OR(ISBLANK(Spreadsheet!AZ827)),OR(ISBLANK(Spreadsheet!BA827),Spreadsheet!BA827="Waive")))</f>
        <v>1</v>
      </c>
      <c r="CG827" s="5" t="b">
        <f t="shared" ca="1" si="61"/>
        <v>1</v>
      </c>
    </row>
    <row r="828" spans="8:85" x14ac:dyDescent="0.3">
      <c r="H828" s="5">
        <f t="shared" ca="1" si="58"/>
        <v>2</v>
      </c>
      <c r="I828" s="5" t="str">
        <f t="shared" ca="1" si="59"/>
        <v/>
      </c>
      <c r="J828" s="5" t="str">
        <f>IF(AND(NOT(ISBLANK(Spreadsheet!C1038)),ISBLANK(Spreadsheet!D1038)),Spreadsheet!F1038&amp;" "&amp;Spreadsheet!H1038,"")</f>
        <v/>
      </c>
      <c r="K828" s="5">
        <f>IF(AND(NOT(ISBLANK(Spreadsheet!C1038)),ISBLANK(Spreadsheet!D1038)),COUNTIFS(Spreadsheet!E$786:E1039,"=Child",Spreadsheet!C$786:C1039, "="&amp;Spreadsheet!C1038) + COUNTIFS(Spreadsheet!E$786:E1039,"=Step-child",Spreadsheet!C$786:C1039, "="&amp;Spreadsheet!C1038),0)</f>
        <v>0</v>
      </c>
      <c r="L828" s="5">
        <f>IF(NOT(ISBLANK(J828)),COUNTIFS(Spreadsheet!E$786:E1039,"=Wife",Spreadsheet!C$786:C1039, "="&amp;Spreadsheet!C1038) + COUNTIFS(Spreadsheet!E$786:E1039,"=Husband",Spreadsheet!C$786:C1039, "="&amp;Spreadsheet!C1038),0)</f>
        <v>0</v>
      </c>
      <c r="M828" s="5">
        <f>IF(NOT(ISBLANK(Spreadsheet!AJ1038)),VLOOKUP(Spreadsheet!AJ1038,'Drop Downs'!$P$2:$R$16,3,FALSE),0)</f>
        <v>0</v>
      </c>
      <c r="N828" s="5">
        <f>IF(NOT(ISBLANK(Spreadsheet!AJ1038)), VLOOKUP(Spreadsheet!AJ1038,'Drop Downs'!$P$2:$R$16,2,FALSE),0)</f>
        <v>0</v>
      </c>
      <c r="O828" s="5">
        <f>IF(NOT(ISBLANK(Spreadsheet!AL1038)),VLOOKUP(Spreadsheet!AL1038,'Drop Downs'!$P$2:$R$16,3,FALSE), 0)</f>
        <v>0</v>
      </c>
      <c r="P828" s="5">
        <f>IF(NOT(ISBLANK(Spreadsheet!AL1038)),VLOOKUP(Spreadsheet!AL1038,'Drop Downs'!$P$2:$R$16,2,FALSE),0)</f>
        <v>0</v>
      </c>
      <c r="Q828" s="5">
        <f>IF(NOT(ISBLANK(Spreadsheet!AN1038)),VLOOKUP(Spreadsheet!AN1038,'Drop Downs'!$P$2:$R$16,3,FALSE),0)</f>
        <v>0</v>
      </c>
      <c r="R828" s="5">
        <f>IF(NOT(ISBLANK(Spreadsheet!AN1038)),VLOOKUP(Spreadsheet!AN1038,'Drop Downs'!$P$2:$R$16,2,FALSE),0)</f>
        <v>0</v>
      </c>
      <c r="S828" s="5" t="str">
        <f>IF(OR(M828&gt;K828,N828&gt;L828,O828&gt;K828, Q828&gt;K828,N828&gt;L828, P828&gt;L828, R828&gt;L828),"Member currently has a coverage election over what he/she needs.  Please add more dependents or adjust the coverage election.","")&amp;(IF(AND(NOT(ISBLANK(Spreadsheet!C1038)),NOT(ISBLANK(Spreadsheet!D1038)),ISBLANK(Spreadsheet!E1038)),"Dependent lacks a relationship to member.Please select one from the drop-down.",""))</f>
        <v/>
      </c>
      <c r="T828" s="5" t="b">
        <f t="shared" si="60"/>
        <v>1</v>
      </c>
      <c r="U828" s="5" t="b">
        <f>OR(ISBLANK(Spreadsheet!C1038),IF(NOT(ISBLANK(Spreadsheet!D1038)),NOT(ISBLANK(Spreadsheet!E1038)),TRUE))</f>
        <v>1</v>
      </c>
      <c r="V828" s="5" t="b">
        <f>OR(ISBLANK(Spreadsheet!C1038), NOT(ISBLANK(Spreadsheet!I1038)))</f>
        <v>1</v>
      </c>
      <c r="W828" s="5" t="b">
        <f>OR(ISBLANK(Spreadsheet!D1038),NOT(ISBLANK(Spreadsheet!C1038)))</f>
        <v>1</v>
      </c>
      <c r="X828" s="155" t="str">
        <f>REPT("0",MIN(FIND({1,2,3,4,5,6,7,8,9},Spreadsheet!C1038&amp;"123456789"))-1)&amp;IF(ISBLANK(Spreadsheet!C1038),"",SUMPRODUCT(MID(0&amp;Spreadsheet!C1038,LARGE(INDEX(ISNUMBER(--MID(Spreadsheet!C1038,ROW($1:$225),1))*
 ROW($1:$225),0),ROW($1:$225))+1,1)*10^ROW($1:$225)/10))</f>
        <v/>
      </c>
      <c r="Y828" s="5" t="b">
        <f>IF(NOT(ISBLANK(Spreadsheet!C1038)),IF(AND(ISNUMBER(VALUE(Spreadsheet!C1038)), LEN(Spreadsheet!C1038)=9),TRUE,FALSE),TRUE)</f>
        <v>1</v>
      </c>
      <c r="Z828" s="155" t="str">
        <f>REPT("0",MIN(FIND({1,2,3,4,5,6,7,8,9},Spreadsheet!D1038&amp;"123456789"))-1)&amp;IF(ISBLANK(Spreadsheet!D1038),"",SUMPRODUCT(MID(0&amp;Spreadsheet!D1038,LARGE(INDEX(ISNUMBER(--MID(Spreadsheet!D1038,ROW($1:$225),1))*
 ROW($1:$225),0),ROW($1:$225))+1,1)*10^ROW($1:$225)/10))</f>
        <v/>
      </c>
      <c r="AA828" s="5" t="b">
        <f>IF(AND(NOT(ISBLANK(Spreadsheet!D1038)),NOT(ISBLANK(Spreadsheet!C1038))),IF(AND(ISNUMBER(VALUE(Spreadsheet!D1038)), LEN(Spreadsheet!D1038)=9),TRUE,FALSE),IF(AND(NOT(ISBLANK(Spreadsheet!D1038)),ISBLANK(Spreadsheet!C1038)),FALSE,TRUE))</f>
        <v>1</v>
      </c>
      <c r="AB828" s="5" t="b">
        <f>OR(ISBLANK(Spreadsheet!Y828),IF(NOT(ISBLANK(Spreadsheet!Y828)),LEN(Spreadsheet!Y828)=10,ISNUMBER(VALUE(Spreadsheet!Y828))))</f>
        <v>1</v>
      </c>
      <c r="AC828" s="5" t="b">
        <f>OR(ISBLANK(Spreadsheet!AI1038), AND(NOT(ISBLANK(Spreadsheet!AJ1038)), NOT(ISNUMBER(SEARCH("Waive",Spreadsheet!AJ1038)))))</f>
        <v>1</v>
      </c>
      <c r="AD828" s="5" t="b">
        <f>OR(ISBLANK(Spreadsheet!AK1038), AND(NOT(ISBLANK(Spreadsheet!AL1038)), NOT(ISNUMBER(SEARCH("Waive",Spreadsheet!AL1038)))))</f>
        <v>1</v>
      </c>
      <c r="AE828" s="5" t="b">
        <f>OR(ISBLANK(Spreadsheet!AM1038), AND(NOT(ISBLANK(Spreadsheet!AN1038)), NOT(ISNUMBER(SEARCH("Waive", Spreadsheet!AN1038)))))</f>
        <v>1</v>
      </c>
      <c r="AF828" s="5" t="b">
        <f>OR(ISBLANK(Spreadsheet!C1038), NOT(ISBLANK(Spreadsheet!D1038)),NOT(ISBLANK(Spreadsheet!L1038)))</f>
        <v>1</v>
      </c>
      <c r="AG828" s="5" t="b">
        <f>IF(AND(NOT(ISBLANK(Spreadsheet!C1038)), NOT(ISBLANK(Spreadsheet!D1038)),Spreadsheet!C1038&lt;&gt;Spreadsheet!D1038),IF(ISERROR(VLOOKUP(Spreadsheet!C1038, Spreadsheet!$C$6:'Spreadsheet'!$C1037,1,FALSE)), FALSE, TRUE),TRUE)</f>
        <v>1</v>
      </c>
      <c r="AH828" s="5" t="b">
        <f>Spreadsheet!$B$2=Spreadsheet!AD828</f>
        <v>1</v>
      </c>
      <c r="AI828" s="5" t="b">
        <f>IF(ISBLANK(Spreadsheet!G1038),TRUE,IF(OR(LEN(Spreadsheet!G1038)&gt;1,ISNUMBER(VALUE(Spreadsheet!G1038))),FALSE,TRUE))</f>
        <v>1</v>
      </c>
      <c r="AJ828" s="5" t="b">
        <f>OR(ISBLANK(Spreadsheet!C1038), NOT(ISBLANK(Spreadsheet!B1038)), NOT(ISBLANK(Spreadsheet!D1038)))</f>
        <v>1</v>
      </c>
      <c r="AK828" s="5" t="b">
        <f t="array" ref="AK828">IF(OR(AND(ISBLANK(Spreadsheet!E1038),ISBLANK(Spreadsheet!D1038),NOT(ISBLANK(Spreadsheet!C1038))),AND(ISBLANK(Spreadsheet!E1038),ISBLANK(Spreadsheet!D1038),ISBLANK(Spreadsheet!C1038))),TRUE,ISNUMBER(MATCH(TRUE,EXACT(Spreadsheet!E1038,Relationships),0)))</f>
        <v>1</v>
      </c>
      <c r="AL828" s="5" t="b">
        <f>IF(NOT(ISBLANK(Spreadsheet!C1038)),IF(OR(ISBLANK(Spreadsheet!F1038),LEN(Spreadsheet!F1038)&gt;40),FALSE,TRUE),TRUE)</f>
        <v>1</v>
      </c>
      <c r="AM828" s="5" t="b">
        <f>IF(NOT(ISBLANK(Spreadsheet!C1038)),IF(OR(ISBLANK(Spreadsheet!H1038),LEN(Spreadsheet!H1038)&gt;40),FALSE,TRUE),TRUE)</f>
        <v>1</v>
      </c>
      <c r="AN828" s="5" t="b">
        <f t="array" ref="AN828">IF(ISBLANK(Spreadsheet!I1038),TRUE,ISNUMBER(MATCH(TRUE,EXACT(Spreadsheet!I1038,GenderValues),0)))</f>
        <v>1</v>
      </c>
      <c r="AO828" s="5" t="b">
        <f ca="1">IF(ISERROR(DATEVALUE(TEXT(Spreadsheet!J1038,"mm/dd/yyyy")) &gt; TODAY()),IF(AND(ISBLANK(Spreadsheet!J1038),ISBLANK(Spreadsheet!C1038)),TRUE,FALSE),IF(DATEVALUE(TEXT(Spreadsheet!J1038,"mm/dd/yyyy")) &gt; TODAY(),FALSE,TRUE))</f>
        <v>1</v>
      </c>
      <c r="AP828" s="5" t="b">
        <f>OR(ISBLANK(Spreadsheet!K1038),LEN(Spreadsheet!K1038)&lt;=100)</f>
        <v>1</v>
      </c>
      <c r="AQ828" s="5" t="b">
        <f t="array" ref="AQ828">IF(OR(AND(ISBLANK(Spreadsheet!L1038),ISBLANK(Spreadsheet!C1038)),AND(NOT(ISBLANK(Spreadsheet!C1038)),NOT(ISBLANK(Spreadsheet!D1038)))),TRUE,ISNUMBER(MATCH(TRUE,EXACT(Spreadsheet!L1038,MaritalStatus),0)))</f>
        <v>1</v>
      </c>
      <c r="AR828" s="5" t="b">
        <f ca="1">IF(ISERROR(DATEVALUE(TEXT(Spreadsheet!M1038,"mm/dd/yyyy")) &gt; TODAY()),IF(ISBLANK(Spreadsheet!M1038),TRUE,FALSE),IF(DATEVALUE(TEXT(Spreadsheet!M1038,"mm/dd/yyyy")) &gt; TODAY(),FALSE,TRUE))</f>
        <v>1</v>
      </c>
      <c r="AS828" s="5" t="b">
        <f>OR(ISBLANK(Spreadsheet!N1038),LEN(Spreadsheet!N1038)&lt;=100)</f>
        <v>1</v>
      </c>
      <c r="AT828" s="5" t="b">
        <f>OR(ISBLANK(Spreadsheet!O1038),UPPER(Spreadsheet!O1038)="YES")</f>
        <v>1</v>
      </c>
      <c r="AU828" s="5" t="b">
        <f>OR(ISBLANK(Spreadsheet!P1038),UPPER(Spreadsheet!P1038)="YES")</f>
        <v>1</v>
      </c>
      <c r="AV828" s="5" t="b">
        <f t="array" ref="AV828">IF(ISBLANK(Spreadsheet!Q1038),TRUE,ISNUMBER(MATCH(TRUE,EXACT(Spreadsheet!Q1038,OnGroupsPriorIns),0)))</f>
        <v>1</v>
      </c>
      <c r="AW828" s="5" t="b">
        <f>OR(ISBLANK(Spreadsheet!R1038),UPPER(Spreadsheet!R1038)="YES")</f>
        <v>1</v>
      </c>
      <c r="AX828" s="5" t="b">
        <f>OR(ISBLANK(Spreadsheet!S1038),UPPER(Spreadsheet!S1038)="YES")</f>
        <v>1</v>
      </c>
      <c r="AY828" s="5" t="b">
        <f>OR(AND(ISBLANK(Spreadsheet!C1038),LEN(Spreadsheet!T1038)=0),AND(NOT(ISBLANK(Spreadsheet!C1038)),LEN(Spreadsheet!T1038)&gt;0,LEN(Spreadsheet!T1038)&lt;=50))</f>
        <v>1</v>
      </c>
      <c r="AZ828" s="5" t="b">
        <f>OR(LEN(Spreadsheet!U1038)=0,AND(LEN(Spreadsheet!U1038)&gt;0,LEN(Spreadsheet!U1038)&lt;=50))</f>
        <v>1</v>
      </c>
      <c r="BA828" s="5" t="b">
        <f>OR(AND(ISBLANK(Spreadsheet!C1038),LEN(Spreadsheet!V1038)=0),AND(NOT(ISBLANK(Spreadsheet!C1038)),LEN(Spreadsheet!V1038)&gt;0,LEN(Spreadsheet!V1038)&lt;=50))</f>
        <v>1</v>
      </c>
      <c r="BB828" s="5" t="b">
        <f t="array" ref="BB828">IF(AND(ISBLANK(Spreadsheet!C1038),LEN(Spreadsheet!W1038)=0),TRUE,ISNUMBER(MATCH(TRUE,EXACT(Spreadsheet!W1038,States),0)))</f>
        <v>1</v>
      </c>
      <c r="BC828" s="5" t="b">
        <f>OR(AND(ISBLANK(Spreadsheet!C1038),LEN(Spreadsheet!X1038)=0),AND(NOT(ISBLANK(Spreadsheet!C1038)),LEN(Spreadsheet!X1038)&gt;0,LEN(Spreadsheet!X1038)=5,ISNUMBER(VALUE(Spreadsheet!X1038))))</f>
        <v>1</v>
      </c>
      <c r="BD828" s="5" t="b">
        <f>OR(ISBLANK(Spreadsheet!Z1038),LEN(Spreadsheet!Z1038)&lt;=50)</f>
        <v>1</v>
      </c>
      <c r="BE828" s="5" t="b">
        <f>ISBLANK(Spreadsheet!AA1038)</f>
        <v>1</v>
      </c>
      <c r="BF828" s="5" t="b">
        <f>ISBLANK(Spreadsheet!AB1038)</f>
        <v>1</v>
      </c>
      <c r="BG828" s="5" t="b">
        <f>IF(ISERROR(DATEVALUE(TEXT(Spreadsheet!AC1038,"mm/dd/yyyy")) &gt; DATEVALUE(TEXT(Spreadsheet!J1038,"mm/dd/yyyy"))),IF(OR(AND(ISBLANK(Spreadsheet!AC1038),ISBLANK(Spreadsheet!C1038)),AND(NOT(ISBLANK(Spreadsheet!C1038)),ISBLANK(Spreadsheet!AC1038),NOT(ISBLANK(Spreadsheet!D1038)))),TRUE,FALSE),IF(DATEVALUE(TEXT(Spreadsheet!AC1038,"mm/dd/yyyy")) &gt; DATEVALUE(TEXT(Spreadsheet!J1038,"mm/dd/yyyy")),TRUE,FALSE))</f>
        <v>1</v>
      </c>
      <c r="BH828" s="5" t="b">
        <f>OR(AND(ISBLANK(Spreadsheet!C1038),ISBLANK(Spreadsheet!AE1038)),AND(NOT(ISBLANK(Spreadsheet!C1038)),NOT(ISBLANK(Spreadsheet!D1038)),ISBLANK(Spreadsheet!AE1038)),AND(NOT(ISBLANK(Spreadsheet!C1038)),ISBLANK(Spreadsheet!D1038),NOT(ISBLANK(Spreadsheet!AE1038)),LEN(Spreadsheet!AE1038)&lt;=100))</f>
        <v>1</v>
      </c>
      <c r="BI828" s="5" t="b">
        <f t="array" ref="BI828">IF(ISBLANK(Spreadsheet!AF1038),TRUE,ISNUMBER(MATCH(TRUE,EXACT(Spreadsheet!AF1038,CobraShortReasons),0)))</f>
        <v>1</v>
      </c>
      <c r="BJ828" s="5" t="b">
        <f ca="1">IF(ISERROR(DATEVALUE(TEXT(Spreadsheet!AG1038,"mm/dd/yyyy")) &gt; TODAY()),IF(ISBLANK(Spreadsheet!AG1038),TRUE,FALSE),IF(DATEVALUE(TEXT(Spreadsheet!AG1038,"mm/dd/yyyy")) &gt; TODAY(),FALSE,TRUE))</f>
        <v>1</v>
      </c>
      <c r="BK828" s="5" t="b">
        <f>OR(ISBLANK(Spreadsheet!AH1038),LEN(Spreadsheet!AH1038)&lt;=25)</f>
        <v>1</v>
      </c>
      <c r="BL828" s="5" t="b">
        <f t="array" aca="1" ref="BL828" ca="1">IF(ISBLANK(Spreadsheet!AI1038),TRUE,ISNUMBER(MATCH(TRUE,EXACT(Spreadsheet!AI1038,INDIRECT(Spreadsheet!$D$2)),0)))</f>
        <v>1</v>
      </c>
      <c r="BM828" s="5" t="b">
        <f t="array" aca="1" ref="BM828" ca="1">IF(ISBLANK(Spreadsheet!AJ1038),TRUE,ISNUMBER(MATCH(TRUE,EXACT(Spreadsheet!AJ1038,INDIRECT(Spreadsheet!BJ828)),0)))</f>
        <v>1</v>
      </c>
      <c r="BN828" s="5" t="b">
        <f t="array" ref="BN828">IF(ISBLANK(Spreadsheet!AK1038),TRUE,ISNUMBER(MATCH(TRUE,EXACT(Spreadsheet!AK1038,DentalPlans),0)))</f>
        <v>1</v>
      </c>
      <c r="BO828" s="5" t="b">
        <f t="array" aca="1" ref="BO828" ca="1">IF(ISBLANK(Spreadsheet!AL1038),TRUE,ISNUMBER(MATCH(TRUE,EXACT(Spreadsheet!AL1038,INDIRECT(Spreadsheet!BK828)),0)))</f>
        <v>1</v>
      </c>
      <c r="BP828" s="5" t="b">
        <f t="array" ref="BP828">IF(ISBLANK(Spreadsheet!AM1038),TRUE,ISNUMBER(MATCH(TRUE,EXACT(Spreadsheet!AM1038,VisionPlans),0)))</f>
        <v>1</v>
      </c>
      <c r="BQ828" s="5" t="b">
        <f t="array" aca="1" ref="BQ828" ca="1">IF(ISBLANK(Spreadsheet!AN1038),TRUE,ISNUMBER(MATCH(TRUE,EXACT(Spreadsheet!AN1038,INDIRECT(Spreadsheet!BL828)),0)))</f>
        <v>1</v>
      </c>
      <c r="BR828" s="5" t="b">
        <f t="array" ref="BR828">IF(ISBLANK(Spreadsheet!AO1038),TRUE,ISNUMBER(MATCH(TRUE,EXACT(Spreadsheet!AO1038,LifeBenefitClasses),0)))</f>
        <v>1</v>
      </c>
      <c r="BS828" s="5" t="b">
        <f>IF(OR(ISBLANK(Spreadsheet!AO1038), Spreadsheet!AO1038="Waive"),IF(ISBLANK(Spreadsheet!AP1038),TRUE,FALSE),IF(OR(AND(NOT(ISBLANK(Spreadsheet!AO1038)),ISBLANK(Spreadsheet!AP1038)),NOT(ISNUMBER(VALUE(Spreadsheet!AP1038)))),FALSE,IF(OR(AND(Spreadsheet!AP1038&lt;6,MOD(Spreadsheet!AP1038*10,5)=0), MOD(Spreadsheet!AP1038,5000)=0),TRUE,FALSE)))</f>
        <v>1</v>
      </c>
      <c r="BT828" s="5" t="b">
        <f t="array" ref="BT828">IF(ISBLANK(Spreadsheet!AQ1038),TRUE,ISNUMBER(MATCH(TRUE,EXACT(Spreadsheet!AQ1038,EnrollWaive),0)))</f>
        <v>1</v>
      </c>
      <c r="BU828" s="5" t="b">
        <f t="array" ref="BU828">IF(ISBLANK(Spreadsheet!AR1038),TRUE,ISNUMBER(MATCH(TRUE,EXACT(Spreadsheet!AR1038,LifeBenefitClasses),0)))</f>
        <v>1</v>
      </c>
      <c r="BV828" s="5" t="b">
        <f>IF(OR(ISBLANK(Spreadsheet!AR1038), Spreadsheet!AR1038="Waive"),IF(ISBLANK(Spreadsheet!AS1038),TRUE,FALSE),IF(OR(AND(NOT(ISBLANK(Spreadsheet!AR1038)),ISBLANK(Spreadsheet!AS1038)),NOT(ISNUMBER(VALUE(Spreadsheet!AS1038)))),FALSE,IF(OR(AND(Spreadsheet!AS1038&lt;6,MOD(Spreadsheet!AS1038*10,5)=0), MOD(Spreadsheet!AS1038,10000)=0),TRUE,FALSE)))</f>
        <v>1</v>
      </c>
      <c r="BW828" s="5" t="b">
        <f t="array" ref="BW828">IF(ISBLANK(Spreadsheet!AT1038),TRUE,ISNUMBER(MATCH(TRUE,EXACT(Spreadsheet!AT1038,LifeBenefitClasses),0)))</f>
        <v>1</v>
      </c>
      <c r="BX828" s="5" t="b">
        <f>IF(OR(ISBLANK(Spreadsheet!AT1038), Spreadsheet!AT1038="Waive"),IF(ISBLANK(Spreadsheet!AU1038),TRUE,FALSE),IF(OR(AND(NOT(ISBLANK(Spreadsheet!AT1038)),ISBLANK(Spreadsheet!AU1038)),NOT(ISNUMBER(VALUE(Spreadsheet!AU1038)))),FALSE,IF(AND(NOT(OR(ISBLANK(Spreadsheet!AT1038),Spreadsheet!AT1038="Waive")),NOT(OR(ISBLANK(Spreadsheet!AR1038),Spreadsheet!AR1038="Waive")),MOD(Spreadsheet!AU1038,5000)=0, Spreadsheet!AU1038&lt;=(Spreadsheet!AS1038*0.5)),TRUE,FALSE)))</f>
        <v>1</v>
      </c>
      <c r="BY828" s="5" t="b">
        <f t="array" ref="BY828">IF(ISBLANK(Spreadsheet!AV1038),TRUE,ISNUMBER(MATCH(TRUE,EXACT(Spreadsheet!AV1038,EnrollWaive),0)))</f>
        <v>1</v>
      </c>
      <c r="BZ828" s="5" t="b">
        <f t="array" ref="BZ828">IF(ISBLANK(Spreadsheet!AW1038),TRUE,ISNUMBER(MATCH(TRUE,EXACT(Spreadsheet!AW1038,LifeBenefitClasses),0)))</f>
        <v>1</v>
      </c>
      <c r="CA828" s="5" t="b">
        <f t="array" ref="CA828">IF(ISBLANK(Spreadsheet!AX1038),TRUE,ISNUMBER(MATCH(TRUE,EXACT(Spreadsheet!AX1038,LifeBenefitClasses),0)))</f>
        <v>1</v>
      </c>
      <c r="CB828" s="5" t="b">
        <f t="array" ref="CB828">IF(ISBLANK(Spreadsheet!AY1038),TRUE,ISNUMBER(MATCH(TRUE,EXACT(Spreadsheet!AY1038,LifeBenefitClasses),0)))</f>
        <v>1</v>
      </c>
      <c r="CC828" s="5" t="b">
        <f t="array" ref="CC828">IF(ISBLANK(Spreadsheet!AZ1038),TRUE,ISNUMBER(MATCH(TRUE,EXACT(Spreadsheet!AZ1038,LifeBenefitClasses),0)))</f>
        <v>1</v>
      </c>
      <c r="CD828" s="5" t="b">
        <f t="array" ref="CD828">IF(ISBLANK(Spreadsheet!BA1038),TRUE,ISNUMBER(MATCH(TRUE,EXACT(Spreadsheet!BA1038,LifeBenefitClasses),0)))</f>
        <v>1</v>
      </c>
      <c r="CE828" s="5" t="b">
        <f>IF(OR(ISBLANK(Spreadsheet!BA1038), Spreadsheet!BA1038="Waive"),IF(ISBLANK(Spreadsheet!BB1038),TRUE,FALSE),IF(OR(AND(NOT(ISBLANK(Spreadsheet!BA1038)),ISBLANK(Spreadsheet!BB1038)),NOT(ISNUMBER(VALUE(Spreadsheet!BB1038))),ISBLANK(Spreadsheet!BC1038),NOT(ISNUMBER(VALUE(Spreadsheet!BC1038)))),FALSE,IF(AND(Spreadsheet!BB1038&gt;=50000,Spreadsheet!BB1038&lt;=250000,MOD(Spreadsheet!BB1038,10000)=0,Spreadsheet!BB1038&lt;=(10*Spreadsheet!BC1038)),TRUE,FALSE)))</f>
        <v>1</v>
      </c>
      <c r="CF828" s="5" t="b">
        <f>IF(NOT(ISBLANK(Spreadsheet!BC828)),AND(ISNUMBER(VALUE(Spreadsheet!BC828)),Spreadsheet!BC828&gt;0),AND(OR(ISBLANK(Spreadsheet!AO828),Spreadsheet!AO828="Waive",AND(NOT(OR(ISBLANK(Spreadsheet!AO828),Spreadsheet!AO828="Waive")),Spreadsheet!AP828&gt;=6)),OR(ISBLANK(Spreadsheet!AR828),AND(NOT(OR(ISBLANK(Spreadsheet!AR828),Spreadsheet!AR828="Waive")),Spreadsheet!AS828&gt;=6)),OR(ISBLANK(Spreadsheet!AW828)),OR(ISBLANK(Spreadsheet!AX828)),OR(ISBLANK(Spreadsheet!AY828)),OR(ISBLANK(Spreadsheet!AZ828)),OR(ISBLANK(Spreadsheet!BA828),Spreadsheet!BA828="Waive")))</f>
        <v>1</v>
      </c>
      <c r="CG828" s="5" t="b">
        <f t="shared" ca="1" si="61"/>
        <v>1</v>
      </c>
    </row>
    <row r="829" spans="8:85" x14ac:dyDescent="0.3">
      <c r="H829" s="5">
        <f t="shared" ca="1" si="58"/>
        <v>2</v>
      </c>
      <c r="I829" s="5" t="str">
        <f t="shared" ca="1" si="59"/>
        <v/>
      </c>
      <c r="J829" s="5" t="str">
        <f>IF(AND(NOT(ISBLANK(Spreadsheet!C1039)),ISBLANK(Spreadsheet!D1039)),Spreadsheet!F1039&amp;" "&amp;Spreadsheet!H1039,"")</f>
        <v/>
      </c>
      <c r="K829" s="5">
        <f>IF(AND(NOT(ISBLANK(Spreadsheet!C1039)),ISBLANK(Spreadsheet!D1039)),COUNTIFS(Spreadsheet!E$786:E1040,"=Child",Spreadsheet!C$786:C1040, "="&amp;Spreadsheet!C1039) + COUNTIFS(Spreadsheet!E$786:E1040,"=Step-child",Spreadsheet!C$786:C1040, "="&amp;Spreadsheet!C1039),0)</f>
        <v>0</v>
      </c>
      <c r="L829" s="5">
        <f>IF(NOT(ISBLANK(J829)),COUNTIFS(Spreadsheet!E$786:E1040,"=Wife",Spreadsheet!C$786:C1040, "="&amp;Spreadsheet!C1039) + COUNTIFS(Spreadsheet!E$786:E1040,"=Husband",Spreadsheet!C$786:C1040, "="&amp;Spreadsheet!C1039),0)</f>
        <v>0</v>
      </c>
      <c r="M829" s="5">
        <f>IF(NOT(ISBLANK(Spreadsheet!AJ1039)),VLOOKUP(Spreadsheet!AJ1039,'Drop Downs'!$P$2:$R$16,3,FALSE),0)</f>
        <v>0</v>
      </c>
      <c r="N829" s="5">
        <f>IF(NOT(ISBLANK(Spreadsheet!AJ1039)), VLOOKUP(Spreadsheet!AJ1039,'Drop Downs'!$P$2:$R$16,2,FALSE),0)</f>
        <v>0</v>
      </c>
      <c r="O829" s="5">
        <f>IF(NOT(ISBLANK(Spreadsheet!AL1039)),VLOOKUP(Spreadsheet!AL1039,'Drop Downs'!$P$2:$R$16,3,FALSE), 0)</f>
        <v>0</v>
      </c>
      <c r="P829" s="5">
        <f>IF(NOT(ISBLANK(Spreadsheet!AL1039)),VLOOKUP(Spreadsheet!AL1039,'Drop Downs'!$P$2:$R$16,2,FALSE),0)</f>
        <v>0</v>
      </c>
      <c r="Q829" s="5">
        <f>IF(NOT(ISBLANK(Spreadsheet!AN1039)),VLOOKUP(Spreadsheet!AN1039,'Drop Downs'!$P$2:$R$16,3,FALSE),0)</f>
        <v>0</v>
      </c>
      <c r="R829" s="5">
        <f>IF(NOT(ISBLANK(Spreadsheet!AN1039)),VLOOKUP(Spreadsheet!AN1039,'Drop Downs'!$P$2:$R$16,2,FALSE),0)</f>
        <v>0</v>
      </c>
      <c r="S829" s="5" t="str">
        <f>IF(OR(M829&gt;K829,N829&gt;L829,O829&gt;K829, Q829&gt;K829,N829&gt;L829, P829&gt;L829, R829&gt;L829),"Member currently has a coverage election over what he/she needs.  Please add more dependents or adjust the coverage election.","")&amp;(IF(AND(NOT(ISBLANK(Spreadsheet!C1039)),NOT(ISBLANK(Spreadsheet!D1039)),ISBLANK(Spreadsheet!E1039)),"Dependent lacks a relationship to member.Please select one from the drop-down.",""))</f>
        <v/>
      </c>
      <c r="T829" s="5" t="b">
        <f t="shared" si="60"/>
        <v>1</v>
      </c>
      <c r="U829" s="5" t="b">
        <f>OR(ISBLANK(Spreadsheet!C1039),IF(NOT(ISBLANK(Spreadsheet!D1039)),NOT(ISBLANK(Spreadsheet!E1039)),TRUE))</f>
        <v>1</v>
      </c>
      <c r="V829" s="5" t="b">
        <f>OR(ISBLANK(Spreadsheet!C1039), NOT(ISBLANK(Spreadsheet!I1039)))</f>
        <v>1</v>
      </c>
      <c r="W829" s="5" t="b">
        <f>OR(ISBLANK(Spreadsheet!D1039),NOT(ISBLANK(Spreadsheet!C1039)))</f>
        <v>1</v>
      </c>
      <c r="X829" s="155" t="str">
        <f>REPT("0",MIN(FIND({1,2,3,4,5,6,7,8,9},Spreadsheet!C1039&amp;"123456789"))-1)&amp;IF(ISBLANK(Spreadsheet!C1039),"",SUMPRODUCT(MID(0&amp;Spreadsheet!C1039,LARGE(INDEX(ISNUMBER(--MID(Spreadsheet!C1039,ROW($1:$225),1))*
 ROW($1:$225),0),ROW($1:$225))+1,1)*10^ROW($1:$225)/10))</f>
        <v/>
      </c>
      <c r="Y829" s="5" t="b">
        <f>IF(NOT(ISBLANK(Spreadsheet!C1039)),IF(AND(ISNUMBER(VALUE(Spreadsheet!C1039)), LEN(Spreadsheet!C1039)=9),TRUE,FALSE),TRUE)</f>
        <v>1</v>
      </c>
      <c r="Z829" s="155" t="str">
        <f>REPT("0",MIN(FIND({1,2,3,4,5,6,7,8,9},Spreadsheet!D1039&amp;"123456789"))-1)&amp;IF(ISBLANK(Spreadsheet!D1039),"",SUMPRODUCT(MID(0&amp;Spreadsheet!D1039,LARGE(INDEX(ISNUMBER(--MID(Spreadsheet!D1039,ROW($1:$225),1))*
 ROW($1:$225),0),ROW($1:$225))+1,1)*10^ROW($1:$225)/10))</f>
        <v/>
      </c>
      <c r="AA829" s="5" t="b">
        <f>IF(AND(NOT(ISBLANK(Spreadsheet!D1039)),NOT(ISBLANK(Spreadsheet!C1039))),IF(AND(ISNUMBER(VALUE(Spreadsheet!D1039)), LEN(Spreadsheet!D1039)=9),TRUE,FALSE),IF(AND(NOT(ISBLANK(Spreadsheet!D1039)),ISBLANK(Spreadsheet!C1039)),FALSE,TRUE))</f>
        <v>1</v>
      </c>
      <c r="AB829" s="5" t="b">
        <f>OR(ISBLANK(Spreadsheet!Y829),IF(NOT(ISBLANK(Spreadsheet!Y829)),LEN(Spreadsheet!Y829)=10,ISNUMBER(VALUE(Spreadsheet!Y829))))</f>
        <v>1</v>
      </c>
      <c r="AC829" s="5" t="b">
        <f>OR(ISBLANK(Spreadsheet!AI1039), AND(NOT(ISBLANK(Spreadsheet!AJ1039)), NOT(ISNUMBER(SEARCH("Waive",Spreadsheet!AJ1039)))))</f>
        <v>1</v>
      </c>
      <c r="AD829" s="5" t="b">
        <f>OR(ISBLANK(Spreadsheet!AK1039), AND(NOT(ISBLANK(Spreadsheet!AL1039)), NOT(ISNUMBER(SEARCH("Waive",Spreadsheet!AL1039)))))</f>
        <v>1</v>
      </c>
      <c r="AE829" s="5" t="b">
        <f>OR(ISBLANK(Spreadsheet!AM1039), AND(NOT(ISBLANK(Spreadsheet!AN1039)), NOT(ISNUMBER(SEARCH("Waive", Spreadsheet!AN1039)))))</f>
        <v>1</v>
      </c>
      <c r="AF829" s="5" t="b">
        <f>OR(ISBLANK(Spreadsheet!C1039), NOT(ISBLANK(Spreadsheet!D1039)),NOT(ISBLANK(Spreadsheet!L1039)))</f>
        <v>1</v>
      </c>
      <c r="AG829" s="5" t="b">
        <f>IF(AND(NOT(ISBLANK(Spreadsheet!C1039)), NOT(ISBLANK(Spreadsheet!D1039)),Spreadsheet!C1039&lt;&gt;Spreadsheet!D1039),IF(ISERROR(VLOOKUP(Spreadsheet!C1039, Spreadsheet!$C$6:'Spreadsheet'!$C1038,1,FALSE)), FALSE, TRUE),TRUE)</f>
        <v>1</v>
      </c>
      <c r="AH829" s="5" t="b">
        <f>Spreadsheet!$B$2=Spreadsheet!AD829</f>
        <v>1</v>
      </c>
      <c r="AI829" s="5" t="b">
        <f>IF(ISBLANK(Spreadsheet!G1039),TRUE,IF(OR(LEN(Spreadsheet!G1039)&gt;1,ISNUMBER(VALUE(Spreadsheet!G1039))),FALSE,TRUE))</f>
        <v>1</v>
      </c>
      <c r="AJ829" s="5" t="b">
        <f>OR(ISBLANK(Spreadsheet!C1039), NOT(ISBLANK(Spreadsheet!B1039)), NOT(ISBLANK(Spreadsheet!D1039)))</f>
        <v>1</v>
      </c>
      <c r="AK829" s="5" t="b">
        <f t="array" ref="AK829">IF(OR(AND(ISBLANK(Spreadsheet!E1039),ISBLANK(Spreadsheet!D1039),NOT(ISBLANK(Spreadsheet!C1039))),AND(ISBLANK(Spreadsheet!E1039),ISBLANK(Spreadsheet!D1039),ISBLANK(Spreadsheet!C1039))),TRUE,ISNUMBER(MATCH(TRUE,EXACT(Spreadsheet!E1039,Relationships),0)))</f>
        <v>1</v>
      </c>
      <c r="AL829" s="5" t="b">
        <f>IF(NOT(ISBLANK(Spreadsheet!C1039)),IF(OR(ISBLANK(Spreadsheet!F1039),LEN(Spreadsheet!F1039)&gt;40),FALSE,TRUE),TRUE)</f>
        <v>1</v>
      </c>
      <c r="AM829" s="5" t="b">
        <f>IF(NOT(ISBLANK(Spreadsheet!C1039)),IF(OR(ISBLANK(Spreadsheet!H1039),LEN(Spreadsheet!H1039)&gt;40),FALSE,TRUE),TRUE)</f>
        <v>1</v>
      </c>
      <c r="AN829" s="5" t="b">
        <f t="array" ref="AN829">IF(ISBLANK(Spreadsheet!I1039),TRUE,ISNUMBER(MATCH(TRUE,EXACT(Spreadsheet!I1039,GenderValues),0)))</f>
        <v>1</v>
      </c>
      <c r="AO829" s="5" t="b">
        <f ca="1">IF(ISERROR(DATEVALUE(TEXT(Spreadsheet!J1039,"mm/dd/yyyy")) &gt; TODAY()),IF(AND(ISBLANK(Spreadsheet!J1039),ISBLANK(Spreadsheet!C1039)),TRUE,FALSE),IF(DATEVALUE(TEXT(Spreadsheet!J1039,"mm/dd/yyyy")) &gt; TODAY(),FALSE,TRUE))</f>
        <v>1</v>
      </c>
      <c r="AP829" s="5" t="b">
        <f>OR(ISBLANK(Spreadsheet!K1039),LEN(Spreadsheet!K1039)&lt;=100)</f>
        <v>1</v>
      </c>
      <c r="AQ829" s="5" t="b">
        <f t="array" ref="AQ829">IF(OR(AND(ISBLANK(Spreadsheet!L1039),ISBLANK(Spreadsheet!C1039)),AND(NOT(ISBLANK(Spreadsheet!C1039)),NOT(ISBLANK(Spreadsheet!D1039)))),TRUE,ISNUMBER(MATCH(TRUE,EXACT(Spreadsheet!L1039,MaritalStatus),0)))</f>
        <v>1</v>
      </c>
      <c r="AR829" s="5" t="b">
        <f ca="1">IF(ISERROR(DATEVALUE(TEXT(Spreadsheet!M1039,"mm/dd/yyyy")) &gt; TODAY()),IF(ISBLANK(Spreadsheet!M1039),TRUE,FALSE),IF(DATEVALUE(TEXT(Spreadsheet!M1039,"mm/dd/yyyy")) &gt; TODAY(),FALSE,TRUE))</f>
        <v>1</v>
      </c>
      <c r="AS829" s="5" t="b">
        <f>OR(ISBLANK(Spreadsheet!N1039),LEN(Spreadsheet!N1039)&lt;=100)</f>
        <v>1</v>
      </c>
      <c r="AT829" s="5" t="b">
        <f>OR(ISBLANK(Spreadsheet!O1039),UPPER(Spreadsheet!O1039)="YES")</f>
        <v>1</v>
      </c>
      <c r="AU829" s="5" t="b">
        <f>OR(ISBLANK(Spreadsheet!P1039),UPPER(Spreadsheet!P1039)="YES")</f>
        <v>1</v>
      </c>
      <c r="AV829" s="5" t="b">
        <f t="array" ref="AV829">IF(ISBLANK(Spreadsheet!Q1039),TRUE,ISNUMBER(MATCH(TRUE,EXACT(Spreadsheet!Q1039,OnGroupsPriorIns),0)))</f>
        <v>1</v>
      </c>
      <c r="AW829" s="5" t="b">
        <f>OR(ISBLANK(Spreadsheet!R1039),UPPER(Spreadsheet!R1039)="YES")</f>
        <v>1</v>
      </c>
      <c r="AX829" s="5" t="b">
        <f>OR(ISBLANK(Spreadsheet!S1039),UPPER(Spreadsheet!S1039)="YES")</f>
        <v>1</v>
      </c>
      <c r="AY829" s="5" t="b">
        <f>OR(AND(ISBLANK(Spreadsheet!C1039),LEN(Spreadsheet!T1039)=0),AND(NOT(ISBLANK(Spreadsheet!C1039)),LEN(Spreadsheet!T1039)&gt;0,LEN(Spreadsheet!T1039)&lt;=50))</f>
        <v>1</v>
      </c>
      <c r="AZ829" s="5" t="b">
        <f>OR(LEN(Spreadsheet!U1039)=0,AND(LEN(Spreadsheet!U1039)&gt;0,LEN(Spreadsheet!U1039)&lt;=50))</f>
        <v>1</v>
      </c>
      <c r="BA829" s="5" t="b">
        <f>OR(AND(ISBLANK(Spreadsheet!C1039),LEN(Spreadsheet!V1039)=0),AND(NOT(ISBLANK(Spreadsheet!C1039)),LEN(Spreadsheet!V1039)&gt;0,LEN(Spreadsheet!V1039)&lt;=50))</f>
        <v>1</v>
      </c>
      <c r="BB829" s="5" t="b">
        <f t="array" ref="BB829">IF(AND(ISBLANK(Spreadsheet!C1039),LEN(Spreadsheet!W1039)=0),TRUE,ISNUMBER(MATCH(TRUE,EXACT(Spreadsheet!W1039,States),0)))</f>
        <v>1</v>
      </c>
      <c r="BC829" s="5" t="b">
        <f>OR(AND(ISBLANK(Spreadsheet!C1039),LEN(Spreadsheet!X1039)=0),AND(NOT(ISBLANK(Spreadsheet!C1039)),LEN(Spreadsheet!X1039)&gt;0,LEN(Spreadsheet!X1039)=5,ISNUMBER(VALUE(Spreadsheet!X1039))))</f>
        <v>1</v>
      </c>
      <c r="BD829" s="5" t="b">
        <f>OR(ISBLANK(Spreadsheet!Z1039),LEN(Spreadsheet!Z1039)&lt;=50)</f>
        <v>1</v>
      </c>
      <c r="BE829" s="5" t="b">
        <f>ISBLANK(Spreadsheet!AA1039)</f>
        <v>1</v>
      </c>
      <c r="BF829" s="5" t="b">
        <f>ISBLANK(Spreadsheet!AB1039)</f>
        <v>1</v>
      </c>
      <c r="BG829" s="5" t="b">
        <f>IF(ISERROR(DATEVALUE(TEXT(Spreadsheet!AC1039,"mm/dd/yyyy")) &gt; DATEVALUE(TEXT(Spreadsheet!J1039,"mm/dd/yyyy"))),IF(OR(AND(ISBLANK(Spreadsheet!AC1039),ISBLANK(Spreadsheet!C1039)),AND(NOT(ISBLANK(Spreadsheet!C1039)),ISBLANK(Spreadsheet!AC1039),NOT(ISBLANK(Spreadsheet!D1039)))),TRUE,FALSE),IF(DATEVALUE(TEXT(Spreadsheet!AC1039,"mm/dd/yyyy")) &gt; DATEVALUE(TEXT(Spreadsheet!J1039,"mm/dd/yyyy")),TRUE,FALSE))</f>
        <v>1</v>
      </c>
      <c r="BH829" s="5" t="b">
        <f>OR(AND(ISBLANK(Spreadsheet!C1039),ISBLANK(Spreadsheet!AE1039)),AND(NOT(ISBLANK(Spreadsheet!C1039)),NOT(ISBLANK(Spreadsheet!D1039)),ISBLANK(Spreadsheet!AE1039)),AND(NOT(ISBLANK(Spreadsheet!C1039)),ISBLANK(Spreadsheet!D1039),NOT(ISBLANK(Spreadsheet!AE1039)),LEN(Spreadsheet!AE1039)&lt;=100))</f>
        <v>1</v>
      </c>
      <c r="BI829" s="5" t="b">
        <f t="array" ref="BI829">IF(ISBLANK(Spreadsheet!AF1039),TRUE,ISNUMBER(MATCH(TRUE,EXACT(Spreadsheet!AF1039,CobraShortReasons),0)))</f>
        <v>1</v>
      </c>
      <c r="BJ829" s="5" t="b">
        <f ca="1">IF(ISERROR(DATEVALUE(TEXT(Spreadsheet!AG1039,"mm/dd/yyyy")) &gt; TODAY()),IF(ISBLANK(Spreadsheet!AG1039),TRUE,FALSE),IF(DATEVALUE(TEXT(Spreadsheet!AG1039,"mm/dd/yyyy")) &gt; TODAY(),FALSE,TRUE))</f>
        <v>1</v>
      </c>
      <c r="BK829" s="5" t="b">
        <f>OR(ISBLANK(Spreadsheet!AH1039),LEN(Spreadsheet!AH1039)&lt;=25)</f>
        <v>1</v>
      </c>
      <c r="BL829" s="5" t="b">
        <f t="array" aca="1" ref="BL829" ca="1">IF(ISBLANK(Spreadsheet!AI1039),TRUE,ISNUMBER(MATCH(TRUE,EXACT(Spreadsheet!AI1039,INDIRECT(Spreadsheet!$D$2)),0)))</f>
        <v>1</v>
      </c>
      <c r="BM829" s="5" t="b">
        <f t="array" aca="1" ref="BM829" ca="1">IF(ISBLANK(Spreadsheet!AJ1039),TRUE,ISNUMBER(MATCH(TRUE,EXACT(Spreadsheet!AJ1039,INDIRECT(Spreadsheet!BJ829)),0)))</f>
        <v>1</v>
      </c>
      <c r="BN829" s="5" t="b">
        <f t="array" ref="BN829">IF(ISBLANK(Spreadsheet!AK1039),TRUE,ISNUMBER(MATCH(TRUE,EXACT(Spreadsheet!AK1039,DentalPlans),0)))</f>
        <v>1</v>
      </c>
      <c r="BO829" s="5" t="b">
        <f t="array" aca="1" ref="BO829" ca="1">IF(ISBLANK(Spreadsheet!AL1039),TRUE,ISNUMBER(MATCH(TRUE,EXACT(Spreadsheet!AL1039,INDIRECT(Spreadsheet!BK829)),0)))</f>
        <v>1</v>
      </c>
      <c r="BP829" s="5" t="b">
        <f t="array" ref="BP829">IF(ISBLANK(Spreadsheet!AM1039),TRUE,ISNUMBER(MATCH(TRUE,EXACT(Spreadsheet!AM1039,VisionPlans),0)))</f>
        <v>1</v>
      </c>
      <c r="BQ829" s="5" t="b">
        <f t="array" aca="1" ref="BQ829" ca="1">IF(ISBLANK(Spreadsheet!AN1039),TRUE,ISNUMBER(MATCH(TRUE,EXACT(Spreadsheet!AN1039,INDIRECT(Spreadsheet!BL829)),0)))</f>
        <v>1</v>
      </c>
      <c r="BR829" s="5" t="b">
        <f t="array" ref="BR829">IF(ISBLANK(Spreadsheet!AO1039),TRUE,ISNUMBER(MATCH(TRUE,EXACT(Spreadsheet!AO1039,LifeBenefitClasses),0)))</f>
        <v>1</v>
      </c>
      <c r="BS829" s="5" t="b">
        <f>IF(OR(ISBLANK(Spreadsheet!AO1039), Spreadsheet!AO1039="Waive"),IF(ISBLANK(Spreadsheet!AP1039),TRUE,FALSE),IF(OR(AND(NOT(ISBLANK(Spreadsheet!AO1039)),ISBLANK(Spreadsheet!AP1039)),NOT(ISNUMBER(VALUE(Spreadsheet!AP1039)))),FALSE,IF(OR(AND(Spreadsheet!AP1039&lt;6,MOD(Spreadsheet!AP1039*10,5)=0), MOD(Spreadsheet!AP1039,5000)=0),TRUE,FALSE)))</f>
        <v>1</v>
      </c>
      <c r="BT829" s="5" t="b">
        <f t="array" ref="BT829">IF(ISBLANK(Spreadsheet!AQ1039),TRUE,ISNUMBER(MATCH(TRUE,EXACT(Spreadsheet!AQ1039,EnrollWaive),0)))</f>
        <v>1</v>
      </c>
      <c r="BU829" s="5" t="b">
        <f t="array" ref="BU829">IF(ISBLANK(Spreadsheet!AR1039),TRUE,ISNUMBER(MATCH(TRUE,EXACT(Spreadsheet!AR1039,LifeBenefitClasses),0)))</f>
        <v>1</v>
      </c>
      <c r="BV829" s="5" t="b">
        <f>IF(OR(ISBLANK(Spreadsheet!AR1039), Spreadsheet!AR1039="Waive"),IF(ISBLANK(Spreadsheet!AS1039),TRUE,FALSE),IF(OR(AND(NOT(ISBLANK(Spreadsheet!AR1039)),ISBLANK(Spreadsheet!AS1039)),NOT(ISNUMBER(VALUE(Spreadsheet!AS1039)))),FALSE,IF(OR(AND(Spreadsheet!AS1039&lt;6,MOD(Spreadsheet!AS1039*10,5)=0), MOD(Spreadsheet!AS1039,10000)=0),TRUE,FALSE)))</f>
        <v>1</v>
      </c>
      <c r="BW829" s="5" t="b">
        <f t="array" ref="BW829">IF(ISBLANK(Spreadsheet!AT1039),TRUE,ISNUMBER(MATCH(TRUE,EXACT(Spreadsheet!AT1039,LifeBenefitClasses),0)))</f>
        <v>1</v>
      </c>
      <c r="BX829" s="5" t="b">
        <f>IF(OR(ISBLANK(Spreadsheet!AT1039), Spreadsheet!AT1039="Waive"),IF(ISBLANK(Spreadsheet!AU1039),TRUE,FALSE),IF(OR(AND(NOT(ISBLANK(Spreadsheet!AT1039)),ISBLANK(Spreadsheet!AU1039)),NOT(ISNUMBER(VALUE(Spreadsheet!AU1039)))),FALSE,IF(AND(NOT(OR(ISBLANK(Spreadsheet!AT1039),Spreadsheet!AT1039="Waive")),NOT(OR(ISBLANK(Spreadsheet!AR1039),Spreadsheet!AR1039="Waive")),MOD(Spreadsheet!AU1039,5000)=0, Spreadsheet!AU1039&lt;=(Spreadsheet!AS1039*0.5)),TRUE,FALSE)))</f>
        <v>1</v>
      </c>
      <c r="BY829" s="5" t="b">
        <f t="array" ref="BY829">IF(ISBLANK(Spreadsheet!AV1039),TRUE,ISNUMBER(MATCH(TRUE,EXACT(Spreadsheet!AV1039,EnrollWaive),0)))</f>
        <v>1</v>
      </c>
      <c r="BZ829" s="5" t="b">
        <f t="array" ref="BZ829">IF(ISBLANK(Spreadsheet!AW1039),TRUE,ISNUMBER(MATCH(TRUE,EXACT(Spreadsheet!AW1039,LifeBenefitClasses),0)))</f>
        <v>1</v>
      </c>
      <c r="CA829" s="5" t="b">
        <f t="array" ref="CA829">IF(ISBLANK(Spreadsheet!AX1039),TRUE,ISNUMBER(MATCH(TRUE,EXACT(Spreadsheet!AX1039,LifeBenefitClasses),0)))</f>
        <v>1</v>
      </c>
      <c r="CB829" s="5" t="b">
        <f t="array" ref="CB829">IF(ISBLANK(Spreadsheet!AY1039),TRUE,ISNUMBER(MATCH(TRUE,EXACT(Spreadsheet!AY1039,LifeBenefitClasses),0)))</f>
        <v>1</v>
      </c>
      <c r="CC829" s="5" t="b">
        <f t="array" ref="CC829">IF(ISBLANK(Spreadsheet!AZ1039),TRUE,ISNUMBER(MATCH(TRUE,EXACT(Spreadsheet!AZ1039,LifeBenefitClasses),0)))</f>
        <v>1</v>
      </c>
      <c r="CD829" s="5" t="b">
        <f t="array" ref="CD829">IF(ISBLANK(Spreadsheet!BA1039),TRUE,ISNUMBER(MATCH(TRUE,EXACT(Spreadsheet!BA1039,LifeBenefitClasses),0)))</f>
        <v>1</v>
      </c>
      <c r="CE829" s="5" t="b">
        <f>IF(OR(ISBLANK(Spreadsheet!BA1039), Spreadsheet!BA1039="Waive"),IF(ISBLANK(Spreadsheet!BB1039),TRUE,FALSE),IF(OR(AND(NOT(ISBLANK(Spreadsheet!BA1039)),ISBLANK(Spreadsheet!BB1039)),NOT(ISNUMBER(VALUE(Spreadsheet!BB1039))),ISBLANK(Spreadsheet!BC1039),NOT(ISNUMBER(VALUE(Spreadsheet!BC1039)))),FALSE,IF(AND(Spreadsheet!BB1039&gt;=50000,Spreadsheet!BB1039&lt;=250000,MOD(Spreadsheet!BB1039,10000)=0,Spreadsheet!BB1039&lt;=(10*Spreadsheet!BC1039)),TRUE,FALSE)))</f>
        <v>1</v>
      </c>
      <c r="CF829" s="5" t="b">
        <f>IF(NOT(ISBLANK(Spreadsheet!BC829)),AND(ISNUMBER(VALUE(Spreadsheet!BC829)),Spreadsheet!BC829&gt;0),AND(OR(ISBLANK(Spreadsheet!AO829),Spreadsheet!AO829="Waive",AND(NOT(OR(ISBLANK(Spreadsheet!AO829),Spreadsheet!AO829="Waive")),Spreadsheet!AP829&gt;=6)),OR(ISBLANK(Spreadsheet!AR829),AND(NOT(OR(ISBLANK(Spreadsheet!AR829),Spreadsheet!AR829="Waive")),Spreadsheet!AS829&gt;=6)),OR(ISBLANK(Spreadsheet!AW829)),OR(ISBLANK(Spreadsheet!AX829)),OR(ISBLANK(Spreadsheet!AY829)),OR(ISBLANK(Spreadsheet!AZ829)),OR(ISBLANK(Spreadsheet!BA829),Spreadsheet!BA829="Waive")))</f>
        <v>1</v>
      </c>
      <c r="CG829" s="5" t="b">
        <f t="shared" ca="1" si="61"/>
        <v>1</v>
      </c>
    </row>
    <row r="830" spans="8:85" x14ac:dyDescent="0.3">
      <c r="H830" s="5">
        <f t="shared" ca="1" si="58"/>
        <v>2</v>
      </c>
      <c r="I830" s="5" t="str">
        <f t="shared" ca="1" si="59"/>
        <v/>
      </c>
      <c r="J830" s="5" t="str">
        <f>IF(AND(NOT(ISBLANK(Spreadsheet!C1040)),ISBLANK(Spreadsheet!D1040)),Spreadsheet!F1040&amp;" "&amp;Spreadsheet!H1040,"")</f>
        <v/>
      </c>
      <c r="K830" s="5">
        <f>IF(AND(NOT(ISBLANK(Spreadsheet!C1040)),ISBLANK(Spreadsheet!D1040)),COUNTIFS(Spreadsheet!E$786:E1041,"=Child",Spreadsheet!C$786:C1041, "="&amp;Spreadsheet!C1040) + COUNTIFS(Spreadsheet!E$786:E1041,"=Step-child",Spreadsheet!C$786:C1041, "="&amp;Spreadsheet!C1040),0)</f>
        <v>0</v>
      </c>
      <c r="L830" s="5">
        <f>IF(NOT(ISBLANK(J830)),COUNTIFS(Spreadsheet!E$786:E1041,"=Wife",Spreadsheet!C$786:C1041, "="&amp;Spreadsheet!C1040) + COUNTIFS(Spreadsheet!E$786:E1041,"=Husband",Spreadsheet!C$786:C1041, "="&amp;Spreadsheet!C1040),0)</f>
        <v>0</v>
      </c>
      <c r="M830" s="5">
        <f>IF(NOT(ISBLANK(Spreadsheet!AJ1040)),VLOOKUP(Spreadsheet!AJ1040,'Drop Downs'!$P$2:$R$16,3,FALSE),0)</f>
        <v>0</v>
      </c>
      <c r="N830" s="5">
        <f>IF(NOT(ISBLANK(Spreadsheet!AJ1040)), VLOOKUP(Spreadsheet!AJ1040,'Drop Downs'!$P$2:$R$16,2,FALSE),0)</f>
        <v>0</v>
      </c>
      <c r="O830" s="5">
        <f>IF(NOT(ISBLANK(Spreadsheet!AL1040)),VLOOKUP(Spreadsheet!AL1040,'Drop Downs'!$P$2:$R$16,3,FALSE), 0)</f>
        <v>0</v>
      </c>
      <c r="P830" s="5">
        <f>IF(NOT(ISBLANK(Spreadsheet!AL1040)),VLOOKUP(Spreadsheet!AL1040,'Drop Downs'!$P$2:$R$16,2,FALSE),0)</f>
        <v>0</v>
      </c>
      <c r="Q830" s="5">
        <f>IF(NOT(ISBLANK(Spreadsheet!AN1040)),VLOOKUP(Spreadsheet!AN1040,'Drop Downs'!$P$2:$R$16,3,FALSE),0)</f>
        <v>0</v>
      </c>
      <c r="R830" s="5">
        <f>IF(NOT(ISBLANK(Spreadsheet!AN1040)),VLOOKUP(Spreadsheet!AN1040,'Drop Downs'!$P$2:$R$16,2,FALSE),0)</f>
        <v>0</v>
      </c>
      <c r="S830" s="5" t="str">
        <f>IF(OR(M830&gt;K830,N830&gt;L830,O830&gt;K830, Q830&gt;K830,N830&gt;L830, P830&gt;L830, R830&gt;L830),"Member currently has a coverage election over what he/she needs.  Please add more dependents or adjust the coverage election.","")&amp;(IF(AND(NOT(ISBLANK(Spreadsheet!C1040)),NOT(ISBLANK(Spreadsheet!D1040)),ISBLANK(Spreadsheet!E1040)),"Dependent lacks a relationship to member.Please select one from the drop-down.",""))</f>
        <v/>
      </c>
      <c r="T830" s="5" t="b">
        <f t="shared" si="60"/>
        <v>1</v>
      </c>
      <c r="U830" s="5" t="b">
        <f>OR(ISBLANK(Spreadsheet!C1040),IF(NOT(ISBLANK(Spreadsheet!D1040)),NOT(ISBLANK(Spreadsheet!E1040)),TRUE))</f>
        <v>1</v>
      </c>
      <c r="V830" s="5" t="b">
        <f>OR(ISBLANK(Spreadsheet!C1040), NOT(ISBLANK(Spreadsheet!I1040)))</f>
        <v>1</v>
      </c>
      <c r="W830" s="5" t="b">
        <f>OR(ISBLANK(Spreadsheet!D1040),NOT(ISBLANK(Spreadsheet!C1040)))</f>
        <v>1</v>
      </c>
      <c r="X830" s="155" t="str">
        <f>REPT("0",MIN(FIND({1,2,3,4,5,6,7,8,9},Spreadsheet!C1040&amp;"123456789"))-1)&amp;IF(ISBLANK(Spreadsheet!C1040),"",SUMPRODUCT(MID(0&amp;Spreadsheet!C1040,LARGE(INDEX(ISNUMBER(--MID(Spreadsheet!C1040,ROW($1:$225),1))*
 ROW($1:$225),0),ROW($1:$225))+1,1)*10^ROW($1:$225)/10))</f>
        <v/>
      </c>
      <c r="Y830" s="5" t="b">
        <f>IF(NOT(ISBLANK(Spreadsheet!C1040)),IF(AND(ISNUMBER(VALUE(Spreadsheet!C1040)), LEN(Spreadsheet!C1040)=9),TRUE,FALSE),TRUE)</f>
        <v>1</v>
      </c>
      <c r="Z830" s="155" t="str">
        <f>REPT("0",MIN(FIND({1,2,3,4,5,6,7,8,9},Spreadsheet!D1040&amp;"123456789"))-1)&amp;IF(ISBLANK(Spreadsheet!D1040),"",SUMPRODUCT(MID(0&amp;Spreadsheet!D1040,LARGE(INDEX(ISNUMBER(--MID(Spreadsheet!D1040,ROW($1:$225),1))*
 ROW($1:$225),0),ROW($1:$225))+1,1)*10^ROW($1:$225)/10))</f>
        <v/>
      </c>
      <c r="AA830" s="5" t="b">
        <f>IF(AND(NOT(ISBLANK(Spreadsheet!D1040)),NOT(ISBLANK(Spreadsheet!C1040))),IF(AND(ISNUMBER(VALUE(Spreadsheet!D1040)), LEN(Spreadsheet!D1040)=9),TRUE,FALSE),IF(AND(NOT(ISBLANK(Spreadsheet!D1040)),ISBLANK(Spreadsheet!C1040)),FALSE,TRUE))</f>
        <v>1</v>
      </c>
      <c r="AB830" s="5" t="b">
        <f>OR(ISBLANK(Spreadsheet!Y830),IF(NOT(ISBLANK(Spreadsheet!Y830)),LEN(Spreadsheet!Y830)=10,ISNUMBER(VALUE(Spreadsheet!Y830))))</f>
        <v>1</v>
      </c>
      <c r="AC830" s="5" t="b">
        <f>OR(ISBLANK(Spreadsheet!AI1040), AND(NOT(ISBLANK(Spreadsheet!AJ1040)), NOT(ISNUMBER(SEARCH("Waive",Spreadsheet!AJ1040)))))</f>
        <v>1</v>
      </c>
      <c r="AD830" s="5" t="b">
        <f>OR(ISBLANK(Spreadsheet!AK1040), AND(NOT(ISBLANK(Spreadsheet!AL1040)), NOT(ISNUMBER(SEARCH("Waive",Spreadsheet!AL1040)))))</f>
        <v>1</v>
      </c>
      <c r="AE830" s="5" t="b">
        <f>OR(ISBLANK(Spreadsheet!AM1040), AND(NOT(ISBLANK(Spreadsheet!AN1040)), NOT(ISNUMBER(SEARCH("Waive", Spreadsheet!AN1040)))))</f>
        <v>1</v>
      </c>
      <c r="AF830" s="5" t="b">
        <f>OR(ISBLANK(Spreadsheet!C1040), NOT(ISBLANK(Spreadsheet!D1040)),NOT(ISBLANK(Spreadsheet!L1040)))</f>
        <v>1</v>
      </c>
      <c r="AG830" s="5" t="b">
        <f>IF(AND(NOT(ISBLANK(Spreadsheet!C1040)), NOT(ISBLANK(Spreadsheet!D1040)),Spreadsheet!C1040&lt;&gt;Spreadsheet!D1040),IF(ISERROR(VLOOKUP(Spreadsheet!C1040, Spreadsheet!$C$6:'Spreadsheet'!$C1039,1,FALSE)), FALSE, TRUE),TRUE)</f>
        <v>1</v>
      </c>
      <c r="AH830" s="5" t="b">
        <f>Spreadsheet!$B$2=Spreadsheet!AD830</f>
        <v>1</v>
      </c>
      <c r="AI830" s="5" t="b">
        <f>IF(ISBLANK(Spreadsheet!G1040),TRUE,IF(OR(LEN(Spreadsheet!G1040)&gt;1,ISNUMBER(VALUE(Spreadsheet!G1040))),FALSE,TRUE))</f>
        <v>1</v>
      </c>
      <c r="AJ830" s="5" t="b">
        <f>OR(ISBLANK(Spreadsheet!C1040), NOT(ISBLANK(Spreadsheet!B1040)), NOT(ISBLANK(Spreadsheet!D1040)))</f>
        <v>1</v>
      </c>
      <c r="AK830" s="5" t="b">
        <f t="array" ref="AK830">IF(OR(AND(ISBLANK(Spreadsheet!E1040),ISBLANK(Spreadsheet!D1040),NOT(ISBLANK(Spreadsheet!C1040))),AND(ISBLANK(Spreadsheet!E1040),ISBLANK(Spreadsheet!D1040),ISBLANK(Spreadsheet!C1040))),TRUE,ISNUMBER(MATCH(TRUE,EXACT(Spreadsheet!E1040,Relationships),0)))</f>
        <v>1</v>
      </c>
      <c r="AL830" s="5" t="b">
        <f>IF(NOT(ISBLANK(Spreadsheet!C1040)),IF(OR(ISBLANK(Spreadsheet!F1040),LEN(Spreadsheet!F1040)&gt;40),FALSE,TRUE),TRUE)</f>
        <v>1</v>
      </c>
      <c r="AM830" s="5" t="b">
        <f>IF(NOT(ISBLANK(Spreadsheet!C1040)),IF(OR(ISBLANK(Spreadsheet!H1040),LEN(Spreadsheet!H1040)&gt;40),FALSE,TRUE),TRUE)</f>
        <v>1</v>
      </c>
      <c r="AN830" s="5" t="b">
        <f t="array" ref="AN830">IF(ISBLANK(Spreadsheet!I1040),TRUE,ISNUMBER(MATCH(TRUE,EXACT(Spreadsheet!I1040,GenderValues),0)))</f>
        <v>1</v>
      </c>
      <c r="AO830" s="5" t="b">
        <f ca="1">IF(ISERROR(DATEVALUE(TEXT(Spreadsheet!J1040,"mm/dd/yyyy")) &gt; TODAY()),IF(AND(ISBLANK(Spreadsheet!J1040),ISBLANK(Spreadsheet!C1040)),TRUE,FALSE),IF(DATEVALUE(TEXT(Spreadsheet!J1040,"mm/dd/yyyy")) &gt; TODAY(),FALSE,TRUE))</f>
        <v>1</v>
      </c>
      <c r="AP830" s="5" t="b">
        <f>OR(ISBLANK(Spreadsheet!K1040),LEN(Spreadsheet!K1040)&lt;=100)</f>
        <v>1</v>
      </c>
      <c r="AQ830" s="5" t="b">
        <f t="array" ref="AQ830">IF(OR(AND(ISBLANK(Spreadsheet!L1040),ISBLANK(Spreadsheet!C1040)),AND(NOT(ISBLANK(Spreadsheet!C1040)),NOT(ISBLANK(Spreadsheet!D1040)))),TRUE,ISNUMBER(MATCH(TRUE,EXACT(Spreadsheet!L1040,MaritalStatus),0)))</f>
        <v>1</v>
      </c>
      <c r="AR830" s="5" t="b">
        <f ca="1">IF(ISERROR(DATEVALUE(TEXT(Spreadsheet!M1040,"mm/dd/yyyy")) &gt; TODAY()),IF(ISBLANK(Spreadsheet!M1040),TRUE,FALSE),IF(DATEVALUE(TEXT(Spreadsheet!M1040,"mm/dd/yyyy")) &gt; TODAY(),FALSE,TRUE))</f>
        <v>1</v>
      </c>
      <c r="AS830" s="5" t="b">
        <f>OR(ISBLANK(Spreadsheet!N1040),LEN(Spreadsheet!N1040)&lt;=100)</f>
        <v>1</v>
      </c>
      <c r="AT830" s="5" t="b">
        <f>OR(ISBLANK(Spreadsheet!O1040),UPPER(Spreadsheet!O1040)="YES")</f>
        <v>1</v>
      </c>
      <c r="AU830" s="5" t="b">
        <f>OR(ISBLANK(Spreadsheet!P1040),UPPER(Spreadsheet!P1040)="YES")</f>
        <v>1</v>
      </c>
      <c r="AV830" s="5" t="b">
        <f t="array" ref="AV830">IF(ISBLANK(Spreadsheet!Q1040),TRUE,ISNUMBER(MATCH(TRUE,EXACT(Spreadsheet!Q1040,OnGroupsPriorIns),0)))</f>
        <v>1</v>
      </c>
      <c r="AW830" s="5" t="b">
        <f>OR(ISBLANK(Spreadsheet!R1040),UPPER(Spreadsheet!R1040)="YES")</f>
        <v>1</v>
      </c>
      <c r="AX830" s="5" t="b">
        <f>OR(ISBLANK(Spreadsheet!S1040),UPPER(Spreadsheet!S1040)="YES")</f>
        <v>1</v>
      </c>
      <c r="AY830" s="5" t="b">
        <f>OR(AND(ISBLANK(Spreadsheet!C1040),LEN(Spreadsheet!T1040)=0),AND(NOT(ISBLANK(Spreadsheet!C1040)),LEN(Spreadsheet!T1040)&gt;0,LEN(Spreadsheet!T1040)&lt;=50))</f>
        <v>1</v>
      </c>
      <c r="AZ830" s="5" t="b">
        <f>OR(LEN(Spreadsheet!U1040)=0,AND(LEN(Spreadsheet!U1040)&gt;0,LEN(Spreadsheet!U1040)&lt;=50))</f>
        <v>1</v>
      </c>
      <c r="BA830" s="5" t="b">
        <f>OR(AND(ISBLANK(Spreadsheet!C1040),LEN(Spreadsheet!V1040)=0),AND(NOT(ISBLANK(Spreadsheet!C1040)),LEN(Spreadsheet!V1040)&gt;0,LEN(Spreadsheet!V1040)&lt;=50))</f>
        <v>1</v>
      </c>
      <c r="BB830" s="5" t="b">
        <f t="array" ref="BB830">IF(AND(ISBLANK(Spreadsheet!C1040),LEN(Spreadsheet!W1040)=0),TRUE,ISNUMBER(MATCH(TRUE,EXACT(Spreadsheet!W1040,States),0)))</f>
        <v>1</v>
      </c>
      <c r="BC830" s="5" t="b">
        <f>OR(AND(ISBLANK(Spreadsheet!C1040),LEN(Spreadsheet!X1040)=0),AND(NOT(ISBLANK(Spreadsheet!C1040)),LEN(Spreadsheet!X1040)&gt;0,LEN(Spreadsheet!X1040)=5,ISNUMBER(VALUE(Spreadsheet!X1040))))</f>
        <v>1</v>
      </c>
      <c r="BD830" s="5" t="b">
        <f>OR(ISBLANK(Spreadsheet!Z1040),LEN(Spreadsheet!Z1040)&lt;=50)</f>
        <v>1</v>
      </c>
      <c r="BE830" s="5" t="b">
        <f>ISBLANK(Spreadsheet!AA1040)</f>
        <v>1</v>
      </c>
      <c r="BF830" s="5" t="b">
        <f>ISBLANK(Spreadsheet!AB1040)</f>
        <v>1</v>
      </c>
      <c r="BG830" s="5" t="b">
        <f>IF(ISERROR(DATEVALUE(TEXT(Spreadsheet!AC1040,"mm/dd/yyyy")) &gt; DATEVALUE(TEXT(Spreadsheet!J1040,"mm/dd/yyyy"))),IF(OR(AND(ISBLANK(Spreadsheet!AC1040),ISBLANK(Spreadsheet!C1040)),AND(NOT(ISBLANK(Spreadsheet!C1040)),ISBLANK(Spreadsheet!AC1040),NOT(ISBLANK(Spreadsheet!D1040)))),TRUE,FALSE),IF(DATEVALUE(TEXT(Spreadsheet!AC1040,"mm/dd/yyyy")) &gt; DATEVALUE(TEXT(Spreadsheet!J1040,"mm/dd/yyyy")),TRUE,FALSE))</f>
        <v>1</v>
      </c>
      <c r="BH830" s="5" t="b">
        <f>OR(AND(ISBLANK(Spreadsheet!C1040),ISBLANK(Spreadsheet!AE1040)),AND(NOT(ISBLANK(Spreadsheet!C1040)),NOT(ISBLANK(Spreadsheet!D1040)),ISBLANK(Spreadsheet!AE1040)),AND(NOT(ISBLANK(Spreadsheet!C1040)),ISBLANK(Spreadsheet!D1040),NOT(ISBLANK(Spreadsheet!AE1040)),LEN(Spreadsheet!AE1040)&lt;=100))</f>
        <v>1</v>
      </c>
      <c r="BI830" s="5" t="b">
        <f t="array" ref="BI830">IF(ISBLANK(Spreadsheet!AF1040),TRUE,ISNUMBER(MATCH(TRUE,EXACT(Spreadsheet!AF1040,CobraShortReasons),0)))</f>
        <v>1</v>
      </c>
      <c r="BJ830" s="5" t="b">
        <f ca="1">IF(ISERROR(DATEVALUE(TEXT(Spreadsheet!AG1040,"mm/dd/yyyy")) &gt; TODAY()),IF(ISBLANK(Spreadsheet!AG1040),TRUE,FALSE),IF(DATEVALUE(TEXT(Spreadsheet!AG1040,"mm/dd/yyyy")) &gt; TODAY(),FALSE,TRUE))</f>
        <v>1</v>
      </c>
      <c r="BK830" s="5" t="b">
        <f>OR(ISBLANK(Spreadsheet!AH1040),LEN(Spreadsheet!AH1040)&lt;=25)</f>
        <v>1</v>
      </c>
      <c r="BL830" s="5" t="b">
        <f t="array" aca="1" ref="BL830" ca="1">IF(ISBLANK(Spreadsheet!AI1040),TRUE,ISNUMBER(MATCH(TRUE,EXACT(Spreadsheet!AI1040,INDIRECT(Spreadsheet!$D$2)),0)))</f>
        <v>1</v>
      </c>
      <c r="BM830" s="5" t="b">
        <f t="array" aca="1" ref="BM830" ca="1">IF(ISBLANK(Spreadsheet!AJ1040),TRUE,ISNUMBER(MATCH(TRUE,EXACT(Spreadsheet!AJ1040,INDIRECT(Spreadsheet!BJ830)),0)))</f>
        <v>1</v>
      </c>
      <c r="BN830" s="5" t="b">
        <f t="array" ref="BN830">IF(ISBLANK(Spreadsheet!AK1040),TRUE,ISNUMBER(MATCH(TRUE,EXACT(Spreadsheet!AK1040,DentalPlans),0)))</f>
        <v>1</v>
      </c>
      <c r="BO830" s="5" t="b">
        <f t="array" aca="1" ref="BO830" ca="1">IF(ISBLANK(Spreadsheet!AL1040),TRUE,ISNUMBER(MATCH(TRUE,EXACT(Spreadsheet!AL1040,INDIRECT(Spreadsheet!BK830)),0)))</f>
        <v>1</v>
      </c>
      <c r="BP830" s="5" t="b">
        <f t="array" ref="BP830">IF(ISBLANK(Spreadsheet!AM1040),TRUE,ISNUMBER(MATCH(TRUE,EXACT(Spreadsheet!AM1040,VisionPlans),0)))</f>
        <v>1</v>
      </c>
      <c r="BQ830" s="5" t="b">
        <f t="array" aca="1" ref="BQ830" ca="1">IF(ISBLANK(Spreadsheet!AN1040),TRUE,ISNUMBER(MATCH(TRUE,EXACT(Spreadsheet!AN1040,INDIRECT(Spreadsheet!BL830)),0)))</f>
        <v>1</v>
      </c>
      <c r="BR830" s="5" t="b">
        <f t="array" ref="BR830">IF(ISBLANK(Spreadsheet!AO1040),TRUE,ISNUMBER(MATCH(TRUE,EXACT(Spreadsheet!AO1040,LifeBenefitClasses),0)))</f>
        <v>1</v>
      </c>
      <c r="BS830" s="5" t="b">
        <f>IF(OR(ISBLANK(Spreadsheet!AO1040), Spreadsheet!AO1040="Waive"),IF(ISBLANK(Spreadsheet!AP1040),TRUE,FALSE),IF(OR(AND(NOT(ISBLANK(Spreadsheet!AO1040)),ISBLANK(Spreadsheet!AP1040)),NOT(ISNUMBER(VALUE(Spreadsheet!AP1040)))),FALSE,IF(OR(AND(Spreadsheet!AP1040&lt;6,MOD(Spreadsheet!AP1040*10,5)=0), MOD(Spreadsheet!AP1040,5000)=0),TRUE,FALSE)))</f>
        <v>1</v>
      </c>
      <c r="BT830" s="5" t="b">
        <f t="array" ref="BT830">IF(ISBLANK(Spreadsheet!AQ1040),TRUE,ISNUMBER(MATCH(TRUE,EXACT(Spreadsheet!AQ1040,EnrollWaive),0)))</f>
        <v>1</v>
      </c>
      <c r="BU830" s="5" t="b">
        <f t="array" ref="BU830">IF(ISBLANK(Spreadsheet!AR1040),TRUE,ISNUMBER(MATCH(TRUE,EXACT(Spreadsheet!AR1040,LifeBenefitClasses),0)))</f>
        <v>1</v>
      </c>
      <c r="BV830" s="5" t="b">
        <f>IF(OR(ISBLANK(Spreadsheet!AR1040), Spreadsheet!AR1040="Waive"),IF(ISBLANK(Spreadsheet!AS1040),TRUE,FALSE),IF(OR(AND(NOT(ISBLANK(Spreadsheet!AR1040)),ISBLANK(Spreadsheet!AS1040)),NOT(ISNUMBER(VALUE(Spreadsheet!AS1040)))),FALSE,IF(OR(AND(Spreadsheet!AS1040&lt;6,MOD(Spreadsheet!AS1040*10,5)=0), MOD(Spreadsheet!AS1040,10000)=0),TRUE,FALSE)))</f>
        <v>1</v>
      </c>
      <c r="BW830" s="5" t="b">
        <f t="array" ref="BW830">IF(ISBLANK(Spreadsheet!AT1040),TRUE,ISNUMBER(MATCH(TRUE,EXACT(Spreadsheet!AT1040,LifeBenefitClasses),0)))</f>
        <v>1</v>
      </c>
      <c r="BX830" s="5" t="b">
        <f>IF(OR(ISBLANK(Spreadsheet!AT1040), Spreadsheet!AT1040="Waive"),IF(ISBLANK(Spreadsheet!AU1040),TRUE,FALSE),IF(OR(AND(NOT(ISBLANK(Spreadsheet!AT1040)),ISBLANK(Spreadsheet!AU1040)),NOT(ISNUMBER(VALUE(Spreadsheet!AU1040)))),FALSE,IF(AND(NOT(OR(ISBLANK(Spreadsheet!AT1040),Spreadsheet!AT1040="Waive")),NOT(OR(ISBLANK(Spreadsheet!AR1040),Spreadsheet!AR1040="Waive")),MOD(Spreadsheet!AU1040,5000)=0, Spreadsheet!AU1040&lt;=(Spreadsheet!AS1040*0.5)),TRUE,FALSE)))</f>
        <v>1</v>
      </c>
      <c r="BY830" s="5" t="b">
        <f t="array" ref="BY830">IF(ISBLANK(Spreadsheet!AV1040),TRUE,ISNUMBER(MATCH(TRUE,EXACT(Spreadsheet!AV1040,EnrollWaive),0)))</f>
        <v>1</v>
      </c>
      <c r="BZ830" s="5" t="b">
        <f t="array" ref="BZ830">IF(ISBLANK(Spreadsheet!AW1040),TRUE,ISNUMBER(MATCH(TRUE,EXACT(Spreadsheet!AW1040,LifeBenefitClasses),0)))</f>
        <v>1</v>
      </c>
      <c r="CA830" s="5" t="b">
        <f t="array" ref="CA830">IF(ISBLANK(Spreadsheet!AX1040),TRUE,ISNUMBER(MATCH(TRUE,EXACT(Spreadsheet!AX1040,LifeBenefitClasses),0)))</f>
        <v>1</v>
      </c>
      <c r="CB830" s="5" t="b">
        <f t="array" ref="CB830">IF(ISBLANK(Spreadsheet!AY1040),TRUE,ISNUMBER(MATCH(TRUE,EXACT(Spreadsheet!AY1040,LifeBenefitClasses),0)))</f>
        <v>1</v>
      </c>
      <c r="CC830" s="5" t="b">
        <f t="array" ref="CC830">IF(ISBLANK(Spreadsheet!AZ1040),TRUE,ISNUMBER(MATCH(TRUE,EXACT(Spreadsheet!AZ1040,LifeBenefitClasses),0)))</f>
        <v>1</v>
      </c>
      <c r="CD830" s="5" t="b">
        <f t="array" ref="CD830">IF(ISBLANK(Spreadsheet!BA1040),TRUE,ISNUMBER(MATCH(TRUE,EXACT(Spreadsheet!BA1040,LifeBenefitClasses),0)))</f>
        <v>1</v>
      </c>
      <c r="CE830" s="5" t="b">
        <f>IF(OR(ISBLANK(Spreadsheet!BA1040), Spreadsheet!BA1040="Waive"),IF(ISBLANK(Spreadsheet!BB1040),TRUE,FALSE),IF(OR(AND(NOT(ISBLANK(Spreadsheet!BA1040)),ISBLANK(Spreadsheet!BB1040)),NOT(ISNUMBER(VALUE(Spreadsheet!BB1040))),ISBLANK(Spreadsheet!BC1040),NOT(ISNUMBER(VALUE(Spreadsheet!BC1040)))),FALSE,IF(AND(Spreadsheet!BB1040&gt;=50000,Spreadsheet!BB1040&lt;=250000,MOD(Spreadsheet!BB1040,10000)=0,Spreadsheet!BB1040&lt;=(10*Spreadsheet!BC1040)),TRUE,FALSE)))</f>
        <v>1</v>
      </c>
      <c r="CF830" s="5" t="b">
        <f>IF(NOT(ISBLANK(Spreadsheet!BC830)),AND(ISNUMBER(VALUE(Spreadsheet!BC830)),Spreadsheet!BC830&gt;0),AND(OR(ISBLANK(Spreadsheet!AO830),Spreadsheet!AO830="Waive",AND(NOT(OR(ISBLANK(Spreadsheet!AO830),Spreadsheet!AO830="Waive")),Spreadsheet!AP830&gt;=6)),OR(ISBLANK(Spreadsheet!AR830),AND(NOT(OR(ISBLANK(Spreadsheet!AR830),Spreadsheet!AR830="Waive")),Spreadsheet!AS830&gt;=6)),OR(ISBLANK(Spreadsheet!AW830)),OR(ISBLANK(Spreadsheet!AX830)),OR(ISBLANK(Spreadsheet!AY830)),OR(ISBLANK(Spreadsheet!AZ830)),OR(ISBLANK(Spreadsheet!BA830),Spreadsheet!BA830="Waive")))</f>
        <v>1</v>
      </c>
      <c r="CG830" s="5" t="b">
        <f t="shared" ca="1" si="61"/>
        <v>1</v>
      </c>
    </row>
    <row r="831" spans="8:85" x14ac:dyDescent="0.3">
      <c r="H831" s="5">
        <f t="shared" ca="1" si="58"/>
        <v>2</v>
      </c>
      <c r="I831" s="5" t="str">
        <f t="shared" ca="1" si="59"/>
        <v/>
      </c>
      <c r="J831" s="5" t="str">
        <f>IF(AND(NOT(ISBLANK(Spreadsheet!C1041)),ISBLANK(Spreadsheet!D1041)),Spreadsheet!F1041&amp;" "&amp;Spreadsheet!H1041,"")</f>
        <v/>
      </c>
      <c r="K831" s="5">
        <f>IF(AND(NOT(ISBLANK(Spreadsheet!C1041)),ISBLANK(Spreadsheet!D1041)),COUNTIFS(Spreadsheet!E$786:E1042,"=Child",Spreadsheet!C$786:C1042, "="&amp;Spreadsheet!C1041) + COUNTIFS(Spreadsheet!E$786:E1042,"=Step-child",Spreadsheet!C$786:C1042, "="&amp;Spreadsheet!C1041),0)</f>
        <v>0</v>
      </c>
      <c r="L831" s="5">
        <f>IF(NOT(ISBLANK(J831)),COUNTIFS(Spreadsheet!E$786:E1042,"=Wife",Spreadsheet!C$786:C1042, "="&amp;Spreadsheet!C1041) + COUNTIFS(Spreadsheet!E$786:E1042,"=Husband",Spreadsheet!C$786:C1042, "="&amp;Spreadsheet!C1041),0)</f>
        <v>0</v>
      </c>
      <c r="M831" s="5">
        <f>IF(NOT(ISBLANK(Spreadsheet!AJ1041)),VLOOKUP(Spreadsheet!AJ1041,'Drop Downs'!$P$2:$R$16,3,FALSE),0)</f>
        <v>0</v>
      </c>
      <c r="N831" s="5">
        <f>IF(NOT(ISBLANK(Spreadsheet!AJ1041)), VLOOKUP(Spreadsheet!AJ1041,'Drop Downs'!$P$2:$R$16,2,FALSE),0)</f>
        <v>0</v>
      </c>
      <c r="O831" s="5">
        <f>IF(NOT(ISBLANK(Spreadsheet!AL1041)),VLOOKUP(Spreadsheet!AL1041,'Drop Downs'!$P$2:$R$16,3,FALSE), 0)</f>
        <v>0</v>
      </c>
      <c r="P831" s="5">
        <f>IF(NOT(ISBLANK(Spreadsheet!AL1041)),VLOOKUP(Spreadsheet!AL1041,'Drop Downs'!$P$2:$R$16,2,FALSE),0)</f>
        <v>0</v>
      </c>
      <c r="Q831" s="5">
        <f>IF(NOT(ISBLANK(Spreadsheet!AN1041)),VLOOKUP(Spreadsheet!AN1041,'Drop Downs'!$P$2:$R$16,3,FALSE),0)</f>
        <v>0</v>
      </c>
      <c r="R831" s="5">
        <f>IF(NOT(ISBLANK(Spreadsheet!AN1041)),VLOOKUP(Spreadsheet!AN1041,'Drop Downs'!$P$2:$R$16,2,FALSE),0)</f>
        <v>0</v>
      </c>
      <c r="S831" s="5" t="str">
        <f>IF(OR(M831&gt;K831,N831&gt;L831,O831&gt;K831, Q831&gt;K831,N831&gt;L831, P831&gt;L831, R831&gt;L831),"Member currently has a coverage election over what he/she needs.  Please add more dependents or adjust the coverage election.","")&amp;(IF(AND(NOT(ISBLANK(Spreadsheet!C1041)),NOT(ISBLANK(Spreadsheet!D1041)),ISBLANK(Spreadsheet!E1041)),"Dependent lacks a relationship to member.Please select one from the drop-down.",""))</f>
        <v/>
      </c>
      <c r="T831" s="5" t="b">
        <f t="shared" si="60"/>
        <v>1</v>
      </c>
      <c r="U831" s="5" t="b">
        <f>OR(ISBLANK(Spreadsheet!C1041),IF(NOT(ISBLANK(Spreadsheet!D1041)),NOT(ISBLANK(Spreadsheet!E1041)),TRUE))</f>
        <v>1</v>
      </c>
      <c r="V831" s="5" t="b">
        <f>OR(ISBLANK(Spreadsheet!C1041), NOT(ISBLANK(Spreadsheet!I1041)))</f>
        <v>1</v>
      </c>
      <c r="W831" s="5" t="b">
        <f>OR(ISBLANK(Spreadsheet!D1041),NOT(ISBLANK(Spreadsheet!C1041)))</f>
        <v>1</v>
      </c>
      <c r="X831" s="155" t="str">
        <f>REPT("0",MIN(FIND({1,2,3,4,5,6,7,8,9},Spreadsheet!C1041&amp;"123456789"))-1)&amp;IF(ISBLANK(Spreadsheet!C1041),"",SUMPRODUCT(MID(0&amp;Spreadsheet!C1041,LARGE(INDEX(ISNUMBER(--MID(Spreadsheet!C1041,ROW($1:$225),1))*
 ROW($1:$225),0),ROW($1:$225))+1,1)*10^ROW($1:$225)/10))</f>
        <v/>
      </c>
      <c r="Y831" s="5" t="b">
        <f>IF(NOT(ISBLANK(Spreadsheet!C1041)),IF(AND(ISNUMBER(VALUE(Spreadsheet!C1041)), LEN(Spreadsheet!C1041)=9),TRUE,FALSE),TRUE)</f>
        <v>1</v>
      </c>
      <c r="Z831" s="155" t="str">
        <f>REPT("0",MIN(FIND({1,2,3,4,5,6,7,8,9},Spreadsheet!D1041&amp;"123456789"))-1)&amp;IF(ISBLANK(Spreadsheet!D1041),"",SUMPRODUCT(MID(0&amp;Spreadsheet!D1041,LARGE(INDEX(ISNUMBER(--MID(Spreadsheet!D1041,ROW($1:$225),1))*
 ROW($1:$225),0),ROW($1:$225))+1,1)*10^ROW($1:$225)/10))</f>
        <v/>
      </c>
      <c r="AA831" s="5" t="b">
        <f>IF(AND(NOT(ISBLANK(Spreadsheet!D1041)),NOT(ISBLANK(Spreadsheet!C1041))),IF(AND(ISNUMBER(VALUE(Spreadsheet!D1041)), LEN(Spreadsheet!D1041)=9),TRUE,FALSE),IF(AND(NOT(ISBLANK(Spreadsheet!D1041)),ISBLANK(Spreadsheet!C1041)),FALSE,TRUE))</f>
        <v>1</v>
      </c>
      <c r="AB831" s="5" t="b">
        <f>OR(ISBLANK(Spreadsheet!Y831),IF(NOT(ISBLANK(Spreadsheet!Y831)),LEN(Spreadsheet!Y831)=10,ISNUMBER(VALUE(Spreadsheet!Y831))))</f>
        <v>1</v>
      </c>
      <c r="AC831" s="5" t="b">
        <f>OR(ISBLANK(Spreadsheet!AI1041), AND(NOT(ISBLANK(Spreadsheet!AJ1041)), NOT(ISNUMBER(SEARCH("Waive",Spreadsheet!AJ1041)))))</f>
        <v>1</v>
      </c>
      <c r="AD831" s="5" t="b">
        <f>OR(ISBLANK(Spreadsheet!AK1041), AND(NOT(ISBLANK(Spreadsheet!AL1041)), NOT(ISNUMBER(SEARCH("Waive",Spreadsheet!AL1041)))))</f>
        <v>1</v>
      </c>
      <c r="AE831" s="5" t="b">
        <f>OR(ISBLANK(Spreadsheet!AM1041), AND(NOT(ISBLANK(Spreadsheet!AN1041)), NOT(ISNUMBER(SEARCH("Waive", Spreadsheet!AN1041)))))</f>
        <v>1</v>
      </c>
      <c r="AF831" s="5" t="b">
        <f>OR(ISBLANK(Spreadsheet!C1041), NOT(ISBLANK(Spreadsheet!D1041)),NOT(ISBLANK(Spreadsheet!L1041)))</f>
        <v>1</v>
      </c>
      <c r="AG831" s="5" t="b">
        <f>IF(AND(NOT(ISBLANK(Spreadsheet!C1041)), NOT(ISBLANK(Spreadsheet!D1041)),Spreadsheet!C1041&lt;&gt;Spreadsheet!D1041),IF(ISERROR(VLOOKUP(Spreadsheet!C1041, Spreadsheet!$C$6:'Spreadsheet'!$C1040,1,FALSE)), FALSE, TRUE),TRUE)</f>
        <v>1</v>
      </c>
      <c r="AH831" s="5" t="b">
        <f>Spreadsheet!$B$2=Spreadsheet!AD831</f>
        <v>1</v>
      </c>
      <c r="AI831" s="5" t="b">
        <f>IF(ISBLANK(Spreadsheet!G1041),TRUE,IF(OR(LEN(Spreadsheet!G1041)&gt;1,ISNUMBER(VALUE(Spreadsheet!G1041))),FALSE,TRUE))</f>
        <v>1</v>
      </c>
      <c r="AJ831" s="5" t="b">
        <f>OR(ISBLANK(Spreadsheet!C1041), NOT(ISBLANK(Spreadsheet!B1041)), NOT(ISBLANK(Spreadsheet!D1041)))</f>
        <v>1</v>
      </c>
      <c r="AK831" s="5" t="b">
        <f t="array" ref="AK831">IF(OR(AND(ISBLANK(Spreadsheet!E1041),ISBLANK(Spreadsheet!D1041),NOT(ISBLANK(Spreadsheet!C1041))),AND(ISBLANK(Spreadsheet!E1041),ISBLANK(Spreadsheet!D1041),ISBLANK(Spreadsheet!C1041))),TRUE,ISNUMBER(MATCH(TRUE,EXACT(Spreadsheet!E1041,Relationships),0)))</f>
        <v>1</v>
      </c>
      <c r="AL831" s="5" t="b">
        <f>IF(NOT(ISBLANK(Spreadsheet!C1041)),IF(OR(ISBLANK(Spreadsheet!F1041),LEN(Spreadsheet!F1041)&gt;40),FALSE,TRUE),TRUE)</f>
        <v>1</v>
      </c>
      <c r="AM831" s="5" t="b">
        <f>IF(NOT(ISBLANK(Spreadsheet!C1041)),IF(OR(ISBLANK(Spreadsheet!H1041),LEN(Spreadsheet!H1041)&gt;40),FALSE,TRUE),TRUE)</f>
        <v>1</v>
      </c>
      <c r="AN831" s="5" t="b">
        <f t="array" ref="AN831">IF(ISBLANK(Spreadsheet!I1041),TRUE,ISNUMBER(MATCH(TRUE,EXACT(Spreadsheet!I1041,GenderValues),0)))</f>
        <v>1</v>
      </c>
      <c r="AO831" s="5" t="b">
        <f ca="1">IF(ISERROR(DATEVALUE(TEXT(Spreadsheet!J1041,"mm/dd/yyyy")) &gt; TODAY()),IF(AND(ISBLANK(Spreadsheet!J1041),ISBLANK(Spreadsheet!C1041)),TRUE,FALSE),IF(DATEVALUE(TEXT(Spreadsheet!J1041,"mm/dd/yyyy")) &gt; TODAY(),FALSE,TRUE))</f>
        <v>1</v>
      </c>
      <c r="AP831" s="5" t="b">
        <f>OR(ISBLANK(Spreadsheet!K1041),LEN(Spreadsheet!K1041)&lt;=100)</f>
        <v>1</v>
      </c>
      <c r="AQ831" s="5" t="b">
        <f t="array" ref="AQ831">IF(OR(AND(ISBLANK(Spreadsheet!L1041),ISBLANK(Spreadsheet!C1041)),AND(NOT(ISBLANK(Spreadsheet!C1041)),NOT(ISBLANK(Spreadsheet!D1041)))),TRUE,ISNUMBER(MATCH(TRUE,EXACT(Spreadsheet!L1041,MaritalStatus),0)))</f>
        <v>1</v>
      </c>
      <c r="AR831" s="5" t="b">
        <f ca="1">IF(ISERROR(DATEVALUE(TEXT(Spreadsheet!M1041,"mm/dd/yyyy")) &gt; TODAY()),IF(ISBLANK(Spreadsheet!M1041),TRUE,FALSE),IF(DATEVALUE(TEXT(Spreadsheet!M1041,"mm/dd/yyyy")) &gt; TODAY(),FALSE,TRUE))</f>
        <v>1</v>
      </c>
      <c r="AS831" s="5" t="b">
        <f>OR(ISBLANK(Spreadsheet!N1041),LEN(Spreadsheet!N1041)&lt;=100)</f>
        <v>1</v>
      </c>
      <c r="AT831" s="5" t="b">
        <f>OR(ISBLANK(Spreadsheet!O1041),UPPER(Spreadsheet!O1041)="YES")</f>
        <v>1</v>
      </c>
      <c r="AU831" s="5" t="b">
        <f>OR(ISBLANK(Spreadsheet!P1041),UPPER(Spreadsheet!P1041)="YES")</f>
        <v>1</v>
      </c>
      <c r="AV831" s="5" t="b">
        <f t="array" ref="AV831">IF(ISBLANK(Spreadsheet!Q1041),TRUE,ISNUMBER(MATCH(TRUE,EXACT(Spreadsheet!Q1041,OnGroupsPriorIns),0)))</f>
        <v>1</v>
      </c>
      <c r="AW831" s="5" t="b">
        <f>OR(ISBLANK(Spreadsheet!R1041),UPPER(Spreadsheet!R1041)="YES")</f>
        <v>1</v>
      </c>
      <c r="AX831" s="5" t="b">
        <f>OR(ISBLANK(Spreadsheet!S1041),UPPER(Spreadsheet!S1041)="YES")</f>
        <v>1</v>
      </c>
      <c r="AY831" s="5" t="b">
        <f>OR(AND(ISBLANK(Spreadsheet!C1041),LEN(Spreadsheet!T1041)=0),AND(NOT(ISBLANK(Spreadsheet!C1041)),LEN(Spreadsheet!T1041)&gt;0,LEN(Spreadsheet!T1041)&lt;=50))</f>
        <v>1</v>
      </c>
      <c r="AZ831" s="5" t="b">
        <f>OR(LEN(Spreadsheet!U1041)=0,AND(LEN(Spreadsheet!U1041)&gt;0,LEN(Spreadsheet!U1041)&lt;=50))</f>
        <v>1</v>
      </c>
      <c r="BA831" s="5" t="b">
        <f>OR(AND(ISBLANK(Spreadsheet!C1041),LEN(Spreadsheet!V1041)=0),AND(NOT(ISBLANK(Spreadsheet!C1041)),LEN(Spreadsheet!V1041)&gt;0,LEN(Spreadsheet!V1041)&lt;=50))</f>
        <v>1</v>
      </c>
      <c r="BB831" s="5" t="b">
        <f t="array" ref="BB831">IF(AND(ISBLANK(Spreadsheet!C1041),LEN(Spreadsheet!W1041)=0),TRUE,ISNUMBER(MATCH(TRUE,EXACT(Spreadsheet!W1041,States),0)))</f>
        <v>1</v>
      </c>
      <c r="BC831" s="5" t="b">
        <f>OR(AND(ISBLANK(Spreadsheet!C1041),LEN(Spreadsheet!X1041)=0),AND(NOT(ISBLANK(Spreadsheet!C1041)),LEN(Spreadsheet!X1041)&gt;0,LEN(Spreadsheet!X1041)=5,ISNUMBER(VALUE(Spreadsheet!X1041))))</f>
        <v>1</v>
      </c>
      <c r="BD831" s="5" t="b">
        <f>OR(ISBLANK(Spreadsheet!Z1041),LEN(Spreadsheet!Z1041)&lt;=50)</f>
        <v>1</v>
      </c>
      <c r="BE831" s="5" t="b">
        <f>ISBLANK(Spreadsheet!AA1041)</f>
        <v>1</v>
      </c>
      <c r="BF831" s="5" t="b">
        <f>ISBLANK(Spreadsheet!AB1041)</f>
        <v>1</v>
      </c>
      <c r="BG831" s="5" t="b">
        <f>IF(ISERROR(DATEVALUE(TEXT(Spreadsheet!AC1041,"mm/dd/yyyy")) &gt; DATEVALUE(TEXT(Spreadsheet!J1041,"mm/dd/yyyy"))),IF(OR(AND(ISBLANK(Spreadsheet!AC1041),ISBLANK(Spreadsheet!C1041)),AND(NOT(ISBLANK(Spreadsheet!C1041)),ISBLANK(Spreadsheet!AC1041),NOT(ISBLANK(Spreadsheet!D1041)))),TRUE,FALSE),IF(DATEVALUE(TEXT(Spreadsheet!AC1041,"mm/dd/yyyy")) &gt; DATEVALUE(TEXT(Spreadsheet!J1041,"mm/dd/yyyy")),TRUE,FALSE))</f>
        <v>1</v>
      </c>
      <c r="BH831" s="5" t="b">
        <f>OR(AND(ISBLANK(Spreadsheet!C1041),ISBLANK(Spreadsheet!AE1041)),AND(NOT(ISBLANK(Spreadsheet!C1041)),NOT(ISBLANK(Spreadsheet!D1041)),ISBLANK(Spreadsheet!AE1041)),AND(NOT(ISBLANK(Spreadsheet!C1041)),ISBLANK(Spreadsheet!D1041),NOT(ISBLANK(Spreadsheet!AE1041)),LEN(Spreadsheet!AE1041)&lt;=100))</f>
        <v>1</v>
      </c>
      <c r="BI831" s="5" t="b">
        <f t="array" ref="BI831">IF(ISBLANK(Spreadsheet!AF1041),TRUE,ISNUMBER(MATCH(TRUE,EXACT(Spreadsheet!AF1041,CobraShortReasons),0)))</f>
        <v>1</v>
      </c>
      <c r="BJ831" s="5" t="b">
        <f ca="1">IF(ISERROR(DATEVALUE(TEXT(Spreadsheet!AG1041,"mm/dd/yyyy")) &gt; TODAY()),IF(ISBLANK(Spreadsheet!AG1041),TRUE,FALSE),IF(DATEVALUE(TEXT(Spreadsheet!AG1041,"mm/dd/yyyy")) &gt; TODAY(),FALSE,TRUE))</f>
        <v>1</v>
      </c>
      <c r="BK831" s="5" t="b">
        <f>OR(ISBLANK(Spreadsheet!AH1041),LEN(Spreadsheet!AH1041)&lt;=25)</f>
        <v>1</v>
      </c>
      <c r="BL831" s="5" t="b">
        <f t="array" aca="1" ref="BL831" ca="1">IF(ISBLANK(Spreadsheet!AI1041),TRUE,ISNUMBER(MATCH(TRUE,EXACT(Spreadsheet!AI1041,INDIRECT(Spreadsheet!$D$2)),0)))</f>
        <v>1</v>
      </c>
      <c r="BM831" s="5" t="b">
        <f t="array" aca="1" ref="BM831" ca="1">IF(ISBLANK(Spreadsheet!AJ1041),TRUE,ISNUMBER(MATCH(TRUE,EXACT(Spreadsheet!AJ1041,INDIRECT(Spreadsheet!BJ831)),0)))</f>
        <v>1</v>
      </c>
      <c r="BN831" s="5" t="b">
        <f t="array" ref="BN831">IF(ISBLANK(Spreadsheet!AK1041),TRUE,ISNUMBER(MATCH(TRUE,EXACT(Spreadsheet!AK1041,DentalPlans),0)))</f>
        <v>1</v>
      </c>
      <c r="BO831" s="5" t="b">
        <f t="array" aca="1" ref="BO831" ca="1">IF(ISBLANK(Spreadsheet!AL1041),TRUE,ISNUMBER(MATCH(TRUE,EXACT(Spreadsheet!AL1041,INDIRECT(Spreadsheet!BK831)),0)))</f>
        <v>1</v>
      </c>
      <c r="BP831" s="5" t="b">
        <f t="array" ref="BP831">IF(ISBLANK(Spreadsheet!AM1041),TRUE,ISNUMBER(MATCH(TRUE,EXACT(Spreadsheet!AM1041,VisionPlans),0)))</f>
        <v>1</v>
      </c>
      <c r="BQ831" s="5" t="b">
        <f t="array" aca="1" ref="BQ831" ca="1">IF(ISBLANK(Spreadsheet!AN1041),TRUE,ISNUMBER(MATCH(TRUE,EXACT(Spreadsheet!AN1041,INDIRECT(Spreadsheet!BL831)),0)))</f>
        <v>1</v>
      </c>
      <c r="BR831" s="5" t="b">
        <f t="array" ref="BR831">IF(ISBLANK(Spreadsheet!AO1041),TRUE,ISNUMBER(MATCH(TRUE,EXACT(Spreadsheet!AO1041,LifeBenefitClasses),0)))</f>
        <v>1</v>
      </c>
      <c r="BS831" s="5" t="b">
        <f>IF(OR(ISBLANK(Spreadsheet!AO1041), Spreadsheet!AO1041="Waive"),IF(ISBLANK(Spreadsheet!AP1041),TRUE,FALSE),IF(OR(AND(NOT(ISBLANK(Spreadsheet!AO1041)),ISBLANK(Spreadsheet!AP1041)),NOT(ISNUMBER(VALUE(Spreadsheet!AP1041)))),FALSE,IF(OR(AND(Spreadsheet!AP1041&lt;6,MOD(Spreadsheet!AP1041*10,5)=0), MOD(Spreadsheet!AP1041,5000)=0),TRUE,FALSE)))</f>
        <v>1</v>
      </c>
      <c r="BT831" s="5" t="b">
        <f t="array" ref="BT831">IF(ISBLANK(Spreadsheet!AQ1041),TRUE,ISNUMBER(MATCH(TRUE,EXACT(Spreadsheet!AQ1041,EnrollWaive),0)))</f>
        <v>1</v>
      </c>
      <c r="BU831" s="5" t="b">
        <f t="array" ref="BU831">IF(ISBLANK(Spreadsheet!AR1041),TRUE,ISNUMBER(MATCH(TRUE,EXACT(Spreadsheet!AR1041,LifeBenefitClasses),0)))</f>
        <v>1</v>
      </c>
      <c r="BV831" s="5" t="b">
        <f>IF(OR(ISBLANK(Spreadsheet!AR1041), Spreadsheet!AR1041="Waive"),IF(ISBLANK(Spreadsheet!AS1041),TRUE,FALSE),IF(OR(AND(NOT(ISBLANK(Spreadsheet!AR1041)),ISBLANK(Spreadsheet!AS1041)),NOT(ISNUMBER(VALUE(Spreadsheet!AS1041)))),FALSE,IF(OR(AND(Spreadsheet!AS1041&lt;6,MOD(Spreadsheet!AS1041*10,5)=0), MOD(Spreadsheet!AS1041,10000)=0),TRUE,FALSE)))</f>
        <v>1</v>
      </c>
      <c r="BW831" s="5" t="b">
        <f t="array" ref="BW831">IF(ISBLANK(Spreadsheet!AT1041),TRUE,ISNUMBER(MATCH(TRUE,EXACT(Spreadsheet!AT1041,LifeBenefitClasses),0)))</f>
        <v>1</v>
      </c>
      <c r="BX831" s="5" t="b">
        <f>IF(OR(ISBLANK(Spreadsheet!AT1041), Spreadsheet!AT1041="Waive"),IF(ISBLANK(Spreadsheet!AU1041),TRUE,FALSE),IF(OR(AND(NOT(ISBLANK(Spreadsheet!AT1041)),ISBLANK(Spreadsheet!AU1041)),NOT(ISNUMBER(VALUE(Spreadsheet!AU1041)))),FALSE,IF(AND(NOT(OR(ISBLANK(Spreadsheet!AT1041),Spreadsheet!AT1041="Waive")),NOT(OR(ISBLANK(Spreadsheet!AR1041),Spreadsheet!AR1041="Waive")),MOD(Spreadsheet!AU1041,5000)=0, Spreadsheet!AU1041&lt;=(Spreadsheet!AS1041*0.5)),TRUE,FALSE)))</f>
        <v>1</v>
      </c>
      <c r="BY831" s="5" t="b">
        <f t="array" ref="BY831">IF(ISBLANK(Spreadsheet!AV1041),TRUE,ISNUMBER(MATCH(TRUE,EXACT(Spreadsheet!AV1041,EnrollWaive),0)))</f>
        <v>1</v>
      </c>
      <c r="BZ831" s="5" t="b">
        <f t="array" ref="BZ831">IF(ISBLANK(Spreadsheet!AW1041),TRUE,ISNUMBER(MATCH(TRUE,EXACT(Spreadsheet!AW1041,LifeBenefitClasses),0)))</f>
        <v>1</v>
      </c>
      <c r="CA831" s="5" t="b">
        <f t="array" ref="CA831">IF(ISBLANK(Spreadsheet!AX1041),TRUE,ISNUMBER(MATCH(TRUE,EXACT(Spreadsheet!AX1041,LifeBenefitClasses),0)))</f>
        <v>1</v>
      </c>
      <c r="CB831" s="5" t="b">
        <f t="array" ref="CB831">IF(ISBLANK(Spreadsheet!AY1041),TRUE,ISNUMBER(MATCH(TRUE,EXACT(Spreadsheet!AY1041,LifeBenefitClasses),0)))</f>
        <v>1</v>
      </c>
      <c r="CC831" s="5" t="b">
        <f t="array" ref="CC831">IF(ISBLANK(Spreadsheet!AZ1041),TRUE,ISNUMBER(MATCH(TRUE,EXACT(Spreadsheet!AZ1041,LifeBenefitClasses),0)))</f>
        <v>1</v>
      </c>
      <c r="CD831" s="5" t="b">
        <f t="array" ref="CD831">IF(ISBLANK(Spreadsheet!BA1041),TRUE,ISNUMBER(MATCH(TRUE,EXACT(Spreadsheet!BA1041,LifeBenefitClasses),0)))</f>
        <v>1</v>
      </c>
      <c r="CE831" s="5" t="b">
        <f>IF(OR(ISBLANK(Spreadsheet!BA1041), Spreadsheet!BA1041="Waive"),IF(ISBLANK(Spreadsheet!BB1041),TRUE,FALSE),IF(OR(AND(NOT(ISBLANK(Spreadsheet!BA1041)),ISBLANK(Spreadsheet!BB1041)),NOT(ISNUMBER(VALUE(Spreadsheet!BB1041))),ISBLANK(Spreadsheet!BC1041),NOT(ISNUMBER(VALUE(Spreadsheet!BC1041)))),FALSE,IF(AND(Spreadsheet!BB1041&gt;=50000,Spreadsheet!BB1041&lt;=250000,MOD(Spreadsheet!BB1041,10000)=0,Spreadsheet!BB1041&lt;=(10*Spreadsheet!BC1041)),TRUE,FALSE)))</f>
        <v>1</v>
      </c>
      <c r="CF831" s="5" t="b">
        <f>IF(NOT(ISBLANK(Spreadsheet!BC831)),AND(ISNUMBER(VALUE(Spreadsheet!BC831)),Spreadsheet!BC831&gt;0),AND(OR(ISBLANK(Spreadsheet!AO831),Spreadsheet!AO831="Waive",AND(NOT(OR(ISBLANK(Spreadsheet!AO831),Spreadsheet!AO831="Waive")),Spreadsheet!AP831&gt;=6)),OR(ISBLANK(Spreadsheet!AR831),AND(NOT(OR(ISBLANK(Spreadsheet!AR831),Spreadsheet!AR831="Waive")),Spreadsheet!AS831&gt;=6)),OR(ISBLANK(Spreadsheet!AW831)),OR(ISBLANK(Spreadsheet!AX831)),OR(ISBLANK(Spreadsheet!AY831)),OR(ISBLANK(Spreadsheet!AZ831)),OR(ISBLANK(Spreadsheet!BA831),Spreadsheet!BA831="Waive")))</f>
        <v>1</v>
      </c>
      <c r="CG831" s="5" t="b">
        <f t="shared" ca="1" si="61"/>
        <v>1</v>
      </c>
    </row>
    <row r="832" spans="8:85" x14ac:dyDescent="0.3">
      <c r="H832" s="5">
        <f t="shared" ca="1" si="58"/>
        <v>2</v>
      </c>
      <c r="I832" s="5" t="str">
        <f t="shared" ca="1" si="59"/>
        <v/>
      </c>
      <c r="J832" s="5" t="str">
        <f>IF(AND(NOT(ISBLANK(Spreadsheet!C1042)),ISBLANK(Spreadsheet!D1042)),Spreadsheet!F1042&amp;" "&amp;Spreadsheet!H1042,"")</f>
        <v/>
      </c>
      <c r="K832" s="5">
        <f>IF(AND(NOT(ISBLANK(Spreadsheet!C1042)),ISBLANK(Spreadsheet!D1042)),COUNTIFS(Spreadsheet!E$786:E1043,"=Child",Spreadsheet!C$786:C1043, "="&amp;Spreadsheet!C1042) + COUNTIFS(Spreadsheet!E$786:E1043,"=Step-child",Spreadsheet!C$786:C1043, "="&amp;Spreadsheet!C1042),0)</f>
        <v>0</v>
      </c>
      <c r="L832" s="5">
        <f>IF(NOT(ISBLANK(J832)),COUNTIFS(Spreadsheet!E$786:E1043,"=Wife",Spreadsheet!C$786:C1043, "="&amp;Spreadsheet!C1042) + COUNTIFS(Spreadsheet!E$786:E1043,"=Husband",Spreadsheet!C$786:C1043, "="&amp;Spreadsheet!C1042),0)</f>
        <v>0</v>
      </c>
      <c r="M832" s="5">
        <f>IF(NOT(ISBLANK(Spreadsheet!AJ1042)),VLOOKUP(Spreadsheet!AJ1042,'Drop Downs'!$P$2:$R$16,3,FALSE),0)</f>
        <v>0</v>
      </c>
      <c r="N832" s="5">
        <f>IF(NOT(ISBLANK(Spreadsheet!AJ1042)), VLOOKUP(Spreadsheet!AJ1042,'Drop Downs'!$P$2:$R$16,2,FALSE),0)</f>
        <v>0</v>
      </c>
      <c r="O832" s="5">
        <f>IF(NOT(ISBLANK(Spreadsheet!AL1042)),VLOOKUP(Spreadsheet!AL1042,'Drop Downs'!$P$2:$R$16,3,FALSE), 0)</f>
        <v>0</v>
      </c>
      <c r="P832" s="5">
        <f>IF(NOT(ISBLANK(Spreadsheet!AL1042)),VLOOKUP(Spreadsheet!AL1042,'Drop Downs'!$P$2:$R$16,2,FALSE),0)</f>
        <v>0</v>
      </c>
      <c r="Q832" s="5">
        <f>IF(NOT(ISBLANK(Spreadsheet!AN1042)),VLOOKUP(Spreadsheet!AN1042,'Drop Downs'!$P$2:$R$16,3,FALSE),0)</f>
        <v>0</v>
      </c>
      <c r="R832" s="5">
        <f>IF(NOT(ISBLANK(Spreadsheet!AN1042)),VLOOKUP(Spreadsheet!AN1042,'Drop Downs'!$P$2:$R$16,2,FALSE),0)</f>
        <v>0</v>
      </c>
      <c r="S832" s="5" t="str">
        <f>IF(OR(M832&gt;K832,N832&gt;L832,O832&gt;K832, Q832&gt;K832,N832&gt;L832, P832&gt;L832, R832&gt;L832),"Member currently has a coverage election over what he/she needs.  Please add more dependents or adjust the coverage election.","")&amp;(IF(AND(NOT(ISBLANK(Spreadsheet!C1042)),NOT(ISBLANK(Spreadsheet!D1042)),ISBLANK(Spreadsheet!E1042)),"Dependent lacks a relationship to member.Please select one from the drop-down.",""))</f>
        <v/>
      </c>
      <c r="T832" s="5" t="b">
        <f t="shared" si="60"/>
        <v>1</v>
      </c>
      <c r="U832" s="5" t="b">
        <f>OR(ISBLANK(Spreadsheet!C1042),IF(NOT(ISBLANK(Spreadsheet!D1042)),NOT(ISBLANK(Spreadsheet!E1042)),TRUE))</f>
        <v>1</v>
      </c>
      <c r="V832" s="5" t="b">
        <f>OR(ISBLANK(Spreadsheet!C1042), NOT(ISBLANK(Spreadsheet!I1042)))</f>
        <v>1</v>
      </c>
      <c r="W832" s="5" t="b">
        <f>OR(ISBLANK(Spreadsheet!D1042),NOT(ISBLANK(Spreadsheet!C1042)))</f>
        <v>1</v>
      </c>
      <c r="X832" s="155" t="str">
        <f>REPT("0",MIN(FIND({1,2,3,4,5,6,7,8,9},Spreadsheet!C1042&amp;"123456789"))-1)&amp;IF(ISBLANK(Spreadsheet!C1042),"",SUMPRODUCT(MID(0&amp;Spreadsheet!C1042,LARGE(INDEX(ISNUMBER(--MID(Spreadsheet!C1042,ROW($1:$225),1))*
 ROW($1:$225),0),ROW($1:$225))+1,1)*10^ROW($1:$225)/10))</f>
        <v/>
      </c>
      <c r="Y832" s="5" t="b">
        <f>IF(NOT(ISBLANK(Spreadsheet!C1042)),IF(AND(ISNUMBER(VALUE(Spreadsheet!C1042)), LEN(Spreadsheet!C1042)=9),TRUE,FALSE),TRUE)</f>
        <v>1</v>
      </c>
      <c r="Z832" s="155" t="str">
        <f>REPT("0",MIN(FIND({1,2,3,4,5,6,7,8,9},Spreadsheet!D1042&amp;"123456789"))-1)&amp;IF(ISBLANK(Spreadsheet!D1042),"",SUMPRODUCT(MID(0&amp;Spreadsheet!D1042,LARGE(INDEX(ISNUMBER(--MID(Spreadsheet!D1042,ROW($1:$225),1))*
 ROW($1:$225),0),ROW($1:$225))+1,1)*10^ROW($1:$225)/10))</f>
        <v/>
      </c>
      <c r="AA832" s="5" t="b">
        <f>IF(AND(NOT(ISBLANK(Spreadsheet!D1042)),NOT(ISBLANK(Spreadsheet!C1042))),IF(AND(ISNUMBER(VALUE(Spreadsheet!D1042)), LEN(Spreadsheet!D1042)=9),TRUE,FALSE),IF(AND(NOT(ISBLANK(Spreadsheet!D1042)),ISBLANK(Spreadsheet!C1042)),FALSE,TRUE))</f>
        <v>1</v>
      </c>
      <c r="AB832" s="5" t="b">
        <f>OR(ISBLANK(Spreadsheet!Y832),IF(NOT(ISBLANK(Spreadsheet!Y832)),LEN(Spreadsheet!Y832)=10,ISNUMBER(VALUE(Spreadsheet!Y832))))</f>
        <v>1</v>
      </c>
      <c r="AC832" s="5" t="b">
        <f>OR(ISBLANK(Spreadsheet!AI1042), AND(NOT(ISBLANK(Spreadsheet!AJ1042)), NOT(ISNUMBER(SEARCH("Waive",Spreadsheet!AJ1042)))))</f>
        <v>1</v>
      </c>
      <c r="AD832" s="5" t="b">
        <f>OR(ISBLANK(Spreadsheet!AK1042), AND(NOT(ISBLANK(Spreadsheet!AL1042)), NOT(ISNUMBER(SEARCH("Waive",Spreadsheet!AL1042)))))</f>
        <v>1</v>
      </c>
      <c r="AE832" s="5" t="b">
        <f>OR(ISBLANK(Spreadsheet!AM1042), AND(NOT(ISBLANK(Spreadsheet!AN1042)), NOT(ISNUMBER(SEARCH("Waive", Spreadsheet!AN1042)))))</f>
        <v>1</v>
      </c>
      <c r="AF832" s="5" t="b">
        <f>OR(ISBLANK(Spreadsheet!C1042), NOT(ISBLANK(Spreadsheet!D1042)),NOT(ISBLANK(Spreadsheet!L1042)))</f>
        <v>1</v>
      </c>
      <c r="AG832" s="5" t="b">
        <f>IF(AND(NOT(ISBLANK(Spreadsheet!C1042)), NOT(ISBLANK(Spreadsheet!D1042)),Spreadsheet!C1042&lt;&gt;Spreadsheet!D1042),IF(ISERROR(VLOOKUP(Spreadsheet!C1042, Spreadsheet!$C$6:'Spreadsheet'!$C1041,1,FALSE)), FALSE, TRUE),TRUE)</f>
        <v>1</v>
      </c>
      <c r="AH832" s="5" t="b">
        <f>Spreadsheet!$B$2=Spreadsheet!AD832</f>
        <v>1</v>
      </c>
      <c r="AI832" s="5" t="b">
        <f>IF(ISBLANK(Spreadsheet!G1042),TRUE,IF(OR(LEN(Spreadsheet!G1042)&gt;1,ISNUMBER(VALUE(Spreadsheet!G1042))),FALSE,TRUE))</f>
        <v>1</v>
      </c>
      <c r="AJ832" s="5" t="b">
        <f>OR(ISBLANK(Spreadsheet!C1042), NOT(ISBLANK(Spreadsheet!B1042)), NOT(ISBLANK(Spreadsheet!D1042)))</f>
        <v>1</v>
      </c>
      <c r="AK832" s="5" t="b">
        <f t="array" ref="AK832">IF(OR(AND(ISBLANK(Spreadsheet!E1042),ISBLANK(Spreadsheet!D1042),NOT(ISBLANK(Spreadsheet!C1042))),AND(ISBLANK(Spreadsheet!E1042),ISBLANK(Spreadsheet!D1042),ISBLANK(Spreadsheet!C1042))),TRUE,ISNUMBER(MATCH(TRUE,EXACT(Spreadsheet!E1042,Relationships),0)))</f>
        <v>1</v>
      </c>
      <c r="AL832" s="5" t="b">
        <f>IF(NOT(ISBLANK(Spreadsheet!C1042)),IF(OR(ISBLANK(Spreadsheet!F1042),LEN(Spreadsheet!F1042)&gt;40),FALSE,TRUE),TRUE)</f>
        <v>1</v>
      </c>
      <c r="AM832" s="5" t="b">
        <f>IF(NOT(ISBLANK(Spreadsheet!C1042)),IF(OR(ISBLANK(Spreadsheet!H1042),LEN(Spreadsheet!H1042)&gt;40),FALSE,TRUE),TRUE)</f>
        <v>1</v>
      </c>
      <c r="AN832" s="5" t="b">
        <f t="array" ref="AN832">IF(ISBLANK(Spreadsheet!I1042),TRUE,ISNUMBER(MATCH(TRUE,EXACT(Spreadsheet!I1042,GenderValues),0)))</f>
        <v>1</v>
      </c>
      <c r="AO832" s="5" t="b">
        <f ca="1">IF(ISERROR(DATEVALUE(TEXT(Spreadsheet!J1042,"mm/dd/yyyy")) &gt; TODAY()),IF(AND(ISBLANK(Spreadsheet!J1042),ISBLANK(Spreadsheet!C1042)),TRUE,FALSE),IF(DATEVALUE(TEXT(Spreadsheet!J1042,"mm/dd/yyyy")) &gt; TODAY(),FALSE,TRUE))</f>
        <v>1</v>
      </c>
      <c r="AP832" s="5" t="b">
        <f>OR(ISBLANK(Spreadsheet!K1042),LEN(Spreadsheet!K1042)&lt;=100)</f>
        <v>1</v>
      </c>
      <c r="AQ832" s="5" t="b">
        <f t="array" ref="AQ832">IF(OR(AND(ISBLANK(Spreadsheet!L1042),ISBLANK(Spreadsheet!C1042)),AND(NOT(ISBLANK(Spreadsheet!C1042)),NOT(ISBLANK(Spreadsheet!D1042)))),TRUE,ISNUMBER(MATCH(TRUE,EXACT(Spreadsheet!L1042,MaritalStatus),0)))</f>
        <v>1</v>
      </c>
      <c r="AR832" s="5" t="b">
        <f ca="1">IF(ISERROR(DATEVALUE(TEXT(Spreadsheet!M1042,"mm/dd/yyyy")) &gt; TODAY()),IF(ISBLANK(Spreadsheet!M1042),TRUE,FALSE),IF(DATEVALUE(TEXT(Spreadsheet!M1042,"mm/dd/yyyy")) &gt; TODAY(),FALSE,TRUE))</f>
        <v>1</v>
      </c>
      <c r="AS832" s="5" t="b">
        <f>OR(ISBLANK(Spreadsheet!N1042),LEN(Spreadsheet!N1042)&lt;=100)</f>
        <v>1</v>
      </c>
      <c r="AT832" s="5" t="b">
        <f>OR(ISBLANK(Spreadsheet!O1042),UPPER(Spreadsheet!O1042)="YES")</f>
        <v>1</v>
      </c>
      <c r="AU832" s="5" t="b">
        <f>OR(ISBLANK(Spreadsheet!P1042),UPPER(Spreadsheet!P1042)="YES")</f>
        <v>1</v>
      </c>
      <c r="AV832" s="5" t="b">
        <f t="array" ref="AV832">IF(ISBLANK(Spreadsheet!Q1042),TRUE,ISNUMBER(MATCH(TRUE,EXACT(Spreadsheet!Q1042,OnGroupsPriorIns),0)))</f>
        <v>1</v>
      </c>
      <c r="AW832" s="5" t="b">
        <f>OR(ISBLANK(Spreadsheet!R1042),UPPER(Spreadsheet!R1042)="YES")</f>
        <v>1</v>
      </c>
      <c r="AX832" s="5" t="b">
        <f>OR(ISBLANK(Spreadsheet!S1042),UPPER(Spreadsheet!S1042)="YES")</f>
        <v>1</v>
      </c>
      <c r="AY832" s="5" t="b">
        <f>OR(AND(ISBLANK(Spreadsheet!C1042),LEN(Spreadsheet!T1042)=0),AND(NOT(ISBLANK(Spreadsheet!C1042)),LEN(Spreadsheet!T1042)&gt;0,LEN(Spreadsheet!T1042)&lt;=50))</f>
        <v>1</v>
      </c>
      <c r="AZ832" s="5" t="b">
        <f>OR(LEN(Spreadsheet!U1042)=0,AND(LEN(Spreadsheet!U1042)&gt;0,LEN(Spreadsheet!U1042)&lt;=50))</f>
        <v>1</v>
      </c>
      <c r="BA832" s="5" t="b">
        <f>OR(AND(ISBLANK(Spreadsheet!C1042),LEN(Spreadsheet!V1042)=0),AND(NOT(ISBLANK(Spreadsheet!C1042)),LEN(Spreadsheet!V1042)&gt;0,LEN(Spreadsheet!V1042)&lt;=50))</f>
        <v>1</v>
      </c>
      <c r="BB832" s="5" t="b">
        <f t="array" ref="BB832">IF(AND(ISBLANK(Spreadsheet!C1042),LEN(Spreadsheet!W1042)=0),TRUE,ISNUMBER(MATCH(TRUE,EXACT(Spreadsheet!W1042,States),0)))</f>
        <v>1</v>
      </c>
      <c r="BC832" s="5" t="b">
        <f>OR(AND(ISBLANK(Spreadsheet!C1042),LEN(Spreadsheet!X1042)=0),AND(NOT(ISBLANK(Spreadsheet!C1042)),LEN(Spreadsheet!X1042)&gt;0,LEN(Spreadsheet!X1042)=5,ISNUMBER(VALUE(Spreadsheet!X1042))))</f>
        <v>1</v>
      </c>
      <c r="BD832" s="5" t="b">
        <f>OR(ISBLANK(Spreadsheet!Z1042),LEN(Spreadsheet!Z1042)&lt;=50)</f>
        <v>1</v>
      </c>
      <c r="BE832" s="5" t="b">
        <f>ISBLANK(Spreadsheet!AA1042)</f>
        <v>1</v>
      </c>
      <c r="BF832" s="5" t="b">
        <f>ISBLANK(Spreadsheet!AB1042)</f>
        <v>1</v>
      </c>
      <c r="BG832" s="5" t="b">
        <f>IF(ISERROR(DATEVALUE(TEXT(Spreadsheet!AC1042,"mm/dd/yyyy")) &gt; DATEVALUE(TEXT(Spreadsheet!J1042,"mm/dd/yyyy"))),IF(OR(AND(ISBLANK(Spreadsheet!AC1042),ISBLANK(Spreadsheet!C1042)),AND(NOT(ISBLANK(Spreadsheet!C1042)),ISBLANK(Spreadsheet!AC1042),NOT(ISBLANK(Spreadsheet!D1042)))),TRUE,FALSE),IF(DATEVALUE(TEXT(Spreadsheet!AC1042,"mm/dd/yyyy")) &gt; DATEVALUE(TEXT(Spreadsheet!J1042,"mm/dd/yyyy")),TRUE,FALSE))</f>
        <v>1</v>
      </c>
      <c r="BH832" s="5" t="b">
        <f>OR(AND(ISBLANK(Spreadsheet!C1042),ISBLANK(Spreadsheet!AE1042)),AND(NOT(ISBLANK(Spreadsheet!C1042)),NOT(ISBLANK(Spreadsheet!D1042)),ISBLANK(Spreadsheet!AE1042)),AND(NOT(ISBLANK(Spreadsheet!C1042)),ISBLANK(Spreadsheet!D1042),NOT(ISBLANK(Spreadsheet!AE1042)),LEN(Spreadsheet!AE1042)&lt;=100))</f>
        <v>1</v>
      </c>
      <c r="BI832" s="5" t="b">
        <f t="array" ref="BI832">IF(ISBLANK(Spreadsheet!AF1042),TRUE,ISNUMBER(MATCH(TRUE,EXACT(Spreadsheet!AF1042,CobraShortReasons),0)))</f>
        <v>1</v>
      </c>
      <c r="BJ832" s="5" t="b">
        <f ca="1">IF(ISERROR(DATEVALUE(TEXT(Spreadsheet!AG1042,"mm/dd/yyyy")) &gt; TODAY()),IF(ISBLANK(Spreadsheet!AG1042),TRUE,FALSE),IF(DATEVALUE(TEXT(Spreadsheet!AG1042,"mm/dd/yyyy")) &gt; TODAY(),FALSE,TRUE))</f>
        <v>1</v>
      </c>
      <c r="BK832" s="5" t="b">
        <f>OR(ISBLANK(Spreadsheet!AH1042),LEN(Spreadsheet!AH1042)&lt;=25)</f>
        <v>1</v>
      </c>
      <c r="BL832" s="5" t="b">
        <f t="array" aca="1" ref="BL832" ca="1">IF(ISBLANK(Spreadsheet!AI1042),TRUE,ISNUMBER(MATCH(TRUE,EXACT(Spreadsheet!AI1042,INDIRECT(Spreadsheet!$D$2)),0)))</f>
        <v>1</v>
      </c>
      <c r="BM832" s="5" t="b">
        <f t="array" aca="1" ref="BM832" ca="1">IF(ISBLANK(Spreadsheet!AJ1042),TRUE,ISNUMBER(MATCH(TRUE,EXACT(Spreadsheet!AJ1042,INDIRECT(Spreadsheet!BJ832)),0)))</f>
        <v>1</v>
      </c>
      <c r="BN832" s="5" t="b">
        <f t="array" ref="BN832">IF(ISBLANK(Spreadsheet!AK1042),TRUE,ISNUMBER(MATCH(TRUE,EXACT(Spreadsheet!AK1042,DentalPlans),0)))</f>
        <v>1</v>
      </c>
      <c r="BO832" s="5" t="b">
        <f t="array" aca="1" ref="BO832" ca="1">IF(ISBLANK(Spreadsheet!AL1042),TRUE,ISNUMBER(MATCH(TRUE,EXACT(Spreadsheet!AL1042,INDIRECT(Spreadsheet!BK832)),0)))</f>
        <v>1</v>
      </c>
      <c r="BP832" s="5" t="b">
        <f t="array" ref="BP832">IF(ISBLANK(Spreadsheet!AM1042),TRUE,ISNUMBER(MATCH(TRUE,EXACT(Spreadsheet!AM1042,VisionPlans),0)))</f>
        <v>1</v>
      </c>
      <c r="BQ832" s="5" t="b">
        <f t="array" aca="1" ref="BQ832" ca="1">IF(ISBLANK(Spreadsheet!AN1042),TRUE,ISNUMBER(MATCH(TRUE,EXACT(Spreadsheet!AN1042,INDIRECT(Spreadsheet!BL832)),0)))</f>
        <v>1</v>
      </c>
      <c r="BR832" s="5" t="b">
        <f t="array" ref="BR832">IF(ISBLANK(Spreadsheet!AO1042),TRUE,ISNUMBER(MATCH(TRUE,EXACT(Spreadsheet!AO1042,LifeBenefitClasses),0)))</f>
        <v>1</v>
      </c>
      <c r="BS832" s="5" t="b">
        <f>IF(OR(ISBLANK(Spreadsheet!AO1042), Spreadsheet!AO1042="Waive"),IF(ISBLANK(Spreadsheet!AP1042),TRUE,FALSE),IF(OR(AND(NOT(ISBLANK(Spreadsheet!AO1042)),ISBLANK(Spreadsheet!AP1042)),NOT(ISNUMBER(VALUE(Spreadsheet!AP1042)))),FALSE,IF(OR(AND(Spreadsheet!AP1042&lt;6,MOD(Spreadsheet!AP1042*10,5)=0), MOD(Spreadsheet!AP1042,5000)=0),TRUE,FALSE)))</f>
        <v>1</v>
      </c>
      <c r="BT832" s="5" t="b">
        <f t="array" ref="BT832">IF(ISBLANK(Spreadsheet!AQ1042),TRUE,ISNUMBER(MATCH(TRUE,EXACT(Spreadsheet!AQ1042,EnrollWaive),0)))</f>
        <v>1</v>
      </c>
      <c r="BU832" s="5" t="b">
        <f t="array" ref="BU832">IF(ISBLANK(Spreadsheet!AR1042),TRUE,ISNUMBER(MATCH(TRUE,EXACT(Spreadsheet!AR1042,LifeBenefitClasses),0)))</f>
        <v>1</v>
      </c>
      <c r="BV832" s="5" t="b">
        <f>IF(OR(ISBLANK(Spreadsheet!AR1042), Spreadsheet!AR1042="Waive"),IF(ISBLANK(Spreadsheet!AS1042),TRUE,FALSE),IF(OR(AND(NOT(ISBLANK(Spreadsheet!AR1042)),ISBLANK(Spreadsheet!AS1042)),NOT(ISNUMBER(VALUE(Spreadsheet!AS1042)))),FALSE,IF(OR(AND(Spreadsheet!AS1042&lt;6,MOD(Spreadsheet!AS1042*10,5)=0), MOD(Spreadsheet!AS1042,10000)=0),TRUE,FALSE)))</f>
        <v>1</v>
      </c>
      <c r="BW832" s="5" t="b">
        <f t="array" ref="BW832">IF(ISBLANK(Spreadsheet!AT1042),TRUE,ISNUMBER(MATCH(TRUE,EXACT(Spreadsheet!AT1042,LifeBenefitClasses),0)))</f>
        <v>1</v>
      </c>
      <c r="BX832" s="5" t="b">
        <f>IF(OR(ISBLANK(Spreadsheet!AT1042), Spreadsheet!AT1042="Waive"),IF(ISBLANK(Spreadsheet!AU1042),TRUE,FALSE),IF(OR(AND(NOT(ISBLANK(Spreadsheet!AT1042)),ISBLANK(Spreadsheet!AU1042)),NOT(ISNUMBER(VALUE(Spreadsheet!AU1042)))),FALSE,IF(AND(NOT(OR(ISBLANK(Spreadsheet!AT1042),Spreadsheet!AT1042="Waive")),NOT(OR(ISBLANK(Spreadsheet!AR1042),Spreadsheet!AR1042="Waive")),MOD(Spreadsheet!AU1042,5000)=0, Spreadsheet!AU1042&lt;=(Spreadsheet!AS1042*0.5)),TRUE,FALSE)))</f>
        <v>1</v>
      </c>
      <c r="BY832" s="5" t="b">
        <f t="array" ref="BY832">IF(ISBLANK(Spreadsheet!AV1042),TRUE,ISNUMBER(MATCH(TRUE,EXACT(Spreadsheet!AV1042,EnrollWaive),0)))</f>
        <v>1</v>
      </c>
      <c r="BZ832" s="5" t="b">
        <f t="array" ref="BZ832">IF(ISBLANK(Spreadsheet!AW1042),TRUE,ISNUMBER(MATCH(TRUE,EXACT(Spreadsheet!AW1042,LifeBenefitClasses),0)))</f>
        <v>1</v>
      </c>
      <c r="CA832" s="5" t="b">
        <f t="array" ref="CA832">IF(ISBLANK(Spreadsheet!AX1042),TRUE,ISNUMBER(MATCH(TRUE,EXACT(Spreadsheet!AX1042,LifeBenefitClasses),0)))</f>
        <v>1</v>
      </c>
      <c r="CB832" s="5" t="b">
        <f t="array" ref="CB832">IF(ISBLANK(Spreadsheet!AY1042),TRUE,ISNUMBER(MATCH(TRUE,EXACT(Spreadsheet!AY1042,LifeBenefitClasses),0)))</f>
        <v>1</v>
      </c>
      <c r="CC832" s="5" t="b">
        <f t="array" ref="CC832">IF(ISBLANK(Spreadsheet!AZ1042),TRUE,ISNUMBER(MATCH(TRUE,EXACT(Spreadsheet!AZ1042,LifeBenefitClasses),0)))</f>
        <v>1</v>
      </c>
      <c r="CD832" s="5" t="b">
        <f t="array" ref="CD832">IF(ISBLANK(Spreadsheet!BA1042),TRUE,ISNUMBER(MATCH(TRUE,EXACT(Spreadsheet!BA1042,LifeBenefitClasses),0)))</f>
        <v>1</v>
      </c>
      <c r="CE832" s="5" t="b">
        <f>IF(OR(ISBLANK(Spreadsheet!BA1042), Spreadsheet!BA1042="Waive"),IF(ISBLANK(Spreadsheet!BB1042),TRUE,FALSE),IF(OR(AND(NOT(ISBLANK(Spreadsheet!BA1042)),ISBLANK(Spreadsheet!BB1042)),NOT(ISNUMBER(VALUE(Spreadsheet!BB1042))),ISBLANK(Spreadsheet!BC1042),NOT(ISNUMBER(VALUE(Spreadsheet!BC1042)))),FALSE,IF(AND(Spreadsheet!BB1042&gt;=50000,Spreadsheet!BB1042&lt;=250000,MOD(Spreadsheet!BB1042,10000)=0,Spreadsheet!BB1042&lt;=(10*Spreadsheet!BC1042)),TRUE,FALSE)))</f>
        <v>1</v>
      </c>
      <c r="CF832" s="5" t="b">
        <f>IF(NOT(ISBLANK(Spreadsheet!BC832)),AND(ISNUMBER(VALUE(Spreadsheet!BC832)),Spreadsheet!BC832&gt;0),AND(OR(ISBLANK(Spreadsheet!AO832),Spreadsheet!AO832="Waive",AND(NOT(OR(ISBLANK(Spreadsheet!AO832),Spreadsheet!AO832="Waive")),Spreadsheet!AP832&gt;=6)),OR(ISBLANK(Spreadsheet!AR832),AND(NOT(OR(ISBLANK(Spreadsheet!AR832),Spreadsheet!AR832="Waive")),Spreadsheet!AS832&gt;=6)),OR(ISBLANK(Spreadsheet!AW832)),OR(ISBLANK(Spreadsheet!AX832)),OR(ISBLANK(Spreadsheet!AY832)),OR(ISBLANK(Spreadsheet!AZ832)),OR(ISBLANK(Spreadsheet!BA832),Spreadsheet!BA832="Waive")))</f>
        <v>1</v>
      </c>
      <c r="CG832" s="5" t="b">
        <f t="shared" ca="1" si="61"/>
        <v>1</v>
      </c>
    </row>
    <row r="833" spans="8:85" x14ac:dyDescent="0.3">
      <c r="H833" s="5">
        <f t="shared" ca="1" si="58"/>
        <v>2</v>
      </c>
      <c r="I833" s="5" t="str">
        <f t="shared" ca="1" si="59"/>
        <v/>
      </c>
      <c r="J833" s="5" t="str">
        <f>IF(AND(NOT(ISBLANK(Spreadsheet!C1043)),ISBLANK(Spreadsheet!D1043)),Spreadsheet!F1043&amp;" "&amp;Spreadsheet!H1043,"")</f>
        <v/>
      </c>
      <c r="K833" s="5">
        <f>IF(AND(NOT(ISBLANK(Spreadsheet!C1043)),ISBLANK(Spreadsheet!D1043)),COUNTIFS(Spreadsheet!E$786:E1044,"=Child",Spreadsheet!C$786:C1044, "="&amp;Spreadsheet!C1043) + COUNTIFS(Spreadsheet!E$786:E1044,"=Step-child",Spreadsheet!C$786:C1044, "="&amp;Spreadsheet!C1043),0)</f>
        <v>0</v>
      </c>
      <c r="L833" s="5">
        <f>IF(NOT(ISBLANK(J833)),COUNTIFS(Spreadsheet!E$786:E1044,"=Wife",Spreadsheet!C$786:C1044, "="&amp;Spreadsheet!C1043) + COUNTIFS(Spreadsheet!E$786:E1044,"=Husband",Spreadsheet!C$786:C1044, "="&amp;Spreadsheet!C1043),0)</f>
        <v>0</v>
      </c>
      <c r="M833" s="5">
        <f>IF(NOT(ISBLANK(Spreadsheet!AJ1043)),VLOOKUP(Spreadsheet!AJ1043,'Drop Downs'!$P$2:$R$16,3,FALSE),0)</f>
        <v>0</v>
      </c>
      <c r="N833" s="5">
        <f>IF(NOT(ISBLANK(Spreadsheet!AJ1043)), VLOOKUP(Spreadsheet!AJ1043,'Drop Downs'!$P$2:$R$16,2,FALSE),0)</f>
        <v>0</v>
      </c>
      <c r="O833" s="5">
        <f>IF(NOT(ISBLANK(Spreadsheet!AL1043)),VLOOKUP(Spreadsheet!AL1043,'Drop Downs'!$P$2:$R$16,3,FALSE), 0)</f>
        <v>0</v>
      </c>
      <c r="P833" s="5">
        <f>IF(NOT(ISBLANK(Spreadsheet!AL1043)),VLOOKUP(Spreadsheet!AL1043,'Drop Downs'!$P$2:$R$16,2,FALSE),0)</f>
        <v>0</v>
      </c>
      <c r="Q833" s="5">
        <f>IF(NOT(ISBLANK(Spreadsheet!AN1043)),VLOOKUP(Spreadsheet!AN1043,'Drop Downs'!$P$2:$R$16,3,FALSE),0)</f>
        <v>0</v>
      </c>
      <c r="R833" s="5">
        <f>IF(NOT(ISBLANK(Spreadsheet!AN1043)),VLOOKUP(Spreadsheet!AN1043,'Drop Downs'!$P$2:$R$16,2,FALSE),0)</f>
        <v>0</v>
      </c>
      <c r="S833" s="5" t="str">
        <f>IF(OR(M833&gt;K833,N833&gt;L833,O833&gt;K833, Q833&gt;K833,N833&gt;L833, P833&gt;L833, R833&gt;L833),"Member currently has a coverage election over what he/she needs.  Please add more dependents or adjust the coverage election.","")&amp;(IF(AND(NOT(ISBLANK(Spreadsheet!C1043)),NOT(ISBLANK(Spreadsheet!D1043)),ISBLANK(Spreadsheet!E1043)),"Dependent lacks a relationship to member.Please select one from the drop-down.",""))</f>
        <v/>
      </c>
      <c r="T833" s="5" t="b">
        <f t="shared" si="60"/>
        <v>1</v>
      </c>
      <c r="U833" s="5" t="b">
        <f>OR(ISBLANK(Spreadsheet!C1043),IF(NOT(ISBLANK(Spreadsheet!D1043)),NOT(ISBLANK(Spreadsheet!E1043)),TRUE))</f>
        <v>1</v>
      </c>
      <c r="V833" s="5" t="b">
        <f>OR(ISBLANK(Spreadsheet!C1043), NOT(ISBLANK(Spreadsheet!I1043)))</f>
        <v>1</v>
      </c>
      <c r="W833" s="5" t="b">
        <f>OR(ISBLANK(Spreadsheet!D1043),NOT(ISBLANK(Spreadsheet!C1043)))</f>
        <v>1</v>
      </c>
      <c r="X833" s="155" t="str">
        <f>REPT("0",MIN(FIND({1,2,3,4,5,6,7,8,9},Spreadsheet!C1043&amp;"123456789"))-1)&amp;IF(ISBLANK(Spreadsheet!C1043),"",SUMPRODUCT(MID(0&amp;Spreadsheet!C1043,LARGE(INDEX(ISNUMBER(--MID(Spreadsheet!C1043,ROW($1:$225),1))*
 ROW($1:$225),0),ROW($1:$225))+1,1)*10^ROW($1:$225)/10))</f>
        <v/>
      </c>
      <c r="Y833" s="5" t="b">
        <f>IF(NOT(ISBLANK(Spreadsheet!C1043)),IF(AND(ISNUMBER(VALUE(Spreadsheet!C1043)), LEN(Spreadsheet!C1043)=9),TRUE,FALSE),TRUE)</f>
        <v>1</v>
      </c>
      <c r="Z833" s="155" t="str">
        <f>REPT("0",MIN(FIND({1,2,3,4,5,6,7,8,9},Spreadsheet!D1043&amp;"123456789"))-1)&amp;IF(ISBLANK(Spreadsheet!D1043),"",SUMPRODUCT(MID(0&amp;Spreadsheet!D1043,LARGE(INDEX(ISNUMBER(--MID(Spreadsheet!D1043,ROW($1:$225),1))*
 ROW($1:$225),0),ROW($1:$225))+1,1)*10^ROW($1:$225)/10))</f>
        <v/>
      </c>
      <c r="AA833" s="5" t="b">
        <f>IF(AND(NOT(ISBLANK(Spreadsheet!D1043)),NOT(ISBLANK(Spreadsheet!C1043))),IF(AND(ISNUMBER(VALUE(Spreadsheet!D1043)), LEN(Spreadsheet!D1043)=9),TRUE,FALSE),IF(AND(NOT(ISBLANK(Spreadsheet!D1043)),ISBLANK(Spreadsheet!C1043)),FALSE,TRUE))</f>
        <v>1</v>
      </c>
      <c r="AB833" s="5" t="b">
        <f>OR(ISBLANK(Spreadsheet!Y833),IF(NOT(ISBLANK(Spreadsheet!Y833)),LEN(Spreadsheet!Y833)=10,ISNUMBER(VALUE(Spreadsheet!Y833))))</f>
        <v>1</v>
      </c>
      <c r="AC833" s="5" t="b">
        <f>OR(ISBLANK(Spreadsheet!AI1043), AND(NOT(ISBLANK(Spreadsheet!AJ1043)), NOT(ISNUMBER(SEARCH("Waive",Spreadsheet!AJ1043)))))</f>
        <v>1</v>
      </c>
      <c r="AD833" s="5" t="b">
        <f>OR(ISBLANK(Spreadsheet!AK1043), AND(NOT(ISBLANK(Spreadsheet!AL1043)), NOT(ISNUMBER(SEARCH("Waive",Spreadsheet!AL1043)))))</f>
        <v>1</v>
      </c>
      <c r="AE833" s="5" t="b">
        <f>OR(ISBLANK(Spreadsheet!AM1043), AND(NOT(ISBLANK(Spreadsheet!AN1043)), NOT(ISNUMBER(SEARCH("Waive", Spreadsheet!AN1043)))))</f>
        <v>1</v>
      </c>
      <c r="AF833" s="5" t="b">
        <f>OR(ISBLANK(Spreadsheet!C1043), NOT(ISBLANK(Spreadsheet!D1043)),NOT(ISBLANK(Spreadsheet!L1043)))</f>
        <v>1</v>
      </c>
      <c r="AG833" s="5" t="b">
        <f>IF(AND(NOT(ISBLANK(Spreadsheet!C1043)), NOT(ISBLANK(Spreadsheet!D1043)),Spreadsheet!C1043&lt;&gt;Spreadsheet!D1043),IF(ISERROR(VLOOKUP(Spreadsheet!C1043, Spreadsheet!$C$6:'Spreadsheet'!$C1042,1,FALSE)), FALSE, TRUE),TRUE)</f>
        <v>1</v>
      </c>
      <c r="AH833" s="5" t="b">
        <f>Spreadsheet!$B$2=Spreadsheet!AD833</f>
        <v>1</v>
      </c>
      <c r="AI833" s="5" t="b">
        <f>IF(ISBLANK(Spreadsheet!G1043),TRUE,IF(OR(LEN(Spreadsheet!G1043)&gt;1,ISNUMBER(VALUE(Spreadsheet!G1043))),FALSE,TRUE))</f>
        <v>1</v>
      </c>
      <c r="AJ833" s="5" t="b">
        <f>OR(ISBLANK(Spreadsheet!C1043), NOT(ISBLANK(Spreadsheet!B1043)), NOT(ISBLANK(Spreadsheet!D1043)))</f>
        <v>1</v>
      </c>
      <c r="AK833" s="5" t="b">
        <f t="array" ref="AK833">IF(OR(AND(ISBLANK(Spreadsheet!E1043),ISBLANK(Spreadsheet!D1043),NOT(ISBLANK(Spreadsheet!C1043))),AND(ISBLANK(Spreadsheet!E1043),ISBLANK(Spreadsheet!D1043),ISBLANK(Spreadsheet!C1043))),TRUE,ISNUMBER(MATCH(TRUE,EXACT(Spreadsheet!E1043,Relationships),0)))</f>
        <v>1</v>
      </c>
      <c r="AL833" s="5" t="b">
        <f>IF(NOT(ISBLANK(Spreadsheet!C1043)),IF(OR(ISBLANK(Spreadsheet!F1043),LEN(Spreadsheet!F1043)&gt;40),FALSE,TRUE),TRUE)</f>
        <v>1</v>
      </c>
      <c r="AM833" s="5" t="b">
        <f>IF(NOT(ISBLANK(Spreadsheet!C1043)),IF(OR(ISBLANK(Spreadsheet!H1043),LEN(Spreadsheet!H1043)&gt;40),FALSE,TRUE),TRUE)</f>
        <v>1</v>
      </c>
      <c r="AN833" s="5" t="b">
        <f t="array" ref="AN833">IF(ISBLANK(Spreadsheet!I1043),TRUE,ISNUMBER(MATCH(TRUE,EXACT(Spreadsheet!I1043,GenderValues),0)))</f>
        <v>1</v>
      </c>
      <c r="AO833" s="5" t="b">
        <f ca="1">IF(ISERROR(DATEVALUE(TEXT(Spreadsheet!J1043,"mm/dd/yyyy")) &gt; TODAY()),IF(AND(ISBLANK(Spreadsheet!J1043),ISBLANK(Spreadsheet!C1043)),TRUE,FALSE),IF(DATEVALUE(TEXT(Spreadsheet!J1043,"mm/dd/yyyy")) &gt; TODAY(),FALSE,TRUE))</f>
        <v>1</v>
      </c>
      <c r="AP833" s="5" t="b">
        <f>OR(ISBLANK(Spreadsheet!K1043),LEN(Spreadsheet!K1043)&lt;=100)</f>
        <v>1</v>
      </c>
      <c r="AQ833" s="5" t="b">
        <f t="array" ref="AQ833">IF(OR(AND(ISBLANK(Spreadsheet!L1043),ISBLANK(Spreadsheet!C1043)),AND(NOT(ISBLANK(Spreadsheet!C1043)),NOT(ISBLANK(Spreadsheet!D1043)))),TRUE,ISNUMBER(MATCH(TRUE,EXACT(Spreadsheet!L1043,MaritalStatus),0)))</f>
        <v>1</v>
      </c>
      <c r="AR833" s="5" t="b">
        <f ca="1">IF(ISERROR(DATEVALUE(TEXT(Spreadsheet!M1043,"mm/dd/yyyy")) &gt; TODAY()),IF(ISBLANK(Spreadsheet!M1043),TRUE,FALSE),IF(DATEVALUE(TEXT(Spreadsheet!M1043,"mm/dd/yyyy")) &gt; TODAY(),FALSE,TRUE))</f>
        <v>1</v>
      </c>
      <c r="AS833" s="5" t="b">
        <f>OR(ISBLANK(Spreadsheet!N1043),LEN(Spreadsheet!N1043)&lt;=100)</f>
        <v>1</v>
      </c>
      <c r="AT833" s="5" t="b">
        <f>OR(ISBLANK(Spreadsheet!O1043),UPPER(Spreadsheet!O1043)="YES")</f>
        <v>1</v>
      </c>
      <c r="AU833" s="5" t="b">
        <f>OR(ISBLANK(Spreadsheet!P1043),UPPER(Spreadsheet!P1043)="YES")</f>
        <v>1</v>
      </c>
      <c r="AV833" s="5" t="b">
        <f t="array" ref="AV833">IF(ISBLANK(Spreadsheet!Q1043),TRUE,ISNUMBER(MATCH(TRUE,EXACT(Spreadsheet!Q1043,OnGroupsPriorIns),0)))</f>
        <v>1</v>
      </c>
      <c r="AW833" s="5" t="b">
        <f>OR(ISBLANK(Spreadsheet!R1043),UPPER(Spreadsheet!R1043)="YES")</f>
        <v>1</v>
      </c>
      <c r="AX833" s="5" t="b">
        <f>OR(ISBLANK(Spreadsheet!S1043),UPPER(Spreadsheet!S1043)="YES")</f>
        <v>1</v>
      </c>
      <c r="AY833" s="5" t="b">
        <f>OR(AND(ISBLANK(Spreadsheet!C1043),LEN(Spreadsheet!T1043)=0),AND(NOT(ISBLANK(Spreadsheet!C1043)),LEN(Spreadsheet!T1043)&gt;0,LEN(Spreadsheet!T1043)&lt;=50))</f>
        <v>1</v>
      </c>
      <c r="AZ833" s="5" t="b">
        <f>OR(LEN(Spreadsheet!U1043)=0,AND(LEN(Spreadsheet!U1043)&gt;0,LEN(Spreadsheet!U1043)&lt;=50))</f>
        <v>1</v>
      </c>
      <c r="BA833" s="5" t="b">
        <f>OR(AND(ISBLANK(Spreadsheet!C1043),LEN(Spreadsheet!V1043)=0),AND(NOT(ISBLANK(Spreadsheet!C1043)),LEN(Spreadsheet!V1043)&gt;0,LEN(Spreadsheet!V1043)&lt;=50))</f>
        <v>1</v>
      </c>
      <c r="BB833" s="5" t="b">
        <f t="array" ref="BB833">IF(AND(ISBLANK(Spreadsheet!C1043),LEN(Spreadsheet!W1043)=0),TRUE,ISNUMBER(MATCH(TRUE,EXACT(Spreadsheet!W1043,States),0)))</f>
        <v>1</v>
      </c>
      <c r="BC833" s="5" t="b">
        <f>OR(AND(ISBLANK(Spreadsheet!C1043),LEN(Spreadsheet!X1043)=0),AND(NOT(ISBLANK(Spreadsheet!C1043)),LEN(Spreadsheet!X1043)&gt;0,LEN(Spreadsheet!X1043)=5,ISNUMBER(VALUE(Spreadsheet!X1043))))</f>
        <v>1</v>
      </c>
      <c r="BD833" s="5" t="b">
        <f>OR(ISBLANK(Spreadsheet!Z1043),LEN(Spreadsheet!Z1043)&lt;=50)</f>
        <v>1</v>
      </c>
      <c r="BE833" s="5" t="b">
        <f>ISBLANK(Spreadsheet!AA1043)</f>
        <v>1</v>
      </c>
      <c r="BF833" s="5" t="b">
        <f>ISBLANK(Spreadsheet!AB1043)</f>
        <v>1</v>
      </c>
      <c r="BG833" s="5" t="b">
        <f>IF(ISERROR(DATEVALUE(TEXT(Spreadsheet!AC1043,"mm/dd/yyyy")) &gt; DATEVALUE(TEXT(Spreadsheet!J1043,"mm/dd/yyyy"))),IF(OR(AND(ISBLANK(Spreadsheet!AC1043),ISBLANK(Spreadsheet!C1043)),AND(NOT(ISBLANK(Spreadsheet!C1043)),ISBLANK(Spreadsheet!AC1043),NOT(ISBLANK(Spreadsheet!D1043)))),TRUE,FALSE),IF(DATEVALUE(TEXT(Spreadsheet!AC1043,"mm/dd/yyyy")) &gt; DATEVALUE(TEXT(Spreadsheet!J1043,"mm/dd/yyyy")),TRUE,FALSE))</f>
        <v>1</v>
      </c>
      <c r="BH833" s="5" t="b">
        <f>OR(AND(ISBLANK(Spreadsheet!C1043),ISBLANK(Spreadsheet!AE1043)),AND(NOT(ISBLANK(Spreadsheet!C1043)),NOT(ISBLANK(Spreadsheet!D1043)),ISBLANK(Spreadsheet!AE1043)),AND(NOT(ISBLANK(Spreadsheet!C1043)),ISBLANK(Spreadsheet!D1043),NOT(ISBLANK(Spreadsheet!AE1043)),LEN(Spreadsheet!AE1043)&lt;=100))</f>
        <v>1</v>
      </c>
      <c r="BI833" s="5" t="b">
        <f t="array" ref="BI833">IF(ISBLANK(Spreadsheet!AF1043),TRUE,ISNUMBER(MATCH(TRUE,EXACT(Spreadsheet!AF1043,CobraShortReasons),0)))</f>
        <v>1</v>
      </c>
      <c r="BJ833" s="5" t="b">
        <f ca="1">IF(ISERROR(DATEVALUE(TEXT(Spreadsheet!AG1043,"mm/dd/yyyy")) &gt; TODAY()),IF(ISBLANK(Spreadsheet!AG1043),TRUE,FALSE),IF(DATEVALUE(TEXT(Spreadsheet!AG1043,"mm/dd/yyyy")) &gt; TODAY(),FALSE,TRUE))</f>
        <v>1</v>
      </c>
      <c r="BK833" s="5" t="b">
        <f>OR(ISBLANK(Spreadsheet!AH1043),LEN(Spreadsheet!AH1043)&lt;=25)</f>
        <v>1</v>
      </c>
      <c r="BL833" s="5" t="b">
        <f t="array" aca="1" ref="BL833" ca="1">IF(ISBLANK(Spreadsheet!AI1043),TRUE,ISNUMBER(MATCH(TRUE,EXACT(Spreadsheet!AI1043,INDIRECT(Spreadsheet!$D$2)),0)))</f>
        <v>1</v>
      </c>
      <c r="BM833" s="5" t="b">
        <f t="array" aca="1" ref="BM833" ca="1">IF(ISBLANK(Spreadsheet!AJ1043),TRUE,ISNUMBER(MATCH(TRUE,EXACT(Spreadsheet!AJ1043,INDIRECT(Spreadsheet!BJ833)),0)))</f>
        <v>1</v>
      </c>
      <c r="BN833" s="5" t="b">
        <f t="array" ref="BN833">IF(ISBLANK(Spreadsheet!AK1043),TRUE,ISNUMBER(MATCH(TRUE,EXACT(Spreadsheet!AK1043,DentalPlans),0)))</f>
        <v>1</v>
      </c>
      <c r="BO833" s="5" t="b">
        <f t="array" aca="1" ref="BO833" ca="1">IF(ISBLANK(Spreadsheet!AL1043),TRUE,ISNUMBER(MATCH(TRUE,EXACT(Spreadsheet!AL1043,INDIRECT(Spreadsheet!BK833)),0)))</f>
        <v>1</v>
      </c>
      <c r="BP833" s="5" t="b">
        <f t="array" ref="BP833">IF(ISBLANK(Spreadsheet!AM1043),TRUE,ISNUMBER(MATCH(TRUE,EXACT(Spreadsheet!AM1043,VisionPlans),0)))</f>
        <v>1</v>
      </c>
      <c r="BQ833" s="5" t="b">
        <f t="array" aca="1" ref="BQ833" ca="1">IF(ISBLANK(Spreadsheet!AN1043),TRUE,ISNUMBER(MATCH(TRUE,EXACT(Spreadsheet!AN1043,INDIRECT(Spreadsheet!BL833)),0)))</f>
        <v>1</v>
      </c>
      <c r="BR833" s="5" t="b">
        <f t="array" ref="BR833">IF(ISBLANK(Spreadsheet!AO1043),TRUE,ISNUMBER(MATCH(TRUE,EXACT(Spreadsheet!AO1043,LifeBenefitClasses),0)))</f>
        <v>1</v>
      </c>
      <c r="BS833" s="5" t="b">
        <f>IF(OR(ISBLANK(Spreadsheet!AO1043), Spreadsheet!AO1043="Waive"),IF(ISBLANK(Spreadsheet!AP1043),TRUE,FALSE),IF(OR(AND(NOT(ISBLANK(Spreadsheet!AO1043)),ISBLANK(Spreadsheet!AP1043)),NOT(ISNUMBER(VALUE(Spreadsheet!AP1043)))),FALSE,IF(OR(AND(Spreadsheet!AP1043&lt;6,MOD(Spreadsheet!AP1043*10,5)=0), MOD(Spreadsheet!AP1043,5000)=0),TRUE,FALSE)))</f>
        <v>1</v>
      </c>
      <c r="BT833" s="5" t="b">
        <f t="array" ref="BT833">IF(ISBLANK(Spreadsheet!AQ1043),TRUE,ISNUMBER(MATCH(TRUE,EXACT(Spreadsheet!AQ1043,EnrollWaive),0)))</f>
        <v>1</v>
      </c>
      <c r="BU833" s="5" t="b">
        <f t="array" ref="BU833">IF(ISBLANK(Spreadsheet!AR1043),TRUE,ISNUMBER(MATCH(TRUE,EXACT(Spreadsheet!AR1043,LifeBenefitClasses),0)))</f>
        <v>1</v>
      </c>
      <c r="BV833" s="5" t="b">
        <f>IF(OR(ISBLANK(Spreadsheet!AR1043), Spreadsheet!AR1043="Waive"),IF(ISBLANK(Spreadsheet!AS1043),TRUE,FALSE),IF(OR(AND(NOT(ISBLANK(Spreadsheet!AR1043)),ISBLANK(Spreadsheet!AS1043)),NOT(ISNUMBER(VALUE(Spreadsheet!AS1043)))),FALSE,IF(OR(AND(Spreadsheet!AS1043&lt;6,MOD(Spreadsheet!AS1043*10,5)=0), MOD(Spreadsheet!AS1043,10000)=0),TRUE,FALSE)))</f>
        <v>1</v>
      </c>
      <c r="BW833" s="5" t="b">
        <f t="array" ref="BW833">IF(ISBLANK(Spreadsheet!AT1043),TRUE,ISNUMBER(MATCH(TRUE,EXACT(Spreadsheet!AT1043,LifeBenefitClasses),0)))</f>
        <v>1</v>
      </c>
      <c r="BX833" s="5" t="b">
        <f>IF(OR(ISBLANK(Spreadsheet!AT1043), Spreadsheet!AT1043="Waive"),IF(ISBLANK(Spreadsheet!AU1043),TRUE,FALSE),IF(OR(AND(NOT(ISBLANK(Spreadsheet!AT1043)),ISBLANK(Spreadsheet!AU1043)),NOT(ISNUMBER(VALUE(Spreadsheet!AU1043)))),FALSE,IF(AND(NOT(OR(ISBLANK(Spreadsheet!AT1043),Spreadsheet!AT1043="Waive")),NOT(OR(ISBLANK(Spreadsheet!AR1043),Spreadsheet!AR1043="Waive")),MOD(Spreadsheet!AU1043,5000)=0, Spreadsheet!AU1043&lt;=(Spreadsheet!AS1043*0.5)),TRUE,FALSE)))</f>
        <v>1</v>
      </c>
      <c r="BY833" s="5" t="b">
        <f t="array" ref="BY833">IF(ISBLANK(Spreadsheet!AV1043),TRUE,ISNUMBER(MATCH(TRUE,EXACT(Spreadsheet!AV1043,EnrollWaive),0)))</f>
        <v>1</v>
      </c>
      <c r="BZ833" s="5" t="b">
        <f t="array" ref="BZ833">IF(ISBLANK(Spreadsheet!AW1043),TRUE,ISNUMBER(MATCH(TRUE,EXACT(Spreadsheet!AW1043,LifeBenefitClasses),0)))</f>
        <v>1</v>
      </c>
      <c r="CA833" s="5" t="b">
        <f t="array" ref="CA833">IF(ISBLANK(Spreadsheet!AX1043),TRUE,ISNUMBER(MATCH(TRUE,EXACT(Spreadsheet!AX1043,LifeBenefitClasses),0)))</f>
        <v>1</v>
      </c>
      <c r="CB833" s="5" t="b">
        <f t="array" ref="CB833">IF(ISBLANK(Spreadsheet!AY1043),TRUE,ISNUMBER(MATCH(TRUE,EXACT(Spreadsheet!AY1043,LifeBenefitClasses),0)))</f>
        <v>1</v>
      </c>
      <c r="CC833" s="5" t="b">
        <f t="array" ref="CC833">IF(ISBLANK(Spreadsheet!AZ1043),TRUE,ISNUMBER(MATCH(TRUE,EXACT(Spreadsheet!AZ1043,LifeBenefitClasses),0)))</f>
        <v>1</v>
      </c>
      <c r="CD833" s="5" t="b">
        <f t="array" ref="CD833">IF(ISBLANK(Spreadsheet!BA1043),TRUE,ISNUMBER(MATCH(TRUE,EXACT(Spreadsheet!BA1043,LifeBenefitClasses),0)))</f>
        <v>1</v>
      </c>
      <c r="CE833" s="5" t="b">
        <f>IF(OR(ISBLANK(Spreadsheet!BA1043), Spreadsheet!BA1043="Waive"),IF(ISBLANK(Spreadsheet!BB1043),TRUE,FALSE),IF(OR(AND(NOT(ISBLANK(Spreadsheet!BA1043)),ISBLANK(Spreadsheet!BB1043)),NOT(ISNUMBER(VALUE(Spreadsheet!BB1043))),ISBLANK(Spreadsheet!BC1043),NOT(ISNUMBER(VALUE(Spreadsheet!BC1043)))),FALSE,IF(AND(Spreadsheet!BB1043&gt;=50000,Spreadsheet!BB1043&lt;=250000,MOD(Spreadsheet!BB1043,10000)=0,Spreadsheet!BB1043&lt;=(10*Spreadsheet!BC1043)),TRUE,FALSE)))</f>
        <v>1</v>
      </c>
      <c r="CF833" s="5" t="b">
        <f>IF(NOT(ISBLANK(Spreadsheet!BC833)),AND(ISNUMBER(VALUE(Spreadsheet!BC833)),Spreadsheet!BC833&gt;0),AND(OR(ISBLANK(Spreadsheet!AO833),Spreadsheet!AO833="Waive",AND(NOT(OR(ISBLANK(Spreadsheet!AO833),Spreadsheet!AO833="Waive")),Spreadsheet!AP833&gt;=6)),OR(ISBLANK(Spreadsheet!AR833),AND(NOT(OR(ISBLANK(Spreadsheet!AR833),Spreadsheet!AR833="Waive")),Spreadsheet!AS833&gt;=6)),OR(ISBLANK(Spreadsheet!AW833)),OR(ISBLANK(Spreadsheet!AX833)),OR(ISBLANK(Spreadsheet!AY833)),OR(ISBLANK(Spreadsheet!AZ833)),OR(ISBLANK(Spreadsheet!BA833),Spreadsheet!BA833="Waive")))</f>
        <v>1</v>
      </c>
      <c r="CG833" s="5" t="b">
        <f t="shared" ca="1" si="61"/>
        <v>1</v>
      </c>
    </row>
    <row r="834" spans="8:85" x14ac:dyDescent="0.3">
      <c r="H834" s="5">
        <f t="shared" ca="1" si="58"/>
        <v>2</v>
      </c>
      <c r="I834" s="5" t="str">
        <f t="shared" ca="1" si="59"/>
        <v/>
      </c>
      <c r="J834" s="5" t="str">
        <f>IF(AND(NOT(ISBLANK(Spreadsheet!C1044)),ISBLANK(Spreadsheet!D1044)),Spreadsheet!F1044&amp;" "&amp;Spreadsheet!H1044,"")</f>
        <v/>
      </c>
      <c r="K834" s="5">
        <f>IF(AND(NOT(ISBLANK(Spreadsheet!C1044)),ISBLANK(Spreadsheet!D1044)),COUNTIFS(Spreadsheet!E$786:E1045,"=Child",Spreadsheet!C$786:C1045, "="&amp;Spreadsheet!C1044) + COUNTIFS(Spreadsheet!E$786:E1045,"=Step-child",Spreadsheet!C$786:C1045, "="&amp;Spreadsheet!C1044),0)</f>
        <v>0</v>
      </c>
      <c r="L834" s="5">
        <f>IF(NOT(ISBLANK(J834)),COUNTIFS(Spreadsheet!E$786:E1045,"=Wife",Spreadsheet!C$786:C1045, "="&amp;Spreadsheet!C1044) + COUNTIFS(Spreadsheet!E$786:E1045,"=Husband",Spreadsheet!C$786:C1045, "="&amp;Spreadsheet!C1044),0)</f>
        <v>0</v>
      </c>
      <c r="M834" s="5">
        <f>IF(NOT(ISBLANK(Spreadsheet!AJ1044)),VLOOKUP(Spreadsheet!AJ1044,'Drop Downs'!$P$2:$R$16,3,FALSE),0)</f>
        <v>0</v>
      </c>
      <c r="N834" s="5">
        <f>IF(NOT(ISBLANK(Spreadsheet!AJ1044)), VLOOKUP(Spreadsheet!AJ1044,'Drop Downs'!$P$2:$R$16,2,FALSE),0)</f>
        <v>0</v>
      </c>
      <c r="O834" s="5">
        <f>IF(NOT(ISBLANK(Spreadsheet!AL1044)),VLOOKUP(Spreadsheet!AL1044,'Drop Downs'!$P$2:$R$16,3,FALSE), 0)</f>
        <v>0</v>
      </c>
      <c r="P834" s="5">
        <f>IF(NOT(ISBLANK(Spreadsheet!AL1044)),VLOOKUP(Spreadsheet!AL1044,'Drop Downs'!$P$2:$R$16,2,FALSE),0)</f>
        <v>0</v>
      </c>
      <c r="Q834" s="5">
        <f>IF(NOT(ISBLANK(Spreadsheet!AN1044)),VLOOKUP(Spreadsheet!AN1044,'Drop Downs'!$P$2:$R$16,3,FALSE),0)</f>
        <v>0</v>
      </c>
      <c r="R834" s="5">
        <f>IF(NOT(ISBLANK(Spreadsheet!AN1044)),VLOOKUP(Spreadsheet!AN1044,'Drop Downs'!$P$2:$R$16,2,FALSE),0)</f>
        <v>0</v>
      </c>
      <c r="S834" s="5" t="str">
        <f>IF(OR(M834&gt;K834,N834&gt;L834,O834&gt;K834, Q834&gt;K834,N834&gt;L834, P834&gt;L834, R834&gt;L834),"Member currently has a coverage election over what he/she needs.  Please add more dependents or adjust the coverage election.","")&amp;(IF(AND(NOT(ISBLANK(Spreadsheet!C1044)),NOT(ISBLANK(Spreadsheet!D1044)),ISBLANK(Spreadsheet!E1044)),"Dependent lacks a relationship to member.Please select one from the drop-down.",""))</f>
        <v/>
      </c>
      <c r="T834" s="5" t="b">
        <f t="shared" si="60"/>
        <v>1</v>
      </c>
      <c r="U834" s="5" t="b">
        <f>OR(ISBLANK(Spreadsheet!C1044),IF(NOT(ISBLANK(Spreadsheet!D1044)),NOT(ISBLANK(Spreadsheet!E1044)),TRUE))</f>
        <v>1</v>
      </c>
      <c r="V834" s="5" t="b">
        <f>OR(ISBLANK(Spreadsheet!C1044), NOT(ISBLANK(Spreadsheet!I1044)))</f>
        <v>1</v>
      </c>
      <c r="W834" s="5" t="b">
        <f>OR(ISBLANK(Spreadsheet!D1044),NOT(ISBLANK(Spreadsheet!C1044)))</f>
        <v>1</v>
      </c>
      <c r="X834" s="155" t="str">
        <f>REPT("0",MIN(FIND({1,2,3,4,5,6,7,8,9},Spreadsheet!C1044&amp;"123456789"))-1)&amp;IF(ISBLANK(Spreadsheet!C1044),"",SUMPRODUCT(MID(0&amp;Spreadsheet!C1044,LARGE(INDEX(ISNUMBER(--MID(Spreadsheet!C1044,ROW($1:$225),1))*
 ROW($1:$225),0),ROW($1:$225))+1,1)*10^ROW($1:$225)/10))</f>
        <v/>
      </c>
      <c r="Y834" s="5" t="b">
        <f>IF(NOT(ISBLANK(Spreadsheet!C1044)),IF(AND(ISNUMBER(VALUE(Spreadsheet!C1044)), LEN(Spreadsheet!C1044)=9),TRUE,FALSE),TRUE)</f>
        <v>1</v>
      </c>
      <c r="Z834" s="155" t="str">
        <f>REPT("0",MIN(FIND({1,2,3,4,5,6,7,8,9},Spreadsheet!D1044&amp;"123456789"))-1)&amp;IF(ISBLANK(Spreadsheet!D1044),"",SUMPRODUCT(MID(0&amp;Spreadsheet!D1044,LARGE(INDEX(ISNUMBER(--MID(Spreadsheet!D1044,ROW($1:$225),1))*
 ROW($1:$225),0),ROW($1:$225))+1,1)*10^ROW($1:$225)/10))</f>
        <v/>
      </c>
      <c r="AA834" s="5" t="b">
        <f>IF(AND(NOT(ISBLANK(Spreadsheet!D1044)),NOT(ISBLANK(Spreadsheet!C1044))),IF(AND(ISNUMBER(VALUE(Spreadsheet!D1044)), LEN(Spreadsheet!D1044)=9),TRUE,FALSE),IF(AND(NOT(ISBLANK(Spreadsheet!D1044)),ISBLANK(Spreadsheet!C1044)),FALSE,TRUE))</f>
        <v>1</v>
      </c>
      <c r="AB834" s="5" t="b">
        <f>OR(ISBLANK(Spreadsheet!Y834),IF(NOT(ISBLANK(Spreadsheet!Y834)),LEN(Spreadsheet!Y834)=10,ISNUMBER(VALUE(Spreadsheet!Y834))))</f>
        <v>1</v>
      </c>
      <c r="AC834" s="5" t="b">
        <f>OR(ISBLANK(Spreadsheet!AI1044), AND(NOT(ISBLANK(Spreadsheet!AJ1044)), NOT(ISNUMBER(SEARCH("Waive",Spreadsheet!AJ1044)))))</f>
        <v>1</v>
      </c>
      <c r="AD834" s="5" t="b">
        <f>OR(ISBLANK(Spreadsheet!AK1044), AND(NOT(ISBLANK(Spreadsheet!AL1044)), NOT(ISNUMBER(SEARCH("Waive",Spreadsheet!AL1044)))))</f>
        <v>1</v>
      </c>
      <c r="AE834" s="5" t="b">
        <f>OR(ISBLANK(Spreadsheet!AM1044), AND(NOT(ISBLANK(Spreadsheet!AN1044)), NOT(ISNUMBER(SEARCH("Waive", Spreadsheet!AN1044)))))</f>
        <v>1</v>
      </c>
      <c r="AF834" s="5" t="b">
        <f>OR(ISBLANK(Spreadsheet!C1044), NOT(ISBLANK(Spreadsheet!D1044)),NOT(ISBLANK(Spreadsheet!L1044)))</f>
        <v>1</v>
      </c>
      <c r="AG834" s="5" t="b">
        <f>IF(AND(NOT(ISBLANK(Spreadsheet!C1044)), NOT(ISBLANK(Spreadsheet!D1044)),Spreadsheet!C1044&lt;&gt;Spreadsheet!D1044),IF(ISERROR(VLOOKUP(Spreadsheet!C1044, Spreadsheet!$C$6:'Spreadsheet'!$C1043,1,FALSE)), FALSE, TRUE),TRUE)</f>
        <v>1</v>
      </c>
      <c r="AH834" s="5" t="b">
        <f>Spreadsheet!$B$2=Spreadsheet!AD834</f>
        <v>1</v>
      </c>
      <c r="AI834" s="5" t="b">
        <f>IF(ISBLANK(Spreadsheet!G1044),TRUE,IF(OR(LEN(Spreadsheet!G1044)&gt;1,ISNUMBER(VALUE(Spreadsheet!G1044))),FALSE,TRUE))</f>
        <v>1</v>
      </c>
      <c r="AJ834" s="5" t="b">
        <f>OR(ISBLANK(Spreadsheet!C1044), NOT(ISBLANK(Spreadsheet!B1044)), NOT(ISBLANK(Spreadsheet!D1044)))</f>
        <v>1</v>
      </c>
      <c r="AK834" s="5" t="b">
        <f t="array" ref="AK834">IF(OR(AND(ISBLANK(Spreadsheet!E1044),ISBLANK(Spreadsheet!D1044),NOT(ISBLANK(Spreadsheet!C1044))),AND(ISBLANK(Spreadsheet!E1044),ISBLANK(Spreadsheet!D1044),ISBLANK(Spreadsheet!C1044))),TRUE,ISNUMBER(MATCH(TRUE,EXACT(Spreadsheet!E1044,Relationships),0)))</f>
        <v>1</v>
      </c>
      <c r="AL834" s="5" t="b">
        <f>IF(NOT(ISBLANK(Spreadsheet!C1044)),IF(OR(ISBLANK(Spreadsheet!F1044),LEN(Spreadsheet!F1044)&gt;40),FALSE,TRUE),TRUE)</f>
        <v>1</v>
      </c>
      <c r="AM834" s="5" t="b">
        <f>IF(NOT(ISBLANK(Spreadsheet!C1044)),IF(OR(ISBLANK(Spreadsheet!H1044),LEN(Spreadsheet!H1044)&gt;40),FALSE,TRUE),TRUE)</f>
        <v>1</v>
      </c>
      <c r="AN834" s="5" t="b">
        <f t="array" ref="AN834">IF(ISBLANK(Spreadsheet!I1044),TRUE,ISNUMBER(MATCH(TRUE,EXACT(Spreadsheet!I1044,GenderValues),0)))</f>
        <v>1</v>
      </c>
      <c r="AO834" s="5" t="b">
        <f ca="1">IF(ISERROR(DATEVALUE(TEXT(Spreadsheet!J1044,"mm/dd/yyyy")) &gt; TODAY()),IF(AND(ISBLANK(Spreadsheet!J1044),ISBLANK(Spreadsheet!C1044)),TRUE,FALSE),IF(DATEVALUE(TEXT(Spreadsheet!J1044,"mm/dd/yyyy")) &gt; TODAY(),FALSE,TRUE))</f>
        <v>1</v>
      </c>
      <c r="AP834" s="5" t="b">
        <f>OR(ISBLANK(Spreadsheet!K1044),LEN(Spreadsheet!K1044)&lt;=100)</f>
        <v>1</v>
      </c>
      <c r="AQ834" s="5" t="b">
        <f t="array" ref="AQ834">IF(OR(AND(ISBLANK(Spreadsheet!L1044),ISBLANK(Spreadsheet!C1044)),AND(NOT(ISBLANK(Spreadsheet!C1044)),NOT(ISBLANK(Spreadsheet!D1044)))),TRUE,ISNUMBER(MATCH(TRUE,EXACT(Spreadsheet!L1044,MaritalStatus),0)))</f>
        <v>1</v>
      </c>
      <c r="AR834" s="5" t="b">
        <f ca="1">IF(ISERROR(DATEVALUE(TEXT(Spreadsheet!M1044,"mm/dd/yyyy")) &gt; TODAY()),IF(ISBLANK(Spreadsheet!M1044),TRUE,FALSE),IF(DATEVALUE(TEXT(Spreadsheet!M1044,"mm/dd/yyyy")) &gt; TODAY(),FALSE,TRUE))</f>
        <v>1</v>
      </c>
      <c r="AS834" s="5" t="b">
        <f>OR(ISBLANK(Spreadsheet!N1044),LEN(Spreadsheet!N1044)&lt;=100)</f>
        <v>1</v>
      </c>
      <c r="AT834" s="5" t="b">
        <f>OR(ISBLANK(Spreadsheet!O1044),UPPER(Spreadsheet!O1044)="YES")</f>
        <v>1</v>
      </c>
      <c r="AU834" s="5" t="b">
        <f>OR(ISBLANK(Spreadsheet!P1044),UPPER(Spreadsheet!P1044)="YES")</f>
        <v>1</v>
      </c>
      <c r="AV834" s="5" t="b">
        <f t="array" ref="AV834">IF(ISBLANK(Spreadsheet!Q1044),TRUE,ISNUMBER(MATCH(TRUE,EXACT(Spreadsheet!Q1044,OnGroupsPriorIns),0)))</f>
        <v>1</v>
      </c>
      <c r="AW834" s="5" t="b">
        <f>OR(ISBLANK(Spreadsheet!R1044),UPPER(Spreadsheet!R1044)="YES")</f>
        <v>1</v>
      </c>
      <c r="AX834" s="5" t="b">
        <f>OR(ISBLANK(Spreadsheet!S1044),UPPER(Spreadsheet!S1044)="YES")</f>
        <v>1</v>
      </c>
      <c r="AY834" s="5" t="b">
        <f>OR(AND(ISBLANK(Spreadsheet!C1044),LEN(Spreadsheet!T1044)=0),AND(NOT(ISBLANK(Spreadsheet!C1044)),LEN(Spreadsheet!T1044)&gt;0,LEN(Spreadsheet!T1044)&lt;=50))</f>
        <v>1</v>
      </c>
      <c r="AZ834" s="5" t="b">
        <f>OR(LEN(Spreadsheet!U1044)=0,AND(LEN(Spreadsheet!U1044)&gt;0,LEN(Spreadsheet!U1044)&lt;=50))</f>
        <v>1</v>
      </c>
      <c r="BA834" s="5" t="b">
        <f>OR(AND(ISBLANK(Spreadsheet!C1044),LEN(Spreadsheet!V1044)=0),AND(NOT(ISBLANK(Spreadsheet!C1044)),LEN(Spreadsheet!V1044)&gt;0,LEN(Spreadsheet!V1044)&lt;=50))</f>
        <v>1</v>
      </c>
      <c r="BB834" s="5" t="b">
        <f t="array" ref="BB834">IF(AND(ISBLANK(Spreadsheet!C1044),LEN(Spreadsheet!W1044)=0),TRUE,ISNUMBER(MATCH(TRUE,EXACT(Spreadsheet!W1044,States),0)))</f>
        <v>1</v>
      </c>
      <c r="BC834" s="5" t="b">
        <f>OR(AND(ISBLANK(Spreadsheet!C1044),LEN(Spreadsheet!X1044)=0),AND(NOT(ISBLANK(Spreadsheet!C1044)),LEN(Spreadsheet!X1044)&gt;0,LEN(Spreadsheet!X1044)=5,ISNUMBER(VALUE(Spreadsheet!X1044))))</f>
        <v>1</v>
      </c>
      <c r="BD834" s="5" t="b">
        <f>OR(ISBLANK(Spreadsheet!Z1044),LEN(Spreadsheet!Z1044)&lt;=50)</f>
        <v>1</v>
      </c>
      <c r="BE834" s="5" t="b">
        <f>ISBLANK(Spreadsheet!AA1044)</f>
        <v>1</v>
      </c>
      <c r="BF834" s="5" t="b">
        <f>ISBLANK(Spreadsheet!AB1044)</f>
        <v>1</v>
      </c>
      <c r="BG834" s="5" t="b">
        <f>IF(ISERROR(DATEVALUE(TEXT(Spreadsheet!AC1044,"mm/dd/yyyy")) &gt; DATEVALUE(TEXT(Spreadsheet!J1044,"mm/dd/yyyy"))),IF(OR(AND(ISBLANK(Spreadsheet!AC1044),ISBLANK(Spreadsheet!C1044)),AND(NOT(ISBLANK(Spreadsheet!C1044)),ISBLANK(Spreadsheet!AC1044),NOT(ISBLANK(Spreadsheet!D1044)))),TRUE,FALSE),IF(DATEVALUE(TEXT(Spreadsheet!AC1044,"mm/dd/yyyy")) &gt; DATEVALUE(TEXT(Spreadsheet!J1044,"mm/dd/yyyy")),TRUE,FALSE))</f>
        <v>1</v>
      </c>
      <c r="BH834" s="5" t="b">
        <f>OR(AND(ISBLANK(Spreadsheet!C1044),ISBLANK(Spreadsheet!AE1044)),AND(NOT(ISBLANK(Spreadsheet!C1044)),NOT(ISBLANK(Spreadsheet!D1044)),ISBLANK(Spreadsheet!AE1044)),AND(NOT(ISBLANK(Spreadsheet!C1044)),ISBLANK(Spreadsheet!D1044),NOT(ISBLANK(Spreadsheet!AE1044)),LEN(Spreadsheet!AE1044)&lt;=100))</f>
        <v>1</v>
      </c>
      <c r="BI834" s="5" t="b">
        <f t="array" ref="BI834">IF(ISBLANK(Spreadsheet!AF1044),TRUE,ISNUMBER(MATCH(TRUE,EXACT(Spreadsheet!AF1044,CobraShortReasons),0)))</f>
        <v>1</v>
      </c>
      <c r="BJ834" s="5" t="b">
        <f ca="1">IF(ISERROR(DATEVALUE(TEXT(Spreadsheet!AG1044,"mm/dd/yyyy")) &gt; TODAY()),IF(ISBLANK(Spreadsheet!AG1044),TRUE,FALSE),IF(DATEVALUE(TEXT(Spreadsheet!AG1044,"mm/dd/yyyy")) &gt; TODAY(),FALSE,TRUE))</f>
        <v>1</v>
      </c>
      <c r="BK834" s="5" t="b">
        <f>OR(ISBLANK(Spreadsheet!AH1044),LEN(Spreadsheet!AH1044)&lt;=25)</f>
        <v>1</v>
      </c>
      <c r="BL834" s="5" t="b">
        <f t="array" aca="1" ref="BL834" ca="1">IF(ISBLANK(Spreadsheet!AI1044),TRUE,ISNUMBER(MATCH(TRUE,EXACT(Spreadsheet!AI1044,INDIRECT(Spreadsheet!$D$2)),0)))</f>
        <v>1</v>
      </c>
      <c r="BM834" s="5" t="b">
        <f t="array" aca="1" ref="BM834" ca="1">IF(ISBLANK(Spreadsheet!AJ1044),TRUE,ISNUMBER(MATCH(TRUE,EXACT(Spreadsheet!AJ1044,INDIRECT(Spreadsheet!BJ834)),0)))</f>
        <v>1</v>
      </c>
      <c r="BN834" s="5" t="b">
        <f t="array" ref="BN834">IF(ISBLANK(Spreadsheet!AK1044),TRUE,ISNUMBER(MATCH(TRUE,EXACT(Spreadsheet!AK1044,DentalPlans),0)))</f>
        <v>1</v>
      </c>
      <c r="BO834" s="5" t="b">
        <f t="array" aca="1" ref="BO834" ca="1">IF(ISBLANK(Spreadsheet!AL1044),TRUE,ISNUMBER(MATCH(TRUE,EXACT(Spreadsheet!AL1044,INDIRECT(Spreadsheet!BK834)),0)))</f>
        <v>1</v>
      </c>
      <c r="BP834" s="5" t="b">
        <f t="array" ref="BP834">IF(ISBLANK(Spreadsheet!AM1044),TRUE,ISNUMBER(MATCH(TRUE,EXACT(Spreadsheet!AM1044,VisionPlans),0)))</f>
        <v>1</v>
      </c>
      <c r="BQ834" s="5" t="b">
        <f t="array" aca="1" ref="BQ834" ca="1">IF(ISBLANK(Spreadsheet!AN1044),TRUE,ISNUMBER(MATCH(TRUE,EXACT(Spreadsheet!AN1044,INDIRECT(Spreadsheet!BL834)),0)))</f>
        <v>1</v>
      </c>
      <c r="BR834" s="5" t="b">
        <f t="array" ref="BR834">IF(ISBLANK(Spreadsheet!AO1044),TRUE,ISNUMBER(MATCH(TRUE,EXACT(Spreadsheet!AO1044,LifeBenefitClasses),0)))</f>
        <v>1</v>
      </c>
      <c r="BS834" s="5" t="b">
        <f>IF(OR(ISBLANK(Spreadsheet!AO1044), Spreadsheet!AO1044="Waive"),IF(ISBLANK(Spreadsheet!AP1044),TRUE,FALSE),IF(OR(AND(NOT(ISBLANK(Spreadsheet!AO1044)),ISBLANK(Spreadsheet!AP1044)),NOT(ISNUMBER(VALUE(Spreadsheet!AP1044)))),FALSE,IF(OR(AND(Spreadsheet!AP1044&lt;6,MOD(Spreadsheet!AP1044*10,5)=0), MOD(Spreadsheet!AP1044,5000)=0),TRUE,FALSE)))</f>
        <v>1</v>
      </c>
      <c r="BT834" s="5" t="b">
        <f t="array" ref="BT834">IF(ISBLANK(Spreadsheet!AQ1044),TRUE,ISNUMBER(MATCH(TRUE,EXACT(Spreadsheet!AQ1044,EnrollWaive),0)))</f>
        <v>1</v>
      </c>
      <c r="BU834" s="5" t="b">
        <f t="array" ref="BU834">IF(ISBLANK(Spreadsheet!AR1044),TRUE,ISNUMBER(MATCH(TRUE,EXACT(Spreadsheet!AR1044,LifeBenefitClasses),0)))</f>
        <v>1</v>
      </c>
      <c r="BV834" s="5" t="b">
        <f>IF(OR(ISBLANK(Spreadsheet!AR1044), Spreadsheet!AR1044="Waive"),IF(ISBLANK(Spreadsheet!AS1044),TRUE,FALSE),IF(OR(AND(NOT(ISBLANK(Spreadsheet!AR1044)),ISBLANK(Spreadsheet!AS1044)),NOT(ISNUMBER(VALUE(Spreadsheet!AS1044)))),FALSE,IF(OR(AND(Spreadsheet!AS1044&lt;6,MOD(Spreadsheet!AS1044*10,5)=0), MOD(Spreadsheet!AS1044,10000)=0),TRUE,FALSE)))</f>
        <v>1</v>
      </c>
      <c r="BW834" s="5" t="b">
        <f t="array" ref="BW834">IF(ISBLANK(Spreadsheet!AT1044),TRUE,ISNUMBER(MATCH(TRUE,EXACT(Spreadsheet!AT1044,LifeBenefitClasses),0)))</f>
        <v>1</v>
      </c>
      <c r="BX834" s="5" t="b">
        <f>IF(OR(ISBLANK(Spreadsheet!AT1044), Spreadsheet!AT1044="Waive"),IF(ISBLANK(Spreadsheet!AU1044),TRUE,FALSE),IF(OR(AND(NOT(ISBLANK(Spreadsheet!AT1044)),ISBLANK(Spreadsheet!AU1044)),NOT(ISNUMBER(VALUE(Spreadsheet!AU1044)))),FALSE,IF(AND(NOT(OR(ISBLANK(Spreadsheet!AT1044),Spreadsheet!AT1044="Waive")),NOT(OR(ISBLANK(Spreadsheet!AR1044),Spreadsheet!AR1044="Waive")),MOD(Spreadsheet!AU1044,5000)=0, Spreadsheet!AU1044&lt;=(Spreadsheet!AS1044*0.5)),TRUE,FALSE)))</f>
        <v>1</v>
      </c>
      <c r="BY834" s="5" t="b">
        <f t="array" ref="BY834">IF(ISBLANK(Spreadsheet!AV1044),TRUE,ISNUMBER(MATCH(TRUE,EXACT(Spreadsheet!AV1044,EnrollWaive),0)))</f>
        <v>1</v>
      </c>
      <c r="BZ834" s="5" t="b">
        <f t="array" ref="BZ834">IF(ISBLANK(Spreadsheet!AW1044),TRUE,ISNUMBER(MATCH(TRUE,EXACT(Spreadsheet!AW1044,LifeBenefitClasses),0)))</f>
        <v>1</v>
      </c>
      <c r="CA834" s="5" t="b">
        <f t="array" ref="CA834">IF(ISBLANK(Spreadsheet!AX1044),TRUE,ISNUMBER(MATCH(TRUE,EXACT(Spreadsheet!AX1044,LifeBenefitClasses),0)))</f>
        <v>1</v>
      </c>
      <c r="CB834" s="5" t="b">
        <f t="array" ref="CB834">IF(ISBLANK(Spreadsheet!AY1044),TRUE,ISNUMBER(MATCH(TRUE,EXACT(Spreadsheet!AY1044,LifeBenefitClasses),0)))</f>
        <v>1</v>
      </c>
      <c r="CC834" s="5" t="b">
        <f t="array" ref="CC834">IF(ISBLANK(Spreadsheet!AZ1044),TRUE,ISNUMBER(MATCH(TRUE,EXACT(Spreadsheet!AZ1044,LifeBenefitClasses),0)))</f>
        <v>1</v>
      </c>
      <c r="CD834" s="5" t="b">
        <f t="array" ref="CD834">IF(ISBLANK(Spreadsheet!BA1044),TRUE,ISNUMBER(MATCH(TRUE,EXACT(Spreadsheet!BA1044,LifeBenefitClasses),0)))</f>
        <v>1</v>
      </c>
      <c r="CE834" s="5" t="b">
        <f>IF(OR(ISBLANK(Spreadsheet!BA1044), Spreadsheet!BA1044="Waive"),IF(ISBLANK(Spreadsheet!BB1044),TRUE,FALSE),IF(OR(AND(NOT(ISBLANK(Spreadsheet!BA1044)),ISBLANK(Spreadsheet!BB1044)),NOT(ISNUMBER(VALUE(Spreadsheet!BB1044))),ISBLANK(Spreadsheet!BC1044),NOT(ISNUMBER(VALUE(Spreadsheet!BC1044)))),FALSE,IF(AND(Spreadsheet!BB1044&gt;=50000,Spreadsheet!BB1044&lt;=250000,MOD(Spreadsheet!BB1044,10000)=0,Spreadsheet!BB1044&lt;=(10*Spreadsheet!BC1044)),TRUE,FALSE)))</f>
        <v>1</v>
      </c>
      <c r="CF834" s="5" t="b">
        <f>IF(NOT(ISBLANK(Spreadsheet!BC834)),AND(ISNUMBER(VALUE(Spreadsheet!BC834)),Spreadsheet!BC834&gt;0),AND(OR(ISBLANK(Spreadsheet!AO834),Spreadsheet!AO834="Waive",AND(NOT(OR(ISBLANK(Spreadsheet!AO834),Spreadsheet!AO834="Waive")),Spreadsheet!AP834&gt;=6)),OR(ISBLANK(Spreadsheet!AR834),AND(NOT(OR(ISBLANK(Spreadsheet!AR834),Spreadsheet!AR834="Waive")),Spreadsheet!AS834&gt;=6)),OR(ISBLANK(Spreadsheet!AW834)),OR(ISBLANK(Spreadsheet!AX834)),OR(ISBLANK(Spreadsheet!AY834)),OR(ISBLANK(Spreadsheet!AZ834)),OR(ISBLANK(Spreadsheet!BA834),Spreadsheet!BA834="Waive")))</f>
        <v>1</v>
      </c>
      <c r="CG834" s="5" t="b">
        <f t="shared" ca="1" si="61"/>
        <v>1</v>
      </c>
    </row>
    <row r="835" spans="8:85" x14ac:dyDescent="0.3">
      <c r="H835" s="5">
        <f t="shared" ca="1" si="58"/>
        <v>2</v>
      </c>
      <c r="I835" s="5" t="str">
        <f t="shared" ca="1" si="59"/>
        <v/>
      </c>
      <c r="J835" s="5" t="str">
        <f>IF(AND(NOT(ISBLANK(Spreadsheet!C1045)),ISBLANK(Spreadsheet!D1045)),Spreadsheet!F1045&amp;" "&amp;Spreadsheet!H1045,"")</f>
        <v/>
      </c>
      <c r="K835" s="5">
        <f>IF(AND(NOT(ISBLANK(Spreadsheet!C1045)),ISBLANK(Spreadsheet!D1045)),COUNTIFS(Spreadsheet!E$786:E1046,"=Child",Spreadsheet!C$786:C1046, "="&amp;Spreadsheet!C1045) + COUNTIFS(Spreadsheet!E$786:E1046,"=Step-child",Spreadsheet!C$786:C1046, "="&amp;Spreadsheet!C1045),0)</f>
        <v>0</v>
      </c>
      <c r="L835" s="5">
        <f>IF(NOT(ISBLANK(J835)),COUNTIFS(Spreadsheet!E$786:E1046,"=Wife",Spreadsheet!C$786:C1046, "="&amp;Spreadsheet!C1045) + COUNTIFS(Spreadsheet!E$786:E1046,"=Husband",Spreadsheet!C$786:C1046, "="&amp;Spreadsheet!C1045),0)</f>
        <v>0</v>
      </c>
      <c r="M835" s="5">
        <f>IF(NOT(ISBLANK(Spreadsheet!AJ1045)),VLOOKUP(Spreadsheet!AJ1045,'Drop Downs'!$P$2:$R$16,3,FALSE),0)</f>
        <v>0</v>
      </c>
      <c r="N835" s="5">
        <f>IF(NOT(ISBLANK(Spreadsheet!AJ1045)), VLOOKUP(Spreadsheet!AJ1045,'Drop Downs'!$P$2:$R$16,2,FALSE),0)</f>
        <v>0</v>
      </c>
      <c r="O835" s="5">
        <f>IF(NOT(ISBLANK(Spreadsheet!AL1045)),VLOOKUP(Spreadsheet!AL1045,'Drop Downs'!$P$2:$R$16,3,FALSE), 0)</f>
        <v>0</v>
      </c>
      <c r="P835" s="5">
        <f>IF(NOT(ISBLANK(Spreadsheet!AL1045)),VLOOKUP(Spreadsheet!AL1045,'Drop Downs'!$P$2:$R$16,2,FALSE),0)</f>
        <v>0</v>
      </c>
      <c r="Q835" s="5">
        <f>IF(NOT(ISBLANK(Spreadsheet!AN1045)),VLOOKUP(Spreadsheet!AN1045,'Drop Downs'!$P$2:$R$16,3,FALSE),0)</f>
        <v>0</v>
      </c>
      <c r="R835" s="5">
        <f>IF(NOT(ISBLANK(Spreadsheet!AN1045)),VLOOKUP(Spreadsheet!AN1045,'Drop Downs'!$P$2:$R$16,2,FALSE),0)</f>
        <v>0</v>
      </c>
      <c r="S835" s="5" t="str">
        <f>IF(OR(M835&gt;K835,N835&gt;L835,O835&gt;K835, Q835&gt;K835,N835&gt;L835, P835&gt;L835, R835&gt;L835),"Member currently has a coverage election over what he/she needs.  Please add more dependents or adjust the coverage election.","")&amp;(IF(AND(NOT(ISBLANK(Spreadsheet!C1045)),NOT(ISBLANK(Spreadsheet!D1045)),ISBLANK(Spreadsheet!E1045)),"Dependent lacks a relationship to member.Please select one from the drop-down.",""))</f>
        <v/>
      </c>
      <c r="T835" s="5" t="b">
        <f t="shared" si="60"/>
        <v>1</v>
      </c>
      <c r="U835" s="5" t="b">
        <f>OR(ISBLANK(Spreadsheet!C1045),IF(NOT(ISBLANK(Spreadsheet!D1045)),NOT(ISBLANK(Spreadsheet!E1045)),TRUE))</f>
        <v>1</v>
      </c>
      <c r="V835" s="5" t="b">
        <f>OR(ISBLANK(Spreadsheet!C1045), NOT(ISBLANK(Spreadsheet!I1045)))</f>
        <v>1</v>
      </c>
      <c r="W835" s="5" t="b">
        <f>OR(ISBLANK(Spreadsheet!D1045),NOT(ISBLANK(Spreadsheet!C1045)))</f>
        <v>1</v>
      </c>
      <c r="X835" s="155" t="str">
        <f>REPT("0",MIN(FIND({1,2,3,4,5,6,7,8,9},Spreadsheet!C1045&amp;"123456789"))-1)&amp;IF(ISBLANK(Spreadsheet!C1045),"",SUMPRODUCT(MID(0&amp;Spreadsheet!C1045,LARGE(INDEX(ISNUMBER(--MID(Spreadsheet!C1045,ROW($1:$225),1))*
 ROW($1:$225),0),ROW($1:$225))+1,1)*10^ROW($1:$225)/10))</f>
        <v/>
      </c>
      <c r="Y835" s="5" t="b">
        <f>IF(NOT(ISBLANK(Spreadsheet!C1045)),IF(AND(ISNUMBER(VALUE(Spreadsheet!C1045)), LEN(Spreadsheet!C1045)=9),TRUE,FALSE),TRUE)</f>
        <v>1</v>
      </c>
      <c r="Z835" s="155" t="str">
        <f>REPT("0",MIN(FIND({1,2,3,4,5,6,7,8,9},Spreadsheet!D1045&amp;"123456789"))-1)&amp;IF(ISBLANK(Spreadsheet!D1045),"",SUMPRODUCT(MID(0&amp;Spreadsheet!D1045,LARGE(INDEX(ISNUMBER(--MID(Spreadsheet!D1045,ROW($1:$225),1))*
 ROW($1:$225),0),ROW($1:$225))+1,1)*10^ROW($1:$225)/10))</f>
        <v/>
      </c>
      <c r="AA835" s="5" t="b">
        <f>IF(AND(NOT(ISBLANK(Spreadsheet!D1045)),NOT(ISBLANK(Spreadsheet!C1045))),IF(AND(ISNUMBER(VALUE(Spreadsheet!D1045)), LEN(Spreadsheet!D1045)=9),TRUE,FALSE),IF(AND(NOT(ISBLANK(Spreadsheet!D1045)),ISBLANK(Spreadsheet!C1045)),FALSE,TRUE))</f>
        <v>1</v>
      </c>
      <c r="AB835" s="5" t="b">
        <f>OR(ISBLANK(Spreadsheet!Y835),IF(NOT(ISBLANK(Spreadsheet!Y835)),LEN(Spreadsheet!Y835)=10,ISNUMBER(VALUE(Spreadsheet!Y835))))</f>
        <v>1</v>
      </c>
      <c r="AC835" s="5" t="b">
        <f>OR(ISBLANK(Spreadsheet!AI1045), AND(NOT(ISBLANK(Spreadsheet!AJ1045)), NOT(ISNUMBER(SEARCH("Waive",Spreadsheet!AJ1045)))))</f>
        <v>1</v>
      </c>
      <c r="AD835" s="5" t="b">
        <f>OR(ISBLANK(Spreadsheet!AK1045), AND(NOT(ISBLANK(Spreadsheet!AL1045)), NOT(ISNUMBER(SEARCH("Waive",Spreadsheet!AL1045)))))</f>
        <v>1</v>
      </c>
      <c r="AE835" s="5" t="b">
        <f>OR(ISBLANK(Spreadsheet!AM1045), AND(NOT(ISBLANK(Spreadsheet!AN1045)), NOT(ISNUMBER(SEARCH("Waive", Spreadsheet!AN1045)))))</f>
        <v>1</v>
      </c>
      <c r="AF835" s="5" t="b">
        <f>OR(ISBLANK(Spreadsheet!C1045), NOT(ISBLANK(Spreadsheet!D1045)),NOT(ISBLANK(Spreadsheet!L1045)))</f>
        <v>1</v>
      </c>
      <c r="AG835" s="5" t="b">
        <f>IF(AND(NOT(ISBLANK(Spreadsheet!C1045)), NOT(ISBLANK(Spreadsheet!D1045)),Spreadsheet!C1045&lt;&gt;Spreadsheet!D1045),IF(ISERROR(VLOOKUP(Spreadsheet!C1045, Spreadsheet!$C$6:'Spreadsheet'!$C1044,1,FALSE)), FALSE, TRUE),TRUE)</f>
        <v>1</v>
      </c>
      <c r="AH835" s="5" t="b">
        <f>Spreadsheet!$B$2=Spreadsheet!AD835</f>
        <v>1</v>
      </c>
      <c r="AI835" s="5" t="b">
        <f>IF(ISBLANK(Spreadsheet!G1045),TRUE,IF(OR(LEN(Spreadsheet!G1045)&gt;1,ISNUMBER(VALUE(Spreadsheet!G1045))),FALSE,TRUE))</f>
        <v>1</v>
      </c>
      <c r="AJ835" s="5" t="b">
        <f>OR(ISBLANK(Spreadsheet!C1045), NOT(ISBLANK(Spreadsheet!B1045)), NOT(ISBLANK(Spreadsheet!D1045)))</f>
        <v>1</v>
      </c>
      <c r="AK835" s="5" t="b">
        <f t="array" ref="AK835">IF(OR(AND(ISBLANK(Spreadsheet!E1045),ISBLANK(Spreadsheet!D1045),NOT(ISBLANK(Spreadsheet!C1045))),AND(ISBLANK(Spreadsheet!E1045),ISBLANK(Spreadsheet!D1045),ISBLANK(Spreadsheet!C1045))),TRUE,ISNUMBER(MATCH(TRUE,EXACT(Spreadsheet!E1045,Relationships),0)))</f>
        <v>1</v>
      </c>
      <c r="AL835" s="5" t="b">
        <f>IF(NOT(ISBLANK(Spreadsheet!C1045)),IF(OR(ISBLANK(Spreadsheet!F1045),LEN(Spreadsheet!F1045)&gt;40),FALSE,TRUE),TRUE)</f>
        <v>1</v>
      </c>
      <c r="AM835" s="5" t="b">
        <f>IF(NOT(ISBLANK(Spreadsheet!C1045)),IF(OR(ISBLANK(Spreadsheet!H1045),LEN(Spreadsheet!H1045)&gt;40),FALSE,TRUE),TRUE)</f>
        <v>1</v>
      </c>
      <c r="AN835" s="5" t="b">
        <f t="array" ref="AN835">IF(ISBLANK(Spreadsheet!I1045),TRUE,ISNUMBER(MATCH(TRUE,EXACT(Spreadsheet!I1045,GenderValues),0)))</f>
        <v>1</v>
      </c>
      <c r="AO835" s="5" t="b">
        <f ca="1">IF(ISERROR(DATEVALUE(TEXT(Spreadsheet!J1045,"mm/dd/yyyy")) &gt; TODAY()),IF(AND(ISBLANK(Spreadsheet!J1045),ISBLANK(Spreadsheet!C1045)),TRUE,FALSE),IF(DATEVALUE(TEXT(Spreadsheet!J1045,"mm/dd/yyyy")) &gt; TODAY(),FALSE,TRUE))</f>
        <v>1</v>
      </c>
      <c r="AP835" s="5" t="b">
        <f>OR(ISBLANK(Spreadsheet!K1045),LEN(Spreadsheet!K1045)&lt;=100)</f>
        <v>1</v>
      </c>
      <c r="AQ835" s="5" t="b">
        <f t="array" ref="AQ835">IF(OR(AND(ISBLANK(Spreadsheet!L1045),ISBLANK(Spreadsheet!C1045)),AND(NOT(ISBLANK(Spreadsheet!C1045)),NOT(ISBLANK(Spreadsheet!D1045)))),TRUE,ISNUMBER(MATCH(TRUE,EXACT(Spreadsheet!L1045,MaritalStatus),0)))</f>
        <v>1</v>
      </c>
      <c r="AR835" s="5" t="b">
        <f ca="1">IF(ISERROR(DATEVALUE(TEXT(Spreadsheet!M1045,"mm/dd/yyyy")) &gt; TODAY()),IF(ISBLANK(Spreadsheet!M1045),TRUE,FALSE),IF(DATEVALUE(TEXT(Spreadsheet!M1045,"mm/dd/yyyy")) &gt; TODAY(),FALSE,TRUE))</f>
        <v>1</v>
      </c>
      <c r="AS835" s="5" t="b">
        <f>OR(ISBLANK(Spreadsheet!N1045),LEN(Spreadsheet!N1045)&lt;=100)</f>
        <v>1</v>
      </c>
      <c r="AT835" s="5" t="b">
        <f>OR(ISBLANK(Spreadsheet!O1045),UPPER(Spreadsheet!O1045)="YES")</f>
        <v>1</v>
      </c>
      <c r="AU835" s="5" t="b">
        <f>OR(ISBLANK(Spreadsheet!P1045),UPPER(Spreadsheet!P1045)="YES")</f>
        <v>1</v>
      </c>
      <c r="AV835" s="5" t="b">
        <f t="array" ref="AV835">IF(ISBLANK(Spreadsheet!Q1045),TRUE,ISNUMBER(MATCH(TRUE,EXACT(Spreadsheet!Q1045,OnGroupsPriorIns),0)))</f>
        <v>1</v>
      </c>
      <c r="AW835" s="5" t="b">
        <f>OR(ISBLANK(Spreadsheet!R1045),UPPER(Spreadsheet!R1045)="YES")</f>
        <v>1</v>
      </c>
      <c r="AX835" s="5" t="b">
        <f>OR(ISBLANK(Spreadsheet!S1045),UPPER(Spreadsheet!S1045)="YES")</f>
        <v>1</v>
      </c>
      <c r="AY835" s="5" t="b">
        <f>OR(AND(ISBLANK(Spreadsheet!C1045),LEN(Spreadsheet!T1045)=0),AND(NOT(ISBLANK(Spreadsheet!C1045)),LEN(Spreadsheet!T1045)&gt;0,LEN(Spreadsheet!T1045)&lt;=50))</f>
        <v>1</v>
      </c>
      <c r="AZ835" s="5" t="b">
        <f>OR(LEN(Spreadsheet!U1045)=0,AND(LEN(Spreadsheet!U1045)&gt;0,LEN(Spreadsheet!U1045)&lt;=50))</f>
        <v>1</v>
      </c>
      <c r="BA835" s="5" t="b">
        <f>OR(AND(ISBLANK(Spreadsheet!C1045),LEN(Spreadsheet!V1045)=0),AND(NOT(ISBLANK(Spreadsheet!C1045)),LEN(Spreadsheet!V1045)&gt;0,LEN(Spreadsheet!V1045)&lt;=50))</f>
        <v>1</v>
      </c>
      <c r="BB835" s="5" t="b">
        <f t="array" ref="BB835">IF(AND(ISBLANK(Spreadsheet!C1045),LEN(Spreadsheet!W1045)=0),TRUE,ISNUMBER(MATCH(TRUE,EXACT(Spreadsheet!W1045,States),0)))</f>
        <v>1</v>
      </c>
      <c r="BC835" s="5" t="b">
        <f>OR(AND(ISBLANK(Spreadsheet!C1045),LEN(Spreadsheet!X1045)=0),AND(NOT(ISBLANK(Spreadsheet!C1045)),LEN(Spreadsheet!X1045)&gt;0,LEN(Spreadsheet!X1045)=5,ISNUMBER(VALUE(Spreadsheet!X1045))))</f>
        <v>1</v>
      </c>
      <c r="BD835" s="5" t="b">
        <f>OR(ISBLANK(Spreadsheet!Z1045),LEN(Spreadsheet!Z1045)&lt;=50)</f>
        <v>1</v>
      </c>
      <c r="BE835" s="5" t="b">
        <f>ISBLANK(Spreadsheet!AA1045)</f>
        <v>1</v>
      </c>
      <c r="BF835" s="5" t="b">
        <f>ISBLANK(Spreadsheet!AB1045)</f>
        <v>1</v>
      </c>
      <c r="BG835" s="5" t="b">
        <f>IF(ISERROR(DATEVALUE(TEXT(Spreadsheet!AC1045,"mm/dd/yyyy")) &gt; DATEVALUE(TEXT(Spreadsheet!J1045,"mm/dd/yyyy"))),IF(OR(AND(ISBLANK(Spreadsheet!AC1045),ISBLANK(Spreadsheet!C1045)),AND(NOT(ISBLANK(Spreadsheet!C1045)),ISBLANK(Spreadsheet!AC1045),NOT(ISBLANK(Spreadsheet!D1045)))),TRUE,FALSE),IF(DATEVALUE(TEXT(Spreadsheet!AC1045,"mm/dd/yyyy")) &gt; DATEVALUE(TEXT(Spreadsheet!J1045,"mm/dd/yyyy")),TRUE,FALSE))</f>
        <v>1</v>
      </c>
      <c r="BH835" s="5" t="b">
        <f>OR(AND(ISBLANK(Spreadsheet!C1045),ISBLANK(Spreadsheet!AE1045)),AND(NOT(ISBLANK(Spreadsheet!C1045)),NOT(ISBLANK(Spreadsheet!D1045)),ISBLANK(Spreadsheet!AE1045)),AND(NOT(ISBLANK(Spreadsheet!C1045)),ISBLANK(Spreadsheet!D1045),NOT(ISBLANK(Spreadsheet!AE1045)),LEN(Spreadsheet!AE1045)&lt;=100))</f>
        <v>1</v>
      </c>
      <c r="BI835" s="5" t="b">
        <f t="array" ref="BI835">IF(ISBLANK(Spreadsheet!AF1045),TRUE,ISNUMBER(MATCH(TRUE,EXACT(Spreadsheet!AF1045,CobraShortReasons),0)))</f>
        <v>1</v>
      </c>
      <c r="BJ835" s="5" t="b">
        <f ca="1">IF(ISERROR(DATEVALUE(TEXT(Spreadsheet!AG1045,"mm/dd/yyyy")) &gt; TODAY()),IF(ISBLANK(Spreadsheet!AG1045),TRUE,FALSE),IF(DATEVALUE(TEXT(Spreadsheet!AG1045,"mm/dd/yyyy")) &gt; TODAY(),FALSE,TRUE))</f>
        <v>1</v>
      </c>
      <c r="BK835" s="5" t="b">
        <f>OR(ISBLANK(Spreadsheet!AH1045),LEN(Spreadsheet!AH1045)&lt;=25)</f>
        <v>1</v>
      </c>
      <c r="BL835" s="5" t="b">
        <f t="array" aca="1" ref="BL835" ca="1">IF(ISBLANK(Spreadsheet!AI1045),TRUE,ISNUMBER(MATCH(TRUE,EXACT(Spreadsheet!AI1045,INDIRECT(Spreadsheet!$D$2)),0)))</f>
        <v>1</v>
      </c>
      <c r="BM835" s="5" t="b">
        <f t="array" aca="1" ref="BM835" ca="1">IF(ISBLANK(Spreadsheet!AJ1045),TRUE,ISNUMBER(MATCH(TRUE,EXACT(Spreadsheet!AJ1045,INDIRECT(Spreadsheet!BJ835)),0)))</f>
        <v>1</v>
      </c>
      <c r="BN835" s="5" t="b">
        <f t="array" ref="BN835">IF(ISBLANK(Spreadsheet!AK1045),TRUE,ISNUMBER(MATCH(TRUE,EXACT(Spreadsheet!AK1045,DentalPlans),0)))</f>
        <v>1</v>
      </c>
      <c r="BO835" s="5" t="b">
        <f t="array" aca="1" ref="BO835" ca="1">IF(ISBLANK(Spreadsheet!AL1045),TRUE,ISNUMBER(MATCH(TRUE,EXACT(Spreadsheet!AL1045,INDIRECT(Spreadsheet!BK835)),0)))</f>
        <v>1</v>
      </c>
      <c r="BP835" s="5" t="b">
        <f t="array" ref="BP835">IF(ISBLANK(Spreadsheet!AM1045),TRUE,ISNUMBER(MATCH(TRUE,EXACT(Spreadsheet!AM1045,VisionPlans),0)))</f>
        <v>1</v>
      </c>
      <c r="BQ835" s="5" t="b">
        <f t="array" aca="1" ref="BQ835" ca="1">IF(ISBLANK(Spreadsheet!AN1045),TRUE,ISNUMBER(MATCH(TRUE,EXACT(Spreadsheet!AN1045,INDIRECT(Spreadsheet!BL835)),0)))</f>
        <v>1</v>
      </c>
      <c r="BR835" s="5" t="b">
        <f t="array" ref="BR835">IF(ISBLANK(Spreadsheet!AO1045),TRUE,ISNUMBER(MATCH(TRUE,EXACT(Spreadsheet!AO1045,LifeBenefitClasses),0)))</f>
        <v>1</v>
      </c>
      <c r="BS835" s="5" t="b">
        <f>IF(OR(ISBLANK(Spreadsheet!AO1045), Spreadsheet!AO1045="Waive"),IF(ISBLANK(Spreadsheet!AP1045),TRUE,FALSE),IF(OR(AND(NOT(ISBLANK(Spreadsheet!AO1045)),ISBLANK(Spreadsheet!AP1045)),NOT(ISNUMBER(VALUE(Spreadsheet!AP1045)))),FALSE,IF(OR(AND(Spreadsheet!AP1045&lt;6,MOD(Spreadsheet!AP1045*10,5)=0), MOD(Spreadsheet!AP1045,5000)=0),TRUE,FALSE)))</f>
        <v>1</v>
      </c>
      <c r="BT835" s="5" t="b">
        <f t="array" ref="BT835">IF(ISBLANK(Spreadsheet!AQ1045),TRUE,ISNUMBER(MATCH(TRUE,EXACT(Spreadsheet!AQ1045,EnrollWaive),0)))</f>
        <v>1</v>
      </c>
      <c r="BU835" s="5" t="b">
        <f t="array" ref="BU835">IF(ISBLANK(Spreadsheet!AR1045),TRUE,ISNUMBER(MATCH(TRUE,EXACT(Spreadsheet!AR1045,LifeBenefitClasses),0)))</f>
        <v>1</v>
      </c>
      <c r="BV835" s="5" t="b">
        <f>IF(OR(ISBLANK(Spreadsheet!AR1045), Spreadsheet!AR1045="Waive"),IF(ISBLANK(Spreadsheet!AS1045),TRUE,FALSE),IF(OR(AND(NOT(ISBLANK(Spreadsheet!AR1045)),ISBLANK(Spreadsheet!AS1045)),NOT(ISNUMBER(VALUE(Spreadsheet!AS1045)))),FALSE,IF(OR(AND(Spreadsheet!AS1045&lt;6,MOD(Spreadsheet!AS1045*10,5)=0), MOD(Spreadsheet!AS1045,10000)=0),TRUE,FALSE)))</f>
        <v>1</v>
      </c>
      <c r="BW835" s="5" t="b">
        <f t="array" ref="BW835">IF(ISBLANK(Spreadsheet!AT1045),TRUE,ISNUMBER(MATCH(TRUE,EXACT(Spreadsheet!AT1045,LifeBenefitClasses),0)))</f>
        <v>1</v>
      </c>
      <c r="BX835" s="5" t="b">
        <f>IF(OR(ISBLANK(Spreadsheet!AT1045), Spreadsheet!AT1045="Waive"),IF(ISBLANK(Spreadsheet!AU1045),TRUE,FALSE),IF(OR(AND(NOT(ISBLANK(Spreadsheet!AT1045)),ISBLANK(Spreadsheet!AU1045)),NOT(ISNUMBER(VALUE(Spreadsheet!AU1045)))),FALSE,IF(AND(NOT(OR(ISBLANK(Spreadsheet!AT1045),Spreadsheet!AT1045="Waive")),NOT(OR(ISBLANK(Spreadsheet!AR1045),Spreadsheet!AR1045="Waive")),MOD(Spreadsheet!AU1045,5000)=0, Spreadsheet!AU1045&lt;=(Spreadsheet!AS1045*0.5)),TRUE,FALSE)))</f>
        <v>1</v>
      </c>
      <c r="BY835" s="5" t="b">
        <f t="array" ref="BY835">IF(ISBLANK(Spreadsheet!AV1045),TRUE,ISNUMBER(MATCH(TRUE,EXACT(Spreadsheet!AV1045,EnrollWaive),0)))</f>
        <v>1</v>
      </c>
      <c r="BZ835" s="5" t="b">
        <f t="array" ref="BZ835">IF(ISBLANK(Spreadsheet!AW1045),TRUE,ISNUMBER(MATCH(TRUE,EXACT(Spreadsheet!AW1045,LifeBenefitClasses),0)))</f>
        <v>1</v>
      </c>
      <c r="CA835" s="5" t="b">
        <f t="array" ref="CA835">IF(ISBLANK(Spreadsheet!AX1045),TRUE,ISNUMBER(MATCH(TRUE,EXACT(Spreadsheet!AX1045,LifeBenefitClasses),0)))</f>
        <v>1</v>
      </c>
      <c r="CB835" s="5" t="b">
        <f t="array" ref="CB835">IF(ISBLANK(Spreadsheet!AY1045),TRUE,ISNUMBER(MATCH(TRUE,EXACT(Spreadsheet!AY1045,LifeBenefitClasses),0)))</f>
        <v>1</v>
      </c>
      <c r="CC835" s="5" t="b">
        <f t="array" ref="CC835">IF(ISBLANK(Spreadsheet!AZ1045),TRUE,ISNUMBER(MATCH(TRUE,EXACT(Spreadsheet!AZ1045,LifeBenefitClasses),0)))</f>
        <v>1</v>
      </c>
      <c r="CD835" s="5" t="b">
        <f t="array" ref="CD835">IF(ISBLANK(Spreadsheet!BA1045),TRUE,ISNUMBER(MATCH(TRUE,EXACT(Spreadsheet!BA1045,LifeBenefitClasses),0)))</f>
        <v>1</v>
      </c>
      <c r="CE835" s="5" t="b">
        <f>IF(OR(ISBLANK(Spreadsheet!BA1045), Spreadsheet!BA1045="Waive"),IF(ISBLANK(Spreadsheet!BB1045),TRUE,FALSE),IF(OR(AND(NOT(ISBLANK(Spreadsheet!BA1045)),ISBLANK(Spreadsheet!BB1045)),NOT(ISNUMBER(VALUE(Spreadsheet!BB1045))),ISBLANK(Spreadsheet!BC1045),NOT(ISNUMBER(VALUE(Spreadsheet!BC1045)))),FALSE,IF(AND(Spreadsheet!BB1045&gt;=50000,Spreadsheet!BB1045&lt;=250000,MOD(Spreadsheet!BB1045,10000)=0,Spreadsheet!BB1045&lt;=(10*Spreadsheet!BC1045)),TRUE,FALSE)))</f>
        <v>1</v>
      </c>
      <c r="CF835" s="5" t="b">
        <f>IF(NOT(ISBLANK(Spreadsheet!BC835)),AND(ISNUMBER(VALUE(Spreadsheet!BC835)),Spreadsheet!BC835&gt;0),AND(OR(ISBLANK(Spreadsheet!AO835),Spreadsheet!AO835="Waive",AND(NOT(OR(ISBLANK(Spreadsheet!AO835),Spreadsheet!AO835="Waive")),Spreadsheet!AP835&gt;=6)),OR(ISBLANK(Spreadsheet!AR835),AND(NOT(OR(ISBLANK(Spreadsheet!AR835),Spreadsheet!AR835="Waive")),Spreadsheet!AS835&gt;=6)),OR(ISBLANK(Spreadsheet!AW835)),OR(ISBLANK(Spreadsheet!AX835)),OR(ISBLANK(Spreadsheet!AY835)),OR(ISBLANK(Spreadsheet!AZ835)),OR(ISBLANK(Spreadsheet!BA835),Spreadsheet!BA835="Waive")))</f>
        <v>1</v>
      </c>
      <c r="CG835" s="5" t="b">
        <f t="shared" ca="1" si="61"/>
        <v>1</v>
      </c>
    </row>
    <row r="836" spans="8:85" x14ac:dyDescent="0.3">
      <c r="H836" s="5">
        <f t="shared" ca="1" si="58"/>
        <v>2</v>
      </c>
      <c r="I836" s="5" t="str">
        <f t="shared" ca="1" si="59"/>
        <v/>
      </c>
      <c r="J836" s="5" t="str">
        <f>IF(AND(NOT(ISBLANK(Spreadsheet!C1046)),ISBLANK(Spreadsheet!D1046)),Spreadsheet!F1046&amp;" "&amp;Spreadsheet!H1046,"")</f>
        <v/>
      </c>
      <c r="K836" s="5">
        <f>IF(AND(NOT(ISBLANK(Spreadsheet!C1046)),ISBLANK(Spreadsheet!D1046)),COUNTIFS(Spreadsheet!E$786:E1047,"=Child",Spreadsheet!C$786:C1047, "="&amp;Spreadsheet!C1046) + COUNTIFS(Spreadsheet!E$786:E1047,"=Step-child",Spreadsheet!C$786:C1047, "="&amp;Spreadsheet!C1046),0)</f>
        <v>0</v>
      </c>
      <c r="L836" s="5">
        <f>IF(NOT(ISBLANK(J836)),COUNTIFS(Spreadsheet!E$786:E1047,"=Wife",Spreadsheet!C$786:C1047, "="&amp;Spreadsheet!C1046) + COUNTIFS(Spreadsheet!E$786:E1047,"=Husband",Spreadsheet!C$786:C1047, "="&amp;Spreadsheet!C1046),0)</f>
        <v>0</v>
      </c>
      <c r="M836" s="5">
        <f>IF(NOT(ISBLANK(Spreadsheet!AJ1046)),VLOOKUP(Spreadsheet!AJ1046,'Drop Downs'!$P$2:$R$16,3,FALSE),0)</f>
        <v>0</v>
      </c>
      <c r="N836" s="5">
        <f>IF(NOT(ISBLANK(Spreadsheet!AJ1046)), VLOOKUP(Spreadsheet!AJ1046,'Drop Downs'!$P$2:$R$16,2,FALSE),0)</f>
        <v>0</v>
      </c>
      <c r="O836" s="5">
        <f>IF(NOT(ISBLANK(Spreadsheet!AL1046)),VLOOKUP(Spreadsheet!AL1046,'Drop Downs'!$P$2:$R$16,3,FALSE), 0)</f>
        <v>0</v>
      </c>
      <c r="P836" s="5">
        <f>IF(NOT(ISBLANK(Spreadsheet!AL1046)),VLOOKUP(Spreadsheet!AL1046,'Drop Downs'!$P$2:$R$16,2,FALSE),0)</f>
        <v>0</v>
      </c>
      <c r="Q836" s="5">
        <f>IF(NOT(ISBLANK(Spreadsheet!AN1046)),VLOOKUP(Spreadsheet!AN1046,'Drop Downs'!$P$2:$R$16,3,FALSE),0)</f>
        <v>0</v>
      </c>
      <c r="R836" s="5">
        <f>IF(NOT(ISBLANK(Spreadsheet!AN1046)),VLOOKUP(Spreadsheet!AN1046,'Drop Downs'!$P$2:$R$16,2,FALSE),0)</f>
        <v>0</v>
      </c>
      <c r="S836" s="5" t="str">
        <f>IF(OR(M836&gt;K836,N836&gt;L836,O836&gt;K836, Q836&gt;K836,N836&gt;L836, P836&gt;L836, R836&gt;L836),"Member currently has a coverage election over what he/she needs.  Please add more dependents or adjust the coverage election.","")&amp;(IF(AND(NOT(ISBLANK(Spreadsheet!C1046)),NOT(ISBLANK(Spreadsheet!D1046)),ISBLANK(Spreadsheet!E1046)),"Dependent lacks a relationship to member.Please select one from the drop-down.",""))</f>
        <v/>
      </c>
      <c r="T836" s="5" t="b">
        <f t="shared" si="60"/>
        <v>1</v>
      </c>
      <c r="U836" s="5" t="b">
        <f>OR(ISBLANK(Spreadsheet!C1046),IF(NOT(ISBLANK(Spreadsheet!D1046)),NOT(ISBLANK(Spreadsheet!E1046)),TRUE))</f>
        <v>1</v>
      </c>
      <c r="V836" s="5" t="b">
        <f>OR(ISBLANK(Spreadsheet!C1046), NOT(ISBLANK(Spreadsheet!I1046)))</f>
        <v>1</v>
      </c>
      <c r="W836" s="5" t="b">
        <f>OR(ISBLANK(Spreadsheet!D1046),NOT(ISBLANK(Spreadsheet!C1046)))</f>
        <v>1</v>
      </c>
      <c r="X836" s="155" t="str">
        <f>REPT("0",MIN(FIND({1,2,3,4,5,6,7,8,9},Spreadsheet!C1046&amp;"123456789"))-1)&amp;IF(ISBLANK(Spreadsheet!C1046),"",SUMPRODUCT(MID(0&amp;Spreadsheet!C1046,LARGE(INDEX(ISNUMBER(--MID(Spreadsheet!C1046,ROW($1:$225),1))*
 ROW($1:$225),0),ROW($1:$225))+1,1)*10^ROW($1:$225)/10))</f>
        <v/>
      </c>
      <c r="Y836" s="5" t="b">
        <f>IF(NOT(ISBLANK(Spreadsheet!C1046)),IF(AND(ISNUMBER(VALUE(Spreadsheet!C1046)), LEN(Spreadsheet!C1046)=9),TRUE,FALSE),TRUE)</f>
        <v>1</v>
      </c>
      <c r="Z836" s="155" t="str">
        <f>REPT("0",MIN(FIND({1,2,3,4,5,6,7,8,9},Spreadsheet!D1046&amp;"123456789"))-1)&amp;IF(ISBLANK(Spreadsheet!D1046),"",SUMPRODUCT(MID(0&amp;Spreadsheet!D1046,LARGE(INDEX(ISNUMBER(--MID(Spreadsheet!D1046,ROW($1:$225),1))*
 ROW($1:$225),0),ROW($1:$225))+1,1)*10^ROW($1:$225)/10))</f>
        <v/>
      </c>
      <c r="AA836" s="5" t="b">
        <f>IF(AND(NOT(ISBLANK(Spreadsheet!D1046)),NOT(ISBLANK(Spreadsheet!C1046))),IF(AND(ISNUMBER(VALUE(Spreadsheet!D1046)), LEN(Spreadsheet!D1046)=9),TRUE,FALSE),IF(AND(NOT(ISBLANK(Spreadsheet!D1046)),ISBLANK(Spreadsheet!C1046)),FALSE,TRUE))</f>
        <v>1</v>
      </c>
      <c r="AB836" s="5" t="b">
        <f>OR(ISBLANK(Spreadsheet!Y836),IF(NOT(ISBLANK(Spreadsheet!Y836)),LEN(Spreadsheet!Y836)=10,ISNUMBER(VALUE(Spreadsheet!Y836))))</f>
        <v>1</v>
      </c>
      <c r="AC836" s="5" t="b">
        <f>OR(ISBLANK(Spreadsheet!AI1046), AND(NOT(ISBLANK(Spreadsheet!AJ1046)), NOT(ISNUMBER(SEARCH("Waive",Spreadsheet!AJ1046)))))</f>
        <v>1</v>
      </c>
      <c r="AD836" s="5" t="b">
        <f>OR(ISBLANK(Spreadsheet!AK1046), AND(NOT(ISBLANK(Spreadsheet!AL1046)), NOT(ISNUMBER(SEARCH("Waive",Spreadsheet!AL1046)))))</f>
        <v>1</v>
      </c>
      <c r="AE836" s="5" t="b">
        <f>OR(ISBLANK(Spreadsheet!AM1046), AND(NOT(ISBLANK(Spreadsheet!AN1046)), NOT(ISNUMBER(SEARCH("Waive", Spreadsheet!AN1046)))))</f>
        <v>1</v>
      </c>
      <c r="AF836" s="5" t="b">
        <f>OR(ISBLANK(Spreadsheet!C1046), NOT(ISBLANK(Spreadsheet!D1046)),NOT(ISBLANK(Spreadsheet!L1046)))</f>
        <v>1</v>
      </c>
      <c r="AG836" s="5" t="b">
        <f>IF(AND(NOT(ISBLANK(Spreadsheet!C1046)), NOT(ISBLANK(Spreadsheet!D1046)),Spreadsheet!C1046&lt;&gt;Spreadsheet!D1046),IF(ISERROR(VLOOKUP(Spreadsheet!C1046, Spreadsheet!$C$6:'Spreadsheet'!$C1045,1,FALSE)), FALSE, TRUE),TRUE)</f>
        <v>1</v>
      </c>
      <c r="AH836" s="5" t="b">
        <f>Spreadsheet!$B$2=Spreadsheet!AD836</f>
        <v>1</v>
      </c>
      <c r="AI836" s="5" t="b">
        <f>IF(ISBLANK(Spreadsheet!G1046),TRUE,IF(OR(LEN(Spreadsheet!G1046)&gt;1,ISNUMBER(VALUE(Spreadsheet!G1046))),FALSE,TRUE))</f>
        <v>1</v>
      </c>
      <c r="AJ836" s="5" t="b">
        <f>OR(ISBLANK(Spreadsheet!C1046), NOT(ISBLANK(Spreadsheet!B1046)), NOT(ISBLANK(Spreadsheet!D1046)))</f>
        <v>1</v>
      </c>
      <c r="AK836" s="5" t="b">
        <f t="array" ref="AK836">IF(OR(AND(ISBLANK(Spreadsheet!E1046),ISBLANK(Spreadsheet!D1046),NOT(ISBLANK(Spreadsheet!C1046))),AND(ISBLANK(Spreadsheet!E1046),ISBLANK(Spreadsheet!D1046),ISBLANK(Spreadsheet!C1046))),TRUE,ISNUMBER(MATCH(TRUE,EXACT(Spreadsheet!E1046,Relationships),0)))</f>
        <v>1</v>
      </c>
      <c r="AL836" s="5" t="b">
        <f>IF(NOT(ISBLANK(Spreadsheet!C1046)),IF(OR(ISBLANK(Spreadsheet!F1046),LEN(Spreadsheet!F1046)&gt;40),FALSE,TRUE),TRUE)</f>
        <v>1</v>
      </c>
      <c r="AM836" s="5" t="b">
        <f>IF(NOT(ISBLANK(Spreadsheet!C1046)),IF(OR(ISBLANK(Spreadsheet!H1046),LEN(Spreadsheet!H1046)&gt;40),FALSE,TRUE),TRUE)</f>
        <v>1</v>
      </c>
      <c r="AN836" s="5" t="b">
        <f t="array" ref="AN836">IF(ISBLANK(Spreadsheet!I1046),TRUE,ISNUMBER(MATCH(TRUE,EXACT(Spreadsheet!I1046,GenderValues),0)))</f>
        <v>1</v>
      </c>
      <c r="AO836" s="5" t="b">
        <f ca="1">IF(ISERROR(DATEVALUE(TEXT(Spreadsheet!J1046,"mm/dd/yyyy")) &gt; TODAY()),IF(AND(ISBLANK(Spreadsheet!J1046),ISBLANK(Spreadsheet!C1046)),TRUE,FALSE),IF(DATEVALUE(TEXT(Spreadsheet!J1046,"mm/dd/yyyy")) &gt; TODAY(),FALSE,TRUE))</f>
        <v>1</v>
      </c>
      <c r="AP836" s="5" t="b">
        <f>OR(ISBLANK(Spreadsheet!K1046),LEN(Spreadsheet!K1046)&lt;=100)</f>
        <v>1</v>
      </c>
      <c r="AQ836" s="5" t="b">
        <f t="array" ref="AQ836">IF(OR(AND(ISBLANK(Spreadsheet!L1046),ISBLANK(Spreadsheet!C1046)),AND(NOT(ISBLANK(Spreadsheet!C1046)),NOT(ISBLANK(Spreadsheet!D1046)))),TRUE,ISNUMBER(MATCH(TRUE,EXACT(Spreadsheet!L1046,MaritalStatus),0)))</f>
        <v>1</v>
      </c>
      <c r="AR836" s="5" t="b">
        <f ca="1">IF(ISERROR(DATEVALUE(TEXT(Spreadsheet!M1046,"mm/dd/yyyy")) &gt; TODAY()),IF(ISBLANK(Spreadsheet!M1046),TRUE,FALSE),IF(DATEVALUE(TEXT(Spreadsheet!M1046,"mm/dd/yyyy")) &gt; TODAY(),FALSE,TRUE))</f>
        <v>1</v>
      </c>
      <c r="AS836" s="5" t="b">
        <f>OR(ISBLANK(Spreadsheet!N1046),LEN(Spreadsheet!N1046)&lt;=100)</f>
        <v>1</v>
      </c>
      <c r="AT836" s="5" t="b">
        <f>OR(ISBLANK(Spreadsheet!O1046),UPPER(Spreadsheet!O1046)="YES")</f>
        <v>1</v>
      </c>
      <c r="AU836" s="5" t="b">
        <f>OR(ISBLANK(Spreadsheet!P1046),UPPER(Spreadsheet!P1046)="YES")</f>
        <v>1</v>
      </c>
      <c r="AV836" s="5" t="b">
        <f t="array" ref="AV836">IF(ISBLANK(Spreadsheet!Q1046),TRUE,ISNUMBER(MATCH(TRUE,EXACT(Spreadsheet!Q1046,OnGroupsPriorIns),0)))</f>
        <v>1</v>
      </c>
      <c r="AW836" s="5" t="b">
        <f>OR(ISBLANK(Spreadsheet!R1046),UPPER(Spreadsheet!R1046)="YES")</f>
        <v>1</v>
      </c>
      <c r="AX836" s="5" t="b">
        <f>OR(ISBLANK(Spreadsheet!S1046),UPPER(Spreadsheet!S1046)="YES")</f>
        <v>1</v>
      </c>
      <c r="AY836" s="5" t="b">
        <f>OR(AND(ISBLANK(Spreadsheet!C1046),LEN(Spreadsheet!T1046)=0),AND(NOT(ISBLANK(Spreadsheet!C1046)),LEN(Spreadsheet!T1046)&gt;0,LEN(Spreadsheet!T1046)&lt;=50))</f>
        <v>1</v>
      </c>
      <c r="AZ836" s="5" t="b">
        <f>OR(LEN(Spreadsheet!U1046)=0,AND(LEN(Spreadsheet!U1046)&gt;0,LEN(Spreadsheet!U1046)&lt;=50))</f>
        <v>1</v>
      </c>
      <c r="BA836" s="5" t="b">
        <f>OR(AND(ISBLANK(Spreadsheet!C1046),LEN(Spreadsheet!V1046)=0),AND(NOT(ISBLANK(Spreadsheet!C1046)),LEN(Spreadsheet!V1046)&gt;0,LEN(Spreadsheet!V1046)&lt;=50))</f>
        <v>1</v>
      </c>
      <c r="BB836" s="5" t="b">
        <f t="array" ref="BB836">IF(AND(ISBLANK(Spreadsheet!C1046),LEN(Spreadsheet!W1046)=0),TRUE,ISNUMBER(MATCH(TRUE,EXACT(Spreadsheet!W1046,States),0)))</f>
        <v>1</v>
      </c>
      <c r="BC836" s="5" t="b">
        <f>OR(AND(ISBLANK(Spreadsheet!C1046),LEN(Spreadsheet!X1046)=0),AND(NOT(ISBLANK(Spreadsheet!C1046)),LEN(Spreadsheet!X1046)&gt;0,LEN(Spreadsheet!X1046)=5,ISNUMBER(VALUE(Spreadsheet!X1046))))</f>
        <v>1</v>
      </c>
      <c r="BD836" s="5" t="b">
        <f>OR(ISBLANK(Spreadsheet!Z1046),LEN(Spreadsheet!Z1046)&lt;=50)</f>
        <v>1</v>
      </c>
      <c r="BE836" s="5" t="b">
        <f>ISBLANK(Spreadsheet!AA1046)</f>
        <v>1</v>
      </c>
      <c r="BF836" s="5" t="b">
        <f>ISBLANK(Spreadsheet!AB1046)</f>
        <v>1</v>
      </c>
      <c r="BG836" s="5" t="b">
        <f>IF(ISERROR(DATEVALUE(TEXT(Spreadsheet!AC1046,"mm/dd/yyyy")) &gt; DATEVALUE(TEXT(Spreadsheet!J1046,"mm/dd/yyyy"))),IF(OR(AND(ISBLANK(Spreadsheet!AC1046),ISBLANK(Spreadsheet!C1046)),AND(NOT(ISBLANK(Spreadsheet!C1046)),ISBLANK(Spreadsheet!AC1046),NOT(ISBLANK(Spreadsheet!D1046)))),TRUE,FALSE),IF(DATEVALUE(TEXT(Spreadsheet!AC1046,"mm/dd/yyyy")) &gt; DATEVALUE(TEXT(Spreadsheet!J1046,"mm/dd/yyyy")),TRUE,FALSE))</f>
        <v>1</v>
      </c>
      <c r="BH836" s="5" t="b">
        <f>OR(AND(ISBLANK(Spreadsheet!C1046),ISBLANK(Spreadsheet!AE1046)),AND(NOT(ISBLANK(Spreadsheet!C1046)),NOT(ISBLANK(Spreadsheet!D1046)),ISBLANK(Spreadsheet!AE1046)),AND(NOT(ISBLANK(Spreadsheet!C1046)),ISBLANK(Spreadsheet!D1046),NOT(ISBLANK(Spreadsheet!AE1046)),LEN(Spreadsheet!AE1046)&lt;=100))</f>
        <v>1</v>
      </c>
      <c r="BI836" s="5" t="b">
        <f t="array" ref="BI836">IF(ISBLANK(Spreadsheet!AF1046),TRUE,ISNUMBER(MATCH(TRUE,EXACT(Spreadsheet!AF1046,CobraShortReasons),0)))</f>
        <v>1</v>
      </c>
      <c r="BJ836" s="5" t="b">
        <f ca="1">IF(ISERROR(DATEVALUE(TEXT(Spreadsheet!AG1046,"mm/dd/yyyy")) &gt; TODAY()),IF(ISBLANK(Spreadsheet!AG1046),TRUE,FALSE),IF(DATEVALUE(TEXT(Spreadsheet!AG1046,"mm/dd/yyyy")) &gt; TODAY(),FALSE,TRUE))</f>
        <v>1</v>
      </c>
      <c r="BK836" s="5" t="b">
        <f>OR(ISBLANK(Spreadsheet!AH1046),LEN(Spreadsheet!AH1046)&lt;=25)</f>
        <v>1</v>
      </c>
      <c r="BL836" s="5" t="b">
        <f t="array" aca="1" ref="BL836" ca="1">IF(ISBLANK(Spreadsheet!AI1046),TRUE,ISNUMBER(MATCH(TRUE,EXACT(Spreadsheet!AI1046,INDIRECT(Spreadsheet!$D$2)),0)))</f>
        <v>1</v>
      </c>
      <c r="BM836" s="5" t="b">
        <f t="array" aca="1" ref="BM836" ca="1">IF(ISBLANK(Spreadsheet!AJ1046),TRUE,ISNUMBER(MATCH(TRUE,EXACT(Spreadsheet!AJ1046,INDIRECT(Spreadsheet!BJ836)),0)))</f>
        <v>1</v>
      </c>
      <c r="BN836" s="5" t="b">
        <f t="array" ref="BN836">IF(ISBLANK(Spreadsheet!AK1046),TRUE,ISNUMBER(MATCH(TRUE,EXACT(Spreadsheet!AK1046,DentalPlans),0)))</f>
        <v>1</v>
      </c>
      <c r="BO836" s="5" t="b">
        <f t="array" aca="1" ref="BO836" ca="1">IF(ISBLANK(Spreadsheet!AL1046),TRUE,ISNUMBER(MATCH(TRUE,EXACT(Spreadsheet!AL1046,INDIRECT(Spreadsheet!BK836)),0)))</f>
        <v>1</v>
      </c>
      <c r="BP836" s="5" t="b">
        <f t="array" ref="BP836">IF(ISBLANK(Spreadsheet!AM1046),TRUE,ISNUMBER(MATCH(TRUE,EXACT(Spreadsheet!AM1046,VisionPlans),0)))</f>
        <v>1</v>
      </c>
      <c r="BQ836" s="5" t="b">
        <f t="array" aca="1" ref="BQ836" ca="1">IF(ISBLANK(Spreadsheet!AN1046),TRUE,ISNUMBER(MATCH(TRUE,EXACT(Spreadsheet!AN1046,INDIRECT(Spreadsheet!BL836)),0)))</f>
        <v>1</v>
      </c>
      <c r="BR836" s="5" t="b">
        <f t="array" ref="BR836">IF(ISBLANK(Spreadsheet!AO1046),TRUE,ISNUMBER(MATCH(TRUE,EXACT(Spreadsheet!AO1046,LifeBenefitClasses),0)))</f>
        <v>1</v>
      </c>
      <c r="BS836" s="5" t="b">
        <f>IF(OR(ISBLANK(Spreadsheet!AO1046), Spreadsheet!AO1046="Waive"),IF(ISBLANK(Spreadsheet!AP1046),TRUE,FALSE),IF(OR(AND(NOT(ISBLANK(Spreadsheet!AO1046)),ISBLANK(Spreadsheet!AP1046)),NOT(ISNUMBER(VALUE(Spreadsheet!AP1046)))),FALSE,IF(OR(AND(Spreadsheet!AP1046&lt;6,MOD(Spreadsheet!AP1046*10,5)=0), MOD(Spreadsheet!AP1046,5000)=0),TRUE,FALSE)))</f>
        <v>1</v>
      </c>
      <c r="BT836" s="5" t="b">
        <f t="array" ref="BT836">IF(ISBLANK(Spreadsheet!AQ1046),TRUE,ISNUMBER(MATCH(TRUE,EXACT(Spreadsheet!AQ1046,EnrollWaive),0)))</f>
        <v>1</v>
      </c>
      <c r="BU836" s="5" t="b">
        <f t="array" ref="BU836">IF(ISBLANK(Spreadsheet!AR1046),TRUE,ISNUMBER(MATCH(TRUE,EXACT(Spreadsheet!AR1046,LifeBenefitClasses),0)))</f>
        <v>1</v>
      </c>
      <c r="BV836" s="5" t="b">
        <f>IF(OR(ISBLANK(Spreadsheet!AR1046), Spreadsheet!AR1046="Waive"),IF(ISBLANK(Spreadsheet!AS1046),TRUE,FALSE),IF(OR(AND(NOT(ISBLANK(Spreadsheet!AR1046)),ISBLANK(Spreadsheet!AS1046)),NOT(ISNUMBER(VALUE(Spreadsheet!AS1046)))),FALSE,IF(OR(AND(Spreadsheet!AS1046&lt;6,MOD(Spreadsheet!AS1046*10,5)=0), MOD(Spreadsheet!AS1046,10000)=0),TRUE,FALSE)))</f>
        <v>1</v>
      </c>
      <c r="BW836" s="5" t="b">
        <f t="array" ref="BW836">IF(ISBLANK(Spreadsheet!AT1046),TRUE,ISNUMBER(MATCH(TRUE,EXACT(Spreadsheet!AT1046,LifeBenefitClasses),0)))</f>
        <v>1</v>
      </c>
      <c r="BX836" s="5" t="b">
        <f>IF(OR(ISBLANK(Spreadsheet!AT1046), Spreadsheet!AT1046="Waive"),IF(ISBLANK(Spreadsheet!AU1046),TRUE,FALSE),IF(OR(AND(NOT(ISBLANK(Spreadsheet!AT1046)),ISBLANK(Spreadsheet!AU1046)),NOT(ISNUMBER(VALUE(Spreadsheet!AU1046)))),FALSE,IF(AND(NOT(OR(ISBLANK(Spreadsheet!AT1046),Spreadsheet!AT1046="Waive")),NOT(OR(ISBLANK(Spreadsheet!AR1046),Spreadsheet!AR1046="Waive")),MOD(Spreadsheet!AU1046,5000)=0, Spreadsheet!AU1046&lt;=(Spreadsheet!AS1046*0.5)),TRUE,FALSE)))</f>
        <v>1</v>
      </c>
      <c r="BY836" s="5" t="b">
        <f t="array" ref="BY836">IF(ISBLANK(Spreadsheet!AV1046),TRUE,ISNUMBER(MATCH(TRUE,EXACT(Spreadsheet!AV1046,EnrollWaive),0)))</f>
        <v>1</v>
      </c>
      <c r="BZ836" s="5" t="b">
        <f t="array" ref="BZ836">IF(ISBLANK(Spreadsheet!AW1046),TRUE,ISNUMBER(MATCH(TRUE,EXACT(Spreadsheet!AW1046,LifeBenefitClasses),0)))</f>
        <v>1</v>
      </c>
      <c r="CA836" s="5" t="b">
        <f t="array" ref="CA836">IF(ISBLANK(Spreadsheet!AX1046),TRUE,ISNUMBER(MATCH(TRUE,EXACT(Spreadsheet!AX1046,LifeBenefitClasses),0)))</f>
        <v>1</v>
      </c>
      <c r="CB836" s="5" t="b">
        <f t="array" ref="CB836">IF(ISBLANK(Spreadsheet!AY1046),TRUE,ISNUMBER(MATCH(TRUE,EXACT(Spreadsheet!AY1046,LifeBenefitClasses),0)))</f>
        <v>1</v>
      </c>
      <c r="CC836" s="5" t="b">
        <f t="array" ref="CC836">IF(ISBLANK(Spreadsheet!AZ1046),TRUE,ISNUMBER(MATCH(TRUE,EXACT(Spreadsheet!AZ1046,LifeBenefitClasses),0)))</f>
        <v>1</v>
      </c>
      <c r="CD836" s="5" t="b">
        <f t="array" ref="CD836">IF(ISBLANK(Spreadsheet!BA1046),TRUE,ISNUMBER(MATCH(TRUE,EXACT(Spreadsheet!BA1046,LifeBenefitClasses),0)))</f>
        <v>1</v>
      </c>
      <c r="CE836" s="5" t="b">
        <f>IF(OR(ISBLANK(Spreadsheet!BA1046), Spreadsheet!BA1046="Waive"),IF(ISBLANK(Spreadsheet!BB1046),TRUE,FALSE),IF(OR(AND(NOT(ISBLANK(Spreadsheet!BA1046)),ISBLANK(Spreadsheet!BB1046)),NOT(ISNUMBER(VALUE(Spreadsheet!BB1046))),ISBLANK(Spreadsheet!BC1046),NOT(ISNUMBER(VALUE(Spreadsheet!BC1046)))),FALSE,IF(AND(Spreadsheet!BB1046&gt;=50000,Spreadsheet!BB1046&lt;=250000,MOD(Spreadsheet!BB1046,10000)=0,Spreadsheet!BB1046&lt;=(10*Spreadsheet!BC1046)),TRUE,FALSE)))</f>
        <v>1</v>
      </c>
      <c r="CF836" s="5" t="b">
        <f>IF(NOT(ISBLANK(Spreadsheet!BC836)),AND(ISNUMBER(VALUE(Spreadsheet!BC836)),Spreadsheet!BC836&gt;0),AND(OR(ISBLANK(Spreadsheet!AO836),Spreadsheet!AO836="Waive",AND(NOT(OR(ISBLANK(Spreadsheet!AO836),Spreadsheet!AO836="Waive")),Spreadsheet!AP836&gt;=6)),OR(ISBLANK(Spreadsheet!AR836),AND(NOT(OR(ISBLANK(Spreadsheet!AR836),Spreadsheet!AR836="Waive")),Spreadsheet!AS836&gt;=6)),OR(ISBLANK(Spreadsheet!AW836)),OR(ISBLANK(Spreadsheet!AX836)),OR(ISBLANK(Spreadsheet!AY836)),OR(ISBLANK(Spreadsheet!AZ836)),OR(ISBLANK(Spreadsheet!BA836),Spreadsheet!BA836="Waive")))</f>
        <v>1</v>
      </c>
      <c r="CG836" s="5" t="b">
        <f t="shared" ca="1" si="61"/>
        <v>1</v>
      </c>
    </row>
    <row r="837" spans="8:85" x14ac:dyDescent="0.3">
      <c r="H837" s="5">
        <f t="shared" ca="1" si="58"/>
        <v>2</v>
      </c>
      <c r="I837" s="5" t="str">
        <f t="shared" ca="1" si="59"/>
        <v/>
      </c>
      <c r="J837" s="5" t="str">
        <f>IF(AND(NOT(ISBLANK(Spreadsheet!C1047)),ISBLANK(Spreadsheet!D1047)),Spreadsheet!F1047&amp;" "&amp;Spreadsheet!H1047,"")</f>
        <v/>
      </c>
      <c r="K837" s="5">
        <f>IF(AND(NOT(ISBLANK(Spreadsheet!C1047)),ISBLANK(Spreadsheet!D1047)),COUNTIFS(Spreadsheet!E$786:E1048,"=Child",Spreadsheet!C$786:C1048, "="&amp;Spreadsheet!C1047) + COUNTIFS(Spreadsheet!E$786:E1048,"=Step-child",Spreadsheet!C$786:C1048, "="&amp;Spreadsheet!C1047),0)</f>
        <v>0</v>
      </c>
      <c r="L837" s="5">
        <f>IF(NOT(ISBLANK(J837)),COUNTIFS(Spreadsheet!E$786:E1048,"=Wife",Spreadsheet!C$786:C1048, "="&amp;Spreadsheet!C1047) + COUNTIFS(Spreadsheet!E$786:E1048,"=Husband",Spreadsheet!C$786:C1048, "="&amp;Spreadsheet!C1047),0)</f>
        <v>0</v>
      </c>
      <c r="M837" s="5">
        <f>IF(NOT(ISBLANK(Spreadsheet!AJ1047)),VLOOKUP(Spreadsheet!AJ1047,'Drop Downs'!$P$2:$R$16,3,FALSE),0)</f>
        <v>0</v>
      </c>
      <c r="N837" s="5">
        <f>IF(NOT(ISBLANK(Spreadsheet!AJ1047)), VLOOKUP(Spreadsheet!AJ1047,'Drop Downs'!$P$2:$R$16,2,FALSE),0)</f>
        <v>0</v>
      </c>
      <c r="O837" s="5">
        <f>IF(NOT(ISBLANK(Spreadsheet!AL1047)),VLOOKUP(Spreadsheet!AL1047,'Drop Downs'!$P$2:$R$16,3,FALSE), 0)</f>
        <v>0</v>
      </c>
      <c r="P837" s="5">
        <f>IF(NOT(ISBLANK(Spreadsheet!AL1047)),VLOOKUP(Spreadsheet!AL1047,'Drop Downs'!$P$2:$R$16,2,FALSE),0)</f>
        <v>0</v>
      </c>
      <c r="Q837" s="5">
        <f>IF(NOT(ISBLANK(Spreadsheet!AN1047)),VLOOKUP(Spreadsheet!AN1047,'Drop Downs'!$P$2:$R$16,3,FALSE),0)</f>
        <v>0</v>
      </c>
      <c r="R837" s="5">
        <f>IF(NOT(ISBLANK(Spreadsheet!AN1047)),VLOOKUP(Spreadsheet!AN1047,'Drop Downs'!$P$2:$R$16,2,FALSE),0)</f>
        <v>0</v>
      </c>
      <c r="S837" s="5" t="str">
        <f>IF(OR(M837&gt;K837,N837&gt;L837,O837&gt;K837, Q837&gt;K837,N837&gt;L837, P837&gt;L837, R837&gt;L837),"Member currently has a coverage election over what he/she needs.  Please add more dependents or adjust the coverage election.","")&amp;(IF(AND(NOT(ISBLANK(Spreadsheet!C1047)),NOT(ISBLANK(Spreadsheet!D1047)),ISBLANK(Spreadsheet!E1047)),"Dependent lacks a relationship to member.Please select one from the drop-down.",""))</f>
        <v/>
      </c>
      <c r="T837" s="5" t="b">
        <f t="shared" si="60"/>
        <v>1</v>
      </c>
      <c r="U837" s="5" t="b">
        <f>OR(ISBLANK(Spreadsheet!C1047),IF(NOT(ISBLANK(Spreadsheet!D1047)),NOT(ISBLANK(Spreadsheet!E1047)),TRUE))</f>
        <v>1</v>
      </c>
      <c r="V837" s="5" t="b">
        <f>OR(ISBLANK(Spreadsheet!C1047), NOT(ISBLANK(Spreadsheet!I1047)))</f>
        <v>1</v>
      </c>
      <c r="W837" s="5" t="b">
        <f>OR(ISBLANK(Spreadsheet!D1047),NOT(ISBLANK(Spreadsheet!C1047)))</f>
        <v>1</v>
      </c>
      <c r="X837" s="155" t="str">
        <f>REPT("0",MIN(FIND({1,2,3,4,5,6,7,8,9},Spreadsheet!C1047&amp;"123456789"))-1)&amp;IF(ISBLANK(Spreadsheet!C1047),"",SUMPRODUCT(MID(0&amp;Spreadsheet!C1047,LARGE(INDEX(ISNUMBER(--MID(Spreadsheet!C1047,ROW($1:$225),1))*
 ROW($1:$225),0),ROW($1:$225))+1,1)*10^ROW($1:$225)/10))</f>
        <v/>
      </c>
      <c r="Y837" s="5" t="b">
        <f>IF(NOT(ISBLANK(Spreadsheet!C1047)),IF(AND(ISNUMBER(VALUE(Spreadsheet!C1047)), LEN(Spreadsheet!C1047)=9),TRUE,FALSE),TRUE)</f>
        <v>1</v>
      </c>
      <c r="Z837" s="155" t="str">
        <f>REPT("0",MIN(FIND({1,2,3,4,5,6,7,8,9},Spreadsheet!D1047&amp;"123456789"))-1)&amp;IF(ISBLANK(Spreadsheet!D1047),"",SUMPRODUCT(MID(0&amp;Spreadsheet!D1047,LARGE(INDEX(ISNUMBER(--MID(Spreadsheet!D1047,ROW($1:$225),1))*
 ROW($1:$225),0),ROW($1:$225))+1,1)*10^ROW($1:$225)/10))</f>
        <v/>
      </c>
      <c r="AA837" s="5" t="b">
        <f>IF(AND(NOT(ISBLANK(Spreadsheet!D1047)),NOT(ISBLANK(Spreadsheet!C1047))),IF(AND(ISNUMBER(VALUE(Spreadsheet!D1047)), LEN(Spreadsheet!D1047)=9),TRUE,FALSE),IF(AND(NOT(ISBLANK(Spreadsheet!D1047)),ISBLANK(Spreadsheet!C1047)),FALSE,TRUE))</f>
        <v>1</v>
      </c>
      <c r="AB837" s="5" t="b">
        <f>OR(ISBLANK(Spreadsheet!Y837),IF(NOT(ISBLANK(Spreadsheet!Y837)),LEN(Spreadsheet!Y837)=10,ISNUMBER(VALUE(Spreadsheet!Y837))))</f>
        <v>1</v>
      </c>
      <c r="AC837" s="5" t="b">
        <f>OR(ISBLANK(Spreadsheet!AI1047), AND(NOT(ISBLANK(Spreadsheet!AJ1047)), NOT(ISNUMBER(SEARCH("Waive",Spreadsheet!AJ1047)))))</f>
        <v>1</v>
      </c>
      <c r="AD837" s="5" t="b">
        <f>OR(ISBLANK(Spreadsheet!AK1047), AND(NOT(ISBLANK(Spreadsheet!AL1047)), NOT(ISNUMBER(SEARCH("Waive",Spreadsheet!AL1047)))))</f>
        <v>1</v>
      </c>
      <c r="AE837" s="5" t="b">
        <f>OR(ISBLANK(Spreadsheet!AM1047), AND(NOT(ISBLANK(Spreadsheet!AN1047)), NOT(ISNUMBER(SEARCH("Waive", Spreadsheet!AN1047)))))</f>
        <v>1</v>
      </c>
      <c r="AF837" s="5" t="b">
        <f>OR(ISBLANK(Spreadsheet!C1047), NOT(ISBLANK(Spreadsheet!D1047)),NOT(ISBLANK(Spreadsheet!L1047)))</f>
        <v>1</v>
      </c>
      <c r="AG837" s="5" t="b">
        <f>IF(AND(NOT(ISBLANK(Spreadsheet!C1047)), NOT(ISBLANK(Spreadsheet!D1047)),Spreadsheet!C1047&lt;&gt;Spreadsheet!D1047),IF(ISERROR(VLOOKUP(Spreadsheet!C1047, Spreadsheet!$C$6:'Spreadsheet'!$C1046,1,FALSE)), FALSE, TRUE),TRUE)</f>
        <v>1</v>
      </c>
      <c r="AH837" s="5" t="b">
        <f>Spreadsheet!$B$2=Spreadsheet!AD837</f>
        <v>1</v>
      </c>
      <c r="AI837" s="5" t="b">
        <f>IF(ISBLANK(Spreadsheet!G1047),TRUE,IF(OR(LEN(Spreadsheet!G1047)&gt;1,ISNUMBER(VALUE(Spreadsheet!G1047))),FALSE,TRUE))</f>
        <v>1</v>
      </c>
      <c r="AJ837" s="5" t="b">
        <f>OR(ISBLANK(Spreadsheet!C1047), NOT(ISBLANK(Spreadsheet!B1047)), NOT(ISBLANK(Spreadsheet!D1047)))</f>
        <v>1</v>
      </c>
      <c r="AK837" s="5" t="b">
        <f t="array" ref="AK837">IF(OR(AND(ISBLANK(Spreadsheet!E1047),ISBLANK(Spreadsheet!D1047),NOT(ISBLANK(Spreadsheet!C1047))),AND(ISBLANK(Spreadsheet!E1047),ISBLANK(Spreadsheet!D1047),ISBLANK(Spreadsheet!C1047))),TRUE,ISNUMBER(MATCH(TRUE,EXACT(Spreadsheet!E1047,Relationships),0)))</f>
        <v>1</v>
      </c>
      <c r="AL837" s="5" t="b">
        <f>IF(NOT(ISBLANK(Spreadsheet!C1047)),IF(OR(ISBLANK(Spreadsheet!F1047),LEN(Spreadsheet!F1047)&gt;40),FALSE,TRUE),TRUE)</f>
        <v>1</v>
      </c>
      <c r="AM837" s="5" t="b">
        <f>IF(NOT(ISBLANK(Spreadsheet!C1047)),IF(OR(ISBLANK(Spreadsheet!H1047),LEN(Spreadsheet!H1047)&gt;40),FALSE,TRUE),TRUE)</f>
        <v>1</v>
      </c>
      <c r="AN837" s="5" t="b">
        <f t="array" ref="AN837">IF(ISBLANK(Spreadsheet!I1047),TRUE,ISNUMBER(MATCH(TRUE,EXACT(Spreadsheet!I1047,GenderValues),0)))</f>
        <v>1</v>
      </c>
      <c r="AO837" s="5" t="b">
        <f ca="1">IF(ISERROR(DATEVALUE(TEXT(Spreadsheet!J1047,"mm/dd/yyyy")) &gt; TODAY()),IF(AND(ISBLANK(Spreadsheet!J1047),ISBLANK(Spreadsheet!C1047)),TRUE,FALSE),IF(DATEVALUE(TEXT(Spreadsheet!J1047,"mm/dd/yyyy")) &gt; TODAY(),FALSE,TRUE))</f>
        <v>1</v>
      </c>
      <c r="AP837" s="5" t="b">
        <f>OR(ISBLANK(Spreadsheet!K1047),LEN(Spreadsheet!K1047)&lt;=100)</f>
        <v>1</v>
      </c>
      <c r="AQ837" s="5" t="b">
        <f t="array" ref="AQ837">IF(OR(AND(ISBLANK(Spreadsheet!L1047),ISBLANK(Spreadsheet!C1047)),AND(NOT(ISBLANK(Spreadsheet!C1047)),NOT(ISBLANK(Spreadsheet!D1047)))),TRUE,ISNUMBER(MATCH(TRUE,EXACT(Spreadsheet!L1047,MaritalStatus),0)))</f>
        <v>1</v>
      </c>
      <c r="AR837" s="5" t="b">
        <f ca="1">IF(ISERROR(DATEVALUE(TEXT(Spreadsheet!M1047,"mm/dd/yyyy")) &gt; TODAY()),IF(ISBLANK(Spreadsheet!M1047),TRUE,FALSE),IF(DATEVALUE(TEXT(Spreadsheet!M1047,"mm/dd/yyyy")) &gt; TODAY(),FALSE,TRUE))</f>
        <v>1</v>
      </c>
      <c r="AS837" s="5" t="b">
        <f>OR(ISBLANK(Spreadsheet!N1047),LEN(Spreadsheet!N1047)&lt;=100)</f>
        <v>1</v>
      </c>
      <c r="AT837" s="5" t="b">
        <f>OR(ISBLANK(Spreadsheet!O1047),UPPER(Spreadsheet!O1047)="YES")</f>
        <v>1</v>
      </c>
      <c r="AU837" s="5" t="b">
        <f>OR(ISBLANK(Spreadsheet!P1047),UPPER(Spreadsheet!P1047)="YES")</f>
        <v>1</v>
      </c>
      <c r="AV837" s="5" t="b">
        <f t="array" ref="AV837">IF(ISBLANK(Spreadsheet!Q1047),TRUE,ISNUMBER(MATCH(TRUE,EXACT(Spreadsheet!Q1047,OnGroupsPriorIns),0)))</f>
        <v>1</v>
      </c>
      <c r="AW837" s="5" t="b">
        <f>OR(ISBLANK(Spreadsheet!R1047),UPPER(Spreadsheet!R1047)="YES")</f>
        <v>1</v>
      </c>
      <c r="AX837" s="5" t="b">
        <f>OR(ISBLANK(Spreadsheet!S1047),UPPER(Spreadsheet!S1047)="YES")</f>
        <v>1</v>
      </c>
      <c r="AY837" s="5" t="b">
        <f>OR(AND(ISBLANK(Spreadsheet!C1047),LEN(Spreadsheet!T1047)=0),AND(NOT(ISBLANK(Spreadsheet!C1047)),LEN(Spreadsheet!T1047)&gt;0,LEN(Spreadsheet!T1047)&lt;=50))</f>
        <v>1</v>
      </c>
      <c r="AZ837" s="5" t="b">
        <f>OR(LEN(Spreadsheet!U1047)=0,AND(LEN(Spreadsheet!U1047)&gt;0,LEN(Spreadsheet!U1047)&lt;=50))</f>
        <v>1</v>
      </c>
      <c r="BA837" s="5" t="b">
        <f>OR(AND(ISBLANK(Spreadsheet!C1047),LEN(Spreadsheet!V1047)=0),AND(NOT(ISBLANK(Spreadsheet!C1047)),LEN(Spreadsheet!V1047)&gt;0,LEN(Spreadsheet!V1047)&lt;=50))</f>
        <v>1</v>
      </c>
      <c r="BB837" s="5" t="b">
        <f t="array" ref="BB837">IF(AND(ISBLANK(Spreadsheet!C1047),LEN(Spreadsheet!W1047)=0),TRUE,ISNUMBER(MATCH(TRUE,EXACT(Spreadsheet!W1047,States),0)))</f>
        <v>1</v>
      </c>
      <c r="BC837" s="5" t="b">
        <f>OR(AND(ISBLANK(Spreadsheet!C1047),LEN(Spreadsheet!X1047)=0),AND(NOT(ISBLANK(Spreadsheet!C1047)),LEN(Spreadsheet!X1047)&gt;0,LEN(Spreadsheet!X1047)=5,ISNUMBER(VALUE(Spreadsheet!X1047))))</f>
        <v>1</v>
      </c>
      <c r="BD837" s="5" t="b">
        <f>OR(ISBLANK(Spreadsheet!Z1047),LEN(Spreadsheet!Z1047)&lt;=50)</f>
        <v>1</v>
      </c>
      <c r="BE837" s="5" t="b">
        <f>ISBLANK(Spreadsheet!AA1047)</f>
        <v>1</v>
      </c>
      <c r="BF837" s="5" t="b">
        <f>ISBLANK(Spreadsheet!AB1047)</f>
        <v>1</v>
      </c>
      <c r="BG837" s="5" t="b">
        <f>IF(ISERROR(DATEVALUE(TEXT(Spreadsheet!AC1047,"mm/dd/yyyy")) &gt; DATEVALUE(TEXT(Spreadsheet!J1047,"mm/dd/yyyy"))),IF(OR(AND(ISBLANK(Spreadsheet!AC1047),ISBLANK(Spreadsheet!C1047)),AND(NOT(ISBLANK(Spreadsheet!C1047)),ISBLANK(Spreadsheet!AC1047),NOT(ISBLANK(Spreadsheet!D1047)))),TRUE,FALSE),IF(DATEVALUE(TEXT(Spreadsheet!AC1047,"mm/dd/yyyy")) &gt; DATEVALUE(TEXT(Spreadsheet!J1047,"mm/dd/yyyy")),TRUE,FALSE))</f>
        <v>1</v>
      </c>
      <c r="BH837" s="5" t="b">
        <f>OR(AND(ISBLANK(Spreadsheet!C1047),ISBLANK(Spreadsheet!AE1047)),AND(NOT(ISBLANK(Spreadsheet!C1047)),NOT(ISBLANK(Spreadsheet!D1047)),ISBLANK(Spreadsheet!AE1047)),AND(NOT(ISBLANK(Spreadsheet!C1047)),ISBLANK(Spreadsheet!D1047),NOT(ISBLANK(Spreadsheet!AE1047)),LEN(Spreadsheet!AE1047)&lt;=100))</f>
        <v>1</v>
      </c>
      <c r="BI837" s="5" t="b">
        <f t="array" ref="BI837">IF(ISBLANK(Spreadsheet!AF1047),TRUE,ISNUMBER(MATCH(TRUE,EXACT(Spreadsheet!AF1047,CobraShortReasons),0)))</f>
        <v>1</v>
      </c>
      <c r="BJ837" s="5" t="b">
        <f ca="1">IF(ISERROR(DATEVALUE(TEXT(Spreadsheet!AG1047,"mm/dd/yyyy")) &gt; TODAY()),IF(ISBLANK(Spreadsheet!AG1047),TRUE,FALSE),IF(DATEVALUE(TEXT(Spreadsheet!AG1047,"mm/dd/yyyy")) &gt; TODAY(),FALSE,TRUE))</f>
        <v>1</v>
      </c>
      <c r="BK837" s="5" t="b">
        <f>OR(ISBLANK(Spreadsheet!AH1047),LEN(Spreadsheet!AH1047)&lt;=25)</f>
        <v>1</v>
      </c>
      <c r="BL837" s="5" t="b">
        <f t="array" aca="1" ref="BL837" ca="1">IF(ISBLANK(Spreadsheet!AI1047),TRUE,ISNUMBER(MATCH(TRUE,EXACT(Spreadsheet!AI1047,INDIRECT(Spreadsheet!$D$2)),0)))</f>
        <v>1</v>
      </c>
      <c r="BM837" s="5" t="b">
        <f t="array" aca="1" ref="BM837" ca="1">IF(ISBLANK(Spreadsheet!AJ1047),TRUE,ISNUMBER(MATCH(TRUE,EXACT(Spreadsheet!AJ1047,INDIRECT(Spreadsheet!BJ837)),0)))</f>
        <v>1</v>
      </c>
      <c r="BN837" s="5" t="b">
        <f t="array" ref="BN837">IF(ISBLANK(Spreadsheet!AK1047),TRUE,ISNUMBER(MATCH(TRUE,EXACT(Spreadsheet!AK1047,DentalPlans),0)))</f>
        <v>1</v>
      </c>
      <c r="BO837" s="5" t="b">
        <f t="array" aca="1" ref="BO837" ca="1">IF(ISBLANK(Spreadsheet!AL1047),TRUE,ISNUMBER(MATCH(TRUE,EXACT(Spreadsheet!AL1047,INDIRECT(Spreadsheet!BK837)),0)))</f>
        <v>1</v>
      </c>
      <c r="BP837" s="5" t="b">
        <f t="array" ref="BP837">IF(ISBLANK(Spreadsheet!AM1047),TRUE,ISNUMBER(MATCH(TRUE,EXACT(Spreadsheet!AM1047,VisionPlans),0)))</f>
        <v>1</v>
      </c>
      <c r="BQ837" s="5" t="b">
        <f t="array" aca="1" ref="BQ837" ca="1">IF(ISBLANK(Spreadsheet!AN1047),TRUE,ISNUMBER(MATCH(TRUE,EXACT(Spreadsheet!AN1047,INDIRECT(Spreadsheet!BL837)),0)))</f>
        <v>1</v>
      </c>
      <c r="BR837" s="5" t="b">
        <f t="array" ref="BR837">IF(ISBLANK(Spreadsheet!AO1047),TRUE,ISNUMBER(MATCH(TRUE,EXACT(Spreadsheet!AO1047,LifeBenefitClasses),0)))</f>
        <v>1</v>
      </c>
      <c r="BS837" s="5" t="b">
        <f>IF(OR(ISBLANK(Spreadsheet!AO1047), Spreadsheet!AO1047="Waive"),IF(ISBLANK(Spreadsheet!AP1047),TRUE,FALSE),IF(OR(AND(NOT(ISBLANK(Spreadsheet!AO1047)),ISBLANK(Spreadsheet!AP1047)),NOT(ISNUMBER(VALUE(Spreadsheet!AP1047)))),FALSE,IF(OR(AND(Spreadsheet!AP1047&lt;6,MOD(Spreadsheet!AP1047*10,5)=0), MOD(Spreadsheet!AP1047,5000)=0),TRUE,FALSE)))</f>
        <v>1</v>
      </c>
      <c r="BT837" s="5" t="b">
        <f t="array" ref="BT837">IF(ISBLANK(Spreadsheet!AQ1047),TRUE,ISNUMBER(MATCH(TRUE,EXACT(Spreadsheet!AQ1047,EnrollWaive),0)))</f>
        <v>1</v>
      </c>
      <c r="BU837" s="5" t="b">
        <f t="array" ref="BU837">IF(ISBLANK(Spreadsheet!AR1047),TRUE,ISNUMBER(MATCH(TRUE,EXACT(Spreadsheet!AR1047,LifeBenefitClasses),0)))</f>
        <v>1</v>
      </c>
      <c r="BV837" s="5" t="b">
        <f>IF(OR(ISBLANK(Spreadsheet!AR1047), Spreadsheet!AR1047="Waive"),IF(ISBLANK(Spreadsheet!AS1047),TRUE,FALSE),IF(OR(AND(NOT(ISBLANK(Spreadsheet!AR1047)),ISBLANK(Spreadsheet!AS1047)),NOT(ISNUMBER(VALUE(Spreadsheet!AS1047)))),FALSE,IF(OR(AND(Spreadsheet!AS1047&lt;6,MOD(Spreadsheet!AS1047*10,5)=0), MOD(Spreadsheet!AS1047,10000)=0),TRUE,FALSE)))</f>
        <v>1</v>
      </c>
      <c r="BW837" s="5" t="b">
        <f t="array" ref="BW837">IF(ISBLANK(Spreadsheet!AT1047),TRUE,ISNUMBER(MATCH(TRUE,EXACT(Spreadsheet!AT1047,LifeBenefitClasses),0)))</f>
        <v>1</v>
      </c>
      <c r="BX837" s="5" t="b">
        <f>IF(OR(ISBLANK(Spreadsheet!AT1047), Spreadsheet!AT1047="Waive"),IF(ISBLANK(Spreadsheet!AU1047),TRUE,FALSE),IF(OR(AND(NOT(ISBLANK(Spreadsheet!AT1047)),ISBLANK(Spreadsheet!AU1047)),NOT(ISNUMBER(VALUE(Spreadsheet!AU1047)))),FALSE,IF(AND(NOT(OR(ISBLANK(Spreadsheet!AT1047),Spreadsheet!AT1047="Waive")),NOT(OR(ISBLANK(Spreadsheet!AR1047),Spreadsheet!AR1047="Waive")),MOD(Spreadsheet!AU1047,5000)=0, Spreadsheet!AU1047&lt;=(Spreadsheet!AS1047*0.5)),TRUE,FALSE)))</f>
        <v>1</v>
      </c>
      <c r="BY837" s="5" t="b">
        <f t="array" ref="BY837">IF(ISBLANK(Spreadsheet!AV1047),TRUE,ISNUMBER(MATCH(TRUE,EXACT(Spreadsheet!AV1047,EnrollWaive),0)))</f>
        <v>1</v>
      </c>
      <c r="BZ837" s="5" t="b">
        <f t="array" ref="BZ837">IF(ISBLANK(Spreadsheet!AW1047),TRUE,ISNUMBER(MATCH(TRUE,EXACT(Spreadsheet!AW1047,LifeBenefitClasses),0)))</f>
        <v>1</v>
      </c>
      <c r="CA837" s="5" t="b">
        <f t="array" ref="CA837">IF(ISBLANK(Spreadsheet!AX1047),TRUE,ISNUMBER(MATCH(TRUE,EXACT(Spreadsheet!AX1047,LifeBenefitClasses),0)))</f>
        <v>1</v>
      </c>
      <c r="CB837" s="5" t="b">
        <f t="array" ref="CB837">IF(ISBLANK(Spreadsheet!AY1047),TRUE,ISNUMBER(MATCH(TRUE,EXACT(Spreadsheet!AY1047,LifeBenefitClasses),0)))</f>
        <v>1</v>
      </c>
      <c r="CC837" s="5" t="b">
        <f t="array" ref="CC837">IF(ISBLANK(Spreadsheet!AZ1047),TRUE,ISNUMBER(MATCH(TRUE,EXACT(Spreadsheet!AZ1047,LifeBenefitClasses),0)))</f>
        <v>1</v>
      </c>
      <c r="CD837" s="5" t="b">
        <f t="array" ref="CD837">IF(ISBLANK(Spreadsheet!BA1047),TRUE,ISNUMBER(MATCH(TRUE,EXACT(Spreadsheet!BA1047,LifeBenefitClasses),0)))</f>
        <v>1</v>
      </c>
      <c r="CE837" s="5" t="b">
        <f>IF(OR(ISBLANK(Spreadsheet!BA1047), Spreadsheet!BA1047="Waive"),IF(ISBLANK(Spreadsheet!BB1047),TRUE,FALSE),IF(OR(AND(NOT(ISBLANK(Spreadsheet!BA1047)),ISBLANK(Spreadsheet!BB1047)),NOT(ISNUMBER(VALUE(Spreadsheet!BB1047))),ISBLANK(Spreadsheet!BC1047),NOT(ISNUMBER(VALUE(Spreadsheet!BC1047)))),FALSE,IF(AND(Spreadsheet!BB1047&gt;=50000,Spreadsheet!BB1047&lt;=250000,MOD(Spreadsheet!BB1047,10000)=0,Spreadsheet!BB1047&lt;=(10*Spreadsheet!BC1047)),TRUE,FALSE)))</f>
        <v>1</v>
      </c>
      <c r="CF837" s="5" t="b">
        <f>IF(NOT(ISBLANK(Spreadsheet!BC837)),AND(ISNUMBER(VALUE(Spreadsheet!BC837)),Spreadsheet!BC837&gt;0),AND(OR(ISBLANK(Spreadsheet!AO837),Spreadsheet!AO837="Waive",AND(NOT(OR(ISBLANK(Spreadsheet!AO837),Spreadsheet!AO837="Waive")),Spreadsheet!AP837&gt;=6)),OR(ISBLANK(Spreadsheet!AR837),AND(NOT(OR(ISBLANK(Spreadsheet!AR837),Spreadsheet!AR837="Waive")),Spreadsheet!AS837&gt;=6)),OR(ISBLANK(Spreadsheet!AW837)),OR(ISBLANK(Spreadsheet!AX837)),OR(ISBLANK(Spreadsheet!AY837)),OR(ISBLANK(Spreadsheet!AZ837)),OR(ISBLANK(Spreadsheet!BA837),Spreadsheet!BA837="Waive")))</f>
        <v>1</v>
      </c>
      <c r="CG837" s="5" t="b">
        <f t="shared" ca="1" si="61"/>
        <v>1</v>
      </c>
    </row>
    <row r="838" spans="8:85" x14ac:dyDescent="0.3">
      <c r="H838" s="5">
        <f t="shared" ca="1" si="58"/>
        <v>2</v>
      </c>
      <c r="I838" s="5" t="str">
        <f t="shared" ca="1" si="59"/>
        <v/>
      </c>
      <c r="J838" s="5" t="str">
        <f>IF(AND(NOT(ISBLANK(Spreadsheet!C1048)),ISBLANK(Spreadsheet!D1048)),Spreadsheet!F1048&amp;" "&amp;Spreadsheet!H1048,"")</f>
        <v/>
      </c>
      <c r="K838" s="5">
        <f>IF(AND(NOT(ISBLANK(Spreadsheet!C1048)),ISBLANK(Spreadsheet!D1048)),COUNTIFS(Spreadsheet!E$786:E1049,"=Child",Spreadsheet!C$786:C1049, "="&amp;Spreadsheet!C1048) + COUNTIFS(Spreadsheet!E$786:E1049,"=Step-child",Spreadsheet!C$786:C1049, "="&amp;Spreadsheet!C1048),0)</f>
        <v>0</v>
      </c>
      <c r="L838" s="5">
        <f>IF(NOT(ISBLANK(J838)),COUNTIFS(Spreadsheet!E$786:E1049,"=Wife",Spreadsheet!C$786:C1049, "="&amp;Spreadsheet!C1048) + COUNTIFS(Spreadsheet!E$786:E1049,"=Husband",Spreadsheet!C$786:C1049, "="&amp;Spreadsheet!C1048),0)</f>
        <v>0</v>
      </c>
      <c r="M838" s="5">
        <f>IF(NOT(ISBLANK(Spreadsheet!AJ1048)),VLOOKUP(Spreadsheet!AJ1048,'Drop Downs'!$P$2:$R$16,3,FALSE),0)</f>
        <v>0</v>
      </c>
      <c r="N838" s="5">
        <f>IF(NOT(ISBLANK(Spreadsheet!AJ1048)), VLOOKUP(Spreadsheet!AJ1048,'Drop Downs'!$P$2:$R$16,2,FALSE),0)</f>
        <v>0</v>
      </c>
      <c r="O838" s="5">
        <f>IF(NOT(ISBLANK(Spreadsheet!AL1048)),VLOOKUP(Spreadsheet!AL1048,'Drop Downs'!$P$2:$R$16,3,FALSE), 0)</f>
        <v>0</v>
      </c>
      <c r="P838" s="5">
        <f>IF(NOT(ISBLANK(Spreadsheet!AL1048)),VLOOKUP(Spreadsheet!AL1048,'Drop Downs'!$P$2:$R$16,2,FALSE),0)</f>
        <v>0</v>
      </c>
      <c r="Q838" s="5">
        <f>IF(NOT(ISBLANK(Spreadsheet!AN1048)),VLOOKUP(Spreadsheet!AN1048,'Drop Downs'!$P$2:$R$16,3,FALSE),0)</f>
        <v>0</v>
      </c>
      <c r="R838" s="5">
        <f>IF(NOT(ISBLANK(Spreadsheet!AN1048)),VLOOKUP(Spreadsheet!AN1048,'Drop Downs'!$P$2:$R$16,2,FALSE),0)</f>
        <v>0</v>
      </c>
      <c r="S838" s="5" t="str">
        <f>IF(OR(M838&gt;K838,N838&gt;L838,O838&gt;K838, Q838&gt;K838,N838&gt;L838, P838&gt;L838, R838&gt;L838),"Member currently has a coverage election over what he/she needs.  Please add more dependents or adjust the coverage election.","")&amp;(IF(AND(NOT(ISBLANK(Spreadsheet!C1048)),NOT(ISBLANK(Spreadsheet!D1048)),ISBLANK(Spreadsheet!E1048)),"Dependent lacks a relationship to member.Please select one from the drop-down.",""))</f>
        <v/>
      </c>
      <c r="T838" s="5" t="b">
        <f t="shared" si="60"/>
        <v>1</v>
      </c>
      <c r="U838" s="5" t="b">
        <f>OR(ISBLANK(Spreadsheet!C1048),IF(NOT(ISBLANK(Spreadsheet!D1048)),NOT(ISBLANK(Spreadsheet!E1048)),TRUE))</f>
        <v>1</v>
      </c>
      <c r="V838" s="5" t="b">
        <f>OR(ISBLANK(Spreadsheet!C1048), NOT(ISBLANK(Spreadsheet!I1048)))</f>
        <v>1</v>
      </c>
      <c r="W838" s="5" t="b">
        <f>OR(ISBLANK(Spreadsheet!D1048),NOT(ISBLANK(Spreadsheet!C1048)))</f>
        <v>1</v>
      </c>
      <c r="X838" s="155" t="str">
        <f>REPT("0",MIN(FIND({1,2,3,4,5,6,7,8,9},Spreadsheet!C1048&amp;"123456789"))-1)&amp;IF(ISBLANK(Spreadsheet!C1048),"",SUMPRODUCT(MID(0&amp;Spreadsheet!C1048,LARGE(INDEX(ISNUMBER(--MID(Spreadsheet!C1048,ROW($1:$225),1))*
 ROW($1:$225),0),ROW($1:$225))+1,1)*10^ROW($1:$225)/10))</f>
        <v/>
      </c>
      <c r="Y838" s="5" t="b">
        <f>IF(NOT(ISBLANK(Spreadsheet!C1048)),IF(AND(ISNUMBER(VALUE(Spreadsheet!C1048)), LEN(Spreadsheet!C1048)=9),TRUE,FALSE),TRUE)</f>
        <v>1</v>
      </c>
      <c r="Z838" s="155" t="str">
        <f>REPT("0",MIN(FIND({1,2,3,4,5,6,7,8,9},Spreadsheet!D1048&amp;"123456789"))-1)&amp;IF(ISBLANK(Spreadsheet!D1048),"",SUMPRODUCT(MID(0&amp;Spreadsheet!D1048,LARGE(INDEX(ISNUMBER(--MID(Spreadsheet!D1048,ROW($1:$225),1))*
 ROW($1:$225),0),ROW($1:$225))+1,1)*10^ROW($1:$225)/10))</f>
        <v/>
      </c>
      <c r="AA838" s="5" t="b">
        <f>IF(AND(NOT(ISBLANK(Spreadsheet!D1048)),NOT(ISBLANK(Spreadsheet!C1048))),IF(AND(ISNUMBER(VALUE(Spreadsheet!D1048)), LEN(Spreadsheet!D1048)=9),TRUE,FALSE),IF(AND(NOT(ISBLANK(Spreadsheet!D1048)),ISBLANK(Spreadsheet!C1048)),FALSE,TRUE))</f>
        <v>1</v>
      </c>
      <c r="AB838" s="5" t="b">
        <f>OR(ISBLANK(Spreadsheet!Y838),IF(NOT(ISBLANK(Spreadsheet!Y838)),LEN(Spreadsheet!Y838)=10,ISNUMBER(VALUE(Spreadsheet!Y838))))</f>
        <v>1</v>
      </c>
      <c r="AC838" s="5" t="b">
        <f>OR(ISBLANK(Spreadsheet!AI1048), AND(NOT(ISBLANK(Spreadsheet!AJ1048)), NOT(ISNUMBER(SEARCH("Waive",Spreadsheet!AJ1048)))))</f>
        <v>1</v>
      </c>
      <c r="AD838" s="5" t="b">
        <f>OR(ISBLANK(Spreadsheet!AK1048), AND(NOT(ISBLANK(Spreadsheet!AL1048)), NOT(ISNUMBER(SEARCH("Waive",Spreadsheet!AL1048)))))</f>
        <v>1</v>
      </c>
      <c r="AE838" s="5" t="b">
        <f>OR(ISBLANK(Spreadsheet!AM1048), AND(NOT(ISBLANK(Spreadsheet!AN1048)), NOT(ISNUMBER(SEARCH("Waive", Spreadsheet!AN1048)))))</f>
        <v>1</v>
      </c>
      <c r="AF838" s="5" t="b">
        <f>OR(ISBLANK(Spreadsheet!C1048), NOT(ISBLANK(Spreadsheet!D1048)),NOT(ISBLANK(Spreadsheet!L1048)))</f>
        <v>1</v>
      </c>
      <c r="AG838" s="5" t="b">
        <f>IF(AND(NOT(ISBLANK(Spreadsheet!C1048)), NOT(ISBLANK(Spreadsheet!D1048)),Spreadsheet!C1048&lt;&gt;Spreadsheet!D1048),IF(ISERROR(VLOOKUP(Spreadsheet!C1048, Spreadsheet!$C$6:'Spreadsheet'!$C1047,1,FALSE)), FALSE, TRUE),TRUE)</f>
        <v>1</v>
      </c>
      <c r="AH838" s="5" t="b">
        <f>Spreadsheet!$B$2=Spreadsheet!AD838</f>
        <v>1</v>
      </c>
      <c r="AI838" s="5" t="b">
        <f>IF(ISBLANK(Spreadsheet!G1048),TRUE,IF(OR(LEN(Spreadsheet!G1048)&gt;1,ISNUMBER(VALUE(Spreadsheet!G1048))),FALSE,TRUE))</f>
        <v>1</v>
      </c>
      <c r="AJ838" s="5" t="b">
        <f>OR(ISBLANK(Spreadsheet!C1048), NOT(ISBLANK(Spreadsheet!B1048)), NOT(ISBLANK(Spreadsheet!D1048)))</f>
        <v>1</v>
      </c>
      <c r="AK838" s="5" t="b">
        <f t="array" ref="AK838">IF(OR(AND(ISBLANK(Spreadsheet!E1048),ISBLANK(Spreadsheet!D1048),NOT(ISBLANK(Spreadsheet!C1048))),AND(ISBLANK(Spreadsheet!E1048),ISBLANK(Spreadsheet!D1048),ISBLANK(Spreadsheet!C1048))),TRUE,ISNUMBER(MATCH(TRUE,EXACT(Spreadsheet!E1048,Relationships),0)))</f>
        <v>1</v>
      </c>
      <c r="AL838" s="5" t="b">
        <f>IF(NOT(ISBLANK(Spreadsheet!C1048)),IF(OR(ISBLANK(Spreadsheet!F1048),LEN(Spreadsheet!F1048)&gt;40),FALSE,TRUE),TRUE)</f>
        <v>1</v>
      </c>
      <c r="AM838" s="5" t="b">
        <f>IF(NOT(ISBLANK(Spreadsheet!C1048)),IF(OR(ISBLANK(Spreadsheet!H1048),LEN(Spreadsheet!H1048)&gt;40),FALSE,TRUE),TRUE)</f>
        <v>1</v>
      </c>
      <c r="AN838" s="5" t="b">
        <f t="array" ref="AN838">IF(ISBLANK(Spreadsheet!I1048),TRUE,ISNUMBER(MATCH(TRUE,EXACT(Spreadsheet!I1048,GenderValues),0)))</f>
        <v>1</v>
      </c>
      <c r="AO838" s="5" t="b">
        <f ca="1">IF(ISERROR(DATEVALUE(TEXT(Spreadsheet!J1048,"mm/dd/yyyy")) &gt; TODAY()),IF(AND(ISBLANK(Spreadsheet!J1048),ISBLANK(Spreadsheet!C1048)),TRUE,FALSE),IF(DATEVALUE(TEXT(Spreadsheet!J1048,"mm/dd/yyyy")) &gt; TODAY(),FALSE,TRUE))</f>
        <v>1</v>
      </c>
      <c r="AP838" s="5" t="b">
        <f>OR(ISBLANK(Spreadsheet!K1048),LEN(Spreadsheet!K1048)&lt;=100)</f>
        <v>1</v>
      </c>
      <c r="AQ838" s="5" t="b">
        <f t="array" ref="AQ838">IF(OR(AND(ISBLANK(Spreadsheet!L1048),ISBLANK(Spreadsheet!C1048)),AND(NOT(ISBLANK(Spreadsheet!C1048)),NOT(ISBLANK(Spreadsheet!D1048)))),TRUE,ISNUMBER(MATCH(TRUE,EXACT(Spreadsheet!L1048,MaritalStatus),0)))</f>
        <v>1</v>
      </c>
      <c r="AR838" s="5" t="b">
        <f ca="1">IF(ISERROR(DATEVALUE(TEXT(Spreadsheet!M1048,"mm/dd/yyyy")) &gt; TODAY()),IF(ISBLANK(Spreadsheet!M1048),TRUE,FALSE),IF(DATEVALUE(TEXT(Spreadsheet!M1048,"mm/dd/yyyy")) &gt; TODAY(),FALSE,TRUE))</f>
        <v>1</v>
      </c>
      <c r="AS838" s="5" t="b">
        <f>OR(ISBLANK(Spreadsheet!N1048),LEN(Spreadsheet!N1048)&lt;=100)</f>
        <v>1</v>
      </c>
      <c r="AT838" s="5" t="b">
        <f>OR(ISBLANK(Spreadsheet!O1048),UPPER(Spreadsheet!O1048)="YES")</f>
        <v>1</v>
      </c>
      <c r="AU838" s="5" t="b">
        <f>OR(ISBLANK(Spreadsheet!P1048),UPPER(Spreadsheet!P1048)="YES")</f>
        <v>1</v>
      </c>
      <c r="AV838" s="5" t="b">
        <f t="array" ref="AV838">IF(ISBLANK(Spreadsheet!Q1048),TRUE,ISNUMBER(MATCH(TRUE,EXACT(Spreadsheet!Q1048,OnGroupsPriorIns),0)))</f>
        <v>1</v>
      </c>
      <c r="AW838" s="5" t="b">
        <f>OR(ISBLANK(Spreadsheet!R1048),UPPER(Spreadsheet!R1048)="YES")</f>
        <v>1</v>
      </c>
      <c r="AX838" s="5" t="b">
        <f>OR(ISBLANK(Spreadsheet!S1048),UPPER(Spreadsheet!S1048)="YES")</f>
        <v>1</v>
      </c>
      <c r="AY838" s="5" t="b">
        <f>OR(AND(ISBLANK(Spreadsheet!C1048),LEN(Spreadsheet!T1048)=0),AND(NOT(ISBLANK(Spreadsheet!C1048)),LEN(Spreadsheet!T1048)&gt;0,LEN(Spreadsheet!T1048)&lt;=50))</f>
        <v>1</v>
      </c>
      <c r="AZ838" s="5" t="b">
        <f>OR(LEN(Spreadsheet!U1048)=0,AND(LEN(Spreadsheet!U1048)&gt;0,LEN(Spreadsheet!U1048)&lt;=50))</f>
        <v>1</v>
      </c>
      <c r="BA838" s="5" t="b">
        <f>OR(AND(ISBLANK(Spreadsheet!C1048),LEN(Spreadsheet!V1048)=0),AND(NOT(ISBLANK(Spreadsheet!C1048)),LEN(Spreadsheet!V1048)&gt;0,LEN(Spreadsheet!V1048)&lt;=50))</f>
        <v>1</v>
      </c>
      <c r="BB838" s="5" t="b">
        <f t="array" ref="BB838">IF(AND(ISBLANK(Spreadsheet!C1048),LEN(Spreadsheet!W1048)=0),TRUE,ISNUMBER(MATCH(TRUE,EXACT(Spreadsheet!W1048,States),0)))</f>
        <v>1</v>
      </c>
      <c r="BC838" s="5" t="b">
        <f>OR(AND(ISBLANK(Spreadsheet!C1048),LEN(Spreadsheet!X1048)=0),AND(NOT(ISBLANK(Spreadsheet!C1048)),LEN(Spreadsheet!X1048)&gt;0,LEN(Spreadsheet!X1048)=5,ISNUMBER(VALUE(Spreadsheet!X1048))))</f>
        <v>1</v>
      </c>
      <c r="BD838" s="5" t="b">
        <f>OR(ISBLANK(Spreadsheet!Z1048),LEN(Spreadsheet!Z1048)&lt;=50)</f>
        <v>1</v>
      </c>
      <c r="BE838" s="5" t="b">
        <f>ISBLANK(Spreadsheet!AA1048)</f>
        <v>1</v>
      </c>
      <c r="BF838" s="5" t="b">
        <f>ISBLANK(Spreadsheet!AB1048)</f>
        <v>1</v>
      </c>
      <c r="BG838" s="5" t="b">
        <f>IF(ISERROR(DATEVALUE(TEXT(Spreadsheet!AC1048,"mm/dd/yyyy")) &gt; DATEVALUE(TEXT(Spreadsheet!J1048,"mm/dd/yyyy"))),IF(OR(AND(ISBLANK(Spreadsheet!AC1048),ISBLANK(Spreadsheet!C1048)),AND(NOT(ISBLANK(Spreadsheet!C1048)),ISBLANK(Spreadsheet!AC1048),NOT(ISBLANK(Spreadsheet!D1048)))),TRUE,FALSE),IF(DATEVALUE(TEXT(Spreadsheet!AC1048,"mm/dd/yyyy")) &gt; DATEVALUE(TEXT(Spreadsheet!J1048,"mm/dd/yyyy")),TRUE,FALSE))</f>
        <v>1</v>
      </c>
      <c r="BH838" s="5" t="b">
        <f>OR(AND(ISBLANK(Spreadsheet!C1048),ISBLANK(Spreadsheet!AE1048)),AND(NOT(ISBLANK(Spreadsheet!C1048)),NOT(ISBLANK(Spreadsheet!D1048)),ISBLANK(Spreadsheet!AE1048)),AND(NOT(ISBLANK(Spreadsheet!C1048)),ISBLANK(Spreadsheet!D1048),NOT(ISBLANK(Spreadsheet!AE1048)),LEN(Spreadsheet!AE1048)&lt;=100))</f>
        <v>1</v>
      </c>
      <c r="BI838" s="5" t="b">
        <f t="array" ref="BI838">IF(ISBLANK(Spreadsheet!AF1048),TRUE,ISNUMBER(MATCH(TRUE,EXACT(Spreadsheet!AF1048,CobraShortReasons),0)))</f>
        <v>1</v>
      </c>
      <c r="BJ838" s="5" t="b">
        <f ca="1">IF(ISERROR(DATEVALUE(TEXT(Spreadsheet!AG1048,"mm/dd/yyyy")) &gt; TODAY()),IF(ISBLANK(Spreadsheet!AG1048),TRUE,FALSE),IF(DATEVALUE(TEXT(Spreadsheet!AG1048,"mm/dd/yyyy")) &gt; TODAY(),FALSE,TRUE))</f>
        <v>1</v>
      </c>
      <c r="BK838" s="5" t="b">
        <f>OR(ISBLANK(Spreadsheet!AH1048),LEN(Spreadsheet!AH1048)&lt;=25)</f>
        <v>1</v>
      </c>
      <c r="BL838" s="5" t="b">
        <f t="array" aca="1" ref="BL838" ca="1">IF(ISBLANK(Spreadsheet!AI1048),TRUE,ISNUMBER(MATCH(TRUE,EXACT(Spreadsheet!AI1048,INDIRECT(Spreadsheet!$D$2)),0)))</f>
        <v>1</v>
      </c>
      <c r="BM838" s="5" t="b">
        <f t="array" aca="1" ref="BM838" ca="1">IF(ISBLANK(Spreadsheet!AJ1048),TRUE,ISNUMBER(MATCH(TRUE,EXACT(Spreadsheet!AJ1048,INDIRECT(Spreadsheet!BJ838)),0)))</f>
        <v>1</v>
      </c>
      <c r="BN838" s="5" t="b">
        <f t="array" ref="BN838">IF(ISBLANK(Spreadsheet!AK1048),TRUE,ISNUMBER(MATCH(TRUE,EXACT(Spreadsheet!AK1048,DentalPlans),0)))</f>
        <v>1</v>
      </c>
      <c r="BO838" s="5" t="b">
        <f t="array" aca="1" ref="BO838" ca="1">IF(ISBLANK(Spreadsheet!AL1048),TRUE,ISNUMBER(MATCH(TRUE,EXACT(Spreadsheet!AL1048,INDIRECT(Spreadsheet!BK838)),0)))</f>
        <v>1</v>
      </c>
      <c r="BP838" s="5" t="b">
        <f t="array" ref="BP838">IF(ISBLANK(Spreadsheet!AM1048),TRUE,ISNUMBER(MATCH(TRUE,EXACT(Spreadsheet!AM1048,VisionPlans),0)))</f>
        <v>1</v>
      </c>
      <c r="BQ838" s="5" t="b">
        <f t="array" aca="1" ref="BQ838" ca="1">IF(ISBLANK(Spreadsheet!AN1048),TRUE,ISNUMBER(MATCH(TRUE,EXACT(Spreadsheet!AN1048,INDIRECT(Spreadsheet!BL838)),0)))</f>
        <v>1</v>
      </c>
      <c r="BR838" s="5" t="b">
        <f t="array" ref="BR838">IF(ISBLANK(Spreadsheet!AO1048),TRUE,ISNUMBER(MATCH(TRUE,EXACT(Spreadsheet!AO1048,LifeBenefitClasses),0)))</f>
        <v>1</v>
      </c>
      <c r="BS838" s="5" t="b">
        <f>IF(OR(ISBLANK(Spreadsheet!AO1048), Spreadsheet!AO1048="Waive"),IF(ISBLANK(Spreadsheet!AP1048),TRUE,FALSE),IF(OR(AND(NOT(ISBLANK(Spreadsheet!AO1048)),ISBLANK(Spreadsheet!AP1048)),NOT(ISNUMBER(VALUE(Spreadsheet!AP1048)))),FALSE,IF(OR(AND(Spreadsheet!AP1048&lt;6,MOD(Spreadsheet!AP1048*10,5)=0), MOD(Spreadsheet!AP1048,5000)=0),TRUE,FALSE)))</f>
        <v>1</v>
      </c>
      <c r="BT838" s="5" t="b">
        <f t="array" ref="BT838">IF(ISBLANK(Spreadsheet!AQ1048),TRUE,ISNUMBER(MATCH(TRUE,EXACT(Spreadsheet!AQ1048,EnrollWaive),0)))</f>
        <v>1</v>
      </c>
      <c r="BU838" s="5" t="b">
        <f t="array" ref="BU838">IF(ISBLANK(Spreadsheet!AR1048),TRUE,ISNUMBER(MATCH(TRUE,EXACT(Spreadsheet!AR1048,LifeBenefitClasses),0)))</f>
        <v>1</v>
      </c>
      <c r="BV838" s="5" t="b">
        <f>IF(OR(ISBLANK(Spreadsheet!AR1048), Spreadsheet!AR1048="Waive"),IF(ISBLANK(Spreadsheet!AS1048),TRUE,FALSE),IF(OR(AND(NOT(ISBLANK(Spreadsheet!AR1048)),ISBLANK(Spreadsheet!AS1048)),NOT(ISNUMBER(VALUE(Spreadsheet!AS1048)))),FALSE,IF(OR(AND(Spreadsheet!AS1048&lt;6,MOD(Spreadsheet!AS1048*10,5)=0), MOD(Spreadsheet!AS1048,10000)=0),TRUE,FALSE)))</f>
        <v>1</v>
      </c>
      <c r="BW838" s="5" t="b">
        <f t="array" ref="BW838">IF(ISBLANK(Spreadsheet!AT1048),TRUE,ISNUMBER(MATCH(TRUE,EXACT(Spreadsheet!AT1048,LifeBenefitClasses),0)))</f>
        <v>1</v>
      </c>
      <c r="BX838" s="5" t="b">
        <f>IF(OR(ISBLANK(Spreadsheet!AT1048), Spreadsheet!AT1048="Waive"),IF(ISBLANK(Spreadsheet!AU1048),TRUE,FALSE),IF(OR(AND(NOT(ISBLANK(Spreadsheet!AT1048)),ISBLANK(Spreadsheet!AU1048)),NOT(ISNUMBER(VALUE(Spreadsheet!AU1048)))),FALSE,IF(AND(NOT(OR(ISBLANK(Spreadsheet!AT1048),Spreadsheet!AT1048="Waive")),NOT(OR(ISBLANK(Spreadsheet!AR1048),Spreadsheet!AR1048="Waive")),MOD(Spreadsheet!AU1048,5000)=0, Spreadsheet!AU1048&lt;=(Spreadsheet!AS1048*0.5)),TRUE,FALSE)))</f>
        <v>1</v>
      </c>
      <c r="BY838" s="5" t="b">
        <f t="array" ref="BY838">IF(ISBLANK(Spreadsheet!AV1048),TRUE,ISNUMBER(MATCH(TRUE,EXACT(Spreadsheet!AV1048,EnrollWaive),0)))</f>
        <v>1</v>
      </c>
      <c r="BZ838" s="5" t="b">
        <f t="array" ref="BZ838">IF(ISBLANK(Spreadsheet!AW1048),TRUE,ISNUMBER(MATCH(TRUE,EXACT(Spreadsheet!AW1048,LifeBenefitClasses),0)))</f>
        <v>1</v>
      </c>
      <c r="CA838" s="5" t="b">
        <f t="array" ref="CA838">IF(ISBLANK(Spreadsheet!AX1048),TRUE,ISNUMBER(MATCH(TRUE,EXACT(Spreadsheet!AX1048,LifeBenefitClasses),0)))</f>
        <v>1</v>
      </c>
      <c r="CB838" s="5" t="b">
        <f t="array" ref="CB838">IF(ISBLANK(Spreadsheet!AY1048),TRUE,ISNUMBER(MATCH(TRUE,EXACT(Spreadsheet!AY1048,LifeBenefitClasses),0)))</f>
        <v>1</v>
      </c>
      <c r="CC838" s="5" t="b">
        <f t="array" ref="CC838">IF(ISBLANK(Spreadsheet!AZ1048),TRUE,ISNUMBER(MATCH(TRUE,EXACT(Spreadsheet!AZ1048,LifeBenefitClasses),0)))</f>
        <v>1</v>
      </c>
      <c r="CD838" s="5" t="b">
        <f t="array" ref="CD838">IF(ISBLANK(Spreadsheet!BA1048),TRUE,ISNUMBER(MATCH(TRUE,EXACT(Spreadsheet!BA1048,LifeBenefitClasses),0)))</f>
        <v>1</v>
      </c>
      <c r="CE838" s="5" t="b">
        <f>IF(OR(ISBLANK(Spreadsheet!BA1048), Spreadsheet!BA1048="Waive"),IF(ISBLANK(Spreadsheet!BB1048),TRUE,FALSE),IF(OR(AND(NOT(ISBLANK(Spreadsheet!BA1048)),ISBLANK(Spreadsheet!BB1048)),NOT(ISNUMBER(VALUE(Spreadsheet!BB1048))),ISBLANK(Spreadsheet!BC1048),NOT(ISNUMBER(VALUE(Spreadsheet!BC1048)))),FALSE,IF(AND(Spreadsheet!BB1048&gt;=50000,Spreadsheet!BB1048&lt;=250000,MOD(Spreadsheet!BB1048,10000)=0,Spreadsheet!BB1048&lt;=(10*Spreadsheet!BC1048)),TRUE,FALSE)))</f>
        <v>1</v>
      </c>
      <c r="CF838" s="5" t="b">
        <f>IF(NOT(ISBLANK(Spreadsheet!BC838)),AND(ISNUMBER(VALUE(Spreadsheet!BC838)),Spreadsheet!BC838&gt;0),AND(OR(ISBLANK(Spreadsheet!AO838),Spreadsheet!AO838="Waive",AND(NOT(OR(ISBLANK(Spreadsheet!AO838),Spreadsheet!AO838="Waive")),Spreadsheet!AP838&gt;=6)),OR(ISBLANK(Spreadsheet!AR838),AND(NOT(OR(ISBLANK(Spreadsheet!AR838),Spreadsheet!AR838="Waive")),Spreadsheet!AS838&gt;=6)),OR(ISBLANK(Spreadsheet!AW838)),OR(ISBLANK(Spreadsheet!AX838)),OR(ISBLANK(Spreadsheet!AY838)),OR(ISBLANK(Spreadsheet!AZ838)),OR(ISBLANK(Spreadsheet!BA838),Spreadsheet!BA838="Waive")))</f>
        <v>1</v>
      </c>
      <c r="CG838" s="5" t="b">
        <f t="shared" ca="1" si="61"/>
        <v>1</v>
      </c>
    </row>
    <row r="839" spans="8:85" x14ac:dyDescent="0.3">
      <c r="H839" s="5">
        <f t="shared" ca="1" si="58"/>
        <v>2</v>
      </c>
      <c r="I839" s="5" t="str">
        <f t="shared" ca="1" si="59"/>
        <v/>
      </c>
      <c r="J839" s="5" t="str">
        <f>IF(AND(NOT(ISBLANK(Spreadsheet!C1049)),ISBLANK(Spreadsheet!D1049)),Spreadsheet!F1049&amp;" "&amp;Spreadsheet!H1049,"")</f>
        <v/>
      </c>
      <c r="K839" s="5">
        <f>IF(AND(NOT(ISBLANK(Spreadsheet!C1049)),ISBLANK(Spreadsheet!D1049)),COUNTIFS(Spreadsheet!E$786:E1050,"=Child",Spreadsheet!C$786:C1050, "="&amp;Spreadsheet!C1049) + COUNTIFS(Spreadsheet!E$786:E1050,"=Step-child",Spreadsheet!C$786:C1050, "="&amp;Spreadsheet!C1049),0)</f>
        <v>0</v>
      </c>
      <c r="L839" s="5">
        <f>IF(NOT(ISBLANK(J839)),COUNTIFS(Spreadsheet!E$786:E1050,"=Wife",Spreadsheet!C$786:C1050, "="&amp;Spreadsheet!C1049) + COUNTIFS(Spreadsheet!E$786:E1050,"=Husband",Spreadsheet!C$786:C1050, "="&amp;Spreadsheet!C1049),0)</f>
        <v>0</v>
      </c>
      <c r="M839" s="5">
        <f>IF(NOT(ISBLANK(Spreadsheet!AJ1049)),VLOOKUP(Spreadsheet!AJ1049,'Drop Downs'!$P$2:$R$16,3,FALSE),0)</f>
        <v>0</v>
      </c>
      <c r="N839" s="5">
        <f>IF(NOT(ISBLANK(Spreadsheet!AJ1049)), VLOOKUP(Spreadsheet!AJ1049,'Drop Downs'!$P$2:$R$16,2,FALSE),0)</f>
        <v>0</v>
      </c>
      <c r="O839" s="5">
        <f>IF(NOT(ISBLANK(Spreadsheet!AL1049)),VLOOKUP(Spreadsheet!AL1049,'Drop Downs'!$P$2:$R$16,3,FALSE), 0)</f>
        <v>0</v>
      </c>
      <c r="P839" s="5">
        <f>IF(NOT(ISBLANK(Spreadsheet!AL1049)),VLOOKUP(Spreadsheet!AL1049,'Drop Downs'!$P$2:$R$16,2,FALSE),0)</f>
        <v>0</v>
      </c>
      <c r="Q839" s="5">
        <f>IF(NOT(ISBLANK(Spreadsheet!AN1049)),VLOOKUP(Spreadsheet!AN1049,'Drop Downs'!$P$2:$R$16,3,FALSE),0)</f>
        <v>0</v>
      </c>
      <c r="R839" s="5">
        <f>IF(NOT(ISBLANK(Spreadsheet!AN1049)),VLOOKUP(Spreadsheet!AN1049,'Drop Downs'!$P$2:$R$16,2,FALSE),0)</f>
        <v>0</v>
      </c>
      <c r="S839" s="5" t="str">
        <f>IF(OR(M839&gt;K839,N839&gt;L839,O839&gt;K839, Q839&gt;K839,N839&gt;L839, P839&gt;L839, R839&gt;L839),"Member currently has a coverage election over what he/she needs.  Please add more dependents or adjust the coverage election.","")&amp;(IF(AND(NOT(ISBLANK(Spreadsheet!C1049)),NOT(ISBLANK(Spreadsheet!D1049)),ISBLANK(Spreadsheet!E1049)),"Dependent lacks a relationship to member.Please select one from the drop-down.",""))</f>
        <v/>
      </c>
      <c r="T839" s="5" t="b">
        <f t="shared" si="60"/>
        <v>1</v>
      </c>
      <c r="U839" s="5" t="b">
        <f>OR(ISBLANK(Spreadsheet!C1049),IF(NOT(ISBLANK(Spreadsheet!D1049)),NOT(ISBLANK(Spreadsheet!E1049)),TRUE))</f>
        <v>1</v>
      </c>
      <c r="V839" s="5" t="b">
        <f>OR(ISBLANK(Spreadsheet!C1049), NOT(ISBLANK(Spreadsheet!I1049)))</f>
        <v>1</v>
      </c>
      <c r="W839" s="5" t="b">
        <f>OR(ISBLANK(Spreadsheet!D1049),NOT(ISBLANK(Spreadsheet!C1049)))</f>
        <v>1</v>
      </c>
      <c r="X839" s="155" t="str">
        <f>REPT("0",MIN(FIND({1,2,3,4,5,6,7,8,9},Spreadsheet!C1049&amp;"123456789"))-1)&amp;IF(ISBLANK(Spreadsheet!C1049),"",SUMPRODUCT(MID(0&amp;Spreadsheet!C1049,LARGE(INDEX(ISNUMBER(--MID(Spreadsheet!C1049,ROW($1:$225),1))*
 ROW($1:$225),0),ROW($1:$225))+1,1)*10^ROW($1:$225)/10))</f>
        <v/>
      </c>
      <c r="Y839" s="5" t="b">
        <f>IF(NOT(ISBLANK(Spreadsheet!C1049)),IF(AND(ISNUMBER(VALUE(Spreadsheet!C1049)), LEN(Spreadsheet!C1049)=9),TRUE,FALSE),TRUE)</f>
        <v>1</v>
      </c>
      <c r="Z839" s="155" t="str">
        <f>REPT("0",MIN(FIND({1,2,3,4,5,6,7,8,9},Spreadsheet!D1049&amp;"123456789"))-1)&amp;IF(ISBLANK(Spreadsheet!D1049),"",SUMPRODUCT(MID(0&amp;Spreadsheet!D1049,LARGE(INDEX(ISNUMBER(--MID(Spreadsheet!D1049,ROW($1:$225),1))*
 ROW($1:$225),0),ROW($1:$225))+1,1)*10^ROW($1:$225)/10))</f>
        <v/>
      </c>
      <c r="AA839" s="5" t="b">
        <f>IF(AND(NOT(ISBLANK(Spreadsheet!D1049)),NOT(ISBLANK(Spreadsheet!C1049))),IF(AND(ISNUMBER(VALUE(Spreadsheet!D1049)), LEN(Spreadsheet!D1049)=9),TRUE,FALSE),IF(AND(NOT(ISBLANK(Spreadsheet!D1049)),ISBLANK(Spreadsheet!C1049)),FALSE,TRUE))</f>
        <v>1</v>
      </c>
      <c r="AB839" s="5" t="b">
        <f>OR(ISBLANK(Spreadsheet!Y839),IF(NOT(ISBLANK(Spreadsheet!Y839)),LEN(Spreadsheet!Y839)=10,ISNUMBER(VALUE(Spreadsheet!Y839))))</f>
        <v>1</v>
      </c>
      <c r="AC839" s="5" t="b">
        <f>OR(ISBLANK(Spreadsheet!AI1049), AND(NOT(ISBLANK(Spreadsheet!AJ1049)), NOT(ISNUMBER(SEARCH("Waive",Spreadsheet!AJ1049)))))</f>
        <v>1</v>
      </c>
      <c r="AD839" s="5" t="b">
        <f>OR(ISBLANK(Spreadsheet!AK1049), AND(NOT(ISBLANK(Spreadsheet!AL1049)), NOT(ISNUMBER(SEARCH("Waive",Spreadsheet!AL1049)))))</f>
        <v>1</v>
      </c>
      <c r="AE839" s="5" t="b">
        <f>OR(ISBLANK(Spreadsheet!AM1049), AND(NOT(ISBLANK(Spreadsheet!AN1049)), NOT(ISNUMBER(SEARCH("Waive", Spreadsheet!AN1049)))))</f>
        <v>1</v>
      </c>
      <c r="AF839" s="5" t="b">
        <f>OR(ISBLANK(Spreadsheet!C1049), NOT(ISBLANK(Spreadsheet!D1049)),NOT(ISBLANK(Spreadsheet!L1049)))</f>
        <v>1</v>
      </c>
      <c r="AG839" s="5" t="b">
        <f>IF(AND(NOT(ISBLANK(Spreadsheet!C1049)), NOT(ISBLANK(Spreadsheet!D1049)),Spreadsheet!C1049&lt;&gt;Spreadsheet!D1049),IF(ISERROR(VLOOKUP(Spreadsheet!C1049, Spreadsheet!$C$6:'Spreadsheet'!$C1048,1,FALSE)), FALSE, TRUE),TRUE)</f>
        <v>1</v>
      </c>
      <c r="AH839" s="5" t="b">
        <f>Spreadsheet!$B$2=Spreadsheet!AD839</f>
        <v>1</v>
      </c>
      <c r="AI839" s="5" t="b">
        <f>IF(ISBLANK(Spreadsheet!G1049),TRUE,IF(OR(LEN(Spreadsheet!G1049)&gt;1,ISNUMBER(VALUE(Spreadsheet!G1049))),FALSE,TRUE))</f>
        <v>1</v>
      </c>
      <c r="AJ839" s="5" t="b">
        <f>OR(ISBLANK(Spreadsheet!C1049), NOT(ISBLANK(Spreadsheet!B1049)), NOT(ISBLANK(Spreadsheet!D1049)))</f>
        <v>1</v>
      </c>
      <c r="AK839" s="5" t="b">
        <f t="array" ref="AK839">IF(OR(AND(ISBLANK(Spreadsheet!E1049),ISBLANK(Spreadsheet!D1049),NOT(ISBLANK(Spreadsheet!C1049))),AND(ISBLANK(Spreadsheet!E1049),ISBLANK(Spreadsheet!D1049),ISBLANK(Spreadsheet!C1049))),TRUE,ISNUMBER(MATCH(TRUE,EXACT(Spreadsheet!E1049,Relationships),0)))</f>
        <v>1</v>
      </c>
      <c r="AL839" s="5" t="b">
        <f>IF(NOT(ISBLANK(Spreadsheet!C1049)),IF(OR(ISBLANK(Spreadsheet!F1049),LEN(Spreadsheet!F1049)&gt;40),FALSE,TRUE),TRUE)</f>
        <v>1</v>
      </c>
      <c r="AM839" s="5" t="b">
        <f>IF(NOT(ISBLANK(Spreadsheet!C1049)),IF(OR(ISBLANK(Spreadsheet!H1049),LEN(Spreadsheet!H1049)&gt;40),FALSE,TRUE),TRUE)</f>
        <v>1</v>
      </c>
      <c r="AN839" s="5" t="b">
        <f t="array" ref="AN839">IF(ISBLANK(Spreadsheet!I1049),TRUE,ISNUMBER(MATCH(TRUE,EXACT(Spreadsheet!I1049,GenderValues),0)))</f>
        <v>1</v>
      </c>
      <c r="AO839" s="5" t="b">
        <f ca="1">IF(ISERROR(DATEVALUE(TEXT(Spreadsheet!J1049,"mm/dd/yyyy")) &gt; TODAY()),IF(AND(ISBLANK(Spreadsheet!J1049),ISBLANK(Spreadsheet!C1049)),TRUE,FALSE),IF(DATEVALUE(TEXT(Spreadsheet!J1049,"mm/dd/yyyy")) &gt; TODAY(),FALSE,TRUE))</f>
        <v>1</v>
      </c>
      <c r="AP839" s="5" t="b">
        <f>OR(ISBLANK(Spreadsheet!K1049),LEN(Spreadsheet!K1049)&lt;=100)</f>
        <v>1</v>
      </c>
      <c r="AQ839" s="5" t="b">
        <f t="array" ref="AQ839">IF(OR(AND(ISBLANK(Spreadsheet!L1049),ISBLANK(Spreadsheet!C1049)),AND(NOT(ISBLANK(Spreadsheet!C1049)),NOT(ISBLANK(Spreadsheet!D1049)))),TRUE,ISNUMBER(MATCH(TRUE,EXACT(Spreadsheet!L1049,MaritalStatus),0)))</f>
        <v>1</v>
      </c>
      <c r="AR839" s="5" t="b">
        <f ca="1">IF(ISERROR(DATEVALUE(TEXT(Spreadsheet!M1049,"mm/dd/yyyy")) &gt; TODAY()),IF(ISBLANK(Spreadsheet!M1049),TRUE,FALSE),IF(DATEVALUE(TEXT(Spreadsheet!M1049,"mm/dd/yyyy")) &gt; TODAY(),FALSE,TRUE))</f>
        <v>1</v>
      </c>
      <c r="AS839" s="5" t="b">
        <f>OR(ISBLANK(Spreadsheet!N1049),LEN(Spreadsheet!N1049)&lt;=100)</f>
        <v>1</v>
      </c>
      <c r="AT839" s="5" t="b">
        <f>OR(ISBLANK(Spreadsheet!O1049),UPPER(Spreadsheet!O1049)="YES")</f>
        <v>1</v>
      </c>
      <c r="AU839" s="5" t="b">
        <f>OR(ISBLANK(Spreadsheet!P1049),UPPER(Spreadsheet!P1049)="YES")</f>
        <v>1</v>
      </c>
      <c r="AV839" s="5" t="b">
        <f t="array" ref="AV839">IF(ISBLANK(Spreadsheet!Q1049),TRUE,ISNUMBER(MATCH(TRUE,EXACT(Spreadsheet!Q1049,OnGroupsPriorIns),0)))</f>
        <v>1</v>
      </c>
      <c r="AW839" s="5" t="b">
        <f>OR(ISBLANK(Spreadsheet!R1049),UPPER(Spreadsheet!R1049)="YES")</f>
        <v>1</v>
      </c>
      <c r="AX839" s="5" t="b">
        <f>OR(ISBLANK(Spreadsheet!S1049),UPPER(Spreadsheet!S1049)="YES")</f>
        <v>1</v>
      </c>
      <c r="AY839" s="5" t="b">
        <f>OR(AND(ISBLANK(Spreadsheet!C1049),LEN(Spreadsheet!T1049)=0),AND(NOT(ISBLANK(Spreadsheet!C1049)),LEN(Spreadsheet!T1049)&gt;0,LEN(Spreadsheet!T1049)&lt;=50))</f>
        <v>1</v>
      </c>
      <c r="AZ839" s="5" t="b">
        <f>OR(LEN(Spreadsheet!U1049)=0,AND(LEN(Spreadsheet!U1049)&gt;0,LEN(Spreadsheet!U1049)&lt;=50))</f>
        <v>1</v>
      </c>
      <c r="BA839" s="5" t="b">
        <f>OR(AND(ISBLANK(Spreadsheet!C1049),LEN(Spreadsheet!V1049)=0),AND(NOT(ISBLANK(Spreadsheet!C1049)),LEN(Spreadsheet!V1049)&gt;0,LEN(Spreadsheet!V1049)&lt;=50))</f>
        <v>1</v>
      </c>
      <c r="BB839" s="5" t="b">
        <f t="array" ref="BB839">IF(AND(ISBLANK(Spreadsheet!C1049),LEN(Spreadsheet!W1049)=0),TRUE,ISNUMBER(MATCH(TRUE,EXACT(Spreadsheet!W1049,States),0)))</f>
        <v>1</v>
      </c>
      <c r="BC839" s="5" t="b">
        <f>OR(AND(ISBLANK(Spreadsheet!C1049),LEN(Spreadsheet!X1049)=0),AND(NOT(ISBLANK(Spreadsheet!C1049)),LEN(Spreadsheet!X1049)&gt;0,LEN(Spreadsheet!X1049)=5,ISNUMBER(VALUE(Spreadsheet!X1049))))</f>
        <v>1</v>
      </c>
      <c r="BD839" s="5" t="b">
        <f>OR(ISBLANK(Spreadsheet!Z1049),LEN(Spreadsheet!Z1049)&lt;=50)</f>
        <v>1</v>
      </c>
      <c r="BE839" s="5" t="b">
        <f>ISBLANK(Spreadsheet!AA1049)</f>
        <v>1</v>
      </c>
      <c r="BF839" s="5" t="b">
        <f>ISBLANK(Spreadsheet!AB1049)</f>
        <v>1</v>
      </c>
      <c r="BG839" s="5" t="b">
        <f>IF(ISERROR(DATEVALUE(TEXT(Spreadsheet!AC1049,"mm/dd/yyyy")) &gt; DATEVALUE(TEXT(Spreadsheet!J1049,"mm/dd/yyyy"))),IF(OR(AND(ISBLANK(Spreadsheet!AC1049),ISBLANK(Spreadsheet!C1049)),AND(NOT(ISBLANK(Spreadsheet!C1049)),ISBLANK(Spreadsheet!AC1049),NOT(ISBLANK(Spreadsheet!D1049)))),TRUE,FALSE),IF(DATEVALUE(TEXT(Spreadsheet!AC1049,"mm/dd/yyyy")) &gt; DATEVALUE(TEXT(Spreadsheet!J1049,"mm/dd/yyyy")),TRUE,FALSE))</f>
        <v>1</v>
      </c>
      <c r="BH839" s="5" t="b">
        <f>OR(AND(ISBLANK(Spreadsheet!C1049),ISBLANK(Spreadsheet!AE1049)),AND(NOT(ISBLANK(Spreadsheet!C1049)),NOT(ISBLANK(Spreadsheet!D1049)),ISBLANK(Spreadsheet!AE1049)),AND(NOT(ISBLANK(Spreadsheet!C1049)),ISBLANK(Spreadsheet!D1049),NOT(ISBLANK(Spreadsheet!AE1049)),LEN(Spreadsheet!AE1049)&lt;=100))</f>
        <v>1</v>
      </c>
      <c r="BI839" s="5" t="b">
        <f t="array" ref="BI839">IF(ISBLANK(Spreadsheet!AF1049),TRUE,ISNUMBER(MATCH(TRUE,EXACT(Spreadsheet!AF1049,CobraShortReasons),0)))</f>
        <v>1</v>
      </c>
      <c r="BJ839" s="5" t="b">
        <f ca="1">IF(ISERROR(DATEVALUE(TEXT(Spreadsheet!AG1049,"mm/dd/yyyy")) &gt; TODAY()),IF(ISBLANK(Spreadsheet!AG1049),TRUE,FALSE),IF(DATEVALUE(TEXT(Spreadsheet!AG1049,"mm/dd/yyyy")) &gt; TODAY(),FALSE,TRUE))</f>
        <v>1</v>
      </c>
      <c r="BK839" s="5" t="b">
        <f>OR(ISBLANK(Spreadsheet!AH1049),LEN(Spreadsheet!AH1049)&lt;=25)</f>
        <v>1</v>
      </c>
      <c r="BL839" s="5" t="b">
        <f t="array" aca="1" ref="BL839" ca="1">IF(ISBLANK(Spreadsheet!AI1049),TRUE,ISNUMBER(MATCH(TRUE,EXACT(Spreadsheet!AI1049,INDIRECT(Spreadsheet!$D$2)),0)))</f>
        <v>1</v>
      </c>
      <c r="BM839" s="5" t="b">
        <f t="array" aca="1" ref="BM839" ca="1">IF(ISBLANK(Spreadsheet!AJ1049),TRUE,ISNUMBER(MATCH(TRUE,EXACT(Spreadsheet!AJ1049,INDIRECT(Spreadsheet!BJ839)),0)))</f>
        <v>1</v>
      </c>
      <c r="BN839" s="5" t="b">
        <f t="array" ref="BN839">IF(ISBLANK(Spreadsheet!AK1049),TRUE,ISNUMBER(MATCH(TRUE,EXACT(Spreadsheet!AK1049,DentalPlans),0)))</f>
        <v>1</v>
      </c>
      <c r="BO839" s="5" t="b">
        <f t="array" aca="1" ref="BO839" ca="1">IF(ISBLANK(Spreadsheet!AL1049),TRUE,ISNUMBER(MATCH(TRUE,EXACT(Spreadsheet!AL1049,INDIRECT(Spreadsheet!BK839)),0)))</f>
        <v>1</v>
      </c>
      <c r="BP839" s="5" t="b">
        <f t="array" ref="BP839">IF(ISBLANK(Spreadsheet!AM1049),TRUE,ISNUMBER(MATCH(TRUE,EXACT(Spreadsheet!AM1049,VisionPlans),0)))</f>
        <v>1</v>
      </c>
      <c r="BQ839" s="5" t="b">
        <f t="array" aca="1" ref="BQ839" ca="1">IF(ISBLANK(Spreadsheet!AN1049),TRUE,ISNUMBER(MATCH(TRUE,EXACT(Spreadsheet!AN1049,INDIRECT(Spreadsheet!BL839)),0)))</f>
        <v>1</v>
      </c>
      <c r="BR839" s="5" t="b">
        <f t="array" ref="BR839">IF(ISBLANK(Spreadsheet!AO1049),TRUE,ISNUMBER(MATCH(TRUE,EXACT(Spreadsheet!AO1049,LifeBenefitClasses),0)))</f>
        <v>1</v>
      </c>
      <c r="BS839" s="5" t="b">
        <f>IF(OR(ISBLANK(Spreadsheet!AO1049), Spreadsheet!AO1049="Waive"),IF(ISBLANK(Spreadsheet!AP1049),TRUE,FALSE),IF(OR(AND(NOT(ISBLANK(Spreadsheet!AO1049)),ISBLANK(Spreadsheet!AP1049)),NOT(ISNUMBER(VALUE(Spreadsheet!AP1049)))),FALSE,IF(OR(AND(Spreadsheet!AP1049&lt;6,MOD(Spreadsheet!AP1049*10,5)=0), MOD(Spreadsheet!AP1049,5000)=0),TRUE,FALSE)))</f>
        <v>1</v>
      </c>
      <c r="BT839" s="5" t="b">
        <f t="array" ref="BT839">IF(ISBLANK(Spreadsheet!AQ1049),TRUE,ISNUMBER(MATCH(TRUE,EXACT(Spreadsheet!AQ1049,EnrollWaive),0)))</f>
        <v>1</v>
      </c>
      <c r="BU839" s="5" t="b">
        <f t="array" ref="BU839">IF(ISBLANK(Spreadsheet!AR1049),TRUE,ISNUMBER(MATCH(TRUE,EXACT(Spreadsheet!AR1049,LifeBenefitClasses),0)))</f>
        <v>1</v>
      </c>
      <c r="BV839" s="5" t="b">
        <f>IF(OR(ISBLANK(Spreadsheet!AR1049), Spreadsheet!AR1049="Waive"),IF(ISBLANK(Spreadsheet!AS1049),TRUE,FALSE),IF(OR(AND(NOT(ISBLANK(Spreadsheet!AR1049)),ISBLANK(Spreadsheet!AS1049)),NOT(ISNUMBER(VALUE(Spreadsheet!AS1049)))),FALSE,IF(OR(AND(Spreadsheet!AS1049&lt;6,MOD(Spreadsheet!AS1049*10,5)=0), MOD(Spreadsheet!AS1049,10000)=0),TRUE,FALSE)))</f>
        <v>1</v>
      </c>
      <c r="BW839" s="5" t="b">
        <f t="array" ref="BW839">IF(ISBLANK(Spreadsheet!AT1049),TRUE,ISNUMBER(MATCH(TRUE,EXACT(Spreadsheet!AT1049,LifeBenefitClasses),0)))</f>
        <v>1</v>
      </c>
      <c r="BX839" s="5" t="b">
        <f>IF(OR(ISBLANK(Spreadsheet!AT1049), Spreadsheet!AT1049="Waive"),IF(ISBLANK(Spreadsheet!AU1049),TRUE,FALSE),IF(OR(AND(NOT(ISBLANK(Spreadsheet!AT1049)),ISBLANK(Spreadsheet!AU1049)),NOT(ISNUMBER(VALUE(Spreadsheet!AU1049)))),FALSE,IF(AND(NOT(OR(ISBLANK(Spreadsheet!AT1049),Spreadsheet!AT1049="Waive")),NOT(OR(ISBLANK(Spreadsheet!AR1049),Spreadsheet!AR1049="Waive")),MOD(Spreadsheet!AU1049,5000)=0, Spreadsheet!AU1049&lt;=(Spreadsheet!AS1049*0.5)),TRUE,FALSE)))</f>
        <v>1</v>
      </c>
      <c r="BY839" s="5" t="b">
        <f t="array" ref="BY839">IF(ISBLANK(Spreadsheet!AV1049),TRUE,ISNUMBER(MATCH(TRUE,EXACT(Spreadsheet!AV1049,EnrollWaive),0)))</f>
        <v>1</v>
      </c>
      <c r="BZ839" s="5" t="b">
        <f t="array" ref="BZ839">IF(ISBLANK(Spreadsheet!AW1049),TRUE,ISNUMBER(MATCH(TRUE,EXACT(Spreadsheet!AW1049,LifeBenefitClasses),0)))</f>
        <v>1</v>
      </c>
      <c r="CA839" s="5" t="b">
        <f t="array" ref="CA839">IF(ISBLANK(Spreadsheet!AX1049),TRUE,ISNUMBER(MATCH(TRUE,EXACT(Spreadsheet!AX1049,LifeBenefitClasses),0)))</f>
        <v>1</v>
      </c>
      <c r="CB839" s="5" t="b">
        <f t="array" ref="CB839">IF(ISBLANK(Spreadsheet!AY1049),TRUE,ISNUMBER(MATCH(TRUE,EXACT(Spreadsheet!AY1049,LifeBenefitClasses),0)))</f>
        <v>1</v>
      </c>
      <c r="CC839" s="5" t="b">
        <f t="array" ref="CC839">IF(ISBLANK(Spreadsheet!AZ1049),TRUE,ISNUMBER(MATCH(TRUE,EXACT(Spreadsheet!AZ1049,LifeBenefitClasses),0)))</f>
        <v>1</v>
      </c>
      <c r="CD839" s="5" t="b">
        <f t="array" ref="CD839">IF(ISBLANK(Spreadsheet!BA1049),TRUE,ISNUMBER(MATCH(TRUE,EXACT(Spreadsheet!BA1049,LifeBenefitClasses),0)))</f>
        <v>1</v>
      </c>
      <c r="CE839" s="5" t="b">
        <f>IF(OR(ISBLANK(Spreadsheet!BA1049), Spreadsheet!BA1049="Waive"),IF(ISBLANK(Spreadsheet!BB1049),TRUE,FALSE),IF(OR(AND(NOT(ISBLANK(Spreadsheet!BA1049)),ISBLANK(Spreadsheet!BB1049)),NOT(ISNUMBER(VALUE(Spreadsheet!BB1049))),ISBLANK(Spreadsheet!BC1049),NOT(ISNUMBER(VALUE(Spreadsheet!BC1049)))),FALSE,IF(AND(Spreadsheet!BB1049&gt;=50000,Spreadsheet!BB1049&lt;=250000,MOD(Spreadsheet!BB1049,10000)=0,Spreadsheet!BB1049&lt;=(10*Spreadsheet!BC1049)),TRUE,FALSE)))</f>
        <v>1</v>
      </c>
      <c r="CF839" s="5" t="b">
        <f>IF(NOT(ISBLANK(Spreadsheet!BC839)),AND(ISNUMBER(VALUE(Spreadsheet!BC839)),Spreadsheet!BC839&gt;0),AND(OR(ISBLANK(Spreadsheet!AO839),Spreadsheet!AO839="Waive",AND(NOT(OR(ISBLANK(Spreadsheet!AO839),Spreadsheet!AO839="Waive")),Spreadsheet!AP839&gt;=6)),OR(ISBLANK(Spreadsheet!AR839),AND(NOT(OR(ISBLANK(Spreadsheet!AR839),Spreadsheet!AR839="Waive")),Spreadsheet!AS839&gt;=6)),OR(ISBLANK(Spreadsheet!AW839)),OR(ISBLANK(Spreadsheet!AX839)),OR(ISBLANK(Spreadsheet!AY839)),OR(ISBLANK(Spreadsheet!AZ839)),OR(ISBLANK(Spreadsheet!BA839),Spreadsheet!BA839="Waive")))</f>
        <v>1</v>
      </c>
      <c r="CG839" s="5" t="b">
        <f t="shared" ca="1" si="61"/>
        <v>1</v>
      </c>
    </row>
    <row r="840" spans="8:85" x14ac:dyDescent="0.3">
      <c r="H840" s="5">
        <f t="shared" ca="1" si="58"/>
        <v>2</v>
      </c>
      <c r="I840" s="5" t="str">
        <f t="shared" ca="1" si="59"/>
        <v/>
      </c>
      <c r="J840" s="5" t="str">
        <f>IF(AND(NOT(ISBLANK(Spreadsheet!C1050)),ISBLANK(Spreadsheet!D1050)),Spreadsheet!F1050&amp;" "&amp;Spreadsheet!H1050,"")</f>
        <v/>
      </c>
      <c r="K840" s="5">
        <f>IF(AND(NOT(ISBLANK(Spreadsheet!C1050)),ISBLANK(Spreadsheet!D1050)),COUNTIFS(Spreadsheet!E$786:E1051,"=Child",Spreadsheet!C$786:C1051, "="&amp;Spreadsheet!C1050) + COUNTIFS(Spreadsheet!E$786:E1051,"=Step-child",Spreadsheet!C$786:C1051, "="&amp;Spreadsheet!C1050),0)</f>
        <v>0</v>
      </c>
      <c r="L840" s="5">
        <f>IF(NOT(ISBLANK(J840)),COUNTIFS(Spreadsheet!E$786:E1051,"=Wife",Spreadsheet!C$786:C1051, "="&amp;Spreadsheet!C1050) + COUNTIFS(Spreadsheet!E$786:E1051,"=Husband",Spreadsheet!C$786:C1051, "="&amp;Spreadsheet!C1050),0)</f>
        <v>0</v>
      </c>
      <c r="M840" s="5">
        <f>IF(NOT(ISBLANK(Spreadsheet!AJ1050)),VLOOKUP(Spreadsheet!AJ1050,'Drop Downs'!$P$2:$R$16,3,FALSE),0)</f>
        <v>0</v>
      </c>
      <c r="N840" s="5">
        <f>IF(NOT(ISBLANK(Spreadsheet!AJ1050)), VLOOKUP(Spreadsheet!AJ1050,'Drop Downs'!$P$2:$R$16,2,FALSE),0)</f>
        <v>0</v>
      </c>
      <c r="O840" s="5">
        <f>IF(NOT(ISBLANK(Spreadsheet!AL1050)),VLOOKUP(Spreadsheet!AL1050,'Drop Downs'!$P$2:$R$16,3,FALSE), 0)</f>
        <v>0</v>
      </c>
      <c r="P840" s="5">
        <f>IF(NOT(ISBLANK(Spreadsheet!AL1050)),VLOOKUP(Spreadsheet!AL1050,'Drop Downs'!$P$2:$R$16,2,FALSE),0)</f>
        <v>0</v>
      </c>
      <c r="Q840" s="5">
        <f>IF(NOT(ISBLANK(Spreadsheet!AN1050)),VLOOKUP(Spreadsheet!AN1050,'Drop Downs'!$P$2:$R$16,3,FALSE),0)</f>
        <v>0</v>
      </c>
      <c r="R840" s="5">
        <f>IF(NOT(ISBLANK(Spreadsheet!AN1050)),VLOOKUP(Spreadsheet!AN1050,'Drop Downs'!$P$2:$R$16,2,FALSE),0)</f>
        <v>0</v>
      </c>
      <c r="S840" s="5" t="str">
        <f>IF(OR(M840&gt;K840,N840&gt;L840,O840&gt;K840, Q840&gt;K840,N840&gt;L840, P840&gt;L840, R840&gt;L840),"Member currently has a coverage election over what he/she needs.  Please add more dependents or adjust the coverage election.","")&amp;(IF(AND(NOT(ISBLANK(Spreadsheet!C1050)),NOT(ISBLANK(Spreadsheet!D1050)),ISBLANK(Spreadsheet!E1050)),"Dependent lacks a relationship to member.Please select one from the drop-down.",""))</f>
        <v/>
      </c>
      <c r="T840" s="5" t="b">
        <f t="shared" si="60"/>
        <v>1</v>
      </c>
      <c r="U840" s="5" t="b">
        <f>OR(ISBLANK(Spreadsheet!C1050),IF(NOT(ISBLANK(Spreadsheet!D1050)),NOT(ISBLANK(Spreadsheet!E1050)),TRUE))</f>
        <v>1</v>
      </c>
      <c r="V840" s="5" t="b">
        <f>OR(ISBLANK(Spreadsheet!C1050), NOT(ISBLANK(Spreadsheet!I1050)))</f>
        <v>1</v>
      </c>
      <c r="W840" s="5" t="b">
        <f>OR(ISBLANK(Spreadsheet!D1050),NOT(ISBLANK(Spreadsheet!C1050)))</f>
        <v>1</v>
      </c>
      <c r="X840" s="155" t="str">
        <f>REPT("0",MIN(FIND({1,2,3,4,5,6,7,8,9},Spreadsheet!C1050&amp;"123456789"))-1)&amp;IF(ISBLANK(Spreadsheet!C1050),"",SUMPRODUCT(MID(0&amp;Spreadsheet!C1050,LARGE(INDEX(ISNUMBER(--MID(Spreadsheet!C1050,ROW($1:$225),1))*
 ROW($1:$225),0),ROW($1:$225))+1,1)*10^ROW($1:$225)/10))</f>
        <v/>
      </c>
      <c r="Y840" s="5" t="b">
        <f>IF(NOT(ISBLANK(Spreadsheet!C1050)),IF(AND(ISNUMBER(VALUE(Spreadsheet!C1050)), LEN(Spreadsheet!C1050)=9),TRUE,FALSE),TRUE)</f>
        <v>1</v>
      </c>
      <c r="Z840" s="155" t="str">
        <f>REPT("0",MIN(FIND({1,2,3,4,5,6,7,8,9},Spreadsheet!D1050&amp;"123456789"))-1)&amp;IF(ISBLANK(Spreadsheet!D1050),"",SUMPRODUCT(MID(0&amp;Spreadsheet!D1050,LARGE(INDEX(ISNUMBER(--MID(Spreadsheet!D1050,ROW($1:$225),1))*
 ROW($1:$225),0),ROW($1:$225))+1,1)*10^ROW($1:$225)/10))</f>
        <v/>
      </c>
      <c r="AA840" s="5" t="b">
        <f>IF(AND(NOT(ISBLANK(Spreadsheet!D1050)),NOT(ISBLANK(Spreadsheet!C1050))),IF(AND(ISNUMBER(VALUE(Spreadsheet!D1050)), LEN(Spreadsheet!D1050)=9),TRUE,FALSE),IF(AND(NOT(ISBLANK(Spreadsheet!D1050)),ISBLANK(Spreadsheet!C1050)),FALSE,TRUE))</f>
        <v>1</v>
      </c>
      <c r="AB840" s="5" t="b">
        <f>OR(ISBLANK(Spreadsheet!Y840),IF(NOT(ISBLANK(Spreadsheet!Y840)),LEN(Spreadsheet!Y840)=10,ISNUMBER(VALUE(Spreadsheet!Y840))))</f>
        <v>1</v>
      </c>
      <c r="AC840" s="5" t="b">
        <f>OR(ISBLANK(Spreadsheet!AI1050), AND(NOT(ISBLANK(Spreadsheet!AJ1050)), NOT(ISNUMBER(SEARCH("Waive",Spreadsheet!AJ1050)))))</f>
        <v>1</v>
      </c>
      <c r="AD840" s="5" t="b">
        <f>OR(ISBLANK(Spreadsheet!AK1050), AND(NOT(ISBLANK(Spreadsheet!AL1050)), NOT(ISNUMBER(SEARCH("Waive",Spreadsheet!AL1050)))))</f>
        <v>1</v>
      </c>
      <c r="AE840" s="5" t="b">
        <f>OR(ISBLANK(Spreadsheet!AM1050), AND(NOT(ISBLANK(Spreadsheet!AN1050)), NOT(ISNUMBER(SEARCH("Waive", Spreadsheet!AN1050)))))</f>
        <v>1</v>
      </c>
      <c r="AF840" s="5" t="b">
        <f>OR(ISBLANK(Spreadsheet!C1050), NOT(ISBLANK(Spreadsheet!D1050)),NOT(ISBLANK(Spreadsheet!L1050)))</f>
        <v>1</v>
      </c>
      <c r="AG840" s="5" t="b">
        <f>IF(AND(NOT(ISBLANK(Spreadsheet!C1050)), NOT(ISBLANK(Spreadsheet!D1050)),Spreadsheet!C1050&lt;&gt;Spreadsheet!D1050),IF(ISERROR(VLOOKUP(Spreadsheet!C1050, Spreadsheet!$C$6:'Spreadsheet'!$C1049,1,FALSE)), FALSE, TRUE),TRUE)</f>
        <v>1</v>
      </c>
      <c r="AH840" s="5" t="b">
        <f>Spreadsheet!$B$2=Spreadsheet!AD840</f>
        <v>1</v>
      </c>
      <c r="AI840" s="5" t="b">
        <f>IF(ISBLANK(Spreadsheet!G1050),TRUE,IF(OR(LEN(Spreadsheet!G1050)&gt;1,ISNUMBER(VALUE(Spreadsheet!G1050))),FALSE,TRUE))</f>
        <v>1</v>
      </c>
      <c r="AJ840" s="5" t="b">
        <f>OR(ISBLANK(Spreadsheet!C1050), NOT(ISBLANK(Spreadsheet!B1050)), NOT(ISBLANK(Spreadsheet!D1050)))</f>
        <v>1</v>
      </c>
      <c r="AK840" s="5" t="b">
        <f t="array" ref="AK840">IF(OR(AND(ISBLANK(Spreadsheet!E1050),ISBLANK(Spreadsheet!D1050),NOT(ISBLANK(Spreadsheet!C1050))),AND(ISBLANK(Spreadsheet!E1050),ISBLANK(Spreadsheet!D1050),ISBLANK(Spreadsheet!C1050))),TRUE,ISNUMBER(MATCH(TRUE,EXACT(Spreadsheet!E1050,Relationships),0)))</f>
        <v>1</v>
      </c>
      <c r="AL840" s="5" t="b">
        <f>IF(NOT(ISBLANK(Spreadsheet!C1050)),IF(OR(ISBLANK(Spreadsheet!F1050),LEN(Spreadsheet!F1050)&gt;40),FALSE,TRUE),TRUE)</f>
        <v>1</v>
      </c>
      <c r="AM840" s="5" t="b">
        <f>IF(NOT(ISBLANK(Spreadsheet!C1050)),IF(OR(ISBLANK(Spreadsheet!H1050),LEN(Spreadsheet!H1050)&gt;40),FALSE,TRUE),TRUE)</f>
        <v>1</v>
      </c>
      <c r="AN840" s="5" t="b">
        <f t="array" ref="AN840">IF(ISBLANK(Spreadsheet!I1050),TRUE,ISNUMBER(MATCH(TRUE,EXACT(Spreadsheet!I1050,GenderValues),0)))</f>
        <v>1</v>
      </c>
      <c r="AO840" s="5" t="b">
        <f ca="1">IF(ISERROR(DATEVALUE(TEXT(Spreadsheet!J1050,"mm/dd/yyyy")) &gt; TODAY()),IF(AND(ISBLANK(Spreadsheet!J1050),ISBLANK(Spreadsheet!C1050)),TRUE,FALSE),IF(DATEVALUE(TEXT(Spreadsheet!J1050,"mm/dd/yyyy")) &gt; TODAY(),FALSE,TRUE))</f>
        <v>1</v>
      </c>
      <c r="AP840" s="5" t="b">
        <f>OR(ISBLANK(Spreadsheet!K1050),LEN(Spreadsheet!K1050)&lt;=100)</f>
        <v>1</v>
      </c>
      <c r="AQ840" s="5" t="b">
        <f t="array" ref="AQ840">IF(OR(AND(ISBLANK(Spreadsheet!L1050),ISBLANK(Spreadsheet!C1050)),AND(NOT(ISBLANK(Spreadsheet!C1050)),NOT(ISBLANK(Spreadsheet!D1050)))),TRUE,ISNUMBER(MATCH(TRUE,EXACT(Spreadsheet!L1050,MaritalStatus),0)))</f>
        <v>1</v>
      </c>
      <c r="AR840" s="5" t="b">
        <f ca="1">IF(ISERROR(DATEVALUE(TEXT(Spreadsheet!M1050,"mm/dd/yyyy")) &gt; TODAY()),IF(ISBLANK(Spreadsheet!M1050),TRUE,FALSE),IF(DATEVALUE(TEXT(Spreadsheet!M1050,"mm/dd/yyyy")) &gt; TODAY(),FALSE,TRUE))</f>
        <v>1</v>
      </c>
      <c r="AS840" s="5" t="b">
        <f>OR(ISBLANK(Spreadsheet!N1050),LEN(Spreadsheet!N1050)&lt;=100)</f>
        <v>1</v>
      </c>
      <c r="AT840" s="5" t="b">
        <f>OR(ISBLANK(Spreadsheet!O1050),UPPER(Spreadsheet!O1050)="YES")</f>
        <v>1</v>
      </c>
      <c r="AU840" s="5" t="b">
        <f>OR(ISBLANK(Spreadsheet!P1050),UPPER(Spreadsheet!P1050)="YES")</f>
        <v>1</v>
      </c>
      <c r="AV840" s="5" t="b">
        <f t="array" ref="AV840">IF(ISBLANK(Spreadsheet!Q1050),TRUE,ISNUMBER(MATCH(TRUE,EXACT(Spreadsheet!Q1050,OnGroupsPriorIns),0)))</f>
        <v>1</v>
      </c>
      <c r="AW840" s="5" t="b">
        <f>OR(ISBLANK(Spreadsheet!R1050),UPPER(Spreadsheet!R1050)="YES")</f>
        <v>1</v>
      </c>
      <c r="AX840" s="5" t="b">
        <f>OR(ISBLANK(Spreadsheet!S1050),UPPER(Spreadsheet!S1050)="YES")</f>
        <v>1</v>
      </c>
      <c r="AY840" s="5" t="b">
        <f>OR(AND(ISBLANK(Spreadsheet!C1050),LEN(Spreadsheet!T1050)=0),AND(NOT(ISBLANK(Spreadsheet!C1050)),LEN(Spreadsheet!T1050)&gt;0,LEN(Spreadsheet!T1050)&lt;=50))</f>
        <v>1</v>
      </c>
      <c r="AZ840" s="5" t="b">
        <f>OR(LEN(Spreadsheet!U1050)=0,AND(LEN(Spreadsheet!U1050)&gt;0,LEN(Spreadsheet!U1050)&lt;=50))</f>
        <v>1</v>
      </c>
      <c r="BA840" s="5" t="b">
        <f>OR(AND(ISBLANK(Spreadsheet!C1050),LEN(Spreadsheet!V1050)=0),AND(NOT(ISBLANK(Spreadsheet!C1050)),LEN(Spreadsheet!V1050)&gt;0,LEN(Spreadsheet!V1050)&lt;=50))</f>
        <v>1</v>
      </c>
      <c r="BB840" s="5" t="b">
        <f t="array" ref="BB840">IF(AND(ISBLANK(Spreadsheet!C1050),LEN(Spreadsheet!W1050)=0),TRUE,ISNUMBER(MATCH(TRUE,EXACT(Spreadsheet!W1050,States),0)))</f>
        <v>1</v>
      </c>
      <c r="BC840" s="5" t="b">
        <f>OR(AND(ISBLANK(Spreadsheet!C1050),LEN(Spreadsheet!X1050)=0),AND(NOT(ISBLANK(Spreadsheet!C1050)),LEN(Spreadsheet!X1050)&gt;0,LEN(Spreadsheet!X1050)=5,ISNUMBER(VALUE(Spreadsheet!X1050))))</f>
        <v>1</v>
      </c>
      <c r="BD840" s="5" t="b">
        <f>OR(ISBLANK(Spreadsheet!Z1050),LEN(Spreadsheet!Z1050)&lt;=50)</f>
        <v>1</v>
      </c>
      <c r="BE840" s="5" t="b">
        <f>ISBLANK(Spreadsheet!AA1050)</f>
        <v>1</v>
      </c>
      <c r="BF840" s="5" t="b">
        <f>ISBLANK(Spreadsheet!AB1050)</f>
        <v>1</v>
      </c>
      <c r="BG840" s="5" t="b">
        <f>IF(ISERROR(DATEVALUE(TEXT(Spreadsheet!AC1050,"mm/dd/yyyy")) &gt; DATEVALUE(TEXT(Spreadsheet!J1050,"mm/dd/yyyy"))),IF(OR(AND(ISBLANK(Spreadsheet!AC1050),ISBLANK(Spreadsheet!C1050)),AND(NOT(ISBLANK(Spreadsheet!C1050)),ISBLANK(Spreadsheet!AC1050),NOT(ISBLANK(Spreadsheet!D1050)))),TRUE,FALSE),IF(DATEVALUE(TEXT(Spreadsheet!AC1050,"mm/dd/yyyy")) &gt; DATEVALUE(TEXT(Spreadsheet!J1050,"mm/dd/yyyy")),TRUE,FALSE))</f>
        <v>1</v>
      </c>
      <c r="BH840" s="5" t="b">
        <f>OR(AND(ISBLANK(Spreadsheet!C1050),ISBLANK(Spreadsheet!AE1050)),AND(NOT(ISBLANK(Spreadsheet!C1050)),NOT(ISBLANK(Spreadsheet!D1050)),ISBLANK(Spreadsheet!AE1050)),AND(NOT(ISBLANK(Spreadsheet!C1050)),ISBLANK(Spreadsheet!D1050),NOT(ISBLANK(Spreadsheet!AE1050)),LEN(Spreadsheet!AE1050)&lt;=100))</f>
        <v>1</v>
      </c>
      <c r="BI840" s="5" t="b">
        <f t="array" ref="BI840">IF(ISBLANK(Spreadsheet!AF1050),TRUE,ISNUMBER(MATCH(TRUE,EXACT(Spreadsheet!AF1050,CobraShortReasons),0)))</f>
        <v>1</v>
      </c>
      <c r="BJ840" s="5" t="b">
        <f ca="1">IF(ISERROR(DATEVALUE(TEXT(Spreadsheet!AG1050,"mm/dd/yyyy")) &gt; TODAY()),IF(ISBLANK(Spreadsheet!AG1050),TRUE,FALSE),IF(DATEVALUE(TEXT(Spreadsheet!AG1050,"mm/dd/yyyy")) &gt; TODAY(),FALSE,TRUE))</f>
        <v>1</v>
      </c>
      <c r="BK840" s="5" t="b">
        <f>OR(ISBLANK(Spreadsheet!AH1050),LEN(Spreadsheet!AH1050)&lt;=25)</f>
        <v>1</v>
      </c>
      <c r="BL840" s="5" t="b">
        <f t="array" aca="1" ref="BL840" ca="1">IF(ISBLANK(Spreadsheet!AI1050),TRUE,ISNUMBER(MATCH(TRUE,EXACT(Spreadsheet!AI1050,INDIRECT(Spreadsheet!$D$2)),0)))</f>
        <v>1</v>
      </c>
      <c r="BM840" s="5" t="b">
        <f t="array" aca="1" ref="BM840" ca="1">IF(ISBLANK(Spreadsheet!AJ1050),TRUE,ISNUMBER(MATCH(TRUE,EXACT(Spreadsheet!AJ1050,INDIRECT(Spreadsheet!BJ840)),0)))</f>
        <v>1</v>
      </c>
      <c r="BN840" s="5" t="b">
        <f t="array" ref="BN840">IF(ISBLANK(Spreadsheet!AK1050),TRUE,ISNUMBER(MATCH(TRUE,EXACT(Spreadsheet!AK1050,DentalPlans),0)))</f>
        <v>1</v>
      </c>
      <c r="BO840" s="5" t="b">
        <f t="array" aca="1" ref="BO840" ca="1">IF(ISBLANK(Spreadsheet!AL1050),TRUE,ISNUMBER(MATCH(TRUE,EXACT(Spreadsheet!AL1050,INDIRECT(Spreadsheet!BK840)),0)))</f>
        <v>1</v>
      </c>
      <c r="BP840" s="5" t="b">
        <f t="array" ref="BP840">IF(ISBLANK(Spreadsheet!AM1050),TRUE,ISNUMBER(MATCH(TRUE,EXACT(Spreadsheet!AM1050,VisionPlans),0)))</f>
        <v>1</v>
      </c>
      <c r="BQ840" s="5" t="b">
        <f t="array" aca="1" ref="BQ840" ca="1">IF(ISBLANK(Spreadsheet!AN1050),TRUE,ISNUMBER(MATCH(TRUE,EXACT(Spreadsheet!AN1050,INDIRECT(Spreadsheet!BL840)),0)))</f>
        <v>1</v>
      </c>
      <c r="BR840" s="5" t="b">
        <f t="array" ref="BR840">IF(ISBLANK(Spreadsheet!AO1050),TRUE,ISNUMBER(MATCH(TRUE,EXACT(Spreadsheet!AO1050,LifeBenefitClasses),0)))</f>
        <v>1</v>
      </c>
      <c r="BS840" s="5" t="b">
        <f>IF(OR(ISBLANK(Spreadsheet!AO1050), Spreadsheet!AO1050="Waive"),IF(ISBLANK(Spreadsheet!AP1050),TRUE,FALSE),IF(OR(AND(NOT(ISBLANK(Spreadsheet!AO1050)),ISBLANK(Spreadsheet!AP1050)),NOT(ISNUMBER(VALUE(Spreadsheet!AP1050)))),FALSE,IF(OR(AND(Spreadsheet!AP1050&lt;6,MOD(Spreadsheet!AP1050*10,5)=0), MOD(Spreadsheet!AP1050,5000)=0),TRUE,FALSE)))</f>
        <v>1</v>
      </c>
      <c r="BT840" s="5" t="b">
        <f t="array" ref="BT840">IF(ISBLANK(Spreadsheet!AQ1050),TRUE,ISNUMBER(MATCH(TRUE,EXACT(Spreadsheet!AQ1050,EnrollWaive),0)))</f>
        <v>1</v>
      </c>
      <c r="BU840" s="5" t="b">
        <f t="array" ref="BU840">IF(ISBLANK(Spreadsheet!AR1050),TRUE,ISNUMBER(MATCH(TRUE,EXACT(Spreadsheet!AR1050,LifeBenefitClasses),0)))</f>
        <v>1</v>
      </c>
      <c r="BV840" s="5" t="b">
        <f>IF(OR(ISBLANK(Spreadsheet!AR1050), Spreadsheet!AR1050="Waive"),IF(ISBLANK(Spreadsheet!AS1050),TRUE,FALSE),IF(OR(AND(NOT(ISBLANK(Spreadsheet!AR1050)),ISBLANK(Spreadsheet!AS1050)),NOT(ISNUMBER(VALUE(Spreadsheet!AS1050)))),FALSE,IF(OR(AND(Spreadsheet!AS1050&lt;6,MOD(Spreadsheet!AS1050*10,5)=0), MOD(Spreadsheet!AS1050,10000)=0),TRUE,FALSE)))</f>
        <v>1</v>
      </c>
      <c r="BW840" s="5" t="b">
        <f t="array" ref="BW840">IF(ISBLANK(Spreadsheet!AT1050),TRUE,ISNUMBER(MATCH(TRUE,EXACT(Spreadsheet!AT1050,LifeBenefitClasses),0)))</f>
        <v>1</v>
      </c>
      <c r="BX840" s="5" t="b">
        <f>IF(OR(ISBLANK(Spreadsheet!AT1050), Spreadsheet!AT1050="Waive"),IF(ISBLANK(Spreadsheet!AU1050),TRUE,FALSE),IF(OR(AND(NOT(ISBLANK(Spreadsheet!AT1050)),ISBLANK(Spreadsheet!AU1050)),NOT(ISNUMBER(VALUE(Spreadsheet!AU1050)))),FALSE,IF(AND(NOT(OR(ISBLANK(Spreadsheet!AT1050),Spreadsheet!AT1050="Waive")),NOT(OR(ISBLANK(Spreadsheet!AR1050),Spreadsheet!AR1050="Waive")),MOD(Spreadsheet!AU1050,5000)=0, Spreadsheet!AU1050&lt;=(Spreadsheet!AS1050*0.5)),TRUE,FALSE)))</f>
        <v>1</v>
      </c>
      <c r="BY840" s="5" t="b">
        <f t="array" ref="BY840">IF(ISBLANK(Spreadsheet!AV1050),TRUE,ISNUMBER(MATCH(TRUE,EXACT(Spreadsheet!AV1050,EnrollWaive),0)))</f>
        <v>1</v>
      </c>
      <c r="BZ840" s="5" t="b">
        <f t="array" ref="BZ840">IF(ISBLANK(Spreadsheet!AW1050),TRUE,ISNUMBER(MATCH(TRUE,EXACT(Spreadsheet!AW1050,LifeBenefitClasses),0)))</f>
        <v>1</v>
      </c>
      <c r="CA840" s="5" t="b">
        <f t="array" ref="CA840">IF(ISBLANK(Spreadsheet!AX1050),TRUE,ISNUMBER(MATCH(TRUE,EXACT(Spreadsheet!AX1050,LifeBenefitClasses),0)))</f>
        <v>1</v>
      </c>
      <c r="CB840" s="5" t="b">
        <f t="array" ref="CB840">IF(ISBLANK(Spreadsheet!AY1050),TRUE,ISNUMBER(MATCH(TRUE,EXACT(Spreadsheet!AY1050,LifeBenefitClasses),0)))</f>
        <v>1</v>
      </c>
      <c r="CC840" s="5" t="b">
        <f t="array" ref="CC840">IF(ISBLANK(Spreadsheet!AZ1050),TRUE,ISNUMBER(MATCH(TRUE,EXACT(Spreadsheet!AZ1050,LifeBenefitClasses),0)))</f>
        <v>1</v>
      </c>
      <c r="CD840" s="5" t="b">
        <f t="array" ref="CD840">IF(ISBLANK(Spreadsheet!BA1050),TRUE,ISNUMBER(MATCH(TRUE,EXACT(Spreadsheet!BA1050,LifeBenefitClasses),0)))</f>
        <v>1</v>
      </c>
      <c r="CE840" s="5" t="b">
        <f>IF(OR(ISBLANK(Spreadsheet!BA1050), Spreadsheet!BA1050="Waive"),IF(ISBLANK(Spreadsheet!BB1050),TRUE,FALSE),IF(OR(AND(NOT(ISBLANK(Spreadsheet!BA1050)),ISBLANK(Spreadsheet!BB1050)),NOT(ISNUMBER(VALUE(Spreadsheet!BB1050))),ISBLANK(Spreadsheet!BC1050),NOT(ISNUMBER(VALUE(Spreadsheet!BC1050)))),FALSE,IF(AND(Spreadsheet!BB1050&gt;=50000,Spreadsheet!BB1050&lt;=250000,MOD(Spreadsheet!BB1050,10000)=0,Spreadsheet!BB1050&lt;=(10*Spreadsheet!BC1050)),TRUE,FALSE)))</f>
        <v>1</v>
      </c>
      <c r="CF840" s="5" t="b">
        <f>IF(NOT(ISBLANK(Spreadsheet!BC840)),AND(ISNUMBER(VALUE(Spreadsheet!BC840)),Spreadsheet!BC840&gt;0),AND(OR(ISBLANK(Spreadsheet!AO840),Spreadsheet!AO840="Waive",AND(NOT(OR(ISBLANK(Spreadsheet!AO840),Spreadsheet!AO840="Waive")),Spreadsheet!AP840&gt;=6)),OR(ISBLANK(Spreadsheet!AR840),AND(NOT(OR(ISBLANK(Spreadsheet!AR840),Spreadsheet!AR840="Waive")),Spreadsheet!AS840&gt;=6)),OR(ISBLANK(Spreadsheet!AW840)),OR(ISBLANK(Spreadsheet!AX840)),OR(ISBLANK(Spreadsheet!AY840)),OR(ISBLANK(Spreadsheet!AZ840)),OR(ISBLANK(Spreadsheet!BA840),Spreadsheet!BA840="Waive")))</f>
        <v>1</v>
      </c>
      <c r="CG840" s="5" t="b">
        <f t="shared" ca="1" si="61"/>
        <v>1</v>
      </c>
    </row>
    <row r="841" spans="8:85" x14ac:dyDescent="0.3">
      <c r="H841" s="5">
        <f t="shared" ca="1" si="58"/>
        <v>2</v>
      </c>
      <c r="I841" s="5" t="str">
        <f t="shared" ca="1" si="59"/>
        <v/>
      </c>
      <c r="J841" s="5" t="str">
        <f>IF(AND(NOT(ISBLANK(Spreadsheet!C1051)),ISBLANK(Spreadsheet!D1051)),Spreadsheet!F1051&amp;" "&amp;Spreadsheet!H1051,"")</f>
        <v/>
      </c>
      <c r="K841" s="5">
        <f>IF(AND(NOT(ISBLANK(Spreadsheet!C1051)),ISBLANK(Spreadsheet!D1051)),COUNTIFS(Spreadsheet!E$786:E1052,"=Child",Spreadsheet!C$786:C1052, "="&amp;Spreadsheet!C1051) + COUNTIFS(Spreadsheet!E$786:E1052,"=Step-child",Spreadsheet!C$786:C1052, "="&amp;Spreadsheet!C1051),0)</f>
        <v>0</v>
      </c>
      <c r="L841" s="5">
        <f>IF(NOT(ISBLANK(J841)),COUNTIFS(Spreadsheet!E$786:E1052,"=Wife",Spreadsheet!C$786:C1052, "="&amp;Spreadsheet!C1051) + COUNTIFS(Spreadsheet!E$786:E1052,"=Husband",Spreadsheet!C$786:C1052, "="&amp;Spreadsheet!C1051),0)</f>
        <v>0</v>
      </c>
      <c r="M841" s="5">
        <f>IF(NOT(ISBLANK(Spreadsheet!AJ1051)),VLOOKUP(Spreadsheet!AJ1051,'Drop Downs'!$P$2:$R$16,3,FALSE),0)</f>
        <v>0</v>
      </c>
      <c r="N841" s="5">
        <f>IF(NOT(ISBLANK(Spreadsheet!AJ1051)), VLOOKUP(Spreadsheet!AJ1051,'Drop Downs'!$P$2:$R$16,2,FALSE),0)</f>
        <v>0</v>
      </c>
      <c r="O841" s="5">
        <f>IF(NOT(ISBLANK(Spreadsheet!AL1051)),VLOOKUP(Spreadsheet!AL1051,'Drop Downs'!$P$2:$R$16,3,FALSE), 0)</f>
        <v>0</v>
      </c>
      <c r="P841" s="5">
        <f>IF(NOT(ISBLANK(Spreadsheet!AL1051)),VLOOKUP(Spreadsheet!AL1051,'Drop Downs'!$P$2:$R$16,2,FALSE),0)</f>
        <v>0</v>
      </c>
      <c r="Q841" s="5">
        <f>IF(NOT(ISBLANK(Spreadsheet!AN1051)),VLOOKUP(Spreadsheet!AN1051,'Drop Downs'!$P$2:$R$16,3,FALSE),0)</f>
        <v>0</v>
      </c>
      <c r="R841" s="5">
        <f>IF(NOT(ISBLANK(Spreadsheet!AN1051)),VLOOKUP(Spreadsheet!AN1051,'Drop Downs'!$P$2:$R$16,2,FALSE),0)</f>
        <v>0</v>
      </c>
      <c r="S841" s="5" t="str">
        <f>IF(OR(M841&gt;K841,N841&gt;L841,O841&gt;K841, Q841&gt;K841,N841&gt;L841, P841&gt;L841, R841&gt;L841),"Member currently has a coverage election over what he/she needs.  Please add more dependents or adjust the coverage election.","")&amp;(IF(AND(NOT(ISBLANK(Spreadsheet!C1051)),NOT(ISBLANK(Spreadsheet!D1051)),ISBLANK(Spreadsheet!E1051)),"Dependent lacks a relationship to member.Please select one from the drop-down.",""))</f>
        <v/>
      </c>
      <c r="T841" s="5" t="b">
        <f t="shared" si="60"/>
        <v>1</v>
      </c>
      <c r="U841" s="5" t="b">
        <f>OR(ISBLANK(Spreadsheet!C1051),IF(NOT(ISBLANK(Spreadsheet!D1051)),NOT(ISBLANK(Spreadsheet!E1051)),TRUE))</f>
        <v>1</v>
      </c>
      <c r="V841" s="5" t="b">
        <f>OR(ISBLANK(Spreadsheet!C1051), NOT(ISBLANK(Spreadsheet!I1051)))</f>
        <v>1</v>
      </c>
      <c r="W841" s="5" t="b">
        <f>OR(ISBLANK(Spreadsheet!D1051),NOT(ISBLANK(Spreadsheet!C1051)))</f>
        <v>1</v>
      </c>
      <c r="X841" s="155" t="str">
        <f>REPT("0",MIN(FIND({1,2,3,4,5,6,7,8,9},Spreadsheet!C1051&amp;"123456789"))-1)&amp;IF(ISBLANK(Spreadsheet!C1051),"",SUMPRODUCT(MID(0&amp;Spreadsheet!C1051,LARGE(INDEX(ISNUMBER(--MID(Spreadsheet!C1051,ROW($1:$225),1))*
 ROW($1:$225),0),ROW($1:$225))+1,1)*10^ROW($1:$225)/10))</f>
        <v/>
      </c>
      <c r="Y841" s="5" t="b">
        <f>IF(NOT(ISBLANK(Spreadsheet!C1051)),IF(AND(ISNUMBER(VALUE(Spreadsheet!C1051)), LEN(Spreadsheet!C1051)=9),TRUE,FALSE),TRUE)</f>
        <v>1</v>
      </c>
      <c r="Z841" s="155" t="str">
        <f>REPT("0",MIN(FIND({1,2,3,4,5,6,7,8,9},Spreadsheet!D1051&amp;"123456789"))-1)&amp;IF(ISBLANK(Spreadsheet!D1051),"",SUMPRODUCT(MID(0&amp;Spreadsheet!D1051,LARGE(INDEX(ISNUMBER(--MID(Spreadsheet!D1051,ROW($1:$225),1))*
 ROW($1:$225),0),ROW($1:$225))+1,1)*10^ROW($1:$225)/10))</f>
        <v/>
      </c>
      <c r="AA841" s="5" t="b">
        <f>IF(AND(NOT(ISBLANK(Spreadsheet!D1051)),NOT(ISBLANK(Spreadsheet!C1051))),IF(AND(ISNUMBER(VALUE(Spreadsheet!D1051)), LEN(Spreadsheet!D1051)=9),TRUE,FALSE),IF(AND(NOT(ISBLANK(Spreadsheet!D1051)),ISBLANK(Spreadsheet!C1051)),FALSE,TRUE))</f>
        <v>1</v>
      </c>
      <c r="AB841" s="5" t="b">
        <f>OR(ISBLANK(Spreadsheet!Y841),IF(NOT(ISBLANK(Spreadsheet!Y841)),LEN(Spreadsheet!Y841)=10,ISNUMBER(VALUE(Spreadsheet!Y841))))</f>
        <v>1</v>
      </c>
      <c r="AC841" s="5" t="b">
        <f>OR(ISBLANK(Spreadsheet!AI1051), AND(NOT(ISBLANK(Spreadsheet!AJ1051)), NOT(ISNUMBER(SEARCH("Waive",Spreadsheet!AJ1051)))))</f>
        <v>1</v>
      </c>
      <c r="AD841" s="5" t="b">
        <f>OR(ISBLANK(Spreadsheet!AK1051), AND(NOT(ISBLANK(Spreadsheet!AL1051)), NOT(ISNUMBER(SEARCH("Waive",Spreadsheet!AL1051)))))</f>
        <v>1</v>
      </c>
      <c r="AE841" s="5" t="b">
        <f>OR(ISBLANK(Spreadsheet!AM1051), AND(NOT(ISBLANK(Spreadsheet!AN1051)), NOT(ISNUMBER(SEARCH("Waive", Spreadsheet!AN1051)))))</f>
        <v>1</v>
      </c>
      <c r="AF841" s="5" t="b">
        <f>OR(ISBLANK(Spreadsheet!C1051), NOT(ISBLANK(Spreadsheet!D1051)),NOT(ISBLANK(Spreadsheet!L1051)))</f>
        <v>1</v>
      </c>
      <c r="AG841" s="5" t="b">
        <f>IF(AND(NOT(ISBLANK(Spreadsheet!C1051)), NOT(ISBLANK(Spreadsheet!D1051)),Spreadsheet!C1051&lt;&gt;Spreadsheet!D1051),IF(ISERROR(VLOOKUP(Spreadsheet!C1051, Spreadsheet!$C$6:'Spreadsheet'!$C1050,1,FALSE)), FALSE, TRUE),TRUE)</f>
        <v>1</v>
      </c>
      <c r="AH841" s="5" t="b">
        <f>Spreadsheet!$B$2=Spreadsheet!AD841</f>
        <v>1</v>
      </c>
      <c r="AI841" s="5" t="b">
        <f>IF(ISBLANK(Spreadsheet!G1051),TRUE,IF(OR(LEN(Spreadsheet!G1051)&gt;1,ISNUMBER(VALUE(Spreadsheet!G1051))),FALSE,TRUE))</f>
        <v>1</v>
      </c>
      <c r="AJ841" s="5" t="b">
        <f>OR(ISBLANK(Spreadsheet!C1051), NOT(ISBLANK(Spreadsheet!B1051)), NOT(ISBLANK(Spreadsheet!D1051)))</f>
        <v>1</v>
      </c>
      <c r="AK841" s="5" t="b">
        <f t="array" ref="AK841">IF(OR(AND(ISBLANK(Spreadsheet!E1051),ISBLANK(Spreadsheet!D1051),NOT(ISBLANK(Spreadsheet!C1051))),AND(ISBLANK(Spreadsheet!E1051),ISBLANK(Spreadsheet!D1051),ISBLANK(Spreadsheet!C1051))),TRUE,ISNUMBER(MATCH(TRUE,EXACT(Spreadsheet!E1051,Relationships),0)))</f>
        <v>1</v>
      </c>
      <c r="AL841" s="5" t="b">
        <f>IF(NOT(ISBLANK(Spreadsheet!C1051)),IF(OR(ISBLANK(Spreadsheet!F1051),LEN(Spreadsheet!F1051)&gt;40),FALSE,TRUE),TRUE)</f>
        <v>1</v>
      </c>
      <c r="AM841" s="5" t="b">
        <f>IF(NOT(ISBLANK(Spreadsheet!C1051)),IF(OR(ISBLANK(Spreadsheet!H1051),LEN(Spreadsheet!H1051)&gt;40),FALSE,TRUE),TRUE)</f>
        <v>1</v>
      </c>
      <c r="AN841" s="5" t="b">
        <f t="array" ref="AN841">IF(ISBLANK(Spreadsheet!I1051),TRUE,ISNUMBER(MATCH(TRUE,EXACT(Spreadsheet!I1051,GenderValues),0)))</f>
        <v>1</v>
      </c>
      <c r="AO841" s="5" t="b">
        <f ca="1">IF(ISERROR(DATEVALUE(TEXT(Spreadsheet!J1051,"mm/dd/yyyy")) &gt; TODAY()),IF(AND(ISBLANK(Spreadsheet!J1051),ISBLANK(Spreadsheet!C1051)),TRUE,FALSE),IF(DATEVALUE(TEXT(Spreadsheet!J1051,"mm/dd/yyyy")) &gt; TODAY(),FALSE,TRUE))</f>
        <v>1</v>
      </c>
      <c r="AP841" s="5" t="b">
        <f>OR(ISBLANK(Spreadsheet!K1051),LEN(Spreadsheet!K1051)&lt;=100)</f>
        <v>1</v>
      </c>
      <c r="AQ841" s="5" t="b">
        <f t="array" ref="AQ841">IF(OR(AND(ISBLANK(Spreadsheet!L1051),ISBLANK(Spreadsheet!C1051)),AND(NOT(ISBLANK(Spreadsheet!C1051)),NOT(ISBLANK(Spreadsheet!D1051)))),TRUE,ISNUMBER(MATCH(TRUE,EXACT(Spreadsheet!L1051,MaritalStatus),0)))</f>
        <v>1</v>
      </c>
      <c r="AR841" s="5" t="b">
        <f ca="1">IF(ISERROR(DATEVALUE(TEXT(Spreadsheet!M1051,"mm/dd/yyyy")) &gt; TODAY()),IF(ISBLANK(Spreadsheet!M1051),TRUE,FALSE),IF(DATEVALUE(TEXT(Spreadsheet!M1051,"mm/dd/yyyy")) &gt; TODAY(),FALSE,TRUE))</f>
        <v>1</v>
      </c>
      <c r="AS841" s="5" t="b">
        <f>OR(ISBLANK(Spreadsheet!N1051),LEN(Spreadsheet!N1051)&lt;=100)</f>
        <v>1</v>
      </c>
      <c r="AT841" s="5" t="b">
        <f>OR(ISBLANK(Spreadsheet!O1051),UPPER(Spreadsheet!O1051)="YES")</f>
        <v>1</v>
      </c>
      <c r="AU841" s="5" t="b">
        <f>OR(ISBLANK(Spreadsheet!P1051),UPPER(Spreadsheet!P1051)="YES")</f>
        <v>1</v>
      </c>
      <c r="AV841" s="5" t="b">
        <f t="array" ref="AV841">IF(ISBLANK(Spreadsheet!Q1051),TRUE,ISNUMBER(MATCH(TRUE,EXACT(Spreadsheet!Q1051,OnGroupsPriorIns),0)))</f>
        <v>1</v>
      </c>
      <c r="AW841" s="5" t="b">
        <f>OR(ISBLANK(Spreadsheet!R1051),UPPER(Spreadsheet!R1051)="YES")</f>
        <v>1</v>
      </c>
      <c r="AX841" s="5" t="b">
        <f>OR(ISBLANK(Spreadsheet!S1051),UPPER(Spreadsheet!S1051)="YES")</f>
        <v>1</v>
      </c>
      <c r="AY841" s="5" t="b">
        <f>OR(AND(ISBLANK(Spreadsheet!C1051),LEN(Spreadsheet!T1051)=0),AND(NOT(ISBLANK(Spreadsheet!C1051)),LEN(Spreadsheet!T1051)&gt;0,LEN(Spreadsheet!T1051)&lt;=50))</f>
        <v>1</v>
      </c>
      <c r="AZ841" s="5" t="b">
        <f>OR(LEN(Spreadsheet!U1051)=0,AND(LEN(Spreadsheet!U1051)&gt;0,LEN(Spreadsheet!U1051)&lt;=50))</f>
        <v>1</v>
      </c>
      <c r="BA841" s="5" t="b">
        <f>OR(AND(ISBLANK(Spreadsheet!C1051),LEN(Spreadsheet!V1051)=0),AND(NOT(ISBLANK(Spreadsheet!C1051)),LEN(Spreadsheet!V1051)&gt;0,LEN(Spreadsheet!V1051)&lt;=50))</f>
        <v>1</v>
      </c>
      <c r="BB841" s="5" t="b">
        <f t="array" ref="BB841">IF(AND(ISBLANK(Spreadsheet!C1051),LEN(Spreadsheet!W1051)=0),TRUE,ISNUMBER(MATCH(TRUE,EXACT(Spreadsheet!W1051,States),0)))</f>
        <v>1</v>
      </c>
      <c r="BC841" s="5" t="b">
        <f>OR(AND(ISBLANK(Spreadsheet!C1051),LEN(Spreadsheet!X1051)=0),AND(NOT(ISBLANK(Spreadsheet!C1051)),LEN(Spreadsheet!X1051)&gt;0,LEN(Spreadsheet!X1051)=5,ISNUMBER(VALUE(Spreadsheet!X1051))))</f>
        <v>1</v>
      </c>
      <c r="BD841" s="5" t="b">
        <f>OR(ISBLANK(Spreadsheet!Z1051),LEN(Spreadsheet!Z1051)&lt;=50)</f>
        <v>1</v>
      </c>
      <c r="BE841" s="5" t="b">
        <f>ISBLANK(Spreadsheet!AA1051)</f>
        <v>1</v>
      </c>
      <c r="BF841" s="5" t="b">
        <f>ISBLANK(Spreadsheet!AB1051)</f>
        <v>1</v>
      </c>
      <c r="BG841" s="5" t="b">
        <f>IF(ISERROR(DATEVALUE(TEXT(Spreadsheet!AC1051,"mm/dd/yyyy")) &gt; DATEVALUE(TEXT(Spreadsheet!J1051,"mm/dd/yyyy"))),IF(OR(AND(ISBLANK(Spreadsheet!AC1051),ISBLANK(Spreadsheet!C1051)),AND(NOT(ISBLANK(Spreadsheet!C1051)),ISBLANK(Spreadsheet!AC1051),NOT(ISBLANK(Spreadsheet!D1051)))),TRUE,FALSE),IF(DATEVALUE(TEXT(Spreadsheet!AC1051,"mm/dd/yyyy")) &gt; DATEVALUE(TEXT(Spreadsheet!J1051,"mm/dd/yyyy")),TRUE,FALSE))</f>
        <v>1</v>
      </c>
      <c r="BH841" s="5" t="b">
        <f>OR(AND(ISBLANK(Spreadsheet!C1051),ISBLANK(Spreadsheet!AE1051)),AND(NOT(ISBLANK(Spreadsheet!C1051)),NOT(ISBLANK(Spreadsheet!D1051)),ISBLANK(Spreadsheet!AE1051)),AND(NOT(ISBLANK(Spreadsheet!C1051)),ISBLANK(Spreadsheet!D1051),NOT(ISBLANK(Spreadsheet!AE1051)),LEN(Spreadsheet!AE1051)&lt;=100))</f>
        <v>1</v>
      </c>
      <c r="BI841" s="5" t="b">
        <f t="array" ref="BI841">IF(ISBLANK(Spreadsheet!AF1051),TRUE,ISNUMBER(MATCH(TRUE,EXACT(Spreadsheet!AF1051,CobraShortReasons),0)))</f>
        <v>1</v>
      </c>
      <c r="BJ841" s="5" t="b">
        <f ca="1">IF(ISERROR(DATEVALUE(TEXT(Spreadsheet!AG1051,"mm/dd/yyyy")) &gt; TODAY()),IF(ISBLANK(Spreadsheet!AG1051),TRUE,FALSE),IF(DATEVALUE(TEXT(Spreadsheet!AG1051,"mm/dd/yyyy")) &gt; TODAY(),FALSE,TRUE))</f>
        <v>1</v>
      </c>
      <c r="BK841" s="5" t="b">
        <f>OR(ISBLANK(Spreadsheet!AH1051),LEN(Spreadsheet!AH1051)&lt;=25)</f>
        <v>1</v>
      </c>
      <c r="BL841" s="5" t="b">
        <f t="array" aca="1" ref="BL841" ca="1">IF(ISBLANK(Spreadsheet!AI1051),TRUE,ISNUMBER(MATCH(TRUE,EXACT(Spreadsheet!AI1051,INDIRECT(Spreadsheet!$D$2)),0)))</f>
        <v>1</v>
      </c>
      <c r="BM841" s="5" t="b">
        <f t="array" aca="1" ref="BM841" ca="1">IF(ISBLANK(Spreadsheet!AJ1051),TRUE,ISNUMBER(MATCH(TRUE,EXACT(Spreadsheet!AJ1051,INDIRECT(Spreadsheet!BJ841)),0)))</f>
        <v>1</v>
      </c>
      <c r="BN841" s="5" t="b">
        <f t="array" ref="BN841">IF(ISBLANK(Spreadsheet!AK1051),TRUE,ISNUMBER(MATCH(TRUE,EXACT(Spreadsheet!AK1051,DentalPlans),0)))</f>
        <v>1</v>
      </c>
      <c r="BO841" s="5" t="b">
        <f t="array" aca="1" ref="BO841" ca="1">IF(ISBLANK(Spreadsheet!AL1051),TRUE,ISNUMBER(MATCH(TRUE,EXACT(Spreadsheet!AL1051,INDIRECT(Spreadsheet!BK841)),0)))</f>
        <v>1</v>
      </c>
      <c r="BP841" s="5" t="b">
        <f t="array" ref="BP841">IF(ISBLANK(Spreadsheet!AM1051),TRUE,ISNUMBER(MATCH(TRUE,EXACT(Spreadsheet!AM1051,VisionPlans),0)))</f>
        <v>1</v>
      </c>
      <c r="BQ841" s="5" t="b">
        <f t="array" aca="1" ref="BQ841" ca="1">IF(ISBLANK(Spreadsheet!AN1051),TRUE,ISNUMBER(MATCH(TRUE,EXACT(Spreadsheet!AN1051,INDIRECT(Spreadsheet!BL841)),0)))</f>
        <v>1</v>
      </c>
      <c r="BR841" s="5" t="b">
        <f t="array" ref="BR841">IF(ISBLANK(Spreadsheet!AO1051),TRUE,ISNUMBER(MATCH(TRUE,EXACT(Spreadsheet!AO1051,LifeBenefitClasses),0)))</f>
        <v>1</v>
      </c>
      <c r="BS841" s="5" t="b">
        <f>IF(OR(ISBLANK(Spreadsheet!AO1051), Spreadsheet!AO1051="Waive"),IF(ISBLANK(Spreadsheet!AP1051),TRUE,FALSE),IF(OR(AND(NOT(ISBLANK(Spreadsheet!AO1051)),ISBLANK(Spreadsheet!AP1051)),NOT(ISNUMBER(VALUE(Spreadsheet!AP1051)))),FALSE,IF(OR(AND(Spreadsheet!AP1051&lt;6,MOD(Spreadsheet!AP1051*10,5)=0), MOD(Spreadsheet!AP1051,5000)=0),TRUE,FALSE)))</f>
        <v>1</v>
      </c>
      <c r="BT841" s="5" t="b">
        <f t="array" ref="BT841">IF(ISBLANK(Spreadsheet!AQ1051),TRUE,ISNUMBER(MATCH(TRUE,EXACT(Spreadsheet!AQ1051,EnrollWaive),0)))</f>
        <v>1</v>
      </c>
      <c r="BU841" s="5" t="b">
        <f t="array" ref="BU841">IF(ISBLANK(Spreadsheet!AR1051),TRUE,ISNUMBER(MATCH(TRUE,EXACT(Spreadsheet!AR1051,LifeBenefitClasses),0)))</f>
        <v>1</v>
      </c>
      <c r="BV841" s="5" t="b">
        <f>IF(OR(ISBLANK(Spreadsheet!AR1051), Spreadsheet!AR1051="Waive"),IF(ISBLANK(Spreadsheet!AS1051),TRUE,FALSE),IF(OR(AND(NOT(ISBLANK(Spreadsheet!AR1051)),ISBLANK(Spreadsheet!AS1051)),NOT(ISNUMBER(VALUE(Spreadsheet!AS1051)))),FALSE,IF(OR(AND(Spreadsheet!AS1051&lt;6,MOD(Spreadsheet!AS1051*10,5)=0), MOD(Spreadsheet!AS1051,10000)=0),TRUE,FALSE)))</f>
        <v>1</v>
      </c>
      <c r="BW841" s="5" t="b">
        <f t="array" ref="BW841">IF(ISBLANK(Spreadsheet!AT1051),TRUE,ISNUMBER(MATCH(TRUE,EXACT(Spreadsheet!AT1051,LifeBenefitClasses),0)))</f>
        <v>1</v>
      </c>
      <c r="BX841" s="5" t="b">
        <f>IF(OR(ISBLANK(Spreadsheet!AT1051), Spreadsheet!AT1051="Waive"),IF(ISBLANK(Spreadsheet!AU1051),TRUE,FALSE),IF(OR(AND(NOT(ISBLANK(Spreadsheet!AT1051)),ISBLANK(Spreadsheet!AU1051)),NOT(ISNUMBER(VALUE(Spreadsheet!AU1051)))),FALSE,IF(AND(NOT(OR(ISBLANK(Spreadsheet!AT1051),Spreadsheet!AT1051="Waive")),NOT(OR(ISBLANK(Spreadsheet!AR1051),Spreadsheet!AR1051="Waive")),MOD(Spreadsheet!AU1051,5000)=0, Spreadsheet!AU1051&lt;=(Spreadsheet!AS1051*0.5)),TRUE,FALSE)))</f>
        <v>1</v>
      </c>
      <c r="BY841" s="5" t="b">
        <f t="array" ref="BY841">IF(ISBLANK(Spreadsheet!AV1051),TRUE,ISNUMBER(MATCH(TRUE,EXACT(Spreadsheet!AV1051,EnrollWaive),0)))</f>
        <v>1</v>
      </c>
      <c r="BZ841" s="5" t="b">
        <f t="array" ref="BZ841">IF(ISBLANK(Spreadsheet!AW1051),TRUE,ISNUMBER(MATCH(TRUE,EXACT(Spreadsheet!AW1051,LifeBenefitClasses),0)))</f>
        <v>1</v>
      </c>
      <c r="CA841" s="5" t="b">
        <f t="array" ref="CA841">IF(ISBLANK(Spreadsheet!AX1051),TRUE,ISNUMBER(MATCH(TRUE,EXACT(Spreadsheet!AX1051,LifeBenefitClasses),0)))</f>
        <v>1</v>
      </c>
      <c r="CB841" s="5" t="b">
        <f t="array" ref="CB841">IF(ISBLANK(Spreadsheet!AY1051),TRUE,ISNUMBER(MATCH(TRUE,EXACT(Spreadsheet!AY1051,LifeBenefitClasses),0)))</f>
        <v>1</v>
      </c>
      <c r="CC841" s="5" t="b">
        <f t="array" ref="CC841">IF(ISBLANK(Spreadsheet!AZ1051),TRUE,ISNUMBER(MATCH(TRUE,EXACT(Spreadsheet!AZ1051,LifeBenefitClasses),0)))</f>
        <v>1</v>
      </c>
      <c r="CD841" s="5" t="b">
        <f t="array" ref="CD841">IF(ISBLANK(Spreadsheet!BA1051),TRUE,ISNUMBER(MATCH(TRUE,EXACT(Spreadsheet!BA1051,LifeBenefitClasses),0)))</f>
        <v>1</v>
      </c>
      <c r="CE841" s="5" t="b">
        <f>IF(OR(ISBLANK(Spreadsheet!BA1051), Spreadsheet!BA1051="Waive"),IF(ISBLANK(Spreadsheet!BB1051),TRUE,FALSE),IF(OR(AND(NOT(ISBLANK(Spreadsheet!BA1051)),ISBLANK(Spreadsheet!BB1051)),NOT(ISNUMBER(VALUE(Spreadsheet!BB1051))),ISBLANK(Spreadsheet!BC1051),NOT(ISNUMBER(VALUE(Spreadsheet!BC1051)))),FALSE,IF(AND(Spreadsheet!BB1051&gt;=50000,Spreadsheet!BB1051&lt;=250000,MOD(Spreadsheet!BB1051,10000)=0,Spreadsheet!BB1051&lt;=(10*Spreadsheet!BC1051)),TRUE,FALSE)))</f>
        <v>1</v>
      </c>
      <c r="CF841" s="5" t="b">
        <f>IF(NOT(ISBLANK(Spreadsheet!BC841)),AND(ISNUMBER(VALUE(Spreadsheet!BC841)),Spreadsheet!BC841&gt;0),AND(OR(ISBLANK(Spreadsheet!AO841),Spreadsheet!AO841="Waive",AND(NOT(OR(ISBLANK(Spreadsheet!AO841),Spreadsheet!AO841="Waive")),Spreadsheet!AP841&gt;=6)),OR(ISBLANK(Spreadsheet!AR841),AND(NOT(OR(ISBLANK(Spreadsheet!AR841),Spreadsheet!AR841="Waive")),Spreadsheet!AS841&gt;=6)),OR(ISBLANK(Spreadsheet!AW841)),OR(ISBLANK(Spreadsheet!AX841)),OR(ISBLANK(Spreadsheet!AY841)),OR(ISBLANK(Spreadsheet!AZ841)),OR(ISBLANK(Spreadsheet!BA841),Spreadsheet!BA841="Waive")))</f>
        <v>1</v>
      </c>
      <c r="CG841" s="5" t="b">
        <f t="shared" ca="1" si="61"/>
        <v>1</v>
      </c>
    </row>
    <row r="842" spans="8:85" x14ac:dyDescent="0.3">
      <c r="H842" s="5">
        <f t="shared" ca="1" si="58"/>
        <v>2</v>
      </c>
      <c r="I842" s="5" t="str">
        <f t="shared" ca="1" si="59"/>
        <v/>
      </c>
      <c r="J842" s="5" t="str">
        <f>IF(AND(NOT(ISBLANK(Spreadsheet!C1052)),ISBLANK(Spreadsheet!D1052)),Spreadsheet!F1052&amp;" "&amp;Spreadsheet!H1052,"")</f>
        <v/>
      </c>
      <c r="K842" s="5">
        <f>IF(AND(NOT(ISBLANK(Spreadsheet!C1052)),ISBLANK(Spreadsheet!D1052)),COUNTIFS(Spreadsheet!E$786:E1053,"=Child",Spreadsheet!C$786:C1053, "="&amp;Spreadsheet!C1052) + COUNTIFS(Spreadsheet!E$786:E1053,"=Step-child",Spreadsheet!C$786:C1053, "="&amp;Spreadsheet!C1052),0)</f>
        <v>0</v>
      </c>
      <c r="L842" s="5">
        <f>IF(NOT(ISBLANK(J842)),COUNTIFS(Spreadsheet!E$786:E1053,"=Wife",Spreadsheet!C$786:C1053, "="&amp;Spreadsheet!C1052) + COUNTIFS(Spreadsheet!E$786:E1053,"=Husband",Spreadsheet!C$786:C1053, "="&amp;Spreadsheet!C1052),0)</f>
        <v>0</v>
      </c>
      <c r="M842" s="5">
        <f>IF(NOT(ISBLANK(Spreadsheet!AJ1052)),VLOOKUP(Spreadsheet!AJ1052,'Drop Downs'!$P$2:$R$16,3,FALSE),0)</f>
        <v>0</v>
      </c>
      <c r="N842" s="5">
        <f>IF(NOT(ISBLANK(Spreadsheet!AJ1052)), VLOOKUP(Spreadsheet!AJ1052,'Drop Downs'!$P$2:$R$16,2,FALSE),0)</f>
        <v>0</v>
      </c>
      <c r="O842" s="5">
        <f>IF(NOT(ISBLANK(Spreadsheet!AL1052)),VLOOKUP(Spreadsheet!AL1052,'Drop Downs'!$P$2:$R$16,3,FALSE), 0)</f>
        <v>0</v>
      </c>
      <c r="P842" s="5">
        <f>IF(NOT(ISBLANK(Spreadsheet!AL1052)),VLOOKUP(Spreadsheet!AL1052,'Drop Downs'!$P$2:$R$16,2,FALSE),0)</f>
        <v>0</v>
      </c>
      <c r="Q842" s="5">
        <f>IF(NOT(ISBLANK(Spreadsheet!AN1052)),VLOOKUP(Spreadsheet!AN1052,'Drop Downs'!$P$2:$R$16,3,FALSE),0)</f>
        <v>0</v>
      </c>
      <c r="R842" s="5">
        <f>IF(NOT(ISBLANK(Spreadsheet!AN1052)),VLOOKUP(Spreadsheet!AN1052,'Drop Downs'!$P$2:$R$16,2,FALSE),0)</f>
        <v>0</v>
      </c>
      <c r="S842" s="5" t="str">
        <f>IF(OR(M842&gt;K842,N842&gt;L842,O842&gt;K842, Q842&gt;K842,N842&gt;L842, P842&gt;L842, R842&gt;L842),"Member currently has a coverage election over what he/she needs.  Please add more dependents or adjust the coverage election.","")&amp;(IF(AND(NOT(ISBLANK(Spreadsheet!C1052)),NOT(ISBLANK(Spreadsheet!D1052)),ISBLANK(Spreadsheet!E1052)),"Dependent lacks a relationship to member.Please select one from the drop-down.",""))</f>
        <v/>
      </c>
      <c r="T842" s="5" t="b">
        <f t="shared" si="60"/>
        <v>1</v>
      </c>
      <c r="U842" s="5" t="b">
        <f>OR(ISBLANK(Spreadsheet!C1052),IF(NOT(ISBLANK(Spreadsheet!D1052)),NOT(ISBLANK(Spreadsheet!E1052)),TRUE))</f>
        <v>1</v>
      </c>
      <c r="V842" s="5" t="b">
        <f>OR(ISBLANK(Spreadsheet!C1052), NOT(ISBLANK(Spreadsheet!I1052)))</f>
        <v>1</v>
      </c>
      <c r="W842" s="5" t="b">
        <f>OR(ISBLANK(Spreadsheet!D1052),NOT(ISBLANK(Spreadsheet!C1052)))</f>
        <v>1</v>
      </c>
      <c r="X842" s="155" t="str">
        <f>REPT("0",MIN(FIND({1,2,3,4,5,6,7,8,9},Spreadsheet!C1052&amp;"123456789"))-1)&amp;IF(ISBLANK(Spreadsheet!C1052),"",SUMPRODUCT(MID(0&amp;Spreadsheet!C1052,LARGE(INDEX(ISNUMBER(--MID(Spreadsheet!C1052,ROW($1:$225),1))*
 ROW($1:$225),0),ROW($1:$225))+1,1)*10^ROW($1:$225)/10))</f>
        <v/>
      </c>
      <c r="Y842" s="5" t="b">
        <f>IF(NOT(ISBLANK(Spreadsheet!C1052)),IF(AND(ISNUMBER(VALUE(Spreadsheet!C1052)), LEN(Spreadsheet!C1052)=9),TRUE,FALSE),TRUE)</f>
        <v>1</v>
      </c>
      <c r="Z842" s="155" t="str">
        <f>REPT("0",MIN(FIND({1,2,3,4,5,6,7,8,9},Spreadsheet!D1052&amp;"123456789"))-1)&amp;IF(ISBLANK(Spreadsheet!D1052),"",SUMPRODUCT(MID(0&amp;Spreadsheet!D1052,LARGE(INDEX(ISNUMBER(--MID(Spreadsheet!D1052,ROW($1:$225),1))*
 ROW($1:$225),0),ROW($1:$225))+1,1)*10^ROW($1:$225)/10))</f>
        <v/>
      </c>
      <c r="AA842" s="5" t="b">
        <f>IF(AND(NOT(ISBLANK(Spreadsheet!D1052)),NOT(ISBLANK(Spreadsheet!C1052))),IF(AND(ISNUMBER(VALUE(Spreadsheet!D1052)), LEN(Spreadsheet!D1052)=9),TRUE,FALSE),IF(AND(NOT(ISBLANK(Spreadsheet!D1052)),ISBLANK(Spreadsheet!C1052)),FALSE,TRUE))</f>
        <v>1</v>
      </c>
      <c r="AB842" s="5" t="b">
        <f>OR(ISBLANK(Spreadsheet!Y842),IF(NOT(ISBLANK(Spreadsheet!Y842)),LEN(Spreadsheet!Y842)=10,ISNUMBER(VALUE(Spreadsheet!Y842))))</f>
        <v>1</v>
      </c>
      <c r="AC842" s="5" t="b">
        <f>OR(ISBLANK(Spreadsheet!AI1052), AND(NOT(ISBLANK(Spreadsheet!AJ1052)), NOT(ISNUMBER(SEARCH("Waive",Spreadsheet!AJ1052)))))</f>
        <v>1</v>
      </c>
      <c r="AD842" s="5" t="b">
        <f>OR(ISBLANK(Spreadsheet!AK1052), AND(NOT(ISBLANK(Spreadsheet!AL1052)), NOT(ISNUMBER(SEARCH("Waive",Spreadsheet!AL1052)))))</f>
        <v>1</v>
      </c>
      <c r="AE842" s="5" t="b">
        <f>OR(ISBLANK(Spreadsheet!AM1052), AND(NOT(ISBLANK(Spreadsheet!AN1052)), NOT(ISNUMBER(SEARCH("Waive", Spreadsheet!AN1052)))))</f>
        <v>1</v>
      </c>
      <c r="AF842" s="5" t="b">
        <f>OR(ISBLANK(Spreadsheet!C1052), NOT(ISBLANK(Spreadsheet!D1052)),NOT(ISBLANK(Spreadsheet!L1052)))</f>
        <v>1</v>
      </c>
      <c r="AG842" s="5" t="b">
        <f>IF(AND(NOT(ISBLANK(Spreadsheet!C1052)), NOT(ISBLANK(Spreadsheet!D1052)),Spreadsheet!C1052&lt;&gt;Spreadsheet!D1052),IF(ISERROR(VLOOKUP(Spreadsheet!C1052, Spreadsheet!$C$6:'Spreadsheet'!$C1051,1,FALSE)), FALSE, TRUE),TRUE)</f>
        <v>1</v>
      </c>
      <c r="AH842" s="5" t="b">
        <f>Spreadsheet!$B$2=Spreadsheet!AD842</f>
        <v>1</v>
      </c>
      <c r="AI842" s="5" t="b">
        <f>IF(ISBLANK(Spreadsheet!G1052),TRUE,IF(OR(LEN(Spreadsheet!G1052)&gt;1,ISNUMBER(VALUE(Spreadsheet!G1052))),FALSE,TRUE))</f>
        <v>1</v>
      </c>
      <c r="AJ842" s="5" t="b">
        <f>OR(ISBLANK(Spreadsheet!C1052), NOT(ISBLANK(Spreadsheet!B1052)), NOT(ISBLANK(Spreadsheet!D1052)))</f>
        <v>1</v>
      </c>
      <c r="AK842" s="5" t="b">
        <f t="array" ref="AK842">IF(OR(AND(ISBLANK(Spreadsheet!E1052),ISBLANK(Spreadsheet!D1052),NOT(ISBLANK(Spreadsheet!C1052))),AND(ISBLANK(Spreadsheet!E1052),ISBLANK(Spreadsheet!D1052),ISBLANK(Spreadsheet!C1052))),TRUE,ISNUMBER(MATCH(TRUE,EXACT(Spreadsheet!E1052,Relationships),0)))</f>
        <v>1</v>
      </c>
      <c r="AL842" s="5" t="b">
        <f>IF(NOT(ISBLANK(Spreadsheet!C1052)),IF(OR(ISBLANK(Spreadsheet!F1052),LEN(Spreadsheet!F1052)&gt;40),FALSE,TRUE),TRUE)</f>
        <v>1</v>
      </c>
      <c r="AM842" s="5" t="b">
        <f>IF(NOT(ISBLANK(Spreadsheet!C1052)),IF(OR(ISBLANK(Spreadsheet!H1052),LEN(Spreadsheet!H1052)&gt;40),FALSE,TRUE),TRUE)</f>
        <v>1</v>
      </c>
      <c r="AN842" s="5" t="b">
        <f t="array" ref="AN842">IF(ISBLANK(Spreadsheet!I1052),TRUE,ISNUMBER(MATCH(TRUE,EXACT(Spreadsheet!I1052,GenderValues),0)))</f>
        <v>1</v>
      </c>
      <c r="AO842" s="5" t="b">
        <f ca="1">IF(ISERROR(DATEVALUE(TEXT(Spreadsheet!J1052,"mm/dd/yyyy")) &gt; TODAY()),IF(AND(ISBLANK(Spreadsheet!J1052),ISBLANK(Spreadsheet!C1052)),TRUE,FALSE),IF(DATEVALUE(TEXT(Spreadsheet!J1052,"mm/dd/yyyy")) &gt; TODAY(),FALSE,TRUE))</f>
        <v>1</v>
      </c>
      <c r="AP842" s="5" t="b">
        <f>OR(ISBLANK(Spreadsheet!K1052),LEN(Spreadsheet!K1052)&lt;=100)</f>
        <v>1</v>
      </c>
      <c r="AQ842" s="5" t="b">
        <f t="array" ref="AQ842">IF(OR(AND(ISBLANK(Spreadsheet!L1052),ISBLANK(Spreadsheet!C1052)),AND(NOT(ISBLANK(Spreadsheet!C1052)),NOT(ISBLANK(Spreadsheet!D1052)))),TRUE,ISNUMBER(MATCH(TRUE,EXACT(Spreadsheet!L1052,MaritalStatus),0)))</f>
        <v>1</v>
      </c>
      <c r="AR842" s="5" t="b">
        <f ca="1">IF(ISERROR(DATEVALUE(TEXT(Spreadsheet!M1052,"mm/dd/yyyy")) &gt; TODAY()),IF(ISBLANK(Spreadsheet!M1052),TRUE,FALSE),IF(DATEVALUE(TEXT(Spreadsheet!M1052,"mm/dd/yyyy")) &gt; TODAY(),FALSE,TRUE))</f>
        <v>1</v>
      </c>
      <c r="AS842" s="5" t="b">
        <f>OR(ISBLANK(Spreadsheet!N1052),LEN(Spreadsheet!N1052)&lt;=100)</f>
        <v>1</v>
      </c>
      <c r="AT842" s="5" t="b">
        <f>OR(ISBLANK(Spreadsheet!O1052),UPPER(Spreadsheet!O1052)="YES")</f>
        <v>1</v>
      </c>
      <c r="AU842" s="5" t="b">
        <f>OR(ISBLANK(Spreadsheet!P1052),UPPER(Spreadsheet!P1052)="YES")</f>
        <v>1</v>
      </c>
      <c r="AV842" s="5" t="b">
        <f t="array" ref="AV842">IF(ISBLANK(Spreadsheet!Q1052),TRUE,ISNUMBER(MATCH(TRUE,EXACT(Spreadsheet!Q1052,OnGroupsPriorIns),0)))</f>
        <v>1</v>
      </c>
      <c r="AW842" s="5" t="b">
        <f>OR(ISBLANK(Spreadsheet!R1052),UPPER(Spreadsheet!R1052)="YES")</f>
        <v>1</v>
      </c>
      <c r="AX842" s="5" t="b">
        <f>OR(ISBLANK(Spreadsheet!S1052),UPPER(Spreadsheet!S1052)="YES")</f>
        <v>1</v>
      </c>
      <c r="AY842" s="5" t="b">
        <f>OR(AND(ISBLANK(Spreadsheet!C1052),LEN(Spreadsheet!T1052)=0),AND(NOT(ISBLANK(Spreadsheet!C1052)),LEN(Spreadsheet!T1052)&gt;0,LEN(Spreadsheet!T1052)&lt;=50))</f>
        <v>1</v>
      </c>
      <c r="AZ842" s="5" t="b">
        <f>OR(LEN(Spreadsheet!U1052)=0,AND(LEN(Spreadsheet!U1052)&gt;0,LEN(Spreadsheet!U1052)&lt;=50))</f>
        <v>1</v>
      </c>
      <c r="BA842" s="5" t="b">
        <f>OR(AND(ISBLANK(Spreadsheet!C1052),LEN(Spreadsheet!V1052)=0),AND(NOT(ISBLANK(Spreadsheet!C1052)),LEN(Spreadsheet!V1052)&gt;0,LEN(Spreadsheet!V1052)&lt;=50))</f>
        <v>1</v>
      </c>
      <c r="BB842" s="5" t="b">
        <f t="array" ref="BB842">IF(AND(ISBLANK(Spreadsheet!C1052),LEN(Spreadsheet!W1052)=0),TRUE,ISNUMBER(MATCH(TRUE,EXACT(Spreadsheet!W1052,States),0)))</f>
        <v>1</v>
      </c>
      <c r="BC842" s="5" t="b">
        <f>OR(AND(ISBLANK(Spreadsheet!C1052),LEN(Spreadsheet!X1052)=0),AND(NOT(ISBLANK(Spreadsheet!C1052)),LEN(Spreadsheet!X1052)&gt;0,LEN(Spreadsheet!X1052)=5,ISNUMBER(VALUE(Spreadsheet!X1052))))</f>
        <v>1</v>
      </c>
      <c r="BD842" s="5" t="b">
        <f>OR(ISBLANK(Spreadsheet!Z1052),LEN(Spreadsheet!Z1052)&lt;=50)</f>
        <v>1</v>
      </c>
      <c r="BE842" s="5" t="b">
        <f>ISBLANK(Spreadsheet!AA1052)</f>
        <v>1</v>
      </c>
      <c r="BF842" s="5" t="b">
        <f>ISBLANK(Spreadsheet!AB1052)</f>
        <v>1</v>
      </c>
      <c r="BG842" s="5" t="b">
        <f>IF(ISERROR(DATEVALUE(TEXT(Spreadsheet!AC1052,"mm/dd/yyyy")) &gt; DATEVALUE(TEXT(Spreadsheet!J1052,"mm/dd/yyyy"))),IF(OR(AND(ISBLANK(Spreadsheet!AC1052),ISBLANK(Spreadsheet!C1052)),AND(NOT(ISBLANK(Spreadsheet!C1052)),ISBLANK(Spreadsheet!AC1052),NOT(ISBLANK(Spreadsheet!D1052)))),TRUE,FALSE),IF(DATEVALUE(TEXT(Spreadsheet!AC1052,"mm/dd/yyyy")) &gt; DATEVALUE(TEXT(Spreadsheet!J1052,"mm/dd/yyyy")),TRUE,FALSE))</f>
        <v>1</v>
      </c>
      <c r="BH842" s="5" t="b">
        <f>OR(AND(ISBLANK(Spreadsheet!C1052),ISBLANK(Spreadsheet!AE1052)),AND(NOT(ISBLANK(Spreadsheet!C1052)),NOT(ISBLANK(Spreadsheet!D1052)),ISBLANK(Spreadsheet!AE1052)),AND(NOT(ISBLANK(Spreadsheet!C1052)),ISBLANK(Spreadsheet!D1052),NOT(ISBLANK(Spreadsheet!AE1052)),LEN(Spreadsheet!AE1052)&lt;=100))</f>
        <v>1</v>
      </c>
      <c r="BI842" s="5" t="b">
        <f t="array" ref="BI842">IF(ISBLANK(Spreadsheet!AF1052),TRUE,ISNUMBER(MATCH(TRUE,EXACT(Spreadsheet!AF1052,CobraShortReasons),0)))</f>
        <v>1</v>
      </c>
      <c r="BJ842" s="5" t="b">
        <f ca="1">IF(ISERROR(DATEVALUE(TEXT(Spreadsheet!AG1052,"mm/dd/yyyy")) &gt; TODAY()),IF(ISBLANK(Spreadsheet!AG1052),TRUE,FALSE),IF(DATEVALUE(TEXT(Spreadsheet!AG1052,"mm/dd/yyyy")) &gt; TODAY(),FALSE,TRUE))</f>
        <v>1</v>
      </c>
      <c r="BK842" s="5" t="b">
        <f>OR(ISBLANK(Spreadsheet!AH1052),LEN(Spreadsheet!AH1052)&lt;=25)</f>
        <v>1</v>
      </c>
      <c r="BL842" s="5" t="b">
        <f t="array" aca="1" ref="BL842" ca="1">IF(ISBLANK(Spreadsheet!AI1052),TRUE,ISNUMBER(MATCH(TRUE,EXACT(Spreadsheet!AI1052,INDIRECT(Spreadsheet!$D$2)),0)))</f>
        <v>1</v>
      </c>
      <c r="BM842" s="5" t="b">
        <f t="array" aca="1" ref="BM842" ca="1">IF(ISBLANK(Spreadsheet!AJ1052),TRUE,ISNUMBER(MATCH(TRUE,EXACT(Spreadsheet!AJ1052,INDIRECT(Spreadsheet!BJ842)),0)))</f>
        <v>1</v>
      </c>
      <c r="BN842" s="5" t="b">
        <f t="array" ref="BN842">IF(ISBLANK(Spreadsheet!AK1052),TRUE,ISNUMBER(MATCH(TRUE,EXACT(Spreadsheet!AK1052,DentalPlans),0)))</f>
        <v>1</v>
      </c>
      <c r="BO842" s="5" t="b">
        <f t="array" aca="1" ref="BO842" ca="1">IF(ISBLANK(Spreadsheet!AL1052),TRUE,ISNUMBER(MATCH(TRUE,EXACT(Spreadsheet!AL1052,INDIRECT(Spreadsheet!BK842)),0)))</f>
        <v>1</v>
      </c>
      <c r="BP842" s="5" t="b">
        <f t="array" ref="BP842">IF(ISBLANK(Spreadsheet!AM1052),TRUE,ISNUMBER(MATCH(TRUE,EXACT(Spreadsheet!AM1052,VisionPlans),0)))</f>
        <v>1</v>
      </c>
      <c r="BQ842" s="5" t="b">
        <f t="array" aca="1" ref="BQ842" ca="1">IF(ISBLANK(Spreadsheet!AN1052),TRUE,ISNUMBER(MATCH(TRUE,EXACT(Spreadsheet!AN1052,INDIRECT(Spreadsheet!BL842)),0)))</f>
        <v>1</v>
      </c>
      <c r="BR842" s="5" t="b">
        <f t="array" ref="BR842">IF(ISBLANK(Spreadsheet!AO1052),TRUE,ISNUMBER(MATCH(TRUE,EXACT(Spreadsheet!AO1052,LifeBenefitClasses),0)))</f>
        <v>1</v>
      </c>
      <c r="BS842" s="5" t="b">
        <f>IF(OR(ISBLANK(Spreadsheet!AO1052), Spreadsheet!AO1052="Waive"),IF(ISBLANK(Spreadsheet!AP1052),TRUE,FALSE),IF(OR(AND(NOT(ISBLANK(Spreadsheet!AO1052)),ISBLANK(Spreadsheet!AP1052)),NOT(ISNUMBER(VALUE(Spreadsheet!AP1052)))),FALSE,IF(OR(AND(Spreadsheet!AP1052&lt;6,MOD(Spreadsheet!AP1052*10,5)=0), MOD(Spreadsheet!AP1052,5000)=0),TRUE,FALSE)))</f>
        <v>1</v>
      </c>
      <c r="BT842" s="5" t="b">
        <f t="array" ref="BT842">IF(ISBLANK(Spreadsheet!AQ1052),TRUE,ISNUMBER(MATCH(TRUE,EXACT(Spreadsheet!AQ1052,EnrollWaive),0)))</f>
        <v>1</v>
      </c>
      <c r="BU842" s="5" t="b">
        <f t="array" ref="BU842">IF(ISBLANK(Spreadsheet!AR1052),TRUE,ISNUMBER(MATCH(TRUE,EXACT(Spreadsheet!AR1052,LifeBenefitClasses),0)))</f>
        <v>1</v>
      </c>
      <c r="BV842" s="5" t="b">
        <f>IF(OR(ISBLANK(Spreadsheet!AR1052), Spreadsheet!AR1052="Waive"),IF(ISBLANK(Spreadsheet!AS1052),TRUE,FALSE),IF(OR(AND(NOT(ISBLANK(Spreadsheet!AR1052)),ISBLANK(Spreadsheet!AS1052)),NOT(ISNUMBER(VALUE(Spreadsheet!AS1052)))),FALSE,IF(OR(AND(Spreadsheet!AS1052&lt;6,MOD(Spreadsheet!AS1052*10,5)=0), MOD(Spreadsheet!AS1052,10000)=0),TRUE,FALSE)))</f>
        <v>1</v>
      </c>
      <c r="BW842" s="5" t="b">
        <f t="array" ref="BW842">IF(ISBLANK(Spreadsheet!AT1052),TRUE,ISNUMBER(MATCH(TRUE,EXACT(Spreadsheet!AT1052,LifeBenefitClasses),0)))</f>
        <v>1</v>
      </c>
      <c r="BX842" s="5" t="b">
        <f>IF(OR(ISBLANK(Spreadsheet!AT1052), Spreadsheet!AT1052="Waive"),IF(ISBLANK(Spreadsheet!AU1052),TRUE,FALSE),IF(OR(AND(NOT(ISBLANK(Spreadsheet!AT1052)),ISBLANK(Spreadsheet!AU1052)),NOT(ISNUMBER(VALUE(Spreadsheet!AU1052)))),FALSE,IF(AND(NOT(OR(ISBLANK(Spreadsheet!AT1052),Spreadsheet!AT1052="Waive")),NOT(OR(ISBLANK(Spreadsheet!AR1052),Spreadsheet!AR1052="Waive")),MOD(Spreadsheet!AU1052,5000)=0, Spreadsheet!AU1052&lt;=(Spreadsheet!AS1052*0.5)),TRUE,FALSE)))</f>
        <v>1</v>
      </c>
      <c r="BY842" s="5" t="b">
        <f t="array" ref="BY842">IF(ISBLANK(Spreadsheet!AV1052),TRUE,ISNUMBER(MATCH(TRUE,EXACT(Spreadsheet!AV1052,EnrollWaive),0)))</f>
        <v>1</v>
      </c>
      <c r="BZ842" s="5" t="b">
        <f t="array" ref="BZ842">IF(ISBLANK(Spreadsheet!AW1052),TRUE,ISNUMBER(MATCH(TRUE,EXACT(Spreadsheet!AW1052,LifeBenefitClasses),0)))</f>
        <v>1</v>
      </c>
      <c r="CA842" s="5" t="b">
        <f t="array" ref="CA842">IF(ISBLANK(Spreadsheet!AX1052),TRUE,ISNUMBER(MATCH(TRUE,EXACT(Spreadsheet!AX1052,LifeBenefitClasses),0)))</f>
        <v>1</v>
      </c>
      <c r="CB842" s="5" t="b">
        <f t="array" ref="CB842">IF(ISBLANK(Spreadsheet!AY1052),TRUE,ISNUMBER(MATCH(TRUE,EXACT(Spreadsheet!AY1052,LifeBenefitClasses),0)))</f>
        <v>1</v>
      </c>
      <c r="CC842" s="5" t="b">
        <f t="array" ref="CC842">IF(ISBLANK(Spreadsheet!AZ1052),TRUE,ISNUMBER(MATCH(TRUE,EXACT(Spreadsheet!AZ1052,LifeBenefitClasses),0)))</f>
        <v>1</v>
      </c>
      <c r="CD842" s="5" t="b">
        <f t="array" ref="CD842">IF(ISBLANK(Spreadsheet!BA1052),TRUE,ISNUMBER(MATCH(TRUE,EXACT(Spreadsheet!BA1052,LifeBenefitClasses),0)))</f>
        <v>1</v>
      </c>
      <c r="CE842" s="5" t="b">
        <f>IF(OR(ISBLANK(Spreadsheet!BA1052), Spreadsheet!BA1052="Waive"),IF(ISBLANK(Spreadsheet!BB1052),TRUE,FALSE),IF(OR(AND(NOT(ISBLANK(Spreadsheet!BA1052)),ISBLANK(Spreadsheet!BB1052)),NOT(ISNUMBER(VALUE(Spreadsheet!BB1052))),ISBLANK(Spreadsheet!BC1052),NOT(ISNUMBER(VALUE(Spreadsheet!BC1052)))),FALSE,IF(AND(Spreadsheet!BB1052&gt;=50000,Spreadsheet!BB1052&lt;=250000,MOD(Spreadsheet!BB1052,10000)=0,Spreadsheet!BB1052&lt;=(10*Spreadsheet!BC1052)),TRUE,FALSE)))</f>
        <v>1</v>
      </c>
      <c r="CF842" s="5" t="b">
        <f>IF(NOT(ISBLANK(Spreadsheet!BC842)),AND(ISNUMBER(VALUE(Spreadsheet!BC842)),Spreadsheet!BC842&gt;0),AND(OR(ISBLANK(Spreadsheet!AO842),Spreadsheet!AO842="Waive",AND(NOT(OR(ISBLANK(Spreadsheet!AO842),Spreadsheet!AO842="Waive")),Spreadsheet!AP842&gt;=6)),OR(ISBLANK(Spreadsheet!AR842),AND(NOT(OR(ISBLANK(Spreadsheet!AR842),Spreadsheet!AR842="Waive")),Spreadsheet!AS842&gt;=6)),OR(ISBLANK(Spreadsheet!AW842)),OR(ISBLANK(Spreadsheet!AX842)),OR(ISBLANK(Spreadsheet!AY842)),OR(ISBLANK(Spreadsheet!AZ842)),OR(ISBLANK(Spreadsheet!BA842),Spreadsheet!BA842="Waive")))</f>
        <v>1</v>
      </c>
      <c r="CG842" s="5" t="b">
        <f t="shared" ca="1" si="61"/>
        <v>1</v>
      </c>
    </row>
    <row r="843" spans="8:85" x14ac:dyDescent="0.3">
      <c r="H843" s="5">
        <f t="shared" ca="1" si="58"/>
        <v>2</v>
      </c>
      <c r="I843" s="5" t="str">
        <f t="shared" ca="1" si="59"/>
        <v/>
      </c>
      <c r="J843" s="5" t="str">
        <f>IF(AND(NOT(ISBLANK(Spreadsheet!C1053)),ISBLANK(Spreadsheet!D1053)),Spreadsheet!F1053&amp;" "&amp;Spreadsheet!H1053,"")</f>
        <v/>
      </c>
      <c r="K843" s="5">
        <f>IF(AND(NOT(ISBLANK(Spreadsheet!C1053)),ISBLANK(Spreadsheet!D1053)),COUNTIFS(Spreadsheet!E$786:E1054,"=Child",Spreadsheet!C$786:C1054, "="&amp;Spreadsheet!C1053) + COUNTIFS(Spreadsheet!E$786:E1054,"=Step-child",Spreadsheet!C$786:C1054, "="&amp;Spreadsheet!C1053),0)</f>
        <v>0</v>
      </c>
      <c r="L843" s="5">
        <f>IF(NOT(ISBLANK(J843)),COUNTIFS(Spreadsheet!E$786:E1054,"=Wife",Spreadsheet!C$786:C1054, "="&amp;Spreadsheet!C1053) + COUNTIFS(Spreadsheet!E$786:E1054,"=Husband",Spreadsheet!C$786:C1054, "="&amp;Spreadsheet!C1053),0)</f>
        <v>0</v>
      </c>
      <c r="M843" s="5">
        <f>IF(NOT(ISBLANK(Spreadsheet!AJ1053)),VLOOKUP(Spreadsheet!AJ1053,'Drop Downs'!$P$2:$R$16,3,FALSE),0)</f>
        <v>0</v>
      </c>
      <c r="N843" s="5">
        <f>IF(NOT(ISBLANK(Spreadsheet!AJ1053)), VLOOKUP(Spreadsheet!AJ1053,'Drop Downs'!$P$2:$R$16,2,FALSE),0)</f>
        <v>0</v>
      </c>
      <c r="O843" s="5">
        <f>IF(NOT(ISBLANK(Spreadsheet!AL1053)),VLOOKUP(Spreadsheet!AL1053,'Drop Downs'!$P$2:$R$16,3,FALSE), 0)</f>
        <v>0</v>
      </c>
      <c r="P843" s="5">
        <f>IF(NOT(ISBLANK(Spreadsheet!AL1053)),VLOOKUP(Spreadsheet!AL1053,'Drop Downs'!$P$2:$R$16,2,FALSE),0)</f>
        <v>0</v>
      </c>
      <c r="Q843" s="5">
        <f>IF(NOT(ISBLANK(Spreadsheet!AN1053)),VLOOKUP(Spreadsheet!AN1053,'Drop Downs'!$P$2:$R$16,3,FALSE),0)</f>
        <v>0</v>
      </c>
      <c r="R843" s="5">
        <f>IF(NOT(ISBLANK(Spreadsheet!AN1053)),VLOOKUP(Spreadsheet!AN1053,'Drop Downs'!$P$2:$R$16,2,FALSE),0)</f>
        <v>0</v>
      </c>
      <c r="S843" s="5" t="str">
        <f>IF(OR(M843&gt;K843,N843&gt;L843,O843&gt;K843, Q843&gt;K843,N843&gt;L843, P843&gt;L843, R843&gt;L843),"Member currently has a coverage election over what he/she needs.  Please add more dependents or adjust the coverage election.","")&amp;(IF(AND(NOT(ISBLANK(Spreadsheet!C1053)),NOT(ISBLANK(Spreadsheet!D1053)),ISBLANK(Spreadsheet!E1053)),"Dependent lacks a relationship to member.Please select one from the drop-down.",""))</f>
        <v/>
      </c>
      <c r="T843" s="5" t="b">
        <f t="shared" si="60"/>
        <v>1</v>
      </c>
      <c r="U843" s="5" t="b">
        <f>OR(ISBLANK(Spreadsheet!C1053),IF(NOT(ISBLANK(Spreadsheet!D1053)),NOT(ISBLANK(Spreadsheet!E1053)),TRUE))</f>
        <v>1</v>
      </c>
      <c r="V843" s="5" t="b">
        <f>OR(ISBLANK(Spreadsheet!C1053), NOT(ISBLANK(Spreadsheet!I1053)))</f>
        <v>1</v>
      </c>
      <c r="W843" s="5" t="b">
        <f>OR(ISBLANK(Spreadsheet!D1053),NOT(ISBLANK(Spreadsheet!C1053)))</f>
        <v>1</v>
      </c>
      <c r="X843" s="155" t="str">
        <f>REPT("0",MIN(FIND({1,2,3,4,5,6,7,8,9},Spreadsheet!C1053&amp;"123456789"))-1)&amp;IF(ISBLANK(Spreadsheet!C1053),"",SUMPRODUCT(MID(0&amp;Spreadsheet!C1053,LARGE(INDEX(ISNUMBER(--MID(Spreadsheet!C1053,ROW($1:$225),1))*
 ROW($1:$225),0),ROW($1:$225))+1,1)*10^ROW($1:$225)/10))</f>
        <v/>
      </c>
      <c r="Y843" s="5" t="b">
        <f>IF(NOT(ISBLANK(Spreadsheet!C1053)),IF(AND(ISNUMBER(VALUE(Spreadsheet!C1053)), LEN(Spreadsheet!C1053)=9),TRUE,FALSE),TRUE)</f>
        <v>1</v>
      </c>
      <c r="Z843" s="155" t="str">
        <f>REPT("0",MIN(FIND({1,2,3,4,5,6,7,8,9},Spreadsheet!D1053&amp;"123456789"))-1)&amp;IF(ISBLANK(Spreadsheet!D1053),"",SUMPRODUCT(MID(0&amp;Spreadsheet!D1053,LARGE(INDEX(ISNUMBER(--MID(Spreadsheet!D1053,ROW($1:$225),1))*
 ROW($1:$225),0),ROW($1:$225))+1,1)*10^ROW($1:$225)/10))</f>
        <v/>
      </c>
      <c r="AA843" s="5" t="b">
        <f>IF(AND(NOT(ISBLANK(Spreadsheet!D1053)),NOT(ISBLANK(Spreadsheet!C1053))),IF(AND(ISNUMBER(VALUE(Spreadsheet!D1053)), LEN(Spreadsheet!D1053)=9),TRUE,FALSE),IF(AND(NOT(ISBLANK(Spreadsheet!D1053)),ISBLANK(Spreadsheet!C1053)),FALSE,TRUE))</f>
        <v>1</v>
      </c>
      <c r="AB843" s="5" t="b">
        <f>OR(ISBLANK(Spreadsheet!Y843),IF(NOT(ISBLANK(Spreadsheet!Y843)),LEN(Spreadsheet!Y843)=10,ISNUMBER(VALUE(Spreadsheet!Y843))))</f>
        <v>1</v>
      </c>
      <c r="AC843" s="5" t="b">
        <f>OR(ISBLANK(Spreadsheet!AI1053), AND(NOT(ISBLANK(Spreadsheet!AJ1053)), NOT(ISNUMBER(SEARCH("Waive",Spreadsheet!AJ1053)))))</f>
        <v>1</v>
      </c>
      <c r="AD843" s="5" t="b">
        <f>OR(ISBLANK(Spreadsheet!AK1053), AND(NOT(ISBLANK(Spreadsheet!AL1053)), NOT(ISNUMBER(SEARCH("Waive",Spreadsheet!AL1053)))))</f>
        <v>1</v>
      </c>
      <c r="AE843" s="5" t="b">
        <f>OR(ISBLANK(Spreadsheet!AM1053), AND(NOT(ISBLANK(Spreadsheet!AN1053)), NOT(ISNUMBER(SEARCH("Waive", Spreadsheet!AN1053)))))</f>
        <v>1</v>
      </c>
      <c r="AF843" s="5" t="b">
        <f>OR(ISBLANK(Spreadsheet!C1053), NOT(ISBLANK(Spreadsheet!D1053)),NOT(ISBLANK(Spreadsheet!L1053)))</f>
        <v>1</v>
      </c>
      <c r="AG843" s="5" t="b">
        <f>IF(AND(NOT(ISBLANK(Spreadsheet!C1053)), NOT(ISBLANK(Spreadsheet!D1053)),Spreadsheet!C1053&lt;&gt;Spreadsheet!D1053),IF(ISERROR(VLOOKUP(Spreadsheet!C1053, Spreadsheet!$C$6:'Spreadsheet'!$C1052,1,FALSE)), FALSE, TRUE),TRUE)</f>
        <v>1</v>
      </c>
      <c r="AH843" s="5" t="b">
        <f>Spreadsheet!$B$2=Spreadsheet!AD843</f>
        <v>1</v>
      </c>
      <c r="AI843" s="5" t="b">
        <f>IF(ISBLANK(Spreadsheet!G1053),TRUE,IF(OR(LEN(Spreadsheet!G1053)&gt;1,ISNUMBER(VALUE(Spreadsheet!G1053))),FALSE,TRUE))</f>
        <v>1</v>
      </c>
      <c r="AJ843" s="5" t="b">
        <f>OR(ISBLANK(Spreadsheet!C1053), NOT(ISBLANK(Spreadsheet!B1053)), NOT(ISBLANK(Spreadsheet!D1053)))</f>
        <v>1</v>
      </c>
      <c r="AK843" s="5" t="b">
        <f t="array" ref="AK843">IF(OR(AND(ISBLANK(Spreadsheet!E1053),ISBLANK(Spreadsheet!D1053),NOT(ISBLANK(Spreadsheet!C1053))),AND(ISBLANK(Spreadsheet!E1053),ISBLANK(Spreadsheet!D1053),ISBLANK(Spreadsheet!C1053))),TRUE,ISNUMBER(MATCH(TRUE,EXACT(Spreadsheet!E1053,Relationships),0)))</f>
        <v>1</v>
      </c>
      <c r="AL843" s="5" t="b">
        <f>IF(NOT(ISBLANK(Spreadsheet!C1053)),IF(OR(ISBLANK(Spreadsheet!F1053),LEN(Spreadsheet!F1053)&gt;40),FALSE,TRUE),TRUE)</f>
        <v>1</v>
      </c>
      <c r="AM843" s="5" t="b">
        <f>IF(NOT(ISBLANK(Spreadsheet!C1053)),IF(OR(ISBLANK(Spreadsheet!H1053),LEN(Spreadsheet!H1053)&gt;40),FALSE,TRUE),TRUE)</f>
        <v>1</v>
      </c>
      <c r="AN843" s="5" t="b">
        <f t="array" ref="AN843">IF(ISBLANK(Spreadsheet!I1053),TRUE,ISNUMBER(MATCH(TRUE,EXACT(Spreadsheet!I1053,GenderValues),0)))</f>
        <v>1</v>
      </c>
      <c r="AO843" s="5" t="b">
        <f ca="1">IF(ISERROR(DATEVALUE(TEXT(Spreadsheet!J1053,"mm/dd/yyyy")) &gt; TODAY()),IF(AND(ISBLANK(Spreadsheet!J1053),ISBLANK(Spreadsheet!C1053)),TRUE,FALSE),IF(DATEVALUE(TEXT(Spreadsheet!J1053,"mm/dd/yyyy")) &gt; TODAY(),FALSE,TRUE))</f>
        <v>1</v>
      </c>
      <c r="AP843" s="5" t="b">
        <f>OR(ISBLANK(Spreadsheet!K1053),LEN(Spreadsheet!K1053)&lt;=100)</f>
        <v>1</v>
      </c>
      <c r="AQ843" s="5" t="b">
        <f t="array" ref="AQ843">IF(OR(AND(ISBLANK(Spreadsheet!L1053),ISBLANK(Spreadsheet!C1053)),AND(NOT(ISBLANK(Spreadsheet!C1053)),NOT(ISBLANK(Spreadsheet!D1053)))),TRUE,ISNUMBER(MATCH(TRUE,EXACT(Spreadsheet!L1053,MaritalStatus),0)))</f>
        <v>1</v>
      </c>
      <c r="AR843" s="5" t="b">
        <f ca="1">IF(ISERROR(DATEVALUE(TEXT(Spreadsheet!M1053,"mm/dd/yyyy")) &gt; TODAY()),IF(ISBLANK(Spreadsheet!M1053),TRUE,FALSE),IF(DATEVALUE(TEXT(Spreadsheet!M1053,"mm/dd/yyyy")) &gt; TODAY(),FALSE,TRUE))</f>
        <v>1</v>
      </c>
      <c r="AS843" s="5" t="b">
        <f>OR(ISBLANK(Spreadsheet!N1053),LEN(Spreadsheet!N1053)&lt;=100)</f>
        <v>1</v>
      </c>
      <c r="AT843" s="5" t="b">
        <f>OR(ISBLANK(Spreadsheet!O1053),UPPER(Spreadsheet!O1053)="YES")</f>
        <v>1</v>
      </c>
      <c r="AU843" s="5" t="b">
        <f>OR(ISBLANK(Spreadsheet!P1053),UPPER(Spreadsheet!P1053)="YES")</f>
        <v>1</v>
      </c>
      <c r="AV843" s="5" t="b">
        <f t="array" ref="AV843">IF(ISBLANK(Spreadsheet!Q1053),TRUE,ISNUMBER(MATCH(TRUE,EXACT(Spreadsheet!Q1053,OnGroupsPriorIns),0)))</f>
        <v>1</v>
      </c>
      <c r="AW843" s="5" t="b">
        <f>OR(ISBLANK(Spreadsheet!R1053),UPPER(Spreadsheet!R1053)="YES")</f>
        <v>1</v>
      </c>
      <c r="AX843" s="5" t="b">
        <f>OR(ISBLANK(Spreadsheet!S1053),UPPER(Spreadsheet!S1053)="YES")</f>
        <v>1</v>
      </c>
      <c r="AY843" s="5" t="b">
        <f>OR(AND(ISBLANK(Spreadsheet!C1053),LEN(Spreadsheet!T1053)=0),AND(NOT(ISBLANK(Spreadsheet!C1053)),LEN(Spreadsheet!T1053)&gt;0,LEN(Spreadsheet!T1053)&lt;=50))</f>
        <v>1</v>
      </c>
      <c r="AZ843" s="5" t="b">
        <f>OR(LEN(Spreadsheet!U1053)=0,AND(LEN(Spreadsheet!U1053)&gt;0,LEN(Spreadsheet!U1053)&lt;=50))</f>
        <v>1</v>
      </c>
      <c r="BA843" s="5" t="b">
        <f>OR(AND(ISBLANK(Spreadsheet!C1053),LEN(Spreadsheet!V1053)=0),AND(NOT(ISBLANK(Spreadsheet!C1053)),LEN(Spreadsheet!V1053)&gt;0,LEN(Spreadsheet!V1053)&lt;=50))</f>
        <v>1</v>
      </c>
      <c r="BB843" s="5" t="b">
        <f t="array" ref="BB843">IF(AND(ISBLANK(Spreadsheet!C1053),LEN(Spreadsheet!W1053)=0),TRUE,ISNUMBER(MATCH(TRUE,EXACT(Spreadsheet!W1053,States),0)))</f>
        <v>1</v>
      </c>
      <c r="BC843" s="5" t="b">
        <f>OR(AND(ISBLANK(Spreadsheet!C1053),LEN(Spreadsheet!X1053)=0),AND(NOT(ISBLANK(Spreadsheet!C1053)),LEN(Spreadsheet!X1053)&gt;0,LEN(Spreadsheet!X1053)=5,ISNUMBER(VALUE(Spreadsheet!X1053))))</f>
        <v>1</v>
      </c>
      <c r="BD843" s="5" t="b">
        <f>OR(ISBLANK(Spreadsheet!Z1053),LEN(Spreadsheet!Z1053)&lt;=50)</f>
        <v>1</v>
      </c>
      <c r="BE843" s="5" t="b">
        <f>ISBLANK(Spreadsheet!AA1053)</f>
        <v>1</v>
      </c>
      <c r="BF843" s="5" t="b">
        <f>ISBLANK(Spreadsheet!AB1053)</f>
        <v>1</v>
      </c>
      <c r="BG843" s="5" t="b">
        <f>IF(ISERROR(DATEVALUE(TEXT(Spreadsheet!AC1053,"mm/dd/yyyy")) &gt; DATEVALUE(TEXT(Spreadsheet!J1053,"mm/dd/yyyy"))),IF(OR(AND(ISBLANK(Spreadsheet!AC1053),ISBLANK(Spreadsheet!C1053)),AND(NOT(ISBLANK(Spreadsheet!C1053)),ISBLANK(Spreadsheet!AC1053),NOT(ISBLANK(Spreadsheet!D1053)))),TRUE,FALSE),IF(DATEVALUE(TEXT(Spreadsheet!AC1053,"mm/dd/yyyy")) &gt; DATEVALUE(TEXT(Spreadsheet!J1053,"mm/dd/yyyy")),TRUE,FALSE))</f>
        <v>1</v>
      </c>
      <c r="BH843" s="5" t="b">
        <f>OR(AND(ISBLANK(Spreadsheet!C1053),ISBLANK(Spreadsheet!AE1053)),AND(NOT(ISBLANK(Spreadsheet!C1053)),NOT(ISBLANK(Spreadsheet!D1053)),ISBLANK(Spreadsheet!AE1053)),AND(NOT(ISBLANK(Spreadsheet!C1053)),ISBLANK(Spreadsheet!D1053),NOT(ISBLANK(Spreadsheet!AE1053)),LEN(Spreadsheet!AE1053)&lt;=100))</f>
        <v>1</v>
      </c>
      <c r="BI843" s="5" t="b">
        <f t="array" ref="BI843">IF(ISBLANK(Spreadsheet!AF1053),TRUE,ISNUMBER(MATCH(TRUE,EXACT(Spreadsheet!AF1053,CobraShortReasons),0)))</f>
        <v>1</v>
      </c>
      <c r="BJ843" s="5" t="b">
        <f ca="1">IF(ISERROR(DATEVALUE(TEXT(Spreadsheet!AG1053,"mm/dd/yyyy")) &gt; TODAY()),IF(ISBLANK(Spreadsheet!AG1053),TRUE,FALSE),IF(DATEVALUE(TEXT(Spreadsheet!AG1053,"mm/dd/yyyy")) &gt; TODAY(),FALSE,TRUE))</f>
        <v>1</v>
      </c>
      <c r="BK843" s="5" t="b">
        <f>OR(ISBLANK(Spreadsheet!AH1053),LEN(Spreadsheet!AH1053)&lt;=25)</f>
        <v>1</v>
      </c>
      <c r="BL843" s="5" t="b">
        <f t="array" aca="1" ref="BL843" ca="1">IF(ISBLANK(Spreadsheet!AI1053),TRUE,ISNUMBER(MATCH(TRUE,EXACT(Spreadsheet!AI1053,INDIRECT(Spreadsheet!$D$2)),0)))</f>
        <v>1</v>
      </c>
      <c r="BM843" s="5" t="b">
        <f t="array" aca="1" ref="BM843" ca="1">IF(ISBLANK(Spreadsheet!AJ1053),TRUE,ISNUMBER(MATCH(TRUE,EXACT(Spreadsheet!AJ1053,INDIRECT(Spreadsheet!BJ843)),0)))</f>
        <v>1</v>
      </c>
      <c r="BN843" s="5" t="b">
        <f t="array" ref="BN843">IF(ISBLANK(Spreadsheet!AK1053),TRUE,ISNUMBER(MATCH(TRUE,EXACT(Spreadsheet!AK1053,DentalPlans),0)))</f>
        <v>1</v>
      </c>
      <c r="BO843" s="5" t="b">
        <f t="array" aca="1" ref="BO843" ca="1">IF(ISBLANK(Spreadsheet!AL1053),TRUE,ISNUMBER(MATCH(TRUE,EXACT(Spreadsheet!AL1053,INDIRECT(Spreadsheet!BK843)),0)))</f>
        <v>1</v>
      </c>
      <c r="BP843" s="5" t="b">
        <f t="array" ref="BP843">IF(ISBLANK(Spreadsheet!AM1053),TRUE,ISNUMBER(MATCH(TRUE,EXACT(Spreadsheet!AM1053,VisionPlans),0)))</f>
        <v>1</v>
      </c>
      <c r="BQ843" s="5" t="b">
        <f t="array" aca="1" ref="BQ843" ca="1">IF(ISBLANK(Spreadsheet!AN1053),TRUE,ISNUMBER(MATCH(TRUE,EXACT(Spreadsheet!AN1053,INDIRECT(Spreadsheet!BL843)),0)))</f>
        <v>1</v>
      </c>
      <c r="BR843" s="5" t="b">
        <f t="array" ref="BR843">IF(ISBLANK(Spreadsheet!AO1053),TRUE,ISNUMBER(MATCH(TRUE,EXACT(Spreadsheet!AO1053,LifeBenefitClasses),0)))</f>
        <v>1</v>
      </c>
      <c r="BS843" s="5" t="b">
        <f>IF(OR(ISBLANK(Spreadsheet!AO1053), Spreadsheet!AO1053="Waive"),IF(ISBLANK(Spreadsheet!AP1053),TRUE,FALSE),IF(OR(AND(NOT(ISBLANK(Spreadsheet!AO1053)),ISBLANK(Spreadsheet!AP1053)),NOT(ISNUMBER(VALUE(Spreadsheet!AP1053)))),FALSE,IF(OR(AND(Spreadsheet!AP1053&lt;6,MOD(Spreadsheet!AP1053*10,5)=0), MOD(Spreadsheet!AP1053,5000)=0),TRUE,FALSE)))</f>
        <v>1</v>
      </c>
      <c r="BT843" s="5" t="b">
        <f t="array" ref="BT843">IF(ISBLANK(Spreadsheet!AQ1053),TRUE,ISNUMBER(MATCH(TRUE,EXACT(Spreadsheet!AQ1053,EnrollWaive),0)))</f>
        <v>1</v>
      </c>
      <c r="BU843" s="5" t="b">
        <f t="array" ref="BU843">IF(ISBLANK(Spreadsheet!AR1053),TRUE,ISNUMBER(MATCH(TRUE,EXACT(Spreadsheet!AR1053,LifeBenefitClasses),0)))</f>
        <v>1</v>
      </c>
      <c r="BV843" s="5" t="b">
        <f>IF(OR(ISBLANK(Spreadsheet!AR1053), Spreadsheet!AR1053="Waive"),IF(ISBLANK(Spreadsheet!AS1053),TRUE,FALSE),IF(OR(AND(NOT(ISBLANK(Spreadsheet!AR1053)),ISBLANK(Spreadsheet!AS1053)),NOT(ISNUMBER(VALUE(Spreadsheet!AS1053)))),FALSE,IF(OR(AND(Spreadsheet!AS1053&lt;6,MOD(Spreadsheet!AS1053*10,5)=0), MOD(Spreadsheet!AS1053,10000)=0),TRUE,FALSE)))</f>
        <v>1</v>
      </c>
      <c r="BW843" s="5" t="b">
        <f t="array" ref="BW843">IF(ISBLANK(Spreadsheet!AT1053),TRUE,ISNUMBER(MATCH(TRUE,EXACT(Spreadsheet!AT1053,LifeBenefitClasses),0)))</f>
        <v>1</v>
      </c>
      <c r="BX843" s="5" t="b">
        <f>IF(OR(ISBLANK(Spreadsheet!AT1053), Spreadsheet!AT1053="Waive"),IF(ISBLANK(Spreadsheet!AU1053),TRUE,FALSE),IF(OR(AND(NOT(ISBLANK(Spreadsheet!AT1053)),ISBLANK(Spreadsheet!AU1053)),NOT(ISNUMBER(VALUE(Spreadsheet!AU1053)))),FALSE,IF(AND(NOT(OR(ISBLANK(Spreadsheet!AT1053),Spreadsheet!AT1053="Waive")),NOT(OR(ISBLANK(Spreadsheet!AR1053),Spreadsheet!AR1053="Waive")),MOD(Spreadsheet!AU1053,5000)=0, Spreadsheet!AU1053&lt;=(Spreadsheet!AS1053*0.5)),TRUE,FALSE)))</f>
        <v>1</v>
      </c>
      <c r="BY843" s="5" t="b">
        <f t="array" ref="BY843">IF(ISBLANK(Spreadsheet!AV1053),TRUE,ISNUMBER(MATCH(TRUE,EXACT(Spreadsheet!AV1053,EnrollWaive),0)))</f>
        <v>1</v>
      </c>
      <c r="BZ843" s="5" t="b">
        <f t="array" ref="BZ843">IF(ISBLANK(Spreadsheet!AW1053),TRUE,ISNUMBER(MATCH(TRUE,EXACT(Spreadsheet!AW1053,LifeBenefitClasses),0)))</f>
        <v>1</v>
      </c>
      <c r="CA843" s="5" t="b">
        <f t="array" ref="CA843">IF(ISBLANK(Spreadsheet!AX1053),TRUE,ISNUMBER(MATCH(TRUE,EXACT(Spreadsheet!AX1053,LifeBenefitClasses),0)))</f>
        <v>1</v>
      </c>
      <c r="CB843" s="5" t="b">
        <f t="array" ref="CB843">IF(ISBLANK(Spreadsheet!AY1053),TRUE,ISNUMBER(MATCH(TRUE,EXACT(Spreadsheet!AY1053,LifeBenefitClasses),0)))</f>
        <v>1</v>
      </c>
      <c r="CC843" s="5" t="b">
        <f t="array" ref="CC843">IF(ISBLANK(Spreadsheet!AZ1053),TRUE,ISNUMBER(MATCH(TRUE,EXACT(Spreadsheet!AZ1053,LifeBenefitClasses),0)))</f>
        <v>1</v>
      </c>
      <c r="CD843" s="5" t="b">
        <f t="array" ref="CD843">IF(ISBLANK(Spreadsheet!BA1053),TRUE,ISNUMBER(MATCH(TRUE,EXACT(Spreadsheet!BA1053,LifeBenefitClasses),0)))</f>
        <v>1</v>
      </c>
      <c r="CE843" s="5" t="b">
        <f>IF(OR(ISBLANK(Spreadsheet!BA1053), Spreadsheet!BA1053="Waive"),IF(ISBLANK(Spreadsheet!BB1053),TRUE,FALSE),IF(OR(AND(NOT(ISBLANK(Spreadsheet!BA1053)),ISBLANK(Spreadsheet!BB1053)),NOT(ISNUMBER(VALUE(Spreadsheet!BB1053))),ISBLANK(Spreadsheet!BC1053),NOT(ISNUMBER(VALUE(Spreadsheet!BC1053)))),FALSE,IF(AND(Spreadsheet!BB1053&gt;=50000,Spreadsheet!BB1053&lt;=250000,MOD(Spreadsheet!BB1053,10000)=0,Spreadsheet!BB1053&lt;=(10*Spreadsheet!BC1053)),TRUE,FALSE)))</f>
        <v>1</v>
      </c>
      <c r="CF843" s="5" t="b">
        <f>IF(NOT(ISBLANK(Spreadsheet!BC843)),AND(ISNUMBER(VALUE(Spreadsheet!BC843)),Spreadsheet!BC843&gt;0),AND(OR(ISBLANK(Spreadsheet!AO843),Spreadsheet!AO843="Waive",AND(NOT(OR(ISBLANK(Spreadsheet!AO843),Spreadsheet!AO843="Waive")),Spreadsheet!AP843&gt;=6)),OR(ISBLANK(Spreadsheet!AR843),AND(NOT(OR(ISBLANK(Spreadsheet!AR843),Spreadsheet!AR843="Waive")),Spreadsheet!AS843&gt;=6)),OR(ISBLANK(Spreadsheet!AW843)),OR(ISBLANK(Spreadsheet!AX843)),OR(ISBLANK(Spreadsheet!AY843)),OR(ISBLANK(Spreadsheet!AZ843)),OR(ISBLANK(Spreadsheet!BA843),Spreadsheet!BA843="Waive")))</f>
        <v>1</v>
      </c>
      <c r="CG843" s="5" t="b">
        <f t="shared" ca="1" si="61"/>
        <v>1</v>
      </c>
    </row>
    <row r="844" spans="8:85" x14ac:dyDescent="0.3">
      <c r="H844" s="5">
        <f t="shared" ca="1" si="58"/>
        <v>2</v>
      </c>
      <c r="I844" s="5" t="str">
        <f t="shared" ca="1" si="59"/>
        <v/>
      </c>
      <c r="J844" s="5" t="str">
        <f>IF(AND(NOT(ISBLANK(Spreadsheet!C1054)),ISBLANK(Spreadsheet!D1054)),Spreadsheet!F1054&amp;" "&amp;Spreadsheet!H1054,"")</f>
        <v/>
      </c>
      <c r="K844" s="5">
        <f>IF(AND(NOT(ISBLANK(Spreadsheet!C1054)),ISBLANK(Spreadsheet!D1054)),COUNTIFS(Spreadsheet!E$786:E1055,"=Child",Spreadsheet!C$786:C1055, "="&amp;Spreadsheet!C1054) + COUNTIFS(Spreadsheet!E$786:E1055,"=Step-child",Spreadsheet!C$786:C1055, "="&amp;Spreadsheet!C1054),0)</f>
        <v>0</v>
      </c>
      <c r="L844" s="5">
        <f>IF(NOT(ISBLANK(J844)),COUNTIFS(Spreadsheet!E$786:E1055,"=Wife",Spreadsheet!C$786:C1055, "="&amp;Spreadsheet!C1054) + COUNTIFS(Spreadsheet!E$786:E1055,"=Husband",Spreadsheet!C$786:C1055, "="&amp;Spreadsheet!C1054),0)</f>
        <v>0</v>
      </c>
      <c r="M844" s="5">
        <f>IF(NOT(ISBLANK(Spreadsheet!AJ1054)),VLOOKUP(Spreadsheet!AJ1054,'Drop Downs'!$P$2:$R$16,3,FALSE),0)</f>
        <v>0</v>
      </c>
      <c r="N844" s="5">
        <f>IF(NOT(ISBLANK(Spreadsheet!AJ1054)), VLOOKUP(Spreadsheet!AJ1054,'Drop Downs'!$P$2:$R$16,2,FALSE),0)</f>
        <v>0</v>
      </c>
      <c r="O844" s="5">
        <f>IF(NOT(ISBLANK(Spreadsheet!AL1054)),VLOOKUP(Spreadsheet!AL1054,'Drop Downs'!$P$2:$R$16,3,FALSE), 0)</f>
        <v>0</v>
      </c>
      <c r="P844" s="5">
        <f>IF(NOT(ISBLANK(Spreadsheet!AL1054)),VLOOKUP(Spreadsheet!AL1054,'Drop Downs'!$P$2:$R$16,2,FALSE),0)</f>
        <v>0</v>
      </c>
      <c r="Q844" s="5">
        <f>IF(NOT(ISBLANK(Spreadsheet!AN1054)),VLOOKUP(Spreadsheet!AN1054,'Drop Downs'!$P$2:$R$16,3,FALSE),0)</f>
        <v>0</v>
      </c>
      <c r="R844" s="5">
        <f>IF(NOT(ISBLANK(Spreadsheet!AN1054)),VLOOKUP(Spreadsheet!AN1054,'Drop Downs'!$P$2:$R$16,2,FALSE),0)</f>
        <v>0</v>
      </c>
      <c r="S844" s="5" t="str">
        <f>IF(OR(M844&gt;K844,N844&gt;L844,O844&gt;K844, Q844&gt;K844,N844&gt;L844, P844&gt;L844, R844&gt;L844),"Member currently has a coverage election over what he/she needs.  Please add more dependents or adjust the coverage election.","")&amp;(IF(AND(NOT(ISBLANK(Spreadsheet!C1054)),NOT(ISBLANK(Spreadsheet!D1054)),ISBLANK(Spreadsheet!E1054)),"Dependent lacks a relationship to member.Please select one from the drop-down.",""))</f>
        <v/>
      </c>
      <c r="T844" s="5" t="b">
        <f t="shared" si="60"/>
        <v>1</v>
      </c>
      <c r="U844" s="5" t="b">
        <f>OR(ISBLANK(Spreadsheet!C1054),IF(NOT(ISBLANK(Spreadsheet!D1054)),NOT(ISBLANK(Spreadsheet!E1054)),TRUE))</f>
        <v>1</v>
      </c>
      <c r="V844" s="5" t="b">
        <f>OR(ISBLANK(Spreadsheet!C1054), NOT(ISBLANK(Spreadsheet!I1054)))</f>
        <v>1</v>
      </c>
      <c r="W844" s="5" t="b">
        <f>OR(ISBLANK(Spreadsheet!D1054),NOT(ISBLANK(Spreadsheet!C1054)))</f>
        <v>1</v>
      </c>
      <c r="X844" s="155" t="str">
        <f>REPT("0",MIN(FIND({1,2,3,4,5,6,7,8,9},Spreadsheet!C1054&amp;"123456789"))-1)&amp;IF(ISBLANK(Spreadsheet!C1054),"",SUMPRODUCT(MID(0&amp;Spreadsheet!C1054,LARGE(INDEX(ISNUMBER(--MID(Spreadsheet!C1054,ROW($1:$225),1))*
 ROW($1:$225),0),ROW($1:$225))+1,1)*10^ROW($1:$225)/10))</f>
        <v/>
      </c>
      <c r="Y844" s="5" t="b">
        <f>IF(NOT(ISBLANK(Spreadsheet!C1054)),IF(AND(ISNUMBER(VALUE(Spreadsheet!C1054)), LEN(Spreadsheet!C1054)=9),TRUE,FALSE),TRUE)</f>
        <v>1</v>
      </c>
      <c r="Z844" s="155" t="str">
        <f>REPT("0",MIN(FIND({1,2,3,4,5,6,7,8,9},Spreadsheet!D1054&amp;"123456789"))-1)&amp;IF(ISBLANK(Spreadsheet!D1054),"",SUMPRODUCT(MID(0&amp;Spreadsheet!D1054,LARGE(INDEX(ISNUMBER(--MID(Spreadsheet!D1054,ROW($1:$225),1))*
 ROW($1:$225),0),ROW($1:$225))+1,1)*10^ROW($1:$225)/10))</f>
        <v/>
      </c>
      <c r="AA844" s="5" t="b">
        <f>IF(AND(NOT(ISBLANK(Spreadsheet!D1054)),NOT(ISBLANK(Spreadsheet!C1054))),IF(AND(ISNUMBER(VALUE(Spreadsheet!D1054)), LEN(Spreadsheet!D1054)=9),TRUE,FALSE),IF(AND(NOT(ISBLANK(Spreadsheet!D1054)),ISBLANK(Spreadsheet!C1054)),FALSE,TRUE))</f>
        <v>1</v>
      </c>
      <c r="AB844" s="5" t="b">
        <f>OR(ISBLANK(Spreadsheet!Y844),IF(NOT(ISBLANK(Spreadsheet!Y844)),LEN(Spreadsheet!Y844)=10,ISNUMBER(VALUE(Spreadsheet!Y844))))</f>
        <v>1</v>
      </c>
      <c r="AC844" s="5" t="b">
        <f>OR(ISBLANK(Spreadsheet!AI1054), AND(NOT(ISBLANK(Spreadsheet!AJ1054)), NOT(ISNUMBER(SEARCH("Waive",Spreadsheet!AJ1054)))))</f>
        <v>1</v>
      </c>
      <c r="AD844" s="5" t="b">
        <f>OR(ISBLANK(Spreadsheet!AK1054), AND(NOT(ISBLANK(Spreadsheet!AL1054)), NOT(ISNUMBER(SEARCH("Waive",Spreadsheet!AL1054)))))</f>
        <v>1</v>
      </c>
      <c r="AE844" s="5" t="b">
        <f>OR(ISBLANK(Spreadsheet!AM1054), AND(NOT(ISBLANK(Spreadsheet!AN1054)), NOT(ISNUMBER(SEARCH("Waive", Spreadsheet!AN1054)))))</f>
        <v>1</v>
      </c>
      <c r="AF844" s="5" t="b">
        <f>OR(ISBLANK(Spreadsheet!C1054), NOT(ISBLANK(Spreadsheet!D1054)),NOT(ISBLANK(Spreadsheet!L1054)))</f>
        <v>1</v>
      </c>
      <c r="AG844" s="5" t="b">
        <f>IF(AND(NOT(ISBLANK(Spreadsheet!C1054)), NOT(ISBLANK(Spreadsheet!D1054)),Spreadsheet!C1054&lt;&gt;Spreadsheet!D1054),IF(ISERROR(VLOOKUP(Spreadsheet!C1054, Spreadsheet!$C$6:'Spreadsheet'!$C1053,1,FALSE)), FALSE, TRUE),TRUE)</f>
        <v>1</v>
      </c>
      <c r="AH844" s="5" t="b">
        <f>Spreadsheet!$B$2=Spreadsheet!AD844</f>
        <v>1</v>
      </c>
      <c r="AI844" s="5" t="b">
        <f>IF(ISBLANK(Spreadsheet!G1054),TRUE,IF(OR(LEN(Spreadsheet!G1054)&gt;1,ISNUMBER(VALUE(Spreadsheet!G1054))),FALSE,TRUE))</f>
        <v>1</v>
      </c>
      <c r="AJ844" s="5" t="b">
        <f>OR(ISBLANK(Spreadsheet!C1054), NOT(ISBLANK(Spreadsheet!B1054)), NOT(ISBLANK(Spreadsheet!D1054)))</f>
        <v>1</v>
      </c>
      <c r="AK844" s="5" t="b">
        <f t="array" ref="AK844">IF(OR(AND(ISBLANK(Spreadsheet!E1054),ISBLANK(Spreadsheet!D1054),NOT(ISBLANK(Spreadsheet!C1054))),AND(ISBLANK(Spreadsheet!E1054),ISBLANK(Spreadsheet!D1054),ISBLANK(Spreadsheet!C1054))),TRUE,ISNUMBER(MATCH(TRUE,EXACT(Spreadsheet!E1054,Relationships),0)))</f>
        <v>1</v>
      </c>
      <c r="AL844" s="5" t="b">
        <f>IF(NOT(ISBLANK(Spreadsheet!C1054)),IF(OR(ISBLANK(Spreadsheet!F1054),LEN(Spreadsheet!F1054)&gt;40),FALSE,TRUE),TRUE)</f>
        <v>1</v>
      </c>
      <c r="AM844" s="5" t="b">
        <f>IF(NOT(ISBLANK(Spreadsheet!C1054)),IF(OR(ISBLANK(Spreadsheet!H1054),LEN(Spreadsheet!H1054)&gt;40),FALSE,TRUE),TRUE)</f>
        <v>1</v>
      </c>
      <c r="AN844" s="5" t="b">
        <f t="array" ref="AN844">IF(ISBLANK(Spreadsheet!I1054),TRUE,ISNUMBER(MATCH(TRUE,EXACT(Spreadsheet!I1054,GenderValues),0)))</f>
        <v>1</v>
      </c>
      <c r="AO844" s="5" t="b">
        <f ca="1">IF(ISERROR(DATEVALUE(TEXT(Spreadsheet!J1054,"mm/dd/yyyy")) &gt; TODAY()),IF(AND(ISBLANK(Spreadsheet!J1054),ISBLANK(Spreadsheet!C1054)),TRUE,FALSE),IF(DATEVALUE(TEXT(Spreadsheet!J1054,"mm/dd/yyyy")) &gt; TODAY(),FALSE,TRUE))</f>
        <v>1</v>
      </c>
      <c r="AP844" s="5" t="b">
        <f>OR(ISBLANK(Spreadsheet!K1054),LEN(Spreadsheet!K1054)&lt;=100)</f>
        <v>1</v>
      </c>
      <c r="AQ844" s="5" t="b">
        <f t="array" ref="AQ844">IF(OR(AND(ISBLANK(Spreadsheet!L1054),ISBLANK(Spreadsheet!C1054)),AND(NOT(ISBLANK(Spreadsheet!C1054)),NOT(ISBLANK(Spreadsheet!D1054)))),TRUE,ISNUMBER(MATCH(TRUE,EXACT(Spreadsheet!L1054,MaritalStatus),0)))</f>
        <v>1</v>
      </c>
      <c r="AR844" s="5" t="b">
        <f ca="1">IF(ISERROR(DATEVALUE(TEXT(Spreadsheet!M1054,"mm/dd/yyyy")) &gt; TODAY()),IF(ISBLANK(Spreadsheet!M1054),TRUE,FALSE),IF(DATEVALUE(TEXT(Spreadsheet!M1054,"mm/dd/yyyy")) &gt; TODAY(),FALSE,TRUE))</f>
        <v>1</v>
      </c>
      <c r="AS844" s="5" t="b">
        <f>OR(ISBLANK(Spreadsheet!N1054),LEN(Spreadsheet!N1054)&lt;=100)</f>
        <v>1</v>
      </c>
      <c r="AT844" s="5" t="b">
        <f>OR(ISBLANK(Spreadsheet!O1054),UPPER(Spreadsheet!O1054)="YES")</f>
        <v>1</v>
      </c>
      <c r="AU844" s="5" t="b">
        <f>OR(ISBLANK(Spreadsheet!P1054),UPPER(Spreadsheet!P1054)="YES")</f>
        <v>1</v>
      </c>
      <c r="AV844" s="5" t="b">
        <f t="array" ref="AV844">IF(ISBLANK(Spreadsheet!Q1054),TRUE,ISNUMBER(MATCH(TRUE,EXACT(Spreadsheet!Q1054,OnGroupsPriorIns),0)))</f>
        <v>1</v>
      </c>
      <c r="AW844" s="5" t="b">
        <f>OR(ISBLANK(Spreadsheet!R1054),UPPER(Spreadsheet!R1054)="YES")</f>
        <v>1</v>
      </c>
      <c r="AX844" s="5" t="b">
        <f>OR(ISBLANK(Spreadsheet!S1054),UPPER(Spreadsheet!S1054)="YES")</f>
        <v>1</v>
      </c>
      <c r="AY844" s="5" t="b">
        <f>OR(AND(ISBLANK(Spreadsheet!C1054),LEN(Spreadsheet!T1054)=0),AND(NOT(ISBLANK(Spreadsheet!C1054)),LEN(Spreadsheet!T1054)&gt;0,LEN(Spreadsheet!T1054)&lt;=50))</f>
        <v>1</v>
      </c>
      <c r="AZ844" s="5" t="b">
        <f>OR(LEN(Spreadsheet!U1054)=0,AND(LEN(Spreadsheet!U1054)&gt;0,LEN(Spreadsheet!U1054)&lt;=50))</f>
        <v>1</v>
      </c>
      <c r="BA844" s="5" t="b">
        <f>OR(AND(ISBLANK(Spreadsheet!C1054),LEN(Spreadsheet!V1054)=0),AND(NOT(ISBLANK(Spreadsheet!C1054)),LEN(Spreadsheet!V1054)&gt;0,LEN(Spreadsheet!V1054)&lt;=50))</f>
        <v>1</v>
      </c>
      <c r="BB844" s="5" t="b">
        <f t="array" ref="BB844">IF(AND(ISBLANK(Spreadsheet!C1054),LEN(Spreadsheet!W1054)=0),TRUE,ISNUMBER(MATCH(TRUE,EXACT(Spreadsheet!W1054,States),0)))</f>
        <v>1</v>
      </c>
      <c r="BC844" s="5" t="b">
        <f>OR(AND(ISBLANK(Spreadsheet!C1054),LEN(Spreadsheet!X1054)=0),AND(NOT(ISBLANK(Spreadsheet!C1054)),LEN(Spreadsheet!X1054)&gt;0,LEN(Spreadsheet!X1054)=5,ISNUMBER(VALUE(Spreadsheet!X1054))))</f>
        <v>1</v>
      </c>
      <c r="BD844" s="5" t="b">
        <f>OR(ISBLANK(Spreadsheet!Z1054),LEN(Spreadsheet!Z1054)&lt;=50)</f>
        <v>1</v>
      </c>
      <c r="BE844" s="5" t="b">
        <f>ISBLANK(Spreadsheet!AA1054)</f>
        <v>1</v>
      </c>
      <c r="BF844" s="5" t="b">
        <f>ISBLANK(Spreadsheet!AB1054)</f>
        <v>1</v>
      </c>
      <c r="BG844" s="5" t="b">
        <f>IF(ISERROR(DATEVALUE(TEXT(Spreadsheet!AC1054,"mm/dd/yyyy")) &gt; DATEVALUE(TEXT(Spreadsheet!J1054,"mm/dd/yyyy"))),IF(OR(AND(ISBLANK(Spreadsheet!AC1054),ISBLANK(Spreadsheet!C1054)),AND(NOT(ISBLANK(Spreadsheet!C1054)),ISBLANK(Spreadsheet!AC1054),NOT(ISBLANK(Spreadsheet!D1054)))),TRUE,FALSE),IF(DATEVALUE(TEXT(Spreadsheet!AC1054,"mm/dd/yyyy")) &gt; DATEVALUE(TEXT(Spreadsheet!J1054,"mm/dd/yyyy")),TRUE,FALSE))</f>
        <v>1</v>
      </c>
      <c r="BH844" s="5" t="b">
        <f>OR(AND(ISBLANK(Spreadsheet!C1054),ISBLANK(Spreadsheet!AE1054)),AND(NOT(ISBLANK(Spreadsheet!C1054)),NOT(ISBLANK(Spreadsheet!D1054)),ISBLANK(Spreadsheet!AE1054)),AND(NOT(ISBLANK(Spreadsheet!C1054)),ISBLANK(Spreadsheet!D1054),NOT(ISBLANK(Spreadsheet!AE1054)),LEN(Spreadsheet!AE1054)&lt;=100))</f>
        <v>1</v>
      </c>
      <c r="BI844" s="5" t="b">
        <f t="array" ref="BI844">IF(ISBLANK(Spreadsheet!AF1054),TRUE,ISNUMBER(MATCH(TRUE,EXACT(Spreadsheet!AF1054,CobraShortReasons),0)))</f>
        <v>1</v>
      </c>
      <c r="BJ844" s="5" t="b">
        <f ca="1">IF(ISERROR(DATEVALUE(TEXT(Spreadsheet!AG1054,"mm/dd/yyyy")) &gt; TODAY()),IF(ISBLANK(Spreadsheet!AG1054),TRUE,FALSE),IF(DATEVALUE(TEXT(Spreadsheet!AG1054,"mm/dd/yyyy")) &gt; TODAY(),FALSE,TRUE))</f>
        <v>1</v>
      </c>
      <c r="BK844" s="5" t="b">
        <f>OR(ISBLANK(Spreadsheet!AH1054),LEN(Spreadsheet!AH1054)&lt;=25)</f>
        <v>1</v>
      </c>
      <c r="BL844" s="5" t="b">
        <f t="array" aca="1" ref="BL844" ca="1">IF(ISBLANK(Spreadsheet!AI1054),TRUE,ISNUMBER(MATCH(TRUE,EXACT(Spreadsheet!AI1054,INDIRECT(Spreadsheet!$D$2)),0)))</f>
        <v>1</v>
      </c>
      <c r="BM844" s="5" t="b">
        <f t="array" aca="1" ref="BM844" ca="1">IF(ISBLANK(Spreadsheet!AJ1054),TRUE,ISNUMBER(MATCH(TRUE,EXACT(Spreadsheet!AJ1054,INDIRECT(Spreadsheet!BJ844)),0)))</f>
        <v>1</v>
      </c>
      <c r="BN844" s="5" t="b">
        <f t="array" ref="BN844">IF(ISBLANK(Spreadsheet!AK1054),TRUE,ISNUMBER(MATCH(TRUE,EXACT(Spreadsheet!AK1054,DentalPlans),0)))</f>
        <v>1</v>
      </c>
      <c r="BO844" s="5" t="b">
        <f t="array" aca="1" ref="BO844" ca="1">IF(ISBLANK(Spreadsheet!AL1054),TRUE,ISNUMBER(MATCH(TRUE,EXACT(Spreadsheet!AL1054,INDIRECT(Spreadsheet!BK844)),0)))</f>
        <v>1</v>
      </c>
      <c r="BP844" s="5" t="b">
        <f t="array" ref="BP844">IF(ISBLANK(Spreadsheet!AM1054),TRUE,ISNUMBER(MATCH(TRUE,EXACT(Spreadsheet!AM1054,VisionPlans),0)))</f>
        <v>1</v>
      </c>
      <c r="BQ844" s="5" t="b">
        <f t="array" aca="1" ref="BQ844" ca="1">IF(ISBLANK(Spreadsheet!AN1054),TRUE,ISNUMBER(MATCH(TRUE,EXACT(Spreadsheet!AN1054,INDIRECT(Spreadsheet!BL844)),0)))</f>
        <v>1</v>
      </c>
      <c r="BR844" s="5" t="b">
        <f t="array" ref="BR844">IF(ISBLANK(Spreadsheet!AO1054),TRUE,ISNUMBER(MATCH(TRUE,EXACT(Spreadsheet!AO1054,LifeBenefitClasses),0)))</f>
        <v>1</v>
      </c>
      <c r="BS844" s="5" t="b">
        <f>IF(OR(ISBLANK(Spreadsheet!AO1054), Spreadsheet!AO1054="Waive"),IF(ISBLANK(Spreadsheet!AP1054),TRUE,FALSE),IF(OR(AND(NOT(ISBLANK(Spreadsheet!AO1054)),ISBLANK(Spreadsheet!AP1054)),NOT(ISNUMBER(VALUE(Spreadsheet!AP1054)))),FALSE,IF(OR(AND(Spreadsheet!AP1054&lt;6,MOD(Spreadsheet!AP1054*10,5)=0), MOD(Spreadsheet!AP1054,5000)=0),TRUE,FALSE)))</f>
        <v>1</v>
      </c>
      <c r="BT844" s="5" t="b">
        <f t="array" ref="BT844">IF(ISBLANK(Spreadsheet!AQ1054),TRUE,ISNUMBER(MATCH(TRUE,EXACT(Spreadsheet!AQ1054,EnrollWaive),0)))</f>
        <v>1</v>
      </c>
      <c r="BU844" s="5" t="b">
        <f t="array" ref="BU844">IF(ISBLANK(Spreadsheet!AR1054),TRUE,ISNUMBER(MATCH(TRUE,EXACT(Spreadsheet!AR1054,LifeBenefitClasses),0)))</f>
        <v>1</v>
      </c>
      <c r="BV844" s="5" t="b">
        <f>IF(OR(ISBLANK(Spreadsheet!AR1054), Spreadsheet!AR1054="Waive"),IF(ISBLANK(Spreadsheet!AS1054),TRUE,FALSE),IF(OR(AND(NOT(ISBLANK(Spreadsheet!AR1054)),ISBLANK(Spreadsheet!AS1054)),NOT(ISNUMBER(VALUE(Spreadsheet!AS1054)))),FALSE,IF(OR(AND(Spreadsheet!AS1054&lt;6,MOD(Spreadsheet!AS1054*10,5)=0), MOD(Spreadsheet!AS1054,10000)=0),TRUE,FALSE)))</f>
        <v>1</v>
      </c>
      <c r="BW844" s="5" t="b">
        <f t="array" ref="BW844">IF(ISBLANK(Spreadsheet!AT1054),TRUE,ISNUMBER(MATCH(TRUE,EXACT(Spreadsheet!AT1054,LifeBenefitClasses),0)))</f>
        <v>1</v>
      </c>
      <c r="BX844" s="5" t="b">
        <f>IF(OR(ISBLANK(Spreadsheet!AT1054), Spreadsheet!AT1054="Waive"),IF(ISBLANK(Spreadsheet!AU1054),TRUE,FALSE),IF(OR(AND(NOT(ISBLANK(Spreadsheet!AT1054)),ISBLANK(Spreadsheet!AU1054)),NOT(ISNUMBER(VALUE(Spreadsheet!AU1054)))),FALSE,IF(AND(NOT(OR(ISBLANK(Spreadsheet!AT1054),Spreadsheet!AT1054="Waive")),NOT(OR(ISBLANK(Spreadsheet!AR1054),Spreadsheet!AR1054="Waive")),MOD(Spreadsheet!AU1054,5000)=0, Spreadsheet!AU1054&lt;=(Spreadsheet!AS1054*0.5)),TRUE,FALSE)))</f>
        <v>1</v>
      </c>
      <c r="BY844" s="5" t="b">
        <f t="array" ref="BY844">IF(ISBLANK(Spreadsheet!AV1054),TRUE,ISNUMBER(MATCH(TRUE,EXACT(Spreadsheet!AV1054,EnrollWaive),0)))</f>
        <v>1</v>
      </c>
      <c r="BZ844" s="5" t="b">
        <f t="array" ref="BZ844">IF(ISBLANK(Spreadsheet!AW1054),TRUE,ISNUMBER(MATCH(TRUE,EXACT(Spreadsheet!AW1054,LifeBenefitClasses),0)))</f>
        <v>1</v>
      </c>
      <c r="CA844" s="5" t="b">
        <f t="array" ref="CA844">IF(ISBLANK(Spreadsheet!AX1054),TRUE,ISNUMBER(MATCH(TRUE,EXACT(Spreadsheet!AX1054,LifeBenefitClasses),0)))</f>
        <v>1</v>
      </c>
      <c r="CB844" s="5" t="b">
        <f t="array" ref="CB844">IF(ISBLANK(Spreadsheet!AY1054),TRUE,ISNUMBER(MATCH(TRUE,EXACT(Spreadsheet!AY1054,LifeBenefitClasses),0)))</f>
        <v>1</v>
      </c>
      <c r="CC844" s="5" t="b">
        <f t="array" ref="CC844">IF(ISBLANK(Spreadsheet!AZ1054),TRUE,ISNUMBER(MATCH(TRUE,EXACT(Spreadsheet!AZ1054,LifeBenefitClasses),0)))</f>
        <v>1</v>
      </c>
      <c r="CD844" s="5" t="b">
        <f t="array" ref="CD844">IF(ISBLANK(Spreadsheet!BA1054),TRUE,ISNUMBER(MATCH(TRUE,EXACT(Spreadsheet!BA1054,LifeBenefitClasses),0)))</f>
        <v>1</v>
      </c>
      <c r="CE844" s="5" t="b">
        <f>IF(OR(ISBLANK(Spreadsheet!BA1054), Spreadsheet!BA1054="Waive"),IF(ISBLANK(Spreadsheet!BB1054),TRUE,FALSE),IF(OR(AND(NOT(ISBLANK(Spreadsheet!BA1054)),ISBLANK(Spreadsheet!BB1054)),NOT(ISNUMBER(VALUE(Spreadsheet!BB1054))),ISBLANK(Spreadsheet!BC1054),NOT(ISNUMBER(VALUE(Spreadsheet!BC1054)))),FALSE,IF(AND(Spreadsheet!BB1054&gt;=50000,Spreadsheet!BB1054&lt;=250000,MOD(Spreadsheet!BB1054,10000)=0,Spreadsheet!BB1054&lt;=(10*Spreadsheet!BC1054)),TRUE,FALSE)))</f>
        <v>1</v>
      </c>
      <c r="CF844" s="5" t="b">
        <f>IF(NOT(ISBLANK(Spreadsheet!BC844)),AND(ISNUMBER(VALUE(Spreadsheet!BC844)),Spreadsheet!BC844&gt;0),AND(OR(ISBLANK(Spreadsheet!AO844),Spreadsheet!AO844="Waive",AND(NOT(OR(ISBLANK(Spreadsheet!AO844),Spreadsheet!AO844="Waive")),Spreadsheet!AP844&gt;=6)),OR(ISBLANK(Spreadsheet!AR844),AND(NOT(OR(ISBLANK(Spreadsheet!AR844),Spreadsheet!AR844="Waive")),Spreadsheet!AS844&gt;=6)),OR(ISBLANK(Spreadsheet!AW844)),OR(ISBLANK(Spreadsheet!AX844)),OR(ISBLANK(Spreadsheet!AY844)),OR(ISBLANK(Spreadsheet!AZ844)),OR(ISBLANK(Spreadsheet!BA844),Spreadsheet!BA844="Waive")))</f>
        <v>1</v>
      </c>
      <c r="CG844" s="5" t="b">
        <f t="shared" ca="1" si="61"/>
        <v>1</v>
      </c>
    </row>
    <row r="845" spans="8:85" x14ac:dyDescent="0.3">
      <c r="H845" s="5">
        <f t="shared" ca="1" si="58"/>
        <v>2</v>
      </c>
      <c r="I845" s="5" t="str">
        <f t="shared" ca="1" si="59"/>
        <v/>
      </c>
      <c r="J845" s="5" t="str">
        <f>IF(AND(NOT(ISBLANK(Spreadsheet!C1055)),ISBLANK(Spreadsheet!D1055)),Spreadsheet!F1055&amp;" "&amp;Spreadsheet!H1055,"")</f>
        <v/>
      </c>
      <c r="K845" s="5">
        <f>IF(AND(NOT(ISBLANK(Spreadsheet!C1055)),ISBLANK(Spreadsheet!D1055)),COUNTIFS(Spreadsheet!E$786:E1056,"=Child",Spreadsheet!C$786:C1056, "="&amp;Spreadsheet!C1055) + COUNTIFS(Spreadsheet!E$786:E1056,"=Step-child",Spreadsheet!C$786:C1056, "="&amp;Spreadsheet!C1055),0)</f>
        <v>0</v>
      </c>
      <c r="L845" s="5">
        <f>IF(NOT(ISBLANK(J845)),COUNTIFS(Spreadsheet!E$786:E1056,"=Wife",Spreadsheet!C$786:C1056, "="&amp;Spreadsheet!C1055) + COUNTIFS(Spreadsheet!E$786:E1056,"=Husband",Spreadsheet!C$786:C1056, "="&amp;Spreadsheet!C1055),0)</f>
        <v>0</v>
      </c>
      <c r="M845" s="5">
        <f>IF(NOT(ISBLANK(Spreadsheet!AJ1055)),VLOOKUP(Spreadsheet!AJ1055,'Drop Downs'!$P$2:$R$16,3,FALSE),0)</f>
        <v>0</v>
      </c>
      <c r="N845" s="5">
        <f>IF(NOT(ISBLANK(Spreadsheet!AJ1055)), VLOOKUP(Spreadsheet!AJ1055,'Drop Downs'!$P$2:$R$16,2,FALSE),0)</f>
        <v>0</v>
      </c>
      <c r="O845" s="5">
        <f>IF(NOT(ISBLANK(Spreadsheet!AL1055)),VLOOKUP(Spreadsheet!AL1055,'Drop Downs'!$P$2:$R$16,3,FALSE), 0)</f>
        <v>0</v>
      </c>
      <c r="P845" s="5">
        <f>IF(NOT(ISBLANK(Spreadsheet!AL1055)),VLOOKUP(Spreadsheet!AL1055,'Drop Downs'!$P$2:$R$16,2,FALSE),0)</f>
        <v>0</v>
      </c>
      <c r="Q845" s="5">
        <f>IF(NOT(ISBLANK(Spreadsheet!AN1055)),VLOOKUP(Spreadsheet!AN1055,'Drop Downs'!$P$2:$R$16,3,FALSE),0)</f>
        <v>0</v>
      </c>
      <c r="R845" s="5">
        <f>IF(NOT(ISBLANK(Spreadsheet!AN1055)),VLOOKUP(Spreadsheet!AN1055,'Drop Downs'!$P$2:$R$16,2,FALSE),0)</f>
        <v>0</v>
      </c>
      <c r="S845" s="5" t="str">
        <f>IF(OR(M845&gt;K845,N845&gt;L845,O845&gt;K845, Q845&gt;K845,N845&gt;L845, P845&gt;L845, R845&gt;L845),"Member currently has a coverage election over what he/she needs.  Please add more dependents or adjust the coverage election.","")&amp;(IF(AND(NOT(ISBLANK(Spreadsheet!C1055)),NOT(ISBLANK(Spreadsheet!D1055)),ISBLANK(Spreadsheet!E1055)),"Dependent lacks a relationship to member.Please select one from the drop-down.",""))</f>
        <v/>
      </c>
      <c r="T845" s="5" t="b">
        <f t="shared" si="60"/>
        <v>1</v>
      </c>
      <c r="U845" s="5" t="b">
        <f>OR(ISBLANK(Spreadsheet!C1055),IF(NOT(ISBLANK(Spreadsheet!D1055)),NOT(ISBLANK(Spreadsheet!E1055)),TRUE))</f>
        <v>1</v>
      </c>
      <c r="V845" s="5" t="b">
        <f>OR(ISBLANK(Spreadsheet!C1055), NOT(ISBLANK(Spreadsheet!I1055)))</f>
        <v>1</v>
      </c>
      <c r="W845" s="5" t="b">
        <f>OR(ISBLANK(Spreadsheet!D1055),NOT(ISBLANK(Spreadsheet!C1055)))</f>
        <v>1</v>
      </c>
      <c r="X845" s="155" t="str">
        <f>REPT("0",MIN(FIND({1,2,3,4,5,6,7,8,9},Spreadsheet!C1055&amp;"123456789"))-1)&amp;IF(ISBLANK(Spreadsheet!C1055),"",SUMPRODUCT(MID(0&amp;Spreadsheet!C1055,LARGE(INDEX(ISNUMBER(--MID(Spreadsheet!C1055,ROW($1:$225),1))*
 ROW($1:$225),0),ROW($1:$225))+1,1)*10^ROW($1:$225)/10))</f>
        <v/>
      </c>
      <c r="Y845" s="5" t="b">
        <f>IF(NOT(ISBLANK(Spreadsheet!C1055)),IF(AND(ISNUMBER(VALUE(Spreadsheet!C1055)), LEN(Spreadsheet!C1055)=9),TRUE,FALSE),TRUE)</f>
        <v>1</v>
      </c>
      <c r="Z845" s="155" t="str">
        <f>REPT("0",MIN(FIND({1,2,3,4,5,6,7,8,9},Spreadsheet!D1055&amp;"123456789"))-1)&amp;IF(ISBLANK(Spreadsheet!D1055),"",SUMPRODUCT(MID(0&amp;Spreadsheet!D1055,LARGE(INDEX(ISNUMBER(--MID(Spreadsheet!D1055,ROW($1:$225),1))*
 ROW($1:$225),0),ROW($1:$225))+1,1)*10^ROW($1:$225)/10))</f>
        <v/>
      </c>
      <c r="AA845" s="5" t="b">
        <f>IF(AND(NOT(ISBLANK(Spreadsheet!D1055)),NOT(ISBLANK(Spreadsheet!C1055))),IF(AND(ISNUMBER(VALUE(Spreadsheet!D1055)), LEN(Spreadsheet!D1055)=9),TRUE,FALSE),IF(AND(NOT(ISBLANK(Spreadsheet!D1055)),ISBLANK(Spreadsheet!C1055)),FALSE,TRUE))</f>
        <v>1</v>
      </c>
      <c r="AB845" s="5" t="b">
        <f>OR(ISBLANK(Spreadsheet!Y845),IF(NOT(ISBLANK(Spreadsheet!Y845)),LEN(Spreadsheet!Y845)=10,ISNUMBER(VALUE(Spreadsheet!Y845))))</f>
        <v>1</v>
      </c>
      <c r="AC845" s="5" t="b">
        <f>OR(ISBLANK(Spreadsheet!AI1055), AND(NOT(ISBLANK(Spreadsheet!AJ1055)), NOT(ISNUMBER(SEARCH("Waive",Spreadsheet!AJ1055)))))</f>
        <v>1</v>
      </c>
      <c r="AD845" s="5" t="b">
        <f>OR(ISBLANK(Spreadsheet!AK1055), AND(NOT(ISBLANK(Spreadsheet!AL1055)), NOT(ISNUMBER(SEARCH("Waive",Spreadsheet!AL1055)))))</f>
        <v>1</v>
      </c>
      <c r="AE845" s="5" t="b">
        <f>OR(ISBLANK(Spreadsheet!AM1055), AND(NOT(ISBLANK(Spreadsheet!AN1055)), NOT(ISNUMBER(SEARCH("Waive", Spreadsheet!AN1055)))))</f>
        <v>1</v>
      </c>
      <c r="AF845" s="5" t="b">
        <f>OR(ISBLANK(Spreadsheet!C1055), NOT(ISBLANK(Spreadsheet!D1055)),NOT(ISBLANK(Spreadsheet!L1055)))</f>
        <v>1</v>
      </c>
      <c r="AG845" s="5" t="b">
        <f>IF(AND(NOT(ISBLANK(Spreadsheet!C1055)), NOT(ISBLANK(Spreadsheet!D1055)),Spreadsheet!C1055&lt;&gt;Spreadsheet!D1055),IF(ISERROR(VLOOKUP(Spreadsheet!C1055, Spreadsheet!$C$6:'Spreadsheet'!$C1054,1,FALSE)), FALSE, TRUE),TRUE)</f>
        <v>1</v>
      </c>
      <c r="AH845" s="5" t="b">
        <f>Spreadsheet!$B$2=Spreadsheet!AD845</f>
        <v>1</v>
      </c>
      <c r="AI845" s="5" t="b">
        <f>IF(ISBLANK(Spreadsheet!G1055),TRUE,IF(OR(LEN(Spreadsheet!G1055)&gt;1,ISNUMBER(VALUE(Spreadsheet!G1055))),FALSE,TRUE))</f>
        <v>1</v>
      </c>
      <c r="AJ845" s="5" t="b">
        <f>OR(ISBLANK(Spreadsheet!C1055), NOT(ISBLANK(Spreadsheet!B1055)), NOT(ISBLANK(Spreadsheet!D1055)))</f>
        <v>1</v>
      </c>
      <c r="AK845" s="5" t="b">
        <f t="array" ref="AK845">IF(OR(AND(ISBLANK(Spreadsheet!E1055),ISBLANK(Spreadsheet!D1055),NOT(ISBLANK(Spreadsheet!C1055))),AND(ISBLANK(Spreadsheet!E1055),ISBLANK(Spreadsheet!D1055),ISBLANK(Spreadsheet!C1055))),TRUE,ISNUMBER(MATCH(TRUE,EXACT(Spreadsheet!E1055,Relationships),0)))</f>
        <v>1</v>
      </c>
      <c r="AL845" s="5" t="b">
        <f>IF(NOT(ISBLANK(Spreadsheet!C1055)),IF(OR(ISBLANK(Spreadsheet!F1055),LEN(Spreadsheet!F1055)&gt;40),FALSE,TRUE),TRUE)</f>
        <v>1</v>
      </c>
      <c r="AM845" s="5" t="b">
        <f>IF(NOT(ISBLANK(Spreadsheet!C1055)),IF(OR(ISBLANK(Spreadsheet!H1055),LEN(Spreadsheet!H1055)&gt;40),FALSE,TRUE),TRUE)</f>
        <v>1</v>
      </c>
      <c r="AN845" s="5" t="b">
        <f t="array" ref="AN845">IF(ISBLANK(Spreadsheet!I1055),TRUE,ISNUMBER(MATCH(TRUE,EXACT(Spreadsheet!I1055,GenderValues),0)))</f>
        <v>1</v>
      </c>
      <c r="AO845" s="5" t="b">
        <f ca="1">IF(ISERROR(DATEVALUE(TEXT(Spreadsheet!J1055,"mm/dd/yyyy")) &gt; TODAY()),IF(AND(ISBLANK(Spreadsheet!J1055),ISBLANK(Spreadsheet!C1055)),TRUE,FALSE),IF(DATEVALUE(TEXT(Spreadsheet!J1055,"mm/dd/yyyy")) &gt; TODAY(),FALSE,TRUE))</f>
        <v>1</v>
      </c>
      <c r="AP845" s="5" t="b">
        <f>OR(ISBLANK(Spreadsheet!K1055),LEN(Spreadsheet!K1055)&lt;=100)</f>
        <v>1</v>
      </c>
      <c r="AQ845" s="5" t="b">
        <f t="array" ref="AQ845">IF(OR(AND(ISBLANK(Spreadsheet!L1055),ISBLANK(Spreadsheet!C1055)),AND(NOT(ISBLANK(Spreadsheet!C1055)),NOT(ISBLANK(Spreadsheet!D1055)))),TRUE,ISNUMBER(MATCH(TRUE,EXACT(Spreadsheet!L1055,MaritalStatus),0)))</f>
        <v>1</v>
      </c>
      <c r="AR845" s="5" t="b">
        <f ca="1">IF(ISERROR(DATEVALUE(TEXT(Spreadsheet!M1055,"mm/dd/yyyy")) &gt; TODAY()),IF(ISBLANK(Spreadsheet!M1055),TRUE,FALSE),IF(DATEVALUE(TEXT(Spreadsheet!M1055,"mm/dd/yyyy")) &gt; TODAY(),FALSE,TRUE))</f>
        <v>1</v>
      </c>
      <c r="AS845" s="5" t="b">
        <f>OR(ISBLANK(Spreadsheet!N1055),LEN(Spreadsheet!N1055)&lt;=100)</f>
        <v>1</v>
      </c>
      <c r="AT845" s="5" t="b">
        <f>OR(ISBLANK(Spreadsheet!O1055),UPPER(Spreadsheet!O1055)="YES")</f>
        <v>1</v>
      </c>
      <c r="AU845" s="5" t="b">
        <f>OR(ISBLANK(Spreadsheet!P1055),UPPER(Spreadsheet!P1055)="YES")</f>
        <v>1</v>
      </c>
      <c r="AV845" s="5" t="b">
        <f t="array" ref="AV845">IF(ISBLANK(Spreadsheet!Q1055),TRUE,ISNUMBER(MATCH(TRUE,EXACT(Spreadsheet!Q1055,OnGroupsPriorIns),0)))</f>
        <v>1</v>
      </c>
      <c r="AW845" s="5" t="b">
        <f>OR(ISBLANK(Spreadsheet!R1055),UPPER(Spreadsheet!R1055)="YES")</f>
        <v>1</v>
      </c>
      <c r="AX845" s="5" t="b">
        <f>OR(ISBLANK(Spreadsheet!S1055),UPPER(Spreadsheet!S1055)="YES")</f>
        <v>1</v>
      </c>
      <c r="AY845" s="5" t="b">
        <f>OR(AND(ISBLANK(Spreadsheet!C1055),LEN(Spreadsheet!T1055)=0),AND(NOT(ISBLANK(Spreadsheet!C1055)),LEN(Spreadsheet!T1055)&gt;0,LEN(Spreadsheet!T1055)&lt;=50))</f>
        <v>1</v>
      </c>
      <c r="AZ845" s="5" t="b">
        <f>OR(LEN(Spreadsheet!U1055)=0,AND(LEN(Spreadsheet!U1055)&gt;0,LEN(Spreadsheet!U1055)&lt;=50))</f>
        <v>1</v>
      </c>
      <c r="BA845" s="5" t="b">
        <f>OR(AND(ISBLANK(Spreadsheet!C1055),LEN(Spreadsheet!V1055)=0),AND(NOT(ISBLANK(Spreadsheet!C1055)),LEN(Spreadsheet!V1055)&gt;0,LEN(Spreadsheet!V1055)&lt;=50))</f>
        <v>1</v>
      </c>
      <c r="BB845" s="5" t="b">
        <f t="array" ref="BB845">IF(AND(ISBLANK(Spreadsheet!C1055),LEN(Spreadsheet!W1055)=0),TRUE,ISNUMBER(MATCH(TRUE,EXACT(Spreadsheet!W1055,States),0)))</f>
        <v>1</v>
      </c>
      <c r="BC845" s="5" t="b">
        <f>OR(AND(ISBLANK(Spreadsheet!C1055),LEN(Spreadsheet!X1055)=0),AND(NOT(ISBLANK(Spreadsheet!C1055)),LEN(Spreadsheet!X1055)&gt;0,LEN(Spreadsheet!X1055)=5,ISNUMBER(VALUE(Spreadsheet!X1055))))</f>
        <v>1</v>
      </c>
      <c r="BD845" s="5" t="b">
        <f>OR(ISBLANK(Spreadsheet!Z1055),LEN(Spreadsheet!Z1055)&lt;=50)</f>
        <v>1</v>
      </c>
      <c r="BE845" s="5" t="b">
        <f>ISBLANK(Spreadsheet!AA1055)</f>
        <v>1</v>
      </c>
      <c r="BF845" s="5" t="b">
        <f>ISBLANK(Spreadsheet!AB1055)</f>
        <v>1</v>
      </c>
      <c r="BG845" s="5" t="b">
        <f>IF(ISERROR(DATEVALUE(TEXT(Spreadsheet!AC1055,"mm/dd/yyyy")) &gt; DATEVALUE(TEXT(Spreadsheet!J1055,"mm/dd/yyyy"))),IF(OR(AND(ISBLANK(Spreadsheet!AC1055),ISBLANK(Spreadsheet!C1055)),AND(NOT(ISBLANK(Spreadsheet!C1055)),ISBLANK(Spreadsheet!AC1055),NOT(ISBLANK(Spreadsheet!D1055)))),TRUE,FALSE),IF(DATEVALUE(TEXT(Spreadsheet!AC1055,"mm/dd/yyyy")) &gt; DATEVALUE(TEXT(Spreadsheet!J1055,"mm/dd/yyyy")),TRUE,FALSE))</f>
        <v>1</v>
      </c>
      <c r="BH845" s="5" t="b">
        <f>OR(AND(ISBLANK(Spreadsheet!C1055),ISBLANK(Spreadsheet!AE1055)),AND(NOT(ISBLANK(Spreadsheet!C1055)),NOT(ISBLANK(Spreadsheet!D1055)),ISBLANK(Spreadsheet!AE1055)),AND(NOT(ISBLANK(Spreadsheet!C1055)),ISBLANK(Spreadsheet!D1055),NOT(ISBLANK(Spreadsheet!AE1055)),LEN(Spreadsheet!AE1055)&lt;=100))</f>
        <v>1</v>
      </c>
      <c r="BI845" s="5" t="b">
        <f t="array" ref="BI845">IF(ISBLANK(Spreadsheet!AF1055),TRUE,ISNUMBER(MATCH(TRUE,EXACT(Spreadsheet!AF1055,CobraShortReasons),0)))</f>
        <v>1</v>
      </c>
      <c r="BJ845" s="5" t="b">
        <f ca="1">IF(ISERROR(DATEVALUE(TEXT(Spreadsheet!AG1055,"mm/dd/yyyy")) &gt; TODAY()),IF(ISBLANK(Spreadsheet!AG1055),TRUE,FALSE),IF(DATEVALUE(TEXT(Spreadsheet!AG1055,"mm/dd/yyyy")) &gt; TODAY(),FALSE,TRUE))</f>
        <v>1</v>
      </c>
      <c r="BK845" s="5" t="b">
        <f>OR(ISBLANK(Spreadsheet!AH1055),LEN(Spreadsheet!AH1055)&lt;=25)</f>
        <v>1</v>
      </c>
      <c r="BL845" s="5" t="b">
        <f t="array" aca="1" ref="BL845" ca="1">IF(ISBLANK(Spreadsheet!AI1055),TRUE,ISNUMBER(MATCH(TRUE,EXACT(Spreadsheet!AI1055,INDIRECT(Spreadsheet!$D$2)),0)))</f>
        <v>1</v>
      </c>
      <c r="BM845" s="5" t="b">
        <f t="array" aca="1" ref="BM845" ca="1">IF(ISBLANK(Spreadsheet!AJ1055),TRUE,ISNUMBER(MATCH(TRUE,EXACT(Spreadsheet!AJ1055,INDIRECT(Spreadsheet!BJ845)),0)))</f>
        <v>1</v>
      </c>
      <c r="BN845" s="5" t="b">
        <f t="array" ref="BN845">IF(ISBLANK(Spreadsheet!AK1055),TRUE,ISNUMBER(MATCH(TRUE,EXACT(Spreadsheet!AK1055,DentalPlans),0)))</f>
        <v>1</v>
      </c>
      <c r="BO845" s="5" t="b">
        <f t="array" aca="1" ref="BO845" ca="1">IF(ISBLANK(Spreadsheet!AL1055),TRUE,ISNUMBER(MATCH(TRUE,EXACT(Spreadsheet!AL1055,INDIRECT(Spreadsheet!BK845)),0)))</f>
        <v>1</v>
      </c>
      <c r="BP845" s="5" t="b">
        <f t="array" ref="BP845">IF(ISBLANK(Spreadsheet!AM1055),TRUE,ISNUMBER(MATCH(TRUE,EXACT(Spreadsheet!AM1055,VisionPlans),0)))</f>
        <v>1</v>
      </c>
      <c r="BQ845" s="5" t="b">
        <f t="array" aca="1" ref="BQ845" ca="1">IF(ISBLANK(Spreadsheet!AN1055),TRUE,ISNUMBER(MATCH(TRUE,EXACT(Spreadsheet!AN1055,INDIRECT(Spreadsheet!BL845)),0)))</f>
        <v>1</v>
      </c>
      <c r="BR845" s="5" t="b">
        <f t="array" ref="BR845">IF(ISBLANK(Spreadsheet!AO1055),TRUE,ISNUMBER(MATCH(TRUE,EXACT(Spreadsheet!AO1055,LifeBenefitClasses),0)))</f>
        <v>1</v>
      </c>
      <c r="BS845" s="5" t="b">
        <f>IF(OR(ISBLANK(Spreadsheet!AO1055), Spreadsheet!AO1055="Waive"),IF(ISBLANK(Spreadsheet!AP1055),TRUE,FALSE),IF(OR(AND(NOT(ISBLANK(Spreadsheet!AO1055)),ISBLANK(Spreadsheet!AP1055)),NOT(ISNUMBER(VALUE(Spreadsheet!AP1055)))),FALSE,IF(OR(AND(Spreadsheet!AP1055&lt;6,MOD(Spreadsheet!AP1055*10,5)=0), MOD(Spreadsheet!AP1055,5000)=0),TRUE,FALSE)))</f>
        <v>1</v>
      </c>
      <c r="BT845" s="5" t="b">
        <f t="array" ref="BT845">IF(ISBLANK(Spreadsheet!AQ1055),TRUE,ISNUMBER(MATCH(TRUE,EXACT(Spreadsheet!AQ1055,EnrollWaive),0)))</f>
        <v>1</v>
      </c>
      <c r="BU845" s="5" t="b">
        <f t="array" ref="BU845">IF(ISBLANK(Spreadsheet!AR1055),TRUE,ISNUMBER(MATCH(TRUE,EXACT(Spreadsheet!AR1055,LifeBenefitClasses),0)))</f>
        <v>1</v>
      </c>
      <c r="BV845" s="5" t="b">
        <f>IF(OR(ISBLANK(Spreadsheet!AR1055), Spreadsheet!AR1055="Waive"),IF(ISBLANK(Spreadsheet!AS1055),TRUE,FALSE),IF(OR(AND(NOT(ISBLANK(Spreadsheet!AR1055)),ISBLANK(Spreadsheet!AS1055)),NOT(ISNUMBER(VALUE(Spreadsheet!AS1055)))),FALSE,IF(OR(AND(Spreadsheet!AS1055&lt;6,MOD(Spreadsheet!AS1055*10,5)=0), MOD(Spreadsheet!AS1055,10000)=0),TRUE,FALSE)))</f>
        <v>1</v>
      </c>
      <c r="BW845" s="5" t="b">
        <f t="array" ref="BW845">IF(ISBLANK(Spreadsheet!AT1055),TRUE,ISNUMBER(MATCH(TRUE,EXACT(Spreadsheet!AT1055,LifeBenefitClasses),0)))</f>
        <v>1</v>
      </c>
      <c r="BX845" s="5" t="b">
        <f>IF(OR(ISBLANK(Spreadsheet!AT1055), Spreadsheet!AT1055="Waive"),IF(ISBLANK(Spreadsheet!AU1055),TRUE,FALSE),IF(OR(AND(NOT(ISBLANK(Spreadsheet!AT1055)),ISBLANK(Spreadsheet!AU1055)),NOT(ISNUMBER(VALUE(Spreadsheet!AU1055)))),FALSE,IF(AND(NOT(OR(ISBLANK(Spreadsheet!AT1055),Spreadsheet!AT1055="Waive")),NOT(OR(ISBLANK(Spreadsheet!AR1055),Spreadsheet!AR1055="Waive")),MOD(Spreadsheet!AU1055,5000)=0, Spreadsheet!AU1055&lt;=(Spreadsheet!AS1055*0.5)),TRUE,FALSE)))</f>
        <v>1</v>
      </c>
      <c r="BY845" s="5" t="b">
        <f t="array" ref="BY845">IF(ISBLANK(Spreadsheet!AV1055),TRUE,ISNUMBER(MATCH(TRUE,EXACT(Spreadsheet!AV1055,EnrollWaive),0)))</f>
        <v>1</v>
      </c>
      <c r="BZ845" s="5" t="b">
        <f t="array" ref="BZ845">IF(ISBLANK(Spreadsheet!AW1055),TRUE,ISNUMBER(MATCH(TRUE,EXACT(Spreadsheet!AW1055,LifeBenefitClasses),0)))</f>
        <v>1</v>
      </c>
      <c r="CA845" s="5" t="b">
        <f t="array" ref="CA845">IF(ISBLANK(Spreadsheet!AX1055),TRUE,ISNUMBER(MATCH(TRUE,EXACT(Spreadsheet!AX1055,LifeBenefitClasses),0)))</f>
        <v>1</v>
      </c>
      <c r="CB845" s="5" t="b">
        <f t="array" ref="CB845">IF(ISBLANK(Spreadsheet!AY1055),TRUE,ISNUMBER(MATCH(TRUE,EXACT(Spreadsheet!AY1055,LifeBenefitClasses),0)))</f>
        <v>1</v>
      </c>
      <c r="CC845" s="5" t="b">
        <f t="array" ref="CC845">IF(ISBLANK(Spreadsheet!AZ1055),TRUE,ISNUMBER(MATCH(TRUE,EXACT(Spreadsheet!AZ1055,LifeBenefitClasses),0)))</f>
        <v>1</v>
      </c>
      <c r="CD845" s="5" t="b">
        <f t="array" ref="CD845">IF(ISBLANK(Spreadsheet!BA1055),TRUE,ISNUMBER(MATCH(TRUE,EXACT(Spreadsheet!BA1055,LifeBenefitClasses),0)))</f>
        <v>1</v>
      </c>
      <c r="CE845" s="5" t="b">
        <f>IF(OR(ISBLANK(Spreadsheet!BA1055), Spreadsheet!BA1055="Waive"),IF(ISBLANK(Spreadsheet!BB1055),TRUE,FALSE),IF(OR(AND(NOT(ISBLANK(Spreadsheet!BA1055)),ISBLANK(Spreadsheet!BB1055)),NOT(ISNUMBER(VALUE(Spreadsheet!BB1055))),ISBLANK(Spreadsheet!BC1055),NOT(ISNUMBER(VALUE(Spreadsheet!BC1055)))),FALSE,IF(AND(Spreadsheet!BB1055&gt;=50000,Spreadsheet!BB1055&lt;=250000,MOD(Spreadsheet!BB1055,10000)=0,Spreadsheet!BB1055&lt;=(10*Spreadsheet!BC1055)),TRUE,FALSE)))</f>
        <v>1</v>
      </c>
      <c r="CF845" s="5" t="b">
        <f>IF(NOT(ISBLANK(Spreadsheet!BC845)),AND(ISNUMBER(VALUE(Spreadsheet!BC845)),Spreadsheet!BC845&gt;0),AND(OR(ISBLANK(Spreadsheet!AO845),Spreadsheet!AO845="Waive",AND(NOT(OR(ISBLANK(Spreadsheet!AO845),Spreadsheet!AO845="Waive")),Spreadsheet!AP845&gt;=6)),OR(ISBLANK(Spreadsheet!AR845),AND(NOT(OR(ISBLANK(Spreadsheet!AR845),Spreadsheet!AR845="Waive")),Spreadsheet!AS845&gt;=6)),OR(ISBLANK(Spreadsheet!AW845)),OR(ISBLANK(Spreadsheet!AX845)),OR(ISBLANK(Spreadsheet!AY845)),OR(ISBLANK(Spreadsheet!AZ845)),OR(ISBLANK(Spreadsheet!BA845),Spreadsheet!BA845="Waive")))</f>
        <v>1</v>
      </c>
      <c r="CG845" s="5" t="b">
        <f t="shared" ca="1" si="61"/>
        <v>1</v>
      </c>
    </row>
    <row r="846" spans="8:85" x14ac:dyDescent="0.3">
      <c r="H846" s="5">
        <f t="shared" ca="1" si="58"/>
        <v>2</v>
      </c>
      <c r="I846" s="5" t="str">
        <f t="shared" ca="1" si="59"/>
        <v/>
      </c>
      <c r="J846" s="5" t="str">
        <f>IF(AND(NOT(ISBLANK(Spreadsheet!C1056)),ISBLANK(Spreadsheet!D1056)),Spreadsheet!F1056&amp;" "&amp;Spreadsheet!H1056,"")</f>
        <v/>
      </c>
      <c r="K846" s="5">
        <f>IF(AND(NOT(ISBLANK(Spreadsheet!C1056)),ISBLANK(Spreadsheet!D1056)),COUNTIFS(Spreadsheet!E$786:E1057,"=Child",Spreadsheet!C$786:C1057, "="&amp;Spreadsheet!C1056) + COUNTIFS(Spreadsheet!E$786:E1057,"=Step-child",Spreadsheet!C$786:C1057, "="&amp;Spreadsheet!C1056),0)</f>
        <v>0</v>
      </c>
      <c r="L846" s="5">
        <f>IF(NOT(ISBLANK(J846)),COUNTIFS(Spreadsheet!E$786:E1057,"=Wife",Spreadsheet!C$786:C1057, "="&amp;Spreadsheet!C1056) + COUNTIFS(Spreadsheet!E$786:E1057,"=Husband",Spreadsheet!C$786:C1057, "="&amp;Spreadsheet!C1056),0)</f>
        <v>0</v>
      </c>
      <c r="M846" s="5">
        <f>IF(NOT(ISBLANK(Spreadsheet!AJ1056)),VLOOKUP(Spreadsheet!AJ1056,'Drop Downs'!$P$2:$R$16,3,FALSE),0)</f>
        <v>0</v>
      </c>
      <c r="N846" s="5">
        <f>IF(NOT(ISBLANK(Spreadsheet!AJ1056)), VLOOKUP(Spreadsheet!AJ1056,'Drop Downs'!$P$2:$R$16,2,FALSE),0)</f>
        <v>0</v>
      </c>
      <c r="O846" s="5">
        <f>IF(NOT(ISBLANK(Spreadsheet!AL1056)),VLOOKUP(Spreadsheet!AL1056,'Drop Downs'!$P$2:$R$16,3,FALSE), 0)</f>
        <v>0</v>
      </c>
      <c r="P846" s="5">
        <f>IF(NOT(ISBLANK(Spreadsheet!AL1056)),VLOOKUP(Spreadsheet!AL1056,'Drop Downs'!$P$2:$R$16,2,FALSE),0)</f>
        <v>0</v>
      </c>
      <c r="Q846" s="5">
        <f>IF(NOT(ISBLANK(Spreadsheet!AN1056)),VLOOKUP(Spreadsheet!AN1056,'Drop Downs'!$P$2:$R$16,3,FALSE),0)</f>
        <v>0</v>
      </c>
      <c r="R846" s="5">
        <f>IF(NOT(ISBLANK(Spreadsheet!AN1056)),VLOOKUP(Spreadsheet!AN1056,'Drop Downs'!$P$2:$R$16,2,FALSE),0)</f>
        <v>0</v>
      </c>
      <c r="S846" s="5" t="str">
        <f>IF(OR(M846&gt;K846,N846&gt;L846,O846&gt;K846, Q846&gt;K846,N846&gt;L846, P846&gt;L846, R846&gt;L846),"Member currently has a coverage election over what he/she needs.  Please add more dependents or adjust the coverage election.","")&amp;(IF(AND(NOT(ISBLANK(Spreadsheet!C1056)),NOT(ISBLANK(Spreadsheet!D1056)),ISBLANK(Spreadsheet!E1056)),"Dependent lacks a relationship to member.Please select one from the drop-down.",""))</f>
        <v/>
      </c>
      <c r="T846" s="5" t="b">
        <f t="shared" si="60"/>
        <v>1</v>
      </c>
      <c r="U846" s="5" t="b">
        <f>OR(ISBLANK(Spreadsheet!C1056),IF(NOT(ISBLANK(Spreadsheet!D1056)),NOT(ISBLANK(Spreadsheet!E1056)),TRUE))</f>
        <v>1</v>
      </c>
      <c r="V846" s="5" t="b">
        <f>OR(ISBLANK(Spreadsheet!C1056), NOT(ISBLANK(Spreadsheet!I1056)))</f>
        <v>1</v>
      </c>
      <c r="W846" s="5" t="b">
        <f>OR(ISBLANK(Spreadsheet!D1056),NOT(ISBLANK(Spreadsheet!C1056)))</f>
        <v>1</v>
      </c>
      <c r="X846" s="155" t="str">
        <f>REPT("0",MIN(FIND({1,2,3,4,5,6,7,8,9},Spreadsheet!C1056&amp;"123456789"))-1)&amp;IF(ISBLANK(Spreadsheet!C1056),"",SUMPRODUCT(MID(0&amp;Spreadsheet!C1056,LARGE(INDEX(ISNUMBER(--MID(Spreadsheet!C1056,ROW($1:$225),1))*
 ROW($1:$225),0),ROW($1:$225))+1,1)*10^ROW($1:$225)/10))</f>
        <v/>
      </c>
      <c r="Y846" s="5" t="b">
        <f>IF(NOT(ISBLANK(Spreadsheet!C1056)),IF(AND(ISNUMBER(VALUE(Spreadsheet!C1056)), LEN(Spreadsheet!C1056)=9),TRUE,FALSE),TRUE)</f>
        <v>1</v>
      </c>
      <c r="Z846" s="155" t="str">
        <f>REPT("0",MIN(FIND({1,2,3,4,5,6,7,8,9},Spreadsheet!D1056&amp;"123456789"))-1)&amp;IF(ISBLANK(Spreadsheet!D1056),"",SUMPRODUCT(MID(0&amp;Spreadsheet!D1056,LARGE(INDEX(ISNUMBER(--MID(Spreadsheet!D1056,ROW($1:$225),1))*
 ROW($1:$225),0),ROW($1:$225))+1,1)*10^ROW($1:$225)/10))</f>
        <v/>
      </c>
      <c r="AA846" s="5" t="b">
        <f>IF(AND(NOT(ISBLANK(Spreadsheet!D1056)),NOT(ISBLANK(Spreadsheet!C1056))),IF(AND(ISNUMBER(VALUE(Spreadsheet!D1056)), LEN(Spreadsheet!D1056)=9),TRUE,FALSE),IF(AND(NOT(ISBLANK(Spreadsheet!D1056)),ISBLANK(Spreadsheet!C1056)),FALSE,TRUE))</f>
        <v>1</v>
      </c>
      <c r="AB846" s="5" t="b">
        <f>OR(ISBLANK(Spreadsheet!Y846),IF(NOT(ISBLANK(Spreadsheet!Y846)),LEN(Spreadsheet!Y846)=10,ISNUMBER(VALUE(Spreadsheet!Y846))))</f>
        <v>1</v>
      </c>
      <c r="AC846" s="5" t="b">
        <f>OR(ISBLANK(Spreadsheet!AI1056), AND(NOT(ISBLANK(Spreadsheet!AJ1056)), NOT(ISNUMBER(SEARCH("Waive",Spreadsheet!AJ1056)))))</f>
        <v>1</v>
      </c>
      <c r="AD846" s="5" t="b">
        <f>OR(ISBLANK(Spreadsheet!AK1056), AND(NOT(ISBLANK(Spreadsheet!AL1056)), NOT(ISNUMBER(SEARCH("Waive",Spreadsheet!AL1056)))))</f>
        <v>1</v>
      </c>
      <c r="AE846" s="5" t="b">
        <f>OR(ISBLANK(Spreadsheet!AM1056), AND(NOT(ISBLANK(Spreadsheet!AN1056)), NOT(ISNUMBER(SEARCH("Waive", Spreadsheet!AN1056)))))</f>
        <v>1</v>
      </c>
      <c r="AF846" s="5" t="b">
        <f>OR(ISBLANK(Spreadsheet!C1056), NOT(ISBLANK(Spreadsheet!D1056)),NOT(ISBLANK(Spreadsheet!L1056)))</f>
        <v>1</v>
      </c>
      <c r="AG846" s="5" t="b">
        <f>IF(AND(NOT(ISBLANK(Spreadsheet!C1056)), NOT(ISBLANK(Spreadsheet!D1056)),Spreadsheet!C1056&lt;&gt;Spreadsheet!D1056),IF(ISERROR(VLOOKUP(Spreadsheet!C1056, Spreadsheet!$C$6:'Spreadsheet'!$C1055,1,FALSE)), FALSE, TRUE),TRUE)</f>
        <v>1</v>
      </c>
      <c r="AH846" s="5" t="b">
        <f>Spreadsheet!$B$2=Spreadsheet!AD846</f>
        <v>1</v>
      </c>
      <c r="AI846" s="5" t="b">
        <f>IF(ISBLANK(Spreadsheet!G1056),TRUE,IF(OR(LEN(Spreadsheet!G1056)&gt;1,ISNUMBER(VALUE(Spreadsheet!G1056))),FALSE,TRUE))</f>
        <v>1</v>
      </c>
      <c r="AJ846" s="5" t="b">
        <f>OR(ISBLANK(Spreadsheet!C1056), NOT(ISBLANK(Spreadsheet!B1056)), NOT(ISBLANK(Spreadsheet!D1056)))</f>
        <v>1</v>
      </c>
      <c r="AK846" s="5" t="b">
        <f t="array" ref="AK846">IF(OR(AND(ISBLANK(Spreadsheet!E1056),ISBLANK(Spreadsheet!D1056),NOT(ISBLANK(Spreadsheet!C1056))),AND(ISBLANK(Spreadsheet!E1056),ISBLANK(Spreadsheet!D1056),ISBLANK(Spreadsheet!C1056))),TRUE,ISNUMBER(MATCH(TRUE,EXACT(Spreadsheet!E1056,Relationships),0)))</f>
        <v>1</v>
      </c>
      <c r="AL846" s="5" t="b">
        <f>IF(NOT(ISBLANK(Spreadsheet!C1056)),IF(OR(ISBLANK(Spreadsheet!F1056),LEN(Spreadsheet!F1056)&gt;40),FALSE,TRUE),TRUE)</f>
        <v>1</v>
      </c>
      <c r="AM846" s="5" t="b">
        <f>IF(NOT(ISBLANK(Spreadsheet!C1056)),IF(OR(ISBLANK(Spreadsheet!H1056),LEN(Spreadsheet!H1056)&gt;40),FALSE,TRUE),TRUE)</f>
        <v>1</v>
      </c>
      <c r="AN846" s="5" t="b">
        <f t="array" ref="AN846">IF(ISBLANK(Spreadsheet!I1056),TRUE,ISNUMBER(MATCH(TRUE,EXACT(Spreadsheet!I1056,GenderValues),0)))</f>
        <v>1</v>
      </c>
      <c r="AO846" s="5" t="b">
        <f ca="1">IF(ISERROR(DATEVALUE(TEXT(Spreadsheet!J1056,"mm/dd/yyyy")) &gt; TODAY()),IF(AND(ISBLANK(Spreadsheet!J1056),ISBLANK(Spreadsheet!C1056)),TRUE,FALSE),IF(DATEVALUE(TEXT(Spreadsheet!J1056,"mm/dd/yyyy")) &gt; TODAY(),FALSE,TRUE))</f>
        <v>1</v>
      </c>
      <c r="AP846" s="5" t="b">
        <f>OR(ISBLANK(Spreadsheet!K1056),LEN(Spreadsheet!K1056)&lt;=100)</f>
        <v>1</v>
      </c>
      <c r="AQ846" s="5" t="b">
        <f t="array" ref="AQ846">IF(OR(AND(ISBLANK(Spreadsheet!L1056),ISBLANK(Spreadsheet!C1056)),AND(NOT(ISBLANK(Spreadsheet!C1056)),NOT(ISBLANK(Spreadsheet!D1056)))),TRUE,ISNUMBER(MATCH(TRUE,EXACT(Spreadsheet!L1056,MaritalStatus),0)))</f>
        <v>1</v>
      </c>
      <c r="AR846" s="5" t="b">
        <f ca="1">IF(ISERROR(DATEVALUE(TEXT(Spreadsheet!M1056,"mm/dd/yyyy")) &gt; TODAY()),IF(ISBLANK(Spreadsheet!M1056),TRUE,FALSE),IF(DATEVALUE(TEXT(Spreadsheet!M1056,"mm/dd/yyyy")) &gt; TODAY(),FALSE,TRUE))</f>
        <v>1</v>
      </c>
      <c r="AS846" s="5" t="b">
        <f>OR(ISBLANK(Spreadsheet!N1056),LEN(Spreadsheet!N1056)&lt;=100)</f>
        <v>1</v>
      </c>
      <c r="AT846" s="5" t="b">
        <f>OR(ISBLANK(Spreadsheet!O1056),UPPER(Spreadsheet!O1056)="YES")</f>
        <v>1</v>
      </c>
      <c r="AU846" s="5" t="b">
        <f>OR(ISBLANK(Spreadsheet!P1056),UPPER(Spreadsheet!P1056)="YES")</f>
        <v>1</v>
      </c>
      <c r="AV846" s="5" t="b">
        <f t="array" ref="AV846">IF(ISBLANK(Spreadsheet!Q1056),TRUE,ISNUMBER(MATCH(TRUE,EXACT(Spreadsheet!Q1056,OnGroupsPriorIns),0)))</f>
        <v>1</v>
      </c>
      <c r="AW846" s="5" t="b">
        <f>OR(ISBLANK(Spreadsheet!R1056),UPPER(Spreadsheet!R1056)="YES")</f>
        <v>1</v>
      </c>
      <c r="AX846" s="5" t="b">
        <f>OR(ISBLANK(Spreadsheet!S1056),UPPER(Spreadsheet!S1056)="YES")</f>
        <v>1</v>
      </c>
      <c r="AY846" s="5" t="b">
        <f>OR(AND(ISBLANK(Spreadsheet!C1056),LEN(Spreadsheet!T1056)=0),AND(NOT(ISBLANK(Spreadsheet!C1056)),LEN(Spreadsheet!T1056)&gt;0,LEN(Spreadsheet!T1056)&lt;=50))</f>
        <v>1</v>
      </c>
      <c r="AZ846" s="5" t="b">
        <f>OR(LEN(Spreadsheet!U1056)=0,AND(LEN(Spreadsheet!U1056)&gt;0,LEN(Spreadsheet!U1056)&lt;=50))</f>
        <v>1</v>
      </c>
      <c r="BA846" s="5" t="b">
        <f>OR(AND(ISBLANK(Spreadsheet!C1056),LEN(Spreadsheet!V1056)=0),AND(NOT(ISBLANK(Spreadsheet!C1056)),LEN(Spreadsheet!V1056)&gt;0,LEN(Spreadsheet!V1056)&lt;=50))</f>
        <v>1</v>
      </c>
      <c r="BB846" s="5" t="b">
        <f t="array" ref="BB846">IF(AND(ISBLANK(Spreadsheet!C1056),LEN(Spreadsheet!W1056)=0),TRUE,ISNUMBER(MATCH(TRUE,EXACT(Spreadsheet!W1056,States),0)))</f>
        <v>1</v>
      </c>
      <c r="BC846" s="5" t="b">
        <f>OR(AND(ISBLANK(Spreadsheet!C1056),LEN(Spreadsheet!X1056)=0),AND(NOT(ISBLANK(Spreadsheet!C1056)),LEN(Spreadsheet!X1056)&gt;0,LEN(Spreadsheet!X1056)=5,ISNUMBER(VALUE(Spreadsheet!X1056))))</f>
        <v>1</v>
      </c>
      <c r="BD846" s="5" t="b">
        <f>OR(ISBLANK(Spreadsheet!Z1056),LEN(Spreadsheet!Z1056)&lt;=50)</f>
        <v>1</v>
      </c>
      <c r="BE846" s="5" t="b">
        <f>ISBLANK(Spreadsheet!AA1056)</f>
        <v>1</v>
      </c>
      <c r="BF846" s="5" t="b">
        <f>ISBLANK(Spreadsheet!AB1056)</f>
        <v>1</v>
      </c>
      <c r="BG846" s="5" t="b">
        <f>IF(ISERROR(DATEVALUE(TEXT(Spreadsheet!AC1056,"mm/dd/yyyy")) &gt; DATEVALUE(TEXT(Spreadsheet!J1056,"mm/dd/yyyy"))),IF(OR(AND(ISBLANK(Spreadsheet!AC1056),ISBLANK(Spreadsheet!C1056)),AND(NOT(ISBLANK(Spreadsheet!C1056)),ISBLANK(Spreadsheet!AC1056),NOT(ISBLANK(Spreadsheet!D1056)))),TRUE,FALSE),IF(DATEVALUE(TEXT(Spreadsheet!AC1056,"mm/dd/yyyy")) &gt; DATEVALUE(TEXT(Spreadsheet!J1056,"mm/dd/yyyy")),TRUE,FALSE))</f>
        <v>1</v>
      </c>
      <c r="BH846" s="5" t="b">
        <f>OR(AND(ISBLANK(Spreadsheet!C1056),ISBLANK(Spreadsheet!AE1056)),AND(NOT(ISBLANK(Spreadsheet!C1056)),NOT(ISBLANK(Spreadsheet!D1056)),ISBLANK(Spreadsheet!AE1056)),AND(NOT(ISBLANK(Spreadsheet!C1056)),ISBLANK(Spreadsheet!D1056),NOT(ISBLANK(Spreadsheet!AE1056)),LEN(Spreadsheet!AE1056)&lt;=100))</f>
        <v>1</v>
      </c>
      <c r="BI846" s="5" t="b">
        <f t="array" ref="BI846">IF(ISBLANK(Spreadsheet!AF1056),TRUE,ISNUMBER(MATCH(TRUE,EXACT(Spreadsheet!AF1056,CobraShortReasons),0)))</f>
        <v>1</v>
      </c>
      <c r="BJ846" s="5" t="b">
        <f ca="1">IF(ISERROR(DATEVALUE(TEXT(Spreadsheet!AG1056,"mm/dd/yyyy")) &gt; TODAY()),IF(ISBLANK(Spreadsheet!AG1056),TRUE,FALSE),IF(DATEVALUE(TEXT(Spreadsheet!AG1056,"mm/dd/yyyy")) &gt; TODAY(),FALSE,TRUE))</f>
        <v>1</v>
      </c>
      <c r="BK846" s="5" t="b">
        <f>OR(ISBLANK(Spreadsheet!AH1056),LEN(Spreadsheet!AH1056)&lt;=25)</f>
        <v>1</v>
      </c>
      <c r="BL846" s="5" t="b">
        <f t="array" aca="1" ref="BL846" ca="1">IF(ISBLANK(Spreadsheet!AI1056),TRUE,ISNUMBER(MATCH(TRUE,EXACT(Spreadsheet!AI1056,INDIRECT(Spreadsheet!$D$2)),0)))</f>
        <v>1</v>
      </c>
      <c r="BM846" s="5" t="b">
        <f t="array" aca="1" ref="BM846" ca="1">IF(ISBLANK(Spreadsheet!AJ1056),TRUE,ISNUMBER(MATCH(TRUE,EXACT(Spreadsheet!AJ1056,INDIRECT(Spreadsheet!BJ846)),0)))</f>
        <v>1</v>
      </c>
      <c r="BN846" s="5" t="b">
        <f t="array" ref="BN846">IF(ISBLANK(Spreadsheet!AK1056),TRUE,ISNUMBER(MATCH(TRUE,EXACT(Spreadsheet!AK1056,DentalPlans),0)))</f>
        <v>1</v>
      </c>
      <c r="BO846" s="5" t="b">
        <f t="array" aca="1" ref="BO846" ca="1">IF(ISBLANK(Spreadsheet!AL1056),TRUE,ISNUMBER(MATCH(TRUE,EXACT(Spreadsheet!AL1056,INDIRECT(Spreadsheet!BK846)),0)))</f>
        <v>1</v>
      </c>
      <c r="BP846" s="5" t="b">
        <f t="array" ref="BP846">IF(ISBLANK(Spreadsheet!AM1056),TRUE,ISNUMBER(MATCH(TRUE,EXACT(Spreadsheet!AM1056,VisionPlans),0)))</f>
        <v>1</v>
      </c>
      <c r="BQ846" s="5" t="b">
        <f t="array" aca="1" ref="BQ846" ca="1">IF(ISBLANK(Spreadsheet!AN1056),TRUE,ISNUMBER(MATCH(TRUE,EXACT(Spreadsheet!AN1056,INDIRECT(Spreadsheet!BL846)),0)))</f>
        <v>1</v>
      </c>
      <c r="BR846" s="5" t="b">
        <f t="array" ref="BR846">IF(ISBLANK(Spreadsheet!AO1056),TRUE,ISNUMBER(MATCH(TRUE,EXACT(Spreadsheet!AO1056,LifeBenefitClasses),0)))</f>
        <v>1</v>
      </c>
      <c r="BS846" s="5" t="b">
        <f>IF(OR(ISBLANK(Spreadsheet!AO1056), Spreadsheet!AO1056="Waive"),IF(ISBLANK(Spreadsheet!AP1056),TRUE,FALSE),IF(OR(AND(NOT(ISBLANK(Spreadsheet!AO1056)),ISBLANK(Spreadsheet!AP1056)),NOT(ISNUMBER(VALUE(Spreadsheet!AP1056)))),FALSE,IF(OR(AND(Spreadsheet!AP1056&lt;6,MOD(Spreadsheet!AP1056*10,5)=0), MOD(Spreadsheet!AP1056,5000)=0),TRUE,FALSE)))</f>
        <v>1</v>
      </c>
      <c r="BT846" s="5" t="b">
        <f t="array" ref="BT846">IF(ISBLANK(Spreadsheet!AQ1056),TRUE,ISNUMBER(MATCH(TRUE,EXACT(Spreadsheet!AQ1056,EnrollWaive),0)))</f>
        <v>1</v>
      </c>
      <c r="BU846" s="5" t="b">
        <f t="array" ref="BU846">IF(ISBLANK(Spreadsheet!AR1056),TRUE,ISNUMBER(MATCH(TRUE,EXACT(Spreadsheet!AR1056,LifeBenefitClasses),0)))</f>
        <v>1</v>
      </c>
      <c r="BV846" s="5" t="b">
        <f>IF(OR(ISBLANK(Spreadsheet!AR1056), Spreadsheet!AR1056="Waive"),IF(ISBLANK(Spreadsheet!AS1056),TRUE,FALSE),IF(OR(AND(NOT(ISBLANK(Spreadsheet!AR1056)),ISBLANK(Spreadsheet!AS1056)),NOT(ISNUMBER(VALUE(Spreadsheet!AS1056)))),FALSE,IF(OR(AND(Spreadsheet!AS1056&lt;6,MOD(Spreadsheet!AS1056*10,5)=0), MOD(Spreadsheet!AS1056,10000)=0),TRUE,FALSE)))</f>
        <v>1</v>
      </c>
      <c r="BW846" s="5" t="b">
        <f t="array" ref="BW846">IF(ISBLANK(Spreadsheet!AT1056),TRUE,ISNUMBER(MATCH(TRUE,EXACT(Spreadsheet!AT1056,LifeBenefitClasses),0)))</f>
        <v>1</v>
      </c>
      <c r="BX846" s="5" t="b">
        <f>IF(OR(ISBLANK(Spreadsheet!AT1056), Spreadsheet!AT1056="Waive"),IF(ISBLANK(Spreadsheet!AU1056),TRUE,FALSE),IF(OR(AND(NOT(ISBLANK(Spreadsheet!AT1056)),ISBLANK(Spreadsheet!AU1056)),NOT(ISNUMBER(VALUE(Spreadsheet!AU1056)))),FALSE,IF(AND(NOT(OR(ISBLANK(Spreadsheet!AT1056),Spreadsheet!AT1056="Waive")),NOT(OR(ISBLANK(Spreadsheet!AR1056),Spreadsheet!AR1056="Waive")),MOD(Spreadsheet!AU1056,5000)=0, Spreadsheet!AU1056&lt;=(Spreadsheet!AS1056*0.5)),TRUE,FALSE)))</f>
        <v>1</v>
      </c>
      <c r="BY846" s="5" t="b">
        <f t="array" ref="BY846">IF(ISBLANK(Spreadsheet!AV1056),TRUE,ISNUMBER(MATCH(TRUE,EXACT(Spreadsheet!AV1056,EnrollWaive),0)))</f>
        <v>1</v>
      </c>
      <c r="BZ846" s="5" t="b">
        <f t="array" ref="BZ846">IF(ISBLANK(Spreadsheet!AW1056),TRUE,ISNUMBER(MATCH(TRUE,EXACT(Spreadsheet!AW1056,LifeBenefitClasses),0)))</f>
        <v>1</v>
      </c>
      <c r="CA846" s="5" t="b">
        <f t="array" ref="CA846">IF(ISBLANK(Spreadsheet!AX1056),TRUE,ISNUMBER(MATCH(TRUE,EXACT(Spreadsheet!AX1056,LifeBenefitClasses),0)))</f>
        <v>1</v>
      </c>
      <c r="CB846" s="5" t="b">
        <f t="array" ref="CB846">IF(ISBLANK(Spreadsheet!AY1056),TRUE,ISNUMBER(MATCH(TRUE,EXACT(Spreadsheet!AY1056,LifeBenefitClasses),0)))</f>
        <v>1</v>
      </c>
      <c r="CC846" s="5" t="b">
        <f t="array" ref="CC846">IF(ISBLANK(Spreadsheet!AZ1056),TRUE,ISNUMBER(MATCH(TRUE,EXACT(Spreadsheet!AZ1056,LifeBenefitClasses),0)))</f>
        <v>1</v>
      </c>
      <c r="CD846" s="5" t="b">
        <f t="array" ref="CD846">IF(ISBLANK(Spreadsheet!BA1056),TRUE,ISNUMBER(MATCH(TRUE,EXACT(Spreadsheet!BA1056,LifeBenefitClasses),0)))</f>
        <v>1</v>
      </c>
      <c r="CE846" s="5" t="b">
        <f>IF(OR(ISBLANK(Spreadsheet!BA1056), Spreadsheet!BA1056="Waive"),IF(ISBLANK(Spreadsheet!BB1056),TRUE,FALSE),IF(OR(AND(NOT(ISBLANK(Spreadsheet!BA1056)),ISBLANK(Spreadsheet!BB1056)),NOT(ISNUMBER(VALUE(Spreadsheet!BB1056))),ISBLANK(Spreadsheet!BC1056),NOT(ISNUMBER(VALUE(Spreadsheet!BC1056)))),FALSE,IF(AND(Spreadsheet!BB1056&gt;=50000,Spreadsheet!BB1056&lt;=250000,MOD(Spreadsheet!BB1056,10000)=0,Spreadsheet!BB1056&lt;=(10*Spreadsheet!BC1056)),TRUE,FALSE)))</f>
        <v>1</v>
      </c>
      <c r="CF846" s="5" t="b">
        <f>IF(NOT(ISBLANK(Spreadsheet!BC846)),AND(ISNUMBER(VALUE(Spreadsheet!BC846)),Spreadsheet!BC846&gt;0),AND(OR(ISBLANK(Spreadsheet!AO846),Spreadsheet!AO846="Waive",AND(NOT(OR(ISBLANK(Spreadsheet!AO846),Spreadsheet!AO846="Waive")),Spreadsheet!AP846&gt;=6)),OR(ISBLANK(Spreadsheet!AR846),AND(NOT(OR(ISBLANK(Spreadsheet!AR846),Spreadsheet!AR846="Waive")),Spreadsheet!AS846&gt;=6)),OR(ISBLANK(Spreadsheet!AW846)),OR(ISBLANK(Spreadsheet!AX846)),OR(ISBLANK(Spreadsheet!AY846)),OR(ISBLANK(Spreadsheet!AZ846)),OR(ISBLANK(Spreadsheet!BA846),Spreadsheet!BA846="Waive")))</f>
        <v>1</v>
      </c>
      <c r="CG846" s="5" t="b">
        <f t="shared" ca="1" si="61"/>
        <v>1</v>
      </c>
    </row>
    <row r="847" spans="8:85" x14ac:dyDescent="0.3">
      <c r="H847" s="5">
        <f t="shared" ca="1" si="58"/>
        <v>2</v>
      </c>
      <c r="I847" s="5" t="str">
        <f t="shared" ca="1" si="59"/>
        <v/>
      </c>
      <c r="J847" s="5" t="str">
        <f>IF(AND(NOT(ISBLANK(Spreadsheet!C1057)),ISBLANK(Spreadsheet!D1057)),Spreadsheet!F1057&amp;" "&amp;Spreadsheet!H1057,"")</f>
        <v/>
      </c>
      <c r="K847" s="5">
        <f>IF(AND(NOT(ISBLANK(Spreadsheet!C1057)),ISBLANK(Spreadsheet!D1057)),COUNTIFS(Spreadsheet!E$786:E1058,"=Child",Spreadsheet!C$786:C1058, "="&amp;Spreadsheet!C1057) + COUNTIFS(Spreadsheet!E$786:E1058,"=Step-child",Spreadsheet!C$786:C1058, "="&amp;Spreadsheet!C1057),0)</f>
        <v>0</v>
      </c>
      <c r="L847" s="5">
        <f>IF(NOT(ISBLANK(J847)),COUNTIFS(Spreadsheet!E$786:E1058,"=Wife",Spreadsheet!C$786:C1058, "="&amp;Spreadsheet!C1057) + COUNTIFS(Spreadsheet!E$786:E1058,"=Husband",Spreadsheet!C$786:C1058, "="&amp;Spreadsheet!C1057),0)</f>
        <v>0</v>
      </c>
      <c r="M847" s="5">
        <f>IF(NOT(ISBLANK(Spreadsheet!AJ1057)),VLOOKUP(Spreadsheet!AJ1057,'Drop Downs'!$P$2:$R$16,3,FALSE),0)</f>
        <v>0</v>
      </c>
      <c r="N847" s="5">
        <f>IF(NOT(ISBLANK(Spreadsheet!AJ1057)), VLOOKUP(Spreadsheet!AJ1057,'Drop Downs'!$P$2:$R$16,2,FALSE),0)</f>
        <v>0</v>
      </c>
      <c r="O847" s="5">
        <f>IF(NOT(ISBLANK(Spreadsheet!AL1057)),VLOOKUP(Spreadsheet!AL1057,'Drop Downs'!$P$2:$R$16,3,FALSE), 0)</f>
        <v>0</v>
      </c>
      <c r="P847" s="5">
        <f>IF(NOT(ISBLANK(Spreadsheet!AL1057)),VLOOKUP(Spreadsheet!AL1057,'Drop Downs'!$P$2:$R$16,2,FALSE),0)</f>
        <v>0</v>
      </c>
      <c r="Q847" s="5">
        <f>IF(NOT(ISBLANK(Spreadsheet!AN1057)),VLOOKUP(Spreadsheet!AN1057,'Drop Downs'!$P$2:$R$16,3,FALSE),0)</f>
        <v>0</v>
      </c>
      <c r="R847" s="5">
        <f>IF(NOT(ISBLANK(Spreadsheet!AN1057)),VLOOKUP(Spreadsheet!AN1057,'Drop Downs'!$P$2:$R$16,2,FALSE),0)</f>
        <v>0</v>
      </c>
      <c r="S847" s="5" t="str">
        <f>IF(OR(M847&gt;K847,N847&gt;L847,O847&gt;K847, Q847&gt;K847,N847&gt;L847, P847&gt;L847, R847&gt;L847),"Member currently has a coverage election over what he/she needs.  Please add more dependents or adjust the coverage election.","")&amp;(IF(AND(NOT(ISBLANK(Spreadsheet!C1057)),NOT(ISBLANK(Spreadsheet!D1057)),ISBLANK(Spreadsheet!E1057)),"Dependent lacks a relationship to member.Please select one from the drop-down.",""))</f>
        <v/>
      </c>
      <c r="T847" s="5" t="b">
        <f t="shared" si="60"/>
        <v>1</v>
      </c>
      <c r="U847" s="5" t="b">
        <f>OR(ISBLANK(Spreadsheet!C1057),IF(NOT(ISBLANK(Spreadsheet!D1057)),NOT(ISBLANK(Spreadsheet!E1057)),TRUE))</f>
        <v>1</v>
      </c>
      <c r="V847" s="5" t="b">
        <f>OR(ISBLANK(Spreadsheet!C1057), NOT(ISBLANK(Spreadsheet!I1057)))</f>
        <v>1</v>
      </c>
      <c r="W847" s="5" t="b">
        <f>OR(ISBLANK(Spreadsheet!D1057),NOT(ISBLANK(Spreadsheet!C1057)))</f>
        <v>1</v>
      </c>
      <c r="X847" s="155" t="str">
        <f>REPT("0",MIN(FIND({1,2,3,4,5,6,7,8,9},Spreadsheet!C1057&amp;"123456789"))-1)&amp;IF(ISBLANK(Spreadsheet!C1057),"",SUMPRODUCT(MID(0&amp;Spreadsheet!C1057,LARGE(INDEX(ISNUMBER(--MID(Spreadsheet!C1057,ROW($1:$225),1))*
 ROW($1:$225),0),ROW($1:$225))+1,1)*10^ROW($1:$225)/10))</f>
        <v/>
      </c>
      <c r="Y847" s="5" t="b">
        <f>IF(NOT(ISBLANK(Spreadsheet!C1057)),IF(AND(ISNUMBER(VALUE(Spreadsheet!C1057)), LEN(Spreadsheet!C1057)=9),TRUE,FALSE),TRUE)</f>
        <v>1</v>
      </c>
      <c r="Z847" s="155" t="str">
        <f>REPT("0",MIN(FIND({1,2,3,4,5,6,7,8,9},Spreadsheet!D1057&amp;"123456789"))-1)&amp;IF(ISBLANK(Spreadsheet!D1057),"",SUMPRODUCT(MID(0&amp;Spreadsheet!D1057,LARGE(INDEX(ISNUMBER(--MID(Spreadsheet!D1057,ROW($1:$225),1))*
 ROW($1:$225),0),ROW($1:$225))+1,1)*10^ROW($1:$225)/10))</f>
        <v/>
      </c>
      <c r="AA847" s="5" t="b">
        <f>IF(AND(NOT(ISBLANK(Spreadsheet!D1057)),NOT(ISBLANK(Spreadsheet!C1057))),IF(AND(ISNUMBER(VALUE(Spreadsheet!D1057)), LEN(Spreadsheet!D1057)=9),TRUE,FALSE),IF(AND(NOT(ISBLANK(Spreadsheet!D1057)),ISBLANK(Spreadsheet!C1057)),FALSE,TRUE))</f>
        <v>1</v>
      </c>
      <c r="AB847" s="5" t="b">
        <f>OR(ISBLANK(Spreadsheet!Y847),IF(NOT(ISBLANK(Spreadsheet!Y847)),LEN(Spreadsheet!Y847)=10,ISNUMBER(VALUE(Spreadsheet!Y847))))</f>
        <v>1</v>
      </c>
      <c r="AC847" s="5" t="b">
        <f>OR(ISBLANK(Spreadsheet!AI1057), AND(NOT(ISBLANK(Spreadsheet!AJ1057)), NOT(ISNUMBER(SEARCH("Waive",Spreadsheet!AJ1057)))))</f>
        <v>1</v>
      </c>
      <c r="AD847" s="5" t="b">
        <f>OR(ISBLANK(Spreadsheet!AK1057), AND(NOT(ISBLANK(Spreadsheet!AL1057)), NOT(ISNUMBER(SEARCH("Waive",Spreadsheet!AL1057)))))</f>
        <v>1</v>
      </c>
      <c r="AE847" s="5" t="b">
        <f>OR(ISBLANK(Spreadsheet!AM1057), AND(NOT(ISBLANK(Spreadsheet!AN1057)), NOT(ISNUMBER(SEARCH("Waive", Spreadsheet!AN1057)))))</f>
        <v>1</v>
      </c>
      <c r="AF847" s="5" t="b">
        <f>OR(ISBLANK(Spreadsheet!C1057), NOT(ISBLANK(Spreadsheet!D1057)),NOT(ISBLANK(Spreadsheet!L1057)))</f>
        <v>1</v>
      </c>
      <c r="AG847" s="5" t="b">
        <f>IF(AND(NOT(ISBLANK(Spreadsheet!C1057)), NOT(ISBLANK(Spreadsheet!D1057)),Spreadsheet!C1057&lt;&gt;Spreadsheet!D1057),IF(ISERROR(VLOOKUP(Spreadsheet!C1057, Spreadsheet!$C$6:'Spreadsheet'!$C1056,1,FALSE)), FALSE, TRUE),TRUE)</f>
        <v>1</v>
      </c>
      <c r="AH847" s="5" t="b">
        <f>Spreadsheet!$B$2=Spreadsheet!AD847</f>
        <v>1</v>
      </c>
      <c r="AI847" s="5" t="b">
        <f>IF(ISBLANK(Spreadsheet!G1057),TRUE,IF(OR(LEN(Spreadsheet!G1057)&gt;1,ISNUMBER(VALUE(Spreadsheet!G1057))),FALSE,TRUE))</f>
        <v>1</v>
      </c>
      <c r="AJ847" s="5" t="b">
        <f>OR(ISBLANK(Spreadsheet!C1057), NOT(ISBLANK(Spreadsheet!B1057)), NOT(ISBLANK(Spreadsheet!D1057)))</f>
        <v>1</v>
      </c>
      <c r="AK847" s="5" t="b">
        <f t="array" ref="AK847">IF(OR(AND(ISBLANK(Spreadsheet!E1057),ISBLANK(Spreadsheet!D1057),NOT(ISBLANK(Spreadsheet!C1057))),AND(ISBLANK(Spreadsheet!E1057),ISBLANK(Spreadsheet!D1057),ISBLANK(Spreadsheet!C1057))),TRUE,ISNUMBER(MATCH(TRUE,EXACT(Spreadsheet!E1057,Relationships),0)))</f>
        <v>1</v>
      </c>
      <c r="AL847" s="5" t="b">
        <f>IF(NOT(ISBLANK(Spreadsheet!C1057)),IF(OR(ISBLANK(Spreadsheet!F1057),LEN(Spreadsheet!F1057)&gt;40),FALSE,TRUE),TRUE)</f>
        <v>1</v>
      </c>
      <c r="AM847" s="5" t="b">
        <f>IF(NOT(ISBLANK(Spreadsheet!C1057)),IF(OR(ISBLANK(Spreadsheet!H1057),LEN(Spreadsheet!H1057)&gt;40),FALSE,TRUE),TRUE)</f>
        <v>1</v>
      </c>
      <c r="AN847" s="5" t="b">
        <f t="array" ref="AN847">IF(ISBLANK(Spreadsheet!I1057),TRUE,ISNUMBER(MATCH(TRUE,EXACT(Spreadsheet!I1057,GenderValues),0)))</f>
        <v>1</v>
      </c>
      <c r="AO847" s="5" t="b">
        <f ca="1">IF(ISERROR(DATEVALUE(TEXT(Spreadsheet!J1057,"mm/dd/yyyy")) &gt; TODAY()),IF(AND(ISBLANK(Spreadsheet!J1057),ISBLANK(Spreadsheet!C1057)),TRUE,FALSE),IF(DATEVALUE(TEXT(Spreadsheet!J1057,"mm/dd/yyyy")) &gt; TODAY(),FALSE,TRUE))</f>
        <v>1</v>
      </c>
      <c r="AP847" s="5" t="b">
        <f>OR(ISBLANK(Spreadsheet!K1057),LEN(Spreadsheet!K1057)&lt;=100)</f>
        <v>1</v>
      </c>
      <c r="AQ847" s="5" t="b">
        <f t="array" ref="AQ847">IF(OR(AND(ISBLANK(Spreadsheet!L1057),ISBLANK(Spreadsheet!C1057)),AND(NOT(ISBLANK(Spreadsheet!C1057)),NOT(ISBLANK(Spreadsheet!D1057)))),TRUE,ISNUMBER(MATCH(TRUE,EXACT(Spreadsheet!L1057,MaritalStatus),0)))</f>
        <v>1</v>
      </c>
      <c r="AR847" s="5" t="b">
        <f ca="1">IF(ISERROR(DATEVALUE(TEXT(Spreadsheet!M1057,"mm/dd/yyyy")) &gt; TODAY()),IF(ISBLANK(Spreadsheet!M1057),TRUE,FALSE),IF(DATEVALUE(TEXT(Spreadsheet!M1057,"mm/dd/yyyy")) &gt; TODAY(),FALSE,TRUE))</f>
        <v>1</v>
      </c>
      <c r="AS847" s="5" t="b">
        <f>OR(ISBLANK(Spreadsheet!N1057),LEN(Spreadsheet!N1057)&lt;=100)</f>
        <v>1</v>
      </c>
      <c r="AT847" s="5" t="b">
        <f>OR(ISBLANK(Spreadsheet!O1057),UPPER(Spreadsheet!O1057)="YES")</f>
        <v>1</v>
      </c>
      <c r="AU847" s="5" t="b">
        <f>OR(ISBLANK(Spreadsheet!P1057),UPPER(Spreadsheet!P1057)="YES")</f>
        <v>1</v>
      </c>
      <c r="AV847" s="5" t="b">
        <f t="array" ref="AV847">IF(ISBLANK(Spreadsheet!Q1057),TRUE,ISNUMBER(MATCH(TRUE,EXACT(Spreadsheet!Q1057,OnGroupsPriorIns),0)))</f>
        <v>1</v>
      </c>
      <c r="AW847" s="5" t="b">
        <f>OR(ISBLANK(Spreadsheet!R1057),UPPER(Spreadsheet!R1057)="YES")</f>
        <v>1</v>
      </c>
      <c r="AX847" s="5" t="b">
        <f>OR(ISBLANK(Spreadsheet!S1057),UPPER(Spreadsheet!S1057)="YES")</f>
        <v>1</v>
      </c>
      <c r="AY847" s="5" t="b">
        <f>OR(AND(ISBLANK(Spreadsheet!C1057),LEN(Spreadsheet!T1057)=0),AND(NOT(ISBLANK(Spreadsheet!C1057)),LEN(Spreadsheet!T1057)&gt;0,LEN(Spreadsheet!T1057)&lt;=50))</f>
        <v>1</v>
      </c>
      <c r="AZ847" s="5" t="b">
        <f>OR(LEN(Spreadsheet!U1057)=0,AND(LEN(Spreadsheet!U1057)&gt;0,LEN(Spreadsheet!U1057)&lt;=50))</f>
        <v>1</v>
      </c>
      <c r="BA847" s="5" t="b">
        <f>OR(AND(ISBLANK(Spreadsheet!C1057),LEN(Spreadsheet!V1057)=0),AND(NOT(ISBLANK(Spreadsheet!C1057)),LEN(Spreadsheet!V1057)&gt;0,LEN(Spreadsheet!V1057)&lt;=50))</f>
        <v>1</v>
      </c>
      <c r="BB847" s="5" t="b">
        <f t="array" ref="BB847">IF(AND(ISBLANK(Spreadsheet!C1057),LEN(Spreadsheet!W1057)=0),TRUE,ISNUMBER(MATCH(TRUE,EXACT(Spreadsheet!W1057,States),0)))</f>
        <v>1</v>
      </c>
      <c r="BC847" s="5" t="b">
        <f>OR(AND(ISBLANK(Spreadsheet!C1057),LEN(Spreadsheet!X1057)=0),AND(NOT(ISBLANK(Spreadsheet!C1057)),LEN(Spreadsheet!X1057)&gt;0,LEN(Spreadsheet!X1057)=5,ISNUMBER(VALUE(Spreadsheet!X1057))))</f>
        <v>1</v>
      </c>
      <c r="BD847" s="5" t="b">
        <f>OR(ISBLANK(Spreadsheet!Z1057),LEN(Spreadsheet!Z1057)&lt;=50)</f>
        <v>1</v>
      </c>
      <c r="BE847" s="5" t="b">
        <f>ISBLANK(Spreadsheet!AA1057)</f>
        <v>1</v>
      </c>
      <c r="BF847" s="5" t="b">
        <f>ISBLANK(Spreadsheet!AB1057)</f>
        <v>1</v>
      </c>
      <c r="BG847" s="5" t="b">
        <f>IF(ISERROR(DATEVALUE(TEXT(Spreadsheet!AC1057,"mm/dd/yyyy")) &gt; DATEVALUE(TEXT(Spreadsheet!J1057,"mm/dd/yyyy"))),IF(OR(AND(ISBLANK(Spreadsheet!AC1057),ISBLANK(Spreadsheet!C1057)),AND(NOT(ISBLANK(Spreadsheet!C1057)),ISBLANK(Spreadsheet!AC1057),NOT(ISBLANK(Spreadsheet!D1057)))),TRUE,FALSE),IF(DATEVALUE(TEXT(Spreadsheet!AC1057,"mm/dd/yyyy")) &gt; DATEVALUE(TEXT(Spreadsheet!J1057,"mm/dd/yyyy")),TRUE,FALSE))</f>
        <v>1</v>
      </c>
      <c r="BH847" s="5" t="b">
        <f>OR(AND(ISBLANK(Spreadsheet!C1057),ISBLANK(Spreadsheet!AE1057)),AND(NOT(ISBLANK(Spreadsheet!C1057)),NOT(ISBLANK(Spreadsheet!D1057)),ISBLANK(Spreadsheet!AE1057)),AND(NOT(ISBLANK(Spreadsheet!C1057)),ISBLANK(Spreadsheet!D1057),NOT(ISBLANK(Spreadsheet!AE1057)),LEN(Spreadsheet!AE1057)&lt;=100))</f>
        <v>1</v>
      </c>
      <c r="BI847" s="5" t="b">
        <f t="array" ref="BI847">IF(ISBLANK(Spreadsheet!AF1057),TRUE,ISNUMBER(MATCH(TRUE,EXACT(Spreadsheet!AF1057,CobraShortReasons),0)))</f>
        <v>1</v>
      </c>
      <c r="BJ847" s="5" t="b">
        <f ca="1">IF(ISERROR(DATEVALUE(TEXT(Spreadsheet!AG1057,"mm/dd/yyyy")) &gt; TODAY()),IF(ISBLANK(Spreadsheet!AG1057),TRUE,FALSE),IF(DATEVALUE(TEXT(Spreadsheet!AG1057,"mm/dd/yyyy")) &gt; TODAY(),FALSE,TRUE))</f>
        <v>1</v>
      </c>
      <c r="BK847" s="5" t="b">
        <f>OR(ISBLANK(Spreadsheet!AH1057),LEN(Spreadsheet!AH1057)&lt;=25)</f>
        <v>1</v>
      </c>
      <c r="BL847" s="5" t="b">
        <f t="array" aca="1" ref="BL847" ca="1">IF(ISBLANK(Spreadsheet!AI1057),TRUE,ISNUMBER(MATCH(TRUE,EXACT(Spreadsheet!AI1057,INDIRECT(Spreadsheet!$D$2)),0)))</f>
        <v>1</v>
      </c>
      <c r="BM847" s="5" t="b">
        <f t="array" aca="1" ref="BM847" ca="1">IF(ISBLANK(Spreadsheet!AJ1057),TRUE,ISNUMBER(MATCH(TRUE,EXACT(Spreadsheet!AJ1057,INDIRECT(Spreadsheet!BJ847)),0)))</f>
        <v>1</v>
      </c>
      <c r="BN847" s="5" t="b">
        <f t="array" ref="BN847">IF(ISBLANK(Spreadsheet!AK1057),TRUE,ISNUMBER(MATCH(TRUE,EXACT(Spreadsheet!AK1057,DentalPlans),0)))</f>
        <v>1</v>
      </c>
      <c r="BO847" s="5" t="b">
        <f t="array" aca="1" ref="BO847" ca="1">IF(ISBLANK(Spreadsheet!AL1057),TRUE,ISNUMBER(MATCH(TRUE,EXACT(Spreadsheet!AL1057,INDIRECT(Spreadsheet!BK847)),0)))</f>
        <v>1</v>
      </c>
      <c r="BP847" s="5" t="b">
        <f t="array" ref="BP847">IF(ISBLANK(Spreadsheet!AM1057),TRUE,ISNUMBER(MATCH(TRUE,EXACT(Spreadsheet!AM1057,VisionPlans),0)))</f>
        <v>1</v>
      </c>
      <c r="BQ847" s="5" t="b">
        <f t="array" aca="1" ref="BQ847" ca="1">IF(ISBLANK(Spreadsheet!AN1057),TRUE,ISNUMBER(MATCH(TRUE,EXACT(Spreadsheet!AN1057,INDIRECT(Spreadsheet!BL847)),0)))</f>
        <v>1</v>
      </c>
      <c r="BR847" s="5" t="b">
        <f t="array" ref="BR847">IF(ISBLANK(Spreadsheet!AO1057),TRUE,ISNUMBER(MATCH(TRUE,EXACT(Spreadsheet!AO1057,LifeBenefitClasses),0)))</f>
        <v>1</v>
      </c>
      <c r="BS847" s="5" t="b">
        <f>IF(OR(ISBLANK(Spreadsheet!AO1057), Spreadsheet!AO1057="Waive"),IF(ISBLANK(Spreadsheet!AP1057),TRUE,FALSE),IF(OR(AND(NOT(ISBLANK(Spreadsheet!AO1057)),ISBLANK(Spreadsheet!AP1057)),NOT(ISNUMBER(VALUE(Spreadsheet!AP1057)))),FALSE,IF(OR(AND(Spreadsheet!AP1057&lt;6,MOD(Spreadsheet!AP1057*10,5)=0), MOD(Spreadsheet!AP1057,5000)=0),TRUE,FALSE)))</f>
        <v>1</v>
      </c>
      <c r="BT847" s="5" t="b">
        <f t="array" ref="BT847">IF(ISBLANK(Spreadsheet!AQ1057),TRUE,ISNUMBER(MATCH(TRUE,EXACT(Spreadsheet!AQ1057,EnrollWaive),0)))</f>
        <v>1</v>
      </c>
      <c r="BU847" s="5" t="b">
        <f t="array" ref="BU847">IF(ISBLANK(Spreadsheet!AR1057),TRUE,ISNUMBER(MATCH(TRUE,EXACT(Spreadsheet!AR1057,LifeBenefitClasses),0)))</f>
        <v>1</v>
      </c>
      <c r="BV847" s="5" t="b">
        <f>IF(OR(ISBLANK(Spreadsheet!AR1057), Spreadsheet!AR1057="Waive"),IF(ISBLANK(Spreadsheet!AS1057),TRUE,FALSE),IF(OR(AND(NOT(ISBLANK(Spreadsheet!AR1057)),ISBLANK(Spreadsheet!AS1057)),NOT(ISNUMBER(VALUE(Spreadsheet!AS1057)))),FALSE,IF(OR(AND(Spreadsheet!AS1057&lt;6,MOD(Spreadsheet!AS1057*10,5)=0), MOD(Spreadsheet!AS1057,10000)=0),TRUE,FALSE)))</f>
        <v>1</v>
      </c>
      <c r="BW847" s="5" t="b">
        <f t="array" ref="BW847">IF(ISBLANK(Spreadsheet!AT1057),TRUE,ISNUMBER(MATCH(TRUE,EXACT(Spreadsheet!AT1057,LifeBenefitClasses),0)))</f>
        <v>1</v>
      </c>
      <c r="BX847" s="5" t="b">
        <f>IF(OR(ISBLANK(Spreadsheet!AT1057), Spreadsheet!AT1057="Waive"),IF(ISBLANK(Spreadsheet!AU1057),TRUE,FALSE),IF(OR(AND(NOT(ISBLANK(Spreadsheet!AT1057)),ISBLANK(Spreadsheet!AU1057)),NOT(ISNUMBER(VALUE(Spreadsheet!AU1057)))),FALSE,IF(AND(NOT(OR(ISBLANK(Spreadsheet!AT1057),Spreadsheet!AT1057="Waive")),NOT(OR(ISBLANK(Spreadsheet!AR1057),Spreadsheet!AR1057="Waive")),MOD(Spreadsheet!AU1057,5000)=0, Spreadsheet!AU1057&lt;=(Spreadsheet!AS1057*0.5)),TRUE,FALSE)))</f>
        <v>1</v>
      </c>
      <c r="BY847" s="5" t="b">
        <f t="array" ref="BY847">IF(ISBLANK(Spreadsheet!AV1057),TRUE,ISNUMBER(MATCH(TRUE,EXACT(Spreadsheet!AV1057,EnrollWaive),0)))</f>
        <v>1</v>
      </c>
      <c r="BZ847" s="5" t="b">
        <f t="array" ref="BZ847">IF(ISBLANK(Spreadsheet!AW1057),TRUE,ISNUMBER(MATCH(TRUE,EXACT(Spreadsheet!AW1057,LifeBenefitClasses),0)))</f>
        <v>1</v>
      </c>
      <c r="CA847" s="5" t="b">
        <f t="array" ref="CA847">IF(ISBLANK(Spreadsheet!AX1057),TRUE,ISNUMBER(MATCH(TRUE,EXACT(Spreadsheet!AX1057,LifeBenefitClasses),0)))</f>
        <v>1</v>
      </c>
      <c r="CB847" s="5" t="b">
        <f t="array" ref="CB847">IF(ISBLANK(Spreadsheet!AY1057),TRUE,ISNUMBER(MATCH(TRUE,EXACT(Spreadsheet!AY1057,LifeBenefitClasses),0)))</f>
        <v>1</v>
      </c>
      <c r="CC847" s="5" t="b">
        <f t="array" ref="CC847">IF(ISBLANK(Spreadsheet!AZ1057),TRUE,ISNUMBER(MATCH(TRUE,EXACT(Spreadsheet!AZ1057,LifeBenefitClasses),0)))</f>
        <v>1</v>
      </c>
      <c r="CD847" s="5" t="b">
        <f t="array" ref="CD847">IF(ISBLANK(Spreadsheet!BA1057),TRUE,ISNUMBER(MATCH(TRUE,EXACT(Spreadsheet!BA1057,LifeBenefitClasses),0)))</f>
        <v>1</v>
      </c>
      <c r="CE847" s="5" t="b">
        <f>IF(OR(ISBLANK(Spreadsheet!BA1057), Spreadsheet!BA1057="Waive"),IF(ISBLANK(Spreadsheet!BB1057),TRUE,FALSE),IF(OR(AND(NOT(ISBLANK(Spreadsheet!BA1057)),ISBLANK(Spreadsheet!BB1057)),NOT(ISNUMBER(VALUE(Spreadsheet!BB1057))),ISBLANK(Spreadsheet!BC1057),NOT(ISNUMBER(VALUE(Spreadsheet!BC1057)))),FALSE,IF(AND(Spreadsheet!BB1057&gt;=50000,Spreadsheet!BB1057&lt;=250000,MOD(Spreadsheet!BB1057,10000)=0,Spreadsheet!BB1057&lt;=(10*Spreadsheet!BC1057)),TRUE,FALSE)))</f>
        <v>1</v>
      </c>
      <c r="CF847" s="5" t="b">
        <f>IF(NOT(ISBLANK(Spreadsheet!BC847)),AND(ISNUMBER(VALUE(Spreadsheet!BC847)),Spreadsheet!BC847&gt;0),AND(OR(ISBLANK(Spreadsheet!AO847),Spreadsheet!AO847="Waive",AND(NOT(OR(ISBLANK(Spreadsheet!AO847),Spreadsheet!AO847="Waive")),Spreadsheet!AP847&gt;=6)),OR(ISBLANK(Spreadsheet!AR847),AND(NOT(OR(ISBLANK(Spreadsheet!AR847),Spreadsheet!AR847="Waive")),Spreadsheet!AS847&gt;=6)),OR(ISBLANK(Spreadsheet!AW847)),OR(ISBLANK(Spreadsheet!AX847)),OR(ISBLANK(Spreadsheet!AY847)),OR(ISBLANK(Spreadsheet!AZ847)),OR(ISBLANK(Spreadsheet!BA847),Spreadsheet!BA847="Waive")))</f>
        <v>1</v>
      </c>
      <c r="CG847" s="5" t="b">
        <f t="shared" ca="1" si="61"/>
        <v>1</v>
      </c>
    </row>
    <row r="848" spans="8:85" x14ac:dyDescent="0.3">
      <c r="H848" s="5">
        <f t="shared" ca="1" si="58"/>
        <v>2</v>
      </c>
      <c r="I848" s="5" t="str">
        <f t="shared" ca="1" si="59"/>
        <v/>
      </c>
      <c r="J848" s="5" t="str">
        <f>IF(AND(NOT(ISBLANK(Spreadsheet!C1058)),ISBLANK(Spreadsheet!D1058)),Spreadsheet!F1058&amp;" "&amp;Spreadsheet!H1058,"")</f>
        <v/>
      </c>
      <c r="K848" s="5">
        <f>IF(AND(NOT(ISBLANK(Spreadsheet!C1058)),ISBLANK(Spreadsheet!D1058)),COUNTIFS(Spreadsheet!E$786:E1059,"=Child",Spreadsheet!C$786:C1059, "="&amp;Spreadsheet!C1058) + COUNTIFS(Spreadsheet!E$786:E1059,"=Step-child",Spreadsheet!C$786:C1059, "="&amp;Spreadsheet!C1058),0)</f>
        <v>0</v>
      </c>
      <c r="L848" s="5">
        <f>IF(NOT(ISBLANK(J848)),COUNTIFS(Spreadsheet!E$786:E1059,"=Wife",Spreadsheet!C$786:C1059, "="&amp;Spreadsheet!C1058) + COUNTIFS(Spreadsheet!E$786:E1059,"=Husband",Spreadsheet!C$786:C1059, "="&amp;Spreadsheet!C1058),0)</f>
        <v>0</v>
      </c>
      <c r="M848" s="5">
        <f>IF(NOT(ISBLANK(Spreadsheet!AJ1058)),VLOOKUP(Spreadsheet!AJ1058,'Drop Downs'!$P$2:$R$16,3,FALSE),0)</f>
        <v>0</v>
      </c>
      <c r="N848" s="5">
        <f>IF(NOT(ISBLANK(Spreadsheet!AJ1058)), VLOOKUP(Spreadsheet!AJ1058,'Drop Downs'!$P$2:$R$16,2,FALSE),0)</f>
        <v>0</v>
      </c>
      <c r="O848" s="5">
        <f>IF(NOT(ISBLANK(Spreadsheet!AL1058)),VLOOKUP(Spreadsheet!AL1058,'Drop Downs'!$P$2:$R$16,3,FALSE), 0)</f>
        <v>0</v>
      </c>
      <c r="P848" s="5">
        <f>IF(NOT(ISBLANK(Spreadsheet!AL1058)),VLOOKUP(Spreadsheet!AL1058,'Drop Downs'!$P$2:$R$16,2,FALSE),0)</f>
        <v>0</v>
      </c>
      <c r="Q848" s="5">
        <f>IF(NOT(ISBLANK(Spreadsheet!AN1058)),VLOOKUP(Spreadsheet!AN1058,'Drop Downs'!$P$2:$R$16,3,FALSE),0)</f>
        <v>0</v>
      </c>
      <c r="R848" s="5">
        <f>IF(NOT(ISBLANK(Spreadsheet!AN1058)),VLOOKUP(Spreadsheet!AN1058,'Drop Downs'!$P$2:$R$16,2,FALSE),0)</f>
        <v>0</v>
      </c>
      <c r="S848" s="5" t="str">
        <f>IF(OR(M848&gt;K848,N848&gt;L848,O848&gt;K848, Q848&gt;K848,N848&gt;L848, P848&gt;L848, R848&gt;L848),"Member currently has a coverage election over what he/she needs.  Please add more dependents or adjust the coverage election.","")&amp;(IF(AND(NOT(ISBLANK(Spreadsheet!C1058)),NOT(ISBLANK(Spreadsheet!D1058)),ISBLANK(Spreadsheet!E1058)),"Dependent lacks a relationship to member.Please select one from the drop-down.",""))</f>
        <v/>
      </c>
      <c r="T848" s="5" t="b">
        <f t="shared" si="60"/>
        <v>1</v>
      </c>
      <c r="U848" s="5" t="b">
        <f>OR(ISBLANK(Spreadsheet!C1058),IF(NOT(ISBLANK(Spreadsheet!D1058)),NOT(ISBLANK(Spreadsheet!E1058)),TRUE))</f>
        <v>1</v>
      </c>
      <c r="V848" s="5" t="b">
        <f>OR(ISBLANK(Spreadsheet!C1058), NOT(ISBLANK(Spreadsheet!I1058)))</f>
        <v>1</v>
      </c>
      <c r="W848" s="5" t="b">
        <f>OR(ISBLANK(Spreadsheet!D1058),NOT(ISBLANK(Spreadsheet!C1058)))</f>
        <v>1</v>
      </c>
      <c r="X848" s="155" t="str">
        <f>REPT("0",MIN(FIND({1,2,3,4,5,6,7,8,9},Spreadsheet!C1058&amp;"123456789"))-1)&amp;IF(ISBLANK(Spreadsheet!C1058),"",SUMPRODUCT(MID(0&amp;Spreadsheet!C1058,LARGE(INDEX(ISNUMBER(--MID(Spreadsheet!C1058,ROW($1:$225),1))*
 ROW($1:$225),0),ROW($1:$225))+1,1)*10^ROW($1:$225)/10))</f>
        <v/>
      </c>
      <c r="Y848" s="5" t="b">
        <f>IF(NOT(ISBLANK(Spreadsheet!C1058)),IF(AND(ISNUMBER(VALUE(Spreadsheet!C1058)), LEN(Spreadsheet!C1058)=9),TRUE,FALSE),TRUE)</f>
        <v>1</v>
      </c>
      <c r="Z848" s="155" t="str">
        <f>REPT("0",MIN(FIND({1,2,3,4,5,6,7,8,9},Spreadsheet!D1058&amp;"123456789"))-1)&amp;IF(ISBLANK(Spreadsheet!D1058),"",SUMPRODUCT(MID(0&amp;Spreadsheet!D1058,LARGE(INDEX(ISNUMBER(--MID(Spreadsheet!D1058,ROW($1:$225),1))*
 ROW($1:$225),0),ROW($1:$225))+1,1)*10^ROW($1:$225)/10))</f>
        <v/>
      </c>
      <c r="AA848" s="5" t="b">
        <f>IF(AND(NOT(ISBLANK(Spreadsheet!D1058)),NOT(ISBLANK(Spreadsheet!C1058))),IF(AND(ISNUMBER(VALUE(Spreadsheet!D1058)), LEN(Spreadsheet!D1058)=9),TRUE,FALSE),IF(AND(NOT(ISBLANK(Spreadsheet!D1058)),ISBLANK(Spreadsheet!C1058)),FALSE,TRUE))</f>
        <v>1</v>
      </c>
      <c r="AB848" s="5" t="b">
        <f>OR(ISBLANK(Spreadsheet!Y848),IF(NOT(ISBLANK(Spreadsheet!Y848)),LEN(Spreadsheet!Y848)=10,ISNUMBER(VALUE(Spreadsheet!Y848))))</f>
        <v>1</v>
      </c>
      <c r="AC848" s="5" t="b">
        <f>OR(ISBLANK(Spreadsheet!AI1058), AND(NOT(ISBLANK(Spreadsheet!AJ1058)), NOT(ISNUMBER(SEARCH("Waive",Spreadsheet!AJ1058)))))</f>
        <v>1</v>
      </c>
      <c r="AD848" s="5" t="b">
        <f>OR(ISBLANK(Spreadsheet!AK1058), AND(NOT(ISBLANK(Spreadsheet!AL1058)), NOT(ISNUMBER(SEARCH("Waive",Spreadsheet!AL1058)))))</f>
        <v>1</v>
      </c>
      <c r="AE848" s="5" t="b">
        <f>OR(ISBLANK(Spreadsheet!AM1058), AND(NOT(ISBLANK(Spreadsheet!AN1058)), NOT(ISNUMBER(SEARCH("Waive", Spreadsheet!AN1058)))))</f>
        <v>1</v>
      </c>
      <c r="AF848" s="5" t="b">
        <f>OR(ISBLANK(Spreadsheet!C1058), NOT(ISBLANK(Spreadsheet!D1058)),NOT(ISBLANK(Spreadsheet!L1058)))</f>
        <v>1</v>
      </c>
      <c r="AG848" s="5" t="b">
        <f>IF(AND(NOT(ISBLANK(Spreadsheet!C1058)), NOT(ISBLANK(Spreadsheet!D1058)),Spreadsheet!C1058&lt;&gt;Spreadsheet!D1058),IF(ISERROR(VLOOKUP(Spreadsheet!C1058, Spreadsheet!$C$6:'Spreadsheet'!$C1057,1,FALSE)), FALSE, TRUE),TRUE)</f>
        <v>1</v>
      </c>
      <c r="AH848" s="5" t="b">
        <f>Spreadsheet!$B$2=Spreadsheet!AD848</f>
        <v>1</v>
      </c>
      <c r="AI848" s="5" t="b">
        <f>IF(ISBLANK(Spreadsheet!G1058),TRUE,IF(OR(LEN(Spreadsheet!G1058)&gt;1,ISNUMBER(VALUE(Spreadsheet!G1058))),FALSE,TRUE))</f>
        <v>1</v>
      </c>
      <c r="AJ848" s="5" t="b">
        <f>OR(ISBLANK(Spreadsheet!C1058), NOT(ISBLANK(Spreadsheet!B1058)), NOT(ISBLANK(Spreadsheet!D1058)))</f>
        <v>1</v>
      </c>
      <c r="AK848" s="5" t="b">
        <f t="array" ref="AK848">IF(OR(AND(ISBLANK(Spreadsheet!E1058),ISBLANK(Spreadsheet!D1058),NOT(ISBLANK(Spreadsheet!C1058))),AND(ISBLANK(Spreadsheet!E1058),ISBLANK(Spreadsheet!D1058),ISBLANK(Spreadsheet!C1058))),TRUE,ISNUMBER(MATCH(TRUE,EXACT(Spreadsheet!E1058,Relationships),0)))</f>
        <v>1</v>
      </c>
      <c r="AL848" s="5" t="b">
        <f>IF(NOT(ISBLANK(Spreadsheet!C1058)),IF(OR(ISBLANK(Spreadsheet!F1058),LEN(Spreadsheet!F1058)&gt;40),FALSE,TRUE),TRUE)</f>
        <v>1</v>
      </c>
      <c r="AM848" s="5" t="b">
        <f>IF(NOT(ISBLANK(Spreadsheet!C1058)),IF(OR(ISBLANK(Spreadsheet!H1058),LEN(Spreadsheet!H1058)&gt;40),FALSE,TRUE),TRUE)</f>
        <v>1</v>
      </c>
      <c r="AN848" s="5" t="b">
        <f t="array" ref="AN848">IF(ISBLANK(Spreadsheet!I1058),TRUE,ISNUMBER(MATCH(TRUE,EXACT(Spreadsheet!I1058,GenderValues),0)))</f>
        <v>1</v>
      </c>
      <c r="AO848" s="5" t="b">
        <f ca="1">IF(ISERROR(DATEVALUE(TEXT(Spreadsheet!J1058,"mm/dd/yyyy")) &gt; TODAY()),IF(AND(ISBLANK(Spreadsheet!J1058),ISBLANK(Spreadsheet!C1058)),TRUE,FALSE),IF(DATEVALUE(TEXT(Spreadsheet!J1058,"mm/dd/yyyy")) &gt; TODAY(),FALSE,TRUE))</f>
        <v>1</v>
      </c>
      <c r="AP848" s="5" t="b">
        <f>OR(ISBLANK(Spreadsheet!K1058),LEN(Spreadsheet!K1058)&lt;=100)</f>
        <v>1</v>
      </c>
      <c r="AQ848" s="5" t="b">
        <f t="array" ref="AQ848">IF(OR(AND(ISBLANK(Spreadsheet!L1058),ISBLANK(Spreadsheet!C1058)),AND(NOT(ISBLANK(Spreadsheet!C1058)),NOT(ISBLANK(Spreadsheet!D1058)))),TRUE,ISNUMBER(MATCH(TRUE,EXACT(Spreadsheet!L1058,MaritalStatus),0)))</f>
        <v>1</v>
      </c>
      <c r="AR848" s="5" t="b">
        <f ca="1">IF(ISERROR(DATEVALUE(TEXT(Spreadsheet!M1058,"mm/dd/yyyy")) &gt; TODAY()),IF(ISBLANK(Spreadsheet!M1058),TRUE,FALSE),IF(DATEVALUE(TEXT(Spreadsheet!M1058,"mm/dd/yyyy")) &gt; TODAY(),FALSE,TRUE))</f>
        <v>1</v>
      </c>
      <c r="AS848" s="5" t="b">
        <f>OR(ISBLANK(Spreadsheet!N1058),LEN(Spreadsheet!N1058)&lt;=100)</f>
        <v>1</v>
      </c>
      <c r="AT848" s="5" t="b">
        <f>OR(ISBLANK(Spreadsheet!O1058),UPPER(Spreadsheet!O1058)="YES")</f>
        <v>1</v>
      </c>
      <c r="AU848" s="5" t="b">
        <f>OR(ISBLANK(Spreadsheet!P1058),UPPER(Spreadsheet!P1058)="YES")</f>
        <v>1</v>
      </c>
      <c r="AV848" s="5" t="b">
        <f t="array" ref="AV848">IF(ISBLANK(Spreadsheet!Q1058),TRUE,ISNUMBER(MATCH(TRUE,EXACT(Spreadsheet!Q1058,OnGroupsPriorIns),0)))</f>
        <v>1</v>
      </c>
      <c r="AW848" s="5" t="b">
        <f>OR(ISBLANK(Spreadsheet!R1058),UPPER(Spreadsheet!R1058)="YES")</f>
        <v>1</v>
      </c>
      <c r="AX848" s="5" t="b">
        <f>OR(ISBLANK(Spreadsheet!S1058),UPPER(Spreadsheet!S1058)="YES")</f>
        <v>1</v>
      </c>
      <c r="AY848" s="5" t="b">
        <f>OR(AND(ISBLANK(Spreadsheet!C1058),LEN(Spreadsheet!T1058)=0),AND(NOT(ISBLANK(Spreadsheet!C1058)),LEN(Spreadsheet!T1058)&gt;0,LEN(Spreadsheet!T1058)&lt;=50))</f>
        <v>1</v>
      </c>
      <c r="AZ848" s="5" t="b">
        <f>OR(LEN(Spreadsheet!U1058)=0,AND(LEN(Spreadsheet!U1058)&gt;0,LEN(Spreadsheet!U1058)&lt;=50))</f>
        <v>1</v>
      </c>
      <c r="BA848" s="5" t="b">
        <f>OR(AND(ISBLANK(Spreadsheet!C1058),LEN(Spreadsheet!V1058)=0),AND(NOT(ISBLANK(Spreadsheet!C1058)),LEN(Spreadsheet!V1058)&gt;0,LEN(Spreadsheet!V1058)&lt;=50))</f>
        <v>1</v>
      </c>
      <c r="BB848" s="5" t="b">
        <f t="array" ref="BB848">IF(AND(ISBLANK(Spreadsheet!C1058),LEN(Spreadsheet!W1058)=0),TRUE,ISNUMBER(MATCH(TRUE,EXACT(Spreadsheet!W1058,States),0)))</f>
        <v>1</v>
      </c>
      <c r="BC848" s="5" t="b">
        <f>OR(AND(ISBLANK(Spreadsheet!C1058),LEN(Spreadsheet!X1058)=0),AND(NOT(ISBLANK(Spreadsheet!C1058)),LEN(Spreadsheet!X1058)&gt;0,LEN(Spreadsheet!X1058)=5,ISNUMBER(VALUE(Spreadsheet!X1058))))</f>
        <v>1</v>
      </c>
      <c r="BD848" s="5" t="b">
        <f>OR(ISBLANK(Spreadsheet!Z1058),LEN(Spreadsheet!Z1058)&lt;=50)</f>
        <v>1</v>
      </c>
      <c r="BE848" s="5" t="b">
        <f>ISBLANK(Spreadsheet!AA1058)</f>
        <v>1</v>
      </c>
      <c r="BF848" s="5" t="b">
        <f>ISBLANK(Spreadsheet!AB1058)</f>
        <v>1</v>
      </c>
      <c r="BG848" s="5" t="b">
        <f>IF(ISERROR(DATEVALUE(TEXT(Spreadsheet!AC1058,"mm/dd/yyyy")) &gt; DATEVALUE(TEXT(Spreadsheet!J1058,"mm/dd/yyyy"))),IF(OR(AND(ISBLANK(Spreadsheet!AC1058),ISBLANK(Spreadsheet!C1058)),AND(NOT(ISBLANK(Spreadsheet!C1058)),ISBLANK(Spreadsheet!AC1058),NOT(ISBLANK(Spreadsheet!D1058)))),TRUE,FALSE),IF(DATEVALUE(TEXT(Spreadsheet!AC1058,"mm/dd/yyyy")) &gt; DATEVALUE(TEXT(Spreadsheet!J1058,"mm/dd/yyyy")),TRUE,FALSE))</f>
        <v>1</v>
      </c>
      <c r="BH848" s="5" t="b">
        <f>OR(AND(ISBLANK(Spreadsheet!C1058),ISBLANK(Spreadsheet!AE1058)),AND(NOT(ISBLANK(Spreadsheet!C1058)),NOT(ISBLANK(Spreadsheet!D1058)),ISBLANK(Spreadsheet!AE1058)),AND(NOT(ISBLANK(Spreadsheet!C1058)),ISBLANK(Spreadsheet!D1058),NOT(ISBLANK(Spreadsheet!AE1058)),LEN(Spreadsheet!AE1058)&lt;=100))</f>
        <v>1</v>
      </c>
      <c r="BI848" s="5" t="b">
        <f t="array" ref="BI848">IF(ISBLANK(Spreadsheet!AF1058),TRUE,ISNUMBER(MATCH(TRUE,EXACT(Spreadsheet!AF1058,CobraShortReasons),0)))</f>
        <v>1</v>
      </c>
      <c r="BJ848" s="5" t="b">
        <f ca="1">IF(ISERROR(DATEVALUE(TEXT(Spreadsheet!AG1058,"mm/dd/yyyy")) &gt; TODAY()),IF(ISBLANK(Spreadsheet!AG1058),TRUE,FALSE),IF(DATEVALUE(TEXT(Spreadsheet!AG1058,"mm/dd/yyyy")) &gt; TODAY(),FALSE,TRUE))</f>
        <v>1</v>
      </c>
      <c r="BK848" s="5" t="b">
        <f>OR(ISBLANK(Spreadsheet!AH1058),LEN(Spreadsheet!AH1058)&lt;=25)</f>
        <v>1</v>
      </c>
      <c r="BL848" s="5" t="b">
        <f t="array" aca="1" ref="BL848" ca="1">IF(ISBLANK(Spreadsheet!AI1058),TRUE,ISNUMBER(MATCH(TRUE,EXACT(Spreadsheet!AI1058,INDIRECT(Spreadsheet!$D$2)),0)))</f>
        <v>1</v>
      </c>
      <c r="BM848" s="5" t="b">
        <f t="array" aca="1" ref="BM848" ca="1">IF(ISBLANK(Spreadsheet!AJ1058),TRUE,ISNUMBER(MATCH(TRUE,EXACT(Spreadsheet!AJ1058,INDIRECT(Spreadsheet!BJ848)),0)))</f>
        <v>1</v>
      </c>
      <c r="BN848" s="5" t="b">
        <f t="array" ref="BN848">IF(ISBLANK(Spreadsheet!AK1058),TRUE,ISNUMBER(MATCH(TRUE,EXACT(Spreadsheet!AK1058,DentalPlans),0)))</f>
        <v>1</v>
      </c>
      <c r="BO848" s="5" t="b">
        <f t="array" aca="1" ref="BO848" ca="1">IF(ISBLANK(Spreadsheet!AL1058),TRUE,ISNUMBER(MATCH(TRUE,EXACT(Spreadsheet!AL1058,INDIRECT(Spreadsheet!BK848)),0)))</f>
        <v>1</v>
      </c>
      <c r="BP848" s="5" t="b">
        <f t="array" ref="BP848">IF(ISBLANK(Spreadsheet!AM1058),TRUE,ISNUMBER(MATCH(TRUE,EXACT(Spreadsheet!AM1058,VisionPlans),0)))</f>
        <v>1</v>
      </c>
      <c r="BQ848" s="5" t="b">
        <f t="array" aca="1" ref="BQ848" ca="1">IF(ISBLANK(Spreadsheet!AN1058),TRUE,ISNUMBER(MATCH(TRUE,EXACT(Spreadsheet!AN1058,INDIRECT(Spreadsheet!BL848)),0)))</f>
        <v>1</v>
      </c>
      <c r="BR848" s="5" t="b">
        <f t="array" ref="BR848">IF(ISBLANK(Spreadsheet!AO1058),TRUE,ISNUMBER(MATCH(TRUE,EXACT(Spreadsheet!AO1058,LifeBenefitClasses),0)))</f>
        <v>1</v>
      </c>
      <c r="BS848" s="5" t="b">
        <f>IF(OR(ISBLANK(Spreadsheet!AO1058), Spreadsheet!AO1058="Waive"),IF(ISBLANK(Spreadsheet!AP1058),TRUE,FALSE),IF(OR(AND(NOT(ISBLANK(Spreadsheet!AO1058)),ISBLANK(Spreadsheet!AP1058)),NOT(ISNUMBER(VALUE(Spreadsheet!AP1058)))),FALSE,IF(OR(AND(Spreadsheet!AP1058&lt;6,MOD(Spreadsheet!AP1058*10,5)=0), MOD(Spreadsheet!AP1058,5000)=0),TRUE,FALSE)))</f>
        <v>1</v>
      </c>
      <c r="BT848" s="5" t="b">
        <f t="array" ref="BT848">IF(ISBLANK(Spreadsheet!AQ1058),TRUE,ISNUMBER(MATCH(TRUE,EXACT(Spreadsheet!AQ1058,EnrollWaive),0)))</f>
        <v>1</v>
      </c>
      <c r="BU848" s="5" t="b">
        <f t="array" ref="BU848">IF(ISBLANK(Spreadsheet!AR1058),TRUE,ISNUMBER(MATCH(TRUE,EXACT(Spreadsheet!AR1058,LifeBenefitClasses),0)))</f>
        <v>1</v>
      </c>
      <c r="BV848" s="5" t="b">
        <f>IF(OR(ISBLANK(Spreadsheet!AR1058), Spreadsheet!AR1058="Waive"),IF(ISBLANK(Spreadsheet!AS1058),TRUE,FALSE),IF(OR(AND(NOT(ISBLANK(Spreadsheet!AR1058)),ISBLANK(Spreadsheet!AS1058)),NOT(ISNUMBER(VALUE(Spreadsheet!AS1058)))),FALSE,IF(OR(AND(Spreadsheet!AS1058&lt;6,MOD(Spreadsheet!AS1058*10,5)=0), MOD(Spreadsheet!AS1058,10000)=0),TRUE,FALSE)))</f>
        <v>1</v>
      </c>
      <c r="BW848" s="5" t="b">
        <f t="array" ref="BW848">IF(ISBLANK(Spreadsheet!AT1058),TRUE,ISNUMBER(MATCH(TRUE,EXACT(Spreadsheet!AT1058,LifeBenefitClasses),0)))</f>
        <v>1</v>
      </c>
      <c r="BX848" s="5" t="b">
        <f>IF(OR(ISBLANK(Spreadsheet!AT1058), Spreadsheet!AT1058="Waive"),IF(ISBLANK(Spreadsheet!AU1058),TRUE,FALSE),IF(OR(AND(NOT(ISBLANK(Spreadsheet!AT1058)),ISBLANK(Spreadsheet!AU1058)),NOT(ISNUMBER(VALUE(Spreadsheet!AU1058)))),FALSE,IF(AND(NOT(OR(ISBLANK(Spreadsheet!AT1058),Spreadsheet!AT1058="Waive")),NOT(OR(ISBLANK(Spreadsheet!AR1058),Spreadsheet!AR1058="Waive")),MOD(Spreadsheet!AU1058,5000)=0, Spreadsheet!AU1058&lt;=(Spreadsheet!AS1058*0.5)),TRUE,FALSE)))</f>
        <v>1</v>
      </c>
      <c r="BY848" s="5" t="b">
        <f t="array" ref="BY848">IF(ISBLANK(Spreadsheet!AV1058),TRUE,ISNUMBER(MATCH(TRUE,EXACT(Spreadsheet!AV1058,EnrollWaive),0)))</f>
        <v>1</v>
      </c>
      <c r="BZ848" s="5" t="b">
        <f t="array" ref="BZ848">IF(ISBLANK(Spreadsheet!AW1058),TRUE,ISNUMBER(MATCH(TRUE,EXACT(Spreadsheet!AW1058,LifeBenefitClasses),0)))</f>
        <v>1</v>
      </c>
      <c r="CA848" s="5" t="b">
        <f t="array" ref="CA848">IF(ISBLANK(Spreadsheet!AX1058),TRUE,ISNUMBER(MATCH(TRUE,EXACT(Spreadsheet!AX1058,LifeBenefitClasses),0)))</f>
        <v>1</v>
      </c>
      <c r="CB848" s="5" t="b">
        <f t="array" ref="CB848">IF(ISBLANK(Spreadsheet!AY1058),TRUE,ISNUMBER(MATCH(TRUE,EXACT(Spreadsheet!AY1058,LifeBenefitClasses),0)))</f>
        <v>1</v>
      </c>
      <c r="CC848" s="5" t="b">
        <f t="array" ref="CC848">IF(ISBLANK(Spreadsheet!AZ1058),TRUE,ISNUMBER(MATCH(TRUE,EXACT(Spreadsheet!AZ1058,LifeBenefitClasses),0)))</f>
        <v>1</v>
      </c>
      <c r="CD848" s="5" t="b">
        <f t="array" ref="CD848">IF(ISBLANK(Spreadsheet!BA1058),TRUE,ISNUMBER(MATCH(TRUE,EXACT(Spreadsheet!BA1058,LifeBenefitClasses),0)))</f>
        <v>1</v>
      </c>
      <c r="CE848" s="5" t="b">
        <f>IF(OR(ISBLANK(Spreadsheet!BA1058), Spreadsheet!BA1058="Waive"),IF(ISBLANK(Spreadsheet!BB1058),TRUE,FALSE),IF(OR(AND(NOT(ISBLANK(Spreadsheet!BA1058)),ISBLANK(Spreadsheet!BB1058)),NOT(ISNUMBER(VALUE(Spreadsheet!BB1058))),ISBLANK(Spreadsheet!BC1058),NOT(ISNUMBER(VALUE(Spreadsheet!BC1058)))),FALSE,IF(AND(Spreadsheet!BB1058&gt;=50000,Spreadsheet!BB1058&lt;=250000,MOD(Spreadsheet!BB1058,10000)=0,Spreadsheet!BB1058&lt;=(10*Spreadsheet!BC1058)),TRUE,FALSE)))</f>
        <v>1</v>
      </c>
      <c r="CF848" s="5" t="b">
        <f>IF(NOT(ISBLANK(Spreadsheet!BC848)),AND(ISNUMBER(VALUE(Spreadsheet!BC848)),Spreadsheet!BC848&gt;0),AND(OR(ISBLANK(Spreadsheet!AO848),Spreadsheet!AO848="Waive",AND(NOT(OR(ISBLANK(Spreadsheet!AO848),Spreadsheet!AO848="Waive")),Spreadsheet!AP848&gt;=6)),OR(ISBLANK(Spreadsheet!AR848),AND(NOT(OR(ISBLANK(Spreadsheet!AR848),Spreadsheet!AR848="Waive")),Spreadsheet!AS848&gt;=6)),OR(ISBLANK(Spreadsheet!AW848)),OR(ISBLANK(Spreadsheet!AX848)),OR(ISBLANK(Spreadsheet!AY848)),OR(ISBLANK(Spreadsheet!AZ848)),OR(ISBLANK(Spreadsheet!BA848),Spreadsheet!BA848="Waive")))</f>
        <v>1</v>
      </c>
      <c r="CG848" s="5" t="b">
        <f t="shared" ca="1" si="61"/>
        <v>1</v>
      </c>
    </row>
    <row r="849" spans="8:85" x14ac:dyDescent="0.3">
      <c r="H849" s="5">
        <f t="shared" ca="1" si="58"/>
        <v>2</v>
      </c>
      <c r="I849" s="5" t="str">
        <f t="shared" ca="1" si="59"/>
        <v/>
      </c>
      <c r="J849" s="5" t="str">
        <f>IF(AND(NOT(ISBLANK(Spreadsheet!C1059)),ISBLANK(Spreadsheet!D1059)),Spreadsheet!F1059&amp;" "&amp;Spreadsheet!H1059,"")</f>
        <v/>
      </c>
      <c r="K849" s="5">
        <f>IF(AND(NOT(ISBLANK(Spreadsheet!C1059)),ISBLANK(Spreadsheet!D1059)),COUNTIFS(Spreadsheet!E$786:E1060,"=Child",Spreadsheet!C$786:C1060, "="&amp;Spreadsheet!C1059) + COUNTIFS(Spreadsheet!E$786:E1060,"=Step-child",Spreadsheet!C$786:C1060, "="&amp;Spreadsheet!C1059),0)</f>
        <v>0</v>
      </c>
      <c r="L849" s="5">
        <f>IF(NOT(ISBLANK(J849)),COUNTIFS(Spreadsheet!E$786:E1060,"=Wife",Spreadsheet!C$786:C1060, "="&amp;Spreadsheet!C1059) + COUNTIFS(Spreadsheet!E$786:E1060,"=Husband",Spreadsheet!C$786:C1060, "="&amp;Spreadsheet!C1059),0)</f>
        <v>0</v>
      </c>
      <c r="M849" s="5">
        <f>IF(NOT(ISBLANK(Spreadsheet!AJ1059)),VLOOKUP(Spreadsheet!AJ1059,'Drop Downs'!$P$2:$R$16,3,FALSE),0)</f>
        <v>0</v>
      </c>
      <c r="N849" s="5">
        <f>IF(NOT(ISBLANK(Spreadsheet!AJ1059)), VLOOKUP(Spreadsheet!AJ1059,'Drop Downs'!$P$2:$R$16,2,FALSE),0)</f>
        <v>0</v>
      </c>
      <c r="O849" s="5">
        <f>IF(NOT(ISBLANK(Spreadsheet!AL1059)),VLOOKUP(Spreadsheet!AL1059,'Drop Downs'!$P$2:$R$16,3,FALSE), 0)</f>
        <v>0</v>
      </c>
      <c r="P849" s="5">
        <f>IF(NOT(ISBLANK(Spreadsheet!AL1059)),VLOOKUP(Spreadsheet!AL1059,'Drop Downs'!$P$2:$R$16,2,FALSE),0)</f>
        <v>0</v>
      </c>
      <c r="Q849" s="5">
        <f>IF(NOT(ISBLANK(Spreadsheet!AN1059)),VLOOKUP(Spreadsheet!AN1059,'Drop Downs'!$P$2:$R$16,3,FALSE),0)</f>
        <v>0</v>
      </c>
      <c r="R849" s="5">
        <f>IF(NOT(ISBLANK(Spreadsheet!AN1059)),VLOOKUP(Spreadsheet!AN1059,'Drop Downs'!$P$2:$R$16,2,FALSE),0)</f>
        <v>0</v>
      </c>
      <c r="S849" s="5" t="str">
        <f>IF(OR(M849&gt;K849,N849&gt;L849,O849&gt;K849, Q849&gt;K849,N849&gt;L849, P849&gt;L849, R849&gt;L849),"Member currently has a coverage election over what he/she needs.  Please add more dependents or adjust the coverage election.","")&amp;(IF(AND(NOT(ISBLANK(Spreadsheet!C1059)),NOT(ISBLANK(Spreadsheet!D1059)),ISBLANK(Spreadsheet!E1059)),"Dependent lacks a relationship to member.Please select one from the drop-down.",""))</f>
        <v/>
      </c>
      <c r="T849" s="5" t="b">
        <f t="shared" si="60"/>
        <v>1</v>
      </c>
      <c r="U849" s="5" t="b">
        <f>OR(ISBLANK(Spreadsheet!C1059),IF(NOT(ISBLANK(Spreadsheet!D1059)),NOT(ISBLANK(Spreadsheet!E1059)),TRUE))</f>
        <v>1</v>
      </c>
      <c r="V849" s="5" t="b">
        <f>OR(ISBLANK(Spreadsheet!C1059), NOT(ISBLANK(Spreadsheet!I1059)))</f>
        <v>1</v>
      </c>
      <c r="W849" s="5" t="b">
        <f>OR(ISBLANK(Spreadsheet!D1059),NOT(ISBLANK(Spreadsheet!C1059)))</f>
        <v>1</v>
      </c>
      <c r="X849" s="155" t="str">
        <f>REPT("0",MIN(FIND({1,2,3,4,5,6,7,8,9},Spreadsheet!C1059&amp;"123456789"))-1)&amp;IF(ISBLANK(Spreadsheet!C1059),"",SUMPRODUCT(MID(0&amp;Spreadsheet!C1059,LARGE(INDEX(ISNUMBER(--MID(Spreadsheet!C1059,ROW($1:$225),1))*
 ROW($1:$225),0),ROW($1:$225))+1,1)*10^ROW($1:$225)/10))</f>
        <v/>
      </c>
      <c r="Y849" s="5" t="b">
        <f>IF(NOT(ISBLANK(Spreadsheet!C1059)),IF(AND(ISNUMBER(VALUE(Spreadsheet!C1059)), LEN(Spreadsheet!C1059)=9),TRUE,FALSE),TRUE)</f>
        <v>1</v>
      </c>
      <c r="Z849" s="155" t="str">
        <f>REPT("0",MIN(FIND({1,2,3,4,5,6,7,8,9},Spreadsheet!D1059&amp;"123456789"))-1)&amp;IF(ISBLANK(Spreadsheet!D1059),"",SUMPRODUCT(MID(0&amp;Spreadsheet!D1059,LARGE(INDEX(ISNUMBER(--MID(Spreadsheet!D1059,ROW($1:$225),1))*
 ROW($1:$225),0),ROW($1:$225))+1,1)*10^ROW($1:$225)/10))</f>
        <v/>
      </c>
      <c r="AA849" s="5" t="b">
        <f>IF(AND(NOT(ISBLANK(Spreadsheet!D1059)),NOT(ISBLANK(Spreadsheet!C1059))),IF(AND(ISNUMBER(VALUE(Spreadsheet!D1059)), LEN(Spreadsheet!D1059)=9),TRUE,FALSE),IF(AND(NOT(ISBLANK(Spreadsheet!D1059)),ISBLANK(Spreadsheet!C1059)),FALSE,TRUE))</f>
        <v>1</v>
      </c>
      <c r="AB849" s="5" t="b">
        <f>OR(ISBLANK(Spreadsheet!Y849),IF(NOT(ISBLANK(Spreadsheet!Y849)),LEN(Spreadsheet!Y849)=10,ISNUMBER(VALUE(Spreadsheet!Y849))))</f>
        <v>1</v>
      </c>
      <c r="AC849" s="5" t="b">
        <f>OR(ISBLANK(Spreadsheet!AI1059), AND(NOT(ISBLANK(Spreadsheet!AJ1059)), NOT(ISNUMBER(SEARCH("Waive",Spreadsheet!AJ1059)))))</f>
        <v>1</v>
      </c>
      <c r="AD849" s="5" t="b">
        <f>OR(ISBLANK(Spreadsheet!AK1059), AND(NOT(ISBLANK(Spreadsheet!AL1059)), NOT(ISNUMBER(SEARCH("Waive",Spreadsheet!AL1059)))))</f>
        <v>1</v>
      </c>
      <c r="AE849" s="5" t="b">
        <f>OR(ISBLANK(Spreadsheet!AM1059), AND(NOT(ISBLANK(Spreadsheet!AN1059)), NOT(ISNUMBER(SEARCH("Waive", Spreadsheet!AN1059)))))</f>
        <v>1</v>
      </c>
      <c r="AF849" s="5" t="b">
        <f>OR(ISBLANK(Spreadsheet!C1059), NOT(ISBLANK(Spreadsheet!D1059)),NOT(ISBLANK(Spreadsheet!L1059)))</f>
        <v>1</v>
      </c>
      <c r="AG849" s="5" t="b">
        <f>IF(AND(NOT(ISBLANK(Spreadsheet!C1059)), NOT(ISBLANK(Spreadsheet!D1059)),Spreadsheet!C1059&lt;&gt;Spreadsheet!D1059),IF(ISERROR(VLOOKUP(Spreadsheet!C1059, Spreadsheet!$C$6:'Spreadsheet'!$C1058,1,FALSE)), FALSE, TRUE),TRUE)</f>
        <v>1</v>
      </c>
      <c r="AH849" s="5" t="b">
        <f>Spreadsheet!$B$2=Spreadsheet!AD849</f>
        <v>1</v>
      </c>
      <c r="AI849" s="5" t="b">
        <f>IF(ISBLANK(Spreadsheet!G1059),TRUE,IF(OR(LEN(Spreadsheet!G1059)&gt;1,ISNUMBER(VALUE(Spreadsheet!G1059))),FALSE,TRUE))</f>
        <v>1</v>
      </c>
      <c r="AJ849" s="5" t="b">
        <f>OR(ISBLANK(Spreadsheet!C1059), NOT(ISBLANK(Spreadsheet!B1059)), NOT(ISBLANK(Spreadsheet!D1059)))</f>
        <v>1</v>
      </c>
      <c r="AK849" s="5" t="b">
        <f t="array" ref="AK849">IF(OR(AND(ISBLANK(Spreadsheet!E1059),ISBLANK(Spreadsheet!D1059),NOT(ISBLANK(Spreadsheet!C1059))),AND(ISBLANK(Spreadsheet!E1059),ISBLANK(Spreadsheet!D1059),ISBLANK(Spreadsheet!C1059))),TRUE,ISNUMBER(MATCH(TRUE,EXACT(Spreadsheet!E1059,Relationships),0)))</f>
        <v>1</v>
      </c>
      <c r="AL849" s="5" t="b">
        <f>IF(NOT(ISBLANK(Spreadsheet!C1059)),IF(OR(ISBLANK(Spreadsheet!F1059),LEN(Spreadsheet!F1059)&gt;40),FALSE,TRUE),TRUE)</f>
        <v>1</v>
      </c>
      <c r="AM849" s="5" t="b">
        <f>IF(NOT(ISBLANK(Spreadsheet!C1059)),IF(OR(ISBLANK(Spreadsheet!H1059),LEN(Spreadsheet!H1059)&gt;40),FALSE,TRUE),TRUE)</f>
        <v>1</v>
      </c>
      <c r="AN849" s="5" t="b">
        <f t="array" ref="AN849">IF(ISBLANK(Spreadsheet!I1059),TRUE,ISNUMBER(MATCH(TRUE,EXACT(Spreadsheet!I1059,GenderValues),0)))</f>
        <v>1</v>
      </c>
      <c r="AO849" s="5" t="b">
        <f ca="1">IF(ISERROR(DATEVALUE(TEXT(Spreadsheet!J1059,"mm/dd/yyyy")) &gt; TODAY()),IF(AND(ISBLANK(Spreadsheet!J1059),ISBLANK(Spreadsheet!C1059)),TRUE,FALSE),IF(DATEVALUE(TEXT(Spreadsheet!J1059,"mm/dd/yyyy")) &gt; TODAY(),FALSE,TRUE))</f>
        <v>1</v>
      </c>
      <c r="AP849" s="5" t="b">
        <f>OR(ISBLANK(Spreadsheet!K1059),LEN(Spreadsheet!K1059)&lt;=100)</f>
        <v>1</v>
      </c>
      <c r="AQ849" s="5" t="b">
        <f t="array" ref="AQ849">IF(OR(AND(ISBLANK(Spreadsheet!L1059),ISBLANK(Spreadsheet!C1059)),AND(NOT(ISBLANK(Spreadsheet!C1059)),NOT(ISBLANK(Spreadsheet!D1059)))),TRUE,ISNUMBER(MATCH(TRUE,EXACT(Spreadsheet!L1059,MaritalStatus),0)))</f>
        <v>1</v>
      </c>
      <c r="AR849" s="5" t="b">
        <f ca="1">IF(ISERROR(DATEVALUE(TEXT(Spreadsheet!M1059,"mm/dd/yyyy")) &gt; TODAY()),IF(ISBLANK(Spreadsheet!M1059),TRUE,FALSE),IF(DATEVALUE(TEXT(Spreadsheet!M1059,"mm/dd/yyyy")) &gt; TODAY(),FALSE,TRUE))</f>
        <v>1</v>
      </c>
      <c r="AS849" s="5" t="b">
        <f>OR(ISBLANK(Spreadsheet!N1059),LEN(Spreadsheet!N1059)&lt;=100)</f>
        <v>1</v>
      </c>
      <c r="AT849" s="5" t="b">
        <f>OR(ISBLANK(Spreadsheet!O1059),UPPER(Spreadsheet!O1059)="YES")</f>
        <v>1</v>
      </c>
      <c r="AU849" s="5" t="b">
        <f>OR(ISBLANK(Spreadsheet!P1059),UPPER(Spreadsheet!P1059)="YES")</f>
        <v>1</v>
      </c>
      <c r="AV849" s="5" t="b">
        <f t="array" ref="AV849">IF(ISBLANK(Spreadsheet!Q1059),TRUE,ISNUMBER(MATCH(TRUE,EXACT(Spreadsheet!Q1059,OnGroupsPriorIns),0)))</f>
        <v>1</v>
      </c>
      <c r="AW849" s="5" t="b">
        <f>OR(ISBLANK(Spreadsheet!R1059),UPPER(Spreadsheet!R1059)="YES")</f>
        <v>1</v>
      </c>
      <c r="AX849" s="5" t="b">
        <f>OR(ISBLANK(Spreadsheet!S1059),UPPER(Spreadsheet!S1059)="YES")</f>
        <v>1</v>
      </c>
      <c r="AY849" s="5" t="b">
        <f>OR(AND(ISBLANK(Spreadsheet!C1059),LEN(Spreadsheet!T1059)=0),AND(NOT(ISBLANK(Spreadsheet!C1059)),LEN(Spreadsheet!T1059)&gt;0,LEN(Spreadsheet!T1059)&lt;=50))</f>
        <v>1</v>
      </c>
      <c r="AZ849" s="5" t="b">
        <f>OR(LEN(Spreadsheet!U1059)=0,AND(LEN(Spreadsheet!U1059)&gt;0,LEN(Spreadsheet!U1059)&lt;=50))</f>
        <v>1</v>
      </c>
      <c r="BA849" s="5" t="b">
        <f>OR(AND(ISBLANK(Spreadsheet!C1059),LEN(Spreadsheet!V1059)=0),AND(NOT(ISBLANK(Spreadsheet!C1059)),LEN(Spreadsheet!V1059)&gt;0,LEN(Spreadsheet!V1059)&lt;=50))</f>
        <v>1</v>
      </c>
      <c r="BB849" s="5" t="b">
        <f t="array" ref="BB849">IF(AND(ISBLANK(Spreadsheet!C1059),LEN(Spreadsheet!W1059)=0),TRUE,ISNUMBER(MATCH(TRUE,EXACT(Spreadsheet!W1059,States),0)))</f>
        <v>1</v>
      </c>
      <c r="BC849" s="5" t="b">
        <f>OR(AND(ISBLANK(Spreadsheet!C1059),LEN(Spreadsheet!X1059)=0),AND(NOT(ISBLANK(Spreadsheet!C1059)),LEN(Spreadsheet!X1059)&gt;0,LEN(Spreadsheet!X1059)=5,ISNUMBER(VALUE(Spreadsheet!X1059))))</f>
        <v>1</v>
      </c>
      <c r="BD849" s="5" t="b">
        <f>OR(ISBLANK(Spreadsheet!Z1059),LEN(Spreadsheet!Z1059)&lt;=50)</f>
        <v>1</v>
      </c>
      <c r="BE849" s="5" t="b">
        <f>ISBLANK(Spreadsheet!AA1059)</f>
        <v>1</v>
      </c>
      <c r="BF849" s="5" t="b">
        <f>ISBLANK(Spreadsheet!AB1059)</f>
        <v>1</v>
      </c>
      <c r="BG849" s="5" t="b">
        <f>IF(ISERROR(DATEVALUE(TEXT(Spreadsheet!AC1059,"mm/dd/yyyy")) &gt; DATEVALUE(TEXT(Spreadsheet!J1059,"mm/dd/yyyy"))),IF(OR(AND(ISBLANK(Spreadsheet!AC1059),ISBLANK(Spreadsheet!C1059)),AND(NOT(ISBLANK(Spreadsheet!C1059)),ISBLANK(Spreadsheet!AC1059),NOT(ISBLANK(Spreadsheet!D1059)))),TRUE,FALSE),IF(DATEVALUE(TEXT(Spreadsheet!AC1059,"mm/dd/yyyy")) &gt; DATEVALUE(TEXT(Spreadsheet!J1059,"mm/dd/yyyy")),TRUE,FALSE))</f>
        <v>1</v>
      </c>
      <c r="BH849" s="5" t="b">
        <f>OR(AND(ISBLANK(Spreadsheet!C1059),ISBLANK(Spreadsheet!AE1059)),AND(NOT(ISBLANK(Spreadsheet!C1059)),NOT(ISBLANK(Spreadsheet!D1059)),ISBLANK(Spreadsheet!AE1059)),AND(NOT(ISBLANK(Spreadsheet!C1059)),ISBLANK(Spreadsheet!D1059),NOT(ISBLANK(Spreadsheet!AE1059)),LEN(Spreadsheet!AE1059)&lt;=100))</f>
        <v>1</v>
      </c>
      <c r="BI849" s="5" t="b">
        <f t="array" ref="BI849">IF(ISBLANK(Spreadsheet!AF1059),TRUE,ISNUMBER(MATCH(TRUE,EXACT(Spreadsheet!AF1059,CobraShortReasons),0)))</f>
        <v>1</v>
      </c>
      <c r="BJ849" s="5" t="b">
        <f ca="1">IF(ISERROR(DATEVALUE(TEXT(Spreadsheet!AG1059,"mm/dd/yyyy")) &gt; TODAY()),IF(ISBLANK(Spreadsheet!AG1059),TRUE,FALSE),IF(DATEVALUE(TEXT(Spreadsheet!AG1059,"mm/dd/yyyy")) &gt; TODAY(),FALSE,TRUE))</f>
        <v>1</v>
      </c>
      <c r="BK849" s="5" t="b">
        <f>OR(ISBLANK(Spreadsheet!AH1059),LEN(Spreadsheet!AH1059)&lt;=25)</f>
        <v>1</v>
      </c>
      <c r="BL849" s="5" t="b">
        <f t="array" aca="1" ref="BL849" ca="1">IF(ISBLANK(Spreadsheet!AI1059),TRUE,ISNUMBER(MATCH(TRUE,EXACT(Spreadsheet!AI1059,INDIRECT(Spreadsheet!$D$2)),0)))</f>
        <v>1</v>
      </c>
      <c r="BM849" s="5" t="b">
        <f t="array" aca="1" ref="BM849" ca="1">IF(ISBLANK(Spreadsheet!AJ1059),TRUE,ISNUMBER(MATCH(TRUE,EXACT(Spreadsheet!AJ1059,INDIRECT(Spreadsheet!BJ849)),0)))</f>
        <v>1</v>
      </c>
      <c r="BN849" s="5" t="b">
        <f t="array" ref="BN849">IF(ISBLANK(Spreadsheet!AK1059),TRUE,ISNUMBER(MATCH(TRUE,EXACT(Spreadsheet!AK1059,DentalPlans),0)))</f>
        <v>1</v>
      </c>
      <c r="BO849" s="5" t="b">
        <f t="array" aca="1" ref="BO849" ca="1">IF(ISBLANK(Spreadsheet!AL1059),TRUE,ISNUMBER(MATCH(TRUE,EXACT(Spreadsheet!AL1059,INDIRECT(Spreadsheet!BK849)),0)))</f>
        <v>1</v>
      </c>
      <c r="BP849" s="5" t="b">
        <f t="array" ref="BP849">IF(ISBLANK(Spreadsheet!AM1059),TRUE,ISNUMBER(MATCH(TRUE,EXACT(Spreadsheet!AM1059,VisionPlans),0)))</f>
        <v>1</v>
      </c>
      <c r="BQ849" s="5" t="b">
        <f t="array" aca="1" ref="BQ849" ca="1">IF(ISBLANK(Spreadsheet!AN1059),TRUE,ISNUMBER(MATCH(TRUE,EXACT(Spreadsheet!AN1059,INDIRECT(Spreadsheet!BL849)),0)))</f>
        <v>1</v>
      </c>
      <c r="BR849" s="5" t="b">
        <f t="array" ref="BR849">IF(ISBLANK(Spreadsheet!AO1059),TRUE,ISNUMBER(MATCH(TRUE,EXACT(Spreadsheet!AO1059,LifeBenefitClasses),0)))</f>
        <v>1</v>
      </c>
      <c r="BS849" s="5" t="b">
        <f>IF(OR(ISBLANK(Spreadsheet!AO1059), Spreadsheet!AO1059="Waive"),IF(ISBLANK(Spreadsheet!AP1059),TRUE,FALSE),IF(OR(AND(NOT(ISBLANK(Spreadsheet!AO1059)),ISBLANK(Spreadsheet!AP1059)),NOT(ISNUMBER(VALUE(Spreadsheet!AP1059)))),FALSE,IF(OR(AND(Spreadsheet!AP1059&lt;6,MOD(Spreadsheet!AP1059*10,5)=0), MOD(Spreadsheet!AP1059,5000)=0),TRUE,FALSE)))</f>
        <v>1</v>
      </c>
      <c r="BT849" s="5" t="b">
        <f t="array" ref="BT849">IF(ISBLANK(Spreadsheet!AQ1059),TRUE,ISNUMBER(MATCH(TRUE,EXACT(Spreadsheet!AQ1059,EnrollWaive),0)))</f>
        <v>1</v>
      </c>
      <c r="BU849" s="5" t="b">
        <f t="array" ref="BU849">IF(ISBLANK(Spreadsheet!AR1059),TRUE,ISNUMBER(MATCH(TRUE,EXACT(Spreadsheet!AR1059,LifeBenefitClasses),0)))</f>
        <v>1</v>
      </c>
      <c r="BV849" s="5" t="b">
        <f>IF(OR(ISBLANK(Spreadsheet!AR1059), Spreadsheet!AR1059="Waive"),IF(ISBLANK(Spreadsheet!AS1059),TRUE,FALSE),IF(OR(AND(NOT(ISBLANK(Spreadsheet!AR1059)),ISBLANK(Spreadsheet!AS1059)),NOT(ISNUMBER(VALUE(Spreadsheet!AS1059)))),FALSE,IF(OR(AND(Spreadsheet!AS1059&lt;6,MOD(Spreadsheet!AS1059*10,5)=0), MOD(Spreadsheet!AS1059,10000)=0),TRUE,FALSE)))</f>
        <v>1</v>
      </c>
      <c r="BW849" s="5" t="b">
        <f t="array" ref="BW849">IF(ISBLANK(Spreadsheet!AT1059),TRUE,ISNUMBER(MATCH(TRUE,EXACT(Spreadsheet!AT1059,LifeBenefitClasses),0)))</f>
        <v>1</v>
      </c>
      <c r="BX849" s="5" t="b">
        <f>IF(OR(ISBLANK(Spreadsheet!AT1059), Spreadsheet!AT1059="Waive"),IF(ISBLANK(Spreadsheet!AU1059),TRUE,FALSE),IF(OR(AND(NOT(ISBLANK(Spreadsheet!AT1059)),ISBLANK(Spreadsheet!AU1059)),NOT(ISNUMBER(VALUE(Spreadsheet!AU1059)))),FALSE,IF(AND(NOT(OR(ISBLANK(Spreadsheet!AT1059),Spreadsheet!AT1059="Waive")),NOT(OR(ISBLANK(Spreadsheet!AR1059),Spreadsheet!AR1059="Waive")),MOD(Spreadsheet!AU1059,5000)=0, Spreadsheet!AU1059&lt;=(Spreadsheet!AS1059*0.5)),TRUE,FALSE)))</f>
        <v>1</v>
      </c>
      <c r="BY849" s="5" t="b">
        <f t="array" ref="BY849">IF(ISBLANK(Spreadsheet!AV1059),TRUE,ISNUMBER(MATCH(TRUE,EXACT(Spreadsheet!AV1059,EnrollWaive),0)))</f>
        <v>1</v>
      </c>
      <c r="BZ849" s="5" t="b">
        <f t="array" ref="BZ849">IF(ISBLANK(Spreadsheet!AW1059),TRUE,ISNUMBER(MATCH(TRUE,EXACT(Spreadsheet!AW1059,LifeBenefitClasses),0)))</f>
        <v>1</v>
      </c>
      <c r="CA849" s="5" t="b">
        <f t="array" ref="CA849">IF(ISBLANK(Spreadsheet!AX1059),TRUE,ISNUMBER(MATCH(TRUE,EXACT(Spreadsheet!AX1059,LifeBenefitClasses),0)))</f>
        <v>1</v>
      </c>
      <c r="CB849" s="5" t="b">
        <f t="array" ref="CB849">IF(ISBLANK(Spreadsheet!AY1059),TRUE,ISNUMBER(MATCH(TRUE,EXACT(Spreadsheet!AY1059,LifeBenefitClasses),0)))</f>
        <v>1</v>
      </c>
      <c r="CC849" s="5" t="b">
        <f t="array" ref="CC849">IF(ISBLANK(Spreadsheet!AZ1059),TRUE,ISNUMBER(MATCH(TRUE,EXACT(Spreadsheet!AZ1059,LifeBenefitClasses),0)))</f>
        <v>1</v>
      </c>
      <c r="CD849" s="5" t="b">
        <f t="array" ref="CD849">IF(ISBLANK(Spreadsheet!BA1059),TRUE,ISNUMBER(MATCH(TRUE,EXACT(Spreadsheet!BA1059,LifeBenefitClasses),0)))</f>
        <v>1</v>
      </c>
      <c r="CE849" s="5" t="b">
        <f>IF(OR(ISBLANK(Spreadsheet!BA1059), Spreadsheet!BA1059="Waive"),IF(ISBLANK(Spreadsheet!BB1059),TRUE,FALSE),IF(OR(AND(NOT(ISBLANK(Spreadsheet!BA1059)),ISBLANK(Spreadsheet!BB1059)),NOT(ISNUMBER(VALUE(Spreadsheet!BB1059))),ISBLANK(Spreadsheet!BC1059),NOT(ISNUMBER(VALUE(Spreadsheet!BC1059)))),FALSE,IF(AND(Spreadsheet!BB1059&gt;=50000,Spreadsheet!BB1059&lt;=250000,MOD(Spreadsheet!BB1059,10000)=0,Spreadsheet!BB1059&lt;=(10*Spreadsheet!BC1059)),TRUE,FALSE)))</f>
        <v>1</v>
      </c>
      <c r="CF849" s="5" t="b">
        <f>IF(NOT(ISBLANK(Spreadsheet!BC849)),AND(ISNUMBER(VALUE(Spreadsheet!BC849)),Spreadsheet!BC849&gt;0),AND(OR(ISBLANK(Spreadsheet!AO849),Spreadsheet!AO849="Waive",AND(NOT(OR(ISBLANK(Spreadsheet!AO849),Spreadsheet!AO849="Waive")),Spreadsheet!AP849&gt;=6)),OR(ISBLANK(Spreadsheet!AR849),AND(NOT(OR(ISBLANK(Spreadsheet!AR849),Spreadsheet!AR849="Waive")),Spreadsheet!AS849&gt;=6)),OR(ISBLANK(Spreadsheet!AW849)),OR(ISBLANK(Spreadsheet!AX849)),OR(ISBLANK(Spreadsheet!AY849)),OR(ISBLANK(Spreadsheet!AZ849)),OR(ISBLANK(Spreadsheet!BA849),Spreadsheet!BA849="Waive")))</f>
        <v>1</v>
      </c>
      <c r="CG849" s="5" t="b">
        <f t="shared" ca="1" si="61"/>
        <v>1</v>
      </c>
    </row>
    <row r="850" spans="8:85" x14ac:dyDescent="0.3">
      <c r="H850" s="5">
        <f t="shared" ref="H850:H913" ca="1" si="62">IF(AND(T850,U850,V850,W850,Y850,AA850,AB850,AC850,AD850,AE850,AF850,AG850,AH850,AI850,AJ850,AK850,AL850,AM850,AN850,AO850,AP850,AQ850,AR850,AS850,AT850,AU850,AV850,AW850,AX850,AY850,AZ850,BA850,BB850,BC850,BD850,BE850,BF850,BG850,BH850,BI850,BJ850,BK850,BL850,BM850,BN850,BO850,BP850,BQ850,BR850,BS850,BT850,BU850,BV850,BW850,BX850,BY850,BZ850,CA850,CB850,CC850,CD850,CE850,CF850),2,0)</f>
        <v>2</v>
      </c>
      <c r="I850" s="5" t="str">
        <f t="shared" ref="I850:I913" ca="1" si="63">IF(Y850,"",Y$1&amp;" ")&amp;IF(AA850,"",AA$1&amp;" ")&amp;IF(T850,"",T$1&amp;" ")&amp;IF(U850,"",U$1&amp;" ")&amp;IF(V850,"",V$1&amp;" ")&amp;IF(W850,"",W$1&amp;" ")&amp;IF(AA850,"",AA$1&amp;" ")&amp;IF(AB850,"",AB$1&amp;" ")&amp;IF(AC850,"",AC$1&amp;" ")&amp;IF(AD850,"",AD$1&amp;" ")&amp;IF(AE850,"",AE$1&amp;" ")&amp;IF(AF850,"",AF$1&amp;" ")&amp;IF(AG850,"",AG$1&amp;" ")&amp;IF(AH850,"",AH$1&amp;" ")&amp;IF(AI850,"",AI$1&amp;" ")&amp;IF(AJ850,"",AJ$1&amp;" ")&amp;IF(AK850,"",AK$1&amp;" ")&amp;IF(AL850,"",AL$1&amp;" ")&amp;IF(AM850,"",AM$1&amp;" ")&amp;IF(AN850,"",AN$1&amp;" ")&amp;IF(AO850,"",AO$1&amp;" ")&amp;IF(AP850,"",AP$1&amp;" ")&amp;IF(AQ850,"",AQ$1&amp;" ")&amp;IF(AR850,"",AR$1&amp;" ")&amp;IF(AS850,"",AS$1&amp;" ")&amp;IF(AT850,"",AT$1&amp;" ")&amp;IF(AU850,"",AU$1&amp;" ")&amp;IF(AV850,"",AV$1&amp;" ")&amp;IF(AW850,"",AW$1&amp;" ")&amp;IF(AX850,"",AX$1&amp;" ")&amp;IF(AY850,"",AY$1&amp;" ")&amp;IF(AZ850,"",AZ$1&amp;" ")&amp;IF(BA850,"",BA$1&amp;" ")&amp;IF(BB850,"",BB$1&amp;" ")&amp;IF(BC850,"",BC$1&amp;" ")&amp;IF(BD850,"",BD$1&amp;" ")&amp;IF(BE850,"",BE$1&amp;" ")&amp;IF(BF850,"",BF$1&amp;" ")&amp;IF(BG850,"",BG$1&amp;" ")&amp;IF(BH850,"",BH$1&amp;" ")&amp;IF(BI850,"",BI$1&amp;" ")&amp;IF(BJ850,"",BJ$1&amp;" ")&amp;IF(BK850,"",BK$1&amp;" ")&amp;IF(BL850,"",BL$1&amp;" ")&amp;IF(BM850,"",BM$1&amp;" ")&amp;IF(BN850,"",BN$1&amp;" ")&amp;IF(BO850,"",BO$1&amp;" ")&amp;IF(BP850,"",BP$1&amp;" ")&amp;IF(BQ850,"",BQ$1&amp;" ")&amp;IF(BR850,"",BR$1&amp;" ")&amp;IF(BS850,"",BS$1&amp;" ")&amp;IF(BT850,"",BT$1&amp;" ")&amp;IF(BU850,"",BU$1&amp;" ")&amp;IF(BV850,"",BV$1&amp;" ")&amp;IF(BW850,"",BW$1&amp;" ")&amp;IF(BX850,"",BX$1&amp;" ")&amp;IF(BY850,"",BY$1&amp;" ")&amp;IF(BZ850,"",BZ$1&amp;" ")&amp;IF(CA850,"",CA$1&amp;" ")&amp;IF(CB850,"",CB$1&amp;" ")&amp;IF(CC850,"",CC$1&amp;" ")&amp;IF(CD850,"",CD$1&amp;" ")&amp;IF(CE850,"",CE$1&amp;" ")&amp;IF(CF850,"",CF$1&amp;" ")</f>
        <v/>
      </c>
      <c r="J850" s="5" t="str">
        <f>IF(AND(NOT(ISBLANK(Spreadsheet!C1060)),ISBLANK(Spreadsheet!D1060)),Spreadsheet!F1060&amp;" "&amp;Spreadsheet!H1060,"")</f>
        <v/>
      </c>
      <c r="K850" s="5">
        <f>IF(AND(NOT(ISBLANK(Spreadsheet!C1060)),ISBLANK(Spreadsheet!D1060)),COUNTIFS(Spreadsheet!E$786:E1061,"=Child",Spreadsheet!C$786:C1061, "="&amp;Spreadsheet!C1060) + COUNTIFS(Spreadsheet!E$786:E1061,"=Step-child",Spreadsheet!C$786:C1061, "="&amp;Spreadsheet!C1060),0)</f>
        <v>0</v>
      </c>
      <c r="L850" s="5">
        <f>IF(NOT(ISBLANK(J850)),COUNTIFS(Spreadsheet!E$786:E1061,"=Wife",Spreadsheet!C$786:C1061, "="&amp;Spreadsheet!C1060) + COUNTIFS(Spreadsheet!E$786:E1061,"=Husband",Spreadsheet!C$786:C1061, "="&amp;Spreadsheet!C1060),0)</f>
        <v>0</v>
      </c>
      <c r="M850" s="5">
        <f>IF(NOT(ISBLANK(Spreadsheet!AJ1060)),VLOOKUP(Spreadsheet!AJ1060,'Drop Downs'!$P$2:$R$16,3,FALSE),0)</f>
        <v>0</v>
      </c>
      <c r="N850" s="5">
        <f>IF(NOT(ISBLANK(Spreadsheet!AJ1060)), VLOOKUP(Spreadsheet!AJ1060,'Drop Downs'!$P$2:$R$16,2,FALSE),0)</f>
        <v>0</v>
      </c>
      <c r="O850" s="5">
        <f>IF(NOT(ISBLANK(Spreadsheet!AL1060)),VLOOKUP(Spreadsheet!AL1060,'Drop Downs'!$P$2:$R$16,3,FALSE), 0)</f>
        <v>0</v>
      </c>
      <c r="P850" s="5">
        <f>IF(NOT(ISBLANK(Spreadsheet!AL1060)),VLOOKUP(Spreadsheet!AL1060,'Drop Downs'!$P$2:$R$16,2,FALSE),0)</f>
        <v>0</v>
      </c>
      <c r="Q850" s="5">
        <f>IF(NOT(ISBLANK(Spreadsheet!AN1060)),VLOOKUP(Spreadsheet!AN1060,'Drop Downs'!$P$2:$R$16,3,FALSE),0)</f>
        <v>0</v>
      </c>
      <c r="R850" s="5">
        <f>IF(NOT(ISBLANK(Spreadsheet!AN1060)),VLOOKUP(Spreadsheet!AN1060,'Drop Downs'!$P$2:$R$16,2,FALSE),0)</f>
        <v>0</v>
      </c>
      <c r="S850" s="5" t="str">
        <f>IF(OR(M850&gt;K850,N850&gt;L850,O850&gt;K850, Q850&gt;K850,N850&gt;L850, P850&gt;L850, R850&gt;L850),"Member currently has a coverage election over what he/she needs.  Please add more dependents or adjust the coverage election.","")&amp;(IF(AND(NOT(ISBLANK(Spreadsheet!C1060)),NOT(ISBLANK(Spreadsheet!D1060)),ISBLANK(Spreadsheet!E1060)),"Dependent lacks a relationship to member.Please select one from the drop-down.",""))</f>
        <v/>
      </c>
      <c r="T850" s="5" t="b">
        <f t="shared" ref="T850:T913" si="64">AND(M850&lt;=K850,O850&lt;=K850,Q850&lt;=K850,N850&lt;=L850,P850&lt;=L850,R850&lt;=L850)</f>
        <v>1</v>
      </c>
      <c r="U850" s="5" t="b">
        <f>OR(ISBLANK(Spreadsheet!C1060),IF(NOT(ISBLANK(Spreadsheet!D1060)),NOT(ISBLANK(Spreadsheet!E1060)),TRUE))</f>
        <v>1</v>
      </c>
      <c r="V850" s="5" t="b">
        <f>OR(ISBLANK(Spreadsheet!C1060), NOT(ISBLANK(Spreadsheet!I1060)))</f>
        <v>1</v>
      </c>
      <c r="W850" s="5" t="b">
        <f>OR(ISBLANK(Spreadsheet!D1060),NOT(ISBLANK(Spreadsheet!C1060)))</f>
        <v>1</v>
      </c>
      <c r="X850" s="155" t="str">
        <f>REPT("0",MIN(FIND({1,2,3,4,5,6,7,8,9},Spreadsheet!C1060&amp;"123456789"))-1)&amp;IF(ISBLANK(Spreadsheet!C1060),"",SUMPRODUCT(MID(0&amp;Spreadsheet!C1060,LARGE(INDEX(ISNUMBER(--MID(Spreadsheet!C1060,ROW($1:$225),1))*
 ROW($1:$225),0),ROW($1:$225))+1,1)*10^ROW($1:$225)/10))</f>
        <v/>
      </c>
      <c r="Y850" s="5" t="b">
        <f>IF(NOT(ISBLANK(Spreadsheet!C1060)),IF(AND(ISNUMBER(VALUE(Spreadsheet!C1060)), LEN(Spreadsheet!C1060)=9),TRUE,FALSE),TRUE)</f>
        <v>1</v>
      </c>
      <c r="Z850" s="155" t="str">
        <f>REPT("0",MIN(FIND({1,2,3,4,5,6,7,8,9},Spreadsheet!D1060&amp;"123456789"))-1)&amp;IF(ISBLANK(Spreadsheet!D1060),"",SUMPRODUCT(MID(0&amp;Spreadsheet!D1060,LARGE(INDEX(ISNUMBER(--MID(Spreadsheet!D1060,ROW($1:$225),1))*
 ROW($1:$225),0),ROW($1:$225))+1,1)*10^ROW($1:$225)/10))</f>
        <v/>
      </c>
      <c r="AA850" s="5" t="b">
        <f>IF(AND(NOT(ISBLANK(Spreadsheet!D1060)),NOT(ISBLANK(Spreadsheet!C1060))),IF(AND(ISNUMBER(VALUE(Spreadsheet!D1060)), LEN(Spreadsheet!D1060)=9),TRUE,FALSE),IF(AND(NOT(ISBLANK(Spreadsheet!D1060)),ISBLANK(Spreadsheet!C1060)),FALSE,TRUE))</f>
        <v>1</v>
      </c>
      <c r="AB850" s="5" t="b">
        <f>OR(ISBLANK(Spreadsheet!Y850),IF(NOT(ISBLANK(Spreadsheet!Y850)),LEN(Spreadsheet!Y850)=10,ISNUMBER(VALUE(Spreadsheet!Y850))))</f>
        <v>1</v>
      </c>
      <c r="AC850" s="5" t="b">
        <f>OR(ISBLANK(Spreadsheet!AI1060), AND(NOT(ISBLANK(Spreadsheet!AJ1060)), NOT(ISNUMBER(SEARCH("Waive",Spreadsheet!AJ1060)))))</f>
        <v>1</v>
      </c>
      <c r="AD850" s="5" t="b">
        <f>OR(ISBLANK(Spreadsheet!AK1060), AND(NOT(ISBLANK(Spreadsheet!AL1060)), NOT(ISNUMBER(SEARCH("Waive",Spreadsheet!AL1060)))))</f>
        <v>1</v>
      </c>
      <c r="AE850" s="5" t="b">
        <f>OR(ISBLANK(Spreadsheet!AM1060), AND(NOT(ISBLANK(Spreadsheet!AN1060)), NOT(ISNUMBER(SEARCH("Waive", Spreadsheet!AN1060)))))</f>
        <v>1</v>
      </c>
      <c r="AF850" s="5" t="b">
        <f>OR(ISBLANK(Spreadsheet!C1060), NOT(ISBLANK(Spreadsheet!D1060)),NOT(ISBLANK(Spreadsheet!L1060)))</f>
        <v>1</v>
      </c>
      <c r="AG850" s="5" t="b">
        <f>IF(AND(NOT(ISBLANK(Spreadsheet!C1060)), NOT(ISBLANK(Spreadsheet!D1060)),Spreadsheet!C1060&lt;&gt;Spreadsheet!D1060),IF(ISERROR(VLOOKUP(Spreadsheet!C1060, Spreadsheet!$C$6:'Spreadsheet'!$C1059,1,FALSE)), FALSE, TRUE),TRUE)</f>
        <v>1</v>
      </c>
      <c r="AH850" s="5" t="b">
        <f>Spreadsheet!$B$2=Spreadsheet!AD850</f>
        <v>1</v>
      </c>
      <c r="AI850" s="5" t="b">
        <f>IF(ISBLANK(Spreadsheet!G1060),TRUE,IF(OR(LEN(Spreadsheet!G1060)&gt;1,ISNUMBER(VALUE(Spreadsheet!G1060))),FALSE,TRUE))</f>
        <v>1</v>
      </c>
      <c r="AJ850" s="5" t="b">
        <f>OR(ISBLANK(Spreadsheet!C1060), NOT(ISBLANK(Spreadsheet!B1060)), NOT(ISBLANK(Spreadsheet!D1060)))</f>
        <v>1</v>
      </c>
      <c r="AK850" s="5" t="b">
        <f t="array" ref="AK850">IF(OR(AND(ISBLANK(Spreadsheet!E1060),ISBLANK(Spreadsheet!D1060),NOT(ISBLANK(Spreadsheet!C1060))),AND(ISBLANK(Spreadsheet!E1060),ISBLANK(Spreadsheet!D1060),ISBLANK(Spreadsheet!C1060))),TRUE,ISNUMBER(MATCH(TRUE,EXACT(Spreadsheet!E1060,Relationships),0)))</f>
        <v>1</v>
      </c>
      <c r="AL850" s="5" t="b">
        <f>IF(NOT(ISBLANK(Spreadsheet!C1060)),IF(OR(ISBLANK(Spreadsheet!F1060),LEN(Spreadsheet!F1060)&gt;40),FALSE,TRUE),TRUE)</f>
        <v>1</v>
      </c>
      <c r="AM850" s="5" t="b">
        <f>IF(NOT(ISBLANK(Spreadsheet!C1060)),IF(OR(ISBLANK(Spreadsheet!H1060),LEN(Spreadsheet!H1060)&gt;40),FALSE,TRUE),TRUE)</f>
        <v>1</v>
      </c>
      <c r="AN850" s="5" t="b">
        <f t="array" ref="AN850">IF(ISBLANK(Spreadsheet!I1060),TRUE,ISNUMBER(MATCH(TRUE,EXACT(Spreadsheet!I1060,GenderValues),0)))</f>
        <v>1</v>
      </c>
      <c r="AO850" s="5" t="b">
        <f ca="1">IF(ISERROR(DATEVALUE(TEXT(Spreadsheet!J1060,"mm/dd/yyyy")) &gt; TODAY()),IF(AND(ISBLANK(Spreadsheet!J1060),ISBLANK(Spreadsheet!C1060)),TRUE,FALSE),IF(DATEVALUE(TEXT(Spreadsheet!J1060,"mm/dd/yyyy")) &gt; TODAY(),FALSE,TRUE))</f>
        <v>1</v>
      </c>
      <c r="AP850" s="5" t="b">
        <f>OR(ISBLANK(Spreadsheet!K1060),LEN(Spreadsheet!K1060)&lt;=100)</f>
        <v>1</v>
      </c>
      <c r="AQ850" s="5" t="b">
        <f t="array" ref="AQ850">IF(OR(AND(ISBLANK(Spreadsheet!L1060),ISBLANK(Spreadsheet!C1060)),AND(NOT(ISBLANK(Spreadsheet!C1060)),NOT(ISBLANK(Spreadsheet!D1060)))),TRUE,ISNUMBER(MATCH(TRUE,EXACT(Spreadsheet!L1060,MaritalStatus),0)))</f>
        <v>1</v>
      </c>
      <c r="AR850" s="5" t="b">
        <f ca="1">IF(ISERROR(DATEVALUE(TEXT(Spreadsheet!M1060,"mm/dd/yyyy")) &gt; TODAY()),IF(ISBLANK(Spreadsheet!M1060),TRUE,FALSE),IF(DATEVALUE(TEXT(Spreadsheet!M1060,"mm/dd/yyyy")) &gt; TODAY(),FALSE,TRUE))</f>
        <v>1</v>
      </c>
      <c r="AS850" s="5" t="b">
        <f>OR(ISBLANK(Spreadsheet!N1060),LEN(Spreadsheet!N1060)&lt;=100)</f>
        <v>1</v>
      </c>
      <c r="AT850" s="5" t="b">
        <f>OR(ISBLANK(Spreadsheet!O1060),UPPER(Spreadsheet!O1060)="YES")</f>
        <v>1</v>
      </c>
      <c r="AU850" s="5" t="b">
        <f>OR(ISBLANK(Spreadsheet!P1060),UPPER(Spreadsheet!P1060)="YES")</f>
        <v>1</v>
      </c>
      <c r="AV850" s="5" t="b">
        <f t="array" ref="AV850">IF(ISBLANK(Spreadsheet!Q1060),TRUE,ISNUMBER(MATCH(TRUE,EXACT(Spreadsheet!Q1060,OnGroupsPriorIns),0)))</f>
        <v>1</v>
      </c>
      <c r="AW850" s="5" t="b">
        <f>OR(ISBLANK(Spreadsheet!R1060),UPPER(Spreadsheet!R1060)="YES")</f>
        <v>1</v>
      </c>
      <c r="AX850" s="5" t="b">
        <f>OR(ISBLANK(Spreadsheet!S1060),UPPER(Spreadsheet!S1060)="YES")</f>
        <v>1</v>
      </c>
      <c r="AY850" s="5" t="b">
        <f>OR(AND(ISBLANK(Spreadsheet!C1060),LEN(Spreadsheet!T1060)=0),AND(NOT(ISBLANK(Spreadsheet!C1060)),LEN(Spreadsheet!T1060)&gt;0,LEN(Spreadsheet!T1060)&lt;=50))</f>
        <v>1</v>
      </c>
      <c r="AZ850" s="5" t="b">
        <f>OR(LEN(Spreadsheet!U1060)=0,AND(LEN(Spreadsheet!U1060)&gt;0,LEN(Spreadsheet!U1060)&lt;=50))</f>
        <v>1</v>
      </c>
      <c r="BA850" s="5" t="b">
        <f>OR(AND(ISBLANK(Spreadsheet!C1060),LEN(Spreadsheet!V1060)=0),AND(NOT(ISBLANK(Spreadsheet!C1060)),LEN(Spreadsheet!V1060)&gt;0,LEN(Spreadsheet!V1060)&lt;=50))</f>
        <v>1</v>
      </c>
      <c r="BB850" s="5" t="b">
        <f t="array" ref="BB850">IF(AND(ISBLANK(Spreadsheet!C1060),LEN(Spreadsheet!W1060)=0),TRUE,ISNUMBER(MATCH(TRUE,EXACT(Spreadsheet!W1060,States),0)))</f>
        <v>1</v>
      </c>
      <c r="BC850" s="5" t="b">
        <f>OR(AND(ISBLANK(Spreadsheet!C1060),LEN(Spreadsheet!X1060)=0),AND(NOT(ISBLANK(Spreadsheet!C1060)),LEN(Spreadsheet!X1060)&gt;0,LEN(Spreadsheet!X1060)=5,ISNUMBER(VALUE(Spreadsheet!X1060))))</f>
        <v>1</v>
      </c>
      <c r="BD850" s="5" t="b">
        <f>OR(ISBLANK(Spreadsheet!Z1060),LEN(Spreadsheet!Z1060)&lt;=50)</f>
        <v>1</v>
      </c>
      <c r="BE850" s="5" t="b">
        <f>ISBLANK(Spreadsheet!AA1060)</f>
        <v>1</v>
      </c>
      <c r="BF850" s="5" t="b">
        <f>ISBLANK(Spreadsheet!AB1060)</f>
        <v>1</v>
      </c>
      <c r="BG850" s="5" t="b">
        <f>IF(ISERROR(DATEVALUE(TEXT(Spreadsheet!AC1060,"mm/dd/yyyy")) &gt; DATEVALUE(TEXT(Spreadsheet!J1060,"mm/dd/yyyy"))),IF(OR(AND(ISBLANK(Spreadsheet!AC1060),ISBLANK(Spreadsheet!C1060)),AND(NOT(ISBLANK(Spreadsheet!C1060)),ISBLANK(Spreadsheet!AC1060),NOT(ISBLANK(Spreadsheet!D1060)))),TRUE,FALSE),IF(DATEVALUE(TEXT(Spreadsheet!AC1060,"mm/dd/yyyy")) &gt; DATEVALUE(TEXT(Spreadsheet!J1060,"mm/dd/yyyy")),TRUE,FALSE))</f>
        <v>1</v>
      </c>
      <c r="BH850" s="5" t="b">
        <f>OR(AND(ISBLANK(Spreadsheet!C1060),ISBLANK(Spreadsheet!AE1060)),AND(NOT(ISBLANK(Spreadsheet!C1060)),NOT(ISBLANK(Spreadsheet!D1060)),ISBLANK(Spreadsheet!AE1060)),AND(NOT(ISBLANK(Spreadsheet!C1060)),ISBLANK(Spreadsheet!D1060),NOT(ISBLANK(Spreadsheet!AE1060)),LEN(Spreadsheet!AE1060)&lt;=100))</f>
        <v>1</v>
      </c>
      <c r="BI850" s="5" t="b">
        <f t="array" ref="BI850">IF(ISBLANK(Spreadsheet!AF1060),TRUE,ISNUMBER(MATCH(TRUE,EXACT(Spreadsheet!AF1060,CobraShortReasons),0)))</f>
        <v>1</v>
      </c>
      <c r="BJ850" s="5" t="b">
        <f ca="1">IF(ISERROR(DATEVALUE(TEXT(Spreadsheet!AG1060,"mm/dd/yyyy")) &gt; TODAY()),IF(ISBLANK(Spreadsheet!AG1060),TRUE,FALSE),IF(DATEVALUE(TEXT(Spreadsheet!AG1060,"mm/dd/yyyy")) &gt; TODAY(),FALSE,TRUE))</f>
        <v>1</v>
      </c>
      <c r="BK850" s="5" t="b">
        <f>OR(ISBLANK(Spreadsheet!AH1060),LEN(Spreadsheet!AH1060)&lt;=25)</f>
        <v>1</v>
      </c>
      <c r="BL850" s="5" t="b">
        <f t="array" aca="1" ref="BL850" ca="1">IF(ISBLANK(Spreadsheet!AI1060),TRUE,ISNUMBER(MATCH(TRUE,EXACT(Spreadsheet!AI1060,INDIRECT(Spreadsheet!$D$2)),0)))</f>
        <v>1</v>
      </c>
      <c r="BM850" s="5" t="b">
        <f t="array" aca="1" ref="BM850" ca="1">IF(ISBLANK(Spreadsheet!AJ1060),TRUE,ISNUMBER(MATCH(TRUE,EXACT(Spreadsheet!AJ1060,INDIRECT(Spreadsheet!BJ850)),0)))</f>
        <v>1</v>
      </c>
      <c r="BN850" s="5" t="b">
        <f t="array" ref="BN850">IF(ISBLANK(Spreadsheet!AK1060),TRUE,ISNUMBER(MATCH(TRUE,EXACT(Spreadsheet!AK1060,DentalPlans),0)))</f>
        <v>1</v>
      </c>
      <c r="BO850" s="5" t="b">
        <f t="array" aca="1" ref="BO850" ca="1">IF(ISBLANK(Spreadsheet!AL1060),TRUE,ISNUMBER(MATCH(TRUE,EXACT(Spreadsheet!AL1060,INDIRECT(Spreadsheet!BK850)),0)))</f>
        <v>1</v>
      </c>
      <c r="BP850" s="5" t="b">
        <f t="array" ref="BP850">IF(ISBLANK(Spreadsheet!AM1060),TRUE,ISNUMBER(MATCH(TRUE,EXACT(Spreadsheet!AM1060,VisionPlans),0)))</f>
        <v>1</v>
      </c>
      <c r="BQ850" s="5" t="b">
        <f t="array" aca="1" ref="BQ850" ca="1">IF(ISBLANK(Spreadsheet!AN1060),TRUE,ISNUMBER(MATCH(TRUE,EXACT(Spreadsheet!AN1060,INDIRECT(Spreadsheet!BL850)),0)))</f>
        <v>1</v>
      </c>
      <c r="BR850" s="5" t="b">
        <f t="array" ref="BR850">IF(ISBLANK(Spreadsheet!AO1060),TRUE,ISNUMBER(MATCH(TRUE,EXACT(Spreadsheet!AO1060,LifeBenefitClasses),0)))</f>
        <v>1</v>
      </c>
      <c r="BS850" s="5" t="b">
        <f>IF(OR(ISBLANK(Spreadsheet!AO1060), Spreadsheet!AO1060="Waive"),IF(ISBLANK(Spreadsheet!AP1060),TRUE,FALSE),IF(OR(AND(NOT(ISBLANK(Spreadsheet!AO1060)),ISBLANK(Spreadsheet!AP1060)),NOT(ISNUMBER(VALUE(Spreadsheet!AP1060)))),FALSE,IF(OR(AND(Spreadsheet!AP1060&lt;6,MOD(Spreadsheet!AP1060*10,5)=0), MOD(Spreadsheet!AP1060,5000)=0),TRUE,FALSE)))</f>
        <v>1</v>
      </c>
      <c r="BT850" s="5" t="b">
        <f t="array" ref="BT850">IF(ISBLANK(Spreadsheet!AQ1060),TRUE,ISNUMBER(MATCH(TRUE,EXACT(Spreadsheet!AQ1060,EnrollWaive),0)))</f>
        <v>1</v>
      </c>
      <c r="BU850" s="5" t="b">
        <f t="array" ref="BU850">IF(ISBLANK(Spreadsheet!AR1060),TRUE,ISNUMBER(MATCH(TRUE,EXACT(Spreadsheet!AR1060,LifeBenefitClasses),0)))</f>
        <v>1</v>
      </c>
      <c r="BV850" s="5" t="b">
        <f>IF(OR(ISBLANK(Spreadsheet!AR1060), Spreadsheet!AR1060="Waive"),IF(ISBLANK(Spreadsheet!AS1060),TRUE,FALSE),IF(OR(AND(NOT(ISBLANK(Spreadsheet!AR1060)),ISBLANK(Spreadsheet!AS1060)),NOT(ISNUMBER(VALUE(Spreadsheet!AS1060)))),FALSE,IF(OR(AND(Spreadsheet!AS1060&lt;6,MOD(Spreadsheet!AS1060*10,5)=0), MOD(Spreadsheet!AS1060,10000)=0),TRUE,FALSE)))</f>
        <v>1</v>
      </c>
      <c r="BW850" s="5" t="b">
        <f t="array" ref="BW850">IF(ISBLANK(Spreadsheet!AT1060),TRUE,ISNUMBER(MATCH(TRUE,EXACT(Spreadsheet!AT1060,LifeBenefitClasses),0)))</f>
        <v>1</v>
      </c>
      <c r="BX850" s="5" t="b">
        <f>IF(OR(ISBLANK(Spreadsheet!AT1060), Spreadsheet!AT1060="Waive"),IF(ISBLANK(Spreadsheet!AU1060),TRUE,FALSE),IF(OR(AND(NOT(ISBLANK(Spreadsheet!AT1060)),ISBLANK(Spreadsheet!AU1060)),NOT(ISNUMBER(VALUE(Spreadsheet!AU1060)))),FALSE,IF(AND(NOT(OR(ISBLANK(Spreadsheet!AT1060),Spreadsheet!AT1060="Waive")),NOT(OR(ISBLANK(Spreadsheet!AR1060),Spreadsheet!AR1060="Waive")),MOD(Spreadsheet!AU1060,5000)=0, Spreadsheet!AU1060&lt;=(Spreadsheet!AS1060*0.5)),TRUE,FALSE)))</f>
        <v>1</v>
      </c>
      <c r="BY850" s="5" t="b">
        <f t="array" ref="BY850">IF(ISBLANK(Spreadsheet!AV1060),TRUE,ISNUMBER(MATCH(TRUE,EXACT(Spreadsheet!AV1060,EnrollWaive),0)))</f>
        <v>1</v>
      </c>
      <c r="BZ850" s="5" t="b">
        <f t="array" ref="BZ850">IF(ISBLANK(Spreadsheet!AW1060),TRUE,ISNUMBER(MATCH(TRUE,EXACT(Spreadsheet!AW1060,LifeBenefitClasses),0)))</f>
        <v>1</v>
      </c>
      <c r="CA850" s="5" t="b">
        <f t="array" ref="CA850">IF(ISBLANK(Spreadsheet!AX1060),TRUE,ISNUMBER(MATCH(TRUE,EXACT(Spreadsheet!AX1060,LifeBenefitClasses),0)))</f>
        <v>1</v>
      </c>
      <c r="CB850" s="5" t="b">
        <f t="array" ref="CB850">IF(ISBLANK(Spreadsheet!AY1060),TRUE,ISNUMBER(MATCH(TRUE,EXACT(Spreadsheet!AY1060,LifeBenefitClasses),0)))</f>
        <v>1</v>
      </c>
      <c r="CC850" s="5" t="b">
        <f t="array" ref="CC850">IF(ISBLANK(Spreadsheet!AZ1060),TRUE,ISNUMBER(MATCH(TRUE,EXACT(Spreadsheet!AZ1060,LifeBenefitClasses),0)))</f>
        <v>1</v>
      </c>
      <c r="CD850" s="5" t="b">
        <f t="array" ref="CD850">IF(ISBLANK(Spreadsheet!BA1060),TRUE,ISNUMBER(MATCH(TRUE,EXACT(Spreadsheet!BA1060,LifeBenefitClasses),0)))</f>
        <v>1</v>
      </c>
      <c r="CE850" s="5" t="b">
        <f>IF(OR(ISBLANK(Spreadsheet!BA1060), Spreadsheet!BA1060="Waive"),IF(ISBLANK(Spreadsheet!BB1060),TRUE,FALSE),IF(OR(AND(NOT(ISBLANK(Spreadsheet!BA1060)),ISBLANK(Spreadsheet!BB1060)),NOT(ISNUMBER(VALUE(Spreadsheet!BB1060))),ISBLANK(Spreadsheet!BC1060),NOT(ISNUMBER(VALUE(Spreadsheet!BC1060)))),FALSE,IF(AND(Spreadsheet!BB1060&gt;=50000,Spreadsheet!BB1060&lt;=250000,MOD(Spreadsheet!BB1060,10000)=0,Spreadsheet!BB1060&lt;=(10*Spreadsheet!BC1060)),TRUE,FALSE)))</f>
        <v>1</v>
      </c>
      <c r="CF850" s="5" t="b">
        <f>IF(NOT(ISBLANK(Spreadsheet!BC850)),AND(ISNUMBER(VALUE(Spreadsheet!BC850)),Spreadsheet!BC850&gt;0),AND(OR(ISBLANK(Spreadsheet!AO850),Spreadsheet!AO850="Waive",AND(NOT(OR(ISBLANK(Spreadsheet!AO850),Spreadsheet!AO850="Waive")),Spreadsheet!AP850&gt;=6)),OR(ISBLANK(Spreadsheet!AR850),AND(NOT(OR(ISBLANK(Spreadsheet!AR850),Spreadsheet!AR850="Waive")),Spreadsheet!AS850&gt;=6)),OR(ISBLANK(Spreadsheet!AW850)),OR(ISBLANK(Spreadsheet!AX850)),OR(ISBLANK(Spreadsheet!AY850)),OR(ISBLANK(Spreadsheet!AZ850)),OR(ISBLANK(Spreadsheet!BA850),Spreadsheet!BA850="Waive")))</f>
        <v>1</v>
      </c>
      <c r="CG850" s="5" t="b">
        <f t="shared" ref="CG850:CG913" ca="1" si="65">NOT(ISERROR(H850))</f>
        <v>1</v>
      </c>
    </row>
    <row r="851" spans="8:85" x14ac:dyDescent="0.3">
      <c r="H851" s="5">
        <f t="shared" ca="1" si="62"/>
        <v>2</v>
      </c>
      <c r="I851" s="5" t="str">
        <f t="shared" ca="1" si="63"/>
        <v/>
      </c>
      <c r="J851" s="5" t="str">
        <f>IF(AND(NOT(ISBLANK(Spreadsheet!C1061)),ISBLANK(Spreadsheet!D1061)),Spreadsheet!F1061&amp;" "&amp;Spreadsheet!H1061,"")</f>
        <v/>
      </c>
      <c r="K851" s="5">
        <f>IF(AND(NOT(ISBLANK(Spreadsheet!C1061)),ISBLANK(Spreadsheet!D1061)),COUNTIFS(Spreadsheet!E$786:E1062,"=Child",Spreadsheet!C$786:C1062, "="&amp;Spreadsheet!C1061) + COUNTIFS(Spreadsheet!E$786:E1062,"=Step-child",Spreadsheet!C$786:C1062, "="&amp;Spreadsheet!C1061),0)</f>
        <v>0</v>
      </c>
      <c r="L851" s="5">
        <f>IF(NOT(ISBLANK(J851)),COUNTIFS(Spreadsheet!E$786:E1062,"=Wife",Spreadsheet!C$786:C1062, "="&amp;Spreadsheet!C1061) + COUNTIFS(Spreadsheet!E$786:E1062,"=Husband",Spreadsheet!C$786:C1062, "="&amp;Spreadsheet!C1061),0)</f>
        <v>0</v>
      </c>
      <c r="M851" s="5">
        <f>IF(NOT(ISBLANK(Spreadsheet!AJ1061)),VLOOKUP(Spreadsheet!AJ1061,'Drop Downs'!$P$2:$R$16,3,FALSE),0)</f>
        <v>0</v>
      </c>
      <c r="N851" s="5">
        <f>IF(NOT(ISBLANK(Spreadsheet!AJ1061)), VLOOKUP(Spreadsheet!AJ1061,'Drop Downs'!$P$2:$R$16,2,FALSE),0)</f>
        <v>0</v>
      </c>
      <c r="O851" s="5">
        <f>IF(NOT(ISBLANK(Spreadsheet!AL1061)),VLOOKUP(Spreadsheet!AL1061,'Drop Downs'!$P$2:$R$16,3,FALSE), 0)</f>
        <v>0</v>
      </c>
      <c r="P851" s="5">
        <f>IF(NOT(ISBLANK(Spreadsheet!AL1061)),VLOOKUP(Spreadsheet!AL1061,'Drop Downs'!$P$2:$R$16,2,FALSE),0)</f>
        <v>0</v>
      </c>
      <c r="Q851" s="5">
        <f>IF(NOT(ISBLANK(Spreadsheet!AN1061)),VLOOKUP(Spreadsheet!AN1061,'Drop Downs'!$P$2:$R$16,3,FALSE),0)</f>
        <v>0</v>
      </c>
      <c r="R851" s="5">
        <f>IF(NOT(ISBLANK(Spreadsheet!AN1061)),VLOOKUP(Spreadsheet!AN1061,'Drop Downs'!$P$2:$R$16,2,FALSE),0)</f>
        <v>0</v>
      </c>
      <c r="S851" s="5" t="str">
        <f>IF(OR(M851&gt;K851,N851&gt;L851,O851&gt;K851, Q851&gt;K851,N851&gt;L851, P851&gt;L851, R851&gt;L851),"Member currently has a coverage election over what he/she needs.  Please add more dependents or adjust the coverage election.","")&amp;(IF(AND(NOT(ISBLANK(Spreadsheet!C1061)),NOT(ISBLANK(Spreadsheet!D1061)),ISBLANK(Spreadsheet!E1061)),"Dependent lacks a relationship to member.Please select one from the drop-down.",""))</f>
        <v/>
      </c>
      <c r="T851" s="5" t="b">
        <f t="shared" si="64"/>
        <v>1</v>
      </c>
      <c r="U851" s="5" t="b">
        <f>OR(ISBLANK(Spreadsheet!C1061),IF(NOT(ISBLANK(Spreadsheet!D1061)),NOT(ISBLANK(Spreadsheet!E1061)),TRUE))</f>
        <v>1</v>
      </c>
      <c r="V851" s="5" t="b">
        <f>OR(ISBLANK(Spreadsheet!C1061), NOT(ISBLANK(Spreadsheet!I1061)))</f>
        <v>1</v>
      </c>
      <c r="W851" s="5" t="b">
        <f>OR(ISBLANK(Spreadsheet!D1061),NOT(ISBLANK(Spreadsheet!C1061)))</f>
        <v>1</v>
      </c>
      <c r="X851" s="155" t="str">
        <f>REPT("0",MIN(FIND({1,2,3,4,5,6,7,8,9},Spreadsheet!C1061&amp;"123456789"))-1)&amp;IF(ISBLANK(Spreadsheet!C1061),"",SUMPRODUCT(MID(0&amp;Spreadsheet!C1061,LARGE(INDEX(ISNUMBER(--MID(Spreadsheet!C1061,ROW($1:$225),1))*
 ROW($1:$225),0),ROW($1:$225))+1,1)*10^ROW($1:$225)/10))</f>
        <v/>
      </c>
      <c r="Y851" s="5" t="b">
        <f>IF(NOT(ISBLANK(Spreadsheet!C1061)),IF(AND(ISNUMBER(VALUE(Spreadsheet!C1061)), LEN(Spreadsheet!C1061)=9),TRUE,FALSE),TRUE)</f>
        <v>1</v>
      </c>
      <c r="Z851" s="155" t="str">
        <f>REPT("0",MIN(FIND({1,2,3,4,5,6,7,8,9},Spreadsheet!D1061&amp;"123456789"))-1)&amp;IF(ISBLANK(Spreadsheet!D1061),"",SUMPRODUCT(MID(0&amp;Spreadsheet!D1061,LARGE(INDEX(ISNUMBER(--MID(Spreadsheet!D1061,ROW($1:$225),1))*
 ROW($1:$225),0),ROW($1:$225))+1,1)*10^ROW($1:$225)/10))</f>
        <v/>
      </c>
      <c r="AA851" s="5" t="b">
        <f>IF(AND(NOT(ISBLANK(Spreadsheet!D1061)),NOT(ISBLANK(Spreadsheet!C1061))),IF(AND(ISNUMBER(VALUE(Spreadsheet!D1061)), LEN(Spreadsheet!D1061)=9),TRUE,FALSE),IF(AND(NOT(ISBLANK(Spreadsheet!D1061)),ISBLANK(Spreadsheet!C1061)),FALSE,TRUE))</f>
        <v>1</v>
      </c>
      <c r="AB851" s="5" t="b">
        <f>OR(ISBLANK(Spreadsheet!Y851),IF(NOT(ISBLANK(Spreadsheet!Y851)),LEN(Spreadsheet!Y851)=10,ISNUMBER(VALUE(Spreadsheet!Y851))))</f>
        <v>1</v>
      </c>
      <c r="AC851" s="5" t="b">
        <f>OR(ISBLANK(Spreadsheet!AI1061), AND(NOT(ISBLANK(Spreadsheet!AJ1061)), NOT(ISNUMBER(SEARCH("Waive",Spreadsheet!AJ1061)))))</f>
        <v>1</v>
      </c>
      <c r="AD851" s="5" t="b">
        <f>OR(ISBLANK(Spreadsheet!AK1061), AND(NOT(ISBLANK(Spreadsheet!AL1061)), NOT(ISNUMBER(SEARCH("Waive",Spreadsheet!AL1061)))))</f>
        <v>1</v>
      </c>
      <c r="AE851" s="5" t="b">
        <f>OR(ISBLANK(Spreadsheet!AM1061), AND(NOT(ISBLANK(Spreadsheet!AN1061)), NOT(ISNUMBER(SEARCH("Waive", Spreadsheet!AN1061)))))</f>
        <v>1</v>
      </c>
      <c r="AF851" s="5" t="b">
        <f>OR(ISBLANK(Spreadsheet!C1061), NOT(ISBLANK(Spreadsheet!D1061)),NOT(ISBLANK(Spreadsheet!L1061)))</f>
        <v>1</v>
      </c>
      <c r="AG851" s="5" t="b">
        <f>IF(AND(NOT(ISBLANK(Spreadsheet!C1061)), NOT(ISBLANK(Spreadsheet!D1061)),Spreadsheet!C1061&lt;&gt;Spreadsheet!D1061),IF(ISERROR(VLOOKUP(Spreadsheet!C1061, Spreadsheet!$C$6:'Spreadsheet'!$C1060,1,FALSE)), FALSE, TRUE),TRUE)</f>
        <v>1</v>
      </c>
      <c r="AH851" s="5" t="b">
        <f>Spreadsheet!$B$2=Spreadsheet!AD851</f>
        <v>1</v>
      </c>
      <c r="AI851" s="5" t="b">
        <f>IF(ISBLANK(Spreadsheet!G1061),TRUE,IF(OR(LEN(Spreadsheet!G1061)&gt;1,ISNUMBER(VALUE(Spreadsheet!G1061))),FALSE,TRUE))</f>
        <v>1</v>
      </c>
      <c r="AJ851" s="5" t="b">
        <f>OR(ISBLANK(Spreadsheet!C1061), NOT(ISBLANK(Spreadsheet!B1061)), NOT(ISBLANK(Spreadsheet!D1061)))</f>
        <v>1</v>
      </c>
      <c r="AK851" s="5" t="b">
        <f t="array" ref="AK851">IF(OR(AND(ISBLANK(Spreadsheet!E1061),ISBLANK(Spreadsheet!D1061),NOT(ISBLANK(Spreadsheet!C1061))),AND(ISBLANK(Spreadsheet!E1061),ISBLANK(Spreadsheet!D1061),ISBLANK(Spreadsheet!C1061))),TRUE,ISNUMBER(MATCH(TRUE,EXACT(Spreadsheet!E1061,Relationships),0)))</f>
        <v>1</v>
      </c>
      <c r="AL851" s="5" t="b">
        <f>IF(NOT(ISBLANK(Spreadsheet!C1061)),IF(OR(ISBLANK(Spreadsheet!F1061),LEN(Spreadsheet!F1061)&gt;40),FALSE,TRUE),TRUE)</f>
        <v>1</v>
      </c>
      <c r="AM851" s="5" t="b">
        <f>IF(NOT(ISBLANK(Spreadsheet!C1061)),IF(OR(ISBLANK(Spreadsheet!H1061),LEN(Spreadsheet!H1061)&gt;40),FALSE,TRUE),TRUE)</f>
        <v>1</v>
      </c>
      <c r="AN851" s="5" t="b">
        <f t="array" ref="AN851">IF(ISBLANK(Spreadsheet!I1061),TRUE,ISNUMBER(MATCH(TRUE,EXACT(Spreadsheet!I1061,GenderValues),0)))</f>
        <v>1</v>
      </c>
      <c r="AO851" s="5" t="b">
        <f ca="1">IF(ISERROR(DATEVALUE(TEXT(Spreadsheet!J1061,"mm/dd/yyyy")) &gt; TODAY()),IF(AND(ISBLANK(Spreadsheet!J1061),ISBLANK(Spreadsheet!C1061)),TRUE,FALSE),IF(DATEVALUE(TEXT(Spreadsheet!J1061,"mm/dd/yyyy")) &gt; TODAY(),FALSE,TRUE))</f>
        <v>1</v>
      </c>
      <c r="AP851" s="5" t="b">
        <f>OR(ISBLANK(Spreadsheet!K1061),LEN(Spreadsheet!K1061)&lt;=100)</f>
        <v>1</v>
      </c>
      <c r="AQ851" s="5" t="b">
        <f t="array" ref="AQ851">IF(OR(AND(ISBLANK(Spreadsheet!L1061),ISBLANK(Spreadsheet!C1061)),AND(NOT(ISBLANK(Spreadsheet!C1061)),NOT(ISBLANK(Spreadsheet!D1061)))),TRUE,ISNUMBER(MATCH(TRUE,EXACT(Spreadsheet!L1061,MaritalStatus),0)))</f>
        <v>1</v>
      </c>
      <c r="AR851" s="5" t="b">
        <f ca="1">IF(ISERROR(DATEVALUE(TEXT(Spreadsheet!M1061,"mm/dd/yyyy")) &gt; TODAY()),IF(ISBLANK(Spreadsheet!M1061),TRUE,FALSE),IF(DATEVALUE(TEXT(Spreadsheet!M1061,"mm/dd/yyyy")) &gt; TODAY(),FALSE,TRUE))</f>
        <v>1</v>
      </c>
      <c r="AS851" s="5" t="b">
        <f>OR(ISBLANK(Spreadsheet!N1061),LEN(Spreadsheet!N1061)&lt;=100)</f>
        <v>1</v>
      </c>
      <c r="AT851" s="5" t="b">
        <f>OR(ISBLANK(Spreadsheet!O1061),UPPER(Spreadsheet!O1061)="YES")</f>
        <v>1</v>
      </c>
      <c r="AU851" s="5" t="b">
        <f>OR(ISBLANK(Spreadsheet!P1061),UPPER(Spreadsheet!P1061)="YES")</f>
        <v>1</v>
      </c>
      <c r="AV851" s="5" t="b">
        <f t="array" ref="AV851">IF(ISBLANK(Spreadsheet!Q1061),TRUE,ISNUMBER(MATCH(TRUE,EXACT(Spreadsheet!Q1061,OnGroupsPriorIns),0)))</f>
        <v>1</v>
      </c>
      <c r="AW851" s="5" t="b">
        <f>OR(ISBLANK(Spreadsheet!R1061),UPPER(Spreadsheet!R1061)="YES")</f>
        <v>1</v>
      </c>
      <c r="AX851" s="5" t="b">
        <f>OR(ISBLANK(Spreadsheet!S1061),UPPER(Spreadsheet!S1061)="YES")</f>
        <v>1</v>
      </c>
      <c r="AY851" s="5" t="b">
        <f>OR(AND(ISBLANK(Spreadsheet!C1061),LEN(Spreadsheet!T1061)=0),AND(NOT(ISBLANK(Spreadsheet!C1061)),LEN(Spreadsheet!T1061)&gt;0,LEN(Spreadsheet!T1061)&lt;=50))</f>
        <v>1</v>
      </c>
      <c r="AZ851" s="5" t="b">
        <f>OR(LEN(Spreadsheet!U1061)=0,AND(LEN(Spreadsheet!U1061)&gt;0,LEN(Spreadsheet!U1061)&lt;=50))</f>
        <v>1</v>
      </c>
      <c r="BA851" s="5" t="b">
        <f>OR(AND(ISBLANK(Spreadsheet!C1061),LEN(Spreadsheet!V1061)=0),AND(NOT(ISBLANK(Spreadsheet!C1061)),LEN(Spreadsheet!V1061)&gt;0,LEN(Spreadsheet!V1061)&lt;=50))</f>
        <v>1</v>
      </c>
      <c r="BB851" s="5" t="b">
        <f t="array" ref="BB851">IF(AND(ISBLANK(Spreadsheet!C1061),LEN(Spreadsheet!W1061)=0),TRUE,ISNUMBER(MATCH(TRUE,EXACT(Spreadsheet!W1061,States),0)))</f>
        <v>1</v>
      </c>
      <c r="BC851" s="5" t="b">
        <f>OR(AND(ISBLANK(Spreadsheet!C1061),LEN(Spreadsheet!X1061)=0),AND(NOT(ISBLANK(Spreadsheet!C1061)),LEN(Spreadsheet!X1061)&gt;0,LEN(Spreadsheet!X1061)=5,ISNUMBER(VALUE(Spreadsheet!X1061))))</f>
        <v>1</v>
      </c>
      <c r="BD851" s="5" t="b">
        <f>OR(ISBLANK(Spreadsheet!Z1061),LEN(Spreadsheet!Z1061)&lt;=50)</f>
        <v>1</v>
      </c>
      <c r="BE851" s="5" t="b">
        <f>ISBLANK(Spreadsheet!AA1061)</f>
        <v>1</v>
      </c>
      <c r="BF851" s="5" t="b">
        <f>ISBLANK(Spreadsheet!AB1061)</f>
        <v>1</v>
      </c>
      <c r="BG851" s="5" t="b">
        <f>IF(ISERROR(DATEVALUE(TEXT(Spreadsheet!AC1061,"mm/dd/yyyy")) &gt; DATEVALUE(TEXT(Spreadsheet!J1061,"mm/dd/yyyy"))),IF(OR(AND(ISBLANK(Spreadsheet!AC1061),ISBLANK(Spreadsheet!C1061)),AND(NOT(ISBLANK(Spreadsheet!C1061)),ISBLANK(Spreadsheet!AC1061),NOT(ISBLANK(Spreadsheet!D1061)))),TRUE,FALSE),IF(DATEVALUE(TEXT(Spreadsheet!AC1061,"mm/dd/yyyy")) &gt; DATEVALUE(TEXT(Spreadsheet!J1061,"mm/dd/yyyy")),TRUE,FALSE))</f>
        <v>1</v>
      </c>
      <c r="BH851" s="5" t="b">
        <f>OR(AND(ISBLANK(Spreadsheet!C1061),ISBLANK(Spreadsheet!AE1061)),AND(NOT(ISBLANK(Spreadsheet!C1061)),NOT(ISBLANK(Spreadsheet!D1061)),ISBLANK(Spreadsheet!AE1061)),AND(NOT(ISBLANK(Spreadsheet!C1061)),ISBLANK(Spreadsheet!D1061),NOT(ISBLANK(Spreadsheet!AE1061)),LEN(Spreadsheet!AE1061)&lt;=100))</f>
        <v>1</v>
      </c>
      <c r="BI851" s="5" t="b">
        <f t="array" ref="BI851">IF(ISBLANK(Spreadsheet!AF1061),TRUE,ISNUMBER(MATCH(TRUE,EXACT(Spreadsheet!AF1061,CobraShortReasons),0)))</f>
        <v>1</v>
      </c>
      <c r="BJ851" s="5" t="b">
        <f ca="1">IF(ISERROR(DATEVALUE(TEXT(Spreadsheet!AG1061,"mm/dd/yyyy")) &gt; TODAY()),IF(ISBLANK(Spreadsheet!AG1061),TRUE,FALSE),IF(DATEVALUE(TEXT(Spreadsheet!AG1061,"mm/dd/yyyy")) &gt; TODAY(),FALSE,TRUE))</f>
        <v>1</v>
      </c>
      <c r="BK851" s="5" t="b">
        <f>OR(ISBLANK(Spreadsheet!AH1061),LEN(Spreadsheet!AH1061)&lt;=25)</f>
        <v>1</v>
      </c>
      <c r="BL851" s="5" t="b">
        <f t="array" aca="1" ref="BL851" ca="1">IF(ISBLANK(Spreadsheet!AI1061),TRUE,ISNUMBER(MATCH(TRUE,EXACT(Spreadsheet!AI1061,INDIRECT(Spreadsheet!$D$2)),0)))</f>
        <v>1</v>
      </c>
      <c r="BM851" s="5" t="b">
        <f t="array" aca="1" ref="BM851" ca="1">IF(ISBLANK(Spreadsheet!AJ1061),TRUE,ISNUMBER(MATCH(TRUE,EXACT(Spreadsheet!AJ1061,INDIRECT(Spreadsheet!BJ851)),0)))</f>
        <v>1</v>
      </c>
      <c r="BN851" s="5" t="b">
        <f t="array" ref="BN851">IF(ISBLANK(Spreadsheet!AK1061),TRUE,ISNUMBER(MATCH(TRUE,EXACT(Spreadsheet!AK1061,DentalPlans),0)))</f>
        <v>1</v>
      </c>
      <c r="BO851" s="5" t="b">
        <f t="array" aca="1" ref="BO851" ca="1">IF(ISBLANK(Spreadsheet!AL1061),TRUE,ISNUMBER(MATCH(TRUE,EXACT(Spreadsheet!AL1061,INDIRECT(Spreadsheet!BK851)),0)))</f>
        <v>1</v>
      </c>
      <c r="BP851" s="5" t="b">
        <f t="array" ref="BP851">IF(ISBLANK(Spreadsheet!AM1061),TRUE,ISNUMBER(MATCH(TRUE,EXACT(Spreadsheet!AM1061,VisionPlans),0)))</f>
        <v>1</v>
      </c>
      <c r="BQ851" s="5" t="b">
        <f t="array" aca="1" ref="BQ851" ca="1">IF(ISBLANK(Spreadsheet!AN1061),TRUE,ISNUMBER(MATCH(TRUE,EXACT(Spreadsheet!AN1061,INDIRECT(Spreadsheet!BL851)),0)))</f>
        <v>1</v>
      </c>
      <c r="BR851" s="5" t="b">
        <f t="array" ref="BR851">IF(ISBLANK(Spreadsheet!AO1061),TRUE,ISNUMBER(MATCH(TRUE,EXACT(Spreadsheet!AO1061,LifeBenefitClasses),0)))</f>
        <v>1</v>
      </c>
      <c r="BS851" s="5" t="b">
        <f>IF(OR(ISBLANK(Spreadsheet!AO1061), Spreadsheet!AO1061="Waive"),IF(ISBLANK(Spreadsheet!AP1061),TRUE,FALSE),IF(OR(AND(NOT(ISBLANK(Spreadsheet!AO1061)),ISBLANK(Spreadsheet!AP1061)),NOT(ISNUMBER(VALUE(Spreadsheet!AP1061)))),FALSE,IF(OR(AND(Spreadsheet!AP1061&lt;6,MOD(Spreadsheet!AP1061*10,5)=0), MOD(Spreadsheet!AP1061,5000)=0),TRUE,FALSE)))</f>
        <v>1</v>
      </c>
      <c r="BT851" s="5" t="b">
        <f t="array" ref="BT851">IF(ISBLANK(Spreadsheet!AQ1061),TRUE,ISNUMBER(MATCH(TRUE,EXACT(Spreadsheet!AQ1061,EnrollWaive),0)))</f>
        <v>1</v>
      </c>
      <c r="BU851" s="5" t="b">
        <f t="array" ref="BU851">IF(ISBLANK(Spreadsheet!AR1061),TRUE,ISNUMBER(MATCH(TRUE,EXACT(Spreadsheet!AR1061,LifeBenefitClasses),0)))</f>
        <v>1</v>
      </c>
      <c r="BV851" s="5" t="b">
        <f>IF(OR(ISBLANK(Spreadsheet!AR1061), Spreadsheet!AR1061="Waive"),IF(ISBLANK(Spreadsheet!AS1061),TRUE,FALSE),IF(OR(AND(NOT(ISBLANK(Spreadsheet!AR1061)),ISBLANK(Spreadsheet!AS1061)),NOT(ISNUMBER(VALUE(Spreadsheet!AS1061)))),FALSE,IF(OR(AND(Spreadsheet!AS1061&lt;6,MOD(Spreadsheet!AS1061*10,5)=0), MOD(Spreadsheet!AS1061,10000)=0),TRUE,FALSE)))</f>
        <v>1</v>
      </c>
      <c r="BW851" s="5" t="b">
        <f t="array" ref="BW851">IF(ISBLANK(Spreadsheet!AT1061),TRUE,ISNUMBER(MATCH(TRUE,EXACT(Spreadsheet!AT1061,LifeBenefitClasses),0)))</f>
        <v>1</v>
      </c>
      <c r="BX851" s="5" t="b">
        <f>IF(OR(ISBLANK(Spreadsheet!AT1061), Spreadsheet!AT1061="Waive"),IF(ISBLANK(Spreadsheet!AU1061),TRUE,FALSE),IF(OR(AND(NOT(ISBLANK(Spreadsheet!AT1061)),ISBLANK(Spreadsheet!AU1061)),NOT(ISNUMBER(VALUE(Spreadsheet!AU1061)))),FALSE,IF(AND(NOT(OR(ISBLANK(Spreadsheet!AT1061),Spreadsheet!AT1061="Waive")),NOT(OR(ISBLANK(Spreadsheet!AR1061),Spreadsheet!AR1061="Waive")),MOD(Spreadsheet!AU1061,5000)=0, Spreadsheet!AU1061&lt;=(Spreadsheet!AS1061*0.5)),TRUE,FALSE)))</f>
        <v>1</v>
      </c>
      <c r="BY851" s="5" t="b">
        <f t="array" ref="BY851">IF(ISBLANK(Spreadsheet!AV1061),TRUE,ISNUMBER(MATCH(TRUE,EXACT(Spreadsheet!AV1061,EnrollWaive),0)))</f>
        <v>1</v>
      </c>
      <c r="BZ851" s="5" t="b">
        <f t="array" ref="BZ851">IF(ISBLANK(Spreadsheet!AW1061),TRUE,ISNUMBER(MATCH(TRUE,EXACT(Spreadsheet!AW1061,LifeBenefitClasses),0)))</f>
        <v>1</v>
      </c>
      <c r="CA851" s="5" t="b">
        <f t="array" ref="CA851">IF(ISBLANK(Spreadsheet!AX1061),TRUE,ISNUMBER(MATCH(TRUE,EXACT(Spreadsheet!AX1061,LifeBenefitClasses),0)))</f>
        <v>1</v>
      </c>
      <c r="CB851" s="5" t="b">
        <f t="array" ref="CB851">IF(ISBLANK(Spreadsheet!AY1061),TRUE,ISNUMBER(MATCH(TRUE,EXACT(Spreadsheet!AY1061,LifeBenefitClasses),0)))</f>
        <v>1</v>
      </c>
      <c r="CC851" s="5" t="b">
        <f t="array" ref="CC851">IF(ISBLANK(Spreadsheet!AZ1061),TRUE,ISNUMBER(MATCH(TRUE,EXACT(Spreadsheet!AZ1061,LifeBenefitClasses),0)))</f>
        <v>1</v>
      </c>
      <c r="CD851" s="5" t="b">
        <f t="array" ref="CD851">IF(ISBLANK(Spreadsheet!BA1061),TRUE,ISNUMBER(MATCH(TRUE,EXACT(Spreadsheet!BA1061,LifeBenefitClasses),0)))</f>
        <v>1</v>
      </c>
      <c r="CE851" s="5" t="b">
        <f>IF(OR(ISBLANK(Spreadsheet!BA1061), Spreadsheet!BA1061="Waive"),IF(ISBLANK(Spreadsheet!BB1061),TRUE,FALSE),IF(OR(AND(NOT(ISBLANK(Spreadsheet!BA1061)),ISBLANK(Spreadsheet!BB1061)),NOT(ISNUMBER(VALUE(Spreadsheet!BB1061))),ISBLANK(Spreadsheet!BC1061),NOT(ISNUMBER(VALUE(Spreadsheet!BC1061)))),FALSE,IF(AND(Spreadsheet!BB1061&gt;=50000,Spreadsheet!BB1061&lt;=250000,MOD(Spreadsheet!BB1061,10000)=0,Spreadsheet!BB1061&lt;=(10*Spreadsheet!BC1061)),TRUE,FALSE)))</f>
        <v>1</v>
      </c>
      <c r="CF851" s="5" t="b">
        <f>IF(NOT(ISBLANK(Spreadsheet!BC851)),AND(ISNUMBER(VALUE(Spreadsheet!BC851)),Spreadsheet!BC851&gt;0),AND(OR(ISBLANK(Spreadsheet!AO851),Spreadsheet!AO851="Waive",AND(NOT(OR(ISBLANK(Spreadsheet!AO851),Spreadsheet!AO851="Waive")),Spreadsheet!AP851&gt;=6)),OR(ISBLANK(Spreadsheet!AR851),AND(NOT(OR(ISBLANK(Spreadsheet!AR851),Spreadsheet!AR851="Waive")),Spreadsheet!AS851&gt;=6)),OR(ISBLANK(Spreadsheet!AW851)),OR(ISBLANK(Spreadsheet!AX851)),OR(ISBLANK(Spreadsheet!AY851)),OR(ISBLANK(Spreadsheet!AZ851)),OR(ISBLANK(Spreadsheet!BA851),Spreadsheet!BA851="Waive")))</f>
        <v>1</v>
      </c>
      <c r="CG851" s="5" t="b">
        <f t="shared" ca="1" si="65"/>
        <v>1</v>
      </c>
    </row>
    <row r="852" spans="8:85" x14ac:dyDescent="0.3">
      <c r="H852" s="5">
        <f t="shared" ca="1" si="62"/>
        <v>2</v>
      </c>
      <c r="I852" s="5" t="str">
        <f t="shared" ca="1" si="63"/>
        <v/>
      </c>
      <c r="J852" s="5" t="str">
        <f>IF(AND(NOT(ISBLANK(Spreadsheet!C1062)),ISBLANK(Spreadsheet!D1062)),Spreadsheet!F1062&amp;" "&amp;Spreadsheet!H1062,"")</f>
        <v/>
      </c>
      <c r="K852" s="5">
        <f>IF(AND(NOT(ISBLANK(Spreadsheet!C1062)),ISBLANK(Spreadsheet!D1062)),COUNTIFS(Spreadsheet!E$786:E1063,"=Child",Spreadsheet!C$786:C1063, "="&amp;Spreadsheet!C1062) + COUNTIFS(Spreadsheet!E$786:E1063,"=Step-child",Spreadsheet!C$786:C1063, "="&amp;Spreadsheet!C1062),0)</f>
        <v>0</v>
      </c>
      <c r="L852" s="5">
        <f>IF(NOT(ISBLANK(J852)),COUNTIFS(Spreadsheet!E$786:E1063,"=Wife",Spreadsheet!C$786:C1063, "="&amp;Spreadsheet!C1062) + COUNTIFS(Spreadsheet!E$786:E1063,"=Husband",Spreadsheet!C$786:C1063, "="&amp;Spreadsheet!C1062),0)</f>
        <v>0</v>
      </c>
      <c r="M852" s="5">
        <f>IF(NOT(ISBLANK(Spreadsheet!AJ1062)),VLOOKUP(Spreadsheet!AJ1062,'Drop Downs'!$P$2:$R$16,3,FALSE),0)</f>
        <v>0</v>
      </c>
      <c r="N852" s="5">
        <f>IF(NOT(ISBLANK(Spreadsheet!AJ1062)), VLOOKUP(Spreadsheet!AJ1062,'Drop Downs'!$P$2:$R$16,2,FALSE),0)</f>
        <v>0</v>
      </c>
      <c r="O852" s="5">
        <f>IF(NOT(ISBLANK(Spreadsheet!AL1062)),VLOOKUP(Spreadsheet!AL1062,'Drop Downs'!$P$2:$R$16,3,FALSE), 0)</f>
        <v>0</v>
      </c>
      <c r="P852" s="5">
        <f>IF(NOT(ISBLANK(Spreadsheet!AL1062)),VLOOKUP(Spreadsheet!AL1062,'Drop Downs'!$P$2:$R$16,2,FALSE),0)</f>
        <v>0</v>
      </c>
      <c r="Q852" s="5">
        <f>IF(NOT(ISBLANK(Spreadsheet!AN1062)),VLOOKUP(Spreadsheet!AN1062,'Drop Downs'!$P$2:$R$16,3,FALSE),0)</f>
        <v>0</v>
      </c>
      <c r="R852" s="5">
        <f>IF(NOT(ISBLANK(Spreadsheet!AN1062)),VLOOKUP(Spreadsheet!AN1062,'Drop Downs'!$P$2:$R$16,2,FALSE),0)</f>
        <v>0</v>
      </c>
      <c r="S852" s="5" t="str">
        <f>IF(OR(M852&gt;K852,N852&gt;L852,O852&gt;K852, Q852&gt;K852,N852&gt;L852, P852&gt;L852, R852&gt;L852),"Member currently has a coverage election over what he/she needs.  Please add more dependents or adjust the coverage election.","")&amp;(IF(AND(NOT(ISBLANK(Spreadsheet!C1062)),NOT(ISBLANK(Spreadsheet!D1062)),ISBLANK(Spreadsheet!E1062)),"Dependent lacks a relationship to member.Please select one from the drop-down.",""))</f>
        <v/>
      </c>
      <c r="T852" s="5" t="b">
        <f t="shared" si="64"/>
        <v>1</v>
      </c>
      <c r="U852" s="5" t="b">
        <f>OR(ISBLANK(Spreadsheet!C1062),IF(NOT(ISBLANK(Spreadsheet!D1062)),NOT(ISBLANK(Spreadsheet!E1062)),TRUE))</f>
        <v>1</v>
      </c>
      <c r="V852" s="5" t="b">
        <f>OR(ISBLANK(Spreadsheet!C1062), NOT(ISBLANK(Spreadsheet!I1062)))</f>
        <v>1</v>
      </c>
      <c r="W852" s="5" t="b">
        <f>OR(ISBLANK(Spreadsheet!D1062),NOT(ISBLANK(Spreadsheet!C1062)))</f>
        <v>1</v>
      </c>
      <c r="X852" s="155" t="str">
        <f>REPT("0",MIN(FIND({1,2,3,4,5,6,7,8,9},Spreadsheet!C1062&amp;"123456789"))-1)&amp;IF(ISBLANK(Spreadsheet!C1062),"",SUMPRODUCT(MID(0&amp;Spreadsheet!C1062,LARGE(INDEX(ISNUMBER(--MID(Spreadsheet!C1062,ROW($1:$225),1))*
 ROW($1:$225),0),ROW($1:$225))+1,1)*10^ROW($1:$225)/10))</f>
        <v/>
      </c>
      <c r="Y852" s="5" t="b">
        <f>IF(NOT(ISBLANK(Spreadsheet!C1062)),IF(AND(ISNUMBER(VALUE(Spreadsheet!C1062)), LEN(Spreadsheet!C1062)=9),TRUE,FALSE),TRUE)</f>
        <v>1</v>
      </c>
      <c r="Z852" s="155" t="str">
        <f>REPT("0",MIN(FIND({1,2,3,4,5,6,7,8,9},Spreadsheet!D1062&amp;"123456789"))-1)&amp;IF(ISBLANK(Spreadsheet!D1062),"",SUMPRODUCT(MID(0&amp;Spreadsheet!D1062,LARGE(INDEX(ISNUMBER(--MID(Spreadsheet!D1062,ROW($1:$225),1))*
 ROW($1:$225),0),ROW($1:$225))+1,1)*10^ROW($1:$225)/10))</f>
        <v/>
      </c>
      <c r="AA852" s="5" t="b">
        <f>IF(AND(NOT(ISBLANK(Spreadsheet!D1062)),NOT(ISBLANK(Spreadsheet!C1062))),IF(AND(ISNUMBER(VALUE(Spreadsheet!D1062)), LEN(Spreadsheet!D1062)=9),TRUE,FALSE),IF(AND(NOT(ISBLANK(Spreadsheet!D1062)),ISBLANK(Spreadsheet!C1062)),FALSE,TRUE))</f>
        <v>1</v>
      </c>
      <c r="AB852" s="5" t="b">
        <f>OR(ISBLANK(Spreadsheet!Y852),IF(NOT(ISBLANK(Spreadsheet!Y852)),LEN(Spreadsheet!Y852)=10,ISNUMBER(VALUE(Spreadsheet!Y852))))</f>
        <v>1</v>
      </c>
      <c r="AC852" s="5" t="b">
        <f>OR(ISBLANK(Spreadsheet!AI1062), AND(NOT(ISBLANK(Spreadsheet!AJ1062)), NOT(ISNUMBER(SEARCH("Waive",Spreadsheet!AJ1062)))))</f>
        <v>1</v>
      </c>
      <c r="AD852" s="5" t="b">
        <f>OR(ISBLANK(Spreadsheet!AK1062), AND(NOT(ISBLANK(Spreadsheet!AL1062)), NOT(ISNUMBER(SEARCH("Waive",Spreadsheet!AL1062)))))</f>
        <v>1</v>
      </c>
      <c r="AE852" s="5" t="b">
        <f>OR(ISBLANK(Spreadsheet!AM1062), AND(NOT(ISBLANK(Spreadsheet!AN1062)), NOT(ISNUMBER(SEARCH("Waive", Spreadsheet!AN1062)))))</f>
        <v>1</v>
      </c>
      <c r="AF852" s="5" t="b">
        <f>OR(ISBLANK(Spreadsheet!C1062), NOT(ISBLANK(Spreadsheet!D1062)),NOT(ISBLANK(Spreadsheet!L1062)))</f>
        <v>1</v>
      </c>
      <c r="AG852" s="5" t="b">
        <f>IF(AND(NOT(ISBLANK(Spreadsheet!C1062)), NOT(ISBLANK(Spreadsheet!D1062)),Spreadsheet!C1062&lt;&gt;Spreadsheet!D1062),IF(ISERROR(VLOOKUP(Spreadsheet!C1062, Spreadsheet!$C$6:'Spreadsheet'!$C1061,1,FALSE)), FALSE, TRUE),TRUE)</f>
        <v>1</v>
      </c>
      <c r="AH852" s="5" t="b">
        <f>Spreadsheet!$B$2=Spreadsheet!AD852</f>
        <v>1</v>
      </c>
      <c r="AI852" s="5" t="b">
        <f>IF(ISBLANK(Spreadsheet!G1062),TRUE,IF(OR(LEN(Spreadsheet!G1062)&gt;1,ISNUMBER(VALUE(Spreadsheet!G1062))),FALSE,TRUE))</f>
        <v>1</v>
      </c>
      <c r="AJ852" s="5" t="b">
        <f>OR(ISBLANK(Spreadsheet!C1062), NOT(ISBLANK(Spreadsheet!B1062)), NOT(ISBLANK(Spreadsheet!D1062)))</f>
        <v>1</v>
      </c>
      <c r="AK852" s="5" t="b">
        <f t="array" ref="AK852">IF(OR(AND(ISBLANK(Spreadsheet!E1062),ISBLANK(Spreadsheet!D1062),NOT(ISBLANK(Spreadsheet!C1062))),AND(ISBLANK(Spreadsheet!E1062),ISBLANK(Spreadsheet!D1062),ISBLANK(Spreadsheet!C1062))),TRUE,ISNUMBER(MATCH(TRUE,EXACT(Spreadsheet!E1062,Relationships),0)))</f>
        <v>1</v>
      </c>
      <c r="AL852" s="5" t="b">
        <f>IF(NOT(ISBLANK(Spreadsheet!C1062)),IF(OR(ISBLANK(Spreadsheet!F1062),LEN(Spreadsheet!F1062)&gt;40),FALSE,TRUE),TRUE)</f>
        <v>1</v>
      </c>
      <c r="AM852" s="5" t="b">
        <f>IF(NOT(ISBLANK(Spreadsheet!C1062)),IF(OR(ISBLANK(Spreadsheet!H1062),LEN(Spreadsheet!H1062)&gt;40),FALSE,TRUE),TRUE)</f>
        <v>1</v>
      </c>
      <c r="AN852" s="5" t="b">
        <f t="array" ref="AN852">IF(ISBLANK(Spreadsheet!I1062),TRUE,ISNUMBER(MATCH(TRUE,EXACT(Spreadsheet!I1062,GenderValues),0)))</f>
        <v>1</v>
      </c>
      <c r="AO852" s="5" t="b">
        <f ca="1">IF(ISERROR(DATEVALUE(TEXT(Spreadsheet!J1062,"mm/dd/yyyy")) &gt; TODAY()),IF(AND(ISBLANK(Spreadsheet!J1062),ISBLANK(Spreadsheet!C1062)),TRUE,FALSE),IF(DATEVALUE(TEXT(Spreadsheet!J1062,"mm/dd/yyyy")) &gt; TODAY(),FALSE,TRUE))</f>
        <v>1</v>
      </c>
      <c r="AP852" s="5" t="b">
        <f>OR(ISBLANK(Spreadsheet!K1062),LEN(Spreadsheet!K1062)&lt;=100)</f>
        <v>1</v>
      </c>
      <c r="AQ852" s="5" t="b">
        <f t="array" ref="AQ852">IF(OR(AND(ISBLANK(Spreadsheet!L1062),ISBLANK(Spreadsheet!C1062)),AND(NOT(ISBLANK(Spreadsheet!C1062)),NOT(ISBLANK(Spreadsheet!D1062)))),TRUE,ISNUMBER(MATCH(TRUE,EXACT(Spreadsheet!L1062,MaritalStatus),0)))</f>
        <v>1</v>
      </c>
      <c r="AR852" s="5" t="b">
        <f ca="1">IF(ISERROR(DATEVALUE(TEXT(Spreadsheet!M1062,"mm/dd/yyyy")) &gt; TODAY()),IF(ISBLANK(Spreadsheet!M1062),TRUE,FALSE),IF(DATEVALUE(TEXT(Spreadsheet!M1062,"mm/dd/yyyy")) &gt; TODAY(),FALSE,TRUE))</f>
        <v>1</v>
      </c>
      <c r="AS852" s="5" t="b">
        <f>OR(ISBLANK(Spreadsheet!N1062),LEN(Spreadsheet!N1062)&lt;=100)</f>
        <v>1</v>
      </c>
      <c r="AT852" s="5" t="b">
        <f>OR(ISBLANK(Spreadsheet!O1062),UPPER(Spreadsheet!O1062)="YES")</f>
        <v>1</v>
      </c>
      <c r="AU852" s="5" t="b">
        <f>OR(ISBLANK(Spreadsheet!P1062),UPPER(Spreadsheet!P1062)="YES")</f>
        <v>1</v>
      </c>
      <c r="AV852" s="5" t="b">
        <f t="array" ref="AV852">IF(ISBLANK(Spreadsheet!Q1062),TRUE,ISNUMBER(MATCH(TRUE,EXACT(Spreadsheet!Q1062,OnGroupsPriorIns),0)))</f>
        <v>1</v>
      </c>
      <c r="AW852" s="5" t="b">
        <f>OR(ISBLANK(Spreadsheet!R1062),UPPER(Spreadsheet!R1062)="YES")</f>
        <v>1</v>
      </c>
      <c r="AX852" s="5" t="b">
        <f>OR(ISBLANK(Spreadsheet!S1062),UPPER(Spreadsheet!S1062)="YES")</f>
        <v>1</v>
      </c>
      <c r="AY852" s="5" t="b">
        <f>OR(AND(ISBLANK(Spreadsheet!C1062),LEN(Spreadsheet!T1062)=0),AND(NOT(ISBLANK(Spreadsheet!C1062)),LEN(Spreadsheet!T1062)&gt;0,LEN(Spreadsheet!T1062)&lt;=50))</f>
        <v>1</v>
      </c>
      <c r="AZ852" s="5" t="b">
        <f>OR(LEN(Spreadsheet!U1062)=0,AND(LEN(Spreadsheet!U1062)&gt;0,LEN(Spreadsheet!U1062)&lt;=50))</f>
        <v>1</v>
      </c>
      <c r="BA852" s="5" t="b">
        <f>OR(AND(ISBLANK(Spreadsheet!C1062),LEN(Spreadsheet!V1062)=0),AND(NOT(ISBLANK(Spreadsheet!C1062)),LEN(Spreadsheet!V1062)&gt;0,LEN(Spreadsheet!V1062)&lt;=50))</f>
        <v>1</v>
      </c>
      <c r="BB852" s="5" t="b">
        <f t="array" ref="BB852">IF(AND(ISBLANK(Spreadsheet!C1062),LEN(Spreadsheet!W1062)=0),TRUE,ISNUMBER(MATCH(TRUE,EXACT(Spreadsheet!W1062,States),0)))</f>
        <v>1</v>
      </c>
      <c r="BC852" s="5" t="b">
        <f>OR(AND(ISBLANK(Spreadsheet!C1062),LEN(Spreadsheet!X1062)=0),AND(NOT(ISBLANK(Spreadsheet!C1062)),LEN(Spreadsheet!X1062)&gt;0,LEN(Spreadsheet!X1062)=5,ISNUMBER(VALUE(Spreadsheet!X1062))))</f>
        <v>1</v>
      </c>
      <c r="BD852" s="5" t="b">
        <f>OR(ISBLANK(Spreadsheet!Z1062),LEN(Spreadsheet!Z1062)&lt;=50)</f>
        <v>1</v>
      </c>
      <c r="BE852" s="5" t="b">
        <f>ISBLANK(Spreadsheet!AA1062)</f>
        <v>1</v>
      </c>
      <c r="BF852" s="5" t="b">
        <f>ISBLANK(Spreadsheet!AB1062)</f>
        <v>1</v>
      </c>
      <c r="BG852" s="5" t="b">
        <f>IF(ISERROR(DATEVALUE(TEXT(Spreadsheet!AC1062,"mm/dd/yyyy")) &gt; DATEVALUE(TEXT(Spreadsheet!J1062,"mm/dd/yyyy"))),IF(OR(AND(ISBLANK(Spreadsheet!AC1062),ISBLANK(Spreadsheet!C1062)),AND(NOT(ISBLANK(Spreadsheet!C1062)),ISBLANK(Spreadsheet!AC1062),NOT(ISBLANK(Spreadsheet!D1062)))),TRUE,FALSE),IF(DATEVALUE(TEXT(Spreadsheet!AC1062,"mm/dd/yyyy")) &gt; DATEVALUE(TEXT(Spreadsheet!J1062,"mm/dd/yyyy")),TRUE,FALSE))</f>
        <v>1</v>
      </c>
      <c r="BH852" s="5" t="b">
        <f>OR(AND(ISBLANK(Spreadsheet!C1062),ISBLANK(Spreadsheet!AE1062)),AND(NOT(ISBLANK(Spreadsheet!C1062)),NOT(ISBLANK(Spreadsheet!D1062)),ISBLANK(Spreadsheet!AE1062)),AND(NOT(ISBLANK(Spreadsheet!C1062)),ISBLANK(Spreadsheet!D1062),NOT(ISBLANK(Spreadsheet!AE1062)),LEN(Spreadsheet!AE1062)&lt;=100))</f>
        <v>1</v>
      </c>
      <c r="BI852" s="5" t="b">
        <f t="array" ref="BI852">IF(ISBLANK(Spreadsheet!AF1062),TRUE,ISNUMBER(MATCH(TRUE,EXACT(Spreadsheet!AF1062,CobraShortReasons),0)))</f>
        <v>1</v>
      </c>
      <c r="BJ852" s="5" t="b">
        <f ca="1">IF(ISERROR(DATEVALUE(TEXT(Spreadsheet!AG1062,"mm/dd/yyyy")) &gt; TODAY()),IF(ISBLANK(Spreadsheet!AG1062),TRUE,FALSE),IF(DATEVALUE(TEXT(Spreadsheet!AG1062,"mm/dd/yyyy")) &gt; TODAY(),FALSE,TRUE))</f>
        <v>1</v>
      </c>
      <c r="BK852" s="5" t="b">
        <f>OR(ISBLANK(Spreadsheet!AH1062),LEN(Spreadsheet!AH1062)&lt;=25)</f>
        <v>1</v>
      </c>
      <c r="BL852" s="5" t="b">
        <f t="array" aca="1" ref="BL852" ca="1">IF(ISBLANK(Spreadsheet!AI1062),TRUE,ISNUMBER(MATCH(TRUE,EXACT(Spreadsheet!AI1062,INDIRECT(Spreadsheet!$D$2)),0)))</f>
        <v>1</v>
      </c>
      <c r="BM852" s="5" t="b">
        <f t="array" aca="1" ref="BM852" ca="1">IF(ISBLANK(Spreadsheet!AJ1062),TRUE,ISNUMBER(MATCH(TRUE,EXACT(Spreadsheet!AJ1062,INDIRECT(Spreadsheet!BJ852)),0)))</f>
        <v>1</v>
      </c>
      <c r="BN852" s="5" t="b">
        <f t="array" ref="BN852">IF(ISBLANK(Spreadsheet!AK1062),TRUE,ISNUMBER(MATCH(TRUE,EXACT(Spreadsheet!AK1062,DentalPlans),0)))</f>
        <v>1</v>
      </c>
      <c r="BO852" s="5" t="b">
        <f t="array" aca="1" ref="BO852" ca="1">IF(ISBLANK(Spreadsheet!AL1062),TRUE,ISNUMBER(MATCH(TRUE,EXACT(Spreadsheet!AL1062,INDIRECT(Spreadsheet!BK852)),0)))</f>
        <v>1</v>
      </c>
      <c r="BP852" s="5" t="b">
        <f t="array" ref="BP852">IF(ISBLANK(Spreadsheet!AM1062),TRUE,ISNUMBER(MATCH(TRUE,EXACT(Spreadsheet!AM1062,VisionPlans),0)))</f>
        <v>1</v>
      </c>
      <c r="BQ852" s="5" t="b">
        <f t="array" aca="1" ref="BQ852" ca="1">IF(ISBLANK(Spreadsheet!AN1062),TRUE,ISNUMBER(MATCH(TRUE,EXACT(Spreadsheet!AN1062,INDIRECT(Spreadsheet!BL852)),0)))</f>
        <v>1</v>
      </c>
      <c r="BR852" s="5" t="b">
        <f t="array" ref="BR852">IF(ISBLANK(Spreadsheet!AO1062),TRUE,ISNUMBER(MATCH(TRUE,EXACT(Spreadsheet!AO1062,LifeBenefitClasses),0)))</f>
        <v>1</v>
      </c>
      <c r="BS852" s="5" t="b">
        <f>IF(OR(ISBLANK(Spreadsheet!AO1062), Spreadsheet!AO1062="Waive"),IF(ISBLANK(Spreadsheet!AP1062),TRUE,FALSE),IF(OR(AND(NOT(ISBLANK(Spreadsheet!AO1062)),ISBLANK(Spreadsheet!AP1062)),NOT(ISNUMBER(VALUE(Spreadsheet!AP1062)))),FALSE,IF(OR(AND(Spreadsheet!AP1062&lt;6,MOD(Spreadsheet!AP1062*10,5)=0), MOD(Spreadsheet!AP1062,5000)=0),TRUE,FALSE)))</f>
        <v>1</v>
      </c>
      <c r="BT852" s="5" t="b">
        <f t="array" ref="BT852">IF(ISBLANK(Spreadsheet!AQ1062),TRUE,ISNUMBER(MATCH(TRUE,EXACT(Spreadsheet!AQ1062,EnrollWaive),0)))</f>
        <v>1</v>
      </c>
      <c r="BU852" s="5" t="b">
        <f t="array" ref="BU852">IF(ISBLANK(Spreadsheet!AR1062),TRUE,ISNUMBER(MATCH(TRUE,EXACT(Spreadsheet!AR1062,LifeBenefitClasses),0)))</f>
        <v>1</v>
      </c>
      <c r="BV852" s="5" t="b">
        <f>IF(OR(ISBLANK(Spreadsheet!AR1062), Spreadsheet!AR1062="Waive"),IF(ISBLANK(Spreadsheet!AS1062),TRUE,FALSE),IF(OR(AND(NOT(ISBLANK(Spreadsheet!AR1062)),ISBLANK(Spreadsheet!AS1062)),NOT(ISNUMBER(VALUE(Spreadsheet!AS1062)))),FALSE,IF(OR(AND(Spreadsheet!AS1062&lt;6,MOD(Spreadsheet!AS1062*10,5)=0), MOD(Spreadsheet!AS1062,10000)=0),TRUE,FALSE)))</f>
        <v>1</v>
      </c>
      <c r="BW852" s="5" t="b">
        <f t="array" ref="BW852">IF(ISBLANK(Spreadsheet!AT1062),TRUE,ISNUMBER(MATCH(TRUE,EXACT(Spreadsheet!AT1062,LifeBenefitClasses),0)))</f>
        <v>1</v>
      </c>
      <c r="BX852" s="5" t="b">
        <f>IF(OR(ISBLANK(Spreadsheet!AT1062), Spreadsheet!AT1062="Waive"),IF(ISBLANK(Spreadsheet!AU1062),TRUE,FALSE),IF(OR(AND(NOT(ISBLANK(Spreadsheet!AT1062)),ISBLANK(Spreadsheet!AU1062)),NOT(ISNUMBER(VALUE(Spreadsheet!AU1062)))),FALSE,IF(AND(NOT(OR(ISBLANK(Spreadsheet!AT1062),Spreadsheet!AT1062="Waive")),NOT(OR(ISBLANK(Spreadsheet!AR1062),Spreadsheet!AR1062="Waive")),MOD(Spreadsheet!AU1062,5000)=0, Spreadsheet!AU1062&lt;=(Spreadsheet!AS1062*0.5)),TRUE,FALSE)))</f>
        <v>1</v>
      </c>
      <c r="BY852" s="5" t="b">
        <f t="array" ref="BY852">IF(ISBLANK(Spreadsheet!AV1062),TRUE,ISNUMBER(MATCH(TRUE,EXACT(Spreadsheet!AV1062,EnrollWaive),0)))</f>
        <v>1</v>
      </c>
      <c r="BZ852" s="5" t="b">
        <f t="array" ref="BZ852">IF(ISBLANK(Spreadsheet!AW1062),TRUE,ISNUMBER(MATCH(TRUE,EXACT(Spreadsheet!AW1062,LifeBenefitClasses),0)))</f>
        <v>1</v>
      </c>
      <c r="CA852" s="5" t="b">
        <f t="array" ref="CA852">IF(ISBLANK(Spreadsheet!AX1062),TRUE,ISNUMBER(MATCH(TRUE,EXACT(Spreadsheet!AX1062,LifeBenefitClasses),0)))</f>
        <v>1</v>
      </c>
      <c r="CB852" s="5" t="b">
        <f t="array" ref="CB852">IF(ISBLANK(Spreadsheet!AY1062),TRUE,ISNUMBER(MATCH(TRUE,EXACT(Spreadsheet!AY1062,LifeBenefitClasses),0)))</f>
        <v>1</v>
      </c>
      <c r="CC852" s="5" t="b">
        <f t="array" ref="CC852">IF(ISBLANK(Spreadsheet!AZ1062),TRUE,ISNUMBER(MATCH(TRUE,EXACT(Spreadsheet!AZ1062,LifeBenefitClasses),0)))</f>
        <v>1</v>
      </c>
      <c r="CD852" s="5" t="b">
        <f t="array" ref="CD852">IF(ISBLANK(Spreadsheet!BA1062),TRUE,ISNUMBER(MATCH(TRUE,EXACT(Spreadsheet!BA1062,LifeBenefitClasses),0)))</f>
        <v>1</v>
      </c>
      <c r="CE852" s="5" t="b">
        <f>IF(OR(ISBLANK(Spreadsheet!BA1062), Spreadsheet!BA1062="Waive"),IF(ISBLANK(Spreadsheet!BB1062),TRUE,FALSE),IF(OR(AND(NOT(ISBLANK(Spreadsheet!BA1062)),ISBLANK(Spreadsheet!BB1062)),NOT(ISNUMBER(VALUE(Spreadsheet!BB1062))),ISBLANK(Spreadsheet!BC1062),NOT(ISNUMBER(VALUE(Spreadsheet!BC1062)))),FALSE,IF(AND(Spreadsheet!BB1062&gt;=50000,Spreadsheet!BB1062&lt;=250000,MOD(Spreadsheet!BB1062,10000)=0,Spreadsheet!BB1062&lt;=(10*Spreadsheet!BC1062)),TRUE,FALSE)))</f>
        <v>1</v>
      </c>
      <c r="CF852" s="5" t="b">
        <f>IF(NOT(ISBLANK(Spreadsheet!BC852)),AND(ISNUMBER(VALUE(Spreadsheet!BC852)),Spreadsheet!BC852&gt;0),AND(OR(ISBLANK(Spreadsheet!AO852),Spreadsheet!AO852="Waive",AND(NOT(OR(ISBLANK(Spreadsheet!AO852),Spreadsheet!AO852="Waive")),Spreadsheet!AP852&gt;=6)),OR(ISBLANK(Spreadsheet!AR852),AND(NOT(OR(ISBLANK(Spreadsheet!AR852),Spreadsheet!AR852="Waive")),Spreadsheet!AS852&gt;=6)),OR(ISBLANK(Spreadsheet!AW852)),OR(ISBLANK(Spreadsheet!AX852)),OR(ISBLANK(Spreadsheet!AY852)),OR(ISBLANK(Spreadsheet!AZ852)),OR(ISBLANK(Spreadsheet!BA852),Spreadsheet!BA852="Waive")))</f>
        <v>1</v>
      </c>
      <c r="CG852" s="5" t="b">
        <f t="shared" ca="1" si="65"/>
        <v>1</v>
      </c>
    </row>
    <row r="853" spans="8:85" x14ac:dyDescent="0.3">
      <c r="H853" s="5">
        <f t="shared" ca="1" si="62"/>
        <v>2</v>
      </c>
      <c r="I853" s="5" t="str">
        <f t="shared" ca="1" si="63"/>
        <v/>
      </c>
      <c r="J853" s="5" t="str">
        <f>IF(AND(NOT(ISBLANK(Spreadsheet!C1063)),ISBLANK(Spreadsheet!D1063)),Spreadsheet!F1063&amp;" "&amp;Spreadsheet!H1063,"")</f>
        <v/>
      </c>
      <c r="K853" s="5">
        <f>IF(AND(NOT(ISBLANK(Spreadsheet!C1063)),ISBLANK(Spreadsheet!D1063)),COUNTIFS(Spreadsheet!E$786:E1064,"=Child",Spreadsheet!C$786:C1064, "="&amp;Spreadsheet!C1063) + COUNTIFS(Spreadsheet!E$786:E1064,"=Step-child",Spreadsheet!C$786:C1064, "="&amp;Spreadsheet!C1063),0)</f>
        <v>0</v>
      </c>
      <c r="L853" s="5">
        <f>IF(NOT(ISBLANK(J853)),COUNTIFS(Spreadsheet!E$786:E1064,"=Wife",Spreadsheet!C$786:C1064, "="&amp;Spreadsheet!C1063) + COUNTIFS(Spreadsheet!E$786:E1064,"=Husband",Spreadsheet!C$786:C1064, "="&amp;Spreadsheet!C1063),0)</f>
        <v>0</v>
      </c>
      <c r="M853" s="5">
        <f>IF(NOT(ISBLANK(Spreadsheet!AJ1063)),VLOOKUP(Spreadsheet!AJ1063,'Drop Downs'!$P$2:$R$16,3,FALSE),0)</f>
        <v>0</v>
      </c>
      <c r="N853" s="5">
        <f>IF(NOT(ISBLANK(Spreadsheet!AJ1063)), VLOOKUP(Spreadsheet!AJ1063,'Drop Downs'!$P$2:$R$16,2,FALSE),0)</f>
        <v>0</v>
      </c>
      <c r="O853" s="5">
        <f>IF(NOT(ISBLANK(Spreadsheet!AL1063)),VLOOKUP(Spreadsheet!AL1063,'Drop Downs'!$P$2:$R$16,3,FALSE), 0)</f>
        <v>0</v>
      </c>
      <c r="P853" s="5">
        <f>IF(NOT(ISBLANK(Spreadsheet!AL1063)),VLOOKUP(Spreadsheet!AL1063,'Drop Downs'!$P$2:$R$16,2,FALSE),0)</f>
        <v>0</v>
      </c>
      <c r="Q853" s="5">
        <f>IF(NOT(ISBLANK(Spreadsheet!AN1063)),VLOOKUP(Spreadsheet!AN1063,'Drop Downs'!$P$2:$R$16,3,FALSE),0)</f>
        <v>0</v>
      </c>
      <c r="R853" s="5">
        <f>IF(NOT(ISBLANK(Spreadsheet!AN1063)),VLOOKUP(Spreadsheet!AN1063,'Drop Downs'!$P$2:$R$16,2,FALSE),0)</f>
        <v>0</v>
      </c>
      <c r="S853" s="5" t="str">
        <f>IF(OR(M853&gt;K853,N853&gt;L853,O853&gt;K853, Q853&gt;K853,N853&gt;L853, P853&gt;L853, R853&gt;L853),"Member currently has a coverage election over what he/she needs.  Please add more dependents or adjust the coverage election.","")&amp;(IF(AND(NOT(ISBLANK(Spreadsheet!C1063)),NOT(ISBLANK(Spreadsheet!D1063)),ISBLANK(Spreadsheet!E1063)),"Dependent lacks a relationship to member.Please select one from the drop-down.",""))</f>
        <v/>
      </c>
      <c r="T853" s="5" t="b">
        <f t="shared" si="64"/>
        <v>1</v>
      </c>
      <c r="U853" s="5" t="b">
        <f>OR(ISBLANK(Spreadsheet!C1063),IF(NOT(ISBLANK(Spreadsheet!D1063)),NOT(ISBLANK(Spreadsheet!E1063)),TRUE))</f>
        <v>1</v>
      </c>
      <c r="V853" s="5" t="b">
        <f>OR(ISBLANK(Spreadsheet!C1063), NOT(ISBLANK(Spreadsheet!I1063)))</f>
        <v>1</v>
      </c>
      <c r="W853" s="5" t="b">
        <f>OR(ISBLANK(Spreadsheet!D1063),NOT(ISBLANK(Spreadsheet!C1063)))</f>
        <v>1</v>
      </c>
      <c r="X853" s="155" t="str">
        <f>REPT("0",MIN(FIND({1,2,3,4,5,6,7,8,9},Spreadsheet!C1063&amp;"123456789"))-1)&amp;IF(ISBLANK(Spreadsheet!C1063),"",SUMPRODUCT(MID(0&amp;Spreadsheet!C1063,LARGE(INDEX(ISNUMBER(--MID(Spreadsheet!C1063,ROW($1:$225),1))*
 ROW($1:$225),0),ROW($1:$225))+1,1)*10^ROW($1:$225)/10))</f>
        <v/>
      </c>
      <c r="Y853" s="5" t="b">
        <f>IF(NOT(ISBLANK(Spreadsheet!C1063)),IF(AND(ISNUMBER(VALUE(Spreadsheet!C1063)), LEN(Spreadsheet!C1063)=9),TRUE,FALSE),TRUE)</f>
        <v>1</v>
      </c>
      <c r="Z853" s="155" t="str">
        <f>REPT("0",MIN(FIND({1,2,3,4,5,6,7,8,9},Spreadsheet!D1063&amp;"123456789"))-1)&amp;IF(ISBLANK(Spreadsheet!D1063),"",SUMPRODUCT(MID(0&amp;Spreadsheet!D1063,LARGE(INDEX(ISNUMBER(--MID(Spreadsheet!D1063,ROW($1:$225),1))*
 ROW($1:$225),0),ROW($1:$225))+1,1)*10^ROW($1:$225)/10))</f>
        <v/>
      </c>
      <c r="AA853" s="5" t="b">
        <f>IF(AND(NOT(ISBLANK(Spreadsheet!D1063)),NOT(ISBLANK(Spreadsheet!C1063))),IF(AND(ISNUMBER(VALUE(Spreadsheet!D1063)), LEN(Spreadsheet!D1063)=9),TRUE,FALSE),IF(AND(NOT(ISBLANK(Spreadsheet!D1063)),ISBLANK(Spreadsheet!C1063)),FALSE,TRUE))</f>
        <v>1</v>
      </c>
      <c r="AB853" s="5" t="b">
        <f>OR(ISBLANK(Spreadsheet!Y853),IF(NOT(ISBLANK(Spreadsheet!Y853)),LEN(Spreadsheet!Y853)=10,ISNUMBER(VALUE(Spreadsheet!Y853))))</f>
        <v>1</v>
      </c>
      <c r="AC853" s="5" t="b">
        <f>OR(ISBLANK(Spreadsheet!AI1063), AND(NOT(ISBLANK(Spreadsheet!AJ1063)), NOT(ISNUMBER(SEARCH("Waive",Spreadsheet!AJ1063)))))</f>
        <v>1</v>
      </c>
      <c r="AD853" s="5" t="b">
        <f>OR(ISBLANK(Spreadsheet!AK1063), AND(NOT(ISBLANK(Spreadsheet!AL1063)), NOT(ISNUMBER(SEARCH("Waive",Spreadsheet!AL1063)))))</f>
        <v>1</v>
      </c>
      <c r="AE853" s="5" t="b">
        <f>OR(ISBLANK(Spreadsheet!AM1063), AND(NOT(ISBLANK(Spreadsheet!AN1063)), NOT(ISNUMBER(SEARCH("Waive", Spreadsheet!AN1063)))))</f>
        <v>1</v>
      </c>
      <c r="AF853" s="5" t="b">
        <f>OR(ISBLANK(Spreadsheet!C1063), NOT(ISBLANK(Spreadsheet!D1063)),NOT(ISBLANK(Spreadsheet!L1063)))</f>
        <v>1</v>
      </c>
      <c r="AG853" s="5" t="b">
        <f>IF(AND(NOT(ISBLANK(Spreadsheet!C1063)), NOT(ISBLANK(Spreadsheet!D1063)),Spreadsheet!C1063&lt;&gt;Spreadsheet!D1063),IF(ISERROR(VLOOKUP(Spreadsheet!C1063, Spreadsheet!$C$6:'Spreadsheet'!$C1062,1,FALSE)), FALSE, TRUE),TRUE)</f>
        <v>1</v>
      </c>
      <c r="AH853" s="5" t="b">
        <f>Spreadsheet!$B$2=Spreadsheet!AD853</f>
        <v>1</v>
      </c>
      <c r="AI853" s="5" t="b">
        <f>IF(ISBLANK(Spreadsheet!G1063),TRUE,IF(OR(LEN(Spreadsheet!G1063)&gt;1,ISNUMBER(VALUE(Spreadsheet!G1063))),FALSE,TRUE))</f>
        <v>1</v>
      </c>
      <c r="AJ853" s="5" t="b">
        <f>OR(ISBLANK(Spreadsheet!C1063), NOT(ISBLANK(Spreadsheet!B1063)), NOT(ISBLANK(Spreadsheet!D1063)))</f>
        <v>1</v>
      </c>
      <c r="AK853" s="5" t="b">
        <f t="array" ref="AK853">IF(OR(AND(ISBLANK(Spreadsheet!E1063),ISBLANK(Spreadsheet!D1063),NOT(ISBLANK(Spreadsheet!C1063))),AND(ISBLANK(Spreadsheet!E1063),ISBLANK(Spreadsheet!D1063),ISBLANK(Spreadsheet!C1063))),TRUE,ISNUMBER(MATCH(TRUE,EXACT(Spreadsheet!E1063,Relationships),0)))</f>
        <v>1</v>
      </c>
      <c r="AL853" s="5" t="b">
        <f>IF(NOT(ISBLANK(Spreadsheet!C1063)),IF(OR(ISBLANK(Spreadsheet!F1063),LEN(Spreadsheet!F1063)&gt;40),FALSE,TRUE),TRUE)</f>
        <v>1</v>
      </c>
      <c r="AM853" s="5" t="b">
        <f>IF(NOT(ISBLANK(Spreadsheet!C1063)),IF(OR(ISBLANK(Spreadsheet!H1063),LEN(Spreadsheet!H1063)&gt;40),FALSE,TRUE),TRUE)</f>
        <v>1</v>
      </c>
      <c r="AN853" s="5" t="b">
        <f t="array" ref="AN853">IF(ISBLANK(Spreadsheet!I1063),TRUE,ISNUMBER(MATCH(TRUE,EXACT(Spreadsheet!I1063,GenderValues),0)))</f>
        <v>1</v>
      </c>
      <c r="AO853" s="5" t="b">
        <f ca="1">IF(ISERROR(DATEVALUE(TEXT(Spreadsheet!J1063,"mm/dd/yyyy")) &gt; TODAY()),IF(AND(ISBLANK(Spreadsheet!J1063),ISBLANK(Spreadsheet!C1063)),TRUE,FALSE),IF(DATEVALUE(TEXT(Spreadsheet!J1063,"mm/dd/yyyy")) &gt; TODAY(),FALSE,TRUE))</f>
        <v>1</v>
      </c>
      <c r="AP853" s="5" t="b">
        <f>OR(ISBLANK(Spreadsheet!K1063),LEN(Spreadsheet!K1063)&lt;=100)</f>
        <v>1</v>
      </c>
      <c r="AQ853" s="5" t="b">
        <f t="array" ref="AQ853">IF(OR(AND(ISBLANK(Spreadsheet!L1063),ISBLANK(Spreadsheet!C1063)),AND(NOT(ISBLANK(Spreadsheet!C1063)),NOT(ISBLANK(Spreadsheet!D1063)))),TRUE,ISNUMBER(MATCH(TRUE,EXACT(Spreadsheet!L1063,MaritalStatus),0)))</f>
        <v>1</v>
      </c>
      <c r="AR853" s="5" t="b">
        <f ca="1">IF(ISERROR(DATEVALUE(TEXT(Spreadsheet!M1063,"mm/dd/yyyy")) &gt; TODAY()),IF(ISBLANK(Spreadsheet!M1063),TRUE,FALSE),IF(DATEVALUE(TEXT(Spreadsheet!M1063,"mm/dd/yyyy")) &gt; TODAY(),FALSE,TRUE))</f>
        <v>1</v>
      </c>
      <c r="AS853" s="5" t="b">
        <f>OR(ISBLANK(Spreadsheet!N1063),LEN(Spreadsheet!N1063)&lt;=100)</f>
        <v>1</v>
      </c>
      <c r="AT853" s="5" t="b">
        <f>OR(ISBLANK(Spreadsheet!O1063),UPPER(Spreadsheet!O1063)="YES")</f>
        <v>1</v>
      </c>
      <c r="AU853" s="5" t="b">
        <f>OR(ISBLANK(Spreadsheet!P1063),UPPER(Spreadsheet!P1063)="YES")</f>
        <v>1</v>
      </c>
      <c r="AV853" s="5" t="b">
        <f t="array" ref="AV853">IF(ISBLANK(Spreadsheet!Q1063),TRUE,ISNUMBER(MATCH(TRUE,EXACT(Spreadsheet!Q1063,OnGroupsPriorIns),0)))</f>
        <v>1</v>
      </c>
      <c r="AW853" s="5" t="b">
        <f>OR(ISBLANK(Spreadsheet!R1063),UPPER(Spreadsheet!R1063)="YES")</f>
        <v>1</v>
      </c>
      <c r="AX853" s="5" t="b">
        <f>OR(ISBLANK(Spreadsheet!S1063),UPPER(Spreadsheet!S1063)="YES")</f>
        <v>1</v>
      </c>
      <c r="AY853" s="5" t="b">
        <f>OR(AND(ISBLANK(Spreadsheet!C1063),LEN(Spreadsheet!T1063)=0),AND(NOT(ISBLANK(Spreadsheet!C1063)),LEN(Spreadsheet!T1063)&gt;0,LEN(Spreadsheet!T1063)&lt;=50))</f>
        <v>1</v>
      </c>
      <c r="AZ853" s="5" t="b">
        <f>OR(LEN(Spreadsheet!U1063)=0,AND(LEN(Spreadsheet!U1063)&gt;0,LEN(Spreadsheet!U1063)&lt;=50))</f>
        <v>1</v>
      </c>
      <c r="BA853" s="5" t="b">
        <f>OR(AND(ISBLANK(Spreadsheet!C1063),LEN(Spreadsheet!V1063)=0),AND(NOT(ISBLANK(Spreadsheet!C1063)),LEN(Spreadsheet!V1063)&gt;0,LEN(Spreadsheet!V1063)&lt;=50))</f>
        <v>1</v>
      </c>
      <c r="BB853" s="5" t="b">
        <f t="array" ref="BB853">IF(AND(ISBLANK(Spreadsheet!C1063),LEN(Spreadsheet!W1063)=0),TRUE,ISNUMBER(MATCH(TRUE,EXACT(Spreadsheet!W1063,States),0)))</f>
        <v>1</v>
      </c>
      <c r="BC853" s="5" t="b">
        <f>OR(AND(ISBLANK(Spreadsheet!C1063),LEN(Spreadsheet!X1063)=0),AND(NOT(ISBLANK(Spreadsheet!C1063)),LEN(Spreadsheet!X1063)&gt;0,LEN(Spreadsheet!X1063)=5,ISNUMBER(VALUE(Spreadsheet!X1063))))</f>
        <v>1</v>
      </c>
      <c r="BD853" s="5" t="b">
        <f>OR(ISBLANK(Spreadsheet!Z1063),LEN(Spreadsheet!Z1063)&lt;=50)</f>
        <v>1</v>
      </c>
      <c r="BE853" s="5" t="b">
        <f>ISBLANK(Spreadsheet!AA1063)</f>
        <v>1</v>
      </c>
      <c r="BF853" s="5" t="b">
        <f>ISBLANK(Spreadsheet!AB1063)</f>
        <v>1</v>
      </c>
      <c r="BG853" s="5" t="b">
        <f>IF(ISERROR(DATEVALUE(TEXT(Spreadsheet!AC1063,"mm/dd/yyyy")) &gt; DATEVALUE(TEXT(Spreadsheet!J1063,"mm/dd/yyyy"))),IF(OR(AND(ISBLANK(Spreadsheet!AC1063),ISBLANK(Spreadsheet!C1063)),AND(NOT(ISBLANK(Spreadsheet!C1063)),ISBLANK(Spreadsheet!AC1063),NOT(ISBLANK(Spreadsheet!D1063)))),TRUE,FALSE),IF(DATEVALUE(TEXT(Spreadsheet!AC1063,"mm/dd/yyyy")) &gt; DATEVALUE(TEXT(Spreadsheet!J1063,"mm/dd/yyyy")),TRUE,FALSE))</f>
        <v>1</v>
      </c>
      <c r="BH853" s="5" t="b">
        <f>OR(AND(ISBLANK(Spreadsheet!C1063),ISBLANK(Spreadsheet!AE1063)),AND(NOT(ISBLANK(Spreadsheet!C1063)),NOT(ISBLANK(Spreadsheet!D1063)),ISBLANK(Spreadsheet!AE1063)),AND(NOT(ISBLANK(Spreadsheet!C1063)),ISBLANK(Spreadsheet!D1063),NOT(ISBLANK(Spreadsheet!AE1063)),LEN(Spreadsheet!AE1063)&lt;=100))</f>
        <v>1</v>
      </c>
      <c r="BI853" s="5" t="b">
        <f t="array" ref="BI853">IF(ISBLANK(Spreadsheet!AF1063),TRUE,ISNUMBER(MATCH(TRUE,EXACT(Spreadsheet!AF1063,CobraShortReasons),0)))</f>
        <v>1</v>
      </c>
      <c r="BJ853" s="5" t="b">
        <f ca="1">IF(ISERROR(DATEVALUE(TEXT(Spreadsheet!AG1063,"mm/dd/yyyy")) &gt; TODAY()),IF(ISBLANK(Spreadsheet!AG1063),TRUE,FALSE),IF(DATEVALUE(TEXT(Spreadsheet!AG1063,"mm/dd/yyyy")) &gt; TODAY(),FALSE,TRUE))</f>
        <v>1</v>
      </c>
      <c r="BK853" s="5" t="b">
        <f>OR(ISBLANK(Spreadsheet!AH1063),LEN(Spreadsheet!AH1063)&lt;=25)</f>
        <v>1</v>
      </c>
      <c r="BL853" s="5" t="b">
        <f t="array" aca="1" ref="BL853" ca="1">IF(ISBLANK(Spreadsheet!AI1063),TRUE,ISNUMBER(MATCH(TRUE,EXACT(Spreadsheet!AI1063,INDIRECT(Spreadsheet!$D$2)),0)))</f>
        <v>1</v>
      </c>
      <c r="BM853" s="5" t="b">
        <f t="array" aca="1" ref="BM853" ca="1">IF(ISBLANK(Spreadsheet!AJ1063),TRUE,ISNUMBER(MATCH(TRUE,EXACT(Spreadsheet!AJ1063,INDIRECT(Spreadsheet!BJ853)),0)))</f>
        <v>1</v>
      </c>
      <c r="BN853" s="5" t="b">
        <f t="array" ref="BN853">IF(ISBLANK(Spreadsheet!AK1063),TRUE,ISNUMBER(MATCH(TRUE,EXACT(Spreadsheet!AK1063,DentalPlans),0)))</f>
        <v>1</v>
      </c>
      <c r="BO853" s="5" t="b">
        <f t="array" aca="1" ref="BO853" ca="1">IF(ISBLANK(Spreadsheet!AL1063),TRUE,ISNUMBER(MATCH(TRUE,EXACT(Spreadsheet!AL1063,INDIRECT(Spreadsheet!BK853)),0)))</f>
        <v>1</v>
      </c>
      <c r="BP853" s="5" t="b">
        <f t="array" ref="BP853">IF(ISBLANK(Spreadsheet!AM1063),TRUE,ISNUMBER(MATCH(TRUE,EXACT(Spreadsheet!AM1063,VisionPlans),0)))</f>
        <v>1</v>
      </c>
      <c r="BQ853" s="5" t="b">
        <f t="array" aca="1" ref="BQ853" ca="1">IF(ISBLANK(Spreadsheet!AN1063),TRUE,ISNUMBER(MATCH(TRUE,EXACT(Spreadsheet!AN1063,INDIRECT(Spreadsheet!BL853)),0)))</f>
        <v>1</v>
      </c>
      <c r="BR853" s="5" t="b">
        <f t="array" ref="BR853">IF(ISBLANK(Spreadsheet!AO1063),TRUE,ISNUMBER(MATCH(TRUE,EXACT(Spreadsheet!AO1063,LifeBenefitClasses),0)))</f>
        <v>1</v>
      </c>
      <c r="BS853" s="5" t="b">
        <f>IF(OR(ISBLANK(Spreadsheet!AO1063), Spreadsheet!AO1063="Waive"),IF(ISBLANK(Spreadsheet!AP1063),TRUE,FALSE),IF(OR(AND(NOT(ISBLANK(Spreadsheet!AO1063)),ISBLANK(Spreadsheet!AP1063)),NOT(ISNUMBER(VALUE(Spreadsheet!AP1063)))),FALSE,IF(OR(AND(Spreadsheet!AP1063&lt;6,MOD(Spreadsheet!AP1063*10,5)=0), MOD(Spreadsheet!AP1063,5000)=0),TRUE,FALSE)))</f>
        <v>1</v>
      </c>
      <c r="BT853" s="5" t="b">
        <f t="array" ref="BT853">IF(ISBLANK(Spreadsheet!AQ1063),TRUE,ISNUMBER(MATCH(TRUE,EXACT(Spreadsheet!AQ1063,EnrollWaive),0)))</f>
        <v>1</v>
      </c>
      <c r="BU853" s="5" t="b">
        <f t="array" ref="BU853">IF(ISBLANK(Spreadsheet!AR1063),TRUE,ISNUMBER(MATCH(TRUE,EXACT(Spreadsheet!AR1063,LifeBenefitClasses),0)))</f>
        <v>1</v>
      </c>
      <c r="BV853" s="5" t="b">
        <f>IF(OR(ISBLANK(Spreadsheet!AR1063), Spreadsheet!AR1063="Waive"),IF(ISBLANK(Spreadsheet!AS1063),TRUE,FALSE),IF(OR(AND(NOT(ISBLANK(Spreadsheet!AR1063)),ISBLANK(Spreadsheet!AS1063)),NOT(ISNUMBER(VALUE(Spreadsheet!AS1063)))),FALSE,IF(OR(AND(Spreadsheet!AS1063&lt;6,MOD(Spreadsheet!AS1063*10,5)=0), MOD(Spreadsheet!AS1063,10000)=0),TRUE,FALSE)))</f>
        <v>1</v>
      </c>
      <c r="BW853" s="5" t="b">
        <f t="array" ref="BW853">IF(ISBLANK(Spreadsheet!AT1063),TRUE,ISNUMBER(MATCH(TRUE,EXACT(Spreadsheet!AT1063,LifeBenefitClasses),0)))</f>
        <v>1</v>
      </c>
      <c r="BX853" s="5" t="b">
        <f>IF(OR(ISBLANK(Spreadsheet!AT1063), Spreadsheet!AT1063="Waive"),IF(ISBLANK(Spreadsheet!AU1063),TRUE,FALSE),IF(OR(AND(NOT(ISBLANK(Spreadsheet!AT1063)),ISBLANK(Spreadsheet!AU1063)),NOT(ISNUMBER(VALUE(Spreadsheet!AU1063)))),FALSE,IF(AND(NOT(OR(ISBLANK(Spreadsheet!AT1063),Spreadsheet!AT1063="Waive")),NOT(OR(ISBLANK(Spreadsheet!AR1063),Spreadsheet!AR1063="Waive")),MOD(Spreadsheet!AU1063,5000)=0, Spreadsheet!AU1063&lt;=(Spreadsheet!AS1063*0.5)),TRUE,FALSE)))</f>
        <v>1</v>
      </c>
      <c r="BY853" s="5" t="b">
        <f t="array" ref="BY853">IF(ISBLANK(Spreadsheet!AV1063),TRUE,ISNUMBER(MATCH(TRUE,EXACT(Spreadsheet!AV1063,EnrollWaive),0)))</f>
        <v>1</v>
      </c>
      <c r="BZ853" s="5" t="b">
        <f t="array" ref="BZ853">IF(ISBLANK(Spreadsheet!AW1063),TRUE,ISNUMBER(MATCH(TRUE,EXACT(Spreadsheet!AW1063,LifeBenefitClasses),0)))</f>
        <v>1</v>
      </c>
      <c r="CA853" s="5" t="b">
        <f t="array" ref="CA853">IF(ISBLANK(Spreadsheet!AX1063),TRUE,ISNUMBER(MATCH(TRUE,EXACT(Spreadsheet!AX1063,LifeBenefitClasses),0)))</f>
        <v>1</v>
      </c>
      <c r="CB853" s="5" t="b">
        <f t="array" ref="CB853">IF(ISBLANK(Spreadsheet!AY1063),TRUE,ISNUMBER(MATCH(TRUE,EXACT(Spreadsheet!AY1063,LifeBenefitClasses),0)))</f>
        <v>1</v>
      </c>
      <c r="CC853" s="5" t="b">
        <f t="array" ref="CC853">IF(ISBLANK(Spreadsheet!AZ1063),TRUE,ISNUMBER(MATCH(TRUE,EXACT(Spreadsheet!AZ1063,LifeBenefitClasses),0)))</f>
        <v>1</v>
      </c>
      <c r="CD853" s="5" t="b">
        <f t="array" ref="CD853">IF(ISBLANK(Spreadsheet!BA1063),TRUE,ISNUMBER(MATCH(TRUE,EXACT(Spreadsheet!BA1063,LifeBenefitClasses),0)))</f>
        <v>1</v>
      </c>
      <c r="CE853" s="5" t="b">
        <f>IF(OR(ISBLANK(Spreadsheet!BA1063), Spreadsheet!BA1063="Waive"),IF(ISBLANK(Spreadsheet!BB1063),TRUE,FALSE),IF(OR(AND(NOT(ISBLANK(Spreadsheet!BA1063)),ISBLANK(Spreadsheet!BB1063)),NOT(ISNUMBER(VALUE(Spreadsheet!BB1063))),ISBLANK(Spreadsheet!BC1063),NOT(ISNUMBER(VALUE(Spreadsheet!BC1063)))),FALSE,IF(AND(Spreadsheet!BB1063&gt;=50000,Spreadsheet!BB1063&lt;=250000,MOD(Spreadsheet!BB1063,10000)=0,Spreadsheet!BB1063&lt;=(10*Spreadsheet!BC1063)),TRUE,FALSE)))</f>
        <v>1</v>
      </c>
      <c r="CF853" s="5" t="b">
        <f>IF(NOT(ISBLANK(Spreadsheet!BC853)),AND(ISNUMBER(VALUE(Spreadsheet!BC853)),Spreadsheet!BC853&gt;0),AND(OR(ISBLANK(Spreadsheet!AO853),Spreadsheet!AO853="Waive",AND(NOT(OR(ISBLANK(Spreadsheet!AO853),Spreadsheet!AO853="Waive")),Spreadsheet!AP853&gt;=6)),OR(ISBLANK(Spreadsheet!AR853),AND(NOT(OR(ISBLANK(Spreadsheet!AR853),Spreadsheet!AR853="Waive")),Spreadsheet!AS853&gt;=6)),OR(ISBLANK(Spreadsheet!AW853)),OR(ISBLANK(Spreadsheet!AX853)),OR(ISBLANK(Spreadsheet!AY853)),OR(ISBLANK(Spreadsheet!AZ853)),OR(ISBLANK(Spreadsheet!BA853),Spreadsheet!BA853="Waive")))</f>
        <v>1</v>
      </c>
      <c r="CG853" s="5" t="b">
        <f t="shared" ca="1" si="65"/>
        <v>1</v>
      </c>
    </row>
    <row r="854" spans="8:85" x14ac:dyDescent="0.3">
      <c r="H854" s="5">
        <f t="shared" ca="1" si="62"/>
        <v>2</v>
      </c>
      <c r="I854" s="5" t="str">
        <f t="shared" ca="1" si="63"/>
        <v/>
      </c>
      <c r="J854" s="5" t="str">
        <f>IF(AND(NOT(ISBLANK(Spreadsheet!C1064)),ISBLANK(Spreadsheet!D1064)),Spreadsheet!F1064&amp;" "&amp;Spreadsheet!H1064,"")</f>
        <v/>
      </c>
      <c r="K854" s="5">
        <f>IF(AND(NOT(ISBLANK(Spreadsheet!C1064)),ISBLANK(Spreadsheet!D1064)),COUNTIFS(Spreadsheet!E$786:E1065,"=Child",Spreadsheet!C$786:C1065, "="&amp;Spreadsheet!C1064) + COUNTIFS(Spreadsheet!E$786:E1065,"=Step-child",Spreadsheet!C$786:C1065, "="&amp;Spreadsheet!C1064),0)</f>
        <v>0</v>
      </c>
      <c r="L854" s="5">
        <f>IF(NOT(ISBLANK(J854)),COUNTIFS(Spreadsheet!E$786:E1065,"=Wife",Spreadsheet!C$786:C1065, "="&amp;Spreadsheet!C1064) + COUNTIFS(Spreadsheet!E$786:E1065,"=Husband",Spreadsheet!C$786:C1065, "="&amp;Spreadsheet!C1064),0)</f>
        <v>0</v>
      </c>
      <c r="M854" s="5">
        <f>IF(NOT(ISBLANK(Spreadsheet!AJ1064)),VLOOKUP(Spreadsheet!AJ1064,'Drop Downs'!$P$2:$R$16,3,FALSE),0)</f>
        <v>0</v>
      </c>
      <c r="N854" s="5">
        <f>IF(NOT(ISBLANK(Spreadsheet!AJ1064)), VLOOKUP(Spreadsheet!AJ1064,'Drop Downs'!$P$2:$R$16,2,FALSE),0)</f>
        <v>0</v>
      </c>
      <c r="O854" s="5">
        <f>IF(NOT(ISBLANK(Spreadsheet!AL1064)),VLOOKUP(Spreadsheet!AL1064,'Drop Downs'!$P$2:$R$16,3,FALSE), 0)</f>
        <v>0</v>
      </c>
      <c r="P854" s="5">
        <f>IF(NOT(ISBLANK(Spreadsheet!AL1064)),VLOOKUP(Spreadsheet!AL1064,'Drop Downs'!$P$2:$R$16,2,FALSE),0)</f>
        <v>0</v>
      </c>
      <c r="Q854" s="5">
        <f>IF(NOT(ISBLANK(Spreadsheet!AN1064)),VLOOKUP(Spreadsheet!AN1064,'Drop Downs'!$P$2:$R$16,3,FALSE),0)</f>
        <v>0</v>
      </c>
      <c r="R854" s="5">
        <f>IF(NOT(ISBLANK(Spreadsheet!AN1064)),VLOOKUP(Spreadsheet!AN1064,'Drop Downs'!$P$2:$R$16,2,FALSE),0)</f>
        <v>0</v>
      </c>
      <c r="S854" s="5" t="str">
        <f>IF(OR(M854&gt;K854,N854&gt;L854,O854&gt;K854, Q854&gt;K854,N854&gt;L854, P854&gt;L854, R854&gt;L854),"Member currently has a coverage election over what he/she needs.  Please add more dependents or adjust the coverage election.","")&amp;(IF(AND(NOT(ISBLANK(Spreadsheet!C1064)),NOT(ISBLANK(Spreadsheet!D1064)),ISBLANK(Spreadsheet!E1064)),"Dependent lacks a relationship to member.Please select one from the drop-down.",""))</f>
        <v/>
      </c>
      <c r="T854" s="5" t="b">
        <f t="shared" si="64"/>
        <v>1</v>
      </c>
      <c r="U854" s="5" t="b">
        <f>OR(ISBLANK(Spreadsheet!C1064),IF(NOT(ISBLANK(Spreadsheet!D1064)),NOT(ISBLANK(Spreadsheet!E1064)),TRUE))</f>
        <v>1</v>
      </c>
      <c r="V854" s="5" t="b">
        <f>OR(ISBLANK(Spreadsheet!C1064), NOT(ISBLANK(Spreadsheet!I1064)))</f>
        <v>1</v>
      </c>
      <c r="W854" s="5" t="b">
        <f>OR(ISBLANK(Spreadsheet!D1064),NOT(ISBLANK(Spreadsheet!C1064)))</f>
        <v>1</v>
      </c>
      <c r="X854" s="155" t="str">
        <f>REPT("0",MIN(FIND({1,2,3,4,5,6,7,8,9},Spreadsheet!C1064&amp;"123456789"))-1)&amp;IF(ISBLANK(Spreadsheet!C1064),"",SUMPRODUCT(MID(0&amp;Spreadsheet!C1064,LARGE(INDEX(ISNUMBER(--MID(Spreadsheet!C1064,ROW($1:$225),1))*
 ROW($1:$225),0),ROW($1:$225))+1,1)*10^ROW($1:$225)/10))</f>
        <v/>
      </c>
      <c r="Y854" s="5" t="b">
        <f>IF(NOT(ISBLANK(Spreadsheet!C1064)),IF(AND(ISNUMBER(VALUE(Spreadsheet!C1064)), LEN(Spreadsheet!C1064)=9),TRUE,FALSE),TRUE)</f>
        <v>1</v>
      </c>
      <c r="Z854" s="155" t="str">
        <f>REPT("0",MIN(FIND({1,2,3,4,5,6,7,8,9},Spreadsheet!D1064&amp;"123456789"))-1)&amp;IF(ISBLANK(Spreadsheet!D1064),"",SUMPRODUCT(MID(0&amp;Spreadsheet!D1064,LARGE(INDEX(ISNUMBER(--MID(Spreadsheet!D1064,ROW($1:$225),1))*
 ROW($1:$225),0),ROW($1:$225))+1,1)*10^ROW($1:$225)/10))</f>
        <v/>
      </c>
      <c r="AA854" s="5" t="b">
        <f>IF(AND(NOT(ISBLANK(Spreadsheet!D1064)),NOT(ISBLANK(Spreadsheet!C1064))),IF(AND(ISNUMBER(VALUE(Spreadsheet!D1064)), LEN(Spreadsheet!D1064)=9),TRUE,FALSE),IF(AND(NOT(ISBLANK(Spreadsheet!D1064)),ISBLANK(Spreadsheet!C1064)),FALSE,TRUE))</f>
        <v>1</v>
      </c>
      <c r="AB854" s="5" t="b">
        <f>OR(ISBLANK(Spreadsheet!Y854),IF(NOT(ISBLANK(Spreadsheet!Y854)),LEN(Spreadsheet!Y854)=10,ISNUMBER(VALUE(Spreadsheet!Y854))))</f>
        <v>1</v>
      </c>
      <c r="AC854" s="5" t="b">
        <f>OR(ISBLANK(Spreadsheet!AI1064), AND(NOT(ISBLANK(Spreadsheet!AJ1064)), NOT(ISNUMBER(SEARCH("Waive",Spreadsheet!AJ1064)))))</f>
        <v>1</v>
      </c>
      <c r="AD854" s="5" t="b">
        <f>OR(ISBLANK(Spreadsheet!AK1064), AND(NOT(ISBLANK(Spreadsheet!AL1064)), NOT(ISNUMBER(SEARCH("Waive",Spreadsheet!AL1064)))))</f>
        <v>1</v>
      </c>
      <c r="AE854" s="5" t="b">
        <f>OR(ISBLANK(Spreadsheet!AM1064), AND(NOT(ISBLANK(Spreadsheet!AN1064)), NOT(ISNUMBER(SEARCH("Waive", Spreadsheet!AN1064)))))</f>
        <v>1</v>
      </c>
      <c r="AF854" s="5" t="b">
        <f>OR(ISBLANK(Spreadsheet!C1064), NOT(ISBLANK(Spreadsheet!D1064)),NOT(ISBLANK(Spreadsheet!L1064)))</f>
        <v>1</v>
      </c>
      <c r="AG854" s="5" t="b">
        <f>IF(AND(NOT(ISBLANK(Spreadsheet!C1064)), NOT(ISBLANK(Spreadsheet!D1064)),Spreadsheet!C1064&lt;&gt;Spreadsheet!D1064),IF(ISERROR(VLOOKUP(Spreadsheet!C1064, Spreadsheet!$C$6:'Spreadsheet'!$C1063,1,FALSE)), FALSE, TRUE),TRUE)</f>
        <v>1</v>
      </c>
      <c r="AH854" s="5" t="b">
        <f>Spreadsheet!$B$2=Spreadsheet!AD854</f>
        <v>1</v>
      </c>
      <c r="AI854" s="5" t="b">
        <f>IF(ISBLANK(Spreadsheet!G1064),TRUE,IF(OR(LEN(Spreadsheet!G1064)&gt;1,ISNUMBER(VALUE(Spreadsheet!G1064))),FALSE,TRUE))</f>
        <v>1</v>
      </c>
      <c r="AJ854" s="5" t="b">
        <f>OR(ISBLANK(Spreadsheet!C1064), NOT(ISBLANK(Spreadsheet!B1064)), NOT(ISBLANK(Spreadsheet!D1064)))</f>
        <v>1</v>
      </c>
      <c r="AK854" s="5" t="b">
        <f t="array" ref="AK854">IF(OR(AND(ISBLANK(Spreadsheet!E1064),ISBLANK(Spreadsheet!D1064),NOT(ISBLANK(Spreadsheet!C1064))),AND(ISBLANK(Spreadsheet!E1064),ISBLANK(Spreadsheet!D1064),ISBLANK(Spreadsheet!C1064))),TRUE,ISNUMBER(MATCH(TRUE,EXACT(Spreadsheet!E1064,Relationships),0)))</f>
        <v>1</v>
      </c>
      <c r="AL854" s="5" t="b">
        <f>IF(NOT(ISBLANK(Spreadsheet!C1064)),IF(OR(ISBLANK(Spreadsheet!F1064),LEN(Spreadsheet!F1064)&gt;40),FALSE,TRUE),TRUE)</f>
        <v>1</v>
      </c>
      <c r="AM854" s="5" t="b">
        <f>IF(NOT(ISBLANK(Spreadsheet!C1064)),IF(OR(ISBLANK(Spreadsheet!H1064),LEN(Spreadsheet!H1064)&gt;40),FALSE,TRUE),TRUE)</f>
        <v>1</v>
      </c>
      <c r="AN854" s="5" t="b">
        <f t="array" ref="AN854">IF(ISBLANK(Spreadsheet!I1064),TRUE,ISNUMBER(MATCH(TRUE,EXACT(Spreadsheet!I1064,GenderValues),0)))</f>
        <v>1</v>
      </c>
      <c r="AO854" s="5" t="b">
        <f ca="1">IF(ISERROR(DATEVALUE(TEXT(Spreadsheet!J1064,"mm/dd/yyyy")) &gt; TODAY()),IF(AND(ISBLANK(Spreadsheet!J1064),ISBLANK(Spreadsheet!C1064)),TRUE,FALSE),IF(DATEVALUE(TEXT(Spreadsheet!J1064,"mm/dd/yyyy")) &gt; TODAY(),FALSE,TRUE))</f>
        <v>1</v>
      </c>
      <c r="AP854" s="5" t="b">
        <f>OR(ISBLANK(Spreadsheet!K1064),LEN(Spreadsheet!K1064)&lt;=100)</f>
        <v>1</v>
      </c>
      <c r="AQ854" s="5" t="b">
        <f t="array" ref="AQ854">IF(OR(AND(ISBLANK(Spreadsheet!L1064),ISBLANK(Spreadsheet!C1064)),AND(NOT(ISBLANK(Spreadsheet!C1064)),NOT(ISBLANK(Spreadsheet!D1064)))),TRUE,ISNUMBER(MATCH(TRUE,EXACT(Spreadsheet!L1064,MaritalStatus),0)))</f>
        <v>1</v>
      </c>
      <c r="AR854" s="5" t="b">
        <f ca="1">IF(ISERROR(DATEVALUE(TEXT(Spreadsheet!M1064,"mm/dd/yyyy")) &gt; TODAY()),IF(ISBLANK(Spreadsheet!M1064),TRUE,FALSE),IF(DATEVALUE(TEXT(Spreadsheet!M1064,"mm/dd/yyyy")) &gt; TODAY(),FALSE,TRUE))</f>
        <v>1</v>
      </c>
      <c r="AS854" s="5" t="b">
        <f>OR(ISBLANK(Spreadsheet!N1064),LEN(Spreadsheet!N1064)&lt;=100)</f>
        <v>1</v>
      </c>
      <c r="AT854" s="5" t="b">
        <f>OR(ISBLANK(Spreadsheet!O1064),UPPER(Spreadsheet!O1064)="YES")</f>
        <v>1</v>
      </c>
      <c r="AU854" s="5" t="b">
        <f>OR(ISBLANK(Spreadsheet!P1064),UPPER(Spreadsheet!P1064)="YES")</f>
        <v>1</v>
      </c>
      <c r="AV854" s="5" t="b">
        <f t="array" ref="AV854">IF(ISBLANK(Spreadsheet!Q1064),TRUE,ISNUMBER(MATCH(TRUE,EXACT(Spreadsheet!Q1064,OnGroupsPriorIns),0)))</f>
        <v>1</v>
      </c>
      <c r="AW854" s="5" t="b">
        <f>OR(ISBLANK(Spreadsheet!R1064),UPPER(Spreadsheet!R1064)="YES")</f>
        <v>1</v>
      </c>
      <c r="AX854" s="5" t="b">
        <f>OR(ISBLANK(Spreadsheet!S1064),UPPER(Spreadsheet!S1064)="YES")</f>
        <v>1</v>
      </c>
      <c r="AY854" s="5" t="b">
        <f>OR(AND(ISBLANK(Spreadsheet!C1064),LEN(Spreadsheet!T1064)=0),AND(NOT(ISBLANK(Spreadsheet!C1064)),LEN(Spreadsheet!T1064)&gt;0,LEN(Spreadsheet!T1064)&lt;=50))</f>
        <v>1</v>
      </c>
      <c r="AZ854" s="5" t="b">
        <f>OR(LEN(Spreadsheet!U1064)=0,AND(LEN(Spreadsheet!U1064)&gt;0,LEN(Spreadsheet!U1064)&lt;=50))</f>
        <v>1</v>
      </c>
      <c r="BA854" s="5" t="b">
        <f>OR(AND(ISBLANK(Spreadsheet!C1064),LEN(Spreadsheet!V1064)=0),AND(NOT(ISBLANK(Spreadsheet!C1064)),LEN(Spreadsheet!V1064)&gt;0,LEN(Spreadsheet!V1064)&lt;=50))</f>
        <v>1</v>
      </c>
      <c r="BB854" s="5" t="b">
        <f t="array" ref="BB854">IF(AND(ISBLANK(Spreadsheet!C1064),LEN(Spreadsheet!W1064)=0),TRUE,ISNUMBER(MATCH(TRUE,EXACT(Spreadsheet!W1064,States),0)))</f>
        <v>1</v>
      </c>
      <c r="BC854" s="5" t="b">
        <f>OR(AND(ISBLANK(Spreadsheet!C1064),LEN(Spreadsheet!X1064)=0),AND(NOT(ISBLANK(Spreadsheet!C1064)),LEN(Spreadsheet!X1064)&gt;0,LEN(Spreadsheet!X1064)=5,ISNUMBER(VALUE(Spreadsheet!X1064))))</f>
        <v>1</v>
      </c>
      <c r="BD854" s="5" t="b">
        <f>OR(ISBLANK(Spreadsheet!Z1064),LEN(Spreadsheet!Z1064)&lt;=50)</f>
        <v>1</v>
      </c>
      <c r="BE854" s="5" t="b">
        <f>ISBLANK(Spreadsheet!AA1064)</f>
        <v>1</v>
      </c>
      <c r="BF854" s="5" t="b">
        <f>ISBLANK(Spreadsheet!AB1064)</f>
        <v>1</v>
      </c>
      <c r="BG854" s="5" t="b">
        <f>IF(ISERROR(DATEVALUE(TEXT(Spreadsheet!AC1064,"mm/dd/yyyy")) &gt; DATEVALUE(TEXT(Spreadsheet!J1064,"mm/dd/yyyy"))),IF(OR(AND(ISBLANK(Spreadsheet!AC1064),ISBLANK(Spreadsheet!C1064)),AND(NOT(ISBLANK(Spreadsheet!C1064)),ISBLANK(Spreadsheet!AC1064),NOT(ISBLANK(Spreadsheet!D1064)))),TRUE,FALSE),IF(DATEVALUE(TEXT(Spreadsheet!AC1064,"mm/dd/yyyy")) &gt; DATEVALUE(TEXT(Spreadsheet!J1064,"mm/dd/yyyy")),TRUE,FALSE))</f>
        <v>1</v>
      </c>
      <c r="BH854" s="5" t="b">
        <f>OR(AND(ISBLANK(Spreadsheet!C1064),ISBLANK(Spreadsheet!AE1064)),AND(NOT(ISBLANK(Spreadsheet!C1064)),NOT(ISBLANK(Spreadsheet!D1064)),ISBLANK(Spreadsheet!AE1064)),AND(NOT(ISBLANK(Spreadsheet!C1064)),ISBLANK(Spreadsheet!D1064),NOT(ISBLANK(Spreadsheet!AE1064)),LEN(Spreadsheet!AE1064)&lt;=100))</f>
        <v>1</v>
      </c>
      <c r="BI854" s="5" t="b">
        <f t="array" ref="BI854">IF(ISBLANK(Spreadsheet!AF1064),TRUE,ISNUMBER(MATCH(TRUE,EXACT(Spreadsheet!AF1064,CobraShortReasons),0)))</f>
        <v>1</v>
      </c>
      <c r="BJ854" s="5" t="b">
        <f ca="1">IF(ISERROR(DATEVALUE(TEXT(Spreadsheet!AG1064,"mm/dd/yyyy")) &gt; TODAY()),IF(ISBLANK(Spreadsheet!AG1064),TRUE,FALSE),IF(DATEVALUE(TEXT(Spreadsheet!AG1064,"mm/dd/yyyy")) &gt; TODAY(),FALSE,TRUE))</f>
        <v>1</v>
      </c>
      <c r="BK854" s="5" t="b">
        <f>OR(ISBLANK(Spreadsheet!AH1064),LEN(Spreadsheet!AH1064)&lt;=25)</f>
        <v>1</v>
      </c>
      <c r="BL854" s="5" t="b">
        <f t="array" aca="1" ref="BL854" ca="1">IF(ISBLANK(Spreadsheet!AI1064),TRUE,ISNUMBER(MATCH(TRUE,EXACT(Spreadsheet!AI1064,INDIRECT(Spreadsheet!$D$2)),0)))</f>
        <v>1</v>
      </c>
      <c r="BM854" s="5" t="b">
        <f t="array" aca="1" ref="BM854" ca="1">IF(ISBLANK(Spreadsheet!AJ1064),TRUE,ISNUMBER(MATCH(TRUE,EXACT(Spreadsheet!AJ1064,INDIRECT(Spreadsheet!BJ854)),0)))</f>
        <v>1</v>
      </c>
      <c r="BN854" s="5" t="b">
        <f t="array" ref="BN854">IF(ISBLANK(Spreadsheet!AK1064),TRUE,ISNUMBER(MATCH(TRUE,EXACT(Spreadsheet!AK1064,DentalPlans),0)))</f>
        <v>1</v>
      </c>
      <c r="BO854" s="5" t="b">
        <f t="array" aca="1" ref="BO854" ca="1">IF(ISBLANK(Spreadsheet!AL1064),TRUE,ISNUMBER(MATCH(TRUE,EXACT(Spreadsheet!AL1064,INDIRECT(Spreadsheet!BK854)),0)))</f>
        <v>1</v>
      </c>
      <c r="BP854" s="5" t="b">
        <f t="array" ref="BP854">IF(ISBLANK(Spreadsheet!AM1064),TRUE,ISNUMBER(MATCH(TRUE,EXACT(Spreadsheet!AM1064,VisionPlans),0)))</f>
        <v>1</v>
      </c>
      <c r="BQ854" s="5" t="b">
        <f t="array" aca="1" ref="BQ854" ca="1">IF(ISBLANK(Spreadsheet!AN1064),TRUE,ISNUMBER(MATCH(TRUE,EXACT(Spreadsheet!AN1064,INDIRECT(Spreadsheet!BL854)),0)))</f>
        <v>1</v>
      </c>
      <c r="BR854" s="5" t="b">
        <f t="array" ref="BR854">IF(ISBLANK(Spreadsheet!AO1064),TRUE,ISNUMBER(MATCH(TRUE,EXACT(Spreadsheet!AO1064,LifeBenefitClasses),0)))</f>
        <v>1</v>
      </c>
      <c r="BS854" s="5" t="b">
        <f>IF(OR(ISBLANK(Spreadsheet!AO1064), Spreadsheet!AO1064="Waive"),IF(ISBLANK(Spreadsheet!AP1064),TRUE,FALSE),IF(OR(AND(NOT(ISBLANK(Spreadsheet!AO1064)),ISBLANK(Spreadsheet!AP1064)),NOT(ISNUMBER(VALUE(Spreadsheet!AP1064)))),FALSE,IF(OR(AND(Spreadsheet!AP1064&lt;6,MOD(Spreadsheet!AP1064*10,5)=0), MOD(Spreadsheet!AP1064,5000)=0),TRUE,FALSE)))</f>
        <v>1</v>
      </c>
      <c r="BT854" s="5" t="b">
        <f t="array" ref="BT854">IF(ISBLANK(Spreadsheet!AQ1064),TRUE,ISNUMBER(MATCH(TRUE,EXACT(Spreadsheet!AQ1064,EnrollWaive),0)))</f>
        <v>1</v>
      </c>
      <c r="BU854" s="5" t="b">
        <f t="array" ref="BU854">IF(ISBLANK(Spreadsheet!AR1064),TRUE,ISNUMBER(MATCH(TRUE,EXACT(Spreadsheet!AR1064,LifeBenefitClasses),0)))</f>
        <v>1</v>
      </c>
      <c r="BV854" s="5" t="b">
        <f>IF(OR(ISBLANK(Spreadsheet!AR1064), Spreadsheet!AR1064="Waive"),IF(ISBLANK(Spreadsheet!AS1064),TRUE,FALSE),IF(OR(AND(NOT(ISBLANK(Spreadsheet!AR1064)),ISBLANK(Spreadsheet!AS1064)),NOT(ISNUMBER(VALUE(Spreadsheet!AS1064)))),FALSE,IF(OR(AND(Spreadsheet!AS1064&lt;6,MOD(Spreadsheet!AS1064*10,5)=0), MOD(Spreadsheet!AS1064,10000)=0),TRUE,FALSE)))</f>
        <v>1</v>
      </c>
      <c r="BW854" s="5" t="b">
        <f t="array" ref="BW854">IF(ISBLANK(Spreadsheet!AT1064),TRUE,ISNUMBER(MATCH(TRUE,EXACT(Spreadsheet!AT1064,LifeBenefitClasses),0)))</f>
        <v>1</v>
      </c>
      <c r="BX854" s="5" t="b">
        <f>IF(OR(ISBLANK(Spreadsheet!AT1064), Spreadsheet!AT1064="Waive"),IF(ISBLANK(Spreadsheet!AU1064),TRUE,FALSE),IF(OR(AND(NOT(ISBLANK(Spreadsheet!AT1064)),ISBLANK(Spreadsheet!AU1064)),NOT(ISNUMBER(VALUE(Spreadsheet!AU1064)))),FALSE,IF(AND(NOT(OR(ISBLANK(Spreadsheet!AT1064),Spreadsheet!AT1064="Waive")),NOT(OR(ISBLANK(Spreadsheet!AR1064),Spreadsheet!AR1064="Waive")),MOD(Spreadsheet!AU1064,5000)=0, Spreadsheet!AU1064&lt;=(Spreadsheet!AS1064*0.5)),TRUE,FALSE)))</f>
        <v>1</v>
      </c>
      <c r="BY854" s="5" t="b">
        <f t="array" ref="BY854">IF(ISBLANK(Spreadsheet!AV1064),TRUE,ISNUMBER(MATCH(TRUE,EXACT(Spreadsheet!AV1064,EnrollWaive),0)))</f>
        <v>1</v>
      </c>
      <c r="BZ854" s="5" t="b">
        <f t="array" ref="BZ854">IF(ISBLANK(Spreadsheet!AW1064),TRUE,ISNUMBER(MATCH(TRUE,EXACT(Spreadsheet!AW1064,LifeBenefitClasses),0)))</f>
        <v>1</v>
      </c>
      <c r="CA854" s="5" t="b">
        <f t="array" ref="CA854">IF(ISBLANK(Spreadsheet!AX1064),TRUE,ISNUMBER(MATCH(TRUE,EXACT(Spreadsheet!AX1064,LifeBenefitClasses),0)))</f>
        <v>1</v>
      </c>
      <c r="CB854" s="5" t="b">
        <f t="array" ref="CB854">IF(ISBLANK(Spreadsheet!AY1064),TRUE,ISNUMBER(MATCH(TRUE,EXACT(Spreadsheet!AY1064,LifeBenefitClasses),0)))</f>
        <v>1</v>
      </c>
      <c r="CC854" s="5" t="b">
        <f t="array" ref="CC854">IF(ISBLANK(Spreadsheet!AZ1064),TRUE,ISNUMBER(MATCH(TRUE,EXACT(Spreadsheet!AZ1064,LifeBenefitClasses),0)))</f>
        <v>1</v>
      </c>
      <c r="CD854" s="5" t="b">
        <f t="array" ref="CD854">IF(ISBLANK(Spreadsheet!BA1064),TRUE,ISNUMBER(MATCH(TRUE,EXACT(Spreadsheet!BA1064,LifeBenefitClasses),0)))</f>
        <v>1</v>
      </c>
      <c r="CE854" s="5" t="b">
        <f>IF(OR(ISBLANK(Spreadsheet!BA1064), Spreadsheet!BA1064="Waive"),IF(ISBLANK(Spreadsheet!BB1064),TRUE,FALSE),IF(OR(AND(NOT(ISBLANK(Spreadsheet!BA1064)),ISBLANK(Spreadsheet!BB1064)),NOT(ISNUMBER(VALUE(Spreadsheet!BB1064))),ISBLANK(Spreadsheet!BC1064),NOT(ISNUMBER(VALUE(Spreadsheet!BC1064)))),FALSE,IF(AND(Spreadsheet!BB1064&gt;=50000,Spreadsheet!BB1064&lt;=250000,MOD(Spreadsheet!BB1064,10000)=0,Spreadsheet!BB1064&lt;=(10*Spreadsheet!BC1064)),TRUE,FALSE)))</f>
        <v>1</v>
      </c>
      <c r="CF854" s="5" t="b">
        <f>IF(NOT(ISBLANK(Spreadsheet!BC854)),AND(ISNUMBER(VALUE(Spreadsheet!BC854)),Spreadsheet!BC854&gt;0),AND(OR(ISBLANK(Spreadsheet!AO854),Spreadsheet!AO854="Waive",AND(NOT(OR(ISBLANK(Spreadsheet!AO854),Spreadsheet!AO854="Waive")),Spreadsheet!AP854&gt;=6)),OR(ISBLANK(Spreadsheet!AR854),AND(NOT(OR(ISBLANK(Spreadsheet!AR854),Spreadsheet!AR854="Waive")),Spreadsheet!AS854&gt;=6)),OR(ISBLANK(Spreadsheet!AW854)),OR(ISBLANK(Spreadsheet!AX854)),OR(ISBLANK(Spreadsheet!AY854)),OR(ISBLANK(Spreadsheet!AZ854)),OR(ISBLANK(Spreadsheet!BA854),Spreadsheet!BA854="Waive")))</f>
        <v>1</v>
      </c>
      <c r="CG854" s="5" t="b">
        <f t="shared" ca="1" si="65"/>
        <v>1</v>
      </c>
    </row>
    <row r="855" spans="8:85" x14ac:dyDescent="0.3">
      <c r="H855" s="5">
        <f t="shared" ca="1" si="62"/>
        <v>2</v>
      </c>
      <c r="I855" s="5" t="str">
        <f t="shared" ca="1" si="63"/>
        <v/>
      </c>
      <c r="J855" s="5" t="str">
        <f>IF(AND(NOT(ISBLANK(Spreadsheet!C1065)),ISBLANK(Spreadsheet!D1065)),Spreadsheet!F1065&amp;" "&amp;Spreadsheet!H1065,"")</f>
        <v/>
      </c>
      <c r="K855" s="5">
        <f>IF(AND(NOT(ISBLANK(Spreadsheet!C1065)),ISBLANK(Spreadsheet!D1065)),COUNTIFS(Spreadsheet!E$786:E1066,"=Child",Spreadsheet!C$786:C1066, "="&amp;Spreadsheet!C1065) + COUNTIFS(Spreadsheet!E$786:E1066,"=Step-child",Spreadsheet!C$786:C1066, "="&amp;Spreadsheet!C1065),0)</f>
        <v>0</v>
      </c>
      <c r="L855" s="5">
        <f>IF(NOT(ISBLANK(J855)),COUNTIFS(Spreadsheet!E$786:E1066,"=Wife",Spreadsheet!C$786:C1066, "="&amp;Spreadsheet!C1065) + COUNTIFS(Spreadsheet!E$786:E1066,"=Husband",Spreadsheet!C$786:C1066, "="&amp;Spreadsheet!C1065),0)</f>
        <v>0</v>
      </c>
      <c r="M855" s="5">
        <f>IF(NOT(ISBLANK(Spreadsheet!AJ1065)),VLOOKUP(Spreadsheet!AJ1065,'Drop Downs'!$P$2:$R$16,3,FALSE),0)</f>
        <v>0</v>
      </c>
      <c r="N855" s="5">
        <f>IF(NOT(ISBLANK(Spreadsheet!AJ1065)), VLOOKUP(Spreadsheet!AJ1065,'Drop Downs'!$P$2:$R$16,2,FALSE),0)</f>
        <v>0</v>
      </c>
      <c r="O855" s="5">
        <f>IF(NOT(ISBLANK(Spreadsheet!AL1065)),VLOOKUP(Spreadsheet!AL1065,'Drop Downs'!$P$2:$R$16,3,FALSE), 0)</f>
        <v>0</v>
      </c>
      <c r="P855" s="5">
        <f>IF(NOT(ISBLANK(Spreadsheet!AL1065)),VLOOKUP(Spreadsheet!AL1065,'Drop Downs'!$P$2:$R$16,2,FALSE),0)</f>
        <v>0</v>
      </c>
      <c r="Q855" s="5">
        <f>IF(NOT(ISBLANK(Spreadsheet!AN1065)),VLOOKUP(Spreadsheet!AN1065,'Drop Downs'!$P$2:$R$16,3,FALSE),0)</f>
        <v>0</v>
      </c>
      <c r="R855" s="5">
        <f>IF(NOT(ISBLANK(Spreadsheet!AN1065)),VLOOKUP(Spreadsheet!AN1065,'Drop Downs'!$P$2:$R$16,2,FALSE),0)</f>
        <v>0</v>
      </c>
      <c r="S855" s="5" t="str">
        <f>IF(OR(M855&gt;K855,N855&gt;L855,O855&gt;K855, Q855&gt;K855,N855&gt;L855, P855&gt;L855, R855&gt;L855),"Member currently has a coverage election over what he/she needs.  Please add more dependents or adjust the coverage election.","")&amp;(IF(AND(NOT(ISBLANK(Spreadsheet!C1065)),NOT(ISBLANK(Spreadsheet!D1065)),ISBLANK(Spreadsheet!E1065)),"Dependent lacks a relationship to member.Please select one from the drop-down.",""))</f>
        <v/>
      </c>
      <c r="T855" s="5" t="b">
        <f t="shared" si="64"/>
        <v>1</v>
      </c>
      <c r="U855" s="5" t="b">
        <f>OR(ISBLANK(Spreadsheet!C1065),IF(NOT(ISBLANK(Spreadsheet!D1065)),NOT(ISBLANK(Spreadsheet!E1065)),TRUE))</f>
        <v>1</v>
      </c>
      <c r="V855" s="5" t="b">
        <f>OR(ISBLANK(Spreadsheet!C1065), NOT(ISBLANK(Spreadsheet!I1065)))</f>
        <v>1</v>
      </c>
      <c r="W855" s="5" t="b">
        <f>OR(ISBLANK(Spreadsheet!D1065),NOT(ISBLANK(Spreadsheet!C1065)))</f>
        <v>1</v>
      </c>
      <c r="X855" s="155" t="str">
        <f>REPT("0",MIN(FIND({1,2,3,4,5,6,7,8,9},Spreadsheet!C1065&amp;"123456789"))-1)&amp;IF(ISBLANK(Spreadsheet!C1065),"",SUMPRODUCT(MID(0&amp;Spreadsheet!C1065,LARGE(INDEX(ISNUMBER(--MID(Spreadsheet!C1065,ROW($1:$225),1))*
 ROW($1:$225),0),ROW($1:$225))+1,1)*10^ROW($1:$225)/10))</f>
        <v/>
      </c>
      <c r="Y855" s="5" t="b">
        <f>IF(NOT(ISBLANK(Spreadsheet!C1065)),IF(AND(ISNUMBER(VALUE(Spreadsheet!C1065)), LEN(Spreadsheet!C1065)=9),TRUE,FALSE),TRUE)</f>
        <v>1</v>
      </c>
      <c r="Z855" s="155" t="str">
        <f>REPT("0",MIN(FIND({1,2,3,4,5,6,7,8,9},Spreadsheet!D1065&amp;"123456789"))-1)&amp;IF(ISBLANK(Spreadsheet!D1065),"",SUMPRODUCT(MID(0&amp;Spreadsheet!D1065,LARGE(INDEX(ISNUMBER(--MID(Spreadsheet!D1065,ROW($1:$225),1))*
 ROW($1:$225),0),ROW($1:$225))+1,1)*10^ROW($1:$225)/10))</f>
        <v/>
      </c>
      <c r="AA855" s="5" t="b">
        <f>IF(AND(NOT(ISBLANK(Spreadsheet!D1065)),NOT(ISBLANK(Spreadsheet!C1065))),IF(AND(ISNUMBER(VALUE(Spreadsheet!D1065)), LEN(Spreadsheet!D1065)=9),TRUE,FALSE),IF(AND(NOT(ISBLANK(Spreadsheet!D1065)),ISBLANK(Spreadsheet!C1065)),FALSE,TRUE))</f>
        <v>1</v>
      </c>
      <c r="AB855" s="5" t="b">
        <f>OR(ISBLANK(Spreadsheet!Y855),IF(NOT(ISBLANK(Spreadsheet!Y855)),LEN(Spreadsheet!Y855)=10,ISNUMBER(VALUE(Spreadsheet!Y855))))</f>
        <v>1</v>
      </c>
      <c r="AC855" s="5" t="b">
        <f>OR(ISBLANK(Spreadsheet!AI1065), AND(NOT(ISBLANK(Spreadsheet!AJ1065)), NOT(ISNUMBER(SEARCH("Waive",Spreadsheet!AJ1065)))))</f>
        <v>1</v>
      </c>
      <c r="AD855" s="5" t="b">
        <f>OR(ISBLANK(Spreadsheet!AK1065), AND(NOT(ISBLANK(Spreadsheet!AL1065)), NOT(ISNUMBER(SEARCH("Waive",Spreadsheet!AL1065)))))</f>
        <v>1</v>
      </c>
      <c r="AE855" s="5" t="b">
        <f>OR(ISBLANK(Spreadsheet!AM1065), AND(NOT(ISBLANK(Spreadsheet!AN1065)), NOT(ISNUMBER(SEARCH("Waive", Spreadsheet!AN1065)))))</f>
        <v>1</v>
      </c>
      <c r="AF855" s="5" t="b">
        <f>OR(ISBLANK(Spreadsheet!C1065), NOT(ISBLANK(Spreadsheet!D1065)),NOT(ISBLANK(Spreadsheet!L1065)))</f>
        <v>1</v>
      </c>
      <c r="AG855" s="5" t="b">
        <f>IF(AND(NOT(ISBLANK(Spreadsheet!C1065)), NOT(ISBLANK(Spreadsheet!D1065)),Spreadsheet!C1065&lt;&gt;Spreadsheet!D1065),IF(ISERROR(VLOOKUP(Spreadsheet!C1065, Spreadsheet!$C$6:'Spreadsheet'!$C1064,1,FALSE)), FALSE, TRUE),TRUE)</f>
        <v>1</v>
      </c>
      <c r="AH855" s="5" t="b">
        <f>Spreadsheet!$B$2=Spreadsheet!AD855</f>
        <v>1</v>
      </c>
      <c r="AI855" s="5" t="b">
        <f>IF(ISBLANK(Spreadsheet!G1065),TRUE,IF(OR(LEN(Spreadsheet!G1065)&gt;1,ISNUMBER(VALUE(Spreadsheet!G1065))),FALSE,TRUE))</f>
        <v>1</v>
      </c>
      <c r="AJ855" s="5" t="b">
        <f>OR(ISBLANK(Spreadsheet!C1065), NOT(ISBLANK(Spreadsheet!B1065)), NOT(ISBLANK(Spreadsheet!D1065)))</f>
        <v>1</v>
      </c>
      <c r="AK855" s="5" t="b">
        <f t="array" ref="AK855">IF(OR(AND(ISBLANK(Spreadsheet!E1065),ISBLANK(Spreadsheet!D1065),NOT(ISBLANK(Spreadsheet!C1065))),AND(ISBLANK(Spreadsheet!E1065),ISBLANK(Spreadsheet!D1065),ISBLANK(Spreadsheet!C1065))),TRUE,ISNUMBER(MATCH(TRUE,EXACT(Spreadsheet!E1065,Relationships),0)))</f>
        <v>1</v>
      </c>
      <c r="AL855" s="5" t="b">
        <f>IF(NOT(ISBLANK(Spreadsheet!C1065)),IF(OR(ISBLANK(Spreadsheet!F1065),LEN(Spreadsheet!F1065)&gt;40),FALSE,TRUE),TRUE)</f>
        <v>1</v>
      </c>
      <c r="AM855" s="5" t="b">
        <f>IF(NOT(ISBLANK(Spreadsheet!C1065)),IF(OR(ISBLANK(Spreadsheet!H1065),LEN(Spreadsheet!H1065)&gt;40),FALSE,TRUE),TRUE)</f>
        <v>1</v>
      </c>
      <c r="AN855" s="5" t="b">
        <f t="array" ref="AN855">IF(ISBLANK(Spreadsheet!I1065),TRUE,ISNUMBER(MATCH(TRUE,EXACT(Spreadsheet!I1065,GenderValues),0)))</f>
        <v>1</v>
      </c>
      <c r="AO855" s="5" t="b">
        <f ca="1">IF(ISERROR(DATEVALUE(TEXT(Spreadsheet!J1065,"mm/dd/yyyy")) &gt; TODAY()),IF(AND(ISBLANK(Spreadsheet!J1065),ISBLANK(Spreadsheet!C1065)),TRUE,FALSE),IF(DATEVALUE(TEXT(Spreadsheet!J1065,"mm/dd/yyyy")) &gt; TODAY(),FALSE,TRUE))</f>
        <v>1</v>
      </c>
      <c r="AP855" s="5" t="b">
        <f>OR(ISBLANK(Spreadsheet!K1065),LEN(Spreadsheet!K1065)&lt;=100)</f>
        <v>1</v>
      </c>
      <c r="AQ855" s="5" t="b">
        <f t="array" ref="AQ855">IF(OR(AND(ISBLANK(Spreadsheet!L1065),ISBLANK(Spreadsheet!C1065)),AND(NOT(ISBLANK(Spreadsheet!C1065)),NOT(ISBLANK(Spreadsheet!D1065)))),TRUE,ISNUMBER(MATCH(TRUE,EXACT(Spreadsheet!L1065,MaritalStatus),0)))</f>
        <v>1</v>
      </c>
      <c r="AR855" s="5" t="b">
        <f ca="1">IF(ISERROR(DATEVALUE(TEXT(Spreadsheet!M1065,"mm/dd/yyyy")) &gt; TODAY()),IF(ISBLANK(Spreadsheet!M1065),TRUE,FALSE),IF(DATEVALUE(TEXT(Spreadsheet!M1065,"mm/dd/yyyy")) &gt; TODAY(),FALSE,TRUE))</f>
        <v>1</v>
      </c>
      <c r="AS855" s="5" t="b">
        <f>OR(ISBLANK(Spreadsheet!N1065),LEN(Spreadsheet!N1065)&lt;=100)</f>
        <v>1</v>
      </c>
      <c r="AT855" s="5" t="b">
        <f>OR(ISBLANK(Spreadsheet!O1065),UPPER(Spreadsheet!O1065)="YES")</f>
        <v>1</v>
      </c>
      <c r="AU855" s="5" t="b">
        <f>OR(ISBLANK(Spreadsheet!P1065),UPPER(Spreadsheet!P1065)="YES")</f>
        <v>1</v>
      </c>
      <c r="AV855" s="5" t="b">
        <f t="array" ref="AV855">IF(ISBLANK(Spreadsheet!Q1065),TRUE,ISNUMBER(MATCH(TRUE,EXACT(Spreadsheet!Q1065,OnGroupsPriorIns),0)))</f>
        <v>1</v>
      </c>
      <c r="AW855" s="5" t="b">
        <f>OR(ISBLANK(Spreadsheet!R1065),UPPER(Spreadsheet!R1065)="YES")</f>
        <v>1</v>
      </c>
      <c r="AX855" s="5" t="b">
        <f>OR(ISBLANK(Spreadsheet!S1065),UPPER(Spreadsheet!S1065)="YES")</f>
        <v>1</v>
      </c>
      <c r="AY855" s="5" t="b">
        <f>OR(AND(ISBLANK(Spreadsheet!C1065),LEN(Spreadsheet!T1065)=0),AND(NOT(ISBLANK(Spreadsheet!C1065)),LEN(Spreadsheet!T1065)&gt;0,LEN(Spreadsheet!T1065)&lt;=50))</f>
        <v>1</v>
      </c>
      <c r="AZ855" s="5" t="b">
        <f>OR(LEN(Spreadsheet!U1065)=0,AND(LEN(Spreadsheet!U1065)&gt;0,LEN(Spreadsheet!U1065)&lt;=50))</f>
        <v>1</v>
      </c>
      <c r="BA855" s="5" t="b">
        <f>OR(AND(ISBLANK(Spreadsheet!C1065),LEN(Spreadsheet!V1065)=0),AND(NOT(ISBLANK(Spreadsheet!C1065)),LEN(Spreadsheet!V1065)&gt;0,LEN(Spreadsheet!V1065)&lt;=50))</f>
        <v>1</v>
      </c>
      <c r="BB855" s="5" t="b">
        <f t="array" ref="BB855">IF(AND(ISBLANK(Spreadsheet!C1065),LEN(Spreadsheet!W1065)=0),TRUE,ISNUMBER(MATCH(TRUE,EXACT(Spreadsheet!W1065,States),0)))</f>
        <v>1</v>
      </c>
      <c r="BC855" s="5" t="b">
        <f>OR(AND(ISBLANK(Spreadsheet!C1065),LEN(Spreadsheet!X1065)=0),AND(NOT(ISBLANK(Spreadsheet!C1065)),LEN(Spreadsheet!X1065)&gt;0,LEN(Spreadsheet!X1065)=5,ISNUMBER(VALUE(Spreadsheet!X1065))))</f>
        <v>1</v>
      </c>
      <c r="BD855" s="5" t="b">
        <f>OR(ISBLANK(Spreadsheet!Z1065),LEN(Spreadsheet!Z1065)&lt;=50)</f>
        <v>1</v>
      </c>
      <c r="BE855" s="5" t="b">
        <f>ISBLANK(Spreadsheet!AA1065)</f>
        <v>1</v>
      </c>
      <c r="BF855" s="5" t="b">
        <f>ISBLANK(Spreadsheet!AB1065)</f>
        <v>1</v>
      </c>
      <c r="BG855" s="5" t="b">
        <f>IF(ISERROR(DATEVALUE(TEXT(Spreadsheet!AC1065,"mm/dd/yyyy")) &gt; DATEVALUE(TEXT(Spreadsheet!J1065,"mm/dd/yyyy"))),IF(OR(AND(ISBLANK(Spreadsheet!AC1065),ISBLANK(Spreadsheet!C1065)),AND(NOT(ISBLANK(Spreadsheet!C1065)),ISBLANK(Spreadsheet!AC1065),NOT(ISBLANK(Spreadsheet!D1065)))),TRUE,FALSE),IF(DATEVALUE(TEXT(Spreadsheet!AC1065,"mm/dd/yyyy")) &gt; DATEVALUE(TEXT(Spreadsheet!J1065,"mm/dd/yyyy")),TRUE,FALSE))</f>
        <v>1</v>
      </c>
      <c r="BH855" s="5" t="b">
        <f>OR(AND(ISBLANK(Spreadsheet!C1065),ISBLANK(Spreadsheet!AE1065)),AND(NOT(ISBLANK(Spreadsheet!C1065)),NOT(ISBLANK(Spreadsheet!D1065)),ISBLANK(Spreadsheet!AE1065)),AND(NOT(ISBLANK(Spreadsheet!C1065)),ISBLANK(Spreadsheet!D1065),NOT(ISBLANK(Spreadsheet!AE1065)),LEN(Spreadsheet!AE1065)&lt;=100))</f>
        <v>1</v>
      </c>
      <c r="BI855" s="5" t="b">
        <f t="array" ref="BI855">IF(ISBLANK(Spreadsheet!AF1065),TRUE,ISNUMBER(MATCH(TRUE,EXACT(Spreadsheet!AF1065,CobraShortReasons),0)))</f>
        <v>1</v>
      </c>
      <c r="BJ855" s="5" t="b">
        <f ca="1">IF(ISERROR(DATEVALUE(TEXT(Spreadsheet!AG1065,"mm/dd/yyyy")) &gt; TODAY()),IF(ISBLANK(Spreadsheet!AG1065),TRUE,FALSE),IF(DATEVALUE(TEXT(Spreadsheet!AG1065,"mm/dd/yyyy")) &gt; TODAY(),FALSE,TRUE))</f>
        <v>1</v>
      </c>
      <c r="BK855" s="5" t="b">
        <f>OR(ISBLANK(Spreadsheet!AH1065),LEN(Spreadsheet!AH1065)&lt;=25)</f>
        <v>1</v>
      </c>
      <c r="BL855" s="5" t="b">
        <f t="array" aca="1" ref="BL855" ca="1">IF(ISBLANK(Spreadsheet!AI1065),TRUE,ISNUMBER(MATCH(TRUE,EXACT(Spreadsheet!AI1065,INDIRECT(Spreadsheet!$D$2)),0)))</f>
        <v>1</v>
      </c>
      <c r="BM855" s="5" t="b">
        <f t="array" aca="1" ref="BM855" ca="1">IF(ISBLANK(Spreadsheet!AJ1065),TRUE,ISNUMBER(MATCH(TRUE,EXACT(Spreadsheet!AJ1065,INDIRECT(Spreadsheet!BJ855)),0)))</f>
        <v>1</v>
      </c>
      <c r="BN855" s="5" t="b">
        <f t="array" ref="BN855">IF(ISBLANK(Spreadsheet!AK1065),TRUE,ISNUMBER(MATCH(TRUE,EXACT(Spreadsheet!AK1065,DentalPlans),0)))</f>
        <v>1</v>
      </c>
      <c r="BO855" s="5" t="b">
        <f t="array" aca="1" ref="BO855" ca="1">IF(ISBLANK(Spreadsheet!AL1065),TRUE,ISNUMBER(MATCH(TRUE,EXACT(Spreadsheet!AL1065,INDIRECT(Spreadsheet!BK855)),0)))</f>
        <v>1</v>
      </c>
      <c r="BP855" s="5" t="b">
        <f t="array" ref="BP855">IF(ISBLANK(Spreadsheet!AM1065),TRUE,ISNUMBER(MATCH(TRUE,EXACT(Spreadsheet!AM1065,VisionPlans),0)))</f>
        <v>1</v>
      </c>
      <c r="BQ855" s="5" t="b">
        <f t="array" aca="1" ref="BQ855" ca="1">IF(ISBLANK(Spreadsheet!AN1065),TRUE,ISNUMBER(MATCH(TRUE,EXACT(Spreadsheet!AN1065,INDIRECT(Spreadsheet!BL855)),0)))</f>
        <v>1</v>
      </c>
      <c r="BR855" s="5" t="b">
        <f t="array" ref="BR855">IF(ISBLANK(Spreadsheet!AO1065),TRUE,ISNUMBER(MATCH(TRUE,EXACT(Spreadsheet!AO1065,LifeBenefitClasses),0)))</f>
        <v>1</v>
      </c>
      <c r="BS855" s="5" t="b">
        <f>IF(OR(ISBLANK(Spreadsheet!AO1065), Spreadsheet!AO1065="Waive"),IF(ISBLANK(Spreadsheet!AP1065),TRUE,FALSE),IF(OR(AND(NOT(ISBLANK(Spreadsheet!AO1065)),ISBLANK(Spreadsheet!AP1065)),NOT(ISNUMBER(VALUE(Spreadsheet!AP1065)))),FALSE,IF(OR(AND(Spreadsheet!AP1065&lt;6,MOD(Spreadsheet!AP1065*10,5)=0), MOD(Spreadsheet!AP1065,5000)=0),TRUE,FALSE)))</f>
        <v>1</v>
      </c>
      <c r="BT855" s="5" t="b">
        <f t="array" ref="BT855">IF(ISBLANK(Spreadsheet!AQ1065),TRUE,ISNUMBER(MATCH(TRUE,EXACT(Spreadsheet!AQ1065,EnrollWaive),0)))</f>
        <v>1</v>
      </c>
      <c r="BU855" s="5" t="b">
        <f t="array" ref="BU855">IF(ISBLANK(Spreadsheet!AR1065),TRUE,ISNUMBER(MATCH(TRUE,EXACT(Spreadsheet!AR1065,LifeBenefitClasses),0)))</f>
        <v>1</v>
      </c>
      <c r="BV855" s="5" t="b">
        <f>IF(OR(ISBLANK(Spreadsheet!AR1065), Spreadsheet!AR1065="Waive"),IF(ISBLANK(Spreadsheet!AS1065),TRUE,FALSE),IF(OR(AND(NOT(ISBLANK(Spreadsheet!AR1065)),ISBLANK(Spreadsheet!AS1065)),NOT(ISNUMBER(VALUE(Spreadsheet!AS1065)))),FALSE,IF(OR(AND(Spreadsheet!AS1065&lt;6,MOD(Spreadsheet!AS1065*10,5)=0), MOD(Spreadsheet!AS1065,10000)=0),TRUE,FALSE)))</f>
        <v>1</v>
      </c>
      <c r="BW855" s="5" t="b">
        <f t="array" ref="BW855">IF(ISBLANK(Spreadsheet!AT1065),TRUE,ISNUMBER(MATCH(TRUE,EXACT(Spreadsheet!AT1065,LifeBenefitClasses),0)))</f>
        <v>1</v>
      </c>
      <c r="BX855" s="5" t="b">
        <f>IF(OR(ISBLANK(Spreadsheet!AT1065), Spreadsheet!AT1065="Waive"),IF(ISBLANK(Spreadsheet!AU1065),TRUE,FALSE),IF(OR(AND(NOT(ISBLANK(Spreadsheet!AT1065)),ISBLANK(Spreadsheet!AU1065)),NOT(ISNUMBER(VALUE(Spreadsheet!AU1065)))),FALSE,IF(AND(NOT(OR(ISBLANK(Spreadsheet!AT1065),Spreadsheet!AT1065="Waive")),NOT(OR(ISBLANK(Spreadsheet!AR1065),Spreadsheet!AR1065="Waive")),MOD(Spreadsheet!AU1065,5000)=0, Spreadsheet!AU1065&lt;=(Spreadsheet!AS1065*0.5)),TRUE,FALSE)))</f>
        <v>1</v>
      </c>
      <c r="BY855" s="5" t="b">
        <f t="array" ref="BY855">IF(ISBLANK(Spreadsheet!AV1065),TRUE,ISNUMBER(MATCH(TRUE,EXACT(Spreadsheet!AV1065,EnrollWaive),0)))</f>
        <v>1</v>
      </c>
      <c r="BZ855" s="5" t="b">
        <f t="array" ref="BZ855">IF(ISBLANK(Spreadsheet!AW1065),TRUE,ISNUMBER(MATCH(TRUE,EXACT(Spreadsheet!AW1065,LifeBenefitClasses),0)))</f>
        <v>1</v>
      </c>
      <c r="CA855" s="5" t="b">
        <f t="array" ref="CA855">IF(ISBLANK(Spreadsheet!AX1065),TRUE,ISNUMBER(MATCH(TRUE,EXACT(Spreadsheet!AX1065,LifeBenefitClasses),0)))</f>
        <v>1</v>
      </c>
      <c r="CB855" s="5" t="b">
        <f t="array" ref="CB855">IF(ISBLANK(Spreadsheet!AY1065),TRUE,ISNUMBER(MATCH(TRUE,EXACT(Spreadsheet!AY1065,LifeBenefitClasses),0)))</f>
        <v>1</v>
      </c>
      <c r="CC855" s="5" t="b">
        <f t="array" ref="CC855">IF(ISBLANK(Spreadsheet!AZ1065),TRUE,ISNUMBER(MATCH(TRUE,EXACT(Spreadsheet!AZ1065,LifeBenefitClasses),0)))</f>
        <v>1</v>
      </c>
      <c r="CD855" s="5" t="b">
        <f t="array" ref="CD855">IF(ISBLANK(Spreadsheet!BA1065),TRUE,ISNUMBER(MATCH(TRUE,EXACT(Spreadsheet!BA1065,LifeBenefitClasses),0)))</f>
        <v>1</v>
      </c>
      <c r="CE855" s="5" t="b">
        <f>IF(OR(ISBLANK(Spreadsheet!BA1065), Spreadsheet!BA1065="Waive"),IF(ISBLANK(Spreadsheet!BB1065),TRUE,FALSE),IF(OR(AND(NOT(ISBLANK(Spreadsheet!BA1065)),ISBLANK(Spreadsheet!BB1065)),NOT(ISNUMBER(VALUE(Spreadsheet!BB1065))),ISBLANK(Spreadsheet!BC1065),NOT(ISNUMBER(VALUE(Spreadsheet!BC1065)))),FALSE,IF(AND(Spreadsheet!BB1065&gt;=50000,Spreadsheet!BB1065&lt;=250000,MOD(Spreadsheet!BB1065,10000)=0,Spreadsheet!BB1065&lt;=(10*Spreadsheet!BC1065)),TRUE,FALSE)))</f>
        <v>1</v>
      </c>
      <c r="CF855" s="5" t="b">
        <f>IF(NOT(ISBLANK(Spreadsheet!BC855)),AND(ISNUMBER(VALUE(Spreadsheet!BC855)),Spreadsheet!BC855&gt;0),AND(OR(ISBLANK(Spreadsheet!AO855),Spreadsheet!AO855="Waive",AND(NOT(OR(ISBLANK(Spreadsheet!AO855),Spreadsheet!AO855="Waive")),Spreadsheet!AP855&gt;=6)),OR(ISBLANK(Spreadsheet!AR855),AND(NOT(OR(ISBLANK(Spreadsheet!AR855),Spreadsheet!AR855="Waive")),Spreadsheet!AS855&gt;=6)),OR(ISBLANK(Spreadsheet!AW855)),OR(ISBLANK(Spreadsheet!AX855)),OR(ISBLANK(Spreadsheet!AY855)),OR(ISBLANK(Spreadsheet!AZ855)),OR(ISBLANK(Spreadsheet!BA855),Spreadsheet!BA855="Waive")))</f>
        <v>1</v>
      </c>
      <c r="CG855" s="5" t="b">
        <f t="shared" ca="1" si="65"/>
        <v>1</v>
      </c>
    </row>
    <row r="856" spans="8:85" x14ac:dyDescent="0.3">
      <c r="H856" s="5">
        <f t="shared" ca="1" si="62"/>
        <v>2</v>
      </c>
      <c r="I856" s="5" t="str">
        <f t="shared" ca="1" si="63"/>
        <v/>
      </c>
      <c r="J856" s="5" t="str">
        <f>IF(AND(NOT(ISBLANK(Spreadsheet!C1066)),ISBLANK(Spreadsheet!D1066)),Spreadsheet!F1066&amp;" "&amp;Spreadsheet!H1066,"")</f>
        <v/>
      </c>
      <c r="K856" s="5">
        <f>IF(AND(NOT(ISBLANK(Spreadsheet!C1066)),ISBLANK(Spreadsheet!D1066)),COUNTIFS(Spreadsheet!E$786:E1067,"=Child",Spreadsheet!C$786:C1067, "="&amp;Spreadsheet!C1066) + COUNTIFS(Spreadsheet!E$786:E1067,"=Step-child",Spreadsheet!C$786:C1067, "="&amp;Spreadsheet!C1066),0)</f>
        <v>0</v>
      </c>
      <c r="L856" s="5">
        <f>IF(NOT(ISBLANK(J856)),COUNTIFS(Spreadsheet!E$786:E1067,"=Wife",Spreadsheet!C$786:C1067, "="&amp;Spreadsheet!C1066) + COUNTIFS(Spreadsheet!E$786:E1067,"=Husband",Spreadsheet!C$786:C1067, "="&amp;Spreadsheet!C1066),0)</f>
        <v>0</v>
      </c>
      <c r="M856" s="5">
        <f>IF(NOT(ISBLANK(Spreadsheet!AJ1066)),VLOOKUP(Spreadsheet!AJ1066,'Drop Downs'!$P$2:$R$16,3,FALSE),0)</f>
        <v>0</v>
      </c>
      <c r="N856" s="5">
        <f>IF(NOT(ISBLANK(Spreadsheet!AJ1066)), VLOOKUP(Spreadsheet!AJ1066,'Drop Downs'!$P$2:$R$16,2,FALSE),0)</f>
        <v>0</v>
      </c>
      <c r="O856" s="5">
        <f>IF(NOT(ISBLANK(Spreadsheet!AL1066)),VLOOKUP(Spreadsheet!AL1066,'Drop Downs'!$P$2:$R$16,3,FALSE), 0)</f>
        <v>0</v>
      </c>
      <c r="P856" s="5">
        <f>IF(NOT(ISBLANK(Spreadsheet!AL1066)),VLOOKUP(Spreadsheet!AL1066,'Drop Downs'!$P$2:$R$16,2,FALSE),0)</f>
        <v>0</v>
      </c>
      <c r="Q856" s="5">
        <f>IF(NOT(ISBLANK(Spreadsheet!AN1066)),VLOOKUP(Spreadsheet!AN1066,'Drop Downs'!$P$2:$R$16,3,FALSE),0)</f>
        <v>0</v>
      </c>
      <c r="R856" s="5">
        <f>IF(NOT(ISBLANK(Spreadsheet!AN1066)),VLOOKUP(Spreadsheet!AN1066,'Drop Downs'!$P$2:$R$16,2,FALSE),0)</f>
        <v>0</v>
      </c>
      <c r="S856" s="5" t="str">
        <f>IF(OR(M856&gt;K856,N856&gt;L856,O856&gt;K856, Q856&gt;K856,N856&gt;L856, P856&gt;L856, R856&gt;L856),"Member currently has a coverage election over what he/she needs.  Please add more dependents or adjust the coverage election.","")&amp;(IF(AND(NOT(ISBLANK(Spreadsheet!C1066)),NOT(ISBLANK(Spreadsheet!D1066)),ISBLANK(Spreadsheet!E1066)),"Dependent lacks a relationship to member.Please select one from the drop-down.",""))</f>
        <v/>
      </c>
      <c r="T856" s="5" t="b">
        <f t="shared" si="64"/>
        <v>1</v>
      </c>
      <c r="U856" s="5" t="b">
        <f>OR(ISBLANK(Spreadsheet!C1066),IF(NOT(ISBLANK(Spreadsheet!D1066)),NOT(ISBLANK(Spreadsheet!E1066)),TRUE))</f>
        <v>1</v>
      </c>
      <c r="V856" s="5" t="b">
        <f>OR(ISBLANK(Spreadsheet!C1066), NOT(ISBLANK(Spreadsheet!I1066)))</f>
        <v>1</v>
      </c>
      <c r="W856" s="5" t="b">
        <f>OR(ISBLANK(Spreadsheet!D1066),NOT(ISBLANK(Spreadsheet!C1066)))</f>
        <v>1</v>
      </c>
      <c r="X856" s="155" t="str">
        <f>REPT("0",MIN(FIND({1,2,3,4,5,6,7,8,9},Spreadsheet!C1066&amp;"123456789"))-1)&amp;IF(ISBLANK(Spreadsheet!C1066),"",SUMPRODUCT(MID(0&amp;Spreadsheet!C1066,LARGE(INDEX(ISNUMBER(--MID(Spreadsheet!C1066,ROW($1:$225),1))*
 ROW($1:$225),0),ROW($1:$225))+1,1)*10^ROW($1:$225)/10))</f>
        <v/>
      </c>
      <c r="Y856" s="5" t="b">
        <f>IF(NOT(ISBLANK(Spreadsheet!C1066)),IF(AND(ISNUMBER(VALUE(Spreadsheet!C1066)), LEN(Spreadsheet!C1066)=9),TRUE,FALSE),TRUE)</f>
        <v>1</v>
      </c>
      <c r="Z856" s="155" t="str">
        <f>REPT("0",MIN(FIND({1,2,3,4,5,6,7,8,9},Spreadsheet!D1066&amp;"123456789"))-1)&amp;IF(ISBLANK(Spreadsheet!D1066),"",SUMPRODUCT(MID(0&amp;Spreadsheet!D1066,LARGE(INDEX(ISNUMBER(--MID(Spreadsheet!D1066,ROW($1:$225),1))*
 ROW($1:$225),0),ROW($1:$225))+1,1)*10^ROW($1:$225)/10))</f>
        <v/>
      </c>
      <c r="AA856" s="5" t="b">
        <f>IF(AND(NOT(ISBLANK(Spreadsheet!D1066)),NOT(ISBLANK(Spreadsheet!C1066))),IF(AND(ISNUMBER(VALUE(Spreadsheet!D1066)), LEN(Spreadsheet!D1066)=9),TRUE,FALSE),IF(AND(NOT(ISBLANK(Spreadsheet!D1066)),ISBLANK(Spreadsheet!C1066)),FALSE,TRUE))</f>
        <v>1</v>
      </c>
      <c r="AB856" s="5" t="b">
        <f>OR(ISBLANK(Spreadsheet!Y856),IF(NOT(ISBLANK(Spreadsheet!Y856)),LEN(Spreadsheet!Y856)=10,ISNUMBER(VALUE(Spreadsheet!Y856))))</f>
        <v>1</v>
      </c>
      <c r="AC856" s="5" t="b">
        <f>OR(ISBLANK(Spreadsheet!AI1066), AND(NOT(ISBLANK(Spreadsheet!AJ1066)), NOT(ISNUMBER(SEARCH("Waive",Spreadsheet!AJ1066)))))</f>
        <v>1</v>
      </c>
      <c r="AD856" s="5" t="b">
        <f>OR(ISBLANK(Spreadsheet!AK1066), AND(NOT(ISBLANK(Spreadsheet!AL1066)), NOT(ISNUMBER(SEARCH("Waive",Spreadsheet!AL1066)))))</f>
        <v>1</v>
      </c>
      <c r="AE856" s="5" t="b">
        <f>OR(ISBLANK(Spreadsheet!AM1066), AND(NOT(ISBLANK(Spreadsheet!AN1066)), NOT(ISNUMBER(SEARCH("Waive", Spreadsheet!AN1066)))))</f>
        <v>1</v>
      </c>
      <c r="AF856" s="5" t="b">
        <f>OR(ISBLANK(Spreadsheet!C1066), NOT(ISBLANK(Spreadsheet!D1066)),NOT(ISBLANK(Spreadsheet!L1066)))</f>
        <v>1</v>
      </c>
      <c r="AG856" s="5" t="b">
        <f>IF(AND(NOT(ISBLANK(Spreadsheet!C1066)), NOT(ISBLANK(Spreadsheet!D1066)),Spreadsheet!C1066&lt;&gt;Spreadsheet!D1066),IF(ISERROR(VLOOKUP(Spreadsheet!C1066, Spreadsheet!$C$6:'Spreadsheet'!$C1065,1,FALSE)), FALSE, TRUE),TRUE)</f>
        <v>1</v>
      </c>
      <c r="AH856" s="5" t="b">
        <f>Spreadsheet!$B$2=Spreadsheet!AD856</f>
        <v>1</v>
      </c>
      <c r="AI856" s="5" t="b">
        <f>IF(ISBLANK(Spreadsheet!G1066),TRUE,IF(OR(LEN(Spreadsheet!G1066)&gt;1,ISNUMBER(VALUE(Spreadsheet!G1066))),FALSE,TRUE))</f>
        <v>1</v>
      </c>
      <c r="AJ856" s="5" t="b">
        <f>OR(ISBLANK(Spreadsheet!C1066), NOT(ISBLANK(Spreadsheet!B1066)), NOT(ISBLANK(Spreadsheet!D1066)))</f>
        <v>1</v>
      </c>
      <c r="AK856" s="5" t="b">
        <f t="array" ref="AK856">IF(OR(AND(ISBLANK(Spreadsheet!E1066),ISBLANK(Spreadsheet!D1066),NOT(ISBLANK(Spreadsheet!C1066))),AND(ISBLANK(Spreadsheet!E1066),ISBLANK(Spreadsheet!D1066),ISBLANK(Spreadsheet!C1066))),TRUE,ISNUMBER(MATCH(TRUE,EXACT(Spreadsheet!E1066,Relationships),0)))</f>
        <v>1</v>
      </c>
      <c r="AL856" s="5" t="b">
        <f>IF(NOT(ISBLANK(Spreadsheet!C1066)),IF(OR(ISBLANK(Spreadsheet!F1066),LEN(Spreadsheet!F1066)&gt;40),FALSE,TRUE),TRUE)</f>
        <v>1</v>
      </c>
      <c r="AM856" s="5" t="b">
        <f>IF(NOT(ISBLANK(Spreadsheet!C1066)),IF(OR(ISBLANK(Spreadsheet!H1066),LEN(Spreadsheet!H1066)&gt;40),FALSE,TRUE),TRUE)</f>
        <v>1</v>
      </c>
      <c r="AN856" s="5" t="b">
        <f t="array" ref="AN856">IF(ISBLANK(Spreadsheet!I1066),TRUE,ISNUMBER(MATCH(TRUE,EXACT(Spreadsheet!I1066,GenderValues),0)))</f>
        <v>1</v>
      </c>
      <c r="AO856" s="5" t="b">
        <f ca="1">IF(ISERROR(DATEVALUE(TEXT(Spreadsheet!J1066,"mm/dd/yyyy")) &gt; TODAY()),IF(AND(ISBLANK(Spreadsheet!J1066),ISBLANK(Spreadsheet!C1066)),TRUE,FALSE),IF(DATEVALUE(TEXT(Spreadsheet!J1066,"mm/dd/yyyy")) &gt; TODAY(),FALSE,TRUE))</f>
        <v>1</v>
      </c>
      <c r="AP856" s="5" t="b">
        <f>OR(ISBLANK(Spreadsheet!K1066),LEN(Spreadsheet!K1066)&lt;=100)</f>
        <v>1</v>
      </c>
      <c r="AQ856" s="5" t="b">
        <f t="array" ref="AQ856">IF(OR(AND(ISBLANK(Spreadsheet!L1066),ISBLANK(Spreadsheet!C1066)),AND(NOT(ISBLANK(Spreadsheet!C1066)),NOT(ISBLANK(Spreadsheet!D1066)))),TRUE,ISNUMBER(MATCH(TRUE,EXACT(Spreadsheet!L1066,MaritalStatus),0)))</f>
        <v>1</v>
      </c>
      <c r="AR856" s="5" t="b">
        <f ca="1">IF(ISERROR(DATEVALUE(TEXT(Spreadsheet!M1066,"mm/dd/yyyy")) &gt; TODAY()),IF(ISBLANK(Spreadsheet!M1066),TRUE,FALSE),IF(DATEVALUE(TEXT(Spreadsheet!M1066,"mm/dd/yyyy")) &gt; TODAY(),FALSE,TRUE))</f>
        <v>1</v>
      </c>
      <c r="AS856" s="5" t="b">
        <f>OR(ISBLANK(Spreadsheet!N1066),LEN(Spreadsheet!N1066)&lt;=100)</f>
        <v>1</v>
      </c>
      <c r="AT856" s="5" t="b">
        <f>OR(ISBLANK(Spreadsheet!O1066),UPPER(Spreadsheet!O1066)="YES")</f>
        <v>1</v>
      </c>
      <c r="AU856" s="5" t="b">
        <f>OR(ISBLANK(Spreadsheet!P1066),UPPER(Spreadsheet!P1066)="YES")</f>
        <v>1</v>
      </c>
      <c r="AV856" s="5" t="b">
        <f t="array" ref="AV856">IF(ISBLANK(Spreadsheet!Q1066),TRUE,ISNUMBER(MATCH(TRUE,EXACT(Spreadsheet!Q1066,OnGroupsPriorIns),0)))</f>
        <v>1</v>
      </c>
      <c r="AW856" s="5" t="b">
        <f>OR(ISBLANK(Spreadsheet!R1066),UPPER(Spreadsheet!R1066)="YES")</f>
        <v>1</v>
      </c>
      <c r="AX856" s="5" t="b">
        <f>OR(ISBLANK(Spreadsheet!S1066),UPPER(Spreadsheet!S1066)="YES")</f>
        <v>1</v>
      </c>
      <c r="AY856" s="5" t="b">
        <f>OR(AND(ISBLANK(Spreadsheet!C1066),LEN(Spreadsheet!T1066)=0),AND(NOT(ISBLANK(Spreadsheet!C1066)),LEN(Spreadsheet!T1066)&gt;0,LEN(Spreadsheet!T1066)&lt;=50))</f>
        <v>1</v>
      </c>
      <c r="AZ856" s="5" t="b">
        <f>OR(LEN(Spreadsheet!U1066)=0,AND(LEN(Spreadsheet!U1066)&gt;0,LEN(Spreadsheet!U1066)&lt;=50))</f>
        <v>1</v>
      </c>
      <c r="BA856" s="5" t="b">
        <f>OR(AND(ISBLANK(Spreadsheet!C1066),LEN(Spreadsheet!V1066)=0),AND(NOT(ISBLANK(Spreadsheet!C1066)),LEN(Spreadsheet!V1066)&gt;0,LEN(Spreadsheet!V1066)&lt;=50))</f>
        <v>1</v>
      </c>
      <c r="BB856" s="5" t="b">
        <f t="array" ref="BB856">IF(AND(ISBLANK(Spreadsheet!C1066),LEN(Spreadsheet!W1066)=0),TRUE,ISNUMBER(MATCH(TRUE,EXACT(Spreadsheet!W1066,States),0)))</f>
        <v>1</v>
      </c>
      <c r="BC856" s="5" t="b">
        <f>OR(AND(ISBLANK(Spreadsheet!C1066),LEN(Spreadsheet!X1066)=0),AND(NOT(ISBLANK(Spreadsheet!C1066)),LEN(Spreadsheet!X1066)&gt;0,LEN(Spreadsheet!X1066)=5,ISNUMBER(VALUE(Spreadsheet!X1066))))</f>
        <v>1</v>
      </c>
      <c r="BD856" s="5" t="b">
        <f>OR(ISBLANK(Spreadsheet!Z1066),LEN(Spreadsheet!Z1066)&lt;=50)</f>
        <v>1</v>
      </c>
      <c r="BE856" s="5" t="b">
        <f>ISBLANK(Spreadsheet!AA1066)</f>
        <v>1</v>
      </c>
      <c r="BF856" s="5" t="b">
        <f>ISBLANK(Spreadsheet!AB1066)</f>
        <v>1</v>
      </c>
      <c r="BG856" s="5" t="b">
        <f>IF(ISERROR(DATEVALUE(TEXT(Spreadsheet!AC1066,"mm/dd/yyyy")) &gt; DATEVALUE(TEXT(Spreadsheet!J1066,"mm/dd/yyyy"))),IF(OR(AND(ISBLANK(Spreadsheet!AC1066),ISBLANK(Spreadsheet!C1066)),AND(NOT(ISBLANK(Spreadsheet!C1066)),ISBLANK(Spreadsheet!AC1066),NOT(ISBLANK(Spreadsheet!D1066)))),TRUE,FALSE),IF(DATEVALUE(TEXT(Spreadsheet!AC1066,"mm/dd/yyyy")) &gt; DATEVALUE(TEXT(Spreadsheet!J1066,"mm/dd/yyyy")),TRUE,FALSE))</f>
        <v>1</v>
      </c>
      <c r="BH856" s="5" t="b">
        <f>OR(AND(ISBLANK(Spreadsheet!C1066),ISBLANK(Spreadsheet!AE1066)),AND(NOT(ISBLANK(Spreadsheet!C1066)),NOT(ISBLANK(Spreadsheet!D1066)),ISBLANK(Spreadsheet!AE1066)),AND(NOT(ISBLANK(Spreadsheet!C1066)),ISBLANK(Spreadsheet!D1066),NOT(ISBLANK(Spreadsheet!AE1066)),LEN(Spreadsheet!AE1066)&lt;=100))</f>
        <v>1</v>
      </c>
      <c r="BI856" s="5" t="b">
        <f t="array" ref="BI856">IF(ISBLANK(Spreadsheet!AF1066),TRUE,ISNUMBER(MATCH(TRUE,EXACT(Spreadsheet!AF1066,CobraShortReasons),0)))</f>
        <v>1</v>
      </c>
      <c r="BJ856" s="5" t="b">
        <f ca="1">IF(ISERROR(DATEVALUE(TEXT(Spreadsheet!AG1066,"mm/dd/yyyy")) &gt; TODAY()),IF(ISBLANK(Spreadsheet!AG1066),TRUE,FALSE),IF(DATEVALUE(TEXT(Spreadsheet!AG1066,"mm/dd/yyyy")) &gt; TODAY(),FALSE,TRUE))</f>
        <v>1</v>
      </c>
      <c r="BK856" s="5" t="b">
        <f>OR(ISBLANK(Spreadsheet!AH1066),LEN(Spreadsheet!AH1066)&lt;=25)</f>
        <v>1</v>
      </c>
      <c r="BL856" s="5" t="b">
        <f t="array" aca="1" ref="BL856" ca="1">IF(ISBLANK(Spreadsheet!AI1066),TRUE,ISNUMBER(MATCH(TRUE,EXACT(Spreadsheet!AI1066,INDIRECT(Spreadsheet!$D$2)),0)))</f>
        <v>1</v>
      </c>
      <c r="BM856" s="5" t="b">
        <f t="array" aca="1" ref="BM856" ca="1">IF(ISBLANK(Spreadsheet!AJ1066),TRUE,ISNUMBER(MATCH(TRUE,EXACT(Spreadsheet!AJ1066,INDIRECT(Spreadsheet!BJ856)),0)))</f>
        <v>1</v>
      </c>
      <c r="BN856" s="5" t="b">
        <f t="array" ref="BN856">IF(ISBLANK(Spreadsheet!AK1066),TRUE,ISNUMBER(MATCH(TRUE,EXACT(Spreadsheet!AK1066,DentalPlans),0)))</f>
        <v>1</v>
      </c>
      <c r="BO856" s="5" t="b">
        <f t="array" aca="1" ref="BO856" ca="1">IF(ISBLANK(Spreadsheet!AL1066),TRUE,ISNUMBER(MATCH(TRUE,EXACT(Spreadsheet!AL1066,INDIRECT(Spreadsheet!BK856)),0)))</f>
        <v>1</v>
      </c>
      <c r="BP856" s="5" t="b">
        <f t="array" ref="BP856">IF(ISBLANK(Spreadsheet!AM1066),TRUE,ISNUMBER(MATCH(TRUE,EXACT(Spreadsheet!AM1066,VisionPlans),0)))</f>
        <v>1</v>
      </c>
      <c r="BQ856" s="5" t="b">
        <f t="array" aca="1" ref="BQ856" ca="1">IF(ISBLANK(Spreadsheet!AN1066),TRUE,ISNUMBER(MATCH(TRUE,EXACT(Spreadsheet!AN1066,INDIRECT(Spreadsheet!BL856)),0)))</f>
        <v>1</v>
      </c>
      <c r="BR856" s="5" t="b">
        <f t="array" ref="BR856">IF(ISBLANK(Spreadsheet!AO1066),TRUE,ISNUMBER(MATCH(TRUE,EXACT(Spreadsheet!AO1066,LifeBenefitClasses),0)))</f>
        <v>1</v>
      </c>
      <c r="BS856" s="5" t="b">
        <f>IF(OR(ISBLANK(Spreadsheet!AO1066), Spreadsheet!AO1066="Waive"),IF(ISBLANK(Spreadsheet!AP1066),TRUE,FALSE),IF(OR(AND(NOT(ISBLANK(Spreadsheet!AO1066)),ISBLANK(Spreadsheet!AP1066)),NOT(ISNUMBER(VALUE(Spreadsheet!AP1066)))),FALSE,IF(OR(AND(Spreadsheet!AP1066&lt;6,MOD(Spreadsheet!AP1066*10,5)=0), MOD(Spreadsheet!AP1066,5000)=0),TRUE,FALSE)))</f>
        <v>1</v>
      </c>
      <c r="BT856" s="5" t="b">
        <f t="array" ref="BT856">IF(ISBLANK(Spreadsheet!AQ1066),TRUE,ISNUMBER(MATCH(TRUE,EXACT(Spreadsheet!AQ1066,EnrollWaive),0)))</f>
        <v>1</v>
      </c>
      <c r="BU856" s="5" t="b">
        <f t="array" ref="BU856">IF(ISBLANK(Spreadsheet!AR1066),TRUE,ISNUMBER(MATCH(TRUE,EXACT(Spreadsheet!AR1066,LifeBenefitClasses),0)))</f>
        <v>1</v>
      </c>
      <c r="BV856" s="5" t="b">
        <f>IF(OR(ISBLANK(Spreadsheet!AR1066), Spreadsheet!AR1066="Waive"),IF(ISBLANK(Spreadsheet!AS1066),TRUE,FALSE),IF(OR(AND(NOT(ISBLANK(Spreadsheet!AR1066)),ISBLANK(Spreadsheet!AS1066)),NOT(ISNUMBER(VALUE(Spreadsheet!AS1066)))),FALSE,IF(OR(AND(Spreadsheet!AS1066&lt;6,MOD(Spreadsheet!AS1066*10,5)=0), MOD(Spreadsheet!AS1066,10000)=0),TRUE,FALSE)))</f>
        <v>1</v>
      </c>
      <c r="BW856" s="5" t="b">
        <f t="array" ref="BW856">IF(ISBLANK(Spreadsheet!AT1066),TRUE,ISNUMBER(MATCH(TRUE,EXACT(Spreadsheet!AT1066,LifeBenefitClasses),0)))</f>
        <v>1</v>
      </c>
      <c r="BX856" s="5" t="b">
        <f>IF(OR(ISBLANK(Spreadsheet!AT1066), Spreadsheet!AT1066="Waive"),IF(ISBLANK(Spreadsheet!AU1066),TRUE,FALSE),IF(OR(AND(NOT(ISBLANK(Spreadsheet!AT1066)),ISBLANK(Spreadsheet!AU1066)),NOT(ISNUMBER(VALUE(Spreadsheet!AU1066)))),FALSE,IF(AND(NOT(OR(ISBLANK(Spreadsheet!AT1066),Spreadsheet!AT1066="Waive")),NOT(OR(ISBLANK(Spreadsheet!AR1066),Spreadsheet!AR1066="Waive")),MOD(Spreadsheet!AU1066,5000)=0, Spreadsheet!AU1066&lt;=(Spreadsheet!AS1066*0.5)),TRUE,FALSE)))</f>
        <v>1</v>
      </c>
      <c r="BY856" s="5" t="b">
        <f t="array" ref="BY856">IF(ISBLANK(Spreadsheet!AV1066),TRUE,ISNUMBER(MATCH(TRUE,EXACT(Spreadsheet!AV1066,EnrollWaive),0)))</f>
        <v>1</v>
      </c>
      <c r="BZ856" s="5" t="b">
        <f t="array" ref="BZ856">IF(ISBLANK(Spreadsheet!AW1066),TRUE,ISNUMBER(MATCH(TRUE,EXACT(Spreadsheet!AW1066,LifeBenefitClasses),0)))</f>
        <v>1</v>
      </c>
      <c r="CA856" s="5" t="b">
        <f t="array" ref="CA856">IF(ISBLANK(Spreadsheet!AX1066),TRUE,ISNUMBER(MATCH(TRUE,EXACT(Spreadsheet!AX1066,LifeBenefitClasses),0)))</f>
        <v>1</v>
      </c>
      <c r="CB856" s="5" t="b">
        <f t="array" ref="CB856">IF(ISBLANK(Spreadsheet!AY1066),TRUE,ISNUMBER(MATCH(TRUE,EXACT(Spreadsheet!AY1066,LifeBenefitClasses),0)))</f>
        <v>1</v>
      </c>
      <c r="CC856" s="5" t="b">
        <f t="array" ref="CC856">IF(ISBLANK(Spreadsheet!AZ1066),TRUE,ISNUMBER(MATCH(TRUE,EXACT(Spreadsheet!AZ1066,LifeBenefitClasses),0)))</f>
        <v>1</v>
      </c>
      <c r="CD856" s="5" t="b">
        <f t="array" ref="CD856">IF(ISBLANK(Spreadsheet!BA1066),TRUE,ISNUMBER(MATCH(TRUE,EXACT(Spreadsheet!BA1066,LifeBenefitClasses),0)))</f>
        <v>1</v>
      </c>
      <c r="CE856" s="5" t="b">
        <f>IF(OR(ISBLANK(Spreadsheet!BA1066), Spreadsheet!BA1066="Waive"),IF(ISBLANK(Spreadsheet!BB1066),TRUE,FALSE),IF(OR(AND(NOT(ISBLANK(Spreadsheet!BA1066)),ISBLANK(Spreadsheet!BB1066)),NOT(ISNUMBER(VALUE(Spreadsheet!BB1066))),ISBLANK(Spreadsheet!BC1066),NOT(ISNUMBER(VALUE(Spreadsheet!BC1066)))),FALSE,IF(AND(Spreadsheet!BB1066&gt;=50000,Spreadsheet!BB1066&lt;=250000,MOD(Spreadsheet!BB1066,10000)=0,Spreadsheet!BB1066&lt;=(10*Spreadsheet!BC1066)),TRUE,FALSE)))</f>
        <v>1</v>
      </c>
      <c r="CF856" s="5" t="b">
        <f>IF(NOT(ISBLANK(Spreadsheet!BC856)),AND(ISNUMBER(VALUE(Spreadsheet!BC856)),Spreadsheet!BC856&gt;0),AND(OR(ISBLANK(Spreadsheet!AO856),Spreadsheet!AO856="Waive",AND(NOT(OR(ISBLANK(Spreadsheet!AO856),Spreadsheet!AO856="Waive")),Spreadsheet!AP856&gt;=6)),OR(ISBLANK(Spreadsheet!AR856),AND(NOT(OR(ISBLANK(Spreadsheet!AR856),Spreadsheet!AR856="Waive")),Spreadsheet!AS856&gt;=6)),OR(ISBLANK(Spreadsheet!AW856)),OR(ISBLANK(Spreadsheet!AX856)),OR(ISBLANK(Spreadsheet!AY856)),OR(ISBLANK(Spreadsheet!AZ856)),OR(ISBLANK(Spreadsheet!BA856),Spreadsheet!BA856="Waive")))</f>
        <v>1</v>
      </c>
      <c r="CG856" s="5" t="b">
        <f t="shared" ca="1" si="65"/>
        <v>1</v>
      </c>
    </row>
    <row r="857" spans="8:85" x14ac:dyDescent="0.3">
      <c r="H857" s="5">
        <f t="shared" ca="1" si="62"/>
        <v>2</v>
      </c>
      <c r="I857" s="5" t="str">
        <f t="shared" ca="1" si="63"/>
        <v/>
      </c>
      <c r="J857" s="5" t="str">
        <f>IF(AND(NOT(ISBLANK(Spreadsheet!C1067)),ISBLANK(Spreadsheet!D1067)),Spreadsheet!F1067&amp;" "&amp;Spreadsheet!H1067,"")</f>
        <v/>
      </c>
      <c r="K857" s="5">
        <f>IF(AND(NOT(ISBLANK(Spreadsheet!C1067)),ISBLANK(Spreadsheet!D1067)),COUNTIFS(Spreadsheet!E$786:E1068,"=Child",Spreadsheet!C$786:C1068, "="&amp;Spreadsheet!C1067) + COUNTIFS(Spreadsheet!E$786:E1068,"=Step-child",Spreadsheet!C$786:C1068, "="&amp;Spreadsheet!C1067),0)</f>
        <v>0</v>
      </c>
      <c r="L857" s="5">
        <f>IF(NOT(ISBLANK(J857)),COUNTIFS(Spreadsheet!E$786:E1068,"=Wife",Spreadsheet!C$786:C1068, "="&amp;Spreadsheet!C1067) + COUNTIFS(Spreadsheet!E$786:E1068,"=Husband",Spreadsheet!C$786:C1068, "="&amp;Spreadsheet!C1067),0)</f>
        <v>0</v>
      </c>
      <c r="M857" s="5">
        <f>IF(NOT(ISBLANK(Spreadsheet!AJ1067)),VLOOKUP(Spreadsheet!AJ1067,'Drop Downs'!$P$2:$R$16,3,FALSE),0)</f>
        <v>0</v>
      </c>
      <c r="N857" s="5">
        <f>IF(NOT(ISBLANK(Spreadsheet!AJ1067)), VLOOKUP(Spreadsheet!AJ1067,'Drop Downs'!$P$2:$R$16,2,FALSE),0)</f>
        <v>0</v>
      </c>
      <c r="O857" s="5">
        <f>IF(NOT(ISBLANK(Spreadsheet!AL1067)),VLOOKUP(Spreadsheet!AL1067,'Drop Downs'!$P$2:$R$16,3,FALSE), 0)</f>
        <v>0</v>
      </c>
      <c r="P857" s="5">
        <f>IF(NOT(ISBLANK(Spreadsheet!AL1067)),VLOOKUP(Spreadsheet!AL1067,'Drop Downs'!$P$2:$R$16,2,FALSE),0)</f>
        <v>0</v>
      </c>
      <c r="Q857" s="5">
        <f>IF(NOT(ISBLANK(Spreadsheet!AN1067)),VLOOKUP(Spreadsheet!AN1067,'Drop Downs'!$P$2:$R$16,3,FALSE),0)</f>
        <v>0</v>
      </c>
      <c r="R857" s="5">
        <f>IF(NOT(ISBLANK(Spreadsheet!AN1067)),VLOOKUP(Spreadsheet!AN1067,'Drop Downs'!$P$2:$R$16,2,FALSE),0)</f>
        <v>0</v>
      </c>
      <c r="S857" s="5" t="str">
        <f>IF(OR(M857&gt;K857,N857&gt;L857,O857&gt;K857, Q857&gt;K857,N857&gt;L857, P857&gt;L857, R857&gt;L857),"Member currently has a coverage election over what he/she needs.  Please add more dependents or adjust the coverage election.","")&amp;(IF(AND(NOT(ISBLANK(Spreadsheet!C1067)),NOT(ISBLANK(Spreadsheet!D1067)),ISBLANK(Spreadsheet!E1067)),"Dependent lacks a relationship to member.Please select one from the drop-down.",""))</f>
        <v/>
      </c>
      <c r="T857" s="5" t="b">
        <f t="shared" si="64"/>
        <v>1</v>
      </c>
      <c r="U857" s="5" t="b">
        <f>OR(ISBLANK(Spreadsheet!C1067),IF(NOT(ISBLANK(Spreadsheet!D1067)),NOT(ISBLANK(Spreadsheet!E1067)),TRUE))</f>
        <v>1</v>
      </c>
      <c r="V857" s="5" t="b">
        <f>OR(ISBLANK(Spreadsheet!C1067), NOT(ISBLANK(Spreadsheet!I1067)))</f>
        <v>1</v>
      </c>
      <c r="W857" s="5" t="b">
        <f>OR(ISBLANK(Spreadsheet!D1067),NOT(ISBLANK(Spreadsheet!C1067)))</f>
        <v>1</v>
      </c>
      <c r="X857" s="155" t="str">
        <f>REPT("0",MIN(FIND({1,2,3,4,5,6,7,8,9},Spreadsheet!C1067&amp;"123456789"))-1)&amp;IF(ISBLANK(Spreadsheet!C1067),"",SUMPRODUCT(MID(0&amp;Spreadsheet!C1067,LARGE(INDEX(ISNUMBER(--MID(Spreadsheet!C1067,ROW($1:$225),1))*
 ROW($1:$225),0),ROW($1:$225))+1,1)*10^ROW($1:$225)/10))</f>
        <v/>
      </c>
      <c r="Y857" s="5" t="b">
        <f>IF(NOT(ISBLANK(Spreadsheet!C1067)),IF(AND(ISNUMBER(VALUE(Spreadsheet!C1067)), LEN(Spreadsheet!C1067)=9),TRUE,FALSE),TRUE)</f>
        <v>1</v>
      </c>
      <c r="Z857" s="155" t="str">
        <f>REPT("0",MIN(FIND({1,2,3,4,5,6,7,8,9},Spreadsheet!D1067&amp;"123456789"))-1)&amp;IF(ISBLANK(Spreadsheet!D1067),"",SUMPRODUCT(MID(0&amp;Spreadsheet!D1067,LARGE(INDEX(ISNUMBER(--MID(Spreadsheet!D1067,ROW($1:$225),1))*
 ROW($1:$225),0),ROW($1:$225))+1,1)*10^ROW($1:$225)/10))</f>
        <v/>
      </c>
      <c r="AA857" s="5" t="b">
        <f>IF(AND(NOT(ISBLANK(Spreadsheet!D1067)),NOT(ISBLANK(Spreadsheet!C1067))),IF(AND(ISNUMBER(VALUE(Spreadsheet!D1067)), LEN(Spreadsheet!D1067)=9),TRUE,FALSE),IF(AND(NOT(ISBLANK(Spreadsheet!D1067)),ISBLANK(Spreadsheet!C1067)),FALSE,TRUE))</f>
        <v>1</v>
      </c>
      <c r="AB857" s="5" t="b">
        <f>OR(ISBLANK(Spreadsheet!Y857),IF(NOT(ISBLANK(Spreadsheet!Y857)),LEN(Spreadsheet!Y857)=10,ISNUMBER(VALUE(Spreadsheet!Y857))))</f>
        <v>1</v>
      </c>
      <c r="AC857" s="5" t="b">
        <f>OR(ISBLANK(Spreadsheet!AI1067), AND(NOT(ISBLANK(Spreadsheet!AJ1067)), NOT(ISNUMBER(SEARCH("Waive",Spreadsheet!AJ1067)))))</f>
        <v>1</v>
      </c>
      <c r="AD857" s="5" t="b">
        <f>OR(ISBLANK(Spreadsheet!AK1067), AND(NOT(ISBLANK(Spreadsheet!AL1067)), NOT(ISNUMBER(SEARCH("Waive",Spreadsheet!AL1067)))))</f>
        <v>1</v>
      </c>
      <c r="AE857" s="5" t="b">
        <f>OR(ISBLANK(Spreadsheet!AM1067), AND(NOT(ISBLANK(Spreadsheet!AN1067)), NOT(ISNUMBER(SEARCH("Waive", Spreadsheet!AN1067)))))</f>
        <v>1</v>
      </c>
      <c r="AF857" s="5" t="b">
        <f>OR(ISBLANK(Spreadsheet!C1067), NOT(ISBLANK(Spreadsheet!D1067)),NOT(ISBLANK(Spreadsheet!L1067)))</f>
        <v>1</v>
      </c>
      <c r="AG857" s="5" t="b">
        <f>IF(AND(NOT(ISBLANK(Spreadsheet!C1067)), NOT(ISBLANK(Spreadsheet!D1067)),Spreadsheet!C1067&lt;&gt;Spreadsheet!D1067),IF(ISERROR(VLOOKUP(Spreadsheet!C1067, Spreadsheet!$C$6:'Spreadsheet'!$C1066,1,FALSE)), FALSE, TRUE),TRUE)</f>
        <v>1</v>
      </c>
      <c r="AH857" s="5" t="b">
        <f>Spreadsheet!$B$2=Spreadsheet!AD857</f>
        <v>1</v>
      </c>
      <c r="AI857" s="5" t="b">
        <f>IF(ISBLANK(Spreadsheet!G1067),TRUE,IF(OR(LEN(Spreadsheet!G1067)&gt;1,ISNUMBER(VALUE(Spreadsheet!G1067))),FALSE,TRUE))</f>
        <v>1</v>
      </c>
      <c r="AJ857" s="5" t="b">
        <f>OR(ISBLANK(Spreadsheet!C1067), NOT(ISBLANK(Spreadsheet!B1067)), NOT(ISBLANK(Spreadsheet!D1067)))</f>
        <v>1</v>
      </c>
      <c r="AK857" s="5" t="b">
        <f t="array" ref="AK857">IF(OR(AND(ISBLANK(Spreadsheet!E1067),ISBLANK(Spreadsheet!D1067),NOT(ISBLANK(Spreadsheet!C1067))),AND(ISBLANK(Spreadsheet!E1067),ISBLANK(Spreadsheet!D1067),ISBLANK(Spreadsheet!C1067))),TRUE,ISNUMBER(MATCH(TRUE,EXACT(Spreadsheet!E1067,Relationships),0)))</f>
        <v>1</v>
      </c>
      <c r="AL857" s="5" t="b">
        <f>IF(NOT(ISBLANK(Spreadsheet!C1067)),IF(OR(ISBLANK(Spreadsheet!F1067),LEN(Spreadsheet!F1067)&gt;40),FALSE,TRUE),TRUE)</f>
        <v>1</v>
      </c>
      <c r="AM857" s="5" t="b">
        <f>IF(NOT(ISBLANK(Spreadsheet!C1067)),IF(OR(ISBLANK(Spreadsheet!H1067),LEN(Spreadsheet!H1067)&gt;40),FALSE,TRUE),TRUE)</f>
        <v>1</v>
      </c>
      <c r="AN857" s="5" t="b">
        <f t="array" ref="AN857">IF(ISBLANK(Spreadsheet!I1067),TRUE,ISNUMBER(MATCH(TRUE,EXACT(Spreadsheet!I1067,GenderValues),0)))</f>
        <v>1</v>
      </c>
      <c r="AO857" s="5" t="b">
        <f ca="1">IF(ISERROR(DATEVALUE(TEXT(Spreadsheet!J1067,"mm/dd/yyyy")) &gt; TODAY()),IF(AND(ISBLANK(Spreadsheet!J1067),ISBLANK(Spreadsheet!C1067)),TRUE,FALSE),IF(DATEVALUE(TEXT(Spreadsheet!J1067,"mm/dd/yyyy")) &gt; TODAY(),FALSE,TRUE))</f>
        <v>1</v>
      </c>
      <c r="AP857" s="5" t="b">
        <f>OR(ISBLANK(Spreadsheet!K1067),LEN(Spreadsheet!K1067)&lt;=100)</f>
        <v>1</v>
      </c>
      <c r="AQ857" s="5" t="b">
        <f t="array" ref="AQ857">IF(OR(AND(ISBLANK(Spreadsheet!L1067),ISBLANK(Spreadsheet!C1067)),AND(NOT(ISBLANK(Spreadsheet!C1067)),NOT(ISBLANK(Spreadsheet!D1067)))),TRUE,ISNUMBER(MATCH(TRUE,EXACT(Spreadsheet!L1067,MaritalStatus),0)))</f>
        <v>1</v>
      </c>
      <c r="AR857" s="5" t="b">
        <f ca="1">IF(ISERROR(DATEVALUE(TEXT(Spreadsheet!M1067,"mm/dd/yyyy")) &gt; TODAY()),IF(ISBLANK(Spreadsheet!M1067),TRUE,FALSE),IF(DATEVALUE(TEXT(Spreadsheet!M1067,"mm/dd/yyyy")) &gt; TODAY(),FALSE,TRUE))</f>
        <v>1</v>
      </c>
      <c r="AS857" s="5" t="b">
        <f>OR(ISBLANK(Spreadsheet!N1067),LEN(Spreadsheet!N1067)&lt;=100)</f>
        <v>1</v>
      </c>
      <c r="AT857" s="5" t="b">
        <f>OR(ISBLANK(Spreadsheet!O1067),UPPER(Spreadsheet!O1067)="YES")</f>
        <v>1</v>
      </c>
      <c r="AU857" s="5" t="b">
        <f>OR(ISBLANK(Spreadsheet!P1067),UPPER(Spreadsheet!P1067)="YES")</f>
        <v>1</v>
      </c>
      <c r="AV857" s="5" t="b">
        <f t="array" ref="AV857">IF(ISBLANK(Spreadsheet!Q1067),TRUE,ISNUMBER(MATCH(TRUE,EXACT(Spreadsheet!Q1067,OnGroupsPriorIns),0)))</f>
        <v>1</v>
      </c>
      <c r="AW857" s="5" t="b">
        <f>OR(ISBLANK(Spreadsheet!R1067),UPPER(Spreadsheet!R1067)="YES")</f>
        <v>1</v>
      </c>
      <c r="AX857" s="5" t="b">
        <f>OR(ISBLANK(Spreadsheet!S1067),UPPER(Spreadsheet!S1067)="YES")</f>
        <v>1</v>
      </c>
      <c r="AY857" s="5" t="b">
        <f>OR(AND(ISBLANK(Spreadsheet!C1067),LEN(Spreadsheet!T1067)=0),AND(NOT(ISBLANK(Spreadsheet!C1067)),LEN(Spreadsheet!T1067)&gt;0,LEN(Spreadsheet!T1067)&lt;=50))</f>
        <v>1</v>
      </c>
      <c r="AZ857" s="5" t="b">
        <f>OR(LEN(Spreadsheet!U1067)=0,AND(LEN(Spreadsheet!U1067)&gt;0,LEN(Spreadsheet!U1067)&lt;=50))</f>
        <v>1</v>
      </c>
      <c r="BA857" s="5" t="b">
        <f>OR(AND(ISBLANK(Spreadsheet!C1067),LEN(Spreadsheet!V1067)=0),AND(NOT(ISBLANK(Spreadsheet!C1067)),LEN(Spreadsheet!V1067)&gt;0,LEN(Spreadsheet!V1067)&lt;=50))</f>
        <v>1</v>
      </c>
      <c r="BB857" s="5" t="b">
        <f t="array" ref="BB857">IF(AND(ISBLANK(Spreadsheet!C1067),LEN(Spreadsheet!W1067)=0),TRUE,ISNUMBER(MATCH(TRUE,EXACT(Spreadsheet!W1067,States),0)))</f>
        <v>1</v>
      </c>
      <c r="BC857" s="5" t="b">
        <f>OR(AND(ISBLANK(Spreadsheet!C1067),LEN(Spreadsheet!X1067)=0),AND(NOT(ISBLANK(Spreadsheet!C1067)),LEN(Spreadsheet!X1067)&gt;0,LEN(Spreadsheet!X1067)=5,ISNUMBER(VALUE(Spreadsheet!X1067))))</f>
        <v>1</v>
      </c>
      <c r="BD857" s="5" t="b">
        <f>OR(ISBLANK(Spreadsheet!Z1067),LEN(Spreadsheet!Z1067)&lt;=50)</f>
        <v>1</v>
      </c>
      <c r="BE857" s="5" t="b">
        <f>ISBLANK(Spreadsheet!AA1067)</f>
        <v>1</v>
      </c>
      <c r="BF857" s="5" t="b">
        <f>ISBLANK(Spreadsheet!AB1067)</f>
        <v>1</v>
      </c>
      <c r="BG857" s="5" t="b">
        <f>IF(ISERROR(DATEVALUE(TEXT(Spreadsheet!AC1067,"mm/dd/yyyy")) &gt; DATEVALUE(TEXT(Spreadsheet!J1067,"mm/dd/yyyy"))),IF(OR(AND(ISBLANK(Spreadsheet!AC1067),ISBLANK(Spreadsheet!C1067)),AND(NOT(ISBLANK(Spreadsheet!C1067)),ISBLANK(Spreadsheet!AC1067),NOT(ISBLANK(Spreadsheet!D1067)))),TRUE,FALSE),IF(DATEVALUE(TEXT(Spreadsheet!AC1067,"mm/dd/yyyy")) &gt; DATEVALUE(TEXT(Spreadsheet!J1067,"mm/dd/yyyy")),TRUE,FALSE))</f>
        <v>1</v>
      </c>
      <c r="BH857" s="5" t="b">
        <f>OR(AND(ISBLANK(Spreadsheet!C1067),ISBLANK(Spreadsheet!AE1067)),AND(NOT(ISBLANK(Spreadsheet!C1067)),NOT(ISBLANK(Spreadsheet!D1067)),ISBLANK(Spreadsheet!AE1067)),AND(NOT(ISBLANK(Spreadsheet!C1067)),ISBLANK(Spreadsheet!D1067),NOT(ISBLANK(Spreadsheet!AE1067)),LEN(Spreadsheet!AE1067)&lt;=100))</f>
        <v>1</v>
      </c>
      <c r="BI857" s="5" t="b">
        <f t="array" ref="BI857">IF(ISBLANK(Spreadsheet!AF1067),TRUE,ISNUMBER(MATCH(TRUE,EXACT(Spreadsheet!AF1067,CobraShortReasons),0)))</f>
        <v>1</v>
      </c>
      <c r="BJ857" s="5" t="b">
        <f ca="1">IF(ISERROR(DATEVALUE(TEXT(Spreadsheet!AG1067,"mm/dd/yyyy")) &gt; TODAY()),IF(ISBLANK(Spreadsheet!AG1067),TRUE,FALSE),IF(DATEVALUE(TEXT(Spreadsheet!AG1067,"mm/dd/yyyy")) &gt; TODAY(),FALSE,TRUE))</f>
        <v>1</v>
      </c>
      <c r="BK857" s="5" t="b">
        <f>OR(ISBLANK(Spreadsheet!AH1067),LEN(Spreadsheet!AH1067)&lt;=25)</f>
        <v>1</v>
      </c>
      <c r="BL857" s="5" t="b">
        <f t="array" aca="1" ref="BL857" ca="1">IF(ISBLANK(Spreadsheet!AI1067),TRUE,ISNUMBER(MATCH(TRUE,EXACT(Spreadsheet!AI1067,INDIRECT(Spreadsheet!$D$2)),0)))</f>
        <v>1</v>
      </c>
      <c r="BM857" s="5" t="b">
        <f t="array" aca="1" ref="BM857" ca="1">IF(ISBLANK(Spreadsheet!AJ1067),TRUE,ISNUMBER(MATCH(TRUE,EXACT(Spreadsheet!AJ1067,INDIRECT(Spreadsheet!BJ857)),0)))</f>
        <v>1</v>
      </c>
      <c r="BN857" s="5" t="b">
        <f t="array" ref="BN857">IF(ISBLANK(Spreadsheet!AK1067),TRUE,ISNUMBER(MATCH(TRUE,EXACT(Spreadsheet!AK1067,DentalPlans),0)))</f>
        <v>1</v>
      </c>
      <c r="BO857" s="5" t="b">
        <f t="array" aca="1" ref="BO857" ca="1">IF(ISBLANK(Spreadsheet!AL1067),TRUE,ISNUMBER(MATCH(TRUE,EXACT(Spreadsheet!AL1067,INDIRECT(Spreadsheet!BK857)),0)))</f>
        <v>1</v>
      </c>
      <c r="BP857" s="5" t="b">
        <f t="array" ref="BP857">IF(ISBLANK(Spreadsheet!AM1067),TRUE,ISNUMBER(MATCH(TRUE,EXACT(Spreadsheet!AM1067,VisionPlans),0)))</f>
        <v>1</v>
      </c>
      <c r="BQ857" s="5" t="b">
        <f t="array" aca="1" ref="BQ857" ca="1">IF(ISBLANK(Spreadsheet!AN1067),TRUE,ISNUMBER(MATCH(TRUE,EXACT(Spreadsheet!AN1067,INDIRECT(Spreadsheet!BL857)),0)))</f>
        <v>1</v>
      </c>
      <c r="BR857" s="5" t="b">
        <f t="array" ref="BR857">IF(ISBLANK(Spreadsheet!AO1067),TRUE,ISNUMBER(MATCH(TRUE,EXACT(Spreadsheet!AO1067,LifeBenefitClasses),0)))</f>
        <v>1</v>
      </c>
      <c r="BS857" s="5" t="b">
        <f>IF(OR(ISBLANK(Spreadsheet!AO1067), Spreadsheet!AO1067="Waive"),IF(ISBLANK(Spreadsheet!AP1067),TRUE,FALSE),IF(OR(AND(NOT(ISBLANK(Spreadsheet!AO1067)),ISBLANK(Spreadsheet!AP1067)),NOT(ISNUMBER(VALUE(Spreadsheet!AP1067)))),FALSE,IF(OR(AND(Spreadsheet!AP1067&lt;6,MOD(Spreadsheet!AP1067*10,5)=0), MOD(Spreadsheet!AP1067,5000)=0),TRUE,FALSE)))</f>
        <v>1</v>
      </c>
      <c r="BT857" s="5" t="b">
        <f t="array" ref="BT857">IF(ISBLANK(Spreadsheet!AQ1067),TRUE,ISNUMBER(MATCH(TRUE,EXACT(Spreadsheet!AQ1067,EnrollWaive),0)))</f>
        <v>1</v>
      </c>
      <c r="BU857" s="5" t="b">
        <f t="array" ref="BU857">IF(ISBLANK(Spreadsheet!AR1067),TRUE,ISNUMBER(MATCH(TRUE,EXACT(Spreadsheet!AR1067,LifeBenefitClasses),0)))</f>
        <v>1</v>
      </c>
      <c r="BV857" s="5" t="b">
        <f>IF(OR(ISBLANK(Spreadsheet!AR1067), Spreadsheet!AR1067="Waive"),IF(ISBLANK(Spreadsheet!AS1067),TRUE,FALSE),IF(OR(AND(NOT(ISBLANK(Spreadsheet!AR1067)),ISBLANK(Spreadsheet!AS1067)),NOT(ISNUMBER(VALUE(Spreadsheet!AS1067)))),FALSE,IF(OR(AND(Spreadsheet!AS1067&lt;6,MOD(Spreadsheet!AS1067*10,5)=0), MOD(Spreadsheet!AS1067,10000)=0),TRUE,FALSE)))</f>
        <v>1</v>
      </c>
      <c r="BW857" s="5" t="b">
        <f t="array" ref="BW857">IF(ISBLANK(Spreadsheet!AT1067),TRUE,ISNUMBER(MATCH(TRUE,EXACT(Spreadsheet!AT1067,LifeBenefitClasses),0)))</f>
        <v>1</v>
      </c>
      <c r="BX857" s="5" t="b">
        <f>IF(OR(ISBLANK(Spreadsheet!AT1067), Spreadsheet!AT1067="Waive"),IF(ISBLANK(Spreadsheet!AU1067),TRUE,FALSE),IF(OR(AND(NOT(ISBLANK(Spreadsheet!AT1067)),ISBLANK(Spreadsheet!AU1067)),NOT(ISNUMBER(VALUE(Spreadsheet!AU1067)))),FALSE,IF(AND(NOT(OR(ISBLANK(Spreadsheet!AT1067),Spreadsheet!AT1067="Waive")),NOT(OR(ISBLANK(Spreadsheet!AR1067),Spreadsheet!AR1067="Waive")),MOD(Spreadsheet!AU1067,5000)=0, Spreadsheet!AU1067&lt;=(Spreadsheet!AS1067*0.5)),TRUE,FALSE)))</f>
        <v>1</v>
      </c>
      <c r="BY857" s="5" t="b">
        <f t="array" ref="BY857">IF(ISBLANK(Spreadsheet!AV1067),TRUE,ISNUMBER(MATCH(TRUE,EXACT(Spreadsheet!AV1067,EnrollWaive),0)))</f>
        <v>1</v>
      </c>
      <c r="BZ857" s="5" t="b">
        <f t="array" ref="BZ857">IF(ISBLANK(Spreadsheet!AW1067),TRUE,ISNUMBER(MATCH(TRUE,EXACT(Spreadsheet!AW1067,LifeBenefitClasses),0)))</f>
        <v>1</v>
      </c>
      <c r="CA857" s="5" t="b">
        <f t="array" ref="CA857">IF(ISBLANK(Spreadsheet!AX1067),TRUE,ISNUMBER(MATCH(TRUE,EXACT(Spreadsheet!AX1067,LifeBenefitClasses),0)))</f>
        <v>1</v>
      </c>
      <c r="CB857" s="5" t="b">
        <f t="array" ref="CB857">IF(ISBLANK(Spreadsheet!AY1067),TRUE,ISNUMBER(MATCH(TRUE,EXACT(Spreadsheet!AY1067,LifeBenefitClasses),0)))</f>
        <v>1</v>
      </c>
      <c r="CC857" s="5" t="b">
        <f t="array" ref="CC857">IF(ISBLANK(Spreadsheet!AZ1067),TRUE,ISNUMBER(MATCH(TRUE,EXACT(Spreadsheet!AZ1067,LifeBenefitClasses),0)))</f>
        <v>1</v>
      </c>
      <c r="CD857" s="5" t="b">
        <f t="array" ref="CD857">IF(ISBLANK(Spreadsheet!BA1067),TRUE,ISNUMBER(MATCH(TRUE,EXACT(Spreadsheet!BA1067,LifeBenefitClasses),0)))</f>
        <v>1</v>
      </c>
      <c r="CE857" s="5" t="b">
        <f>IF(OR(ISBLANK(Spreadsheet!BA1067), Spreadsheet!BA1067="Waive"),IF(ISBLANK(Spreadsheet!BB1067),TRUE,FALSE),IF(OR(AND(NOT(ISBLANK(Spreadsheet!BA1067)),ISBLANK(Spreadsheet!BB1067)),NOT(ISNUMBER(VALUE(Spreadsheet!BB1067))),ISBLANK(Spreadsheet!BC1067),NOT(ISNUMBER(VALUE(Spreadsheet!BC1067)))),FALSE,IF(AND(Spreadsheet!BB1067&gt;=50000,Spreadsheet!BB1067&lt;=250000,MOD(Spreadsheet!BB1067,10000)=0,Spreadsheet!BB1067&lt;=(10*Spreadsheet!BC1067)),TRUE,FALSE)))</f>
        <v>1</v>
      </c>
      <c r="CF857" s="5" t="b">
        <f>IF(NOT(ISBLANK(Spreadsheet!BC857)),AND(ISNUMBER(VALUE(Spreadsheet!BC857)),Spreadsheet!BC857&gt;0),AND(OR(ISBLANK(Spreadsheet!AO857),Spreadsheet!AO857="Waive",AND(NOT(OR(ISBLANK(Spreadsheet!AO857),Spreadsheet!AO857="Waive")),Spreadsheet!AP857&gt;=6)),OR(ISBLANK(Spreadsheet!AR857),AND(NOT(OR(ISBLANK(Spreadsheet!AR857),Spreadsheet!AR857="Waive")),Spreadsheet!AS857&gt;=6)),OR(ISBLANK(Spreadsheet!AW857)),OR(ISBLANK(Spreadsheet!AX857)),OR(ISBLANK(Spreadsheet!AY857)),OR(ISBLANK(Spreadsheet!AZ857)),OR(ISBLANK(Spreadsheet!BA857),Spreadsheet!BA857="Waive")))</f>
        <v>1</v>
      </c>
      <c r="CG857" s="5" t="b">
        <f t="shared" ca="1" si="65"/>
        <v>1</v>
      </c>
    </row>
    <row r="858" spans="8:85" x14ac:dyDescent="0.3">
      <c r="H858" s="5">
        <f t="shared" ca="1" si="62"/>
        <v>2</v>
      </c>
      <c r="I858" s="5" t="str">
        <f t="shared" ca="1" si="63"/>
        <v/>
      </c>
      <c r="J858" s="5" t="str">
        <f>IF(AND(NOT(ISBLANK(Spreadsheet!C1068)),ISBLANK(Spreadsheet!D1068)),Spreadsheet!F1068&amp;" "&amp;Spreadsheet!H1068,"")</f>
        <v/>
      </c>
      <c r="K858" s="5">
        <f>IF(AND(NOT(ISBLANK(Spreadsheet!C1068)),ISBLANK(Spreadsheet!D1068)),COUNTIFS(Spreadsheet!E$786:E1069,"=Child",Spreadsheet!C$786:C1069, "="&amp;Spreadsheet!C1068) + COUNTIFS(Spreadsheet!E$786:E1069,"=Step-child",Spreadsheet!C$786:C1069, "="&amp;Spreadsheet!C1068),0)</f>
        <v>0</v>
      </c>
      <c r="L858" s="5">
        <f>IF(NOT(ISBLANK(J858)),COUNTIFS(Spreadsheet!E$786:E1069,"=Wife",Spreadsheet!C$786:C1069, "="&amp;Spreadsheet!C1068) + COUNTIFS(Spreadsheet!E$786:E1069,"=Husband",Spreadsheet!C$786:C1069, "="&amp;Spreadsheet!C1068),0)</f>
        <v>0</v>
      </c>
      <c r="M858" s="5">
        <f>IF(NOT(ISBLANK(Spreadsheet!AJ1068)),VLOOKUP(Spreadsheet!AJ1068,'Drop Downs'!$P$2:$R$16,3,FALSE),0)</f>
        <v>0</v>
      </c>
      <c r="N858" s="5">
        <f>IF(NOT(ISBLANK(Spreadsheet!AJ1068)), VLOOKUP(Spreadsheet!AJ1068,'Drop Downs'!$P$2:$R$16,2,FALSE),0)</f>
        <v>0</v>
      </c>
      <c r="O858" s="5">
        <f>IF(NOT(ISBLANK(Spreadsheet!AL1068)),VLOOKUP(Spreadsheet!AL1068,'Drop Downs'!$P$2:$R$16,3,FALSE), 0)</f>
        <v>0</v>
      </c>
      <c r="P858" s="5">
        <f>IF(NOT(ISBLANK(Spreadsheet!AL1068)),VLOOKUP(Spreadsheet!AL1068,'Drop Downs'!$P$2:$R$16,2,FALSE),0)</f>
        <v>0</v>
      </c>
      <c r="Q858" s="5">
        <f>IF(NOT(ISBLANK(Spreadsheet!AN1068)),VLOOKUP(Spreadsheet!AN1068,'Drop Downs'!$P$2:$R$16,3,FALSE),0)</f>
        <v>0</v>
      </c>
      <c r="R858" s="5">
        <f>IF(NOT(ISBLANK(Spreadsheet!AN1068)),VLOOKUP(Spreadsheet!AN1068,'Drop Downs'!$P$2:$R$16,2,FALSE),0)</f>
        <v>0</v>
      </c>
      <c r="S858" s="5" t="str">
        <f>IF(OR(M858&gt;K858,N858&gt;L858,O858&gt;K858, Q858&gt;K858,N858&gt;L858, P858&gt;L858, R858&gt;L858),"Member currently has a coverage election over what he/she needs.  Please add more dependents or adjust the coverage election.","")&amp;(IF(AND(NOT(ISBLANK(Spreadsheet!C1068)),NOT(ISBLANK(Spreadsheet!D1068)),ISBLANK(Spreadsheet!E1068)),"Dependent lacks a relationship to member.Please select one from the drop-down.",""))</f>
        <v/>
      </c>
      <c r="T858" s="5" t="b">
        <f t="shared" si="64"/>
        <v>1</v>
      </c>
      <c r="U858" s="5" t="b">
        <f>OR(ISBLANK(Spreadsheet!C1068),IF(NOT(ISBLANK(Spreadsheet!D1068)),NOT(ISBLANK(Spreadsheet!E1068)),TRUE))</f>
        <v>1</v>
      </c>
      <c r="V858" s="5" t="b">
        <f>OR(ISBLANK(Spreadsheet!C1068), NOT(ISBLANK(Spreadsheet!I1068)))</f>
        <v>1</v>
      </c>
      <c r="W858" s="5" t="b">
        <f>OR(ISBLANK(Spreadsheet!D1068),NOT(ISBLANK(Spreadsheet!C1068)))</f>
        <v>1</v>
      </c>
      <c r="X858" s="155" t="str">
        <f>REPT("0",MIN(FIND({1,2,3,4,5,6,7,8,9},Spreadsheet!C1068&amp;"123456789"))-1)&amp;IF(ISBLANK(Spreadsheet!C1068),"",SUMPRODUCT(MID(0&amp;Spreadsheet!C1068,LARGE(INDEX(ISNUMBER(--MID(Spreadsheet!C1068,ROW($1:$225),1))*
 ROW($1:$225),0),ROW($1:$225))+1,1)*10^ROW($1:$225)/10))</f>
        <v/>
      </c>
      <c r="Y858" s="5" t="b">
        <f>IF(NOT(ISBLANK(Spreadsheet!C1068)),IF(AND(ISNUMBER(VALUE(Spreadsheet!C1068)), LEN(Spreadsheet!C1068)=9),TRUE,FALSE),TRUE)</f>
        <v>1</v>
      </c>
      <c r="Z858" s="155" t="str">
        <f>REPT("0",MIN(FIND({1,2,3,4,5,6,7,8,9},Spreadsheet!D1068&amp;"123456789"))-1)&amp;IF(ISBLANK(Spreadsheet!D1068),"",SUMPRODUCT(MID(0&amp;Spreadsheet!D1068,LARGE(INDEX(ISNUMBER(--MID(Spreadsheet!D1068,ROW($1:$225),1))*
 ROW($1:$225),0),ROW($1:$225))+1,1)*10^ROW($1:$225)/10))</f>
        <v/>
      </c>
      <c r="AA858" s="5" t="b">
        <f>IF(AND(NOT(ISBLANK(Spreadsheet!D1068)),NOT(ISBLANK(Spreadsheet!C1068))),IF(AND(ISNUMBER(VALUE(Spreadsheet!D1068)), LEN(Spreadsheet!D1068)=9),TRUE,FALSE),IF(AND(NOT(ISBLANK(Spreadsheet!D1068)),ISBLANK(Spreadsheet!C1068)),FALSE,TRUE))</f>
        <v>1</v>
      </c>
      <c r="AB858" s="5" t="b">
        <f>OR(ISBLANK(Spreadsheet!Y858),IF(NOT(ISBLANK(Spreadsheet!Y858)),LEN(Spreadsheet!Y858)=10,ISNUMBER(VALUE(Spreadsheet!Y858))))</f>
        <v>1</v>
      </c>
      <c r="AC858" s="5" t="b">
        <f>OR(ISBLANK(Spreadsheet!AI1068), AND(NOT(ISBLANK(Spreadsheet!AJ1068)), NOT(ISNUMBER(SEARCH("Waive",Spreadsheet!AJ1068)))))</f>
        <v>1</v>
      </c>
      <c r="AD858" s="5" t="b">
        <f>OR(ISBLANK(Spreadsheet!AK1068), AND(NOT(ISBLANK(Spreadsheet!AL1068)), NOT(ISNUMBER(SEARCH("Waive",Spreadsheet!AL1068)))))</f>
        <v>1</v>
      </c>
      <c r="AE858" s="5" t="b">
        <f>OR(ISBLANK(Spreadsheet!AM1068), AND(NOT(ISBLANK(Spreadsheet!AN1068)), NOT(ISNUMBER(SEARCH("Waive", Spreadsheet!AN1068)))))</f>
        <v>1</v>
      </c>
      <c r="AF858" s="5" t="b">
        <f>OR(ISBLANK(Spreadsheet!C1068), NOT(ISBLANK(Spreadsheet!D1068)),NOT(ISBLANK(Spreadsheet!L1068)))</f>
        <v>1</v>
      </c>
      <c r="AG858" s="5" t="b">
        <f>IF(AND(NOT(ISBLANK(Spreadsheet!C1068)), NOT(ISBLANK(Spreadsheet!D1068)),Spreadsheet!C1068&lt;&gt;Spreadsheet!D1068),IF(ISERROR(VLOOKUP(Spreadsheet!C1068, Spreadsheet!$C$6:'Spreadsheet'!$C1067,1,FALSE)), FALSE, TRUE),TRUE)</f>
        <v>1</v>
      </c>
      <c r="AH858" s="5" t="b">
        <f>Spreadsheet!$B$2=Spreadsheet!AD858</f>
        <v>1</v>
      </c>
      <c r="AI858" s="5" t="b">
        <f>IF(ISBLANK(Spreadsheet!G1068),TRUE,IF(OR(LEN(Spreadsheet!G1068)&gt;1,ISNUMBER(VALUE(Spreadsheet!G1068))),FALSE,TRUE))</f>
        <v>1</v>
      </c>
      <c r="AJ858" s="5" t="b">
        <f>OR(ISBLANK(Spreadsheet!C1068), NOT(ISBLANK(Spreadsheet!B1068)), NOT(ISBLANK(Spreadsheet!D1068)))</f>
        <v>1</v>
      </c>
      <c r="AK858" s="5" t="b">
        <f t="array" ref="AK858">IF(OR(AND(ISBLANK(Spreadsheet!E1068),ISBLANK(Spreadsheet!D1068),NOT(ISBLANK(Spreadsheet!C1068))),AND(ISBLANK(Spreadsheet!E1068),ISBLANK(Spreadsheet!D1068),ISBLANK(Spreadsheet!C1068))),TRUE,ISNUMBER(MATCH(TRUE,EXACT(Spreadsheet!E1068,Relationships),0)))</f>
        <v>1</v>
      </c>
      <c r="AL858" s="5" t="b">
        <f>IF(NOT(ISBLANK(Spreadsheet!C1068)),IF(OR(ISBLANK(Spreadsheet!F1068),LEN(Spreadsheet!F1068)&gt;40),FALSE,TRUE),TRUE)</f>
        <v>1</v>
      </c>
      <c r="AM858" s="5" t="b">
        <f>IF(NOT(ISBLANK(Spreadsheet!C1068)),IF(OR(ISBLANK(Spreadsheet!H1068),LEN(Spreadsheet!H1068)&gt;40),FALSE,TRUE),TRUE)</f>
        <v>1</v>
      </c>
      <c r="AN858" s="5" t="b">
        <f t="array" ref="AN858">IF(ISBLANK(Spreadsheet!I1068),TRUE,ISNUMBER(MATCH(TRUE,EXACT(Spreadsheet!I1068,GenderValues),0)))</f>
        <v>1</v>
      </c>
      <c r="AO858" s="5" t="b">
        <f ca="1">IF(ISERROR(DATEVALUE(TEXT(Spreadsheet!J1068,"mm/dd/yyyy")) &gt; TODAY()),IF(AND(ISBLANK(Spreadsheet!J1068),ISBLANK(Spreadsheet!C1068)),TRUE,FALSE),IF(DATEVALUE(TEXT(Spreadsheet!J1068,"mm/dd/yyyy")) &gt; TODAY(),FALSE,TRUE))</f>
        <v>1</v>
      </c>
      <c r="AP858" s="5" t="b">
        <f>OR(ISBLANK(Spreadsheet!K1068),LEN(Spreadsheet!K1068)&lt;=100)</f>
        <v>1</v>
      </c>
      <c r="AQ858" s="5" t="b">
        <f t="array" ref="AQ858">IF(OR(AND(ISBLANK(Spreadsheet!L1068),ISBLANK(Spreadsheet!C1068)),AND(NOT(ISBLANK(Spreadsheet!C1068)),NOT(ISBLANK(Spreadsheet!D1068)))),TRUE,ISNUMBER(MATCH(TRUE,EXACT(Spreadsheet!L1068,MaritalStatus),0)))</f>
        <v>1</v>
      </c>
      <c r="AR858" s="5" t="b">
        <f ca="1">IF(ISERROR(DATEVALUE(TEXT(Spreadsheet!M1068,"mm/dd/yyyy")) &gt; TODAY()),IF(ISBLANK(Spreadsheet!M1068),TRUE,FALSE),IF(DATEVALUE(TEXT(Spreadsheet!M1068,"mm/dd/yyyy")) &gt; TODAY(),FALSE,TRUE))</f>
        <v>1</v>
      </c>
      <c r="AS858" s="5" t="b">
        <f>OR(ISBLANK(Spreadsheet!N1068),LEN(Spreadsheet!N1068)&lt;=100)</f>
        <v>1</v>
      </c>
      <c r="AT858" s="5" t="b">
        <f>OR(ISBLANK(Spreadsheet!O1068),UPPER(Spreadsheet!O1068)="YES")</f>
        <v>1</v>
      </c>
      <c r="AU858" s="5" t="b">
        <f>OR(ISBLANK(Spreadsheet!P1068),UPPER(Spreadsheet!P1068)="YES")</f>
        <v>1</v>
      </c>
      <c r="AV858" s="5" t="b">
        <f t="array" ref="AV858">IF(ISBLANK(Spreadsheet!Q1068),TRUE,ISNUMBER(MATCH(TRUE,EXACT(Spreadsheet!Q1068,OnGroupsPriorIns),0)))</f>
        <v>1</v>
      </c>
      <c r="AW858" s="5" t="b">
        <f>OR(ISBLANK(Spreadsheet!R1068),UPPER(Spreadsheet!R1068)="YES")</f>
        <v>1</v>
      </c>
      <c r="AX858" s="5" t="b">
        <f>OR(ISBLANK(Spreadsheet!S1068),UPPER(Spreadsheet!S1068)="YES")</f>
        <v>1</v>
      </c>
      <c r="AY858" s="5" t="b">
        <f>OR(AND(ISBLANK(Spreadsheet!C1068),LEN(Spreadsheet!T1068)=0),AND(NOT(ISBLANK(Spreadsheet!C1068)),LEN(Spreadsheet!T1068)&gt;0,LEN(Spreadsheet!T1068)&lt;=50))</f>
        <v>1</v>
      </c>
      <c r="AZ858" s="5" t="b">
        <f>OR(LEN(Spreadsheet!U1068)=0,AND(LEN(Spreadsheet!U1068)&gt;0,LEN(Spreadsheet!U1068)&lt;=50))</f>
        <v>1</v>
      </c>
      <c r="BA858" s="5" t="b">
        <f>OR(AND(ISBLANK(Spreadsheet!C1068),LEN(Spreadsheet!V1068)=0),AND(NOT(ISBLANK(Spreadsheet!C1068)),LEN(Spreadsheet!V1068)&gt;0,LEN(Spreadsheet!V1068)&lt;=50))</f>
        <v>1</v>
      </c>
      <c r="BB858" s="5" t="b">
        <f t="array" ref="BB858">IF(AND(ISBLANK(Spreadsheet!C1068),LEN(Spreadsheet!W1068)=0),TRUE,ISNUMBER(MATCH(TRUE,EXACT(Spreadsheet!W1068,States),0)))</f>
        <v>1</v>
      </c>
      <c r="BC858" s="5" t="b">
        <f>OR(AND(ISBLANK(Spreadsheet!C1068),LEN(Spreadsheet!X1068)=0),AND(NOT(ISBLANK(Spreadsheet!C1068)),LEN(Spreadsheet!X1068)&gt;0,LEN(Spreadsheet!X1068)=5,ISNUMBER(VALUE(Spreadsheet!X1068))))</f>
        <v>1</v>
      </c>
      <c r="BD858" s="5" t="b">
        <f>OR(ISBLANK(Spreadsheet!Z1068),LEN(Spreadsheet!Z1068)&lt;=50)</f>
        <v>1</v>
      </c>
      <c r="BE858" s="5" t="b">
        <f>ISBLANK(Spreadsheet!AA1068)</f>
        <v>1</v>
      </c>
      <c r="BF858" s="5" t="b">
        <f>ISBLANK(Spreadsheet!AB1068)</f>
        <v>1</v>
      </c>
      <c r="BG858" s="5" t="b">
        <f>IF(ISERROR(DATEVALUE(TEXT(Spreadsheet!AC1068,"mm/dd/yyyy")) &gt; DATEVALUE(TEXT(Spreadsheet!J1068,"mm/dd/yyyy"))),IF(OR(AND(ISBLANK(Spreadsheet!AC1068),ISBLANK(Spreadsheet!C1068)),AND(NOT(ISBLANK(Spreadsheet!C1068)),ISBLANK(Spreadsheet!AC1068),NOT(ISBLANK(Spreadsheet!D1068)))),TRUE,FALSE),IF(DATEVALUE(TEXT(Spreadsheet!AC1068,"mm/dd/yyyy")) &gt; DATEVALUE(TEXT(Spreadsheet!J1068,"mm/dd/yyyy")),TRUE,FALSE))</f>
        <v>1</v>
      </c>
      <c r="BH858" s="5" t="b">
        <f>OR(AND(ISBLANK(Spreadsheet!C1068),ISBLANK(Spreadsheet!AE1068)),AND(NOT(ISBLANK(Spreadsheet!C1068)),NOT(ISBLANK(Spreadsheet!D1068)),ISBLANK(Spreadsheet!AE1068)),AND(NOT(ISBLANK(Spreadsheet!C1068)),ISBLANK(Spreadsheet!D1068),NOT(ISBLANK(Spreadsheet!AE1068)),LEN(Spreadsheet!AE1068)&lt;=100))</f>
        <v>1</v>
      </c>
      <c r="BI858" s="5" t="b">
        <f t="array" ref="BI858">IF(ISBLANK(Spreadsheet!AF1068),TRUE,ISNUMBER(MATCH(TRUE,EXACT(Spreadsheet!AF1068,CobraShortReasons),0)))</f>
        <v>1</v>
      </c>
      <c r="BJ858" s="5" t="b">
        <f ca="1">IF(ISERROR(DATEVALUE(TEXT(Spreadsheet!AG1068,"mm/dd/yyyy")) &gt; TODAY()),IF(ISBLANK(Spreadsheet!AG1068),TRUE,FALSE),IF(DATEVALUE(TEXT(Spreadsheet!AG1068,"mm/dd/yyyy")) &gt; TODAY(),FALSE,TRUE))</f>
        <v>1</v>
      </c>
      <c r="BK858" s="5" t="b">
        <f>OR(ISBLANK(Spreadsheet!AH1068),LEN(Spreadsheet!AH1068)&lt;=25)</f>
        <v>1</v>
      </c>
      <c r="BL858" s="5" t="b">
        <f t="array" aca="1" ref="BL858" ca="1">IF(ISBLANK(Spreadsheet!AI1068),TRUE,ISNUMBER(MATCH(TRUE,EXACT(Spreadsheet!AI1068,INDIRECT(Spreadsheet!$D$2)),0)))</f>
        <v>1</v>
      </c>
      <c r="BM858" s="5" t="b">
        <f t="array" aca="1" ref="BM858" ca="1">IF(ISBLANK(Spreadsheet!AJ1068),TRUE,ISNUMBER(MATCH(TRUE,EXACT(Spreadsheet!AJ1068,INDIRECT(Spreadsheet!BJ858)),0)))</f>
        <v>1</v>
      </c>
      <c r="BN858" s="5" t="b">
        <f t="array" ref="BN858">IF(ISBLANK(Spreadsheet!AK1068),TRUE,ISNUMBER(MATCH(TRUE,EXACT(Spreadsheet!AK1068,DentalPlans),0)))</f>
        <v>1</v>
      </c>
      <c r="BO858" s="5" t="b">
        <f t="array" aca="1" ref="BO858" ca="1">IF(ISBLANK(Spreadsheet!AL1068),TRUE,ISNUMBER(MATCH(TRUE,EXACT(Spreadsheet!AL1068,INDIRECT(Spreadsheet!BK858)),0)))</f>
        <v>1</v>
      </c>
      <c r="BP858" s="5" t="b">
        <f t="array" ref="BP858">IF(ISBLANK(Spreadsheet!AM1068),TRUE,ISNUMBER(MATCH(TRUE,EXACT(Spreadsheet!AM1068,VisionPlans),0)))</f>
        <v>1</v>
      </c>
      <c r="BQ858" s="5" t="b">
        <f t="array" aca="1" ref="BQ858" ca="1">IF(ISBLANK(Spreadsheet!AN1068),TRUE,ISNUMBER(MATCH(TRUE,EXACT(Spreadsheet!AN1068,INDIRECT(Spreadsheet!BL858)),0)))</f>
        <v>1</v>
      </c>
      <c r="BR858" s="5" t="b">
        <f t="array" ref="BR858">IF(ISBLANK(Spreadsheet!AO1068),TRUE,ISNUMBER(MATCH(TRUE,EXACT(Spreadsheet!AO1068,LifeBenefitClasses),0)))</f>
        <v>1</v>
      </c>
      <c r="BS858" s="5" t="b">
        <f>IF(OR(ISBLANK(Spreadsheet!AO1068), Spreadsheet!AO1068="Waive"),IF(ISBLANK(Spreadsheet!AP1068),TRUE,FALSE),IF(OR(AND(NOT(ISBLANK(Spreadsheet!AO1068)),ISBLANK(Spreadsheet!AP1068)),NOT(ISNUMBER(VALUE(Spreadsheet!AP1068)))),FALSE,IF(OR(AND(Spreadsheet!AP1068&lt;6,MOD(Spreadsheet!AP1068*10,5)=0), MOD(Spreadsheet!AP1068,5000)=0),TRUE,FALSE)))</f>
        <v>1</v>
      </c>
      <c r="BT858" s="5" t="b">
        <f t="array" ref="BT858">IF(ISBLANK(Spreadsheet!AQ1068),TRUE,ISNUMBER(MATCH(TRUE,EXACT(Spreadsheet!AQ1068,EnrollWaive),0)))</f>
        <v>1</v>
      </c>
      <c r="BU858" s="5" t="b">
        <f t="array" ref="BU858">IF(ISBLANK(Spreadsheet!AR1068),TRUE,ISNUMBER(MATCH(TRUE,EXACT(Spreadsheet!AR1068,LifeBenefitClasses),0)))</f>
        <v>1</v>
      </c>
      <c r="BV858" s="5" t="b">
        <f>IF(OR(ISBLANK(Spreadsheet!AR1068), Spreadsheet!AR1068="Waive"),IF(ISBLANK(Spreadsheet!AS1068),TRUE,FALSE),IF(OR(AND(NOT(ISBLANK(Spreadsheet!AR1068)),ISBLANK(Spreadsheet!AS1068)),NOT(ISNUMBER(VALUE(Spreadsheet!AS1068)))),FALSE,IF(OR(AND(Spreadsheet!AS1068&lt;6,MOD(Spreadsheet!AS1068*10,5)=0), MOD(Spreadsheet!AS1068,10000)=0),TRUE,FALSE)))</f>
        <v>1</v>
      </c>
      <c r="BW858" s="5" t="b">
        <f t="array" ref="BW858">IF(ISBLANK(Spreadsheet!AT1068),TRUE,ISNUMBER(MATCH(TRUE,EXACT(Spreadsheet!AT1068,LifeBenefitClasses),0)))</f>
        <v>1</v>
      </c>
      <c r="BX858" s="5" t="b">
        <f>IF(OR(ISBLANK(Spreadsheet!AT1068), Spreadsheet!AT1068="Waive"),IF(ISBLANK(Spreadsheet!AU1068),TRUE,FALSE),IF(OR(AND(NOT(ISBLANK(Spreadsheet!AT1068)),ISBLANK(Spreadsheet!AU1068)),NOT(ISNUMBER(VALUE(Spreadsheet!AU1068)))),FALSE,IF(AND(NOT(OR(ISBLANK(Spreadsheet!AT1068),Spreadsheet!AT1068="Waive")),NOT(OR(ISBLANK(Spreadsheet!AR1068),Spreadsheet!AR1068="Waive")),MOD(Spreadsheet!AU1068,5000)=0, Spreadsheet!AU1068&lt;=(Spreadsheet!AS1068*0.5)),TRUE,FALSE)))</f>
        <v>1</v>
      </c>
      <c r="BY858" s="5" t="b">
        <f t="array" ref="BY858">IF(ISBLANK(Spreadsheet!AV1068),TRUE,ISNUMBER(MATCH(TRUE,EXACT(Spreadsheet!AV1068,EnrollWaive),0)))</f>
        <v>1</v>
      </c>
      <c r="BZ858" s="5" t="b">
        <f t="array" ref="BZ858">IF(ISBLANK(Spreadsheet!AW1068),TRUE,ISNUMBER(MATCH(TRUE,EXACT(Spreadsheet!AW1068,LifeBenefitClasses),0)))</f>
        <v>1</v>
      </c>
      <c r="CA858" s="5" t="b">
        <f t="array" ref="CA858">IF(ISBLANK(Spreadsheet!AX1068),TRUE,ISNUMBER(MATCH(TRUE,EXACT(Spreadsheet!AX1068,LifeBenefitClasses),0)))</f>
        <v>1</v>
      </c>
      <c r="CB858" s="5" t="b">
        <f t="array" ref="CB858">IF(ISBLANK(Spreadsheet!AY1068),TRUE,ISNUMBER(MATCH(TRUE,EXACT(Spreadsheet!AY1068,LifeBenefitClasses),0)))</f>
        <v>1</v>
      </c>
      <c r="CC858" s="5" t="b">
        <f t="array" ref="CC858">IF(ISBLANK(Spreadsheet!AZ1068),TRUE,ISNUMBER(MATCH(TRUE,EXACT(Spreadsheet!AZ1068,LifeBenefitClasses),0)))</f>
        <v>1</v>
      </c>
      <c r="CD858" s="5" t="b">
        <f t="array" ref="CD858">IF(ISBLANK(Spreadsheet!BA1068),TRUE,ISNUMBER(MATCH(TRUE,EXACT(Spreadsheet!BA1068,LifeBenefitClasses),0)))</f>
        <v>1</v>
      </c>
      <c r="CE858" s="5" t="b">
        <f>IF(OR(ISBLANK(Spreadsheet!BA1068), Spreadsheet!BA1068="Waive"),IF(ISBLANK(Spreadsheet!BB1068),TRUE,FALSE),IF(OR(AND(NOT(ISBLANK(Spreadsheet!BA1068)),ISBLANK(Spreadsheet!BB1068)),NOT(ISNUMBER(VALUE(Spreadsheet!BB1068))),ISBLANK(Spreadsheet!BC1068),NOT(ISNUMBER(VALUE(Spreadsheet!BC1068)))),FALSE,IF(AND(Spreadsheet!BB1068&gt;=50000,Spreadsheet!BB1068&lt;=250000,MOD(Spreadsheet!BB1068,10000)=0,Spreadsheet!BB1068&lt;=(10*Spreadsheet!BC1068)),TRUE,FALSE)))</f>
        <v>1</v>
      </c>
      <c r="CF858" s="5" t="b">
        <f>IF(NOT(ISBLANK(Spreadsheet!BC858)),AND(ISNUMBER(VALUE(Spreadsheet!BC858)),Spreadsheet!BC858&gt;0),AND(OR(ISBLANK(Spreadsheet!AO858),Spreadsheet!AO858="Waive",AND(NOT(OR(ISBLANK(Spreadsheet!AO858),Spreadsheet!AO858="Waive")),Spreadsheet!AP858&gt;=6)),OR(ISBLANK(Spreadsheet!AR858),AND(NOT(OR(ISBLANK(Spreadsheet!AR858),Spreadsheet!AR858="Waive")),Spreadsheet!AS858&gt;=6)),OR(ISBLANK(Spreadsheet!AW858)),OR(ISBLANK(Spreadsheet!AX858)),OR(ISBLANK(Spreadsheet!AY858)),OR(ISBLANK(Spreadsheet!AZ858)),OR(ISBLANK(Spreadsheet!BA858),Spreadsheet!BA858="Waive")))</f>
        <v>1</v>
      </c>
      <c r="CG858" s="5" t="b">
        <f t="shared" ca="1" si="65"/>
        <v>1</v>
      </c>
    </row>
    <row r="859" spans="8:85" x14ac:dyDescent="0.3">
      <c r="H859" s="5">
        <f t="shared" ca="1" si="62"/>
        <v>2</v>
      </c>
      <c r="I859" s="5" t="str">
        <f t="shared" ca="1" si="63"/>
        <v/>
      </c>
      <c r="J859" s="5" t="str">
        <f>IF(AND(NOT(ISBLANK(Spreadsheet!C1069)),ISBLANK(Spreadsheet!D1069)),Spreadsheet!F1069&amp;" "&amp;Spreadsheet!H1069,"")</f>
        <v/>
      </c>
      <c r="K859" s="5">
        <f>IF(AND(NOT(ISBLANK(Spreadsheet!C1069)),ISBLANK(Spreadsheet!D1069)),COUNTIFS(Spreadsheet!E$786:E1070,"=Child",Spreadsheet!C$786:C1070, "="&amp;Spreadsheet!C1069) + COUNTIFS(Spreadsheet!E$786:E1070,"=Step-child",Spreadsheet!C$786:C1070, "="&amp;Spreadsheet!C1069),0)</f>
        <v>0</v>
      </c>
      <c r="L859" s="5">
        <f>IF(NOT(ISBLANK(J859)),COUNTIFS(Spreadsheet!E$786:E1070,"=Wife",Spreadsheet!C$786:C1070, "="&amp;Spreadsheet!C1069) + COUNTIFS(Spreadsheet!E$786:E1070,"=Husband",Spreadsheet!C$786:C1070, "="&amp;Spreadsheet!C1069),0)</f>
        <v>0</v>
      </c>
      <c r="M859" s="5">
        <f>IF(NOT(ISBLANK(Spreadsheet!AJ1069)),VLOOKUP(Spreadsheet!AJ1069,'Drop Downs'!$P$2:$R$16,3,FALSE),0)</f>
        <v>0</v>
      </c>
      <c r="N859" s="5">
        <f>IF(NOT(ISBLANK(Spreadsheet!AJ1069)), VLOOKUP(Spreadsheet!AJ1069,'Drop Downs'!$P$2:$R$16,2,FALSE),0)</f>
        <v>0</v>
      </c>
      <c r="O859" s="5">
        <f>IF(NOT(ISBLANK(Spreadsheet!AL1069)),VLOOKUP(Spreadsheet!AL1069,'Drop Downs'!$P$2:$R$16,3,FALSE), 0)</f>
        <v>0</v>
      </c>
      <c r="P859" s="5">
        <f>IF(NOT(ISBLANK(Spreadsheet!AL1069)),VLOOKUP(Spreadsheet!AL1069,'Drop Downs'!$P$2:$R$16,2,FALSE),0)</f>
        <v>0</v>
      </c>
      <c r="Q859" s="5">
        <f>IF(NOT(ISBLANK(Spreadsheet!AN1069)),VLOOKUP(Spreadsheet!AN1069,'Drop Downs'!$P$2:$R$16,3,FALSE),0)</f>
        <v>0</v>
      </c>
      <c r="R859" s="5">
        <f>IF(NOT(ISBLANK(Spreadsheet!AN1069)),VLOOKUP(Spreadsheet!AN1069,'Drop Downs'!$P$2:$R$16,2,FALSE),0)</f>
        <v>0</v>
      </c>
      <c r="S859" s="5" t="str">
        <f>IF(OR(M859&gt;K859,N859&gt;L859,O859&gt;K859, Q859&gt;K859,N859&gt;L859, P859&gt;L859, R859&gt;L859),"Member currently has a coverage election over what he/she needs.  Please add more dependents or adjust the coverage election.","")&amp;(IF(AND(NOT(ISBLANK(Spreadsheet!C1069)),NOT(ISBLANK(Spreadsheet!D1069)),ISBLANK(Spreadsheet!E1069)),"Dependent lacks a relationship to member.Please select one from the drop-down.",""))</f>
        <v/>
      </c>
      <c r="T859" s="5" t="b">
        <f t="shared" si="64"/>
        <v>1</v>
      </c>
      <c r="U859" s="5" t="b">
        <f>OR(ISBLANK(Spreadsheet!C1069),IF(NOT(ISBLANK(Spreadsheet!D1069)),NOT(ISBLANK(Spreadsheet!E1069)),TRUE))</f>
        <v>1</v>
      </c>
      <c r="V859" s="5" t="b">
        <f>OR(ISBLANK(Spreadsheet!C1069), NOT(ISBLANK(Spreadsheet!I1069)))</f>
        <v>1</v>
      </c>
      <c r="W859" s="5" t="b">
        <f>OR(ISBLANK(Spreadsheet!D1069),NOT(ISBLANK(Spreadsheet!C1069)))</f>
        <v>1</v>
      </c>
      <c r="X859" s="155" t="str">
        <f>REPT("0",MIN(FIND({1,2,3,4,5,6,7,8,9},Spreadsheet!C1069&amp;"123456789"))-1)&amp;IF(ISBLANK(Spreadsheet!C1069),"",SUMPRODUCT(MID(0&amp;Spreadsheet!C1069,LARGE(INDEX(ISNUMBER(--MID(Spreadsheet!C1069,ROW($1:$225),1))*
 ROW($1:$225),0),ROW($1:$225))+1,1)*10^ROW($1:$225)/10))</f>
        <v/>
      </c>
      <c r="Y859" s="5" t="b">
        <f>IF(NOT(ISBLANK(Spreadsheet!C1069)),IF(AND(ISNUMBER(VALUE(Spreadsheet!C1069)), LEN(Spreadsheet!C1069)=9),TRUE,FALSE),TRUE)</f>
        <v>1</v>
      </c>
      <c r="Z859" s="155" t="str">
        <f>REPT("0",MIN(FIND({1,2,3,4,5,6,7,8,9},Spreadsheet!D1069&amp;"123456789"))-1)&amp;IF(ISBLANK(Spreadsheet!D1069),"",SUMPRODUCT(MID(0&amp;Spreadsheet!D1069,LARGE(INDEX(ISNUMBER(--MID(Spreadsheet!D1069,ROW($1:$225),1))*
 ROW($1:$225),0),ROW($1:$225))+1,1)*10^ROW($1:$225)/10))</f>
        <v/>
      </c>
      <c r="AA859" s="5" t="b">
        <f>IF(AND(NOT(ISBLANK(Spreadsheet!D1069)),NOT(ISBLANK(Spreadsheet!C1069))),IF(AND(ISNUMBER(VALUE(Spreadsheet!D1069)), LEN(Spreadsheet!D1069)=9),TRUE,FALSE),IF(AND(NOT(ISBLANK(Spreadsheet!D1069)),ISBLANK(Spreadsheet!C1069)),FALSE,TRUE))</f>
        <v>1</v>
      </c>
      <c r="AB859" s="5" t="b">
        <f>OR(ISBLANK(Spreadsheet!Y859),IF(NOT(ISBLANK(Spreadsheet!Y859)),LEN(Spreadsheet!Y859)=10,ISNUMBER(VALUE(Spreadsheet!Y859))))</f>
        <v>1</v>
      </c>
      <c r="AC859" s="5" t="b">
        <f>OR(ISBLANK(Spreadsheet!AI1069), AND(NOT(ISBLANK(Spreadsheet!AJ1069)), NOT(ISNUMBER(SEARCH("Waive",Spreadsheet!AJ1069)))))</f>
        <v>1</v>
      </c>
      <c r="AD859" s="5" t="b">
        <f>OR(ISBLANK(Spreadsheet!AK1069), AND(NOT(ISBLANK(Spreadsheet!AL1069)), NOT(ISNUMBER(SEARCH("Waive",Spreadsheet!AL1069)))))</f>
        <v>1</v>
      </c>
      <c r="AE859" s="5" t="b">
        <f>OR(ISBLANK(Spreadsheet!AM1069), AND(NOT(ISBLANK(Spreadsheet!AN1069)), NOT(ISNUMBER(SEARCH("Waive", Spreadsheet!AN1069)))))</f>
        <v>1</v>
      </c>
      <c r="AF859" s="5" t="b">
        <f>OR(ISBLANK(Spreadsheet!C1069), NOT(ISBLANK(Spreadsheet!D1069)),NOT(ISBLANK(Spreadsheet!L1069)))</f>
        <v>1</v>
      </c>
      <c r="AG859" s="5" t="b">
        <f>IF(AND(NOT(ISBLANK(Spreadsheet!C1069)), NOT(ISBLANK(Spreadsheet!D1069)),Spreadsheet!C1069&lt;&gt;Spreadsheet!D1069),IF(ISERROR(VLOOKUP(Spreadsheet!C1069, Spreadsheet!$C$6:'Spreadsheet'!$C1068,1,FALSE)), FALSE, TRUE),TRUE)</f>
        <v>1</v>
      </c>
      <c r="AH859" s="5" t="b">
        <f>Spreadsheet!$B$2=Spreadsheet!AD859</f>
        <v>1</v>
      </c>
      <c r="AI859" s="5" t="b">
        <f>IF(ISBLANK(Spreadsheet!G1069),TRUE,IF(OR(LEN(Spreadsheet!G1069)&gt;1,ISNUMBER(VALUE(Spreadsheet!G1069))),FALSE,TRUE))</f>
        <v>1</v>
      </c>
      <c r="AJ859" s="5" t="b">
        <f>OR(ISBLANK(Spreadsheet!C1069), NOT(ISBLANK(Spreadsheet!B1069)), NOT(ISBLANK(Spreadsheet!D1069)))</f>
        <v>1</v>
      </c>
      <c r="AK859" s="5" t="b">
        <f t="array" ref="AK859">IF(OR(AND(ISBLANK(Spreadsheet!E1069),ISBLANK(Spreadsheet!D1069),NOT(ISBLANK(Spreadsheet!C1069))),AND(ISBLANK(Spreadsheet!E1069),ISBLANK(Spreadsheet!D1069),ISBLANK(Spreadsheet!C1069))),TRUE,ISNUMBER(MATCH(TRUE,EXACT(Spreadsheet!E1069,Relationships),0)))</f>
        <v>1</v>
      </c>
      <c r="AL859" s="5" t="b">
        <f>IF(NOT(ISBLANK(Spreadsheet!C1069)),IF(OR(ISBLANK(Spreadsheet!F1069),LEN(Spreadsheet!F1069)&gt;40),FALSE,TRUE),TRUE)</f>
        <v>1</v>
      </c>
      <c r="AM859" s="5" t="b">
        <f>IF(NOT(ISBLANK(Spreadsheet!C1069)),IF(OR(ISBLANK(Spreadsheet!H1069),LEN(Spreadsheet!H1069)&gt;40),FALSE,TRUE),TRUE)</f>
        <v>1</v>
      </c>
      <c r="AN859" s="5" t="b">
        <f t="array" ref="AN859">IF(ISBLANK(Spreadsheet!I1069),TRUE,ISNUMBER(MATCH(TRUE,EXACT(Spreadsheet!I1069,GenderValues),0)))</f>
        <v>1</v>
      </c>
      <c r="AO859" s="5" t="b">
        <f ca="1">IF(ISERROR(DATEVALUE(TEXT(Spreadsheet!J1069,"mm/dd/yyyy")) &gt; TODAY()),IF(AND(ISBLANK(Spreadsheet!J1069),ISBLANK(Spreadsheet!C1069)),TRUE,FALSE),IF(DATEVALUE(TEXT(Spreadsheet!J1069,"mm/dd/yyyy")) &gt; TODAY(),FALSE,TRUE))</f>
        <v>1</v>
      </c>
      <c r="AP859" s="5" t="b">
        <f>OR(ISBLANK(Spreadsheet!K1069),LEN(Spreadsheet!K1069)&lt;=100)</f>
        <v>1</v>
      </c>
      <c r="AQ859" s="5" t="b">
        <f t="array" ref="AQ859">IF(OR(AND(ISBLANK(Spreadsheet!L1069),ISBLANK(Spreadsheet!C1069)),AND(NOT(ISBLANK(Spreadsheet!C1069)),NOT(ISBLANK(Spreadsheet!D1069)))),TRUE,ISNUMBER(MATCH(TRUE,EXACT(Spreadsheet!L1069,MaritalStatus),0)))</f>
        <v>1</v>
      </c>
      <c r="AR859" s="5" t="b">
        <f ca="1">IF(ISERROR(DATEVALUE(TEXT(Spreadsheet!M1069,"mm/dd/yyyy")) &gt; TODAY()),IF(ISBLANK(Spreadsheet!M1069),TRUE,FALSE),IF(DATEVALUE(TEXT(Spreadsheet!M1069,"mm/dd/yyyy")) &gt; TODAY(),FALSE,TRUE))</f>
        <v>1</v>
      </c>
      <c r="AS859" s="5" t="b">
        <f>OR(ISBLANK(Spreadsheet!N1069),LEN(Spreadsheet!N1069)&lt;=100)</f>
        <v>1</v>
      </c>
      <c r="AT859" s="5" t="b">
        <f>OR(ISBLANK(Spreadsheet!O1069),UPPER(Spreadsheet!O1069)="YES")</f>
        <v>1</v>
      </c>
      <c r="AU859" s="5" t="b">
        <f>OR(ISBLANK(Spreadsheet!P1069),UPPER(Spreadsheet!P1069)="YES")</f>
        <v>1</v>
      </c>
      <c r="AV859" s="5" t="b">
        <f t="array" ref="AV859">IF(ISBLANK(Spreadsheet!Q1069),TRUE,ISNUMBER(MATCH(TRUE,EXACT(Spreadsheet!Q1069,OnGroupsPriorIns),0)))</f>
        <v>1</v>
      </c>
      <c r="AW859" s="5" t="b">
        <f>OR(ISBLANK(Spreadsheet!R1069),UPPER(Spreadsheet!R1069)="YES")</f>
        <v>1</v>
      </c>
      <c r="AX859" s="5" t="b">
        <f>OR(ISBLANK(Spreadsheet!S1069),UPPER(Spreadsheet!S1069)="YES")</f>
        <v>1</v>
      </c>
      <c r="AY859" s="5" t="b">
        <f>OR(AND(ISBLANK(Spreadsheet!C1069),LEN(Spreadsheet!T1069)=0),AND(NOT(ISBLANK(Spreadsheet!C1069)),LEN(Spreadsheet!T1069)&gt;0,LEN(Spreadsheet!T1069)&lt;=50))</f>
        <v>1</v>
      </c>
      <c r="AZ859" s="5" t="b">
        <f>OR(LEN(Spreadsheet!U1069)=0,AND(LEN(Spreadsheet!U1069)&gt;0,LEN(Spreadsheet!U1069)&lt;=50))</f>
        <v>1</v>
      </c>
      <c r="BA859" s="5" t="b">
        <f>OR(AND(ISBLANK(Spreadsheet!C1069),LEN(Spreadsheet!V1069)=0),AND(NOT(ISBLANK(Spreadsheet!C1069)),LEN(Spreadsheet!V1069)&gt;0,LEN(Spreadsheet!V1069)&lt;=50))</f>
        <v>1</v>
      </c>
      <c r="BB859" s="5" t="b">
        <f t="array" ref="BB859">IF(AND(ISBLANK(Spreadsheet!C1069),LEN(Spreadsheet!W1069)=0),TRUE,ISNUMBER(MATCH(TRUE,EXACT(Spreadsheet!W1069,States),0)))</f>
        <v>1</v>
      </c>
      <c r="BC859" s="5" t="b">
        <f>OR(AND(ISBLANK(Spreadsheet!C1069),LEN(Spreadsheet!X1069)=0),AND(NOT(ISBLANK(Spreadsheet!C1069)),LEN(Spreadsheet!X1069)&gt;0,LEN(Spreadsheet!X1069)=5,ISNUMBER(VALUE(Spreadsheet!X1069))))</f>
        <v>1</v>
      </c>
      <c r="BD859" s="5" t="b">
        <f>OR(ISBLANK(Spreadsheet!Z1069),LEN(Spreadsheet!Z1069)&lt;=50)</f>
        <v>1</v>
      </c>
      <c r="BE859" s="5" t="b">
        <f>ISBLANK(Spreadsheet!AA1069)</f>
        <v>1</v>
      </c>
      <c r="BF859" s="5" t="b">
        <f>ISBLANK(Spreadsheet!AB1069)</f>
        <v>1</v>
      </c>
      <c r="BG859" s="5" t="b">
        <f>IF(ISERROR(DATEVALUE(TEXT(Spreadsheet!AC1069,"mm/dd/yyyy")) &gt; DATEVALUE(TEXT(Spreadsheet!J1069,"mm/dd/yyyy"))),IF(OR(AND(ISBLANK(Spreadsheet!AC1069),ISBLANK(Spreadsheet!C1069)),AND(NOT(ISBLANK(Spreadsheet!C1069)),ISBLANK(Spreadsheet!AC1069),NOT(ISBLANK(Spreadsheet!D1069)))),TRUE,FALSE),IF(DATEVALUE(TEXT(Spreadsheet!AC1069,"mm/dd/yyyy")) &gt; DATEVALUE(TEXT(Spreadsheet!J1069,"mm/dd/yyyy")),TRUE,FALSE))</f>
        <v>1</v>
      </c>
      <c r="BH859" s="5" t="b">
        <f>OR(AND(ISBLANK(Spreadsheet!C1069),ISBLANK(Spreadsheet!AE1069)),AND(NOT(ISBLANK(Spreadsheet!C1069)),NOT(ISBLANK(Spreadsheet!D1069)),ISBLANK(Spreadsheet!AE1069)),AND(NOT(ISBLANK(Spreadsheet!C1069)),ISBLANK(Spreadsheet!D1069),NOT(ISBLANK(Spreadsheet!AE1069)),LEN(Spreadsheet!AE1069)&lt;=100))</f>
        <v>1</v>
      </c>
      <c r="BI859" s="5" t="b">
        <f t="array" ref="BI859">IF(ISBLANK(Spreadsheet!AF1069),TRUE,ISNUMBER(MATCH(TRUE,EXACT(Spreadsheet!AF1069,CobraShortReasons),0)))</f>
        <v>1</v>
      </c>
      <c r="BJ859" s="5" t="b">
        <f ca="1">IF(ISERROR(DATEVALUE(TEXT(Spreadsheet!AG1069,"mm/dd/yyyy")) &gt; TODAY()),IF(ISBLANK(Spreadsheet!AG1069),TRUE,FALSE),IF(DATEVALUE(TEXT(Spreadsheet!AG1069,"mm/dd/yyyy")) &gt; TODAY(),FALSE,TRUE))</f>
        <v>1</v>
      </c>
      <c r="BK859" s="5" t="b">
        <f>OR(ISBLANK(Spreadsheet!AH1069),LEN(Spreadsheet!AH1069)&lt;=25)</f>
        <v>1</v>
      </c>
      <c r="BL859" s="5" t="b">
        <f t="array" aca="1" ref="BL859" ca="1">IF(ISBLANK(Spreadsheet!AI1069),TRUE,ISNUMBER(MATCH(TRUE,EXACT(Spreadsheet!AI1069,INDIRECT(Spreadsheet!$D$2)),0)))</f>
        <v>1</v>
      </c>
      <c r="BM859" s="5" t="b">
        <f t="array" aca="1" ref="BM859" ca="1">IF(ISBLANK(Spreadsheet!AJ1069),TRUE,ISNUMBER(MATCH(TRUE,EXACT(Spreadsheet!AJ1069,INDIRECT(Spreadsheet!BJ859)),0)))</f>
        <v>1</v>
      </c>
      <c r="BN859" s="5" t="b">
        <f t="array" ref="BN859">IF(ISBLANK(Spreadsheet!AK1069),TRUE,ISNUMBER(MATCH(TRUE,EXACT(Spreadsheet!AK1069,DentalPlans),0)))</f>
        <v>1</v>
      </c>
      <c r="BO859" s="5" t="b">
        <f t="array" aca="1" ref="BO859" ca="1">IF(ISBLANK(Spreadsheet!AL1069),TRUE,ISNUMBER(MATCH(TRUE,EXACT(Spreadsheet!AL1069,INDIRECT(Spreadsheet!BK859)),0)))</f>
        <v>1</v>
      </c>
      <c r="BP859" s="5" t="b">
        <f t="array" ref="BP859">IF(ISBLANK(Spreadsheet!AM1069),TRUE,ISNUMBER(MATCH(TRUE,EXACT(Spreadsheet!AM1069,VisionPlans),0)))</f>
        <v>1</v>
      </c>
      <c r="BQ859" s="5" t="b">
        <f t="array" aca="1" ref="BQ859" ca="1">IF(ISBLANK(Spreadsheet!AN1069),TRUE,ISNUMBER(MATCH(TRUE,EXACT(Spreadsheet!AN1069,INDIRECT(Spreadsheet!BL859)),0)))</f>
        <v>1</v>
      </c>
      <c r="BR859" s="5" t="b">
        <f t="array" ref="BR859">IF(ISBLANK(Spreadsheet!AO1069),TRUE,ISNUMBER(MATCH(TRUE,EXACT(Spreadsheet!AO1069,LifeBenefitClasses),0)))</f>
        <v>1</v>
      </c>
      <c r="BS859" s="5" t="b">
        <f>IF(OR(ISBLANK(Spreadsheet!AO1069), Spreadsheet!AO1069="Waive"),IF(ISBLANK(Spreadsheet!AP1069),TRUE,FALSE),IF(OR(AND(NOT(ISBLANK(Spreadsheet!AO1069)),ISBLANK(Spreadsheet!AP1069)),NOT(ISNUMBER(VALUE(Spreadsheet!AP1069)))),FALSE,IF(OR(AND(Spreadsheet!AP1069&lt;6,MOD(Spreadsheet!AP1069*10,5)=0), MOD(Spreadsheet!AP1069,5000)=0),TRUE,FALSE)))</f>
        <v>1</v>
      </c>
      <c r="BT859" s="5" t="b">
        <f t="array" ref="BT859">IF(ISBLANK(Spreadsheet!AQ1069),TRUE,ISNUMBER(MATCH(TRUE,EXACT(Spreadsheet!AQ1069,EnrollWaive),0)))</f>
        <v>1</v>
      </c>
      <c r="BU859" s="5" t="b">
        <f t="array" ref="BU859">IF(ISBLANK(Spreadsheet!AR1069),TRUE,ISNUMBER(MATCH(TRUE,EXACT(Spreadsheet!AR1069,LifeBenefitClasses),0)))</f>
        <v>1</v>
      </c>
      <c r="BV859" s="5" t="b">
        <f>IF(OR(ISBLANK(Spreadsheet!AR1069), Spreadsheet!AR1069="Waive"),IF(ISBLANK(Spreadsheet!AS1069),TRUE,FALSE),IF(OR(AND(NOT(ISBLANK(Spreadsheet!AR1069)),ISBLANK(Spreadsheet!AS1069)),NOT(ISNUMBER(VALUE(Spreadsheet!AS1069)))),FALSE,IF(OR(AND(Spreadsheet!AS1069&lt;6,MOD(Spreadsheet!AS1069*10,5)=0), MOD(Spreadsheet!AS1069,10000)=0),TRUE,FALSE)))</f>
        <v>1</v>
      </c>
      <c r="BW859" s="5" t="b">
        <f t="array" ref="BW859">IF(ISBLANK(Spreadsheet!AT1069),TRUE,ISNUMBER(MATCH(TRUE,EXACT(Spreadsheet!AT1069,LifeBenefitClasses),0)))</f>
        <v>1</v>
      </c>
      <c r="BX859" s="5" t="b">
        <f>IF(OR(ISBLANK(Spreadsheet!AT1069), Spreadsheet!AT1069="Waive"),IF(ISBLANK(Spreadsheet!AU1069),TRUE,FALSE),IF(OR(AND(NOT(ISBLANK(Spreadsheet!AT1069)),ISBLANK(Spreadsheet!AU1069)),NOT(ISNUMBER(VALUE(Spreadsheet!AU1069)))),FALSE,IF(AND(NOT(OR(ISBLANK(Spreadsheet!AT1069),Spreadsheet!AT1069="Waive")),NOT(OR(ISBLANK(Spreadsheet!AR1069),Spreadsheet!AR1069="Waive")),MOD(Spreadsheet!AU1069,5000)=0, Spreadsheet!AU1069&lt;=(Spreadsheet!AS1069*0.5)),TRUE,FALSE)))</f>
        <v>1</v>
      </c>
      <c r="BY859" s="5" t="b">
        <f t="array" ref="BY859">IF(ISBLANK(Spreadsheet!AV1069),TRUE,ISNUMBER(MATCH(TRUE,EXACT(Spreadsheet!AV1069,EnrollWaive),0)))</f>
        <v>1</v>
      </c>
      <c r="BZ859" s="5" t="b">
        <f t="array" ref="BZ859">IF(ISBLANK(Spreadsheet!AW1069),TRUE,ISNUMBER(MATCH(TRUE,EXACT(Spreadsheet!AW1069,LifeBenefitClasses),0)))</f>
        <v>1</v>
      </c>
      <c r="CA859" s="5" t="b">
        <f t="array" ref="CA859">IF(ISBLANK(Spreadsheet!AX1069),TRUE,ISNUMBER(MATCH(TRUE,EXACT(Spreadsheet!AX1069,LifeBenefitClasses),0)))</f>
        <v>1</v>
      </c>
      <c r="CB859" s="5" t="b">
        <f t="array" ref="CB859">IF(ISBLANK(Spreadsheet!AY1069),TRUE,ISNUMBER(MATCH(TRUE,EXACT(Spreadsheet!AY1069,LifeBenefitClasses),0)))</f>
        <v>1</v>
      </c>
      <c r="CC859" s="5" t="b">
        <f t="array" ref="CC859">IF(ISBLANK(Spreadsheet!AZ1069),TRUE,ISNUMBER(MATCH(TRUE,EXACT(Spreadsheet!AZ1069,LifeBenefitClasses),0)))</f>
        <v>1</v>
      </c>
      <c r="CD859" s="5" t="b">
        <f t="array" ref="CD859">IF(ISBLANK(Spreadsheet!BA1069),TRUE,ISNUMBER(MATCH(TRUE,EXACT(Spreadsheet!BA1069,LifeBenefitClasses),0)))</f>
        <v>1</v>
      </c>
      <c r="CE859" s="5" t="b">
        <f>IF(OR(ISBLANK(Spreadsheet!BA1069), Spreadsheet!BA1069="Waive"),IF(ISBLANK(Spreadsheet!BB1069),TRUE,FALSE),IF(OR(AND(NOT(ISBLANK(Spreadsheet!BA1069)),ISBLANK(Spreadsheet!BB1069)),NOT(ISNUMBER(VALUE(Spreadsheet!BB1069))),ISBLANK(Spreadsheet!BC1069),NOT(ISNUMBER(VALUE(Spreadsheet!BC1069)))),FALSE,IF(AND(Spreadsheet!BB1069&gt;=50000,Spreadsheet!BB1069&lt;=250000,MOD(Spreadsheet!BB1069,10000)=0,Spreadsheet!BB1069&lt;=(10*Spreadsheet!BC1069)),TRUE,FALSE)))</f>
        <v>1</v>
      </c>
      <c r="CF859" s="5" t="b">
        <f>IF(NOT(ISBLANK(Spreadsheet!BC859)),AND(ISNUMBER(VALUE(Spreadsheet!BC859)),Spreadsheet!BC859&gt;0),AND(OR(ISBLANK(Spreadsheet!AO859),Spreadsheet!AO859="Waive",AND(NOT(OR(ISBLANK(Spreadsheet!AO859),Spreadsheet!AO859="Waive")),Spreadsheet!AP859&gt;=6)),OR(ISBLANK(Spreadsheet!AR859),AND(NOT(OR(ISBLANK(Spreadsheet!AR859),Spreadsheet!AR859="Waive")),Spreadsheet!AS859&gt;=6)),OR(ISBLANK(Spreadsheet!AW859)),OR(ISBLANK(Spreadsheet!AX859)),OR(ISBLANK(Spreadsheet!AY859)),OR(ISBLANK(Spreadsheet!AZ859)),OR(ISBLANK(Spreadsheet!BA859),Spreadsheet!BA859="Waive")))</f>
        <v>1</v>
      </c>
      <c r="CG859" s="5" t="b">
        <f t="shared" ca="1" si="65"/>
        <v>1</v>
      </c>
    </row>
    <row r="860" spans="8:85" x14ac:dyDescent="0.3">
      <c r="H860" s="5">
        <f t="shared" ca="1" si="62"/>
        <v>2</v>
      </c>
      <c r="I860" s="5" t="str">
        <f t="shared" ca="1" si="63"/>
        <v/>
      </c>
      <c r="J860" s="5" t="str">
        <f>IF(AND(NOT(ISBLANK(Spreadsheet!C1070)),ISBLANK(Spreadsheet!D1070)),Spreadsheet!F1070&amp;" "&amp;Spreadsheet!H1070,"")</f>
        <v/>
      </c>
      <c r="K860" s="5">
        <f>IF(AND(NOT(ISBLANK(Spreadsheet!C1070)),ISBLANK(Spreadsheet!D1070)),COUNTIFS(Spreadsheet!E$786:E1071,"=Child",Spreadsheet!C$786:C1071, "="&amp;Spreadsheet!C1070) + COUNTIFS(Spreadsheet!E$786:E1071,"=Step-child",Spreadsheet!C$786:C1071, "="&amp;Spreadsheet!C1070),0)</f>
        <v>0</v>
      </c>
      <c r="L860" s="5">
        <f>IF(NOT(ISBLANK(J860)),COUNTIFS(Spreadsheet!E$786:E1071,"=Wife",Spreadsheet!C$786:C1071, "="&amp;Spreadsheet!C1070) + COUNTIFS(Spreadsheet!E$786:E1071,"=Husband",Spreadsheet!C$786:C1071, "="&amp;Spreadsheet!C1070),0)</f>
        <v>0</v>
      </c>
      <c r="M860" s="5">
        <f>IF(NOT(ISBLANK(Spreadsheet!AJ1070)),VLOOKUP(Spreadsheet!AJ1070,'Drop Downs'!$P$2:$R$16,3,FALSE),0)</f>
        <v>0</v>
      </c>
      <c r="N860" s="5">
        <f>IF(NOT(ISBLANK(Spreadsheet!AJ1070)), VLOOKUP(Spreadsheet!AJ1070,'Drop Downs'!$P$2:$R$16,2,FALSE),0)</f>
        <v>0</v>
      </c>
      <c r="O860" s="5">
        <f>IF(NOT(ISBLANK(Spreadsheet!AL1070)),VLOOKUP(Spreadsheet!AL1070,'Drop Downs'!$P$2:$R$16,3,FALSE), 0)</f>
        <v>0</v>
      </c>
      <c r="P860" s="5">
        <f>IF(NOT(ISBLANK(Spreadsheet!AL1070)),VLOOKUP(Spreadsheet!AL1070,'Drop Downs'!$P$2:$R$16,2,FALSE),0)</f>
        <v>0</v>
      </c>
      <c r="Q860" s="5">
        <f>IF(NOT(ISBLANK(Spreadsheet!AN1070)),VLOOKUP(Spreadsheet!AN1070,'Drop Downs'!$P$2:$R$16,3,FALSE),0)</f>
        <v>0</v>
      </c>
      <c r="R860" s="5">
        <f>IF(NOT(ISBLANK(Spreadsheet!AN1070)),VLOOKUP(Spreadsheet!AN1070,'Drop Downs'!$P$2:$R$16,2,FALSE),0)</f>
        <v>0</v>
      </c>
      <c r="S860" s="5" t="str">
        <f>IF(OR(M860&gt;K860,N860&gt;L860,O860&gt;K860, Q860&gt;K860,N860&gt;L860, P860&gt;L860, R860&gt;L860),"Member currently has a coverage election over what he/she needs.  Please add more dependents or adjust the coverage election.","")&amp;(IF(AND(NOT(ISBLANK(Spreadsheet!C1070)),NOT(ISBLANK(Spreadsheet!D1070)),ISBLANK(Spreadsheet!E1070)),"Dependent lacks a relationship to member.Please select one from the drop-down.",""))</f>
        <v/>
      </c>
      <c r="T860" s="5" t="b">
        <f t="shared" si="64"/>
        <v>1</v>
      </c>
      <c r="U860" s="5" t="b">
        <f>OR(ISBLANK(Spreadsheet!C1070),IF(NOT(ISBLANK(Spreadsheet!D1070)),NOT(ISBLANK(Spreadsheet!E1070)),TRUE))</f>
        <v>1</v>
      </c>
      <c r="V860" s="5" t="b">
        <f>OR(ISBLANK(Spreadsheet!C1070), NOT(ISBLANK(Spreadsheet!I1070)))</f>
        <v>1</v>
      </c>
      <c r="W860" s="5" t="b">
        <f>OR(ISBLANK(Spreadsheet!D1070),NOT(ISBLANK(Spreadsheet!C1070)))</f>
        <v>1</v>
      </c>
      <c r="X860" s="155" t="str">
        <f>REPT("0",MIN(FIND({1,2,3,4,5,6,7,8,9},Spreadsheet!C1070&amp;"123456789"))-1)&amp;IF(ISBLANK(Spreadsheet!C1070),"",SUMPRODUCT(MID(0&amp;Spreadsheet!C1070,LARGE(INDEX(ISNUMBER(--MID(Spreadsheet!C1070,ROW($1:$225),1))*
 ROW($1:$225),0),ROW($1:$225))+1,1)*10^ROW($1:$225)/10))</f>
        <v/>
      </c>
      <c r="Y860" s="5" t="b">
        <f>IF(NOT(ISBLANK(Spreadsheet!C1070)),IF(AND(ISNUMBER(VALUE(Spreadsheet!C1070)), LEN(Spreadsheet!C1070)=9),TRUE,FALSE),TRUE)</f>
        <v>1</v>
      </c>
      <c r="Z860" s="155" t="str">
        <f>REPT("0",MIN(FIND({1,2,3,4,5,6,7,8,9},Spreadsheet!D1070&amp;"123456789"))-1)&amp;IF(ISBLANK(Spreadsheet!D1070),"",SUMPRODUCT(MID(0&amp;Spreadsheet!D1070,LARGE(INDEX(ISNUMBER(--MID(Spreadsheet!D1070,ROW($1:$225),1))*
 ROW($1:$225),0),ROW($1:$225))+1,1)*10^ROW($1:$225)/10))</f>
        <v/>
      </c>
      <c r="AA860" s="5" t="b">
        <f>IF(AND(NOT(ISBLANK(Spreadsheet!D1070)),NOT(ISBLANK(Spreadsheet!C1070))),IF(AND(ISNUMBER(VALUE(Spreadsheet!D1070)), LEN(Spreadsheet!D1070)=9),TRUE,FALSE),IF(AND(NOT(ISBLANK(Spreadsheet!D1070)),ISBLANK(Spreadsheet!C1070)),FALSE,TRUE))</f>
        <v>1</v>
      </c>
      <c r="AB860" s="5" t="b">
        <f>OR(ISBLANK(Spreadsheet!Y860),IF(NOT(ISBLANK(Spreadsheet!Y860)),LEN(Spreadsheet!Y860)=10,ISNUMBER(VALUE(Spreadsheet!Y860))))</f>
        <v>1</v>
      </c>
      <c r="AC860" s="5" t="b">
        <f>OR(ISBLANK(Spreadsheet!AI1070), AND(NOT(ISBLANK(Spreadsheet!AJ1070)), NOT(ISNUMBER(SEARCH("Waive",Spreadsheet!AJ1070)))))</f>
        <v>1</v>
      </c>
      <c r="AD860" s="5" t="b">
        <f>OR(ISBLANK(Spreadsheet!AK1070), AND(NOT(ISBLANK(Spreadsheet!AL1070)), NOT(ISNUMBER(SEARCH("Waive",Spreadsheet!AL1070)))))</f>
        <v>1</v>
      </c>
      <c r="AE860" s="5" t="b">
        <f>OR(ISBLANK(Spreadsheet!AM1070), AND(NOT(ISBLANK(Spreadsheet!AN1070)), NOT(ISNUMBER(SEARCH("Waive", Spreadsheet!AN1070)))))</f>
        <v>1</v>
      </c>
      <c r="AF860" s="5" t="b">
        <f>OR(ISBLANK(Spreadsheet!C1070), NOT(ISBLANK(Spreadsheet!D1070)),NOT(ISBLANK(Spreadsheet!L1070)))</f>
        <v>1</v>
      </c>
      <c r="AG860" s="5" t="b">
        <f>IF(AND(NOT(ISBLANK(Spreadsheet!C1070)), NOT(ISBLANK(Spreadsheet!D1070)),Spreadsheet!C1070&lt;&gt;Spreadsheet!D1070),IF(ISERROR(VLOOKUP(Spreadsheet!C1070, Spreadsheet!$C$6:'Spreadsheet'!$C1069,1,FALSE)), FALSE, TRUE),TRUE)</f>
        <v>1</v>
      </c>
      <c r="AH860" s="5" t="b">
        <f>Spreadsheet!$B$2=Spreadsheet!AD860</f>
        <v>1</v>
      </c>
      <c r="AI860" s="5" t="b">
        <f>IF(ISBLANK(Spreadsheet!G1070),TRUE,IF(OR(LEN(Spreadsheet!G1070)&gt;1,ISNUMBER(VALUE(Spreadsheet!G1070))),FALSE,TRUE))</f>
        <v>1</v>
      </c>
      <c r="AJ860" s="5" t="b">
        <f>OR(ISBLANK(Spreadsheet!C1070), NOT(ISBLANK(Spreadsheet!B1070)), NOT(ISBLANK(Spreadsheet!D1070)))</f>
        <v>1</v>
      </c>
      <c r="AK860" s="5" t="b">
        <f t="array" ref="AK860">IF(OR(AND(ISBLANK(Spreadsheet!E1070),ISBLANK(Spreadsheet!D1070),NOT(ISBLANK(Spreadsheet!C1070))),AND(ISBLANK(Spreadsheet!E1070),ISBLANK(Spreadsheet!D1070),ISBLANK(Spreadsheet!C1070))),TRUE,ISNUMBER(MATCH(TRUE,EXACT(Spreadsheet!E1070,Relationships),0)))</f>
        <v>1</v>
      </c>
      <c r="AL860" s="5" t="b">
        <f>IF(NOT(ISBLANK(Spreadsheet!C1070)),IF(OR(ISBLANK(Spreadsheet!F1070),LEN(Spreadsheet!F1070)&gt;40),FALSE,TRUE),TRUE)</f>
        <v>1</v>
      </c>
      <c r="AM860" s="5" t="b">
        <f>IF(NOT(ISBLANK(Spreadsheet!C1070)),IF(OR(ISBLANK(Spreadsheet!H1070),LEN(Spreadsheet!H1070)&gt;40),FALSE,TRUE),TRUE)</f>
        <v>1</v>
      </c>
      <c r="AN860" s="5" t="b">
        <f t="array" ref="AN860">IF(ISBLANK(Spreadsheet!I1070),TRUE,ISNUMBER(MATCH(TRUE,EXACT(Spreadsheet!I1070,GenderValues),0)))</f>
        <v>1</v>
      </c>
      <c r="AO860" s="5" t="b">
        <f ca="1">IF(ISERROR(DATEVALUE(TEXT(Spreadsheet!J1070,"mm/dd/yyyy")) &gt; TODAY()),IF(AND(ISBLANK(Spreadsheet!J1070),ISBLANK(Spreadsheet!C1070)),TRUE,FALSE),IF(DATEVALUE(TEXT(Spreadsheet!J1070,"mm/dd/yyyy")) &gt; TODAY(),FALSE,TRUE))</f>
        <v>1</v>
      </c>
      <c r="AP860" s="5" t="b">
        <f>OR(ISBLANK(Spreadsheet!K1070),LEN(Spreadsheet!K1070)&lt;=100)</f>
        <v>1</v>
      </c>
      <c r="AQ860" s="5" t="b">
        <f t="array" ref="AQ860">IF(OR(AND(ISBLANK(Spreadsheet!L1070),ISBLANK(Spreadsheet!C1070)),AND(NOT(ISBLANK(Spreadsheet!C1070)),NOT(ISBLANK(Spreadsheet!D1070)))),TRUE,ISNUMBER(MATCH(TRUE,EXACT(Spreadsheet!L1070,MaritalStatus),0)))</f>
        <v>1</v>
      </c>
      <c r="AR860" s="5" t="b">
        <f ca="1">IF(ISERROR(DATEVALUE(TEXT(Spreadsheet!M1070,"mm/dd/yyyy")) &gt; TODAY()),IF(ISBLANK(Spreadsheet!M1070),TRUE,FALSE),IF(DATEVALUE(TEXT(Spreadsheet!M1070,"mm/dd/yyyy")) &gt; TODAY(),FALSE,TRUE))</f>
        <v>1</v>
      </c>
      <c r="AS860" s="5" t="b">
        <f>OR(ISBLANK(Spreadsheet!N1070),LEN(Spreadsheet!N1070)&lt;=100)</f>
        <v>1</v>
      </c>
      <c r="AT860" s="5" t="b">
        <f>OR(ISBLANK(Spreadsheet!O1070),UPPER(Spreadsheet!O1070)="YES")</f>
        <v>1</v>
      </c>
      <c r="AU860" s="5" t="b">
        <f>OR(ISBLANK(Spreadsheet!P1070),UPPER(Spreadsheet!P1070)="YES")</f>
        <v>1</v>
      </c>
      <c r="AV860" s="5" t="b">
        <f t="array" ref="AV860">IF(ISBLANK(Spreadsheet!Q1070),TRUE,ISNUMBER(MATCH(TRUE,EXACT(Spreadsheet!Q1070,OnGroupsPriorIns),0)))</f>
        <v>1</v>
      </c>
      <c r="AW860" s="5" t="b">
        <f>OR(ISBLANK(Spreadsheet!R1070),UPPER(Spreadsheet!R1070)="YES")</f>
        <v>1</v>
      </c>
      <c r="AX860" s="5" t="b">
        <f>OR(ISBLANK(Spreadsheet!S1070),UPPER(Spreadsheet!S1070)="YES")</f>
        <v>1</v>
      </c>
      <c r="AY860" s="5" t="b">
        <f>OR(AND(ISBLANK(Spreadsheet!C1070),LEN(Spreadsheet!T1070)=0),AND(NOT(ISBLANK(Spreadsheet!C1070)),LEN(Spreadsheet!T1070)&gt;0,LEN(Spreadsheet!T1070)&lt;=50))</f>
        <v>1</v>
      </c>
      <c r="AZ860" s="5" t="b">
        <f>OR(LEN(Spreadsheet!U1070)=0,AND(LEN(Spreadsheet!U1070)&gt;0,LEN(Spreadsheet!U1070)&lt;=50))</f>
        <v>1</v>
      </c>
      <c r="BA860" s="5" t="b">
        <f>OR(AND(ISBLANK(Spreadsheet!C1070),LEN(Spreadsheet!V1070)=0),AND(NOT(ISBLANK(Spreadsheet!C1070)),LEN(Spreadsheet!V1070)&gt;0,LEN(Spreadsheet!V1070)&lt;=50))</f>
        <v>1</v>
      </c>
      <c r="BB860" s="5" t="b">
        <f t="array" ref="BB860">IF(AND(ISBLANK(Spreadsheet!C1070),LEN(Spreadsheet!W1070)=0),TRUE,ISNUMBER(MATCH(TRUE,EXACT(Spreadsheet!W1070,States),0)))</f>
        <v>1</v>
      </c>
      <c r="BC860" s="5" t="b">
        <f>OR(AND(ISBLANK(Spreadsheet!C1070),LEN(Spreadsheet!X1070)=0),AND(NOT(ISBLANK(Spreadsheet!C1070)),LEN(Spreadsheet!X1070)&gt;0,LEN(Spreadsheet!X1070)=5,ISNUMBER(VALUE(Spreadsheet!X1070))))</f>
        <v>1</v>
      </c>
      <c r="BD860" s="5" t="b">
        <f>OR(ISBLANK(Spreadsheet!Z1070),LEN(Spreadsheet!Z1070)&lt;=50)</f>
        <v>1</v>
      </c>
      <c r="BE860" s="5" t="b">
        <f>ISBLANK(Spreadsheet!AA1070)</f>
        <v>1</v>
      </c>
      <c r="BF860" s="5" t="b">
        <f>ISBLANK(Spreadsheet!AB1070)</f>
        <v>1</v>
      </c>
      <c r="BG860" s="5" t="b">
        <f>IF(ISERROR(DATEVALUE(TEXT(Spreadsheet!AC1070,"mm/dd/yyyy")) &gt; DATEVALUE(TEXT(Spreadsheet!J1070,"mm/dd/yyyy"))),IF(OR(AND(ISBLANK(Spreadsheet!AC1070),ISBLANK(Spreadsheet!C1070)),AND(NOT(ISBLANK(Spreadsheet!C1070)),ISBLANK(Spreadsheet!AC1070),NOT(ISBLANK(Spreadsheet!D1070)))),TRUE,FALSE),IF(DATEVALUE(TEXT(Spreadsheet!AC1070,"mm/dd/yyyy")) &gt; DATEVALUE(TEXT(Spreadsheet!J1070,"mm/dd/yyyy")),TRUE,FALSE))</f>
        <v>1</v>
      </c>
      <c r="BH860" s="5" t="b">
        <f>OR(AND(ISBLANK(Spreadsheet!C1070),ISBLANK(Spreadsheet!AE1070)),AND(NOT(ISBLANK(Spreadsheet!C1070)),NOT(ISBLANK(Spreadsheet!D1070)),ISBLANK(Spreadsheet!AE1070)),AND(NOT(ISBLANK(Spreadsheet!C1070)),ISBLANK(Spreadsheet!D1070),NOT(ISBLANK(Spreadsheet!AE1070)),LEN(Spreadsheet!AE1070)&lt;=100))</f>
        <v>1</v>
      </c>
      <c r="BI860" s="5" t="b">
        <f t="array" ref="BI860">IF(ISBLANK(Spreadsheet!AF1070),TRUE,ISNUMBER(MATCH(TRUE,EXACT(Spreadsheet!AF1070,CobraShortReasons),0)))</f>
        <v>1</v>
      </c>
      <c r="BJ860" s="5" t="b">
        <f ca="1">IF(ISERROR(DATEVALUE(TEXT(Spreadsheet!AG1070,"mm/dd/yyyy")) &gt; TODAY()),IF(ISBLANK(Spreadsheet!AG1070),TRUE,FALSE),IF(DATEVALUE(TEXT(Spreadsheet!AG1070,"mm/dd/yyyy")) &gt; TODAY(),FALSE,TRUE))</f>
        <v>1</v>
      </c>
      <c r="BK860" s="5" t="b">
        <f>OR(ISBLANK(Spreadsheet!AH1070),LEN(Spreadsheet!AH1070)&lt;=25)</f>
        <v>1</v>
      </c>
      <c r="BL860" s="5" t="b">
        <f t="array" aca="1" ref="BL860" ca="1">IF(ISBLANK(Spreadsheet!AI1070),TRUE,ISNUMBER(MATCH(TRUE,EXACT(Spreadsheet!AI1070,INDIRECT(Spreadsheet!$D$2)),0)))</f>
        <v>1</v>
      </c>
      <c r="BM860" s="5" t="b">
        <f t="array" aca="1" ref="BM860" ca="1">IF(ISBLANK(Spreadsheet!AJ1070),TRUE,ISNUMBER(MATCH(TRUE,EXACT(Spreadsheet!AJ1070,INDIRECT(Spreadsheet!BJ860)),0)))</f>
        <v>1</v>
      </c>
      <c r="BN860" s="5" t="b">
        <f t="array" ref="BN860">IF(ISBLANK(Spreadsheet!AK1070),TRUE,ISNUMBER(MATCH(TRUE,EXACT(Spreadsheet!AK1070,DentalPlans),0)))</f>
        <v>1</v>
      </c>
      <c r="BO860" s="5" t="b">
        <f t="array" aca="1" ref="BO860" ca="1">IF(ISBLANK(Spreadsheet!AL1070),TRUE,ISNUMBER(MATCH(TRUE,EXACT(Spreadsheet!AL1070,INDIRECT(Spreadsheet!BK860)),0)))</f>
        <v>1</v>
      </c>
      <c r="BP860" s="5" t="b">
        <f t="array" ref="BP860">IF(ISBLANK(Spreadsheet!AM1070),TRUE,ISNUMBER(MATCH(TRUE,EXACT(Spreadsheet!AM1070,VisionPlans),0)))</f>
        <v>1</v>
      </c>
      <c r="BQ860" s="5" t="b">
        <f t="array" aca="1" ref="BQ860" ca="1">IF(ISBLANK(Spreadsheet!AN1070),TRUE,ISNUMBER(MATCH(TRUE,EXACT(Spreadsheet!AN1070,INDIRECT(Spreadsheet!BL860)),0)))</f>
        <v>1</v>
      </c>
      <c r="BR860" s="5" t="b">
        <f t="array" ref="BR860">IF(ISBLANK(Spreadsheet!AO1070),TRUE,ISNUMBER(MATCH(TRUE,EXACT(Spreadsheet!AO1070,LifeBenefitClasses),0)))</f>
        <v>1</v>
      </c>
      <c r="BS860" s="5" t="b">
        <f>IF(OR(ISBLANK(Spreadsheet!AO1070), Spreadsheet!AO1070="Waive"),IF(ISBLANK(Spreadsheet!AP1070),TRUE,FALSE),IF(OR(AND(NOT(ISBLANK(Spreadsheet!AO1070)),ISBLANK(Spreadsheet!AP1070)),NOT(ISNUMBER(VALUE(Spreadsheet!AP1070)))),FALSE,IF(OR(AND(Spreadsheet!AP1070&lt;6,MOD(Spreadsheet!AP1070*10,5)=0), MOD(Spreadsheet!AP1070,5000)=0),TRUE,FALSE)))</f>
        <v>1</v>
      </c>
      <c r="BT860" s="5" t="b">
        <f t="array" ref="BT860">IF(ISBLANK(Spreadsheet!AQ1070),TRUE,ISNUMBER(MATCH(TRUE,EXACT(Spreadsheet!AQ1070,EnrollWaive),0)))</f>
        <v>1</v>
      </c>
      <c r="BU860" s="5" t="b">
        <f t="array" ref="BU860">IF(ISBLANK(Spreadsheet!AR1070),TRUE,ISNUMBER(MATCH(TRUE,EXACT(Spreadsheet!AR1070,LifeBenefitClasses),0)))</f>
        <v>1</v>
      </c>
      <c r="BV860" s="5" t="b">
        <f>IF(OR(ISBLANK(Spreadsheet!AR1070), Spreadsheet!AR1070="Waive"),IF(ISBLANK(Spreadsheet!AS1070),TRUE,FALSE),IF(OR(AND(NOT(ISBLANK(Spreadsheet!AR1070)),ISBLANK(Spreadsheet!AS1070)),NOT(ISNUMBER(VALUE(Spreadsheet!AS1070)))),FALSE,IF(OR(AND(Spreadsheet!AS1070&lt;6,MOD(Spreadsheet!AS1070*10,5)=0), MOD(Spreadsheet!AS1070,10000)=0),TRUE,FALSE)))</f>
        <v>1</v>
      </c>
      <c r="BW860" s="5" t="b">
        <f t="array" ref="BW860">IF(ISBLANK(Spreadsheet!AT1070),TRUE,ISNUMBER(MATCH(TRUE,EXACT(Spreadsheet!AT1070,LifeBenefitClasses),0)))</f>
        <v>1</v>
      </c>
      <c r="BX860" s="5" t="b">
        <f>IF(OR(ISBLANK(Spreadsheet!AT1070), Spreadsheet!AT1070="Waive"),IF(ISBLANK(Spreadsheet!AU1070),TRUE,FALSE),IF(OR(AND(NOT(ISBLANK(Spreadsheet!AT1070)),ISBLANK(Spreadsheet!AU1070)),NOT(ISNUMBER(VALUE(Spreadsheet!AU1070)))),FALSE,IF(AND(NOT(OR(ISBLANK(Spreadsheet!AT1070),Spreadsheet!AT1070="Waive")),NOT(OR(ISBLANK(Spreadsheet!AR1070),Spreadsheet!AR1070="Waive")),MOD(Spreadsheet!AU1070,5000)=0, Spreadsheet!AU1070&lt;=(Spreadsheet!AS1070*0.5)),TRUE,FALSE)))</f>
        <v>1</v>
      </c>
      <c r="BY860" s="5" t="b">
        <f t="array" ref="BY860">IF(ISBLANK(Spreadsheet!AV1070),TRUE,ISNUMBER(MATCH(TRUE,EXACT(Spreadsheet!AV1070,EnrollWaive),0)))</f>
        <v>1</v>
      </c>
      <c r="BZ860" s="5" t="b">
        <f t="array" ref="BZ860">IF(ISBLANK(Spreadsheet!AW1070),TRUE,ISNUMBER(MATCH(TRUE,EXACT(Spreadsheet!AW1070,LifeBenefitClasses),0)))</f>
        <v>1</v>
      </c>
      <c r="CA860" s="5" t="b">
        <f t="array" ref="CA860">IF(ISBLANK(Spreadsheet!AX1070),TRUE,ISNUMBER(MATCH(TRUE,EXACT(Spreadsheet!AX1070,LifeBenefitClasses),0)))</f>
        <v>1</v>
      </c>
      <c r="CB860" s="5" t="b">
        <f t="array" ref="CB860">IF(ISBLANK(Spreadsheet!AY1070),TRUE,ISNUMBER(MATCH(TRUE,EXACT(Spreadsheet!AY1070,LifeBenefitClasses),0)))</f>
        <v>1</v>
      </c>
      <c r="CC860" s="5" t="b">
        <f t="array" ref="CC860">IF(ISBLANK(Spreadsheet!AZ1070),TRUE,ISNUMBER(MATCH(TRUE,EXACT(Spreadsheet!AZ1070,LifeBenefitClasses),0)))</f>
        <v>1</v>
      </c>
      <c r="CD860" s="5" t="b">
        <f t="array" ref="CD860">IF(ISBLANK(Spreadsheet!BA1070),TRUE,ISNUMBER(MATCH(TRUE,EXACT(Spreadsheet!BA1070,LifeBenefitClasses),0)))</f>
        <v>1</v>
      </c>
      <c r="CE860" s="5" t="b">
        <f>IF(OR(ISBLANK(Spreadsheet!BA1070), Spreadsheet!BA1070="Waive"),IF(ISBLANK(Spreadsheet!BB1070),TRUE,FALSE),IF(OR(AND(NOT(ISBLANK(Spreadsheet!BA1070)),ISBLANK(Spreadsheet!BB1070)),NOT(ISNUMBER(VALUE(Spreadsheet!BB1070))),ISBLANK(Spreadsheet!BC1070),NOT(ISNUMBER(VALUE(Spreadsheet!BC1070)))),FALSE,IF(AND(Spreadsheet!BB1070&gt;=50000,Spreadsheet!BB1070&lt;=250000,MOD(Spreadsheet!BB1070,10000)=0,Spreadsheet!BB1070&lt;=(10*Spreadsheet!BC1070)),TRUE,FALSE)))</f>
        <v>1</v>
      </c>
      <c r="CF860" s="5" t="b">
        <f>IF(NOT(ISBLANK(Spreadsheet!BC860)),AND(ISNUMBER(VALUE(Spreadsheet!BC860)),Spreadsheet!BC860&gt;0),AND(OR(ISBLANK(Spreadsheet!AO860),Spreadsheet!AO860="Waive",AND(NOT(OR(ISBLANK(Spreadsheet!AO860),Spreadsheet!AO860="Waive")),Spreadsheet!AP860&gt;=6)),OR(ISBLANK(Spreadsheet!AR860),AND(NOT(OR(ISBLANK(Spreadsheet!AR860),Spreadsheet!AR860="Waive")),Spreadsheet!AS860&gt;=6)),OR(ISBLANK(Spreadsheet!AW860)),OR(ISBLANK(Spreadsheet!AX860)),OR(ISBLANK(Spreadsheet!AY860)),OR(ISBLANK(Spreadsheet!AZ860)),OR(ISBLANK(Spreadsheet!BA860),Spreadsheet!BA860="Waive")))</f>
        <v>1</v>
      </c>
      <c r="CG860" s="5" t="b">
        <f t="shared" ca="1" si="65"/>
        <v>1</v>
      </c>
    </row>
    <row r="861" spans="8:85" x14ac:dyDescent="0.3">
      <c r="H861" s="5">
        <f t="shared" ca="1" si="62"/>
        <v>2</v>
      </c>
      <c r="I861" s="5" t="str">
        <f t="shared" ca="1" si="63"/>
        <v/>
      </c>
      <c r="J861" s="5" t="str">
        <f>IF(AND(NOT(ISBLANK(Spreadsheet!C1071)),ISBLANK(Spreadsheet!D1071)),Spreadsheet!F1071&amp;" "&amp;Spreadsheet!H1071,"")</f>
        <v/>
      </c>
      <c r="K861" s="5">
        <f>IF(AND(NOT(ISBLANK(Spreadsheet!C1071)),ISBLANK(Spreadsheet!D1071)),COUNTIFS(Spreadsheet!E$786:E1072,"=Child",Spreadsheet!C$786:C1072, "="&amp;Spreadsheet!C1071) + COUNTIFS(Spreadsheet!E$786:E1072,"=Step-child",Spreadsheet!C$786:C1072, "="&amp;Spreadsheet!C1071),0)</f>
        <v>0</v>
      </c>
      <c r="L861" s="5">
        <f>IF(NOT(ISBLANK(J861)),COUNTIFS(Spreadsheet!E$786:E1072,"=Wife",Spreadsheet!C$786:C1072, "="&amp;Spreadsheet!C1071) + COUNTIFS(Spreadsheet!E$786:E1072,"=Husband",Spreadsheet!C$786:C1072, "="&amp;Spreadsheet!C1071),0)</f>
        <v>0</v>
      </c>
      <c r="M861" s="5">
        <f>IF(NOT(ISBLANK(Spreadsheet!AJ1071)),VLOOKUP(Spreadsheet!AJ1071,'Drop Downs'!$P$2:$R$16,3,FALSE),0)</f>
        <v>0</v>
      </c>
      <c r="N861" s="5">
        <f>IF(NOT(ISBLANK(Spreadsheet!AJ1071)), VLOOKUP(Spreadsheet!AJ1071,'Drop Downs'!$P$2:$R$16,2,FALSE),0)</f>
        <v>0</v>
      </c>
      <c r="O861" s="5">
        <f>IF(NOT(ISBLANK(Spreadsheet!AL1071)),VLOOKUP(Spreadsheet!AL1071,'Drop Downs'!$P$2:$R$16,3,FALSE), 0)</f>
        <v>0</v>
      </c>
      <c r="P861" s="5">
        <f>IF(NOT(ISBLANK(Spreadsheet!AL1071)),VLOOKUP(Spreadsheet!AL1071,'Drop Downs'!$P$2:$R$16,2,FALSE),0)</f>
        <v>0</v>
      </c>
      <c r="Q861" s="5">
        <f>IF(NOT(ISBLANK(Spreadsheet!AN1071)),VLOOKUP(Spreadsheet!AN1071,'Drop Downs'!$P$2:$R$16,3,FALSE),0)</f>
        <v>0</v>
      </c>
      <c r="R861" s="5">
        <f>IF(NOT(ISBLANK(Spreadsheet!AN1071)),VLOOKUP(Spreadsheet!AN1071,'Drop Downs'!$P$2:$R$16,2,FALSE),0)</f>
        <v>0</v>
      </c>
      <c r="S861" s="5" t="str">
        <f>IF(OR(M861&gt;K861,N861&gt;L861,O861&gt;K861, Q861&gt;K861,N861&gt;L861, P861&gt;L861, R861&gt;L861),"Member currently has a coverage election over what he/she needs.  Please add more dependents or adjust the coverage election.","")&amp;(IF(AND(NOT(ISBLANK(Spreadsheet!C1071)),NOT(ISBLANK(Spreadsheet!D1071)),ISBLANK(Spreadsheet!E1071)),"Dependent lacks a relationship to member.Please select one from the drop-down.",""))</f>
        <v/>
      </c>
      <c r="T861" s="5" t="b">
        <f t="shared" si="64"/>
        <v>1</v>
      </c>
      <c r="U861" s="5" t="b">
        <f>OR(ISBLANK(Spreadsheet!C1071),IF(NOT(ISBLANK(Spreadsheet!D1071)),NOT(ISBLANK(Spreadsheet!E1071)),TRUE))</f>
        <v>1</v>
      </c>
      <c r="V861" s="5" t="b">
        <f>OR(ISBLANK(Spreadsheet!C1071), NOT(ISBLANK(Spreadsheet!I1071)))</f>
        <v>1</v>
      </c>
      <c r="W861" s="5" t="b">
        <f>OR(ISBLANK(Spreadsheet!D1071),NOT(ISBLANK(Spreadsheet!C1071)))</f>
        <v>1</v>
      </c>
      <c r="X861" s="155" t="str">
        <f>REPT("0",MIN(FIND({1,2,3,4,5,6,7,8,9},Spreadsheet!C1071&amp;"123456789"))-1)&amp;IF(ISBLANK(Spreadsheet!C1071),"",SUMPRODUCT(MID(0&amp;Spreadsheet!C1071,LARGE(INDEX(ISNUMBER(--MID(Spreadsheet!C1071,ROW($1:$225),1))*
 ROW($1:$225),0),ROW($1:$225))+1,1)*10^ROW($1:$225)/10))</f>
        <v/>
      </c>
      <c r="Y861" s="5" t="b">
        <f>IF(NOT(ISBLANK(Spreadsheet!C1071)),IF(AND(ISNUMBER(VALUE(Spreadsheet!C1071)), LEN(Spreadsheet!C1071)=9),TRUE,FALSE),TRUE)</f>
        <v>1</v>
      </c>
      <c r="Z861" s="155" t="str">
        <f>REPT("0",MIN(FIND({1,2,3,4,5,6,7,8,9},Spreadsheet!D1071&amp;"123456789"))-1)&amp;IF(ISBLANK(Spreadsheet!D1071),"",SUMPRODUCT(MID(0&amp;Spreadsheet!D1071,LARGE(INDEX(ISNUMBER(--MID(Spreadsheet!D1071,ROW($1:$225),1))*
 ROW($1:$225),0),ROW($1:$225))+1,1)*10^ROW($1:$225)/10))</f>
        <v/>
      </c>
      <c r="AA861" s="5" t="b">
        <f>IF(AND(NOT(ISBLANK(Spreadsheet!D1071)),NOT(ISBLANK(Spreadsheet!C1071))),IF(AND(ISNUMBER(VALUE(Spreadsheet!D1071)), LEN(Spreadsheet!D1071)=9),TRUE,FALSE),IF(AND(NOT(ISBLANK(Spreadsheet!D1071)),ISBLANK(Spreadsheet!C1071)),FALSE,TRUE))</f>
        <v>1</v>
      </c>
      <c r="AB861" s="5" t="b">
        <f>OR(ISBLANK(Spreadsheet!Y861),IF(NOT(ISBLANK(Spreadsheet!Y861)),LEN(Spreadsheet!Y861)=10,ISNUMBER(VALUE(Spreadsheet!Y861))))</f>
        <v>1</v>
      </c>
      <c r="AC861" s="5" t="b">
        <f>OR(ISBLANK(Spreadsheet!AI1071), AND(NOT(ISBLANK(Spreadsheet!AJ1071)), NOT(ISNUMBER(SEARCH("Waive",Spreadsheet!AJ1071)))))</f>
        <v>1</v>
      </c>
      <c r="AD861" s="5" t="b">
        <f>OR(ISBLANK(Spreadsheet!AK1071), AND(NOT(ISBLANK(Spreadsheet!AL1071)), NOT(ISNUMBER(SEARCH("Waive",Spreadsheet!AL1071)))))</f>
        <v>1</v>
      </c>
      <c r="AE861" s="5" t="b">
        <f>OR(ISBLANK(Spreadsheet!AM1071), AND(NOT(ISBLANK(Spreadsheet!AN1071)), NOT(ISNUMBER(SEARCH("Waive", Spreadsheet!AN1071)))))</f>
        <v>1</v>
      </c>
      <c r="AF861" s="5" t="b">
        <f>OR(ISBLANK(Spreadsheet!C1071), NOT(ISBLANK(Spreadsheet!D1071)),NOT(ISBLANK(Spreadsheet!L1071)))</f>
        <v>1</v>
      </c>
      <c r="AG861" s="5" t="b">
        <f>IF(AND(NOT(ISBLANK(Spreadsheet!C1071)), NOT(ISBLANK(Spreadsheet!D1071)),Spreadsheet!C1071&lt;&gt;Spreadsheet!D1071),IF(ISERROR(VLOOKUP(Spreadsheet!C1071, Spreadsheet!$C$6:'Spreadsheet'!$C1070,1,FALSE)), FALSE, TRUE),TRUE)</f>
        <v>1</v>
      </c>
      <c r="AH861" s="5" t="b">
        <f>Spreadsheet!$B$2=Spreadsheet!AD861</f>
        <v>1</v>
      </c>
      <c r="AI861" s="5" t="b">
        <f>IF(ISBLANK(Spreadsheet!G1071),TRUE,IF(OR(LEN(Spreadsheet!G1071)&gt;1,ISNUMBER(VALUE(Spreadsheet!G1071))),FALSE,TRUE))</f>
        <v>1</v>
      </c>
      <c r="AJ861" s="5" t="b">
        <f>OR(ISBLANK(Spreadsheet!C1071), NOT(ISBLANK(Spreadsheet!B1071)), NOT(ISBLANK(Spreadsheet!D1071)))</f>
        <v>1</v>
      </c>
      <c r="AK861" s="5" t="b">
        <f t="array" ref="AK861">IF(OR(AND(ISBLANK(Spreadsheet!E1071),ISBLANK(Spreadsheet!D1071),NOT(ISBLANK(Spreadsheet!C1071))),AND(ISBLANK(Spreadsheet!E1071),ISBLANK(Spreadsheet!D1071),ISBLANK(Spreadsheet!C1071))),TRUE,ISNUMBER(MATCH(TRUE,EXACT(Spreadsheet!E1071,Relationships),0)))</f>
        <v>1</v>
      </c>
      <c r="AL861" s="5" t="b">
        <f>IF(NOT(ISBLANK(Spreadsheet!C1071)),IF(OR(ISBLANK(Spreadsheet!F1071),LEN(Spreadsheet!F1071)&gt;40),FALSE,TRUE),TRUE)</f>
        <v>1</v>
      </c>
      <c r="AM861" s="5" t="b">
        <f>IF(NOT(ISBLANK(Spreadsheet!C1071)),IF(OR(ISBLANK(Spreadsheet!H1071),LEN(Spreadsheet!H1071)&gt;40),FALSE,TRUE),TRUE)</f>
        <v>1</v>
      </c>
      <c r="AN861" s="5" t="b">
        <f t="array" ref="AN861">IF(ISBLANK(Spreadsheet!I1071),TRUE,ISNUMBER(MATCH(TRUE,EXACT(Spreadsheet!I1071,GenderValues),0)))</f>
        <v>1</v>
      </c>
      <c r="AO861" s="5" t="b">
        <f ca="1">IF(ISERROR(DATEVALUE(TEXT(Spreadsheet!J1071,"mm/dd/yyyy")) &gt; TODAY()),IF(AND(ISBLANK(Spreadsheet!J1071),ISBLANK(Spreadsheet!C1071)),TRUE,FALSE),IF(DATEVALUE(TEXT(Spreadsheet!J1071,"mm/dd/yyyy")) &gt; TODAY(),FALSE,TRUE))</f>
        <v>1</v>
      </c>
      <c r="AP861" s="5" t="b">
        <f>OR(ISBLANK(Spreadsheet!K1071),LEN(Spreadsheet!K1071)&lt;=100)</f>
        <v>1</v>
      </c>
      <c r="AQ861" s="5" t="b">
        <f t="array" ref="AQ861">IF(OR(AND(ISBLANK(Spreadsheet!L1071),ISBLANK(Spreadsheet!C1071)),AND(NOT(ISBLANK(Spreadsheet!C1071)),NOT(ISBLANK(Spreadsheet!D1071)))),TRUE,ISNUMBER(MATCH(TRUE,EXACT(Spreadsheet!L1071,MaritalStatus),0)))</f>
        <v>1</v>
      </c>
      <c r="AR861" s="5" t="b">
        <f ca="1">IF(ISERROR(DATEVALUE(TEXT(Spreadsheet!M1071,"mm/dd/yyyy")) &gt; TODAY()),IF(ISBLANK(Spreadsheet!M1071),TRUE,FALSE),IF(DATEVALUE(TEXT(Spreadsheet!M1071,"mm/dd/yyyy")) &gt; TODAY(),FALSE,TRUE))</f>
        <v>1</v>
      </c>
      <c r="AS861" s="5" t="b">
        <f>OR(ISBLANK(Spreadsheet!N1071),LEN(Spreadsheet!N1071)&lt;=100)</f>
        <v>1</v>
      </c>
      <c r="AT861" s="5" t="b">
        <f>OR(ISBLANK(Spreadsheet!O1071),UPPER(Spreadsheet!O1071)="YES")</f>
        <v>1</v>
      </c>
      <c r="AU861" s="5" t="b">
        <f>OR(ISBLANK(Spreadsheet!P1071),UPPER(Spreadsheet!P1071)="YES")</f>
        <v>1</v>
      </c>
      <c r="AV861" s="5" t="b">
        <f t="array" ref="AV861">IF(ISBLANK(Spreadsheet!Q1071),TRUE,ISNUMBER(MATCH(TRUE,EXACT(Spreadsheet!Q1071,OnGroupsPriorIns),0)))</f>
        <v>1</v>
      </c>
      <c r="AW861" s="5" t="b">
        <f>OR(ISBLANK(Spreadsheet!R1071),UPPER(Spreadsheet!R1071)="YES")</f>
        <v>1</v>
      </c>
      <c r="AX861" s="5" t="b">
        <f>OR(ISBLANK(Spreadsheet!S1071),UPPER(Spreadsheet!S1071)="YES")</f>
        <v>1</v>
      </c>
      <c r="AY861" s="5" t="b">
        <f>OR(AND(ISBLANK(Spreadsheet!C1071),LEN(Spreadsheet!T1071)=0),AND(NOT(ISBLANK(Spreadsheet!C1071)),LEN(Spreadsheet!T1071)&gt;0,LEN(Spreadsheet!T1071)&lt;=50))</f>
        <v>1</v>
      </c>
      <c r="AZ861" s="5" t="b">
        <f>OR(LEN(Spreadsheet!U1071)=0,AND(LEN(Spreadsheet!U1071)&gt;0,LEN(Spreadsheet!U1071)&lt;=50))</f>
        <v>1</v>
      </c>
      <c r="BA861" s="5" t="b">
        <f>OR(AND(ISBLANK(Spreadsheet!C1071),LEN(Spreadsheet!V1071)=0),AND(NOT(ISBLANK(Spreadsheet!C1071)),LEN(Spreadsheet!V1071)&gt;0,LEN(Spreadsheet!V1071)&lt;=50))</f>
        <v>1</v>
      </c>
      <c r="BB861" s="5" t="b">
        <f t="array" ref="BB861">IF(AND(ISBLANK(Spreadsheet!C1071),LEN(Spreadsheet!W1071)=0),TRUE,ISNUMBER(MATCH(TRUE,EXACT(Spreadsheet!W1071,States),0)))</f>
        <v>1</v>
      </c>
      <c r="BC861" s="5" t="b">
        <f>OR(AND(ISBLANK(Spreadsheet!C1071),LEN(Spreadsheet!X1071)=0),AND(NOT(ISBLANK(Spreadsheet!C1071)),LEN(Spreadsheet!X1071)&gt;0,LEN(Spreadsheet!X1071)=5,ISNUMBER(VALUE(Spreadsheet!X1071))))</f>
        <v>1</v>
      </c>
      <c r="BD861" s="5" t="b">
        <f>OR(ISBLANK(Spreadsheet!Z1071),LEN(Spreadsheet!Z1071)&lt;=50)</f>
        <v>1</v>
      </c>
      <c r="BE861" s="5" t="b">
        <f>ISBLANK(Spreadsheet!AA1071)</f>
        <v>1</v>
      </c>
      <c r="BF861" s="5" t="b">
        <f>ISBLANK(Spreadsheet!AB1071)</f>
        <v>1</v>
      </c>
      <c r="BG861" s="5" t="b">
        <f>IF(ISERROR(DATEVALUE(TEXT(Spreadsheet!AC1071,"mm/dd/yyyy")) &gt; DATEVALUE(TEXT(Spreadsheet!J1071,"mm/dd/yyyy"))),IF(OR(AND(ISBLANK(Spreadsheet!AC1071),ISBLANK(Spreadsheet!C1071)),AND(NOT(ISBLANK(Spreadsheet!C1071)),ISBLANK(Spreadsheet!AC1071),NOT(ISBLANK(Spreadsheet!D1071)))),TRUE,FALSE),IF(DATEVALUE(TEXT(Spreadsheet!AC1071,"mm/dd/yyyy")) &gt; DATEVALUE(TEXT(Spreadsheet!J1071,"mm/dd/yyyy")),TRUE,FALSE))</f>
        <v>1</v>
      </c>
      <c r="BH861" s="5" t="b">
        <f>OR(AND(ISBLANK(Spreadsheet!C1071),ISBLANK(Spreadsheet!AE1071)),AND(NOT(ISBLANK(Spreadsheet!C1071)),NOT(ISBLANK(Spreadsheet!D1071)),ISBLANK(Spreadsheet!AE1071)),AND(NOT(ISBLANK(Spreadsheet!C1071)),ISBLANK(Spreadsheet!D1071),NOT(ISBLANK(Spreadsheet!AE1071)),LEN(Spreadsheet!AE1071)&lt;=100))</f>
        <v>1</v>
      </c>
      <c r="BI861" s="5" t="b">
        <f t="array" ref="BI861">IF(ISBLANK(Spreadsheet!AF1071),TRUE,ISNUMBER(MATCH(TRUE,EXACT(Spreadsheet!AF1071,CobraShortReasons),0)))</f>
        <v>1</v>
      </c>
      <c r="BJ861" s="5" t="b">
        <f ca="1">IF(ISERROR(DATEVALUE(TEXT(Spreadsheet!AG1071,"mm/dd/yyyy")) &gt; TODAY()),IF(ISBLANK(Spreadsheet!AG1071),TRUE,FALSE),IF(DATEVALUE(TEXT(Spreadsheet!AG1071,"mm/dd/yyyy")) &gt; TODAY(),FALSE,TRUE))</f>
        <v>1</v>
      </c>
      <c r="BK861" s="5" t="b">
        <f>OR(ISBLANK(Spreadsheet!AH1071),LEN(Spreadsheet!AH1071)&lt;=25)</f>
        <v>1</v>
      </c>
      <c r="BL861" s="5" t="b">
        <f t="array" aca="1" ref="BL861" ca="1">IF(ISBLANK(Spreadsheet!AI1071),TRUE,ISNUMBER(MATCH(TRUE,EXACT(Spreadsheet!AI1071,INDIRECT(Spreadsheet!$D$2)),0)))</f>
        <v>1</v>
      </c>
      <c r="BM861" s="5" t="b">
        <f t="array" aca="1" ref="BM861" ca="1">IF(ISBLANK(Spreadsheet!AJ1071),TRUE,ISNUMBER(MATCH(TRUE,EXACT(Spreadsheet!AJ1071,INDIRECT(Spreadsheet!BJ861)),0)))</f>
        <v>1</v>
      </c>
      <c r="BN861" s="5" t="b">
        <f t="array" ref="BN861">IF(ISBLANK(Spreadsheet!AK1071),TRUE,ISNUMBER(MATCH(TRUE,EXACT(Spreadsheet!AK1071,DentalPlans),0)))</f>
        <v>1</v>
      </c>
      <c r="BO861" s="5" t="b">
        <f t="array" aca="1" ref="BO861" ca="1">IF(ISBLANK(Spreadsheet!AL1071),TRUE,ISNUMBER(MATCH(TRUE,EXACT(Spreadsheet!AL1071,INDIRECT(Spreadsheet!BK861)),0)))</f>
        <v>1</v>
      </c>
      <c r="BP861" s="5" t="b">
        <f t="array" ref="BP861">IF(ISBLANK(Spreadsheet!AM1071),TRUE,ISNUMBER(MATCH(TRUE,EXACT(Spreadsheet!AM1071,VisionPlans),0)))</f>
        <v>1</v>
      </c>
      <c r="BQ861" s="5" t="b">
        <f t="array" aca="1" ref="BQ861" ca="1">IF(ISBLANK(Spreadsheet!AN1071),TRUE,ISNUMBER(MATCH(TRUE,EXACT(Spreadsheet!AN1071,INDIRECT(Spreadsheet!BL861)),0)))</f>
        <v>1</v>
      </c>
      <c r="BR861" s="5" t="b">
        <f t="array" ref="BR861">IF(ISBLANK(Spreadsheet!AO1071),TRUE,ISNUMBER(MATCH(TRUE,EXACT(Spreadsheet!AO1071,LifeBenefitClasses),0)))</f>
        <v>1</v>
      </c>
      <c r="BS861" s="5" t="b">
        <f>IF(OR(ISBLANK(Spreadsheet!AO1071), Spreadsheet!AO1071="Waive"),IF(ISBLANK(Spreadsheet!AP1071),TRUE,FALSE),IF(OR(AND(NOT(ISBLANK(Spreadsheet!AO1071)),ISBLANK(Spreadsheet!AP1071)),NOT(ISNUMBER(VALUE(Spreadsheet!AP1071)))),FALSE,IF(OR(AND(Spreadsheet!AP1071&lt;6,MOD(Spreadsheet!AP1071*10,5)=0), MOD(Spreadsheet!AP1071,5000)=0),TRUE,FALSE)))</f>
        <v>1</v>
      </c>
      <c r="BT861" s="5" t="b">
        <f t="array" ref="BT861">IF(ISBLANK(Spreadsheet!AQ1071),TRUE,ISNUMBER(MATCH(TRUE,EXACT(Spreadsheet!AQ1071,EnrollWaive),0)))</f>
        <v>1</v>
      </c>
      <c r="BU861" s="5" t="b">
        <f t="array" ref="BU861">IF(ISBLANK(Spreadsheet!AR1071),TRUE,ISNUMBER(MATCH(TRUE,EXACT(Spreadsheet!AR1071,LifeBenefitClasses),0)))</f>
        <v>1</v>
      </c>
      <c r="BV861" s="5" t="b">
        <f>IF(OR(ISBLANK(Spreadsheet!AR1071), Spreadsheet!AR1071="Waive"),IF(ISBLANK(Spreadsheet!AS1071),TRUE,FALSE),IF(OR(AND(NOT(ISBLANK(Spreadsheet!AR1071)),ISBLANK(Spreadsheet!AS1071)),NOT(ISNUMBER(VALUE(Spreadsheet!AS1071)))),FALSE,IF(OR(AND(Spreadsheet!AS1071&lt;6,MOD(Spreadsheet!AS1071*10,5)=0), MOD(Spreadsheet!AS1071,10000)=0),TRUE,FALSE)))</f>
        <v>1</v>
      </c>
      <c r="BW861" s="5" t="b">
        <f t="array" ref="BW861">IF(ISBLANK(Spreadsheet!AT1071),TRUE,ISNUMBER(MATCH(TRUE,EXACT(Spreadsheet!AT1071,LifeBenefitClasses),0)))</f>
        <v>1</v>
      </c>
      <c r="BX861" s="5" t="b">
        <f>IF(OR(ISBLANK(Spreadsheet!AT1071), Spreadsheet!AT1071="Waive"),IF(ISBLANK(Spreadsheet!AU1071),TRUE,FALSE),IF(OR(AND(NOT(ISBLANK(Spreadsheet!AT1071)),ISBLANK(Spreadsheet!AU1071)),NOT(ISNUMBER(VALUE(Spreadsheet!AU1071)))),FALSE,IF(AND(NOT(OR(ISBLANK(Spreadsheet!AT1071),Spreadsheet!AT1071="Waive")),NOT(OR(ISBLANK(Spreadsheet!AR1071),Spreadsheet!AR1071="Waive")),MOD(Spreadsheet!AU1071,5000)=0, Spreadsheet!AU1071&lt;=(Spreadsheet!AS1071*0.5)),TRUE,FALSE)))</f>
        <v>1</v>
      </c>
      <c r="BY861" s="5" t="b">
        <f t="array" ref="BY861">IF(ISBLANK(Spreadsheet!AV1071),TRUE,ISNUMBER(MATCH(TRUE,EXACT(Spreadsheet!AV1071,EnrollWaive),0)))</f>
        <v>1</v>
      </c>
      <c r="BZ861" s="5" t="b">
        <f t="array" ref="BZ861">IF(ISBLANK(Spreadsheet!AW1071),TRUE,ISNUMBER(MATCH(TRUE,EXACT(Spreadsheet!AW1071,LifeBenefitClasses),0)))</f>
        <v>1</v>
      </c>
      <c r="CA861" s="5" t="b">
        <f t="array" ref="CA861">IF(ISBLANK(Spreadsheet!AX1071),TRUE,ISNUMBER(MATCH(TRUE,EXACT(Spreadsheet!AX1071,LifeBenefitClasses),0)))</f>
        <v>1</v>
      </c>
      <c r="CB861" s="5" t="b">
        <f t="array" ref="CB861">IF(ISBLANK(Spreadsheet!AY1071),TRUE,ISNUMBER(MATCH(TRUE,EXACT(Spreadsheet!AY1071,LifeBenefitClasses),0)))</f>
        <v>1</v>
      </c>
      <c r="CC861" s="5" t="b">
        <f t="array" ref="CC861">IF(ISBLANK(Spreadsheet!AZ1071),TRUE,ISNUMBER(MATCH(TRUE,EXACT(Spreadsheet!AZ1071,LifeBenefitClasses),0)))</f>
        <v>1</v>
      </c>
      <c r="CD861" s="5" t="b">
        <f t="array" ref="CD861">IF(ISBLANK(Spreadsheet!BA1071),TRUE,ISNUMBER(MATCH(TRUE,EXACT(Spreadsheet!BA1071,LifeBenefitClasses),0)))</f>
        <v>1</v>
      </c>
      <c r="CE861" s="5" t="b">
        <f>IF(OR(ISBLANK(Spreadsheet!BA1071), Spreadsheet!BA1071="Waive"),IF(ISBLANK(Spreadsheet!BB1071),TRUE,FALSE),IF(OR(AND(NOT(ISBLANK(Spreadsheet!BA1071)),ISBLANK(Spreadsheet!BB1071)),NOT(ISNUMBER(VALUE(Spreadsheet!BB1071))),ISBLANK(Spreadsheet!BC1071),NOT(ISNUMBER(VALUE(Spreadsheet!BC1071)))),FALSE,IF(AND(Spreadsheet!BB1071&gt;=50000,Spreadsheet!BB1071&lt;=250000,MOD(Spreadsheet!BB1071,10000)=0,Spreadsheet!BB1071&lt;=(10*Spreadsheet!BC1071)),TRUE,FALSE)))</f>
        <v>1</v>
      </c>
      <c r="CF861" s="5" t="b">
        <f>IF(NOT(ISBLANK(Spreadsheet!BC861)),AND(ISNUMBER(VALUE(Spreadsheet!BC861)),Spreadsheet!BC861&gt;0),AND(OR(ISBLANK(Spreadsheet!AO861),Spreadsheet!AO861="Waive",AND(NOT(OR(ISBLANK(Spreadsheet!AO861),Spreadsheet!AO861="Waive")),Spreadsheet!AP861&gt;=6)),OR(ISBLANK(Spreadsheet!AR861),AND(NOT(OR(ISBLANK(Spreadsheet!AR861),Spreadsheet!AR861="Waive")),Spreadsheet!AS861&gt;=6)),OR(ISBLANK(Spreadsheet!AW861)),OR(ISBLANK(Spreadsheet!AX861)),OR(ISBLANK(Spreadsheet!AY861)),OR(ISBLANK(Spreadsheet!AZ861)),OR(ISBLANK(Spreadsheet!BA861),Spreadsheet!BA861="Waive")))</f>
        <v>1</v>
      </c>
      <c r="CG861" s="5" t="b">
        <f t="shared" ca="1" si="65"/>
        <v>1</v>
      </c>
    </row>
    <row r="862" spans="8:85" x14ac:dyDescent="0.3">
      <c r="H862" s="5">
        <f t="shared" ca="1" si="62"/>
        <v>2</v>
      </c>
      <c r="I862" s="5" t="str">
        <f t="shared" ca="1" si="63"/>
        <v/>
      </c>
      <c r="J862" s="5" t="str">
        <f>IF(AND(NOT(ISBLANK(Spreadsheet!C1072)),ISBLANK(Spreadsheet!D1072)),Spreadsheet!F1072&amp;" "&amp;Spreadsheet!H1072,"")</f>
        <v/>
      </c>
      <c r="K862" s="5">
        <f>IF(AND(NOT(ISBLANK(Spreadsheet!C1072)),ISBLANK(Spreadsheet!D1072)),COUNTIFS(Spreadsheet!E$786:E1073,"=Child",Spreadsheet!C$786:C1073, "="&amp;Spreadsheet!C1072) + COUNTIFS(Spreadsheet!E$786:E1073,"=Step-child",Spreadsheet!C$786:C1073, "="&amp;Spreadsheet!C1072),0)</f>
        <v>0</v>
      </c>
      <c r="L862" s="5">
        <f>IF(NOT(ISBLANK(J862)),COUNTIFS(Spreadsheet!E$786:E1073,"=Wife",Spreadsheet!C$786:C1073, "="&amp;Spreadsheet!C1072) + COUNTIFS(Spreadsheet!E$786:E1073,"=Husband",Spreadsheet!C$786:C1073, "="&amp;Spreadsheet!C1072),0)</f>
        <v>0</v>
      </c>
      <c r="M862" s="5">
        <f>IF(NOT(ISBLANK(Spreadsheet!AJ1072)),VLOOKUP(Spreadsheet!AJ1072,'Drop Downs'!$P$2:$R$16,3,FALSE),0)</f>
        <v>0</v>
      </c>
      <c r="N862" s="5">
        <f>IF(NOT(ISBLANK(Spreadsheet!AJ1072)), VLOOKUP(Spreadsheet!AJ1072,'Drop Downs'!$P$2:$R$16,2,FALSE),0)</f>
        <v>0</v>
      </c>
      <c r="O862" s="5">
        <f>IF(NOT(ISBLANK(Spreadsheet!AL1072)),VLOOKUP(Spreadsheet!AL1072,'Drop Downs'!$P$2:$R$16,3,FALSE), 0)</f>
        <v>0</v>
      </c>
      <c r="P862" s="5">
        <f>IF(NOT(ISBLANK(Spreadsheet!AL1072)),VLOOKUP(Spreadsheet!AL1072,'Drop Downs'!$P$2:$R$16,2,FALSE),0)</f>
        <v>0</v>
      </c>
      <c r="Q862" s="5">
        <f>IF(NOT(ISBLANK(Spreadsheet!AN1072)),VLOOKUP(Spreadsheet!AN1072,'Drop Downs'!$P$2:$R$16,3,FALSE),0)</f>
        <v>0</v>
      </c>
      <c r="R862" s="5">
        <f>IF(NOT(ISBLANK(Spreadsheet!AN1072)),VLOOKUP(Spreadsheet!AN1072,'Drop Downs'!$P$2:$R$16,2,FALSE),0)</f>
        <v>0</v>
      </c>
      <c r="S862" s="5" t="str">
        <f>IF(OR(M862&gt;K862,N862&gt;L862,O862&gt;K862, Q862&gt;K862,N862&gt;L862, P862&gt;L862, R862&gt;L862),"Member currently has a coverage election over what he/she needs.  Please add more dependents or adjust the coverage election.","")&amp;(IF(AND(NOT(ISBLANK(Spreadsheet!C1072)),NOT(ISBLANK(Spreadsheet!D1072)),ISBLANK(Spreadsheet!E1072)),"Dependent lacks a relationship to member.Please select one from the drop-down.",""))</f>
        <v/>
      </c>
      <c r="T862" s="5" t="b">
        <f t="shared" si="64"/>
        <v>1</v>
      </c>
      <c r="U862" s="5" t="b">
        <f>OR(ISBLANK(Spreadsheet!C1072),IF(NOT(ISBLANK(Spreadsheet!D1072)),NOT(ISBLANK(Spreadsheet!E1072)),TRUE))</f>
        <v>1</v>
      </c>
      <c r="V862" s="5" t="b">
        <f>OR(ISBLANK(Spreadsheet!C1072), NOT(ISBLANK(Spreadsheet!I1072)))</f>
        <v>1</v>
      </c>
      <c r="W862" s="5" t="b">
        <f>OR(ISBLANK(Spreadsheet!D1072),NOT(ISBLANK(Spreadsheet!C1072)))</f>
        <v>1</v>
      </c>
      <c r="X862" s="155" t="str">
        <f>REPT("0",MIN(FIND({1,2,3,4,5,6,7,8,9},Spreadsheet!C1072&amp;"123456789"))-1)&amp;IF(ISBLANK(Spreadsheet!C1072),"",SUMPRODUCT(MID(0&amp;Spreadsheet!C1072,LARGE(INDEX(ISNUMBER(--MID(Spreadsheet!C1072,ROW($1:$225),1))*
 ROW($1:$225),0),ROW($1:$225))+1,1)*10^ROW($1:$225)/10))</f>
        <v/>
      </c>
      <c r="Y862" s="5" t="b">
        <f>IF(NOT(ISBLANK(Spreadsheet!C1072)),IF(AND(ISNUMBER(VALUE(Spreadsheet!C1072)), LEN(Spreadsheet!C1072)=9),TRUE,FALSE),TRUE)</f>
        <v>1</v>
      </c>
      <c r="Z862" s="155" t="str">
        <f>REPT("0",MIN(FIND({1,2,3,4,5,6,7,8,9},Spreadsheet!D1072&amp;"123456789"))-1)&amp;IF(ISBLANK(Spreadsheet!D1072),"",SUMPRODUCT(MID(0&amp;Spreadsheet!D1072,LARGE(INDEX(ISNUMBER(--MID(Spreadsheet!D1072,ROW($1:$225),1))*
 ROW($1:$225),0),ROW($1:$225))+1,1)*10^ROW($1:$225)/10))</f>
        <v/>
      </c>
      <c r="AA862" s="5" t="b">
        <f>IF(AND(NOT(ISBLANK(Spreadsheet!D1072)),NOT(ISBLANK(Spreadsheet!C1072))),IF(AND(ISNUMBER(VALUE(Spreadsheet!D1072)), LEN(Spreadsheet!D1072)=9),TRUE,FALSE),IF(AND(NOT(ISBLANK(Spreadsheet!D1072)),ISBLANK(Spreadsheet!C1072)),FALSE,TRUE))</f>
        <v>1</v>
      </c>
      <c r="AB862" s="5" t="b">
        <f>OR(ISBLANK(Spreadsheet!Y862),IF(NOT(ISBLANK(Spreadsheet!Y862)),LEN(Spreadsheet!Y862)=10,ISNUMBER(VALUE(Spreadsheet!Y862))))</f>
        <v>1</v>
      </c>
      <c r="AC862" s="5" t="b">
        <f>OR(ISBLANK(Spreadsheet!AI1072), AND(NOT(ISBLANK(Spreadsheet!AJ1072)), NOT(ISNUMBER(SEARCH("Waive",Spreadsheet!AJ1072)))))</f>
        <v>1</v>
      </c>
      <c r="AD862" s="5" t="b">
        <f>OR(ISBLANK(Spreadsheet!AK1072), AND(NOT(ISBLANK(Spreadsheet!AL1072)), NOT(ISNUMBER(SEARCH("Waive",Spreadsheet!AL1072)))))</f>
        <v>1</v>
      </c>
      <c r="AE862" s="5" t="b">
        <f>OR(ISBLANK(Spreadsheet!AM1072), AND(NOT(ISBLANK(Spreadsheet!AN1072)), NOT(ISNUMBER(SEARCH("Waive", Spreadsheet!AN1072)))))</f>
        <v>1</v>
      </c>
      <c r="AF862" s="5" t="b">
        <f>OR(ISBLANK(Spreadsheet!C1072), NOT(ISBLANK(Spreadsheet!D1072)),NOT(ISBLANK(Spreadsheet!L1072)))</f>
        <v>1</v>
      </c>
      <c r="AG862" s="5" t="b">
        <f>IF(AND(NOT(ISBLANK(Spreadsheet!C1072)), NOT(ISBLANK(Spreadsheet!D1072)),Spreadsheet!C1072&lt;&gt;Spreadsheet!D1072),IF(ISERROR(VLOOKUP(Spreadsheet!C1072, Spreadsheet!$C$6:'Spreadsheet'!$C1071,1,FALSE)), FALSE, TRUE),TRUE)</f>
        <v>1</v>
      </c>
      <c r="AH862" s="5" t="b">
        <f>Spreadsheet!$B$2=Spreadsheet!AD862</f>
        <v>1</v>
      </c>
      <c r="AI862" s="5" t="b">
        <f>IF(ISBLANK(Spreadsheet!G1072),TRUE,IF(OR(LEN(Spreadsheet!G1072)&gt;1,ISNUMBER(VALUE(Spreadsheet!G1072))),FALSE,TRUE))</f>
        <v>1</v>
      </c>
      <c r="AJ862" s="5" t="b">
        <f>OR(ISBLANK(Spreadsheet!C1072), NOT(ISBLANK(Spreadsheet!B1072)), NOT(ISBLANK(Spreadsheet!D1072)))</f>
        <v>1</v>
      </c>
      <c r="AK862" s="5" t="b">
        <f t="array" ref="AK862">IF(OR(AND(ISBLANK(Spreadsheet!E1072),ISBLANK(Spreadsheet!D1072),NOT(ISBLANK(Spreadsheet!C1072))),AND(ISBLANK(Spreadsheet!E1072),ISBLANK(Spreadsheet!D1072),ISBLANK(Spreadsheet!C1072))),TRUE,ISNUMBER(MATCH(TRUE,EXACT(Spreadsheet!E1072,Relationships),0)))</f>
        <v>1</v>
      </c>
      <c r="AL862" s="5" t="b">
        <f>IF(NOT(ISBLANK(Spreadsheet!C1072)),IF(OR(ISBLANK(Spreadsheet!F1072),LEN(Spreadsheet!F1072)&gt;40),FALSE,TRUE),TRUE)</f>
        <v>1</v>
      </c>
      <c r="AM862" s="5" t="b">
        <f>IF(NOT(ISBLANK(Spreadsheet!C1072)),IF(OR(ISBLANK(Spreadsheet!H1072),LEN(Spreadsheet!H1072)&gt;40),FALSE,TRUE),TRUE)</f>
        <v>1</v>
      </c>
      <c r="AN862" s="5" t="b">
        <f t="array" ref="AN862">IF(ISBLANK(Spreadsheet!I1072),TRUE,ISNUMBER(MATCH(TRUE,EXACT(Spreadsheet!I1072,GenderValues),0)))</f>
        <v>1</v>
      </c>
      <c r="AO862" s="5" t="b">
        <f ca="1">IF(ISERROR(DATEVALUE(TEXT(Spreadsheet!J1072,"mm/dd/yyyy")) &gt; TODAY()),IF(AND(ISBLANK(Spreadsheet!J1072),ISBLANK(Spreadsheet!C1072)),TRUE,FALSE),IF(DATEVALUE(TEXT(Spreadsheet!J1072,"mm/dd/yyyy")) &gt; TODAY(),FALSE,TRUE))</f>
        <v>1</v>
      </c>
      <c r="AP862" s="5" t="b">
        <f>OR(ISBLANK(Spreadsheet!K1072),LEN(Spreadsheet!K1072)&lt;=100)</f>
        <v>1</v>
      </c>
      <c r="AQ862" s="5" t="b">
        <f t="array" ref="AQ862">IF(OR(AND(ISBLANK(Spreadsheet!L1072),ISBLANK(Spreadsheet!C1072)),AND(NOT(ISBLANK(Spreadsheet!C1072)),NOT(ISBLANK(Spreadsheet!D1072)))),TRUE,ISNUMBER(MATCH(TRUE,EXACT(Spreadsheet!L1072,MaritalStatus),0)))</f>
        <v>1</v>
      </c>
      <c r="AR862" s="5" t="b">
        <f ca="1">IF(ISERROR(DATEVALUE(TEXT(Spreadsheet!M1072,"mm/dd/yyyy")) &gt; TODAY()),IF(ISBLANK(Spreadsheet!M1072),TRUE,FALSE),IF(DATEVALUE(TEXT(Spreadsheet!M1072,"mm/dd/yyyy")) &gt; TODAY(),FALSE,TRUE))</f>
        <v>1</v>
      </c>
      <c r="AS862" s="5" t="b">
        <f>OR(ISBLANK(Spreadsheet!N1072),LEN(Spreadsheet!N1072)&lt;=100)</f>
        <v>1</v>
      </c>
      <c r="AT862" s="5" t="b">
        <f>OR(ISBLANK(Spreadsheet!O1072),UPPER(Spreadsheet!O1072)="YES")</f>
        <v>1</v>
      </c>
      <c r="AU862" s="5" t="b">
        <f>OR(ISBLANK(Spreadsheet!P1072),UPPER(Spreadsheet!P1072)="YES")</f>
        <v>1</v>
      </c>
      <c r="AV862" s="5" t="b">
        <f t="array" ref="AV862">IF(ISBLANK(Spreadsheet!Q1072),TRUE,ISNUMBER(MATCH(TRUE,EXACT(Spreadsheet!Q1072,OnGroupsPriorIns),0)))</f>
        <v>1</v>
      </c>
      <c r="AW862" s="5" t="b">
        <f>OR(ISBLANK(Spreadsheet!R1072),UPPER(Spreadsheet!R1072)="YES")</f>
        <v>1</v>
      </c>
      <c r="AX862" s="5" t="b">
        <f>OR(ISBLANK(Spreadsheet!S1072),UPPER(Spreadsheet!S1072)="YES")</f>
        <v>1</v>
      </c>
      <c r="AY862" s="5" t="b">
        <f>OR(AND(ISBLANK(Spreadsheet!C1072),LEN(Spreadsheet!T1072)=0),AND(NOT(ISBLANK(Spreadsheet!C1072)),LEN(Spreadsheet!T1072)&gt;0,LEN(Spreadsheet!T1072)&lt;=50))</f>
        <v>1</v>
      </c>
      <c r="AZ862" s="5" t="b">
        <f>OR(LEN(Spreadsheet!U1072)=0,AND(LEN(Spreadsheet!U1072)&gt;0,LEN(Spreadsheet!U1072)&lt;=50))</f>
        <v>1</v>
      </c>
      <c r="BA862" s="5" t="b">
        <f>OR(AND(ISBLANK(Spreadsheet!C1072),LEN(Spreadsheet!V1072)=0),AND(NOT(ISBLANK(Spreadsheet!C1072)),LEN(Spreadsheet!V1072)&gt;0,LEN(Spreadsheet!V1072)&lt;=50))</f>
        <v>1</v>
      </c>
      <c r="BB862" s="5" t="b">
        <f t="array" ref="BB862">IF(AND(ISBLANK(Spreadsheet!C1072),LEN(Spreadsheet!W1072)=0),TRUE,ISNUMBER(MATCH(TRUE,EXACT(Spreadsheet!W1072,States),0)))</f>
        <v>1</v>
      </c>
      <c r="BC862" s="5" t="b">
        <f>OR(AND(ISBLANK(Spreadsheet!C1072),LEN(Spreadsheet!X1072)=0),AND(NOT(ISBLANK(Spreadsheet!C1072)),LEN(Spreadsheet!X1072)&gt;0,LEN(Spreadsheet!X1072)=5,ISNUMBER(VALUE(Spreadsheet!X1072))))</f>
        <v>1</v>
      </c>
      <c r="BD862" s="5" t="b">
        <f>OR(ISBLANK(Spreadsheet!Z1072),LEN(Spreadsheet!Z1072)&lt;=50)</f>
        <v>1</v>
      </c>
      <c r="BE862" s="5" t="b">
        <f>ISBLANK(Spreadsheet!AA1072)</f>
        <v>1</v>
      </c>
      <c r="BF862" s="5" t="b">
        <f>ISBLANK(Spreadsheet!AB1072)</f>
        <v>1</v>
      </c>
      <c r="BG862" s="5" t="b">
        <f>IF(ISERROR(DATEVALUE(TEXT(Spreadsheet!AC1072,"mm/dd/yyyy")) &gt; DATEVALUE(TEXT(Spreadsheet!J1072,"mm/dd/yyyy"))),IF(OR(AND(ISBLANK(Spreadsheet!AC1072),ISBLANK(Spreadsheet!C1072)),AND(NOT(ISBLANK(Spreadsheet!C1072)),ISBLANK(Spreadsheet!AC1072),NOT(ISBLANK(Spreadsheet!D1072)))),TRUE,FALSE),IF(DATEVALUE(TEXT(Spreadsheet!AC1072,"mm/dd/yyyy")) &gt; DATEVALUE(TEXT(Spreadsheet!J1072,"mm/dd/yyyy")),TRUE,FALSE))</f>
        <v>1</v>
      </c>
      <c r="BH862" s="5" t="b">
        <f>OR(AND(ISBLANK(Spreadsheet!C1072),ISBLANK(Spreadsheet!AE1072)),AND(NOT(ISBLANK(Spreadsheet!C1072)),NOT(ISBLANK(Spreadsheet!D1072)),ISBLANK(Spreadsheet!AE1072)),AND(NOT(ISBLANK(Spreadsheet!C1072)),ISBLANK(Spreadsheet!D1072),NOT(ISBLANK(Spreadsheet!AE1072)),LEN(Spreadsheet!AE1072)&lt;=100))</f>
        <v>1</v>
      </c>
      <c r="BI862" s="5" t="b">
        <f t="array" ref="BI862">IF(ISBLANK(Spreadsheet!AF1072),TRUE,ISNUMBER(MATCH(TRUE,EXACT(Spreadsheet!AF1072,CobraShortReasons),0)))</f>
        <v>1</v>
      </c>
      <c r="BJ862" s="5" t="b">
        <f ca="1">IF(ISERROR(DATEVALUE(TEXT(Spreadsheet!AG1072,"mm/dd/yyyy")) &gt; TODAY()),IF(ISBLANK(Spreadsheet!AG1072),TRUE,FALSE),IF(DATEVALUE(TEXT(Spreadsheet!AG1072,"mm/dd/yyyy")) &gt; TODAY(),FALSE,TRUE))</f>
        <v>1</v>
      </c>
      <c r="BK862" s="5" t="b">
        <f>OR(ISBLANK(Spreadsheet!AH1072),LEN(Spreadsheet!AH1072)&lt;=25)</f>
        <v>1</v>
      </c>
      <c r="BL862" s="5" t="b">
        <f t="array" aca="1" ref="BL862" ca="1">IF(ISBLANK(Spreadsheet!AI1072),TRUE,ISNUMBER(MATCH(TRUE,EXACT(Spreadsheet!AI1072,INDIRECT(Spreadsheet!$D$2)),0)))</f>
        <v>1</v>
      </c>
      <c r="BM862" s="5" t="b">
        <f t="array" aca="1" ref="BM862" ca="1">IF(ISBLANK(Spreadsheet!AJ1072),TRUE,ISNUMBER(MATCH(TRUE,EXACT(Spreadsheet!AJ1072,INDIRECT(Spreadsheet!BJ862)),0)))</f>
        <v>1</v>
      </c>
      <c r="BN862" s="5" t="b">
        <f t="array" ref="BN862">IF(ISBLANK(Spreadsheet!AK1072),TRUE,ISNUMBER(MATCH(TRUE,EXACT(Spreadsheet!AK1072,DentalPlans),0)))</f>
        <v>1</v>
      </c>
      <c r="BO862" s="5" t="b">
        <f t="array" aca="1" ref="BO862" ca="1">IF(ISBLANK(Spreadsheet!AL1072),TRUE,ISNUMBER(MATCH(TRUE,EXACT(Spreadsheet!AL1072,INDIRECT(Spreadsheet!BK862)),0)))</f>
        <v>1</v>
      </c>
      <c r="BP862" s="5" t="b">
        <f t="array" ref="BP862">IF(ISBLANK(Spreadsheet!AM1072),TRUE,ISNUMBER(MATCH(TRUE,EXACT(Spreadsheet!AM1072,VisionPlans),0)))</f>
        <v>1</v>
      </c>
      <c r="BQ862" s="5" t="b">
        <f t="array" aca="1" ref="BQ862" ca="1">IF(ISBLANK(Spreadsheet!AN1072),TRUE,ISNUMBER(MATCH(TRUE,EXACT(Spreadsheet!AN1072,INDIRECT(Spreadsheet!BL862)),0)))</f>
        <v>1</v>
      </c>
      <c r="BR862" s="5" t="b">
        <f t="array" ref="BR862">IF(ISBLANK(Spreadsheet!AO1072),TRUE,ISNUMBER(MATCH(TRUE,EXACT(Spreadsheet!AO1072,LifeBenefitClasses),0)))</f>
        <v>1</v>
      </c>
      <c r="BS862" s="5" t="b">
        <f>IF(OR(ISBLANK(Spreadsheet!AO1072), Spreadsheet!AO1072="Waive"),IF(ISBLANK(Spreadsheet!AP1072),TRUE,FALSE),IF(OR(AND(NOT(ISBLANK(Spreadsheet!AO1072)),ISBLANK(Spreadsheet!AP1072)),NOT(ISNUMBER(VALUE(Spreadsheet!AP1072)))),FALSE,IF(OR(AND(Spreadsheet!AP1072&lt;6,MOD(Spreadsheet!AP1072*10,5)=0), MOD(Spreadsheet!AP1072,5000)=0),TRUE,FALSE)))</f>
        <v>1</v>
      </c>
      <c r="BT862" s="5" t="b">
        <f t="array" ref="BT862">IF(ISBLANK(Spreadsheet!AQ1072),TRUE,ISNUMBER(MATCH(TRUE,EXACT(Spreadsheet!AQ1072,EnrollWaive),0)))</f>
        <v>1</v>
      </c>
      <c r="BU862" s="5" t="b">
        <f t="array" ref="BU862">IF(ISBLANK(Spreadsheet!AR1072),TRUE,ISNUMBER(MATCH(TRUE,EXACT(Spreadsheet!AR1072,LifeBenefitClasses),0)))</f>
        <v>1</v>
      </c>
      <c r="BV862" s="5" t="b">
        <f>IF(OR(ISBLANK(Spreadsheet!AR1072), Spreadsheet!AR1072="Waive"),IF(ISBLANK(Spreadsheet!AS1072),TRUE,FALSE),IF(OR(AND(NOT(ISBLANK(Spreadsheet!AR1072)),ISBLANK(Spreadsheet!AS1072)),NOT(ISNUMBER(VALUE(Spreadsheet!AS1072)))),FALSE,IF(OR(AND(Spreadsheet!AS1072&lt;6,MOD(Spreadsheet!AS1072*10,5)=0), MOD(Spreadsheet!AS1072,10000)=0),TRUE,FALSE)))</f>
        <v>1</v>
      </c>
      <c r="BW862" s="5" t="b">
        <f t="array" ref="BW862">IF(ISBLANK(Spreadsheet!AT1072),TRUE,ISNUMBER(MATCH(TRUE,EXACT(Spreadsheet!AT1072,LifeBenefitClasses),0)))</f>
        <v>1</v>
      </c>
      <c r="BX862" s="5" t="b">
        <f>IF(OR(ISBLANK(Spreadsheet!AT1072), Spreadsheet!AT1072="Waive"),IF(ISBLANK(Spreadsheet!AU1072),TRUE,FALSE),IF(OR(AND(NOT(ISBLANK(Spreadsheet!AT1072)),ISBLANK(Spreadsheet!AU1072)),NOT(ISNUMBER(VALUE(Spreadsheet!AU1072)))),FALSE,IF(AND(NOT(OR(ISBLANK(Spreadsheet!AT1072),Spreadsheet!AT1072="Waive")),NOT(OR(ISBLANK(Spreadsheet!AR1072),Spreadsheet!AR1072="Waive")),MOD(Spreadsheet!AU1072,5000)=0, Spreadsheet!AU1072&lt;=(Spreadsheet!AS1072*0.5)),TRUE,FALSE)))</f>
        <v>1</v>
      </c>
      <c r="BY862" s="5" t="b">
        <f t="array" ref="BY862">IF(ISBLANK(Spreadsheet!AV1072),TRUE,ISNUMBER(MATCH(TRUE,EXACT(Spreadsheet!AV1072,EnrollWaive),0)))</f>
        <v>1</v>
      </c>
      <c r="BZ862" s="5" t="b">
        <f t="array" ref="BZ862">IF(ISBLANK(Spreadsheet!AW1072),TRUE,ISNUMBER(MATCH(TRUE,EXACT(Spreadsheet!AW1072,LifeBenefitClasses),0)))</f>
        <v>1</v>
      </c>
      <c r="CA862" s="5" t="b">
        <f t="array" ref="CA862">IF(ISBLANK(Spreadsheet!AX1072),TRUE,ISNUMBER(MATCH(TRUE,EXACT(Spreadsheet!AX1072,LifeBenefitClasses),0)))</f>
        <v>1</v>
      </c>
      <c r="CB862" s="5" t="b">
        <f t="array" ref="CB862">IF(ISBLANK(Spreadsheet!AY1072),TRUE,ISNUMBER(MATCH(TRUE,EXACT(Spreadsheet!AY1072,LifeBenefitClasses),0)))</f>
        <v>1</v>
      </c>
      <c r="CC862" s="5" t="b">
        <f t="array" ref="CC862">IF(ISBLANK(Spreadsheet!AZ1072),TRUE,ISNUMBER(MATCH(TRUE,EXACT(Spreadsheet!AZ1072,LifeBenefitClasses),0)))</f>
        <v>1</v>
      </c>
      <c r="CD862" s="5" t="b">
        <f t="array" ref="CD862">IF(ISBLANK(Spreadsheet!BA1072),TRUE,ISNUMBER(MATCH(TRUE,EXACT(Spreadsheet!BA1072,LifeBenefitClasses),0)))</f>
        <v>1</v>
      </c>
      <c r="CE862" s="5" t="b">
        <f>IF(OR(ISBLANK(Spreadsheet!BA1072), Spreadsheet!BA1072="Waive"),IF(ISBLANK(Spreadsheet!BB1072),TRUE,FALSE),IF(OR(AND(NOT(ISBLANK(Spreadsheet!BA1072)),ISBLANK(Spreadsheet!BB1072)),NOT(ISNUMBER(VALUE(Spreadsheet!BB1072))),ISBLANK(Spreadsheet!BC1072),NOT(ISNUMBER(VALUE(Spreadsheet!BC1072)))),FALSE,IF(AND(Spreadsheet!BB1072&gt;=50000,Spreadsheet!BB1072&lt;=250000,MOD(Spreadsheet!BB1072,10000)=0,Spreadsheet!BB1072&lt;=(10*Spreadsheet!BC1072)),TRUE,FALSE)))</f>
        <v>1</v>
      </c>
      <c r="CF862" s="5" t="b">
        <f>IF(NOT(ISBLANK(Spreadsheet!BC862)),AND(ISNUMBER(VALUE(Spreadsheet!BC862)),Spreadsheet!BC862&gt;0),AND(OR(ISBLANK(Spreadsheet!AO862),Spreadsheet!AO862="Waive",AND(NOT(OR(ISBLANK(Spreadsheet!AO862),Spreadsheet!AO862="Waive")),Spreadsheet!AP862&gt;=6)),OR(ISBLANK(Spreadsheet!AR862),AND(NOT(OR(ISBLANK(Spreadsheet!AR862),Spreadsheet!AR862="Waive")),Spreadsheet!AS862&gt;=6)),OR(ISBLANK(Spreadsheet!AW862)),OR(ISBLANK(Spreadsheet!AX862)),OR(ISBLANK(Spreadsheet!AY862)),OR(ISBLANK(Spreadsheet!AZ862)),OR(ISBLANK(Spreadsheet!BA862),Spreadsheet!BA862="Waive")))</f>
        <v>1</v>
      </c>
      <c r="CG862" s="5" t="b">
        <f t="shared" ca="1" si="65"/>
        <v>1</v>
      </c>
    </row>
    <row r="863" spans="8:85" x14ac:dyDescent="0.3">
      <c r="H863" s="5">
        <f t="shared" ca="1" si="62"/>
        <v>2</v>
      </c>
      <c r="I863" s="5" t="str">
        <f t="shared" ca="1" si="63"/>
        <v/>
      </c>
      <c r="J863" s="5" t="str">
        <f>IF(AND(NOT(ISBLANK(Spreadsheet!C1073)),ISBLANK(Spreadsheet!D1073)),Spreadsheet!F1073&amp;" "&amp;Spreadsheet!H1073,"")</f>
        <v/>
      </c>
      <c r="K863" s="5">
        <f>IF(AND(NOT(ISBLANK(Spreadsheet!C1073)),ISBLANK(Spreadsheet!D1073)),COUNTIFS(Spreadsheet!E$786:E1074,"=Child",Spreadsheet!C$786:C1074, "="&amp;Spreadsheet!C1073) + COUNTIFS(Spreadsheet!E$786:E1074,"=Step-child",Spreadsheet!C$786:C1074, "="&amp;Spreadsheet!C1073),0)</f>
        <v>0</v>
      </c>
      <c r="L863" s="5">
        <f>IF(NOT(ISBLANK(J863)),COUNTIFS(Spreadsheet!E$786:E1074,"=Wife",Spreadsheet!C$786:C1074, "="&amp;Spreadsheet!C1073) + COUNTIFS(Spreadsheet!E$786:E1074,"=Husband",Spreadsheet!C$786:C1074, "="&amp;Spreadsheet!C1073),0)</f>
        <v>0</v>
      </c>
      <c r="M863" s="5">
        <f>IF(NOT(ISBLANK(Spreadsheet!AJ1073)),VLOOKUP(Spreadsheet!AJ1073,'Drop Downs'!$P$2:$R$16,3,FALSE),0)</f>
        <v>0</v>
      </c>
      <c r="N863" s="5">
        <f>IF(NOT(ISBLANK(Spreadsheet!AJ1073)), VLOOKUP(Spreadsheet!AJ1073,'Drop Downs'!$P$2:$R$16,2,FALSE),0)</f>
        <v>0</v>
      </c>
      <c r="O863" s="5">
        <f>IF(NOT(ISBLANK(Spreadsheet!AL1073)),VLOOKUP(Spreadsheet!AL1073,'Drop Downs'!$P$2:$R$16,3,FALSE), 0)</f>
        <v>0</v>
      </c>
      <c r="P863" s="5">
        <f>IF(NOT(ISBLANK(Spreadsheet!AL1073)),VLOOKUP(Spreadsheet!AL1073,'Drop Downs'!$P$2:$R$16,2,FALSE),0)</f>
        <v>0</v>
      </c>
      <c r="Q863" s="5">
        <f>IF(NOT(ISBLANK(Spreadsheet!AN1073)),VLOOKUP(Spreadsheet!AN1073,'Drop Downs'!$P$2:$R$16,3,FALSE),0)</f>
        <v>0</v>
      </c>
      <c r="R863" s="5">
        <f>IF(NOT(ISBLANK(Spreadsheet!AN1073)),VLOOKUP(Spreadsheet!AN1073,'Drop Downs'!$P$2:$R$16,2,FALSE),0)</f>
        <v>0</v>
      </c>
      <c r="S863" s="5" t="str">
        <f>IF(OR(M863&gt;K863,N863&gt;L863,O863&gt;K863, Q863&gt;K863,N863&gt;L863, P863&gt;L863, R863&gt;L863),"Member currently has a coverage election over what he/she needs.  Please add more dependents or adjust the coverage election.","")&amp;(IF(AND(NOT(ISBLANK(Spreadsheet!C1073)),NOT(ISBLANK(Spreadsheet!D1073)),ISBLANK(Spreadsheet!E1073)),"Dependent lacks a relationship to member.Please select one from the drop-down.",""))</f>
        <v/>
      </c>
      <c r="T863" s="5" t="b">
        <f t="shared" si="64"/>
        <v>1</v>
      </c>
      <c r="U863" s="5" t="b">
        <f>OR(ISBLANK(Spreadsheet!C1073),IF(NOT(ISBLANK(Spreadsheet!D1073)),NOT(ISBLANK(Spreadsheet!E1073)),TRUE))</f>
        <v>1</v>
      </c>
      <c r="V863" s="5" t="b">
        <f>OR(ISBLANK(Spreadsheet!C1073), NOT(ISBLANK(Spreadsheet!I1073)))</f>
        <v>1</v>
      </c>
      <c r="W863" s="5" t="b">
        <f>OR(ISBLANK(Spreadsheet!D1073),NOT(ISBLANK(Spreadsheet!C1073)))</f>
        <v>1</v>
      </c>
      <c r="X863" s="155" t="str">
        <f>REPT("0",MIN(FIND({1,2,3,4,5,6,7,8,9},Spreadsheet!C1073&amp;"123456789"))-1)&amp;IF(ISBLANK(Spreadsheet!C1073),"",SUMPRODUCT(MID(0&amp;Spreadsheet!C1073,LARGE(INDEX(ISNUMBER(--MID(Spreadsheet!C1073,ROW($1:$225),1))*
 ROW($1:$225),0),ROW($1:$225))+1,1)*10^ROW($1:$225)/10))</f>
        <v/>
      </c>
      <c r="Y863" s="5" t="b">
        <f>IF(NOT(ISBLANK(Spreadsheet!C1073)),IF(AND(ISNUMBER(VALUE(Spreadsheet!C1073)), LEN(Spreadsheet!C1073)=9),TRUE,FALSE),TRUE)</f>
        <v>1</v>
      </c>
      <c r="Z863" s="155" t="str">
        <f>REPT("0",MIN(FIND({1,2,3,4,5,6,7,8,9},Spreadsheet!D1073&amp;"123456789"))-1)&amp;IF(ISBLANK(Spreadsheet!D1073),"",SUMPRODUCT(MID(0&amp;Spreadsheet!D1073,LARGE(INDEX(ISNUMBER(--MID(Spreadsheet!D1073,ROW($1:$225),1))*
 ROW($1:$225),0),ROW($1:$225))+1,1)*10^ROW($1:$225)/10))</f>
        <v/>
      </c>
      <c r="AA863" s="5" t="b">
        <f>IF(AND(NOT(ISBLANK(Spreadsheet!D1073)),NOT(ISBLANK(Spreadsheet!C1073))),IF(AND(ISNUMBER(VALUE(Spreadsheet!D1073)), LEN(Spreadsheet!D1073)=9),TRUE,FALSE),IF(AND(NOT(ISBLANK(Spreadsheet!D1073)),ISBLANK(Spreadsheet!C1073)),FALSE,TRUE))</f>
        <v>1</v>
      </c>
      <c r="AB863" s="5" t="b">
        <f>OR(ISBLANK(Spreadsheet!Y863),IF(NOT(ISBLANK(Spreadsheet!Y863)),LEN(Spreadsheet!Y863)=10,ISNUMBER(VALUE(Spreadsheet!Y863))))</f>
        <v>1</v>
      </c>
      <c r="AC863" s="5" t="b">
        <f>OR(ISBLANK(Spreadsheet!AI1073), AND(NOT(ISBLANK(Spreadsheet!AJ1073)), NOT(ISNUMBER(SEARCH("Waive",Spreadsheet!AJ1073)))))</f>
        <v>1</v>
      </c>
      <c r="AD863" s="5" t="b">
        <f>OR(ISBLANK(Spreadsheet!AK1073), AND(NOT(ISBLANK(Spreadsheet!AL1073)), NOT(ISNUMBER(SEARCH("Waive",Spreadsheet!AL1073)))))</f>
        <v>1</v>
      </c>
      <c r="AE863" s="5" t="b">
        <f>OR(ISBLANK(Spreadsheet!AM1073), AND(NOT(ISBLANK(Spreadsheet!AN1073)), NOT(ISNUMBER(SEARCH("Waive", Spreadsheet!AN1073)))))</f>
        <v>1</v>
      </c>
      <c r="AF863" s="5" t="b">
        <f>OR(ISBLANK(Spreadsheet!C1073), NOT(ISBLANK(Spreadsheet!D1073)),NOT(ISBLANK(Spreadsheet!L1073)))</f>
        <v>1</v>
      </c>
      <c r="AG863" s="5" t="b">
        <f>IF(AND(NOT(ISBLANK(Spreadsheet!C1073)), NOT(ISBLANK(Spreadsheet!D1073)),Spreadsheet!C1073&lt;&gt;Spreadsheet!D1073),IF(ISERROR(VLOOKUP(Spreadsheet!C1073, Spreadsheet!$C$6:'Spreadsheet'!$C1072,1,FALSE)), FALSE, TRUE),TRUE)</f>
        <v>1</v>
      </c>
      <c r="AH863" s="5" t="b">
        <f>Spreadsheet!$B$2=Spreadsheet!AD863</f>
        <v>1</v>
      </c>
      <c r="AI863" s="5" t="b">
        <f>IF(ISBLANK(Spreadsheet!G1073),TRUE,IF(OR(LEN(Spreadsheet!G1073)&gt;1,ISNUMBER(VALUE(Spreadsheet!G1073))),FALSE,TRUE))</f>
        <v>1</v>
      </c>
      <c r="AJ863" s="5" t="b">
        <f>OR(ISBLANK(Spreadsheet!C1073), NOT(ISBLANK(Spreadsheet!B1073)), NOT(ISBLANK(Spreadsheet!D1073)))</f>
        <v>1</v>
      </c>
      <c r="AK863" s="5" t="b">
        <f t="array" ref="AK863">IF(OR(AND(ISBLANK(Spreadsheet!E1073),ISBLANK(Spreadsheet!D1073),NOT(ISBLANK(Spreadsheet!C1073))),AND(ISBLANK(Spreadsheet!E1073),ISBLANK(Spreadsheet!D1073),ISBLANK(Spreadsheet!C1073))),TRUE,ISNUMBER(MATCH(TRUE,EXACT(Spreadsheet!E1073,Relationships),0)))</f>
        <v>1</v>
      </c>
      <c r="AL863" s="5" t="b">
        <f>IF(NOT(ISBLANK(Spreadsheet!C1073)),IF(OR(ISBLANK(Spreadsheet!F1073),LEN(Spreadsheet!F1073)&gt;40),FALSE,TRUE),TRUE)</f>
        <v>1</v>
      </c>
      <c r="AM863" s="5" t="b">
        <f>IF(NOT(ISBLANK(Spreadsheet!C1073)),IF(OR(ISBLANK(Spreadsheet!H1073),LEN(Spreadsheet!H1073)&gt;40),FALSE,TRUE),TRUE)</f>
        <v>1</v>
      </c>
      <c r="AN863" s="5" t="b">
        <f t="array" ref="AN863">IF(ISBLANK(Spreadsheet!I1073),TRUE,ISNUMBER(MATCH(TRUE,EXACT(Spreadsheet!I1073,GenderValues),0)))</f>
        <v>1</v>
      </c>
      <c r="AO863" s="5" t="b">
        <f ca="1">IF(ISERROR(DATEVALUE(TEXT(Spreadsheet!J1073,"mm/dd/yyyy")) &gt; TODAY()),IF(AND(ISBLANK(Spreadsheet!J1073),ISBLANK(Spreadsheet!C1073)),TRUE,FALSE),IF(DATEVALUE(TEXT(Spreadsheet!J1073,"mm/dd/yyyy")) &gt; TODAY(),FALSE,TRUE))</f>
        <v>1</v>
      </c>
      <c r="AP863" s="5" t="b">
        <f>OR(ISBLANK(Spreadsheet!K1073),LEN(Spreadsheet!K1073)&lt;=100)</f>
        <v>1</v>
      </c>
      <c r="AQ863" s="5" t="b">
        <f t="array" ref="AQ863">IF(OR(AND(ISBLANK(Spreadsheet!L1073),ISBLANK(Spreadsheet!C1073)),AND(NOT(ISBLANK(Spreadsheet!C1073)),NOT(ISBLANK(Spreadsheet!D1073)))),TRUE,ISNUMBER(MATCH(TRUE,EXACT(Spreadsheet!L1073,MaritalStatus),0)))</f>
        <v>1</v>
      </c>
      <c r="AR863" s="5" t="b">
        <f ca="1">IF(ISERROR(DATEVALUE(TEXT(Spreadsheet!M1073,"mm/dd/yyyy")) &gt; TODAY()),IF(ISBLANK(Spreadsheet!M1073),TRUE,FALSE),IF(DATEVALUE(TEXT(Spreadsheet!M1073,"mm/dd/yyyy")) &gt; TODAY(),FALSE,TRUE))</f>
        <v>1</v>
      </c>
      <c r="AS863" s="5" t="b">
        <f>OR(ISBLANK(Spreadsheet!N1073),LEN(Spreadsheet!N1073)&lt;=100)</f>
        <v>1</v>
      </c>
      <c r="AT863" s="5" t="b">
        <f>OR(ISBLANK(Spreadsheet!O1073),UPPER(Spreadsheet!O1073)="YES")</f>
        <v>1</v>
      </c>
      <c r="AU863" s="5" t="b">
        <f>OR(ISBLANK(Spreadsheet!P1073),UPPER(Spreadsheet!P1073)="YES")</f>
        <v>1</v>
      </c>
      <c r="AV863" s="5" t="b">
        <f t="array" ref="AV863">IF(ISBLANK(Spreadsheet!Q1073),TRUE,ISNUMBER(MATCH(TRUE,EXACT(Spreadsheet!Q1073,OnGroupsPriorIns),0)))</f>
        <v>1</v>
      </c>
      <c r="AW863" s="5" t="b">
        <f>OR(ISBLANK(Spreadsheet!R1073),UPPER(Spreadsheet!R1073)="YES")</f>
        <v>1</v>
      </c>
      <c r="AX863" s="5" t="b">
        <f>OR(ISBLANK(Spreadsheet!S1073),UPPER(Spreadsheet!S1073)="YES")</f>
        <v>1</v>
      </c>
      <c r="AY863" s="5" t="b">
        <f>OR(AND(ISBLANK(Spreadsheet!C1073),LEN(Spreadsheet!T1073)=0),AND(NOT(ISBLANK(Spreadsheet!C1073)),LEN(Spreadsheet!T1073)&gt;0,LEN(Spreadsheet!T1073)&lt;=50))</f>
        <v>1</v>
      </c>
      <c r="AZ863" s="5" t="b">
        <f>OR(LEN(Spreadsheet!U1073)=0,AND(LEN(Spreadsheet!U1073)&gt;0,LEN(Spreadsheet!U1073)&lt;=50))</f>
        <v>1</v>
      </c>
      <c r="BA863" s="5" t="b">
        <f>OR(AND(ISBLANK(Spreadsheet!C1073),LEN(Spreadsheet!V1073)=0),AND(NOT(ISBLANK(Spreadsheet!C1073)),LEN(Spreadsheet!V1073)&gt;0,LEN(Spreadsheet!V1073)&lt;=50))</f>
        <v>1</v>
      </c>
      <c r="BB863" s="5" t="b">
        <f t="array" ref="BB863">IF(AND(ISBLANK(Spreadsheet!C1073),LEN(Spreadsheet!W1073)=0),TRUE,ISNUMBER(MATCH(TRUE,EXACT(Spreadsheet!W1073,States),0)))</f>
        <v>1</v>
      </c>
      <c r="BC863" s="5" t="b">
        <f>OR(AND(ISBLANK(Spreadsheet!C1073),LEN(Spreadsheet!X1073)=0),AND(NOT(ISBLANK(Spreadsheet!C1073)),LEN(Spreadsheet!X1073)&gt;0,LEN(Spreadsheet!X1073)=5,ISNUMBER(VALUE(Spreadsheet!X1073))))</f>
        <v>1</v>
      </c>
      <c r="BD863" s="5" t="b">
        <f>OR(ISBLANK(Spreadsheet!Z1073),LEN(Spreadsheet!Z1073)&lt;=50)</f>
        <v>1</v>
      </c>
      <c r="BE863" s="5" t="b">
        <f>ISBLANK(Spreadsheet!AA1073)</f>
        <v>1</v>
      </c>
      <c r="BF863" s="5" t="b">
        <f>ISBLANK(Spreadsheet!AB1073)</f>
        <v>1</v>
      </c>
      <c r="BG863" s="5" t="b">
        <f>IF(ISERROR(DATEVALUE(TEXT(Spreadsheet!AC1073,"mm/dd/yyyy")) &gt; DATEVALUE(TEXT(Spreadsheet!J1073,"mm/dd/yyyy"))),IF(OR(AND(ISBLANK(Spreadsheet!AC1073),ISBLANK(Spreadsheet!C1073)),AND(NOT(ISBLANK(Spreadsheet!C1073)),ISBLANK(Spreadsheet!AC1073),NOT(ISBLANK(Spreadsheet!D1073)))),TRUE,FALSE),IF(DATEVALUE(TEXT(Spreadsheet!AC1073,"mm/dd/yyyy")) &gt; DATEVALUE(TEXT(Spreadsheet!J1073,"mm/dd/yyyy")),TRUE,FALSE))</f>
        <v>1</v>
      </c>
      <c r="BH863" s="5" t="b">
        <f>OR(AND(ISBLANK(Spreadsheet!C1073),ISBLANK(Spreadsheet!AE1073)),AND(NOT(ISBLANK(Spreadsheet!C1073)),NOT(ISBLANK(Spreadsheet!D1073)),ISBLANK(Spreadsheet!AE1073)),AND(NOT(ISBLANK(Spreadsheet!C1073)),ISBLANK(Spreadsheet!D1073),NOT(ISBLANK(Spreadsheet!AE1073)),LEN(Spreadsheet!AE1073)&lt;=100))</f>
        <v>1</v>
      </c>
      <c r="BI863" s="5" t="b">
        <f t="array" ref="BI863">IF(ISBLANK(Spreadsheet!AF1073),TRUE,ISNUMBER(MATCH(TRUE,EXACT(Spreadsheet!AF1073,CobraShortReasons),0)))</f>
        <v>1</v>
      </c>
      <c r="BJ863" s="5" t="b">
        <f ca="1">IF(ISERROR(DATEVALUE(TEXT(Spreadsheet!AG1073,"mm/dd/yyyy")) &gt; TODAY()),IF(ISBLANK(Spreadsheet!AG1073),TRUE,FALSE),IF(DATEVALUE(TEXT(Spreadsheet!AG1073,"mm/dd/yyyy")) &gt; TODAY(),FALSE,TRUE))</f>
        <v>1</v>
      </c>
      <c r="BK863" s="5" t="b">
        <f>OR(ISBLANK(Spreadsheet!AH1073),LEN(Spreadsheet!AH1073)&lt;=25)</f>
        <v>1</v>
      </c>
      <c r="BL863" s="5" t="b">
        <f t="array" aca="1" ref="BL863" ca="1">IF(ISBLANK(Spreadsheet!AI1073),TRUE,ISNUMBER(MATCH(TRUE,EXACT(Spreadsheet!AI1073,INDIRECT(Spreadsheet!$D$2)),0)))</f>
        <v>1</v>
      </c>
      <c r="BM863" s="5" t="b">
        <f t="array" aca="1" ref="BM863" ca="1">IF(ISBLANK(Spreadsheet!AJ1073),TRUE,ISNUMBER(MATCH(TRUE,EXACT(Spreadsheet!AJ1073,INDIRECT(Spreadsheet!BJ863)),0)))</f>
        <v>1</v>
      </c>
      <c r="BN863" s="5" t="b">
        <f t="array" ref="BN863">IF(ISBLANK(Spreadsheet!AK1073),TRUE,ISNUMBER(MATCH(TRUE,EXACT(Spreadsheet!AK1073,DentalPlans),0)))</f>
        <v>1</v>
      </c>
      <c r="BO863" s="5" t="b">
        <f t="array" aca="1" ref="BO863" ca="1">IF(ISBLANK(Spreadsheet!AL1073),TRUE,ISNUMBER(MATCH(TRUE,EXACT(Spreadsheet!AL1073,INDIRECT(Spreadsheet!BK863)),0)))</f>
        <v>1</v>
      </c>
      <c r="BP863" s="5" t="b">
        <f t="array" ref="BP863">IF(ISBLANK(Spreadsheet!AM1073),TRUE,ISNUMBER(MATCH(TRUE,EXACT(Spreadsheet!AM1073,VisionPlans),0)))</f>
        <v>1</v>
      </c>
      <c r="BQ863" s="5" t="b">
        <f t="array" aca="1" ref="BQ863" ca="1">IF(ISBLANK(Spreadsheet!AN1073),TRUE,ISNUMBER(MATCH(TRUE,EXACT(Spreadsheet!AN1073,INDIRECT(Spreadsheet!BL863)),0)))</f>
        <v>1</v>
      </c>
      <c r="BR863" s="5" t="b">
        <f t="array" ref="BR863">IF(ISBLANK(Spreadsheet!AO1073),TRUE,ISNUMBER(MATCH(TRUE,EXACT(Spreadsheet!AO1073,LifeBenefitClasses),0)))</f>
        <v>1</v>
      </c>
      <c r="BS863" s="5" t="b">
        <f>IF(OR(ISBLANK(Spreadsheet!AO1073), Spreadsheet!AO1073="Waive"),IF(ISBLANK(Spreadsheet!AP1073),TRUE,FALSE),IF(OR(AND(NOT(ISBLANK(Spreadsheet!AO1073)),ISBLANK(Spreadsheet!AP1073)),NOT(ISNUMBER(VALUE(Spreadsheet!AP1073)))),FALSE,IF(OR(AND(Spreadsheet!AP1073&lt;6,MOD(Spreadsheet!AP1073*10,5)=0), MOD(Spreadsheet!AP1073,5000)=0),TRUE,FALSE)))</f>
        <v>1</v>
      </c>
      <c r="BT863" s="5" t="b">
        <f t="array" ref="BT863">IF(ISBLANK(Spreadsheet!AQ1073),TRUE,ISNUMBER(MATCH(TRUE,EXACT(Spreadsheet!AQ1073,EnrollWaive),0)))</f>
        <v>1</v>
      </c>
      <c r="BU863" s="5" t="b">
        <f t="array" ref="BU863">IF(ISBLANK(Spreadsheet!AR1073),TRUE,ISNUMBER(MATCH(TRUE,EXACT(Spreadsheet!AR1073,LifeBenefitClasses),0)))</f>
        <v>1</v>
      </c>
      <c r="BV863" s="5" t="b">
        <f>IF(OR(ISBLANK(Spreadsheet!AR1073), Spreadsheet!AR1073="Waive"),IF(ISBLANK(Spreadsheet!AS1073),TRUE,FALSE),IF(OR(AND(NOT(ISBLANK(Spreadsheet!AR1073)),ISBLANK(Spreadsheet!AS1073)),NOT(ISNUMBER(VALUE(Spreadsheet!AS1073)))),FALSE,IF(OR(AND(Spreadsheet!AS1073&lt;6,MOD(Spreadsheet!AS1073*10,5)=0), MOD(Spreadsheet!AS1073,10000)=0),TRUE,FALSE)))</f>
        <v>1</v>
      </c>
      <c r="BW863" s="5" t="b">
        <f t="array" ref="BW863">IF(ISBLANK(Spreadsheet!AT1073),TRUE,ISNUMBER(MATCH(TRUE,EXACT(Spreadsheet!AT1073,LifeBenefitClasses),0)))</f>
        <v>1</v>
      </c>
      <c r="BX863" s="5" t="b">
        <f>IF(OR(ISBLANK(Spreadsheet!AT1073), Spreadsheet!AT1073="Waive"),IF(ISBLANK(Spreadsheet!AU1073),TRUE,FALSE),IF(OR(AND(NOT(ISBLANK(Spreadsheet!AT1073)),ISBLANK(Spreadsheet!AU1073)),NOT(ISNUMBER(VALUE(Spreadsheet!AU1073)))),FALSE,IF(AND(NOT(OR(ISBLANK(Spreadsheet!AT1073),Spreadsheet!AT1073="Waive")),NOT(OR(ISBLANK(Spreadsheet!AR1073),Spreadsheet!AR1073="Waive")),MOD(Spreadsheet!AU1073,5000)=0, Spreadsheet!AU1073&lt;=(Spreadsheet!AS1073*0.5)),TRUE,FALSE)))</f>
        <v>1</v>
      </c>
      <c r="BY863" s="5" t="b">
        <f t="array" ref="BY863">IF(ISBLANK(Spreadsheet!AV1073),TRUE,ISNUMBER(MATCH(TRUE,EXACT(Spreadsheet!AV1073,EnrollWaive),0)))</f>
        <v>1</v>
      </c>
      <c r="BZ863" s="5" t="b">
        <f t="array" ref="BZ863">IF(ISBLANK(Spreadsheet!AW1073),TRUE,ISNUMBER(MATCH(TRUE,EXACT(Spreadsheet!AW1073,LifeBenefitClasses),0)))</f>
        <v>1</v>
      </c>
      <c r="CA863" s="5" t="b">
        <f t="array" ref="CA863">IF(ISBLANK(Spreadsheet!AX1073),TRUE,ISNUMBER(MATCH(TRUE,EXACT(Spreadsheet!AX1073,LifeBenefitClasses),0)))</f>
        <v>1</v>
      </c>
      <c r="CB863" s="5" t="b">
        <f t="array" ref="CB863">IF(ISBLANK(Spreadsheet!AY1073),TRUE,ISNUMBER(MATCH(TRUE,EXACT(Spreadsheet!AY1073,LifeBenefitClasses),0)))</f>
        <v>1</v>
      </c>
      <c r="CC863" s="5" t="b">
        <f t="array" ref="CC863">IF(ISBLANK(Spreadsheet!AZ1073),TRUE,ISNUMBER(MATCH(TRUE,EXACT(Spreadsheet!AZ1073,LifeBenefitClasses),0)))</f>
        <v>1</v>
      </c>
      <c r="CD863" s="5" t="b">
        <f t="array" ref="CD863">IF(ISBLANK(Spreadsheet!BA1073),TRUE,ISNUMBER(MATCH(TRUE,EXACT(Spreadsheet!BA1073,LifeBenefitClasses),0)))</f>
        <v>1</v>
      </c>
      <c r="CE863" s="5" t="b">
        <f>IF(OR(ISBLANK(Spreadsheet!BA1073), Spreadsheet!BA1073="Waive"),IF(ISBLANK(Spreadsheet!BB1073),TRUE,FALSE),IF(OR(AND(NOT(ISBLANK(Spreadsheet!BA1073)),ISBLANK(Spreadsheet!BB1073)),NOT(ISNUMBER(VALUE(Spreadsheet!BB1073))),ISBLANK(Spreadsheet!BC1073),NOT(ISNUMBER(VALUE(Spreadsheet!BC1073)))),FALSE,IF(AND(Spreadsheet!BB1073&gt;=50000,Spreadsheet!BB1073&lt;=250000,MOD(Spreadsheet!BB1073,10000)=0,Spreadsheet!BB1073&lt;=(10*Spreadsheet!BC1073)),TRUE,FALSE)))</f>
        <v>1</v>
      </c>
      <c r="CF863" s="5" t="b">
        <f>IF(NOT(ISBLANK(Spreadsheet!BC863)),AND(ISNUMBER(VALUE(Spreadsheet!BC863)),Spreadsheet!BC863&gt;0),AND(OR(ISBLANK(Spreadsheet!AO863),Spreadsheet!AO863="Waive",AND(NOT(OR(ISBLANK(Spreadsheet!AO863),Spreadsheet!AO863="Waive")),Spreadsheet!AP863&gt;=6)),OR(ISBLANK(Spreadsheet!AR863),AND(NOT(OR(ISBLANK(Spreadsheet!AR863),Spreadsheet!AR863="Waive")),Spreadsheet!AS863&gt;=6)),OR(ISBLANK(Spreadsheet!AW863)),OR(ISBLANK(Spreadsheet!AX863)),OR(ISBLANK(Spreadsheet!AY863)),OR(ISBLANK(Spreadsheet!AZ863)),OR(ISBLANK(Spreadsheet!BA863),Spreadsheet!BA863="Waive")))</f>
        <v>1</v>
      </c>
      <c r="CG863" s="5" t="b">
        <f t="shared" ca="1" si="65"/>
        <v>1</v>
      </c>
    </row>
    <row r="864" spans="8:85" x14ac:dyDescent="0.3">
      <c r="H864" s="5">
        <f t="shared" ca="1" si="62"/>
        <v>2</v>
      </c>
      <c r="I864" s="5" t="str">
        <f t="shared" ca="1" si="63"/>
        <v/>
      </c>
      <c r="J864" s="5" t="str">
        <f>IF(AND(NOT(ISBLANK(Spreadsheet!C1074)),ISBLANK(Spreadsheet!D1074)),Spreadsheet!F1074&amp;" "&amp;Spreadsheet!H1074,"")</f>
        <v/>
      </c>
      <c r="K864" s="5">
        <f>IF(AND(NOT(ISBLANK(Spreadsheet!C1074)),ISBLANK(Spreadsheet!D1074)),COUNTIFS(Spreadsheet!E$786:E1075,"=Child",Spreadsheet!C$786:C1075, "="&amp;Spreadsheet!C1074) + COUNTIFS(Spreadsheet!E$786:E1075,"=Step-child",Spreadsheet!C$786:C1075, "="&amp;Spreadsheet!C1074),0)</f>
        <v>0</v>
      </c>
      <c r="L864" s="5">
        <f>IF(NOT(ISBLANK(J864)),COUNTIFS(Spreadsheet!E$786:E1075,"=Wife",Spreadsheet!C$786:C1075, "="&amp;Spreadsheet!C1074) + COUNTIFS(Spreadsheet!E$786:E1075,"=Husband",Spreadsheet!C$786:C1075, "="&amp;Spreadsheet!C1074),0)</f>
        <v>0</v>
      </c>
      <c r="M864" s="5">
        <f>IF(NOT(ISBLANK(Spreadsheet!AJ1074)),VLOOKUP(Spreadsheet!AJ1074,'Drop Downs'!$P$2:$R$16,3,FALSE),0)</f>
        <v>0</v>
      </c>
      <c r="N864" s="5">
        <f>IF(NOT(ISBLANK(Spreadsheet!AJ1074)), VLOOKUP(Spreadsheet!AJ1074,'Drop Downs'!$P$2:$R$16,2,FALSE),0)</f>
        <v>0</v>
      </c>
      <c r="O864" s="5">
        <f>IF(NOT(ISBLANK(Spreadsheet!AL1074)),VLOOKUP(Spreadsheet!AL1074,'Drop Downs'!$P$2:$R$16,3,FALSE), 0)</f>
        <v>0</v>
      </c>
      <c r="P864" s="5">
        <f>IF(NOT(ISBLANK(Spreadsheet!AL1074)),VLOOKUP(Spreadsheet!AL1074,'Drop Downs'!$P$2:$R$16,2,FALSE),0)</f>
        <v>0</v>
      </c>
      <c r="Q864" s="5">
        <f>IF(NOT(ISBLANK(Spreadsheet!AN1074)),VLOOKUP(Spreadsheet!AN1074,'Drop Downs'!$P$2:$R$16,3,FALSE),0)</f>
        <v>0</v>
      </c>
      <c r="R864" s="5">
        <f>IF(NOT(ISBLANK(Spreadsheet!AN1074)),VLOOKUP(Spreadsheet!AN1074,'Drop Downs'!$P$2:$R$16,2,FALSE),0)</f>
        <v>0</v>
      </c>
      <c r="S864" s="5" t="str">
        <f>IF(OR(M864&gt;K864,N864&gt;L864,O864&gt;K864, Q864&gt;K864,N864&gt;L864, P864&gt;L864, R864&gt;L864),"Member currently has a coverage election over what he/she needs.  Please add more dependents or adjust the coverage election.","")&amp;(IF(AND(NOT(ISBLANK(Spreadsheet!C1074)),NOT(ISBLANK(Spreadsheet!D1074)),ISBLANK(Spreadsheet!E1074)),"Dependent lacks a relationship to member.Please select one from the drop-down.",""))</f>
        <v/>
      </c>
      <c r="T864" s="5" t="b">
        <f t="shared" si="64"/>
        <v>1</v>
      </c>
      <c r="U864" s="5" t="b">
        <f>OR(ISBLANK(Spreadsheet!C1074),IF(NOT(ISBLANK(Spreadsheet!D1074)),NOT(ISBLANK(Spreadsheet!E1074)),TRUE))</f>
        <v>1</v>
      </c>
      <c r="V864" s="5" t="b">
        <f>OR(ISBLANK(Spreadsheet!C1074), NOT(ISBLANK(Spreadsheet!I1074)))</f>
        <v>1</v>
      </c>
      <c r="W864" s="5" t="b">
        <f>OR(ISBLANK(Spreadsheet!D1074),NOT(ISBLANK(Spreadsheet!C1074)))</f>
        <v>1</v>
      </c>
      <c r="X864" s="155" t="str">
        <f>REPT("0",MIN(FIND({1,2,3,4,5,6,7,8,9},Spreadsheet!C1074&amp;"123456789"))-1)&amp;IF(ISBLANK(Spreadsheet!C1074),"",SUMPRODUCT(MID(0&amp;Spreadsheet!C1074,LARGE(INDEX(ISNUMBER(--MID(Spreadsheet!C1074,ROW($1:$225),1))*
 ROW($1:$225),0),ROW($1:$225))+1,1)*10^ROW($1:$225)/10))</f>
        <v/>
      </c>
      <c r="Y864" s="5" t="b">
        <f>IF(NOT(ISBLANK(Spreadsheet!C1074)),IF(AND(ISNUMBER(VALUE(Spreadsheet!C1074)), LEN(Spreadsheet!C1074)=9),TRUE,FALSE),TRUE)</f>
        <v>1</v>
      </c>
      <c r="Z864" s="155" t="str">
        <f>REPT("0",MIN(FIND({1,2,3,4,5,6,7,8,9},Spreadsheet!D1074&amp;"123456789"))-1)&amp;IF(ISBLANK(Spreadsheet!D1074),"",SUMPRODUCT(MID(0&amp;Spreadsheet!D1074,LARGE(INDEX(ISNUMBER(--MID(Spreadsheet!D1074,ROW($1:$225),1))*
 ROW($1:$225),0),ROW($1:$225))+1,1)*10^ROW($1:$225)/10))</f>
        <v/>
      </c>
      <c r="AA864" s="5" t="b">
        <f>IF(AND(NOT(ISBLANK(Spreadsheet!D1074)),NOT(ISBLANK(Spreadsheet!C1074))),IF(AND(ISNUMBER(VALUE(Spreadsheet!D1074)), LEN(Spreadsheet!D1074)=9),TRUE,FALSE),IF(AND(NOT(ISBLANK(Spreadsheet!D1074)),ISBLANK(Spreadsheet!C1074)),FALSE,TRUE))</f>
        <v>1</v>
      </c>
      <c r="AB864" s="5" t="b">
        <f>OR(ISBLANK(Spreadsheet!Y864),IF(NOT(ISBLANK(Spreadsheet!Y864)),LEN(Spreadsheet!Y864)=10,ISNUMBER(VALUE(Spreadsheet!Y864))))</f>
        <v>1</v>
      </c>
      <c r="AC864" s="5" t="b">
        <f>OR(ISBLANK(Spreadsheet!AI1074), AND(NOT(ISBLANK(Spreadsheet!AJ1074)), NOT(ISNUMBER(SEARCH("Waive",Spreadsheet!AJ1074)))))</f>
        <v>1</v>
      </c>
      <c r="AD864" s="5" t="b">
        <f>OR(ISBLANK(Spreadsheet!AK1074), AND(NOT(ISBLANK(Spreadsheet!AL1074)), NOT(ISNUMBER(SEARCH("Waive",Spreadsheet!AL1074)))))</f>
        <v>1</v>
      </c>
      <c r="AE864" s="5" t="b">
        <f>OR(ISBLANK(Spreadsheet!AM1074), AND(NOT(ISBLANK(Spreadsheet!AN1074)), NOT(ISNUMBER(SEARCH("Waive", Spreadsheet!AN1074)))))</f>
        <v>1</v>
      </c>
      <c r="AF864" s="5" t="b">
        <f>OR(ISBLANK(Spreadsheet!C1074), NOT(ISBLANK(Spreadsheet!D1074)),NOT(ISBLANK(Spreadsheet!L1074)))</f>
        <v>1</v>
      </c>
      <c r="AG864" s="5" t="b">
        <f>IF(AND(NOT(ISBLANK(Spreadsheet!C1074)), NOT(ISBLANK(Spreadsheet!D1074)),Spreadsheet!C1074&lt;&gt;Spreadsheet!D1074),IF(ISERROR(VLOOKUP(Spreadsheet!C1074, Spreadsheet!$C$6:'Spreadsheet'!$C1073,1,FALSE)), FALSE, TRUE),TRUE)</f>
        <v>1</v>
      </c>
      <c r="AH864" s="5" t="b">
        <f>Spreadsheet!$B$2=Spreadsheet!AD864</f>
        <v>1</v>
      </c>
      <c r="AI864" s="5" t="b">
        <f>IF(ISBLANK(Spreadsheet!G1074),TRUE,IF(OR(LEN(Spreadsheet!G1074)&gt;1,ISNUMBER(VALUE(Spreadsheet!G1074))),FALSE,TRUE))</f>
        <v>1</v>
      </c>
      <c r="AJ864" s="5" t="b">
        <f>OR(ISBLANK(Spreadsheet!C1074), NOT(ISBLANK(Spreadsheet!B1074)), NOT(ISBLANK(Spreadsheet!D1074)))</f>
        <v>1</v>
      </c>
      <c r="AK864" s="5" t="b">
        <f t="array" ref="AK864">IF(OR(AND(ISBLANK(Spreadsheet!E1074),ISBLANK(Spreadsheet!D1074),NOT(ISBLANK(Spreadsheet!C1074))),AND(ISBLANK(Spreadsheet!E1074),ISBLANK(Spreadsheet!D1074),ISBLANK(Spreadsheet!C1074))),TRUE,ISNUMBER(MATCH(TRUE,EXACT(Spreadsheet!E1074,Relationships),0)))</f>
        <v>1</v>
      </c>
      <c r="AL864" s="5" t="b">
        <f>IF(NOT(ISBLANK(Spreadsheet!C1074)),IF(OR(ISBLANK(Spreadsheet!F1074),LEN(Spreadsheet!F1074)&gt;40),FALSE,TRUE),TRUE)</f>
        <v>1</v>
      </c>
      <c r="AM864" s="5" t="b">
        <f>IF(NOT(ISBLANK(Spreadsheet!C1074)),IF(OR(ISBLANK(Spreadsheet!H1074),LEN(Spreadsheet!H1074)&gt;40),FALSE,TRUE),TRUE)</f>
        <v>1</v>
      </c>
      <c r="AN864" s="5" t="b">
        <f t="array" ref="AN864">IF(ISBLANK(Spreadsheet!I1074),TRUE,ISNUMBER(MATCH(TRUE,EXACT(Spreadsheet!I1074,GenderValues),0)))</f>
        <v>1</v>
      </c>
      <c r="AO864" s="5" t="b">
        <f ca="1">IF(ISERROR(DATEVALUE(TEXT(Spreadsheet!J1074,"mm/dd/yyyy")) &gt; TODAY()),IF(AND(ISBLANK(Spreadsheet!J1074),ISBLANK(Spreadsheet!C1074)),TRUE,FALSE),IF(DATEVALUE(TEXT(Spreadsheet!J1074,"mm/dd/yyyy")) &gt; TODAY(),FALSE,TRUE))</f>
        <v>1</v>
      </c>
      <c r="AP864" s="5" t="b">
        <f>OR(ISBLANK(Spreadsheet!K1074),LEN(Spreadsheet!K1074)&lt;=100)</f>
        <v>1</v>
      </c>
      <c r="AQ864" s="5" t="b">
        <f t="array" ref="AQ864">IF(OR(AND(ISBLANK(Spreadsheet!L1074),ISBLANK(Spreadsheet!C1074)),AND(NOT(ISBLANK(Spreadsheet!C1074)),NOT(ISBLANK(Spreadsheet!D1074)))),TRUE,ISNUMBER(MATCH(TRUE,EXACT(Spreadsheet!L1074,MaritalStatus),0)))</f>
        <v>1</v>
      </c>
      <c r="AR864" s="5" t="b">
        <f ca="1">IF(ISERROR(DATEVALUE(TEXT(Spreadsheet!M1074,"mm/dd/yyyy")) &gt; TODAY()),IF(ISBLANK(Spreadsheet!M1074),TRUE,FALSE),IF(DATEVALUE(TEXT(Spreadsheet!M1074,"mm/dd/yyyy")) &gt; TODAY(),FALSE,TRUE))</f>
        <v>1</v>
      </c>
      <c r="AS864" s="5" t="b">
        <f>OR(ISBLANK(Spreadsheet!N1074),LEN(Spreadsheet!N1074)&lt;=100)</f>
        <v>1</v>
      </c>
      <c r="AT864" s="5" t="b">
        <f>OR(ISBLANK(Spreadsheet!O1074),UPPER(Spreadsheet!O1074)="YES")</f>
        <v>1</v>
      </c>
      <c r="AU864" s="5" t="b">
        <f>OR(ISBLANK(Spreadsheet!P1074),UPPER(Spreadsheet!P1074)="YES")</f>
        <v>1</v>
      </c>
      <c r="AV864" s="5" t="b">
        <f t="array" ref="AV864">IF(ISBLANK(Spreadsheet!Q1074),TRUE,ISNUMBER(MATCH(TRUE,EXACT(Spreadsheet!Q1074,OnGroupsPriorIns),0)))</f>
        <v>1</v>
      </c>
      <c r="AW864" s="5" t="b">
        <f>OR(ISBLANK(Spreadsheet!R1074),UPPER(Spreadsheet!R1074)="YES")</f>
        <v>1</v>
      </c>
      <c r="AX864" s="5" t="b">
        <f>OR(ISBLANK(Spreadsheet!S1074),UPPER(Spreadsheet!S1074)="YES")</f>
        <v>1</v>
      </c>
      <c r="AY864" s="5" t="b">
        <f>OR(AND(ISBLANK(Spreadsheet!C1074),LEN(Spreadsheet!T1074)=0),AND(NOT(ISBLANK(Spreadsheet!C1074)),LEN(Spreadsheet!T1074)&gt;0,LEN(Spreadsheet!T1074)&lt;=50))</f>
        <v>1</v>
      </c>
      <c r="AZ864" s="5" t="b">
        <f>OR(LEN(Spreadsheet!U1074)=0,AND(LEN(Spreadsheet!U1074)&gt;0,LEN(Spreadsheet!U1074)&lt;=50))</f>
        <v>1</v>
      </c>
      <c r="BA864" s="5" t="b">
        <f>OR(AND(ISBLANK(Spreadsheet!C1074),LEN(Spreadsheet!V1074)=0),AND(NOT(ISBLANK(Spreadsheet!C1074)),LEN(Spreadsheet!V1074)&gt;0,LEN(Spreadsheet!V1074)&lt;=50))</f>
        <v>1</v>
      </c>
      <c r="BB864" s="5" t="b">
        <f t="array" ref="BB864">IF(AND(ISBLANK(Spreadsheet!C1074),LEN(Spreadsheet!W1074)=0),TRUE,ISNUMBER(MATCH(TRUE,EXACT(Spreadsheet!W1074,States),0)))</f>
        <v>1</v>
      </c>
      <c r="BC864" s="5" t="b">
        <f>OR(AND(ISBLANK(Spreadsheet!C1074),LEN(Spreadsheet!X1074)=0),AND(NOT(ISBLANK(Spreadsheet!C1074)),LEN(Spreadsheet!X1074)&gt;0,LEN(Spreadsheet!X1074)=5,ISNUMBER(VALUE(Spreadsheet!X1074))))</f>
        <v>1</v>
      </c>
      <c r="BD864" s="5" t="b">
        <f>OR(ISBLANK(Spreadsheet!Z1074),LEN(Spreadsheet!Z1074)&lt;=50)</f>
        <v>1</v>
      </c>
      <c r="BE864" s="5" t="b">
        <f>ISBLANK(Spreadsheet!AA1074)</f>
        <v>1</v>
      </c>
      <c r="BF864" s="5" t="b">
        <f>ISBLANK(Spreadsheet!AB1074)</f>
        <v>1</v>
      </c>
      <c r="BG864" s="5" t="b">
        <f>IF(ISERROR(DATEVALUE(TEXT(Spreadsheet!AC1074,"mm/dd/yyyy")) &gt; DATEVALUE(TEXT(Spreadsheet!J1074,"mm/dd/yyyy"))),IF(OR(AND(ISBLANK(Spreadsheet!AC1074),ISBLANK(Spreadsheet!C1074)),AND(NOT(ISBLANK(Spreadsheet!C1074)),ISBLANK(Spreadsheet!AC1074),NOT(ISBLANK(Spreadsheet!D1074)))),TRUE,FALSE),IF(DATEVALUE(TEXT(Spreadsheet!AC1074,"mm/dd/yyyy")) &gt; DATEVALUE(TEXT(Spreadsheet!J1074,"mm/dd/yyyy")),TRUE,FALSE))</f>
        <v>1</v>
      </c>
      <c r="BH864" s="5" t="b">
        <f>OR(AND(ISBLANK(Spreadsheet!C1074),ISBLANK(Spreadsheet!AE1074)),AND(NOT(ISBLANK(Spreadsheet!C1074)),NOT(ISBLANK(Spreadsheet!D1074)),ISBLANK(Spreadsheet!AE1074)),AND(NOT(ISBLANK(Spreadsheet!C1074)),ISBLANK(Spreadsheet!D1074),NOT(ISBLANK(Spreadsheet!AE1074)),LEN(Spreadsheet!AE1074)&lt;=100))</f>
        <v>1</v>
      </c>
      <c r="BI864" s="5" t="b">
        <f t="array" ref="BI864">IF(ISBLANK(Spreadsheet!AF1074),TRUE,ISNUMBER(MATCH(TRUE,EXACT(Spreadsheet!AF1074,CobraShortReasons),0)))</f>
        <v>1</v>
      </c>
      <c r="BJ864" s="5" t="b">
        <f ca="1">IF(ISERROR(DATEVALUE(TEXT(Spreadsheet!AG1074,"mm/dd/yyyy")) &gt; TODAY()),IF(ISBLANK(Spreadsheet!AG1074),TRUE,FALSE),IF(DATEVALUE(TEXT(Spreadsheet!AG1074,"mm/dd/yyyy")) &gt; TODAY(),FALSE,TRUE))</f>
        <v>1</v>
      </c>
      <c r="BK864" s="5" t="b">
        <f>OR(ISBLANK(Spreadsheet!AH1074),LEN(Spreadsheet!AH1074)&lt;=25)</f>
        <v>1</v>
      </c>
      <c r="BL864" s="5" t="b">
        <f t="array" aca="1" ref="BL864" ca="1">IF(ISBLANK(Spreadsheet!AI1074),TRUE,ISNUMBER(MATCH(TRUE,EXACT(Spreadsheet!AI1074,INDIRECT(Spreadsheet!$D$2)),0)))</f>
        <v>1</v>
      </c>
      <c r="BM864" s="5" t="b">
        <f t="array" aca="1" ref="BM864" ca="1">IF(ISBLANK(Spreadsheet!AJ1074),TRUE,ISNUMBER(MATCH(TRUE,EXACT(Spreadsheet!AJ1074,INDIRECT(Spreadsheet!BJ864)),0)))</f>
        <v>1</v>
      </c>
      <c r="BN864" s="5" t="b">
        <f t="array" ref="BN864">IF(ISBLANK(Spreadsheet!AK1074),TRUE,ISNUMBER(MATCH(TRUE,EXACT(Spreadsheet!AK1074,DentalPlans),0)))</f>
        <v>1</v>
      </c>
      <c r="BO864" s="5" t="b">
        <f t="array" aca="1" ref="BO864" ca="1">IF(ISBLANK(Spreadsheet!AL1074),TRUE,ISNUMBER(MATCH(TRUE,EXACT(Spreadsheet!AL1074,INDIRECT(Spreadsheet!BK864)),0)))</f>
        <v>1</v>
      </c>
      <c r="BP864" s="5" t="b">
        <f t="array" ref="BP864">IF(ISBLANK(Spreadsheet!AM1074),TRUE,ISNUMBER(MATCH(TRUE,EXACT(Spreadsheet!AM1074,VisionPlans),0)))</f>
        <v>1</v>
      </c>
      <c r="BQ864" s="5" t="b">
        <f t="array" aca="1" ref="BQ864" ca="1">IF(ISBLANK(Spreadsheet!AN1074),TRUE,ISNUMBER(MATCH(TRUE,EXACT(Spreadsheet!AN1074,INDIRECT(Spreadsheet!BL864)),0)))</f>
        <v>1</v>
      </c>
      <c r="BR864" s="5" t="b">
        <f t="array" ref="BR864">IF(ISBLANK(Spreadsheet!AO1074),TRUE,ISNUMBER(MATCH(TRUE,EXACT(Spreadsheet!AO1074,LifeBenefitClasses),0)))</f>
        <v>1</v>
      </c>
      <c r="BS864" s="5" t="b">
        <f>IF(OR(ISBLANK(Spreadsheet!AO1074), Spreadsheet!AO1074="Waive"),IF(ISBLANK(Spreadsheet!AP1074),TRUE,FALSE),IF(OR(AND(NOT(ISBLANK(Spreadsheet!AO1074)),ISBLANK(Spreadsheet!AP1074)),NOT(ISNUMBER(VALUE(Spreadsheet!AP1074)))),FALSE,IF(OR(AND(Spreadsheet!AP1074&lt;6,MOD(Spreadsheet!AP1074*10,5)=0), MOD(Spreadsheet!AP1074,5000)=0),TRUE,FALSE)))</f>
        <v>1</v>
      </c>
      <c r="BT864" s="5" t="b">
        <f t="array" ref="BT864">IF(ISBLANK(Spreadsheet!AQ1074),TRUE,ISNUMBER(MATCH(TRUE,EXACT(Spreadsheet!AQ1074,EnrollWaive),0)))</f>
        <v>1</v>
      </c>
      <c r="BU864" s="5" t="b">
        <f t="array" ref="BU864">IF(ISBLANK(Spreadsheet!AR1074),TRUE,ISNUMBER(MATCH(TRUE,EXACT(Spreadsheet!AR1074,LifeBenefitClasses),0)))</f>
        <v>1</v>
      </c>
      <c r="BV864" s="5" t="b">
        <f>IF(OR(ISBLANK(Spreadsheet!AR1074), Spreadsheet!AR1074="Waive"),IF(ISBLANK(Spreadsheet!AS1074),TRUE,FALSE),IF(OR(AND(NOT(ISBLANK(Spreadsheet!AR1074)),ISBLANK(Spreadsheet!AS1074)),NOT(ISNUMBER(VALUE(Spreadsheet!AS1074)))),FALSE,IF(OR(AND(Spreadsheet!AS1074&lt;6,MOD(Spreadsheet!AS1074*10,5)=0), MOD(Spreadsheet!AS1074,10000)=0),TRUE,FALSE)))</f>
        <v>1</v>
      </c>
      <c r="BW864" s="5" t="b">
        <f t="array" ref="BW864">IF(ISBLANK(Spreadsheet!AT1074),TRUE,ISNUMBER(MATCH(TRUE,EXACT(Spreadsheet!AT1074,LifeBenefitClasses),0)))</f>
        <v>1</v>
      </c>
      <c r="BX864" s="5" t="b">
        <f>IF(OR(ISBLANK(Spreadsheet!AT1074), Spreadsheet!AT1074="Waive"),IF(ISBLANK(Spreadsheet!AU1074),TRUE,FALSE),IF(OR(AND(NOT(ISBLANK(Spreadsheet!AT1074)),ISBLANK(Spreadsheet!AU1074)),NOT(ISNUMBER(VALUE(Spreadsheet!AU1074)))),FALSE,IF(AND(NOT(OR(ISBLANK(Spreadsheet!AT1074),Spreadsheet!AT1074="Waive")),NOT(OR(ISBLANK(Spreadsheet!AR1074),Spreadsheet!AR1074="Waive")),MOD(Spreadsheet!AU1074,5000)=0, Spreadsheet!AU1074&lt;=(Spreadsheet!AS1074*0.5)),TRUE,FALSE)))</f>
        <v>1</v>
      </c>
      <c r="BY864" s="5" t="b">
        <f t="array" ref="BY864">IF(ISBLANK(Spreadsheet!AV1074),TRUE,ISNUMBER(MATCH(TRUE,EXACT(Spreadsheet!AV1074,EnrollWaive),0)))</f>
        <v>1</v>
      </c>
      <c r="BZ864" s="5" t="b">
        <f t="array" ref="BZ864">IF(ISBLANK(Spreadsheet!AW1074),TRUE,ISNUMBER(MATCH(TRUE,EXACT(Spreadsheet!AW1074,LifeBenefitClasses),0)))</f>
        <v>1</v>
      </c>
      <c r="CA864" s="5" t="b">
        <f t="array" ref="CA864">IF(ISBLANK(Spreadsheet!AX1074),TRUE,ISNUMBER(MATCH(TRUE,EXACT(Spreadsheet!AX1074,LifeBenefitClasses),0)))</f>
        <v>1</v>
      </c>
      <c r="CB864" s="5" t="b">
        <f t="array" ref="CB864">IF(ISBLANK(Spreadsheet!AY1074),TRUE,ISNUMBER(MATCH(TRUE,EXACT(Spreadsheet!AY1074,LifeBenefitClasses),0)))</f>
        <v>1</v>
      </c>
      <c r="CC864" s="5" t="b">
        <f t="array" ref="CC864">IF(ISBLANK(Spreadsheet!AZ1074),TRUE,ISNUMBER(MATCH(TRUE,EXACT(Spreadsheet!AZ1074,LifeBenefitClasses),0)))</f>
        <v>1</v>
      </c>
      <c r="CD864" s="5" t="b">
        <f t="array" ref="CD864">IF(ISBLANK(Spreadsheet!BA1074),TRUE,ISNUMBER(MATCH(TRUE,EXACT(Spreadsheet!BA1074,LifeBenefitClasses),0)))</f>
        <v>1</v>
      </c>
      <c r="CE864" s="5" t="b">
        <f>IF(OR(ISBLANK(Spreadsheet!BA1074), Spreadsheet!BA1074="Waive"),IF(ISBLANK(Spreadsheet!BB1074),TRUE,FALSE),IF(OR(AND(NOT(ISBLANK(Spreadsheet!BA1074)),ISBLANK(Spreadsheet!BB1074)),NOT(ISNUMBER(VALUE(Spreadsheet!BB1074))),ISBLANK(Spreadsheet!BC1074),NOT(ISNUMBER(VALUE(Spreadsheet!BC1074)))),FALSE,IF(AND(Spreadsheet!BB1074&gt;=50000,Spreadsheet!BB1074&lt;=250000,MOD(Spreadsheet!BB1074,10000)=0,Spreadsheet!BB1074&lt;=(10*Spreadsheet!BC1074)),TRUE,FALSE)))</f>
        <v>1</v>
      </c>
      <c r="CF864" s="5" t="b">
        <f>IF(NOT(ISBLANK(Spreadsheet!BC864)),AND(ISNUMBER(VALUE(Spreadsheet!BC864)),Spreadsheet!BC864&gt;0),AND(OR(ISBLANK(Spreadsheet!AO864),Spreadsheet!AO864="Waive",AND(NOT(OR(ISBLANK(Spreadsheet!AO864),Spreadsheet!AO864="Waive")),Spreadsheet!AP864&gt;=6)),OR(ISBLANK(Spreadsheet!AR864),AND(NOT(OR(ISBLANK(Spreadsheet!AR864),Spreadsheet!AR864="Waive")),Spreadsheet!AS864&gt;=6)),OR(ISBLANK(Spreadsheet!AW864)),OR(ISBLANK(Spreadsheet!AX864)),OR(ISBLANK(Spreadsheet!AY864)),OR(ISBLANK(Spreadsheet!AZ864)),OR(ISBLANK(Spreadsheet!BA864),Spreadsheet!BA864="Waive")))</f>
        <v>1</v>
      </c>
      <c r="CG864" s="5" t="b">
        <f t="shared" ca="1" si="65"/>
        <v>1</v>
      </c>
    </row>
    <row r="865" spans="8:85" x14ac:dyDescent="0.3">
      <c r="H865" s="5">
        <f t="shared" ca="1" si="62"/>
        <v>2</v>
      </c>
      <c r="I865" s="5" t="str">
        <f t="shared" ca="1" si="63"/>
        <v/>
      </c>
      <c r="J865" s="5" t="str">
        <f>IF(AND(NOT(ISBLANK(Spreadsheet!C1075)),ISBLANK(Spreadsheet!D1075)),Spreadsheet!F1075&amp;" "&amp;Spreadsheet!H1075,"")</f>
        <v/>
      </c>
      <c r="K865" s="5">
        <f>IF(AND(NOT(ISBLANK(Spreadsheet!C1075)),ISBLANK(Spreadsheet!D1075)),COUNTIFS(Spreadsheet!E$786:E1076,"=Child",Spreadsheet!C$786:C1076, "="&amp;Spreadsheet!C1075) + COUNTIFS(Spreadsheet!E$786:E1076,"=Step-child",Spreadsheet!C$786:C1076, "="&amp;Spreadsheet!C1075),0)</f>
        <v>0</v>
      </c>
      <c r="L865" s="5">
        <f>IF(NOT(ISBLANK(J865)),COUNTIFS(Spreadsheet!E$786:E1076,"=Wife",Spreadsheet!C$786:C1076, "="&amp;Spreadsheet!C1075) + COUNTIFS(Spreadsheet!E$786:E1076,"=Husband",Spreadsheet!C$786:C1076, "="&amp;Spreadsheet!C1075),0)</f>
        <v>0</v>
      </c>
      <c r="M865" s="5">
        <f>IF(NOT(ISBLANK(Spreadsheet!AJ1075)),VLOOKUP(Spreadsheet!AJ1075,'Drop Downs'!$P$2:$R$16,3,FALSE),0)</f>
        <v>0</v>
      </c>
      <c r="N865" s="5">
        <f>IF(NOT(ISBLANK(Spreadsheet!AJ1075)), VLOOKUP(Spreadsheet!AJ1075,'Drop Downs'!$P$2:$R$16,2,FALSE),0)</f>
        <v>0</v>
      </c>
      <c r="O865" s="5">
        <f>IF(NOT(ISBLANK(Spreadsheet!AL1075)),VLOOKUP(Spreadsheet!AL1075,'Drop Downs'!$P$2:$R$16,3,FALSE), 0)</f>
        <v>0</v>
      </c>
      <c r="P865" s="5">
        <f>IF(NOT(ISBLANK(Spreadsheet!AL1075)),VLOOKUP(Spreadsheet!AL1075,'Drop Downs'!$P$2:$R$16,2,FALSE),0)</f>
        <v>0</v>
      </c>
      <c r="Q865" s="5">
        <f>IF(NOT(ISBLANK(Spreadsheet!AN1075)),VLOOKUP(Spreadsheet!AN1075,'Drop Downs'!$P$2:$R$16,3,FALSE),0)</f>
        <v>0</v>
      </c>
      <c r="R865" s="5">
        <f>IF(NOT(ISBLANK(Spreadsheet!AN1075)),VLOOKUP(Spreadsheet!AN1075,'Drop Downs'!$P$2:$R$16,2,FALSE),0)</f>
        <v>0</v>
      </c>
      <c r="S865" s="5" t="str">
        <f>IF(OR(M865&gt;K865,N865&gt;L865,O865&gt;K865, Q865&gt;K865,N865&gt;L865, P865&gt;L865, R865&gt;L865),"Member currently has a coverage election over what he/she needs.  Please add more dependents or adjust the coverage election.","")&amp;(IF(AND(NOT(ISBLANK(Spreadsheet!C1075)),NOT(ISBLANK(Spreadsheet!D1075)),ISBLANK(Spreadsheet!E1075)),"Dependent lacks a relationship to member.Please select one from the drop-down.",""))</f>
        <v/>
      </c>
      <c r="T865" s="5" t="b">
        <f t="shared" si="64"/>
        <v>1</v>
      </c>
      <c r="U865" s="5" t="b">
        <f>OR(ISBLANK(Spreadsheet!C1075),IF(NOT(ISBLANK(Spreadsheet!D1075)),NOT(ISBLANK(Spreadsheet!E1075)),TRUE))</f>
        <v>1</v>
      </c>
      <c r="V865" s="5" t="b">
        <f>OR(ISBLANK(Spreadsheet!C1075), NOT(ISBLANK(Spreadsheet!I1075)))</f>
        <v>1</v>
      </c>
      <c r="W865" s="5" t="b">
        <f>OR(ISBLANK(Spreadsheet!D1075),NOT(ISBLANK(Spreadsheet!C1075)))</f>
        <v>1</v>
      </c>
      <c r="X865" s="155" t="str">
        <f>REPT("0",MIN(FIND({1,2,3,4,5,6,7,8,9},Spreadsheet!C1075&amp;"123456789"))-1)&amp;IF(ISBLANK(Spreadsheet!C1075),"",SUMPRODUCT(MID(0&amp;Spreadsheet!C1075,LARGE(INDEX(ISNUMBER(--MID(Spreadsheet!C1075,ROW($1:$225),1))*
 ROW($1:$225),0),ROW($1:$225))+1,1)*10^ROW($1:$225)/10))</f>
        <v/>
      </c>
      <c r="Y865" s="5" t="b">
        <f>IF(NOT(ISBLANK(Spreadsheet!C1075)),IF(AND(ISNUMBER(VALUE(Spreadsheet!C1075)), LEN(Spreadsheet!C1075)=9),TRUE,FALSE),TRUE)</f>
        <v>1</v>
      </c>
      <c r="Z865" s="155" t="str">
        <f>REPT("0",MIN(FIND({1,2,3,4,5,6,7,8,9},Spreadsheet!D1075&amp;"123456789"))-1)&amp;IF(ISBLANK(Spreadsheet!D1075),"",SUMPRODUCT(MID(0&amp;Spreadsheet!D1075,LARGE(INDEX(ISNUMBER(--MID(Spreadsheet!D1075,ROW($1:$225),1))*
 ROW($1:$225),0),ROW($1:$225))+1,1)*10^ROW($1:$225)/10))</f>
        <v/>
      </c>
      <c r="AA865" s="5" t="b">
        <f>IF(AND(NOT(ISBLANK(Spreadsheet!D1075)),NOT(ISBLANK(Spreadsheet!C1075))),IF(AND(ISNUMBER(VALUE(Spreadsheet!D1075)), LEN(Spreadsheet!D1075)=9),TRUE,FALSE),IF(AND(NOT(ISBLANK(Spreadsheet!D1075)),ISBLANK(Spreadsheet!C1075)),FALSE,TRUE))</f>
        <v>1</v>
      </c>
      <c r="AB865" s="5" t="b">
        <f>OR(ISBLANK(Spreadsheet!Y865),IF(NOT(ISBLANK(Spreadsheet!Y865)),LEN(Spreadsheet!Y865)=10,ISNUMBER(VALUE(Spreadsheet!Y865))))</f>
        <v>1</v>
      </c>
      <c r="AC865" s="5" t="b">
        <f>OR(ISBLANK(Spreadsheet!AI1075), AND(NOT(ISBLANK(Spreadsheet!AJ1075)), NOT(ISNUMBER(SEARCH("Waive",Spreadsheet!AJ1075)))))</f>
        <v>1</v>
      </c>
      <c r="AD865" s="5" t="b">
        <f>OR(ISBLANK(Spreadsheet!AK1075), AND(NOT(ISBLANK(Spreadsheet!AL1075)), NOT(ISNUMBER(SEARCH("Waive",Spreadsheet!AL1075)))))</f>
        <v>1</v>
      </c>
      <c r="AE865" s="5" t="b">
        <f>OR(ISBLANK(Spreadsheet!AM1075), AND(NOT(ISBLANK(Spreadsheet!AN1075)), NOT(ISNUMBER(SEARCH("Waive", Spreadsheet!AN1075)))))</f>
        <v>1</v>
      </c>
      <c r="AF865" s="5" t="b">
        <f>OR(ISBLANK(Spreadsheet!C1075), NOT(ISBLANK(Spreadsheet!D1075)),NOT(ISBLANK(Spreadsheet!L1075)))</f>
        <v>1</v>
      </c>
      <c r="AG865" s="5" t="b">
        <f>IF(AND(NOT(ISBLANK(Spreadsheet!C1075)), NOT(ISBLANK(Spreadsheet!D1075)),Spreadsheet!C1075&lt;&gt;Spreadsheet!D1075),IF(ISERROR(VLOOKUP(Spreadsheet!C1075, Spreadsheet!$C$6:'Spreadsheet'!$C1074,1,FALSE)), FALSE, TRUE),TRUE)</f>
        <v>1</v>
      </c>
      <c r="AH865" s="5" t="b">
        <f>Spreadsheet!$B$2=Spreadsheet!AD865</f>
        <v>1</v>
      </c>
      <c r="AI865" s="5" t="b">
        <f>IF(ISBLANK(Spreadsheet!G1075),TRUE,IF(OR(LEN(Spreadsheet!G1075)&gt;1,ISNUMBER(VALUE(Spreadsheet!G1075))),FALSE,TRUE))</f>
        <v>1</v>
      </c>
      <c r="AJ865" s="5" t="b">
        <f>OR(ISBLANK(Spreadsheet!C1075), NOT(ISBLANK(Spreadsheet!B1075)), NOT(ISBLANK(Spreadsheet!D1075)))</f>
        <v>1</v>
      </c>
      <c r="AK865" s="5" t="b">
        <f t="array" ref="AK865">IF(OR(AND(ISBLANK(Spreadsheet!E1075),ISBLANK(Spreadsheet!D1075),NOT(ISBLANK(Spreadsheet!C1075))),AND(ISBLANK(Spreadsheet!E1075),ISBLANK(Spreadsheet!D1075),ISBLANK(Spreadsheet!C1075))),TRUE,ISNUMBER(MATCH(TRUE,EXACT(Spreadsheet!E1075,Relationships),0)))</f>
        <v>1</v>
      </c>
      <c r="AL865" s="5" t="b">
        <f>IF(NOT(ISBLANK(Spreadsheet!C1075)),IF(OR(ISBLANK(Spreadsheet!F1075),LEN(Spreadsheet!F1075)&gt;40),FALSE,TRUE),TRUE)</f>
        <v>1</v>
      </c>
      <c r="AM865" s="5" t="b">
        <f>IF(NOT(ISBLANK(Spreadsheet!C1075)),IF(OR(ISBLANK(Spreadsheet!H1075),LEN(Spreadsheet!H1075)&gt;40),FALSE,TRUE),TRUE)</f>
        <v>1</v>
      </c>
      <c r="AN865" s="5" t="b">
        <f t="array" ref="AN865">IF(ISBLANK(Spreadsheet!I1075),TRUE,ISNUMBER(MATCH(TRUE,EXACT(Spreadsheet!I1075,GenderValues),0)))</f>
        <v>1</v>
      </c>
      <c r="AO865" s="5" t="b">
        <f ca="1">IF(ISERROR(DATEVALUE(TEXT(Spreadsheet!J1075,"mm/dd/yyyy")) &gt; TODAY()),IF(AND(ISBLANK(Spreadsheet!J1075),ISBLANK(Spreadsheet!C1075)),TRUE,FALSE),IF(DATEVALUE(TEXT(Spreadsheet!J1075,"mm/dd/yyyy")) &gt; TODAY(),FALSE,TRUE))</f>
        <v>1</v>
      </c>
      <c r="AP865" s="5" t="b">
        <f>OR(ISBLANK(Spreadsheet!K1075),LEN(Spreadsheet!K1075)&lt;=100)</f>
        <v>1</v>
      </c>
      <c r="AQ865" s="5" t="b">
        <f t="array" ref="AQ865">IF(OR(AND(ISBLANK(Spreadsheet!L1075),ISBLANK(Spreadsheet!C1075)),AND(NOT(ISBLANK(Spreadsheet!C1075)),NOT(ISBLANK(Spreadsheet!D1075)))),TRUE,ISNUMBER(MATCH(TRUE,EXACT(Spreadsheet!L1075,MaritalStatus),0)))</f>
        <v>1</v>
      </c>
      <c r="AR865" s="5" t="b">
        <f ca="1">IF(ISERROR(DATEVALUE(TEXT(Spreadsheet!M1075,"mm/dd/yyyy")) &gt; TODAY()),IF(ISBLANK(Spreadsheet!M1075),TRUE,FALSE),IF(DATEVALUE(TEXT(Spreadsheet!M1075,"mm/dd/yyyy")) &gt; TODAY(),FALSE,TRUE))</f>
        <v>1</v>
      </c>
      <c r="AS865" s="5" t="b">
        <f>OR(ISBLANK(Spreadsheet!N1075),LEN(Spreadsheet!N1075)&lt;=100)</f>
        <v>1</v>
      </c>
      <c r="AT865" s="5" t="b">
        <f>OR(ISBLANK(Spreadsheet!O1075),UPPER(Spreadsheet!O1075)="YES")</f>
        <v>1</v>
      </c>
      <c r="AU865" s="5" t="b">
        <f>OR(ISBLANK(Spreadsheet!P1075),UPPER(Spreadsheet!P1075)="YES")</f>
        <v>1</v>
      </c>
      <c r="AV865" s="5" t="b">
        <f t="array" ref="AV865">IF(ISBLANK(Spreadsheet!Q1075),TRUE,ISNUMBER(MATCH(TRUE,EXACT(Spreadsheet!Q1075,OnGroupsPriorIns),0)))</f>
        <v>1</v>
      </c>
      <c r="AW865" s="5" t="b">
        <f>OR(ISBLANK(Spreadsheet!R1075),UPPER(Spreadsheet!R1075)="YES")</f>
        <v>1</v>
      </c>
      <c r="AX865" s="5" t="b">
        <f>OR(ISBLANK(Spreadsheet!S1075),UPPER(Spreadsheet!S1075)="YES")</f>
        <v>1</v>
      </c>
      <c r="AY865" s="5" t="b">
        <f>OR(AND(ISBLANK(Spreadsheet!C1075),LEN(Spreadsheet!T1075)=0),AND(NOT(ISBLANK(Spreadsheet!C1075)),LEN(Spreadsheet!T1075)&gt;0,LEN(Spreadsheet!T1075)&lt;=50))</f>
        <v>1</v>
      </c>
      <c r="AZ865" s="5" t="b">
        <f>OR(LEN(Spreadsheet!U1075)=0,AND(LEN(Spreadsheet!U1075)&gt;0,LEN(Spreadsheet!U1075)&lt;=50))</f>
        <v>1</v>
      </c>
      <c r="BA865" s="5" t="b">
        <f>OR(AND(ISBLANK(Spreadsheet!C1075),LEN(Spreadsheet!V1075)=0),AND(NOT(ISBLANK(Spreadsheet!C1075)),LEN(Spreadsheet!V1075)&gt;0,LEN(Spreadsheet!V1075)&lt;=50))</f>
        <v>1</v>
      </c>
      <c r="BB865" s="5" t="b">
        <f t="array" ref="BB865">IF(AND(ISBLANK(Spreadsheet!C1075),LEN(Spreadsheet!W1075)=0),TRUE,ISNUMBER(MATCH(TRUE,EXACT(Spreadsheet!W1075,States),0)))</f>
        <v>1</v>
      </c>
      <c r="BC865" s="5" t="b">
        <f>OR(AND(ISBLANK(Spreadsheet!C1075),LEN(Spreadsheet!X1075)=0),AND(NOT(ISBLANK(Spreadsheet!C1075)),LEN(Spreadsheet!X1075)&gt;0,LEN(Spreadsheet!X1075)=5,ISNUMBER(VALUE(Spreadsheet!X1075))))</f>
        <v>1</v>
      </c>
      <c r="BD865" s="5" t="b">
        <f>OR(ISBLANK(Spreadsheet!Z1075),LEN(Spreadsheet!Z1075)&lt;=50)</f>
        <v>1</v>
      </c>
      <c r="BE865" s="5" t="b">
        <f>ISBLANK(Spreadsheet!AA1075)</f>
        <v>1</v>
      </c>
      <c r="BF865" s="5" t="b">
        <f>ISBLANK(Spreadsheet!AB1075)</f>
        <v>1</v>
      </c>
      <c r="BG865" s="5" t="b">
        <f>IF(ISERROR(DATEVALUE(TEXT(Spreadsheet!AC1075,"mm/dd/yyyy")) &gt; DATEVALUE(TEXT(Spreadsheet!J1075,"mm/dd/yyyy"))),IF(OR(AND(ISBLANK(Spreadsheet!AC1075),ISBLANK(Spreadsheet!C1075)),AND(NOT(ISBLANK(Spreadsheet!C1075)),ISBLANK(Spreadsheet!AC1075),NOT(ISBLANK(Spreadsheet!D1075)))),TRUE,FALSE),IF(DATEVALUE(TEXT(Spreadsheet!AC1075,"mm/dd/yyyy")) &gt; DATEVALUE(TEXT(Spreadsheet!J1075,"mm/dd/yyyy")),TRUE,FALSE))</f>
        <v>1</v>
      </c>
      <c r="BH865" s="5" t="b">
        <f>OR(AND(ISBLANK(Spreadsheet!C1075),ISBLANK(Spreadsheet!AE1075)),AND(NOT(ISBLANK(Spreadsheet!C1075)),NOT(ISBLANK(Spreadsheet!D1075)),ISBLANK(Spreadsheet!AE1075)),AND(NOT(ISBLANK(Spreadsheet!C1075)),ISBLANK(Spreadsheet!D1075),NOT(ISBLANK(Spreadsheet!AE1075)),LEN(Spreadsheet!AE1075)&lt;=100))</f>
        <v>1</v>
      </c>
      <c r="BI865" s="5" t="b">
        <f t="array" ref="BI865">IF(ISBLANK(Spreadsheet!AF1075),TRUE,ISNUMBER(MATCH(TRUE,EXACT(Spreadsheet!AF1075,CobraShortReasons),0)))</f>
        <v>1</v>
      </c>
      <c r="BJ865" s="5" t="b">
        <f ca="1">IF(ISERROR(DATEVALUE(TEXT(Spreadsheet!AG1075,"mm/dd/yyyy")) &gt; TODAY()),IF(ISBLANK(Spreadsheet!AG1075),TRUE,FALSE),IF(DATEVALUE(TEXT(Spreadsheet!AG1075,"mm/dd/yyyy")) &gt; TODAY(),FALSE,TRUE))</f>
        <v>1</v>
      </c>
      <c r="BK865" s="5" t="b">
        <f>OR(ISBLANK(Spreadsheet!AH1075),LEN(Spreadsheet!AH1075)&lt;=25)</f>
        <v>1</v>
      </c>
      <c r="BL865" s="5" t="b">
        <f t="array" aca="1" ref="BL865" ca="1">IF(ISBLANK(Spreadsheet!AI1075),TRUE,ISNUMBER(MATCH(TRUE,EXACT(Spreadsheet!AI1075,INDIRECT(Spreadsheet!$D$2)),0)))</f>
        <v>1</v>
      </c>
      <c r="BM865" s="5" t="b">
        <f t="array" aca="1" ref="BM865" ca="1">IF(ISBLANK(Spreadsheet!AJ1075),TRUE,ISNUMBER(MATCH(TRUE,EXACT(Spreadsheet!AJ1075,INDIRECT(Spreadsheet!BJ865)),0)))</f>
        <v>1</v>
      </c>
      <c r="BN865" s="5" t="b">
        <f t="array" ref="BN865">IF(ISBLANK(Spreadsheet!AK1075),TRUE,ISNUMBER(MATCH(TRUE,EXACT(Spreadsheet!AK1075,DentalPlans),0)))</f>
        <v>1</v>
      </c>
      <c r="BO865" s="5" t="b">
        <f t="array" aca="1" ref="BO865" ca="1">IF(ISBLANK(Spreadsheet!AL1075),TRUE,ISNUMBER(MATCH(TRUE,EXACT(Spreadsheet!AL1075,INDIRECT(Spreadsheet!BK865)),0)))</f>
        <v>1</v>
      </c>
      <c r="BP865" s="5" t="b">
        <f t="array" ref="BP865">IF(ISBLANK(Spreadsheet!AM1075),TRUE,ISNUMBER(MATCH(TRUE,EXACT(Spreadsheet!AM1075,VisionPlans),0)))</f>
        <v>1</v>
      </c>
      <c r="BQ865" s="5" t="b">
        <f t="array" aca="1" ref="BQ865" ca="1">IF(ISBLANK(Spreadsheet!AN1075),TRUE,ISNUMBER(MATCH(TRUE,EXACT(Spreadsheet!AN1075,INDIRECT(Spreadsheet!BL865)),0)))</f>
        <v>1</v>
      </c>
      <c r="BR865" s="5" t="b">
        <f t="array" ref="BR865">IF(ISBLANK(Spreadsheet!AO1075),TRUE,ISNUMBER(MATCH(TRUE,EXACT(Spreadsheet!AO1075,LifeBenefitClasses),0)))</f>
        <v>1</v>
      </c>
      <c r="BS865" s="5" t="b">
        <f>IF(OR(ISBLANK(Spreadsheet!AO1075), Spreadsheet!AO1075="Waive"),IF(ISBLANK(Spreadsheet!AP1075),TRUE,FALSE),IF(OR(AND(NOT(ISBLANK(Spreadsheet!AO1075)),ISBLANK(Spreadsheet!AP1075)),NOT(ISNUMBER(VALUE(Spreadsheet!AP1075)))),FALSE,IF(OR(AND(Spreadsheet!AP1075&lt;6,MOD(Spreadsheet!AP1075*10,5)=0), MOD(Spreadsheet!AP1075,5000)=0),TRUE,FALSE)))</f>
        <v>1</v>
      </c>
      <c r="BT865" s="5" t="b">
        <f t="array" ref="BT865">IF(ISBLANK(Spreadsheet!AQ1075),TRUE,ISNUMBER(MATCH(TRUE,EXACT(Spreadsheet!AQ1075,EnrollWaive),0)))</f>
        <v>1</v>
      </c>
      <c r="BU865" s="5" t="b">
        <f t="array" ref="BU865">IF(ISBLANK(Spreadsheet!AR1075),TRUE,ISNUMBER(MATCH(TRUE,EXACT(Spreadsheet!AR1075,LifeBenefitClasses),0)))</f>
        <v>1</v>
      </c>
      <c r="BV865" s="5" t="b">
        <f>IF(OR(ISBLANK(Spreadsheet!AR1075), Spreadsheet!AR1075="Waive"),IF(ISBLANK(Spreadsheet!AS1075),TRUE,FALSE),IF(OR(AND(NOT(ISBLANK(Spreadsheet!AR1075)),ISBLANK(Spreadsheet!AS1075)),NOT(ISNUMBER(VALUE(Spreadsheet!AS1075)))),FALSE,IF(OR(AND(Spreadsheet!AS1075&lt;6,MOD(Spreadsheet!AS1075*10,5)=0), MOD(Spreadsheet!AS1075,10000)=0),TRUE,FALSE)))</f>
        <v>1</v>
      </c>
      <c r="BW865" s="5" t="b">
        <f t="array" ref="BW865">IF(ISBLANK(Spreadsheet!AT1075),TRUE,ISNUMBER(MATCH(TRUE,EXACT(Spreadsheet!AT1075,LifeBenefitClasses),0)))</f>
        <v>1</v>
      </c>
      <c r="BX865" s="5" t="b">
        <f>IF(OR(ISBLANK(Spreadsheet!AT1075), Spreadsheet!AT1075="Waive"),IF(ISBLANK(Spreadsheet!AU1075),TRUE,FALSE),IF(OR(AND(NOT(ISBLANK(Spreadsheet!AT1075)),ISBLANK(Spreadsheet!AU1075)),NOT(ISNUMBER(VALUE(Spreadsheet!AU1075)))),FALSE,IF(AND(NOT(OR(ISBLANK(Spreadsheet!AT1075),Spreadsheet!AT1075="Waive")),NOT(OR(ISBLANK(Spreadsheet!AR1075),Spreadsheet!AR1075="Waive")),MOD(Spreadsheet!AU1075,5000)=0, Spreadsheet!AU1075&lt;=(Spreadsheet!AS1075*0.5)),TRUE,FALSE)))</f>
        <v>1</v>
      </c>
      <c r="BY865" s="5" t="b">
        <f t="array" ref="BY865">IF(ISBLANK(Spreadsheet!AV1075),TRUE,ISNUMBER(MATCH(TRUE,EXACT(Spreadsheet!AV1075,EnrollWaive),0)))</f>
        <v>1</v>
      </c>
      <c r="BZ865" s="5" t="b">
        <f t="array" ref="BZ865">IF(ISBLANK(Spreadsheet!AW1075),TRUE,ISNUMBER(MATCH(TRUE,EXACT(Spreadsheet!AW1075,LifeBenefitClasses),0)))</f>
        <v>1</v>
      </c>
      <c r="CA865" s="5" t="b">
        <f t="array" ref="CA865">IF(ISBLANK(Spreadsheet!AX1075),TRUE,ISNUMBER(MATCH(TRUE,EXACT(Spreadsheet!AX1075,LifeBenefitClasses),0)))</f>
        <v>1</v>
      </c>
      <c r="CB865" s="5" t="b">
        <f t="array" ref="CB865">IF(ISBLANK(Spreadsheet!AY1075),TRUE,ISNUMBER(MATCH(TRUE,EXACT(Spreadsheet!AY1075,LifeBenefitClasses),0)))</f>
        <v>1</v>
      </c>
      <c r="CC865" s="5" t="b">
        <f t="array" ref="CC865">IF(ISBLANK(Spreadsheet!AZ1075),TRUE,ISNUMBER(MATCH(TRUE,EXACT(Spreadsheet!AZ1075,LifeBenefitClasses),0)))</f>
        <v>1</v>
      </c>
      <c r="CD865" s="5" t="b">
        <f t="array" ref="CD865">IF(ISBLANK(Spreadsheet!BA1075),TRUE,ISNUMBER(MATCH(TRUE,EXACT(Spreadsheet!BA1075,LifeBenefitClasses),0)))</f>
        <v>1</v>
      </c>
      <c r="CE865" s="5" t="b">
        <f>IF(OR(ISBLANK(Spreadsheet!BA1075), Spreadsheet!BA1075="Waive"),IF(ISBLANK(Spreadsheet!BB1075),TRUE,FALSE),IF(OR(AND(NOT(ISBLANK(Spreadsheet!BA1075)),ISBLANK(Spreadsheet!BB1075)),NOT(ISNUMBER(VALUE(Spreadsheet!BB1075))),ISBLANK(Spreadsheet!BC1075),NOT(ISNUMBER(VALUE(Spreadsheet!BC1075)))),FALSE,IF(AND(Spreadsheet!BB1075&gt;=50000,Spreadsheet!BB1075&lt;=250000,MOD(Spreadsheet!BB1075,10000)=0,Spreadsheet!BB1075&lt;=(10*Spreadsheet!BC1075)),TRUE,FALSE)))</f>
        <v>1</v>
      </c>
      <c r="CF865" s="5" t="b">
        <f>IF(NOT(ISBLANK(Spreadsheet!BC865)),AND(ISNUMBER(VALUE(Spreadsheet!BC865)),Spreadsheet!BC865&gt;0),AND(OR(ISBLANK(Spreadsheet!AO865),Spreadsheet!AO865="Waive",AND(NOT(OR(ISBLANK(Spreadsheet!AO865),Spreadsheet!AO865="Waive")),Spreadsheet!AP865&gt;=6)),OR(ISBLANK(Spreadsheet!AR865),AND(NOT(OR(ISBLANK(Spreadsheet!AR865),Spreadsheet!AR865="Waive")),Spreadsheet!AS865&gt;=6)),OR(ISBLANK(Spreadsheet!AW865)),OR(ISBLANK(Spreadsheet!AX865)),OR(ISBLANK(Spreadsheet!AY865)),OR(ISBLANK(Spreadsheet!AZ865)),OR(ISBLANK(Spreadsheet!BA865),Spreadsheet!BA865="Waive")))</f>
        <v>1</v>
      </c>
      <c r="CG865" s="5" t="b">
        <f t="shared" ca="1" si="65"/>
        <v>1</v>
      </c>
    </row>
    <row r="866" spans="8:85" x14ac:dyDescent="0.3">
      <c r="H866" s="5">
        <f t="shared" ca="1" si="62"/>
        <v>2</v>
      </c>
      <c r="I866" s="5" t="str">
        <f t="shared" ca="1" si="63"/>
        <v/>
      </c>
      <c r="J866" s="5" t="str">
        <f>IF(AND(NOT(ISBLANK(Spreadsheet!C1076)),ISBLANK(Spreadsheet!D1076)),Spreadsheet!F1076&amp;" "&amp;Spreadsheet!H1076,"")</f>
        <v/>
      </c>
      <c r="K866" s="5">
        <f>IF(AND(NOT(ISBLANK(Spreadsheet!C1076)),ISBLANK(Spreadsheet!D1076)),COUNTIFS(Spreadsheet!E$786:E1077,"=Child",Spreadsheet!C$786:C1077, "="&amp;Spreadsheet!C1076) + COUNTIFS(Spreadsheet!E$786:E1077,"=Step-child",Spreadsheet!C$786:C1077, "="&amp;Spreadsheet!C1076),0)</f>
        <v>0</v>
      </c>
      <c r="L866" s="5">
        <f>IF(NOT(ISBLANK(J866)),COUNTIFS(Spreadsheet!E$786:E1077,"=Wife",Spreadsheet!C$786:C1077, "="&amp;Spreadsheet!C1076) + COUNTIFS(Spreadsheet!E$786:E1077,"=Husband",Spreadsheet!C$786:C1077, "="&amp;Spreadsheet!C1076),0)</f>
        <v>0</v>
      </c>
      <c r="M866" s="5">
        <f>IF(NOT(ISBLANK(Spreadsheet!AJ1076)),VLOOKUP(Spreadsheet!AJ1076,'Drop Downs'!$P$2:$R$16,3,FALSE),0)</f>
        <v>0</v>
      </c>
      <c r="N866" s="5">
        <f>IF(NOT(ISBLANK(Spreadsheet!AJ1076)), VLOOKUP(Spreadsheet!AJ1076,'Drop Downs'!$P$2:$R$16,2,FALSE),0)</f>
        <v>0</v>
      </c>
      <c r="O866" s="5">
        <f>IF(NOT(ISBLANK(Spreadsheet!AL1076)),VLOOKUP(Spreadsheet!AL1076,'Drop Downs'!$P$2:$R$16,3,FALSE), 0)</f>
        <v>0</v>
      </c>
      <c r="P866" s="5">
        <f>IF(NOT(ISBLANK(Spreadsheet!AL1076)),VLOOKUP(Spreadsheet!AL1076,'Drop Downs'!$P$2:$R$16,2,FALSE),0)</f>
        <v>0</v>
      </c>
      <c r="Q866" s="5">
        <f>IF(NOT(ISBLANK(Spreadsheet!AN1076)),VLOOKUP(Spreadsheet!AN1076,'Drop Downs'!$P$2:$R$16,3,FALSE),0)</f>
        <v>0</v>
      </c>
      <c r="R866" s="5">
        <f>IF(NOT(ISBLANK(Spreadsheet!AN1076)),VLOOKUP(Spreadsheet!AN1076,'Drop Downs'!$P$2:$R$16,2,FALSE),0)</f>
        <v>0</v>
      </c>
      <c r="S866" s="5" t="str">
        <f>IF(OR(M866&gt;K866,N866&gt;L866,O866&gt;K866, Q866&gt;K866,N866&gt;L866, P866&gt;L866, R866&gt;L866),"Member currently has a coverage election over what he/she needs.  Please add more dependents or adjust the coverage election.","")&amp;(IF(AND(NOT(ISBLANK(Spreadsheet!C1076)),NOT(ISBLANK(Spreadsheet!D1076)),ISBLANK(Spreadsheet!E1076)),"Dependent lacks a relationship to member.Please select one from the drop-down.",""))</f>
        <v/>
      </c>
      <c r="T866" s="5" t="b">
        <f t="shared" si="64"/>
        <v>1</v>
      </c>
      <c r="U866" s="5" t="b">
        <f>OR(ISBLANK(Spreadsheet!C1076),IF(NOT(ISBLANK(Spreadsheet!D1076)),NOT(ISBLANK(Spreadsheet!E1076)),TRUE))</f>
        <v>1</v>
      </c>
      <c r="V866" s="5" t="b">
        <f>OR(ISBLANK(Spreadsheet!C1076), NOT(ISBLANK(Spreadsheet!I1076)))</f>
        <v>1</v>
      </c>
      <c r="W866" s="5" t="b">
        <f>OR(ISBLANK(Spreadsheet!D1076),NOT(ISBLANK(Spreadsheet!C1076)))</f>
        <v>1</v>
      </c>
      <c r="X866" s="155" t="str">
        <f>REPT("0",MIN(FIND({1,2,3,4,5,6,7,8,9},Spreadsheet!C1076&amp;"123456789"))-1)&amp;IF(ISBLANK(Spreadsheet!C1076),"",SUMPRODUCT(MID(0&amp;Spreadsheet!C1076,LARGE(INDEX(ISNUMBER(--MID(Spreadsheet!C1076,ROW($1:$225),1))*
 ROW($1:$225),0),ROW($1:$225))+1,1)*10^ROW($1:$225)/10))</f>
        <v/>
      </c>
      <c r="Y866" s="5" t="b">
        <f>IF(NOT(ISBLANK(Spreadsheet!C1076)),IF(AND(ISNUMBER(VALUE(Spreadsheet!C1076)), LEN(Spreadsheet!C1076)=9),TRUE,FALSE),TRUE)</f>
        <v>1</v>
      </c>
      <c r="Z866" s="155" t="str">
        <f>REPT("0",MIN(FIND({1,2,3,4,5,6,7,8,9},Spreadsheet!D1076&amp;"123456789"))-1)&amp;IF(ISBLANK(Spreadsheet!D1076),"",SUMPRODUCT(MID(0&amp;Spreadsheet!D1076,LARGE(INDEX(ISNUMBER(--MID(Spreadsheet!D1076,ROW($1:$225),1))*
 ROW($1:$225),0),ROW($1:$225))+1,1)*10^ROW($1:$225)/10))</f>
        <v/>
      </c>
      <c r="AA866" s="5" t="b">
        <f>IF(AND(NOT(ISBLANK(Spreadsheet!D1076)),NOT(ISBLANK(Spreadsheet!C1076))),IF(AND(ISNUMBER(VALUE(Spreadsheet!D1076)), LEN(Spreadsheet!D1076)=9),TRUE,FALSE),IF(AND(NOT(ISBLANK(Spreadsheet!D1076)),ISBLANK(Spreadsheet!C1076)),FALSE,TRUE))</f>
        <v>1</v>
      </c>
      <c r="AB866" s="5" t="b">
        <f>OR(ISBLANK(Spreadsheet!Y866),IF(NOT(ISBLANK(Spreadsheet!Y866)),LEN(Spreadsheet!Y866)=10,ISNUMBER(VALUE(Spreadsheet!Y866))))</f>
        <v>1</v>
      </c>
      <c r="AC866" s="5" t="b">
        <f>OR(ISBLANK(Spreadsheet!AI1076), AND(NOT(ISBLANK(Spreadsheet!AJ1076)), NOT(ISNUMBER(SEARCH("Waive",Spreadsheet!AJ1076)))))</f>
        <v>1</v>
      </c>
      <c r="AD866" s="5" t="b">
        <f>OR(ISBLANK(Spreadsheet!AK1076), AND(NOT(ISBLANK(Spreadsheet!AL1076)), NOT(ISNUMBER(SEARCH("Waive",Spreadsheet!AL1076)))))</f>
        <v>1</v>
      </c>
      <c r="AE866" s="5" t="b">
        <f>OR(ISBLANK(Spreadsheet!AM1076), AND(NOT(ISBLANK(Spreadsheet!AN1076)), NOT(ISNUMBER(SEARCH("Waive", Spreadsheet!AN1076)))))</f>
        <v>1</v>
      </c>
      <c r="AF866" s="5" t="b">
        <f>OR(ISBLANK(Spreadsheet!C1076), NOT(ISBLANK(Spreadsheet!D1076)),NOT(ISBLANK(Spreadsheet!L1076)))</f>
        <v>1</v>
      </c>
      <c r="AG866" s="5" t="b">
        <f>IF(AND(NOT(ISBLANK(Spreadsheet!C1076)), NOT(ISBLANK(Spreadsheet!D1076)),Spreadsheet!C1076&lt;&gt;Spreadsheet!D1076),IF(ISERROR(VLOOKUP(Spreadsheet!C1076, Spreadsheet!$C$6:'Spreadsheet'!$C1075,1,FALSE)), FALSE, TRUE),TRUE)</f>
        <v>1</v>
      </c>
      <c r="AH866" s="5" t="b">
        <f>Spreadsheet!$B$2=Spreadsheet!AD866</f>
        <v>1</v>
      </c>
      <c r="AI866" s="5" t="b">
        <f>IF(ISBLANK(Spreadsheet!G1076),TRUE,IF(OR(LEN(Spreadsheet!G1076)&gt;1,ISNUMBER(VALUE(Spreadsheet!G1076))),FALSE,TRUE))</f>
        <v>1</v>
      </c>
      <c r="AJ866" s="5" t="b">
        <f>OR(ISBLANK(Spreadsheet!C1076), NOT(ISBLANK(Spreadsheet!B1076)), NOT(ISBLANK(Spreadsheet!D1076)))</f>
        <v>1</v>
      </c>
      <c r="AK866" s="5" t="b">
        <f t="array" ref="AK866">IF(OR(AND(ISBLANK(Spreadsheet!E1076),ISBLANK(Spreadsheet!D1076),NOT(ISBLANK(Spreadsheet!C1076))),AND(ISBLANK(Spreadsheet!E1076),ISBLANK(Spreadsheet!D1076),ISBLANK(Spreadsheet!C1076))),TRUE,ISNUMBER(MATCH(TRUE,EXACT(Spreadsheet!E1076,Relationships),0)))</f>
        <v>1</v>
      </c>
      <c r="AL866" s="5" t="b">
        <f>IF(NOT(ISBLANK(Spreadsheet!C1076)),IF(OR(ISBLANK(Spreadsheet!F1076),LEN(Spreadsheet!F1076)&gt;40),FALSE,TRUE),TRUE)</f>
        <v>1</v>
      </c>
      <c r="AM866" s="5" t="b">
        <f>IF(NOT(ISBLANK(Spreadsheet!C1076)),IF(OR(ISBLANK(Spreadsheet!H1076),LEN(Spreadsheet!H1076)&gt;40),FALSE,TRUE),TRUE)</f>
        <v>1</v>
      </c>
      <c r="AN866" s="5" t="b">
        <f t="array" ref="AN866">IF(ISBLANK(Spreadsheet!I1076),TRUE,ISNUMBER(MATCH(TRUE,EXACT(Spreadsheet!I1076,GenderValues),0)))</f>
        <v>1</v>
      </c>
      <c r="AO866" s="5" t="b">
        <f ca="1">IF(ISERROR(DATEVALUE(TEXT(Spreadsheet!J1076,"mm/dd/yyyy")) &gt; TODAY()),IF(AND(ISBLANK(Spreadsheet!J1076),ISBLANK(Spreadsheet!C1076)),TRUE,FALSE),IF(DATEVALUE(TEXT(Spreadsheet!J1076,"mm/dd/yyyy")) &gt; TODAY(),FALSE,TRUE))</f>
        <v>1</v>
      </c>
      <c r="AP866" s="5" t="b">
        <f>OR(ISBLANK(Spreadsheet!K1076),LEN(Spreadsheet!K1076)&lt;=100)</f>
        <v>1</v>
      </c>
      <c r="AQ866" s="5" t="b">
        <f t="array" ref="AQ866">IF(OR(AND(ISBLANK(Spreadsheet!L1076),ISBLANK(Spreadsheet!C1076)),AND(NOT(ISBLANK(Spreadsheet!C1076)),NOT(ISBLANK(Spreadsheet!D1076)))),TRUE,ISNUMBER(MATCH(TRUE,EXACT(Spreadsheet!L1076,MaritalStatus),0)))</f>
        <v>1</v>
      </c>
      <c r="AR866" s="5" t="b">
        <f ca="1">IF(ISERROR(DATEVALUE(TEXT(Spreadsheet!M1076,"mm/dd/yyyy")) &gt; TODAY()),IF(ISBLANK(Spreadsheet!M1076),TRUE,FALSE),IF(DATEVALUE(TEXT(Spreadsheet!M1076,"mm/dd/yyyy")) &gt; TODAY(),FALSE,TRUE))</f>
        <v>1</v>
      </c>
      <c r="AS866" s="5" t="b">
        <f>OR(ISBLANK(Spreadsheet!N1076),LEN(Spreadsheet!N1076)&lt;=100)</f>
        <v>1</v>
      </c>
      <c r="AT866" s="5" t="b">
        <f>OR(ISBLANK(Spreadsheet!O1076),UPPER(Spreadsheet!O1076)="YES")</f>
        <v>1</v>
      </c>
      <c r="AU866" s="5" t="b">
        <f>OR(ISBLANK(Spreadsheet!P1076),UPPER(Spreadsheet!P1076)="YES")</f>
        <v>1</v>
      </c>
      <c r="AV866" s="5" t="b">
        <f t="array" ref="AV866">IF(ISBLANK(Spreadsheet!Q1076),TRUE,ISNUMBER(MATCH(TRUE,EXACT(Spreadsheet!Q1076,OnGroupsPriorIns),0)))</f>
        <v>1</v>
      </c>
      <c r="AW866" s="5" t="b">
        <f>OR(ISBLANK(Spreadsheet!R1076),UPPER(Spreadsheet!R1076)="YES")</f>
        <v>1</v>
      </c>
      <c r="AX866" s="5" t="b">
        <f>OR(ISBLANK(Spreadsheet!S1076),UPPER(Spreadsheet!S1076)="YES")</f>
        <v>1</v>
      </c>
      <c r="AY866" s="5" t="b">
        <f>OR(AND(ISBLANK(Spreadsheet!C1076),LEN(Spreadsheet!T1076)=0),AND(NOT(ISBLANK(Spreadsheet!C1076)),LEN(Spreadsheet!T1076)&gt;0,LEN(Spreadsheet!T1076)&lt;=50))</f>
        <v>1</v>
      </c>
      <c r="AZ866" s="5" t="b">
        <f>OR(LEN(Spreadsheet!U1076)=0,AND(LEN(Spreadsheet!U1076)&gt;0,LEN(Spreadsheet!U1076)&lt;=50))</f>
        <v>1</v>
      </c>
      <c r="BA866" s="5" t="b">
        <f>OR(AND(ISBLANK(Spreadsheet!C1076),LEN(Spreadsheet!V1076)=0),AND(NOT(ISBLANK(Spreadsheet!C1076)),LEN(Spreadsheet!V1076)&gt;0,LEN(Spreadsheet!V1076)&lt;=50))</f>
        <v>1</v>
      </c>
      <c r="BB866" s="5" t="b">
        <f t="array" ref="BB866">IF(AND(ISBLANK(Spreadsheet!C1076),LEN(Spreadsheet!W1076)=0),TRUE,ISNUMBER(MATCH(TRUE,EXACT(Spreadsheet!W1076,States),0)))</f>
        <v>1</v>
      </c>
      <c r="BC866" s="5" t="b">
        <f>OR(AND(ISBLANK(Spreadsheet!C1076),LEN(Spreadsheet!X1076)=0),AND(NOT(ISBLANK(Spreadsheet!C1076)),LEN(Spreadsheet!X1076)&gt;0,LEN(Spreadsheet!X1076)=5,ISNUMBER(VALUE(Spreadsheet!X1076))))</f>
        <v>1</v>
      </c>
      <c r="BD866" s="5" t="b">
        <f>OR(ISBLANK(Spreadsheet!Z1076),LEN(Spreadsheet!Z1076)&lt;=50)</f>
        <v>1</v>
      </c>
      <c r="BE866" s="5" t="b">
        <f>ISBLANK(Spreadsheet!AA1076)</f>
        <v>1</v>
      </c>
      <c r="BF866" s="5" t="b">
        <f>ISBLANK(Spreadsheet!AB1076)</f>
        <v>1</v>
      </c>
      <c r="BG866" s="5" t="b">
        <f>IF(ISERROR(DATEVALUE(TEXT(Spreadsheet!AC1076,"mm/dd/yyyy")) &gt; DATEVALUE(TEXT(Spreadsheet!J1076,"mm/dd/yyyy"))),IF(OR(AND(ISBLANK(Spreadsheet!AC1076),ISBLANK(Spreadsheet!C1076)),AND(NOT(ISBLANK(Spreadsheet!C1076)),ISBLANK(Spreadsheet!AC1076),NOT(ISBLANK(Spreadsheet!D1076)))),TRUE,FALSE),IF(DATEVALUE(TEXT(Spreadsheet!AC1076,"mm/dd/yyyy")) &gt; DATEVALUE(TEXT(Spreadsheet!J1076,"mm/dd/yyyy")),TRUE,FALSE))</f>
        <v>1</v>
      </c>
      <c r="BH866" s="5" t="b">
        <f>OR(AND(ISBLANK(Spreadsheet!C1076),ISBLANK(Spreadsheet!AE1076)),AND(NOT(ISBLANK(Spreadsheet!C1076)),NOT(ISBLANK(Spreadsheet!D1076)),ISBLANK(Spreadsheet!AE1076)),AND(NOT(ISBLANK(Spreadsheet!C1076)),ISBLANK(Spreadsheet!D1076),NOT(ISBLANK(Spreadsheet!AE1076)),LEN(Spreadsheet!AE1076)&lt;=100))</f>
        <v>1</v>
      </c>
      <c r="BI866" s="5" t="b">
        <f t="array" ref="BI866">IF(ISBLANK(Spreadsheet!AF1076),TRUE,ISNUMBER(MATCH(TRUE,EXACT(Spreadsheet!AF1076,CobraShortReasons),0)))</f>
        <v>1</v>
      </c>
      <c r="BJ866" s="5" t="b">
        <f ca="1">IF(ISERROR(DATEVALUE(TEXT(Spreadsheet!AG1076,"mm/dd/yyyy")) &gt; TODAY()),IF(ISBLANK(Spreadsheet!AG1076),TRUE,FALSE),IF(DATEVALUE(TEXT(Spreadsheet!AG1076,"mm/dd/yyyy")) &gt; TODAY(),FALSE,TRUE))</f>
        <v>1</v>
      </c>
      <c r="BK866" s="5" t="b">
        <f>OR(ISBLANK(Spreadsheet!AH1076),LEN(Spreadsheet!AH1076)&lt;=25)</f>
        <v>1</v>
      </c>
      <c r="BL866" s="5" t="b">
        <f t="array" aca="1" ref="BL866" ca="1">IF(ISBLANK(Spreadsheet!AI1076),TRUE,ISNUMBER(MATCH(TRUE,EXACT(Spreadsheet!AI1076,INDIRECT(Spreadsheet!$D$2)),0)))</f>
        <v>1</v>
      </c>
      <c r="BM866" s="5" t="b">
        <f t="array" aca="1" ref="BM866" ca="1">IF(ISBLANK(Spreadsheet!AJ1076),TRUE,ISNUMBER(MATCH(TRUE,EXACT(Spreadsheet!AJ1076,INDIRECT(Spreadsheet!BJ866)),0)))</f>
        <v>1</v>
      </c>
      <c r="BN866" s="5" t="b">
        <f t="array" ref="BN866">IF(ISBLANK(Spreadsheet!AK1076),TRUE,ISNUMBER(MATCH(TRUE,EXACT(Spreadsheet!AK1076,DentalPlans),0)))</f>
        <v>1</v>
      </c>
      <c r="BO866" s="5" t="b">
        <f t="array" aca="1" ref="BO866" ca="1">IF(ISBLANK(Spreadsheet!AL1076),TRUE,ISNUMBER(MATCH(TRUE,EXACT(Spreadsheet!AL1076,INDIRECT(Spreadsheet!BK866)),0)))</f>
        <v>1</v>
      </c>
      <c r="BP866" s="5" t="b">
        <f t="array" ref="BP866">IF(ISBLANK(Spreadsheet!AM1076),TRUE,ISNUMBER(MATCH(TRUE,EXACT(Spreadsheet!AM1076,VisionPlans),0)))</f>
        <v>1</v>
      </c>
      <c r="BQ866" s="5" t="b">
        <f t="array" aca="1" ref="BQ866" ca="1">IF(ISBLANK(Spreadsheet!AN1076),TRUE,ISNUMBER(MATCH(TRUE,EXACT(Spreadsheet!AN1076,INDIRECT(Spreadsheet!BL866)),0)))</f>
        <v>1</v>
      </c>
      <c r="BR866" s="5" t="b">
        <f t="array" ref="BR866">IF(ISBLANK(Spreadsheet!AO1076),TRUE,ISNUMBER(MATCH(TRUE,EXACT(Spreadsheet!AO1076,LifeBenefitClasses),0)))</f>
        <v>1</v>
      </c>
      <c r="BS866" s="5" t="b">
        <f>IF(OR(ISBLANK(Spreadsheet!AO1076), Spreadsheet!AO1076="Waive"),IF(ISBLANK(Spreadsheet!AP1076),TRUE,FALSE),IF(OR(AND(NOT(ISBLANK(Spreadsheet!AO1076)),ISBLANK(Spreadsheet!AP1076)),NOT(ISNUMBER(VALUE(Spreadsheet!AP1076)))),FALSE,IF(OR(AND(Spreadsheet!AP1076&lt;6,MOD(Spreadsheet!AP1076*10,5)=0), MOD(Spreadsheet!AP1076,5000)=0),TRUE,FALSE)))</f>
        <v>1</v>
      </c>
      <c r="BT866" s="5" t="b">
        <f t="array" ref="BT866">IF(ISBLANK(Spreadsheet!AQ1076),TRUE,ISNUMBER(MATCH(TRUE,EXACT(Spreadsheet!AQ1076,EnrollWaive),0)))</f>
        <v>1</v>
      </c>
      <c r="BU866" s="5" t="b">
        <f t="array" ref="BU866">IF(ISBLANK(Spreadsheet!AR1076),TRUE,ISNUMBER(MATCH(TRUE,EXACT(Spreadsheet!AR1076,LifeBenefitClasses),0)))</f>
        <v>1</v>
      </c>
      <c r="BV866" s="5" t="b">
        <f>IF(OR(ISBLANK(Spreadsheet!AR1076), Spreadsheet!AR1076="Waive"),IF(ISBLANK(Spreadsheet!AS1076),TRUE,FALSE),IF(OR(AND(NOT(ISBLANK(Spreadsheet!AR1076)),ISBLANK(Spreadsheet!AS1076)),NOT(ISNUMBER(VALUE(Spreadsheet!AS1076)))),FALSE,IF(OR(AND(Spreadsheet!AS1076&lt;6,MOD(Spreadsheet!AS1076*10,5)=0), MOD(Spreadsheet!AS1076,10000)=0),TRUE,FALSE)))</f>
        <v>1</v>
      </c>
      <c r="BW866" s="5" t="b">
        <f t="array" ref="BW866">IF(ISBLANK(Spreadsheet!AT1076),TRUE,ISNUMBER(MATCH(TRUE,EXACT(Spreadsheet!AT1076,LifeBenefitClasses),0)))</f>
        <v>1</v>
      </c>
      <c r="BX866" s="5" t="b">
        <f>IF(OR(ISBLANK(Spreadsheet!AT1076), Spreadsheet!AT1076="Waive"),IF(ISBLANK(Spreadsheet!AU1076),TRUE,FALSE),IF(OR(AND(NOT(ISBLANK(Spreadsheet!AT1076)),ISBLANK(Spreadsheet!AU1076)),NOT(ISNUMBER(VALUE(Spreadsheet!AU1076)))),FALSE,IF(AND(NOT(OR(ISBLANK(Spreadsheet!AT1076),Spreadsheet!AT1076="Waive")),NOT(OR(ISBLANK(Spreadsheet!AR1076),Spreadsheet!AR1076="Waive")),MOD(Spreadsheet!AU1076,5000)=0, Spreadsheet!AU1076&lt;=(Spreadsheet!AS1076*0.5)),TRUE,FALSE)))</f>
        <v>1</v>
      </c>
      <c r="BY866" s="5" t="b">
        <f t="array" ref="BY866">IF(ISBLANK(Spreadsheet!AV1076),TRUE,ISNUMBER(MATCH(TRUE,EXACT(Spreadsheet!AV1076,EnrollWaive),0)))</f>
        <v>1</v>
      </c>
      <c r="BZ866" s="5" t="b">
        <f t="array" ref="BZ866">IF(ISBLANK(Spreadsheet!AW1076),TRUE,ISNUMBER(MATCH(TRUE,EXACT(Spreadsheet!AW1076,LifeBenefitClasses),0)))</f>
        <v>1</v>
      </c>
      <c r="CA866" s="5" t="b">
        <f t="array" ref="CA866">IF(ISBLANK(Spreadsheet!AX1076),TRUE,ISNUMBER(MATCH(TRUE,EXACT(Spreadsheet!AX1076,LifeBenefitClasses),0)))</f>
        <v>1</v>
      </c>
      <c r="CB866" s="5" t="b">
        <f t="array" ref="CB866">IF(ISBLANK(Spreadsheet!AY1076),TRUE,ISNUMBER(MATCH(TRUE,EXACT(Spreadsheet!AY1076,LifeBenefitClasses),0)))</f>
        <v>1</v>
      </c>
      <c r="CC866" s="5" t="b">
        <f t="array" ref="CC866">IF(ISBLANK(Spreadsheet!AZ1076),TRUE,ISNUMBER(MATCH(TRUE,EXACT(Spreadsheet!AZ1076,LifeBenefitClasses),0)))</f>
        <v>1</v>
      </c>
      <c r="CD866" s="5" t="b">
        <f t="array" ref="CD866">IF(ISBLANK(Spreadsheet!BA1076),TRUE,ISNUMBER(MATCH(TRUE,EXACT(Spreadsheet!BA1076,LifeBenefitClasses),0)))</f>
        <v>1</v>
      </c>
      <c r="CE866" s="5" t="b">
        <f>IF(OR(ISBLANK(Spreadsheet!BA1076), Spreadsheet!BA1076="Waive"),IF(ISBLANK(Spreadsheet!BB1076),TRUE,FALSE),IF(OR(AND(NOT(ISBLANK(Spreadsheet!BA1076)),ISBLANK(Spreadsheet!BB1076)),NOT(ISNUMBER(VALUE(Spreadsheet!BB1076))),ISBLANK(Spreadsheet!BC1076),NOT(ISNUMBER(VALUE(Spreadsheet!BC1076)))),FALSE,IF(AND(Spreadsheet!BB1076&gt;=50000,Spreadsheet!BB1076&lt;=250000,MOD(Spreadsheet!BB1076,10000)=0,Spreadsheet!BB1076&lt;=(10*Spreadsheet!BC1076)),TRUE,FALSE)))</f>
        <v>1</v>
      </c>
      <c r="CF866" s="5" t="b">
        <f>IF(NOT(ISBLANK(Spreadsheet!BC866)),AND(ISNUMBER(VALUE(Spreadsheet!BC866)),Spreadsheet!BC866&gt;0),AND(OR(ISBLANK(Spreadsheet!AO866),Spreadsheet!AO866="Waive",AND(NOT(OR(ISBLANK(Spreadsheet!AO866),Spreadsheet!AO866="Waive")),Spreadsheet!AP866&gt;=6)),OR(ISBLANK(Spreadsheet!AR866),AND(NOT(OR(ISBLANK(Spreadsheet!AR866),Spreadsheet!AR866="Waive")),Spreadsheet!AS866&gt;=6)),OR(ISBLANK(Spreadsheet!AW866)),OR(ISBLANK(Spreadsheet!AX866)),OR(ISBLANK(Spreadsheet!AY866)),OR(ISBLANK(Spreadsheet!AZ866)),OR(ISBLANK(Spreadsheet!BA866),Spreadsheet!BA866="Waive")))</f>
        <v>1</v>
      </c>
      <c r="CG866" s="5" t="b">
        <f t="shared" ca="1" si="65"/>
        <v>1</v>
      </c>
    </row>
    <row r="867" spans="8:85" x14ac:dyDescent="0.3">
      <c r="H867" s="5">
        <f t="shared" ca="1" si="62"/>
        <v>2</v>
      </c>
      <c r="I867" s="5" t="str">
        <f t="shared" ca="1" si="63"/>
        <v/>
      </c>
      <c r="J867" s="5" t="str">
        <f>IF(AND(NOT(ISBLANK(Spreadsheet!C1077)),ISBLANK(Spreadsheet!D1077)),Spreadsheet!F1077&amp;" "&amp;Spreadsheet!H1077,"")</f>
        <v/>
      </c>
      <c r="K867" s="5">
        <f>IF(AND(NOT(ISBLANK(Spreadsheet!C1077)),ISBLANK(Spreadsheet!D1077)),COUNTIFS(Spreadsheet!E$786:E1078,"=Child",Spreadsheet!C$786:C1078, "="&amp;Spreadsheet!C1077) + COUNTIFS(Spreadsheet!E$786:E1078,"=Step-child",Spreadsheet!C$786:C1078, "="&amp;Spreadsheet!C1077),0)</f>
        <v>0</v>
      </c>
      <c r="L867" s="5">
        <f>IF(NOT(ISBLANK(J867)),COUNTIFS(Spreadsheet!E$786:E1078,"=Wife",Spreadsheet!C$786:C1078, "="&amp;Spreadsheet!C1077) + COUNTIFS(Spreadsheet!E$786:E1078,"=Husband",Spreadsheet!C$786:C1078, "="&amp;Spreadsheet!C1077),0)</f>
        <v>0</v>
      </c>
      <c r="M867" s="5">
        <f>IF(NOT(ISBLANK(Spreadsheet!AJ1077)),VLOOKUP(Spreadsheet!AJ1077,'Drop Downs'!$P$2:$R$16,3,FALSE),0)</f>
        <v>0</v>
      </c>
      <c r="N867" s="5">
        <f>IF(NOT(ISBLANK(Spreadsheet!AJ1077)), VLOOKUP(Spreadsheet!AJ1077,'Drop Downs'!$P$2:$R$16,2,FALSE),0)</f>
        <v>0</v>
      </c>
      <c r="O867" s="5">
        <f>IF(NOT(ISBLANK(Spreadsheet!AL1077)),VLOOKUP(Spreadsheet!AL1077,'Drop Downs'!$P$2:$R$16,3,FALSE), 0)</f>
        <v>0</v>
      </c>
      <c r="P867" s="5">
        <f>IF(NOT(ISBLANK(Spreadsheet!AL1077)),VLOOKUP(Spreadsheet!AL1077,'Drop Downs'!$P$2:$R$16,2,FALSE),0)</f>
        <v>0</v>
      </c>
      <c r="Q867" s="5">
        <f>IF(NOT(ISBLANK(Spreadsheet!AN1077)),VLOOKUP(Spreadsheet!AN1077,'Drop Downs'!$P$2:$R$16,3,FALSE),0)</f>
        <v>0</v>
      </c>
      <c r="R867" s="5">
        <f>IF(NOT(ISBLANK(Spreadsheet!AN1077)),VLOOKUP(Spreadsheet!AN1077,'Drop Downs'!$P$2:$R$16,2,FALSE),0)</f>
        <v>0</v>
      </c>
      <c r="S867" s="5" t="str">
        <f>IF(OR(M867&gt;K867,N867&gt;L867,O867&gt;K867, Q867&gt;K867,N867&gt;L867, P867&gt;L867, R867&gt;L867),"Member currently has a coverage election over what he/she needs.  Please add more dependents or adjust the coverage election.","")&amp;(IF(AND(NOT(ISBLANK(Spreadsheet!C1077)),NOT(ISBLANK(Spreadsheet!D1077)),ISBLANK(Spreadsheet!E1077)),"Dependent lacks a relationship to member.Please select one from the drop-down.",""))</f>
        <v/>
      </c>
      <c r="T867" s="5" t="b">
        <f t="shared" si="64"/>
        <v>1</v>
      </c>
      <c r="U867" s="5" t="b">
        <f>OR(ISBLANK(Spreadsheet!C1077),IF(NOT(ISBLANK(Spreadsheet!D1077)),NOT(ISBLANK(Spreadsheet!E1077)),TRUE))</f>
        <v>1</v>
      </c>
      <c r="V867" s="5" t="b">
        <f>OR(ISBLANK(Spreadsheet!C1077), NOT(ISBLANK(Spreadsheet!I1077)))</f>
        <v>1</v>
      </c>
      <c r="W867" s="5" t="b">
        <f>OR(ISBLANK(Spreadsheet!D1077),NOT(ISBLANK(Spreadsheet!C1077)))</f>
        <v>1</v>
      </c>
      <c r="X867" s="155" t="str">
        <f>REPT("0",MIN(FIND({1,2,3,4,5,6,7,8,9},Spreadsheet!C1077&amp;"123456789"))-1)&amp;IF(ISBLANK(Spreadsheet!C1077),"",SUMPRODUCT(MID(0&amp;Spreadsheet!C1077,LARGE(INDEX(ISNUMBER(--MID(Spreadsheet!C1077,ROW($1:$225),1))*
 ROW($1:$225),0),ROW($1:$225))+1,1)*10^ROW($1:$225)/10))</f>
        <v/>
      </c>
      <c r="Y867" s="5" t="b">
        <f>IF(NOT(ISBLANK(Spreadsheet!C1077)),IF(AND(ISNUMBER(VALUE(Spreadsheet!C1077)), LEN(Spreadsheet!C1077)=9),TRUE,FALSE),TRUE)</f>
        <v>1</v>
      </c>
      <c r="Z867" s="155" t="str">
        <f>REPT("0",MIN(FIND({1,2,3,4,5,6,7,8,9},Spreadsheet!D1077&amp;"123456789"))-1)&amp;IF(ISBLANK(Spreadsheet!D1077),"",SUMPRODUCT(MID(0&amp;Spreadsheet!D1077,LARGE(INDEX(ISNUMBER(--MID(Spreadsheet!D1077,ROW($1:$225),1))*
 ROW($1:$225),0),ROW($1:$225))+1,1)*10^ROW($1:$225)/10))</f>
        <v/>
      </c>
      <c r="AA867" s="5" t="b">
        <f>IF(AND(NOT(ISBLANK(Spreadsheet!D1077)),NOT(ISBLANK(Spreadsheet!C1077))),IF(AND(ISNUMBER(VALUE(Spreadsheet!D1077)), LEN(Spreadsheet!D1077)=9),TRUE,FALSE),IF(AND(NOT(ISBLANK(Spreadsheet!D1077)),ISBLANK(Spreadsheet!C1077)),FALSE,TRUE))</f>
        <v>1</v>
      </c>
      <c r="AB867" s="5" t="b">
        <f>OR(ISBLANK(Spreadsheet!Y867),IF(NOT(ISBLANK(Spreadsheet!Y867)),LEN(Spreadsheet!Y867)=10,ISNUMBER(VALUE(Spreadsheet!Y867))))</f>
        <v>1</v>
      </c>
      <c r="AC867" s="5" t="b">
        <f>OR(ISBLANK(Spreadsheet!AI1077), AND(NOT(ISBLANK(Spreadsheet!AJ1077)), NOT(ISNUMBER(SEARCH("Waive",Spreadsheet!AJ1077)))))</f>
        <v>1</v>
      </c>
      <c r="AD867" s="5" t="b">
        <f>OR(ISBLANK(Spreadsheet!AK1077), AND(NOT(ISBLANK(Spreadsheet!AL1077)), NOT(ISNUMBER(SEARCH("Waive",Spreadsheet!AL1077)))))</f>
        <v>1</v>
      </c>
      <c r="AE867" s="5" t="b">
        <f>OR(ISBLANK(Spreadsheet!AM1077), AND(NOT(ISBLANK(Spreadsheet!AN1077)), NOT(ISNUMBER(SEARCH("Waive", Spreadsheet!AN1077)))))</f>
        <v>1</v>
      </c>
      <c r="AF867" s="5" t="b">
        <f>OR(ISBLANK(Spreadsheet!C1077), NOT(ISBLANK(Spreadsheet!D1077)),NOT(ISBLANK(Spreadsheet!L1077)))</f>
        <v>1</v>
      </c>
      <c r="AG867" s="5" t="b">
        <f>IF(AND(NOT(ISBLANK(Spreadsheet!C1077)), NOT(ISBLANK(Spreadsheet!D1077)),Spreadsheet!C1077&lt;&gt;Spreadsheet!D1077),IF(ISERROR(VLOOKUP(Spreadsheet!C1077, Spreadsheet!$C$6:'Spreadsheet'!$C1076,1,FALSE)), FALSE, TRUE),TRUE)</f>
        <v>1</v>
      </c>
      <c r="AH867" s="5" t="b">
        <f>Spreadsheet!$B$2=Spreadsheet!AD867</f>
        <v>1</v>
      </c>
      <c r="AI867" s="5" t="b">
        <f>IF(ISBLANK(Spreadsheet!G1077),TRUE,IF(OR(LEN(Spreadsheet!G1077)&gt;1,ISNUMBER(VALUE(Spreadsheet!G1077))),FALSE,TRUE))</f>
        <v>1</v>
      </c>
      <c r="AJ867" s="5" t="b">
        <f>OR(ISBLANK(Spreadsheet!C1077), NOT(ISBLANK(Spreadsheet!B1077)), NOT(ISBLANK(Spreadsheet!D1077)))</f>
        <v>1</v>
      </c>
      <c r="AK867" s="5" t="b">
        <f t="array" ref="AK867">IF(OR(AND(ISBLANK(Spreadsheet!E1077),ISBLANK(Spreadsheet!D1077),NOT(ISBLANK(Spreadsheet!C1077))),AND(ISBLANK(Spreadsheet!E1077),ISBLANK(Spreadsheet!D1077),ISBLANK(Spreadsheet!C1077))),TRUE,ISNUMBER(MATCH(TRUE,EXACT(Spreadsheet!E1077,Relationships),0)))</f>
        <v>1</v>
      </c>
      <c r="AL867" s="5" t="b">
        <f>IF(NOT(ISBLANK(Spreadsheet!C1077)),IF(OR(ISBLANK(Spreadsheet!F1077),LEN(Spreadsheet!F1077)&gt;40),FALSE,TRUE),TRUE)</f>
        <v>1</v>
      </c>
      <c r="AM867" s="5" t="b">
        <f>IF(NOT(ISBLANK(Spreadsheet!C1077)),IF(OR(ISBLANK(Spreadsheet!H1077),LEN(Spreadsheet!H1077)&gt;40),FALSE,TRUE),TRUE)</f>
        <v>1</v>
      </c>
      <c r="AN867" s="5" t="b">
        <f t="array" ref="AN867">IF(ISBLANK(Spreadsheet!I1077),TRUE,ISNUMBER(MATCH(TRUE,EXACT(Spreadsheet!I1077,GenderValues),0)))</f>
        <v>1</v>
      </c>
      <c r="AO867" s="5" t="b">
        <f ca="1">IF(ISERROR(DATEVALUE(TEXT(Spreadsheet!J1077,"mm/dd/yyyy")) &gt; TODAY()),IF(AND(ISBLANK(Spreadsheet!J1077),ISBLANK(Spreadsheet!C1077)),TRUE,FALSE),IF(DATEVALUE(TEXT(Spreadsheet!J1077,"mm/dd/yyyy")) &gt; TODAY(),FALSE,TRUE))</f>
        <v>1</v>
      </c>
      <c r="AP867" s="5" t="b">
        <f>OR(ISBLANK(Spreadsheet!K1077),LEN(Spreadsheet!K1077)&lt;=100)</f>
        <v>1</v>
      </c>
      <c r="AQ867" s="5" t="b">
        <f t="array" ref="AQ867">IF(OR(AND(ISBLANK(Spreadsheet!L1077),ISBLANK(Spreadsheet!C1077)),AND(NOT(ISBLANK(Spreadsheet!C1077)),NOT(ISBLANK(Spreadsheet!D1077)))),TRUE,ISNUMBER(MATCH(TRUE,EXACT(Spreadsheet!L1077,MaritalStatus),0)))</f>
        <v>1</v>
      </c>
      <c r="AR867" s="5" t="b">
        <f ca="1">IF(ISERROR(DATEVALUE(TEXT(Spreadsheet!M1077,"mm/dd/yyyy")) &gt; TODAY()),IF(ISBLANK(Spreadsheet!M1077),TRUE,FALSE),IF(DATEVALUE(TEXT(Spreadsheet!M1077,"mm/dd/yyyy")) &gt; TODAY(),FALSE,TRUE))</f>
        <v>1</v>
      </c>
      <c r="AS867" s="5" t="b">
        <f>OR(ISBLANK(Spreadsheet!N1077),LEN(Spreadsheet!N1077)&lt;=100)</f>
        <v>1</v>
      </c>
      <c r="AT867" s="5" t="b">
        <f>OR(ISBLANK(Spreadsheet!O1077),UPPER(Spreadsheet!O1077)="YES")</f>
        <v>1</v>
      </c>
      <c r="AU867" s="5" t="b">
        <f>OR(ISBLANK(Spreadsheet!P1077),UPPER(Spreadsheet!P1077)="YES")</f>
        <v>1</v>
      </c>
      <c r="AV867" s="5" t="b">
        <f t="array" ref="AV867">IF(ISBLANK(Spreadsheet!Q1077),TRUE,ISNUMBER(MATCH(TRUE,EXACT(Spreadsheet!Q1077,OnGroupsPriorIns),0)))</f>
        <v>1</v>
      </c>
      <c r="AW867" s="5" t="b">
        <f>OR(ISBLANK(Spreadsheet!R1077),UPPER(Spreadsheet!R1077)="YES")</f>
        <v>1</v>
      </c>
      <c r="AX867" s="5" t="b">
        <f>OR(ISBLANK(Spreadsheet!S1077),UPPER(Spreadsheet!S1077)="YES")</f>
        <v>1</v>
      </c>
      <c r="AY867" s="5" t="b">
        <f>OR(AND(ISBLANK(Spreadsheet!C1077),LEN(Spreadsheet!T1077)=0),AND(NOT(ISBLANK(Spreadsheet!C1077)),LEN(Spreadsheet!T1077)&gt;0,LEN(Spreadsheet!T1077)&lt;=50))</f>
        <v>1</v>
      </c>
      <c r="AZ867" s="5" t="b">
        <f>OR(LEN(Spreadsheet!U1077)=0,AND(LEN(Spreadsheet!U1077)&gt;0,LEN(Spreadsheet!U1077)&lt;=50))</f>
        <v>1</v>
      </c>
      <c r="BA867" s="5" t="b">
        <f>OR(AND(ISBLANK(Spreadsheet!C1077),LEN(Spreadsheet!V1077)=0),AND(NOT(ISBLANK(Spreadsheet!C1077)),LEN(Spreadsheet!V1077)&gt;0,LEN(Spreadsheet!V1077)&lt;=50))</f>
        <v>1</v>
      </c>
      <c r="BB867" s="5" t="b">
        <f t="array" ref="BB867">IF(AND(ISBLANK(Spreadsheet!C1077),LEN(Spreadsheet!W1077)=0),TRUE,ISNUMBER(MATCH(TRUE,EXACT(Spreadsheet!W1077,States),0)))</f>
        <v>1</v>
      </c>
      <c r="BC867" s="5" t="b">
        <f>OR(AND(ISBLANK(Spreadsheet!C1077),LEN(Spreadsheet!X1077)=0),AND(NOT(ISBLANK(Spreadsheet!C1077)),LEN(Spreadsheet!X1077)&gt;0,LEN(Spreadsheet!X1077)=5,ISNUMBER(VALUE(Spreadsheet!X1077))))</f>
        <v>1</v>
      </c>
      <c r="BD867" s="5" t="b">
        <f>OR(ISBLANK(Spreadsheet!Z1077),LEN(Spreadsheet!Z1077)&lt;=50)</f>
        <v>1</v>
      </c>
      <c r="BE867" s="5" t="b">
        <f>ISBLANK(Spreadsheet!AA1077)</f>
        <v>1</v>
      </c>
      <c r="BF867" s="5" t="b">
        <f>ISBLANK(Spreadsheet!AB1077)</f>
        <v>1</v>
      </c>
      <c r="BG867" s="5" t="b">
        <f>IF(ISERROR(DATEVALUE(TEXT(Spreadsheet!AC1077,"mm/dd/yyyy")) &gt; DATEVALUE(TEXT(Spreadsheet!J1077,"mm/dd/yyyy"))),IF(OR(AND(ISBLANK(Spreadsheet!AC1077),ISBLANK(Spreadsheet!C1077)),AND(NOT(ISBLANK(Spreadsheet!C1077)),ISBLANK(Spreadsheet!AC1077),NOT(ISBLANK(Spreadsheet!D1077)))),TRUE,FALSE),IF(DATEVALUE(TEXT(Spreadsheet!AC1077,"mm/dd/yyyy")) &gt; DATEVALUE(TEXT(Spreadsheet!J1077,"mm/dd/yyyy")),TRUE,FALSE))</f>
        <v>1</v>
      </c>
      <c r="BH867" s="5" t="b">
        <f>OR(AND(ISBLANK(Spreadsheet!C1077),ISBLANK(Spreadsheet!AE1077)),AND(NOT(ISBLANK(Spreadsheet!C1077)),NOT(ISBLANK(Spreadsheet!D1077)),ISBLANK(Spreadsheet!AE1077)),AND(NOT(ISBLANK(Spreadsheet!C1077)),ISBLANK(Spreadsheet!D1077),NOT(ISBLANK(Spreadsheet!AE1077)),LEN(Spreadsheet!AE1077)&lt;=100))</f>
        <v>1</v>
      </c>
      <c r="BI867" s="5" t="b">
        <f t="array" ref="BI867">IF(ISBLANK(Spreadsheet!AF1077),TRUE,ISNUMBER(MATCH(TRUE,EXACT(Spreadsheet!AF1077,CobraShortReasons),0)))</f>
        <v>1</v>
      </c>
      <c r="BJ867" s="5" t="b">
        <f ca="1">IF(ISERROR(DATEVALUE(TEXT(Spreadsheet!AG1077,"mm/dd/yyyy")) &gt; TODAY()),IF(ISBLANK(Spreadsheet!AG1077),TRUE,FALSE),IF(DATEVALUE(TEXT(Spreadsheet!AG1077,"mm/dd/yyyy")) &gt; TODAY(),FALSE,TRUE))</f>
        <v>1</v>
      </c>
      <c r="BK867" s="5" t="b">
        <f>OR(ISBLANK(Spreadsheet!AH1077),LEN(Spreadsheet!AH1077)&lt;=25)</f>
        <v>1</v>
      </c>
      <c r="BL867" s="5" t="b">
        <f t="array" aca="1" ref="BL867" ca="1">IF(ISBLANK(Spreadsheet!AI1077),TRUE,ISNUMBER(MATCH(TRUE,EXACT(Spreadsheet!AI1077,INDIRECT(Spreadsheet!$D$2)),0)))</f>
        <v>1</v>
      </c>
      <c r="BM867" s="5" t="b">
        <f t="array" aca="1" ref="BM867" ca="1">IF(ISBLANK(Spreadsheet!AJ1077),TRUE,ISNUMBER(MATCH(TRUE,EXACT(Spreadsheet!AJ1077,INDIRECT(Spreadsheet!BJ867)),0)))</f>
        <v>1</v>
      </c>
      <c r="BN867" s="5" t="b">
        <f t="array" ref="BN867">IF(ISBLANK(Spreadsheet!AK1077),TRUE,ISNUMBER(MATCH(TRUE,EXACT(Spreadsheet!AK1077,DentalPlans),0)))</f>
        <v>1</v>
      </c>
      <c r="BO867" s="5" t="b">
        <f t="array" aca="1" ref="BO867" ca="1">IF(ISBLANK(Spreadsheet!AL1077),TRUE,ISNUMBER(MATCH(TRUE,EXACT(Spreadsheet!AL1077,INDIRECT(Spreadsheet!BK867)),0)))</f>
        <v>1</v>
      </c>
      <c r="BP867" s="5" t="b">
        <f t="array" ref="BP867">IF(ISBLANK(Spreadsheet!AM1077),TRUE,ISNUMBER(MATCH(TRUE,EXACT(Spreadsheet!AM1077,VisionPlans),0)))</f>
        <v>1</v>
      </c>
      <c r="BQ867" s="5" t="b">
        <f t="array" aca="1" ref="BQ867" ca="1">IF(ISBLANK(Spreadsheet!AN1077),TRUE,ISNUMBER(MATCH(TRUE,EXACT(Spreadsheet!AN1077,INDIRECT(Spreadsheet!BL867)),0)))</f>
        <v>1</v>
      </c>
      <c r="BR867" s="5" t="b">
        <f t="array" ref="BR867">IF(ISBLANK(Spreadsheet!AO1077),TRUE,ISNUMBER(MATCH(TRUE,EXACT(Spreadsheet!AO1077,LifeBenefitClasses),0)))</f>
        <v>1</v>
      </c>
      <c r="BS867" s="5" t="b">
        <f>IF(OR(ISBLANK(Spreadsheet!AO1077), Spreadsheet!AO1077="Waive"),IF(ISBLANK(Spreadsheet!AP1077),TRUE,FALSE),IF(OR(AND(NOT(ISBLANK(Spreadsheet!AO1077)),ISBLANK(Spreadsheet!AP1077)),NOT(ISNUMBER(VALUE(Spreadsheet!AP1077)))),FALSE,IF(OR(AND(Spreadsheet!AP1077&lt;6,MOD(Spreadsheet!AP1077*10,5)=0), MOD(Spreadsheet!AP1077,5000)=0),TRUE,FALSE)))</f>
        <v>1</v>
      </c>
      <c r="BT867" s="5" t="b">
        <f t="array" ref="BT867">IF(ISBLANK(Spreadsheet!AQ1077),TRUE,ISNUMBER(MATCH(TRUE,EXACT(Spreadsheet!AQ1077,EnrollWaive),0)))</f>
        <v>1</v>
      </c>
      <c r="BU867" s="5" t="b">
        <f t="array" ref="BU867">IF(ISBLANK(Spreadsheet!AR1077),TRUE,ISNUMBER(MATCH(TRUE,EXACT(Spreadsheet!AR1077,LifeBenefitClasses),0)))</f>
        <v>1</v>
      </c>
      <c r="BV867" s="5" t="b">
        <f>IF(OR(ISBLANK(Spreadsheet!AR1077), Spreadsheet!AR1077="Waive"),IF(ISBLANK(Spreadsheet!AS1077),TRUE,FALSE),IF(OR(AND(NOT(ISBLANK(Spreadsheet!AR1077)),ISBLANK(Spreadsheet!AS1077)),NOT(ISNUMBER(VALUE(Spreadsheet!AS1077)))),FALSE,IF(OR(AND(Spreadsheet!AS1077&lt;6,MOD(Spreadsheet!AS1077*10,5)=0), MOD(Spreadsheet!AS1077,10000)=0),TRUE,FALSE)))</f>
        <v>1</v>
      </c>
      <c r="BW867" s="5" t="b">
        <f t="array" ref="BW867">IF(ISBLANK(Spreadsheet!AT1077),TRUE,ISNUMBER(MATCH(TRUE,EXACT(Spreadsheet!AT1077,LifeBenefitClasses),0)))</f>
        <v>1</v>
      </c>
      <c r="BX867" s="5" t="b">
        <f>IF(OR(ISBLANK(Spreadsheet!AT1077), Spreadsheet!AT1077="Waive"),IF(ISBLANK(Spreadsheet!AU1077),TRUE,FALSE),IF(OR(AND(NOT(ISBLANK(Spreadsheet!AT1077)),ISBLANK(Spreadsheet!AU1077)),NOT(ISNUMBER(VALUE(Spreadsheet!AU1077)))),FALSE,IF(AND(NOT(OR(ISBLANK(Spreadsheet!AT1077),Spreadsheet!AT1077="Waive")),NOT(OR(ISBLANK(Spreadsheet!AR1077),Spreadsheet!AR1077="Waive")),MOD(Spreadsheet!AU1077,5000)=0, Spreadsheet!AU1077&lt;=(Spreadsheet!AS1077*0.5)),TRUE,FALSE)))</f>
        <v>1</v>
      </c>
      <c r="BY867" s="5" t="b">
        <f t="array" ref="BY867">IF(ISBLANK(Spreadsheet!AV1077),TRUE,ISNUMBER(MATCH(TRUE,EXACT(Spreadsheet!AV1077,EnrollWaive),0)))</f>
        <v>1</v>
      </c>
      <c r="BZ867" s="5" t="b">
        <f t="array" ref="BZ867">IF(ISBLANK(Spreadsheet!AW1077),TRUE,ISNUMBER(MATCH(TRUE,EXACT(Spreadsheet!AW1077,LifeBenefitClasses),0)))</f>
        <v>1</v>
      </c>
      <c r="CA867" s="5" t="b">
        <f t="array" ref="CA867">IF(ISBLANK(Spreadsheet!AX1077),TRUE,ISNUMBER(MATCH(TRUE,EXACT(Spreadsheet!AX1077,LifeBenefitClasses),0)))</f>
        <v>1</v>
      </c>
      <c r="CB867" s="5" t="b">
        <f t="array" ref="CB867">IF(ISBLANK(Spreadsheet!AY1077),TRUE,ISNUMBER(MATCH(TRUE,EXACT(Spreadsheet!AY1077,LifeBenefitClasses),0)))</f>
        <v>1</v>
      </c>
      <c r="CC867" s="5" t="b">
        <f t="array" ref="CC867">IF(ISBLANK(Spreadsheet!AZ1077),TRUE,ISNUMBER(MATCH(TRUE,EXACT(Spreadsheet!AZ1077,LifeBenefitClasses),0)))</f>
        <v>1</v>
      </c>
      <c r="CD867" s="5" t="b">
        <f t="array" ref="CD867">IF(ISBLANK(Spreadsheet!BA1077),TRUE,ISNUMBER(MATCH(TRUE,EXACT(Spreadsheet!BA1077,LifeBenefitClasses),0)))</f>
        <v>1</v>
      </c>
      <c r="CE867" s="5" t="b">
        <f>IF(OR(ISBLANK(Spreadsheet!BA1077), Spreadsheet!BA1077="Waive"),IF(ISBLANK(Spreadsheet!BB1077),TRUE,FALSE),IF(OR(AND(NOT(ISBLANK(Spreadsheet!BA1077)),ISBLANK(Spreadsheet!BB1077)),NOT(ISNUMBER(VALUE(Spreadsheet!BB1077))),ISBLANK(Spreadsheet!BC1077),NOT(ISNUMBER(VALUE(Spreadsheet!BC1077)))),FALSE,IF(AND(Spreadsheet!BB1077&gt;=50000,Spreadsheet!BB1077&lt;=250000,MOD(Spreadsheet!BB1077,10000)=0,Spreadsheet!BB1077&lt;=(10*Spreadsheet!BC1077)),TRUE,FALSE)))</f>
        <v>1</v>
      </c>
      <c r="CF867" s="5" t="b">
        <f>IF(NOT(ISBLANK(Spreadsheet!BC867)),AND(ISNUMBER(VALUE(Spreadsheet!BC867)),Spreadsheet!BC867&gt;0),AND(OR(ISBLANK(Spreadsheet!AO867),Spreadsheet!AO867="Waive",AND(NOT(OR(ISBLANK(Spreadsheet!AO867),Spreadsheet!AO867="Waive")),Spreadsheet!AP867&gt;=6)),OR(ISBLANK(Spreadsheet!AR867),AND(NOT(OR(ISBLANK(Spreadsheet!AR867),Spreadsheet!AR867="Waive")),Spreadsheet!AS867&gt;=6)),OR(ISBLANK(Spreadsheet!AW867)),OR(ISBLANK(Spreadsheet!AX867)),OR(ISBLANK(Spreadsheet!AY867)),OR(ISBLANK(Spreadsheet!AZ867)),OR(ISBLANK(Spreadsheet!BA867),Spreadsheet!BA867="Waive")))</f>
        <v>1</v>
      </c>
      <c r="CG867" s="5" t="b">
        <f t="shared" ca="1" si="65"/>
        <v>1</v>
      </c>
    </row>
    <row r="868" spans="8:85" x14ac:dyDescent="0.3">
      <c r="H868" s="5">
        <f t="shared" ca="1" si="62"/>
        <v>2</v>
      </c>
      <c r="I868" s="5" t="str">
        <f t="shared" ca="1" si="63"/>
        <v/>
      </c>
      <c r="J868" s="5" t="str">
        <f>IF(AND(NOT(ISBLANK(Spreadsheet!C1078)),ISBLANK(Spreadsheet!D1078)),Spreadsheet!F1078&amp;" "&amp;Spreadsheet!H1078,"")</f>
        <v/>
      </c>
      <c r="K868" s="5">
        <f>IF(AND(NOT(ISBLANK(Spreadsheet!C1078)),ISBLANK(Spreadsheet!D1078)),COUNTIFS(Spreadsheet!E$786:E1079,"=Child",Spreadsheet!C$786:C1079, "="&amp;Spreadsheet!C1078) + COUNTIFS(Spreadsheet!E$786:E1079,"=Step-child",Spreadsheet!C$786:C1079, "="&amp;Spreadsheet!C1078),0)</f>
        <v>0</v>
      </c>
      <c r="L868" s="5">
        <f>IF(NOT(ISBLANK(J868)),COUNTIFS(Spreadsheet!E$786:E1079,"=Wife",Spreadsheet!C$786:C1079, "="&amp;Spreadsheet!C1078) + COUNTIFS(Spreadsheet!E$786:E1079,"=Husband",Spreadsheet!C$786:C1079, "="&amp;Spreadsheet!C1078),0)</f>
        <v>0</v>
      </c>
      <c r="M868" s="5">
        <f>IF(NOT(ISBLANK(Spreadsheet!AJ1078)),VLOOKUP(Spreadsheet!AJ1078,'Drop Downs'!$P$2:$R$16,3,FALSE),0)</f>
        <v>0</v>
      </c>
      <c r="N868" s="5">
        <f>IF(NOT(ISBLANK(Spreadsheet!AJ1078)), VLOOKUP(Spreadsheet!AJ1078,'Drop Downs'!$P$2:$R$16,2,FALSE),0)</f>
        <v>0</v>
      </c>
      <c r="O868" s="5">
        <f>IF(NOT(ISBLANK(Spreadsheet!AL1078)),VLOOKUP(Spreadsheet!AL1078,'Drop Downs'!$P$2:$R$16,3,FALSE), 0)</f>
        <v>0</v>
      </c>
      <c r="P868" s="5">
        <f>IF(NOT(ISBLANK(Spreadsheet!AL1078)),VLOOKUP(Spreadsheet!AL1078,'Drop Downs'!$P$2:$R$16,2,FALSE),0)</f>
        <v>0</v>
      </c>
      <c r="Q868" s="5">
        <f>IF(NOT(ISBLANK(Spreadsheet!AN1078)),VLOOKUP(Spreadsheet!AN1078,'Drop Downs'!$P$2:$R$16,3,FALSE),0)</f>
        <v>0</v>
      </c>
      <c r="R868" s="5">
        <f>IF(NOT(ISBLANK(Spreadsheet!AN1078)),VLOOKUP(Spreadsheet!AN1078,'Drop Downs'!$P$2:$R$16,2,FALSE),0)</f>
        <v>0</v>
      </c>
      <c r="S868" s="5" t="str">
        <f>IF(OR(M868&gt;K868,N868&gt;L868,O868&gt;K868, Q868&gt;K868,N868&gt;L868, P868&gt;L868, R868&gt;L868),"Member currently has a coverage election over what he/she needs.  Please add more dependents or adjust the coverage election.","")&amp;(IF(AND(NOT(ISBLANK(Spreadsheet!C1078)),NOT(ISBLANK(Spreadsheet!D1078)),ISBLANK(Spreadsheet!E1078)),"Dependent lacks a relationship to member.Please select one from the drop-down.",""))</f>
        <v/>
      </c>
      <c r="T868" s="5" t="b">
        <f t="shared" si="64"/>
        <v>1</v>
      </c>
      <c r="U868" s="5" t="b">
        <f>OR(ISBLANK(Spreadsheet!C1078),IF(NOT(ISBLANK(Spreadsheet!D1078)),NOT(ISBLANK(Spreadsheet!E1078)),TRUE))</f>
        <v>1</v>
      </c>
      <c r="V868" s="5" t="b">
        <f>OR(ISBLANK(Spreadsheet!C1078), NOT(ISBLANK(Spreadsheet!I1078)))</f>
        <v>1</v>
      </c>
      <c r="W868" s="5" t="b">
        <f>OR(ISBLANK(Spreadsheet!D1078),NOT(ISBLANK(Spreadsheet!C1078)))</f>
        <v>1</v>
      </c>
      <c r="X868" s="155" t="str">
        <f>REPT("0",MIN(FIND({1,2,3,4,5,6,7,8,9},Spreadsheet!C1078&amp;"123456789"))-1)&amp;IF(ISBLANK(Spreadsheet!C1078),"",SUMPRODUCT(MID(0&amp;Spreadsheet!C1078,LARGE(INDEX(ISNUMBER(--MID(Spreadsheet!C1078,ROW($1:$225),1))*
 ROW($1:$225),0),ROW($1:$225))+1,1)*10^ROW($1:$225)/10))</f>
        <v/>
      </c>
      <c r="Y868" s="5" t="b">
        <f>IF(NOT(ISBLANK(Spreadsheet!C1078)),IF(AND(ISNUMBER(VALUE(Spreadsheet!C1078)), LEN(Spreadsheet!C1078)=9),TRUE,FALSE),TRUE)</f>
        <v>1</v>
      </c>
      <c r="Z868" s="155" t="str">
        <f>REPT("0",MIN(FIND({1,2,3,4,5,6,7,8,9},Spreadsheet!D1078&amp;"123456789"))-1)&amp;IF(ISBLANK(Spreadsheet!D1078),"",SUMPRODUCT(MID(0&amp;Spreadsheet!D1078,LARGE(INDEX(ISNUMBER(--MID(Spreadsheet!D1078,ROW($1:$225),1))*
 ROW($1:$225),0),ROW($1:$225))+1,1)*10^ROW($1:$225)/10))</f>
        <v/>
      </c>
      <c r="AA868" s="5" t="b">
        <f>IF(AND(NOT(ISBLANK(Spreadsheet!D1078)),NOT(ISBLANK(Spreadsheet!C1078))),IF(AND(ISNUMBER(VALUE(Spreadsheet!D1078)), LEN(Spreadsheet!D1078)=9),TRUE,FALSE),IF(AND(NOT(ISBLANK(Spreadsheet!D1078)),ISBLANK(Spreadsheet!C1078)),FALSE,TRUE))</f>
        <v>1</v>
      </c>
      <c r="AB868" s="5" t="b">
        <f>OR(ISBLANK(Spreadsheet!Y868),IF(NOT(ISBLANK(Spreadsheet!Y868)),LEN(Spreadsheet!Y868)=10,ISNUMBER(VALUE(Spreadsheet!Y868))))</f>
        <v>1</v>
      </c>
      <c r="AC868" s="5" t="b">
        <f>OR(ISBLANK(Spreadsheet!AI1078), AND(NOT(ISBLANK(Spreadsheet!AJ1078)), NOT(ISNUMBER(SEARCH("Waive",Spreadsheet!AJ1078)))))</f>
        <v>1</v>
      </c>
      <c r="AD868" s="5" t="b">
        <f>OR(ISBLANK(Spreadsheet!AK1078), AND(NOT(ISBLANK(Spreadsheet!AL1078)), NOT(ISNUMBER(SEARCH("Waive",Spreadsheet!AL1078)))))</f>
        <v>1</v>
      </c>
      <c r="AE868" s="5" t="b">
        <f>OR(ISBLANK(Spreadsheet!AM1078), AND(NOT(ISBLANK(Spreadsheet!AN1078)), NOT(ISNUMBER(SEARCH("Waive", Spreadsheet!AN1078)))))</f>
        <v>1</v>
      </c>
      <c r="AF868" s="5" t="b">
        <f>OR(ISBLANK(Spreadsheet!C1078), NOT(ISBLANK(Spreadsheet!D1078)),NOT(ISBLANK(Spreadsheet!L1078)))</f>
        <v>1</v>
      </c>
      <c r="AG868" s="5" t="b">
        <f>IF(AND(NOT(ISBLANK(Spreadsheet!C1078)), NOT(ISBLANK(Spreadsheet!D1078)),Spreadsheet!C1078&lt;&gt;Spreadsheet!D1078),IF(ISERROR(VLOOKUP(Spreadsheet!C1078, Spreadsheet!$C$6:'Spreadsheet'!$C1077,1,FALSE)), FALSE, TRUE),TRUE)</f>
        <v>1</v>
      </c>
      <c r="AH868" s="5" t="b">
        <f>Spreadsheet!$B$2=Spreadsheet!AD868</f>
        <v>1</v>
      </c>
      <c r="AI868" s="5" t="b">
        <f>IF(ISBLANK(Spreadsheet!G1078),TRUE,IF(OR(LEN(Spreadsheet!G1078)&gt;1,ISNUMBER(VALUE(Spreadsheet!G1078))),FALSE,TRUE))</f>
        <v>1</v>
      </c>
      <c r="AJ868" s="5" t="b">
        <f>OR(ISBLANK(Spreadsheet!C1078), NOT(ISBLANK(Spreadsheet!B1078)), NOT(ISBLANK(Spreadsheet!D1078)))</f>
        <v>1</v>
      </c>
      <c r="AK868" s="5" t="b">
        <f t="array" ref="AK868">IF(OR(AND(ISBLANK(Spreadsheet!E1078),ISBLANK(Spreadsheet!D1078),NOT(ISBLANK(Spreadsheet!C1078))),AND(ISBLANK(Spreadsheet!E1078),ISBLANK(Spreadsheet!D1078),ISBLANK(Spreadsheet!C1078))),TRUE,ISNUMBER(MATCH(TRUE,EXACT(Spreadsheet!E1078,Relationships),0)))</f>
        <v>1</v>
      </c>
      <c r="AL868" s="5" t="b">
        <f>IF(NOT(ISBLANK(Spreadsheet!C1078)),IF(OR(ISBLANK(Spreadsheet!F1078),LEN(Spreadsheet!F1078)&gt;40),FALSE,TRUE),TRUE)</f>
        <v>1</v>
      </c>
      <c r="AM868" s="5" t="b">
        <f>IF(NOT(ISBLANK(Spreadsheet!C1078)),IF(OR(ISBLANK(Spreadsheet!H1078),LEN(Spreadsheet!H1078)&gt;40),FALSE,TRUE),TRUE)</f>
        <v>1</v>
      </c>
      <c r="AN868" s="5" t="b">
        <f t="array" ref="AN868">IF(ISBLANK(Spreadsheet!I1078),TRUE,ISNUMBER(MATCH(TRUE,EXACT(Spreadsheet!I1078,GenderValues),0)))</f>
        <v>1</v>
      </c>
      <c r="AO868" s="5" t="b">
        <f ca="1">IF(ISERROR(DATEVALUE(TEXT(Spreadsheet!J1078,"mm/dd/yyyy")) &gt; TODAY()),IF(AND(ISBLANK(Spreadsheet!J1078),ISBLANK(Spreadsheet!C1078)),TRUE,FALSE),IF(DATEVALUE(TEXT(Spreadsheet!J1078,"mm/dd/yyyy")) &gt; TODAY(),FALSE,TRUE))</f>
        <v>1</v>
      </c>
      <c r="AP868" s="5" t="b">
        <f>OR(ISBLANK(Spreadsheet!K1078),LEN(Spreadsheet!K1078)&lt;=100)</f>
        <v>1</v>
      </c>
      <c r="AQ868" s="5" t="b">
        <f t="array" ref="AQ868">IF(OR(AND(ISBLANK(Spreadsheet!L1078),ISBLANK(Spreadsheet!C1078)),AND(NOT(ISBLANK(Spreadsheet!C1078)),NOT(ISBLANK(Spreadsheet!D1078)))),TRUE,ISNUMBER(MATCH(TRUE,EXACT(Spreadsheet!L1078,MaritalStatus),0)))</f>
        <v>1</v>
      </c>
      <c r="AR868" s="5" t="b">
        <f ca="1">IF(ISERROR(DATEVALUE(TEXT(Spreadsheet!M1078,"mm/dd/yyyy")) &gt; TODAY()),IF(ISBLANK(Spreadsheet!M1078),TRUE,FALSE),IF(DATEVALUE(TEXT(Spreadsheet!M1078,"mm/dd/yyyy")) &gt; TODAY(),FALSE,TRUE))</f>
        <v>1</v>
      </c>
      <c r="AS868" s="5" t="b">
        <f>OR(ISBLANK(Spreadsheet!N1078),LEN(Spreadsheet!N1078)&lt;=100)</f>
        <v>1</v>
      </c>
      <c r="AT868" s="5" t="b">
        <f>OR(ISBLANK(Spreadsheet!O1078),UPPER(Spreadsheet!O1078)="YES")</f>
        <v>1</v>
      </c>
      <c r="AU868" s="5" t="b">
        <f>OR(ISBLANK(Spreadsheet!P1078),UPPER(Spreadsheet!P1078)="YES")</f>
        <v>1</v>
      </c>
      <c r="AV868" s="5" t="b">
        <f t="array" ref="AV868">IF(ISBLANK(Spreadsheet!Q1078),TRUE,ISNUMBER(MATCH(TRUE,EXACT(Spreadsheet!Q1078,OnGroupsPriorIns),0)))</f>
        <v>1</v>
      </c>
      <c r="AW868" s="5" t="b">
        <f>OR(ISBLANK(Spreadsheet!R1078),UPPER(Spreadsheet!R1078)="YES")</f>
        <v>1</v>
      </c>
      <c r="AX868" s="5" t="b">
        <f>OR(ISBLANK(Spreadsheet!S1078),UPPER(Spreadsheet!S1078)="YES")</f>
        <v>1</v>
      </c>
      <c r="AY868" s="5" t="b">
        <f>OR(AND(ISBLANK(Spreadsheet!C1078),LEN(Spreadsheet!T1078)=0),AND(NOT(ISBLANK(Spreadsheet!C1078)),LEN(Spreadsheet!T1078)&gt;0,LEN(Spreadsheet!T1078)&lt;=50))</f>
        <v>1</v>
      </c>
      <c r="AZ868" s="5" t="b">
        <f>OR(LEN(Spreadsheet!U1078)=0,AND(LEN(Spreadsheet!U1078)&gt;0,LEN(Spreadsheet!U1078)&lt;=50))</f>
        <v>1</v>
      </c>
      <c r="BA868" s="5" t="b">
        <f>OR(AND(ISBLANK(Spreadsheet!C1078),LEN(Spreadsheet!V1078)=0),AND(NOT(ISBLANK(Spreadsheet!C1078)),LEN(Spreadsheet!V1078)&gt;0,LEN(Spreadsheet!V1078)&lt;=50))</f>
        <v>1</v>
      </c>
      <c r="BB868" s="5" t="b">
        <f t="array" ref="BB868">IF(AND(ISBLANK(Spreadsheet!C1078),LEN(Spreadsheet!W1078)=0),TRUE,ISNUMBER(MATCH(TRUE,EXACT(Spreadsheet!W1078,States),0)))</f>
        <v>1</v>
      </c>
      <c r="BC868" s="5" t="b">
        <f>OR(AND(ISBLANK(Spreadsheet!C1078),LEN(Spreadsheet!X1078)=0),AND(NOT(ISBLANK(Spreadsheet!C1078)),LEN(Spreadsheet!X1078)&gt;0,LEN(Spreadsheet!X1078)=5,ISNUMBER(VALUE(Spreadsheet!X1078))))</f>
        <v>1</v>
      </c>
      <c r="BD868" s="5" t="b">
        <f>OR(ISBLANK(Spreadsheet!Z1078),LEN(Spreadsheet!Z1078)&lt;=50)</f>
        <v>1</v>
      </c>
      <c r="BE868" s="5" t="b">
        <f>ISBLANK(Spreadsheet!AA1078)</f>
        <v>1</v>
      </c>
      <c r="BF868" s="5" t="b">
        <f>ISBLANK(Spreadsheet!AB1078)</f>
        <v>1</v>
      </c>
      <c r="BG868" s="5" t="b">
        <f>IF(ISERROR(DATEVALUE(TEXT(Spreadsheet!AC1078,"mm/dd/yyyy")) &gt; DATEVALUE(TEXT(Spreadsheet!J1078,"mm/dd/yyyy"))),IF(OR(AND(ISBLANK(Spreadsheet!AC1078),ISBLANK(Spreadsheet!C1078)),AND(NOT(ISBLANK(Spreadsheet!C1078)),ISBLANK(Spreadsheet!AC1078),NOT(ISBLANK(Spreadsheet!D1078)))),TRUE,FALSE),IF(DATEVALUE(TEXT(Spreadsheet!AC1078,"mm/dd/yyyy")) &gt; DATEVALUE(TEXT(Spreadsheet!J1078,"mm/dd/yyyy")),TRUE,FALSE))</f>
        <v>1</v>
      </c>
      <c r="BH868" s="5" t="b">
        <f>OR(AND(ISBLANK(Spreadsheet!C1078),ISBLANK(Spreadsheet!AE1078)),AND(NOT(ISBLANK(Spreadsheet!C1078)),NOT(ISBLANK(Spreadsheet!D1078)),ISBLANK(Spreadsheet!AE1078)),AND(NOT(ISBLANK(Spreadsheet!C1078)),ISBLANK(Spreadsheet!D1078),NOT(ISBLANK(Spreadsheet!AE1078)),LEN(Spreadsheet!AE1078)&lt;=100))</f>
        <v>1</v>
      </c>
      <c r="BI868" s="5" t="b">
        <f t="array" ref="BI868">IF(ISBLANK(Spreadsheet!AF1078),TRUE,ISNUMBER(MATCH(TRUE,EXACT(Spreadsheet!AF1078,CobraShortReasons),0)))</f>
        <v>1</v>
      </c>
      <c r="BJ868" s="5" t="b">
        <f ca="1">IF(ISERROR(DATEVALUE(TEXT(Spreadsheet!AG1078,"mm/dd/yyyy")) &gt; TODAY()),IF(ISBLANK(Spreadsheet!AG1078),TRUE,FALSE),IF(DATEVALUE(TEXT(Spreadsheet!AG1078,"mm/dd/yyyy")) &gt; TODAY(),FALSE,TRUE))</f>
        <v>1</v>
      </c>
      <c r="BK868" s="5" t="b">
        <f>OR(ISBLANK(Spreadsheet!AH1078),LEN(Spreadsheet!AH1078)&lt;=25)</f>
        <v>1</v>
      </c>
      <c r="BL868" s="5" t="b">
        <f t="array" aca="1" ref="BL868" ca="1">IF(ISBLANK(Spreadsheet!AI1078),TRUE,ISNUMBER(MATCH(TRUE,EXACT(Spreadsheet!AI1078,INDIRECT(Spreadsheet!$D$2)),0)))</f>
        <v>1</v>
      </c>
      <c r="BM868" s="5" t="b">
        <f t="array" aca="1" ref="BM868" ca="1">IF(ISBLANK(Spreadsheet!AJ1078),TRUE,ISNUMBER(MATCH(TRUE,EXACT(Spreadsheet!AJ1078,INDIRECT(Spreadsheet!BJ868)),0)))</f>
        <v>1</v>
      </c>
      <c r="BN868" s="5" t="b">
        <f t="array" ref="BN868">IF(ISBLANK(Spreadsheet!AK1078),TRUE,ISNUMBER(MATCH(TRUE,EXACT(Spreadsheet!AK1078,DentalPlans),0)))</f>
        <v>1</v>
      </c>
      <c r="BO868" s="5" t="b">
        <f t="array" aca="1" ref="BO868" ca="1">IF(ISBLANK(Spreadsheet!AL1078),TRUE,ISNUMBER(MATCH(TRUE,EXACT(Spreadsheet!AL1078,INDIRECT(Spreadsheet!BK868)),0)))</f>
        <v>1</v>
      </c>
      <c r="BP868" s="5" t="b">
        <f t="array" ref="BP868">IF(ISBLANK(Spreadsheet!AM1078),TRUE,ISNUMBER(MATCH(TRUE,EXACT(Spreadsheet!AM1078,VisionPlans),0)))</f>
        <v>1</v>
      </c>
      <c r="BQ868" s="5" t="b">
        <f t="array" aca="1" ref="BQ868" ca="1">IF(ISBLANK(Spreadsheet!AN1078),TRUE,ISNUMBER(MATCH(TRUE,EXACT(Spreadsheet!AN1078,INDIRECT(Spreadsheet!BL868)),0)))</f>
        <v>1</v>
      </c>
      <c r="BR868" s="5" t="b">
        <f t="array" ref="BR868">IF(ISBLANK(Spreadsheet!AO1078),TRUE,ISNUMBER(MATCH(TRUE,EXACT(Spreadsheet!AO1078,LifeBenefitClasses),0)))</f>
        <v>1</v>
      </c>
      <c r="BS868" s="5" t="b">
        <f>IF(OR(ISBLANK(Spreadsheet!AO1078), Spreadsheet!AO1078="Waive"),IF(ISBLANK(Spreadsheet!AP1078),TRUE,FALSE),IF(OR(AND(NOT(ISBLANK(Spreadsheet!AO1078)),ISBLANK(Spreadsheet!AP1078)),NOT(ISNUMBER(VALUE(Spreadsheet!AP1078)))),FALSE,IF(OR(AND(Spreadsheet!AP1078&lt;6,MOD(Spreadsheet!AP1078*10,5)=0), MOD(Spreadsheet!AP1078,5000)=0),TRUE,FALSE)))</f>
        <v>1</v>
      </c>
      <c r="BT868" s="5" t="b">
        <f t="array" ref="BT868">IF(ISBLANK(Spreadsheet!AQ1078),TRUE,ISNUMBER(MATCH(TRUE,EXACT(Spreadsheet!AQ1078,EnrollWaive),0)))</f>
        <v>1</v>
      </c>
      <c r="BU868" s="5" t="b">
        <f t="array" ref="BU868">IF(ISBLANK(Spreadsheet!AR1078),TRUE,ISNUMBER(MATCH(TRUE,EXACT(Spreadsheet!AR1078,LifeBenefitClasses),0)))</f>
        <v>1</v>
      </c>
      <c r="BV868" s="5" t="b">
        <f>IF(OR(ISBLANK(Spreadsheet!AR1078), Spreadsheet!AR1078="Waive"),IF(ISBLANK(Spreadsheet!AS1078),TRUE,FALSE),IF(OR(AND(NOT(ISBLANK(Spreadsheet!AR1078)),ISBLANK(Spreadsheet!AS1078)),NOT(ISNUMBER(VALUE(Spreadsheet!AS1078)))),FALSE,IF(OR(AND(Spreadsheet!AS1078&lt;6,MOD(Spreadsheet!AS1078*10,5)=0), MOD(Spreadsheet!AS1078,10000)=0),TRUE,FALSE)))</f>
        <v>1</v>
      </c>
      <c r="BW868" s="5" t="b">
        <f t="array" ref="BW868">IF(ISBLANK(Spreadsheet!AT1078),TRUE,ISNUMBER(MATCH(TRUE,EXACT(Spreadsheet!AT1078,LifeBenefitClasses),0)))</f>
        <v>1</v>
      </c>
      <c r="BX868" s="5" t="b">
        <f>IF(OR(ISBLANK(Spreadsheet!AT1078), Spreadsheet!AT1078="Waive"),IF(ISBLANK(Spreadsheet!AU1078),TRUE,FALSE),IF(OR(AND(NOT(ISBLANK(Spreadsheet!AT1078)),ISBLANK(Spreadsheet!AU1078)),NOT(ISNUMBER(VALUE(Spreadsheet!AU1078)))),FALSE,IF(AND(NOT(OR(ISBLANK(Spreadsheet!AT1078),Spreadsheet!AT1078="Waive")),NOT(OR(ISBLANK(Spreadsheet!AR1078),Spreadsheet!AR1078="Waive")),MOD(Spreadsheet!AU1078,5000)=0, Spreadsheet!AU1078&lt;=(Spreadsheet!AS1078*0.5)),TRUE,FALSE)))</f>
        <v>1</v>
      </c>
      <c r="BY868" s="5" t="b">
        <f t="array" ref="BY868">IF(ISBLANK(Spreadsheet!AV1078),TRUE,ISNUMBER(MATCH(TRUE,EXACT(Spreadsheet!AV1078,EnrollWaive),0)))</f>
        <v>1</v>
      </c>
      <c r="BZ868" s="5" t="b">
        <f t="array" ref="BZ868">IF(ISBLANK(Spreadsheet!AW1078),TRUE,ISNUMBER(MATCH(TRUE,EXACT(Spreadsheet!AW1078,LifeBenefitClasses),0)))</f>
        <v>1</v>
      </c>
      <c r="CA868" s="5" t="b">
        <f t="array" ref="CA868">IF(ISBLANK(Spreadsheet!AX1078),TRUE,ISNUMBER(MATCH(TRUE,EXACT(Spreadsheet!AX1078,LifeBenefitClasses),0)))</f>
        <v>1</v>
      </c>
      <c r="CB868" s="5" t="b">
        <f t="array" ref="CB868">IF(ISBLANK(Spreadsheet!AY1078),TRUE,ISNUMBER(MATCH(TRUE,EXACT(Spreadsheet!AY1078,LifeBenefitClasses),0)))</f>
        <v>1</v>
      </c>
      <c r="CC868" s="5" t="b">
        <f t="array" ref="CC868">IF(ISBLANK(Spreadsheet!AZ1078),TRUE,ISNUMBER(MATCH(TRUE,EXACT(Spreadsheet!AZ1078,LifeBenefitClasses),0)))</f>
        <v>1</v>
      </c>
      <c r="CD868" s="5" t="b">
        <f t="array" ref="CD868">IF(ISBLANK(Spreadsheet!BA1078),TRUE,ISNUMBER(MATCH(TRUE,EXACT(Spreadsheet!BA1078,LifeBenefitClasses),0)))</f>
        <v>1</v>
      </c>
      <c r="CE868" s="5" t="b">
        <f>IF(OR(ISBLANK(Spreadsheet!BA1078), Spreadsheet!BA1078="Waive"),IF(ISBLANK(Spreadsheet!BB1078),TRUE,FALSE),IF(OR(AND(NOT(ISBLANK(Spreadsheet!BA1078)),ISBLANK(Spreadsheet!BB1078)),NOT(ISNUMBER(VALUE(Spreadsheet!BB1078))),ISBLANK(Spreadsheet!BC1078),NOT(ISNUMBER(VALUE(Spreadsheet!BC1078)))),FALSE,IF(AND(Spreadsheet!BB1078&gt;=50000,Spreadsheet!BB1078&lt;=250000,MOD(Spreadsheet!BB1078,10000)=0,Spreadsheet!BB1078&lt;=(10*Spreadsheet!BC1078)),TRUE,FALSE)))</f>
        <v>1</v>
      </c>
      <c r="CF868" s="5" t="b">
        <f>IF(NOT(ISBLANK(Spreadsheet!BC868)),AND(ISNUMBER(VALUE(Spreadsheet!BC868)),Spreadsheet!BC868&gt;0),AND(OR(ISBLANK(Spreadsheet!AO868),Spreadsheet!AO868="Waive",AND(NOT(OR(ISBLANK(Spreadsheet!AO868),Spreadsheet!AO868="Waive")),Spreadsheet!AP868&gt;=6)),OR(ISBLANK(Spreadsheet!AR868),AND(NOT(OR(ISBLANK(Spreadsheet!AR868),Spreadsheet!AR868="Waive")),Spreadsheet!AS868&gt;=6)),OR(ISBLANK(Spreadsheet!AW868)),OR(ISBLANK(Spreadsheet!AX868)),OR(ISBLANK(Spreadsheet!AY868)),OR(ISBLANK(Spreadsheet!AZ868)),OR(ISBLANK(Spreadsheet!BA868),Spreadsheet!BA868="Waive")))</f>
        <v>1</v>
      </c>
      <c r="CG868" s="5" t="b">
        <f t="shared" ca="1" si="65"/>
        <v>1</v>
      </c>
    </row>
    <row r="869" spans="8:85" x14ac:dyDescent="0.3">
      <c r="H869" s="5">
        <f t="shared" ca="1" si="62"/>
        <v>2</v>
      </c>
      <c r="I869" s="5" t="str">
        <f t="shared" ca="1" si="63"/>
        <v/>
      </c>
      <c r="J869" s="5" t="str">
        <f>IF(AND(NOT(ISBLANK(Spreadsheet!C1079)),ISBLANK(Spreadsheet!D1079)),Spreadsheet!F1079&amp;" "&amp;Spreadsheet!H1079,"")</f>
        <v/>
      </c>
      <c r="K869" s="5">
        <f>IF(AND(NOT(ISBLANK(Spreadsheet!C1079)),ISBLANK(Spreadsheet!D1079)),COUNTIFS(Spreadsheet!E$786:E1080,"=Child",Spreadsheet!C$786:C1080, "="&amp;Spreadsheet!C1079) + COUNTIFS(Spreadsheet!E$786:E1080,"=Step-child",Spreadsheet!C$786:C1080, "="&amp;Spreadsheet!C1079),0)</f>
        <v>0</v>
      </c>
      <c r="L869" s="5">
        <f>IF(NOT(ISBLANK(J869)),COUNTIFS(Spreadsheet!E$786:E1080,"=Wife",Spreadsheet!C$786:C1080, "="&amp;Spreadsheet!C1079) + COUNTIFS(Spreadsheet!E$786:E1080,"=Husband",Spreadsheet!C$786:C1080, "="&amp;Spreadsheet!C1079),0)</f>
        <v>0</v>
      </c>
      <c r="M869" s="5">
        <f>IF(NOT(ISBLANK(Spreadsheet!AJ1079)),VLOOKUP(Spreadsheet!AJ1079,'Drop Downs'!$P$2:$R$16,3,FALSE),0)</f>
        <v>0</v>
      </c>
      <c r="N869" s="5">
        <f>IF(NOT(ISBLANK(Spreadsheet!AJ1079)), VLOOKUP(Spreadsheet!AJ1079,'Drop Downs'!$P$2:$R$16,2,FALSE),0)</f>
        <v>0</v>
      </c>
      <c r="O869" s="5">
        <f>IF(NOT(ISBLANK(Spreadsheet!AL1079)),VLOOKUP(Spreadsheet!AL1079,'Drop Downs'!$P$2:$R$16,3,FALSE), 0)</f>
        <v>0</v>
      </c>
      <c r="P869" s="5">
        <f>IF(NOT(ISBLANK(Spreadsheet!AL1079)),VLOOKUP(Spreadsheet!AL1079,'Drop Downs'!$P$2:$R$16,2,FALSE),0)</f>
        <v>0</v>
      </c>
      <c r="Q869" s="5">
        <f>IF(NOT(ISBLANK(Spreadsheet!AN1079)),VLOOKUP(Spreadsheet!AN1079,'Drop Downs'!$P$2:$R$16,3,FALSE),0)</f>
        <v>0</v>
      </c>
      <c r="R869" s="5">
        <f>IF(NOT(ISBLANK(Spreadsheet!AN1079)),VLOOKUP(Spreadsheet!AN1079,'Drop Downs'!$P$2:$R$16,2,FALSE),0)</f>
        <v>0</v>
      </c>
      <c r="S869" s="5" t="str">
        <f>IF(OR(M869&gt;K869,N869&gt;L869,O869&gt;K869, Q869&gt;K869,N869&gt;L869, P869&gt;L869, R869&gt;L869),"Member currently has a coverage election over what he/she needs.  Please add more dependents or adjust the coverage election.","")&amp;(IF(AND(NOT(ISBLANK(Spreadsheet!C1079)),NOT(ISBLANK(Spreadsheet!D1079)),ISBLANK(Spreadsheet!E1079)),"Dependent lacks a relationship to member.Please select one from the drop-down.",""))</f>
        <v/>
      </c>
      <c r="T869" s="5" t="b">
        <f t="shared" si="64"/>
        <v>1</v>
      </c>
      <c r="U869" s="5" t="b">
        <f>OR(ISBLANK(Spreadsheet!C1079),IF(NOT(ISBLANK(Spreadsheet!D1079)),NOT(ISBLANK(Spreadsheet!E1079)),TRUE))</f>
        <v>1</v>
      </c>
      <c r="V869" s="5" t="b">
        <f>OR(ISBLANK(Spreadsheet!C1079), NOT(ISBLANK(Spreadsheet!I1079)))</f>
        <v>1</v>
      </c>
      <c r="W869" s="5" t="b">
        <f>OR(ISBLANK(Spreadsheet!D1079),NOT(ISBLANK(Spreadsheet!C1079)))</f>
        <v>1</v>
      </c>
      <c r="X869" s="155" t="str">
        <f>REPT("0",MIN(FIND({1,2,3,4,5,6,7,8,9},Spreadsheet!C1079&amp;"123456789"))-1)&amp;IF(ISBLANK(Spreadsheet!C1079),"",SUMPRODUCT(MID(0&amp;Spreadsheet!C1079,LARGE(INDEX(ISNUMBER(--MID(Spreadsheet!C1079,ROW($1:$225),1))*
 ROW($1:$225),0),ROW($1:$225))+1,1)*10^ROW($1:$225)/10))</f>
        <v/>
      </c>
      <c r="Y869" s="5" t="b">
        <f>IF(NOT(ISBLANK(Spreadsheet!C1079)),IF(AND(ISNUMBER(VALUE(Spreadsheet!C1079)), LEN(Spreadsheet!C1079)=9),TRUE,FALSE),TRUE)</f>
        <v>1</v>
      </c>
      <c r="Z869" s="155" t="str">
        <f>REPT("0",MIN(FIND({1,2,3,4,5,6,7,8,9},Spreadsheet!D1079&amp;"123456789"))-1)&amp;IF(ISBLANK(Spreadsheet!D1079),"",SUMPRODUCT(MID(0&amp;Spreadsheet!D1079,LARGE(INDEX(ISNUMBER(--MID(Spreadsheet!D1079,ROW($1:$225),1))*
 ROW($1:$225),0),ROW($1:$225))+1,1)*10^ROW($1:$225)/10))</f>
        <v/>
      </c>
      <c r="AA869" s="5" t="b">
        <f>IF(AND(NOT(ISBLANK(Spreadsheet!D1079)),NOT(ISBLANK(Spreadsheet!C1079))),IF(AND(ISNUMBER(VALUE(Spreadsheet!D1079)), LEN(Spreadsheet!D1079)=9),TRUE,FALSE),IF(AND(NOT(ISBLANK(Spreadsheet!D1079)),ISBLANK(Spreadsheet!C1079)),FALSE,TRUE))</f>
        <v>1</v>
      </c>
      <c r="AB869" s="5" t="b">
        <f>OR(ISBLANK(Spreadsheet!Y869),IF(NOT(ISBLANK(Spreadsheet!Y869)),LEN(Spreadsheet!Y869)=10,ISNUMBER(VALUE(Spreadsheet!Y869))))</f>
        <v>1</v>
      </c>
      <c r="AC869" s="5" t="b">
        <f>OR(ISBLANK(Spreadsheet!AI1079), AND(NOT(ISBLANK(Spreadsheet!AJ1079)), NOT(ISNUMBER(SEARCH("Waive",Spreadsheet!AJ1079)))))</f>
        <v>1</v>
      </c>
      <c r="AD869" s="5" t="b">
        <f>OR(ISBLANK(Spreadsheet!AK1079), AND(NOT(ISBLANK(Spreadsheet!AL1079)), NOT(ISNUMBER(SEARCH("Waive",Spreadsheet!AL1079)))))</f>
        <v>1</v>
      </c>
      <c r="AE869" s="5" t="b">
        <f>OR(ISBLANK(Spreadsheet!AM1079), AND(NOT(ISBLANK(Spreadsheet!AN1079)), NOT(ISNUMBER(SEARCH("Waive", Spreadsheet!AN1079)))))</f>
        <v>1</v>
      </c>
      <c r="AF869" s="5" t="b">
        <f>OR(ISBLANK(Spreadsheet!C1079), NOT(ISBLANK(Spreadsheet!D1079)),NOT(ISBLANK(Spreadsheet!L1079)))</f>
        <v>1</v>
      </c>
      <c r="AG869" s="5" t="b">
        <f>IF(AND(NOT(ISBLANK(Spreadsheet!C1079)), NOT(ISBLANK(Spreadsheet!D1079)),Spreadsheet!C1079&lt;&gt;Spreadsheet!D1079),IF(ISERROR(VLOOKUP(Spreadsheet!C1079, Spreadsheet!$C$6:'Spreadsheet'!$C1078,1,FALSE)), FALSE, TRUE),TRUE)</f>
        <v>1</v>
      </c>
      <c r="AH869" s="5" t="b">
        <f>Spreadsheet!$B$2=Spreadsheet!AD869</f>
        <v>1</v>
      </c>
      <c r="AI869" s="5" t="b">
        <f>IF(ISBLANK(Spreadsheet!G1079),TRUE,IF(OR(LEN(Spreadsheet!G1079)&gt;1,ISNUMBER(VALUE(Spreadsheet!G1079))),FALSE,TRUE))</f>
        <v>1</v>
      </c>
      <c r="AJ869" s="5" t="b">
        <f>OR(ISBLANK(Spreadsheet!C1079), NOT(ISBLANK(Spreadsheet!B1079)), NOT(ISBLANK(Spreadsheet!D1079)))</f>
        <v>1</v>
      </c>
      <c r="AK869" s="5" t="b">
        <f t="array" ref="AK869">IF(OR(AND(ISBLANK(Spreadsheet!E1079),ISBLANK(Spreadsheet!D1079),NOT(ISBLANK(Spreadsheet!C1079))),AND(ISBLANK(Spreadsheet!E1079),ISBLANK(Spreadsheet!D1079),ISBLANK(Spreadsheet!C1079))),TRUE,ISNUMBER(MATCH(TRUE,EXACT(Spreadsheet!E1079,Relationships),0)))</f>
        <v>1</v>
      </c>
      <c r="AL869" s="5" t="b">
        <f>IF(NOT(ISBLANK(Spreadsheet!C1079)),IF(OR(ISBLANK(Spreadsheet!F1079),LEN(Spreadsheet!F1079)&gt;40),FALSE,TRUE),TRUE)</f>
        <v>1</v>
      </c>
      <c r="AM869" s="5" t="b">
        <f>IF(NOT(ISBLANK(Spreadsheet!C1079)),IF(OR(ISBLANK(Spreadsheet!H1079),LEN(Spreadsheet!H1079)&gt;40),FALSE,TRUE),TRUE)</f>
        <v>1</v>
      </c>
      <c r="AN869" s="5" t="b">
        <f t="array" ref="AN869">IF(ISBLANK(Spreadsheet!I1079),TRUE,ISNUMBER(MATCH(TRUE,EXACT(Spreadsheet!I1079,GenderValues),0)))</f>
        <v>1</v>
      </c>
      <c r="AO869" s="5" t="b">
        <f ca="1">IF(ISERROR(DATEVALUE(TEXT(Spreadsheet!J1079,"mm/dd/yyyy")) &gt; TODAY()),IF(AND(ISBLANK(Spreadsheet!J1079),ISBLANK(Spreadsheet!C1079)),TRUE,FALSE),IF(DATEVALUE(TEXT(Spreadsheet!J1079,"mm/dd/yyyy")) &gt; TODAY(),FALSE,TRUE))</f>
        <v>1</v>
      </c>
      <c r="AP869" s="5" t="b">
        <f>OR(ISBLANK(Spreadsheet!K1079),LEN(Spreadsheet!K1079)&lt;=100)</f>
        <v>1</v>
      </c>
      <c r="AQ869" s="5" t="b">
        <f t="array" ref="AQ869">IF(OR(AND(ISBLANK(Spreadsheet!L1079),ISBLANK(Spreadsheet!C1079)),AND(NOT(ISBLANK(Spreadsheet!C1079)),NOT(ISBLANK(Spreadsheet!D1079)))),TRUE,ISNUMBER(MATCH(TRUE,EXACT(Spreadsheet!L1079,MaritalStatus),0)))</f>
        <v>1</v>
      </c>
      <c r="AR869" s="5" t="b">
        <f ca="1">IF(ISERROR(DATEVALUE(TEXT(Spreadsheet!M1079,"mm/dd/yyyy")) &gt; TODAY()),IF(ISBLANK(Spreadsheet!M1079),TRUE,FALSE),IF(DATEVALUE(TEXT(Spreadsheet!M1079,"mm/dd/yyyy")) &gt; TODAY(),FALSE,TRUE))</f>
        <v>1</v>
      </c>
      <c r="AS869" s="5" t="b">
        <f>OR(ISBLANK(Spreadsheet!N1079),LEN(Spreadsheet!N1079)&lt;=100)</f>
        <v>1</v>
      </c>
      <c r="AT869" s="5" t="b">
        <f>OR(ISBLANK(Spreadsheet!O1079),UPPER(Spreadsheet!O1079)="YES")</f>
        <v>1</v>
      </c>
      <c r="AU869" s="5" t="b">
        <f>OR(ISBLANK(Spreadsheet!P1079),UPPER(Spreadsheet!P1079)="YES")</f>
        <v>1</v>
      </c>
      <c r="AV869" s="5" t="b">
        <f t="array" ref="AV869">IF(ISBLANK(Spreadsheet!Q1079),TRUE,ISNUMBER(MATCH(TRUE,EXACT(Spreadsheet!Q1079,OnGroupsPriorIns),0)))</f>
        <v>1</v>
      </c>
      <c r="AW869" s="5" t="b">
        <f>OR(ISBLANK(Spreadsheet!R1079),UPPER(Spreadsheet!R1079)="YES")</f>
        <v>1</v>
      </c>
      <c r="AX869" s="5" t="b">
        <f>OR(ISBLANK(Spreadsheet!S1079),UPPER(Spreadsheet!S1079)="YES")</f>
        <v>1</v>
      </c>
      <c r="AY869" s="5" t="b">
        <f>OR(AND(ISBLANK(Spreadsheet!C1079),LEN(Spreadsheet!T1079)=0),AND(NOT(ISBLANK(Spreadsheet!C1079)),LEN(Spreadsheet!T1079)&gt;0,LEN(Spreadsheet!T1079)&lt;=50))</f>
        <v>1</v>
      </c>
      <c r="AZ869" s="5" t="b">
        <f>OR(LEN(Spreadsheet!U1079)=0,AND(LEN(Spreadsheet!U1079)&gt;0,LEN(Spreadsheet!U1079)&lt;=50))</f>
        <v>1</v>
      </c>
      <c r="BA869" s="5" t="b">
        <f>OR(AND(ISBLANK(Spreadsheet!C1079),LEN(Spreadsheet!V1079)=0),AND(NOT(ISBLANK(Spreadsheet!C1079)),LEN(Spreadsheet!V1079)&gt;0,LEN(Spreadsheet!V1079)&lt;=50))</f>
        <v>1</v>
      </c>
      <c r="BB869" s="5" t="b">
        <f t="array" ref="BB869">IF(AND(ISBLANK(Spreadsheet!C1079),LEN(Spreadsheet!W1079)=0),TRUE,ISNUMBER(MATCH(TRUE,EXACT(Spreadsheet!W1079,States),0)))</f>
        <v>1</v>
      </c>
      <c r="BC869" s="5" t="b">
        <f>OR(AND(ISBLANK(Spreadsheet!C1079),LEN(Spreadsheet!X1079)=0),AND(NOT(ISBLANK(Spreadsheet!C1079)),LEN(Spreadsheet!X1079)&gt;0,LEN(Spreadsheet!X1079)=5,ISNUMBER(VALUE(Spreadsheet!X1079))))</f>
        <v>1</v>
      </c>
      <c r="BD869" s="5" t="b">
        <f>OR(ISBLANK(Spreadsheet!Z1079),LEN(Spreadsheet!Z1079)&lt;=50)</f>
        <v>1</v>
      </c>
      <c r="BE869" s="5" t="b">
        <f>ISBLANK(Spreadsheet!AA1079)</f>
        <v>1</v>
      </c>
      <c r="BF869" s="5" t="b">
        <f>ISBLANK(Spreadsheet!AB1079)</f>
        <v>1</v>
      </c>
      <c r="BG869" s="5" t="b">
        <f>IF(ISERROR(DATEVALUE(TEXT(Spreadsheet!AC1079,"mm/dd/yyyy")) &gt; DATEVALUE(TEXT(Spreadsheet!J1079,"mm/dd/yyyy"))),IF(OR(AND(ISBLANK(Spreadsheet!AC1079),ISBLANK(Spreadsheet!C1079)),AND(NOT(ISBLANK(Spreadsheet!C1079)),ISBLANK(Spreadsheet!AC1079),NOT(ISBLANK(Spreadsheet!D1079)))),TRUE,FALSE),IF(DATEVALUE(TEXT(Spreadsheet!AC1079,"mm/dd/yyyy")) &gt; DATEVALUE(TEXT(Spreadsheet!J1079,"mm/dd/yyyy")),TRUE,FALSE))</f>
        <v>1</v>
      </c>
      <c r="BH869" s="5" t="b">
        <f>OR(AND(ISBLANK(Spreadsheet!C1079),ISBLANK(Spreadsheet!AE1079)),AND(NOT(ISBLANK(Spreadsheet!C1079)),NOT(ISBLANK(Spreadsheet!D1079)),ISBLANK(Spreadsheet!AE1079)),AND(NOT(ISBLANK(Spreadsheet!C1079)),ISBLANK(Spreadsheet!D1079),NOT(ISBLANK(Spreadsheet!AE1079)),LEN(Spreadsheet!AE1079)&lt;=100))</f>
        <v>1</v>
      </c>
      <c r="BI869" s="5" t="b">
        <f t="array" ref="BI869">IF(ISBLANK(Spreadsheet!AF1079),TRUE,ISNUMBER(MATCH(TRUE,EXACT(Spreadsheet!AF1079,CobraShortReasons),0)))</f>
        <v>1</v>
      </c>
      <c r="BJ869" s="5" t="b">
        <f ca="1">IF(ISERROR(DATEVALUE(TEXT(Spreadsheet!AG1079,"mm/dd/yyyy")) &gt; TODAY()),IF(ISBLANK(Spreadsheet!AG1079),TRUE,FALSE),IF(DATEVALUE(TEXT(Spreadsheet!AG1079,"mm/dd/yyyy")) &gt; TODAY(),FALSE,TRUE))</f>
        <v>1</v>
      </c>
      <c r="BK869" s="5" t="b">
        <f>OR(ISBLANK(Spreadsheet!AH1079),LEN(Spreadsheet!AH1079)&lt;=25)</f>
        <v>1</v>
      </c>
      <c r="BL869" s="5" t="b">
        <f t="array" aca="1" ref="BL869" ca="1">IF(ISBLANK(Spreadsheet!AI1079),TRUE,ISNUMBER(MATCH(TRUE,EXACT(Spreadsheet!AI1079,INDIRECT(Spreadsheet!$D$2)),0)))</f>
        <v>1</v>
      </c>
      <c r="BM869" s="5" t="b">
        <f t="array" aca="1" ref="BM869" ca="1">IF(ISBLANK(Spreadsheet!AJ1079),TRUE,ISNUMBER(MATCH(TRUE,EXACT(Spreadsheet!AJ1079,INDIRECT(Spreadsheet!BJ869)),0)))</f>
        <v>1</v>
      </c>
      <c r="BN869" s="5" t="b">
        <f t="array" ref="BN869">IF(ISBLANK(Spreadsheet!AK1079),TRUE,ISNUMBER(MATCH(TRUE,EXACT(Spreadsheet!AK1079,DentalPlans),0)))</f>
        <v>1</v>
      </c>
      <c r="BO869" s="5" t="b">
        <f t="array" aca="1" ref="BO869" ca="1">IF(ISBLANK(Spreadsheet!AL1079),TRUE,ISNUMBER(MATCH(TRUE,EXACT(Spreadsheet!AL1079,INDIRECT(Spreadsheet!BK869)),0)))</f>
        <v>1</v>
      </c>
      <c r="BP869" s="5" t="b">
        <f t="array" ref="BP869">IF(ISBLANK(Spreadsheet!AM1079),TRUE,ISNUMBER(MATCH(TRUE,EXACT(Spreadsheet!AM1079,VisionPlans),0)))</f>
        <v>1</v>
      </c>
      <c r="BQ869" s="5" t="b">
        <f t="array" aca="1" ref="BQ869" ca="1">IF(ISBLANK(Spreadsheet!AN1079),TRUE,ISNUMBER(MATCH(TRUE,EXACT(Spreadsheet!AN1079,INDIRECT(Spreadsheet!BL869)),0)))</f>
        <v>1</v>
      </c>
      <c r="BR869" s="5" t="b">
        <f t="array" ref="BR869">IF(ISBLANK(Spreadsheet!AO1079),TRUE,ISNUMBER(MATCH(TRUE,EXACT(Spreadsheet!AO1079,LifeBenefitClasses),0)))</f>
        <v>1</v>
      </c>
      <c r="BS869" s="5" t="b">
        <f>IF(OR(ISBLANK(Spreadsheet!AO1079), Spreadsheet!AO1079="Waive"),IF(ISBLANK(Spreadsheet!AP1079),TRUE,FALSE),IF(OR(AND(NOT(ISBLANK(Spreadsheet!AO1079)),ISBLANK(Spreadsheet!AP1079)),NOT(ISNUMBER(VALUE(Spreadsheet!AP1079)))),FALSE,IF(OR(AND(Spreadsheet!AP1079&lt;6,MOD(Spreadsheet!AP1079*10,5)=0), MOD(Spreadsheet!AP1079,5000)=0),TRUE,FALSE)))</f>
        <v>1</v>
      </c>
      <c r="BT869" s="5" t="b">
        <f t="array" ref="BT869">IF(ISBLANK(Spreadsheet!AQ1079),TRUE,ISNUMBER(MATCH(TRUE,EXACT(Spreadsheet!AQ1079,EnrollWaive),0)))</f>
        <v>1</v>
      </c>
      <c r="BU869" s="5" t="b">
        <f t="array" ref="BU869">IF(ISBLANK(Spreadsheet!AR1079),TRUE,ISNUMBER(MATCH(TRUE,EXACT(Spreadsheet!AR1079,LifeBenefitClasses),0)))</f>
        <v>1</v>
      </c>
      <c r="BV869" s="5" t="b">
        <f>IF(OR(ISBLANK(Spreadsheet!AR1079), Spreadsheet!AR1079="Waive"),IF(ISBLANK(Spreadsheet!AS1079),TRUE,FALSE),IF(OR(AND(NOT(ISBLANK(Spreadsheet!AR1079)),ISBLANK(Spreadsheet!AS1079)),NOT(ISNUMBER(VALUE(Spreadsheet!AS1079)))),FALSE,IF(OR(AND(Spreadsheet!AS1079&lt;6,MOD(Spreadsheet!AS1079*10,5)=0), MOD(Spreadsheet!AS1079,10000)=0),TRUE,FALSE)))</f>
        <v>1</v>
      </c>
      <c r="BW869" s="5" t="b">
        <f t="array" ref="BW869">IF(ISBLANK(Spreadsheet!AT1079),TRUE,ISNUMBER(MATCH(TRUE,EXACT(Spreadsheet!AT1079,LifeBenefitClasses),0)))</f>
        <v>1</v>
      </c>
      <c r="BX869" s="5" t="b">
        <f>IF(OR(ISBLANK(Spreadsheet!AT1079), Spreadsheet!AT1079="Waive"),IF(ISBLANK(Spreadsheet!AU1079),TRUE,FALSE),IF(OR(AND(NOT(ISBLANK(Spreadsheet!AT1079)),ISBLANK(Spreadsheet!AU1079)),NOT(ISNUMBER(VALUE(Spreadsheet!AU1079)))),FALSE,IF(AND(NOT(OR(ISBLANK(Spreadsheet!AT1079),Spreadsheet!AT1079="Waive")),NOT(OR(ISBLANK(Spreadsheet!AR1079),Spreadsheet!AR1079="Waive")),MOD(Spreadsheet!AU1079,5000)=0, Spreadsheet!AU1079&lt;=(Spreadsheet!AS1079*0.5)),TRUE,FALSE)))</f>
        <v>1</v>
      </c>
      <c r="BY869" s="5" t="b">
        <f t="array" ref="BY869">IF(ISBLANK(Spreadsheet!AV1079),TRUE,ISNUMBER(MATCH(TRUE,EXACT(Spreadsheet!AV1079,EnrollWaive),0)))</f>
        <v>1</v>
      </c>
      <c r="BZ869" s="5" t="b">
        <f t="array" ref="BZ869">IF(ISBLANK(Spreadsheet!AW1079),TRUE,ISNUMBER(MATCH(TRUE,EXACT(Spreadsheet!AW1079,LifeBenefitClasses),0)))</f>
        <v>1</v>
      </c>
      <c r="CA869" s="5" t="b">
        <f t="array" ref="CA869">IF(ISBLANK(Spreadsheet!AX1079),TRUE,ISNUMBER(MATCH(TRUE,EXACT(Spreadsheet!AX1079,LifeBenefitClasses),0)))</f>
        <v>1</v>
      </c>
      <c r="CB869" s="5" t="b">
        <f t="array" ref="CB869">IF(ISBLANK(Spreadsheet!AY1079),TRUE,ISNUMBER(MATCH(TRUE,EXACT(Spreadsheet!AY1079,LifeBenefitClasses),0)))</f>
        <v>1</v>
      </c>
      <c r="CC869" s="5" t="b">
        <f t="array" ref="CC869">IF(ISBLANK(Spreadsheet!AZ1079),TRUE,ISNUMBER(MATCH(TRUE,EXACT(Spreadsheet!AZ1079,LifeBenefitClasses),0)))</f>
        <v>1</v>
      </c>
      <c r="CD869" s="5" t="b">
        <f t="array" ref="CD869">IF(ISBLANK(Spreadsheet!BA1079),TRUE,ISNUMBER(MATCH(TRUE,EXACT(Spreadsheet!BA1079,LifeBenefitClasses),0)))</f>
        <v>1</v>
      </c>
      <c r="CE869" s="5" t="b">
        <f>IF(OR(ISBLANK(Spreadsheet!BA1079), Spreadsheet!BA1079="Waive"),IF(ISBLANK(Spreadsheet!BB1079),TRUE,FALSE),IF(OR(AND(NOT(ISBLANK(Spreadsheet!BA1079)),ISBLANK(Spreadsheet!BB1079)),NOT(ISNUMBER(VALUE(Spreadsheet!BB1079))),ISBLANK(Spreadsheet!BC1079),NOT(ISNUMBER(VALUE(Spreadsheet!BC1079)))),FALSE,IF(AND(Spreadsheet!BB1079&gt;=50000,Spreadsheet!BB1079&lt;=250000,MOD(Spreadsheet!BB1079,10000)=0,Spreadsheet!BB1079&lt;=(10*Spreadsheet!BC1079)),TRUE,FALSE)))</f>
        <v>1</v>
      </c>
      <c r="CF869" s="5" t="b">
        <f>IF(NOT(ISBLANK(Spreadsheet!BC869)),AND(ISNUMBER(VALUE(Spreadsheet!BC869)),Spreadsheet!BC869&gt;0),AND(OR(ISBLANK(Spreadsheet!AO869),Spreadsheet!AO869="Waive",AND(NOT(OR(ISBLANK(Spreadsheet!AO869),Spreadsheet!AO869="Waive")),Spreadsheet!AP869&gt;=6)),OR(ISBLANK(Spreadsheet!AR869),AND(NOT(OR(ISBLANK(Spreadsheet!AR869),Spreadsheet!AR869="Waive")),Spreadsheet!AS869&gt;=6)),OR(ISBLANK(Spreadsheet!AW869)),OR(ISBLANK(Spreadsheet!AX869)),OR(ISBLANK(Spreadsheet!AY869)),OR(ISBLANK(Spreadsheet!AZ869)),OR(ISBLANK(Spreadsheet!BA869),Spreadsheet!BA869="Waive")))</f>
        <v>1</v>
      </c>
      <c r="CG869" s="5" t="b">
        <f t="shared" ca="1" si="65"/>
        <v>1</v>
      </c>
    </row>
    <row r="870" spans="8:85" x14ac:dyDescent="0.3">
      <c r="H870" s="5">
        <f t="shared" ca="1" si="62"/>
        <v>2</v>
      </c>
      <c r="I870" s="5" t="str">
        <f t="shared" ca="1" si="63"/>
        <v/>
      </c>
      <c r="J870" s="5" t="str">
        <f>IF(AND(NOT(ISBLANK(Spreadsheet!C1080)),ISBLANK(Spreadsheet!D1080)),Spreadsheet!F1080&amp;" "&amp;Spreadsheet!H1080,"")</f>
        <v/>
      </c>
      <c r="K870" s="5">
        <f>IF(AND(NOT(ISBLANK(Spreadsheet!C1080)),ISBLANK(Spreadsheet!D1080)),COUNTIFS(Spreadsheet!E$786:E1081,"=Child",Spreadsheet!C$786:C1081, "="&amp;Spreadsheet!C1080) + COUNTIFS(Spreadsheet!E$786:E1081,"=Step-child",Spreadsheet!C$786:C1081, "="&amp;Spreadsheet!C1080),0)</f>
        <v>0</v>
      </c>
      <c r="L870" s="5">
        <f>IF(NOT(ISBLANK(J870)),COUNTIFS(Spreadsheet!E$786:E1081,"=Wife",Spreadsheet!C$786:C1081, "="&amp;Spreadsheet!C1080) + COUNTIFS(Spreadsheet!E$786:E1081,"=Husband",Spreadsheet!C$786:C1081, "="&amp;Spreadsheet!C1080),0)</f>
        <v>0</v>
      </c>
      <c r="M870" s="5">
        <f>IF(NOT(ISBLANK(Spreadsheet!AJ1080)),VLOOKUP(Spreadsheet!AJ1080,'Drop Downs'!$P$2:$R$16,3,FALSE),0)</f>
        <v>0</v>
      </c>
      <c r="N870" s="5">
        <f>IF(NOT(ISBLANK(Spreadsheet!AJ1080)), VLOOKUP(Spreadsheet!AJ1080,'Drop Downs'!$P$2:$R$16,2,FALSE),0)</f>
        <v>0</v>
      </c>
      <c r="O870" s="5">
        <f>IF(NOT(ISBLANK(Spreadsheet!AL1080)),VLOOKUP(Spreadsheet!AL1080,'Drop Downs'!$P$2:$R$16,3,FALSE), 0)</f>
        <v>0</v>
      </c>
      <c r="P870" s="5">
        <f>IF(NOT(ISBLANK(Spreadsheet!AL1080)),VLOOKUP(Spreadsheet!AL1080,'Drop Downs'!$P$2:$R$16,2,FALSE),0)</f>
        <v>0</v>
      </c>
      <c r="Q870" s="5">
        <f>IF(NOT(ISBLANK(Spreadsheet!AN1080)),VLOOKUP(Spreadsheet!AN1080,'Drop Downs'!$P$2:$R$16,3,FALSE),0)</f>
        <v>0</v>
      </c>
      <c r="R870" s="5">
        <f>IF(NOT(ISBLANK(Spreadsheet!AN1080)),VLOOKUP(Spreadsheet!AN1080,'Drop Downs'!$P$2:$R$16,2,FALSE),0)</f>
        <v>0</v>
      </c>
      <c r="S870" s="5" t="str">
        <f>IF(OR(M870&gt;K870,N870&gt;L870,O870&gt;K870, Q870&gt;K870,N870&gt;L870, P870&gt;L870, R870&gt;L870),"Member currently has a coverage election over what he/she needs.  Please add more dependents or adjust the coverage election.","")&amp;(IF(AND(NOT(ISBLANK(Spreadsheet!C1080)),NOT(ISBLANK(Spreadsheet!D1080)),ISBLANK(Spreadsheet!E1080)),"Dependent lacks a relationship to member.Please select one from the drop-down.",""))</f>
        <v/>
      </c>
      <c r="T870" s="5" t="b">
        <f t="shared" si="64"/>
        <v>1</v>
      </c>
      <c r="U870" s="5" t="b">
        <f>OR(ISBLANK(Spreadsheet!C1080),IF(NOT(ISBLANK(Spreadsheet!D1080)),NOT(ISBLANK(Spreadsheet!E1080)),TRUE))</f>
        <v>1</v>
      </c>
      <c r="V870" s="5" t="b">
        <f>OR(ISBLANK(Spreadsheet!C1080), NOT(ISBLANK(Spreadsheet!I1080)))</f>
        <v>1</v>
      </c>
      <c r="W870" s="5" t="b">
        <f>OR(ISBLANK(Spreadsheet!D1080),NOT(ISBLANK(Spreadsheet!C1080)))</f>
        <v>1</v>
      </c>
      <c r="X870" s="155" t="str">
        <f>REPT("0",MIN(FIND({1,2,3,4,5,6,7,8,9},Spreadsheet!C1080&amp;"123456789"))-1)&amp;IF(ISBLANK(Spreadsheet!C1080),"",SUMPRODUCT(MID(0&amp;Spreadsheet!C1080,LARGE(INDEX(ISNUMBER(--MID(Spreadsheet!C1080,ROW($1:$225),1))*
 ROW($1:$225),0),ROW($1:$225))+1,1)*10^ROW($1:$225)/10))</f>
        <v/>
      </c>
      <c r="Y870" s="5" t="b">
        <f>IF(NOT(ISBLANK(Spreadsheet!C1080)),IF(AND(ISNUMBER(VALUE(Spreadsheet!C1080)), LEN(Spreadsheet!C1080)=9),TRUE,FALSE),TRUE)</f>
        <v>1</v>
      </c>
      <c r="Z870" s="155" t="str">
        <f>REPT("0",MIN(FIND({1,2,3,4,5,6,7,8,9},Spreadsheet!D1080&amp;"123456789"))-1)&amp;IF(ISBLANK(Spreadsheet!D1080),"",SUMPRODUCT(MID(0&amp;Spreadsheet!D1080,LARGE(INDEX(ISNUMBER(--MID(Spreadsheet!D1080,ROW($1:$225),1))*
 ROW($1:$225),0),ROW($1:$225))+1,1)*10^ROW($1:$225)/10))</f>
        <v/>
      </c>
      <c r="AA870" s="5" t="b">
        <f>IF(AND(NOT(ISBLANK(Spreadsheet!D1080)),NOT(ISBLANK(Spreadsheet!C1080))),IF(AND(ISNUMBER(VALUE(Spreadsheet!D1080)), LEN(Spreadsheet!D1080)=9),TRUE,FALSE),IF(AND(NOT(ISBLANK(Spreadsheet!D1080)),ISBLANK(Spreadsheet!C1080)),FALSE,TRUE))</f>
        <v>1</v>
      </c>
      <c r="AB870" s="5" t="b">
        <f>OR(ISBLANK(Spreadsheet!Y870),IF(NOT(ISBLANK(Spreadsheet!Y870)),LEN(Spreadsheet!Y870)=10,ISNUMBER(VALUE(Spreadsheet!Y870))))</f>
        <v>1</v>
      </c>
      <c r="AC870" s="5" t="b">
        <f>OR(ISBLANK(Spreadsheet!AI1080), AND(NOT(ISBLANK(Spreadsheet!AJ1080)), NOT(ISNUMBER(SEARCH("Waive",Spreadsheet!AJ1080)))))</f>
        <v>1</v>
      </c>
      <c r="AD870" s="5" t="b">
        <f>OR(ISBLANK(Spreadsheet!AK1080), AND(NOT(ISBLANK(Spreadsheet!AL1080)), NOT(ISNUMBER(SEARCH("Waive",Spreadsheet!AL1080)))))</f>
        <v>1</v>
      </c>
      <c r="AE870" s="5" t="b">
        <f>OR(ISBLANK(Spreadsheet!AM1080), AND(NOT(ISBLANK(Spreadsheet!AN1080)), NOT(ISNUMBER(SEARCH("Waive", Spreadsheet!AN1080)))))</f>
        <v>1</v>
      </c>
      <c r="AF870" s="5" t="b">
        <f>OR(ISBLANK(Spreadsheet!C1080), NOT(ISBLANK(Spreadsheet!D1080)),NOT(ISBLANK(Spreadsheet!L1080)))</f>
        <v>1</v>
      </c>
      <c r="AG870" s="5" t="b">
        <f>IF(AND(NOT(ISBLANK(Spreadsheet!C1080)), NOT(ISBLANK(Spreadsheet!D1080)),Spreadsheet!C1080&lt;&gt;Spreadsheet!D1080),IF(ISERROR(VLOOKUP(Spreadsheet!C1080, Spreadsheet!$C$6:'Spreadsheet'!$C1079,1,FALSE)), FALSE, TRUE),TRUE)</f>
        <v>1</v>
      </c>
      <c r="AH870" s="5" t="b">
        <f>Spreadsheet!$B$2=Spreadsheet!AD870</f>
        <v>1</v>
      </c>
      <c r="AI870" s="5" t="b">
        <f>IF(ISBLANK(Spreadsheet!G1080),TRUE,IF(OR(LEN(Spreadsheet!G1080)&gt;1,ISNUMBER(VALUE(Spreadsheet!G1080))),FALSE,TRUE))</f>
        <v>1</v>
      </c>
      <c r="AJ870" s="5" t="b">
        <f>OR(ISBLANK(Spreadsheet!C1080), NOT(ISBLANK(Spreadsheet!B1080)), NOT(ISBLANK(Spreadsheet!D1080)))</f>
        <v>1</v>
      </c>
      <c r="AK870" s="5" t="b">
        <f t="array" ref="AK870">IF(OR(AND(ISBLANK(Spreadsheet!E1080),ISBLANK(Spreadsheet!D1080),NOT(ISBLANK(Spreadsheet!C1080))),AND(ISBLANK(Spreadsheet!E1080),ISBLANK(Spreadsheet!D1080),ISBLANK(Spreadsheet!C1080))),TRUE,ISNUMBER(MATCH(TRUE,EXACT(Spreadsheet!E1080,Relationships),0)))</f>
        <v>1</v>
      </c>
      <c r="AL870" s="5" t="b">
        <f>IF(NOT(ISBLANK(Spreadsheet!C1080)),IF(OR(ISBLANK(Spreadsheet!F1080),LEN(Spreadsheet!F1080)&gt;40),FALSE,TRUE),TRUE)</f>
        <v>1</v>
      </c>
      <c r="AM870" s="5" t="b">
        <f>IF(NOT(ISBLANK(Spreadsheet!C1080)),IF(OR(ISBLANK(Spreadsheet!H1080),LEN(Spreadsheet!H1080)&gt;40),FALSE,TRUE),TRUE)</f>
        <v>1</v>
      </c>
      <c r="AN870" s="5" t="b">
        <f t="array" ref="AN870">IF(ISBLANK(Spreadsheet!I1080),TRUE,ISNUMBER(MATCH(TRUE,EXACT(Spreadsheet!I1080,GenderValues),0)))</f>
        <v>1</v>
      </c>
      <c r="AO870" s="5" t="b">
        <f ca="1">IF(ISERROR(DATEVALUE(TEXT(Spreadsheet!J1080,"mm/dd/yyyy")) &gt; TODAY()),IF(AND(ISBLANK(Spreadsheet!J1080),ISBLANK(Spreadsheet!C1080)),TRUE,FALSE),IF(DATEVALUE(TEXT(Spreadsheet!J1080,"mm/dd/yyyy")) &gt; TODAY(),FALSE,TRUE))</f>
        <v>1</v>
      </c>
      <c r="AP870" s="5" t="b">
        <f>OR(ISBLANK(Spreadsheet!K1080),LEN(Spreadsheet!K1080)&lt;=100)</f>
        <v>1</v>
      </c>
      <c r="AQ870" s="5" t="b">
        <f t="array" ref="AQ870">IF(OR(AND(ISBLANK(Spreadsheet!L1080),ISBLANK(Spreadsheet!C1080)),AND(NOT(ISBLANK(Spreadsheet!C1080)),NOT(ISBLANK(Spreadsheet!D1080)))),TRUE,ISNUMBER(MATCH(TRUE,EXACT(Spreadsheet!L1080,MaritalStatus),0)))</f>
        <v>1</v>
      </c>
      <c r="AR870" s="5" t="b">
        <f ca="1">IF(ISERROR(DATEVALUE(TEXT(Spreadsheet!M1080,"mm/dd/yyyy")) &gt; TODAY()),IF(ISBLANK(Spreadsheet!M1080),TRUE,FALSE),IF(DATEVALUE(TEXT(Spreadsheet!M1080,"mm/dd/yyyy")) &gt; TODAY(),FALSE,TRUE))</f>
        <v>1</v>
      </c>
      <c r="AS870" s="5" t="b">
        <f>OR(ISBLANK(Spreadsheet!N1080),LEN(Spreadsheet!N1080)&lt;=100)</f>
        <v>1</v>
      </c>
      <c r="AT870" s="5" t="b">
        <f>OR(ISBLANK(Spreadsheet!O1080),UPPER(Spreadsheet!O1080)="YES")</f>
        <v>1</v>
      </c>
      <c r="AU870" s="5" t="b">
        <f>OR(ISBLANK(Spreadsheet!P1080),UPPER(Spreadsheet!P1080)="YES")</f>
        <v>1</v>
      </c>
      <c r="AV870" s="5" t="b">
        <f t="array" ref="AV870">IF(ISBLANK(Spreadsheet!Q1080),TRUE,ISNUMBER(MATCH(TRUE,EXACT(Spreadsheet!Q1080,OnGroupsPriorIns),0)))</f>
        <v>1</v>
      </c>
      <c r="AW870" s="5" t="b">
        <f>OR(ISBLANK(Spreadsheet!R1080),UPPER(Spreadsheet!R1080)="YES")</f>
        <v>1</v>
      </c>
      <c r="AX870" s="5" t="b">
        <f>OR(ISBLANK(Spreadsheet!S1080),UPPER(Spreadsheet!S1080)="YES")</f>
        <v>1</v>
      </c>
      <c r="AY870" s="5" t="b">
        <f>OR(AND(ISBLANK(Spreadsheet!C1080),LEN(Spreadsheet!T1080)=0),AND(NOT(ISBLANK(Spreadsheet!C1080)),LEN(Spreadsheet!T1080)&gt;0,LEN(Spreadsheet!T1080)&lt;=50))</f>
        <v>1</v>
      </c>
      <c r="AZ870" s="5" t="b">
        <f>OR(LEN(Spreadsheet!U1080)=0,AND(LEN(Spreadsheet!U1080)&gt;0,LEN(Spreadsheet!U1080)&lt;=50))</f>
        <v>1</v>
      </c>
      <c r="BA870" s="5" t="b">
        <f>OR(AND(ISBLANK(Spreadsheet!C1080),LEN(Spreadsheet!V1080)=0),AND(NOT(ISBLANK(Spreadsheet!C1080)),LEN(Spreadsheet!V1080)&gt;0,LEN(Spreadsheet!V1080)&lt;=50))</f>
        <v>1</v>
      </c>
      <c r="BB870" s="5" t="b">
        <f t="array" ref="BB870">IF(AND(ISBLANK(Spreadsheet!C1080),LEN(Spreadsheet!W1080)=0),TRUE,ISNUMBER(MATCH(TRUE,EXACT(Spreadsheet!W1080,States),0)))</f>
        <v>1</v>
      </c>
      <c r="BC870" s="5" t="b">
        <f>OR(AND(ISBLANK(Spreadsheet!C1080),LEN(Spreadsheet!X1080)=0),AND(NOT(ISBLANK(Spreadsheet!C1080)),LEN(Spreadsheet!X1080)&gt;0,LEN(Spreadsheet!X1080)=5,ISNUMBER(VALUE(Spreadsheet!X1080))))</f>
        <v>1</v>
      </c>
      <c r="BD870" s="5" t="b">
        <f>OR(ISBLANK(Spreadsheet!Z1080),LEN(Spreadsheet!Z1080)&lt;=50)</f>
        <v>1</v>
      </c>
      <c r="BE870" s="5" t="b">
        <f>ISBLANK(Spreadsheet!AA1080)</f>
        <v>1</v>
      </c>
      <c r="BF870" s="5" t="b">
        <f>ISBLANK(Spreadsheet!AB1080)</f>
        <v>1</v>
      </c>
      <c r="BG870" s="5" t="b">
        <f>IF(ISERROR(DATEVALUE(TEXT(Spreadsheet!AC1080,"mm/dd/yyyy")) &gt; DATEVALUE(TEXT(Spreadsheet!J1080,"mm/dd/yyyy"))),IF(OR(AND(ISBLANK(Spreadsheet!AC1080),ISBLANK(Spreadsheet!C1080)),AND(NOT(ISBLANK(Spreadsheet!C1080)),ISBLANK(Spreadsheet!AC1080),NOT(ISBLANK(Spreadsheet!D1080)))),TRUE,FALSE),IF(DATEVALUE(TEXT(Spreadsheet!AC1080,"mm/dd/yyyy")) &gt; DATEVALUE(TEXT(Spreadsheet!J1080,"mm/dd/yyyy")),TRUE,FALSE))</f>
        <v>1</v>
      </c>
      <c r="BH870" s="5" t="b">
        <f>OR(AND(ISBLANK(Spreadsheet!C1080),ISBLANK(Spreadsheet!AE1080)),AND(NOT(ISBLANK(Spreadsheet!C1080)),NOT(ISBLANK(Spreadsheet!D1080)),ISBLANK(Spreadsheet!AE1080)),AND(NOT(ISBLANK(Spreadsheet!C1080)),ISBLANK(Spreadsheet!D1080),NOT(ISBLANK(Spreadsheet!AE1080)),LEN(Spreadsheet!AE1080)&lt;=100))</f>
        <v>1</v>
      </c>
      <c r="BI870" s="5" t="b">
        <f t="array" ref="BI870">IF(ISBLANK(Spreadsheet!AF1080),TRUE,ISNUMBER(MATCH(TRUE,EXACT(Spreadsheet!AF1080,CobraShortReasons),0)))</f>
        <v>1</v>
      </c>
      <c r="BJ870" s="5" t="b">
        <f ca="1">IF(ISERROR(DATEVALUE(TEXT(Spreadsheet!AG1080,"mm/dd/yyyy")) &gt; TODAY()),IF(ISBLANK(Spreadsheet!AG1080),TRUE,FALSE),IF(DATEVALUE(TEXT(Spreadsheet!AG1080,"mm/dd/yyyy")) &gt; TODAY(),FALSE,TRUE))</f>
        <v>1</v>
      </c>
      <c r="BK870" s="5" t="b">
        <f>OR(ISBLANK(Spreadsheet!AH1080),LEN(Spreadsheet!AH1080)&lt;=25)</f>
        <v>1</v>
      </c>
      <c r="BL870" s="5" t="b">
        <f t="array" aca="1" ref="BL870" ca="1">IF(ISBLANK(Spreadsheet!AI1080),TRUE,ISNUMBER(MATCH(TRUE,EXACT(Spreadsheet!AI1080,INDIRECT(Spreadsheet!$D$2)),0)))</f>
        <v>1</v>
      </c>
      <c r="BM870" s="5" t="b">
        <f t="array" aca="1" ref="BM870" ca="1">IF(ISBLANK(Spreadsheet!AJ1080),TRUE,ISNUMBER(MATCH(TRUE,EXACT(Spreadsheet!AJ1080,INDIRECT(Spreadsheet!BJ870)),0)))</f>
        <v>1</v>
      </c>
      <c r="BN870" s="5" t="b">
        <f t="array" ref="BN870">IF(ISBLANK(Spreadsheet!AK1080),TRUE,ISNUMBER(MATCH(TRUE,EXACT(Spreadsheet!AK1080,DentalPlans),0)))</f>
        <v>1</v>
      </c>
      <c r="BO870" s="5" t="b">
        <f t="array" aca="1" ref="BO870" ca="1">IF(ISBLANK(Spreadsheet!AL1080),TRUE,ISNUMBER(MATCH(TRUE,EXACT(Spreadsheet!AL1080,INDIRECT(Spreadsheet!BK870)),0)))</f>
        <v>1</v>
      </c>
      <c r="BP870" s="5" t="b">
        <f t="array" ref="BP870">IF(ISBLANK(Spreadsheet!AM1080),TRUE,ISNUMBER(MATCH(TRUE,EXACT(Spreadsheet!AM1080,VisionPlans),0)))</f>
        <v>1</v>
      </c>
      <c r="BQ870" s="5" t="b">
        <f t="array" aca="1" ref="BQ870" ca="1">IF(ISBLANK(Spreadsheet!AN1080),TRUE,ISNUMBER(MATCH(TRUE,EXACT(Spreadsheet!AN1080,INDIRECT(Spreadsheet!BL870)),0)))</f>
        <v>1</v>
      </c>
      <c r="BR870" s="5" t="b">
        <f t="array" ref="BR870">IF(ISBLANK(Spreadsheet!AO1080),TRUE,ISNUMBER(MATCH(TRUE,EXACT(Spreadsheet!AO1080,LifeBenefitClasses),0)))</f>
        <v>1</v>
      </c>
      <c r="BS870" s="5" t="b">
        <f>IF(OR(ISBLANK(Spreadsheet!AO1080), Spreadsheet!AO1080="Waive"),IF(ISBLANK(Spreadsheet!AP1080),TRUE,FALSE),IF(OR(AND(NOT(ISBLANK(Spreadsheet!AO1080)),ISBLANK(Spreadsheet!AP1080)),NOT(ISNUMBER(VALUE(Spreadsheet!AP1080)))),FALSE,IF(OR(AND(Spreadsheet!AP1080&lt;6,MOD(Spreadsheet!AP1080*10,5)=0), MOD(Spreadsheet!AP1080,5000)=0),TRUE,FALSE)))</f>
        <v>1</v>
      </c>
      <c r="BT870" s="5" t="b">
        <f t="array" ref="BT870">IF(ISBLANK(Spreadsheet!AQ1080),TRUE,ISNUMBER(MATCH(TRUE,EXACT(Spreadsheet!AQ1080,EnrollWaive),0)))</f>
        <v>1</v>
      </c>
      <c r="BU870" s="5" t="b">
        <f t="array" ref="BU870">IF(ISBLANK(Spreadsheet!AR1080),TRUE,ISNUMBER(MATCH(TRUE,EXACT(Spreadsheet!AR1080,LifeBenefitClasses),0)))</f>
        <v>1</v>
      </c>
      <c r="BV870" s="5" t="b">
        <f>IF(OR(ISBLANK(Spreadsheet!AR1080), Spreadsheet!AR1080="Waive"),IF(ISBLANK(Spreadsheet!AS1080),TRUE,FALSE),IF(OR(AND(NOT(ISBLANK(Spreadsheet!AR1080)),ISBLANK(Spreadsheet!AS1080)),NOT(ISNUMBER(VALUE(Spreadsheet!AS1080)))),FALSE,IF(OR(AND(Spreadsheet!AS1080&lt;6,MOD(Spreadsheet!AS1080*10,5)=0), MOD(Spreadsheet!AS1080,10000)=0),TRUE,FALSE)))</f>
        <v>1</v>
      </c>
      <c r="BW870" s="5" t="b">
        <f t="array" ref="BW870">IF(ISBLANK(Spreadsheet!AT1080),TRUE,ISNUMBER(MATCH(TRUE,EXACT(Spreadsheet!AT1080,LifeBenefitClasses),0)))</f>
        <v>1</v>
      </c>
      <c r="BX870" s="5" t="b">
        <f>IF(OR(ISBLANK(Spreadsheet!AT1080), Spreadsheet!AT1080="Waive"),IF(ISBLANK(Spreadsheet!AU1080),TRUE,FALSE),IF(OR(AND(NOT(ISBLANK(Spreadsheet!AT1080)),ISBLANK(Spreadsheet!AU1080)),NOT(ISNUMBER(VALUE(Spreadsheet!AU1080)))),FALSE,IF(AND(NOT(OR(ISBLANK(Spreadsheet!AT1080),Spreadsheet!AT1080="Waive")),NOT(OR(ISBLANK(Spreadsheet!AR1080),Spreadsheet!AR1080="Waive")),MOD(Spreadsheet!AU1080,5000)=0, Spreadsheet!AU1080&lt;=(Spreadsheet!AS1080*0.5)),TRUE,FALSE)))</f>
        <v>1</v>
      </c>
      <c r="BY870" s="5" t="b">
        <f t="array" ref="BY870">IF(ISBLANK(Spreadsheet!AV1080),TRUE,ISNUMBER(MATCH(TRUE,EXACT(Spreadsheet!AV1080,EnrollWaive),0)))</f>
        <v>1</v>
      </c>
      <c r="BZ870" s="5" t="b">
        <f t="array" ref="BZ870">IF(ISBLANK(Spreadsheet!AW1080),TRUE,ISNUMBER(MATCH(TRUE,EXACT(Spreadsheet!AW1080,LifeBenefitClasses),0)))</f>
        <v>1</v>
      </c>
      <c r="CA870" s="5" t="b">
        <f t="array" ref="CA870">IF(ISBLANK(Spreadsheet!AX1080),TRUE,ISNUMBER(MATCH(TRUE,EXACT(Spreadsheet!AX1080,LifeBenefitClasses),0)))</f>
        <v>1</v>
      </c>
      <c r="CB870" s="5" t="b">
        <f t="array" ref="CB870">IF(ISBLANK(Spreadsheet!AY1080),TRUE,ISNUMBER(MATCH(TRUE,EXACT(Spreadsheet!AY1080,LifeBenefitClasses),0)))</f>
        <v>1</v>
      </c>
      <c r="CC870" s="5" t="b">
        <f t="array" ref="CC870">IF(ISBLANK(Spreadsheet!AZ1080),TRUE,ISNUMBER(MATCH(TRUE,EXACT(Spreadsheet!AZ1080,LifeBenefitClasses),0)))</f>
        <v>1</v>
      </c>
      <c r="CD870" s="5" t="b">
        <f t="array" ref="CD870">IF(ISBLANK(Spreadsheet!BA1080),TRUE,ISNUMBER(MATCH(TRUE,EXACT(Spreadsheet!BA1080,LifeBenefitClasses),0)))</f>
        <v>1</v>
      </c>
      <c r="CE870" s="5" t="b">
        <f>IF(OR(ISBLANK(Spreadsheet!BA1080), Spreadsheet!BA1080="Waive"),IF(ISBLANK(Spreadsheet!BB1080),TRUE,FALSE),IF(OR(AND(NOT(ISBLANK(Spreadsheet!BA1080)),ISBLANK(Spreadsheet!BB1080)),NOT(ISNUMBER(VALUE(Spreadsheet!BB1080))),ISBLANK(Spreadsheet!BC1080),NOT(ISNUMBER(VALUE(Spreadsheet!BC1080)))),FALSE,IF(AND(Spreadsheet!BB1080&gt;=50000,Spreadsheet!BB1080&lt;=250000,MOD(Spreadsheet!BB1080,10000)=0,Spreadsheet!BB1080&lt;=(10*Spreadsheet!BC1080)),TRUE,FALSE)))</f>
        <v>1</v>
      </c>
      <c r="CF870" s="5" t="b">
        <f>IF(NOT(ISBLANK(Spreadsheet!BC870)),AND(ISNUMBER(VALUE(Spreadsheet!BC870)),Spreadsheet!BC870&gt;0),AND(OR(ISBLANK(Spreadsheet!AO870),Spreadsheet!AO870="Waive",AND(NOT(OR(ISBLANK(Spreadsheet!AO870),Spreadsheet!AO870="Waive")),Spreadsheet!AP870&gt;=6)),OR(ISBLANK(Spreadsheet!AR870),AND(NOT(OR(ISBLANK(Spreadsheet!AR870),Spreadsheet!AR870="Waive")),Spreadsheet!AS870&gt;=6)),OR(ISBLANK(Spreadsheet!AW870)),OR(ISBLANK(Spreadsheet!AX870)),OR(ISBLANK(Spreadsheet!AY870)),OR(ISBLANK(Spreadsheet!AZ870)),OR(ISBLANK(Spreadsheet!BA870),Spreadsheet!BA870="Waive")))</f>
        <v>1</v>
      </c>
      <c r="CG870" s="5" t="b">
        <f t="shared" ca="1" si="65"/>
        <v>1</v>
      </c>
    </row>
    <row r="871" spans="8:85" x14ac:dyDescent="0.3">
      <c r="H871" s="5">
        <f t="shared" ca="1" si="62"/>
        <v>2</v>
      </c>
      <c r="I871" s="5" t="str">
        <f t="shared" ca="1" si="63"/>
        <v/>
      </c>
      <c r="J871" s="5" t="str">
        <f>IF(AND(NOT(ISBLANK(Spreadsheet!C1081)),ISBLANK(Spreadsheet!D1081)),Spreadsheet!F1081&amp;" "&amp;Spreadsheet!H1081,"")</f>
        <v/>
      </c>
      <c r="K871" s="5">
        <f>IF(AND(NOT(ISBLANK(Spreadsheet!C1081)),ISBLANK(Spreadsheet!D1081)),COUNTIFS(Spreadsheet!E$786:E1082,"=Child",Spreadsheet!C$786:C1082, "="&amp;Spreadsheet!C1081) + COUNTIFS(Spreadsheet!E$786:E1082,"=Step-child",Spreadsheet!C$786:C1082, "="&amp;Spreadsheet!C1081),0)</f>
        <v>0</v>
      </c>
      <c r="L871" s="5">
        <f>IF(NOT(ISBLANK(J871)),COUNTIFS(Spreadsheet!E$786:E1082,"=Wife",Spreadsheet!C$786:C1082, "="&amp;Spreadsheet!C1081) + COUNTIFS(Spreadsheet!E$786:E1082,"=Husband",Spreadsheet!C$786:C1082, "="&amp;Spreadsheet!C1081),0)</f>
        <v>0</v>
      </c>
      <c r="M871" s="5">
        <f>IF(NOT(ISBLANK(Spreadsheet!AJ1081)),VLOOKUP(Spreadsheet!AJ1081,'Drop Downs'!$P$2:$R$16,3,FALSE),0)</f>
        <v>0</v>
      </c>
      <c r="N871" s="5">
        <f>IF(NOT(ISBLANK(Spreadsheet!AJ1081)), VLOOKUP(Spreadsheet!AJ1081,'Drop Downs'!$P$2:$R$16,2,FALSE),0)</f>
        <v>0</v>
      </c>
      <c r="O871" s="5">
        <f>IF(NOT(ISBLANK(Spreadsheet!AL1081)),VLOOKUP(Spreadsheet!AL1081,'Drop Downs'!$P$2:$R$16,3,FALSE), 0)</f>
        <v>0</v>
      </c>
      <c r="P871" s="5">
        <f>IF(NOT(ISBLANK(Spreadsheet!AL1081)),VLOOKUP(Spreadsheet!AL1081,'Drop Downs'!$P$2:$R$16,2,FALSE),0)</f>
        <v>0</v>
      </c>
      <c r="Q871" s="5">
        <f>IF(NOT(ISBLANK(Spreadsheet!AN1081)),VLOOKUP(Spreadsheet!AN1081,'Drop Downs'!$P$2:$R$16,3,FALSE),0)</f>
        <v>0</v>
      </c>
      <c r="R871" s="5">
        <f>IF(NOT(ISBLANK(Spreadsheet!AN1081)),VLOOKUP(Spreadsheet!AN1081,'Drop Downs'!$P$2:$R$16,2,FALSE),0)</f>
        <v>0</v>
      </c>
      <c r="S871" s="5" t="str">
        <f>IF(OR(M871&gt;K871,N871&gt;L871,O871&gt;K871, Q871&gt;K871,N871&gt;L871, P871&gt;L871, R871&gt;L871),"Member currently has a coverage election over what he/she needs.  Please add more dependents or adjust the coverage election.","")&amp;(IF(AND(NOT(ISBLANK(Spreadsheet!C1081)),NOT(ISBLANK(Spreadsheet!D1081)),ISBLANK(Spreadsheet!E1081)),"Dependent lacks a relationship to member.Please select one from the drop-down.",""))</f>
        <v/>
      </c>
      <c r="T871" s="5" t="b">
        <f t="shared" si="64"/>
        <v>1</v>
      </c>
      <c r="U871" s="5" t="b">
        <f>OR(ISBLANK(Spreadsheet!C1081),IF(NOT(ISBLANK(Spreadsheet!D1081)),NOT(ISBLANK(Spreadsheet!E1081)),TRUE))</f>
        <v>1</v>
      </c>
      <c r="V871" s="5" t="b">
        <f>OR(ISBLANK(Spreadsheet!C1081), NOT(ISBLANK(Spreadsheet!I1081)))</f>
        <v>1</v>
      </c>
      <c r="W871" s="5" t="b">
        <f>OR(ISBLANK(Spreadsheet!D1081),NOT(ISBLANK(Spreadsheet!C1081)))</f>
        <v>1</v>
      </c>
      <c r="X871" s="155" t="str">
        <f>REPT("0",MIN(FIND({1,2,3,4,5,6,7,8,9},Spreadsheet!C1081&amp;"123456789"))-1)&amp;IF(ISBLANK(Spreadsheet!C1081),"",SUMPRODUCT(MID(0&amp;Spreadsheet!C1081,LARGE(INDEX(ISNUMBER(--MID(Spreadsheet!C1081,ROW($1:$225),1))*
 ROW($1:$225),0),ROW($1:$225))+1,1)*10^ROW($1:$225)/10))</f>
        <v/>
      </c>
      <c r="Y871" s="5" t="b">
        <f>IF(NOT(ISBLANK(Spreadsheet!C1081)),IF(AND(ISNUMBER(VALUE(Spreadsheet!C1081)), LEN(Spreadsheet!C1081)=9),TRUE,FALSE),TRUE)</f>
        <v>1</v>
      </c>
      <c r="Z871" s="155" t="str">
        <f>REPT("0",MIN(FIND({1,2,3,4,5,6,7,8,9},Spreadsheet!D1081&amp;"123456789"))-1)&amp;IF(ISBLANK(Spreadsheet!D1081),"",SUMPRODUCT(MID(0&amp;Spreadsheet!D1081,LARGE(INDEX(ISNUMBER(--MID(Spreadsheet!D1081,ROW($1:$225),1))*
 ROW($1:$225),0),ROW($1:$225))+1,1)*10^ROW($1:$225)/10))</f>
        <v/>
      </c>
      <c r="AA871" s="5" t="b">
        <f>IF(AND(NOT(ISBLANK(Spreadsheet!D1081)),NOT(ISBLANK(Spreadsheet!C1081))),IF(AND(ISNUMBER(VALUE(Spreadsheet!D1081)), LEN(Spreadsheet!D1081)=9),TRUE,FALSE),IF(AND(NOT(ISBLANK(Spreadsheet!D1081)),ISBLANK(Spreadsheet!C1081)),FALSE,TRUE))</f>
        <v>1</v>
      </c>
      <c r="AB871" s="5" t="b">
        <f>OR(ISBLANK(Spreadsheet!Y871),IF(NOT(ISBLANK(Spreadsheet!Y871)),LEN(Spreadsheet!Y871)=10,ISNUMBER(VALUE(Spreadsheet!Y871))))</f>
        <v>1</v>
      </c>
      <c r="AC871" s="5" t="b">
        <f>OR(ISBLANK(Spreadsheet!AI1081), AND(NOT(ISBLANK(Spreadsheet!AJ1081)), NOT(ISNUMBER(SEARCH("Waive",Spreadsheet!AJ1081)))))</f>
        <v>1</v>
      </c>
      <c r="AD871" s="5" t="b">
        <f>OR(ISBLANK(Spreadsheet!AK1081), AND(NOT(ISBLANK(Spreadsheet!AL1081)), NOT(ISNUMBER(SEARCH("Waive",Spreadsheet!AL1081)))))</f>
        <v>1</v>
      </c>
      <c r="AE871" s="5" t="b">
        <f>OR(ISBLANK(Spreadsheet!AM1081), AND(NOT(ISBLANK(Spreadsheet!AN1081)), NOT(ISNUMBER(SEARCH("Waive", Spreadsheet!AN1081)))))</f>
        <v>1</v>
      </c>
      <c r="AF871" s="5" t="b">
        <f>OR(ISBLANK(Spreadsheet!C1081), NOT(ISBLANK(Spreadsheet!D1081)),NOT(ISBLANK(Spreadsheet!L1081)))</f>
        <v>1</v>
      </c>
      <c r="AG871" s="5" t="b">
        <f>IF(AND(NOT(ISBLANK(Spreadsheet!C1081)), NOT(ISBLANK(Spreadsheet!D1081)),Spreadsheet!C1081&lt;&gt;Spreadsheet!D1081),IF(ISERROR(VLOOKUP(Spreadsheet!C1081, Spreadsheet!$C$6:'Spreadsheet'!$C1080,1,FALSE)), FALSE, TRUE),TRUE)</f>
        <v>1</v>
      </c>
      <c r="AH871" s="5" t="b">
        <f>Spreadsheet!$B$2=Spreadsheet!AD871</f>
        <v>1</v>
      </c>
      <c r="AI871" s="5" t="b">
        <f>IF(ISBLANK(Spreadsheet!G1081),TRUE,IF(OR(LEN(Spreadsheet!G1081)&gt;1,ISNUMBER(VALUE(Spreadsheet!G1081))),FALSE,TRUE))</f>
        <v>1</v>
      </c>
      <c r="AJ871" s="5" t="b">
        <f>OR(ISBLANK(Spreadsheet!C1081), NOT(ISBLANK(Spreadsheet!B1081)), NOT(ISBLANK(Spreadsheet!D1081)))</f>
        <v>1</v>
      </c>
      <c r="AK871" s="5" t="b">
        <f t="array" ref="AK871">IF(OR(AND(ISBLANK(Spreadsheet!E1081),ISBLANK(Spreadsheet!D1081),NOT(ISBLANK(Spreadsheet!C1081))),AND(ISBLANK(Spreadsheet!E1081),ISBLANK(Spreadsheet!D1081),ISBLANK(Spreadsheet!C1081))),TRUE,ISNUMBER(MATCH(TRUE,EXACT(Spreadsheet!E1081,Relationships),0)))</f>
        <v>1</v>
      </c>
      <c r="AL871" s="5" t="b">
        <f>IF(NOT(ISBLANK(Spreadsheet!C1081)),IF(OR(ISBLANK(Spreadsheet!F1081),LEN(Spreadsheet!F1081)&gt;40),FALSE,TRUE),TRUE)</f>
        <v>1</v>
      </c>
      <c r="AM871" s="5" t="b">
        <f>IF(NOT(ISBLANK(Spreadsheet!C1081)),IF(OR(ISBLANK(Spreadsheet!H1081),LEN(Spreadsheet!H1081)&gt;40),FALSE,TRUE),TRUE)</f>
        <v>1</v>
      </c>
      <c r="AN871" s="5" t="b">
        <f t="array" ref="AN871">IF(ISBLANK(Spreadsheet!I1081),TRUE,ISNUMBER(MATCH(TRUE,EXACT(Spreadsheet!I1081,GenderValues),0)))</f>
        <v>1</v>
      </c>
      <c r="AO871" s="5" t="b">
        <f ca="1">IF(ISERROR(DATEVALUE(TEXT(Spreadsheet!J1081,"mm/dd/yyyy")) &gt; TODAY()),IF(AND(ISBLANK(Spreadsheet!J1081),ISBLANK(Spreadsheet!C1081)),TRUE,FALSE),IF(DATEVALUE(TEXT(Spreadsheet!J1081,"mm/dd/yyyy")) &gt; TODAY(),FALSE,TRUE))</f>
        <v>1</v>
      </c>
      <c r="AP871" s="5" t="b">
        <f>OR(ISBLANK(Spreadsheet!K1081),LEN(Spreadsheet!K1081)&lt;=100)</f>
        <v>1</v>
      </c>
      <c r="AQ871" s="5" t="b">
        <f t="array" ref="AQ871">IF(OR(AND(ISBLANK(Spreadsheet!L1081),ISBLANK(Spreadsheet!C1081)),AND(NOT(ISBLANK(Spreadsheet!C1081)),NOT(ISBLANK(Spreadsheet!D1081)))),TRUE,ISNUMBER(MATCH(TRUE,EXACT(Spreadsheet!L1081,MaritalStatus),0)))</f>
        <v>1</v>
      </c>
      <c r="AR871" s="5" t="b">
        <f ca="1">IF(ISERROR(DATEVALUE(TEXT(Spreadsheet!M1081,"mm/dd/yyyy")) &gt; TODAY()),IF(ISBLANK(Spreadsheet!M1081),TRUE,FALSE),IF(DATEVALUE(TEXT(Spreadsheet!M1081,"mm/dd/yyyy")) &gt; TODAY(),FALSE,TRUE))</f>
        <v>1</v>
      </c>
      <c r="AS871" s="5" t="b">
        <f>OR(ISBLANK(Spreadsheet!N1081),LEN(Spreadsheet!N1081)&lt;=100)</f>
        <v>1</v>
      </c>
      <c r="AT871" s="5" t="b">
        <f>OR(ISBLANK(Spreadsheet!O1081),UPPER(Spreadsheet!O1081)="YES")</f>
        <v>1</v>
      </c>
      <c r="AU871" s="5" t="b">
        <f>OR(ISBLANK(Spreadsheet!P1081),UPPER(Spreadsheet!P1081)="YES")</f>
        <v>1</v>
      </c>
      <c r="AV871" s="5" t="b">
        <f t="array" ref="AV871">IF(ISBLANK(Spreadsheet!Q1081),TRUE,ISNUMBER(MATCH(TRUE,EXACT(Spreadsheet!Q1081,OnGroupsPriorIns),0)))</f>
        <v>1</v>
      </c>
      <c r="AW871" s="5" t="b">
        <f>OR(ISBLANK(Spreadsheet!R1081),UPPER(Spreadsheet!R1081)="YES")</f>
        <v>1</v>
      </c>
      <c r="AX871" s="5" t="b">
        <f>OR(ISBLANK(Spreadsheet!S1081),UPPER(Spreadsheet!S1081)="YES")</f>
        <v>1</v>
      </c>
      <c r="AY871" s="5" t="b">
        <f>OR(AND(ISBLANK(Spreadsheet!C1081),LEN(Spreadsheet!T1081)=0),AND(NOT(ISBLANK(Spreadsheet!C1081)),LEN(Spreadsheet!T1081)&gt;0,LEN(Spreadsheet!T1081)&lt;=50))</f>
        <v>1</v>
      </c>
      <c r="AZ871" s="5" t="b">
        <f>OR(LEN(Spreadsheet!U1081)=0,AND(LEN(Spreadsheet!U1081)&gt;0,LEN(Spreadsheet!U1081)&lt;=50))</f>
        <v>1</v>
      </c>
      <c r="BA871" s="5" t="b">
        <f>OR(AND(ISBLANK(Spreadsheet!C1081),LEN(Spreadsheet!V1081)=0),AND(NOT(ISBLANK(Spreadsheet!C1081)),LEN(Spreadsheet!V1081)&gt;0,LEN(Spreadsheet!V1081)&lt;=50))</f>
        <v>1</v>
      </c>
      <c r="BB871" s="5" t="b">
        <f t="array" ref="BB871">IF(AND(ISBLANK(Spreadsheet!C1081),LEN(Spreadsheet!W1081)=0),TRUE,ISNUMBER(MATCH(TRUE,EXACT(Spreadsheet!W1081,States),0)))</f>
        <v>1</v>
      </c>
      <c r="BC871" s="5" t="b">
        <f>OR(AND(ISBLANK(Spreadsheet!C1081),LEN(Spreadsheet!X1081)=0),AND(NOT(ISBLANK(Spreadsheet!C1081)),LEN(Spreadsheet!X1081)&gt;0,LEN(Spreadsheet!X1081)=5,ISNUMBER(VALUE(Spreadsheet!X1081))))</f>
        <v>1</v>
      </c>
      <c r="BD871" s="5" t="b">
        <f>OR(ISBLANK(Spreadsheet!Z1081),LEN(Spreadsheet!Z1081)&lt;=50)</f>
        <v>1</v>
      </c>
      <c r="BE871" s="5" t="b">
        <f>ISBLANK(Spreadsheet!AA1081)</f>
        <v>1</v>
      </c>
      <c r="BF871" s="5" t="b">
        <f>ISBLANK(Spreadsheet!AB1081)</f>
        <v>1</v>
      </c>
      <c r="BG871" s="5" t="b">
        <f>IF(ISERROR(DATEVALUE(TEXT(Spreadsheet!AC1081,"mm/dd/yyyy")) &gt; DATEVALUE(TEXT(Spreadsheet!J1081,"mm/dd/yyyy"))),IF(OR(AND(ISBLANK(Spreadsheet!AC1081),ISBLANK(Spreadsheet!C1081)),AND(NOT(ISBLANK(Spreadsheet!C1081)),ISBLANK(Spreadsheet!AC1081),NOT(ISBLANK(Spreadsheet!D1081)))),TRUE,FALSE),IF(DATEVALUE(TEXT(Spreadsheet!AC1081,"mm/dd/yyyy")) &gt; DATEVALUE(TEXT(Spreadsheet!J1081,"mm/dd/yyyy")),TRUE,FALSE))</f>
        <v>1</v>
      </c>
      <c r="BH871" s="5" t="b">
        <f>OR(AND(ISBLANK(Spreadsheet!C1081),ISBLANK(Spreadsheet!AE1081)),AND(NOT(ISBLANK(Spreadsheet!C1081)),NOT(ISBLANK(Spreadsheet!D1081)),ISBLANK(Spreadsheet!AE1081)),AND(NOT(ISBLANK(Spreadsheet!C1081)),ISBLANK(Spreadsheet!D1081),NOT(ISBLANK(Spreadsheet!AE1081)),LEN(Spreadsheet!AE1081)&lt;=100))</f>
        <v>1</v>
      </c>
      <c r="BI871" s="5" t="b">
        <f t="array" ref="BI871">IF(ISBLANK(Spreadsheet!AF1081),TRUE,ISNUMBER(MATCH(TRUE,EXACT(Spreadsheet!AF1081,CobraShortReasons),0)))</f>
        <v>1</v>
      </c>
      <c r="BJ871" s="5" t="b">
        <f ca="1">IF(ISERROR(DATEVALUE(TEXT(Spreadsheet!AG1081,"mm/dd/yyyy")) &gt; TODAY()),IF(ISBLANK(Spreadsheet!AG1081),TRUE,FALSE),IF(DATEVALUE(TEXT(Spreadsheet!AG1081,"mm/dd/yyyy")) &gt; TODAY(),FALSE,TRUE))</f>
        <v>1</v>
      </c>
      <c r="BK871" s="5" t="b">
        <f>OR(ISBLANK(Spreadsheet!AH1081),LEN(Spreadsheet!AH1081)&lt;=25)</f>
        <v>1</v>
      </c>
      <c r="BL871" s="5" t="b">
        <f t="array" aca="1" ref="BL871" ca="1">IF(ISBLANK(Spreadsheet!AI1081),TRUE,ISNUMBER(MATCH(TRUE,EXACT(Spreadsheet!AI1081,INDIRECT(Spreadsheet!$D$2)),0)))</f>
        <v>1</v>
      </c>
      <c r="BM871" s="5" t="b">
        <f t="array" aca="1" ref="BM871" ca="1">IF(ISBLANK(Spreadsheet!AJ1081),TRUE,ISNUMBER(MATCH(TRUE,EXACT(Spreadsheet!AJ1081,INDIRECT(Spreadsheet!BJ871)),0)))</f>
        <v>1</v>
      </c>
      <c r="BN871" s="5" t="b">
        <f t="array" ref="BN871">IF(ISBLANK(Spreadsheet!AK1081),TRUE,ISNUMBER(MATCH(TRUE,EXACT(Spreadsheet!AK1081,DentalPlans),0)))</f>
        <v>1</v>
      </c>
      <c r="BO871" s="5" t="b">
        <f t="array" aca="1" ref="BO871" ca="1">IF(ISBLANK(Spreadsheet!AL1081),TRUE,ISNUMBER(MATCH(TRUE,EXACT(Spreadsheet!AL1081,INDIRECT(Spreadsheet!BK871)),0)))</f>
        <v>1</v>
      </c>
      <c r="BP871" s="5" t="b">
        <f t="array" ref="BP871">IF(ISBLANK(Spreadsheet!AM1081),TRUE,ISNUMBER(MATCH(TRUE,EXACT(Spreadsheet!AM1081,VisionPlans),0)))</f>
        <v>1</v>
      </c>
      <c r="BQ871" s="5" t="b">
        <f t="array" aca="1" ref="BQ871" ca="1">IF(ISBLANK(Spreadsheet!AN1081),TRUE,ISNUMBER(MATCH(TRUE,EXACT(Spreadsheet!AN1081,INDIRECT(Spreadsheet!BL871)),0)))</f>
        <v>1</v>
      </c>
      <c r="BR871" s="5" t="b">
        <f t="array" ref="BR871">IF(ISBLANK(Spreadsheet!AO1081),TRUE,ISNUMBER(MATCH(TRUE,EXACT(Spreadsheet!AO1081,LifeBenefitClasses),0)))</f>
        <v>1</v>
      </c>
      <c r="BS871" s="5" t="b">
        <f>IF(OR(ISBLANK(Spreadsheet!AO1081), Spreadsheet!AO1081="Waive"),IF(ISBLANK(Spreadsheet!AP1081),TRUE,FALSE),IF(OR(AND(NOT(ISBLANK(Spreadsheet!AO1081)),ISBLANK(Spreadsheet!AP1081)),NOT(ISNUMBER(VALUE(Spreadsheet!AP1081)))),FALSE,IF(OR(AND(Spreadsheet!AP1081&lt;6,MOD(Spreadsheet!AP1081*10,5)=0), MOD(Spreadsheet!AP1081,5000)=0),TRUE,FALSE)))</f>
        <v>1</v>
      </c>
      <c r="BT871" s="5" t="b">
        <f t="array" ref="BT871">IF(ISBLANK(Spreadsheet!AQ1081),TRUE,ISNUMBER(MATCH(TRUE,EXACT(Spreadsheet!AQ1081,EnrollWaive),0)))</f>
        <v>1</v>
      </c>
      <c r="BU871" s="5" t="b">
        <f t="array" ref="BU871">IF(ISBLANK(Spreadsheet!AR1081),TRUE,ISNUMBER(MATCH(TRUE,EXACT(Spreadsheet!AR1081,LifeBenefitClasses),0)))</f>
        <v>1</v>
      </c>
      <c r="BV871" s="5" t="b">
        <f>IF(OR(ISBLANK(Spreadsheet!AR1081), Spreadsheet!AR1081="Waive"),IF(ISBLANK(Spreadsheet!AS1081),TRUE,FALSE),IF(OR(AND(NOT(ISBLANK(Spreadsheet!AR1081)),ISBLANK(Spreadsheet!AS1081)),NOT(ISNUMBER(VALUE(Spreadsheet!AS1081)))),FALSE,IF(OR(AND(Spreadsheet!AS1081&lt;6,MOD(Spreadsheet!AS1081*10,5)=0), MOD(Spreadsheet!AS1081,10000)=0),TRUE,FALSE)))</f>
        <v>1</v>
      </c>
      <c r="BW871" s="5" t="b">
        <f t="array" ref="BW871">IF(ISBLANK(Spreadsheet!AT1081),TRUE,ISNUMBER(MATCH(TRUE,EXACT(Spreadsheet!AT1081,LifeBenefitClasses),0)))</f>
        <v>1</v>
      </c>
      <c r="BX871" s="5" t="b">
        <f>IF(OR(ISBLANK(Spreadsheet!AT1081), Spreadsheet!AT1081="Waive"),IF(ISBLANK(Spreadsheet!AU1081),TRUE,FALSE),IF(OR(AND(NOT(ISBLANK(Spreadsheet!AT1081)),ISBLANK(Spreadsheet!AU1081)),NOT(ISNUMBER(VALUE(Spreadsheet!AU1081)))),FALSE,IF(AND(NOT(OR(ISBLANK(Spreadsheet!AT1081),Spreadsheet!AT1081="Waive")),NOT(OR(ISBLANK(Spreadsheet!AR1081),Spreadsheet!AR1081="Waive")),MOD(Spreadsheet!AU1081,5000)=0, Spreadsheet!AU1081&lt;=(Spreadsheet!AS1081*0.5)),TRUE,FALSE)))</f>
        <v>1</v>
      </c>
      <c r="BY871" s="5" t="b">
        <f t="array" ref="BY871">IF(ISBLANK(Spreadsheet!AV1081),TRUE,ISNUMBER(MATCH(TRUE,EXACT(Spreadsheet!AV1081,EnrollWaive),0)))</f>
        <v>1</v>
      </c>
      <c r="BZ871" s="5" t="b">
        <f t="array" ref="BZ871">IF(ISBLANK(Spreadsheet!AW1081),TRUE,ISNUMBER(MATCH(TRUE,EXACT(Spreadsheet!AW1081,LifeBenefitClasses),0)))</f>
        <v>1</v>
      </c>
      <c r="CA871" s="5" t="b">
        <f t="array" ref="CA871">IF(ISBLANK(Spreadsheet!AX1081),TRUE,ISNUMBER(MATCH(TRUE,EXACT(Spreadsheet!AX1081,LifeBenefitClasses),0)))</f>
        <v>1</v>
      </c>
      <c r="CB871" s="5" t="b">
        <f t="array" ref="CB871">IF(ISBLANK(Spreadsheet!AY1081),TRUE,ISNUMBER(MATCH(TRUE,EXACT(Spreadsheet!AY1081,LifeBenefitClasses),0)))</f>
        <v>1</v>
      </c>
      <c r="CC871" s="5" t="b">
        <f t="array" ref="CC871">IF(ISBLANK(Spreadsheet!AZ1081),TRUE,ISNUMBER(MATCH(TRUE,EXACT(Spreadsheet!AZ1081,LifeBenefitClasses),0)))</f>
        <v>1</v>
      </c>
      <c r="CD871" s="5" t="b">
        <f t="array" ref="CD871">IF(ISBLANK(Spreadsheet!BA1081),TRUE,ISNUMBER(MATCH(TRUE,EXACT(Spreadsheet!BA1081,LifeBenefitClasses),0)))</f>
        <v>1</v>
      </c>
      <c r="CE871" s="5" t="b">
        <f>IF(OR(ISBLANK(Spreadsheet!BA1081), Spreadsheet!BA1081="Waive"),IF(ISBLANK(Spreadsheet!BB1081),TRUE,FALSE),IF(OR(AND(NOT(ISBLANK(Spreadsheet!BA1081)),ISBLANK(Spreadsheet!BB1081)),NOT(ISNUMBER(VALUE(Spreadsheet!BB1081))),ISBLANK(Spreadsheet!BC1081),NOT(ISNUMBER(VALUE(Spreadsheet!BC1081)))),FALSE,IF(AND(Spreadsheet!BB1081&gt;=50000,Spreadsheet!BB1081&lt;=250000,MOD(Spreadsheet!BB1081,10000)=0,Spreadsheet!BB1081&lt;=(10*Spreadsheet!BC1081)),TRUE,FALSE)))</f>
        <v>1</v>
      </c>
      <c r="CF871" s="5" t="b">
        <f>IF(NOT(ISBLANK(Spreadsheet!BC871)),AND(ISNUMBER(VALUE(Spreadsheet!BC871)),Spreadsheet!BC871&gt;0),AND(OR(ISBLANK(Spreadsheet!AO871),Spreadsheet!AO871="Waive",AND(NOT(OR(ISBLANK(Spreadsheet!AO871),Spreadsheet!AO871="Waive")),Spreadsheet!AP871&gt;=6)),OR(ISBLANK(Spreadsheet!AR871),AND(NOT(OR(ISBLANK(Spreadsheet!AR871),Spreadsheet!AR871="Waive")),Spreadsheet!AS871&gt;=6)),OR(ISBLANK(Spreadsheet!AW871)),OR(ISBLANK(Spreadsheet!AX871)),OR(ISBLANK(Spreadsheet!AY871)),OR(ISBLANK(Spreadsheet!AZ871)),OR(ISBLANK(Spreadsheet!BA871),Spreadsheet!BA871="Waive")))</f>
        <v>1</v>
      </c>
      <c r="CG871" s="5" t="b">
        <f t="shared" ca="1" si="65"/>
        <v>1</v>
      </c>
    </row>
    <row r="872" spans="8:85" x14ac:dyDescent="0.3">
      <c r="H872" s="5">
        <f t="shared" ca="1" si="62"/>
        <v>2</v>
      </c>
      <c r="I872" s="5" t="str">
        <f t="shared" ca="1" si="63"/>
        <v/>
      </c>
      <c r="J872" s="5" t="str">
        <f>IF(AND(NOT(ISBLANK(Spreadsheet!C1082)),ISBLANK(Spreadsheet!D1082)),Spreadsheet!F1082&amp;" "&amp;Spreadsheet!H1082,"")</f>
        <v/>
      </c>
      <c r="K872" s="5">
        <f>IF(AND(NOT(ISBLANK(Spreadsheet!C1082)),ISBLANK(Spreadsheet!D1082)),COUNTIFS(Spreadsheet!E$786:E1083,"=Child",Spreadsheet!C$786:C1083, "="&amp;Spreadsheet!C1082) + COUNTIFS(Spreadsheet!E$786:E1083,"=Step-child",Spreadsheet!C$786:C1083, "="&amp;Spreadsheet!C1082),0)</f>
        <v>0</v>
      </c>
      <c r="L872" s="5">
        <f>IF(NOT(ISBLANK(J872)),COUNTIFS(Spreadsheet!E$786:E1083,"=Wife",Spreadsheet!C$786:C1083, "="&amp;Spreadsheet!C1082) + COUNTIFS(Spreadsheet!E$786:E1083,"=Husband",Spreadsheet!C$786:C1083, "="&amp;Spreadsheet!C1082),0)</f>
        <v>0</v>
      </c>
      <c r="M872" s="5">
        <f>IF(NOT(ISBLANK(Spreadsheet!AJ1082)),VLOOKUP(Spreadsheet!AJ1082,'Drop Downs'!$P$2:$R$16,3,FALSE),0)</f>
        <v>0</v>
      </c>
      <c r="N872" s="5">
        <f>IF(NOT(ISBLANK(Spreadsheet!AJ1082)), VLOOKUP(Spreadsheet!AJ1082,'Drop Downs'!$P$2:$R$16,2,FALSE),0)</f>
        <v>0</v>
      </c>
      <c r="O872" s="5">
        <f>IF(NOT(ISBLANK(Spreadsheet!AL1082)),VLOOKUP(Spreadsheet!AL1082,'Drop Downs'!$P$2:$R$16,3,FALSE), 0)</f>
        <v>0</v>
      </c>
      <c r="P872" s="5">
        <f>IF(NOT(ISBLANK(Spreadsheet!AL1082)),VLOOKUP(Spreadsheet!AL1082,'Drop Downs'!$P$2:$R$16,2,FALSE),0)</f>
        <v>0</v>
      </c>
      <c r="Q872" s="5">
        <f>IF(NOT(ISBLANK(Spreadsheet!AN1082)),VLOOKUP(Spreadsheet!AN1082,'Drop Downs'!$P$2:$R$16,3,FALSE),0)</f>
        <v>0</v>
      </c>
      <c r="R872" s="5">
        <f>IF(NOT(ISBLANK(Spreadsheet!AN1082)),VLOOKUP(Spreadsheet!AN1082,'Drop Downs'!$P$2:$R$16,2,FALSE),0)</f>
        <v>0</v>
      </c>
      <c r="S872" s="5" t="str">
        <f>IF(OR(M872&gt;K872,N872&gt;L872,O872&gt;K872, Q872&gt;K872,N872&gt;L872, P872&gt;L872, R872&gt;L872),"Member currently has a coverage election over what he/she needs.  Please add more dependents or adjust the coverage election.","")&amp;(IF(AND(NOT(ISBLANK(Spreadsheet!C1082)),NOT(ISBLANK(Spreadsheet!D1082)),ISBLANK(Spreadsheet!E1082)),"Dependent lacks a relationship to member.Please select one from the drop-down.",""))</f>
        <v/>
      </c>
      <c r="T872" s="5" t="b">
        <f t="shared" si="64"/>
        <v>1</v>
      </c>
      <c r="U872" s="5" t="b">
        <f>OR(ISBLANK(Spreadsheet!C1082),IF(NOT(ISBLANK(Spreadsheet!D1082)),NOT(ISBLANK(Spreadsheet!E1082)),TRUE))</f>
        <v>1</v>
      </c>
      <c r="V872" s="5" t="b">
        <f>OR(ISBLANK(Spreadsheet!C1082), NOT(ISBLANK(Spreadsheet!I1082)))</f>
        <v>1</v>
      </c>
      <c r="W872" s="5" t="b">
        <f>OR(ISBLANK(Spreadsheet!D1082),NOT(ISBLANK(Spreadsheet!C1082)))</f>
        <v>1</v>
      </c>
      <c r="X872" s="155" t="str">
        <f>REPT("0",MIN(FIND({1,2,3,4,5,6,7,8,9},Spreadsheet!C1082&amp;"123456789"))-1)&amp;IF(ISBLANK(Spreadsheet!C1082),"",SUMPRODUCT(MID(0&amp;Spreadsheet!C1082,LARGE(INDEX(ISNUMBER(--MID(Spreadsheet!C1082,ROW($1:$225),1))*
 ROW($1:$225),0),ROW($1:$225))+1,1)*10^ROW($1:$225)/10))</f>
        <v/>
      </c>
      <c r="Y872" s="5" t="b">
        <f>IF(NOT(ISBLANK(Spreadsheet!C1082)),IF(AND(ISNUMBER(VALUE(Spreadsheet!C1082)), LEN(Spreadsheet!C1082)=9),TRUE,FALSE),TRUE)</f>
        <v>1</v>
      </c>
      <c r="Z872" s="155" t="str">
        <f>REPT("0",MIN(FIND({1,2,3,4,5,6,7,8,9},Spreadsheet!D1082&amp;"123456789"))-1)&amp;IF(ISBLANK(Spreadsheet!D1082),"",SUMPRODUCT(MID(0&amp;Spreadsheet!D1082,LARGE(INDEX(ISNUMBER(--MID(Spreadsheet!D1082,ROW($1:$225),1))*
 ROW($1:$225),0),ROW($1:$225))+1,1)*10^ROW($1:$225)/10))</f>
        <v/>
      </c>
      <c r="AA872" s="5" t="b">
        <f>IF(AND(NOT(ISBLANK(Spreadsheet!D1082)),NOT(ISBLANK(Spreadsheet!C1082))),IF(AND(ISNUMBER(VALUE(Spreadsheet!D1082)), LEN(Spreadsheet!D1082)=9),TRUE,FALSE),IF(AND(NOT(ISBLANK(Spreadsheet!D1082)),ISBLANK(Spreadsheet!C1082)),FALSE,TRUE))</f>
        <v>1</v>
      </c>
      <c r="AB872" s="5" t="b">
        <f>OR(ISBLANK(Spreadsheet!Y872),IF(NOT(ISBLANK(Spreadsheet!Y872)),LEN(Spreadsheet!Y872)=10,ISNUMBER(VALUE(Spreadsheet!Y872))))</f>
        <v>1</v>
      </c>
      <c r="AC872" s="5" t="b">
        <f>OR(ISBLANK(Spreadsheet!AI1082), AND(NOT(ISBLANK(Spreadsheet!AJ1082)), NOT(ISNUMBER(SEARCH("Waive",Spreadsheet!AJ1082)))))</f>
        <v>1</v>
      </c>
      <c r="AD872" s="5" t="b">
        <f>OR(ISBLANK(Spreadsheet!AK1082), AND(NOT(ISBLANK(Spreadsheet!AL1082)), NOT(ISNUMBER(SEARCH("Waive",Spreadsheet!AL1082)))))</f>
        <v>1</v>
      </c>
      <c r="AE872" s="5" t="b">
        <f>OR(ISBLANK(Spreadsheet!AM1082), AND(NOT(ISBLANK(Spreadsheet!AN1082)), NOT(ISNUMBER(SEARCH("Waive", Spreadsheet!AN1082)))))</f>
        <v>1</v>
      </c>
      <c r="AF872" s="5" t="b">
        <f>OR(ISBLANK(Spreadsheet!C1082), NOT(ISBLANK(Spreadsheet!D1082)),NOT(ISBLANK(Spreadsheet!L1082)))</f>
        <v>1</v>
      </c>
      <c r="AG872" s="5" t="b">
        <f>IF(AND(NOT(ISBLANK(Spreadsheet!C1082)), NOT(ISBLANK(Spreadsheet!D1082)),Spreadsheet!C1082&lt;&gt;Spreadsheet!D1082),IF(ISERROR(VLOOKUP(Spreadsheet!C1082, Spreadsheet!$C$6:'Spreadsheet'!$C1081,1,FALSE)), FALSE, TRUE),TRUE)</f>
        <v>1</v>
      </c>
      <c r="AH872" s="5" t="b">
        <f>Spreadsheet!$B$2=Spreadsheet!AD872</f>
        <v>1</v>
      </c>
      <c r="AI872" s="5" t="b">
        <f>IF(ISBLANK(Spreadsheet!G1082),TRUE,IF(OR(LEN(Spreadsheet!G1082)&gt;1,ISNUMBER(VALUE(Spreadsheet!G1082))),FALSE,TRUE))</f>
        <v>1</v>
      </c>
      <c r="AJ872" s="5" t="b">
        <f>OR(ISBLANK(Spreadsheet!C1082), NOT(ISBLANK(Spreadsheet!B1082)), NOT(ISBLANK(Spreadsheet!D1082)))</f>
        <v>1</v>
      </c>
      <c r="AK872" s="5" t="b">
        <f t="array" ref="AK872">IF(OR(AND(ISBLANK(Spreadsheet!E1082),ISBLANK(Spreadsheet!D1082),NOT(ISBLANK(Spreadsheet!C1082))),AND(ISBLANK(Spreadsheet!E1082),ISBLANK(Spreadsheet!D1082),ISBLANK(Spreadsheet!C1082))),TRUE,ISNUMBER(MATCH(TRUE,EXACT(Spreadsheet!E1082,Relationships),0)))</f>
        <v>1</v>
      </c>
      <c r="AL872" s="5" t="b">
        <f>IF(NOT(ISBLANK(Spreadsheet!C1082)),IF(OR(ISBLANK(Spreadsheet!F1082),LEN(Spreadsheet!F1082)&gt;40),FALSE,TRUE),TRUE)</f>
        <v>1</v>
      </c>
      <c r="AM872" s="5" t="b">
        <f>IF(NOT(ISBLANK(Spreadsheet!C1082)),IF(OR(ISBLANK(Spreadsheet!H1082),LEN(Spreadsheet!H1082)&gt;40),FALSE,TRUE),TRUE)</f>
        <v>1</v>
      </c>
      <c r="AN872" s="5" t="b">
        <f t="array" ref="AN872">IF(ISBLANK(Spreadsheet!I1082),TRUE,ISNUMBER(MATCH(TRUE,EXACT(Spreadsheet!I1082,GenderValues),0)))</f>
        <v>1</v>
      </c>
      <c r="AO872" s="5" t="b">
        <f ca="1">IF(ISERROR(DATEVALUE(TEXT(Spreadsheet!J1082,"mm/dd/yyyy")) &gt; TODAY()),IF(AND(ISBLANK(Spreadsheet!J1082),ISBLANK(Spreadsheet!C1082)),TRUE,FALSE),IF(DATEVALUE(TEXT(Spreadsheet!J1082,"mm/dd/yyyy")) &gt; TODAY(),FALSE,TRUE))</f>
        <v>1</v>
      </c>
      <c r="AP872" s="5" t="b">
        <f>OR(ISBLANK(Spreadsheet!K1082),LEN(Spreadsheet!K1082)&lt;=100)</f>
        <v>1</v>
      </c>
      <c r="AQ872" s="5" t="b">
        <f t="array" ref="AQ872">IF(OR(AND(ISBLANK(Spreadsheet!L1082),ISBLANK(Spreadsheet!C1082)),AND(NOT(ISBLANK(Spreadsheet!C1082)),NOT(ISBLANK(Spreadsheet!D1082)))),TRUE,ISNUMBER(MATCH(TRUE,EXACT(Spreadsheet!L1082,MaritalStatus),0)))</f>
        <v>1</v>
      </c>
      <c r="AR872" s="5" t="b">
        <f ca="1">IF(ISERROR(DATEVALUE(TEXT(Spreadsheet!M1082,"mm/dd/yyyy")) &gt; TODAY()),IF(ISBLANK(Spreadsheet!M1082),TRUE,FALSE),IF(DATEVALUE(TEXT(Spreadsheet!M1082,"mm/dd/yyyy")) &gt; TODAY(),FALSE,TRUE))</f>
        <v>1</v>
      </c>
      <c r="AS872" s="5" t="b">
        <f>OR(ISBLANK(Spreadsheet!N1082),LEN(Spreadsheet!N1082)&lt;=100)</f>
        <v>1</v>
      </c>
      <c r="AT872" s="5" t="b">
        <f>OR(ISBLANK(Spreadsheet!O1082),UPPER(Spreadsheet!O1082)="YES")</f>
        <v>1</v>
      </c>
      <c r="AU872" s="5" t="b">
        <f>OR(ISBLANK(Spreadsheet!P1082),UPPER(Spreadsheet!P1082)="YES")</f>
        <v>1</v>
      </c>
      <c r="AV872" s="5" t="b">
        <f t="array" ref="AV872">IF(ISBLANK(Spreadsheet!Q1082),TRUE,ISNUMBER(MATCH(TRUE,EXACT(Spreadsheet!Q1082,OnGroupsPriorIns),0)))</f>
        <v>1</v>
      </c>
      <c r="AW872" s="5" t="b">
        <f>OR(ISBLANK(Spreadsheet!R1082),UPPER(Spreadsheet!R1082)="YES")</f>
        <v>1</v>
      </c>
      <c r="AX872" s="5" t="b">
        <f>OR(ISBLANK(Spreadsheet!S1082),UPPER(Spreadsheet!S1082)="YES")</f>
        <v>1</v>
      </c>
      <c r="AY872" s="5" t="b">
        <f>OR(AND(ISBLANK(Spreadsheet!C1082),LEN(Spreadsheet!T1082)=0),AND(NOT(ISBLANK(Spreadsheet!C1082)),LEN(Spreadsheet!T1082)&gt;0,LEN(Spreadsheet!T1082)&lt;=50))</f>
        <v>1</v>
      </c>
      <c r="AZ872" s="5" t="b">
        <f>OR(LEN(Spreadsheet!U1082)=0,AND(LEN(Spreadsheet!U1082)&gt;0,LEN(Spreadsheet!U1082)&lt;=50))</f>
        <v>1</v>
      </c>
      <c r="BA872" s="5" t="b">
        <f>OR(AND(ISBLANK(Spreadsheet!C1082),LEN(Spreadsheet!V1082)=0),AND(NOT(ISBLANK(Spreadsheet!C1082)),LEN(Spreadsheet!V1082)&gt;0,LEN(Spreadsheet!V1082)&lt;=50))</f>
        <v>1</v>
      </c>
      <c r="BB872" s="5" t="b">
        <f t="array" ref="BB872">IF(AND(ISBLANK(Spreadsheet!C1082),LEN(Spreadsheet!W1082)=0),TRUE,ISNUMBER(MATCH(TRUE,EXACT(Spreadsheet!W1082,States),0)))</f>
        <v>1</v>
      </c>
      <c r="BC872" s="5" t="b">
        <f>OR(AND(ISBLANK(Spreadsheet!C1082),LEN(Spreadsheet!X1082)=0),AND(NOT(ISBLANK(Spreadsheet!C1082)),LEN(Spreadsheet!X1082)&gt;0,LEN(Spreadsheet!X1082)=5,ISNUMBER(VALUE(Spreadsheet!X1082))))</f>
        <v>1</v>
      </c>
      <c r="BD872" s="5" t="b">
        <f>OR(ISBLANK(Spreadsheet!Z1082),LEN(Spreadsheet!Z1082)&lt;=50)</f>
        <v>1</v>
      </c>
      <c r="BE872" s="5" t="b">
        <f>ISBLANK(Spreadsheet!AA1082)</f>
        <v>1</v>
      </c>
      <c r="BF872" s="5" t="b">
        <f>ISBLANK(Spreadsheet!AB1082)</f>
        <v>1</v>
      </c>
      <c r="BG872" s="5" t="b">
        <f>IF(ISERROR(DATEVALUE(TEXT(Spreadsheet!AC1082,"mm/dd/yyyy")) &gt; DATEVALUE(TEXT(Spreadsheet!J1082,"mm/dd/yyyy"))),IF(OR(AND(ISBLANK(Spreadsheet!AC1082),ISBLANK(Spreadsheet!C1082)),AND(NOT(ISBLANK(Spreadsheet!C1082)),ISBLANK(Spreadsheet!AC1082),NOT(ISBLANK(Spreadsheet!D1082)))),TRUE,FALSE),IF(DATEVALUE(TEXT(Spreadsheet!AC1082,"mm/dd/yyyy")) &gt; DATEVALUE(TEXT(Spreadsheet!J1082,"mm/dd/yyyy")),TRUE,FALSE))</f>
        <v>1</v>
      </c>
      <c r="BH872" s="5" t="b">
        <f>OR(AND(ISBLANK(Spreadsheet!C1082),ISBLANK(Spreadsheet!AE1082)),AND(NOT(ISBLANK(Spreadsheet!C1082)),NOT(ISBLANK(Spreadsheet!D1082)),ISBLANK(Spreadsheet!AE1082)),AND(NOT(ISBLANK(Spreadsheet!C1082)),ISBLANK(Spreadsheet!D1082),NOT(ISBLANK(Spreadsheet!AE1082)),LEN(Spreadsheet!AE1082)&lt;=100))</f>
        <v>1</v>
      </c>
      <c r="BI872" s="5" t="b">
        <f t="array" ref="BI872">IF(ISBLANK(Spreadsheet!AF1082),TRUE,ISNUMBER(MATCH(TRUE,EXACT(Spreadsheet!AF1082,CobraShortReasons),0)))</f>
        <v>1</v>
      </c>
      <c r="BJ872" s="5" t="b">
        <f ca="1">IF(ISERROR(DATEVALUE(TEXT(Spreadsheet!AG1082,"mm/dd/yyyy")) &gt; TODAY()),IF(ISBLANK(Spreadsheet!AG1082),TRUE,FALSE),IF(DATEVALUE(TEXT(Spreadsheet!AG1082,"mm/dd/yyyy")) &gt; TODAY(),FALSE,TRUE))</f>
        <v>1</v>
      </c>
      <c r="BK872" s="5" t="b">
        <f>OR(ISBLANK(Spreadsheet!AH1082),LEN(Spreadsheet!AH1082)&lt;=25)</f>
        <v>1</v>
      </c>
      <c r="BL872" s="5" t="b">
        <f t="array" aca="1" ref="BL872" ca="1">IF(ISBLANK(Spreadsheet!AI1082),TRUE,ISNUMBER(MATCH(TRUE,EXACT(Spreadsheet!AI1082,INDIRECT(Spreadsheet!$D$2)),0)))</f>
        <v>1</v>
      </c>
      <c r="BM872" s="5" t="b">
        <f t="array" aca="1" ref="BM872" ca="1">IF(ISBLANK(Spreadsheet!AJ1082),TRUE,ISNUMBER(MATCH(TRUE,EXACT(Spreadsheet!AJ1082,INDIRECT(Spreadsheet!BJ872)),0)))</f>
        <v>1</v>
      </c>
      <c r="BN872" s="5" t="b">
        <f t="array" ref="BN872">IF(ISBLANK(Spreadsheet!AK1082),TRUE,ISNUMBER(MATCH(TRUE,EXACT(Spreadsheet!AK1082,DentalPlans),0)))</f>
        <v>1</v>
      </c>
      <c r="BO872" s="5" t="b">
        <f t="array" aca="1" ref="BO872" ca="1">IF(ISBLANK(Spreadsheet!AL1082),TRUE,ISNUMBER(MATCH(TRUE,EXACT(Spreadsheet!AL1082,INDIRECT(Spreadsheet!BK872)),0)))</f>
        <v>1</v>
      </c>
      <c r="BP872" s="5" t="b">
        <f t="array" ref="BP872">IF(ISBLANK(Spreadsheet!AM1082),TRUE,ISNUMBER(MATCH(TRUE,EXACT(Spreadsheet!AM1082,VisionPlans),0)))</f>
        <v>1</v>
      </c>
      <c r="BQ872" s="5" t="b">
        <f t="array" aca="1" ref="BQ872" ca="1">IF(ISBLANK(Spreadsheet!AN1082),TRUE,ISNUMBER(MATCH(TRUE,EXACT(Spreadsheet!AN1082,INDIRECT(Spreadsheet!BL872)),0)))</f>
        <v>1</v>
      </c>
      <c r="BR872" s="5" t="b">
        <f t="array" ref="BR872">IF(ISBLANK(Spreadsheet!AO1082),TRUE,ISNUMBER(MATCH(TRUE,EXACT(Spreadsheet!AO1082,LifeBenefitClasses),0)))</f>
        <v>1</v>
      </c>
      <c r="BS872" s="5" t="b">
        <f>IF(OR(ISBLANK(Spreadsheet!AO1082), Spreadsheet!AO1082="Waive"),IF(ISBLANK(Spreadsheet!AP1082),TRUE,FALSE),IF(OR(AND(NOT(ISBLANK(Spreadsheet!AO1082)),ISBLANK(Spreadsheet!AP1082)),NOT(ISNUMBER(VALUE(Spreadsheet!AP1082)))),FALSE,IF(OR(AND(Spreadsheet!AP1082&lt;6,MOD(Spreadsheet!AP1082*10,5)=0), MOD(Spreadsheet!AP1082,5000)=0),TRUE,FALSE)))</f>
        <v>1</v>
      </c>
      <c r="BT872" s="5" t="b">
        <f t="array" ref="BT872">IF(ISBLANK(Spreadsheet!AQ1082),TRUE,ISNUMBER(MATCH(TRUE,EXACT(Spreadsheet!AQ1082,EnrollWaive),0)))</f>
        <v>1</v>
      </c>
      <c r="BU872" s="5" t="b">
        <f t="array" ref="BU872">IF(ISBLANK(Spreadsheet!AR1082),TRUE,ISNUMBER(MATCH(TRUE,EXACT(Spreadsheet!AR1082,LifeBenefitClasses),0)))</f>
        <v>1</v>
      </c>
      <c r="BV872" s="5" t="b">
        <f>IF(OR(ISBLANK(Spreadsheet!AR1082), Spreadsheet!AR1082="Waive"),IF(ISBLANK(Spreadsheet!AS1082),TRUE,FALSE),IF(OR(AND(NOT(ISBLANK(Spreadsheet!AR1082)),ISBLANK(Spreadsheet!AS1082)),NOT(ISNUMBER(VALUE(Spreadsheet!AS1082)))),FALSE,IF(OR(AND(Spreadsheet!AS1082&lt;6,MOD(Spreadsheet!AS1082*10,5)=0), MOD(Spreadsheet!AS1082,10000)=0),TRUE,FALSE)))</f>
        <v>1</v>
      </c>
      <c r="BW872" s="5" t="b">
        <f t="array" ref="BW872">IF(ISBLANK(Spreadsheet!AT1082),TRUE,ISNUMBER(MATCH(TRUE,EXACT(Spreadsheet!AT1082,LifeBenefitClasses),0)))</f>
        <v>1</v>
      </c>
      <c r="BX872" s="5" t="b">
        <f>IF(OR(ISBLANK(Spreadsheet!AT1082), Spreadsheet!AT1082="Waive"),IF(ISBLANK(Spreadsheet!AU1082),TRUE,FALSE),IF(OR(AND(NOT(ISBLANK(Spreadsheet!AT1082)),ISBLANK(Spreadsheet!AU1082)),NOT(ISNUMBER(VALUE(Spreadsheet!AU1082)))),FALSE,IF(AND(NOT(OR(ISBLANK(Spreadsheet!AT1082),Spreadsheet!AT1082="Waive")),NOT(OR(ISBLANK(Spreadsheet!AR1082),Spreadsheet!AR1082="Waive")),MOD(Spreadsheet!AU1082,5000)=0, Spreadsheet!AU1082&lt;=(Spreadsheet!AS1082*0.5)),TRUE,FALSE)))</f>
        <v>1</v>
      </c>
      <c r="BY872" s="5" t="b">
        <f t="array" ref="BY872">IF(ISBLANK(Spreadsheet!AV1082),TRUE,ISNUMBER(MATCH(TRUE,EXACT(Spreadsheet!AV1082,EnrollWaive),0)))</f>
        <v>1</v>
      </c>
      <c r="BZ872" s="5" t="b">
        <f t="array" ref="BZ872">IF(ISBLANK(Spreadsheet!AW1082),TRUE,ISNUMBER(MATCH(TRUE,EXACT(Spreadsheet!AW1082,LifeBenefitClasses),0)))</f>
        <v>1</v>
      </c>
      <c r="CA872" s="5" t="b">
        <f t="array" ref="CA872">IF(ISBLANK(Spreadsheet!AX1082),TRUE,ISNUMBER(MATCH(TRUE,EXACT(Spreadsheet!AX1082,LifeBenefitClasses),0)))</f>
        <v>1</v>
      </c>
      <c r="CB872" s="5" t="b">
        <f t="array" ref="CB872">IF(ISBLANK(Spreadsheet!AY1082),TRUE,ISNUMBER(MATCH(TRUE,EXACT(Spreadsheet!AY1082,LifeBenefitClasses),0)))</f>
        <v>1</v>
      </c>
      <c r="CC872" s="5" t="b">
        <f t="array" ref="CC872">IF(ISBLANK(Spreadsheet!AZ1082),TRUE,ISNUMBER(MATCH(TRUE,EXACT(Spreadsheet!AZ1082,LifeBenefitClasses),0)))</f>
        <v>1</v>
      </c>
      <c r="CD872" s="5" t="b">
        <f t="array" ref="CD872">IF(ISBLANK(Spreadsheet!BA1082),TRUE,ISNUMBER(MATCH(TRUE,EXACT(Spreadsheet!BA1082,LifeBenefitClasses),0)))</f>
        <v>1</v>
      </c>
      <c r="CE872" s="5" t="b">
        <f>IF(OR(ISBLANK(Spreadsheet!BA1082), Spreadsheet!BA1082="Waive"),IF(ISBLANK(Spreadsheet!BB1082),TRUE,FALSE),IF(OR(AND(NOT(ISBLANK(Spreadsheet!BA1082)),ISBLANK(Spreadsheet!BB1082)),NOT(ISNUMBER(VALUE(Spreadsheet!BB1082))),ISBLANK(Spreadsheet!BC1082),NOT(ISNUMBER(VALUE(Spreadsheet!BC1082)))),FALSE,IF(AND(Spreadsheet!BB1082&gt;=50000,Spreadsheet!BB1082&lt;=250000,MOD(Spreadsheet!BB1082,10000)=0,Spreadsheet!BB1082&lt;=(10*Spreadsheet!BC1082)),TRUE,FALSE)))</f>
        <v>1</v>
      </c>
      <c r="CF872" s="5" t="b">
        <f>IF(NOT(ISBLANK(Spreadsheet!BC872)),AND(ISNUMBER(VALUE(Spreadsheet!BC872)),Spreadsheet!BC872&gt;0),AND(OR(ISBLANK(Spreadsheet!AO872),Spreadsheet!AO872="Waive",AND(NOT(OR(ISBLANK(Spreadsheet!AO872),Spreadsheet!AO872="Waive")),Spreadsheet!AP872&gt;=6)),OR(ISBLANK(Spreadsheet!AR872),AND(NOT(OR(ISBLANK(Spreadsheet!AR872),Spreadsheet!AR872="Waive")),Spreadsheet!AS872&gt;=6)),OR(ISBLANK(Spreadsheet!AW872)),OR(ISBLANK(Spreadsheet!AX872)),OR(ISBLANK(Spreadsheet!AY872)),OR(ISBLANK(Spreadsheet!AZ872)),OR(ISBLANK(Spreadsheet!BA872),Spreadsheet!BA872="Waive")))</f>
        <v>1</v>
      </c>
      <c r="CG872" s="5" t="b">
        <f t="shared" ca="1" si="65"/>
        <v>1</v>
      </c>
    </row>
    <row r="873" spans="8:85" x14ac:dyDescent="0.3">
      <c r="H873" s="5">
        <f t="shared" ca="1" si="62"/>
        <v>2</v>
      </c>
      <c r="I873" s="5" t="str">
        <f t="shared" ca="1" si="63"/>
        <v/>
      </c>
      <c r="J873" s="5" t="str">
        <f>IF(AND(NOT(ISBLANK(Spreadsheet!C1083)),ISBLANK(Spreadsheet!D1083)),Spreadsheet!F1083&amp;" "&amp;Spreadsheet!H1083,"")</f>
        <v/>
      </c>
      <c r="K873" s="5">
        <f>IF(AND(NOT(ISBLANK(Spreadsheet!C1083)),ISBLANK(Spreadsheet!D1083)),COUNTIFS(Spreadsheet!E$786:E1084,"=Child",Spreadsheet!C$786:C1084, "="&amp;Spreadsheet!C1083) + COUNTIFS(Spreadsheet!E$786:E1084,"=Step-child",Spreadsheet!C$786:C1084, "="&amp;Spreadsheet!C1083),0)</f>
        <v>0</v>
      </c>
      <c r="L873" s="5">
        <f>IF(NOT(ISBLANK(J873)),COUNTIFS(Spreadsheet!E$786:E1084,"=Wife",Spreadsheet!C$786:C1084, "="&amp;Spreadsheet!C1083) + COUNTIFS(Spreadsheet!E$786:E1084,"=Husband",Spreadsheet!C$786:C1084, "="&amp;Spreadsheet!C1083),0)</f>
        <v>0</v>
      </c>
      <c r="M873" s="5">
        <f>IF(NOT(ISBLANK(Spreadsheet!AJ1083)),VLOOKUP(Spreadsheet!AJ1083,'Drop Downs'!$P$2:$R$16,3,FALSE),0)</f>
        <v>0</v>
      </c>
      <c r="N873" s="5">
        <f>IF(NOT(ISBLANK(Spreadsheet!AJ1083)), VLOOKUP(Spreadsheet!AJ1083,'Drop Downs'!$P$2:$R$16,2,FALSE),0)</f>
        <v>0</v>
      </c>
      <c r="O873" s="5">
        <f>IF(NOT(ISBLANK(Spreadsheet!AL1083)),VLOOKUP(Spreadsheet!AL1083,'Drop Downs'!$P$2:$R$16,3,FALSE), 0)</f>
        <v>0</v>
      </c>
      <c r="P873" s="5">
        <f>IF(NOT(ISBLANK(Spreadsheet!AL1083)),VLOOKUP(Spreadsheet!AL1083,'Drop Downs'!$P$2:$R$16,2,FALSE),0)</f>
        <v>0</v>
      </c>
      <c r="Q873" s="5">
        <f>IF(NOT(ISBLANK(Spreadsheet!AN1083)),VLOOKUP(Spreadsheet!AN1083,'Drop Downs'!$P$2:$R$16,3,FALSE),0)</f>
        <v>0</v>
      </c>
      <c r="R873" s="5">
        <f>IF(NOT(ISBLANK(Spreadsheet!AN1083)),VLOOKUP(Spreadsheet!AN1083,'Drop Downs'!$P$2:$R$16,2,FALSE),0)</f>
        <v>0</v>
      </c>
      <c r="S873" s="5" t="str">
        <f>IF(OR(M873&gt;K873,N873&gt;L873,O873&gt;K873, Q873&gt;K873,N873&gt;L873, P873&gt;L873, R873&gt;L873),"Member currently has a coverage election over what he/she needs.  Please add more dependents or adjust the coverage election.","")&amp;(IF(AND(NOT(ISBLANK(Spreadsheet!C1083)),NOT(ISBLANK(Spreadsheet!D1083)),ISBLANK(Spreadsheet!E1083)),"Dependent lacks a relationship to member.Please select one from the drop-down.",""))</f>
        <v/>
      </c>
      <c r="T873" s="5" t="b">
        <f t="shared" si="64"/>
        <v>1</v>
      </c>
      <c r="U873" s="5" t="b">
        <f>OR(ISBLANK(Spreadsheet!C1083),IF(NOT(ISBLANK(Spreadsheet!D1083)),NOT(ISBLANK(Spreadsheet!E1083)),TRUE))</f>
        <v>1</v>
      </c>
      <c r="V873" s="5" t="b">
        <f>OR(ISBLANK(Spreadsheet!C1083), NOT(ISBLANK(Spreadsheet!I1083)))</f>
        <v>1</v>
      </c>
      <c r="W873" s="5" t="b">
        <f>OR(ISBLANK(Spreadsheet!D1083),NOT(ISBLANK(Spreadsheet!C1083)))</f>
        <v>1</v>
      </c>
      <c r="X873" s="155" t="str">
        <f>REPT("0",MIN(FIND({1,2,3,4,5,6,7,8,9},Spreadsheet!C1083&amp;"123456789"))-1)&amp;IF(ISBLANK(Spreadsheet!C1083),"",SUMPRODUCT(MID(0&amp;Spreadsheet!C1083,LARGE(INDEX(ISNUMBER(--MID(Spreadsheet!C1083,ROW($1:$225),1))*
 ROW($1:$225),0),ROW($1:$225))+1,1)*10^ROW($1:$225)/10))</f>
        <v/>
      </c>
      <c r="Y873" s="5" t="b">
        <f>IF(NOT(ISBLANK(Spreadsheet!C1083)),IF(AND(ISNUMBER(VALUE(Spreadsheet!C1083)), LEN(Spreadsheet!C1083)=9),TRUE,FALSE),TRUE)</f>
        <v>1</v>
      </c>
      <c r="Z873" s="155" t="str">
        <f>REPT("0",MIN(FIND({1,2,3,4,5,6,7,8,9},Spreadsheet!D1083&amp;"123456789"))-1)&amp;IF(ISBLANK(Spreadsheet!D1083),"",SUMPRODUCT(MID(0&amp;Spreadsheet!D1083,LARGE(INDEX(ISNUMBER(--MID(Spreadsheet!D1083,ROW($1:$225),1))*
 ROW($1:$225),0),ROW($1:$225))+1,1)*10^ROW($1:$225)/10))</f>
        <v/>
      </c>
      <c r="AA873" s="5" t="b">
        <f>IF(AND(NOT(ISBLANK(Spreadsheet!D1083)),NOT(ISBLANK(Spreadsheet!C1083))),IF(AND(ISNUMBER(VALUE(Spreadsheet!D1083)), LEN(Spreadsheet!D1083)=9),TRUE,FALSE),IF(AND(NOT(ISBLANK(Spreadsheet!D1083)),ISBLANK(Spreadsheet!C1083)),FALSE,TRUE))</f>
        <v>1</v>
      </c>
      <c r="AB873" s="5" t="b">
        <f>OR(ISBLANK(Spreadsheet!Y873),IF(NOT(ISBLANK(Spreadsheet!Y873)),LEN(Spreadsheet!Y873)=10,ISNUMBER(VALUE(Spreadsheet!Y873))))</f>
        <v>1</v>
      </c>
      <c r="AC873" s="5" t="b">
        <f>OR(ISBLANK(Spreadsheet!AI1083), AND(NOT(ISBLANK(Spreadsheet!AJ1083)), NOT(ISNUMBER(SEARCH("Waive",Spreadsheet!AJ1083)))))</f>
        <v>1</v>
      </c>
      <c r="AD873" s="5" t="b">
        <f>OR(ISBLANK(Spreadsheet!AK1083), AND(NOT(ISBLANK(Spreadsheet!AL1083)), NOT(ISNUMBER(SEARCH("Waive",Spreadsheet!AL1083)))))</f>
        <v>1</v>
      </c>
      <c r="AE873" s="5" t="b">
        <f>OR(ISBLANK(Spreadsheet!AM1083), AND(NOT(ISBLANK(Spreadsheet!AN1083)), NOT(ISNUMBER(SEARCH("Waive", Spreadsheet!AN1083)))))</f>
        <v>1</v>
      </c>
      <c r="AF873" s="5" t="b">
        <f>OR(ISBLANK(Spreadsheet!C1083), NOT(ISBLANK(Spreadsheet!D1083)),NOT(ISBLANK(Spreadsheet!L1083)))</f>
        <v>1</v>
      </c>
      <c r="AG873" s="5" t="b">
        <f>IF(AND(NOT(ISBLANK(Spreadsheet!C1083)), NOT(ISBLANK(Spreadsheet!D1083)),Spreadsheet!C1083&lt;&gt;Spreadsheet!D1083),IF(ISERROR(VLOOKUP(Spreadsheet!C1083, Spreadsheet!$C$6:'Spreadsheet'!$C1082,1,FALSE)), FALSE, TRUE),TRUE)</f>
        <v>1</v>
      </c>
      <c r="AH873" s="5" t="b">
        <f>Spreadsheet!$B$2=Spreadsheet!AD873</f>
        <v>1</v>
      </c>
      <c r="AI873" s="5" t="b">
        <f>IF(ISBLANK(Spreadsheet!G1083),TRUE,IF(OR(LEN(Spreadsheet!G1083)&gt;1,ISNUMBER(VALUE(Spreadsheet!G1083))),FALSE,TRUE))</f>
        <v>1</v>
      </c>
      <c r="AJ873" s="5" t="b">
        <f>OR(ISBLANK(Spreadsheet!C1083), NOT(ISBLANK(Spreadsheet!B1083)), NOT(ISBLANK(Spreadsheet!D1083)))</f>
        <v>1</v>
      </c>
      <c r="AK873" s="5" t="b">
        <f t="array" ref="AK873">IF(OR(AND(ISBLANK(Spreadsheet!E1083),ISBLANK(Spreadsheet!D1083),NOT(ISBLANK(Spreadsheet!C1083))),AND(ISBLANK(Spreadsheet!E1083),ISBLANK(Spreadsheet!D1083),ISBLANK(Spreadsheet!C1083))),TRUE,ISNUMBER(MATCH(TRUE,EXACT(Spreadsheet!E1083,Relationships),0)))</f>
        <v>1</v>
      </c>
      <c r="AL873" s="5" t="b">
        <f>IF(NOT(ISBLANK(Spreadsheet!C1083)),IF(OR(ISBLANK(Spreadsheet!F1083),LEN(Spreadsheet!F1083)&gt;40),FALSE,TRUE),TRUE)</f>
        <v>1</v>
      </c>
      <c r="AM873" s="5" t="b">
        <f>IF(NOT(ISBLANK(Spreadsheet!C1083)),IF(OR(ISBLANK(Spreadsheet!H1083),LEN(Spreadsheet!H1083)&gt;40),FALSE,TRUE),TRUE)</f>
        <v>1</v>
      </c>
      <c r="AN873" s="5" t="b">
        <f t="array" ref="AN873">IF(ISBLANK(Spreadsheet!I1083),TRUE,ISNUMBER(MATCH(TRUE,EXACT(Spreadsheet!I1083,GenderValues),0)))</f>
        <v>1</v>
      </c>
      <c r="AO873" s="5" t="b">
        <f ca="1">IF(ISERROR(DATEVALUE(TEXT(Spreadsheet!J1083,"mm/dd/yyyy")) &gt; TODAY()),IF(AND(ISBLANK(Spreadsheet!J1083),ISBLANK(Spreadsheet!C1083)),TRUE,FALSE),IF(DATEVALUE(TEXT(Spreadsheet!J1083,"mm/dd/yyyy")) &gt; TODAY(),FALSE,TRUE))</f>
        <v>1</v>
      </c>
      <c r="AP873" s="5" t="b">
        <f>OR(ISBLANK(Spreadsheet!K1083),LEN(Spreadsheet!K1083)&lt;=100)</f>
        <v>1</v>
      </c>
      <c r="AQ873" s="5" t="b">
        <f t="array" ref="AQ873">IF(OR(AND(ISBLANK(Spreadsheet!L1083),ISBLANK(Spreadsheet!C1083)),AND(NOT(ISBLANK(Spreadsheet!C1083)),NOT(ISBLANK(Spreadsheet!D1083)))),TRUE,ISNUMBER(MATCH(TRUE,EXACT(Spreadsheet!L1083,MaritalStatus),0)))</f>
        <v>1</v>
      </c>
      <c r="AR873" s="5" t="b">
        <f ca="1">IF(ISERROR(DATEVALUE(TEXT(Spreadsheet!M1083,"mm/dd/yyyy")) &gt; TODAY()),IF(ISBLANK(Spreadsheet!M1083),TRUE,FALSE),IF(DATEVALUE(TEXT(Spreadsheet!M1083,"mm/dd/yyyy")) &gt; TODAY(),FALSE,TRUE))</f>
        <v>1</v>
      </c>
      <c r="AS873" s="5" t="b">
        <f>OR(ISBLANK(Spreadsheet!N1083),LEN(Spreadsheet!N1083)&lt;=100)</f>
        <v>1</v>
      </c>
      <c r="AT873" s="5" t="b">
        <f>OR(ISBLANK(Spreadsheet!O1083),UPPER(Spreadsheet!O1083)="YES")</f>
        <v>1</v>
      </c>
      <c r="AU873" s="5" t="b">
        <f>OR(ISBLANK(Spreadsheet!P1083),UPPER(Spreadsheet!P1083)="YES")</f>
        <v>1</v>
      </c>
      <c r="AV873" s="5" t="b">
        <f t="array" ref="AV873">IF(ISBLANK(Spreadsheet!Q1083),TRUE,ISNUMBER(MATCH(TRUE,EXACT(Spreadsheet!Q1083,OnGroupsPriorIns),0)))</f>
        <v>1</v>
      </c>
      <c r="AW873" s="5" t="b">
        <f>OR(ISBLANK(Spreadsheet!R1083),UPPER(Spreadsheet!R1083)="YES")</f>
        <v>1</v>
      </c>
      <c r="AX873" s="5" t="b">
        <f>OR(ISBLANK(Spreadsheet!S1083),UPPER(Spreadsheet!S1083)="YES")</f>
        <v>1</v>
      </c>
      <c r="AY873" s="5" t="b">
        <f>OR(AND(ISBLANK(Spreadsheet!C1083),LEN(Spreadsheet!T1083)=0),AND(NOT(ISBLANK(Spreadsheet!C1083)),LEN(Spreadsheet!T1083)&gt;0,LEN(Spreadsheet!T1083)&lt;=50))</f>
        <v>1</v>
      </c>
      <c r="AZ873" s="5" t="b">
        <f>OR(LEN(Spreadsheet!U1083)=0,AND(LEN(Spreadsheet!U1083)&gt;0,LEN(Spreadsheet!U1083)&lt;=50))</f>
        <v>1</v>
      </c>
      <c r="BA873" s="5" t="b">
        <f>OR(AND(ISBLANK(Spreadsheet!C1083),LEN(Spreadsheet!V1083)=0),AND(NOT(ISBLANK(Spreadsheet!C1083)),LEN(Spreadsheet!V1083)&gt;0,LEN(Spreadsheet!V1083)&lt;=50))</f>
        <v>1</v>
      </c>
      <c r="BB873" s="5" t="b">
        <f t="array" ref="BB873">IF(AND(ISBLANK(Spreadsheet!C1083),LEN(Spreadsheet!W1083)=0),TRUE,ISNUMBER(MATCH(TRUE,EXACT(Spreadsheet!W1083,States),0)))</f>
        <v>1</v>
      </c>
      <c r="BC873" s="5" t="b">
        <f>OR(AND(ISBLANK(Spreadsheet!C1083),LEN(Spreadsheet!X1083)=0),AND(NOT(ISBLANK(Spreadsheet!C1083)),LEN(Spreadsheet!X1083)&gt;0,LEN(Spreadsheet!X1083)=5,ISNUMBER(VALUE(Spreadsheet!X1083))))</f>
        <v>1</v>
      </c>
      <c r="BD873" s="5" t="b">
        <f>OR(ISBLANK(Spreadsheet!Z1083),LEN(Spreadsheet!Z1083)&lt;=50)</f>
        <v>1</v>
      </c>
      <c r="BE873" s="5" t="b">
        <f>ISBLANK(Spreadsheet!AA1083)</f>
        <v>1</v>
      </c>
      <c r="BF873" s="5" t="b">
        <f>ISBLANK(Spreadsheet!AB1083)</f>
        <v>1</v>
      </c>
      <c r="BG873" s="5" t="b">
        <f>IF(ISERROR(DATEVALUE(TEXT(Spreadsheet!AC1083,"mm/dd/yyyy")) &gt; DATEVALUE(TEXT(Spreadsheet!J1083,"mm/dd/yyyy"))),IF(OR(AND(ISBLANK(Spreadsheet!AC1083),ISBLANK(Spreadsheet!C1083)),AND(NOT(ISBLANK(Spreadsheet!C1083)),ISBLANK(Spreadsheet!AC1083),NOT(ISBLANK(Spreadsheet!D1083)))),TRUE,FALSE),IF(DATEVALUE(TEXT(Spreadsheet!AC1083,"mm/dd/yyyy")) &gt; DATEVALUE(TEXT(Spreadsheet!J1083,"mm/dd/yyyy")),TRUE,FALSE))</f>
        <v>1</v>
      </c>
      <c r="BH873" s="5" t="b">
        <f>OR(AND(ISBLANK(Spreadsheet!C1083),ISBLANK(Spreadsheet!AE1083)),AND(NOT(ISBLANK(Spreadsheet!C1083)),NOT(ISBLANK(Spreadsheet!D1083)),ISBLANK(Spreadsheet!AE1083)),AND(NOT(ISBLANK(Spreadsheet!C1083)),ISBLANK(Spreadsheet!D1083),NOT(ISBLANK(Spreadsheet!AE1083)),LEN(Spreadsheet!AE1083)&lt;=100))</f>
        <v>1</v>
      </c>
      <c r="BI873" s="5" t="b">
        <f t="array" ref="BI873">IF(ISBLANK(Spreadsheet!AF1083),TRUE,ISNUMBER(MATCH(TRUE,EXACT(Spreadsheet!AF1083,CobraShortReasons),0)))</f>
        <v>1</v>
      </c>
      <c r="BJ873" s="5" t="b">
        <f ca="1">IF(ISERROR(DATEVALUE(TEXT(Spreadsheet!AG1083,"mm/dd/yyyy")) &gt; TODAY()),IF(ISBLANK(Spreadsheet!AG1083),TRUE,FALSE),IF(DATEVALUE(TEXT(Spreadsheet!AG1083,"mm/dd/yyyy")) &gt; TODAY(),FALSE,TRUE))</f>
        <v>1</v>
      </c>
      <c r="BK873" s="5" t="b">
        <f>OR(ISBLANK(Spreadsheet!AH1083),LEN(Spreadsheet!AH1083)&lt;=25)</f>
        <v>1</v>
      </c>
      <c r="BL873" s="5" t="b">
        <f t="array" aca="1" ref="BL873" ca="1">IF(ISBLANK(Spreadsheet!AI1083),TRUE,ISNUMBER(MATCH(TRUE,EXACT(Spreadsheet!AI1083,INDIRECT(Spreadsheet!$D$2)),0)))</f>
        <v>1</v>
      </c>
      <c r="BM873" s="5" t="b">
        <f t="array" aca="1" ref="BM873" ca="1">IF(ISBLANK(Spreadsheet!AJ1083),TRUE,ISNUMBER(MATCH(TRUE,EXACT(Spreadsheet!AJ1083,INDIRECT(Spreadsheet!BJ873)),0)))</f>
        <v>1</v>
      </c>
      <c r="BN873" s="5" t="b">
        <f t="array" ref="BN873">IF(ISBLANK(Spreadsheet!AK1083),TRUE,ISNUMBER(MATCH(TRUE,EXACT(Spreadsheet!AK1083,DentalPlans),0)))</f>
        <v>1</v>
      </c>
      <c r="BO873" s="5" t="b">
        <f t="array" aca="1" ref="BO873" ca="1">IF(ISBLANK(Spreadsheet!AL1083),TRUE,ISNUMBER(MATCH(TRUE,EXACT(Spreadsheet!AL1083,INDIRECT(Spreadsheet!BK873)),0)))</f>
        <v>1</v>
      </c>
      <c r="BP873" s="5" t="b">
        <f t="array" ref="BP873">IF(ISBLANK(Spreadsheet!AM1083),TRUE,ISNUMBER(MATCH(TRUE,EXACT(Spreadsheet!AM1083,VisionPlans),0)))</f>
        <v>1</v>
      </c>
      <c r="BQ873" s="5" t="b">
        <f t="array" aca="1" ref="BQ873" ca="1">IF(ISBLANK(Spreadsheet!AN1083),TRUE,ISNUMBER(MATCH(TRUE,EXACT(Spreadsheet!AN1083,INDIRECT(Spreadsheet!BL873)),0)))</f>
        <v>1</v>
      </c>
      <c r="BR873" s="5" t="b">
        <f t="array" ref="BR873">IF(ISBLANK(Spreadsheet!AO1083),TRUE,ISNUMBER(MATCH(TRUE,EXACT(Spreadsheet!AO1083,LifeBenefitClasses),0)))</f>
        <v>1</v>
      </c>
      <c r="BS873" s="5" t="b">
        <f>IF(OR(ISBLANK(Spreadsheet!AO1083), Spreadsheet!AO1083="Waive"),IF(ISBLANK(Spreadsheet!AP1083),TRUE,FALSE),IF(OR(AND(NOT(ISBLANK(Spreadsheet!AO1083)),ISBLANK(Spreadsheet!AP1083)),NOT(ISNUMBER(VALUE(Spreadsheet!AP1083)))),FALSE,IF(OR(AND(Spreadsheet!AP1083&lt;6,MOD(Spreadsheet!AP1083*10,5)=0), MOD(Spreadsheet!AP1083,5000)=0),TRUE,FALSE)))</f>
        <v>1</v>
      </c>
      <c r="BT873" s="5" t="b">
        <f t="array" ref="BT873">IF(ISBLANK(Spreadsheet!AQ1083),TRUE,ISNUMBER(MATCH(TRUE,EXACT(Spreadsheet!AQ1083,EnrollWaive),0)))</f>
        <v>1</v>
      </c>
      <c r="BU873" s="5" t="b">
        <f t="array" ref="BU873">IF(ISBLANK(Spreadsheet!AR1083),TRUE,ISNUMBER(MATCH(TRUE,EXACT(Spreadsheet!AR1083,LifeBenefitClasses),0)))</f>
        <v>1</v>
      </c>
      <c r="BV873" s="5" t="b">
        <f>IF(OR(ISBLANK(Spreadsheet!AR1083), Spreadsheet!AR1083="Waive"),IF(ISBLANK(Spreadsheet!AS1083),TRUE,FALSE),IF(OR(AND(NOT(ISBLANK(Spreadsheet!AR1083)),ISBLANK(Spreadsheet!AS1083)),NOT(ISNUMBER(VALUE(Spreadsheet!AS1083)))),FALSE,IF(OR(AND(Spreadsheet!AS1083&lt;6,MOD(Spreadsheet!AS1083*10,5)=0), MOD(Spreadsheet!AS1083,10000)=0),TRUE,FALSE)))</f>
        <v>1</v>
      </c>
      <c r="BW873" s="5" t="b">
        <f t="array" ref="BW873">IF(ISBLANK(Spreadsheet!AT1083),TRUE,ISNUMBER(MATCH(TRUE,EXACT(Spreadsheet!AT1083,LifeBenefitClasses),0)))</f>
        <v>1</v>
      </c>
      <c r="BX873" s="5" t="b">
        <f>IF(OR(ISBLANK(Spreadsheet!AT1083), Spreadsheet!AT1083="Waive"),IF(ISBLANK(Spreadsheet!AU1083),TRUE,FALSE),IF(OR(AND(NOT(ISBLANK(Spreadsheet!AT1083)),ISBLANK(Spreadsheet!AU1083)),NOT(ISNUMBER(VALUE(Spreadsheet!AU1083)))),FALSE,IF(AND(NOT(OR(ISBLANK(Spreadsheet!AT1083),Spreadsheet!AT1083="Waive")),NOT(OR(ISBLANK(Spreadsheet!AR1083),Spreadsheet!AR1083="Waive")),MOD(Spreadsheet!AU1083,5000)=0, Spreadsheet!AU1083&lt;=(Spreadsheet!AS1083*0.5)),TRUE,FALSE)))</f>
        <v>1</v>
      </c>
      <c r="BY873" s="5" t="b">
        <f t="array" ref="BY873">IF(ISBLANK(Spreadsheet!AV1083),TRUE,ISNUMBER(MATCH(TRUE,EXACT(Spreadsheet!AV1083,EnrollWaive),0)))</f>
        <v>1</v>
      </c>
      <c r="BZ873" s="5" t="b">
        <f t="array" ref="BZ873">IF(ISBLANK(Spreadsheet!AW1083),TRUE,ISNUMBER(MATCH(TRUE,EXACT(Spreadsheet!AW1083,LifeBenefitClasses),0)))</f>
        <v>1</v>
      </c>
      <c r="CA873" s="5" t="b">
        <f t="array" ref="CA873">IF(ISBLANK(Spreadsheet!AX1083),TRUE,ISNUMBER(MATCH(TRUE,EXACT(Spreadsheet!AX1083,LifeBenefitClasses),0)))</f>
        <v>1</v>
      </c>
      <c r="CB873" s="5" t="b">
        <f t="array" ref="CB873">IF(ISBLANK(Spreadsheet!AY1083),TRUE,ISNUMBER(MATCH(TRUE,EXACT(Spreadsheet!AY1083,LifeBenefitClasses),0)))</f>
        <v>1</v>
      </c>
      <c r="CC873" s="5" t="b">
        <f t="array" ref="CC873">IF(ISBLANK(Spreadsheet!AZ1083),TRUE,ISNUMBER(MATCH(TRUE,EXACT(Spreadsheet!AZ1083,LifeBenefitClasses),0)))</f>
        <v>1</v>
      </c>
      <c r="CD873" s="5" t="b">
        <f t="array" ref="CD873">IF(ISBLANK(Spreadsheet!BA1083),TRUE,ISNUMBER(MATCH(TRUE,EXACT(Spreadsheet!BA1083,LifeBenefitClasses),0)))</f>
        <v>1</v>
      </c>
      <c r="CE873" s="5" t="b">
        <f>IF(OR(ISBLANK(Spreadsheet!BA1083), Spreadsheet!BA1083="Waive"),IF(ISBLANK(Spreadsheet!BB1083),TRUE,FALSE),IF(OR(AND(NOT(ISBLANK(Spreadsheet!BA1083)),ISBLANK(Spreadsheet!BB1083)),NOT(ISNUMBER(VALUE(Spreadsheet!BB1083))),ISBLANK(Spreadsheet!BC1083),NOT(ISNUMBER(VALUE(Spreadsheet!BC1083)))),FALSE,IF(AND(Spreadsheet!BB1083&gt;=50000,Spreadsheet!BB1083&lt;=250000,MOD(Spreadsheet!BB1083,10000)=0,Spreadsheet!BB1083&lt;=(10*Spreadsheet!BC1083)),TRUE,FALSE)))</f>
        <v>1</v>
      </c>
      <c r="CF873" s="5" t="b">
        <f>IF(NOT(ISBLANK(Spreadsheet!BC873)),AND(ISNUMBER(VALUE(Spreadsheet!BC873)),Spreadsheet!BC873&gt;0),AND(OR(ISBLANK(Spreadsheet!AO873),Spreadsheet!AO873="Waive",AND(NOT(OR(ISBLANK(Spreadsheet!AO873),Spreadsheet!AO873="Waive")),Spreadsheet!AP873&gt;=6)),OR(ISBLANK(Spreadsheet!AR873),AND(NOT(OR(ISBLANK(Spreadsheet!AR873),Spreadsheet!AR873="Waive")),Spreadsheet!AS873&gt;=6)),OR(ISBLANK(Spreadsheet!AW873)),OR(ISBLANK(Spreadsheet!AX873)),OR(ISBLANK(Spreadsheet!AY873)),OR(ISBLANK(Spreadsheet!AZ873)),OR(ISBLANK(Spreadsheet!BA873),Spreadsheet!BA873="Waive")))</f>
        <v>1</v>
      </c>
      <c r="CG873" s="5" t="b">
        <f t="shared" ca="1" si="65"/>
        <v>1</v>
      </c>
    </row>
    <row r="874" spans="8:85" x14ac:dyDescent="0.3">
      <c r="H874" s="5">
        <f t="shared" ca="1" si="62"/>
        <v>2</v>
      </c>
      <c r="I874" s="5" t="str">
        <f t="shared" ca="1" si="63"/>
        <v/>
      </c>
      <c r="J874" s="5" t="str">
        <f>IF(AND(NOT(ISBLANK(Spreadsheet!C1084)),ISBLANK(Spreadsheet!D1084)),Spreadsheet!F1084&amp;" "&amp;Spreadsheet!H1084,"")</f>
        <v/>
      </c>
      <c r="K874" s="5">
        <f>IF(AND(NOT(ISBLANK(Spreadsheet!C1084)),ISBLANK(Spreadsheet!D1084)),COUNTIFS(Spreadsheet!E$786:E1085,"=Child",Spreadsheet!C$786:C1085, "="&amp;Spreadsheet!C1084) + COUNTIFS(Spreadsheet!E$786:E1085,"=Step-child",Spreadsheet!C$786:C1085, "="&amp;Spreadsheet!C1084),0)</f>
        <v>0</v>
      </c>
      <c r="L874" s="5">
        <f>IF(NOT(ISBLANK(J874)),COUNTIFS(Spreadsheet!E$786:E1085,"=Wife",Spreadsheet!C$786:C1085, "="&amp;Spreadsheet!C1084) + COUNTIFS(Spreadsheet!E$786:E1085,"=Husband",Spreadsheet!C$786:C1085, "="&amp;Spreadsheet!C1084),0)</f>
        <v>0</v>
      </c>
      <c r="M874" s="5">
        <f>IF(NOT(ISBLANK(Spreadsheet!AJ1084)),VLOOKUP(Spreadsheet!AJ1084,'Drop Downs'!$P$2:$R$16,3,FALSE),0)</f>
        <v>0</v>
      </c>
      <c r="N874" s="5">
        <f>IF(NOT(ISBLANK(Spreadsheet!AJ1084)), VLOOKUP(Spreadsheet!AJ1084,'Drop Downs'!$P$2:$R$16,2,FALSE),0)</f>
        <v>0</v>
      </c>
      <c r="O874" s="5">
        <f>IF(NOT(ISBLANK(Spreadsheet!AL1084)),VLOOKUP(Spreadsheet!AL1084,'Drop Downs'!$P$2:$R$16,3,FALSE), 0)</f>
        <v>0</v>
      </c>
      <c r="P874" s="5">
        <f>IF(NOT(ISBLANK(Spreadsheet!AL1084)),VLOOKUP(Spreadsheet!AL1084,'Drop Downs'!$P$2:$R$16,2,FALSE),0)</f>
        <v>0</v>
      </c>
      <c r="Q874" s="5">
        <f>IF(NOT(ISBLANK(Spreadsheet!AN1084)),VLOOKUP(Spreadsheet!AN1084,'Drop Downs'!$P$2:$R$16,3,FALSE),0)</f>
        <v>0</v>
      </c>
      <c r="R874" s="5">
        <f>IF(NOT(ISBLANK(Spreadsheet!AN1084)),VLOOKUP(Spreadsheet!AN1084,'Drop Downs'!$P$2:$R$16,2,FALSE),0)</f>
        <v>0</v>
      </c>
      <c r="S874" s="5" t="str">
        <f>IF(OR(M874&gt;K874,N874&gt;L874,O874&gt;K874, Q874&gt;K874,N874&gt;L874, P874&gt;L874, R874&gt;L874),"Member currently has a coverage election over what he/she needs.  Please add more dependents or adjust the coverage election.","")&amp;(IF(AND(NOT(ISBLANK(Spreadsheet!C1084)),NOT(ISBLANK(Spreadsheet!D1084)),ISBLANK(Spreadsheet!E1084)),"Dependent lacks a relationship to member.Please select one from the drop-down.",""))</f>
        <v/>
      </c>
      <c r="T874" s="5" t="b">
        <f t="shared" si="64"/>
        <v>1</v>
      </c>
      <c r="U874" s="5" t="b">
        <f>OR(ISBLANK(Spreadsheet!C1084),IF(NOT(ISBLANK(Spreadsheet!D1084)),NOT(ISBLANK(Spreadsheet!E1084)),TRUE))</f>
        <v>1</v>
      </c>
      <c r="V874" s="5" t="b">
        <f>OR(ISBLANK(Spreadsheet!C1084), NOT(ISBLANK(Spreadsheet!I1084)))</f>
        <v>1</v>
      </c>
      <c r="W874" s="5" t="b">
        <f>OR(ISBLANK(Spreadsheet!D1084),NOT(ISBLANK(Spreadsheet!C1084)))</f>
        <v>1</v>
      </c>
      <c r="X874" s="155" t="str">
        <f>REPT("0",MIN(FIND({1,2,3,4,5,6,7,8,9},Spreadsheet!C1084&amp;"123456789"))-1)&amp;IF(ISBLANK(Spreadsheet!C1084),"",SUMPRODUCT(MID(0&amp;Spreadsheet!C1084,LARGE(INDEX(ISNUMBER(--MID(Spreadsheet!C1084,ROW($1:$225),1))*
 ROW($1:$225),0),ROW($1:$225))+1,1)*10^ROW($1:$225)/10))</f>
        <v/>
      </c>
      <c r="Y874" s="5" t="b">
        <f>IF(NOT(ISBLANK(Spreadsheet!C1084)),IF(AND(ISNUMBER(VALUE(Spreadsheet!C1084)), LEN(Spreadsheet!C1084)=9),TRUE,FALSE),TRUE)</f>
        <v>1</v>
      </c>
      <c r="Z874" s="155" t="str">
        <f>REPT("0",MIN(FIND({1,2,3,4,5,6,7,8,9},Spreadsheet!D1084&amp;"123456789"))-1)&amp;IF(ISBLANK(Spreadsheet!D1084),"",SUMPRODUCT(MID(0&amp;Spreadsheet!D1084,LARGE(INDEX(ISNUMBER(--MID(Spreadsheet!D1084,ROW($1:$225),1))*
 ROW($1:$225),0),ROW($1:$225))+1,1)*10^ROW($1:$225)/10))</f>
        <v/>
      </c>
      <c r="AA874" s="5" t="b">
        <f>IF(AND(NOT(ISBLANK(Spreadsheet!D1084)),NOT(ISBLANK(Spreadsheet!C1084))),IF(AND(ISNUMBER(VALUE(Spreadsheet!D1084)), LEN(Spreadsheet!D1084)=9),TRUE,FALSE),IF(AND(NOT(ISBLANK(Spreadsheet!D1084)),ISBLANK(Spreadsheet!C1084)),FALSE,TRUE))</f>
        <v>1</v>
      </c>
      <c r="AB874" s="5" t="b">
        <f>OR(ISBLANK(Spreadsheet!Y874),IF(NOT(ISBLANK(Spreadsheet!Y874)),LEN(Spreadsheet!Y874)=10,ISNUMBER(VALUE(Spreadsheet!Y874))))</f>
        <v>1</v>
      </c>
      <c r="AC874" s="5" t="b">
        <f>OR(ISBLANK(Spreadsheet!AI1084), AND(NOT(ISBLANK(Spreadsheet!AJ1084)), NOT(ISNUMBER(SEARCH("Waive",Spreadsheet!AJ1084)))))</f>
        <v>1</v>
      </c>
      <c r="AD874" s="5" t="b">
        <f>OR(ISBLANK(Spreadsheet!AK1084), AND(NOT(ISBLANK(Spreadsheet!AL1084)), NOT(ISNUMBER(SEARCH("Waive",Spreadsheet!AL1084)))))</f>
        <v>1</v>
      </c>
      <c r="AE874" s="5" t="b">
        <f>OR(ISBLANK(Spreadsheet!AM1084), AND(NOT(ISBLANK(Spreadsheet!AN1084)), NOT(ISNUMBER(SEARCH("Waive", Spreadsheet!AN1084)))))</f>
        <v>1</v>
      </c>
      <c r="AF874" s="5" t="b">
        <f>OR(ISBLANK(Spreadsheet!C1084), NOT(ISBLANK(Spreadsheet!D1084)),NOT(ISBLANK(Spreadsheet!L1084)))</f>
        <v>1</v>
      </c>
      <c r="AG874" s="5" t="b">
        <f>IF(AND(NOT(ISBLANK(Spreadsheet!C1084)), NOT(ISBLANK(Spreadsheet!D1084)),Spreadsheet!C1084&lt;&gt;Spreadsheet!D1084),IF(ISERROR(VLOOKUP(Spreadsheet!C1084, Spreadsheet!$C$6:'Spreadsheet'!$C1083,1,FALSE)), FALSE, TRUE),TRUE)</f>
        <v>1</v>
      </c>
      <c r="AH874" s="5" t="b">
        <f>Spreadsheet!$B$2=Spreadsheet!AD874</f>
        <v>1</v>
      </c>
      <c r="AI874" s="5" t="b">
        <f>IF(ISBLANK(Spreadsheet!G1084),TRUE,IF(OR(LEN(Spreadsheet!G1084)&gt;1,ISNUMBER(VALUE(Spreadsheet!G1084))),FALSE,TRUE))</f>
        <v>1</v>
      </c>
      <c r="AJ874" s="5" t="b">
        <f>OR(ISBLANK(Spreadsheet!C1084), NOT(ISBLANK(Spreadsheet!B1084)), NOT(ISBLANK(Spreadsheet!D1084)))</f>
        <v>1</v>
      </c>
      <c r="AK874" s="5" t="b">
        <f t="array" ref="AK874">IF(OR(AND(ISBLANK(Spreadsheet!E1084),ISBLANK(Spreadsheet!D1084),NOT(ISBLANK(Spreadsheet!C1084))),AND(ISBLANK(Spreadsheet!E1084),ISBLANK(Spreadsheet!D1084),ISBLANK(Spreadsheet!C1084))),TRUE,ISNUMBER(MATCH(TRUE,EXACT(Spreadsheet!E1084,Relationships),0)))</f>
        <v>1</v>
      </c>
      <c r="AL874" s="5" t="b">
        <f>IF(NOT(ISBLANK(Spreadsheet!C1084)),IF(OR(ISBLANK(Spreadsheet!F1084),LEN(Spreadsheet!F1084)&gt;40),FALSE,TRUE),TRUE)</f>
        <v>1</v>
      </c>
      <c r="AM874" s="5" t="b">
        <f>IF(NOT(ISBLANK(Spreadsheet!C1084)),IF(OR(ISBLANK(Spreadsheet!H1084),LEN(Spreadsheet!H1084)&gt;40),FALSE,TRUE),TRUE)</f>
        <v>1</v>
      </c>
      <c r="AN874" s="5" t="b">
        <f t="array" ref="AN874">IF(ISBLANK(Spreadsheet!I1084),TRUE,ISNUMBER(MATCH(TRUE,EXACT(Spreadsheet!I1084,GenderValues),0)))</f>
        <v>1</v>
      </c>
      <c r="AO874" s="5" t="b">
        <f ca="1">IF(ISERROR(DATEVALUE(TEXT(Spreadsheet!J1084,"mm/dd/yyyy")) &gt; TODAY()),IF(AND(ISBLANK(Spreadsheet!J1084),ISBLANK(Spreadsheet!C1084)),TRUE,FALSE),IF(DATEVALUE(TEXT(Spreadsheet!J1084,"mm/dd/yyyy")) &gt; TODAY(),FALSE,TRUE))</f>
        <v>1</v>
      </c>
      <c r="AP874" s="5" t="b">
        <f>OR(ISBLANK(Spreadsheet!K1084),LEN(Spreadsheet!K1084)&lt;=100)</f>
        <v>1</v>
      </c>
      <c r="AQ874" s="5" t="b">
        <f t="array" ref="AQ874">IF(OR(AND(ISBLANK(Spreadsheet!L1084),ISBLANK(Spreadsheet!C1084)),AND(NOT(ISBLANK(Spreadsheet!C1084)),NOT(ISBLANK(Spreadsheet!D1084)))),TRUE,ISNUMBER(MATCH(TRUE,EXACT(Spreadsheet!L1084,MaritalStatus),0)))</f>
        <v>1</v>
      </c>
      <c r="AR874" s="5" t="b">
        <f ca="1">IF(ISERROR(DATEVALUE(TEXT(Spreadsheet!M1084,"mm/dd/yyyy")) &gt; TODAY()),IF(ISBLANK(Spreadsheet!M1084),TRUE,FALSE),IF(DATEVALUE(TEXT(Spreadsheet!M1084,"mm/dd/yyyy")) &gt; TODAY(),FALSE,TRUE))</f>
        <v>1</v>
      </c>
      <c r="AS874" s="5" t="b">
        <f>OR(ISBLANK(Spreadsheet!N1084),LEN(Spreadsheet!N1084)&lt;=100)</f>
        <v>1</v>
      </c>
      <c r="AT874" s="5" t="b">
        <f>OR(ISBLANK(Spreadsheet!O1084),UPPER(Spreadsheet!O1084)="YES")</f>
        <v>1</v>
      </c>
      <c r="AU874" s="5" t="b">
        <f>OR(ISBLANK(Spreadsheet!P1084),UPPER(Spreadsheet!P1084)="YES")</f>
        <v>1</v>
      </c>
      <c r="AV874" s="5" t="b">
        <f t="array" ref="AV874">IF(ISBLANK(Spreadsheet!Q1084),TRUE,ISNUMBER(MATCH(TRUE,EXACT(Spreadsheet!Q1084,OnGroupsPriorIns),0)))</f>
        <v>1</v>
      </c>
      <c r="AW874" s="5" t="b">
        <f>OR(ISBLANK(Spreadsheet!R1084),UPPER(Spreadsheet!R1084)="YES")</f>
        <v>1</v>
      </c>
      <c r="AX874" s="5" t="b">
        <f>OR(ISBLANK(Spreadsheet!S1084),UPPER(Spreadsheet!S1084)="YES")</f>
        <v>1</v>
      </c>
      <c r="AY874" s="5" t="b">
        <f>OR(AND(ISBLANK(Spreadsheet!C1084),LEN(Spreadsheet!T1084)=0),AND(NOT(ISBLANK(Spreadsheet!C1084)),LEN(Spreadsheet!T1084)&gt;0,LEN(Spreadsheet!T1084)&lt;=50))</f>
        <v>1</v>
      </c>
      <c r="AZ874" s="5" t="b">
        <f>OR(LEN(Spreadsheet!U1084)=0,AND(LEN(Spreadsheet!U1084)&gt;0,LEN(Spreadsheet!U1084)&lt;=50))</f>
        <v>1</v>
      </c>
      <c r="BA874" s="5" t="b">
        <f>OR(AND(ISBLANK(Spreadsheet!C1084),LEN(Spreadsheet!V1084)=0),AND(NOT(ISBLANK(Spreadsheet!C1084)),LEN(Spreadsheet!V1084)&gt;0,LEN(Spreadsheet!V1084)&lt;=50))</f>
        <v>1</v>
      </c>
      <c r="BB874" s="5" t="b">
        <f t="array" ref="BB874">IF(AND(ISBLANK(Spreadsheet!C1084),LEN(Spreadsheet!W1084)=0),TRUE,ISNUMBER(MATCH(TRUE,EXACT(Spreadsheet!W1084,States),0)))</f>
        <v>1</v>
      </c>
      <c r="BC874" s="5" t="b">
        <f>OR(AND(ISBLANK(Spreadsheet!C1084),LEN(Spreadsheet!X1084)=0),AND(NOT(ISBLANK(Spreadsheet!C1084)),LEN(Spreadsheet!X1084)&gt;0,LEN(Spreadsheet!X1084)=5,ISNUMBER(VALUE(Spreadsheet!X1084))))</f>
        <v>1</v>
      </c>
      <c r="BD874" s="5" t="b">
        <f>OR(ISBLANK(Spreadsheet!Z1084),LEN(Spreadsheet!Z1084)&lt;=50)</f>
        <v>1</v>
      </c>
      <c r="BE874" s="5" t="b">
        <f>ISBLANK(Spreadsheet!AA1084)</f>
        <v>1</v>
      </c>
      <c r="BF874" s="5" t="b">
        <f>ISBLANK(Spreadsheet!AB1084)</f>
        <v>1</v>
      </c>
      <c r="BG874" s="5" t="b">
        <f>IF(ISERROR(DATEVALUE(TEXT(Spreadsheet!AC1084,"mm/dd/yyyy")) &gt; DATEVALUE(TEXT(Spreadsheet!J1084,"mm/dd/yyyy"))),IF(OR(AND(ISBLANK(Spreadsheet!AC1084),ISBLANK(Spreadsheet!C1084)),AND(NOT(ISBLANK(Spreadsheet!C1084)),ISBLANK(Spreadsheet!AC1084),NOT(ISBLANK(Spreadsheet!D1084)))),TRUE,FALSE),IF(DATEVALUE(TEXT(Spreadsheet!AC1084,"mm/dd/yyyy")) &gt; DATEVALUE(TEXT(Spreadsheet!J1084,"mm/dd/yyyy")),TRUE,FALSE))</f>
        <v>1</v>
      </c>
      <c r="BH874" s="5" t="b">
        <f>OR(AND(ISBLANK(Spreadsheet!C1084),ISBLANK(Spreadsheet!AE1084)),AND(NOT(ISBLANK(Spreadsheet!C1084)),NOT(ISBLANK(Spreadsheet!D1084)),ISBLANK(Spreadsheet!AE1084)),AND(NOT(ISBLANK(Spreadsheet!C1084)),ISBLANK(Spreadsheet!D1084),NOT(ISBLANK(Spreadsheet!AE1084)),LEN(Spreadsheet!AE1084)&lt;=100))</f>
        <v>1</v>
      </c>
      <c r="BI874" s="5" t="b">
        <f t="array" ref="BI874">IF(ISBLANK(Spreadsheet!AF1084),TRUE,ISNUMBER(MATCH(TRUE,EXACT(Spreadsheet!AF1084,CobraShortReasons),0)))</f>
        <v>1</v>
      </c>
      <c r="BJ874" s="5" t="b">
        <f ca="1">IF(ISERROR(DATEVALUE(TEXT(Spreadsheet!AG1084,"mm/dd/yyyy")) &gt; TODAY()),IF(ISBLANK(Spreadsheet!AG1084),TRUE,FALSE),IF(DATEVALUE(TEXT(Spreadsheet!AG1084,"mm/dd/yyyy")) &gt; TODAY(),FALSE,TRUE))</f>
        <v>1</v>
      </c>
      <c r="BK874" s="5" t="b">
        <f>OR(ISBLANK(Spreadsheet!AH1084),LEN(Spreadsheet!AH1084)&lt;=25)</f>
        <v>1</v>
      </c>
      <c r="BL874" s="5" t="b">
        <f t="array" aca="1" ref="BL874" ca="1">IF(ISBLANK(Spreadsheet!AI1084),TRUE,ISNUMBER(MATCH(TRUE,EXACT(Spreadsheet!AI1084,INDIRECT(Spreadsheet!$D$2)),0)))</f>
        <v>1</v>
      </c>
      <c r="BM874" s="5" t="b">
        <f t="array" aca="1" ref="BM874" ca="1">IF(ISBLANK(Spreadsheet!AJ1084),TRUE,ISNUMBER(MATCH(TRUE,EXACT(Spreadsheet!AJ1084,INDIRECT(Spreadsheet!BJ874)),0)))</f>
        <v>1</v>
      </c>
      <c r="BN874" s="5" t="b">
        <f t="array" ref="BN874">IF(ISBLANK(Spreadsheet!AK1084),TRUE,ISNUMBER(MATCH(TRUE,EXACT(Spreadsheet!AK1084,DentalPlans),0)))</f>
        <v>1</v>
      </c>
      <c r="BO874" s="5" t="b">
        <f t="array" aca="1" ref="BO874" ca="1">IF(ISBLANK(Spreadsheet!AL1084),TRUE,ISNUMBER(MATCH(TRUE,EXACT(Spreadsheet!AL1084,INDIRECT(Spreadsheet!BK874)),0)))</f>
        <v>1</v>
      </c>
      <c r="BP874" s="5" t="b">
        <f t="array" ref="BP874">IF(ISBLANK(Spreadsheet!AM1084),TRUE,ISNUMBER(MATCH(TRUE,EXACT(Spreadsheet!AM1084,VisionPlans),0)))</f>
        <v>1</v>
      </c>
      <c r="BQ874" s="5" t="b">
        <f t="array" aca="1" ref="BQ874" ca="1">IF(ISBLANK(Spreadsheet!AN1084),TRUE,ISNUMBER(MATCH(TRUE,EXACT(Spreadsheet!AN1084,INDIRECT(Spreadsheet!BL874)),0)))</f>
        <v>1</v>
      </c>
      <c r="BR874" s="5" t="b">
        <f t="array" ref="BR874">IF(ISBLANK(Spreadsheet!AO1084),TRUE,ISNUMBER(MATCH(TRUE,EXACT(Spreadsheet!AO1084,LifeBenefitClasses),0)))</f>
        <v>1</v>
      </c>
      <c r="BS874" s="5" t="b">
        <f>IF(OR(ISBLANK(Spreadsheet!AO1084), Spreadsheet!AO1084="Waive"),IF(ISBLANK(Spreadsheet!AP1084),TRUE,FALSE),IF(OR(AND(NOT(ISBLANK(Spreadsheet!AO1084)),ISBLANK(Spreadsheet!AP1084)),NOT(ISNUMBER(VALUE(Spreadsheet!AP1084)))),FALSE,IF(OR(AND(Spreadsheet!AP1084&lt;6,MOD(Spreadsheet!AP1084*10,5)=0), MOD(Spreadsheet!AP1084,5000)=0),TRUE,FALSE)))</f>
        <v>1</v>
      </c>
      <c r="BT874" s="5" t="b">
        <f t="array" ref="BT874">IF(ISBLANK(Spreadsheet!AQ1084),TRUE,ISNUMBER(MATCH(TRUE,EXACT(Spreadsheet!AQ1084,EnrollWaive),0)))</f>
        <v>1</v>
      </c>
      <c r="BU874" s="5" t="b">
        <f t="array" ref="BU874">IF(ISBLANK(Spreadsheet!AR1084),TRUE,ISNUMBER(MATCH(TRUE,EXACT(Spreadsheet!AR1084,LifeBenefitClasses),0)))</f>
        <v>1</v>
      </c>
      <c r="BV874" s="5" t="b">
        <f>IF(OR(ISBLANK(Spreadsheet!AR1084), Spreadsheet!AR1084="Waive"),IF(ISBLANK(Spreadsheet!AS1084),TRUE,FALSE),IF(OR(AND(NOT(ISBLANK(Spreadsheet!AR1084)),ISBLANK(Spreadsheet!AS1084)),NOT(ISNUMBER(VALUE(Spreadsheet!AS1084)))),FALSE,IF(OR(AND(Spreadsheet!AS1084&lt;6,MOD(Spreadsheet!AS1084*10,5)=0), MOD(Spreadsheet!AS1084,10000)=0),TRUE,FALSE)))</f>
        <v>1</v>
      </c>
      <c r="BW874" s="5" t="b">
        <f t="array" ref="BW874">IF(ISBLANK(Spreadsheet!AT1084),TRUE,ISNUMBER(MATCH(TRUE,EXACT(Spreadsheet!AT1084,LifeBenefitClasses),0)))</f>
        <v>1</v>
      </c>
      <c r="BX874" s="5" t="b">
        <f>IF(OR(ISBLANK(Spreadsheet!AT1084), Spreadsheet!AT1084="Waive"),IF(ISBLANK(Spreadsheet!AU1084),TRUE,FALSE),IF(OR(AND(NOT(ISBLANK(Spreadsheet!AT1084)),ISBLANK(Spreadsheet!AU1084)),NOT(ISNUMBER(VALUE(Spreadsheet!AU1084)))),FALSE,IF(AND(NOT(OR(ISBLANK(Spreadsheet!AT1084),Spreadsheet!AT1084="Waive")),NOT(OR(ISBLANK(Spreadsheet!AR1084),Spreadsheet!AR1084="Waive")),MOD(Spreadsheet!AU1084,5000)=0, Spreadsheet!AU1084&lt;=(Spreadsheet!AS1084*0.5)),TRUE,FALSE)))</f>
        <v>1</v>
      </c>
      <c r="BY874" s="5" t="b">
        <f t="array" ref="BY874">IF(ISBLANK(Spreadsheet!AV1084),TRUE,ISNUMBER(MATCH(TRUE,EXACT(Spreadsheet!AV1084,EnrollWaive),0)))</f>
        <v>1</v>
      </c>
      <c r="BZ874" s="5" t="b">
        <f t="array" ref="BZ874">IF(ISBLANK(Spreadsheet!AW1084),TRUE,ISNUMBER(MATCH(TRUE,EXACT(Spreadsheet!AW1084,LifeBenefitClasses),0)))</f>
        <v>1</v>
      </c>
      <c r="CA874" s="5" t="b">
        <f t="array" ref="CA874">IF(ISBLANK(Spreadsheet!AX1084),TRUE,ISNUMBER(MATCH(TRUE,EXACT(Spreadsheet!AX1084,LifeBenefitClasses),0)))</f>
        <v>1</v>
      </c>
      <c r="CB874" s="5" t="b">
        <f t="array" ref="CB874">IF(ISBLANK(Spreadsheet!AY1084),TRUE,ISNUMBER(MATCH(TRUE,EXACT(Spreadsheet!AY1084,LifeBenefitClasses),0)))</f>
        <v>1</v>
      </c>
      <c r="CC874" s="5" t="b">
        <f t="array" ref="CC874">IF(ISBLANK(Spreadsheet!AZ1084),TRUE,ISNUMBER(MATCH(TRUE,EXACT(Spreadsheet!AZ1084,LifeBenefitClasses),0)))</f>
        <v>1</v>
      </c>
      <c r="CD874" s="5" t="b">
        <f t="array" ref="CD874">IF(ISBLANK(Spreadsheet!BA1084),TRUE,ISNUMBER(MATCH(TRUE,EXACT(Spreadsheet!BA1084,LifeBenefitClasses),0)))</f>
        <v>1</v>
      </c>
      <c r="CE874" s="5" t="b">
        <f>IF(OR(ISBLANK(Spreadsheet!BA1084), Spreadsheet!BA1084="Waive"),IF(ISBLANK(Spreadsheet!BB1084),TRUE,FALSE),IF(OR(AND(NOT(ISBLANK(Spreadsheet!BA1084)),ISBLANK(Spreadsheet!BB1084)),NOT(ISNUMBER(VALUE(Spreadsheet!BB1084))),ISBLANK(Spreadsheet!BC1084),NOT(ISNUMBER(VALUE(Spreadsheet!BC1084)))),FALSE,IF(AND(Spreadsheet!BB1084&gt;=50000,Spreadsheet!BB1084&lt;=250000,MOD(Spreadsheet!BB1084,10000)=0,Spreadsheet!BB1084&lt;=(10*Spreadsheet!BC1084)),TRUE,FALSE)))</f>
        <v>1</v>
      </c>
      <c r="CF874" s="5" t="b">
        <f>IF(NOT(ISBLANK(Spreadsheet!BC874)),AND(ISNUMBER(VALUE(Spreadsheet!BC874)),Spreadsheet!BC874&gt;0),AND(OR(ISBLANK(Spreadsheet!AO874),Spreadsheet!AO874="Waive",AND(NOT(OR(ISBLANK(Spreadsheet!AO874),Spreadsheet!AO874="Waive")),Spreadsheet!AP874&gt;=6)),OR(ISBLANK(Spreadsheet!AR874),AND(NOT(OR(ISBLANK(Spreadsheet!AR874),Spreadsheet!AR874="Waive")),Spreadsheet!AS874&gt;=6)),OR(ISBLANK(Spreadsheet!AW874)),OR(ISBLANK(Spreadsheet!AX874)),OR(ISBLANK(Spreadsheet!AY874)),OR(ISBLANK(Spreadsheet!AZ874)),OR(ISBLANK(Spreadsheet!BA874),Spreadsheet!BA874="Waive")))</f>
        <v>1</v>
      </c>
      <c r="CG874" s="5" t="b">
        <f t="shared" ca="1" si="65"/>
        <v>1</v>
      </c>
    </row>
    <row r="875" spans="8:85" x14ac:dyDescent="0.3">
      <c r="H875" s="5">
        <f t="shared" ca="1" si="62"/>
        <v>2</v>
      </c>
      <c r="I875" s="5" t="str">
        <f t="shared" ca="1" si="63"/>
        <v/>
      </c>
      <c r="J875" s="5" t="str">
        <f>IF(AND(NOT(ISBLANK(Spreadsheet!C1085)),ISBLANK(Spreadsheet!D1085)),Spreadsheet!F1085&amp;" "&amp;Spreadsheet!H1085,"")</f>
        <v/>
      </c>
      <c r="K875" s="5">
        <f>IF(AND(NOT(ISBLANK(Spreadsheet!C1085)),ISBLANK(Spreadsheet!D1085)),COUNTIFS(Spreadsheet!E$786:E1086,"=Child",Spreadsheet!C$786:C1086, "="&amp;Spreadsheet!C1085) + COUNTIFS(Spreadsheet!E$786:E1086,"=Step-child",Spreadsheet!C$786:C1086, "="&amp;Spreadsheet!C1085),0)</f>
        <v>0</v>
      </c>
      <c r="L875" s="5">
        <f>IF(NOT(ISBLANK(J875)),COUNTIFS(Spreadsheet!E$786:E1086,"=Wife",Spreadsheet!C$786:C1086, "="&amp;Spreadsheet!C1085) + COUNTIFS(Spreadsheet!E$786:E1086,"=Husband",Spreadsheet!C$786:C1086, "="&amp;Spreadsheet!C1085),0)</f>
        <v>0</v>
      </c>
      <c r="M875" s="5">
        <f>IF(NOT(ISBLANK(Spreadsheet!AJ1085)),VLOOKUP(Spreadsheet!AJ1085,'Drop Downs'!$P$2:$R$16,3,FALSE),0)</f>
        <v>0</v>
      </c>
      <c r="N875" s="5">
        <f>IF(NOT(ISBLANK(Spreadsheet!AJ1085)), VLOOKUP(Spreadsheet!AJ1085,'Drop Downs'!$P$2:$R$16,2,FALSE),0)</f>
        <v>0</v>
      </c>
      <c r="O875" s="5">
        <f>IF(NOT(ISBLANK(Spreadsheet!AL1085)),VLOOKUP(Spreadsheet!AL1085,'Drop Downs'!$P$2:$R$16,3,FALSE), 0)</f>
        <v>0</v>
      </c>
      <c r="P875" s="5">
        <f>IF(NOT(ISBLANK(Spreadsheet!AL1085)),VLOOKUP(Spreadsheet!AL1085,'Drop Downs'!$P$2:$R$16,2,FALSE),0)</f>
        <v>0</v>
      </c>
      <c r="Q875" s="5">
        <f>IF(NOT(ISBLANK(Spreadsheet!AN1085)),VLOOKUP(Spreadsheet!AN1085,'Drop Downs'!$P$2:$R$16,3,FALSE),0)</f>
        <v>0</v>
      </c>
      <c r="R875" s="5">
        <f>IF(NOT(ISBLANK(Spreadsheet!AN1085)),VLOOKUP(Spreadsheet!AN1085,'Drop Downs'!$P$2:$R$16,2,FALSE),0)</f>
        <v>0</v>
      </c>
      <c r="S875" s="5" t="str">
        <f>IF(OR(M875&gt;K875,N875&gt;L875,O875&gt;K875, Q875&gt;K875,N875&gt;L875, P875&gt;L875, R875&gt;L875),"Member currently has a coverage election over what he/she needs.  Please add more dependents or adjust the coverage election.","")&amp;(IF(AND(NOT(ISBLANK(Spreadsheet!C1085)),NOT(ISBLANK(Spreadsheet!D1085)),ISBLANK(Spreadsheet!E1085)),"Dependent lacks a relationship to member.Please select one from the drop-down.",""))</f>
        <v/>
      </c>
      <c r="T875" s="5" t="b">
        <f t="shared" si="64"/>
        <v>1</v>
      </c>
      <c r="U875" s="5" t="b">
        <f>OR(ISBLANK(Spreadsheet!C1085),IF(NOT(ISBLANK(Spreadsheet!D1085)),NOT(ISBLANK(Spreadsheet!E1085)),TRUE))</f>
        <v>1</v>
      </c>
      <c r="V875" s="5" t="b">
        <f>OR(ISBLANK(Spreadsheet!C1085), NOT(ISBLANK(Spreadsheet!I1085)))</f>
        <v>1</v>
      </c>
      <c r="W875" s="5" t="b">
        <f>OR(ISBLANK(Spreadsheet!D1085),NOT(ISBLANK(Spreadsheet!C1085)))</f>
        <v>1</v>
      </c>
      <c r="X875" s="155" t="str">
        <f>REPT("0",MIN(FIND({1,2,3,4,5,6,7,8,9},Spreadsheet!C1085&amp;"123456789"))-1)&amp;IF(ISBLANK(Spreadsheet!C1085),"",SUMPRODUCT(MID(0&amp;Spreadsheet!C1085,LARGE(INDEX(ISNUMBER(--MID(Spreadsheet!C1085,ROW($1:$225),1))*
 ROW($1:$225),0),ROW($1:$225))+1,1)*10^ROW($1:$225)/10))</f>
        <v/>
      </c>
      <c r="Y875" s="5" t="b">
        <f>IF(NOT(ISBLANK(Spreadsheet!C1085)),IF(AND(ISNUMBER(VALUE(Spreadsheet!C1085)), LEN(Spreadsheet!C1085)=9),TRUE,FALSE),TRUE)</f>
        <v>1</v>
      </c>
      <c r="Z875" s="155" t="str">
        <f>REPT("0",MIN(FIND({1,2,3,4,5,6,7,8,9},Spreadsheet!D1085&amp;"123456789"))-1)&amp;IF(ISBLANK(Spreadsheet!D1085),"",SUMPRODUCT(MID(0&amp;Spreadsheet!D1085,LARGE(INDEX(ISNUMBER(--MID(Spreadsheet!D1085,ROW($1:$225),1))*
 ROW($1:$225),0),ROW($1:$225))+1,1)*10^ROW($1:$225)/10))</f>
        <v/>
      </c>
      <c r="AA875" s="5" t="b">
        <f>IF(AND(NOT(ISBLANK(Spreadsheet!D1085)),NOT(ISBLANK(Spreadsheet!C1085))),IF(AND(ISNUMBER(VALUE(Spreadsheet!D1085)), LEN(Spreadsheet!D1085)=9),TRUE,FALSE),IF(AND(NOT(ISBLANK(Spreadsheet!D1085)),ISBLANK(Spreadsheet!C1085)),FALSE,TRUE))</f>
        <v>1</v>
      </c>
      <c r="AB875" s="5" t="b">
        <f>OR(ISBLANK(Spreadsheet!Y875),IF(NOT(ISBLANK(Spreadsheet!Y875)),LEN(Spreadsheet!Y875)=10,ISNUMBER(VALUE(Spreadsheet!Y875))))</f>
        <v>1</v>
      </c>
      <c r="AC875" s="5" t="b">
        <f>OR(ISBLANK(Spreadsheet!AI1085), AND(NOT(ISBLANK(Spreadsheet!AJ1085)), NOT(ISNUMBER(SEARCH("Waive",Spreadsheet!AJ1085)))))</f>
        <v>1</v>
      </c>
      <c r="AD875" s="5" t="b">
        <f>OR(ISBLANK(Spreadsheet!AK1085), AND(NOT(ISBLANK(Spreadsheet!AL1085)), NOT(ISNUMBER(SEARCH("Waive",Spreadsheet!AL1085)))))</f>
        <v>1</v>
      </c>
      <c r="AE875" s="5" t="b">
        <f>OR(ISBLANK(Spreadsheet!AM1085), AND(NOT(ISBLANK(Spreadsheet!AN1085)), NOT(ISNUMBER(SEARCH("Waive", Spreadsheet!AN1085)))))</f>
        <v>1</v>
      </c>
      <c r="AF875" s="5" t="b">
        <f>OR(ISBLANK(Spreadsheet!C1085), NOT(ISBLANK(Spreadsheet!D1085)),NOT(ISBLANK(Spreadsheet!L1085)))</f>
        <v>1</v>
      </c>
      <c r="AG875" s="5" t="b">
        <f>IF(AND(NOT(ISBLANK(Spreadsheet!C1085)), NOT(ISBLANK(Spreadsheet!D1085)),Spreadsheet!C1085&lt;&gt;Spreadsheet!D1085),IF(ISERROR(VLOOKUP(Spreadsheet!C1085, Spreadsheet!$C$6:'Spreadsheet'!$C1084,1,FALSE)), FALSE, TRUE),TRUE)</f>
        <v>1</v>
      </c>
      <c r="AH875" s="5" t="b">
        <f>Spreadsheet!$B$2=Spreadsheet!AD875</f>
        <v>1</v>
      </c>
      <c r="AI875" s="5" t="b">
        <f>IF(ISBLANK(Spreadsheet!G1085),TRUE,IF(OR(LEN(Spreadsheet!G1085)&gt;1,ISNUMBER(VALUE(Spreadsheet!G1085))),FALSE,TRUE))</f>
        <v>1</v>
      </c>
      <c r="AJ875" s="5" t="b">
        <f>OR(ISBLANK(Spreadsheet!C1085), NOT(ISBLANK(Spreadsheet!B1085)), NOT(ISBLANK(Spreadsheet!D1085)))</f>
        <v>1</v>
      </c>
      <c r="AK875" s="5" t="b">
        <f t="array" ref="AK875">IF(OR(AND(ISBLANK(Spreadsheet!E1085),ISBLANK(Spreadsheet!D1085),NOT(ISBLANK(Spreadsheet!C1085))),AND(ISBLANK(Spreadsheet!E1085),ISBLANK(Spreadsheet!D1085),ISBLANK(Spreadsheet!C1085))),TRUE,ISNUMBER(MATCH(TRUE,EXACT(Spreadsheet!E1085,Relationships),0)))</f>
        <v>1</v>
      </c>
      <c r="AL875" s="5" t="b">
        <f>IF(NOT(ISBLANK(Spreadsheet!C1085)),IF(OR(ISBLANK(Spreadsheet!F1085),LEN(Spreadsheet!F1085)&gt;40),FALSE,TRUE),TRUE)</f>
        <v>1</v>
      </c>
      <c r="AM875" s="5" t="b">
        <f>IF(NOT(ISBLANK(Spreadsheet!C1085)),IF(OR(ISBLANK(Spreadsheet!H1085),LEN(Spreadsheet!H1085)&gt;40),FALSE,TRUE),TRUE)</f>
        <v>1</v>
      </c>
      <c r="AN875" s="5" t="b">
        <f t="array" ref="AN875">IF(ISBLANK(Spreadsheet!I1085),TRUE,ISNUMBER(MATCH(TRUE,EXACT(Spreadsheet!I1085,GenderValues),0)))</f>
        <v>1</v>
      </c>
      <c r="AO875" s="5" t="b">
        <f ca="1">IF(ISERROR(DATEVALUE(TEXT(Spreadsheet!J1085,"mm/dd/yyyy")) &gt; TODAY()),IF(AND(ISBLANK(Spreadsheet!J1085),ISBLANK(Spreadsheet!C1085)),TRUE,FALSE),IF(DATEVALUE(TEXT(Spreadsheet!J1085,"mm/dd/yyyy")) &gt; TODAY(),FALSE,TRUE))</f>
        <v>1</v>
      </c>
      <c r="AP875" s="5" t="b">
        <f>OR(ISBLANK(Spreadsheet!K1085),LEN(Spreadsheet!K1085)&lt;=100)</f>
        <v>1</v>
      </c>
      <c r="AQ875" s="5" t="b">
        <f t="array" ref="AQ875">IF(OR(AND(ISBLANK(Spreadsheet!L1085),ISBLANK(Spreadsheet!C1085)),AND(NOT(ISBLANK(Spreadsheet!C1085)),NOT(ISBLANK(Spreadsheet!D1085)))),TRUE,ISNUMBER(MATCH(TRUE,EXACT(Spreadsheet!L1085,MaritalStatus),0)))</f>
        <v>1</v>
      </c>
      <c r="AR875" s="5" t="b">
        <f ca="1">IF(ISERROR(DATEVALUE(TEXT(Spreadsheet!M1085,"mm/dd/yyyy")) &gt; TODAY()),IF(ISBLANK(Spreadsheet!M1085),TRUE,FALSE),IF(DATEVALUE(TEXT(Spreadsheet!M1085,"mm/dd/yyyy")) &gt; TODAY(),FALSE,TRUE))</f>
        <v>1</v>
      </c>
      <c r="AS875" s="5" t="b">
        <f>OR(ISBLANK(Spreadsheet!N1085),LEN(Spreadsheet!N1085)&lt;=100)</f>
        <v>1</v>
      </c>
      <c r="AT875" s="5" t="b">
        <f>OR(ISBLANK(Spreadsheet!O1085),UPPER(Spreadsheet!O1085)="YES")</f>
        <v>1</v>
      </c>
      <c r="AU875" s="5" t="b">
        <f>OR(ISBLANK(Spreadsheet!P1085),UPPER(Spreadsheet!P1085)="YES")</f>
        <v>1</v>
      </c>
      <c r="AV875" s="5" t="b">
        <f t="array" ref="AV875">IF(ISBLANK(Spreadsheet!Q1085),TRUE,ISNUMBER(MATCH(TRUE,EXACT(Spreadsheet!Q1085,OnGroupsPriorIns),0)))</f>
        <v>1</v>
      </c>
      <c r="AW875" s="5" t="b">
        <f>OR(ISBLANK(Spreadsheet!R1085),UPPER(Spreadsheet!R1085)="YES")</f>
        <v>1</v>
      </c>
      <c r="AX875" s="5" t="b">
        <f>OR(ISBLANK(Spreadsheet!S1085),UPPER(Spreadsheet!S1085)="YES")</f>
        <v>1</v>
      </c>
      <c r="AY875" s="5" t="b">
        <f>OR(AND(ISBLANK(Spreadsheet!C1085),LEN(Spreadsheet!T1085)=0),AND(NOT(ISBLANK(Spreadsheet!C1085)),LEN(Spreadsheet!T1085)&gt;0,LEN(Spreadsheet!T1085)&lt;=50))</f>
        <v>1</v>
      </c>
      <c r="AZ875" s="5" t="b">
        <f>OR(LEN(Spreadsheet!U1085)=0,AND(LEN(Spreadsheet!U1085)&gt;0,LEN(Spreadsheet!U1085)&lt;=50))</f>
        <v>1</v>
      </c>
      <c r="BA875" s="5" t="b">
        <f>OR(AND(ISBLANK(Spreadsheet!C1085),LEN(Spreadsheet!V1085)=0),AND(NOT(ISBLANK(Spreadsheet!C1085)),LEN(Spreadsheet!V1085)&gt;0,LEN(Spreadsheet!V1085)&lt;=50))</f>
        <v>1</v>
      </c>
      <c r="BB875" s="5" t="b">
        <f t="array" ref="BB875">IF(AND(ISBLANK(Spreadsheet!C1085),LEN(Spreadsheet!W1085)=0),TRUE,ISNUMBER(MATCH(TRUE,EXACT(Spreadsheet!W1085,States),0)))</f>
        <v>1</v>
      </c>
      <c r="BC875" s="5" t="b">
        <f>OR(AND(ISBLANK(Spreadsheet!C1085),LEN(Spreadsheet!X1085)=0),AND(NOT(ISBLANK(Spreadsheet!C1085)),LEN(Spreadsheet!X1085)&gt;0,LEN(Spreadsheet!X1085)=5,ISNUMBER(VALUE(Spreadsheet!X1085))))</f>
        <v>1</v>
      </c>
      <c r="BD875" s="5" t="b">
        <f>OR(ISBLANK(Spreadsheet!Z1085),LEN(Spreadsheet!Z1085)&lt;=50)</f>
        <v>1</v>
      </c>
      <c r="BE875" s="5" t="b">
        <f>ISBLANK(Spreadsheet!AA1085)</f>
        <v>1</v>
      </c>
      <c r="BF875" s="5" t="b">
        <f>ISBLANK(Spreadsheet!AB1085)</f>
        <v>1</v>
      </c>
      <c r="BG875" s="5" t="b">
        <f>IF(ISERROR(DATEVALUE(TEXT(Spreadsheet!AC1085,"mm/dd/yyyy")) &gt; DATEVALUE(TEXT(Spreadsheet!J1085,"mm/dd/yyyy"))),IF(OR(AND(ISBLANK(Spreadsheet!AC1085),ISBLANK(Spreadsheet!C1085)),AND(NOT(ISBLANK(Spreadsheet!C1085)),ISBLANK(Spreadsheet!AC1085),NOT(ISBLANK(Spreadsheet!D1085)))),TRUE,FALSE),IF(DATEVALUE(TEXT(Spreadsheet!AC1085,"mm/dd/yyyy")) &gt; DATEVALUE(TEXT(Spreadsheet!J1085,"mm/dd/yyyy")),TRUE,FALSE))</f>
        <v>1</v>
      </c>
      <c r="BH875" s="5" t="b">
        <f>OR(AND(ISBLANK(Spreadsheet!C1085),ISBLANK(Spreadsheet!AE1085)),AND(NOT(ISBLANK(Spreadsheet!C1085)),NOT(ISBLANK(Spreadsheet!D1085)),ISBLANK(Spreadsheet!AE1085)),AND(NOT(ISBLANK(Spreadsheet!C1085)),ISBLANK(Spreadsheet!D1085),NOT(ISBLANK(Spreadsheet!AE1085)),LEN(Spreadsheet!AE1085)&lt;=100))</f>
        <v>1</v>
      </c>
      <c r="BI875" s="5" t="b">
        <f t="array" ref="BI875">IF(ISBLANK(Spreadsheet!AF1085),TRUE,ISNUMBER(MATCH(TRUE,EXACT(Spreadsheet!AF1085,CobraShortReasons),0)))</f>
        <v>1</v>
      </c>
      <c r="BJ875" s="5" t="b">
        <f ca="1">IF(ISERROR(DATEVALUE(TEXT(Spreadsheet!AG1085,"mm/dd/yyyy")) &gt; TODAY()),IF(ISBLANK(Spreadsheet!AG1085),TRUE,FALSE),IF(DATEVALUE(TEXT(Spreadsheet!AG1085,"mm/dd/yyyy")) &gt; TODAY(),FALSE,TRUE))</f>
        <v>1</v>
      </c>
      <c r="BK875" s="5" t="b">
        <f>OR(ISBLANK(Spreadsheet!AH1085),LEN(Spreadsheet!AH1085)&lt;=25)</f>
        <v>1</v>
      </c>
      <c r="BL875" s="5" t="b">
        <f t="array" aca="1" ref="BL875" ca="1">IF(ISBLANK(Spreadsheet!AI1085),TRUE,ISNUMBER(MATCH(TRUE,EXACT(Spreadsheet!AI1085,INDIRECT(Spreadsheet!$D$2)),0)))</f>
        <v>1</v>
      </c>
      <c r="BM875" s="5" t="b">
        <f t="array" aca="1" ref="BM875" ca="1">IF(ISBLANK(Spreadsheet!AJ1085),TRUE,ISNUMBER(MATCH(TRUE,EXACT(Spreadsheet!AJ1085,INDIRECT(Spreadsheet!BJ875)),0)))</f>
        <v>1</v>
      </c>
      <c r="BN875" s="5" t="b">
        <f t="array" ref="BN875">IF(ISBLANK(Spreadsheet!AK1085),TRUE,ISNUMBER(MATCH(TRUE,EXACT(Spreadsheet!AK1085,DentalPlans),0)))</f>
        <v>1</v>
      </c>
      <c r="BO875" s="5" t="b">
        <f t="array" aca="1" ref="BO875" ca="1">IF(ISBLANK(Spreadsheet!AL1085),TRUE,ISNUMBER(MATCH(TRUE,EXACT(Spreadsheet!AL1085,INDIRECT(Spreadsheet!BK875)),0)))</f>
        <v>1</v>
      </c>
      <c r="BP875" s="5" t="b">
        <f t="array" ref="BP875">IF(ISBLANK(Spreadsheet!AM1085),TRUE,ISNUMBER(MATCH(TRUE,EXACT(Spreadsheet!AM1085,VisionPlans),0)))</f>
        <v>1</v>
      </c>
      <c r="BQ875" s="5" t="b">
        <f t="array" aca="1" ref="BQ875" ca="1">IF(ISBLANK(Spreadsheet!AN1085),TRUE,ISNUMBER(MATCH(TRUE,EXACT(Spreadsheet!AN1085,INDIRECT(Spreadsheet!BL875)),0)))</f>
        <v>1</v>
      </c>
      <c r="BR875" s="5" t="b">
        <f t="array" ref="BR875">IF(ISBLANK(Spreadsheet!AO1085),TRUE,ISNUMBER(MATCH(TRUE,EXACT(Spreadsheet!AO1085,LifeBenefitClasses),0)))</f>
        <v>1</v>
      </c>
      <c r="BS875" s="5" t="b">
        <f>IF(OR(ISBLANK(Spreadsheet!AO1085), Spreadsheet!AO1085="Waive"),IF(ISBLANK(Spreadsheet!AP1085),TRUE,FALSE),IF(OR(AND(NOT(ISBLANK(Spreadsheet!AO1085)),ISBLANK(Spreadsheet!AP1085)),NOT(ISNUMBER(VALUE(Spreadsheet!AP1085)))),FALSE,IF(OR(AND(Spreadsheet!AP1085&lt;6,MOD(Spreadsheet!AP1085*10,5)=0), MOD(Spreadsheet!AP1085,5000)=0),TRUE,FALSE)))</f>
        <v>1</v>
      </c>
      <c r="BT875" s="5" t="b">
        <f t="array" ref="BT875">IF(ISBLANK(Spreadsheet!AQ1085),TRUE,ISNUMBER(MATCH(TRUE,EXACT(Spreadsheet!AQ1085,EnrollWaive),0)))</f>
        <v>1</v>
      </c>
      <c r="BU875" s="5" t="b">
        <f t="array" ref="BU875">IF(ISBLANK(Spreadsheet!AR1085),TRUE,ISNUMBER(MATCH(TRUE,EXACT(Spreadsheet!AR1085,LifeBenefitClasses),0)))</f>
        <v>1</v>
      </c>
      <c r="BV875" s="5" t="b">
        <f>IF(OR(ISBLANK(Spreadsheet!AR1085), Spreadsheet!AR1085="Waive"),IF(ISBLANK(Spreadsheet!AS1085),TRUE,FALSE),IF(OR(AND(NOT(ISBLANK(Spreadsheet!AR1085)),ISBLANK(Spreadsheet!AS1085)),NOT(ISNUMBER(VALUE(Spreadsheet!AS1085)))),FALSE,IF(OR(AND(Spreadsheet!AS1085&lt;6,MOD(Spreadsheet!AS1085*10,5)=0), MOD(Spreadsheet!AS1085,10000)=0),TRUE,FALSE)))</f>
        <v>1</v>
      </c>
      <c r="BW875" s="5" t="b">
        <f t="array" ref="BW875">IF(ISBLANK(Spreadsheet!AT1085),TRUE,ISNUMBER(MATCH(TRUE,EXACT(Spreadsheet!AT1085,LifeBenefitClasses),0)))</f>
        <v>1</v>
      </c>
      <c r="BX875" s="5" t="b">
        <f>IF(OR(ISBLANK(Spreadsheet!AT1085), Spreadsheet!AT1085="Waive"),IF(ISBLANK(Spreadsheet!AU1085),TRUE,FALSE),IF(OR(AND(NOT(ISBLANK(Spreadsheet!AT1085)),ISBLANK(Spreadsheet!AU1085)),NOT(ISNUMBER(VALUE(Spreadsheet!AU1085)))),FALSE,IF(AND(NOT(OR(ISBLANK(Spreadsheet!AT1085),Spreadsheet!AT1085="Waive")),NOT(OR(ISBLANK(Spreadsheet!AR1085),Spreadsheet!AR1085="Waive")),MOD(Spreadsheet!AU1085,5000)=0, Spreadsheet!AU1085&lt;=(Spreadsheet!AS1085*0.5)),TRUE,FALSE)))</f>
        <v>1</v>
      </c>
      <c r="BY875" s="5" t="b">
        <f t="array" ref="BY875">IF(ISBLANK(Spreadsheet!AV1085),TRUE,ISNUMBER(MATCH(TRUE,EXACT(Spreadsheet!AV1085,EnrollWaive),0)))</f>
        <v>1</v>
      </c>
      <c r="BZ875" s="5" t="b">
        <f t="array" ref="BZ875">IF(ISBLANK(Spreadsheet!AW1085),TRUE,ISNUMBER(MATCH(TRUE,EXACT(Spreadsheet!AW1085,LifeBenefitClasses),0)))</f>
        <v>1</v>
      </c>
      <c r="CA875" s="5" t="b">
        <f t="array" ref="CA875">IF(ISBLANK(Spreadsheet!AX1085),TRUE,ISNUMBER(MATCH(TRUE,EXACT(Spreadsheet!AX1085,LifeBenefitClasses),0)))</f>
        <v>1</v>
      </c>
      <c r="CB875" s="5" t="b">
        <f t="array" ref="CB875">IF(ISBLANK(Spreadsheet!AY1085),TRUE,ISNUMBER(MATCH(TRUE,EXACT(Spreadsheet!AY1085,LifeBenefitClasses),0)))</f>
        <v>1</v>
      </c>
      <c r="CC875" s="5" t="b">
        <f t="array" ref="CC875">IF(ISBLANK(Spreadsheet!AZ1085),TRUE,ISNUMBER(MATCH(TRUE,EXACT(Spreadsheet!AZ1085,LifeBenefitClasses),0)))</f>
        <v>1</v>
      </c>
      <c r="CD875" s="5" t="b">
        <f t="array" ref="CD875">IF(ISBLANK(Spreadsheet!BA1085),TRUE,ISNUMBER(MATCH(TRUE,EXACT(Spreadsheet!BA1085,LifeBenefitClasses),0)))</f>
        <v>1</v>
      </c>
      <c r="CE875" s="5" t="b">
        <f>IF(OR(ISBLANK(Spreadsheet!BA1085), Spreadsheet!BA1085="Waive"),IF(ISBLANK(Spreadsheet!BB1085),TRUE,FALSE),IF(OR(AND(NOT(ISBLANK(Spreadsheet!BA1085)),ISBLANK(Spreadsheet!BB1085)),NOT(ISNUMBER(VALUE(Spreadsheet!BB1085))),ISBLANK(Spreadsheet!BC1085),NOT(ISNUMBER(VALUE(Spreadsheet!BC1085)))),FALSE,IF(AND(Spreadsheet!BB1085&gt;=50000,Spreadsheet!BB1085&lt;=250000,MOD(Spreadsheet!BB1085,10000)=0,Spreadsheet!BB1085&lt;=(10*Spreadsheet!BC1085)),TRUE,FALSE)))</f>
        <v>1</v>
      </c>
      <c r="CF875" s="5" t="b">
        <f>IF(NOT(ISBLANK(Spreadsheet!BC875)),AND(ISNUMBER(VALUE(Spreadsheet!BC875)),Spreadsheet!BC875&gt;0),AND(OR(ISBLANK(Spreadsheet!AO875),Spreadsheet!AO875="Waive",AND(NOT(OR(ISBLANK(Spreadsheet!AO875),Spreadsheet!AO875="Waive")),Spreadsheet!AP875&gt;=6)),OR(ISBLANK(Spreadsheet!AR875),AND(NOT(OR(ISBLANK(Spreadsheet!AR875),Spreadsheet!AR875="Waive")),Spreadsheet!AS875&gt;=6)),OR(ISBLANK(Spreadsheet!AW875)),OR(ISBLANK(Spreadsheet!AX875)),OR(ISBLANK(Spreadsheet!AY875)),OR(ISBLANK(Spreadsheet!AZ875)),OR(ISBLANK(Spreadsheet!BA875),Spreadsheet!BA875="Waive")))</f>
        <v>1</v>
      </c>
      <c r="CG875" s="5" t="b">
        <f t="shared" ca="1" si="65"/>
        <v>1</v>
      </c>
    </row>
    <row r="876" spans="8:85" x14ac:dyDescent="0.3">
      <c r="H876" s="5">
        <f t="shared" ca="1" si="62"/>
        <v>2</v>
      </c>
      <c r="I876" s="5" t="str">
        <f t="shared" ca="1" si="63"/>
        <v/>
      </c>
      <c r="J876" s="5" t="str">
        <f>IF(AND(NOT(ISBLANK(Spreadsheet!C1086)),ISBLANK(Spreadsheet!D1086)),Spreadsheet!F1086&amp;" "&amp;Spreadsheet!H1086,"")</f>
        <v/>
      </c>
      <c r="K876" s="5">
        <f>IF(AND(NOT(ISBLANK(Spreadsheet!C1086)),ISBLANK(Spreadsheet!D1086)),COUNTIFS(Spreadsheet!E$786:E1087,"=Child",Spreadsheet!C$786:C1087, "="&amp;Spreadsheet!C1086) + COUNTIFS(Spreadsheet!E$786:E1087,"=Step-child",Spreadsheet!C$786:C1087, "="&amp;Spreadsheet!C1086),0)</f>
        <v>0</v>
      </c>
      <c r="L876" s="5">
        <f>IF(NOT(ISBLANK(J876)),COUNTIFS(Spreadsheet!E$786:E1087,"=Wife",Spreadsheet!C$786:C1087, "="&amp;Spreadsheet!C1086) + COUNTIFS(Spreadsheet!E$786:E1087,"=Husband",Spreadsheet!C$786:C1087, "="&amp;Spreadsheet!C1086),0)</f>
        <v>0</v>
      </c>
      <c r="M876" s="5">
        <f>IF(NOT(ISBLANK(Spreadsheet!AJ1086)),VLOOKUP(Spreadsheet!AJ1086,'Drop Downs'!$P$2:$R$16,3,FALSE),0)</f>
        <v>0</v>
      </c>
      <c r="N876" s="5">
        <f>IF(NOT(ISBLANK(Spreadsheet!AJ1086)), VLOOKUP(Spreadsheet!AJ1086,'Drop Downs'!$P$2:$R$16,2,FALSE),0)</f>
        <v>0</v>
      </c>
      <c r="O876" s="5">
        <f>IF(NOT(ISBLANK(Spreadsheet!AL1086)),VLOOKUP(Spreadsheet!AL1086,'Drop Downs'!$P$2:$R$16,3,FALSE), 0)</f>
        <v>0</v>
      </c>
      <c r="P876" s="5">
        <f>IF(NOT(ISBLANK(Spreadsheet!AL1086)),VLOOKUP(Spreadsheet!AL1086,'Drop Downs'!$P$2:$R$16,2,FALSE),0)</f>
        <v>0</v>
      </c>
      <c r="Q876" s="5">
        <f>IF(NOT(ISBLANK(Spreadsheet!AN1086)),VLOOKUP(Spreadsheet!AN1086,'Drop Downs'!$P$2:$R$16,3,FALSE),0)</f>
        <v>0</v>
      </c>
      <c r="R876" s="5">
        <f>IF(NOT(ISBLANK(Spreadsheet!AN1086)),VLOOKUP(Spreadsheet!AN1086,'Drop Downs'!$P$2:$R$16,2,FALSE),0)</f>
        <v>0</v>
      </c>
      <c r="S876" s="5" t="str">
        <f>IF(OR(M876&gt;K876,N876&gt;L876,O876&gt;K876, Q876&gt;K876,N876&gt;L876, P876&gt;L876, R876&gt;L876),"Member currently has a coverage election over what he/she needs.  Please add more dependents or adjust the coverage election.","")&amp;(IF(AND(NOT(ISBLANK(Spreadsheet!C1086)),NOT(ISBLANK(Spreadsheet!D1086)),ISBLANK(Spreadsheet!E1086)),"Dependent lacks a relationship to member.Please select one from the drop-down.",""))</f>
        <v/>
      </c>
      <c r="T876" s="5" t="b">
        <f t="shared" si="64"/>
        <v>1</v>
      </c>
      <c r="U876" s="5" t="b">
        <f>OR(ISBLANK(Spreadsheet!C1086),IF(NOT(ISBLANK(Spreadsheet!D1086)),NOT(ISBLANK(Spreadsheet!E1086)),TRUE))</f>
        <v>1</v>
      </c>
      <c r="V876" s="5" t="b">
        <f>OR(ISBLANK(Spreadsheet!C1086), NOT(ISBLANK(Spreadsheet!I1086)))</f>
        <v>1</v>
      </c>
      <c r="W876" s="5" t="b">
        <f>OR(ISBLANK(Spreadsheet!D1086),NOT(ISBLANK(Spreadsheet!C1086)))</f>
        <v>1</v>
      </c>
      <c r="X876" s="155" t="str">
        <f>REPT("0",MIN(FIND({1,2,3,4,5,6,7,8,9},Spreadsheet!C1086&amp;"123456789"))-1)&amp;IF(ISBLANK(Spreadsheet!C1086),"",SUMPRODUCT(MID(0&amp;Spreadsheet!C1086,LARGE(INDEX(ISNUMBER(--MID(Spreadsheet!C1086,ROW($1:$225),1))*
 ROW($1:$225),0),ROW($1:$225))+1,1)*10^ROW($1:$225)/10))</f>
        <v/>
      </c>
      <c r="Y876" s="5" t="b">
        <f>IF(NOT(ISBLANK(Spreadsheet!C1086)),IF(AND(ISNUMBER(VALUE(Spreadsheet!C1086)), LEN(Spreadsheet!C1086)=9),TRUE,FALSE),TRUE)</f>
        <v>1</v>
      </c>
      <c r="Z876" s="155" t="str">
        <f>REPT("0",MIN(FIND({1,2,3,4,5,6,7,8,9},Spreadsheet!D1086&amp;"123456789"))-1)&amp;IF(ISBLANK(Spreadsheet!D1086),"",SUMPRODUCT(MID(0&amp;Spreadsheet!D1086,LARGE(INDEX(ISNUMBER(--MID(Spreadsheet!D1086,ROW($1:$225),1))*
 ROW($1:$225),0),ROW($1:$225))+1,1)*10^ROW($1:$225)/10))</f>
        <v/>
      </c>
      <c r="AA876" s="5" t="b">
        <f>IF(AND(NOT(ISBLANK(Spreadsheet!D1086)),NOT(ISBLANK(Spreadsheet!C1086))),IF(AND(ISNUMBER(VALUE(Spreadsheet!D1086)), LEN(Spreadsheet!D1086)=9),TRUE,FALSE),IF(AND(NOT(ISBLANK(Spreadsheet!D1086)),ISBLANK(Spreadsheet!C1086)),FALSE,TRUE))</f>
        <v>1</v>
      </c>
      <c r="AB876" s="5" t="b">
        <f>OR(ISBLANK(Spreadsheet!Y876),IF(NOT(ISBLANK(Spreadsheet!Y876)),LEN(Spreadsheet!Y876)=10,ISNUMBER(VALUE(Spreadsheet!Y876))))</f>
        <v>1</v>
      </c>
      <c r="AC876" s="5" t="b">
        <f>OR(ISBLANK(Spreadsheet!AI1086), AND(NOT(ISBLANK(Spreadsheet!AJ1086)), NOT(ISNUMBER(SEARCH("Waive",Spreadsheet!AJ1086)))))</f>
        <v>1</v>
      </c>
      <c r="AD876" s="5" t="b">
        <f>OR(ISBLANK(Spreadsheet!AK1086), AND(NOT(ISBLANK(Spreadsheet!AL1086)), NOT(ISNUMBER(SEARCH("Waive",Spreadsheet!AL1086)))))</f>
        <v>1</v>
      </c>
      <c r="AE876" s="5" t="b">
        <f>OR(ISBLANK(Spreadsheet!AM1086), AND(NOT(ISBLANK(Spreadsheet!AN1086)), NOT(ISNUMBER(SEARCH("Waive", Spreadsheet!AN1086)))))</f>
        <v>1</v>
      </c>
      <c r="AF876" s="5" t="b">
        <f>OR(ISBLANK(Spreadsheet!C1086), NOT(ISBLANK(Spreadsheet!D1086)),NOT(ISBLANK(Spreadsheet!L1086)))</f>
        <v>1</v>
      </c>
      <c r="AG876" s="5" t="b">
        <f>IF(AND(NOT(ISBLANK(Spreadsheet!C1086)), NOT(ISBLANK(Spreadsheet!D1086)),Spreadsheet!C1086&lt;&gt;Spreadsheet!D1086),IF(ISERROR(VLOOKUP(Spreadsheet!C1086, Spreadsheet!$C$6:'Spreadsheet'!$C1085,1,FALSE)), FALSE, TRUE),TRUE)</f>
        <v>1</v>
      </c>
      <c r="AH876" s="5" t="b">
        <f>Spreadsheet!$B$2=Spreadsheet!AD876</f>
        <v>1</v>
      </c>
      <c r="AI876" s="5" t="b">
        <f>IF(ISBLANK(Spreadsheet!G1086),TRUE,IF(OR(LEN(Spreadsheet!G1086)&gt;1,ISNUMBER(VALUE(Spreadsheet!G1086))),FALSE,TRUE))</f>
        <v>1</v>
      </c>
      <c r="AJ876" s="5" t="b">
        <f>OR(ISBLANK(Spreadsheet!C1086), NOT(ISBLANK(Spreadsheet!B1086)), NOT(ISBLANK(Spreadsheet!D1086)))</f>
        <v>1</v>
      </c>
      <c r="AK876" s="5" t="b">
        <f t="array" ref="AK876">IF(OR(AND(ISBLANK(Spreadsheet!E1086),ISBLANK(Spreadsheet!D1086),NOT(ISBLANK(Spreadsheet!C1086))),AND(ISBLANK(Spreadsheet!E1086),ISBLANK(Spreadsheet!D1086),ISBLANK(Spreadsheet!C1086))),TRUE,ISNUMBER(MATCH(TRUE,EXACT(Spreadsheet!E1086,Relationships),0)))</f>
        <v>1</v>
      </c>
      <c r="AL876" s="5" t="b">
        <f>IF(NOT(ISBLANK(Spreadsheet!C1086)),IF(OR(ISBLANK(Spreadsheet!F1086),LEN(Spreadsheet!F1086)&gt;40),FALSE,TRUE),TRUE)</f>
        <v>1</v>
      </c>
      <c r="AM876" s="5" t="b">
        <f>IF(NOT(ISBLANK(Spreadsheet!C1086)),IF(OR(ISBLANK(Spreadsheet!H1086),LEN(Spreadsheet!H1086)&gt;40),FALSE,TRUE),TRUE)</f>
        <v>1</v>
      </c>
      <c r="AN876" s="5" t="b">
        <f t="array" ref="AN876">IF(ISBLANK(Spreadsheet!I1086),TRUE,ISNUMBER(MATCH(TRUE,EXACT(Spreadsheet!I1086,GenderValues),0)))</f>
        <v>1</v>
      </c>
      <c r="AO876" s="5" t="b">
        <f ca="1">IF(ISERROR(DATEVALUE(TEXT(Spreadsheet!J1086,"mm/dd/yyyy")) &gt; TODAY()),IF(AND(ISBLANK(Spreadsheet!J1086),ISBLANK(Spreadsheet!C1086)),TRUE,FALSE),IF(DATEVALUE(TEXT(Spreadsheet!J1086,"mm/dd/yyyy")) &gt; TODAY(),FALSE,TRUE))</f>
        <v>1</v>
      </c>
      <c r="AP876" s="5" t="b">
        <f>OR(ISBLANK(Spreadsheet!K1086),LEN(Spreadsheet!K1086)&lt;=100)</f>
        <v>1</v>
      </c>
      <c r="AQ876" s="5" t="b">
        <f t="array" ref="AQ876">IF(OR(AND(ISBLANK(Spreadsheet!L1086),ISBLANK(Spreadsheet!C1086)),AND(NOT(ISBLANK(Spreadsheet!C1086)),NOT(ISBLANK(Spreadsheet!D1086)))),TRUE,ISNUMBER(MATCH(TRUE,EXACT(Spreadsheet!L1086,MaritalStatus),0)))</f>
        <v>1</v>
      </c>
      <c r="AR876" s="5" t="b">
        <f ca="1">IF(ISERROR(DATEVALUE(TEXT(Spreadsheet!M1086,"mm/dd/yyyy")) &gt; TODAY()),IF(ISBLANK(Spreadsheet!M1086),TRUE,FALSE),IF(DATEVALUE(TEXT(Spreadsheet!M1086,"mm/dd/yyyy")) &gt; TODAY(),FALSE,TRUE))</f>
        <v>1</v>
      </c>
      <c r="AS876" s="5" t="b">
        <f>OR(ISBLANK(Spreadsheet!N1086),LEN(Spreadsheet!N1086)&lt;=100)</f>
        <v>1</v>
      </c>
      <c r="AT876" s="5" t="b">
        <f>OR(ISBLANK(Spreadsheet!O1086),UPPER(Spreadsheet!O1086)="YES")</f>
        <v>1</v>
      </c>
      <c r="AU876" s="5" t="b">
        <f>OR(ISBLANK(Spreadsheet!P1086),UPPER(Spreadsheet!P1086)="YES")</f>
        <v>1</v>
      </c>
      <c r="AV876" s="5" t="b">
        <f t="array" ref="AV876">IF(ISBLANK(Spreadsheet!Q1086),TRUE,ISNUMBER(MATCH(TRUE,EXACT(Spreadsheet!Q1086,OnGroupsPriorIns),0)))</f>
        <v>1</v>
      </c>
      <c r="AW876" s="5" t="b">
        <f>OR(ISBLANK(Spreadsheet!R1086),UPPER(Spreadsheet!R1086)="YES")</f>
        <v>1</v>
      </c>
      <c r="AX876" s="5" t="b">
        <f>OR(ISBLANK(Spreadsheet!S1086),UPPER(Spreadsheet!S1086)="YES")</f>
        <v>1</v>
      </c>
      <c r="AY876" s="5" t="b">
        <f>OR(AND(ISBLANK(Spreadsheet!C1086),LEN(Spreadsheet!T1086)=0),AND(NOT(ISBLANK(Spreadsheet!C1086)),LEN(Spreadsheet!T1086)&gt;0,LEN(Spreadsheet!T1086)&lt;=50))</f>
        <v>1</v>
      </c>
      <c r="AZ876" s="5" t="b">
        <f>OR(LEN(Spreadsheet!U1086)=0,AND(LEN(Spreadsheet!U1086)&gt;0,LEN(Spreadsheet!U1086)&lt;=50))</f>
        <v>1</v>
      </c>
      <c r="BA876" s="5" t="b">
        <f>OR(AND(ISBLANK(Spreadsheet!C1086),LEN(Spreadsheet!V1086)=0),AND(NOT(ISBLANK(Spreadsheet!C1086)),LEN(Spreadsheet!V1086)&gt;0,LEN(Spreadsheet!V1086)&lt;=50))</f>
        <v>1</v>
      </c>
      <c r="BB876" s="5" t="b">
        <f t="array" ref="BB876">IF(AND(ISBLANK(Spreadsheet!C1086),LEN(Spreadsheet!W1086)=0),TRUE,ISNUMBER(MATCH(TRUE,EXACT(Spreadsheet!W1086,States),0)))</f>
        <v>1</v>
      </c>
      <c r="BC876" s="5" t="b">
        <f>OR(AND(ISBLANK(Spreadsheet!C1086),LEN(Spreadsheet!X1086)=0),AND(NOT(ISBLANK(Spreadsheet!C1086)),LEN(Spreadsheet!X1086)&gt;0,LEN(Spreadsheet!X1086)=5,ISNUMBER(VALUE(Spreadsheet!X1086))))</f>
        <v>1</v>
      </c>
      <c r="BD876" s="5" t="b">
        <f>OR(ISBLANK(Spreadsheet!Z1086),LEN(Spreadsheet!Z1086)&lt;=50)</f>
        <v>1</v>
      </c>
      <c r="BE876" s="5" t="b">
        <f>ISBLANK(Spreadsheet!AA1086)</f>
        <v>1</v>
      </c>
      <c r="BF876" s="5" t="b">
        <f>ISBLANK(Spreadsheet!AB1086)</f>
        <v>1</v>
      </c>
      <c r="BG876" s="5" t="b">
        <f>IF(ISERROR(DATEVALUE(TEXT(Spreadsheet!AC1086,"mm/dd/yyyy")) &gt; DATEVALUE(TEXT(Spreadsheet!J1086,"mm/dd/yyyy"))),IF(OR(AND(ISBLANK(Spreadsheet!AC1086),ISBLANK(Spreadsheet!C1086)),AND(NOT(ISBLANK(Spreadsheet!C1086)),ISBLANK(Spreadsheet!AC1086),NOT(ISBLANK(Spreadsheet!D1086)))),TRUE,FALSE),IF(DATEVALUE(TEXT(Spreadsheet!AC1086,"mm/dd/yyyy")) &gt; DATEVALUE(TEXT(Spreadsheet!J1086,"mm/dd/yyyy")),TRUE,FALSE))</f>
        <v>1</v>
      </c>
      <c r="BH876" s="5" t="b">
        <f>OR(AND(ISBLANK(Spreadsheet!C1086),ISBLANK(Spreadsheet!AE1086)),AND(NOT(ISBLANK(Spreadsheet!C1086)),NOT(ISBLANK(Spreadsheet!D1086)),ISBLANK(Spreadsheet!AE1086)),AND(NOT(ISBLANK(Spreadsheet!C1086)),ISBLANK(Spreadsheet!D1086),NOT(ISBLANK(Spreadsheet!AE1086)),LEN(Spreadsheet!AE1086)&lt;=100))</f>
        <v>1</v>
      </c>
      <c r="BI876" s="5" t="b">
        <f t="array" ref="BI876">IF(ISBLANK(Spreadsheet!AF1086),TRUE,ISNUMBER(MATCH(TRUE,EXACT(Spreadsheet!AF1086,CobraShortReasons),0)))</f>
        <v>1</v>
      </c>
      <c r="BJ876" s="5" t="b">
        <f ca="1">IF(ISERROR(DATEVALUE(TEXT(Spreadsheet!AG1086,"mm/dd/yyyy")) &gt; TODAY()),IF(ISBLANK(Spreadsheet!AG1086),TRUE,FALSE),IF(DATEVALUE(TEXT(Spreadsheet!AG1086,"mm/dd/yyyy")) &gt; TODAY(),FALSE,TRUE))</f>
        <v>1</v>
      </c>
      <c r="BK876" s="5" t="b">
        <f>OR(ISBLANK(Spreadsheet!AH1086),LEN(Spreadsheet!AH1086)&lt;=25)</f>
        <v>1</v>
      </c>
      <c r="BL876" s="5" t="b">
        <f t="array" aca="1" ref="BL876" ca="1">IF(ISBLANK(Spreadsheet!AI1086),TRUE,ISNUMBER(MATCH(TRUE,EXACT(Spreadsheet!AI1086,INDIRECT(Spreadsheet!$D$2)),0)))</f>
        <v>1</v>
      </c>
      <c r="BM876" s="5" t="b">
        <f t="array" aca="1" ref="BM876" ca="1">IF(ISBLANK(Spreadsheet!AJ1086),TRUE,ISNUMBER(MATCH(TRUE,EXACT(Spreadsheet!AJ1086,INDIRECT(Spreadsheet!BJ876)),0)))</f>
        <v>1</v>
      </c>
      <c r="BN876" s="5" t="b">
        <f t="array" ref="BN876">IF(ISBLANK(Spreadsheet!AK1086),TRUE,ISNUMBER(MATCH(TRUE,EXACT(Spreadsheet!AK1086,DentalPlans),0)))</f>
        <v>1</v>
      </c>
      <c r="BO876" s="5" t="b">
        <f t="array" aca="1" ref="BO876" ca="1">IF(ISBLANK(Spreadsheet!AL1086),TRUE,ISNUMBER(MATCH(TRUE,EXACT(Spreadsheet!AL1086,INDIRECT(Spreadsheet!BK876)),0)))</f>
        <v>1</v>
      </c>
      <c r="BP876" s="5" t="b">
        <f t="array" ref="BP876">IF(ISBLANK(Spreadsheet!AM1086),TRUE,ISNUMBER(MATCH(TRUE,EXACT(Spreadsheet!AM1086,VisionPlans),0)))</f>
        <v>1</v>
      </c>
      <c r="BQ876" s="5" t="b">
        <f t="array" aca="1" ref="BQ876" ca="1">IF(ISBLANK(Spreadsheet!AN1086),TRUE,ISNUMBER(MATCH(TRUE,EXACT(Spreadsheet!AN1086,INDIRECT(Spreadsheet!BL876)),0)))</f>
        <v>1</v>
      </c>
      <c r="BR876" s="5" t="b">
        <f t="array" ref="BR876">IF(ISBLANK(Spreadsheet!AO1086),TRUE,ISNUMBER(MATCH(TRUE,EXACT(Spreadsheet!AO1086,LifeBenefitClasses),0)))</f>
        <v>1</v>
      </c>
      <c r="BS876" s="5" t="b">
        <f>IF(OR(ISBLANK(Spreadsheet!AO1086), Spreadsheet!AO1086="Waive"),IF(ISBLANK(Spreadsheet!AP1086),TRUE,FALSE),IF(OR(AND(NOT(ISBLANK(Spreadsheet!AO1086)),ISBLANK(Spreadsheet!AP1086)),NOT(ISNUMBER(VALUE(Spreadsheet!AP1086)))),FALSE,IF(OR(AND(Spreadsheet!AP1086&lt;6,MOD(Spreadsheet!AP1086*10,5)=0), MOD(Spreadsheet!AP1086,5000)=0),TRUE,FALSE)))</f>
        <v>1</v>
      </c>
      <c r="BT876" s="5" t="b">
        <f t="array" ref="BT876">IF(ISBLANK(Spreadsheet!AQ1086),TRUE,ISNUMBER(MATCH(TRUE,EXACT(Spreadsheet!AQ1086,EnrollWaive),0)))</f>
        <v>1</v>
      </c>
      <c r="BU876" s="5" t="b">
        <f t="array" ref="BU876">IF(ISBLANK(Spreadsheet!AR1086),TRUE,ISNUMBER(MATCH(TRUE,EXACT(Spreadsheet!AR1086,LifeBenefitClasses),0)))</f>
        <v>1</v>
      </c>
      <c r="BV876" s="5" t="b">
        <f>IF(OR(ISBLANK(Spreadsheet!AR1086), Spreadsheet!AR1086="Waive"),IF(ISBLANK(Spreadsheet!AS1086),TRUE,FALSE),IF(OR(AND(NOT(ISBLANK(Spreadsheet!AR1086)),ISBLANK(Spreadsheet!AS1086)),NOT(ISNUMBER(VALUE(Spreadsheet!AS1086)))),FALSE,IF(OR(AND(Spreadsheet!AS1086&lt;6,MOD(Spreadsheet!AS1086*10,5)=0), MOD(Spreadsheet!AS1086,10000)=0),TRUE,FALSE)))</f>
        <v>1</v>
      </c>
      <c r="BW876" s="5" t="b">
        <f t="array" ref="BW876">IF(ISBLANK(Spreadsheet!AT1086),TRUE,ISNUMBER(MATCH(TRUE,EXACT(Spreadsheet!AT1086,LifeBenefitClasses),0)))</f>
        <v>1</v>
      </c>
      <c r="BX876" s="5" t="b">
        <f>IF(OR(ISBLANK(Spreadsheet!AT1086), Spreadsheet!AT1086="Waive"),IF(ISBLANK(Spreadsheet!AU1086),TRUE,FALSE),IF(OR(AND(NOT(ISBLANK(Spreadsheet!AT1086)),ISBLANK(Spreadsheet!AU1086)),NOT(ISNUMBER(VALUE(Spreadsheet!AU1086)))),FALSE,IF(AND(NOT(OR(ISBLANK(Spreadsheet!AT1086),Spreadsheet!AT1086="Waive")),NOT(OR(ISBLANK(Spreadsheet!AR1086),Spreadsheet!AR1086="Waive")),MOD(Spreadsheet!AU1086,5000)=0, Spreadsheet!AU1086&lt;=(Spreadsheet!AS1086*0.5)),TRUE,FALSE)))</f>
        <v>1</v>
      </c>
      <c r="BY876" s="5" t="b">
        <f t="array" ref="BY876">IF(ISBLANK(Spreadsheet!AV1086),TRUE,ISNUMBER(MATCH(TRUE,EXACT(Spreadsheet!AV1086,EnrollWaive),0)))</f>
        <v>1</v>
      </c>
      <c r="BZ876" s="5" t="b">
        <f t="array" ref="BZ876">IF(ISBLANK(Spreadsheet!AW1086),TRUE,ISNUMBER(MATCH(TRUE,EXACT(Spreadsheet!AW1086,LifeBenefitClasses),0)))</f>
        <v>1</v>
      </c>
      <c r="CA876" s="5" t="b">
        <f t="array" ref="CA876">IF(ISBLANK(Spreadsheet!AX1086),TRUE,ISNUMBER(MATCH(TRUE,EXACT(Spreadsheet!AX1086,LifeBenefitClasses),0)))</f>
        <v>1</v>
      </c>
      <c r="CB876" s="5" t="b">
        <f t="array" ref="CB876">IF(ISBLANK(Spreadsheet!AY1086),TRUE,ISNUMBER(MATCH(TRUE,EXACT(Spreadsheet!AY1086,LifeBenefitClasses),0)))</f>
        <v>1</v>
      </c>
      <c r="CC876" s="5" t="b">
        <f t="array" ref="CC876">IF(ISBLANK(Spreadsheet!AZ1086),TRUE,ISNUMBER(MATCH(TRUE,EXACT(Spreadsheet!AZ1086,LifeBenefitClasses),0)))</f>
        <v>1</v>
      </c>
      <c r="CD876" s="5" t="b">
        <f t="array" ref="CD876">IF(ISBLANK(Spreadsheet!BA1086),TRUE,ISNUMBER(MATCH(TRUE,EXACT(Spreadsheet!BA1086,LifeBenefitClasses),0)))</f>
        <v>1</v>
      </c>
      <c r="CE876" s="5" t="b">
        <f>IF(OR(ISBLANK(Spreadsheet!BA1086), Spreadsheet!BA1086="Waive"),IF(ISBLANK(Spreadsheet!BB1086),TRUE,FALSE),IF(OR(AND(NOT(ISBLANK(Spreadsheet!BA1086)),ISBLANK(Spreadsheet!BB1086)),NOT(ISNUMBER(VALUE(Spreadsheet!BB1086))),ISBLANK(Spreadsheet!BC1086),NOT(ISNUMBER(VALUE(Spreadsheet!BC1086)))),FALSE,IF(AND(Spreadsheet!BB1086&gt;=50000,Spreadsheet!BB1086&lt;=250000,MOD(Spreadsheet!BB1086,10000)=0,Spreadsheet!BB1086&lt;=(10*Spreadsheet!BC1086)),TRUE,FALSE)))</f>
        <v>1</v>
      </c>
      <c r="CF876" s="5" t="b">
        <f>IF(NOT(ISBLANK(Spreadsheet!BC876)),AND(ISNUMBER(VALUE(Spreadsheet!BC876)),Spreadsheet!BC876&gt;0),AND(OR(ISBLANK(Spreadsheet!AO876),Spreadsheet!AO876="Waive",AND(NOT(OR(ISBLANK(Spreadsheet!AO876),Spreadsheet!AO876="Waive")),Spreadsheet!AP876&gt;=6)),OR(ISBLANK(Spreadsheet!AR876),AND(NOT(OR(ISBLANK(Spreadsheet!AR876),Spreadsheet!AR876="Waive")),Spreadsheet!AS876&gt;=6)),OR(ISBLANK(Spreadsheet!AW876)),OR(ISBLANK(Spreadsheet!AX876)),OR(ISBLANK(Spreadsheet!AY876)),OR(ISBLANK(Spreadsheet!AZ876)),OR(ISBLANK(Spreadsheet!BA876),Spreadsheet!BA876="Waive")))</f>
        <v>1</v>
      </c>
      <c r="CG876" s="5" t="b">
        <f t="shared" ca="1" si="65"/>
        <v>1</v>
      </c>
    </row>
    <row r="877" spans="8:85" x14ac:dyDescent="0.3">
      <c r="H877" s="5">
        <f t="shared" ca="1" si="62"/>
        <v>2</v>
      </c>
      <c r="I877" s="5" t="str">
        <f t="shared" ca="1" si="63"/>
        <v/>
      </c>
      <c r="J877" s="5" t="str">
        <f>IF(AND(NOT(ISBLANK(Spreadsheet!C1087)),ISBLANK(Spreadsheet!D1087)),Spreadsheet!F1087&amp;" "&amp;Spreadsheet!H1087,"")</f>
        <v/>
      </c>
      <c r="K877" s="5">
        <f>IF(AND(NOT(ISBLANK(Spreadsheet!C1087)),ISBLANK(Spreadsheet!D1087)),COUNTIFS(Spreadsheet!E$786:E1088,"=Child",Spreadsheet!C$786:C1088, "="&amp;Spreadsheet!C1087) + COUNTIFS(Spreadsheet!E$786:E1088,"=Step-child",Spreadsheet!C$786:C1088, "="&amp;Spreadsheet!C1087),0)</f>
        <v>0</v>
      </c>
      <c r="L877" s="5">
        <f>IF(NOT(ISBLANK(J877)),COUNTIFS(Spreadsheet!E$786:E1088,"=Wife",Spreadsheet!C$786:C1088, "="&amp;Spreadsheet!C1087) + COUNTIFS(Spreadsheet!E$786:E1088,"=Husband",Spreadsheet!C$786:C1088, "="&amp;Spreadsheet!C1087),0)</f>
        <v>0</v>
      </c>
      <c r="M877" s="5">
        <f>IF(NOT(ISBLANK(Spreadsheet!AJ1087)),VLOOKUP(Spreadsheet!AJ1087,'Drop Downs'!$P$2:$R$16,3,FALSE),0)</f>
        <v>0</v>
      </c>
      <c r="N877" s="5">
        <f>IF(NOT(ISBLANK(Spreadsheet!AJ1087)), VLOOKUP(Spreadsheet!AJ1087,'Drop Downs'!$P$2:$R$16,2,FALSE),0)</f>
        <v>0</v>
      </c>
      <c r="O877" s="5">
        <f>IF(NOT(ISBLANK(Spreadsheet!AL1087)),VLOOKUP(Spreadsheet!AL1087,'Drop Downs'!$P$2:$R$16,3,FALSE), 0)</f>
        <v>0</v>
      </c>
      <c r="P877" s="5">
        <f>IF(NOT(ISBLANK(Spreadsheet!AL1087)),VLOOKUP(Spreadsheet!AL1087,'Drop Downs'!$P$2:$R$16,2,FALSE),0)</f>
        <v>0</v>
      </c>
      <c r="Q877" s="5">
        <f>IF(NOT(ISBLANK(Spreadsheet!AN1087)),VLOOKUP(Spreadsheet!AN1087,'Drop Downs'!$P$2:$R$16,3,FALSE),0)</f>
        <v>0</v>
      </c>
      <c r="R877" s="5">
        <f>IF(NOT(ISBLANK(Spreadsheet!AN1087)),VLOOKUP(Spreadsheet!AN1087,'Drop Downs'!$P$2:$R$16,2,FALSE),0)</f>
        <v>0</v>
      </c>
      <c r="S877" s="5" t="str">
        <f>IF(OR(M877&gt;K877,N877&gt;L877,O877&gt;K877, Q877&gt;K877,N877&gt;L877, P877&gt;L877, R877&gt;L877),"Member currently has a coverage election over what he/she needs.  Please add more dependents or adjust the coverage election.","")&amp;(IF(AND(NOT(ISBLANK(Spreadsheet!C1087)),NOT(ISBLANK(Spreadsheet!D1087)),ISBLANK(Spreadsheet!E1087)),"Dependent lacks a relationship to member.Please select one from the drop-down.",""))</f>
        <v/>
      </c>
      <c r="T877" s="5" t="b">
        <f t="shared" si="64"/>
        <v>1</v>
      </c>
      <c r="U877" s="5" t="b">
        <f>OR(ISBLANK(Spreadsheet!C1087),IF(NOT(ISBLANK(Spreadsheet!D1087)),NOT(ISBLANK(Spreadsheet!E1087)),TRUE))</f>
        <v>1</v>
      </c>
      <c r="V877" s="5" t="b">
        <f>OR(ISBLANK(Spreadsheet!C1087), NOT(ISBLANK(Spreadsheet!I1087)))</f>
        <v>1</v>
      </c>
      <c r="W877" s="5" t="b">
        <f>OR(ISBLANK(Spreadsheet!D1087),NOT(ISBLANK(Spreadsheet!C1087)))</f>
        <v>1</v>
      </c>
      <c r="X877" s="155" t="str">
        <f>REPT("0",MIN(FIND({1,2,3,4,5,6,7,8,9},Spreadsheet!C1087&amp;"123456789"))-1)&amp;IF(ISBLANK(Spreadsheet!C1087),"",SUMPRODUCT(MID(0&amp;Spreadsheet!C1087,LARGE(INDEX(ISNUMBER(--MID(Spreadsheet!C1087,ROW($1:$225),1))*
 ROW($1:$225),0),ROW($1:$225))+1,1)*10^ROW($1:$225)/10))</f>
        <v/>
      </c>
      <c r="Y877" s="5" t="b">
        <f>IF(NOT(ISBLANK(Spreadsheet!C1087)),IF(AND(ISNUMBER(VALUE(Spreadsheet!C1087)), LEN(Spreadsheet!C1087)=9),TRUE,FALSE),TRUE)</f>
        <v>1</v>
      </c>
      <c r="Z877" s="155" t="str">
        <f>REPT("0",MIN(FIND({1,2,3,4,5,6,7,8,9},Spreadsheet!D1087&amp;"123456789"))-1)&amp;IF(ISBLANK(Spreadsheet!D1087),"",SUMPRODUCT(MID(0&amp;Spreadsheet!D1087,LARGE(INDEX(ISNUMBER(--MID(Spreadsheet!D1087,ROW($1:$225),1))*
 ROW($1:$225),0),ROW($1:$225))+1,1)*10^ROW($1:$225)/10))</f>
        <v/>
      </c>
      <c r="AA877" s="5" t="b">
        <f>IF(AND(NOT(ISBLANK(Spreadsheet!D1087)),NOT(ISBLANK(Spreadsheet!C1087))),IF(AND(ISNUMBER(VALUE(Spreadsheet!D1087)), LEN(Spreadsheet!D1087)=9),TRUE,FALSE),IF(AND(NOT(ISBLANK(Spreadsheet!D1087)),ISBLANK(Spreadsheet!C1087)),FALSE,TRUE))</f>
        <v>1</v>
      </c>
      <c r="AB877" s="5" t="b">
        <f>OR(ISBLANK(Spreadsheet!Y877),IF(NOT(ISBLANK(Spreadsheet!Y877)),LEN(Spreadsheet!Y877)=10,ISNUMBER(VALUE(Spreadsheet!Y877))))</f>
        <v>1</v>
      </c>
      <c r="AC877" s="5" t="b">
        <f>OR(ISBLANK(Spreadsheet!AI1087), AND(NOT(ISBLANK(Spreadsheet!AJ1087)), NOT(ISNUMBER(SEARCH("Waive",Spreadsheet!AJ1087)))))</f>
        <v>1</v>
      </c>
      <c r="AD877" s="5" t="b">
        <f>OR(ISBLANK(Spreadsheet!AK1087), AND(NOT(ISBLANK(Spreadsheet!AL1087)), NOT(ISNUMBER(SEARCH("Waive",Spreadsheet!AL1087)))))</f>
        <v>1</v>
      </c>
      <c r="AE877" s="5" t="b">
        <f>OR(ISBLANK(Spreadsheet!AM1087), AND(NOT(ISBLANK(Spreadsheet!AN1087)), NOT(ISNUMBER(SEARCH("Waive", Spreadsheet!AN1087)))))</f>
        <v>1</v>
      </c>
      <c r="AF877" s="5" t="b">
        <f>OR(ISBLANK(Spreadsheet!C1087), NOT(ISBLANK(Spreadsheet!D1087)),NOT(ISBLANK(Spreadsheet!L1087)))</f>
        <v>1</v>
      </c>
      <c r="AG877" s="5" t="b">
        <f>IF(AND(NOT(ISBLANK(Spreadsheet!C1087)), NOT(ISBLANK(Spreadsheet!D1087)),Spreadsheet!C1087&lt;&gt;Spreadsheet!D1087),IF(ISERROR(VLOOKUP(Spreadsheet!C1087, Spreadsheet!$C$6:'Spreadsheet'!$C1086,1,FALSE)), FALSE, TRUE),TRUE)</f>
        <v>1</v>
      </c>
      <c r="AH877" s="5" t="b">
        <f>Spreadsheet!$B$2=Spreadsheet!AD877</f>
        <v>1</v>
      </c>
      <c r="AI877" s="5" t="b">
        <f>IF(ISBLANK(Spreadsheet!G1087),TRUE,IF(OR(LEN(Spreadsheet!G1087)&gt;1,ISNUMBER(VALUE(Spreadsheet!G1087))),FALSE,TRUE))</f>
        <v>1</v>
      </c>
      <c r="AJ877" s="5" t="b">
        <f>OR(ISBLANK(Spreadsheet!C1087), NOT(ISBLANK(Spreadsheet!B1087)), NOT(ISBLANK(Spreadsheet!D1087)))</f>
        <v>1</v>
      </c>
      <c r="AK877" s="5" t="b">
        <f t="array" ref="AK877">IF(OR(AND(ISBLANK(Spreadsheet!E1087),ISBLANK(Spreadsheet!D1087),NOT(ISBLANK(Spreadsheet!C1087))),AND(ISBLANK(Spreadsheet!E1087),ISBLANK(Spreadsheet!D1087),ISBLANK(Spreadsheet!C1087))),TRUE,ISNUMBER(MATCH(TRUE,EXACT(Spreadsheet!E1087,Relationships),0)))</f>
        <v>1</v>
      </c>
      <c r="AL877" s="5" t="b">
        <f>IF(NOT(ISBLANK(Spreadsheet!C1087)),IF(OR(ISBLANK(Spreadsheet!F1087),LEN(Spreadsheet!F1087)&gt;40),FALSE,TRUE),TRUE)</f>
        <v>1</v>
      </c>
      <c r="AM877" s="5" t="b">
        <f>IF(NOT(ISBLANK(Spreadsheet!C1087)),IF(OR(ISBLANK(Spreadsheet!H1087),LEN(Spreadsheet!H1087)&gt;40),FALSE,TRUE),TRUE)</f>
        <v>1</v>
      </c>
      <c r="AN877" s="5" t="b">
        <f t="array" ref="AN877">IF(ISBLANK(Spreadsheet!I1087),TRUE,ISNUMBER(MATCH(TRUE,EXACT(Spreadsheet!I1087,GenderValues),0)))</f>
        <v>1</v>
      </c>
      <c r="AO877" s="5" t="b">
        <f ca="1">IF(ISERROR(DATEVALUE(TEXT(Spreadsheet!J1087,"mm/dd/yyyy")) &gt; TODAY()),IF(AND(ISBLANK(Spreadsheet!J1087),ISBLANK(Spreadsheet!C1087)),TRUE,FALSE),IF(DATEVALUE(TEXT(Spreadsheet!J1087,"mm/dd/yyyy")) &gt; TODAY(),FALSE,TRUE))</f>
        <v>1</v>
      </c>
      <c r="AP877" s="5" t="b">
        <f>OR(ISBLANK(Spreadsheet!K1087),LEN(Spreadsheet!K1087)&lt;=100)</f>
        <v>1</v>
      </c>
      <c r="AQ877" s="5" t="b">
        <f t="array" ref="AQ877">IF(OR(AND(ISBLANK(Spreadsheet!L1087),ISBLANK(Spreadsheet!C1087)),AND(NOT(ISBLANK(Spreadsheet!C1087)),NOT(ISBLANK(Spreadsheet!D1087)))),TRUE,ISNUMBER(MATCH(TRUE,EXACT(Spreadsheet!L1087,MaritalStatus),0)))</f>
        <v>1</v>
      </c>
      <c r="AR877" s="5" t="b">
        <f ca="1">IF(ISERROR(DATEVALUE(TEXT(Spreadsheet!M1087,"mm/dd/yyyy")) &gt; TODAY()),IF(ISBLANK(Spreadsheet!M1087),TRUE,FALSE),IF(DATEVALUE(TEXT(Spreadsheet!M1087,"mm/dd/yyyy")) &gt; TODAY(),FALSE,TRUE))</f>
        <v>1</v>
      </c>
      <c r="AS877" s="5" t="b">
        <f>OR(ISBLANK(Spreadsheet!N1087),LEN(Spreadsheet!N1087)&lt;=100)</f>
        <v>1</v>
      </c>
      <c r="AT877" s="5" t="b">
        <f>OR(ISBLANK(Spreadsheet!O1087),UPPER(Spreadsheet!O1087)="YES")</f>
        <v>1</v>
      </c>
      <c r="AU877" s="5" t="b">
        <f>OR(ISBLANK(Spreadsheet!P1087),UPPER(Spreadsheet!P1087)="YES")</f>
        <v>1</v>
      </c>
      <c r="AV877" s="5" t="b">
        <f t="array" ref="AV877">IF(ISBLANK(Spreadsheet!Q1087),TRUE,ISNUMBER(MATCH(TRUE,EXACT(Spreadsheet!Q1087,OnGroupsPriorIns),0)))</f>
        <v>1</v>
      </c>
      <c r="AW877" s="5" t="b">
        <f>OR(ISBLANK(Spreadsheet!R1087),UPPER(Spreadsheet!R1087)="YES")</f>
        <v>1</v>
      </c>
      <c r="AX877" s="5" t="b">
        <f>OR(ISBLANK(Spreadsheet!S1087),UPPER(Spreadsheet!S1087)="YES")</f>
        <v>1</v>
      </c>
      <c r="AY877" s="5" t="b">
        <f>OR(AND(ISBLANK(Spreadsheet!C1087),LEN(Spreadsheet!T1087)=0),AND(NOT(ISBLANK(Spreadsheet!C1087)),LEN(Spreadsheet!T1087)&gt;0,LEN(Spreadsheet!T1087)&lt;=50))</f>
        <v>1</v>
      </c>
      <c r="AZ877" s="5" t="b">
        <f>OR(LEN(Spreadsheet!U1087)=0,AND(LEN(Spreadsheet!U1087)&gt;0,LEN(Spreadsheet!U1087)&lt;=50))</f>
        <v>1</v>
      </c>
      <c r="BA877" s="5" t="b">
        <f>OR(AND(ISBLANK(Spreadsheet!C1087),LEN(Spreadsheet!V1087)=0),AND(NOT(ISBLANK(Spreadsheet!C1087)),LEN(Spreadsheet!V1087)&gt;0,LEN(Spreadsheet!V1087)&lt;=50))</f>
        <v>1</v>
      </c>
      <c r="BB877" s="5" t="b">
        <f t="array" ref="BB877">IF(AND(ISBLANK(Spreadsheet!C1087),LEN(Spreadsheet!W1087)=0),TRUE,ISNUMBER(MATCH(TRUE,EXACT(Spreadsheet!W1087,States),0)))</f>
        <v>1</v>
      </c>
      <c r="BC877" s="5" t="b">
        <f>OR(AND(ISBLANK(Spreadsheet!C1087),LEN(Spreadsheet!X1087)=0),AND(NOT(ISBLANK(Spreadsheet!C1087)),LEN(Spreadsheet!X1087)&gt;0,LEN(Spreadsheet!X1087)=5,ISNUMBER(VALUE(Spreadsheet!X1087))))</f>
        <v>1</v>
      </c>
      <c r="BD877" s="5" t="b">
        <f>OR(ISBLANK(Spreadsheet!Z1087),LEN(Spreadsheet!Z1087)&lt;=50)</f>
        <v>1</v>
      </c>
      <c r="BE877" s="5" t="b">
        <f>ISBLANK(Spreadsheet!AA1087)</f>
        <v>1</v>
      </c>
      <c r="BF877" s="5" t="b">
        <f>ISBLANK(Spreadsheet!AB1087)</f>
        <v>1</v>
      </c>
      <c r="BG877" s="5" t="b">
        <f>IF(ISERROR(DATEVALUE(TEXT(Spreadsheet!AC1087,"mm/dd/yyyy")) &gt; DATEVALUE(TEXT(Spreadsheet!J1087,"mm/dd/yyyy"))),IF(OR(AND(ISBLANK(Spreadsheet!AC1087),ISBLANK(Spreadsheet!C1087)),AND(NOT(ISBLANK(Spreadsheet!C1087)),ISBLANK(Spreadsheet!AC1087),NOT(ISBLANK(Spreadsheet!D1087)))),TRUE,FALSE),IF(DATEVALUE(TEXT(Spreadsheet!AC1087,"mm/dd/yyyy")) &gt; DATEVALUE(TEXT(Spreadsheet!J1087,"mm/dd/yyyy")),TRUE,FALSE))</f>
        <v>1</v>
      </c>
      <c r="BH877" s="5" t="b">
        <f>OR(AND(ISBLANK(Spreadsheet!C1087),ISBLANK(Spreadsheet!AE1087)),AND(NOT(ISBLANK(Spreadsheet!C1087)),NOT(ISBLANK(Spreadsheet!D1087)),ISBLANK(Spreadsheet!AE1087)),AND(NOT(ISBLANK(Spreadsheet!C1087)),ISBLANK(Spreadsheet!D1087),NOT(ISBLANK(Spreadsheet!AE1087)),LEN(Spreadsheet!AE1087)&lt;=100))</f>
        <v>1</v>
      </c>
      <c r="BI877" s="5" t="b">
        <f t="array" ref="BI877">IF(ISBLANK(Spreadsheet!AF1087),TRUE,ISNUMBER(MATCH(TRUE,EXACT(Spreadsheet!AF1087,CobraShortReasons),0)))</f>
        <v>1</v>
      </c>
      <c r="BJ877" s="5" t="b">
        <f ca="1">IF(ISERROR(DATEVALUE(TEXT(Spreadsheet!AG1087,"mm/dd/yyyy")) &gt; TODAY()),IF(ISBLANK(Spreadsheet!AG1087),TRUE,FALSE),IF(DATEVALUE(TEXT(Spreadsheet!AG1087,"mm/dd/yyyy")) &gt; TODAY(),FALSE,TRUE))</f>
        <v>1</v>
      </c>
      <c r="BK877" s="5" t="b">
        <f>OR(ISBLANK(Spreadsheet!AH1087),LEN(Spreadsheet!AH1087)&lt;=25)</f>
        <v>1</v>
      </c>
      <c r="BL877" s="5" t="b">
        <f t="array" aca="1" ref="BL877" ca="1">IF(ISBLANK(Spreadsheet!AI1087),TRUE,ISNUMBER(MATCH(TRUE,EXACT(Spreadsheet!AI1087,INDIRECT(Spreadsheet!$D$2)),0)))</f>
        <v>1</v>
      </c>
      <c r="BM877" s="5" t="b">
        <f t="array" aca="1" ref="BM877" ca="1">IF(ISBLANK(Spreadsheet!AJ1087),TRUE,ISNUMBER(MATCH(TRUE,EXACT(Spreadsheet!AJ1087,INDIRECT(Spreadsheet!BJ877)),0)))</f>
        <v>1</v>
      </c>
      <c r="BN877" s="5" t="b">
        <f t="array" ref="BN877">IF(ISBLANK(Spreadsheet!AK1087),TRUE,ISNUMBER(MATCH(TRUE,EXACT(Spreadsheet!AK1087,DentalPlans),0)))</f>
        <v>1</v>
      </c>
      <c r="BO877" s="5" t="b">
        <f t="array" aca="1" ref="BO877" ca="1">IF(ISBLANK(Spreadsheet!AL1087),TRUE,ISNUMBER(MATCH(TRUE,EXACT(Spreadsheet!AL1087,INDIRECT(Spreadsheet!BK877)),0)))</f>
        <v>1</v>
      </c>
      <c r="BP877" s="5" t="b">
        <f t="array" ref="BP877">IF(ISBLANK(Spreadsheet!AM1087),TRUE,ISNUMBER(MATCH(TRUE,EXACT(Spreadsheet!AM1087,VisionPlans),0)))</f>
        <v>1</v>
      </c>
      <c r="BQ877" s="5" t="b">
        <f t="array" aca="1" ref="BQ877" ca="1">IF(ISBLANK(Spreadsheet!AN1087),TRUE,ISNUMBER(MATCH(TRUE,EXACT(Spreadsheet!AN1087,INDIRECT(Spreadsheet!BL877)),0)))</f>
        <v>1</v>
      </c>
      <c r="BR877" s="5" t="b">
        <f t="array" ref="BR877">IF(ISBLANK(Spreadsheet!AO1087),TRUE,ISNUMBER(MATCH(TRUE,EXACT(Spreadsheet!AO1087,LifeBenefitClasses),0)))</f>
        <v>1</v>
      </c>
      <c r="BS877" s="5" t="b">
        <f>IF(OR(ISBLANK(Spreadsheet!AO1087), Spreadsheet!AO1087="Waive"),IF(ISBLANK(Spreadsheet!AP1087),TRUE,FALSE),IF(OR(AND(NOT(ISBLANK(Spreadsheet!AO1087)),ISBLANK(Spreadsheet!AP1087)),NOT(ISNUMBER(VALUE(Spreadsheet!AP1087)))),FALSE,IF(OR(AND(Spreadsheet!AP1087&lt;6,MOD(Spreadsheet!AP1087*10,5)=0), MOD(Spreadsheet!AP1087,5000)=0),TRUE,FALSE)))</f>
        <v>1</v>
      </c>
      <c r="BT877" s="5" t="b">
        <f t="array" ref="BT877">IF(ISBLANK(Spreadsheet!AQ1087),TRUE,ISNUMBER(MATCH(TRUE,EXACT(Spreadsheet!AQ1087,EnrollWaive),0)))</f>
        <v>1</v>
      </c>
      <c r="BU877" s="5" t="b">
        <f t="array" ref="BU877">IF(ISBLANK(Spreadsheet!AR1087),TRUE,ISNUMBER(MATCH(TRUE,EXACT(Spreadsheet!AR1087,LifeBenefitClasses),0)))</f>
        <v>1</v>
      </c>
      <c r="BV877" s="5" t="b">
        <f>IF(OR(ISBLANK(Spreadsheet!AR1087), Spreadsheet!AR1087="Waive"),IF(ISBLANK(Spreadsheet!AS1087),TRUE,FALSE),IF(OR(AND(NOT(ISBLANK(Spreadsheet!AR1087)),ISBLANK(Spreadsheet!AS1087)),NOT(ISNUMBER(VALUE(Spreadsheet!AS1087)))),FALSE,IF(OR(AND(Spreadsheet!AS1087&lt;6,MOD(Spreadsheet!AS1087*10,5)=0), MOD(Spreadsheet!AS1087,10000)=0),TRUE,FALSE)))</f>
        <v>1</v>
      </c>
      <c r="BW877" s="5" t="b">
        <f t="array" ref="BW877">IF(ISBLANK(Spreadsheet!AT1087),TRUE,ISNUMBER(MATCH(TRUE,EXACT(Spreadsheet!AT1087,LifeBenefitClasses),0)))</f>
        <v>1</v>
      </c>
      <c r="BX877" s="5" t="b">
        <f>IF(OR(ISBLANK(Spreadsheet!AT1087), Spreadsheet!AT1087="Waive"),IF(ISBLANK(Spreadsheet!AU1087),TRUE,FALSE),IF(OR(AND(NOT(ISBLANK(Spreadsheet!AT1087)),ISBLANK(Spreadsheet!AU1087)),NOT(ISNUMBER(VALUE(Spreadsheet!AU1087)))),FALSE,IF(AND(NOT(OR(ISBLANK(Spreadsheet!AT1087),Spreadsheet!AT1087="Waive")),NOT(OR(ISBLANK(Spreadsheet!AR1087),Spreadsheet!AR1087="Waive")),MOD(Spreadsheet!AU1087,5000)=0, Spreadsheet!AU1087&lt;=(Spreadsheet!AS1087*0.5)),TRUE,FALSE)))</f>
        <v>1</v>
      </c>
      <c r="BY877" s="5" t="b">
        <f t="array" ref="BY877">IF(ISBLANK(Spreadsheet!AV1087),TRUE,ISNUMBER(MATCH(TRUE,EXACT(Spreadsheet!AV1087,EnrollWaive),0)))</f>
        <v>1</v>
      </c>
      <c r="BZ877" s="5" t="b">
        <f t="array" ref="BZ877">IF(ISBLANK(Spreadsheet!AW1087),TRUE,ISNUMBER(MATCH(TRUE,EXACT(Spreadsheet!AW1087,LifeBenefitClasses),0)))</f>
        <v>1</v>
      </c>
      <c r="CA877" s="5" t="b">
        <f t="array" ref="CA877">IF(ISBLANK(Spreadsheet!AX1087),TRUE,ISNUMBER(MATCH(TRUE,EXACT(Spreadsheet!AX1087,LifeBenefitClasses),0)))</f>
        <v>1</v>
      </c>
      <c r="CB877" s="5" t="b">
        <f t="array" ref="CB877">IF(ISBLANK(Spreadsheet!AY1087),TRUE,ISNUMBER(MATCH(TRUE,EXACT(Spreadsheet!AY1087,LifeBenefitClasses),0)))</f>
        <v>1</v>
      </c>
      <c r="CC877" s="5" t="b">
        <f t="array" ref="CC877">IF(ISBLANK(Spreadsheet!AZ1087),TRUE,ISNUMBER(MATCH(TRUE,EXACT(Spreadsheet!AZ1087,LifeBenefitClasses),0)))</f>
        <v>1</v>
      </c>
      <c r="CD877" s="5" t="b">
        <f t="array" ref="CD877">IF(ISBLANK(Spreadsheet!BA1087),TRUE,ISNUMBER(MATCH(TRUE,EXACT(Spreadsheet!BA1087,LifeBenefitClasses),0)))</f>
        <v>1</v>
      </c>
      <c r="CE877" s="5" t="b">
        <f>IF(OR(ISBLANK(Spreadsheet!BA1087), Spreadsheet!BA1087="Waive"),IF(ISBLANK(Spreadsheet!BB1087),TRUE,FALSE),IF(OR(AND(NOT(ISBLANK(Spreadsheet!BA1087)),ISBLANK(Spreadsheet!BB1087)),NOT(ISNUMBER(VALUE(Spreadsheet!BB1087))),ISBLANK(Spreadsheet!BC1087),NOT(ISNUMBER(VALUE(Spreadsheet!BC1087)))),FALSE,IF(AND(Spreadsheet!BB1087&gt;=50000,Spreadsheet!BB1087&lt;=250000,MOD(Spreadsheet!BB1087,10000)=0,Spreadsheet!BB1087&lt;=(10*Spreadsheet!BC1087)),TRUE,FALSE)))</f>
        <v>1</v>
      </c>
      <c r="CF877" s="5" t="b">
        <f>IF(NOT(ISBLANK(Spreadsheet!BC877)),AND(ISNUMBER(VALUE(Spreadsheet!BC877)),Spreadsheet!BC877&gt;0),AND(OR(ISBLANK(Spreadsheet!AO877),Spreadsheet!AO877="Waive",AND(NOT(OR(ISBLANK(Spreadsheet!AO877),Spreadsheet!AO877="Waive")),Spreadsheet!AP877&gt;=6)),OR(ISBLANK(Spreadsheet!AR877),AND(NOT(OR(ISBLANK(Spreadsheet!AR877),Spreadsheet!AR877="Waive")),Spreadsheet!AS877&gt;=6)),OR(ISBLANK(Spreadsheet!AW877)),OR(ISBLANK(Spreadsheet!AX877)),OR(ISBLANK(Spreadsheet!AY877)),OR(ISBLANK(Spreadsheet!AZ877)),OR(ISBLANK(Spreadsheet!BA877),Spreadsheet!BA877="Waive")))</f>
        <v>1</v>
      </c>
      <c r="CG877" s="5" t="b">
        <f t="shared" ca="1" si="65"/>
        <v>1</v>
      </c>
    </row>
    <row r="878" spans="8:85" x14ac:dyDescent="0.3">
      <c r="H878" s="5">
        <f t="shared" ca="1" si="62"/>
        <v>2</v>
      </c>
      <c r="I878" s="5" t="str">
        <f t="shared" ca="1" si="63"/>
        <v/>
      </c>
      <c r="J878" s="5" t="str">
        <f>IF(AND(NOT(ISBLANK(Spreadsheet!C1088)),ISBLANK(Spreadsheet!D1088)),Spreadsheet!F1088&amp;" "&amp;Spreadsheet!H1088,"")</f>
        <v/>
      </c>
      <c r="K878" s="5">
        <f>IF(AND(NOT(ISBLANK(Spreadsheet!C1088)),ISBLANK(Spreadsheet!D1088)),COUNTIFS(Spreadsheet!E$786:E1089,"=Child",Spreadsheet!C$786:C1089, "="&amp;Spreadsheet!C1088) + COUNTIFS(Spreadsheet!E$786:E1089,"=Step-child",Spreadsheet!C$786:C1089, "="&amp;Spreadsheet!C1088),0)</f>
        <v>0</v>
      </c>
      <c r="L878" s="5">
        <f>IF(NOT(ISBLANK(J878)),COUNTIFS(Spreadsheet!E$786:E1089,"=Wife",Spreadsheet!C$786:C1089, "="&amp;Spreadsheet!C1088) + COUNTIFS(Spreadsheet!E$786:E1089,"=Husband",Spreadsheet!C$786:C1089, "="&amp;Spreadsheet!C1088),0)</f>
        <v>0</v>
      </c>
      <c r="M878" s="5">
        <f>IF(NOT(ISBLANK(Spreadsheet!AJ1088)),VLOOKUP(Spreadsheet!AJ1088,'Drop Downs'!$P$2:$R$16,3,FALSE),0)</f>
        <v>0</v>
      </c>
      <c r="N878" s="5">
        <f>IF(NOT(ISBLANK(Spreadsheet!AJ1088)), VLOOKUP(Spreadsheet!AJ1088,'Drop Downs'!$P$2:$R$16,2,FALSE),0)</f>
        <v>0</v>
      </c>
      <c r="O878" s="5">
        <f>IF(NOT(ISBLANK(Spreadsheet!AL1088)),VLOOKUP(Spreadsheet!AL1088,'Drop Downs'!$P$2:$R$16,3,FALSE), 0)</f>
        <v>0</v>
      </c>
      <c r="P878" s="5">
        <f>IF(NOT(ISBLANK(Spreadsheet!AL1088)),VLOOKUP(Spreadsheet!AL1088,'Drop Downs'!$P$2:$R$16,2,FALSE),0)</f>
        <v>0</v>
      </c>
      <c r="Q878" s="5">
        <f>IF(NOT(ISBLANK(Spreadsheet!AN1088)),VLOOKUP(Spreadsheet!AN1088,'Drop Downs'!$P$2:$R$16,3,FALSE),0)</f>
        <v>0</v>
      </c>
      <c r="R878" s="5">
        <f>IF(NOT(ISBLANK(Spreadsheet!AN1088)),VLOOKUP(Spreadsheet!AN1088,'Drop Downs'!$P$2:$R$16,2,FALSE),0)</f>
        <v>0</v>
      </c>
      <c r="S878" s="5" t="str">
        <f>IF(OR(M878&gt;K878,N878&gt;L878,O878&gt;K878, Q878&gt;K878,N878&gt;L878, P878&gt;L878, R878&gt;L878),"Member currently has a coverage election over what he/she needs.  Please add more dependents or adjust the coverage election.","")&amp;(IF(AND(NOT(ISBLANK(Spreadsheet!C1088)),NOT(ISBLANK(Spreadsheet!D1088)),ISBLANK(Spreadsheet!E1088)),"Dependent lacks a relationship to member.Please select one from the drop-down.",""))</f>
        <v/>
      </c>
      <c r="T878" s="5" t="b">
        <f t="shared" si="64"/>
        <v>1</v>
      </c>
      <c r="U878" s="5" t="b">
        <f>OR(ISBLANK(Spreadsheet!C1088),IF(NOT(ISBLANK(Spreadsheet!D1088)),NOT(ISBLANK(Spreadsheet!E1088)),TRUE))</f>
        <v>1</v>
      </c>
      <c r="V878" s="5" t="b">
        <f>OR(ISBLANK(Spreadsheet!C1088), NOT(ISBLANK(Spreadsheet!I1088)))</f>
        <v>1</v>
      </c>
      <c r="W878" s="5" t="b">
        <f>OR(ISBLANK(Spreadsheet!D1088),NOT(ISBLANK(Spreadsheet!C1088)))</f>
        <v>1</v>
      </c>
      <c r="X878" s="155" t="str">
        <f>REPT("0",MIN(FIND({1,2,3,4,5,6,7,8,9},Spreadsheet!C1088&amp;"123456789"))-1)&amp;IF(ISBLANK(Spreadsheet!C1088),"",SUMPRODUCT(MID(0&amp;Spreadsheet!C1088,LARGE(INDEX(ISNUMBER(--MID(Spreadsheet!C1088,ROW($1:$225),1))*
 ROW($1:$225),0),ROW($1:$225))+1,1)*10^ROW($1:$225)/10))</f>
        <v/>
      </c>
      <c r="Y878" s="5" t="b">
        <f>IF(NOT(ISBLANK(Spreadsheet!C1088)),IF(AND(ISNUMBER(VALUE(Spreadsheet!C1088)), LEN(Spreadsheet!C1088)=9),TRUE,FALSE),TRUE)</f>
        <v>1</v>
      </c>
      <c r="Z878" s="155" t="str">
        <f>REPT("0",MIN(FIND({1,2,3,4,5,6,7,8,9},Spreadsheet!D1088&amp;"123456789"))-1)&amp;IF(ISBLANK(Spreadsheet!D1088),"",SUMPRODUCT(MID(0&amp;Spreadsheet!D1088,LARGE(INDEX(ISNUMBER(--MID(Spreadsheet!D1088,ROW($1:$225),1))*
 ROW($1:$225),0),ROW($1:$225))+1,1)*10^ROW($1:$225)/10))</f>
        <v/>
      </c>
      <c r="AA878" s="5" t="b">
        <f>IF(AND(NOT(ISBLANK(Spreadsheet!D1088)),NOT(ISBLANK(Spreadsheet!C1088))),IF(AND(ISNUMBER(VALUE(Spreadsheet!D1088)), LEN(Spreadsheet!D1088)=9),TRUE,FALSE),IF(AND(NOT(ISBLANK(Spreadsheet!D1088)),ISBLANK(Spreadsheet!C1088)),FALSE,TRUE))</f>
        <v>1</v>
      </c>
      <c r="AB878" s="5" t="b">
        <f>OR(ISBLANK(Spreadsheet!Y878),IF(NOT(ISBLANK(Spreadsheet!Y878)),LEN(Spreadsheet!Y878)=10,ISNUMBER(VALUE(Spreadsheet!Y878))))</f>
        <v>1</v>
      </c>
      <c r="AC878" s="5" t="b">
        <f>OR(ISBLANK(Spreadsheet!AI1088), AND(NOT(ISBLANK(Spreadsheet!AJ1088)), NOT(ISNUMBER(SEARCH("Waive",Spreadsheet!AJ1088)))))</f>
        <v>1</v>
      </c>
      <c r="AD878" s="5" t="b">
        <f>OR(ISBLANK(Spreadsheet!AK1088), AND(NOT(ISBLANK(Spreadsheet!AL1088)), NOT(ISNUMBER(SEARCH("Waive",Spreadsheet!AL1088)))))</f>
        <v>1</v>
      </c>
      <c r="AE878" s="5" t="b">
        <f>OR(ISBLANK(Spreadsheet!AM1088), AND(NOT(ISBLANK(Spreadsheet!AN1088)), NOT(ISNUMBER(SEARCH("Waive", Spreadsheet!AN1088)))))</f>
        <v>1</v>
      </c>
      <c r="AF878" s="5" t="b">
        <f>OR(ISBLANK(Spreadsheet!C1088), NOT(ISBLANK(Spreadsheet!D1088)),NOT(ISBLANK(Spreadsheet!L1088)))</f>
        <v>1</v>
      </c>
      <c r="AG878" s="5" t="b">
        <f>IF(AND(NOT(ISBLANK(Spreadsheet!C1088)), NOT(ISBLANK(Spreadsheet!D1088)),Spreadsheet!C1088&lt;&gt;Spreadsheet!D1088),IF(ISERROR(VLOOKUP(Spreadsheet!C1088, Spreadsheet!$C$6:'Spreadsheet'!$C1087,1,FALSE)), FALSE, TRUE),TRUE)</f>
        <v>1</v>
      </c>
      <c r="AH878" s="5" t="b">
        <f>Spreadsheet!$B$2=Spreadsheet!AD878</f>
        <v>1</v>
      </c>
      <c r="AI878" s="5" t="b">
        <f>IF(ISBLANK(Spreadsheet!G1088),TRUE,IF(OR(LEN(Spreadsheet!G1088)&gt;1,ISNUMBER(VALUE(Spreadsheet!G1088))),FALSE,TRUE))</f>
        <v>1</v>
      </c>
      <c r="AJ878" s="5" t="b">
        <f>OR(ISBLANK(Spreadsheet!C1088), NOT(ISBLANK(Spreadsheet!B1088)), NOT(ISBLANK(Spreadsheet!D1088)))</f>
        <v>1</v>
      </c>
      <c r="AK878" s="5" t="b">
        <f t="array" ref="AK878">IF(OR(AND(ISBLANK(Spreadsheet!E1088),ISBLANK(Spreadsheet!D1088),NOT(ISBLANK(Spreadsheet!C1088))),AND(ISBLANK(Spreadsheet!E1088),ISBLANK(Spreadsheet!D1088),ISBLANK(Spreadsheet!C1088))),TRUE,ISNUMBER(MATCH(TRUE,EXACT(Spreadsheet!E1088,Relationships),0)))</f>
        <v>1</v>
      </c>
      <c r="AL878" s="5" t="b">
        <f>IF(NOT(ISBLANK(Spreadsheet!C1088)),IF(OR(ISBLANK(Spreadsheet!F1088),LEN(Spreadsheet!F1088)&gt;40),FALSE,TRUE),TRUE)</f>
        <v>1</v>
      </c>
      <c r="AM878" s="5" t="b">
        <f>IF(NOT(ISBLANK(Spreadsheet!C1088)),IF(OR(ISBLANK(Spreadsheet!H1088),LEN(Spreadsheet!H1088)&gt;40),FALSE,TRUE),TRUE)</f>
        <v>1</v>
      </c>
      <c r="AN878" s="5" t="b">
        <f t="array" ref="AN878">IF(ISBLANK(Spreadsheet!I1088),TRUE,ISNUMBER(MATCH(TRUE,EXACT(Spreadsheet!I1088,GenderValues),0)))</f>
        <v>1</v>
      </c>
      <c r="AO878" s="5" t="b">
        <f ca="1">IF(ISERROR(DATEVALUE(TEXT(Spreadsheet!J1088,"mm/dd/yyyy")) &gt; TODAY()),IF(AND(ISBLANK(Spreadsheet!J1088),ISBLANK(Spreadsheet!C1088)),TRUE,FALSE),IF(DATEVALUE(TEXT(Spreadsheet!J1088,"mm/dd/yyyy")) &gt; TODAY(),FALSE,TRUE))</f>
        <v>1</v>
      </c>
      <c r="AP878" s="5" t="b">
        <f>OR(ISBLANK(Spreadsheet!K1088),LEN(Spreadsheet!K1088)&lt;=100)</f>
        <v>1</v>
      </c>
      <c r="AQ878" s="5" t="b">
        <f t="array" ref="AQ878">IF(OR(AND(ISBLANK(Spreadsheet!L1088),ISBLANK(Spreadsheet!C1088)),AND(NOT(ISBLANK(Spreadsheet!C1088)),NOT(ISBLANK(Spreadsheet!D1088)))),TRUE,ISNUMBER(MATCH(TRUE,EXACT(Spreadsheet!L1088,MaritalStatus),0)))</f>
        <v>1</v>
      </c>
      <c r="AR878" s="5" t="b">
        <f ca="1">IF(ISERROR(DATEVALUE(TEXT(Spreadsheet!M1088,"mm/dd/yyyy")) &gt; TODAY()),IF(ISBLANK(Spreadsheet!M1088),TRUE,FALSE),IF(DATEVALUE(TEXT(Spreadsheet!M1088,"mm/dd/yyyy")) &gt; TODAY(),FALSE,TRUE))</f>
        <v>1</v>
      </c>
      <c r="AS878" s="5" t="b">
        <f>OR(ISBLANK(Spreadsheet!N1088),LEN(Spreadsheet!N1088)&lt;=100)</f>
        <v>1</v>
      </c>
      <c r="AT878" s="5" t="b">
        <f>OR(ISBLANK(Spreadsheet!O1088),UPPER(Spreadsheet!O1088)="YES")</f>
        <v>1</v>
      </c>
      <c r="AU878" s="5" t="b">
        <f>OR(ISBLANK(Spreadsheet!P1088),UPPER(Spreadsheet!P1088)="YES")</f>
        <v>1</v>
      </c>
      <c r="AV878" s="5" t="b">
        <f t="array" ref="AV878">IF(ISBLANK(Spreadsheet!Q1088),TRUE,ISNUMBER(MATCH(TRUE,EXACT(Spreadsheet!Q1088,OnGroupsPriorIns),0)))</f>
        <v>1</v>
      </c>
      <c r="AW878" s="5" t="b">
        <f>OR(ISBLANK(Spreadsheet!R1088),UPPER(Spreadsheet!R1088)="YES")</f>
        <v>1</v>
      </c>
      <c r="AX878" s="5" t="b">
        <f>OR(ISBLANK(Spreadsheet!S1088),UPPER(Spreadsheet!S1088)="YES")</f>
        <v>1</v>
      </c>
      <c r="AY878" s="5" t="b">
        <f>OR(AND(ISBLANK(Spreadsheet!C1088),LEN(Spreadsheet!T1088)=0),AND(NOT(ISBLANK(Spreadsheet!C1088)),LEN(Spreadsheet!T1088)&gt;0,LEN(Spreadsheet!T1088)&lt;=50))</f>
        <v>1</v>
      </c>
      <c r="AZ878" s="5" t="b">
        <f>OR(LEN(Spreadsheet!U1088)=0,AND(LEN(Spreadsheet!U1088)&gt;0,LEN(Spreadsheet!U1088)&lt;=50))</f>
        <v>1</v>
      </c>
      <c r="BA878" s="5" t="b">
        <f>OR(AND(ISBLANK(Spreadsheet!C1088),LEN(Spreadsheet!V1088)=0),AND(NOT(ISBLANK(Spreadsheet!C1088)),LEN(Spreadsheet!V1088)&gt;0,LEN(Spreadsheet!V1088)&lt;=50))</f>
        <v>1</v>
      </c>
      <c r="BB878" s="5" t="b">
        <f t="array" ref="BB878">IF(AND(ISBLANK(Spreadsheet!C1088),LEN(Spreadsheet!W1088)=0),TRUE,ISNUMBER(MATCH(TRUE,EXACT(Spreadsheet!W1088,States),0)))</f>
        <v>1</v>
      </c>
      <c r="BC878" s="5" t="b">
        <f>OR(AND(ISBLANK(Spreadsheet!C1088),LEN(Spreadsheet!X1088)=0),AND(NOT(ISBLANK(Spreadsheet!C1088)),LEN(Spreadsheet!X1088)&gt;0,LEN(Spreadsheet!X1088)=5,ISNUMBER(VALUE(Spreadsheet!X1088))))</f>
        <v>1</v>
      </c>
      <c r="BD878" s="5" t="b">
        <f>OR(ISBLANK(Spreadsheet!Z1088),LEN(Spreadsheet!Z1088)&lt;=50)</f>
        <v>1</v>
      </c>
      <c r="BE878" s="5" t="b">
        <f>ISBLANK(Spreadsheet!AA1088)</f>
        <v>1</v>
      </c>
      <c r="BF878" s="5" t="b">
        <f>ISBLANK(Spreadsheet!AB1088)</f>
        <v>1</v>
      </c>
      <c r="BG878" s="5" t="b">
        <f>IF(ISERROR(DATEVALUE(TEXT(Spreadsheet!AC1088,"mm/dd/yyyy")) &gt; DATEVALUE(TEXT(Spreadsheet!J1088,"mm/dd/yyyy"))),IF(OR(AND(ISBLANK(Spreadsheet!AC1088),ISBLANK(Spreadsheet!C1088)),AND(NOT(ISBLANK(Spreadsheet!C1088)),ISBLANK(Spreadsheet!AC1088),NOT(ISBLANK(Spreadsheet!D1088)))),TRUE,FALSE),IF(DATEVALUE(TEXT(Spreadsheet!AC1088,"mm/dd/yyyy")) &gt; DATEVALUE(TEXT(Spreadsheet!J1088,"mm/dd/yyyy")),TRUE,FALSE))</f>
        <v>1</v>
      </c>
      <c r="BH878" s="5" t="b">
        <f>OR(AND(ISBLANK(Spreadsheet!C1088),ISBLANK(Spreadsheet!AE1088)),AND(NOT(ISBLANK(Spreadsheet!C1088)),NOT(ISBLANK(Spreadsheet!D1088)),ISBLANK(Spreadsheet!AE1088)),AND(NOT(ISBLANK(Spreadsheet!C1088)),ISBLANK(Spreadsheet!D1088),NOT(ISBLANK(Spreadsheet!AE1088)),LEN(Spreadsheet!AE1088)&lt;=100))</f>
        <v>1</v>
      </c>
      <c r="BI878" s="5" t="b">
        <f t="array" ref="BI878">IF(ISBLANK(Spreadsheet!AF1088),TRUE,ISNUMBER(MATCH(TRUE,EXACT(Spreadsheet!AF1088,CobraShortReasons),0)))</f>
        <v>1</v>
      </c>
      <c r="BJ878" s="5" t="b">
        <f ca="1">IF(ISERROR(DATEVALUE(TEXT(Spreadsheet!AG1088,"mm/dd/yyyy")) &gt; TODAY()),IF(ISBLANK(Spreadsheet!AG1088),TRUE,FALSE),IF(DATEVALUE(TEXT(Spreadsheet!AG1088,"mm/dd/yyyy")) &gt; TODAY(),FALSE,TRUE))</f>
        <v>1</v>
      </c>
      <c r="BK878" s="5" t="b">
        <f>OR(ISBLANK(Spreadsheet!AH1088),LEN(Spreadsheet!AH1088)&lt;=25)</f>
        <v>1</v>
      </c>
      <c r="BL878" s="5" t="b">
        <f t="array" aca="1" ref="BL878" ca="1">IF(ISBLANK(Spreadsheet!AI1088),TRUE,ISNUMBER(MATCH(TRUE,EXACT(Spreadsheet!AI1088,INDIRECT(Spreadsheet!$D$2)),0)))</f>
        <v>1</v>
      </c>
      <c r="BM878" s="5" t="b">
        <f t="array" aca="1" ref="BM878" ca="1">IF(ISBLANK(Spreadsheet!AJ1088),TRUE,ISNUMBER(MATCH(TRUE,EXACT(Spreadsheet!AJ1088,INDIRECT(Spreadsheet!BJ878)),0)))</f>
        <v>1</v>
      </c>
      <c r="BN878" s="5" t="b">
        <f t="array" ref="BN878">IF(ISBLANK(Spreadsheet!AK1088),TRUE,ISNUMBER(MATCH(TRUE,EXACT(Spreadsheet!AK1088,DentalPlans),0)))</f>
        <v>1</v>
      </c>
      <c r="BO878" s="5" t="b">
        <f t="array" aca="1" ref="BO878" ca="1">IF(ISBLANK(Spreadsheet!AL1088),TRUE,ISNUMBER(MATCH(TRUE,EXACT(Spreadsheet!AL1088,INDIRECT(Spreadsheet!BK878)),0)))</f>
        <v>1</v>
      </c>
      <c r="BP878" s="5" t="b">
        <f t="array" ref="BP878">IF(ISBLANK(Spreadsheet!AM1088),TRUE,ISNUMBER(MATCH(TRUE,EXACT(Spreadsheet!AM1088,VisionPlans),0)))</f>
        <v>1</v>
      </c>
      <c r="BQ878" s="5" t="b">
        <f t="array" aca="1" ref="BQ878" ca="1">IF(ISBLANK(Spreadsheet!AN1088),TRUE,ISNUMBER(MATCH(TRUE,EXACT(Spreadsheet!AN1088,INDIRECT(Spreadsheet!BL878)),0)))</f>
        <v>1</v>
      </c>
      <c r="BR878" s="5" t="b">
        <f t="array" ref="BR878">IF(ISBLANK(Spreadsheet!AO1088),TRUE,ISNUMBER(MATCH(TRUE,EXACT(Spreadsheet!AO1088,LifeBenefitClasses),0)))</f>
        <v>1</v>
      </c>
      <c r="BS878" s="5" t="b">
        <f>IF(OR(ISBLANK(Spreadsheet!AO1088), Spreadsheet!AO1088="Waive"),IF(ISBLANK(Spreadsheet!AP1088),TRUE,FALSE),IF(OR(AND(NOT(ISBLANK(Spreadsheet!AO1088)),ISBLANK(Spreadsheet!AP1088)),NOT(ISNUMBER(VALUE(Spreadsheet!AP1088)))),FALSE,IF(OR(AND(Spreadsheet!AP1088&lt;6,MOD(Spreadsheet!AP1088*10,5)=0), MOD(Spreadsheet!AP1088,5000)=0),TRUE,FALSE)))</f>
        <v>1</v>
      </c>
      <c r="BT878" s="5" t="b">
        <f t="array" ref="BT878">IF(ISBLANK(Spreadsheet!AQ1088),TRUE,ISNUMBER(MATCH(TRUE,EXACT(Spreadsheet!AQ1088,EnrollWaive),0)))</f>
        <v>1</v>
      </c>
      <c r="BU878" s="5" t="b">
        <f t="array" ref="BU878">IF(ISBLANK(Spreadsheet!AR1088),TRUE,ISNUMBER(MATCH(TRUE,EXACT(Spreadsheet!AR1088,LifeBenefitClasses),0)))</f>
        <v>1</v>
      </c>
      <c r="BV878" s="5" t="b">
        <f>IF(OR(ISBLANK(Spreadsheet!AR1088), Spreadsheet!AR1088="Waive"),IF(ISBLANK(Spreadsheet!AS1088),TRUE,FALSE),IF(OR(AND(NOT(ISBLANK(Spreadsheet!AR1088)),ISBLANK(Spreadsheet!AS1088)),NOT(ISNUMBER(VALUE(Spreadsheet!AS1088)))),FALSE,IF(OR(AND(Spreadsheet!AS1088&lt;6,MOD(Spreadsheet!AS1088*10,5)=0), MOD(Spreadsheet!AS1088,10000)=0),TRUE,FALSE)))</f>
        <v>1</v>
      </c>
      <c r="BW878" s="5" t="b">
        <f t="array" ref="BW878">IF(ISBLANK(Spreadsheet!AT1088),TRUE,ISNUMBER(MATCH(TRUE,EXACT(Spreadsheet!AT1088,LifeBenefitClasses),0)))</f>
        <v>1</v>
      </c>
      <c r="BX878" s="5" t="b">
        <f>IF(OR(ISBLANK(Spreadsheet!AT1088), Spreadsheet!AT1088="Waive"),IF(ISBLANK(Spreadsheet!AU1088),TRUE,FALSE),IF(OR(AND(NOT(ISBLANK(Spreadsheet!AT1088)),ISBLANK(Spreadsheet!AU1088)),NOT(ISNUMBER(VALUE(Spreadsheet!AU1088)))),FALSE,IF(AND(NOT(OR(ISBLANK(Spreadsheet!AT1088),Spreadsheet!AT1088="Waive")),NOT(OR(ISBLANK(Spreadsheet!AR1088),Spreadsheet!AR1088="Waive")),MOD(Spreadsheet!AU1088,5000)=0, Spreadsheet!AU1088&lt;=(Spreadsheet!AS1088*0.5)),TRUE,FALSE)))</f>
        <v>1</v>
      </c>
      <c r="BY878" s="5" t="b">
        <f t="array" ref="BY878">IF(ISBLANK(Spreadsheet!AV1088),TRUE,ISNUMBER(MATCH(TRUE,EXACT(Spreadsheet!AV1088,EnrollWaive),0)))</f>
        <v>1</v>
      </c>
      <c r="BZ878" s="5" t="b">
        <f t="array" ref="BZ878">IF(ISBLANK(Spreadsheet!AW1088),TRUE,ISNUMBER(MATCH(TRUE,EXACT(Spreadsheet!AW1088,LifeBenefitClasses),0)))</f>
        <v>1</v>
      </c>
      <c r="CA878" s="5" t="b">
        <f t="array" ref="CA878">IF(ISBLANK(Spreadsheet!AX1088),TRUE,ISNUMBER(MATCH(TRUE,EXACT(Spreadsheet!AX1088,LifeBenefitClasses),0)))</f>
        <v>1</v>
      </c>
      <c r="CB878" s="5" t="b">
        <f t="array" ref="CB878">IF(ISBLANK(Spreadsheet!AY1088),TRUE,ISNUMBER(MATCH(TRUE,EXACT(Spreadsheet!AY1088,LifeBenefitClasses),0)))</f>
        <v>1</v>
      </c>
      <c r="CC878" s="5" t="b">
        <f t="array" ref="CC878">IF(ISBLANK(Spreadsheet!AZ1088),TRUE,ISNUMBER(MATCH(TRUE,EXACT(Spreadsheet!AZ1088,LifeBenefitClasses),0)))</f>
        <v>1</v>
      </c>
      <c r="CD878" s="5" t="b">
        <f t="array" ref="CD878">IF(ISBLANK(Spreadsheet!BA1088),TRUE,ISNUMBER(MATCH(TRUE,EXACT(Spreadsheet!BA1088,LifeBenefitClasses),0)))</f>
        <v>1</v>
      </c>
      <c r="CE878" s="5" t="b">
        <f>IF(OR(ISBLANK(Spreadsheet!BA1088), Spreadsheet!BA1088="Waive"),IF(ISBLANK(Spreadsheet!BB1088),TRUE,FALSE),IF(OR(AND(NOT(ISBLANK(Spreadsheet!BA1088)),ISBLANK(Spreadsheet!BB1088)),NOT(ISNUMBER(VALUE(Spreadsheet!BB1088))),ISBLANK(Spreadsheet!BC1088),NOT(ISNUMBER(VALUE(Spreadsheet!BC1088)))),FALSE,IF(AND(Spreadsheet!BB1088&gt;=50000,Spreadsheet!BB1088&lt;=250000,MOD(Spreadsheet!BB1088,10000)=0,Spreadsheet!BB1088&lt;=(10*Spreadsheet!BC1088)),TRUE,FALSE)))</f>
        <v>1</v>
      </c>
      <c r="CF878" s="5" t="b">
        <f>IF(NOT(ISBLANK(Spreadsheet!BC878)),AND(ISNUMBER(VALUE(Spreadsheet!BC878)),Spreadsheet!BC878&gt;0),AND(OR(ISBLANK(Spreadsheet!AO878),Spreadsheet!AO878="Waive",AND(NOT(OR(ISBLANK(Spreadsheet!AO878),Spreadsheet!AO878="Waive")),Spreadsheet!AP878&gt;=6)),OR(ISBLANK(Spreadsheet!AR878),AND(NOT(OR(ISBLANK(Spreadsheet!AR878),Spreadsheet!AR878="Waive")),Spreadsheet!AS878&gt;=6)),OR(ISBLANK(Spreadsheet!AW878)),OR(ISBLANK(Spreadsheet!AX878)),OR(ISBLANK(Spreadsheet!AY878)),OR(ISBLANK(Spreadsheet!AZ878)),OR(ISBLANK(Spreadsheet!BA878),Spreadsheet!BA878="Waive")))</f>
        <v>1</v>
      </c>
      <c r="CG878" s="5" t="b">
        <f t="shared" ca="1" si="65"/>
        <v>1</v>
      </c>
    </row>
    <row r="879" spans="8:85" x14ac:dyDescent="0.3">
      <c r="H879" s="5">
        <f t="shared" ca="1" si="62"/>
        <v>2</v>
      </c>
      <c r="I879" s="5" t="str">
        <f t="shared" ca="1" si="63"/>
        <v/>
      </c>
      <c r="J879" s="5" t="str">
        <f>IF(AND(NOT(ISBLANK(Spreadsheet!C1089)),ISBLANK(Spreadsheet!D1089)),Spreadsheet!F1089&amp;" "&amp;Spreadsheet!H1089,"")</f>
        <v/>
      </c>
      <c r="K879" s="5">
        <f>IF(AND(NOT(ISBLANK(Spreadsheet!C1089)),ISBLANK(Spreadsheet!D1089)),COUNTIFS(Spreadsheet!E$786:E1090,"=Child",Spreadsheet!C$786:C1090, "="&amp;Spreadsheet!C1089) + COUNTIFS(Spreadsheet!E$786:E1090,"=Step-child",Spreadsheet!C$786:C1090, "="&amp;Spreadsheet!C1089),0)</f>
        <v>0</v>
      </c>
      <c r="L879" s="5">
        <f>IF(NOT(ISBLANK(J879)),COUNTIFS(Spreadsheet!E$786:E1090,"=Wife",Spreadsheet!C$786:C1090, "="&amp;Spreadsheet!C1089) + COUNTIFS(Spreadsheet!E$786:E1090,"=Husband",Spreadsheet!C$786:C1090, "="&amp;Spreadsheet!C1089),0)</f>
        <v>0</v>
      </c>
      <c r="M879" s="5">
        <f>IF(NOT(ISBLANK(Spreadsheet!AJ1089)),VLOOKUP(Spreadsheet!AJ1089,'Drop Downs'!$P$2:$R$16,3,FALSE),0)</f>
        <v>0</v>
      </c>
      <c r="N879" s="5">
        <f>IF(NOT(ISBLANK(Spreadsheet!AJ1089)), VLOOKUP(Spreadsheet!AJ1089,'Drop Downs'!$P$2:$R$16,2,FALSE),0)</f>
        <v>0</v>
      </c>
      <c r="O879" s="5">
        <f>IF(NOT(ISBLANK(Spreadsheet!AL1089)),VLOOKUP(Spreadsheet!AL1089,'Drop Downs'!$P$2:$R$16,3,FALSE), 0)</f>
        <v>0</v>
      </c>
      <c r="P879" s="5">
        <f>IF(NOT(ISBLANK(Spreadsheet!AL1089)),VLOOKUP(Spreadsheet!AL1089,'Drop Downs'!$P$2:$R$16,2,FALSE),0)</f>
        <v>0</v>
      </c>
      <c r="Q879" s="5">
        <f>IF(NOT(ISBLANK(Spreadsheet!AN1089)),VLOOKUP(Spreadsheet!AN1089,'Drop Downs'!$P$2:$R$16,3,FALSE),0)</f>
        <v>0</v>
      </c>
      <c r="R879" s="5">
        <f>IF(NOT(ISBLANK(Spreadsheet!AN1089)),VLOOKUP(Spreadsheet!AN1089,'Drop Downs'!$P$2:$R$16,2,FALSE),0)</f>
        <v>0</v>
      </c>
      <c r="S879" s="5" t="str">
        <f>IF(OR(M879&gt;K879,N879&gt;L879,O879&gt;K879, Q879&gt;K879,N879&gt;L879, P879&gt;L879, R879&gt;L879),"Member currently has a coverage election over what he/she needs.  Please add more dependents or adjust the coverage election.","")&amp;(IF(AND(NOT(ISBLANK(Spreadsheet!C1089)),NOT(ISBLANK(Spreadsheet!D1089)),ISBLANK(Spreadsheet!E1089)),"Dependent lacks a relationship to member.Please select one from the drop-down.",""))</f>
        <v/>
      </c>
      <c r="T879" s="5" t="b">
        <f t="shared" si="64"/>
        <v>1</v>
      </c>
      <c r="U879" s="5" t="b">
        <f>OR(ISBLANK(Spreadsheet!C1089),IF(NOT(ISBLANK(Spreadsheet!D1089)),NOT(ISBLANK(Spreadsheet!E1089)),TRUE))</f>
        <v>1</v>
      </c>
      <c r="V879" s="5" t="b">
        <f>OR(ISBLANK(Spreadsheet!C1089), NOT(ISBLANK(Spreadsheet!I1089)))</f>
        <v>1</v>
      </c>
      <c r="W879" s="5" t="b">
        <f>OR(ISBLANK(Spreadsheet!D1089),NOT(ISBLANK(Spreadsheet!C1089)))</f>
        <v>1</v>
      </c>
      <c r="X879" s="155" t="str">
        <f>REPT("0",MIN(FIND({1,2,3,4,5,6,7,8,9},Spreadsheet!C1089&amp;"123456789"))-1)&amp;IF(ISBLANK(Spreadsheet!C1089),"",SUMPRODUCT(MID(0&amp;Spreadsheet!C1089,LARGE(INDEX(ISNUMBER(--MID(Spreadsheet!C1089,ROW($1:$225),1))*
 ROW($1:$225),0),ROW($1:$225))+1,1)*10^ROW($1:$225)/10))</f>
        <v/>
      </c>
      <c r="Y879" s="5" t="b">
        <f>IF(NOT(ISBLANK(Spreadsheet!C1089)),IF(AND(ISNUMBER(VALUE(Spreadsheet!C1089)), LEN(Spreadsheet!C1089)=9),TRUE,FALSE),TRUE)</f>
        <v>1</v>
      </c>
      <c r="Z879" s="155" t="str">
        <f>REPT("0",MIN(FIND({1,2,3,4,5,6,7,8,9},Spreadsheet!D1089&amp;"123456789"))-1)&amp;IF(ISBLANK(Spreadsheet!D1089),"",SUMPRODUCT(MID(0&amp;Spreadsheet!D1089,LARGE(INDEX(ISNUMBER(--MID(Spreadsheet!D1089,ROW($1:$225),1))*
 ROW($1:$225),0),ROW($1:$225))+1,1)*10^ROW($1:$225)/10))</f>
        <v/>
      </c>
      <c r="AA879" s="5" t="b">
        <f>IF(AND(NOT(ISBLANK(Spreadsheet!D1089)),NOT(ISBLANK(Spreadsheet!C1089))),IF(AND(ISNUMBER(VALUE(Spreadsheet!D1089)), LEN(Spreadsheet!D1089)=9),TRUE,FALSE),IF(AND(NOT(ISBLANK(Spreadsheet!D1089)),ISBLANK(Spreadsheet!C1089)),FALSE,TRUE))</f>
        <v>1</v>
      </c>
      <c r="AB879" s="5" t="b">
        <f>OR(ISBLANK(Spreadsheet!Y879),IF(NOT(ISBLANK(Spreadsheet!Y879)),LEN(Spreadsheet!Y879)=10,ISNUMBER(VALUE(Spreadsheet!Y879))))</f>
        <v>1</v>
      </c>
      <c r="AC879" s="5" t="b">
        <f>OR(ISBLANK(Spreadsheet!AI1089), AND(NOT(ISBLANK(Spreadsheet!AJ1089)), NOT(ISNUMBER(SEARCH("Waive",Spreadsheet!AJ1089)))))</f>
        <v>1</v>
      </c>
      <c r="AD879" s="5" t="b">
        <f>OR(ISBLANK(Spreadsheet!AK1089), AND(NOT(ISBLANK(Spreadsheet!AL1089)), NOT(ISNUMBER(SEARCH("Waive",Spreadsheet!AL1089)))))</f>
        <v>1</v>
      </c>
      <c r="AE879" s="5" t="b">
        <f>OR(ISBLANK(Spreadsheet!AM1089), AND(NOT(ISBLANK(Spreadsheet!AN1089)), NOT(ISNUMBER(SEARCH("Waive", Spreadsheet!AN1089)))))</f>
        <v>1</v>
      </c>
      <c r="AF879" s="5" t="b">
        <f>OR(ISBLANK(Spreadsheet!C1089), NOT(ISBLANK(Spreadsheet!D1089)),NOT(ISBLANK(Spreadsheet!L1089)))</f>
        <v>1</v>
      </c>
      <c r="AG879" s="5" t="b">
        <f>IF(AND(NOT(ISBLANK(Spreadsheet!C1089)), NOT(ISBLANK(Spreadsheet!D1089)),Spreadsheet!C1089&lt;&gt;Spreadsheet!D1089),IF(ISERROR(VLOOKUP(Spreadsheet!C1089, Spreadsheet!$C$6:'Spreadsheet'!$C1088,1,FALSE)), FALSE, TRUE),TRUE)</f>
        <v>1</v>
      </c>
      <c r="AH879" s="5" t="b">
        <f>Spreadsheet!$B$2=Spreadsheet!AD879</f>
        <v>1</v>
      </c>
      <c r="AI879" s="5" t="b">
        <f>IF(ISBLANK(Spreadsheet!G1089),TRUE,IF(OR(LEN(Spreadsheet!G1089)&gt;1,ISNUMBER(VALUE(Spreadsheet!G1089))),FALSE,TRUE))</f>
        <v>1</v>
      </c>
      <c r="AJ879" s="5" t="b">
        <f>OR(ISBLANK(Spreadsheet!C1089), NOT(ISBLANK(Spreadsheet!B1089)), NOT(ISBLANK(Spreadsheet!D1089)))</f>
        <v>1</v>
      </c>
      <c r="AK879" s="5" t="b">
        <f t="array" ref="AK879">IF(OR(AND(ISBLANK(Spreadsheet!E1089),ISBLANK(Spreadsheet!D1089),NOT(ISBLANK(Spreadsheet!C1089))),AND(ISBLANK(Spreadsheet!E1089),ISBLANK(Spreadsheet!D1089),ISBLANK(Spreadsheet!C1089))),TRUE,ISNUMBER(MATCH(TRUE,EXACT(Spreadsheet!E1089,Relationships),0)))</f>
        <v>1</v>
      </c>
      <c r="AL879" s="5" t="b">
        <f>IF(NOT(ISBLANK(Spreadsheet!C1089)),IF(OR(ISBLANK(Spreadsheet!F1089),LEN(Spreadsheet!F1089)&gt;40),FALSE,TRUE),TRUE)</f>
        <v>1</v>
      </c>
      <c r="AM879" s="5" t="b">
        <f>IF(NOT(ISBLANK(Spreadsheet!C1089)),IF(OR(ISBLANK(Spreadsheet!H1089),LEN(Spreadsheet!H1089)&gt;40),FALSE,TRUE),TRUE)</f>
        <v>1</v>
      </c>
      <c r="AN879" s="5" t="b">
        <f t="array" ref="AN879">IF(ISBLANK(Spreadsheet!I1089),TRUE,ISNUMBER(MATCH(TRUE,EXACT(Spreadsheet!I1089,GenderValues),0)))</f>
        <v>1</v>
      </c>
      <c r="AO879" s="5" t="b">
        <f ca="1">IF(ISERROR(DATEVALUE(TEXT(Spreadsheet!J1089,"mm/dd/yyyy")) &gt; TODAY()),IF(AND(ISBLANK(Spreadsheet!J1089),ISBLANK(Spreadsheet!C1089)),TRUE,FALSE),IF(DATEVALUE(TEXT(Spreadsheet!J1089,"mm/dd/yyyy")) &gt; TODAY(),FALSE,TRUE))</f>
        <v>1</v>
      </c>
      <c r="AP879" s="5" t="b">
        <f>OR(ISBLANK(Spreadsheet!K1089),LEN(Spreadsheet!K1089)&lt;=100)</f>
        <v>1</v>
      </c>
      <c r="AQ879" s="5" t="b">
        <f t="array" ref="AQ879">IF(OR(AND(ISBLANK(Spreadsheet!L1089),ISBLANK(Spreadsheet!C1089)),AND(NOT(ISBLANK(Spreadsheet!C1089)),NOT(ISBLANK(Spreadsheet!D1089)))),TRUE,ISNUMBER(MATCH(TRUE,EXACT(Spreadsheet!L1089,MaritalStatus),0)))</f>
        <v>1</v>
      </c>
      <c r="AR879" s="5" t="b">
        <f ca="1">IF(ISERROR(DATEVALUE(TEXT(Spreadsheet!M1089,"mm/dd/yyyy")) &gt; TODAY()),IF(ISBLANK(Spreadsheet!M1089),TRUE,FALSE),IF(DATEVALUE(TEXT(Spreadsheet!M1089,"mm/dd/yyyy")) &gt; TODAY(),FALSE,TRUE))</f>
        <v>1</v>
      </c>
      <c r="AS879" s="5" t="b">
        <f>OR(ISBLANK(Spreadsheet!N1089),LEN(Spreadsheet!N1089)&lt;=100)</f>
        <v>1</v>
      </c>
      <c r="AT879" s="5" t="b">
        <f>OR(ISBLANK(Spreadsheet!O1089),UPPER(Spreadsheet!O1089)="YES")</f>
        <v>1</v>
      </c>
      <c r="AU879" s="5" t="b">
        <f>OR(ISBLANK(Spreadsheet!P1089),UPPER(Spreadsheet!P1089)="YES")</f>
        <v>1</v>
      </c>
      <c r="AV879" s="5" t="b">
        <f t="array" ref="AV879">IF(ISBLANK(Spreadsheet!Q1089),TRUE,ISNUMBER(MATCH(TRUE,EXACT(Spreadsheet!Q1089,OnGroupsPriorIns),0)))</f>
        <v>1</v>
      </c>
      <c r="AW879" s="5" t="b">
        <f>OR(ISBLANK(Spreadsheet!R1089),UPPER(Spreadsheet!R1089)="YES")</f>
        <v>1</v>
      </c>
      <c r="AX879" s="5" t="b">
        <f>OR(ISBLANK(Spreadsheet!S1089),UPPER(Spreadsheet!S1089)="YES")</f>
        <v>1</v>
      </c>
      <c r="AY879" s="5" t="b">
        <f>OR(AND(ISBLANK(Spreadsheet!C1089),LEN(Spreadsheet!T1089)=0),AND(NOT(ISBLANK(Spreadsheet!C1089)),LEN(Spreadsheet!T1089)&gt;0,LEN(Spreadsheet!T1089)&lt;=50))</f>
        <v>1</v>
      </c>
      <c r="AZ879" s="5" t="b">
        <f>OR(LEN(Spreadsheet!U1089)=0,AND(LEN(Spreadsheet!U1089)&gt;0,LEN(Spreadsheet!U1089)&lt;=50))</f>
        <v>1</v>
      </c>
      <c r="BA879" s="5" t="b">
        <f>OR(AND(ISBLANK(Spreadsheet!C1089),LEN(Spreadsheet!V1089)=0),AND(NOT(ISBLANK(Spreadsheet!C1089)),LEN(Spreadsheet!V1089)&gt;0,LEN(Spreadsheet!V1089)&lt;=50))</f>
        <v>1</v>
      </c>
      <c r="BB879" s="5" t="b">
        <f t="array" ref="BB879">IF(AND(ISBLANK(Spreadsheet!C1089),LEN(Spreadsheet!W1089)=0),TRUE,ISNUMBER(MATCH(TRUE,EXACT(Spreadsheet!W1089,States),0)))</f>
        <v>1</v>
      </c>
      <c r="BC879" s="5" t="b">
        <f>OR(AND(ISBLANK(Spreadsheet!C1089),LEN(Spreadsheet!X1089)=0),AND(NOT(ISBLANK(Spreadsheet!C1089)),LEN(Spreadsheet!X1089)&gt;0,LEN(Spreadsheet!X1089)=5,ISNUMBER(VALUE(Spreadsheet!X1089))))</f>
        <v>1</v>
      </c>
      <c r="BD879" s="5" t="b">
        <f>OR(ISBLANK(Spreadsheet!Z1089),LEN(Spreadsheet!Z1089)&lt;=50)</f>
        <v>1</v>
      </c>
      <c r="BE879" s="5" t="b">
        <f>ISBLANK(Spreadsheet!AA1089)</f>
        <v>1</v>
      </c>
      <c r="BF879" s="5" t="b">
        <f>ISBLANK(Spreadsheet!AB1089)</f>
        <v>1</v>
      </c>
      <c r="BG879" s="5" t="b">
        <f>IF(ISERROR(DATEVALUE(TEXT(Spreadsheet!AC1089,"mm/dd/yyyy")) &gt; DATEVALUE(TEXT(Spreadsheet!J1089,"mm/dd/yyyy"))),IF(OR(AND(ISBLANK(Spreadsheet!AC1089),ISBLANK(Spreadsheet!C1089)),AND(NOT(ISBLANK(Spreadsheet!C1089)),ISBLANK(Spreadsheet!AC1089),NOT(ISBLANK(Spreadsheet!D1089)))),TRUE,FALSE),IF(DATEVALUE(TEXT(Spreadsheet!AC1089,"mm/dd/yyyy")) &gt; DATEVALUE(TEXT(Spreadsheet!J1089,"mm/dd/yyyy")),TRUE,FALSE))</f>
        <v>1</v>
      </c>
      <c r="BH879" s="5" t="b">
        <f>OR(AND(ISBLANK(Spreadsheet!C1089),ISBLANK(Spreadsheet!AE1089)),AND(NOT(ISBLANK(Spreadsheet!C1089)),NOT(ISBLANK(Spreadsheet!D1089)),ISBLANK(Spreadsheet!AE1089)),AND(NOT(ISBLANK(Spreadsheet!C1089)),ISBLANK(Spreadsheet!D1089),NOT(ISBLANK(Spreadsheet!AE1089)),LEN(Spreadsheet!AE1089)&lt;=100))</f>
        <v>1</v>
      </c>
      <c r="BI879" s="5" t="b">
        <f t="array" ref="BI879">IF(ISBLANK(Spreadsheet!AF1089),TRUE,ISNUMBER(MATCH(TRUE,EXACT(Spreadsheet!AF1089,CobraShortReasons),0)))</f>
        <v>1</v>
      </c>
      <c r="BJ879" s="5" t="b">
        <f ca="1">IF(ISERROR(DATEVALUE(TEXT(Spreadsheet!AG1089,"mm/dd/yyyy")) &gt; TODAY()),IF(ISBLANK(Spreadsheet!AG1089),TRUE,FALSE),IF(DATEVALUE(TEXT(Spreadsheet!AG1089,"mm/dd/yyyy")) &gt; TODAY(),FALSE,TRUE))</f>
        <v>1</v>
      </c>
      <c r="BK879" s="5" t="b">
        <f>OR(ISBLANK(Spreadsheet!AH1089),LEN(Spreadsheet!AH1089)&lt;=25)</f>
        <v>1</v>
      </c>
      <c r="BL879" s="5" t="b">
        <f t="array" aca="1" ref="BL879" ca="1">IF(ISBLANK(Spreadsheet!AI1089),TRUE,ISNUMBER(MATCH(TRUE,EXACT(Spreadsheet!AI1089,INDIRECT(Spreadsheet!$D$2)),0)))</f>
        <v>1</v>
      </c>
      <c r="BM879" s="5" t="b">
        <f t="array" aca="1" ref="BM879" ca="1">IF(ISBLANK(Spreadsheet!AJ1089),TRUE,ISNUMBER(MATCH(TRUE,EXACT(Spreadsheet!AJ1089,INDIRECT(Spreadsheet!BJ879)),0)))</f>
        <v>1</v>
      </c>
      <c r="BN879" s="5" t="b">
        <f t="array" ref="BN879">IF(ISBLANK(Spreadsheet!AK1089),TRUE,ISNUMBER(MATCH(TRUE,EXACT(Spreadsheet!AK1089,DentalPlans),0)))</f>
        <v>1</v>
      </c>
      <c r="BO879" s="5" t="b">
        <f t="array" aca="1" ref="BO879" ca="1">IF(ISBLANK(Spreadsheet!AL1089),TRUE,ISNUMBER(MATCH(TRUE,EXACT(Spreadsheet!AL1089,INDIRECT(Spreadsheet!BK879)),0)))</f>
        <v>1</v>
      </c>
      <c r="BP879" s="5" t="b">
        <f t="array" ref="BP879">IF(ISBLANK(Spreadsheet!AM1089),TRUE,ISNUMBER(MATCH(TRUE,EXACT(Spreadsheet!AM1089,VisionPlans),0)))</f>
        <v>1</v>
      </c>
      <c r="BQ879" s="5" t="b">
        <f t="array" aca="1" ref="BQ879" ca="1">IF(ISBLANK(Spreadsheet!AN1089),TRUE,ISNUMBER(MATCH(TRUE,EXACT(Spreadsheet!AN1089,INDIRECT(Spreadsheet!BL879)),0)))</f>
        <v>1</v>
      </c>
      <c r="BR879" s="5" t="b">
        <f t="array" ref="BR879">IF(ISBLANK(Spreadsheet!AO1089),TRUE,ISNUMBER(MATCH(TRUE,EXACT(Spreadsheet!AO1089,LifeBenefitClasses),0)))</f>
        <v>1</v>
      </c>
      <c r="BS879" s="5" t="b">
        <f>IF(OR(ISBLANK(Spreadsheet!AO1089), Spreadsheet!AO1089="Waive"),IF(ISBLANK(Spreadsheet!AP1089),TRUE,FALSE),IF(OR(AND(NOT(ISBLANK(Spreadsheet!AO1089)),ISBLANK(Spreadsheet!AP1089)),NOT(ISNUMBER(VALUE(Spreadsheet!AP1089)))),FALSE,IF(OR(AND(Spreadsheet!AP1089&lt;6,MOD(Spreadsheet!AP1089*10,5)=0), MOD(Spreadsheet!AP1089,5000)=0),TRUE,FALSE)))</f>
        <v>1</v>
      </c>
      <c r="BT879" s="5" t="b">
        <f t="array" ref="BT879">IF(ISBLANK(Spreadsheet!AQ1089),TRUE,ISNUMBER(MATCH(TRUE,EXACT(Spreadsheet!AQ1089,EnrollWaive),0)))</f>
        <v>1</v>
      </c>
      <c r="BU879" s="5" t="b">
        <f t="array" ref="BU879">IF(ISBLANK(Spreadsheet!AR1089),TRUE,ISNUMBER(MATCH(TRUE,EXACT(Spreadsheet!AR1089,LifeBenefitClasses),0)))</f>
        <v>1</v>
      </c>
      <c r="BV879" s="5" t="b">
        <f>IF(OR(ISBLANK(Spreadsheet!AR1089), Spreadsheet!AR1089="Waive"),IF(ISBLANK(Spreadsheet!AS1089),TRUE,FALSE),IF(OR(AND(NOT(ISBLANK(Spreadsheet!AR1089)),ISBLANK(Spreadsheet!AS1089)),NOT(ISNUMBER(VALUE(Spreadsheet!AS1089)))),FALSE,IF(OR(AND(Spreadsheet!AS1089&lt;6,MOD(Spreadsheet!AS1089*10,5)=0), MOD(Spreadsheet!AS1089,10000)=0),TRUE,FALSE)))</f>
        <v>1</v>
      </c>
      <c r="BW879" s="5" t="b">
        <f t="array" ref="BW879">IF(ISBLANK(Spreadsheet!AT1089),TRUE,ISNUMBER(MATCH(TRUE,EXACT(Spreadsheet!AT1089,LifeBenefitClasses),0)))</f>
        <v>1</v>
      </c>
      <c r="BX879" s="5" t="b">
        <f>IF(OR(ISBLANK(Spreadsheet!AT1089), Spreadsheet!AT1089="Waive"),IF(ISBLANK(Spreadsheet!AU1089),TRUE,FALSE),IF(OR(AND(NOT(ISBLANK(Spreadsheet!AT1089)),ISBLANK(Spreadsheet!AU1089)),NOT(ISNUMBER(VALUE(Spreadsheet!AU1089)))),FALSE,IF(AND(NOT(OR(ISBLANK(Spreadsheet!AT1089),Spreadsheet!AT1089="Waive")),NOT(OR(ISBLANK(Spreadsheet!AR1089),Spreadsheet!AR1089="Waive")),MOD(Spreadsheet!AU1089,5000)=0, Spreadsheet!AU1089&lt;=(Spreadsheet!AS1089*0.5)),TRUE,FALSE)))</f>
        <v>1</v>
      </c>
      <c r="BY879" s="5" t="b">
        <f t="array" ref="BY879">IF(ISBLANK(Spreadsheet!AV1089),TRUE,ISNUMBER(MATCH(TRUE,EXACT(Spreadsheet!AV1089,EnrollWaive),0)))</f>
        <v>1</v>
      </c>
      <c r="BZ879" s="5" t="b">
        <f t="array" ref="BZ879">IF(ISBLANK(Spreadsheet!AW1089),TRUE,ISNUMBER(MATCH(TRUE,EXACT(Spreadsheet!AW1089,LifeBenefitClasses),0)))</f>
        <v>1</v>
      </c>
      <c r="CA879" s="5" t="b">
        <f t="array" ref="CA879">IF(ISBLANK(Spreadsheet!AX1089),TRUE,ISNUMBER(MATCH(TRUE,EXACT(Spreadsheet!AX1089,LifeBenefitClasses),0)))</f>
        <v>1</v>
      </c>
      <c r="CB879" s="5" t="b">
        <f t="array" ref="CB879">IF(ISBLANK(Spreadsheet!AY1089),TRUE,ISNUMBER(MATCH(TRUE,EXACT(Spreadsheet!AY1089,LifeBenefitClasses),0)))</f>
        <v>1</v>
      </c>
      <c r="CC879" s="5" t="b">
        <f t="array" ref="CC879">IF(ISBLANK(Spreadsheet!AZ1089),TRUE,ISNUMBER(MATCH(TRUE,EXACT(Spreadsheet!AZ1089,LifeBenefitClasses),0)))</f>
        <v>1</v>
      </c>
      <c r="CD879" s="5" t="b">
        <f t="array" ref="CD879">IF(ISBLANK(Spreadsheet!BA1089),TRUE,ISNUMBER(MATCH(TRUE,EXACT(Spreadsheet!BA1089,LifeBenefitClasses),0)))</f>
        <v>1</v>
      </c>
      <c r="CE879" s="5" t="b">
        <f>IF(OR(ISBLANK(Spreadsheet!BA1089), Spreadsheet!BA1089="Waive"),IF(ISBLANK(Spreadsheet!BB1089),TRUE,FALSE),IF(OR(AND(NOT(ISBLANK(Spreadsheet!BA1089)),ISBLANK(Spreadsheet!BB1089)),NOT(ISNUMBER(VALUE(Spreadsheet!BB1089))),ISBLANK(Spreadsheet!BC1089),NOT(ISNUMBER(VALUE(Spreadsheet!BC1089)))),FALSE,IF(AND(Spreadsheet!BB1089&gt;=50000,Spreadsheet!BB1089&lt;=250000,MOD(Spreadsheet!BB1089,10000)=0,Spreadsheet!BB1089&lt;=(10*Spreadsheet!BC1089)),TRUE,FALSE)))</f>
        <v>1</v>
      </c>
      <c r="CF879" s="5" t="b">
        <f>IF(NOT(ISBLANK(Spreadsheet!BC879)),AND(ISNUMBER(VALUE(Spreadsheet!BC879)),Spreadsheet!BC879&gt;0),AND(OR(ISBLANK(Spreadsheet!AO879),Spreadsheet!AO879="Waive",AND(NOT(OR(ISBLANK(Spreadsheet!AO879),Spreadsheet!AO879="Waive")),Spreadsheet!AP879&gt;=6)),OR(ISBLANK(Spreadsheet!AR879),AND(NOT(OR(ISBLANK(Spreadsheet!AR879),Spreadsheet!AR879="Waive")),Spreadsheet!AS879&gt;=6)),OR(ISBLANK(Spreadsheet!AW879)),OR(ISBLANK(Spreadsheet!AX879)),OR(ISBLANK(Spreadsheet!AY879)),OR(ISBLANK(Spreadsheet!AZ879)),OR(ISBLANK(Spreadsheet!BA879),Spreadsheet!BA879="Waive")))</f>
        <v>1</v>
      </c>
      <c r="CG879" s="5" t="b">
        <f t="shared" ca="1" si="65"/>
        <v>1</v>
      </c>
    </row>
    <row r="880" spans="8:85" x14ac:dyDescent="0.3">
      <c r="H880" s="5">
        <f t="shared" ca="1" si="62"/>
        <v>2</v>
      </c>
      <c r="I880" s="5" t="str">
        <f t="shared" ca="1" si="63"/>
        <v/>
      </c>
      <c r="J880" s="5" t="str">
        <f>IF(AND(NOT(ISBLANK(Spreadsheet!C1090)),ISBLANK(Spreadsheet!D1090)),Spreadsheet!F1090&amp;" "&amp;Spreadsheet!H1090,"")</f>
        <v/>
      </c>
      <c r="K880" s="5">
        <f>IF(AND(NOT(ISBLANK(Spreadsheet!C1090)),ISBLANK(Spreadsheet!D1090)),COUNTIFS(Spreadsheet!E$786:E1091,"=Child",Spreadsheet!C$786:C1091, "="&amp;Spreadsheet!C1090) + COUNTIFS(Spreadsheet!E$786:E1091,"=Step-child",Spreadsheet!C$786:C1091, "="&amp;Spreadsheet!C1090),0)</f>
        <v>0</v>
      </c>
      <c r="L880" s="5">
        <f>IF(NOT(ISBLANK(J880)),COUNTIFS(Spreadsheet!E$786:E1091,"=Wife",Spreadsheet!C$786:C1091, "="&amp;Spreadsheet!C1090) + COUNTIFS(Spreadsheet!E$786:E1091,"=Husband",Spreadsheet!C$786:C1091, "="&amp;Spreadsheet!C1090),0)</f>
        <v>0</v>
      </c>
      <c r="M880" s="5">
        <f>IF(NOT(ISBLANK(Spreadsheet!AJ1090)),VLOOKUP(Spreadsheet!AJ1090,'Drop Downs'!$P$2:$R$16,3,FALSE),0)</f>
        <v>0</v>
      </c>
      <c r="N880" s="5">
        <f>IF(NOT(ISBLANK(Spreadsheet!AJ1090)), VLOOKUP(Spreadsheet!AJ1090,'Drop Downs'!$P$2:$R$16,2,FALSE),0)</f>
        <v>0</v>
      </c>
      <c r="O880" s="5">
        <f>IF(NOT(ISBLANK(Spreadsheet!AL1090)),VLOOKUP(Spreadsheet!AL1090,'Drop Downs'!$P$2:$R$16,3,FALSE), 0)</f>
        <v>0</v>
      </c>
      <c r="P880" s="5">
        <f>IF(NOT(ISBLANK(Spreadsheet!AL1090)),VLOOKUP(Spreadsheet!AL1090,'Drop Downs'!$P$2:$R$16,2,FALSE),0)</f>
        <v>0</v>
      </c>
      <c r="Q880" s="5">
        <f>IF(NOT(ISBLANK(Spreadsheet!AN1090)),VLOOKUP(Spreadsheet!AN1090,'Drop Downs'!$P$2:$R$16,3,FALSE),0)</f>
        <v>0</v>
      </c>
      <c r="R880" s="5">
        <f>IF(NOT(ISBLANK(Spreadsheet!AN1090)),VLOOKUP(Spreadsheet!AN1090,'Drop Downs'!$P$2:$R$16,2,FALSE),0)</f>
        <v>0</v>
      </c>
      <c r="S880" s="5" t="str">
        <f>IF(OR(M880&gt;K880,N880&gt;L880,O880&gt;K880, Q880&gt;K880,N880&gt;L880, P880&gt;L880, R880&gt;L880),"Member currently has a coverage election over what he/she needs.  Please add more dependents or adjust the coverage election.","")&amp;(IF(AND(NOT(ISBLANK(Spreadsheet!C1090)),NOT(ISBLANK(Spreadsheet!D1090)),ISBLANK(Spreadsheet!E1090)),"Dependent lacks a relationship to member.Please select one from the drop-down.",""))</f>
        <v/>
      </c>
      <c r="T880" s="5" t="b">
        <f t="shared" si="64"/>
        <v>1</v>
      </c>
      <c r="U880" s="5" t="b">
        <f>OR(ISBLANK(Spreadsheet!C1090),IF(NOT(ISBLANK(Spreadsheet!D1090)),NOT(ISBLANK(Spreadsheet!E1090)),TRUE))</f>
        <v>1</v>
      </c>
      <c r="V880" s="5" t="b">
        <f>OR(ISBLANK(Spreadsheet!C1090), NOT(ISBLANK(Spreadsheet!I1090)))</f>
        <v>1</v>
      </c>
      <c r="W880" s="5" t="b">
        <f>OR(ISBLANK(Spreadsheet!D1090),NOT(ISBLANK(Spreadsheet!C1090)))</f>
        <v>1</v>
      </c>
      <c r="X880" s="155" t="str">
        <f>REPT("0",MIN(FIND({1,2,3,4,5,6,7,8,9},Spreadsheet!C1090&amp;"123456789"))-1)&amp;IF(ISBLANK(Spreadsheet!C1090),"",SUMPRODUCT(MID(0&amp;Spreadsheet!C1090,LARGE(INDEX(ISNUMBER(--MID(Spreadsheet!C1090,ROW($1:$225),1))*
 ROW($1:$225),0),ROW($1:$225))+1,1)*10^ROW($1:$225)/10))</f>
        <v/>
      </c>
      <c r="Y880" s="5" t="b">
        <f>IF(NOT(ISBLANK(Spreadsheet!C1090)),IF(AND(ISNUMBER(VALUE(Spreadsheet!C1090)), LEN(Spreadsheet!C1090)=9),TRUE,FALSE),TRUE)</f>
        <v>1</v>
      </c>
      <c r="Z880" s="155" t="str">
        <f>REPT("0",MIN(FIND({1,2,3,4,5,6,7,8,9},Spreadsheet!D1090&amp;"123456789"))-1)&amp;IF(ISBLANK(Spreadsheet!D1090),"",SUMPRODUCT(MID(0&amp;Spreadsheet!D1090,LARGE(INDEX(ISNUMBER(--MID(Spreadsheet!D1090,ROW($1:$225),1))*
 ROW($1:$225),0),ROW($1:$225))+1,1)*10^ROW($1:$225)/10))</f>
        <v/>
      </c>
      <c r="AA880" s="5" t="b">
        <f>IF(AND(NOT(ISBLANK(Spreadsheet!D1090)),NOT(ISBLANK(Spreadsheet!C1090))),IF(AND(ISNUMBER(VALUE(Spreadsheet!D1090)), LEN(Spreadsheet!D1090)=9),TRUE,FALSE),IF(AND(NOT(ISBLANK(Spreadsheet!D1090)),ISBLANK(Spreadsheet!C1090)),FALSE,TRUE))</f>
        <v>1</v>
      </c>
      <c r="AB880" s="5" t="b">
        <f>OR(ISBLANK(Spreadsheet!Y880),IF(NOT(ISBLANK(Spreadsheet!Y880)),LEN(Spreadsheet!Y880)=10,ISNUMBER(VALUE(Spreadsheet!Y880))))</f>
        <v>1</v>
      </c>
      <c r="AC880" s="5" t="b">
        <f>OR(ISBLANK(Spreadsheet!AI1090), AND(NOT(ISBLANK(Spreadsheet!AJ1090)), NOT(ISNUMBER(SEARCH("Waive",Spreadsheet!AJ1090)))))</f>
        <v>1</v>
      </c>
      <c r="AD880" s="5" t="b">
        <f>OR(ISBLANK(Spreadsheet!AK1090), AND(NOT(ISBLANK(Spreadsheet!AL1090)), NOT(ISNUMBER(SEARCH("Waive",Spreadsheet!AL1090)))))</f>
        <v>1</v>
      </c>
      <c r="AE880" s="5" t="b">
        <f>OR(ISBLANK(Spreadsheet!AM1090), AND(NOT(ISBLANK(Spreadsheet!AN1090)), NOT(ISNUMBER(SEARCH("Waive", Spreadsheet!AN1090)))))</f>
        <v>1</v>
      </c>
      <c r="AF880" s="5" t="b">
        <f>OR(ISBLANK(Spreadsheet!C1090), NOT(ISBLANK(Spreadsheet!D1090)),NOT(ISBLANK(Spreadsheet!L1090)))</f>
        <v>1</v>
      </c>
      <c r="AG880" s="5" t="b">
        <f>IF(AND(NOT(ISBLANK(Spreadsheet!C1090)), NOT(ISBLANK(Spreadsheet!D1090)),Spreadsheet!C1090&lt;&gt;Spreadsheet!D1090),IF(ISERROR(VLOOKUP(Spreadsheet!C1090, Spreadsheet!$C$6:'Spreadsheet'!$C1089,1,FALSE)), FALSE, TRUE),TRUE)</f>
        <v>1</v>
      </c>
      <c r="AH880" s="5" t="b">
        <f>Spreadsheet!$B$2=Spreadsheet!AD880</f>
        <v>1</v>
      </c>
      <c r="AI880" s="5" t="b">
        <f>IF(ISBLANK(Spreadsheet!G1090),TRUE,IF(OR(LEN(Spreadsheet!G1090)&gt;1,ISNUMBER(VALUE(Spreadsheet!G1090))),FALSE,TRUE))</f>
        <v>1</v>
      </c>
      <c r="AJ880" s="5" t="b">
        <f>OR(ISBLANK(Spreadsheet!C1090), NOT(ISBLANK(Spreadsheet!B1090)), NOT(ISBLANK(Spreadsheet!D1090)))</f>
        <v>1</v>
      </c>
      <c r="AK880" s="5" t="b">
        <f t="array" ref="AK880">IF(OR(AND(ISBLANK(Spreadsheet!E1090),ISBLANK(Spreadsheet!D1090),NOT(ISBLANK(Spreadsheet!C1090))),AND(ISBLANK(Spreadsheet!E1090),ISBLANK(Spreadsheet!D1090),ISBLANK(Spreadsheet!C1090))),TRUE,ISNUMBER(MATCH(TRUE,EXACT(Spreadsheet!E1090,Relationships),0)))</f>
        <v>1</v>
      </c>
      <c r="AL880" s="5" t="b">
        <f>IF(NOT(ISBLANK(Spreadsheet!C1090)),IF(OR(ISBLANK(Spreadsheet!F1090),LEN(Spreadsheet!F1090)&gt;40),FALSE,TRUE),TRUE)</f>
        <v>1</v>
      </c>
      <c r="AM880" s="5" t="b">
        <f>IF(NOT(ISBLANK(Spreadsheet!C1090)),IF(OR(ISBLANK(Spreadsheet!H1090),LEN(Spreadsheet!H1090)&gt;40),FALSE,TRUE),TRUE)</f>
        <v>1</v>
      </c>
      <c r="AN880" s="5" t="b">
        <f t="array" ref="AN880">IF(ISBLANK(Spreadsheet!I1090),TRUE,ISNUMBER(MATCH(TRUE,EXACT(Spreadsheet!I1090,GenderValues),0)))</f>
        <v>1</v>
      </c>
      <c r="AO880" s="5" t="b">
        <f ca="1">IF(ISERROR(DATEVALUE(TEXT(Spreadsheet!J1090,"mm/dd/yyyy")) &gt; TODAY()),IF(AND(ISBLANK(Spreadsheet!J1090),ISBLANK(Spreadsheet!C1090)),TRUE,FALSE),IF(DATEVALUE(TEXT(Spreadsheet!J1090,"mm/dd/yyyy")) &gt; TODAY(),FALSE,TRUE))</f>
        <v>1</v>
      </c>
      <c r="AP880" s="5" t="b">
        <f>OR(ISBLANK(Spreadsheet!K1090),LEN(Spreadsheet!K1090)&lt;=100)</f>
        <v>1</v>
      </c>
      <c r="AQ880" s="5" t="b">
        <f t="array" ref="AQ880">IF(OR(AND(ISBLANK(Spreadsheet!L1090),ISBLANK(Spreadsheet!C1090)),AND(NOT(ISBLANK(Spreadsheet!C1090)),NOT(ISBLANK(Spreadsheet!D1090)))),TRUE,ISNUMBER(MATCH(TRUE,EXACT(Spreadsheet!L1090,MaritalStatus),0)))</f>
        <v>1</v>
      </c>
      <c r="AR880" s="5" t="b">
        <f ca="1">IF(ISERROR(DATEVALUE(TEXT(Spreadsheet!M1090,"mm/dd/yyyy")) &gt; TODAY()),IF(ISBLANK(Spreadsheet!M1090),TRUE,FALSE),IF(DATEVALUE(TEXT(Spreadsheet!M1090,"mm/dd/yyyy")) &gt; TODAY(),FALSE,TRUE))</f>
        <v>1</v>
      </c>
      <c r="AS880" s="5" t="b">
        <f>OR(ISBLANK(Spreadsheet!N1090),LEN(Spreadsheet!N1090)&lt;=100)</f>
        <v>1</v>
      </c>
      <c r="AT880" s="5" t="b">
        <f>OR(ISBLANK(Spreadsheet!O1090),UPPER(Spreadsheet!O1090)="YES")</f>
        <v>1</v>
      </c>
      <c r="AU880" s="5" t="b">
        <f>OR(ISBLANK(Spreadsheet!P1090),UPPER(Spreadsheet!P1090)="YES")</f>
        <v>1</v>
      </c>
      <c r="AV880" s="5" t="b">
        <f t="array" ref="AV880">IF(ISBLANK(Spreadsheet!Q1090),TRUE,ISNUMBER(MATCH(TRUE,EXACT(Spreadsheet!Q1090,OnGroupsPriorIns),0)))</f>
        <v>1</v>
      </c>
      <c r="AW880" s="5" t="b">
        <f>OR(ISBLANK(Spreadsheet!R1090),UPPER(Spreadsheet!R1090)="YES")</f>
        <v>1</v>
      </c>
      <c r="AX880" s="5" t="b">
        <f>OR(ISBLANK(Spreadsheet!S1090),UPPER(Spreadsheet!S1090)="YES")</f>
        <v>1</v>
      </c>
      <c r="AY880" s="5" t="b">
        <f>OR(AND(ISBLANK(Spreadsheet!C1090),LEN(Spreadsheet!T1090)=0),AND(NOT(ISBLANK(Spreadsheet!C1090)),LEN(Spreadsheet!T1090)&gt;0,LEN(Spreadsheet!T1090)&lt;=50))</f>
        <v>1</v>
      </c>
      <c r="AZ880" s="5" t="b">
        <f>OR(LEN(Spreadsheet!U1090)=0,AND(LEN(Spreadsheet!U1090)&gt;0,LEN(Spreadsheet!U1090)&lt;=50))</f>
        <v>1</v>
      </c>
      <c r="BA880" s="5" t="b">
        <f>OR(AND(ISBLANK(Spreadsheet!C1090),LEN(Spreadsheet!V1090)=0),AND(NOT(ISBLANK(Spreadsheet!C1090)),LEN(Spreadsheet!V1090)&gt;0,LEN(Spreadsheet!V1090)&lt;=50))</f>
        <v>1</v>
      </c>
      <c r="BB880" s="5" t="b">
        <f t="array" ref="BB880">IF(AND(ISBLANK(Spreadsheet!C1090),LEN(Spreadsheet!W1090)=0),TRUE,ISNUMBER(MATCH(TRUE,EXACT(Spreadsheet!W1090,States),0)))</f>
        <v>1</v>
      </c>
      <c r="BC880" s="5" t="b">
        <f>OR(AND(ISBLANK(Spreadsheet!C1090),LEN(Spreadsheet!X1090)=0),AND(NOT(ISBLANK(Spreadsheet!C1090)),LEN(Spreadsheet!X1090)&gt;0,LEN(Spreadsheet!X1090)=5,ISNUMBER(VALUE(Spreadsheet!X1090))))</f>
        <v>1</v>
      </c>
      <c r="BD880" s="5" t="b">
        <f>OR(ISBLANK(Spreadsheet!Z1090),LEN(Spreadsheet!Z1090)&lt;=50)</f>
        <v>1</v>
      </c>
      <c r="BE880" s="5" t="b">
        <f>ISBLANK(Spreadsheet!AA1090)</f>
        <v>1</v>
      </c>
      <c r="BF880" s="5" t="b">
        <f>ISBLANK(Spreadsheet!AB1090)</f>
        <v>1</v>
      </c>
      <c r="BG880" s="5" t="b">
        <f>IF(ISERROR(DATEVALUE(TEXT(Spreadsheet!AC1090,"mm/dd/yyyy")) &gt; DATEVALUE(TEXT(Spreadsheet!J1090,"mm/dd/yyyy"))),IF(OR(AND(ISBLANK(Spreadsheet!AC1090),ISBLANK(Spreadsheet!C1090)),AND(NOT(ISBLANK(Spreadsheet!C1090)),ISBLANK(Spreadsheet!AC1090),NOT(ISBLANK(Spreadsheet!D1090)))),TRUE,FALSE),IF(DATEVALUE(TEXT(Spreadsheet!AC1090,"mm/dd/yyyy")) &gt; DATEVALUE(TEXT(Spreadsheet!J1090,"mm/dd/yyyy")),TRUE,FALSE))</f>
        <v>1</v>
      </c>
      <c r="BH880" s="5" t="b">
        <f>OR(AND(ISBLANK(Spreadsheet!C1090),ISBLANK(Spreadsheet!AE1090)),AND(NOT(ISBLANK(Spreadsheet!C1090)),NOT(ISBLANK(Spreadsheet!D1090)),ISBLANK(Spreadsheet!AE1090)),AND(NOT(ISBLANK(Spreadsheet!C1090)),ISBLANK(Spreadsheet!D1090),NOT(ISBLANK(Spreadsheet!AE1090)),LEN(Spreadsheet!AE1090)&lt;=100))</f>
        <v>1</v>
      </c>
      <c r="BI880" s="5" t="b">
        <f t="array" ref="BI880">IF(ISBLANK(Spreadsheet!AF1090),TRUE,ISNUMBER(MATCH(TRUE,EXACT(Spreadsheet!AF1090,CobraShortReasons),0)))</f>
        <v>1</v>
      </c>
      <c r="BJ880" s="5" t="b">
        <f ca="1">IF(ISERROR(DATEVALUE(TEXT(Spreadsheet!AG1090,"mm/dd/yyyy")) &gt; TODAY()),IF(ISBLANK(Spreadsheet!AG1090),TRUE,FALSE),IF(DATEVALUE(TEXT(Spreadsheet!AG1090,"mm/dd/yyyy")) &gt; TODAY(),FALSE,TRUE))</f>
        <v>1</v>
      </c>
      <c r="BK880" s="5" t="b">
        <f>OR(ISBLANK(Spreadsheet!AH1090),LEN(Spreadsheet!AH1090)&lt;=25)</f>
        <v>1</v>
      </c>
      <c r="BL880" s="5" t="b">
        <f t="array" aca="1" ref="BL880" ca="1">IF(ISBLANK(Spreadsheet!AI1090),TRUE,ISNUMBER(MATCH(TRUE,EXACT(Spreadsheet!AI1090,INDIRECT(Spreadsheet!$D$2)),0)))</f>
        <v>1</v>
      </c>
      <c r="BM880" s="5" t="b">
        <f t="array" aca="1" ref="BM880" ca="1">IF(ISBLANK(Spreadsheet!AJ1090),TRUE,ISNUMBER(MATCH(TRUE,EXACT(Spreadsheet!AJ1090,INDIRECT(Spreadsheet!BJ880)),0)))</f>
        <v>1</v>
      </c>
      <c r="BN880" s="5" t="b">
        <f t="array" ref="BN880">IF(ISBLANK(Spreadsheet!AK1090),TRUE,ISNUMBER(MATCH(TRUE,EXACT(Spreadsheet!AK1090,DentalPlans),0)))</f>
        <v>1</v>
      </c>
      <c r="BO880" s="5" t="b">
        <f t="array" aca="1" ref="BO880" ca="1">IF(ISBLANK(Spreadsheet!AL1090),TRUE,ISNUMBER(MATCH(TRUE,EXACT(Spreadsheet!AL1090,INDIRECT(Spreadsheet!BK880)),0)))</f>
        <v>1</v>
      </c>
      <c r="BP880" s="5" t="b">
        <f t="array" ref="BP880">IF(ISBLANK(Spreadsheet!AM1090),TRUE,ISNUMBER(MATCH(TRUE,EXACT(Spreadsheet!AM1090,VisionPlans),0)))</f>
        <v>1</v>
      </c>
      <c r="BQ880" s="5" t="b">
        <f t="array" aca="1" ref="BQ880" ca="1">IF(ISBLANK(Spreadsheet!AN1090),TRUE,ISNUMBER(MATCH(TRUE,EXACT(Spreadsheet!AN1090,INDIRECT(Spreadsheet!BL880)),0)))</f>
        <v>1</v>
      </c>
      <c r="BR880" s="5" t="b">
        <f t="array" ref="BR880">IF(ISBLANK(Spreadsheet!AO1090),TRUE,ISNUMBER(MATCH(TRUE,EXACT(Spreadsheet!AO1090,LifeBenefitClasses),0)))</f>
        <v>1</v>
      </c>
      <c r="BS880" s="5" t="b">
        <f>IF(OR(ISBLANK(Spreadsheet!AO1090), Spreadsheet!AO1090="Waive"),IF(ISBLANK(Spreadsheet!AP1090),TRUE,FALSE),IF(OR(AND(NOT(ISBLANK(Spreadsheet!AO1090)),ISBLANK(Spreadsheet!AP1090)),NOT(ISNUMBER(VALUE(Spreadsheet!AP1090)))),FALSE,IF(OR(AND(Spreadsheet!AP1090&lt;6,MOD(Spreadsheet!AP1090*10,5)=0), MOD(Spreadsheet!AP1090,5000)=0),TRUE,FALSE)))</f>
        <v>1</v>
      </c>
      <c r="BT880" s="5" t="b">
        <f t="array" ref="BT880">IF(ISBLANK(Spreadsheet!AQ1090),TRUE,ISNUMBER(MATCH(TRUE,EXACT(Spreadsheet!AQ1090,EnrollWaive),0)))</f>
        <v>1</v>
      </c>
      <c r="BU880" s="5" t="b">
        <f t="array" ref="BU880">IF(ISBLANK(Spreadsheet!AR1090),TRUE,ISNUMBER(MATCH(TRUE,EXACT(Spreadsheet!AR1090,LifeBenefitClasses),0)))</f>
        <v>1</v>
      </c>
      <c r="BV880" s="5" t="b">
        <f>IF(OR(ISBLANK(Spreadsheet!AR1090), Spreadsheet!AR1090="Waive"),IF(ISBLANK(Spreadsheet!AS1090),TRUE,FALSE),IF(OR(AND(NOT(ISBLANK(Spreadsheet!AR1090)),ISBLANK(Spreadsheet!AS1090)),NOT(ISNUMBER(VALUE(Spreadsheet!AS1090)))),FALSE,IF(OR(AND(Spreadsheet!AS1090&lt;6,MOD(Spreadsheet!AS1090*10,5)=0), MOD(Spreadsheet!AS1090,10000)=0),TRUE,FALSE)))</f>
        <v>1</v>
      </c>
      <c r="BW880" s="5" t="b">
        <f t="array" ref="BW880">IF(ISBLANK(Spreadsheet!AT1090),TRUE,ISNUMBER(MATCH(TRUE,EXACT(Spreadsheet!AT1090,LifeBenefitClasses),0)))</f>
        <v>1</v>
      </c>
      <c r="BX880" s="5" t="b">
        <f>IF(OR(ISBLANK(Spreadsheet!AT1090), Spreadsheet!AT1090="Waive"),IF(ISBLANK(Spreadsheet!AU1090),TRUE,FALSE),IF(OR(AND(NOT(ISBLANK(Spreadsheet!AT1090)),ISBLANK(Spreadsheet!AU1090)),NOT(ISNUMBER(VALUE(Spreadsheet!AU1090)))),FALSE,IF(AND(NOT(OR(ISBLANK(Spreadsheet!AT1090),Spreadsheet!AT1090="Waive")),NOT(OR(ISBLANK(Spreadsheet!AR1090),Spreadsheet!AR1090="Waive")),MOD(Spreadsheet!AU1090,5000)=0, Spreadsheet!AU1090&lt;=(Spreadsheet!AS1090*0.5)),TRUE,FALSE)))</f>
        <v>1</v>
      </c>
      <c r="BY880" s="5" t="b">
        <f t="array" ref="BY880">IF(ISBLANK(Spreadsheet!AV1090),TRUE,ISNUMBER(MATCH(TRUE,EXACT(Spreadsheet!AV1090,EnrollWaive),0)))</f>
        <v>1</v>
      </c>
      <c r="BZ880" s="5" t="b">
        <f t="array" ref="BZ880">IF(ISBLANK(Spreadsheet!AW1090),TRUE,ISNUMBER(MATCH(TRUE,EXACT(Spreadsheet!AW1090,LifeBenefitClasses),0)))</f>
        <v>1</v>
      </c>
      <c r="CA880" s="5" t="b">
        <f t="array" ref="CA880">IF(ISBLANK(Spreadsheet!AX1090),TRUE,ISNUMBER(MATCH(TRUE,EXACT(Spreadsheet!AX1090,LifeBenefitClasses),0)))</f>
        <v>1</v>
      </c>
      <c r="CB880" s="5" t="b">
        <f t="array" ref="CB880">IF(ISBLANK(Spreadsheet!AY1090),TRUE,ISNUMBER(MATCH(TRUE,EXACT(Spreadsheet!AY1090,LifeBenefitClasses),0)))</f>
        <v>1</v>
      </c>
      <c r="CC880" s="5" t="b">
        <f t="array" ref="CC880">IF(ISBLANK(Spreadsheet!AZ1090),TRUE,ISNUMBER(MATCH(TRUE,EXACT(Spreadsheet!AZ1090,LifeBenefitClasses),0)))</f>
        <v>1</v>
      </c>
      <c r="CD880" s="5" t="b">
        <f t="array" ref="CD880">IF(ISBLANK(Spreadsheet!BA1090),TRUE,ISNUMBER(MATCH(TRUE,EXACT(Spreadsheet!BA1090,LifeBenefitClasses),0)))</f>
        <v>1</v>
      </c>
      <c r="CE880" s="5" t="b">
        <f>IF(OR(ISBLANK(Spreadsheet!BA1090), Spreadsheet!BA1090="Waive"),IF(ISBLANK(Spreadsheet!BB1090),TRUE,FALSE),IF(OR(AND(NOT(ISBLANK(Spreadsheet!BA1090)),ISBLANK(Spreadsheet!BB1090)),NOT(ISNUMBER(VALUE(Spreadsheet!BB1090))),ISBLANK(Spreadsheet!BC1090),NOT(ISNUMBER(VALUE(Spreadsheet!BC1090)))),FALSE,IF(AND(Spreadsheet!BB1090&gt;=50000,Spreadsheet!BB1090&lt;=250000,MOD(Spreadsheet!BB1090,10000)=0,Spreadsheet!BB1090&lt;=(10*Spreadsheet!BC1090)),TRUE,FALSE)))</f>
        <v>1</v>
      </c>
      <c r="CF880" s="5" t="b">
        <f>IF(NOT(ISBLANK(Spreadsheet!BC880)),AND(ISNUMBER(VALUE(Spreadsheet!BC880)),Spreadsheet!BC880&gt;0),AND(OR(ISBLANK(Spreadsheet!AO880),Spreadsheet!AO880="Waive",AND(NOT(OR(ISBLANK(Spreadsheet!AO880),Spreadsheet!AO880="Waive")),Spreadsheet!AP880&gt;=6)),OR(ISBLANK(Spreadsheet!AR880),AND(NOT(OR(ISBLANK(Spreadsheet!AR880),Spreadsheet!AR880="Waive")),Spreadsheet!AS880&gt;=6)),OR(ISBLANK(Spreadsheet!AW880)),OR(ISBLANK(Spreadsheet!AX880)),OR(ISBLANK(Spreadsheet!AY880)),OR(ISBLANK(Spreadsheet!AZ880)),OR(ISBLANK(Spreadsheet!BA880),Spreadsheet!BA880="Waive")))</f>
        <v>1</v>
      </c>
      <c r="CG880" s="5" t="b">
        <f t="shared" ca="1" si="65"/>
        <v>1</v>
      </c>
    </row>
    <row r="881" spans="8:85" x14ac:dyDescent="0.3">
      <c r="H881" s="5">
        <f t="shared" ca="1" si="62"/>
        <v>2</v>
      </c>
      <c r="I881" s="5" t="str">
        <f t="shared" ca="1" si="63"/>
        <v/>
      </c>
      <c r="J881" s="5" t="str">
        <f>IF(AND(NOT(ISBLANK(Spreadsheet!C1091)),ISBLANK(Spreadsheet!D1091)),Spreadsheet!F1091&amp;" "&amp;Spreadsheet!H1091,"")</f>
        <v/>
      </c>
      <c r="K881" s="5">
        <f>IF(AND(NOT(ISBLANK(Spreadsheet!C1091)),ISBLANK(Spreadsheet!D1091)),COUNTIFS(Spreadsheet!E$786:E1092,"=Child",Spreadsheet!C$786:C1092, "="&amp;Spreadsheet!C1091) + COUNTIFS(Spreadsheet!E$786:E1092,"=Step-child",Spreadsheet!C$786:C1092, "="&amp;Spreadsheet!C1091),0)</f>
        <v>0</v>
      </c>
      <c r="L881" s="5">
        <f>IF(NOT(ISBLANK(J881)),COUNTIFS(Spreadsheet!E$786:E1092,"=Wife",Spreadsheet!C$786:C1092, "="&amp;Spreadsheet!C1091) + COUNTIFS(Spreadsheet!E$786:E1092,"=Husband",Spreadsheet!C$786:C1092, "="&amp;Spreadsheet!C1091),0)</f>
        <v>0</v>
      </c>
      <c r="M881" s="5">
        <f>IF(NOT(ISBLANK(Spreadsheet!AJ1091)),VLOOKUP(Spreadsheet!AJ1091,'Drop Downs'!$P$2:$R$16,3,FALSE),0)</f>
        <v>0</v>
      </c>
      <c r="N881" s="5">
        <f>IF(NOT(ISBLANK(Spreadsheet!AJ1091)), VLOOKUP(Spreadsheet!AJ1091,'Drop Downs'!$P$2:$R$16,2,FALSE),0)</f>
        <v>0</v>
      </c>
      <c r="O881" s="5">
        <f>IF(NOT(ISBLANK(Spreadsheet!AL1091)),VLOOKUP(Spreadsheet!AL1091,'Drop Downs'!$P$2:$R$16,3,FALSE), 0)</f>
        <v>0</v>
      </c>
      <c r="P881" s="5">
        <f>IF(NOT(ISBLANK(Spreadsheet!AL1091)),VLOOKUP(Spreadsheet!AL1091,'Drop Downs'!$P$2:$R$16,2,FALSE),0)</f>
        <v>0</v>
      </c>
      <c r="Q881" s="5">
        <f>IF(NOT(ISBLANK(Spreadsheet!AN1091)),VLOOKUP(Spreadsheet!AN1091,'Drop Downs'!$P$2:$R$16,3,FALSE),0)</f>
        <v>0</v>
      </c>
      <c r="R881" s="5">
        <f>IF(NOT(ISBLANK(Spreadsheet!AN1091)),VLOOKUP(Spreadsheet!AN1091,'Drop Downs'!$P$2:$R$16,2,FALSE),0)</f>
        <v>0</v>
      </c>
      <c r="S881" s="5" t="str">
        <f>IF(OR(M881&gt;K881,N881&gt;L881,O881&gt;K881, Q881&gt;K881,N881&gt;L881, P881&gt;L881, R881&gt;L881),"Member currently has a coverage election over what he/she needs.  Please add more dependents or adjust the coverage election.","")&amp;(IF(AND(NOT(ISBLANK(Spreadsheet!C1091)),NOT(ISBLANK(Spreadsheet!D1091)),ISBLANK(Spreadsheet!E1091)),"Dependent lacks a relationship to member.Please select one from the drop-down.",""))</f>
        <v/>
      </c>
      <c r="T881" s="5" t="b">
        <f t="shared" si="64"/>
        <v>1</v>
      </c>
      <c r="U881" s="5" t="b">
        <f>OR(ISBLANK(Spreadsheet!C1091),IF(NOT(ISBLANK(Spreadsheet!D1091)),NOT(ISBLANK(Spreadsheet!E1091)),TRUE))</f>
        <v>1</v>
      </c>
      <c r="V881" s="5" t="b">
        <f>OR(ISBLANK(Spreadsheet!C1091), NOT(ISBLANK(Spreadsheet!I1091)))</f>
        <v>1</v>
      </c>
      <c r="W881" s="5" t="b">
        <f>OR(ISBLANK(Spreadsheet!D1091),NOT(ISBLANK(Spreadsheet!C1091)))</f>
        <v>1</v>
      </c>
      <c r="X881" s="155" t="str">
        <f>REPT("0",MIN(FIND({1,2,3,4,5,6,7,8,9},Spreadsheet!C1091&amp;"123456789"))-1)&amp;IF(ISBLANK(Spreadsheet!C1091),"",SUMPRODUCT(MID(0&amp;Spreadsheet!C1091,LARGE(INDEX(ISNUMBER(--MID(Spreadsheet!C1091,ROW($1:$225),1))*
 ROW($1:$225),0),ROW($1:$225))+1,1)*10^ROW($1:$225)/10))</f>
        <v/>
      </c>
      <c r="Y881" s="5" t="b">
        <f>IF(NOT(ISBLANK(Spreadsheet!C1091)),IF(AND(ISNUMBER(VALUE(Spreadsheet!C1091)), LEN(Spreadsheet!C1091)=9),TRUE,FALSE),TRUE)</f>
        <v>1</v>
      </c>
      <c r="Z881" s="155" t="str">
        <f>REPT("0",MIN(FIND({1,2,3,4,5,6,7,8,9},Spreadsheet!D1091&amp;"123456789"))-1)&amp;IF(ISBLANK(Spreadsheet!D1091),"",SUMPRODUCT(MID(0&amp;Spreadsheet!D1091,LARGE(INDEX(ISNUMBER(--MID(Spreadsheet!D1091,ROW($1:$225),1))*
 ROW($1:$225),0),ROW($1:$225))+1,1)*10^ROW($1:$225)/10))</f>
        <v/>
      </c>
      <c r="AA881" s="5" t="b">
        <f>IF(AND(NOT(ISBLANK(Spreadsheet!D1091)),NOT(ISBLANK(Spreadsheet!C1091))),IF(AND(ISNUMBER(VALUE(Spreadsheet!D1091)), LEN(Spreadsheet!D1091)=9),TRUE,FALSE),IF(AND(NOT(ISBLANK(Spreadsheet!D1091)),ISBLANK(Spreadsheet!C1091)),FALSE,TRUE))</f>
        <v>1</v>
      </c>
      <c r="AB881" s="5" t="b">
        <f>OR(ISBLANK(Spreadsheet!Y881),IF(NOT(ISBLANK(Spreadsheet!Y881)),LEN(Spreadsheet!Y881)=10,ISNUMBER(VALUE(Spreadsheet!Y881))))</f>
        <v>1</v>
      </c>
      <c r="AC881" s="5" t="b">
        <f>OR(ISBLANK(Spreadsheet!AI1091), AND(NOT(ISBLANK(Spreadsheet!AJ1091)), NOT(ISNUMBER(SEARCH("Waive",Spreadsheet!AJ1091)))))</f>
        <v>1</v>
      </c>
      <c r="AD881" s="5" t="b">
        <f>OR(ISBLANK(Spreadsheet!AK1091), AND(NOT(ISBLANK(Spreadsheet!AL1091)), NOT(ISNUMBER(SEARCH("Waive",Spreadsheet!AL1091)))))</f>
        <v>1</v>
      </c>
      <c r="AE881" s="5" t="b">
        <f>OR(ISBLANK(Spreadsheet!AM1091), AND(NOT(ISBLANK(Spreadsheet!AN1091)), NOT(ISNUMBER(SEARCH("Waive", Spreadsheet!AN1091)))))</f>
        <v>1</v>
      </c>
      <c r="AF881" s="5" t="b">
        <f>OR(ISBLANK(Spreadsheet!C1091), NOT(ISBLANK(Spreadsheet!D1091)),NOT(ISBLANK(Spreadsheet!L1091)))</f>
        <v>1</v>
      </c>
      <c r="AG881" s="5" t="b">
        <f>IF(AND(NOT(ISBLANK(Spreadsheet!C1091)), NOT(ISBLANK(Spreadsheet!D1091)),Spreadsheet!C1091&lt;&gt;Spreadsheet!D1091),IF(ISERROR(VLOOKUP(Spreadsheet!C1091, Spreadsheet!$C$6:'Spreadsheet'!$C1090,1,FALSE)), FALSE, TRUE),TRUE)</f>
        <v>1</v>
      </c>
      <c r="AH881" s="5" t="b">
        <f>Spreadsheet!$B$2=Spreadsheet!AD881</f>
        <v>1</v>
      </c>
      <c r="AI881" s="5" t="b">
        <f>IF(ISBLANK(Spreadsheet!G1091),TRUE,IF(OR(LEN(Spreadsheet!G1091)&gt;1,ISNUMBER(VALUE(Spreadsheet!G1091))),FALSE,TRUE))</f>
        <v>1</v>
      </c>
      <c r="AJ881" s="5" t="b">
        <f>OR(ISBLANK(Spreadsheet!C1091), NOT(ISBLANK(Spreadsheet!B1091)), NOT(ISBLANK(Spreadsheet!D1091)))</f>
        <v>1</v>
      </c>
      <c r="AK881" s="5" t="b">
        <f t="array" ref="AK881">IF(OR(AND(ISBLANK(Spreadsheet!E1091),ISBLANK(Spreadsheet!D1091),NOT(ISBLANK(Spreadsheet!C1091))),AND(ISBLANK(Spreadsheet!E1091),ISBLANK(Spreadsheet!D1091),ISBLANK(Spreadsheet!C1091))),TRUE,ISNUMBER(MATCH(TRUE,EXACT(Spreadsheet!E1091,Relationships),0)))</f>
        <v>1</v>
      </c>
      <c r="AL881" s="5" t="b">
        <f>IF(NOT(ISBLANK(Spreadsheet!C1091)),IF(OR(ISBLANK(Spreadsheet!F1091),LEN(Spreadsheet!F1091)&gt;40),FALSE,TRUE),TRUE)</f>
        <v>1</v>
      </c>
      <c r="AM881" s="5" t="b">
        <f>IF(NOT(ISBLANK(Spreadsheet!C1091)),IF(OR(ISBLANK(Spreadsheet!H1091),LEN(Spreadsheet!H1091)&gt;40),FALSE,TRUE),TRUE)</f>
        <v>1</v>
      </c>
      <c r="AN881" s="5" t="b">
        <f t="array" ref="AN881">IF(ISBLANK(Spreadsheet!I1091),TRUE,ISNUMBER(MATCH(TRUE,EXACT(Spreadsheet!I1091,GenderValues),0)))</f>
        <v>1</v>
      </c>
      <c r="AO881" s="5" t="b">
        <f ca="1">IF(ISERROR(DATEVALUE(TEXT(Spreadsheet!J1091,"mm/dd/yyyy")) &gt; TODAY()),IF(AND(ISBLANK(Spreadsheet!J1091),ISBLANK(Spreadsheet!C1091)),TRUE,FALSE),IF(DATEVALUE(TEXT(Spreadsheet!J1091,"mm/dd/yyyy")) &gt; TODAY(),FALSE,TRUE))</f>
        <v>1</v>
      </c>
      <c r="AP881" s="5" t="b">
        <f>OR(ISBLANK(Spreadsheet!K1091),LEN(Spreadsheet!K1091)&lt;=100)</f>
        <v>1</v>
      </c>
      <c r="AQ881" s="5" t="b">
        <f t="array" ref="AQ881">IF(OR(AND(ISBLANK(Spreadsheet!L1091),ISBLANK(Spreadsheet!C1091)),AND(NOT(ISBLANK(Spreadsheet!C1091)),NOT(ISBLANK(Spreadsheet!D1091)))),TRUE,ISNUMBER(MATCH(TRUE,EXACT(Spreadsheet!L1091,MaritalStatus),0)))</f>
        <v>1</v>
      </c>
      <c r="AR881" s="5" t="b">
        <f ca="1">IF(ISERROR(DATEVALUE(TEXT(Spreadsheet!M1091,"mm/dd/yyyy")) &gt; TODAY()),IF(ISBLANK(Spreadsheet!M1091),TRUE,FALSE),IF(DATEVALUE(TEXT(Spreadsheet!M1091,"mm/dd/yyyy")) &gt; TODAY(),FALSE,TRUE))</f>
        <v>1</v>
      </c>
      <c r="AS881" s="5" t="b">
        <f>OR(ISBLANK(Spreadsheet!N1091),LEN(Spreadsheet!N1091)&lt;=100)</f>
        <v>1</v>
      </c>
      <c r="AT881" s="5" t="b">
        <f>OR(ISBLANK(Spreadsheet!O1091),UPPER(Spreadsheet!O1091)="YES")</f>
        <v>1</v>
      </c>
      <c r="AU881" s="5" t="b">
        <f>OR(ISBLANK(Spreadsheet!P1091),UPPER(Spreadsheet!P1091)="YES")</f>
        <v>1</v>
      </c>
      <c r="AV881" s="5" t="b">
        <f t="array" ref="AV881">IF(ISBLANK(Spreadsheet!Q1091),TRUE,ISNUMBER(MATCH(TRUE,EXACT(Spreadsheet!Q1091,OnGroupsPriorIns),0)))</f>
        <v>1</v>
      </c>
      <c r="AW881" s="5" t="b">
        <f>OR(ISBLANK(Spreadsheet!R1091),UPPER(Spreadsheet!R1091)="YES")</f>
        <v>1</v>
      </c>
      <c r="AX881" s="5" t="b">
        <f>OR(ISBLANK(Spreadsheet!S1091),UPPER(Spreadsheet!S1091)="YES")</f>
        <v>1</v>
      </c>
      <c r="AY881" s="5" t="b">
        <f>OR(AND(ISBLANK(Spreadsheet!C1091),LEN(Spreadsheet!T1091)=0),AND(NOT(ISBLANK(Spreadsheet!C1091)),LEN(Spreadsheet!T1091)&gt;0,LEN(Spreadsheet!T1091)&lt;=50))</f>
        <v>1</v>
      </c>
      <c r="AZ881" s="5" t="b">
        <f>OR(LEN(Spreadsheet!U1091)=0,AND(LEN(Spreadsheet!U1091)&gt;0,LEN(Spreadsheet!U1091)&lt;=50))</f>
        <v>1</v>
      </c>
      <c r="BA881" s="5" t="b">
        <f>OR(AND(ISBLANK(Spreadsheet!C1091),LEN(Spreadsheet!V1091)=0),AND(NOT(ISBLANK(Spreadsheet!C1091)),LEN(Spreadsheet!V1091)&gt;0,LEN(Spreadsheet!V1091)&lt;=50))</f>
        <v>1</v>
      </c>
      <c r="BB881" s="5" t="b">
        <f t="array" ref="BB881">IF(AND(ISBLANK(Spreadsheet!C1091),LEN(Spreadsheet!W1091)=0),TRUE,ISNUMBER(MATCH(TRUE,EXACT(Spreadsheet!W1091,States),0)))</f>
        <v>1</v>
      </c>
      <c r="BC881" s="5" t="b">
        <f>OR(AND(ISBLANK(Spreadsheet!C1091),LEN(Spreadsheet!X1091)=0),AND(NOT(ISBLANK(Spreadsheet!C1091)),LEN(Spreadsheet!X1091)&gt;0,LEN(Spreadsheet!X1091)=5,ISNUMBER(VALUE(Spreadsheet!X1091))))</f>
        <v>1</v>
      </c>
      <c r="BD881" s="5" t="b">
        <f>OR(ISBLANK(Spreadsheet!Z1091),LEN(Spreadsheet!Z1091)&lt;=50)</f>
        <v>1</v>
      </c>
      <c r="BE881" s="5" t="b">
        <f>ISBLANK(Spreadsheet!AA1091)</f>
        <v>1</v>
      </c>
      <c r="BF881" s="5" t="b">
        <f>ISBLANK(Spreadsheet!AB1091)</f>
        <v>1</v>
      </c>
      <c r="BG881" s="5" t="b">
        <f>IF(ISERROR(DATEVALUE(TEXT(Spreadsheet!AC1091,"mm/dd/yyyy")) &gt; DATEVALUE(TEXT(Spreadsheet!J1091,"mm/dd/yyyy"))),IF(OR(AND(ISBLANK(Spreadsheet!AC1091),ISBLANK(Spreadsheet!C1091)),AND(NOT(ISBLANK(Spreadsheet!C1091)),ISBLANK(Spreadsheet!AC1091),NOT(ISBLANK(Spreadsheet!D1091)))),TRUE,FALSE),IF(DATEVALUE(TEXT(Spreadsheet!AC1091,"mm/dd/yyyy")) &gt; DATEVALUE(TEXT(Spreadsheet!J1091,"mm/dd/yyyy")),TRUE,FALSE))</f>
        <v>1</v>
      </c>
      <c r="BH881" s="5" t="b">
        <f>OR(AND(ISBLANK(Spreadsheet!C1091),ISBLANK(Spreadsheet!AE1091)),AND(NOT(ISBLANK(Spreadsheet!C1091)),NOT(ISBLANK(Spreadsheet!D1091)),ISBLANK(Spreadsheet!AE1091)),AND(NOT(ISBLANK(Spreadsheet!C1091)),ISBLANK(Spreadsheet!D1091),NOT(ISBLANK(Spreadsheet!AE1091)),LEN(Spreadsheet!AE1091)&lt;=100))</f>
        <v>1</v>
      </c>
      <c r="BI881" s="5" t="b">
        <f t="array" ref="BI881">IF(ISBLANK(Spreadsheet!AF1091),TRUE,ISNUMBER(MATCH(TRUE,EXACT(Spreadsheet!AF1091,CobraShortReasons),0)))</f>
        <v>1</v>
      </c>
      <c r="BJ881" s="5" t="b">
        <f ca="1">IF(ISERROR(DATEVALUE(TEXT(Spreadsheet!AG1091,"mm/dd/yyyy")) &gt; TODAY()),IF(ISBLANK(Spreadsheet!AG1091),TRUE,FALSE),IF(DATEVALUE(TEXT(Spreadsheet!AG1091,"mm/dd/yyyy")) &gt; TODAY(),FALSE,TRUE))</f>
        <v>1</v>
      </c>
      <c r="BK881" s="5" t="b">
        <f>OR(ISBLANK(Spreadsheet!AH1091),LEN(Spreadsheet!AH1091)&lt;=25)</f>
        <v>1</v>
      </c>
      <c r="BL881" s="5" t="b">
        <f t="array" aca="1" ref="BL881" ca="1">IF(ISBLANK(Spreadsheet!AI1091),TRUE,ISNUMBER(MATCH(TRUE,EXACT(Spreadsheet!AI1091,INDIRECT(Spreadsheet!$D$2)),0)))</f>
        <v>1</v>
      </c>
      <c r="BM881" s="5" t="b">
        <f t="array" aca="1" ref="BM881" ca="1">IF(ISBLANK(Spreadsheet!AJ1091),TRUE,ISNUMBER(MATCH(TRUE,EXACT(Spreadsheet!AJ1091,INDIRECT(Spreadsheet!BJ881)),0)))</f>
        <v>1</v>
      </c>
      <c r="BN881" s="5" t="b">
        <f t="array" ref="BN881">IF(ISBLANK(Spreadsheet!AK1091),TRUE,ISNUMBER(MATCH(TRUE,EXACT(Spreadsheet!AK1091,DentalPlans),0)))</f>
        <v>1</v>
      </c>
      <c r="BO881" s="5" t="b">
        <f t="array" aca="1" ref="BO881" ca="1">IF(ISBLANK(Spreadsheet!AL1091),TRUE,ISNUMBER(MATCH(TRUE,EXACT(Spreadsheet!AL1091,INDIRECT(Spreadsheet!BK881)),0)))</f>
        <v>1</v>
      </c>
      <c r="BP881" s="5" t="b">
        <f t="array" ref="BP881">IF(ISBLANK(Spreadsheet!AM1091),TRUE,ISNUMBER(MATCH(TRUE,EXACT(Spreadsheet!AM1091,VisionPlans),0)))</f>
        <v>1</v>
      </c>
      <c r="BQ881" s="5" t="b">
        <f t="array" aca="1" ref="BQ881" ca="1">IF(ISBLANK(Spreadsheet!AN1091),TRUE,ISNUMBER(MATCH(TRUE,EXACT(Spreadsheet!AN1091,INDIRECT(Spreadsheet!BL881)),0)))</f>
        <v>1</v>
      </c>
      <c r="BR881" s="5" t="b">
        <f t="array" ref="BR881">IF(ISBLANK(Spreadsheet!AO1091),TRUE,ISNUMBER(MATCH(TRUE,EXACT(Spreadsheet!AO1091,LifeBenefitClasses),0)))</f>
        <v>1</v>
      </c>
      <c r="BS881" s="5" t="b">
        <f>IF(OR(ISBLANK(Spreadsheet!AO1091), Spreadsheet!AO1091="Waive"),IF(ISBLANK(Spreadsheet!AP1091),TRUE,FALSE),IF(OR(AND(NOT(ISBLANK(Spreadsheet!AO1091)),ISBLANK(Spreadsheet!AP1091)),NOT(ISNUMBER(VALUE(Spreadsheet!AP1091)))),FALSE,IF(OR(AND(Spreadsheet!AP1091&lt;6,MOD(Spreadsheet!AP1091*10,5)=0), MOD(Spreadsheet!AP1091,5000)=0),TRUE,FALSE)))</f>
        <v>1</v>
      </c>
      <c r="BT881" s="5" t="b">
        <f t="array" ref="BT881">IF(ISBLANK(Spreadsheet!AQ1091),TRUE,ISNUMBER(MATCH(TRUE,EXACT(Spreadsheet!AQ1091,EnrollWaive),0)))</f>
        <v>1</v>
      </c>
      <c r="BU881" s="5" t="b">
        <f t="array" ref="BU881">IF(ISBLANK(Spreadsheet!AR1091),TRUE,ISNUMBER(MATCH(TRUE,EXACT(Spreadsheet!AR1091,LifeBenefitClasses),0)))</f>
        <v>1</v>
      </c>
      <c r="BV881" s="5" t="b">
        <f>IF(OR(ISBLANK(Spreadsheet!AR1091), Spreadsheet!AR1091="Waive"),IF(ISBLANK(Spreadsheet!AS1091),TRUE,FALSE),IF(OR(AND(NOT(ISBLANK(Spreadsheet!AR1091)),ISBLANK(Spreadsheet!AS1091)),NOT(ISNUMBER(VALUE(Spreadsheet!AS1091)))),FALSE,IF(OR(AND(Spreadsheet!AS1091&lt;6,MOD(Spreadsheet!AS1091*10,5)=0), MOD(Spreadsheet!AS1091,10000)=0),TRUE,FALSE)))</f>
        <v>1</v>
      </c>
      <c r="BW881" s="5" t="b">
        <f t="array" ref="BW881">IF(ISBLANK(Spreadsheet!AT1091),TRUE,ISNUMBER(MATCH(TRUE,EXACT(Spreadsheet!AT1091,LifeBenefitClasses),0)))</f>
        <v>1</v>
      </c>
      <c r="BX881" s="5" t="b">
        <f>IF(OR(ISBLANK(Spreadsheet!AT1091), Spreadsheet!AT1091="Waive"),IF(ISBLANK(Spreadsheet!AU1091),TRUE,FALSE),IF(OR(AND(NOT(ISBLANK(Spreadsheet!AT1091)),ISBLANK(Spreadsheet!AU1091)),NOT(ISNUMBER(VALUE(Spreadsheet!AU1091)))),FALSE,IF(AND(NOT(OR(ISBLANK(Spreadsheet!AT1091),Spreadsheet!AT1091="Waive")),NOT(OR(ISBLANK(Spreadsheet!AR1091),Spreadsheet!AR1091="Waive")),MOD(Spreadsheet!AU1091,5000)=0, Spreadsheet!AU1091&lt;=(Spreadsheet!AS1091*0.5)),TRUE,FALSE)))</f>
        <v>1</v>
      </c>
      <c r="BY881" s="5" t="b">
        <f t="array" ref="BY881">IF(ISBLANK(Spreadsheet!AV1091),TRUE,ISNUMBER(MATCH(TRUE,EXACT(Spreadsheet!AV1091,EnrollWaive),0)))</f>
        <v>1</v>
      </c>
      <c r="BZ881" s="5" t="b">
        <f t="array" ref="BZ881">IF(ISBLANK(Spreadsheet!AW1091),TRUE,ISNUMBER(MATCH(TRUE,EXACT(Spreadsheet!AW1091,LifeBenefitClasses),0)))</f>
        <v>1</v>
      </c>
      <c r="CA881" s="5" t="b">
        <f t="array" ref="CA881">IF(ISBLANK(Spreadsheet!AX1091),TRUE,ISNUMBER(MATCH(TRUE,EXACT(Spreadsheet!AX1091,LifeBenefitClasses),0)))</f>
        <v>1</v>
      </c>
      <c r="CB881" s="5" t="b">
        <f t="array" ref="CB881">IF(ISBLANK(Spreadsheet!AY1091),TRUE,ISNUMBER(MATCH(TRUE,EXACT(Spreadsheet!AY1091,LifeBenefitClasses),0)))</f>
        <v>1</v>
      </c>
      <c r="CC881" s="5" t="b">
        <f t="array" ref="CC881">IF(ISBLANK(Spreadsheet!AZ1091),TRUE,ISNUMBER(MATCH(TRUE,EXACT(Spreadsheet!AZ1091,LifeBenefitClasses),0)))</f>
        <v>1</v>
      </c>
      <c r="CD881" s="5" t="b">
        <f t="array" ref="CD881">IF(ISBLANK(Spreadsheet!BA1091),TRUE,ISNUMBER(MATCH(TRUE,EXACT(Spreadsheet!BA1091,LifeBenefitClasses),0)))</f>
        <v>1</v>
      </c>
      <c r="CE881" s="5" t="b">
        <f>IF(OR(ISBLANK(Spreadsheet!BA1091), Spreadsheet!BA1091="Waive"),IF(ISBLANK(Spreadsheet!BB1091),TRUE,FALSE),IF(OR(AND(NOT(ISBLANK(Spreadsheet!BA1091)),ISBLANK(Spreadsheet!BB1091)),NOT(ISNUMBER(VALUE(Spreadsheet!BB1091))),ISBLANK(Spreadsheet!BC1091),NOT(ISNUMBER(VALUE(Spreadsheet!BC1091)))),FALSE,IF(AND(Spreadsheet!BB1091&gt;=50000,Spreadsheet!BB1091&lt;=250000,MOD(Spreadsheet!BB1091,10000)=0,Spreadsheet!BB1091&lt;=(10*Spreadsheet!BC1091)),TRUE,FALSE)))</f>
        <v>1</v>
      </c>
      <c r="CF881" s="5" t="b">
        <f>IF(NOT(ISBLANK(Spreadsheet!BC881)),AND(ISNUMBER(VALUE(Spreadsheet!BC881)),Spreadsheet!BC881&gt;0),AND(OR(ISBLANK(Spreadsheet!AO881),Spreadsheet!AO881="Waive",AND(NOT(OR(ISBLANK(Spreadsheet!AO881),Spreadsheet!AO881="Waive")),Spreadsheet!AP881&gt;=6)),OR(ISBLANK(Spreadsheet!AR881),AND(NOT(OR(ISBLANK(Spreadsheet!AR881),Spreadsheet!AR881="Waive")),Spreadsheet!AS881&gt;=6)),OR(ISBLANK(Spreadsheet!AW881)),OR(ISBLANK(Spreadsheet!AX881)),OR(ISBLANK(Spreadsheet!AY881)),OR(ISBLANK(Spreadsheet!AZ881)),OR(ISBLANK(Spreadsheet!BA881),Spreadsheet!BA881="Waive")))</f>
        <v>1</v>
      </c>
      <c r="CG881" s="5" t="b">
        <f t="shared" ca="1" si="65"/>
        <v>1</v>
      </c>
    </row>
    <row r="882" spans="8:85" x14ac:dyDescent="0.3">
      <c r="H882" s="5">
        <f t="shared" ca="1" si="62"/>
        <v>2</v>
      </c>
      <c r="I882" s="5" t="str">
        <f t="shared" ca="1" si="63"/>
        <v/>
      </c>
      <c r="J882" s="5" t="str">
        <f>IF(AND(NOT(ISBLANK(Spreadsheet!C1092)),ISBLANK(Spreadsheet!D1092)),Spreadsheet!F1092&amp;" "&amp;Spreadsheet!H1092,"")</f>
        <v/>
      </c>
      <c r="K882" s="5">
        <f>IF(AND(NOT(ISBLANK(Spreadsheet!C1092)),ISBLANK(Spreadsheet!D1092)),COUNTIFS(Spreadsheet!E$786:E1093,"=Child",Spreadsheet!C$786:C1093, "="&amp;Spreadsheet!C1092) + COUNTIFS(Spreadsheet!E$786:E1093,"=Step-child",Spreadsheet!C$786:C1093, "="&amp;Spreadsheet!C1092),0)</f>
        <v>0</v>
      </c>
      <c r="L882" s="5">
        <f>IF(NOT(ISBLANK(J882)),COUNTIFS(Spreadsheet!E$786:E1093,"=Wife",Spreadsheet!C$786:C1093, "="&amp;Spreadsheet!C1092) + COUNTIFS(Spreadsheet!E$786:E1093,"=Husband",Spreadsheet!C$786:C1093, "="&amp;Spreadsheet!C1092),0)</f>
        <v>0</v>
      </c>
      <c r="M882" s="5">
        <f>IF(NOT(ISBLANK(Spreadsheet!AJ1092)),VLOOKUP(Spreadsheet!AJ1092,'Drop Downs'!$P$2:$R$16,3,FALSE),0)</f>
        <v>0</v>
      </c>
      <c r="N882" s="5">
        <f>IF(NOT(ISBLANK(Spreadsheet!AJ1092)), VLOOKUP(Spreadsheet!AJ1092,'Drop Downs'!$P$2:$R$16,2,FALSE),0)</f>
        <v>0</v>
      </c>
      <c r="O882" s="5">
        <f>IF(NOT(ISBLANK(Spreadsheet!AL1092)),VLOOKUP(Spreadsheet!AL1092,'Drop Downs'!$P$2:$R$16,3,FALSE), 0)</f>
        <v>0</v>
      </c>
      <c r="P882" s="5">
        <f>IF(NOT(ISBLANK(Spreadsheet!AL1092)),VLOOKUP(Spreadsheet!AL1092,'Drop Downs'!$P$2:$R$16,2,FALSE),0)</f>
        <v>0</v>
      </c>
      <c r="Q882" s="5">
        <f>IF(NOT(ISBLANK(Spreadsheet!AN1092)),VLOOKUP(Spreadsheet!AN1092,'Drop Downs'!$P$2:$R$16,3,FALSE),0)</f>
        <v>0</v>
      </c>
      <c r="R882" s="5">
        <f>IF(NOT(ISBLANK(Spreadsheet!AN1092)),VLOOKUP(Spreadsheet!AN1092,'Drop Downs'!$P$2:$R$16,2,FALSE),0)</f>
        <v>0</v>
      </c>
      <c r="S882" s="5" t="str">
        <f>IF(OR(M882&gt;K882,N882&gt;L882,O882&gt;K882, Q882&gt;K882,N882&gt;L882, P882&gt;L882, R882&gt;L882),"Member currently has a coverage election over what he/she needs.  Please add more dependents or adjust the coverage election.","")&amp;(IF(AND(NOT(ISBLANK(Spreadsheet!C1092)),NOT(ISBLANK(Spreadsheet!D1092)),ISBLANK(Spreadsheet!E1092)),"Dependent lacks a relationship to member.Please select one from the drop-down.",""))</f>
        <v/>
      </c>
      <c r="T882" s="5" t="b">
        <f t="shared" si="64"/>
        <v>1</v>
      </c>
      <c r="U882" s="5" t="b">
        <f>OR(ISBLANK(Spreadsheet!C1092),IF(NOT(ISBLANK(Spreadsheet!D1092)),NOT(ISBLANK(Spreadsheet!E1092)),TRUE))</f>
        <v>1</v>
      </c>
      <c r="V882" s="5" t="b">
        <f>OR(ISBLANK(Spreadsheet!C1092), NOT(ISBLANK(Spreadsheet!I1092)))</f>
        <v>1</v>
      </c>
      <c r="W882" s="5" t="b">
        <f>OR(ISBLANK(Spreadsheet!D1092),NOT(ISBLANK(Spreadsheet!C1092)))</f>
        <v>1</v>
      </c>
      <c r="X882" s="155" t="str">
        <f>REPT("0",MIN(FIND({1,2,3,4,5,6,7,8,9},Spreadsheet!C1092&amp;"123456789"))-1)&amp;IF(ISBLANK(Spreadsheet!C1092),"",SUMPRODUCT(MID(0&amp;Spreadsheet!C1092,LARGE(INDEX(ISNUMBER(--MID(Spreadsheet!C1092,ROW($1:$225),1))*
 ROW($1:$225),0),ROW($1:$225))+1,1)*10^ROW($1:$225)/10))</f>
        <v/>
      </c>
      <c r="Y882" s="5" t="b">
        <f>IF(NOT(ISBLANK(Spreadsheet!C1092)),IF(AND(ISNUMBER(VALUE(Spreadsheet!C1092)), LEN(Spreadsheet!C1092)=9),TRUE,FALSE),TRUE)</f>
        <v>1</v>
      </c>
      <c r="Z882" s="155" t="str">
        <f>REPT("0",MIN(FIND({1,2,3,4,5,6,7,8,9},Spreadsheet!D1092&amp;"123456789"))-1)&amp;IF(ISBLANK(Spreadsheet!D1092),"",SUMPRODUCT(MID(0&amp;Spreadsheet!D1092,LARGE(INDEX(ISNUMBER(--MID(Spreadsheet!D1092,ROW($1:$225),1))*
 ROW($1:$225),0),ROW($1:$225))+1,1)*10^ROW($1:$225)/10))</f>
        <v/>
      </c>
      <c r="AA882" s="5" t="b">
        <f>IF(AND(NOT(ISBLANK(Spreadsheet!D1092)),NOT(ISBLANK(Spreadsheet!C1092))),IF(AND(ISNUMBER(VALUE(Spreadsheet!D1092)), LEN(Spreadsheet!D1092)=9),TRUE,FALSE),IF(AND(NOT(ISBLANK(Spreadsheet!D1092)),ISBLANK(Spreadsheet!C1092)),FALSE,TRUE))</f>
        <v>1</v>
      </c>
      <c r="AB882" s="5" t="b">
        <f>OR(ISBLANK(Spreadsheet!Y882),IF(NOT(ISBLANK(Spreadsheet!Y882)),LEN(Spreadsheet!Y882)=10,ISNUMBER(VALUE(Spreadsheet!Y882))))</f>
        <v>1</v>
      </c>
      <c r="AC882" s="5" t="b">
        <f>OR(ISBLANK(Spreadsheet!AI1092), AND(NOT(ISBLANK(Spreadsheet!AJ1092)), NOT(ISNUMBER(SEARCH("Waive",Spreadsheet!AJ1092)))))</f>
        <v>1</v>
      </c>
      <c r="AD882" s="5" t="b">
        <f>OR(ISBLANK(Spreadsheet!AK1092), AND(NOT(ISBLANK(Spreadsheet!AL1092)), NOT(ISNUMBER(SEARCH("Waive",Spreadsheet!AL1092)))))</f>
        <v>1</v>
      </c>
      <c r="AE882" s="5" t="b">
        <f>OR(ISBLANK(Spreadsheet!AM1092), AND(NOT(ISBLANK(Spreadsheet!AN1092)), NOT(ISNUMBER(SEARCH("Waive", Spreadsheet!AN1092)))))</f>
        <v>1</v>
      </c>
      <c r="AF882" s="5" t="b">
        <f>OR(ISBLANK(Spreadsheet!C1092), NOT(ISBLANK(Spreadsheet!D1092)),NOT(ISBLANK(Spreadsheet!L1092)))</f>
        <v>1</v>
      </c>
      <c r="AG882" s="5" t="b">
        <f>IF(AND(NOT(ISBLANK(Spreadsheet!C1092)), NOT(ISBLANK(Spreadsheet!D1092)),Spreadsheet!C1092&lt;&gt;Spreadsheet!D1092),IF(ISERROR(VLOOKUP(Spreadsheet!C1092, Spreadsheet!$C$6:'Spreadsheet'!$C1091,1,FALSE)), FALSE, TRUE),TRUE)</f>
        <v>1</v>
      </c>
      <c r="AH882" s="5" t="b">
        <f>Spreadsheet!$B$2=Spreadsheet!AD882</f>
        <v>1</v>
      </c>
      <c r="AI882" s="5" t="b">
        <f>IF(ISBLANK(Spreadsheet!G1092),TRUE,IF(OR(LEN(Spreadsheet!G1092)&gt;1,ISNUMBER(VALUE(Spreadsheet!G1092))),FALSE,TRUE))</f>
        <v>1</v>
      </c>
      <c r="AJ882" s="5" t="b">
        <f>OR(ISBLANK(Spreadsheet!C1092), NOT(ISBLANK(Spreadsheet!B1092)), NOT(ISBLANK(Spreadsheet!D1092)))</f>
        <v>1</v>
      </c>
      <c r="AK882" s="5" t="b">
        <f t="array" ref="AK882">IF(OR(AND(ISBLANK(Spreadsheet!E1092),ISBLANK(Spreadsheet!D1092),NOT(ISBLANK(Spreadsheet!C1092))),AND(ISBLANK(Spreadsheet!E1092),ISBLANK(Spreadsheet!D1092),ISBLANK(Spreadsheet!C1092))),TRUE,ISNUMBER(MATCH(TRUE,EXACT(Spreadsheet!E1092,Relationships),0)))</f>
        <v>1</v>
      </c>
      <c r="AL882" s="5" t="b">
        <f>IF(NOT(ISBLANK(Spreadsheet!C1092)),IF(OR(ISBLANK(Spreadsheet!F1092),LEN(Spreadsheet!F1092)&gt;40),FALSE,TRUE),TRUE)</f>
        <v>1</v>
      </c>
      <c r="AM882" s="5" t="b">
        <f>IF(NOT(ISBLANK(Spreadsheet!C1092)),IF(OR(ISBLANK(Spreadsheet!H1092),LEN(Spreadsheet!H1092)&gt;40),FALSE,TRUE),TRUE)</f>
        <v>1</v>
      </c>
      <c r="AN882" s="5" t="b">
        <f t="array" ref="AN882">IF(ISBLANK(Spreadsheet!I1092),TRUE,ISNUMBER(MATCH(TRUE,EXACT(Spreadsheet!I1092,GenderValues),0)))</f>
        <v>1</v>
      </c>
      <c r="AO882" s="5" t="b">
        <f ca="1">IF(ISERROR(DATEVALUE(TEXT(Spreadsheet!J1092,"mm/dd/yyyy")) &gt; TODAY()),IF(AND(ISBLANK(Spreadsheet!J1092),ISBLANK(Spreadsheet!C1092)),TRUE,FALSE),IF(DATEVALUE(TEXT(Spreadsheet!J1092,"mm/dd/yyyy")) &gt; TODAY(),FALSE,TRUE))</f>
        <v>1</v>
      </c>
      <c r="AP882" s="5" t="b">
        <f>OR(ISBLANK(Spreadsheet!K1092),LEN(Spreadsheet!K1092)&lt;=100)</f>
        <v>1</v>
      </c>
      <c r="AQ882" s="5" t="b">
        <f t="array" ref="AQ882">IF(OR(AND(ISBLANK(Spreadsheet!L1092),ISBLANK(Spreadsheet!C1092)),AND(NOT(ISBLANK(Spreadsheet!C1092)),NOT(ISBLANK(Spreadsheet!D1092)))),TRUE,ISNUMBER(MATCH(TRUE,EXACT(Spreadsheet!L1092,MaritalStatus),0)))</f>
        <v>1</v>
      </c>
      <c r="AR882" s="5" t="b">
        <f ca="1">IF(ISERROR(DATEVALUE(TEXT(Spreadsheet!M1092,"mm/dd/yyyy")) &gt; TODAY()),IF(ISBLANK(Spreadsheet!M1092),TRUE,FALSE),IF(DATEVALUE(TEXT(Spreadsheet!M1092,"mm/dd/yyyy")) &gt; TODAY(),FALSE,TRUE))</f>
        <v>1</v>
      </c>
      <c r="AS882" s="5" t="b">
        <f>OR(ISBLANK(Spreadsheet!N1092),LEN(Spreadsheet!N1092)&lt;=100)</f>
        <v>1</v>
      </c>
      <c r="AT882" s="5" t="b">
        <f>OR(ISBLANK(Spreadsheet!O1092),UPPER(Spreadsheet!O1092)="YES")</f>
        <v>1</v>
      </c>
      <c r="AU882" s="5" t="b">
        <f>OR(ISBLANK(Spreadsheet!P1092),UPPER(Spreadsheet!P1092)="YES")</f>
        <v>1</v>
      </c>
      <c r="AV882" s="5" t="b">
        <f t="array" ref="AV882">IF(ISBLANK(Spreadsheet!Q1092),TRUE,ISNUMBER(MATCH(TRUE,EXACT(Spreadsheet!Q1092,OnGroupsPriorIns),0)))</f>
        <v>1</v>
      </c>
      <c r="AW882" s="5" t="b">
        <f>OR(ISBLANK(Spreadsheet!R1092),UPPER(Spreadsheet!R1092)="YES")</f>
        <v>1</v>
      </c>
      <c r="AX882" s="5" t="b">
        <f>OR(ISBLANK(Spreadsheet!S1092),UPPER(Spreadsheet!S1092)="YES")</f>
        <v>1</v>
      </c>
      <c r="AY882" s="5" t="b">
        <f>OR(AND(ISBLANK(Spreadsheet!C1092),LEN(Spreadsheet!T1092)=0),AND(NOT(ISBLANK(Spreadsheet!C1092)),LEN(Spreadsheet!T1092)&gt;0,LEN(Spreadsheet!T1092)&lt;=50))</f>
        <v>1</v>
      </c>
      <c r="AZ882" s="5" t="b">
        <f>OR(LEN(Spreadsheet!U1092)=0,AND(LEN(Spreadsheet!U1092)&gt;0,LEN(Spreadsheet!U1092)&lt;=50))</f>
        <v>1</v>
      </c>
      <c r="BA882" s="5" t="b">
        <f>OR(AND(ISBLANK(Spreadsheet!C1092),LEN(Spreadsheet!V1092)=0),AND(NOT(ISBLANK(Spreadsheet!C1092)),LEN(Spreadsheet!V1092)&gt;0,LEN(Spreadsheet!V1092)&lt;=50))</f>
        <v>1</v>
      </c>
      <c r="BB882" s="5" t="b">
        <f t="array" ref="BB882">IF(AND(ISBLANK(Spreadsheet!C1092),LEN(Spreadsheet!W1092)=0),TRUE,ISNUMBER(MATCH(TRUE,EXACT(Spreadsheet!W1092,States),0)))</f>
        <v>1</v>
      </c>
      <c r="BC882" s="5" t="b">
        <f>OR(AND(ISBLANK(Spreadsheet!C1092),LEN(Spreadsheet!X1092)=0),AND(NOT(ISBLANK(Spreadsheet!C1092)),LEN(Spreadsheet!X1092)&gt;0,LEN(Spreadsheet!X1092)=5,ISNUMBER(VALUE(Spreadsheet!X1092))))</f>
        <v>1</v>
      </c>
      <c r="BD882" s="5" t="b">
        <f>OR(ISBLANK(Spreadsheet!Z1092),LEN(Spreadsheet!Z1092)&lt;=50)</f>
        <v>1</v>
      </c>
      <c r="BE882" s="5" t="b">
        <f>ISBLANK(Spreadsheet!AA1092)</f>
        <v>1</v>
      </c>
      <c r="BF882" s="5" t="b">
        <f>ISBLANK(Spreadsheet!AB1092)</f>
        <v>1</v>
      </c>
      <c r="BG882" s="5" t="b">
        <f>IF(ISERROR(DATEVALUE(TEXT(Spreadsheet!AC1092,"mm/dd/yyyy")) &gt; DATEVALUE(TEXT(Spreadsheet!J1092,"mm/dd/yyyy"))),IF(OR(AND(ISBLANK(Spreadsheet!AC1092),ISBLANK(Spreadsheet!C1092)),AND(NOT(ISBLANK(Spreadsheet!C1092)),ISBLANK(Spreadsheet!AC1092),NOT(ISBLANK(Spreadsheet!D1092)))),TRUE,FALSE),IF(DATEVALUE(TEXT(Spreadsheet!AC1092,"mm/dd/yyyy")) &gt; DATEVALUE(TEXT(Spreadsheet!J1092,"mm/dd/yyyy")),TRUE,FALSE))</f>
        <v>1</v>
      </c>
      <c r="BH882" s="5" t="b">
        <f>OR(AND(ISBLANK(Spreadsheet!C1092),ISBLANK(Spreadsheet!AE1092)),AND(NOT(ISBLANK(Spreadsheet!C1092)),NOT(ISBLANK(Spreadsheet!D1092)),ISBLANK(Spreadsheet!AE1092)),AND(NOT(ISBLANK(Spreadsheet!C1092)),ISBLANK(Spreadsheet!D1092),NOT(ISBLANK(Spreadsheet!AE1092)),LEN(Spreadsheet!AE1092)&lt;=100))</f>
        <v>1</v>
      </c>
      <c r="BI882" s="5" t="b">
        <f t="array" ref="BI882">IF(ISBLANK(Spreadsheet!AF1092),TRUE,ISNUMBER(MATCH(TRUE,EXACT(Spreadsheet!AF1092,CobraShortReasons),0)))</f>
        <v>1</v>
      </c>
      <c r="BJ882" s="5" t="b">
        <f ca="1">IF(ISERROR(DATEVALUE(TEXT(Spreadsheet!AG1092,"mm/dd/yyyy")) &gt; TODAY()),IF(ISBLANK(Spreadsheet!AG1092),TRUE,FALSE),IF(DATEVALUE(TEXT(Spreadsheet!AG1092,"mm/dd/yyyy")) &gt; TODAY(),FALSE,TRUE))</f>
        <v>1</v>
      </c>
      <c r="BK882" s="5" t="b">
        <f>OR(ISBLANK(Spreadsheet!AH1092),LEN(Spreadsheet!AH1092)&lt;=25)</f>
        <v>1</v>
      </c>
      <c r="BL882" s="5" t="b">
        <f t="array" aca="1" ref="BL882" ca="1">IF(ISBLANK(Spreadsheet!AI1092),TRUE,ISNUMBER(MATCH(TRUE,EXACT(Spreadsheet!AI1092,INDIRECT(Spreadsheet!$D$2)),0)))</f>
        <v>1</v>
      </c>
      <c r="BM882" s="5" t="b">
        <f t="array" aca="1" ref="BM882" ca="1">IF(ISBLANK(Spreadsheet!AJ1092),TRUE,ISNUMBER(MATCH(TRUE,EXACT(Spreadsheet!AJ1092,INDIRECT(Spreadsheet!BJ882)),0)))</f>
        <v>1</v>
      </c>
      <c r="BN882" s="5" t="b">
        <f t="array" ref="BN882">IF(ISBLANK(Spreadsheet!AK1092),TRUE,ISNUMBER(MATCH(TRUE,EXACT(Spreadsheet!AK1092,DentalPlans),0)))</f>
        <v>1</v>
      </c>
      <c r="BO882" s="5" t="b">
        <f t="array" aca="1" ref="BO882" ca="1">IF(ISBLANK(Spreadsheet!AL1092),TRUE,ISNUMBER(MATCH(TRUE,EXACT(Spreadsheet!AL1092,INDIRECT(Spreadsheet!BK882)),0)))</f>
        <v>1</v>
      </c>
      <c r="BP882" s="5" t="b">
        <f t="array" ref="BP882">IF(ISBLANK(Spreadsheet!AM1092),TRUE,ISNUMBER(MATCH(TRUE,EXACT(Spreadsheet!AM1092,VisionPlans),0)))</f>
        <v>1</v>
      </c>
      <c r="BQ882" s="5" t="b">
        <f t="array" aca="1" ref="BQ882" ca="1">IF(ISBLANK(Spreadsheet!AN1092),TRUE,ISNUMBER(MATCH(TRUE,EXACT(Spreadsheet!AN1092,INDIRECT(Spreadsheet!BL882)),0)))</f>
        <v>1</v>
      </c>
      <c r="BR882" s="5" t="b">
        <f t="array" ref="BR882">IF(ISBLANK(Spreadsheet!AO1092),TRUE,ISNUMBER(MATCH(TRUE,EXACT(Spreadsheet!AO1092,LifeBenefitClasses),0)))</f>
        <v>1</v>
      </c>
      <c r="BS882" s="5" t="b">
        <f>IF(OR(ISBLANK(Spreadsheet!AO1092), Spreadsheet!AO1092="Waive"),IF(ISBLANK(Spreadsheet!AP1092),TRUE,FALSE),IF(OR(AND(NOT(ISBLANK(Spreadsheet!AO1092)),ISBLANK(Spreadsheet!AP1092)),NOT(ISNUMBER(VALUE(Spreadsheet!AP1092)))),FALSE,IF(OR(AND(Spreadsheet!AP1092&lt;6,MOD(Spreadsheet!AP1092*10,5)=0), MOD(Spreadsheet!AP1092,5000)=0),TRUE,FALSE)))</f>
        <v>1</v>
      </c>
      <c r="BT882" s="5" t="b">
        <f t="array" ref="BT882">IF(ISBLANK(Spreadsheet!AQ1092),TRUE,ISNUMBER(MATCH(TRUE,EXACT(Spreadsheet!AQ1092,EnrollWaive),0)))</f>
        <v>1</v>
      </c>
      <c r="BU882" s="5" t="b">
        <f t="array" ref="BU882">IF(ISBLANK(Spreadsheet!AR1092),TRUE,ISNUMBER(MATCH(TRUE,EXACT(Spreadsheet!AR1092,LifeBenefitClasses),0)))</f>
        <v>1</v>
      </c>
      <c r="BV882" s="5" t="b">
        <f>IF(OR(ISBLANK(Spreadsheet!AR1092), Spreadsheet!AR1092="Waive"),IF(ISBLANK(Spreadsheet!AS1092),TRUE,FALSE),IF(OR(AND(NOT(ISBLANK(Spreadsheet!AR1092)),ISBLANK(Spreadsheet!AS1092)),NOT(ISNUMBER(VALUE(Spreadsheet!AS1092)))),FALSE,IF(OR(AND(Spreadsheet!AS1092&lt;6,MOD(Spreadsheet!AS1092*10,5)=0), MOD(Spreadsheet!AS1092,10000)=0),TRUE,FALSE)))</f>
        <v>1</v>
      </c>
      <c r="BW882" s="5" t="b">
        <f t="array" ref="BW882">IF(ISBLANK(Spreadsheet!AT1092),TRUE,ISNUMBER(MATCH(TRUE,EXACT(Spreadsheet!AT1092,LifeBenefitClasses),0)))</f>
        <v>1</v>
      </c>
      <c r="BX882" s="5" t="b">
        <f>IF(OR(ISBLANK(Spreadsheet!AT1092), Spreadsheet!AT1092="Waive"),IF(ISBLANK(Spreadsheet!AU1092),TRUE,FALSE),IF(OR(AND(NOT(ISBLANK(Spreadsheet!AT1092)),ISBLANK(Spreadsheet!AU1092)),NOT(ISNUMBER(VALUE(Spreadsheet!AU1092)))),FALSE,IF(AND(NOT(OR(ISBLANK(Spreadsheet!AT1092),Spreadsheet!AT1092="Waive")),NOT(OR(ISBLANK(Spreadsheet!AR1092),Spreadsheet!AR1092="Waive")),MOD(Spreadsheet!AU1092,5000)=0, Spreadsheet!AU1092&lt;=(Spreadsheet!AS1092*0.5)),TRUE,FALSE)))</f>
        <v>1</v>
      </c>
      <c r="BY882" s="5" t="b">
        <f t="array" ref="BY882">IF(ISBLANK(Spreadsheet!AV1092),TRUE,ISNUMBER(MATCH(TRUE,EXACT(Spreadsheet!AV1092,EnrollWaive),0)))</f>
        <v>1</v>
      </c>
      <c r="BZ882" s="5" t="b">
        <f t="array" ref="BZ882">IF(ISBLANK(Spreadsheet!AW1092),TRUE,ISNUMBER(MATCH(TRUE,EXACT(Spreadsheet!AW1092,LifeBenefitClasses),0)))</f>
        <v>1</v>
      </c>
      <c r="CA882" s="5" t="b">
        <f t="array" ref="CA882">IF(ISBLANK(Spreadsheet!AX1092),TRUE,ISNUMBER(MATCH(TRUE,EXACT(Spreadsheet!AX1092,LifeBenefitClasses),0)))</f>
        <v>1</v>
      </c>
      <c r="CB882" s="5" t="b">
        <f t="array" ref="CB882">IF(ISBLANK(Spreadsheet!AY1092),TRUE,ISNUMBER(MATCH(TRUE,EXACT(Spreadsheet!AY1092,LifeBenefitClasses),0)))</f>
        <v>1</v>
      </c>
      <c r="CC882" s="5" t="b">
        <f t="array" ref="CC882">IF(ISBLANK(Spreadsheet!AZ1092),TRUE,ISNUMBER(MATCH(TRUE,EXACT(Spreadsheet!AZ1092,LifeBenefitClasses),0)))</f>
        <v>1</v>
      </c>
      <c r="CD882" s="5" t="b">
        <f t="array" ref="CD882">IF(ISBLANK(Spreadsheet!BA1092),TRUE,ISNUMBER(MATCH(TRUE,EXACT(Spreadsheet!BA1092,LifeBenefitClasses),0)))</f>
        <v>1</v>
      </c>
      <c r="CE882" s="5" t="b">
        <f>IF(OR(ISBLANK(Spreadsheet!BA1092), Spreadsheet!BA1092="Waive"),IF(ISBLANK(Spreadsheet!BB1092),TRUE,FALSE),IF(OR(AND(NOT(ISBLANK(Spreadsheet!BA1092)),ISBLANK(Spreadsheet!BB1092)),NOT(ISNUMBER(VALUE(Spreadsheet!BB1092))),ISBLANK(Spreadsheet!BC1092),NOT(ISNUMBER(VALUE(Spreadsheet!BC1092)))),FALSE,IF(AND(Spreadsheet!BB1092&gt;=50000,Spreadsheet!BB1092&lt;=250000,MOD(Spreadsheet!BB1092,10000)=0,Spreadsheet!BB1092&lt;=(10*Spreadsheet!BC1092)),TRUE,FALSE)))</f>
        <v>1</v>
      </c>
      <c r="CF882" s="5" t="b">
        <f>IF(NOT(ISBLANK(Spreadsheet!BC882)),AND(ISNUMBER(VALUE(Spreadsheet!BC882)),Spreadsheet!BC882&gt;0),AND(OR(ISBLANK(Spreadsheet!AO882),Spreadsheet!AO882="Waive",AND(NOT(OR(ISBLANK(Spreadsheet!AO882),Spreadsheet!AO882="Waive")),Spreadsheet!AP882&gt;=6)),OR(ISBLANK(Spreadsheet!AR882),AND(NOT(OR(ISBLANK(Spreadsheet!AR882),Spreadsheet!AR882="Waive")),Spreadsheet!AS882&gt;=6)),OR(ISBLANK(Spreadsheet!AW882)),OR(ISBLANK(Spreadsheet!AX882)),OR(ISBLANK(Spreadsheet!AY882)),OR(ISBLANK(Spreadsheet!AZ882)),OR(ISBLANK(Spreadsheet!BA882),Spreadsheet!BA882="Waive")))</f>
        <v>1</v>
      </c>
      <c r="CG882" s="5" t="b">
        <f t="shared" ca="1" si="65"/>
        <v>1</v>
      </c>
    </row>
    <row r="883" spans="8:85" x14ac:dyDescent="0.3">
      <c r="H883" s="5">
        <f t="shared" ca="1" si="62"/>
        <v>2</v>
      </c>
      <c r="I883" s="5" t="str">
        <f t="shared" ca="1" si="63"/>
        <v/>
      </c>
      <c r="J883" s="5" t="str">
        <f>IF(AND(NOT(ISBLANK(Spreadsheet!C1093)),ISBLANK(Spreadsheet!D1093)),Spreadsheet!F1093&amp;" "&amp;Spreadsheet!H1093,"")</f>
        <v/>
      </c>
      <c r="K883" s="5">
        <f>IF(AND(NOT(ISBLANK(Spreadsheet!C1093)),ISBLANK(Spreadsheet!D1093)),COUNTIFS(Spreadsheet!E$786:E1094,"=Child",Spreadsheet!C$786:C1094, "="&amp;Spreadsheet!C1093) + COUNTIFS(Spreadsheet!E$786:E1094,"=Step-child",Spreadsheet!C$786:C1094, "="&amp;Spreadsheet!C1093),0)</f>
        <v>0</v>
      </c>
      <c r="L883" s="5">
        <f>IF(NOT(ISBLANK(J883)),COUNTIFS(Spreadsheet!E$786:E1094,"=Wife",Spreadsheet!C$786:C1094, "="&amp;Spreadsheet!C1093) + COUNTIFS(Spreadsheet!E$786:E1094,"=Husband",Spreadsheet!C$786:C1094, "="&amp;Spreadsheet!C1093),0)</f>
        <v>0</v>
      </c>
      <c r="M883" s="5">
        <f>IF(NOT(ISBLANK(Spreadsheet!AJ1093)),VLOOKUP(Spreadsheet!AJ1093,'Drop Downs'!$P$2:$R$16,3,FALSE),0)</f>
        <v>0</v>
      </c>
      <c r="N883" s="5">
        <f>IF(NOT(ISBLANK(Spreadsheet!AJ1093)), VLOOKUP(Spreadsheet!AJ1093,'Drop Downs'!$P$2:$R$16,2,FALSE),0)</f>
        <v>0</v>
      </c>
      <c r="O883" s="5">
        <f>IF(NOT(ISBLANK(Spreadsheet!AL1093)),VLOOKUP(Spreadsheet!AL1093,'Drop Downs'!$P$2:$R$16,3,FALSE), 0)</f>
        <v>0</v>
      </c>
      <c r="P883" s="5">
        <f>IF(NOT(ISBLANK(Spreadsheet!AL1093)),VLOOKUP(Spreadsheet!AL1093,'Drop Downs'!$P$2:$R$16,2,FALSE),0)</f>
        <v>0</v>
      </c>
      <c r="Q883" s="5">
        <f>IF(NOT(ISBLANK(Spreadsheet!AN1093)),VLOOKUP(Spreadsheet!AN1093,'Drop Downs'!$P$2:$R$16,3,FALSE),0)</f>
        <v>0</v>
      </c>
      <c r="R883" s="5">
        <f>IF(NOT(ISBLANK(Spreadsheet!AN1093)),VLOOKUP(Spreadsheet!AN1093,'Drop Downs'!$P$2:$R$16,2,FALSE),0)</f>
        <v>0</v>
      </c>
      <c r="S883" s="5" t="str">
        <f>IF(OR(M883&gt;K883,N883&gt;L883,O883&gt;K883, Q883&gt;K883,N883&gt;L883, P883&gt;L883, R883&gt;L883),"Member currently has a coverage election over what he/she needs.  Please add more dependents or adjust the coverage election.","")&amp;(IF(AND(NOT(ISBLANK(Spreadsheet!C1093)),NOT(ISBLANK(Spreadsheet!D1093)),ISBLANK(Spreadsheet!E1093)),"Dependent lacks a relationship to member.Please select one from the drop-down.",""))</f>
        <v/>
      </c>
      <c r="T883" s="5" t="b">
        <f t="shared" si="64"/>
        <v>1</v>
      </c>
      <c r="U883" s="5" t="b">
        <f>OR(ISBLANK(Spreadsheet!C1093),IF(NOT(ISBLANK(Spreadsheet!D1093)),NOT(ISBLANK(Spreadsheet!E1093)),TRUE))</f>
        <v>1</v>
      </c>
      <c r="V883" s="5" t="b">
        <f>OR(ISBLANK(Spreadsheet!C1093), NOT(ISBLANK(Spreadsheet!I1093)))</f>
        <v>1</v>
      </c>
      <c r="W883" s="5" t="b">
        <f>OR(ISBLANK(Spreadsheet!D1093),NOT(ISBLANK(Spreadsheet!C1093)))</f>
        <v>1</v>
      </c>
      <c r="X883" s="155" t="str">
        <f>REPT("0",MIN(FIND({1,2,3,4,5,6,7,8,9},Spreadsheet!C1093&amp;"123456789"))-1)&amp;IF(ISBLANK(Spreadsheet!C1093),"",SUMPRODUCT(MID(0&amp;Spreadsheet!C1093,LARGE(INDEX(ISNUMBER(--MID(Spreadsheet!C1093,ROW($1:$225),1))*
 ROW($1:$225),0),ROW($1:$225))+1,1)*10^ROW($1:$225)/10))</f>
        <v/>
      </c>
      <c r="Y883" s="5" t="b">
        <f>IF(NOT(ISBLANK(Spreadsheet!C1093)),IF(AND(ISNUMBER(VALUE(Spreadsheet!C1093)), LEN(Spreadsheet!C1093)=9),TRUE,FALSE),TRUE)</f>
        <v>1</v>
      </c>
      <c r="Z883" s="155" t="str">
        <f>REPT("0",MIN(FIND({1,2,3,4,5,6,7,8,9},Spreadsheet!D1093&amp;"123456789"))-1)&amp;IF(ISBLANK(Spreadsheet!D1093),"",SUMPRODUCT(MID(0&amp;Spreadsheet!D1093,LARGE(INDEX(ISNUMBER(--MID(Spreadsheet!D1093,ROW($1:$225),1))*
 ROW($1:$225),0),ROW($1:$225))+1,1)*10^ROW($1:$225)/10))</f>
        <v/>
      </c>
      <c r="AA883" s="5" t="b">
        <f>IF(AND(NOT(ISBLANK(Spreadsheet!D1093)),NOT(ISBLANK(Spreadsheet!C1093))),IF(AND(ISNUMBER(VALUE(Spreadsheet!D1093)), LEN(Spreadsheet!D1093)=9),TRUE,FALSE),IF(AND(NOT(ISBLANK(Spreadsheet!D1093)),ISBLANK(Spreadsheet!C1093)),FALSE,TRUE))</f>
        <v>1</v>
      </c>
      <c r="AB883" s="5" t="b">
        <f>OR(ISBLANK(Spreadsheet!Y883),IF(NOT(ISBLANK(Spreadsheet!Y883)),LEN(Spreadsheet!Y883)=10,ISNUMBER(VALUE(Spreadsheet!Y883))))</f>
        <v>1</v>
      </c>
      <c r="AC883" s="5" t="b">
        <f>OR(ISBLANK(Spreadsheet!AI1093), AND(NOT(ISBLANK(Spreadsheet!AJ1093)), NOT(ISNUMBER(SEARCH("Waive",Spreadsheet!AJ1093)))))</f>
        <v>1</v>
      </c>
      <c r="AD883" s="5" t="b">
        <f>OR(ISBLANK(Spreadsheet!AK1093), AND(NOT(ISBLANK(Spreadsheet!AL1093)), NOT(ISNUMBER(SEARCH("Waive",Spreadsheet!AL1093)))))</f>
        <v>1</v>
      </c>
      <c r="AE883" s="5" t="b">
        <f>OR(ISBLANK(Spreadsheet!AM1093), AND(NOT(ISBLANK(Spreadsheet!AN1093)), NOT(ISNUMBER(SEARCH("Waive", Spreadsheet!AN1093)))))</f>
        <v>1</v>
      </c>
      <c r="AF883" s="5" t="b">
        <f>OR(ISBLANK(Spreadsheet!C1093), NOT(ISBLANK(Spreadsheet!D1093)),NOT(ISBLANK(Spreadsheet!L1093)))</f>
        <v>1</v>
      </c>
      <c r="AG883" s="5" t="b">
        <f>IF(AND(NOT(ISBLANK(Spreadsheet!C1093)), NOT(ISBLANK(Spreadsheet!D1093)),Spreadsheet!C1093&lt;&gt;Spreadsheet!D1093),IF(ISERROR(VLOOKUP(Spreadsheet!C1093, Spreadsheet!$C$6:'Spreadsheet'!$C1092,1,FALSE)), FALSE, TRUE),TRUE)</f>
        <v>1</v>
      </c>
      <c r="AH883" s="5" t="b">
        <f>Spreadsheet!$B$2=Spreadsheet!AD883</f>
        <v>1</v>
      </c>
      <c r="AI883" s="5" t="b">
        <f>IF(ISBLANK(Spreadsheet!G1093),TRUE,IF(OR(LEN(Spreadsheet!G1093)&gt;1,ISNUMBER(VALUE(Spreadsheet!G1093))),FALSE,TRUE))</f>
        <v>1</v>
      </c>
      <c r="AJ883" s="5" t="b">
        <f>OR(ISBLANK(Spreadsheet!C1093), NOT(ISBLANK(Spreadsheet!B1093)), NOT(ISBLANK(Spreadsheet!D1093)))</f>
        <v>1</v>
      </c>
      <c r="AK883" s="5" t="b">
        <f t="array" ref="AK883">IF(OR(AND(ISBLANK(Spreadsheet!E1093),ISBLANK(Spreadsheet!D1093),NOT(ISBLANK(Spreadsheet!C1093))),AND(ISBLANK(Spreadsheet!E1093),ISBLANK(Spreadsheet!D1093),ISBLANK(Spreadsheet!C1093))),TRUE,ISNUMBER(MATCH(TRUE,EXACT(Spreadsheet!E1093,Relationships),0)))</f>
        <v>1</v>
      </c>
      <c r="AL883" s="5" t="b">
        <f>IF(NOT(ISBLANK(Spreadsheet!C1093)),IF(OR(ISBLANK(Spreadsheet!F1093),LEN(Spreadsheet!F1093)&gt;40),FALSE,TRUE),TRUE)</f>
        <v>1</v>
      </c>
      <c r="AM883" s="5" t="b">
        <f>IF(NOT(ISBLANK(Spreadsheet!C1093)),IF(OR(ISBLANK(Spreadsheet!H1093),LEN(Spreadsheet!H1093)&gt;40),FALSE,TRUE),TRUE)</f>
        <v>1</v>
      </c>
      <c r="AN883" s="5" t="b">
        <f t="array" ref="AN883">IF(ISBLANK(Spreadsheet!I1093),TRUE,ISNUMBER(MATCH(TRUE,EXACT(Spreadsheet!I1093,GenderValues),0)))</f>
        <v>1</v>
      </c>
      <c r="AO883" s="5" t="b">
        <f ca="1">IF(ISERROR(DATEVALUE(TEXT(Spreadsheet!J1093,"mm/dd/yyyy")) &gt; TODAY()),IF(AND(ISBLANK(Spreadsheet!J1093),ISBLANK(Spreadsheet!C1093)),TRUE,FALSE),IF(DATEVALUE(TEXT(Spreadsheet!J1093,"mm/dd/yyyy")) &gt; TODAY(),FALSE,TRUE))</f>
        <v>1</v>
      </c>
      <c r="AP883" s="5" t="b">
        <f>OR(ISBLANK(Spreadsheet!K1093),LEN(Spreadsheet!K1093)&lt;=100)</f>
        <v>1</v>
      </c>
      <c r="AQ883" s="5" t="b">
        <f t="array" ref="AQ883">IF(OR(AND(ISBLANK(Spreadsheet!L1093),ISBLANK(Spreadsheet!C1093)),AND(NOT(ISBLANK(Spreadsheet!C1093)),NOT(ISBLANK(Spreadsheet!D1093)))),TRUE,ISNUMBER(MATCH(TRUE,EXACT(Spreadsheet!L1093,MaritalStatus),0)))</f>
        <v>1</v>
      </c>
      <c r="AR883" s="5" t="b">
        <f ca="1">IF(ISERROR(DATEVALUE(TEXT(Spreadsheet!M1093,"mm/dd/yyyy")) &gt; TODAY()),IF(ISBLANK(Spreadsheet!M1093),TRUE,FALSE),IF(DATEVALUE(TEXT(Spreadsheet!M1093,"mm/dd/yyyy")) &gt; TODAY(),FALSE,TRUE))</f>
        <v>1</v>
      </c>
      <c r="AS883" s="5" t="b">
        <f>OR(ISBLANK(Spreadsheet!N1093),LEN(Spreadsheet!N1093)&lt;=100)</f>
        <v>1</v>
      </c>
      <c r="AT883" s="5" t="b">
        <f>OR(ISBLANK(Spreadsheet!O1093),UPPER(Spreadsheet!O1093)="YES")</f>
        <v>1</v>
      </c>
      <c r="AU883" s="5" t="b">
        <f>OR(ISBLANK(Spreadsheet!P1093),UPPER(Spreadsheet!P1093)="YES")</f>
        <v>1</v>
      </c>
      <c r="AV883" s="5" t="b">
        <f t="array" ref="AV883">IF(ISBLANK(Spreadsheet!Q1093),TRUE,ISNUMBER(MATCH(TRUE,EXACT(Spreadsheet!Q1093,OnGroupsPriorIns),0)))</f>
        <v>1</v>
      </c>
      <c r="AW883" s="5" t="b">
        <f>OR(ISBLANK(Spreadsheet!R1093),UPPER(Spreadsheet!R1093)="YES")</f>
        <v>1</v>
      </c>
      <c r="AX883" s="5" t="b">
        <f>OR(ISBLANK(Spreadsheet!S1093),UPPER(Spreadsheet!S1093)="YES")</f>
        <v>1</v>
      </c>
      <c r="AY883" s="5" t="b">
        <f>OR(AND(ISBLANK(Spreadsheet!C1093),LEN(Spreadsheet!T1093)=0),AND(NOT(ISBLANK(Spreadsheet!C1093)),LEN(Spreadsheet!T1093)&gt;0,LEN(Spreadsheet!T1093)&lt;=50))</f>
        <v>1</v>
      </c>
      <c r="AZ883" s="5" t="b">
        <f>OR(LEN(Spreadsheet!U1093)=0,AND(LEN(Spreadsheet!U1093)&gt;0,LEN(Spreadsheet!U1093)&lt;=50))</f>
        <v>1</v>
      </c>
      <c r="BA883" s="5" t="b">
        <f>OR(AND(ISBLANK(Spreadsheet!C1093),LEN(Spreadsheet!V1093)=0),AND(NOT(ISBLANK(Spreadsheet!C1093)),LEN(Spreadsheet!V1093)&gt;0,LEN(Spreadsheet!V1093)&lt;=50))</f>
        <v>1</v>
      </c>
      <c r="BB883" s="5" t="b">
        <f t="array" ref="BB883">IF(AND(ISBLANK(Spreadsheet!C1093),LEN(Spreadsheet!W1093)=0),TRUE,ISNUMBER(MATCH(TRUE,EXACT(Spreadsheet!W1093,States),0)))</f>
        <v>1</v>
      </c>
      <c r="BC883" s="5" t="b">
        <f>OR(AND(ISBLANK(Spreadsheet!C1093),LEN(Spreadsheet!X1093)=0),AND(NOT(ISBLANK(Spreadsheet!C1093)),LEN(Spreadsheet!X1093)&gt;0,LEN(Spreadsheet!X1093)=5,ISNUMBER(VALUE(Spreadsheet!X1093))))</f>
        <v>1</v>
      </c>
      <c r="BD883" s="5" t="b">
        <f>OR(ISBLANK(Spreadsheet!Z1093),LEN(Spreadsheet!Z1093)&lt;=50)</f>
        <v>1</v>
      </c>
      <c r="BE883" s="5" t="b">
        <f>ISBLANK(Spreadsheet!AA1093)</f>
        <v>1</v>
      </c>
      <c r="BF883" s="5" t="b">
        <f>ISBLANK(Spreadsheet!AB1093)</f>
        <v>1</v>
      </c>
      <c r="BG883" s="5" t="b">
        <f>IF(ISERROR(DATEVALUE(TEXT(Spreadsheet!AC1093,"mm/dd/yyyy")) &gt; DATEVALUE(TEXT(Spreadsheet!J1093,"mm/dd/yyyy"))),IF(OR(AND(ISBLANK(Spreadsheet!AC1093),ISBLANK(Spreadsheet!C1093)),AND(NOT(ISBLANK(Spreadsheet!C1093)),ISBLANK(Spreadsheet!AC1093),NOT(ISBLANK(Spreadsheet!D1093)))),TRUE,FALSE),IF(DATEVALUE(TEXT(Spreadsheet!AC1093,"mm/dd/yyyy")) &gt; DATEVALUE(TEXT(Spreadsheet!J1093,"mm/dd/yyyy")),TRUE,FALSE))</f>
        <v>1</v>
      </c>
      <c r="BH883" s="5" t="b">
        <f>OR(AND(ISBLANK(Spreadsheet!C1093),ISBLANK(Spreadsheet!AE1093)),AND(NOT(ISBLANK(Spreadsheet!C1093)),NOT(ISBLANK(Spreadsheet!D1093)),ISBLANK(Spreadsheet!AE1093)),AND(NOT(ISBLANK(Spreadsheet!C1093)),ISBLANK(Spreadsheet!D1093),NOT(ISBLANK(Spreadsheet!AE1093)),LEN(Spreadsheet!AE1093)&lt;=100))</f>
        <v>1</v>
      </c>
      <c r="BI883" s="5" t="b">
        <f t="array" ref="BI883">IF(ISBLANK(Spreadsheet!AF1093),TRUE,ISNUMBER(MATCH(TRUE,EXACT(Spreadsheet!AF1093,CobraShortReasons),0)))</f>
        <v>1</v>
      </c>
      <c r="BJ883" s="5" t="b">
        <f ca="1">IF(ISERROR(DATEVALUE(TEXT(Spreadsheet!AG1093,"mm/dd/yyyy")) &gt; TODAY()),IF(ISBLANK(Spreadsheet!AG1093),TRUE,FALSE),IF(DATEVALUE(TEXT(Spreadsheet!AG1093,"mm/dd/yyyy")) &gt; TODAY(),FALSE,TRUE))</f>
        <v>1</v>
      </c>
      <c r="BK883" s="5" t="b">
        <f>OR(ISBLANK(Spreadsheet!AH1093),LEN(Spreadsheet!AH1093)&lt;=25)</f>
        <v>1</v>
      </c>
      <c r="BL883" s="5" t="b">
        <f t="array" aca="1" ref="BL883" ca="1">IF(ISBLANK(Spreadsheet!AI1093),TRUE,ISNUMBER(MATCH(TRUE,EXACT(Spreadsheet!AI1093,INDIRECT(Spreadsheet!$D$2)),0)))</f>
        <v>1</v>
      </c>
      <c r="BM883" s="5" t="b">
        <f t="array" aca="1" ref="BM883" ca="1">IF(ISBLANK(Spreadsheet!AJ1093),TRUE,ISNUMBER(MATCH(TRUE,EXACT(Spreadsheet!AJ1093,INDIRECT(Spreadsheet!BJ883)),0)))</f>
        <v>1</v>
      </c>
      <c r="BN883" s="5" t="b">
        <f t="array" ref="BN883">IF(ISBLANK(Spreadsheet!AK1093),TRUE,ISNUMBER(MATCH(TRUE,EXACT(Spreadsheet!AK1093,DentalPlans),0)))</f>
        <v>1</v>
      </c>
      <c r="BO883" s="5" t="b">
        <f t="array" aca="1" ref="BO883" ca="1">IF(ISBLANK(Spreadsheet!AL1093),TRUE,ISNUMBER(MATCH(TRUE,EXACT(Spreadsheet!AL1093,INDIRECT(Spreadsheet!BK883)),0)))</f>
        <v>1</v>
      </c>
      <c r="BP883" s="5" t="b">
        <f t="array" ref="BP883">IF(ISBLANK(Spreadsheet!AM1093),TRUE,ISNUMBER(MATCH(TRUE,EXACT(Spreadsheet!AM1093,VisionPlans),0)))</f>
        <v>1</v>
      </c>
      <c r="BQ883" s="5" t="b">
        <f t="array" aca="1" ref="BQ883" ca="1">IF(ISBLANK(Spreadsheet!AN1093),TRUE,ISNUMBER(MATCH(TRUE,EXACT(Spreadsheet!AN1093,INDIRECT(Spreadsheet!BL883)),0)))</f>
        <v>1</v>
      </c>
      <c r="BR883" s="5" t="b">
        <f t="array" ref="BR883">IF(ISBLANK(Spreadsheet!AO1093),TRUE,ISNUMBER(MATCH(TRUE,EXACT(Spreadsheet!AO1093,LifeBenefitClasses),0)))</f>
        <v>1</v>
      </c>
      <c r="BS883" s="5" t="b">
        <f>IF(OR(ISBLANK(Spreadsheet!AO1093), Spreadsheet!AO1093="Waive"),IF(ISBLANK(Spreadsheet!AP1093),TRUE,FALSE),IF(OR(AND(NOT(ISBLANK(Spreadsheet!AO1093)),ISBLANK(Spreadsheet!AP1093)),NOT(ISNUMBER(VALUE(Spreadsheet!AP1093)))),FALSE,IF(OR(AND(Spreadsheet!AP1093&lt;6,MOD(Spreadsheet!AP1093*10,5)=0), MOD(Spreadsheet!AP1093,5000)=0),TRUE,FALSE)))</f>
        <v>1</v>
      </c>
      <c r="BT883" s="5" t="b">
        <f t="array" ref="BT883">IF(ISBLANK(Spreadsheet!AQ1093),TRUE,ISNUMBER(MATCH(TRUE,EXACT(Spreadsheet!AQ1093,EnrollWaive),0)))</f>
        <v>1</v>
      </c>
      <c r="BU883" s="5" t="b">
        <f t="array" ref="BU883">IF(ISBLANK(Spreadsheet!AR1093),TRUE,ISNUMBER(MATCH(TRUE,EXACT(Spreadsheet!AR1093,LifeBenefitClasses),0)))</f>
        <v>1</v>
      </c>
      <c r="BV883" s="5" t="b">
        <f>IF(OR(ISBLANK(Spreadsheet!AR1093), Spreadsheet!AR1093="Waive"),IF(ISBLANK(Spreadsheet!AS1093),TRUE,FALSE),IF(OR(AND(NOT(ISBLANK(Spreadsheet!AR1093)),ISBLANK(Spreadsheet!AS1093)),NOT(ISNUMBER(VALUE(Spreadsheet!AS1093)))),FALSE,IF(OR(AND(Spreadsheet!AS1093&lt;6,MOD(Spreadsheet!AS1093*10,5)=0), MOD(Spreadsheet!AS1093,10000)=0),TRUE,FALSE)))</f>
        <v>1</v>
      </c>
      <c r="BW883" s="5" t="b">
        <f t="array" ref="BW883">IF(ISBLANK(Spreadsheet!AT1093),TRUE,ISNUMBER(MATCH(TRUE,EXACT(Spreadsheet!AT1093,LifeBenefitClasses),0)))</f>
        <v>1</v>
      </c>
      <c r="BX883" s="5" t="b">
        <f>IF(OR(ISBLANK(Spreadsheet!AT1093), Spreadsheet!AT1093="Waive"),IF(ISBLANK(Spreadsheet!AU1093),TRUE,FALSE),IF(OR(AND(NOT(ISBLANK(Spreadsheet!AT1093)),ISBLANK(Spreadsheet!AU1093)),NOT(ISNUMBER(VALUE(Spreadsheet!AU1093)))),FALSE,IF(AND(NOT(OR(ISBLANK(Spreadsheet!AT1093),Spreadsheet!AT1093="Waive")),NOT(OR(ISBLANK(Spreadsheet!AR1093),Spreadsheet!AR1093="Waive")),MOD(Spreadsheet!AU1093,5000)=0, Spreadsheet!AU1093&lt;=(Spreadsheet!AS1093*0.5)),TRUE,FALSE)))</f>
        <v>1</v>
      </c>
      <c r="BY883" s="5" t="b">
        <f t="array" ref="BY883">IF(ISBLANK(Spreadsheet!AV1093),TRUE,ISNUMBER(MATCH(TRUE,EXACT(Spreadsheet!AV1093,EnrollWaive),0)))</f>
        <v>1</v>
      </c>
      <c r="BZ883" s="5" t="b">
        <f t="array" ref="BZ883">IF(ISBLANK(Spreadsheet!AW1093),TRUE,ISNUMBER(MATCH(TRUE,EXACT(Spreadsheet!AW1093,LifeBenefitClasses),0)))</f>
        <v>1</v>
      </c>
      <c r="CA883" s="5" t="b">
        <f t="array" ref="CA883">IF(ISBLANK(Spreadsheet!AX1093),TRUE,ISNUMBER(MATCH(TRUE,EXACT(Spreadsheet!AX1093,LifeBenefitClasses),0)))</f>
        <v>1</v>
      </c>
      <c r="CB883" s="5" t="b">
        <f t="array" ref="CB883">IF(ISBLANK(Spreadsheet!AY1093),TRUE,ISNUMBER(MATCH(TRUE,EXACT(Spreadsheet!AY1093,LifeBenefitClasses),0)))</f>
        <v>1</v>
      </c>
      <c r="CC883" s="5" t="b">
        <f t="array" ref="CC883">IF(ISBLANK(Spreadsheet!AZ1093),TRUE,ISNUMBER(MATCH(TRUE,EXACT(Spreadsheet!AZ1093,LifeBenefitClasses),0)))</f>
        <v>1</v>
      </c>
      <c r="CD883" s="5" t="b">
        <f t="array" ref="CD883">IF(ISBLANK(Spreadsheet!BA1093),TRUE,ISNUMBER(MATCH(TRUE,EXACT(Spreadsheet!BA1093,LifeBenefitClasses),0)))</f>
        <v>1</v>
      </c>
      <c r="CE883" s="5" t="b">
        <f>IF(OR(ISBLANK(Spreadsheet!BA1093), Spreadsheet!BA1093="Waive"),IF(ISBLANK(Spreadsheet!BB1093),TRUE,FALSE),IF(OR(AND(NOT(ISBLANK(Spreadsheet!BA1093)),ISBLANK(Spreadsheet!BB1093)),NOT(ISNUMBER(VALUE(Spreadsheet!BB1093))),ISBLANK(Spreadsheet!BC1093),NOT(ISNUMBER(VALUE(Spreadsheet!BC1093)))),FALSE,IF(AND(Spreadsheet!BB1093&gt;=50000,Spreadsheet!BB1093&lt;=250000,MOD(Spreadsheet!BB1093,10000)=0,Spreadsheet!BB1093&lt;=(10*Spreadsheet!BC1093)),TRUE,FALSE)))</f>
        <v>1</v>
      </c>
      <c r="CF883" s="5" t="b">
        <f>IF(NOT(ISBLANK(Spreadsheet!BC883)),AND(ISNUMBER(VALUE(Spreadsheet!BC883)),Spreadsheet!BC883&gt;0),AND(OR(ISBLANK(Spreadsheet!AO883),Spreadsheet!AO883="Waive",AND(NOT(OR(ISBLANK(Spreadsheet!AO883),Spreadsheet!AO883="Waive")),Spreadsheet!AP883&gt;=6)),OR(ISBLANK(Spreadsheet!AR883),AND(NOT(OR(ISBLANK(Spreadsheet!AR883),Spreadsheet!AR883="Waive")),Spreadsheet!AS883&gt;=6)),OR(ISBLANK(Spreadsheet!AW883)),OR(ISBLANK(Spreadsheet!AX883)),OR(ISBLANK(Spreadsheet!AY883)),OR(ISBLANK(Spreadsheet!AZ883)),OR(ISBLANK(Spreadsheet!BA883),Spreadsheet!BA883="Waive")))</f>
        <v>1</v>
      </c>
      <c r="CG883" s="5" t="b">
        <f t="shared" ca="1" si="65"/>
        <v>1</v>
      </c>
    </row>
    <row r="884" spans="8:85" x14ac:dyDescent="0.3">
      <c r="H884" s="5">
        <f t="shared" ca="1" si="62"/>
        <v>2</v>
      </c>
      <c r="I884" s="5" t="str">
        <f t="shared" ca="1" si="63"/>
        <v/>
      </c>
      <c r="J884" s="5" t="str">
        <f>IF(AND(NOT(ISBLANK(Spreadsheet!C1094)),ISBLANK(Spreadsheet!D1094)),Spreadsheet!F1094&amp;" "&amp;Spreadsheet!H1094,"")</f>
        <v/>
      </c>
      <c r="K884" s="5">
        <f>IF(AND(NOT(ISBLANK(Spreadsheet!C1094)),ISBLANK(Spreadsheet!D1094)),COUNTIFS(Spreadsheet!E$786:E1095,"=Child",Spreadsheet!C$786:C1095, "="&amp;Spreadsheet!C1094) + COUNTIFS(Spreadsheet!E$786:E1095,"=Step-child",Spreadsheet!C$786:C1095, "="&amp;Spreadsheet!C1094),0)</f>
        <v>0</v>
      </c>
      <c r="L884" s="5">
        <f>IF(NOT(ISBLANK(J884)),COUNTIFS(Spreadsheet!E$786:E1095,"=Wife",Spreadsheet!C$786:C1095, "="&amp;Spreadsheet!C1094) + COUNTIFS(Spreadsheet!E$786:E1095,"=Husband",Spreadsheet!C$786:C1095, "="&amp;Spreadsheet!C1094),0)</f>
        <v>0</v>
      </c>
      <c r="M884" s="5">
        <f>IF(NOT(ISBLANK(Spreadsheet!AJ1094)),VLOOKUP(Spreadsheet!AJ1094,'Drop Downs'!$P$2:$R$16,3,FALSE),0)</f>
        <v>0</v>
      </c>
      <c r="N884" s="5">
        <f>IF(NOT(ISBLANK(Spreadsheet!AJ1094)), VLOOKUP(Spreadsheet!AJ1094,'Drop Downs'!$P$2:$R$16,2,FALSE),0)</f>
        <v>0</v>
      </c>
      <c r="O884" s="5">
        <f>IF(NOT(ISBLANK(Spreadsheet!AL1094)),VLOOKUP(Spreadsheet!AL1094,'Drop Downs'!$P$2:$R$16,3,FALSE), 0)</f>
        <v>0</v>
      </c>
      <c r="P884" s="5">
        <f>IF(NOT(ISBLANK(Spreadsheet!AL1094)),VLOOKUP(Spreadsheet!AL1094,'Drop Downs'!$P$2:$R$16,2,FALSE),0)</f>
        <v>0</v>
      </c>
      <c r="Q884" s="5">
        <f>IF(NOT(ISBLANK(Spreadsheet!AN1094)),VLOOKUP(Spreadsheet!AN1094,'Drop Downs'!$P$2:$R$16,3,FALSE),0)</f>
        <v>0</v>
      </c>
      <c r="R884" s="5">
        <f>IF(NOT(ISBLANK(Spreadsheet!AN1094)),VLOOKUP(Spreadsheet!AN1094,'Drop Downs'!$P$2:$R$16,2,FALSE),0)</f>
        <v>0</v>
      </c>
      <c r="S884" s="5" t="str">
        <f>IF(OR(M884&gt;K884,N884&gt;L884,O884&gt;K884, Q884&gt;K884,N884&gt;L884, P884&gt;L884, R884&gt;L884),"Member currently has a coverage election over what he/she needs.  Please add more dependents or adjust the coverage election.","")&amp;(IF(AND(NOT(ISBLANK(Spreadsheet!C1094)),NOT(ISBLANK(Spreadsheet!D1094)),ISBLANK(Spreadsheet!E1094)),"Dependent lacks a relationship to member.Please select one from the drop-down.",""))</f>
        <v/>
      </c>
      <c r="T884" s="5" t="b">
        <f t="shared" si="64"/>
        <v>1</v>
      </c>
      <c r="U884" s="5" t="b">
        <f>OR(ISBLANK(Spreadsheet!C1094),IF(NOT(ISBLANK(Spreadsheet!D1094)),NOT(ISBLANK(Spreadsheet!E1094)),TRUE))</f>
        <v>1</v>
      </c>
      <c r="V884" s="5" t="b">
        <f>OR(ISBLANK(Spreadsheet!C1094), NOT(ISBLANK(Spreadsheet!I1094)))</f>
        <v>1</v>
      </c>
      <c r="W884" s="5" t="b">
        <f>OR(ISBLANK(Spreadsheet!D1094),NOT(ISBLANK(Spreadsheet!C1094)))</f>
        <v>1</v>
      </c>
      <c r="X884" s="155" t="str">
        <f>REPT("0",MIN(FIND({1,2,3,4,5,6,7,8,9},Spreadsheet!C1094&amp;"123456789"))-1)&amp;IF(ISBLANK(Spreadsheet!C1094),"",SUMPRODUCT(MID(0&amp;Spreadsheet!C1094,LARGE(INDEX(ISNUMBER(--MID(Spreadsheet!C1094,ROW($1:$225),1))*
 ROW($1:$225),0),ROW($1:$225))+1,1)*10^ROW($1:$225)/10))</f>
        <v/>
      </c>
      <c r="Y884" s="5" t="b">
        <f>IF(NOT(ISBLANK(Spreadsheet!C1094)),IF(AND(ISNUMBER(VALUE(Spreadsheet!C1094)), LEN(Spreadsheet!C1094)=9),TRUE,FALSE),TRUE)</f>
        <v>1</v>
      </c>
      <c r="Z884" s="155" t="str">
        <f>REPT("0",MIN(FIND({1,2,3,4,5,6,7,8,9},Spreadsheet!D1094&amp;"123456789"))-1)&amp;IF(ISBLANK(Spreadsheet!D1094),"",SUMPRODUCT(MID(0&amp;Spreadsheet!D1094,LARGE(INDEX(ISNUMBER(--MID(Spreadsheet!D1094,ROW($1:$225),1))*
 ROW($1:$225),0),ROW($1:$225))+1,1)*10^ROW($1:$225)/10))</f>
        <v/>
      </c>
      <c r="AA884" s="5" t="b">
        <f>IF(AND(NOT(ISBLANK(Spreadsheet!D1094)),NOT(ISBLANK(Spreadsheet!C1094))),IF(AND(ISNUMBER(VALUE(Spreadsheet!D1094)), LEN(Spreadsheet!D1094)=9),TRUE,FALSE),IF(AND(NOT(ISBLANK(Spreadsheet!D1094)),ISBLANK(Spreadsheet!C1094)),FALSE,TRUE))</f>
        <v>1</v>
      </c>
      <c r="AB884" s="5" t="b">
        <f>OR(ISBLANK(Spreadsheet!Y884),IF(NOT(ISBLANK(Spreadsheet!Y884)),LEN(Spreadsheet!Y884)=10,ISNUMBER(VALUE(Spreadsheet!Y884))))</f>
        <v>1</v>
      </c>
      <c r="AC884" s="5" t="b">
        <f>OR(ISBLANK(Spreadsheet!AI1094), AND(NOT(ISBLANK(Spreadsheet!AJ1094)), NOT(ISNUMBER(SEARCH("Waive",Spreadsheet!AJ1094)))))</f>
        <v>1</v>
      </c>
      <c r="AD884" s="5" t="b">
        <f>OR(ISBLANK(Spreadsheet!AK1094), AND(NOT(ISBLANK(Spreadsheet!AL1094)), NOT(ISNUMBER(SEARCH("Waive",Spreadsheet!AL1094)))))</f>
        <v>1</v>
      </c>
      <c r="AE884" s="5" t="b">
        <f>OR(ISBLANK(Spreadsheet!AM1094), AND(NOT(ISBLANK(Spreadsheet!AN1094)), NOT(ISNUMBER(SEARCH("Waive", Spreadsheet!AN1094)))))</f>
        <v>1</v>
      </c>
      <c r="AF884" s="5" t="b">
        <f>OR(ISBLANK(Spreadsheet!C1094), NOT(ISBLANK(Spreadsheet!D1094)),NOT(ISBLANK(Spreadsheet!L1094)))</f>
        <v>1</v>
      </c>
      <c r="AG884" s="5" t="b">
        <f>IF(AND(NOT(ISBLANK(Spreadsheet!C1094)), NOT(ISBLANK(Spreadsheet!D1094)),Spreadsheet!C1094&lt;&gt;Spreadsheet!D1094),IF(ISERROR(VLOOKUP(Spreadsheet!C1094, Spreadsheet!$C$6:'Spreadsheet'!$C1093,1,FALSE)), FALSE, TRUE),TRUE)</f>
        <v>1</v>
      </c>
      <c r="AH884" s="5" t="b">
        <f>Spreadsheet!$B$2=Spreadsheet!AD884</f>
        <v>1</v>
      </c>
      <c r="AI884" s="5" t="b">
        <f>IF(ISBLANK(Spreadsheet!G1094),TRUE,IF(OR(LEN(Spreadsheet!G1094)&gt;1,ISNUMBER(VALUE(Spreadsheet!G1094))),FALSE,TRUE))</f>
        <v>1</v>
      </c>
      <c r="AJ884" s="5" t="b">
        <f>OR(ISBLANK(Spreadsheet!C1094), NOT(ISBLANK(Spreadsheet!B1094)), NOT(ISBLANK(Spreadsheet!D1094)))</f>
        <v>1</v>
      </c>
      <c r="AK884" s="5" t="b">
        <f t="array" ref="AK884">IF(OR(AND(ISBLANK(Spreadsheet!E1094),ISBLANK(Spreadsheet!D1094),NOT(ISBLANK(Spreadsheet!C1094))),AND(ISBLANK(Spreadsheet!E1094),ISBLANK(Spreadsheet!D1094),ISBLANK(Spreadsheet!C1094))),TRUE,ISNUMBER(MATCH(TRUE,EXACT(Spreadsheet!E1094,Relationships),0)))</f>
        <v>1</v>
      </c>
      <c r="AL884" s="5" t="b">
        <f>IF(NOT(ISBLANK(Spreadsheet!C1094)),IF(OR(ISBLANK(Spreadsheet!F1094),LEN(Spreadsheet!F1094)&gt;40),FALSE,TRUE),TRUE)</f>
        <v>1</v>
      </c>
      <c r="AM884" s="5" t="b">
        <f>IF(NOT(ISBLANK(Spreadsheet!C1094)),IF(OR(ISBLANK(Spreadsheet!H1094),LEN(Spreadsheet!H1094)&gt;40),FALSE,TRUE),TRUE)</f>
        <v>1</v>
      </c>
      <c r="AN884" s="5" t="b">
        <f t="array" ref="AN884">IF(ISBLANK(Spreadsheet!I1094),TRUE,ISNUMBER(MATCH(TRUE,EXACT(Spreadsheet!I1094,GenderValues),0)))</f>
        <v>1</v>
      </c>
      <c r="AO884" s="5" t="b">
        <f ca="1">IF(ISERROR(DATEVALUE(TEXT(Spreadsheet!J1094,"mm/dd/yyyy")) &gt; TODAY()),IF(AND(ISBLANK(Spreadsheet!J1094),ISBLANK(Spreadsheet!C1094)),TRUE,FALSE),IF(DATEVALUE(TEXT(Spreadsheet!J1094,"mm/dd/yyyy")) &gt; TODAY(),FALSE,TRUE))</f>
        <v>1</v>
      </c>
      <c r="AP884" s="5" t="b">
        <f>OR(ISBLANK(Spreadsheet!K1094),LEN(Spreadsheet!K1094)&lt;=100)</f>
        <v>1</v>
      </c>
      <c r="AQ884" s="5" t="b">
        <f t="array" ref="AQ884">IF(OR(AND(ISBLANK(Spreadsheet!L1094),ISBLANK(Spreadsheet!C1094)),AND(NOT(ISBLANK(Spreadsheet!C1094)),NOT(ISBLANK(Spreadsheet!D1094)))),TRUE,ISNUMBER(MATCH(TRUE,EXACT(Spreadsheet!L1094,MaritalStatus),0)))</f>
        <v>1</v>
      </c>
      <c r="AR884" s="5" t="b">
        <f ca="1">IF(ISERROR(DATEVALUE(TEXT(Spreadsheet!M1094,"mm/dd/yyyy")) &gt; TODAY()),IF(ISBLANK(Spreadsheet!M1094),TRUE,FALSE),IF(DATEVALUE(TEXT(Spreadsheet!M1094,"mm/dd/yyyy")) &gt; TODAY(),FALSE,TRUE))</f>
        <v>1</v>
      </c>
      <c r="AS884" s="5" t="b">
        <f>OR(ISBLANK(Spreadsheet!N1094),LEN(Spreadsheet!N1094)&lt;=100)</f>
        <v>1</v>
      </c>
      <c r="AT884" s="5" t="b">
        <f>OR(ISBLANK(Spreadsheet!O1094),UPPER(Spreadsheet!O1094)="YES")</f>
        <v>1</v>
      </c>
      <c r="AU884" s="5" t="b">
        <f>OR(ISBLANK(Spreadsheet!P1094),UPPER(Spreadsheet!P1094)="YES")</f>
        <v>1</v>
      </c>
      <c r="AV884" s="5" t="b">
        <f t="array" ref="AV884">IF(ISBLANK(Spreadsheet!Q1094),TRUE,ISNUMBER(MATCH(TRUE,EXACT(Spreadsheet!Q1094,OnGroupsPriorIns),0)))</f>
        <v>1</v>
      </c>
      <c r="AW884" s="5" t="b">
        <f>OR(ISBLANK(Spreadsheet!R1094),UPPER(Spreadsheet!R1094)="YES")</f>
        <v>1</v>
      </c>
      <c r="AX884" s="5" t="b">
        <f>OR(ISBLANK(Spreadsheet!S1094),UPPER(Spreadsheet!S1094)="YES")</f>
        <v>1</v>
      </c>
      <c r="AY884" s="5" t="b">
        <f>OR(AND(ISBLANK(Spreadsheet!C1094),LEN(Spreadsheet!T1094)=0),AND(NOT(ISBLANK(Spreadsheet!C1094)),LEN(Spreadsheet!T1094)&gt;0,LEN(Spreadsheet!T1094)&lt;=50))</f>
        <v>1</v>
      </c>
      <c r="AZ884" s="5" t="b">
        <f>OR(LEN(Spreadsheet!U1094)=0,AND(LEN(Spreadsheet!U1094)&gt;0,LEN(Spreadsheet!U1094)&lt;=50))</f>
        <v>1</v>
      </c>
      <c r="BA884" s="5" t="b">
        <f>OR(AND(ISBLANK(Spreadsheet!C1094),LEN(Spreadsheet!V1094)=0),AND(NOT(ISBLANK(Spreadsheet!C1094)),LEN(Spreadsheet!V1094)&gt;0,LEN(Spreadsheet!V1094)&lt;=50))</f>
        <v>1</v>
      </c>
      <c r="BB884" s="5" t="b">
        <f t="array" ref="BB884">IF(AND(ISBLANK(Spreadsheet!C1094),LEN(Spreadsheet!W1094)=0),TRUE,ISNUMBER(MATCH(TRUE,EXACT(Spreadsheet!W1094,States),0)))</f>
        <v>1</v>
      </c>
      <c r="BC884" s="5" t="b">
        <f>OR(AND(ISBLANK(Spreadsheet!C1094),LEN(Spreadsheet!X1094)=0),AND(NOT(ISBLANK(Spreadsheet!C1094)),LEN(Spreadsheet!X1094)&gt;0,LEN(Spreadsheet!X1094)=5,ISNUMBER(VALUE(Spreadsheet!X1094))))</f>
        <v>1</v>
      </c>
      <c r="BD884" s="5" t="b">
        <f>OR(ISBLANK(Spreadsheet!Z1094),LEN(Spreadsheet!Z1094)&lt;=50)</f>
        <v>1</v>
      </c>
      <c r="BE884" s="5" t="b">
        <f>ISBLANK(Spreadsheet!AA1094)</f>
        <v>1</v>
      </c>
      <c r="BF884" s="5" t="b">
        <f>ISBLANK(Spreadsheet!AB1094)</f>
        <v>1</v>
      </c>
      <c r="BG884" s="5" t="b">
        <f>IF(ISERROR(DATEVALUE(TEXT(Spreadsheet!AC1094,"mm/dd/yyyy")) &gt; DATEVALUE(TEXT(Spreadsheet!J1094,"mm/dd/yyyy"))),IF(OR(AND(ISBLANK(Spreadsheet!AC1094),ISBLANK(Spreadsheet!C1094)),AND(NOT(ISBLANK(Spreadsheet!C1094)),ISBLANK(Spreadsheet!AC1094),NOT(ISBLANK(Spreadsheet!D1094)))),TRUE,FALSE),IF(DATEVALUE(TEXT(Spreadsheet!AC1094,"mm/dd/yyyy")) &gt; DATEVALUE(TEXT(Spreadsheet!J1094,"mm/dd/yyyy")),TRUE,FALSE))</f>
        <v>1</v>
      </c>
      <c r="BH884" s="5" t="b">
        <f>OR(AND(ISBLANK(Spreadsheet!C1094),ISBLANK(Spreadsheet!AE1094)),AND(NOT(ISBLANK(Spreadsheet!C1094)),NOT(ISBLANK(Spreadsheet!D1094)),ISBLANK(Spreadsheet!AE1094)),AND(NOT(ISBLANK(Spreadsheet!C1094)),ISBLANK(Spreadsheet!D1094),NOT(ISBLANK(Spreadsheet!AE1094)),LEN(Spreadsheet!AE1094)&lt;=100))</f>
        <v>1</v>
      </c>
      <c r="BI884" s="5" t="b">
        <f t="array" ref="BI884">IF(ISBLANK(Spreadsheet!AF1094),TRUE,ISNUMBER(MATCH(TRUE,EXACT(Spreadsheet!AF1094,CobraShortReasons),0)))</f>
        <v>1</v>
      </c>
      <c r="BJ884" s="5" t="b">
        <f ca="1">IF(ISERROR(DATEVALUE(TEXT(Spreadsheet!AG1094,"mm/dd/yyyy")) &gt; TODAY()),IF(ISBLANK(Spreadsheet!AG1094),TRUE,FALSE),IF(DATEVALUE(TEXT(Spreadsheet!AG1094,"mm/dd/yyyy")) &gt; TODAY(),FALSE,TRUE))</f>
        <v>1</v>
      </c>
      <c r="BK884" s="5" t="b">
        <f>OR(ISBLANK(Spreadsheet!AH1094),LEN(Spreadsheet!AH1094)&lt;=25)</f>
        <v>1</v>
      </c>
      <c r="BL884" s="5" t="b">
        <f t="array" aca="1" ref="BL884" ca="1">IF(ISBLANK(Spreadsheet!AI1094),TRUE,ISNUMBER(MATCH(TRUE,EXACT(Spreadsheet!AI1094,INDIRECT(Spreadsheet!$D$2)),0)))</f>
        <v>1</v>
      </c>
      <c r="BM884" s="5" t="b">
        <f t="array" aca="1" ref="BM884" ca="1">IF(ISBLANK(Spreadsheet!AJ1094),TRUE,ISNUMBER(MATCH(TRUE,EXACT(Spreadsheet!AJ1094,INDIRECT(Spreadsheet!BJ884)),0)))</f>
        <v>1</v>
      </c>
      <c r="BN884" s="5" t="b">
        <f t="array" ref="BN884">IF(ISBLANK(Spreadsheet!AK1094),TRUE,ISNUMBER(MATCH(TRUE,EXACT(Spreadsheet!AK1094,DentalPlans),0)))</f>
        <v>1</v>
      </c>
      <c r="BO884" s="5" t="b">
        <f t="array" aca="1" ref="BO884" ca="1">IF(ISBLANK(Spreadsheet!AL1094),TRUE,ISNUMBER(MATCH(TRUE,EXACT(Spreadsheet!AL1094,INDIRECT(Spreadsheet!BK884)),0)))</f>
        <v>1</v>
      </c>
      <c r="BP884" s="5" t="b">
        <f t="array" ref="BP884">IF(ISBLANK(Spreadsheet!AM1094),TRUE,ISNUMBER(MATCH(TRUE,EXACT(Spreadsheet!AM1094,VisionPlans),0)))</f>
        <v>1</v>
      </c>
      <c r="BQ884" s="5" t="b">
        <f t="array" aca="1" ref="BQ884" ca="1">IF(ISBLANK(Spreadsheet!AN1094),TRUE,ISNUMBER(MATCH(TRUE,EXACT(Spreadsheet!AN1094,INDIRECT(Spreadsheet!BL884)),0)))</f>
        <v>1</v>
      </c>
      <c r="BR884" s="5" t="b">
        <f t="array" ref="BR884">IF(ISBLANK(Spreadsheet!AO1094),TRUE,ISNUMBER(MATCH(TRUE,EXACT(Spreadsheet!AO1094,LifeBenefitClasses),0)))</f>
        <v>1</v>
      </c>
      <c r="BS884" s="5" t="b">
        <f>IF(OR(ISBLANK(Spreadsheet!AO1094), Spreadsheet!AO1094="Waive"),IF(ISBLANK(Spreadsheet!AP1094),TRUE,FALSE),IF(OR(AND(NOT(ISBLANK(Spreadsheet!AO1094)),ISBLANK(Spreadsheet!AP1094)),NOT(ISNUMBER(VALUE(Spreadsheet!AP1094)))),FALSE,IF(OR(AND(Spreadsheet!AP1094&lt;6,MOD(Spreadsheet!AP1094*10,5)=0), MOD(Spreadsheet!AP1094,5000)=0),TRUE,FALSE)))</f>
        <v>1</v>
      </c>
      <c r="BT884" s="5" t="b">
        <f t="array" ref="BT884">IF(ISBLANK(Spreadsheet!AQ1094),TRUE,ISNUMBER(MATCH(TRUE,EXACT(Spreadsheet!AQ1094,EnrollWaive),0)))</f>
        <v>1</v>
      </c>
      <c r="BU884" s="5" t="b">
        <f t="array" ref="BU884">IF(ISBLANK(Spreadsheet!AR1094),TRUE,ISNUMBER(MATCH(TRUE,EXACT(Spreadsheet!AR1094,LifeBenefitClasses),0)))</f>
        <v>1</v>
      </c>
      <c r="BV884" s="5" t="b">
        <f>IF(OR(ISBLANK(Spreadsheet!AR1094), Spreadsheet!AR1094="Waive"),IF(ISBLANK(Spreadsheet!AS1094),TRUE,FALSE),IF(OR(AND(NOT(ISBLANK(Spreadsheet!AR1094)),ISBLANK(Spreadsheet!AS1094)),NOT(ISNUMBER(VALUE(Spreadsheet!AS1094)))),FALSE,IF(OR(AND(Spreadsheet!AS1094&lt;6,MOD(Spreadsheet!AS1094*10,5)=0), MOD(Spreadsheet!AS1094,10000)=0),TRUE,FALSE)))</f>
        <v>1</v>
      </c>
      <c r="BW884" s="5" t="b">
        <f t="array" ref="BW884">IF(ISBLANK(Spreadsheet!AT1094),TRUE,ISNUMBER(MATCH(TRUE,EXACT(Spreadsheet!AT1094,LifeBenefitClasses),0)))</f>
        <v>1</v>
      </c>
      <c r="BX884" s="5" t="b">
        <f>IF(OR(ISBLANK(Spreadsheet!AT1094), Spreadsheet!AT1094="Waive"),IF(ISBLANK(Spreadsheet!AU1094),TRUE,FALSE),IF(OR(AND(NOT(ISBLANK(Spreadsheet!AT1094)),ISBLANK(Spreadsheet!AU1094)),NOT(ISNUMBER(VALUE(Spreadsheet!AU1094)))),FALSE,IF(AND(NOT(OR(ISBLANK(Spreadsheet!AT1094),Spreadsheet!AT1094="Waive")),NOT(OR(ISBLANK(Spreadsheet!AR1094),Spreadsheet!AR1094="Waive")),MOD(Spreadsheet!AU1094,5000)=0, Spreadsheet!AU1094&lt;=(Spreadsheet!AS1094*0.5)),TRUE,FALSE)))</f>
        <v>1</v>
      </c>
      <c r="BY884" s="5" t="b">
        <f t="array" ref="BY884">IF(ISBLANK(Spreadsheet!AV1094),TRUE,ISNUMBER(MATCH(TRUE,EXACT(Spreadsheet!AV1094,EnrollWaive),0)))</f>
        <v>1</v>
      </c>
      <c r="BZ884" s="5" t="b">
        <f t="array" ref="BZ884">IF(ISBLANK(Spreadsheet!AW1094),TRUE,ISNUMBER(MATCH(TRUE,EXACT(Spreadsheet!AW1094,LifeBenefitClasses),0)))</f>
        <v>1</v>
      </c>
      <c r="CA884" s="5" t="b">
        <f t="array" ref="CA884">IF(ISBLANK(Spreadsheet!AX1094),TRUE,ISNUMBER(MATCH(TRUE,EXACT(Spreadsheet!AX1094,LifeBenefitClasses),0)))</f>
        <v>1</v>
      </c>
      <c r="CB884" s="5" t="b">
        <f t="array" ref="CB884">IF(ISBLANK(Spreadsheet!AY1094),TRUE,ISNUMBER(MATCH(TRUE,EXACT(Spreadsheet!AY1094,LifeBenefitClasses),0)))</f>
        <v>1</v>
      </c>
      <c r="CC884" s="5" t="b">
        <f t="array" ref="CC884">IF(ISBLANK(Spreadsheet!AZ1094),TRUE,ISNUMBER(MATCH(TRUE,EXACT(Spreadsheet!AZ1094,LifeBenefitClasses),0)))</f>
        <v>1</v>
      </c>
      <c r="CD884" s="5" t="b">
        <f t="array" ref="CD884">IF(ISBLANK(Spreadsheet!BA1094),TRUE,ISNUMBER(MATCH(TRUE,EXACT(Spreadsheet!BA1094,LifeBenefitClasses),0)))</f>
        <v>1</v>
      </c>
      <c r="CE884" s="5" t="b">
        <f>IF(OR(ISBLANK(Spreadsheet!BA1094), Spreadsheet!BA1094="Waive"),IF(ISBLANK(Spreadsheet!BB1094),TRUE,FALSE),IF(OR(AND(NOT(ISBLANK(Spreadsheet!BA1094)),ISBLANK(Spreadsheet!BB1094)),NOT(ISNUMBER(VALUE(Spreadsheet!BB1094))),ISBLANK(Spreadsheet!BC1094),NOT(ISNUMBER(VALUE(Spreadsheet!BC1094)))),FALSE,IF(AND(Spreadsheet!BB1094&gt;=50000,Spreadsheet!BB1094&lt;=250000,MOD(Spreadsheet!BB1094,10000)=0,Spreadsheet!BB1094&lt;=(10*Spreadsheet!BC1094)),TRUE,FALSE)))</f>
        <v>1</v>
      </c>
      <c r="CF884" s="5" t="b">
        <f>IF(NOT(ISBLANK(Spreadsheet!BC884)),AND(ISNUMBER(VALUE(Spreadsheet!BC884)),Spreadsheet!BC884&gt;0),AND(OR(ISBLANK(Spreadsheet!AO884),Spreadsheet!AO884="Waive",AND(NOT(OR(ISBLANK(Spreadsheet!AO884),Spreadsheet!AO884="Waive")),Spreadsheet!AP884&gt;=6)),OR(ISBLANK(Spreadsheet!AR884),AND(NOT(OR(ISBLANK(Spreadsheet!AR884),Spreadsheet!AR884="Waive")),Spreadsheet!AS884&gt;=6)),OR(ISBLANK(Spreadsheet!AW884)),OR(ISBLANK(Spreadsheet!AX884)),OR(ISBLANK(Spreadsheet!AY884)),OR(ISBLANK(Spreadsheet!AZ884)),OR(ISBLANK(Spreadsheet!BA884),Spreadsheet!BA884="Waive")))</f>
        <v>1</v>
      </c>
      <c r="CG884" s="5" t="b">
        <f t="shared" ca="1" si="65"/>
        <v>1</v>
      </c>
    </row>
    <row r="885" spans="8:85" x14ac:dyDescent="0.3">
      <c r="H885" s="5">
        <f t="shared" ca="1" si="62"/>
        <v>2</v>
      </c>
      <c r="I885" s="5" t="str">
        <f t="shared" ca="1" si="63"/>
        <v/>
      </c>
      <c r="J885" s="5" t="str">
        <f>IF(AND(NOT(ISBLANK(Spreadsheet!C1095)),ISBLANK(Spreadsheet!D1095)),Spreadsheet!F1095&amp;" "&amp;Spreadsheet!H1095,"")</f>
        <v/>
      </c>
      <c r="K885" s="5">
        <f>IF(AND(NOT(ISBLANK(Spreadsheet!C1095)),ISBLANK(Spreadsheet!D1095)),COUNTIFS(Spreadsheet!E$786:E1096,"=Child",Spreadsheet!C$786:C1096, "="&amp;Spreadsheet!C1095) + COUNTIFS(Spreadsheet!E$786:E1096,"=Step-child",Spreadsheet!C$786:C1096, "="&amp;Spreadsheet!C1095),0)</f>
        <v>0</v>
      </c>
      <c r="L885" s="5">
        <f>IF(NOT(ISBLANK(J885)),COUNTIFS(Spreadsheet!E$786:E1096,"=Wife",Spreadsheet!C$786:C1096, "="&amp;Spreadsheet!C1095) + COUNTIFS(Spreadsheet!E$786:E1096,"=Husband",Spreadsheet!C$786:C1096, "="&amp;Spreadsheet!C1095),0)</f>
        <v>0</v>
      </c>
      <c r="M885" s="5">
        <f>IF(NOT(ISBLANK(Spreadsheet!AJ1095)),VLOOKUP(Spreadsheet!AJ1095,'Drop Downs'!$P$2:$R$16,3,FALSE),0)</f>
        <v>0</v>
      </c>
      <c r="N885" s="5">
        <f>IF(NOT(ISBLANK(Spreadsheet!AJ1095)), VLOOKUP(Spreadsheet!AJ1095,'Drop Downs'!$P$2:$R$16,2,FALSE),0)</f>
        <v>0</v>
      </c>
      <c r="O885" s="5">
        <f>IF(NOT(ISBLANK(Spreadsheet!AL1095)),VLOOKUP(Spreadsheet!AL1095,'Drop Downs'!$P$2:$R$16,3,FALSE), 0)</f>
        <v>0</v>
      </c>
      <c r="P885" s="5">
        <f>IF(NOT(ISBLANK(Spreadsheet!AL1095)),VLOOKUP(Spreadsheet!AL1095,'Drop Downs'!$P$2:$R$16,2,FALSE),0)</f>
        <v>0</v>
      </c>
      <c r="Q885" s="5">
        <f>IF(NOT(ISBLANK(Spreadsheet!AN1095)),VLOOKUP(Spreadsheet!AN1095,'Drop Downs'!$P$2:$R$16,3,FALSE),0)</f>
        <v>0</v>
      </c>
      <c r="R885" s="5">
        <f>IF(NOT(ISBLANK(Spreadsheet!AN1095)),VLOOKUP(Spreadsheet!AN1095,'Drop Downs'!$P$2:$R$16,2,FALSE),0)</f>
        <v>0</v>
      </c>
      <c r="S885" s="5" t="str">
        <f>IF(OR(M885&gt;K885,N885&gt;L885,O885&gt;K885, Q885&gt;K885,N885&gt;L885, P885&gt;L885, R885&gt;L885),"Member currently has a coverage election over what he/she needs.  Please add more dependents or adjust the coverage election.","")&amp;(IF(AND(NOT(ISBLANK(Spreadsheet!C1095)),NOT(ISBLANK(Spreadsheet!D1095)),ISBLANK(Spreadsheet!E1095)),"Dependent lacks a relationship to member.Please select one from the drop-down.",""))</f>
        <v/>
      </c>
      <c r="T885" s="5" t="b">
        <f t="shared" si="64"/>
        <v>1</v>
      </c>
      <c r="U885" s="5" t="b">
        <f>OR(ISBLANK(Spreadsheet!C1095),IF(NOT(ISBLANK(Spreadsheet!D1095)),NOT(ISBLANK(Spreadsheet!E1095)),TRUE))</f>
        <v>1</v>
      </c>
      <c r="V885" s="5" t="b">
        <f>OR(ISBLANK(Spreadsheet!C1095), NOT(ISBLANK(Spreadsheet!I1095)))</f>
        <v>1</v>
      </c>
      <c r="W885" s="5" t="b">
        <f>OR(ISBLANK(Spreadsheet!D1095),NOT(ISBLANK(Spreadsheet!C1095)))</f>
        <v>1</v>
      </c>
      <c r="X885" s="155" t="str">
        <f>REPT("0",MIN(FIND({1,2,3,4,5,6,7,8,9},Spreadsheet!C1095&amp;"123456789"))-1)&amp;IF(ISBLANK(Spreadsheet!C1095),"",SUMPRODUCT(MID(0&amp;Spreadsheet!C1095,LARGE(INDEX(ISNUMBER(--MID(Spreadsheet!C1095,ROW($1:$225),1))*
 ROW($1:$225),0),ROW($1:$225))+1,1)*10^ROW($1:$225)/10))</f>
        <v/>
      </c>
      <c r="Y885" s="5" t="b">
        <f>IF(NOT(ISBLANK(Spreadsheet!C1095)),IF(AND(ISNUMBER(VALUE(Spreadsheet!C1095)), LEN(Spreadsheet!C1095)=9),TRUE,FALSE),TRUE)</f>
        <v>1</v>
      </c>
      <c r="Z885" s="155" t="str">
        <f>REPT("0",MIN(FIND({1,2,3,4,5,6,7,8,9},Spreadsheet!D1095&amp;"123456789"))-1)&amp;IF(ISBLANK(Spreadsheet!D1095),"",SUMPRODUCT(MID(0&amp;Spreadsheet!D1095,LARGE(INDEX(ISNUMBER(--MID(Spreadsheet!D1095,ROW($1:$225),1))*
 ROW($1:$225),0),ROW($1:$225))+1,1)*10^ROW($1:$225)/10))</f>
        <v/>
      </c>
      <c r="AA885" s="5" t="b">
        <f>IF(AND(NOT(ISBLANK(Spreadsheet!D1095)),NOT(ISBLANK(Spreadsheet!C1095))),IF(AND(ISNUMBER(VALUE(Spreadsheet!D1095)), LEN(Spreadsheet!D1095)=9),TRUE,FALSE),IF(AND(NOT(ISBLANK(Spreadsheet!D1095)),ISBLANK(Spreadsheet!C1095)),FALSE,TRUE))</f>
        <v>1</v>
      </c>
      <c r="AB885" s="5" t="b">
        <f>OR(ISBLANK(Spreadsheet!Y885),IF(NOT(ISBLANK(Spreadsheet!Y885)),LEN(Spreadsheet!Y885)=10,ISNUMBER(VALUE(Spreadsheet!Y885))))</f>
        <v>1</v>
      </c>
      <c r="AC885" s="5" t="b">
        <f>OR(ISBLANK(Spreadsheet!AI1095), AND(NOT(ISBLANK(Spreadsheet!AJ1095)), NOT(ISNUMBER(SEARCH("Waive",Spreadsheet!AJ1095)))))</f>
        <v>1</v>
      </c>
      <c r="AD885" s="5" t="b">
        <f>OR(ISBLANK(Spreadsheet!AK1095), AND(NOT(ISBLANK(Spreadsheet!AL1095)), NOT(ISNUMBER(SEARCH("Waive",Spreadsheet!AL1095)))))</f>
        <v>1</v>
      </c>
      <c r="AE885" s="5" t="b">
        <f>OR(ISBLANK(Spreadsheet!AM1095), AND(NOT(ISBLANK(Spreadsheet!AN1095)), NOT(ISNUMBER(SEARCH("Waive", Spreadsheet!AN1095)))))</f>
        <v>1</v>
      </c>
      <c r="AF885" s="5" t="b">
        <f>OR(ISBLANK(Spreadsheet!C1095), NOT(ISBLANK(Spreadsheet!D1095)),NOT(ISBLANK(Spreadsheet!L1095)))</f>
        <v>1</v>
      </c>
      <c r="AG885" s="5" t="b">
        <f>IF(AND(NOT(ISBLANK(Spreadsheet!C1095)), NOT(ISBLANK(Spreadsheet!D1095)),Spreadsheet!C1095&lt;&gt;Spreadsheet!D1095),IF(ISERROR(VLOOKUP(Spreadsheet!C1095, Spreadsheet!$C$6:'Spreadsheet'!$C1094,1,FALSE)), FALSE, TRUE),TRUE)</f>
        <v>1</v>
      </c>
      <c r="AH885" s="5" t="b">
        <f>Spreadsheet!$B$2=Spreadsheet!AD885</f>
        <v>1</v>
      </c>
      <c r="AI885" s="5" t="b">
        <f>IF(ISBLANK(Spreadsheet!G1095),TRUE,IF(OR(LEN(Spreadsheet!G1095)&gt;1,ISNUMBER(VALUE(Spreadsheet!G1095))),FALSE,TRUE))</f>
        <v>1</v>
      </c>
      <c r="AJ885" s="5" t="b">
        <f>OR(ISBLANK(Spreadsheet!C1095), NOT(ISBLANK(Spreadsheet!B1095)), NOT(ISBLANK(Spreadsheet!D1095)))</f>
        <v>1</v>
      </c>
      <c r="AK885" s="5" t="b">
        <f t="array" ref="AK885">IF(OR(AND(ISBLANK(Spreadsheet!E1095),ISBLANK(Spreadsheet!D1095),NOT(ISBLANK(Spreadsheet!C1095))),AND(ISBLANK(Spreadsheet!E1095),ISBLANK(Spreadsheet!D1095),ISBLANK(Spreadsheet!C1095))),TRUE,ISNUMBER(MATCH(TRUE,EXACT(Spreadsheet!E1095,Relationships),0)))</f>
        <v>1</v>
      </c>
      <c r="AL885" s="5" t="b">
        <f>IF(NOT(ISBLANK(Spreadsheet!C1095)),IF(OR(ISBLANK(Spreadsheet!F1095),LEN(Spreadsheet!F1095)&gt;40),FALSE,TRUE),TRUE)</f>
        <v>1</v>
      </c>
      <c r="AM885" s="5" t="b">
        <f>IF(NOT(ISBLANK(Spreadsheet!C1095)),IF(OR(ISBLANK(Spreadsheet!H1095),LEN(Spreadsheet!H1095)&gt;40),FALSE,TRUE),TRUE)</f>
        <v>1</v>
      </c>
      <c r="AN885" s="5" t="b">
        <f t="array" ref="AN885">IF(ISBLANK(Spreadsheet!I1095),TRUE,ISNUMBER(MATCH(TRUE,EXACT(Spreadsheet!I1095,GenderValues),0)))</f>
        <v>1</v>
      </c>
      <c r="AO885" s="5" t="b">
        <f ca="1">IF(ISERROR(DATEVALUE(TEXT(Spreadsheet!J1095,"mm/dd/yyyy")) &gt; TODAY()),IF(AND(ISBLANK(Spreadsheet!J1095),ISBLANK(Spreadsheet!C1095)),TRUE,FALSE),IF(DATEVALUE(TEXT(Spreadsheet!J1095,"mm/dd/yyyy")) &gt; TODAY(),FALSE,TRUE))</f>
        <v>1</v>
      </c>
      <c r="AP885" s="5" t="b">
        <f>OR(ISBLANK(Spreadsheet!K1095),LEN(Spreadsheet!K1095)&lt;=100)</f>
        <v>1</v>
      </c>
      <c r="AQ885" s="5" t="b">
        <f t="array" ref="AQ885">IF(OR(AND(ISBLANK(Spreadsheet!L1095),ISBLANK(Spreadsheet!C1095)),AND(NOT(ISBLANK(Spreadsheet!C1095)),NOT(ISBLANK(Spreadsheet!D1095)))),TRUE,ISNUMBER(MATCH(TRUE,EXACT(Spreadsheet!L1095,MaritalStatus),0)))</f>
        <v>1</v>
      </c>
      <c r="AR885" s="5" t="b">
        <f ca="1">IF(ISERROR(DATEVALUE(TEXT(Spreadsheet!M1095,"mm/dd/yyyy")) &gt; TODAY()),IF(ISBLANK(Spreadsheet!M1095),TRUE,FALSE),IF(DATEVALUE(TEXT(Spreadsheet!M1095,"mm/dd/yyyy")) &gt; TODAY(),FALSE,TRUE))</f>
        <v>1</v>
      </c>
      <c r="AS885" s="5" t="b">
        <f>OR(ISBLANK(Spreadsheet!N1095),LEN(Spreadsheet!N1095)&lt;=100)</f>
        <v>1</v>
      </c>
      <c r="AT885" s="5" t="b">
        <f>OR(ISBLANK(Spreadsheet!O1095),UPPER(Spreadsheet!O1095)="YES")</f>
        <v>1</v>
      </c>
      <c r="AU885" s="5" t="b">
        <f>OR(ISBLANK(Spreadsheet!P1095),UPPER(Spreadsheet!P1095)="YES")</f>
        <v>1</v>
      </c>
      <c r="AV885" s="5" t="b">
        <f t="array" ref="AV885">IF(ISBLANK(Spreadsheet!Q1095),TRUE,ISNUMBER(MATCH(TRUE,EXACT(Spreadsheet!Q1095,OnGroupsPriorIns),0)))</f>
        <v>1</v>
      </c>
      <c r="AW885" s="5" t="b">
        <f>OR(ISBLANK(Spreadsheet!R1095),UPPER(Spreadsheet!R1095)="YES")</f>
        <v>1</v>
      </c>
      <c r="AX885" s="5" t="b">
        <f>OR(ISBLANK(Spreadsheet!S1095),UPPER(Spreadsheet!S1095)="YES")</f>
        <v>1</v>
      </c>
      <c r="AY885" s="5" t="b">
        <f>OR(AND(ISBLANK(Spreadsheet!C1095),LEN(Spreadsheet!T1095)=0),AND(NOT(ISBLANK(Spreadsheet!C1095)),LEN(Spreadsheet!T1095)&gt;0,LEN(Spreadsheet!T1095)&lt;=50))</f>
        <v>1</v>
      </c>
      <c r="AZ885" s="5" t="b">
        <f>OR(LEN(Spreadsheet!U1095)=0,AND(LEN(Spreadsheet!U1095)&gt;0,LEN(Spreadsheet!U1095)&lt;=50))</f>
        <v>1</v>
      </c>
      <c r="BA885" s="5" t="b">
        <f>OR(AND(ISBLANK(Spreadsheet!C1095),LEN(Spreadsheet!V1095)=0),AND(NOT(ISBLANK(Spreadsheet!C1095)),LEN(Spreadsheet!V1095)&gt;0,LEN(Spreadsheet!V1095)&lt;=50))</f>
        <v>1</v>
      </c>
      <c r="BB885" s="5" t="b">
        <f t="array" ref="BB885">IF(AND(ISBLANK(Spreadsheet!C1095),LEN(Spreadsheet!W1095)=0),TRUE,ISNUMBER(MATCH(TRUE,EXACT(Spreadsheet!W1095,States),0)))</f>
        <v>1</v>
      </c>
      <c r="BC885" s="5" t="b">
        <f>OR(AND(ISBLANK(Spreadsheet!C1095),LEN(Spreadsheet!X1095)=0),AND(NOT(ISBLANK(Spreadsheet!C1095)),LEN(Spreadsheet!X1095)&gt;0,LEN(Spreadsheet!X1095)=5,ISNUMBER(VALUE(Spreadsheet!X1095))))</f>
        <v>1</v>
      </c>
      <c r="BD885" s="5" t="b">
        <f>OR(ISBLANK(Spreadsheet!Z1095),LEN(Spreadsheet!Z1095)&lt;=50)</f>
        <v>1</v>
      </c>
      <c r="BE885" s="5" t="b">
        <f>ISBLANK(Spreadsheet!AA1095)</f>
        <v>1</v>
      </c>
      <c r="BF885" s="5" t="b">
        <f>ISBLANK(Spreadsheet!AB1095)</f>
        <v>1</v>
      </c>
      <c r="BG885" s="5" t="b">
        <f>IF(ISERROR(DATEVALUE(TEXT(Spreadsheet!AC1095,"mm/dd/yyyy")) &gt; DATEVALUE(TEXT(Spreadsheet!J1095,"mm/dd/yyyy"))),IF(OR(AND(ISBLANK(Spreadsheet!AC1095),ISBLANK(Spreadsheet!C1095)),AND(NOT(ISBLANK(Spreadsheet!C1095)),ISBLANK(Spreadsheet!AC1095),NOT(ISBLANK(Spreadsheet!D1095)))),TRUE,FALSE),IF(DATEVALUE(TEXT(Spreadsheet!AC1095,"mm/dd/yyyy")) &gt; DATEVALUE(TEXT(Spreadsheet!J1095,"mm/dd/yyyy")),TRUE,FALSE))</f>
        <v>1</v>
      </c>
      <c r="BH885" s="5" t="b">
        <f>OR(AND(ISBLANK(Spreadsheet!C1095),ISBLANK(Spreadsheet!AE1095)),AND(NOT(ISBLANK(Spreadsheet!C1095)),NOT(ISBLANK(Spreadsheet!D1095)),ISBLANK(Spreadsheet!AE1095)),AND(NOT(ISBLANK(Spreadsheet!C1095)),ISBLANK(Spreadsheet!D1095),NOT(ISBLANK(Spreadsheet!AE1095)),LEN(Spreadsheet!AE1095)&lt;=100))</f>
        <v>1</v>
      </c>
      <c r="BI885" s="5" t="b">
        <f t="array" ref="BI885">IF(ISBLANK(Spreadsheet!AF1095),TRUE,ISNUMBER(MATCH(TRUE,EXACT(Spreadsheet!AF1095,CobraShortReasons),0)))</f>
        <v>1</v>
      </c>
      <c r="BJ885" s="5" t="b">
        <f ca="1">IF(ISERROR(DATEVALUE(TEXT(Spreadsheet!AG1095,"mm/dd/yyyy")) &gt; TODAY()),IF(ISBLANK(Spreadsheet!AG1095),TRUE,FALSE),IF(DATEVALUE(TEXT(Spreadsheet!AG1095,"mm/dd/yyyy")) &gt; TODAY(),FALSE,TRUE))</f>
        <v>1</v>
      </c>
      <c r="BK885" s="5" t="b">
        <f>OR(ISBLANK(Spreadsheet!AH1095),LEN(Spreadsheet!AH1095)&lt;=25)</f>
        <v>1</v>
      </c>
      <c r="BL885" s="5" t="b">
        <f t="array" aca="1" ref="BL885" ca="1">IF(ISBLANK(Spreadsheet!AI1095),TRUE,ISNUMBER(MATCH(TRUE,EXACT(Spreadsheet!AI1095,INDIRECT(Spreadsheet!$D$2)),0)))</f>
        <v>1</v>
      </c>
      <c r="BM885" s="5" t="b">
        <f t="array" aca="1" ref="BM885" ca="1">IF(ISBLANK(Spreadsheet!AJ1095),TRUE,ISNUMBER(MATCH(TRUE,EXACT(Spreadsheet!AJ1095,INDIRECT(Spreadsheet!BJ885)),0)))</f>
        <v>1</v>
      </c>
      <c r="BN885" s="5" t="b">
        <f t="array" ref="BN885">IF(ISBLANK(Spreadsheet!AK1095),TRUE,ISNUMBER(MATCH(TRUE,EXACT(Spreadsheet!AK1095,DentalPlans),0)))</f>
        <v>1</v>
      </c>
      <c r="BO885" s="5" t="b">
        <f t="array" aca="1" ref="BO885" ca="1">IF(ISBLANK(Spreadsheet!AL1095),TRUE,ISNUMBER(MATCH(TRUE,EXACT(Spreadsheet!AL1095,INDIRECT(Spreadsheet!BK885)),0)))</f>
        <v>1</v>
      </c>
      <c r="BP885" s="5" t="b">
        <f t="array" ref="BP885">IF(ISBLANK(Spreadsheet!AM1095),TRUE,ISNUMBER(MATCH(TRUE,EXACT(Spreadsheet!AM1095,VisionPlans),0)))</f>
        <v>1</v>
      </c>
      <c r="BQ885" s="5" t="b">
        <f t="array" aca="1" ref="BQ885" ca="1">IF(ISBLANK(Spreadsheet!AN1095),TRUE,ISNUMBER(MATCH(TRUE,EXACT(Spreadsheet!AN1095,INDIRECT(Spreadsheet!BL885)),0)))</f>
        <v>1</v>
      </c>
      <c r="BR885" s="5" t="b">
        <f t="array" ref="BR885">IF(ISBLANK(Spreadsheet!AO1095),TRUE,ISNUMBER(MATCH(TRUE,EXACT(Spreadsheet!AO1095,LifeBenefitClasses),0)))</f>
        <v>1</v>
      </c>
      <c r="BS885" s="5" t="b">
        <f>IF(OR(ISBLANK(Spreadsheet!AO1095), Spreadsheet!AO1095="Waive"),IF(ISBLANK(Spreadsheet!AP1095),TRUE,FALSE),IF(OR(AND(NOT(ISBLANK(Spreadsheet!AO1095)),ISBLANK(Spreadsheet!AP1095)),NOT(ISNUMBER(VALUE(Spreadsheet!AP1095)))),FALSE,IF(OR(AND(Spreadsheet!AP1095&lt;6,MOD(Spreadsheet!AP1095*10,5)=0), MOD(Spreadsheet!AP1095,5000)=0),TRUE,FALSE)))</f>
        <v>1</v>
      </c>
      <c r="BT885" s="5" t="b">
        <f t="array" ref="BT885">IF(ISBLANK(Spreadsheet!AQ1095),TRUE,ISNUMBER(MATCH(TRUE,EXACT(Spreadsheet!AQ1095,EnrollWaive),0)))</f>
        <v>1</v>
      </c>
      <c r="BU885" s="5" t="b">
        <f t="array" ref="BU885">IF(ISBLANK(Spreadsheet!AR1095),TRUE,ISNUMBER(MATCH(TRUE,EXACT(Spreadsheet!AR1095,LifeBenefitClasses),0)))</f>
        <v>1</v>
      </c>
      <c r="BV885" s="5" t="b">
        <f>IF(OR(ISBLANK(Spreadsheet!AR1095), Spreadsheet!AR1095="Waive"),IF(ISBLANK(Spreadsheet!AS1095),TRUE,FALSE),IF(OR(AND(NOT(ISBLANK(Spreadsheet!AR1095)),ISBLANK(Spreadsheet!AS1095)),NOT(ISNUMBER(VALUE(Spreadsheet!AS1095)))),FALSE,IF(OR(AND(Spreadsheet!AS1095&lt;6,MOD(Spreadsheet!AS1095*10,5)=0), MOD(Spreadsheet!AS1095,10000)=0),TRUE,FALSE)))</f>
        <v>1</v>
      </c>
      <c r="BW885" s="5" t="b">
        <f t="array" ref="BW885">IF(ISBLANK(Spreadsheet!AT1095),TRUE,ISNUMBER(MATCH(TRUE,EXACT(Spreadsheet!AT1095,LifeBenefitClasses),0)))</f>
        <v>1</v>
      </c>
      <c r="BX885" s="5" t="b">
        <f>IF(OR(ISBLANK(Spreadsheet!AT1095), Spreadsheet!AT1095="Waive"),IF(ISBLANK(Spreadsheet!AU1095),TRUE,FALSE),IF(OR(AND(NOT(ISBLANK(Spreadsheet!AT1095)),ISBLANK(Spreadsheet!AU1095)),NOT(ISNUMBER(VALUE(Spreadsheet!AU1095)))),FALSE,IF(AND(NOT(OR(ISBLANK(Spreadsheet!AT1095),Spreadsheet!AT1095="Waive")),NOT(OR(ISBLANK(Spreadsheet!AR1095),Spreadsheet!AR1095="Waive")),MOD(Spreadsheet!AU1095,5000)=0, Spreadsheet!AU1095&lt;=(Spreadsheet!AS1095*0.5)),TRUE,FALSE)))</f>
        <v>1</v>
      </c>
      <c r="BY885" s="5" t="b">
        <f t="array" ref="BY885">IF(ISBLANK(Spreadsheet!AV1095),TRUE,ISNUMBER(MATCH(TRUE,EXACT(Spreadsheet!AV1095,EnrollWaive),0)))</f>
        <v>1</v>
      </c>
      <c r="BZ885" s="5" t="b">
        <f t="array" ref="BZ885">IF(ISBLANK(Spreadsheet!AW1095),TRUE,ISNUMBER(MATCH(TRUE,EXACT(Spreadsheet!AW1095,LifeBenefitClasses),0)))</f>
        <v>1</v>
      </c>
      <c r="CA885" s="5" t="b">
        <f t="array" ref="CA885">IF(ISBLANK(Spreadsheet!AX1095),TRUE,ISNUMBER(MATCH(TRUE,EXACT(Spreadsheet!AX1095,LifeBenefitClasses),0)))</f>
        <v>1</v>
      </c>
      <c r="CB885" s="5" t="b">
        <f t="array" ref="CB885">IF(ISBLANK(Spreadsheet!AY1095),TRUE,ISNUMBER(MATCH(TRUE,EXACT(Spreadsheet!AY1095,LifeBenefitClasses),0)))</f>
        <v>1</v>
      </c>
      <c r="CC885" s="5" t="b">
        <f t="array" ref="CC885">IF(ISBLANK(Spreadsheet!AZ1095),TRUE,ISNUMBER(MATCH(TRUE,EXACT(Spreadsheet!AZ1095,LifeBenefitClasses),0)))</f>
        <v>1</v>
      </c>
      <c r="CD885" s="5" t="b">
        <f t="array" ref="CD885">IF(ISBLANK(Spreadsheet!BA1095),TRUE,ISNUMBER(MATCH(TRUE,EXACT(Spreadsheet!BA1095,LifeBenefitClasses),0)))</f>
        <v>1</v>
      </c>
      <c r="CE885" s="5" t="b">
        <f>IF(OR(ISBLANK(Spreadsheet!BA1095), Spreadsheet!BA1095="Waive"),IF(ISBLANK(Spreadsheet!BB1095),TRUE,FALSE),IF(OR(AND(NOT(ISBLANK(Spreadsheet!BA1095)),ISBLANK(Spreadsheet!BB1095)),NOT(ISNUMBER(VALUE(Spreadsheet!BB1095))),ISBLANK(Spreadsheet!BC1095),NOT(ISNUMBER(VALUE(Spreadsheet!BC1095)))),FALSE,IF(AND(Spreadsheet!BB1095&gt;=50000,Spreadsheet!BB1095&lt;=250000,MOD(Spreadsheet!BB1095,10000)=0,Spreadsheet!BB1095&lt;=(10*Spreadsheet!BC1095)),TRUE,FALSE)))</f>
        <v>1</v>
      </c>
      <c r="CF885" s="5" t="b">
        <f>IF(NOT(ISBLANK(Spreadsheet!BC885)),AND(ISNUMBER(VALUE(Spreadsheet!BC885)),Spreadsheet!BC885&gt;0),AND(OR(ISBLANK(Spreadsheet!AO885),Spreadsheet!AO885="Waive",AND(NOT(OR(ISBLANK(Spreadsheet!AO885),Spreadsheet!AO885="Waive")),Spreadsheet!AP885&gt;=6)),OR(ISBLANK(Spreadsheet!AR885),AND(NOT(OR(ISBLANK(Spreadsheet!AR885),Spreadsheet!AR885="Waive")),Spreadsheet!AS885&gt;=6)),OR(ISBLANK(Spreadsheet!AW885)),OR(ISBLANK(Spreadsheet!AX885)),OR(ISBLANK(Spreadsheet!AY885)),OR(ISBLANK(Spreadsheet!AZ885)),OR(ISBLANK(Spreadsheet!BA885),Spreadsheet!BA885="Waive")))</f>
        <v>1</v>
      </c>
      <c r="CG885" s="5" t="b">
        <f t="shared" ca="1" si="65"/>
        <v>1</v>
      </c>
    </row>
    <row r="886" spans="8:85" x14ac:dyDescent="0.3">
      <c r="H886" s="5">
        <f t="shared" ca="1" si="62"/>
        <v>2</v>
      </c>
      <c r="I886" s="5" t="str">
        <f t="shared" ca="1" si="63"/>
        <v/>
      </c>
      <c r="J886" s="5" t="str">
        <f>IF(AND(NOT(ISBLANK(Spreadsheet!C1096)),ISBLANK(Spreadsheet!D1096)),Spreadsheet!F1096&amp;" "&amp;Spreadsheet!H1096,"")</f>
        <v/>
      </c>
      <c r="K886" s="5">
        <f>IF(AND(NOT(ISBLANK(Spreadsheet!C1096)),ISBLANK(Spreadsheet!D1096)),COUNTIFS(Spreadsheet!E$786:E1097,"=Child",Spreadsheet!C$786:C1097, "="&amp;Spreadsheet!C1096) + COUNTIFS(Spreadsheet!E$786:E1097,"=Step-child",Spreadsheet!C$786:C1097, "="&amp;Spreadsheet!C1096),0)</f>
        <v>0</v>
      </c>
      <c r="L886" s="5">
        <f>IF(NOT(ISBLANK(J886)),COUNTIFS(Spreadsheet!E$786:E1097,"=Wife",Spreadsheet!C$786:C1097, "="&amp;Spreadsheet!C1096) + COUNTIFS(Spreadsheet!E$786:E1097,"=Husband",Spreadsheet!C$786:C1097, "="&amp;Spreadsheet!C1096),0)</f>
        <v>0</v>
      </c>
      <c r="M886" s="5">
        <f>IF(NOT(ISBLANK(Spreadsheet!AJ1096)),VLOOKUP(Spreadsheet!AJ1096,'Drop Downs'!$P$2:$R$16,3,FALSE),0)</f>
        <v>0</v>
      </c>
      <c r="N886" s="5">
        <f>IF(NOT(ISBLANK(Spreadsheet!AJ1096)), VLOOKUP(Spreadsheet!AJ1096,'Drop Downs'!$P$2:$R$16,2,FALSE),0)</f>
        <v>0</v>
      </c>
      <c r="O886" s="5">
        <f>IF(NOT(ISBLANK(Spreadsheet!AL1096)),VLOOKUP(Spreadsheet!AL1096,'Drop Downs'!$P$2:$R$16,3,FALSE), 0)</f>
        <v>0</v>
      </c>
      <c r="P886" s="5">
        <f>IF(NOT(ISBLANK(Spreadsheet!AL1096)),VLOOKUP(Spreadsheet!AL1096,'Drop Downs'!$P$2:$R$16,2,FALSE),0)</f>
        <v>0</v>
      </c>
      <c r="Q886" s="5">
        <f>IF(NOT(ISBLANK(Spreadsheet!AN1096)),VLOOKUP(Spreadsheet!AN1096,'Drop Downs'!$P$2:$R$16,3,FALSE),0)</f>
        <v>0</v>
      </c>
      <c r="R886" s="5">
        <f>IF(NOT(ISBLANK(Spreadsheet!AN1096)),VLOOKUP(Spreadsheet!AN1096,'Drop Downs'!$P$2:$R$16,2,FALSE),0)</f>
        <v>0</v>
      </c>
      <c r="S886" s="5" t="str">
        <f>IF(OR(M886&gt;K886,N886&gt;L886,O886&gt;K886, Q886&gt;K886,N886&gt;L886, P886&gt;L886, R886&gt;L886),"Member currently has a coverage election over what he/she needs.  Please add more dependents or adjust the coverage election.","")&amp;(IF(AND(NOT(ISBLANK(Spreadsheet!C1096)),NOT(ISBLANK(Spreadsheet!D1096)),ISBLANK(Spreadsheet!E1096)),"Dependent lacks a relationship to member.Please select one from the drop-down.",""))</f>
        <v/>
      </c>
      <c r="T886" s="5" t="b">
        <f t="shared" si="64"/>
        <v>1</v>
      </c>
      <c r="U886" s="5" t="b">
        <f>OR(ISBLANK(Spreadsheet!C1096),IF(NOT(ISBLANK(Spreadsheet!D1096)),NOT(ISBLANK(Spreadsheet!E1096)),TRUE))</f>
        <v>1</v>
      </c>
      <c r="V886" s="5" t="b">
        <f>OR(ISBLANK(Spreadsheet!C1096), NOT(ISBLANK(Spreadsheet!I1096)))</f>
        <v>1</v>
      </c>
      <c r="W886" s="5" t="b">
        <f>OR(ISBLANK(Spreadsheet!D1096),NOT(ISBLANK(Spreadsheet!C1096)))</f>
        <v>1</v>
      </c>
      <c r="X886" s="155" t="str">
        <f>REPT("0",MIN(FIND({1,2,3,4,5,6,7,8,9},Spreadsheet!C1096&amp;"123456789"))-1)&amp;IF(ISBLANK(Spreadsheet!C1096),"",SUMPRODUCT(MID(0&amp;Spreadsheet!C1096,LARGE(INDEX(ISNUMBER(--MID(Spreadsheet!C1096,ROW($1:$225),1))*
 ROW($1:$225),0),ROW($1:$225))+1,1)*10^ROW($1:$225)/10))</f>
        <v/>
      </c>
      <c r="Y886" s="5" t="b">
        <f>IF(NOT(ISBLANK(Spreadsheet!C1096)),IF(AND(ISNUMBER(VALUE(Spreadsheet!C1096)), LEN(Spreadsheet!C1096)=9),TRUE,FALSE),TRUE)</f>
        <v>1</v>
      </c>
      <c r="Z886" s="155" t="str">
        <f>REPT("0",MIN(FIND({1,2,3,4,5,6,7,8,9},Spreadsheet!D1096&amp;"123456789"))-1)&amp;IF(ISBLANK(Spreadsheet!D1096),"",SUMPRODUCT(MID(0&amp;Spreadsheet!D1096,LARGE(INDEX(ISNUMBER(--MID(Spreadsheet!D1096,ROW($1:$225),1))*
 ROW($1:$225),0),ROW($1:$225))+1,1)*10^ROW($1:$225)/10))</f>
        <v/>
      </c>
      <c r="AA886" s="5" t="b">
        <f>IF(AND(NOT(ISBLANK(Spreadsheet!D1096)),NOT(ISBLANK(Spreadsheet!C1096))),IF(AND(ISNUMBER(VALUE(Spreadsheet!D1096)), LEN(Spreadsheet!D1096)=9),TRUE,FALSE),IF(AND(NOT(ISBLANK(Spreadsheet!D1096)),ISBLANK(Spreadsheet!C1096)),FALSE,TRUE))</f>
        <v>1</v>
      </c>
      <c r="AB886" s="5" t="b">
        <f>OR(ISBLANK(Spreadsheet!Y886),IF(NOT(ISBLANK(Spreadsheet!Y886)),LEN(Spreadsheet!Y886)=10,ISNUMBER(VALUE(Spreadsheet!Y886))))</f>
        <v>1</v>
      </c>
      <c r="AC886" s="5" t="b">
        <f>OR(ISBLANK(Spreadsheet!AI1096), AND(NOT(ISBLANK(Spreadsheet!AJ1096)), NOT(ISNUMBER(SEARCH("Waive",Spreadsheet!AJ1096)))))</f>
        <v>1</v>
      </c>
      <c r="AD886" s="5" t="b">
        <f>OR(ISBLANK(Spreadsheet!AK1096), AND(NOT(ISBLANK(Spreadsheet!AL1096)), NOT(ISNUMBER(SEARCH("Waive",Spreadsheet!AL1096)))))</f>
        <v>1</v>
      </c>
      <c r="AE886" s="5" t="b">
        <f>OR(ISBLANK(Spreadsheet!AM1096), AND(NOT(ISBLANK(Spreadsheet!AN1096)), NOT(ISNUMBER(SEARCH("Waive", Spreadsheet!AN1096)))))</f>
        <v>1</v>
      </c>
      <c r="AF886" s="5" t="b">
        <f>OR(ISBLANK(Spreadsheet!C1096), NOT(ISBLANK(Spreadsheet!D1096)),NOT(ISBLANK(Spreadsheet!L1096)))</f>
        <v>1</v>
      </c>
      <c r="AG886" s="5" t="b">
        <f>IF(AND(NOT(ISBLANK(Spreadsheet!C1096)), NOT(ISBLANK(Spreadsheet!D1096)),Spreadsheet!C1096&lt;&gt;Spreadsheet!D1096),IF(ISERROR(VLOOKUP(Spreadsheet!C1096, Spreadsheet!$C$6:'Spreadsheet'!$C1095,1,FALSE)), FALSE, TRUE),TRUE)</f>
        <v>1</v>
      </c>
      <c r="AH886" s="5" t="b">
        <f>Spreadsheet!$B$2=Spreadsheet!AD886</f>
        <v>1</v>
      </c>
      <c r="AI886" s="5" t="b">
        <f>IF(ISBLANK(Spreadsheet!G1096),TRUE,IF(OR(LEN(Spreadsheet!G1096)&gt;1,ISNUMBER(VALUE(Spreadsheet!G1096))),FALSE,TRUE))</f>
        <v>1</v>
      </c>
      <c r="AJ886" s="5" t="b">
        <f>OR(ISBLANK(Spreadsheet!C1096), NOT(ISBLANK(Spreadsheet!B1096)), NOT(ISBLANK(Spreadsheet!D1096)))</f>
        <v>1</v>
      </c>
      <c r="AK886" s="5" t="b">
        <f t="array" ref="AK886">IF(OR(AND(ISBLANK(Spreadsheet!E1096),ISBLANK(Spreadsheet!D1096),NOT(ISBLANK(Spreadsheet!C1096))),AND(ISBLANK(Spreadsheet!E1096),ISBLANK(Spreadsheet!D1096),ISBLANK(Spreadsheet!C1096))),TRUE,ISNUMBER(MATCH(TRUE,EXACT(Spreadsheet!E1096,Relationships),0)))</f>
        <v>1</v>
      </c>
      <c r="AL886" s="5" t="b">
        <f>IF(NOT(ISBLANK(Spreadsheet!C1096)),IF(OR(ISBLANK(Spreadsheet!F1096),LEN(Spreadsheet!F1096)&gt;40),FALSE,TRUE),TRUE)</f>
        <v>1</v>
      </c>
      <c r="AM886" s="5" t="b">
        <f>IF(NOT(ISBLANK(Spreadsheet!C1096)),IF(OR(ISBLANK(Spreadsheet!H1096),LEN(Spreadsheet!H1096)&gt;40),FALSE,TRUE),TRUE)</f>
        <v>1</v>
      </c>
      <c r="AN886" s="5" t="b">
        <f t="array" ref="AN886">IF(ISBLANK(Spreadsheet!I1096),TRUE,ISNUMBER(MATCH(TRUE,EXACT(Spreadsheet!I1096,GenderValues),0)))</f>
        <v>1</v>
      </c>
      <c r="AO886" s="5" t="b">
        <f ca="1">IF(ISERROR(DATEVALUE(TEXT(Spreadsheet!J1096,"mm/dd/yyyy")) &gt; TODAY()),IF(AND(ISBLANK(Spreadsheet!J1096),ISBLANK(Spreadsheet!C1096)),TRUE,FALSE),IF(DATEVALUE(TEXT(Spreadsheet!J1096,"mm/dd/yyyy")) &gt; TODAY(),FALSE,TRUE))</f>
        <v>1</v>
      </c>
      <c r="AP886" s="5" t="b">
        <f>OR(ISBLANK(Spreadsheet!K1096),LEN(Spreadsheet!K1096)&lt;=100)</f>
        <v>1</v>
      </c>
      <c r="AQ886" s="5" t="b">
        <f t="array" ref="AQ886">IF(OR(AND(ISBLANK(Spreadsheet!L1096),ISBLANK(Spreadsheet!C1096)),AND(NOT(ISBLANK(Spreadsheet!C1096)),NOT(ISBLANK(Spreadsheet!D1096)))),TRUE,ISNUMBER(MATCH(TRUE,EXACT(Spreadsheet!L1096,MaritalStatus),0)))</f>
        <v>1</v>
      </c>
      <c r="AR886" s="5" t="b">
        <f ca="1">IF(ISERROR(DATEVALUE(TEXT(Spreadsheet!M1096,"mm/dd/yyyy")) &gt; TODAY()),IF(ISBLANK(Spreadsheet!M1096),TRUE,FALSE),IF(DATEVALUE(TEXT(Spreadsheet!M1096,"mm/dd/yyyy")) &gt; TODAY(),FALSE,TRUE))</f>
        <v>1</v>
      </c>
      <c r="AS886" s="5" t="b">
        <f>OR(ISBLANK(Spreadsheet!N1096),LEN(Spreadsheet!N1096)&lt;=100)</f>
        <v>1</v>
      </c>
      <c r="AT886" s="5" t="b">
        <f>OR(ISBLANK(Spreadsheet!O1096),UPPER(Spreadsheet!O1096)="YES")</f>
        <v>1</v>
      </c>
      <c r="AU886" s="5" t="b">
        <f>OR(ISBLANK(Spreadsheet!P1096),UPPER(Spreadsheet!P1096)="YES")</f>
        <v>1</v>
      </c>
      <c r="AV886" s="5" t="b">
        <f t="array" ref="AV886">IF(ISBLANK(Spreadsheet!Q1096),TRUE,ISNUMBER(MATCH(TRUE,EXACT(Spreadsheet!Q1096,OnGroupsPriorIns),0)))</f>
        <v>1</v>
      </c>
      <c r="AW886" s="5" t="b">
        <f>OR(ISBLANK(Spreadsheet!R1096),UPPER(Spreadsheet!R1096)="YES")</f>
        <v>1</v>
      </c>
      <c r="AX886" s="5" t="b">
        <f>OR(ISBLANK(Spreadsheet!S1096),UPPER(Spreadsheet!S1096)="YES")</f>
        <v>1</v>
      </c>
      <c r="AY886" s="5" t="b">
        <f>OR(AND(ISBLANK(Spreadsheet!C1096),LEN(Spreadsheet!T1096)=0),AND(NOT(ISBLANK(Spreadsheet!C1096)),LEN(Spreadsheet!T1096)&gt;0,LEN(Spreadsheet!T1096)&lt;=50))</f>
        <v>1</v>
      </c>
      <c r="AZ886" s="5" t="b">
        <f>OR(LEN(Spreadsheet!U1096)=0,AND(LEN(Spreadsheet!U1096)&gt;0,LEN(Spreadsheet!U1096)&lt;=50))</f>
        <v>1</v>
      </c>
      <c r="BA886" s="5" t="b">
        <f>OR(AND(ISBLANK(Spreadsheet!C1096),LEN(Spreadsheet!V1096)=0),AND(NOT(ISBLANK(Spreadsheet!C1096)),LEN(Spreadsheet!V1096)&gt;0,LEN(Spreadsheet!V1096)&lt;=50))</f>
        <v>1</v>
      </c>
      <c r="BB886" s="5" t="b">
        <f t="array" ref="BB886">IF(AND(ISBLANK(Spreadsheet!C1096),LEN(Spreadsheet!W1096)=0),TRUE,ISNUMBER(MATCH(TRUE,EXACT(Spreadsheet!W1096,States),0)))</f>
        <v>1</v>
      </c>
      <c r="BC886" s="5" t="b">
        <f>OR(AND(ISBLANK(Spreadsheet!C1096),LEN(Spreadsheet!X1096)=0),AND(NOT(ISBLANK(Spreadsheet!C1096)),LEN(Spreadsheet!X1096)&gt;0,LEN(Spreadsheet!X1096)=5,ISNUMBER(VALUE(Spreadsheet!X1096))))</f>
        <v>1</v>
      </c>
      <c r="BD886" s="5" t="b">
        <f>OR(ISBLANK(Spreadsheet!Z1096),LEN(Spreadsheet!Z1096)&lt;=50)</f>
        <v>1</v>
      </c>
      <c r="BE886" s="5" t="b">
        <f>ISBLANK(Spreadsheet!AA1096)</f>
        <v>1</v>
      </c>
      <c r="BF886" s="5" t="b">
        <f>ISBLANK(Spreadsheet!AB1096)</f>
        <v>1</v>
      </c>
      <c r="BG886" s="5" t="b">
        <f>IF(ISERROR(DATEVALUE(TEXT(Spreadsheet!AC1096,"mm/dd/yyyy")) &gt; DATEVALUE(TEXT(Spreadsheet!J1096,"mm/dd/yyyy"))),IF(OR(AND(ISBLANK(Spreadsheet!AC1096),ISBLANK(Spreadsheet!C1096)),AND(NOT(ISBLANK(Spreadsheet!C1096)),ISBLANK(Spreadsheet!AC1096),NOT(ISBLANK(Spreadsheet!D1096)))),TRUE,FALSE),IF(DATEVALUE(TEXT(Spreadsheet!AC1096,"mm/dd/yyyy")) &gt; DATEVALUE(TEXT(Spreadsheet!J1096,"mm/dd/yyyy")),TRUE,FALSE))</f>
        <v>1</v>
      </c>
      <c r="BH886" s="5" t="b">
        <f>OR(AND(ISBLANK(Spreadsheet!C1096),ISBLANK(Spreadsheet!AE1096)),AND(NOT(ISBLANK(Spreadsheet!C1096)),NOT(ISBLANK(Spreadsheet!D1096)),ISBLANK(Spreadsheet!AE1096)),AND(NOT(ISBLANK(Spreadsheet!C1096)),ISBLANK(Spreadsheet!D1096),NOT(ISBLANK(Spreadsheet!AE1096)),LEN(Spreadsheet!AE1096)&lt;=100))</f>
        <v>1</v>
      </c>
      <c r="BI886" s="5" t="b">
        <f t="array" ref="BI886">IF(ISBLANK(Spreadsheet!AF1096),TRUE,ISNUMBER(MATCH(TRUE,EXACT(Spreadsheet!AF1096,CobraShortReasons),0)))</f>
        <v>1</v>
      </c>
      <c r="BJ886" s="5" t="b">
        <f ca="1">IF(ISERROR(DATEVALUE(TEXT(Spreadsheet!AG1096,"mm/dd/yyyy")) &gt; TODAY()),IF(ISBLANK(Spreadsheet!AG1096),TRUE,FALSE),IF(DATEVALUE(TEXT(Spreadsheet!AG1096,"mm/dd/yyyy")) &gt; TODAY(),FALSE,TRUE))</f>
        <v>1</v>
      </c>
      <c r="BK886" s="5" t="b">
        <f>OR(ISBLANK(Spreadsheet!AH1096),LEN(Spreadsheet!AH1096)&lt;=25)</f>
        <v>1</v>
      </c>
      <c r="BL886" s="5" t="b">
        <f t="array" aca="1" ref="BL886" ca="1">IF(ISBLANK(Spreadsheet!AI1096),TRUE,ISNUMBER(MATCH(TRUE,EXACT(Spreadsheet!AI1096,INDIRECT(Spreadsheet!$D$2)),0)))</f>
        <v>1</v>
      </c>
      <c r="BM886" s="5" t="b">
        <f t="array" aca="1" ref="BM886" ca="1">IF(ISBLANK(Spreadsheet!AJ1096),TRUE,ISNUMBER(MATCH(TRUE,EXACT(Spreadsheet!AJ1096,INDIRECT(Spreadsheet!BJ886)),0)))</f>
        <v>1</v>
      </c>
      <c r="BN886" s="5" t="b">
        <f t="array" ref="BN886">IF(ISBLANK(Spreadsheet!AK1096),TRUE,ISNUMBER(MATCH(TRUE,EXACT(Spreadsheet!AK1096,DentalPlans),0)))</f>
        <v>1</v>
      </c>
      <c r="BO886" s="5" t="b">
        <f t="array" aca="1" ref="BO886" ca="1">IF(ISBLANK(Spreadsheet!AL1096),TRUE,ISNUMBER(MATCH(TRUE,EXACT(Spreadsheet!AL1096,INDIRECT(Spreadsheet!BK886)),0)))</f>
        <v>1</v>
      </c>
      <c r="BP886" s="5" t="b">
        <f t="array" ref="BP886">IF(ISBLANK(Spreadsheet!AM1096),TRUE,ISNUMBER(MATCH(TRUE,EXACT(Spreadsheet!AM1096,VisionPlans),0)))</f>
        <v>1</v>
      </c>
      <c r="BQ886" s="5" t="b">
        <f t="array" aca="1" ref="BQ886" ca="1">IF(ISBLANK(Spreadsheet!AN1096),TRUE,ISNUMBER(MATCH(TRUE,EXACT(Spreadsheet!AN1096,INDIRECT(Spreadsheet!BL886)),0)))</f>
        <v>1</v>
      </c>
      <c r="BR886" s="5" t="b">
        <f t="array" ref="BR886">IF(ISBLANK(Spreadsheet!AO1096),TRUE,ISNUMBER(MATCH(TRUE,EXACT(Spreadsheet!AO1096,LifeBenefitClasses),0)))</f>
        <v>1</v>
      </c>
      <c r="BS886" s="5" t="b">
        <f>IF(OR(ISBLANK(Spreadsheet!AO1096), Spreadsheet!AO1096="Waive"),IF(ISBLANK(Spreadsheet!AP1096),TRUE,FALSE),IF(OR(AND(NOT(ISBLANK(Spreadsheet!AO1096)),ISBLANK(Spreadsheet!AP1096)),NOT(ISNUMBER(VALUE(Spreadsheet!AP1096)))),FALSE,IF(OR(AND(Spreadsheet!AP1096&lt;6,MOD(Spreadsheet!AP1096*10,5)=0), MOD(Spreadsheet!AP1096,5000)=0),TRUE,FALSE)))</f>
        <v>1</v>
      </c>
      <c r="BT886" s="5" t="b">
        <f t="array" ref="BT886">IF(ISBLANK(Spreadsheet!AQ1096),TRUE,ISNUMBER(MATCH(TRUE,EXACT(Spreadsheet!AQ1096,EnrollWaive),0)))</f>
        <v>1</v>
      </c>
      <c r="BU886" s="5" t="b">
        <f t="array" ref="BU886">IF(ISBLANK(Spreadsheet!AR1096),TRUE,ISNUMBER(MATCH(TRUE,EXACT(Spreadsheet!AR1096,LifeBenefitClasses),0)))</f>
        <v>1</v>
      </c>
      <c r="BV886" s="5" t="b">
        <f>IF(OR(ISBLANK(Spreadsheet!AR1096), Spreadsheet!AR1096="Waive"),IF(ISBLANK(Spreadsheet!AS1096),TRUE,FALSE),IF(OR(AND(NOT(ISBLANK(Spreadsheet!AR1096)),ISBLANK(Spreadsheet!AS1096)),NOT(ISNUMBER(VALUE(Spreadsheet!AS1096)))),FALSE,IF(OR(AND(Spreadsheet!AS1096&lt;6,MOD(Spreadsheet!AS1096*10,5)=0), MOD(Spreadsheet!AS1096,10000)=0),TRUE,FALSE)))</f>
        <v>1</v>
      </c>
      <c r="BW886" s="5" t="b">
        <f t="array" ref="BW886">IF(ISBLANK(Spreadsheet!AT1096),TRUE,ISNUMBER(MATCH(TRUE,EXACT(Spreadsheet!AT1096,LifeBenefitClasses),0)))</f>
        <v>1</v>
      </c>
      <c r="BX886" s="5" t="b">
        <f>IF(OR(ISBLANK(Spreadsheet!AT1096), Spreadsheet!AT1096="Waive"),IF(ISBLANK(Spreadsheet!AU1096),TRUE,FALSE),IF(OR(AND(NOT(ISBLANK(Spreadsheet!AT1096)),ISBLANK(Spreadsheet!AU1096)),NOT(ISNUMBER(VALUE(Spreadsheet!AU1096)))),FALSE,IF(AND(NOT(OR(ISBLANK(Spreadsheet!AT1096),Spreadsheet!AT1096="Waive")),NOT(OR(ISBLANK(Spreadsheet!AR1096),Spreadsheet!AR1096="Waive")),MOD(Spreadsheet!AU1096,5000)=0, Spreadsheet!AU1096&lt;=(Spreadsheet!AS1096*0.5)),TRUE,FALSE)))</f>
        <v>1</v>
      </c>
      <c r="BY886" s="5" t="b">
        <f t="array" ref="BY886">IF(ISBLANK(Spreadsheet!AV1096),TRUE,ISNUMBER(MATCH(TRUE,EXACT(Spreadsheet!AV1096,EnrollWaive),0)))</f>
        <v>1</v>
      </c>
      <c r="BZ886" s="5" t="b">
        <f t="array" ref="BZ886">IF(ISBLANK(Spreadsheet!AW1096),TRUE,ISNUMBER(MATCH(TRUE,EXACT(Spreadsheet!AW1096,LifeBenefitClasses),0)))</f>
        <v>1</v>
      </c>
      <c r="CA886" s="5" t="b">
        <f t="array" ref="CA886">IF(ISBLANK(Spreadsheet!AX1096),TRUE,ISNUMBER(MATCH(TRUE,EXACT(Spreadsheet!AX1096,LifeBenefitClasses),0)))</f>
        <v>1</v>
      </c>
      <c r="CB886" s="5" t="b">
        <f t="array" ref="CB886">IF(ISBLANK(Spreadsheet!AY1096),TRUE,ISNUMBER(MATCH(TRUE,EXACT(Spreadsheet!AY1096,LifeBenefitClasses),0)))</f>
        <v>1</v>
      </c>
      <c r="CC886" s="5" t="b">
        <f t="array" ref="CC886">IF(ISBLANK(Spreadsheet!AZ1096),TRUE,ISNUMBER(MATCH(TRUE,EXACT(Spreadsheet!AZ1096,LifeBenefitClasses),0)))</f>
        <v>1</v>
      </c>
      <c r="CD886" s="5" t="b">
        <f t="array" ref="CD886">IF(ISBLANK(Spreadsheet!BA1096),TRUE,ISNUMBER(MATCH(TRUE,EXACT(Spreadsheet!BA1096,LifeBenefitClasses),0)))</f>
        <v>1</v>
      </c>
      <c r="CE886" s="5" t="b">
        <f>IF(OR(ISBLANK(Spreadsheet!BA1096), Spreadsheet!BA1096="Waive"),IF(ISBLANK(Spreadsheet!BB1096),TRUE,FALSE),IF(OR(AND(NOT(ISBLANK(Spreadsheet!BA1096)),ISBLANK(Spreadsheet!BB1096)),NOT(ISNUMBER(VALUE(Spreadsheet!BB1096))),ISBLANK(Spreadsheet!BC1096),NOT(ISNUMBER(VALUE(Spreadsheet!BC1096)))),FALSE,IF(AND(Spreadsheet!BB1096&gt;=50000,Spreadsheet!BB1096&lt;=250000,MOD(Spreadsheet!BB1096,10000)=0,Spreadsheet!BB1096&lt;=(10*Spreadsheet!BC1096)),TRUE,FALSE)))</f>
        <v>1</v>
      </c>
      <c r="CF886" s="5" t="b">
        <f>IF(NOT(ISBLANK(Spreadsheet!BC886)),AND(ISNUMBER(VALUE(Spreadsheet!BC886)),Spreadsheet!BC886&gt;0),AND(OR(ISBLANK(Spreadsheet!AO886),Spreadsheet!AO886="Waive",AND(NOT(OR(ISBLANK(Spreadsheet!AO886),Spreadsheet!AO886="Waive")),Spreadsheet!AP886&gt;=6)),OR(ISBLANK(Spreadsheet!AR886),AND(NOT(OR(ISBLANK(Spreadsheet!AR886),Spreadsheet!AR886="Waive")),Spreadsheet!AS886&gt;=6)),OR(ISBLANK(Spreadsheet!AW886)),OR(ISBLANK(Spreadsheet!AX886)),OR(ISBLANK(Spreadsheet!AY886)),OR(ISBLANK(Spreadsheet!AZ886)),OR(ISBLANK(Spreadsheet!BA886),Spreadsheet!BA886="Waive")))</f>
        <v>1</v>
      </c>
      <c r="CG886" s="5" t="b">
        <f t="shared" ca="1" si="65"/>
        <v>1</v>
      </c>
    </row>
    <row r="887" spans="8:85" x14ac:dyDescent="0.3">
      <c r="H887" s="5">
        <f t="shared" ca="1" si="62"/>
        <v>2</v>
      </c>
      <c r="I887" s="5" t="str">
        <f t="shared" ca="1" si="63"/>
        <v/>
      </c>
      <c r="J887" s="5" t="str">
        <f>IF(AND(NOT(ISBLANK(Spreadsheet!C1097)),ISBLANK(Spreadsheet!D1097)),Spreadsheet!F1097&amp;" "&amp;Spreadsheet!H1097,"")</f>
        <v/>
      </c>
      <c r="K887" s="5">
        <f>IF(AND(NOT(ISBLANK(Spreadsheet!C1097)),ISBLANK(Spreadsheet!D1097)),COUNTIFS(Spreadsheet!E$786:E1098,"=Child",Spreadsheet!C$786:C1098, "="&amp;Spreadsheet!C1097) + COUNTIFS(Spreadsheet!E$786:E1098,"=Step-child",Spreadsheet!C$786:C1098, "="&amp;Spreadsheet!C1097),0)</f>
        <v>0</v>
      </c>
      <c r="L887" s="5">
        <f>IF(NOT(ISBLANK(J887)),COUNTIFS(Spreadsheet!E$786:E1098,"=Wife",Spreadsheet!C$786:C1098, "="&amp;Spreadsheet!C1097) + COUNTIFS(Spreadsheet!E$786:E1098,"=Husband",Spreadsheet!C$786:C1098, "="&amp;Spreadsheet!C1097),0)</f>
        <v>0</v>
      </c>
      <c r="M887" s="5">
        <f>IF(NOT(ISBLANK(Spreadsheet!AJ1097)),VLOOKUP(Spreadsheet!AJ1097,'Drop Downs'!$P$2:$R$16,3,FALSE),0)</f>
        <v>0</v>
      </c>
      <c r="N887" s="5">
        <f>IF(NOT(ISBLANK(Spreadsheet!AJ1097)), VLOOKUP(Spreadsheet!AJ1097,'Drop Downs'!$P$2:$R$16,2,FALSE),0)</f>
        <v>0</v>
      </c>
      <c r="O887" s="5">
        <f>IF(NOT(ISBLANK(Spreadsheet!AL1097)),VLOOKUP(Spreadsheet!AL1097,'Drop Downs'!$P$2:$R$16,3,FALSE), 0)</f>
        <v>0</v>
      </c>
      <c r="P887" s="5">
        <f>IF(NOT(ISBLANK(Spreadsheet!AL1097)),VLOOKUP(Spreadsheet!AL1097,'Drop Downs'!$P$2:$R$16,2,FALSE),0)</f>
        <v>0</v>
      </c>
      <c r="Q887" s="5">
        <f>IF(NOT(ISBLANK(Spreadsheet!AN1097)),VLOOKUP(Spreadsheet!AN1097,'Drop Downs'!$P$2:$R$16,3,FALSE),0)</f>
        <v>0</v>
      </c>
      <c r="R887" s="5">
        <f>IF(NOT(ISBLANK(Spreadsheet!AN1097)),VLOOKUP(Spreadsheet!AN1097,'Drop Downs'!$P$2:$R$16,2,FALSE),0)</f>
        <v>0</v>
      </c>
      <c r="S887" s="5" t="str">
        <f>IF(OR(M887&gt;K887,N887&gt;L887,O887&gt;K887, Q887&gt;K887,N887&gt;L887, P887&gt;L887, R887&gt;L887),"Member currently has a coverage election over what he/she needs.  Please add more dependents or adjust the coverage election.","")&amp;(IF(AND(NOT(ISBLANK(Spreadsheet!C1097)),NOT(ISBLANK(Spreadsheet!D1097)),ISBLANK(Spreadsheet!E1097)),"Dependent lacks a relationship to member.Please select one from the drop-down.",""))</f>
        <v/>
      </c>
      <c r="T887" s="5" t="b">
        <f t="shared" si="64"/>
        <v>1</v>
      </c>
      <c r="U887" s="5" t="b">
        <f>OR(ISBLANK(Spreadsheet!C1097),IF(NOT(ISBLANK(Spreadsheet!D1097)),NOT(ISBLANK(Spreadsheet!E1097)),TRUE))</f>
        <v>1</v>
      </c>
      <c r="V887" s="5" t="b">
        <f>OR(ISBLANK(Spreadsheet!C1097), NOT(ISBLANK(Spreadsheet!I1097)))</f>
        <v>1</v>
      </c>
      <c r="W887" s="5" t="b">
        <f>OR(ISBLANK(Spreadsheet!D1097),NOT(ISBLANK(Spreadsheet!C1097)))</f>
        <v>1</v>
      </c>
      <c r="X887" s="155" t="str">
        <f>REPT("0",MIN(FIND({1,2,3,4,5,6,7,8,9},Spreadsheet!C1097&amp;"123456789"))-1)&amp;IF(ISBLANK(Spreadsheet!C1097),"",SUMPRODUCT(MID(0&amp;Spreadsheet!C1097,LARGE(INDEX(ISNUMBER(--MID(Spreadsheet!C1097,ROW($1:$225),1))*
 ROW($1:$225),0),ROW($1:$225))+1,1)*10^ROW($1:$225)/10))</f>
        <v/>
      </c>
      <c r="Y887" s="5" t="b">
        <f>IF(NOT(ISBLANK(Spreadsheet!C1097)),IF(AND(ISNUMBER(VALUE(Spreadsheet!C1097)), LEN(Spreadsheet!C1097)=9),TRUE,FALSE),TRUE)</f>
        <v>1</v>
      </c>
      <c r="Z887" s="155" t="str">
        <f>REPT("0",MIN(FIND({1,2,3,4,5,6,7,8,9},Spreadsheet!D1097&amp;"123456789"))-1)&amp;IF(ISBLANK(Spreadsheet!D1097),"",SUMPRODUCT(MID(0&amp;Spreadsheet!D1097,LARGE(INDEX(ISNUMBER(--MID(Spreadsheet!D1097,ROW($1:$225),1))*
 ROW($1:$225),0),ROW($1:$225))+1,1)*10^ROW($1:$225)/10))</f>
        <v/>
      </c>
      <c r="AA887" s="5" t="b">
        <f>IF(AND(NOT(ISBLANK(Spreadsheet!D1097)),NOT(ISBLANK(Spreadsheet!C1097))),IF(AND(ISNUMBER(VALUE(Spreadsheet!D1097)), LEN(Spreadsheet!D1097)=9),TRUE,FALSE),IF(AND(NOT(ISBLANK(Spreadsheet!D1097)),ISBLANK(Spreadsheet!C1097)),FALSE,TRUE))</f>
        <v>1</v>
      </c>
      <c r="AB887" s="5" t="b">
        <f>OR(ISBLANK(Spreadsheet!Y887),IF(NOT(ISBLANK(Spreadsheet!Y887)),LEN(Spreadsheet!Y887)=10,ISNUMBER(VALUE(Spreadsheet!Y887))))</f>
        <v>1</v>
      </c>
      <c r="AC887" s="5" t="b">
        <f>OR(ISBLANK(Spreadsheet!AI1097), AND(NOT(ISBLANK(Spreadsheet!AJ1097)), NOT(ISNUMBER(SEARCH("Waive",Spreadsheet!AJ1097)))))</f>
        <v>1</v>
      </c>
      <c r="AD887" s="5" t="b">
        <f>OR(ISBLANK(Spreadsheet!AK1097), AND(NOT(ISBLANK(Spreadsheet!AL1097)), NOT(ISNUMBER(SEARCH("Waive",Spreadsheet!AL1097)))))</f>
        <v>1</v>
      </c>
      <c r="AE887" s="5" t="b">
        <f>OR(ISBLANK(Spreadsheet!AM1097), AND(NOT(ISBLANK(Spreadsheet!AN1097)), NOT(ISNUMBER(SEARCH("Waive", Spreadsheet!AN1097)))))</f>
        <v>1</v>
      </c>
      <c r="AF887" s="5" t="b">
        <f>OR(ISBLANK(Spreadsheet!C1097), NOT(ISBLANK(Spreadsheet!D1097)),NOT(ISBLANK(Spreadsheet!L1097)))</f>
        <v>1</v>
      </c>
      <c r="AG887" s="5" t="b">
        <f>IF(AND(NOT(ISBLANK(Spreadsheet!C1097)), NOT(ISBLANK(Spreadsheet!D1097)),Spreadsheet!C1097&lt;&gt;Spreadsheet!D1097),IF(ISERROR(VLOOKUP(Spreadsheet!C1097, Spreadsheet!$C$6:'Spreadsheet'!$C1096,1,FALSE)), FALSE, TRUE),TRUE)</f>
        <v>1</v>
      </c>
      <c r="AH887" s="5" t="b">
        <f>Spreadsheet!$B$2=Spreadsheet!AD887</f>
        <v>1</v>
      </c>
      <c r="AI887" s="5" t="b">
        <f>IF(ISBLANK(Spreadsheet!G1097),TRUE,IF(OR(LEN(Spreadsheet!G1097)&gt;1,ISNUMBER(VALUE(Spreadsheet!G1097))),FALSE,TRUE))</f>
        <v>1</v>
      </c>
      <c r="AJ887" s="5" t="b">
        <f>OR(ISBLANK(Spreadsheet!C1097), NOT(ISBLANK(Spreadsheet!B1097)), NOT(ISBLANK(Spreadsheet!D1097)))</f>
        <v>1</v>
      </c>
      <c r="AK887" s="5" t="b">
        <f t="array" ref="AK887">IF(OR(AND(ISBLANK(Spreadsheet!E1097),ISBLANK(Spreadsheet!D1097),NOT(ISBLANK(Spreadsheet!C1097))),AND(ISBLANK(Spreadsheet!E1097),ISBLANK(Spreadsheet!D1097),ISBLANK(Spreadsheet!C1097))),TRUE,ISNUMBER(MATCH(TRUE,EXACT(Spreadsheet!E1097,Relationships),0)))</f>
        <v>1</v>
      </c>
      <c r="AL887" s="5" t="b">
        <f>IF(NOT(ISBLANK(Spreadsheet!C1097)),IF(OR(ISBLANK(Spreadsheet!F1097),LEN(Spreadsheet!F1097)&gt;40),FALSE,TRUE),TRUE)</f>
        <v>1</v>
      </c>
      <c r="AM887" s="5" t="b">
        <f>IF(NOT(ISBLANK(Spreadsheet!C1097)),IF(OR(ISBLANK(Spreadsheet!H1097),LEN(Spreadsheet!H1097)&gt;40),FALSE,TRUE),TRUE)</f>
        <v>1</v>
      </c>
      <c r="AN887" s="5" t="b">
        <f t="array" ref="AN887">IF(ISBLANK(Spreadsheet!I1097),TRUE,ISNUMBER(MATCH(TRUE,EXACT(Spreadsheet!I1097,GenderValues),0)))</f>
        <v>1</v>
      </c>
      <c r="AO887" s="5" t="b">
        <f ca="1">IF(ISERROR(DATEVALUE(TEXT(Spreadsheet!J1097,"mm/dd/yyyy")) &gt; TODAY()),IF(AND(ISBLANK(Spreadsheet!J1097),ISBLANK(Spreadsheet!C1097)),TRUE,FALSE),IF(DATEVALUE(TEXT(Spreadsheet!J1097,"mm/dd/yyyy")) &gt; TODAY(),FALSE,TRUE))</f>
        <v>1</v>
      </c>
      <c r="AP887" s="5" t="b">
        <f>OR(ISBLANK(Spreadsheet!K1097),LEN(Spreadsheet!K1097)&lt;=100)</f>
        <v>1</v>
      </c>
      <c r="AQ887" s="5" t="b">
        <f t="array" ref="AQ887">IF(OR(AND(ISBLANK(Spreadsheet!L1097),ISBLANK(Spreadsheet!C1097)),AND(NOT(ISBLANK(Spreadsheet!C1097)),NOT(ISBLANK(Spreadsheet!D1097)))),TRUE,ISNUMBER(MATCH(TRUE,EXACT(Spreadsheet!L1097,MaritalStatus),0)))</f>
        <v>1</v>
      </c>
      <c r="AR887" s="5" t="b">
        <f ca="1">IF(ISERROR(DATEVALUE(TEXT(Spreadsheet!M1097,"mm/dd/yyyy")) &gt; TODAY()),IF(ISBLANK(Spreadsheet!M1097),TRUE,FALSE),IF(DATEVALUE(TEXT(Spreadsheet!M1097,"mm/dd/yyyy")) &gt; TODAY(),FALSE,TRUE))</f>
        <v>1</v>
      </c>
      <c r="AS887" s="5" t="b">
        <f>OR(ISBLANK(Spreadsheet!N1097),LEN(Spreadsheet!N1097)&lt;=100)</f>
        <v>1</v>
      </c>
      <c r="AT887" s="5" t="b">
        <f>OR(ISBLANK(Spreadsheet!O1097),UPPER(Spreadsheet!O1097)="YES")</f>
        <v>1</v>
      </c>
      <c r="AU887" s="5" t="b">
        <f>OR(ISBLANK(Spreadsheet!P1097),UPPER(Spreadsheet!P1097)="YES")</f>
        <v>1</v>
      </c>
      <c r="AV887" s="5" t="b">
        <f t="array" ref="AV887">IF(ISBLANK(Spreadsheet!Q1097),TRUE,ISNUMBER(MATCH(TRUE,EXACT(Spreadsheet!Q1097,OnGroupsPriorIns),0)))</f>
        <v>1</v>
      </c>
      <c r="AW887" s="5" t="b">
        <f>OR(ISBLANK(Spreadsheet!R1097),UPPER(Spreadsheet!R1097)="YES")</f>
        <v>1</v>
      </c>
      <c r="AX887" s="5" t="b">
        <f>OR(ISBLANK(Spreadsheet!S1097),UPPER(Spreadsheet!S1097)="YES")</f>
        <v>1</v>
      </c>
      <c r="AY887" s="5" t="b">
        <f>OR(AND(ISBLANK(Spreadsheet!C1097),LEN(Spreadsheet!T1097)=0),AND(NOT(ISBLANK(Spreadsheet!C1097)),LEN(Spreadsheet!T1097)&gt;0,LEN(Spreadsheet!T1097)&lt;=50))</f>
        <v>1</v>
      </c>
      <c r="AZ887" s="5" t="b">
        <f>OR(LEN(Spreadsheet!U1097)=0,AND(LEN(Spreadsheet!U1097)&gt;0,LEN(Spreadsheet!U1097)&lt;=50))</f>
        <v>1</v>
      </c>
      <c r="BA887" s="5" t="b">
        <f>OR(AND(ISBLANK(Spreadsheet!C1097),LEN(Spreadsheet!V1097)=0),AND(NOT(ISBLANK(Spreadsheet!C1097)),LEN(Spreadsheet!V1097)&gt;0,LEN(Spreadsheet!V1097)&lt;=50))</f>
        <v>1</v>
      </c>
      <c r="BB887" s="5" t="b">
        <f t="array" ref="BB887">IF(AND(ISBLANK(Spreadsheet!C1097),LEN(Spreadsheet!W1097)=0),TRUE,ISNUMBER(MATCH(TRUE,EXACT(Spreadsheet!W1097,States),0)))</f>
        <v>1</v>
      </c>
      <c r="BC887" s="5" t="b">
        <f>OR(AND(ISBLANK(Spreadsheet!C1097),LEN(Spreadsheet!X1097)=0),AND(NOT(ISBLANK(Spreadsheet!C1097)),LEN(Spreadsheet!X1097)&gt;0,LEN(Spreadsheet!X1097)=5,ISNUMBER(VALUE(Spreadsheet!X1097))))</f>
        <v>1</v>
      </c>
      <c r="BD887" s="5" t="b">
        <f>OR(ISBLANK(Spreadsheet!Z1097),LEN(Spreadsheet!Z1097)&lt;=50)</f>
        <v>1</v>
      </c>
      <c r="BE887" s="5" t="b">
        <f>ISBLANK(Spreadsheet!AA1097)</f>
        <v>1</v>
      </c>
      <c r="BF887" s="5" t="b">
        <f>ISBLANK(Spreadsheet!AB1097)</f>
        <v>1</v>
      </c>
      <c r="BG887" s="5" t="b">
        <f>IF(ISERROR(DATEVALUE(TEXT(Spreadsheet!AC1097,"mm/dd/yyyy")) &gt; DATEVALUE(TEXT(Spreadsheet!J1097,"mm/dd/yyyy"))),IF(OR(AND(ISBLANK(Spreadsheet!AC1097),ISBLANK(Spreadsheet!C1097)),AND(NOT(ISBLANK(Spreadsheet!C1097)),ISBLANK(Spreadsheet!AC1097),NOT(ISBLANK(Spreadsheet!D1097)))),TRUE,FALSE),IF(DATEVALUE(TEXT(Spreadsheet!AC1097,"mm/dd/yyyy")) &gt; DATEVALUE(TEXT(Spreadsheet!J1097,"mm/dd/yyyy")),TRUE,FALSE))</f>
        <v>1</v>
      </c>
      <c r="BH887" s="5" t="b">
        <f>OR(AND(ISBLANK(Spreadsheet!C1097),ISBLANK(Spreadsheet!AE1097)),AND(NOT(ISBLANK(Spreadsheet!C1097)),NOT(ISBLANK(Spreadsheet!D1097)),ISBLANK(Spreadsheet!AE1097)),AND(NOT(ISBLANK(Spreadsheet!C1097)),ISBLANK(Spreadsheet!D1097),NOT(ISBLANK(Spreadsheet!AE1097)),LEN(Spreadsheet!AE1097)&lt;=100))</f>
        <v>1</v>
      </c>
      <c r="BI887" s="5" t="b">
        <f t="array" ref="BI887">IF(ISBLANK(Spreadsheet!AF1097),TRUE,ISNUMBER(MATCH(TRUE,EXACT(Spreadsheet!AF1097,CobraShortReasons),0)))</f>
        <v>1</v>
      </c>
      <c r="BJ887" s="5" t="b">
        <f ca="1">IF(ISERROR(DATEVALUE(TEXT(Spreadsheet!AG1097,"mm/dd/yyyy")) &gt; TODAY()),IF(ISBLANK(Spreadsheet!AG1097),TRUE,FALSE),IF(DATEVALUE(TEXT(Spreadsheet!AG1097,"mm/dd/yyyy")) &gt; TODAY(),FALSE,TRUE))</f>
        <v>1</v>
      </c>
      <c r="BK887" s="5" t="b">
        <f>OR(ISBLANK(Spreadsheet!AH1097),LEN(Spreadsheet!AH1097)&lt;=25)</f>
        <v>1</v>
      </c>
      <c r="BL887" s="5" t="b">
        <f t="array" aca="1" ref="BL887" ca="1">IF(ISBLANK(Spreadsheet!AI1097),TRUE,ISNUMBER(MATCH(TRUE,EXACT(Spreadsheet!AI1097,INDIRECT(Spreadsheet!$D$2)),0)))</f>
        <v>1</v>
      </c>
      <c r="BM887" s="5" t="b">
        <f t="array" aca="1" ref="BM887" ca="1">IF(ISBLANK(Spreadsheet!AJ1097),TRUE,ISNUMBER(MATCH(TRUE,EXACT(Spreadsheet!AJ1097,INDIRECT(Spreadsheet!BJ887)),0)))</f>
        <v>1</v>
      </c>
      <c r="BN887" s="5" t="b">
        <f t="array" ref="BN887">IF(ISBLANK(Spreadsheet!AK1097),TRUE,ISNUMBER(MATCH(TRUE,EXACT(Spreadsheet!AK1097,DentalPlans),0)))</f>
        <v>1</v>
      </c>
      <c r="BO887" s="5" t="b">
        <f t="array" aca="1" ref="BO887" ca="1">IF(ISBLANK(Spreadsheet!AL1097),TRUE,ISNUMBER(MATCH(TRUE,EXACT(Spreadsheet!AL1097,INDIRECT(Spreadsheet!BK887)),0)))</f>
        <v>1</v>
      </c>
      <c r="BP887" s="5" t="b">
        <f t="array" ref="BP887">IF(ISBLANK(Spreadsheet!AM1097),TRUE,ISNUMBER(MATCH(TRUE,EXACT(Spreadsheet!AM1097,VisionPlans),0)))</f>
        <v>1</v>
      </c>
      <c r="BQ887" s="5" t="b">
        <f t="array" aca="1" ref="BQ887" ca="1">IF(ISBLANK(Spreadsheet!AN1097),TRUE,ISNUMBER(MATCH(TRUE,EXACT(Spreadsheet!AN1097,INDIRECT(Spreadsheet!BL887)),0)))</f>
        <v>1</v>
      </c>
      <c r="BR887" s="5" t="b">
        <f t="array" ref="BR887">IF(ISBLANK(Spreadsheet!AO1097),TRUE,ISNUMBER(MATCH(TRUE,EXACT(Spreadsheet!AO1097,LifeBenefitClasses),0)))</f>
        <v>1</v>
      </c>
      <c r="BS887" s="5" t="b">
        <f>IF(OR(ISBLANK(Spreadsheet!AO1097), Spreadsheet!AO1097="Waive"),IF(ISBLANK(Spreadsheet!AP1097),TRUE,FALSE),IF(OR(AND(NOT(ISBLANK(Spreadsheet!AO1097)),ISBLANK(Spreadsheet!AP1097)),NOT(ISNUMBER(VALUE(Spreadsheet!AP1097)))),FALSE,IF(OR(AND(Spreadsheet!AP1097&lt;6,MOD(Spreadsheet!AP1097*10,5)=0), MOD(Spreadsheet!AP1097,5000)=0),TRUE,FALSE)))</f>
        <v>1</v>
      </c>
      <c r="BT887" s="5" t="b">
        <f t="array" ref="BT887">IF(ISBLANK(Spreadsheet!AQ1097),TRUE,ISNUMBER(MATCH(TRUE,EXACT(Spreadsheet!AQ1097,EnrollWaive),0)))</f>
        <v>1</v>
      </c>
      <c r="BU887" s="5" t="b">
        <f t="array" ref="BU887">IF(ISBLANK(Spreadsheet!AR1097),TRUE,ISNUMBER(MATCH(TRUE,EXACT(Spreadsheet!AR1097,LifeBenefitClasses),0)))</f>
        <v>1</v>
      </c>
      <c r="BV887" s="5" t="b">
        <f>IF(OR(ISBLANK(Spreadsheet!AR1097), Spreadsheet!AR1097="Waive"),IF(ISBLANK(Spreadsheet!AS1097),TRUE,FALSE),IF(OR(AND(NOT(ISBLANK(Spreadsheet!AR1097)),ISBLANK(Spreadsheet!AS1097)),NOT(ISNUMBER(VALUE(Spreadsheet!AS1097)))),FALSE,IF(OR(AND(Spreadsheet!AS1097&lt;6,MOD(Spreadsheet!AS1097*10,5)=0), MOD(Spreadsheet!AS1097,10000)=0),TRUE,FALSE)))</f>
        <v>1</v>
      </c>
      <c r="BW887" s="5" t="b">
        <f t="array" ref="BW887">IF(ISBLANK(Spreadsheet!AT1097),TRUE,ISNUMBER(MATCH(TRUE,EXACT(Spreadsheet!AT1097,LifeBenefitClasses),0)))</f>
        <v>1</v>
      </c>
      <c r="BX887" s="5" t="b">
        <f>IF(OR(ISBLANK(Spreadsheet!AT1097), Spreadsheet!AT1097="Waive"),IF(ISBLANK(Spreadsheet!AU1097),TRUE,FALSE),IF(OR(AND(NOT(ISBLANK(Spreadsheet!AT1097)),ISBLANK(Spreadsheet!AU1097)),NOT(ISNUMBER(VALUE(Spreadsheet!AU1097)))),FALSE,IF(AND(NOT(OR(ISBLANK(Spreadsheet!AT1097),Spreadsheet!AT1097="Waive")),NOT(OR(ISBLANK(Spreadsheet!AR1097),Spreadsheet!AR1097="Waive")),MOD(Spreadsheet!AU1097,5000)=0, Spreadsheet!AU1097&lt;=(Spreadsheet!AS1097*0.5)),TRUE,FALSE)))</f>
        <v>1</v>
      </c>
      <c r="BY887" s="5" t="b">
        <f t="array" ref="BY887">IF(ISBLANK(Spreadsheet!AV1097),TRUE,ISNUMBER(MATCH(TRUE,EXACT(Spreadsheet!AV1097,EnrollWaive),0)))</f>
        <v>1</v>
      </c>
      <c r="BZ887" s="5" t="b">
        <f t="array" ref="BZ887">IF(ISBLANK(Spreadsheet!AW1097),TRUE,ISNUMBER(MATCH(TRUE,EXACT(Spreadsheet!AW1097,LifeBenefitClasses),0)))</f>
        <v>1</v>
      </c>
      <c r="CA887" s="5" t="b">
        <f t="array" ref="CA887">IF(ISBLANK(Spreadsheet!AX1097),TRUE,ISNUMBER(MATCH(TRUE,EXACT(Spreadsheet!AX1097,LifeBenefitClasses),0)))</f>
        <v>1</v>
      </c>
      <c r="CB887" s="5" t="b">
        <f t="array" ref="CB887">IF(ISBLANK(Spreadsheet!AY1097),TRUE,ISNUMBER(MATCH(TRUE,EXACT(Spreadsheet!AY1097,LifeBenefitClasses),0)))</f>
        <v>1</v>
      </c>
      <c r="CC887" s="5" t="b">
        <f t="array" ref="CC887">IF(ISBLANK(Spreadsheet!AZ1097),TRUE,ISNUMBER(MATCH(TRUE,EXACT(Spreadsheet!AZ1097,LifeBenefitClasses),0)))</f>
        <v>1</v>
      </c>
      <c r="CD887" s="5" t="b">
        <f t="array" ref="CD887">IF(ISBLANK(Spreadsheet!BA1097),TRUE,ISNUMBER(MATCH(TRUE,EXACT(Spreadsheet!BA1097,LifeBenefitClasses),0)))</f>
        <v>1</v>
      </c>
      <c r="CE887" s="5" t="b">
        <f>IF(OR(ISBLANK(Spreadsheet!BA1097), Spreadsheet!BA1097="Waive"),IF(ISBLANK(Spreadsheet!BB1097),TRUE,FALSE),IF(OR(AND(NOT(ISBLANK(Spreadsheet!BA1097)),ISBLANK(Spreadsheet!BB1097)),NOT(ISNUMBER(VALUE(Spreadsheet!BB1097))),ISBLANK(Spreadsheet!BC1097),NOT(ISNUMBER(VALUE(Spreadsheet!BC1097)))),FALSE,IF(AND(Spreadsheet!BB1097&gt;=50000,Spreadsheet!BB1097&lt;=250000,MOD(Spreadsheet!BB1097,10000)=0,Spreadsheet!BB1097&lt;=(10*Spreadsheet!BC1097)),TRUE,FALSE)))</f>
        <v>1</v>
      </c>
      <c r="CF887" s="5" t="b">
        <f>IF(NOT(ISBLANK(Spreadsheet!BC887)),AND(ISNUMBER(VALUE(Spreadsheet!BC887)),Spreadsheet!BC887&gt;0),AND(OR(ISBLANK(Spreadsheet!AO887),Spreadsheet!AO887="Waive",AND(NOT(OR(ISBLANK(Spreadsheet!AO887),Spreadsheet!AO887="Waive")),Spreadsheet!AP887&gt;=6)),OR(ISBLANK(Spreadsheet!AR887),AND(NOT(OR(ISBLANK(Spreadsheet!AR887),Spreadsheet!AR887="Waive")),Spreadsheet!AS887&gt;=6)),OR(ISBLANK(Spreadsheet!AW887)),OR(ISBLANK(Spreadsheet!AX887)),OR(ISBLANK(Spreadsheet!AY887)),OR(ISBLANK(Spreadsheet!AZ887)),OR(ISBLANK(Spreadsheet!BA887),Spreadsheet!BA887="Waive")))</f>
        <v>1</v>
      </c>
      <c r="CG887" s="5" t="b">
        <f t="shared" ca="1" si="65"/>
        <v>1</v>
      </c>
    </row>
    <row r="888" spans="8:85" x14ac:dyDescent="0.3">
      <c r="H888" s="5">
        <f t="shared" ca="1" si="62"/>
        <v>2</v>
      </c>
      <c r="I888" s="5" t="str">
        <f t="shared" ca="1" si="63"/>
        <v/>
      </c>
      <c r="J888" s="5" t="str">
        <f>IF(AND(NOT(ISBLANK(Spreadsheet!C1098)),ISBLANK(Spreadsheet!D1098)),Spreadsheet!F1098&amp;" "&amp;Spreadsheet!H1098,"")</f>
        <v/>
      </c>
      <c r="K888" s="5">
        <f>IF(AND(NOT(ISBLANK(Spreadsheet!C1098)),ISBLANK(Spreadsheet!D1098)),COUNTIFS(Spreadsheet!E$786:E1099,"=Child",Spreadsheet!C$786:C1099, "="&amp;Spreadsheet!C1098) + COUNTIFS(Spreadsheet!E$786:E1099,"=Step-child",Spreadsheet!C$786:C1099, "="&amp;Spreadsheet!C1098),0)</f>
        <v>0</v>
      </c>
      <c r="L888" s="5">
        <f>IF(NOT(ISBLANK(J888)),COUNTIFS(Spreadsheet!E$786:E1099,"=Wife",Spreadsheet!C$786:C1099, "="&amp;Spreadsheet!C1098) + COUNTIFS(Spreadsheet!E$786:E1099,"=Husband",Spreadsheet!C$786:C1099, "="&amp;Spreadsheet!C1098),0)</f>
        <v>0</v>
      </c>
      <c r="M888" s="5">
        <f>IF(NOT(ISBLANK(Spreadsheet!AJ1098)),VLOOKUP(Spreadsheet!AJ1098,'Drop Downs'!$P$2:$R$16,3,FALSE),0)</f>
        <v>0</v>
      </c>
      <c r="N888" s="5">
        <f>IF(NOT(ISBLANK(Spreadsheet!AJ1098)), VLOOKUP(Spreadsheet!AJ1098,'Drop Downs'!$P$2:$R$16,2,FALSE),0)</f>
        <v>0</v>
      </c>
      <c r="O888" s="5">
        <f>IF(NOT(ISBLANK(Spreadsheet!AL1098)),VLOOKUP(Spreadsheet!AL1098,'Drop Downs'!$P$2:$R$16,3,FALSE), 0)</f>
        <v>0</v>
      </c>
      <c r="P888" s="5">
        <f>IF(NOT(ISBLANK(Spreadsheet!AL1098)),VLOOKUP(Spreadsheet!AL1098,'Drop Downs'!$P$2:$R$16,2,FALSE),0)</f>
        <v>0</v>
      </c>
      <c r="Q888" s="5">
        <f>IF(NOT(ISBLANK(Spreadsheet!AN1098)),VLOOKUP(Spreadsheet!AN1098,'Drop Downs'!$P$2:$R$16,3,FALSE),0)</f>
        <v>0</v>
      </c>
      <c r="R888" s="5">
        <f>IF(NOT(ISBLANK(Spreadsheet!AN1098)),VLOOKUP(Spreadsheet!AN1098,'Drop Downs'!$P$2:$R$16,2,FALSE),0)</f>
        <v>0</v>
      </c>
      <c r="S888" s="5" t="str">
        <f>IF(OR(M888&gt;K888,N888&gt;L888,O888&gt;K888, Q888&gt;K888,N888&gt;L888, P888&gt;L888, R888&gt;L888),"Member currently has a coverage election over what he/she needs.  Please add more dependents or adjust the coverage election.","")&amp;(IF(AND(NOT(ISBLANK(Spreadsheet!C1098)),NOT(ISBLANK(Spreadsheet!D1098)),ISBLANK(Spreadsheet!E1098)),"Dependent lacks a relationship to member.Please select one from the drop-down.",""))</f>
        <v/>
      </c>
      <c r="T888" s="5" t="b">
        <f t="shared" si="64"/>
        <v>1</v>
      </c>
      <c r="U888" s="5" t="b">
        <f>OR(ISBLANK(Spreadsheet!C1098),IF(NOT(ISBLANK(Spreadsheet!D1098)),NOT(ISBLANK(Spreadsheet!E1098)),TRUE))</f>
        <v>1</v>
      </c>
      <c r="V888" s="5" t="b">
        <f>OR(ISBLANK(Spreadsheet!C1098), NOT(ISBLANK(Spreadsheet!I1098)))</f>
        <v>1</v>
      </c>
      <c r="W888" s="5" t="b">
        <f>OR(ISBLANK(Spreadsheet!D1098),NOT(ISBLANK(Spreadsheet!C1098)))</f>
        <v>1</v>
      </c>
      <c r="X888" s="155" t="str">
        <f>REPT("0",MIN(FIND({1,2,3,4,5,6,7,8,9},Spreadsheet!C1098&amp;"123456789"))-1)&amp;IF(ISBLANK(Spreadsheet!C1098),"",SUMPRODUCT(MID(0&amp;Spreadsheet!C1098,LARGE(INDEX(ISNUMBER(--MID(Spreadsheet!C1098,ROW($1:$225),1))*
 ROW($1:$225),0),ROW($1:$225))+1,1)*10^ROW($1:$225)/10))</f>
        <v/>
      </c>
      <c r="Y888" s="5" t="b">
        <f>IF(NOT(ISBLANK(Spreadsheet!C1098)),IF(AND(ISNUMBER(VALUE(Spreadsheet!C1098)), LEN(Spreadsheet!C1098)=9),TRUE,FALSE),TRUE)</f>
        <v>1</v>
      </c>
      <c r="Z888" s="155" t="str">
        <f>REPT("0",MIN(FIND({1,2,3,4,5,6,7,8,9},Spreadsheet!D1098&amp;"123456789"))-1)&amp;IF(ISBLANK(Spreadsheet!D1098),"",SUMPRODUCT(MID(0&amp;Spreadsheet!D1098,LARGE(INDEX(ISNUMBER(--MID(Spreadsheet!D1098,ROW($1:$225),1))*
 ROW($1:$225),0),ROW($1:$225))+1,1)*10^ROW($1:$225)/10))</f>
        <v/>
      </c>
      <c r="AA888" s="5" t="b">
        <f>IF(AND(NOT(ISBLANK(Spreadsheet!D1098)),NOT(ISBLANK(Spreadsheet!C1098))),IF(AND(ISNUMBER(VALUE(Spreadsheet!D1098)), LEN(Spreadsheet!D1098)=9),TRUE,FALSE),IF(AND(NOT(ISBLANK(Spreadsheet!D1098)),ISBLANK(Spreadsheet!C1098)),FALSE,TRUE))</f>
        <v>1</v>
      </c>
      <c r="AB888" s="5" t="b">
        <f>OR(ISBLANK(Spreadsheet!Y888),IF(NOT(ISBLANK(Spreadsheet!Y888)),LEN(Spreadsheet!Y888)=10,ISNUMBER(VALUE(Spreadsheet!Y888))))</f>
        <v>1</v>
      </c>
      <c r="AC888" s="5" t="b">
        <f>OR(ISBLANK(Spreadsheet!AI1098), AND(NOT(ISBLANK(Spreadsheet!AJ1098)), NOT(ISNUMBER(SEARCH("Waive",Spreadsheet!AJ1098)))))</f>
        <v>1</v>
      </c>
      <c r="AD888" s="5" t="b">
        <f>OR(ISBLANK(Spreadsheet!AK1098), AND(NOT(ISBLANK(Spreadsheet!AL1098)), NOT(ISNUMBER(SEARCH("Waive",Spreadsheet!AL1098)))))</f>
        <v>1</v>
      </c>
      <c r="AE888" s="5" t="b">
        <f>OR(ISBLANK(Spreadsheet!AM1098), AND(NOT(ISBLANK(Spreadsheet!AN1098)), NOT(ISNUMBER(SEARCH("Waive", Spreadsheet!AN1098)))))</f>
        <v>1</v>
      </c>
      <c r="AF888" s="5" t="b">
        <f>OR(ISBLANK(Spreadsheet!C1098), NOT(ISBLANK(Spreadsheet!D1098)),NOT(ISBLANK(Spreadsheet!L1098)))</f>
        <v>1</v>
      </c>
      <c r="AG888" s="5" t="b">
        <f>IF(AND(NOT(ISBLANK(Spreadsheet!C1098)), NOT(ISBLANK(Spreadsheet!D1098)),Spreadsheet!C1098&lt;&gt;Spreadsheet!D1098),IF(ISERROR(VLOOKUP(Spreadsheet!C1098, Spreadsheet!$C$6:'Spreadsheet'!$C1097,1,FALSE)), FALSE, TRUE),TRUE)</f>
        <v>1</v>
      </c>
      <c r="AH888" s="5" t="b">
        <f>Spreadsheet!$B$2=Spreadsheet!AD888</f>
        <v>1</v>
      </c>
      <c r="AI888" s="5" t="b">
        <f>IF(ISBLANK(Spreadsheet!G1098),TRUE,IF(OR(LEN(Spreadsheet!G1098)&gt;1,ISNUMBER(VALUE(Spreadsheet!G1098))),FALSE,TRUE))</f>
        <v>1</v>
      </c>
      <c r="AJ888" s="5" t="b">
        <f>OR(ISBLANK(Spreadsheet!C1098), NOT(ISBLANK(Spreadsheet!B1098)), NOT(ISBLANK(Spreadsheet!D1098)))</f>
        <v>1</v>
      </c>
      <c r="AK888" s="5" t="b">
        <f t="array" ref="AK888">IF(OR(AND(ISBLANK(Spreadsheet!E1098),ISBLANK(Spreadsheet!D1098),NOT(ISBLANK(Spreadsheet!C1098))),AND(ISBLANK(Spreadsheet!E1098),ISBLANK(Spreadsheet!D1098),ISBLANK(Spreadsheet!C1098))),TRUE,ISNUMBER(MATCH(TRUE,EXACT(Spreadsheet!E1098,Relationships),0)))</f>
        <v>1</v>
      </c>
      <c r="AL888" s="5" t="b">
        <f>IF(NOT(ISBLANK(Spreadsheet!C1098)),IF(OR(ISBLANK(Spreadsheet!F1098),LEN(Spreadsheet!F1098)&gt;40),FALSE,TRUE),TRUE)</f>
        <v>1</v>
      </c>
      <c r="AM888" s="5" t="b">
        <f>IF(NOT(ISBLANK(Spreadsheet!C1098)),IF(OR(ISBLANK(Spreadsheet!H1098),LEN(Spreadsheet!H1098)&gt;40),FALSE,TRUE),TRUE)</f>
        <v>1</v>
      </c>
      <c r="AN888" s="5" t="b">
        <f t="array" ref="AN888">IF(ISBLANK(Spreadsheet!I1098),TRUE,ISNUMBER(MATCH(TRUE,EXACT(Spreadsheet!I1098,GenderValues),0)))</f>
        <v>1</v>
      </c>
      <c r="AO888" s="5" t="b">
        <f ca="1">IF(ISERROR(DATEVALUE(TEXT(Spreadsheet!J1098,"mm/dd/yyyy")) &gt; TODAY()),IF(AND(ISBLANK(Spreadsheet!J1098),ISBLANK(Spreadsheet!C1098)),TRUE,FALSE),IF(DATEVALUE(TEXT(Spreadsheet!J1098,"mm/dd/yyyy")) &gt; TODAY(),FALSE,TRUE))</f>
        <v>1</v>
      </c>
      <c r="AP888" s="5" t="b">
        <f>OR(ISBLANK(Spreadsheet!K1098),LEN(Spreadsheet!K1098)&lt;=100)</f>
        <v>1</v>
      </c>
      <c r="AQ888" s="5" t="b">
        <f t="array" ref="AQ888">IF(OR(AND(ISBLANK(Spreadsheet!L1098),ISBLANK(Spreadsheet!C1098)),AND(NOT(ISBLANK(Spreadsheet!C1098)),NOT(ISBLANK(Spreadsheet!D1098)))),TRUE,ISNUMBER(MATCH(TRUE,EXACT(Spreadsheet!L1098,MaritalStatus),0)))</f>
        <v>1</v>
      </c>
      <c r="AR888" s="5" t="b">
        <f ca="1">IF(ISERROR(DATEVALUE(TEXT(Spreadsheet!M1098,"mm/dd/yyyy")) &gt; TODAY()),IF(ISBLANK(Spreadsheet!M1098),TRUE,FALSE),IF(DATEVALUE(TEXT(Spreadsheet!M1098,"mm/dd/yyyy")) &gt; TODAY(),FALSE,TRUE))</f>
        <v>1</v>
      </c>
      <c r="AS888" s="5" t="b">
        <f>OR(ISBLANK(Spreadsheet!N1098),LEN(Spreadsheet!N1098)&lt;=100)</f>
        <v>1</v>
      </c>
      <c r="AT888" s="5" t="b">
        <f>OR(ISBLANK(Spreadsheet!O1098),UPPER(Spreadsheet!O1098)="YES")</f>
        <v>1</v>
      </c>
      <c r="AU888" s="5" t="b">
        <f>OR(ISBLANK(Spreadsheet!P1098),UPPER(Spreadsheet!P1098)="YES")</f>
        <v>1</v>
      </c>
      <c r="AV888" s="5" t="b">
        <f t="array" ref="AV888">IF(ISBLANK(Spreadsheet!Q1098),TRUE,ISNUMBER(MATCH(TRUE,EXACT(Spreadsheet!Q1098,OnGroupsPriorIns),0)))</f>
        <v>1</v>
      </c>
      <c r="AW888" s="5" t="b">
        <f>OR(ISBLANK(Spreadsheet!R1098),UPPER(Spreadsheet!R1098)="YES")</f>
        <v>1</v>
      </c>
      <c r="AX888" s="5" t="b">
        <f>OR(ISBLANK(Spreadsheet!S1098),UPPER(Spreadsheet!S1098)="YES")</f>
        <v>1</v>
      </c>
      <c r="AY888" s="5" t="b">
        <f>OR(AND(ISBLANK(Spreadsheet!C1098),LEN(Spreadsheet!T1098)=0),AND(NOT(ISBLANK(Spreadsheet!C1098)),LEN(Spreadsheet!T1098)&gt;0,LEN(Spreadsheet!T1098)&lt;=50))</f>
        <v>1</v>
      </c>
      <c r="AZ888" s="5" t="b">
        <f>OR(LEN(Spreadsheet!U1098)=0,AND(LEN(Spreadsheet!U1098)&gt;0,LEN(Spreadsheet!U1098)&lt;=50))</f>
        <v>1</v>
      </c>
      <c r="BA888" s="5" t="b">
        <f>OR(AND(ISBLANK(Spreadsheet!C1098),LEN(Spreadsheet!V1098)=0),AND(NOT(ISBLANK(Spreadsheet!C1098)),LEN(Spreadsheet!V1098)&gt;0,LEN(Spreadsheet!V1098)&lt;=50))</f>
        <v>1</v>
      </c>
      <c r="BB888" s="5" t="b">
        <f t="array" ref="BB888">IF(AND(ISBLANK(Spreadsheet!C1098),LEN(Spreadsheet!W1098)=0),TRUE,ISNUMBER(MATCH(TRUE,EXACT(Spreadsheet!W1098,States),0)))</f>
        <v>1</v>
      </c>
      <c r="BC888" s="5" t="b">
        <f>OR(AND(ISBLANK(Spreadsheet!C1098),LEN(Spreadsheet!X1098)=0),AND(NOT(ISBLANK(Spreadsheet!C1098)),LEN(Spreadsheet!X1098)&gt;0,LEN(Spreadsheet!X1098)=5,ISNUMBER(VALUE(Spreadsheet!X1098))))</f>
        <v>1</v>
      </c>
      <c r="BD888" s="5" t="b">
        <f>OR(ISBLANK(Spreadsheet!Z1098),LEN(Spreadsheet!Z1098)&lt;=50)</f>
        <v>1</v>
      </c>
      <c r="BE888" s="5" t="b">
        <f>ISBLANK(Spreadsheet!AA1098)</f>
        <v>1</v>
      </c>
      <c r="BF888" s="5" t="b">
        <f>ISBLANK(Spreadsheet!AB1098)</f>
        <v>1</v>
      </c>
      <c r="BG888" s="5" t="b">
        <f>IF(ISERROR(DATEVALUE(TEXT(Spreadsheet!AC1098,"mm/dd/yyyy")) &gt; DATEVALUE(TEXT(Spreadsheet!J1098,"mm/dd/yyyy"))),IF(OR(AND(ISBLANK(Spreadsheet!AC1098),ISBLANK(Spreadsheet!C1098)),AND(NOT(ISBLANK(Spreadsheet!C1098)),ISBLANK(Spreadsheet!AC1098),NOT(ISBLANK(Spreadsheet!D1098)))),TRUE,FALSE),IF(DATEVALUE(TEXT(Spreadsheet!AC1098,"mm/dd/yyyy")) &gt; DATEVALUE(TEXT(Spreadsheet!J1098,"mm/dd/yyyy")),TRUE,FALSE))</f>
        <v>1</v>
      </c>
      <c r="BH888" s="5" t="b">
        <f>OR(AND(ISBLANK(Spreadsheet!C1098),ISBLANK(Spreadsheet!AE1098)),AND(NOT(ISBLANK(Spreadsheet!C1098)),NOT(ISBLANK(Spreadsheet!D1098)),ISBLANK(Spreadsheet!AE1098)),AND(NOT(ISBLANK(Spreadsheet!C1098)),ISBLANK(Spreadsheet!D1098),NOT(ISBLANK(Spreadsheet!AE1098)),LEN(Spreadsheet!AE1098)&lt;=100))</f>
        <v>1</v>
      </c>
      <c r="BI888" s="5" t="b">
        <f t="array" ref="BI888">IF(ISBLANK(Spreadsheet!AF1098),TRUE,ISNUMBER(MATCH(TRUE,EXACT(Spreadsheet!AF1098,CobraShortReasons),0)))</f>
        <v>1</v>
      </c>
      <c r="BJ888" s="5" t="b">
        <f ca="1">IF(ISERROR(DATEVALUE(TEXT(Spreadsheet!AG1098,"mm/dd/yyyy")) &gt; TODAY()),IF(ISBLANK(Spreadsheet!AG1098),TRUE,FALSE),IF(DATEVALUE(TEXT(Spreadsheet!AG1098,"mm/dd/yyyy")) &gt; TODAY(),FALSE,TRUE))</f>
        <v>1</v>
      </c>
      <c r="BK888" s="5" t="b">
        <f>OR(ISBLANK(Spreadsheet!AH1098),LEN(Spreadsheet!AH1098)&lt;=25)</f>
        <v>1</v>
      </c>
      <c r="BL888" s="5" t="b">
        <f t="array" aca="1" ref="BL888" ca="1">IF(ISBLANK(Spreadsheet!AI1098),TRUE,ISNUMBER(MATCH(TRUE,EXACT(Spreadsheet!AI1098,INDIRECT(Spreadsheet!$D$2)),0)))</f>
        <v>1</v>
      </c>
      <c r="BM888" s="5" t="b">
        <f t="array" aca="1" ref="BM888" ca="1">IF(ISBLANK(Spreadsheet!AJ1098),TRUE,ISNUMBER(MATCH(TRUE,EXACT(Spreadsheet!AJ1098,INDIRECT(Spreadsheet!BJ888)),0)))</f>
        <v>1</v>
      </c>
      <c r="BN888" s="5" t="b">
        <f t="array" ref="BN888">IF(ISBLANK(Spreadsheet!AK1098),TRUE,ISNUMBER(MATCH(TRUE,EXACT(Spreadsheet!AK1098,DentalPlans),0)))</f>
        <v>1</v>
      </c>
      <c r="BO888" s="5" t="b">
        <f t="array" aca="1" ref="BO888" ca="1">IF(ISBLANK(Spreadsheet!AL1098),TRUE,ISNUMBER(MATCH(TRUE,EXACT(Spreadsheet!AL1098,INDIRECT(Spreadsheet!BK888)),0)))</f>
        <v>1</v>
      </c>
      <c r="BP888" s="5" t="b">
        <f t="array" ref="BP888">IF(ISBLANK(Spreadsheet!AM1098),TRUE,ISNUMBER(MATCH(TRUE,EXACT(Spreadsheet!AM1098,VisionPlans),0)))</f>
        <v>1</v>
      </c>
      <c r="BQ888" s="5" t="b">
        <f t="array" aca="1" ref="BQ888" ca="1">IF(ISBLANK(Spreadsheet!AN1098),TRUE,ISNUMBER(MATCH(TRUE,EXACT(Spreadsheet!AN1098,INDIRECT(Spreadsheet!BL888)),0)))</f>
        <v>1</v>
      </c>
      <c r="BR888" s="5" t="b">
        <f t="array" ref="BR888">IF(ISBLANK(Spreadsheet!AO1098),TRUE,ISNUMBER(MATCH(TRUE,EXACT(Spreadsheet!AO1098,LifeBenefitClasses),0)))</f>
        <v>1</v>
      </c>
      <c r="BS888" s="5" t="b">
        <f>IF(OR(ISBLANK(Spreadsheet!AO1098), Spreadsheet!AO1098="Waive"),IF(ISBLANK(Spreadsheet!AP1098),TRUE,FALSE),IF(OR(AND(NOT(ISBLANK(Spreadsheet!AO1098)),ISBLANK(Spreadsheet!AP1098)),NOT(ISNUMBER(VALUE(Spreadsheet!AP1098)))),FALSE,IF(OR(AND(Spreadsheet!AP1098&lt;6,MOD(Spreadsheet!AP1098*10,5)=0), MOD(Spreadsheet!AP1098,5000)=0),TRUE,FALSE)))</f>
        <v>1</v>
      </c>
      <c r="BT888" s="5" t="b">
        <f t="array" ref="BT888">IF(ISBLANK(Spreadsheet!AQ1098),TRUE,ISNUMBER(MATCH(TRUE,EXACT(Spreadsheet!AQ1098,EnrollWaive),0)))</f>
        <v>1</v>
      </c>
      <c r="BU888" s="5" t="b">
        <f t="array" ref="BU888">IF(ISBLANK(Spreadsheet!AR1098),TRUE,ISNUMBER(MATCH(TRUE,EXACT(Spreadsheet!AR1098,LifeBenefitClasses),0)))</f>
        <v>1</v>
      </c>
      <c r="BV888" s="5" t="b">
        <f>IF(OR(ISBLANK(Spreadsheet!AR1098), Spreadsheet!AR1098="Waive"),IF(ISBLANK(Spreadsheet!AS1098),TRUE,FALSE),IF(OR(AND(NOT(ISBLANK(Spreadsheet!AR1098)),ISBLANK(Spreadsheet!AS1098)),NOT(ISNUMBER(VALUE(Spreadsheet!AS1098)))),FALSE,IF(OR(AND(Spreadsheet!AS1098&lt;6,MOD(Spreadsheet!AS1098*10,5)=0), MOD(Spreadsheet!AS1098,10000)=0),TRUE,FALSE)))</f>
        <v>1</v>
      </c>
      <c r="BW888" s="5" t="b">
        <f t="array" ref="BW888">IF(ISBLANK(Spreadsheet!AT1098),TRUE,ISNUMBER(MATCH(TRUE,EXACT(Spreadsheet!AT1098,LifeBenefitClasses),0)))</f>
        <v>1</v>
      </c>
      <c r="BX888" s="5" t="b">
        <f>IF(OR(ISBLANK(Spreadsheet!AT1098), Spreadsheet!AT1098="Waive"),IF(ISBLANK(Spreadsheet!AU1098),TRUE,FALSE),IF(OR(AND(NOT(ISBLANK(Spreadsheet!AT1098)),ISBLANK(Spreadsheet!AU1098)),NOT(ISNUMBER(VALUE(Spreadsheet!AU1098)))),FALSE,IF(AND(NOT(OR(ISBLANK(Spreadsheet!AT1098),Spreadsheet!AT1098="Waive")),NOT(OR(ISBLANK(Spreadsheet!AR1098),Spreadsheet!AR1098="Waive")),MOD(Spreadsheet!AU1098,5000)=0, Spreadsheet!AU1098&lt;=(Spreadsheet!AS1098*0.5)),TRUE,FALSE)))</f>
        <v>1</v>
      </c>
      <c r="BY888" s="5" t="b">
        <f t="array" ref="BY888">IF(ISBLANK(Spreadsheet!AV1098),TRUE,ISNUMBER(MATCH(TRUE,EXACT(Spreadsheet!AV1098,EnrollWaive),0)))</f>
        <v>1</v>
      </c>
      <c r="BZ888" s="5" t="b">
        <f t="array" ref="BZ888">IF(ISBLANK(Spreadsheet!AW1098),TRUE,ISNUMBER(MATCH(TRUE,EXACT(Spreadsheet!AW1098,LifeBenefitClasses),0)))</f>
        <v>1</v>
      </c>
      <c r="CA888" s="5" t="b">
        <f t="array" ref="CA888">IF(ISBLANK(Spreadsheet!AX1098),TRUE,ISNUMBER(MATCH(TRUE,EXACT(Spreadsheet!AX1098,LifeBenefitClasses),0)))</f>
        <v>1</v>
      </c>
      <c r="CB888" s="5" t="b">
        <f t="array" ref="CB888">IF(ISBLANK(Spreadsheet!AY1098),TRUE,ISNUMBER(MATCH(TRUE,EXACT(Spreadsheet!AY1098,LifeBenefitClasses),0)))</f>
        <v>1</v>
      </c>
      <c r="CC888" s="5" t="b">
        <f t="array" ref="CC888">IF(ISBLANK(Spreadsheet!AZ1098),TRUE,ISNUMBER(MATCH(TRUE,EXACT(Spreadsheet!AZ1098,LifeBenefitClasses),0)))</f>
        <v>1</v>
      </c>
      <c r="CD888" s="5" t="b">
        <f t="array" ref="CD888">IF(ISBLANK(Spreadsheet!BA1098),TRUE,ISNUMBER(MATCH(TRUE,EXACT(Spreadsheet!BA1098,LifeBenefitClasses),0)))</f>
        <v>1</v>
      </c>
      <c r="CE888" s="5" t="b">
        <f>IF(OR(ISBLANK(Spreadsheet!BA1098), Spreadsheet!BA1098="Waive"),IF(ISBLANK(Spreadsheet!BB1098),TRUE,FALSE),IF(OR(AND(NOT(ISBLANK(Spreadsheet!BA1098)),ISBLANK(Spreadsheet!BB1098)),NOT(ISNUMBER(VALUE(Spreadsheet!BB1098))),ISBLANK(Spreadsheet!BC1098),NOT(ISNUMBER(VALUE(Spreadsheet!BC1098)))),FALSE,IF(AND(Spreadsheet!BB1098&gt;=50000,Spreadsheet!BB1098&lt;=250000,MOD(Spreadsheet!BB1098,10000)=0,Spreadsheet!BB1098&lt;=(10*Spreadsheet!BC1098)),TRUE,FALSE)))</f>
        <v>1</v>
      </c>
      <c r="CF888" s="5" t="b">
        <f>IF(NOT(ISBLANK(Spreadsheet!BC888)),AND(ISNUMBER(VALUE(Spreadsheet!BC888)),Spreadsheet!BC888&gt;0),AND(OR(ISBLANK(Spreadsheet!AO888),Spreadsheet!AO888="Waive",AND(NOT(OR(ISBLANK(Spreadsheet!AO888),Spreadsheet!AO888="Waive")),Spreadsheet!AP888&gt;=6)),OR(ISBLANK(Spreadsheet!AR888),AND(NOT(OR(ISBLANK(Spreadsheet!AR888),Spreadsheet!AR888="Waive")),Spreadsheet!AS888&gt;=6)),OR(ISBLANK(Spreadsheet!AW888)),OR(ISBLANK(Spreadsheet!AX888)),OR(ISBLANK(Spreadsheet!AY888)),OR(ISBLANK(Spreadsheet!AZ888)),OR(ISBLANK(Spreadsheet!BA888),Spreadsheet!BA888="Waive")))</f>
        <v>1</v>
      </c>
      <c r="CG888" s="5" t="b">
        <f t="shared" ca="1" si="65"/>
        <v>1</v>
      </c>
    </row>
    <row r="889" spans="8:85" x14ac:dyDescent="0.3">
      <c r="H889" s="5">
        <f t="shared" ca="1" si="62"/>
        <v>2</v>
      </c>
      <c r="I889" s="5" t="str">
        <f t="shared" ca="1" si="63"/>
        <v/>
      </c>
      <c r="J889" s="5" t="str">
        <f>IF(AND(NOT(ISBLANK(Spreadsheet!C1099)),ISBLANK(Spreadsheet!D1099)),Spreadsheet!F1099&amp;" "&amp;Spreadsheet!H1099,"")</f>
        <v/>
      </c>
      <c r="K889" s="5">
        <f>IF(AND(NOT(ISBLANK(Spreadsheet!C1099)),ISBLANK(Spreadsheet!D1099)),COUNTIFS(Spreadsheet!E$786:E1100,"=Child",Spreadsheet!C$786:C1100, "="&amp;Spreadsheet!C1099) + COUNTIFS(Spreadsheet!E$786:E1100,"=Step-child",Spreadsheet!C$786:C1100, "="&amp;Spreadsheet!C1099),0)</f>
        <v>0</v>
      </c>
      <c r="L889" s="5">
        <f>IF(NOT(ISBLANK(J889)),COUNTIFS(Spreadsheet!E$786:E1100,"=Wife",Spreadsheet!C$786:C1100, "="&amp;Spreadsheet!C1099) + COUNTIFS(Spreadsheet!E$786:E1100,"=Husband",Spreadsheet!C$786:C1100, "="&amp;Spreadsheet!C1099),0)</f>
        <v>0</v>
      </c>
      <c r="M889" s="5">
        <f>IF(NOT(ISBLANK(Spreadsheet!AJ1099)),VLOOKUP(Spreadsheet!AJ1099,'Drop Downs'!$P$2:$R$16,3,FALSE),0)</f>
        <v>0</v>
      </c>
      <c r="N889" s="5">
        <f>IF(NOT(ISBLANK(Spreadsheet!AJ1099)), VLOOKUP(Spreadsheet!AJ1099,'Drop Downs'!$P$2:$R$16,2,FALSE),0)</f>
        <v>0</v>
      </c>
      <c r="O889" s="5">
        <f>IF(NOT(ISBLANK(Spreadsheet!AL1099)),VLOOKUP(Spreadsheet!AL1099,'Drop Downs'!$P$2:$R$16,3,FALSE), 0)</f>
        <v>0</v>
      </c>
      <c r="P889" s="5">
        <f>IF(NOT(ISBLANK(Spreadsheet!AL1099)),VLOOKUP(Spreadsheet!AL1099,'Drop Downs'!$P$2:$R$16,2,FALSE),0)</f>
        <v>0</v>
      </c>
      <c r="Q889" s="5">
        <f>IF(NOT(ISBLANK(Spreadsheet!AN1099)),VLOOKUP(Spreadsheet!AN1099,'Drop Downs'!$P$2:$R$16,3,FALSE),0)</f>
        <v>0</v>
      </c>
      <c r="R889" s="5">
        <f>IF(NOT(ISBLANK(Spreadsheet!AN1099)),VLOOKUP(Spreadsheet!AN1099,'Drop Downs'!$P$2:$R$16,2,FALSE),0)</f>
        <v>0</v>
      </c>
      <c r="S889" s="5" t="str">
        <f>IF(OR(M889&gt;K889,N889&gt;L889,O889&gt;K889, Q889&gt;K889,N889&gt;L889, P889&gt;L889, R889&gt;L889),"Member currently has a coverage election over what he/she needs.  Please add more dependents or adjust the coverage election.","")&amp;(IF(AND(NOT(ISBLANK(Spreadsheet!C1099)),NOT(ISBLANK(Spreadsheet!D1099)),ISBLANK(Spreadsheet!E1099)),"Dependent lacks a relationship to member.Please select one from the drop-down.",""))</f>
        <v/>
      </c>
      <c r="T889" s="5" t="b">
        <f t="shared" si="64"/>
        <v>1</v>
      </c>
      <c r="U889" s="5" t="b">
        <f>OR(ISBLANK(Spreadsheet!C1099),IF(NOT(ISBLANK(Spreadsheet!D1099)),NOT(ISBLANK(Spreadsheet!E1099)),TRUE))</f>
        <v>1</v>
      </c>
      <c r="V889" s="5" t="b">
        <f>OR(ISBLANK(Spreadsheet!C1099), NOT(ISBLANK(Spreadsheet!I1099)))</f>
        <v>1</v>
      </c>
      <c r="W889" s="5" t="b">
        <f>OR(ISBLANK(Spreadsheet!D1099),NOT(ISBLANK(Spreadsheet!C1099)))</f>
        <v>1</v>
      </c>
      <c r="X889" s="155" t="str">
        <f>REPT("0",MIN(FIND({1,2,3,4,5,6,7,8,9},Spreadsheet!C1099&amp;"123456789"))-1)&amp;IF(ISBLANK(Spreadsheet!C1099),"",SUMPRODUCT(MID(0&amp;Spreadsheet!C1099,LARGE(INDEX(ISNUMBER(--MID(Spreadsheet!C1099,ROW($1:$225),1))*
 ROW($1:$225),0),ROW($1:$225))+1,1)*10^ROW($1:$225)/10))</f>
        <v/>
      </c>
      <c r="Y889" s="5" t="b">
        <f>IF(NOT(ISBLANK(Spreadsheet!C1099)),IF(AND(ISNUMBER(VALUE(Spreadsheet!C1099)), LEN(Spreadsheet!C1099)=9),TRUE,FALSE),TRUE)</f>
        <v>1</v>
      </c>
      <c r="Z889" s="155" t="str">
        <f>REPT("0",MIN(FIND({1,2,3,4,5,6,7,8,9},Spreadsheet!D1099&amp;"123456789"))-1)&amp;IF(ISBLANK(Spreadsheet!D1099),"",SUMPRODUCT(MID(0&amp;Spreadsheet!D1099,LARGE(INDEX(ISNUMBER(--MID(Spreadsheet!D1099,ROW($1:$225),1))*
 ROW($1:$225),0),ROW($1:$225))+1,1)*10^ROW($1:$225)/10))</f>
        <v/>
      </c>
      <c r="AA889" s="5" t="b">
        <f>IF(AND(NOT(ISBLANK(Spreadsheet!D1099)),NOT(ISBLANK(Spreadsheet!C1099))),IF(AND(ISNUMBER(VALUE(Spreadsheet!D1099)), LEN(Spreadsheet!D1099)=9),TRUE,FALSE),IF(AND(NOT(ISBLANK(Spreadsheet!D1099)),ISBLANK(Spreadsheet!C1099)),FALSE,TRUE))</f>
        <v>1</v>
      </c>
      <c r="AB889" s="5" t="b">
        <f>OR(ISBLANK(Spreadsheet!Y889),IF(NOT(ISBLANK(Spreadsheet!Y889)),LEN(Spreadsheet!Y889)=10,ISNUMBER(VALUE(Spreadsheet!Y889))))</f>
        <v>1</v>
      </c>
      <c r="AC889" s="5" t="b">
        <f>OR(ISBLANK(Spreadsheet!AI1099), AND(NOT(ISBLANK(Spreadsheet!AJ1099)), NOT(ISNUMBER(SEARCH("Waive",Spreadsheet!AJ1099)))))</f>
        <v>1</v>
      </c>
      <c r="AD889" s="5" t="b">
        <f>OR(ISBLANK(Spreadsheet!AK1099), AND(NOT(ISBLANK(Spreadsheet!AL1099)), NOT(ISNUMBER(SEARCH("Waive",Spreadsheet!AL1099)))))</f>
        <v>1</v>
      </c>
      <c r="AE889" s="5" t="b">
        <f>OR(ISBLANK(Spreadsheet!AM1099), AND(NOT(ISBLANK(Spreadsheet!AN1099)), NOT(ISNUMBER(SEARCH("Waive", Spreadsheet!AN1099)))))</f>
        <v>1</v>
      </c>
      <c r="AF889" s="5" t="b">
        <f>OR(ISBLANK(Spreadsheet!C1099), NOT(ISBLANK(Spreadsheet!D1099)),NOT(ISBLANK(Spreadsheet!L1099)))</f>
        <v>1</v>
      </c>
      <c r="AG889" s="5" t="b">
        <f>IF(AND(NOT(ISBLANK(Spreadsheet!C1099)), NOT(ISBLANK(Spreadsheet!D1099)),Spreadsheet!C1099&lt;&gt;Spreadsheet!D1099),IF(ISERROR(VLOOKUP(Spreadsheet!C1099, Spreadsheet!$C$6:'Spreadsheet'!$C1098,1,FALSE)), FALSE, TRUE),TRUE)</f>
        <v>1</v>
      </c>
      <c r="AH889" s="5" t="b">
        <f>Spreadsheet!$B$2=Spreadsheet!AD889</f>
        <v>1</v>
      </c>
      <c r="AI889" s="5" t="b">
        <f>IF(ISBLANK(Spreadsheet!G1099),TRUE,IF(OR(LEN(Spreadsheet!G1099)&gt;1,ISNUMBER(VALUE(Spreadsheet!G1099))),FALSE,TRUE))</f>
        <v>1</v>
      </c>
      <c r="AJ889" s="5" t="b">
        <f>OR(ISBLANK(Spreadsheet!C1099), NOT(ISBLANK(Spreadsheet!B1099)), NOT(ISBLANK(Spreadsheet!D1099)))</f>
        <v>1</v>
      </c>
      <c r="AK889" s="5" t="b">
        <f t="array" ref="AK889">IF(OR(AND(ISBLANK(Spreadsheet!E1099),ISBLANK(Spreadsheet!D1099),NOT(ISBLANK(Spreadsheet!C1099))),AND(ISBLANK(Spreadsheet!E1099),ISBLANK(Spreadsheet!D1099),ISBLANK(Spreadsheet!C1099))),TRUE,ISNUMBER(MATCH(TRUE,EXACT(Spreadsheet!E1099,Relationships),0)))</f>
        <v>1</v>
      </c>
      <c r="AL889" s="5" t="b">
        <f>IF(NOT(ISBLANK(Spreadsheet!C1099)),IF(OR(ISBLANK(Spreadsheet!F1099),LEN(Spreadsheet!F1099)&gt;40),FALSE,TRUE),TRUE)</f>
        <v>1</v>
      </c>
      <c r="AM889" s="5" t="b">
        <f>IF(NOT(ISBLANK(Spreadsheet!C1099)),IF(OR(ISBLANK(Spreadsheet!H1099),LEN(Spreadsheet!H1099)&gt;40),FALSE,TRUE),TRUE)</f>
        <v>1</v>
      </c>
      <c r="AN889" s="5" t="b">
        <f t="array" ref="AN889">IF(ISBLANK(Spreadsheet!I1099),TRUE,ISNUMBER(MATCH(TRUE,EXACT(Spreadsheet!I1099,GenderValues),0)))</f>
        <v>1</v>
      </c>
      <c r="AO889" s="5" t="b">
        <f ca="1">IF(ISERROR(DATEVALUE(TEXT(Spreadsheet!J1099,"mm/dd/yyyy")) &gt; TODAY()),IF(AND(ISBLANK(Spreadsheet!J1099),ISBLANK(Spreadsheet!C1099)),TRUE,FALSE),IF(DATEVALUE(TEXT(Spreadsheet!J1099,"mm/dd/yyyy")) &gt; TODAY(),FALSE,TRUE))</f>
        <v>1</v>
      </c>
      <c r="AP889" s="5" t="b">
        <f>OR(ISBLANK(Spreadsheet!K1099),LEN(Spreadsheet!K1099)&lt;=100)</f>
        <v>1</v>
      </c>
      <c r="AQ889" s="5" t="b">
        <f t="array" ref="AQ889">IF(OR(AND(ISBLANK(Spreadsheet!L1099),ISBLANK(Spreadsheet!C1099)),AND(NOT(ISBLANK(Spreadsheet!C1099)),NOT(ISBLANK(Spreadsheet!D1099)))),TRUE,ISNUMBER(MATCH(TRUE,EXACT(Spreadsheet!L1099,MaritalStatus),0)))</f>
        <v>1</v>
      </c>
      <c r="AR889" s="5" t="b">
        <f ca="1">IF(ISERROR(DATEVALUE(TEXT(Spreadsheet!M1099,"mm/dd/yyyy")) &gt; TODAY()),IF(ISBLANK(Spreadsheet!M1099),TRUE,FALSE),IF(DATEVALUE(TEXT(Spreadsheet!M1099,"mm/dd/yyyy")) &gt; TODAY(),FALSE,TRUE))</f>
        <v>1</v>
      </c>
      <c r="AS889" s="5" t="b">
        <f>OR(ISBLANK(Spreadsheet!N1099),LEN(Spreadsheet!N1099)&lt;=100)</f>
        <v>1</v>
      </c>
      <c r="AT889" s="5" t="b">
        <f>OR(ISBLANK(Spreadsheet!O1099),UPPER(Spreadsheet!O1099)="YES")</f>
        <v>1</v>
      </c>
      <c r="AU889" s="5" t="b">
        <f>OR(ISBLANK(Spreadsheet!P1099),UPPER(Spreadsheet!P1099)="YES")</f>
        <v>1</v>
      </c>
      <c r="AV889" s="5" t="b">
        <f t="array" ref="AV889">IF(ISBLANK(Spreadsheet!Q1099),TRUE,ISNUMBER(MATCH(TRUE,EXACT(Spreadsheet!Q1099,OnGroupsPriorIns),0)))</f>
        <v>1</v>
      </c>
      <c r="AW889" s="5" t="b">
        <f>OR(ISBLANK(Spreadsheet!R1099),UPPER(Spreadsheet!R1099)="YES")</f>
        <v>1</v>
      </c>
      <c r="AX889" s="5" t="b">
        <f>OR(ISBLANK(Spreadsheet!S1099),UPPER(Spreadsheet!S1099)="YES")</f>
        <v>1</v>
      </c>
      <c r="AY889" s="5" t="b">
        <f>OR(AND(ISBLANK(Spreadsheet!C1099),LEN(Spreadsheet!T1099)=0),AND(NOT(ISBLANK(Spreadsheet!C1099)),LEN(Spreadsheet!T1099)&gt;0,LEN(Spreadsheet!T1099)&lt;=50))</f>
        <v>1</v>
      </c>
      <c r="AZ889" s="5" t="b">
        <f>OR(LEN(Spreadsheet!U1099)=0,AND(LEN(Spreadsheet!U1099)&gt;0,LEN(Spreadsheet!U1099)&lt;=50))</f>
        <v>1</v>
      </c>
      <c r="BA889" s="5" t="b">
        <f>OR(AND(ISBLANK(Spreadsheet!C1099),LEN(Spreadsheet!V1099)=0),AND(NOT(ISBLANK(Spreadsheet!C1099)),LEN(Spreadsheet!V1099)&gt;0,LEN(Spreadsheet!V1099)&lt;=50))</f>
        <v>1</v>
      </c>
      <c r="BB889" s="5" t="b">
        <f t="array" ref="BB889">IF(AND(ISBLANK(Spreadsheet!C1099),LEN(Spreadsheet!W1099)=0),TRUE,ISNUMBER(MATCH(TRUE,EXACT(Spreadsheet!W1099,States),0)))</f>
        <v>1</v>
      </c>
      <c r="BC889" s="5" t="b">
        <f>OR(AND(ISBLANK(Spreadsheet!C1099),LEN(Spreadsheet!X1099)=0),AND(NOT(ISBLANK(Spreadsheet!C1099)),LEN(Spreadsheet!X1099)&gt;0,LEN(Spreadsheet!X1099)=5,ISNUMBER(VALUE(Spreadsheet!X1099))))</f>
        <v>1</v>
      </c>
      <c r="BD889" s="5" t="b">
        <f>OR(ISBLANK(Spreadsheet!Z1099),LEN(Spreadsheet!Z1099)&lt;=50)</f>
        <v>1</v>
      </c>
      <c r="BE889" s="5" t="b">
        <f>ISBLANK(Spreadsheet!AA1099)</f>
        <v>1</v>
      </c>
      <c r="BF889" s="5" t="b">
        <f>ISBLANK(Spreadsheet!AB1099)</f>
        <v>1</v>
      </c>
      <c r="BG889" s="5" t="b">
        <f>IF(ISERROR(DATEVALUE(TEXT(Spreadsheet!AC1099,"mm/dd/yyyy")) &gt; DATEVALUE(TEXT(Spreadsheet!J1099,"mm/dd/yyyy"))),IF(OR(AND(ISBLANK(Spreadsheet!AC1099),ISBLANK(Spreadsheet!C1099)),AND(NOT(ISBLANK(Spreadsheet!C1099)),ISBLANK(Spreadsheet!AC1099),NOT(ISBLANK(Spreadsheet!D1099)))),TRUE,FALSE),IF(DATEVALUE(TEXT(Spreadsheet!AC1099,"mm/dd/yyyy")) &gt; DATEVALUE(TEXT(Spreadsheet!J1099,"mm/dd/yyyy")),TRUE,FALSE))</f>
        <v>1</v>
      </c>
      <c r="BH889" s="5" t="b">
        <f>OR(AND(ISBLANK(Spreadsheet!C1099),ISBLANK(Spreadsheet!AE1099)),AND(NOT(ISBLANK(Spreadsheet!C1099)),NOT(ISBLANK(Spreadsheet!D1099)),ISBLANK(Spreadsheet!AE1099)),AND(NOT(ISBLANK(Spreadsheet!C1099)),ISBLANK(Spreadsheet!D1099),NOT(ISBLANK(Spreadsheet!AE1099)),LEN(Spreadsheet!AE1099)&lt;=100))</f>
        <v>1</v>
      </c>
      <c r="BI889" s="5" t="b">
        <f t="array" ref="BI889">IF(ISBLANK(Spreadsheet!AF1099),TRUE,ISNUMBER(MATCH(TRUE,EXACT(Spreadsheet!AF1099,CobraShortReasons),0)))</f>
        <v>1</v>
      </c>
      <c r="BJ889" s="5" t="b">
        <f ca="1">IF(ISERROR(DATEVALUE(TEXT(Spreadsheet!AG1099,"mm/dd/yyyy")) &gt; TODAY()),IF(ISBLANK(Spreadsheet!AG1099),TRUE,FALSE),IF(DATEVALUE(TEXT(Spreadsheet!AG1099,"mm/dd/yyyy")) &gt; TODAY(),FALSE,TRUE))</f>
        <v>1</v>
      </c>
      <c r="BK889" s="5" t="b">
        <f>OR(ISBLANK(Spreadsheet!AH1099),LEN(Spreadsheet!AH1099)&lt;=25)</f>
        <v>1</v>
      </c>
      <c r="BL889" s="5" t="b">
        <f t="array" aca="1" ref="BL889" ca="1">IF(ISBLANK(Spreadsheet!AI1099),TRUE,ISNUMBER(MATCH(TRUE,EXACT(Spreadsheet!AI1099,INDIRECT(Spreadsheet!$D$2)),0)))</f>
        <v>1</v>
      </c>
      <c r="BM889" s="5" t="b">
        <f t="array" aca="1" ref="BM889" ca="1">IF(ISBLANK(Spreadsheet!AJ1099),TRUE,ISNUMBER(MATCH(TRUE,EXACT(Spreadsheet!AJ1099,INDIRECT(Spreadsheet!BJ889)),0)))</f>
        <v>1</v>
      </c>
      <c r="BN889" s="5" t="b">
        <f t="array" ref="BN889">IF(ISBLANK(Spreadsheet!AK1099),TRUE,ISNUMBER(MATCH(TRUE,EXACT(Spreadsheet!AK1099,DentalPlans),0)))</f>
        <v>1</v>
      </c>
      <c r="BO889" s="5" t="b">
        <f t="array" aca="1" ref="BO889" ca="1">IF(ISBLANK(Spreadsheet!AL1099),TRUE,ISNUMBER(MATCH(TRUE,EXACT(Spreadsheet!AL1099,INDIRECT(Spreadsheet!BK889)),0)))</f>
        <v>1</v>
      </c>
      <c r="BP889" s="5" t="b">
        <f t="array" ref="BP889">IF(ISBLANK(Spreadsheet!AM1099),TRUE,ISNUMBER(MATCH(TRUE,EXACT(Spreadsheet!AM1099,VisionPlans),0)))</f>
        <v>1</v>
      </c>
      <c r="BQ889" s="5" t="b">
        <f t="array" aca="1" ref="BQ889" ca="1">IF(ISBLANK(Spreadsheet!AN1099),TRUE,ISNUMBER(MATCH(TRUE,EXACT(Spreadsheet!AN1099,INDIRECT(Spreadsheet!BL889)),0)))</f>
        <v>1</v>
      </c>
      <c r="BR889" s="5" t="b">
        <f t="array" ref="BR889">IF(ISBLANK(Spreadsheet!AO1099),TRUE,ISNUMBER(MATCH(TRUE,EXACT(Spreadsheet!AO1099,LifeBenefitClasses),0)))</f>
        <v>1</v>
      </c>
      <c r="BS889" s="5" t="b">
        <f>IF(OR(ISBLANK(Spreadsheet!AO1099), Spreadsheet!AO1099="Waive"),IF(ISBLANK(Spreadsheet!AP1099),TRUE,FALSE),IF(OR(AND(NOT(ISBLANK(Spreadsheet!AO1099)),ISBLANK(Spreadsheet!AP1099)),NOT(ISNUMBER(VALUE(Spreadsheet!AP1099)))),FALSE,IF(OR(AND(Spreadsheet!AP1099&lt;6,MOD(Spreadsheet!AP1099*10,5)=0), MOD(Spreadsheet!AP1099,5000)=0),TRUE,FALSE)))</f>
        <v>1</v>
      </c>
      <c r="BT889" s="5" t="b">
        <f t="array" ref="BT889">IF(ISBLANK(Spreadsheet!AQ1099),TRUE,ISNUMBER(MATCH(TRUE,EXACT(Spreadsheet!AQ1099,EnrollWaive),0)))</f>
        <v>1</v>
      </c>
      <c r="BU889" s="5" t="b">
        <f t="array" ref="BU889">IF(ISBLANK(Spreadsheet!AR1099),TRUE,ISNUMBER(MATCH(TRUE,EXACT(Spreadsheet!AR1099,LifeBenefitClasses),0)))</f>
        <v>1</v>
      </c>
      <c r="BV889" s="5" t="b">
        <f>IF(OR(ISBLANK(Spreadsheet!AR1099), Spreadsheet!AR1099="Waive"),IF(ISBLANK(Spreadsheet!AS1099),TRUE,FALSE),IF(OR(AND(NOT(ISBLANK(Spreadsheet!AR1099)),ISBLANK(Spreadsheet!AS1099)),NOT(ISNUMBER(VALUE(Spreadsheet!AS1099)))),FALSE,IF(OR(AND(Spreadsheet!AS1099&lt;6,MOD(Spreadsheet!AS1099*10,5)=0), MOD(Spreadsheet!AS1099,10000)=0),TRUE,FALSE)))</f>
        <v>1</v>
      </c>
      <c r="BW889" s="5" t="b">
        <f t="array" ref="BW889">IF(ISBLANK(Spreadsheet!AT1099),TRUE,ISNUMBER(MATCH(TRUE,EXACT(Spreadsheet!AT1099,LifeBenefitClasses),0)))</f>
        <v>1</v>
      </c>
      <c r="BX889" s="5" t="b">
        <f>IF(OR(ISBLANK(Spreadsheet!AT1099), Spreadsheet!AT1099="Waive"),IF(ISBLANK(Spreadsheet!AU1099),TRUE,FALSE),IF(OR(AND(NOT(ISBLANK(Spreadsheet!AT1099)),ISBLANK(Spreadsheet!AU1099)),NOT(ISNUMBER(VALUE(Spreadsheet!AU1099)))),FALSE,IF(AND(NOT(OR(ISBLANK(Spreadsheet!AT1099),Spreadsheet!AT1099="Waive")),NOT(OR(ISBLANK(Spreadsheet!AR1099),Spreadsheet!AR1099="Waive")),MOD(Spreadsheet!AU1099,5000)=0, Spreadsheet!AU1099&lt;=(Spreadsheet!AS1099*0.5)),TRUE,FALSE)))</f>
        <v>1</v>
      </c>
      <c r="BY889" s="5" t="b">
        <f t="array" ref="BY889">IF(ISBLANK(Spreadsheet!AV1099),TRUE,ISNUMBER(MATCH(TRUE,EXACT(Spreadsheet!AV1099,EnrollWaive),0)))</f>
        <v>1</v>
      </c>
      <c r="BZ889" s="5" t="b">
        <f t="array" ref="BZ889">IF(ISBLANK(Spreadsheet!AW1099),TRUE,ISNUMBER(MATCH(TRUE,EXACT(Spreadsheet!AW1099,LifeBenefitClasses),0)))</f>
        <v>1</v>
      </c>
      <c r="CA889" s="5" t="b">
        <f t="array" ref="CA889">IF(ISBLANK(Spreadsheet!AX1099),TRUE,ISNUMBER(MATCH(TRUE,EXACT(Spreadsheet!AX1099,LifeBenefitClasses),0)))</f>
        <v>1</v>
      </c>
      <c r="CB889" s="5" t="b">
        <f t="array" ref="CB889">IF(ISBLANK(Spreadsheet!AY1099),TRUE,ISNUMBER(MATCH(TRUE,EXACT(Spreadsheet!AY1099,LifeBenefitClasses),0)))</f>
        <v>1</v>
      </c>
      <c r="CC889" s="5" t="b">
        <f t="array" ref="CC889">IF(ISBLANK(Spreadsheet!AZ1099),TRUE,ISNUMBER(MATCH(TRUE,EXACT(Spreadsheet!AZ1099,LifeBenefitClasses),0)))</f>
        <v>1</v>
      </c>
      <c r="CD889" s="5" t="b">
        <f t="array" ref="CD889">IF(ISBLANK(Spreadsheet!BA1099),TRUE,ISNUMBER(MATCH(TRUE,EXACT(Spreadsheet!BA1099,LifeBenefitClasses),0)))</f>
        <v>1</v>
      </c>
      <c r="CE889" s="5" t="b">
        <f>IF(OR(ISBLANK(Spreadsheet!BA1099), Spreadsheet!BA1099="Waive"),IF(ISBLANK(Spreadsheet!BB1099),TRUE,FALSE),IF(OR(AND(NOT(ISBLANK(Spreadsheet!BA1099)),ISBLANK(Spreadsheet!BB1099)),NOT(ISNUMBER(VALUE(Spreadsheet!BB1099))),ISBLANK(Spreadsheet!BC1099),NOT(ISNUMBER(VALUE(Spreadsheet!BC1099)))),FALSE,IF(AND(Spreadsheet!BB1099&gt;=50000,Spreadsheet!BB1099&lt;=250000,MOD(Spreadsheet!BB1099,10000)=0,Spreadsheet!BB1099&lt;=(10*Spreadsheet!BC1099)),TRUE,FALSE)))</f>
        <v>1</v>
      </c>
      <c r="CF889" s="5" t="b">
        <f>IF(NOT(ISBLANK(Spreadsheet!BC889)),AND(ISNUMBER(VALUE(Spreadsheet!BC889)),Spreadsheet!BC889&gt;0),AND(OR(ISBLANK(Spreadsheet!AO889),Spreadsheet!AO889="Waive",AND(NOT(OR(ISBLANK(Spreadsheet!AO889),Spreadsheet!AO889="Waive")),Spreadsheet!AP889&gt;=6)),OR(ISBLANK(Spreadsheet!AR889),AND(NOT(OR(ISBLANK(Spreadsheet!AR889),Spreadsheet!AR889="Waive")),Spreadsheet!AS889&gt;=6)),OR(ISBLANK(Spreadsheet!AW889)),OR(ISBLANK(Spreadsheet!AX889)),OR(ISBLANK(Spreadsheet!AY889)),OR(ISBLANK(Spreadsheet!AZ889)),OR(ISBLANK(Spreadsheet!BA889),Spreadsheet!BA889="Waive")))</f>
        <v>1</v>
      </c>
      <c r="CG889" s="5" t="b">
        <f t="shared" ca="1" si="65"/>
        <v>1</v>
      </c>
    </row>
    <row r="890" spans="8:85" x14ac:dyDescent="0.3">
      <c r="H890" s="5">
        <f t="shared" ca="1" si="62"/>
        <v>2</v>
      </c>
      <c r="I890" s="5" t="str">
        <f t="shared" ca="1" si="63"/>
        <v/>
      </c>
      <c r="J890" s="5" t="str">
        <f>IF(AND(NOT(ISBLANK(Spreadsheet!C1100)),ISBLANK(Spreadsheet!D1100)),Spreadsheet!F1100&amp;" "&amp;Spreadsheet!H1100,"")</f>
        <v/>
      </c>
      <c r="K890" s="5">
        <f>IF(AND(NOT(ISBLANK(Spreadsheet!C1100)),ISBLANK(Spreadsheet!D1100)),COUNTIFS(Spreadsheet!E$786:E1101,"=Child",Spreadsheet!C$786:C1101, "="&amp;Spreadsheet!C1100) + COUNTIFS(Spreadsheet!E$786:E1101,"=Step-child",Spreadsheet!C$786:C1101, "="&amp;Spreadsheet!C1100),0)</f>
        <v>0</v>
      </c>
      <c r="L890" s="5">
        <f>IF(NOT(ISBLANK(J890)),COUNTIFS(Spreadsheet!E$786:E1101,"=Wife",Spreadsheet!C$786:C1101, "="&amp;Spreadsheet!C1100) + COUNTIFS(Spreadsheet!E$786:E1101,"=Husband",Spreadsheet!C$786:C1101, "="&amp;Spreadsheet!C1100),0)</f>
        <v>0</v>
      </c>
      <c r="M890" s="5">
        <f>IF(NOT(ISBLANK(Spreadsheet!AJ1100)),VLOOKUP(Spreadsheet!AJ1100,'Drop Downs'!$P$2:$R$16,3,FALSE),0)</f>
        <v>0</v>
      </c>
      <c r="N890" s="5">
        <f>IF(NOT(ISBLANK(Spreadsheet!AJ1100)), VLOOKUP(Spreadsheet!AJ1100,'Drop Downs'!$P$2:$R$16,2,FALSE),0)</f>
        <v>0</v>
      </c>
      <c r="O890" s="5">
        <f>IF(NOT(ISBLANK(Spreadsheet!AL1100)),VLOOKUP(Spreadsheet!AL1100,'Drop Downs'!$P$2:$R$16,3,FALSE), 0)</f>
        <v>0</v>
      </c>
      <c r="P890" s="5">
        <f>IF(NOT(ISBLANK(Spreadsheet!AL1100)),VLOOKUP(Spreadsheet!AL1100,'Drop Downs'!$P$2:$R$16,2,FALSE),0)</f>
        <v>0</v>
      </c>
      <c r="Q890" s="5">
        <f>IF(NOT(ISBLANK(Spreadsheet!AN1100)),VLOOKUP(Spreadsheet!AN1100,'Drop Downs'!$P$2:$R$16,3,FALSE),0)</f>
        <v>0</v>
      </c>
      <c r="R890" s="5">
        <f>IF(NOT(ISBLANK(Spreadsheet!AN1100)),VLOOKUP(Spreadsheet!AN1100,'Drop Downs'!$P$2:$R$16,2,FALSE),0)</f>
        <v>0</v>
      </c>
      <c r="S890" s="5" t="str">
        <f>IF(OR(M890&gt;K890,N890&gt;L890,O890&gt;K890, Q890&gt;K890,N890&gt;L890, P890&gt;L890, R890&gt;L890),"Member currently has a coverage election over what he/she needs.  Please add more dependents or adjust the coverage election.","")&amp;(IF(AND(NOT(ISBLANK(Spreadsheet!C1100)),NOT(ISBLANK(Spreadsheet!D1100)),ISBLANK(Spreadsheet!E1100)),"Dependent lacks a relationship to member.Please select one from the drop-down.",""))</f>
        <v/>
      </c>
      <c r="T890" s="5" t="b">
        <f t="shared" si="64"/>
        <v>1</v>
      </c>
      <c r="U890" s="5" t="b">
        <f>OR(ISBLANK(Spreadsheet!C1100),IF(NOT(ISBLANK(Spreadsheet!D1100)),NOT(ISBLANK(Spreadsheet!E1100)),TRUE))</f>
        <v>1</v>
      </c>
      <c r="V890" s="5" t="b">
        <f>OR(ISBLANK(Spreadsheet!C1100), NOT(ISBLANK(Spreadsheet!I1100)))</f>
        <v>1</v>
      </c>
      <c r="W890" s="5" t="b">
        <f>OR(ISBLANK(Spreadsheet!D1100),NOT(ISBLANK(Spreadsheet!C1100)))</f>
        <v>1</v>
      </c>
      <c r="X890" s="155" t="str">
        <f>REPT("0",MIN(FIND({1,2,3,4,5,6,7,8,9},Spreadsheet!C1100&amp;"123456789"))-1)&amp;IF(ISBLANK(Spreadsheet!C1100),"",SUMPRODUCT(MID(0&amp;Spreadsheet!C1100,LARGE(INDEX(ISNUMBER(--MID(Spreadsheet!C1100,ROW($1:$225),1))*
 ROW($1:$225),0),ROW($1:$225))+1,1)*10^ROW($1:$225)/10))</f>
        <v/>
      </c>
      <c r="Y890" s="5" t="b">
        <f>IF(NOT(ISBLANK(Spreadsheet!C1100)),IF(AND(ISNUMBER(VALUE(Spreadsheet!C1100)), LEN(Spreadsheet!C1100)=9),TRUE,FALSE),TRUE)</f>
        <v>1</v>
      </c>
      <c r="Z890" s="155" t="str">
        <f>REPT("0",MIN(FIND({1,2,3,4,5,6,7,8,9},Spreadsheet!D1100&amp;"123456789"))-1)&amp;IF(ISBLANK(Spreadsheet!D1100),"",SUMPRODUCT(MID(0&amp;Spreadsheet!D1100,LARGE(INDEX(ISNUMBER(--MID(Spreadsheet!D1100,ROW($1:$225),1))*
 ROW($1:$225),0),ROW($1:$225))+1,1)*10^ROW($1:$225)/10))</f>
        <v/>
      </c>
      <c r="AA890" s="5" t="b">
        <f>IF(AND(NOT(ISBLANK(Spreadsheet!D1100)),NOT(ISBLANK(Spreadsheet!C1100))),IF(AND(ISNUMBER(VALUE(Spreadsheet!D1100)), LEN(Spreadsheet!D1100)=9),TRUE,FALSE),IF(AND(NOT(ISBLANK(Spreadsheet!D1100)),ISBLANK(Spreadsheet!C1100)),FALSE,TRUE))</f>
        <v>1</v>
      </c>
      <c r="AB890" s="5" t="b">
        <f>OR(ISBLANK(Spreadsheet!Y890),IF(NOT(ISBLANK(Spreadsheet!Y890)),LEN(Spreadsheet!Y890)=10,ISNUMBER(VALUE(Spreadsheet!Y890))))</f>
        <v>1</v>
      </c>
      <c r="AC890" s="5" t="b">
        <f>OR(ISBLANK(Spreadsheet!AI1100), AND(NOT(ISBLANK(Spreadsheet!AJ1100)), NOT(ISNUMBER(SEARCH("Waive",Spreadsheet!AJ1100)))))</f>
        <v>1</v>
      </c>
      <c r="AD890" s="5" t="b">
        <f>OR(ISBLANK(Spreadsheet!AK1100), AND(NOT(ISBLANK(Spreadsheet!AL1100)), NOT(ISNUMBER(SEARCH("Waive",Spreadsheet!AL1100)))))</f>
        <v>1</v>
      </c>
      <c r="AE890" s="5" t="b">
        <f>OR(ISBLANK(Spreadsheet!AM1100), AND(NOT(ISBLANK(Spreadsheet!AN1100)), NOT(ISNUMBER(SEARCH("Waive", Spreadsheet!AN1100)))))</f>
        <v>1</v>
      </c>
      <c r="AF890" s="5" t="b">
        <f>OR(ISBLANK(Spreadsheet!C1100), NOT(ISBLANK(Spreadsheet!D1100)),NOT(ISBLANK(Spreadsheet!L1100)))</f>
        <v>1</v>
      </c>
      <c r="AG890" s="5" t="b">
        <f>IF(AND(NOT(ISBLANK(Spreadsheet!C1100)), NOT(ISBLANK(Spreadsheet!D1100)),Spreadsheet!C1100&lt;&gt;Spreadsheet!D1100),IF(ISERROR(VLOOKUP(Spreadsheet!C1100, Spreadsheet!$C$6:'Spreadsheet'!$C1099,1,FALSE)), FALSE, TRUE),TRUE)</f>
        <v>1</v>
      </c>
      <c r="AH890" s="5" t="b">
        <f>Spreadsheet!$B$2=Spreadsheet!AD890</f>
        <v>1</v>
      </c>
      <c r="AI890" s="5" t="b">
        <f>IF(ISBLANK(Spreadsheet!G1100),TRUE,IF(OR(LEN(Spreadsheet!G1100)&gt;1,ISNUMBER(VALUE(Spreadsheet!G1100))),FALSE,TRUE))</f>
        <v>1</v>
      </c>
      <c r="AJ890" s="5" t="b">
        <f>OR(ISBLANK(Spreadsheet!C1100), NOT(ISBLANK(Spreadsheet!B1100)), NOT(ISBLANK(Spreadsheet!D1100)))</f>
        <v>1</v>
      </c>
      <c r="AK890" s="5" t="b">
        <f t="array" ref="AK890">IF(OR(AND(ISBLANK(Spreadsheet!E1100),ISBLANK(Spreadsheet!D1100),NOT(ISBLANK(Spreadsheet!C1100))),AND(ISBLANK(Spreadsheet!E1100),ISBLANK(Spreadsheet!D1100),ISBLANK(Spreadsheet!C1100))),TRUE,ISNUMBER(MATCH(TRUE,EXACT(Spreadsheet!E1100,Relationships),0)))</f>
        <v>1</v>
      </c>
      <c r="AL890" s="5" t="b">
        <f>IF(NOT(ISBLANK(Spreadsheet!C1100)),IF(OR(ISBLANK(Spreadsheet!F1100),LEN(Spreadsheet!F1100)&gt;40),FALSE,TRUE),TRUE)</f>
        <v>1</v>
      </c>
      <c r="AM890" s="5" t="b">
        <f>IF(NOT(ISBLANK(Spreadsheet!C1100)),IF(OR(ISBLANK(Spreadsheet!H1100),LEN(Spreadsheet!H1100)&gt;40),FALSE,TRUE),TRUE)</f>
        <v>1</v>
      </c>
      <c r="AN890" s="5" t="b">
        <f t="array" ref="AN890">IF(ISBLANK(Spreadsheet!I1100),TRUE,ISNUMBER(MATCH(TRUE,EXACT(Spreadsheet!I1100,GenderValues),0)))</f>
        <v>1</v>
      </c>
      <c r="AO890" s="5" t="b">
        <f ca="1">IF(ISERROR(DATEVALUE(TEXT(Spreadsheet!J1100,"mm/dd/yyyy")) &gt; TODAY()),IF(AND(ISBLANK(Spreadsheet!J1100),ISBLANK(Spreadsheet!C1100)),TRUE,FALSE),IF(DATEVALUE(TEXT(Spreadsheet!J1100,"mm/dd/yyyy")) &gt; TODAY(),FALSE,TRUE))</f>
        <v>1</v>
      </c>
      <c r="AP890" s="5" t="b">
        <f>OR(ISBLANK(Spreadsheet!K1100),LEN(Spreadsheet!K1100)&lt;=100)</f>
        <v>1</v>
      </c>
      <c r="AQ890" s="5" t="b">
        <f t="array" ref="AQ890">IF(OR(AND(ISBLANK(Spreadsheet!L1100),ISBLANK(Spreadsheet!C1100)),AND(NOT(ISBLANK(Spreadsheet!C1100)),NOT(ISBLANK(Spreadsheet!D1100)))),TRUE,ISNUMBER(MATCH(TRUE,EXACT(Spreadsheet!L1100,MaritalStatus),0)))</f>
        <v>1</v>
      </c>
      <c r="AR890" s="5" t="b">
        <f ca="1">IF(ISERROR(DATEVALUE(TEXT(Spreadsheet!M1100,"mm/dd/yyyy")) &gt; TODAY()),IF(ISBLANK(Spreadsheet!M1100),TRUE,FALSE),IF(DATEVALUE(TEXT(Spreadsheet!M1100,"mm/dd/yyyy")) &gt; TODAY(),FALSE,TRUE))</f>
        <v>1</v>
      </c>
      <c r="AS890" s="5" t="b">
        <f>OR(ISBLANK(Spreadsheet!N1100),LEN(Spreadsheet!N1100)&lt;=100)</f>
        <v>1</v>
      </c>
      <c r="AT890" s="5" t="b">
        <f>OR(ISBLANK(Spreadsheet!O1100),UPPER(Spreadsheet!O1100)="YES")</f>
        <v>1</v>
      </c>
      <c r="AU890" s="5" t="b">
        <f>OR(ISBLANK(Spreadsheet!P1100),UPPER(Spreadsheet!P1100)="YES")</f>
        <v>1</v>
      </c>
      <c r="AV890" s="5" t="b">
        <f t="array" ref="AV890">IF(ISBLANK(Spreadsheet!Q1100),TRUE,ISNUMBER(MATCH(TRUE,EXACT(Spreadsheet!Q1100,OnGroupsPriorIns),0)))</f>
        <v>1</v>
      </c>
      <c r="AW890" s="5" t="b">
        <f>OR(ISBLANK(Spreadsheet!R1100),UPPER(Spreadsheet!R1100)="YES")</f>
        <v>1</v>
      </c>
      <c r="AX890" s="5" t="b">
        <f>OR(ISBLANK(Spreadsheet!S1100),UPPER(Spreadsheet!S1100)="YES")</f>
        <v>1</v>
      </c>
      <c r="AY890" s="5" t="b">
        <f>OR(AND(ISBLANK(Spreadsheet!C1100),LEN(Spreadsheet!T1100)=0),AND(NOT(ISBLANK(Spreadsheet!C1100)),LEN(Spreadsheet!T1100)&gt;0,LEN(Spreadsheet!T1100)&lt;=50))</f>
        <v>1</v>
      </c>
      <c r="AZ890" s="5" t="b">
        <f>OR(LEN(Spreadsheet!U1100)=0,AND(LEN(Spreadsheet!U1100)&gt;0,LEN(Spreadsheet!U1100)&lt;=50))</f>
        <v>1</v>
      </c>
      <c r="BA890" s="5" t="b">
        <f>OR(AND(ISBLANK(Spreadsheet!C1100),LEN(Spreadsheet!V1100)=0),AND(NOT(ISBLANK(Spreadsheet!C1100)),LEN(Spreadsheet!V1100)&gt;0,LEN(Spreadsheet!V1100)&lt;=50))</f>
        <v>1</v>
      </c>
      <c r="BB890" s="5" t="b">
        <f t="array" ref="BB890">IF(AND(ISBLANK(Spreadsheet!C1100),LEN(Spreadsheet!W1100)=0),TRUE,ISNUMBER(MATCH(TRUE,EXACT(Spreadsheet!W1100,States),0)))</f>
        <v>1</v>
      </c>
      <c r="BC890" s="5" t="b">
        <f>OR(AND(ISBLANK(Spreadsheet!C1100),LEN(Spreadsheet!X1100)=0),AND(NOT(ISBLANK(Spreadsheet!C1100)),LEN(Spreadsheet!X1100)&gt;0,LEN(Spreadsheet!X1100)=5,ISNUMBER(VALUE(Spreadsheet!X1100))))</f>
        <v>1</v>
      </c>
      <c r="BD890" s="5" t="b">
        <f>OR(ISBLANK(Spreadsheet!Z1100),LEN(Spreadsheet!Z1100)&lt;=50)</f>
        <v>1</v>
      </c>
      <c r="BE890" s="5" t="b">
        <f>ISBLANK(Spreadsheet!AA1100)</f>
        <v>1</v>
      </c>
      <c r="BF890" s="5" t="b">
        <f>ISBLANK(Spreadsheet!AB1100)</f>
        <v>1</v>
      </c>
      <c r="BG890" s="5" t="b">
        <f>IF(ISERROR(DATEVALUE(TEXT(Spreadsheet!AC1100,"mm/dd/yyyy")) &gt; DATEVALUE(TEXT(Spreadsheet!J1100,"mm/dd/yyyy"))),IF(OR(AND(ISBLANK(Spreadsheet!AC1100),ISBLANK(Spreadsheet!C1100)),AND(NOT(ISBLANK(Spreadsheet!C1100)),ISBLANK(Spreadsheet!AC1100),NOT(ISBLANK(Spreadsheet!D1100)))),TRUE,FALSE),IF(DATEVALUE(TEXT(Spreadsheet!AC1100,"mm/dd/yyyy")) &gt; DATEVALUE(TEXT(Spreadsheet!J1100,"mm/dd/yyyy")),TRUE,FALSE))</f>
        <v>1</v>
      </c>
      <c r="BH890" s="5" t="b">
        <f>OR(AND(ISBLANK(Spreadsheet!C1100),ISBLANK(Spreadsheet!AE1100)),AND(NOT(ISBLANK(Spreadsheet!C1100)),NOT(ISBLANK(Spreadsheet!D1100)),ISBLANK(Spreadsheet!AE1100)),AND(NOT(ISBLANK(Spreadsheet!C1100)),ISBLANK(Spreadsheet!D1100),NOT(ISBLANK(Spreadsheet!AE1100)),LEN(Spreadsheet!AE1100)&lt;=100))</f>
        <v>1</v>
      </c>
      <c r="BI890" s="5" t="b">
        <f t="array" ref="BI890">IF(ISBLANK(Spreadsheet!AF1100),TRUE,ISNUMBER(MATCH(TRUE,EXACT(Spreadsheet!AF1100,CobraShortReasons),0)))</f>
        <v>1</v>
      </c>
      <c r="BJ890" s="5" t="b">
        <f ca="1">IF(ISERROR(DATEVALUE(TEXT(Spreadsheet!AG1100,"mm/dd/yyyy")) &gt; TODAY()),IF(ISBLANK(Spreadsheet!AG1100),TRUE,FALSE),IF(DATEVALUE(TEXT(Spreadsheet!AG1100,"mm/dd/yyyy")) &gt; TODAY(),FALSE,TRUE))</f>
        <v>1</v>
      </c>
      <c r="BK890" s="5" t="b">
        <f>OR(ISBLANK(Spreadsheet!AH1100),LEN(Spreadsheet!AH1100)&lt;=25)</f>
        <v>1</v>
      </c>
      <c r="BL890" s="5" t="b">
        <f t="array" aca="1" ref="BL890" ca="1">IF(ISBLANK(Spreadsheet!AI1100),TRUE,ISNUMBER(MATCH(TRUE,EXACT(Spreadsheet!AI1100,INDIRECT(Spreadsheet!$D$2)),0)))</f>
        <v>1</v>
      </c>
      <c r="BM890" s="5" t="b">
        <f t="array" aca="1" ref="BM890" ca="1">IF(ISBLANK(Spreadsheet!AJ1100),TRUE,ISNUMBER(MATCH(TRUE,EXACT(Spreadsheet!AJ1100,INDIRECT(Spreadsheet!BJ890)),0)))</f>
        <v>1</v>
      </c>
      <c r="BN890" s="5" t="b">
        <f t="array" ref="BN890">IF(ISBLANK(Spreadsheet!AK1100),TRUE,ISNUMBER(MATCH(TRUE,EXACT(Spreadsheet!AK1100,DentalPlans),0)))</f>
        <v>1</v>
      </c>
      <c r="BO890" s="5" t="b">
        <f t="array" aca="1" ref="BO890" ca="1">IF(ISBLANK(Spreadsheet!AL1100),TRUE,ISNUMBER(MATCH(TRUE,EXACT(Spreadsheet!AL1100,INDIRECT(Spreadsheet!BK890)),0)))</f>
        <v>1</v>
      </c>
      <c r="BP890" s="5" t="b">
        <f t="array" ref="BP890">IF(ISBLANK(Spreadsheet!AM1100),TRUE,ISNUMBER(MATCH(TRUE,EXACT(Spreadsheet!AM1100,VisionPlans),0)))</f>
        <v>1</v>
      </c>
      <c r="BQ890" s="5" t="b">
        <f t="array" aca="1" ref="BQ890" ca="1">IF(ISBLANK(Spreadsheet!AN1100),TRUE,ISNUMBER(MATCH(TRUE,EXACT(Spreadsheet!AN1100,INDIRECT(Spreadsheet!BL890)),0)))</f>
        <v>1</v>
      </c>
      <c r="BR890" s="5" t="b">
        <f t="array" ref="BR890">IF(ISBLANK(Spreadsheet!AO1100),TRUE,ISNUMBER(MATCH(TRUE,EXACT(Spreadsheet!AO1100,LifeBenefitClasses),0)))</f>
        <v>1</v>
      </c>
      <c r="BS890" s="5" t="b">
        <f>IF(OR(ISBLANK(Spreadsheet!AO1100), Spreadsheet!AO1100="Waive"),IF(ISBLANK(Spreadsheet!AP1100),TRUE,FALSE),IF(OR(AND(NOT(ISBLANK(Spreadsheet!AO1100)),ISBLANK(Spreadsheet!AP1100)),NOT(ISNUMBER(VALUE(Spreadsheet!AP1100)))),FALSE,IF(OR(AND(Spreadsheet!AP1100&lt;6,MOD(Spreadsheet!AP1100*10,5)=0), MOD(Spreadsheet!AP1100,5000)=0),TRUE,FALSE)))</f>
        <v>1</v>
      </c>
      <c r="BT890" s="5" t="b">
        <f t="array" ref="BT890">IF(ISBLANK(Spreadsheet!AQ1100),TRUE,ISNUMBER(MATCH(TRUE,EXACT(Spreadsheet!AQ1100,EnrollWaive),0)))</f>
        <v>1</v>
      </c>
      <c r="BU890" s="5" t="b">
        <f t="array" ref="BU890">IF(ISBLANK(Spreadsheet!AR1100),TRUE,ISNUMBER(MATCH(TRUE,EXACT(Spreadsheet!AR1100,LifeBenefitClasses),0)))</f>
        <v>1</v>
      </c>
      <c r="BV890" s="5" t="b">
        <f>IF(OR(ISBLANK(Spreadsheet!AR1100), Spreadsheet!AR1100="Waive"),IF(ISBLANK(Spreadsheet!AS1100),TRUE,FALSE),IF(OR(AND(NOT(ISBLANK(Spreadsheet!AR1100)),ISBLANK(Spreadsheet!AS1100)),NOT(ISNUMBER(VALUE(Spreadsheet!AS1100)))),FALSE,IF(OR(AND(Spreadsheet!AS1100&lt;6,MOD(Spreadsheet!AS1100*10,5)=0), MOD(Spreadsheet!AS1100,10000)=0),TRUE,FALSE)))</f>
        <v>1</v>
      </c>
      <c r="BW890" s="5" t="b">
        <f t="array" ref="BW890">IF(ISBLANK(Spreadsheet!AT1100),TRUE,ISNUMBER(MATCH(TRUE,EXACT(Spreadsheet!AT1100,LifeBenefitClasses),0)))</f>
        <v>1</v>
      </c>
      <c r="BX890" s="5" t="b">
        <f>IF(OR(ISBLANK(Spreadsheet!AT1100), Spreadsheet!AT1100="Waive"),IF(ISBLANK(Spreadsheet!AU1100),TRUE,FALSE),IF(OR(AND(NOT(ISBLANK(Spreadsheet!AT1100)),ISBLANK(Spreadsheet!AU1100)),NOT(ISNUMBER(VALUE(Spreadsheet!AU1100)))),FALSE,IF(AND(NOT(OR(ISBLANK(Spreadsheet!AT1100),Spreadsheet!AT1100="Waive")),NOT(OR(ISBLANK(Spreadsheet!AR1100),Spreadsheet!AR1100="Waive")),MOD(Spreadsheet!AU1100,5000)=0, Spreadsheet!AU1100&lt;=(Spreadsheet!AS1100*0.5)),TRUE,FALSE)))</f>
        <v>1</v>
      </c>
      <c r="BY890" s="5" t="b">
        <f t="array" ref="BY890">IF(ISBLANK(Spreadsheet!AV1100),TRUE,ISNUMBER(MATCH(TRUE,EXACT(Spreadsheet!AV1100,EnrollWaive),0)))</f>
        <v>1</v>
      </c>
      <c r="BZ890" s="5" t="b">
        <f t="array" ref="BZ890">IF(ISBLANK(Spreadsheet!AW1100),TRUE,ISNUMBER(MATCH(TRUE,EXACT(Spreadsheet!AW1100,LifeBenefitClasses),0)))</f>
        <v>1</v>
      </c>
      <c r="CA890" s="5" t="b">
        <f t="array" ref="CA890">IF(ISBLANK(Spreadsheet!AX1100),TRUE,ISNUMBER(MATCH(TRUE,EXACT(Spreadsheet!AX1100,LifeBenefitClasses),0)))</f>
        <v>1</v>
      </c>
      <c r="CB890" s="5" t="b">
        <f t="array" ref="CB890">IF(ISBLANK(Spreadsheet!AY1100),TRUE,ISNUMBER(MATCH(TRUE,EXACT(Spreadsheet!AY1100,LifeBenefitClasses),0)))</f>
        <v>1</v>
      </c>
      <c r="CC890" s="5" t="b">
        <f t="array" ref="CC890">IF(ISBLANK(Spreadsheet!AZ1100),TRUE,ISNUMBER(MATCH(TRUE,EXACT(Spreadsheet!AZ1100,LifeBenefitClasses),0)))</f>
        <v>1</v>
      </c>
      <c r="CD890" s="5" t="b">
        <f t="array" ref="CD890">IF(ISBLANK(Spreadsheet!BA1100),TRUE,ISNUMBER(MATCH(TRUE,EXACT(Spreadsheet!BA1100,LifeBenefitClasses),0)))</f>
        <v>1</v>
      </c>
      <c r="CE890" s="5" t="b">
        <f>IF(OR(ISBLANK(Spreadsheet!BA1100), Spreadsheet!BA1100="Waive"),IF(ISBLANK(Spreadsheet!BB1100),TRUE,FALSE),IF(OR(AND(NOT(ISBLANK(Spreadsheet!BA1100)),ISBLANK(Spreadsheet!BB1100)),NOT(ISNUMBER(VALUE(Spreadsheet!BB1100))),ISBLANK(Spreadsheet!BC1100),NOT(ISNUMBER(VALUE(Spreadsheet!BC1100)))),FALSE,IF(AND(Spreadsheet!BB1100&gt;=50000,Spreadsheet!BB1100&lt;=250000,MOD(Spreadsheet!BB1100,10000)=0,Spreadsheet!BB1100&lt;=(10*Spreadsheet!BC1100)),TRUE,FALSE)))</f>
        <v>1</v>
      </c>
      <c r="CF890" s="5" t="b">
        <f>IF(NOT(ISBLANK(Spreadsheet!BC890)),AND(ISNUMBER(VALUE(Spreadsheet!BC890)),Spreadsheet!BC890&gt;0),AND(OR(ISBLANK(Spreadsheet!AO890),Spreadsheet!AO890="Waive",AND(NOT(OR(ISBLANK(Spreadsheet!AO890),Spreadsheet!AO890="Waive")),Spreadsheet!AP890&gt;=6)),OR(ISBLANK(Spreadsheet!AR890),AND(NOT(OR(ISBLANK(Spreadsheet!AR890),Spreadsheet!AR890="Waive")),Spreadsheet!AS890&gt;=6)),OR(ISBLANK(Spreadsheet!AW890)),OR(ISBLANK(Spreadsheet!AX890)),OR(ISBLANK(Spreadsheet!AY890)),OR(ISBLANK(Spreadsheet!AZ890)),OR(ISBLANK(Spreadsheet!BA890),Spreadsheet!BA890="Waive")))</f>
        <v>1</v>
      </c>
      <c r="CG890" s="5" t="b">
        <f t="shared" ca="1" si="65"/>
        <v>1</v>
      </c>
    </row>
    <row r="891" spans="8:85" x14ac:dyDescent="0.3">
      <c r="H891" s="5">
        <f t="shared" ca="1" si="62"/>
        <v>2</v>
      </c>
      <c r="I891" s="5" t="str">
        <f t="shared" ca="1" si="63"/>
        <v/>
      </c>
      <c r="J891" s="5" t="str">
        <f>IF(AND(NOT(ISBLANK(Spreadsheet!C1101)),ISBLANK(Spreadsheet!D1101)),Spreadsheet!F1101&amp;" "&amp;Spreadsheet!H1101,"")</f>
        <v/>
      </c>
      <c r="K891" s="5">
        <f>IF(AND(NOT(ISBLANK(Spreadsheet!C1101)),ISBLANK(Spreadsheet!D1101)),COUNTIFS(Spreadsheet!E$786:E1102,"=Child",Spreadsheet!C$786:C1102, "="&amp;Spreadsheet!C1101) + COUNTIFS(Spreadsheet!E$786:E1102,"=Step-child",Spreadsheet!C$786:C1102, "="&amp;Spreadsheet!C1101),0)</f>
        <v>0</v>
      </c>
      <c r="L891" s="5">
        <f>IF(NOT(ISBLANK(J891)),COUNTIFS(Spreadsheet!E$786:E1102,"=Wife",Spreadsheet!C$786:C1102, "="&amp;Spreadsheet!C1101) + COUNTIFS(Spreadsheet!E$786:E1102,"=Husband",Spreadsheet!C$786:C1102, "="&amp;Spreadsheet!C1101),0)</f>
        <v>0</v>
      </c>
      <c r="M891" s="5">
        <f>IF(NOT(ISBLANK(Spreadsheet!AJ1101)),VLOOKUP(Spreadsheet!AJ1101,'Drop Downs'!$P$2:$R$16,3,FALSE),0)</f>
        <v>0</v>
      </c>
      <c r="N891" s="5">
        <f>IF(NOT(ISBLANK(Spreadsheet!AJ1101)), VLOOKUP(Spreadsheet!AJ1101,'Drop Downs'!$P$2:$R$16,2,FALSE),0)</f>
        <v>0</v>
      </c>
      <c r="O891" s="5">
        <f>IF(NOT(ISBLANK(Spreadsheet!AL1101)),VLOOKUP(Spreadsheet!AL1101,'Drop Downs'!$P$2:$R$16,3,FALSE), 0)</f>
        <v>0</v>
      </c>
      <c r="P891" s="5">
        <f>IF(NOT(ISBLANK(Spreadsheet!AL1101)),VLOOKUP(Spreadsheet!AL1101,'Drop Downs'!$P$2:$R$16,2,FALSE),0)</f>
        <v>0</v>
      </c>
      <c r="Q891" s="5">
        <f>IF(NOT(ISBLANK(Spreadsheet!AN1101)),VLOOKUP(Spreadsheet!AN1101,'Drop Downs'!$P$2:$R$16,3,FALSE),0)</f>
        <v>0</v>
      </c>
      <c r="R891" s="5">
        <f>IF(NOT(ISBLANK(Spreadsheet!AN1101)),VLOOKUP(Spreadsheet!AN1101,'Drop Downs'!$P$2:$R$16,2,FALSE),0)</f>
        <v>0</v>
      </c>
      <c r="S891" s="5" t="str">
        <f>IF(OR(M891&gt;K891,N891&gt;L891,O891&gt;K891, Q891&gt;K891,N891&gt;L891, P891&gt;L891, R891&gt;L891),"Member currently has a coverage election over what he/she needs.  Please add more dependents or adjust the coverage election.","")&amp;(IF(AND(NOT(ISBLANK(Spreadsheet!C1101)),NOT(ISBLANK(Spreadsheet!D1101)),ISBLANK(Spreadsheet!E1101)),"Dependent lacks a relationship to member.Please select one from the drop-down.",""))</f>
        <v/>
      </c>
      <c r="T891" s="5" t="b">
        <f t="shared" si="64"/>
        <v>1</v>
      </c>
      <c r="U891" s="5" t="b">
        <f>OR(ISBLANK(Spreadsheet!C1101),IF(NOT(ISBLANK(Spreadsheet!D1101)),NOT(ISBLANK(Spreadsheet!E1101)),TRUE))</f>
        <v>1</v>
      </c>
      <c r="V891" s="5" t="b">
        <f>OR(ISBLANK(Spreadsheet!C1101), NOT(ISBLANK(Spreadsheet!I1101)))</f>
        <v>1</v>
      </c>
      <c r="W891" s="5" t="b">
        <f>OR(ISBLANK(Spreadsheet!D1101),NOT(ISBLANK(Spreadsheet!C1101)))</f>
        <v>1</v>
      </c>
      <c r="X891" s="155" t="str">
        <f>REPT("0",MIN(FIND({1,2,3,4,5,6,7,8,9},Spreadsheet!C1101&amp;"123456789"))-1)&amp;IF(ISBLANK(Spreadsheet!C1101),"",SUMPRODUCT(MID(0&amp;Spreadsheet!C1101,LARGE(INDEX(ISNUMBER(--MID(Spreadsheet!C1101,ROW($1:$225),1))*
 ROW($1:$225),0),ROW($1:$225))+1,1)*10^ROW($1:$225)/10))</f>
        <v/>
      </c>
      <c r="Y891" s="5" t="b">
        <f>IF(NOT(ISBLANK(Spreadsheet!C1101)),IF(AND(ISNUMBER(VALUE(Spreadsheet!C1101)), LEN(Spreadsheet!C1101)=9),TRUE,FALSE),TRUE)</f>
        <v>1</v>
      </c>
      <c r="Z891" s="155" t="str">
        <f>REPT("0",MIN(FIND({1,2,3,4,5,6,7,8,9},Spreadsheet!D1101&amp;"123456789"))-1)&amp;IF(ISBLANK(Spreadsheet!D1101),"",SUMPRODUCT(MID(0&amp;Spreadsheet!D1101,LARGE(INDEX(ISNUMBER(--MID(Spreadsheet!D1101,ROW($1:$225),1))*
 ROW($1:$225),0),ROW($1:$225))+1,1)*10^ROW($1:$225)/10))</f>
        <v/>
      </c>
      <c r="AA891" s="5" t="b">
        <f>IF(AND(NOT(ISBLANK(Spreadsheet!D1101)),NOT(ISBLANK(Spreadsheet!C1101))),IF(AND(ISNUMBER(VALUE(Spreadsheet!D1101)), LEN(Spreadsheet!D1101)=9),TRUE,FALSE),IF(AND(NOT(ISBLANK(Spreadsheet!D1101)),ISBLANK(Spreadsheet!C1101)),FALSE,TRUE))</f>
        <v>1</v>
      </c>
      <c r="AB891" s="5" t="b">
        <f>OR(ISBLANK(Spreadsheet!Y891),IF(NOT(ISBLANK(Spreadsheet!Y891)),LEN(Spreadsheet!Y891)=10,ISNUMBER(VALUE(Spreadsheet!Y891))))</f>
        <v>1</v>
      </c>
      <c r="AC891" s="5" t="b">
        <f>OR(ISBLANK(Spreadsheet!AI1101), AND(NOT(ISBLANK(Spreadsheet!AJ1101)), NOT(ISNUMBER(SEARCH("Waive",Spreadsheet!AJ1101)))))</f>
        <v>1</v>
      </c>
      <c r="AD891" s="5" t="b">
        <f>OR(ISBLANK(Spreadsheet!AK1101), AND(NOT(ISBLANK(Spreadsheet!AL1101)), NOT(ISNUMBER(SEARCH("Waive",Spreadsheet!AL1101)))))</f>
        <v>1</v>
      </c>
      <c r="AE891" s="5" t="b">
        <f>OR(ISBLANK(Spreadsheet!AM1101), AND(NOT(ISBLANK(Spreadsheet!AN1101)), NOT(ISNUMBER(SEARCH("Waive", Spreadsheet!AN1101)))))</f>
        <v>1</v>
      </c>
      <c r="AF891" s="5" t="b">
        <f>OR(ISBLANK(Spreadsheet!C1101), NOT(ISBLANK(Spreadsheet!D1101)),NOT(ISBLANK(Spreadsheet!L1101)))</f>
        <v>1</v>
      </c>
      <c r="AG891" s="5" t="b">
        <f>IF(AND(NOT(ISBLANK(Spreadsheet!C1101)), NOT(ISBLANK(Spreadsheet!D1101)),Spreadsheet!C1101&lt;&gt;Spreadsheet!D1101),IF(ISERROR(VLOOKUP(Spreadsheet!C1101, Spreadsheet!$C$6:'Spreadsheet'!$C1100,1,FALSE)), FALSE, TRUE),TRUE)</f>
        <v>1</v>
      </c>
      <c r="AH891" s="5" t="b">
        <f>Spreadsheet!$B$2=Spreadsheet!AD891</f>
        <v>1</v>
      </c>
      <c r="AI891" s="5" t="b">
        <f>IF(ISBLANK(Spreadsheet!G1101),TRUE,IF(OR(LEN(Spreadsheet!G1101)&gt;1,ISNUMBER(VALUE(Spreadsheet!G1101))),FALSE,TRUE))</f>
        <v>1</v>
      </c>
      <c r="AJ891" s="5" t="b">
        <f>OR(ISBLANK(Spreadsheet!C1101), NOT(ISBLANK(Spreadsheet!B1101)), NOT(ISBLANK(Spreadsheet!D1101)))</f>
        <v>1</v>
      </c>
      <c r="AK891" s="5" t="b">
        <f t="array" ref="AK891">IF(OR(AND(ISBLANK(Spreadsheet!E1101),ISBLANK(Spreadsheet!D1101),NOT(ISBLANK(Spreadsheet!C1101))),AND(ISBLANK(Spreadsheet!E1101),ISBLANK(Spreadsheet!D1101),ISBLANK(Spreadsheet!C1101))),TRUE,ISNUMBER(MATCH(TRUE,EXACT(Spreadsheet!E1101,Relationships),0)))</f>
        <v>1</v>
      </c>
      <c r="AL891" s="5" t="b">
        <f>IF(NOT(ISBLANK(Spreadsheet!C1101)),IF(OR(ISBLANK(Spreadsheet!F1101),LEN(Spreadsheet!F1101)&gt;40),FALSE,TRUE),TRUE)</f>
        <v>1</v>
      </c>
      <c r="AM891" s="5" t="b">
        <f>IF(NOT(ISBLANK(Spreadsheet!C1101)),IF(OR(ISBLANK(Spreadsheet!H1101),LEN(Spreadsheet!H1101)&gt;40),FALSE,TRUE),TRUE)</f>
        <v>1</v>
      </c>
      <c r="AN891" s="5" t="b">
        <f t="array" ref="AN891">IF(ISBLANK(Spreadsheet!I1101),TRUE,ISNUMBER(MATCH(TRUE,EXACT(Spreadsheet!I1101,GenderValues),0)))</f>
        <v>1</v>
      </c>
      <c r="AO891" s="5" t="b">
        <f ca="1">IF(ISERROR(DATEVALUE(TEXT(Spreadsheet!J1101,"mm/dd/yyyy")) &gt; TODAY()),IF(AND(ISBLANK(Spreadsheet!J1101),ISBLANK(Spreadsheet!C1101)),TRUE,FALSE),IF(DATEVALUE(TEXT(Spreadsheet!J1101,"mm/dd/yyyy")) &gt; TODAY(),FALSE,TRUE))</f>
        <v>1</v>
      </c>
      <c r="AP891" s="5" t="b">
        <f>OR(ISBLANK(Spreadsheet!K1101),LEN(Spreadsheet!K1101)&lt;=100)</f>
        <v>1</v>
      </c>
      <c r="AQ891" s="5" t="b">
        <f t="array" ref="AQ891">IF(OR(AND(ISBLANK(Spreadsheet!L1101),ISBLANK(Spreadsheet!C1101)),AND(NOT(ISBLANK(Spreadsheet!C1101)),NOT(ISBLANK(Spreadsheet!D1101)))),TRUE,ISNUMBER(MATCH(TRUE,EXACT(Spreadsheet!L1101,MaritalStatus),0)))</f>
        <v>1</v>
      </c>
      <c r="AR891" s="5" t="b">
        <f ca="1">IF(ISERROR(DATEVALUE(TEXT(Spreadsheet!M1101,"mm/dd/yyyy")) &gt; TODAY()),IF(ISBLANK(Spreadsheet!M1101),TRUE,FALSE),IF(DATEVALUE(TEXT(Spreadsheet!M1101,"mm/dd/yyyy")) &gt; TODAY(),FALSE,TRUE))</f>
        <v>1</v>
      </c>
      <c r="AS891" s="5" t="b">
        <f>OR(ISBLANK(Spreadsheet!N1101),LEN(Spreadsheet!N1101)&lt;=100)</f>
        <v>1</v>
      </c>
      <c r="AT891" s="5" t="b">
        <f>OR(ISBLANK(Spreadsheet!O1101),UPPER(Spreadsheet!O1101)="YES")</f>
        <v>1</v>
      </c>
      <c r="AU891" s="5" t="b">
        <f>OR(ISBLANK(Spreadsheet!P1101),UPPER(Spreadsheet!P1101)="YES")</f>
        <v>1</v>
      </c>
      <c r="AV891" s="5" t="b">
        <f t="array" ref="AV891">IF(ISBLANK(Spreadsheet!Q1101),TRUE,ISNUMBER(MATCH(TRUE,EXACT(Spreadsheet!Q1101,OnGroupsPriorIns),0)))</f>
        <v>1</v>
      </c>
      <c r="AW891" s="5" t="b">
        <f>OR(ISBLANK(Spreadsheet!R1101),UPPER(Spreadsheet!R1101)="YES")</f>
        <v>1</v>
      </c>
      <c r="AX891" s="5" t="b">
        <f>OR(ISBLANK(Spreadsheet!S1101),UPPER(Spreadsheet!S1101)="YES")</f>
        <v>1</v>
      </c>
      <c r="AY891" s="5" t="b">
        <f>OR(AND(ISBLANK(Spreadsheet!C1101),LEN(Spreadsheet!T1101)=0),AND(NOT(ISBLANK(Spreadsheet!C1101)),LEN(Spreadsheet!T1101)&gt;0,LEN(Spreadsheet!T1101)&lt;=50))</f>
        <v>1</v>
      </c>
      <c r="AZ891" s="5" t="b">
        <f>OR(LEN(Spreadsheet!U1101)=0,AND(LEN(Spreadsheet!U1101)&gt;0,LEN(Spreadsheet!U1101)&lt;=50))</f>
        <v>1</v>
      </c>
      <c r="BA891" s="5" t="b">
        <f>OR(AND(ISBLANK(Spreadsheet!C1101),LEN(Spreadsheet!V1101)=0),AND(NOT(ISBLANK(Spreadsheet!C1101)),LEN(Spreadsheet!V1101)&gt;0,LEN(Spreadsheet!V1101)&lt;=50))</f>
        <v>1</v>
      </c>
      <c r="BB891" s="5" t="b">
        <f t="array" ref="BB891">IF(AND(ISBLANK(Spreadsheet!C1101),LEN(Spreadsheet!W1101)=0),TRUE,ISNUMBER(MATCH(TRUE,EXACT(Spreadsheet!W1101,States),0)))</f>
        <v>1</v>
      </c>
      <c r="BC891" s="5" t="b">
        <f>OR(AND(ISBLANK(Spreadsheet!C1101),LEN(Spreadsheet!X1101)=0),AND(NOT(ISBLANK(Spreadsheet!C1101)),LEN(Spreadsheet!X1101)&gt;0,LEN(Spreadsheet!X1101)=5,ISNUMBER(VALUE(Spreadsheet!X1101))))</f>
        <v>1</v>
      </c>
      <c r="BD891" s="5" t="b">
        <f>OR(ISBLANK(Spreadsheet!Z1101),LEN(Spreadsheet!Z1101)&lt;=50)</f>
        <v>1</v>
      </c>
      <c r="BE891" s="5" t="b">
        <f>ISBLANK(Spreadsheet!AA1101)</f>
        <v>1</v>
      </c>
      <c r="BF891" s="5" t="b">
        <f>ISBLANK(Spreadsheet!AB1101)</f>
        <v>1</v>
      </c>
      <c r="BG891" s="5" t="b">
        <f>IF(ISERROR(DATEVALUE(TEXT(Spreadsheet!AC1101,"mm/dd/yyyy")) &gt; DATEVALUE(TEXT(Spreadsheet!J1101,"mm/dd/yyyy"))),IF(OR(AND(ISBLANK(Spreadsheet!AC1101),ISBLANK(Spreadsheet!C1101)),AND(NOT(ISBLANK(Spreadsheet!C1101)),ISBLANK(Spreadsheet!AC1101),NOT(ISBLANK(Spreadsheet!D1101)))),TRUE,FALSE),IF(DATEVALUE(TEXT(Spreadsheet!AC1101,"mm/dd/yyyy")) &gt; DATEVALUE(TEXT(Spreadsheet!J1101,"mm/dd/yyyy")),TRUE,FALSE))</f>
        <v>1</v>
      </c>
      <c r="BH891" s="5" t="b">
        <f>OR(AND(ISBLANK(Spreadsheet!C1101),ISBLANK(Spreadsheet!AE1101)),AND(NOT(ISBLANK(Spreadsheet!C1101)),NOT(ISBLANK(Spreadsheet!D1101)),ISBLANK(Spreadsheet!AE1101)),AND(NOT(ISBLANK(Spreadsheet!C1101)),ISBLANK(Spreadsheet!D1101),NOT(ISBLANK(Spreadsheet!AE1101)),LEN(Spreadsheet!AE1101)&lt;=100))</f>
        <v>1</v>
      </c>
      <c r="BI891" s="5" t="b">
        <f t="array" ref="BI891">IF(ISBLANK(Spreadsheet!AF1101),TRUE,ISNUMBER(MATCH(TRUE,EXACT(Spreadsheet!AF1101,CobraShortReasons),0)))</f>
        <v>1</v>
      </c>
      <c r="BJ891" s="5" t="b">
        <f ca="1">IF(ISERROR(DATEVALUE(TEXT(Spreadsheet!AG1101,"mm/dd/yyyy")) &gt; TODAY()),IF(ISBLANK(Spreadsheet!AG1101),TRUE,FALSE),IF(DATEVALUE(TEXT(Spreadsheet!AG1101,"mm/dd/yyyy")) &gt; TODAY(),FALSE,TRUE))</f>
        <v>1</v>
      </c>
      <c r="BK891" s="5" t="b">
        <f>OR(ISBLANK(Spreadsheet!AH1101),LEN(Spreadsheet!AH1101)&lt;=25)</f>
        <v>1</v>
      </c>
      <c r="BL891" s="5" t="b">
        <f t="array" aca="1" ref="BL891" ca="1">IF(ISBLANK(Spreadsheet!AI1101),TRUE,ISNUMBER(MATCH(TRUE,EXACT(Spreadsheet!AI1101,INDIRECT(Spreadsheet!$D$2)),0)))</f>
        <v>1</v>
      </c>
      <c r="BM891" s="5" t="b">
        <f t="array" aca="1" ref="BM891" ca="1">IF(ISBLANK(Spreadsheet!AJ1101),TRUE,ISNUMBER(MATCH(TRUE,EXACT(Spreadsheet!AJ1101,INDIRECT(Spreadsheet!BJ891)),0)))</f>
        <v>1</v>
      </c>
      <c r="BN891" s="5" t="b">
        <f t="array" ref="BN891">IF(ISBLANK(Spreadsheet!AK1101),TRUE,ISNUMBER(MATCH(TRUE,EXACT(Spreadsheet!AK1101,DentalPlans),0)))</f>
        <v>1</v>
      </c>
      <c r="BO891" s="5" t="b">
        <f t="array" aca="1" ref="BO891" ca="1">IF(ISBLANK(Spreadsheet!AL1101),TRUE,ISNUMBER(MATCH(TRUE,EXACT(Spreadsheet!AL1101,INDIRECT(Spreadsheet!BK891)),0)))</f>
        <v>1</v>
      </c>
      <c r="BP891" s="5" t="b">
        <f t="array" ref="BP891">IF(ISBLANK(Spreadsheet!AM1101),TRUE,ISNUMBER(MATCH(TRUE,EXACT(Spreadsheet!AM1101,VisionPlans),0)))</f>
        <v>1</v>
      </c>
      <c r="BQ891" s="5" t="b">
        <f t="array" aca="1" ref="BQ891" ca="1">IF(ISBLANK(Spreadsheet!AN1101),TRUE,ISNUMBER(MATCH(TRUE,EXACT(Spreadsheet!AN1101,INDIRECT(Spreadsheet!BL891)),0)))</f>
        <v>1</v>
      </c>
      <c r="BR891" s="5" t="b">
        <f t="array" ref="BR891">IF(ISBLANK(Spreadsheet!AO1101),TRUE,ISNUMBER(MATCH(TRUE,EXACT(Spreadsheet!AO1101,LifeBenefitClasses),0)))</f>
        <v>1</v>
      </c>
      <c r="BS891" s="5" t="b">
        <f>IF(OR(ISBLANK(Spreadsheet!AO1101), Spreadsheet!AO1101="Waive"),IF(ISBLANK(Spreadsheet!AP1101),TRUE,FALSE),IF(OR(AND(NOT(ISBLANK(Spreadsheet!AO1101)),ISBLANK(Spreadsheet!AP1101)),NOT(ISNUMBER(VALUE(Spreadsheet!AP1101)))),FALSE,IF(OR(AND(Spreadsheet!AP1101&lt;6,MOD(Spreadsheet!AP1101*10,5)=0), MOD(Spreadsheet!AP1101,5000)=0),TRUE,FALSE)))</f>
        <v>1</v>
      </c>
      <c r="BT891" s="5" t="b">
        <f t="array" ref="BT891">IF(ISBLANK(Spreadsheet!AQ1101),TRUE,ISNUMBER(MATCH(TRUE,EXACT(Spreadsheet!AQ1101,EnrollWaive),0)))</f>
        <v>1</v>
      </c>
      <c r="BU891" s="5" t="b">
        <f t="array" ref="BU891">IF(ISBLANK(Spreadsheet!AR1101),TRUE,ISNUMBER(MATCH(TRUE,EXACT(Spreadsheet!AR1101,LifeBenefitClasses),0)))</f>
        <v>1</v>
      </c>
      <c r="BV891" s="5" t="b">
        <f>IF(OR(ISBLANK(Spreadsheet!AR1101), Spreadsheet!AR1101="Waive"),IF(ISBLANK(Spreadsheet!AS1101),TRUE,FALSE),IF(OR(AND(NOT(ISBLANK(Spreadsheet!AR1101)),ISBLANK(Spreadsheet!AS1101)),NOT(ISNUMBER(VALUE(Spreadsheet!AS1101)))),FALSE,IF(OR(AND(Spreadsheet!AS1101&lt;6,MOD(Spreadsheet!AS1101*10,5)=0), MOD(Spreadsheet!AS1101,10000)=0),TRUE,FALSE)))</f>
        <v>1</v>
      </c>
      <c r="BW891" s="5" t="b">
        <f t="array" ref="BW891">IF(ISBLANK(Spreadsheet!AT1101),TRUE,ISNUMBER(MATCH(TRUE,EXACT(Spreadsheet!AT1101,LifeBenefitClasses),0)))</f>
        <v>1</v>
      </c>
      <c r="BX891" s="5" t="b">
        <f>IF(OR(ISBLANK(Spreadsheet!AT1101), Spreadsheet!AT1101="Waive"),IF(ISBLANK(Spreadsheet!AU1101),TRUE,FALSE),IF(OR(AND(NOT(ISBLANK(Spreadsheet!AT1101)),ISBLANK(Spreadsheet!AU1101)),NOT(ISNUMBER(VALUE(Spreadsheet!AU1101)))),FALSE,IF(AND(NOT(OR(ISBLANK(Spreadsheet!AT1101),Spreadsheet!AT1101="Waive")),NOT(OR(ISBLANK(Spreadsheet!AR1101),Spreadsheet!AR1101="Waive")),MOD(Spreadsheet!AU1101,5000)=0, Spreadsheet!AU1101&lt;=(Spreadsheet!AS1101*0.5)),TRUE,FALSE)))</f>
        <v>1</v>
      </c>
      <c r="BY891" s="5" t="b">
        <f t="array" ref="BY891">IF(ISBLANK(Spreadsheet!AV1101),TRUE,ISNUMBER(MATCH(TRUE,EXACT(Spreadsheet!AV1101,EnrollWaive),0)))</f>
        <v>1</v>
      </c>
      <c r="BZ891" s="5" t="b">
        <f t="array" ref="BZ891">IF(ISBLANK(Spreadsheet!AW1101),TRUE,ISNUMBER(MATCH(TRUE,EXACT(Spreadsheet!AW1101,LifeBenefitClasses),0)))</f>
        <v>1</v>
      </c>
      <c r="CA891" s="5" t="b">
        <f t="array" ref="CA891">IF(ISBLANK(Spreadsheet!AX1101),TRUE,ISNUMBER(MATCH(TRUE,EXACT(Spreadsheet!AX1101,LifeBenefitClasses),0)))</f>
        <v>1</v>
      </c>
      <c r="CB891" s="5" t="b">
        <f t="array" ref="CB891">IF(ISBLANK(Spreadsheet!AY1101),TRUE,ISNUMBER(MATCH(TRUE,EXACT(Spreadsheet!AY1101,LifeBenefitClasses),0)))</f>
        <v>1</v>
      </c>
      <c r="CC891" s="5" t="b">
        <f t="array" ref="CC891">IF(ISBLANK(Spreadsheet!AZ1101),TRUE,ISNUMBER(MATCH(TRUE,EXACT(Spreadsheet!AZ1101,LifeBenefitClasses),0)))</f>
        <v>1</v>
      </c>
      <c r="CD891" s="5" t="b">
        <f t="array" ref="CD891">IF(ISBLANK(Spreadsheet!BA1101),TRUE,ISNUMBER(MATCH(TRUE,EXACT(Spreadsheet!BA1101,LifeBenefitClasses),0)))</f>
        <v>1</v>
      </c>
      <c r="CE891" s="5" t="b">
        <f>IF(OR(ISBLANK(Spreadsheet!BA1101), Spreadsheet!BA1101="Waive"),IF(ISBLANK(Spreadsheet!BB1101),TRUE,FALSE),IF(OR(AND(NOT(ISBLANK(Spreadsheet!BA1101)),ISBLANK(Spreadsheet!BB1101)),NOT(ISNUMBER(VALUE(Spreadsheet!BB1101))),ISBLANK(Spreadsheet!BC1101),NOT(ISNUMBER(VALUE(Spreadsheet!BC1101)))),FALSE,IF(AND(Spreadsheet!BB1101&gt;=50000,Spreadsheet!BB1101&lt;=250000,MOD(Spreadsheet!BB1101,10000)=0,Spreadsheet!BB1101&lt;=(10*Spreadsheet!BC1101)),TRUE,FALSE)))</f>
        <v>1</v>
      </c>
      <c r="CF891" s="5" t="b">
        <f>IF(NOT(ISBLANK(Spreadsheet!BC891)),AND(ISNUMBER(VALUE(Spreadsheet!BC891)),Spreadsheet!BC891&gt;0),AND(OR(ISBLANK(Spreadsheet!AO891),Spreadsheet!AO891="Waive",AND(NOT(OR(ISBLANK(Spreadsheet!AO891),Spreadsheet!AO891="Waive")),Spreadsheet!AP891&gt;=6)),OR(ISBLANK(Spreadsheet!AR891),AND(NOT(OR(ISBLANK(Spreadsheet!AR891),Spreadsheet!AR891="Waive")),Spreadsheet!AS891&gt;=6)),OR(ISBLANK(Spreadsheet!AW891)),OR(ISBLANK(Spreadsheet!AX891)),OR(ISBLANK(Spreadsheet!AY891)),OR(ISBLANK(Spreadsheet!AZ891)),OR(ISBLANK(Spreadsheet!BA891),Spreadsheet!BA891="Waive")))</f>
        <v>1</v>
      </c>
      <c r="CG891" s="5" t="b">
        <f t="shared" ca="1" si="65"/>
        <v>1</v>
      </c>
    </row>
    <row r="892" spans="8:85" x14ac:dyDescent="0.3">
      <c r="H892" s="5">
        <f t="shared" ca="1" si="62"/>
        <v>2</v>
      </c>
      <c r="I892" s="5" t="str">
        <f t="shared" ca="1" si="63"/>
        <v/>
      </c>
      <c r="J892" s="5" t="str">
        <f>IF(AND(NOT(ISBLANK(Spreadsheet!C1102)),ISBLANK(Spreadsheet!D1102)),Spreadsheet!F1102&amp;" "&amp;Spreadsheet!H1102,"")</f>
        <v/>
      </c>
      <c r="K892" s="5">
        <f>IF(AND(NOT(ISBLANK(Spreadsheet!C1102)),ISBLANK(Spreadsheet!D1102)),COUNTIFS(Spreadsheet!E$786:E1103,"=Child",Spreadsheet!C$786:C1103, "="&amp;Spreadsheet!C1102) + COUNTIFS(Spreadsheet!E$786:E1103,"=Step-child",Spreadsheet!C$786:C1103, "="&amp;Spreadsheet!C1102),0)</f>
        <v>0</v>
      </c>
      <c r="L892" s="5">
        <f>IF(NOT(ISBLANK(J892)),COUNTIFS(Spreadsheet!E$786:E1103,"=Wife",Spreadsheet!C$786:C1103, "="&amp;Spreadsheet!C1102) + COUNTIFS(Spreadsheet!E$786:E1103,"=Husband",Spreadsheet!C$786:C1103, "="&amp;Spreadsheet!C1102),0)</f>
        <v>0</v>
      </c>
      <c r="M892" s="5">
        <f>IF(NOT(ISBLANK(Spreadsheet!AJ1102)),VLOOKUP(Spreadsheet!AJ1102,'Drop Downs'!$P$2:$R$16,3,FALSE),0)</f>
        <v>0</v>
      </c>
      <c r="N892" s="5">
        <f>IF(NOT(ISBLANK(Spreadsheet!AJ1102)), VLOOKUP(Spreadsheet!AJ1102,'Drop Downs'!$P$2:$R$16,2,FALSE),0)</f>
        <v>0</v>
      </c>
      <c r="O892" s="5">
        <f>IF(NOT(ISBLANK(Spreadsheet!AL1102)),VLOOKUP(Spreadsheet!AL1102,'Drop Downs'!$P$2:$R$16,3,FALSE), 0)</f>
        <v>0</v>
      </c>
      <c r="P892" s="5">
        <f>IF(NOT(ISBLANK(Spreadsheet!AL1102)),VLOOKUP(Spreadsheet!AL1102,'Drop Downs'!$P$2:$R$16,2,FALSE),0)</f>
        <v>0</v>
      </c>
      <c r="Q892" s="5">
        <f>IF(NOT(ISBLANK(Spreadsheet!AN1102)),VLOOKUP(Spreadsheet!AN1102,'Drop Downs'!$P$2:$R$16,3,FALSE),0)</f>
        <v>0</v>
      </c>
      <c r="R892" s="5">
        <f>IF(NOT(ISBLANK(Spreadsheet!AN1102)),VLOOKUP(Spreadsheet!AN1102,'Drop Downs'!$P$2:$R$16,2,FALSE),0)</f>
        <v>0</v>
      </c>
      <c r="S892" s="5" t="str">
        <f>IF(OR(M892&gt;K892,N892&gt;L892,O892&gt;K892, Q892&gt;K892,N892&gt;L892, P892&gt;L892, R892&gt;L892),"Member currently has a coverage election over what he/she needs.  Please add more dependents or adjust the coverage election.","")&amp;(IF(AND(NOT(ISBLANK(Spreadsheet!C1102)),NOT(ISBLANK(Spreadsheet!D1102)),ISBLANK(Spreadsheet!E1102)),"Dependent lacks a relationship to member.Please select one from the drop-down.",""))</f>
        <v/>
      </c>
      <c r="T892" s="5" t="b">
        <f t="shared" si="64"/>
        <v>1</v>
      </c>
      <c r="U892" s="5" t="b">
        <f>OR(ISBLANK(Spreadsheet!C1102),IF(NOT(ISBLANK(Spreadsheet!D1102)),NOT(ISBLANK(Spreadsheet!E1102)),TRUE))</f>
        <v>1</v>
      </c>
      <c r="V892" s="5" t="b">
        <f>OR(ISBLANK(Spreadsheet!C1102), NOT(ISBLANK(Spreadsheet!I1102)))</f>
        <v>1</v>
      </c>
      <c r="W892" s="5" t="b">
        <f>OR(ISBLANK(Spreadsheet!D1102),NOT(ISBLANK(Spreadsheet!C1102)))</f>
        <v>1</v>
      </c>
      <c r="X892" s="155" t="str">
        <f>REPT("0",MIN(FIND({1,2,3,4,5,6,7,8,9},Spreadsheet!C1102&amp;"123456789"))-1)&amp;IF(ISBLANK(Spreadsheet!C1102),"",SUMPRODUCT(MID(0&amp;Spreadsheet!C1102,LARGE(INDEX(ISNUMBER(--MID(Spreadsheet!C1102,ROW($1:$225),1))*
 ROW($1:$225),0),ROW($1:$225))+1,1)*10^ROW($1:$225)/10))</f>
        <v/>
      </c>
      <c r="Y892" s="5" t="b">
        <f>IF(NOT(ISBLANK(Spreadsheet!C1102)),IF(AND(ISNUMBER(VALUE(Spreadsheet!C1102)), LEN(Spreadsheet!C1102)=9),TRUE,FALSE),TRUE)</f>
        <v>1</v>
      </c>
      <c r="Z892" s="155" t="str">
        <f>REPT("0",MIN(FIND({1,2,3,4,5,6,7,8,9},Spreadsheet!D1102&amp;"123456789"))-1)&amp;IF(ISBLANK(Spreadsheet!D1102),"",SUMPRODUCT(MID(0&amp;Spreadsheet!D1102,LARGE(INDEX(ISNUMBER(--MID(Spreadsheet!D1102,ROW($1:$225),1))*
 ROW($1:$225),0),ROW($1:$225))+1,1)*10^ROW($1:$225)/10))</f>
        <v/>
      </c>
      <c r="AA892" s="5" t="b">
        <f>IF(AND(NOT(ISBLANK(Spreadsheet!D1102)),NOT(ISBLANK(Spreadsheet!C1102))),IF(AND(ISNUMBER(VALUE(Spreadsheet!D1102)), LEN(Spreadsheet!D1102)=9),TRUE,FALSE),IF(AND(NOT(ISBLANK(Spreadsheet!D1102)),ISBLANK(Spreadsheet!C1102)),FALSE,TRUE))</f>
        <v>1</v>
      </c>
      <c r="AB892" s="5" t="b">
        <f>OR(ISBLANK(Spreadsheet!Y892),IF(NOT(ISBLANK(Spreadsheet!Y892)),LEN(Spreadsheet!Y892)=10,ISNUMBER(VALUE(Spreadsheet!Y892))))</f>
        <v>1</v>
      </c>
      <c r="AC892" s="5" t="b">
        <f>OR(ISBLANK(Spreadsheet!AI1102), AND(NOT(ISBLANK(Spreadsheet!AJ1102)), NOT(ISNUMBER(SEARCH("Waive",Spreadsheet!AJ1102)))))</f>
        <v>1</v>
      </c>
      <c r="AD892" s="5" t="b">
        <f>OR(ISBLANK(Spreadsheet!AK1102), AND(NOT(ISBLANK(Spreadsheet!AL1102)), NOT(ISNUMBER(SEARCH("Waive",Spreadsheet!AL1102)))))</f>
        <v>1</v>
      </c>
      <c r="AE892" s="5" t="b">
        <f>OR(ISBLANK(Spreadsheet!AM1102), AND(NOT(ISBLANK(Spreadsheet!AN1102)), NOT(ISNUMBER(SEARCH("Waive", Spreadsheet!AN1102)))))</f>
        <v>1</v>
      </c>
      <c r="AF892" s="5" t="b">
        <f>OR(ISBLANK(Spreadsheet!C1102), NOT(ISBLANK(Spreadsheet!D1102)),NOT(ISBLANK(Spreadsheet!L1102)))</f>
        <v>1</v>
      </c>
      <c r="AG892" s="5" t="b">
        <f>IF(AND(NOT(ISBLANK(Spreadsheet!C1102)), NOT(ISBLANK(Spreadsheet!D1102)),Spreadsheet!C1102&lt;&gt;Spreadsheet!D1102),IF(ISERROR(VLOOKUP(Spreadsheet!C1102, Spreadsheet!$C$6:'Spreadsheet'!$C1101,1,FALSE)), FALSE, TRUE),TRUE)</f>
        <v>1</v>
      </c>
      <c r="AH892" s="5" t="b">
        <f>Spreadsheet!$B$2=Spreadsheet!AD892</f>
        <v>1</v>
      </c>
      <c r="AI892" s="5" t="b">
        <f>IF(ISBLANK(Spreadsheet!G1102),TRUE,IF(OR(LEN(Spreadsheet!G1102)&gt;1,ISNUMBER(VALUE(Spreadsheet!G1102))),FALSE,TRUE))</f>
        <v>1</v>
      </c>
      <c r="AJ892" s="5" t="b">
        <f>OR(ISBLANK(Spreadsheet!C1102), NOT(ISBLANK(Spreadsheet!B1102)), NOT(ISBLANK(Spreadsheet!D1102)))</f>
        <v>1</v>
      </c>
      <c r="AK892" s="5" t="b">
        <f t="array" ref="AK892">IF(OR(AND(ISBLANK(Spreadsheet!E1102),ISBLANK(Spreadsheet!D1102),NOT(ISBLANK(Spreadsheet!C1102))),AND(ISBLANK(Spreadsheet!E1102),ISBLANK(Spreadsheet!D1102),ISBLANK(Spreadsheet!C1102))),TRUE,ISNUMBER(MATCH(TRUE,EXACT(Spreadsheet!E1102,Relationships),0)))</f>
        <v>1</v>
      </c>
      <c r="AL892" s="5" t="b">
        <f>IF(NOT(ISBLANK(Spreadsheet!C1102)),IF(OR(ISBLANK(Spreadsheet!F1102),LEN(Spreadsheet!F1102)&gt;40),FALSE,TRUE),TRUE)</f>
        <v>1</v>
      </c>
      <c r="AM892" s="5" t="b">
        <f>IF(NOT(ISBLANK(Spreadsheet!C1102)),IF(OR(ISBLANK(Spreadsheet!H1102),LEN(Spreadsheet!H1102)&gt;40),FALSE,TRUE),TRUE)</f>
        <v>1</v>
      </c>
      <c r="AN892" s="5" t="b">
        <f t="array" ref="AN892">IF(ISBLANK(Spreadsheet!I1102),TRUE,ISNUMBER(MATCH(TRUE,EXACT(Spreadsheet!I1102,GenderValues),0)))</f>
        <v>1</v>
      </c>
      <c r="AO892" s="5" t="b">
        <f ca="1">IF(ISERROR(DATEVALUE(TEXT(Spreadsheet!J1102,"mm/dd/yyyy")) &gt; TODAY()),IF(AND(ISBLANK(Spreadsheet!J1102),ISBLANK(Spreadsheet!C1102)),TRUE,FALSE),IF(DATEVALUE(TEXT(Spreadsheet!J1102,"mm/dd/yyyy")) &gt; TODAY(),FALSE,TRUE))</f>
        <v>1</v>
      </c>
      <c r="AP892" s="5" t="b">
        <f>OR(ISBLANK(Spreadsheet!K1102),LEN(Spreadsheet!K1102)&lt;=100)</f>
        <v>1</v>
      </c>
      <c r="AQ892" s="5" t="b">
        <f t="array" ref="AQ892">IF(OR(AND(ISBLANK(Spreadsheet!L1102),ISBLANK(Spreadsheet!C1102)),AND(NOT(ISBLANK(Spreadsheet!C1102)),NOT(ISBLANK(Spreadsheet!D1102)))),TRUE,ISNUMBER(MATCH(TRUE,EXACT(Spreadsheet!L1102,MaritalStatus),0)))</f>
        <v>1</v>
      </c>
      <c r="AR892" s="5" t="b">
        <f ca="1">IF(ISERROR(DATEVALUE(TEXT(Spreadsheet!M1102,"mm/dd/yyyy")) &gt; TODAY()),IF(ISBLANK(Spreadsheet!M1102),TRUE,FALSE),IF(DATEVALUE(TEXT(Spreadsheet!M1102,"mm/dd/yyyy")) &gt; TODAY(),FALSE,TRUE))</f>
        <v>1</v>
      </c>
      <c r="AS892" s="5" t="b">
        <f>OR(ISBLANK(Spreadsheet!N1102),LEN(Spreadsheet!N1102)&lt;=100)</f>
        <v>1</v>
      </c>
      <c r="AT892" s="5" t="b">
        <f>OR(ISBLANK(Spreadsheet!O1102),UPPER(Spreadsheet!O1102)="YES")</f>
        <v>1</v>
      </c>
      <c r="AU892" s="5" t="b">
        <f>OR(ISBLANK(Spreadsheet!P1102),UPPER(Spreadsheet!P1102)="YES")</f>
        <v>1</v>
      </c>
      <c r="AV892" s="5" t="b">
        <f t="array" ref="AV892">IF(ISBLANK(Spreadsheet!Q1102),TRUE,ISNUMBER(MATCH(TRUE,EXACT(Spreadsheet!Q1102,OnGroupsPriorIns),0)))</f>
        <v>1</v>
      </c>
      <c r="AW892" s="5" t="b">
        <f>OR(ISBLANK(Spreadsheet!R1102),UPPER(Spreadsheet!R1102)="YES")</f>
        <v>1</v>
      </c>
      <c r="AX892" s="5" t="b">
        <f>OR(ISBLANK(Spreadsheet!S1102),UPPER(Spreadsheet!S1102)="YES")</f>
        <v>1</v>
      </c>
      <c r="AY892" s="5" t="b">
        <f>OR(AND(ISBLANK(Spreadsheet!C1102),LEN(Spreadsheet!T1102)=0),AND(NOT(ISBLANK(Spreadsheet!C1102)),LEN(Spreadsheet!T1102)&gt;0,LEN(Spreadsheet!T1102)&lt;=50))</f>
        <v>1</v>
      </c>
      <c r="AZ892" s="5" t="b">
        <f>OR(LEN(Spreadsheet!U1102)=0,AND(LEN(Spreadsheet!U1102)&gt;0,LEN(Spreadsheet!U1102)&lt;=50))</f>
        <v>1</v>
      </c>
      <c r="BA892" s="5" t="b">
        <f>OR(AND(ISBLANK(Spreadsheet!C1102),LEN(Spreadsheet!V1102)=0),AND(NOT(ISBLANK(Spreadsheet!C1102)),LEN(Spreadsheet!V1102)&gt;0,LEN(Spreadsheet!V1102)&lt;=50))</f>
        <v>1</v>
      </c>
      <c r="BB892" s="5" t="b">
        <f t="array" ref="BB892">IF(AND(ISBLANK(Spreadsheet!C1102),LEN(Spreadsheet!W1102)=0),TRUE,ISNUMBER(MATCH(TRUE,EXACT(Spreadsheet!W1102,States),0)))</f>
        <v>1</v>
      </c>
      <c r="BC892" s="5" t="b">
        <f>OR(AND(ISBLANK(Spreadsheet!C1102),LEN(Spreadsheet!X1102)=0),AND(NOT(ISBLANK(Spreadsheet!C1102)),LEN(Spreadsheet!X1102)&gt;0,LEN(Spreadsheet!X1102)=5,ISNUMBER(VALUE(Spreadsheet!X1102))))</f>
        <v>1</v>
      </c>
      <c r="BD892" s="5" t="b">
        <f>OR(ISBLANK(Spreadsheet!Z1102),LEN(Spreadsheet!Z1102)&lt;=50)</f>
        <v>1</v>
      </c>
      <c r="BE892" s="5" t="b">
        <f>ISBLANK(Spreadsheet!AA1102)</f>
        <v>1</v>
      </c>
      <c r="BF892" s="5" t="b">
        <f>ISBLANK(Spreadsheet!AB1102)</f>
        <v>1</v>
      </c>
      <c r="BG892" s="5" t="b">
        <f>IF(ISERROR(DATEVALUE(TEXT(Spreadsheet!AC1102,"mm/dd/yyyy")) &gt; DATEVALUE(TEXT(Spreadsheet!J1102,"mm/dd/yyyy"))),IF(OR(AND(ISBLANK(Spreadsheet!AC1102),ISBLANK(Spreadsheet!C1102)),AND(NOT(ISBLANK(Spreadsheet!C1102)),ISBLANK(Spreadsheet!AC1102),NOT(ISBLANK(Spreadsheet!D1102)))),TRUE,FALSE),IF(DATEVALUE(TEXT(Spreadsheet!AC1102,"mm/dd/yyyy")) &gt; DATEVALUE(TEXT(Spreadsheet!J1102,"mm/dd/yyyy")),TRUE,FALSE))</f>
        <v>1</v>
      </c>
      <c r="BH892" s="5" t="b">
        <f>OR(AND(ISBLANK(Spreadsheet!C1102),ISBLANK(Spreadsheet!AE1102)),AND(NOT(ISBLANK(Spreadsheet!C1102)),NOT(ISBLANK(Spreadsheet!D1102)),ISBLANK(Spreadsheet!AE1102)),AND(NOT(ISBLANK(Spreadsheet!C1102)),ISBLANK(Spreadsheet!D1102),NOT(ISBLANK(Spreadsheet!AE1102)),LEN(Spreadsheet!AE1102)&lt;=100))</f>
        <v>1</v>
      </c>
      <c r="BI892" s="5" t="b">
        <f t="array" ref="BI892">IF(ISBLANK(Spreadsheet!AF1102),TRUE,ISNUMBER(MATCH(TRUE,EXACT(Spreadsheet!AF1102,CobraShortReasons),0)))</f>
        <v>1</v>
      </c>
      <c r="BJ892" s="5" t="b">
        <f ca="1">IF(ISERROR(DATEVALUE(TEXT(Spreadsheet!AG1102,"mm/dd/yyyy")) &gt; TODAY()),IF(ISBLANK(Spreadsheet!AG1102),TRUE,FALSE),IF(DATEVALUE(TEXT(Spreadsheet!AG1102,"mm/dd/yyyy")) &gt; TODAY(),FALSE,TRUE))</f>
        <v>1</v>
      </c>
      <c r="BK892" s="5" t="b">
        <f>OR(ISBLANK(Spreadsheet!AH1102),LEN(Spreadsheet!AH1102)&lt;=25)</f>
        <v>1</v>
      </c>
      <c r="BL892" s="5" t="b">
        <f t="array" aca="1" ref="BL892" ca="1">IF(ISBLANK(Spreadsheet!AI1102),TRUE,ISNUMBER(MATCH(TRUE,EXACT(Spreadsheet!AI1102,INDIRECT(Spreadsheet!$D$2)),0)))</f>
        <v>1</v>
      </c>
      <c r="BM892" s="5" t="b">
        <f t="array" aca="1" ref="BM892" ca="1">IF(ISBLANK(Spreadsheet!AJ1102),TRUE,ISNUMBER(MATCH(TRUE,EXACT(Spreadsheet!AJ1102,INDIRECT(Spreadsheet!BJ892)),0)))</f>
        <v>1</v>
      </c>
      <c r="BN892" s="5" t="b">
        <f t="array" ref="BN892">IF(ISBLANK(Spreadsheet!AK1102),TRUE,ISNUMBER(MATCH(TRUE,EXACT(Spreadsheet!AK1102,DentalPlans),0)))</f>
        <v>1</v>
      </c>
      <c r="BO892" s="5" t="b">
        <f t="array" aca="1" ref="BO892" ca="1">IF(ISBLANK(Spreadsheet!AL1102),TRUE,ISNUMBER(MATCH(TRUE,EXACT(Spreadsheet!AL1102,INDIRECT(Spreadsheet!BK892)),0)))</f>
        <v>1</v>
      </c>
      <c r="BP892" s="5" t="b">
        <f t="array" ref="BP892">IF(ISBLANK(Spreadsheet!AM1102),TRUE,ISNUMBER(MATCH(TRUE,EXACT(Spreadsheet!AM1102,VisionPlans),0)))</f>
        <v>1</v>
      </c>
      <c r="BQ892" s="5" t="b">
        <f t="array" aca="1" ref="BQ892" ca="1">IF(ISBLANK(Spreadsheet!AN1102),TRUE,ISNUMBER(MATCH(TRUE,EXACT(Spreadsheet!AN1102,INDIRECT(Spreadsheet!BL892)),0)))</f>
        <v>1</v>
      </c>
      <c r="BR892" s="5" t="b">
        <f t="array" ref="BR892">IF(ISBLANK(Spreadsheet!AO1102),TRUE,ISNUMBER(MATCH(TRUE,EXACT(Spreadsheet!AO1102,LifeBenefitClasses),0)))</f>
        <v>1</v>
      </c>
      <c r="BS892" s="5" t="b">
        <f>IF(OR(ISBLANK(Spreadsheet!AO1102), Spreadsheet!AO1102="Waive"),IF(ISBLANK(Spreadsheet!AP1102),TRUE,FALSE),IF(OR(AND(NOT(ISBLANK(Spreadsheet!AO1102)),ISBLANK(Spreadsheet!AP1102)),NOT(ISNUMBER(VALUE(Spreadsheet!AP1102)))),FALSE,IF(OR(AND(Spreadsheet!AP1102&lt;6,MOD(Spreadsheet!AP1102*10,5)=0), MOD(Spreadsheet!AP1102,5000)=0),TRUE,FALSE)))</f>
        <v>1</v>
      </c>
      <c r="BT892" s="5" t="b">
        <f t="array" ref="BT892">IF(ISBLANK(Spreadsheet!AQ1102),TRUE,ISNUMBER(MATCH(TRUE,EXACT(Spreadsheet!AQ1102,EnrollWaive),0)))</f>
        <v>1</v>
      </c>
      <c r="BU892" s="5" t="b">
        <f t="array" ref="BU892">IF(ISBLANK(Spreadsheet!AR1102),TRUE,ISNUMBER(MATCH(TRUE,EXACT(Spreadsheet!AR1102,LifeBenefitClasses),0)))</f>
        <v>1</v>
      </c>
      <c r="BV892" s="5" t="b">
        <f>IF(OR(ISBLANK(Spreadsheet!AR1102), Spreadsheet!AR1102="Waive"),IF(ISBLANK(Spreadsheet!AS1102),TRUE,FALSE),IF(OR(AND(NOT(ISBLANK(Spreadsheet!AR1102)),ISBLANK(Spreadsheet!AS1102)),NOT(ISNUMBER(VALUE(Spreadsheet!AS1102)))),FALSE,IF(OR(AND(Spreadsheet!AS1102&lt;6,MOD(Spreadsheet!AS1102*10,5)=0), MOD(Spreadsheet!AS1102,10000)=0),TRUE,FALSE)))</f>
        <v>1</v>
      </c>
      <c r="BW892" s="5" t="b">
        <f t="array" ref="BW892">IF(ISBLANK(Spreadsheet!AT1102),TRUE,ISNUMBER(MATCH(TRUE,EXACT(Spreadsheet!AT1102,LifeBenefitClasses),0)))</f>
        <v>1</v>
      </c>
      <c r="BX892" s="5" t="b">
        <f>IF(OR(ISBLANK(Spreadsheet!AT1102), Spreadsheet!AT1102="Waive"),IF(ISBLANK(Spreadsheet!AU1102),TRUE,FALSE),IF(OR(AND(NOT(ISBLANK(Spreadsheet!AT1102)),ISBLANK(Spreadsheet!AU1102)),NOT(ISNUMBER(VALUE(Spreadsheet!AU1102)))),FALSE,IF(AND(NOT(OR(ISBLANK(Spreadsheet!AT1102),Spreadsheet!AT1102="Waive")),NOT(OR(ISBLANK(Spreadsheet!AR1102),Spreadsheet!AR1102="Waive")),MOD(Spreadsheet!AU1102,5000)=0, Spreadsheet!AU1102&lt;=(Spreadsheet!AS1102*0.5)),TRUE,FALSE)))</f>
        <v>1</v>
      </c>
      <c r="BY892" s="5" t="b">
        <f t="array" ref="BY892">IF(ISBLANK(Spreadsheet!AV1102),TRUE,ISNUMBER(MATCH(TRUE,EXACT(Spreadsheet!AV1102,EnrollWaive),0)))</f>
        <v>1</v>
      </c>
      <c r="BZ892" s="5" t="b">
        <f t="array" ref="BZ892">IF(ISBLANK(Spreadsheet!AW1102),TRUE,ISNUMBER(MATCH(TRUE,EXACT(Spreadsheet!AW1102,LifeBenefitClasses),0)))</f>
        <v>1</v>
      </c>
      <c r="CA892" s="5" t="b">
        <f t="array" ref="CA892">IF(ISBLANK(Spreadsheet!AX1102),TRUE,ISNUMBER(MATCH(TRUE,EXACT(Spreadsheet!AX1102,LifeBenefitClasses),0)))</f>
        <v>1</v>
      </c>
      <c r="CB892" s="5" t="b">
        <f t="array" ref="CB892">IF(ISBLANK(Spreadsheet!AY1102),TRUE,ISNUMBER(MATCH(TRUE,EXACT(Spreadsheet!AY1102,LifeBenefitClasses),0)))</f>
        <v>1</v>
      </c>
      <c r="CC892" s="5" t="b">
        <f t="array" ref="CC892">IF(ISBLANK(Spreadsheet!AZ1102),TRUE,ISNUMBER(MATCH(TRUE,EXACT(Spreadsheet!AZ1102,LifeBenefitClasses),0)))</f>
        <v>1</v>
      </c>
      <c r="CD892" s="5" t="b">
        <f t="array" ref="CD892">IF(ISBLANK(Spreadsheet!BA1102),TRUE,ISNUMBER(MATCH(TRUE,EXACT(Spreadsheet!BA1102,LifeBenefitClasses),0)))</f>
        <v>1</v>
      </c>
      <c r="CE892" s="5" t="b">
        <f>IF(OR(ISBLANK(Spreadsheet!BA1102), Spreadsheet!BA1102="Waive"),IF(ISBLANK(Spreadsheet!BB1102),TRUE,FALSE),IF(OR(AND(NOT(ISBLANK(Spreadsheet!BA1102)),ISBLANK(Spreadsheet!BB1102)),NOT(ISNUMBER(VALUE(Spreadsheet!BB1102))),ISBLANK(Spreadsheet!BC1102),NOT(ISNUMBER(VALUE(Spreadsheet!BC1102)))),FALSE,IF(AND(Spreadsheet!BB1102&gt;=50000,Spreadsheet!BB1102&lt;=250000,MOD(Spreadsheet!BB1102,10000)=0,Spreadsheet!BB1102&lt;=(10*Spreadsheet!BC1102)),TRUE,FALSE)))</f>
        <v>1</v>
      </c>
      <c r="CF892" s="5" t="b">
        <f>IF(NOT(ISBLANK(Spreadsheet!BC892)),AND(ISNUMBER(VALUE(Spreadsheet!BC892)),Spreadsheet!BC892&gt;0),AND(OR(ISBLANK(Spreadsheet!AO892),Spreadsheet!AO892="Waive",AND(NOT(OR(ISBLANK(Spreadsheet!AO892),Spreadsheet!AO892="Waive")),Spreadsheet!AP892&gt;=6)),OR(ISBLANK(Spreadsheet!AR892),AND(NOT(OR(ISBLANK(Spreadsheet!AR892),Spreadsheet!AR892="Waive")),Spreadsheet!AS892&gt;=6)),OR(ISBLANK(Spreadsheet!AW892)),OR(ISBLANK(Spreadsheet!AX892)),OR(ISBLANK(Spreadsheet!AY892)),OR(ISBLANK(Spreadsheet!AZ892)),OR(ISBLANK(Spreadsheet!BA892),Spreadsheet!BA892="Waive")))</f>
        <v>1</v>
      </c>
      <c r="CG892" s="5" t="b">
        <f t="shared" ca="1" si="65"/>
        <v>1</v>
      </c>
    </row>
    <row r="893" spans="8:85" x14ac:dyDescent="0.3">
      <c r="H893" s="5">
        <f t="shared" ca="1" si="62"/>
        <v>2</v>
      </c>
      <c r="I893" s="5" t="str">
        <f t="shared" ca="1" si="63"/>
        <v/>
      </c>
      <c r="J893" s="5" t="str">
        <f>IF(AND(NOT(ISBLANK(Spreadsheet!C1103)),ISBLANK(Spreadsheet!D1103)),Spreadsheet!F1103&amp;" "&amp;Spreadsheet!H1103,"")</f>
        <v/>
      </c>
      <c r="K893" s="5">
        <f>IF(AND(NOT(ISBLANK(Spreadsheet!C1103)),ISBLANK(Spreadsheet!D1103)),COUNTIFS(Spreadsheet!E$786:E1104,"=Child",Spreadsheet!C$786:C1104, "="&amp;Spreadsheet!C1103) + COUNTIFS(Spreadsheet!E$786:E1104,"=Step-child",Spreadsheet!C$786:C1104, "="&amp;Spreadsheet!C1103),0)</f>
        <v>0</v>
      </c>
      <c r="L893" s="5">
        <f>IF(NOT(ISBLANK(J893)),COUNTIFS(Spreadsheet!E$786:E1104,"=Wife",Spreadsheet!C$786:C1104, "="&amp;Spreadsheet!C1103) + COUNTIFS(Spreadsheet!E$786:E1104,"=Husband",Spreadsheet!C$786:C1104, "="&amp;Spreadsheet!C1103),0)</f>
        <v>0</v>
      </c>
      <c r="M893" s="5">
        <f>IF(NOT(ISBLANK(Spreadsheet!AJ1103)),VLOOKUP(Spreadsheet!AJ1103,'Drop Downs'!$P$2:$R$16,3,FALSE),0)</f>
        <v>0</v>
      </c>
      <c r="N893" s="5">
        <f>IF(NOT(ISBLANK(Spreadsheet!AJ1103)), VLOOKUP(Spreadsheet!AJ1103,'Drop Downs'!$P$2:$R$16,2,FALSE),0)</f>
        <v>0</v>
      </c>
      <c r="O893" s="5">
        <f>IF(NOT(ISBLANK(Spreadsheet!AL1103)),VLOOKUP(Spreadsheet!AL1103,'Drop Downs'!$P$2:$R$16,3,FALSE), 0)</f>
        <v>0</v>
      </c>
      <c r="P893" s="5">
        <f>IF(NOT(ISBLANK(Spreadsheet!AL1103)),VLOOKUP(Spreadsheet!AL1103,'Drop Downs'!$P$2:$R$16,2,FALSE),0)</f>
        <v>0</v>
      </c>
      <c r="Q893" s="5">
        <f>IF(NOT(ISBLANK(Spreadsheet!AN1103)),VLOOKUP(Spreadsheet!AN1103,'Drop Downs'!$P$2:$R$16,3,FALSE),0)</f>
        <v>0</v>
      </c>
      <c r="R893" s="5">
        <f>IF(NOT(ISBLANK(Spreadsheet!AN1103)),VLOOKUP(Spreadsheet!AN1103,'Drop Downs'!$P$2:$R$16,2,FALSE),0)</f>
        <v>0</v>
      </c>
      <c r="S893" s="5" t="str">
        <f>IF(OR(M893&gt;K893,N893&gt;L893,O893&gt;K893, Q893&gt;K893,N893&gt;L893, P893&gt;L893, R893&gt;L893),"Member currently has a coverage election over what he/she needs.  Please add more dependents or adjust the coverage election.","")&amp;(IF(AND(NOT(ISBLANK(Spreadsheet!C1103)),NOT(ISBLANK(Spreadsheet!D1103)),ISBLANK(Spreadsheet!E1103)),"Dependent lacks a relationship to member.Please select one from the drop-down.",""))</f>
        <v/>
      </c>
      <c r="T893" s="5" t="b">
        <f t="shared" si="64"/>
        <v>1</v>
      </c>
      <c r="U893" s="5" t="b">
        <f>OR(ISBLANK(Spreadsheet!C1103),IF(NOT(ISBLANK(Spreadsheet!D1103)),NOT(ISBLANK(Spreadsheet!E1103)),TRUE))</f>
        <v>1</v>
      </c>
      <c r="V893" s="5" t="b">
        <f>OR(ISBLANK(Spreadsheet!C1103), NOT(ISBLANK(Spreadsheet!I1103)))</f>
        <v>1</v>
      </c>
      <c r="W893" s="5" t="b">
        <f>OR(ISBLANK(Spreadsheet!D1103),NOT(ISBLANK(Spreadsheet!C1103)))</f>
        <v>1</v>
      </c>
      <c r="X893" s="155" t="str">
        <f>REPT("0",MIN(FIND({1,2,3,4,5,6,7,8,9},Spreadsheet!C1103&amp;"123456789"))-1)&amp;IF(ISBLANK(Spreadsheet!C1103),"",SUMPRODUCT(MID(0&amp;Spreadsheet!C1103,LARGE(INDEX(ISNUMBER(--MID(Spreadsheet!C1103,ROW($1:$225),1))*
 ROW($1:$225),0),ROW($1:$225))+1,1)*10^ROW($1:$225)/10))</f>
        <v/>
      </c>
      <c r="Y893" s="5" t="b">
        <f>IF(NOT(ISBLANK(Spreadsheet!C1103)),IF(AND(ISNUMBER(VALUE(Spreadsheet!C1103)), LEN(Spreadsheet!C1103)=9),TRUE,FALSE),TRUE)</f>
        <v>1</v>
      </c>
      <c r="Z893" s="155" t="str">
        <f>REPT("0",MIN(FIND({1,2,3,4,5,6,7,8,9},Spreadsheet!D1103&amp;"123456789"))-1)&amp;IF(ISBLANK(Spreadsheet!D1103),"",SUMPRODUCT(MID(0&amp;Spreadsheet!D1103,LARGE(INDEX(ISNUMBER(--MID(Spreadsheet!D1103,ROW($1:$225),1))*
 ROW($1:$225),0),ROW($1:$225))+1,1)*10^ROW($1:$225)/10))</f>
        <v/>
      </c>
      <c r="AA893" s="5" t="b">
        <f>IF(AND(NOT(ISBLANK(Spreadsheet!D1103)),NOT(ISBLANK(Spreadsheet!C1103))),IF(AND(ISNUMBER(VALUE(Spreadsheet!D1103)), LEN(Spreadsheet!D1103)=9),TRUE,FALSE),IF(AND(NOT(ISBLANK(Spreadsheet!D1103)),ISBLANK(Spreadsheet!C1103)),FALSE,TRUE))</f>
        <v>1</v>
      </c>
      <c r="AB893" s="5" t="b">
        <f>OR(ISBLANK(Spreadsheet!Y893),IF(NOT(ISBLANK(Spreadsheet!Y893)),LEN(Spreadsheet!Y893)=10,ISNUMBER(VALUE(Spreadsheet!Y893))))</f>
        <v>1</v>
      </c>
      <c r="AC893" s="5" t="b">
        <f>OR(ISBLANK(Spreadsheet!AI1103), AND(NOT(ISBLANK(Spreadsheet!AJ1103)), NOT(ISNUMBER(SEARCH("Waive",Spreadsheet!AJ1103)))))</f>
        <v>1</v>
      </c>
      <c r="AD893" s="5" t="b">
        <f>OR(ISBLANK(Spreadsheet!AK1103), AND(NOT(ISBLANK(Spreadsheet!AL1103)), NOT(ISNUMBER(SEARCH("Waive",Spreadsheet!AL1103)))))</f>
        <v>1</v>
      </c>
      <c r="AE893" s="5" t="b">
        <f>OR(ISBLANK(Spreadsheet!AM1103), AND(NOT(ISBLANK(Spreadsheet!AN1103)), NOT(ISNUMBER(SEARCH("Waive", Spreadsheet!AN1103)))))</f>
        <v>1</v>
      </c>
      <c r="AF893" s="5" t="b">
        <f>OR(ISBLANK(Spreadsheet!C1103), NOT(ISBLANK(Spreadsheet!D1103)),NOT(ISBLANK(Spreadsheet!L1103)))</f>
        <v>1</v>
      </c>
      <c r="AG893" s="5" t="b">
        <f>IF(AND(NOT(ISBLANK(Spreadsheet!C1103)), NOT(ISBLANK(Spreadsheet!D1103)),Spreadsheet!C1103&lt;&gt;Spreadsheet!D1103),IF(ISERROR(VLOOKUP(Spreadsheet!C1103, Spreadsheet!$C$6:'Spreadsheet'!$C1102,1,FALSE)), FALSE, TRUE),TRUE)</f>
        <v>1</v>
      </c>
      <c r="AH893" s="5" t="b">
        <f>Spreadsheet!$B$2=Spreadsheet!AD893</f>
        <v>1</v>
      </c>
      <c r="AI893" s="5" t="b">
        <f>IF(ISBLANK(Spreadsheet!G1103),TRUE,IF(OR(LEN(Spreadsheet!G1103)&gt;1,ISNUMBER(VALUE(Spreadsheet!G1103))),FALSE,TRUE))</f>
        <v>1</v>
      </c>
      <c r="AJ893" s="5" t="b">
        <f>OR(ISBLANK(Spreadsheet!C1103), NOT(ISBLANK(Spreadsheet!B1103)), NOT(ISBLANK(Spreadsheet!D1103)))</f>
        <v>1</v>
      </c>
      <c r="AK893" s="5" t="b">
        <f t="array" ref="AK893">IF(OR(AND(ISBLANK(Spreadsheet!E1103),ISBLANK(Spreadsheet!D1103),NOT(ISBLANK(Spreadsheet!C1103))),AND(ISBLANK(Spreadsheet!E1103),ISBLANK(Spreadsheet!D1103),ISBLANK(Spreadsheet!C1103))),TRUE,ISNUMBER(MATCH(TRUE,EXACT(Spreadsheet!E1103,Relationships),0)))</f>
        <v>1</v>
      </c>
      <c r="AL893" s="5" t="b">
        <f>IF(NOT(ISBLANK(Spreadsheet!C1103)),IF(OR(ISBLANK(Spreadsheet!F1103),LEN(Spreadsheet!F1103)&gt;40),FALSE,TRUE),TRUE)</f>
        <v>1</v>
      </c>
      <c r="AM893" s="5" t="b">
        <f>IF(NOT(ISBLANK(Spreadsheet!C1103)),IF(OR(ISBLANK(Spreadsheet!H1103),LEN(Spreadsheet!H1103)&gt;40),FALSE,TRUE),TRUE)</f>
        <v>1</v>
      </c>
      <c r="AN893" s="5" t="b">
        <f t="array" ref="AN893">IF(ISBLANK(Spreadsheet!I1103),TRUE,ISNUMBER(MATCH(TRUE,EXACT(Spreadsheet!I1103,GenderValues),0)))</f>
        <v>1</v>
      </c>
      <c r="AO893" s="5" t="b">
        <f ca="1">IF(ISERROR(DATEVALUE(TEXT(Spreadsheet!J1103,"mm/dd/yyyy")) &gt; TODAY()),IF(AND(ISBLANK(Spreadsheet!J1103),ISBLANK(Spreadsheet!C1103)),TRUE,FALSE),IF(DATEVALUE(TEXT(Spreadsheet!J1103,"mm/dd/yyyy")) &gt; TODAY(),FALSE,TRUE))</f>
        <v>1</v>
      </c>
      <c r="AP893" s="5" t="b">
        <f>OR(ISBLANK(Spreadsheet!K1103),LEN(Spreadsheet!K1103)&lt;=100)</f>
        <v>1</v>
      </c>
      <c r="AQ893" s="5" t="b">
        <f t="array" ref="AQ893">IF(OR(AND(ISBLANK(Spreadsheet!L1103),ISBLANK(Spreadsheet!C1103)),AND(NOT(ISBLANK(Spreadsheet!C1103)),NOT(ISBLANK(Spreadsheet!D1103)))),TRUE,ISNUMBER(MATCH(TRUE,EXACT(Spreadsheet!L1103,MaritalStatus),0)))</f>
        <v>1</v>
      </c>
      <c r="AR893" s="5" t="b">
        <f ca="1">IF(ISERROR(DATEVALUE(TEXT(Spreadsheet!M1103,"mm/dd/yyyy")) &gt; TODAY()),IF(ISBLANK(Spreadsheet!M1103),TRUE,FALSE),IF(DATEVALUE(TEXT(Spreadsheet!M1103,"mm/dd/yyyy")) &gt; TODAY(),FALSE,TRUE))</f>
        <v>1</v>
      </c>
      <c r="AS893" s="5" t="b">
        <f>OR(ISBLANK(Spreadsheet!N1103),LEN(Spreadsheet!N1103)&lt;=100)</f>
        <v>1</v>
      </c>
      <c r="AT893" s="5" t="b">
        <f>OR(ISBLANK(Spreadsheet!O1103),UPPER(Spreadsheet!O1103)="YES")</f>
        <v>1</v>
      </c>
      <c r="AU893" s="5" t="b">
        <f>OR(ISBLANK(Spreadsheet!P1103),UPPER(Spreadsheet!P1103)="YES")</f>
        <v>1</v>
      </c>
      <c r="AV893" s="5" t="b">
        <f t="array" ref="AV893">IF(ISBLANK(Spreadsheet!Q1103),TRUE,ISNUMBER(MATCH(TRUE,EXACT(Spreadsheet!Q1103,OnGroupsPriorIns),0)))</f>
        <v>1</v>
      </c>
      <c r="AW893" s="5" t="b">
        <f>OR(ISBLANK(Spreadsheet!R1103),UPPER(Spreadsheet!R1103)="YES")</f>
        <v>1</v>
      </c>
      <c r="AX893" s="5" t="b">
        <f>OR(ISBLANK(Spreadsheet!S1103),UPPER(Spreadsheet!S1103)="YES")</f>
        <v>1</v>
      </c>
      <c r="AY893" s="5" t="b">
        <f>OR(AND(ISBLANK(Spreadsheet!C1103),LEN(Spreadsheet!T1103)=0),AND(NOT(ISBLANK(Spreadsheet!C1103)),LEN(Spreadsheet!T1103)&gt;0,LEN(Spreadsheet!T1103)&lt;=50))</f>
        <v>1</v>
      </c>
      <c r="AZ893" s="5" t="b">
        <f>OR(LEN(Spreadsheet!U1103)=0,AND(LEN(Spreadsheet!U1103)&gt;0,LEN(Spreadsheet!U1103)&lt;=50))</f>
        <v>1</v>
      </c>
      <c r="BA893" s="5" t="b">
        <f>OR(AND(ISBLANK(Spreadsheet!C1103),LEN(Spreadsheet!V1103)=0),AND(NOT(ISBLANK(Spreadsheet!C1103)),LEN(Spreadsheet!V1103)&gt;0,LEN(Spreadsheet!V1103)&lt;=50))</f>
        <v>1</v>
      </c>
      <c r="BB893" s="5" t="b">
        <f t="array" ref="BB893">IF(AND(ISBLANK(Spreadsheet!C1103),LEN(Spreadsheet!W1103)=0),TRUE,ISNUMBER(MATCH(TRUE,EXACT(Spreadsheet!W1103,States),0)))</f>
        <v>1</v>
      </c>
      <c r="BC893" s="5" t="b">
        <f>OR(AND(ISBLANK(Spreadsheet!C1103),LEN(Spreadsheet!X1103)=0),AND(NOT(ISBLANK(Spreadsheet!C1103)),LEN(Spreadsheet!X1103)&gt;0,LEN(Spreadsheet!X1103)=5,ISNUMBER(VALUE(Spreadsheet!X1103))))</f>
        <v>1</v>
      </c>
      <c r="BD893" s="5" t="b">
        <f>OR(ISBLANK(Spreadsheet!Z1103),LEN(Spreadsheet!Z1103)&lt;=50)</f>
        <v>1</v>
      </c>
      <c r="BE893" s="5" t="b">
        <f>ISBLANK(Spreadsheet!AA1103)</f>
        <v>1</v>
      </c>
      <c r="BF893" s="5" t="b">
        <f>ISBLANK(Spreadsheet!AB1103)</f>
        <v>1</v>
      </c>
      <c r="BG893" s="5" t="b">
        <f>IF(ISERROR(DATEVALUE(TEXT(Spreadsheet!AC1103,"mm/dd/yyyy")) &gt; DATEVALUE(TEXT(Spreadsheet!J1103,"mm/dd/yyyy"))),IF(OR(AND(ISBLANK(Spreadsheet!AC1103),ISBLANK(Spreadsheet!C1103)),AND(NOT(ISBLANK(Spreadsheet!C1103)),ISBLANK(Spreadsheet!AC1103),NOT(ISBLANK(Spreadsheet!D1103)))),TRUE,FALSE),IF(DATEVALUE(TEXT(Spreadsheet!AC1103,"mm/dd/yyyy")) &gt; DATEVALUE(TEXT(Spreadsheet!J1103,"mm/dd/yyyy")),TRUE,FALSE))</f>
        <v>1</v>
      </c>
      <c r="BH893" s="5" t="b">
        <f>OR(AND(ISBLANK(Spreadsheet!C1103),ISBLANK(Spreadsheet!AE1103)),AND(NOT(ISBLANK(Spreadsheet!C1103)),NOT(ISBLANK(Spreadsheet!D1103)),ISBLANK(Spreadsheet!AE1103)),AND(NOT(ISBLANK(Spreadsheet!C1103)),ISBLANK(Spreadsheet!D1103),NOT(ISBLANK(Spreadsheet!AE1103)),LEN(Spreadsheet!AE1103)&lt;=100))</f>
        <v>1</v>
      </c>
      <c r="BI893" s="5" t="b">
        <f t="array" ref="BI893">IF(ISBLANK(Spreadsheet!AF1103),TRUE,ISNUMBER(MATCH(TRUE,EXACT(Spreadsheet!AF1103,CobraShortReasons),0)))</f>
        <v>1</v>
      </c>
      <c r="BJ893" s="5" t="b">
        <f ca="1">IF(ISERROR(DATEVALUE(TEXT(Spreadsheet!AG1103,"mm/dd/yyyy")) &gt; TODAY()),IF(ISBLANK(Spreadsheet!AG1103),TRUE,FALSE),IF(DATEVALUE(TEXT(Spreadsheet!AG1103,"mm/dd/yyyy")) &gt; TODAY(),FALSE,TRUE))</f>
        <v>1</v>
      </c>
      <c r="BK893" s="5" t="b">
        <f>OR(ISBLANK(Spreadsheet!AH1103),LEN(Spreadsheet!AH1103)&lt;=25)</f>
        <v>1</v>
      </c>
      <c r="BL893" s="5" t="b">
        <f t="array" aca="1" ref="BL893" ca="1">IF(ISBLANK(Spreadsheet!AI1103),TRUE,ISNUMBER(MATCH(TRUE,EXACT(Spreadsheet!AI1103,INDIRECT(Spreadsheet!$D$2)),0)))</f>
        <v>1</v>
      </c>
      <c r="BM893" s="5" t="b">
        <f t="array" aca="1" ref="BM893" ca="1">IF(ISBLANK(Spreadsheet!AJ1103),TRUE,ISNUMBER(MATCH(TRUE,EXACT(Spreadsheet!AJ1103,INDIRECT(Spreadsheet!BJ893)),0)))</f>
        <v>1</v>
      </c>
      <c r="BN893" s="5" t="b">
        <f t="array" ref="BN893">IF(ISBLANK(Spreadsheet!AK1103),TRUE,ISNUMBER(MATCH(TRUE,EXACT(Spreadsheet!AK1103,DentalPlans),0)))</f>
        <v>1</v>
      </c>
      <c r="BO893" s="5" t="b">
        <f t="array" aca="1" ref="BO893" ca="1">IF(ISBLANK(Spreadsheet!AL1103),TRUE,ISNUMBER(MATCH(TRUE,EXACT(Spreadsheet!AL1103,INDIRECT(Spreadsheet!BK893)),0)))</f>
        <v>1</v>
      </c>
      <c r="BP893" s="5" t="b">
        <f t="array" ref="BP893">IF(ISBLANK(Spreadsheet!AM1103),TRUE,ISNUMBER(MATCH(TRUE,EXACT(Spreadsheet!AM1103,VisionPlans),0)))</f>
        <v>1</v>
      </c>
      <c r="BQ893" s="5" t="b">
        <f t="array" aca="1" ref="BQ893" ca="1">IF(ISBLANK(Spreadsheet!AN1103),TRUE,ISNUMBER(MATCH(TRUE,EXACT(Spreadsheet!AN1103,INDIRECT(Spreadsheet!BL893)),0)))</f>
        <v>1</v>
      </c>
      <c r="BR893" s="5" t="b">
        <f t="array" ref="BR893">IF(ISBLANK(Spreadsheet!AO1103),TRUE,ISNUMBER(MATCH(TRUE,EXACT(Spreadsheet!AO1103,LifeBenefitClasses),0)))</f>
        <v>1</v>
      </c>
      <c r="BS893" s="5" t="b">
        <f>IF(OR(ISBLANK(Spreadsheet!AO1103), Spreadsheet!AO1103="Waive"),IF(ISBLANK(Spreadsheet!AP1103),TRUE,FALSE),IF(OR(AND(NOT(ISBLANK(Spreadsheet!AO1103)),ISBLANK(Spreadsheet!AP1103)),NOT(ISNUMBER(VALUE(Spreadsheet!AP1103)))),FALSE,IF(OR(AND(Spreadsheet!AP1103&lt;6,MOD(Spreadsheet!AP1103*10,5)=0), MOD(Spreadsheet!AP1103,5000)=0),TRUE,FALSE)))</f>
        <v>1</v>
      </c>
      <c r="BT893" s="5" t="b">
        <f t="array" ref="BT893">IF(ISBLANK(Spreadsheet!AQ1103),TRUE,ISNUMBER(MATCH(TRUE,EXACT(Spreadsheet!AQ1103,EnrollWaive),0)))</f>
        <v>1</v>
      </c>
      <c r="BU893" s="5" t="b">
        <f t="array" ref="BU893">IF(ISBLANK(Spreadsheet!AR1103),TRUE,ISNUMBER(MATCH(TRUE,EXACT(Spreadsheet!AR1103,LifeBenefitClasses),0)))</f>
        <v>1</v>
      </c>
      <c r="BV893" s="5" t="b">
        <f>IF(OR(ISBLANK(Spreadsheet!AR1103), Spreadsheet!AR1103="Waive"),IF(ISBLANK(Spreadsheet!AS1103),TRUE,FALSE),IF(OR(AND(NOT(ISBLANK(Spreadsheet!AR1103)),ISBLANK(Spreadsheet!AS1103)),NOT(ISNUMBER(VALUE(Spreadsheet!AS1103)))),FALSE,IF(OR(AND(Spreadsheet!AS1103&lt;6,MOD(Spreadsheet!AS1103*10,5)=0), MOD(Spreadsheet!AS1103,10000)=0),TRUE,FALSE)))</f>
        <v>1</v>
      </c>
      <c r="BW893" s="5" t="b">
        <f t="array" ref="BW893">IF(ISBLANK(Spreadsheet!AT1103),TRUE,ISNUMBER(MATCH(TRUE,EXACT(Spreadsheet!AT1103,LifeBenefitClasses),0)))</f>
        <v>1</v>
      </c>
      <c r="BX893" s="5" t="b">
        <f>IF(OR(ISBLANK(Spreadsheet!AT1103), Spreadsheet!AT1103="Waive"),IF(ISBLANK(Spreadsheet!AU1103),TRUE,FALSE),IF(OR(AND(NOT(ISBLANK(Spreadsheet!AT1103)),ISBLANK(Spreadsheet!AU1103)),NOT(ISNUMBER(VALUE(Spreadsheet!AU1103)))),FALSE,IF(AND(NOT(OR(ISBLANK(Spreadsheet!AT1103),Spreadsheet!AT1103="Waive")),NOT(OR(ISBLANK(Spreadsheet!AR1103),Spreadsheet!AR1103="Waive")),MOD(Spreadsheet!AU1103,5000)=0, Spreadsheet!AU1103&lt;=(Spreadsheet!AS1103*0.5)),TRUE,FALSE)))</f>
        <v>1</v>
      </c>
      <c r="BY893" s="5" t="b">
        <f t="array" ref="BY893">IF(ISBLANK(Spreadsheet!AV1103),TRUE,ISNUMBER(MATCH(TRUE,EXACT(Spreadsheet!AV1103,EnrollWaive),0)))</f>
        <v>1</v>
      </c>
      <c r="BZ893" s="5" t="b">
        <f t="array" ref="BZ893">IF(ISBLANK(Spreadsheet!AW1103),TRUE,ISNUMBER(MATCH(TRUE,EXACT(Spreadsheet!AW1103,LifeBenefitClasses),0)))</f>
        <v>1</v>
      </c>
      <c r="CA893" s="5" t="b">
        <f t="array" ref="CA893">IF(ISBLANK(Spreadsheet!AX1103),TRUE,ISNUMBER(MATCH(TRUE,EXACT(Spreadsheet!AX1103,LifeBenefitClasses),0)))</f>
        <v>1</v>
      </c>
      <c r="CB893" s="5" t="b">
        <f t="array" ref="CB893">IF(ISBLANK(Spreadsheet!AY1103),TRUE,ISNUMBER(MATCH(TRUE,EXACT(Spreadsheet!AY1103,LifeBenefitClasses),0)))</f>
        <v>1</v>
      </c>
      <c r="CC893" s="5" t="b">
        <f t="array" ref="CC893">IF(ISBLANK(Spreadsheet!AZ1103),TRUE,ISNUMBER(MATCH(TRUE,EXACT(Spreadsheet!AZ1103,LifeBenefitClasses),0)))</f>
        <v>1</v>
      </c>
      <c r="CD893" s="5" t="b">
        <f t="array" ref="CD893">IF(ISBLANK(Spreadsheet!BA1103),TRUE,ISNUMBER(MATCH(TRUE,EXACT(Spreadsheet!BA1103,LifeBenefitClasses),0)))</f>
        <v>1</v>
      </c>
      <c r="CE893" s="5" t="b">
        <f>IF(OR(ISBLANK(Spreadsheet!BA1103), Spreadsheet!BA1103="Waive"),IF(ISBLANK(Spreadsheet!BB1103),TRUE,FALSE),IF(OR(AND(NOT(ISBLANK(Spreadsheet!BA1103)),ISBLANK(Spreadsheet!BB1103)),NOT(ISNUMBER(VALUE(Spreadsheet!BB1103))),ISBLANK(Spreadsheet!BC1103),NOT(ISNUMBER(VALUE(Spreadsheet!BC1103)))),FALSE,IF(AND(Spreadsheet!BB1103&gt;=50000,Spreadsheet!BB1103&lt;=250000,MOD(Spreadsheet!BB1103,10000)=0,Spreadsheet!BB1103&lt;=(10*Spreadsheet!BC1103)),TRUE,FALSE)))</f>
        <v>1</v>
      </c>
      <c r="CF893" s="5" t="b">
        <f>IF(NOT(ISBLANK(Spreadsheet!BC893)),AND(ISNUMBER(VALUE(Spreadsheet!BC893)),Spreadsheet!BC893&gt;0),AND(OR(ISBLANK(Spreadsheet!AO893),Spreadsheet!AO893="Waive",AND(NOT(OR(ISBLANK(Spreadsheet!AO893),Spreadsheet!AO893="Waive")),Spreadsheet!AP893&gt;=6)),OR(ISBLANK(Spreadsheet!AR893),AND(NOT(OR(ISBLANK(Spreadsheet!AR893),Spreadsheet!AR893="Waive")),Spreadsheet!AS893&gt;=6)),OR(ISBLANK(Spreadsheet!AW893)),OR(ISBLANK(Spreadsheet!AX893)),OR(ISBLANK(Spreadsheet!AY893)),OR(ISBLANK(Spreadsheet!AZ893)),OR(ISBLANK(Spreadsheet!BA893),Spreadsheet!BA893="Waive")))</f>
        <v>1</v>
      </c>
      <c r="CG893" s="5" t="b">
        <f t="shared" ca="1" si="65"/>
        <v>1</v>
      </c>
    </row>
    <row r="894" spans="8:85" x14ac:dyDescent="0.3">
      <c r="H894" s="5">
        <f t="shared" ca="1" si="62"/>
        <v>2</v>
      </c>
      <c r="I894" s="5" t="str">
        <f t="shared" ca="1" si="63"/>
        <v/>
      </c>
      <c r="J894" s="5" t="str">
        <f>IF(AND(NOT(ISBLANK(Spreadsheet!C1104)),ISBLANK(Spreadsheet!D1104)),Spreadsheet!F1104&amp;" "&amp;Spreadsheet!H1104,"")</f>
        <v/>
      </c>
      <c r="K894" s="5">
        <f>IF(AND(NOT(ISBLANK(Spreadsheet!C1104)),ISBLANK(Spreadsheet!D1104)),COUNTIFS(Spreadsheet!E$786:E1105,"=Child",Spreadsheet!C$786:C1105, "="&amp;Spreadsheet!C1104) + COUNTIFS(Spreadsheet!E$786:E1105,"=Step-child",Spreadsheet!C$786:C1105, "="&amp;Spreadsheet!C1104),0)</f>
        <v>0</v>
      </c>
      <c r="L894" s="5">
        <f>IF(NOT(ISBLANK(J894)),COUNTIFS(Spreadsheet!E$786:E1105,"=Wife",Spreadsheet!C$786:C1105, "="&amp;Spreadsheet!C1104) + COUNTIFS(Spreadsheet!E$786:E1105,"=Husband",Spreadsheet!C$786:C1105, "="&amp;Spreadsheet!C1104),0)</f>
        <v>0</v>
      </c>
      <c r="M894" s="5">
        <f>IF(NOT(ISBLANK(Spreadsheet!AJ1104)),VLOOKUP(Spreadsheet!AJ1104,'Drop Downs'!$P$2:$R$16,3,FALSE),0)</f>
        <v>0</v>
      </c>
      <c r="N894" s="5">
        <f>IF(NOT(ISBLANK(Spreadsheet!AJ1104)), VLOOKUP(Spreadsheet!AJ1104,'Drop Downs'!$P$2:$R$16,2,FALSE),0)</f>
        <v>0</v>
      </c>
      <c r="O894" s="5">
        <f>IF(NOT(ISBLANK(Spreadsheet!AL1104)),VLOOKUP(Spreadsheet!AL1104,'Drop Downs'!$P$2:$R$16,3,FALSE), 0)</f>
        <v>0</v>
      </c>
      <c r="P894" s="5">
        <f>IF(NOT(ISBLANK(Spreadsheet!AL1104)),VLOOKUP(Spreadsheet!AL1104,'Drop Downs'!$P$2:$R$16,2,FALSE),0)</f>
        <v>0</v>
      </c>
      <c r="Q894" s="5">
        <f>IF(NOT(ISBLANK(Spreadsheet!AN1104)),VLOOKUP(Spreadsheet!AN1104,'Drop Downs'!$P$2:$R$16,3,FALSE),0)</f>
        <v>0</v>
      </c>
      <c r="R894" s="5">
        <f>IF(NOT(ISBLANK(Spreadsheet!AN1104)),VLOOKUP(Spreadsheet!AN1104,'Drop Downs'!$P$2:$R$16,2,FALSE),0)</f>
        <v>0</v>
      </c>
      <c r="S894" s="5" t="str">
        <f>IF(OR(M894&gt;K894,N894&gt;L894,O894&gt;K894, Q894&gt;K894,N894&gt;L894, P894&gt;L894, R894&gt;L894),"Member currently has a coverage election over what he/she needs.  Please add more dependents or adjust the coverage election.","")&amp;(IF(AND(NOT(ISBLANK(Spreadsheet!C1104)),NOT(ISBLANK(Spreadsheet!D1104)),ISBLANK(Spreadsheet!E1104)),"Dependent lacks a relationship to member.Please select one from the drop-down.",""))</f>
        <v/>
      </c>
      <c r="T894" s="5" t="b">
        <f t="shared" si="64"/>
        <v>1</v>
      </c>
      <c r="U894" s="5" t="b">
        <f>OR(ISBLANK(Spreadsheet!C1104),IF(NOT(ISBLANK(Spreadsheet!D1104)),NOT(ISBLANK(Spreadsheet!E1104)),TRUE))</f>
        <v>1</v>
      </c>
      <c r="V894" s="5" t="b">
        <f>OR(ISBLANK(Spreadsheet!C1104), NOT(ISBLANK(Spreadsheet!I1104)))</f>
        <v>1</v>
      </c>
      <c r="W894" s="5" t="b">
        <f>OR(ISBLANK(Spreadsheet!D1104),NOT(ISBLANK(Spreadsheet!C1104)))</f>
        <v>1</v>
      </c>
      <c r="X894" s="155" t="str">
        <f>REPT("0",MIN(FIND({1,2,3,4,5,6,7,8,9},Spreadsheet!C1104&amp;"123456789"))-1)&amp;IF(ISBLANK(Spreadsheet!C1104),"",SUMPRODUCT(MID(0&amp;Spreadsheet!C1104,LARGE(INDEX(ISNUMBER(--MID(Spreadsheet!C1104,ROW($1:$225),1))*
 ROW($1:$225),0),ROW($1:$225))+1,1)*10^ROW($1:$225)/10))</f>
        <v/>
      </c>
      <c r="Y894" s="5" t="b">
        <f>IF(NOT(ISBLANK(Spreadsheet!C1104)),IF(AND(ISNUMBER(VALUE(Spreadsheet!C1104)), LEN(Spreadsheet!C1104)=9),TRUE,FALSE),TRUE)</f>
        <v>1</v>
      </c>
      <c r="Z894" s="155" t="str">
        <f>REPT("0",MIN(FIND({1,2,3,4,5,6,7,8,9},Spreadsheet!D1104&amp;"123456789"))-1)&amp;IF(ISBLANK(Spreadsheet!D1104),"",SUMPRODUCT(MID(0&amp;Spreadsheet!D1104,LARGE(INDEX(ISNUMBER(--MID(Spreadsheet!D1104,ROW($1:$225),1))*
 ROW($1:$225),0),ROW($1:$225))+1,1)*10^ROW($1:$225)/10))</f>
        <v/>
      </c>
      <c r="AA894" s="5" t="b">
        <f>IF(AND(NOT(ISBLANK(Spreadsheet!D1104)),NOT(ISBLANK(Spreadsheet!C1104))),IF(AND(ISNUMBER(VALUE(Spreadsheet!D1104)), LEN(Spreadsheet!D1104)=9),TRUE,FALSE),IF(AND(NOT(ISBLANK(Spreadsheet!D1104)),ISBLANK(Spreadsheet!C1104)),FALSE,TRUE))</f>
        <v>1</v>
      </c>
      <c r="AB894" s="5" t="b">
        <f>OR(ISBLANK(Spreadsheet!Y894),IF(NOT(ISBLANK(Spreadsheet!Y894)),LEN(Spreadsheet!Y894)=10,ISNUMBER(VALUE(Spreadsheet!Y894))))</f>
        <v>1</v>
      </c>
      <c r="AC894" s="5" t="b">
        <f>OR(ISBLANK(Spreadsheet!AI1104), AND(NOT(ISBLANK(Spreadsheet!AJ1104)), NOT(ISNUMBER(SEARCH("Waive",Spreadsheet!AJ1104)))))</f>
        <v>1</v>
      </c>
      <c r="AD894" s="5" t="b">
        <f>OR(ISBLANK(Spreadsheet!AK1104), AND(NOT(ISBLANK(Spreadsheet!AL1104)), NOT(ISNUMBER(SEARCH("Waive",Spreadsheet!AL1104)))))</f>
        <v>1</v>
      </c>
      <c r="AE894" s="5" t="b">
        <f>OR(ISBLANK(Spreadsheet!AM1104), AND(NOT(ISBLANK(Spreadsheet!AN1104)), NOT(ISNUMBER(SEARCH("Waive", Spreadsheet!AN1104)))))</f>
        <v>1</v>
      </c>
      <c r="AF894" s="5" t="b">
        <f>OR(ISBLANK(Spreadsheet!C1104), NOT(ISBLANK(Spreadsheet!D1104)),NOT(ISBLANK(Spreadsheet!L1104)))</f>
        <v>1</v>
      </c>
      <c r="AG894" s="5" t="b">
        <f>IF(AND(NOT(ISBLANK(Spreadsheet!C1104)), NOT(ISBLANK(Spreadsheet!D1104)),Spreadsheet!C1104&lt;&gt;Spreadsheet!D1104),IF(ISERROR(VLOOKUP(Spreadsheet!C1104, Spreadsheet!$C$6:'Spreadsheet'!$C1103,1,FALSE)), FALSE, TRUE),TRUE)</f>
        <v>1</v>
      </c>
      <c r="AH894" s="5" t="b">
        <f>Spreadsheet!$B$2=Spreadsheet!AD894</f>
        <v>1</v>
      </c>
      <c r="AI894" s="5" t="b">
        <f>IF(ISBLANK(Spreadsheet!G1104),TRUE,IF(OR(LEN(Spreadsheet!G1104)&gt;1,ISNUMBER(VALUE(Spreadsheet!G1104))),FALSE,TRUE))</f>
        <v>1</v>
      </c>
      <c r="AJ894" s="5" t="b">
        <f>OR(ISBLANK(Spreadsheet!C1104), NOT(ISBLANK(Spreadsheet!B1104)), NOT(ISBLANK(Spreadsheet!D1104)))</f>
        <v>1</v>
      </c>
      <c r="AK894" s="5" t="b">
        <f t="array" ref="AK894">IF(OR(AND(ISBLANK(Spreadsheet!E1104),ISBLANK(Spreadsheet!D1104),NOT(ISBLANK(Spreadsheet!C1104))),AND(ISBLANK(Spreadsheet!E1104),ISBLANK(Spreadsheet!D1104),ISBLANK(Spreadsheet!C1104))),TRUE,ISNUMBER(MATCH(TRUE,EXACT(Spreadsheet!E1104,Relationships),0)))</f>
        <v>1</v>
      </c>
      <c r="AL894" s="5" t="b">
        <f>IF(NOT(ISBLANK(Spreadsheet!C1104)),IF(OR(ISBLANK(Spreadsheet!F1104),LEN(Spreadsheet!F1104)&gt;40),FALSE,TRUE),TRUE)</f>
        <v>1</v>
      </c>
      <c r="AM894" s="5" t="b">
        <f>IF(NOT(ISBLANK(Spreadsheet!C1104)),IF(OR(ISBLANK(Spreadsheet!H1104),LEN(Spreadsheet!H1104)&gt;40),FALSE,TRUE),TRUE)</f>
        <v>1</v>
      </c>
      <c r="AN894" s="5" t="b">
        <f t="array" ref="AN894">IF(ISBLANK(Spreadsheet!I1104),TRUE,ISNUMBER(MATCH(TRUE,EXACT(Spreadsheet!I1104,GenderValues),0)))</f>
        <v>1</v>
      </c>
      <c r="AO894" s="5" t="b">
        <f ca="1">IF(ISERROR(DATEVALUE(TEXT(Spreadsheet!J1104,"mm/dd/yyyy")) &gt; TODAY()),IF(AND(ISBLANK(Spreadsheet!J1104),ISBLANK(Spreadsheet!C1104)),TRUE,FALSE),IF(DATEVALUE(TEXT(Spreadsheet!J1104,"mm/dd/yyyy")) &gt; TODAY(),FALSE,TRUE))</f>
        <v>1</v>
      </c>
      <c r="AP894" s="5" t="b">
        <f>OR(ISBLANK(Spreadsheet!K1104),LEN(Spreadsheet!K1104)&lt;=100)</f>
        <v>1</v>
      </c>
      <c r="AQ894" s="5" t="b">
        <f t="array" ref="AQ894">IF(OR(AND(ISBLANK(Spreadsheet!L1104),ISBLANK(Spreadsheet!C1104)),AND(NOT(ISBLANK(Spreadsheet!C1104)),NOT(ISBLANK(Spreadsheet!D1104)))),TRUE,ISNUMBER(MATCH(TRUE,EXACT(Spreadsheet!L1104,MaritalStatus),0)))</f>
        <v>1</v>
      </c>
      <c r="AR894" s="5" t="b">
        <f ca="1">IF(ISERROR(DATEVALUE(TEXT(Spreadsheet!M1104,"mm/dd/yyyy")) &gt; TODAY()),IF(ISBLANK(Spreadsheet!M1104),TRUE,FALSE),IF(DATEVALUE(TEXT(Spreadsheet!M1104,"mm/dd/yyyy")) &gt; TODAY(),FALSE,TRUE))</f>
        <v>1</v>
      </c>
      <c r="AS894" s="5" t="b">
        <f>OR(ISBLANK(Spreadsheet!N1104),LEN(Spreadsheet!N1104)&lt;=100)</f>
        <v>1</v>
      </c>
      <c r="AT894" s="5" t="b">
        <f>OR(ISBLANK(Spreadsheet!O1104),UPPER(Spreadsheet!O1104)="YES")</f>
        <v>1</v>
      </c>
      <c r="AU894" s="5" t="b">
        <f>OR(ISBLANK(Spreadsheet!P1104),UPPER(Spreadsheet!P1104)="YES")</f>
        <v>1</v>
      </c>
      <c r="AV894" s="5" t="b">
        <f t="array" ref="AV894">IF(ISBLANK(Spreadsheet!Q1104),TRUE,ISNUMBER(MATCH(TRUE,EXACT(Spreadsheet!Q1104,OnGroupsPriorIns),0)))</f>
        <v>1</v>
      </c>
      <c r="AW894" s="5" t="b">
        <f>OR(ISBLANK(Spreadsheet!R1104),UPPER(Spreadsheet!R1104)="YES")</f>
        <v>1</v>
      </c>
      <c r="AX894" s="5" t="b">
        <f>OR(ISBLANK(Spreadsheet!S1104),UPPER(Spreadsheet!S1104)="YES")</f>
        <v>1</v>
      </c>
      <c r="AY894" s="5" t="b">
        <f>OR(AND(ISBLANK(Spreadsheet!C1104),LEN(Spreadsheet!T1104)=0),AND(NOT(ISBLANK(Spreadsheet!C1104)),LEN(Spreadsheet!T1104)&gt;0,LEN(Spreadsheet!T1104)&lt;=50))</f>
        <v>1</v>
      </c>
      <c r="AZ894" s="5" t="b">
        <f>OR(LEN(Spreadsheet!U1104)=0,AND(LEN(Spreadsheet!U1104)&gt;0,LEN(Spreadsheet!U1104)&lt;=50))</f>
        <v>1</v>
      </c>
      <c r="BA894" s="5" t="b">
        <f>OR(AND(ISBLANK(Spreadsheet!C1104),LEN(Spreadsheet!V1104)=0),AND(NOT(ISBLANK(Spreadsheet!C1104)),LEN(Spreadsheet!V1104)&gt;0,LEN(Spreadsheet!V1104)&lt;=50))</f>
        <v>1</v>
      </c>
      <c r="BB894" s="5" t="b">
        <f t="array" ref="BB894">IF(AND(ISBLANK(Spreadsheet!C1104),LEN(Spreadsheet!W1104)=0),TRUE,ISNUMBER(MATCH(TRUE,EXACT(Spreadsheet!W1104,States),0)))</f>
        <v>1</v>
      </c>
      <c r="BC894" s="5" t="b">
        <f>OR(AND(ISBLANK(Spreadsheet!C1104),LEN(Spreadsheet!X1104)=0),AND(NOT(ISBLANK(Spreadsheet!C1104)),LEN(Spreadsheet!X1104)&gt;0,LEN(Spreadsheet!X1104)=5,ISNUMBER(VALUE(Spreadsheet!X1104))))</f>
        <v>1</v>
      </c>
      <c r="BD894" s="5" t="b">
        <f>OR(ISBLANK(Spreadsheet!Z1104),LEN(Spreadsheet!Z1104)&lt;=50)</f>
        <v>1</v>
      </c>
      <c r="BE894" s="5" t="b">
        <f>ISBLANK(Spreadsheet!AA1104)</f>
        <v>1</v>
      </c>
      <c r="BF894" s="5" t="b">
        <f>ISBLANK(Spreadsheet!AB1104)</f>
        <v>1</v>
      </c>
      <c r="BG894" s="5" t="b">
        <f>IF(ISERROR(DATEVALUE(TEXT(Spreadsheet!AC1104,"mm/dd/yyyy")) &gt; DATEVALUE(TEXT(Spreadsheet!J1104,"mm/dd/yyyy"))),IF(OR(AND(ISBLANK(Spreadsheet!AC1104),ISBLANK(Spreadsheet!C1104)),AND(NOT(ISBLANK(Spreadsheet!C1104)),ISBLANK(Spreadsheet!AC1104),NOT(ISBLANK(Spreadsheet!D1104)))),TRUE,FALSE),IF(DATEVALUE(TEXT(Spreadsheet!AC1104,"mm/dd/yyyy")) &gt; DATEVALUE(TEXT(Spreadsheet!J1104,"mm/dd/yyyy")),TRUE,FALSE))</f>
        <v>1</v>
      </c>
      <c r="BH894" s="5" t="b">
        <f>OR(AND(ISBLANK(Spreadsheet!C1104),ISBLANK(Spreadsheet!AE1104)),AND(NOT(ISBLANK(Spreadsheet!C1104)),NOT(ISBLANK(Spreadsheet!D1104)),ISBLANK(Spreadsheet!AE1104)),AND(NOT(ISBLANK(Spreadsheet!C1104)),ISBLANK(Spreadsheet!D1104),NOT(ISBLANK(Spreadsheet!AE1104)),LEN(Spreadsheet!AE1104)&lt;=100))</f>
        <v>1</v>
      </c>
      <c r="BI894" s="5" t="b">
        <f t="array" ref="BI894">IF(ISBLANK(Spreadsheet!AF1104),TRUE,ISNUMBER(MATCH(TRUE,EXACT(Spreadsheet!AF1104,CobraShortReasons),0)))</f>
        <v>1</v>
      </c>
      <c r="BJ894" s="5" t="b">
        <f ca="1">IF(ISERROR(DATEVALUE(TEXT(Spreadsheet!AG1104,"mm/dd/yyyy")) &gt; TODAY()),IF(ISBLANK(Spreadsheet!AG1104),TRUE,FALSE),IF(DATEVALUE(TEXT(Spreadsheet!AG1104,"mm/dd/yyyy")) &gt; TODAY(),FALSE,TRUE))</f>
        <v>1</v>
      </c>
      <c r="BK894" s="5" t="b">
        <f>OR(ISBLANK(Spreadsheet!AH1104),LEN(Spreadsheet!AH1104)&lt;=25)</f>
        <v>1</v>
      </c>
      <c r="BL894" s="5" t="b">
        <f t="array" aca="1" ref="BL894" ca="1">IF(ISBLANK(Spreadsheet!AI1104),TRUE,ISNUMBER(MATCH(TRUE,EXACT(Spreadsheet!AI1104,INDIRECT(Spreadsheet!$D$2)),0)))</f>
        <v>1</v>
      </c>
      <c r="BM894" s="5" t="b">
        <f t="array" aca="1" ref="BM894" ca="1">IF(ISBLANK(Spreadsheet!AJ1104),TRUE,ISNUMBER(MATCH(TRUE,EXACT(Spreadsheet!AJ1104,INDIRECT(Spreadsheet!BJ894)),0)))</f>
        <v>1</v>
      </c>
      <c r="BN894" s="5" t="b">
        <f t="array" ref="BN894">IF(ISBLANK(Spreadsheet!AK1104),TRUE,ISNUMBER(MATCH(TRUE,EXACT(Spreadsheet!AK1104,DentalPlans),0)))</f>
        <v>1</v>
      </c>
      <c r="BO894" s="5" t="b">
        <f t="array" aca="1" ref="BO894" ca="1">IF(ISBLANK(Spreadsheet!AL1104),TRUE,ISNUMBER(MATCH(TRUE,EXACT(Spreadsheet!AL1104,INDIRECT(Spreadsheet!BK894)),0)))</f>
        <v>1</v>
      </c>
      <c r="BP894" s="5" t="b">
        <f t="array" ref="BP894">IF(ISBLANK(Spreadsheet!AM1104),TRUE,ISNUMBER(MATCH(TRUE,EXACT(Spreadsheet!AM1104,VisionPlans),0)))</f>
        <v>1</v>
      </c>
      <c r="BQ894" s="5" t="b">
        <f t="array" aca="1" ref="BQ894" ca="1">IF(ISBLANK(Spreadsheet!AN1104),TRUE,ISNUMBER(MATCH(TRUE,EXACT(Spreadsheet!AN1104,INDIRECT(Spreadsheet!BL894)),0)))</f>
        <v>1</v>
      </c>
      <c r="BR894" s="5" t="b">
        <f t="array" ref="BR894">IF(ISBLANK(Spreadsheet!AO1104),TRUE,ISNUMBER(MATCH(TRUE,EXACT(Spreadsheet!AO1104,LifeBenefitClasses),0)))</f>
        <v>1</v>
      </c>
      <c r="BS894" s="5" t="b">
        <f>IF(OR(ISBLANK(Spreadsheet!AO1104), Spreadsheet!AO1104="Waive"),IF(ISBLANK(Spreadsheet!AP1104),TRUE,FALSE),IF(OR(AND(NOT(ISBLANK(Spreadsheet!AO1104)),ISBLANK(Spreadsheet!AP1104)),NOT(ISNUMBER(VALUE(Spreadsheet!AP1104)))),FALSE,IF(OR(AND(Spreadsheet!AP1104&lt;6,MOD(Spreadsheet!AP1104*10,5)=0), MOD(Spreadsheet!AP1104,5000)=0),TRUE,FALSE)))</f>
        <v>1</v>
      </c>
      <c r="BT894" s="5" t="b">
        <f t="array" ref="BT894">IF(ISBLANK(Spreadsheet!AQ1104),TRUE,ISNUMBER(MATCH(TRUE,EXACT(Spreadsheet!AQ1104,EnrollWaive),0)))</f>
        <v>1</v>
      </c>
      <c r="BU894" s="5" t="b">
        <f t="array" ref="BU894">IF(ISBLANK(Spreadsheet!AR1104),TRUE,ISNUMBER(MATCH(TRUE,EXACT(Spreadsheet!AR1104,LifeBenefitClasses),0)))</f>
        <v>1</v>
      </c>
      <c r="BV894" s="5" t="b">
        <f>IF(OR(ISBLANK(Spreadsheet!AR1104), Spreadsheet!AR1104="Waive"),IF(ISBLANK(Spreadsheet!AS1104),TRUE,FALSE),IF(OR(AND(NOT(ISBLANK(Spreadsheet!AR1104)),ISBLANK(Spreadsheet!AS1104)),NOT(ISNUMBER(VALUE(Spreadsheet!AS1104)))),FALSE,IF(OR(AND(Spreadsheet!AS1104&lt;6,MOD(Spreadsheet!AS1104*10,5)=0), MOD(Spreadsheet!AS1104,10000)=0),TRUE,FALSE)))</f>
        <v>1</v>
      </c>
      <c r="BW894" s="5" t="b">
        <f t="array" ref="BW894">IF(ISBLANK(Spreadsheet!AT1104),TRUE,ISNUMBER(MATCH(TRUE,EXACT(Spreadsheet!AT1104,LifeBenefitClasses),0)))</f>
        <v>1</v>
      </c>
      <c r="BX894" s="5" t="b">
        <f>IF(OR(ISBLANK(Spreadsheet!AT1104), Spreadsheet!AT1104="Waive"),IF(ISBLANK(Spreadsheet!AU1104),TRUE,FALSE),IF(OR(AND(NOT(ISBLANK(Spreadsheet!AT1104)),ISBLANK(Spreadsheet!AU1104)),NOT(ISNUMBER(VALUE(Spreadsheet!AU1104)))),FALSE,IF(AND(NOT(OR(ISBLANK(Spreadsheet!AT1104),Spreadsheet!AT1104="Waive")),NOT(OR(ISBLANK(Spreadsheet!AR1104),Spreadsheet!AR1104="Waive")),MOD(Spreadsheet!AU1104,5000)=0, Spreadsheet!AU1104&lt;=(Spreadsheet!AS1104*0.5)),TRUE,FALSE)))</f>
        <v>1</v>
      </c>
      <c r="BY894" s="5" t="b">
        <f t="array" ref="BY894">IF(ISBLANK(Spreadsheet!AV1104),TRUE,ISNUMBER(MATCH(TRUE,EXACT(Spreadsheet!AV1104,EnrollWaive),0)))</f>
        <v>1</v>
      </c>
      <c r="BZ894" s="5" t="b">
        <f t="array" ref="BZ894">IF(ISBLANK(Spreadsheet!AW1104),TRUE,ISNUMBER(MATCH(TRUE,EXACT(Spreadsheet!AW1104,LifeBenefitClasses),0)))</f>
        <v>1</v>
      </c>
      <c r="CA894" s="5" t="b">
        <f t="array" ref="CA894">IF(ISBLANK(Spreadsheet!AX1104),TRUE,ISNUMBER(MATCH(TRUE,EXACT(Spreadsheet!AX1104,LifeBenefitClasses),0)))</f>
        <v>1</v>
      </c>
      <c r="CB894" s="5" t="b">
        <f t="array" ref="CB894">IF(ISBLANK(Spreadsheet!AY1104),TRUE,ISNUMBER(MATCH(TRUE,EXACT(Spreadsheet!AY1104,LifeBenefitClasses),0)))</f>
        <v>1</v>
      </c>
      <c r="CC894" s="5" t="b">
        <f t="array" ref="CC894">IF(ISBLANK(Spreadsheet!AZ1104),TRUE,ISNUMBER(MATCH(TRUE,EXACT(Spreadsheet!AZ1104,LifeBenefitClasses),0)))</f>
        <v>1</v>
      </c>
      <c r="CD894" s="5" t="b">
        <f t="array" ref="CD894">IF(ISBLANK(Spreadsheet!BA1104),TRUE,ISNUMBER(MATCH(TRUE,EXACT(Spreadsheet!BA1104,LifeBenefitClasses),0)))</f>
        <v>1</v>
      </c>
      <c r="CE894" s="5" t="b">
        <f>IF(OR(ISBLANK(Spreadsheet!BA1104), Spreadsheet!BA1104="Waive"),IF(ISBLANK(Spreadsheet!BB1104),TRUE,FALSE),IF(OR(AND(NOT(ISBLANK(Spreadsheet!BA1104)),ISBLANK(Spreadsheet!BB1104)),NOT(ISNUMBER(VALUE(Spreadsheet!BB1104))),ISBLANK(Spreadsheet!BC1104),NOT(ISNUMBER(VALUE(Spreadsheet!BC1104)))),FALSE,IF(AND(Spreadsheet!BB1104&gt;=50000,Spreadsheet!BB1104&lt;=250000,MOD(Spreadsheet!BB1104,10000)=0,Spreadsheet!BB1104&lt;=(10*Spreadsheet!BC1104)),TRUE,FALSE)))</f>
        <v>1</v>
      </c>
      <c r="CF894" s="5" t="b">
        <f>IF(NOT(ISBLANK(Spreadsheet!BC894)),AND(ISNUMBER(VALUE(Spreadsheet!BC894)),Spreadsheet!BC894&gt;0),AND(OR(ISBLANK(Spreadsheet!AO894),Spreadsheet!AO894="Waive",AND(NOT(OR(ISBLANK(Spreadsheet!AO894),Spreadsheet!AO894="Waive")),Spreadsheet!AP894&gt;=6)),OR(ISBLANK(Spreadsheet!AR894),AND(NOT(OR(ISBLANK(Spreadsheet!AR894),Spreadsheet!AR894="Waive")),Spreadsheet!AS894&gt;=6)),OR(ISBLANK(Spreadsheet!AW894)),OR(ISBLANK(Spreadsheet!AX894)),OR(ISBLANK(Spreadsheet!AY894)),OR(ISBLANK(Spreadsheet!AZ894)),OR(ISBLANK(Spreadsheet!BA894),Spreadsheet!BA894="Waive")))</f>
        <v>1</v>
      </c>
      <c r="CG894" s="5" t="b">
        <f t="shared" ca="1" si="65"/>
        <v>1</v>
      </c>
    </row>
    <row r="895" spans="8:85" x14ac:dyDescent="0.3">
      <c r="H895" s="5">
        <f t="shared" ca="1" si="62"/>
        <v>2</v>
      </c>
      <c r="I895" s="5" t="str">
        <f t="shared" ca="1" si="63"/>
        <v/>
      </c>
      <c r="J895" s="5" t="str">
        <f>IF(AND(NOT(ISBLANK(Spreadsheet!C1105)),ISBLANK(Spreadsheet!D1105)),Spreadsheet!F1105&amp;" "&amp;Spreadsheet!H1105,"")</f>
        <v/>
      </c>
      <c r="K895" s="5">
        <f>IF(AND(NOT(ISBLANK(Spreadsheet!C1105)),ISBLANK(Spreadsheet!D1105)),COUNTIFS(Spreadsheet!E$786:E1106,"=Child",Spreadsheet!C$786:C1106, "="&amp;Spreadsheet!C1105) + COUNTIFS(Spreadsheet!E$786:E1106,"=Step-child",Spreadsheet!C$786:C1106, "="&amp;Spreadsheet!C1105),0)</f>
        <v>0</v>
      </c>
      <c r="L895" s="5">
        <f>IF(NOT(ISBLANK(J895)),COUNTIFS(Spreadsheet!E$786:E1106,"=Wife",Spreadsheet!C$786:C1106, "="&amp;Spreadsheet!C1105) + COUNTIFS(Spreadsheet!E$786:E1106,"=Husband",Spreadsheet!C$786:C1106, "="&amp;Spreadsheet!C1105),0)</f>
        <v>0</v>
      </c>
      <c r="M895" s="5">
        <f>IF(NOT(ISBLANK(Spreadsheet!AJ1105)),VLOOKUP(Spreadsheet!AJ1105,'Drop Downs'!$P$2:$R$16,3,FALSE),0)</f>
        <v>0</v>
      </c>
      <c r="N895" s="5">
        <f>IF(NOT(ISBLANK(Spreadsheet!AJ1105)), VLOOKUP(Spreadsheet!AJ1105,'Drop Downs'!$P$2:$R$16,2,FALSE),0)</f>
        <v>0</v>
      </c>
      <c r="O895" s="5">
        <f>IF(NOT(ISBLANK(Spreadsheet!AL1105)),VLOOKUP(Spreadsheet!AL1105,'Drop Downs'!$P$2:$R$16,3,FALSE), 0)</f>
        <v>0</v>
      </c>
      <c r="P895" s="5">
        <f>IF(NOT(ISBLANK(Spreadsheet!AL1105)),VLOOKUP(Spreadsheet!AL1105,'Drop Downs'!$P$2:$R$16,2,FALSE),0)</f>
        <v>0</v>
      </c>
      <c r="Q895" s="5">
        <f>IF(NOT(ISBLANK(Spreadsheet!AN1105)),VLOOKUP(Spreadsheet!AN1105,'Drop Downs'!$P$2:$R$16,3,FALSE),0)</f>
        <v>0</v>
      </c>
      <c r="R895" s="5">
        <f>IF(NOT(ISBLANK(Spreadsheet!AN1105)),VLOOKUP(Spreadsheet!AN1105,'Drop Downs'!$P$2:$R$16,2,FALSE),0)</f>
        <v>0</v>
      </c>
      <c r="S895" s="5" t="str">
        <f>IF(OR(M895&gt;K895,N895&gt;L895,O895&gt;K895, Q895&gt;K895,N895&gt;L895, P895&gt;L895, R895&gt;L895),"Member currently has a coverage election over what he/she needs.  Please add more dependents or adjust the coverage election.","")&amp;(IF(AND(NOT(ISBLANK(Spreadsheet!C1105)),NOT(ISBLANK(Spreadsheet!D1105)),ISBLANK(Spreadsheet!E1105)),"Dependent lacks a relationship to member.Please select one from the drop-down.",""))</f>
        <v/>
      </c>
      <c r="T895" s="5" t="b">
        <f t="shared" si="64"/>
        <v>1</v>
      </c>
      <c r="U895" s="5" t="b">
        <f>OR(ISBLANK(Spreadsheet!C1105),IF(NOT(ISBLANK(Spreadsheet!D1105)),NOT(ISBLANK(Spreadsheet!E1105)),TRUE))</f>
        <v>1</v>
      </c>
      <c r="V895" s="5" t="b">
        <f>OR(ISBLANK(Spreadsheet!C1105), NOT(ISBLANK(Spreadsheet!I1105)))</f>
        <v>1</v>
      </c>
      <c r="W895" s="5" t="b">
        <f>OR(ISBLANK(Spreadsheet!D1105),NOT(ISBLANK(Spreadsheet!C1105)))</f>
        <v>1</v>
      </c>
      <c r="X895" s="155" t="str">
        <f>REPT("0",MIN(FIND({1,2,3,4,5,6,7,8,9},Spreadsheet!C1105&amp;"123456789"))-1)&amp;IF(ISBLANK(Spreadsheet!C1105),"",SUMPRODUCT(MID(0&amp;Spreadsheet!C1105,LARGE(INDEX(ISNUMBER(--MID(Spreadsheet!C1105,ROW($1:$225),1))*
 ROW($1:$225),0),ROW($1:$225))+1,1)*10^ROW($1:$225)/10))</f>
        <v/>
      </c>
      <c r="Y895" s="5" t="b">
        <f>IF(NOT(ISBLANK(Spreadsheet!C1105)),IF(AND(ISNUMBER(VALUE(Spreadsheet!C1105)), LEN(Spreadsheet!C1105)=9),TRUE,FALSE),TRUE)</f>
        <v>1</v>
      </c>
      <c r="Z895" s="155" t="str">
        <f>REPT("0",MIN(FIND({1,2,3,4,5,6,7,8,9},Spreadsheet!D1105&amp;"123456789"))-1)&amp;IF(ISBLANK(Spreadsheet!D1105),"",SUMPRODUCT(MID(0&amp;Spreadsheet!D1105,LARGE(INDEX(ISNUMBER(--MID(Spreadsheet!D1105,ROW($1:$225),1))*
 ROW($1:$225),0),ROW($1:$225))+1,1)*10^ROW($1:$225)/10))</f>
        <v/>
      </c>
      <c r="AA895" s="5" t="b">
        <f>IF(AND(NOT(ISBLANK(Spreadsheet!D1105)),NOT(ISBLANK(Spreadsheet!C1105))),IF(AND(ISNUMBER(VALUE(Spreadsheet!D1105)), LEN(Spreadsheet!D1105)=9),TRUE,FALSE),IF(AND(NOT(ISBLANK(Spreadsheet!D1105)),ISBLANK(Spreadsheet!C1105)),FALSE,TRUE))</f>
        <v>1</v>
      </c>
      <c r="AB895" s="5" t="b">
        <f>OR(ISBLANK(Spreadsheet!Y895),IF(NOT(ISBLANK(Spreadsheet!Y895)),LEN(Spreadsheet!Y895)=10,ISNUMBER(VALUE(Spreadsheet!Y895))))</f>
        <v>1</v>
      </c>
      <c r="AC895" s="5" t="b">
        <f>OR(ISBLANK(Spreadsheet!AI1105), AND(NOT(ISBLANK(Spreadsheet!AJ1105)), NOT(ISNUMBER(SEARCH("Waive",Spreadsheet!AJ1105)))))</f>
        <v>1</v>
      </c>
      <c r="AD895" s="5" t="b">
        <f>OR(ISBLANK(Spreadsheet!AK1105), AND(NOT(ISBLANK(Spreadsheet!AL1105)), NOT(ISNUMBER(SEARCH("Waive",Spreadsheet!AL1105)))))</f>
        <v>1</v>
      </c>
      <c r="AE895" s="5" t="b">
        <f>OR(ISBLANK(Spreadsheet!AM1105), AND(NOT(ISBLANK(Spreadsheet!AN1105)), NOT(ISNUMBER(SEARCH("Waive", Spreadsheet!AN1105)))))</f>
        <v>1</v>
      </c>
      <c r="AF895" s="5" t="b">
        <f>OR(ISBLANK(Spreadsheet!C1105), NOT(ISBLANK(Spreadsheet!D1105)),NOT(ISBLANK(Spreadsheet!L1105)))</f>
        <v>1</v>
      </c>
      <c r="AG895" s="5" t="b">
        <f>IF(AND(NOT(ISBLANK(Spreadsheet!C1105)), NOT(ISBLANK(Spreadsheet!D1105)),Spreadsheet!C1105&lt;&gt;Spreadsheet!D1105),IF(ISERROR(VLOOKUP(Spreadsheet!C1105, Spreadsheet!$C$6:'Spreadsheet'!$C1104,1,FALSE)), FALSE, TRUE),TRUE)</f>
        <v>1</v>
      </c>
      <c r="AH895" s="5" t="b">
        <f>Spreadsheet!$B$2=Spreadsheet!AD895</f>
        <v>1</v>
      </c>
      <c r="AI895" s="5" t="b">
        <f>IF(ISBLANK(Spreadsheet!G1105),TRUE,IF(OR(LEN(Spreadsheet!G1105)&gt;1,ISNUMBER(VALUE(Spreadsheet!G1105))),FALSE,TRUE))</f>
        <v>1</v>
      </c>
      <c r="AJ895" s="5" t="b">
        <f>OR(ISBLANK(Spreadsheet!C1105), NOT(ISBLANK(Spreadsheet!B1105)), NOT(ISBLANK(Spreadsheet!D1105)))</f>
        <v>1</v>
      </c>
      <c r="AK895" s="5" t="b">
        <f t="array" ref="AK895">IF(OR(AND(ISBLANK(Spreadsheet!E1105),ISBLANK(Spreadsheet!D1105),NOT(ISBLANK(Spreadsheet!C1105))),AND(ISBLANK(Spreadsheet!E1105),ISBLANK(Spreadsheet!D1105),ISBLANK(Spreadsheet!C1105))),TRUE,ISNUMBER(MATCH(TRUE,EXACT(Spreadsheet!E1105,Relationships),0)))</f>
        <v>1</v>
      </c>
      <c r="AL895" s="5" t="b">
        <f>IF(NOT(ISBLANK(Spreadsheet!C1105)),IF(OR(ISBLANK(Spreadsheet!F1105),LEN(Spreadsheet!F1105)&gt;40),FALSE,TRUE),TRUE)</f>
        <v>1</v>
      </c>
      <c r="AM895" s="5" t="b">
        <f>IF(NOT(ISBLANK(Spreadsheet!C1105)),IF(OR(ISBLANK(Spreadsheet!H1105),LEN(Spreadsheet!H1105)&gt;40),FALSE,TRUE),TRUE)</f>
        <v>1</v>
      </c>
      <c r="AN895" s="5" t="b">
        <f t="array" ref="AN895">IF(ISBLANK(Spreadsheet!I1105),TRUE,ISNUMBER(MATCH(TRUE,EXACT(Spreadsheet!I1105,GenderValues),0)))</f>
        <v>1</v>
      </c>
      <c r="AO895" s="5" t="b">
        <f ca="1">IF(ISERROR(DATEVALUE(TEXT(Spreadsheet!J1105,"mm/dd/yyyy")) &gt; TODAY()),IF(AND(ISBLANK(Spreadsheet!J1105),ISBLANK(Spreadsheet!C1105)),TRUE,FALSE),IF(DATEVALUE(TEXT(Spreadsheet!J1105,"mm/dd/yyyy")) &gt; TODAY(),FALSE,TRUE))</f>
        <v>1</v>
      </c>
      <c r="AP895" s="5" t="b">
        <f>OR(ISBLANK(Spreadsheet!K1105),LEN(Spreadsheet!K1105)&lt;=100)</f>
        <v>1</v>
      </c>
      <c r="AQ895" s="5" t="b">
        <f t="array" ref="AQ895">IF(OR(AND(ISBLANK(Spreadsheet!L1105),ISBLANK(Spreadsheet!C1105)),AND(NOT(ISBLANK(Spreadsheet!C1105)),NOT(ISBLANK(Spreadsheet!D1105)))),TRUE,ISNUMBER(MATCH(TRUE,EXACT(Spreadsheet!L1105,MaritalStatus),0)))</f>
        <v>1</v>
      </c>
      <c r="AR895" s="5" t="b">
        <f ca="1">IF(ISERROR(DATEVALUE(TEXT(Spreadsheet!M1105,"mm/dd/yyyy")) &gt; TODAY()),IF(ISBLANK(Spreadsheet!M1105),TRUE,FALSE),IF(DATEVALUE(TEXT(Spreadsheet!M1105,"mm/dd/yyyy")) &gt; TODAY(),FALSE,TRUE))</f>
        <v>1</v>
      </c>
      <c r="AS895" s="5" t="b">
        <f>OR(ISBLANK(Spreadsheet!N1105),LEN(Spreadsheet!N1105)&lt;=100)</f>
        <v>1</v>
      </c>
      <c r="AT895" s="5" t="b">
        <f>OR(ISBLANK(Spreadsheet!O1105),UPPER(Spreadsheet!O1105)="YES")</f>
        <v>1</v>
      </c>
      <c r="AU895" s="5" t="b">
        <f>OR(ISBLANK(Spreadsheet!P1105),UPPER(Spreadsheet!P1105)="YES")</f>
        <v>1</v>
      </c>
      <c r="AV895" s="5" t="b">
        <f t="array" ref="AV895">IF(ISBLANK(Spreadsheet!Q1105),TRUE,ISNUMBER(MATCH(TRUE,EXACT(Spreadsheet!Q1105,OnGroupsPriorIns),0)))</f>
        <v>1</v>
      </c>
      <c r="AW895" s="5" t="b">
        <f>OR(ISBLANK(Spreadsheet!R1105),UPPER(Spreadsheet!R1105)="YES")</f>
        <v>1</v>
      </c>
      <c r="AX895" s="5" t="b">
        <f>OR(ISBLANK(Spreadsheet!S1105),UPPER(Spreadsheet!S1105)="YES")</f>
        <v>1</v>
      </c>
      <c r="AY895" s="5" t="b">
        <f>OR(AND(ISBLANK(Spreadsheet!C1105),LEN(Spreadsheet!T1105)=0),AND(NOT(ISBLANK(Spreadsheet!C1105)),LEN(Spreadsheet!T1105)&gt;0,LEN(Spreadsheet!T1105)&lt;=50))</f>
        <v>1</v>
      </c>
      <c r="AZ895" s="5" t="b">
        <f>OR(LEN(Spreadsheet!U1105)=0,AND(LEN(Spreadsheet!U1105)&gt;0,LEN(Spreadsheet!U1105)&lt;=50))</f>
        <v>1</v>
      </c>
      <c r="BA895" s="5" t="b">
        <f>OR(AND(ISBLANK(Spreadsheet!C1105),LEN(Spreadsheet!V1105)=0),AND(NOT(ISBLANK(Spreadsheet!C1105)),LEN(Spreadsheet!V1105)&gt;0,LEN(Spreadsheet!V1105)&lt;=50))</f>
        <v>1</v>
      </c>
      <c r="BB895" s="5" t="b">
        <f t="array" ref="BB895">IF(AND(ISBLANK(Spreadsheet!C1105),LEN(Spreadsheet!W1105)=0),TRUE,ISNUMBER(MATCH(TRUE,EXACT(Spreadsheet!W1105,States),0)))</f>
        <v>1</v>
      </c>
      <c r="BC895" s="5" t="b">
        <f>OR(AND(ISBLANK(Spreadsheet!C1105),LEN(Spreadsheet!X1105)=0),AND(NOT(ISBLANK(Spreadsheet!C1105)),LEN(Spreadsheet!X1105)&gt;0,LEN(Spreadsheet!X1105)=5,ISNUMBER(VALUE(Spreadsheet!X1105))))</f>
        <v>1</v>
      </c>
      <c r="BD895" s="5" t="b">
        <f>OR(ISBLANK(Spreadsheet!Z1105),LEN(Spreadsheet!Z1105)&lt;=50)</f>
        <v>1</v>
      </c>
      <c r="BE895" s="5" t="b">
        <f>ISBLANK(Spreadsheet!AA1105)</f>
        <v>1</v>
      </c>
      <c r="BF895" s="5" t="b">
        <f>ISBLANK(Spreadsheet!AB1105)</f>
        <v>1</v>
      </c>
      <c r="BG895" s="5" t="b">
        <f>IF(ISERROR(DATEVALUE(TEXT(Spreadsheet!AC1105,"mm/dd/yyyy")) &gt; DATEVALUE(TEXT(Spreadsheet!J1105,"mm/dd/yyyy"))),IF(OR(AND(ISBLANK(Spreadsheet!AC1105),ISBLANK(Spreadsheet!C1105)),AND(NOT(ISBLANK(Spreadsheet!C1105)),ISBLANK(Spreadsheet!AC1105),NOT(ISBLANK(Spreadsheet!D1105)))),TRUE,FALSE),IF(DATEVALUE(TEXT(Spreadsheet!AC1105,"mm/dd/yyyy")) &gt; DATEVALUE(TEXT(Spreadsheet!J1105,"mm/dd/yyyy")),TRUE,FALSE))</f>
        <v>1</v>
      </c>
      <c r="BH895" s="5" t="b">
        <f>OR(AND(ISBLANK(Spreadsheet!C1105),ISBLANK(Spreadsheet!AE1105)),AND(NOT(ISBLANK(Spreadsheet!C1105)),NOT(ISBLANK(Spreadsheet!D1105)),ISBLANK(Spreadsheet!AE1105)),AND(NOT(ISBLANK(Spreadsheet!C1105)),ISBLANK(Spreadsheet!D1105),NOT(ISBLANK(Spreadsheet!AE1105)),LEN(Spreadsheet!AE1105)&lt;=100))</f>
        <v>1</v>
      </c>
      <c r="BI895" s="5" t="b">
        <f t="array" ref="BI895">IF(ISBLANK(Spreadsheet!AF1105),TRUE,ISNUMBER(MATCH(TRUE,EXACT(Spreadsheet!AF1105,CobraShortReasons),0)))</f>
        <v>1</v>
      </c>
      <c r="BJ895" s="5" t="b">
        <f ca="1">IF(ISERROR(DATEVALUE(TEXT(Spreadsheet!AG1105,"mm/dd/yyyy")) &gt; TODAY()),IF(ISBLANK(Spreadsheet!AG1105),TRUE,FALSE),IF(DATEVALUE(TEXT(Spreadsheet!AG1105,"mm/dd/yyyy")) &gt; TODAY(),FALSE,TRUE))</f>
        <v>1</v>
      </c>
      <c r="BK895" s="5" t="b">
        <f>OR(ISBLANK(Spreadsheet!AH1105),LEN(Spreadsheet!AH1105)&lt;=25)</f>
        <v>1</v>
      </c>
      <c r="BL895" s="5" t="b">
        <f t="array" aca="1" ref="BL895" ca="1">IF(ISBLANK(Spreadsheet!AI1105),TRUE,ISNUMBER(MATCH(TRUE,EXACT(Spreadsheet!AI1105,INDIRECT(Spreadsheet!$D$2)),0)))</f>
        <v>1</v>
      </c>
      <c r="BM895" s="5" t="b">
        <f t="array" aca="1" ref="BM895" ca="1">IF(ISBLANK(Spreadsheet!AJ1105),TRUE,ISNUMBER(MATCH(TRUE,EXACT(Spreadsheet!AJ1105,INDIRECT(Spreadsheet!BJ895)),0)))</f>
        <v>1</v>
      </c>
      <c r="BN895" s="5" t="b">
        <f t="array" ref="BN895">IF(ISBLANK(Spreadsheet!AK1105),TRUE,ISNUMBER(MATCH(TRUE,EXACT(Spreadsheet!AK1105,DentalPlans),0)))</f>
        <v>1</v>
      </c>
      <c r="BO895" s="5" t="b">
        <f t="array" aca="1" ref="BO895" ca="1">IF(ISBLANK(Spreadsheet!AL1105),TRUE,ISNUMBER(MATCH(TRUE,EXACT(Spreadsheet!AL1105,INDIRECT(Spreadsheet!BK895)),0)))</f>
        <v>1</v>
      </c>
      <c r="BP895" s="5" t="b">
        <f t="array" ref="BP895">IF(ISBLANK(Spreadsheet!AM1105),TRUE,ISNUMBER(MATCH(TRUE,EXACT(Spreadsheet!AM1105,VisionPlans),0)))</f>
        <v>1</v>
      </c>
      <c r="BQ895" s="5" t="b">
        <f t="array" aca="1" ref="BQ895" ca="1">IF(ISBLANK(Spreadsheet!AN1105),TRUE,ISNUMBER(MATCH(TRUE,EXACT(Spreadsheet!AN1105,INDIRECT(Spreadsheet!BL895)),0)))</f>
        <v>1</v>
      </c>
      <c r="BR895" s="5" t="b">
        <f t="array" ref="BR895">IF(ISBLANK(Spreadsheet!AO1105),TRUE,ISNUMBER(MATCH(TRUE,EXACT(Spreadsheet!AO1105,LifeBenefitClasses),0)))</f>
        <v>1</v>
      </c>
      <c r="BS895" s="5" t="b">
        <f>IF(OR(ISBLANK(Spreadsheet!AO1105), Spreadsheet!AO1105="Waive"),IF(ISBLANK(Spreadsheet!AP1105),TRUE,FALSE),IF(OR(AND(NOT(ISBLANK(Spreadsheet!AO1105)),ISBLANK(Spreadsheet!AP1105)),NOT(ISNUMBER(VALUE(Spreadsheet!AP1105)))),FALSE,IF(OR(AND(Spreadsheet!AP1105&lt;6,MOD(Spreadsheet!AP1105*10,5)=0), MOD(Spreadsheet!AP1105,5000)=0),TRUE,FALSE)))</f>
        <v>1</v>
      </c>
      <c r="BT895" s="5" t="b">
        <f t="array" ref="BT895">IF(ISBLANK(Spreadsheet!AQ1105),TRUE,ISNUMBER(MATCH(TRUE,EXACT(Spreadsheet!AQ1105,EnrollWaive),0)))</f>
        <v>1</v>
      </c>
      <c r="BU895" s="5" t="b">
        <f t="array" ref="BU895">IF(ISBLANK(Spreadsheet!AR1105),TRUE,ISNUMBER(MATCH(TRUE,EXACT(Spreadsheet!AR1105,LifeBenefitClasses),0)))</f>
        <v>1</v>
      </c>
      <c r="BV895" s="5" t="b">
        <f>IF(OR(ISBLANK(Spreadsheet!AR1105), Spreadsheet!AR1105="Waive"),IF(ISBLANK(Spreadsheet!AS1105),TRUE,FALSE),IF(OR(AND(NOT(ISBLANK(Spreadsheet!AR1105)),ISBLANK(Spreadsheet!AS1105)),NOT(ISNUMBER(VALUE(Spreadsheet!AS1105)))),FALSE,IF(OR(AND(Spreadsheet!AS1105&lt;6,MOD(Spreadsheet!AS1105*10,5)=0), MOD(Spreadsheet!AS1105,10000)=0),TRUE,FALSE)))</f>
        <v>1</v>
      </c>
      <c r="BW895" s="5" t="b">
        <f t="array" ref="BW895">IF(ISBLANK(Spreadsheet!AT1105),TRUE,ISNUMBER(MATCH(TRUE,EXACT(Spreadsheet!AT1105,LifeBenefitClasses),0)))</f>
        <v>1</v>
      </c>
      <c r="BX895" s="5" t="b">
        <f>IF(OR(ISBLANK(Spreadsheet!AT1105), Spreadsheet!AT1105="Waive"),IF(ISBLANK(Spreadsheet!AU1105),TRUE,FALSE),IF(OR(AND(NOT(ISBLANK(Spreadsheet!AT1105)),ISBLANK(Spreadsheet!AU1105)),NOT(ISNUMBER(VALUE(Spreadsheet!AU1105)))),FALSE,IF(AND(NOT(OR(ISBLANK(Spreadsheet!AT1105),Spreadsheet!AT1105="Waive")),NOT(OR(ISBLANK(Spreadsheet!AR1105),Spreadsheet!AR1105="Waive")),MOD(Spreadsheet!AU1105,5000)=0, Spreadsheet!AU1105&lt;=(Spreadsheet!AS1105*0.5)),TRUE,FALSE)))</f>
        <v>1</v>
      </c>
      <c r="BY895" s="5" t="b">
        <f t="array" ref="BY895">IF(ISBLANK(Spreadsheet!AV1105),TRUE,ISNUMBER(MATCH(TRUE,EXACT(Spreadsheet!AV1105,EnrollWaive),0)))</f>
        <v>1</v>
      </c>
      <c r="BZ895" s="5" t="b">
        <f t="array" ref="BZ895">IF(ISBLANK(Spreadsheet!AW1105),TRUE,ISNUMBER(MATCH(TRUE,EXACT(Spreadsheet!AW1105,LifeBenefitClasses),0)))</f>
        <v>1</v>
      </c>
      <c r="CA895" s="5" t="b">
        <f t="array" ref="CA895">IF(ISBLANK(Spreadsheet!AX1105),TRUE,ISNUMBER(MATCH(TRUE,EXACT(Spreadsheet!AX1105,LifeBenefitClasses),0)))</f>
        <v>1</v>
      </c>
      <c r="CB895" s="5" t="b">
        <f t="array" ref="CB895">IF(ISBLANK(Spreadsheet!AY1105),TRUE,ISNUMBER(MATCH(TRUE,EXACT(Spreadsheet!AY1105,LifeBenefitClasses),0)))</f>
        <v>1</v>
      </c>
      <c r="CC895" s="5" t="b">
        <f t="array" ref="CC895">IF(ISBLANK(Spreadsheet!AZ1105),TRUE,ISNUMBER(MATCH(TRUE,EXACT(Spreadsheet!AZ1105,LifeBenefitClasses),0)))</f>
        <v>1</v>
      </c>
      <c r="CD895" s="5" t="b">
        <f t="array" ref="CD895">IF(ISBLANK(Spreadsheet!BA1105),TRUE,ISNUMBER(MATCH(TRUE,EXACT(Spreadsheet!BA1105,LifeBenefitClasses),0)))</f>
        <v>1</v>
      </c>
      <c r="CE895" s="5" t="b">
        <f>IF(OR(ISBLANK(Spreadsheet!BA1105), Spreadsheet!BA1105="Waive"),IF(ISBLANK(Spreadsheet!BB1105),TRUE,FALSE),IF(OR(AND(NOT(ISBLANK(Spreadsheet!BA1105)),ISBLANK(Spreadsheet!BB1105)),NOT(ISNUMBER(VALUE(Spreadsheet!BB1105))),ISBLANK(Spreadsheet!BC1105),NOT(ISNUMBER(VALUE(Spreadsheet!BC1105)))),FALSE,IF(AND(Spreadsheet!BB1105&gt;=50000,Spreadsheet!BB1105&lt;=250000,MOD(Spreadsheet!BB1105,10000)=0,Spreadsheet!BB1105&lt;=(10*Spreadsheet!BC1105)),TRUE,FALSE)))</f>
        <v>1</v>
      </c>
      <c r="CF895" s="5" t="b">
        <f>IF(NOT(ISBLANK(Spreadsheet!BC895)),AND(ISNUMBER(VALUE(Spreadsheet!BC895)),Spreadsheet!BC895&gt;0),AND(OR(ISBLANK(Spreadsheet!AO895),Spreadsheet!AO895="Waive",AND(NOT(OR(ISBLANK(Spreadsheet!AO895),Spreadsheet!AO895="Waive")),Spreadsheet!AP895&gt;=6)),OR(ISBLANK(Spreadsheet!AR895),AND(NOT(OR(ISBLANK(Spreadsheet!AR895),Spreadsheet!AR895="Waive")),Spreadsheet!AS895&gt;=6)),OR(ISBLANK(Spreadsheet!AW895)),OR(ISBLANK(Spreadsheet!AX895)),OR(ISBLANK(Spreadsheet!AY895)),OR(ISBLANK(Spreadsheet!AZ895)),OR(ISBLANK(Spreadsheet!BA895),Spreadsheet!BA895="Waive")))</f>
        <v>1</v>
      </c>
      <c r="CG895" s="5" t="b">
        <f t="shared" ca="1" si="65"/>
        <v>1</v>
      </c>
    </row>
    <row r="896" spans="8:85" x14ac:dyDescent="0.3">
      <c r="H896" s="5">
        <f t="shared" ca="1" si="62"/>
        <v>2</v>
      </c>
      <c r="I896" s="5" t="str">
        <f t="shared" ca="1" si="63"/>
        <v/>
      </c>
      <c r="J896" s="5" t="str">
        <f>IF(AND(NOT(ISBLANK(Spreadsheet!C1106)),ISBLANK(Spreadsheet!D1106)),Spreadsheet!F1106&amp;" "&amp;Spreadsheet!H1106,"")</f>
        <v/>
      </c>
      <c r="K896" s="5">
        <f>IF(AND(NOT(ISBLANK(Spreadsheet!C1106)),ISBLANK(Spreadsheet!D1106)),COUNTIFS(Spreadsheet!E$786:E1107,"=Child",Spreadsheet!C$786:C1107, "="&amp;Spreadsheet!C1106) + COUNTIFS(Spreadsheet!E$786:E1107,"=Step-child",Spreadsheet!C$786:C1107, "="&amp;Spreadsheet!C1106),0)</f>
        <v>0</v>
      </c>
      <c r="L896" s="5">
        <f>IF(NOT(ISBLANK(J896)),COUNTIFS(Spreadsheet!E$786:E1107,"=Wife",Spreadsheet!C$786:C1107, "="&amp;Spreadsheet!C1106) + COUNTIFS(Spreadsheet!E$786:E1107,"=Husband",Spreadsheet!C$786:C1107, "="&amp;Spreadsheet!C1106),0)</f>
        <v>0</v>
      </c>
      <c r="M896" s="5">
        <f>IF(NOT(ISBLANK(Spreadsheet!AJ1106)),VLOOKUP(Spreadsheet!AJ1106,'Drop Downs'!$P$2:$R$16,3,FALSE),0)</f>
        <v>0</v>
      </c>
      <c r="N896" s="5">
        <f>IF(NOT(ISBLANK(Spreadsheet!AJ1106)), VLOOKUP(Spreadsheet!AJ1106,'Drop Downs'!$P$2:$R$16,2,FALSE),0)</f>
        <v>0</v>
      </c>
      <c r="O896" s="5">
        <f>IF(NOT(ISBLANK(Spreadsheet!AL1106)),VLOOKUP(Spreadsheet!AL1106,'Drop Downs'!$P$2:$R$16,3,FALSE), 0)</f>
        <v>0</v>
      </c>
      <c r="P896" s="5">
        <f>IF(NOT(ISBLANK(Spreadsheet!AL1106)),VLOOKUP(Spreadsheet!AL1106,'Drop Downs'!$P$2:$R$16,2,FALSE),0)</f>
        <v>0</v>
      </c>
      <c r="Q896" s="5">
        <f>IF(NOT(ISBLANK(Spreadsheet!AN1106)),VLOOKUP(Spreadsheet!AN1106,'Drop Downs'!$P$2:$R$16,3,FALSE),0)</f>
        <v>0</v>
      </c>
      <c r="R896" s="5">
        <f>IF(NOT(ISBLANK(Spreadsheet!AN1106)),VLOOKUP(Spreadsheet!AN1106,'Drop Downs'!$P$2:$R$16,2,FALSE),0)</f>
        <v>0</v>
      </c>
      <c r="S896" s="5" t="str">
        <f>IF(OR(M896&gt;K896,N896&gt;L896,O896&gt;K896, Q896&gt;K896,N896&gt;L896, P896&gt;L896, R896&gt;L896),"Member currently has a coverage election over what he/she needs.  Please add more dependents or adjust the coverage election.","")&amp;(IF(AND(NOT(ISBLANK(Spreadsheet!C1106)),NOT(ISBLANK(Spreadsheet!D1106)),ISBLANK(Spreadsheet!E1106)),"Dependent lacks a relationship to member.Please select one from the drop-down.",""))</f>
        <v/>
      </c>
      <c r="T896" s="5" t="b">
        <f t="shared" si="64"/>
        <v>1</v>
      </c>
      <c r="U896" s="5" t="b">
        <f>OR(ISBLANK(Spreadsheet!C1106),IF(NOT(ISBLANK(Spreadsheet!D1106)),NOT(ISBLANK(Spreadsheet!E1106)),TRUE))</f>
        <v>1</v>
      </c>
      <c r="V896" s="5" t="b">
        <f>OR(ISBLANK(Spreadsheet!C1106), NOT(ISBLANK(Spreadsheet!I1106)))</f>
        <v>1</v>
      </c>
      <c r="W896" s="5" t="b">
        <f>OR(ISBLANK(Spreadsheet!D1106),NOT(ISBLANK(Spreadsheet!C1106)))</f>
        <v>1</v>
      </c>
      <c r="X896" s="155" t="str">
        <f>REPT("0",MIN(FIND({1,2,3,4,5,6,7,8,9},Spreadsheet!C1106&amp;"123456789"))-1)&amp;IF(ISBLANK(Spreadsheet!C1106),"",SUMPRODUCT(MID(0&amp;Spreadsheet!C1106,LARGE(INDEX(ISNUMBER(--MID(Spreadsheet!C1106,ROW($1:$225),1))*
 ROW($1:$225),0),ROW($1:$225))+1,1)*10^ROW($1:$225)/10))</f>
        <v/>
      </c>
      <c r="Y896" s="5" t="b">
        <f>IF(NOT(ISBLANK(Spreadsheet!C1106)),IF(AND(ISNUMBER(VALUE(Spreadsheet!C1106)), LEN(Spreadsheet!C1106)=9),TRUE,FALSE),TRUE)</f>
        <v>1</v>
      </c>
      <c r="Z896" s="155" t="str">
        <f>REPT("0",MIN(FIND({1,2,3,4,5,6,7,8,9},Spreadsheet!D1106&amp;"123456789"))-1)&amp;IF(ISBLANK(Spreadsheet!D1106),"",SUMPRODUCT(MID(0&amp;Spreadsheet!D1106,LARGE(INDEX(ISNUMBER(--MID(Spreadsheet!D1106,ROW($1:$225),1))*
 ROW($1:$225),0),ROW($1:$225))+1,1)*10^ROW($1:$225)/10))</f>
        <v/>
      </c>
      <c r="AA896" s="5" t="b">
        <f>IF(AND(NOT(ISBLANK(Spreadsheet!D1106)),NOT(ISBLANK(Spreadsheet!C1106))),IF(AND(ISNUMBER(VALUE(Spreadsheet!D1106)), LEN(Spreadsheet!D1106)=9),TRUE,FALSE),IF(AND(NOT(ISBLANK(Spreadsheet!D1106)),ISBLANK(Spreadsheet!C1106)),FALSE,TRUE))</f>
        <v>1</v>
      </c>
      <c r="AB896" s="5" t="b">
        <f>OR(ISBLANK(Spreadsheet!Y896),IF(NOT(ISBLANK(Spreadsheet!Y896)),LEN(Spreadsheet!Y896)=10,ISNUMBER(VALUE(Spreadsheet!Y896))))</f>
        <v>1</v>
      </c>
      <c r="AC896" s="5" t="b">
        <f>OR(ISBLANK(Spreadsheet!AI1106), AND(NOT(ISBLANK(Spreadsheet!AJ1106)), NOT(ISNUMBER(SEARCH("Waive",Spreadsheet!AJ1106)))))</f>
        <v>1</v>
      </c>
      <c r="AD896" s="5" t="b">
        <f>OR(ISBLANK(Spreadsheet!AK1106), AND(NOT(ISBLANK(Spreadsheet!AL1106)), NOT(ISNUMBER(SEARCH("Waive",Spreadsheet!AL1106)))))</f>
        <v>1</v>
      </c>
      <c r="AE896" s="5" t="b">
        <f>OR(ISBLANK(Spreadsheet!AM1106), AND(NOT(ISBLANK(Spreadsheet!AN1106)), NOT(ISNUMBER(SEARCH("Waive", Spreadsheet!AN1106)))))</f>
        <v>1</v>
      </c>
      <c r="AF896" s="5" t="b">
        <f>OR(ISBLANK(Spreadsheet!C1106), NOT(ISBLANK(Spreadsheet!D1106)),NOT(ISBLANK(Spreadsheet!L1106)))</f>
        <v>1</v>
      </c>
      <c r="AG896" s="5" t="b">
        <f>IF(AND(NOT(ISBLANK(Spreadsheet!C1106)), NOT(ISBLANK(Spreadsheet!D1106)),Spreadsheet!C1106&lt;&gt;Spreadsheet!D1106),IF(ISERROR(VLOOKUP(Spreadsheet!C1106, Spreadsheet!$C$6:'Spreadsheet'!$C1105,1,FALSE)), FALSE, TRUE),TRUE)</f>
        <v>1</v>
      </c>
      <c r="AH896" s="5" t="b">
        <f>Spreadsheet!$B$2=Spreadsheet!AD896</f>
        <v>1</v>
      </c>
      <c r="AI896" s="5" t="b">
        <f>IF(ISBLANK(Spreadsheet!G1106),TRUE,IF(OR(LEN(Spreadsheet!G1106)&gt;1,ISNUMBER(VALUE(Spreadsheet!G1106))),FALSE,TRUE))</f>
        <v>1</v>
      </c>
      <c r="AJ896" s="5" t="b">
        <f>OR(ISBLANK(Spreadsheet!C1106), NOT(ISBLANK(Spreadsheet!B1106)), NOT(ISBLANK(Spreadsheet!D1106)))</f>
        <v>1</v>
      </c>
      <c r="AK896" s="5" t="b">
        <f t="array" ref="AK896">IF(OR(AND(ISBLANK(Spreadsheet!E1106),ISBLANK(Spreadsheet!D1106),NOT(ISBLANK(Spreadsheet!C1106))),AND(ISBLANK(Spreadsheet!E1106),ISBLANK(Spreadsheet!D1106),ISBLANK(Spreadsheet!C1106))),TRUE,ISNUMBER(MATCH(TRUE,EXACT(Spreadsheet!E1106,Relationships),0)))</f>
        <v>1</v>
      </c>
      <c r="AL896" s="5" t="b">
        <f>IF(NOT(ISBLANK(Spreadsheet!C1106)),IF(OR(ISBLANK(Spreadsheet!F1106),LEN(Spreadsheet!F1106)&gt;40),FALSE,TRUE),TRUE)</f>
        <v>1</v>
      </c>
      <c r="AM896" s="5" t="b">
        <f>IF(NOT(ISBLANK(Spreadsheet!C1106)),IF(OR(ISBLANK(Spreadsheet!H1106),LEN(Spreadsheet!H1106)&gt;40),FALSE,TRUE),TRUE)</f>
        <v>1</v>
      </c>
      <c r="AN896" s="5" t="b">
        <f t="array" ref="AN896">IF(ISBLANK(Spreadsheet!I1106),TRUE,ISNUMBER(MATCH(TRUE,EXACT(Spreadsheet!I1106,GenderValues),0)))</f>
        <v>1</v>
      </c>
      <c r="AO896" s="5" t="b">
        <f ca="1">IF(ISERROR(DATEVALUE(TEXT(Spreadsheet!J1106,"mm/dd/yyyy")) &gt; TODAY()),IF(AND(ISBLANK(Spreadsheet!J1106),ISBLANK(Spreadsheet!C1106)),TRUE,FALSE),IF(DATEVALUE(TEXT(Spreadsheet!J1106,"mm/dd/yyyy")) &gt; TODAY(),FALSE,TRUE))</f>
        <v>1</v>
      </c>
      <c r="AP896" s="5" t="b">
        <f>OR(ISBLANK(Spreadsheet!K1106),LEN(Spreadsheet!K1106)&lt;=100)</f>
        <v>1</v>
      </c>
      <c r="AQ896" s="5" t="b">
        <f t="array" ref="AQ896">IF(OR(AND(ISBLANK(Spreadsheet!L1106),ISBLANK(Spreadsheet!C1106)),AND(NOT(ISBLANK(Spreadsheet!C1106)),NOT(ISBLANK(Spreadsheet!D1106)))),TRUE,ISNUMBER(MATCH(TRUE,EXACT(Spreadsheet!L1106,MaritalStatus),0)))</f>
        <v>1</v>
      </c>
      <c r="AR896" s="5" t="b">
        <f ca="1">IF(ISERROR(DATEVALUE(TEXT(Spreadsheet!M1106,"mm/dd/yyyy")) &gt; TODAY()),IF(ISBLANK(Spreadsheet!M1106),TRUE,FALSE),IF(DATEVALUE(TEXT(Spreadsheet!M1106,"mm/dd/yyyy")) &gt; TODAY(),FALSE,TRUE))</f>
        <v>1</v>
      </c>
      <c r="AS896" s="5" t="b">
        <f>OR(ISBLANK(Spreadsheet!N1106),LEN(Spreadsheet!N1106)&lt;=100)</f>
        <v>1</v>
      </c>
      <c r="AT896" s="5" t="b">
        <f>OR(ISBLANK(Spreadsheet!O1106),UPPER(Spreadsheet!O1106)="YES")</f>
        <v>1</v>
      </c>
      <c r="AU896" s="5" t="b">
        <f>OR(ISBLANK(Spreadsheet!P1106),UPPER(Spreadsheet!P1106)="YES")</f>
        <v>1</v>
      </c>
      <c r="AV896" s="5" t="b">
        <f t="array" ref="AV896">IF(ISBLANK(Spreadsheet!Q1106),TRUE,ISNUMBER(MATCH(TRUE,EXACT(Spreadsheet!Q1106,OnGroupsPriorIns),0)))</f>
        <v>1</v>
      </c>
      <c r="AW896" s="5" t="b">
        <f>OR(ISBLANK(Spreadsheet!R1106),UPPER(Spreadsheet!R1106)="YES")</f>
        <v>1</v>
      </c>
      <c r="AX896" s="5" t="b">
        <f>OR(ISBLANK(Spreadsheet!S1106),UPPER(Spreadsheet!S1106)="YES")</f>
        <v>1</v>
      </c>
      <c r="AY896" s="5" t="b">
        <f>OR(AND(ISBLANK(Spreadsheet!C1106),LEN(Spreadsheet!T1106)=0),AND(NOT(ISBLANK(Spreadsheet!C1106)),LEN(Spreadsheet!T1106)&gt;0,LEN(Spreadsheet!T1106)&lt;=50))</f>
        <v>1</v>
      </c>
      <c r="AZ896" s="5" t="b">
        <f>OR(LEN(Spreadsheet!U1106)=0,AND(LEN(Spreadsheet!U1106)&gt;0,LEN(Spreadsheet!U1106)&lt;=50))</f>
        <v>1</v>
      </c>
      <c r="BA896" s="5" t="b">
        <f>OR(AND(ISBLANK(Spreadsheet!C1106),LEN(Spreadsheet!V1106)=0),AND(NOT(ISBLANK(Spreadsheet!C1106)),LEN(Spreadsheet!V1106)&gt;0,LEN(Spreadsheet!V1106)&lt;=50))</f>
        <v>1</v>
      </c>
      <c r="BB896" s="5" t="b">
        <f t="array" ref="BB896">IF(AND(ISBLANK(Spreadsheet!C1106),LEN(Spreadsheet!W1106)=0),TRUE,ISNUMBER(MATCH(TRUE,EXACT(Spreadsheet!W1106,States),0)))</f>
        <v>1</v>
      </c>
      <c r="BC896" s="5" t="b">
        <f>OR(AND(ISBLANK(Spreadsheet!C1106),LEN(Spreadsheet!X1106)=0),AND(NOT(ISBLANK(Spreadsheet!C1106)),LEN(Spreadsheet!X1106)&gt;0,LEN(Spreadsheet!X1106)=5,ISNUMBER(VALUE(Spreadsheet!X1106))))</f>
        <v>1</v>
      </c>
      <c r="BD896" s="5" t="b">
        <f>OR(ISBLANK(Spreadsheet!Z1106),LEN(Spreadsheet!Z1106)&lt;=50)</f>
        <v>1</v>
      </c>
      <c r="BE896" s="5" t="b">
        <f>ISBLANK(Spreadsheet!AA1106)</f>
        <v>1</v>
      </c>
      <c r="BF896" s="5" t="b">
        <f>ISBLANK(Spreadsheet!AB1106)</f>
        <v>1</v>
      </c>
      <c r="BG896" s="5" t="b">
        <f>IF(ISERROR(DATEVALUE(TEXT(Spreadsheet!AC1106,"mm/dd/yyyy")) &gt; DATEVALUE(TEXT(Spreadsheet!J1106,"mm/dd/yyyy"))),IF(OR(AND(ISBLANK(Spreadsheet!AC1106),ISBLANK(Spreadsheet!C1106)),AND(NOT(ISBLANK(Spreadsheet!C1106)),ISBLANK(Spreadsheet!AC1106),NOT(ISBLANK(Spreadsheet!D1106)))),TRUE,FALSE),IF(DATEVALUE(TEXT(Spreadsheet!AC1106,"mm/dd/yyyy")) &gt; DATEVALUE(TEXT(Spreadsheet!J1106,"mm/dd/yyyy")),TRUE,FALSE))</f>
        <v>1</v>
      </c>
      <c r="BH896" s="5" t="b">
        <f>OR(AND(ISBLANK(Spreadsheet!C1106),ISBLANK(Spreadsheet!AE1106)),AND(NOT(ISBLANK(Spreadsheet!C1106)),NOT(ISBLANK(Spreadsheet!D1106)),ISBLANK(Spreadsheet!AE1106)),AND(NOT(ISBLANK(Spreadsheet!C1106)),ISBLANK(Spreadsheet!D1106),NOT(ISBLANK(Spreadsheet!AE1106)),LEN(Spreadsheet!AE1106)&lt;=100))</f>
        <v>1</v>
      </c>
      <c r="BI896" s="5" t="b">
        <f t="array" ref="BI896">IF(ISBLANK(Spreadsheet!AF1106),TRUE,ISNUMBER(MATCH(TRUE,EXACT(Spreadsheet!AF1106,CobraShortReasons),0)))</f>
        <v>1</v>
      </c>
      <c r="BJ896" s="5" t="b">
        <f ca="1">IF(ISERROR(DATEVALUE(TEXT(Spreadsheet!AG1106,"mm/dd/yyyy")) &gt; TODAY()),IF(ISBLANK(Spreadsheet!AG1106),TRUE,FALSE),IF(DATEVALUE(TEXT(Spreadsheet!AG1106,"mm/dd/yyyy")) &gt; TODAY(),FALSE,TRUE))</f>
        <v>1</v>
      </c>
      <c r="BK896" s="5" t="b">
        <f>OR(ISBLANK(Spreadsheet!AH1106),LEN(Spreadsheet!AH1106)&lt;=25)</f>
        <v>1</v>
      </c>
      <c r="BL896" s="5" t="b">
        <f t="array" aca="1" ref="BL896" ca="1">IF(ISBLANK(Spreadsheet!AI1106),TRUE,ISNUMBER(MATCH(TRUE,EXACT(Spreadsheet!AI1106,INDIRECT(Spreadsheet!$D$2)),0)))</f>
        <v>1</v>
      </c>
      <c r="BM896" s="5" t="b">
        <f t="array" aca="1" ref="BM896" ca="1">IF(ISBLANK(Spreadsheet!AJ1106),TRUE,ISNUMBER(MATCH(TRUE,EXACT(Spreadsheet!AJ1106,INDIRECT(Spreadsheet!BJ896)),0)))</f>
        <v>1</v>
      </c>
      <c r="BN896" s="5" t="b">
        <f t="array" ref="BN896">IF(ISBLANK(Spreadsheet!AK1106),TRUE,ISNUMBER(MATCH(TRUE,EXACT(Spreadsheet!AK1106,DentalPlans),0)))</f>
        <v>1</v>
      </c>
      <c r="BO896" s="5" t="b">
        <f t="array" aca="1" ref="BO896" ca="1">IF(ISBLANK(Spreadsheet!AL1106),TRUE,ISNUMBER(MATCH(TRUE,EXACT(Spreadsheet!AL1106,INDIRECT(Spreadsheet!BK896)),0)))</f>
        <v>1</v>
      </c>
      <c r="BP896" s="5" t="b">
        <f t="array" ref="BP896">IF(ISBLANK(Spreadsheet!AM1106),TRUE,ISNUMBER(MATCH(TRUE,EXACT(Spreadsheet!AM1106,VisionPlans),0)))</f>
        <v>1</v>
      </c>
      <c r="BQ896" s="5" t="b">
        <f t="array" aca="1" ref="BQ896" ca="1">IF(ISBLANK(Spreadsheet!AN1106),TRUE,ISNUMBER(MATCH(TRUE,EXACT(Spreadsheet!AN1106,INDIRECT(Spreadsheet!BL896)),0)))</f>
        <v>1</v>
      </c>
      <c r="BR896" s="5" t="b">
        <f t="array" ref="BR896">IF(ISBLANK(Spreadsheet!AO1106),TRUE,ISNUMBER(MATCH(TRUE,EXACT(Spreadsheet!AO1106,LifeBenefitClasses),0)))</f>
        <v>1</v>
      </c>
      <c r="BS896" s="5" t="b">
        <f>IF(OR(ISBLANK(Spreadsheet!AO1106), Spreadsheet!AO1106="Waive"),IF(ISBLANK(Spreadsheet!AP1106),TRUE,FALSE),IF(OR(AND(NOT(ISBLANK(Spreadsheet!AO1106)),ISBLANK(Spreadsheet!AP1106)),NOT(ISNUMBER(VALUE(Spreadsheet!AP1106)))),FALSE,IF(OR(AND(Spreadsheet!AP1106&lt;6,MOD(Spreadsheet!AP1106*10,5)=0), MOD(Spreadsheet!AP1106,5000)=0),TRUE,FALSE)))</f>
        <v>1</v>
      </c>
      <c r="BT896" s="5" t="b">
        <f t="array" ref="BT896">IF(ISBLANK(Spreadsheet!AQ1106),TRUE,ISNUMBER(MATCH(TRUE,EXACT(Spreadsheet!AQ1106,EnrollWaive),0)))</f>
        <v>1</v>
      </c>
      <c r="BU896" s="5" t="b">
        <f t="array" ref="BU896">IF(ISBLANK(Spreadsheet!AR1106),TRUE,ISNUMBER(MATCH(TRUE,EXACT(Spreadsheet!AR1106,LifeBenefitClasses),0)))</f>
        <v>1</v>
      </c>
      <c r="BV896" s="5" t="b">
        <f>IF(OR(ISBLANK(Spreadsheet!AR1106), Spreadsheet!AR1106="Waive"),IF(ISBLANK(Spreadsheet!AS1106),TRUE,FALSE),IF(OR(AND(NOT(ISBLANK(Spreadsheet!AR1106)),ISBLANK(Spreadsheet!AS1106)),NOT(ISNUMBER(VALUE(Spreadsheet!AS1106)))),FALSE,IF(OR(AND(Spreadsheet!AS1106&lt;6,MOD(Spreadsheet!AS1106*10,5)=0), MOD(Spreadsheet!AS1106,10000)=0),TRUE,FALSE)))</f>
        <v>1</v>
      </c>
      <c r="BW896" s="5" t="b">
        <f t="array" ref="BW896">IF(ISBLANK(Spreadsheet!AT1106),TRUE,ISNUMBER(MATCH(TRUE,EXACT(Spreadsheet!AT1106,LifeBenefitClasses),0)))</f>
        <v>1</v>
      </c>
      <c r="BX896" s="5" t="b">
        <f>IF(OR(ISBLANK(Spreadsheet!AT1106), Spreadsheet!AT1106="Waive"),IF(ISBLANK(Spreadsheet!AU1106),TRUE,FALSE),IF(OR(AND(NOT(ISBLANK(Spreadsheet!AT1106)),ISBLANK(Spreadsheet!AU1106)),NOT(ISNUMBER(VALUE(Spreadsheet!AU1106)))),FALSE,IF(AND(NOT(OR(ISBLANK(Spreadsheet!AT1106),Spreadsheet!AT1106="Waive")),NOT(OR(ISBLANK(Spreadsheet!AR1106),Spreadsheet!AR1106="Waive")),MOD(Spreadsheet!AU1106,5000)=0, Spreadsheet!AU1106&lt;=(Spreadsheet!AS1106*0.5)),TRUE,FALSE)))</f>
        <v>1</v>
      </c>
      <c r="BY896" s="5" t="b">
        <f t="array" ref="BY896">IF(ISBLANK(Spreadsheet!AV1106),TRUE,ISNUMBER(MATCH(TRUE,EXACT(Spreadsheet!AV1106,EnrollWaive),0)))</f>
        <v>1</v>
      </c>
      <c r="BZ896" s="5" t="b">
        <f t="array" ref="BZ896">IF(ISBLANK(Spreadsheet!AW1106),TRUE,ISNUMBER(MATCH(TRUE,EXACT(Spreadsheet!AW1106,LifeBenefitClasses),0)))</f>
        <v>1</v>
      </c>
      <c r="CA896" s="5" t="b">
        <f t="array" ref="CA896">IF(ISBLANK(Spreadsheet!AX1106),TRUE,ISNUMBER(MATCH(TRUE,EXACT(Spreadsheet!AX1106,LifeBenefitClasses),0)))</f>
        <v>1</v>
      </c>
      <c r="CB896" s="5" t="b">
        <f t="array" ref="CB896">IF(ISBLANK(Spreadsheet!AY1106),TRUE,ISNUMBER(MATCH(TRUE,EXACT(Spreadsheet!AY1106,LifeBenefitClasses),0)))</f>
        <v>1</v>
      </c>
      <c r="CC896" s="5" t="b">
        <f t="array" ref="CC896">IF(ISBLANK(Spreadsheet!AZ1106),TRUE,ISNUMBER(MATCH(TRUE,EXACT(Spreadsheet!AZ1106,LifeBenefitClasses),0)))</f>
        <v>1</v>
      </c>
      <c r="CD896" s="5" t="b">
        <f t="array" ref="CD896">IF(ISBLANK(Spreadsheet!BA1106),TRUE,ISNUMBER(MATCH(TRUE,EXACT(Spreadsheet!BA1106,LifeBenefitClasses),0)))</f>
        <v>1</v>
      </c>
      <c r="CE896" s="5" t="b">
        <f>IF(OR(ISBLANK(Spreadsheet!BA1106), Spreadsheet!BA1106="Waive"),IF(ISBLANK(Spreadsheet!BB1106),TRUE,FALSE),IF(OR(AND(NOT(ISBLANK(Spreadsheet!BA1106)),ISBLANK(Spreadsheet!BB1106)),NOT(ISNUMBER(VALUE(Spreadsheet!BB1106))),ISBLANK(Spreadsheet!BC1106),NOT(ISNUMBER(VALUE(Spreadsheet!BC1106)))),FALSE,IF(AND(Spreadsheet!BB1106&gt;=50000,Spreadsheet!BB1106&lt;=250000,MOD(Spreadsheet!BB1106,10000)=0,Spreadsheet!BB1106&lt;=(10*Spreadsheet!BC1106)),TRUE,FALSE)))</f>
        <v>1</v>
      </c>
      <c r="CF896" s="5" t="b">
        <f>IF(NOT(ISBLANK(Spreadsheet!BC896)),AND(ISNUMBER(VALUE(Spreadsheet!BC896)),Spreadsheet!BC896&gt;0),AND(OR(ISBLANK(Spreadsheet!AO896),Spreadsheet!AO896="Waive",AND(NOT(OR(ISBLANK(Spreadsheet!AO896),Spreadsheet!AO896="Waive")),Spreadsheet!AP896&gt;=6)),OR(ISBLANK(Spreadsheet!AR896),AND(NOT(OR(ISBLANK(Spreadsheet!AR896),Spreadsheet!AR896="Waive")),Spreadsheet!AS896&gt;=6)),OR(ISBLANK(Spreadsheet!AW896)),OR(ISBLANK(Spreadsheet!AX896)),OR(ISBLANK(Spreadsheet!AY896)),OR(ISBLANK(Spreadsheet!AZ896)),OR(ISBLANK(Spreadsheet!BA896),Spreadsheet!BA896="Waive")))</f>
        <v>1</v>
      </c>
      <c r="CG896" s="5" t="b">
        <f t="shared" ca="1" si="65"/>
        <v>1</v>
      </c>
    </row>
    <row r="897" spans="8:85" x14ac:dyDescent="0.3">
      <c r="H897" s="5">
        <f t="shared" ca="1" si="62"/>
        <v>2</v>
      </c>
      <c r="I897" s="5" t="str">
        <f t="shared" ca="1" si="63"/>
        <v/>
      </c>
      <c r="J897" s="5" t="str">
        <f>IF(AND(NOT(ISBLANK(Spreadsheet!C1107)),ISBLANK(Spreadsheet!D1107)),Spreadsheet!F1107&amp;" "&amp;Spreadsheet!H1107,"")</f>
        <v/>
      </c>
      <c r="K897" s="5">
        <f>IF(AND(NOT(ISBLANK(Spreadsheet!C1107)),ISBLANK(Spreadsheet!D1107)),COUNTIFS(Spreadsheet!E$786:E1108,"=Child",Spreadsheet!C$786:C1108, "="&amp;Spreadsheet!C1107) + COUNTIFS(Spreadsheet!E$786:E1108,"=Step-child",Spreadsheet!C$786:C1108, "="&amp;Spreadsheet!C1107),0)</f>
        <v>0</v>
      </c>
      <c r="L897" s="5">
        <f>IF(NOT(ISBLANK(J897)),COUNTIFS(Spreadsheet!E$786:E1108,"=Wife",Spreadsheet!C$786:C1108, "="&amp;Spreadsheet!C1107) + COUNTIFS(Spreadsheet!E$786:E1108,"=Husband",Spreadsheet!C$786:C1108, "="&amp;Spreadsheet!C1107),0)</f>
        <v>0</v>
      </c>
      <c r="M897" s="5">
        <f>IF(NOT(ISBLANK(Spreadsheet!AJ1107)),VLOOKUP(Spreadsheet!AJ1107,'Drop Downs'!$P$2:$R$16,3,FALSE),0)</f>
        <v>0</v>
      </c>
      <c r="N897" s="5">
        <f>IF(NOT(ISBLANK(Spreadsheet!AJ1107)), VLOOKUP(Spreadsheet!AJ1107,'Drop Downs'!$P$2:$R$16,2,FALSE),0)</f>
        <v>0</v>
      </c>
      <c r="O897" s="5">
        <f>IF(NOT(ISBLANK(Spreadsheet!AL1107)),VLOOKUP(Spreadsheet!AL1107,'Drop Downs'!$P$2:$R$16,3,FALSE), 0)</f>
        <v>0</v>
      </c>
      <c r="P897" s="5">
        <f>IF(NOT(ISBLANK(Spreadsheet!AL1107)),VLOOKUP(Spreadsheet!AL1107,'Drop Downs'!$P$2:$R$16,2,FALSE),0)</f>
        <v>0</v>
      </c>
      <c r="Q897" s="5">
        <f>IF(NOT(ISBLANK(Spreadsheet!AN1107)),VLOOKUP(Spreadsheet!AN1107,'Drop Downs'!$P$2:$R$16,3,FALSE),0)</f>
        <v>0</v>
      </c>
      <c r="R897" s="5">
        <f>IF(NOT(ISBLANK(Spreadsheet!AN1107)),VLOOKUP(Spreadsheet!AN1107,'Drop Downs'!$P$2:$R$16,2,FALSE),0)</f>
        <v>0</v>
      </c>
      <c r="S897" s="5" t="str">
        <f>IF(OR(M897&gt;K897,N897&gt;L897,O897&gt;K897, Q897&gt;K897,N897&gt;L897, P897&gt;L897, R897&gt;L897),"Member currently has a coverage election over what he/she needs.  Please add more dependents or adjust the coverage election.","")&amp;(IF(AND(NOT(ISBLANK(Spreadsheet!C1107)),NOT(ISBLANK(Spreadsheet!D1107)),ISBLANK(Spreadsheet!E1107)),"Dependent lacks a relationship to member.Please select one from the drop-down.",""))</f>
        <v/>
      </c>
      <c r="T897" s="5" t="b">
        <f t="shared" si="64"/>
        <v>1</v>
      </c>
      <c r="U897" s="5" t="b">
        <f>OR(ISBLANK(Spreadsheet!C1107),IF(NOT(ISBLANK(Spreadsheet!D1107)),NOT(ISBLANK(Spreadsheet!E1107)),TRUE))</f>
        <v>1</v>
      </c>
      <c r="V897" s="5" t="b">
        <f>OR(ISBLANK(Spreadsheet!C1107), NOT(ISBLANK(Spreadsheet!I1107)))</f>
        <v>1</v>
      </c>
      <c r="W897" s="5" t="b">
        <f>OR(ISBLANK(Spreadsheet!D1107),NOT(ISBLANK(Spreadsheet!C1107)))</f>
        <v>1</v>
      </c>
      <c r="X897" s="155" t="str">
        <f>REPT("0",MIN(FIND({1,2,3,4,5,6,7,8,9},Spreadsheet!C1107&amp;"123456789"))-1)&amp;IF(ISBLANK(Spreadsheet!C1107),"",SUMPRODUCT(MID(0&amp;Spreadsheet!C1107,LARGE(INDEX(ISNUMBER(--MID(Spreadsheet!C1107,ROW($1:$225),1))*
 ROW($1:$225),0),ROW($1:$225))+1,1)*10^ROW($1:$225)/10))</f>
        <v/>
      </c>
      <c r="Y897" s="5" t="b">
        <f>IF(NOT(ISBLANK(Spreadsheet!C1107)),IF(AND(ISNUMBER(VALUE(Spreadsheet!C1107)), LEN(Spreadsheet!C1107)=9),TRUE,FALSE),TRUE)</f>
        <v>1</v>
      </c>
      <c r="Z897" s="155" t="str">
        <f>REPT("0",MIN(FIND({1,2,3,4,5,6,7,8,9},Spreadsheet!D1107&amp;"123456789"))-1)&amp;IF(ISBLANK(Spreadsheet!D1107),"",SUMPRODUCT(MID(0&amp;Spreadsheet!D1107,LARGE(INDEX(ISNUMBER(--MID(Spreadsheet!D1107,ROW($1:$225),1))*
 ROW($1:$225),0),ROW($1:$225))+1,1)*10^ROW($1:$225)/10))</f>
        <v/>
      </c>
      <c r="AA897" s="5" t="b">
        <f>IF(AND(NOT(ISBLANK(Spreadsheet!D1107)),NOT(ISBLANK(Spreadsheet!C1107))),IF(AND(ISNUMBER(VALUE(Spreadsheet!D1107)), LEN(Spreadsheet!D1107)=9),TRUE,FALSE),IF(AND(NOT(ISBLANK(Spreadsheet!D1107)),ISBLANK(Spreadsheet!C1107)),FALSE,TRUE))</f>
        <v>1</v>
      </c>
      <c r="AB897" s="5" t="b">
        <f>OR(ISBLANK(Spreadsheet!Y897),IF(NOT(ISBLANK(Spreadsheet!Y897)),LEN(Spreadsheet!Y897)=10,ISNUMBER(VALUE(Spreadsheet!Y897))))</f>
        <v>1</v>
      </c>
      <c r="AC897" s="5" t="b">
        <f>OR(ISBLANK(Spreadsheet!AI1107), AND(NOT(ISBLANK(Spreadsheet!AJ1107)), NOT(ISNUMBER(SEARCH("Waive",Spreadsheet!AJ1107)))))</f>
        <v>1</v>
      </c>
      <c r="AD897" s="5" t="b">
        <f>OR(ISBLANK(Spreadsheet!AK1107), AND(NOT(ISBLANK(Spreadsheet!AL1107)), NOT(ISNUMBER(SEARCH("Waive",Spreadsheet!AL1107)))))</f>
        <v>1</v>
      </c>
      <c r="AE897" s="5" t="b">
        <f>OR(ISBLANK(Spreadsheet!AM1107), AND(NOT(ISBLANK(Spreadsheet!AN1107)), NOT(ISNUMBER(SEARCH("Waive", Spreadsheet!AN1107)))))</f>
        <v>1</v>
      </c>
      <c r="AF897" s="5" t="b">
        <f>OR(ISBLANK(Spreadsheet!C1107), NOT(ISBLANK(Spreadsheet!D1107)),NOT(ISBLANK(Spreadsheet!L1107)))</f>
        <v>1</v>
      </c>
      <c r="AG897" s="5" t="b">
        <f>IF(AND(NOT(ISBLANK(Spreadsheet!C1107)), NOT(ISBLANK(Spreadsheet!D1107)),Spreadsheet!C1107&lt;&gt;Spreadsheet!D1107),IF(ISERROR(VLOOKUP(Spreadsheet!C1107, Spreadsheet!$C$6:'Spreadsheet'!$C1106,1,FALSE)), FALSE, TRUE),TRUE)</f>
        <v>1</v>
      </c>
      <c r="AH897" s="5" t="b">
        <f>Spreadsheet!$B$2=Spreadsheet!AD897</f>
        <v>1</v>
      </c>
      <c r="AI897" s="5" t="b">
        <f>IF(ISBLANK(Spreadsheet!G1107),TRUE,IF(OR(LEN(Spreadsheet!G1107)&gt;1,ISNUMBER(VALUE(Spreadsheet!G1107))),FALSE,TRUE))</f>
        <v>1</v>
      </c>
      <c r="AJ897" s="5" t="b">
        <f>OR(ISBLANK(Spreadsheet!C1107), NOT(ISBLANK(Spreadsheet!B1107)), NOT(ISBLANK(Spreadsheet!D1107)))</f>
        <v>1</v>
      </c>
      <c r="AK897" s="5" t="b">
        <f t="array" ref="AK897">IF(OR(AND(ISBLANK(Spreadsheet!E1107),ISBLANK(Spreadsheet!D1107),NOT(ISBLANK(Spreadsheet!C1107))),AND(ISBLANK(Spreadsheet!E1107),ISBLANK(Spreadsheet!D1107),ISBLANK(Spreadsheet!C1107))),TRUE,ISNUMBER(MATCH(TRUE,EXACT(Spreadsheet!E1107,Relationships),0)))</f>
        <v>1</v>
      </c>
      <c r="AL897" s="5" t="b">
        <f>IF(NOT(ISBLANK(Spreadsheet!C1107)),IF(OR(ISBLANK(Spreadsheet!F1107),LEN(Spreadsheet!F1107)&gt;40),FALSE,TRUE),TRUE)</f>
        <v>1</v>
      </c>
      <c r="AM897" s="5" t="b">
        <f>IF(NOT(ISBLANK(Spreadsheet!C1107)),IF(OR(ISBLANK(Spreadsheet!H1107),LEN(Spreadsheet!H1107)&gt;40),FALSE,TRUE),TRUE)</f>
        <v>1</v>
      </c>
      <c r="AN897" s="5" t="b">
        <f t="array" ref="AN897">IF(ISBLANK(Spreadsheet!I1107),TRUE,ISNUMBER(MATCH(TRUE,EXACT(Spreadsheet!I1107,GenderValues),0)))</f>
        <v>1</v>
      </c>
      <c r="AO897" s="5" t="b">
        <f ca="1">IF(ISERROR(DATEVALUE(TEXT(Spreadsheet!J1107,"mm/dd/yyyy")) &gt; TODAY()),IF(AND(ISBLANK(Spreadsheet!J1107),ISBLANK(Spreadsheet!C1107)),TRUE,FALSE),IF(DATEVALUE(TEXT(Spreadsheet!J1107,"mm/dd/yyyy")) &gt; TODAY(),FALSE,TRUE))</f>
        <v>1</v>
      </c>
      <c r="AP897" s="5" t="b">
        <f>OR(ISBLANK(Spreadsheet!K1107),LEN(Spreadsheet!K1107)&lt;=100)</f>
        <v>1</v>
      </c>
      <c r="AQ897" s="5" t="b">
        <f t="array" ref="AQ897">IF(OR(AND(ISBLANK(Spreadsheet!L1107),ISBLANK(Spreadsheet!C1107)),AND(NOT(ISBLANK(Spreadsheet!C1107)),NOT(ISBLANK(Spreadsheet!D1107)))),TRUE,ISNUMBER(MATCH(TRUE,EXACT(Spreadsheet!L1107,MaritalStatus),0)))</f>
        <v>1</v>
      </c>
      <c r="AR897" s="5" t="b">
        <f ca="1">IF(ISERROR(DATEVALUE(TEXT(Spreadsheet!M1107,"mm/dd/yyyy")) &gt; TODAY()),IF(ISBLANK(Spreadsheet!M1107),TRUE,FALSE),IF(DATEVALUE(TEXT(Spreadsheet!M1107,"mm/dd/yyyy")) &gt; TODAY(),FALSE,TRUE))</f>
        <v>1</v>
      </c>
      <c r="AS897" s="5" t="b">
        <f>OR(ISBLANK(Spreadsheet!N1107),LEN(Spreadsheet!N1107)&lt;=100)</f>
        <v>1</v>
      </c>
      <c r="AT897" s="5" t="b">
        <f>OR(ISBLANK(Spreadsheet!O1107),UPPER(Spreadsheet!O1107)="YES")</f>
        <v>1</v>
      </c>
      <c r="AU897" s="5" t="b">
        <f>OR(ISBLANK(Spreadsheet!P1107),UPPER(Spreadsheet!P1107)="YES")</f>
        <v>1</v>
      </c>
      <c r="AV897" s="5" t="b">
        <f t="array" ref="AV897">IF(ISBLANK(Spreadsheet!Q1107),TRUE,ISNUMBER(MATCH(TRUE,EXACT(Spreadsheet!Q1107,OnGroupsPriorIns),0)))</f>
        <v>1</v>
      </c>
      <c r="AW897" s="5" t="b">
        <f>OR(ISBLANK(Spreadsheet!R1107),UPPER(Spreadsheet!R1107)="YES")</f>
        <v>1</v>
      </c>
      <c r="AX897" s="5" t="b">
        <f>OR(ISBLANK(Spreadsheet!S1107),UPPER(Spreadsheet!S1107)="YES")</f>
        <v>1</v>
      </c>
      <c r="AY897" s="5" t="b">
        <f>OR(AND(ISBLANK(Spreadsheet!C1107),LEN(Spreadsheet!T1107)=0),AND(NOT(ISBLANK(Spreadsheet!C1107)),LEN(Spreadsheet!T1107)&gt;0,LEN(Spreadsheet!T1107)&lt;=50))</f>
        <v>1</v>
      </c>
      <c r="AZ897" s="5" t="b">
        <f>OR(LEN(Spreadsheet!U1107)=0,AND(LEN(Spreadsheet!U1107)&gt;0,LEN(Spreadsheet!U1107)&lt;=50))</f>
        <v>1</v>
      </c>
      <c r="BA897" s="5" t="b">
        <f>OR(AND(ISBLANK(Spreadsheet!C1107),LEN(Spreadsheet!V1107)=0),AND(NOT(ISBLANK(Spreadsheet!C1107)),LEN(Spreadsheet!V1107)&gt;0,LEN(Spreadsheet!V1107)&lt;=50))</f>
        <v>1</v>
      </c>
      <c r="BB897" s="5" t="b">
        <f t="array" ref="BB897">IF(AND(ISBLANK(Spreadsheet!C1107),LEN(Spreadsheet!W1107)=0),TRUE,ISNUMBER(MATCH(TRUE,EXACT(Spreadsheet!W1107,States),0)))</f>
        <v>1</v>
      </c>
      <c r="BC897" s="5" t="b">
        <f>OR(AND(ISBLANK(Spreadsheet!C1107),LEN(Spreadsheet!X1107)=0),AND(NOT(ISBLANK(Spreadsheet!C1107)),LEN(Spreadsheet!X1107)&gt;0,LEN(Spreadsheet!X1107)=5,ISNUMBER(VALUE(Spreadsheet!X1107))))</f>
        <v>1</v>
      </c>
      <c r="BD897" s="5" t="b">
        <f>OR(ISBLANK(Spreadsheet!Z1107),LEN(Spreadsheet!Z1107)&lt;=50)</f>
        <v>1</v>
      </c>
      <c r="BE897" s="5" t="b">
        <f>ISBLANK(Spreadsheet!AA1107)</f>
        <v>1</v>
      </c>
      <c r="BF897" s="5" t="b">
        <f>ISBLANK(Spreadsheet!AB1107)</f>
        <v>1</v>
      </c>
      <c r="BG897" s="5" t="b">
        <f>IF(ISERROR(DATEVALUE(TEXT(Spreadsheet!AC1107,"mm/dd/yyyy")) &gt; DATEVALUE(TEXT(Spreadsheet!J1107,"mm/dd/yyyy"))),IF(OR(AND(ISBLANK(Spreadsheet!AC1107),ISBLANK(Spreadsheet!C1107)),AND(NOT(ISBLANK(Spreadsheet!C1107)),ISBLANK(Spreadsheet!AC1107),NOT(ISBLANK(Spreadsheet!D1107)))),TRUE,FALSE),IF(DATEVALUE(TEXT(Spreadsheet!AC1107,"mm/dd/yyyy")) &gt; DATEVALUE(TEXT(Spreadsheet!J1107,"mm/dd/yyyy")),TRUE,FALSE))</f>
        <v>1</v>
      </c>
      <c r="BH897" s="5" t="b">
        <f>OR(AND(ISBLANK(Spreadsheet!C1107),ISBLANK(Spreadsheet!AE1107)),AND(NOT(ISBLANK(Spreadsheet!C1107)),NOT(ISBLANK(Spreadsheet!D1107)),ISBLANK(Spreadsheet!AE1107)),AND(NOT(ISBLANK(Spreadsheet!C1107)),ISBLANK(Spreadsheet!D1107),NOT(ISBLANK(Spreadsheet!AE1107)),LEN(Spreadsheet!AE1107)&lt;=100))</f>
        <v>1</v>
      </c>
      <c r="BI897" s="5" t="b">
        <f t="array" ref="BI897">IF(ISBLANK(Spreadsheet!AF1107),TRUE,ISNUMBER(MATCH(TRUE,EXACT(Spreadsheet!AF1107,CobraShortReasons),0)))</f>
        <v>1</v>
      </c>
      <c r="BJ897" s="5" t="b">
        <f ca="1">IF(ISERROR(DATEVALUE(TEXT(Spreadsheet!AG1107,"mm/dd/yyyy")) &gt; TODAY()),IF(ISBLANK(Spreadsheet!AG1107),TRUE,FALSE),IF(DATEVALUE(TEXT(Spreadsheet!AG1107,"mm/dd/yyyy")) &gt; TODAY(),FALSE,TRUE))</f>
        <v>1</v>
      </c>
      <c r="BK897" s="5" t="b">
        <f>OR(ISBLANK(Spreadsheet!AH1107),LEN(Spreadsheet!AH1107)&lt;=25)</f>
        <v>1</v>
      </c>
      <c r="BL897" s="5" t="b">
        <f t="array" aca="1" ref="BL897" ca="1">IF(ISBLANK(Spreadsheet!AI1107),TRUE,ISNUMBER(MATCH(TRUE,EXACT(Spreadsheet!AI1107,INDIRECT(Spreadsheet!$D$2)),0)))</f>
        <v>1</v>
      </c>
      <c r="BM897" s="5" t="b">
        <f t="array" aca="1" ref="BM897" ca="1">IF(ISBLANK(Spreadsheet!AJ1107),TRUE,ISNUMBER(MATCH(TRUE,EXACT(Spreadsheet!AJ1107,INDIRECT(Spreadsheet!BJ897)),0)))</f>
        <v>1</v>
      </c>
      <c r="BN897" s="5" t="b">
        <f t="array" ref="BN897">IF(ISBLANK(Spreadsheet!AK1107),TRUE,ISNUMBER(MATCH(TRUE,EXACT(Spreadsheet!AK1107,DentalPlans),0)))</f>
        <v>1</v>
      </c>
      <c r="BO897" s="5" t="b">
        <f t="array" aca="1" ref="BO897" ca="1">IF(ISBLANK(Spreadsheet!AL1107),TRUE,ISNUMBER(MATCH(TRUE,EXACT(Spreadsheet!AL1107,INDIRECT(Spreadsheet!BK897)),0)))</f>
        <v>1</v>
      </c>
      <c r="BP897" s="5" t="b">
        <f t="array" ref="BP897">IF(ISBLANK(Spreadsheet!AM1107),TRUE,ISNUMBER(MATCH(TRUE,EXACT(Spreadsheet!AM1107,VisionPlans),0)))</f>
        <v>1</v>
      </c>
      <c r="BQ897" s="5" t="b">
        <f t="array" aca="1" ref="BQ897" ca="1">IF(ISBLANK(Spreadsheet!AN1107),TRUE,ISNUMBER(MATCH(TRUE,EXACT(Spreadsheet!AN1107,INDIRECT(Spreadsheet!BL897)),0)))</f>
        <v>1</v>
      </c>
      <c r="BR897" s="5" t="b">
        <f t="array" ref="BR897">IF(ISBLANK(Spreadsheet!AO1107),TRUE,ISNUMBER(MATCH(TRUE,EXACT(Spreadsheet!AO1107,LifeBenefitClasses),0)))</f>
        <v>1</v>
      </c>
      <c r="BS897" s="5" t="b">
        <f>IF(OR(ISBLANK(Spreadsheet!AO1107), Spreadsheet!AO1107="Waive"),IF(ISBLANK(Spreadsheet!AP1107),TRUE,FALSE),IF(OR(AND(NOT(ISBLANK(Spreadsheet!AO1107)),ISBLANK(Spreadsheet!AP1107)),NOT(ISNUMBER(VALUE(Spreadsheet!AP1107)))),FALSE,IF(OR(AND(Spreadsheet!AP1107&lt;6,MOD(Spreadsheet!AP1107*10,5)=0), MOD(Spreadsheet!AP1107,5000)=0),TRUE,FALSE)))</f>
        <v>1</v>
      </c>
      <c r="BT897" s="5" t="b">
        <f t="array" ref="BT897">IF(ISBLANK(Spreadsheet!AQ1107),TRUE,ISNUMBER(MATCH(TRUE,EXACT(Spreadsheet!AQ1107,EnrollWaive),0)))</f>
        <v>1</v>
      </c>
      <c r="BU897" s="5" t="b">
        <f t="array" ref="BU897">IF(ISBLANK(Spreadsheet!AR1107),TRUE,ISNUMBER(MATCH(TRUE,EXACT(Spreadsheet!AR1107,LifeBenefitClasses),0)))</f>
        <v>1</v>
      </c>
      <c r="BV897" s="5" t="b">
        <f>IF(OR(ISBLANK(Spreadsheet!AR1107), Spreadsheet!AR1107="Waive"),IF(ISBLANK(Spreadsheet!AS1107),TRUE,FALSE),IF(OR(AND(NOT(ISBLANK(Spreadsheet!AR1107)),ISBLANK(Spreadsheet!AS1107)),NOT(ISNUMBER(VALUE(Spreadsheet!AS1107)))),FALSE,IF(OR(AND(Spreadsheet!AS1107&lt;6,MOD(Spreadsheet!AS1107*10,5)=0), MOD(Spreadsheet!AS1107,10000)=0),TRUE,FALSE)))</f>
        <v>1</v>
      </c>
      <c r="BW897" s="5" t="b">
        <f t="array" ref="BW897">IF(ISBLANK(Spreadsheet!AT1107),TRUE,ISNUMBER(MATCH(TRUE,EXACT(Spreadsheet!AT1107,LifeBenefitClasses),0)))</f>
        <v>1</v>
      </c>
      <c r="BX897" s="5" t="b">
        <f>IF(OR(ISBLANK(Spreadsheet!AT1107), Spreadsheet!AT1107="Waive"),IF(ISBLANK(Spreadsheet!AU1107),TRUE,FALSE),IF(OR(AND(NOT(ISBLANK(Spreadsheet!AT1107)),ISBLANK(Spreadsheet!AU1107)),NOT(ISNUMBER(VALUE(Spreadsheet!AU1107)))),FALSE,IF(AND(NOT(OR(ISBLANK(Spreadsheet!AT1107),Spreadsheet!AT1107="Waive")),NOT(OR(ISBLANK(Spreadsheet!AR1107),Spreadsheet!AR1107="Waive")),MOD(Spreadsheet!AU1107,5000)=0, Spreadsheet!AU1107&lt;=(Spreadsheet!AS1107*0.5)),TRUE,FALSE)))</f>
        <v>1</v>
      </c>
      <c r="BY897" s="5" t="b">
        <f t="array" ref="BY897">IF(ISBLANK(Spreadsheet!AV1107),TRUE,ISNUMBER(MATCH(TRUE,EXACT(Spreadsheet!AV1107,EnrollWaive),0)))</f>
        <v>1</v>
      </c>
      <c r="BZ897" s="5" t="b">
        <f t="array" ref="BZ897">IF(ISBLANK(Spreadsheet!AW1107),TRUE,ISNUMBER(MATCH(TRUE,EXACT(Spreadsheet!AW1107,LifeBenefitClasses),0)))</f>
        <v>1</v>
      </c>
      <c r="CA897" s="5" t="b">
        <f t="array" ref="CA897">IF(ISBLANK(Spreadsheet!AX1107),TRUE,ISNUMBER(MATCH(TRUE,EXACT(Spreadsheet!AX1107,LifeBenefitClasses),0)))</f>
        <v>1</v>
      </c>
      <c r="CB897" s="5" t="b">
        <f t="array" ref="CB897">IF(ISBLANK(Spreadsheet!AY1107),TRUE,ISNUMBER(MATCH(TRUE,EXACT(Spreadsheet!AY1107,LifeBenefitClasses),0)))</f>
        <v>1</v>
      </c>
      <c r="CC897" s="5" t="b">
        <f t="array" ref="CC897">IF(ISBLANK(Spreadsheet!AZ1107),TRUE,ISNUMBER(MATCH(TRUE,EXACT(Spreadsheet!AZ1107,LifeBenefitClasses),0)))</f>
        <v>1</v>
      </c>
      <c r="CD897" s="5" t="b">
        <f t="array" ref="CD897">IF(ISBLANK(Spreadsheet!BA1107),TRUE,ISNUMBER(MATCH(TRUE,EXACT(Spreadsheet!BA1107,LifeBenefitClasses),0)))</f>
        <v>1</v>
      </c>
      <c r="CE897" s="5" t="b">
        <f>IF(OR(ISBLANK(Spreadsheet!BA1107), Spreadsheet!BA1107="Waive"),IF(ISBLANK(Spreadsheet!BB1107),TRUE,FALSE),IF(OR(AND(NOT(ISBLANK(Spreadsheet!BA1107)),ISBLANK(Spreadsheet!BB1107)),NOT(ISNUMBER(VALUE(Spreadsheet!BB1107))),ISBLANK(Spreadsheet!BC1107),NOT(ISNUMBER(VALUE(Spreadsheet!BC1107)))),FALSE,IF(AND(Spreadsheet!BB1107&gt;=50000,Spreadsheet!BB1107&lt;=250000,MOD(Spreadsheet!BB1107,10000)=0,Spreadsheet!BB1107&lt;=(10*Spreadsheet!BC1107)),TRUE,FALSE)))</f>
        <v>1</v>
      </c>
      <c r="CF897" s="5" t="b">
        <f>IF(NOT(ISBLANK(Spreadsheet!BC897)),AND(ISNUMBER(VALUE(Spreadsheet!BC897)),Spreadsheet!BC897&gt;0),AND(OR(ISBLANK(Spreadsheet!AO897),Spreadsheet!AO897="Waive",AND(NOT(OR(ISBLANK(Spreadsheet!AO897),Spreadsheet!AO897="Waive")),Spreadsheet!AP897&gt;=6)),OR(ISBLANK(Spreadsheet!AR897),AND(NOT(OR(ISBLANK(Spreadsheet!AR897),Spreadsheet!AR897="Waive")),Spreadsheet!AS897&gt;=6)),OR(ISBLANK(Spreadsheet!AW897)),OR(ISBLANK(Spreadsheet!AX897)),OR(ISBLANK(Spreadsheet!AY897)),OR(ISBLANK(Spreadsheet!AZ897)),OR(ISBLANK(Spreadsheet!BA897),Spreadsheet!BA897="Waive")))</f>
        <v>1</v>
      </c>
      <c r="CG897" s="5" t="b">
        <f t="shared" ca="1" si="65"/>
        <v>1</v>
      </c>
    </row>
    <row r="898" spans="8:85" x14ac:dyDescent="0.3">
      <c r="H898" s="5">
        <f t="shared" ca="1" si="62"/>
        <v>2</v>
      </c>
      <c r="I898" s="5" t="str">
        <f t="shared" ca="1" si="63"/>
        <v/>
      </c>
      <c r="J898" s="5" t="str">
        <f>IF(AND(NOT(ISBLANK(Spreadsheet!C1108)),ISBLANK(Spreadsheet!D1108)),Spreadsheet!F1108&amp;" "&amp;Spreadsheet!H1108,"")</f>
        <v/>
      </c>
      <c r="K898" s="5">
        <f>IF(AND(NOT(ISBLANK(Spreadsheet!C1108)),ISBLANK(Spreadsheet!D1108)),COUNTIFS(Spreadsheet!E$786:E1109,"=Child",Spreadsheet!C$786:C1109, "="&amp;Spreadsheet!C1108) + COUNTIFS(Spreadsheet!E$786:E1109,"=Step-child",Spreadsheet!C$786:C1109, "="&amp;Spreadsheet!C1108),0)</f>
        <v>0</v>
      </c>
      <c r="L898" s="5">
        <f>IF(NOT(ISBLANK(J898)),COUNTIFS(Spreadsheet!E$786:E1109,"=Wife",Spreadsheet!C$786:C1109, "="&amp;Spreadsheet!C1108) + COUNTIFS(Spreadsheet!E$786:E1109,"=Husband",Spreadsheet!C$786:C1109, "="&amp;Spreadsheet!C1108),0)</f>
        <v>0</v>
      </c>
      <c r="M898" s="5">
        <f>IF(NOT(ISBLANK(Spreadsheet!AJ1108)),VLOOKUP(Spreadsheet!AJ1108,'Drop Downs'!$P$2:$R$16,3,FALSE),0)</f>
        <v>0</v>
      </c>
      <c r="N898" s="5">
        <f>IF(NOT(ISBLANK(Spreadsheet!AJ1108)), VLOOKUP(Spreadsheet!AJ1108,'Drop Downs'!$P$2:$R$16,2,FALSE),0)</f>
        <v>0</v>
      </c>
      <c r="O898" s="5">
        <f>IF(NOT(ISBLANK(Spreadsheet!AL1108)),VLOOKUP(Spreadsheet!AL1108,'Drop Downs'!$P$2:$R$16,3,FALSE), 0)</f>
        <v>0</v>
      </c>
      <c r="P898" s="5">
        <f>IF(NOT(ISBLANK(Spreadsheet!AL1108)),VLOOKUP(Spreadsheet!AL1108,'Drop Downs'!$P$2:$R$16,2,FALSE),0)</f>
        <v>0</v>
      </c>
      <c r="Q898" s="5">
        <f>IF(NOT(ISBLANK(Spreadsheet!AN1108)),VLOOKUP(Spreadsheet!AN1108,'Drop Downs'!$P$2:$R$16,3,FALSE),0)</f>
        <v>0</v>
      </c>
      <c r="R898" s="5">
        <f>IF(NOT(ISBLANK(Spreadsheet!AN1108)),VLOOKUP(Spreadsheet!AN1108,'Drop Downs'!$P$2:$R$16,2,FALSE),0)</f>
        <v>0</v>
      </c>
      <c r="S898" s="5" t="str">
        <f>IF(OR(M898&gt;K898,N898&gt;L898,O898&gt;K898, Q898&gt;K898,N898&gt;L898, P898&gt;L898, R898&gt;L898),"Member currently has a coverage election over what he/she needs.  Please add more dependents or adjust the coverage election.","")&amp;(IF(AND(NOT(ISBLANK(Spreadsheet!C1108)),NOT(ISBLANK(Spreadsheet!D1108)),ISBLANK(Spreadsheet!E1108)),"Dependent lacks a relationship to member.Please select one from the drop-down.",""))</f>
        <v/>
      </c>
      <c r="T898" s="5" t="b">
        <f t="shared" si="64"/>
        <v>1</v>
      </c>
      <c r="U898" s="5" t="b">
        <f>OR(ISBLANK(Spreadsheet!C1108),IF(NOT(ISBLANK(Spreadsheet!D1108)),NOT(ISBLANK(Spreadsheet!E1108)),TRUE))</f>
        <v>1</v>
      </c>
      <c r="V898" s="5" t="b">
        <f>OR(ISBLANK(Spreadsheet!C1108), NOT(ISBLANK(Spreadsheet!I1108)))</f>
        <v>1</v>
      </c>
      <c r="W898" s="5" t="b">
        <f>OR(ISBLANK(Spreadsheet!D1108),NOT(ISBLANK(Spreadsheet!C1108)))</f>
        <v>1</v>
      </c>
      <c r="X898" s="155" t="str">
        <f>REPT("0",MIN(FIND({1,2,3,4,5,6,7,8,9},Spreadsheet!C1108&amp;"123456789"))-1)&amp;IF(ISBLANK(Spreadsheet!C1108),"",SUMPRODUCT(MID(0&amp;Spreadsheet!C1108,LARGE(INDEX(ISNUMBER(--MID(Spreadsheet!C1108,ROW($1:$225),1))*
 ROW($1:$225),0),ROW($1:$225))+1,1)*10^ROW($1:$225)/10))</f>
        <v/>
      </c>
      <c r="Y898" s="5" t="b">
        <f>IF(NOT(ISBLANK(Spreadsheet!C1108)),IF(AND(ISNUMBER(VALUE(Spreadsheet!C1108)), LEN(Spreadsheet!C1108)=9),TRUE,FALSE),TRUE)</f>
        <v>1</v>
      </c>
      <c r="Z898" s="155" t="str">
        <f>REPT("0",MIN(FIND({1,2,3,4,5,6,7,8,9},Spreadsheet!D1108&amp;"123456789"))-1)&amp;IF(ISBLANK(Spreadsheet!D1108),"",SUMPRODUCT(MID(0&amp;Spreadsheet!D1108,LARGE(INDEX(ISNUMBER(--MID(Spreadsheet!D1108,ROW($1:$225),1))*
 ROW($1:$225),0),ROW($1:$225))+1,1)*10^ROW($1:$225)/10))</f>
        <v/>
      </c>
      <c r="AA898" s="5" t="b">
        <f>IF(AND(NOT(ISBLANK(Spreadsheet!D1108)),NOT(ISBLANK(Spreadsheet!C1108))),IF(AND(ISNUMBER(VALUE(Spreadsheet!D1108)), LEN(Spreadsheet!D1108)=9),TRUE,FALSE),IF(AND(NOT(ISBLANK(Spreadsheet!D1108)),ISBLANK(Spreadsheet!C1108)),FALSE,TRUE))</f>
        <v>1</v>
      </c>
      <c r="AB898" s="5" t="b">
        <f>OR(ISBLANK(Spreadsheet!Y898),IF(NOT(ISBLANK(Spreadsheet!Y898)),LEN(Spreadsheet!Y898)=10,ISNUMBER(VALUE(Spreadsheet!Y898))))</f>
        <v>1</v>
      </c>
      <c r="AC898" s="5" t="b">
        <f>OR(ISBLANK(Spreadsheet!AI1108), AND(NOT(ISBLANK(Spreadsheet!AJ1108)), NOT(ISNUMBER(SEARCH("Waive",Spreadsheet!AJ1108)))))</f>
        <v>1</v>
      </c>
      <c r="AD898" s="5" t="b">
        <f>OR(ISBLANK(Spreadsheet!AK1108), AND(NOT(ISBLANK(Spreadsheet!AL1108)), NOT(ISNUMBER(SEARCH("Waive",Spreadsheet!AL1108)))))</f>
        <v>1</v>
      </c>
      <c r="AE898" s="5" t="b">
        <f>OR(ISBLANK(Spreadsheet!AM1108), AND(NOT(ISBLANK(Spreadsheet!AN1108)), NOT(ISNUMBER(SEARCH("Waive", Spreadsheet!AN1108)))))</f>
        <v>1</v>
      </c>
      <c r="AF898" s="5" t="b">
        <f>OR(ISBLANK(Spreadsheet!C1108), NOT(ISBLANK(Spreadsheet!D1108)),NOT(ISBLANK(Spreadsheet!L1108)))</f>
        <v>1</v>
      </c>
      <c r="AG898" s="5" t="b">
        <f>IF(AND(NOT(ISBLANK(Spreadsheet!C1108)), NOT(ISBLANK(Spreadsheet!D1108)),Spreadsheet!C1108&lt;&gt;Spreadsheet!D1108),IF(ISERROR(VLOOKUP(Spreadsheet!C1108, Spreadsheet!$C$6:'Spreadsheet'!$C1107,1,FALSE)), FALSE, TRUE),TRUE)</f>
        <v>1</v>
      </c>
      <c r="AH898" s="5" t="b">
        <f>Spreadsheet!$B$2=Spreadsheet!AD898</f>
        <v>1</v>
      </c>
      <c r="AI898" s="5" t="b">
        <f>IF(ISBLANK(Spreadsheet!G1108),TRUE,IF(OR(LEN(Spreadsheet!G1108)&gt;1,ISNUMBER(VALUE(Spreadsheet!G1108))),FALSE,TRUE))</f>
        <v>1</v>
      </c>
      <c r="AJ898" s="5" t="b">
        <f>OR(ISBLANK(Spreadsheet!C1108), NOT(ISBLANK(Spreadsheet!B1108)), NOT(ISBLANK(Spreadsheet!D1108)))</f>
        <v>1</v>
      </c>
      <c r="AK898" s="5" t="b">
        <f t="array" ref="AK898">IF(OR(AND(ISBLANK(Spreadsheet!E1108),ISBLANK(Spreadsheet!D1108),NOT(ISBLANK(Spreadsheet!C1108))),AND(ISBLANK(Spreadsheet!E1108),ISBLANK(Spreadsheet!D1108),ISBLANK(Spreadsheet!C1108))),TRUE,ISNUMBER(MATCH(TRUE,EXACT(Spreadsheet!E1108,Relationships),0)))</f>
        <v>1</v>
      </c>
      <c r="AL898" s="5" t="b">
        <f>IF(NOT(ISBLANK(Spreadsheet!C1108)),IF(OR(ISBLANK(Spreadsheet!F1108),LEN(Spreadsheet!F1108)&gt;40),FALSE,TRUE),TRUE)</f>
        <v>1</v>
      </c>
      <c r="AM898" s="5" t="b">
        <f>IF(NOT(ISBLANK(Spreadsheet!C1108)),IF(OR(ISBLANK(Spreadsheet!H1108),LEN(Spreadsheet!H1108)&gt;40),FALSE,TRUE),TRUE)</f>
        <v>1</v>
      </c>
      <c r="AN898" s="5" t="b">
        <f t="array" ref="AN898">IF(ISBLANK(Spreadsheet!I1108),TRUE,ISNUMBER(MATCH(TRUE,EXACT(Spreadsheet!I1108,GenderValues),0)))</f>
        <v>1</v>
      </c>
      <c r="AO898" s="5" t="b">
        <f ca="1">IF(ISERROR(DATEVALUE(TEXT(Spreadsheet!J1108,"mm/dd/yyyy")) &gt; TODAY()),IF(AND(ISBLANK(Spreadsheet!J1108),ISBLANK(Spreadsheet!C1108)),TRUE,FALSE),IF(DATEVALUE(TEXT(Spreadsheet!J1108,"mm/dd/yyyy")) &gt; TODAY(),FALSE,TRUE))</f>
        <v>1</v>
      </c>
      <c r="AP898" s="5" t="b">
        <f>OR(ISBLANK(Spreadsheet!K1108),LEN(Spreadsheet!K1108)&lt;=100)</f>
        <v>1</v>
      </c>
      <c r="AQ898" s="5" t="b">
        <f t="array" ref="AQ898">IF(OR(AND(ISBLANK(Spreadsheet!L1108),ISBLANK(Spreadsheet!C1108)),AND(NOT(ISBLANK(Spreadsheet!C1108)),NOT(ISBLANK(Spreadsheet!D1108)))),TRUE,ISNUMBER(MATCH(TRUE,EXACT(Spreadsheet!L1108,MaritalStatus),0)))</f>
        <v>1</v>
      </c>
      <c r="AR898" s="5" t="b">
        <f ca="1">IF(ISERROR(DATEVALUE(TEXT(Spreadsheet!M1108,"mm/dd/yyyy")) &gt; TODAY()),IF(ISBLANK(Spreadsheet!M1108),TRUE,FALSE),IF(DATEVALUE(TEXT(Spreadsheet!M1108,"mm/dd/yyyy")) &gt; TODAY(),FALSE,TRUE))</f>
        <v>1</v>
      </c>
      <c r="AS898" s="5" t="b">
        <f>OR(ISBLANK(Spreadsheet!N1108),LEN(Spreadsheet!N1108)&lt;=100)</f>
        <v>1</v>
      </c>
      <c r="AT898" s="5" t="b">
        <f>OR(ISBLANK(Spreadsheet!O1108),UPPER(Spreadsheet!O1108)="YES")</f>
        <v>1</v>
      </c>
      <c r="AU898" s="5" t="b">
        <f>OR(ISBLANK(Spreadsheet!P1108),UPPER(Spreadsheet!P1108)="YES")</f>
        <v>1</v>
      </c>
      <c r="AV898" s="5" t="b">
        <f t="array" ref="AV898">IF(ISBLANK(Spreadsheet!Q1108),TRUE,ISNUMBER(MATCH(TRUE,EXACT(Spreadsheet!Q1108,OnGroupsPriorIns),0)))</f>
        <v>1</v>
      </c>
      <c r="AW898" s="5" t="b">
        <f>OR(ISBLANK(Spreadsheet!R1108),UPPER(Spreadsheet!R1108)="YES")</f>
        <v>1</v>
      </c>
      <c r="AX898" s="5" t="b">
        <f>OR(ISBLANK(Spreadsheet!S1108),UPPER(Spreadsheet!S1108)="YES")</f>
        <v>1</v>
      </c>
      <c r="AY898" s="5" t="b">
        <f>OR(AND(ISBLANK(Spreadsheet!C1108),LEN(Spreadsheet!T1108)=0),AND(NOT(ISBLANK(Spreadsheet!C1108)),LEN(Spreadsheet!T1108)&gt;0,LEN(Spreadsheet!T1108)&lt;=50))</f>
        <v>1</v>
      </c>
      <c r="AZ898" s="5" t="b">
        <f>OR(LEN(Spreadsheet!U1108)=0,AND(LEN(Spreadsheet!U1108)&gt;0,LEN(Spreadsheet!U1108)&lt;=50))</f>
        <v>1</v>
      </c>
      <c r="BA898" s="5" t="b">
        <f>OR(AND(ISBLANK(Spreadsheet!C1108),LEN(Spreadsheet!V1108)=0),AND(NOT(ISBLANK(Spreadsheet!C1108)),LEN(Spreadsheet!V1108)&gt;0,LEN(Spreadsheet!V1108)&lt;=50))</f>
        <v>1</v>
      </c>
      <c r="BB898" s="5" t="b">
        <f t="array" ref="BB898">IF(AND(ISBLANK(Spreadsheet!C1108),LEN(Spreadsheet!W1108)=0),TRUE,ISNUMBER(MATCH(TRUE,EXACT(Spreadsheet!W1108,States),0)))</f>
        <v>1</v>
      </c>
      <c r="BC898" s="5" t="b">
        <f>OR(AND(ISBLANK(Spreadsheet!C1108),LEN(Spreadsheet!X1108)=0),AND(NOT(ISBLANK(Spreadsheet!C1108)),LEN(Spreadsheet!X1108)&gt;0,LEN(Spreadsheet!X1108)=5,ISNUMBER(VALUE(Spreadsheet!X1108))))</f>
        <v>1</v>
      </c>
      <c r="BD898" s="5" t="b">
        <f>OR(ISBLANK(Spreadsheet!Z1108),LEN(Spreadsheet!Z1108)&lt;=50)</f>
        <v>1</v>
      </c>
      <c r="BE898" s="5" t="b">
        <f>ISBLANK(Spreadsheet!AA1108)</f>
        <v>1</v>
      </c>
      <c r="BF898" s="5" t="b">
        <f>ISBLANK(Spreadsheet!AB1108)</f>
        <v>1</v>
      </c>
      <c r="BG898" s="5" t="b">
        <f>IF(ISERROR(DATEVALUE(TEXT(Spreadsheet!AC1108,"mm/dd/yyyy")) &gt; DATEVALUE(TEXT(Spreadsheet!J1108,"mm/dd/yyyy"))),IF(OR(AND(ISBLANK(Spreadsheet!AC1108),ISBLANK(Spreadsheet!C1108)),AND(NOT(ISBLANK(Spreadsheet!C1108)),ISBLANK(Spreadsheet!AC1108),NOT(ISBLANK(Spreadsheet!D1108)))),TRUE,FALSE),IF(DATEVALUE(TEXT(Spreadsheet!AC1108,"mm/dd/yyyy")) &gt; DATEVALUE(TEXT(Spreadsheet!J1108,"mm/dd/yyyy")),TRUE,FALSE))</f>
        <v>1</v>
      </c>
      <c r="BH898" s="5" t="b">
        <f>OR(AND(ISBLANK(Spreadsheet!C1108),ISBLANK(Spreadsheet!AE1108)),AND(NOT(ISBLANK(Spreadsheet!C1108)),NOT(ISBLANK(Spreadsheet!D1108)),ISBLANK(Spreadsheet!AE1108)),AND(NOT(ISBLANK(Spreadsheet!C1108)),ISBLANK(Spreadsheet!D1108),NOT(ISBLANK(Spreadsheet!AE1108)),LEN(Spreadsheet!AE1108)&lt;=100))</f>
        <v>1</v>
      </c>
      <c r="BI898" s="5" t="b">
        <f t="array" ref="BI898">IF(ISBLANK(Spreadsheet!AF1108),TRUE,ISNUMBER(MATCH(TRUE,EXACT(Spreadsheet!AF1108,CobraShortReasons),0)))</f>
        <v>1</v>
      </c>
      <c r="BJ898" s="5" t="b">
        <f ca="1">IF(ISERROR(DATEVALUE(TEXT(Spreadsheet!AG1108,"mm/dd/yyyy")) &gt; TODAY()),IF(ISBLANK(Spreadsheet!AG1108),TRUE,FALSE),IF(DATEVALUE(TEXT(Spreadsheet!AG1108,"mm/dd/yyyy")) &gt; TODAY(),FALSE,TRUE))</f>
        <v>1</v>
      </c>
      <c r="BK898" s="5" t="b">
        <f>OR(ISBLANK(Spreadsheet!AH1108),LEN(Spreadsheet!AH1108)&lt;=25)</f>
        <v>1</v>
      </c>
      <c r="BL898" s="5" t="b">
        <f t="array" aca="1" ref="BL898" ca="1">IF(ISBLANK(Spreadsheet!AI1108),TRUE,ISNUMBER(MATCH(TRUE,EXACT(Spreadsheet!AI1108,INDIRECT(Spreadsheet!$D$2)),0)))</f>
        <v>1</v>
      </c>
      <c r="BM898" s="5" t="b">
        <f t="array" aca="1" ref="BM898" ca="1">IF(ISBLANK(Spreadsheet!AJ1108),TRUE,ISNUMBER(MATCH(TRUE,EXACT(Spreadsheet!AJ1108,INDIRECT(Spreadsheet!BJ898)),0)))</f>
        <v>1</v>
      </c>
      <c r="BN898" s="5" t="b">
        <f t="array" ref="BN898">IF(ISBLANK(Spreadsheet!AK1108),TRUE,ISNUMBER(MATCH(TRUE,EXACT(Spreadsheet!AK1108,DentalPlans),0)))</f>
        <v>1</v>
      </c>
      <c r="BO898" s="5" t="b">
        <f t="array" aca="1" ref="BO898" ca="1">IF(ISBLANK(Spreadsheet!AL1108),TRUE,ISNUMBER(MATCH(TRUE,EXACT(Spreadsheet!AL1108,INDIRECT(Spreadsheet!BK898)),0)))</f>
        <v>1</v>
      </c>
      <c r="BP898" s="5" t="b">
        <f t="array" ref="BP898">IF(ISBLANK(Spreadsheet!AM1108),TRUE,ISNUMBER(MATCH(TRUE,EXACT(Spreadsheet!AM1108,VisionPlans),0)))</f>
        <v>1</v>
      </c>
      <c r="BQ898" s="5" t="b">
        <f t="array" aca="1" ref="BQ898" ca="1">IF(ISBLANK(Spreadsheet!AN1108),TRUE,ISNUMBER(MATCH(TRUE,EXACT(Spreadsheet!AN1108,INDIRECT(Spreadsheet!BL898)),0)))</f>
        <v>1</v>
      </c>
      <c r="BR898" s="5" t="b">
        <f t="array" ref="BR898">IF(ISBLANK(Spreadsheet!AO1108),TRUE,ISNUMBER(MATCH(TRUE,EXACT(Spreadsheet!AO1108,LifeBenefitClasses),0)))</f>
        <v>1</v>
      </c>
      <c r="BS898" s="5" t="b">
        <f>IF(OR(ISBLANK(Spreadsheet!AO1108), Spreadsheet!AO1108="Waive"),IF(ISBLANK(Spreadsheet!AP1108),TRUE,FALSE),IF(OR(AND(NOT(ISBLANK(Spreadsheet!AO1108)),ISBLANK(Spreadsheet!AP1108)),NOT(ISNUMBER(VALUE(Spreadsheet!AP1108)))),FALSE,IF(OR(AND(Spreadsheet!AP1108&lt;6,MOD(Spreadsheet!AP1108*10,5)=0), MOD(Spreadsheet!AP1108,5000)=0),TRUE,FALSE)))</f>
        <v>1</v>
      </c>
      <c r="BT898" s="5" t="b">
        <f t="array" ref="BT898">IF(ISBLANK(Spreadsheet!AQ1108),TRUE,ISNUMBER(MATCH(TRUE,EXACT(Spreadsheet!AQ1108,EnrollWaive),0)))</f>
        <v>1</v>
      </c>
      <c r="BU898" s="5" t="b">
        <f t="array" ref="BU898">IF(ISBLANK(Spreadsheet!AR1108),TRUE,ISNUMBER(MATCH(TRUE,EXACT(Spreadsheet!AR1108,LifeBenefitClasses),0)))</f>
        <v>1</v>
      </c>
      <c r="BV898" s="5" t="b">
        <f>IF(OR(ISBLANK(Spreadsheet!AR1108), Spreadsheet!AR1108="Waive"),IF(ISBLANK(Spreadsheet!AS1108),TRUE,FALSE),IF(OR(AND(NOT(ISBLANK(Spreadsheet!AR1108)),ISBLANK(Spreadsheet!AS1108)),NOT(ISNUMBER(VALUE(Spreadsheet!AS1108)))),FALSE,IF(OR(AND(Spreadsheet!AS1108&lt;6,MOD(Spreadsheet!AS1108*10,5)=0), MOD(Spreadsheet!AS1108,10000)=0),TRUE,FALSE)))</f>
        <v>1</v>
      </c>
      <c r="BW898" s="5" t="b">
        <f t="array" ref="BW898">IF(ISBLANK(Spreadsheet!AT1108),TRUE,ISNUMBER(MATCH(TRUE,EXACT(Spreadsheet!AT1108,LifeBenefitClasses),0)))</f>
        <v>1</v>
      </c>
      <c r="BX898" s="5" t="b">
        <f>IF(OR(ISBLANK(Spreadsheet!AT1108), Spreadsheet!AT1108="Waive"),IF(ISBLANK(Spreadsheet!AU1108),TRUE,FALSE),IF(OR(AND(NOT(ISBLANK(Spreadsheet!AT1108)),ISBLANK(Spreadsheet!AU1108)),NOT(ISNUMBER(VALUE(Spreadsheet!AU1108)))),FALSE,IF(AND(NOT(OR(ISBLANK(Spreadsheet!AT1108),Spreadsheet!AT1108="Waive")),NOT(OR(ISBLANK(Spreadsheet!AR1108),Spreadsheet!AR1108="Waive")),MOD(Spreadsheet!AU1108,5000)=0, Spreadsheet!AU1108&lt;=(Spreadsheet!AS1108*0.5)),TRUE,FALSE)))</f>
        <v>1</v>
      </c>
      <c r="BY898" s="5" t="b">
        <f t="array" ref="BY898">IF(ISBLANK(Spreadsheet!AV1108),TRUE,ISNUMBER(MATCH(TRUE,EXACT(Spreadsheet!AV1108,EnrollWaive),0)))</f>
        <v>1</v>
      </c>
      <c r="BZ898" s="5" t="b">
        <f t="array" ref="BZ898">IF(ISBLANK(Spreadsheet!AW1108),TRUE,ISNUMBER(MATCH(TRUE,EXACT(Spreadsheet!AW1108,LifeBenefitClasses),0)))</f>
        <v>1</v>
      </c>
      <c r="CA898" s="5" t="b">
        <f t="array" ref="CA898">IF(ISBLANK(Spreadsheet!AX1108),TRUE,ISNUMBER(MATCH(TRUE,EXACT(Spreadsheet!AX1108,LifeBenefitClasses),0)))</f>
        <v>1</v>
      </c>
      <c r="CB898" s="5" t="b">
        <f t="array" ref="CB898">IF(ISBLANK(Spreadsheet!AY1108),TRUE,ISNUMBER(MATCH(TRUE,EXACT(Spreadsheet!AY1108,LifeBenefitClasses),0)))</f>
        <v>1</v>
      </c>
      <c r="CC898" s="5" t="b">
        <f t="array" ref="CC898">IF(ISBLANK(Spreadsheet!AZ1108),TRUE,ISNUMBER(MATCH(TRUE,EXACT(Spreadsheet!AZ1108,LifeBenefitClasses),0)))</f>
        <v>1</v>
      </c>
      <c r="CD898" s="5" t="b">
        <f t="array" ref="CD898">IF(ISBLANK(Spreadsheet!BA1108),TRUE,ISNUMBER(MATCH(TRUE,EXACT(Spreadsheet!BA1108,LifeBenefitClasses),0)))</f>
        <v>1</v>
      </c>
      <c r="CE898" s="5" t="b">
        <f>IF(OR(ISBLANK(Spreadsheet!BA1108), Spreadsheet!BA1108="Waive"),IF(ISBLANK(Spreadsheet!BB1108),TRUE,FALSE),IF(OR(AND(NOT(ISBLANK(Spreadsheet!BA1108)),ISBLANK(Spreadsheet!BB1108)),NOT(ISNUMBER(VALUE(Spreadsheet!BB1108))),ISBLANK(Spreadsheet!BC1108),NOT(ISNUMBER(VALUE(Spreadsheet!BC1108)))),FALSE,IF(AND(Spreadsheet!BB1108&gt;=50000,Spreadsheet!BB1108&lt;=250000,MOD(Spreadsheet!BB1108,10000)=0,Spreadsheet!BB1108&lt;=(10*Spreadsheet!BC1108)),TRUE,FALSE)))</f>
        <v>1</v>
      </c>
      <c r="CF898" s="5" t="b">
        <f>IF(NOT(ISBLANK(Spreadsheet!BC898)),AND(ISNUMBER(VALUE(Spreadsheet!BC898)),Spreadsheet!BC898&gt;0),AND(OR(ISBLANK(Spreadsheet!AO898),Spreadsheet!AO898="Waive",AND(NOT(OR(ISBLANK(Spreadsheet!AO898),Spreadsheet!AO898="Waive")),Spreadsheet!AP898&gt;=6)),OR(ISBLANK(Spreadsheet!AR898),AND(NOT(OR(ISBLANK(Spreadsheet!AR898),Spreadsheet!AR898="Waive")),Spreadsheet!AS898&gt;=6)),OR(ISBLANK(Spreadsheet!AW898)),OR(ISBLANK(Spreadsheet!AX898)),OR(ISBLANK(Spreadsheet!AY898)),OR(ISBLANK(Spreadsheet!AZ898)),OR(ISBLANK(Spreadsheet!BA898),Spreadsheet!BA898="Waive")))</f>
        <v>1</v>
      </c>
      <c r="CG898" s="5" t="b">
        <f t="shared" ca="1" si="65"/>
        <v>1</v>
      </c>
    </row>
    <row r="899" spans="8:85" x14ac:dyDescent="0.3">
      <c r="H899" s="5">
        <f t="shared" ca="1" si="62"/>
        <v>2</v>
      </c>
      <c r="I899" s="5" t="str">
        <f t="shared" ca="1" si="63"/>
        <v/>
      </c>
      <c r="J899" s="5" t="str">
        <f>IF(AND(NOT(ISBLANK(Spreadsheet!C1109)),ISBLANK(Spreadsheet!D1109)),Spreadsheet!F1109&amp;" "&amp;Spreadsheet!H1109,"")</f>
        <v/>
      </c>
      <c r="K899" s="5">
        <f>IF(AND(NOT(ISBLANK(Spreadsheet!C1109)),ISBLANK(Spreadsheet!D1109)),COUNTIFS(Spreadsheet!E$786:E1110,"=Child",Spreadsheet!C$786:C1110, "="&amp;Spreadsheet!C1109) + COUNTIFS(Spreadsheet!E$786:E1110,"=Step-child",Spreadsheet!C$786:C1110, "="&amp;Spreadsheet!C1109),0)</f>
        <v>0</v>
      </c>
      <c r="L899" s="5">
        <f>IF(NOT(ISBLANK(J899)),COUNTIFS(Spreadsheet!E$786:E1110,"=Wife",Spreadsheet!C$786:C1110, "="&amp;Spreadsheet!C1109) + COUNTIFS(Spreadsheet!E$786:E1110,"=Husband",Spreadsheet!C$786:C1110, "="&amp;Spreadsheet!C1109),0)</f>
        <v>0</v>
      </c>
      <c r="M899" s="5">
        <f>IF(NOT(ISBLANK(Spreadsheet!AJ1109)),VLOOKUP(Spreadsheet!AJ1109,'Drop Downs'!$P$2:$R$16,3,FALSE),0)</f>
        <v>0</v>
      </c>
      <c r="N899" s="5">
        <f>IF(NOT(ISBLANK(Spreadsheet!AJ1109)), VLOOKUP(Spreadsheet!AJ1109,'Drop Downs'!$P$2:$R$16,2,FALSE),0)</f>
        <v>0</v>
      </c>
      <c r="O899" s="5">
        <f>IF(NOT(ISBLANK(Spreadsheet!AL1109)),VLOOKUP(Spreadsheet!AL1109,'Drop Downs'!$P$2:$R$16,3,FALSE), 0)</f>
        <v>0</v>
      </c>
      <c r="P899" s="5">
        <f>IF(NOT(ISBLANK(Spreadsheet!AL1109)),VLOOKUP(Spreadsheet!AL1109,'Drop Downs'!$P$2:$R$16,2,FALSE),0)</f>
        <v>0</v>
      </c>
      <c r="Q899" s="5">
        <f>IF(NOT(ISBLANK(Spreadsheet!AN1109)),VLOOKUP(Spreadsheet!AN1109,'Drop Downs'!$P$2:$R$16,3,FALSE),0)</f>
        <v>0</v>
      </c>
      <c r="R899" s="5">
        <f>IF(NOT(ISBLANK(Spreadsheet!AN1109)),VLOOKUP(Spreadsheet!AN1109,'Drop Downs'!$P$2:$R$16,2,FALSE),0)</f>
        <v>0</v>
      </c>
      <c r="S899" s="5" t="str">
        <f>IF(OR(M899&gt;K899,N899&gt;L899,O899&gt;K899, Q899&gt;K899,N899&gt;L899, P899&gt;L899, R899&gt;L899),"Member currently has a coverage election over what he/she needs.  Please add more dependents or adjust the coverage election.","")&amp;(IF(AND(NOT(ISBLANK(Spreadsheet!C1109)),NOT(ISBLANK(Spreadsheet!D1109)),ISBLANK(Spreadsheet!E1109)),"Dependent lacks a relationship to member.Please select one from the drop-down.",""))</f>
        <v/>
      </c>
      <c r="T899" s="5" t="b">
        <f t="shared" si="64"/>
        <v>1</v>
      </c>
      <c r="U899" s="5" t="b">
        <f>OR(ISBLANK(Spreadsheet!C1109),IF(NOT(ISBLANK(Spreadsheet!D1109)),NOT(ISBLANK(Spreadsheet!E1109)),TRUE))</f>
        <v>1</v>
      </c>
      <c r="V899" s="5" t="b">
        <f>OR(ISBLANK(Spreadsheet!C1109), NOT(ISBLANK(Spreadsheet!I1109)))</f>
        <v>1</v>
      </c>
      <c r="W899" s="5" t="b">
        <f>OR(ISBLANK(Spreadsheet!D1109),NOT(ISBLANK(Spreadsheet!C1109)))</f>
        <v>1</v>
      </c>
      <c r="X899" s="155" t="str">
        <f>REPT("0",MIN(FIND({1,2,3,4,5,6,7,8,9},Spreadsheet!C1109&amp;"123456789"))-1)&amp;IF(ISBLANK(Spreadsheet!C1109),"",SUMPRODUCT(MID(0&amp;Spreadsheet!C1109,LARGE(INDEX(ISNUMBER(--MID(Spreadsheet!C1109,ROW($1:$225),1))*
 ROW($1:$225),0),ROW($1:$225))+1,1)*10^ROW($1:$225)/10))</f>
        <v/>
      </c>
      <c r="Y899" s="5" t="b">
        <f>IF(NOT(ISBLANK(Spreadsheet!C1109)),IF(AND(ISNUMBER(VALUE(Spreadsheet!C1109)), LEN(Spreadsheet!C1109)=9),TRUE,FALSE),TRUE)</f>
        <v>1</v>
      </c>
      <c r="Z899" s="155" t="str">
        <f>REPT("0",MIN(FIND({1,2,3,4,5,6,7,8,9},Spreadsheet!D1109&amp;"123456789"))-1)&amp;IF(ISBLANK(Spreadsheet!D1109),"",SUMPRODUCT(MID(0&amp;Spreadsheet!D1109,LARGE(INDEX(ISNUMBER(--MID(Spreadsheet!D1109,ROW($1:$225),1))*
 ROW($1:$225),0),ROW($1:$225))+1,1)*10^ROW($1:$225)/10))</f>
        <v/>
      </c>
      <c r="AA899" s="5" t="b">
        <f>IF(AND(NOT(ISBLANK(Spreadsheet!D1109)),NOT(ISBLANK(Spreadsheet!C1109))),IF(AND(ISNUMBER(VALUE(Spreadsheet!D1109)), LEN(Spreadsheet!D1109)=9),TRUE,FALSE),IF(AND(NOT(ISBLANK(Spreadsheet!D1109)),ISBLANK(Spreadsheet!C1109)),FALSE,TRUE))</f>
        <v>1</v>
      </c>
      <c r="AB899" s="5" t="b">
        <f>OR(ISBLANK(Spreadsheet!Y899),IF(NOT(ISBLANK(Spreadsheet!Y899)),LEN(Spreadsheet!Y899)=10,ISNUMBER(VALUE(Spreadsheet!Y899))))</f>
        <v>1</v>
      </c>
      <c r="AC899" s="5" t="b">
        <f>OR(ISBLANK(Spreadsheet!AI1109), AND(NOT(ISBLANK(Spreadsheet!AJ1109)), NOT(ISNUMBER(SEARCH("Waive",Spreadsheet!AJ1109)))))</f>
        <v>1</v>
      </c>
      <c r="AD899" s="5" t="b">
        <f>OR(ISBLANK(Spreadsheet!AK1109), AND(NOT(ISBLANK(Spreadsheet!AL1109)), NOT(ISNUMBER(SEARCH("Waive",Spreadsheet!AL1109)))))</f>
        <v>1</v>
      </c>
      <c r="AE899" s="5" t="b">
        <f>OR(ISBLANK(Spreadsheet!AM1109), AND(NOT(ISBLANK(Spreadsheet!AN1109)), NOT(ISNUMBER(SEARCH("Waive", Spreadsheet!AN1109)))))</f>
        <v>1</v>
      </c>
      <c r="AF899" s="5" t="b">
        <f>OR(ISBLANK(Spreadsheet!C1109), NOT(ISBLANK(Spreadsheet!D1109)),NOT(ISBLANK(Spreadsheet!L1109)))</f>
        <v>1</v>
      </c>
      <c r="AG899" s="5" t="b">
        <f>IF(AND(NOT(ISBLANK(Spreadsheet!C1109)), NOT(ISBLANK(Spreadsheet!D1109)),Spreadsheet!C1109&lt;&gt;Spreadsheet!D1109),IF(ISERROR(VLOOKUP(Spreadsheet!C1109, Spreadsheet!$C$6:'Spreadsheet'!$C1108,1,FALSE)), FALSE, TRUE),TRUE)</f>
        <v>1</v>
      </c>
      <c r="AH899" s="5" t="b">
        <f>Spreadsheet!$B$2=Spreadsheet!AD899</f>
        <v>1</v>
      </c>
      <c r="AI899" s="5" t="b">
        <f>IF(ISBLANK(Spreadsheet!G1109),TRUE,IF(OR(LEN(Spreadsheet!G1109)&gt;1,ISNUMBER(VALUE(Spreadsheet!G1109))),FALSE,TRUE))</f>
        <v>1</v>
      </c>
      <c r="AJ899" s="5" t="b">
        <f>OR(ISBLANK(Spreadsheet!C1109), NOT(ISBLANK(Spreadsheet!B1109)), NOT(ISBLANK(Spreadsheet!D1109)))</f>
        <v>1</v>
      </c>
      <c r="AK899" s="5" t="b">
        <f t="array" ref="AK899">IF(OR(AND(ISBLANK(Spreadsheet!E1109),ISBLANK(Spreadsheet!D1109),NOT(ISBLANK(Spreadsheet!C1109))),AND(ISBLANK(Spreadsheet!E1109),ISBLANK(Spreadsheet!D1109),ISBLANK(Spreadsheet!C1109))),TRUE,ISNUMBER(MATCH(TRUE,EXACT(Spreadsheet!E1109,Relationships),0)))</f>
        <v>1</v>
      </c>
      <c r="AL899" s="5" t="b">
        <f>IF(NOT(ISBLANK(Spreadsheet!C1109)),IF(OR(ISBLANK(Spreadsheet!F1109),LEN(Spreadsheet!F1109)&gt;40),FALSE,TRUE),TRUE)</f>
        <v>1</v>
      </c>
      <c r="AM899" s="5" t="b">
        <f>IF(NOT(ISBLANK(Spreadsheet!C1109)),IF(OR(ISBLANK(Spreadsheet!H1109),LEN(Spreadsheet!H1109)&gt;40),FALSE,TRUE),TRUE)</f>
        <v>1</v>
      </c>
      <c r="AN899" s="5" t="b">
        <f t="array" ref="AN899">IF(ISBLANK(Spreadsheet!I1109),TRUE,ISNUMBER(MATCH(TRUE,EXACT(Spreadsheet!I1109,GenderValues),0)))</f>
        <v>1</v>
      </c>
      <c r="AO899" s="5" t="b">
        <f ca="1">IF(ISERROR(DATEVALUE(TEXT(Spreadsheet!J1109,"mm/dd/yyyy")) &gt; TODAY()),IF(AND(ISBLANK(Spreadsheet!J1109),ISBLANK(Spreadsheet!C1109)),TRUE,FALSE),IF(DATEVALUE(TEXT(Spreadsheet!J1109,"mm/dd/yyyy")) &gt; TODAY(),FALSE,TRUE))</f>
        <v>1</v>
      </c>
      <c r="AP899" s="5" t="b">
        <f>OR(ISBLANK(Spreadsheet!K1109),LEN(Spreadsheet!K1109)&lt;=100)</f>
        <v>1</v>
      </c>
      <c r="AQ899" s="5" t="b">
        <f t="array" ref="AQ899">IF(OR(AND(ISBLANK(Spreadsheet!L1109),ISBLANK(Spreadsheet!C1109)),AND(NOT(ISBLANK(Spreadsheet!C1109)),NOT(ISBLANK(Spreadsheet!D1109)))),TRUE,ISNUMBER(MATCH(TRUE,EXACT(Spreadsheet!L1109,MaritalStatus),0)))</f>
        <v>1</v>
      </c>
      <c r="AR899" s="5" t="b">
        <f ca="1">IF(ISERROR(DATEVALUE(TEXT(Spreadsheet!M1109,"mm/dd/yyyy")) &gt; TODAY()),IF(ISBLANK(Spreadsheet!M1109),TRUE,FALSE),IF(DATEVALUE(TEXT(Spreadsheet!M1109,"mm/dd/yyyy")) &gt; TODAY(),FALSE,TRUE))</f>
        <v>1</v>
      </c>
      <c r="AS899" s="5" t="b">
        <f>OR(ISBLANK(Spreadsheet!N1109),LEN(Spreadsheet!N1109)&lt;=100)</f>
        <v>1</v>
      </c>
      <c r="AT899" s="5" t="b">
        <f>OR(ISBLANK(Spreadsheet!O1109),UPPER(Spreadsheet!O1109)="YES")</f>
        <v>1</v>
      </c>
      <c r="AU899" s="5" t="b">
        <f>OR(ISBLANK(Spreadsheet!P1109),UPPER(Spreadsheet!P1109)="YES")</f>
        <v>1</v>
      </c>
      <c r="AV899" s="5" t="b">
        <f t="array" ref="AV899">IF(ISBLANK(Spreadsheet!Q1109),TRUE,ISNUMBER(MATCH(TRUE,EXACT(Spreadsheet!Q1109,OnGroupsPriorIns),0)))</f>
        <v>1</v>
      </c>
      <c r="AW899" s="5" t="b">
        <f>OR(ISBLANK(Spreadsheet!R1109),UPPER(Spreadsheet!R1109)="YES")</f>
        <v>1</v>
      </c>
      <c r="AX899" s="5" t="b">
        <f>OR(ISBLANK(Spreadsheet!S1109),UPPER(Spreadsheet!S1109)="YES")</f>
        <v>1</v>
      </c>
      <c r="AY899" s="5" t="b">
        <f>OR(AND(ISBLANK(Spreadsheet!C1109),LEN(Spreadsheet!T1109)=0),AND(NOT(ISBLANK(Spreadsheet!C1109)),LEN(Spreadsheet!T1109)&gt;0,LEN(Spreadsheet!T1109)&lt;=50))</f>
        <v>1</v>
      </c>
      <c r="AZ899" s="5" t="b">
        <f>OR(LEN(Spreadsheet!U1109)=0,AND(LEN(Spreadsheet!U1109)&gt;0,LEN(Spreadsheet!U1109)&lt;=50))</f>
        <v>1</v>
      </c>
      <c r="BA899" s="5" t="b">
        <f>OR(AND(ISBLANK(Spreadsheet!C1109),LEN(Spreadsheet!V1109)=0),AND(NOT(ISBLANK(Spreadsheet!C1109)),LEN(Spreadsheet!V1109)&gt;0,LEN(Spreadsheet!V1109)&lt;=50))</f>
        <v>1</v>
      </c>
      <c r="BB899" s="5" t="b">
        <f t="array" ref="BB899">IF(AND(ISBLANK(Spreadsheet!C1109),LEN(Spreadsheet!W1109)=0),TRUE,ISNUMBER(MATCH(TRUE,EXACT(Spreadsheet!W1109,States),0)))</f>
        <v>1</v>
      </c>
      <c r="BC899" s="5" t="b">
        <f>OR(AND(ISBLANK(Spreadsheet!C1109),LEN(Spreadsheet!X1109)=0),AND(NOT(ISBLANK(Spreadsheet!C1109)),LEN(Spreadsheet!X1109)&gt;0,LEN(Spreadsheet!X1109)=5,ISNUMBER(VALUE(Spreadsheet!X1109))))</f>
        <v>1</v>
      </c>
      <c r="BD899" s="5" t="b">
        <f>OR(ISBLANK(Spreadsheet!Z1109),LEN(Spreadsheet!Z1109)&lt;=50)</f>
        <v>1</v>
      </c>
      <c r="BE899" s="5" t="b">
        <f>ISBLANK(Spreadsheet!AA1109)</f>
        <v>1</v>
      </c>
      <c r="BF899" s="5" t="b">
        <f>ISBLANK(Spreadsheet!AB1109)</f>
        <v>1</v>
      </c>
      <c r="BG899" s="5" t="b">
        <f>IF(ISERROR(DATEVALUE(TEXT(Spreadsheet!AC1109,"mm/dd/yyyy")) &gt; DATEVALUE(TEXT(Spreadsheet!J1109,"mm/dd/yyyy"))),IF(OR(AND(ISBLANK(Spreadsheet!AC1109),ISBLANK(Spreadsheet!C1109)),AND(NOT(ISBLANK(Spreadsheet!C1109)),ISBLANK(Spreadsheet!AC1109),NOT(ISBLANK(Spreadsheet!D1109)))),TRUE,FALSE),IF(DATEVALUE(TEXT(Spreadsheet!AC1109,"mm/dd/yyyy")) &gt; DATEVALUE(TEXT(Spreadsheet!J1109,"mm/dd/yyyy")),TRUE,FALSE))</f>
        <v>1</v>
      </c>
      <c r="BH899" s="5" t="b">
        <f>OR(AND(ISBLANK(Spreadsheet!C1109),ISBLANK(Spreadsheet!AE1109)),AND(NOT(ISBLANK(Spreadsheet!C1109)),NOT(ISBLANK(Spreadsheet!D1109)),ISBLANK(Spreadsheet!AE1109)),AND(NOT(ISBLANK(Spreadsheet!C1109)),ISBLANK(Spreadsheet!D1109),NOT(ISBLANK(Spreadsheet!AE1109)),LEN(Spreadsheet!AE1109)&lt;=100))</f>
        <v>1</v>
      </c>
      <c r="BI899" s="5" t="b">
        <f t="array" ref="BI899">IF(ISBLANK(Spreadsheet!AF1109),TRUE,ISNUMBER(MATCH(TRUE,EXACT(Spreadsheet!AF1109,CobraShortReasons),0)))</f>
        <v>1</v>
      </c>
      <c r="BJ899" s="5" t="b">
        <f ca="1">IF(ISERROR(DATEVALUE(TEXT(Spreadsheet!AG1109,"mm/dd/yyyy")) &gt; TODAY()),IF(ISBLANK(Spreadsheet!AG1109),TRUE,FALSE),IF(DATEVALUE(TEXT(Spreadsheet!AG1109,"mm/dd/yyyy")) &gt; TODAY(),FALSE,TRUE))</f>
        <v>1</v>
      </c>
      <c r="BK899" s="5" t="b">
        <f>OR(ISBLANK(Spreadsheet!AH1109),LEN(Spreadsheet!AH1109)&lt;=25)</f>
        <v>1</v>
      </c>
      <c r="BL899" s="5" t="b">
        <f t="array" aca="1" ref="BL899" ca="1">IF(ISBLANK(Spreadsheet!AI1109),TRUE,ISNUMBER(MATCH(TRUE,EXACT(Spreadsheet!AI1109,INDIRECT(Spreadsheet!$D$2)),0)))</f>
        <v>1</v>
      </c>
      <c r="BM899" s="5" t="b">
        <f t="array" aca="1" ref="BM899" ca="1">IF(ISBLANK(Spreadsheet!AJ1109),TRUE,ISNUMBER(MATCH(TRUE,EXACT(Spreadsheet!AJ1109,INDIRECT(Spreadsheet!BJ899)),0)))</f>
        <v>1</v>
      </c>
      <c r="BN899" s="5" t="b">
        <f t="array" ref="BN899">IF(ISBLANK(Spreadsheet!AK1109),TRUE,ISNUMBER(MATCH(TRUE,EXACT(Spreadsheet!AK1109,DentalPlans),0)))</f>
        <v>1</v>
      </c>
      <c r="BO899" s="5" t="b">
        <f t="array" aca="1" ref="BO899" ca="1">IF(ISBLANK(Spreadsheet!AL1109),TRUE,ISNUMBER(MATCH(TRUE,EXACT(Spreadsheet!AL1109,INDIRECT(Spreadsheet!BK899)),0)))</f>
        <v>1</v>
      </c>
      <c r="BP899" s="5" t="b">
        <f t="array" ref="BP899">IF(ISBLANK(Spreadsheet!AM1109),TRUE,ISNUMBER(MATCH(TRUE,EXACT(Spreadsheet!AM1109,VisionPlans),0)))</f>
        <v>1</v>
      </c>
      <c r="BQ899" s="5" t="b">
        <f t="array" aca="1" ref="BQ899" ca="1">IF(ISBLANK(Spreadsheet!AN1109),TRUE,ISNUMBER(MATCH(TRUE,EXACT(Spreadsheet!AN1109,INDIRECT(Spreadsheet!BL899)),0)))</f>
        <v>1</v>
      </c>
      <c r="BR899" s="5" t="b">
        <f t="array" ref="BR899">IF(ISBLANK(Spreadsheet!AO1109),TRUE,ISNUMBER(MATCH(TRUE,EXACT(Spreadsheet!AO1109,LifeBenefitClasses),0)))</f>
        <v>1</v>
      </c>
      <c r="BS899" s="5" t="b">
        <f>IF(OR(ISBLANK(Spreadsheet!AO1109), Spreadsheet!AO1109="Waive"),IF(ISBLANK(Spreadsheet!AP1109),TRUE,FALSE),IF(OR(AND(NOT(ISBLANK(Spreadsheet!AO1109)),ISBLANK(Spreadsheet!AP1109)),NOT(ISNUMBER(VALUE(Spreadsheet!AP1109)))),FALSE,IF(OR(AND(Spreadsheet!AP1109&lt;6,MOD(Spreadsheet!AP1109*10,5)=0), MOD(Spreadsheet!AP1109,5000)=0),TRUE,FALSE)))</f>
        <v>1</v>
      </c>
      <c r="BT899" s="5" t="b">
        <f t="array" ref="BT899">IF(ISBLANK(Spreadsheet!AQ1109),TRUE,ISNUMBER(MATCH(TRUE,EXACT(Spreadsheet!AQ1109,EnrollWaive),0)))</f>
        <v>1</v>
      </c>
      <c r="BU899" s="5" t="b">
        <f t="array" ref="BU899">IF(ISBLANK(Spreadsheet!AR1109),TRUE,ISNUMBER(MATCH(TRUE,EXACT(Spreadsheet!AR1109,LifeBenefitClasses),0)))</f>
        <v>1</v>
      </c>
      <c r="BV899" s="5" t="b">
        <f>IF(OR(ISBLANK(Spreadsheet!AR1109), Spreadsheet!AR1109="Waive"),IF(ISBLANK(Spreadsheet!AS1109),TRUE,FALSE),IF(OR(AND(NOT(ISBLANK(Spreadsheet!AR1109)),ISBLANK(Spreadsheet!AS1109)),NOT(ISNUMBER(VALUE(Spreadsheet!AS1109)))),FALSE,IF(OR(AND(Spreadsheet!AS1109&lt;6,MOD(Spreadsheet!AS1109*10,5)=0), MOD(Spreadsheet!AS1109,10000)=0),TRUE,FALSE)))</f>
        <v>1</v>
      </c>
      <c r="BW899" s="5" t="b">
        <f t="array" ref="BW899">IF(ISBLANK(Spreadsheet!AT1109),TRUE,ISNUMBER(MATCH(TRUE,EXACT(Spreadsheet!AT1109,LifeBenefitClasses),0)))</f>
        <v>1</v>
      </c>
      <c r="BX899" s="5" t="b">
        <f>IF(OR(ISBLANK(Spreadsheet!AT1109), Spreadsheet!AT1109="Waive"),IF(ISBLANK(Spreadsheet!AU1109),TRUE,FALSE),IF(OR(AND(NOT(ISBLANK(Spreadsheet!AT1109)),ISBLANK(Spreadsheet!AU1109)),NOT(ISNUMBER(VALUE(Spreadsheet!AU1109)))),FALSE,IF(AND(NOT(OR(ISBLANK(Spreadsheet!AT1109),Spreadsheet!AT1109="Waive")),NOT(OR(ISBLANK(Spreadsheet!AR1109),Spreadsheet!AR1109="Waive")),MOD(Spreadsheet!AU1109,5000)=0, Spreadsheet!AU1109&lt;=(Spreadsheet!AS1109*0.5)),TRUE,FALSE)))</f>
        <v>1</v>
      </c>
      <c r="BY899" s="5" t="b">
        <f t="array" ref="BY899">IF(ISBLANK(Spreadsheet!AV1109),TRUE,ISNUMBER(MATCH(TRUE,EXACT(Spreadsheet!AV1109,EnrollWaive),0)))</f>
        <v>1</v>
      </c>
      <c r="BZ899" s="5" t="b">
        <f t="array" ref="BZ899">IF(ISBLANK(Spreadsheet!AW1109),TRUE,ISNUMBER(MATCH(TRUE,EXACT(Spreadsheet!AW1109,LifeBenefitClasses),0)))</f>
        <v>1</v>
      </c>
      <c r="CA899" s="5" t="b">
        <f t="array" ref="CA899">IF(ISBLANK(Spreadsheet!AX1109),TRUE,ISNUMBER(MATCH(TRUE,EXACT(Spreadsheet!AX1109,LifeBenefitClasses),0)))</f>
        <v>1</v>
      </c>
      <c r="CB899" s="5" t="b">
        <f t="array" ref="CB899">IF(ISBLANK(Spreadsheet!AY1109),TRUE,ISNUMBER(MATCH(TRUE,EXACT(Spreadsheet!AY1109,LifeBenefitClasses),0)))</f>
        <v>1</v>
      </c>
      <c r="CC899" s="5" t="b">
        <f t="array" ref="CC899">IF(ISBLANK(Spreadsheet!AZ1109),TRUE,ISNUMBER(MATCH(TRUE,EXACT(Spreadsheet!AZ1109,LifeBenefitClasses),0)))</f>
        <v>1</v>
      </c>
      <c r="CD899" s="5" t="b">
        <f t="array" ref="CD899">IF(ISBLANK(Spreadsheet!BA1109),TRUE,ISNUMBER(MATCH(TRUE,EXACT(Spreadsheet!BA1109,LifeBenefitClasses),0)))</f>
        <v>1</v>
      </c>
      <c r="CE899" s="5" t="b">
        <f>IF(OR(ISBLANK(Spreadsheet!BA1109), Spreadsheet!BA1109="Waive"),IF(ISBLANK(Spreadsheet!BB1109),TRUE,FALSE),IF(OR(AND(NOT(ISBLANK(Spreadsheet!BA1109)),ISBLANK(Spreadsheet!BB1109)),NOT(ISNUMBER(VALUE(Spreadsheet!BB1109))),ISBLANK(Spreadsheet!BC1109),NOT(ISNUMBER(VALUE(Spreadsheet!BC1109)))),FALSE,IF(AND(Spreadsheet!BB1109&gt;=50000,Spreadsheet!BB1109&lt;=250000,MOD(Spreadsheet!BB1109,10000)=0,Spreadsheet!BB1109&lt;=(10*Spreadsheet!BC1109)),TRUE,FALSE)))</f>
        <v>1</v>
      </c>
      <c r="CF899" s="5" t="b">
        <f>IF(NOT(ISBLANK(Spreadsheet!BC899)),AND(ISNUMBER(VALUE(Spreadsheet!BC899)),Spreadsheet!BC899&gt;0),AND(OR(ISBLANK(Spreadsheet!AO899),Spreadsheet!AO899="Waive",AND(NOT(OR(ISBLANK(Spreadsheet!AO899),Spreadsheet!AO899="Waive")),Spreadsheet!AP899&gt;=6)),OR(ISBLANK(Spreadsheet!AR899),AND(NOT(OR(ISBLANK(Spreadsheet!AR899),Spreadsheet!AR899="Waive")),Spreadsheet!AS899&gt;=6)),OR(ISBLANK(Spreadsheet!AW899)),OR(ISBLANK(Spreadsheet!AX899)),OR(ISBLANK(Spreadsheet!AY899)),OR(ISBLANK(Spreadsheet!AZ899)),OR(ISBLANK(Spreadsheet!BA899),Spreadsheet!BA899="Waive")))</f>
        <v>1</v>
      </c>
      <c r="CG899" s="5" t="b">
        <f t="shared" ca="1" si="65"/>
        <v>1</v>
      </c>
    </row>
    <row r="900" spans="8:85" x14ac:dyDescent="0.3">
      <c r="H900" s="5">
        <f t="shared" ca="1" si="62"/>
        <v>2</v>
      </c>
      <c r="I900" s="5" t="str">
        <f t="shared" ca="1" si="63"/>
        <v/>
      </c>
      <c r="J900" s="5" t="str">
        <f>IF(AND(NOT(ISBLANK(Spreadsheet!C1110)),ISBLANK(Spreadsheet!D1110)),Spreadsheet!F1110&amp;" "&amp;Spreadsheet!H1110,"")</f>
        <v/>
      </c>
      <c r="K900" s="5">
        <f>IF(AND(NOT(ISBLANK(Spreadsheet!C1110)),ISBLANK(Spreadsheet!D1110)),COUNTIFS(Spreadsheet!E$786:E1111,"=Child",Spreadsheet!C$786:C1111, "="&amp;Spreadsheet!C1110) + COUNTIFS(Spreadsheet!E$786:E1111,"=Step-child",Spreadsheet!C$786:C1111, "="&amp;Spreadsheet!C1110),0)</f>
        <v>0</v>
      </c>
      <c r="L900" s="5">
        <f>IF(NOT(ISBLANK(J900)),COUNTIFS(Spreadsheet!E$786:E1111,"=Wife",Spreadsheet!C$786:C1111, "="&amp;Spreadsheet!C1110) + COUNTIFS(Spreadsheet!E$786:E1111,"=Husband",Spreadsheet!C$786:C1111, "="&amp;Spreadsheet!C1110),0)</f>
        <v>0</v>
      </c>
      <c r="M900" s="5">
        <f>IF(NOT(ISBLANK(Spreadsheet!AJ1110)),VLOOKUP(Spreadsheet!AJ1110,'Drop Downs'!$P$2:$R$16,3,FALSE),0)</f>
        <v>0</v>
      </c>
      <c r="N900" s="5">
        <f>IF(NOT(ISBLANK(Spreadsheet!AJ1110)), VLOOKUP(Spreadsheet!AJ1110,'Drop Downs'!$P$2:$R$16,2,FALSE),0)</f>
        <v>0</v>
      </c>
      <c r="O900" s="5">
        <f>IF(NOT(ISBLANK(Spreadsheet!AL1110)),VLOOKUP(Spreadsheet!AL1110,'Drop Downs'!$P$2:$R$16,3,FALSE), 0)</f>
        <v>0</v>
      </c>
      <c r="P900" s="5">
        <f>IF(NOT(ISBLANK(Spreadsheet!AL1110)),VLOOKUP(Spreadsheet!AL1110,'Drop Downs'!$P$2:$R$16,2,FALSE),0)</f>
        <v>0</v>
      </c>
      <c r="Q900" s="5">
        <f>IF(NOT(ISBLANK(Spreadsheet!AN1110)),VLOOKUP(Spreadsheet!AN1110,'Drop Downs'!$P$2:$R$16,3,FALSE),0)</f>
        <v>0</v>
      </c>
      <c r="R900" s="5">
        <f>IF(NOT(ISBLANK(Spreadsheet!AN1110)),VLOOKUP(Spreadsheet!AN1110,'Drop Downs'!$P$2:$R$16,2,FALSE),0)</f>
        <v>0</v>
      </c>
      <c r="S900" s="5" t="str">
        <f>IF(OR(M900&gt;K900,N900&gt;L900,O900&gt;K900, Q900&gt;K900,N900&gt;L900, P900&gt;L900, R900&gt;L900),"Member currently has a coverage election over what he/she needs.  Please add more dependents or adjust the coverage election.","")&amp;(IF(AND(NOT(ISBLANK(Spreadsheet!C1110)),NOT(ISBLANK(Spreadsheet!D1110)),ISBLANK(Spreadsheet!E1110)),"Dependent lacks a relationship to member.Please select one from the drop-down.",""))</f>
        <v/>
      </c>
      <c r="T900" s="5" t="b">
        <f t="shared" si="64"/>
        <v>1</v>
      </c>
      <c r="U900" s="5" t="b">
        <f>OR(ISBLANK(Spreadsheet!C1110),IF(NOT(ISBLANK(Spreadsheet!D1110)),NOT(ISBLANK(Spreadsheet!E1110)),TRUE))</f>
        <v>1</v>
      </c>
      <c r="V900" s="5" t="b">
        <f>OR(ISBLANK(Spreadsheet!C1110), NOT(ISBLANK(Spreadsheet!I1110)))</f>
        <v>1</v>
      </c>
      <c r="W900" s="5" t="b">
        <f>OR(ISBLANK(Spreadsheet!D1110),NOT(ISBLANK(Spreadsheet!C1110)))</f>
        <v>1</v>
      </c>
      <c r="X900" s="155" t="str">
        <f>REPT("0",MIN(FIND({1,2,3,4,5,6,7,8,9},Spreadsheet!C1110&amp;"123456789"))-1)&amp;IF(ISBLANK(Spreadsheet!C1110),"",SUMPRODUCT(MID(0&amp;Spreadsheet!C1110,LARGE(INDEX(ISNUMBER(--MID(Spreadsheet!C1110,ROW($1:$225),1))*
 ROW($1:$225),0),ROW($1:$225))+1,1)*10^ROW($1:$225)/10))</f>
        <v/>
      </c>
      <c r="Y900" s="5" t="b">
        <f>IF(NOT(ISBLANK(Spreadsheet!C1110)),IF(AND(ISNUMBER(VALUE(Spreadsheet!C1110)), LEN(Spreadsheet!C1110)=9),TRUE,FALSE),TRUE)</f>
        <v>1</v>
      </c>
      <c r="Z900" s="155" t="str">
        <f>REPT("0",MIN(FIND({1,2,3,4,5,6,7,8,9},Spreadsheet!D1110&amp;"123456789"))-1)&amp;IF(ISBLANK(Spreadsheet!D1110),"",SUMPRODUCT(MID(0&amp;Spreadsheet!D1110,LARGE(INDEX(ISNUMBER(--MID(Spreadsheet!D1110,ROW($1:$225),1))*
 ROW($1:$225),0),ROW($1:$225))+1,1)*10^ROW($1:$225)/10))</f>
        <v/>
      </c>
      <c r="AA900" s="5" t="b">
        <f>IF(AND(NOT(ISBLANK(Spreadsheet!D1110)),NOT(ISBLANK(Spreadsheet!C1110))),IF(AND(ISNUMBER(VALUE(Spreadsheet!D1110)), LEN(Spreadsheet!D1110)=9),TRUE,FALSE),IF(AND(NOT(ISBLANK(Spreadsheet!D1110)),ISBLANK(Spreadsheet!C1110)),FALSE,TRUE))</f>
        <v>1</v>
      </c>
      <c r="AB900" s="5" t="b">
        <f>OR(ISBLANK(Spreadsheet!Y900),IF(NOT(ISBLANK(Spreadsheet!Y900)),LEN(Spreadsheet!Y900)=10,ISNUMBER(VALUE(Spreadsheet!Y900))))</f>
        <v>1</v>
      </c>
      <c r="AC900" s="5" t="b">
        <f>OR(ISBLANK(Spreadsheet!AI1110), AND(NOT(ISBLANK(Spreadsheet!AJ1110)), NOT(ISNUMBER(SEARCH("Waive",Spreadsheet!AJ1110)))))</f>
        <v>1</v>
      </c>
      <c r="AD900" s="5" t="b">
        <f>OR(ISBLANK(Spreadsheet!AK1110), AND(NOT(ISBLANK(Spreadsheet!AL1110)), NOT(ISNUMBER(SEARCH("Waive",Spreadsheet!AL1110)))))</f>
        <v>1</v>
      </c>
      <c r="AE900" s="5" t="b">
        <f>OR(ISBLANK(Spreadsheet!AM1110), AND(NOT(ISBLANK(Spreadsheet!AN1110)), NOT(ISNUMBER(SEARCH("Waive", Spreadsheet!AN1110)))))</f>
        <v>1</v>
      </c>
      <c r="AF900" s="5" t="b">
        <f>OR(ISBLANK(Spreadsheet!C1110), NOT(ISBLANK(Spreadsheet!D1110)),NOT(ISBLANK(Spreadsheet!L1110)))</f>
        <v>1</v>
      </c>
      <c r="AG900" s="5" t="b">
        <f>IF(AND(NOT(ISBLANK(Spreadsheet!C1110)), NOT(ISBLANK(Spreadsheet!D1110)),Spreadsheet!C1110&lt;&gt;Spreadsheet!D1110),IF(ISERROR(VLOOKUP(Spreadsheet!C1110, Spreadsheet!$C$6:'Spreadsheet'!$C1109,1,FALSE)), FALSE, TRUE),TRUE)</f>
        <v>1</v>
      </c>
      <c r="AH900" s="5" t="b">
        <f>Spreadsheet!$B$2=Spreadsheet!AD900</f>
        <v>1</v>
      </c>
      <c r="AI900" s="5" t="b">
        <f>IF(ISBLANK(Spreadsheet!G1110),TRUE,IF(OR(LEN(Spreadsheet!G1110)&gt;1,ISNUMBER(VALUE(Spreadsheet!G1110))),FALSE,TRUE))</f>
        <v>1</v>
      </c>
      <c r="AJ900" s="5" t="b">
        <f>OR(ISBLANK(Spreadsheet!C1110), NOT(ISBLANK(Spreadsheet!B1110)), NOT(ISBLANK(Spreadsheet!D1110)))</f>
        <v>1</v>
      </c>
      <c r="AK900" s="5" t="b">
        <f t="array" ref="AK900">IF(OR(AND(ISBLANK(Spreadsheet!E1110),ISBLANK(Spreadsheet!D1110),NOT(ISBLANK(Spreadsheet!C1110))),AND(ISBLANK(Spreadsheet!E1110),ISBLANK(Spreadsheet!D1110),ISBLANK(Spreadsheet!C1110))),TRUE,ISNUMBER(MATCH(TRUE,EXACT(Spreadsheet!E1110,Relationships),0)))</f>
        <v>1</v>
      </c>
      <c r="AL900" s="5" t="b">
        <f>IF(NOT(ISBLANK(Spreadsheet!C1110)),IF(OR(ISBLANK(Spreadsheet!F1110),LEN(Spreadsheet!F1110)&gt;40),FALSE,TRUE),TRUE)</f>
        <v>1</v>
      </c>
      <c r="AM900" s="5" t="b">
        <f>IF(NOT(ISBLANK(Spreadsheet!C1110)),IF(OR(ISBLANK(Spreadsheet!H1110),LEN(Spreadsheet!H1110)&gt;40),FALSE,TRUE),TRUE)</f>
        <v>1</v>
      </c>
      <c r="AN900" s="5" t="b">
        <f t="array" ref="AN900">IF(ISBLANK(Spreadsheet!I1110),TRUE,ISNUMBER(MATCH(TRUE,EXACT(Spreadsheet!I1110,GenderValues),0)))</f>
        <v>1</v>
      </c>
      <c r="AO900" s="5" t="b">
        <f ca="1">IF(ISERROR(DATEVALUE(TEXT(Spreadsheet!J1110,"mm/dd/yyyy")) &gt; TODAY()),IF(AND(ISBLANK(Spreadsheet!J1110),ISBLANK(Spreadsheet!C1110)),TRUE,FALSE),IF(DATEVALUE(TEXT(Spreadsheet!J1110,"mm/dd/yyyy")) &gt; TODAY(),FALSE,TRUE))</f>
        <v>1</v>
      </c>
      <c r="AP900" s="5" t="b">
        <f>OR(ISBLANK(Spreadsheet!K1110),LEN(Spreadsheet!K1110)&lt;=100)</f>
        <v>1</v>
      </c>
      <c r="AQ900" s="5" t="b">
        <f t="array" ref="AQ900">IF(OR(AND(ISBLANK(Spreadsheet!L1110),ISBLANK(Spreadsheet!C1110)),AND(NOT(ISBLANK(Spreadsheet!C1110)),NOT(ISBLANK(Spreadsheet!D1110)))),TRUE,ISNUMBER(MATCH(TRUE,EXACT(Spreadsheet!L1110,MaritalStatus),0)))</f>
        <v>1</v>
      </c>
      <c r="AR900" s="5" t="b">
        <f ca="1">IF(ISERROR(DATEVALUE(TEXT(Spreadsheet!M1110,"mm/dd/yyyy")) &gt; TODAY()),IF(ISBLANK(Spreadsheet!M1110),TRUE,FALSE),IF(DATEVALUE(TEXT(Spreadsheet!M1110,"mm/dd/yyyy")) &gt; TODAY(),FALSE,TRUE))</f>
        <v>1</v>
      </c>
      <c r="AS900" s="5" t="b">
        <f>OR(ISBLANK(Spreadsheet!N1110),LEN(Spreadsheet!N1110)&lt;=100)</f>
        <v>1</v>
      </c>
      <c r="AT900" s="5" t="b">
        <f>OR(ISBLANK(Spreadsheet!O1110),UPPER(Spreadsheet!O1110)="YES")</f>
        <v>1</v>
      </c>
      <c r="AU900" s="5" t="b">
        <f>OR(ISBLANK(Spreadsheet!P1110),UPPER(Spreadsheet!P1110)="YES")</f>
        <v>1</v>
      </c>
      <c r="AV900" s="5" t="b">
        <f t="array" ref="AV900">IF(ISBLANK(Spreadsheet!Q1110),TRUE,ISNUMBER(MATCH(TRUE,EXACT(Spreadsheet!Q1110,OnGroupsPriorIns),0)))</f>
        <v>1</v>
      </c>
      <c r="AW900" s="5" t="b">
        <f>OR(ISBLANK(Spreadsheet!R1110),UPPER(Spreadsheet!R1110)="YES")</f>
        <v>1</v>
      </c>
      <c r="AX900" s="5" t="b">
        <f>OR(ISBLANK(Spreadsheet!S1110),UPPER(Spreadsheet!S1110)="YES")</f>
        <v>1</v>
      </c>
      <c r="AY900" s="5" t="b">
        <f>OR(AND(ISBLANK(Spreadsheet!C1110),LEN(Spreadsheet!T1110)=0),AND(NOT(ISBLANK(Spreadsheet!C1110)),LEN(Spreadsheet!T1110)&gt;0,LEN(Spreadsheet!T1110)&lt;=50))</f>
        <v>1</v>
      </c>
      <c r="AZ900" s="5" t="b">
        <f>OR(LEN(Spreadsheet!U1110)=0,AND(LEN(Spreadsheet!U1110)&gt;0,LEN(Spreadsheet!U1110)&lt;=50))</f>
        <v>1</v>
      </c>
      <c r="BA900" s="5" t="b">
        <f>OR(AND(ISBLANK(Spreadsheet!C1110),LEN(Spreadsheet!V1110)=0),AND(NOT(ISBLANK(Spreadsheet!C1110)),LEN(Spreadsheet!V1110)&gt;0,LEN(Spreadsheet!V1110)&lt;=50))</f>
        <v>1</v>
      </c>
      <c r="BB900" s="5" t="b">
        <f t="array" ref="BB900">IF(AND(ISBLANK(Spreadsheet!C1110),LEN(Spreadsheet!W1110)=0),TRUE,ISNUMBER(MATCH(TRUE,EXACT(Spreadsheet!W1110,States),0)))</f>
        <v>1</v>
      </c>
      <c r="BC900" s="5" t="b">
        <f>OR(AND(ISBLANK(Spreadsheet!C1110),LEN(Spreadsheet!X1110)=0),AND(NOT(ISBLANK(Spreadsheet!C1110)),LEN(Spreadsheet!X1110)&gt;0,LEN(Spreadsheet!X1110)=5,ISNUMBER(VALUE(Spreadsheet!X1110))))</f>
        <v>1</v>
      </c>
      <c r="BD900" s="5" t="b">
        <f>OR(ISBLANK(Spreadsheet!Z1110),LEN(Spreadsheet!Z1110)&lt;=50)</f>
        <v>1</v>
      </c>
      <c r="BE900" s="5" t="b">
        <f>ISBLANK(Spreadsheet!AA1110)</f>
        <v>1</v>
      </c>
      <c r="BF900" s="5" t="b">
        <f>ISBLANK(Spreadsheet!AB1110)</f>
        <v>1</v>
      </c>
      <c r="BG900" s="5" t="b">
        <f>IF(ISERROR(DATEVALUE(TEXT(Spreadsheet!AC1110,"mm/dd/yyyy")) &gt; DATEVALUE(TEXT(Spreadsheet!J1110,"mm/dd/yyyy"))),IF(OR(AND(ISBLANK(Spreadsheet!AC1110),ISBLANK(Spreadsheet!C1110)),AND(NOT(ISBLANK(Spreadsheet!C1110)),ISBLANK(Spreadsheet!AC1110),NOT(ISBLANK(Spreadsheet!D1110)))),TRUE,FALSE),IF(DATEVALUE(TEXT(Spreadsheet!AC1110,"mm/dd/yyyy")) &gt; DATEVALUE(TEXT(Spreadsheet!J1110,"mm/dd/yyyy")),TRUE,FALSE))</f>
        <v>1</v>
      </c>
      <c r="BH900" s="5" t="b">
        <f>OR(AND(ISBLANK(Spreadsheet!C1110),ISBLANK(Spreadsheet!AE1110)),AND(NOT(ISBLANK(Spreadsheet!C1110)),NOT(ISBLANK(Spreadsheet!D1110)),ISBLANK(Spreadsheet!AE1110)),AND(NOT(ISBLANK(Spreadsheet!C1110)),ISBLANK(Spreadsheet!D1110),NOT(ISBLANK(Spreadsheet!AE1110)),LEN(Spreadsheet!AE1110)&lt;=100))</f>
        <v>1</v>
      </c>
      <c r="BI900" s="5" t="b">
        <f t="array" ref="BI900">IF(ISBLANK(Spreadsheet!AF1110),TRUE,ISNUMBER(MATCH(TRUE,EXACT(Spreadsheet!AF1110,CobraShortReasons),0)))</f>
        <v>1</v>
      </c>
      <c r="BJ900" s="5" t="b">
        <f ca="1">IF(ISERROR(DATEVALUE(TEXT(Spreadsheet!AG1110,"mm/dd/yyyy")) &gt; TODAY()),IF(ISBLANK(Spreadsheet!AG1110),TRUE,FALSE),IF(DATEVALUE(TEXT(Spreadsheet!AG1110,"mm/dd/yyyy")) &gt; TODAY(),FALSE,TRUE))</f>
        <v>1</v>
      </c>
      <c r="BK900" s="5" t="b">
        <f>OR(ISBLANK(Spreadsheet!AH1110),LEN(Spreadsheet!AH1110)&lt;=25)</f>
        <v>1</v>
      </c>
      <c r="BL900" s="5" t="b">
        <f t="array" aca="1" ref="BL900" ca="1">IF(ISBLANK(Spreadsheet!AI1110),TRUE,ISNUMBER(MATCH(TRUE,EXACT(Spreadsheet!AI1110,INDIRECT(Spreadsheet!$D$2)),0)))</f>
        <v>1</v>
      </c>
      <c r="BM900" s="5" t="b">
        <f t="array" aca="1" ref="BM900" ca="1">IF(ISBLANK(Spreadsheet!AJ1110),TRUE,ISNUMBER(MATCH(TRUE,EXACT(Spreadsheet!AJ1110,INDIRECT(Spreadsheet!BJ900)),0)))</f>
        <v>1</v>
      </c>
      <c r="BN900" s="5" t="b">
        <f t="array" ref="BN900">IF(ISBLANK(Spreadsheet!AK1110),TRUE,ISNUMBER(MATCH(TRUE,EXACT(Spreadsheet!AK1110,DentalPlans),0)))</f>
        <v>1</v>
      </c>
      <c r="BO900" s="5" t="b">
        <f t="array" aca="1" ref="BO900" ca="1">IF(ISBLANK(Spreadsheet!AL1110),TRUE,ISNUMBER(MATCH(TRUE,EXACT(Spreadsheet!AL1110,INDIRECT(Spreadsheet!BK900)),0)))</f>
        <v>1</v>
      </c>
      <c r="BP900" s="5" t="b">
        <f t="array" ref="BP900">IF(ISBLANK(Spreadsheet!AM1110),TRUE,ISNUMBER(MATCH(TRUE,EXACT(Spreadsheet!AM1110,VisionPlans),0)))</f>
        <v>1</v>
      </c>
      <c r="BQ900" s="5" t="b">
        <f t="array" aca="1" ref="BQ900" ca="1">IF(ISBLANK(Spreadsheet!AN1110),TRUE,ISNUMBER(MATCH(TRUE,EXACT(Spreadsheet!AN1110,INDIRECT(Spreadsheet!BL900)),0)))</f>
        <v>1</v>
      </c>
      <c r="BR900" s="5" t="b">
        <f t="array" ref="BR900">IF(ISBLANK(Spreadsheet!AO1110),TRUE,ISNUMBER(MATCH(TRUE,EXACT(Spreadsheet!AO1110,LifeBenefitClasses),0)))</f>
        <v>1</v>
      </c>
      <c r="BS900" s="5" t="b">
        <f>IF(OR(ISBLANK(Spreadsheet!AO1110), Spreadsheet!AO1110="Waive"),IF(ISBLANK(Spreadsheet!AP1110),TRUE,FALSE),IF(OR(AND(NOT(ISBLANK(Spreadsheet!AO1110)),ISBLANK(Spreadsheet!AP1110)),NOT(ISNUMBER(VALUE(Spreadsheet!AP1110)))),FALSE,IF(OR(AND(Spreadsheet!AP1110&lt;6,MOD(Spreadsheet!AP1110*10,5)=0), MOD(Spreadsheet!AP1110,5000)=0),TRUE,FALSE)))</f>
        <v>1</v>
      </c>
      <c r="BT900" s="5" t="b">
        <f t="array" ref="BT900">IF(ISBLANK(Spreadsheet!AQ1110),TRUE,ISNUMBER(MATCH(TRUE,EXACT(Spreadsheet!AQ1110,EnrollWaive),0)))</f>
        <v>1</v>
      </c>
      <c r="BU900" s="5" t="b">
        <f t="array" ref="BU900">IF(ISBLANK(Spreadsheet!AR1110),TRUE,ISNUMBER(MATCH(TRUE,EXACT(Spreadsheet!AR1110,LifeBenefitClasses),0)))</f>
        <v>1</v>
      </c>
      <c r="BV900" s="5" t="b">
        <f>IF(OR(ISBLANK(Spreadsheet!AR1110), Spreadsheet!AR1110="Waive"),IF(ISBLANK(Spreadsheet!AS1110),TRUE,FALSE),IF(OR(AND(NOT(ISBLANK(Spreadsheet!AR1110)),ISBLANK(Spreadsheet!AS1110)),NOT(ISNUMBER(VALUE(Spreadsheet!AS1110)))),FALSE,IF(OR(AND(Spreadsheet!AS1110&lt;6,MOD(Spreadsheet!AS1110*10,5)=0), MOD(Spreadsheet!AS1110,10000)=0),TRUE,FALSE)))</f>
        <v>1</v>
      </c>
      <c r="BW900" s="5" t="b">
        <f t="array" ref="BW900">IF(ISBLANK(Spreadsheet!AT1110),TRUE,ISNUMBER(MATCH(TRUE,EXACT(Spreadsheet!AT1110,LifeBenefitClasses),0)))</f>
        <v>1</v>
      </c>
      <c r="BX900" s="5" t="b">
        <f>IF(OR(ISBLANK(Spreadsheet!AT1110), Spreadsheet!AT1110="Waive"),IF(ISBLANK(Spreadsheet!AU1110),TRUE,FALSE),IF(OR(AND(NOT(ISBLANK(Spreadsheet!AT1110)),ISBLANK(Spreadsheet!AU1110)),NOT(ISNUMBER(VALUE(Spreadsheet!AU1110)))),FALSE,IF(AND(NOT(OR(ISBLANK(Spreadsheet!AT1110),Spreadsheet!AT1110="Waive")),NOT(OR(ISBLANK(Spreadsheet!AR1110),Spreadsheet!AR1110="Waive")),MOD(Spreadsheet!AU1110,5000)=0, Spreadsheet!AU1110&lt;=(Spreadsheet!AS1110*0.5)),TRUE,FALSE)))</f>
        <v>1</v>
      </c>
      <c r="BY900" s="5" t="b">
        <f t="array" ref="BY900">IF(ISBLANK(Spreadsheet!AV1110),TRUE,ISNUMBER(MATCH(TRUE,EXACT(Spreadsheet!AV1110,EnrollWaive),0)))</f>
        <v>1</v>
      </c>
      <c r="BZ900" s="5" t="b">
        <f t="array" ref="BZ900">IF(ISBLANK(Spreadsheet!AW1110),TRUE,ISNUMBER(MATCH(TRUE,EXACT(Spreadsheet!AW1110,LifeBenefitClasses),0)))</f>
        <v>1</v>
      </c>
      <c r="CA900" s="5" t="b">
        <f t="array" ref="CA900">IF(ISBLANK(Spreadsheet!AX1110),TRUE,ISNUMBER(MATCH(TRUE,EXACT(Spreadsheet!AX1110,LifeBenefitClasses),0)))</f>
        <v>1</v>
      </c>
      <c r="CB900" s="5" t="b">
        <f t="array" ref="CB900">IF(ISBLANK(Spreadsheet!AY1110),TRUE,ISNUMBER(MATCH(TRUE,EXACT(Spreadsheet!AY1110,LifeBenefitClasses),0)))</f>
        <v>1</v>
      </c>
      <c r="CC900" s="5" t="b">
        <f t="array" ref="CC900">IF(ISBLANK(Spreadsheet!AZ1110),TRUE,ISNUMBER(MATCH(TRUE,EXACT(Spreadsheet!AZ1110,LifeBenefitClasses),0)))</f>
        <v>1</v>
      </c>
      <c r="CD900" s="5" t="b">
        <f t="array" ref="CD900">IF(ISBLANK(Spreadsheet!BA1110),TRUE,ISNUMBER(MATCH(TRUE,EXACT(Spreadsheet!BA1110,LifeBenefitClasses),0)))</f>
        <v>1</v>
      </c>
      <c r="CE900" s="5" t="b">
        <f>IF(OR(ISBLANK(Spreadsheet!BA1110), Spreadsheet!BA1110="Waive"),IF(ISBLANK(Spreadsheet!BB1110),TRUE,FALSE),IF(OR(AND(NOT(ISBLANK(Spreadsheet!BA1110)),ISBLANK(Spreadsheet!BB1110)),NOT(ISNUMBER(VALUE(Spreadsheet!BB1110))),ISBLANK(Spreadsheet!BC1110),NOT(ISNUMBER(VALUE(Spreadsheet!BC1110)))),FALSE,IF(AND(Spreadsheet!BB1110&gt;=50000,Spreadsheet!BB1110&lt;=250000,MOD(Spreadsheet!BB1110,10000)=0,Spreadsheet!BB1110&lt;=(10*Spreadsheet!BC1110)),TRUE,FALSE)))</f>
        <v>1</v>
      </c>
      <c r="CF900" s="5" t="b">
        <f>IF(NOT(ISBLANK(Spreadsheet!BC900)),AND(ISNUMBER(VALUE(Spreadsheet!BC900)),Spreadsheet!BC900&gt;0),AND(OR(ISBLANK(Spreadsheet!AO900),Spreadsheet!AO900="Waive",AND(NOT(OR(ISBLANK(Spreadsheet!AO900),Spreadsheet!AO900="Waive")),Spreadsheet!AP900&gt;=6)),OR(ISBLANK(Spreadsheet!AR900),AND(NOT(OR(ISBLANK(Spreadsheet!AR900),Spreadsheet!AR900="Waive")),Spreadsheet!AS900&gt;=6)),OR(ISBLANK(Spreadsheet!AW900)),OR(ISBLANK(Spreadsheet!AX900)),OR(ISBLANK(Spreadsheet!AY900)),OR(ISBLANK(Spreadsheet!AZ900)),OR(ISBLANK(Spreadsheet!BA900),Spreadsheet!BA900="Waive")))</f>
        <v>1</v>
      </c>
      <c r="CG900" s="5" t="b">
        <f t="shared" ca="1" si="65"/>
        <v>1</v>
      </c>
    </row>
    <row r="901" spans="8:85" x14ac:dyDescent="0.3">
      <c r="H901" s="5">
        <f t="shared" ca="1" si="62"/>
        <v>2</v>
      </c>
      <c r="I901" s="5" t="str">
        <f t="shared" ca="1" si="63"/>
        <v/>
      </c>
      <c r="J901" s="5" t="str">
        <f>IF(AND(NOT(ISBLANK(Spreadsheet!C1111)),ISBLANK(Spreadsheet!D1111)),Spreadsheet!F1111&amp;" "&amp;Spreadsheet!H1111,"")</f>
        <v/>
      </c>
      <c r="K901" s="5">
        <f>IF(AND(NOT(ISBLANK(Spreadsheet!C1111)),ISBLANK(Spreadsheet!D1111)),COUNTIFS(Spreadsheet!E$786:E1112,"=Child",Spreadsheet!C$786:C1112, "="&amp;Spreadsheet!C1111) + COUNTIFS(Spreadsheet!E$786:E1112,"=Step-child",Spreadsheet!C$786:C1112, "="&amp;Spreadsheet!C1111),0)</f>
        <v>0</v>
      </c>
      <c r="L901" s="5">
        <f>IF(NOT(ISBLANK(J901)),COUNTIFS(Spreadsheet!E$786:E1112,"=Wife",Spreadsheet!C$786:C1112, "="&amp;Spreadsheet!C1111) + COUNTIFS(Spreadsheet!E$786:E1112,"=Husband",Spreadsheet!C$786:C1112, "="&amp;Spreadsheet!C1111),0)</f>
        <v>0</v>
      </c>
      <c r="M901" s="5">
        <f>IF(NOT(ISBLANK(Spreadsheet!AJ1111)),VLOOKUP(Spreadsheet!AJ1111,'Drop Downs'!$P$2:$R$16,3,FALSE),0)</f>
        <v>0</v>
      </c>
      <c r="N901" s="5">
        <f>IF(NOT(ISBLANK(Spreadsheet!AJ1111)), VLOOKUP(Spreadsheet!AJ1111,'Drop Downs'!$P$2:$R$16,2,FALSE),0)</f>
        <v>0</v>
      </c>
      <c r="O901" s="5">
        <f>IF(NOT(ISBLANK(Spreadsheet!AL1111)),VLOOKUP(Spreadsheet!AL1111,'Drop Downs'!$P$2:$R$16,3,FALSE), 0)</f>
        <v>0</v>
      </c>
      <c r="P901" s="5">
        <f>IF(NOT(ISBLANK(Spreadsheet!AL1111)),VLOOKUP(Spreadsheet!AL1111,'Drop Downs'!$P$2:$R$16,2,FALSE),0)</f>
        <v>0</v>
      </c>
      <c r="Q901" s="5">
        <f>IF(NOT(ISBLANK(Spreadsheet!AN1111)),VLOOKUP(Spreadsheet!AN1111,'Drop Downs'!$P$2:$R$16,3,FALSE),0)</f>
        <v>0</v>
      </c>
      <c r="R901" s="5">
        <f>IF(NOT(ISBLANK(Spreadsheet!AN1111)),VLOOKUP(Spreadsheet!AN1111,'Drop Downs'!$P$2:$R$16,2,FALSE),0)</f>
        <v>0</v>
      </c>
      <c r="S901" s="5" t="str">
        <f>IF(OR(M901&gt;K901,N901&gt;L901,O901&gt;K901, Q901&gt;K901,N901&gt;L901, P901&gt;L901, R901&gt;L901),"Member currently has a coverage election over what he/she needs.  Please add more dependents or adjust the coverage election.","")&amp;(IF(AND(NOT(ISBLANK(Spreadsheet!C1111)),NOT(ISBLANK(Spreadsheet!D1111)),ISBLANK(Spreadsheet!E1111)),"Dependent lacks a relationship to member.Please select one from the drop-down.",""))</f>
        <v/>
      </c>
      <c r="T901" s="5" t="b">
        <f t="shared" si="64"/>
        <v>1</v>
      </c>
      <c r="U901" s="5" t="b">
        <f>OR(ISBLANK(Spreadsheet!C1111),IF(NOT(ISBLANK(Spreadsheet!D1111)),NOT(ISBLANK(Spreadsheet!E1111)),TRUE))</f>
        <v>1</v>
      </c>
      <c r="V901" s="5" t="b">
        <f>OR(ISBLANK(Spreadsheet!C1111), NOT(ISBLANK(Spreadsheet!I1111)))</f>
        <v>1</v>
      </c>
      <c r="W901" s="5" t="b">
        <f>OR(ISBLANK(Spreadsheet!D1111),NOT(ISBLANK(Spreadsheet!C1111)))</f>
        <v>1</v>
      </c>
      <c r="X901" s="155" t="str">
        <f>REPT("0",MIN(FIND({1,2,3,4,5,6,7,8,9},Spreadsheet!C1111&amp;"123456789"))-1)&amp;IF(ISBLANK(Spreadsheet!C1111),"",SUMPRODUCT(MID(0&amp;Spreadsheet!C1111,LARGE(INDEX(ISNUMBER(--MID(Spreadsheet!C1111,ROW($1:$225),1))*
 ROW($1:$225),0),ROW($1:$225))+1,1)*10^ROW($1:$225)/10))</f>
        <v/>
      </c>
      <c r="Y901" s="5" t="b">
        <f>IF(NOT(ISBLANK(Spreadsheet!C1111)),IF(AND(ISNUMBER(VALUE(Spreadsheet!C1111)), LEN(Spreadsheet!C1111)=9),TRUE,FALSE),TRUE)</f>
        <v>1</v>
      </c>
      <c r="Z901" s="155" t="str">
        <f>REPT("0",MIN(FIND({1,2,3,4,5,6,7,8,9},Spreadsheet!D1111&amp;"123456789"))-1)&amp;IF(ISBLANK(Spreadsheet!D1111),"",SUMPRODUCT(MID(0&amp;Spreadsheet!D1111,LARGE(INDEX(ISNUMBER(--MID(Spreadsheet!D1111,ROW($1:$225),1))*
 ROW($1:$225),0),ROW($1:$225))+1,1)*10^ROW($1:$225)/10))</f>
        <v/>
      </c>
      <c r="AA901" s="5" t="b">
        <f>IF(AND(NOT(ISBLANK(Spreadsheet!D1111)),NOT(ISBLANK(Spreadsheet!C1111))),IF(AND(ISNUMBER(VALUE(Spreadsheet!D1111)), LEN(Spreadsheet!D1111)=9),TRUE,FALSE),IF(AND(NOT(ISBLANK(Spreadsheet!D1111)),ISBLANK(Spreadsheet!C1111)),FALSE,TRUE))</f>
        <v>1</v>
      </c>
      <c r="AB901" s="5" t="b">
        <f>OR(ISBLANK(Spreadsheet!Y901),IF(NOT(ISBLANK(Spreadsheet!Y901)),LEN(Spreadsheet!Y901)=10,ISNUMBER(VALUE(Spreadsheet!Y901))))</f>
        <v>1</v>
      </c>
      <c r="AC901" s="5" t="b">
        <f>OR(ISBLANK(Spreadsheet!AI1111), AND(NOT(ISBLANK(Spreadsheet!AJ1111)), NOT(ISNUMBER(SEARCH("Waive",Spreadsheet!AJ1111)))))</f>
        <v>1</v>
      </c>
      <c r="AD901" s="5" t="b">
        <f>OR(ISBLANK(Spreadsheet!AK1111), AND(NOT(ISBLANK(Spreadsheet!AL1111)), NOT(ISNUMBER(SEARCH("Waive",Spreadsheet!AL1111)))))</f>
        <v>1</v>
      </c>
      <c r="AE901" s="5" t="b">
        <f>OR(ISBLANK(Spreadsheet!AM1111), AND(NOT(ISBLANK(Spreadsheet!AN1111)), NOT(ISNUMBER(SEARCH("Waive", Spreadsheet!AN1111)))))</f>
        <v>1</v>
      </c>
      <c r="AF901" s="5" t="b">
        <f>OR(ISBLANK(Spreadsheet!C1111), NOT(ISBLANK(Spreadsheet!D1111)),NOT(ISBLANK(Spreadsheet!L1111)))</f>
        <v>1</v>
      </c>
      <c r="AG901" s="5" t="b">
        <f>IF(AND(NOT(ISBLANK(Spreadsheet!C1111)), NOT(ISBLANK(Spreadsheet!D1111)),Spreadsheet!C1111&lt;&gt;Spreadsheet!D1111),IF(ISERROR(VLOOKUP(Spreadsheet!C1111, Spreadsheet!$C$6:'Spreadsheet'!$C1110,1,FALSE)), FALSE, TRUE),TRUE)</f>
        <v>1</v>
      </c>
      <c r="AH901" s="5" t="b">
        <f>Spreadsheet!$B$2=Spreadsheet!AD901</f>
        <v>1</v>
      </c>
      <c r="AI901" s="5" t="b">
        <f>IF(ISBLANK(Spreadsheet!G1111),TRUE,IF(OR(LEN(Spreadsheet!G1111)&gt;1,ISNUMBER(VALUE(Spreadsheet!G1111))),FALSE,TRUE))</f>
        <v>1</v>
      </c>
      <c r="AJ901" s="5" t="b">
        <f>OR(ISBLANK(Spreadsheet!C1111), NOT(ISBLANK(Spreadsheet!B1111)), NOT(ISBLANK(Spreadsheet!D1111)))</f>
        <v>1</v>
      </c>
      <c r="AK901" s="5" t="b">
        <f t="array" ref="AK901">IF(OR(AND(ISBLANK(Spreadsheet!E1111),ISBLANK(Spreadsheet!D1111),NOT(ISBLANK(Spreadsheet!C1111))),AND(ISBLANK(Spreadsheet!E1111),ISBLANK(Spreadsheet!D1111),ISBLANK(Spreadsheet!C1111))),TRUE,ISNUMBER(MATCH(TRUE,EXACT(Spreadsheet!E1111,Relationships),0)))</f>
        <v>1</v>
      </c>
      <c r="AL901" s="5" t="b">
        <f>IF(NOT(ISBLANK(Spreadsheet!C1111)),IF(OR(ISBLANK(Spreadsheet!F1111),LEN(Spreadsheet!F1111)&gt;40),FALSE,TRUE),TRUE)</f>
        <v>1</v>
      </c>
      <c r="AM901" s="5" t="b">
        <f>IF(NOT(ISBLANK(Spreadsheet!C1111)),IF(OR(ISBLANK(Spreadsheet!H1111),LEN(Spreadsheet!H1111)&gt;40),FALSE,TRUE),TRUE)</f>
        <v>1</v>
      </c>
      <c r="AN901" s="5" t="b">
        <f t="array" ref="AN901">IF(ISBLANK(Spreadsheet!I1111),TRUE,ISNUMBER(MATCH(TRUE,EXACT(Spreadsheet!I1111,GenderValues),0)))</f>
        <v>1</v>
      </c>
      <c r="AO901" s="5" t="b">
        <f ca="1">IF(ISERROR(DATEVALUE(TEXT(Spreadsheet!J1111,"mm/dd/yyyy")) &gt; TODAY()),IF(AND(ISBLANK(Spreadsheet!J1111),ISBLANK(Spreadsheet!C1111)),TRUE,FALSE),IF(DATEVALUE(TEXT(Spreadsheet!J1111,"mm/dd/yyyy")) &gt; TODAY(),FALSE,TRUE))</f>
        <v>1</v>
      </c>
      <c r="AP901" s="5" t="b">
        <f>OR(ISBLANK(Spreadsheet!K1111),LEN(Spreadsheet!K1111)&lt;=100)</f>
        <v>1</v>
      </c>
      <c r="AQ901" s="5" t="b">
        <f t="array" ref="AQ901">IF(OR(AND(ISBLANK(Spreadsheet!L1111),ISBLANK(Spreadsheet!C1111)),AND(NOT(ISBLANK(Spreadsheet!C1111)),NOT(ISBLANK(Spreadsheet!D1111)))),TRUE,ISNUMBER(MATCH(TRUE,EXACT(Spreadsheet!L1111,MaritalStatus),0)))</f>
        <v>1</v>
      </c>
      <c r="AR901" s="5" t="b">
        <f ca="1">IF(ISERROR(DATEVALUE(TEXT(Spreadsheet!M1111,"mm/dd/yyyy")) &gt; TODAY()),IF(ISBLANK(Spreadsheet!M1111),TRUE,FALSE),IF(DATEVALUE(TEXT(Spreadsheet!M1111,"mm/dd/yyyy")) &gt; TODAY(),FALSE,TRUE))</f>
        <v>1</v>
      </c>
      <c r="AS901" s="5" t="b">
        <f>OR(ISBLANK(Spreadsheet!N1111),LEN(Spreadsheet!N1111)&lt;=100)</f>
        <v>1</v>
      </c>
      <c r="AT901" s="5" t="b">
        <f>OR(ISBLANK(Spreadsheet!O1111),UPPER(Spreadsheet!O1111)="YES")</f>
        <v>1</v>
      </c>
      <c r="AU901" s="5" t="b">
        <f>OR(ISBLANK(Spreadsheet!P1111),UPPER(Spreadsheet!P1111)="YES")</f>
        <v>1</v>
      </c>
      <c r="AV901" s="5" t="b">
        <f t="array" ref="AV901">IF(ISBLANK(Spreadsheet!Q1111),TRUE,ISNUMBER(MATCH(TRUE,EXACT(Spreadsheet!Q1111,OnGroupsPriorIns),0)))</f>
        <v>1</v>
      </c>
      <c r="AW901" s="5" t="b">
        <f>OR(ISBLANK(Spreadsheet!R1111),UPPER(Spreadsheet!R1111)="YES")</f>
        <v>1</v>
      </c>
      <c r="AX901" s="5" t="b">
        <f>OR(ISBLANK(Spreadsheet!S1111),UPPER(Spreadsheet!S1111)="YES")</f>
        <v>1</v>
      </c>
      <c r="AY901" s="5" t="b">
        <f>OR(AND(ISBLANK(Spreadsheet!C1111),LEN(Spreadsheet!T1111)=0),AND(NOT(ISBLANK(Spreadsheet!C1111)),LEN(Spreadsheet!T1111)&gt;0,LEN(Spreadsheet!T1111)&lt;=50))</f>
        <v>1</v>
      </c>
      <c r="AZ901" s="5" t="b">
        <f>OR(LEN(Spreadsheet!U1111)=0,AND(LEN(Spreadsheet!U1111)&gt;0,LEN(Spreadsheet!U1111)&lt;=50))</f>
        <v>1</v>
      </c>
      <c r="BA901" s="5" t="b">
        <f>OR(AND(ISBLANK(Spreadsheet!C1111),LEN(Spreadsheet!V1111)=0),AND(NOT(ISBLANK(Spreadsheet!C1111)),LEN(Spreadsheet!V1111)&gt;0,LEN(Spreadsheet!V1111)&lt;=50))</f>
        <v>1</v>
      </c>
      <c r="BB901" s="5" t="b">
        <f t="array" ref="BB901">IF(AND(ISBLANK(Spreadsheet!C1111),LEN(Spreadsheet!W1111)=0),TRUE,ISNUMBER(MATCH(TRUE,EXACT(Spreadsheet!W1111,States),0)))</f>
        <v>1</v>
      </c>
      <c r="BC901" s="5" t="b">
        <f>OR(AND(ISBLANK(Spreadsheet!C1111),LEN(Spreadsheet!X1111)=0),AND(NOT(ISBLANK(Spreadsheet!C1111)),LEN(Spreadsheet!X1111)&gt;0,LEN(Spreadsheet!X1111)=5,ISNUMBER(VALUE(Spreadsheet!X1111))))</f>
        <v>1</v>
      </c>
      <c r="BD901" s="5" t="b">
        <f>OR(ISBLANK(Spreadsheet!Z1111),LEN(Spreadsheet!Z1111)&lt;=50)</f>
        <v>1</v>
      </c>
      <c r="BE901" s="5" t="b">
        <f>ISBLANK(Spreadsheet!AA1111)</f>
        <v>1</v>
      </c>
      <c r="BF901" s="5" t="b">
        <f>ISBLANK(Spreadsheet!AB1111)</f>
        <v>1</v>
      </c>
      <c r="BG901" s="5" t="b">
        <f>IF(ISERROR(DATEVALUE(TEXT(Spreadsheet!AC1111,"mm/dd/yyyy")) &gt; DATEVALUE(TEXT(Spreadsheet!J1111,"mm/dd/yyyy"))),IF(OR(AND(ISBLANK(Spreadsheet!AC1111),ISBLANK(Spreadsheet!C1111)),AND(NOT(ISBLANK(Spreadsheet!C1111)),ISBLANK(Spreadsheet!AC1111),NOT(ISBLANK(Spreadsheet!D1111)))),TRUE,FALSE),IF(DATEVALUE(TEXT(Spreadsheet!AC1111,"mm/dd/yyyy")) &gt; DATEVALUE(TEXT(Spreadsheet!J1111,"mm/dd/yyyy")),TRUE,FALSE))</f>
        <v>1</v>
      </c>
      <c r="BH901" s="5" t="b">
        <f>OR(AND(ISBLANK(Spreadsheet!C1111),ISBLANK(Spreadsheet!AE1111)),AND(NOT(ISBLANK(Spreadsheet!C1111)),NOT(ISBLANK(Spreadsheet!D1111)),ISBLANK(Spreadsheet!AE1111)),AND(NOT(ISBLANK(Spreadsheet!C1111)),ISBLANK(Spreadsheet!D1111),NOT(ISBLANK(Spreadsheet!AE1111)),LEN(Spreadsheet!AE1111)&lt;=100))</f>
        <v>1</v>
      </c>
      <c r="BI901" s="5" t="b">
        <f t="array" ref="BI901">IF(ISBLANK(Spreadsheet!AF1111),TRUE,ISNUMBER(MATCH(TRUE,EXACT(Spreadsheet!AF1111,CobraShortReasons),0)))</f>
        <v>1</v>
      </c>
      <c r="BJ901" s="5" t="b">
        <f ca="1">IF(ISERROR(DATEVALUE(TEXT(Spreadsheet!AG1111,"mm/dd/yyyy")) &gt; TODAY()),IF(ISBLANK(Spreadsheet!AG1111),TRUE,FALSE),IF(DATEVALUE(TEXT(Spreadsheet!AG1111,"mm/dd/yyyy")) &gt; TODAY(),FALSE,TRUE))</f>
        <v>1</v>
      </c>
      <c r="BK901" s="5" t="b">
        <f>OR(ISBLANK(Spreadsheet!AH1111),LEN(Spreadsheet!AH1111)&lt;=25)</f>
        <v>1</v>
      </c>
      <c r="BL901" s="5" t="b">
        <f t="array" aca="1" ref="BL901" ca="1">IF(ISBLANK(Spreadsheet!AI1111),TRUE,ISNUMBER(MATCH(TRUE,EXACT(Spreadsheet!AI1111,INDIRECT(Spreadsheet!$D$2)),0)))</f>
        <v>1</v>
      </c>
      <c r="BM901" s="5" t="b">
        <f t="array" aca="1" ref="BM901" ca="1">IF(ISBLANK(Spreadsheet!AJ1111),TRUE,ISNUMBER(MATCH(TRUE,EXACT(Spreadsheet!AJ1111,INDIRECT(Spreadsheet!BJ901)),0)))</f>
        <v>1</v>
      </c>
      <c r="BN901" s="5" t="b">
        <f t="array" ref="BN901">IF(ISBLANK(Spreadsheet!AK1111),TRUE,ISNUMBER(MATCH(TRUE,EXACT(Spreadsheet!AK1111,DentalPlans),0)))</f>
        <v>1</v>
      </c>
      <c r="BO901" s="5" t="b">
        <f t="array" aca="1" ref="BO901" ca="1">IF(ISBLANK(Spreadsheet!AL1111),TRUE,ISNUMBER(MATCH(TRUE,EXACT(Spreadsheet!AL1111,INDIRECT(Spreadsheet!BK901)),0)))</f>
        <v>1</v>
      </c>
      <c r="BP901" s="5" t="b">
        <f t="array" ref="BP901">IF(ISBLANK(Spreadsheet!AM1111),TRUE,ISNUMBER(MATCH(TRUE,EXACT(Spreadsheet!AM1111,VisionPlans),0)))</f>
        <v>1</v>
      </c>
      <c r="BQ901" s="5" t="b">
        <f t="array" aca="1" ref="BQ901" ca="1">IF(ISBLANK(Spreadsheet!AN1111),TRUE,ISNUMBER(MATCH(TRUE,EXACT(Spreadsheet!AN1111,INDIRECT(Spreadsheet!BL901)),0)))</f>
        <v>1</v>
      </c>
      <c r="BR901" s="5" t="b">
        <f t="array" ref="BR901">IF(ISBLANK(Spreadsheet!AO1111),TRUE,ISNUMBER(MATCH(TRUE,EXACT(Spreadsheet!AO1111,LifeBenefitClasses),0)))</f>
        <v>1</v>
      </c>
      <c r="BS901" s="5" t="b">
        <f>IF(OR(ISBLANK(Spreadsheet!AO1111), Spreadsheet!AO1111="Waive"),IF(ISBLANK(Spreadsheet!AP1111),TRUE,FALSE),IF(OR(AND(NOT(ISBLANK(Spreadsheet!AO1111)),ISBLANK(Spreadsheet!AP1111)),NOT(ISNUMBER(VALUE(Spreadsheet!AP1111)))),FALSE,IF(OR(AND(Spreadsheet!AP1111&lt;6,MOD(Spreadsheet!AP1111*10,5)=0), MOD(Spreadsheet!AP1111,5000)=0),TRUE,FALSE)))</f>
        <v>1</v>
      </c>
      <c r="BT901" s="5" t="b">
        <f t="array" ref="BT901">IF(ISBLANK(Spreadsheet!AQ1111),TRUE,ISNUMBER(MATCH(TRUE,EXACT(Spreadsheet!AQ1111,EnrollWaive),0)))</f>
        <v>1</v>
      </c>
      <c r="BU901" s="5" t="b">
        <f t="array" ref="BU901">IF(ISBLANK(Spreadsheet!AR1111),TRUE,ISNUMBER(MATCH(TRUE,EXACT(Spreadsheet!AR1111,LifeBenefitClasses),0)))</f>
        <v>1</v>
      </c>
      <c r="BV901" s="5" t="b">
        <f>IF(OR(ISBLANK(Spreadsheet!AR1111), Spreadsheet!AR1111="Waive"),IF(ISBLANK(Spreadsheet!AS1111),TRUE,FALSE),IF(OR(AND(NOT(ISBLANK(Spreadsheet!AR1111)),ISBLANK(Spreadsheet!AS1111)),NOT(ISNUMBER(VALUE(Spreadsheet!AS1111)))),FALSE,IF(OR(AND(Spreadsheet!AS1111&lt;6,MOD(Spreadsheet!AS1111*10,5)=0), MOD(Spreadsheet!AS1111,10000)=0),TRUE,FALSE)))</f>
        <v>1</v>
      </c>
      <c r="BW901" s="5" t="b">
        <f t="array" ref="BW901">IF(ISBLANK(Spreadsheet!AT1111),TRUE,ISNUMBER(MATCH(TRUE,EXACT(Spreadsheet!AT1111,LifeBenefitClasses),0)))</f>
        <v>1</v>
      </c>
      <c r="BX901" s="5" t="b">
        <f>IF(OR(ISBLANK(Spreadsheet!AT1111), Spreadsheet!AT1111="Waive"),IF(ISBLANK(Spreadsheet!AU1111),TRUE,FALSE),IF(OR(AND(NOT(ISBLANK(Spreadsheet!AT1111)),ISBLANK(Spreadsheet!AU1111)),NOT(ISNUMBER(VALUE(Spreadsheet!AU1111)))),FALSE,IF(AND(NOT(OR(ISBLANK(Spreadsheet!AT1111),Spreadsheet!AT1111="Waive")),NOT(OR(ISBLANK(Spreadsheet!AR1111),Spreadsheet!AR1111="Waive")),MOD(Spreadsheet!AU1111,5000)=0, Spreadsheet!AU1111&lt;=(Spreadsheet!AS1111*0.5)),TRUE,FALSE)))</f>
        <v>1</v>
      </c>
      <c r="BY901" s="5" t="b">
        <f t="array" ref="BY901">IF(ISBLANK(Spreadsheet!AV1111),TRUE,ISNUMBER(MATCH(TRUE,EXACT(Spreadsheet!AV1111,EnrollWaive),0)))</f>
        <v>1</v>
      </c>
      <c r="BZ901" s="5" t="b">
        <f t="array" ref="BZ901">IF(ISBLANK(Spreadsheet!AW1111),TRUE,ISNUMBER(MATCH(TRUE,EXACT(Spreadsheet!AW1111,LifeBenefitClasses),0)))</f>
        <v>1</v>
      </c>
      <c r="CA901" s="5" t="b">
        <f t="array" ref="CA901">IF(ISBLANK(Spreadsheet!AX1111),TRUE,ISNUMBER(MATCH(TRUE,EXACT(Spreadsheet!AX1111,LifeBenefitClasses),0)))</f>
        <v>1</v>
      </c>
      <c r="CB901" s="5" t="b">
        <f t="array" ref="CB901">IF(ISBLANK(Spreadsheet!AY1111),TRUE,ISNUMBER(MATCH(TRUE,EXACT(Spreadsheet!AY1111,LifeBenefitClasses),0)))</f>
        <v>1</v>
      </c>
      <c r="CC901" s="5" t="b">
        <f t="array" ref="CC901">IF(ISBLANK(Spreadsheet!AZ1111),TRUE,ISNUMBER(MATCH(TRUE,EXACT(Spreadsheet!AZ1111,LifeBenefitClasses),0)))</f>
        <v>1</v>
      </c>
      <c r="CD901" s="5" t="b">
        <f t="array" ref="CD901">IF(ISBLANK(Spreadsheet!BA1111),TRUE,ISNUMBER(MATCH(TRUE,EXACT(Spreadsheet!BA1111,LifeBenefitClasses),0)))</f>
        <v>1</v>
      </c>
      <c r="CE901" s="5" t="b">
        <f>IF(OR(ISBLANK(Spreadsheet!BA1111), Spreadsheet!BA1111="Waive"),IF(ISBLANK(Spreadsheet!BB1111),TRUE,FALSE),IF(OR(AND(NOT(ISBLANK(Spreadsheet!BA1111)),ISBLANK(Spreadsheet!BB1111)),NOT(ISNUMBER(VALUE(Spreadsheet!BB1111))),ISBLANK(Spreadsheet!BC1111),NOT(ISNUMBER(VALUE(Spreadsheet!BC1111)))),FALSE,IF(AND(Spreadsheet!BB1111&gt;=50000,Spreadsheet!BB1111&lt;=250000,MOD(Spreadsheet!BB1111,10000)=0,Spreadsheet!BB1111&lt;=(10*Spreadsheet!BC1111)),TRUE,FALSE)))</f>
        <v>1</v>
      </c>
      <c r="CF901" s="5" t="b">
        <f>IF(NOT(ISBLANK(Spreadsheet!BC901)),AND(ISNUMBER(VALUE(Spreadsheet!BC901)),Spreadsheet!BC901&gt;0),AND(OR(ISBLANK(Spreadsheet!AO901),Spreadsheet!AO901="Waive",AND(NOT(OR(ISBLANK(Spreadsheet!AO901),Spreadsheet!AO901="Waive")),Spreadsheet!AP901&gt;=6)),OR(ISBLANK(Spreadsheet!AR901),AND(NOT(OR(ISBLANK(Spreadsheet!AR901),Spreadsheet!AR901="Waive")),Spreadsheet!AS901&gt;=6)),OR(ISBLANK(Spreadsheet!AW901)),OR(ISBLANK(Spreadsheet!AX901)),OR(ISBLANK(Spreadsheet!AY901)),OR(ISBLANK(Spreadsheet!AZ901)),OR(ISBLANK(Spreadsheet!BA901),Spreadsheet!BA901="Waive")))</f>
        <v>1</v>
      </c>
      <c r="CG901" s="5" t="b">
        <f t="shared" ca="1" si="65"/>
        <v>1</v>
      </c>
    </row>
    <row r="902" spans="8:85" x14ac:dyDescent="0.3">
      <c r="H902" s="5">
        <f t="shared" ca="1" si="62"/>
        <v>2</v>
      </c>
      <c r="I902" s="5" t="str">
        <f t="shared" ca="1" si="63"/>
        <v/>
      </c>
      <c r="J902" s="5" t="str">
        <f>IF(AND(NOT(ISBLANK(Spreadsheet!C1112)),ISBLANK(Spreadsheet!D1112)),Spreadsheet!F1112&amp;" "&amp;Spreadsheet!H1112,"")</f>
        <v/>
      </c>
      <c r="K902" s="5">
        <f>IF(AND(NOT(ISBLANK(Spreadsheet!C1112)),ISBLANK(Spreadsheet!D1112)),COUNTIFS(Spreadsheet!E$786:E1113,"=Child",Spreadsheet!C$786:C1113, "="&amp;Spreadsheet!C1112) + COUNTIFS(Spreadsheet!E$786:E1113,"=Step-child",Spreadsheet!C$786:C1113, "="&amp;Spreadsheet!C1112),0)</f>
        <v>0</v>
      </c>
      <c r="L902" s="5">
        <f>IF(NOT(ISBLANK(J902)),COUNTIFS(Spreadsheet!E$786:E1113,"=Wife",Spreadsheet!C$786:C1113, "="&amp;Spreadsheet!C1112) + COUNTIFS(Spreadsheet!E$786:E1113,"=Husband",Spreadsheet!C$786:C1113, "="&amp;Spreadsheet!C1112),0)</f>
        <v>0</v>
      </c>
      <c r="M902" s="5">
        <f>IF(NOT(ISBLANK(Spreadsheet!AJ1112)),VLOOKUP(Spreadsheet!AJ1112,'Drop Downs'!$P$2:$R$16,3,FALSE),0)</f>
        <v>0</v>
      </c>
      <c r="N902" s="5">
        <f>IF(NOT(ISBLANK(Spreadsheet!AJ1112)), VLOOKUP(Spreadsheet!AJ1112,'Drop Downs'!$P$2:$R$16,2,FALSE),0)</f>
        <v>0</v>
      </c>
      <c r="O902" s="5">
        <f>IF(NOT(ISBLANK(Spreadsheet!AL1112)),VLOOKUP(Spreadsheet!AL1112,'Drop Downs'!$P$2:$R$16,3,FALSE), 0)</f>
        <v>0</v>
      </c>
      <c r="P902" s="5">
        <f>IF(NOT(ISBLANK(Spreadsheet!AL1112)),VLOOKUP(Spreadsheet!AL1112,'Drop Downs'!$P$2:$R$16,2,FALSE),0)</f>
        <v>0</v>
      </c>
      <c r="Q902" s="5">
        <f>IF(NOT(ISBLANK(Spreadsheet!AN1112)),VLOOKUP(Spreadsheet!AN1112,'Drop Downs'!$P$2:$R$16,3,FALSE),0)</f>
        <v>0</v>
      </c>
      <c r="R902" s="5">
        <f>IF(NOT(ISBLANK(Spreadsheet!AN1112)),VLOOKUP(Spreadsheet!AN1112,'Drop Downs'!$P$2:$R$16,2,FALSE),0)</f>
        <v>0</v>
      </c>
      <c r="S902" s="5" t="str">
        <f>IF(OR(M902&gt;K902,N902&gt;L902,O902&gt;K902, Q902&gt;K902,N902&gt;L902, P902&gt;L902, R902&gt;L902),"Member currently has a coverage election over what he/she needs.  Please add more dependents or adjust the coverage election.","")&amp;(IF(AND(NOT(ISBLANK(Spreadsheet!C1112)),NOT(ISBLANK(Spreadsheet!D1112)),ISBLANK(Spreadsheet!E1112)),"Dependent lacks a relationship to member.Please select one from the drop-down.",""))</f>
        <v/>
      </c>
      <c r="T902" s="5" t="b">
        <f t="shared" si="64"/>
        <v>1</v>
      </c>
      <c r="U902" s="5" t="b">
        <f>OR(ISBLANK(Spreadsheet!C1112),IF(NOT(ISBLANK(Spreadsheet!D1112)),NOT(ISBLANK(Spreadsheet!E1112)),TRUE))</f>
        <v>1</v>
      </c>
      <c r="V902" s="5" t="b">
        <f>OR(ISBLANK(Spreadsheet!C1112), NOT(ISBLANK(Spreadsheet!I1112)))</f>
        <v>1</v>
      </c>
      <c r="W902" s="5" t="b">
        <f>OR(ISBLANK(Spreadsheet!D1112),NOT(ISBLANK(Spreadsheet!C1112)))</f>
        <v>1</v>
      </c>
      <c r="X902" s="155" t="str">
        <f>REPT("0",MIN(FIND({1,2,3,4,5,6,7,8,9},Spreadsheet!C1112&amp;"123456789"))-1)&amp;IF(ISBLANK(Spreadsheet!C1112),"",SUMPRODUCT(MID(0&amp;Spreadsheet!C1112,LARGE(INDEX(ISNUMBER(--MID(Spreadsheet!C1112,ROW($1:$225),1))*
 ROW($1:$225),0),ROW($1:$225))+1,1)*10^ROW($1:$225)/10))</f>
        <v/>
      </c>
      <c r="Y902" s="5" t="b">
        <f>IF(NOT(ISBLANK(Spreadsheet!C1112)),IF(AND(ISNUMBER(VALUE(Spreadsheet!C1112)), LEN(Spreadsheet!C1112)=9),TRUE,FALSE),TRUE)</f>
        <v>1</v>
      </c>
      <c r="Z902" s="155" t="str">
        <f>REPT("0",MIN(FIND({1,2,3,4,5,6,7,8,9},Spreadsheet!D1112&amp;"123456789"))-1)&amp;IF(ISBLANK(Spreadsheet!D1112),"",SUMPRODUCT(MID(0&amp;Spreadsheet!D1112,LARGE(INDEX(ISNUMBER(--MID(Spreadsheet!D1112,ROW($1:$225),1))*
 ROW($1:$225),0),ROW($1:$225))+1,1)*10^ROW($1:$225)/10))</f>
        <v/>
      </c>
      <c r="AA902" s="5" t="b">
        <f>IF(AND(NOT(ISBLANK(Spreadsheet!D1112)),NOT(ISBLANK(Spreadsheet!C1112))),IF(AND(ISNUMBER(VALUE(Spreadsheet!D1112)), LEN(Spreadsheet!D1112)=9),TRUE,FALSE),IF(AND(NOT(ISBLANK(Spreadsheet!D1112)),ISBLANK(Spreadsheet!C1112)),FALSE,TRUE))</f>
        <v>1</v>
      </c>
      <c r="AB902" s="5" t="b">
        <f>OR(ISBLANK(Spreadsheet!Y902),IF(NOT(ISBLANK(Spreadsheet!Y902)),LEN(Spreadsheet!Y902)=10,ISNUMBER(VALUE(Spreadsheet!Y902))))</f>
        <v>1</v>
      </c>
      <c r="AC902" s="5" t="b">
        <f>OR(ISBLANK(Spreadsheet!AI1112), AND(NOT(ISBLANK(Spreadsheet!AJ1112)), NOT(ISNUMBER(SEARCH("Waive",Spreadsheet!AJ1112)))))</f>
        <v>1</v>
      </c>
      <c r="AD902" s="5" t="b">
        <f>OR(ISBLANK(Spreadsheet!AK1112), AND(NOT(ISBLANK(Spreadsheet!AL1112)), NOT(ISNUMBER(SEARCH("Waive",Spreadsheet!AL1112)))))</f>
        <v>1</v>
      </c>
      <c r="AE902" s="5" t="b">
        <f>OR(ISBLANK(Spreadsheet!AM1112), AND(NOT(ISBLANK(Spreadsheet!AN1112)), NOT(ISNUMBER(SEARCH("Waive", Spreadsheet!AN1112)))))</f>
        <v>1</v>
      </c>
      <c r="AF902" s="5" t="b">
        <f>OR(ISBLANK(Spreadsheet!C1112), NOT(ISBLANK(Spreadsheet!D1112)),NOT(ISBLANK(Spreadsheet!L1112)))</f>
        <v>1</v>
      </c>
      <c r="AG902" s="5" t="b">
        <f>IF(AND(NOT(ISBLANK(Spreadsheet!C1112)), NOT(ISBLANK(Spreadsheet!D1112)),Spreadsheet!C1112&lt;&gt;Spreadsheet!D1112),IF(ISERROR(VLOOKUP(Spreadsheet!C1112, Spreadsheet!$C$6:'Spreadsheet'!$C1111,1,FALSE)), FALSE, TRUE),TRUE)</f>
        <v>1</v>
      </c>
      <c r="AH902" s="5" t="b">
        <f>Spreadsheet!$B$2=Spreadsheet!AD902</f>
        <v>1</v>
      </c>
      <c r="AI902" s="5" t="b">
        <f>IF(ISBLANK(Spreadsheet!G1112),TRUE,IF(OR(LEN(Spreadsheet!G1112)&gt;1,ISNUMBER(VALUE(Spreadsheet!G1112))),FALSE,TRUE))</f>
        <v>1</v>
      </c>
      <c r="AJ902" s="5" t="b">
        <f>OR(ISBLANK(Spreadsheet!C1112), NOT(ISBLANK(Spreadsheet!B1112)), NOT(ISBLANK(Spreadsheet!D1112)))</f>
        <v>1</v>
      </c>
      <c r="AK902" s="5" t="b">
        <f t="array" ref="AK902">IF(OR(AND(ISBLANK(Spreadsheet!E1112),ISBLANK(Spreadsheet!D1112),NOT(ISBLANK(Spreadsheet!C1112))),AND(ISBLANK(Spreadsheet!E1112),ISBLANK(Spreadsheet!D1112),ISBLANK(Spreadsheet!C1112))),TRUE,ISNUMBER(MATCH(TRUE,EXACT(Spreadsheet!E1112,Relationships),0)))</f>
        <v>1</v>
      </c>
      <c r="AL902" s="5" t="b">
        <f>IF(NOT(ISBLANK(Spreadsheet!C1112)),IF(OR(ISBLANK(Spreadsheet!F1112),LEN(Spreadsheet!F1112)&gt;40),FALSE,TRUE),TRUE)</f>
        <v>1</v>
      </c>
      <c r="AM902" s="5" t="b">
        <f>IF(NOT(ISBLANK(Spreadsheet!C1112)),IF(OR(ISBLANK(Spreadsheet!H1112),LEN(Spreadsheet!H1112)&gt;40),FALSE,TRUE),TRUE)</f>
        <v>1</v>
      </c>
      <c r="AN902" s="5" t="b">
        <f t="array" ref="AN902">IF(ISBLANK(Spreadsheet!I1112),TRUE,ISNUMBER(MATCH(TRUE,EXACT(Spreadsheet!I1112,GenderValues),0)))</f>
        <v>1</v>
      </c>
      <c r="AO902" s="5" t="b">
        <f ca="1">IF(ISERROR(DATEVALUE(TEXT(Spreadsheet!J1112,"mm/dd/yyyy")) &gt; TODAY()),IF(AND(ISBLANK(Spreadsheet!J1112),ISBLANK(Spreadsheet!C1112)),TRUE,FALSE),IF(DATEVALUE(TEXT(Spreadsheet!J1112,"mm/dd/yyyy")) &gt; TODAY(),FALSE,TRUE))</f>
        <v>1</v>
      </c>
      <c r="AP902" s="5" t="b">
        <f>OR(ISBLANK(Spreadsheet!K1112),LEN(Spreadsheet!K1112)&lt;=100)</f>
        <v>1</v>
      </c>
      <c r="AQ902" s="5" t="b">
        <f t="array" ref="AQ902">IF(OR(AND(ISBLANK(Spreadsheet!L1112),ISBLANK(Spreadsheet!C1112)),AND(NOT(ISBLANK(Spreadsheet!C1112)),NOT(ISBLANK(Spreadsheet!D1112)))),TRUE,ISNUMBER(MATCH(TRUE,EXACT(Spreadsheet!L1112,MaritalStatus),0)))</f>
        <v>1</v>
      </c>
      <c r="AR902" s="5" t="b">
        <f ca="1">IF(ISERROR(DATEVALUE(TEXT(Spreadsheet!M1112,"mm/dd/yyyy")) &gt; TODAY()),IF(ISBLANK(Spreadsheet!M1112),TRUE,FALSE),IF(DATEVALUE(TEXT(Spreadsheet!M1112,"mm/dd/yyyy")) &gt; TODAY(),FALSE,TRUE))</f>
        <v>1</v>
      </c>
      <c r="AS902" s="5" t="b">
        <f>OR(ISBLANK(Spreadsheet!N1112),LEN(Spreadsheet!N1112)&lt;=100)</f>
        <v>1</v>
      </c>
      <c r="AT902" s="5" t="b">
        <f>OR(ISBLANK(Spreadsheet!O1112),UPPER(Spreadsheet!O1112)="YES")</f>
        <v>1</v>
      </c>
      <c r="AU902" s="5" t="b">
        <f>OR(ISBLANK(Spreadsheet!P1112),UPPER(Spreadsheet!P1112)="YES")</f>
        <v>1</v>
      </c>
      <c r="AV902" s="5" t="b">
        <f t="array" ref="AV902">IF(ISBLANK(Spreadsheet!Q1112),TRUE,ISNUMBER(MATCH(TRUE,EXACT(Spreadsheet!Q1112,OnGroupsPriorIns),0)))</f>
        <v>1</v>
      </c>
      <c r="AW902" s="5" t="b">
        <f>OR(ISBLANK(Spreadsheet!R1112),UPPER(Spreadsheet!R1112)="YES")</f>
        <v>1</v>
      </c>
      <c r="AX902" s="5" t="b">
        <f>OR(ISBLANK(Spreadsheet!S1112),UPPER(Spreadsheet!S1112)="YES")</f>
        <v>1</v>
      </c>
      <c r="AY902" s="5" t="b">
        <f>OR(AND(ISBLANK(Spreadsheet!C1112),LEN(Spreadsheet!T1112)=0),AND(NOT(ISBLANK(Spreadsheet!C1112)),LEN(Spreadsheet!T1112)&gt;0,LEN(Spreadsheet!T1112)&lt;=50))</f>
        <v>1</v>
      </c>
      <c r="AZ902" s="5" t="b">
        <f>OR(LEN(Spreadsheet!U1112)=0,AND(LEN(Spreadsheet!U1112)&gt;0,LEN(Spreadsheet!U1112)&lt;=50))</f>
        <v>1</v>
      </c>
      <c r="BA902" s="5" t="b">
        <f>OR(AND(ISBLANK(Spreadsheet!C1112),LEN(Spreadsheet!V1112)=0),AND(NOT(ISBLANK(Spreadsheet!C1112)),LEN(Spreadsheet!V1112)&gt;0,LEN(Spreadsheet!V1112)&lt;=50))</f>
        <v>1</v>
      </c>
      <c r="BB902" s="5" t="b">
        <f t="array" ref="BB902">IF(AND(ISBLANK(Spreadsheet!C1112),LEN(Spreadsheet!W1112)=0),TRUE,ISNUMBER(MATCH(TRUE,EXACT(Spreadsheet!W1112,States),0)))</f>
        <v>1</v>
      </c>
      <c r="BC902" s="5" t="b">
        <f>OR(AND(ISBLANK(Spreadsheet!C1112),LEN(Spreadsheet!X1112)=0),AND(NOT(ISBLANK(Spreadsheet!C1112)),LEN(Spreadsheet!X1112)&gt;0,LEN(Spreadsheet!X1112)=5,ISNUMBER(VALUE(Spreadsheet!X1112))))</f>
        <v>1</v>
      </c>
      <c r="BD902" s="5" t="b">
        <f>OR(ISBLANK(Spreadsheet!Z1112),LEN(Spreadsheet!Z1112)&lt;=50)</f>
        <v>1</v>
      </c>
      <c r="BE902" s="5" t="b">
        <f>ISBLANK(Spreadsheet!AA1112)</f>
        <v>1</v>
      </c>
      <c r="BF902" s="5" t="b">
        <f>ISBLANK(Spreadsheet!AB1112)</f>
        <v>1</v>
      </c>
      <c r="BG902" s="5" t="b">
        <f>IF(ISERROR(DATEVALUE(TEXT(Spreadsheet!AC1112,"mm/dd/yyyy")) &gt; DATEVALUE(TEXT(Spreadsheet!J1112,"mm/dd/yyyy"))),IF(OR(AND(ISBLANK(Spreadsheet!AC1112),ISBLANK(Spreadsheet!C1112)),AND(NOT(ISBLANK(Spreadsheet!C1112)),ISBLANK(Spreadsheet!AC1112),NOT(ISBLANK(Spreadsheet!D1112)))),TRUE,FALSE),IF(DATEVALUE(TEXT(Spreadsheet!AC1112,"mm/dd/yyyy")) &gt; DATEVALUE(TEXT(Spreadsheet!J1112,"mm/dd/yyyy")),TRUE,FALSE))</f>
        <v>1</v>
      </c>
      <c r="BH902" s="5" t="b">
        <f>OR(AND(ISBLANK(Spreadsheet!C1112),ISBLANK(Spreadsheet!AE1112)),AND(NOT(ISBLANK(Spreadsheet!C1112)),NOT(ISBLANK(Spreadsheet!D1112)),ISBLANK(Spreadsheet!AE1112)),AND(NOT(ISBLANK(Spreadsheet!C1112)),ISBLANK(Spreadsheet!D1112),NOT(ISBLANK(Spreadsheet!AE1112)),LEN(Spreadsheet!AE1112)&lt;=100))</f>
        <v>1</v>
      </c>
      <c r="BI902" s="5" t="b">
        <f t="array" ref="BI902">IF(ISBLANK(Spreadsheet!AF1112),TRUE,ISNUMBER(MATCH(TRUE,EXACT(Spreadsheet!AF1112,CobraShortReasons),0)))</f>
        <v>1</v>
      </c>
      <c r="BJ902" s="5" t="b">
        <f ca="1">IF(ISERROR(DATEVALUE(TEXT(Spreadsheet!AG1112,"mm/dd/yyyy")) &gt; TODAY()),IF(ISBLANK(Spreadsheet!AG1112),TRUE,FALSE),IF(DATEVALUE(TEXT(Spreadsheet!AG1112,"mm/dd/yyyy")) &gt; TODAY(),FALSE,TRUE))</f>
        <v>1</v>
      </c>
      <c r="BK902" s="5" t="b">
        <f>OR(ISBLANK(Spreadsheet!AH1112),LEN(Spreadsheet!AH1112)&lt;=25)</f>
        <v>1</v>
      </c>
      <c r="BL902" s="5" t="b">
        <f t="array" aca="1" ref="BL902" ca="1">IF(ISBLANK(Spreadsheet!AI1112),TRUE,ISNUMBER(MATCH(TRUE,EXACT(Spreadsheet!AI1112,INDIRECT(Spreadsheet!$D$2)),0)))</f>
        <v>1</v>
      </c>
      <c r="BM902" s="5" t="b">
        <f t="array" aca="1" ref="BM902" ca="1">IF(ISBLANK(Spreadsheet!AJ1112),TRUE,ISNUMBER(MATCH(TRUE,EXACT(Spreadsheet!AJ1112,INDIRECT(Spreadsheet!BJ902)),0)))</f>
        <v>1</v>
      </c>
      <c r="BN902" s="5" t="b">
        <f t="array" ref="BN902">IF(ISBLANK(Spreadsheet!AK1112),TRUE,ISNUMBER(MATCH(TRUE,EXACT(Spreadsheet!AK1112,DentalPlans),0)))</f>
        <v>1</v>
      </c>
      <c r="BO902" s="5" t="b">
        <f t="array" aca="1" ref="BO902" ca="1">IF(ISBLANK(Spreadsheet!AL1112),TRUE,ISNUMBER(MATCH(TRUE,EXACT(Spreadsheet!AL1112,INDIRECT(Spreadsheet!BK902)),0)))</f>
        <v>1</v>
      </c>
      <c r="BP902" s="5" t="b">
        <f t="array" ref="BP902">IF(ISBLANK(Spreadsheet!AM1112),TRUE,ISNUMBER(MATCH(TRUE,EXACT(Spreadsheet!AM1112,VisionPlans),0)))</f>
        <v>1</v>
      </c>
      <c r="BQ902" s="5" t="b">
        <f t="array" aca="1" ref="BQ902" ca="1">IF(ISBLANK(Spreadsheet!AN1112),TRUE,ISNUMBER(MATCH(TRUE,EXACT(Spreadsheet!AN1112,INDIRECT(Spreadsheet!BL902)),0)))</f>
        <v>1</v>
      </c>
      <c r="BR902" s="5" t="b">
        <f t="array" ref="BR902">IF(ISBLANK(Spreadsheet!AO1112),TRUE,ISNUMBER(MATCH(TRUE,EXACT(Spreadsheet!AO1112,LifeBenefitClasses),0)))</f>
        <v>1</v>
      </c>
      <c r="BS902" s="5" t="b">
        <f>IF(OR(ISBLANK(Spreadsheet!AO1112), Spreadsheet!AO1112="Waive"),IF(ISBLANK(Spreadsheet!AP1112),TRUE,FALSE),IF(OR(AND(NOT(ISBLANK(Spreadsheet!AO1112)),ISBLANK(Spreadsheet!AP1112)),NOT(ISNUMBER(VALUE(Spreadsheet!AP1112)))),FALSE,IF(OR(AND(Spreadsheet!AP1112&lt;6,MOD(Spreadsheet!AP1112*10,5)=0), MOD(Spreadsheet!AP1112,5000)=0),TRUE,FALSE)))</f>
        <v>1</v>
      </c>
      <c r="BT902" s="5" t="b">
        <f t="array" ref="BT902">IF(ISBLANK(Spreadsheet!AQ1112),TRUE,ISNUMBER(MATCH(TRUE,EXACT(Spreadsheet!AQ1112,EnrollWaive),0)))</f>
        <v>1</v>
      </c>
      <c r="BU902" s="5" t="b">
        <f t="array" ref="BU902">IF(ISBLANK(Spreadsheet!AR1112),TRUE,ISNUMBER(MATCH(TRUE,EXACT(Spreadsheet!AR1112,LifeBenefitClasses),0)))</f>
        <v>1</v>
      </c>
      <c r="BV902" s="5" t="b">
        <f>IF(OR(ISBLANK(Spreadsheet!AR1112), Spreadsheet!AR1112="Waive"),IF(ISBLANK(Spreadsheet!AS1112),TRUE,FALSE),IF(OR(AND(NOT(ISBLANK(Spreadsheet!AR1112)),ISBLANK(Spreadsheet!AS1112)),NOT(ISNUMBER(VALUE(Spreadsheet!AS1112)))),FALSE,IF(OR(AND(Spreadsheet!AS1112&lt;6,MOD(Spreadsheet!AS1112*10,5)=0), MOD(Spreadsheet!AS1112,10000)=0),TRUE,FALSE)))</f>
        <v>1</v>
      </c>
      <c r="BW902" s="5" t="b">
        <f t="array" ref="BW902">IF(ISBLANK(Spreadsheet!AT1112),TRUE,ISNUMBER(MATCH(TRUE,EXACT(Spreadsheet!AT1112,LifeBenefitClasses),0)))</f>
        <v>1</v>
      </c>
      <c r="BX902" s="5" t="b">
        <f>IF(OR(ISBLANK(Spreadsheet!AT1112), Spreadsheet!AT1112="Waive"),IF(ISBLANK(Spreadsheet!AU1112),TRUE,FALSE),IF(OR(AND(NOT(ISBLANK(Spreadsheet!AT1112)),ISBLANK(Spreadsheet!AU1112)),NOT(ISNUMBER(VALUE(Spreadsheet!AU1112)))),FALSE,IF(AND(NOT(OR(ISBLANK(Spreadsheet!AT1112),Spreadsheet!AT1112="Waive")),NOT(OR(ISBLANK(Spreadsheet!AR1112),Spreadsheet!AR1112="Waive")),MOD(Spreadsheet!AU1112,5000)=0, Spreadsheet!AU1112&lt;=(Spreadsheet!AS1112*0.5)),TRUE,FALSE)))</f>
        <v>1</v>
      </c>
      <c r="BY902" s="5" t="b">
        <f t="array" ref="BY902">IF(ISBLANK(Spreadsheet!AV1112),TRUE,ISNUMBER(MATCH(TRUE,EXACT(Spreadsheet!AV1112,EnrollWaive),0)))</f>
        <v>1</v>
      </c>
      <c r="BZ902" s="5" t="b">
        <f t="array" ref="BZ902">IF(ISBLANK(Spreadsheet!AW1112),TRUE,ISNUMBER(MATCH(TRUE,EXACT(Spreadsheet!AW1112,LifeBenefitClasses),0)))</f>
        <v>1</v>
      </c>
      <c r="CA902" s="5" t="b">
        <f t="array" ref="CA902">IF(ISBLANK(Spreadsheet!AX1112),TRUE,ISNUMBER(MATCH(TRUE,EXACT(Spreadsheet!AX1112,LifeBenefitClasses),0)))</f>
        <v>1</v>
      </c>
      <c r="CB902" s="5" t="b">
        <f t="array" ref="CB902">IF(ISBLANK(Spreadsheet!AY1112),TRUE,ISNUMBER(MATCH(TRUE,EXACT(Spreadsheet!AY1112,LifeBenefitClasses),0)))</f>
        <v>1</v>
      </c>
      <c r="CC902" s="5" t="b">
        <f t="array" ref="CC902">IF(ISBLANK(Spreadsheet!AZ1112),TRUE,ISNUMBER(MATCH(TRUE,EXACT(Spreadsheet!AZ1112,LifeBenefitClasses),0)))</f>
        <v>1</v>
      </c>
      <c r="CD902" s="5" t="b">
        <f t="array" ref="CD902">IF(ISBLANK(Spreadsheet!BA1112),TRUE,ISNUMBER(MATCH(TRUE,EXACT(Spreadsheet!BA1112,LifeBenefitClasses),0)))</f>
        <v>1</v>
      </c>
      <c r="CE902" s="5" t="b">
        <f>IF(OR(ISBLANK(Spreadsheet!BA1112), Spreadsheet!BA1112="Waive"),IF(ISBLANK(Spreadsheet!BB1112),TRUE,FALSE),IF(OR(AND(NOT(ISBLANK(Spreadsheet!BA1112)),ISBLANK(Spreadsheet!BB1112)),NOT(ISNUMBER(VALUE(Spreadsheet!BB1112))),ISBLANK(Spreadsheet!BC1112),NOT(ISNUMBER(VALUE(Spreadsheet!BC1112)))),FALSE,IF(AND(Spreadsheet!BB1112&gt;=50000,Spreadsheet!BB1112&lt;=250000,MOD(Spreadsheet!BB1112,10000)=0,Spreadsheet!BB1112&lt;=(10*Spreadsheet!BC1112)),TRUE,FALSE)))</f>
        <v>1</v>
      </c>
      <c r="CF902" s="5" t="b">
        <f>IF(NOT(ISBLANK(Spreadsheet!BC902)),AND(ISNUMBER(VALUE(Spreadsheet!BC902)),Spreadsheet!BC902&gt;0),AND(OR(ISBLANK(Spreadsheet!AO902),Spreadsheet!AO902="Waive",AND(NOT(OR(ISBLANK(Spreadsheet!AO902),Spreadsheet!AO902="Waive")),Spreadsheet!AP902&gt;=6)),OR(ISBLANK(Spreadsheet!AR902),AND(NOT(OR(ISBLANK(Spreadsheet!AR902),Spreadsheet!AR902="Waive")),Spreadsheet!AS902&gt;=6)),OR(ISBLANK(Spreadsheet!AW902)),OR(ISBLANK(Spreadsheet!AX902)),OR(ISBLANK(Spreadsheet!AY902)),OR(ISBLANK(Spreadsheet!AZ902)),OR(ISBLANK(Spreadsheet!BA902),Spreadsheet!BA902="Waive")))</f>
        <v>1</v>
      </c>
      <c r="CG902" s="5" t="b">
        <f t="shared" ca="1" si="65"/>
        <v>1</v>
      </c>
    </row>
    <row r="903" spans="8:85" x14ac:dyDescent="0.3">
      <c r="H903" s="5">
        <f t="shared" ca="1" si="62"/>
        <v>2</v>
      </c>
      <c r="I903" s="5" t="str">
        <f t="shared" ca="1" si="63"/>
        <v/>
      </c>
      <c r="J903" s="5" t="str">
        <f>IF(AND(NOT(ISBLANK(Spreadsheet!C1113)),ISBLANK(Spreadsheet!D1113)),Spreadsheet!F1113&amp;" "&amp;Spreadsheet!H1113,"")</f>
        <v/>
      </c>
      <c r="K903" s="5">
        <f>IF(AND(NOT(ISBLANK(Spreadsheet!C1113)),ISBLANK(Spreadsheet!D1113)),COUNTIFS(Spreadsheet!E$786:E1114,"=Child",Spreadsheet!C$786:C1114, "="&amp;Spreadsheet!C1113) + COUNTIFS(Spreadsheet!E$786:E1114,"=Step-child",Spreadsheet!C$786:C1114, "="&amp;Spreadsheet!C1113),0)</f>
        <v>0</v>
      </c>
      <c r="L903" s="5">
        <f>IF(NOT(ISBLANK(J903)),COUNTIFS(Spreadsheet!E$786:E1114,"=Wife",Spreadsheet!C$786:C1114, "="&amp;Spreadsheet!C1113) + COUNTIFS(Spreadsheet!E$786:E1114,"=Husband",Spreadsheet!C$786:C1114, "="&amp;Spreadsheet!C1113),0)</f>
        <v>0</v>
      </c>
      <c r="M903" s="5">
        <f>IF(NOT(ISBLANK(Spreadsheet!AJ1113)),VLOOKUP(Spreadsheet!AJ1113,'Drop Downs'!$P$2:$R$16,3,FALSE),0)</f>
        <v>0</v>
      </c>
      <c r="N903" s="5">
        <f>IF(NOT(ISBLANK(Spreadsheet!AJ1113)), VLOOKUP(Spreadsheet!AJ1113,'Drop Downs'!$P$2:$R$16,2,FALSE),0)</f>
        <v>0</v>
      </c>
      <c r="O903" s="5">
        <f>IF(NOT(ISBLANK(Spreadsheet!AL1113)),VLOOKUP(Spreadsheet!AL1113,'Drop Downs'!$P$2:$R$16,3,FALSE), 0)</f>
        <v>0</v>
      </c>
      <c r="P903" s="5">
        <f>IF(NOT(ISBLANK(Spreadsheet!AL1113)),VLOOKUP(Spreadsheet!AL1113,'Drop Downs'!$P$2:$R$16,2,FALSE),0)</f>
        <v>0</v>
      </c>
      <c r="Q903" s="5">
        <f>IF(NOT(ISBLANK(Spreadsheet!AN1113)),VLOOKUP(Spreadsheet!AN1113,'Drop Downs'!$P$2:$R$16,3,FALSE),0)</f>
        <v>0</v>
      </c>
      <c r="R903" s="5">
        <f>IF(NOT(ISBLANK(Spreadsheet!AN1113)),VLOOKUP(Spreadsheet!AN1113,'Drop Downs'!$P$2:$R$16,2,FALSE),0)</f>
        <v>0</v>
      </c>
      <c r="S903" s="5" t="str">
        <f>IF(OR(M903&gt;K903,N903&gt;L903,O903&gt;K903, Q903&gt;K903,N903&gt;L903, P903&gt;L903, R903&gt;L903),"Member currently has a coverage election over what he/she needs.  Please add more dependents or adjust the coverage election.","")&amp;(IF(AND(NOT(ISBLANK(Spreadsheet!C1113)),NOT(ISBLANK(Spreadsheet!D1113)),ISBLANK(Spreadsheet!E1113)),"Dependent lacks a relationship to member.Please select one from the drop-down.",""))</f>
        <v/>
      </c>
      <c r="T903" s="5" t="b">
        <f t="shared" si="64"/>
        <v>1</v>
      </c>
      <c r="U903" s="5" t="b">
        <f>OR(ISBLANK(Spreadsheet!C1113),IF(NOT(ISBLANK(Spreadsheet!D1113)),NOT(ISBLANK(Spreadsheet!E1113)),TRUE))</f>
        <v>1</v>
      </c>
      <c r="V903" s="5" t="b">
        <f>OR(ISBLANK(Spreadsheet!C1113), NOT(ISBLANK(Spreadsheet!I1113)))</f>
        <v>1</v>
      </c>
      <c r="W903" s="5" t="b">
        <f>OR(ISBLANK(Spreadsheet!D1113),NOT(ISBLANK(Spreadsheet!C1113)))</f>
        <v>1</v>
      </c>
      <c r="X903" s="155" t="str">
        <f>REPT("0",MIN(FIND({1,2,3,4,5,6,7,8,9},Spreadsheet!C1113&amp;"123456789"))-1)&amp;IF(ISBLANK(Spreadsheet!C1113),"",SUMPRODUCT(MID(0&amp;Spreadsheet!C1113,LARGE(INDEX(ISNUMBER(--MID(Spreadsheet!C1113,ROW($1:$225),1))*
 ROW($1:$225),0),ROW($1:$225))+1,1)*10^ROW($1:$225)/10))</f>
        <v/>
      </c>
      <c r="Y903" s="5" t="b">
        <f>IF(NOT(ISBLANK(Spreadsheet!C1113)),IF(AND(ISNUMBER(VALUE(Spreadsheet!C1113)), LEN(Spreadsheet!C1113)=9),TRUE,FALSE),TRUE)</f>
        <v>1</v>
      </c>
      <c r="Z903" s="155" t="str">
        <f>REPT("0",MIN(FIND({1,2,3,4,5,6,7,8,9},Spreadsheet!D1113&amp;"123456789"))-1)&amp;IF(ISBLANK(Spreadsheet!D1113),"",SUMPRODUCT(MID(0&amp;Spreadsheet!D1113,LARGE(INDEX(ISNUMBER(--MID(Spreadsheet!D1113,ROW($1:$225),1))*
 ROW($1:$225),0),ROW($1:$225))+1,1)*10^ROW($1:$225)/10))</f>
        <v/>
      </c>
      <c r="AA903" s="5" t="b">
        <f>IF(AND(NOT(ISBLANK(Spreadsheet!D1113)),NOT(ISBLANK(Spreadsheet!C1113))),IF(AND(ISNUMBER(VALUE(Spreadsheet!D1113)), LEN(Spreadsheet!D1113)=9),TRUE,FALSE),IF(AND(NOT(ISBLANK(Spreadsheet!D1113)),ISBLANK(Spreadsheet!C1113)),FALSE,TRUE))</f>
        <v>1</v>
      </c>
      <c r="AB903" s="5" t="b">
        <f>OR(ISBLANK(Spreadsheet!Y903),IF(NOT(ISBLANK(Spreadsheet!Y903)),LEN(Spreadsheet!Y903)=10,ISNUMBER(VALUE(Spreadsheet!Y903))))</f>
        <v>1</v>
      </c>
      <c r="AC903" s="5" t="b">
        <f>OR(ISBLANK(Spreadsheet!AI1113), AND(NOT(ISBLANK(Spreadsheet!AJ1113)), NOT(ISNUMBER(SEARCH("Waive",Spreadsheet!AJ1113)))))</f>
        <v>1</v>
      </c>
      <c r="AD903" s="5" t="b">
        <f>OR(ISBLANK(Spreadsheet!AK1113), AND(NOT(ISBLANK(Spreadsheet!AL1113)), NOT(ISNUMBER(SEARCH("Waive",Spreadsheet!AL1113)))))</f>
        <v>1</v>
      </c>
      <c r="AE903" s="5" t="b">
        <f>OR(ISBLANK(Spreadsheet!AM1113), AND(NOT(ISBLANK(Spreadsheet!AN1113)), NOT(ISNUMBER(SEARCH("Waive", Spreadsheet!AN1113)))))</f>
        <v>1</v>
      </c>
      <c r="AF903" s="5" t="b">
        <f>OR(ISBLANK(Spreadsheet!C1113), NOT(ISBLANK(Spreadsheet!D1113)),NOT(ISBLANK(Spreadsheet!L1113)))</f>
        <v>1</v>
      </c>
      <c r="AG903" s="5" t="b">
        <f>IF(AND(NOT(ISBLANK(Spreadsheet!C1113)), NOT(ISBLANK(Spreadsheet!D1113)),Spreadsheet!C1113&lt;&gt;Spreadsheet!D1113),IF(ISERROR(VLOOKUP(Spreadsheet!C1113, Spreadsheet!$C$6:'Spreadsheet'!$C1112,1,FALSE)), FALSE, TRUE),TRUE)</f>
        <v>1</v>
      </c>
      <c r="AH903" s="5" t="b">
        <f>Spreadsheet!$B$2=Spreadsheet!AD903</f>
        <v>1</v>
      </c>
      <c r="AI903" s="5" t="b">
        <f>IF(ISBLANK(Spreadsheet!G1113),TRUE,IF(OR(LEN(Spreadsheet!G1113)&gt;1,ISNUMBER(VALUE(Spreadsheet!G1113))),FALSE,TRUE))</f>
        <v>1</v>
      </c>
      <c r="AJ903" s="5" t="b">
        <f>OR(ISBLANK(Spreadsheet!C1113), NOT(ISBLANK(Spreadsheet!B1113)), NOT(ISBLANK(Spreadsheet!D1113)))</f>
        <v>1</v>
      </c>
      <c r="AK903" s="5" t="b">
        <f t="array" ref="AK903">IF(OR(AND(ISBLANK(Spreadsheet!E1113),ISBLANK(Spreadsheet!D1113),NOT(ISBLANK(Spreadsheet!C1113))),AND(ISBLANK(Spreadsheet!E1113),ISBLANK(Spreadsheet!D1113),ISBLANK(Spreadsheet!C1113))),TRUE,ISNUMBER(MATCH(TRUE,EXACT(Spreadsheet!E1113,Relationships),0)))</f>
        <v>1</v>
      </c>
      <c r="AL903" s="5" t="b">
        <f>IF(NOT(ISBLANK(Spreadsheet!C1113)),IF(OR(ISBLANK(Spreadsheet!F1113),LEN(Spreadsheet!F1113)&gt;40),FALSE,TRUE),TRUE)</f>
        <v>1</v>
      </c>
      <c r="AM903" s="5" t="b">
        <f>IF(NOT(ISBLANK(Spreadsheet!C1113)),IF(OR(ISBLANK(Spreadsheet!H1113),LEN(Spreadsheet!H1113)&gt;40),FALSE,TRUE),TRUE)</f>
        <v>1</v>
      </c>
      <c r="AN903" s="5" t="b">
        <f t="array" ref="AN903">IF(ISBLANK(Spreadsheet!I1113),TRUE,ISNUMBER(MATCH(TRUE,EXACT(Spreadsheet!I1113,GenderValues),0)))</f>
        <v>1</v>
      </c>
      <c r="AO903" s="5" t="b">
        <f ca="1">IF(ISERROR(DATEVALUE(TEXT(Spreadsheet!J1113,"mm/dd/yyyy")) &gt; TODAY()),IF(AND(ISBLANK(Spreadsheet!J1113),ISBLANK(Spreadsheet!C1113)),TRUE,FALSE),IF(DATEVALUE(TEXT(Spreadsheet!J1113,"mm/dd/yyyy")) &gt; TODAY(),FALSE,TRUE))</f>
        <v>1</v>
      </c>
      <c r="AP903" s="5" t="b">
        <f>OR(ISBLANK(Spreadsheet!K1113),LEN(Spreadsheet!K1113)&lt;=100)</f>
        <v>1</v>
      </c>
      <c r="AQ903" s="5" t="b">
        <f t="array" ref="AQ903">IF(OR(AND(ISBLANK(Spreadsheet!L1113),ISBLANK(Spreadsheet!C1113)),AND(NOT(ISBLANK(Spreadsheet!C1113)),NOT(ISBLANK(Spreadsheet!D1113)))),TRUE,ISNUMBER(MATCH(TRUE,EXACT(Spreadsheet!L1113,MaritalStatus),0)))</f>
        <v>1</v>
      </c>
      <c r="AR903" s="5" t="b">
        <f ca="1">IF(ISERROR(DATEVALUE(TEXT(Spreadsheet!M1113,"mm/dd/yyyy")) &gt; TODAY()),IF(ISBLANK(Spreadsheet!M1113),TRUE,FALSE),IF(DATEVALUE(TEXT(Spreadsheet!M1113,"mm/dd/yyyy")) &gt; TODAY(),FALSE,TRUE))</f>
        <v>1</v>
      </c>
      <c r="AS903" s="5" t="b">
        <f>OR(ISBLANK(Spreadsheet!N1113),LEN(Spreadsheet!N1113)&lt;=100)</f>
        <v>1</v>
      </c>
      <c r="AT903" s="5" t="b">
        <f>OR(ISBLANK(Spreadsheet!O1113),UPPER(Spreadsheet!O1113)="YES")</f>
        <v>1</v>
      </c>
      <c r="AU903" s="5" t="b">
        <f>OR(ISBLANK(Spreadsheet!P1113),UPPER(Spreadsheet!P1113)="YES")</f>
        <v>1</v>
      </c>
      <c r="AV903" s="5" t="b">
        <f t="array" ref="AV903">IF(ISBLANK(Spreadsheet!Q1113),TRUE,ISNUMBER(MATCH(TRUE,EXACT(Spreadsheet!Q1113,OnGroupsPriorIns),0)))</f>
        <v>1</v>
      </c>
      <c r="AW903" s="5" t="b">
        <f>OR(ISBLANK(Spreadsheet!R1113),UPPER(Spreadsheet!R1113)="YES")</f>
        <v>1</v>
      </c>
      <c r="AX903" s="5" t="b">
        <f>OR(ISBLANK(Spreadsheet!S1113),UPPER(Spreadsheet!S1113)="YES")</f>
        <v>1</v>
      </c>
      <c r="AY903" s="5" t="b">
        <f>OR(AND(ISBLANK(Spreadsheet!C1113),LEN(Spreadsheet!T1113)=0),AND(NOT(ISBLANK(Spreadsheet!C1113)),LEN(Spreadsheet!T1113)&gt;0,LEN(Spreadsheet!T1113)&lt;=50))</f>
        <v>1</v>
      </c>
      <c r="AZ903" s="5" t="b">
        <f>OR(LEN(Spreadsheet!U1113)=0,AND(LEN(Spreadsheet!U1113)&gt;0,LEN(Spreadsheet!U1113)&lt;=50))</f>
        <v>1</v>
      </c>
      <c r="BA903" s="5" t="b">
        <f>OR(AND(ISBLANK(Spreadsheet!C1113),LEN(Spreadsheet!V1113)=0),AND(NOT(ISBLANK(Spreadsheet!C1113)),LEN(Spreadsheet!V1113)&gt;0,LEN(Spreadsheet!V1113)&lt;=50))</f>
        <v>1</v>
      </c>
      <c r="BB903" s="5" t="b">
        <f t="array" ref="BB903">IF(AND(ISBLANK(Spreadsheet!C1113),LEN(Spreadsheet!W1113)=0),TRUE,ISNUMBER(MATCH(TRUE,EXACT(Spreadsheet!W1113,States),0)))</f>
        <v>1</v>
      </c>
      <c r="BC903" s="5" t="b">
        <f>OR(AND(ISBLANK(Spreadsheet!C1113),LEN(Spreadsheet!X1113)=0),AND(NOT(ISBLANK(Spreadsheet!C1113)),LEN(Spreadsheet!X1113)&gt;0,LEN(Spreadsheet!X1113)=5,ISNUMBER(VALUE(Spreadsheet!X1113))))</f>
        <v>1</v>
      </c>
      <c r="BD903" s="5" t="b">
        <f>OR(ISBLANK(Spreadsheet!Z1113),LEN(Spreadsheet!Z1113)&lt;=50)</f>
        <v>1</v>
      </c>
      <c r="BE903" s="5" t="b">
        <f>ISBLANK(Spreadsheet!AA1113)</f>
        <v>1</v>
      </c>
      <c r="BF903" s="5" t="b">
        <f>ISBLANK(Spreadsheet!AB1113)</f>
        <v>1</v>
      </c>
      <c r="BG903" s="5" t="b">
        <f>IF(ISERROR(DATEVALUE(TEXT(Spreadsheet!AC1113,"mm/dd/yyyy")) &gt; DATEVALUE(TEXT(Spreadsheet!J1113,"mm/dd/yyyy"))),IF(OR(AND(ISBLANK(Spreadsheet!AC1113),ISBLANK(Spreadsheet!C1113)),AND(NOT(ISBLANK(Spreadsheet!C1113)),ISBLANK(Spreadsheet!AC1113),NOT(ISBLANK(Spreadsheet!D1113)))),TRUE,FALSE),IF(DATEVALUE(TEXT(Spreadsheet!AC1113,"mm/dd/yyyy")) &gt; DATEVALUE(TEXT(Spreadsheet!J1113,"mm/dd/yyyy")),TRUE,FALSE))</f>
        <v>1</v>
      </c>
      <c r="BH903" s="5" t="b">
        <f>OR(AND(ISBLANK(Spreadsheet!C1113),ISBLANK(Spreadsheet!AE1113)),AND(NOT(ISBLANK(Spreadsheet!C1113)),NOT(ISBLANK(Spreadsheet!D1113)),ISBLANK(Spreadsheet!AE1113)),AND(NOT(ISBLANK(Spreadsheet!C1113)),ISBLANK(Spreadsheet!D1113),NOT(ISBLANK(Spreadsheet!AE1113)),LEN(Spreadsheet!AE1113)&lt;=100))</f>
        <v>1</v>
      </c>
      <c r="BI903" s="5" t="b">
        <f t="array" ref="BI903">IF(ISBLANK(Spreadsheet!AF1113),TRUE,ISNUMBER(MATCH(TRUE,EXACT(Spreadsheet!AF1113,CobraShortReasons),0)))</f>
        <v>1</v>
      </c>
      <c r="BJ903" s="5" t="b">
        <f ca="1">IF(ISERROR(DATEVALUE(TEXT(Spreadsheet!AG1113,"mm/dd/yyyy")) &gt; TODAY()),IF(ISBLANK(Spreadsheet!AG1113),TRUE,FALSE),IF(DATEVALUE(TEXT(Spreadsheet!AG1113,"mm/dd/yyyy")) &gt; TODAY(),FALSE,TRUE))</f>
        <v>1</v>
      </c>
      <c r="BK903" s="5" t="b">
        <f>OR(ISBLANK(Spreadsheet!AH1113),LEN(Spreadsheet!AH1113)&lt;=25)</f>
        <v>1</v>
      </c>
      <c r="BL903" s="5" t="b">
        <f t="array" aca="1" ref="BL903" ca="1">IF(ISBLANK(Spreadsheet!AI1113),TRUE,ISNUMBER(MATCH(TRUE,EXACT(Spreadsheet!AI1113,INDIRECT(Spreadsheet!$D$2)),0)))</f>
        <v>1</v>
      </c>
      <c r="BM903" s="5" t="b">
        <f t="array" aca="1" ref="BM903" ca="1">IF(ISBLANK(Spreadsheet!AJ1113),TRUE,ISNUMBER(MATCH(TRUE,EXACT(Spreadsheet!AJ1113,INDIRECT(Spreadsheet!BJ903)),0)))</f>
        <v>1</v>
      </c>
      <c r="BN903" s="5" t="b">
        <f t="array" ref="BN903">IF(ISBLANK(Spreadsheet!AK1113),TRUE,ISNUMBER(MATCH(TRUE,EXACT(Spreadsheet!AK1113,DentalPlans),0)))</f>
        <v>1</v>
      </c>
      <c r="BO903" s="5" t="b">
        <f t="array" aca="1" ref="BO903" ca="1">IF(ISBLANK(Spreadsheet!AL1113),TRUE,ISNUMBER(MATCH(TRUE,EXACT(Spreadsheet!AL1113,INDIRECT(Spreadsheet!BK903)),0)))</f>
        <v>1</v>
      </c>
      <c r="BP903" s="5" t="b">
        <f t="array" ref="BP903">IF(ISBLANK(Spreadsheet!AM1113),TRUE,ISNUMBER(MATCH(TRUE,EXACT(Spreadsheet!AM1113,VisionPlans),0)))</f>
        <v>1</v>
      </c>
      <c r="BQ903" s="5" t="b">
        <f t="array" aca="1" ref="BQ903" ca="1">IF(ISBLANK(Spreadsheet!AN1113),TRUE,ISNUMBER(MATCH(TRUE,EXACT(Spreadsheet!AN1113,INDIRECT(Spreadsheet!BL903)),0)))</f>
        <v>1</v>
      </c>
      <c r="BR903" s="5" t="b">
        <f t="array" ref="BR903">IF(ISBLANK(Spreadsheet!AO1113),TRUE,ISNUMBER(MATCH(TRUE,EXACT(Spreadsheet!AO1113,LifeBenefitClasses),0)))</f>
        <v>1</v>
      </c>
      <c r="BS903" s="5" t="b">
        <f>IF(OR(ISBLANK(Spreadsheet!AO1113), Spreadsheet!AO1113="Waive"),IF(ISBLANK(Spreadsheet!AP1113),TRUE,FALSE),IF(OR(AND(NOT(ISBLANK(Spreadsheet!AO1113)),ISBLANK(Spreadsheet!AP1113)),NOT(ISNUMBER(VALUE(Spreadsheet!AP1113)))),FALSE,IF(OR(AND(Spreadsheet!AP1113&lt;6,MOD(Spreadsheet!AP1113*10,5)=0), MOD(Spreadsheet!AP1113,5000)=0),TRUE,FALSE)))</f>
        <v>1</v>
      </c>
      <c r="BT903" s="5" t="b">
        <f t="array" ref="BT903">IF(ISBLANK(Spreadsheet!AQ1113),TRUE,ISNUMBER(MATCH(TRUE,EXACT(Spreadsheet!AQ1113,EnrollWaive),0)))</f>
        <v>1</v>
      </c>
      <c r="BU903" s="5" t="b">
        <f t="array" ref="BU903">IF(ISBLANK(Spreadsheet!AR1113),TRUE,ISNUMBER(MATCH(TRUE,EXACT(Spreadsheet!AR1113,LifeBenefitClasses),0)))</f>
        <v>1</v>
      </c>
      <c r="BV903" s="5" t="b">
        <f>IF(OR(ISBLANK(Spreadsheet!AR1113), Spreadsheet!AR1113="Waive"),IF(ISBLANK(Spreadsheet!AS1113),TRUE,FALSE),IF(OR(AND(NOT(ISBLANK(Spreadsheet!AR1113)),ISBLANK(Spreadsheet!AS1113)),NOT(ISNUMBER(VALUE(Spreadsheet!AS1113)))),FALSE,IF(OR(AND(Spreadsheet!AS1113&lt;6,MOD(Spreadsheet!AS1113*10,5)=0), MOD(Spreadsheet!AS1113,10000)=0),TRUE,FALSE)))</f>
        <v>1</v>
      </c>
      <c r="BW903" s="5" t="b">
        <f t="array" ref="BW903">IF(ISBLANK(Spreadsheet!AT1113),TRUE,ISNUMBER(MATCH(TRUE,EXACT(Spreadsheet!AT1113,LifeBenefitClasses),0)))</f>
        <v>1</v>
      </c>
      <c r="BX903" s="5" t="b">
        <f>IF(OR(ISBLANK(Spreadsheet!AT1113), Spreadsheet!AT1113="Waive"),IF(ISBLANK(Spreadsheet!AU1113),TRUE,FALSE),IF(OR(AND(NOT(ISBLANK(Spreadsheet!AT1113)),ISBLANK(Spreadsheet!AU1113)),NOT(ISNUMBER(VALUE(Spreadsheet!AU1113)))),FALSE,IF(AND(NOT(OR(ISBLANK(Spreadsheet!AT1113),Spreadsheet!AT1113="Waive")),NOT(OR(ISBLANK(Spreadsheet!AR1113),Spreadsheet!AR1113="Waive")),MOD(Spreadsheet!AU1113,5000)=0, Spreadsheet!AU1113&lt;=(Spreadsheet!AS1113*0.5)),TRUE,FALSE)))</f>
        <v>1</v>
      </c>
      <c r="BY903" s="5" t="b">
        <f t="array" ref="BY903">IF(ISBLANK(Spreadsheet!AV1113),TRUE,ISNUMBER(MATCH(TRUE,EXACT(Spreadsheet!AV1113,EnrollWaive),0)))</f>
        <v>1</v>
      </c>
      <c r="BZ903" s="5" t="b">
        <f t="array" ref="BZ903">IF(ISBLANK(Spreadsheet!AW1113),TRUE,ISNUMBER(MATCH(TRUE,EXACT(Spreadsheet!AW1113,LifeBenefitClasses),0)))</f>
        <v>1</v>
      </c>
      <c r="CA903" s="5" t="b">
        <f t="array" ref="CA903">IF(ISBLANK(Spreadsheet!AX1113),TRUE,ISNUMBER(MATCH(TRUE,EXACT(Spreadsheet!AX1113,LifeBenefitClasses),0)))</f>
        <v>1</v>
      </c>
      <c r="CB903" s="5" t="b">
        <f t="array" ref="CB903">IF(ISBLANK(Spreadsheet!AY1113),TRUE,ISNUMBER(MATCH(TRUE,EXACT(Spreadsheet!AY1113,LifeBenefitClasses),0)))</f>
        <v>1</v>
      </c>
      <c r="CC903" s="5" t="b">
        <f t="array" ref="CC903">IF(ISBLANK(Spreadsheet!AZ1113),TRUE,ISNUMBER(MATCH(TRUE,EXACT(Spreadsheet!AZ1113,LifeBenefitClasses),0)))</f>
        <v>1</v>
      </c>
      <c r="CD903" s="5" t="b">
        <f t="array" ref="CD903">IF(ISBLANK(Spreadsheet!BA1113),TRUE,ISNUMBER(MATCH(TRUE,EXACT(Spreadsheet!BA1113,LifeBenefitClasses),0)))</f>
        <v>1</v>
      </c>
      <c r="CE903" s="5" t="b">
        <f>IF(OR(ISBLANK(Spreadsheet!BA1113), Spreadsheet!BA1113="Waive"),IF(ISBLANK(Spreadsheet!BB1113),TRUE,FALSE),IF(OR(AND(NOT(ISBLANK(Spreadsheet!BA1113)),ISBLANK(Spreadsheet!BB1113)),NOT(ISNUMBER(VALUE(Spreadsheet!BB1113))),ISBLANK(Spreadsheet!BC1113),NOT(ISNUMBER(VALUE(Spreadsheet!BC1113)))),FALSE,IF(AND(Spreadsheet!BB1113&gt;=50000,Spreadsheet!BB1113&lt;=250000,MOD(Spreadsheet!BB1113,10000)=0,Spreadsheet!BB1113&lt;=(10*Spreadsheet!BC1113)),TRUE,FALSE)))</f>
        <v>1</v>
      </c>
      <c r="CF903" s="5" t="b">
        <f>IF(NOT(ISBLANK(Spreadsheet!BC903)),AND(ISNUMBER(VALUE(Spreadsheet!BC903)),Spreadsheet!BC903&gt;0),AND(OR(ISBLANK(Spreadsheet!AO903),Spreadsheet!AO903="Waive",AND(NOT(OR(ISBLANK(Spreadsheet!AO903),Spreadsheet!AO903="Waive")),Spreadsheet!AP903&gt;=6)),OR(ISBLANK(Spreadsheet!AR903),AND(NOT(OR(ISBLANK(Spreadsheet!AR903),Spreadsheet!AR903="Waive")),Spreadsheet!AS903&gt;=6)),OR(ISBLANK(Spreadsheet!AW903)),OR(ISBLANK(Spreadsheet!AX903)),OR(ISBLANK(Spreadsheet!AY903)),OR(ISBLANK(Spreadsheet!AZ903)),OR(ISBLANK(Spreadsheet!BA903),Spreadsheet!BA903="Waive")))</f>
        <v>1</v>
      </c>
      <c r="CG903" s="5" t="b">
        <f t="shared" ca="1" si="65"/>
        <v>1</v>
      </c>
    </row>
    <row r="904" spans="8:85" x14ac:dyDescent="0.3">
      <c r="H904" s="5">
        <f t="shared" ca="1" si="62"/>
        <v>2</v>
      </c>
      <c r="I904" s="5" t="str">
        <f t="shared" ca="1" si="63"/>
        <v/>
      </c>
      <c r="J904" s="5" t="str">
        <f>IF(AND(NOT(ISBLANK(Spreadsheet!C1114)),ISBLANK(Spreadsheet!D1114)),Spreadsheet!F1114&amp;" "&amp;Spreadsheet!H1114,"")</f>
        <v/>
      </c>
      <c r="K904" s="5">
        <f>IF(AND(NOT(ISBLANK(Spreadsheet!C1114)),ISBLANK(Spreadsheet!D1114)),COUNTIFS(Spreadsheet!E$786:E1115,"=Child",Spreadsheet!C$786:C1115, "="&amp;Spreadsheet!C1114) + COUNTIFS(Spreadsheet!E$786:E1115,"=Step-child",Spreadsheet!C$786:C1115, "="&amp;Spreadsheet!C1114),0)</f>
        <v>0</v>
      </c>
      <c r="L904" s="5">
        <f>IF(NOT(ISBLANK(J904)),COUNTIFS(Spreadsheet!E$786:E1115,"=Wife",Spreadsheet!C$786:C1115, "="&amp;Spreadsheet!C1114) + COUNTIFS(Spreadsheet!E$786:E1115,"=Husband",Spreadsheet!C$786:C1115, "="&amp;Spreadsheet!C1114),0)</f>
        <v>0</v>
      </c>
      <c r="M904" s="5">
        <f>IF(NOT(ISBLANK(Spreadsheet!AJ1114)),VLOOKUP(Spreadsheet!AJ1114,'Drop Downs'!$P$2:$R$16,3,FALSE),0)</f>
        <v>0</v>
      </c>
      <c r="N904" s="5">
        <f>IF(NOT(ISBLANK(Spreadsheet!AJ1114)), VLOOKUP(Spreadsheet!AJ1114,'Drop Downs'!$P$2:$R$16,2,FALSE),0)</f>
        <v>0</v>
      </c>
      <c r="O904" s="5">
        <f>IF(NOT(ISBLANK(Spreadsheet!AL1114)),VLOOKUP(Spreadsheet!AL1114,'Drop Downs'!$P$2:$R$16,3,FALSE), 0)</f>
        <v>0</v>
      </c>
      <c r="P904" s="5">
        <f>IF(NOT(ISBLANK(Spreadsheet!AL1114)),VLOOKUP(Spreadsheet!AL1114,'Drop Downs'!$P$2:$R$16,2,FALSE),0)</f>
        <v>0</v>
      </c>
      <c r="Q904" s="5">
        <f>IF(NOT(ISBLANK(Spreadsheet!AN1114)),VLOOKUP(Spreadsheet!AN1114,'Drop Downs'!$P$2:$R$16,3,FALSE),0)</f>
        <v>0</v>
      </c>
      <c r="R904" s="5">
        <f>IF(NOT(ISBLANK(Spreadsheet!AN1114)),VLOOKUP(Spreadsheet!AN1114,'Drop Downs'!$P$2:$R$16,2,FALSE),0)</f>
        <v>0</v>
      </c>
      <c r="S904" s="5" t="str">
        <f>IF(OR(M904&gt;K904,N904&gt;L904,O904&gt;K904, Q904&gt;K904,N904&gt;L904, P904&gt;L904, R904&gt;L904),"Member currently has a coverage election over what he/she needs.  Please add more dependents or adjust the coverage election.","")&amp;(IF(AND(NOT(ISBLANK(Spreadsheet!C1114)),NOT(ISBLANK(Spreadsheet!D1114)),ISBLANK(Spreadsheet!E1114)),"Dependent lacks a relationship to member.Please select one from the drop-down.",""))</f>
        <v/>
      </c>
      <c r="T904" s="5" t="b">
        <f t="shared" si="64"/>
        <v>1</v>
      </c>
      <c r="U904" s="5" t="b">
        <f>OR(ISBLANK(Spreadsheet!C1114),IF(NOT(ISBLANK(Spreadsheet!D1114)),NOT(ISBLANK(Spreadsheet!E1114)),TRUE))</f>
        <v>1</v>
      </c>
      <c r="V904" s="5" t="b">
        <f>OR(ISBLANK(Spreadsheet!C1114), NOT(ISBLANK(Spreadsheet!I1114)))</f>
        <v>1</v>
      </c>
      <c r="W904" s="5" t="b">
        <f>OR(ISBLANK(Spreadsheet!D1114),NOT(ISBLANK(Spreadsheet!C1114)))</f>
        <v>1</v>
      </c>
      <c r="X904" s="155" t="str">
        <f>REPT("0",MIN(FIND({1,2,3,4,5,6,7,8,9},Spreadsheet!C1114&amp;"123456789"))-1)&amp;IF(ISBLANK(Spreadsheet!C1114),"",SUMPRODUCT(MID(0&amp;Spreadsheet!C1114,LARGE(INDEX(ISNUMBER(--MID(Spreadsheet!C1114,ROW($1:$225),1))*
 ROW($1:$225),0),ROW($1:$225))+1,1)*10^ROW($1:$225)/10))</f>
        <v/>
      </c>
      <c r="Y904" s="5" t="b">
        <f>IF(NOT(ISBLANK(Spreadsheet!C1114)),IF(AND(ISNUMBER(VALUE(Spreadsheet!C1114)), LEN(Spreadsheet!C1114)=9),TRUE,FALSE),TRUE)</f>
        <v>1</v>
      </c>
      <c r="Z904" s="155" t="str">
        <f>REPT("0",MIN(FIND({1,2,3,4,5,6,7,8,9},Spreadsheet!D1114&amp;"123456789"))-1)&amp;IF(ISBLANK(Spreadsheet!D1114),"",SUMPRODUCT(MID(0&amp;Spreadsheet!D1114,LARGE(INDEX(ISNUMBER(--MID(Spreadsheet!D1114,ROW($1:$225),1))*
 ROW($1:$225),0),ROW($1:$225))+1,1)*10^ROW($1:$225)/10))</f>
        <v/>
      </c>
      <c r="AA904" s="5" t="b">
        <f>IF(AND(NOT(ISBLANK(Spreadsheet!D1114)),NOT(ISBLANK(Spreadsheet!C1114))),IF(AND(ISNUMBER(VALUE(Spreadsheet!D1114)), LEN(Spreadsheet!D1114)=9),TRUE,FALSE),IF(AND(NOT(ISBLANK(Spreadsheet!D1114)),ISBLANK(Spreadsheet!C1114)),FALSE,TRUE))</f>
        <v>1</v>
      </c>
      <c r="AB904" s="5" t="b">
        <f>OR(ISBLANK(Spreadsheet!Y904),IF(NOT(ISBLANK(Spreadsheet!Y904)),LEN(Spreadsheet!Y904)=10,ISNUMBER(VALUE(Spreadsheet!Y904))))</f>
        <v>1</v>
      </c>
      <c r="AC904" s="5" t="b">
        <f>OR(ISBLANK(Spreadsheet!AI1114), AND(NOT(ISBLANK(Spreadsheet!AJ1114)), NOT(ISNUMBER(SEARCH("Waive",Spreadsheet!AJ1114)))))</f>
        <v>1</v>
      </c>
      <c r="AD904" s="5" t="b">
        <f>OR(ISBLANK(Spreadsheet!AK1114), AND(NOT(ISBLANK(Spreadsheet!AL1114)), NOT(ISNUMBER(SEARCH("Waive",Spreadsheet!AL1114)))))</f>
        <v>1</v>
      </c>
      <c r="AE904" s="5" t="b">
        <f>OR(ISBLANK(Spreadsheet!AM1114), AND(NOT(ISBLANK(Spreadsheet!AN1114)), NOT(ISNUMBER(SEARCH("Waive", Spreadsheet!AN1114)))))</f>
        <v>1</v>
      </c>
      <c r="AF904" s="5" t="b">
        <f>OR(ISBLANK(Spreadsheet!C1114), NOT(ISBLANK(Spreadsheet!D1114)),NOT(ISBLANK(Spreadsheet!L1114)))</f>
        <v>1</v>
      </c>
      <c r="AG904" s="5" t="b">
        <f>IF(AND(NOT(ISBLANK(Spreadsheet!C1114)), NOT(ISBLANK(Spreadsheet!D1114)),Spreadsheet!C1114&lt;&gt;Spreadsheet!D1114),IF(ISERROR(VLOOKUP(Spreadsheet!C1114, Spreadsheet!$C$6:'Spreadsheet'!$C1113,1,FALSE)), FALSE, TRUE),TRUE)</f>
        <v>1</v>
      </c>
      <c r="AH904" s="5" t="b">
        <f>Spreadsheet!$B$2=Spreadsheet!AD904</f>
        <v>1</v>
      </c>
      <c r="AI904" s="5" t="b">
        <f>IF(ISBLANK(Spreadsheet!G1114),TRUE,IF(OR(LEN(Spreadsheet!G1114)&gt;1,ISNUMBER(VALUE(Spreadsheet!G1114))),FALSE,TRUE))</f>
        <v>1</v>
      </c>
      <c r="AJ904" s="5" t="b">
        <f>OR(ISBLANK(Spreadsheet!C1114), NOT(ISBLANK(Spreadsheet!B1114)), NOT(ISBLANK(Spreadsheet!D1114)))</f>
        <v>1</v>
      </c>
      <c r="AK904" s="5" t="b">
        <f t="array" ref="AK904">IF(OR(AND(ISBLANK(Spreadsheet!E1114),ISBLANK(Spreadsheet!D1114),NOT(ISBLANK(Spreadsheet!C1114))),AND(ISBLANK(Spreadsheet!E1114),ISBLANK(Spreadsheet!D1114),ISBLANK(Spreadsheet!C1114))),TRUE,ISNUMBER(MATCH(TRUE,EXACT(Spreadsheet!E1114,Relationships),0)))</f>
        <v>1</v>
      </c>
      <c r="AL904" s="5" t="b">
        <f>IF(NOT(ISBLANK(Spreadsheet!C1114)),IF(OR(ISBLANK(Spreadsheet!F1114),LEN(Spreadsheet!F1114)&gt;40),FALSE,TRUE),TRUE)</f>
        <v>1</v>
      </c>
      <c r="AM904" s="5" t="b">
        <f>IF(NOT(ISBLANK(Spreadsheet!C1114)),IF(OR(ISBLANK(Spreadsheet!H1114),LEN(Spreadsheet!H1114)&gt;40),FALSE,TRUE),TRUE)</f>
        <v>1</v>
      </c>
      <c r="AN904" s="5" t="b">
        <f t="array" ref="AN904">IF(ISBLANK(Spreadsheet!I1114),TRUE,ISNUMBER(MATCH(TRUE,EXACT(Spreadsheet!I1114,GenderValues),0)))</f>
        <v>1</v>
      </c>
      <c r="AO904" s="5" t="b">
        <f ca="1">IF(ISERROR(DATEVALUE(TEXT(Spreadsheet!J1114,"mm/dd/yyyy")) &gt; TODAY()),IF(AND(ISBLANK(Spreadsheet!J1114),ISBLANK(Spreadsheet!C1114)),TRUE,FALSE),IF(DATEVALUE(TEXT(Spreadsheet!J1114,"mm/dd/yyyy")) &gt; TODAY(),FALSE,TRUE))</f>
        <v>1</v>
      </c>
      <c r="AP904" s="5" t="b">
        <f>OR(ISBLANK(Spreadsheet!K1114),LEN(Spreadsheet!K1114)&lt;=100)</f>
        <v>1</v>
      </c>
      <c r="AQ904" s="5" t="b">
        <f t="array" ref="AQ904">IF(OR(AND(ISBLANK(Spreadsheet!L1114),ISBLANK(Spreadsheet!C1114)),AND(NOT(ISBLANK(Spreadsheet!C1114)),NOT(ISBLANK(Spreadsheet!D1114)))),TRUE,ISNUMBER(MATCH(TRUE,EXACT(Spreadsheet!L1114,MaritalStatus),0)))</f>
        <v>1</v>
      </c>
      <c r="AR904" s="5" t="b">
        <f ca="1">IF(ISERROR(DATEVALUE(TEXT(Spreadsheet!M1114,"mm/dd/yyyy")) &gt; TODAY()),IF(ISBLANK(Spreadsheet!M1114),TRUE,FALSE),IF(DATEVALUE(TEXT(Spreadsheet!M1114,"mm/dd/yyyy")) &gt; TODAY(),FALSE,TRUE))</f>
        <v>1</v>
      </c>
      <c r="AS904" s="5" t="b">
        <f>OR(ISBLANK(Spreadsheet!N1114),LEN(Spreadsheet!N1114)&lt;=100)</f>
        <v>1</v>
      </c>
      <c r="AT904" s="5" t="b">
        <f>OR(ISBLANK(Spreadsheet!O1114),UPPER(Spreadsheet!O1114)="YES")</f>
        <v>1</v>
      </c>
      <c r="AU904" s="5" t="b">
        <f>OR(ISBLANK(Spreadsheet!P1114),UPPER(Spreadsheet!P1114)="YES")</f>
        <v>1</v>
      </c>
      <c r="AV904" s="5" t="b">
        <f t="array" ref="AV904">IF(ISBLANK(Spreadsheet!Q1114),TRUE,ISNUMBER(MATCH(TRUE,EXACT(Spreadsheet!Q1114,OnGroupsPriorIns),0)))</f>
        <v>1</v>
      </c>
      <c r="AW904" s="5" t="b">
        <f>OR(ISBLANK(Spreadsheet!R1114),UPPER(Spreadsheet!R1114)="YES")</f>
        <v>1</v>
      </c>
      <c r="AX904" s="5" t="b">
        <f>OR(ISBLANK(Spreadsheet!S1114),UPPER(Spreadsheet!S1114)="YES")</f>
        <v>1</v>
      </c>
      <c r="AY904" s="5" t="b">
        <f>OR(AND(ISBLANK(Spreadsheet!C1114),LEN(Spreadsheet!T1114)=0),AND(NOT(ISBLANK(Spreadsheet!C1114)),LEN(Spreadsheet!T1114)&gt;0,LEN(Spreadsheet!T1114)&lt;=50))</f>
        <v>1</v>
      </c>
      <c r="AZ904" s="5" t="b">
        <f>OR(LEN(Spreadsheet!U1114)=0,AND(LEN(Spreadsheet!U1114)&gt;0,LEN(Spreadsheet!U1114)&lt;=50))</f>
        <v>1</v>
      </c>
      <c r="BA904" s="5" t="b">
        <f>OR(AND(ISBLANK(Spreadsheet!C1114),LEN(Spreadsheet!V1114)=0),AND(NOT(ISBLANK(Spreadsheet!C1114)),LEN(Spreadsheet!V1114)&gt;0,LEN(Spreadsheet!V1114)&lt;=50))</f>
        <v>1</v>
      </c>
      <c r="BB904" s="5" t="b">
        <f t="array" ref="BB904">IF(AND(ISBLANK(Spreadsheet!C1114),LEN(Spreadsheet!W1114)=0),TRUE,ISNUMBER(MATCH(TRUE,EXACT(Spreadsheet!W1114,States),0)))</f>
        <v>1</v>
      </c>
      <c r="BC904" s="5" t="b">
        <f>OR(AND(ISBLANK(Spreadsheet!C1114),LEN(Spreadsheet!X1114)=0),AND(NOT(ISBLANK(Spreadsheet!C1114)),LEN(Spreadsheet!X1114)&gt;0,LEN(Spreadsheet!X1114)=5,ISNUMBER(VALUE(Spreadsheet!X1114))))</f>
        <v>1</v>
      </c>
      <c r="BD904" s="5" t="b">
        <f>OR(ISBLANK(Spreadsheet!Z1114),LEN(Spreadsheet!Z1114)&lt;=50)</f>
        <v>1</v>
      </c>
      <c r="BE904" s="5" t="b">
        <f>ISBLANK(Spreadsheet!AA1114)</f>
        <v>1</v>
      </c>
      <c r="BF904" s="5" t="b">
        <f>ISBLANK(Spreadsheet!AB1114)</f>
        <v>1</v>
      </c>
      <c r="BG904" s="5" t="b">
        <f>IF(ISERROR(DATEVALUE(TEXT(Spreadsheet!AC1114,"mm/dd/yyyy")) &gt; DATEVALUE(TEXT(Spreadsheet!J1114,"mm/dd/yyyy"))),IF(OR(AND(ISBLANK(Spreadsheet!AC1114),ISBLANK(Spreadsheet!C1114)),AND(NOT(ISBLANK(Spreadsheet!C1114)),ISBLANK(Spreadsheet!AC1114),NOT(ISBLANK(Spreadsheet!D1114)))),TRUE,FALSE),IF(DATEVALUE(TEXT(Spreadsheet!AC1114,"mm/dd/yyyy")) &gt; DATEVALUE(TEXT(Spreadsheet!J1114,"mm/dd/yyyy")),TRUE,FALSE))</f>
        <v>1</v>
      </c>
      <c r="BH904" s="5" t="b">
        <f>OR(AND(ISBLANK(Spreadsheet!C1114),ISBLANK(Spreadsheet!AE1114)),AND(NOT(ISBLANK(Spreadsheet!C1114)),NOT(ISBLANK(Spreadsheet!D1114)),ISBLANK(Spreadsheet!AE1114)),AND(NOT(ISBLANK(Spreadsheet!C1114)),ISBLANK(Spreadsheet!D1114),NOT(ISBLANK(Spreadsheet!AE1114)),LEN(Spreadsheet!AE1114)&lt;=100))</f>
        <v>1</v>
      </c>
      <c r="BI904" s="5" t="b">
        <f t="array" ref="BI904">IF(ISBLANK(Spreadsheet!AF1114),TRUE,ISNUMBER(MATCH(TRUE,EXACT(Spreadsheet!AF1114,CobraShortReasons),0)))</f>
        <v>1</v>
      </c>
      <c r="BJ904" s="5" t="b">
        <f ca="1">IF(ISERROR(DATEVALUE(TEXT(Spreadsheet!AG1114,"mm/dd/yyyy")) &gt; TODAY()),IF(ISBLANK(Spreadsheet!AG1114),TRUE,FALSE),IF(DATEVALUE(TEXT(Spreadsheet!AG1114,"mm/dd/yyyy")) &gt; TODAY(),FALSE,TRUE))</f>
        <v>1</v>
      </c>
      <c r="BK904" s="5" t="b">
        <f>OR(ISBLANK(Spreadsheet!AH1114),LEN(Spreadsheet!AH1114)&lt;=25)</f>
        <v>1</v>
      </c>
      <c r="BL904" s="5" t="b">
        <f t="array" aca="1" ref="BL904" ca="1">IF(ISBLANK(Spreadsheet!AI1114),TRUE,ISNUMBER(MATCH(TRUE,EXACT(Spreadsheet!AI1114,INDIRECT(Spreadsheet!$D$2)),0)))</f>
        <v>1</v>
      </c>
      <c r="BM904" s="5" t="b">
        <f t="array" aca="1" ref="BM904" ca="1">IF(ISBLANK(Spreadsheet!AJ1114),TRUE,ISNUMBER(MATCH(TRUE,EXACT(Spreadsheet!AJ1114,INDIRECT(Spreadsheet!BJ904)),0)))</f>
        <v>1</v>
      </c>
      <c r="BN904" s="5" t="b">
        <f t="array" ref="BN904">IF(ISBLANK(Spreadsheet!AK1114),TRUE,ISNUMBER(MATCH(TRUE,EXACT(Spreadsheet!AK1114,DentalPlans),0)))</f>
        <v>1</v>
      </c>
      <c r="BO904" s="5" t="b">
        <f t="array" aca="1" ref="BO904" ca="1">IF(ISBLANK(Spreadsheet!AL1114),TRUE,ISNUMBER(MATCH(TRUE,EXACT(Spreadsheet!AL1114,INDIRECT(Spreadsheet!BK904)),0)))</f>
        <v>1</v>
      </c>
      <c r="BP904" s="5" t="b">
        <f t="array" ref="BP904">IF(ISBLANK(Spreadsheet!AM1114),TRUE,ISNUMBER(MATCH(TRUE,EXACT(Spreadsheet!AM1114,VisionPlans),0)))</f>
        <v>1</v>
      </c>
      <c r="BQ904" s="5" t="b">
        <f t="array" aca="1" ref="BQ904" ca="1">IF(ISBLANK(Spreadsheet!AN1114),TRUE,ISNUMBER(MATCH(TRUE,EXACT(Spreadsheet!AN1114,INDIRECT(Spreadsheet!BL904)),0)))</f>
        <v>1</v>
      </c>
      <c r="BR904" s="5" t="b">
        <f t="array" ref="BR904">IF(ISBLANK(Spreadsheet!AO1114),TRUE,ISNUMBER(MATCH(TRUE,EXACT(Spreadsheet!AO1114,LifeBenefitClasses),0)))</f>
        <v>1</v>
      </c>
      <c r="BS904" s="5" t="b">
        <f>IF(OR(ISBLANK(Spreadsheet!AO1114), Spreadsheet!AO1114="Waive"),IF(ISBLANK(Spreadsheet!AP1114),TRUE,FALSE),IF(OR(AND(NOT(ISBLANK(Spreadsheet!AO1114)),ISBLANK(Spreadsheet!AP1114)),NOT(ISNUMBER(VALUE(Spreadsheet!AP1114)))),FALSE,IF(OR(AND(Spreadsheet!AP1114&lt;6,MOD(Spreadsheet!AP1114*10,5)=0), MOD(Spreadsheet!AP1114,5000)=0),TRUE,FALSE)))</f>
        <v>1</v>
      </c>
      <c r="BT904" s="5" t="b">
        <f t="array" ref="BT904">IF(ISBLANK(Spreadsheet!AQ1114),TRUE,ISNUMBER(MATCH(TRUE,EXACT(Spreadsheet!AQ1114,EnrollWaive),0)))</f>
        <v>1</v>
      </c>
      <c r="BU904" s="5" t="b">
        <f t="array" ref="BU904">IF(ISBLANK(Spreadsheet!AR1114),TRUE,ISNUMBER(MATCH(TRUE,EXACT(Spreadsheet!AR1114,LifeBenefitClasses),0)))</f>
        <v>1</v>
      </c>
      <c r="BV904" s="5" t="b">
        <f>IF(OR(ISBLANK(Spreadsheet!AR1114), Spreadsheet!AR1114="Waive"),IF(ISBLANK(Spreadsheet!AS1114),TRUE,FALSE),IF(OR(AND(NOT(ISBLANK(Spreadsheet!AR1114)),ISBLANK(Spreadsheet!AS1114)),NOT(ISNUMBER(VALUE(Spreadsheet!AS1114)))),FALSE,IF(OR(AND(Spreadsheet!AS1114&lt;6,MOD(Spreadsheet!AS1114*10,5)=0), MOD(Spreadsheet!AS1114,10000)=0),TRUE,FALSE)))</f>
        <v>1</v>
      </c>
      <c r="BW904" s="5" t="b">
        <f t="array" ref="BW904">IF(ISBLANK(Spreadsheet!AT1114),TRUE,ISNUMBER(MATCH(TRUE,EXACT(Spreadsheet!AT1114,LifeBenefitClasses),0)))</f>
        <v>1</v>
      </c>
      <c r="BX904" s="5" t="b">
        <f>IF(OR(ISBLANK(Spreadsheet!AT1114), Spreadsheet!AT1114="Waive"),IF(ISBLANK(Spreadsheet!AU1114),TRUE,FALSE),IF(OR(AND(NOT(ISBLANK(Spreadsheet!AT1114)),ISBLANK(Spreadsheet!AU1114)),NOT(ISNUMBER(VALUE(Spreadsheet!AU1114)))),FALSE,IF(AND(NOT(OR(ISBLANK(Spreadsheet!AT1114),Spreadsheet!AT1114="Waive")),NOT(OR(ISBLANK(Spreadsheet!AR1114),Spreadsheet!AR1114="Waive")),MOD(Spreadsheet!AU1114,5000)=0, Spreadsheet!AU1114&lt;=(Spreadsheet!AS1114*0.5)),TRUE,FALSE)))</f>
        <v>1</v>
      </c>
      <c r="BY904" s="5" t="b">
        <f t="array" ref="BY904">IF(ISBLANK(Spreadsheet!AV1114),TRUE,ISNUMBER(MATCH(TRUE,EXACT(Spreadsheet!AV1114,EnrollWaive),0)))</f>
        <v>1</v>
      </c>
      <c r="BZ904" s="5" t="b">
        <f t="array" ref="BZ904">IF(ISBLANK(Spreadsheet!AW1114),TRUE,ISNUMBER(MATCH(TRUE,EXACT(Spreadsheet!AW1114,LifeBenefitClasses),0)))</f>
        <v>1</v>
      </c>
      <c r="CA904" s="5" t="b">
        <f t="array" ref="CA904">IF(ISBLANK(Spreadsheet!AX1114),TRUE,ISNUMBER(MATCH(TRUE,EXACT(Spreadsheet!AX1114,LifeBenefitClasses),0)))</f>
        <v>1</v>
      </c>
      <c r="CB904" s="5" t="b">
        <f t="array" ref="CB904">IF(ISBLANK(Spreadsheet!AY1114),TRUE,ISNUMBER(MATCH(TRUE,EXACT(Spreadsheet!AY1114,LifeBenefitClasses),0)))</f>
        <v>1</v>
      </c>
      <c r="CC904" s="5" t="b">
        <f t="array" ref="CC904">IF(ISBLANK(Spreadsheet!AZ1114),TRUE,ISNUMBER(MATCH(TRUE,EXACT(Spreadsheet!AZ1114,LifeBenefitClasses),0)))</f>
        <v>1</v>
      </c>
      <c r="CD904" s="5" t="b">
        <f t="array" ref="CD904">IF(ISBLANK(Spreadsheet!BA1114),TRUE,ISNUMBER(MATCH(TRUE,EXACT(Spreadsheet!BA1114,LifeBenefitClasses),0)))</f>
        <v>1</v>
      </c>
      <c r="CE904" s="5" t="b">
        <f>IF(OR(ISBLANK(Spreadsheet!BA1114), Spreadsheet!BA1114="Waive"),IF(ISBLANK(Spreadsheet!BB1114),TRUE,FALSE),IF(OR(AND(NOT(ISBLANK(Spreadsheet!BA1114)),ISBLANK(Spreadsheet!BB1114)),NOT(ISNUMBER(VALUE(Spreadsheet!BB1114))),ISBLANK(Spreadsheet!BC1114),NOT(ISNUMBER(VALUE(Spreadsheet!BC1114)))),FALSE,IF(AND(Spreadsheet!BB1114&gt;=50000,Spreadsheet!BB1114&lt;=250000,MOD(Spreadsheet!BB1114,10000)=0,Spreadsheet!BB1114&lt;=(10*Spreadsheet!BC1114)),TRUE,FALSE)))</f>
        <v>1</v>
      </c>
      <c r="CF904" s="5" t="b">
        <f>IF(NOT(ISBLANK(Spreadsheet!BC904)),AND(ISNUMBER(VALUE(Spreadsheet!BC904)),Spreadsheet!BC904&gt;0),AND(OR(ISBLANK(Spreadsheet!AO904),Spreadsheet!AO904="Waive",AND(NOT(OR(ISBLANK(Spreadsheet!AO904),Spreadsheet!AO904="Waive")),Spreadsheet!AP904&gt;=6)),OR(ISBLANK(Spreadsheet!AR904),AND(NOT(OR(ISBLANK(Spreadsheet!AR904),Spreadsheet!AR904="Waive")),Spreadsheet!AS904&gt;=6)),OR(ISBLANK(Spreadsheet!AW904)),OR(ISBLANK(Spreadsheet!AX904)),OR(ISBLANK(Spreadsheet!AY904)),OR(ISBLANK(Spreadsheet!AZ904)),OR(ISBLANK(Spreadsheet!BA904),Spreadsheet!BA904="Waive")))</f>
        <v>1</v>
      </c>
      <c r="CG904" s="5" t="b">
        <f t="shared" ca="1" si="65"/>
        <v>1</v>
      </c>
    </row>
    <row r="905" spans="8:85" x14ac:dyDescent="0.3">
      <c r="H905" s="5">
        <f t="shared" ca="1" si="62"/>
        <v>2</v>
      </c>
      <c r="I905" s="5" t="str">
        <f t="shared" ca="1" si="63"/>
        <v/>
      </c>
      <c r="J905" s="5" t="str">
        <f>IF(AND(NOT(ISBLANK(Spreadsheet!C1115)),ISBLANK(Spreadsheet!D1115)),Spreadsheet!F1115&amp;" "&amp;Spreadsheet!H1115,"")</f>
        <v/>
      </c>
      <c r="K905" s="5">
        <f>IF(AND(NOT(ISBLANK(Spreadsheet!C1115)),ISBLANK(Spreadsheet!D1115)),COUNTIFS(Spreadsheet!E$786:E1116,"=Child",Spreadsheet!C$786:C1116, "="&amp;Spreadsheet!C1115) + COUNTIFS(Spreadsheet!E$786:E1116,"=Step-child",Spreadsheet!C$786:C1116, "="&amp;Spreadsheet!C1115),0)</f>
        <v>0</v>
      </c>
      <c r="L905" s="5">
        <f>IF(NOT(ISBLANK(J905)),COUNTIFS(Spreadsheet!E$786:E1116,"=Wife",Spreadsheet!C$786:C1116, "="&amp;Spreadsheet!C1115) + COUNTIFS(Spreadsheet!E$786:E1116,"=Husband",Spreadsheet!C$786:C1116, "="&amp;Spreadsheet!C1115),0)</f>
        <v>0</v>
      </c>
      <c r="M905" s="5">
        <f>IF(NOT(ISBLANK(Spreadsheet!AJ1115)),VLOOKUP(Spreadsheet!AJ1115,'Drop Downs'!$P$2:$R$16,3,FALSE),0)</f>
        <v>0</v>
      </c>
      <c r="N905" s="5">
        <f>IF(NOT(ISBLANK(Spreadsheet!AJ1115)), VLOOKUP(Spreadsheet!AJ1115,'Drop Downs'!$P$2:$R$16,2,FALSE),0)</f>
        <v>0</v>
      </c>
      <c r="O905" s="5">
        <f>IF(NOT(ISBLANK(Spreadsheet!AL1115)),VLOOKUP(Spreadsheet!AL1115,'Drop Downs'!$P$2:$R$16,3,FALSE), 0)</f>
        <v>0</v>
      </c>
      <c r="P905" s="5">
        <f>IF(NOT(ISBLANK(Spreadsheet!AL1115)),VLOOKUP(Spreadsheet!AL1115,'Drop Downs'!$P$2:$R$16,2,FALSE),0)</f>
        <v>0</v>
      </c>
      <c r="Q905" s="5">
        <f>IF(NOT(ISBLANK(Spreadsheet!AN1115)),VLOOKUP(Spreadsheet!AN1115,'Drop Downs'!$P$2:$R$16,3,FALSE),0)</f>
        <v>0</v>
      </c>
      <c r="R905" s="5">
        <f>IF(NOT(ISBLANK(Spreadsheet!AN1115)),VLOOKUP(Spreadsheet!AN1115,'Drop Downs'!$P$2:$R$16,2,FALSE),0)</f>
        <v>0</v>
      </c>
      <c r="S905" s="5" t="str">
        <f>IF(OR(M905&gt;K905,N905&gt;L905,O905&gt;K905, Q905&gt;K905,N905&gt;L905, P905&gt;L905, R905&gt;L905),"Member currently has a coverage election over what he/she needs.  Please add more dependents or adjust the coverage election.","")&amp;(IF(AND(NOT(ISBLANK(Spreadsheet!C1115)),NOT(ISBLANK(Spreadsheet!D1115)),ISBLANK(Spreadsheet!E1115)),"Dependent lacks a relationship to member.Please select one from the drop-down.",""))</f>
        <v/>
      </c>
      <c r="T905" s="5" t="b">
        <f t="shared" si="64"/>
        <v>1</v>
      </c>
      <c r="U905" s="5" t="b">
        <f>OR(ISBLANK(Spreadsheet!C1115),IF(NOT(ISBLANK(Spreadsheet!D1115)),NOT(ISBLANK(Spreadsheet!E1115)),TRUE))</f>
        <v>1</v>
      </c>
      <c r="V905" s="5" t="b">
        <f>OR(ISBLANK(Spreadsheet!C1115), NOT(ISBLANK(Spreadsheet!I1115)))</f>
        <v>1</v>
      </c>
      <c r="W905" s="5" t="b">
        <f>OR(ISBLANK(Spreadsheet!D1115),NOT(ISBLANK(Spreadsheet!C1115)))</f>
        <v>1</v>
      </c>
      <c r="X905" s="155" t="str">
        <f>REPT("0",MIN(FIND({1,2,3,4,5,6,7,8,9},Spreadsheet!C1115&amp;"123456789"))-1)&amp;IF(ISBLANK(Spreadsheet!C1115),"",SUMPRODUCT(MID(0&amp;Spreadsheet!C1115,LARGE(INDEX(ISNUMBER(--MID(Spreadsheet!C1115,ROW($1:$225),1))*
 ROW($1:$225),0),ROW($1:$225))+1,1)*10^ROW($1:$225)/10))</f>
        <v/>
      </c>
      <c r="Y905" s="5" t="b">
        <f>IF(NOT(ISBLANK(Spreadsheet!C1115)),IF(AND(ISNUMBER(VALUE(Spreadsheet!C1115)), LEN(Spreadsheet!C1115)=9),TRUE,FALSE),TRUE)</f>
        <v>1</v>
      </c>
      <c r="Z905" s="155" t="str">
        <f>REPT("0",MIN(FIND({1,2,3,4,5,6,7,8,9},Spreadsheet!D1115&amp;"123456789"))-1)&amp;IF(ISBLANK(Spreadsheet!D1115),"",SUMPRODUCT(MID(0&amp;Spreadsheet!D1115,LARGE(INDEX(ISNUMBER(--MID(Spreadsheet!D1115,ROW($1:$225),1))*
 ROW($1:$225),0),ROW($1:$225))+1,1)*10^ROW($1:$225)/10))</f>
        <v/>
      </c>
      <c r="AA905" s="5" t="b">
        <f>IF(AND(NOT(ISBLANK(Spreadsheet!D1115)),NOT(ISBLANK(Spreadsheet!C1115))),IF(AND(ISNUMBER(VALUE(Spreadsheet!D1115)), LEN(Spreadsheet!D1115)=9),TRUE,FALSE),IF(AND(NOT(ISBLANK(Spreadsheet!D1115)),ISBLANK(Spreadsheet!C1115)),FALSE,TRUE))</f>
        <v>1</v>
      </c>
      <c r="AB905" s="5" t="b">
        <f>OR(ISBLANK(Spreadsheet!Y905),IF(NOT(ISBLANK(Spreadsheet!Y905)),LEN(Spreadsheet!Y905)=10,ISNUMBER(VALUE(Spreadsheet!Y905))))</f>
        <v>1</v>
      </c>
      <c r="AC905" s="5" t="b">
        <f>OR(ISBLANK(Spreadsheet!AI1115), AND(NOT(ISBLANK(Spreadsheet!AJ1115)), NOT(ISNUMBER(SEARCH("Waive",Spreadsheet!AJ1115)))))</f>
        <v>1</v>
      </c>
      <c r="AD905" s="5" t="b">
        <f>OR(ISBLANK(Spreadsheet!AK1115), AND(NOT(ISBLANK(Spreadsheet!AL1115)), NOT(ISNUMBER(SEARCH("Waive",Spreadsheet!AL1115)))))</f>
        <v>1</v>
      </c>
      <c r="AE905" s="5" t="b">
        <f>OR(ISBLANK(Spreadsheet!AM1115), AND(NOT(ISBLANK(Spreadsheet!AN1115)), NOT(ISNUMBER(SEARCH("Waive", Spreadsheet!AN1115)))))</f>
        <v>1</v>
      </c>
      <c r="AF905" s="5" t="b">
        <f>OR(ISBLANK(Spreadsheet!C1115), NOT(ISBLANK(Spreadsheet!D1115)),NOT(ISBLANK(Spreadsheet!L1115)))</f>
        <v>1</v>
      </c>
      <c r="AG905" s="5" t="b">
        <f>IF(AND(NOT(ISBLANK(Spreadsheet!C1115)), NOT(ISBLANK(Spreadsheet!D1115)),Spreadsheet!C1115&lt;&gt;Spreadsheet!D1115),IF(ISERROR(VLOOKUP(Spreadsheet!C1115, Spreadsheet!$C$6:'Spreadsheet'!$C1114,1,FALSE)), FALSE, TRUE),TRUE)</f>
        <v>1</v>
      </c>
      <c r="AH905" s="5" t="b">
        <f>Spreadsheet!$B$2=Spreadsheet!AD905</f>
        <v>1</v>
      </c>
      <c r="AI905" s="5" t="b">
        <f>IF(ISBLANK(Spreadsheet!G1115),TRUE,IF(OR(LEN(Spreadsheet!G1115)&gt;1,ISNUMBER(VALUE(Spreadsheet!G1115))),FALSE,TRUE))</f>
        <v>1</v>
      </c>
      <c r="AJ905" s="5" t="b">
        <f>OR(ISBLANK(Spreadsheet!C1115), NOT(ISBLANK(Spreadsheet!B1115)), NOT(ISBLANK(Spreadsheet!D1115)))</f>
        <v>1</v>
      </c>
      <c r="AK905" s="5" t="b">
        <f t="array" ref="AK905">IF(OR(AND(ISBLANK(Spreadsheet!E1115),ISBLANK(Spreadsheet!D1115),NOT(ISBLANK(Spreadsheet!C1115))),AND(ISBLANK(Spreadsheet!E1115),ISBLANK(Spreadsheet!D1115),ISBLANK(Spreadsheet!C1115))),TRUE,ISNUMBER(MATCH(TRUE,EXACT(Spreadsheet!E1115,Relationships),0)))</f>
        <v>1</v>
      </c>
      <c r="AL905" s="5" t="b">
        <f>IF(NOT(ISBLANK(Spreadsheet!C1115)),IF(OR(ISBLANK(Spreadsheet!F1115),LEN(Spreadsheet!F1115)&gt;40),FALSE,TRUE),TRUE)</f>
        <v>1</v>
      </c>
      <c r="AM905" s="5" t="b">
        <f>IF(NOT(ISBLANK(Spreadsheet!C1115)),IF(OR(ISBLANK(Spreadsheet!H1115),LEN(Spreadsheet!H1115)&gt;40),FALSE,TRUE),TRUE)</f>
        <v>1</v>
      </c>
      <c r="AN905" s="5" t="b">
        <f t="array" ref="AN905">IF(ISBLANK(Spreadsheet!I1115),TRUE,ISNUMBER(MATCH(TRUE,EXACT(Spreadsheet!I1115,GenderValues),0)))</f>
        <v>1</v>
      </c>
      <c r="AO905" s="5" t="b">
        <f ca="1">IF(ISERROR(DATEVALUE(TEXT(Spreadsheet!J1115,"mm/dd/yyyy")) &gt; TODAY()),IF(AND(ISBLANK(Spreadsheet!J1115),ISBLANK(Spreadsheet!C1115)),TRUE,FALSE),IF(DATEVALUE(TEXT(Spreadsheet!J1115,"mm/dd/yyyy")) &gt; TODAY(),FALSE,TRUE))</f>
        <v>1</v>
      </c>
      <c r="AP905" s="5" t="b">
        <f>OR(ISBLANK(Spreadsheet!K1115),LEN(Spreadsheet!K1115)&lt;=100)</f>
        <v>1</v>
      </c>
      <c r="AQ905" s="5" t="b">
        <f t="array" ref="AQ905">IF(OR(AND(ISBLANK(Spreadsheet!L1115),ISBLANK(Spreadsheet!C1115)),AND(NOT(ISBLANK(Spreadsheet!C1115)),NOT(ISBLANK(Spreadsheet!D1115)))),TRUE,ISNUMBER(MATCH(TRUE,EXACT(Spreadsheet!L1115,MaritalStatus),0)))</f>
        <v>1</v>
      </c>
      <c r="AR905" s="5" t="b">
        <f ca="1">IF(ISERROR(DATEVALUE(TEXT(Spreadsheet!M1115,"mm/dd/yyyy")) &gt; TODAY()),IF(ISBLANK(Spreadsheet!M1115),TRUE,FALSE),IF(DATEVALUE(TEXT(Spreadsheet!M1115,"mm/dd/yyyy")) &gt; TODAY(),FALSE,TRUE))</f>
        <v>1</v>
      </c>
      <c r="AS905" s="5" t="b">
        <f>OR(ISBLANK(Spreadsheet!N1115),LEN(Spreadsheet!N1115)&lt;=100)</f>
        <v>1</v>
      </c>
      <c r="AT905" s="5" t="b">
        <f>OR(ISBLANK(Spreadsheet!O1115),UPPER(Spreadsheet!O1115)="YES")</f>
        <v>1</v>
      </c>
      <c r="AU905" s="5" t="b">
        <f>OR(ISBLANK(Spreadsheet!P1115),UPPER(Spreadsheet!P1115)="YES")</f>
        <v>1</v>
      </c>
      <c r="AV905" s="5" t="b">
        <f t="array" ref="AV905">IF(ISBLANK(Spreadsheet!Q1115),TRUE,ISNUMBER(MATCH(TRUE,EXACT(Spreadsheet!Q1115,OnGroupsPriorIns),0)))</f>
        <v>1</v>
      </c>
      <c r="AW905" s="5" t="b">
        <f>OR(ISBLANK(Spreadsheet!R1115),UPPER(Spreadsheet!R1115)="YES")</f>
        <v>1</v>
      </c>
      <c r="AX905" s="5" t="b">
        <f>OR(ISBLANK(Spreadsheet!S1115),UPPER(Spreadsheet!S1115)="YES")</f>
        <v>1</v>
      </c>
      <c r="AY905" s="5" t="b">
        <f>OR(AND(ISBLANK(Spreadsheet!C1115),LEN(Spreadsheet!T1115)=0),AND(NOT(ISBLANK(Spreadsheet!C1115)),LEN(Spreadsheet!T1115)&gt;0,LEN(Spreadsheet!T1115)&lt;=50))</f>
        <v>1</v>
      </c>
      <c r="AZ905" s="5" t="b">
        <f>OR(LEN(Spreadsheet!U1115)=0,AND(LEN(Spreadsheet!U1115)&gt;0,LEN(Spreadsheet!U1115)&lt;=50))</f>
        <v>1</v>
      </c>
      <c r="BA905" s="5" t="b">
        <f>OR(AND(ISBLANK(Spreadsheet!C1115),LEN(Spreadsheet!V1115)=0),AND(NOT(ISBLANK(Spreadsheet!C1115)),LEN(Spreadsheet!V1115)&gt;0,LEN(Spreadsheet!V1115)&lt;=50))</f>
        <v>1</v>
      </c>
      <c r="BB905" s="5" t="b">
        <f t="array" ref="BB905">IF(AND(ISBLANK(Spreadsheet!C1115),LEN(Spreadsheet!W1115)=0),TRUE,ISNUMBER(MATCH(TRUE,EXACT(Spreadsheet!W1115,States),0)))</f>
        <v>1</v>
      </c>
      <c r="BC905" s="5" t="b">
        <f>OR(AND(ISBLANK(Spreadsheet!C1115),LEN(Spreadsheet!X1115)=0),AND(NOT(ISBLANK(Spreadsheet!C1115)),LEN(Spreadsheet!X1115)&gt;0,LEN(Spreadsheet!X1115)=5,ISNUMBER(VALUE(Spreadsheet!X1115))))</f>
        <v>1</v>
      </c>
      <c r="BD905" s="5" t="b">
        <f>OR(ISBLANK(Spreadsheet!Z1115),LEN(Spreadsheet!Z1115)&lt;=50)</f>
        <v>1</v>
      </c>
      <c r="BE905" s="5" t="b">
        <f>ISBLANK(Spreadsheet!AA1115)</f>
        <v>1</v>
      </c>
      <c r="BF905" s="5" t="b">
        <f>ISBLANK(Spreadsheet!AB1115)</f>
        <v>1</v>
      </c>
      <c r="BG905" s="5" t="b">
        <f>IF(ISERROR(DATEVALUE(TEXT(Spreadsheet!AC1115,"mm/dd/yyyy")) &gt; DATEVALUE(TEXT(Spreadsheet!J1115,"mm/dd/yyyy"))),IF(OR(AND(ISBLANK(Spreadsheet!AC1115),ISBLANK(Spreadsheet!C1115)),AND(NOT(ISBLANK(Spreadsheet!C1115)),ISBLANK(Spreadsheet!AC1115),NOT(ISBLANK(Spreadsheet!D1115)))),TRUE,FALSE),IF(DATEVALUE(TEXT(Spreadsheet!AC1115,"mm/dd/yyyy")) &gt; DATEVALUE(TEXT(Spreadsheet!J1115,"mm/dd/yyyy")),TRUE,FALSE))</f>
        <v>1</v>
      </c>
      <c r="BH905" s="5" t="b">
        <f>OR(AND(ISBLANK(Spreadsheet!C1115),ISBLANK(Spreadsheet!AE1115)),AND(NOT(ISBLANK(Spreadsheet!C1115)),NOT(ISBLANK(Spreadsheet!D1115)),ISBLANK(Spreadsheet!AE1115)),AND(NOT(ISBLANK(Spreadsheet!C1115)),ISBLANK(Spreadsheet!D1115),NOT(ISBLANK(Spreadsheet!AE1115)),LEN(Spreadsheet!AE1115)&lt;=100))</f>
        <v>1</v>
      </c>
      <c r="BI905" s="5" t="b">
        <f t="array" ref="BI905">IF(ISBLANK(Spreadsheet!AF1115),TRUE,ISNUMBER(MATCH(TRUE,EXACT(Spreadsheet!AF1115,CobraShortReasons),0)))</f>
        <v>1</v>
      </c>
      <c r="BJ905" s="5" t="b">
        <f ca="1">IF(ISERROR(DATEVALUE(TEXT(Spreadsheet!AG1115,"mm/dd/yyyy")) &gt; TODAY()),IF(ISBLANK(Spreadsheet!AG1115),TRUE,FALSE),IF(DATEVALUE(TEXT(Spreadsheet!AG1115,"mm/dd/yyyy")) &gt; TODAY(),FALSE,TRUE))</f>
        <v>1</v>
      </c>
      <c r="BK905" s="5" t="b">
        <f>OR(ISBLANK(Spreadsheet!AH1115),LEN(Spreadsheet!AH1115)&lt;=25)</f>
        <v>1</v>
      </c>
      <c r="BL905" s="5" t="b">
        <f t="array" aca="1" ref="BL905" ca="1">IF(ISBLANK(Spreadsheet!AI1115),TRUE,ISNUMBER(MATCH(TRUE,EXACT(Spreadsheet!AI1115,INDIRECT(Spreadsheet!$D$2)),0)))</f>
        <v>1</v>
      </c>
      <c r="BM905" s="5" t="b">
        <f t="array" aca="1" ref="BM905" ca="1">IF(ISBLANK(Spreadsheet!AJ1115),TRUE,ISNUMBER(MATCH(TRUE,EXACT(Spreadsheet!AJ1115,INDIRECT(Spreadsheet!BJ905)),0)))</f>
        <v>1</v>
      </c>
      <c r="BN905" s="5" t="b">
        <f t="array" ref="BN905">IF(ISBLANK(Spreadsheet!AK1115),TRUE,ISNUMBER(MATCH(TRUE,EXACT(Spreadsheet!AK1115,DentalPlans),0)))</f>
        <v>1</v>
      </c>
      <c r="BO905" s="5" t="b">
        <f t="array" aca="1" ref="BO905" ca="1">IF(ISBLANK(Spreadsheet!AL1115),TRUE,ISNUMBER(MATCH(TRUE,EXACT(Spreadsheet!AL1115,INDIRECT(Spreadsheet!BK905)),0)))</f>
        <v>1</v>
      </c>
      <c r="BP905" s="5" t="b">
        <f t="array" ref="BP905">IF(ISBLANK(Spreadsheet!AM1115),TRUE,ISNUMBER(MATCH(TRUE,EXACT(Spreadsheet!AM1115,VisionPlans),0)))</f>
        <v>1</v>
      </c>
      <c r="BQ905" s="5" t="b">
        <f t="array" aca="1" ref="BQ905" ca="1">IF(ISBLANK(Spreadsheet!AN1115),TRUE,ISNUMBER(MATCH(TRUE,EXACT(Spreadsheet!AN1115,INDIRECT(Spreadsheet!BL905)),0)))</f>
        <v>1</v>
      </c>
      <c r="BR905" s="5" t="b">
        <f t="array" ref="BR905">IF(ISBLANK(Spreadsheet!AO1115),TRUE,ISNUMBER(MATCH(TRUE,EXACT(Spreadsheet!AO1115,LifeBenefitClasses),0)))</f>
        <v>1</v>
      </c>
      <c r="BS905" s="5" t="b">
        <f>IF(OR(ISBLANK(Spreadsheet!AO1115), Spreadsheet!AO1115="Waive"),IF(ISBLANK(Spreadsheet!AP1115),TRUE,FALSE),IF(OR(AND(NOT(ISBLANK(Spreadsheet!AO1115)),ISBLANK(Spreadsheet!AP1115)),NOT(ISNUMBER(VALUE(Spreadsheet!AP1115)))),FALSE,IF(OR(AND(Spreadsheet!AP1115&lt;6,MOD(Spreadsheet!AP1115*10,5)=0), MOD(Spreadsheet!AP1115,5000)=0),TRUE,FALSE)))</f>
        <v>1</v>
      </c>
      <c r="BT905" s="5" t="b">
        <f t="array" ref="BT905">IF(ISBLANK(Spreadsheet!AQ1115),TRUE,ISNUMBER(MATCH(TRUE,EXACT(Spreadsheet!AQ1115,EnrollWaive),0)))</f>
        <v>1</v>
      </c>
      <c r="BU905" s="5" t="b">
        <f t="array" ref="BU905">IF(ISBLANK(Spreadsheet!AR1115),TRUE,ISNUMBER(MATCH(TRUE,EXACT(Spreadsheet!AR1115,LifeBenefitClasses),0)))</f>
        <v>1</v>
      </c>
      <c r="BV905" s="5" t="b">
        <f>IF(OR(ISBLANK(Spreadsheet!AR1115), Spreadsheet!AR1115="Waive"),IF(ISBLANK(Spreadsheet!AS1115),TRUE,FALSE),IF(OR(AND(NOT(ISBLANK(Spreadsheet!AR1115)),ISBLANK(Spreadsheet!AS1115)),NOT(ISNUMBER(VALUE(Spreadsheet!AS1115)))),FALSE,IF(OR(AND(Spreadsheet!AS1115&lt;6,MOD(Spreadsheet!AS1115*10,5)=0), MOD(Spreadsheet!AS1115,10000)=0),TRUE,FALSE)))</f>
        <v>1</v>
      </c>
      <c r="BW905" s="5" t="b">
        <f t="array" ref="BW905">IF(ISBLANK(Spreadsheet!AT1115),TRUE,ISNUMBER(MATCH(TRUE,EXACT(Spreadsheet!AT1115,LifeBenefitClasses),0)))</f>
        <v>1</v>
      </c>
      <c r="BX905" s="5" t="b">
        <f>IF(OR(ISBLANK(Spreadsheet!AT1115), Spreadsheet!AT1115="Waive"),IF(ISBLANK(Spreadsheet!AU1115),TRUE,FALSE),IF(OR(AND(NOT(ISBLANK(Spreadsheet!AT1115)),ISBLANK(Spreadsheet!AU1115)),NOT(ISNUMBER(VALUE(Spreadsheet!AU1115)))),FALSE,IF(AND(NOT(OR(ISBLANK(Spreadsheet!AT1115),Spreadsheet!AT1115="Waive")),NOT(OR(ISBLANK(Spreadsheet!AR1115),Spreadsheet!AR1115="Waive")),MOD(Spreadsheet!AU1115,5000)=0, Spreadsheet!AU1115&lt;=(Spreadsheet!AS1115*0.5)),TRUE,FALSE)))</f>
        <v>1</v>
      </c>
      <c r="BY905" s="5" t="b">
        <f t="array" ref="BY905">IF(ISBLANK(Spreadsheet!AV1115),TRUE,ISNUMBER(MATCH(TRUE,EXACT(Spreadsheet!AV1115,EnrollWaive),0)))</f>
        <v>1</v>
      </c>
      <c r="BZ905" s="5" t="b">
        <f t="array" ref="BZ905">IF(ISBLANK(Spreadsheet!AW1115),TRUE,ISNUMBER(MATCH(TRUE,EXACT(Spreadsheet!AW1115,LifeBenefitClasses),0)))</f>
        <v>1</v>
      </c>
      <c r="CA905" s="5" t="b">
        <f t="array" ref="CA905">IF(ISBLANK(Spreadsheet!AX1115),TRUE,ISNUMBER(MATCH(TRUE,EXACT(Spreadsheet!AX1115,LifeBenefitClasses),0)))</f>
        <v>1</v>
      </c>
      <c r="CB905" s="5" t="b">
        <f t="array" ref="CB905">IF(ISBLANK(Spreadsheet!AY1115),TRUE,ISNUMBER(MATCH(TRUE,EXACT(Spreadsheet!AY1115,LifeBenefitClasses),0)))</f>
        <v>1</v>
      </c>
      <c r="CC905" s="5" t="b">
        <f t="array" ref="CC905">IF(ISBLANK(Spreadsheet!AZ1115),TRUE,ISNUMBER(MATCH(TRUE,EXACT(Spreadsheet!AZ1115,LifeBenefitClasses),0)))</f>
        <v>1</v>
      </c>
      <c r="CD905" s="5" t="b">
        <f t="array" ref="CD905">IF(ISBLANK(Spreadsheet!BA1115),TRUE,ISNUMBER(MATCH(TRUE,EXACT(Spreadsheet!BA1115,LifeBenefitClasses),0)))</f>
        <v>1</v>
      </c>
      <c r="CE905" s="5" t="b">
        <f>IF(OR(ISBLANK(Spreadsheet!BA1115), Spreadsheet!BA1115="Waive"),IF(ISBLANK(Spreadsheet!BB1115),TRUE,FALSE),IF(OR(AND(NOT(ISBLANK(Spreadsheet!BA1115)),ISBLANK(Spreadsheet!BB1115)),NOT(ISNUMBER(VALUE(Spreadsheet!BB1115))),ISBLANK(Spreadsheet!BC1115),NOT(ISNUMBER(VALUE(Spreadsheet!BC1115)))),FALSE,IF(AND(Spreadsheet!BB1115&gt;=50000,Spreadsheet!BB1115&lt;=250000,MOD(Spreadsheet!BB1115,10000)=0,Spreadsheet!BB1115&lt;=(10*Spreadsheet!BC1115)),TRUE,FALSE)))</f>
        <v>1</v>
      </c>
      <c r="CF905" s="5" t="b">
        <f>IF(NOT(ISBLANK(Spreadsheet!BC905)),AND(ISNUMBER(VALUE(Spreadsheet!BC905)),Spreadsheet!BC905&gt;0),AND(OR(ISBLANK(Spreadsheet!AO905),Spreadsheet!AO905="Waive",AND(NOT(OR(ISBLANK(Spreadsheet!AO905),Spreadsheet!AO905="Waive")),Spreadsheet!AP905&gt;=6)),OR(ISBLANK(Spreadsheet!AR905),AND(NOT(OR(ISBLANK(Spreadsheet!AR905),Spreadsheet!AR905="Waive")),Spreadsheet!AS905&gt;=6)),OR(ISBLANK(Spreadsheet!AW905)),OR(ISBLANK(Spreadsheet!AX905)),OR(ISBLANK(Spreadsheet!AY905)),OR(ISBLANK(Spreadsheet!AZ905)),OR(ISBLANK(Spreadsheet!BA905),Spreadsheet!BA905="Waive")))</f>
        <v>1</v>
      </c>
      <c r="CG905" s="5" t="b">
        <f t="shared" ca="1" si="65"/>
        <v>1</v>
      </c>
    </row>
    <row r="906" spans="8:85" x14ac:dyDescent="0.3">
      <c r="H906" s="5">
        <f t="shared" ca="1" si="62"/>
        <v>2</v>
      </c>
      <c r="I906" s="5" t="str">
        <f t="shared" ca="1" si="63"/>
        <v/>
      </c>
      <c r="J906" s="5" t="str">
        <f>IF(AND(NOT(ISBLANK(Spreadsheet!C1116)),ISBLANK(Spreadsheet!D1116)),Spreadsheet!F1116&amp;" "&amp;Spreadsheet!H1116,"")</f>
        <v/>
      </c>
      <c r="K906" s="5">
        <f>IF(AND(NOT(ISBLANK(Spreadsheet!C1116)),ISBLANK(Spreadsheet!D1116)),COUNTIFS(Spreadsheet!E$786:E1117,"=Child",Spreadsheet!C$786:C1117, "="&amp;Spreadsheet!C1116) + COUNTIFS(Spreadsheet!E$786:E1117,"=Step-child",Spreadsheet!C$786:C1117, "="&amp;Spreadsheet!C1116),0)</f>
        <v>0</v>
      </c>
      <c r="L906" s="5">
        <f>IF(NOT(ISBLANK(J906)),COUNTIFS(Spreadsheet!E$786:E1117,"=Wife",Spreadsheet!C$786:C1117, "="&amp;Spreadsheet!C1116) + COUNTIFS(Spreadsheet!E$786:E1117,"=Husband",Spreadsheet!C$786:C1117, "="&amp;Spreadsheet!C1116),0)</f>
        <v>0</v>
      </c>
      <c r="M906" s="5">
        <f>IF(NOT(ISBLANK(Spreadsheet!AJ1116)),VLOOKUP(Spreadsheet!AJ1116,'Drop Downs'!$P$2:$R$16,3,FALSE),0)</f>
        <v>0</v>
      </c>
      <c r="N906" s="5">
        <f>IF(NOT(ISBLANK(Spreadsheet!AJ1116)), VLOOKUP(Spreadsheet!AJ1116,'Drop Downs'!$P$2:$R$16,2,FALSE),0)</f>
        <v>0</v>
      </c>
      <c r="O906" s="5">
        <f>IF(NOT(ISBLANK(Spreadsheet!AL1116)),VLOOKUP(Spreadsheet!AL1116,'Drop Downs'!$P$2:$R$16,3,FALSE), 0)</f>
        <v>0</v>
      </c>
      <c r="P906" s="5">
        <f>IF(NOT(ISBLANK(Spreadsheet!AL1116)),VLOOKUP(Spreadsheet!AL1116,'Drop Downs'!$P$2:$R$16,2,FALSE),0)</f>
        <v>0</v>
      </c>
      <c r="Q906" s="5">
        <f>IF(NOT(ISBLANK(Spreadsheet!AN1116)),VLOOKUP(Spreadsheet!AN1116,'Drop Downs'!$P$2:$R$16,3,FALSE),0)</f>
        <v>0</v>
      </c>
      <c r="R906" s="5">
        <f>IF(NOT(ISBLANK(Spreadsheet!AN1116)),VLOOKUP(Spreadsheet!AN1116,'Drop Downs'!$P$2:$R$16,2,FALSE),0)</f>
        <v>0</v>
      </c>
      <c r="S906" s="5" t="str">
        <f>IF(OR(M906&gt;K906,N906&gt;L906,O906&gt;K906, Q906&gt;K906,N906&gt;L906, P906&gt;L906, R906&gt;L906),"Member currently has a coverage election over what he/she needs.  Please add more dependents or adjust the coverage election.","")&amp;(IF(AND(NOT(ISBLANK(Spreadsheet!C1116)),NOT(ISBLANK(Spreadsheet!D1116)),ISBLANK(Spreadsheet!E1116)),"Dependent lacks a relationship to member.Please select one from the drop-down.",""))</f>
        <v/>
      </c>
      <c r="T906" s="5" t="b">
        <f t="shared" si="64"/>
        <v>1</v>
      </c>
      <c r="U906" s="5" t="b">
        <f>OR(ISBLANK(Spreadsheet!C1116),IF(NOT(ISBLANK(Spreadsheet!D1116)),NOT(ISBLANK(Spreadsheet!E1116)),TRUE))</f>
        <v>1</v>
      </c>
      <c r="V906" s="5" t="b">
        <f>OR(ISBLANK(Spreadsheet!C1116), NOT(ISBLANK(Spreadsheet!I1116)))</f>
        <v>1</v>
      </c>
      <c r="W906" s="5" t="b">
        <f>OR(ISBLANK(Spreadsheet!D1116),NOT(ISBLANK(Spreadsheet!C1116)))</f>
        <v>1</v>
      </c>
      <c r="X906" s="155" t="str">
        <f>REPT("0",MIN(FIND({1,2,3,4,5,6,7,8,9},Spreadsheet!C1116&amp;"123456789"))-1)&amp;IF(ISBLANK(Spreadsheet!C1116),"",SUMPRODUCT(MID(0&amp;Spreadsheet!C1116,LARGE(INDEX(ISNUMBER(--MID(Spreadsheet!C1116,ROW($1:$225),1))*
 ROW($1:$225),0),ROW($1:$225))+1,1)*10^ROW($1:$225)/10))</f>
        <v/>
      </c>
      <c r="Y906" s="5" t="b">
        <f>IF(NOT(ISBLANK(Spreadsheet!C1116)),IF(AND(ISNUMBER(VALUE(Spreadsheet!C1116)), LEN(Spreadsheet!C1116)=9),TRUE,FALSE),TRUE)</f>
        <v>1</v>
      </c>
      <c r="Z906" s="155" t="str">
        <f>REPT("0",MIN(FIND({1,2,3,4,5,6,7,8,9},Spreadsheet!D1116&amp;"123456789"))-1)&amp;IF(ISBLANK(Spreadsheet!D1116),"",SUMPRODUCT(MID(0&amp;Spreadsheet!D1116,LARGE(INDEX(ISNUMBER(--MID(Spreadsheet!D1116,ROW($1:$225),1))*
 ROW($1:$225),0),ROW($1:$225))+1,1)*10^ROW($1:$225)/10))</f>
        <v/>
      </c>
      <c r="AA906" s="5" t="b">
        <f>IF(AND(NOT(ISBLANK(Spreadsheet!D1116)),NOT(ISBLANK(Spreadsheet!C1116))),IF(AND(ISNUMBER(VALUE(Spreadsheet!D1116)), LEN(Spreadsheet!D1116)=9),TRUE,FALSE),IF(AND(NOT(ISBLANK(Spreadsheet!D1116)),ISBLANK(Spreadsheet!C1116)),FALSE,TRUE))</f>
        <v>1</v>
      </c>
      <c r="AB906" s="5" t="b">
        <f>OR(ISBLANK(Spreadsheet!Y906),IF(NOT(ISBLANK(Spreadsheet!Y906)),LEN(Spreadsheet!Y906)=10,ISNUMBER(VALUE(Spreadsheet!Y906))))</f>
        <v>1</v>
      </c>
      <c r="AC906" s="5" t="b">
        <f>OR(ISBLANK(Spreadsheet!AI1116), AND(NOT(ISBLANK(Spreadsheet!AJ1116)), NOT(ISNUMBER(SEARCH("Waive",Spreadsheet!AJ1116)))))</f>
        <v>1</v>
      </c>
      <c r="AD906" s="5" t="b">
        <f>OR(ISBLANK(Spreadsheet!AK1116), AND(NOT(ISBLANK(Spreadsheet!AL1116)), NOT(ISNUMBER(SEARCH("Waive",Spreadsheet!AL1116)))))</f>
        <v>1</v>
      </c>
      <c r="AE906" s="5" t="b">
        <f>OR(ISBLANK(Spreadsheet!AM1116), AND(NOT(ISBLANK(Spreadsheet!AN1116)), NOT(ISNUMBER(SEARCH("Waive", Spreadsheet!AN1116)))))</f>
        <v>1</v>
      </c>
      <c r="AF906" s="5" t="b">
        <f>OR(ISBLANK(Spreadsheet!C1116), NOT(ISBLANK(Spreadsheet!D1116)),NOT(ISBLANK(Spreadsheet!L1116)))</f>
        <v>1</v>
      </c>
      <c r="AG906" s="5" t="b">
        <f>IF(AND(NOT(ISBLANK(Spreadsheet!C1116)), NOT(ISBLANK(Spreadsheet!D1116)),Spreadsheet!C1116&lt;&gt;Spreadsheet!D1116),IF(ISERROR(VLOOKUP(Spreadsheet!C1116, Spreadsheet!$C$6:'Spreadsheet'!$C1115,1,FALSE)), FALSE, TRUE),TRUE)</f>
        <v>1</v>
      </c>
      <c r="AH906" s="5" t="b">
        <f>Spreadsheet!$B$2=Spreadsheet!AD906</f>
        <v>1</v>
      </c>
      <c r="AI906" s="5" t="b">
        <f>IF(ISBLANK(Spreadsheet!G1116),TRUE,IF(OR(LEN(Spreadsheet!G1116)&gt;1,ISNUMBER(VALUE(Spreadsheet!G1116))),FALSE,TRUE))</f>
        <v>1</v>
      </c>
      <c r="AJ906" s="5" t="b">
        <f>OR(ISBLANK(Spreadsheet!C1116), NOT(ISBLANK(Spreadsheet!B1116)), NOT(ISBLANK(Spreadsheet!D1116)))</f>
        <v>1</v>
      </c>
      <c r="AK906" s="5" t="b">
        <f t="array" ref="AK906">IF(OR(AND(ISBLANK(Spreadsheet!E1116),ISBLANK(Spreadsheet!D1116),NOT(ISBLANK(Spreadsheet!C1116))),AND(ISBLANK(Spreadsheet!E1116),ISBLANK(Spreadsheet!D1116),ISBLANK(Spreadsheet!C1116))),TRUE,ISNUMBER(MATCH(TRUE,EXACT(Spreadsheet!E1116,Relationships),0)))</f>
        <v>1</v>
      </c>
      <c r="AL906" s="5" t="b">
        <f>IF(NOT(ISBLANK(Spreadsheet!C1116)),IF(OR(ISBLANK(Spreadsheet!F1116),LEN(Spreadsheet!F1116)&gt;40),FALSE,TRUE),TRUE)</f>
        <v>1</v>
      </c>
      <c r="AM906" s="5" t="b">
        <f>IF(NOT(ISBLANK(Spreadsheet!C1116)),IF(OR(ISBLANK(Spreadsheet!H1116),LEN(Spreadsheet!H1116)&gt;40),FALSE,TRUE),TRUE)</f>
        <v>1</v>
      </c>
      <c r="AN906" s="5" t="b">
        <f t="array" ref="AN906">IF(ISBLANK(Spreadsheet!I1116),TRUE,ISNUMBER(MATCH(TRUE,EXACT(Spreadsheet!I1116,GenderValues),0)))</f>
        <v>1</v>
      </c>
      <c r="AO906" s="5" t="b">
        <f ca="1">IF(ISERROR(DATEVALUE(TEXT(Spreadsheet!J1116,"mm/dd/yyyy")) &gt; TODAY()),IF(AND(ISBLANK(Spreadsheet!J1116),ISBLANK(Spreadsheet!C1116)),TRUE,FALSE),IF(DATEVALUE(TEXT(Spreadsheet!J1116,"mm/dd/yyyy")) &gt; TODAY(),FALSE,TRUE))</f>
        <v>1</v>
      </c>
      <c r="AP906" s="5" t="b">
        <f>OR(ISBLANK(Spreadsheet!K1116),LEN(Spreadsheet!K1116)&lt;=100)</f>
        <v>1</v>
      </c>
      <c r="AQ906" s="5" t="b">
        <f t="array" ref="AQ906">IF(OR(AND(ISBLANK(Spreadsheet!L1116),ISBLANK(Spreadsheet!C1116)),AND(NOT(ISBLANK(Spreadsheet!C1116)),NOT(ISBLANK(Spreadsheet!D1116)))),TRUE,ISNUMBER(MATCH(TRUE,EXACT(Spreadsheet!L1116,MaritalStatus),0)))</f>
        <v>1</v>
      </c>
      <c r="AR906" s="5" t="b">
        <f ca="1">IF(ISERROR(DATEVALUE(TEXT(Spreadsheet!M1116,"mm/dd/yyyy")) &gt; TODAY()),IF(ISBLANK(Spreadsheet!M1116),TRUE,FALSE),IF(DATEVALUE(TEXT(Spreadsheet!M1116,"mm/dd/yyyy")) &gt; TODAY(),FALSE,TRUE))</f>
        <v>1</v>
      </c>
      <c r="AS906" s="5" t="b">
        <f>OR(ISBLANK(Spreadsheet!N1116),LEN(Spreadsheet!N1116)&lt;=100)</f>
        <v>1</v>
      </c>
      <c r="AT906" s="5" t="b">
        <f>OR(ISBLANK(Spreadsheet!O1116),UPPER(Spreadsheet!O1116)="YES")</f>
        <v>1</v>
      </c>
      <c r="AU906" s="5" t="b">
        <f>OR(ISBLANK(Spreadsheet!P1116),UPPER(Spreadsheet!P1116)="YES")</f>
        <v>1</v>
      </c>
      <c r="AV906" s="5" t="b">
        <f t="array" ref="AV906">IF(ISBLANK(Spreadsheet!Q1116),TRUE,ISNUMBER(MATCH(TRUE,EXACT(Spreadsheet!Q1116,OnGroupsPriorIns),0)))</f>
        <v>1</v>
      </c>
      <c r="AW906" s="5" t="b">
        <f>OR(ISBLANK(Spreadsheet!R1116),UPPER(Spreadsheet!R1116)="YES")</f>
        <v>1</v>
      </c>
      <c r="AX906" s="5" t="b">
        <f>OR(ISBLANK(Spreadsheet!S1116),UPPER(Spreadsheet!S1116)="YES")</f>
        <v>1</v>
      </c>
      <c r="AY906" s="5" t="b">
        <f>OR(AND(ISBLANK(Spreadsheet!C1116),LEN(Spreadsheet!T1116)=0),AND(NOT(ISBLANK(Spreadsheet!C1116)),LEN(Spreadsheet!T1116)&gt;0,LEN(Spreadsheet!T1116)&lt;=50))</f>
        <v>1</v>
      </c>
      <c r="AZ906" s="5" t="b">
        <f>OR(LEN(Spreadsheet!U1116)=0,AND(LEN(Spreadsheet!U1116)&gt;0,LEN(Spreadsheet!U1116)&lt;=50))</f>
        <v>1</v>
      </c>
      <c r="BA906" s="5" t="b">
        <f>OR(AND(ISBLANK(Spreadsheet!C1116),LEN(Spreadsheet!V1116)=0),AND(NOT(ISBLANK(Spreadsheet!C1116)),LEN(Spreadsheet!V1116)&gt;0,LEN(Spreadsheet!V1116)&lt;=50))</f>
        <v>1</v>
      </c>
      <c r="BB906" s="5" t="b">
        <f t="array" ref="BB906">IF(AND(ISBLANK(Spreadsheet!C1116),LEN(Spreadsheet!W1116)=0),TRUE,ISNUMBER(MATCH(TRUE,EXACT(Spreadsheet!W1116,States),0)))</f>
        <v>1</v>
      </c>
      <c r="BC906" s="5" t="b">
        <f>OR(AND(ISBLANK(Spreadsheet!C1116),LEN(Spreadsheet!X1116)=0),AND(NOT(ISBLANK(Spreadsheet!C1116)),LEN(Spreadsheet!X1116)&gt;0,LEN(Spreadsheet!X1116)=5,ISNUMBER(VALUE(Spreadsheet!X1116))))</f>
        <v>1</v>
      </c>
      <c r="BD906" s="5" t="b">
        <f>OR(ISBLANK(Spreadsheet!Z1116),LEN(Spreadsheet!Z1116)&lt;=50)</f>
        <v>1</v>
      </c>
      <c r="BE906" s="5" t="b">
        <f>ISBLANK(Spreadsheet!AA1116)</f>
        <v>1</v>
      </c>
      <c r="BF906" s="5" t="b">
        <f>ISBLANK(Spreadsheet!AB1116)</f>
        <v>1</v>
      </c>
      <c r="BG906" s="5" t="b">
        <f>IF(ISERROR(DATEVALUE(TEXT(Spreadsheet!AC1116,"mm/dd/yyyy")) &gt; DATEVALUE(TEXT(Spreadsheet!J1116,"mm/dd/yyyy"))),IF(OR(AND(ISBLANK(Spreadsheet!AC1116),ISBLANK(Spreadsheet!C1116)),AND(NOT(ISBLANK(Spreadsheet!C1116)),ISBLANK(Spreadsheet!AC1116),NOT(ISBLANK(Spreadsheet!D1116)))),TRUE,FALSE),IF(DATEVALUE(TEXT(Spreadsheet!AC1116,"mm/dd/yyyy")) &gt; DATEVALUE(TEXT(Spreadsheet!J1116,"mm/dd/yyyy")),TRUE,FALSE))</f>
        <v>1</v>
      </c>
      <c r="BH906" s="5" t="b">
        <f>OR(AND(ISBLANK(Spreadsheet!C1116),ISBLANK(Spreadsheet!AE1116)),AND(NOT(ISBLANK(Spreadsheet!C1116)),NOT(ISBLANK(Spreadsheet!D1116)),ISBLANK(Spreadsheet!AE1116)),AND(NOT(ISBLANK(Spreadsheet!C1116)),ISBLANK(Spreadsheet!D1116),NOT(ISBLANK(Spreadsheet!AE1116)),LEN(Spreadsheet!AE1116)&lt;=100))</f>
        <v>1</v>
      </c>
      <c r="BI906" s="5" t="b">
        <f t="array" ref="BI906">IF(ISBLANK(Spreadsheet!AF1116),TRUE,ISNUMBER(MATCH(TRUE,EXACT(Spreadsheet!AF1116,CobraShortReasons),0)))</f>
        <v>1</v>
      </c>
      <c r="BJ906" s="5" t="b">
        <f ca="1">IF(ISERROR(DATEVALUE(TEXT(Spreadsheet!AG1116,"mm/dd/yyyy")) &gt; TODAY()),IF(ISBLANK(Spreadsheet!AG1116),TRUE,FALSE),IF(DATEVALUE(TEXT(Spreadsheet!AG1116,"mm/dd/yyyy")) &gt; TODAY(),FALSE,TRUE))</f>
        <v>1</v>
      </c>
      <c r="BK906" s="5" t="b">
        <f>OR(ISBLANK(Spreadsheet!AH1116),LEN(Spreadsheet!AH1116)&lt;=25)</f>
        <v>1</v>
      </c>
      <c r="BL906" s="5" t="b">
        <f t="array" aca="1" ref="BL906" ca="1">IF(ISBLANK(Spreadsheet!AI1116),TRUE,ISNUMBER(MATCH(TRUE,EXACT(Spreadsheet!AI1116,INDIRECT(Spreadsheet!$D$2)),0)))</f>
        <v>1</v>
      </c>
      <c r="BM906" s="5" t="b">
        <f t="array" aca="1" ref="BM906" ca="1">IF(ISBLANK(Spreadsheet!AJ1116),TRUE,ISNUMBER(MATCH(TRUE,EXACT(Spreadsheet!AJ1116,INDIRECT(Spreadsheet!BJ906)),0)))</f>
        <v>1</v>
      </c>
      <c r="BN906" s="5" t="b">
        <f t="array" ref="BN906">IF(ISBLANK(Spreadsheet!AK1116),TRUE,ISNUMBER(MATCH(TRUE,EXACT(Spreadsheet!AK1116,DentalPlans),0)))</f>
        <v>1</v>
      </c>
      <c r="BO906" s="5" t="b">
        <f t="array" aca="1" ref="BO906" ca="1">IF(ISBLANK(Spreadsheet!AL1116),TRUE,ISNUMBER(MATCH(TRUE,EXACT(Spreadsheet!AL1116,INDIRECT(Spreadsheet!BK906)),0)))</f>
        <v>1</v>
      </c>
      <c r="BP906" s="5" t="b">
        <f t="array" ref="BP906">IF(ISBLANK(Spreadsheet!AM1116),TRUE,ISNUMBER(MATCH(TRUE,EXACT(Spreadsheet!AM1116,VisionPlans),0)))</f>
        <v>1</v>
      </c>
      <c r="BQ906" s="5" t="b">
        <f t="array" aca="1" ref="BQ906" ca="1">IF(ISBLANK(Spreadsheet!AN1116),TRUE,ISNUMBER(MATCH(TRUE,EXACT(Spreadsheet!AN1116,INDIRECT(Spreadsheet!BL906)),0)))</f>
        <v>1</v>
      </c>
      <c r="BR906" s="5" t="b">
        <f t="array" ref="BR906">IF(ISBLANK(Spreadsheet!AO1116),TRUE,ISNUMBER(MATCH(TRUE,EXACT(Spreadsheet!AO1116,LifeBenefitClasses),0)))</f>
        <v>1</v>
      </c>
      <c r="BS906" s="5" t="b">
        <f>IF(OR(ISBLANK(Spreadsheet!AO1116), Spreadsheet!AO1116="Waive"),IF(ISBLANK(Spreadsheet!AP1116),TRUE,FALSE),IF(OR(AND(NOT(ISBLANK(Spreadsheet!AO1116)),ISBLANK(Spreadsheet!AP1116)),NOT(ISNUMBER(VALUE(Spreadsheet!AP1116)))),FALSE,IF(OR(AND(Spreadsheet!AP1116&lt;6,MOD(Spreadsheet!AP1116*10,5)=0), MOD(Spreadsheet!AP1116,5000)=0),TRUE,FALSE)))</f>
        <v>1</v>
      </c>
      <c r="BT906" s="5" t="b">
        <f t="array" ref="BT906">IF(ISBLANK(Spreadsheet!AQ1116),TRUE,ISNUMBER(MATCH(TRUE,EXACT(Spreadsheet!AQ1116,EnrollWaive),0)))</f>
        <v>1</v>
      </c>
      <c r="BU906" s="5" t="b">
        <f t="array" ref="BU906">IF(ISBLANK(Spreadsheet!AR1116),TRUE,ISNUMBER(MATCH(TRUE,EXACT(Spreadsheet!AR1116,LifeBenefitClasses),0)))</f>
        <v>1</v>
      </c>
      <c r="BV906" s="5" t="b">
        <f>IF(OR(ISBLANK(Spreadsheet!AR1116), Spreadsheet!AR1116="Waive"),IF(ISBLANK(Spreadsheet!AS1116),TRUE,FALSE),IF(OR(AND(NOT(ISBLANK(Spreadsheet!AR1116)),ISBLANK(Spreadsheet!AS1116)),NOT(ISNUMBER(VALUE(Spreadsheet!AS1116)))),FALSE,IF(OR(AND(Spreadsheet!AS1116&lt;6,MOD(Spreadsheet!AS1116*10,5)=0), MOD(Spreadsheet!AS1116,10000)=0),TRUE,FALSE)))</f>
        <v>1</v>
      </c>
      <c r="BW906" s="5" t="b">
        <f t="array" ref="BW906">IF(ISBLANK(Spreadsheet!AT1116),TRUE,ISNUMBER(MATCH(TRUE,EXACT(Spreadsheet!AT1116,LifeBenefitClasses),0)))</f>
        <v>1</v>
      </c>
      <c r="BX906" s="5" t="b">
        <f>IF(OR(ISBLANK(Spreadsheet!AT1116), Spreadsheet!AT1116="Waive"),IF(ISBLANK(Spreadsheet!AU1116),TRUE,FALSE),IF(OR(AND(NOT(ISBLANK(Spreadsheet!AT1116)),ISBLANK(Spreadsheet!AU1116)),NOT(ISNUMBER(VALUE(Spreadsheet!AU1116)))),FALSE,IF(AND(NOT(OR(ISBLANK(Spreadsheet!AT1116),Spreadsheet!AT1116="Waive")),NOT(OR(ISBLANK(Spreadsheet!AR1116),Spreadsheet!AR1116="Waive")),MOD(Spreadsheet!AU1116,5000)=0, Spreadsheet!AU1116&lt;=(Spreadsheet!AS1116*0.5)),TRUE,FALSE)))</f>
        <v>1</v>
      </c>
      <c r="BY906" s="5" t="b">
        <f t="array" ref="BY906">IF(ISBLANK(Spreadsheet!AV1116),TRUE,ISNUMBER(MATCH(TRUE,EXACT(Spreadsheet!AV1116,EnrollWaive),0)))</f>
        <v>1</v>
      </c>
      <c r="BZ906" s="5" t="b">
        <f t="array" ref="BZ906">IF(ISBLANK(Spreadsheet!AW1116),TRUE,ISNUMBER(MATCH(TRUE,EXACT(Spreadsheet!AW1116,LifeBenefitClasses),0)))</f>
        <v>1</v>
      </c>
      <c r="CA906" s="5" t="b">
        <f t="array" ref="CA906">IF(ISBLANK(Spreadsheet!AX1116),TRUE,ISNUMBER(MATCH(TRUE,EXACT(Spreadsheet!AX1116,LifeBenefitClasses),0)))</f>
        <v>1</v>
      </c>
      <c r="CB906" s="5" t="b">
        <f t="array" ref="CB906">IF(ISBLANK(Spreadsheet!AY1116),TRUE,ISNUMBER(MATCH(TRUE,EXACT(Spreadsheet!AY1116,LifeBenefitClasses),0)))</f>
        <v>1</v>
      </c>
      <c r="CC906" s="5" t="b">
        <f t="array" ref="CC906">IF(ISBLANK(Spreadsheet!AZ1116),TRUE,ISNUMBER(MATCH(TRUE,EXACT(Spreadsheet!AZ1116,LifeBenefitClasses),0)))</f>
        <v>1</v>
      </c>
      <c r="CD906" s="5" t="b">
        <f t="array" ref="CD906">IF(ISBLANK(Spreadsheet!BA1116),TRUE,ISNUMBER(MATCH(TRUE,EXACT(Spreadsheet!BA1116,LifeBenefitClasses),0)))</f>
        <v>1</v>
      </c>
      <c r="CE906" s="5" t="b">
        <f>IF(OR(ISBLANK(Spreadsheet!BA1116), Spreadsheet!BA1116="Waive"),IF(ISBLANK(Spreadsheet!BB1116),TRUE,FALSE),IF(OR(AND(NOT(ISBLANK(Spreadsheet!BA1116)),ISBLANK(Spreadsheet!BB1116)),NOT(ISNUMBER(VALUE(Spreadsheet!BB1116))),ISBLANK(Spreadsheet!BC1116),NOT(ISNUMBER(VALUE(Spreadsheet!BC1116)))),FALSE,IF(AND(Spreadsheet!BB1116&gt;=50000,Spreadsheet!BB1116&lt;=250000,MOD(Spreadsheet!BB1116,10000)=0,Spreadsheet!BB1116&lt;=(10*Spreadsheet!BC1116)),TRUE,FALSE)))</f>
        <v>1</v>
      </c>
      <c r="CF906" s="5" t="b">
        <f>IF(NOT(ISBLANK(Spreadsheet!BC906)),AND(ISNUMBER(VALUE(Spreadsheet!BC906)),Spreadsheet!BC906&gt;0),AND(OR(ISBLANK(Spreadsheet!AO906),Spreadsheet!AO906="Waive",AND(NOT(OR(ISBLANK(Spreadsheet!AO906),Spreadsheet!AO906="Waive")),Spreadsheet!AP906&gt;=6)),OR(ISBLANK(Spreadsheet!AR906),AND(NOT(OR(ISBLANK(Spreadsheet!AR906),Spreadsheet!AR906="Waive")),Spreadsheet!AS906&gt;=6)),OR(ISBLANK(Spreadsheet!AW906)),OR(ISBLANK(Spreadsheet!AX906)),OR(ISBLANK(Spreadsheet!AY906)),OR(ISBLANK(Spreadsheet!AZ906)),OR(ISBLANK(Spreadsheet!BA906),Spreadsheet!BA906="Waive")))</f>
        <v>1</v>
      </c>
      <c r="CG906" s="5" t="b">
        <f t="shared" ca="1" si="65"/>
        <v>1</v>
      </c>
    </row>
    <row r="907" spans="8:85" x14ac:dyDescent="0.3">
      <c r="H907" s="5">
        <f t="shared" ca="1" si="62"/>
        <v>2</v>
      </c>
      <c r="I907" s="5" t="str">
        <f t="shared" ca="1" si="63"/>
        <v/>
      </c>
      <c r="J907" s="5" t="str">
        <f>IF(AND(NOT(ISBLANK(Spreadsheet!C1117)),ISBLANK(Spreadsheet!D1117)),Spreadsheet!F1117&amp;" "&amp;Spreadsheet!H1117,"")</f>
        <v/>
      </c>
      <c r="K907" s="5">
        <f>IF(AND(NOT(ISBLANK(Spreadsheet!C1117)),ISBLANK(Spreadsheet!D1117)),COUNTIFS(Spreadsheet!E$786:E1118,"=Child",Spreadsheet!C$786:C1118, "="&amp;Spreadsheet!C1117) + COUNTIFS(Spreadsheet!E$786:E1118,"=Step-child",Spreadsheet!C$786:C1118, "="&amp;Spreadsheet!C1117),0)</f>
        <v>0</v>
      </c>
      <c r="L907" s="5">
        <f>IF(NOT(ISBLANK(J907)),COUNTIFS(Spreadsheet!E$786:E1118,"=Wife",Spreadsheet!C$786:C1118, "="&amp;Spreadsheet!C1117) + COUNTIFS(Spreadsheet!E$786:E1118,"=Husband",Spreadsheet!C$786:C1118, "="&amp;Spreadsheet!C1117),0)</f>
        <v>0</v>
      </c>
      <c r="M907" s="5">
        <f>IF(NOT(ISBLANK(Spreadsheet!AJ1117)),VLOOKUP(Spreadsheet!AJ1117,'Drop Downs'!$P$2:$R$16,3,FALSE),0)</f>
        <v>0</v>
      </c>
      <c r="N907" s="5">
        <f>IF(NOT(ISBLANK(Spreadsheet!AJ1117)), VLOOKUP(Spreadsheet!AJ1117,'Drop Downs'!$P$2:$R$16,2,FALSE),0)</f>
        <v>0</v>
      </c>
      <c r="O907" s="5">
        <f>IF(NOT(ISBLANK(Spreadsheet!AL1117)),VLOOKUP(Spreadsheet!AL1117,'Drop Downs'!$P$2:$R$16,3,FALSE), 0)</f>
        <v>0</v>
      </c>
      <c r="P907" s="5">
        <f>IF(NOT(ISBLANK(Spreadsheet!AL1117)),VLOOKUP(Spreadsheet!AL1117,'Drop Downs'!$P$2:$R$16,2,FALSE),0)</f>
        <v>0</v>
      </c>
      <c r="Q907" s="5">
        <f>IF(NOT(ISBLANK(Spreadsheet!AN1117)),VLOOKUP(Spreadsheet!AN1117,'Drop Downs'!$P$2:$R$16,3,FALSE),0)</f>
        <v>0</v>
      </c>
      <c r="R907" s="5">
        <f>IF(NOT(ISBLANK(Spreadsheet!AN1117)),VLOOKUP(Spreadsheet!AN1117,'Drop Downs'!$P$2:$R$16,2,FALSE),0)</f>
        <v>0</v>
      </c>
      <c r="S907" s="5" t="str">
        <f>IF(OR(M907&gt;K907,N907&gt;L907,O907&gt;K907, Q907&gt;K907,N907&gt;L907, P907&gt;L907, R907&gt;L907),"Member currently has a coverage election over what he/she needs.  Please add more dependents or adjust the coverage election.","")&amp;(IF(AND(NOT(ISBLANK(Spreadsheet!C1117)),NOT(ISBLANK(Spreadsheet!D1117)),ISBLANK(Spreadsheet!E1117)),"Dependent lacks a relationship to member.Please select one from the drop-down.",""))</f>
        <v/>
      </c>
      <c r="T907" s="5" t="b">
        <f t="shared" si="64"/>
        <v>1</v>
      </c>
      <c r="U907" s="5" t="b">
        <f>OR(ISBLANK(Spreadsheet!C1117),IF(NOT(ISBLANK(Spreadsheet!D1117)),NOT(ISBLANK(Spreadsheet!E1117)),TRUE))</f>
        <v>1</v>
      </c>
      <c r="V907" s="5" t="b">
        <f>OR(ISBLANK(Spreadsheet!C1117), NOT(ISBLANK(Spreadsheet!I1117)))</f>
        <v>1</v>
      </c>
      <c r="W907" s="5" t="b">
        <f>OR(ISBLANK(Spreadsheet!D1117),NOT(ISBLANK(Spreadsheet!C1117)))</f>
        <v>1</v>
      </c>
      <c r="X907" s="155" t="str">
        <f>REPT("0",MIN(FIND({1,2,3,4,5,6,7,8,9},Spreadsheet!C1117&amp;"123456789"))-1)&amp;IF(ISBLANK(Spreadsheet!C1117),"",SUMPRODUCT(MID(0&amp;Spreadsheet!C1117,LARGE(INDEX(ISNUMBER(--MID(Spreadsheet!C1117,ROW($1:$225),1))*
 ROW($1:$225),0),ROW($1:$225))+1,1)*10^ROW($1:$225)/10))</f>
        <v/>
      </c>
      <c r="Y907" s="5" t="b">
        <f>IF(NOT(ISBLANK(Spreadsheet!C1117)),IF(AND(ISNUMBER(VALUE(Spreadsheet!C1117)), LEN(Spreadsheet!C1117)=9),TRUE,FALSE),TRUE)</f>
        <v>1</v>
      </c>
      <c r="Z907" s="155" t="str">
        <f>REPT("0",MIN(FIND({1,2,3,4,5,6,7,8,9},Spreadsheet!D1117&amp;"123456789"))-1)&amp;IF(ISBLANK(Spreadsheet!D1117),"",SUMPRODUCT(MID(0&amp;Spreadsheet!D1117,LARGE(INDEX(ISNUMBER(--MID(Spreadsheet!D1117,ROW($1:$225),1))*
 ROW($1:$225),0),ROW($1:$225))+1,1)*10^ROW($1:$225)/10))</f>
        <v/>
      </c>
      <c r="AA907" s="5" t="b">
        <f>IF(AND(NOT(ISBLANK(Spreadsheet!D1117)),NOT(ISBLANK(Spreadsheet!C1117))),IF(AND(ISNUMBER(VALUE(Spreadsheet!D1117)), LEN(Spreadsheet!D1117)=9),TRUE,FALSE),IF(AND(NOT(ISBLANK(Spreadsheet!D1117)),ISBLANK(Spreadsheet!C1117)),FALSE,TRUE))</f>
        <v>1</v>
      </c>
      <c r="AB907" s="5" t="b">
        <f>OR(ISBLANK(Spreadsheet!Y907),IF(NOT(ISBLANK(Spreadsheet!Y907)),LEN(Spreadsheet!Y907)=10,ISNUMBER(VALUE(Spreadsheet!Y907))))</f>
        <v>1</v>
      </c>
      <c r="AC907" s="5" t="b">
        <f>OR(ISBLANK(Spreadsheet!AI1117), AND(NOT(ISBLANK(Spreadsheet!AJ1117)), NOT(ISNUMBER(SEARCH("Waive",Spreadsheet!AJ1117)))))</f>
        <v>1</v>
      </c>
      <c r="AD907" s="5" t="b">
        <f>OR(ISBLANK(Spreadsheet!AK1117), AND(NOT(ISBLANK(Spreadsheet!AL1117)), NOT(ISNUMBER(SEARCH("Waive",Spreadsheet!AL1117)))))</f>
        <v>1</v>
      </c>
      <c r="AE907" s="5" t="b">
        <f>OR(ISBLANK(Spreadsheet!AM1117), AND(NOT(ISBLANK(Spreadsheet!AN1117)), NOT(ISNUMBER(SEARCH("Waive", Spreadsheet!AN1117)))))</f>
        <v>1</v>
      </c>
      <c r="AF907" s="5" t="b">
        <f>OR(ISBLANK(Spreadsheet!C1117), NOT(ISBLANK(Spreadsheet!D1117)),NOT(ISBLANK(Spreadsheet!L1117)))</f>
        <v>1</v>
      </c>
      <c r="AG907" s="5" t="b">
        <f>IF(AND(NOT(ISBLANK(Spreadsheet!C1117)), NOT(ISBLANK(Spreadsheet!D1117)),Spreadsheet!C1117&lt;&gt;Spreadsheet!D1117),IF(ISERROR(VLOOKUP(Spreadsheet!C1117, Spreadsheet!$C$6:'Spreadsheet'!$C1116,1,FALSE)), FALSE, TRUE),TRUE)</f>
        <v>1</v>
      </c>
      <c r="AH907" s="5" t="b">
        <f>Spreadsheet!$B$2=Spreadsheet!AD907</f>
        <v>1</v>
      </c>
      <c r="AI907" s="5" t="b">
        <f>IF(ISBLANK(Spreadsheet!G1117),TRUE,IF(OR(LEN(Spreadsheet!G1117)&gt;1,ISNUMBER(VALUE(Spreadsheet!G1117))),FALSE,TRUE))</f>
        <v>1</v>
      </c>
      <c r="AJ907" s="5" t="b">
        <f>OR(ISBLANK(Spreadsheet!C1117), NOT(ISBLANK(Spreadsheet!B1117)), NOT(ISBLANK(Spreadsheet!D1117)))</f>
        <v>1</v>
      </c>
      <c r="AK907" s="5" t="b">
        <f t="array" ref="AK907">IF(OR(AND(ISBLANK(Spreadsheet!E1117),ISBLANK(Spreadsheet!D1117),NOT(ISBLANK(Spreadsheet!C1117))),AND(ISBLANK(Spreadsheet!E1117),ISBLANK(Spreadsheet!D1117),ISBLANK(Spreadsheet!C1117))),TRUE,ISNUMBER(MATCH(TRUE,EXACT(Spreadsheet!E1117,Relationships),0)))</f>
        <v>1</v>
      </c>
      <c r="AL907" s="5" t="b">
        <f>IF(NOT(ISBLANK(Spreadsheet!C1117)),IF(OR(ISBLANK(Spreadsheet!F1117),LEN(Spreadsheet!F1117)&gt;40),FALSE,TRUE),TRUE)</f>
        <v>1</v>
      </c>
      <c r="AM907" s="5" t="b">
        <f>IF(NOT(ISBLANK(Spreadsheet!C1117)),IF(OR(ISBLANK(Spreadsheet!H1117),LEN(Spreadsheet!H1117)&gt;40),FALSE,TRUE),TRUE)</f>
        <v>1</v>
      </c>
      <c r="AN907" s="5" t="b">
        <f t="array" ref="AN907">IF(ISBLANK(Spreadsheet!I1117),TRUE,ISNUMBER(MATCH(TRUE,EXACT(Spreadsheet!I1117,GenderValues),0)))</f>
        <v>1</v>
      </c>
      <c r="AO907" s="5" t="b">
        <f ca="1">IF(ISERROR(DATEVALUE(TEXT(Spreadsheet!J1117,"mm/dd/yyyy")) &gt; TODAY()),IF(AND(ISBLANK(Spreadsheet!J1117),ISBLANK(Spreadsheet!C1117)),TRUE,FALSE),IF(DATEVALUE(TEXT(Spreadsheet!J1117,"mm/dd/yyyy")) &gt; TODAY(),FALSE,TRUE))</f>
        <v>1</v>
      </c>
      <c r="AP907" s="5" t="b">
        <f>OR(ISBLANK(Spreadsheet!K1117),LEN(Spreadsheet!K1117)&lt;=100)</f>
        <v>1</v>
      </c>
      <c r="AQ907" s="5" t="b">
        <f t="array" ref="AQ907">IF(OR(AND(ISBLANK(Spreadsheet!L1117),ISBLANK(Spreadsheet!C1117)),AND(NOT(ISBLANK(Spreadsheet!C1117)),NOT(ISBLANK(Spreadsheet!D1117)))),TRUE,ISNUMBER(MATCH(TRUE,EXACT(Spreadsheet!L1117,MaritalStatus),0)))</f>
        <v>1</v>
      </c>
      <c r="AR907" s="5" t="b">
        <f ca="1">IF(ISERROR(DATEVALUE(TEXT(Spreadsheet!M1117,"mm/dd/yyyy")) &gt; TODAY()),IF(ISBLANK(Spreadsheet!M1117),TRUE,FALSE),IF(DATEVALUE(TEXT(Spreadsheet!M1117,"mm/dd/yyyy")) &gt; TODAY(),FALSE,TRUE))</f>
        <v>1</v>
      </c>
      <c r="AS907" s="5" t="b">
        <f>OR(ISBLANK(Spreadsheet!N1117),LEN(Spreadsheet!N1117)&lt;=100)</f>
        <v>1</v>
      </c>
      <c r="AT907" s="5" t="b">
        <f>OR(ISBLANK(Spreadsheet!O1117),UPPER(Spreadsheet!O1117)="YES")</f>
        <v>1</v>
      </c>
      <c r="AU907" s="5" t="b">
        <f>OR(ISBLANK(Spreadsheet!P1117),UPPER(Spreadsheet!P1117)="YES")</f>
        <v>1</v>
      </c>
      <c r="AV907" s="5" t="b">
        <f t="array" ref="AV907">IF(ISBLANK(Spreadsheet!Q1117),TRUE,ISNUMBER(MATCH(TRUE,EXACT(Spreadsheet!Q1117,OnGroupsPriorIns),0)))</f>
        <v>1</v>
      </c>
      <c r="AW907" s="5" t="b">
        <f>OR(ISBLANK(Spreadsheet!R1117),UPPER(Spreadsheet!R1117)="YES")</f>
        <v>1</v>
      </c>
      <c r="AX907" s="5" t="b">
        <f>OR(ISBLANK(Spreadsheet!S1117),UPPER(Spreadsheet!S1117)="YES")</f>
        <v>1</v>
      </c>
      <c r="AY907" s="5" t="b">
        <f>OR(AND(ISBLANK(Spreadsheet!C1117),LEN(Spreadsheet!T1117)=0),AND(NOT(ISBLANK(Spreadsheet!C1117)),LEN(Spreadsheet!T1117)&gt;0,LEN(Spreadsheet!T1117)&lt;=50))</f>
        <v>1</v>
      </c>
      <c r="AZ907" s="5" t="b">
        <f>OR(LEN(Spreadsheet!U1117)=0,AND(LEN(Spreadsheet!U1117)&gt;0,LEN(Spreadsheet!U1117)&lt;=50))</f>
        <v>1</v>
      </c>
      <c r="BA907" s="5" t="b">
        <f>OR(AND(ISBLANK(Spreadsheet!C1117),LEN(Spreadsheet!V1117)=0),AND(NOT(ISBLANK(Spreadsheet!C1117)),LEN(Spreadsheet!V1117)&gt;0,LEN(Spreadsheet!V1117)&lt;=50))</f>
        <v>1</v>
      </c>
      <c r="BB907" s="5" t="b">
        <f t="array" ref="BB907">IF(AND(ISBLANK(Spreadsheet!C1117),LEN(Spreadsheet!W1117)=0),TRUE,ISNUMBER(MATCH(TRUE,EXACT(Spreadsheet!W1117,States),0)))</f>
        <v>1</v>
      </c>
      <c r="BC907" s="5" t="b">
        <f>OR(AND(ISBLANK(Spreadsheet!C1117),LEN(Spreadsheet!X1117)=0),AND(NOT(ISBLANK(Spreadsheet!C1117)),LEN(Spreadsheet!X1117)&gt;0,LEN(Spreadsheet!X1117)=5,ISNUMBER(VALUE(Spreadsheet!X1117))))</f>
        <v>1</v>
      </c>
      <c r="BD907" s="5" t="b">
        <f>OR(ISBLANK(Spreadsheet!Z1117),LEN(Spreadsheet!Z1117)&lt;=50)</f>
        <v>1</v>
      </c>
      <c r="BE907" s="5" t="b">
        <f>ISBLANK(Spreadsheet!AA1117)</f>
        <v>1</v>
      </c>
      <c r="BF907" s="5" t="b">
        <f>ISBLANK(Spreadsheet!AB1117)</f>
        <v>1</v>
      </c>
      <c r="BG907" s="5" t="b">
        <f>IF(ISERROR(DATEVALUE(TEXT(Spreadsheet!AC1117,"mm/dd/yyyy")) &gt; DATEVALUE(TEXT(Spreadsheet!J1117,"mm/dd/yyyy"))),IF(OR(AND(ISBLANK(Spreadsheet!AC1117),ISBLANK(Spreadsheet!C1117)),AND(NOT(ISBLANK(Spreadsheet!C1117)),ISBLANK(Spreadsheet!AC1117),NOT(ISBLANK(Spreadsheet!D1117)))),TRUE,FALSE),IF(DATEVALUE(TEXT(Spreadsheet!AC1117,"mm/dd/yyyy")) &gt; DATEVALUE(TEXT(Spreadsheet!J1117,"mm/dd/yyyy")),TRUE,FALSE))</f>
        <v>1</v>
      </c>
      <c r="BH907" s="5" t="b">
        <f>OR(AND(ISBLANK(Spreadsheet!C1117),ISBLANK(Spreadsheet!AE1117)),AND(NOT(ISBLANK(Spreadsheet!C1117)),NOT(ISBLANK(Spreadsheet!D1117)),ISBLANK(Spreadsheet!AE1117)),AND(NOT(ISBLANK(Spreadsheet!C1117)),ISBLANK(Spreadsheet!D1117),NOT(ISBLANK(Spreadsheet!AE1117)),LEN(Spreadsheet!AE1117)&lt;=100))</f>
        <v>1</v>
      </c>
      <c r="BI907" s="5" t="b">
        <f t="array" ref="BI907">IF(ISBLANK(Spreadsheet!AF1117),TRUE,ISNUMBER(MATCH(TRUE,EXACT(Spreadsheet!AF1117,CobraShortReasons),0)))</f>
        <v>1</v>
      </c>
      <c r="BJ907" s="5" t="b">
        <f ca="1">IF(ISERROR(DATEVALUE(TEXT(Spreadsheet!AG1117,"mm/dd/yyyy")) &gt; TODAY()),IF(ISBLANK(Spreadsheet!AG1117),TRUE,FALSE),IF(DATEVALUE(TEXT(Spreadsheet!AG1117,"mm/dd/yyyy")) &gt; TODAY(),FALSE,TRUE))</f>
        <v>1</v>
      </c>
      <c r="BK907" s="5" t="b">
        <f>OR(ISBLANK(Spreadsheet!AH1117),LEN(Spreadsheet!AH1117)&lt;=25)</f>
        <v>1</v>
      </c>
      <c r="BL907" s="5" t="b">
        <f t="array" aca="1" ref="BL907" ca="1">IF(ISBLANK(Spreadsheet!AI1117),TRUE,ISNUMBER(MATCH(TRUE,EXACT(Spreadsheet!AI1117,INDIRECT(Spreadsheet!$D$2)),0)))</f>
        <v>1</v>
      </c>
      <c r="BM907" s="5" t="b">
        <f t="array" aca="1" ref="BM907" ca="1">IF(ISBLANK(Spreadsheet!AJ1117),TRUE,ISNUMBER(MATCH(TRUE,EXACT(Spreadsheet!AJ1117,INDIRECT(Spreadsheet!BJ907)),0)))</f>
        <v>1</v>
      </c>
      <c r="BN907" s="5" t="b">
        <f t="array" ref="BN907">IF(ISBLANK(Spreadsheet!AK1117),TRUE,ISNUMBER(MATCH(TRUE,EXACT(Spreadsheet!AK1117,DentalPlans),0)))</f>
        <v>1</v>
      </c>
      <c r="BO907" s="5" t="b">
        <f t="array" aca="1" ref="BO907" ca="1">IF(ISBLANK(Spreadsheet!AL1117),TRUE,ISNUMBER(MATCH(TRUE,EXACT(Spreadsheet!AL1117,INDIRECT(Spreadsheet!BK907)),0)))</f>
        <v>1</v>
      </c>
      <c r="BP907" s="5" t="b">
        <f t="array" ref="BP907">IF(ISBLANK(Spreadsheet!AM1117),TRUE,ISNUMBER(MATCH(TRUE,EXACT(Spreadsheet!AM1117,VisionPlans),0)))</f>
        <v>1</v>
      </c>
      <c r="BQ907" s="5" t="b">
        <f t="array" aca="1" ref="BQ907" ca="1">IF(ISBLANK(Spreadsheet!AN1117),TRUE,ISNUMBER(MATCH(TRUE,EXACT(Spreadsheet!AN1117,INDIRECT(Spreadsheet!BL907)),0)))</f>
        <v>1</v>
      </c>
      <c r="BR907" s="5" t="b">
        <f t="array" ref="BR907">IF(ISBLANK(Spreadsheet!AO1117),TRUE,ISNUMBER(MATCH(TRUE,EXACT(Spreadsheet!AO1117,LifeBenefitClasses),0)))</f>
        <v>1</v>
      </c>
      <c r="BS907" s="5" t="b">
        <f>IF(OR(ISBLANK(Spreadsheet!AO1117), Spreadsheet!AO1117="Waive"),IF(ISBLANK(Spreadsheet!AP1117),TRUE,FALSE),IF(OR(AND(NOT(ISBLANK(Spreadsheet!AO1117)),ISBLANK(Spreadsheet!AP1117)),NOT(ISNUMBER(VALUE(Spreadsheet!AP1117)))),FALSE,IF(OR(AND(Spreadsheet!AP1117&lt;6,MOD(Spreadsheet!AP1117*10,5)=0), MOD(Spreadsheet!AP1117,5000)=0),TRUE,FALSE)))</f>
        <v>1</v>
      </c>
      <c r="BT907" s="5" t="b">
        <f t="array" ref="BT907">IF(ISBLANK(Spreadsheet!AQ1117),TRUE,ISNUMBER(MATCH(TRUE,EXACT(Spreadsheet!AQ1117,EnrollWaive),0)))</f>
        <v>1</v>
      </c>
      <c r="BU907" s="5" t="b">
        <f t="array" ref="BU907">IF(ISBLANK(Spreadsheet!AR1117),TRUE,ISNUMBER(MATCH(TRUE,EXACT(Spreadsheet!AR1117,LifeBenefitClasses),0)))</f>
        <v>1</v>
      </c>
      <c r="BV907" s="5" t="b">
        <f>IF(OR(ISBLANK(Spreadsheet!AR1117), Spreadsheet!AR1117="Waive"),IF(ISBLANK(Spreadsheet!AS1117),TRUE,FALSE),IF(OR(AND(NOT(ISBLANK(Spreadsheet!AR1117)),ISBLANK(Spreadsheet!AS1117)),NOT(ISNUMBER(VALUE(Spreadsheet!AS1117)))),FALSE,IF(OR(AND(Spreadsheet!AS1117&lt;6,MOD(Spreadsheet!AS1117*10,5)=0), MOD(Spreadsheet!AS1117,10000)=0),TRUE,FALSE)))</f>
        <v>1</v>
      </c>
      <c r="BW907" s="5" t="b">
        <f t="array" ref="BW907">IF(ISBLANK(Spreadsheet!AT1117),TRUE,ISNUMBER(MATCH(TRUE,EXACT(Spreadsheet!AT1117,LifeBenefitClasses),0)))</f>
        <v>1</v>
      </c>
      <c r="BX907" s="5" t="b">
        <f>IF(OR(ISBLANK(Spreadsheet!AT1117), Spreadsheet!AT1117="Waive"),IF(ISBLANK(Spreadsheet!AU1117),TRUE,FALSE),IF(OR(AND(NOT(ISBLANK(Spreadsheet!AT1117)),ISBLANK(Spreadsheet!AU1117)),NOT(ISNUMBER(VALUE(Spreadsheet!AU1117)))),FALSE,IF(AND(NOT(OR(ISBLANK(Spreadsheet!AT1117),Spreadsheet!AT1117="Waive")),NOT(OR(ISBLANK(Spreadsheet!AR1117),Spreadsheet!AR1117="Waive")),MOD(Spreadsheet!AU1117,5000)=0, Spreadsheet!AU1117&lt;=(Spreadsheet!AS1117*0.5)),TRUE,FALSE)))</f>
        <v>1</v>
      </c>
      <c r="BY907" s="5" t="b">
        <f t="array" ref="BY907">IF(ISBLANK(Spreadsheet!AV1117),TRUE,ISNUMBER(MATCH(TRUE,EXACT(Spreadsheet!AV1117,EnrollWaive),0)))</f>
        <v>1</v>
      </c>
      <c r="BZ907" s="5" t="b">
        <f t="array" ref="BZ907">IF(ISBLANK(Spreadsheet!AW1117),TRUE,ISNUMBER(MATCH(TRUE,EXACT(Spreadsheet!AW1117,LifeBenefitClasses),0)))</f>
        <v>1</v>
      </c>
      <c r="CA907" s="5" t="b">
        <f t="array" ref="CA907">IF(ISBLANK(Spreadsheet!AX1117),TRUE,ISNUMBER(MATCH(TRUE,EXACT(Spreadsheet!AX1117,LifeBenefitClasses),0)))</f>
        <v>1</v>
      </c>
      <c r="CB907" s="5" t="b">
        <f t="array" ref="CB907">IF(ISBLANK(Spreadsheet!AY1117),TRUE,ISNUMBER(MATCH(TRUE,EXACT(Spreadsheet!AY1117,LifeBenefitClasses),0)))</f>
        <v>1</v>
      </c>
      <c r="CC907" s="5" t="b">
        <f t="array" ref="CC907">IF(ISBLANK(Spreadsheet!AZ1117),TRUE,ISNUMBER(MATCH(TRUE,EXACT(Spreadsheet!AZ1117,LifeBenefitClasses),0)))</f>
        <v>1</v>
      </c>
      <c r="CD907" s="5" t="b">
        <f t="array" ref="CD907">IF(ISBLANK(Spreadsheet!BA1117),TRUE,ISNUMBER(MATCH(TRUE,EXACT(Spreadsheet!BA1117,LifeBenefitClasses),0)))</f>
        <v>1</v>
      </c>
      <c r="CE907" s="5" t="b">
        <f>IF(OR(ISBLANK(Spreadsheet!BA1117), Spreadsheet!BA1117="Waive"),IF(ISBLANK(Spreadsheet!BB1117),TRUE,FALSE),IF(OR(AND(NOT(ISBLANK(Spreadsheet!BA1117)),ISBLANK(Spreadsheet!BB1117)),NOT(ISNUMBER(VALUE(Spreadsheet!BB1117))),ISBLANK(Spreadsheet!BC1117),NOT(ISNUMBER(VALUE(Spreadsheet!BC1117)))),FALSE,IF(AND(Spreadsheet!BB1117&gt;=50000,Spreadsheet!BB1117&lt;=250000,MOD(Spreadsheet!BB1117,10000)=0,Spreadsheet!BB1117&lt;=(10*Spreadsheet!BC1117)),TRUE,FALSE)))</f>
        <v>1</v>
      </c>
      <c r="CF907" s="5" t="b">
        <f>IF(NOT(ISBLANK(Spreadsheet!BC907)),AND(ISNUMBER(VALUE(Spreadsheet!BC907)),Spreadsheet!BC907&gt;0),AND(OR(ISBLANK(Spreadsheet!AO907),Spreadsheet!AO907="Waive",AND(NOT(OR(ISBLANK(Spreadsheet!AO907),Spreadsheet!AO907="Waive")),Spreadsheet!AP907&gt;=6)),OR(ISBLANK(Spreadsheet!AR907),AND(NOT(OR(ISBLANK(Spreadsheet!AR907),Spreadsheet!AR907="Waive")),Spreadsheet!AS907&gt;=6)),OR(ISBLANK(Spreadsheet!AW907)),OR(ISBLANK(Spreadsheet!AX907)),OR(ISBLANK(Spreadsheet!AY907)),OR(ISBLANK(Spreadsheet!AZ907)),OR(ISBLANK(Spreadsheet!BA907),Spreadsheet!BA907="Waive")))</f>
        <v>1</v>
      </c>
      <c r="CG907" s="5" t="b">
        <f t="shared" ca="1" si="65"/>
        <v>1</v>
      </c>
    </row>
    <row r="908" spans="8:85" x14ac:dyDescent="0.3">
      <c r="H908" s="5">
        <f t="shared" ca="1" si="62"/>
        <v>2</v>
      </c>
      <c r="I908" s="5" t="str">
        <f t="shared" ca="1" si="63"/>
        <v/>
      </c>
      <c r="J908" s="5" t="str">
        <f>IF(AND(NOT(ISBLANK(Spreadsheet!C1118)),ISBLANK(Spreadsheet!D1118)),Spreadsheet!F1118&amp;" "&amp;Spreadsheet!H1118,"")</f>
        <v/>
      </c>
      <c r="K908" s="5">
        <f>IF(AND(NOT(ISBLANK(Spreadsheet!C1118)),ISBLANK(Spreadsheet!D1118)),COUNTIFS(Spreadsheet!E$786:E1119,"=Child",Spreadsheet!C$786:C1119, "="&amp;Spreadsheet!C1118) + COUNTIFS(Spreadsheet!E$786:E1119,"=Step-child",Spreadsheet!C$786:C1119, "="&amp;Spreadsheet!C1118),0)</f>
        <v>0</v>
      </c>
      <c r="L908" s="5">
        <f>IF(NOT(ISBLANK(J908)),COUNTIFS(Spreadsheet!E$786:E1119,"=Wife",Spreadsheet!C$786:C1119, "="&amp;Spreadsheet!C1118) + COUNTIFS(Spreadsheet!E$786:E1119,"=Husband",Spreadsheet!C$786:C1119, "="&amp;Spreadsheet!C1118),0)</f>
        <v>0</v>
      </c>
      <c r="M908" s="5">
        <f>IF(NOT(ISBLANK(Spreadsheet!AJ1118)),VLOOKUP(Spreadsheet!AJ1118,'Drop Downs'!$P$2:$R$16,3,FALSE),0)</f>
        <v>0</v>
      </c>
      <c r="N908" s="5">
        <f>IF(NOT(ISBLANK(Spreadsheet!AJ1118)), VLOOKUP(Spreadsheet!AJ1118,'Drop Downs'!$P$2:$R$16,2,FALSE),0)</f>
        <v>0</v>
      </c>
      <c r="O908" s="5">
        <f>IF(NOT(ISBLANK(Spreadsheet!AL1118)),VLOOKUP(Spreadsheet!AL1118,'Drop Downs'!$P$2:$R$16,3,FALSE), 0)</f>
        <v>0</v>
      </c>
      <c r="P908" s="5">
        <f>IF(NOT(ISBLANK(Spreadsheet!AL1118)),VLOOKUP(Spreadsheet!AL1118,'Drop Downs'!$P$2:$R$16,2,FALSE),0)</f>
        <v>0</v>
      </c>
      <c r="Q908" s="5">
        <f>IF(NOT(ISBLANK(Spreadsheet!AN1118)),VLOOKUP(Spreadsheet!AN1118,'Drop Downs'!$P$2:$R$16,3,FALSE),0)</f>
        <v>0</v>
      </c>
      <c r="R908" s="5">
        <f>IF(NOT(ISBLANK(Spreadsheet!AN1118)),VLOOKUP(Spreadsheet!AN1118,'Drop Downs'!$P$2:$R$16,2,FALSE),0)</f>
        <v>0</v>
      </c>
      <c r="S908" s="5" t="str">
        <f>IF(OR(M908&gt;K908,N908&gt;L908,O908&gt;K908, Q908&gt;K908,N908&gt;L908, P908&gt;L908, R908&gt;L908),"Member currently has a coverage election over what he/she needs.  Please add more dependents or adjust the coverage election.","")&amp;(IF(AND(NOT(ISBLANK(Spreadsheet!C1118)),NOT(ISBLANK(Spreadsheet!D1118)),ISBLANK(Spreadsheet!E1118)),"Dependent lacks a relationship to member.Please select one from the drop-down.",""))</f>
        <v/>
      </c>
      <c r="T908" s="5" t="b">
        <f t="shared" si="64"/>
        <v>1</v>
      </c>
      <c r="U908" s="5" t="b">
        <f>OR(ISBLANK(Spreadsheet!C1118),IF(NOT(ISBLANK(Spreadsheet!D1118)),NOT(ISBLANK(Spreadsheet!E1118)),TRUE))</f>
        <v>1</v>
      </c>
      <c r="V908" s="5" t="b">
        <f>OR(ISBLANK(Spreadsheet!C1118), NOT(ISBLANK(Spreadsheet!I1118)))</f>
        <v>1</v>
      </c>
      <c r="W908" s="5" t="b">
        <f>OR(ISBLANK(Spreadsheet!D1118),NOT(ISBLANK(Spreadsheet!C1118)))</f>
        <v>1</v>
      </c>
      <c r="X908" s="155" t="str">
        <f>REPT("0",MIN(FIND({1,2,3,4,5,6,7,8,9},Spreadsheet!C1118&amp;"123456789"))-1)&amp;IF(ISBLANK(Spreadsheet!C1118),"",SUMPRODUCT(MID(0&amp;Spreadsheet!C1118,LARGE(INDEX(ISNUMBER(--MID(Spreadsheet!C1118,ROW($1:$225),1))*
 ROW($1:$225),0),ROW($1:$225))+1,1)*10^ROW($1:$225)/10))</f>
        <v/>
      </c>
      <c r="Y908" s="5" t="b">
        <f>IF(NOT(ISBLANK(Spreadsheet!C1118)),IF(AND(ISNUMBER(VALUE(Spreadsheet!C1118)), LEN(Spreadsheet!C1118)=9),TRUE,FALSE),TRUE)</f>
        <v>1</v>
      </c>
      <c r="Z908" s="155" t="str">
        <f>REPT("0",MIN(FIND({1,2,3,4,5,6,7,8,9},Spreadsheet!D1118&amp;"123456789"))-1)&amp;IF(ISBLANK(Spreadsheet!D1118),"",SUMPRODUCT(MID(0&amp;Spreadsheet!D1118,LARGE(INDEX(ISNUMBER(--MID(Spreadsheet!D1118,ROW($1:$225),1))*
 ROW($1:$225),0),ROW($1:$225))+1,1)*10^ROW($1:$225)/10))</f>
        <v/>
      </c>
      <c r="AA908" s="5" t="b">
        <f>IF(AND(NOT(ISBLANK(Spreadsheet!D1118)),NOT(ISBLANK(Spreadsheet!C1118))),IF(AND(ISNUMBER(VALUE(Spreadsheet!D1118)), LEN(Spreadsheet!D1118)=9),TRUE,FALSE),IF(AND(NOT(ISBLANK(Spreadsheet!D1118)),ISBLANK(Spreadsheet!C1118)),FALSE,TRUE))</f>
        <v>1</v>
      </c>
      <c r="AB908" s="5" t="b">
        <f>OR(ISBLANK(Spreadsheet!Y908),IF(NOT(ISBLANK(Spreadsheet!Y908)),LEN(Spreadsheet!Y908)=10,ISNUMBER(VALUE(Spreadsheet!Y908))))</f>
        <v>1</v>
      </c>
      <c r="AC908" s="5" t="b">
        <f>OR(ISBLANK(Spreadsheet!AI1118), AND(NOT(ISBLANK(Spreadsheet!AJ1118)), NOT(ISNUMBER(SEARCH("Waive",Spreadsheet!AJ1118)))))</f>
        <v>1</v>
      </c>
      <c r="AD908" s="5" t="b">
        <f>OR(ISBLANK(Spreadsheet!AK1118), AND(NOT(ISBLANK(Spreadsheet!AL1118)), NOT(ISNUMBER(SEARCH("Waive",Spreadsheet!AL1118)))))</f>
        <v>1</v>
      </c>
      <c r="AE908" s="5" t="b">
        <f>OR(ISBLANK(Spreadsheet!AM1118), AND(NOT(ISBLANK(Spreadsheet!AN1118)), NOT(ISNUMBER(SEARCH("Waive", Spreadsheet!AN1118)))))</f>
        <v>1</v>
      </c>
      <c r="AF908" s="5" t="b">
        <f>OR(ISBLANK(Spreadsheet!C1118), NOT(ISBLANK(Spreadsheet!D1118)),NOT(ISBLANK(Spreadsheet!L1118)))</f>
        <v>1</v>
      </c>
      <c r="AG908" s="5" t="b">
        <f>IF(AND(NOT(ISBLANK(Spreadsheet!C1118)), NOT(ISBLANK(Spreadsheet!D1118)),Spreadsheet!C1118&lt;&gt;Spreadsheet!D1118),IF(ISERROR(VLOOKUP(Spreadsheet!C1118, Spreadsheet!$C$6:'Spreadsheet'!$C1117,1,FALSE)), FALSE, TRUE),TRUE)</f>
        <v>1</v>
      </c>
      <c r="AH908" s="5" t="b">
        <f>Spreadsheet!$B$2=Spreadsheet!AD908</f>
        <v>1</v>
      </c>
      <c r="AI908" s="5" t="b">
        <f>IF(ISBLANK(Spreadsheet!G1118),TRUE,IF(OR(LEN(Spreadsheet!G1118)&gt;1,ISNUMBER(VALUE(Spreadsheet!G1118))),FALSE,TRUE))</f>
        <v>1</v>
      </c>
      <c r="AJ908" s="5" t="b">
        <f>OR(ISBLANK(Spreadsheet!C1118), NOT(ISBLANK(Spreadsheet!B1118)), NOT(ISBLANK(Spreadsheet!D1118)))</f>
        <v>1</v>
      </c>
      <c r="AK908" s="5" t="b">
        <f t="array" ref="AK908">IF(OR(AND(ISBLANK(Spreadsheet!E1118),ISBLANK(Spreadsheet!D1118),NOT(ISBLANK(Spreadsheet!C1118))),AND(ISBLANK(Spreadsheet!E1118),ISBLANK(Spreadsheet!D1118),ISBLANK(Spreadsheet!C1118))),TRUE,ISNUMBER(MATCH(TRUE,EXACT(Spreadsheet!E1118,Relationships),0)))</f>
        <v>1</v>
      </c>
      <c r="AL908" s="5" t="b">
        <f>IF(NOT(ISBLANK(Spreadsheet!C1118)),IF(OR(ISBLANK(Spreadsheet!F1118),LEN(Spreadsheet!F1118)&gt;40),FALSE,TRUE),TRUE)</f>
        <v>1</v>
      </c>
      <c r="AM908" s="5" t="b">
        <f>IF(NOT(ISBLANK(Spreadsheet!C1118)),IF(OR(ISBLANK(Spreadsheet!H1118),LEN(Spreadsheet!H1118)&gt;40),FALSE,TRUE),TRUE)</f>
        <v>1</v>
      </c>
      <c r="AN908" s="5" t="b">
        <f t="array" ref="AN908">IF(ISBLANK(Spreadsheet!I1118),TRUE,ISNUMBER(MATCH(TRUE,EXACT(Spreadsheet!I1118,GenderValues),0)))</f>
        <v>1</v>
      </c>
      <c r="AO908" s="5" t="b">
        <f ca="1">IF(ISERROR(DATEVALUE(TEXT(Spreadsheet!J1118,"mm/dd/yyyy")) &gt; TODAY()),IF(AND(ISBLANK(Spreadsheet!J1118),ISBLANK(Spreadsheet!C1118)),TRUE,FALSE),IF(DATEVALUE(TEXT(Spreadsheet!J1118,"mm/dd/yyyy")) &gt; TODAY(),FALSE,TRUE))</f>
        <v>1</v>
      </c>
      <c r="AP908" s="5" t="b">
        <f>OR(ISBLANK(Spreadsheet!K1118),LEN(Spreadsheet!K1118)&lt;=100)</f>
        <v>1</v>
      </c>
      <c r="AQ908" s="5" t="b">
        <f t="array" ref="AQ908">IF(OR(AND(ISBLANK(Spreadsheet!L1118),ISBLANK(Spreadsheet!C1118)),AND(NOT(ISBLANK(Spreadsheet!C1118)),NOT(ISBLANK(Spreadsheet!D1118)))),TRUE,ISNUMBER(MATCH(TRUE,EXACT(Spreadsheet!L1118,MaritalStatus),0)))</f>
        <v>1</v>
      </c>
      <c r="AR908" s="5" t="b">
        <f ca="1">IF(ISERROR(DATEVALUE(TEXT(Spreadsheet!M1118,"mm/dd/yyyy")) &gt; TODAY()),IF(ISBLANK(Spreadsheet!M1118),TRUE,FALSE),IF(DATEVALUE(TEXT(Spreadsheet!M1118,"mm/dd/yyyy")) &gt; TODAY(),FALSE,TRUE))</f>
        <v>1</v>
      </c>
      <c r="AS908" s="5" t="b">
        <f>OR(ISBLANK(Spreadsheet!N1118),LEN(Spreadsheet!N1118)&lt;=100)</f>
        <v>1</v>
      </c>
      <c r="AT908" s="5" t="b">
        <f>OR(ISBLANK(Spreadsheet!O1118),UPPER(Spreadsheet!O1118)="YES")</f>
        <v>1</v>
      </c>
      <c r="AU908" s="5" t="b">
        <f>OR(ISBLANK(Spreadsheet!P1118),UPPER(Spreadsheet!P1118)="YES")</f>
        <v>1</v>
      </c>
      <c r="AV908" s="5" t="b">
        <f t="array" ref="AV908">IF(ISBLANK(Spreadsheet!Q1118),TRUE,ISNUMBER(MATCH(TRUE,EXACT(Spreadsheet!Q1118,OnGroupsPriorIns),0)))</f>
        <v>1</v>
      </c>
      <c r="AW908" s="5" t="b">
        <f>OR(ISBLANK(Spreadsheet!R1118),UPPER(Spreadsheet!R1118)="YES")</f>
        <v>1</v>
      </c>
      <c r="AX908" s="5" t="b">
        <f>OR(ISBLANK(Spreadsheet!S1118),UPPER(Spreadsheet!S1118)="YES")</f>
        <v>1</v>
      </c>
      <c r="AY908" s="5" t="b">
        <f>OR(AND(ISBLANK(Spreadsheet!C1118),LEN(Spreadsheet!T1118)=0),AND(NOT(ISBLANK(Spreadsheet!C1118)),LEN(Spreadsheet!T1118)&gt;0,LEN(Spreadsheet!T1118)&lt;=50))</f>
        <v>1</v>
      </c>
      <c r="AZ908" s="5" t="b">
        <f>OR(LEN(Spreadsheet!U1118)=0,AND(LEN(Spreadsheet!U1118)&gt;0,LEN(Spreadsheet!U1118)&lt;=50))</f>
        <v>1</v>
      </c>
      <c r="BA908" s="5" t="b">
        <f>OR(AND(ISBLANK(Spreadsheet!C1118),LEN(Spreadsheet!V1118)=0),AND(NOT(ISBLANK(Spreadsheet!C1118)),LEN(Spreadsheet!V1118)&gt;0,LEN(Spreadsheet!V1118)&lt;=50))</f>
        <v>1</v>
      </c>
      <c r="BB908" s="5" t="b">
        <f t="array" ref="BB908">IF(AND(ISBLANK(Spreadsheet!C1118),LEN(Spreadsheet!W1118)=0),TRUE,ISNUMBER(MATCH(TRUE,EXACT(Spreadsheet!W1118,States),0)))</f>
        <v>1</v>
      </c>
      <c r="BC908" s="5" t="b">
        <f>OR(AND(ISBLANK(Spreadsheet!C1118),LEN(Spreadsheet!X1118)=0),AND(NOT(ISBLANK(Spreadsheet!C1118)),LEN(Spreadsheet!X1118)&gt;0,LEN(Spreadsheet!X1118)=5,ISNUMBER(VALUE(Spreadsheet!X1118))))</f>
        <v>1</v>
      </c>
      <c r="BD908" s="5" t="b">
        <f>OR(ISBLANK(Spreadsheet!Z1118),LEN(Spreadsheet!Z1118)&lt;=50)</f>
        <v>1</v>
      </c>
      <c r="BE908" s="5" t="b">
        <f>ISBLANK(Spreadsheet!AA1118)</f>
        <v>1</v>
      </c>
      <c r="BF908" s="5" t="b">
        <f>ISBLANK(Spreadsheet!AB1118)</f>
        <v>1</v>
      </c>
      <c r="BG908" s="5" t="b">
        <f>IF(ISERROR(DATEVALUE(TEXT(Spreadsheet!AC1118,"mm/dd/yyyy")) &gt; DATEVALUE(TEXT(Spreadsheet!J1118,"mm/dd/yyyy"))),IF(OR(AND(ISBLANK(Spreadsheet!AC1118),ISBLANK(Spreadsheet!C1118)),AND(NOT(ISBLANK(Spreadsheet!C1118)),ISBLANK(Spreadsheet!AC1118),NOT(ISBLANK(Spreadsheet!D1118)))),TRUE,FALSE),IF(DATEVALUE(TEXT(Spreadsheet!AC1118,"mm/dd/yyyy")) &gt; DATEVALUE(TEXT(Spreadsheet!J1118,"mm/dd/yyyy")),TRUE,FALSE))</f>
        <v>1</v>
      </c>
      <c r="BH908" s="5" t="b">
        <f>OR(AND(ISBLANK(Spreadsheet!C1118),ISBLANK(Spreadsheet!AE1118)),AND(NOT(ISBLANK(Spreadsheet!C1118)),NOT(ISBLANK(Spreadsheet!D1118)),ISBLANK(Spreadsheet!AE1118)),AND(NOT(ISBLANK(Spreadsheet!C1118)),ISBLANK(Spreadsheet!D1118),NOT(ISBLANK(Spreadsheet!AE1118)),LEN(Spreadsheet!AE1118)&lt;=100))</f>
        <v>1</v>
      </c>
      <c r="BI908" s="5" t="b">
        <f t="array" ref="BI908">IF(ISBLANK(Spreadsheet!AF1118),TRUE,ISNUMBER(MATCH(TRUE,EXACT(Spreadsheet!AF1118,CobraShortReasons),0)))</f>
        <v>1</v>
      </c>
      <c r="BJ908" s="5" t="b">
        <f ca="1">IF(ISERROR(DATEVALUE(TEXT(Spreadsheet!AG1118,"mm/dd/yyyy")) &gt; TODAY()),IF(ISBLANK(Spreadsheet!AG1118),TRUE,FALSE),IF(DATEVALUE(TEXT(Spreadsheet!AG1118,"mm/dd/yyyy")) &gt; TODAY(),FALSE,TRUE))</f>
        <v>1</v>
      </c>
      <c r="BK908" s="5" t="b">
        <f>OR(ISBLANK(Spreadsheet!AH1118),LEN(Spreadsheet!AH1118)&lt;=25)</f>
        <v>1</v>
      </c>
      <c r="BL908" s="5" t="b">
        <f t="array" aca="1" ref="BL908" ca="1">IF(ISBLANK(Spreadsheet!AI1118),TRUE,ISNUMBER(MATCH(TRUE,EXACT(Spreadsheet!AI1118,INDIRECT(Spreadsheet!$D$2)),0)))</f>
        <v>1</v>
      </c>
      <c r="BM908" s="5" t="b">
        <f t="array" aca="1" ref="BM908" ca="1">IF(ISBLANK(Spreadsheet!AJ1118),TRUE,ISNUMBER(MATCH(TRUE,EXACT(Spreadsheet!AJ1118,INDIRECT(Spreadsheet!BJ908)),0)))</f>
        <v>1</v>
      </c>
      <c r="BN908" s="5" t="b">
        <f t="array" ref="BN908">IF(ISBLANK(Spreadsheet!AK1118),TRUE,ISNUMBER(MATCH(TRUE,EXACT(Spreadsheet!AK1118,DentalPlans),0)))</f>
        <v>1</v>
      </c>
      <c r="BO908" s="5" t="b">
        <f t="array" aca="1" ref="BO908" ca="1">IF(ISBLANK(Spreadsheet!AL1118),TRUE,ISNUMBER(MATCH(TRUE,EXACT(Spreadsheet!AL1118,INDIRECT(Spreadsheet!BK908)),0)))</f>
        <v>1</v>
      </c>
      <c r="BP908" s="5" t="b">
        <f t="array" ref="BP908">IF(ISBLANK(Spreadsheet!AM1118),TRUE,ISNUMBER(MATCH(TRUE,EXACT(Spreadsheet!AM1118,VisionPlans),0)))</f>
        <v>1</v>
      </c>
      <c r="BQ908" s="5" t="b">
        <f t="array" aca="1" ref="BQ908" ca="1">IF(ISBLANK(Spreadsheet!AN1118),TRUE,ISNUMBER(MATCH(TRUE,EXACT(Spreadsheet!AN1118,INDIRECT(Spreadsheet!BL908)),0)))</f>
        <v>1</v>
      </c>
      <c r="BR908" s="5" t="b">
        <f t="array" ref="BR908">IF(ISBLANK(Spreadsheet!AO1118),TRUE,ISNUMBER(MATCH(TRUE,EXACT(Spreadsheet!AO1118,LifeBenefitClasses),0)))</f>
        <v>1</v>
      </c>
      <c r="BS908" s="5" t="b">
        <f>IF(OR(ISBLANK(Spreadsheet!AO1118), Spreadsheet!AO1118="Waive"),IF(ISBLANK(Spreadsheet!AP1118),TRUE,FALSE),IF(OR(AND(NOT(ISBLANK(Spreadsheet!AO1118)),ISBLANK(Spreadsheet!AP1118)),NOT(ISNUMBER(VALUE(Spreadsheet!AP1118)))),FALSE,IF(OR(AND(Spreadsheet!AP1118&lt;6,MOD(Spreadsheet!AP1118*10,5)=0), MOD(Spreadsheet!AP1118,5000)=0),TRUE,FALSE)))</f>
        <v>1</v>
      </c>
      <c r="BT908" s="5" t="b">
        <f t="array" ref="BT908">IF(ISBLANK(Spreadsheet!AQ1118),TRUE,ISNUMBER(MATCH(TRUE,EXACT(Spreadsheet!AQ1118,EnrollWaive),0)))</f>
        <v>1</v>
      </c>
      <c r="BU908" s="5" t="b">
        <f t="array" ref="BU908">IF(ISBLANK(Spreadsheet!AR1118),TRUE,ISNUMBER(MATCH(TRUE,EXACT(Spreadsheet!AR1118,LifeBenefitClasses),0)))</f>
        <v>1</v>
      </c>
      <c r="BV908" s="5" t="b">
        <f>IF(OR(ISBLANK(Spreadsheet!AR1118), Spreadsheet!AR1118="Waive"),IF(ISBLANK(Spreadsheet!AS1118),TRUE,FALSE),IF(OR(AND(NOT(ISBLANK(Spreadsheet!AR1118)),ISBLANK(Spreadsheet!AS1118)),NOT(ISNUMBER(VALUE(Spreadsheet!AS1118)))),FALSE,IF(OR(AND(Spreadsheet!AS1118&lt;6,MOD(Spreadsheet!AS1118*10,5)=0), MOD(Spreadsheet!AS1118,10000)=0),TRUE,FALSE)))</f>
        <v>1</v>
      </c>
      <c r="BW908" s="5" t="b">
        <f t="array" ref="BW908">IF(ISBLANK(Spreadsheet!AT1118),TRUE,ISNUMBER(MATCH(TRUE,EXACT(Spreadsheet!AT1118,LifeBenefitClasses),0)))</f>
        <v>1</v>
      </c>
      <c r="BX908" s="5" t="b">
        <f>IF(OR(ISBLANK(Spreadsheet!AT1118), Spreadsheet!AT1118="Waive"),IF(ISBLANK(Spreadsheet!AU1118),TRUE,FALSE),IF(OR(AND(NOT(ISBLANK(Spreadsheet!AT1118)),ISBLANK(Spreadsheet!AU1118)),NOT(ISNUMBER(VALUE(Spreadsheet!AU1118)))),FALSE,IF(AND(NOT(OR(ISBLANK(Spreadsheet!AT1118),Spreadsheet!AT1118="Waive")),NOT(OR(ISBLANK(Spreadsheet!AR1118),Spreadsheet!AR1118="Waive")),MOD(Spreadsheet!AU1118,5000)=0, Spreadsheet!AU1118&lt;=(Spreadsheet!AS1118*0.5)),TRUE,FALSE)))</f>
        <v>1</v>
      </c>
      <c r="BY908" s="5" t="b">
        <f t="array" ref="BY908">IF(ISBLANK(Spreadsheet!AV1118),TRUE,ISNUMBER(MATCH(TRUE,EXACT(Spreadsheet!AV1118,EnrollWaive),0)))</f>
        <v>1</v>
      </c>
      <c r="BZ908" s="5" t="b">
        <f t="array" ref="BZ908">IF(ISBLANK(Spreadsheet!AW1118),TRUE,ISNUMBER(MATCH(TRUE,EXACT(Spreadsheet!AW1118,LifeBenefitClasses),0)))</f>
        <v>1</v>
      </c>
      <c r="CA908" s="5" t="b">
        <f t="array" ref="CA908">IF(ISBLANK(Spreadsheet!AX1118),TRUE,ISNUMBER(MATCH(TRUE,EXACT(Spreadsheet!AX1118,LifeBenefitClasses),0)))</f>
        <v>1</v>
      </c>
      <c r="CB908" s="5" t="b">
        <f t="array" ref="CB908">IF(ISBLANK(Spreadsheet!AY1118),TRUE,ISNUMBER(MATCH(TRUE,EXACT(Spreadsheet!AY1118,LifeBenefitClasses),0)))</f>
        <v>1</v>
      </c>
      <c r="CC908" s="5" t="b">
        <f t="array" ref="CC908">IF(ISBLANK(Spreadsheet!AZ1118),TRUE,ISNUMBER(MATCH(TRUE,EXACT(Spreadsheet!AZ1118,LifeBenefitClasses),0)))</f>
        <v>1</v>
      </c>
      <c r="CD908" s="5" t="b">
        <f t="array" ref="CD908">IF(ISBLANK(Spreadsheet!BA1118),TRUE,ISNUMBER(MATCH(TRUE,EXACT(Spreadsheet!BA1118,LifeBenefitClasses),0)))</f>
        <v>1</v>
      </c>
      <c r="CE908" s="5" t="b">
        <f>IF(OR(ISBLANK(Spreadsheet!BA1118), Spreadsheet!BA1118="Waive"),IF(ISBLANK(Spreadsheet!BB1118),TRUE,FALSE),IF(OR(AND(NOT(ISBLANK(Spreadsheet!BA1118)),ISBLANK(Spreadsheet!BB1118)),NOT(ISNUMBER(VALUE(Spreadsheet!BB1118))),ISBLANK(Spreadsheet!BC1118),NOT(ISNUMBER(VALUE(Spreadsheet!BC1118)))),FALSE,IF(AND(Spreadsheet!BB1118&gt;=50000,Spreadsheet!BB1118&lt;=250000,MOD(Spreadsheet!BB1118,10000)=0,Spreadsheet!BB1118&lt;=(10*Spreadsheet!BC1118)),TRUE,FALSE)))</f>
        <v>1</v>
      </c>
      <c r="CF908" s="5" t="b">
        <f>IF(NOT(ISBLANK(Spreadsheet!BC908)),AND(ISNUMBER(VALUE(Spreadsheet!BC908)),Spreadsheet!BC908&gt;0),AND(OR(ISBLANK(Spreadsheet!AO908),Spreadsheet!AO908="Waive",AND(NOT(OR(ISBLANK(Spreadsheet!AO908),Spreadsheet!AO908="Waive")),Spreadsheet!AP908&gt;=6)),OR(ISBLANK(Spreadsheet!AR908),AND(NOT(OR(ISBLANK(Spreadsheet!AR908),Spreadsheet!AR908="Waive")),Spreadsheet!AS908&gt;=6)),OR(ISBLANK(Spreadsheet!AW908)),OR(ISBLANK(Spreadsheet!AX908)),OR(ISBLANK(Spreadsheet!AY908)),OR(ISBLANK(Spreadsheet!AZ908)),OR(ISBLANK(Spreadsheet!BA908),Spreadsheet!BA908="Waive")))</f>
        <v>1</v>
      </c>
      <c r="CG908" s="5" t="b">
        <f t="shared" ca="1" si="65"/>
        <v>1</v>
      </c>
    </row>
    <row r="909" spans="8:85" x14ac:dyDescent="0.3">
      <c r="H909" s="5">
        <f t="shared" ca="1" si="62"/>
        <v>2</v>
      </c>
      <c r="I909" s="5" t="str">
        <f t="shared" ca="1" si="63"/>
        <v/>
      </c>
      <c r="J909" s="5" t="str">
        <f>IF(AND(NOT(ISBLANK(Spreadsheet!C1119)),ISBLANK(Spreadsheet!D1119)),Spreadsheet!F1119&amp;" "&amp;Spreadsheet!H1119,"")</f>
        <v/>
      </c>
      <c r="K909" s="5">
        <f>IF(AND(NOT(ISBLANK(Spreadsheet!C1119)),ISBLANK(Spreadsheet!D1119)),COUNTIFS(Spreadsheet!E$786:E1120,"=Child",Spreadsheet!C$786:C1120, "="&amp;Spreadsheet!C1119) + COUNTIFS(Spreadsheet!E$786:E1120,"=Step-child",Spreadsheet!C$786:C1120, "="&amp;Spreadsheet!C1119),0)</f>
        <v>0</v>
      </c>
      <c r="L909" s="5">
        <f>IF(NOT(ISBLANK(J909)),COUNTIFS(Spreadsheet!E$786:E1120,"=Wife",Spreadsheet!C$786:C1120, "="&amp;Spreadsheet!C1119) + COUNTIFS(Spreadsheet!E$786:E1120,"=Husband",Spreadsheet!C$786:C1120, "="&amp;Spreadsheet!C1119),0)</f>
        <v>0</v>
      </c>
      <c r="M909" s="5">
        <f>IF(NOT(ISBLANK(Spreadsheet!AJ1119)),VLOOKUP(Spreadsheet!AJ1119,'Drop Downs'!$P$2:$R$16,3,FALSE),0)</f>
        <v>0</v>
      </c>
      <c r="N909" s="5">
        <f>IF(NOT(ISBLANK(Spreadsheet!AJ1119)), VLOOKUP(Spreadsheet!AJ1119,'Drop Downs'!$P$2:$R$16,2,FALSE),0)</f>
        <v>0</v>
      </c>
      <c r="O909" s="5">
        <f>IF(NOT(ISBLANK(Spreadsheet!AL1119)),VLOOKUP(Spreadsheet!AL1119,'Drop Downs'!$P$2:$R$16,3,FALSE), 0)</f>
        <v>0</v>
      </c>
      <c r="P909" s="5">
        <f>IF(NOT(ISBLANK(Spreadsheet!AL1119)),VLOOKUP(Spreadsheet!AL1119,'Drop Downs'!$P$2:$R$16,2,FALSE),0)</f>
        <v>0</v>
      </c>
      <c r="Q909" s="5">
        <f>IF(NOT(ISBLANK(Spreadsheet!AN1119)),VLOOKUP(Spreadsheet!AN1119,'Drop Downs'!$P$2:$R$16,3,FALSE),0)</f>
        <v>0</v>
      </c>
      <c r="R909" s="5">
        <f>IF(NOT(ISBLANK(Spreadsheet!AN1119)),VLOOKUP(Spreadsheet!AN1119,'Drop Downs'!$P$2:$R$16,2,FALSE),0)</f>
        <v>0</v>
      </c>
      <c r="S909" s="5" t="str">
        <f>IF(OR(M909&gt;K909,N909&gt;L909,O909&gt;K909, Q909&gt;K909,N909&gt;L909, P909&gt;L909, R909&gt;L909),"Member currently has a coverage election over what he/she needs.  Please add more dependents or adjust the coverage election.","")&amp;(IF(AND(NOT(ISBLANK(Spreadsheet!C1119)),NOT(ISBLANK(Spreadsheet!D1119)),ISBLANK(Spreadsheet!E1119)),"Dependent lacks a relationship to member.Please select one from the drop-down.",""))</f>
        <v/>
      </c>
      <c r="T909" s="5" t="b">
        <f t="shared" si="64"/>
        <v>1</v>
      </c>
      <c r="U909" s="5" t="b">
        <f>OR(ISBLANK(Spreadsheet!C1119),IF(NOT(ISBLANK(Spreadsheet!D1119)),NOT(ISBLANK(Spreadsheet!E1119)),TRUE))</f>
        <v>1</v>
      </c>
      <c r="V909" s="5" t="b">
        <f>OR(ISBLANK(Spreadsheet!C1119), NOT(ISBLANK(Spreadsheet!I1119)))</f>
        <v>1</v>
      </c>
      <c r="W909" s="5" t="b">
        <f>OR(ISBLANK(Spreadsheet!D1119),NOT(ISBLANK(Spreadsheet!C1119)))</f>
        <v>1</v>
      </c>
      <c r="X909" s="155" t="str">
        <f>REPT("0",MIN(FIND({1,2,3,4,5,6,7,8,9},Spreadsheet!C1119&amp;"123456789"))-1)&amp;IF(ISBLANK(Spreadsheet!C1119),"",SUMPRODUCT(MID(0&amp;Spreadsheet!C1119,LARGE(INDEX(ISNUMBER(--MID(Spreadsheet!C1119,ROW($1:$225),1))*
 ROW($1:$225),0),ROW($1:$225))+1,1)*10^ROW($1:$225)/10))</f>
        <v/>
      </c>
      <c r="Y909" s="5" t="b">
        <f>IF(NOT(ISBLANK(Spreadsheet!C1119)),IF(AND(ISNUMBER(VALUE(Spreadsheet!C1119)), LEN(Spreadsheet!C1119)=9),TRUE,FALSE),TRUE)</f>
        <v>1</v>
      </c>
      <c r="Z909" s="155" t="str">
        <f>REPT("0",MIN(FIND({1,2,3,4,5,6,7,8,9},Spreadsheet!D1119&amp;"123456789"))-1)&amp;IF(ISBLANK(Spreadsheet!D1119),"",SUMPRODUCT(MID(0&amp;Spreadsheet!D1119,LARGE(INDEX(ISNUMBER(--MID(Spreadsheet!D1119,ROW($1:$225),1))*
 ROW($1:$225),0),ROW($1:$225))+1,1)*10^ROW($1:$225)/10))</f>
        <v/>
      </c>
      <c r="AA909" s="5" t="b">
        <f>IF(AND(NOT(ISBLANK(Spreadsheet!D1119)),NOT(ISBLANK(Spreadsheet!C1119))),IF(AND(ISNUMBER(VALUE(Spreadsheet!D1119)), LEN(Spreadsheet!D1119)=9),TRUE,FALSE),IF(AND(NOT(ISBLANK(Spreadsheet!D1119)),ISBLANK(Spreadsheet!C1119)),FALSE,TRUE))</f>
        <v>1</v>
      </c>
      <c r="AB909" s="5" t="b">
        <f>OR(ISBLANK(Spreadsheet!Y909),IF(NOT(ISBLANK(Spreadsheet!Y909)),LEN(Spreadsheet!Y909)=10,ISNUMBER(VALUE(Spreadsheet!Y909))))</f>
        <v>1</v>
      </c>
      <c r="AC909" s="5" t="b">
        <f>OR(ISBLANK(Spreadsheet!AI1119), AND(NOT(ISBLANK(Spreadsheet!AJ1119)), NOT(ISNUMBER(SEARCH("Waive",Spreadsheet!AJ1119)))))</f>
        <v>1</v>
      </c>
      <c r="AD909" s="5" t="b">
        <f>OR(ISBLANK(Spreadsheet!AK1119), AND(NOT(ISBLANK(Spreadsheet!AL1119)), NOT(ISNUMBER(SEARCH("Waive",Spreadsheet!AL1119)))))</f>
        <v>1</v>
      </c>
      <c r="AE909" s="5" t="b">
        <f>OR(ISBLANK(Spreadsheet!AM1119), AND(NOT(ISBLANK(Spreadsheet!AN1119)), NOT(ISNUMBER(SEARCH("Waive", Spreadsheet!AN1119)))))</f>
        <v>1</v>
      </c>
      <c r="AF909" s="5" t="b">
        <f>OR(ISBLANK(Spreadsheet!C1119), NOT(ISBLANK(Spreadsheet!D1119)),NOT(ISBLANK(Spreadsheet!L1119)))</f>
        <v>1</v>
      </c>
      <c r="AG909" s="5" t="b">
        <f>IF(AND(NOT(ISBLANK(Spreadsheet!C1119)), NOT(ISBLANK(Spreadsheet!D1119)),Spreadsheet!C1119&lt;&gt;Spreadsheet!D1119),IF(ISERROR(VLOOKUP(Spreadsheet!C1119, Spreadsheet!$C$6:'Spreadsheet'!$C1118,1,FALSE)), FALSE, TRUE),TRUE)</f>
        <v>1</v>
      </c>
      <c r="AH909" s="5" t="b">
        <f>Spreadsheet!$B$2=Spreadsheet!AD909</f>
        <v>1</v>
      </c>
      <c r="AI909" s="5" t="b">
        <f>IF(ISBLANK(Spreadsheet!G1119),TRUE,IF(OR(LEN(Spreadsheet!G1119)&gt;1,ISNUMBER(VALUE(Spreadsheet!G1119))),FALSE,TRUE))</f>
        <v>1</v>
      </c>
      <c r="AJ909" s="5" t="b">
        <f>OR(ISBLANK(Spreadsheet!C1119), NOT(ISBLANK(Spreadsheet!B1119)), NOT(ISBLANK(Spreadsheet!D1119)))</f>
        <v>1</v>
      </c>
      <c r="AK909" s="5" t="b">
        <f t="array" ref="AK909">IF(OR(AND(ISBLANK(Spreadsheet!E1119),ISBLANK(Spreadsheet!D1119),NOT(ISBLANK(Spreadsheet!C1119))),AND(ISBLANK(Spreadsheet!E1119),ISBLANK(Spreadsheet!D1119),ISBLANK(Spreadsheet!C1119))),TRUE,ISNUMBER(MATCH(TRUE,EXACT(Spreadsheet!E1119,Relationships),0)))</f>
        <v>1</v>
      </c>
      <c r="AL909" s="5" t="b">
        <f>IF(NOT(ISBLANK(Spreadsheet!C1119)),IF(OR(ISBLANK(Spreadsheet!F1119),LEN(Spreadsheet!F1119)&gt;40),FALSE,TRUE),TRUE)</f>
        <v>1</v>
      </c>
      <c r="AM909" s="5" t="b">
        <f>IF(NOT(ISBLANK(Spreadsheet!C1119)),IF(OR(ISBLANK(Spreadsheet!H1119),LEN(Spreadsheet!H1119)&gt;40),FALSE,TRUE),TRUE)</f>
        <v>1</v>
      </c>
      <c r="AN909" s="5" t="b">
        <f t="array" ref="AN909">IF(ISBLANK(Spreadsheet!I1119),TRUE,ISNUMBER(MATCH(TRUE,EXACT(Spreadsheet!I1119,GenderValues),0)))</f>
        <v>1</v>
      </c>
      <c r="AO909" s="5" t="b">
        <f ca="1">IF(ISERROR(DATEVALUE(TEXT(Spreadsheet!J1119,"mm/dd/yyyy")) &gt; TODAY()),IF(AND(ISBLANK(Spreadsheet!J1119),ISBLANK(Spreadsheet!C1119)),TRUE,FALSE),IF(DATEVALUE(TEXT(Spreadsheet!J1119,"mm/dd/yyyy")) &gt; TODAY(),FALSE,TRUE))</f>
        <v>1</v>
      </c>
      <c r="AP909" s="5" t="b">
        <f>OR(ISBLANK(Spreadsheet!K1119),LEN(Spreadsheet!K1119)&lt;=100)</f>
        <v>1</v>
      </c>
      <c r="AQ909" s="5" t="b">
        <f t="array" ref="AQ909">IF(OR(AND(ISBLANK(Spreadsheet!L1119),ISBLANK(Spreadsheet!C1119)),AND(NOT(ISBLANK(Spreadsheet!C1119)),NOT(ISBLANK(Spreadsheet!D1119)))),TRUE,ISNUMBER(MATCH(TRUE,EXACT(Spreadsheet!L1119,MaritalStatus),0)))</f>
        <v>1</v>
      </c>
      <c r="AR909" s="5" t="b">
        <f ca="1">IF(ISERROR(DATEVALUE(TEXT(Spreadsheet!M1119,"mm/dd/yyyy")) &gt; TODAY()),IF(ISBLANK(Spreadsheet!M1119),TRUE,FALSE),IF(DATEVALUE(TEXT(Spreadsheet!M1119,"mm/dd/yyyy")) &gt; TODAY(),FALSE,TRUE))</f>
        <v>1</v>
      </c>
      <c r="AS909" s="5" t="b">
        <f>OR(ISBLANK(Spreadsheet!N1119),LEN(Spreadsheet!N1119)&lt;=100)</f>
        <v>1</v>
      </c>
      <c r="AT909" s="5" t="b">
        <f>OR(ISBLANK(Spreadsheet!O1119),UPPER(Spreadsheet!O1119)="YES")</f>
        <v>1</v>
      </c>
      <c r="AU909" s="5" t="b">
        <f>OR(ISBLANK(Spreadsheet!P1119),UPPER(Spreadsheet!P1119)="YES")</f>
        <v>1</v>
      </c>
      <c r="AV909" s="5" t="b">
        <f t="array" ref="AV909">IF(ISBLANK(Spreadsheet!Q1119),TRUE,ISNUMBER(MATCH(TRUE,EXACT(Spreadsheet!Q1119,OnGroupsPriorIns),0)))</f>
        <v>1</v>
      </c>
      <c r="AW909" s="5" t="b">
        <f>OR(ISBLANK(Spreadsheet!R1119),UPPER(Spreadsheet!R1119)="YES")</f>
        <v>1</v>
      </c>
      <c r="AX909" s="5" t="b">
        <f>OR(ISBLANK(Spreadsheet!S1119),UPPER(Spreadsheet!S1119)="YES")</f>
        <v>1</v>
      </c>
      <c r="AY909" s="5" t="b">
        <f>OR(AND(ISBLANK(Spreadsheet!C1119),LEN(Spreadsheet!T1119)=0),AND(NOT(ISBLANK(Spreadsheet!C1119)),LEN(Spreadsheet!T1119)&gt;0,LEN(Spreadsheet!T1119)&lt;=50))</f>
        <v>1</v>
      </c>
      <c r="AZ909" s="5" t="b">
        <f>OR(LEN(Spreadsheet!U1119)=0,AND(LEN(Spreadsheet!U1119)&gt;0,LEN(Spreadsheet!U1119)&lt;=50))</f>
        <v>1</v>
      </c>
      <c r="BA909" s="5" t="b">
        <f>OR(AND(ISBLANK(Spreadsheet!C1119),LEN(Spreadsheet!V1119)=0),AND(NOT(ISBLANK(Spreadsheet!C1119)),LEN(Spreadsheet!V1119)&gt;0,LEN(Spreadsheet!V1119)&lt;=50))</f>
        <v>1</v>
      </c>
      <c r="BB909" s="5" t="b">
        <f t="array" ref="BB909">IF(AND(ISBLANK(Spreadsheet!C1119),LEN(Spreadsheet!W1119)=0),TRUE,ISNUMBER(MATCH(TRUE,EXACT(Spreadsheet!W1119,States),0)))</f>
        <v>1</v>
      </c>
      <c r="BC909" s="5" t="b">
        <f>OR(AND(ISBLANK(Spreadsheet!C1119),LEN(Spreadsheet!X1119)=0),AND(NOT(ISBLANK(Spreadsheet!C1119)),LEN(Spreadsheet!X1119)&gt;0,LEN(Spreadsheet!X1119)=5,ISNUMBER(VALUE(Spreadsheet!X1119))))</f>
        <v>1</v>
      </c>
      <c r="BD909" s="5" t="b">
        <f>OR(ISBLANK(Spreadsheet!Z1119),LEN(Spreadsheet!Z1119)&lt;=50)</f>
        <v>1</v>
      </c>
      <c r="BE909" s="5" t="b">
        <f>ISBLANK(Spreadsheet!AA1119)</f>
        <v>1</v>
      </c>
      <c r="BF909" s="5" t="b">
        <f>ISBLANK(Spreadsheet!AB1119)</f>
        <v>1</v>
      </c>
      <c r="BG909" s="5" t="b">
        <f>IF(ISERROR(DATEVALUE(TEXT(Spreadsheet!AC1119,"mm/dd/yyyy")) &gt; DATEVALUE(TEXT(Spreadsheet!J1119,"mm/dd/yyyy"))),IF(OR(AND(ISBLANK(Spreadsheet!AC1119),ISBLANK(Spreadsheet!C1119)),AND(NOT(ISBLANK(Spreadsheet!C1119)),ISBLANK(Spreadsheet!AC1119),NOT(ISBLANK(Spreadsheet!D1119)))),TRUE,FALSE),IF(DATEVALUE(TEXT(Spreadsheet!AC1119,"mm/dd/yyyy")) &gt; DATEVALUE(TEXT(Spreadsheet!J1119,"mm/dd/yyyy")),TRUE,FALSE))</f>
        <v>1</v>
      </c>
      <c r="BH909" s="5" t="b">
        <f>OR(AND(ISBLANK(Spreadsheet!C1119),ISBLANK(Spreadsheet!AE1119)),AND(NOT(ISBLANK(Spreadsheet!C1119)),NOT(ISBLANK(Spreadsheet!D1119)),ISBLANK(Spreadsheet!AE1119)),AND(NOT(ISBLANK(Spreadsheet!C1119)),ISBLANK(Spreadsheet!D1119),NOT(ISBLANK(Spreadsheet!AE1119)),LEN(Spreadsheet!AE1119)&lt;=100))</f>
        <v>1</v>
      </c>
      <c r="BI909" s="5" t="b">
        <f t="array" ref="BI909">IF(ISBLANK(Spreadsheet!AF1119),TRUE,ISNUMBER(MATCH(TRUE,EXACT(Spreadsheet!AF1119,CobraShortReasons),0)))</f>
        <v>1</v>
      </c>
      <c r="BJ909" s="5" t="b">
        <f ca="1">IF(ISERROR(DATEVALUE(TEXT(Spreadsheet!AG1119,"mm/dd/yyyy")) &gt; TODAY()),IF(ISBLANK(Spreadsheet!AG1119),TRUE,FALSE),IF(DATEVALUE(TEXT(Spreadsheet!AG1119,"mm/dd/yyyy")) &gt; TODAY(),FALSE,TRUE))</f>
        <v>1</v>
      </c>
      <c r="BK909" s="5" t="b">
        <f>OR(ISBLANK(Spreadsheet!AH1119),LEN(Spreadsheet!AH1119)&lt;=25)</f>
        <v>1</v>
      </c>
      <c r="BL909" s="5" t="b">
        <f t="array" aca="1" ref="BL909" ca="1">IF(ISBLANK(Spreadsheet!AI1119),TRUE,ISNUMBER(MATCH(TRUE,EXACT(Spreadsheet!AI1119,INDIRECT(Spreadsheet!$D$2)),0)))</f>
        <v>1</v>
      </c>
      <c r="BM909" s="5" t="b">
        <f t="array" aca="1" ref="BM909" ca="1">IF(ISBLANK(Spreadsheet!AJ1119),TRUE,ISNUMBER(MATCH(TRUE,EXACT(Spreadsheet!AJ1119,INDIRECT(Spreadsheet!BJ909)),0)))</f>
        <v>1</v>
      </c>
      <c r="BN909" s="5" t="b">
        <f t="array" ref="BN909">IF(ISBLANK(Spreadsheet!AK1119),TRUE,ISNUMBER(MATCH(TRUE,EXACT(Spreadsheet!AK1119,DentalPlans),0)))</f>
        <v>1</v>
      </c>
      <c r="BO909" s="5" t="b">
        <f t="array" aca="1" ref="BO909" ca="1">IF(ISBLANK(Spreadsheet!AL1119),TRUE,ISNUMBER(MATCH(TRUE,EXACT(Spreadsheet!AL1119,INDIRECT(Spreadsheet!BK909)),0)))</f>
        <v>1</v>
      </c>
      <c r="BP909" s="5" t="b">
        <f t="array" ref="BP909">IF(ISBLANK(Spreadsheet!AM1119),TRUE,ISNUMBER(MATCH(TRUE,EXACT(Spreadsheet!AM1119,VisionPlans),0)))</f>
        <v>1</v>
      </c>
      <c r="BQ909" s="5" t="b">
        <f t="array" aca="1" ref="BQ909" ca="1">IF(ISBLANK(Spreadsheet!AN1119),TRUE,ISNUMBER(MATCH(TRUE,EXACT(Spreadsheet!AN1119,INDIRECT(Spreadsheet!BL909)),0)))</f>
        <v>1</v>
      </c>
      <c r="BR909" s="5" t="b">
        <f t="array" ref="BR909">IF(ISBLANK(Spreadsheet!AO1119),TRUE,ISNUMBER(MATCH(TRUE,EXACT(Spreadsheet!AO1119,LifeBenefitClasses),0)))</f>
        <v>1</v>
      </c>
      <c r="BS909" s="5" t="b">
        <f>IF(OR(ISBLANK(Spreadsheet!AO1119), Spreadsheet!AO1119="Waive"),IF(ISBLANK(Spreadsheet!AP1119),TRUE,FALSE),IF(OR(AND(NOT(ISBLANK(Spreadsheet!AO1119)),ISBLANK(Spreadsheet!AP1119)),NOT(ISNUMBER(VALUE(Spreadsheet!AP1119)))),FALSE,IF(OR(AND(Spreadsheet!AP1119&lt;6,MOD(Spreadsheet!AP1119*10,5)=0), MOD(Spreadsheet!AP1119,5000)=0),TRUE,FALSE)))</f>
        <v>1</v>
      </c>
      <c r="BT909" s="5" t="b">
        <f t="array" ref="BT909">IF(ISBLANK(Spreadsheet!AQ1119),TRUE,ISNUMBER(MATCH(TRUE,EXACT(Spreadsheet!AQ1119,EnrollWaive),0)))</f>
        <v>1</v>
      </c>
      <c r="BU909" s="5" t="b">
        <f t="array" ref="BU909">IF(ISBLANK(Spreadsheet!AR1119),TRUE,ISNUMBER(MATCH(TRUE,EXACT(Spreadsheet!AR1119,LifeBenefitClasses),0)))</f>
        <v>1</v>
      </c>
      <c r="BV909" s="5" t="b">
        <f>IF(OR(ISBLANK(Spreadsheet!AR1119), Spreadsheet!AR1119="Waive"),IF(ISBLANK(Spreadsheet!AS1119),TRUE,FALSE),IF(OR(AND(NOT(ISBLANK(Spreadsheet!AR1119)),ISBLANK(Spreadsheet!AS1119)),NOT(ISNUMBER(VALUE(Spreadsheet!AS1119)))),FALSE,IF(OR(AND(Spreadsheet!AS1119&lt;6,MOD(Spreadsheet!AS1119*10,5)=0), MOD(Spreadsheet!AS1119,10000)=0),TRUE,FALSE)))</f>
        <v>1</v>
      </c>
      <c r="BW909" s="5" t="b">
        <f t="array" ref="BW909">IF(ISBLANK(Spreadsheet!AT1119),TRUE,ISNUMBER(MATCH(TRUE,EXACT(Spreadsheet!AT1119,LifeBenefitClasses),0)))</f>
        <v>1</v>
      </c>
      <c r="BX909" s="5" t="b">
        <f>IF(OR(ISBLANK(Spreadsheet!AT1119), Spreadsheet!AT1119="Waive"),IF(ISBLANK(Spreadsheet!AU1119),TRUE,FALSE),IF(OR(AND(NOT(ISBLANK(Spreadsheet!AT1119)),ISBLANK(Spreadsheet!AU1119)),NOT(ISNUMBER(VALUE(Spreadsheet!AU1119)))),FALSE,IF(AND(NOT(OR(ISBLANK(Spreadsheet!AT1119),Spreadsheet!AT1119="Waive")),NOT(OR(ISBLANK(Spreadsheet!AR1119),Spreadsheet!AR1119="Waive")),MOD(Spreadsheet!AU1119,5000)=0, Spreadsheet!AU1119&lt;=(Spreadsheet!AS1119*0.5)),TRUE,FALSE)))</f>
        <v>1</v>
      </c>
      <c r="BY909" s="5" t="b">
        <f t="array" ref="BY909">IF(ISBLANK(Spreadsheet!AV1119),TRUE,ISNUMBER(MATCH(TRUE,EXACT(Spreadsheet!AV1119,EnrollWaive),0)))</f>
        <v>1</v>
      </c>
      <c r="BZ909" s="5" t="b">
        <f t="array" ref="BZ909">IF(ISBLANK(Spreadsheet!AW1119),TRUE,ISNUMBER(MATCH(TRUE,EXACT(Spreadsheet!AW1119,LifeBenefitClasses),0)))</f>
        <v>1</v>
      </c>
      <c r="CA909" s="5" t="b">
        <f t="array" ref="CA909">IF(ISBLANK(Spreadsheet!AX1119),TRUE,ISNUMBER(MATCH(TRUE,EXACT(Spreadsheet!AX1119,LifeBenefitClasses),0)))</f>
        <v>1</v>
      </c>
      <c r="CB909" s="5" t="b">
        <f t="array" ref="CB909">IF(ISBLANK(Spreadsheet!AY1119),TRUE,ISNUMBER(MATCH(TRUE,EXACT(Spreadsheet!AY1119,LifeBenefitClasses),0)))</f>
        <v>1</v>
      </c>
      <c r="CC909" s="5" t="b">
        <f t="array" ref="CC909">IF(ISBLANK(Spreadsheet!AZ1119),TRUE,ISNUMBER(MATCH(TRUE,EXACT(Spreadsheet!AZ1119,LifeBenefitClasses),0)))</f>
        <v>1</v>
      </c>
      <c r="CD909" s="5" t="b">
        <f t="array" ref="CD909">IF(ISBLANK(Spreadsheet!BA1119),TRUE,ISNUMBER(MATCH(TRUE,EXACT(Spreadsheet!BA1119,LifeBenefitClasses),0)))</f>
        <v>1</v>
      </c>
      <c r="CE909" s="5" t="b">
        <f>IF(OR(ISBLANK(Spreadsheet!BA1119), Spreadsheet!BA1119="Waive"),IF(ISBLANK(Spreadsheet!BB1119),TRUE,FALSE),IF(OR(AND(NOT(ISBLANK(Spreadsheet!BA1119)),ISBLANK(Spreadsheet!BB1119)),NOT(ISNUMBER(VALUE(Spreadsheet!BB1119))),ISBLANK(Spreadsheet!BC1119),NOT(ISNUMBER(VALUE(Spreadsheet!BC1119)))),FALSE,IF(AND(Spreadsheet!BB1119&gt;=50000,Spreadsheet!BB1119&lt;=250000,MOD(Spreadsheet!BB1119,10000)=0,Spreadsheet!BB1119&lt;=(10*Spreadsheet!BC1119)),TRUE,FALSE)))</f>
        <v>1</v>
      </c>
      <c r="CF909" s="5" t="b">
        <f>IF(NOT(ISBLANK(Spreadsheet!BC909)),AND(ISNUMBER(VALUE(Spreadsheet!BC909)),Spreadsheet!BC909&gt;0),AND(OR(ISBLANK(Spreadsheet!AO909),Spreadsheet!AO909="Waive",AND(NOT(OR(ISBLANK(Spreadsheet!AO909),Spreadsheet!AO909="Waive")),Spreadsheet!AP909&gt;=6)),OR(ISBLANK(Spreadsheet!AR909),AND(NOT(OR(ISBLANK(Spreadsheet!AR909),Spreadsheet!AR909="Waive")),Spreadsheet!AS909&gt;=6)),OR(ISBLANK(Spreadsheet!AW909)),OR(ISBLANK(Spreadsheet!AX909)),OR(ISBLANK(Spreadsheet!AY909)),OR(ISBLANK(Spreadsheet!AZ909)),OR(ISBLANK(Spreadsheet!BA909),Spreadsheet!BA909="Waive")))</f>
        <v>1</v>
      </c>
      <c r="CG909" s="5" t="b">
        <f t="shared" ca="1" si="65"/>
        <v>1</v>
      </c>
    </row>
    <row r="910" spans="8:85" x14ac:dyDescent="0.3">
      <c r="H910" s="5">
        <f t="shared" ca="1" si="62"/>
        <v>2</v>
      </c>
      <c r="I910" s="5" t="str">
        <f t="shared" ca="1" si="63"/>
        <v/>
      </c>
      <c r="J910" s="5" t="str">
        <f>IF(AND(NOT(ISBLANK(Spreadsheet!C1120)),ISBLANK(Spreadsheet!D1120)),Spreadsheet!F1120&amp;" "&amp;Spreadsheet!H1120,"")</f>
        <v/>
      </c>
      <c r="K910" s="5">
        <f>IF(AND(NOT(ISBLANK(Spreadsheet!C1120)),ISBLANK(Spreadsheet!D1120)),COUNTIFS(Spreadsheet!E$786:E1121,"=Child",Spreadsheet!C$786:C1121, "="&amp;Spreadsheet!C1120) + COUNTIFS(Spreadsheet!E$786:E1121,"=Step-child",Spreadsheet!C$786:C1121, "="&amp;Spreadsheet!C1120),0)</f>
        <v>0</v>
      </c>
      <c r="L910" s="5">
        <f>IF(NOT(ISBLANK(J910)),COUNTIFS(Spreadsheet!E$786:E1121,"=Wife",Spreadsheet!C$786:C1121, "="&amp;Spreadsheet!C1120) + COUNTIFS(Spreadsheet!E$786:E1121,"=Husband",Spreadsheet!C$786:C1121, "="&amp;Spreadsheet!C1120),0)</f>
        <v>0</v>
      </c>
      <c r="M910" s="5">
        <f>IF(NOT(ISBLANK(Spreadsheet!AJ1120)),VLOOKUP(Spreadsheet!AJ1120,'Drop Downs'!$P$2:$R$16,3,FALSE),0)</f>
        <v>0</v>
      </c>
      <c r="N910" s="5">
        <f>IF(NOT(ISBLANK(Spreadsheet!AJ1120)), VLOOKUP(Spreadsheet!AJ1120,'Drop Downs'!$P$2:$R$16,2,FALSE),0)</f>
        <v>0</v>
      </c>
      <c r="O910" s="5">
        <f>IF(NOT(ISBLANK(Spreadsheet!AL1120)),VLOOKUP(Spreadsheet!AL1120,'Drop Downs'!$P$2:$R$16,3,FALSE), 0)</f>
        <v>0</v>
      </c>
      <c r="P910" s="5">
        <f>IF(NOT(ISBLANK(Spreadsheet!AL1120)),VLOOKUP(Spreadsheet!AL1120,'Drop Downs'!$P$2:$R$16,2,FALSE),0)</f>
        <v>0</v>
      </c>
      <c r="Q910" s="5">
        <f>IF(NOT(ISBLANK(Spreadsheet!AN1120)),VLOOKUP(Spreadsheet!AN1120,'Drop Downs'!$P$2:$R$16,3,FALSE),0)</f>
        <v>0</v>
      </c>
      <c r="R910" s="5">
        <f>IF(NOT(ISBLANK(Spreadsheet!AN1120)),VLOOKUP(Spreadsheet!AN1120,'Drop Downs'!$P$2:$R$16,2,FALSE),0)</f>
        <v>0</v>
      </c>
      <c r="S910" s="5" t="str">
        <f>IF(OR(M910&gt;K910,N910&gt;L910,O910&gt;K910, Q910&gt;K910,N910&gt;L910, P910&gt;L910, R910&gt;L910),"Member currently has a coverage election over what he/she needs.  Please add more dependents or adjust the coverage election.","")&amp;(IF(AND(NOT(ISBLANK(Spreadsheet!C1120)),NOT(ISBLANK(Spreadsheet!D1120)),ISBLANK(Spreadsheet!E1120)),"Dependent lacks a relationship to member.Please select one from the drop-down.",""))</f>
        <v/>
      </c>
      <c r="T910" s="5" t="b">
        <f t="shared" si="64"/>
        <v>1</v>
      </c>
      <c r="U910" s="5" t="b">
        <f>OR(ISBLANK(Spreadsheet!C1120),IF(NOT(ISBLANK(Spreadsheet!D1120)),NOT(ISBLANK(Spreadsheet!E1120)),TRUE))</f>
        <v>1</v>
      </c>
      <c r="V910" s="5" t="b">
        <f>OR(ISBLANK(Spreadsheet!C1120), NOT(ISBLANK(Spreadsheet!I1120)))</f>
        <v>1</v>
      </c>
      <c r="W910" s="5" t="b">
        <f>OR(ISBLANK(Spreadsheet!D1120),NOT(ISBLANK(Spreadsheet!C1120)))</f>
        <v>1</v>
      </c>
      <c r="X910" s="155" t="str">
        <f>REPT("0",MIN(FIND({1,2,3,4,5,6,7,8,9},Spreadsheet!C1120&amp;"123456789"))-1)&amp;IF(ISBLANK(Spreadsheet!C1120),"",SUMPRODUCT(MID(0&amp;Spreadsheet!C1120,LARGE(INDEX(ISNUMBER(--MID(Spreadsheet!C1120,ROW($1:$225),1))*
 ROW($1:$225),0),ROW($1:$225))+1,1)*10^ROW($1:$225)/10))</f>
        <v/>
      </c>
      <c r="Y910" s="5" t="b">
        <f>IF(NOT(ISBLANK(Spreadsheet!C1120)),IF(AND(ISNUMBER(VALUE(Spreadsheet!C1120)), LEN(Spreadsheet!C1120)=9),TRUE,FALSE),TRUE)</f>
        <v>1</v>
      </c>
      <c r="Z910" s="155" t="str">
        <f>REPT("0",MIN(FIND({1,2,3,4,5,6,7,8,9},Spreadsheet!D1120&amp;"123456789"))-1)&amp;IF(ISBLANK(Spreadsheet!D1120),"",SUMPRODUCT(MID(0&amp;Spreadsheet!D1120,LARGE(INDEX(ISNUMBER(--MID(Spreadsheet!D1120,ROW($1:$225),1))*
 ROW($1:$225),0),ROW($1:$225))+1,1)*10^ROW($1:$225)/10))</f>
        <v/>
      </c>
      <c r="AA910" s="5" t="b">
        <f>IF(AND(NOT(ISBLANK(Spreadsheet!D1120)),NOT(ISBLANK(Spreadsheet!C1120))),IF(AND(ISNUMBER(VALUE(Spreadsheet!D1120)), LEN(Spreadsheet!D1120)=9),TRUE,FALSE),IF(AND(NOT(ISBLANK(Spreadsheet!D1120)),ISBLANK(Spreadsheet!C1120)),FALSE,TRUE))</f>
        <v>1</v>
      </c>
      <c r="AB910" s="5" t="b">
        <f>OR(ISBLANK(Spreadsheet!Y910),IF(NOT(ISBLANK(Spreadsheet!Y910)),LEN(Spreadsheet!Y910)=10,ISNUMBER(VALUE(Spreadsheet!Y910))))</f>
        <v>1</v>
      </c>
      <c r="AC910" s="5" t="b">
        <f>OR(ISBLANK(Spreadsheet!AI1120), AND(NOT(ISBLANK(Spreadsheet!AJ1120)), NOT(ISNUMBER(SEARCH("Waive",Spreadsheet!AJ1120)))))</f>
        <v>1</v>
      </c>
      <c r="AD910" s="5" t="b">
        <f>OR(ISBLANK(Spreadsheet!AK1120), AND(NOT(ISBLANK(Spreadsheet!AL1120)), NOT(ISNUMBER(SEARCH("Waive",Spreadsheet!AL1120)))))</f>
        <v>1</v>
      </c>
      <c r="AE910" s="5" t="b">
        <f>OR(ISBLANK(Spreadsheet!AM1120), AND(NOT(ISBLANK(Spreadsheet!AN1120)), NOT(ISNUMBER(SEARCH("Waive", Spreadsheet!AN1120)))))</f>
        <v>1</v>
      </c>
      <c r="AF910" s="5" t="b">
        <f>OR(ISBLANK(Spreadsheet!C1120), NOT(ISBLANK(Spreadsheet!D1120)),NOT(ISBLANK(Spreadsheet!L1120)))</f>
        <v>1</v>
      </c>
      <c r="AG910" s="5" t="b">
        <f>IF(AND(NOT(ISBLANK(Spreadsheet!C1120)), NOT(ISBLANK(Spreadsheet!D1120)),Spreadsheet!C1120&lt;&gt;Spreadsheet!D1120),IF(ISERROR(VLOOKUP(Spreadsheet!C1120, Spreadsheet!$C$6:'Spreadsheet'!$C1119,1,FALSE)), FALSE, TRUE),TRUE)</f>
        <v>1</v>
      </c>
      <c r="AH910" s="5" t="b">
        <f>Spreadsheet!$B$2=Spreadsheet!AD910</f>
        <v>1</v>
      </c>
      <c r="AI910" s="5" t="b">
        <f>IF(ISBLANK(Spreadsheet!G1120),TRUE,IF(OR(LEN(Spreadsheet!G1120)&gt;1,ISNUMBER(VALUE(Spreadsheet!G1120))),FALSE,TRUE))</f>
        <v>1</v>
      </c>
      <c r="AJ910" s="5" t="b">
        <f>OR(ISBLANK(Spreadsheet!C1120), NOT(ISBLANK(Spreadsheet!B1120)), NOT(ISBLANK(Spreadsheet!D1120)))</f>
        <v>1</v>
      </c>
      <c r="AK910" s="5" t="b">
        <f t="array" ref="AK910">IF(OR(AND(ISBLANK(Spreadsheet!E1120),ISBLANK(Spreadsheet!D1120),NOT(ISBLANK(Spreadsheet!C1120))),AND(ISBLANK(Spreadsheet!E1120),ISBLANK(Spreadsheet!D1120),ISBLANK(Spreadsheet!C1120))),TRUE,ISNUMBER(MATCH(TRUE,EXACT(Spreadsheet!E1120,Relationships),0)))</f>
        <v>1</v>
      </c>
      <c r="AL910" s="5" t="b">
        <f>IF(NOT(ISBLANK(Spreadsheet!C1120)),IF(OR(ISBLANK(Spreadsheet!F1120),LEN(Spreadsheet!F1120)&gt;40),FALSE,TRUE),TRUE)</f>
        <v>1</v>
      </c>
      <c r="AM910" s="5" t="b">
        <f>IF(NOT(ISBLANK(Spreadsheet!C1120)),IF(OR(ISBLANK(Spreadsheet!H1120),LEN(Spreadsheet!H1120)&gt;40),FALSE,TRUE),TRUE)</f>
        <v>1</v>
      </c>
      <c r="AN910" s="5" t="b">
        <f t="array" ref="AN910">IF(ISBLANK(Spreadsheet!I1120),TRUE,ISNUMBER(MATCH(TRUE,EXACT(Spreadsheet!I1120,GenderValues),0)))</f>
        <v>1</v>
      </c>
      <c r="AO910" s="5" t="b">
        <f ca="1">IF(ISERROR(DATEVALUE(TEXT(Spreadsheet!J1120,"mm/dd/yyyy")) &gt; TODAY()),IF(AND(ISBLANK(Spreadsheet!J1120),ISBLANK(Spreadsheet!C1120)),TRUE,FALSE),IF(DATEVALUE(TEXT(Spreadsheet!J1120,"mm/dd/yyyy")) &gt; TODAY(),FALSE,TRUE))</f>
        <v>1</v>
      </c>
      <c r="AP910" s="5" t="b">
        <f>OR(ISBLANK(Spreadsheet!K1120),LEN(Spreadsheet!K1120)&lt;=100)</f>
        <v>1</v>
      </c>
      <c r="AQ910" s="5" t="b">
        <f t="array" ref="AQ910">IF(OR(AND(ISBLANK(Spreadsheet!L1120),ISBLANK(Spreadsheet!C1120)),AND(NOT(ISBLANK(Spreadsheet!C1120)),NOT(ISBLANK(Spreadsheet!D1120)))),TRUE,ISNUMBER(MATCH(TRUE,EXACT(Spreadsheet!L1120,MaritalStatus),0)))</f>
        <v>1</v>
      </c>
      <c r="AR910" s="5" t="b">
        <f ca="1">IF(ISERROR(DATEVALUE(TEXT(Spreadsheet!M1120,"mm/dd/yyyy")) &gt; TODAY()),IF(ISBLANK(Spreadsheet!M1120),TRUE,FALSE),IF(DATEVALUE(TEXT(Spreadsheet!M1120,"mm/dd/yyyy")) &gt; TODAY(),FALSE,TRUE))</f>
        <v>1</v>
      </c>
      <c r="AS910" s="5" t="b">
        <f>OR(ISBLANK(Spreadsheet!N1120),LEN(Spreadsheet!N1120)&lt;=100)</f>
        <v>1</v>
      </c>
      <c r="AT910" s="5" t="b">
        <f>OR(ISBLANK(Spreadsheet!O1120),UPPER(Spreadsheet!O1120)="YES")</f>
        <v>1</v>
      </c>
      <c r="AU910" s="5" t="b">
        <f>OR(ISBLANK(Spreadsheet!P1120),UPPER(Spreadsheet!P1120)="YES")</f>
        <v>1</v>
      </c>
      <c r="AV910" s="5" t="b">
        <f t="array" ref="AV910">IF(ISBLANK(Spreadsheet!Q1120),TRUE,ISNUMBER(MATCH(TRUE,EXACT(Spreadsheet!Q1120,OnGroupsPriorIns),0)))</f>
        <v>1</v>
      </c>
      <c r="AW910" s="5" t="b">
        <f>OR(ISBLANK(Spreadsheet!R1120),UPPER(Spreadsheet!R1120)="YES")</f>
        <v>1</v>
      </c>
      <c r="AX910" s="5" t="b">
        <f>OR(ISBLANK(Spreadsheet!S1120),UPPER(Spreadsheet!S1120)="YES")</f>
        <v>1</v>
      </c>
      <c r="AY910" s="5" t="b">
        <f>OR(AND(ISBLANK(Spreadsheet!C1120),LEN(Spreadsheet!T1120)=0),AND(NOT(ISBLANK(Spreadsheet!C1120)),LEN(Spreadsheet!T1120)&gt;0,LEN(Spreadsheet!T1120)&lt;=50))</f>
        <v>1</v>
      </c>
      <c r="AZ910" s="5" t="b">
        <f>OR(LEN(Spreadsheet!U1120)=0,AND(LEN(Spreadsheet!U1120)&gt;0,LEN(Spreadsheet!U1120)&lt;=50))</f>
        <v>1</v>
      </c>
      <c r="BA910" s="5" t="b">
        <f>OR(AND(ISBLANK(Spreadsheet!C1120),LEN(Spreadsheet!V1120)=0),AND(NOT(ISBLANK(Spreadsheet!C1120)),LEN(Spreadsheet!V1120)&gt;0,LEN(Spreadsheet!V1120)&lt;=50))</f>
        <v>1</v>
      </c>
      <c r="BB910" s="5" t="b">
        <f t="array" ref="BB910">IF(AND(ISBLANK(Spreadsheet!C1120),LEN(Spreadsheet!W1120)=0),TRUE,ISNUMBER(MATCH(TRUE,EXACT(Spreadsheet!W1120,States),0)))</f>
        <v>1</v>
      </c>
      <c r="BC910" s="5" t="b">
        <f>OR(AND(ISBLANK(Spreadsheet!C1120),LEN(Spreadsheet!X1120)=0),AND(NOT(ISBLANK(Spreadsheet!C1120)),LEN(Spreadsheet!X1120)&gt;0,LEN(Spreadsheet!X1120)=5,ISNUMBER(VALUE(Spreadsheet!X1120))))</f>
        <v>1</v>
      </c>
      <c r="BD910" s="5" t="b">
        <f>OR(ISBLANK(Spreadsheet!Z1120),LEN(Spreadsheet!Z1120)&lt;=50)</f>
        <v>1</v>
      </c>
      <c r="BE910" s="5" t="b">
        <f>ISBLANK(Spreadsheet!AA1120)</f>
        <v>1</v>
      </c>
      <c r="BF910" s="5" t="b">
        <f>ISBLANK(Spreadsheet!AB1120)</f>
        <v>1</v>
      </c>
      <c r="BG910" s="5" t="b">
        <f>IF(ISERROR(DATEVALUE(TEXT(Spreadsheet!AC1120,"mm/dd/yyyy")) &gt; DATEVALUE(TEXT(Spreadsheet!J1120,"mm/dd/yyyy"))),IF(OR(AND(ISBLANK(Spreadsheet!AC1120),ISBLANK(Spreadsheet!C1120)),AND(NOT(ISBLANK(Spreadsheet!C1120)),ISBLANK(Spreadsheet!AC1120),NOT(ISBLANK(Spreadsheet!D1120)))),TRUE,FALSE),IF(DATEVALUE(TEXT(Spreadsheet!AC1120,"mm/dd/yyyy")) &gt; DATEVALUE(TEXT(Spreadsheet!J1120,"mm/dd/yyyy")),TRUE,FALSE))</f>
        <v>1</v>
      </c>
      <c r="BH910" s="5" t="b">
        <f>OR(AND(ISBLANK(Spreadsheet!C1120),ISBLANK(Spreadsheet!AE1120)),AND(NOT(ISBLANK(Spreadsheet!C1120)),NOT(ISBLANK(Spreadsheet!D1120)),ISBLANK(Spreadsheet!AE1120)),AND(NOT(ISBLANK(Spreadsheet!C1120)),ISBLANK(Spreadsheet!D1120),NOT(ISBLANK(Spreadsheet!AE1120)),LEN(Spreadsheet!AE1120)&lt;=100))</f>
        <v>1</v>
      </c>
      <c r="BI910" s="5" t="b">
        <f t="array" ref="BI910">IF(ISBLANK(Spreadsheet!AF1120),TRUE,ISNUMBER(MATCH(TRUE,EXACT(Spreadsheet!AF1120,CobraShortReasons),0)))</f>
        <v>1</v>
      </c>
      <c r="BJ910" s="5" t="b">
        <f ca="1">IF(ISERROR(DATEVALUE(TEXT(Spreadsheet!AG1120,"mm/dd/yyyy")) &gt; TODAY()),IF(ISBLANK(Spreadsheet!AG1120),TRUE,FALSE),IF(DATEVALUE(TEXT(Spreadsheet!AG1120,"mm/dd/yyyy")) &gt; TODAY(),FALSE,TRUE))</f>
        <v>1</v>
      </c>
      <c r="BK910" s="5" t="b">
        <f>OR(ISBLANK(Spreadsheet!AH1120),LEN(Spreadsheet!AH1120)&lt;=25)</f>
        <v>1</v>
      </c>
      <c r="BL910" s="5" t="b">
        <f t="array" aca="1" ref="BL910" ca="1">IF(ISBLANK(Spreadsheet!AI1120),TRUE,ISNUMBER(MATCH(TRUE,EXACT(Spreadsheet!AI1120,INDIRECT(Spreadsheet!$D$2)),0)))</f>
        <v>1</v>
      </c>
      <c r="BM910" s="5" t="b">
        <f t="array" aca="1" ref="BM910" ca="1">IF(ISBLANK(Spreadsheet!AJ1120),TRUE,ISNUMBER(MATCH(TRUE,EXACT(Spreadsheet!AJ1120,INDIRECT(Spreadsheet!BJ910)),0)))</f>
        <v>1</v>
      </c>
      <c r="BN910" s="5" t="b">
        <f t="array" ref="BN910">IF(ISBLANK(Spreadsheet!AK1120),TRUE,ISNUMBER(MATCH(TRUE,EXACT(Spreadsheet!AK1120,DentalPlans),0)))</f>
        <v>1</v>
      </c>
      <c r="BO910" s="5" t="b">
        <f t="array" aca="1" ref="BO910" ca="1">IF(ISBLANK(Spreadsheet!AL1120),TRUE,ISNUMBER(MATCH(TRUE,EXACT(Spreadsheet!AL1120,INDIRECT(Spreadsheet!BK910)),0)))</f>
        <v>1</v>
      </c>
      <c r="BP910" s="5" t="b">
        <f t="array" ref="BP910">IF(ISBLANK(Spreadsheet!AM1120),TRUE,ISNUMBER(MATCH(TRUE,EXACT(Spreadsheet!AM1120,VisionPlans),0)))</f>
        <v>1</v>
      </c>
      <c r="BQ910" s="5" t="b">
        <f t="array" aca="1" ref="BQ910" ca="1">IF(ISBLANK(Spreadsheet!AN1120),TRUE,ISNUMBER(MATCH(TRUE,EXACT(Spreadsheet!AN1120,INDIRECT(Spreadsheet!BL910)),0)))</f>
        <v>1</v>
      </c>
      <c r="BR910" s="5" t="b">
        <f t="array" ref="BR910">IF(ISBLANK(Spreadsheet!AO1120),TRUE,ISNUMBER(MATCH(TRUE,EXACT(Spreadsheet!AO1120,LifeBenefitClasses),0)))</f>
        <v>1</v>
      </c>
      <c r="BS910" s="5" t="b">
        <f>IF(OR(ISBLANK(Spreadsheet!AO1120), Spreadsheet!AO1120="Waive"),IF(ISBLANK(Spreadsheet!AP1120),TRUE,FALSE),IF(OR(AND(NOT(ISBLANK(Spreadsheet!AO1120)),ISBLANK(Spreadsheet!AP1120)),NOT(ISNUMBER(VALUE(Spreadsheet!AP1120)))),FALSE,IF(OR(AND(Spreadsheet!AP1120&lt;6,MOD(Spreadsheet!AP1120*10,5)=0), MOD(Spreadsheet!AP1120,5000)=0),TRUE,FALSE)))</f>
        <v>1</v>
      </c>
      <c r="BT910" s="5" t="b">
        <f t="array" ref="BT910">IF(ISBLANK(Spreadsheet!AQ1120),TRUE,ISNUMBER(MATCH(TRUE,EXACT(Spreadsheet!AQ1120,EnrollWaive),0)))</f>
        <v>1</v>
      </c>
      <c r="BU910" s="5" t="b">
        <f t="array" ref="BU910">IF(ISBLANK(Spreadsheet!AR1120),TRUE,ISNUMBER(MATCH(TRUE,EXACT(Spreadsheet!AR1120,LifeBenefitClasses),0)))</f>
        <v>1</v>
      </c>
      <c r="BV910" s="5" t="b">
        <f>IF(OR(ISBLANK(Spreadsheet!AR1120), Spreadsheet!AR1120="Waive"),IF(ISBLANK(Spreadsheet!AS1120),TRUE,FALSE),IF(OR(AND(NOT(ISBLANK(Spreadsheet!AR1120)),ISBLANK(Spreadsheet!AS1120)),NOT(ISNUMBER(VALUE(Spreadsheet!AS1120)))),FALSE,IF(OR(AND(Spreadsheet!AS1120&lt;6,MOD(Spreadsheet!AS1120*10,5)=0), MOD(Spreadsheet!AS1120,10000)=0),TRUE,FALSE)))</f>
        <v>1</v>
      </c>
      <c r="BW910" s="5" t="b">
        <f t="array" ref="BW910">IF(ISBLANK(Spreadsheet!AT1120),TRUE,ISNUMBER(MATCH(TRUE,EXACT(Spreadsheet!AT1120,LifeBenefitClasses),0)))</f>
        <v>1</v>
      </c>
      <c r="BX910" s="5" t="b">
        <f>IF(OR(ISBLANK(Spreadsheet!AT1120), Spreadsheet!AT1120="Waive"),IF(ISBLANK(Spreadsheet!AU1120),TRUE,FALSE),IF(OR(AND(NOT(ISBLANK(Spreadsheet!AT1120)),ISBLANK(Spreadsheet!AU1120)),NOT(ISNUMBER(VALUE(Spreadsheet!AU1120)))),FALSE,IF(AND(NOT(OR(ISBLANK(Spreadsheet!AT1120),Spreadsheet!AT1120="Waive")),NOT(OR(ISBLANK(Spreadsheet!AR1120),Spreadsheet!AR1120="Waive")),MOD(Spreadsheet!AU1120,5000)=0, Spreadsheet!AU1120&lt;=(Spreadsheet!AS1120*0.5)),TRUE,FALSE)))</f>
        <v>1</v>
      </c>
      <c r="BY910" s="5" t="b">
        <f t="array" ref="BY910">IF(ISBLANK(Spreadsheet!AV1120),TRUE,ISNUMBER(MATCH(TRUE,EXACT(Spreadsheet!AV1120,EnrollWaive),0)))</f>
        <v>1</v>
      </c>
      <c r="BZ910" s="5" t="b">
        <f t="array" ref="BZ910">IF(ISBLANK(Spreadsheet!AW1120),TRUE,ISNUMBER(MATCH(TRUE,EXACT(Spreadsheet!AW1120,LifeBenefitClasses),0)))</f>
        <v>1</v>
      </c>
      <c r="CA910" s="5" t="b">
        <f t="array" ref="CA910">IF(ISBLANK(Spreadsheet!AX1120),TRUE,ISNUMBER(MATCH(TRUE,EXACT(Spreadsheet!AX1120,LifeBenefitClasses),0)))</f>
        <v>1</v>
      </c>
      <c r="CB910" s="5" t="b">
        <f t="array" ref="CB910">IF(ISBLANK(Spreadsheet!AY1120),TRUE,ISNUMBER(MATCH(TRUE,EXACT(Spreadsheet!AY1120,LifeBenefitClasses),0)))</f>
        <v>1</v>
      </c>
      <c r="CC910" s="5" t="b">
        <f t="array" ref="CC910">IF(ISBLANK(Spreadsheet!AZ1120),TRUE,ISNUMBER(MATCH(TRUE,EXACT(Spreadsheet!AZ1120,LifeBenefitClasses),0)))</f>
        <v>1</v>
      </c>
      <c r="CD910" s="5" t="b">
        <f t="array" ref="CD910">IF(ISBLANK(Spreadsheet!BA1120),TRUE,ISNUMBER(MATCH(TRUE,EXACT(Spreadsheet!BA1120,LifeBenefitClasses),0)))</f>
        <v>1</v>
      </c>
      <c r="CE910" s="5" t="b">
        <f>IF(OR(ISBLANK(Spreadsheet!BA1120), Spreadsheet!BA1120="Waive"),IF(ISBLANK(Spreadsheet!BB1120),TRUE,FALSE),IF(OR(AND(NOT(ISBLANK(Spreadsheet!BA1120)),ISBLANK(Spreadsheet!BB1120)),NOT(ISNUMBER(VALUE(Spreadsheet!BB1120))),ISBLANK(Spreadsheet!BC1120),NOT(ISNUMBER(VALUE(Spreadsheet!BC1120)))),FALSE,IF(AND(Spreadsheet!BB1120&gt;=50000,Spreadsheet!BB1120&lt;=250000,MOD(Spreadsheet!BB1120,10000)=0,Spreadsheet!BB1120&lt;=(10*Spreadsheet!BC1120)),TRUE,FALSE)))</f>
        <v>1</v>
      </c>
      <c r="CF910" s="5" t="b">
        <f>IF(NOT(ISBLANK(Spreadsheet!BC910)),AND(ISNUMBER(VALUE(Spreadsheet!BC910)),Spreadsheet!BC910&gt;0),AND(OR(ISBLANK(Spreadsheet!AO910),Spreadsheet!AO910="Waive",AND(NOT(OR(ISBLANK(Spreadsheet!AO910),Spreadsheet!AO910="Waive")),Spreadsheet!AP910&gt;=6)),OR(ISBLANK(Spreadsheet!AR910),AND(NOT(OR(ISBLANK(Spreadsheet!AR910),Spreadsheet!AR910="Waive")),Spreadsheet!AS910&gt;=6)),OR(ISBLANK(Spreadsheet!AW910)),OR(ISBLANK(Spreadsheet!AX910)),OR(ISBLANK(Spreadsheet!AY910)),OR(ISBLANK(Spreadsheet!AZ910)),OR(ISBLANK(Spreadsheet!BA910),Spreadsheet!BA910="Waive")))</f>
        <v>1</v>
      </c>
      <c r="CG910" s="5" t="b">
        <f t="shared" ca="1" si="65"/>
        <v>1</v>
      </c>
    </row>
    <row r="911" spans="8:85" x14ac:dyDescent="0.3">
      <c r="H911" s="5">
        <f t="shared" ca="1" si="62"/>
        <v>2</v>
      </c>
      <c r="I911" s="5" t="str">
        <f t="shared" ca="1" si="63"/>
        <v/>
      </c>
      <c r="J911" s="5" t="str">
        <f>IF(AND(NOT(ISBLANK(Spreadsheet!C1121)),ISBLANK(Spreadsheet!D1121)),Spreadsheet!F1121&amp;" "&amp;Spreadsheet!H1121,"")</f>
        <v/>
      </c>
      <c r="K911" s="5">
        <f>IF(AND(NOT(ISBLANK(Spreadsheet!C1121)),ISBLANK(Spreadsheet!D1121)),COUNTIFS(Spreadsheet!E$786:E1122,"=Child",Spreadsheet!C$786:C1122, "="&amp;Spreadsheet!C1121) + COUNTIFS(Spreadsheet!E$786:E1122,"=Step-child",Spreadsheet!C$786:C1122, "="&amp;Spreadsheet!C1121),0)</f>
        <v>0</v>
      </c>
      <c r="L911" s="5">
        <f>IF(NOT(ISBLANK(J911)),COUNTIFS(Spreadsheet!E$786:E1122,"=Wife",Spreadsheet!C$786:C1122, "="&amp;Spreadsheet!C1121) + COUNTIFS(Spreadsheet!E$786:E1122,"=Husband",Spreadsheet!C$786:C1122, "="&amp;Spreadsheet!C1121),0)</f>
        <v>0</v>
      </c>
      <c r="M911" s="5">
        <f>IF(NOT(ISBLANK(Spreadsheet!AJ1121)),VLOOKUP(Spreadsheet!AJ1121,'Drop Downs'!$P$2:$R$16,3,FALSE),0)</f>
        <v>0</v>
      </c>
      <c r="N911" s="5">
        <f>IF(NOT(ISBLANK(Spreadsheet!AJ1121)), VLOOKUP(Spreadsheet!AJ1121,'Drop Downs'!$P$2:$R$16,2,FALSE),0)</f>
        <v>0</v>
      </c>
      <c r="O911" s="5">
        <f>IF(NOT(ISBLANK(Spreadsheet!AL1121)),VLOOKUP(Spreadsheet!AL1121,'Drop Downs'!$P$2:$R$16,3,FALSE), 0)</f>
        <v>0</v>
      </c>
      <c r="P911" s="5">
        <f>IF(NOT(ISBLANK(Spreadsheet!AL1121)),VLOOKUP(Spreadsheet!AL1121,'Drop Downs'!$P$2:$R$16,2,FALSE),0)</f>
        <v>0</v>
      </c>
      <c r="Q911" s="5">
        <f>IF(NOT(ISBLANK(Spreadsheet!AN1121)),VLOOKUP(Spreadsheet!AN1121,'Drop Downs'!$P$2:$R$16,3,FALSE),0)</f>
        <v>0</v>
      </c>
      <c r="R911" s="5">
        <f>IF(NOT(ISBLANK(Spreadsheet!AN1121)),VLOOKUP(Spreadsheet!AN1121,'Drop Downs'!$P$2:$R$16,2,FALSE),0)</f>
        <v>0</v>
      </c>
      <c r="S911" s="5" t="str">
        <f>IF(OR(M911&gt;K911,N911&gt;L911,O911&gt;K911, Q911&gt;K911,N911&gt;L911, P911&gt;L911, R911&gt;L911),"Member currently has a coverage election over what he/she needs.  Please add more dependents or adjust the coverage election.","")&amp;(IF(AND(NOT(ISBLANK(Spreadsheet!C1121)),NOT(ISBLANK(Spreadsheet!D1121)),ISBLANK(Spreadsheet!E1121)),"Dependent lacks a relationship to member.Please select one from the drop-down.",""))</f>
        <v/>
      </c>
      <c r="T911" s="5" t="b">
        <f t="shared" si="64"/>
        <v>1</v>
      </c>
      <c r="U911" s="5" t="b">
        <f>OR(ISBLANK(Spreadsheet!C1121),IF(NOT(ISBLANK(Spreadsheet!D1121)),NOT(ISBLANK(Spreadsheet!E1121)),TRUE))</f>
        <v>1</v>
      </c>
      <c r="V911" s="5" t="b">
        <f>OR(ISBLANK(Spreadsheet!C1121), NOT(ISBLANK(Spreadsheet!I1121)))</f>
        <v>1</v>
      </c>
      <c r="W911" s="5" t="b">
        <f>OR(ISBLANK(Spreadsheet!D1121),NOT(ISBLANK(Spreadsheet!C1121)))</f>
        <v>1</v>
      </c>
      <c r="X911" s="155" t="str">
        <f>REPT("0",MIN(FIND({1,2,3,4,5,6,7,8,9},Spreadsheet!C1121&amp;"123456789"))-1)&amp;IF(ISBLANK(Spreadsheet!C1121),"",SUMPRODUCT(MID(0&amp;Spreadsheet!C1121,LARGE(INDEX(ISNUMBER(--MID(Spreadsheet!C1121,ROW($1:$225),1))*
 ROW($1:$225),0),ROW($1:$225))+1,1)*10^ROW($1:$225)/10))</f>
        <v/>
      </c>
      <c r="Y911" s="5" t="b">
        <f>IF(NOT(ISBLANK(Spreadsheet!C1121)),IF(AND(ISNUMBER(VALUE(Spreadsheet!C1121)), LEN(Spreadsheet!C1121)=9),TRUE,FALSE),TRUE)</f>
        <v>1</v>
      </c>
      <c r="Z911" s="155" t="str">
        <f>REPT("0",MIN(FIND({1,2,3,4,5,6,7,8,9},Spreadsheet!D1121&amp;"123456789"))-1)&amp;IF(ISBLANK(Spreadsheet!D1121),"",SUMPRODUCT(MID(0&amp;Spreadsheet!D1121,LARGE(INDEX(ISNUMBER(--MID(Spreadsheet!D1121,ROW($1:$225),1))*
 ROW($1:$225),0),ROW($1:$225))+1,1)*10^ROW($1:$225)/10))</f>
        <v/>
      </c>
      <c r="AA911" s="5" t="b">
        <f>IF(AND(NOT(ISBLANK(Spreadsheet!D1121)),NOT(ISBLANK(Spreadsheet!C1121))),IF(AND(ISNUMBER(VALUE(Spreadsheet!D1121)), LEN(Spreadsheet!D1121)=9),TRUE,FALSE),IF(AND(NOT(ISBLANK(Spreadsheet!D1121)),ISBLANK(Spreadsheet!C1121)),FALSE,TRUE))</f>
        <v>1</v>
      </c>
      <c r="AB911" s="5" t="b">
        <f>OR(ISBLANK(Spreadsheet!Y911),IF(NOT(ISBLANK(Spreadsheet!Y911)),LEN(Spreadsheet!Y911)=10,ISNUMBER(VALUE(Spreadsheet!Y911))))</f>
        <v>1</v>
      </c>
      <c r="AC911" s="5" t="b">
        <f>OR(ISBLANK(Spreadsheet!AI1121), AND(NOT(ISBLANK(Spreadsheet!AJ1121)), NOT(ISNUMBER(SEARCH("Waive",Spreadsheet!AJ1121)))))</f>
        <v>1</v>
      </c>
      <c r="AD911" s="5" t="b">
        <f>OR(ISBLANK(Spreadsheet!AK1121), AND(NOT(ISBLANK(Spreadsheet!AL1121)), NOT(ISNUMBER(SEARCH("Waive",Spreadsheet!AL1121)))))</f>
        <v>1</v>
      </c>
      <c r="AE911" s="5" t="b">
        <f>OR(ISBLANK(Spreadsheet!AM1121), AND(NOT(ISBLANK(Spreadsheet!AN1121)), NOT(ISNUMBER(SEARCH("Waive", Spreadsheet!AN1121)))))</f>
        <v>1</v>
      </c>
      <c r="AF911" s="5" t="b">
        <f>OR(ISBLANK(Spreadsheet!C1121), NOT(ISBLANK(Spreadsheet!D1121)),NOT(ISBLANK(Spreadsheet!L1121)))</f>
        <v>1</v>
      </c>
      <c r="AG911" s="5" t="b">
        <f>IF(AND(NOT(ISBLANK(Spreadsheet!C1121)), NOT(ISBLANK(Spreadsheet!D1121)),Spreadsheet!C1121&lt;&gt;Spreadsheet!D1121),IF(ISERROR(VLOOKUP(Spreadsheet!C1121, Spreadsheet!$C$6:'Spreadsheet'!$C1120,1,FALSE)), FALSE, TRUE),TRUE)</f>
        <v>1</v>
      </c>
      <c r="AH911" s="5" t="b">
        <f>Spreadsheet!$B$2=Spreadsheet!AD911</f>
        <v>1</v>
      </c>
      <c r="AI911" s="5" t="b">
        <f>IF(ISBLANK(Spreadsheet!G1121),TRUE,IF(OR(LEN(Spreadsheet!G1121)&gt;1,ISNUMBER(VALUE(Spreadsheet!G1121))),FALSE,TRUE))</f>
        <v>1</v>
      </c>
      <c r="AJ911" s="5" t="b">
        <f>OR(ISBLANK(Spreadsheet!C1121), NOT(ISBLANK(Spreadsheet!B1121)), NOT(ISBLANK(Spreadsheet!D1121)))</f>
        <v>1</v>
      </c>
      <c r="AK911" s="5" t="b">
        <f t="array" ref="AK911">IF(OR(AND(ISBLANK(Spreadsheet!E1121),ISBLANK(Spreadsheet!D1121),NOT(ISBLANK(Spreadsheet!C1121))),AND(ISBLANK(Spreadsheet!E1121),ISBLANK(Spreadsheet!D1121),ISBLANK(Spreadsheet!C1121))),TRUE,ISNUMBER(MATCH(TRUE,EXACT(Spreadsheet!E1121,Relationships),0)))</f>
        <v>1</v>
      </c>
      <c r="AL911" s="5" t="b">
        <f>IF(NOT(ISBLANK(Spreadsheet!C1121)),IF(OR(ISBLANK(Spreadsheet!F1121),LEN(Spreadsheet!F1121)&gt;40),FALSE,TRUE),TRUE)</f>
        <v>1</v>
      </c>
      <c r="AM911" s="5" t="b">
        <f>IF(NOT(ISBLANK(Spreadsheet!C1121)),IF(OR(ISBLANK(Spreadsheet!H1121),LEN(Spreadsheet!H1121)&gt;40),FALSE,TRUE),TRUE)</f>
        <v>1</v>
      </c>
      <c r="AN911" s="5" t="b">
        <f t="array" ref="AN911">IF(ISBLANK(Spreadsheet!I1121),TRUE,ISNUMBER(MATCH(TRUE,EXACT(Spreadsheet!I1121,GenderValues),0)))</f>
        <v>1</v>
      </c>
      <c r="AO911" s="5" t="b">
        <f ca="1">IF(ISERROR(DATEVALUE(TEXT(Spreadsheet!J1121,"mm/dd/yyyy")) &gt; TODAY()),IF(AND(ISBLANK(Spreadsheet!J1121),ISBLANK(Spreadsheet!C1121)),TRUE,FALSE),IF(DATEVALUE(TEXT(Spreadsheet!J1121,"mm/dd/yyyy")) &gt; TODAY(),FALSE,TRUE))</f>
        <v>1</v>
      </c>
      <c r="AP911" s="5" t="b">
        <f>OR(ISBLANK(Spreadsheet!K1121),LEN(Spreadsheet!K1121)&lt;=100)</f>
        <v>1</v>
      </c>
      <c r="AQ911" s="5" t="b">
        <f t="array" ref="AQ911">IF(OR(AND(ISBLANK(Spreadsheet!L1121),ISBLANK(Spreadsheet!C1121)),AND(NOT(ISBLANK(Spreadsheet!C1121)),NOT(ISBLANK(Spreadsheet!D1121)))),TRUE,ISNUMBER(MATCH(TRUE,EXACT(Spreadsheet!L1121,MaritalStatus),0)))</f>
        <v>1</v>
      </c>
      <c r="AR911" s="5" t="b">
        <f ca="1">IF(ISERROR(DATEVALUE(TEXT(Spreadsheet!M1121,"mm/dd/yyyy")) &gt; TODAY()),IF(ISBLANK(Spreadsheet!M1121),TRUE,FALSE),IF(DATEVALUE(TEXT(Spreadsheet!M1121,"mm/dd/yyyy")) &gt; TODAY(),FALSE,TRUE))</f>
        <v>1</v>
      </c>
      <c r="AS911" s="5" t="b">
        <f>OR(ISBLANK(Spreadsheet!N1121),LEN(Spreadsheet!N1121)&lt;=100)</f>
        <v>1</v>
      </c>
      <c r="AT911" s="5" t="b">
        <f>OR(ISBLANK(Spreadsheet!O1121),UPPER(Spreadsheet!O1121)="YES")</f>
        <v>1</v>
      </c>
      <c r="AU911" s="5" t="b">
        <f>OR(ISBLANK(Spreadsheet!P1121),UPPER(Spreadsheet!P1121)="YES")</f>
        <v>1</v>
      </c>
      <c r="AV911" s="5" t="b">
        <f t="array" ref="AV911">IF(ISBLANK(Spreadsheet!Q1121),TRUE,ISNUMBER(MATCH(TRUE,EXACT(Spreadsheet!Q1121,OnGroupsPriorIns),0)))</f>
        <v>1</v>
      </c>
      <c r="AW911" s="5" t="b">
        <f>OR(ISBLANK(Spreadsheet!R1121),UPPER(Spreadsheet!R1121)="YES")</f>
        <v>1</v>
      </c>
      <c r="AX911" s="5" t="b">
        <f>OR(ISBLANK(Spreadsheet!S1121),UPPER(Spreadsheet!S1121)="YES")</f>
        <v>1</v>
      </c>
      <c r="AY911" s="5" t="b">
        <f>OR(AND(ISBLANK(Spreadsheet!C1121),LEN(Spreadsheet!T1121)=0),AND(NOT(ISBLANK(Spreadsheet!C1121)),LEN(Spreadsheet!T1121)&gt;0,LEN(Spreadsheet!T1121)&lt;=50))</f>
        <v>1</v>
      </c>
      <c r="AZ911" s="5" t="b">
        <f>OR(LEN(Spreadsheet!U1121)=0,AND(LEN(Spreadsheet!U1121)&gt;0,LEN(Spreadsheet!U1121)&lt;=50))</f>
        <v>1</v>
      </c>
      <c r="BA911" s="5" t="b">
        <f>OR(AND(ISBLANK(Spreadsheet!C1121),LEN(Spreadsheet!V1121)=0),AND(NOT(ISBLANK(Spreadsheet!C1121)),LEN(Spreadsheet!V1121)&gt;0,LEN(Spreadsheet!V1121)&lt;=50))</f>
        <v>1</v>
      </c>
      <c r="BB911" s="5" t="b">
        <f t="array" ref="BB911">IF(AND(ISBLANK(Spreadsheet!C1121),LEN(Spreadsheet!W1121)=0),TRUE,ISNUMBER(MATCH(TRUE,EXACT(Spreadsheet!W1121,States),0)))</f>
        <v>1</v>
      </c>
      <c r="BC911" s="5" t="b">
        <f>OR(AND(ISBLANK(Spreadsheet!C1121),LEN(Spreadsheet!X1121)=0),AND(NOT(ISBLANK(Spreadsheet!C1121)),LEN(Spreadsheet!X1121)&gt;0,LEN(Spreadsheet!X1121)=5,ISNUMBER(VALUE(Spreadsheet!X1121))))</f>
        <v>1</v>
      </c>
      <c r="BD911" s="5" t="b">
        <f>OR(ISBLANK(Spreadsheet!Z1121),LEN(Spreadsheet!Z1121)&lt;=50)</f>
        <v>1</v>
      </c>
      <c r="BE911" s="5" t="b">
        <f>ISBLANK(Spreadsheet!AA1121)</f>
        <v>1</v>
      </c>
      <c r="BF911" s="5" t="b">
        <f>ISBLANK(Spreadsheet!AB1121)</f>
        <v>1</v>
      </c>
      <c r="BG911" s="5" t="b">
        <f>IF(ISERROR(DATEVALUE(TEXT(Spreadsheet!AC1121,"mm/dd/yyyy")) &gt; DATEVALUE(TEXT(Spreadsheet!J1121,"mm/dd/yyyy"))),IF(OR(AND(ISBLANK(Spreadsheet!AC1121),ISBLANK(Spreadsheet!C1121)),AND(NOT(ISBLANK(Spreadsheet!C1121)),ISBLANK(Spreadsheet!AC1121),NOT(ISBLANK(Spreadsheet!D1121)))),TRUE,FALSE),IF(DATEVALUE(TEXT(Spreadsheet!AC1121,"mm/dd/yyyy")) &gt; DATEVALUE(TEXT(Spreadsheet!J1121,"mm/dd/yyyy")),TRUE,FALSE))</f>
        <v>1</v>
      </c>
      <c r="BH911" s="5" t="b">
        <f>OR(AND(ISBLANK(Spreadsheet!C1121),ISBLANK(Spreadsheet!AE1121)),AND(NOT(ISBLANK(Spreadsheet!C1121)),NOT(ISBLANK(Spreadsheet!D1121)),ISBLANK(Spreadsheet!AE1121)),AND(NOT(ISBLANK(Spreadsheet!C1121)),ISBLANK(Spreadsheet!D1121),NOT(ISBLANK(Spreadsheet!AE1121)),LEN(Spreadsheet!AE1121)&lt;=100))</f>
        <v>1</v>
      </c>
      <c r="BI911" s="5" t="b">
        <f t="array" ref="BI911">IF(ISBLANK(Spreadsheet!AF1121),TRUE,ISNUMBER(MATCH(TRUE,EXACT(Spreadsheet!AF1121,CobraShortReasons),0)))</f>
        <v>1</v>
      </c>
      <c r="BJ911" s="5" t="b">
        <f ca="1">IF(ISERROR(DATEVALUE(TEXT(Spreadsheet!AG1121,"mm/dd/yyyy")) &gt; TODAY()),IF(ISBLANK(Spreadsheet!AG1121),TRUE,FALSE),IF(DATEVALUE(TEXT(Spreadsheet!AG1121,"mm/dd/yyyy")) &gt; TODAY(),FALSE,TRUE))</f>
        <v>1</v>
      </c>
      <c r="BK911" s="5" t="b">
        <f>OR(ISBLANK(Spreadsheet!AH1121),LEN(Spreadsheet!AH1121)&lt;=25)</f>
        <v>1</v>
      </c>
      <c r="BL911" s="5" t="b">
        <f t="array" aca="1" ref="BL911" ca="1">IF(ISBLANK(Spreadsheet!AI1121),TRUE,ISNUMBER(MATCH(TRUE,EXACT(Spreadsheet!AI1121,INDIRECT(Spreadsheet!$D$2)),0)))</f>
        <v>1</v>
      </c>
      <c r="BM911" s="5" t="b">
        <f t="array" aca="1" ref="BM911" ca="1">IF(ISBLANK(Spreadsheet!AJ1121),TRUE,ISNUMBER(MATCH(TRUE,EXACT(Spreadsheet!AJ1121,INDIRECT(Spreadsheet!BJ911)),0)))</f>
        <v>1</v>
      </c>
      <c r="BN911" s="5" t="b">
        <f t="array" ref="BN911">IF(ISBLANK(Spreadsheet!AK1121),TRUE,ISNUMBER(MATCH(TRUE,EXACT(Spreadsheet!AK1121,DentalPlans),0)))</f>
        <v>1</v>
      </c>
      <c r="BO911" s="5" t="b">
        <f t="array" aca="1" ref="BO911" ca="1">IF(ISBLANK(Spreadsheet!AL1121),TRUE,ISNUMBER(MATCH(TRUE,EXACT(Spreadsheet!AL1121,INDIRECT(Spreadsheet!BK911)),0)))</f>
        <v>1</v>
      </c>
      <c r="BP911" s="5" t="b">
        <f t="array" ref="BP911">IF(ISBLANK(Spreadsheet!AM1121),TRUE,ISNUMBER(MATCH(TRUE,EXACT(Spreadsheet!AM1121,VisionPlans),0)))</f>
        <v>1</v>
      </c>
      <c r="BQ911" s="5" t="b">
        <f t="array" aca="1" ref="BQ911" ca="1">IF(ISBLANK(Spreadsheet!AN1121),TRUE,ISNUMBER(MATCH(TRUE,EXACT(Spreadsheet!AN1121,INDIRECT(Spreadsheet!BL911)),0)))</f>
        <v>1</v>
      </c>
      <c r="BR911" s="5" t="b">
        <f t="array" ref="BR911">IF(ISBLANK(Spreadsheet!AO1121),TRUE,ISNUMBER(MATCH(TRUE,EXACT(Spreadsheet!AO1121,LifeBenefitClasses),0)))</f>
        <v>1</v>
      </c>
      <c r="BS911" s="5" t="b">
        <f>IF(OR(ISBLANK(Spreadsheet!AO1121), Spreadsheet!AO1121="Waive"),IF(ISBLANK(Spreadsheet!AP1121),TRUE,FALSE),IF(OR(AND(NOT(ISBLANK(Spreadsheet!AO1121)),ISBLANK(Spreadsheet!AP1121)),NOT(ISNUMBER(VALUE(Spreadsheet!AP1121)))),FALSE,IF(OR(AND(Spreadsheet!AP1121&lt;6,MOD(Spreadsheet!AP1121*10,5)=0), MOD(Spreadsheet!AP1121,5000)=0),TRUE,FALSE)))</f>
        <v>1</v>
      </c>
      <c r="BT911" s="5" t="b">
        <f t="array" ref="BT911">IF(ISBLANK(Spreadsheet!AQ1121),TRUE,ISNUMBER(MATCH(TRUE,EXACT(Spreadsheet!AQ1121,EnrollWaive),0)))</f>
        <v>1</v>
      </c>
      <c r="BU911" s="5" t="b">
        <f t="array" ref="BU911">IF(ISBLANK(Spreadsheet!AR1121),TRUE,ISNUMBER(MATCH(TRUE,EXACT(Spreadsheet!AR1121,LifeBenefitClasses),0)))</f>
        <v>1</v>
      </c>
      <c r="BV911" s="5" t="b">
        <f>IF(OR(ISBLANK(Spreadsheet!AR1121), Spreadsheet!AR1121="Waive"),IF(ISBLANK(Spreadsheet!AS1121),TRUE,FALSE),IF(OR(AND(NOT(ISBLANK(Spreadsheet!AR1121)),ISBLANK(Spreadsheet!AS1121)),NOT(ISNUMBER(VALUE(Spreadsheet!AS1121)))),FALSE,IF(OR(AND(Spreadsheet!AS1121&lt;6,MOD(Spreadsheet!AS1121*10,5)=0), MOD(Spreadsheet!AS1121,10000)=0),TRUE,FALSE)))</f>
        <v>1</v>
      </c>
      <c r="BW911" s="5" t="b">
        <f t="array" ref="BW911">IF(ISBLANK(Spreadsheet!AT1121),TRUE,ISNUMBER(MATCH(TRUE,EXACT(Spreadsheet!AT1121,LifeBenefitClasses),0)))</f>
        <v>1</v>
      </c>
      <c r="BX911" s="5" t="b">
        <f>IF(OR(ISBLANK(Spreadsheet!AT1121), Spreadsheet!AT1121="Waive"),IF(ISBLANK(Spreadsheet!AU1121),TRUE,FALSE),IF(OR(AND(NOT(ISBLANK(Spreadsheet!AT1121)),ISBLANK(Spreadsheet!AU1121)),NOT(ISNUMBER(VALUE(Spreadsheet!AU1121)))),FALSE,IF(AND(NOT(OR(ISBLANK(Spreadsheet!AT1121),Spreadsheet!AT1121="Waive")),NOT(OR(ISBLANK(Spreadsheet!AR1121),Spreadsheet!AR1121="Waive")),MOD(Spreadsheet!AU1121,5000)=0, Spreadsheet!AU1121&lt;=(Spreadsheet!AS1121*0.5)),TRUE,FALSE)))</f>
        <v>1</v>
      </c>
      <c r="BY911" s="5" t="b">
        <f t="array" ref="BY911">IF(ISBLANK(Spreadsheet!AV1121),TRUE,ISNUMBER(MATCH(TRUE,EXACT(Spreadsheet!AV1121,EnrollWaive),0)))</f>
        <v>1</v>
      </c>
      <c r="BZ911" s="5" t="b">
        <f t="array" ref="BZ911">IF(ISBLANK(Spreadsheet!AW1121),TRUE,ISNUMBER(MATCH(TRUE,EXACT(Spreadsheet!AW1121,LifeBenefitClasses),0)))</f>
        <v>1</v>
      </c>
      <c r="CA911" s="5" t="b">
        <f t="array" ref="CA911">IF(ISBLANK(Spreadsheet!AX1121),TRUE,ISNUMBER(MATCH(TRUE,EXACT(Spreadsheet!AX1121,LifeBenefitClasses),0)))</f>
        <v>1</v>
      </c>
      <c r="CB911" s="5" t="b">
        <f t="array" ref="CB911">IF(ISBLANK(Spreadsheet!AY1121),TRUE,ISNUMBER(MATCH(TRUE,EXACT(Spreadsheet!AY1121,LifeBenefitClasses),0)))</f>
        <v>1</v>
      </c>
      <c r="CC911" s="5" t="b">
        <f t="array" ref="CC911">IF(ISBLANK(Spreadsheet!AZ1121),TRUE,ISNUMBER(MATCH(TRUE,EXACT(Spreadsheet!AZ1121,LifeBenefitClasses),0)))</f>
        <v>1</v>
      </c>
      <c r="CD911" s="5" t="b">
        <f t="array" ref="CD911">IF(ISBLANK(Spreadsheet!BA1121),TRUE,ISNUMBER(MATCH(TRUE,EXACT(Spreadsheet!BA1121,LifeBenefitClasses),0)))</f>
        <v>1</v>
      </c>
      <c r="CE911" s="5" t="b">
        <f>IF(OR(ISBLANK(Spreadsheet!BA1121), Spreadsheet!BA1121="Waive"),IF(ISBLANK(Spreadsheet!BB1121),TRUE,FALSE),IF(OR(AND(NOT(ISBLANK(Spreadsheet!BA1121)),ISBLANK(Spreadsheet!BB1121)),NOT(ISNUMBER(VALUE(Spreadsheet!BB1121))),ISBLANK(Spreadsheet!BC1121),NOT(ISNUMBER(VALUE(Spreadsheet!BC1121)))),FALSE,IF(AND(Spreadsheet!BB1121&gt;=50000,Spreadsheet!BB1121&lt;=250000,MOD(Spreadsheet!BB1121,10000)=0,Spreadsheet!BB1121&lt;=(10*Spreadsheet!BC1121)),TRUE,FALSE)))</f>
        <v>1</v>
      </c>
      <c r="CF911" s="5" t="b">
        <f>IF(NOT(ISBLANK(Spreadsheet!BC911)),AND(ISNUMBER(VALUE(Spreadsheet!BC911)),Spreadsheet!BC911&gt;0),AND(OR(ISBLANK(Spreadsheet!AO911),Spreadsheet!AO911="Waive",AND(NOT(OR(ISBLANK(Spreadsheet!AO911),Spreadsheet!AO911="Waive")),Spreadsheet!AP911&gt;=6)),OR(ISBLANK(Spreadsheet!AR911),AND(NOT(OR(ISBLANK(Spreadsheet!AR911),Spreadsheet!AR911="Waive")),Spreadsheet!AS911&gt;=6)),OR(ISBLANK(Spreadsheet!AW911)),OR(ISBLANK(Spreadsheet!AX911)),OR(ISBLANK(Spreadsheet!AY911)),OR(ISBLANK(Spreadsheet!AZ911)),OR(ISBLANK(Spreadsheet!BA911),Spreadsheet!BA911="Waive")))</f>
        <v>1</v>
      </c>
      <c r="CG911" s="5" t="b">
        <f t="shared" ca="1" si="65"/>
        <v>1</v>
      </c>
    </row>
    <row r="912" spans="8:85" x14ac:dyDescent="0.3">
      <c r="H912" s="5">
        <f t="shared" ca="1" si="62"/>
        <v>2</v>
      </c>
      <c r="I912" s="5" t="str">
        <f t="shared" ca="1" si="63"/>
        <v/>
      </c>
      <c r="J912" s="5" t="str">
        <f>IF(AND(NOT(ISBLANK(Spreadsheet!C1122)),ISBLANK(Spreadsheet!D1122)),Spreadsheet!F1122&amp;" "&amp;Spreadsheet!H1122,"")</f>
        <v/>
      </c>
      <c r="K912" s="5">
        <f>IF(AND(NOT(ISBLANK(Spreadsheet!C1122)),ISBLANK(Spreadsheet!D1122)),COUNTIFS(Spreadsheet!E$786:E1123,"=Child",Spreadsheet!C$786:C1123, "="&amp;Spreadsheet!C1122) + COUNTIFS(Spreadsheet!E$786:E1123,"=Step-child",Spreadsheet!C$786:C1123, "="&amp;Spreadsheet!C1122),0)</f>
        <v>0</v>
      </c>
      <c r="L912" s="5">
        <f>IF(NOT(ISBLANK(J912)),COUNTIFS(Spreadsheet!E$786:E1123,"=Wife",Spreadsheet!C$786:C1123, "="&amp;Spreadsheet!C1122) + COUNTIFS(Spreadsheet!E$786:E1123,"=Husband",Spreadsheet!C$786:C1123, "="&amp;Spreadsheet!C1122),0)</f>
        <v>0</v>
      </c>
      <c r="M912" s="5">
        <f>IF(NOT(ISBLANK(Spreadsheet!AJ1122)),VLOOKUP(Spreadsheet!AJ1122,'Drop Downs'!$P$2:$R$16,3,FALSE),0)</f>
        <v>0</v>
      </c>
      <c r="N912" s="5">
        <f>IF(NOT(ISBLANK(Spreadsheet!AJ1122)), VLOOKUP(Spreadsheet!AJ1122,'Drop Downs'!$P$2:$R$16,2,FALSE),0)</f>
        <v>0</v>
      </c>
      <c r="O912" s="5">
        <f>IF(NOT(ISBLANK(Spreadsheet!AL1122)),VLOOKUP(Spreadsheet!AL1122,'Drop Downs'!$P$2:$R$16,3,FALSE), 0)</f>
        <v>0</v>
      </c>
      <c r="P912" s="5">
        <f>IF(NOT(ISBLANK(Spreadsheet!AL1122)),VLOOKUP(Spreadsheet!AL1122,'Drop Downs'!$P$2:$R$16,2,FALSE),0)</f>
        <v>0</v>
      </c>
      <c r="Q912" s="5">
        <f>IF(NOT(ISBLANK(Spreadsheet!AN1122)),VLOOKUP(Spreadsheet!AN1122,'Drop Downs'!$P$2:$R$16,3,FALSE),0)</f>
        <v>0</v>
      </c>
      <c r="R912" s="5">
        <f>IF(NOT(ISBLANK(Spreadsheet!AN1122)),VLOOKUP(Spreadsheet!AN1122,'Drop Downs'!$P$2:$R$16,2,FALSE),0)</f>
        <v>0</v>
      </c>
      <c r="S912" s="5" t="str">
        <f>IF(OR(M912&gt;K912,N912&gt;L912,O912&gt;K912, Q912&gt;K912,N912&gt;L912, P912&gt;L912, R912&gt;L912),"Member currently has a coverage election over what he/she needs.  Please add more dependents or adjust the coverage election.","")&amp;(IF(AND(NOT(ISBLANK(Spreadsheet!C1122)),NOT(ISBLANK(Spreadsheet!D1122)),ISBLANK(Spreadsheet!E1122)),"Dependent lacks a relationship to member.Please select one from the drop-down.",""))</f>
        <v/>
      </c>
      <c r="T912" s="5" t="b">
        <f t="shared" si="64"/>
        <v>1</v>
      </c>
      <c r="U912" s="5" t="b">
        <f>OR(ISBLANK(Spreadsheet!C1122),IF(NOT(ISBLANK(Spreadsheet!D1122)),NOT(ISBLANK(Spreadsheet!E1122)),TRUE))</f>
        <v>1</v>
      </c>
      <c r="V912" s="5" t="b">
        <f>OR(ISBLANK(Spreadsheet!C1122), NOT(ISBLANK(Spreadsheet!I1122)))</f>
        <v>1</v>
      </c>
      <c r="W912" s="5" t="b">
        <f>OR(ISBLANK(Spreadsheet!D1122),NOT(ISBLANK(Spreadsheet!C1122)))</f>
        <v>1</v>
      </c>
      <c r="X912" s="155" t="str">
        <f>REPT("0",MIN(FIND({1,2,3,4,5,6,7,8,9},Spreadsheet!C1122&amp;"123456789"))-1)&amp;IF(ISBLANK(Spreadsheet!C1122),"",SUMPRODUCT(MID(0&amp;Spreadsheet!C1122,LARGE(INDEX(ISNUMBER(--MID(Spreadsheet!C1122,ROW($1:$225),1))*
 ROW($1:$225),0),ROW($1:$225))+1,1)*10^ROW($1:$225)/10))</f>
        <v/>
      </c>
      <c r="Y912" s="5" t="b">
        <f>IF(NOT(ISBLANK(Spreadsheet!C1122)),IF(AND(ISNUMBER(VALUE(Spreadsheet!C1122)), LEN(Spreadsheet!C1122)=9),TRUE,FALSE),TRUE)</f>
        <v>1</v>
      </c>
      <c r="Z912" s="155" t="str">
        <f>REPT("0",MIN(FIND({1,2,3,4,5,6,7,8,9},Spreadsheet!D1122&amp;"123456789"))-1)&amp;IF(ISBLANK(Spreadsheet!D1122),"",SUMPRODUCT(MID(0&amp;Spreadsheet!D1122,LARGE(INDEX(ISNUMBER(--MID(Spreadsheet!D1122,ROW($1:$225),1))*
 ROW($1:$225),0),ROW($1:$225))+1,1)*10^ROW($1:$225)/10))</f>
        <v/>
      </c>
      <c r="AA912" s="5" t="b">
        <f>IF(AND(NOT(ISBLANK(Spreadsheet!D1122)),NOT(ISBLANK(Spreadsheet!C1122))),IF(AND(ISNUMBER(VALUE(Spreadsheet!D1122)), LEN(Spreadsheet!D1122)=9),TRUE,FALSE),IF(AND(NOT(ISBLANK(Spreadsheet!D1122)),ISBLANK(Spreadsheet!C1122)),FALSE,TRUE))</f>
        <v>1</v>
      </c>
      <c r="AB912" s="5" t="b">
        <f>OR(ISBLANK(Spreadsheet!Y912),IF(NOT(ISBLANK(Spreadsheet!Y912)),LEN(Spreadsheet!Y912)=10,ISNUMBER(VALUE(Spreadsheet!Y912))))</f>
        <v>1</v>
      </c>
      <c r="AC912" s="5" t="b">
        <f>OR(ISBLANK(Spreadsheet!AI1122), AND(NOT(ISBLANK(Spreadsheet!AJ1122)), NOT(ISNUMBER(SEARCH("Waive",Spreadsheet!AJ1122)))))</f>
        <v>1</v>
      </c>
      <c r="AD912" s="5" t="b">
        <f>OR(ISBLANK(Spreadsheet!AK1122), AND(NOT(ISBLANK(Spreadsheet!AL1122)), NOT(ISNUMBER(SEARCH("Waive",Spreadsheet!AL1122)))))</f>
        <v>1</v>
      </c>
      <c r="AE912" s="5" t="b">
        <f>OR(ISBLANK(Spreadsheet!AM1122), AND(NOT(ISBLANK(Spreadsheet!AN1122)), NOT(ISNUMBER(SEARCH("Waive", Spreadsheet!AN1122)))))</f>
        <v>1</v>
      </c>
      <c r="AF912" s="5" t="b">
        <f>OR(ISBLANK(Spreadsheet!C1122), NOT(ISBLANK(Spreadsheet!D1122)),NOT(ISBLANK(Spreadsheet!L1122)))</f>
        <v>1</v>
      </c>
      <c r="AG912" s="5" t="b">
        <f>IF(AND(NOT(ISBLANK(Spreadsheet!C1122)), NOT(ISBLANK(Spreadsheet!D1122)),Spreadsheet!C1122&lt;&gt;Spreadsheet!D1122),IF(ISERROR(VLOOKUP(Spreadsheet!C1122, Spreadsheet!$C$6:'Spreadsheet'!$C1121,1,FALSE)), FALSE, TRUE),TRUE)</f>
        <v>1</v>
      </c>
      <c r="AH912" s="5" t="b">
        <f>Spreadsheet!$B$2=Spreadsheet!AD912</f>
        <v>1</v>
      </c>
      <c r="AI912" s="5" t="b">
        <f>IF(ISBLANK(Spreadsheet!G1122),TRUE,IF(OR(LEN(Spreadsheet!G1122)&gt;1,ISNUMBER(VALUE(Spreadsheet!G1122))),FALSE,TRUE))</f>
        <v>1</v>
      </c>
      <c r="AJ912" s="5" t="b">
        <f>OR(ISBLANK(Spreadsheet!C1122), NOT(ISBLANK(Spreadsheet!B1122)), NOT(ISBLANK(Spreadsheet!D1122)))</f>
        <v>1</v>
      </c>
      <c r="AK912" s="5" t="b">
        <f t="array" ref="AK912">IF(OR(AND(ISBLANK(Spreadsheet!E1122),ISBLANK(Spreadsheet!D1122),NOT(ISBLANK(Spreadsheet!C1122))),AND(ISBLANK(Spreadsheet!E1122),ISBLANK(Spreadsheet!D1122),ISBLANK(Spreadsheet!C1122))),TRUE,ISNUMBER(MATCH(TRUE,EXACT(Spreadsheet!E1122,Relationships),0)))</f>
        <v>1</v>
      </c>
      <c r="AL912" s="5" t="b">
        <f>IF(NOT(ISBLANK(Spreadsheet!C1122)),IF(OR(ISBLANK(Spreadsheet!F1122),LEN(Spreadsheet!F1122)&gt;40),FALSE,TRUE),TRUE)</f>
        <v>1</v>
      </c>
      <c r="AM912" s="5" t="b">
        <f>IF(NOT(ISBLANK(Spreadsheet!C1122)),IF(OR(ISBLANK(Spreadsheet!H1122),LEN(Spreadsheet!H1122)&gt;40),FALSE,TRUE),TRUE)</f>
        <v>1</v>
      </c>
      <c r="AN912" s="5" t="b">
        <f t="array" ref="AN912">IF(ISBLANK(Spreadsheet!I1122),TRUE,ISNUMBER(MATCH(TRUE,EXACT(Spreadsheet!I1122,GenderValues),0)))</f>
        <v>1</v>
      </c>
      <c r="AO912" s="5" t="b">
        <f ca="1">IF(ISERROR(DATEVALUE(TEXT(Spreadsheet!J1122,"mm/dd/yyyy")) &gt; TODAY()),IF(AND(ISBLANK(Spreadsheet!J1122),ISBLANK(Spreadsheet!C1122)),TRUE,FALSE),IF(DATEVALUE(TEXT(Spreadsheet!J1122,"mm/dd/yyyy")) &gt; TODAY(),FALSE,TRUE))</f>
        <v>1</v>
      </c>
      <c r="AP912" s="5" t="b">
        <f>OR(ISBLANK(Spreadsheet!K1122),LEN(Spreadsheet!K1122)&lt;=100)</f>
        <v>1</v>
      </c>
      <c r="AQ912" s="5" t="b">
        <f t="array" ref="AQ912">IF(OR(AND(ISBLANK(Spreadsheet!L1122),ISBLANK(Spreadsheet!C1122)),AND(NOT(ISBLANK(Spreadsheet!C1122)),NOT(ISBLANK(Spreadsheet!D1122)))),TRUE,ISNUMBER(MATCH(TRUE,EXACT(Spreadsheet!L1122,MaritalStatus),0)))</f>
        <v>1</v>
      </c>
      <c r="AR912" s="5" t="b">
        <f ca="1">IF(ISERROR(DATEVALUE(TEXT(Spreadsheet!M1122,"mm/dd/yyyy")) &gt; TODAY()),IF(ISBLANK(Spreadsheet!M1122),TRUE,FALSE),IF(DATEVALUE(TEXT(Spreadsheet!M1122,"mm/dd/yyyy")) &gt; TODAY(),FALSE,TRUE))</f>
        <v>1</v>
      </c>
      <c r="AS912" s="5" t="b">
        <f>OR(ISBLANK(Spreadsheet!N1122),LEN(Spreadsheet!N1122)&lt;=100)</f>
        <v>1</v>
      </c>
      <c r="AT912" s="5" t="b">
        <f>OR(ISBLANK(Spreadsheet!O1122),UPPER(Spreadsheet!O1122)="YES")</f>
        <v>1</v>
      </c>
      <c r="AU912" s="5" t="b">
        <f>OR(ISBLANK(Spreadsheet!P1122),UPPER(Spreadsheet!P1122)="YES")</f>
        <v>1</v>
      </c>
      <c r="AV912" s="5" t="b">
        <f t="array" ref="AV912">IF(ISBLANK(Spreadsheet!Q1122),TRUE,ISNUMBER(MATCH(TRUE,EXACT(Spreadsheet!Q1122,OnGroupsPriorIns),0)))</f>
        <v>1</v>
      </c>
      <c r="AW912" s="5" t="b">
        <f>OR(ISBLANK(Spreadsheet!R1122),UPPER(Spreadsheet!R1122)="YES")</f>
        <v>1</v>
      </c>
      <c r="AX912" s="5" t="b">
        <f>OR(ISBLANK(Spreadsheet!S1122),UPPER(Spreadsheet!S1122)="YES")</f>
        <v>1</v>
      </c>
      <c r="AY912" s="5" t="b">
        <f>OR(AND(ISBLANK(Spreadsheet!C1122),LEN(Spreadsheet!T1122)=0),AND(NOT(ISBLANK(Spreadsheet!C1122)),LEN(Spreadsheet!T1122)&gt;0,LEN(Spreadsheet!T1122)&lt;=50))</f>
        <v>1</v>
      </c>
      <c r="AZ912" s="5" t="b">
        <f>OR(LEN(Spreadsheet!U1122)=0,AND(LEN(Spreadsheet!U1122)&gt;0,LEN(Spreadsheet!U1122)&lt;=50))</f>
        <v>1</v>
      </c>
      <c r="BA912" s="5" t="b">
        <f>OR(AND(ISBLANK(Spreadsheet!C1122),LEN(Spreadsheet!V1122)=0),AND(NOT(ISBLANK(Spreadsheet!C1122)),LEN(Spreadsheet!V1122)&gt;0,LEN(Spreadsheet!V1122)&lt;=50))</f>
        <v>1</v>
      </c>
      <c r="BB912" s="5" t="b">
        <f t="array" ref="BB912">IF(AND(ISBLANK(Spreadsheet!C1122),LEN(Spreadsheet!W1122)=0),TRUE,ISNUMBER(MATCH(TRUE,EXACT(Spreadsheet!W1122,States),0)))</f>
        <v>1</v>
      </c>
      <c r="BC912" s="5" t="b">
        <f>OR(AND(ISBLANK(Spreadsheet!C1122),LEN(Spreadsheet!X1122)=0),AND(NOT(ISBLANK(Spreadsheet!C1122)),LEN(Spreadsheet!X1122)&gt;0,LEN(Spreadsheet!X1122)=5,ISNUMBER(VALUE(Spreadsheet!X1122))))</f>
        <v>1</v>
      </c>
      <c r="BD912" s="5" t="b">
        <f>OR(ISBLANK(Spreadsheet!Z1122),LEN(Spreadsheet!Z1122)&lt;=50)</f>
        <v>1</v>
      </c>
      <c r="BE912" s="5" t="b">
        <f>ISBLANK(Spreadsheet!AA1122)</f>
        <v>1</v>
      </c>
      <c r="BF912" s="5" t="b">
        <f>ISBLANK(Spreadsheet!AB1122)</f>
        <v>1</v>
      </c>
      <c r="BG912" s="5" t="b">
        <f>IF(ISERROR(DATEVALUE(TEXT(Spreadsheet!AC1122,"mm/dd/yyyy")) &gt; DATEVALUE(TEXT(Spreadsheet!J1122,"mm/dd/yyyy"))),IF(OR(AND(ISBLANK(Spreadsheet!AC1122),ISBLANK(Spreadsheet!C1122)),AND(NOT(ISBLANK(Spreadsheet!C1122)),ISBLANK(Spreadsheet!AC1122),NOT(ISBLANK(Spreadsheet!D1122)))),TRUE,FALSE),IF(DATEVALUE(TEXT(Spreadsheet!AC1122,"mm/dd/yyyy")) &gt; DATEVALUE(TEXT(Spreadsheet!J1122,"mm/dd/yyyy")),TRUE,FALSE))</f>
        <v>1</v>
      </c>
      <c r="BH912" s="5" t="b">
        <f>OR(AND(ISBLANK(Spreadsheet!C1122),ISBLANK(Spreadsheet!AE1122)),AND(NOT(ISBLANK(Spreadsheet!C1122)),NOT(ISBLANK(Spreadsheet!D1122)),ISBLANK(Spreadsheet!AE1122)),AND(NOT(ISBLANK(Spreadsheet!C1122)),ISBLANK(Spreadsheet!D1122),NOT(ISBLANK(Spreadsheet!AE1122)),LEN(Spreadsheet!AE1122)&lt;=100))</f>
        <v>1</v>
      </c>
      <c r="BI912" s="5" t="b">
        <f t="array" ref="BI912">IF(ISBLANK(Spreadsheet!AF1122),TRUE,ISNUMBER(MATCH(TRUE,EXACT(Spreadsheet!AF1122,CobraShortReasons),0)))</f>
        <v>1</v>
      </c>
      <c r="BJ912" s="5" t="b">
        <f ca="1">IF(ISERROR(DATEVALUE(TEXT(Spreadsheet!AG1122,"mm/dd/yyyy")) &gt; TODAY()),IF(ISBLANK(Spreadsheet!AG1122),TRUE,FALSE),IF(DATEVALUE(TEXT(Spreadsheet!AG1122,"mm/dd/yyyy")) &gt; TODAY(),FALSE,TRUE))</f>
        <v>1</v>
      </c>
      <c r="BK912" s="5" t="b">
        <f>OR(ISBLANK(Spreadsheet!AH1122),LEN(Spreadsheet!AH1122)&lt;=25)</f>
        <v>1</v>
      </c>
      <c r="BL912" s="5" t="b">
        <f t="array" aca="1" ref="BL912" ca="1">IF(ISBLANK(Spreadsheet!AI1122),TRUE,ISNUMBER(MATCH(TRUE,EXACT(Spreadsheet!AI1122,INDIRECT(Spreadsheet!$D$2)),0)))</f>
        <v>1</v>
      </c>
      <c r="BM912" s="5" t="b">
        <f t="array" aca="1" ref="BM912" ca="1">IF(ISBLANK(Spreadsheet!AJ1122),TRUE,ISNUMBER(MATCH(TRUE,EXACT(Spreadsheet!AJ1122,INDIRECT(Spreadsheet!BJ912)),0)))</f>
        <v>1</v>
      </c>
      <c r="BN912" s="5" t="b">
        <f t="array" ref="BN912">IF(ISBLANK(Spreadsheet!AK1122),TRUE,ISNUMBER(MATCH(TRUE,EXACT(Spreadsheet!AK1122,DentalPlans),0)))</f>
        <v>1</v>
      </c>
      <c r="BO912" s="5" t="b">
        <f t="array" aca="1" ref="BO912" ca="1">IF(ISBLANK(Spreadsheet!AL1122),TRUE,ISNUMBER(MATCH(TRUE,EXACT(Spreadsheet!AL1122,INDIRECT(Spreadsheet!BK912)),0)))</f>
        <v>1</v>
      </c>
      <c r="BP912" s="5" t="b">
        <f t="array" ref="BP912">IF(ISBLANK(Spreadsheet!AM1122),TRUE,ISNUMBER(MATCH(TRUE,EXACT(Spreadsheet!AM1122,VisionPlans),0)))</f>
        <v>1</v>
      </c>
      <c r="BQ912" s="5" t="b">
        <f t="array" aca="1" ref="BQ912" ca="1">IF(ISBLANK(Spreadsheet!AN1122),TRUE,ISNUMBER(MATCH(TRUE,EXACT(Spreadsheet!AN1122,INDIRECT(Spreadsheet!BL912)),0)))</f>
        <v>1</v>
      </c>
      <c r="BR912" s="5" t="b">
        <f t="array" ref="BR912">IF(ISBLANK(Spreadsheet!AO1122),TRUE,ISNUMBER(MATCH(TRUE,EXACT(Spreadsheet!AO1122,LifeBenefitClasses),0)))</f>
        <v>1</v>
      </c>
      <c r="BS912" s="5" t="b">
        <f>IF(OR(ISBLANK(Spreadsheet!AO1122), Spreadsheet!AO1122="Waive"),IF(ISBLANK(Spreadsheet!AP1122),TRUE,FALSE),IF(OR(AND(NOT(ISBLANK(Spreadsheet!AO1122)),ISBLANK(Spreadsheet!AP1122)),NOT(ISNUMBER(VALUE(Spreadsheet!AP1122)))),FALSE,IF(OR(AND(Spreadsheet!AP1122&lt;6,MOD(Spreadsheet!AP1122*10,5)=0), MOD(Spreadsheet!AP1122,5000)=0),TRUE,FALSE)))</f>
        <v>1</v>
      </c>
      <c r="BT912" s="5" t="b">
        <f t="array" ref="BT912">IF(ISBLANK(Spreadsheet!AQ1122),TRUE,ISNUMBER(MATCH(TRUE,EXACT(Spreadsheet!AQ1122,EnrollWaive),0)))</f>
        <v>1</v>
      </c>
      <c r="BU912" s="5" t="b">
        <f t="array" ref="BU912">IF(ISBLANK(Spreadsheet!AR1122),TRUE,ISNUMBER(MATCH(TRUE,EXACT(Spreadsheet!AR1122,LifeBenefitClasses),0)))</f>
        <v>1</v>
      </c>
      <c r="BV912" s="5" t="b">
        <f>IF(OR(ISBLANK(Spreadsheet!AR1122), Spreadsheet!AR1122="Waive"),IF(ISBLANK(Spreadsheet!AS1122),TRUE,FALSE),IF(OR(AND(NOT(ISBLANK(Spreadsheet!AR1122)),ISBLANK(Spreadsheet!AS1122)),NOT(ISNUMBER(VALUE(Spreadsheet!AS1122)))),FALSE,IF(OR(AND(Spreadsheet!AS1122&lt;6,MOD(Spreadsheet!AS1122*10,5)=0), MOD(Spreadsheet!AS1122,10000)=0),TRUE,FALSE)))</f>
        <v>1</v>
      </c>
      <c r="BW912" s="5" t="b">
        <f t="array" ref="BW912">IF(ISBLANK(Spreadsheet!AT1122),TRUE,ISNUMBER(MATCH(TRUE,EXACT(Spreadsheet!AT1122,LifeBenefitClasses),0)))</f>
        <v>1</v>
      </c>
      <c r="BX912" s="5" t="b">
        <f>IF(OR(ISBLANK(Spreadsheet!AT1122), Spreadsheet!AT1122="Waive"),IF(ISBLANK(Spreadsheet!AU1122),TRUE,FALSE),IF(OR(AND(NOT(ISBLANK(Spreadsheet!AT1122)),ISBLANK(Spreadsheet!AU1122)),NOT(ISNUMBER(VALUE(Spreadsheet!AU1122)))),FALSE,IF(AND(NOT(OR(ISBLANK(Spreadsheet!AT1122),Spreadsheet!AT1122="Waive")),NOT(OR(ISBLANK(Spreadsheet!AR1122),Spreadsheet!AR1122="Waive")),MOD(Spreadsheet!AU1122,5000)=0, Spreadsheet!AU1122&lt;=(Spreadsheet!AS1122*0.5)),TRUE,FALSE)))</f>
        <v>1</v>
      </c>
      <c r="BY912" s="5" t="b">
        <f t="array" ref="BY912">IF(ISBLANK(Spreadsheet!AV1122),TRUE,ISNUMBER(MATCH(TRUE,EXACT(Spreadsheet!AV1122,EnrollWaive),0)))</f>
        <v>1</v>
      </c>
      <c r="BZ912" s="5" t="b">
        <f t="array" ref="BZ912">IF(ISBLANK(Spreadsheet!AW1122),TRUE,ISNUMBER(MATCH(TRUE,EXACT(Spreadsheet!AW1122,LifeBenefitClasses),0)))</f>
        <v>1</v>
      </c>
      <c r="CA912" s="5" t="b">
        <f t="array" ref="CA912">IF(ISBLANK(Spreadsheet!AX1122),TRUE,ISNUMBER(MATCH(TRUE,EXACT(Spreadsheet!AX1122,LifeBenefitClasses),0)))</f>
        <v>1</v>
      </c>
      <c r="CB912" s="5" t="b">
        <f t="array" ref="CB912">IF(ISBLANK(Spreadsheet!AY1122),TRUE,ISNUMBER(MATCH(TRUE,EXACT(Spreadsheet!AY1122,LifeBenefitClasses),0)))</f>
        <v>1</v>
      </c>
      <c r="CC912" s="5" t="b">
        <f t="array" ref="CC912">IF(ISBLANK(Spreadsheet!AZ1122),TRUE,ISNUMBER(MATCH(TRUE,EXACT(Spreadsheet!AZ1122,LifeBenefitClasses),0)))</f>
        <v>1</v>
      </c>
      <c r="CD912" s="5" t="b">
        <f t="array" ref="CD912">IF(ISBLANK(Spreadsheet!BA1122),TRUE,ISNUMBER(MATCH(TRUE,EXACT(Spreadsheet!BA1122,LifeBenefitClasses),0)))</f>
        <v>1</v>
      </c>
      <c r="CE912" s="5" t="b">
        <f>IF(OR(ISBLANK(Spreadsheet!BA1122), Spreadsheet!BA1122="Waive"),IF(ISBLANK(Spreadsheet!BB1122),TRUE,FALSE),IF(OR(AND(NOT(ISBLANK(Spreadsheet!BA1122)),ISBLANK(Spreadsheet!BB1122)),NOT(ISNUMBER(VALUE(Spreadsheet!BB1122))),ISBLANK(Spreadsheet!BC1122),NOT(ISNUMBER(VALUE(Spreadsheet!BC1122)))),FALSE,IF(AND(Spreadsheet!BB1122&gt;=50000,Spreadsheet!BB1122&lt;=250000,MOD(Spreadsheet!BB1122,10000)=0,Spreadsheet!BB1122&lt;=(10*Spreadsheet!BC1122)),TRUE,FALSE)))</f>
        <v>1</v>
      </c>
      <c r="CF912" s="5" t="b">
        <f>IF(NOT(ISBLANK(Spreadsheet!BC912)),AND(ISNUMBER(VALUE(Spreadsheet!BC912)),Spreadsheet!BC912&gt;0),AND(OR(ISBLANK(Spreadsheet!AO912),Spreadsheet!AO912="Waive",AND(NOT(OR(ISBLANK(Spreadsheet!AO912),Spreadsheet!AO912="Waive")),Spreadsheet!AP912&gt;=6)),OR(ISBLANK(Spreadsheet!AR912),AND(NOT(OR(ISBLANK(Spreadsheet!AR912),Spreadsheet!AR912="Waive")),Spreadsheet!AS912&gt;=6)),OR(ISBLANK(Spreadsheet!AW912)),OR(ISBLANK(Spreadsheet!AX912)),OR(ISBLANK(Spreadsheet!AY912)),OR(ISBLANK(Spreadsheet!AZ912)),OR(ISBLANK(Spreadsheet!BA912),Spreadsheet!BA912="Waive")))</f>
        <v>1</v>
      </c>
      <c r="CG912" s="5" t="b">
        <f t="shared" ca="1" si="65"/>
        <v>1</v>
      </c>
    </row>
    <row r="913" spans="8:85" x14ac:dyDescent="0.3">
      <c r="H913" s="5">
        <f t="shared" ca="1" si="62"/>
        <v>2</v>
      </c>
      <c r="I913" s="5" t="str">
        <f t="shared" ca="1" si="63"/>
        <v/>
      </c>
      <c r="J913" s="5" t="str">
        <f>IF(AND(NOT(ISBLANK(Spreadsheet!C1123)),ISBLANK(Spreadsheet!D1123)),Spreadsheet!F1123&amp;" "&amp;Spreadsheet!H1123,"")</f>
        <v/>
      </c>
      <c r="K913" s="5">
        <f>IF(AND(NOT(ISBLANK(Spreadsheet!C1123)),ISBLANK(Spreadsheet!D1123)),COUNTIFS(Spreadsheet!E$786:E1124,"=Child",Spreadsheet!C$786:C1124, "="&amp;Spreadsheet!C1123) + COUNTIFS(Spreadsheet!E$786:E1124,"=Step-child",Spreadsheet!C$786:C1124, "="&amp;Spreadsheet!C1123),0)</f>
        <v>0</v>
      </c>
      <c r="L913" s="5">
        <f>IF(NOT(ISBLANK(J913)),COUNTIFS(Spreadsheet!E$786:E1124,"=Wife",Spreadsheet!C$786:C1124, "="&amp;Spreadsheet!C1123) + COUNTIFS(Spreadsheet!E$786:E1124,"=Husband",Spreadsheet!C$786:C1124, "="&amp;Spreadsheet!C1123),0)</f>
        <v>0</v>
      </c>
      <c r="M913" s="5">
        <f>IF(NOT(ISBLANK(Spreadsheet!AJ1123)),VLOOKUP(Spreadsheet!AJ1123,'Drop Downs'!$P$2:$R$16,3,FALSE),0)</f>
        <v>0</v>
      </c>
      <c r="N913" s="5">
        <f>IF(NOT(ISBLANK(Spreadsheet!AJ1123)), VLOOKUP(Spreadsheet!AJ1123,'Drop Downs'!$P$2:$R$16,2,FALSE),0)</f>
        <v>0</v>
      </c>
      <c r="O913" s="5">
        <f>IF(NOT(ISBLANK(Spreadsheet!AL1123)),VLOOKUP(Spreadsheet!AL1123,'Drop Downs'!$P$2:$R$16,3,FALSE), 0)</f>
        <v>0</v>
      </c>
      <c r="P913" s="5">
        <f>IF(NOT(ISBLANK(Spreadsheet!AL1123)),VLOOKUP(Spreadsheet!AL1123,'Drop Downs'!$P$2:$R$16,2,FALSE),0)</f>
        <v>0</v>
      </c>
      <c r="Q913" s="5">
        <f>IF(NOT(ISBLANK(Spreadsheet!AN1123)),VLOOKUP(Spreadsheet!AN1123,'Drop Downs'!$P$2:$R$16,3,FALSE),0)</f>
        <v>0</v>
      </c>
      <c r="R913" s="5">
        <f>IF(NOT(ISBLANK(Spreadsheet!AN1123)),VLOOKUP(Spreadsheet!AN1123,'Drop Downs'!$P$2:$R$16,2,FALSE),0)</f>
        <v>0</v>
      </c>
      <c r="S913" s="5" t="str">
        <f>IF(OR(M913&gt;K913,N913&gt;L913,O913&gt;K913, Q913&gt;K913,N913&gt;L913, P913&gt;L913, R913&gt;L913),"Member currently has a coverage election over what he/she needs.  Please add more dependents or adjust the coverage election.","")&amp;(IF(AND(NOT(ISBLANK(Spreadsheet!C1123)),NOT(ISBLANK(Spreadsheet!D1123)),ISBLANK(Spreadsheet!E1123)),"Dependent lacks a relationship to member.Please select one from the drop-down.",""))</f>
        <v/>
      </c>
      <c r="T913" s="5" t="b">
        <f t="shared" si="64"/>
        <v>1</v>
      </c>
      <c r="U913" s="5" t="b">
        <f>OR(ISBLANK(Spreadsheet!C1123),IF(NOT(ISBLANK(Spreadsheet!D1123)),NOT(ISBLANK(Spreadsheet!E1123)),TRUE))</f>
        <v>1</v>
      </c>
      <c r="V913" s="5" t="b">
        <f>OR(ISBLANK(Spreadsheet!C1123), NOT(ISBLANK(Spreadsheet!I1123)))</f>
        <v>1</v>
      </c>
      <c r="W913" s="5" t="b">
        <f>OR(ISBLANK(Spreadsheet!D1123),NOT(ISBLANK(Spreadsheet!C1123)))</f>
        <v>1</v>
      </c>
      <c r="X913" s="155" t="str">
        <f>REPT("0",MIN(FIND({1,2,3,4,5,6,7,8,9},Spreadsheet!C1123&amp;"123456789"))-1)&amp;IF(ISBLANK(Spreadsheet!C1123),"",SUMPRODUCT(MID(0&amp;Spreadsheet!C1123,LARGE(INDEX(ISNUMBER(--MID(Spreadsheet!C1123,ROW($1:$225),1))*
 ROW($1:$225),0),ROW($1:$225))+1,1)*10^ROW($1:$225)/10))</f>
        <v/>
      </c>
      <c r="Y913" s="5" t="b">
        <f>IF(NOT(ISBLANK(Spreadsheet!C1123)),IF(AND(ISNUMBER(VALUE(Spreadsheet!C1123)), LEN(Spreadsheet!C1123)=9),TRUE,FALSE),TRUE)</f>
        <v>1</v>
      </c>
      <c r="Z913" s="155" t="str">
        <f>REPT("0",MIN(FIND({1,2,3,4,5,6,7,8,9},Spreadsheet!D1123&amp;"123456789"))-1)&amp;IF(ISBLANK(Spreadsheet!D1123),"",SUMPRODUCT(MID(0&amp;Spreadsheet!D1123,LARGE(INDEX(ISNUMBER(--MID(Spreadsheet!D1123,ROW($1:$225),1))*
 ROW($1:$225),0),ROW($1:$225))+1,1)*10^ROW($1:$225)/10))</f>
        <v/>
      </c>
      <c r="AA913" s="5" t="b">
        <f>IF(AND(NOT(ISBLANK(Spreadsheet!D1123)),NOT(ISBLANK(Spreadsheet!C1123))),IF(AND(ISNUMBER(VALUE(Spreadsheet!D1123)), LEN(Spreadsheet!D1123)=9),TRUE,FALSE),IF(AND(NOT(ISBLANK(Spreadsheet!D1123)),ISBLANK(Spreadsheet!C1123)),FALSE,TRUE))</f>
        <v>1</v>
      </c>
      <c r="AB913" s="5" t="b">
        <f>OR(ISBLANK(Spreadsheet!Y913),IF(NOT(ISBLANK(Spreadsheet!Y913)),LEN(Spreadsheet!Y913)=10,ISNUMBER(VALUE(Spreadsheet!Y913))))</f>
        <v>1</v>
      </c>
      <c r="AC913" s="5" t="b">
        <f>OR(ISBLANK(Spreadsheet!AI1123), AND(NOT(ISBLANK(Spreadsheet!AJ1123)), NOT(ISNUMBER(SEARCH("Waive",Spreadsheet!AJ1123)))))</f>
        <v>1</v>
      </c>
      <c r="AD913" s="5" t="b">
        <f>OR(ISBLANK(Spreadsheet!AK1123), AND(NOT(ISBLANK(Spreadsheet!AL1123)), NOT(ISNUMBER(SEARCH("Waive",Spreadsheet!AL1123)))))</f>
        <v>1</v>
      </c>
      <c r="AE913" s="5" t="b">
        <f>OR(ISBLANK(Spreadsheet!AM1123), AND(NOT(ISBLANK(Spreadsheet!AN1123)), NOT(ISNUMBER(SEARCH("Waive", Spreadsheet!AN1123)))))</f>
        <v>1</v>
      </c>
      <c r="AF913" s="5" t="b">
        <f>OR(ISBLANK(Spreadsheet!C1123), NOT(ISBLANK(Spreadsheet!D1123)),NOT(ISBLANK(Spreadsheet!L1123)))</f>
        <v>1</v>
      </c>
      <c r="AG913" s="5" t="b">
        <f>IF(AND(NOT(ISBLANK(Spreadsheet!C1123)), NOT(ISBLANK(Spreadsheet!D1123)),Spreadsheet!C1123&lt;&gt;Spreadsheet!D1123),IF(ISERROR(VLOOKUP(Spreadsheet!C1123, Spreadsheet!$C$6:'Spreadsheet'!$C1122,1,FALSE)), FALSE, TRUE),TRUE)</f>
        <v>1</v>
      </c>
      <c r="AH913" s="5" t="b">
        <f>Spreadsheet!$B$2=Spreadsheet!AD913</f>
        <v>1</v>
      </c>
      <c r="AI913" s="5" t="b">
        <f>IF(ISBLANK(Spreadsheet!G1123),TRUE,IF(OR(LEN(Spreadsheet!G1123)&gt;1,ISNUMBER(VALUE(Spreadsheet!G1123))),FALSE,TRUE))</f>
        <v>1</v>
      </c>
      <c r="AJ913" s="5" t="b">
        <f>OR(ISBLANK(Spreadsheet!C1123), NOT(ISBLANK(Spreadsheet!B1123)), NOT(ISBLANK(Spreadsheet!D1123)))</f>
        <v>1</v>
      </c>
      <c r="AK913" s="5" t="b">
        <f t="array" ref="AK913">IF(OR(AND(ISBLANK(Spreadsheet!E1123),ISBLANK(Spreadsheet!D1123),NOT(ISBLANK(Spreadsheet!C1123))),AND(ISBLANK(Spreadsheet!E1123),ISBLANK(Spreadsheet!D1123),ISBLANK(Spreadsheet!C1123))),TRUE,ISNUMBER(MATCH(TRUE,EXACT(Spreadsheet!E1123,Relationships),0)))</f>
        <v>1</v>
      </c>
      <c r="AL913" s="5" t="b">
        <f>IF(NOT(ISBLANK(Spreadsheet!C1123)),IF(OR(ISBLANK(Spreadsheet!F1123),LEN(Spreadsheet!F1123)&gt;40),FALSE,TRUE),TRUE)</f>
        <v>1</v>
      </c>
      <c r="AM913" s="5" t="b">
        <f>IF(NOT(ISBLANK(Spreadsheet!C1123)),IF(OR(ISBLANK(Spreadsheet!H1123),LEN(Spreadsheet!H1123)&gt;40),FALSE,TRUE),TRUE)</f>
        <v>1</v>
      </c>
      <c r="AN913" s="5" t="b">
        <f t="array" ref="AN913">IF(ISBLANK(Spreadsheet!I1123),TRUE,ISNUMBER(MATCH(TRUE,EXACT(Spreadsheet!I1123,GenderValues),0)))</f>
        <v>1</v>
      </c>
      <c r="AO913" s="5" t="b">
        <f ca="1">IF(ISERROR(DATEVALUE(TEXT(Spreadsheet!J1123,"mm/dd/yyyy")) &gt; TODAY()),IF(AND(ISBLANK(Spreadsheet!J1123),ISBLANK(Spreadsheet!C1123)),TRUE,FALSE),IF(DATEVALUE(TEXT(Spreadsheet!J1123,"mm/dd/yyyy")) &gt; TODAY(),FALSE,TRUE))</f>
        <v>1</v>
      </c>
      <c r="AP913" s="5" t="b">
        <f>OR(ISBLANK(Spreadsheet!K1123),LEN(Spreadsheet!K1123)&lt;=100)</f>
        <v>1</v>
      </c>
      <c r="AQ913" s="5" t="b">
        <f t="array" ref="AQ913">IF(OR(AND(ISBLANK(Spreadsheet!L1123),ISBLANK(Spreadsheet!C1123)),AND(NOT(ISBLANK(Spreadsheet!C1123)),NOT(ISBLANK(Spreadsheet!D1123)))),TRUE,ISNUMBER(MATCH(TRUE,EXACT(Spreadsheet!L1123,MaritalStatus),0)))</f>
        <v>1</v>
      </c>
      <c r="AR913" s="5" t="b">
        <f ca="1">IF(ISERROR(DATEVALUE(TEXT(Spreadsheet!M1123,"mm/dd/yyyy")) &gt; TODAY()),IF(ISBLANK(Spreadsheet!M1123),TRUE,FALSE),IF(DATEVALUE(TEXT(Spreadsheet!M1123,"mm/dd/yyyy")) &gt; TODAY(),FALSE,TRUE))</f>
        <v>1</v>
      </c>
      <c r="AS913" s="5" t="b">
        <f>OR(ISBLANK(Spreadsheet!N1123),LEN(Spreadsheet!N1123)&lt;=100)</f>
        <v>1</v>
      </c>
      <c r="AT913" s="5" t="b">
        <f>OR(ISBLANK(Spreadsheet!O1123),UPPER(Spreadsheet!O1123)="YES")</f>
        <v>1</v>
      </c>
      <c r="AU913" s="5" t="b">
        <f>OR(ISBLANK(Spreadsheet!P1123),UPPER(Spreadsheet!P1123)="YES")</f>
        <v>1</v>
      </c>
      <c r="AV913" s="5" t="b">
        <f t="array" ref="AV913">IF(ISBLANK(Spreadsheet!Q1123),TRUE,ISNUMBER(MATCH(TRUE,EXACT(Spreadsheet!Q1123,OnGroupsPriorIns),0)))</f>
        <v>1</v>
      </c>
      <c r="AW913" s="5" t="b">
        <f>OR(ISBLANK(Spreadsheet!R1123),UPPER(Spreadsheet!R1123)="YES")</f>
        <v>1</v>
      </c>
      <c r="AX913" s="5" t="b">
        <f>OR(ISBLANK(Spreadsheet!S1123),UPPER(Spreadsheet!S1123)="YES")</f>
        <v>1</v>
      </c>
      <c r="AY913" s="5" t="b">
        <f>OR(AND(ISBLANK(Spreadsheet!C1123),LEN(Spreadsheet!T1123)=0),AND(NOT(ISBLANK(Spreadsheet!C1123)),LEN(Spreadsheet!T1123)&gt;0,LEN(Spreadsheet!T1123)&lt;=50))</f>
        <v>1</v>
      </c>
      <c r="AZ913" s="5" t="b">
        <f>OR(LEN(Spreadsheet!U1123)=0,AND(LEN(Spreadsheet!U1123)&gt;0,LEN(Spreadsheet!U1123)&lt;=50))</f>
        <v>1</v>
      </c>
      <c r="BA913" s="5" t="b">
        <f>OR(AND(ISBLANK(Spreadsheet!C1123),LEN(Spreadsheet!V1123)=0),AND(NOT(ISBLANK(Spreadsheet!C1123)),LEN(Spreadsheet!V1123)&gt;0,LEN(Spreadsheet!V1123)&lt;=50))</f>
        <v>1</v>
      </c>
      <c r="BB913" s="5" t="b">
        <f t="array" ref="BB913">IF(AND(ISBLANK(Spreadsheet!C1123),LEN(Spreadsheet!W1123)=0),TRUE,ISNUMBER(MATCH(TRUE,EXACT(Spreadsheet!W1123,States),0)))</f>
        <v>1</v>
      </c>
      <c r="BC913" s="5" t="b">
        <f>OR(AND(ISBLANK(Spreadsheet!C1123),LEN(Spreadsheet!X1123)=0),AND(NOT(ISBLANK(Spreadsheet!C1123)),LEN(Spreadsheet!X1123)&gt;0,LEN(Spreadsheet!X1123)=5,ISNUMBER(VALUE(Spreadsheet!X1123))))</f>
        <v>1</v>
      </c>
      <c r="BD913" s="5" t="b">
        <f>OR(ISBLANK(Spreadsheet!Z1123),LEN(Spreadsheet!Z1123)&lt;=50)</f>
        <v>1</v>
      </c>
      <c r="BE913" s="5" t="b">
        <f>ISBLANK(Spreadsheet!AA1123)</f>
        <v>1</v>
      </c>
      <c r="BF913" s="5" t="b">
        <f>ISBLANK(Spreadsheet!AB1123)</f>
        <v>1</v>
      </c>
      <c r="BG913" s="5" t="b">
        <f>IF(ISERROR(DATEVALUE(TEXT(Spreadsheet!AC1123,"mm/dd/yyyy")) &gt; DATEVALUE(TEXT(Spreadsheet!J1123,"mm/dd/yyyy"))),IF(OR(AND(ISBLANK(Spreadsheet!AC1123),ISBLANK(Spreadsheet!C1123)),AND(NOT(ISBLANK(Spreadsheet!C1123)),ISBLANK(Spreadsheet!AC1123),NOT(ISBLANK(Spreadsheet!D1123)))),TRUE,FALSE),IF(DATEVALUE(TEXT(Spreadsheet!AC1123,"mm/dd/yyyy")) &gt; DATEVALUE(TEXT(Spreadsheet!J1123,"mm/dd/yyyy")),TRUE,FALSE))</f>
        <v>1</v>
      </c>
      <c r="BH913" s="5" t="b">
        <f>OR(AND(ISBLANK(Spreadsheet!C1123),ISBLANK(Spreadsheet!AE1123)),AND(NOT(ISBLANK(Spreadsheet!C1123)),NOT(ISBLANK(Spreadsheet!D1123)),ISBLANK(Spreadsheet!AE1123)),AND(NOT(ISBLANK(Spreadsheet!C1123)),ISBLANK(Spreadsheet!D1123),NOT(ISBLANK(Spreadsheet!AE1123)),LEN(Spreadsheet!AE1123)&lt;=100))</f>
        <v>1</v>
      </c>
      <c r="BI913" s="5" t="b">
        <f t="array" ref="BI913">IF(ISBLANK(Spreadsheet!AF1123),TRUE,ISNUMBER(MATCH(TRUE,EXACT(Spreadsheet!AF1123,CobraShortReasons),0)))</f>
        <v>1</v>
      </c>
      <c r="BJ913" s="5" t="b">
        <f ca="1">IF(ISERROR(DATEVALUE(TEXT(Spreadsheet!AG1123,"mm/dd/yyyy")) &gt; TODAY()),IF(ISBLANK(Spreadsheet!AG1123),TRUE,FALSE),IF(DATEVALUE(TEXT(Spreadsheet!AG1123,"mm/dd/yyyy")) &gt; TODAY(),FALSE,TRUE))</f>
        <v>1</v>
      </c>
      <c r="BK913" s="5" t="b">
        <f>OR(ISBLANK(Spreadsheet!AH1123),LEN(Spreadsheet!AH1123)&lt;=25)</f>
        <v>1</v>
      </c>
      <c r="BL913" s="5" t="b">
        <f t="array" aca="1" ref="BL913" ca="1">IF(ISBLANK(Spreadsheet!AI1123),TRUE,ISNUMBER(MATCH(TRUE,EXACT(Spreadsheet!AI1123,INDIRECT(Spreadsheet!$D$2)),0)))</f>
        <v>1</v>
      </c>
      <c r="BM913" s="5" t="b">
        <f t="array" aca="1" ref="BM913" ca="1">IF(ISBLANK(Spreadsheet!AJ1123),TRUE,ISNUMBER(MATCH(TRUE,EXACT(Spreadsheet!AJ1123,INDIRECT(Spreadsheet!BJ913)),0)))</f>
        <v>1</v>
      </c>
      <c r="BN913" s="5" t="b">
        <f t="array" ref="BN913">IF(ISBLANK(Spreadsheet!AK1123),TRUE,ISNUMBER(MATCH(TRUE,EXACT(Spreadsheet!AK1123,DentalPlans),0)))</f>
        <v>1</v>
      </c>
      <c r="BO913" s="5" t="b">
        <f t="array" aca="1" ref="BO913" ca="1">IF(ISBLANK(Spreadsheet!AL1123),TRUE,ISNUMBER(MATCH(TRUE,EXACT(Spreadsheet!AL1123,INDIRECT(Spreadsheet!BK913)),0)))</f>
        <v>1</v>
      </c>
      <c r="BP913" s="5" t="b">
        <f t="array" ref="BP913">IF(ISBLANK(Spreadsheet!AM1123),TRUE,ISNUMBER(MATCH(TRUE,EXACT(Spreadsheet!AM1123,VisionPlans),0)))</f>
        <v>1</v>
      </c>
      <c r="BQ913" s="5" t="b">
        <f t="array" aca="1" ref="BQ913" ca="1">IF(ISBLANK(Spreadsheet!AN1123),TRUE,ISNUMBER(MATCH(TRUE,EXACT(Spreadsheet!AN1123,INDIRECT(Spreadsheet!BL913)),0)))</f>
        <v>1</v>
      </c>
      <c r="BR913" s="5" t="b">
        <f t="array" ref="BR913">IF(ISBLANK(Spreadsheet!AO1123),TRUE,ISNUMBER(MATCH(TRUE,EXACT(Spreadsheet!AO1123,LifeBenefitClasses),0)))</f>
        <v>1</v>
      </c>
      <c r="BS913" s="5" t="b">
        <f>IF(OR(ISBLANK(Spreadsheet!AO1123), Spreadsheet!AO1123="Waive"),IF(ISBLANK(Spreadsheet!AP1123),TRUE,FALSE),IF(OR(AND(NOT(ISBLANK(Spreadsheet!AO1123)),ISBLANK(Spreadsheet!AP1123)),NOT(ISNUMBER(VALUE(Spreadsheet!AP1123)))),FALSE,IF(OR(AND(Spreadsheet!AP1123&lt;6,MOD(Spreadsheet!AP1123*10,5)=0), MOD(Spreadsheet!AP1123,5000)=0),TRUE,FALSE)))</f>
        <v>1</v>
      </c>
      <c r="BT913" s="5" t="b">
        <f t="array" ref="BT913">IF(ISBLANK(Spreadsheet!AQ1123),TRUE,ISNUMBER(MATCH(TRUE,EXACT(Spreadsheet!AQ1123,EnrollWaive),0)))</f>
        <v>1</v>
      </c>
      <c r="BU913" s="5" t="b">
        <f t="array" ref="BU913">IF(ISBLANK(Spreadsheet!AR1123),TRUE,ISNUMBER(MATCH(TRUE,EXACT(Spreadsheet!AR1123,LifeBenefitClasses),0)))</f>
        <v>1</v>
      </c>
      <c r="BV913" s="5" t="b">
        <f>IF(OR(ISBLANK(Spreadsheet!AR1123), Spreadsheet!AR1123="Waive"),IF(ISBLANK(Spreadsheet!AS1123),TRUE,FALSE),IF(OR(AND(NOT(ISBLANK(Spreadsheet!AR1123)),ISBLANK(Spreadsheet!AS1123)),NOT(ISNUMBER(VALUE(Spreadsheet!AS1123)))),FALSE,IF(OR(AND(Spreadsheet!AS1123&lt;6,MOD(Spreadsheet!AS1123*10,5)=0), MOD(Spreadsheet!AS1123,10000)=0),TRUE,FALSE)))</f>
        <v>1</v>
      </c>
      <c r="BW913" s="5" t="b">
        <f t="array" ref="BW913">IF(ISBLANK(Spreadsheet!AT1123),TRUE,ISNUMBER(MATCH(TRUE,EXACT(Spreadsheet!AT1123,LifeBenefitClasses),0)))</f>
        <v>1</v>
      </c>
      <c r="BX913" s="5" t="b">
        <f>IF(OR(ISBLANK(Spreadsheet!AT1123), Spreadsheet!AT1123="Waive"),IF(ISBLANK(Spreadsheet!AU1123),TRUE,FALSE),IF(OR(AND(NOT(ISBLANK(Spreadsheet!AT1123)),ISBLANK(Spreadsheet!AU1123)),NOT(ISNUMBER(VALUE(Spreadsheet!AU1123)))),FALSE,IF(AND(NOT(OR(ISBLANK(Spreadsheet!AT1123),Spreadsheet!AT1123="Waive")),NOT(OR(ISBLANK(Spreadsheet!AR1123),Spreadsheet!AR1123="Waive")),MOD(Spreadsheet!AU1123,5000)=0, Spreadsheet!AU1123&lt;=(Spreadsheet!AS1123*0.5)),TRUE,FALSE)))</f>
        <v>1</v>
      </c>
      <c r="BY913" s="5" t="b">
        <f t="array" ref="BY913">IF(ISBLANK(Spreadsheet!AV1123),TRUE,ISNUMBER(MATCH(TRUE,EXACT(Spreadsheet!AV1123,EnrollWaive),0)))</f>
        <v>1</v>
      </c>
      <c r="BZ913" s="5" t="b">
        <f t="array" ref="BZ913">IF(ISBLANK(Spreadsheet!AW1123),TRUE,ISNUMBER(MATCH(TRUE,EXACT(Spreadsheet!AW1123,LifeBenefitClasses),0)))</f>
        <v>1</v>
      </c>
      <c r="CA913" s="5" t="b">
        <f t="array" ref="CA913">IF(ISBLANK(Spreadsheet!AX1123),TRUE,ISNUMBER(MATCH(TRUE,EXACT(Spreadsheet!AX1123,LifeBenefitClasses),0)))</f>
        <v>1</v>
      </c>
      <c r="CB913" s="5" t="b">
        <f t="array" ref="CB913">IF(ISBLANK(Spreadsheet!AY1123),TRUE,ISNUMBER(MATCH(TRUE,EXACT(Spreadsheet!AY1123,LifeBenefitClasses),0)))</f>
        <v>1</v>
      </c>
      <c r="CC913" s="5" t="b">
        <f t="array" ref="CC913">IF(ISBLANK(Spreadsheet!AZ1123),TRUE,ISNUMBER(MATCH(TRUE,EXACT(Spreadsheet!AZ1123,LifeBenefitClasses),0)))</f>
        <v>1</v>
      </c>
      <c r="CD913" s="5" t="b">
        <f t="array" ref="CD913">IF(ISBLANK(Spreadsheet!BA1123),TRUE,ISNUMBER(MATCH(TRUE,EXACT(Spreadsheet!BA1123,LifeBenefitClasses),0)))</f>
        <v>1</v>
      </c>
      <c r="CE913" s="5" t="b">
        <f>IF(OR(ISBLANK(Spreadsheet!BA1123), Spreadsheet!BA1123="Waive"),IF(ISBLANK(Spreadsheet!BB1123),TRUE,FALSE),IF(OR(AND(NOT(ISBLANK(Spreadsheet!BA1123)),ISBLANK(Spreadsheet!BB1123)),NOT(ISNUMBER(VALUE(Spreadsheet!BB1123))),ISBLANK(Spreadsheet!BC1123),NOT(ISNUMBER(VALUE(Spreadsheet!BC1123)))),FALSE,IF(AND(Spreadsheet!BB1123&gt;=50000,Spreadsheet!BB1123&lt;=250000,MOD(Spreadsheet!BB1123,10000)=0,Spreadsheet!BB1123&lt;=(10*Spreadsheet!BC1123)),TRUE,FALSE)))</f>
        <v>1</v>
      </c>
      <c r="CF913" s="5" t="b">
        <f>IF(NOT(ISBLANK(Spreadsheet!BC913)),AND(ISNUMBER(VALUE(Spreadsheet!BC913)),Spreadsheet!BC913&gt;0),AND(OR(ISBLANK(Spreadsheet!AO913),Spreadsheet!AO913="Waive",AND(NOT(OR(ISBLANK(Spreadsheet!AO913),Spreadsheet!AO913="Waive")),Spreadsheet!AP913&gt;=6)),OR(ISBLANK(Spreadsheet!AR913),AND(NOT(OR(ISBLANK(Spreadsheet!AR913),Spreadsheet!AR913="Waive")),Spreadsheet!AS913&gt;=6)),OR(ISBLANK(Spreadsheet!AW913)),OR(ISBLANK(Spreadsheet!AX913)),OR(ISBLANK(Spreadsheet!AY913)),OR(ISBLANK(Spreadsheet!AZ913)),OR(ISBLANK(Spreadsheet!BA913),Spreadsheet!BA913="Waive")))</f>
        <v>1</v>
      </c>
      <c r="CG913" s="5" t="b">
        <f t="shared" ca="1" si="65"/>
        <v>1</v>
      </c>
    </row>
    <row r="914" spans="8:85" x14ac:dyDescent="0.3">
      <c r="H914" s="5">
        <f t="shared" ref="H914:H977" ca="1" si="66">IF(AND(T914,U914,V914,W914,Y914,AA914,AB914,AC914,AD914,AE914,AF914,AG914,AH914,AI914,AJ914,AK914,AL914,AM914,AN914,AO914,AP914,AQ914,AR914,AS914,AT914,AU914,AV914,AW914,AX914,AY914,AZ914,BA914,BB914,BC914,BD914,BE914,BF914,BG914,BH914,BI914,BJ914,BK914,BL914,BM914,BN914,BO914,BP914,BQ914,BR914,BS914,BT914,BU914,BV914,BW914,BX914,BY914,BZ914,CA914,CB914,CC914,CD914,CE914,CF914),2,0)</f>
        <v>2</v>
      </c>
      <c r="I914" s="5" t="str">
        <f t="shared" ref="I914:I977" ca="1" si="67">IF(Y914,"",Y$1&amp;" ")&amp;IF(AA914,"",AA$1&amp;" ")&amp;IF(T914,"",T$1&amp;" ")&amp;IF(U914,"",U$1&amp;" ")&amp;IF(V914,"",V$1&amp;" ")&amp;IF(W914,"",W$1&amp;" ")&amp;IF(AA914,"",AA$1&amp;" ")&amp;IF(AB914,"",AB$1&amp;" ")&amp;IF(AC914,"",AC$1&amp;" ")&amp;IF(AD914,"",AD$1&amp;" ")&amp;IF(AE914,"",AE$1&amp;" ")&amp;IF(AF914,"",AF$1&amp;" ")&amp;IF(AG914,"",AG$1&amp;" ")&amp;IF(AH914,"",AH$1&amp;" ")&amp;IF(AI914,"",AI$1&amp;" ")&amp;IF(AJ914,"",AJ$1&amp;" ")&amp;IF(AK914,"",AK$1&amp;" ")&amp;IF(AL914,"",AL$1&amp;" ")&amp;IF(AM914,"",AM$1&amp;" ")&amp;IF(AN914,"",AN$1&amp;" ")&amp;IF(AO914,"",AO$1&amp;" ")&amp;IF(AP914,"",AP$1&amp;" ")&amp;IF(AQ914,"",AQ$1&amp;" ")&amp;IF(AR914,"",AR$1&amp;" ")&amp;IF(AS914,"",AS$1&amp;" ")&amp;IF(AT914,"",AT$1&amp;" ")&amp;IF(AU914,"",AU$1&amp;" ")&amp;IF(AV914,"",AV$1&amp;" ")&amp;IF(AW914,"",AW$1&amp;" ")&amp;IF(AX914,"",AX$1&amp;" ")&amp;IF(AY914,"",AY$1&amp;" ")&amp;IF(AZ914,"",AZ$1&amp;" ")&amp;IF(BA914,"",BA$1&amp;" ")&amp;IF(BB914,"",BB$1&amp;" ")&amp;IF(BC914,"",BC$1&amp;" ")&amp;IF(BD914,"",BD$1&amp;" ")&amp;IF(BE914,"",BE$1&amp;" ")&amp;IF(BF914,"",BF$1&amp;" ")&amp;IF(BG914,"",BG$1&amp;" ")&amp;IF(BH914,"",BH$1&amp;" ")&amp;IF(BI914,"",BI$1&amp;" ")&amp;IF(BJ914,"",BJ$1&amp;" ")&amp;IF(BK914,"",BK$1&amp;" ")&amp;IF(BL914,"",BL$1&amp;" ")&amp;IF(BM914,"",BM$1&amp;" ")&amp;IF(BN914,"",BN$1&amp;" ")&amp;IF(BO914,"",BO$1&amp;" ")&amp;IF(BP914,"",BP$1&amp;" ")&amp;IF(BQ914,"",BQ$1&amp;" ")&amp;IF(BR914,"",BR$1&amp;" ")&amp;IF(BS914,"",BS$1&amp;" ")&amp;IF(BT914,"",BT$1&amp;" ")&amp;IF(BU914,"",BU$1&amp;" ")&amp;IF(BV914,"",BV$1&amp;" ")&amp;IF(BW914,"",BW$1&amp;" ")&amp;IF(BX914,"",BX$1&amp;" ")&amp;IF(BY914,"",BY$1&amp;" ")&amp;IF(BZ914,"",BZ$1&amp;" ")&amp;IF(CA914,"",CA$1&amp;" ")&amp;IF(CB914,"",CB$1&amp;" ")&amp;IF(CC914,"",CC$1&amp;" ")&amp;IF(CD914,"",CD$1&amp;" ")&amp;IF(CE914,"",CE$1&amp;" ")&amp;IF(CF914,"",CF$1&amp;" ")</f>
        <v/>
      </c>
      <c r="J914" s="5" t="str">
        <f>IF(AND(NOT(ISBLANK(Spreadsheet!C1124)),ISBLANK(Spreadsheet!D1124)),Spreadsheet!F1124&amp;" "&amp;Spreadsheet!H1124,"")</f>
        <v/>
      </c>
      <c r="K914" s="5">
        <f>IF(AND(NOT(ISBLANK(Spreadsheet!C1124)),ISBLANK(Spreadsheet!D1124)),COUNTIFS(Spreadsheet!E$786:E1125,"=Child",Spreadsheet!C$786:C1125, "="&amp;Spreadsheet!C1124) + COUNTIFS(Spreadsheet!E$786:E1125,"=Step-child",Spreadsheet!C$786:C1125, "="&amp;Spreadsheet!C1124),0)</f>
        <v>0</v>
      </c>
      <c r="L914" s="5">
        <f>IF(NOT(ISBLANK(J914)),COUNTIFS(Spreadsheet!E$786:E1125,"=Wife",Spreadsheet!C$786:C1125, "="&amp;Spreadsheet!C1124) + COUNTIFS(Spreadsheet!E$786:E1125,"=Husband",Spreadsheet!C$786:C1125, "="&amp;Spreadsheet!C1124),0)</f>
        <v>0</v>
      </c>
      <c r="M914" s="5">
        <f>IF(NOT(ISBLANK(Spreadsheet!AJ1124)),VLOOKUP(Spreadsheet!AJ1124,'Drop Downs'!$P$2:$R$16,3,FALSE),0)</f>
        <v>0</v>
      </c>
      <c r="N914" s="5">
        <f>IF(NOT(ISBLANK(Spreadsheet!AJ1124)), VLOOKUP(Spreadsheet!AJ1124,'Drop Downs'!$P$2:$R$16,2,FALSE),0)</f>
        <v>0</v>
      </c>
      <c r="O914" s="5">
        <f>IF(NOT(ISBLANK(Spreadsheet!AL1124)),VLOOKUP(Spreadsheet!AL1124,'Drop Downs'!$P$2:$R$16,3,FALSE), 0)</f>
        <v>0</v>
      </c>
      <c r="P914" s="5">
        <f>IF(NOT(ISBLANK(Spreadsheet!AL1124)),VLOOKUP(Spreadsheet!AL1124,'Drop Downs'!$P$2:$R$16,2,FALSE),0)</f>
        <v>0</v>
      </c>
      <c r="Q914" s="5">
        <f>IF(NOT(ISBLANK(Spreadsheet!AN1124)),VLOOKUP(Spreadsheet!AN1124,'Drop Downs'!$P$2:$R$16,3,FALSE),0)</f>
        <v>0</v>
      </c>
      <c r="R914" s="5">
        <f>IF(NOT(ISBLANK(Spreadsheet!AN1124)),VLOOKUP(Spreadsheet!AN1124,'Drop Downs'!$P$2:$R$16,2,FALSE),0)</f>
        <v>0</v>
      </c>
      <c r="S914" s="5" t="str">
        <f>IF(OR(M914&gt;K914,N914&gt;L914,O914&gt;K914, Q914&gt;K914,N914&gt;L914, P914&gt;L914, R914&gt;L914),"Member currently has a coverage election over what he/she needs.  Please add more dependents or adjust the coverage election.","")&amp;(IF(AND(NOT(ISBLANK(Spreadsheet!C1124)),NOT(ISBLANK(Spreadsheet!D1124)),ISBLANK(Spreadsheet!E1124)),"Dependent lacks a relationship to member.Please select one from the drop-down.",""))</f>
        <v/>
      </c>
      <c r="T914" s="5" t="b">
        <f t="shared" ref="T914:T977" si="68">AND(M914&lt;=K914,O914&lt;=K914,Q914&lt;=K914,N914&lt;=L914,P914&lt;=L914,R914&lt;=L914)</f>
        <v>1</v>
      </c>
      <c r="U914" s="5" t="b">
        <f>OR(ISBLANK(Spreadsheet!C1124),IF(NOT(ISBLANK(Spreadsheet!D1124)),NOT(ISBLANK(Spreadsheet!E1124)),TRUE))</f>
        <v>1</v>
      </c>
      <c r="V914" s="5" t="b">
        <f>OR(ISBLANK(Spreadsheet!C1124), NOT(ISBLANK(Spreadsheet!I1124)))</f>
        <v>1</v>
      </c>
      <c r="W914" s="5" t="b">
        <f>OR(ISBLANK(Spreadsheet!D1124),NOT(ISBLANK(Spreadsheet!C1124)))</f>
        <v>1</v>
      </c>
      <c r="X914" s="155" t="str">
        <f>REPT("0",MIN(FIND({1,2,3,4,5,6,7,8,9},Spreadsheet!C1124&amp;"123456789"))-1)&amp;IF(ISBLANK(Spreadsheet!C1124),"",SUMPRODUCT(MID(0&amp;Spreadsheet!C1124,LARGE(INDEX(ISNUMBER(--MID(Spreadsheet!C1124,ROW($1:$225),1))*
 ROW($1:$225),0),ROW($1:$225))+1,1)*10^ROW($1:$225)/10))</f>
        <v/>
      </c>
      <c r="Y914" s="5" t="b">
        <f>IF(NOT(ISBLANK(Spreadsheet!C1124)),IF(AND(ISNUMBER(VALUE(Spreadsheet!C1124)), LEN(Spreadsheet!C1124)=9),TRUE,FALSE),TRUE)</f>
        <v>1</v>
      </c>
      <c r="Z914" s="155" t="str">
        <f>REPT("0",MIN(FIND({1,2,3,4,5,6,7,8,9},Spreadsheet!D1124&amp;"123456789"))-1)&amp;IF(ISBLANK(Spreadsheet!D1124),"",SUMPRODUCT(MID(0&amp;Spreadsheet!D1124,LARGE(INDEX(ISNUMBER(--MID(Spreadsheet!D1124,ROW($1:$225),1))*
 ROW($1:$225),0),ROW($1:$225))+1,1)*10^ROW($1:$225)/10))</f>
        <v/>
      </c>
      <c r="AA914" s="5" t="b">
        <f>IF(AND(NOT(ISBLANK(Spreadsheet!D1124)),NOT(ISBLANK(Spreadsheet!C1124))),IF(AND(ISNUMBER(VALUE(Spreadsheet!D1124)), LEN(Spreadsheet!D1124)=9),TRUE,FALSE),IF(AND(NOT(ISBLANK(Spreadsheet!D1124)),ISBLANK(Spreadsheet!C1124)),FALSE,TRUE))</f>
        <v>1</v>
      </c>
      <c r="AB914" s="5" t="b">
        <f>OR(ISBLANK(Spreadsheet!Y914),IF(NOT(ISBLANK(Spreadsheet!Y914)),LEN(Spreadsheet!Y914)=10,ISNUMBER(VALUE(Spreadsheet!Y914))))</f>
        <v>1</v>
      </c>
      <c r="AC914" s="5" t="b">
        <f>OR(ISBLANK(Spreadsheet!AI1124), AND(NOT(ISBLANK(Spreadsheet!AJ1124)), NOT(ISNUMBER(SEARCH("Waive",Spreadsheet!AJ1124)))))</f>
        <v>1</v>
      </c>
      <c r="AD914" s="5" t="b">
        <f>OR(ISBLANK(Spreadsheet!AK1124), AND(NOT(ISBLANK(Spreadsheet!AL1124)), NOT(ISNUMBER(SEARCH("Waive",Spreadsheet!AL1124)))))</f>
        <v>1</v>
      </c>
      <c r="AE914" s="5" t="b">
        <f>OR(ISBLANK(Spreadsheet!AM1124), AND(NOT(ISBLANK(Spreadsheet!AN1124)), NOT(ISNUMBER(SEARCH("Waive", Spreadsheet!AN1124)))))</f>
        <v>1</v>
      </c>
      <c r="AF914" s="5" t="b">
        <f>OR(ISBLANK(Spreadsheet!C1124), NOT(ISBLANK(Spreadsheet!D1124)),NOT(ISBLANK(Spreadsheet!L1124)))</f>
        <v>1</v>
      </c>
      <c r="AG914" s="5" t="b">
        <f>IF(AND(NOT(ISBLANK(Spreadsheet!C1124)), NOT(ISBLANK(Spreadsheet!D1124)),Spreadsheet!C1124&lt;&gt;Spreadsheet!D1124),IF(ISERROR(VLOOKUP(Spreadsheet!C1124, Spreadsheet!$C$6:'Spreadsheet'!$C1123,1,FALSE)), FALSE, TRUE),TRUE)</f>
        <v>1</v>
      </c>
      <c r="AH914" s="5" t="b">
        <f>Spreadsheet!$B$2=Spreadsheet!AD914</f>
        <v>1</v>
      </c>
      <c r="AI914" s="5" t="b">
        <f>IF(ISBLANK(Spreadsheet!G1124),TRUE,IF(OR(LEN(Spreadsheet!G1124)&gt;1,ISNUMBER(VALUE(Spreadsheet!G1124))),FALSE,TRUE))</f>
        <v>1</v>
      </c>
      <c r="AJ914" s="5" t="b">
        <f>OR(ISBLANK(Spreadsheet!C1124), NOT(ISBLANK(Spreadsheet!B1124)), NOT(ISBLANK(Spreadsheet!D1124)))</f>
        <v>1</v>
      </c>
      <c r="AK914" s="5" t="b">
        <f t="array" ref="AK914">IF(OR(AND(ISBLANK(Spreadsheet!E1124),ISBLANK(Spreadsheet!D1124),NOT(ISBLANK(Spreadsheet!C1124))),AND(ISBLANK(Spreadsheet!E1124),ISBLANK(Spreadsheet!D1124),ISBLANK(Spreadsheet!C1124))),TRUE,ISNUMBER(MATCH(TRUE,EXACT(Spreadsheet!E1124,Relationships),0)))</f>
        <v>1</v>
      </c>
      <c r="AL914" s="5" t="b">
        <f>IF(NOT(ISBLANK(Spreadsheet!C1124)),IF(OR(ISBLANK(Spreadsheet!F1124),LEN(Spreadsheet!F1124)&gt;40),FALSE,TRUE),TRUE)</f>
        <v>1</v>
      </c>
      <c r="AM914" s="5" t="b">
        <f>IF(NOT(ISBLANK(Spreadsheet!C1124)),IF(OR(ISBLANK(Spreadsheet!H1124),LEN(Spreadsheet!H1124)&gt;40),FALSE,TRUE),TRUE)</f>
        <v>1</v>
      </c>
      <c r="AN914" s="5" t="b">
        <f t="array" ref="AN914">IF(ISBLANK(Spreadsheet!I1124),TRUE,ISNUMBER(MATCH(TRUE,EXACT(Spreadsheet!I1124,GenderValues),0)))</f>
        <v>1</v>
      </c>
      <c r="AO914" s="5" t="b">
        <f ca="1">IF(ISERROR(DATEVALUE(TEXT(Spreadsheet!J1124,"mm/dd/yyyy")) &gt; TODAY()),IF(AND(ISBLANK(Spreadsheet!J1124),ISBLANK(Spreadsheet!C1124)),TRUE,FALSE),IF(DATEVALUE(TEXT(Spreadsheet!J1124,"mm/dd/yyyy")) &gt; TODAY(),FALSE,TRUE))</f>
        <v>1</v>
      </c>
      <c r="AP914" s="5" t="b">
        <f>OR(ISBLANK(Spreadsheet!K1124),LEN(Spreadsheet!K1124)&lt;=100)</f>
        <v>1</v>
      </c>
      <c r="AQ914" s="5" t="b">
        <f t="array" ref="AQ914">IF(OR(AND(ISBLANK(Spreadsheet!L1124),ISBLANK(Spreadsheet!C1124)),AND(NOT(ISBLANK(Spreadsheet!C1124)),NOT(ISBLANK(Spreadsheet!D1124)))),TRUE,ISNUMBER(MATCH(TRUE,EXACT(Spreadsheet!L1124,MaritalStatus),0)))</f>
        <v>1</v>
      </c>
      <c r="AR914" s="5" t="b">
        <f ca="1">IF(ISERROR(DATEVALUE(TEXT(Spreadsheet!M1124,"mm/dd/yyyy")) &gt; TODAY()),IF(ISBLANK(Spreadsheet!M1124),TRUE,FALSE),IF(DATEVALUE(TEXT(Spreadsheet!M1124,"mm/dd/yyyy")) &gt; TODAY(),FALSE,TRUE))</f>
        <v>1</v>
      </c>
      <c r="AS914" s="5" t="b">
        <f>OR(ISBLANK(Spreadsheet!N1124),LEN(Spreadsheet!N1124)&lt;=100)</f>
        <v>1</v>
      </c>
      <c r="AT914" s="5" t="b">
        <f>OR(ISBLANK(Spreadsheet!O1124),UPPER(Spreadsheet!O1124)="YES")</f>
        <v>1</v>
      </c>
      <c r="AU914" s="5" t="b">
        <f>OR(ISBLANK(Spreadsheet!P1124),UPPER(Spreadsheet!P1124)="YES")</f>
        <v>1</v>
      </c>
      <c r="AV914" s="5" t="b">
        <f t="array" ref="AV914">IF(ISBLANK(Spreadsheet!Q1124),TRUE,ISNUMBER(MATCH(TRUE,EXACT(Spreadsheet!Q1124,OnGroupsPriorIns),0)))</f>
        <v>1</v>
      </c>
      <c r="AW914" s="5" t="b">
        <f>OR(ISBLANK(Spreadsheet!R1124),UPPER(Spreadsheet!R1124)="YES")</f>
        <v>1</v>
      </c>
      <c r="AX914" s="5" t="b">
        <f>OR(ISBLANK(Spreadsheet!S1124),UPPER(Spreadsheet!S1124)="YES")</f>
        <v>1</v>
      </c>
      <c r="AY914" s="5" t="b">
        <f>OR(AND(ISBLANK(Spreadsheet!C1124),LEN(Spreadsheet!T1124)=0),AND(NOT(ISBLANK(Spreadsheet!C1124)),LEN(Spreadsheet!T1124)&gt;0,LEN(Spreadsheet!T1124)&lt;=50))</f>
        <v>1</v>
      </c>
      <c r="AZ914" s="5" t="b">
        <f>OR(LEN(Spreadsheet!U1124)=0,AND(LEN(Spreadsheet!U1124)&gt;0,LEN(Spreadsheet!U1124)&lt;=50))</f>
        <v>1</v>
      </c>
      <c r="BA914" s="5" t="b">
        <f>OR(AND(ISBLANK(Spreadsheet!C1124),LEN(Spreadsheet!V1124)=0),AND(NOT(ISBLANK(Spreadsheet!C1124)),LEN(Spreadsheet!V1124)&gt;0,LEN(Spreadsheet!V1124)&lt;=50))</f>
        <v>1</v>
      </c>
      <c r="BB914" s="5" t="b">
        <f t="array" ref="BB914">IF(AND(ISBLANK(Spreadsheet!C1124),LEN(Spreadsheet!W1124)=0),TRUE,ISNUMBER(MATCH(TRUE,EXACT(Spreadsheet!W1124,States),0)))</f>
        <v>1</v>
      </c>
      <c r="BC914" s="5" t="b">
        <f>OR(AND(ISBLANK(Spreadsheet!C1124),LEN(Spreadsheet!X1124)=0),AND(NOT(ISBLANK(Spreadsheet!C1124)),LEN(Spreadsheet!X1124)&gt;0,LEN(Spreadsheet!X1124)=5,ISNUMBER(VALUE(Spreadsheet!X1124))))</f>
        <v>1</v>
      </c>
      <c r="BD914" s="5" t="b">
        <f>OR(ISBLANK(Spreadsheet!Z1124),LEN(Spreadsheet!Z1124)&lt;=50)</f>
        <v>1</v>
      </c>
      <c r="BE914" s="5" t="b">
        <f>ISBLANK(Spreadsheet!AA1124)</f>
        <v>1</v>
      </c>
      <c r="BF914" s="5" t="b">
        <f>ISBLANK(Spreadsheet!AB1124)</f>
        <v>1</v>
      </c>
      <c r="BG914" s="5" t="b">
        <f>IF(ISERROR(DATEVALUE(TEXT(Spreadsheet!AC1124,"mm/dd/yyyy")) &gt; DATEVALUE(TEXT(Spreadsheet!J1124,"mm/dd/yyyy"))),IF(OR(AND(ISBLANK(Spreadsheet!AC1124),ISBLANK(Spreadsheet!C1124)),AND(NOT(ISBLANK(Spreadsheet!C1124)),ISBLANK(Spreadsheet!AC1124),NOT(ISBLANK(Spreadsheet!D1124)))),TRUE,FALSE),IF(DATEVALUE(TEXT(Spreadsheet!AC1124,"mm/dd/yyyy")) &gt; DATEVALUE(TEXT(Spreadsheet!J1124,"mm/dd/yyyy")),TRUE,FALSE))</f>
        <v>1</v>
      </c>
      <c r="BH914" s="5" t="b">
        <f>OR(AND(ISBLANK(Spreadsheet!C1124),ISBLANK(Spreadsheet!AE1124)),AND(NOT(ISBLANK(Spreadsheet!C1124)),NOT(ISBLANK(Spreadsheet!D1124)),ISBLANK(Spreadsheet!AE1124)),AND(NOT(ISBLANK(Spreadsheet!C1124)),ISBLANK(Spreadsheet!D1124),NOT(ISBLANK(Spreadsheet!AE1124)),LEN(Spreadsheet!AE1124)&lt;=100))</f>
        <v>1</v>
      </c>
      <c r="BI914" s="5" t="b">
        <f t="array" ref="BI914">IF(ISBLANK(Spreadsheet!AF1124),TRUE,ISNUMBER(MATCH(TRUE,EXACT(Spreadsheet!AF1124,CobraShortReasons),0)))</f>
        <v>1</v>
      </c>
      <c r="BJ914" s="5" t="b">
        <f ca="1">IF(ISERROR(DATEVALUE(TEXT(Spreadsheet!AG1124,"mm/dd/yyyy")) &gt; TODAY()),IF(ISBLANK(Spreadsheet!AG1124),TRUE,FALSE),IF(DATEVALUE(TEXT(Spreadsheet!AG1124,"mm/dd/yyyy")) &gt; TODAY(),FALSE,TRUE))</f>
        <v>1</v>
      </c>
      <c r="BK914" s="5" t="b">
        <f>OR(ISBLANK(Spreadsheet!AH1124),LEN(Spreadsheet!AH1124)&lt;=25)</f>
        <v>1</v>
      </c>
      <c r="BL914" s="5" t="b">
        <f t="array" aca="1" ref="BL914" ca="1">IF(ISBLANK(Spreadsheet!AI1124),TRUE,ISNUMBER(MATCH(TRUE,EXACT(Spreadsheet!AI1124,INDIRECT(Spreadsheet!$D$2)),0)))</f>
        <v>1</v>
      </c>
      <c r="BM914" s="5" t="b">
        <f t="array" aca="1" ref="BM914" ca="1">IF(ISBLANK(Spreadsheet!AJ1124),TRUE,ISNUMBER(MATCH(TRUE,EXACT(Spreadsheet!AJ1124,INDIRECT(Spreadsheet!BJ914)),0)))</f>
        <v>1</v>
      </c>
      <c r="BN914" s="5" t="b">
        <f t="array" ref="BN914">IF(ISBLANK(Spreadsheet!AK1124),TRUE,ISNUMBER(MATCH(TRUE,EXACT(Spreadsheet!AK1124,DentalPlans),0)))</f>
        <v>1</v>
      </c>
      <c r="BO914" s="5" t="b">
        <f t="array" aca="1" ref="BO914" ca="1">IF(ISBLANK(Spreadsheet!AL1124),TRUE,ISNUMBER(MATCH(TRUE,EXACT(Spreadsheet!AL1124,INDIRECT(Spreadsheet!BK914)),0)))</f>
        <v>1</v>
      </c>
      <c r="BP914" s="5" t="b">
        <f t="array" ref="BP914">IF(ISBLANK(Spreadsheet!AM1124),TRUE,ISNUMBER(MATCH(TRUE,EXACT(Spreadsheet!AM1124,VisionPlans),0)))</f>
        <v>1</v>
      </c>
      <c r="BQ914" s="5" t="b">
        <f t="array" aca="1" ref="BQ914" ca="1">IF(ISBLANK(Spreadsheet!AN1124),TRUE,ISNUMBER(MATCH(TRUE,EXACT(Spreadsheet!AN1124,INDIRECT(Spreadsheet!BL914)),0)))</f>
        <v>1</v>
      </c>
      <c r="BR914" s="5" t="b">
        <f t="array" ref="BR914">IF(ISBLANK(Spreadsheet!AO1124),TRUE,ISNUMBER(MATCH(TRUE,EXACT(Spreadsheet!AO1124,LifeBenefitClasses),0)))</f>
        <v>1</v>
      </c>
      <c r="BS914" s="5" t="b">
        <f>IF(OR(ISBLANK(Spreadsheet!AO1124), Spreadsheet!AO1124="Waive"),IF(ISBLANK(Spreadsheet!AP1124),TRUE,FALSE),IF(OR(AND(NOT(ISBLANK(Spreadsheet!AO1124)),ISBLANK(Spreadsheet!AP1124)),NOT(ISNUMBER(VALUE(Spreadsheet!AP1124)))),FALSE,IF(OR(AND(Spreadsheet!AP1124&lt;6,MOD(Spreadsheet!AP1124*10,5)=0), MOD(Spreadsheet!AP1124,5000)=0),TRUE,FALSE)))</f>
        <v>1</v>
      </c>
      <c r="BT914" s="5" t="b">
        <f t="array" ref="BT914">IF(ISBLANK(Spreadsheet!AQ1124),TRUE,ISNUMBER(MATCH(TRUE,EXACT(Spreadsheet!AQ1124,EnrollWaive),0)))</f>
        <v>1</v>
      </c>
      <c r="BU914" s="5" t="b">
        <f t="array" ref="BU914">IF(ISBLANK(Spreadsheet!AR1124),TRUE,ISNUMBER(MATCH(TRUE,EXACT(Spreadsheet!AR1124,LifeBenefitClasses),0)))</f>
        <v>1</v>
      </c>
      <c r="BV914" s="5" t="b">
        <f>IF(OR(ISBLANK(Spreadsheet!AR1124), Spreadsheet!AR1124="Waive"),IF(ISBLANK(Spreadsheet!AS1124),TRUE,FALSE),IF(OR(AND(NOT(ISBLANK(Spreadsheet!AR1124)),ISBLANK(Spreadsheet!AS1124)),NOT(ISNUMBER(VALUE(Spreadsheet!AS1124)))),FALSE,IF(OR(AND(Spreadsheet!AS1124&lt;6,MOD(Spreadsheet!AS1124*10,5)=0), MOD(Spreadsheet!AS1124,10000)=0),TRUE,FALSE)))</f>
        <v>1</v>
      </c>
      <c r="BW914" s="5" t="b">
        <f t="array" ref="BW914">IF(ISBLANK(Spreadsheet!AT1124),TRUE,ISNUMBER(MATCH(TRUE,EXACT(Spreadsheet!AT1124,LifeBenefitClasses),0)))</f>
        <v>1</v>
      </c>
      <c r="BX914" s="5" t="b">
        <f>IF(OR(ISBLANK(Spreadsheet!AT1124), Spreadsheet!AT1124="Waive"),IF(ISBLANK(Spreadsheet!AU1124),TRUE,FALSE),IF(OR(AND(NOT(ISBLANK(Spreadsheet!AT1124)),ISBLANK(Spreadsheet!AU1124)),NOT(ISNUMBER(VALUE(Spreadsheet!AU1124)))),FALSE,IF(AND(NOT(OR(ISBLANK(Spreadsheet!AT1124),Spreadsheet!AT1124="Waive")),NOT(OR(ISBLANK(Spreadsheet!AR1124),Spreadsheet!AR1124="Waive")),MOD(Spreadsheet!AU1124,5000)=0, Spreadsheet!AU1124&lt;=(Spreadsheet!AS1124*0.5)),TRUE,FALSE)))</f>
        <v>1</v>
      </c>
      <c r="BY914" s="5" t="b">
        <f t="array" ref="BY914">IF(ISBLANK(Spreadsheet!AV1124),TRUE,ISNUMBER(MATCH(TRUE,EXACT(Spreadsheet!AV1124,EnrollWaive),0)))</f>
        <v>1</v>
      </c>
      <c r="BZ914" s="5" t="b">
        <f t="array" ref="BZ914">IF(ISBLANK(Spreadsheet!AW1124),TRUE,ISNUMBER(MATCH(TRUE,EXACT(Spreadsheet!AW1124,LifeBenefitClasses),0)))</f>
        <v>1</v>
      </c>
      <c r="CA914" s="5" t="b">
        <f t="array" ref="CA914">IF(ISBLANK(Spreadsheet!AX1124),TRUE,ISNUMBER(MATCH(TRUE,EXACT(Spreadsheet!AX1124,LifeBenefitClasses),0)))</f>
        <v>1</v>
      </c>
      <c r="CB914" s="5" t="b">
        <f t="array" ref="CB914">IF(ISBLANK(Spreadsheet!AY1124),TRUE,ISNUMBER(MATCH(TRUE,EXACT(Spreadsheet!AY1124,LifeBenefitClasses),0)))</f>
        <v>1</v>
      </c>
      <c r="CC914" s="5" t="b">
        <f t="array" ref="CC914">IF(ISBLANK(Spreadsheet!AZ1124),TRUE,ISNUMBER(MATCH(TRUE,EXACT(Spreadsheet!AZ1124,LifeBenefitClasses),0)))</f>
        <v>1</v>
      </c>
      <c r="CD914" s="5" t="b">
        <f t="array" ref="CD914">IF(ISBLANK(Spreadsheet!BA1124),TRUE,ISNUMBER(MATCH(TRUE,EXACT(Spreadsheet!BA1124,LifeBenefitClasses),0)))</f>
        <v>1</v>
      </c>
      <c r="CE914" s="5" t="b">
        <f>IF(OR(ISBLANK(Spreadsheet!BA1124), Spreadsheet!BA1124="Waive"),IF(ISBLANK(Spreadsheet!BB1124),TRUE,FALSE),IF(OR(AND(NOT(ISBLANK(Spreadsheet!BA1124)),ISBLANK(Spreadsheet!BB1124)),NOT(ISNUMBER(VALUE(Spreadsheet!BB1124))),ISBLANK(Spreadsheet!BC1124),NOT(ISNUMBER(VALUE(Spreadsheet!BC1124)))),FALSE,IF(AND(Spreadsheet!BB1124&gt;=50000,Spreadsheet!BB1124&lt;=250000,MOD(Spreadsheet!BB1124,10000)=0,Spreadsheet!BB1124&lt;=(10*Spreadsheet!BC1124)),TRUE,FALSE)))</f>
        <v>1</v>
      </c>
      <c r="CF914" s="5" t="b">
        <f>IF(NOT(ISBLANK(Spreadsheet!BC914)),AND(ISNUMBER(VALUE(Spreadsheet!BC914)),Spreadsheet!BC914&gt;0),AND(OR(ISBLANK(Spreadsheet!AO914),Spreadsheet!AO914="Waive",AND(NOT(OR(ISBLANK(Spreadsheet!AO914),Spreadsheet!AO914="Waive")),Spreadsheet!AP914&gt;=6)),OR(ISBLANK(Spreadsheet!AR914),AND(NOT(OR(ISBLANK(Spreadsheet!AR914),Spreadsheet!AR914="Waive")),Spreadsheet!AS914&gt;=6)),OR(ISBLANK(Spreadsheet!AW914)),OR(ISBLANK(Spreadsheet!AX914)),OR(ISBLANK(Spreadsheet!AY914)),OR(ISBLANK(Spreadsheet!AZ914)),OR(ISBLANK(Spreadsheet!BA914),Spreadsheet!BA914="Waive")))</f>
        <v>1</v>
      </c>
      <c r="CG914" s="5" t="b">
        <f t="shared" ref="CG914:CG977" ca="1" si="69">NOT(ISERROR(H914))</f>
        <v>1</v>
      </c>
    </row>
    <row r="915" spans="8:85" x14ac:dyDescent="0.3">
      <c r="H915" s="5">
        <f t="shared" ca="1" si="66"/>
        <v>2</v>
      </c>
      <c r="I915" s="5" t="str">
        <f t="shared" ca="1" si="67"/>
        <v/>
      </c>
      <c r="J915" s="5" t="str">
        <f>IF(AND(NOT(ISBLANK(Spreadsheet!C1125)),ISBLANK(Spreadsheet!D1125)),Spreadsheet!F1125&amp;" "&amp;Spreadsheet!H1125,"")</f>
        <v/>
      </c>
      <c r="K915" s="5">
        <f>IF(AND(NOT(ISBLANK(Spreadsheet!C1125)),ISBLANK(Spreadsheet!D1125)),COUNTIFS(Spreadsheet!E$786:E1126,"=Child",Spreadsheet!C$786:C1126, "="&amp;Spreadsheet!C1125) + COUNTIFS(Spreadsheet!E$786:E1126,"=Step-child",Spreadsheet!C$786:C1126, "="&amp;Spreadsheet!C1125),0)</f>
        <v>0</v>
      </c>
      <c r="L915" s="5">
        <f>IF(NOT(ISBLANK(J915)),COUNTIFS(Spreadsheet!E$786:E1126,"=Wife",Spreadsheet!C$786:C1126, "="&amp;Spreadsheet!C1125) + COUNTIFS(Spreadsheet!E$786:E1126,"=Husband",Spreadsheet!C$786:C1126, "="&amp;Spreadsheet!C1125),0)</f>
        <v>0</v>
      </c>
      <c r="M915" s="5">
        <f>IF(NOT(ISBLANK(Spreadsheet!AJ1125)),VLOOKUP(Spreadsheet!AJ1125,'Drop Downs'!$P$2:$R$16,3,FALSE),0)</f>
        <v>0</v>
      </c>
      <c r="N915" s="5">
        <f>IF(NOT(ISBLANK(Spreadsheet!AJ1125)), VLOOKUP(Spreadsheet!AJ1125,'Drop Downs'!$P$2:$R$16,2,FALSE),0)</f>
        <v>0</v>
      </c>
      <c r="O915" s="5">
        <f>IF(NOT(ISBLANK(Spreadsheet!AL1125)),VLOOKUP(Spreadsheet!AL1125,'Drop Downs'!$P$2:$R$16,3,FALSE), 0)</f>
        <v>0</v>
      </c>
      <c r="P915" s="5">
        <f>IF(NOT(ISBLANK(Spreadsheet!AL1125)),VLOOKUP(Spreadsheet!AL1125,'Drop Downs'!$P$2:$R$16,2,FALSE),0)</f>
        <v>0</v>
      </c>
      <c r="Q915" s="5">
        <f>IF(NOT(ISBLANK(Spreadsheet!AN1125)),VLOOKUP(Spreadsheet!AN1125,'Drop Downs'!$P$2:$R$16,3,FALSE),0)</f>
        <v>0</v>
      </c>
      <c r="R915" s="5">
        <f>IF(NOT(ISBLANK(Spreadsheet!AN1125)),VLOOKUP(Spreadsheet!AN1125,'Drop Downs'!$P$2:$R$16,2,FALSE),0)</f>
        <v>0</v>
      </c>
      <c r="S915" s="5" t="str">
        <f>IF(OR(M915&gt;K915,N915&gt;L915,O915&gt;K915, Q915&gt;K915,N915&gt;L915, P915&gt;L915, R915&gt;L915),"Member currently has a coverage election over what he/she needs.  Please add more dependents or adjust the coverage election.","")&amp;(IF(AND(NOT(ISBLANK(Spreadsheet!C1125)),NOT(ISBLANK(Spreadsheet!D1125)),ISBLANK(Spreadsheet!E1125)),"Dependent lacks a relationship to member.Please select one from the drop-down.",""))</f>
        <v/>
      </c>
      <c r="T915" s="5" t="b">
        <f t="shared" si="68"/>
        <v>1</v>
      </c>
      <c r="U915" s="5" t="b">
        <f>OR(ISBLANK(Spreadsheet!C1125),IF(NOT(ISBLANK(Spreadsheet!D1125)),NOT(ISBLANK(Spreadsheet!E1125)),TRUE))</f>
        <v>1</v>
      </c>
      <c r="V915" s="5" t="b">
        <f>OR(ISBLANK(Spreadsheet!C1125), NOT(ISBLANK(Spreadsheet!I1125)))</f>
        <v>1</v>
      </c>
      <c r="W915" s="5" t="b">
        <f>OR(ISBLANK(Spreadsheet!D1125),NOT(ISBLANK(Spreadsheet!C1125)))</f>
        <v>1</v>
      </c>
      <c r="X915" s="155" t="str">
        <f>REPT("0",MIN(FIND({1,2,3,4,5,6,7,8,9},Spreadsheet!C1125&amp;"123456789"))-1)&amp;IF(ISBLANK(Spreadsheet!C1125),"",SUMPRODUCT(MID(0&amp;Spreadsheet!C1125,LARGE(INDEX(ISNUMBER(--MID(Spreadsheet!C1125,ROW($1:$225),1))*
 ROW($1:$225),0),ROW($1:$225))+1,1)*10^ROW($1:$225)/10))</f>
        <v/>
      </c>
      <c r="Y915" s="5" t="b">
        <f>IF(NOT(ISBLANK(Spreadsheet!C1125)),IF(AND(ISNUMBER(VALUE(Spreadsheet!C1125)), LEN(Spreadsheet!C1125)=9),TRUE,FALSE),TRUE)</f>
        <v>1</v>
      </c>
      <c r="Z915" s="155" t="str">
        <f>REPT("0",MIN(FIND({1,2,3,4,5,6,7,8,9},Spreadsheet!D1125&amp;"123456789"))-1)&amp;IF(ISBLANK(Spreadsheet!D1125),"",SUMPRODUCT(MID(0&amp;Spreadsheet!D1125,LARGE(INDEX(ISNUMBER(--MID(Spreadsheet!D1125,ROW($1:$225),1))*
 ROW($1:$225),0),ROW($1:$225))+1,1)*10^ROW($1:$225)/10))</f>
        <v/>
      </c>
      <c r="AA915" s="5" t="b">
        <f>IF(AND(NOT(ISBLANK(Spreadsheet!D1125)),NOT(ISBLANK(Spreadsheet!C1125))),IF(AND(ISNUMBER(VALUE(Spreadsheet!D1125)), LEN(Spreadsheet!D1125)=9),TRUE,FALSE),IF(AND(NOT(ISBLANK(Spreadsheet!D1125)),ISBLANK(Spreadsheet!C1125)),FALSE,TRUE))</f>
        <v>1</v>
      </c>
      <c r="AB915" s="5" t="b">
        <f>OR(ISBLANK(Spreadsheet!Y915),IF(NOT(ISBLANK(Spreadsheet!Y915)),LEN(Spreadsheet!Y915)=10,ISNUMBER(VALUE(Spreadsheet!Y915))))</f>
        <v>1</v>
      </c>
      <c r="AC915" s="5" t="b">
        <f>OR(ISBLANK(Spreadsheet!AI1125), AND(NOT(ISBLANK(Spreadsheet!AJ1125)), NOT(ISNUMBER(SEARCH("Waive",Spreadsheet!AJ1125)))))</f>
        <v>1</v>
      </c>
      <c r="AD915" s="5" t="b">
        <f>OR(ISBLANK(Spreadsheet!AK1125), AND(NOT(ISBLANK(Spreadsheet!AL1125)), NOT(ISNUMBER(SEARCH("Waive",Spreadsheet!AL1125)))))</f>
        <v>1</v>
      </c>
      <c r="AE915" s="5" t="b">
        <f>OR(ISBLANK(Spreadsheet!AM1125), AND(NOT(ISBLANK(Spreadsheet!AN1125)), NOT(ISNUMBER(SEARCH("Waive", Spreadsheet!AN1125)))))</f>
        <v>1</v>
      </c>
      <c r="AF915" s="5" t="b">
        <f>OR(ISBLANK(Spreadsheet!C1125), NOT(ISBLANK(Spreadsheet!D1125)),NOT(ISBLANK(Spreadsheet!L1125)))</f>
        <v>1</v>
      </c>
      <c r="AG915" s="5" t="b">
        <f>IF(AND(NOT(ISBLANK(Spreadsheet!C1125)), NOT(ISBLANK(Spreadsheet!D1125)),Spreadsheet!C1125&lt;&gt;Spreadsheet!D1125),IF(ISERROR(VLOOKUP(Spreadsheet!C1125, Spreadsheet!$C$6:'Spreadsheet'!$C1124,1,FALSE)), FALSE, TRUE),TRUE)</f>
        <v>1</v>
      </c>
      <c r="AH915" s="5" t="b">
        <f>Spreadsheet!$B$2=Spreadsheet!AD915</f>
        <v>1</v>
      </c>
      <c r="AI915" s="5" t="b">
        <f>IF(ISBLANK(Spreadsheet!G1125),TRUE,IF(OR(LEN(Spreadsheet!G1125)&gt;1,ISNUMBER(VALUE(Spreadsheet!G1125))),FALSE,TRUE))</f>
        <v>1</v>
      </c>
      <c r="AJ915" s="5" t="b">
        <f>OR(ISBLANK(Spreadsheet!C1125), NOT(ISBLANK(Spreadsheet!B1125)), NOT(ISBLANK(Spreadsheet!D1125)))</f>
        <v>1</v>
      </c>
      <c r="AK915" s="5" t="b">
        <f t="array" ref="AK915">IF(OR(AND(ISBLANK(Spreadsheet!E1125),ISBLANK(Spreadsheet!D1125),NOT(ISBLANK(Spreadsheet!C1125))),AND(ISBLANK(Spreadsheet!E1125),ISBLANK(Spreadsheet!D1125),ISBLANK(Spreadsheet!C1125))),TRUE,ISNUMBER(MATCH(TRUE,EXACT(Spreadsheet!E1125,Relationships),0)))</f>
        <v>1</v>
      </c>
      <c r="AL915" s="5" t="b">
        <f>IF(NOT(ISBLANK(Spreadsheet!C1125)),IF(OR(ISBLANK(Spreadsheet!F1125),LEN(Spreadsheet!F1125)&gt;40),FALSE,TRUE),TRUE)</f>
        <v>1</v>
      </c>
      <c r="AM915" s="5" t="b">
        <f>IF(NOT(ISBLANK(Spreadsheet!C1125)),IF(OR(ISBLANK(Spreadsheet!H1125),LEN(Spreadsheet!H1125)&gt;40),FALSE,TRUE),TRUE)</f>
        <v>1</v>
      </c>
      <c r="AN915" s="5" t="b">
        <f t="array" ref="AN915">IF(ISBLANK(Spreadsheet!I1125),TRUE,ISNUMBER(MATCH(TRUE,EXACT(Spreadsheet!I1125,GenderValues),0)))</f>
        <v>1</v>
      </c>
      <c r="AO915" s="5" t="b">
        <f ca="1">IF(ISERROR(DATEVALUE(TEXT(Spreadsheet!J1125,"mm/dd/yyyy")) &gt; TODAY()),IF(AND(ISBLANK(Spreadsheet!J1125),ISBLANK(Spreadsheet!C1125)),TRUE,FALSE),IF(DATEVALUE(TEXT(Spreadsheet!J1125,"mm/dd/yyyy")) &gt; TODAY(),FALSE,TRUE))</f>
        <v>1</v>
      </c>
      <c r="AP915" s="5" t="b">
        <f>OR(ISBLANK(Spreadsheet!K1125),LEN(Spreadsheet!K1125)&lt;=100)</f>
        <v>1</v>
      </c>
      <c r="AQ915" s="5" t="b">
        <f t="array" ref="AQ915">IF(OR(AND(ISBLANK(Spreadsheet!L1125),ISBLANK(Spreadsheet!C1125)),AND(NOT(ISBLANK(Spreadsheet!C1125)),NOT(ISBLANK(Spreadsheet!D1125)))),TRUE,ISNUMBER(MATCH(TRUE,EXACT(Spreadsheet!L1125,MaritalStatus),0)))</f>
        <v>1</v>
      </c>
      <c r="AR915" s="5" t="b">
        <f ca="1">IF(ISERROR(DATEVALUE(TEXT(Spreadsheet!M1125,"mm/dd/yyyy")) &gt; TODAY()),IF(ISBLANK(Spreadsheet!M1125),TRUE,FALSE),IF(DATEVALUE(TEXT(Spreadsheet!M1125,"mm/dd/yyyy")) &gt; TODAY(),FALSE,TRUE))</f>
        <v>1</v>
      </c>
      <c r="AS915" s="5" t="b">
        <f>OR(ISBLANK(Spreadsheet!N1125),LEN(Spreadsheet!N1125)&lt;=100)</f>
        <v>1</v>
      </c>
      <c r="AT915" s="5" t="b">
        <f>OR(ISBLANK(Spreadsheet!O1125),UPPER(Spreadsheet!O1125)="YES")</f>
        <v>1</v>
      </c>
      <c r="AU915" s="5" t="b">
        <f>OR(ISBLANK(Spreadsheet!P1125),UPPER(Spreadsheet!P1125)="YES")</f>
        <v>1</v>
      </c>
      <c r="AV915" s="5" t="b">
        <f t="array" ref="AV915">IF(ISBLANK(Spreadsheet!Q1125),TRUE,ISNUMBER(MATCH(TRUE,EXACT(Spreadsheet!Q1125,OnGroupsPriorIns),0)))</f>
        <v>1</v>
      </c>
      <c r="AW915" s="5" t="b">
        <f>OR(ISBLANK(Spreadsheet!R1125),UPPER(Spreadsheet!R1125)="YES")</f>
        <v>1</v>
      </c>
      <c r="AX915" s="5" t="b">
        <f>OR(ISBLANK(Spreadsheet!S1125),UPPER(Spreadsheet!S1125)="YES")</f>
        <v>1</v>
      </c>
      <c r="AY915" s="5" t="b">
        <f>OR(AND(ISBLANK(Spreadsheet!C1125),LEN(Spreadsheet!T1125)=0),AND(NOT(ISBLANK(Spreadsheet!C1125)),LEN(Spreadsheet!T1125)&gt;0,LEN(Spreadsheet!T1125)&lt;=50))</f>
        <v>1</v>
      </c>
      <c r="AZ915" s="5" t="b">
        <f>OR(LEN(Spreadsheet!U1125)=0,AND(LEN(Spreadsheet!U1125)&gt;0,LEN(Spreadsheet!U1125)&lt;=50))</f>
        <v>1</v>
      </c>
      <c r="BA915" s="5" t="b">
        <f>OR(AND(ISBLANK(Spreadsheet!C1125),LEN(Spreadsheet!V1125)=0),AND(NOT(ISBLANK(Spreadsheet!C1125)),LEN(Spreadsheet!V1125)&gt;0,LEN(Spreadsheet!V1125)&lt;=50))</f>
        <v>1</v>
      </c>
      <c r="BB915" s="5" t="b">
        <f t="array" ref="BB915">IF(AND(ISBLANK(Spreadsheet!C1125),LEN(Spreadsheet!W1125)=0),TRUE,ISNUMBER(MATCH(TRUE,EXACT(Spreadsheet!W1125,States),0)))</f>
        <v>1</v>
      </c>
      <c r="BC915" s="5" t="b">
        <f>OR(AND(ISBLANK(Spreadsheet!C1125),LEN(Spreadsheet!X1125)=0),AND(NOT(ISBLANK(Spreadsheet!C1125)),LEN(Spreadsheet!X1125)&gt;0,LEN(Spreadsheet!X1125)=5,ISNUMBER(VALUE(Spreadsheet!X1125))))</f>
        <v>1</v>
      </c>
      <c r="BD915" s="5" t="b">
        <f>OR(ISBLANK(Spreadsheet!Z1125),LEN(Spreadsheet!Z1125)&lt;=50)</f>
        <v>1</v>
      </c>
      <c r="BE915" s="5" t="b">
        <f>ISBLANK(Spreadsheet!AA1125)</f>
        <v>1</v>
      </c>
      <c r="BF915" s="5" t="b">
        <f>ISBLANK(Spreadsheet!AB1125)</f>
        <v>1</v>
      </c>
      <c r="BG915" s="5" t="b">
        <f>IF(ISERROR(DATEVALUE(TEXT(Spreadsheet!AC1125,"mm/dd/yyyy")) &gt; DATEVALUE(TEXT(Spreadsheet!J1125,"mm/dd/yyyy"))),IF(OR(AND(ISBLANK(Spreadsheet!AC1125),ISBLANK(Spreadsheet!C1125)),AND(NOT(ISBLANK(Spreadsheet!C1125)),ISBLANK(Spreadsheet!AC1125),NOT(ISBLANK(Spreadsheet!D1125)))),TRUE,FALSE),IF(DATEVALUE(TEXT(Spreadsheet!AC1125,"mm/dd/yyyy")) &gt; DATEVALUE(TEXT(Spreadsheet!J1125,"mm/dd/yyyy")),TRUE,FALSE))</f>
        <v>1</v>
      </c>
      <c r="BH915" s="5" t="b">
        <f>OR(AND(ISBLANK(Spreadsheet!C1125),ISBLANK(Spreadsheet!AE1125)),AND(NOT(ISBLANK(Spreadsheet!C1125)),NOT(ISBLANK(Spreadsheet!D1125)),ISBLANK(Spreadsheet!AE1125)),AND(NOT(ISBLANK(Spreadsheet!C1125)),ISBLANK(Spreadsheet!D1125),NOT(ISBLANK(Spreadsheet!AE1125)),LEN(Spreadsheet!AE1125)&lt;=100))</f>
        <v>1</v>
      </c>
      <c r="BI915" s="5" t="b">
        <f t="array" ref="BI915">IF(ISBLANK(Spreadsheet!AF1125),TRUE,ISNUMBER(MATCH(TRUE,EXACT(Spreadsheet!AF1125,CobraShortReasons),0)))</f>
        <v>1</v>
      </c>
      <c r="BJ915" s="5" t="b">
        <f ca="1">IF(ISERROR(DATEVALUE(TEXT(Spreadsheet!AG1125,"mm/dd/yyyy")) &gt; TODAY()),IF(ISBLANK(Spreadsheet!AG1125),TRUE,FALSE),IF(DATEVALUE(TEXT(Spreadsheet!AG1125,"mm/dd/yyyy")) &gt; TODAY(),FALSE,TRUE))</f>
        <v>1</v>
      </c>
      <c r="BK915" s="5" t="b">
        <f>OR(ISBLANK(Spreadsheet!AH1125),LEN(Spreadsheet!AH1125)&lt;=25)</f>
        <v>1</v>
      </c>
      <c r="BL915" s="5" t="b">
        <f t="array" aca="1" ref="BL915" ca="1">IF(ISBLANK(Spreadsheet!AI1125),TRUE,ISNUMBER(MATCH(TRUE,EXACT(Spreadsheet!AI1125,INDIRECT(Spreadsheet!$D$2)),0)))</f>
        <v>1</v>
      </c>
      <c r="BM915" s="5" t="b">
        <f t="array" aca="1" ref="BM915" ca="1">IF(ISBLANK(Spreadsheet!AJ1125),TRUE,ISNUMBER(MATCH(TRUE,EXACT(Spreadsheet!AJ1125,INDIRECT(Spreadsheet!BJ915)),0)))</f>
        <v>1</v>
      </c>
      <c r="BN915" s="5" t="b">
        <f t="array" ref="BN915">IF(ISBLANK(Spreadsheet!AK1125),TRUE,ISNUMBER(MATCH(TRUE,EXACT(Spreadsheet!AK1125,DentalPlans),0)))</f>
        <v>1</v>
      </c>
      <c r="BO915" s="5" t="b">
        <f t="array" aca="1" ref="BO915" ca="1">IF(ISBLANK(Spreadsheet!AL1125),TRUE,ISNUMBER(MATCH(TRUE,EXACT(Spreadsheet!AL1125,INDIRECT(Spreadsheet!BK915)),0)))</f>
        <v>1</v>
      </c>
      <c r="BP915" s="5" t="b">
        <f t="array" ref="BP915">IF(ISBLANK(Spreadsheet!AM1125),TRUE,ISNUMBER(MATCH(TRUE,EXACT(Spreadsheet!AM1125,VisionPlans),0)))</f>
        <v>1</v>
      </c>
      <c r="BQ915" s="5" t="b">
        <f t="array" aca="1" ref="BQ915" ca="1">IF(ISBLANK(Spreadsheet!AN1125),TRUE,ISNUMBER(MATCH(TRUE,EXACT(Spreadsheet!AN1125,INDIRECT(Spreadsheet!BL915)),0)))</f>
        <v>1</v>
      </c>
      <c r="BR915" s="5" t="b">
        <f t="array" ref="BR915">IF(ISBLANK(Spreadsheet!AO1125),TRUE,ISNUMBER(MATCH(TRUE,EXACT(Spreadsheet!AO1125,LifeBenefitClasses),0)))</f>
        <v>1</v>
      </c>
      <c r="BS915" s="5" t="b">
        <f>IF(OR(ISBLANK(Spreadsheet!AO1125), Spreadsheet!AO1125="Waive"),IF(ISBLANK(Spreadsheet!AP1125),TRUE,FALSE),IF(OR(AND(NOT(ISBLANK(Spreadsheet!AO1125)),ISBLANK(Spreadsheet!AP1125)),NOT(ISNUMBER(VALUE(Spreadsheet!AP1125)))),FALSE,IF(OR(AND(Spreadsheet!AP1125&lt;6,MOD(Spreadsheet!AP1125*10,5)=0), MOD(Spreadsheet!AP1125,5000)=0),TRUE,FALSE)))</f>
        <v>1</v>
      </c>
      <c r="BT915" s="5" t="b">
        <f t="array" ref="BT915">IF(ISBLANK(Spreadsheet!AQ1125),TRUE,ISNUMBER(MATCH(TRUE,EXACT(Spreadsheet!AQ1125,EnrollWaive),0)))</f>
        <v>1</v>
      </c>
      <c r="BU915" s="5" t="b">
        <f t="array" ref="BU915">IF(ISBLANK(Spreadsheet!AR1125),TRUE,ISNUMBER(MATCH(TRUE,EXACT(Spreadsheet!AR1125,LifeBenefitClasses),0)))</f>
        <v>1</v>
      </c>
      <c r="BV915" s="5" t="b">
        <f>IF(OR(ISBLANK(Spreadsheet!AR1125), Spreadsheet!AR1125="Waive"),IF(ISBLANK(Spreadsheet!AS1125),TRUE,FALSE),IF(OR(AND(NOT(ISBLANK(Spreadsheet!AR1125)),ISBLANK(Spreadsheet!AS1125)),NOT(ISNUMBER(VALUE(Spreadsheet!AS1125)))),FALSE,IF(OR(AND(Spreadsheet!AS1125&lt;6,MOD(Spreadsheet!AS1125*10,5)=0), MOD(Spreadsheet!AS1125,10000)=0),TRUE,FALSE)))</f>
        <v>1</v>
      </c>
      <c r="BW915" s="5" t="b">
        <f t="array" ref="BW915">IF(ISBLANK(Spreadsheet!AT1125),TRUE,ISNUMBER(MATCH(TRUE,EXACT(Spreadsheet!AT1125,LifeBenefitClasses),0)))</f>
        <v>1</v>
      </c>
      <c r="BX915" s="5" t="b">
        <f>IF(OR(ISBLANK(Spreadsheet!AT1125), Spreadsheet!AT1125="Waive"),IF(ISBLANK(Spreadsheet!AU1125),TRUE,FALSE),IF(OR(AND(NOT(ISBLANK(Spreadsheet!AT1125)),ISBLANK(Spreadsheet!AU1125)),NOT(ISNUMBER(VALUE(Spreadsheet!AU1125)))),FALSE,IF(AND(NOT(OR(ISBLANK(Spreadsheet!AT1125),Spreadsheet!AT1125="Waive")),NOT(OR(ISBLANK(Spreadsheet!AR1125),Spreadsheet!AR1125="Waive")),MOD(Spreadsheet!AU1125,5000)=0, Spreadsheet!AU1125&lt;=(Spreadsheet!AS1125*0.5)),TRUE,FALSE)))</f>
        <v>1</v>
      </c>
      <c r="BY915" s="5" t="b">
        <f t="array" ref="BY915">IF(ISBLANK(Spreadsheet!AV1125),TRUE,ISNUMBER(MATCH(TRUE,EXACT(Spreadsheet!AV1125,EnrollWaive),0)))</f>
        <v>1</v>
      </c>
      <c r="BZ915" s="5" t="b">
        <f t="array" ref="BZ915">IF(ISBLANK(Spreadsheet!AW1125),TRUE,ISNUMBER(MATCH(TRUE,EXACT(Spreadsheet!AW1125,LifeBenefitClasses),0)))</f>
        <v>1</v>
      </c>
      <c r="CA915" s="5" t="b">
        <f t="array" ref="CA915">IF(ISBLANK(Spreadsheet!AX1125),TRUE,ISNUMBER(MATCH(TRUE,EXACT(Spreadsheet!AX1125,LifeBenefitClasses),0)))</f>
        <v>1</v>
      </c>
      <c r="CB915" s="5" t="b">
        <f t="array" ref="CB915">IF(ISBLANK(Spreadsheet!AY1125),TRUE,ISNUMBER(MATCH(TRUE,EXACT(Spreadsheet!AY1125,LifeBenefitClasses),0)))</f>
        <v>1</v>
      </c>
      <c r="CC915" s="5" t="b">
        <f t="array" ref="CC915">IF(ISBLANK(Spreadsheet!AZ1125),TRUE,ISNUMBER(MATCH(TRUE,EXACT(Spreadsheet!AZ1125,LifeBenefitClasses),0)))</f>
        <v>1</v>
      </c>
      <c r="CD915" s="5" t="b">
        <f t="array" ref="CD915">IF(ISBLANK(Spreadsheet!BA1125),TRUE,ISNUMBER(MATCH(TRUE,EXACT(Spreadsheet!BA1125,LifeBenefitClasses),0)))</f>
        <v>1</v>
      </c>
      <c r="CE915" s="5" t="b">
        <f>IF(OR(ISBLANK(Spreadsheet!BA1125), Spreadsheet!BA1125="Waive"),IF(ISBLANK(Spreadsheet!BB1125),TRUE,FALSE),IF(OR(AND(NOT(ISBLANK(Spreadsheet!BA1125)),ISBLANK(Spreadsheet!BB1125)),NOT(ISNUMBER(VALUE(Spreadsheet!BB1125))),ISBLANK(Spreadsheet!BC1125),NOT(ISNUMBER(VALUE(Spreadsheet!BC1125)))),FALSE,IF(AND(Spreadsheet!BB1125&gt;=50000,Spreadsheet!BB1125&lt;=250000,MOD(Spreadsheet!BB1125,10000)=0,Spreadsheet!BB1125&lt;=(10*Spreadsheet!BC1125)),TRUE,FALSE)))</f>
        <v>1</v>
      </c>
      <c r="CF915" s="5" t="b">
        <f>IF(NOT(ISBLANK(Spreadsheet!BC915)),AND(ISNUMBER(VALUE(Spreadsheet!BC915)),Spreadsheet!BC915&gt;0),AND(OR(ISBLANK(Spreadsheet!AO915),Spreadsheet!AO915="Waive",AND(NOT(OR(ISBLANK(Spreadsheet!AO915),Spreadsheet!AO915="Waive")),Spreadsheet!AP915&gt;=6)),OR(ISBLANK(Spreadsheet!AR915),AND(NOT(OR(ISBLANK(Spreadsheet!AR915),Spreadsheet!AR915="Waive")),Spreadsheet!AS915&gt;=6)),OR(ISBLANK(Spreadsheet!AW915)),OR(ISBLANK(Spreadsheet!AX915)),OR(ISBLANK(Spreadsheet!AY915)),OR(ISBLANK(Spreadsheet!AZ915)),OR(ISBLANK(Spreadsheet!BA915),Spreadsheet!BA915="Waive")))</f>
        <v>1</v>
      </c>
      <c r="CG915" s="5" t="b">
        <f t="shared" ca="1" si="69"/>
        <v>1</v>
      </c>
    </row>
    <row r="916" spans="8:85" x14ac:dyDescent="0.3">
      <c r="H916" s="5">
        <f t="shared" ca="1" si="66"/>
        <v>2</v>
      </c>
      <c r="I916" s="5" t="str">
        <f t="shared" ca="1" si="67"/>
        <v/>
      </c>
      <c r="J916" s="5" t="str">
        <f>IF(AND(NOT(ISBLANK(Spreadsheet!C1126)),ISBLANK(Spreadsheet!D1126)),Spreadsheet!F1126&amp;" "&amp;Spreadsheet!H1126,"")</f>
        <v/>
      </c>
      <c r="K916" s="5">
        <f>IF(AND(NOT(ISBLANK(Spreadsheet!C1126)),ISBLANK(Spreadsheet!D1126)),COUNTIFS(Spreadsheet!E$786:E1127,"=Child",Spreadsheet!C$786:C1127, "="&amp;Spreadsheet!C1126) + COUNTIFS(Spreadsheet!E$786:E1127,"=Step-child",Spreadsheet!C$786:C1127, "="&amp;Spreadsheet!C1126),0)</f>
        <v>0</v>
      </c>
      <c r="L916" s="5">
        <f>IF(NOT(ISBLANK(J916)),COUNTIFS(Spreadsheet!E$786:E1127,"=Wife",Spreadsheet!C$786:C1127, "="&amp;Spreadsheet!C1126) + COUNTIFS(Spreadsheet!E$786:E1127,"=Husband",Spreadsheet!C$786:C1127, "="&amp;Spreadsheet!C1126),0)</f>
        <v>0</v>
      </c>
      <c r="M916" s="5">
        <f>IF(NOT(ISBLANK(Spreadsheet!AJ1126)),VLOOKUP(Spreadsheet!AJ1126,'Drop Downs'!$P$2:$R$16,3,FALSE),0)</f>
        <v>0</v>
      </c>
      <c r="N916" s="5">
        <f>IF(NOT(ISBLANK(Spreadsheet!AJ1126)), VLOOKUP(Spreadsheet!AJ1126,'Drop Downs'!$P$2:$R$16,2,FALSE),0)</f>
        <v>0</v>
      </c>
      <c r="O916" s="5">
        <f>IF(NOT(ISBLANK(Spreadsheet!AL1126)),VLOOKUP(Spreadsheet!AL1126,'Drop Downs'!$P$2:$R$16,3,FALSE), 0)</f>
        <v>0</v>
      </c>
      <c r="P916" s="5">
        <f>IF(NOT(ISBLANK(Spreadsheet!AL1126)),VLOOKUP(Spreadsheet!AL1126,'Drop Downs'!$P$2:$R$16,2,FALSE),0)</f>
        <v>0</v>
      </c>
      <c r="Q916" s="5">
        <f>IF(NOT(ISBLANK(Spreadsheet!AN1126)),VLOOKUP(Spreadsheet!AN1126,'Drop Downs'!$P$2:$R$16,3,FALSE),0)</f>
        <v>0</v>
      </c>
      <c r="R916" s="5">
        <f>IF(NOT(ISBLANK(Spreadsheet!AN1126)),VLOOKUP(Spreadsheet!AN1126,'Drop Downs'!$P$2:$R$16,2,FALSE),0)</f>
        <v>0</v>
      </c>
      <c r="S916" s="5" t="str">
        <f>IF(OR(M916&gt;K916,N916&gt;L916,O916&gt;K916, Q916&gt;K916,N916&gt;L916, P916&gt;L916, R916&gt;L916),"Member currently has a coverage election over what he/she needs.  Please add more dependents or adjust the coverage election.","")&amp;(IF(AND(NOT(ISBLANK(Spreadsheet!C1126)),NOT(ISBLANK(Spreadsheet!D1126)),ISBLANK(Spreadsheet!E1126)),"Dependent lacks a relationship to member.Please select one from the drop-down.",""))</f>
        <v/>
      </c>
      <c r="T916" s="5" t="b">
        <f t="shared" si="68"/>
        <v>1</v>
      </c>
      <c r="U916" s="5" t="b">
        <f>OR(ISBLANK(Spreadsheet!C1126),IF(NOT(ISBLANK(Spreadsheet!D1126)),NOT(ISBLANK(Spreadsheet!E1126)),TRUE))</f>
        <v>1</v>
      </c>
      <c r="V916" s="5" t="b">
        <f>OR(ISBLANK(Spreadsheet!C1126), NOT(ISBLANK(Spreadsheet!I1126)))</f>
        <v>1</v>
      </c>
      <c r="W916" s="5" t="b">
        <f>OR(ISBLANK(Spreadsheet!D1126),NOT(ISBLANK(Spreadsheet!C1126)))</f>
        <v>1</v>
      </c>
      <c r="X916" s="155" t="str">
        <f>REPT("0",MIN(FIND({1,2,3,4,5,6,7,8,9},Spreadsheet!C1126&amp;"123456789"))-1)&amp;IF(ISBLANK(Spreadsheet!C1126),"",SUMPRODUCT(MID(0&amp;Spreadsheet!C1126,LARGE(INDEX(ISNUMBER(--MID(Spreadsheet!C1126,ROW($1:$225),1))*
 ROW($1:$225),0),ROW($1:$225))+1,1)*10^ROW($1:$225)/10))</f>
        <v/>
      </c>
      <c r="Y916" s="5" t="b">
        <f>IF(NOT(ISBLANK(Spreadsheet!C1126)),IF(AND(ISNUMBER(VALUE(Spreadsheet!C1126)), LEN(Spreadsheet!C1126)=9),TRUE,FALSE),TRUE)</f>
        <v>1</v>
      </c>
      <c r="Z916" s="155" t="str">
        <f>REPT("0",MIN(FIND({1,2,3,4,5,6,7,8,9},Spreadsheet!D1126&amp;"123456789"))-1)&amp;IF(ISBLANK(Spreadsheet!D1126),"",SUMPRODUCT(MID(0&amp;Spreadsheet!D1126,LARGE(INDEX(ISNUMBER(--MID(Spreadsheet!D1126,ROW($1:$225),1))*
 ROW($1:$225),0),ROW($1:$225))+1,1)*10^ROW($1:$225)/10))</f>
        <v/>
      </c>
      <c r="AA916" s="5" t="b">
        <f>IF(AND(NOT(ISBLANK(Spreadsheet!D1126)),NOT(ISBLANK(Spreadsheet!C1126))),IF(AND(ISNUMBER(VALUE(Spreadsheet!D1126)), LEN(Spreadsheet!D1126)=9),TRUE,FALSE),IF(AND(NOT(ISBLANK(Spreadsheet!D1126)),ISBLANK(Spreadsheet!C1126)),FALSE,TRUE))</f>
        <v>1</v>
      </c>
      <c r="AB916" s="5" t="b">
        <f>OR(ISBLANK(Spreadsheet!Y916),IF(NOT(ISBLANK(Spreadsheet!Y916)),LEN(Spreadsheet!Y916)=10,ISNUMBER(VALUE(Spreadsheet!Y916))))</f>
        <v>1</v>
      </c>
      <c r="AC916" s="5" t="b">
        <f>OR(ISBLANK(Spreadsheet!AI1126), AND(NOT(ISBLANK(Spreadsheet!AJ1126)), NOT(ISNUMBER(SEARCH("Waive",Spreadsheet!AJ1126)))))</f>
        <v>1</v>
      </c>
      <c r="AD916" s="5" t="b">
        <f>OR(ISBLANK(Spreadsheet!AK1126), AND(NOT(ISBLANK(Spreadsheet!AL1126)), NOT(ISNUMBER(SEARCH("Waive",Spreadsheet!AL1126)))))</f>
        <v>1</v>
      </c>
      <c r="AE916" s="5" t="b">
        <f>OR(ISBLANK(Spreadsheet!AM1126), AND(NOT(ISBLANK(Spreadsheet!AN1126)), NOT(ISNUMBER(SEARCH("Waive", Spreadsheet!AN1126)))))</f>
        <v>1</v>
      </c>
      <c r="AF916" s="5" t="b">
        <f>OR(ISBLANK(Spreadsheet!C1126), NOT(ISBLANK(Spreadsheet!D1126)),NOT(ISBLANK(Spreadsheet!L1126)))</f>
        <v>1</v>
      </c>
      <c r="AG916" s="5" t="b">
        <f>IF(AND(NOT(ISBLANK(Spreadsheet!C1126)), NOT(ISBLANK(Spreadsheet!D1126)),Spreadsheet!C1126&lt;&gt;Spreadsheet!D1126),IF(ISERROR(VLOOKUP(Spreadsheet!C1126, Spreadsheet!$C$6:'Spreadsheet'!$C1125,1,FALSE)), FALSE, TRUE),TRUE)</f>
        <v>1</v>
      </c>
      <c r="AH916" s="5" t="b">
        <f>Spreadsheet!$B$2=Spreadsheet!AD916</f>
        <v>1</v>
      </c>
      <c r="AI916" s="5" t="b">
        <f>IF(ISBLANK(Spreadsheet!G1126),TRUE,IF(OR(LEN(Spreadsheet!G1126)&gt;1,ISNUMBER(VALUE(Spreadsheet!G1126))),FALSE,TRUE))</f>
        <v>1</v>
      </c>
      <c r="AJ916" s="5" t="b">
        <f>OR(ISBLANK(Spreadsheet!C1126), NOT(ISBLANK(Spreadsheet!B1126)), NOT(ISBLANK(Spreadsheet!D1126)))</f>
        <v>1</v>
      </c>
      <c r="AK916" s="5" t="b">
        <f t="array" ref="AK916">IF(OR(AND(ISBLANK(Spreadsheet!E1126),ISBLANK(Spreadsheet!D1126),NOT(ISBLANK(Spreadsheet!C1126))),AND(ISBLANK(Spreadsheet!E1126),ISBLANK(Spreadsheet!D1126),ISBLANK(Spreadsheet!C1126))),TRUE,ISNUMBER(MATCH(TRUE,EXACT(Spreadsheet!E1126,Relationships),0)))</f>
        <v>1</v>
      </c>
      <c r="AL916" s="5" t="b">
        <f>IF(NOT(ISBLANK(Spreadsheet!C1126)),IF(OR(ISBLANK(Spreadsheet!F1126),LEN(Spreadsheet!F1126)&gt;40),FALSE,TRUE),TRUE)</f>
        <v>1</v>
      </c>
      <c r="AM916" s="5" t="b">
        <f>IF(NOT(ISBLANK(Spreadsheet!C1126)),IF(OR(ISBLANK(Spreadsheet!H1126),LEN(Spreadsheet!H1126)&gt;40),FALSE,TRUE),TRUE)</f>
        <v>1</v>
      </c>
      <c r="AN916" s="5" t="b">
        <f t="array" ref="AN916">IF(ISBLANK(Spreadsheet!I1126),TRUE,ISNUMBER(MATCH(TRUE,EXACT(Spreadsheet!I1126,GenderValues),0)))</f>
        <v>1</v>
      </c>
      <c r="AO916" s="5" t="b">
        <f ca="1">IF(ISERROR(DATEVALUE(TEXT(Spreadsheet!J1126,"mm/dd/yyyy")) &gt; TODAY()),IF(AND(ISBLANK(Spreadsheet!J1126),ISBLANK(Spreadsheet!C1126)),TRUE,FALSE),IF(DATEVALUE(TEXT(Spreadsheet!J1126,"mm/dd/yyyy")) &gt; TODAY(),FALSE,TRUE))</f>
        <v>1</v>
      </c>
      <c r="AP916" s="5" t="b">
        <f>OR(ISBLANK(Spreadsheet!K1126),LEN(Spreadsheet!K1126)&lt;=100)</f>
        <v>1</v>
      </c>
      <c r="AQ916" s="5" t="b">
        <f t="array" ref="AQ916">IF(OR(AND(ISBLANK(Spreadsheet!L1126),ISBLANK(Spreadsheet!C1126)),AND(NOT(ISBLANK(Spreadsheet!C1126)),NOT(ISBLANK(Spreadsheet!D1126)))),TRUE,ISNUMBER(MATCH(TRUE,EXACT(Spreadsheet!L1126,MaritalStatus),0)))</f>
        <v>1</v>
      </c>
      <c r="AR916" s="5" t="b">
        <f ca="1">IF(ISERROR(DATEVALUE(TEXT(Spreadsheet!M1126,"mm/dd/yyyy")) &gt; TODAY()),IF(ISBLANK(Spreadsheet!M1126),TRUE,FALSE),IF(DATEVALUE(TEXT(Spreadsheet!M1126,"mm/dd/yyyy")) &gt; TODAY(),FALSE,TRUE))</f>
        <v>1</v>
      </c>
      <c r="AS916" s="5" t="b">
        <f>OR(ISBLANK(Spreadsheet!N1126),LEN(Spreadsheet!N1126)&lt;=100)</f>
        <v>1</v>
      </c>
      <c r="AT916" s="5" t="b">
        <f>OR(ISBLANK(Spreadsheet!O1126),UPPER(Spreadsheet!O1126)="YES")</f>
        <v>1</v>
      </c>
      <c r="AU916" s="5" t="b">
        <f>OR(ISBLANK(Spreadsheet!P1126),UPPER(Spreadsheet!P1126)="YES")</f>
        <v>1</v>
      </c>
      <c r="AV916" s="5" t="b">
        <f t="array" ref="AV916">IF(ISBLANK(Spreadsheet!Q1126),TRUE,ISNUMBER(MATCH(TRUE,EXACT(Spreadsheet!Q1126,OnGroupsPriorIns),0)))</f>
        <v>1</v>
      </c>
      <c r="AW916" s="5" t="b">
        <f>OR(ISBLANK(Spreadsheet!R1126),UPPER(Spreadsheet!R1126)="YES")</f>
        <v>1</v>
      </c>
      <c r="AX916" s="5" t="b">
        <f>OR(ISBLANK(Spreadsheet!S1126),UPPER(Spreadsheet!S1126)="YES")</f>
        <v>1</v>
      </c>
      <c r="AY916" s="5" t="b">
        <f>OR(AND(ISBLANK(Spreadsheet!C1126),LEN(Spreadsheet!T1126)=0),AND(NOT(ISBLANK(Spreadsheet!C1126)),LEN(Spreadsheet!T1126)&gt;0,LEN(Spreadsheet!T1126)&lt;=50))</f>
        <v>1</v>
      </c>
      <c r="AZ916" s="5" t="b">
        <f>OR(LEN(Spreadsheet!U1126)=0,AND(LEN(Spreadsheet!U1126)&gt;0,LEN(Spreadsheet!U1126)&lt;=50))</f>
        <v>1</v>
      </c>
      <c r="BA916" s="5" t="b">
        <f>OR(AND(ISBLANK(Spreadsheet!C1126),LEN(Spreadsheet!V1126)=0),AND(NOT(ISBLANK(Spreadsheet!C1126)),LEN(Spreadsheet!V1126)&gt;0,LEN(Spreadsheet!V1126)&lt;=50))</f>
        <v>1</v>
      </c>
      <c r="BB916" s="5" t="b">
        <f t="array" ref="BB916">IF(AND(ISBLANK(Spreadsheet!C1126),LEN(Spreadsheet!W1126)=0),TRUE,ISNUMBER(MATCH(TRUE,EXACT(Spreadsheet!W1126,States),0)))</f>
        <v>1</v>
      </c>
      <c r="BC916" s="5" t="b">
        <f>OR(AND(ISBLANK(Spreadsheet!C1126),LEN(Spreadsheet!X1126)=0),AND(NOT(ISBLANK(Spreadsheet!C1126)),LEN(Spreadsheet!X1126)&gt;0,LEN(Spreadsheet!X1126)=5,ISNUMBER(VALUE(Spreadsheet!X1126))))</f>
        <v>1</v>
      </c>
      <c r="BD916" s="5" t="b">
        <f>OR(ISBLANK(Spreadsheet!Z1126),LEN(Spreadsheet!Z1126)&lt;=50)</f>
        <v>1</v>
      </c>
      <c r="BE916" s="5" t="b">
        <f>ISBLANK(Spreadsheet!AA1126)</f>
        <v>1</v>
      </c>
      <c r="BF916" s="5" t="b">
        <f>ISBLANK(Spreadsheet!AB1126)</f>
        <v>1</v>
      </c>
      <c r="BG916" s="5" t="b">
        <f>IF(ISERROR(DATEVALUE(TEXT(Spreadsheet!AC1126,"mm/dd/yyyy")) &gt; DATEVALUE(TEXT(Spreadsheet!J1126,"mm/dd/yyyy"))),IF(OR(AND(ISBLANK(Spreadsheet!AC1126),ISBLANK(Spreadsheet!C1126)),AND(NOT(ISBLANK(Spreadsheet!C1126)),ISBLANK(Spreadsheet!AC1126),NOT(ISBLANK(Spreadsheet!D1126)))),TRUE,FALSE),IF(DATEVALUE(TEXT(Spreadsheet!AC1126,"mm/dd/yyyy")) &gt; DATEVALUE(TEXT(Spreadsheet!J1126,"mm/dd/yyyy")),TRUE,FALSE))</f>
        <v>1</v>
      </c>
      <c r="BH916" s="5" t="b">
        <f>OR(AND(ISBLANK(Spreadsheet!C1126),ISBLANK(Spreadsheet!AE1126)),AND(NOT(ISBLANK(Spreadsheet!C1126)),NOT(ISBLANK(Spreadsheet!D1126)),ISBLANK(Spreadsheet!AE1126)),AND(NOT(ISBLANK(Spreadsheet!C1126)),ISBLANK(Spreadsheet!D1126),NOT(ISBLANK(Spreadsheet!AE1126)),LEN(Spreadsheet!AE1126)&lt;=100))</f>
        <v>1</v>
      </c>
      <c r="BI916" s="5" t="b">
        <f t="array" ref="BI916">IF(ISBLANK(Spreadsheet!AF1126),TRUE,ISNUMBER(MATCH(TRUE,EXACT(Spreadsheet!AF1126,CobraShortReasons),0)))</f>
        <v>1</v>
      </c>
      <c r="BJ916" s="5" t="b">
        <f ca="1">IF(ISERROR(DATEVALUE(TEXT(Spreadsheet!AG1126,"mm/dd/yyyy")) &gt; TODAY()),IF(ISBLANK(Spreadsheet!AG1126),TRUE,FALSE),IF(DATEVALUE(TEXT(Spreadsheet!AG1126,"mm/dd/yyyy")) &gt; TODAY(),FALSE,TRUE))</f>
        <v>1</v>
      </c>
      <c r="BK916" s="5" t="b">
        <f>OR(ISBLANK(Spreadsheet!AH1126),LEN(Spreadsheet!AH1126)&lt;=25)</f>
        <v>1</v>
      </c>
      <c r="BL916" s="5" t="b">
        <f t="array" aca="1" ref="BL916" ca="1">IF(ISBLANK(Spreadsheet!AI1126),TRUE,ISNUMBER(MATCH(TRUE,EXACT(Spreadsheet!AI1126,INDIRECT(Spreadsheet!$D$2)),0)))</f>
        <v>1</v>
      </c>
      <c r="BM916" s="5" t="b">
        <f t="array" aca="1" ref="BM916" ca="1">IF(ISBLANK(Spreadsheet!AJ1126),TRUE,ISNUMBER(MATCH(TRUE,EXACT(Spreadsheet!AJ1126,INDIRECT(Spreadsheet!BJ916)),0)))</f>
        <v>1</v>
      </c>
      <c r="BN916" s="5" t="b">
        <f t="array" ref="BN916">IF(ISBLANK(Spreadsheet!AK1126),TRUE,ISNUMBER(MATCH(TRUE,EXACT(Spreadsheet!AK1126,DentalPlans),0)))</f>
        <v>1</v>
      </c>
      <c r="BO916" s="5" t="b">
        <f t="array" aca="1" ref="BO916" ca="1">IF(ISBLANK(Spreadsheet!AL1126),TRUE,ISNUMBER(MATCH(TRUE,EXACT(Spreadsheet!AL1126,INDIRECT(Spreadsheet!BK916)),0)))</f>
        <v>1</v>
      </c>
      <c r="BP916" s="5" t="b">
        <f t="array" ref="BP916">IF(ISBLANK(Spreadsheet!AM1126),TRUE,ISNUMBER(MATCH(TRUE,EXACT(Spreadsheet!AM1126,VisionPlans),0)))</f>
        <v>1</v>
      </c>
      <c r="BQ916" s="5" t="b">
        <f t="array" aca="1" ref="BQ916" ca="1">IF(ISBLANK(Spreadsheet!AN1126),TRUE,ISNUMBER(MATCH(TRUE,EXACT(Spreadsheet!AN1126,INDIRECT(Spreadsheet!BL916)),0)))</f>
        <v>1</v>
      </c>
      <c r="BR916" s="5" t="b">
        <f t="array" ref="BR916">IF(ISBLANK(Spreadsheet!AO1126),TRUE,ISNUMBER(MATCH(TRUE,EXACT(Spreadsheet!AO1126,LifeBenefitClasses),0)))</f>
        <v>1</v>
      </c>
      <c r="BS916" s="5" t="b">
        <f>IF(OR(ISBLANK(Spreadsheet!AO1126), Spreadsheet!AO1126="Waive"),IF(ISBLANK(Spreadsheet!AP1126),TRUE,FALSE),IF(OR(AND(NOT(ISBLANK(Spreadsheet!AO1126)),ISBLANK(Spreadsheet!AP1126)),NOT(ISNUMBER(VALUE(Spreadsheet!AP1126)))),FALSE,IF(OR(AND(Spreadsheet!AP1126&lt;6,MOD(Spreadsheet!AP1126*10,5)=0), MOD(Spreadsheet!AP1126,5000)=0),TRUE,FALSE)))</f>
        <v>1</v>
      </c>
      <c r="BT916" s="5" t="b">
        <f t="array" ref="BT916">IF(ISBLANK(Spreadsheet!AQ1126),TRUE,ISNUMBER(MATCH(TRUE,EXACT(Spreadsheet!AQ1126,EnrollWaive),0)))</f>
        <v>1</v>
      </c>
      <c r="BU916" s="5" t="b">
        <f t="array" ref="BU916">IF(ISBLANK(Spreadsheet!AR1126),TRUE,ISNUMBER(MATCH(TRUE,EXACT(Spreadsheet!AR1126,LifeBenefitClasses),0)))</f>
        <v>1</v>
      </c>
      <c r="BV916" s="5" t="b">
        <f>IF(OR(ISBLANK(Spreadsheet!AR1126), Spreadsheet!AR1126="Waive"),IF(ISBLANK(Spreadsheet!AS1126),TRUE,FALSE),IF(OR(AND(NOT(ISBLANK(Spreadsheet!AR1126)),ISBLANK(Spreadsheet!AS1126)),NOT(ISNUMBER(VALUE(Spreadsheet!AS1126)))),FALSE,IF(OR(AND(Spreadsheet!AS1126&lt;6,MOD(Spreadsheet!AS1126*10,5)=0), MOD(Spreadsheet!AS1126,10000)=0),TRUE,FALSE)))</f>
        <v>1</v>
      </c>
      <c r="BW916" s="5" t="b">
        <f t="array" ref="BW916">IF(ISBLANK(Spreadsheet!AT1126),TRUE,ISNUMBER(MATCH(TRUE,EXACT(Spreadsheet!AT1126,LifeBenefitClasses),0)))</f>
        <v>1</v>
      </c>
      <c r="BX916" s="5" t="b">
        <f>IF(OR(ISBLANK(Spreadsheet!AT1126), Spreadsheet!AT1126="Waive"),IF(ISBLANK(Spreadsheet!AU1126),TRUE,FALSE),IF(OR(AND(NOT(ISBLANK(Spreadsheet!AT1126)),ISBLANK(Spreadsheet!AU1126)),NOT(ISNUMBER(VALUE(Spreadsheet!AU1126)))),FALSE,IF(AND(NOT(OR(ISBLANK(Spreadsheet!AT1126),Spreadsheet!AT1126="Waive")),NOT(OR(ISBLANK(Spreadsheet!AR1126),Spreadsheet!AR1126="Waive")),MOD(Spreadsheet!AU1126,5000)=0, Spreadsheet!AU1126&lt;=(Spreadsheet!AS1126*0.5)),TRUE,FALSE)))</f>
        <v>1</v>
      </c>
      <c r="BY916" s="5" t="b">
        <f t="array" ref="BY916">IF(ISBLANK(Spreadsheet!AV1126),TRUE,ISNUMBER(MATCH(TRUE,EXACT(Spreadsheet!AV1126,EnrollWaive),0)))</f>
        <v>1</v>
      </c>
      <c r="BZ916" s="5" t="b">
        <f t="array" ref="BZ916">IF(ISBLANK(Spreadsheet!AW1126),TRUE,ISNUMBER(MATCH(TRUE,EXACT(Spreadsheet!AW1126,LifeBenefitClasses),0)))</f>
        <v>1</v>
      </c>
      <c r="CA916" s="5" t="b">
        <f t="array" ref="CA916">IF(ISBLANK(Spreadsheet!AX1126),TRUE,ISNUMBER(MATCH(TRUE,EXACT(Spreadsheet!AX1126,LifeBenefitClasses),0)))</f>
        <v>1</v>
      </c>
      <c r="CB916" s="5" t="b">
        <f t="array" ref="CB916">IF(ISBLANK(Spreadsheet!AY1126),TRUE,ISNUMBER(MATCH(TRUE,EXACT(Spreadsheet!AY1126,LifeBenefitClasses),0)))</f>
        <v>1</v>
      </c>
      <c r="CC916" s="5" t="b">
        <f t="array" ref="CC916">IF(ISBLANK(Spreadsheet!AZ1126),TRUE,ISNUMBER(MATCH(TRUE,EXACT(Spreadsheet!AZ1126,LifeBenefitClasses),0)))</f>
        <v>1</v>
      </c>
      <c r="CD916" s="5" t="b">
        <f t="array" ref="CD916">IF(ISBLANK(Spreadsheet!BA1126),TRUE,ISNUMBER(MATCH(TRUE,EXACT(Spreadsheet!BA1126,LifeBenefitClasses),0)))</f>
        <v>1</v>
      </c>
      <c r="CE916" s="5" t="b">
        <f>IF(OR(ISBLANK(Spreadsheet!BA1126), Spreadsheet!BA1126="Waive"),IF(ISBLANK(Spreadsheet!BB1126),TRUE,FALSE),IF(OR(AND(NOT(ISBLANK(Spreadsheet!BA1126)),ISBLANK(Spreadsheet!BB1126)),NOT(ISNUMBER(VALUE(Spreadsheet!BB1126))),ISBLANK(Spreadsheet!BC1126),NOT(ISNUMBER(VALUE(Spreadsheet!BC1126)))),FALSE,IF(AND(Spreadsheet!BB1126&gt;=50000,Spreadsheet!BB1126&lt;=250000,MOD(Spreadsheet!BB1126,10000)=0,Spreadsheet!BB1126&lt;=(10*Spreadsheet!BC1126)),TRUE,FALSE)))</f>
        <v>1</v>
      </c>
      <c r="CF916" s="5" t="b">
        <f>IF(NOT(ISBLANK(Spreadsheet!BC916)),AND(ISNUMBER(VALUE(Spreadsheet!BC916)),Spreadsheet!BC916&gt;0),AND(OR(ISBLANK(Spreadsheet!AO916),Spreadsheet!AO916="Waive",AND(NOT(OR(ISBLANK(Spreadsheet!AO916),Spreadsheet!AO916="Waive")),Spreadsheet!AP916&gt;=6)),OR(ISBLANK(Spreadsheet!AR916),AND(NOT(OR(ISBLANK(Spreadsheet!AR916),Spreadsheet!AR916="Waive")),Spreadsheet!AS916&gt;=6)),OR(ISBLANK(Spreadsheet!AW916)),OR(ISBLANK(Spreadsheet!AX916)),OR(ISBLANK(Spreadsheet!AY916)),OR(ISBLANK(Spreadsheet!AZ916)),OR(ISBLANK(Spreadsheet!BA916),Spreadsheet!BA916="Waive")))</f>
        <v>1</v>
      </c>
      <c r="CG916" s="5" t="b">
        <f t="shared" ca="1" si="69"/>
        <v>1</v>
      </c>
    </row>
    <row r="917" spans="8:85" x14ac:dyDescent="0.3">
      <c r="H917" s="5">
        <f t="shared" ca="1" si="66"/>
        <v>2</v>
      </c>
      <c r="I917" s="5" t="str">
        <f t="shared" ca="1" si="67"/>
        <v/>
      </c>
      <c r="J917" s="5" t="str">
        <f>IF(AND(NOT(ISBLANK(Spreadsheet!C1127)),ISBLANK(Spreadsheet!D1127)),Spreadsheet!F1127&amp;" "&amp;Spreadsheet!H1127,"")</f>
        <v/>
      </c>
      <c r="K917" s="5">
        <f>IF(AND(NOT(ISBLANK(Spreadsheet!C1127)),ISBLANK(Spreadsheet!D1127)),COUNTIFS(Spreadsheet!E$786:E1128,"=Child",Spreadsheet!C$786:C1128, "="&amp;Spreadsheet!C1127) + COUNTIFS(Spreadsheet!E$786:E1128,"=Step-child",Spreadsheet!C$786:C1128, "="&amp;Spreadsheet!C1127),0)</f>
        <v>0</v>
      </c>
      <c r="L917" s="5">
        <f>IF(NOT(ISBLANK(J917)),COUNTIFS(Spreadsheet!E$786:E1128,"=Wife",Spreadsheet!C$786:C1128, "="&amp;Spreadsheet!C1127) + COUNTIFS(Spreadsheet!E$786:E1128,"=Husband",Spreadsheet!C$786:C1128, "="&amp;Spreadsheet!C1127),0)</f>
        <v>0</v>
      </c>
      <c r="M917" s="5">
        <f>IF(NOT(ISBLANK(Spreadsheet!AJ1127)),VLOOKUP(Spreadsheet!AJ1127,'Drop Downs'!$P$2:$R$16,3,FALSE),0)</f>
        <v>0</v>
      </c>
      <c r="N917" s="5">
        <f>IF(NOT(ISBLANK(Spreadsheet!AJ1127)), VLOOKUP(Spreadsheet!AJ1127,'Drop Downs'!$P$2:$R$16,2,FALSE),0)</f>
        <v>0</v>
      </c>
      <c r="O917" s="5">
        <f>IF(NOT(ISBLANK(Spreadsheet!AL1127)),VLOOKUP(Spreadsheet!AL1127,'Drop Downs'!$P$2:$R$16,3,FALSE), 0)</f>
        <v>0</v>
      </c>
      <c r="P917" s="5">
        <f>IF(NOT(ISBLANK(Spreadsheet!AL1127)),VLOOKUP(Spreadsheet!AL1127,'Drop Downs'!$P$2:$R$16,2,FALSE),0)</f>
        <v>0</v>
      </c>
      <c r="Q917" s="5">
        <f>IF(NOT(ISBLANK(Spreadsheet!AN1127)),VLOOKUP(Spreadsheet!AN1127,'Drop Downs'!$P$2:$R$16,3,FALSE),0)</f>
        <v>0</v>
      </c>
      <c r="R917" s="5">
        <f>IF(NOT(ISBLANK(Spreadsheet!AN1127)),VLOOKUP(Spreadsheet!AN1127,'Drop Downs'!$P$2:$R$16,2,FALSE),0)</f>
        <v>0</v>
      </c>
      <c r="S917" s="5" t="str">
        <f>IF(OR(M917&gt;K917,N917&gt;L917,O917&gt;K917, Q917&gt;K917,N917&gt;L917, P917&gt;L917, R917&gt;L917),"Member currently has a coverage election over what he/she needs.  Please add more dependents or adjust the coverage election.","")&amp;(IF(AND(NOT(ISBLANK(Spreadsheet!C1127)),NOT(ISBLANK(Spreadsheet!D1127)),ISBLANK(Spreadsheet!E1127)),"Dependent lacks a relationship to member.Please select one from the drop-down.",""))</f>
        <v/>
      </c>
      <c r="T917" s="5" t="b">
        <f t="shared" si="68"/>
        <v>1</v>
      </c>
      <c r="U917" s="5" t="b">
        <f>OR(ISBLANK(Spreadsheet!C1127),IF(NOT(ISBLANK(Spreadsheet!D1127)),NOT(ISBLANK(Spreadsheet!E1127)),TRUE))</f>
        <v>1</v>
      </c>
      <c r="V917" s="5" t="b">
        <f>OR(ISBLANK(Spreadsheet!C1127), NOT(ISBLANK(Spreadsheet!I1127)))</f>
        <v>1</v>
      </c>
      <c r="W917" s="5" t="b">
        <f>OR(ISBLANK(Spreadsheet!D1127),NOT(ISBLANK(Spreadsheet!C1127)))</f>
        <v>1</v>
      </c>
      <c r="X917" s="155" t="str">
        <f>REPT("0",MIN(FIND({1,2,3,4,5,6,7,8,9},Spreadsheet!C1127&amp;"123456789"))-1)&amp;IF(ISBLANK(Spreadsheet!C1127),"",SUMPRODUCT(MID(0&amp;Spreadsheet!C1127,LARGE(INDEX(ISNUMBER(--MID(Spreadsheet!C1127,ROW($1:$225),1))*
 ROW($1:$225),0),ROW($1:$225))+1,1)*10^ROW($1:$225)/10))</f>
        <v/>
      </c>
      <c r="Y917" s="5" t="b">
        <f>IF(NOT(ISBLANK(Spreadsheet!C1127)),IF(AND(ISNUMBER(VALUE(Spreadsheet!C1127)), LEN(Spreadsheet!C1127)=9),TRUE,FALSE),TRUE)</f>
        <v>1</v>
      </c>
      <c r="Z917" s="155" t="str">
        <f>REPT("0",MIN(FIND({1,2,3,4,5,6,7,8,9},Spreadsheet!D1127&amp;"123456789"))-1)&amp;IF(ISBLANK(Spreadsheet!D1127),"",SUMPRODUCT(MID(0&amp;Spreadsheet!D1127,LARGE(INDEX(ISNUMBER(--MID(Spreadsheet!D1127,ROW($1:$225),1))*
 ROW($1:$225),0),ROW($1:$225))+1,1)*10^ROW($1:$225)/10))</f>
        <v/>
      </c>
      <c r="AA917" s="5" t="b">
        <f>IF(AND(NOT(ISBLANK(Spreadsheet!D1127)),NOT(ISBLANK(Spreadsheet!C1127))),IF(AND(ISNUMBER(VALUE(Spreadsheet!D1127)), LEN(Spreadsheet!D1127)=9),TRUE,FALSE),IF(AND(NOT(ISBLANK(Spreadsheet!D1127)),ISBLANK(Spreadsheet!C1127)),FALSE,TRUE))</f>
        <v>1</v>
      </c>
      <c r="AB917" s="5" t="b">
        <f>OR(ISBLANK(Spreadsheet!Y917),IF(NOT(ISBLANK(Spreadsheet!Y917)),LEN(Spreadsheet!Y917)=10,ISNUMBER(VALUE(Spreadsheet!Y917))))</f>
        <v>1</v>
      </c>
      <c r="AC917" s="5" t="b">
        <f>OR(ISBLANK(Spreadsheet!AI1127), AND(NOT(ISBLANK(Spreadsheet!AJ1127)), NOT(ISNUMBER(SEARCH("Waive",Spreadsheet!AJ1127)))))</f>
        <v>1</v>
      </c>
      <c r="AD917" s="5" t="b">
        <f>OR(ISBLANK(Spreadsheet!AK1127), AND(NOT(ISBLANK(Spreadsheet!AL1127)), NOT(ISNUMBER(SEARCH("Waive",Spreadsheet!AL1127)))))</f>
        <v>1</v>
      </c>
      <c r="AE917" s="5" t="b">
        <f>OR(ISBLANK(Spreadsheet!AM1127), AND(NOT(ISBLANK(Spreadsheet!AN1127)), NOT(ISNUMBER(SEARCH("Waive", Spreadsheet!AN1127)))))</f>
        <v>1</v>
      </c>
      <c r="AF917" s="5" t="b">
        <f>OR(ISBLANK(Spreadsheet!C1127), NOT(ISBLANK(Spreadsheet!D1127)),NOT(ISBLANK(Spreadsheet!L1127)))</f>
        <v>1</v>
      </c>
      <c r="AG917" s="5" t="b">
        <f>IF(AND(NOT(ISBLANK(Spreadsheet!C1127)), NOT(ISBLANK(Spreadsheet!D1127)),Spreadsheet!C1127&lt;&gt;Spreadsheet!D1127),IF(ISERROR(VLOOKUP(Spreadsheet!C1127, Spreadsheet!$C$6:'Spreadsheet'!$C1126,1,FALSE)), FALSE, TRUE),TRUE)</f>
        <v>1</v>
      </c>
      <c r="AH917" s="5" t="b">
        <f>Spreadsheet!$B$2=Spreadsheet!AD917</f>
        <v>1</v>
      </c>
      <c r="AI917" s="5" t="b">
        <f>IF(ISBLANK(Spreadsheet!G1127),TRUE,IF(OR(LEN(Spreadsheet!G1127)&gt;1,ISNUMBER(VALUE(Spreadsheet!G1127))),FALSE,TRUE))</f>
        <v>1</v>
      </c>
      <c r="AJ917" s="5" t="b">
        <f>OR(ISBLANK(Spreadsheet!C1127), NOT(ISBLANK(Spreadsheet!B1127)), NOT(ISBLANK(Spreadsheet!D1127)))</f>
        <v>1</v>
      </c>
      <c r="AK917" s="5" t="b">
        <f t="array" ref="AK917">IF(OR(AND(ISBLANK(Spreadsheet!E1127),ISBLANK(Spreadsheet!D1127),NOT(ISBLANK(Spreadsheet!C1127))),AND(ISBLANK(Spreadsheet!E1127),ISBLANK(Spreadsheet!D1127),ISBLANK(Spreadsheet!C1127))),TRUE,ISNUMBER(MATCH(TRUE,EXACT(Spreadsheet!E1127,Relationships),0)))</f>
        <v>1</v>
      </c>
      <c r="AL917" s="5" t="b">
        <f>IF(NOT(ISBLANK(Spreadsheet!C1127)),IF(OR(ISBLANK(Spreadsheet!F1127),LEN(Spreadsheet!F1127)&gt;40),FALSE,TRUE),TRUE)</f>
        <v>1</v>
      </c>
      <c r="AM917" s="5" t="b">
        <f>IF(NOT(ISBLANK(Spreadsheet!C1127)),IF(OR(ISBLANK(Spreadsheet!H1127),LEN(Spreadsheet!H1127)&gt;40),FALSE,TRUE),TRUE)</f>
        <v>1</v>
      </c>
      <c r="AN917" s="5" t="b">
        <f t="array" ref="AN917">IF(ISBLANK(Spreadsheet!I1127),TRUE,ISNUMBER(MATCH(TRUE,EXACT(Spreadsheet!I1127,GenderValues),0)))</f>
        <v>1</v>
      </c>
      <c r="AO917" s="5" t="b">
        <f ca="1">IF(ISERROR(DATEVALUE(TEXT(Spreadsheet!J1127,"mm/dd/yyyy")) &gt; TODAY()),IF(AND(ISBLANK(Spreadsheet!J1127),ISBLANK(Spreadsheet!C1127)),TRUE,FALSE),IF(DATEVALUE(TEXT(Spreadsheet!J1127,"mm/dd/yyyy")) &gt; TODAY(),FALSE,TRUE))</f>
        <v>1</v>
      </c>
      <c r="AP917" s="5" t="b">
        <f>OR(ISBLANK(Spreadsheet!K1127),LEN(Spreadsheet!K1127)&lt;=100)</f>
        <v>1</v>
      </c>
      <c r="AQ917" s="5" t="b">
        <f t="array" ref="AQ917">IF(OR(AND(ISBLANK(Spreadsheet!L1127),ISBLANK(Spreadsheet!C1127)),AND(NOT(ISBLANK(Spreadsheet!C1127)),NOT(ISBLANK(Spreadsheet!D1127)))),TRUE,ISNUMBER(MATCH(TRUE,EXACT(Spreadsheet!L1127,MaritalStatus),0)))</f>
        <v>1</v>
      </c>
      <c r="AR917" s="5" t="b">
        <f ca="1">IF(ISERROR(DATEVALUE(TEXT(Spreadsheet!M1127,"mm/dd/yyyy")) &gt; TODAY()),IF(ISBLANK(Spreadsheet!M1127),TRUE,FALSE),IF(DATEVALUE(TEXT(Spreadsheet!M1127,"mm/dd/yyyy")) &gt; TODAY(),FALSE,TRUE))</f>
        <v>1</v>
      </c>
      <c r="AS917" s="5" t="b">
        <f>OR(ISBLANK(Spreadsheet!N1127),LEN(Spreadsheet!N1127)&lt;=100)</f>
        <v>1</v>
      </c>
      <c r="AT917" s="5" t="b">
        <f>OR(ISBLANK(Spreadsheet!O1127),UPPER(Spreadsheet!O1127)="YES")</f>
        <v>1</v>
      </c>
      <c r="AU917" s="5" t="b">
        <f>OR(ISBLANK(Spreadsheet!P1127),UPPER(Spreadsheet!P1127)="YES")</f>
        <v>1</v>
      </c>
      <c r="AV917" s="5" t="b">
        <f t="array" ref="AV917">IF(ISBLANK(Spreadsheet!Q1127),TRUE,ISNUMBER(MATCH(TRUE,EXACT(Spreadsheet!Q1127,OnGroupsPriorIns),0)))</f>
        <v>1</v>
      </c>
      <c r="AW917" s="5" t="b">
        <f>OR(ISBLANK(Spreadsheet!R1127),UPPER(Spreadsheet!R1127)="YES")</f>
        <v>1</v>
      </c>
      <c r="AX917" s="5" t="b">
        <f>OR(ISBLANK(Spreadsheet!S1127),UPPER(Spreadsheet!S1127)="YES")</f>
        <v>1</v>
      </c>
      <c r="AY917" s="5" t="b">
        <f>OR(AND(ISBLANK(Spreadsheet!C1127),LEN(Spreadsheet!T1127)=0),AND(NOT(ISBLANK(Spreadsheet!C1127)),LEN(Spreadsheet!T1127)&gt;0,LEN(Spreadsheet!T1127)&lt;=50))</f>
        <v>1</v>
      </c>
      <c r="AZ917" s="5" t="b">
        <f>OR(LEN(Spreadsheet!U1127)=0,AND(LEN(Spreadsheet!U1127)&gt;0,LEN(Spreadsheet!U1127)&lt;=50))</f>
        <v>1</v>
      </c>
      <c r="BA917" s="5" t="b">
        <f>OR(AND(ISBLANK(Spreadsheet!C1127),LEN(Spreadsheet!V1127)=0),AND(NOT(ISBLANK(Spreadsheet!C1127)),LEN(Spreadsheet!V1127)&gt;0,LEN(Spreadsheet!V1127)&lt;=50))</f>
        <v>1</v>
      </c>
      <c r="BB917" s="5" t="b">
        <f t="array" ref="BB917">IF(AND(ISBLANK(Spreadsheet!C1127),LEN(Spreadsheet!W1127)=0),TRUE,ISNUMBER(MATCH(TRUE,EXACT(Spreadsheet!W1127,States),0)))</f>
        <v>1</v>
      </c>
      <c r="BC917" s="5" t="b">
        <f>OR(AND(ISBLANK(Spreadsheet!C1127),LEN(Spreadsheet!X1127)=0),AND(NOT(ISBLANK(Spreadsheet!C1127)),LEN(Spreadsheet!X1127)&gt;0,LEN(Spreadsheet!X1127)=5,ISNUMBER(VALUE(Spreadsheet!X1127))))</f>
        <v>1</v>
      </c>
      <c r="BD917" s="5" t="b">
        <f>OR(ISBLANK(Spreadsheet!Z1127),LEN(Spreadsheet!Z1127)&lt;=50)</f>
        <v>1</v>
      </c>
      <c r="BE917" s="5" t="b">
        <f>ISBLANK(Spreadsheet!AA1127)</f>
        <v>1</v>
      </c>
      <c r="BF917" s="5" t="b">
        <f>ISBLANK(Spreadsheet!AB1127)</f>
        <v>1</v>
      </c>
      <c r="BG917" s="5" t="b">
        <f>IF(ISERROR(DATEVALUE(TEXT(Spreadsheet!AC1127,"mm/dd/yyyy")) &gt; DATEVALUE(TEXT(Spreadsheet!J1127,"mm/dd/yyyy"))),IF(OR(AND(ISBLANK(Spreadsheet!AC1127),ISBLANK(Spreadsheet!C1127)),AND(NOT(ISBLANK(Spreadsheet!C1127)),ISBLANK(Spreadsheet!AC1127),NOT(ISBLANK(Spreadsheet!D1127)))),TRUE,FALSE),IF(DATEVALUE(TEXT(Spreadsheet!AC1127,"mm/dd/yyyy")) &gt; DATEVALUE(TEXT(Spreadsheet!J1127,"mm/dd/yyyy")),TRUE,FALSE))</f>
        <v>1</v>
      </c>
      <c r="BH917" s="5" t="b">
        <f>OR(AND(ISBLANK(Spreadsheet!C1127),ISBLANK(Spreadsheet!AE1127)),AND(NOT(ISBLANK(Spreadsheet!C1127)),NOT(ISBLANK(Spreadsheet!D1127)),ISBLANK(Spreadsheet!AE1127)),AND(NOT(ISBLANK(Spreadsheet!C1127)),ISBLANK(Spreadsheet!D1127),NOT(ISBLANK(Spreadsheet!AE1127)),LEN(Spreadsheet!AE1127)&lt;=100))</f>
        <v>1</v>
      </c>
      <c r="BI917" s="5" t="b">
        <f t="array" ref="BI917">IF(ISBLANK(Spreadsheet!AF1127),TRUE,ISNUMBER(MATCH(TRUE,EXACT(Spreadsheet!AF1127,CobraShortReasons),0)))</f>
        <v>1</v>
      </c>
      <c r="BJ917" s="5" t="b">
        <f ca="1">IF(ISERROR(DATEVALUE(TEXT(Spreadsheet!AG1127,"mm/dd/yyyy")) &gt; TODAY()),IF(ISBLANK(Spreadsheet!AG1127),TRUE,FALSE),IF(DATEVALUE(TEXT(Spreadsheet!AG1127,"mm/dd/yyyy")) &gt; TODAY(),FALSE,TRUE))</f>
        <v>1</v>
      </c>
      <c r="BK917" s="5" t="b">
        <f>OR(ISBLANK(Spreadsheet!AH1127),LEN(Spreadsheet!AH1127)&lt;=25)</f>
        <v>1</v>
      </c>
      <c r="BL917" s="5" t="b">
        <f t="array" aca="1" ref="BL917" ca="1">IF(ISBLANK(Spreadsheet!AI1127),TRUE,ISNUMBER(MATCH(TRUE,EXACT(Spreadsheet!AI1127,INDIRECT(Spreadsheet!$D$2)),0)))</f>
        <v>1</v>
      </c>
      <c r="BM917" s="5" t="b">
        <f t="array" aca="1" ref="BM917" ca="1">IF(ISBLANK(Spreadsheet!AJ1127),TRUE,ISNUMBER(MATCH(TRUE,EXACT(Spreadsheet!AJ1127,INDIRECT(Spreadsheet!BJ917)),0)))</f>
        <v>1</v>
      </c>
      <c r="BN917" s="5" t="b">
        <f t="array" ref="BN917">IF(ISBLANK(Spreadsheet!AK1127),TRUE,ISNUMBER(MATCH(TRUE,EXACT(Spreadsheet!AK1127,DentalPlans),0)))</f>
        <v>1</v>
      </c>
      <c r="BO917" s="5" t="b">
        <f t="array" aca="1" ref="BO917" ca="1">IF(ISBLANK(Spreadsheet!AL1127),TRUE,ISNUMBER(MATCH(TRUE,EXACT(Spreadsheet!AL1127,INDIRECT(Spreadsheet!BK917)),0)))</f>
        <v>1</v>
      </c>
      <c r="BP917" s="5" t="b">
        <f t="array" ref="BP917">IF(ISBLANK(Spreadsheet!AM1127),TRUE,ISNUMBER(MATCH(TRUE,EXACT(Spreadsheet!AM1127,VisionPlans),0)))</f>
        <v>1</v>
      </c>
      <c r="BQ917" s="5" t="b">
        <f t="array" aca="1" ref="BQ917" ca="1">IF(ISBLANK(Spreadsheet!AN1127),TRUE,ISNUMBER(MATCH(TRUE,EXACT(Spreadsheet!AN1127,INDIRECT(Spreadsheet!BL917)),0)))</f>
        <v>1</v>
      </c>
      <c r="BR917" s="5" t="b">
        <f t="array" ref="BR917">IF(ISBLANK(Spreadsheet!AO1127),TRUE,ISNUMBER(MATCH(TRUE,EXACT(Spreadsheet!AO1127,LifeBenefitClasses),0)))</f>
        <v>1</v>
      </c>
      <c r="BS917" s="5" t="b">
        <f>IF(OR(ISBLANK(Spreadsheet!AO1127), Spreadsheet!AO1127="Waive"),IF(ISBLANK(Spreadsheet!AP1127),TRUE,FALSE),IF(OR(AND(NOT(ISBLANK(Spreadsheet!AO1127)),ISBLANK(Spreadsheet!AP1127)),NOT(ISNUMBER(VALUE(Spreadsheet!AP1127)))),FALSE,IF(OR(AND(Spreadsheet!AP1127&lt;6,MOD(Spreadsheet!AP1127*10,5)=0), MOD(Spreadsheet!AP1127,5000)=0),TRUE,FALSE)))</f>
        <v>1</v>
      </c>
      <c r="BT917" s="5" t="b">
        <f t="array" ref="BT917">IF(ISBLANK(Spreadsheet!AQ1127),TRUE,ISNUMBER(MATCH(TRUE,EXACT(Spreadsheet!AQ1127,EnrollWaive),0)))</f>
        <v>1</v>
      </c>
      <c r="BU917" s="5" t="b">
        <f t="array" ref="BU917">IF(ISBLANK(Spreadsheet!AR1127),TRUE,ISNUMBER(MATCH(TRUE,EXACT(Spreadsheet!AR1127,LifeBenefitClasses),0)))</f>
        <v>1</v>
      </c>
      <c r="BV917" s="5" t="b">
        <f>IF(OR(ISBLANK(Spreadsheet!AR1127), Spreadsheet!AR1127="Waive"),IF(ISBLANK(Spreadsheet!AS1127),TRUE,FALSE),IF(OR(AND(NOT(ISBLANK(Spreadsheet!AR1127)),ISBLANK(Spreadsheet!AS1127)),NOT(ISNUMBER(VALUE(Spreadsheet!AS1127)))),FALSE,IF(OR(AND(Spreadsheet!AS1127&lt;6,MOD(Spreadsheet!AS1127*10,5)=0), MOD(Spreadsheet!AS1127,10000)=0),TRUE,FALSE)))</f>
        <v>1</v>
      </c>
      <c r="BW917" s="5" t="b">
        <f t="array" ref="BW917">IF(ISBLANK(Spreadsheet!AT1127),TRUE,ISNUMBER(MATCH(TRUE,EXACT(Spreadsheet!AT1127,LifeBenefitClasses),0)))</f>
        <v>1</v>
      </c>
      <c r="BX917" s="5" t="b">
        <f>IF(OR(ISBLANK(Spreadsheet!AT1127), Spreadsheet!AT1127="Waive"),IF(ISBLANK(Spreadsheet!AU1127),TRUE,FALSE),IF(OR(AND(NOT(ISBLANK(Spreadsheet!AT1127)),ISBLANK(Spreadsheet!AU1127)),NOT(ISNUMBER(VALUE(Spreadsheet!AU1127)))),FALSE,IF(AND(NOT(OR(ISBLANK(Spreadsheet!AT1127),Spreadsheet!AT1127="Waive")),NOT(OR(ISBLANK(Spreadsheet!AR1127),Spreadsheet!AR1127="Waive")),MOD(Spreadsheet!AU1127,5000)=0, Spreadsheet!AU1127&lt;=(Spreadsheet!AS1127*0.5)),TRUE,FALSE)))</f>
        <v>1</v>
      </c>
      <c r="BY917" s="5" t="b">
        <f t="array" ref="BY917">IF(ISBLANK(Spreadsheet!AV1127),TRUE,ISNUMBER(MATCH(TRUE,EXACT(Spreadsheet!AV1127,EnrollWaive),0)))</f>
        <v>1</v>
      </c>
      <c r="BZ917" s="5" t="b">
        <f t="array" ref="BZ917">IF(ISBLANK(Spreadsheet!AW1127),TRUE,ISNUMBER(MATCH(TRUE,EXACT(Spreadsheet!AW1127,LifeBenefitClasses),0)))</f>
        <v>1</v>
      </c>
      <c r="CA917" s="5" t="b">
        <f t="array" ref="CA917">IF(ISBLANK(Spreadsheet!AX1127),TRUE,ISNUMBER(MATCH(TRUE,EXACT(Spreadsheet!AX1127,LifeBenefitClasses),0)))</f>
        <v>1</v>
      </c>
      <c r="CB917" s="5" t="b">
        <f t="array" ref="CB917">IF(ISBLANK(Spreadsheet!AY1127),TRUE,ISNUMBER(MATCH(TRUE,EXACT(Spreadsheet!AY1127,LifeBenefitClasses),0)))</f>
        <v>1</v>
      </c>
      <c r="CC917" s="5" t="b">
        <f t="array" ref="CC917">IF(ISBLANK(Spreadsheet!AZ1127),TRUE,ISNUMBER(MATCH(TRUE,EXACT(Spreadsheet!AZ1127,LifeBenefitClasses),0)))</f>
        <v>1</v>
      </c>
      <c r="CD917" s="5" t="b">
        <f t="array" ref="CD917">IF(ISBLANK(Spreadsheet!BA1127),TRUE,ISNUMBER(MATCH(TRUE,EXACT(Spreadsheet!BA1127,LifeBenefitClasses),0)))</f>
        <v>1</v>
      </c>
      <c r="CE917" s="5" t="b">
        <f>IF(OR(ISBLANK(Spreadsheet!BA1127), Spreadsheet!BA1127="Waive"),IF(ISBLANK(Spreadsheet!BB1127),TRUE,FALSE),IF(OR(AND(NOT(ISBLANK(Spreadsheet!BA1127)),ISBLANK(Spreadsheet!BB1127)),NOT(ISNUMBER(VALUE(Spreadsheet!BB1127))),ISBLANK(Spreadsheet!BC1127),NOT(ISNUMBER(VALUE(Spreadsheet!BC1127)))),FALSE,IF(AND(Spreadsheet!BB1127&gt;=50000,Spreadsheet!BB1127&lt;=250000,MOD(Spreadsheet!BB1127,10000)=0,Spreadsheet!BB1127&lt;=(10*Spreadsheet!BC1127)),TRUE,FALSE)))</f>
        <v>1</v>
      </c>
      <c r="CF917" s="5" t="b">
        <f>IF(NOT(ISBLANK(Spreadsheet!BC917)),AND(ISNUMBER(VALUE(Spreadsheet!BC917)),Spreadsheet!BC917&gt;0),AND(OR(ISBLANK(Spreadsheet!AO917),Spreadsheet!AO917="Waive",AND(NOT(OR(ISBLANK(Spreadsheet!AO917),Spreadsheet!AO917="Waive")),Spreadsheet!AP917&gt;=6)),OR(ISBLANK(Spreadsheet!AR917),AND(NOT(OR(ISBLANK(Spreadsheet!AR917),Spreadsheet!AR917="Waive")),Spreadsheet!AS917&gt;=6)),OR(ISBLANK(Spreadsheet!AW917)),OR(ISBLANK(Spreadsheet!AX917)),OR(ISBLANK(Spreadsheet!AY917)),OR(ISBLANK(Spreadsheet!AZ917)),OR(ISBLANK(Spreadsheet!BA917),Spreadsheet!BA917="Waive")))</f>
        <v>1</v>
      </c>
      <c r="CG917" s="5" t="b">
        <f t="shared" ca="1" si="69"/>
        <v>1</v>
      </c>
    </row>
    <row r="918" spans="8:85" x14ac:dyDescent="0.3">
      <c r="H918" s="5">
        <f t="shared" ca="1" si="66"/>
        <v>2</v>
      </c>
      <c r="I918" s="5" t="str">
        <f t="shared" ca="1" si="67"/>
        <v/>
      </c>
      <c r="J918" s="5" t="str">
        <f>IF(AND(NOT(ISBLANK(Spreadsheet!C1128)),ISBLANK(Spreadsheet!D1128)),Spreadsheet!F1128&amp;" "&amp;Spreadsheet!H1128,"")</f>
        <v/>
      </c>
      <c r="K918" s="5">
        <f>IF(AND(NOT(ISBLANK(Spreadsheet!C1128)),ISBLANK(Spreadsheet!D1128)),COUNTIFS(Spreadsheet!E$786:E1129,"=Child",Spreadsheet!C$786:C1129, "="&amp;Spreadsheet!C1128) + COUNTIFS(Spreadsheet!E$786:E1129,"=Step-child",Spreadsheet!C$786:C1129, "="&amp;Spreadsheet!C1128),0)</f>
        <v>0</v>
      </c>
      <c r="L918" s="5">
        <f>IF(NOT(ISBLANK(J918)),COUNTIFS(Spreadsheet!E$786:E1129,"=Wife",Spreadsheet!C$786:C1129, "="&amp;Spreadsheet!C1128) + COUNTIFS(Spreadsheet!E$786:E1129,"=Husband",Spreadsheet!C$786:C1129, "="&amp;Spreadsheet!C1128),0)</f>
        <v>0</v>
      </c>
      <c r="M918" s="5">
        <f>IF(NOT(ISBLANK(Spreadsheet!AJ1128)),VLOOKUP(Spreadsheet!AJ1128,'Drop Downs'!$P$2:$R$16,3,FALSE),0)</f>
        <v>0</v>
      </c>
      <c r="N918" s="5">
        <f>IF(NOT(ISBLANK(Spreadsheet!AJ1128)), VLOOKUP(Spreadsheet!AJ1128,'Drop Downs'!$P$2:$R$16,2,FALSE),0)</f>
        <v>0</v>
      </c>
      <c r="O918" s="5">
        <f>IF(NOT(ISBLANK(Spreadsheet!AL1128)),VLOOKUP(Spreadsheet!AL1128,'Drop Downs'!$P$2:$R$16,3,FALSE), 0)</f>
        <v>0</v>
      </c>
      <c r="P918" s="5">
        <f>IF(NOT(ISBLANK(Spreadsheet!AL1128)),VLOOKUP(Spreadsheet!AL1128,'Drop Downs'!$P$2:$R$16,2,FALSE),0)</f>
        <v>0</v>
      </c>
      <c r="Q918" s="5">
        <f>IF(NOT(ISBLANK(Spreadsheet!AN1128)),VLOOKUP(Spreadsheet!AN1128,'Drop Downs'!$P$2:$R$16,3,FALSE),0)</f>
        <v>0</v>
      </c>
      <c r="R918" s="5">
        <f>IF(NOT(ISBLANK(Spreadsheet!AN1128)),VLOOKUP(Spreadsheet!AN1128,'Drop Downs'!$P$2:$R$16,2,FALSE),0)</f>
        <v>0</v>
      </c>
      <c r="S918" s="5" t="str">
        <f>IF(OR(M918&gt;K918,N918&gt;L918,O918&gt;K918, Q918&gt;K918,N918&gt;L918, P918&gt;L918, R918&gt;L918),"Member currently has a coverage election over what he/she needs.  Please add more dependents or adjust the coverage election.","")&amp;(IF(AND(NOT(ISBLANK(Spreadsheet!C1128)),NOT(ISBLANK(Spreadsheet!D1128)),ISBLANK(Spreadsheet!E1128)),"Dependent lacks a relationship to member.Please select one from the drop-down.",""))</f>
        <v/>
      </c>
      <c r="T918" s="5" t="b">
        <f t="shared" si="68"/>
        <v>1</v>
      </c>
      <c r="U918" s="5" t="b">
        <f>OR(ISBLANK(Spreadsheet!C1128),IF(NOT(ISBLANK(Spreadsheet!D1128)),NOT(ISBLANK(Spreadsheet!E1128)),TRUE))</f>
        <v>1</v>
      </c>
      <c r="V918" s="5" t="b">
        <f>OR(ISBLANK(Spreadsheet!C1128), NOT(ISBLANK(Spreadsheet!I1128)))</f>
        <v>1</v>
      </c>
      <c r="W918" s="5" t="b">
        <f>OR(ISBLANK(Spreadsheet!D1128),NOT(ISBLANK(Spreadsheet!C1128)))</f>
        <v>1</v>
      </c>
      <c r="X918" s="155" t="str">
        <f>REPT("0",MIN(FIND({1,2,3,4,5,6,7,8,9},Spreadsheet!C1128&amp;"123456789"))-1)&amp;IF(ISBLANK(Spreadsheet!C1128),"",SUMPRODUCT(MID(0&amp;Spreadsheet!C1128,LARGE(INDEX(ISNUMBER(--MID(Spreadsheet!C1128,ROW($1:$225),1))*
 ROW($1:$225),0),ROW($1:$225))+1,1)*10^ROW($1:$225)/10))</f>
        <v/>
      </c>
      <c r="Y918" s="5" t="b">
        <f>IF(NOT(ISBLANK(Spreadsheet!C1128)),IF(AND(ISNUMBER(VALUE(Spreadsheet!C1128)), LEN(Spreadsheet!C1128)=9),TRUE,FALSE),TRUE)</f>
        <v>1</v>
      </c>
      <c r="Z918" s="155" t="str">
        <f>REPT("0",MIN(FIND({1,2,3,4,5,6,7,8,9},Spreadsheet!D1128&amp;"123456789"))-1)&amp;IF(ISBLANK(Spreadsheet!D1128),"",SUMPRODUCT(MID(0&amp;Spreadsheet!D1128,LARGE(INDEX(ISNUMBER(--MID(Spreadsheet!D1128,ROW($1:$225),1))*
 ROW($1:$225),0),ROW($1:$225))+1,1)*10^ROW($1:$225)/10))</f>
        <v/>
      </c>
      <c r="AA918" s="5" t="b">
        <f>IF(AND(NOT(ISBLANK(Spreadsheet!D1128)),NOT(ISBLANK(Spreadsheet!C1128))),IF(AND(ISNUMBER(VALUE(Spreadsheet!D1128)), LEN(Spreadsheet!D1128)=9),TRUE,FALSE),IF(AND(NOT(ISBLANK(Spreadsheet!D1128)),ISBLANK(Spreadsheet!C1128)),FALSE,TRUE))</f>
        <v>1</v>
      </c>
      <c r="AB918" s="5" t="b">
        <f>OR(ISBLANK(Spreadsheet!Y918),IF(NOT(ISBLANK(Spreadsheet!Y918)),LEN(Spreadsheet!Y918)=10,ISNUMBER(VALUE(Spreadsheet!Y918))))</f>
        <v>1</v>
      </c>
      <c r="AC918" s="5" t="b">
        <f>OR(ISBLANK(Spreadsheet!AI1128), AND(NOT(ISBLANK(Spreadsheet!AJ1128)), NOT(ISNUMBER(SEARCH("Waive",Spreadsheet!AJ1128)))))</f>
        <v>1</v>
      </c>
      <c r="AD918" s="5" t="b">
        <f>OR(ISBLANK(Spreadsheet!AK1128), AND(NOT(ISBLANK(Spreadsheet!AL1128)), NOT(ISNUMBER(SEARCH("Waive",Spreadsheet!AL1128)))))</f>
        <v>1</v>
      </c>
      <c r="AE918" s="5" t="b">
        <f>OR(ISBLANK(Spreadsheet!AM1128), AND(NOT(ISBLANK(Spreadsheet!AN1128)), NOT(ISNUMBER(SEARCH("Waive", Spreadsheet!AN1128)))))</f>
        <v>1</v>
      </c>
      <c r="AF918" s="5" t="b">
        <f>OR(ISBLANK(Spreadsheet!C1128), NOT(ISBLANK(Spreadsheet!D1128)),NOT(ISBLANK(Spreadsheet!L1128)))</f>
        <v>1</v>
      </c>
      <c r="AG918" s="5" t="b">
        <f>IF(AND(NOT(ISBLANK(Spreadsheet!C1128)), NOT(ISBLANK(Spreadsheet!D1128)),Spreadsheet!C1128&lt;&gt;Spreadsheet!D1128),IF(ISERROR(VLOOKUP(Spreadsheet!C1128, Spreadsheet!$C$6:'Spreadsheet'!$C1127,1,FALSE)), FALSE, TRUE),TRUE)</f>
        <v>1</v>
      </c>
      <c r="AH918" s="5" t="b">
        <f>Spreadsheet!$B$2=Spreadsheet!AD918</f>
        <v>1</v>
      </c>
      <c r="AI918" s="5" t="b">
        <f>IF(ISBLANK(Spreadsheet!G1128),TRUE,IF(OR(LEN(Spreadsheet!G1128)&gt;1,ISNUMBER(VALUE(Spreadsheet!G1128))),FALSE,TRUE))</f>
        <v>1</v>
      </c>
      <c r="AJ918" s="5" t="b">
        <f>OR(ISBLANK(Spreadsheet!C1128), NOT(ISBLANK(Spreadsheet!B1128)), NOT(ISBLANK(Spreadsheet!D1128)))</f>
        <v>1</v>
      </c>
      <c r="AK918" s="5" t="b">
        <f t="array" ref="AK918">IF(OR(AND(ISBLANK(Spreadsheet!E1128),ISBLANK(Spreadsheet!D1128),NOT(ISBLANK(Spreadsheet!C1128))),AND(ISBLANK(Spreadsheet!E1128),ISBLANK(Spreadsheet!D1128),ISBLANK(Spreadsheet!C1128))),TRUE,ISNUMBER(MATCH(TRUE,EXACT(Spreadsheet!E1128,Relationships),0)))</f>
        <v>1</v>
      </c>
      <c r="AL918" s="5" t="b">
        <f>IF(NOT(ISBLANK(Spreadsheet!C1128)),IF(OR(ISBLANK(Spreadsheet!F1128),LEN(Spreadsheet!F1128)&gt;40),FALSE,TRUE),TRUE)</f>
        <v>1</v>
      </c>
      <c r="AM918" s="5" t="b">
        <f>IF(NOT(ISBLANK(Spreadsheet!C1128)),IF(OR(ISBLANK(Spreadsheet!H1128),LEN(Spreadsheet!H1128)&gt;40),FALSE,TRUE),TRUE)</f>
        <v>1</v>
      </c>
      <c r="AN918" s="5" t="b">
        <f t="array" ref="AN918">IF(ISBLANK(Spreadsheet!I1128),TRUE,ISNUMBER(MATCH(TRUE,EXACT(Spreadsheet!I1128,GenderValues),0)))</f>
        <v>1</v>
      </c>
      <c r="AO918" s="5" t="b">
        <f ca="1">IF(ISERROR(DATEVALUE(TEXT(Spreadsheet!J1128,"mm/dd/yyyy")) &gt; TODAY()),IF(AND(ISBLANK(Spreadsheet!J1128),ISBLANK(Spreadsheet!C1128)),TRUE,FALSE),IF(DATEVALUE(TEXT(Spreadsheet!J1128,"mm/dd/yyyy")) &gt; TODAY(),FALSE,TRUE))</f>
        <v>1</v>
      </c>
      <c r="AP918" s="5" t="b">
        <f>OR(ISBLANK(Spreadsheet!K1128),LEN(Spreadsheet!K1128)&lt;=100)</f>
        <v>1</v>
      </c>
      <c r="AQ918" s="5" t="b">
        <f t="array" ref="AQ918">IF(OR(AND(ISBLANK(Spreadsheet!L1128),ISBLANK(Spreadsheet!C1128)),AND(NOT(ISBLANK(Spreadsheet!C1128)),NOT(ISBLANK(Spreadsheet!D1128)))),TRUE,ISNUMBER(MATCH(TRUE,EXACT(Spreadsheet!L1128,MaritalStatus),0)))</f>
        <v>1</v>
      </c>
      <c r="AR918" s="5" t="b">
        <f ca="1">IF(ISERROR(DATEVALUE(TEXT(Spreadsheet!M1128,"mm/dd/yyyy")) &gt; TODAY()),IF(ISBLANK(Spreadsheet!M1128),TRUE,FALSE),IF(DATEVALUE(TEXT(Spreadsheet!M1128,"mm/dd/yyyy")) &gt; TODAY(),FALSE,TRUE))</f>
        <v>1</v>
      </c>
      <c r="AS918" s="5" t="b">
        <f>OR(ISBLANK(Spreadsheet!N1128),LEN(Spreadsheet!N1128)&lt;=100)</f>
        <v>1</v>
      </c>
      <c r="AT918" s="5" t="b">
        <f>OR(ISBLANK(Spreadsheet!O1128),UPPER(Spreadsheet!O1128)="YES")</f>
        <v>1</v>
      </c>
      <c r="AU918" s="5" t="b">
        <f>OR(ISBLANK(Spreadsheet!P1128),UPPER(Spreadsheet!P1128)="YES")</f>
        <v>1</v>
      </c>
      <c r="AV918" s="5" t="b">
        <f t="array" ref="AV918">IF(ISBLANK(Spreadsheet!Q1128),TRUE,ISNUMBER(MATCH(TRUE,EXACT(Spreadsheet!Q1128,OnGroupsPriorIns),0)))</f>
        <v>1</v>
      </c>
      <c r="AW918" s="5" t="b">
        <f>OR(ISBLANK(Spreadsheet!R1128),UPPER(Spreadsheet!R1128)="YES")</f>
        <v>1</v>
      </c>
      <c r="AX918" s="5" t="b">
        <f>OR(ISBLANK(Spreadsheet!S1128),UPPER(Spreadsheet!S1128)="YES")</f>
        <v>1</v>
      </c>
      <c r="AY918" s="5" t="b">
        <f>OR(AND(ISBLANK(Spreadsheet!C1128),LEN(Spreadsheet!T1128)=0),AND(NOT(ISBLANK(Spreadsheet!C1128)),LEN(Spreadsheet!T1128)&gt;0,LEN(Spreadsheet!T1128)&lt;=50))</f>
        <v>1</v>
      </c>
      <c r="AZ918" s="5" t="b">
        <f>OR(LEN(Spreadsheet!U1128)=0,AND(LEN(Spreadsheet!U1128)&gt;0,LEN(Spreadsheet!U1128)&lt;=50))</f>
        <v>1</v>
      </c>
      <c r="BA918" s="5" t="b">
        <f>OR(AND(ISBLANK(Spreadsheet!C1128),LEN(Spreadsheet!V1128)=0),AND(NOT(ISBLANK(Spreadsheet!C1128)),LEN(Spreadsheet!V1128)&gt;0,LEN(Spreadsheet!V1128)&lt;=50))</f>
        <v>1</v>
      </c>
      <c r="BB918" s="5" t="b">
        <f t="array" ref="BB918">IF(AND(ISBLANK(Spreadsheet!C1128),LEN(Spreadsheet!W1128)=0),TRUE,ISNUMBER(MATCH(TRUE,EXACT(Spreadsheet!W1128,States),0)))</f>
        <v>1</v>
      </c>
      <c r="BC918" s="5" t="b">
        <f>OR(AND(ISBLANK(Spreadsheet!C1128),LEN(Spreadsheet!X1128)=0),AND(NOT(ISBLANK(Spreadsheet!C1128)),LEN(Spreadsheet!X1128)&gt;0,LEN(Spreadsheet!X1128)=5,ISNUMBER(VALUE(Spreadsheet!X1128))))</f>
        <v>1</v>
      </c>
      <c r="BD918" s="5" t="b">
        <f>OR(ISBLANK(Spreadsheet!Z1128),LEN(Spreadsheet!Z1128)&lt;=50)</f>
        <v>1</v>
      </c>
      <c r="BE918" s="5" t="b">
        <f>ISBLANK(Spreadsheet!AA1128)</f>
        <v>1</v>
      </c>
      <c r="BF918" s="5" t="b">
        <f>ISBLANK(Spreadsheet!AB1128)</f>
        <v>1</v>
      </c>
      <c r="BG918" s="5" t="b">
        <f>IF(ISERROR(DATEVALUE(TEXT(Spreadsheet!AC1128,"mm/dd/yyyy")) &gt; DATEVALUE(TEXT(Spreadsheet!J1128,"mm/dd/yyyy"))),IF(OR(AND(ISBLANK(Spreadsheet!AC1128),ISBLANK(Spreadsheet!C1128)),AND(NOT(ISBLANK(Spreadsheet!C1128)),ISBLANK(Spreadsheet!AC1128),NOT(ISBLANK(Spreadsheet!D1128)))),TRUE,FALSE),IF(DATEVALUE(TEXT(Spreadsheet!AC1128,"mm/dd/yyyy")) &gt; DATEVALUE(TEXT(Spreadsheet!J1128,"mm/dd/yyyy")),TRUE,FALSE))</f>
        <v>1</v>
      </c>
      <c r="BH918" s="5" t="b">
        <f>OR(AND(ISBLANK(Spreadsheet!C1128),ISBLANK(Spreadsheet!AE1128)),AND(NOT(ISBLANK(Spreadsheet!C1128)),NOT(ISBLANK(Spreadsheet!D1128)),ISBLANK(Spreadsheet!AE1128)),AND(NOT(ISBLANK(Spreadsheet!C1128)),ISBLANK(Spreadsheet!D1128),NOT(ISBLANK(Spreadsheet!AE1128)),LEN(Spreadsheet!AE1128)&lt;=100))</f>
        <v>1</v>
      </c>
      <c r="BI918" s="5" t="b">
        <f t="array" ref="BI918">IF(ISBLANK(Spreadsheet!AF1128),TRUE,ISNUMBER(MATCH(TRUE,EXACT(Spreadsheet!AF1128,CobraShortReasons),0)))</f>
        <v>1</v>
      </c>
      <c r="BJ918" s="5" t="b">
        <f ca="1">IF(ISERROR(DATEVALUE(TEXT(Spreadsheet!AG1128,"mm/dd/yyyy")) &gt; TODAY()),IF(ISBLANK(Spreadsheet!AG1128),TRUE,FALSE),IF(DATEVALUE(TEXT(Spreadsheet!AG1128,"mm/dd/yyyy")) &gt; TODAY(),FALSE,TRUE))</f>
        <v>1</v>
      </c>
      <c r="BK918" s="5" t="b">
        <f>OR(ISBLANK(Spreadsheet!AH1128),LEN(Spreadsheet!AH1128)&lt;=25)</f>
        <v>1</v>
      </c>
      <c r="BL918" s="5" t="b">
        <f t="array" aca="1" ref="BL918" ca="1">IF(ISBLANK(Spreadsheet!AI1128),TRUE,ISNUMBER(MATCH(TRUE,EXACT(Spreadsheet!AI1128,INDIRECT(Spreadsheet!$D$2)),0)))</f>
        <v>1</v>
      </c>
      <c r="BM918" s="5" t="b">
        <f t="array" aca="1" ref="BM918" ca="1">IF(ISBLANK(Spreadsheet!AJ1128),TRUE,ISNUMBER(MATCH(TRUE,EXACT(Spreadsheet!AJ1128,INDIRECT(Spreadsheet!BJ918)),0)))</f>
        <v>1</v>
      </c>
      <c r="BN918" s="5" t="b">
        <f t="array" ref="BN918">IF(ISBLANK(Spreadsheet!AK1128),TRUE,ISNUMBER(MATCH(TRUE,EXACT(Spreadsheet!AK1128,DentalPlans),0)))</f>
        <v>1</v>
      </c>
      <c r="BO918" s="5" t="b">
        <f t="array" aca="1" ref="BO918" ca="1">IF(ISBLANK(Spreadsheet!AL1128),TRUE,ISNUMBER(MATCH(TRUE,EXACT(Spreadsheet!AL1128,INDIRECT(Spreadsheet!BK918)),0)))</f>
        <v>1</v>
      </c>
      <c r="BP918" s="5" t="b">
        <f t="array" ref="BP918">IF(ISBLANK(Spreadsheet!AM1128),TRUE,ISNUMBER(MATCH(TRUE,EXACT(Spreadsheet!AM1128,VisionPlans),0)))</f>
        <v>1</v>
      </c>
      <c r="BQ918" s="5" t="b">
        <f t="array" aca="1" ref="BQ918" ca="1">IF(ISBLANK(Spreadsheet!AN1128),TRUE,ISNUMBER(MATCH(TRUE,EXACT(Spreadsheet!AN1128,INDIRECT(Spreadsheet!BL918)),0)))</f>
        <v>1</v>
      </c>
      <c r="BR918" s="5" t="b">
        <f t="array" ref="BR918">IF(ISBLANK(Spreadsheet!AO1128),TRUE,ISNUMBER(MATCH(TRUE,EXACT(Spreadsheet!AO1128,LifeBenefitClasses),0)))</f>
        <v>1</v>
      </c>
      <c r="BS918" s="5" t="b">
        <f>IF(OR(ISBLANK(Spreadsheet!AO1128), Spreadsheet!AO1128="Waive"),IF(ISBLANK(Spreadsheet!AP1128),TRUE,FALSE),IF(OR(AND(NOT(ISBLANK(Spreadsheet!AO1128)),ISBLANK(Spreadsheet!AP1128)),NOT(ISNUMBER(VALUE(Spreadsheet!AP1128)))),FALSE,IF(OR(AND(Spreadsheet!AP1128&lt;6,MOD(Spreadsheet!AP1128*10,5)=0), MOD(Spreadsheet!AP1128,5000)=0),TRUE,FALSE)))</f>
        <v>1</v>
      </c>
      <c r="BT918" s="5" t="b">
        <f t="array" ref="BT918">IF(ISBLANK(Spreadsheet!AQ1128),TRUE,ISNUMBER(MATCH(TRUE,EXACT(Spreadsheet!AQ1128,EnrollWaive),0)))</f>
        <v>1</v>
      </c>
      <c r="BU918" s="5" t="b">
        <f t="array" ref="BU918">IF(ISBLANK(Spreadsheet!AR1128),TRUE,ISNUMBER(MATCH(TRUE,EXACT(Spreadsheet!AR1128,LifeBenefitClasses),0)))</f>
        <v>1</v>
      </c>
      <c r="BV918" s="5" t="b">
        <f>IF(OR(ISBLANK(Spreadsheet!AR1128), Spreadsheet!AR1128="Waive"),IF(ISBLANK(Spreadsheet!AS1128),TRUE,FALSE),IF(OR(AND(NOT(ISBLANK(Spreadsheet!AR1128)),ISBLANK(Spreadsheet!AS1128)),NOT(ISNUMBER(VALUE(Spreadsheet!AS1128)))),FALSE,IF(OR(AND(Spreadsheet!AS1128&lt;6,MOD(Spreadsheet!AS1128*10,5)=0), MOD(Spreadsheet!AS1128,10000)=0),TRUE,FALSE)))</f>
        <v>1</v>
      </c>
      <c r="BW918" s="5" t="b">
        <f t="array" ref="BW918">IF(ISBLANK(Spreadsheet!AT1128),TRUE,ISNUMBER(MATCH(TRUE,EXACT(Spreadsheet!AT1128,LifeBenefitClasses),0)))</f>
        <v>1</v>
      </c>
      <c r="BX918" s="5" t="b">
        <f>IF(OR(ISBLANK(Spreadsheet!AT1128), Spreadsheet!AT1128="Waive"),IF(ISBLANK(Spreadsheet!AU1128),TRUE,FALSE),IF(OR(AND(NOT(ISBLANK(Spreadsheet!AT1128)),ISBLANK(Spreadsheet!AU1128)),NOT(ISNUMBER(VALUE(Spreadsheet!AU1128)))),FALSE,IF(AND(NOT(OR(ISBLANK(Spreadsheet!AT1128),Spreadsheet!AT1128="Waive")),NOT(OR(ISBLANK(Spreadsheet!AR1128),Spreadsheet!AR1128="Waive")),MOD(Spreadsheet!AU1128,5000)=0, Spreadsheet!AU1128&lt;=(Spreadsheet!AS1128*0.5)),TRUE,FALSE)))</f>
        <v>1</v>
      </c>
      <c r="BY918" s="5" t="b">
        <f t="array" ref="BY918">IF(ISBLANK(Spreadsheet!AV1128),TRUE,ISNUMBER(MATCH(TRUE,EXACT(Spreadsheet!AV1128,EnrollWaive),0)))</f>
        <v>1</v>
      </c>
      <c r="BZ918" s="5" t="b">
        <f t="array" ref="BZ918">IF(ISBLANK(Spreadsheet!AW1128),TRUE,ISNUMBER(MATCH(TRUE,EXACT(Spreadsheet!AW1128,LifeBenefitClasses),0)))</f>
        <v>1</v>
      </c>
      <c r="CA918" s="5" t="b">
        <f t="array" ref="CA918">IF(ISBLANK(Spreadsheet!AX1128),TRUE,ISNUMBER(MATCH(TRUE,EXACT(Spreadsheet!AX1128,LifeBenefitClasses),0)))</f>
        <v>1</v>
      </c>
      <c r="CB918" s="5" t="b">
        <f t="array" ref="CB918">IF(ISBLANK(Spreadsheet!AY1128),TRUE,ISNUMBER(MATCH(TRUE,EXACT(Spreadsheet!AY1128,LifeBenefitClasses),0)))</f>
        <v>1</v>
      </c>
      <c r="CC918" s="5" t="b">
        <f t="array" ref="CC918">IF(ISBLANK(Spreadsheet!AZ1128),TRUE,ISNUMBER(MATCH(TRUE,EXACT(Spreadsheet!AZ1128,LifeBenefitClasses),0)))</f>
        <v>1</v>
      </c>
      <c r="CD918" s="5" t="b">
        <f t="array" ref="CD918">IF(ISBLANK(Spreadsheet!BA1128),TRUE,ISNUMBER(MATCH(TRUE,EXACT(Spreadsheet!BA1128,LifeBenefitClasses),0)))</f>
        <v>1</v>
      </c>
      <c r="CE918" s="5" t="b">
        <f>IF(OR(ISBLANK(Spreadsheet!BA1128), Spreadsheet!BA1128="Waive"),IF(ISBLANK(Spreadsheet!BB1128),TRUE,FALSE),IF(OR(AND(NOT(ISBLANK(Spreadsheet!BA1128)),ISBLANK(Spreadsheet!BB1128)),NOT(ISNUMBER(VALUE(Spreadsheet!BB1128))),ISBLANK(Spreadsheet!BC1128),NOT(ISNUMBER(VALUE(Spreadsheet!BC1128)))),FALSE,IF(AND(Spreadsheet!BB1128&gt;=50000,Spreadsheet!BB1128&lt;=250000,MOD(Spreadsheet!BB1128,10000)=0,Spreadsheet!BB1128&lt;=(10*Spreadsheet!BC1128)),TRUE,FALSE)))</f>
        <v>1</v>
      </c>
      <c r="CF918" s="5" t="b">
        <f>IF(NOT(ISBLANK(Spreadsheet!BC918)),AND(ISNUMBER(VALUE(Spreadsheet!BC918)),Spreadsheet!BC918&gt;0),AND(OR(ISBLANK(Spreadsheet!AO918),Spreadsheet!AO918="Waive",AND(NOT(OR(ISBLANK(Spreadsheet!AO918),Spreadsheet!AO918="Waive")),Spreadsheet!AP918&gt;=6)),OR(ISBLANK(Spreadsheet!AR918),AND(NOT(OR(ISBLANK(Spreadsheet!AR918),Spreadsheet!AR918="Waive")),Spreadsheet!AS918&gt;=6)),OR(ISBLANK(Spreadsheet!AW918)),OR(ISBLANK(Spreadsheet!AX918)),OR(ISBLANK(Spreadsheet!AY918)),OR(ISBLANK(Spreadsheet!AZ918)),OR(ISBLANK(Spreadsheet!BA918),Spreadsheet!BA918="Waive")))</f>
        <v>1</v>
      </c>
      <c r="CG918" s="5" t="b">
        <f t="shared" ca="1" si="69"/>
        <v>1</v>
      </c>
    </row>
    <row r="919" spans="8:85" x14ac:dyDescent="0.3">
      <c r="H919" s="5">
        <f t="shared" ca="1" si="66"/>
        <v>2</v>
      </c>
      <c r="I919" s="5" t="str">
        <f t="shared" ca="1" si="67"/>
        <v/>
      </c>
      <c r="J919" s="5" t="str">
        <f>IF(AND(NOT(ISBLANK(Spreadsheet!C1129)),ISBLANK(Spreadsheet!D1129)),Spreadsheet!F1129&amp;" "&amp;Spreadsheet!H1129,"")</f>
        <v/>
      </c>
      <c r="K919" s="5">
        <f>IF(AND(NOT(ISBLANK(Spreadsheet!C1129)),ISBLANK(Spreadsheet!D1129)),COUNTIFS(Spreadsheet!E$786:E1130,"=Child",Spreadsheet!C$786:C1130, "="&amp;Spreadsheet!C1129) + COUNTIFS(Spreadsheet!E$786:E1130,"=Step-child",Spreadsheet!C$786:C1130, "="&amp;Spreadsheet!C1129),0)</f>
        <v>0</v>
      </c>
      <c r="L919" s="5">
        <f>IF(NOT(ISBLANK(J919)),COUNTIFS(Spreadsheet!E$786:E1130,"=Wife",Spreadsheet!C$786:C1130, "="&amp;Spreadsheet!C1129) + COUNTIFS(Spreadsheet!E$786:E1130,"=Husband",Spreadsheet!C$786:C1130, "="&amp;Spreadsheet!C1129),0)</f>
        <v>0</v>
      </c>
      <c r="M919" s="5">
        <f>IF(NOT(ISBLANK(Spreadsheet!AJ1129)),VLOOKUP(Spreadsheet!AJ1129,'Drop Downs'!$P$2:$R$16,3,FALSE),0)</f>
        <v>0</v>
      </c>
      <c r="N919" s="5">
        <f>IF(NOT(ISBLANK(Spreadsheet!AJ1129)), VLOOKUP(Spreadsheet!AJ1129,'Drop Downs'!$P$2:$R$16,2,FALSE),0)</f>
        <v>0</v>
      </c>
      <c r="O919" s="5">
        <f>IF(NOT(ISBLANK(Spreadsheet!AL1129)),VLOOKUP(Spreadsheet!AL1129,'Drop Downs'!$P$2:$R$16,3,FALSE), 0)</f>
        <v>0</v>
      </c>
      <c r="P919" s="5">
        <f>IF(NOT(ISBLANK(Spreadsheet!AL1129)),VLOOKUP(Spreadsheet!AL1129,'Drop Downs'!$P$2:$R$16,2,FALSE),0)</f>
        <v>0</v>
      </c>
      <c r="Q919" s="5">
        <f>IF(NOT(ISBLANK(Spreadsheet!AN1129)),VLOOKUP(Spreadsheet!AN1129,'Drop Downs'!$P$2:$R$16,3,FALSE),0)</f>
        <v>0</v>
      </c>
      <c r="R919" s="5">
        <f>IF(NOT(ISBLANK(Spreadsheet!AN1129)),VLOOKUP(Spreadsheet!AN1129,'Drop Downs'!$P$2:$R$16,2,FALSE),0)</f>
        <v>0</v>
      </c>
      <c r="S919" s="5" t="str">
        <f>IF(OR(M919&gt;K919,N919&gt;L919,O919&gt;K919, Q919&gt;K919,N919&gt;L919, P919&gt;L919, R919&gt;L919),"Member currently has a coverage election over what he/she needs.  Please add more dependents or adjust the coverage election.","")&amp;(IF(AND(NOT(ISBLANK(Spreadsheet!C1129)),NOT(ISBLANK(Spreadsheet!D1129)),ISBLANK(Spreadsheet!E1129)),"Dependent lacks a relationship to member.Please select one from the drop-down.",""))</f>
        <v/>
      </c>
      <c r="T919" s="5" t="b">
        <f t="shared" si="68"/>
        <v>1</v>
      </c>
      <c r="U919" s="5" t="b">
        <f>OR(ISBLANK(Spreadsheet!C1129),IF(NOT(ISBLANK(Spreadsheet!D1129)),NOT(ISBLANK(Spreadsheet!E1129)),TRUE))</f>
        <v>1</v>
      </c>
      <c r="V919" s="5" t="b">
        <f>OR(ISBLANK(Spreadsheet!C1129), NOT(ISBLANK(Spreadsheet!I1129)))</f>
        <v>1</v>
      </c>
      <c r="W919" s="5" t="b">
        <f>OR(ISBLANK(Spreadsheet!D1129),NOT(ISBLANK(Spreadsheet!C1129)))</f>
        <v>1</v>
      </c>
      <c r="X919" s="155" t="str">
        <f>REPT("0",MIN(FIND({1,2,3,4,5,6,7,8,9},Spreadsheet!C1129&amp;"123456789"))-1)&amp;IF(ISBLANK(Spreadsheet!C1129),"",SUMPRODUCT(MID(0&amp;Spreadsheet!C1129,LARGE(INDEX(ISNUMBER(--MID(Spreadsheet!C1129,ROW($1:$225),1))*
 ROW($1:$225),0),ROW($1:$225))+1,1)*10^ROW($1:$225)/10))</f>
        <v/>
      </c>
      <c r="Y919" s="5" t="b">
        <f>IF(NOT(ISBLANK(Spreadsheet!C1129)),IF(AND(ISNUMBER(VALUE(Spreadsheet!C1129)), LEN(Spreadsheet!C1129)=9),TRUE,FALSE),TRUE)</f>
        <v>1</v>
      </c>
      <c r="Z919" s="155" t="str">
        <f>REPT("0",MIN(FIND({1,2,3,4,5,6,7,8,9},Spreadsheet!D1129&amp;"123456789"))-1)&amp;IF(ISBLANK(Spreadsheet!D1129),"",SUMPRODUCT(MID(0&amp;Spreadsheet!D1129,LARGE(INDEX(ISNUMBER(--MID(Spreadsheet!D1129,ROW($1:$225),1))*
 ROW($1:$225),0),ROW($1:$225))+1,1)*10^ROW($1:$225)/10))</f>
        <v/>
      </c>
      <c r="AA919" s="5" t="b">
        <f>IF(AND(NOT(ISBLANK(Spreadsheet!D1129)),NOT(ISBLANK(Spreadsheet!C1129))),IF(AND(ISNUMBER(VALUE(Spreadsheet!D1129)), LEN(Spreadsheet!D1129)=9),TRUE,FALSE),IF(AND(NOT(ISBLANK(Spreadsheet!D1129)),ISBLANK(Spreadsheet!C1129)),FALSE,TRUE))</f>
        <v>1</v>
      </c>
      <c r="AB919" s="5" t="b">
        <f>OR(ISBLANK(Spreadsheet!Y919),IF(NOT(ISBLANK(Spreadsheet!Y919)),LEN(Spreadsheet!Y919)=10,ISNUMBER(VALUE(Spreadsheet!Y919))))</f>
        <v>1</v>
      </c>
      <c r="AC919" s="5" t="b">
        <f>OR(ISBLANK(Spreadsheet!AI1129), AND(NOT(ISBLANK(Spreadsheet!AJ1129)), NOT(ISNUMBER(SEARCH("Waive",Spreadsheet!AJ1129)))))</f>
        <v>1</v>
      </c>
      <c r="AD919" s="5" t="b">
        <f>OR(ISBLANK(Spreadsheet!AK1129), AND(NOT(ISBLANK(Spreadsheet!AL1129)), NOT(ISNUMBER(SEARCH("Waive",Spreadsheet!AL1129)))))</f>
        <v>1</v>
      </c>
      <c r="AE919" s="5" t="b">
        <f>OR(ISBLANK(Spreadsheet!AM1129), AND(NOT(ISBLANK(Spreadsheet!AN1129)), NOT(ISNUMBER(SEARCH("Waive", Spreadsheet!AN1129)))))</f>
        <v>1</v>
      </c>
      <c r="AF919" s="5" t="b">
        <f>OR(ISBLANK(Spreadsheet!C1129), NOT(ISBLANK(Spreadsheet!D1129)),NOT(ISBLANK(Spreadsheet!L1129)))</f>
        <v>1</v>
      </c>
      <c r="AG919" s="5" t="b">
        <f>IF(AND(NOT(ISBLANK(Spreadsheet!C1129)), NOT(ISBLANK(Spreadsheet!D1129)),Spreadsheet!C1129&lt;&gt;Spreadsheet!D1129),IF(ISERROR(VLOOKUP(Spreadsheet!C1129, Spreadsheet!$C$6:'Spreadsheet'!$C1128,1,FALSE)), FALSE, TRUE),TRUE)</f>
        <v>1</v>
      </c>
      <c r="AH919" s="5" t="b">
        <f>Spreadsheet!$B$2=Spreadsheet!AD919</f>
        <v>1</v>
      </c>
      <c r="AI919" s="5" t="b">
        <f>IF(ISBLANK(Spreadsheet!G1129),TRUE,IF(OR(LEN(Spreadsheet!G1129)&gt;1,ISNUMBER(VALUE(Spreadsheet!G1129))),FALSE,TRUE))</f>
        <v>1</v>
      </c>
      <c r="AJ919" s="5" t="b">
        <f>OR(ISBLANK(Spreadsheet!C1129), NOT(ISBLANK(Spreadsheet!B1129)), NOT(ISBLANK(Spreadsheet!D1129)))</f>
        <v>1</v>
      </c>
      <c r="AK919" s="5" t="b">
        <f t="array" ref="AK919">IF(OR(AND(ISBLANK(Spreadsheet!E1129),ISBLANK(Spreadsheet!D1129),NOT(ISBLANK(Spreadsheet!C1129))),AND(ISBLANK(Spreadsheet!E1129),ISBLANK(Spreadsheet!D1129),ISBLANK(Spreadsheet!C1129))),TRUE,ISNUMBER(MATCH(TRUE,EXACT(Spreadsheet!E1129,Relationships),0)))</f>
        <v>1</v>
      </c>
      <c r="AL919" s="5" t="b">
        <f>IF(NOT(ISBLANK(Spreadsheet!C1129)),IF(OR(ISBLANK(Spreadsheet!F1129),LEN(Spreadsheet!F1129)&gt;40),FALSE,TRUE),TRUE)</f>
        <v>1</v>
      </c>
      <c r="AM919" s="5" t="b">
        <f>IF(NOT(ISBLANK(Spreadsheet!C1129)),IF(OR(ISBLANK(Spreadsheet!H1129),LEN(Spreadsheet!H1129)&gt;40),FALSE,TRUE),TRUE)</f>
        <v>1</v>
      </c>
      <c r="AN919" s="5" t="b">
        <f t="array" ref="AN919">IF(ISBLANK(Spreadsheet!I1129),TRUE,ISNUMBER(MATCH(TRUE,EXACT(Spreadsheet!I1129,GenderValues),0)))</f>
        <v>1</v>
      </c>
      <c r="AO919" s="5" t="b">
        <f ca="1">IF(ISERROR(DATEVALUE(TEXT(Spreadsheet!J1129,"mm/dd/yyyy")) &gt; TODAY()),IF(AND(ISBLANK(Spreadsheet!J1129),ISBLANK(Spreadsheet!C1129)),TRUE,FALSE),IF(DATEVALUE(TEXT(Spreadsheet!J1129,"mm/dd/yyyy")) &gt; TODAY(),FALSE,TRUE))</f>
        <v>1</v>
      </c>
      <c r="AP919" s="5" t="b">
        <f>OR(ISBLANK(Spreadsheet!K1129),LEN(Spreadsheet!K1129)&lt;=100)</f>
        <v>1</v>
      </c>
      <c r="AQ919" s="5" t="b">
        <f t="array" ref="AQ919">IF(OR(AND(ISBLANK(Spreadsheet!L1129),ISBLANK(Spreadsheet!C1129)),AND(NOT(ISBLANK(Spreadsheet!C1129)),NOT(ISBLANK(Spreadsheet!D1129)))),TRUE,ISNUMBER(MATCH(TRUE,EXACT(Spreadsheet!L1129,MaritalStatus),0)))</f>
        <v>1</v>
      </c>
      <c r="AR919" s="5" t="b">
        <f ca="1">IF(ISERROR(DATEVALUE(TEXT(Spreadsheet!M1129,"mm/dd/yyyy")) &gt; TODAY()),IF(ISBLANK(Spreadsheet!M1129),TRUE,FALSE),IF(DATEVALUE(TEXT(Spreadsheet!M1129,"mm/dd/yyyy")) &gt; TODAY(),FALSE,TRUE))</f>
        <v>1</v>
      </c>
      <c r="AS919" s="5" t="b">
        <f>OR(ISBLANK(Spreadsheet!N1129),LEN(Spreadsheet!N1129)&lt;=100)</f>
        <v>1</v>
      </c>
      <c r="AT919" s="5" t="b">
        <f>OR(ISBLANK(Spreadsheet!O1129),UPPER(Spreadsheet!O1129)="YES")</f>
        <v>1</v>
      </c>
      <c r="AU919" s="5" t="b">
        <f>OR(ISBLANK(Spreadsheet!P1129),UPPER(Spreadsheet!P1129)="YES")</f>
        <v>1</v>
      </c>
      <c r="AV919" s="5" t="b">
        <f t="array" ref="AV919">IF(ISBLANK(Spreadsheet!Q1129),TRUE,ISNUMBER(MATCH(TRUE,EXACT(Spreadsheet!Q1129,OnGroupsPriorIns),0)))</f>
        <v>1</v>
      </c>
      <c r="AW919" s="5" t="b">
        <f>OR(ISBLANK(Spreadsheet!R1129),UPPER(Spreadsheet!R1129)="YES")</f>
        <v>1</v>
      </c>
      <c r="AX919" s="5" t="b">
        <f>OR(ISBLANK(Spreadsheet!S1129),UPPER(Spreadsheet!S1129)="YES")</f>
        <v>1</v>
      </c>
      <c r="AY919" s="5" t="b">
        <f>OR(AND(ISBLANK(Spreadsheet!C1129),LEN(Spreadsheet!T1129)=0),AND(NOT(ISBLANK(Spreadsheet!C1129)),LEN(Spreadsheet!T1129)&gt;0,LEN(Spreadsheet!T1129)&lt;=50))</f>
        <v>1</v>
      </c>
      <c r="AZ919" s="5" t="b">
        <f>OR(LEN(Spreadsheet!U1129)=0,AND(LEN(Spreadsheet!U1129)&gt;0,LEN(Spreadsheet!U1129)&lt;=50))</f>
        <v>1</v>
      </c>
      <c r="BA919" s="5" t="b">
        <f>OR(AND(ISBLANK(Spreadsheet!C1129),LEN(Spreadsheet!V1129)=0),AND(NOT(ISBLANK(Spreadsheet!C1129)),LEN(Spreadsheet!V1129)&gt;0,LEN(Spreadsheet!V1129)&lt;=50))</f>
        <v>1</v>
      </c>
      <c r="BB919" s="5" t="b">
        <f t="array" ref="BB919">IF(AND(ISBLANK(Spreadsheet!C1129),LEN(Spreadsheet!W1129)=0),TRUE,ISNUMBER(MATCH(TRUE,EXACT(Spreadsheet!W1129,States),0)))</f>
        <v>1</v>
      </c>
      <c r="BC919" s="5" t="b">
        <f>OR(AND(ISBLANK(Spreadsheet!C1129),LEN(Spreadsheet!X1129)=0),AND(NOT(ISBLANK(Spreadsheet!C1129)),LEN(Spreadsheet!X1129)&gt;0,LEN(Spreadsheet!X1129)=5,ISNUMBER(VALUE(Spreadsheet!X1129))))</f>
        <v>1</v>
      </c>
      <c r="BD919" s="5" t="b">
        <f>OR(ISBLANK(Spreadsheet!Z1129),LEN(Spreadsheet!Z1129)&lt;=50)</f>
        <v>1</v>
      </c>
      <c r="BE919" s="5" t="b">
        <f>ISBLANK(Spreadsheet!AA1129)</f>
        <v>1</v>
      </c>
      <c r="BF919" s="5" t="b">
        <f>ISBLANK(Spreadsheet!AB1129)</f>
        <v>1</v>
      </c>
      <c r="BG919" s="5" t="b">
        <f>IF(ISERROR(DATEVALUE(TEXT(Spreadsheet!AC1129,"mm/dd/yyyy")) &gt; DATEVALUE(TEXT(Spreadsheet!J1129,"mm/dd/yyyy"))),IF(OR(AND(ISBLANK(Spreadsheet!AC1129),ISBLANK(Spreadsheet!C1129)),AND(NOT(ISBLANK(Spreadsheet!C1129)),ISBLANK(Spreadsheet!AC1129),NOT(ISBLANK(Spreadsheet!D1129)))),TRUE,FALSE),IF(DATEVALUE(TEXT(Spreadsheet!AC1129,"mm/dd/yyyy")) &gt; DATEVALUE(TEXT(Spreadsheet!J1129,"mm/dd/yyyy")),TRUE,FALSE))</f>
        <v>1</v>
      </c>
      <c r="BH919" s="5" t="b">
        <f>OR(AND(ISBLANK(Spreadsheet!C1129),ISBLANK(Spreadsheet!AE1129)),AND(NOT(ISBLANK(Spreadsheet!C1129)),NOT(ISBLANK(Spreadsheet!D1129)),ISBLANK(Spreadsheet!AE1129)),AND(NOT(ISBLANK(Spreadsheet!C1129)),ISBLANK(Spreadsheet!D1129),NOT(ISBLANK(Spreadsheet!AE1129)),LEN(Spreadsheet!AE1129)&lt;=100))</f>
        <v>1</v>
      </c>
      <c r="BI919" s="5" t="b">
        <f t="array" ref="BI919">IF(ISBLANK(Spreadsheet!AF1129),TRUE,ISNUMBER(MATCH(TRUE,EXACT(Spreadsheet!AF1129,CobraShortReasons),0)))</f>
        <v>1</v>
      </c>
      <c r="BJ919" s="5" t="b">
        <f ca="1">IF(ISERROR(DATEVALUE(TEXT(Spreadsheet!AG1129,"mm/dd/yyyy")) &gt; TODAY()),IF(ISBLANK(Spreadsheet!AG1129),TRUE,FALSE),IF(DATEVALUE(TEXT(Spreadsheet!AG1129,"mm/dd/yyyy")) &gt; TODAY(),FALSE,TRUE))</f>
        <v>1</v>
      </c>
      <c r="BK919" s="5" t="b">
        <f>OR(ISBLANK(Spreadsheet!AH1129),LEN(Spreadsheet!AH1129)&lt;=25)</f>
        <v>1</v>
      </c>
      <c r="BL919" s="5" t="b">
        <f t="array" aca="1" ref="BL919" ca="1">IF(ISBLANK(Spreadsheet!AI1129),TRUE,ISNUMBER(MATCH(TRUE,EXACT(Spreadsheet!AI1129,INDIRECT(Spreadsheet!$D$2)),0)))</f>
        <v>1</v>
      </c>
      <c r="BM919" s="5" t="b">
        <f t="array" aca="1" ref="BM919" ca="1">IF(ISBLANK(Spreadsheet!AJ1129),TRUE,ISNUMBER(MATCH(TRUE,EXACT(Spreadsheet!AJ1129,INDIRECT(Spreadsheet!BJ919)),0)))</f>
        <v>1</v>
      </c>
      <c r="BN919" s="5" t="b">
        <f t="array" ref="BN919">IF(ISBLANK(Spreadsheet!AK1129),TRUE,ISNUMBER(MATCH(TRUE,EXACT(Spreadsheet!AK1129,DentalPlans),0)))</f>
        <v>1</v>
      </c>
      <c r="BO919" s="5" t="b">
        <f t="array" aca="1" ref="BO919" ca="1">IF(ISBLANK(Spreadsheet!AL1129),TRUE,ISNUMBER(MATCH(TRUE,EXACT(Spreadsheet!AL1129,INDIRECT(Spreadsheet!BK919)),0)))</f>
        <v>1</v>
      </c>
      <c r="BP919" s="5" t="b">
        <f t="array" ref="BP919">IF(ISBLANK(Spreadsheet!AM1129),TRUE,ISNUMBER(MATCH(TRUE,EXACT(Spreadsheet!AM1129,VisionPlans),0)))</f>
        <v>1</v>
      </c>
      <c r="BQ919" s="5" t="b">
        <f t="array" aca="1" ref="BQ919" ca="1">IF(ISBLANK(Spreadsheet!AN1129),TRUE,ISNUMBER(MATCH(TRUE,EXACT(Spreadsheet!AN1129,INDIRECT(Spreadsheet!BL919)),0)))</f>
        <v>1</v>
      </c>
      <c r="BR919" s="5" t="b">
        <f t="array" ref="BR919">IF(ISBLANK(Spreadsheet!AO1129),TRUE,ISNUMBER(MATCH(TRUE,EXACT(Spreadsheet!AO1129,LifeBenefitClasses),0)))</f>
        <v>1</v>
      </c>
      <c r="BS919" s="5" t="b">
        <f>IF(OR(ISBLANK(Spreadsheet!AO1129), Spreadsheet!AO1129="Waive"),IF(ISBLANK(Spreadsheet!AP1129),TRUE,FALSE),IF(OR(AND(NOT(ISBLANK(Spreadsheet!AO1129)),ISBLANK(Spreadsheet!AP1129)),NOT(ISNUMBER(VALUE(Spreadsheet!AP1129)))),FALSE,IF(OR(AND(Spreadsheet!AP1129&lt;6,MOD(Spreadsheet!AP1129*10,5)=0), MOD(Spreadsheet!AP1129,5000)=0),TRUE,FALSE)))</f>
        <v>1</v>
      </c>
      <c r="BT919" s="5" t="b">
        <f t="array" ref="BT919">IF(ISBLANK(Spreadsheet!AQ1129),TRUE,ISNUMBER(MATCH(TRUE,EXACT(Spreadsheet!AQ1129,EnrollWaive),0)))</f>
        <v>1</v>
      </c>
      <c r="BU919" s="5" t="b">
        <f t="array" ref="BU919">IF(ISBLANK(Spreadsheet!AR1129),TRUE,ISNUMBER(MATCH(TRUE,EXACT(Spreadsheet!AR1129,LifeBenefitClasses),0)))</f>
        <v>1</v>
      </c>
      <c r="BV919" s="5" t="b">
        <f>IF(OR(ISBLANK(Spreadsheet!AR1129), Spreadsheet!AR1129="Waive"),IF(ISBLANK(Spreadsheet!AS1129),TRUE,FALSE),IF(OR(AND(NOT(ISBLANK(Spreadsheet!AR1129)),ISBLANK(Spreadsheet!AS1129)),NOT(ISNUMBER(VALUE(Spreadsheet!AS1129)))),FALSE,IF(OR(AND(Spreadsheet!AS1129&lt;6,MOD(Spreadsheet!AS1129*10,5)=0), MOD(Spreadsheet!AS1129,10000)=0),TRUE,FALSE)))</f>
        <v>1</v>
      </c>
      <c r="BW919" s="5" t="b">
        <f t="array" ref="BW919">IF(ISBLANK(Spreadsheet!AT1129),TRUE,ISNUMBER(MATCH(TRUE,EXACT(Spreadsheet!AT1129,LifeBenefitClasses),0)))</f>
        <v>1</v>
      </c>
      <c r="BX919" s="5" t="b">
        <f>IF(OR(ISBLANK(Spreadsheet!AT1129), Spreadsheet!AT1129="Waive"),IF(ISBLANK(Spreadsheet!AU1129),TRUE,FALSE),IF(OR(AND(NOT(ISBLANK(Spreadsheet!AT1129)),ISBLANK(Spreadsheet!AU1129)),NOT(ISNUMBER(VALUE(Spreadsheet!AU1129)))),FALSE,IF(AND(NOT(OR(ISBLANK(Spreadsheet!AT1129),Spreadsheet!AT1129="Waive")),NOT(OR(ISBLANK(Spreadsheet!AR1129),Spreadsheet!AR1129="Waive")),MOD(Spreadsheet!AU1129,5000)=0, Spreadsheet!AU1129&lt;=(Spreadsheet!AS1129*0.5)),TRUE,FALSE)))</f>
        <v>1</v>
      </c>
      <c r="BY919" s="5" t="b">
        <f t="array" ref="BY919">IF(ISBLANK(Spreadsheet!AV1129),TRUE,ISNUMBER(MATCH(TRUE,EXACT(Spreadsheet!AV1129,EnrollWaive),0)))</f>
        <v>1</v>
      </c>
      <c r="BZ919" s="5" t="b">
        <f t="array" ref="BZ919">IF(ISBLANK(Spreadsheet!AW1129),TRUE,ISNUMBER(MATCH(TRUE,EXACT(Spreadsheet!AW1129,LifeBenefitClasses),0)))</f>
        <v>1</v>
      </c>
      <c r="CA919" s="5" t="b">
        <f t="array" ref="CA919">IF(ISBLANK(Spreadsheet!AX1129),TRUE,ISNUMBER(MATCH(TRUE,EXACT(Spreadsheet!AX1129,LifeBenefitClasses),0)))</f>
        <v>1</v>
      </c>
      <c r="CB919" s="5" t="b">
        <f t="array" ref="CB919">IF(ISBLANK(Spreadsheet!AY1129),TRUE,ISNUMBER(MATCH(TRUE,EXACT(Spreadsheet!AY1129,LifeBenefitClasses),0)))</f>
        <v>1</v>
      </c>
      <c r="CC919" s="5" t="b">
        <f t="array" ref="CC919">IF(ISBLANK(Spreadsheet!AZ1129),TRUE,ISNUMBER(MATCH(TRUE,EXACT(Spreadsheet!AZ1129,LifeBenefitClasses),0)))</f>
        <v>1</v>
      </c>
      <c r="CD919" s="5" t="b">
        <f t="array" ref="CD919">IF(ISBLANK(Spreadsheet!BA1129),TRUE,ISNUMBER(MATCH(TRUE,EXACT(Spreadsheet!BA1129,LifeBenefitClasses),0)))</f>
        <v>1</v>
      </c>
      <c r="CE919" s="5" t="b">
        <f>IF(OR(ISBLANK(Spreadsheet!BA1129), Spreadsheet!BA1129="Waive"),IF(ISBLANK(Spreadsheet!BB1129),TRUE,FALSE),IF(OR(AND(NOT(ISBLANK(Spreadsheet!BA1129)),ISBLANK(Spreadsheet!BB1129)),NOT(ISNUMBER(VALUE(Spreadsheet!BB1129))),ISBLANK(Spreadsheet!BC1129),NOT(ISNUMBER(VALUE(Spreadsheet!BC1129)))),FALSE,IF(AND(Spreadsheet!BB1129&gt;=50000,Spreadsheet!BB1129&lt;=250000,MOD(Spreadsheet!BB1129,10000)=0,Spreadsheet!BB1129&lt;=(10*Spreadsheet!BC1129)),TRUE,FALSE)))</f>
        <v>1</v>
      </c>
      <c r="CF919" s="5" t="b">
        <f>IF(NOT(ISBLANK(Spreadsheet!BC919)),AND(ISNUMBER(VALUE(Spreadsheet!BC919)),Spreadsheet!BC919&gt;0),AND(OR(ISBLANK(Spreadsheet!AO919),Spreadsheet!AO919="Waive",AND(NOT(OR(ISBLANK(Spreadsheet!AO919),Spreadsheet!AO919="Waive")),Spreadsheet!AP919&gt;=6)),OR(ISBLANK(Spreadsheet!AR919),AND(NOT(OR(ISBLANK(Spreadsheet!AR919),Spreadsheet!AR919="Waive")),Spreadsheet!AS919&gt;=6)),OR(ISBLANK(Spreadsheet!AW919)),OR(ISBLANK(Spreadsheet!AX919)),OR(ISBLANK(Spreadsheet!AY919)),OR(ISBLANK(Spreadsheet!AZ919)),OR(ISBLANK(Spreadsheet!BA919),Spreadsheet!BA919="Waive")))</f>
        <v>1</v>
      </c>
      <c r="CG919" s="5" t="b">
        <f t="shared" ca="1" si="69"/>
        <v>1</v>
      </c>
    </row>
    <row r="920" spans="8:85" x14ac:dyDescent="0.3">
      <c r="H920" s="5">
        <f t="shared" ca="1" si="66"/>
        <v>2</v>
      </c>
      <c r="I920" s="5" t="str">
        <f t="shared" ca="1" si="67"/>
        <v/>
      </c>
      <c r="J920" s="5" t="str">
        <f>IF(AND(NOT(ISBLANK(Spreadsheet!C1130)),ISBLANK(Spreadsheet!D1130)),Spreadsheet!F1130&amp;" "&amp;Spreadsheet!H1130,"")</f>
        <v/>
      </c>
      <c r="K920" s="5">
        <f>IF(AND(NOT(ISBLANK(Spreadsheet!C1130)),ISBLANK(Spreadsheet!D1130)),COUNTIFS(Spreadsheet!E$786:E1131,"=Child",Spreadsheet!C$786:C1131, "="&amp;Spreadsheet!C1130) + COUNTIFS(Spreadsheet!E$786:E1131,"=Step-child",Spreadsheet!C$786:C1131, "="&amp;Spreadsheet!C1130),0)</f>
        <v>0</v>
      </c>
      <c r="L920" s="5">
        <f>IF(NOT(ISBLANK(J920)),COUNTIFS(Spreadsheet!E$786:E1131,"=Wife",Spreadsheet!C$786:C1131, "="&amp;Spreadsheet!C1130) + COUNTIFS(Spreadsheet!E$786:E1131,"=Husband",Spreadsheet!C$786:C1131, "="&amp;Spreadsheet!C1130),0)</f>
        <v>0</v>
      </c>
      <c r="M920" s="5">
        <f>IF(NOT(ISBLANK(Spreadsheet!AJ1130)),VLOOKUP(Spreadsheet!AJ1130,'Drop Downs'!$P$2:$R$16,3,FALSE),0)</f>
        <v>0</v>
      </c>
      <c r="N920" s="5">
        <f>IF(NOT(ISBLANK(Spreadsheet!AJ1130)), VLOOKUP(Spreadsheet!AJ1130,'Drop Downs'!$P$2:$R$16,2,FALSE),0)</f>
        <v>0</v>
      </c>
      <c r="O920" s="5">
        <f>IF(NOT(ISBLANK(Spreadsheet!AL1130)),VLOOKUP(Spreadsheet!AL1130,'Drop Downs'!$P$2:$R$16,3,FALSE), 0)</f>
        <v>0</v>
      </c>
      <c r="P920" s="5">
        <f>IF(NOT(ISBLANK(Spreadsheet!AL1130)),VLOOKUP(Spreadsheet!AL1130,'Drop Downs'!$P$2:$R$16,2,FALSE),0)</f>
        <v>0</v>
      </c>
      <c r="Q920" s="5">
        <f>IF(NOT(ISBLANK(Spreadsheet!AN1130)),VLOOKUP(Spreadsheet!AN1130,'Drop Downs'!$P$2:$R$16,3,FALSE),0)</f>
        <v>0</v>
      </c>
      <c r="R920" s="5">
        <f>IF(NOT(ISBLANK(Spreadsheet!AN1130)),VLOOKUP(Spreadsheet!AN1130,'Drop Downs'!$P$2:$R$16,2,FALSE),0)</f>
        <v>0</v>
      </c>
      <c r="S920" s="5" t="str">
        <f>IF(OR(M920&gt;K920,N920&gt;L920,O920&gt;K920, Q920&gt;K920,N920&gt;L920, P920&gt;L920, R920&gt;L920),"Member currently has a coverage election over what he/she needs.  Please add more dependents or adjust the coverage election.","")&amp;(IF(AND(NOT(ISBLANK(Spreadsheet!C1130)),NOT(ISBLANK(Spreadsheet!D1130)),ISBLANK(Spreadsheet!E1130)),"Dependent lacks a relationship to member.Please select one from the drop-down.",""))</f>
        <v/>
      </c>
      <c r="T920" s="5" t="b">
        <f t="shared" si="68"/>
        <v>1</v>
      </c>
      <c r="U920" s="5" t="b">
        <f>OR(ISBLANK(Spreadsheet!C1130),IF(NOT(ISBLANK(Spreadsheet!D1130)),NOT(ISBLANK(Spreadsheet!E1130)),TRUE))</f>
        <v>1</v>
      </c>
      <c r="V920" s="5" t="b">
        <f>OR(ISBLANK(Spreadsheet!C1130), NOT(ISBLANK(Spreadsheet!I1130)))</f>
        <v>1</v>
      </c>
      <c r="W920" s="5" t="b">
        <f>OR(ISBLANK(Spreadsheet!D1130),NOT(ISBLANK(Spreadsheet!C1130)))</f>
        <v>1</v>
      </c>
      <c r="X920" s="155" t="str">
        <f>REPT("0",MIN(FIND({1,2,3,4,5,6,7,8,9},Spreadsheet!C1130&amp;"123456789"))-1)&amp;IF(ISBLANK(Spreadsheet!C1130),"",SUMPRODUCT(MID(0&amp;Spreadsheet!C1130,LARGE(INDEX(ISNUMBER(--MID(Spreadsheet!C1130,ROW($1:$225),1))*
 ROW($1:$225),0),ROW($1:$225))+1,1)*10^ROW($1:$225)/10))</f>
        <v/>
      </c>
      <c r="Y920" s="5" t="b">
        <f>IF(NOT(ISBLANK(Spreadsheet!C1130)),IF(AND(ISNUMBER(VALUE(Spreadsheet!C1130)), LEN(Spreadsheet!C1130)=9),TRUE,FALSE),TRUE)</f>
        <v>1</v>
      </c>
      <c r="Z920" s="155" t="str">
        <f>REPT("0",MIN(FIND({1,2,3,4,5,6,7,8,9},Spreadsheet!D1130&amp;"123456789"))-1)&amp;IF(ISBLANK(Spreadsheet!D1130),"",SUMPRODUCT(MID(0&amp;Spreadsheet!D1130,LARGE(INDEX(ISNUMBER(--MID(Spreadsheet!D1130,ROW($1:$225),1))*
 ROW($1:$225),0),ROW($1:$225))+1,1)*10^ROW($1:$225)/10))</f>
        <v/>
      </c>
      <c r="AA920" s="5" t="b">
        <f>IF(AND(NOT(ISBLANK(Spreadsheet!D1130)),NOT(ISBLANK(Spreadsheet!C1130))),IF(AND(ISNUMBER(VALUE(Spreadsheet!D1130)), LEN(Spreadsheet!D1130)=9),TRUE,FALSE),IF(AND(NOT(ISBLANK(Spreadsheet!D1130)),ISBLANK(Spreadsheet!C1130)),FALSE,TRUE))</f>
        <v>1</v>
      </c>
      <c r="AB920" s="5" t="b">
        <f>OR(ISBLANK(Spreadsheet!Y920),IF(NOT(ISBLANK(Spreadsheet!Y920)),LEN(Spreadsheet!Y920)=10,ISNUMBER(VALUE(Spreadsheet!Y920))))</f>
        <v>1</v>
      </c>
      <c r="AC920" s="5" t="b">
        <f>OR(ISBLANK(Spreadsheet!AI1130), AND(NOT(ISBLANK(Spreadsheet!AJ1130)), NOT(ISNUMBER(SEARCH("Waive",Spreadsheet!AJ1130)))))</f>
        <v>1</v>
      </c>
      <c r="AD920" s="5" t="b">
        <f>OR(ISBLANK(Spreadsheet!AK1130), AND(NOT(ISBLANK(Spreadsheet!AL1130)), NOT(ISNUMBER(SEARCH("Waive",Spreadsheet!AL1130)))))</f>
        <v>1</v>
      </c>
      <c r="AE920" s="5" t="b">
        <f>OR(ISBLANK(Spreadsheet!AM1130), AND(NOT(ISBLANK(Spreadsheet!AN1130)), NOT(ISNUMBER(SEARCH("Waive", Spreadsheet!AN1130)))))</f>
        <v>1</v>
      </c>
      <c r="AF920" s="5" t="b">
        <f>OR(ISBLANK(Spreadsheet!C1130), NOT(ISBLANK(Spreadsheet!D1130)),NOT(ISBLANK(Spreadsheet!L1130)))</f>
        <v>1</v>
      </c>
      <c r="AG920" s="5" t="b">
        <f>IF(AND(NOT(ISBLANK(Spreadsheet!C1130)), NOT(ISBLANK(Spreadsheet!D1130)),Spreadsheet!C1130&lt;&gt;Spreadsheet!D1130),IF(ISERROR(VLOOKUP(Spreadsheet!C1130, Spreadsheet!$C$6:'Spreadsheet'!$C1129,1,FALSE)), FALSE, TRUE),TRUE)</f>
        <v>1</v>
      </c>
      <c r="AH920" s="5" t="b">
        <f>Spreadsheet!$B$2=Spreadsheet!AD920</f>
        <v>1</v>
      </c>
      <c r="AI920" s="5" t="b">
        <f>IF(ISBLANK(Spreadsheet!G1130),TRUE,IF(OR(LEN(Spreadsheet!G1130)&gt;1,ISNUMBER(VALUE(Spreadsheet!G1130))),FALSE,TRUE))</f>
        <v>1</v>
      </c>
      <c r="AJ920" s="5" t="b">
        <f>OR(ISBLANK(Spreadsheet!C1130), NOT(ISBLANK(Spreadsheet!B1130)), NOT(ISBLANK(Spreadsheet!D1130)))</f>
        <v>1</v>
      </c>
      <c r="AK920" s="5" t="b">
        <f t="array" ref="AK920">IF(OR(AND(ISBLANK(Spreadsheet!E1130),ISBLANK(Spreadsheet!D1130),NOT(ISBLANK(Spreadsheet!C1130))),AND(ISBLANK(Spreadsheet!E1130),ISBLANK(Spreadsheet!D1130),ISBLANK(Spreadsheet!C1130))),TRUE,ISNUMBER(MATCH(TRUE,EXACT(Spreadsheet!E1130,Relationships),0)))</f>
        <v>1</v>
      </c>
      <c r="AL920" s="5" t="b">
        <f>IF(NOT(ISBLANK(Spreadsheet!C1130)),IF(OR(ISBLANK(Spreadsheet!F1130),LEN(Spreadsheet!F1130)&gt;40),FALSE,TRUE),TRUE)</f>
        <v>1</v>
      </c>
      <c r="AM920" s="5" t="b">
        <f>IF(NOT(ISBLANK(Spreadsheet!C1130)),IF(OR(ISBLANK(Spreadsheet!H1130),LEN(Spreadsheet!H1130)&gt;40),FALSE,TRUE),TRUE)</f>
        <v>1</v>
      </c>
      <c r="AN920" s="5" t="b">
        <f t="array" ref="AN920">IF(ISBLANK(Spreadsheet!I1130),TRUE,ISNUMBER(MATCH(TRUE,EXACT(Spreadsheet!I1130,GenderValues),0)))</f>
        <v>1</v>
      </c>
      <c r="AO920" s="5" t="b">
        <f ca="1">IF(ISERROR(DATEVALUE(TEXT(Spreadsheet!J1130,"mm/dd/yyyy")) &gt; TODAY()),IF(AND(ISBLANK(Spreadsheet!J1130),ISBLANK(Spreadsheet!C1130)),TRUE,FALSE),IF(DATEVALUE(TEXT(Spreadsheet!J1130,"mm/dd/yyyy")) &gt; TODAY(),FALSE,TRUE))</f>
        <v>1</v>
      </c>
      <c r="AP920" s="5" t="b">
        <f>OR(ISBLANK(Spreadsheet!K1130),LEN(Spreadsheet!K1130)&lt;=100)</f>
        <v>1</v>
      </c>
      <c r="AQ920" s="5" t="b">
        <f t="array" ref="AQ920">IF(OR(AND(ISBLANK(Spreadsheet!L1130),ISBLANK(Spreadsheet!C1130)),AND(NOT(ISBLANK(Spreadsheet!C1130)),NOT(ISBLANK(Spreadsheet!D1130)))),TRUE,ISNUMBER(MATCH(TRUE,EXACT(Spreadsheet!L1130,MaritalStatus),0)))</f>
        <v>1</v>
      </c>
      <c r="AR920" s="5" t="b">
        <f ca="1">IF(ISERROR(DATEVALUE(TEXT(Spreadsheet!M1130,"mm/dd/yyyy")) &gt; TODAY()),IF(ISBLANK(Spreadsheet!M1130),TRUE,FALSE),IF(DATEVALUE(TEXT(Spreadsheet!M1130,"mm/dd/yyyy")) &gt; TODAY(),FALSE,TRUE))</f>
        <v>1</v>
      </c>
      <c r="AS920" s="5" t="b">
        <f>OR(ISBLANK(Spreadsheet!N1130),LEN(Spreadsheet!N1130)&lt;=100)</f>
        <v>1</v>
      </c>
      <c r="AT920" s="5" t="b">
        <f>OR(ISBLANK(Spreadsheet!O1130),UPPER(Spreadsheet!O1130)="YES")</f>
        <v>1</v>
      </c>
      <c r="AU920" s="5" t="b">
        <f>OR(ISBLANK(Spreadsheet!P1130),UPPER(Spreadsheet!P1130)="YES")</f>
        <v>1</v>
      </c>
      <c r="AV920" s="5" t="b">
        <f t="array" ref="AV920">IF(ISBLANK(Spreadsheet!Q1130),TRUE,ISNUMBER(MATCH(TRUE,EXACT(Spreadsheet!Q1130,OnGroupsPriorIns),0)))</f>
        <v>1</v>
      </c>
      <c r="AW920" s="5" t="b">
        <f>OR(ISBLANK(Spreadsheet!R1130),UPPER(Spreadsheet!R1130)="YES")</f>
        <v>1</v>
      </c>
      <c r="AX920" s="5" t="b">
        <f>OR(ISBLANK(Spreadsheet!S1130),UPPER(Spreadsheet!S1130)="YES")</f>
        <v>1</v>
      </c>
      <c r="AY920" s="5" t="b">
        <f>OR(AND(ISBLANK(Spreadsheet!C1130),LEN(Spreadsheet!T1130)=0),AND(NOT(ISBLANK(Spreadsheet!C1130)),LEN(Spreadsheet!T1130)&gt;0,LEN(Spreadsheet!T1130)&lt;=50))</f>
        <v>1</v>
      </c>
      <c r="AZ920" s="5" t="b">
        <f>OR(LEN(Spreadsheet!U1130)=0,AND(LEN(Spreadsheet!U1130)&gt;0,LEN(Spreadsheet!U1130)&lt;=50))</f>
        <v>1</v>
      </c>
      <c r="BA920" s="5" t="b">
        <f>OR(AND(ISBLANK(Spreadsheet!C1130),LEN(Spreadsheet!V1130)=0),AND(NOT(ISBLANK(Spreadsheet!C1130)),LEN(Spreadsheet!V1130)&gt;0,LEN(Spreadsheet!V1130)&lt;=50))</f>
        <v>1</v>
      </c>
      <c r="BB920" s="5" t="b">
        <f t="array" ref="BB920">IF(AND(ISBLANK(Spreadsheet!C1130),LEN(Spreadsheet!W1130)=0),TRUE,ISNUMBER(MATCH(TRUE,EXACT(Spreadsheet!W1130,States),0)))</f>
        <v>1</v>
      </c>
      <c r="BC920" s="5" t="b">
        <f>OR(AND(ISBLANK(Spreadsheet!C1130),LEN(Spreadsheet!X1130)=0),AND(NOT(ISBLANK(Spreadsheet!C1130)),LEN(Spreadsheet!X1130)&gt;0,LEN(Spreadsheet!X1130)=5,ISNUMBER(VALUE(Spreadsheet!X1130))))</f>
        <v>1</v>
      </c>
      <c r="BD920" s="5" t="b">
        <f>OR(ISBLANK(Spreadsheet!Z1130),LEN(Spreadsheet!Z1130)&lt;=50)</f>
        <v>1</v>
      </c>
      <c r="BE920" s="5" t="b">
        <f>ISBLANK(Spreadsheet!AA1130)</f>
        <v>1</v>
      </c>
      <c r="BF920" s="5" t="b">
        <f>ISBLANK(Spreadsheet!AB1130)</f>
        <v>1</v>
      </c>
      <c r="BG920" s="5" t="b">
        <f>IF(ISERROR(DATEVALUE(TEXT(Spreadsheet!AC1130,"mm/dd/yyyy")) &gt; DATEVALUE(TEXT(Spreadsheet!J1130,"mm/dd/yyyy"))),IF(OR(AND(ISBLANK(Spreadsheet!AC1130),ISBLANK(Spreadsheet!C1130)),AND(NOT(ISBLANK(Spreadsheet!C1130)),ISBLANK(Spreadsheet!AC1130),NOT(ISBLANK(Spreadsheet!D1130)))),TRUE,FALSE),IF(DATEVALUE(TEXT(Spreadsheet!AC1130,"mm/dd/yyyy")) &gt; DATEVALUE(TEXT(Spreadsheet!J1130,"mm/dd/yyyy")),TRUE,FALSE))</f>
        <v>1</v>
      </c>
      <c r="BH920" s="5" t="b">
        <f>OR(AND(ISBLANK(Spreadsheet!C1130),ISBLANK(Spreadsheet!AE1130)),AND(NOT(ISBLANK(Spreadsheet!C1130)),NOT(ISBLANK(Spreadsheet!D1130)),ISBLANK(Spreadsheet!AE1130)),AND(NOT(ISBLANK(Spreadsheet!C1130)),ISBLANK(Spreadsheet!D1130),NOT(ISBLANK(Spreadsheet!AE1130)),LEN(Spreadsheet!AE1130)&lt;=100))</f>
        <v>1</v>
      </c>
      <c r="BI920" s="5" t="b">
        <f t="array" ref="BI920">IF(ISBLANK(Spreadsheet!AF1130),TRUE,ISNUMBER(MATCH(TRUE,EXACT(Spreadsheet!AF1130,CobraShortReasons),0)))</f>
        <v>1</v>
      </c>
      <c r="BJ920" s="5" t="b">
        <f ca="1">IF(ISERROR(DATEVALUE(TEXT(Spreadsheet!AG1130,"mm/dd/yyyy")) &gt; TODAY()),IF(ISBLANK(Spreadsheet!AG1130),TRUE,FALSE),IF(DATEVALUE(TEXT(Spreadsheet!AG1130,"mm/dd/yyyy")) &gt; TODAY(),FALSE,TRUE))</f>
        <v>1</v>
      </c>
      <c r="BK920" s="5" t="b">
        <f>OR(ISBLANK(Spreadsheet!AH1130),LEN(Spreadsheet!AH1130)&lt;=25)</f>
        <v>1</v>
      </c>
      <c r="BL920" s="5" t="b">
        <f t="array" aca="1" ref="BL920" ca="1">IF(ISBLANK(Spreadsheet!AI1130),TRUE,ISNUMBER(MATCH(TRUE,EXACT(Spreadsheet!AI1130,INDIRECT(Spreadsheet!$D$2)),0)))</f>
        <v>1</v>
      </c>
      <c r="BM920" s="5" t="b">
        <f t="array" aca="1" ref="BM920" ca="1">IF(ISBLANK(Spreadsheet!AJ1130),TRUE,ISNUMBER(MATCH(TRUE,EXACT(Spreadsheet!AJ1130,INDIRECT(Spreadsheet!BJ920)),0)))</f>
        <v>1</v>
      </c>
      <c r="BN920" s="5" t="b">
        <f t="array" ref="BN920">IF(ISBLANK(Spreadsheet!AK1130),TRUE,ISNUMBER(MATCH(TRUE,EXACT(Spreadsheet!AK1130,DentalPlans),0)))</f>
        <v>1</v>
      </c>
      <c r="BO920" s="5" t="b">
        <f t="array" aca="1" ref="BO920" ca="1">IF(ISBLANK(Spreadsheet!AL1130),TRUE,ISNUMBER(MATCH(TRUE,EXACT(Spreadsheet!AL1130,INDIRECT(Spreadsheet!BK920)),0)))</f>
        <v>1</v>
      </c>
      <c r="BP920" s="5" t="b">
        <f t="array" ref="BP920">IF(ISBLANK(Spreadsheet!AM1130),TRUE,ISNUMBER(MATCH(TRUE,EXACT(Spreadsheet!AM1130,VisionPlans),0)))</f>
        <v>1</v>
      </c>
      <c r="BQ920" s="5" t="b">
        <f t="array" aca="1" ref="BQ920" ca="1">IF(ISBLANK(Spreadsheet!AN1130),TRUE,ISNUMBER(MATCH(TRUE,EXACT(Spreadsheet!AN1130,INDIRECT(Spreadsheet!BL920)),0)))</f>
        <v>1</v>
      </c>
      <c r="BR920" s="5" t="b">
        <f t="array" ref="BR920">IF(ISBLANK(Spreadsheet!AO1130),TRUE,ISNUMBER(MATCH(TRUE,EXACT(Spreadsheet!AO1130,LifeBenefitClasses),0)))</f>
        <v>1</v>
      </c>
      <c r="BS920" s="5" t="b">
        <f>IF(OR(ISBLANK(Spreadsheet!AO1130), Spreadsheet!AO1130="Waive"),IF(ISBLANK(Spreadsheet!AP1130),TRUE,FALSE),IF(OR(AND(NOT(ISBLANK(Spreadsheet!AO1130)),ISBLANK(Spreadsheet!AP1130)),NOT(ISNUMBER(VALUE(Spreadsheet!AP1130)))),FALSE,IF(OR(AND(Spreadsheet!AP1130&lt;6,MOD(Spreadsheet!AP1130*10,5)=0), MOD(Spreadsheet!AP1130,5000)=0),TRUE,FALSE)))</f>
        <v>1</v>
      </c>
      <c r="BT920" s="5" t="b">
        <f t="array" ref="BT920">IF(ISBLANK(Spreadsheet!AQ1130),TRUE,ISNUMBER(MATCH(TRUE,EXACT(Spreadsheet!AQ1130,EnrollWaive),0)))</f>
        <v>1</v>
      </c>
      <c r="BU920" s="5" t="b">
        <f t="array" ref="BU920">IF(ISBLANK(Spreadsheet!AR1130),TRUE,ISNUMBER(MATCH(TRUE,EXACT(Spreadsheet!AR1130,LifeBenefitClasses),0)))</f>
        <v>1</v>
      </c>
      <c r="BV920" s="5" t="b">
        <f>IF(OR(ISBLANK(Spreadsheet!AR1130), Spreadsheet!AR1130="Waive"),IF(ISBLANK(Spreadsheet!AS1130),TRUE,FALSE),IF(OR(AND(NOT(ISBLANK(Spreadsheet!AR1130)),ISBLANK(Spreadsheet!AS1130)),NOT(ISNUMBER(VALUE(Spreadsheet!AS1130)))),FALSE,IF(OR(AND(Spreadsheet!AS1130&lt;6,MOD(Spreadsheet!AS1130*10,5)=0), MOD(Spreadsheet!AS1130,10000)=0),TRUE,FALSE)))</f>
        <v>1</v>
      </c>
      <c r="BW920" s="5" t="b">
        <f t="array" ref="BW920">IF(ISBLANK(Spreadsheet!AT1130),TRUE,ISNUMBER(MATCH(TRUE,EXACT(Spreadsheet!AT1130,LifeBenefitClasses),0)))</f>
        <v>1</v>
      </c>
      <c r="BX920" s="5" t="b">
        <f>IF(OR(ISBLANK(Spreadsheet!AT1130), Spreadsheet!AT1130="Waive"),IF(ISBLANK(Spreadsheet!AU1130),TRUE,FALSE),IF(OR(AND(NOT(ISBLANK(Spreadsheet!AT1130)),ISBLANK(Spreadsheet!AU1130)),NOT(ISNUMBER(VALUE(Spreadsheet!AU1130)))),FALSE,IF(AND(NOT(OR(ISBLANK(Spreadsheet!AT1130),Spreadsheet!AT1130="Waive")),NOT(OR(ISBLANK(Spreadsheet!AR1130),Spreadsheet!AR1130="Waive")),MOD(Spreadsheet!AU1130,5000)=0, Spreadsheet!AU1130&lt;=(Spreadsheet!AS1130*0.5)),TRUE,FALSE)))</f>
        <v>1</v>
      </c>
      <c r="BY920" s="5" t="b">
        <f t="array" ref="BY920">IF(ISBLANK(Spreadsheet!AV1130),TRUE,ISNUMBER(MATCH(TRUE,EXACT(Spreadsheet!AV1130,EnrollWaive),0)))</f>
        <v>1</v>
      </c>
      <c r="BZ920" s="5" t="b">
        <f t="array" ref="BZ920">IF(ISBLANK(Spreadsheet!AW1130),TRUE,ISNUMBER(MATCH(TRUE,EXACT(Spreadsheet!AW1130,LifeBenefitClasses),0)))</f>
        <v>1</v>
      </c>
      <c r="CA920" s="5" t="b">
        <f t="array" ref="CA920">IF(ISBLANK(Spreadsheet!AX1130),TRUE,ISNUMBER(MATCH(TRUE,EXACT(Spreadsheet!AX1130,LifeBenefitClasses),0)))</f>
        <v>1</v>
      </c>
      <c r="CB920" s="5" t="b">
        <f t="array" ref="CB920">IF(ISBLANK(Spreadsheet!AY1130),TRUE,ISNUMBER(MATCH(TRUE,EXACT(Spreadsheet!AY1130,LifeBenefitClasses),0)))</f>
        <v>1</v>
      </c>
      <c r="CC920" s="5" t="b">
        <f t="array" ref="CC920">IF(ISBLANK(Spreadsheet!AZ1130),TRUE,ISNUMBER(MATCH(TRUE,EXACT(Spreadsheet!AZ1130,LifeBenefitClasses),0)))</f>
        <v>1</v>
      </c>
      <c r="CD920" s="5" t="b">
        <f t="array" ref="CD920">IF(ISBLANK(Spreadsheet!BA1130),TRUE,ISNUMBER(MATCH(TRUE,EXACT(Spreadsheet!BA1130,LifeBenefitClasses),0)))</f>
        <v>1</v>
      </c>
      <c r="CE920" s="5" t="b">
        <f>IF(OR(ISBLANK(Spreadsheet!BA1130), Spreadsheet!BA1130="Waive"),IF(ISBLANK(Spreadsheet!BB1130),TRUE,FALSE),IF(OR(AND(NOT(ISBLANK(Spreadsheet!BA1130)),ISBLANK(Spreadsheet!BB1130)),NOT(ISNUMBER(VALUE(Spreadsheet!BB1130))),ISBLANK(Spreadsheet!BC1130),NOT(ISNUMBER(VALUE(Spreadsheet!BC1130)))),FALSE,IF(AND(Spreadsheet!BB1130&gt;=50000,Spreadsheet!BB1130&lt;=250000,MOD(Spreadsheet!BB1130,10000)=0,Spreadsheet!BB1130&lt;=(10*Spreadsheet!BC1130)),TRUE,FALSE)))</f>
        <v>1</v>
      </c>
      <c r="CF920" s="5" t="b">
        <f>IF(NOT(ISBLANK(Spreadsheet!BC920)),AND(ISNUMBER(VALUE(Spreadsheet!BC920)),Spreadsheet!BC920&gt;0),AND(OR(ISBLANK(Spreadsheet!AO920),Spreadsheet!AO920="Waive",AND(NOT(OR(ISBLANK(Spreadsheet!AO920),Spreadsheet!AO920="Waive")),Spreadsheet!AP920&gt;=6)),OR(ISBLANK(Spreadsheet!AR920),AND(NOT(OR(ISBLANK(Spreadsheet!AR920),Spreadsheet!AR920="Waive")),Spreadsheet!AS920&gt;=6)),OR(ISBLANK(Spreadsheet!AW920)),OR(ISBLANK(Spreadsheet!AX920)),OR(ISBLANK(Spreadsheet!AY920)),OR(ISBLANK(Spreadsheet!AZ920)),OR(ISBLANK(Spreadsheet!BA920),Spreadsheet!BA920="Waive")))</f>
        <v>1</v>
      </c>
      <c r="CG920" s="5" t="b">
        <f t="shared" ca="1" si="69"/>
        <v>1</v>
      </c>
    </row>
    <row r="921" spans="8:85" x14ac:dyDescent="0.3">
      <c r="H921" s="5">
        <f t="shared" ca="1" si="66"/>
        <v>2</v>
      </c>
      <c r="I921" s="5" t="str">
        <f t="shared" ca="1" si="67"/>
        <v/>
      </c>
      <c r="J921" s="5" t="str">
        <f>IF(AND(NOT(ISBLANK(Spreadsheet!C1131)),ISBLANK(Spreadsheet!D1131)),Spreadsheet!F1131&amp;" "&amp;Spreadsheet!H1131,"")</f>
        <v/>
      </c>
      <c r="K921" s="5">
        <f>IF(AND(NOT(ISBLANK(Spreadsheet!C1131)),ISBLANK(Spreadsheet!D1131)),COUNTIFS(Spreadsheet!E$786:E1132,"=Child",Spreadsheet!C$786:C1132, "="&amp;Spreadsheet!C1131) + COUNTIFS(Spreadsheet!E$786:E1132,"=Step-child",Spreadsheet!C$786:C1132, "="&amp;Spreadsheet!C1131),0)</f>
        <v>0</v>
      </c>
      <c r="L921" s="5">
        <f>IF(NOT(ISBLANK(J921)),COUNTIFS(Spreadsheet!E$786:E1132,"=Wife",Spreadsheet!C$786:C1132, "="&amp;Spreadsheet!C1131) + COUNTIFS(Spreadsheet!E$786:E1132,"=Husband",Spreadsheet!C$786:C1132, "="&amp;Spreadsheet!C1131),0)</f>
        <v>0</v>
      </c>
      <c r="M921" s="5">
        <f>IF(NOT(ISBLANK(Spreadsheet!AJ1131)),VLOOKUP(Spreadsheet!AJ1131,'Drop Downs'!$P$2:$R$16,3,FALSE),0)</f>
        <v>0</v>
      </c>
      <c r="N921" s="5">
        <f>IF(NOT(ISBLANK(Spreadsheet!AJ1131)), VLOOKUP(Spreadsheet!AJ1131,'Drop Downs'!$P$2:$R$16,2,FALSE),0)</f>
        <v>0</v>
      </c>
      <c r="O921" s="5">
        <f>IF(NOT(ISBLANK(Spreadsheet!AL1131)),VLOOKUP(Spreadsheet!AL1131,'Drop Downs'!$P$2:$R$16,3,FALSE), 0)</f>
        <v>0</v>
      </c>
      <c r="P921" s="5">
        <f>IF(NOT(ISBLANK(Spreadsheet!AL1131)),VLOOKUP(Spreadsheet!AL1131,'Drop Downs'!$P$2:$R$16,2,FALSE),0)</f>
        <v>0</v>
      </c>
      <c r="Q921" s="5">
        <f>IF(NOT(ISBLANK(Spreadsheet!AN1131)),VLOOKUP(Spreadsheet!AN1131,'Drop Downs'!$P$2:$R$16,3,FALSE),0)</f>
        <v>0</v>
      </c>
      <c r="R921" s="5">
        <f>IF(NOT(ISBLANK(Spreadsheet!AN1131)),VLOOKUP(Spreadsheet!AN1131,'Drop Downs'!$P$2:$R$16,2,FALSE),0)</f>
        <v>0</v>
      </c>
      <c r="S921" s="5" t="str">
        <f>IF(OR(M921&gt;K921,N921&gt;L921,O921&gt;K921, Q921&gt;K921,N921&gt;L921, P921&gt;L921, R921&gt;L921),"Member currently has a coverage election over what he/she needs.  Please add more dependents or adjust the coverage election.","")&amp;(IF(AND(NOT(ISBLANK(Spreadsheet!C1131)),NOT(ISBLANK(Spreadsheet!D1131)),ISBLANK(Spreadsheet!E1131)),"Dependent lacks a relationship to member.Please select one from the drop-down.",""))</f>
        <v/>
      </c>
      <c r="T921" s="5" t="b">
        <f t="shared" si="68"/>
        <v>1</v>
      </c>
      <c r="U921" s="5" t="b">
        <f>OR(ISBLANK(Spreadsheet!C1131),IF(NOT(ISBLANK(Spreadsheet!D1131)),NOT(ISBLANK(Spreadsheet!E1131)),TRUE))</f>
        <v>1</v>
      </c>
      <c r="V921" s="5" t="b">
        <f>OR(ISBLANK(Spreadsheet!C1131), NOT(ISBLANK(Spreadsheet!I1131)))</f>
        <v>1</v>
      </c>
      <c r="W921" s="5" t="b">
        <f>OR(ISBLANK(Spreadsheet!D1131),NOT(ISBLANK(Spreadsheet!C1131)))</f>
        <v>1</v>
      </c>
      <c r="X921" s="155" t="str">
        <f>REPT("0",MIN(FIND({1,2,3,4,5,6,7,8,9},Spreadsheet!C1131&amp;"123456789"))-1)&amp;IF(ISBLANK(Spreadsheet!C1131),"",SUMPRODUCT(MID(0&amp;Spreadsheet!C1131,LARGE(INDEX(ISNUMBER(--MID(Spreadsheet!C1131,ROW($1:$225),1))*
 ROW($1:$225),0),ROW($1:$225))+1,1)*10^ROW($1:$225)/10))</f>
        <v/>
      </c>
      <c r="Y921" s="5" t="b">
        <f>IF(NOT(ISBLANK(Spreadsheet!C1131)),IF(AND(ISNUMBER(VALUE(Spreadsheet!C1131)), LEN(Spreadsheet!C1131)=9),TRUE,FALSE),TRUE)</f>
        <v>1</v>
      </c>
      <c r="Z921" s="155" t="str">
        <f>REPT("0",MIN(FIND({1,2,3,4,5,6,7,8,9},Spreadsheet!D1131&amp;"123456789"))-1)&amp;IF(ISBLANK(Spreadsheet!D1131),"",SUMPRODUCT(MID(0&amp;Spreadsheet!D1131,LARGE(INDEX(ISNUMBER(--MID(Spreadsheet!D1131,ROW($1:$225),1))*
 ROW($1:$225),0),ROW($1:$225))+1,1)*10^ROW($1:$225)/10))</f>
        <v/>
      </c>
      <c r="AA921" s="5" t="b">
        <f>IF(AND(NOT(ISBLANK(Spreadsheet!D1131)),NOT(ISBLANK(Spreadsheet!C1131))),IF(AND(ISNUMBER(VALUE(Spreadsheet!D1131)), LEN(Spreadsheet!D1131)=9),TRUE,FALSE),IF(AND(NOT(ISBLANK(Spreadsheet!D1131)),ISBLANK(Spreadsheet!C1131)),FALSE,TRUE))</f>
        <v>1</v>
      </c>
      <c r="AB921" s="5" t="b">
        <f>OR(ISBLANK(Spreadsheet!Y921),IF(NOT(ISBLANK(Spreadsheet!Y921)),LEN(Spreadsheet!Y921)=10,ISNUMBER(VALUE(Spreadsheet!Y921))))</f>
        <v>1</v>
      </c>
      <c r="AC921" s="5" t="b">
        <f>OR(ISBLANK(Spreadsheet!AI1131), AND(NOT(ISBLANK(Spreadsheet!AJ1131)), NOT(ISNUMBER(SEARCH("Waive",Spreadsheet!AJ1131)))))</f>
        <v>1</v>
      </c>
      <c r="AD921" s="5" t="b">
        <f>OR(ISBLANK(Spreadsheet!AK1131), AND(NOT(ISBLANK(Spreadsheet!AL1131)), NOT(ISNUMBER(SEARCH("Waive",Spreadsheet!AL1131)))))</f>
        <v>1</v>
      </c>
      <c r="AE921" s="5" t="b">
        <f>OR(ISBLANK(Spreadsheet!AM1131), AND(NOT(ISBLANK(Spreadsheet!AN1131)), NOT(ISNUMBER(SEARCH("Waive", Spreadsheet!AN1131)))))</f>
        <v>1</v>
      </c>
      <c r="AF921" s="5" t="b">
        <f>OR(ISBLANK(Spreadsheet!C1131), NOT(ISBLANK(Spreadsheet!D1131)),NOT(ISBLANK(Spreadsheet!L1131)))</f>
        <v>1</v>
      </c>
      <c r="AG921" s="5" t="b">
        <f>IF(AND(NOT(ISBLANK(Spreadsheet!C1131)), NOT(ISBLANK(Spreadsheet!D1131)),Spreadsheet!C1131&lt;&gt;Spreadsheet!D1131),IF(ISERROR(VLOOKUP(Spreadsheet!C1131, Spreadsheet!$C$6:'Spreadsheet'!$C1130,1,FALSE)), FALSE, TRUE),TRUE)</f>
        <v>1</v>
      </c>
      <c r="AH921" s="5" t="b">
        <f>Spreadsheet!$B$2=Spreadsheet!AD921</f>
        <v>1</v>
      </c>
      <c r="AI921" s="5" t="b">
        <f>IF(ISBLANK(Spreadsheet!G1131),TRUE,IF(OR(LEN(Spreadsheet!G1131)&gt;1,ISNUMBER(VALUE(Spreadsheet!G1131))),FALSE,TRUE))</f>
        <v>1</v>
      </c>
      <c r="AJ921" s="5" t="b">
        <f>OR(ISBLANK(Spreadsheet!C1131), NOT(ISBLANK(Spreadsheet!B1131)), NOT(ISBLANK(Spreadsheet!D1131)))</f>
        <v>1</v>
      </c>
      <c r="AK921" s="5" t="b">
        <f t="array" ref="AK921">IF(OR(AND(ISBLANK(Spreadsheet!E1131),ISBLANK(Spreadsheet!D1131),NOT(ISBLANK(Spreadsheet!C1131))),AND(ISBLANK(Spreadsheet!E1131),ISBLANK(Spreadsheet!D1131),ISBLANK(Spreadsheet!C1131))),TRUE,ISNUMBER(MATCH(TRUE,EXACT(Spreadsheet!E1131,Relationships),0)))</f>
        <v>1</v>
      </c>
      <c r="AL921" s="5" t="b">
        <f>IF(NOT(ISBLANK(Spreadsheet!C1131)),IF(OR(ISBLANK(Spreadsheet!F1131),LEN(Spreadsheet!F1131)&gt;40),FALSE,TRUE),TRUE)</f>
        <v>1</v>
      </c>
      <c r="AM921" s="5" t="b">
        <f>IF(NOT(ISBLANK(Spreadsheet!C1131)),IF(OR(ISBLANK(Spreadsheet!H1131),LEN(Spreadsheet!H1131)&gt;40),FALSE,TRUE),TRUE)</f>
        <v>1</v>
      </c>
      <c r="AN921" s="5" t="b">
        <f t="array" ref="AN921">IF(ISBLANK(Spreadsheet!I1131),TRUE,ISNUMBER(MATCH(TRUE,EXACT(Spreadsheet!I1131,GenderValues),0)))</f>
        <v>1</v>
      </c>
      <c r="AO921" s="5" t="b">
        <f ca="1">IF(ISERROR(DATEVALUE(TEXT(Spreadsheet!J1131,"mm/dd/yyyy")) &gt; TODAY()),IF(AND(ISBLANK(Spreadsheet!J1131),ISBLANK(Spreadsheet!C1131)),TRUE,FALSE),IF(DATEVALUE(TEXT(Spreadsheet!J1131,"mm/dd/yyyy")) &gt; TODAY(),FALSE,TRUE))</f>
        <v>1</v>
      </c>
      <c r="AP921" s="5" t="b">
        <f>OR(ISBLANK(Spreadsheet!K1131),LEN(Spreadsheet!K1131)&lt;=100)</f>
        <v>1</v>
      </c>
      <c r="AQ921" s="5" t="b">
        <f t="array" ref="AQ921">IF(OR(AND(ISBLANK(Spreadsheet!L1131),ISBLANK(Spreadsheet!C1131)),AND(NOT(ISBLANK(Spreadsheet!C1131)),NOT(ISBLANK(Spreadsheet!D1131)))),TRUE,ISNUMBER(MATCH(TRUE,EXACT(Spreadsheet!L1131,MaritalStatus),0)))</f>
        <v>1</v>
      </c>
      <c r="AR921" s="5" t="b">
        <f ca="1">IF(ISERROR(DATEVALUE(TEXT(Spreadsheet!M1131,"mm/dd/yyyy")) &gt; TODAY()),IF(ISBLANK(Spreadsheet!M1131),TRUE,FALSE),IF(DATEVALUE(TEXT(Spreadsheet!M1131,"mm/dd/yyyy")) &gt; TODAY(),FALSE,TRUE))</f>
        <v>1</v>
      </c>
      <c r="AS921" s="5" t="b">
        <f>OR(ISBLANK(Spreadsheet!N1131),LEN(Spreadsheet!N1131)&lt;=100)</f>
        <v>1</v>
      </c>
      <c r="AT921" s="5" t="b">
        <f>OR(ISBLANK(Spreadsheet!O1131),UPPER(Spreadsheet!O1131)="YES")</f>
        <v>1</v>
      </c>
      <c r="AU921" s="5" t="b">
        <f>OR(ISBLANK(Spreadsheet!P1131),UPPER(Spreadsheet!P1131)="YES")</f>
        <v>1</v>
      </c>
      <c r="AV921" s="5" t="b">
        <f t="array" ref="AV921">IF(ISBLANK(Spreadsheet!Q1131),TRUE,ISNUMBER(MATCH(TRUE,EXACT(Spreadsheet!Q1131,OnGroupsPriorIns),0)))</f>
        <v>1</v>
      </c>
      <c r="AW921" s="5" t="b">
        <f>OR(ISBLANK(Spreadsheet!R1131),UPPER(Spreadsheet!R1131)="YES")</f>
        <v>1</v>
      </c>
      <c r="AX921" s="5" t="b">
        <f>OR(ISBLANK(Spreadsheet!S1131),UPPER(Spreadsheet!S1131)="YES")</f>
        <v>1</v>
      </c>
      <c r="AY921" s="5" t="b">
        <f>OR(AND(ISBLANK(Spreadsheet!C1131),LEN(Spreadsheet!T1131)=0),AND(NOT(ISBLANK(Spreadsheet!C1131)),LEN(Spreadsheet!T1131)&gt;0,LEN(Spreadsheet!T1131)&lt;=50))</f>
        <v>1</v>
      </c>
      <c r="AZ921" s="5" t="b">
        <f>OR(LEN(Spreadsheet!U1131)=0,AND(LEN(Spreadsheet!U1131)&gt;0,LEN(Spreadsheet!U1131)&lt;=50))</f>
        <v>1</v>
      </c>
      <c r="BA921" s="5" t="b">
        <f>OR(AND(ISBLANK(Spreadsheet!C1131),LEN(Spreadsheet!V1131)=0),AND(NOT(ISBLANK(Spreadsheet!C1131)),LEN(Spreadsheet!V1131)&gt;0,LEN(Spreadsheet!V1131)&lt;=50))</f>
        <v>1</v>
      </c>
      <c r="BB921" s="5" t="b">
        <f t="array" ref="BB921">IF(AND(ISBLANK(Spreadsheet!C1131),LEN(Spreadsheet!W1131)=0),TRUE,ISNUMBER(MATCH(TRUE,EXACT(Spreadsheet!W1131,States),0)))</f>
        <v>1</v>
      </c>
      <c r="BC921" s="5" t="b">
        <f>OR(AND(ISBLANK(Spreadsheet!C1131),LEN(Spreadsheet!X1131)=0),AND(NOT(ISBLANK(Spreadsheet!C1131)),LEN(Spreadsheet!X1131)&gt;0,LEN(Spreadsheet!X1131)=5,ISNUMBER(VALUE(Spreadsheet!X1131))))</f>
        <v>1</v>
      </c>
      <c r="BD921" s="5" t="b">
        <f>OR(ISBLANK(Spreadsheet!Z1131),LEN(Spreadsheet!Z1131)&lt;=50)</f>
        <v>1</v>
      </c>
      <c r="BE921" s="5" t="b">
        <f>ISBLANK(Spreadsheet!AA1131)</f>
        <v>1</v>
      </c>
      <c r="BF921" s="5" t="b">
        <f>ISBLANK(Spreadsheet!AB1131)</f>
        <v>1</v>
      </c>
      <c r="BG921" s="5" t="b">
        <f>IF(ISERROR(DATEVALUE(TEXT(Spreadsheet!AC1131,"mm/dd/yyyy")) &gt; DATEVALUE(TEXT(Spreadsheet!J1131,"mm/dd/yyyy"))),IF(OR(AND(ISBLANK(Spreadsheet!AC1131),ISBLANK(Spreadsheet!C1131)),AND(NOT(ISBLANK(Spreadsheet!C1131)),ISBLANK(Spreadsheet!AC1131),NOT(ISBLANK(Spreadsheet!D1131)))),TRUE,FALSE),IF(DATEVALUE(TEXT(Spreadsheet!AC1131,"mm/dd/yyyy")) &gt; DATEVALUE(TEXT(Spreadsheet!J1131,"mm/dd/yyyy")),TRUE,FALSE))</f>
        <v>1</v>
      </c>
      <c r="BH921" s="5" t="b">
        <f>OR(AND(ISBLANK(Spreadsheet!C1131),ISBLANK(Spreadsheet!AE1131)),AND(NOT(ISBLANK(Spreadsheet!C1131)),NOT(ISBLANK(Spreadsheet!D1131)),ISBLANK(Spreadsheet!AE1131)),AND(NOT(ISBLANK(Spreadsheet!C1131)),ISBLANK(Spreadsheet!D1131),NOT(ISBLANK(Spreadsheet!AE1131)),LEN(Spreadsheet!AE1131)&lt;=100))</f>
        <v>1</v>
      </c>
      <c r="BI921" s="5" t="b">
        <f t="array" ref="BI921">IF(ISBLANK(Spreadsheet!AF1131),TRUE,ISNUMBER(MATCH(TRUE,EXACT(Spreadsheet!AF1131,CobraShortReasons),0)))</f>
        <v>1</v>
      </c>
      <c r="BJ921" s="5" t="b">
        <f ca="1">IF(ISERROR(DATEVALUE(TEXT(Spreadsheet!AG1131,"mm/dd/yyyy")) &gt; TODAY()),IF(ISBLANK(Spreadsheet!AG1131),TRUE,FALSE),IF(DATEVALUE(TEXT(Spreadsheet!AG1131,"mm/dd/yyyy")) &gt; TODAY(),FALSE,TRUE))</f>
        <v>1</v>
      </c>
      <c r="BK921" s="5" t="b">
        <f>OR(ISBLANK(Spreadsheet!AH1131),LEN(Spreadsheet!AH1131)&lt;=25)</f>
        <v>1</v>
      </c>
      <c r="BL921" s="5" t="b">
        <f t="array" aca="1" ref="BL921" ca="1">IF(ISBLANK(Spreadsheet!AI1131),TRUE,ISNUMBER(MATCH(TRUE,EXACT(Spreadsheet!AI1131,INDIRECT(Spreadsheet!$D$2)),0)))</f>
        <v>1</v>
      </c>
      <c r="BM921" s="5" t="b">
        <f t="array" aca="1" ref="BM921" ca="1">IF(ISBLANK(Spreadsheet!AJ1131),TRUE,ISNUMBER(MATCH(TRUE,EXACT(Spreadsheet!AJ1131,INDIRECT(Spreadsheet!BJ921)),0)))</f>
        <v>1</v>
      </c>
      <c r="BN921" s="5" t="b">
        <f t="array" ref="BN921">IF(ISBLANK(Spreadsheet!AK1131),TRUE,ISNUMBER(MATCH(TRUE,EXACT(Spreadsheet!AK1131,DentalPlans),0)))</f>
        <v>1</v>
      </c>
      <c r="BO921" s="5" t="b">
        <f t="array" aca="1" ref="BO921" ca="1">IF(ISBLANK(Spreadsheet!AL1131),TRUE,ISNUMBER(MATCH(TRUE,EXACT(Spreadsheet!AL1131,INDIRECT(Spreadsheet!BK921)),0)))</f>
        <v>1</v>
      </c>
      <c r="BP921" s="5" t="b">
        <f t="array" ref="BP921">IF(ISBLANK(Spreadsheet!AM1131),TRUE,ISNUMBER(MATCH(TRUE,EXACT(Spreadsheet!AM1131,VisionPlans),0)))</f>
        <v>1</v>
      </c>
      <c r="BQ921" s="5" t="b">
        <f t="array" aca="1" ref="BQ921" ca="1">IF(ISBLANK(Spreadsheet!AN1131),TRUE,ISNUMBER(MATCH(TRUE,EXACT(Spreadsheet!AN1131,INDIRECT(Spreadsheet!BL921)),0)))</f>
        <v>1</v>
      </c>
      <c r="BR921" s="5" t="b">
        <f t="array" ref="BR921">IF(ISBLANK(Spreadsheet!AO1131),TRUE,ISNUMBER(MATCH(TRUE,EXACT(Spreadsheet!AO1131,LifeBenefitClasses),0)))</f>
        <v>1</v>
      </c>
      <c r="BS921" s="5" t="b">
        <f>IF(OR(ISBLANK(Spreadsheet!AO1131), Spreadsheet!AO1131="Waive"),IF(ISBLANK(Spreadsheet!AP1131),TRUE,FALSE),IF(OR(AND(NOT(ISBLANK(Spreadsheet!AO1131)),ISBLANK(Spreadsheet!AP1131)),NOT(ISNUMBER(VALUE(Spreadsheet!AP1131)))),FALSE,IF(OR(AND(Spreadsheet!AP1131&lt;6,MOD(Spreadsheet!AP1131*10,5)=0), MOD(Spreadsheet!AP1131,5000)=0),TRUE,FALSE)))</f>
        <v>1</v>
      </c>
      <c r="BT921" s="5" t="b">
        <f t="array" ref="BT921">IF(ISBLANK(Spreadsheet!AQ1131),TRUE,ISNUMBER(MATCH(TRUE,EXACT(Spreadsheet!AQ1131,EnrollWaive),0)))</f>
        <v>1</v>
      </c>
      <c r="BU921" s="5" t="b">
        <f t="array" ref="BU921">IF(ISBLANK(Spreadsheet!AR1131),TRUE,ISNUMBER(MATCH(TRUE,EXACT(Spreadsheet!AR1131,LifeBenefitClasses),0)))</f>
        <v>1</v>
      </c>
      <c r="BV921" s="5" t="b">
        <f>IF(OR(ISBLANK(Spreadsheet!AR1131), Spreadsheet!AR1131="Waive"),IF(ISBLANK(Spreadsheet!AS1131),TRUE,FALSE),IF(OR(AND(NOT(ISBLANK(Spreadsheet!AR1131)),ISBLANK(Spreadsheet!AS1131)),NOT(ISNUMBER(VALUE(Spreadsheet!AS1131)))),FALSE,IF(OR(AND(Spreadsheet!AS1131&lt;6,MOD(Spreadsheet!AS1131*10,5)=0), MOD(Spreadsheet!AS1131,10000)=0),TRUE,FALSE)))</f>
        <v>1</v>
      </c>
      <c r="BW921" s="5" t="b">
        <f t="array" ref="BW921">IF(ISBLANK(Spreadsheet!AT1131),TRUE,ISNUMBER(MATCH(TRUE,EXACT(Spreadsheet!AT1131,LifeBenefitClasses),0)))</f>
        <v>1</v>
      </c>
      <c r="BX921" s="5" t="b">
        <f>IF(OR(ISBLANK(Spreadsheet!AT1131), Spreadsheet!AT1131="Waive"),IF(ISBLANK(Spreadsheet!AU1131),TRUE,FALSE),IF(OR(AND(NOT(ISBLANK(Spreadsheet!AT1131)),ISBLANK(Spreadsheet!AU1131)),NOT(ISNUMBER(VALUE(Spreadsheet!AU1131)))),FALSE,IF(AND(NOT(OR(ISBLANK(Spreadsheet!AT1131),Spreadsheet!AT1131="Waive")),NOT(OR(ISBLANK(Spreadsheet!AR1131),Spreadsheet!AR1131="Waive")),MOD(Spreadsheet!AU1131,5000)=0, Spreadsheet!AU1131&lt;=(Spreadsheet!AS1131*0.5)),TRUE,FALSE)))</f>
        <v>1</v>
      </c>
      <c r="BY921" s="5" t="b">
        <f t="array" ref="BY921">IF(ISBLANK(Spreadsheet!AV1131),TRUE,ISNUMBER(MATCH(TRUE,EXACT(Spreadsheet!AV1131,EnrollWaive),0)))</f>
        <v>1</v>
      </c>
      <c r="BZ921" s="5" t="b">
        <f t="array" ref="BZ921">IF(ISBLANK(Spreadsheet!AW1131),TRUE,ISNUMBER(MATCH(TRUE,EXACT(Spreadsheet!AW1131,LifeBenefitClasses),0)))</f>
        <v>1</v>
      </c>
      <c r="CA921" s="5" t="b">
        <f t="array" ref="CA921">IF(ISBLANK(Spreadsheet!AX1131),TRUE,ISNUMBER(MATCH(TRUE,EXACT(Spreadsheet!AX1131,LifeBenefitClasses),0)))</f>
        <v>1</v>
      </c>
      <c r="CB921" s="5" t="b">
        <f t="array" ref="CB921">IF(ISBLANK(Spreadsheet!AY1131),TRUE,ISNUMBER(MATCH(TRUE,EXACT(Spreadsheet!AY1131,LifeBenefitClasses),0)))</f>
        <v>1</v>
      </c>
      <c r="CC921" s="5" t="b">
        <f t="array" ref="CC921">IF(ISBLANK(Spreadsheet!AZ1131),TRUE,ISNUMBER(MATCH(TRUE,EXACT(Spreadsheet!AZ1131,LifeBenefitClasses),0)))</f>
        <v>1</v>
      </c>
      <c r="CD921" s="5" t="b">
        <f t="array" ref="CD921">IF(ISBLANK(Spreadsheet!BA1131),TRUE,ISNUMBER(MATCH(TRUE,EXACT(Spreadsheet!BA1131,LifeBenefitClasses),0)))</f>
        <v>1</v>
      </c>
      <c r="CE921" s="5" t="b">
        <f>IF(OR(ISBLANK(Spreadsheet!BA1131), Spreadsheet!BA1131="Waive"),IF(ISBLANK(Spreadsheet!BB1131),TRUE,FALSE),IF(OR(AND(NOT(ISBLANK(Spreadsheet!BA1131)),ISBLANK(Spreadsheet!BB1131)),NOT(ISNUMBER(VALUE(Spreadsheet!BB1131))),ISBLANK(Spreadsheet!BC1131),NOT(ISNUMBER(VALUE(Spreadsheet!BC1131)))),FALSE,IF(AND(Spreadsheet!BB1131&gt;=50000,Spreadsheet!BB1131&lt;=250000,MOD(Spreadsheet!BB1131,10000)=0,Spreadsheet!BB1131&lt;=(10*Spreadsheet!BC1131)),TRUE,FALSE)))</f>
        <v>1</v>
      </c>
      <c r="CF921" s="5" t="b">
        <f>IF(NOT(ISBLANK(Spreadsheet!BC921)),AND(ISNUMBER(VALUE(Spreadsheet!BC921)),Spreadsheet!BC921&gt;0),AND(OR(ISBLANK(Spreadsheet!AO921),Spreadsheet!AO921="Waive",AND(NOT(OR(ISBLANK(Spreadsheet!AO921),Spreadsheet!AO921="Waive")),Spreadsheet!AP921&gt;=6)),OR(ISBLANK(Spreadsheet!AR921),AND(NOT(OR(ISBLANK(Spreadsheet!AR921),Spreadsheet!AR921="Waive")),Spreadsheet!AS921&gt;=6)),OR(ISBLANK(Spreadsheet!AW921)),OR(ISBLANK(Spreadsheet!AX921)),OR(ISBLANK(Spreadsheet!AY921)),OR(ISBLANK(Spreadsheet!AZ921)),OR(ISBLANK(Spreadsheet!BA921),Spreadsheet!BA921="Waive")))</f>
        <v>1</v>
      </c>
      <c r="CG921" s="5" t="b">
        <f t="shared" ca="1" si="69"/>
        <v>1</v>
      </c>
    </row>
    <row r="922" spans="8:85" x14ac:dyDescent="0.3">
      <c r="H922" s="5">
        <f t="shared" ca="1" si="66"/>
        <v>2</v>
      </c>
      <c r="I922" s="5" t="str">
        <f t="shared" ca="1" si="67"/>
        <v/>
      </c>
      <c r="J922" s="5" t="str">
        <f>IF(AND(NOT(ISBLANK(Spreadsheet!C1132)),ISBLANK(Spreadsheet!D1132)),Spreadsheet!F1132&amp;" "&amp;Spreadsheet!H1132,"")</f>
        <v/>
      </c>
      <c r="K922" s="5">
        <f>IF(AND(NOT(ISBLANK(Spreadsheet!C1132)),ISBLANK(Spreadsheet!D1132)),COUNTIFS(Spreadsheet!E$786:E1133,"=Child",Spreadsheet!C$786:C1133, "="&amp;Spreadsheet!C1132) + COUNTIFS(Spreadsheet!E$786:E1133,"=Step-child",Spreadsheet!C$786:C1133, "="&amp;Spreadsheet!C1132),0)</f>
        <v>0</v>
      </c>
      <c r="L922" s="5">
        <f>IF(NOT(ISBLANK(J922)),COUNTIFS(Spreadsheet!E$786:E1133,"=Wife",Spreadsheet!C$786:C1133, "="&amp;Spreadsheet!C1132) + COUNTIFS(Spreadsheet!E$786:E1133,"=Husband",Spreadsheet!C$786:C1133, "="&amp;Spreadsheet!C1132),0)</f>
        <v>0</v>
      </c>
      <c r="M922" s="5">
        <f>IF(NOT(ISBLANK(Spreadsheet!AJ1132)),VLOOKUP(Spreadsheet!AJ1132,'Drop Downs'!$P$2:$R$16,3,FALSE),0)</f>
        <v>0</v>
      </c>
      <c r="N922" s="5">
        <f>IF(NOT(ISBLANK(Spreadsheet!AJ1132)), VLOOKUP(Spreadsheet!AJ1132,'Drop Downs'!$P$2:$R$16,2,FALSE),0)</f>
        <v>0</v>
      </c>
      <c r="O922" s="5">
        <f>IF(NOT(ISBLANK(Spreadsheet!AL1132)),VLOOKUP(Spreadsheet!AL1132,'Drop Downs'!$P$2:$R$16,3,FALSE), 0)</f>
        <v>0</v>
      </c>
      <c r="P922" s="5">
        <f>IF(NOT(ISBLANK(Spreadsheet!AL1132)),VLOOKUP(Spreadsheet!AL1132,'Drop Downs'!$P$2:$R$16,2,FALSE),0)</f>
        <v>0</v>
      </c>
      <c r="Q922" s="5">
        <f>IF(NOT(ISBLANK(Spreadsheet!AN1132)),VLOOKUP(Spreadsheet!AN1132,'Drop Downs'!$P$2:$R$16,3,FALSE),0)</f>
        <v>0</v>
      </c>
      <c r="R922" s="5">
        <f>IF(NOT(ISBLANK(Spreadsheet!AN1132)),VLOOKUP(Spreadsheet!AN1132,'Drop Downs'!$P$2:$R$16,2,FALSE),0)</f>
        <v>0</v>
      </c>
      <c r="S922" s="5" t="str">
        <f>IF(OR(M922&gt;K922,N922&gt;L922,O922&gt;K922, Q922&gt;K922,N922&gt;L922, P922&gt;L922, R922&gt;L922),"Member currently has a coverage election over what he/she needs.  Please add more dependents or adjust the coverage election.","")&amp;(IF(AND(NOT(ISBLANK(Spreadsheet!C1132)),NOT(ISBLANK(Spreadsheet!D1132)),ISBLANK(Spreadsheet!E1132)),"Dependent lacks a relationship to member.Please select one from the drop-down.",""))</f>
        <v/>
      </c>
      <c r="T922" s="5" t="b">
        <f t="shared" si="68"/>
        <v>1</v>
      </c>
      <c r="U922" s="5" t="b">
        <f>OR(ISBLANK(Spreadsheet!C1132),IF(NOT(ISBLANK(Spreadsheet!D1132)),NOT(ISBLANK(Spreadsheet!E1132)),TRUE))</f>
        <v>1</v>
      </c>
      <c r="V922" s="5" t="b">
        <f>OR(ISBLANK(Spreadsheet!C1132), NOT(ISBLANK(Spreadsheet!I1132)))</f>
        <v>1</v>
      </c>
      <c r="W922" s="5" t="b">
        <f>OR(ISBLANK(Spreadsheet!D1132),NOT(ISBLANK(Spreadsheet!C1132)))</f>
        <v>1</v>
      </c>
      <c r="X922" s="155" t="str">
        <f>REPT("0",MIN(FIND({1,2,3,4,5,6,7,8,9},Spreadsheet!C1132&amp;"123456789"))-1)&amp;IF(ISBLANK(Spreadsheet!C1132),"",SUMPRODUCT(MID(0&amp;Spreadsheet!C1132,LARGE(INDEX(ISNUMBER(--MID(Spreadsheet!C1132,ROW($1:$225),1))*
 ROW($1:$225),0),ROW($1:$225))+1,1)*10^ROW($1:$225)/10))</f>
        <v/>
      </c>
      <c r="Y922" s="5" t="b">
        <f>IF(NOT(ISBLANK(Spreadsheet!C1132)),IF(AND(ISNUMBER(VALUE(Spreadsheet!C1132)), LEN(Spreadsheet!C1132)=9),TRUE,FALSE),TRUE)</f>
        <v>1</v>
      </c>
      <c r="Z922" s="155" t="str">
        <f>REPT("0",MIN(FIND({1,2,3,4,5,6,7,8,9},Spreadsheet!D1132&amp;"123456789"))-1)&amp;IF(ISBLANK(Spreadsheet!D1132),"",SUMPRODUCT(MID(0&amp;Spreadsheet!D1132,LARGE(INDEX(ISNUMBER(--MID(Spreadsheet!D1132,ROW($1:$225),1))*
 ROW($1:$225),0),ROW($1:$225))+1,1)*10^ROW($1:$225)/10))</f>
        <v/>
      </c>
      <c r="AA922" s="5" t="b">
        <f>IF(AND(NOT(ISBLANK(Spreadsheet!D1132)),NOT(ISBLANK(Spreadsheet!C1132))),IF(AND(ISNUMBER(VALUE(Spreadsheet!D1132)), LEN(Spreadsheet!D1132)=9),TRUE,FALSE),IF(AND(NOT(ISBLANK(Spreadsheet!D1132)),ISBLANK(Spreadsheet!C1132)),FALSE,TRUE))</f>
        <v>1</v>
      </c>
      <c r="AB922" s="5" t="b">
        <f>OR(ISBLANK(Spreadsheet!Y922),IF(NOT(ISBLANK(Spreadsheet!Y922)),LEN(Spreadsheet!Y922)=10,ISNUMBER(VALUE(Spreadsheet!Y922))))</f>
        <v>1</v>
      </c>
      <c r="AC922" s="5" t="b">
        <f>OR(ISBLANK(Spreadsheet!AI1132), AND(NOT(ISBLANK(Spreadsheet!AJ1132)), NOT(ISNUMBER(SEARCH("Waive",Spreadsheet!AJ1132)))))</f>
        <v>1</v>
      </c>
      <c r="AD922" s="5" t="b">
        <f>OR(ISBLANK(Spreadsheet!AK1132), AND(NOT(ISBLANK(Spreadsheet!AL1132)), NOT(ISNUMBER(SEARCH("Waive",Spreadsheet!AL1132)))))</f>
        <v>1</v>
      </c>
      <c r="AE922" s="5" t="b">
        <f>OR(ISBLANK(Spreadsheet!AM1132), AND(NOT(ISBLANK(Spreadsheet!AN1132)), NOT(ISNUMBER(SEARCH("Waive", Spreadsheet!AN1132)))))</f>
        <v>1</v>
      </c>
      <c r="AF922" s="5" t="b">
        <f>OR(ISBLANK(Spreadsheet!C1132), NOT(ISBLANK(Spreadsheet!D1132)),NOT(ISBLANK(Spreadsheet!L1132)))</f>
        <v>1</v>
      </c>
      <c r="AG922" s="5" t="b">
        <f>IF(AND(NOT(ISBLANK(Spreadsheet!C1132)), NOT(ISBLANK(Spreadsheet!D1132)),Spreadsheet!C1132&lt;&gt;Spreadsheet!D1132),IF(ISERROR(VLOOKUP(Spreadsheet!C1132, Spreadsheet!$C$6:'Spreadsheet'!$C1131,1,FALSE)), FALSE, TRUE),TRUE)</f>
        <v>1</v>
      </c>
      <c r="AH922" s="5" t="b">
        <f>Spreadsheet!$B$2=Spreadsheet!AD922</f>
        <v>1</v>
      </c>
      <c r="AI922" s="5" t="b">
        <f>IF(ISBLANK(Spreadsheet!G1132),TRUE,IF(OR(LEN(Spreadsheet!G1132)&gt;1,ISNUMBER(VALUE(Spreadsheet!G1132))),FALSE,TRUE))</f>
        <v>1</v>
      </c>
      <c r="AJ922" s="5" t="b">
        <f>OR(ISBLANK(Spreadsheet!C1132), NOT(ISBLANK(Spreadsheet!B1132)), NOT(ISBLANK(Spreadsheet!D1132)))</f>
        <v>1</v>
      </c>
      <c r="AK922" s="5" t="b">
        <f t="array" ref="AK922">IF(OR(AND(ISBLANK(Spreadsheet!E1132),ISBLANK(Spreadsheet!D1132),NOT(ISBLANK(Spreadsheet!C1132))),AND(ISBLANK(Spreadsheet!E1132),ISBLANK(Spreadsheet!D1132),ISBLANK(Spreadsheet!C1132))),TRUE,ISNUMBER(MATCH(TRUE,EXACT(Spreadsheet!E1132,Relationships),0)))</f>
        <v>1</v>
      </c>
      <c r="AL922" s="5" t="b">
        <f>IF(NOT(ISBLANK(Spreadsheet!C1132)),IF(OR(ISBLANK(Spreadsheet!F1132),LEN(Spreadsheet!F1132)&gt;40),FALSE,TRUE),TRUE)</f>
        <v>1</v>
      </c>
      <c r="AM922" s="5" t="b">
        <f>IF(NOT(ISBLANK(Spreadsheet!C1132)),IF(OR(ISBLANK(Spreadsheet!H1132),LEN(Spreadsheet!H1132)&gt;40),FALSE,TRUE),TRUE)</f>
        <v>1</v>
      </c>
      <c r="AN922" s="5" t="b">
        <f t="array" ref="AN922">IF(ISBLANK(Spreadsheet!I1132),TRUE,ISNUMBER(MATCH(TRUE,EXACT(Spreadsheet!I1132,GenderValues),0)))</f>
        <v>1</v>
      </c>
      <c r="AO922" s="5" t="b">
        <f ca="1">IF(ISERROR(DATEVALUE(TEXT(Spreadsheet!J1132,"mm/dd/yyyy")) &gt; TODAY()),IF(AND(ISBLANK(Spreadsheet!J1132),ISBLANK(Spreadsheet!C1132)),TRUE,FALSE),IF(DATEVALUE(TEXT(Spreadsheet!J1132,"mm/dd/yyyy")) &gt; TODAY(),FALSE,TRUE))</f>
        <v>1</v>
      </c>
      <c r="AP922" s="5" t="b">
        <f>OR(ISBLANK(Spreadsheet!K1132),LEN(Spreadsheet!K1132)&lt;=100)</f>
        <v>1</v>
      </c>
      <c r="AQ922" s="5" t="b">
        <f t="array" ref="AQ922">IF(OR(AND(ISBLANK(Spreadsheet!L1132),ISBLANK(Spreadsheet!C1132)),AND(NOT(ISBLANK(Spreadsheet!C1132)),NOT(ISBLANK(Spreadsheet!D1132)))),TRUE,ISNUMBER(MATCH(TRUE,EXACT(Spreadsheet!L1132,MaritalStatus),0)))</f>
        <v>1</v>
      </c>
      <c r="AR922" s="5" t="b">
        <f ca="1">IF(ISERROR(DATEVALUE(TEXT(Spreadsheet!M1132,"mm/dd/yyyy")) &gt; TODAY()),IF(ISBLANK(Spreadsheet!M1132),TRUE,FALSE),IF(DATEVALUE(TEXT(Spreadsheet!M1132,"mm/dd/yyyy")) &gt; TODAY(),FALSE,TRUE))</f>
        <v>1</v>
      </c>
      <c r="AS922" s="5" t="b">
        <f>OR(ISBLANK(Spreadsheet!N1132),LEN(Spreadsheet!N1132)&lt;=100)</f>
        <v>1</v>
      </c>
      <c r="AT922" s="5" t="b">
        <f>OR(ISBLANK(Spreadsheet!O1132),UPPER(Spreadsheet!O1132)="YES")</f>
        <v>1</v>
      </c>
      <c r="AU922" s="5" t="b">
        <f>OR(ISBLANK(Spreadsheet!P1132),UPPER(Spreadsheet!P1132)="YES")</f>
        <v>1</v>
      </c>
      <c r="AV922" s="5" t="b">
        <f t="array" ref="AV922">IF(ISBLANK(Spreadsheet!Q1132),TRUE,ISNUMBER(MATCH(TRUE,EXACT(Spreadsheet!Q1132,OnGroupsPriorIns),0)))</f>
        <v>1</v>
      </c>
      <c r="AW922" s="5" t="b">
        <f>OR(ISBLANK(Spreadsheet!R1132),UPPER(Spreadsheet!R1132)="YES")</f>
        <v>1</v>
      </c>
      <c r="AX922" s="5" t="b">
        <f>OR(ISBLANK(Spreadsheet!S1132),UPPER(Spreadsheet!S1132)="YES")</f>
        <v>1</v>
      </c>
      <c r="AY922" s="5" t="b">
        <f>OR(AND(ISBLANK(Spreadsheet!C1132),LEN(Spreadsheet!T1132)=0),AND(NOT(ISBLANK(Spreadsheet!C1132)),LEN(Spreadsheet!T1132)&gt;0,LEN(Spreadsheet!T1132)&lt;=50))</f>
        <v>1</v>
      </c>
      <c r="AZ922" s="5" t="b">
        <f>OR(LEN(Spreadsheet!U1132)=0,AND(LEN(Spreadsheet!U1132)&gt;0,LEN(Spreadsheet!U1132)&lt;=50))</f>
        <v>1</v>
      </c>
      <c r="BA922" s="5" t="b">
        <f>OR(AND(ISBLANK(Spreadsheet!C1132),LEN(Spreadsheet!V1132)=0),AND(NOT(ISBLANK(Spreadsheet!C1132)),LEN(Spreadsheet!V1132)&gt;0,LEN(Spreadsheet!V1132)&lt;=50))</f>
        <v>1</v>
      </c>
      <c r="BB922" s="5" t="b">
        <f t="array" ref="BB922">IF(AND(ISBLANK(Spreadsheet!C1132),LEN(Spreadsheet!W1132)=0),TRUE,ISNUMBER(MATCH(TRUE,EXACT(Spreadsheet!W1132,States),0)))</f>
        <v>1</v>
      </c>
      <c r="BC922" s="5" t="b">
        <f>OR(AND(ISBLANK(Spreadsheet!C1132),LEN(Spreadsheet!X1132)=0),AND(NOT(ISBLANK(Spreadsheet!C1132)),LEN(Spreadsheet!X1132)&gt;0,LEN(Spreadsheet!X1132)=5,ISNUMBER(VALUE(Spreadsheet!X1132))))</f>
        <v>1</v>
      </c>
      <c r="BD922" s="5" t="b">
        <f>OR(ISBLANK(Spreadsheet!Z1132),LEN(Spreadsheet!Z1132)&lt;=50)</f>
        <v>1</v>
      </c>
      <c r="BE922" s="5" t="b">
        <f>ISBLANK(Spreadsheet!AA1132)</f>
        <v>1</v>
      </c>
      <c r="BF922" s="5" t="b">
        <f>ISBLANK(Spreadsheet!AB1132)</f>
        <v>1</v>
      </c>
      <c r="BG922" s="5" t="b">
        <f>IF(ISERROR(DATEVALUE(TEXT(Spreadsheet!AC1132,"mm/dd/yyyy")) &gt; DATEVALUE(TEXT(Spreadsheet!J1132,"mm/dd/yyyy"))),IF(OR(AND(ISBLANK(Spreadsheet!AC1132),ISBLANK(Spreadsheet!C1132)),AND(NOT(ISBLANK(Spreadsheet!C1132)),ISBLANK(Spreadsheet!AC1132),NOT(ISBLANK(Spreadsheet!D1132)))),TRUE,FALSE),IF(DATEVALUE(TEXT(Spreadsheet!AC1132,"mm/dd/yyyy")) &gt; DATEVALUE(TEXT(Spreadsheet!J1132,"mm/dd/yyyy")),TRUE,FALSE))</f>
        <v>1</v>
      </c>
      <c r="BH922" s="5" t="b">
        <f>OR(AND(ISBLANK(Spreadsheet!C1132),ISBLANK(Spreadsheet!AE1132)),AND(NOT(ISBLANK(Spreadsheet!C1132)),NOT(ISBLANK(Spreadsheet!D1132)),ISBLANK(Spreadsheet!AE1132)),AND(NOT(ISBLANK(Spreadsheet!C1132)),ISBLANK(Spreadsheet!D1132),NOT(ISBLANK(Spreadsheet!AE1132)),LEN(Spreadsheet!AE1132)&lt;=100))</f>
        <v>1</v>
      </c>
      <c r="BI922" s="5" t="b">
        <f t="array" ref="BI922">IF(ISBLANK(Spreadsheet!AF1132),TRUE,ISNUMBER(MATCH(TRUE,EXACT(Spreadsheet!AF1132,CobraShortReasons),0)))</f>
        <v>1</v>
      </c>
      <c r="BJ922" s="5" t="b">
        <f ca="1">IF(ISERROR(DATEVALUE(TEXT(Spreadsheet!AG1132,"mm/dd/yyyy")) &gt; TODAY()),IF(ISBLANK(Spreadsheet!AG1132),TRUE,FALSE),IF(DATEVALUE(TEXT(Spreadsheet!AG1132,"mm/dd/yyyy")) &gt; TODAY(),FALSE,TRUE))</f>
        <v>1</v>
      </c>
      <c r="BK922" s="5" t="b">
        <f>OR(ISBLANK(Spreadsheet!AH1132),LEN(Spreadsheet!AH1132)&lt;=25)</f>
        <v>1</v>
      </c>
      <c r="BL922" s="5" t="b">
        <f t="array" aca="1" ref="BL922" ca="1">IF(ISBLANK(Spreadsheet!AI1132),TRUE,ISNUMBER(MATCH(TRUE,EXACT(Spreadsheet!AI1132,INDIRECT(Spreadsheet!$D$2)),0)))</f>
        <v>1</v>
      </c>
      <c r="BM922" s="5" t="b">
        <f t="array" aca="1" ref="BM922" ca="1">IF(ISBLANK(Spreadsheet!AJ1132),TRUE,ISNUMBER(MATCH(TRUE,EXACT(Spreadsheet!AJ1132,INDIRECT(Spreadsheet!BJ922)),0)))</f>
        <v>1</v>
      </c>
      <c r="BN922" s="5" t="b">
        <f t="array" ref="BN922">IF(ISBLANK(Spreadsheet!AK1132),TRUE,ISNUMBER(MATCH(TRUE,EXACT(Spreadsheet!AK1132,DentalPlans),0)))</f>
        <v>1</v>
      </c>
      <c r="BO922" s="5" t="b">
        <f t="array" aca="1" ref="BO922" ca="1">IF(ISBLANK(Spreadsheet!AL1132),TRUE,ISNUMBER(MATCH(TRUE,EXACT(Spreadsheet!AL1132,INDIRECT(Spreadsheet!BK922)),0)))</f>
        <v>1</v>
      </c>
      <c r="BP922" s="5" t="b">
        <f t="array" ref="BP922">IF(ISBLANK(Spreadsheet!AM1132),TRUE,ISNUMBER(MATCH(TRUE,EXACT(Spreadsheet!AM1132,VisionPlans),0)))</f>
        <v>1</v>
      </c>
      <c r="BQ922" s="5" t="b">
        <f t="array" aca="1" ref="BQ922" ca="1">IF(ISBLANK(Spreadsheet!AN1132),TRUE,ISNUMBER(MATCH(TRUE,EXACT(Spreadsheet!AN1132,INDIRECT(Spreadsheet!BL922)),0)))</f>
        <v>1</v>
      </c>
      <c r="BR922" s="5" t="b">
        <f t="array" ref="BR922">IF(ISBLANK(Spreadsheet!AO1132),TRUE,ISNUMBER(MATCH(TRUE,EXACT(Spreadsheet!AO1132,LifeBenefitClasses),0)))</f>
        <v>1</v>
      </c>
      <c r="BS922" s="5" t="b">
        <f>IF(OR(ISBLANK(Spreadsheet!AO1132), Spreadsheet!AO1132="Waive"),IF(ISBLANK(Spreadsheet!AP1132),TRUE,FALSE),IF(OR(AND(NOT(ISBLANK(Spreadsheet!AO1132)),ISBLANK(Spreadsheet!AP1132)),NOT(ISNUMBER(VALUE(Spreadsheet!AP1132)))),FALSE,IF(OR(AND(Spreadsheet!AP1132&lt;6,MOD(Spreadsheet!AP1132*10,5)=0), MOD(Spreadsheet!AP1132,5000)=0),TRUE,FALSE)))</f>
        <v>1</v>
      </c>
      <c r="BT922" s="5" t="b">
        <f t="array" ref="BT922">IF(ISBLANK(Spreadsheet!AQ1132),TRUE,ISNUMBER(MATCH(TRUE,EXACT(Spreadsheet!AQ1132,EnrollWaive),0)))</f>
        <v>1</v>
      </c>
      <c r="BU922" s="5" t="b">
        <f t="array" ref="BU922">IF(ISBLANK(Spreadsheet!AR1132),TRUE,ISNUMBER(MATCH(TRUE,EXACT(Spreadsheet!AR1132,LifeBenefitClasses),0)))</f>
        <v>1</v>
      </c>
      <c r="BV922" s="5" t="b">
        <f>IF(OR(ISBLANK(Spreadsheet!AR1132), Spreadsheet!AR1132="Waive"),IF(ISBLANK(Spreadsheet!AS1132),TRUE,FALSE),IF(OR(AND(NOT(ISBLANK(Spreadsheet!AR1132)),ISBLANK(Spreadsheet!AS1132)),NOT(ISNUMBER(VALUE(Spreadsheet!AS1132)))),FALSE,IF(OR(AND(Spreadsheet!AS1132&lt;6,MOD(Spreadsheet!AS1132*10,5)=0), MOD(Spreadsheet!AS1132,10000)=0),TRUE,FALSE)))</f>
        <v>1</v>
      </c>
      <c r="BW922" s="5" t="b">
        <f t="array" ref="BW922">IF(ISBLANK(Spreadsheet!AT1132),TRUE,ISNUMBER(MATCH(TRUE,EXACT(Spreadsheet!AT1132,LifeBenefitClasses),0)))</f>
        <v>1</v>
      </c>
      <c r="BX922" s="5" t="b">
        <f>IF(OR(ISBLANK(Spreadsheet!AT1132), Spreadsheet!AT1132="Waive"),IF(ISBLANK(Spreadsheet!AU1132),TRUE,FALSE),IF(OR(AND(NOT(ISBLANK(Spreadsheet!AT1132)),ISBLANK(Spreadsheet!AU1132)),NOT(ISNUMBER(VALUE(Spreadsheet!AU1132)))),FALSE,IF(AND(NOT(OR(ISBLANK(Spreadsheet!AT1132),Spreadsheet!AT1132="Waive")),NOT(OR(ISBLANK(Spreadsheet!AR1132),Spreadsheet!AR1132="Waive")),MOD(Spreadsheet!AU1132,5000)=0, Spreadsheet!AU1132&lt;=(Spreadsheet!AS1132*0.5)),TRUE,FALSE)))</f>
        <v>1</v>
      </c>
      <c r="BY922" s="5" t="b">
        <f t="array" ref="BY922">IF(ISBLANK(Spreadsheet!AV1132),TRUE,ISNUMBER(MATCH(TRUE,EXACT(Spreadsheet!AV1132,EnrollWaive),0)))</f>
        <v>1</v>
      </c>
      <c r="BZ922" s="5" t="b">
        <f t="array" ref="BZ922">IF(ISBLANK(Spreadsheet!AW1132),TRUE,ISNUMBER(MATCH(TRUE,EXACT(Spreadsheet!AW1132,LifeBenefitClasses),0)))</f>
        <v>1</v>
      </c>
      <c r="CA922" s="5" t="b">
        <f t="array" ref="CA922">IF(ISBLANK(Spreadsheet!AX1132),TRUE,ISNUMBER(MATCH(TRUE,EXACT(Spreadsheet!AX1132,LifeBenefitClasses),0)))</f>
        <v>1</v>
      </c>
      <c r="CB922" s="5" t="b">
        <f t="array" ref="CB922">IF(ISBLANK(Spreadsheet!AY1132),TRUE,ISNUMBER(MATCH(TRUE,EXACT(Spreadsheet!AY1132,LifeBenefitClasses),0)))</f>
        <v>1</v>
      </c>
      <c r="CC922" s="5" t="b">
        <f t="array" ref="CC922">IF(ISBLANK(Spreadsheet!AZ1132),TRUE,ISNUMBER(MATCH(TRUE,EXACT(Spreadsheet!AZ1132,LifeBenefitClasses),0)))</f>
        <v>1</v>
      </c>
      <c r="CD922" s="5" t="b">
        <f t="array" ref="CD922">IF(ISBLANK(Spreadsheet!BA1132),TRUE,ISNUMBER(MATCH(TRUE,EXACT(Spreadsheet!BA1132,LifeBenefitClasses),0)))</f>
        <v>1</v>
      </c>
      <c r="CE922" s="5" t="b">
        <f>IF(OR(ISBLANK(Spreadsheet!BA1132), Spreadsheet!BA1132="Waive"),IF(ISBLANK(Spreadsheet!BB1132),TRUE,FALSE),IF(OR(AND(NOT(ISBLANK(Spreadsheet!BA1132)),ISBLANK(Spreadsheet!BB1132)),NOT(ISNUMBER(VALUE(Spreadsheet!BB1132))),ISBLANK(Spreadsheet!BC1132),NOT(ISNUMBER(VALUE(Spreadsheet!BC1132)))),FALSE,IF(AND(Spreadsheet!BB1132&gt;=50000,Spreadsheet!BB1132&lt;=250000,MOD(Spreadsheet!BB1132,10000)=0,Spreadsheet!BB1132&lt;=(10*Spreadsheet!BC1132)),TRUE,FALSE)))</f>
        <v>1</v>
      </c>
      <c r="CF922" s="5" t="b">
        <f>IF(NOT(ISBLANK(Spreadsheet!BC922)),AND(ISNUMBER(VALUE(Spreadsheet!BC922)),Spreadsheet!BC922&gt;0),AND(OR(ISBLANK(Spreadsheet!AO922),Spreadsheet!AO922="Waive",AND(NOT(OR(ISBLANK(Spreadsheet!AO922),Spreadsheet!AO922="Waive")),Spreadsheet!AP922&gt;=6)),OR(ISBLANK(Spreadsheet!AR922),AND(NOT(OR(ISBLANK(Spreadsheet!AR922),Spreadsheet!AR922="Waive")),Spreadsheet!AS922&gt;=6)),OR(ISBLANK(Spreadsheet!AW922)),OR(ISBLANK(Spreadsheet!AX922)),OR(ISBLANK(Spreadsheet!AY922)),OR(ISBLANK(Spreadsheet!AZ922)),OR(ISBLANK(Spreadsheet!BA922),Spreadsheet!BA922="Waive")))</f>
        <v>1</v>
      </c>
      <c r="CG922" s="5" t="b">
        <f t="shared" ca="1" si="69"/>
        <v>1</v>
      </c>
    </row>
    <row r="923" spans="8:85" x14ac:dyDescent="0.3">
      <c r="H923" s="5">
        <f t="shared" ca="1" si="66"/>
        <v>2</v>
      </c>
      <c r="I923" s="5" t="str">
        <f t="shared" ca="1" si="67"/>
        <v/>
      </c>
      <c r="J923" s="5" t="str">
        <f>IF(AND(NOT(ISBLANK(Spreadsheet!C1133)),ISBLANK(Spreadsheet!D1133)),Spreadsheet!F1133&amp;" "&amp;Spreadsheet!H1133,"")</f>
        <v/>
      </c>
      <c r="K923" s="5">
        <f>IF(AND(NOT(ISBLANK(Spreadsheet!C1133)),ISBLANK(Spreadsheet!D1133)),COUNTIFS(Spreadsheet!E$786:E1134,"=Child",Spreadsheet!C$786:C1134, "="&amp;Spreadsheet!C1133) + COUNTIFS(Spreadsheet!E$786:E1134,"=Step-child",Spreadsheet!C$786:C1134, "="&amp;Spreadsheet!C1133),0)</f>
        <v>0</v>
      </c>
      <c r="L923" s="5">
        <f>IF(NOT(ISBLANK(J923)),COUNTIFS(Spreadsheet!E$786:E1134,"=Wife",Spreadsheet!C$786:C1134, "="&amp;Spreadsheet!C1133) + COUNTIFS(Spreadsheet!E$786:E1134,"=Husband",Spreadsheet!C$786:C1134, "="&amp;Spreadsheet!C1133),0)</f>
        <v>0</v>
      </c>
      <c r="M923" s="5">
        <f>IF(NOT(ISBLANK(Spreadsheet!AJ1133)),VLOOKUP(Spreadsheet!AJ1133,'Drop Downs'!$P$2:$R$16,3,FALSE),0)</f>
        <v>0</v>
      </c>
      <c r="N923" s="5">
        <f>IF(NOT(ISBLANK(Spreadsheet!AJ1133)), VLOOKUP(Spreadsheet!AJ1133,'Drop Downs'!$P$2:$R$16,2,FALSE),0)</f>
        <v>0</v>
      </c>
      <c r="O923" s="5">
        <f>IF(NOT(ISBLANK(Spreadsheet!AL1133)),VLOOKUP(Spreadsheet!AL1133,'Drop Downs'!$P$2:$R$16,3,FALSE), 0)</f>
        <v>0</v>
      </c>
      <c r="P923" s="5">
        <f>IF(NOT(ISBLANK(Spreadsheet!AL1133)),VLOOKUP(Spreadsheet!AL1133,'Drop Downs'!$P$2:$R$16,2,FALSE),0)</f>
        <v>0</v>
      </c>
      <c r="Q923" s="5">
        <f>IF(NOT(ISBLANK(Spreadsheet!AN1133)),VLOOKUP(Spreadsheet!AN1133,'Drop Downs'!$P$2:$R$16,3,FALSE),0)</f>
        <v>0</v>
      </c>
      <c r="R923" s="5">
        <f>IF(NOT(ISBLANK(Spreadsheet!AN1133)),VLOOKUP(Spreadsheet!AN1133,'Drop Downs'!$P$2:$R$16,2,FALSE),0)</f>
        <v>0</v>
      </c>
      <c r="S923" s="5" t="str">
        <f>IF(OR(M923&gt;K923,N923&gt;L923,O923&gt;K923, Q923&gt;K923,N923&gt;L923, P923&gt;L923, R923&gt;L923),"Member currently has a coverage election over what he/she needs.  Please add more dependents or adjust the coverage election.","")&amp;(IF(AND(NOT(ISBLANK(Spreadsheet!C1133)),NOT(ISBLANK(Spreadsheet!D1133)),ISBLANK(Spreadsheet!E1133)),"Dependent lacks a relationship to member.Please select one from the drop-down.",""))</f>
        <v/>
      </c>
      <c r="T923" s="5" t="b">
        <f t="shared" si="68"/>
        <v>1</v>
      </c>
      <c r="U923" s="5" t="b">
        <f>OR(ISBLANK(Spreadsheet!C1133),IF(NOT(ISBLANK(Spreadsheet!D1133)),NOT(ISBLANK(Spreadsheet!E1133)),TRUE))</f>
        <v>1</v>
      </c>
      <c r="V923" s="5" t="b">
        <f>OR(ISBLANK(Spreadsheet!C1133), NOT(ISBLANK(Spreadsheet!I1133)))</f>
        <v>1</v>
      </c>
      <c r="W923" s="5" t="b">
        <f>OR(ISBLANK(Spreadsheet!D1133),NOT(ISBLANK(Spreadsheet!C1133)))</f>
        <v>1</v>
      </c>
      <c r="X923" s="155" t="str">
        <f>REPT("0",MIN(FIND({1,2,3,4,5,6,7,8,9},Spreadsheet!C1133&amp;"123456789"))-1)&amp;IF(ISBLANK(Spreadsheet!C1133),"",SUMPRODUCT(MID(0&amp;Spreadsheet!C1133,LARGE(INDEX(ISNUMBER(--MID(Spreadsheet!C1133,ROW($1:$225),1))*
 ROW($1:$225),0),ROW($1:$225))+1,1)*10^ROW($1:$225)/10))</f>
        <v/>
      </c>
      <c r="Y923" s="5" t="b">
        <f>IF(NOT(ISBLANK(Spreadsheet!C1133)),IF(AND(ISNUMBER(VALUE(Spreadsheet!C1133)), LEN(Spreadsheet!C1133)=9),TRUE,FALSE),TRUE)</f>
        <v>1</v>
      </c>
      <c r="Z923" s="155" t="str">
        <f>REPT("0",MIN(FIND({1,2,3,4,5,6,7,8,9},Spreadsheet!D1133&amp;"123456789"))-1)&amp;IF(ISBLANK(Spreadsheet!D1133),"",SUMPRODUCT(MID(0&amp;Spreadsheet!D1133,LARGE(INDEX(ISNUMBER(--MID(Spreadsheet!D1133,ROW($1:$225),1))*
 ROW($1:$225),0),ROW($1:$225))+1,1)*10^ROW($1:$225)/10))</f>
        <v/>
      </c>
      <c r="AA923" s="5" t="b">
        <f>IF(AND(NOT(ISBLANK(Spreadsheet!D1133)),NOT(ISBLANK(Spreadsheet!C1133))),IF(AND(ISNUMBER(VALUE(Spreadsheet!D1133)), LEN(Spreadsheet!D1133)=9),TRUE,FALSE),IF(AND(NOT(ISBLANK(Spreadsheet!D1133)),ISBLANK(Spreadsheet!C1133)),FALSE,TRUE))</f>
        <v>1</v>
      </c>
      <c r="AB923" s="5" t="b">
        <f>OR(ISBLANK(Spreadsheet!Y923),IF(NOT(ISBLANK(Spreadsheet!Y923)),LEN(Spreadsheet!Y923)=10,ISNUMBER(VALUE(Spreadsheet!Y923))))</f>
        <v>1</v>
      </c>
      <c r="AC923" s="5" t="b">
        <f>OR(ISBLANK(Spreadsheet!AI1133), AND(NOT(ISBLANK(Spreadsheet!AJ1133)), NOT(ISNUMBER(SEARCH("Waive",Spreadsheet!AJ1133)))))</f>
        <v>1</v>
      </c>
      <c r="AD923" s="5" t="b">
        <f>OR(ISBLANK(Spreadsheet!AK1133), AND(NOT(ISBLANK(Spreadsheet!AL1133)), NOT(ISNUMBER(SEARCH("Waive",Spreadsheet!AL1133)))))</f>
        <v>1</v>
      </c>
      <c r="AE923" s="5" t="b">
        <f>OR(ISBLANK(Spreadsheet!AM1133), AND(NOT(ISBLANK(Spreadsheet!AN1133)), NOT(ISNUMBER(SEARCH("Waive", Spreadsheet!AN1133)))))</f>
        <v>1</v>
      </c>
      <c r="AF923" s="5" t="b">
        <f>OR(ISBLANK(Spreadsheet!C1133), NOT(ISBLANK(Spreadsheet!D1133)),NOT(ISBLANK(Spreadsheet!L1133)))</f>
        <v>1</v>
      </c>
      <c r="AG923" s="5" t="b">
        <f>IF(AND(NOT(ISBLANK(Spreadsheet!C1133)), NOT(ISBLANK(Spreadsheet!D1133)),Spreadsheet!C1133&lt;&gt;Spreadsheet!D1133),IF(ISERROR(VLOOKUP(Spreadsheet!C1133, Spreadsheet!$C$6:'Spreadsheet'!$C1132,1,FALSE)), FALSE, TRUE),TRUE)</f>
        <v>1</v>
      </c>
      <c r="AH923" s="5" t="b">
        <f>Spreadsheet!$B$2=Spreadsheet!AD923</f>
        <v>1</v>
      </c>
      <c r="AI923" s="5" t="b">
        <f>IF(ISBLANK(Spreadsheet!G1133),TRUE,IF(OR(LEN(Spreadsheet!G1133)&gt;1,ISNUMBER(VALUE(Spreadsheet!G1133))),FALSE,TRUE))</f>
        <v>1</v>
      </c>
      <c r="AJ923" s="5" t="b">
        <f>OR(ISBLANK(Spreadsheet!C1133), NOT(ISBLANK(Spreadsheet!B1133)), NOT(ISBLANK(Spreadsheet!D1133)))</f>
        <v>1</v>
      </c>
      <c r="AK923" s="5" t="b">
        <f t="array" ref="AK923">IF(OR(AND(ISBLANK(Spreadsheet!E1133),ISBLANK(Spreadsheet!D1133),NOT(ISBLANK(Spreadsheet!C1133))),AND(ISBLANK(Spreadsheet!E1133),ISBLANK(Spreadsheet!D1133),ISBLANK(Spreadsheet!C1133))),TRUE,ISNUMBER(MATCH(TRUE,EXACT(Spreadsheet!E1133,Relationships),0)))</f>
        <v>1</v>
      </c>
      <c r="AL923" s="5" t="b">
        <f>IF(NOT(ISBLANK(Spreadsheet!C1133)),IF(OR(ISBLANK(Spreadsheet!F1133),LEN(Spreadsheet!F1133)&gt;40),FALSE,TRUE),TRUE)</f>
        <v>1</v>
      </c>
      <c r="AM923" s="5" t="b">
        <f>IF(NOT(ISBLANK(Spreadsheet!C1133)),IF(OR(ISBLANK(Spreadsheet!H1133),LEN(Spreadsheet!H1133)&gt;40),FALSE,TRUE),TRUE)</f>
        <v>1</v>
      </c>
      <c r="AN923" s="5" t="b">
        <f t="array" ref="AN923">IF(ISBLANK(Spreadsheet!I1133),TRUE,ISNUMBER(MATCH(TRUE,EXACT(Spreadsheet!I1133,GenderValues),0)))</f>
        <v>1</v>
      </c>
      <c r="AO923" s="5" t="b">
        <f ca="1">IF(ISERROR(DATEVALUE(TEXT(Spreadsheet!J1133,"mm/dd/yyyy")) &gt; TODAY()),IF(AND(ISBLANK(Spreadsheet!J1133),ISBLANK(Spreadsheet!C1133)),TRUE,FALSE),IF(DATEVALUE(TEXT(Spreadsheet!J1133,"mm/dd/yyyy")) &gt; TODAY(),FALSE,TRUE))</f>
        <v>1</v>
      </c>
      <c r="AP923" s="5" t="b">
        <f>OR(ISBLANK(Spreadsheet!K1133),LEN(Spreadsheet!K1133)&lt;=100)</f>
        <v>1</v>
      </c>
      <c r="AQ923" s="5" t="b">
        <f t="array" ref="AQ923">IF(OR(AND(ISBLANK(Spreadsheet!L1133),ISBLANK(Spreadsheet!C1133)),AND(NOT(ISBLANK(Spreadsheet!C1133)),NOT(ISBLANK(Spreadsheet!D1133)))),TRUE,ISNUMBER(MATCH(TRUE,EXACT(Spreadsheet!L1133,MaritalStatus),0)))</f>
        <v>1</v>
      </c>
      <c r="AR923" s="5" t="b">
        <f ca="1">IF(ISERROR(DATEVALUE(TEXT(Spreadsheet!M1133,"mm/dd/yyyy")) &gt; TODAY()),IF(ISBLANK(Spreadsheet!M1133),TRUE,FALSE),IF(DATEVALUE(TEXT(Spreadsheet!M1133,"mm/dd/yyyy")) &gt; TODAY(),FALSE,TRUE))</f>
        <v>1</v>
      </c>
      <c r="AS923" s="5" t="b">
        <f>OR(ISBLANK(Spreadsheet!N1133),LEN(Spreadsheet!N1133)&lt;=100)</f>
        <v>1</v>
      </c>
      <c r="AT923" s="5" t="b">
        <f>OR(ISBLANK(Spreadsheet!O1133),UPPER(Spreadsheet!O1133)="YES")</f>
        <v>1</v>
      </c>
      <c r="AU923" s="5" t="b">
        <f>OR(ISBLANK(Spreadsheet!P1133),UPPER(Spreadsheet!P1133)="YES")</f>
        <v>1</v>
      </c>
      <c r="AV923" s="5" t="b">
        <f t="array" ref="AV923">IF(ISBLANK(Spreadsheet!Q1133),TRUE,ISNUMBER(MATCH(TRUE,EXACT(Spreadsheet!Q1133,OnGroupsPriorIns),0)))</f>
        <v>1</v>
      </c>
      <c r="AW923" s="5" t="b">
        <f>OR(ISBLANK(Spreadsheet!R1133),UPPER(Spreadsheet!R1133)="YES")</f>
        <v>1</v>
      </c>
      <c r="AX923" s="5" t="b">
        <f>OR(ISBLANK(Spreadsheet!S1133),UPPER(Spreadsheet!S1133)="YES")</f>
        <v>1</v>
      </c>
      <c r="AY923" s="5" t="b">
        <f>OR(AND(ISBLANK(Spreadsheet!C1133),LEN(Spreadsheet!T1133)=0),AND(NOT(ISBLANK(Spreadsheet!C1133)),LEN(Spreadsheet!T1133)&gt;0,LEN(Spreadsheet!T1133)&lt;=50))</f>
        <v>1</v>
      </c>
      <c r="AZ923" s="5" t="b">
        <f>OR(LEN(Spreadsheet!U1133)=0,AND(LEN(Spreadsheet!U1133)&gt;0,LEN(Spreadsheet!U1133)&lt;=50))</f>
        <v>1</v>
      </c>
      <c r="BA923" s="5" t="b">
        <f>OR(AND(ISBLANK(Spreadsheet!C1133),LEN(Spreadsheet!V1133)=0),AND(NOT(ISBLANK(Spreadsheet!C1133)),LEN(Spreadsheet!V1133)&gt;0,LEN(Spreadsheet!V1133)&lt;=50))</f>
        <v>1</v>
      </c>
      <c r="BB923" s="5" t="b">
        <f t="array" ref="BB923">IF(AND(ISBLANK(Spreadsheet!C1133),LEN(Spreadsheet!W1133)=0),TRUE,ISNUMBER(MATCH(TRUE,EXACT(Spreadsheet!W1133,States),0)))</f>
        <v>1</v>
      </c>
      <c r="BC923" s="5" t="b">
        <f>OR(AND(ISBLANK(Spreadsheet!C1133),LEN(Spreadsheet!X1133)=0),AND(NOT(ISBLANK(Spreadsheet!C1133)),LEN(Spreadsheet!X1133)&gt;0,LEN(Spreadsheet!X1133)=5,ISNUMBER(VALUE(Spreadsheet!X1133))))</f>
        <v>1</v>
      </c>
      <c r="BD923" s="5" t="b">
        <f>OR(ISBLANK(Spreadsheet!Z1133),LEN(Spreadsheet!Z1133)&lt;=50)</f>
        <v>1</v>
      </c>
      <c r="BE923" s="5" t="b">
        <f>ISBLANK(Spreadsheet!AA1133)</f>
        <v>1</v>
      </c>
      <c r="BF923" s="5" t="b">
        <f>ISBLANK(Spreadsheet!AB1133)</f>
        <v>1</v>
      </c>
      <c r="BG923" s="5" t="b">
        <f>IF(ISERROR(DATEVALUE(TEXT(Spreadsheet!AC1133,"mm/dd/yyyy")) &gt; DATEVALUE(TEXT(Spreadsheet!J1133,"mm/dd/yyyy"))),IF(OR(AND(ISBLANK(Spreadsheet!AC1133),ISBLANK(Spreadsheet!C1133)),AND(NOT(ISBLANK(Spreadsheet!C1133)),ISBLANK(Spreadsheet!AC1133),NOT(ISBLANK(Spreadsheet!D1133)))),TRUE,FALSE),IF(DATEVALUE(TEXT(Spreadsheet!AC1133,"mm/dd/yyyy")) &gt; DATEVALUE(TEXT(Spreadsheet!J1133,"mm/dd/yyyy")),TRUE,FALSE))</f>
        <v>1</v>
      </c>
      <c r="BH923" s="5" t="b">
        <f>OR(AND(ISBLANK(Spreadsheet!C1133),ISBLANK(Spreadsheet!AE1133)),AND(NOT(ISBLANK(Spreadsheet!C1133)),NOT(ISBLANK(Spreadsheet!D1133)),ISBLANK(Spreadsheet!AE1133)),AND(NOT(ISBLANK(Spreadsheet!C1133)),ISBLANK(Spreadsheet!D1133),NOT(ISBLANK(Spreadsheet!AE1133)),LEN(Spreadsheet!AE1133)&lt;=100))</f>
        <v>1</v>
      </c>
      <c r="BI923" s="5" t="b">
        <f t="array" ref="BI923">IF(ISBLANK(Spreadsheet!AF1133),TRUE,ISNUMBER(MATCH(TRUE,EXACT(Spreadsheet!AF1133,CobraShortReasons),0)))</f>
        <v>1</v>
      </c>
      <c r="BJ923" s="5" t="b">
        <f ca="1">IF(ISERROR(DATEVALUE(TEXT(Spreadsheet!AG1133,"mm/dd/yyyy")) &gt; TODAY()),IF(ISBLANK(Spreadsheet!AG1133),TRUE,FALSE),IF(DATEVALUE(TEXT(Spreadsheet!AG1133,"mm/dd/yyyy")) &gt; TODAY(),FALSE,TRUE))</f>
        <v>1</v>
      </c>
      <c r="BK923" s="5" t="b">
        <f>OR(ISBLANK(Spreadsheet!AH1133),LEN(Spreadsheet!AH1133)&lt;=25)</f>
        <v>1</v>
      </c>
      <c r="BL923" s="5" t="b">
        <f t="array" aca="1" ref="BL923" ca="1">IF(ISBLANK(Spreadsheet!AI1133),TRUE,ISNUMBER(MATCH(TRUE,EXACT(Spreadsheet!AI1133,INDIRECT(Spreadsheet!$D$2)),0)))</f>
        <v>1</v>
      </c>
      <c r="BM923" s="5" t="b">
        <f t="array" aca="1" ref="BM923" ca="1">IF(ISBLANK(Spreadsheet!AJ1133),TRUE,ISNUMBER(MATCH(TRUE,EXACT(Spreadsheet!AJ1133,INDIRECT(Spreadsheet!BJ923)),0)))</f>
        <v>1</v>
      </c>
      <c r="BN923" s="5" t="b">
        <f t="array" ref="BN923">IF(ISBLANK(Spreadsheet!AK1133),TRUE,ISNUMBER(MATCH(TRUE,EXACT(Spreadsheet!AK1133,DentalPlans),0)))</f>
        <v>1</v>
      </c>
      <c r="BO923" s="5" t="b">
        <f t="array" aca="1" ref="BO923" ca="1">IF(ISBLANK(Spreadsheet!AL1133),TRUE,ISNUMBER(MATCH(TRUE,EXACT(Spreadsheet!AL1133,INDIRECT(Spreadsheet!BK923)),0)))</f>
        <v>1</v>
      </c>
      <c r="BP923" s="5" t="b">
        <f t="array" ref="BP923">IF(ISBLANK(Spreadsheet!AM1133),TRUE,ISNUMBER(MATCH(TRUE,EXACT(Spreadsheet!AM1133,VisionPlans),0)))</f>
        <v>1</v>
      </c>
      <c r="BQ923" s="5" t="b">
        <f t="array" aca="1" ref="BQ923" ca="1">IF(ISBLANK(Spreadsheet!AN1133),TRUE,ISNUMBER(MATCH(TRUE,EXACT(Spreadsheet!AN1133,INDIRECT(Spreadsheet!BL923)),0)))</f>
        <v>1</v>
      </c>
      <c r="BR923" s="5" t="b">
        <f t="array" ref="BR923">IF(ISBLANK(Spreadsheet!AO1133),TRUE,ISNUMBER(MATCH(TRUE,EXACT(Spreadsheet!AO1133,LifeBenefitClasses),0)))</f>
        <v>1</v>
      </c>
      <c r="BS923" s="5" t="b">
        <f>IF(OR(ISBLANK(Spreadsheet!AO1133), Spreadsheet!AO1133="Waive"),IF(ISBLANK(Spreadsheet!AP1133),TRUE,FALSE),IF(OR(AND(NOT(ISBLANK(Spreadsheet!AO1133)),ISBLANK(Spreadsheet!AP1133)),NOT(ISNUMBER(VALUE(Spreadsheet!AP1133)))),FALSE,IF(OR(AND(Spreadsheet!AP1133&lt;6,MOD(Spreadsheet!AP1133*10,5)=0), MOD(Spreadsheet!AP1133,5000)=0),TRUE,FALSE)))</f>
        <v>1</v>
      </c>
      <c r="BT923" s="5" t="b">
        <f t="array" ref="BT923">IF(ISBLANK(Spreadsheet!AQ1133),TRUE,ISNUMBER(MATCH(TRUE,EXACT(Spreadsheet!AQ1133,EnrollWaive),0)))</f>
        <v>1</v>
      </c>
      <c r="BU923" s="5" t="b">
        <f t="array" ref="BU923">IF(ISBLANK(Spreadsheet!AR1133),TRUE,ISNUMBER(MATCH(TRUE,EXACT(Spreadsheet!AR1133,LifeBenefitClasses),0)))</f>
        <v>1</v>
      </c>
      <c r="BV923" s="5" t="b">
        <f>IF(OR(ISBLANK(Spreadsheet!AR1133), Spreadsheet!AR1133="Waive"),IF(ISBLANK(Spreadsheet!AS1133),TRUE,FALSE),IF(OR(AND(NOT(ISBLANK(Spreadsheet!AR1133)),ISBLANK(Spreadsheet!AS1133)),NOT(ISNUMBER(VALUE(Spreadsheet!AS1133)))),FALSE,IF(OR(AND(Spreadsheet!AS1133&lt;6,MOD(Spreadsheet!AS1133*10,5)=0), MOD(Spreadsheet!AS1133,10000)=0),TRUE,FALSE)))</f>
        <v>1</v>
      </c>
      <c r="BW923" s="5" t="b">
        <f t="array" ref="BW923">IF(ISBLANK(Spreadsheet!AT1133),TRUE,ISNUMBER(MATCH(TRUE,EXACT(Spreadsheet!AT1133,LifeBenefitClasses),0)))</f>
        <v>1</v>
      </c>
      <c r="BX923" s="5" t="b">
        <f>IF(OR(ISBLANK(Spreadsheet!AT1133), Spreadsheet!AT1133="Waive"),IF(ISBLANK(Spreadsheet!AU1133),TRUE,FALSE),IF(OR(AND(NOT(ISBLANK(Spreadsheet!AT1133)),ISBLANK(Spreadsheet!AU1133)),NOT(ISNUMBER(VALUE(Spreadsheet!AU1133)))),FALSE,IF(AND(NOT(OR(ISBLANK(Spreadsheet!AT1133),Spreadsheet!AT1133="Waive")),NOT(OR(ISBLANK(Spreadsheet!AR1133),Spreadsheet!AR1133="Waive")),MOD(Spreadsheet!AU1133,5000)=0, Spreadsheet!AU1133&lt;=(Spreadsheet!AS1133*0.5)),TRUE,FALSE)))</f>
        <v>1</v>
      </c>
      <c r="BY923" s="5" t="b">
        <f t="array" ref="BY923">IF(ISBLANK(Spreadsheet!AV1133),TRUE,ISNUMBER(MATCH(TRUE,EXACT(Spreadsheet!AV1133,EnrollWaive),0)))</f>
        <v>1</v>
      </c>
      <c r="BZ923" s="5" t="b">
        <f t="array" ref="BZ923">IF(ISBLANK(Spreadsheet!AW1133),TRUE,ISNUMBER(MATCH(TRUE,EXACT(Spreadsheet!AW1133,LifeBenefitClasses),0)))</f>
        <v>1</v>
      </c>
      <c r="CA923" s="5" t="b">
        <f t="array" ref="CA923">IF(ISBLANK(Spreadsheet!AX1133),TRUE,ISNUMBER(MATCH(TRUE,EXACT(Spreadsheet!AX1133,LifeBenefitClasses),0)))</f>
        <v>1</v>
      </c>
      <c r="CB923" s="5" t="b">
        <f t="array" ref="CB923">IF(ISBLANK(Spreadsheet!AY1133),TRUE,ISNUMBER(MATCH(TRUE,EXACT(Spreadsheet!AY1133,LifeBenefitClasses),0)))</f>
        <v>1</v>
      </c>
      <c r="CC923" s="5" t="b">
        <f t="array" ref="CC923">IF(ISBLANK(Spreadsheet!AZ1133),TRUE,ISNUMBER(MATCH(TRUE,EXACT(Spreadsheet!AZ1133,LifeBenefitClasses),0)))</f>
        <v>1</v>
      </c>
      <c r="CD923" s="5" t="b">
        <f t="array" ref="CD923">IF(ISBLANK(Spreadsheet!BA1133),TRUE,ISNUMBER(MATCH(TRUE,EXACT(Spreadsheet!BA1133,LifeBenefitClasses),0)))</f>
        <v>1</v>
      </c>
      <c r="CE923" s="5" t="b">
        <f>IF(OR(ISBLANK(Spreadsheet!BA1133), Spreadsheet!BA1133="Waive"),IF(ISBLANK(Spreadsheet!BB1133),TRUE,FALSE),IF(OR(AND(NOT(ISBLANK(Spreadsheet!BA1133)),ISBLANK(Spreadsheet!BB1133)),NOT(ISNUMBER(VALUE(Spreadsheet!BB1133))),ISBLANK(Spreadsheet!BC1133),NOT(ISNUMBER(VALUE(Spreadsheet!BC1133)))),FALSE,IF(AND(Spreadsheet!BB1133&gt;=50000,Spreadsheet!BB1133&lt;=250000,MOD(Spreadsheet!BB1133,10000)=0,Spreadsheet!BB1133&lt;=(10*Spreadsheet!BC1133)),TRUE,FALSE)))</f>
        <v>1</v>
      </c>
      <c r="CF923" s="5" t="b">
        <f>IF(NOT(ISBLANK(Spreadsheet!BC923)),AND(ISNUMBER(VALUE(Spreadsheet!BC923)),Spreadsheet!BC923&gt;0),AND(OR(ISBLANK(Spreadsheet!AO923),Spreadsheet!AO923="Waive",AND(NOT(OR(ISBLANK(Spreadsheet!AO923),Spreadsheet!AO923="Waive")),Spreadsheet!AP923&gt;=6)),OR(ISBLANK(Spreadsheet!AR923),AND(NOT(OR(ISBLANK(Spreadsheet!AR923),Spreadsheet!AR923="Waive")),Spreadsheet!AS923&gt;=6)),OR(ISBLANK(Spreadsheet!AW923)),OR(ISBLANK(Spreadsheet!AX923)),OR(ISBLANK(Spreadsheet!AY923)),OR(ISBLANK(Spreadsheet!AZ923)),OR(ISBLANK(Spreadsheet!BA923),Spreadsheet!BA923="Waive")))</f>
        <v>1</v>
      </c>
      <c r="CG923" s="5" t="b">
        <f t="shared" ca="1" si="69"/>
        <v>1</v>
      </c>
    </row>
    <row r="924" spans="8:85" x14ac:dyDescent="0.3">
      <c r="H924" s="5">
        <f t="shared" ca="1" si="66"/>
        <v>2</v>
      </c>
      <c r="I924" s="5" t="str">
        <f t="shared" ca="1" si="67"/>
        <v/>
      </c>
      <c r="J924" s="5" t="str">
        <f>IF(AND(NOT(ISBLANK(Spreadsheet!C1134)),ISBLANK(Spreadsheet!D1134)),Spreadsheet!F1134&amp;" "&amp;Spreadsheet!H1134,"")</f>
        <v/>
      </c>
      <c r="K924" s="5">
        <f>IF(AND(NOT(ISBLANK(Spreadsheet!C1134)),ISBLANK(Spreadsheet!D1134)),COUNTIFS(Spreadsheet!E$786:E1135,"=Child",Spreadsheet!C$786:C1135, "="&amp;Spreadsheet!C1134) + COUNTIFS(Spreadsheet!E$786:E1135,"=Step-child",Spreadsheet!C$786:C1135, "="&amp;Spreadsheet!C1134),0)</f>
        <v>0</v>
      </c>
      <c r="L924" s="5">
        <f>IF(NOT(ISBLANK(J924)),COUNTIFS(Spreadsheet!E$786:E1135,"=Wife",Spreadsheet!C$786:C1135, "="&amp;Spreadsheet!C1134) + COUNTIFS(Spreadsheet!E$786:E1135,"=Husband",Spreadsheet!C$786:C1135, "="&amp;Spreadsheet!C1134),0)</f>
        <v>0</v>
      </c>
      <c r="M924" s="5">
        <f>IF(NOT(ISBLANK(Spreadsheet!AJ1134)),VLOOKUP(Spreadsheet!AJ1134,'Drop Downs'!$P$2:$R$16,3,FALSE),0)</f>
        <v>0</v>
      </c>
      <c r="N924" s="5">
        <f>IF(NOT(ISBLANK(Spreadsheet!AJ1134)), VLOOKUP(Spreadsheet!AJ1134,'Drop Downs'!$P$2:$R$16,2,FALSE),0)</f>
        <v>0</v>
      </c>
      <c r="O924" s="5">
        <f>IF(NOT(ISBLANK(Spreadsheet!AL1134)),VLOOKUP(Spreadsheet!AL1134,'Drop Downs'!$P$2:$R$16,3,FALSE), 0)</f>
        <v>0</v>
      </c>
      <c r="P924" s="5">
        <f>IF(NOT(ISBLANK(Spreadsheet!AL1134)),VLOOKUP(Spreadsheet!AL1134,'Drop Downs'!$P$2:$R$16,2,FALSE),0)</f>
        <v>0</v>
      </c>
      <c r="Q924" s="5">
        <f>IF(NOT(ISBLANK(Spreadsheet!AN1134)),VLOOKUP(Spreadsheet!AN1134,'Drop Downs'!$P$2:$R$16,3,FALSE),0)</f>
        <v>0</v>
      </c>
      <c r="R924" s="5">
        <f>IF(NOT(ISBLANK(Spreadsheet!AN1134)),VLOOKUP(Spreadsheet!AN1134,'Drop Downs'!$P$2:$R$16,2,FALSE),0)</f>
        <v>0</v>
      </c>
      <c r="S924" s="5" t="str">
        <f>IF(OR(M924&gt;K924,N924&gt;L924,O924&gt;K924, Q924&gt;K924,N924&gt;L924, P924&gt;L924, R924&gt;L924),"Member currently has a coverage election over what he/she needs.  Please add more dependents or adjust the coverage election.","")&amp;(IF(AND(NOT(ISBLANK(Spreadsheet!C1134)),NOT(ISBLANK(Spreadsheet!D1134)),ISBLANK(Spreadsheet!E1134)),"Dependent lacks a relationship to member.Please select one from the drop-down.",""))</f>
        <v/>
      </c>
      <c r="T924" s="5" t="b">
        <f t="shared" si="68"/>
        <v>1</v>
      </c>
      <c r="U924" s="5" t="b">
        <f>OR(ISBLANK(Spreadsheet!C1134),IF(NOT(ISBLANK(Spreadsheet!D1134)),NOT(ISBLANK(Spreadsheet!E1134)),TRUE))</f>
        <v>1</v>
      </c>
      <c r="V924" s="5" t="b">
        <f>OR(ISBLANK(Spreadsheet!C1134), NOT(ISBLANK(Spreadsheet!I1134)))</f>
        <v>1</v>
      </c>
      <c r="W924" s="5" t="b">
        <f>OR(ISBLANK(Spreadsheet!D1134),NOT(ISBLANK(Spreadsheet!C1134)))</f>
        <v>1</v>
      </c>
      <c r="X924" s="155" t="str">
        <f>REPT("0",MIN(FIND({1,2,3,4,5,6,7,8,9},Spreadsheet!C1134&amp;"123456789"))-1)&amp;IF(ISBLANK(Spreadsheet!C1134),"",SUMPRODUCT(MID(0&amp;Spreadsheet!C1134,LARGE(INDEX(ISNUMBER(--MID(Spreadsheet!C1134,ROW($1:$225),1))*
 ROW($1:$225),0),ROW($1:$225))+1,1)*10^ROW($1:$225)/10))</f>
        <v/>
      </c>
      <c r="Y924" s="5" t="b">
        <f>IF(NOT(ISBLANK(Spreadsheet!C1134)),IF(AND(ISNUMBER(VALUE(Spreadsheet!C1134)), LEN(Spreadsheet!C1134)=9),TRUE,FALSE),TRUE)</f>
        <v>1</v>
      </c>
      <c r="Z924" s="155" t="str">
        <f>REPT("0",MIN(FIND({1,2,3,4,5,6,7,8,9},Spreadsheet!D1134&amp;"123456789"))-1)&amp;IF(ISBLANK(Spreadsheet!D1134),"",SUMPRODUCT(MID(0&amp;Spreadsheet!D1134,LARGE(INDEX(ISNUMBER(--MID(Spreadsheet!D1134,ROW($1:$225),1))*
 ROW($1:$225),0),ROW($1:$225))+1,1)*10^ROW($1:$225)/10))</f>
        <v/>
      </c>
      <c r="AA924" s="5" t="b">
        <f>IF(AND(NOT(ISBLANK(Spreadsheet!D1134)),NOT(ISBLANK(Spreadsheet!C1134))),IF(AND(ISNUMBER(VALUE(Spreadsheet!D1134)), LEN(Spreadsheet!D1134)=9),TRUE,FALSE),IF(AND(NOT(ISBLANK(Spreadsheet!D1134)),ISBLANK(Spreadsheet!C1134)),FALSE,TRUE))</f>
        <v>1</v>
      </c>
      <c r="AB924" s="5" t="b">
        <f>OR(ISBLANK(Spreadsheet!Y924),IF(NOT(ISBLANK(Spreadsheet!Y924)),LEN(Spreadsheet!Y924)=10,ISNUMBER(VALUE(Spreadsheet!Y924))))</f>
        <v>1</v>
      </c>
      <c r="AC924" s="5" t="b">
        <f>OR(ISBLANK(Spreadsheet!AI1134), AND(NOT(ISBLANK(Spreadsheet!AJ1134)), NOT(ISNUMBER(SEARCH("Waive",Spreadsheet!AJ1134)))))</f>
        <v>1</v>
      </c>
      <c r="AD924" s="5" t="b">
        <f>OR(ISBLANK(Spreadsheet!AK1134), AND(NOT(ISBLANK(Spreadsheet!AL1134)), NOT(ISNUMBER(SEARCH("Waive",Spreadsheet!AL1134)))))</f>
        <v>1</v>
      </c>
      <c r="AE924" s="5" t="b">
        <f>OR(ISBLANK(Spreadsheet!AM1134), AND(NOT(ISBLANK(Spreadsheet!AN1134)), NOT(ISNUMBER(SEARCH("Waive", Spreadsheet!AN1134)))))</f>
        <v>1</v>
      </c>
      <c r="AF924" s="5" t="b">
        <f>OR(ISBLANK(Spreadsheet!C1134), NOT(ISBLANK(Spreadsheet!D1134)),NOT(ISBLANK(Spreadsheet!L1134)))</f>
        <v>1</v>
      </c>
      <c r="AG924" s="5" t="b">
        <f>IF(AND(NOT(ISBLANK(Spreadsheet!C1134)), NOT(ISBLANK(Spreadsheet!D1134)),Spreadsheet!C1134&lt;&gt;Spreadsheet!D1134),IF(ISERROR(VLOOKUP(Spreadsheet!C1134, Spreadsheet!$C$6:'Spreadsheet'!$C1133,1,FALSE)), FALSE, TRUE),TRUE)</f>
        <v>1</v>
      </c>
      <c r="AH924" s="5" t="b">
        <f>Spreadsheet!$B$2=Spreadsheet!AD924</f>
        <v>1</v>
      </c>
      <c r="AI924" s="5" t="b">
        <f>IF(ISBLANK(Spreadsheet!G1134),TRUE,IF(OR(LEN(Spreadsheet!G1134)&gt;1,ISNUMBER(VALUE(Spreadsheet!G1134))),FALSE,TRUE))</f>
        <v>1</v>
      </c>
      <c r="AJ924" s="5" t="b">
        <f>OR(ISBLANK(Spreadsheet!C1134), NOT(ISBLANK(Spreadsheet!B1134)), NOT(ISBLANK(Spreadsheet!D1134)))</f>
        <v>1</v>
      </c>
      <c r="AK924" s="5" t="b">
        <f t="array" ref="AK924">IF(OR(AND(ISBLANK(Spreadsheet!E1134),ISBLANK(Spreadsheet!D1134),NOT(ISBLANK(Spreadsheet!C1134))),AND(ISBLANK(Spreadsheet!E1134),ISBLANK(Spreadsheet!D1134),ISBLANK(Spreadsheet!C1134))),TRUE,ISNUMBER(MATCH(TRUE,EXACT(Spreadsheet!E1134,Relationships),0)))</f>
        <v>1</v>
      </c>
      <c r="AL924" s="5" t="b">
        <f>IF(NOT(ISBLANK(Spreadsheet!C1134)),IF(OR(ISBLANK(Spreadsheet!F1134),LEN(Spreadsheet!F1134)&gt;40),FALSE,TRUE),TRUE)</f>
        <v>1</v>
      </c>
      <c r="AM924" s="5" t="b">
        <f>IF(NOT(ISBLANK(Spreadsheet!C1134)),IF(OR(ISBLANK(Spreadsheet!H1134),LEN(Spreadsheet!H1134)&gt;40),FALSE,TRUE),TRUE)</f>
        <v>1</v>
      </c>
      <c r="AN924" s="5" t="b">
        <f t="array" ref="AN924">IF(ISBLANK(Spreadsheet!I1134),TRUE,ISNUMBER(MATCH(TRUE,EXACT(Spreadsheet!I1134,GenderValues),0)))</f>
        <v>1</v>
      </c>
      <c r="AO924" s="5" t="b">
        <f ca="1">IF(ISERROR(DATEVALUE(TEXT(Spreadsheet!J1134,"mm/dd/yyyy")) &gt; TODAY()),IF(AND(ISBLANK(Spreadsheet!J1134),ISBLANK(Spreadsheet!C1134)),TRUE,FALSE),IF(DATEVALUE(TEXT(Spreadsheet!J1134,"mm/dd/yyyy")) &gt; TODAY(),FALSE,TRUE))</f>
        <v>1</v>
      </c>
      <c r="AP924" s="5" t="b">
        <f>OR(ISBLANK(Spreadsheet!K1134),LEN(Spreadsheet!K1134)&lt;=100)</f>
        <v>1</v>
      </c>
      <c r="AQ924" s="5" t="b">
        <f t="array" ref="AQ924">IF(OR(AND(ISBLANK(Spreadsheet!L1134),ISBLANK(Spreadsheet!C1134)),AND(NOT(ISBLANK(Spreadsheet!C1134)),NOT(ISBLANK(Spreadsheet!D1134)))),TRUE,ISNUMBER(MATCH(TRUE,EXACT(Spreadsheet!L1134,MaritalStatus),0)))</f>
        <v>1</v>
      </c>
      <c r="AR924" s="5" t="b">
        <f ca="1">IF(ISERROR(DATEVALUE(TEXT(Spreadsheet!M1134,"mm/dd/yyyy")) &gt; TODAY()),IF(ISBLANK(Spreadsheet!M1134),TRUE,FALSE),IF(DATEVALUE(TEXT(Spreadsheet!M1134,"mm/dd/yyyy")) &gt; TODAY(),FALSE,TRUE))</f>
        <v>1</v>
      </c>
      <c r="AS924" s="5" t="b">
        <f>OR(ISBLANK(Spreadsheet!N1134),LEN(Spreadsheet!N1134)&lt;=100)</f>
        <v>1</v>
      </c>
      <c r="AT924" s="5" t="b">
        <f>OR(ISBLANK(Spreadsheet!O1134),UPPER(Spreadsheet!O1134)="YES")</f>
        <v>1</v>
      </c>
      <c r="AU924" s="5" t="b">
        <f>OR(ISBLANK(Spreadsheet!P1134),UPPER(Spreadsheet!P1134)="YES")</f>
        <v>1</v>
      </c>
      <c r="AV924" s="5" t="b">
        <f t="array" ref="AV924">IF(ISBLANK(Spreadsheet!Q1134),TRUE,ISNUMBER(MATCH(TRUE,EXACT(Spreadsheet!Q1134,OnGroupsPriorIns),0)))</f>
        <v>1</v>
      </c>
      <c r="AW924" s="5" t="b">
        <f>OR(ISBLANK(Spreadsheet!R1134),UPPER(Spreadsheet!R1134)="YES")</f>
        <v>1</v>
      </c>
      <c r="AX924" s="5" t="b">
        <f>OR(ISBLANK(Spreadsheet!S1134),UPPER(Spreadsheet!S1134)="YES")</f>
        <v>1</v>
      </c>
      <c r="AY924" s="5" t="b">
        <f>OR(AND(ISBLANK(Spreadsheet!C1134),LEN(Spreadsheet!T1134)=0),AND(NOT(ISBLANK(Spreadsheet!C1134)),LEN(Spreadsheet!T1134)&gt;0,LEN(Spreadsheet!T1134)&lt;=50))</f>
        <v>1</v>
      </c>
      <c r="AZ924" s="5" t="b">
        <f>OR(LEN(Spreadsheet!U1134)=0,AND(LEN(Spreadsheet!U1134)&gt;0,LEN(Spreadsheet!U1134)&lt;=50))</f>
        <v>1</v>
      </c>
      <c r="BA924" s="5" t="b">
        <f>OR(AND(ISBLANK(Spreadsheet!C1134),LEN(Spreadsheet!V1134)=0),AND(NOT(ISBLANK(Spreadsheet!C1134)),LEN(Spreadsheet!V1134)&gt;0,LEN(Spreadsheet!V1134)&lt;=50))</f>
        <v>1</v>
      </c>
      <c r="BB924" s="5" t="b">
        <f t="array" ref="BB924">IF(AND(ISBLANK(Spreadsheet!C1134),LEN(Spreadsheet!W1134)=0),TRUE,ISNUMBER(MATCH(TRUE,EXACT(Spreadsheet!W1134,States),0)))</f>
        <v>1</v>
      </c>
      <c r="BC924" s="5" t="b">
        <f>OR(AND(ISBLANK(Spreadsheet!C1134),LEN(Spreadsheet!X1134)=0),AND(NOT(ISBLANK(Spreadsheet!C1134)),LEN(Spreadsheet!X1134)&gt;0,LEN(Spreadsheet!X1134)=5,ISNUMBER(VALUE(Spreadsheet!X1134))))</f>
        <v>1</v>
      </c>
      <c r="BD924" s="5" t="b">
        <f>OR(ISBLANK(Spreadsheet!Z1134),LEN(Spreadsheet!Z1134)&lt;=50)</f>
        <v>1</v>
      </c>
      <c r="BE924" s="5" t="b">
        <f>ISBLANK(Spreadsheet!AA1134)</f>
        <v>1</v>
      </c>
      <c r="BF924" s="5" t="b">
        <f>ISBLANK(Spreadsheet!AB1134)</f>
        <v>1</v>
      </c>
      <c r="BG924" s="5" t="b">
        <f>IF(ISERROR(DATEVALUE(TEXT(Spreadsheet!AC1134,"mm/dd/yyyy")) &gt; DATEVALUE(TEXT(Spreadsheet!J1134,"mm/dd/yyyy"))),IF(OR(AND(ISBLANK(Spreadsheet!AC1134),ISBLANK(Spreadsheet!C1134)),AND(NOT(ISBLANK(Spreadsheet!C1134)),ISBLANK(Spreadsheet!AC1134),NOT(ISBLANK(Spreadsheet!D1134)))),TRUE,FALSE),IF(DATEVALUE(TEXT(Spreadsheet!AC1134,"mm/dd/yyyy")) &gt; DATEVALUE(TEXT(Spreadsheet!J1134,"mm/dd/yyyy")),TRUE,FALSE))</f>
        <v>1</v>
      </c>
      <c r="BH924" s="5" t="b">
        <f>OR(AND(ISBLANK(Spreadsheet!C1134),ISBLANK(Spreadsheet!AE1134)),AND(NOT(ISBLANK(Spreadsheet!C1134)),NOT(ISBLANK(Spreadsheet!D1134)),ISBLANK(Spreadsheet!AE1134)),AND(NOT(ISBLANK(Spreadsheet!C1134)),ISBLANK(Spreadsheet!D1134),NOT(ISBLANK(Spreadsheet!AE1134)),LEN(Spreadsheet!AE1134)&lt;=100))</f>
        <v>1</v>
      </c>
      <c r="BI924" s="5" t="b">
        <f t="array" ref="BI924">IF(ISBLANK(Spreadsheet!AF1134),TRUE,ISNUMBER(MATCH(TRUE,EXACT(Spreadsheet!AF1134,CobraShortReasons),0)))</f>
        <v>1</v>
      </c>
      <c r="BJ924" s="5" t="b">
        <f ca="1">IF(ISERROR(DATEVALUE(TEXT(Spreadsheet!AG1134,"mm/dd/yyyy")) &gt; TODAY()),IF(ISBLANK(Spreadsheet!AG1134),TRUE,FALSE),IF(DATEVALUE(TEXT(Spreadsheet!AG1134,"mm/dd/yyyy")) &gt; TODAY(),FALSE,TRUE))</f>
        <v>1</v>
      </c>
      <c r="BK924" s="5" t="b">
        <f>OR(ISBLANK(Spreadsheet!AH1134),LEN(Spreadsheet!AH1134)&lt;=25)</f>
        <v>1</v>
      </c>
      <c r="BL924" s="5" t="b">
        <f t="array" aca="1" ref="BL924" ca="1">IF(ISBLANK(Spreadsheet!AI1134),TRUE,ISNUMBER(MATCH(TRUE,EXACT(Spreadsheet!AI1134,INDIRECT(Spreadsheet!$D$2)),0)))</f>
        <v>1</v>
      </c>
      <c r="BM924" s="5" t="b">
        <f t="array" aca="1" ref="BM924" ca="1">IF(ISBLANK(Spreadsheet!AJ1134),TRUE,ISNUMBER(MATCH(TRUE,EXACT(Spreadsheet!AJ1134,INDIRECT(Spreadsheet!BJ924)),0)))</f>
        <v>1</v>
      </c>
      <c r="BN924" s="5" t="b">
        <f t="array" ref="BN924">IF(ISBLANK(Spreadsheet!AK1134),TRUE,ISNUMBER(MATCH(TRUE,EXACT(Spreadsheet!AK1134,DentalPlans),0)))</f>
        <v>1</v>
      </c>
      <c r="BO924" s="5" t="b">
        <f t="array" aca="1" ref="BO924" ca="1">IF(ISBLANK(Spreadsheet!AL1134),TRUE,ISNUMBER(MATCH(TRUE,EXACT(Spreadsheet!AL1134,INDIRECT(Spreadsheet!BK924)),0)))</f>
        <v>1</v>
      </c>
      <c r="BP924" s="5" t="b">
        <f t="array" ref="BP924">IF(ISBLANK(Spreadsheet!AM1134),TRUE,ISNUMBER(MATCH(TRUE,EXACT(Spreadsheet!AM1134,VisionPlans),0)))</f>
        <v>1</v>
      </c>
      <c r="BQ924" s="5" t="b">
        <f t="array" aca="1" ref="BQ924" ca="1">IF(ISBLANK(Spreadsheet!AN1134),TRUE,ISNUMBER(MATCH(TRUE,EXACT(Spreadsheet!AN1134,INDIRECT(Spreadsheet!BL924)),0)))</f>
        <v>1</v>
      </c>
      <c r="BR924" s="5" t="b">
        <f t="array" ref="BR924">IF(ISBLANK(Spreadsheet!AO1134),TRUE,ISNUMBER(MATCH(TRUE,EXACT(Spreadsheet!AO1134,LifeBenefitClasses),0)))</f>
        <v>1</v>
      </c>
      <c r="BS924" s="5" t="b">
        <f>IF(OR(ISBLANK(Spreadsheet!AO1134), Spreadsheet!AO1134="Waive"),IF(ISBLANK(Spreadsheet!AP1134),TRUE,FALSE),IF(OR(AND(NOT(ISBLANK(Spreadsheet!AO1134)),ISBLANK(Spreadsheet!AP1134)),NOT(ISNUMBER(VALUE(Spreadsheet!AP1134)))),FALSE,IF(OR(AND(Spreadsheet!AP1134&lt;6,MOD(Spreadsheet!AP1134*10,5)=0), MOD(Spreadsheet!AP1134,5000)=0),TRUE,FALSE)))</f>
        <v>1</v>
      </c>
      <c r="BT924" s="5" t="b">
        <f t="array" ref="BT924">IF(ISBLANK(Spreadsheet!AQ1134),TRUE,ISNUMBER(MATCH(TRUE,EXACT(Spreadsheet!AQ1134,EnrollWaive),0)))</f>
        <v>1</v>
      </c>
      <c r="BU924" s="5" t="b">
        <f t="array" ref="BU924">IF(ISBLANK(Spreadsheet!AR1134),TRUE,ISNUMBER(MATCH(TRUE,EXACT(Spreadsheet!AR1134,LifeBenefitClasses),0)))</f>
        <v>1</v>
      </c>
      <c r="BV924" s="5" t="b">
        <f>IF(OR(ISBLANK(Spreadsheet!AR1134), Spreadsheet!AR1134="Waive"),IF(ISBLANK(Spreadsheet!AS1134),TRUE,FALSE),IF(OR(AND(NOT(ISBLANK(Spreadsheet!AR1134)),ISBLANK(Spreadsheet!AS1134)),NOT(ISNUMBER(VALUE(Spreadsheet!AS1134)))),FALSE,IF(OR(AND(Spreadsheet!AS1134&lt;6,MOD(Spreadsheet!AS1134*10,5)=0), MOD(Spreadsheet!AS1134,10000)=0),TRUE,FALSE)))</f>
        <v>1</v>
      </c>
      <c r="BW924" s="5" t="b">
        <f t="array" ref="BW924">IF(ISBLANK(Spreadsheet!AT1134),TRUE,ISNUMBER(MATCH(TRUE,EXACT(Spreadsheet!AT1134,LifeBenefitClasses),0)))</f>
        <v>1</v>
      </c>
      <c r="BX924" s="5" t="b">
        <f>IF(OR(ISBLANK(Spreadsheet!AT1134), Spreadsheet!AT1134="Waive"),IF(ISBLANK(Spreadsheet!AU1134),TRUE,FALSE),IF(OR(AND(NOT(ISBLANK(Spreadsheet!AT1134)),ISBLANK(Spreadsheet!AU1134)),NOT(ISNUMBER(VALUE(Spreadsheet!AU1134)))),FALSE,IF(AND(NOT(OR(ISBLANK(Spreadsheet!AT1134),Spreadsheet!AT1134="Waive")),NOT(OR(ISBLANK(Spreadsheet!AR1134),Spreadsheet!AR1134="Waive")),MOD(Spreadsheet!AU1134,5000)=0, Spreadsheet!AU1134&lt;=(Spreadsheet!AS1134*0.5)),TRUE,FALSE)))</f>
        <v>1</v>
      </c>
      <c r="BY924" s="5" t="b">
        <f t="array" ref="BY924">IF(ISBLANK(Spreadsheet!AV1134),TRUE,ISNUMBER(MATCH(TRUE,EXACT(Spreadsheet!AV1134,EnrollWaive),0)))</f>
        <v>1</v>
      </c>
      <c r="BZ924" s="5" t="b">
        <f t="array" ref="BZ924">IF(ISBLANK(Spreadsheet!AW1134),TRUE,ISNUMBER(MATCH(TRUE,EXACT(Spreadsheet!AW1134,LifeBenefitClasses),0)))</f>
        <v>1</v>
      </c>
      <c r="CA924" s="5" t="b">
        <f t="array" ref="CA924">IF(ISBLANK(Spreadsheet!AX1134),TRUE,ISNUMBER(MATCH(TRUE,EXACT(Spreadsheet!AX1134,LifeBenefitClasses),0)))</f>
        <v>1</v>
      </c>
      <c r="CB924" s="5" t="b">
        <f t="array" ref="CB924">IF(ISBLANK(Spreadsheet!AY1134),TRUE,ISNUMBER(MATCH(TRUE,EXACT(Spreadsheet!AY1134,LifeBenefitClasses),0)))</f>
        <v>1</v>
      </c>
      <c r="CC924" s="5" t="b">
        <f t="array" ref="CC924">IF(ISBLANK(Spreadsheet!AZ1134),TRUE,ISNUMBER(MATCH(TRUE,EXACT(Spreadsheet!AZ1134,LifeBenefitClasses),0)))</f>
        <v>1</v>
      </c>
      <c r="CD924" s="5" t="b">
        <f t="array" ref="CD924">IF(ISBLANK(Spreadsheet!BA1134),TRUE,ISNUMBER(MATCH(TRUE,EXACT(Spreadsheet!BA1134,LifeBenefitClasses),0)))</f>
        <v>1</v>
      </c>
      <c r="CE924" s="5" t="b">
        <f>IF(OR(ISBLANK(Spreadsheet!BA1134), Spreadsheet!BA1134="Waive"),IF(ISBLANK(Spreadsheet!BB1134),TRUE,FALSE),IF(OR(AND(NOT(ISBLANK(Spreadsheet!BA1134)),ISBLANK(Spreadsheet!BB1134)),NOT(ISNUMBER(VALUE(Spreadsheet!BB1134))),ISBLANK(Spreadsheet!BC1134),NOT(ISNUMBER(VALUE(Spreadsheet!BC1134)))),FALSE,IF(AND(Spreadsheet!BB1134&gt;=50000,Spreadsheet!BB1134&lt;=250000,MOD(Spreadsheet!BB1134,10000)=0,Spreadsheet!BB1134&lt;=(10*Spreadsheet!BC1134)),TRUE,FALSE)))</f>
        <v>1</v>
      </c>
      <c r="CF924" s="5" t="b">
        <f>IF(NOT(ISBLANK(Spreadsheet!BC924)),AND(ISNUMBER(VALUE(Spreadsheet!BC924)),Spreadsheet!BC924&gt;0),AND(OR(ISBLANK(Spreadsheet!AO924),Spreadsheet!AO924="Waive",AND(NOT(OR(ISBLANK(Spreadsheet!AO924),Spreadsheet!AO924="Waive")),Spreadsheet!AP924&gt;=6)),OR(ISBLANK(Spreadsheet!AR924),AND(NOT(OR(ISBLANK(Spreadsheet!AR924),Spreadsheet!AR924="Waive")),Spreadsheet!AS924&gt;=6)),OR(ISBLANK(Spreadsheet!AW924)),OR(ISBLANK(Spreadsheet!AX924)),OR(ISBLANK(Spreadsheet!AY924)),OR(ISBLANK(Spreadsheet!AZ924)),OR(ISBLANK(Spreadsheet!BA924),Spreadsheet!BA924="Waive")))</f>
        <v>1</v>
      </c>
      <c r="CG924" s="5" t="b">
        <f t="shared" ca="1" si="69"/>
        <v>1</v>
      </c>
    </row>
    <row r="925" spans="8:85" x14ac:dyDescent="0.3">
      <c r="H925" s="5">
        <f t="shared" ca="1" si="66"/>
        <v>2</v>
      </c>
      <c r="I925" s="5" t="str">
        <f t="shared" ca="1" si="67"/>
        <v/>
      </c>
      <c r="J925" s="5" t="str">
        <f>IF(AND(NOT(ISBLANK(Spreadsheet!C1135)),ISBLANK(Spreadsheet!D1135)),Spreadsheet!F1135&amp;" "&amp;Spreadsheet!H1135,"")</f>
        <v/>
      </c>
      <c r="K925" s="5">
        <f>IF(AND(NOT(ISBLANK(Spreadsheet!C1135)),ISBLANK(Spreadsheet!D1135)),COUNTIFS(Spreadsheet!E$786:E1136,"=Child",Spreadsheet!C$786:C1136, "="&amp;Spreadsheet!C1135) + COUNTIFS(Spreadsheet!E$786:E1136,"=Step-child",Spreadsheet!C$786:C1136, "="&amp;Spreadsheet!C1135),0)</f>
        <v>0</v>
      </c>
      <c r="L925" s="5">
        <f>IF(NOT(ISBLANK(J925)),COUNTIFS(Spreadsheet!E$786:E1136,"=Wife",Spreadsheet!C$786:C1136, "="&amp;Spreadsheet!C1135) + COUNTIFS(Spreadsheet!E$786:E1136,"=Husband",Spreadsheet!C$786:C1136, "="&amp;Spreadsheet!C1135),0)</f>
        <v>0</v>
      </c>
      <c r="M925" s="5">
        <f>IF(NOT(ISBLANK(Spreadsheet!AJ1135)),VLOOKUP(Spreadsheet!AJ1135,'Drop Downs'!$P$2:$R$16,3,FALSE),0)</f>
        <v>0</v>
      </c>
      <c r="N925" s="5">
        <f>IF(NOT(ISBLANK(Spreadsheet!AJ1135)), VLOOKUP(Spreadsheet!AJ1135,'Drop Downs'!$P$2:$R$16,2,FALSE),0)</f>
        <v>0</v>
      </c>
      <c r="O925" s="5">
        <f>IF(NOT(ISBLANK(Spreadsheet!AL1135)),VLOOKUP(Spreadsheet!AL1135,'Drop Downs'!$P$2:$R$16,3,FALSE), 0)</f>
        <v>0</v>
      </c>
      <c r="P925" s="5">
        <f>IF(NOT(ISBLANK(Spreadsheet!AL1135)),VLOOKUP(Spreadsheet!AL1135,'Drop Downs'!$P$2:$R$16,2,FALSE),0)</f>
        <v>0</v>
      </c>
      <c r="Q925" s="5">
        <f>IF(NOT(ISBLANK(Spreadsheet!AN1135)),VLOOKUP(Spreadsheet!AN1135,'Drop Downs'!$P$2:$R$16,3,FALSE),0)</f>
        <v>0</v>
      </c>
      <c r="R925" s="5">
        <f>IF(NOT(ISBLANK(Spreadsheet!AN1135)),VLOOKUP(Spreadsheet!AN1135,'Drop Downs'!$P$2:$R$16,2,FALSE),0)</f>
        <v>0</v>
      </c>
      <c r="S925" s="5" t="str">
        <f>IF(OR(M925&gt;K925,N925&gt;L925,O925&gt;K925, Q925&gt;K925,N925&gt;L925, P925&gt;L925, R925&gt;L925),"Member currently has a coverage election over what he/she needs.  Please add more dependents or adjust the coverage election.","")&amp;(IF(AND(NOT(ISBLANK(Spreadsheet!C1135)),NOT(ISBLANK(Spreadsheet!D1135)),ISBLANK(Spreadsheet!E1135)),"Dependent lacks a relationship to member.Please select one from the drop-down.",""))</f>
        <v/>
      </c>
      <c r="T925" s="5" t="b">
        <f t="shared" si="68"/>
        <v>1</v>
      </c>
      <c r="U925" s="5" t="b">
        <f>OR(ISBLANK(Spreadsheet!C1135),IF(NOT(ISBLANK(Spreadsheet!D1135)),NOT(ISBLANK(Spreadsheet!E1135)),TRUE))</f>
        <v>1</v>
      </c>
      <c r="V925" s="5" t="b">
        <f>OR(ISBLANK(Spreadsheet!C1135), NOT(ISBLANK(Spreadsheet!I1135)))</f>
        <v>1</v>
      </c>
      <c r="W925" s="5" t="b">
        <f>OR(ISBLANK(Spreadsheet!D1135),NOT(ISBLANK(Spreadsheet!C1135)))</f>
        <v>1</v>
      </c>
      <c r="X925" s="155" t="str">
        <f>REPT("0",MIN(FIND({1,2,3,4,5,6,7,8,9},Spreadsheet!C1135&amp;"123456789"))-1)&amp;IF(ISBLANK(Spreadsheet!C1135),"",SUMPRODUCT(MID(0&amp;Spreadsheet!C1135,LARGE(INDEX(ISNUMBER(--MID(Spreadsheet!C1135,ROW($1:$225),1))*
 ROW($1:$225),0),ROW($1:$225))+1,1)*10^ROW($1:$225)/10))</f>
        <v/>
      </c>
      <c r="Y925" s="5" t="b">
        <f>IF(NOT(ISBLANK(Spreadsheet!C1135)),IF(AND(ISNUMBER(VALUE(Spreadsheet!C1135)), LEN(Spreadsheet!C1135)=9),TRUE,FALSE),TRUE)</f>
        <v>1</v>
      </c>
      <c r="Z925" s="155" t="str">
        <f>REPT("0",MIN(FIND({1,2,3,4,5,6,7,8,9},Spreadsheet!D1135&amp;"123456789"))-1)&amp;IF(ISBLANK(Spreadsheet!D1135),"",SUMPRODUCT(MID(0&amp;Spreadsheet!D1135,LARGE(INDEX(ISNUMBER(--MID(Spreadsheet!D1135,ROW($1:$225),1))*
 ROW($1:$225),0),ROW($1:$225))+1,1)*10^ROW($1:$225)/10))</f>
        <v/>
      </c>
      <c r="AA925" s="5" t="b">
        <f>IF(AND(NOT(ISBLANK(Spreadsheet!D1135)),NOT(ISBLANK(Spreadsheet!C1135))),IF(AND(ISNUMBER(VALUE(Spreadsheet!D1135)), LEN(Spreadsheet!D1135)=9),TRUE,FALSE),IF(AND(NOT(ISBLANK(Spreadsheet!D1135)),ISBLANK(Spreadsheet!C1135)),FALSE,TRUE))</f>
        <v>1</v>
      </c>
      <c r="AB925" s="5" t="b">
        <f>OR(ISBLANK(Spreadsheet!Y925),IF(NOT(ISBLANK(Spreadsheet!Y925)),LEN(Spreadsheet!Y925)=10,ISNUMBER(VALUE(Spreadsheet!Y925))))</f>
        <v>1</v>
      </c>
      <c r="AC925" s="5" t="b">
        <f>OR(ISBLANK(Spreadsheet!AI1135), AND(NOT(ISBLANK(Spreadsheet!AJ1135)), NOT(ISNUMBER(SEARCH("Waive",Spreadsheet!AJ1135)))))</f>
        <v>1</v>
      </c>
      <c r="AD925" s="5" t="b">
        <f>OR(ISBLANK(Spreadsheet!AK1135), AND(NOT(ISBLANK(Spreadsheet!AL1135)), NOT(ISNUMBER(SEARCH("Waive",Spreadsheet!AL1135)))))</f>
        <v>1</v>
      </c>
      <c r="AE925" s="5" t="b">
        <f>OR(ISBLANK(Spreadsheet!AM1135), AND(NOT(ISBLANK(Spreadsheet!AN1135)), NOT(ISNUMBER(SEARCH("Waive", Spreadsheet!AN1135)))))</f>
        <v>1</v>
      </c>
      <c r="AF925" s="5" t="b">
        <f>OR(ISBLANK(Spreadsheet!C1135), NOT(ISBLANK(Spreadsheet!D1135)),NOT(ISBLANK(Spreadsheet!L1135)))</f>
        <v>1</v>
      </c>
      <c r="AG925" s="5" t="b">
        <f>IF(AND(NOT(ISBLANK(Spreadsheet!C1135)), NOT(ISBLANK(Spreadsheet!D1135)),Spreadsheet!C1135&lt;&gt;Spreadsheet!D1135),IF(ISERROR(VLOOKUP(Spreadsheet!C1135, Spreadsheet!$C$6:'Spreadsheet'!$C1134,1,FALSE)), FALSE, TRUE),TRUE)</f>
        <v>1</v>
      </c>
      <c r="AH925" s="5" t="b">
        <f>Spreadsheet!$B$2=Spreadsheet!AD925</f>
        <v>1</v>
      </c>
      <c r="AI925" s="5" t="b">
        <f>IF(ISBLANK(Spreadsheet!G1135),TRUE,IF(OR(LEN(Spreadsheet!G1135)&gt;1,ISNUMBER(VALUE(Spreadsheet!G1135))),FALSE,TRUE))</f>
        <v>1</v>
      </c>
      <c r="AJ925" s="5" t="b">
        <f>OR(ISBLANK(Spreadsheet!C1135), NOT(ISBLANK(Spreadsheet!B1135)), NOT(ISBLANK(Spreadsheet!D1135)))</f>
        <v>1</v>
      </c>
      <c r="AK925" s="5" t="b">
        <f t="array" ref="AK925">IF(OR(AND(ISBLANK(Spreadsheet!E1135),ISBLANK(Spreadsheet!D1135),NOT(ISBLANK(Spreadsheet!C1135))),AND(ISBLANK(Spreadsheet!E1135),ISBLANK(Spreadsheet!D1135),ISBLANK(Spreadsheet!C1135))),TRUE,ISNUMBER(MATCH(TRUE,EXACT(Spreadsheet!E1135,Relationships),0)))</f>
        <v>1</v>
      </c>
      <c r="AL925" s="5" t="b">
        <f>IF(NOT(ISBLANK(Spreadsheet!C1135)),IF(OR(ISBLANK(Spreadsheet!F1135),LEN(Spreadsheet!F1135)&gt;40),FALSE,TRUE),TRUE)</f>
        <v>1</v>
      </c>
      <c r="AM925" s="5" t="b">
        <f>IF(NOT(ISBLANK(Spreadsheet!C1135)),IF(OR(ISBLANK(Spreadsheet!H1135),LEN(Spreadsheet!H1135)&gt;40),FALSE,TRUE),TRUE)</f>
        <v>1</v>
      </c>
      <c r="AN925" s="5" t="b">
        <f t="array" ref="AN925">IF(ISBLANK(Spreadsheet!I1135),TRUE,ISNUMBER(MATCH(TRUE,EXACT(Spreadsheet!I1135,GenderValues),0)))</f>
        <v>1</v>
      </c>
      <c r="AO925" s="5" t="b">
        <f ca="1">IF(ISERROR(DATEVALUE(TEXT(Spreadsheet!J1135,"mm/dd/yyyy")) &gt; TODAY()),IF(AND(ISBLANK(Spreadsheet!J1135),ISBLANK(Spreadsheet!C1135)),TRUE,FALSE),IF(DATEVALUE(TEXT(Spreadsheet!J1135,"mm/dd/yyyy")) &gt; TODAY(),FALSE,TRUE))</f>
        <v>1</v>
      </c>
      <c r="AP925" s="5" t="b">
        <f>OR(ISBLANK(Spreadsheet!K1135),LEN(Spreadsheet!K1135)&lt;=100)</f>
        <v>1</v>
      </c>
      <c r="AQ925" s="5" t="b">
        <f t="array" ref="AQ925">IF(OR(AND(ISBLANK(Spreadsheet!L1135),ISBLANK(Spreadsheet!C1135)),AND(NOT(ISBLANK(Spreadsheet!C1135)),NOT(ISBLANK(Spreadsheet!D1135)))),TRUE,ISNUMBER(MATCH(TRUE,EXACT(Spreadsheet!L1135,MaritalStatus),0)))</f>
        <v>1</v>
      </c>
      <c r="AR925" s="5" t="b">
        <f ca="1">IF(ISERROR(DATEVALUE(TEXT(Spreadsheet!M1135,"mm/dd/yyyy")) &gt; TODAY()),IF(ISBLANK(Spreadsheet!M1135),TRUE,FALSE),IF(DATEVALUE(TEXT(Spreadsheet!M1135,"mm/dd/yyyy")) &gt; TODAY(),FALSE,TRUE))</f>
        <v>1</v>
      </c>
      <c r="AS925" s="5" t="b">
        <f>OR(ISBLANK(Spreadsheet!N1135),LEN(Spreadsheet!N1135)&lt;=100)</f>
        <v>1</v>
      </c>
      <c r="AT925" s="5" t="b">
        <f>OR(ISBLANK(Spreadsheet!O1135),UPPER(Spreadsheet!O1135)="YES")</f>
        <v>1</v>
      </c>
      <c r="AU925" s="5" t="b">
        <f>OR(ISBLANK(Spreadsheet!P1135),UPPER(Spreadsheet!P1135)="YES")</f>
        <v>1</v>
      </c>
      <c r="AV925" s="5" t="b">
        <f t="array" ref="AV925">IF(ISBLANK(Spreadsheet!Q1135),TRUE,ISNUMBER(MATCH(TRUE,EXACT(Spreadsheet!Q1135,OnGroupsPriorIns),0)))</f>
        <v>1</v>
      </c>
      <c r="AW925" s="5" t="b">
        <f>OR(ISBLANK(Spreadsheet!R1135),UPPER(Spreadsheet!R1135)="YES")</f>
        <v>1</v>
      </c>
      <c r="AX925" s="5" t="b">
        <f>OR(ISBLANK(Spreadsheet!S1135),UPPER(Spreadsheet!S1135)="YES")</f>
        <v>1</v>
      </c>
      <c r="AY925" s="5" t="b">
        <f>OR(AND(ISBLANK(Spreadsheet!C1135),LEN(Spreadsheet!T1135)=0),AND(NOT(ISBLANK(Spreadsheet!C1135)),LEN(Spreadsheet!T1135)&gt;0,LEN(Spreadsheet!T1135)&lt;=50))</f>
        <v>1</v>
      </c>
      <c r="AZ925" s="5" t="b">
        <f>OR(LEN(Spreadsheet!U1135)=0,AND(LEN(Spreadsheet!U1135)&gt;0,LEN(Spreadsheet!U1135)&lt;=50))</f>
        <v>1</v>
      </c>
      <c r="BA925" s="5" t="b">
        <f>OR(AND(ISBLANK(Spreadsheet!C1135),LEN(Spreadsheet!V1135)=0),AND(NOT(ISBLANK(Spreadsheet!C1135)),LEN(Spreadsheet!V1135)&gt;0,LEN(Spreadsheet!V1135)&lt;=50))</f>
        <v>1</v>
      </c>
      <c r="BB925" s="5" t="b">
        <f t="array" ref="BB925">IF(AND(ISBLANK(Spreadsheet!C1135),LEN(Spreadsheet!W1135)=0),TRUE,ISNUMBER(MATCH(TRUE,EXACT(Spreadsheet!W1135,States),0)))</f>
        <v>1</v>
      </c>
      <c r="BC925" s="5" t="b">
        <f>OR(AND(ISBLANK(Spreadsheet!C1135),LEN(Spreadsheet!X1135)=0),AND(NOT(ISBLANK(Spreadsheet!C1135)),LEN(Spreadsheet!X1135)&gt;0,LEN(Spreadsheet!X1135)=5,ISNUMBER(VALUE(Spreadsheet!X1135))))</f>
        <v>1</v>
      </c>
      <c r="BD925" s="5" t="b">
        <f>OR(ISBLANK(Spreadsheet!Z1135),LEN(Spreadsheet!Z1135)&lt;=50)</f>
        <v>1</v>
      </c>
      <c r="BE925" s="5" t="b">
        <f>ISBLANK(Spreadsheet!AA1135)</f>
        <v>1</v>
      </c>
      <c r="BF925" s="5" t="b">
        <f>ISBLANK(Spreadsheet!AB1135)</f>
        <v>1</v>
      </c>
      <c r="BG925" s="5" t="b">
        <f>IF(ISERROR(DATEVALUE(TEXT(Spreadsheet!AC1135,"mm/dd/yyyy")) &gt; DATEVALUE(TEXT(Spreadsheet!J1135,"mm/dd/yyyy"))),IF(OR(AND(ISBLANK(Spreadsheet!AC1135),ISBLANK(Spreadsheet!C1135)),AND(NOT(ISBLANK(Spreadsheet!C1135)),ISBLANK(Spreadsheet!AC1135),NOT(ISBLANK(Spreadsheet!D1135)))),TRUE,FALSE),IF(DATEVALUE(TEXT(Spreadsheet!AC1135,"mm/dd/yyyy")) &gt; DATEVALUE(TEXT(Spreadsheet!J1135,"mm/dd/yyyy")),TRUE,FALSE))</f>
        <v>1</v>
      </c>
      <c r="BH925" s="5" t="b">
        <f>OR(AND(ISBLANK(Spreadsheet!C1135),ISBLANK(Spreadsheet!AE1135)),AND(NOT(ISBLANK(Spreadsheet!C1135)),NOT(ISBLANK(Spreadsheet!D1135)),ISBLANK(Spreadsheet!AE1135)),AND(NOT(ISBLANK(Spreadsheet!C1135)),ISBLANK(Spreadsheet!D1135),NOT(ISBLANK(Spreadsheet!AE1135)),LEN(Spreadsheet!AE1135)&lt;=100))</f>
        <v>1</v>
      </c>
      <c r="BI925" s="5" t="b">
        <f t="array" ref="BI925">IF(ISBLANK(Spreadsheet!AF1135),TRUE,ISNUMBER(MATCH(TRUE,EXACT(Spreadsheet!AF1135,CobraShortReasons),0)))</f>
        <v>1</v>
      </c>
      <c r="BJ925" s="5" t="b">
        <f ca="1">IF(ISERROR(DATEVALUE(TEXT(Spreadsheet!AG1135,"mm/dd/yyyy")) &gt; TODAY()),IF(ISBLANK(Spreadsheet!AG1135),TRUE,FALSE),IF(DATEVALUE(TEXT(Spreadsheet!AG1135,"mm/dd/yyyy")) &gt; TODAY(),FALSE,TRUE))</f>
        <v>1</v>
      </c>
      <c r="BK925" s="5" t="b">
        <f>OR(ISBLANK(Spreadsheet!AH1135),LEN(Spreadsheet!AH1135)&lt;=25)</f>
        <v>1</v>
      </c>
      <c r="BL925" s="5" t="b">
        <f t="array" aca="1" ref="BL925" ca="1">IF(ISBLANK(Spreadsheet!AI1135),TRUE,ISNUMBER(MATCH(TRUE,EXACT(Spreadsheet!AI1135,INDIRECT(Spreadsheet!$D$2)),0)))</f>
        <v>1</v>
      </c>
      <c r="BM925" s="5" t="b">
        <f t="array" aca="1" ref="BM925" ca="1">IF(ISBLANK(Spreadsheet!AJ1135),TRUE,ISNUMBER(MATCH(TRUE,EXACT(Spreadsheet!AJ1135,INDIRECT(Spreadsheet!BJ925)),0)))</f>
        <v>1</v>
      </c>
      <c r="BN925" s="5" t="b">
        <f t="array" ref="BN925">IF(ISBLANK(Spreadsheet!AK1135),TRUE,ISNUMBER(MATCH(TRUE,EXACT(Spreadsheet!AK1135,DentalPlans),0)))</f>
        <v>1</v>
      </c>
      <c r="BO925" s="5" t="b">
        <f t="array" aca="1" ref="BO925" ca="1">IF(ISBLANK(Spreadsheet!AL1135),TRUE,ISNUMBER(MATCH(TRUE,EXACT(Spreadsheet!AL1135,INDIRECT(Spreadsheet!BK925)),0)))</f>
        <v>1</v>
      </c>
      <c r="BP925" s="5" t="b">
        <f t="array" ref="BP925">IF(ISBLANK(Spreadsheet!AM1135),TRUE,ISNUMBER(MATCH(TRUE,EXACT(Spreadsheet!AM1135,VisionPlans),0)))</f>
        <v>1</v>
      </c>
      <c r="BQ925" s="5" t="b">
        <f t="array" aca="1" ref="BQ925" ca="1">IF(ISBLANK(Spreadsheet!AN1135),TRUE,ISNUMBER(MATCH(TRUE,EXACT(Spreadsheet!AN1135,INDIRECT(Spreadsheet!BL925)),0)))</f>
        <v>1</v>
      </c>
      <c r="BR925" s="5" t="b">
        <f t="array" ref="BR925">IF(ISBLANK(Spreadsheet!AO1135),TRUE,ISNUMBER(MATCH(TRUE,EXACT(Spreadsheet!AO1135,LifeBenefitClasses),0)))</f>
        <v>1</v>
      </c>
      <c r="BS925" s="5" t="b">
        <f>IF(OR(ISBLANK(Spreadsheet!AO1135), Spreadsheet!AO1135="Waive"),IF(ISBLANK(Spreadsheet!AP1135),TRUE,FALSE),IF(OR(AND(NOT(ISBLANK(Spreadsheet!AO1135)),ISBLANK(Spreadsheet!AP1135)),NOT(ISNUMBER(VALUE(Spreadsheet!AP1135)))),FALSE,IF(OR(AND(Spreadsheet!AP1135&lt;6,MOD(Spreadsheet!AP1135*10,5)=0), MOD(Spreadsheet!AP1135,5000)=0),TRUE,FALSE)))</f>
        <v>1</v>
      </c>
      <c r="BT925" s="5" t="b">
        <f t="array" ref="BT925">IF(ISBLANK(Spreadsheet!AQ1135),TRUE,ISNUMBER(MATCH(TRUE,EXACT(Spreadsheet!AQ1135,EnrollWaive),0)))</f>
        <v>1</v>
      </c>
      <c r="BU925" s="5" t="b">
        <f t="array" ref="BU925">IF(ISBLANK(Spreadsheet!AR1135),TRUE,ISNUMBER(MATCH(TRUE,EXACT(Spreadsheet!AR1135,LifeBenefitClasses),0)))</f>
        <v>1</v>
      </c>
      <c r="BV925" s="5" t="b">
        <f>IF(OR(ISBLANK(Spreadsheet!AR1135), Spreadsheet!AR1135="Waive"),IF(ISBLANK(Spreadsheet!AS1135),TRUE,FALSE),IF(OR(AND(NOT(ISBLANK(Spreadsheet!AR1135)),ISBLANK(Spreadsheet!AS1135)),NOT(ISNUMBER(VALUE(Spreadsheet!AS1135)))),FALSE,IF(OR(AND(Spreadsheet!AS1135&lt;6,MOD(Spreadsheet!AS1135*10,5)=0), MOD(Spreadsheet!AS1135,10000)=0),TRUE,FALSE)))</f>
        <v>1</v>
      </c>
      <c r="BW925" s="5" t="b">
        <f t="array" ref="BW925">IF(ISBLANK(Spreadsheet!AT1135),TRUE,ISNUMBER(MATCH(TRUE,EXACT(Spreadsheet!AT1135,LifeBenefitClasses),0)))</f>
        <v>1</v>
      </c>
      <c r="BX925" s="5" t="b">
        <f>IF(OR(ISBLANK(Spreadsheet!AT1135), Spreadsheet!AT1135="Waive"),IF(ISBLANK(Spreadsheet!AU1135),TRUE,FALSE),IF(OR(AND(NOT(ISBLANK(Spreadsheet!AT1135)),ISBLANK(Spreadsheet!AU1135)),NOT(ISNUMBER(VALUE(Spreadsheet!AU1135)))),FALSE,IF(AND(NOT(OR(ISBLANK(Spreadsheet!AT1135),Spreadsheet!AT1135="Waive")),NOT(OR(ISBLANK(Spreadsheet!AR1135),Spreadsheet!AR1135="Waive")),MOD(Spreadsheet!AU1135,5000)=0, Spreadsheet!AU1135&lt;=(Spreadsheet!AS1135*0.5)),TRUE,FALSE)))</f>
        <v>1</v>
      </c>
      <c r="BY925" s="5" t="b">
        <f t="array" ref="BY925">IF(ISBLANK(Spreadsheet!AV1135),TRUE,ISNUMBER(MATCH(TRUE,EXACT(Spreadsheet!AV1135,EnrollWaive),0)))</f>
        <v>1</v>
      </c>
      <c r="BZ925" s="5" t="b">
        <f t="array" ref="BZ925">IF(ISBLANK(Spreadsheet!AW1135),TRUE,ISNUMBER(MATCH(TRUE,EXACT(Spreadsheet!AW1135,LifeBenefitClasses),0)))</f>
        <v>1</v>
      </c>
      <c r="CA925" s="5" t="b">
        <f t="array" ref="CA925">IF(ISBLANK(Spreadsheet!AX1135),TRUE,ISNUMBER(MATCH(TRUE,EXACT(Spreadsheet!AX1135,LifeBenefitClasses),0)))</f>
        <v>1</v>
      </c>
      <c r="CB925" s="5" t="b">
        <f t="array" ref="CB925">IF(ISBLANK(Spreadsheet!AY1135),TRUE,ISNUMBER(MATCH(TRUE,EXACT(Spreadsheet!AY1135,LifeBenefitClasses),0)))</f>
        <v>1</v>
      </c>
      <c r="CC925" s="5" t="b">
        <f t="array" ref="CC925">IF(ISBLANK(Spreadsheet!AZ1135),TRUE,ISNUMBER(MATCH(TRUE,EXACT(Spreadsheet!AZ1135,LifeBenefitClasses),0)))</f>
        <v>1</v>
      </c>
      <c r="CD925" s="5" t="b">
        <f t="array" ref="CD925">IF(ISBLANK(Spreadsheet!BA1135),TRUE,ISNUMBER(MATCH(TRUE,EXACT(Spreadsheet!BA1135,LifeBenefitClasses),0)))</f>
        <v>1</v>
      </c>
      <c r="CE925" s="5" t="b">
        <f>IF(OR(ISBLANK(Spreadsheet!BA1135), Spreadsheet!BA1135="Waive"),IF(ISBLANK(Spreadsheet!BB1135),TRUE,FALSE),IF(OR(AND(NOT(ISBLANK(Spreadsheet!BA1135)),ISBLANK(Spreadsheet!BB1135)),NOT(ISNUMBER(VALUE(Spreadsheet!BB1135))),ISBLANK(Spreadsheet!BC1135),NOT(ISNUMBER(VALUE(Spreadsheet!BC1135)))),FALSE,IF(AND(Spreadsheet!BB1135&gt;=50000,Spreadsheet!BB1135&lt;=250000,MOD(Spreadsheet!BB1135,10000)=0,Spreadsheet!BB1135&lt;=(10*Spreadsheet!BC1135)),TRUE,FALSE)))</f>
        <v>1</v>
      </c>
      <c r="CF925" s="5" t="b">
        <f>IF(NOT(ISBLANK(Spreadsheet!BC925)),AND(ISNUMBER(VALUE(Spreadsheet!BC925)),Spreadsheet!BC925&gt;0),AND(OR(ISBLANK(Spreadsheet!AO925),Spreadsheet!AO925="Waive",AND(NOT(OR(ISBLANK(Spreadsheet!AO925),Spreadsheet!AO925="Waive")),Spreadsheet!AP925&gt;=6)),OR(ISBLANK(Spreadsheet!AR925),AND(NOT(OR(ISBLANK(Spreadsheet!AR925),Spreadsheet!AR925="Waive")),Spreadsheet!AS925&gt;=6)),OR(ISBLANK(Spreadsheet!AW925)),OR(ISBLANK(Spreadsheet!AX925)),OR(ISBLANK(Spreadsheet!AY925)),OR(ISBLANK(Spreadsheet!AZ925)),OR(ISBLANK(Spreadsheet!BA925),Spreadsheet!BA925="Waive")))</f>
        <v>1</v>
      </c>
      <c r="CG925" s="5" t="b">
        <f t="shared" ca="1" si="69"/>
        <v>1</v>
      </c>
    </row>
    <row r="926" spans="8:85" x14ac:dyDescent="0.3">
      <c r="H926" s="5">
        <f t="shared" ca="1" si="66"/>
        <v>2</v>
      </c>
      <c r="I926" s="5" t="str">
        <f t="shared" ca="1" si="67"/>
        <v/>
      </c>
      <c r="J926" s="5" t="str">
        <f>IF(AND(NOT(ISBLANK(Spreadsheet!C1136)),ISBLANK(Spreadsheet!D1136)),Spreadsheet!F1136&amp;" "&amp;Spreadsheet!H1136,"")</f>
        <v/>
      </c>
      <c r="K926" s="5">
        <f>IF(AND(NOT(ISBLANK(Spreadsheet!C1136)),ISBLANK(Spreadsheet!D1136)),COUNTIFS(Spreadsheet!E$786:E1137,"=Child",Spreadsheet!C$786:C1137, "="&amp;Spreadsheet!C1136) + COUNTIFS(Spreadsheet!E$786:E1137,"=Step-child",Spreadsheet!C$786:C1137, "="&amp;Spreadsheet!C1136),0)</f>
        <v>0</v>
      </c>
      <c r="L926" s="5">
        <f>IF(NOT(ISBLANK(J926)),COUNTIFS(Spreadsheet!E$786:E1137,"=Wife",Spreadsheet!C$786:C1137, "="&amp;Spreadsheet!C1136) + COUNTIFS(Spreadsheet!E$786:E1137,"=Husband",Spreadsheet!C$786:C1137, "="&amp;Spreadsheet!C1136),0)</f>
        <v>0</v>
      </c>
      <c r="M926" s="5">
        <f>IF(NOT(ISBLANK(Spreadsheet!AJ1136)),VLOOKUP(Spreadsheet!AJ1136,'Drop Downs'!$P$2:$R$16,3,FALSE),0)</f>
        <v>0</v>
      </c>
      <c r="N926" s="5">
        <f>IF(NOT(ISBLANK(Spreadsheet!AJ1136)), VLOOKUP(Spreadsheet!AJ1136,'Drop Downs'!$P$2:$R$16,2,FALSE),0)</f>
        <v>0</v>
      </c>
      <c r="O926" s="5">
        <f>IF(NOT(ISBLANK(Spreadsheet!AL1136)),VLOOKUP(Spreadsheet!AL1136,'Drop Downs'!$P$2:$R$16,3,FALSE), 0)</f>
        <v>0</v>
      </c>
      <c r="P926" s="5">
        <f>IF(NOT(ISBLANK(Spreadsheet!AL1136)),VLOOKUP(Spreadsheet!AL1136,'Drop Downs'!$P$2:$R$16,2,FALSE),0)</f>
        <v>0</v>
      </c>
      <c r="Q926" s="5">
        <f>IF(NOT(ISBLANK(Spreadsheet!AN1136)),VLOOKUP(Spreadsheet!AN1136,'Drop Downs'!$P$2:$R$16,3,FALSE),0)</f>
        <v>0</v>
      </c>
      <c r="R926" s="5">
        <f>IF(NOT(ISBLANK(Spreadsheet!AN1136)),VLOOKUP(Spreadsheet!AN1136,'Drop Downs'!$P$2:$R$16,2,FALSE),0)</f>
        <v>0</v>
      </c>
      <c r="S926" s="5" t="str">
        <f>IF(OR(M926&gt;K926,N926&gt;L926,O926&gt;K926, Q926&gt;K926,N926&gt;L926, P926&gt;L926, R926&gt;L926),"Member currently has a coverage election over what he/she needs.  Please add more dependents or adjust the coverage election.","")&amp;(IF(AND(NOT(ISBLANK(Spreadsheet!C1136)),NOT(ISBLANK(Spreadsheet!D1136)),ISBLANK(Spreadsheet!E1136)),"Dependent lacks a relationship to member.Please select one from the drop-down.",""))</f>
        <v/>
      </c>
      <c r="T926" s="5" t="b">
        <f t="shared" si="68"/>
        <v>1</v>
      </c>
      <c r="U926" s="5" t="b">
        <f>OR(ISBLANK(Spreadsheet!C1136),IF(NOT(ISBLANK(Spreadsheet!D1136)),NOT(ISBLANK(Spreadsheet!E1136)),TRUE))</f>
        <v>1</v>
      </c>
      <c r="V926" s="5" t="b">
        <f>OR(ISBLANK(Spreadsheet!C1136), NOT(ISBLANK(Spreadsheet!I1136)))</f>
        <v>1</v>
      </c>
      <c r="W926" s="5" t="b">
        <f>OR(ISBLANK(Spreadsheet!D1136),NOT(ISBLANK(Spreadsheet!C1136)))</f>
        <v>1</v>
      </c>
      <c r="X926" s="155" t="str">
        <f>REPT("0",MIN(FIND({1,2,3,4,5,6,7,8,9},Spreadsheet!C1136&amp;"123456789"))-1)&amp;IF(ISBLANK(Spreadsheet!C1136),"",SUMPRODUCT(MID(0&amp;Spreadsheet!C1136,LARGE(INDEX(ISNUMBER(--MID(Spreadsheet!C1136,ROW($1:$225),1))*
 ROW($1:$225),0),ROW($1:$225))+1,1)*10^ROW($1:$225)/10))</f>
        <v/>
      </c>
      <c r="Y926" s="5" t="b">
        <f>IF(NOT(ISBLANK(Spreadsheet!C1136)),IF(AND(ISNUMBER(VALUE(Spreadsheet!C1136)), LEN(Spreadsheet!C1136)=9),TRUE,FALSE),TRUE)</f>
        <v>1</v>
      </c>
      <c r="Z926" s="155" t="str">
        <f>REPT("0",MIN(FIND({1,2,3,4,5,6,7,8,9},Spreadsheet!D1136&amp;"123456789"))-1)&amp;IF(ISBLANK(Spreadsheet!D1136),"",SUMPRODUCT(MID(0&amp;Spreadsheet!D1136,LARGE(INDEX(ISNUMBER(--MID(Spreadsheet!D1136,ROW($1:$225),1))*
 ROW($1:$225),0),ROW($1:$225))+1,1)*10^ROW($1:$225)/10))</f>
        <v/>
      </c>
      <c r="AA926" s="5" t="b">
        <f>IF(AND(NOT(ISBLANK(Spreadsheet!D1136)),NOT(ISBLANK(Spreadsheet!C1136))),IF(AND(ISNUMBER(VALUE(Spreadsheet!D1136)), LEN(Spreadsheet!D1136)=9),TRUE,FALSE),IF(AND(NOT(ISBLANK(Spreadsheet!D1136)),ISBLANK(Spreadsheet!C1136)),FALSE,TRUE))</f>
        <v>1</v>
      </c>
      <c r="AB926" s="5" t="b">
        <f>OR(ISBLANK(Spreadsheet!Y926),IF(NOT(ISBLANK(Spreadsheet!Y926)),LEN(Spreadsheet!Y926)=10,ISNUMBER(VALUE(Spreadsheet!Y926))))</f>
        <v>1</v>
      </c>
      <c r="AC926" s="5" t="b">
        <f>OR(ISBLANK(Spreadsheet!AI1136), AND(NOT(ISBLANK(Spreadsheet!AJ1136)), NOT(ISNUMBER(SEARCH("Waive",Spreadsheet!AJ1136)))))</f>
        <v>1</v>
      </c>
      <c r="AD926" s="5" t="b">
        <f>OR(ISBLANK(Spreadsheet!AK1136), AND(NOT(ISBLANK(Spreadsheet!AL1136)), NOT(ISNUMBER(SEARCH("Waive",Spreadsheet!AL1136)))))</f>
        <v>1</v>
      </c>
      <c r="AE926" s="5" t="b">
        <f>OR(ISBLANK(Spreadsheet!AM1136), AND(NOT(ISBLANK(Spreadsheet!AN1136)), NOT(ISNUMBER(SEARCH("Waive", Spreadsheet!AN1136)))))</f>
        <v>1</v>
      </c>
      <c r="AF926" s="5" t="b">
        <f>OR(ISBLANK(Spreadsheet!C1136), NOT(ISBLANK(Spreadsheet!D1136)),NOT(ISBLANK(Spreadsheet!L1136)))</f>
        <v>1</v>
      </c>
      <c r="AG926" s="5" t="b">
        <f>IF(AND(NOT(ISBLANK(Spreadsheet!C1136)), NOT(ISBLANK(Spreadsheet!D1136)),Spreadsheet!C1136&lt;&gt;Spreadsheet!D1136),IF(ISERROR(VLOOKUP(Spreadsheet!C1136, Spreadsheet!$C$6:'Spreadsheet'!$C1135,1,FALSE)), FALSE, TRUE),TRUE)</f>
        <v>1</v>
      </c>
      <c r="AH926" s="5" t="b">
        <f>Spreadsheet!$B$2=Spreadsheet!AD926</f>
        <v>1</v>
      </c>
      <c r="AI926" s="5" t="b">
        <f>IF(ISBLANK(Spreadsheet!G1136),TRUE,IF(OR(LEN(Spreadsheet!G1136)&gt;1,ISNUMBER(VALUE(Spreadsheet!G1136))),FALSE,TRUE))</f>
        <v>1</v>
      </c>
      <c r="AJ926" s="5" t="b">
        <f>OR(ISBLANK(Spreadsheet!C1136), NOT(ISBLANK(Spreadsheet!B1136)), NOT(ISBLANK(Spreadsheet!D1136)))</f>
        <v>1</v>
      </c>
      <c r="AK926" s="5" t="b">
        <f t="array" ref="AK926">IF(OR(AND(ISBLANK(Spreadsheet!E1136),ISBLANK(Spreadsheet!D1136),NOT(ISBLANK(Spreadsheet!C1136))),AND(ISBLANK(Spreadsheet!E1136),ISBLANK(Spreadsheet!D1136),ISBLANK(Spreadsheet!C1136))),TRUE,ISNUMBER(MATCH(TRUE,EXACT(Spreadsheet!E1136,Relationships),0)))</f>
        <v>1</v>
      </c>
      <c r="AL926" s="5" t="b">
        <f>IF(NOT(ISBLANK(Spreadsheet!C1136)),IF(OR(ISBLANK(Spreadsheet!F1136),LEN(Spreadsheet!F1136)&gt;40),FALSE,TRUE),TRUE)</f>
        <v>1</v>
      </c>
      <c r="AM926" s="5" t="b">
        <f>IF(NOT(ISBLANK(Spreadsheet!C1136)),IF(OR(ISBLANK(Spreadsheet!H1136),LEN(Spreadsheet!H1136)&gt;40),FALSE,TRUE),TRUE)</f>
        <v>1</v>
      </c>
      <c r="AN926" s="5" t="b">
        <f t="array" ref="AN926">IF(ISBLANK(Spreadsheet!I1136),TRUE,ISNUMBER(MATCH(TRUE,EXACT(Spreadsheet!I1136,GenderValues),0)))</f>
        <v>1</v>
      </c>
      <c r="AO926" s="5" t="b">
        <f ca="1">IF(ISERROR(DATEVALUE(TEXT(Spreadsheet!J1136,"mm/dd/yyyy")) &gt; TODAY()),IF(AND(ISBLANK(Spreadsheet!J1136),ISBLANK(Spreadsheet!C1136)),TRUE,FALSE),IF(DATEVALUE(TEXT(Spreadsheet!J1136,"mm/dd/yyyy")) &gt; TODAY(),FALSE,TRUE))</f>
        <v>1</v>
      </c>
      <c r="AP926" s="5" t="b">
        <f>OR(ISBLANK(Spreadsheet!K1136),LEN(Spreadsheet!K1136)&lt;=100)</f>
        <v>1</v>
      </c>
      <c r="AQ926" s="5" t="b">
        <f t="array" ref="AQ926">IF(OR(AND(ISBLANK(Spreadsheet!L1136),ISBLANK(Spreadsheet!C1136)),AND(NOT(ISBLANK(Spreadsheet!C1136)),NOT(ISBLANK(Spreadsheet!D1136)))),TRUE,ISNUMBER(MATCH(TRUE,EXACT(Spreadsheet!L1136,MaritalStatus),0)))</f>
        <v>1</v>
      </c>
      <c r="AR926" s="5" t="b">
        <f ca="1">IF(ISERROR(DATEVALUE(TEXT(Spreadsheet!M1136,"mm/dd/yyyy")) &gt; TODAY()),IF(ISBLANK(Spreadsheet!M1136),TRUE,FALSE),IF(DATEVALUE(TEXT(Spreadsheet!M1136,"mm/dd/yyyy")) &gt; TODAY(),FALSE,TRUE))</f>
        <v>1</v>
      </c>
      <c r="AS926" s="5" t="b">
        <f>OR(ISBLANK(Spreadsheet!N1136),LEN(Spreadsheet!N1136)&lt;=100)</f>
        <v>1</v>
      </c>
      <c r="AT926" s="5" t="b">
        <f>OR(ISBLANK(Spreadsheet!O1136),UPPER(Spreadsheet!O1136)="YES")</f>
        <v>1</v>
      </c>
      <c r="AU926" s="5" t="b">
        <f>OR(ISBLANK(Spreadsheet!P1136),UPPER(Spreadsheet!P1136)="YES")</f>
        <v>1</v>
      </c>
      <c r="AV926" s="5" t="b">
        <f t="array" ref="AV926">IF(ISBLANK(Spreadsheet!Q1136),TRUE,ISNUMBER(MATCH(TRUE,EXACT(Spreadsheet!Q1136,OnGroupsPriorIns),0)))</f>
        <v>1</v>
      </c>
      <c r="AW926" s="5" t="b">
        <f>OR(ISBLANK(Spreadsheet!R1136),UPPER(Spreadsheet!R1136)="YES")</f>
        <v>1</v>
      </c>
      <c r="AX926" s="5" t="b">
        <f>OR(ISBLANK(Spreadsheet!S1136),UPPER(Spreadsheet!S1136)="YES")</f>
        <v>1</v>
      </c>
      <c r="AY926" s="5" t="b">
        <f>OR(AND(ISBLANK(Spreadsheet!C1136),LEN(Spreadsheet!T1136)=0),AND(NOT(ISBLANK(Spreadsheet!C1136)),LEN(Spreadsheet!T1136)&gt;0,LEN(Spreadsheet!T1136)&lt;=50))</f>
        <v>1</v>
      </c>
      <c r="AZ926" s="5" t="b">
        <f>OR(LEN(Spreadsheet!U1136)=0,AND(LEN(Spreadsheet!U1136)&gt;0,LEN(Spreadsheet!U1136)&lt;=50))</f>
        <v>1</v>
      </c>
      <c r="BA926" s="5" t="b">
        <f>OR(AND(ISBLANK(Spreadsheet!C1136),LEN(Spreadsheet!V1136)=0),AND(NOT(ISBLANK(Spreadsheet!C1136)),LEN(Spreadsheet!V1136)&gt;0,LEN(Spreadsheet!V1136)&lt;=50))</f>
        <v>1</v>
      </c>
      <c r="BB926" s="5" t="b">
        <f t="array" ref="BB926">IF(AND(ISBLANK(Spreadsheet!C1136),LEN(Spreadsheet!W1136)=0),TRUE,ISNUMBER(MATCH(TRUE,EXACT(Spreadsheet!W1136,States),0)))</f>
        <v>1</v>
      </c>
      <c r="BC926" s="5" t="b">
        <f>OR(AND(ISBLANK(Spreadsheet!C1136),LEN(Spreadsheet!X1136)=0),AND(NOT(ISBLANK(Spreadsheet!C1136)),LEN(Spreadsheet!X1136)&gt;0,LEN(Spreadsheet!X1136)=5,ISNUMBER(VALUE(Spreadsheet!X1136))))</f>
        <v>1</v>
      </c>
      <c r="BD926" s="5" t="b">
        <f>OR(ISBLANK(Spreadsheet!Z1136),LEN(Spreadsheet!Z1136)&lt;=50)</f>
        <v>1</v>
      </c>
      <c r="BE926" s="5" t="b">
        <f>ISBLANK(Spreadsheet!AA1136)</f>
        <v>1</v>
      </c>
      <c r="BF926" s="5" t="b">
        <f>ISBLANK(Spreadsheet!AB1136)</f>
        <v>1</v>
      </c>
      <c r="BG926" s="5" t="b">
        <f>IF(ISERROR(DATEVALUE(TEXT(Spreadsheet!AC1136,"mm/dd/yyyy")) &gt; DATEVALUE(TEXT(Spreadsheet!J1136,"mm/dd/yyyy"))),IF(OR(AND(ISBLANK(Spreadsheet!AC1136),ISBLANK(Spreadsheet!C1136)),AND(NOT(ISBLANK(Spreadsheet!C1136)),ISBLANK(Spreadsheet!AC1136),NOT(ISBLANK(Spreadsheet!D1136)))),TRUE,FALSE),IF(DATEVALUE(TEXT(Spreadsheet!AC1136,"mm/dd/yyyy")) &gt; DATEVALUE(TEXT(Spreadsheet!J1136,"mm/dd/yyyy")),TRUE,FALSE))</f>
        <v>1</v>
      </c>
      <c r="BH926" s="5" t="b">
        <f>OR(AND(ISBLANK(Spreadsheet!C1136),ISBLANK(Spreadsheet!AE1136)),AND(NOT(ISBLANK(Spreadsheet!C1136)),NOT(ISBLANK(Spreadsheet!D1136)),ISBLANK(Spreadsheet!AE1136)),AND(NOT(ISBLANK(Spreadsheet!C1136)),ISBLANK(Spreadsheet!D1136),NOT(ISBLANK(Spreadsheet!AE1136)),LEN(Spreadsheet!AE1136)&lt;=100))</f>
        <v>1</v>
      </c>
      <c r="BI926" s="5" t="b">
        <f t="array" ref="BI926">IF(ISBLANK(Spreadsheet!AF1136),TRUE,ISNUMBER(MATCH(TRUE,EXACT(Spreadsheet!AF1136,CobraShortReasons),0)))</f>
        <v>1</v>
      </c>
      <c r="BJ926" s="5" t="b">
        <f ca="1">IF(ISERROR(DATEVALUE(TEXT(Spreadsheet!AG1136,"mm/dd/yyyy")) &gt; TODAY()),IF(ISBLANK(Spreadsheet!AG1136),TRUE,FALSE),IF(DATEVALUE(TEXT(Spreadsheet!AG1136,"mm/dd/yyyy")) &gt; TODAY(),FALSE,TRUE))</f>
        <v>1</v>
      </c>
      <c r="BK926" s="5" t="b">
        <f>OR(ISBLANK(Spreadsheet!AH1136),LEN(Spreadsheet!AH1136)&lt;=25)</f>
        <v>1</v>
      </c>
      <c r="BL926" s="5" t="b">
        <f t="array" aca="1" ref="BL926" ca="1">IF(ISBLANK(Spreadsheet!AI1136),TRUE,ISNUMBER(MATCH(TRUE,EXACT(Spreadsheet!AI1136,INDIRECT(Spreadsheet!$D$2)),0)))</f>
        <v>1</v>
      </c>
      <c r="BM926" s="5" t="b">
        <f t="array" aca="1" ref="BM926" ca="1">IF(ISBLANK(Spreadsheet!AJ1136),TRUE,ISNUMBER(MATCH(TRUE,EXACT(Spreadsheet!AJ1136,INDIRECT(Spreadsheet!BJ926)),0)))</f>
        <v>1</v>
      </c>
      <c r="BN926" s="5" t="b">
        <f t="array" ref="BN926">IF(ISBLANK(Spreadsheet!AK1136),TRUE,ISNUMBER(MATCH(TRUE,EXACT(Spreadsheet!AK1136,DentalPlans),0)))</f>
        <v>1</v>
      </c>
      <c r="BO926" s="5" t="b">
        <f t="array" aca="1" ref="BO926" ca="1">IF(ISBLANK(Spreadsheet!AL1136),TRUE,ISNUMBER(MATCH(TRUE,EXACT(Spreadsheet!AL1136,INDIRECT(Spreadsheet!BK926)),0)))</f>
        <v>1</v>
      </c>
      <c r="BP926" s="5" t="b">
        <f t="array" ref="BP926">IF(ISBLANK(Spreadsheet!AM1136),TRUE,ISNUMBER(MATCH(TRUE,EXACT(Spreadsheet!AM1136,VisionPlans),0)))</f>
        <v>1</v>
      </c>
      <c r="BQ926" s="5" t="b">
        <f t="array" aca="1" ref="BQ926" ca="1">IF(ISBLANK(Spreadsheet!AN1136),TRUE,ISNUMBER(MATCH(TRUE,EXACT(Spreadsheet!AN1136,INDIRECT(Spreadsheet!BL926)),0)))</f>
        <v>1</v>
      </c>
      <c r="BR926" s="5" t="b">
        <f t="array" ref="BR926">IF(ISBLANK(Spreadsheet!AO1136),TRUE,ISNUMBER(MATCH(TRUE,EXACT(Spreadsheet!AO1136,LifeBenefitClasses),0)))</f>
        <v>1</v>
      </c>
      <c r="BS926" s="5" t="b">
        <f>IF(OR(ISBLANK(Spreadsheet!AO1136), Spreadsheet!AO1136="Waive"),IF(ISBLANK(Spreadsheet!AP1136),TRUE,FALSE),IF(OR(AND(NOT(ISBLANK(Spreadsheet!AO1136)),ISBLANK(Spreadsheet!AP1136)),NOT(ISNUMBER(VALUE(Spreadsheet!AP1136)))),FALSE,IF(OR(AND(Spreadsheet!AP1136&lt;6,MOD(Spreadsheet!AP1136*10,5)=0), MOD(Spreadsheet!AP1136,5000)=0),TRUE,FALSE)))</f>
        <v>1</v>
      </c>
      <c r="BT926" s="5" t="b">
        <f t="array" ref="BT926">IF(ISBLANK(Spreadsheet!AQ1136),TRUE,ISNUMBER(MATCH(TRUE,EXACT(Spreadsheet!AQ1136,EnrollWaive),0)))</f>
        <v>1</v>
      </c>
      <c r="BU926" s="5" t="b">
        <f t="array" ref="BU926">IF(ISBLANK(Spreadsheet!AR1136),TRUE,ISNUMBER(MATCH(TRUE,EXACT(Spreadsheet!AR1136,LifeBenefitClasses),0)))</f>
        <v>1</v>
      </c>
      <c r="BV926" s="5" t="b">
        <f>IF(OR(ISBLANK(Spreadsheet!AR1136), Spreadsheet!AR1136="Waive"),IF(ISBLANK(Spreadsheet!AS1136),TRUE,FALSE),IF(OR(AND(NOT(ISBLANK(Spreadsheet!AR1136)),ISBLANK(Spreadsheet!AS1136)),NOT(ISNUMBER(VALUE(Spreadsheet!AS1136)))),FALSE,IF(OR(AND(Spreadsheet!AS1136&lt;6,MOD(Spreadsheet!AS1136*10,5)=0), MOD(Spreadsheet!AS1136,10000)=0),TRUE,FALSE)))</f>
        <v>1</v>
      </c>
      <c r="BW926" s="5" t="b">
        <f t="array" ref="BW926">IF(ISBLANK(Spreadsheet!AT1136),TRUE,ISNUMBER(MATCH(TRUE,EXACT(Spreadsheet!AT1136,LifeBenefitClasses),0)))</f>
        <v>1</v>
      </c>
      <c r="BX926" s="5" t="b">
        <f>IF(OR(ISBLANK(Spreadsheet!AT1136), Spreadsheet!AT1136="Waive"),IF(ISBLANK(Spreadsheet!AU1136),TRUE,FALSE),IF(OR(AND(NOT(ISBLANK(Spreadsheet!AT1136)),ISBLANK(Spreadsheet!AU1136)),NOT(ISNUMBER(VALUE(Spreadsheet!AU1136)))),FALSE,IF(AND(NOT(OR(ISBLANK(Spreadsheet!AT1136),Spreadsheet!AT1136="Waive")),NOT(OR(ISBLANK(Spreadsheet!AR1136),Spreadsheet!AR1136="Waive")),MOD(Spreadsheet!AU1136,5000)=0, Spreadsheet!AU1136&lt;=(Spreadsheet!AS1136*0.5)),TRUE,FALSE)))</f>
        <v>1</v>
      </c>
      <c r="BY926" s="5" t="b">
        <f t="array" ref="BY926">IF(ISBLANK(Spreadsheet!AV1136),TRUE,ISNUMBER(MATCH(TRUE,EXACT(Spreadsheet!AV1136,EnrollWaive),0)))</f>
        <v>1</v>
      </c>
      <c r="BZ926" s="5" t="b">
        <f t="array" ref="BZ926">IF(ISBLANK(Spreadsheet!AW1136),TRUE,ISNUMBER(MATCH(TRUE,EXACT(Spreadsheet!AW1136,LifeBenefitClasses),0)))</f>
        <v>1</v>
      </c>
      <c r="CA926" s="5" t="b">
        <f t="array" ref="CA926">IF(ISBLANK(Spreadsheet!AX1136),TRUE,ISNUMBER(MATCH(TRUE,EXACT(Spreadsheet!AX1136,LifeBenefitClasses),0)))</f>
        <v>1</v>
      </c>
      <c r="CB926" s="5" t="b">
        <f t="array" ref="CB926">IF(ISBLANK(Spreadsheet!AY1136),TRUE,ISNUMBER(MATCH(TRUE,EXACT(Spreadsheet!AY1136,LifeBenefitClasses),0)))</f>
        <v>1</v>
      </c>
      <c r="CC926" s="5" t="b">
        <f t="array" ref="CC926">IF(ISBLANK(Spreadsheet!AZ1136),TRUE,ISNUMBER(MATCH(TRUE,EXACT(Spreadsheet!AZ1136,LifeBenefitClasses),0)))</f>
        <v>1</v>
      </c>
      <c r="CD926" s="5" t="b">
        <f t="array" ref="CD926">IF(ISBLANK(Spreadsheet!BA1136),TRUE,ISNUMBER(MATCH(TRUE,EXACT(Spreadsheet!BA1136,LifeBenefitClasses),0)))</f>
        <v>1</v>
      </c>
      <c r="CE926" s="5" t="b">
        <f>IF(OR(ISBLANK(Spreadsheet!BA1136), Spreadsheet!BA1136="Waive"),IF(ISBLANK(Spreadsheet!BB1136),TRUE,FALSE),IF(OR(AND(NOT(ISBLANK(Spreadsheet!BA1136)),ISBLANK(Spreadsheet!BB1136)),NOT(ISNUMBER(VALUE(Spreadsheet!BB1136))),ISBLANK(Spreadsheet!BC1136),NOT(ISNUMBER(VALUE(Spreadsheet!BC1136)))),FALSE,IF(AND(Spreadsheet!BB1136&gt;=50000,Spreadsheet!BB1136&lt;=250000,MOD(Spreadsheet!BB1136,10000)=0,Spreadsheet!BB1136&lt;=(10*Spreadsheet!BC1136)),TRUE,FALSE)))</f>
        <v>1</v>
      </c>
      <c r="CF926" s="5" t="b">
        <f>IF(NOT(ISBLANK(Spreadsheet!BC926)),AND(ISNUMBER(VALUE(Spreadsheet!BC926)),Spreadsheet!BC926&gt;0),AND(OR(ISBLANK(Spreadsheet!AO926),Spreadsheet!AO926="Waive",AND(NOT(OR(ISBLANK(Spreadsheet!AO926),Spreadsheet!AO926="Waive")),Spreadsheet!AP926&gt;=6)),OR(ISBLANK(Spreadsheet!AR926),AND(NOT(OR(ISBLANK(Spreadsheet!AR926),Spreadsheet!AR926="Waive")),Spreadsheet!AS926&gt;=6)),OR(ISBLANK(Spreadsheet!AW926)),OR(ISBLANK(Spreadsheet!AX926)),OR(ISBLANK(Spreadsheet!AY926)),OR(ISBLANK(Spreadsheet!AZ926)),OR(ISBLANK(Spreadsheet!BA926),Spreadsheet!BA926="Waive")))</f>
        <v>1</v>
      </c>
      <c r="CG926" s="5" t="b">
        <f t="shared" ca="1" si="69"/>
        <v>1</v>
      </c>
    </row>
    <row r="927" spans="8:85" x14ac:dyDescent="0.3">
      <c r="H927" s="5">
        <f t="shared" ca="1" si="66"/>
        <v>2</v>
      </c>
      <c r="I927" s="5" t="str">
        <f t="shared" ca="1" si="67"/>
        <v/>
      </c>
      <c r="J927" s="5" t="str">
        <f>IF(AND(NOT(ISBLANK(Spreadsheet!C1137)),ISBLANK(Spreadsheet!D1137)),Spreadsheet!F1137&amp;" "&amp;Spreadsheet!H1137,"")</f>
        <v/>
      </c>
      <c r="K927" s="5">
        <f>IF(AND(NOT(ISBLANK(Spreadsheet!C1137)),ISBLANK(Spreadsheet!D1137)),COUNTIFS(Spreadsheet!E$786:E1138,"=Child",Spreadsheet!C$786:C1138, "="&amp;Spreadsheet!C1137) + COUNTIFS(Spreadsheet!E$786:E1138,"=Step-child",Spreadsheet!C$786:C1138, "="&amp;Spreadsheet!C1137),0)</f>
        <v>0</v>
      </c>
      <c r="L927" s="5">
        <f>IF(NOT(ISBLANK(J927)),COUNTIFS(Spreadsheet!E$786:E1138,"=Wife",Spreadsheet!C$786:C1138, "="&amp;Spreadsheet!C1137) + COUNTIFS(Spreadsheet!E$786:E1138,"=Husband",Spreadsheet!C$786:C1138, "="&amp;Spreadsheet!C1137),0)</f>
        <v>0</v>
      </c>
      <c r="M927" s="5">
        <f>IF(NOT(ISBLANK(Spreadsheet!AJ1137)),VLOOKUP(Spreadsheet!AJ1137,'Drop Downs'!$P$2:$R$16,3,FALSE),0)</f>
        <v>0</v>
      </c>
      <c r="N927" s="5">
        <f>IF(NOT(ISBLANK(Spreadsheet!AJ1137)), VLOOKUP(Spreadsheet!AJ1137,'Drop Downs'!$P$2:$R$16,2,FALSE),0)</f>
        <v>0</v>
      </c>
      <c r="O927" s="5">
        <f>IF(NOT(ISBLANK(Spreadsheet!AL1137)),VLOOKUP(Spreadsheet!AL1137,'Drop Downs'!$P$2:$R$16,3,FALSE), 0)</f>
        <v>0</v>
      </c>
      <c r="P927" s="5">
        <f>IF(NOT(ISBLANK(Spreadsheet!AL1137)),VLOOKUP(Spreadsheet!AL1137,'Drop Downs'!$P$2:$R$16,2,FALSE),0)</f>
        <v>0</v>
      </c>
      <c r="Q927" s="5">
        <f>IF(NOT(ISBLANK(Spreadsheet!AN1137)),VLOOKUP(Spreadsheet!AN1137,'Drop Downs'!$P$2:$R$16,3,FALSE),0)</f>
        <v>0</v>
      </c>
      <c r="R927" s="5">
        <f>IF(NOT(ISBLANK(Spreadsheet!AN1137)),VLOOKUP(Spreadsheet!AN1137,'Drop Downs'!$P$2:$R$16,2,FALSE),0)</f>
        <v>0</v>
      </c>
      <c r="S927" s="5" t="str">
        <f>IF(OR(M927&gt;K927,N927&gt;L927,O927&gt;K927, Q927&gt;K927,N927&gt;L927, P927&gt;L927, R927&gt;L927),"Member currently has a coverage election over what he/she needs.  Please add more dependents or adjust the coverage election.","")&amp;(IF(AND(NOT(ISBLANK(Spreadsheet!C1137)),NOT(ISBLANK(Spreadsheet!D1137)),ISBLANK(Spreadsheet!E1137)),"Dependent lacks a relationship to member.Please select one from the drop-down.",""))</f>
        <v/>
      </c>
      <c r="T927" s="5" t="b">
        <f t="shared" si="68"/>
        <v>1</v>
      </c>
      <c r="U927" s="5" t="b">
        <f>OR(ISBLANK(Spreadsheet!C1137),IF(NOT(ISBLANK(Spreadsheet!D1137)),NOT(ISBLANK(Spreadsheet!E1137)),TRUE))</f>
        <v>1</v>
      </c>
      <c r="V927" s="5" t="b">
        <f>OR(ISBLANK(Spreadsheet!C1137), NOT(ISBLANK(Spreadsheet!I1137)))</f>
        <v>1</v>
      </c>
      <c r="W927" s="5" t="b">
        <f>OR(ISBLANK(Spreadsheet!D1137),NOT(ISBLANK(Spreadsheet!C1137)))</f>
        <v>1</v>
      </c>
      <c r="X927" s="155" t="str">
        <f>REPT("0",MIN(FIND({1,2,3,4,5,6,7,8,9},Spreadsheet!C1137&amp;"123456789"))-1)&amp;IF(ISBLANK(Spreadsheet!C1137),"",SUMPRODUCT(MID(0&amp;Spreadsheet!C1137,LARGE(INDEX(ISNUMBER(--MID(Spreadsheet!C1137,ROW($1:$225),1))*
 ROW($1:$225),0),ROW($1:$225))+1,1)*10^ROW($1:$225)/10))</f>
        <v/>
      </c>
      <c r="Y927" s="5" t="b">
        <f>IF(NOT(ISBLANK(Spreadsheet!C1137)),IF(AND(ISNUMBER(VALUE(Spreadsheet!C1137)), LEN(Spreadsheet!C1137)=9),TRUE,FALSE),TRUE)</f>
        <v>1</v>
      </c>
      <c r="Z927" s="155" t="str">
        <f>REPT("0",MIN(FIND({1,2,3,4,5,6,7,8,9},Spreadsheet!D1137&amp;"123456789"))-1)&amp;IF(ISBLANK(Spreadsheet!D1137),"",SUMPRODUCT(MID(0&amp;Spreadsheet!D1137,LARGE(INDEX(ISNUMBER(--MID(Spreadsheet!D1137,ROW($1:$225),1))*
 ROW($1:$225),0),ROW($1:$225))+1,1)*10^ROW($1:$225)/10))</f>
        <v/>
      </c>
      <c r="AA927" s="5" t="b">
        <f>IF(AND(NOT(ISBLANK(Spreadsheet!D1137)),NOT(ISBLANK(Spreadsheet!C1137))),IF(AND(ISNUMBER(VALUE(Spreadsheet!D1137)), LEN(Spreadsheet!D1137)=9),TRUE,FALSE),IF(AND(NOT(ISBLANK(Spreadsheet!D1137)),ISBLANK(Spreadsheet!C1137)),FALSE,TRUE))</f>
        <v>1</v>
      </c>
      <c r="AB927" s="5" t="b">
        <f>OR(ISBLANK(Spreadsheet!Y927),IF(NOT(ISBLANK(Spreadsheet!Y927)),LEN(Spreadsheet!Y927)=10,ISNUMBER(VALUE(Spreadsheet!Y927))))</f>
        <v>1</v>
      </c>
      <c r="AC927" s="5" t="b">
        <f>OR(ISBLANK(Spreadsheet!AI1137), AND(NOT(ISBLANK(Spreadsheet!AJ1137)), NOT(ISNUMBER(SEARCH("Waive",Spreadsheet!AJ1137)))))</f>
        <v>1</v>
      </c>
      <c r="AD927" s="5" t="b">
        <f>OR(ISBLANK(Spreadsheet!AK1137), AND(NOT(ISBLANK(Spreadsheet!AL1137)), NOT(ISNUMBER(SEARCH("Waive",Spreadsheet!AL1137)))))</f>
        <v>1</v>
      </c>
      <c r="AE927" s="5" t="b">
        <f>OR(ISBLANK(Spreadsheet!AM1137), AND(NOT(ISBLANK(Spreadsheet!AN1137)), NOT(ISNUMBER(SEARCH("Waive", Spreadsheet!AN1137)))))</f>
        <v>1</v>
      </c>
      <c r="AF927" s="5" t="b">
        <f>OR(ISBLANK(Spreadsheet!C1137), NOT(ISBLANK(Spreadsheet!D1137)),NOT(ISBLANK(Spreadsheet!L1137)))</f>
        <v>1</v>
      </c>
      <c r="AG927" s="5" t="b">
        <f>IF(AND(NOT(ISBLANK(Spreadsheet!C1137)), NOT(ISBLANK(Spreadsheet!D1137)),Spreadsheet!C1137&lt;&gt;Spreadsheet!D1137),IF(ISERROR(VLOOKUP(Spreadsheet!C1137, Spreadsheet!$C$6:'Spreadsheet'!$C1136,1,FALSE)), FALSE, TRUE),TRUE)</f>
        <v>1</v>
      </c>
      <c r="AH927" s="5" t="b">
        <f>Spreadsheet!$B$2=Spreadsheet!AD927</f>
        <v>1</v>
      </c>
      <c r="AI927" s="5" t="b">
        <f>IF(ISBLANK(Spreadsheet!G1137),TRUE,IF(OR(LEN(Spreadsheet!G1137)&gt;1,ISNUMBER(VALUE(Spreadsheet!G1137))),FALSE,TRUE))</f>
        <v>1</v>
      </c>
      <c r="AJ927" s="5" t="b">
        <f>OR(ISBLANK(Spreadsheet!C1137), NOT(ISBLANK(Spreadsheet!B1137)), NOT(ISBLANK(Spreadsheet!D1137)))</f>
        <v>1</v>
      </c>
      <c r="AK927" s="5" t="b">
        <f t="array" ref="AK927">IF(OR(AND(ISBLANK(Spreadsheet!E1137),ISBLANK(Spreadsheet!D1137),NOT(ISBLANK(Spreadsheet!C1137))),AND(ISBLANK(Spreadsheet!E1137),ISBLANK(Spreadsheet!D1137),ISBLANK(Spreadsheet!C1137))),TRUE,ISNUMBER(MATCH(TRUE,EXACT(Spreadsheet!E1137,Relationships),0)))</f>
        <v>1</v>
      </c>
      <c r="AL927" s="5" t="b">
        <f>IF(NOT(ISBLANK(Spreadsheet!C1137)),IF(OR(ISBLANK(Spreadsheet!F1137),LEN(Spreadsheet!F1137)&gt;40),FALSE,TRUE),TRUE)</f>
        <v>1</v>
      </c>
      <c r="AM927" s="5" t="b">
        <f>IF(NOT(ISBLANK(Spreadsheet!C1137)),IF(OR(ISBLANK(Spreadsheet!H1137),LEN(Spreadsheet!H1137)&gt;40),FALSE,TRUE),TRUE)</f>
        <v>1</v>
      </c>
      <c r="AN927" s="5" t="b">
        <f t="array" ref="AN927">IF(ISBLANK(Spreadsheet!I1137),TRUE,ISNUMBER(MATCH(TRUE,EXACT(Spreadsheet!I1137,GenderValues),0)))</f>
        <v>1</v>
      </c>
      <c r="AO927" s="5" t="b">
        <f ca="1">IF(ISERROR(DATEVALUE(TEXT(Spreadsheet!J1137,"mm/dd/yyyy")) &gt; TODAY()),IF(AND(ISBLANK(Spreadsheet!J1137),ISBLANK(Spreadsheet!C1137)),TRUE,FALSE),IF(DATEVALUE(TEXT(Spreadsheet!J1137,"mm/dd/yyyy")) &gt; TODAY(),FALSE,TRUE))</f>
        <v>1</v>
      </c>
      <c r="AP927" s="5" t="b">
        <f>OR(ISBLANK(Spreadsheet!K1137),LEN(Spreadsheet!K1137)&lt;=100)</f>
        <v>1</v>
      </c>
      <c r="AQ927" s="5" t="b">
        <f t="array" ref="AQ927">IF(OR(AND(ISBLANK(Spreadsheet!L1137),ISBLANK(Spreadsheet!C1137)),AND(NOT(ISBLANK(Spreadsheet!C1137)),NOT(ISBLANK(Spreadsheet!D1137)))),TRUE,ISNUMBER(MATCH(TRUE,EXACT(Spreadsheet!L1137,MaritalStatus),0)))</f>
        <v>1</v>
      </c>
      <c r="AR927" s="5" t="b">
        <f ca="1">IF(ISERROR(DATEVALUE(TEXT(Spreadsheet!M1137,"mm/dd/yyyy")) &gt; TODAY()),IF(ISBLANK(Spreadsheet!M1137),TRUE,FALSE),IF(DATEVALUE(TEXT(Spreadsheet!M1137,"mm/dd/yyyy")) &gt; TODAY(),FALSE,TRUE))</f>
        <v>1</v>
      </c>
      <c r="AS927" s="5" t="b">
        <f>OR(ISBLANK(Spreadsheet!N1137),LEN(Spreadsheet!N1137)&lt;=100)</f>
        <v>1</v>
      </c>
      <c r="AT927" s="5" t="b">
        <f>OR(ISBLANK(Spreadsheet!O1137),UPPER(Spreadsheet!O1137)="YES")</f>
        <v>1</v>
      </c>
      <c r="AU927" s="5" t="b">
        <f>OR(ISBLANK(Spreadsheet!P1137),UPPER(Spreadsheet!P1137)="YES")</f>
        <v>1</v>
      </c>
      <c r="AV927" s="5" t="b">
        <f t="array" ref="AV927">IF(ISBLANK(Spreadsheet!Q1137),TRUE,ISNUMBER(MATCH(TRUE,EXACT(Spreadsheet!Q1137,OnGroupsPriorIns),0)))</f>
        <v>1</v>
      </c>
      <c r="AW927" s="5" t="b">
        <f>OR(ISBLANK(Spreadsheet!R1137),UPPER(Spreadsheet!R1137)="YES")</f>
        <v>1</v>
      </c>
      <c r="AX927" s="5" t="b">
        <f>OR(ISBLANK(Spreadsheet!S1137),UPPER(Spreadsheet!S1137)="YES")</f>
        <v>1</v>
      </c>
      <c r="AY927" s="5" t="b">
        <f>OR(AND(ISBLANK(Spreadsheet!C1137),LEN(Spreadsheet!T1137)=0),AND(NOT(ISBLANK(Spreadsheet!C1137)),LEN(Spreadsheet!T1137)&gt;0,LEN(Spreadsheet!T1137)&lt;=50))</f>
        <v>1</v>
      </c>
      <c r="AZ927" s="5" t="b">
        <f>OR(LEN(Spreadsheet!U1137)=0,AND(LEN(Spreadsheet!U1137)&gt;0,LEN(Spreadsheet!U1137)&lt;=50))</f>
        <v>1</v>
      </c>
      <c r="BA927" s="5" t="b">
        <f>OR(AND(ISBLANK(Spreadsheet!C1137),LEN(Spreadsheet!V1137)=0),AND(NOT(ISBLANK(Spreadsheet!C1137)),LEN(Spreadsheet!V1137)&gt;0,LEN(Spreadsheet!V1137)&lt;=50))</f>
        <v>1</v>
      </c>
      <c r="BB927" s="5" t="b">
        <f t="array" ref="BB927">IF(AND(ISBLANK(Spreadsheet!C1137),LEN(Spreadsheet!W1137)=0),TRUE,ISNUMBER(MATCH(TRUE,EXACT(Spreadsheet!W1137,States),0)))</f>
        <v>1</v>
      </c>
      <c r="BC927" s="5" t="b">
        <f>OR(AND(ISBLANK(Spreadsheet!C1137),LEN(Spreadsheet!X1137)=0),AND(NOT(ISBLANK(Spreadsheet!C1137)),LEN(Spreadsheet!X1137)&gt;0,LEN(Spreadsheet!X1137)=5,ISNUMBER(VALUE(Spreadsheet!X1137))))</f>
        <v>1</v>
      </c>
      <c r="BD927" s="5" t="b">
        <f>OR(ISBLANK(Spreadsheet!Z1137),LEN(Spreadsheet!Z1137)&lt;=50)</f>
        <v>1</v>
      </c>
      <c r="BE927" s="5" t="b">
        <f>ISBLANK(Spreadsheet!AA1137)</f>
        <v>1</v>
      </c>
      <c r="BF927" s="5" t="b">
        <f>ISBLANK(Spreadsheet!AB1137)</f>
        <v>1</v>
      </c>
      <c r="BG927" s="5" t="b">
        <f>IF(ISERROR(DATEVALUE(TEXT(Spreadsheet!AC1137,"mm/dd/yyyy")) &gt; DATEVALUE(TEXT(Spreadsheet!J1137,"mm/dd/yyyy"))),IF(OR(AND(ISBLANK(Spreadsheet!AC1137),ISBLANK(Spreadsheet!C1137)),AND(NOT(ISBLANK(Spreadsheet!C1137)),ISBLANK(Spreadsheet!AC1137),NOT(ISBLANK(Spreadsheet!D1137)))),TRUE,FALSE),IF(DATEVALUE(TEXT(Spreadsheet!AC1137,"mm/dd/yyyy")) &gt; DATEVALUE(TEXT(Spreadsheet!J1137,"mm/dd/yyyy")),TRUE,FALSE))</f>
        <v>1</v>
      </c>
      <c r="BH927" s="5" t="b">
        <f>OR(AND(ISBLANK(Spreadsheet!C1137),ISBLANK(Spreadsheet!AE1137)),AND(NOT(ISBLANK(Spreadsheet!C1137)),NOT(ISBLANK(Spreadsheet!D1137)),ISBLANK(Spreadsheet!AE1137)),AND(NOT(ISBLANK(Spreadsheet!C1137)),ISBLANK(Spreadsheet!D1137),NOT(ISBLANK(Spreadsheet!AE1137)),LEN(Spreadsheet!AE1137)&lt;=100))</f>
        <v>1</v>
      </c>
      <c r="BI927" s="5" t="b">
        <f t="array" ref="BI927">IF(ISBLANK(Spreadsheet!AF1137),TRUE,ISNUMBER(MATCH(TRUE,EXACT(Spreadsheet!AF1137,CobraShortReasons),0)))</f>
        <v>1</v>
      </c>
      <c r="BJ927" s="5" t="b">
        <f ca="1">IF(ISERROR(DATEVALUE(TEXT(Spreadsheet!AG1137,"mm/dd/yyyy")) &gt; TODAY()),IF(ISBLANK(Spreadsheet!AG1137),TRUE,FALSE),IF(DATEVALUE(TEXT(Spreadsheet!AG1137,"mm/dd/yyyy")) &gt; TODAY(),FALSE,TRUE))</f>
        <v>1</v>
      </c>
      <c r="BK927" s="5" t="b">
        <f>OR(ISBLANK(Spreadsheet!AH1137),LEN(Spreadsheet!AH1137)&lt;=25)</f>
        <v>1</v>
      </c>
      <c r="BL927" s="5" t="b">
        <f t="array" aca="1" ref="BL927" ca="1">IF(ISBLANK(Spreadsheet!AI1137),TRUE,ISNUMBER(MATCH(TRUE,EXACT(Spreadsheet!AI1137,INDIRECT(Spreadsheet!$D$2)),0)))</f>
        <v>1</v>
      </c>
      <c r="BM927" s="5" t="b">
        <f t="array" aca="1" ref="BM927" ca="1">IF(ISBLANK(Spreadsheet!AJ1137),TRUE,ISNUMBER(MATCH(TRUE,EXACT(Spreadsheet!AJ1137,INDIRECT(Spreadsheet!BJ927)),0)))</f>
        <v>1</v>
      </c>
      <c r="BN927" s="5" t="b">
        <f t="array" ref="BN927">IF(ISBLANK(Spreadsheet!AK1137),TRUE,ISNUMBER(MATCH(TRUE,EXACT(Spreadsheet!AK1137,DentalPlans),0)))</f>
        <v>1</v>
      </c>
      <c r="BO927" s="5" t="b">
        <f t="array" aca="1" ref="BO927" ca="1">IF(ISBLANK(Spreadsheet!AL1137),TRUE,ISNUMBER(MATCH(TRUE,EXACT(Spreadsheet!AL1137,INDIRECT(Spreadsheet!BK927)),0)))</f>
        <v>1</v>
      </c>
      <c r="BP927" s="5" t="b">
        <f t="array" ref="BP927">IF(ISBLANK(Spreadsheet!AM1137),TRUE,ISNUMBER(MATCH(TRUE,EXACT(Spreadsheet!AM1137,VisionPlans),0)))</f>
        <v>1</v>
      </c>
      <c r="BQ927" s="5" t="b">
        <f t="array" aca="1" ref="BQ927" ca="1">IF(ISBLANK(Spreadsheet!AN1137),TRUE,ISNUMBER(MATCH(TRUE,EXACT(Spreadsheet!AN1137,INDIRECT(Spreadsheet!BL927)),0)))</f>
        <v>1</v>
      </c>
      <c r="BR927" s="5" t="b">
        <f t="array" ref="BR927">IF(ISBLANK(Spreadsheet!AO1137),TRUE,ISNUMBER(MATCH(TRUE,EXACT(Spreadsheet!AO1137,LifeBenefitClasses),0)))</f>
        <v>1</v>
      </c>
      <c r="BS927" s="5" t="b">
        <f>IF(OR(ISBLANK(Spreadsheet!AO1137), Spreadsheet!AO1137="Waive"),IF(ISBLANK(Spreadsheet!AP1137),TRUE,FALSE),IF(OR(AND(NOT(ISBLANK(Spreadsheet!AO1137)),ISBLANK(Spreadsheet!AP1137)),NOT(ISNUMBER(VALUE(Spreadsheet!AP1137)))),FALSE,IF(OR(AND(Spreadsheet!AP1137&lt;6,MOD(Spreadsheet!AP1137*10,5)=0), MOD(Spreadsheet!AP1137,5000)=0),TRUE,FALSE)))</f>
        <v>1</v>
      </c>
      <c r="BT927" s="5" t="b">
        <f t="array" ref="BT927">IF(ISBLANK(Spreadsheet!AQ1137),TRUE,ISNUMBER(MATCH(TRUE,EXACT(Spreadsheet!AQ1137,EnrollWaive),0)))</f>
        <v>1</v>
      </c>
      <c r="BU927" s="5" t="b">
        <f t="array" ref="BU927">IF(ISBLANK(Spreadsheet!AR1137),TRUE,ISNUMBER(MATCH(TRUE,EXACT(Spreadsheet!AR1137,LifeBenefitClasses),0)))</f>
        <v>1</v>
      </c>
      <c r="BV927" s="5" t="b">
        <f>IF(OR(ISBLANK(Spreadsheet!AR1137), Spreadsheet!AR1137="Waive"),IF(ISBLANK(Spreadsheet!AS1137),TRUE,FALSE),IF(OR(AND(NOT(ISBLANK(Spreadsheet!AR1137)),ISBLANK(Spreadsheet!AS1137)),NOT(ISNUMBER(VALUE(Spreadsheet!AS1137)))),FALSE,IF(OR(AND(Spreadsheet!AS1137&lt;6,MOD(Spreadsheet!AS1137*10,5)=0), MOD(Spreadsheet!AS1137,10000)=0),TRUE,FALSE)))</f>
        <v>1</v>
      </c>
      <c r="BW927" s="5" t="b">
        <f t="array" ref="BW927">IF(ISBLANK(Spreadsheet!AT1137),TRUE,ISNUMBER(MATCH(TRUE,EXACT(Spreadsheet!AT1137,LifeBenefitClasses),0)))</f>
        <v>1</v>
      </c>
      <c r="BX927" s="5" t="b">
        <f>IF(OR(ISBLANK(Spreadsheet!AT1137), Spreadsheet!AT1137="Waive"),IF(ISBLANK(Spreadsheet!AU1137),TRUE,FALSE),IF(OR(AND(NOT(ISBLANK(Spreadsheet!AT1137)),ISBLANK(Spreadsheet!AU1137)),NOT(ISNUMBER(VALUE(Spreadsheet!AU1137)))),FALSE,IF(AND(NOT(OR(ISBLANK(Spreadsheet!AT1137),Spreadsheet!AT1137="Waive")),NOT(OR(ISBLANK(Spreadsheet!AR1137),Spreadsheet!AR1137="Waive")),MOD(Spreadsheet!AU1137,5000)=0, Spreadsheet!AU1137&lt;=(Spreadsheet!AS1137*0.5)),TRUE,FALSE)))</f>
        <v>1</v>
      </c>
      <c r="BY927" s="5" t="b">
        <f t="array" ref="BY927">IF(ISBLANK(Spreadsheet!AV1137),TRUE,ISNUMBER(MATCH(TRUE,EXACT(Spreadsheet!AV1137,EnrollWaive),0)))</f>
        <v>1</v>
      </c>
      <c r="BZ927" s="5" t="b">
        <f t="array" ref="BZ927">IF(ISBLANK(Spreadsheet!AW1137),TRUE,ISNUMBER(MATCH(TRUE,EXACT(Spreadsheet!AW1137,LifeBenefitClasses),0)))</f>
        <v>1</v>
      </c>
      <c r="CA927" s="5" t="b">
        <f t="array" ref="CA927">IF(ISBLANK(Spreadsheet!AX1137),TRUE,ISNUMBER(MATCH(TRUE,EXACT(Spreadsheet!AX1137,LifeBenefitClasses),0)))</f>
        <v>1</v>
      </c>
      <c r="CB927" s="5" t="b">
        <f t="array" ref="CB927">IF(ISBLANK(Spreadsheet!AY1137),TRUE,ISNUMBER(MATCH(TRUE,EXACT(Spreadsheet!AY1137,LifeBenefitClasses),0)))</f>
        <v>1</v>
      </c>
      <c r="CC927" s="5" t="b">
        <f t="array" ref="CC927">IF(ISBLANK(Spreadsheet!AZ1137),TRUE,ISNUMBER(MATCH(TRUE,EXACT(Spreadsheet!AZ1137,LifeBenefitClasses),0)))</f>
        <v>1</v>
      </c>
      <c r="CD927" s="5" t="b">
        <f t="array" ref="CD927">IF(ISBLANK(Spreadsheet!BA1137),TRUE,ISNUMBER(MATCH(TRUE,EXACT(Spreadsheet!BA1137,LifeBenefitClasses),0)))</f>
        <v>1</v>
      </c>
      <c r="CE927" s="5" t="b">
        <f>IF(OR(ISBLANK(Spreadsheet!BA1137), Spreadsheet!BA1137="Waive"),IF(ISBLANK(Spreadsheet!BB1137),TRUE,FALSE),IF(OR(AND(NOT(ISBLANK(Spreadsheet!BA1137)),ISBLANK(Spreadsheet!BB1137)),NOT(ISNUMBER(VALUE(Spreadsheet!BB1137))),ISBLANK(Spreadsheet!BC1137),NOT(ISNUMBER(VALUE(Spreadsheet!BC1137)))),FALSE,IF(AND(Spreadsheet!BB1137&gt;=50000,Spreadsheet!BB1137&lt;=250000,MOD(Spreadsheet!BB1137,10000)=0,Spreadsheet!BB1137&lt;=(10*Spreadsheet!BC1137)),TRUE,FALSE)))</f>
        <v>1</v>
      </c>
      <c r="CF927" s="5" t="b">
        <f>IF(NOT(ISBLANK(Spreadsheet!BC927)),AND(ISNUMBER(VALUE(Spreadsheet!BC927)),Spreadsheet!BC927&gt;0),AND(OR(ISBLANK(Spreadsheet!AO927),Spreadsheet!AO927="Waive",AND(NOT(OR(ISBLANK(Spreadsheet!AO927),Spreadsheet!AO927="Waive")),Spreadsheet!AP927&gt;=6)),OR(ISBLANK(Spreadsheet!AR927),AND(NOT(OR(ISBLANK(Spreadsheet!AR927),Spreadsheet!AR927="Waive")),Spreadsheet!AS927&gt;=6)),OR(ISBLANK(Spreadsheet!AW927)),OR(ISBLANK(Spreadsheet!AX927)),OR(ISBLANK(Spreadsheet!AY927)),OR(ISBLANK(Spreadsheet!AZ927)),OR(ISBLANK(Spreadsheet!BA927),Spreadsheet!BA927="Waive")))</f>
        <v>1</v>
      </c>
      <c r="CG927" s="5" t="b">
        <f t="shared" ca="1" si="69"/>
        <v>1</v>
      </c>
    </row>
    <row r="928" spans="8:85" x14ac:dyDescent="0.3">
      <c r="H928" s="5">
        <f t="shared" ca="1" si="66"/>
        <v>2</v>
      </c>
      <c r="I928" s="5" t="str">
        <f t="shared" ca="1" si="67"/>
        <v/>
      </c>
      <c r="J928" s="5" t="str">
        <f>IF(AND(NOT(ISBLANK(Spreadsheet!C1138)),ISBLANK(Spreadsheet!D1138)),Spreadsheet!F1138&amp;" "&amp;Spreadsheet!H1138,"")</f>
        <v/>
      </c>
      <c r="K928" s="5">
        <f>IF(AND(NOT(ISBLANK(Spreadsheet!C1138)),ISBLANK(Spreadsheet!D1138)),COUNTIFS(Spreadsheet!E$786:E1139,"=Child",Spreadsheet!C$786:C1139, "="&amp;Spreadsheet!C1138) + COUNTIFS(Spreadsheet!E$786:E1139,"=Step-child",Spreadsheet!C$786:C1139, "="&amp;Spreadsheet!C1138),0)</f>
        <v>0</v>
      </c>
      <c r="L928" s="5">
        <f>IF(NOT(ISBLANK(J928)),COUNTIFS(Spreadsheet!E$786:E1139,"=Wife",Spreadsheet!C$786:C1139, "="&amp;Spreadsheet!C1138) + COUNTIFS(Spreadsheet!E$786:E1139,"=Husband",Spreadsheet!C$786:C1139, "="&amp;Spreadsheet!C1138),0)</f>
        <v>0</v>
      </c>
      <c r="M928" s="5">
        <f>IF(NOT(ISBLANK(Spreadsheet!AJ1138)),VLOOKUP(Spreadsheet!AJ1138,'Drop Downs'!$P$2:$R$16,3,FALSE),0)</f>
        <v>0</v>
      </c>
      <c r="N928" s="5">
        <f>IF(NOT(ISBLANK(Spreadsheet!AJ1138)), VLOOKUP(Spreadsheet!AJ1138,'Drop Downs'!$P$2:$R$16,2,FALSE),0)</f>
        <v>0</v>
      </c>
      <c r="O928" s="5">
        <f>IF(NOT(ISBLANK(Spreadsheet!AL1138)),VLOOKUP(Spreadsheet!AL1138,'Drop Downs'!$P$2:$R$16,3,FALSE), 0)</f>
        <v>0</v>
      </c>
      <c r="P928" s="5">
        <f>IF(NOT(ISBLANK(Spreadsheet!AL1138)),VLOOKUP(Spreadsheet!AL1138,'Drop Downs'!$P$2:$R$16,2,FALSE),0)</f>
        <v>0</v>
      </c>
      <c r="Q928" s="5">
        <f>IF(NOT(ISBLANK(Spreadsheet!AN1138)),VLOOKUP(Spreadsheet!AN1138,'Drop Downs'!$P$2:$R$16,3,FALSE),0)</f>
        <v>0</v>
      </c>
      <c r="R928" s="5">
        <f>IF(NOT(ISBLANK(Spreadsheet!AN1138)),VLOOKUP(Spreadsheet!AN1138,'Drop Downs'!$P$2:$R$16,2,FALSE),0)</f>
        <v>0</v>
      </c>
      <c r="S928" s="5" t="str">
        <f>IF(OR(M928&gt;K928,N928&gt;L928,O928&gt;K928, Q928&gt;K928,N928&gt;L928, P928&gt;L928, R928&gt;L928),"Member currently has a coverage election over what he/she needs.  Please add more dependents or adjust the coverage election.","")&amp;(IF(AND(NOT(ISBLANK(Spreadsheet!C1138)),NOT(ISBLANK(Spreadsheet!D1138)),ISBLANK(Spreadsheet!E1138)),"Dependent lacks a relationship to member.Please select one from the drop-down.",""))</f>
        <v/>
      </c>
      <c r="T928" s="5" t="b">
        <f t="shared" si="68"/>
        <v>1</v>
      </c>
      <c r="U928" s="5" t="b">
        <f>OR(ISBLANK(Spreadsheet!C1138),IF(NOT(ISBLANK(Spreadsheet!D1138)),NOT(ISBLANK(Spreadsheet!E1138)),TRUE))</f>
        <v>1</v>
      </c>
      <c r="V928" s="5" t="b">
        <f>OR(ISBLANK(Spreadsheet!C1138), NOT(ISBLANK(Spreadsheet!I1138)))</f>
        <v>1</v>
      </c>
      <c r="W928" s="5" t="b">
        <f>OR(ISBLANK(Spreadsheet!D1138),NOT(ISBLANK(Spreadsheet!C1138)))</f>
        <v>1</v>
      </c>
      <c r="X928" s="155" t="str">
        <f>REPT("0",MIN(FIND({1,2,3,4,5,6,7,8,9},Spreadsheet!C1138&amp;"123456789"))-1)&amp;IF(ISBLANK(Spreadsheet!C1138),"",SUMPRODUCT(MID(0&amp;Spreadsheet!C1138,LARGE(INDEX(ISNUMBER(--MID(Spreadsheet!C1138,ROW($1:$225),1))*
 ROW($1:$225),0),ROW($1:$225))+1,1)*10^ROW($1:$225)/10))</f>
        <v/>
      </c>
      <c r="Y928" s="5" t="b">
        <f>IF(NOT(ISBLANK(Spreadsheet!C1138)),IF(AND(ISNUMBER(VALUE(Spreadsheet!C1138)), LEN(Spreadsheet!C1138)=9),TRUE,FALSE),TRUE)</f>
        <v>1</v>
      </c>
      <c r="Z928" s="155" t="str">
        <f>REPT("0",MIN(FIND({1,2,3,4,5,6,7,8,9},Spreadsheet!D1138&amp;"123456789"))-1)&amp;IF(ISBLANK(Spreadsheet!D1138),"",SUMPRODUCT(MID(0&amp;Spreadsheet!D1138,LARGE(INDEX(ISNUMBER(--MID(Spreadsheet!D1138,ROW($1:$225),1))*
 ROW($1:$225),0),ROW($1:$225))+1,1)*10^ROW($1:$225)/10))</f>
        <v/>
      </c>
      <c r="AA928" s="5" t="b">
        <f>IF(AND(NOT(ISBLANK(Spreadsheet!D1138)),NOT(ISBLANK(Spreadsheet!C1138))),IF(AND(ISNUMBER(VALUE(Spreadsheet!D1138)), LEN(Spreadsheet!D1138)=9),TRUE,FALSE),IF(AND(NOT(ISBLANK(Spreadsheet!D1138)),ISBLANK(Spreadsheet!C1138)),FALSE,TRUE))</f>
        <v>1</v>
      </c>
      <c r="AB928" s="5" t="b">
        <f>OR(ISBLANK(Spreadsheet!Y928),IF(NOT(ISBLANK(Spreadsheet!Y928)),LEN(Spreadsheet!Y928)=10,ISNUMBER(VALUE(Spreadsheet!Y928))))</f>
        <v>1</v>
      </c>
      <c r="AC928" s="5" t="b">
        <f>OR(ISBLANK(Spreadsheet!AI1138), AND(NOT(ISBLANK(Spreadsheet!AJ1138)), NOT(ISNUMBER(SEARCH("Waive",Spreadsheet!AJ1138)))))</f>
        <v>1</v>
      </c>
      <c r="AD928" s="5" t="b">
        <f>OR(ISBLANK(Spreadsheet!AK1138), AND(NOT(ISBLANK(Spreadsheet!AL1138)), NOT(ISNUMBER(SEARCH("Waive",Spreadsheet!AL1138)))))</f>
        <v>1</v>
      </c>
      <c r="AE928" s="5" t="b">
        <f>OR(ISBLANK(Spreadsheet!AM1138), AND(NOT(ISBLANK(Spreadsheet!AN1138)), NOT(ISNUMBER(SEARCH("Waive", Spreadsheet!AN1138)))))</f>
        <v>1</v>
      </c>
      <c r="AF928" s="5" t="b">
        <f>OR(ISBLANK(Spreadsheet!C1138), NOT(ISBLANK(Spreadsheet!D1138)),NOT(ISBLANK(Spreadsheet!L1138)))</f>
        <v>1</v>
      </c>
      <c r="AG928" s="5" t="b">
        <f>IF(AND(NOT(ISBLANK(Spreadsheet!C1138)), NOT(ISBLANK(Spreadsheet!D1138)),Spreadsheet!C1138&lt;&gt;Spreadsheet!D1138),IF(ISERROR(VLOOKUP(Spreadsheet!C1138, Spreadsheet!$C$6:'Spreadsheet'!$C1137,1,FALSE)), FALSE, TRUE),TRUE)</f>
        <v>1</v>
      </c>
      <c r="AH928" s="5" t="b">
        <f>Spreadsheet!$B$2=Spreadsheet!AD928</f>
        <v>1</v>
      </c>
      <c r="AI928" s="5" t="b">
        <f>IF(ISBLANK(Spreadsheet!G1138),TRUE,IF(OR(LEN(Spreadsheet!G1138)&gt;1,ISNUMBER(VALUE(Spreadsheet!G1138))),FALSE,TRUE))</f>
        <v>1</v>
      </c>
      <c r="AJ928" s="5" t="b">
        <f>OR(ISBLANK(Spreadsheet!C1138), NOT(ISBLANK(Spreadsheet!B1138)), NOT(ISBLANK(Spreadsheet!D1138)))</f>
        <v>1</v>
      </c>
      <c r="AK928" s="5" t="b">
        <f t="array" ref="AK928">IF(OR(AND(ISBLANK(Spreadsheet!E1138),ISBLANK(Spreadsheet!D1138),NOT(ISBLANK(Spreadsheet!C1138))),AND(ISBLANK(Spreadsheet!E1138),ISBLANK(Spreadsheet!D1138),ISBLANK(Spreadsheet!C1138))),TRUE,ISNUMBER(MATCH(TRUE,EXACT(Spreadsheet!E1138,Relationships),0)))</f>
        <v>1</v>
      </c>
      <c r="AL928" s="5" t="b">
        <f>IF(NOT(ISBLANK(Spreadsheet!C1138)),IF(OR(ISBLANK(Spreadsheet!F1138),LEN(Spreadsheet!F1138)&gt;40),FALSE,TRUE),TRUE)</f>
        <v>1</v>
      </c>
      <c r="AM928" s="5" t="b">
        <f>IF(NOT(ISBLANK(Spreadsheet!C1138)),IF(OR(ISBLANK(Spreadsheet!H1138),LEN(Spreadsheet!H1138)&gt;40),FALSE,TRUE),TRUE)</f>
        <v>1</v>
      </c>
      <c r="AN928" s="5" t="b">
        <f t="array" ref="AN928">IF(ISBLANK(Spreadsheet!I1138),TRUE,ISNUMBER(MATCH(TRUE,EXACT(Spreadsheet!I1138,GenderValues),0)))</f>
        <v>1</v>
      </c>
      <c r="AO928" s="5" t="b">
        <f ca="1">IF(ISERROR(DATEVALUE(TEXT(Spreadsheet!J1138,"mm/dd/yyyy")) &gt; TODAY()),IF(AND(ISBLANK(Spreadsheet!J1138),ISBLANK(Spreadsheet!C1138)),TRUE,FALSE),IF(DATEVALUE(TEXT(Spreadsheet!J1138,"mm/dd/yyyy")) &gt; TODAY(),FALSE,TRUE))</f>
        <v>1</v>
      </c>
      <c r="AP928" s="5" t="b">
        <f>OR(ISBLANK(Spreadsheet!K1138),LEN(Spreadsheet!K1138)&lt;=100)</f>
        <v>1</v>
      </c>
      <c r="AQ928" s="5" t="b">
        <f t="array" ref="AQ928">IF(OR(AND(ISBLANK(Spreadsheet!L1138),ISBLANK(Spreadsheet!C1138)),AND(NOT(ISBLANK(Spreadsheet!C1138)),NOT(ISBLANK(Spreadsheet!D1138)))),TRUE,ISNUMBER(MATCH(TRUE,EXACT(Spreadsheet!L1138,MaritalStatus),0)))</f>
        <v>1</v>
      </c>
      <c r="AR928" s="5" t="b">
        <f ca="1">IF(ISERROR(DATEVALUE(TEXT(Spreadsheet!M1138,"mm/dd/yyyy")) &gt; TODAY()),IF(ISBLANK(Spreadsheet!M1138),TRUE,FALSE),IF(DATEVALUE(TEXT(Spreadsheet!M1138,"mm/dd/yyyy")) &gt; TODAY(),FALSE,TRUE))</f>
        <v>1</v>
      </c>
      <c r="AS928" s="5" t="b">
        <f>OR(ISBLANK(Spreadsheet!N1138),LEN(Spreadsheet!N1138)&lt;=100)</f>
        <v>1</v>
      </c>
      <c r="AT928" s="5" t="b">
        <f>OR(ISBLANK(Spreadsheet!O1138),UPPER(Spreadsheet!O1138)="YES")</f>
        <v>1</v>
      </c>
      <c r="AU928" s="5" t="b">
        <f>OR(ISBLANK(Spreadsheet!P1138),UPPER(Spreadsheet!P1138)="YES")</f>
        <v>1</v>
      </c>
      <c r="AV928" s="5" t="b">
        <f t="array" ref="AV928">IF(ISBLANK(Spreadsheet!Q1138),TRUE,ISNUMBER(MATCH(TRUE,EXACT(Spreadsheet!Q1138,OnGroupsPriorIns),0)))</f>
        <v>1</v>
      </c>
      <c r="AW928" s="5" t="b">
        <f>OR(ISBLANK(Spreadsheet!R1138),UPPER(Spreadsheet!R1138)="YES")</f>
        <v>1</v>
      </c>
      <c r="AX928" s="5" t="b">
        <f>OR(ISBLANK(Spreadsheet!S1138),UPPER(Spreadsheet!S1138)="YES")</f>
        <v>1</v>
      </c>
      <c r="AY928" s="5" t="b">
        <f>OR(AND(ISBLANK(Spreadsheet!C1138),LEN(Spreadsheet!T1138)=0),AND(NOT(ISBLANK(Spreadsheet!C1138)),LEN(Spreadsheet!T1138)&gt;0,LEN(Spreadsheet!T1138)&lt;=50))</f>
        <v>1</v>
      </c>
      <c r="AZ928" s="5" t="b">
        <f>OR(LEN(Spreadsheet!U1138)=0,AND(LEN(Spreadsheet!U1138)&gt;0,LEN(Spreadsheet!U1138)&lt;=50))</f>
        <v>1</v>
      </c>
      <c r="BA928" s="5" t="b">
        <f>OR(AND(ISBLANK(Spreadsheet!C1138),LEN(Spreadsheet!V1138)=0),AND(NOT(ISBLANK(Spreadsheet!C1138)),LEN(Spreadsheet!V1138)&gt;0,LEN(Spreadsheet!V1138)&lt;=50))</f>
        <v>1</v>
      </c>
      <c r="BB928" s="5" t="b">
        <f t="array" ref="BB928">IF(AND(ISBLANK(Spreadsheet!C1138),LEN(Spreadsheet!W1138)=0),TRUE,ISNUMBER(MATCH(TRUE,EXACT(Spreadsheet!W1138,States),0)))</f>
        <v>1</v>
      </c>
      <c r="BC928" s="5" t="b">
        <f>OR(AND(ISBLANK(Spreadsheet!C1138),LEN(Spreadsheet!X1138)=0),AND(NOT(ISBLANK(Spreadsheet!C1138)),LEN(Spreadsheet!X1138)&gt;0,LEN(Spreadsheet!X1138)=5,ISNUMBER(VALUE(Spreadsheet!X1138))))</f>
        <v>1</v>
      </c>
      <c r="BD928" s="5" t="b">
        <f>OR(ISBLANK(Spreadsheet!Z1138),LEN(Spreadsheet!Z1138)&lt;=50)</f>
        <v>1</v>
      </c>
      <c r="BE928" s="5" t="b">
        <f>ISBLANK(Spreadsheet!AA1138)</f>
        <v>1</v>
      </c>
      <c r="BF928" s="5" t="b">
        <f>ISBLANK(Spreadsheet!AB1138)</f>
        <v>1</v>
      </c>
      <c r="BG928" s="5" t="b">
        <f>IF(ISERROR(DATEVALUE(TEXT(Spreadsheet!AC1138,"mm/dd/yyyy")) &gt; DATEVALUE(TEXT(Spreadsheet!J1138,"mm/dd/yyyy"))),IF(OR(AND(ISBLANK(Spreadsheet!AC1138),ISBLANK(Spreadsheet!C1138)),AND(NOT(ISBLANK(Spreadsheet!C1138)),ISBLANK(Spreadsheet!AC1138),NOT(ISBLANK(Spreadsheet!D1138)))),TRUE,FALSE),IF(DATEVALUE(TEXT(Spreadsheet!AC1138,"mm/dd/yyyy")) &gt; DATEVALUE(TEXT(Spreadsheet!J1138,"mm/dd/yyyy")),TRUE,FALSE))</f>
        <v>1</v>
      </c>
      <c r="BH928" s="5" t="b">
        <f>OR(AND(ISBLANK(Spreadsheet!C1138),ISBLANK(Spreadsheet!AE1138)),AND(NOT(ISBLANK(Spreadsheet!C1138)),NOT(ISBLANK(Spreadsheet!D1138)),ISBLANK(Spreadsheet!AE1138)),AND(NOT(ISBLANK(Spreadsheet!C1138)),ISBLANK(Spreadsheet!D1138),NOT(ISBLANK(Spreadsheet!AE1138)),LEN(Spreadsheet!AE1138)&lt;=100))</f>
        <v>1</v>
      </c>
      <c r="BI928" s="5" t="b">
        <f t="array" ref="BI928">IF(ISBLANK(Spreadsheet!AF1138),TRUE,ISNUMBER(MATCH(TRUE,EXACT(Spreadsheet!AF1138,CobraShortReasons),0)))</f>
        <v>1</v>
      </c>
      <c r="BJ928" s="5" t="b">
        <f ca="1">IF(ISERROR(DATEVALUE(TEXT(Spreadsheet!AG1138,"mm/dd/yyyy")) &gt; TODAY()),IF(ISBLANK(Spreadsheet!AG1138),TRUE,FALSE),IF(DATEVALUE(TEXT(Spreadsheet!AG1138,"mm/dd/yyyy")) &gt; TODAY(),FALSE,TRUE))</f>
        <v>1</v>
      </c>
      <c r="BK928" s="5" t="b">
        <f>OR(ISBLANK(Spreadsheet!AH1138),LEN(Spreadsheet!AH1138)&lt;=25)</f>
        <v>1</v>
      </c>
      <c r="BL928" s="5" t="b">
        <f t="array" aca="1" ref="BL928" ca="1">IF(ISBLANK(Spreadsheet!AI1138),TRUE,ISNUMBER(MATCH(TRUE,EXACT(Spreadsheet!AI1138,INDIRECT(Spreadsheet!$D$2)),0)))</f>
        <v>1</v>
      </c>
      <c r="BM928" s="5" t="b">
        <f t="array" aca="1" ref="BM928" ca="1">IF(ISBLANK(Spreadsheet!AJ1138),TRUE,ISNUMBER(MATCH(TRUE,EXACT(Spreadsheet!AJ1138,INDIRECT(Spreadsheet!BJ928)),0)))</f>
        <v>1</v>
      </c>
      <c r="BN928" s="5" t="b">
        <f t="array" ref="BN928">IF(ISBLANK(Spreadsheet!AK1138),TRUE,ISNUMBER(MATCH(TRUE,EXACT(Spreadsheet!AK1138,DentalPlans),0)))</f>
        <v>1</v>
      </c>
      <c r="BO928" s="5" t="b">
        <f t="array" aca="1" ref="BO928" ca="1">IF(ISBLANK(Spreadsheet!AL1138),TRUE,ISNUMBER(MATCH(TRUE,EXACT(Spreadsheet!AL1138,INDIRECT(Spreadsheet!BK928)),0)))</f>
        <v>1</v>
      </c>
      <c r="BP928" s="5" t="b">
        <f t="array" ref="BP928">IF(ISBLANK(Spreadsheet!AM1138),TRUE,ISNUMBER(MATCH(TRUE,EXACT(Spreadsheet!AM1138,VisionPlans),0)))</f>
        <v>1</v>
      </c>
      <c r="BQ928" s="5" t="b">
        <f t="array" aca="1" ref="BQ928" ca="1">IF(ISBLANK(Spreadsheet!AN1138),TRUE,ISNUMBER(MATCH(TRUE,EXACT(Spreadsheet!AN1138,INDIRECT(Spreadsheet!BL928)),0)))</f>
        <v>1</v>
      </c>
      <c r="BR928" s="5" t="b">
        <f t="array" ref="BR928">IF(ISBLANK(Spreadsheet!AO1138),TRUE,ISNUMBER(MATCH(TRUE,EXACT(Spreadsheet!AO1138,LifeBenefitClasses),0)))</f>
        <v>1</v>
      </c>
      <c r="BS928" s="5" t="b">
        <f>IF(OR(ISBLANK(Spreadsheet!AO1138), Spreadsheet!AO1138="Waive"),IF(ISBLANK(Spreadsheet!AP1138),TRUE,FALSE),IF(OR(AND(NOT(ISBLANK(Spreadsheet!AO1138)),ISBLANK(Spreadsheet!AP1138)),NOT(ISNUMBER(VALUE(Spreadsheet!AP1138)))),FALSE,IF(OR(AND(Spreadsheet!AP1138&lt;6,MOD(Spreadsheet!AP1138*10,5)=0), MOD(Spreadsheet!AP1138,5000)=0),TRUE,FALSE)))</f>
        <v>1</v>
      </c>
      <c r="BT928" s="5" t="b">
        <f t="array" ref="BT928">IF(ISBLANK(Spreadsheet!AQ1138),TRUE,ISNUMBER(MATCH(TRUE,EXACT(Spreadsheet!AQ1138,EnrollWaive),0)))</f>
        <v>1</v>
      </c>
      <c r="BU928" s="5" t="b">
        <f t="array" ref="BU928">IF(ISBLANK(Spreadsheet!AR1138),TRUE,ISNUMBER(MATCH(TRUE,EXACT(Spreadsheet!AR1138,LifeBenefitClasses),0)))</f>
        <v>1</v>
      </c>
      <c r="BV928" s="5" t="b">
        <f>IF(OR(ISBLANK(Spreadsheet!AR1138), Spreadsheet!AR1138="Waive"),IF(ISBLANK(Spreadsheet!AS1138),TRUE,FALSE),IF(OR(AND(NOT(ISBLANK(Spreadsheet!AR1138)),ISBLANK(Spreadsheet!AS1138)),NOT(ISNUMBER(VALUE(Spreadsheet!AS1138)))),FALSE,IF(OR(AND(Spreadsheet!AS1138&lt;6,MOD(Spreadsheet!AS1138*10,5)=0), MOD(Spreadsheet!AS1138,10000)=0),TRUE,FALSE)))</f>
        <v>1</v>
      </c>
      <c r="BW928" s="5" t="b">
        <f t="array" ref="BW928">IF(ISBLANK(Spreadsheet!AT1138),TRUE,ISNUMBER(MATCH(TRUE,EXACT(Spreadsheet!AT1138,LifeBenefitClasses),0)))</f>
        <v>1</v>
      </c>
      <c r="BX928" s="5" t="b">
        <f>IF(OR(ISBLANK(Spreadsheet!AT1138), Spreadsheet!AT1138="Waive"),IF(ISBLANK(Spreadsheet!AU1138),TRUE,FALSE),IF(OR(AND(NOT(ISBLANK(Spreadsheet!AT1138)),ISBLANK(Spreadsheet!AU1138)),NOT(ISNUMBER(VALUE(Spreadsheet!AU1138)))),FALSE,IF(AND(NOT(OR(ISBLANK(Spreadsheet!AT1138),Spreadsheet!AT1138="Waive")),NOT(OR(ISBLANK(Spreadsheet!AR1138),Spreadsheet!AR1138="Waive")),MOD(Spreadsheet!AU1138,5000)=0, Spreadsheet!AU1138&lt;=(Spreadsheet!AS1138*0.5)),TRUE,FALSE)))</f>
        <v>1</v>
      </c>
      <c r="BY928" s="5" t="b">
        <f t="array" ref="BY928">IF(ISBLANK(Spreadsheet!AV1138),TRUE,ISNUMBER(MATCH(TRUE,EXACT(Spreadsheet!AV1138,EnrollWaive),0)))</f>
        <v>1</v>
      </c>
      <c r="BZ928" s="5" t="b">
        <f t="array" ref="BZ928">IF(ISBLANK(Spreadsheet!AW1138),TRUE,ISNUMBER(MATCH(TRUE,EXACT(Spreadsheet!AW1138,LifeBenefitClasses),0)))</f>
        <v>1</v>
      </c>
      <c r="CA928" s="5" t="b">
        <f t="array" ref="CA928">IF(ISBLANK(Spreadsheet!AX1138),TRUE,ISNUMBER(MATCH(TRUE,EXACT(Spreadsheet!AX1138,LifeBenefitClasses),0)))</f>
        <v>1</v>
      </c>
      <c r="CB928" s="5" t="b">
        <f t="array" ref="CB928">IF(ISBLANK(Spreadsheet!AY1138),TRUE,ISNUMBER(MATCH(TRUE,EXACT(Spreadsheet!AY1138,LifeBenefitClasses),0)))</f>
        <v>1</v>
      </c>
      <c r="CC928" s="5" t="b">
        <f t="array" ref="CC928">IF(ISBLANK(Spreadsheet!AZ1138),TRUE,ISNUMBER(MATCH(TRUE,EXACT(Spreadsheet!AZ1138,LifeBenefitClasses),0)))</f>
        <v>1</v>
      </c>
      <c r="CD928" s="5" t="b">
        <f t="array" ref="CD928">IF(ISBLANK(Spreadsheet!BA1138),TRUE,ISNUMBER(MATCH(TRUE,EXACT(Spreadsheet!BA1138,LifeBenefitClasses),0)))</f>
        <v>1</v>
      </c>
      <c r="CE928" s="5" t="b">
        <f>IF(OR(ISBLANK(Spreadsheet!BA1138), Spreadsheet!BA1138="Waive"),IF(ISBLANK(Spreadsheet!BB1138),TRUE,FALSE),IF(OR(AND(NOT(ISBLANK(Spreadsheet!BA1138)),ISBLANK(Spreadsheet!BB1138)),NOT(ISNUMBER(VALUE(Spreadsheet!BB1138))),ISBLANK(Spreadsheet!BC1138),NOT(ISNUMBER(VALUE(Spreadsheet!BC1138)))),FALSE,IF(AND(Spreadsheet!BB1138&gt;=50000,Spreadsheet!BB1138&lt;=250000,MOD(Spreadsheet!BB1138,10000)=0,Spreadsheet!BB1138&lt;=(10*Spreadsheet!BC1138)),TRUE,FALSE)))</f>
        <v>1</v>
      </c>
      <c r="CF928" s="5" t="b">
        <f>IF(NOT(ISBLANK(Spreadsheet!BC928)),AND(ISNUMBER(VALUE(Spreadsheet!BC928)),Spreadsheet!BC928&gt;0),AND(OR(ISBLANK(Spreadsheet!AO928),Spreadsheet!AO928="Waive",AND(NOT(OR(ISBLANK(Spreadsheet!AO928),Spreadsheet!AO928="Waive")),Spreadsheet!AP928&gt;=6)),OR(ISBLANK(Spreadsheet!AR928),AND(NOT(OR(ISBLANK(Spreadsheet!AR928),Spreadsheet!AR928="Waive")),Spreadsheet!AS928&gt;=6)),OR(ISBLANK(Spreadsheet!AW928)),OR(ISBLANK(Spreadsheet!AX928)),OR(ISBLANK(Spreadsheet!AY928)),OR(ISBLANK(Spreadsheet!AZ928)),OR(ISBLANK(Spreadsheet!BA928),Spreadsheet!BA928="Waive")))</f>
        <v>1</v>
      </c>
      <c r="CG928" s="5" t="b">
        <f t="shared" ca="1" si="69"/>
        <v>1</v>
      </c>
    </row>
    <row r="929" spans="8:85" x14ac:dyDescent="0.3">
      <c r="H929" s="5">
        <f t="shared" ca="1" si="66"/>
        <v>2</v>
      </c>
      <c r="I929" s="5" t="str">
        <f t="shared" ca="1" si="67"/>
        <v/>
      </c>
      <c r="J929" s="5" t="str">
        <f>IF(AND(NOT(ISBLANK(Spreadsheet!C1139)),ISBLANK(Spreadsheet!D1139)),Spreadsheet!F1139&amp;" "&amp;Spreadsheet!H1139,"")</f>
        <v/>
      </c>
      <c r="K929" s="5">
        <f>IF(AND(NOT(ISBLANK(Spreadsheet!C1139)),ISBLANK(Spreadsheet!D1139)),COUNTIFS(Spreadsheet!E$786:E1140,"=Child",Spreadsheet!C$786:C1140, "="&amp;Spreadsheet!C1139) + COUNTIFS(Spreadsheet!E$786:E1140,"=Step-child",Spreadsheet!C$786:C1140, "="&amp;Spreadsheet!C1139),0)</f>
        <v>0</v>
      </c>
      <c r="L929" s="5">
        <f>IF(NOT(ISBLANK(J929)),COUNTIFS(Spreadsheet!E$786:E1140,"=Wife",Spreadsheet!C$786:C1140, "="&amp;Spreadsheet!C1139) + COUNTIFS(Spreadsheet!E$786:E1140,"=Husband",Spreadsheet!C$786:C1140, "="&amp;Spreadsheet!C1139),0)</f>
        <v>0</v>
      </c>
      <c r="M929" s="5">
        <f>IF(NOT(ISBLANK(Spreadsheet!AJ1139)),VLOOKUP(Spreadsheet!AJ1139,'Drop Downs'!$P$2:$R$16,3,FALSE),0)</f>
        <v>0</v>
      </c>
      <c r="N929" s="5">
        <f>IF(NOT(ISBLANK(Spreadsheet!AJ1139)), VLOOKUP(Spreadsheet!AJ1139,'Drop Downs'!$P$2:$R$16,2,FALSE),0)</f>
        <v>0</v>
      </c>
      <c r="O929" s="5">
        <f>IF(NOT(ISBLANK(Spreadsheet!AL1139)),VLOOKUP(Spreadsheet!AL1139,'Drop Downs'!$P$2:$R$16,3,FALSE), 0)</f>
        <v>0</v>
      </c>
      <c r="P929" s="5">
        <f>IF(NOT(ISBLANK(Spreadsheet!AL1139)),VLOOKUP(Spreadsheet!AL1139,'Drop Downs'!$P$2:$R$16,2,FALSE),0)</f>
        <v>0</v>
      </c>
      <c r="Q929" s="5">
        <f>IF(NOT(ISBLANK(Spreadsheet!AN1139)),VLOOKUP(Spreadsheet!AN1139,'Drop Downs'!$P$2:$R$16,3,FALSE),0)</f>
        <v>0</v>
      </c>
      <c r="R929" s="5">
        <f>IF(NOT(ISBLANK(Spreadsheet!AN1139)),VLOOKUP(Spreadsheet!AN1139,'Drop Downs'!$P$2:$R$16,2,FALSE),0)</f>
        <v>0</v>
      </c>
      <c r="S929" s="5" t="str">
        <f>IF(OR(M929&gt;K929,N929&gt;L929,O929&gt;K929, Q929&gt;K929,N929&gt;L929, P929&gt;L929, R929&gt;L929),"Member currently has a coverage election over what he/she needs.  Please add more dependents or adjust the coverage election.","")&amp;(IF(AND(NOT(ISBLANK(Spreadsheet!C1139)),NOT(ISBLANK(Spreadsheet!D1139)),ISBLANK(Spreadsheet!E1139)),"Dependent lacks a relationship to member.Please select one from the drop-down.",""))</f>
        <v/>
      </c>
      <c r="T929" s="5" t="b">
        <f t="shared" si="68"/>
        <v>1</v>
      </c>
      <c r="U929" s="5" t="b">
        <f>OR(ISBLANK(Spreadsheet!C1139),IF(NOT(ISBLANK(Spreadsheet!D1139)),NOT(ISBLANK(Spreadsheet!E1139)),TRUE))</f>
        <v>1</v>
      </c>
      <c r="V929" s="5" t="b">
        <f>OR(ISBLANK(Spreadsheet!C1139), NOT(ISBLANK(Spreadsheet!I1139)))</f>
        <v>1</v>
      </c>
      <c r="W929" s="5" t="b">
        <f>OR(ISBLANK(Spreadsheet!D1139),NOT(ISBLANK(Spreadsheet!C1139)))</f>
        <v>1</v>
      </c>
      <c r="X929" s="155" t="str">
        <f>REPT("0",MIN(FIND({1,2,3,4,5,6,7,8,9},Spreadsheet!C1139&amp;"123456789"))-1)&amp;IF(ISBLANK(Spreadsheet!C1139),"",SUMPRODUCT(MID(0&amp;Spreadsheet!C1139,LARGE(INDEX(ISNUMBER(--MID(Spreadsheet!C1139,ROW($1:$225),1))*
 ROW($1:$225),0),ROW($1:$225))+1,1)*10^ROW($1:$225)/10))</f>
        <v/>
      </c>
      <c r="Y929" s="5" t="b">
        <f>IF(NOT(ISBLANK(Spreadsheet!C1139)),IF(AND(ISNUMBER(VALUE(Spreadsheet!C1139)), LEN(Spreadsheet!C1139)=9),TRUE,FALSE),TRUE)</f>
        <v>1</v>
      </c>
      <c r="Z929" s="155" t="str">
        <f>REPT("0",MIN(FIND({1,2,3,4,5,6,7,8,9},Spreadsheet!D1139&amp;"123456789"))-1)&amp;IF(ISBLANK(Spreadsheet!D1139),"",SUMPRODUCT(MID(0&amp;Spreadsheet!D1139,LARGE(INDEX(ISNUMBER(--MID(Spreadsheet!D1139,ROW($1:$225),1))*
 ROW($1:$225),0),ROW($1:$225))+1,1)*10^ROW($1:$225)/10))</f>
        <v/>
      </c>
      <c r="AA929" s="5" t="b">
        <f>IF(AND(NOT(ISBLANK(Spreadsheet!D1139)),NOT(ISBLANK(Spreadsheet!C1139))),IF(AND(ISNUMBER(VALUE(Spreadsheet!D1139)), LEN(Spreadsheet!D1139)=9),TRUE,FALSE),IF(AND(NOT(ISBLANK(Spreadsheet!D1139)),ISBLANK(Spreadsheet!C1139)),FALSE,TRUE))</f>
        <v>1</v>
      </c>
      <c r="AB929" s="5" t="b">
        <f>OR(ISBLANK(Spreadsheet!Y929),IF(NOT(ISBLANK(Spreadsheet!Y929)),LEN(Spreadsheet!Y929)=10,ISNUMBER(VALUE(Spreadsheet!Y929))))</f>
        <v>1</v>
      </c>
      <c r="AC929" s="5" t="b">
        <f>OR(ISBLANK(Spreadsheet!AI1139), AND(NOT(ISBLANK(Spreadsheet!AJ1139)), NOT(ISNUMBER(SEARCH("Waive",Spreadsheet!AJ1139)))))</f>
        <v>1</v>
      </c>
      <c r="AD929" s="5" t="b">
        <f>OR(ISBLANK(Spreadsheet!AK1139), AND(NOT(ISBLANK(Spreadsheet!AL1139)), NOT(ISNUMBER(SEARCH("Waive",Spreadsheet!AL1139)))))</f>
        <v>1</v>
      </c>
      <c r="AE929" s="5" t="b">
        <f>OR(ISBLANK(Spreadsheet!AM1139), AND(NOT(ISBLANK(Spreadsheet!AN1139)), NOT(ISNUMBER(SEARCH("Waive", Spreadsheet!AN1139)))))</f>
        <v>1</v>
      </c>
      <c r="AF929" s="5" t="b">
        <f>OR(ISBLANK(Spreadsheet!C1139), NOT(ISBLANK(Spreadsheet!D1139)),NOT(ISBLANK(Spreadsheet!L1139)))</f>
        <v>1</v>
      </c>
      <c r="AG929" s="5" t="b">
        <f>IF(AND(NOT(ISBLANK(Spreadsheet!C1139)), NOT(ISBLANK(Spreadsheet!D1139)),Spreadsheet!C1139&lt;&gt;Spreadsheet!D1139),IF(ISERROR(VLOOKUP(Spreadsheet!C1139, Spreadsheet!$C$6:'Spreadsheet'!$C1138,1,FALSE)), FALSE, TRUE),TRUE)</f>
        <v>1</v>
      </c>
      <c r="AH929" s="5" t="b">
        <f>Spreadsheet!$B$2=Spreadsheet!AD929</f>
        <v>1</v>
      </c>
      <c r="AI929" s="5" t="b">
        <f>IF(ISBLANK(Spreadsheet!G1139),TRUE,IF(OR(LEN(Spreadsheet!G1139)&gt;1,ISNUMBER(VALUE(Spreadsheet!G1139))),FALSE,TRUE))</f>
        <v>1</v>
      </c>
      <c r="AJ929" s="5" t="b">
        <f>OR(ISBLANK(Spreadsheet!C1139), NOT(ISBLANK(Spreadsheet!B1139)), NOT(ISBLANK(Spreadsheet!D1139)))</f>
        <v>1</v>
      </c>
      <c r="AK929" s="5" t="b">
        <f t="array" ref="AK929">IF(OR(AND(ISBLANK(Spreadsheet!E1139),ISBLANK(Spreadsheet!D1139),NOT(ISBLANK(Spreadsheet!C1139))),AND(ISBLANK(Spreadsheet!E1139),ISBLANK(Spreadsheet!D1139),ISBLANK(Spreadsheet!C1139))),TRUE,ISNUMBER(MATCH(TRUE,EXACT(Spreadsheet!E1139,Relationships),0)))</f>
        <v>1</v>
      </c>
      <c r="AL929" s="5" t="b">
        <f>IF(NOT(ISBLANK(Spreadsheet!C1139)),IF(OR(ISBLANK(Spreadsheet!F1139),LEN(Spreadsheet!F1139)&gt;40),FALSE,TRUE),TRUE)</f>
        <v>1</v>
      </c>
      <c r="AM929" s="5" t="b">
        <f>IF(NOT(ISBLANK(Spreadsheet!C1139)),IF(OR(ISBLANK(Spreadsheet!H1139),LEN(Spreadsheet!H1139)&gt;40),FALSE,TRUE),TRUE)</f>
        <v>1</v>
      </c>
      <c r="AN929" s="5" t="b">
        <f t="array" ref="AN929">IF(ISBLANK(Spreadsheet!I1139),TRUE,ISNUMBER(MATCH(TRUE,EXACT(Spreadsheet!I1139,GenderValues),0)))</f>
        <v>1</v>
      </c>
      <c r="AO929" s="5" t="b">
        <f ca="1">IF(ISERROR(DATEVALUE(TEXT(Spreadsheet!J1139,"mm/dd/yyyy")) &gt; TODAY()),IF(AND(ISBLANK(Spreadsheet!J1139),ISBLANK(Spreadsheet!C1139)),TRUE,FALSE),IF(DATEVALUE(TEXT(Spreadsheet!J1139,"mm/dd/yyyy")) &gt; TODAY(),FALSE,TRUE))</f>
        <v>1</v>
      </c>
      <c r="AP929" s="5" t="b">
        <f>OR(ISBLANK(Spreadsheet!K1139),LEN(Spreadsheet!K1139)&lt;=100)</f>
        <v>1</v>
      </c>
      <c r="AQ929" s="5" t="b">
        <f t="array" ref="AQ929">IF(OR(AND(ISBLANK(Spreadsheet!L1139),ISBLANK(Spreadsheet!C1139)),AND(NOT(ISBLANK(Spreadsheet!C1139)),NOT(ISBLANK(Spreadsheet!D1139)))),TRUE,ISNUMBER(MATCH(TRUE,EXACT(Spreadsheet!L1139,MaritalStatus),0)))</f>
        <v>1</v>
      </c>
      <c r="AR929" s="5" t="b">
        <f ca="1">IF(ISERROR(DATEVALUE(TEXT(Spreadsheet!M1139,"mm/dd/yyyy")) &gt; TODAY()),IF(ISBLANK(Spreadsheet!M1139),TRUE,FALSE),IF(DATEVALUE(TEXT(Spreadsheet!M1139,"mm/dd/yyyy")) &gt; TODAY(),FALSE,TRUE))</f>
        <v>1</v>
      </c>
      <c r="AS929" s="5" t="b">
        <f>OR(ISBLANK(Spreadsheet!N1139),LEN(Spreadsheet!N1139)&lt;=100)</f>
        <v>1</v>
      </c>
      <c r="AT929" s="5" t="b">
        <f>OR(ISBLANK(Spreadsheet!O1139),UPPER(Spreadsheet!O1139)="YES")</f>
        <v>1</v>
      </c>
      <c r="AU929" s="5" t="b">
        <f>OR(ISBLANK(Spreadsheet!P1139),UPPER(Spreadsheet!P1139)="YES")</f>
        <v>1</v>
      </c>
      <c r="AV929" s="5" t="b">
        <f t="array" ref="AV929">IF(ISBLANK(Spreadsheet!Q1139),TRUE,ISNUMBER(MATCH(TRUE,EXACT(Spreadsheet!Q1139,OnGroupsPriorIns),0)))</f>
        <v>1</v>
      </c>
      <c r="AW929" s="5" t="b">
        <f>OR(ISBLANK(Spreadsheet!R1139),UPPER(Spreadsheet!R1139)="YES")</f>
        <v>1</v>
      </c>
      <c r="AX929" s="5" t="b">
        <f>OR(ISBLANK(Spreadsheet!S1139),UPPER(Spreadsheet!S1139)="YES")</f>
        <v>1</v>
      </c>
      <c r="AY929" s="5" t="b">
        <f>OR(AND(ISBLANK(Spreadsheet!C1139),LEN(Spreadsheet!T1139)=0),AND(NOT(ISBLANK(Spreadsheet!C1139)),LEN(Spreadsheet!T1139)&gt;0,LEN(Spreadsheet!T1139)&lt;=50))</f>
        <v>1</v>
      </c>
      <c r="AZ929" s="5" t="b">
        <f>OR(LEN(Spreadsheet!U1139)=0,AND(LEN(Spreadsheet!U1139)&gt;0,LEN(Spreadsheet!U1139)&lt;=50))</f>
        <v>1</v>
      </c>
      <c r="BA929" s="5" t="b">
        <f>OR(AND(ISBLANK(Spreadsheet!C1139),LEN(Spreadsheet!V1139)=0),AND(NOT(ISBLANK(Spreadsheet!C1139)),LEN(Spreadsheet!V1139)&gt;0,LEN(Spreadsheet!V1139)&lt;=50))</f>
        <v>1</v>
      </c>
      <c r="BB929" s="5" t="b">
        <f t="array" ref="BB929">IF(AND(ISBLANK(Spreadsheet!C1139),LEN(Spreadsheet!W1139)=0),TRUE,ISNUMBER(MATCH(TRUE,EXACT(Spreadsheet!W1139,States),0)))</f>
        <v>1</v>
      </c>
      <c r="BC929" s="5" t="b">
        <f>OR(AND(ISBLANK(Spreadsheet!C1139),LEN(Spreadsheet!X1139)=0),AND(NOT(ISBLANK(Spreadsheet!C1139)),LEN(Spreadsheet!X1139)&gt;0,LEN(Spreadsheet!X1139)=5,ISNUMBER(VALUE(Spreadsheet!X1139))))</f>
        <v>1</v>
      </c>
      <c r="BD929" s="5" t="b">
        <f>OR(ISBLANK(Spreadsheet!Z1139),LEN(Spreadsheet!Z1139)&lt;=50)</f>
        <v>1</v>
      </c>
      <c r="BE929" s="5" t="b">
        <f>ISBLANK(Spreadsheet!AA1139)</f>
        <v>1</v>
      </c>
      <c r="BF929" s="5" t="b">
        <f>ISBLANK(Spreadsheet!AB1139)</f>
        <v>1</v>
      </c>
      <c r="BG929" s="5" t="b">
        <f>IF(ISERROR(DATEVALUE(TEXT(Spreadsheet!AC1139,"mm/dd/yyyy")) &gt; DATEVALUE(TEXT(Spreadsheet!J1139,"mm/dd/yyyy"))),IF(OR(AND(ISBLANK(Spreadsheet!AC1139),ISBLANK(Spreadsheet!C1139)),AND(NOT(ISBLANK(Spreadsheet!C1139)),ISBLANK(Spreadsheet!AC1139),NOT(ISBLANK(Spreadsheet!D1139)))),TRUE,FALSE),IF(DATEVALUE(TEXT(Spreadsheet!AC1139,"mm/dd/yyyy")) &gt; DATEVALUE(TEXT(Spreadsheet!J1139,"mm/dd/yyyy")),TRUE,FALSE))</f>
        <v>1</v>
      </c>
      <c r="BH929" s="5" t="b">
        <f>OR(AND(ISBLANK(Spreadsheet!C1139),ISBLANK(Spreadsheet!AE1139)),AND(NOT(ISBLANK(Spreadsheet!C1139)),NOT(ISBLANK(Spreadsheet!D1139)),ISBLANK(Spreadsheet!AE1139)),AND(NOT(ISBLANK(Spreadsheet!C1139)),ISBLANK(Spreadsheet!D1139),NOT(ISBLANK(Spreadsheet!AE1139)),LEN(Spreadsheet!AE1139)&lt;=100))</f>
        <v>1</v>
      </c>
      <c r="BI929" s="5" t="b">
        <f t="array" ref="BI929">IF(ISBLANK(Spreadsheet!AF1139),TRUE,ISNUMBER(MATCH(TRUE,EXACT(Spreadsheet!AF1139,CobraShortReasons),0)))</f>
        <v>1</v>
      </c>
      <c r="BJ929" s="5" t="b">
        <f ca="1">IF(ISERROR(DATEVALUE(TEXT(Spreadsheet!AG1139,"mm/dd/yyyy")) &gt; TODAY()),IF(ISBLANK(Spreadsheet!AG1139),TRUE,FALSE),IF(DATEVALUE(TEXT(Spreadsheet!AG1139,"mm/dd/yyyy")) &gt; TODAY(),FALSE,TRUE))</f>
        <v>1</v>
      </c>
      <c r="BK929" s="5" t="b">
        <f>OR(ISBLANK(Spreadsheet!AH1139),LEN(Spreadsheet!AH1139)&lt;=25)</f>
        <v>1</v>
      </c>
      <c r="BL929" s="5" t="b">
        <f t="array" aca="1" ref="BL929" ca="1">IF(ISBLANK(Spreadsheet!AI1139),TRUE,ISNUMBER(MATCH(TRUE,EXACT(Spreadsheet!AI1139,INDIRECT(Spreadsheet!$D$2)),0)))</f>
        <v>1</v>
      </c>
      <c r="BM929" s="5" t="b">
        <f t="array" aca="1" ref="BM929" ca="1">IF(ISBLANK(Spreadsheet!AJ1139),TRUE,ISNUMBER(MATCH(TRUE,EXACT(Spreadsheet!AJ1139,INDIRECT(Spreadsheet!BJ929)),0)))</f>
        <v>1</v>
      </c>
      <c r="BN929" s="5" t="b">
        <f t="array" ref="BN929">IF(ISBLANK(Spreadsheet!AK1139),TRUE,ISNUMBER(MATCH(TRUE,EXACT(Spreadsheet!AK1139,DentalPlans),0)))</f>
        <v>1</v>
      </c>
      <c r="BO929" s="5" t="b">
        <f t="array" aca="1" ref="BO929" ca="1">IF(ISBLANK(Spreadsheet!AL1139),TRUE,ISNUMBER(MATCH(TRUE,EXACT(Spreadsheet!AL1139,INDIRECT(Spreadsheet!BK929)),0)))</f>
        <v>1</v>
      </c>
      <c r="BP929" s="5" t="b">
        <f t="array" ref="BP929">IF(ISBLANK(Spreadsheet!AM1139),TRUE,ISNUMBER(MATCH(TRUE,EXACT(Spreadsheet!AM1139,VisionPlans),0)))</f>
        <v>1</v>
      </c>
      <c r="BQ929" s="5" t="b">
        <f t="array" aca="1" ref="BQ929" ca="1">IF(ISBLANK(Spreadsheet!AN1139),TRUE,ISNUMBER(MATCH(TRUE,EXACT(Spreadsheet!AN1139,INDIRECT(Spreadsheet!BL929)),0)))</f>
        <v>1</v>
      </c>
      <c r="BR929" s="5" t="b">
        <f t="array" ref="BR929">IF(ISBLANK(Spreadsheet!AO1139),TRUE,ISNUMBER(MATCH(TRUE,EXACT(Spreadsheet!AO1139,LifeBenefitClasses),0)))</f>
        <v>1</v>
      </c>
      <c r="BS929" s="5" t="b">
        <f>IF(OR(ISBLANK(Spreadsheet!AO1139), Spreadsheet!AO1139="Waive"),IF(ISBLANK(Spreadsheet!AP1139),TRUE,FALSE),IF(OR(AND(NOT(ISBLANK(Spreadsheet!AO1139)),ISBLANK(Spreadsheet!AP1139)),NOT(ISNUMBER(VALUE(Spreadsheet!AP1139)))),FALSE,IF(OR(AND(Spreadsheet!AP1139&lt;6,MOD(Spreadsheet!AP1139*10,5)=0), MOD(Spreadsheet!AP1139,5000)=0),TRUE,FALSE)))</f>
        <v>1</v>
      </c>
      <c r="BT929" s="5" t="b">
        <f t="array" ref="BT929">IF(ISBLANK(Spreadsheet!AQ1139),TRUE,ISNUMBER(MATCH(TRUE,EXACT(Spreadsheet!AQ1139,EnrollWaive),0)))</f>
        <v>1</v>
      </c>
      <c r="BU929" s="5" t="b">
        <f t="array" ref="BU929">IF(ISBLANK(Spreadsheet!AR1139),TRUE,ISNUMBER(MATCH(TRUE,EXACT(Spreadsheet!AR1139,LifeBenefitClasses),0)))</f>
        <v>1</v>
      </c>
      <c r="BV929" s="5" t="b">
        <f>IF(OR(ISBLANK(Spreadsheet!AR1139), Spreadsheet!AR1139="Waive"),IF(ISBLANK(Spreadsheet!AS1139),TRUE,FALSE),IF(OR(AND(NOT(ISBLANK(Spreadsheet!AR1139)),ISBLANK(Spreadsheet!AS1139)),NOT(ISNUMBER(VALUE(Spreadsheet!AS1139)))),FALSE,IF(OR(AND(Spreadsheet!AS1139&lt;6,MOD(Spreadsheet!AS1139*10,5)=0), MOD(Spreadsheet!AS1139,10000)=0),TRUE,FALSE)))</f>
        <v>1</v>
      </c>
      <c r="BW929" s="5" t="b">
        <f t="array" ref="BW929">IF(ISBLANK(Spreadsheet!AT1139),TRUE,ISNUMBER(MATCH(TRUE,EXACT(Spreadsheet!AT1139,LifeBenefitClasses),0)))</f>
        <v>1</v>
      </c>
      <c r="BX929" s="5" t="b">
        <f>IF(OR(ISBLANK(Spreadsheet!AT1139), Spreadsheet!AT1139="Waive"),IF(ISBLANK(Spreadsheet!AU1139),TRUE,FALSE),IF(OR(AND(NOT(ISBLANK(Spreadsheet!AT1139)),ISBLANK(Spreadsheet!AU1139)),NOT(ISNUMBER(VALUE(Spreadsheet!AU1139)))),FALSE,IF(AND(NOT(OR(ISBLANK(Spreadsheet!AT1139),Spreadsheet!AT1139="Waive")),NOT(OR(ISBLANK(Spreadsheet!AR1139),Spreadsheet!AR1139="Waive")),MOD(Spreadsheet!AU1139,5000)=0, Spreadsheet!AU1139&lt;=(Spreadsheet!AS1139*0.5)),TRUE,FALSE)))</f>
        <v>1</v>
      </c>
      <c r="BY929" s="5" t="b">
        <f t="array" ref="BY929">IF(ISBLANK(Spreadsheet!AV1139),TRUE,ISNUMBER(MATCH(TRUE,EXACT(Spreadsheet!AV1139,EnrollWaive),0)))</f>
        <v>1</v>
      </c>
      <c r="BZ929" s="5" t="b">
        <f t="array" ref="BZ929">IF(ISBLANK(Spreadsheet!AW1139),TRUE,ISNUMBER(MATCH(TRUE,EXACT(Spreadsheet!AW1139,LifeBenefitClasses),0)))</f>
        <v>1</v>
      </c>
      <c r="CA929" s="5" t="b">
        <f t="array" ref="CA929">IF(ISBLANK(Spreadsheet!AX1139),TRUE,ISNUMBER(MATCH(TRUE,EXACT(Spreadsheet!AX1139,LifeBenefitClasses),0)))</f>
        <v>1</v>
      </c>
      <c r="CB929" s="5" t="b">
        <f t="array" ref="CB929">IF(ISBLANK(Spreadsheet!AY1139),TRUE,ISNUMBER(MATCH(TRUE,EXACT(Spreadsheet!AY1139,LifeBenefitClasses),0)))</f>
        <v>1</v>
      </c>
      <c r="CC929" s="5" t="b">
        <f t="array" ref="CC929">IF(ISBLANK(Spreadsheet!AZ1139),TRUE,ISNUMBER(MATCH(TRUE,EXACT(Spreadsheet!AZ1139,LifeBenefitClasses),0)))</f>
        <v>1</v>
      </c>
      <c r="CD929" s="5" t="b">
        <f t="array" ref="CD929">IF(ISBLANK(Spreadsheet!BA1139),TRUE,ISNUMBER(MATCH(TRUE,EXACT(Spreadsheet!BA1139,LifeBenefitClasses),0)))</f>
        <v>1</v>
      </c>
      <c r="CE929" s="5" t="b">
        <f>IF(OR(ISBLANK(Spreadsheet!BA1139), Spreadsheet!BA1139="Waive"),IF(ISBLANK(Spreadsheet!BB1139),TRUE,FALSE),IF(OR(AND(NOT(ISBLANK(Spreadsheet!BA1139)),ISBLANK(Spreadsheet!BB1139)),NOT(ISNUMBER(VALUE(Spreadsheet!BB1139))),ISBLANK(Spreadsheet!BC1139),NOT(ISNUMBER(VALUE(Spreadsheet!BC1139)))),FALSE,IF(AND(Spreadsheet!BB1139&gt;=50000,Spreadsheet!BB1139&lt;=250000,MOD(Spreadsheet!BB1139,10000)=0,Spreadsheet!BB1139&lt;=(10*Spreadsheet!BC1139)),TRUE,FALSE)))</f>
        <v>1</v>
      </c>
      <c r="CF929" s="5" t="b">
        <f>IF(NOT(ISBLANK(Spreadsheet!BC929)),AND(ISNUMBER(VALUE(Spreadsheet!BC929)),Spreadsheet!BC929&gt;0),AND(OR(ISBLANK(Spreadsheet!AO929),Spreadsheet!AO929="Waive",AND(NOT(OR(ISBLANK(Spreadsheet!AO929),Spreadsheet!AO929="Waive")),Spreadsheet!AP929&gt;=6)),OR(ISBLANK(Spreadsheet!AR929),AND(NOT(OR(ISBLANK(Spreadsheet!AR929),Spreadsheet!AR929="Waive")),Spreadsheet!AS929&gt;=6)),OR(ISBLANK(Spreadsheet!AW929)),OR(ISBLANK(Spreadsheet!AX929)),OR(ISBLANK(Spreadsheet!AY929)),OR(ISBLANK(Spreadsheet!AZ929)),OR(ISBLANK(Spreadsheet!BA929),Spreadsheet!BA929="Waive")))</f>
        <v>1</v>
      </c>
      <c r="CG929" s="5" t="b">
        <f t="shared" ca="1" si="69"/>
        <v>1</v>
      </c>
    </row>
    <row r="930" spans="8:85" x14ac:dyDescent="0.3">
      <c r="H930" s="5">
        <f t="shared" ca="1" si="66"/>
        <v>2</v>
      </c>
      <c r="I930" s="5" t="str">
        <f t="shared" ca="1" si="67"/>
        <v/>
      </c>
      <c r="J930" s="5" t="str">
        <f>IF(AND(NOT(ISBLANK(Spreadsheet!C1140)),ISBLANK(Spreadsheet!D1140)),Spreadsheet!F1140&amp;" "&amp;Spreadsheet!H1140,"")</f>
        <v/>
      </c>
      <c r="K930" s="5">
        <f>IF(AND(NOT(ISBLANK(Spreadsheet!C1140)),ISBLANK(Spreadsheet!D1140)),COUNTIFS(Spreadsheet!E$786:E1141,"=Child",Spreadsheet!C$786:C1141, "="&amp;Spreadsheet!C1140) + COUNTIFS(Spreadsheet!E$786:E1141,"=Step-child",Spreadsheet!C$786:C1141, "="&amp;Spreadsheet!C1140),0)</f>
        <v>0</v>
      </c>
      <c r="L930" s="5">
        <f>IF(NOT(ISBLANK(J930)),COUNTIFS(Spreadsheet!E$786:E1141,"=Wife",Spreadsheet!C$786:C1141, "="&amp;Spreadsheet!C1140) + COUNTIFS(Spreadsheet!E$786:E1141,"=Husband",Spreadsheet!C$786:C1141, "="&amp;Spreadsheet!C1140),0)</f>
        <v>0</v>
      </c>
      <c r="M930" s="5">
        <f>IF(NOT(ISBLANK(Spreadsheet!AJ1140)),VLOOKUP(Spreadsheet!AJ1140,'Drop Downs'!$P$2:$R$16,3,FALSE),0)</f>
        <v>0</v>
      </c>
      <c r="N930" s="5">
        <f>IF(NOT(ISBLANK(Spreadsheet!AJ1140)), VLOOKUP(Spreadsheet!AJ1140,'Drop Downs'!$P$2:$R$16,2,FALSE),0)</f>
        <v>0</v>
      </c>
      <c r="O930" s="5">
        <f>IF(NOT(ISBLANK(Spreadsheet!AL1140)),VLOOKUP(Spreadsheet!AL1140,'Drop Downs'!$P$2:$R$16,3,FALSE), 0)</f>
        <v>0</v>
      </c>
      <c r="P930" s="5">
        <f>IF(NOT(ISBLANK(Spreadsheet!AL1140)),VLOOKUP(Spreadsheet!AL1140,'Drop Downs'!$P$2:$R$16,2,FALSE),0)</f>
        <v>0</v>
      </c>
      <c r="Q930" s="5">
        <f>IF(NOT(ISBLANK(Spreadsheet!AN1140)),VLOOKUP(Spreadsheet!AN1140,'Drop Downs'!$P$2:$R$16,3,FALSE),0)</f>
        <v>0</v>
      </c>
      <c r="R930" s="5">
        <f>IF(NOT(ISBLANK(Spreadsheet!AN1140)),VLOOKUP(Spreadsheet!AN1140,'Drop Downs'!$P$2:$R$16,2,FALSE),0)</f>
        <v>0</v>
      </c>
      <c r="S930" s="5" t="str">
        <f>IF(OR(M930&gt;K930,N930&gt;L930,O930&gt;K930, Q930&gt;K930,N930&gt;L930, P930&gt;L930, R930&gt;L930),"Member currently has a coverage election over what he/she needs.  Please add more dependents or adjust the coverage election.","")&amp;(IF(AND(NOT(ISBLANK(Spreadsheet!C1140)),NOT(ISBLANK(Spreadsheet!D1140)),ISBLANK(Spreadsheet!E1140)),"Dependent lacks a relationship to member.Please select one from the drop-down.",""))</f>
        <v/>
      </c>
      <c r="T930" s="5" t="b">
        <f t="shared" si="68"/>
        <v>1</v>
      </c>
      <c r="U930" s="5" t="b">
        <f>OR(ISBLANK(Spreadsheet!C1140),IF(NOT(ISBLANK(Spreadsheet!D1140)),NOT(ISBLANK(Spreadsheet!E1140)),TRUE))</f>
        <v>1</v>
      </c>
      <c r="V930" s="5" t="b">
        <f>OR(ISBLANK(Spreadsheet!C1140), NOT(ISBLANK(Spreadsheet!I1140)))</f>
        <v>1</v>
      </c>
      <c r="W930" s="5" t="b">
        <f>OR(ISBLANK(Spreadsheet!D1140),NOT(ISBLANK(Spreadsheet!C1140)))</f>
        <v>1</v>
      </c>
      <c r="X930" s="155" t="str">
        <f>REPT("0",MIN(FIND({1,2,3,4,5,6,7,8,9},Spreadsheet!C1140&amp;"123456789"))-1)&amp;IF(ISBLANK(Spreadsheet!C1140),"",SUMPRODUCT(MID(0&amp;Spreadsheet!C1140,LARGE(INDEX(ISNUMBER(--MID(Spreadsheet!C1140,ROW($1:$225),1))*
 ROW($1:$225),0),ROW($1:$225))+1,1)*10^ROW($1:$225)/10))</f>
        <v/>
      </c>
      <c r="Y930" s="5" t="b">
        <f>IF(NOT(ISBLANK(Spreadsheet!C1140)),IF(AND(ISNUMBER(VALUE(Spreadsheet!C1140)), LEN(Spreadsheet!C1140)=9),TRUE,FALSE),TRUE)</f>
        <v>1</v>
      </c>
      <c r="Z930" s="155" t="str">
        <f>REPT("0",MIN(FIND({1,2,3,4,5,6,7,8,9},Spreadsheet!D1140&amp;"123456789"))-1)&amp;IF(ISBLANK(Spreadsheet!D1140),"",SUMPRODUCT(MID(0&amp;Spreadsheet!D1140,LARGE(INDEX(ISNUMBER(--MID(Spreadsheet!D1140,ROW($1:$225),1))*
 ROW($1:$225),0),ROW($1:$225))+1,1)*10^ROW($1:$225)/10))</f>
        <v/>
      </c>
      <c r="AA930" s="5" t="b">
        <f>IF(AND(NOT(ISBLANK(Spreadsheet!D1140)),NOT(ISBLANK(Spreadsheet!C1140))),IF(AND(ISNUMBER(VALUE(Spreadsheet!D1140)), LEN(Spreadsheet!D1140)=9),TRUE,FALSE),IF(AND(NOT(ISBLANK(Spreadsheet!D1140)),ISBLANK(Spreadsheet!C1140)),FALSE,TRUE))</f>
        <v>1</v>
      </c>
      <c r="AB930" s="5" t="b">
        <f>OR(ISBLANK(Spreadsheet!Y930),IF(NOT(ISBLANK(Spreadsheet!Y930)),LEN(Spreadsheet!Y930)=10,ISNUMBER(VALUE(Spreadsheet!Y930))))</f>
        <v>1</v>
      </c>
      <c r="AC930" s="5" t="b">
        <f>OR(ISBLANK(Spreadsheet!AI1140), AND(NOT(ISBLANK(Spreadsheet!AJ1140)), NOT(ISNUMBER(SEARCH("Waive",Spreadsheet!AJ1140)))))</f>
        <v>1</v>
      </c>
      <c r="AD930" s="5" t="b">
        <f>OR(ISBLANK(Spreadsheet!AK1140), AND(NOT(ISBLANK(Spreadsheet!AL1140)), NOT(ISNUMBER(SEARCH("Waive",Spreadsheet!AL1140)))))</f>
        <v>1</v>
      </c>
      <c r="AE930" s="5" t="b">
        <f>OR(ISBLANK(Spreadsheet!AM1140), AND(NOT(ISBLANK(Spreadsheet!AN1140)), NOT(ISNUMBER(SEARCH("Waive", Spreadsheet!AN1140)))))</f>
        <v>1</v>
      </c>
      <c r="AF930" s="5" t="b">
        <f>OR(ISBLANK(Spreadsheet!C1140), NOT(ISBLANK(Spreadsheet!D1140)),NOT(ISBLANK(Spreadsheet!L1140)))</f>
        <v>1</v>
      </c>
      <c r="AG930" s="5" t="b">
        <f>IF(AND(NOT(ISBLANK(Spreadsheet!C1140)), NOT(ISBLANK(Spreadsheet!D1140)),Spreadsheet!C1140&lt;&gt;Spreadsheet!D1140),IF(ISERROR(VLOOKUP(Spreadsheet!C1140, Spreadsheet!$C$6:'Spreadsheet'!$C1139,1,FALSE)), FALSE, TRUE),TRUE)</f>
        <v>1</v>
      </c>
      <c r="AH930" s="5" t="b">
        <f>Spreadsheet!$B$2=Spreadsheet!AD930</f>
        <v>1</v>
      </c>
      <c r="AI930" s="5" t="b">
        <f>IF(ISBLANK(Spreadsheet!G1140),TRUE,IF(OR(LEN(Spreadsheet!G1140)&gt;1,ISNUMBER(VALUE(Spreadsheet!G1140))),FALSE,TRUE))</f>
        <v>1</v>
      </c>
      <c r="AJ930" s="5" t="b">
        <f>OR(ISBLANK(Spreadsheet!C1140), NOT(ISBLANK(Spreadsheet!B1140)), NOT(ISBLANK(Spreadsheet!D1140)))</f>
        <v>1</v>
      </c>
      <c r="AK930" s="5" t="b">
        <f t="array" ref="AK930">IF(OR(AND(ISBLANK(Spreadsheet!E1140),ISBLANK(Spreadsheet!D1140),NOT(ISBLANK(Spreadsheet!C1140))),AND(ISBLANK(Spreadsheet!E1140),ISBLANK(Spreadsheet!D1140),ISBLANK(Spreadsheet!C1140))),TRUE,ISNUMBER(MATCH(TRUE,EXACT(Spreadsheet!E1140,Relationships),0)))</f>
        <v>1</v>
      </c>
      <c r="AL930" s="5" t="b">
        <f>IF(NOT(ISBLANK(Spreadsheet!C1140)),IF(OR(ISBLANK(Spreadsheet!F1140),LEN(Spreadsheet!F1140)&gt;40),FALSE,TRUE),TRUE)</f>
        <v>1</v>
      </c>
      <c r="AM930" s="5" t="b">
        <f>IF(NOT(ISBLANK(Spreadsheet!C1140)),IF(OR(ISBLANK(Spreadsheet!H1140),LEN(Spreadsheet!H1140)&gt;40),FALSE,TRUE),TRUE)</f>
        <v>1</v>
      </c>
      <c r="AN930" s="5" t="b">
        <f t="array" ref="AN930">IF(ISBLANK(Spreadsheet!I1140),TRUE,ISNUMBER(MATCH(TRUE,EXACT(Spreadsheet!I1140,GenderValues),0)))</f>
        <v>1</v>
      </c>
      <c r="AO930" s="5" t="b">
        <f ca="1">IF(ISERROR(DATEVALUE(TEXT(Spreadsheet!J1140,"mm/dd/yyyy")) &gt; TODAY()),IF(AND(ISBLANK(Spreadsheet!J1140),ISBLANK(Spreadsheet!C1140)),TRUE,FALSE),IF(DATEVALUE(TEXT(Spreadsheet!J1140,"mm/dd/yyyy")) &gt; TODAY(),FALSE,TRUE))</f>
        <v>1</v>
      </c>
      <c r="AP930" s="5" t="b">
        <f>OR(ISBLANK(Spreadsheet!K1140),LEN(Spreadsheet!K1140)&lt;=100)</f>
        <v>1</v>
      </c>
      <c r="AQ930" s="5" t="b">
        <f t="array" ref="AQ930">IF(OR(AND(ISBLANK(Spreadsheet!L1140),ISBLANK(Spreadsheet!C1140)),AND(NOT(ISBLANK(Spreadsheet!C1140)),NOT(ISBLANK(Spreadsheet!D1140)))),TRUE,ISNUMBER(MATCH(TRUE,EXACT(Spreadsheet!L1140,MaritalStatus),0)))</f>
        <v>1</v>
      </c>
      <c r="AR930" s="5" t="b">
        <f ca="1">IF(ISERROR(DATEVALUE(TEXT(Spreadsheet!M1140,"mm/dd/yyyy")) &gt; TODAY()),IF(ISBLANK(Spreadsheet!M1140),TRUE,FALSE),IF(DATEVALUE(TEXT(Spreadsheet!M1140,"mm/dd/yyyy")) &gt; TODAY(),FALSE,TRUE))</f>
        <v>1</v>
      </c>
      <c r="AS930" s="5" t="b">
        <f>OR(ISBLANK(Spreadsheet!N1140),LEN(Spreadsheet!N1140)&lt;=100)</f>
        <v>1</v>
      </c>
      <c r="AT930" s="5" t="b">
        <f>OR(ISBLANK(Spreadsheet!O1140),UPPER(Spreadsheet!O1140)="YES")</f>
        <v>1</v>
      </c>
      <c r="AU930" s="5" t="b">
        <f>OR(ISBLANK(Spreadsheet!P1140),UPPER(Spreadsheet!P1140)="YES")</f>
        <v>1</v>
      </c>
      <c r="AV930" s="5" t="b">
        <f t="array" ref="AV930">IF(ISBLANK(Spreadsheet!Q1140),TRUE,ISNUMBER(MATCH(TRUE,EXACT(Spreadsheet!Q1140,OnGroupsPriorIns),0)))</f>
        <v>1</v>
      </c>
      <c r="AW930" s="5" t="b">
        <f>OR(ISBLANK(Spreadsheet!R1140),UPPER(Spreadsheet!R1140)="YES")</f>
        <v>1</v>
      </c>
      <c r="AX930" s="5" t="b">
        <f>OR(ISBLANK(Spreadsheet!S1140),UPPER(Spreadsheet!S1140)="YES")</f>
        <v>1</v>
      </c>
      <c r="AY930" s="5" t="b">
        <f>OR(AND(ISBLANK(Spreadsheet!C1140),LEN(Spreadsheet!T1140)=0),AND(NOT(ISBLANK(Spreadsheet!C1140)),LEN(Spreadsheet!T1140)&gt;0,LEN(Spreadsheet!T1140)&lt;=50))</f>
        <v>1</v>
      </c>
      <c r="AZ930" s="5" t="b">
        <f>OR(LEN(Spreadsheet!U1140)=0,AND(LEN(Spreadsheet!U1140)&gt;0,LEN(Spreadsheet!U1140)&lt;=50))</f>
        <v>1</v>
      </c>
      <c r="BA930" s="5" t="b">
        <f>OR(AND(ISBLANK(Spreadsheet!C1140),LEN(Spreadsheet!V1140)=0),AND(NOT(ISBLANK(Spreadsheet!C1140)),LEN(Spreadsheet!V1140)&gt;0,LEN(Spreadsheet!V1140)&lt;=50))</f>
        <v>1</v>
      </c>
      <c r="BB930" s="5" t="b">
        <f t="array" ref="BB930">IF(AND(ISBLANK(Spreadsheet!C1140),LEN(Spreadsheet!W1140)=0),TRUE,ISNUMBER(MATCH(TRUE,EXACT(Spreadsheet!W1140,States),0)))</f>
        <v>1</v>
      </c>
      <c r="BC930" s="5" t="b">
        <f>OR(AND(ISBLANK(Spreadsheet!C1140),LEN(Spreadsheet!X1140)=0),AND(NOT(ISBLANK(Spreadsheet!C1140)),LEN(Spreadsheet!X1140)&gt;0,LEN(Spreadsheet!X1140)=5,ISNUMBER(VALUE(Spreadsheet!X1140))))</f>
        <v>1</v>
      </c>
      <c r="BD930" s="5" t="b">
        <f>OR(ISBLANK(Spreadsheet!Z1140),LEN(Spreadsheet!Z1140)&lt;=50)</f>
        <v>1</v>
      </c>
      <c r="BE930" s="5" t="b">
        <f>ISBLANK(Spreadsheet!AA1140)</f>
        <v>1</v>
      </c>
      <c r="BF930" s="5" t="b">
        <f>ISBLANK(Spreadsheet!AB1140)</f>
        <v>1</v>
      </c>
      <c r="BG930" s="5" t="b">
        <f>IF(ISERROR(DATEVALUE(TEXT(Spreadsheet!AC1140,"mm/dd/yyyy")) &gt; DATEVALUE(TEXT(Spreadsheet!J1140,"mm/dd/yyyy"))),IF(OR(AND(ISBLANK(Spreadsheet!AC1140),ISBLANK(Spreadsheet!C1140)),AND(NOT(ISBLANK(Spreadsheet!C1140)),ISBLANK(Spreadsheet!AC1140),NOT(ISBLANK(Spreadsheet!D1140)))),TRUE,FALSE),IF(DATEVALUE(TEXT(Spreadsheet!AC1140,"mm/dd/yyyy")) &gt; DATEVALUE(TEXT(Spreadsheet!J1140,"mm/dd/yyyy")),TRUE,FALSE))</f>
        <v>1</v>
      </c>
      <c r="BH930" s="5" t="b">
        <f>OR(AND(ISBLANK(Spreadsheet!C1140),ISBLANK(Spreadsheet!AE1140)),AND(NOT(ISBLANK(Spreadsheet!C1140)),NOT(ISBLANK(Spreadsheet!D1140)),ISBLANK(Spreadsheet!AE1140)),AND(NOT(ISBLANK(Spreadsheet!C1140)),ISBLANK(Spreadsheet!D1140),NOT(ISBLANK(Spreadsheet!AE1140)),LEN(Spreadsheet!AE1140)&lt;=100))</f>
        <v>1</v>
      </c>
      <c r="BI930" s="5" t="b">
        <f t="array" ref="BI930">IF(ISBLANK(Spreadsheet!AF1140),TRUE,ISNUMBER(MATCH(TRUE,EXACT(Spreadsheet!AF1140,CobraShortReasons),0)))</f>
        <v>1</v>
      </c>
      <c r="BJ930" s="5" t="b">
        <f ca="1">IF(ISERROR(DATEVALUE(TEXT(Spreadsheet!AG1140,"mm/dd/yyyy")) &gt; TODAY()),IF(ISBLANK(Spreadsheet!AG1140),TRUE,FALSE),IF(DATEVALUE(TEXT(Spreadsheet!AG1140,"mm/dd/yyyy")) &gt; TODAY(),FALSE,TRUE))</f>
        <v>1</v>
      </c>
      <c r="BK930" s="5" t="b">
        <f>OR(ISBLANK(Spreadsheet!AH1140),LEN(Spreadsheet!AH1140)&lt;=25)</f>
        <v>1</v>
      </c>
      <c r="BL930" s="5" t="b">
        <f t="array" aca="1" ref="BL930" ca="1">IF(ISBLANK(Spreadsheet!AI1140),TRUE,ISNUMBER(MATCH(TRUE,EXACT(Spreadsheet!AI1140,INDIRECT(Spreadsheet!$D$2)),0)))</f>
        <v>1</v>
      </c>
      <c r="BM930" s="5" t="b">
        <f t="array" aca="1" ref="BM930" ca="1">IF(ISBLANK(Spreadsheet!AJ1140),TRUE,ISNUMBER(MATCH(TRUE,EXACT(Spreadsheet!AJ1140,INDIRECT(Spreadsheet!BJ930)),0)))</f>
        <v>1</v>
      </c>
      <c r="BN930" s="5" t="b">
        <f t="array" ref="BN930">IF(ISBLANK(Spreadsheet!AK1140),TRUE,ISNUMBER(MATCH(TRUE,EXACT(Spreadsheet!AK1140,DentalPlans),0)))</f>
        <v>1</v>
      </c>
      <c r="BO930" s="5" t="b">
        <f t="array" aca="1" ref="BO930" ca="1">IF(ISBLANK(Spreadsheet!AL1140),TRUE,ISNUMBER(MATCH(TRUE,EXACT(Spreadsheet!AL1140,INDIRECT(Spreadsheet!BK930)),0)))</f>
        <v>1</v>
      </c>
      <c r="BP930" s="5" t="b">
        <f t="array" ref="BP930">IF(ISBLANK(Spreadsheet!AM1140),TRUE,ISNUMBER(MATCH(TRUE,EXACT(Spreadsheet!AM1140,VisionPlans),0)))</f>
        <v>1</v>
      </c>
      <c r="BQ930" s="5" t="b">
        <f t="array" aca="1" ref="BQ930" ca="1">IF(ISBLANK(Spreadsheet!AN1140),TRUE,ISNUMBER(MATCH(TRUE,EXACT(Spreadsheet!AN1140,INDIRECT(Spreadsheet!BL930)),0)))</f>
        <v>1</v>
      </c>
      <c r="BR930" s="5" t="b">
        <f t="array" ref="BR930">IF(ISBLANK(Spreadsheet!AO1140),TRUE,ISNUMBER(MATCH(TRUE,EXACT(Spreadsheet!AO1140,LifeBenefitClasses),0)))</f>
        <v>1</v>
      </c>
      <c r="BS930" s="5" t="b">
        <f>IF(OR(ISBLANK(Spreadsheet!AO1140), Spreadsheet!AO1140="Waive"),IF(ISBLANK(Spreadsheet!AP1140),TRUE,FALSE),IF(OR(AND(NOT(ISBLANK(Spreadsheet!AO1140)),ISBLANK(Spreadsheet!AP1140)),NOT(ISNUMBER(VALUE(Spreadsheet!AP1140)))),FALSE,IF(OR(AND(Spreadsheet!AP1140&lt;6,MOD(Spreadsheet!AP1140*10,5)=0), MOD(Spreadsheet!AP1140,5000)=0),TRUE,FALSE)))</f>
        <v>1</v>
      </c>
      <c r="BT930" s="5" t="b">
        <f t="array" ref="BT930">IF(ISBLANK(Spreadsheet!AQ1140),TRUE,ISNUMBER(MATCH(TRUE,EXACT(Spreadsheet!AQ1140,EnrollWaive),0)))</f>
        <v>1</v>
      </c>
      <c r="BU930" s="5" t="b">
        <f t="array" ref="BU930">IF(ISBLANK(Spreadsheet!AR1140),TRUE,ISNUMBER(MATCH(TRUE,EXACT(Spreadsheet!AR1140,LifeBenefitClasses),0)))</f>
        <v>1</v>
      </c>
      <c r="BV930" s="5" t="b">
        <f>IF(OR(ISBLANK(Spreadsheet!AR1140), Spreadsheet!AR1140="Waive"),IF(ISBLANK(Spreadsheet!AS1140),TRUE,FALSE),IF(OR(AND(NOT(ISBLANK(Spreadsheet!AR1140)),ISBLANK(Spreadsheet!AS1140)),NOT(ISNUMBER(VALUE(Spreadsheet!AS1140)))),FALSE,IF(OR(AND(Spreadsheet!AS1140&lt;6,MOD(Spreadsheet!AS1140*10,5)=0), MOD(Spreadsheet!AS1140,10000)=0),TRUE,FALSE)))</f>
        <v>1</v>
      </c>
      <c r="BW930" s="5" t="b">
        <f t="array" ref="BW930">IF(ISBLANK(Spreadsheet!AT1140),TRUE,ISNUMBER(MATCH(TRUE,EXACT(Spreadsheet!AT1140,LifeBenefitClasses),0)))</f>
        <v>1</v>
      </c>
      <c r="BX930" s="5" t="b">
        <f>IF(OR(ISBLANK(Spreadsheet!AT1140), Spreadsheet!AT1140="Waive"),IF(ISBLANK(Spreadsheet!AU1140),TRUE,FALSE),IF(OR(AND(NOT(ISBLANK(Spreadsheet!AT1140)),ISBLANK(Spreadsheet!AU1140)),NOT(ISNUMBER(VALUE(Spreadsheet!AU1140)))),FALSE,IF(AND(NOT(OR(ISBLANK(Spreadsheet!AT1140),Spreadsheet!AT1140="Waive")),NOT(OR(ISBLANK(Spreadsheet!AR1140),Spreadsheet!AR1140="Waive")),MOD(Spreadsheet!AU1140,5000)=0, Spreadsheet!AU1140&lt;=(Spreadsheet!AS1140*0.5)),TRUE,FALSE)))</f>
        <v>1</v>
      </c>
      <c r="BY930" s="5" t="b">
        <f t="array" ref="BY930">IF(ISBLANK(Spreadsheet!AV1140),TRUE,ISNUMBER(MATCH(TRUE,EXACT(Spreadsheet!AV1140,EnrollWaive),0)))</f>
        <v>1</v>
      </c>
      <c r="BZ930" s="5" t="b">
        <f t="array" ref="BZ930">IF(ISBLANK(Spreadsheet!AW1140),TRUE,ISNUMBER(MATCH(TRUE,EXACT(Spreadsheet!AW1140,LifeBenefitClasses),0)))</f>
        <v>1</v>
      </c>
      <c r="CA930" s="5" t="b">
        <f t="array" ref="CA930">IF(ISBLANK(Spreadsheet!AX1140),TRUE,ISNUMBER(MATCH(TRUE,EXACT(Spreadsheet!AX1140,LifeBenefitClasses),0)))</f>
        <v>1</v>
      </c>
      <c r="CB930" s="5" t="b">
        <f t="array" ref="CB930">IF(ISBLANK(Spreadsheet!AY1140),TRUE,ISNUMBER(MATCH(TRUE,EXACT(Spreadsheet!AY1140,LifeBenefitClasses),0)))</f>
        <v>1</v>
      </c>
      <c r="CC930" s="5" t="b">
        <f t="array" ref="CC930">IF(ISBLANK(Spreadsheet!AZ1140),TRUE,ISNUMBER(MATCH(TRUE,EXACT(Spreadsheet!AZ1140,LifeBenefitClasses),0)))</f>
        <v>1</v>
      </c>
      <c r="CD930" s="5" t="b">
        <f t="array" ref="CD930">IF(ISBLANK(Spreadsheet!BA1140),TRUE,ISNUMBER(MATCH(TRUE,EXACT(Spreadsheet!BA1140,LifeBenefitClasses),0)))</f>
        <v>1</v>
      </c>
      <c r="CE930" s="5" t="b">
        <f>IF(OR(ISBLANK(Spreadsheet!BA1140), Spreadsheet!BA1140="Waive"),IF(ISBLANK(Spreadsheet!BB1140),TRUE,FALSE),IF(OR(AND(NOT(ISBLANK(Spreadsheet!BA1140)),ISBLANK(Spreadsheet!BB1140)),NOT(ISNUMBER(VALUE(Spreadsheet!BB1140))),ISBLANK(Spreadsheet!BC1140),NOT(ISNUMBER(VALUE(Spreadsheet!BC1140)))),FALSE,IF(AND(Spreadsheet!BB1140&gt;=50000,Spreadsheet!BB1140&lt;=250000,MOD(Spreadsheet!BB1140,10000)=0,Spreadsheet!BB1140&lt;=(10*Spreadsheet!BC1140)),TRUE,FALSE)))</f>
        <v>1</v>
      </c>
      <c r="CF930" s="5" t="b">
        <f>IF(NOT(ISBLANK(Spreadsheet!BC930)),AND(ISNUMBER(VALUE(Spreadsheet!BC930)),Spreadsheet!BC930&gt;0),AND(OR(ISBLANK(Spreadsheet!AO930),Spreadsheet!AO930="Waive",AND(NOT(OR(ISBLANK(Spreadsheet!AO930),Spreadsheet!AO930="Waive")),Spreadsheet!AP930&gt;=6)),OR(ISBLANK(Spreadsheet!AR930),AND(NOT(OR(ISBLANK(Spreadsheet!AR930),Spreadsheet!AR930="Waive")),Spreadsheet!AS930&gt;=6)),OR(ISBLANK(Spreadsheet!AW930)),OR(ISBLANK(Spreadsheet!AX930)),OR(ISBLANK(Spreadsheet!AY930)),OR(ISBLANK(Spreadsheet!AZ930)),OR(ISBLANK(Spreadsheet!BA930),Spreadsheet!BA930="Waive")))</f>
        <v>1</v>
      </c>
      <c r="CG930" s="5" t="b">
        <f t="shared" ca="1" si="69"/>
        <v>1</v>
      </c>
    </row>
    <row r="931" spans="8:85" x14ac:dyDescent="0.3">
      <c r="H931" s="5">
        <f t="shared" ca="1" si="66"/>
        <v>2</v>
      </c>
      <c r="I931" s="5" t="str">
        <f t="shared" ca="1" si="67"/>
        <v/>
      </c>
      <c r="J931" s="5" t="str">
        <f>IF(AND(NOT(ISBLANK(Spreadsheet!C1141)),ISBLANK(Spreadsheet!D1141)),Spreadsheet!F1141&amp;" "&amp;Spreadsheet!H1141,"")</f>
        <v/>
      </c>
      <c r="K931" s="5">
        <f>IF(AND(NOT(ISBLANK(Spreadsheet!C1141)),ISBLANK(Spreadsheet!D1141)),COUNTIFS(Spreadsheet!E$786:E1142,"=Child",Spreadsheet!C$786:C1142, "="&amp;Spreadsheet!C1141) + COUNTIFS(Spreadsheet!E$786:E1142,"=Step-child",Spreadsheet!C$786:C1142, "="&amp;Spreadsheet!C1141),0)</f>
        <v>0</v>
      </c>
      <c r="L931" s="5">
        <f>IF(NOT(ISBLANK(J931)),COUNTIFS(Spreadsheet!E$786:E1142,"=Wife",Spreadsheet!C$786:C1142, "="&amp;Spreadsheet!C1141) + COUNTIFS(Spreadsheet!E$786:E1142,"=Husband",Spreadsheet!C$786:C1142, "="&amp;Spreadsheet!C1141),0)</f>
        <v>0</v>
      </c>
      <c r="M931" s="5">
        <f>IF(NOT(ISBLANK(Spreadsheet!AJ1141)),VLOOKUP(Spreadsheet!AJ1141,'Drop Downs'!$P$2:$R$16,3,FALSE),0)</f>
        <v>0</v>
      </c>
      <c r="N931" s="5">
        <f>IF(NOT(ISBLANK(Spreadsheet!AJ1141)), VLOOKUP(Spreadsheet!AJ1141,'Drop Downs'!$P$2:$R$16,2,FALSE),0)</f>
        <v>0</v>
      </c>
      <c r="O931" s="5">
        <f>IF(NOT(ISBLANK(Spreadsheet!AL1141)),VLOOKUP(Spreadsheet!AL1141,'Drop Downs'!$P$2:$R$16,3,FALSE), 0)</f>
        <v>0</v>
      </c>
      <c r="P931" s="5">
        <f>IF(NOT(ISBLANK(Spreadsheet!AL1141)),VLOOKUP(Spreadsheet!AL1141,'Drop Downs'!$P$2:$R$16,2,FALSE),0)</f>
        <v>0</v>
      </c>
      <c r="Q931" s="5">
        <f>IF(NOT(ISBLANK(Spreadsheet!AN1141)),VLOOKUP(Spreadsheet!AN1141,'Drop Downs'!$P$2:$R$16,3,FALSE),0)</f>
        <v>0</v>
      </c>
      <c r="R931" s="5">
        <f>IF(NOT(ISBLANK(Spreadsheet!AN1141)),VLOOKUP(Spreadsheet!AN1141,'Drop Downs'!$P$2:$R$16,2,FALSE),0)</f>
        <v>0</v>
      </c>
      <c r="S931" s="5" t="str">
        <f>IF(OR(M931&gt;K931,N931&gt;L931,O931&gt;K931, Q931&gt;K931,N931&gt;L931, P931&gt;L931, R931&gt;L931),"Member currently has a coverage election over what he/she needs.  Please add more dependents or adjust the coverage election.","")&amp;(IF(AND(NOT(ISBLANK(Spreadsheet!C1141)),NOT(ISBLANK(Spreadsheet!D1141)),ISBLANK(Spreadsheet!E1141)),"Dependent lacks a relationship to member.Please select one from the drop-down.",""))</f>
        <v/>
      </c>
      <c r="T931" s="5" t="b">
        <f t="shared" si="68"/>
        <v>1</v>
      </c>
      <c r="U931" s="5" t="b">
        <f>OR(ISBLANK(Spreadsheet!C1141),IF(NOT(ISBLANK(Spreadsheet!D1141)),NOT(ISBLANK(Spreadsheet!E1141)),TRUE))</f>
        <v>1</v>
      </c>
      <c r="V931" s="5" t="b">
        <f>OR(ISBLANK(Spreadsheet!C1141), NOT(ISBLANK(Spreadsheet!I1141)))</f>
        <v>1</v>
      </c>
      <c r="W931" s="5" t="b">
        <f>OR(ISBLANK(Spreadsheet!D1141),NOT(ISBLANK(Spreadsheet!C1141)))</f>
        <v>1</v>
      </c>
      <c r="X931" s="155" t="str">
        <f>REPT("0",MIN(FIND({1,2,3,4,5,6,7,8,9},Spreadsheet!C1141&amp;"123456789"))-1)&amp;IF(ISBLANK(Spreadsheet!C1141),"",SUMPRODUCT(MID(0&amp;Spreadsheet!C1141,LARGE(INDEX(ISNUMBER(--MID(Spreadsheet!C1141,ROW($1:$225),1))*
 ROW($1:$225),0),ROW($1:$225))+1,1)*10^ROW($1:$225)/10))</f>
        <v/>
      </c>
      <c r="Y931" s="5" t="b">
        <f>IF(NOT(ISBLANK(Spreadsheet!C1141)),IF(AND(ISNUMBER(VALUE(Spreadsheet!C1141)), LEN(Spreadsheet!C1141)=9),TRUE,FALSE),TRUE)</f>
        <v>1</v>
      </c>
      <c r="Z931" s="155" t="str">
        <f>REPT("0",MIN(FIND({1,2,3,4,5,6,7,8,9},Spreadsheet!D1141&amp;"123456789"))-1)&amp;IF(ISBLANK(Spreadsheet!D1141),"",SUMPRODUCT(MID(0&amp;Spreadsheet!D1141,LARGE(INDEX(ISNUMBER(--MID(Spreadsheet!D1141,ROW($1:$225),1))*
 ROW($1:$225),0),ROW($1:$225))+1,1)*10^ROW($1:$225)/10))</f>
        <v/>
      </c>
      <c r="AA931" s="5" t="b">
        <f>IF(AND(NOT(ISBLANK(Spreadsheet!D1141)),NOT(ISBLANK(Spreadsheet!C1141))),IF(AND(ISNUMBER(VALUE(Spreadsheet!D1141)), LEN(Spreadsheet!D1141)=9),TRUE,FALSE),IF(AND(NOT(ISBLANK(Spreadsheet!D1141)),ISBLANK(Spreadsheet!C1141)),FALSE,TRUE))</f>
        <v>1</v>
      </c>
      <c r="AB931" s="5" t="b">
        <f>OR(ISBLANK(Spreadsheet!Y931),IF(NOT(ISBLANK(Spreadsheet!Y931)),LEN(Spreadsheet!Y931)=10,ISNUMBER(VALUE(Spreadsheet!Y931))))</f>
        <v>1</v>
      </c>
      <c r="AC931" s="5" t="b">
        <f>OR(ISBLANK(Spreadsheet!AI1141), AND(NOT(ISBLANK(Spreadsheet!AJ1141)), NOT(ISNUMBER(SEARCH("Waive",Spreadsheet!AJ1141)))))</f>
        <v>1</v>
      </c>
      <c r="AD931" s="5" t="b">
        <f>OR(ISBLANK(Spreadsheet!AK1141), AND(NOT(ISBLANK(Spreadsheet!AL1141)), NOT(ISNUMBER(SEARCH("Waive",Spreadsheet!AL1141)))))</f>
        <v>1</v>
      </c>
      <c r="AE931" s="5" t="b">
        <f>OR(ISBLANK(Spreadsheet!AM1141), AND(NOT(ISBLANK(Spreadsheet!AN1141)), NOT(ISNUMBER(SEARCH("Waive", Spreadsheet!AN1141)))))</f>
        <v>1</v>
      </c>
      <c r="AF931" s="5" t="b">
        <f>OR(ISBLANK(Spreadsheet!C1141), NOT(ISBLANK(Spreadsheet!D1141)),NOT(ISBLANK(Spreadsheet!L1141)))</f>
        <v>1</v>
      </c>
      <c r="AG931" s="5" t="b">
        <f>IF(AND(NOT(ISBLANK(Spreadsheet!C1141)), NOT(ISBLANK(Spreadsheet!D1141)),Spreadsheet!C1141&lt;&gt;Spreadsheet!D1141),IF(ISERROR(VLOOKUP(Spreadsheet!C1141, Spreadsheet!$C$6:'Spreadsheet'!$C1140,1,FALSE)), FALSE, TRUE),TRUE)</f>
        <v>1</v>
      </c>
      <c r="AH931" s="5" t="b">
        <f>Spreadsheet!$B$2=Spreadsheet!AD931</f>
        <v>1</v>
      </c>
      <c r="AI931" s="5" t="b">
        <f>IF(ISBLANK(Spreadsheet!G1141),TRUE,IF(OR(LEN(Spreadsheet!G1141)&gt;1,ISNUMBER(VALUE(Spreadsheet!G1141))),FALSE,TRUE))</f>
        <v>1</v>
      </c>
      <c r="AJ931" s="5" t="b">
        <f>OR(ISBLANK(Spreadsheet!C1141), NOT(ISBLANK(Spreadsheet!B1141)), NOT(ISBLANK(Spreadsheet!D1141)))</f>
        <v>1</v>
      </c>
      <c r="AK931" s="5" t="b">
        <f t="array" ref="AK931">IF(OR(AND(ISBLANK(Spreadsheet!E1141),ISBLANK(Spreadsheet!D1141),NOT(ISBLANK(Spreadsheet!C1141))),AND(ISBLANK(Spreadsheet!E1141),ISBLANK(Spreadsheet!D1141),ISBLANK(Spreadsheet!C1141))),TRUE,ISNUMBER(MATCH(TRUE,EXACT(Spreadsheet!E1141,Relationships),0)))</f>
        <v>1</v>
      </c>
      <c r="AL931" s="5" t="b">
        <f>IF(NOT(ISBLANK(Spreadsheet!C1141)),IF(OR(ISBLANK(Spreadsheet!F1141),LEN(Spreadsheet!F1141)&gt;40),FALSE,TRUE),TRUE)</f>
        <v>1</v>
      </c>
      <c r="AM931" s="5" t="b">
        <f>IF(NOT(ISBLANK(Spreadsheet!C1141)),IF(OR(ISBLANK(Spreadsheet!H1141),LEN(Spreadsheet!H1141)&gt;40),FALSE,TRUE),TRUE)</f>
        <v>1</v>
      </c>
      <c r="AN931" s="5" t="b">
        <f t="array" ref="AN931">IF(ISBLANK(Spreadsheet!I1141),TRUE,ISNUMBER(MATCH(TRUE,EXACT(Spreadsheet!I1141,GenderValues),0)))</f>
        <v>1</v>
      </c>
      <c r="AO931" s="5" t="b">
        <f ca="1">IF(ISERROR(DATEVALUE(TEXT(Spreadsheet!J1141,"mm/dd/yyyy")) &gt; TODAY()),IF(AND(ISBLANK(Spreadsheet!J1141),ISBLANK(Spreadsheet!C1141)),TRUE,FALSE),IF(DATEVALUE(TEXT(Spreadsheet!J1141,"mm/dd/yyyy")) &gt; TODAY(),FALSE,TRUE))</f>
        <v>1</v>
      </c>
      <c r="AP931" s="5" t="b">
        <f>OR(ISBLANK(Spreadsheet!K1141),LEN(Spreadsheet!K1141)&lt;=100)</f>
        <v>1</v>
      </c>
      <c r="AQ931" s="5" t="b">
        <f t="array" ref="AQ931">IF(OR(AND(ISBLANK(Spreadsheet!L1141),ISBLANK(Spreadsheet!C1141)),AND(NOT(ISBLANK(Spreadsheet!C1141)),NOT(ISBLANK(Spreadsheet!D1141)))),TRUE,ISNUMBER(MATCH(TRUE,EXACT(Spreadsheet!L1141,MaritalStatus),0)))</f>
        <v>1</v>
      </c>
      <c r="AR931" s="5" t="b">
        <f ca="1">IF(ISERROR(DATEVALUE(TEXT(Spreadsheet!M1141,"mm/dd/yyyy")) &gt; TODAY()),IF(ISBLANK(Spreadsheet!M1141),TRUE,FALSE),IF(DATEVALUE(TEXT(Spreadsheet!M1141,"mm/dd/yyyy")) &gt; TODAY(),FALSE,TRUE))</f>
        <v>1</v>
      </c>
      <c r="AS931" s="5" t="b">
        <f>OR(ISBLANK(Spreadsheet!N1141),LEN(Spreadsheet!N1141)&lt;=100)</f>
        <v>1</v>
      </c>
      <c r="AT931" s="5" t="b">
        <f>OR(ISBLANK(Spreadsheet!O1141),UPPER(Spreadsheet!O1141)="YES")</f>
        <v>1</v>
      </c>
      <c r="AU931" s="5" t="b">
        <f>OR(ISBLANK(Spreadsheet!P1141),UPPER(Spreadsheet!P1141)="YES")</f>
        <v>1</v>
      </c>
      <c r="AV931" s="5" t="b">
        <f t="array" ref="AV931">IF(ISBLANK(Spreadsheet!Q1141),TRUE,ISNUMBER(MATCH(TRUE,EXACT(Spreadsheet!Q1141,OnGroupsPriorIns),0)))</f>
        <v>1</v>
      </c>
      <c r="AW931" s="5" t="b">
        <f>OR(ISBLANK(Spreadsheet!R1141),UPPER(Spreadsheet!R1141)="YES")</f>
        <v>1</v>
      </c>
      <c r="AX931" s="5" t="b">
        <f>OR(ISBLANK(Spreadsheet!S1141),UPPER(Spreadsheet!S1141)="YES")</f>
        <v>1</v>
      </c>
      <c r="AY931" s="5" t="b">
        <f>OR(AND(ISBLANK(Spreadsheet!C1141),LEN(Spreadsheet!T1141)=0),AND(NOT(ISBLANK(Spreadsheet!C1141)),LEN(Spreadsheet!T1141)&gt;0,LEN(Spreadsheet!T1141)&lt;=50))</f>
        <v>1</v>
      </c>
      <c r="AZ931" s="5" t="b">
        <f>OR(LEN(Spreadsheet!U1141)=0,AND(LEN(Spreadsheet!U1141)&gt;0,LEN(Spreadsheet!U1141)&lt;=50))</f>
        <v>1</v>
      </c>
      <c r="BA931" s="5" t="b">
        <f>OR(AND(ISBLANK(Spreadsheet!C1141),LEN(Spreadsheet!V1141)=0),AND(NOT(ISBLANK(Spreadsheet!C1141)),LEN(Spreadsheet!V1141)&gt;0,LEN(Spreadsheet!V1141)&lt;=50))</f>
        <v>1</v>
      </c>
      <c r="BB931" s="5" t="b">
        <f t="array" ref="BB931">IF(AND(ISBLANK(Spreadsheet!C1141),LEN(Spreadsheet!W1141)=0),TRUE,ISNUMBER(MATCH(TRUE,EXACT(Spreadsheet!W1141,States),0)))</f>
        <v>1</v>
      </c>
      <c r="BC931" s="5" t="b">
        <f>OR(AND(ISBLANK(Spreadsheet!C1141),LEN(Spreadsheet!X1141)=0),AND(NOT(ISBLANK(Spreadsheet!C1141)),LEN(Spreadsheet!X1141)&gt;0,LEN(Spreadsheet!X1141)=5,ISNUMBER(VALUE(Spreadsheet!X1141))))</f>
        <v>1</v>
      </c>
      <c r="BD931" s="5" t="b">
        <f>OR(ISBLANK(Spreadsheet!Z1141),LEN(Spreadsheet!Z1141)&lt;=50)</f>
        <v>1</v>
      </c>
      <c r="BE931" s="5" t="b">
        <f>ISBLANK(Spreadsheet!AA1141)</f>
        <v>1</v>
      </c>
      <c r="BF931" s="5" t="b">
        <f>ISBLANK(Spreadsheet!AB1141)</f>
        <v>1</v>
      </c>
      <c r="BG931" s="5" t="b">
        <f>IF(ISERROR(DATEVALUE(TEXT(Spreadsheet!AC1141,"mm/dd/yyyy")) &gt; DATEVALUE(TEXT(Spreadsheet!J1141,"mm/dd/yyyy"))),IF(OR(AND(ISBLANK(Spreadsheet!AC1141),ISBLANK(Spreadsheet!C1141)),AND(NOT(ISBLANK(Spreadsheet!C1141)),ISBLANK(Spreadsheet!AC1141),NOT(ISBLANK(Spreadsheet!D1141)))),TRUE,FALSE),IF(DATEVALUE(TEXT(Spreadsheet!AC1141,"mm/dd/yyyy")) &gt; DATEVALUE(TEXT(Spreadsheet!J1141,"mm/dd/yyyy")),TRUE,FALSE))</f>
        <v>1</v>
      </c>
      <c r="BH931" s="5" t="b">
        <f>OR(AND(ISBLANK(Spreadsheet!C1141),ISBLANK(Spreadsheet!AE1141)),AND(NOT(ISBLANK(Spreadsheet!C1141)),NOT(ISBLANK(Spreadsheet!D1141)),ISBLANK(Spreadsheet!AE1141)),AND(NOT(ISBLANK(Spreadsheet!C1141)),ISBLANK(Spreadsheet!D1141),NOT(ISBLANK(Spreadsheet!AE1141)),LEN(Spreadsheet!AE1141)&lt;=100))</f>
        <v>1</v>
      </c>
      <c r="BI931" s="5" t="b">
        <f t="array" ref="BI931">IF(ISBLANK(Spreadsheet!AF1141),TRUE,ISNUMBER(MATCH(TRUE,EXACT(Spreadsheet!AF1141,CobraShortReasons),0)))</f>
        <v>1</v>
      </c>
      <c r="BJ931" s="5" t="b">
        <f ca="1">IF(ISERROR(DATEVALUE(TEXT(Spreadsheet!AG1141,"mm/dd/yyyy")) &gt; TODAY()),IF(ISBLANK(Spreadsheet!AG1141),TRUE,FALSE),IF(DATEVALUE(TEXT(Spreadsheet!AG1141,"mm/dd/yyyy")) &gt; TODAY(),FALSE,TRUE))</f>
        <v>1</v>
      </c>
      <c r="BK931" s="5" t="b">
        <f>OR(ISBLANK(Spreadsheet!AH1141),LEN(Spreadsheet!AH1141)&lt;=25)</f>
        <v>1</v>
      </c>
      <c r="BL931" s="5" t="b">
        <f t="array" aca="1" ref="BL931" ca="1">IF(ISBLANK(Spreadsheet!AI1141),TRUE,ISNUMBER(MATCH(TRUE,EXACT(Spreadsheet!AI1141,INDIRECT(Spreadsheet!$D$2)),0)))</f>
        <v>1</v>
      </c>
      <c r="BM931" s="5" t="b">
        <f t="array" aca="1" ref="BM931" ca="1">IF(ISBLANK(Spreadsheet!AJ1141),TRUE,ISNUMBER(MATCH(TRUE,EXACT(Spreadsheet!AJ1141,INDIRECT(Spreadsheet!BJ931)),0)))</f>
        <v>1</v>
      </c>
      <c r="BN931" s="5" t="b">
        <f t="array" ref="BN931">IF(ISBLANK(Spreadsheet!AK1141),TRUE,ISNUMBER(MATCH(TRUE,EXACT(Spreadsheet!AK1141,DentalPlans),0)))</f>
        <v>1</v>
      </c>
      <c r="BO931" s="5" t="b">
        <f t="array" aca="1" ref="BO931" ca="1">IF(ISBLANK(Spreadsheet!AL1141),TRUE,ISNUMBER(MATCH(TRUE,EXACT(Spreadsheet!AL1141,INDIRECT(Spreadsheet!BK931)),0)))</f>
        <v>1</v>
      </c>
      <c r="BP931" s="5" t="b">
        <f t="array" ref="BP931">IF(ISBLANK(Spreadsheet!AM1141),TRUE,ISNUMBER(MATCH(TRUE,EXACT(Spreadsheet!AM1141,VisionPlans),0)))</f>
        <v>1</v>
      </c>
      <c r="BQ931" s="5" t="b">
        <f t="array" aca="1" ref="BQ931" ca="1">IF(ISBLANK(Spreadsheet!AN1141),TRUE,ISNUMBER(MATCH(TRUE,EXACT(Spreadsheet!AN1141,INDIRECT(Spreadsheet!BL931)),0)))</f>
        <v>1</v>
      </c>
      <c r="BR931" s="5" t="b">
        <f t="array" ref="BR931">IF(ISBLANK(Spreadsheet!AO1141),TRUE,ISNUMBER(MATCH(TRUE,EXACT(Spreadsheet!AO1141,LifeBenefitClasses),0)))</f>
        <v>1</v>
      </c>
      <c r="BS931" s="5" t="b">
        <f>IF(OR(ISBLANK(Spreadsheet!AO1141), Spreadsheet!AO1141="Waive"),IF(ISBLANK(Spreadsheet!AP1141),TRUE,FALSE),IF(OR(AND(NOT(ISBLANK(Spreadsheet!AO1141)),ISBLANK(Spreadsheet!AP1141)),NOT(ISNUMBER(VALUE(Spreadsheet!AP1141)))),FALSE,IF(OR(AND(Spreadsheet!AP1141&lt;6,MOD(Spreadsheet!AP1141*10,5)=0), MOD(Spreadsheet!AP1141,5000)=0),TRUE,FALSE)))</f>
        <v>1</v>
      </c>
      <c r="BT931" s="5" t="b">
        <f t="array" ref="BT931">IF(ISBLANK(Spreadsheet!AQ1141),TRUE,ISNUMBER(MATCH(TRUE,EXACT(Spreadsheet!AQ1141,EnrollWaive),0)))</f>
        <v>1</v>
      </c>
      <c r="BU931" s="5" t="b">
        <f t="array" ref="BU931">IF(ISBLANK(Spreadsheet!AR1141),TRUE,ISNUMBER(MATCH(TRUE,EXACT(Spreadsheet!AR1141,LifeBenefitClasses),0)))</f>
        <v>1</v>
      </c>
      <c r="BV931" s="5" t="b">
        <f>IF(OR(ISBLANK(Spreadsheet!AR1141), Spreadsheet!AR1141="Waive"),IF(ISBLANK(Spreadsheet!AS1141),TRUE,FALSE),IF(OR(AND(NOT(ISBLANK(Spreadsheet!AR1141)),ISBLANK(Spreadsheet!AS1141)),NOT(ISNUMBER(VALUE(Spreadsheet!AS1141)))),FALSE,IF(OR(AND(Spreadsheet!AS1141&lt;6,MOD(Spreadsheet!AS1141*10,5)=0), MOD(Spreadsheet!AS1141,10000)=0),TRUE,FALSE)))</f>
        <v>1</v>
      </c>
      <c r="BW931" s="5" t="b">
        <f t="array" ref="BW931">IF(ISBLANK(Spreadsheet!AT1141),TRUE,ISNUMBER(MATCH(TRUE,EXACT(Spreadsheet!AT1141,LifeBenefitClasses),0)))</f>
        <v>1</v>
      </c>
      <c r="BX931" s="5" t="b">
        <f>IF(OR(ISBLANK(Spreadsheet!AT1141), Spreadsheet!AT1141="Waive"),IF(ISBLANK(Spreadsheet!AU1141),TRUE,FALSE),IF(OR(AND(NOT(ISBLANK(Spreadsheet!AT1141)),ISBLANK(Spreadsheet!AU1141)),NOT(ISNUMBER(VALUE(Spreadsheet!AU1141)))),FALSE,IF(AND(NOT(OR(ISBLANK(Spreadsheet!AT1141),Spreadsheet!AT1141="Waive")),NOT(OR(ISBLANK(Spreadsheet!AR1141),Spreadsheet!AR1141="Waive")),MOD(Spreadsheet!AU1141,5000)=0, Spreadsheet!AU1141&lt;=(Spreadsheet!AS1141*0.5)),TRUE,FALSE)))</f>
        <v>1</v>
      </c>
      <c r="BY931" s="5" t="b">
        <f t="array" ref="BY931">IF(ISBLANK(Spreadsheet!AV1141),TRUE,ISNUMBER(MATCH(TRUE,EXACT(Spreadsheet!AV1141,EnrollWaive),0)))</f>
        <v>1</v>
      </c>
      <c r="BZ931" s="5" t="b">
        <f t="array" ref="BZ931">IF(ISBLANK(Spreadsheet!AW1141),TRUE,ISNUMBER(MATCH(TRUE,EXACT(Spreadsheet!AW1141,LifeBenefitClasses),0)))</f>
        <v>1</v>
      </c>
      <c r="CA931" s="5" t="b">
        <f t="array" ref="CA931">IF(ISBLANK(Spreadsheet!AX1141),TRUE,ISNUMBER(MATCH(TRUE,EXACT(Spreadsheet!AX1141,LifeBenefitClasses),0)))</f>
        <v>1</v>
      </c>
      <c r="CB931" s="5" t="b">
        <f t="array" ref="CB931">IF(ISBLANK(Spreadsheet!AY1141),TRUE,ISNUMBER(MATCH(TRUE,EXACT(Spreadsheet!AY1141,LifeBenefitClasses),0)))</f>
        <v>1</v>
      </c>
      <c r="CC931" s="5" t="b">
        <f t="array" ref="CC931">IF(ISBLANK(Spreadsheet!AZ1141),TRUE,ISNUMBER(MATCH(TRUE,EXACT(Spreadsheet!AZ1141,LifeBenefitClasses),0)))</f>
        <v>1</v>
      </c>
      <c r="CD931" s="5" t="b">
        <f t="array" ref="CD931">IF(ISBLANK(Spreadsheet!BA1141),TRUE,ISNUMBER(MATCH(TRUE,EXACT(Spreadsheet!BA1141,LifeBenefitClasses),0)))</f>
        <v>1</v>
      </c>
      <c r="CE931" s="5" t="b">
        <f>IF(OR(ISBLANK(Spreadsheet!BA1141), Spreadsheet!BA1141="Waive"),IF(ISBLANK(Spreadsheet!BB1141),TRUE,FALSE),IF(OR(AND(NOT(ISBLANK(Spreadsheet!BA1141)),ISBLANK(Spreadsheet!BB1141)),NOT(ISNUMBER(VALUE(Spreadsheet!BB1141))),ISBLANK(Spreadsheet!BC1141),NOT(ISNUMBER(VALUE(Spreadsheet!BC1141)))),FALSE,IF(AND(Spreadsheet!BB1141&gt;=50000,Spreadsheet!BB1141&lt;=250000,MOD(Spreadsheet!BB1141,10000)=0,Spreadsheet!BB1141&lt;=(10*Spreadsheet!BC1141)),TRUE,FALSE)))</f>
        <v>1</v>
      </c>
      <c r="CF931" s="5" t="b">
        <f>IF(NOT(ISBLANK(Spreadsheet!BC931)),AND(ISNUMBER(VALUE(Spreadsheet!BC931)),Spreadsheet!BC931&gt;0),AND(OR(ISBLANK(Spreadsheet!AO931),Spreadsheet!AO931="Waive",AND(NOT(OR(ISBLANK(Spreadsheet!AO931),Spreadsheet!AO931="Waive")),Spreadsheet!AP931&gt;=6)),OR(ISBLANK(Spreadsheet!AR931),AND(NOT(OR(ISBLANK(Spreadsheet!AR931),Spreadsheet!AR931="Waive")),Spreadsheet!AS931&gt;=6)),OR(ISBLANK(Spreadsheet!AW931)),OR(ISBLANK(Spreadsheet!AX931)),OR(ISBLANK(Spreadsheet!AY931)),OR(ISBLANK(Spreadsheet!AZ931)),OR(ISBLANK(Spreadsheet!BA931),Spreadsheet!BA931="Waive")))</f>
        <v>1</v>
      </c>
      <c r="CG931" s="5" t="b">
        <f t="shared" ca="1" si="69"/>
        <v>1</v>
      </c>
    </row>
    <row r="932" spans="8:85" x14ac:dyDescent="0.3">
      <c r="H932" s="5">
        <f t="shared" ca="1" si="66"/>
        <v>2</v>
      </c>
      <c r="I932" s="5" t="str">
        <f t="shared" ca="1" si="67"/>
        <v/>
      </c>
      <c r="J932" s="5" t="str">
        <f>IF(AND(NOT(ISBLANK(Spreadsheet!C1142)),ISBLANK(Spreadsheet!D1142)),Spreadsheet!F1142&amp;" "&amp;Spreadsheet!H1142,"")</f>
        <v/>
      </c>
      <c r="K932" s="5">
        <f>IF(AND(NOT(ISBLANK(Spreadsheet!C1142)),ISBLANK(Spreadsheet!D1142)),COUNTIFS(Spreadsheet!E$786:E1143,"=Child",Spreadsheet!C$786:C1143, "="&amp;Spreadsheet!C1142) + COUNTIFS(Spreadsheet!E$786:E1143,"=Step-child",Spreadsheet!C$786:C1143, "="&amp;Spreadsheet!C1142),0)</f>
        <v>0</v>
      </c>
      <c r="L932" s="5">
        <f>IF(NOT(ISBLANK(J932)),COUNTIFS(Spreadsheet!E$786:E1143,"=Wife",Spreadsheet!C$786:C1143, "="&amp;Spreadsheet!C1142) + COUNTIFS(Spreadsheet!E$786:E1143,"=Husband",Spreadsheet!C$786:C1143, "="&amp;Spreadsheet!C1142),0)</f>
        <v>0</v>
      </c>
      <c r="M932" s="5">
        <f>IF(NOT(ISBLANK(Spreadsheet!AJ1142)),VLOOKUP(Spreadsheet!AJ1142,'Drop Downs'!$P$2:$R$16,3,FALSE),0)</f>
        <v>0</v>
      </c>
      <c r="N932" s="5">
        <f>IF(NOT(ISBLANK(Spreadsheet!AJ1142)), VLOOKUP(Spreadsheet!AJ1142,'Drop Downs'!$P$2:$R$16,2,FALSE),0)</f>
        <v>0</v>
      </c>
      <c r="O932" s="5">
        <f>IF(NOT(ISBLANK(Spreadsheet!AL1142)),VLOOKUP(Spreadsheet!AL1142,'Drop Downs'!$P$2:$R$16,3,FALSE), 0)</f>
        <v>0</v>
      </c>
      <c r="P932" s="5">
        <f>IF(NOT(ISBLANK(Spreadsheet!AL1142)),VLOOKUP(Spreadsheet!AL1142,'Drop Downs'!$P$2:$R$16,2,FALSE),0)</f>
        <v>0</v>
      </c>
      <c r="Q932" s="5">
        <f>IF(NOT(ISBLANK(Spreadsheet!AN1142)),VLOOKUP(Spreadsheet!AN1142,'Drop Downs'!$P$2:$R$16,3,FALSE),0)</f>
        <v>0</v>
      </c>
      <c r="R932" s="5">
        <f>IF(NOT(ISBLANK(Spreadsheet!AN1142)),VLOOKUP(Spreadsheet!AN1142,'Drop Downs'!$P$2:$R$16,2,FALSE),0)</f>
        <v>0</v>
      </c>
      <c r="S932" s="5" t="str">
        <f>IF(OR(M932&gt;K932,N932&gt;L932,O932&gt;K932, Q932&gt;K932,N932&gt;L932, P932&gt;L932, R932&gt;L932),"Member currently has a coverage election over what he/she needs.  Please add more dependents or adjust the coverage election.","")&amp;(IF(AND(NOT(ISBLANK(Spreadsheet!C1142)),NOT(ISBLANK(Spreadsheet!D1142)),ISBLANK(Spreadsheet!E1142)),"Dependent lacks a relationship to member.Please select one from the drop-down.",""))</f>
        <v/>
      </c>
      <c r="T932" s="5" t="b">
        <f t="shared" si="68"/>
        <v>1</v>
      </c>
      <c r="U932" s="5" t="b">
        <f>OR(ISBLANK(Spreadsheet!C1142),IF(NOT(ISBLANK(Spreadsheet!D1142)),NOT(ISBLANK(Spreadsheet!E1142)),TRUE))</f>
        <v>1</v>
      </c>
      <c r="V932" s="5" t="b">
        <f>OR(ISBLANK(Spreadsheet!C1142), NOT(ISBLANK(Spreadsheet!I1142)))</f>
        <v>1</v>
      </c>
      <c r="W932" s="5" t="b">
        <f>OR(ISBLANK(Spreadsheet!D1142),NOT(ISBLANK(Spreadsheet!C1142)))</f>
        <v>1</v>
      </c>
      <c r="X932" s="155" t="str">
        <f>REPT("0",MIN(FIND({1,2,3,4,5,6,7,8,9},Spreadsheet!C1142&amp;"123456789"))-1)&amp;IF(ISBLANK(Spreadsheet!C1142),"",SUMPRODUCT(MID(0&amp;Spreadsheet!C1142,LARGE(INDEX(ISNUMBER(--MID(Spreadsheet!C1142,ROW($1:$225),1))*
 ROW($1:$225),0),ROW($1:$225))+1,1)*10^ROW($1:$225)/10))</f>
        <v/>
      </c>
      <c r="Y932" s="5" t="b">
        <f>IF(NOT(ISBLANK(Spreadsheet!C1142)),IF(AND(ISNUMBER(VALUE(Spreadsheet!C1142)), LEN(Spreadsheet!C1142)=9),TRUE,FALSE),TRUE)</f>
        <v>1</v>
      </c>
      <c r="Z932" s="155" t="str">
        <f>REPT("0",MIN(FIND({1,2,3,4,5,6,7,8,9},Spreadsheet!D1142&amp;"123456789"))-1)&amp;IF(ISBLANK(Spreadsheet!D1142),"",SUMPRODUCT(MID(0&amp;Spreadsheet!D1142,LARGE(INDEX(ISNUMBER(--MID(Spreadsheet!D1142,ROW($1:$225),1))*
 ROW($1:$225),0),ROW($1:$225))+1,1)*10^ROW($1:$225)/10))</f>
        <v/>
      </c>
      <c r="AA932" s="5" t="b">
        <f>IF(AND(NOT(ISBLANK(Spreadsheet!D1142)),NOT(ISBLANK(Spreadsheet!C1142))),IF(AND(ISNUMBER(VALUE(Spreadsheet!D1142)), LEN(Spreadsheet!D1142)=9),TRUE,FALSE),IF(AND(NOT(ISBLANK(Spreadsheet!D1142)),ISBLANK(Spreadsheet!C1142)),FALSE,TRUE))</f>
        <v>1</v>
      </c>
      <c r="AB932" s="5" t="b">
        <f>OR(ISBLANK(Spreadsheet!Y932),IF(NOT(ISBLANK(Spreadsheet!Y932)),LEN(Spreadsheet!Y932)=10,ISNUMBER(VALUE(Spreadsheet!Y932))))</f>
        <v>1</v>
      </c>
      <c r="AC932" s="5" t="b">
        <f>OR(ISBLANK(Spreadsheet!AI1142), AND(NOT(ISBLANK(Spreadsheet!AJ1142)), NOT(ISNUMBER(SEARCH("Waive",Spreadsheet!AJ1142)))))</f>
        <v>1</v>
      </c>
      <c r="AD932" s="5" t="b">
        <f>OR(ISBLANK(Spreadsheet!AK1142), AND(NOT(ISBLANK(Spreadsheet!AL1142)), NOT(ISNUMBER(SEARCH("Waive",Spreadsheet!AL1142)))))</f>
        <v>1</v>
      </c>
      <c r="AE932" s="5" t="b">
        <f>OR(ISBLANK(Spreadsheet!AM1142), AND(NOT(ISBLANK(Spreadsheet!AN1142)), NOT(ISNUMBER(SEARCH("Waive", Spreadsheet!AN1142)))))</f>
        <v>1</v>
      </c>
      <c r="AF932" s="5" t="b">
        <f>OR(ISBLANK(Spreadsheet!C1142), NOT(ISBLANK(Spreadsheet!D1142)),NOT(ISBLANK(Spreadsheet!L1142)))</f>
        <v>1</v>
      </c>
      <c r="AG932" s="5" t="b">
        <f>IF(AND(NOT(ISBLANK(Spreadsheet!C1142)), NOT(ISBLANK(Spreadsheet!D1142)),Spreadsheet!C1142&lt;&gt;Spreadsheet!D1142),IF(ISERROR(VLOOKUP(Spreadsheet!C1142, Spreadsheet!$C$6:'Spreadsheet'!$C1141,1,FALSE)), FALSE, TRUE),TRUE)</f>
        <v>1</v>
      </c>
      <c r="AH932" s="5" t="b">
        <f>Spreadsheet!$B$2=Spreadsheet!AD932</f>
        <v>1</v>
      </c>
      <c r="AI932" s="5" t="b">
        <f>IF(ISBLANK(Spreadsheet!G1142),TRUE,IF(OR(LEN(Spreadsheet!G1142)&gt;1,ISNUMBER(VALUE(Spreadsheet!G1142))),FALSE,TRUE))</f>
        <v>1</v>
      </c>
      <c r="AJ932" s="5" t="b">
        <f>OR(ISBLANK(Spreadsheet!C1142), NOT(ISBLANK(Spreadsheet!B1142)), NOT(ISBLANK(Spreadsheet!D1142)))</f>
        <v>1</v>
      </c>
      <c r="AK932" s="5" t="b">
        <f t="array" ref="AK932">IF(OR(AND(ISBLANK(Spreadsheet!E1142),ISBLANK(Spreadsheet!D1142),NOT(ISBLANK(Spreadsheet!C1142))),AND(ISBLANK(Spreadsheet!E1142),ISBLANK(Spreadsheet!D1142),ISBLANK(Spreadsheet!C1142))),TRUE,ISNUMBER(MATCH(TRUE,EXACT(Spreadsheet!E1142,Relationships),0)))</f>
        <v>1</v>
      </c>
      <c r="AL932" s="5" t="b">
        <f>IF(NOT(ISBLANK(Spreadsheet!C1142)),IF(OR(ISBLANK(Spreadsheet!F1142),LEN(Spreadsheet!F1142)&gt;40),FALSE,TRUE),TRUE)</f>
        <v>1</v>
      </c>
      <c r="AM932" s="5" t="b">
        <f>IF(NOT(ISBLANK(Spreadsheet!C1142)),IF(OR(ISBLANK(Spreadsheet!H1142),LEN(Spreadsheet!H1142)&gt;40),FALSE,TRUE),TRUE)</f>
        <v>1</v>
      </c>
      <c r="AN932" s="5" t="b">
        <f t="array" ref="AN932">IF(ISBLANK(Spreadsheet!I1142),TRUE,ISNUMBER(MATCH(TRUE,EXACT(Spreadsheet!I1142,GenderValues),0)))</f>
        <v>1</v>
      </c>
      <c r="AO932" s="5" t="b">
        <f ca="1">IF(ISERROR(DATEVALUE(TEXT(Spreadsheet!J1142,"mm/dd/yyyy")) &gt; TODAY()),IF(AND(ISBLANK(Spreadsheet!J1142),ISBLANK(Spreadsheet!C1142)),TRUE,FALSE),IF(DATEVALUE(TEXT(Spreadsheet!J1142,"mm/dd/yyyy")) &gt; TODAY(),FALSE,TRUE))</f>
        <v>1</v>
      </c>
      <c r="AP932" s="5" t="b">
        <f>OR(ISBLANK(Spreadsheet!K1142),LEN(Spreadsheet!K1142)&lt;=100)</f>
        <v>1</v>
      </c>
      <c r="AQ932" s="5" t="b">
        <f t="array" ref="AQ932">IF(OR(AND(ISBLANK(Spreadsheet!L1142),ISBLANK(Spreadsheet!C1142)),AND(NOT(ISBLANK(Spreadsheet!C1142)),NOT(ISBLANK(Spreadsheet!D1142)))),TRUE,ISNUMBER(MATCH(TRUE,EXACT(Spreadsheet!L1142,MaritalStatus),0)))</f>
        <v>1</v>
      </c>
      <c r="AR932" s="5" t="b">
        <f ca="1">IF(ISERROR(DATEVALUE(TEXT(Spreadsheet!M1142,"mm/dd/yyyy")) &gt; TODAY()),IF(ISBLANK(Spreadsheet!M1142),TRUE,FALSE),IF(DATEVALUE(TEXT(Spreadsheet!M1142,"mm/dd/yyyy")) &gt; TODAY(),FALSE,TRUE))</f>
        <v>1</v>
      </c>
      <c r="AS932" s="5" t="b">
        <f>OR(ISBLANK(Spreadsheet!N1142),LEN(Spreadsheet!N1142)&lt;=100)</f>
        <v>1</v>
      </c>
      <c r="AT932" s="5" t="b">
        <f>OR(ISBLANK(Spreadsheet!O1142),UPPER(Spreadsheet!O1142)="YES")</f>
        <v>1</v>
      </c>
      <c r="AU932" s="5" t="b">
        <f>OR(ISBLANK(Spreadsheet!P1142),UPPER(Spreadsheet!P1142)="YES")</f>
        <v>1</v>
      </c>
      <c r="AV932" s="5" t="b">
        <f t="array" ref="AV932">IF(ISBLANK(Spreadsheet!Q1142),TRUE,ISNUMBER(MATCH(TRUE,EXACT(Spreadsheet!Q1142,OnGroupsPriorIns),0)))</f>
        <v>1</v>
      </c>
      <c r="AW932" s="5" t="b">
        <f>OR(ISBLANK(Spreadsheet!R1142),UPPER(Spreadsheet!R1142)="YES")</f>
        <v>1</v>
      </c>
      <c r="AX932" s="5" t="b">
        <f>OR(ISBLANK(Spreadsheet!S1142),UPPER(Spreadsheet!S1142)="YES")</f>
        <v>1</v>
      </c>
      <c r="AY932" s="5" t="b">
        <f>OR(AND(ISBLANK(Spreadsheet!C1142),LEN(Spreadsheet!T1142)=0),AND(NOT(ISBLANK(Spreadsheet!C1142)),LEN(Spreadsheet!T1142)&gt;0,LEN(Spreadsheet!T1142)&lt;=50))</f>
        <v>1</v>
      </c>
      <c r="AZ932" s="5" t="b">
        <f>OR(LEN(Spreadsheet!U1142)=0,AND(LEN(Spreadsheet!U1142)&gt;0,LEN(Spreadsheet!U1142)&lt;=50))</f>
        <v>1</v>
      </c>
      <c r="BA932" s="5" t="b">
        <f>OR(AND(ISBLANK(Spreadsheet!C1142),LEN(Spreadsheet!V1142)=0),AND(NOT(ISBLANK(Spreadsheet!C1142)),LEN(Spreadsheet!V1142)&gt;0,LEN(Spreadsheet!V1142)&lt;=50))</f>
        <v>1</v>
      </c>
      <c r="BB932" s="5" t="b">
        <f t="array" ref="BB932">IF(AND(ISBLANK(Spreadsheet!C1142),LEN(Spreadsheet!W1142)=0),TRUE,ISNUMBER(MATCH(TRUE,EXACT(Spreadsheet!W1142,States),0)))</f>
        <v>1</v>
      </c>
      <c r="BC932" s="5" t="b">
        <f>OR(AND(ISBLANK(Spreadsheet!C1142),LEN(Spreadsheet!X1142)=0),AND(NOT(ISBLANK(Spreadsheet!C1142)),LEN(Spreadsheet!X1142)&gt;0,LEN(Spreadsheet!X1142)=5,ISNUMBER(VALUE(Spreadsheet!X1142))))</f>
        <v>1</v>
      </c>
      <c r="BD932" s="5" t="b">
        <f>OR(ISBLANK(Spreadsheet!Z1142),LEN(Spreadsheet!Z1142)&lt;=50)</f>
        <v>1</v>
      </c>
      <c r="BE932" s="5" t="b">
        <f>ISBLANK(Spreadsheet!AA1142)</f>
        <v>1</v>
      </c>
      <c r="BF932" s="5" t="b">
        <f>ISBLANK(Spreadsheet!AB1142)</f>
        <v>1</v>
      </c>
      <c r="BG932" s="5" t="b">
        <f>IF(ISERROR(DATEVALUE(TEXT(Spreadsheet!AC1142,"mm/dd/yyyy")) &gt; DATEVALUE(TEXT(Spreadsheet!J1142,"mm/dd/yyyy"))),IF(OR(AND(ISBLANK(Spreadsheet!AC1142),ISBLANK(Spreadsheet!C1142)),AND(NOT(ISBLANK(Spreadsheet!C1142)),ISBLANK(Spreadsheet!AC1142),NOT(ISBLANK(Spreadsheet!D1142)))),TRUE,FALSE),IF(DATEVALUE(TEXT(Spreadsheet!AC1142,"mm/dd/yyyy")) &gt; DATEVALUE(TEXT(Spreadsheet!J1142,"mm/dd/yyyy")),TRUE,FALSE))</f>
        <v>1</v>
      </c>
      <c r="BH932" s="5" t="b">
        <f>OR(AND(ISBLANK(Spreadsheet!C1142),ISBLANK(Spreadsheet!AE1142)),AND(NOT(ISBLANK(Spreadsheet!C1142)),NOT(ISBLANK(Spreadsheet!D1142)),ISBLANK(Spreadsheet!AE1142)),AND(NOT(ISBLANK(Spreadsheet!C1142)),ISBLANK(Spreadsheet!D1142),NOT(ISBLANK(Spreadsheet!AE1142)),LEN(Spreadsheet!AE1142)&lt;=100))</f>
        <v>1</v>
      </c>
      <c r="BI932" s="5" t="b">
        <f t="array" ref="BI932">IF(ISBLANK(Spreadsheet!AF1142),TRUE,ISNUMBER(MATCH(TRUE,EXACT(Spreadsheet!AF1142,CobraShortReasons),0)))</f>
        <v>1</v>
      </c>
      <c r="BJ932" s="5" t="b">
        <f ca="1">IF(ISERROR(DATEVALUE(TEXT(Spreadsheet!AG1142,"mm/dd/yyyy")) &gt; TODAY()),IF(ISBLANK(Spreadsheet!AG1142),TRUE,FALSE),IF(DATEVALUE(TEXT(Spreadsheet!AG1142,"mm/dd/yyyy")) &gt; TODAY(),FALSE,TRUE))</f>
        <v>1</v>
      </c>
      <c r="BK932" s="5" t="b">
        <f>OR(ISBLANK(Spreadsheet!AH1142),LEN(Spreadsheet!AH1142)&lt;=25)</f>
        <v>1</v>
      </c>
      <c r="BL932" s="5" t="b">
        <f t="array" aca="1" ref="BL932" ca="1">IF(ISBLANK(Spreadsheet!AI1142),TRUE,ISNUMBER(MATCH(TRUE,EXACT(Spreadsheet!AI1142,INDIRECT(Spreadsheet!$D$2)),0)))</f>
        <v>1</v>
      </c>
      <c r="BM932" s="5" t="b">
        <f t="array" aca="1" ref="BM932" ca="1">IF(ISBLANK(Spreadsheet!AJ1142),TRUE,ISNUMBER(MATCH(TRUE,EXACT(Spreadsheet!AJ1142,INDIRECT(Spreadsheet!BJ932)),0)))</f>
        <v>1</v>
      </c>
      <c r="BN932" s="5" t="b">
        <f t="array" ref="BN932">IF(ISBLANK(Spreadsheet!AK1142),TRUE,ISNUMBER(MATCH(TRUE,EXACT(Spreadsheet!AK1142,DentalPlans),0)))</f>
        <v>1</v>
      </c>
      <c r="BO932" s="5" t="b">
        <f t="array" aca="1" ref="BO932" ca="1">IF(ISBLANK(Spreadsheet!AL1142),TRUE,ISNUMBER(MATCH(TRUE,EXACT(Spreadsheet!AL1142,INDIRECT(Spreadsheet!BK932)),0)))</f>
        <v>1</v>
      </c>
      <c r="BP932" s="5" t="b">
        <f t="array" ref="BP932">IF(ISBLANK(Spreadsheet!AM1142),TRUE,ISNUMBER(MATCH(TRUE,EXACT(Spreadsheet!AM1142,VisionPlans),0)))</f>
        <v>1</v>
      </c>
      <c r="BQ932" s="5" t="b">
        <f t="array" aca="1" ref="BQ932" ca="1">IF(ISBLANK(Spreadsheet!AN1142),TRUE,ISNUMBER(MATCH(TRUE,EXACT(Spreadsheet!AN1142,INDIRECT(Spreadsheet!BL932)),0)))</f>
        <v>1</v>
      </c>
      <c r="BR932" s="5" t="b">
        <f t="array" ref="BR932">IF(ISBLANK(Spreadsheet!AO1142),TRUE,ISNUMBER(MATCH(TRUE,EXACT(Spreadsheet!AO1142,LifeBenefitClasses),0)))</f>
        <v>1</v>
      </c>
      <c r="BS932" s="5" t="b">
        <f>IF(OR(ISBLANK(Spreadsheet!AO1142), Spreadsheet!AO1142="Waive"),IF(ISBLANK(Spreadsheet!AP1142),TRUE,FALSE),IF(OR(AND(NOT(ISBLANK(Spreadsheet!AO1142)),ISBLANK(Spreadsheet!AP1142)),NOT(ISNUMBER(VALUE(Spreadsheet!AP1142)))),FALSE,IF(OR(AND(Spreadsheet!AP1142&lt;6,MOD(Spreadsheet!AP1142*10,5)=0), MOD(Spreadsheet!AP1142,5000)=0),TRUE,FALSE)))</f>
        <v>1</v>
      </c>
      <c r="BT932" s="5" t="b">
        <f t="array" ref="BT932">IF(ISBLANK(Spreadsheet!AQ1142),TRUE,ISNUMBER(MATCH(TRUE,EXACT(Spreadsheet!AQ1142,EnrollWaive),0)))</f>
        <v>1</v>
      </c>
      <c r="BU932" s="5" t="b">
        <f t="array" ref="BU932">IF(ISBLANK(Spreadsheet!AR1142),TRUE,ISNUMBER(MATCH(TRUE,EXACT(Spreadsheet!AR1142,LifeBenefitClasses),0)))</f>
        <v>1</v>
      </c>
      <c r="BV932" s="5" t="b">
        <f>IF(OR(ISBLANK(Spreadsheet!AR1142), Spreadsheet!AR1142="Waive"),IF(ISBLANK(Spreadsheet!AS1142),TRUE,FALSE),IF(OR(AND(NOT(ISBLANK(Spreadsheet!AR1142)),ISBLANK(Spreadsheet!AS1142)),NOT(ISNUMBER(VALUE(Spreadsheet!AS1142)))),FALSE,IF(OR(AND(Spreadsheet!AS1142&lt;6,MOD(Spreadsheet!AS1142*10,5)=0), MOD(Spreadsheet!AS1142,10000)=0),TRUE,FALSE)))</f>
        <v>1</v>
      </c>
      <c r="BW932" s="5" t="b">
        <f t="array" ref="BW932">IF(ISBLANK(Spreadsheet!AT1142),TRUE,ISNUMBER(MATCH(TRUE,EXACT(Spreadsheet!AT1142,LifeBenefitClasses),0)))</f>
        <v>1</v>
      </c>
      <c r="BX932" s="5" t="b">
        <f>IF(OR(ISBLANK(Spreadsheet!AT1142), Spreadsheet!AT1142="Waive"),IF(ISBLANK(Spreadsheet!AU1142),TRUE,FALSE),IF(OR(AND(NOT(ISBLANK(Spreadsheet!AT1142)),ISBLANK(Spreadsheet!AU1142)),NOT(ISNUMBER(VALUE(Spreadsheet!AU1142)))),FALSE,IF(AND(NOT(OR(ISBLANK(Spreadsheet!AT1142),Spreadsheet!AT1142="Waive")),NOT(OR(ISBLANK(Spreadsheet!AR1142),Spreadsheet!AR1142="Waive")),MOD(Spreadsheet!AU1142,5000)=0, Spreadsheet!AU1142&lt;=(Spreadsheet!AS1142*0.5)),TRUE,FALSE)))</f>
        <v>1</v>
      </c>
      <c r="BY932" s="5" t="b">
        <f t="array" ref="BY932">IF(ISBLANK(Spreadsheet!AV1142),TRUE,ISNUMBER(MATCH(TRUE,EXACT(Spreadsheet!AV1142,EnrollWaive),0)))</f>
        <v>1</v>
      </c>
      <c r="BZ932" s="5" t="b">
        <f t="array" ref="BZ932">IF(ISBLANK(Spreadsheet!AW1142),TRUE,ISNUMBER(MATCH(TRUE,EXACT(Spreadsheet!AW1142,LifeBenefitClasses),0)))</f>
        <v>1</v>
      </c>
      <c r="CA932" s="5" t="b">
        <f t="array" ref="CA932">IF(ISBLANK(Spreadsheet!AX1142),TRUE,ISNUMBER(MATCH(TRUE,EXACT(Spreadsheet!AX1142,LifeBenefitClasses),0)))</f>
        <v>1</v>
      </c>
      <c r="CB932" s="5" t="b">
        <f t="array" ref="CB932">IF(ISBLANK(Spreadsheet!AY1142),TRUE,ISNUMBER(MATCH(TRUE,EXACT(Spreadsheet!AY1142,LifeBenefitClasses),0)))</f>
        <v>1</v>
      </c>
      <c r="CC932" s="5" t="b">
        <f t="array" ref="CC932">IF(ISBLANK(Spreadsheet!AZ1142),TRUE,ISNUMBER(MATCH(TRUE,EXACT(Spreadsheet!AZ1142,LifeBenefitClasses),0)))</f>
        <v>1</v>
      </c>
      <c r="CD932" s="5" t="b">
        <f t="array" ref="CD932">IF(ISBLANK(Spreadsheet!BA1142),TRUE,ISNUMBER(MATCH(TRUE,EXACT(Spreadsheet!BA1142,LifeBenefitClasses),0)))</f>
        <v>1</v>
      </c>
      <c r="CE932" s="5" t="b">
        <f>IF(OR(ISBLANK(Spreadsheet!BA1142), Spreadsheet!BA1142="Waive"),IF(ISBLANK(Spreadsheet!BB1142),TRUE,FALSE),IF(OR(AND(NOT(ISBLANK(Spreadsheet!BA1142)),ISBLANK(Spreadsheet!BB1142)),NOT(ISNUMBER(VALUE(Spreadsheet!BB1142))),ISBLANK(Spreadsheet!BC1142),NOT(ISNUMBER(VALUE(Spreadsheet!BC1142)))),FALSE,IF(AND(Spreadsheet!BB1142&gt;=50000,Spreadsheet!BB1142&lt;=250000,MOD(Spreadsheet!BB1142,10000)=0,Spreadsheet!BB1142&lt;=(10*Spreadsheet!BC1142)),TRUE,FALSE)))</f>
        <v>1</v>
      </c>
      <c r="CF932" s="5" t="b">
        <f>IF(NOT(ISBLANK(Spreadsheet!BC932)),AND(ISNUMBER(VALUE(Spreadsheet!BC932)),Spreadsheet!BC932&gt;0),AND(OR(ISBLANK(Spreadsheet!AO932),Spreadsheet!AO932="Waive",AND(NOT(OR(ISBLANK(Spreadsheet!AO932),Spreadsheet!AO932="Waive")),Spreadsheet!AP932&gt;=6)),OR(ISBLANK(Spreadsheet!AR932),AND(NOT(OR(ISBLANK(Spreadsheet!AR932),Spreadsheet!AR932="Waive")),Spreadsheet!AS932&gt;=6)),OR(ISBLANK(Spreadsheet!AW932)),OR(ISBLANK(Spreadsheet!AX932)),OR(ISBLANK(Spreadsheet!AY932)),OR(ISBLANK(Spreadsheet!AZ932)),OR(ISBLANK(Spreadsheet!BA932),Spreadsheet!BA932="Waive")))</f>
        <v>1</v>
      </c>
      <c r="CG932" s="5" t="b">
        <f t="shared" ca="1" si="69"/>
        <v>1</v>
      </c>
    </row>
    <row r="933" spans="8:85" x14ac:dyDescent="0.3">
      <c r="H933" s="5">
        <f t="shared" ca="1" si="66"/>
        <v>2</v>
      </c>
      <c r="I933" s="5" t="str">
        <f t="shared" ca="1" si="67"/>
        <v/>
      </c>
      <c r="J933" s="5" t="str">
        <f>IF(AND(NOT(ISBLANK(Spreadsheet!C1143)),ISBLANK(Spreadsheet!D1143)),Spreadsheet!F1143&amp;" "&amp;Spreadsheet!H1143,"")</f>
        <v/>
      </c>
      <c r="K933" s="5">
        <f>IF(AND(NOT(ISBLANK(Spreadsheet!C1143)),ISBLANK(Spreadsheet!D1143)),COUNTIFS(Spreadsheet!E$786:E1144,"=Child",Spreadsheet!C$786:C1144, "="&amp;Spreadsheet!C1143) + COUNTIFS(Spreadsheet!E$786:E1144,"=Step-child",Spreadsheet!C$786:C1144, "="&amp;Spreadsheet!C1143),0)</f>
        <v>0</v>
      </c>
      <c r="L933" s="5">
        <f>IF(NOT(ISBLANK(J933)),COUNTIFS(Spreadsheet!E$786:E1144,"=Wife",Spreadsheet!C$786:C1144, "="&amp;Spreadsheet!C1143) + COUNTIFS(Spreadsheet!E$786:E1144,"=Husband",Spreadsheet!C$786:C1144, "="&amp;Spreadsheet!C1143),0)</f>
        <v>0</v>
      </c>
      <c r="M933" s="5">
        <f>IF(NOT(ISBLANK(Spreadsheet!AJ1143)),VLOOKUP(Spreadsheet!AJ1143,'Drop Downs'!$P$2:$R$16,3,FALSE),0)</f>
        <v>0</v>
      </c>
      <c r="N933" s="5">
        <f>IF(NOT(ISBLANK(Spreadsheet!AJ1143)), VLOOKUP(Spreadsheet!AJ1143,'Drop Downs'!$P$2:$R$16,2,FALSE),0)</f>
        <v>0</v>
      </c>
      <c r="O933" s="5">
        <f>IF(NOT(ISBLANK(Spreadsheet!AL1143)),VLOOKUP(Spreadsheet!AL1143,'Drop Downs'!$P$2:$R$16,3,FALSE), 0)</f>
        <v>0</v>
      </c>
      <c r="P933" s="5">
        <f>IF(NOT(ISBLANK(Spreadsheet!AL1143)),VLOOKUP(Spreadsheet!AL1143,'Drop Downs'!$P$2:$R$16,2,FALSE),0)</f>
        <v>0</v>
      </c>
      <c r="Q933" s="5">
        <f>IF(NOT(ISBLANK(Spreadsheet!AN1143)),VLOOKUP(Spreadsheet!AN1143,'Drop Downs'!$P$2:$R$16,3,FALSE),0)</f>
        <v>0</v>
      </c>
      <c r="R933" s="5">
        <f>IF(NOT(ISBLANK(Spreadsheet!AN1143)),VLOOKUP(Spreadsheet!AN1143,'Drop Downs'!$P$2:$R$16,2,FALSE),0)</f>
        <v>0</v>
      </c>
      <c r="S933" s="5" t="str">
        <f>IF(OR(M933&gt;K933,N933&gt;L933,O933&gt;K933, Q933&gt;K933,N933&gt;L933, P933&gt;L933, R933&gt;L933),"Member currently has a coverage election over what he/she needs.  Please add more dependents or adjust the coverage election.","")&amp;(IF(AND(NOT(ISBLANK(Spreadsheet!C1143)),NOT(ISBLANK(Spreadsheet!D1143)),ISBLANK(Spreadsheet!E1143)),"Dependent lacks a relationship to member.Please select one from the drop-down.",""))</f>
        <v/>
      </c>
      <c r="T933" s="5" t="b">
        <f t="shared" si="68"/>
        <v>1</v>
      </c>
      <c r="U933" s="5" t="b">
        <f>OR(ISBLANK(Spreadsheet!C1143),IF(NOT(ISBLANK(Spreadsheet!D1143)),NOT(ISBLANK(Spreadsheet!E1143)),TRUE))</f>
        <v>1</v>
      </c>
      <c r="V933" s="5" t="b">
        <f>OR(ISBLANK(Spreadsheet!C1143), NOT(ISBLANK(Spreadsheet!I1143)))</f>
        <v>1</v>
      </c>
      <c r="W933" s="5" t="b">
        <f>OR(ISBLANK(Spreadsheet!D1143),NOT(ISBLANK(Spreadsheet!C1143)))</f>
        <v>1</v>
      </c>
      <c r="X933" s="155" t="str">
        <f>REPT("0",MIN(FIND({1,2,3,4,5,6,7,8,9},Spreadsheet!C1143&amp;"123456789"))-1)&amp;IF(ISBLANK(Spreadsheet!C1143),"",SUMPRODUCT(MID(0&amp;Spreadsheet!C1143,LARGE(INDEX(ISNUMBER(--MID(Spreadsheet!C1143,ROW($1:$225),1))*
 ROW($1:$225),0),ROW($1:$225))+1,1)*10^ROW($1:$225)/10))</f>
        <v/>
      </c>
      <c r="Y933" s="5" t="b">
        <f>IF(NOT(ISBLANK(Spreadsheet!C1143)),IF(AND(ISNUMBER(VALUE(Spreadsheet!C1143)), LEN(Spreadsheet!C1143)=9),TRUE,FALSE),TRUE)</f>
        <v>1</v>
      </c>
      <c r="Z933" s="155" t="str">
        <f>REPT("0",MIN(FIND({1,2,3,4,5,6,7,8,9},Spreadsheet!D1143&amp;"123456789"))-1)&amp;IF(ISBLANK(Spreadsheet!D1143),"",SUMPRODUCT(MID(0&amp;Spreadsheet!D1143,LARGE(INDEX(ISNUMBER(--MID(Spreadsheet!D1143,ROW($1:$225),1))*
 ROW($1:$225),0),ROW($1:$225))+1,1)*10^ROW($1:$225)/10))</f>
        <v/>
      </c>
      <c r="AA933" s="5" t="b">
        <f>IF(AND(NOT(ISBLANK(Spreadsheet!D1143)),NOT(ISBLANK(Spreadsheet!C1143))),IF(AND(ISNUMBER(VALUE(Spreadsheet!D1143)), LEN(Spreadsheet!D1143)=9),TRUE,FALSE),IF(AND(NOT(ISBLANK(Spreadsheet!D1143)),ISBLANK(Spreadsheet!C1143)),FALSE,TRUE))</f>
        <v>1</v>
      </c>
      <c r="AB933" s="5" t="b">
        <f>OR(ISBLANK(Spreadsheet!Y933),IF(NOT(ISBLANK(Spreadsheet!Y933)),LEN(Spreadsheet!Y933)=10,ISNUMBER(VALUE(Spreadsheet!Y933))))</f>
        <v>1</v>
      </c>
      <c r="AC933" s="5" t="b">
        <f>OR(ISBLANK(Spreadsheet!AI1143), AND(NOT(ISBLANK(Spreadsheet!AJ1143)), NOT(ISNUMBER(SEARCH("Waive",Spreadsheet!AJ1143)))))</f>
        <v>1</v>
      </c>
      <c r="AD933" s="5" t="b">
        <f>OR(ISBLANK(Spreadsheet!AK1143), AND(NOT(ISBLANK(Spreadsheet!AL1143)), NOT(ISNUMBER(SEARCH("Waive",Spreadsheet!AL1143)))))</f>
        <v>1</v>
      </c>
      <c r="AE933" s="5" t="b">
        <f>OR(ISBLANK(Spreadsheet!AM1143), AND(NOT(ISBLANK(Spreadsheet!AN1143)), NOT(ISNUMBER(SEARCH("Waive", Spreadsheet!AN1143)))))</f>
        <v>1</v>
      </c>
      <c r="AF933" s="5" t="b">
        <f>OR(ISBLANK(Spreadsheet!C1143), NOT(ISBLANK(Spreadsheet!D1143)),NOT(ISBLANK(Spreadsheet!L1143)))</f>
        <v>1</v>
      </c>
      <c r="AG933" s="5" t="b">
        <f>IF(AND(NOT(ISBLANK(Spreadsheet!C1143)), NOT(ISBLANK(Spreadsheet!D1143)),Spreadsheet!C1143&lt;&gt;Spreadsheet!D1143),IF(ISERROR(VLOOKUP(Spreadsheet!C1143, Spreadsheet!$C$6:'Spreadsheet'!$C1142,1,FALSE)), FALSE, TRUE),TRUE)</f>
        <v>1</v>
      </c>
      <c r="AH933" s="5" t="b">
        <f>Spreadsheet!$B$2=Spreadsheet!AD933</f>
        <v>1</v>
      </c>
      <c r="AI933" s="5" t="b">
        <f>IF(ISBLANK(Spreadsheet!G1143),TRUE,IF(OR(LEN(Spreadsheet!G1143)&gt;1,ISNUMBER(VALUE(Spreadsheet!G1143))),FALSE,TRUE))</f>
        <v>1</v>
      </c>
      <c r="AJ933" s="5" t="b">
        <f>OR(ISBLANK(Spreadsheet!C1143), NOT(ISBLANK(Spreadsheet!B1143)), NOT(ISBLANK(Spreadsheet!D1143)))</f>
        <v>1</v>
      </c>
      <c r="AK933" s="5" t="b">
        <f t="array" ref="AK933">IF(OR(AND(ISBLANK(Spreadsheet!E1143),ISBLANK(Spreadsheet!D1143),NOT(ISBLANK(Spreadsheet!C1143))),AND(ISBLANK(Spreadsheet!E1143),ISBLANK(Spreadsheet!D1143),ISBLANK(Spreadsheet!C1143))),TRUE,ISNUMBER(MATCH(TRUE,EXACT(Spreadsheet!E1143,Relationships),0)))</f>
        <v>1</v>
      </c>
      <c r="AL933" s="5" t="b">
        <f>IF(NOT(ISBLANK(Spreadsheet!C1143)),IF(OR(ISBLANK(Spreadsheet!F1143),LEN(Spreadsheet!F1143)&gt;40),FALSE,TRUE),TRUE)</f>
        <v>1</v>
      </c>
      <c r="AM933" s="5" t="b">
        <f>IF(NOT(ISBLANK(Spreadsheet!C1143)),IF(OR(ISBLANK(Spreadsheet!H1143),LEN(Spreadsheet!H1143)&gt;40),FALSE,TRUE),TRUE)</f>
        <v>1</v>
      </c>
      <c r="AN933" s="5" t="b">
        <f t="array" ref="AN933">IF(ISBLANK(Spreadsheet!I1143),TRUE,ISNUMBER(MATCH(TRUE,EXACT(Spreadsheet!I1143,GenderValues),0)))</f>
        <v>1</v>
      </c>
      <c r="AO933" s="5" t="b">
        <f ca="1">IF(ISERROR(DATEVALUE(TEXT(Spreadsheet!J1143,"mm/dd/yyyy")) &gt; TODAY()),IF(AND(ISBLANK(Spreadsheet!J1143),ISBLANK(Spreadsheet!C1143)),TRUE,FALSE),IF(DATEVALUE(TEXT(Spreadsheet!J1143,"mm/dd/yyyy")) &gt; TODAY(),FALSE,TRUE))</f>
        <v>1</v>
      </c>
      <c r="AP933" s="5" t="b">
        <f>OR(ISBLANK(Spreadsheet!K1143),LEN(Spreadsheet!K1143)&lt;=100)</f>
        <v>1</v>
      </c>
      <c r="AQ933" s="5" t="b">
        <f t="array" ref="AQ933">IF(OR(AND(ISBLANK(Spreadsheet!L1143),ISBLANK(Spreadsheet!C1143)),AND(NOT(ISBLANK(Spreadsheet!C1143)),NOT(ISBLANK(Spreadsheet!D1143)))),TRUE,ISNUMBER(MATCH(TRUE,EXACT(Spreadsheet!L1143,MaritalStatus),0)))</f>
        <v>1</v>
      </c>
      <c r="AR933" s="5" t="b">
        <f ca="1">IF(ISERROR(DATEVALUE(TEXT(Spreadsheet!M1143,"mm/dd/yyyy")) &gt; TODAY()),IF(ISBLANK(Spreadsheet!M1143),TRUE,FALSE),IF(DATEVALUE(TEXT(Spreadsheet!M1143,"mm/dd/yyyy")) &gt; TODAY(),FALSE,TRUE))</f>
        <v>1</v>
      </c>
      <c r="AS933" s="5" t="b">
        <f>OR(ISBLANK(Spreadsheet!N1143),LEN(Spreadsheet!N1143)&lt;=100)</f>
        <v>1</v>
      </c>
      <c r="AT933" s="5" t="b">
        <f>OR(ISBLANK(Spreadsheet!O1143),UPPER(Spreadsheet!O1143)="YES")</f>
        <v>1</v>
      </c>
      <c r="AU933" s="5" t="b">
        <f>OR(ISBLANK(Spreadsheet!P1143),UPPER(Spreadsheet!P1143)="YES")</f>
        <v>1</v>
      </c>
      <c r="AV933" s="5" t="b">
        <f t="array" ref="AV933">IF(ISBLANK(Spreadsheet!Q1143),TRUE,ISNUMBER(MATCH(TRUE,EXACT(Spreadsheet!Q1143,OnGroupsPriorIns),0)))</f>
        <v>1</v>
      </c>
      <c r="AW933" s="5" t="b">
        <f>OR(ISBLANK(Spreadsheet!R1143),UPPER(Spreadsheet!R1143)="YES")</f>
        <v>1</v>
      </c>
      <c r="AX933" s="5" t="b">
        <f>OR(ISBLANK(Spreadsheet!S1143),UPPER(Spreadsheet!S1143)="YES")</f>
        <v>1</v>
      </c>
      <c r="AY933" s="5" t="b">
        <f>OR(AND(ISBLANK(Spreadsheet!C1143),LEN(Spreadsheet!T1143)=0),AND(NOT(ISBLANK(Spreadsheet!C1143)),LEN(Spreadsheet!T1143)&gt;0,LEN(Spreadsheet!T1143)&lt;=50))</f>
        <v>1</v>
      </c>
      <c r="AZ933" s="5" t="b">
        <f>OR(LEN(Spreadsheet!U1143)=0,AND(LEN(Spreadsheet!U1143)&gt;0,LEN(Spreadsheet!U1143)&lt;=50))</f>
        <v>1</v>
      </c>
      <c r="BA933" s="5" t="b">
        <f>OR(AND(ISBLANK(Spreadsheet!C1143),LEN(Spreadsheet!V1143)=0),AND(NOT(ISBLANK(Spreadsheet!C1143)),LEN(Spreadsheet!V1143)&gt;0,LEN(Spreadsheet!V1143)&lt;=50))</f>
        <v>1</v>
      </c>
      <c r="BB933" s="5" t="b">
        <f t="array" ref="BB933">IF(AND(ISBLANK(Spreadsheet!C1143),LEN(Spreadsheet!W1143)=0),TRUE,ISNUMBER(MATCH(TRUE,EXACT(Spreadsheet!W1143,States),0)))</f>
        <v>1</v>
      </c>
      <c r="BC933" s="5" t="b">
        <f>OR(AND(ISBLANK(Spreadsheet!C1143),LEN(Spreadsheet!X1143)=0),AND(NOT(ISBLANK(Spreadsheet!C1143)),LEN(Spreadsheet!X1143)&gt;0,LEN(Spreadsheet!X1143)=5,ISNUMBER(VALUE(Spreadsheet!X1143))))</f>
        <v>1</v>
      </c>
      <c r="BD933" s="5" t="b">
        <f>OR(ISBLANK(Spreadsheet!Z1143),LEN(Spreadsheet!Z1143)&lt;=50)</f>
        <v>1</v>
      </c>
      <c r="BE933" s="5" t="b">
        <f>ISBLANK(Spreadsheet!AA1143)</f>
        <v>1</v>
      </c>
      <c r="BF933" s="5" t="b">
        <f>ISBLANK(Spreadsheet!AB1143)</f>
        <v>1</v>
      </c>
      <c r="BG933" s="5" t="b">
        <f>IF(ISERROR(DATEVALUE(TEXT(Spreadsheet!AC1143,"mm/dd/yyyy")) &gt; DATEVALUE(TEXT(Spreadsheet!J1143,"mm/dd/yyyy"))),IF(OR(AND(ISBLANK(Spreadsheet!AC1143),ISBLANK(Spreadsheet!C1143)),AND(NOT(ISBLANK(Spreadsheet!C1143)),ISBLANK(Spreadsheet!AC1143),NOT(ISBLANK(Spreadsheet!D1143)))),TRUE,FALSE),IF(DATEVALUE(TEXT(Spreadsheet!AC1143,"mm/dd/yyyy")) &gt; DATEVALUE(TEXT(Spreadsheet!J1143,"mm/dd/yyyy")),TRUE,FALSE))</f>
        <v>1</v>
      </c>
      <c r="BH933" s="5" t="b">
        <f>OR(AND(ISBLANK(Spreadsheet!C1143),ISBLANK(Spreadsheet!AE1143)),AND(NOT(ISBLANK(Spreadsheet!C1143)),NOT(ISBLANK(Spreadsheet!D1143)),ISBLANK(Spreadsheet!AE1143)),AND(NOT(ISBLANK(Spreadsheet!C1143)),ISBLANK(Spreadsheet!D1143),NOT(ISBLANK(Spreadsheet!AE1143)),LEN(Spreadsheet!AE1143)&lt;=100))</f>
        <v>1</v>
      </c>
      <c r="BI933" s="5" t="b">
        <f t="array" ref="BI933">IF(ISBLANK(Spreadsheet!AF1143),TRUE,ISNUMBER(MATCH(TRUE,EXACT(Spreadsheet!AF1143,CobraShortReasons),0)))</f>
        <v>1</v>
      </c>
      <c r="BJ933" s="5" t="b">
        <f ca="1">IF(ISERROR(DATEVALUE(TEXT(Spreadsheet!AG1143,"mm/dd/yyyy")) &gt; TODAY()),IF(ISBLANK(Spreadsheet!AG1143),TRUE,FALSE),IF(DATEVALUE(TEXT(Spreadsheet!AG1143,"mm/dd/yyyy")) &gt; TODAY(),FALSE,TRUE))</f>
        <v>1</v>
      </c>
      <c r="BK933" s="5" t="b">
        <f>OR(ISBLANK(Spreadsheet!AH1143),LEN(Spreadsheet!AH1143)&lt;=25)</f>
        <v>1</v>
      </c>
      <c r="BL933" s="5" t="b">
        <f t="array" aca="1" ref="BL933" ca="1">IF(ISBLANK(Spreadsheet!AI1143),TRUE,ISNUMBER(MATCH(TRUE,EXACT(Spreadsheet!AI1143,INDIRECT(Spreadsheet!$D$2)),0)))</f>
        <v>1</v>
      </c>
      <c r="BM933" s="5" t="b">
        <f t="array" aca="1" ref="BM933" ca="1">IF(ISBLANK(Spreadsheet!AJ1143),TRUE,ISNUMBER(MATCH(TRUE,EXACT(Spreadsheet!AJ1143,INDIRECT(Spreadsheet!BJ933)),0)))</f>
        <v>1</v>
      </c>
      <c r="BN933" s="5" t="b">
        <f t="array" ref="BN933">IF(ISBLANK(Spreadsheet!AK1143),TRUE,ISNUMBER(MATCH(TRUE,EXACT(Spreadsheet!AK1143,DentalPlans),0)))</f>
        <v>1</v>
      </c>
      <c r="BO933" s="5" t="b">
        <f t="array" aca="1" ref="BO933" ca="1">IF(ISBLANK(Spreadsheet!AL1143),TRUE,ISNUMBER(MATCH(TRUE,EXACT(Spreadsheet!AL1143,INDIRECT(Spreadsheet!BK933)),0)))</f>
        <v>1</v>
      </c>
      <c r="BP933" s="5" t="b">
        <f t="array" ref="BP933">IF(ISBLANK(Spreadsheet!AM1143),TRUE,ISNUMBER(MATCH(TRUE,EXACT(Spreadsheet!AM1143,VisionPlans),0)))</f>
        <v>1</v>
      </c>
      <c r="BQ933" s="5" t="b">
        <f t="array" aca="1" ref="BQ933" ca="1">IF(ISBLANK(Spreadsheet!AN1143),TRUE,ISNUMBER(MATCH(TRUE,EXACT(Spreadsheet!AN1143,INDIRECT(Spreadsheet!BL933)),0)))</f>
        <v>1</v>
      </c>
      <c r="BR933" s="5" t="b">
        <f t="array" ref="BR933">IF(ISBLANK(Spreadsheet!AO1143),TRUE,ISNUMBER(MATCH(TRUE,EXACT(Spreadsheet!AO1143,LifeBenefitClasses),0)))</f>
        <v>1</v>
      </c>
      <c r="BS933" s="5" t="b">
        <f>IF(OR(ISBLANK(Spreadsheet!AO1143), Spreadsheet!AO1143="Waive"),IF(ISBLANK(Spreadsheet!AP1143),TRUE,FALSE),IF(OR(AND(NOT(ISBLANK(Spreadsheet!AO1143)),ISBLANK(Spreadsheet!AP1143)),NOT(ISNUMBER(VALUE(Spreadsheet!AP1143)))),FALSE,IF(OR(AND(Spreadsheet!AP1143&lt;6,MOD(Spreadsheet!AP1143*10,5)=0), MOD(Spreadsheet!AP1143,5000)=0),TRUE,FALSE)))</f>
        <v>1</v>
      </c>
      <c r="BT933" s="5" t="b">
        <f t="array" ref="BT933">IF(ISBLANK(Spreadsheet!AQ1143),TRUE,ISNUMBER(MATCH(TRUE,EXACT(Spreadsheet!AQ1143,EnrollWaive),0)))</f>
        <v>1</v>
      </c>
      <c r="BU933" s="5" t="b">
        <f t="array" ref="BU933">IF(ISBLANK(Spreadsheet!AR1143),TRUE,ISNUMBER(MATCH(TRUE,EXACT(Spreadsheet!AR1143,LifeBenefitClasses),0)))</f>
        <v>1</v>
      </c>
      <c r="BV933" s="5" t="b">
        <f>IF(OR(ISBLANK(Spreadsheet!AR1143), Spreadsheet!AR1143="Waive"),IF(ISBLANK(Spreadsheet!AS1143),TRUE,FALSE),IF(OR(AND(NOT(ISBLANK(Spreadsheet!AR1143)),ISBLANK(Spreadsheet!AS1143)),NOT(ISNUMBER(VALUE(Spreadsheet!AS1143)))),FALSE,IF(OR(AND(Spreadsheet!AS1143&lt;6,MOD(Spreadsheet!AS1143*10,5)=0), MOD(Spreadsheet!AS1143,10000)=0),TRUE,FALSE)))</f>
        <v>1</v>
      </c>
      <c r="BW933" s="5" t="b">
        <f t="array" ref="BW933">IF(ISBLANK(Spreadsheet!AT1143),TRUE,ISNUMBER(MATCH(TRUE,EXACT(Spreadsheet!AT1143,LifeBenefitClasses),0)))</f>
        <v>1</v>
      </c>
      <c r="BX933" s="5" t="b">
        <f>IF(OR(ISBLANK(Spreadsheet!AT1143), Spreadsheet!AT1143="Waive"),IF(ISBLANK(Spreadsheet!AU1143),TRUE,FALSE),IF(OR(AND(NOT(ISBLANK(Spreadsheet!AT1143)),ISBLANK(Spreadsheet!AU1143)),NOT(ISNUMBER(VALUE(Spreadsheet!AU1143)))),FALSE,IF(AND(NOT(OR(ISBLANK(Spreadsheet!AT1143),Spreadsheet!AT1143="Waive")),NOT(OR(ISBLANK(Spreadsheet!AR1143),Spreadsheet!AR1143="Waive")),MOD(Spreadsheet!AU1143,5000)=0, Spreadsheet!AU1143&lt;=(Spreadsheet!AS1143*0.5)),TRUE,FALSE)))</f>
        <v>1</v>
      </c>
      <c r="BY933" s="5" t="b">
        <f t="array" ref="BY933">IF(ISBLANK(Spreadsheet!AV1143),TRUE,ISNUMBER(MATCH(TRUE,EXACT(Spreadsheet!AV1143,EnrollWaive),0)))</f>
        <v>1</v>
      </c>
      <c r="BZ933" s="5" t="b">
        <f t="array" ref="BZ933">IF(ISBLANK(Spreadsheet!AW1143),TRUE,ISNUMBER(MATCH(TRUE,EXACT(Spreadsheet!AW1143,LifeBenefitClasses),0)))</f>
        <v>1</v>
      </c>
      <c r="CA933" s="5" t="b">
        <f t="array" ref="CA933">IF(ISBLANK(Spreadsheet!AX1143),TRUE,ISNUMBER(MATCH(TRUE,EXACT(Spreadsheet!AX1143,LifeBenefitClasses),0)))</f>
        <v>1</v>
      </c>
      <c r="CB933" s="5" t="b">
        <f t="array" ref="CB933">IF(ISBLANK(Spreadsheet!AY1143),TRUE,ISNUMBER(MATCH(TRUE,EXACT(Spreadsheet!AY1143,LifeBenefitClasses),0)))</f>
        <v>1</v>
      </c>
      <c r="CC933" s="5" t="b">
        <f t="array" ref="CC933">IF(ISBLANK(Spreadsheet!AZ1143),TRUE,ISNUMBER(MATCH(TRUE,EXACT(Spreadsheet!AZ1143,LifeBenefitClasses),0)))</f>
        <v>1</v>
      </c>
      <c r="CD933" s="5" t="b">
        <f t="array" ref="CD933">IF(ISBLANK(Spreadsheet!BA1143),TRUE,ISNUMBER(MATCH(TRUE,EXACT(Spreadsheet!BA1143,LifeBenefitClasses),0)))</f>
        <v>1</v>
      </c>
      <c r="CE933" s="5" t="b">
        <f>IF(OR(ISBLANK(Spreadsheet!BA1143), Spreadsheet!BA1143="Waive"),IF(ISBLANK(Spreadsheet!BB1143),TRUE,FALSE),IF(OR(AND(NOT(ISBLANK(Spreadsheet!BA1143)),ISBLANK(Spreadsheet!BB1143)),NOT(ISNUMBER(VALUE(Spreadsheet!BB1143))),ISBLANK(Spreadsheet!BC1143),NOT(ISNUMBER(VALUE(Spreadsheet!BC1143)))),FALSE,IF(AND(Spreadsheet!BB1143&gt;=50000,Spreadsheet!BB1143&lt;=250000,MOD(Spreadsheet!BB1143,10000)=0,Spreadsheet!BB1143&lt;=(10*Spreadsheet!BC1143)),TRUE,FALSE)))</f>
        <v>1</v>
      </c>
      <c r="CF933" s="5" t="b">
        <f>IF(NOT(ISBLANK(Spreadsheet!BC933)),AND(ISNUMBER(VALUE(Spreadsheet!BC933)),Spreadsheet!BC933&gt;0),AND(OR(ISBLANK(Spreadsheet!AO933),Spreadsheet!AO933="Waive",AND(NOT(OR(ISBLANK(Spreadsheet!AO933),Spreadsheet!AO933="Waive")),Spreadsheet!AP933&gt;=6)),OR(ISBLANK(Spreadsheet!AR933),AND(NOT(OR(ISBLANK(Spreadsheet!AR933),Spreadsheet!AR933="Waive")),Spreadsheet!AS933&gt;=6)),OR(ISBLANK(Spreadsheet!AW933)),OR(ISBLANK(Spreadsheet!AX933)),OR(ISBLANK(Spreadsheet!AY933)),OR(ISBLANK(Spreadsheet!AZ933)),OR(ISBLANK(Spreadsheet!BA933),Spreadsheet!BA933="Waive")))</f>
        <v>1</v>
      </c>
      <c r="CG933" s="5" t="b">
        <f t="shared" ca="1" si="69"/>
        <v>1</v>
      </c>
    </row>
    <row r="934" spans="8:85" x14ac:dyDescent="0.3">
      <c r="H934" s="5">
        <f t="shared" ca="1" si="66"/>
        <v>2</v>
      </c>
      <c r="I934" s="5" t="str">
        <f t="shared" ca="1" si="67"/>
        <v/>
      </c>
      <c r="J934" s="5" t="str">
        <f>IF(AND(NOT(ISBLANK(Spreadsheet!C1144)),ISBLANK(Spreadsheet!D1144)),Spreadsheet!F1144&amp;" "&amp;Spreadsheet!H1144,"")</f>
        <v/>
      </c>
      <c r="K934" s="5">
        <f>IF(AND(NOT(ISBLANK(Spreadsheet!C1144)),ISBLANK(Spreadsheet!D1144)),COUNTIFS(Spreadsheet!E$786:E1145,"=Child",Spreadsheet!C$786:C1145, "="&amp;Spreadsheet!C1144) + COUNTIFS(Spreadsheet!E$786:E1145,"=Step-child",Spreadsheet!C$786:C1145, "="&amp;Spreadsheet!C1144),0)</f>
        <v>0</v>
      </c>
      <c r="L934" s="5">
        <f>IF(NOT(ISBLANK(J934)),COUNTIFS(Spreadsheet!E$786:E1145,"=Wife",Spreadsheet!C$786:C1145, "="&amp;Spreadsheet!C1144) + COUNTIFS(Spreadsheet!E$786:E1145,"=Husband",Spreadsheet!C$786:C1145, "="&amp;Spreadsheet!C1144),0)</f>
        <v>0</v>
      </c>
      <c r="M934" s="5">
        <f>IF(NOT(ISBLANK(Spreadsheet!AJ1144)),VLOOKUP(Spreadsheet!AJ1144,'Drop Downs'!$P$2:$R$16,3,FALSE),0)</f>
        <v>0</v>
      </c>
      <c r="N934" s="5">
        <f>IF(NOT(ISBLANK(Spreadsheet!AJ1144)), VLOOKUP(Spreadsheet!AJ1144,'Drop Downs'!$P$2:$R$16,2,FALSE),0)</f>
        <v>0</v>
      </c>
      <c r="O934" s="5">
        <f>IF(NOT(ISBLANK(Spreadsheet!AL1144)),VLOOKUP(Spreadsheet!AL1144,'Drop Downs'!$P$2:$R$16,3,FALSE), 0)</f>
        <v>0</v>
      </c>
      <c r="P934" s="5">
        <f>IF(NOT(ISBLANK(Spreadsheet!AL1144)),VLOOKUP(Spreadsheet!AL1144,'Drop Downs'!$P$2:$R$16,2,FALSE),0)</f>
        <v>0</v>
      </c>
      <c r="Q934" s="5">
        <f>IF(NOT(ISBLANK(Spreadsheet!AN1144)),VLOOKUP(Spreadsheet!AN1144,'Drop Downs'!$P$2:$R$16,3,FALSE),0)</f>
        <v>0</v>
      </c>
      <c r="R934" s="5">
        <f>IF(NOT(ISBLANK(Spreadsheet!AN1144)),VLOOKUP(Spreadsheet!AN1144,'Drop Downs'!$P$2:$R$16,2,FALSE),0)</f>
        <v>0</v>
      </c>
      <c r="S934" s="5" t="str">
        <f>IF(OR(M934&gt;K934,N934&gt;L934,O934&gt;K934, Q934&gt;K934,N934&gt;L934, P934&gt;L934, R934&gt;L934),"Member currently has a coverage election over what he/she needs.  Please add more dependents or adjust the coverage election.","")&amp;(IF(AND(NOT(ISBLANK(Spreadsheet!C1144)),NOT(ISBLANK(Spreadsheet!D1144)),ISBLANK(Spreadsheet!E1144)),"Dependent lacks a relationship to member.Please select one from the drop-down.",""))</f>
        <v/>
      </c>
      <c r="T934" s="5" t="b">
        <f t="shared" si="68"/>
        <v>1</v>
      </c>
      <c r="U934" s="5" t="b">
        <f>OR(ISBLANK(Spreadsheet!C1144),IF(NOT(ISBLANK(Spreadsheet!D1144)),NOT(ISBLANK(Spreadsheet!E1144)),TRUE))</f>
        <v>1</v>
      </c>
      <c r="V934" s="5" t="b">
        <f>OR(ISBLANK(Spreadsheet!C1144), NOT(ISBLANK(Spreadsheet!I1144)))</f>
        <v>1</v>
      </c>
      <c r="W934" s="5" t="b">
        <f>OR(ISBLANK(Spreadsheet!D1144),NOT(ISBLANK(Spreadsheet!C1144)))</f>
        <v>1</v>
      </c>
      <c r="X934" s="155" t="str">
        <f>REPT("0",MIN(FIND({1,2,3,4,5,6,7,8,9},Spreadsheet!C1144&amp;"123456789"))-1)&amp;IF(ISBLANK(Spreadsheet!C1144),"",SUMPRODUCT(MID(0&amp;Spreadsheet!C1144,LARGE(INDEX(ISNUMBER(--MID(Spreadsheet!C1144,ROW($1:$225),1))*
 ROW($1:$225),0),ROW($1:$225))+1,1)*10^ROW($1:$225)/10))</f>
        <v/>
      </c>
      <c r="Y934" s="5" t="b">
        <f>IF(NOT(ISBLANK(Spreadsheet!C1144)),IF(AND(ISNUMBER(VALUE(Spreadsheet!C1144)), LEN(Spreadsheet!C1144)=9),TRUE,FALSE),TRUE)</f>
        <v>1</v>
      </c>
      <c r="Z934" s="155" t="str">
        <f>REPT("0",MIN(FIND({1,2,3,4,5,6,7,8,9},Spreadsheet!D1144&amp;"123456789"))-1)&amp;IF(ISBLANK(Spreadsheet!D1144),"",SUMPRODUCT(MID(0&amp;Spreadsheet!D1144,LARGE(INDEX(ISNUMBER(--MID(Spreadsheet!D1144,ROW($1:$225),1))*
 ROW($1:$225),0),ROW($1:$225))+1,1)*10^ROW($1:$225)/10))</f>
        <v/>
      </c>
      <c r="AA934" s="5" t="b">
        <f>IF(AND(NOT(ISBLANK(Spreadsheet!D1144)),NOT(ISBLANK(Spreadsheet!C1144))),IF(AND(ISNUMBER(VALUE(Spreadsheet!D1144)), LEN(Spreadsheet!D1144)=9),TRUE,FALSE),IF(AND(NOT(ISBLANK(Spreadsheet!D1144)),ISBLANK(Spreadsheet!C1144)),FALSE,TRUE))</f>
        <v>1</v>
      </c>
      <c r="AB934" s="5" t="b">
        <f>OR(ISBLANK(Spreadsheet!Y934),IF(NOT(ISBLANK(Spreadsheet!Y934)),LEN(Spreadsheet!Y934)=10,ISNUMBER(VALUE(Spreadsheet!Y934))))</f>
        <v>1</v>
      </c>
      <c r="AC934" s="5" t="b">
        <f>OR(ISBLANK(Spreadsheet!AI1144), AND(NOT(ISBLANK(Spreadsheet!AJ1144)), NOT(ISNUMBER(SEARCH("Waive",Spreadsheet!AJ1144)))))</f>
        <v>1</v>
      </c>
      <c r="AD934" s="5" t="b">
        <f>OR(ISBLANK(Spreadsheet!AK1144), AND(NOT(ISBLANK(Spreadsheet!AL1144)), NOT(ISNUMBER(SEARCH("Waive",Spreadsheet!AL1144)))))</f>
        <v>1</v>
      </c>
      <c r="AE934" s="5" t="b">
        <f>OR(ISBLANK(Spreadsheet!AM1144), AND(NOT(ISBLANK(Spreadsheet!AN1144)), NOT(ISNUMBER(SEARCH("Waive", Spreadsheet!AN1144)))))</f>
        <v>1</v>
      </c>
      <c r="AF934" s="5" t="b">
        <f>OR(ISBLANK(Spreadsheet!C1144), NOT(ISBLANK(Spreadsheet!D1144)),NOT(ISBLANK(Spreadsheet!L1144)))</f>
        <v>1</v>
      </c>
      <c r="AG934" s="5" t="b">
        <f>IF(AND(NOT(ISBLANK(Spreadsheet!C1144)), NOT(ISBLANK(Spreadsheet!D1144)),Spreadsheet!C1144&lt;&gt;Spreadsheet!D1144),IF(ISERROR(VLOOKUP(Spreadsheet!C1144, Spreadsheet!$C$6:'Spreadsheet'!$C1143,1,FALSE)), FALSE, TRUE),TRUE)</f>
        <v>1</v>
      </c>
      <c r="AH934" s="5" t="b">
        <f>Spreadsheet!$B$2=Spreadsheet!AD934</f>
        <v>1</v>
      </c>
      <c r="AI934" s="5" t="b">
        <f>IF(ISBLANK(Spreadsheet!G1144),TRUE,IF(OR(LEN(Spreadsheet!G1144)&gt;1,ISNUMBER(VALUE(Spreadsheet!G1144))),FALSE,TRUE))</f>
        <v>1</v>
      </c>
      <c r="AJ934" s="5" t="b">
        <f>OR(ISBLANK(Spreadsheet!C1144), NOT(ISBLANK(Spreadsheet!B1144)), NOT(ISBLANK(Spreadsheet!D1144)))</f>
        <v>1</v>
      </c>
      <c r="AK934" s="5" t="b">
        <f t="array" ref="AK934">IF(OR(AND(ISBLANK(Spreadsheet!E1144),ISBLANK(Spreadsheet!D1144),NOT(ISBLANK(Spreadsheet!C1144))),AND(ISBLANK(Spreadsheet!E1144),ISBLANK(Spreadsheet!D1144),ISBLANK(Spreadsheet!C1144))),TRUE,ISNUMBER(MATCH(TRUE,EXACT(Spreadsheet!E1144,Relationships),0)))</f>
        <v>1</v>
      </c>
      <c r="AL934" s="5" t="b">
        <f>IF(NOT(ISBLANK(Spreadsheet!C1144)),IF(OR(ISBLANK(Spreadsheet!F1144),LEN(Spreadsheet!F1144)&gt;40),FALSE,TRUE),TRUE)</f>
        <v>1</v>
      </c>
      <c r="AM934" s="5" t="b">
        <f>IF(NOT(ISBLANK(Spreadsheet!C1144)),IF(OR(ISBLANK(Spreadsheet!H1144),LEN(Spreadsheet!H1144)&gt;40),FALSE,TRUE),TRUE)</f>
        <v>1</v>
      </c>
      <c r="AN934" s="5" t="b">
        <f t="array" ref="AN934">IF(ISBLANK(Spreadsheet!I1144),TRUE,ISNUMBER(MATCH(TRUE,EXACT(Spreadsheet!I1144,GenderValues),0)))</f>
        <v>1</v>
      </c>
      <c r="AO934" s="5" t="b">
        <f ca="1">IF(ISERROR(DATEVALUE(TEXT(Spreadsheet!J1144,"mm/dd/yyyy")) &gt; TODAY()),IF(AND(ISBLANK(Spreadsheet!J1144),ISBLANK(Spreadsheet!C1144)),TRUE,FALSE),IF(DATEVALUE(TEXT(Spreadsheet!J1144,"mm/dd/yyyy")) &gt; TODAY(),FALSE,TRUE))</f>
        <v>1</v>
      </c>
      <c r="AP934" s="5" t="b">
        <f>OR(ISBLANK(Spreadsheet!K1144),LEN(Spreadsheet!K1144)&lt;=100)</f>
        <v>1</v>
      </c>
      <c r="AQ934" s="5" t="b">
        <f t="array" ref="AQ934">IF(OR(AND(ISBLANK(Spreadsheet!L1144),ISBLANK(Spreadsheet!C1144)),AND(NOT(ISBLANK(Spreadsheet!C1144)),NOT(ISBLANK(Spreadsheet!D1144)))),TRUE,ISNUMBER(MATCH(TRUE,EXACT(Spreadsheet!L1144,MaritalStatus),0)))</f>
        <v>1</v>
      </c>
      <c r="AR934" s="5" t="b">
        <f ca="1">IF(ISERROR(DATEVALUE(TEXT(Spreadsheet!M1144,"mm/dd/yyyy")) &gt; TODAY()),IF(ISBLANK(Spreadsheet!M1144),TRUE,FALSE),IF(DATEVALUE(TEXT(Spreadsheet!M1144,"mm/dd/yyyy")) &gt; TODAY(),FALSE,TRUE))</f>
        <v>1</v>
      </c>
      <c r="AS934" s="5" t="b">
        <f>OR(ISBLANK(Spreadsheet!N1144),LEN(Spreadsheet!N1144)&lt;=100)</f>
        <v>1</v>
      </c>
      <c r="AT934" s="5" t="b">
        <f>OR(ISBLANK(Spreadsheet!O1144),UPPER(Spreadsheet!O1144)="YES")</f>
        <v>1</v>
      </c>
      <c r="AU934" s="5" t="b">
        <f>OR(ISBLANK(Spreadsheet!P1144),UPPER(Spreadsheet!P1144)="YES")</f>
        <v>1</v>
      </c>
      <c r="AV934" s="5" t="b">
        <f t="array" ref="AV934">IF(ISBLANK(Spreadsheet!Q1144),TRUE,ISNUMBER(MATCH(TRUE,EXACT(Spreadsheet!Q1144,OnGroupsPriorIns),0)))</f>
        <v>1</v>
      </c>
      <c r="AW934" s="5" t="b">
        <f>OR(ISBLANK(Spreadsheet!R1144),UPPER(Spreadsheet!R1144)="YES")</f>
        <v>1</v>
      </c>
      <c r="AX934" s="5" t="b">
        <f>OR(ISBLANK(Spreadsheet!S1144),UPPER(Spreadsheet!S1144)="YES")</f>
        <v>1</v>
      </c>
      <c r="AY934" s="5" t="b">
        <f>OR(AND(ISBLANK(Spreadsheet!C1144),LEN(Spreadsheet!T1144)=0),AND(NOT(ISBLANK(Spreadsheet!C1144)),LEN(Spreadsheet!T1144)&gt;0,LEN(Spreadsheet!T1144)&lt;=50))</f>
        <v>1</v>
      </c>
      <c r="AZ934" s="5" t="b">
        <f>OR(LEN(Spreadsheet!U1144)=0,AND(LEN(Spreadsheet!U1144)&gt;0,LEN(Spreadsheet!U1144)&lt;=50))</f>
        <v>1</v>
      </c>
      <c r="BA934" s="5" t="b">
        <f>OR(AND(ISBLANK(Spreadsheet!C1144),LEN(Spreadsheet!V1144)=0),AND(NOT(ISBLANK(Spreadsheet!C1144)),LEN(Spreadsheet!V1144)&gt;0,LEN(Spreadsheet!V1144)&lt;=50))</f>
        <v>1</v>
      </c>
      <c r="BB934" s="5" t="b">
        <f t="array" ref="BB934">IF(AND(ISBLANK(Spreadsheet!C1144),LEN(Spreadsheet!W1144)=0),TRUE,ISNUMBER(MATCH(TRUE,EXACT(Spreadsheet!W1144,States),0)))</f>
        <v>1</v>
      </c>
      <c r="BC934" s="5" t="b">
        <f>OR(AND(ISBLANK(Spreadsheet!C1144),LEN(Spreadsheet!X1144)=0),AND(NOT(ISBLANK(Spreadsheet!C1144)),LEN(Spreadsheet!X1144)&gt;0,LEN(Spreadsheet!X1144)=5,ISNUMBER(VALUE(Spreadsheet!X1144))))</f>
        <v>1</v>
      </c>
      <c r="BD934" s="5" t="b">
        <f>OR(ISBLANK(Spreadsheet!Z1144),LEN(Spreadsheet!Z1144)&lt;=50)</f>
        <v>1</v>
      </c>
      <c r="BE934" s="5" t="b">
        <f>ISBLANK(Spreadsheet!AA1144)</f>
        <v>1</v>
      </c>
      <c r="BF934" s="5" t="b">
        <f>ISBLANK(Spreadsheet!AB1144)</f>
        <v>1</v>
      </c>
      <c r="BG934" s="5" t="b">
        <f>IF(ISERROR(DATEVALUE(TEXT(Spreadsheet!AC1144,"mm/dd/yyyy")) &gt; DATEVALUE(TEXT(Spreadsheet!J1144,"mm/dd/yyyy"))),IF(OR(AND(ISBLANK(Spreadsheet!AC1144),ISBLANK(Spreadsheet!C1144)),AND(NOT(ISBLANK(Spreadsheet!C1144)),ISBLANK(Spreadsheet!AC1144),NOT(ISBLANK(Spreadsheet!D1144)))),TRUE,FALSE),IF(DATEVALUE(TEXT(Spreadsheet!AC1144,"mm/dd/yyyy")) &gt; DATEVALUE(TEXT(Spreadsheet!J1144,"mm/dd/yyyy")),TRUE,FALSE))</f>
        <v>1</v>
      </c>
      <c r="BH934" s="5" t="b">
        <f>OR(AND(ISBLANK(Spreadsheet!C1144),ISBLANK(Spreadsheet!AE1144)),AND(NOT(ISBLANK(Spreadsheet!C1144)),NOT(ISBLANK(Spreadsheet!D1144)),ISBLANK(Spreadsheet!AE1144)),AND(NOT(ISBLANK(Spreadsheet!C1144)),ISBLANK(Spreadsheet!D1144),NOT(ISBLANK(Spreadsheet!AE1144)),LEN(Spreadsheet!AE1144)&lt;=100))</f>
        <v>1</v>
      </c>
      <c r="BI934" s="5" t="b">
        <f t="array" ref="BI934">IF(ISBLANK(Spreadsheet!AF1144),TRUE,ISNUMBER(MATCH(TRUE,EXACT(Spreadsheet!AF1144,CobraShortReasons),0)))</f>
        <v>1</v>
      </c>
      <c r="BJ934" s="5" t="b">
        <f ca="1">IF(ISERROR(DATEVALUE(TEXT(Spreadsheet!AG1144,"mm/dd/yyyy")) &gt; TODAY()),IF(ISBLANK(Spreadsheet!AG1144),TRUE,FALSE),IF(DATEVALUE(TEXT(Spreadsheet!AG1144,"mm/dd/yyyy")) &gt; TODAY(),FALSE,TRUE))</f>
        <v>1</v>
      </c>
      <c r="BK934" s="5" t="b">
        <f>OR(ISBLANK(Spreadsheet!AH1144),LEN(Spreadsheet!AH1144)&lt;=25)</f>
        <v>1</v>
      </c>
      <c r="BL934" s="5" t="b">
        <f t="array" aca="1" ref="BL934" ca="1">IF(ISBLANK(Spreadsheet!AI1144),TRUE,ISNUMBER(MATCH(TRUE,EXACT(Spreadsheet!AI1144,INDIRECT(Spreadsheet!$D$2)),0)))</f>
        <v>1</v>
      </c>
      <c r="BM934" s="5" t="b">
        <f t="array" aca="1" ref="BM934" ca="1">IF(ISBLANK(Spreadsheet!AJ1144),TRUE,ISNUMBER(MATCH(TRUE,EXACT(Spreadsheet!AJ1144,INDIRECT(Spreadsheet!BJ934)),0)))</f>
        <v>1</v>
      </c>
      <c r="BN934" s="5" t="b">
        <f t="array" ref="BN934">IF(ISBLANK(Spreadsheet!AK1144),TRUE,ISNUMBER(MATCH(TRUE,EXACT(Spreadsheet!AK1144,DentalPlans),0)))</f>
        <v>1</v>
      </c>
      <c r="BO934" s="5" t="b">
        <f t="array" aca="1" ref="BO934" ca="1">IF(ISBLANK(Spreadsheet!AL1144),TRUE,ISNUMBER(MATCH(TRUE,EXACT(Spreadsheet!AL1144,INDIRECT(Spreadsheet!BK934)),0)))</f>
        <v>1</v>
      </c>
      <c r="BP934" s="5" t="b">
        <f t="array" ref="BP934">IF(ISBLANK(Spreadsheet!AM1144),TRUE,ISNUMBER(MATCH(TRUE,EXACT(Spreadsheet!AM1144,VisionPlans),0)))</f>
        <v>1</v>
      </c>
      <c r="BQ934" s="5" t="b">
        <f t="array" aca="1" ref="BQ934" ca="1">IF(ISBLANK(Spreadsheet!AN1144),TRUE,ISNUMBER(MATCH(TRUE,EXACT(Spreadsheet!AN1144,INDIRECT(Spreadsheet!BL934)),0)))</f>
        <v>1</v>
      </c>
      <c r="BR934" s="5" t="b">
        <f t="array" ref="BR934">IF(ISBLANK(Spreadsheet!AO1144),TRUE,ISNUMBER(MATCH(TRUE,EXACT(Spreadsheet!AO1144,LifeBenefitClasses),0)))</f>
        <v>1</v>
      </c>
      <c r="BS934" s="5" t="b">
        <f>IF(OR(ISBLANK(Spreadsheet!AO1144), Spreadsheet!AO1144="Waive"),IF(ISBLANK(Spreadsheet!AP1144),TRUE,FALSE),IF(OR(AND(NOT(ISBLANK(Spreadsheet!AO1144)),ISBLANK(Spreadsheet!AP1144)),NOT(ISNUMBER(VALUE(Spreadsheet!AP1144)))),FALSE,IF(OR(AND(Spreadsheet!AP1144&lt;6,MOD(Spreadsheet!AP1144*10,5)=0), MOD(Spreadsheet!AP1144,5000)=0),TRUE,FALSE)))</f>
        <v>1</v>
      </c>
      <c r="BT934" s="5" t="b">
        <f t="array" ref="BT934">IF(ISBLANK(Spreadsheet!AQ1144),TRUE,ISNUMBER(MATCH(TRUE,EXACT(Spreadsheet!AQ1144,EnrollWaive),0)))</f>
        <v>1</v>
      </c>
      <c r="BU934" s="5" t="b">
        <f t="array" ref="BU934">IF(ISBLANK(Spreadsheet!AR1144),TRUE,ISNUMBER(MATCH(TRUE,EXACT(Spreadsheet!AR1144,LifeBenefitClasses),0)))</f>
        <v>1</v>
      </c>
      <c r="BV934" s="5" t="b">
        <f>IF(OR(ISBLANK(Spreadsheet!AR1144), Spreadsheet!AR1144="Waive"),IF(ISBLANK(Spreadsheet!AS1144),TRUE,FALSE),IF(OR(AND(NOT(ISBLANK(Spreadsheet!AR1144)),ISBLANK(Spreadsheet!AS1144)),NOT(ISNUMBER(VALUE(Spreadsheet!AS1144)))),FALSE,IF(OR(AND(Spreadsheet!AS1144&lt;6,MOD(Spreadsheet!AS1144*10,5)=0), MOD(Spreadsheet!AS1144,10000)=0),TRUE,FALSE)))</f>
        <v>1</v>
      </c>
      <c r="BW934" s="5" t="b">
        <f t="array" ref="BW934">IF(ISBLANK(Spreadsheet!AT1144),TRUE,ISNUMBER(MATCH(TRUE,EXACT(Spreadsheet!AT1144,LifeBenefitClasses),0)))</f>
        <v>1</v>
      </c>
      <c r="BX934" s="5" t="b">
        <f>IF(OR(ISBLANK(Spreadsheet!AT1144), Spreadsheet!AT1144="Waive"),IF(ISBLANK(Spreadsheet!AU1144),TRUE,FALSE),IF(OR(AND(NOT(ISBLANK(Spreadsheet!AT1144)),ISBLANK(Spreadsheet!AU1144)),NOT(ISNUMBER(VALUE(Spreadsheet!AU1144)))),FALSE,IF(AND(NOT(OR(ISBLANK(Spreadsheet!AT1144),Spreadsheet!AT1144="Waive")),NOT(OR(ISBLANK(Spreadsheet!AR1144),Spreadsheet!AR1144="Waive")),MOD(Spreadsheet!AU1144,5000)=0, Spreadsheet!AU1144&lt;=(Spreadsheet!AS1144*0.5)),TRUE,FALSE)))</f>
        <v>1</v>
      </c>
      <c r="BY934" s="5" t="b">
        <f t="array" ref="BY934">IF(ISBLANK(Spreadsheet!AV1144),TRUE,ISNUMBER(MATCH(TRUE,EXACT(Spreadsheet!AV1144,EnrollWaive),0)))</f>
        <v>1</v>
      </c>
      <c r="BZ934" s="5" t="b">
        <f t="array" ref="BZ934">IF(ISBLANK(Spreadsheet!AW1144),TRUE,ISNUMBER(MATCH(TRUE,EXACT(Spreadsheet!AW1144,LifeBenefitClasses),0)))</f>
        <v>1</v>
      </c>
      <c r="CA934" s="5" t="b">
        <f t="array" ref="CA934">IF(ISBLANK(Spreadsheet!AX1144),TRUE,ISNUMBER(MATCH(TRUE,EXACT(Spreadsheet!AX1144,LifeBenefitClasses),0)))</f>
        <v>1</v>
      </c>
      <c r="CB934" s="5" t="b">
        <f t="array" ref="CB934">IF(ISBLANK(Spreadsheet!AY1144),TRUE,ISNUMBER(MATCH(TRUE,EXACT(Spreadsheet!AY1144,LifeBenefitClasses),0)))</f>
        <v>1</v>
      </c>
      <c r="CC934" s="5" t="b">
        <f t="array" ref="CC934">IF(ISBLANK(Spreadsheet!AZ1144),TRUE,ISNUMBER(MATCH(TRUE,EXACT(Spreadsheet!AZ1144,LifeBenefitClasses),0)))</f>
        <v>1</v>
      </c>
      <c r="CD934" s="5" t="b">
        <f t="array" ref="CD934">IF(ISBLANK(Spreadsheet!BA1144),TRUE,ISNUMBER(MATCH(TRUE,EXACT(Spreadsheet!BA1144,LifeBenefitClasses),0)))</f>
        <v>1</v>
      </c>
      <c r="CE934" s="5" t="b">
        <f>IF(OR(ISBLANK(Spreadsheet!BA1144), Spreadsheet!BA1144="Waive"),IF(ISBLANK(Spreadsheet!BB1144),TRUE,FALSE),IF(OR(AND(NOT(ISBLANK(Spreadsheet!BA1144)),ISBLANK(Spreadsheet!BB1144)),NOT(ISNUMBER(VALUE(Spreadsheet!BB1144))),ISBLANK(Spreadsheet!BC1144),NOT(ISNUMBER(VALUE(Spreadsheet!BC1144)))),FALSE,IF(AND(Spreadsheet!BB1144&gt;=50000,Spreadsheet!BB1144&lt;=250000,MOD(Spreadsheet!BB1144,10000)=0,Spreadsheet!BB1144&lt;=(10*Spreadsheet!BC1144)),TRUE,FALSE)))</f>
        <v>1</v>
      </c>
      <c r="CF934" s="5" t="b">
        <f>IF(NOT(ISBLANK(Spreadsheet!BC934)),AND(ISNUMBER(VALUE(Spreadsheet!BC934)),Spreadsheet!BC934&gt;0),AND(OR(ISBLANK(Spreadsheet!AO934),Spreadsheet!AO934="Waive",AND(NOT(OR(ISBLANK(Spreadsheet!AO934),Spreadsheet!AO934="Waive")),Spreadsheet!AP934&gt;=6)),OR(ISBLANK(Spreadsheet!AR934),AND(NOT(OR(ISBLANK(Spreadsheet!AR934),Spreadsheet!AR934="Waive")),Spreadsheet!AS934&gt;=6)),OR(ISBLANK(Spreadsheet!AW934)),OR(ISBLANK(Spreadsheet!AX934)),OR(ISBLANK(Spreadsheet!AY934)),OR(ISBLANK(Spreadsheet!AZ934)),OR(ISBLANK(Spreadsheet!BA934),Spreadsheet!BA934="Waive")))</f>
        <v>1</v>
      </c>
      <c r="CG934" s="5" t="b">
        <f t="shared" ca="1" si="69"/>
        <v>1</v>
      </c>
    </row>
    <row r="935" spans="8:85" x14ac:dyDescent="0.3">
      <c r="H935" s="5">
        <f t="shared" ca="1" si="66"/>
        <v>2</v>
      </c>
      <c r="I935" s="5" t="str">
        <f t="shared" ca="1" si="67"/>
        <v/>
      </c>
      <c r="J935" s="5" t="str">
        <f>IF(AND(NOT(ISBLANK(Spreadsheet!C1145)),ISBLANK(Spreadsheet!D1145)),Spreadsheet!F1145&amp;" "&amp;Spreadsheet!H1145,"")</f>
        <v/>
      </c>
      <c r="K935" s="5">
        <f>IF(AND(NOT(ISBLANK(Spreadsheet!C1145)),ISBLANK(Spreadsheet!D1145)),COUNTIFS(Spreadsheet!E$786:E1146,"=Child",Spreadsheet!C$786:C1146, "="&amp;Spreadsheet!C1145) + COUNTIFS(Spreadsheet!E$786:E1146,"=Step-child",Spreadsheet!C$786:C1146, "="&amp;Spreadsheet!C1145),0)</f>
        <v>0</v>
      </c>
      <c r="L935" s="5">
        <f>IF(NOT(ISBLANK(J935)),COUNTIFS(Spreadsheet!E$786:E1146,"=Wife",Spreadsheet!C$786:C1146, "="&amp;Spreadsheet!C1145) + COUNTIFS(Spreadsheet!E$786:E1146,"=Husband",Spreadsheet!C$786:C1146, "="&amp;Spreadsheet!C1145),0)</f>
        <v>0</v>
      </c>
      <c r="M935" s="5">
        <f>IF(NOT(ISBLANK(Spreadsheet!AJ1145)),VLOOKUP(Spreadsheet!AJ1145,'Drop Downs'!$P$2:$R$16,3,FALSE),0)</f>
        <v>0</v>
      </c>
      <c r="N935" s="5">
        <f>IF(NOT(ISBLANK(Spreadsheet!AJ1145)), VLOOKUP(Spreadsheet!AJ1145,'Drop Downs'!$P$2:$R$16,2,FALSE),0)</f>
        <v>0</v>
      </c>
      <c r="O935" s="5">
        <f>IF(NOT(ISBLANK(Spreadsheet!AL1145)),VLOOKUP(Spreadsheet!AL1145,'Drop Downs'!$P$2:$R$16,3,FALSE), 0)</f>
        <v>0</v>
      </c>
      <c r="P935" s="5">
        <f>IF(NOT(ISBLANK(Spreadsheet!AL1145)),VLOOKUP(Spreadsheet!AL1145,'Drop Downs'!$P$2:$R$16,2,FALSE),0)</f>
        <v>0</v>
      </c>
      <c r="Q935" s="5">
        <f>IF(NOT(ISBLANK(Spreadsheet!AN1145)),VLOOKUP(Spreadsheet!AN1145,'Drop Downs'!$P$2:$R$16,3,FALSE),0)</f>
        <v>0</v>
      </c>
      <c r="R935" s="5">
        <f>IF(NOT(ISBLANK(Spreadsheet!AN1145)),VLOOKUP(Spreadsheet!AN1145,'Drop Downs'!$P$2:$R$16,2,FALSE),0)</f>
        <v>0</v>
      </c>
      <c r="S935" s="5" t="str">
        <f>IF(OR(M935&gt;K935,N935&gt;L935,O935&gt;K935, Q935&gt;K935,N935&gt;L935, P935&gt;L935, R935&gt;L935),"Member currently has a coverage election over what he/she needs.  Please add more dependents or adjust the coverage election.","")&amp;(IF(AND(NOT(ISBLANK(Spreadsheet!C1145)),NOT(ISBLANK(Spreadsheet!D1145)),ISBLANK(Spreadsheet!E1145)),"Dependent lacks a relationship to member.Please select one from the drop-down.",""))</f>
        <v/>
      </c>
      <c r="T935" s="5" t="b">
        <f t="shared" si="68"/>
        <v>1</v>
      </c>
      <c r="U935" s="5" t="b">
        <f>OR(ISBLANK(Spreadsheet!C1145),IF(NOT(ISBLANK(Spreadsheet!D1145)),NOT(ISBLANK(Spreadsheet!E1145)),TRUE))</f>
        <v>1</v>
      </c>
      <c r="V935" s="5" t="b">
        <f>OR(ISBLANK(Spreadsheet!C1145), NOT(ISBLANK(Spreadsheet!I1145)))</f>
        <v>1</v>
      </c>
      <c r="W935" s="5" t="b">
        <f>OR(ISBLANK(Spreadsheet!D1145),NOT(ISBLANK(Spreadsheet!C1145)))</f>
        <v>1</v>
      </c>
      <c r="X935" s="155" t="str">
        <f>REPT("0",MIN(FIND({1,2,3,4,5,6,7,8,9},Spreadsheet!C1145&amp;"123456789"))-1)&amp;IF(ISBLANK(Spreadsheet!C1145),"",SUMPRODUCT(MID(0&amp;Spreadsheet!C1145,LARGE(INDEX(ISNUMBER(--MID(Spreadsheet!C1145,ROW($1:$225),1))*
 ROW($1:$225),0),ROW($1:$225))+1,1)*10^ROW($1:$225)/10))</f>
        <v/>
      </c>
      <c r="Y935" s="5" t="b">
        <f>IF(NOT(ISBLANK(Spreadsheet!C1145)),IF(AND(ISNUMBER(VALUE(Spreadsheet!C1145)), LEN(Spreadsheet!C1145)=9),TRUE,FALSE),TRUE)</f>
        <v>1</v>
      </c>
      <c r="Z935" s="155" t="str">
        <f>REPT("0",MIN(FIND({1,2,3,4,5,6,7,8,9},Spreadsheet!D1145&amp;"123456789"))-1)&amp;IF(ISBLANK(Spreadsheet!D1145),"",SUMPRODUCT(MID(0&amp;Spreadsheet!D1145,LARGE(INDEX(ISNUMBER(--MID(Spreadsheet!D1145,ROW($1:$225),1))*
 ROW($1:$225),0),ROW($1:$225))+1,1)*10^ROW($1:$225)/10))</f>
        <v/>
      </c>
      <c r="AA935" s="5" t="b">
        <f>IF(AND(NOT(ISBLANK(Spreadsheet!D1145)),NOT(ISBLANK(Spreadsheet!C1145))),IF(AND(ISNUMBER(VALUE(Spreadsheet!D1145)), LEN(Spreadsheet!D1145)=9),TRUE,FALSE),IF(AND(NOT(ISBLANK(Spreadsheet!D1145)),ISBLANK(Spreadsheet!C1145)),FALSE,TRUE))</f>
        <v>1</v>
      </c>
      <c r="AB935" s="5" t="b">
        <f>OR(ISBLANK(Spreadsheet!Y935),IF(NOT(ISBLANK(Spreadsheet!Y935)),LEN(Spreadsheet!Y935)=10,ISNUMBER(VALUE(Spreadsheet!Y935))))</f>
        <v>1</v>
      </c>
      <c r="AC935" s="5" t="b">
        <f>OR(ISBLANK(Spreadsheet!AI1145), AND(NOT(ISBLANK(Spreadsheet!AJ1145)), NOT(ISNUMBER(SEARCH("Waive",Spreadsheet!AJ1145)))))</f>
        <v>1</v>
      </c>
      <c r="AD935" s="5" t="b">
        <f>OR(ISBLANK(Spreadsheet!AK1145), AND(NOT(ISBLANK(Spreadsheet!AL1145)), NOT(ISNUMBER(SEARCH("Waive",Spreadsheet!AL1145)))))</f>
        <v>1</v>
      </c>
      <c r="AE935" s="5" t="b">
        <f>OR(ISBLANK(Spreadsheet!AM1145), AND(NOT(ISBLANK(Spreadsheet!AN1145)), NOT(ISNUMBER(SEARCH("Waive", Spreadsheet!AN1145)))))</f>
        <v>1</v>
      </c>
      <c r="AF935" s="5" t="b">
        <f>OR(ISBLANK(Spreadsheet!C1145), NOT(ISBLANK(Spreadsheet!D1145)),NOT(ISBLANK(Spreadsheet!L1145)))</f>
        <v>1</v>
      </c>
      <c r="AG935" s="5" t="b">
        <f>IF(AND(NOT(ISBLANK(Spreadsheet!C1145)), NOT(ISBLANK(Spreadsheet!D1145)),Spreadsheet!C1145&lt;&gt;Spreadsheet!D1145),IF(ISERROR(VLOOKUP(Spreadsheet!C1145, Spreadsheet!$C$6:'Spreadsheet'!$C1144,1,FALSE)), FALSE, TRUE),TRUE)</f>
        <v>1</v>
      </c>
      <c r="AH935" s="5" t="b">
        <f>Spreadsheet!$B$2=Spreadsheet!AD935</f>
        <v>1</v>
      </c>
      <c r="AI935" s="5" t="b">
        <f>IF(ISBLANK(Spreadsheet!G1145),TRUE,IF(OR(LEN(Spreadsheet!G1145)&gt;1,ISNUMBER(VALUE(Spreadsheet!G1145))),FALSE,TRUE))</f>
        <v>1</v>
      </c>
      <c r="AJ935" s="5" t="b">
        <f>OR(ISBLANK(Spreadsheet!C1145), NOT(ISBLANK(Spreadsheet!B1145)), NOT(ISBLANK(Spreadsheet!D1145)))</f>
        <v>1</v>
      </c>
      <c r="AK935" s="5" t="b">
        <f t="array" ref="AK935">IF(OR(AND(ISBLANK(Spreadsheet!E1145),ISBLANK(Spreadsheet!D1145),NOT(ISBLANK(Spreadsheet!C1145))),AND(ISBLANK(Spreadsheet!E1145),ISBLANK(Spreadsheet!D1145),ISBLANK(Spreadsheet!C1145))),TRUE,ISNUMBER(MATCH(TRUE,EXACT(Spreadsheet!E1145,Relationships),0)))</f>
        <v>1</v>
      </c>
      <c r="AL935" s="5" t="b">
        <f>IF(NOT(ISBLANK(Spreadsheet!C1145)),IF(OR(ISBLANK(Spreadsheet!F1145),LEN(Spreadsheet!F1145)&gt;40),FALSE,TRUE),TRUE)</f>
        <v>1</v>
      </c>
      <c r="AM935" s="5" t="b">
        <f>IF(NOT(ISBLANK(Spreadsheet!C1145)),IF(OR(ISBLANK(Spreadsheet!H1145),LEN(Spreadsheet!H1145)&gt;40),FALSE,TRUE),TRUE)</f>
        <v>1</v>
      </c>
      <c r="AN935" s="5" t="b">
        <f t="array" ref="AN935">IF(ISBLANK(Spreadsheet!I1145),TRUE,ISNUMBER(MATCH(TRUE,EXACT(Spreadsheet!I1145,GenderValues),0)))</f>
        <v>1</v>
      </c>
      <c r="AO935" s="5" t="b">
        <f ca="1">IF(ISERROR(DATEVALUE(TEXT(Spreadsheet!J1145,"mm/dd/yyyy")) &gt; TODAY()),IF(AND(ISBLANK(Spreadsheet!J1145),ISBLANK(Spreadsheet!C1145)),TRUE,FALSE),IF(DATEVALUE(TEXT(Spreadsheet!J1145,"mm/dd/yyyy")) &gt; TODAY(),FALSE,TRUE))</f>
        <v>1</v>
      </c>
      <c r="AP935" s="5" t="b">
        <f>OR(ISBLANK(Spreadsheet!K1145),LEN(Spreadsheet!K1145)&lt;=100)</f>
        <v>1</v>
      </c>
      <c r="AQ935" s="5" t="b">
        <f t="array" ref="AQ935">IF(OR(AND(ISBLANK(Spreadsheet!L1145),ISBLANK(Spreadsheet!C1145)),AND(NOT(ISBLANK(Spreadsheet!C1145)),NOT(ISBLANK(Spreadsheet!D1145)))),TRUE,ISNUMBER(MATCH(TRUE,EXACT(Spreadsheet!L1145,MaritalStatus),0)))</f>
        <v>1</v>
      </c>
      <c r="AR935" s="5" t="b">
        <f ca="1">IF(ISERROR(DATEVALUE(TEXT(Spreadsheet!M1145,"mm/dd/yyyy")) &gt; TODAY()),IF(ISBLANK(Spreadsheet!M1145),TRUE,FALSE),IF(DATEVALUE(TEXT(Spreadsheet!M1145,"mm/dd/yyyy")) &gt; TODAY(),FALSE,TRUE))</f>
        <v>1</v>
      </c>
      <c r="AS935" s="5" t="b">
        <f>OR(ISBLANK(Spreadsheet!N1145),LEN(Spreadsheet!N1145)&lt;=100)</f>
        <v>1</v>
      </c>
      <c r="AT935" s="5" t="b">
        <f>OR(ISBLANK(Spreadsheet!O1145),UPPER(Spreadsheet!O1145)="YES")</f>
        <v>1</v>
      </c>
      <c r="AU935" s="5" t="b">
        <f>OR(ISBLANK(Spreadsheet!P1145),UPPER(Spreadsheet!P1145)="YES")</f>
        <v>1</v>
      </c>
      <c r="AV935" s="5" t="b">
        <f t="array" ref="AV935">IF(ISBLANK(Spreadsheet!Q1145),TRUE,ISNUMBER(MATCH(TRUE,EXACT(Spreadsheet!Q1145,OnGroupsPriorIns),0)))</f>
        <v>1</v>
      </c>
      <c r="AW935" s="5" t="b">
        <f>OR(ISBLANK(Spreadsheet!R1145),UPPER(Spreadsheet!R1145)="YES")</f>
        <v>1</v>
      </c>
      <c r="AX935" s="5" t="b">
        <f>OR(ISBLANK(Spreadsheet!S1145),UPPER(Spreadsheet!S1145)="YES")</f>
        <v>1</v>
      </c>
      <c r="AY935" s="5" t="b">
        <f>OR(AND(ISBLANK(Spreadsheet!C1145),LEN(Spreadsheet!T1145)=0),AND(NOT(ISBLANK(Spreadsheet!C1145)),LEN(Spreadsheet!T1145)&gt;0,LEN(Spreadsheet!T1145)&lt;=50))</f>
        <v>1</v>
      </c>
      <c r="AZ935" s="5" t="b">
        <f>OR(LEN(Spreadsheet!U1145)=0,AND(LEN(Spreadsheet!U1145)&gt;0,LEN(Spreadsheet!U1145)&lt;=50))</f>
        <v>1</v>
      </c>
      <c r="BA935" s="5" t="b">
        <f>OR(AND(ISBLANK(Spreadsheet!C1145),LEN(Spreadsheet!V1145)=0),AND(NOT(ISBLANK(Spreadsheet!C1145)),LEN(Spreadsheet!V1145)&gt;0,LEN(Spreadsheet!V1145)&lt;=50))</f>
        <v>1</v>
      </c>
      <c r="BB935" s="5" t="b">
        <f t="array" ref="BB935">IF(AND(ISBLANK(Spreadsheet!C1145),LEN(Spreadsheet!W1145)=0),TRUE,ISNUMBER(MATCH(TRUE,EXACT(Spreadsheet!W1145,States),0)))</f>
        <v>1</v>
      </c>
      <c r="BC935" s="5" t="b">
        <f>OR(AND(ISBLANK(Spreadsheet!C1145),LEN(Spreadsheet!X1145)=0),AND(NOT(ISBLANK(Spreadsheet!C1145)),LEN(Spreadsheet!X1145)&gt;0,LEN(Spreadsheet!X1145)=5,ISNUMBER(VALUE(Spreadsheet!X1145))))</f>
        <v>1</v>
      </c>
      <c r="BD935" s="5" t="b">
        <f>OR(ISBLANK(Spreadsheet!Z1145),LEN(Spreadsheet!Z1145)&lt;=50)</f>
        <v>1</v>
      </c>
      <c r="BE935" s="5" t="b">
        <f>ISBLANK(Spreadsheet!AA1145)</f>
        <v>1</v>
      </c>
      <c r="BF935" s="5" t="b">
        <f>ISBLANK(Spreadsheet!AB1145)</f>
        <v>1</v>
      </c>
      <c r="BG935" s="5" t="b">
        <f>IF(ISERROR(DATEVALUE(TEXT(Spreadsheet!AC1145,"mm/dd/yyyy")) &gt; DATEVALUE(TEXT(Spreadsheet!J1145,"mm/dd/yyyy"))),IF(OR(AND(ISBLANK(Spreadsheet!AC1145),ISBLANK(Spreadsheet!C1145)),AND(NOT(ISBLANK(Spreadsheet!C1145)),ISBLANK(Spreadsheet!AC1145),NOT(ISBLANK(Spreadsheet!D1145)))),TRUE,FALSE),IF(DATEVALUE(TEXT(Spreadsheet!AC1145,"mm/dd/yyyy")) &gt; DATEVALUE(TEXT(Spreadsheet!J1145,"mm/dd/yyyy")),TRUE,FALSE))</f>
        <v>1</v>
      </c>
      <c r="BH935" s="5" t="b">
        <f>OR(AND(ISBLANK(Spreadsheet!C1145),ISBLANK(Spreadsheet!AE1145)),AND(NOT(ISBLANK(Spreadsheet!C1145)),NOT(ISBLANK(Spreadsheet!D1145)),ISBLANK(Spreadsheet!AE1145)),AND(NOT(ISBLANK(Spreadsheet!C1145)),ISBLANK(Spreadsheet!D1145),NOT(ISBLANK(Spreadsheet!AE1145)),LEN(Spreadsheet!AE1145)&lt;=100))</f>
        <v>1</v>
      </c>
      <c r="BI935" s="5" t="b">
        <f t="array" ref="BI935">IF(ISBLANK(Spreadsheet!AF1145),TRUE,ISNUMBER(MATCH(TRUE,EXACT(Spreadsheet!AF1145,CobraShortReasons),0)))</f>
        <v>1</v>
      </c>
      <c r="BJ935" s="5" t="b">
        <f ca="1">IF(ISERROR(DATEVALUE(TEXT(Spreadsheet!AG1145,"mm/dd/yyyy")) &gt; TODAY()),IF(ISBLANK(Spreadsheet!AG1145),TRUE,FALSE),IF(DATEVALUE(TEXT(Spreadsheet!AG1145,"mm/dd/yyyy")) &gt; TODAY(),FALSE,TRUE))</f>
        <v>1</v>
      </c>
      <c r="BK935" s="5" t="b">
        <f>OR(ISBLANK(Spreadsheet!AH1145),LEN(Spreadsheet!AH1145)&lt;=25)</f>
        <v>1</v>
      </c>
      <c r="BL935" s="5" t="b">
        <f t="array" aca="1" ref="BL935" ca="1">IF(ISBLANK(Spreadsheet!AI1145),TRUE,ISNUMBER(MATCH(TRUE,EXACT(Spreadsheet!AI1145,INDIRECT(Spreadsheet!$D$2)),0)))</f>
        <v>1</v>
      </c>
      <c r="BM935" s="5" t="b">
        <f t="array" aca="1" ref="BM935" ca="1">IF(ISBLANK(Spreadsheet!AJ1145),TRUE,ISNUMBER(MATCH(TRUE,EXACT(Spreadsheet!AJ1145,INDIRECT(Spreadsheet!BJ935)),0)))</f>
        <v>1</v>
      </c>
      <c r="BN935" s="5" t="b">
        <f t="array" ref="BN935">IF(ISBLANK(Spreadsheet!AK1145),TRUE,ISNUMBER(MATCH(TRUE,EXACT(Spreadsheet!AK1145,DentalPlans),0)))</f>
        <v>1</v>
      </c>
      <c r="BO935" s="5" t="b">
        <f t="array" aca="1" ref="BO935" ca="1">IF(ISBLANK(Spreadsheet!AL1145),TRUE,ISNUMBER(MATCH(TRUE,EXACT(Spreadsheet!AL1145,INDIRECT(Spreadsheet!BK935)),0)))</f>
        <v>1</v>
      </c>
      <c r="BP935" s="5" t="b">
        <f t="array" ref="BP935">IF(ISBLANK(Spreadsheet!AM1145),TRUE,ISNUMBER(MATCH(TRUE,EXACT(Spreadsheet!AM1145,VisionPlans),0)))</f>
        <v>1</v>
      </c>
      <c r="BQ935" s="5" t="b">
        <f t="array" aca="1" ref="BQ935" ca="1">IF(ISBLANK(Spreadsheet!AN1145),TRUE,ISNUMBER(MATCH(TRUE,EXACT(Spreadsheet!AN1145,INDIRECT(Spreadsheet!BL935)),0)))</f>
        <v>1</v>
      </c>
      <c r="BR935" s="5" t="b">
        <f t="array" ref="BR935">IF(ISBLANK(Spreadsheet!AO1145),TRUE,ISNUMBER(MATCH(TRUE,EXACT(Spreadsheet!AO1145,LifeBenefitClasses),0)))</f>
        <v>1</v>
      </c>
      <c r="BS935" s="5" t="b">
        <f>IF(OR(ISBLANK(Spreadsheet!AO1145), Spreadsheet!AO1145="Waive"),IF(ISBLANK(Spreadsheet!AP1145),TRUE,FALSE),IF(OR(AND(NOT(ISBLANK(Spreadsheet!AO1145)),ISBLANK(Spreadsheet!AP1145)),NOT(ISNUMBER(VALUE(Spreadsheet!AP1145)))),FALSE,IF(OR(AND(Spreadsheet!AP1145&lt;6,MOD(Spreadsheet!AP1145*10,5)=0), MOD(Spreadsheet!AP1145,5000)=0),TRUE,FALSE)))</f>
        <v>1</v>
      </c>
      <c r="BT935" s="5" t="b">
        <f t="array" ref="BT935">IF(ISBLANK(Spreadsheet!AQ1145),TRUE,ISNUMBER(MATCH(TRUE,EXACT(Spreadsheet!AQ1145,EnrollWaive),0)))</f>
        <v>1</v>
      </c>
      <c r="BU935" s="5" t="b">
        <f t="array" ref="BU935">IF(ISBLANK(Spreadsheet!AR1145),TRUE,ISNUMBER(MATCH(TRUE,EXACT(Spreadsheet!AR1145,LifeBenefitClasses),0)))</f>
        <v>1</v>
      </c>
      <c r="BV935" s="5" t="b">
        <f>IF(OR(ISBLANK(Spreadsheet!AR1145), Spreadsheet!AR1145="Waive"),IF(ISBLANK(Spreadsheet!AS1145),TRUE,FALSE),IF(OR(AND(NOT(ISBLANK(Spreadsheet!AR1145)),ISBLANK(Spreadsheet!AS1145)),NOT(ISNUMBER(VALUE(Spreadsheet!AS1145)))),FALSE,IF(OR(AND(Spreadsheet!AS1145&lt;6,MOD(Spreadsheet!AS1145*10,5)=0), MOD(Spreadsheet!AS1145,10000)=0),TRUE,FALSE)))</f>
        <v>1</v>
      </c>
      <c r="BW935" s="5" t="b">
        <f t="array" ref="BW935">IF(ISBLANK(Spreadsheet!AT1145),TRUE,ISNUMBER(MATCH(TRUE,EXACT(Spreadsheet!AT1145,LifeBenefitClasses),0)))</f>
        <v>1</v>
      </c>
      <c r="BX935" s="5" t="b">
        <f>IF(OR(ISBLANK(Spreadsheet!AT1145), Spreadsheet!AT1145="Waive"),IF(ISBLANK(Spreadsheet!AU1145),TRUE,FALSE),IF(OR(AND(NOT(ISBLANK(Spreadsheet!AT1145)),ISBLANK(Spreadsheet!AU1145)),NOT(ISNUMBER(VALUE(Spreadsheet!AU1145)))),FALSE,IF(AND(NOT(OR(ISBLANK(Spreadsheet!AT1145),Spreadsheet!AT1145="Waive")),NOT(OR(ISBLANK(Spreadsheet!AR1145),Spreadsheet!AR1145="Waive")),MOD(Spreadsheet!AU1145,5000)=0, Spreadsheet!AU1145&lt;=(Spreadsheet!AS1145*0.5)),TRUE,FALSE)))</f>
        <v>1</v>
      </c>
      <c r="BY935" s="5" t="b">
        <f t="array" ref="BY935">IF(ISBLANK(Spreadsheet!AV1145),TRUE,ISNUMBER(MATCH(TRUE,EXACT(Spreadsheet!AV1145,EnrollWaive),0)))</f>
        <v>1</v>
      </c>
      <c r="BZ935" s="5" t="b">
        <f t="array" ref="BZ935">IF(ISBLANK(Spreadsheet!AW1145),TRUE,ISNUMBER(MATCH(TRUE,EXACT(Spreadsheet!AW1145,LifeBenefitClasses),0)))</f>
        <v>1</v>
      </c>
      <c r="CA935" s="5" t="b">
        <f t="array" ref="CA935">IF(ISBLANK(Spreadsheet!AX1145),TRUE,ISNUMBER(MATCH(TRUE,EXACT(Spreadsheet!AX1145,LifeBenefitClasses),0)))</f>
        <v>1</v>
      </c>
      <c r="CB935" s="5" t="b">
        <f t="array" ref="CB935">IF(ISBLANK(Spreadsheet!AY1145),TRUE,ISNUMBER(MATCH(TRUE,EXACT(Spreadsheet!AY1145,LifeBenefitClasses),0)))</f>
        <v>1</v>
      </c>
      <c r="CC935" s="5" t="b">
        <f t="array" ref="CC935">IF(ISBLANK(Spreadsheet!AZ1145),TRUE,ISNUMBER(MATCH(TRUE,EXACT(Spreadsheet!AZ1145,LifeBenefitClasses),0)))</f>
        <v>1</v>
      </c>
      <c r="CD935" s="5" t="b">
        <f t="array" ref="CD935">IF(ISBLANK(Spreadsheet!BA1145),TRUE,ISNUMBER(MATCH(TRUE,EXACT(Spreadsheet!BA1145,LifeBenefitClasses),0)))</f>
        <v>1</v>
      </c>
      <c r="CE935" s="5" t="b">
        <f>IF(OR(ISBLANK(Spreadsheet!BA1145), Spreadsheet!BA1145="Waive"),IF(ISBLANK(Spreadsheet!BB1145),TRUE,FALSE),IF(OR(AND(NOT(ISBLANK(Spreadsheet!BA1145)),ISBLANK(Spreadsheet!BB1145)),NOT(ISNUMBER(VALUE(Spreadsheet!BB1145))),ISBLANK(Spreadsheet!BC1145),NOT(ISNUMBER(VALUE(Spreadsheet!BC1145)))),FALSE,IF(AND(Spreadsheet!BB1145&gt;=50000,Spreadsheet!BB1145&lt;=250000,MOD(Spreadsheet!BB1145,10000)=0,Spreadsheet!BB1145&lt;=(10*Spreadsheet!BC1145)),TRUE,FALSE)))</f>
        <v>1</v>
      </c>
      <c r="CF935" s="5" t="b">
        <f>IF(NOT(ISBLANK(Spreadsheet!BC935)),AND(ISNUMBER(VALUE(Spreadsheet!BC935)),Spreadsheet!BC935&gt;0),AND(OR(ISBLANK(Spreadsheet!AO935),Spreadsheet!AO935="Waive",AND(NOT(OR(ISBLANK(Spreadsheet!AO935),Spreadsheet!AO935="Waive")),Spreadsheet!AP935&gt;=6)),OR(ISBLANK(Spreadsheet!AR935),AND(NOT(OR(ISBLANK(Spreadsheet!AR935),Spreadsheet!AR935="Waive")),Spreadsheet!AS935&gt;=6)),OR(ISBLANK(Spreadsheet!AW935)),OR(ISBLANK(Spreadsheet!AX935)),OR(ISBLANK(Spreadsheet!AY935)),OR(ISBLANK(Spreadsheet!AZ935)),OR(ISBLANK(Spreadsheet!BA935),Spreadsheet!BA935="Waive")))</f>
        <v>1</v>
      </c>
      <c r="CG935" s="5" t="b">
        <f t="shared" ca="1" si="69"/>
        <v>1</v>
      </c>
    </row>
    <row r="936" spans="8:85" x14ac:dyDescent="0.3">
      <c r="H936" s="5">
        <f t="shared" ca="1" si="66"/>
        <v>2</v>
      </c>
      <c r="I936" s="5" t="str">
        <f t="shared" ca="1" si="67"/>
        <v/>
      </c>
      <c r="J936" s="5" t="str">
        <f>IF(AND(NOT(ISBLANK(Spreadsheet!C1146)),ISBLANK(Spreadsheet!D1146)),Spreadsheet!F1146&amp;" "&amp;Spreadsheet!H1146,"")</f>
        <v/>
      </c>
      <c r="K936" s="5">
        <f>IF(AND(NOT(ISBLANK(Spreadsheet!C1146)),ISBLANK(Spreadsheet!D1146)),COUNTIFS(Spreadsheet!E$786:E1147,"=Child",Spreadsheet!C$786:C1147, "="&amp;Spreadsheet!C1146) + COUNTIFS(Spreadsheet!E$786:E1147,"=Step-child",Spreadsheet!C$786:C1147, "="&amp;Spreadsheet!C1146),0)</f>
        <v>0</v>
      </c>
      <c r="L936" s="5">
        <f>IF(NOT(ISBLANK(J936)),COUNTIFS(Spreadsheet!E$786:E1147,"=Wife",Spreadsheet!C$786:C1147, "="&amp;Spreadsheet!C1146) + COUNTIFS(Spreadsheet!E$786:E1147,"=Husband",Spreadsheet!C$786:C1147, "="&amp;Spreadsheet!C1146),0)</f>
        <v>0</v>
      </c>
      <c r="M936" s="5">
        <f>IF(NOT(ISBLANK(Spreadsheet!AJ1146)),VLOOKUP(Spreadsheet!AJ1146,'Drop Downs'!$P$2:$R$16,3,FALSE),0)</f>
        <v>0</v>
      </c>
      <c r="N936" s="5">
        <f>IF(NOT(ISBLANK(Spreadsheet!AJ1146)), VLOOKUP(Spreadsheet!AJ1146,'Drop Downs'!$P$2:$R$16,2,FALSE),0)</f>
        <v>0</v>
      </c>
      <c r="O936" s="5">
        <f>IF(NOT(ISBLANK(Spreadsheet!AL1146)),VLOOKUP(Spreadsheet!AL1146,'Drop Downs'!$P$2:$R$16,3,FALSE), 0)</f>
        <v>0</v>
      </c>
      <c r="P936" s="5">
        <f>IF(NOT(ISBLANK(Spreadsheet!AL1146)),VLOOKUP(Spreadsheet!AL1146,'Drop Downs'!$P$2:$R$16,2,FALSE),0)</f>
        <v>0</v>
      </c>
      <c r="Q936" s="5">
        <f>IF(NOT(ISBLANK(Spreadsheet!AN1146)),VLOOKUP(Spreadsheet!AN1146,'Drop Downs'!$P$2:$R$16,3,FALSE),0)</f>
        <v>0</v>
      </c>
      <c r="R936" s="5">
        <f>IF(NOT(ISBLANK(Spreadsheet!AN1146)),VLOOKUP(Spreadsheet!AN1146,'Drop Downs'!$P$2:$R$16,2,FALSE),0)</f>
        <v>0</v>
      </c>
      <c r="S936" s="5" t="str">
        <f>IF(OR(M936&gt;K936,N936&gt;L936,O936&gt;K936, Q936&gt;K936,N936&gt;L936, P936&gt;L936, R936&gt;L936),"Member currently has a coverage election over what he/she needs.  Please add more dependents or adjust the coverage election.","")&amp;(IF(AND(NOT(ISBLANK(Spreadsheet!C1146)),NOT(ISBLANK(Spreadsheet!D1146)),ISBLANK(Spreadsheet!E1146)),"Dependent lacks a relationship to member.Please select one from the drop-down.",""))</f>
        <v/>
      </c>
      <c r="T936" s="5" t="b">
        <f t="shared" si="68"/>
        <v>1</v>
      </c>
      <c r="U936" s="5" t="b">
        <f>OR(ISBLANK(Spreadsheet!C1146),IF(NOT(ISBLANK(Spreadsheet!D1146)),NOT(ISBLANK(Spreadsheet!E1146)),TRUE))</f>
        <v>1</v>
      </c>
      <c r="V936" s="5" t="b">
        <f>OR(ISBLANK(Spreadsheet!C1146), NOT(ISBLANK(Spreadsheet!I1146)))</f>
        <v>1</v>
      </c>
      <c r="W936" s="5" t="b">
        <f>OR(ISBLANK(Spreadsheet!D1146),NOT(ISBLANK(Spreadsheet!C1146)))</f>
        <v>1</v>
      </c>
      <c r="X936" s="155" t="str">
        <f>REPT("0",MIN(FIND({1,2,3,4,5,6,7,8,9},Spreadsheet!C1146&amp;"123456789"))-1)&amp;IF(ISBLANK(Spreadsheet!C1146),"",SUMPRODUCT(MID(0&amp;Spreadsheet!C1146,LARGE(INDEX(ISNUMBER(--MID(Spreadsheet!C1146,ROW($1:$225),1))*
 ROW($1:$225),0),ROW($1:$225))+1,1)*10^ROW($1:$225)/10))</f>
        <v/>
      </c>
      <c r="Y936" s="5" t="b">
        <f>IF(NOT(ISBLANK(Spreadsheet!C1146)),IF(AND(ISNUMBER(VALUE(Spreadsheet!C1146)), LEN(Spreadsheet!C1146)=9),TRUE,FALSE),TRUE)</f>
        <v>1</v>
      </c>
      <c r="Z936" s="155" t="str">
        <f>REPT("0",MIN(FIND({1,2,3,4,5,6,7,8,9},Spreadsheet!D1146&amp;"123456789"))-1)&amp;IF(ISBLANK(Spreadsheet!D1146),"",SUMPRODUCT(MID(0&amp;Spreadsheet!D1146,LARGE(INDEX(ISNUMBER(--MID(Spreadsheet!D1146,ROW($1:$225),1))*
 ROW($1:$225),0),ROW($1:$225))+1,1)*10^ROW($1:$225)/10))</f>
        <v/>
      </c>
      <c r="AA936" s="5" t="b">
        <f>IF(AND(NOT(ISBLANK(Spreadsheet!D1146)),NOT(ISBLANK(Spreadsheet!C1146))),IF(AND(ISNUMBER(VALUE(Spreadsheet!D1146)), LEN(Spreadsheet!D1146)=9),TRUE,FALSE),IF(AND(NOT(ISBLANK(Spreadsheet!D1146)),ISBLANK(Spreadsheet!C1146)),FALSE,TRUE))</f>
        <v>1</v>
      </c>
      <c r="AB936" s="5" t="b">
        <f>OR(ISBLANK(Spreadsheet!Y936),IF(NOT(ISBLANK(Spreadsheet!Y936)),LEN(Spreadsheet!Y936)=10,ISNUMBER(VALUE(Spreadsheet!Y936))))</f>
        <v>1</v>
      </c>
      <c r="AC936" s="5" t="b">
        <f>OR(ISBLANK(Spreadsheet!AI1146), AND(NOT(ISBLANK(Spreadsheet!AJ1146)), NOT(ISNUMBER(SEARCH("Waive",Spreadsheet!AJ1146)))))</f>
        <v>1</v>
      </c>
      <c r="AD936" s="5" t="b">
        <f>OR(ISBLANK(Spreadsheet!AK1146), AND(NOT(ISBLANK(Spreadsheet!AL1146)), NOT(ISNUMBER(SEARCH("Waive",Spreadsheet!AL1146)))))</f>
        <v>1</v>
      </c>
      <c r="AE936" s="5" t="b">
        <f>OR(ISBLANK(Spreadsheet!AM1146), AND(NOT(ISBLANK(Spreadsheet!AN1146)), NOT(ISNUMBER(SEARCH("Waive", Spreadsheet!AN1146)))))</f>
        <v>1</v>
      </c>
      <c r="AF936" s="5" t="b">
        <f>OR(ISBLANK(Spreadsheet!C1146), NOT(ISBLANK(Spreadsheet!D1146)),NOT(ISBLANK(Spreadsheet!L1146)))</f>
        <v>1</v>
      </c>
      <c r="AG936" s="5" t="b">
        <f>IF(AND(NOT(ISBLANK(Spreadsheet!C1146)), NOT(ISBLANK(Spreadsheet!D1146)),Spreadsheet!C1146&lt;&gt;Spreadsheet!D1146),IF(ISERROR(VLOOKUP(Spreadsheet!C1146, Spreadsheet!$C$6:'Spreadsheet'!$C1145,1,FALSE)), FALSE, TRUE),TRUE)</f>
        <v>1</v>
      </c>
      <c r="AH936" s="5" t="b">
        <f>Spreadsheet!$B$2=Spreadsheet!AD936</f>
        <v>1</v>
      </c>
      <c r="AI936" s="5" t="b">
        <f>IF(ISBLANK(Spreadsheet!G1146),TRUE,IF(OR(LEN(Spreadsheet!G1146)&gt;1,ISNUMBER(VALUE(Spreadsheet!G1146))),FALSE,TRUE))</f>
        <v>1</v>
      </c>
      <c r="AJ936" s="5" t="b">
        <f>OR(ISBLANK(Spreadsheet!C1146), NOT(ISBLANK(Spreadsheet!B1146)), NOT(ISBLANK(Spreadsheet!D1146)))</f>
        <v>1</v>
      </c>
      <c r="AK936" s="5" t="b">
        <f t="array" ref="AK936">IF(OR(AND(ISBLANK(Spreadsheet!E1146),ISBLANK(Spreadsheet!D1146),NOT(ISBLANK(Spreadsheet!C1146))),AND(ISBLANK(Spreadsheet!E1146),ISBLANK(Spreadsheet!D1146),ISBLANK(Spreadsheet!C1146))),TRUE,ISNUMBER(MATCH(TRUE,EXACT(Spreadsheet!E1146,Relationships),0)))</f>
        <v>1</v>
      </c>
      <c r="AL936" s="5" t="b">
        <f>IF(NOT(ISBLANK(Spreadsheet!C1146)),IF(OR(ISBLANK(Spreadsheet!F1146),LEN(Spreadsheet!F1146)&gt;40),FALSE,TRUE),TRUE)</f>
        <v>1</v>
      </c>
      <c r="AM936" s="5" t="b">
        <f>IF(NOT(ISBLANK(Spreadsheet!C1146)),IF(OR(ISBLANK(Spreadsheet!H1146),LEN(Spreadsheet!H1146)&gt;40),FALSE,TRUE),TRUE)</f>
        <v>1</v>
      </c>
      <c r="AN936" s="5" t="b">
        <f t="array" ref="AN936">IF(ISBLANK(Spreadsheet!I1146),TRUE,ISNUMBER(MATCH(TRUE,EXACT(Spreadsheet!I1146,GenderValues),0)))</f>
        <v>1</v>
      </c>
      <c r="AO936" s="5" t="b">
        <f ca="1">IF(ISERROR(DATEVALUE(TEXT(Spreadsheet!J1146,"mm/dd/yyyy")) &gt; TODAY()),IF(AND(ISBLANK(Spreadsheet!J1146),ISBLANK(Spreadsheet!C1146)),TRUE,FALSE),IF(DATEVALUE(TEXT(Spreadsheet!J1146,"mm/dd/yyyy")) &gt; TODAY(),FALSE,TRUE))</f>
        <v>1</v>
      </c>
      <c r="AP936" s="5" t="b">
        <f>OR(ISBLANK(Spreadsheet!K1146),LEN(Spreadsheet!K1146)&lt;=100)</f>
        <v>1</v>
      </c>
      <c r="AQ936" s="5" t="b">
        <f t="array" ref="AQ936">IF(OR(AND(ISBLANK(Spreadsheet!L1146),ISBLANK(Spreadsheet!C1146)),AND(NOT(ISBLANK(Spreadsheet!C1146)),NOT(ISBLANK(Spreadsheet!D1146)))),TRUE,ISNUMBER(MATCH(TRUE,EXACT(Spreadsheet!L1146,MaritalStatus),0)))</f>
        <v>1</v>
      </c>
      <c r="AR936" s="5" t="b">
        <f ca="1">IF(ISERROR(DATEVALUE(TEXT(Spreadsheet!M1146,"mm/dd/yyyy")) &gt; TODAY()),IF(ISBLANK(Spreadsheet!M1146),TRUE,FALSE),IF(DATEVALUE(TEXT(Spreadsheet!M1146,"mm/dd/yyyy")) &gt; TODAY(),FALSE,TRUE))</f>
        <v>1</v>
      </c>
      <c r="AS936" s="5" t="b">
        <f>OR(ISBLANK(Spreadsheet!N1146),LEN(Spreadsheet!N1146)&lt;=100)</f>
        <v>1</v>
      </c>
      <c r="AT936" s="5" t="b">
        <f>OR(ISBLANK(Spreadsheet!O1146),UPPER(Spreadsheet!O1146)="YES")</f>
        <v>1</v>
      </c>
      <c r="AU936" s="5" t="b">
        <f>OR(ISBLANK(Spreadsheet!P1146),UPPER(Spreadsheet!P1146)="YES")</f>
        <v>1</v>
      </c>
      <c r="AV936" s="5" t="b">
        <f t="array" ref="AV936">IF(ISBLANK(Spreadsheet!Q1146),TRUE,ISNUMBER(MATCH(TRUE,EXACT(Spreadsheet!Q1146,OnGroupsPriorIns),0)))</f>
        <v>1</v>
      </c>
      <c r="AW936" s="5" t="b">
        <f>OR(ISBLANK(Spreadsheet!R1146),UPPER(Spreadsheet!R1146)="YES")</f>
        <v>1</v>
      </c>
      <c r="AX936" s="5" t="b">
        <f>OR(ISBLANK(Spreadsheet!S1146),UPPER(Spreadsheet!S1146)="YES")</f>
        <v>1</v>
      </c>
      <c r="AY936" s="5" t="b">
        <f>OR(AND(ISBLANK(Spreadsheet!C1146),LEN(Spreadsheet!T1146)=0),AND(NOT(ISBLANK(Spreadsheet!C1146)),LEN(Spreadsheet!T1146)&gt;0,LEN(Spreadsheet!T1146)&lt;=50))</f>
        <v>1</v>
      </c>
      <c r="AZ936" s="5" t="b">
        <f>OR(LEN(Spreadsheet!U1146)=0,AND(LEN(Spreadsheet!U1146)&gt;0,LEN(Spreadsheet!U1146)&lt;=50))</f>
        <v>1</v>
      </c>
      <c r="BA936" s="5" t="b">
        <f>OR(AND(ISBLANK(Spreadsheet!C1146),LEN(Spreadsheet!V1146)=0),AND(NOT(ISBLANK(Spreadsheet!C1146)),LEN(Spreadsheet!V1146)&gt;0,LEN(Spreadsheet!V1146)&lt;=50))</f>
        <v>1</v>
      </c>
      <c r="BB936" s="5" t="b">
        <f t="array" ref="BB936">IF(AND(ISBLANK(Spreadsheet!C1146),LEN(Spreadsheet!W1146)=0),TRUE,ISNUMBER(MATCH(TRUE,EXACT(Spreadsheet!W1146,States),0)))</f>
        <v>1</v>
      </c>
      <c r="BC936" s="5" t="b">
        <f>OR(AND(ISBLANK(Spreadsheet!C1146),LEN(Spreadsheet!X1146)=0),AND(NOT(ISBLANK(Spreadsheet!C1146)),LEN(Spreadsheet!X1146)&gt;0,LEN(Spreadsheet!X1146)=5,ISNUMBER(VALUE(Spreadsheet!X1146))))</f>
        <v>1</v>
      </c>
      <c r="BD936" s="5" t="b">
        <f>OR(ISBLANK(Spreadsheet!Z1146),LEN(Spreadsheet!Z1146)&lt;=50)</f>
        <v>1</v>
      </c>
      <c r="BE936" s="5" t="b">
        <f>ISBLANK(Spreadsheet!AA1146)</f>
        <v>1</v>
      </c>
      <c r="BF936" s="5" t="b">
        <f>ISBLANK(Spreadsheet!AB1146)</f>
        <v>1</v>
      </c>
      <c r="BG936" s="5" t="b">
        <f>IF(ISERROR(DATEVALUE(TEXT(Spreadsheet!AC1146,"mm/dd/yyyy")) &gt; DATEVALUE(TEXT(Spreadsheet!J1146,"mm/dd/yyyy"))),IF(OR(AND(ISBLANK(Spreadsheet!AC1146),ISBLANK(Spreadsheet!C1146)),AND(NOT(ISBLANK(Spreadsheet!C1146)),ISBLANK(Spreadsheet!AC1146),NOT(ISBLANK(Spreadsheet!D1146)))),TRUE,FALSE),IF(DATEVALUE(TEXT(Spreadsheet!AC1146,"mm/dd/yyyy")) &gt; DATEVALUE(TEXT(Spreadsheet!J1146,"mm/dd/yyyy")),TRUE,FALSE))</f>
        <v>1</v>
      </c>
      <c r="BH936" s="5" t="b">
        <f>OR(AND(ISBLANK(Spreadsheet!C1146),ISBLANK(Spreadsheet!AE1146)),AND(NOT(ISBLANK(Spreadsheet!C1146)),NOT(ISBLANK(Spreadsheet!D1146)),ISBLANK(Spreadsheet!AE1146)),AND(NOT(ISBLANK(Spreadsheet!C1146)),ISBLANK(Spreadsheet!D1146),NOT(ISBLANK(Spreadsheet!AE1146)),LEN(Spreadsheet!AE1146)&lt;=100))</f>
        <v>1</v>
      </c>
      <c r="BI936" s="5" t="b">
        <f t="array" ref="BI936">IF(ISBLANK(Spreadsheet!AF1146),TRUE,ISNUMBER(MATCH(TRUE,EXACT(Spreadsheet!AF1146,CobraShortReasons),0)))</f>
        <v>1</v>
      </c>
      <c r="BJ936" s="5" t="b">
        <f ca="1">IF(ISERROR(DATEVALUE(TEXT(Spreadsheet!AG1146,"mm/dd/yyyy")) &gt; TODAY()),IF(ISBLANK(Spreadsheet!AG1146),TRUE,FALSE),IF(DATEVALUE(TEXT(Spreadsheet!AG1146,"mm/dd/yyyy")) &gt; TODAY(),FALSE,TRUE))</f>
        <v>1</v>
      </c>
      <c r="BK936" s="5" t="b">
        <f>OR(ISBLANK(Spreadsheet!AH1146),LEN(Spreadsheet!AH1146)&lt;=25)</f>
        <v>1</v>
      </c>
      <c r="BL936" s="5" t="b">
        <f t="array" aca="1" ref="BL936" ca="1">IF(ISBLANK(Spreadsheet!AI1146),TRUE,ISNUMBER(MATCH(TRUE,EXACT(Spreadsheet!AI1146,INDIRECT(Spreadsheet!$D$2)),0)))</f>
        <v>1</v>
      </c>
      <c r="BM936" s="5" t="b">
        <f t="array" aca="1" ref="BM936" ca="1">IF(ISBLANK(Spreadsheet!AJ1146),TRUE,ISNUMBER(MATCH(TRUE,EXACT(Spreadsheet!AJ1146,INDIRECT(Spreadsheet!BJ936)),0)))</f>
        <v>1</v>
      </c>
      <c r="BN936" s="5" t="b">
        <f t="array" ref="BN936">IF(ISBLANK(Spreadsheet!AK1146),TRUE,ISNUMBER(MATCH(TRUE,EXACT(Spreadsheet!AK1146,DentalPlans),0)))</f>
        <v>1</v>
      </c>
      <c r="BO936" s="5" t="b">
        <f t="array" aca="1" ref="BO936" ca="1">IF(ISBLANK(Spreadsheet!AL1146),TRUE,ISNUMBER(MATCH(TRUE,EXACT(Spreadsheet!AL1146,INDIRECT(Spreadsheet!BK936)),0)))</f>
        <v>1</v>
      </c>
      <c r="BP936" s="5" t="b">
        <f t="array" ref="BP936">IF(ISBLANK(Spreadsheet!AM1146),TRUE,ISNUMBER(MATCH(TRUE,EXACT(Spreadsheet!AM1146,VisionPlans),0)))</f>
        <v>1</v>
      </c>
      <c r="BQ936" s="5" t="b">
        <f t="array" aca="1" ref="BQ936" ca="1">IF(ISBLANK(Spreadsheet!AN1146),TRUE,ISNUMBER(MATCH(TRUE,EXACT(Spreadsheet!AN1146,INDIRECT(Spreadsheet!BL936)),0)))</f>
        <v>1</v>
      </c>
      <c r="BR936" s="5" t="b">
        <f t="array" ref="BR936">IF(ISBLANK(Spreadsheet!AO1146),TRUE,ISNUMBER(MATCH(TRUE,EXACT(Spreadsheet!AO1146,LifeBenefitClasses),0)))</f>
        <v>1</v>
      </c>
      <c r="BS936" s="5" t="b">
        <f>IF(OR(ISBLANK(Spreadsheet!AO1146), Spreadsheet!AO1146="Waive"),IF(ISBLANK(Spreadsheet!AP1146),TRUE,FALSE),IF(OR(AND(NOT(ISBLANK(Spreadsheet!AO1146)),ISBLANK(Spreadsheet!AP1146)),NOT(ISNUMBER(VALUE(Spreadsheet!AP1146)))),FALSE,IF(OR(AND(Spreadsheet!AP1146&lt;6,MOD(Spreadsheet!AP1146*10,5)=0), MOD(Spreadsheet!AP1146,5000)=0),TRUE,FALSE)))</f>
        <v>1</v>
      </c>
      <c r="BT936" s="5" t="b">
        <f t="array" ref="BT936">IF(ISBLANK(Spreadsheet!AQ1146),TRUE,ISNUMBER(MATCH(TRUE,EXACT(Spreadsheet!AQ1146,EnrollWaive),0)))</f>
        <v>1</v>
      </c>
      <c r="BU936" s="5" t="b">
        <f t="array" ref="BU936">IF(ISBLANK(Spreadsheet!AR1146),TRUE,ISNUMBER(MATCH(TRUE,EXACT(Spreadsheet!AR1146,LifeBenefitClasses),0)))</f>
        <v>1</v>
      </c>
      <c r="BV936" s="5" t="b">
        <f>IF(OR(ISBLANK(Spreadsheet!AR1146), Spreadsheet!AR1146="Waive"),IF(ISBLANK(Spreadsheet!AS1146),TRUE,FALSE),IF(OR(AND(NOT(ISBLANK(Spreadsheet!AR1146)),ISBLANK(Spreadsheet!AS1146)),NOT(ISNUMBER(VALUE(Spreadsheet!AS1146)))),FALSE,IF(OR(AND(Spreadsheet!AS1146&lt;6,MOD(Spreadsheet!AS1146*10,5)=0), MOD(Spreadsheet!AS1146,10000)=0),TRUE,FALSE)))</f>
        <v>1</v>
      </c>
      <c r="BW936" s="5" t="b">
        <f t="array" ref="BW936">IF(ISBLANK(Spreadsheet!AT1146),TRUE,ISNUMBER(MATCH(TRUE,EXACT(Spreadsheet!AT1146,LifeBenefitClasses),0)))</f>
        <v>1</v>
      </c>
      <c r="BX936" s="5" t="b">
        <f>IF(OR(ISBLANK(Spreadsheet!AT1146), Spreadsheet!AT1146="Waive"),IF(ISBLANK(Spreadsheet!AU1146),TRUE,FALSE),IF(OR(AND(NOT(ISBLANK(Spreadsheet!AT1146)),ISBLANK(Spreadsheet!AU1146)),NOT(ISNUMBER(VALUE(Spreadsheet!AU1146)))),FALSE,IF(AND(NOT(OR(ISBLANK(Spreadsheet!AT1146),Spreadsheet!AT1146="Waive")),NOT(OR(ISBLANK(Spreadsheet!AR1146),Spreadsheet!AR1146="Waive")),MOD(Spreadsheet!AU1146,5000)=0, Spreadsheet!AU1146&lt;=(Spreadsheet!AS1146*0.5)),TRUE,FALSE)))</f>
        <v>1</v>
      </c>
      <c r="BY936" s="5" t="b">
        <f t="array" ref="BY936">IF(ISBLANK(Spreadsheet!AV1146),TRUE,ISNUMBER(MATCH(TRUE,EXACT(Spreadsheet!AV1146,EnrollWaive),0)))</f>
        <v>1</v>
      </c>
      <c r="BZ936" s="5" t="b">
        <f t="array" ref="BZ936">IF(ISBLANK(Spreadsheet!AW1146),TRUE,ISNUMBER(MATCH(TRUE,EXACT(Spreadsheet!AW1146,LifeBenefitClasses),0)))</f>
        <v>1</v>
      </c>
      <c r="CA936" s="5" t="b">
        <f t="array" ref="CA936">IF(ISBLANK(Spreadsheet!AX1146),TRUE,ISNUMBER(MATCH(TRUE,EXACT(Spreadsheet!AX1146,LifeBenefitClasses),0)))</f>
        <v>1</v>
      </c>
      <c r="CB936" s="5" t="b">
        <f t="array" ref="CB936">IF(ISBLANK(Spreadsheet!AY1146),TRUE,ISNUMBER(MATCH(TRUE,EXACT(Spreadsheet!AY1146,LifeBenefitClasses),0)))</f>
        <v>1</v>
      </c>
      <c r="CC936" s="5" t="b">
        <f t="array" ref="CC936">IF(ISBLANK(Spreadsheet!AZ1146),TRUE,ISNUMBER(MATCH(TRUE,EXACT(Spreadsheet!AZ1146,LifeBenefitClasses),0)))</f>
        <v>1</v>
      </c>
      <c r="CD936" s="5" t="b">
        <f t="array" ref="CD936">IF(ISBLANK(Spreadsheet!BA1146),TRUE,ISNUMBER(MATCH(TRUE,EXACT(Spreadsheet!BA1146,LifeBenefitClasses),0)))</f>
        <v>1</v>
      </c>
      <c r="CE936" s="5" t="b">
        <f>IF(OR(ISBLANK(Spreadsheet!BA1146), Spreadsheet!BA1146="Waive"),IF(ISBLANK(Spreadsheet!BB1146),TRUE,FALSE),IF(OR(AND(NOT(ISBLANK(Spreadsheet!BA1146)),ISBLANK(Spreadsheet!BB1146)),NOT(ISNUMBER(VALUE(Spreadsheet!BB1146))),ISBLANK(Spreadsheet!BC1146),NOT(ISNUMBER(VALUE(Spreadsheet!BC1146)))),FALSE,IF(AND(Spreadsheet!BB1146&gt;=50000,Spreadsheet!BB1146&lt;=250000,MOD(Spreadsheet!BB1146,10000)=0,Spreadsheet!BB1146&lt;=(10*Spreadsheet!BC1146)),TRUE,FALSE)))</f>
        <v>1</v>
      </c>
      <c r="CF936" s="5" t="b">
        <f>IF(NOT(ISBLANK(Spreadsheet!BC936)),AND(ISNUMBER(VALUE(Spreadsheet!BC936)),Spreadsheet!BC936&gt;0),AND(OR(ISBLANK(Spreadsheet!AO936),Spreadsheet!AO936="Waive",AND(NOT(OR(ISBLANK(Spreadsheet!AO936),Spreadsheet!AO936="Waive")),Spreadsheet!AP936&gt;=6)),OR(ISBLANK(Spreadsheet!AR936),AND(NOT(OR(ISBLANK(Spreadsheet!AR936),Spreadsheet!AR936="Waive")),Spreadsheet!AS936&gt;=6)),OR(ISBLANK(Spreadsheet!AW936)),OR(ISBLANK(Spreadsheet!AX936)),OR(ISBLANK(Spreadsheet!AY936)),OR(ISBLANK(Spreadsheet!AZ936)),OR(ISBLANK(Spreadsheet!BA936),Spreadsheet!BA936="Waive")))</f>
        <v>1</v>
      </c>
      <c r="CG936" s="5" t="b">
        <f t="shared" ca="1" si="69"/>
        <v>1</v>
      </c>
    </row>
    <row r="937" spans="8:85" x14ac:dyDescent="0.3">
      <c r="H937" s="5">
        <f t="shared" ca="1" si="66"/>
        <v>2</v>
      </c>
      <c r="I937" s="5" t="str">
        <f t="shared" ca="1" si="67"/>
        <v/>
      </c>
      <c r="J937" s="5" t="str">
        <f>IF(AND(NOT(ISBLANK(Spreadsheet!C1147)),ISBLANK(Spreadsheet!D1147)),Spreadsheet!F1147&amp;" "&amp;Spreadsheet!H1147,"")</f>
        <v/>
      </c>
      <c r="K937" s="5">
        <f>IF(AND(NOT(ISBLANK(Spreadsheet!C1147)),ISBLANK(Spreadsheet!D1147)),COUNTIFS(Spreadsheet!E$786:E1148,"=Child",Spreadsheet!C$786:C1148, "="&amp;Spreadsheet!C1147) + COUNTIFS(Spreadsheet!E$786:E1148,"=Step-child",Spreadsheet!C$786:C1148, "="&amp;Spreadsheet!C1147),0)</f>
        <v>0</v>
      </c>
      <c r="L937" s="5">
        <f>IF(NOT(ISBLANK(J937)),COUNTIFS(Spreadsheet!E$786:E1148,"=Wife",Spreadsheet!C$786:C1148, "="&amp;Spreadsheet!C1147) + COUNTIFS(Spreadsheet!E$786:E1148,"=Husband",Spreadsheet!C$786:C1148, "="&amp;Spreadsheet!C1147),0)</f>
        <v>0</v>
      </c>
      <c r="M937" s="5">
        <f>IF(NOT(ISBLANK(Spreadsheet!AJ1147)),VLOOKUP(Spreadsheet!AJ1147,'Drop Downs'!$P$2:$R$16,3,FALSE),0)</f>
        <v>0</v>
      </c>
      <c r="N937" s="5">
        <f>IF(NOT(ISBLANK(Spreadsheet!AJ1147)), VLOOKUP(Spreadsheet!AJ1147,'Drop Downs'!$P$2:$R$16,2,FALSE),0)</f>
        <v>0</v>
      </c>
      <c r="O937" s="5">
        <f>IF(NOT(ISBLANK(Spreadsheet!AL1147)),VLOOKUP(Spreadsheet!AL1147,'Drop Downs'!$P$2:$R$16,3,FALSE), 0)</f>
        <v>0</v>
      </c>
      <c r="P937" s="5">
        <f>IF(NOT(ISBLANK(Spreadsheet!AL1147)),VLOOKUP(Spreadsheet!AL1147,'Drop Downs'!$P$2:$R$16,2,FALSE),0)</f>
        <v>0</v>
      </c>
      <c r="Q937" s="5">
        <f>IF(NOT(ISBLANK(Spreadsheet!AN1147)),VLOOKUP(Spreadsheet!AN1147,'Drop Downs'!$P$2:$R$16,3,FALSE),0)</f>
        <v>0</v>
      </c>
      <c r="R937" s="5">
        <f>IF(NOT(ISBLANK(Spreadsheet!AN1147)),VLOOKUP(Spreadsheet!AN1147,'Drop Downs'!$P$2:$R$16,2,FALSE),0)</f>
        <v>0</v>
      </c>
      <c r="S937" s="5" t="str">
        <f>IF(OR(M937&gt;K937,N937&gt;L937,O937&gt;K937, Q937&gt;K937,N937&gt;L937, P937&gt;L937, R937&gt;L937),"Member currently has a coverage election over what he/she needs.  Please add more dependents or adjust the coverage election.","")&amp;(IF(AND(NOT(ISBLANK(Spreadsheet!C1147)),NOT(ISBLANK(Spreadsheet!D1147)),ISBLANK(Spreadsheet!E1147)),"Dependent lacks a relationship to member.Please select one from the drop-down.",""))</f>
        <v/>
      </c>
      <c r="T937" s="5" t="b">
        <f t="shared" si="68"/>
        <v>1</v>
      </c>
      <c r="U937" s="5" t="b">
        <f>OR(ISBLANK(Spreadsheet!C1147),IF(NOT(ISBLANK(Spreadsheet!D1147)),NOT(ISBLANK(Spreadsheet!E1147)),TRUE))</f>
        <v>1</v>
      </c>
      <c r="V937" s="5" t="b">
        <f>OR(ISBLANK(Spreadsheet!C1147), NOT(ISBLANK(Spreadsheet!I1147)))</f>
        <v>1</v>
      </c>
      <c r="W937" s="5" t="b">
        <f>OR(ISBLANK(Spreadsheet!D1147),NOT(ISBLANK(Spreadsheet!C1147)))</f>
        <v>1</v>
      </c>
      <c r="X937" s="155" t="str">
        <f>REPT("0",MIN(FIND({1,2,3,4,5,6,7,8,9},Spreadsheet!C1147&amp;"123456789"))-1)&amp;IF(ISBLANK(Spreadsheet!C1147),"",SUMPRODUCT(MID(0&amp;Spreadsheet!C1147,LARGE(INDEX(ISNUMBER(--MID(Spreadsheet!C1147,ROW($1:$225),1))*
 ROW($1:$225),0),ROW($1:$225))+1,1)*10^ROW($1:$225)/10))</f>
        <v/>
      </c>
      <c r="Y937" s="5" t="b">
        <f>IF(NOT(ISBLANK(Spreadsheet!C1147)),IF(AND(ISNUMBER(VALUE(Spreadsheet!C1147)), LEN(Spreadsheet!C1147)=9),TRUE,FALSE),TRUE)</f>
        <v>1</v>
      </c>
      <c r="Z937" s="155" t="str">
        <f>REPT("0",MIN(FIND({1,2,3,4,5,6,7,8,9},Spreadsheet!D1147&amp;"123456789"))-1)&amp;IF(ISBLANK(Spreadsheet!D1147),"",SUMPRODUCT(MID(0&amp;Spreadsheet!D1147,LARGE(INDEX(ISNUMBER(--MID(Spreadsheet!D1147,ROW($1:$225),1))*
 ROW($1:$225),0),ROW($1:$225))+1,1)*10^ROW($1:$225)/10))</f>
        <v/>
      </c>
      <c r="AA937" s="5" t="b">
        <f>IF(AND(NOT(ISBLANK(Spreadsheet!D1147)),NOT(ISBLANK(Spreadsheet!C1147))),IF(AND(ISNUMBER(VALUE(Spreadsheet!D1147)), LEN(Spreadsheet!D1147)=9),TRUE,FALSE),IF(AND(NOT(ISBLANK(Spreadsheet!D1147)),ISBLANK(Spreadsheet!C1147)),FALSE,TRUE))</f>
        <v>1</v>
      </c>
      <c r="AB937" s="5" t="b">
        <f>OR(ISBLANK(Spreadsheet!Y937),IF(NOT(ISBLANK(Spreadsheet!Y937)),LEN(Spreadsheet!Y937)=10,ISNUMBER(VALUE(Spreadsheet!Y937))))</f>
        <v>1</v>
      </c>
      <c r="AC937" s="5" t="b">
        <f>OR(ISBLANK(Spreadsheet!AI1147), AND(NOT(ISBLANK(Spreadsheet!AJ1147)), NOT(ISNUMBER(SEARCH("Waive",Spreadsheet!AJ1147)))))</f>
        <v>1</v>
      </c>
      <c r="AD937" s="5" t="b">
        <f>OR(ISBLANK(Spreadsheet!AK1147), AND(NOT(ISBLANK(Spreadsheet!AL1147)), NOT(ISNUMBER(SEARCH("Waive",Spreadsheet!AL1147)))))</f>
        <v>1</v>
      </c>
      <c r="AE937" s="5" t="b">
        <f>OR(ISBLANK(Spreadsheet!AM1147), AND(NOT(ISBLANK(Spreadsheet!AN1147)), NOT(ISNUMBER(SEARCH("Waive", Spreadsheet!AN1147)))))</f>
        <v>1</v>
      </c>
      <c r="AF937" s="5" t="b">
        <f>OR(ISBLANK(Spreadsheet!C1147), NOT(ISBLANK(Spreadsheet!D1147)),NOT(ISBLANK(Spreadsheet!L1147)))</f>
        <v>1</v>
      </c>
      <c r="AG937" s="5" t="b">
        <f>IF(AND(NOT(ISBLANK(Spreadsheet!C1147)), NOT(ISBLANK(Spreadsheet!D1147)),Spreadsheet!C1147&lt;&gt;Spreadsheet!D1147),IF(ISERROR(VLOOKUP(Spreadsheet!C1147, Spreadsheet!$C$6:'Spreadsheet'!$C1146,1,FALSE)), FALSE, TRUE),TRUE)</f>
        <v>1</v>
      </c>
      <c r="AH937" s="5" t="b">
        <f>Spreadsheet!$B$2=Spreadsheet!AD937</f>
        <v>1</v>
      </c>
      <c r="AI937" s="5" t="b">
        <f>IF(ISBLANK(Spreadsheet!G1147),TRUE,IF(OR(LEN(Spreadsheet!G1147)&gt;1,ISNUMBER(VALUE(Spreadsheet!G1147))),FALSE,TRUE))</f>
        <v>1</v>
      </c>
      <c r="AJ937" s="5" t="b">
        <f>OR(ISBLANK(Spreadsheet!C1147), NOT(ISBLANK(Spreadsheet!B1147)), NOT(ISBLANK(Spreadsheet!D1147)))</f>
        <v>1</v>
      </c>
      <c r="AK937" s="5" t="b">
        <f t="array" ref="AK937">IF(OR(AND(ISBLANK(Spreadsheet!E1147),ISBLANK(Spreadsheet!D1147),NOT(ISBLANK(Spreadsheet!C1147))),AND(ISBLANK(Spreadsheet!E1147),ISBLANK(Spreadsheet!D1147),ISBLANK(Spreadsheet!C1147))),TRUE,ISNUMBER(MATCH(TRUE,EXACT(Spreadsheet!E1147,Relationships),0)))</f>
        <v>1</v>
      </c>
      <c r="AL937" s="5" t="b">
        <f>IF(NOT(ISBLANK(Spreadsheet!C1147)),IF(OR(ISBLANK(Spreadsheet!F1147),LEN(Spreadsheet!F1147)&gt;40),FALSE,TRUE),TRUE)</f>
        <v>1</v>
      </c>
      <c r="AM937" s="5" t="b">
        <f>IF(NOT(ISBLANK(Spreadsheet!C1147)),IF(OR(ISBLANK(Spreadsheet!H1147),LEN(Spreadsheet!H1147)&gt;40),FALSE,TRUE),TRUE)</f>
        <v>1</v>
      </c>
      <c r="AN937" s="5" t="b">
        <f t="array" ref="AN937">IF(ISBLANK(Spreadsheet!I1147),TRUE,ISNUMBER(MATCH(TRUE,EXACT(Spreadsheet!I1147,GenderValues),0)))</f>
        <v>1</v>
      </c>
      <c r="AO937" s="5" t="b">
        <f ca="1">IF(ISERROR(DATEVALUE(TEXT(Spreadsheet!J1147,"mm/dd/yyyy")) &gt; TODAY()),IF(AND(ISBLANK(Spreadsheet!J1147),ISBLANK(Spreadsheet!C1147)),TRUE,FALSE),IF(DATEVALUE(TEXT(Spreadsheet!J1147,"mm/dd/yyyy")) &gt; TODAY(),FALSE,TRUE))</f>
        <v>1</v>
      </c>
      <c r="AP937" s="5" t="b">
        <f>OR(ISBLANK(Spreadsheet!K1147),LEN(Spreadsheet!K1147)&lt;=100)</f>
        <v>1</v>
      </c>
      <c r="AQ937" s="5" t="b">
        <f t="array" ref="AQ937">IF(OR(AND(ISBLANK(Spreadsheet!L1147),ISBLANK(Spreadsheet!C1147)),AND(NOT(ISBLANK(Spreadsheet!C1147)),NOT(ISBLANK(Spreadsheet!D1147)))),TRUE,ISNUMBER(MATCH(TRUE,EXACT(Spreadsheet!L1147,MaritalStatus),0)))</f>
        <v>1</v>
      </c>
      <c r="AR937" s="5" t="b">
        <f ca="1">IF(ISERROR(DATEVALUE(TEXT(Spreadsheet!M1147,"mm/dd/yyyy")) &gt; TODAY()),IF(ISBLANK(Spreadsheet!M1147),TRUE,FALSE),IF(DATEVALUE(TEXT(Spreadsheet!M1147,"mm/dd/yyyy")) &gt; TODAY(),FALSE,TRUE))</f>
        <v>1</v>
      </c>
      <c r="AS937" s="5" t="b">
        <f>OR(ISBLANK(Spreadsheet!N1147),LEN(Spreadsheet!N1147)&lt;=100)</f>
        <v>1</v>
      </c>
      <c r="AT937" s="5" t="b">
        <f>OR(ISBLANK(Spreadsheet!O1147),UPPER(Spreadsheet!O1147)="YES")</f>
        <v>1</v>
      </c>
      <c r="AU937" s="5" t="b">
        <f>OR(ISBLANK(Spreadsheet!P1147),UPPER(Spreadsheet!P1147)="YES")</f>
        <v>1</v>
      </c>
      <c r="AV937" s="5" t="b">
        <f t="array" ref="AV937">IF(ISBLANK(Spreadsheet!Q1147),TRUE,ISNUMBER(MATCH(TRUE,EXACT(Spreadsheet!Q1147,OnGroupsPriorIns),0)))</f>
        <v>1</v>
      </c>
      <c r="AW937" s="5" t="b">
        <f>OR(ISBLANK(Spreadsheet!R1147),UPPER(Spreadsheet!R1147)="YES")</f>
        <v>1</v>
      </c>
      <c r="AX937" s="5" t="b">
        <f>OR(ISBLANK(Spreadsheet!S1147),UPPER(Spreadsheet!S1147)="YES")</f>
        <v>1</v>
      </c>
      <c r="AY937" s="5" t="b">
        <f>OR(AND(ISBLANK(Spreadsheet!C1147),LEN(Spreadsheet!T1147)=0),AND(NOT(ISBLANK(Spreadsheet!C1147)),LEN(Spreadsheet!T1147)&gt;0,LEN(Spreadsheet!T1147)&lt;=50))</f>
        <v>1</v>
      </c>
      <c r="AZ937" s="5" t="b">
        <f>OR(LEN(Spreadsheet!U1147)=0,AND(LEN(Spreadsheet!U1147)&gt;0,LEN(Spreadsheet!U1147)&lt;=50))</f>
        <v>1</v>
      </c>
      <c r="BA937" s="5" t="b">
        <f>OR(AND(ISBLANK(Spreadsheet!C1147),LEN(Spreadsheet!V1147)=0),AND(NOT(ISBLANK(Spreadsheet!C1147)),LEN(Spreadsheet!V1147)&gt;0,LEN(Spreadsheet!V1147)&lt;=50))</f>
        <v>1</v>
      </c>
      <c r="BB937" s="5" t="b">
        <f t="array" ref="BB937">IF(AND(ISBLANK(Spreadsheet!C1147),LEN(Spreadsheet!W1147)=0),TRUE,ISNUMBER(MATCH(TRUE,EXACT(Spreadsheet!W1147,States),0)))</f>
        <v>1</v>
      </c>
      <c r="BC937" s="5" t="b">
        <f>OR(AND(ISBLANK(Spreadsheet!C1147),LEN(Spreadsheet!X1147)=0),AND(NOT(ISBLANK(Spreadsheet!C1147)),LEN(Spreadsheet!X1147)&gt;0,LEN(Spreadsheet!X1147)=5,ISNUMBER(VALUE(Spreadsheet!X1147))))</f>
        <v>1</v>
      </c>
      <c r="BD937" s="5" t="b">
        <f>OR(ISBLANK(Spreadsheet!Z1147),LEN(Spreadsheet!Z1147)&lt;=50)</f>
        <v>1</v>
      </c>
      <c r="BE937" s="5" t="b">
        <f>ISBLANK(Spreadsheet!AA1147)</f>
        <v>1</v>
      </c>
      <c r="BF937" s="5" t="b">
        <f>ISBLANK(Spreadsheet!AB1147)</f>
        <v>1</v>
      </c>
      <c r="BG937" s="5" t="b">
        <f>IF(ISERROR(DATEVALUE(TEXT(Spreadsheet!AC1147,"mm/dd/yyyy")) &gt; DATEVALUE(TEXT(Spreadsheet!J1147,"mm/dd/yyyy"))),IF(OR(AND(ISBLANK(Spreadsheet!AC1147),ISBLANK(Spreadsheet!C1147)),AND(NOT(ISBLANK(Spreadsheet!C1147)),ISBLANK(Spreadsheet!AC1147),NOT(ISBLANK(Spreadsheet!D1147)))),TRUE,FALSE),IF(DATEVALUE(TEXT(Spreadsheet!AC1147,"mm/dd/yyyy")) &gt; DATEVALUE(TEXT(Spreadsheet!J1147,"mm/dd/yyyy")),TRUE,FALSE))</f>
        <v>1</v>
      </c>
      <c r="BH937" s="5" t="b">
        <f>OR(AND(ISBLANK(Spreadsheet!C1147),ISBLANK(Spreadsheet!AE1147)),AND(NOT(ISBLANK(Spreadsheet!C1147)),NOT(ISBLANK(Spreadsheet!D1147)),ISBLANK(Spreadsheet!AE1147)),AND(NOT(ISBLANK(Spreadsheet!C1147)),ISBLANK(Spreadsheet!D1147),NOT(ISBLANK(Spreadsheet!AE1147)),LEN(Spreadsheet!AE1147)&lt;=100))</f>
        <v>1</v>
      </c>
      <c r="BI937" s="5" t="b">
        <f t="array" ref="BI937">IF(ISBLANK(Spreadsheet!AF1147),TRUE,ISNUMBER(MATCH(TRUE,EXACT(Spreadsheet!AF1147,CobraShortReasons),0)))</f>
        <v>1</v>
      </c>
      <c r="BJ937" s="5" t="b">
        <f ca="1">IF(ISERROR(DATEVALUE(TEXT(Spreadsheet!AG1147,"mm/dd/yyyy")) &gt; TODAY()),IF(ISBLANK(Spreadsheet!AG1147),TRUE,FALSE),IF(DATEVALUE(TEXT(Spreadsheet!AG1147,"mm/dd/yyyy")) &gt; TODAY(),FALSE,TRUE))</f>
        <v>1</v>
      </c>
      <c r="BK937" s="5" t="b">
        <f>OR(ISBLANK(Spreadsheet!AH1147),LEN(Spreadsheet!AH1147)&lt;=25)</f>
        <v>1</v>
      </c>
      <c r="BL937" s="5" t="b">
        <f t="array" aca="1" ref="BL937" ca="1">IF(ISBLANK(Spreadsheet!AI1147),TRUE,ISNUMBER(MATCH(TRUE,EXACT(Spreadsheet!AI1147,INDIRECT(Spreadsheet!$D$2)),0)))</f>
        <v>1</v>
      </c>
      <c r="BM937" s="5" t="b">
        <f t="array" aca="1" ref="BM937" ca="1">IF(ISBLANK(Spreadsheet!AJ1147),TRUE,ISNUMBER(MATCH(TRUE,EXACT(Spreadsheet!AJ1147,INDIRECT(Spreadsheet!BJ937)),0)))</f>
        <v>1</v>
      </c>
      <c r="BN937" s="5" t="b">
        <f t="array" ref="BN937">IF(ISBLANK(Spreadsheet!AK1147),TRUE,ISNUMBER(MATCH(TRUE,EXACT(Spreadsheet!AK1147,DentalPlans),0)))</f>
        <v>1</v>
      </c>
      <c r="BO937" s="5" t="b">
        <f t="array" aca="1" ref="BO937" ca="1">IF(ISBLANK(Spreadsheet!AL1147),TRUE,ISNUMBER(MATCH(TRUE,EXACT(Spreadsheet!AL1147,INDIRECT(Spreadsheet!BK937)),0)))</f>
        <v>1</v>
      </c>
      <c r="BP937" s="5" t="b">
        <f t="array" ref="BP937">IF(ISBLANK(Spreadsheet!AM1147),TRUE,ISNUMBER(MATCH(TRUE,EXACT(Spreadsheet!AM1147,VisionPlans),0)))</f>
        <v>1</v>
      </c>
      <c r="BQ937" s="5" t="b">
        <f t="array" aca="1" ref="BQ937" ca="1">IF(ISBLANK(Spreadsheet!AN1147),TRUE,ISNUMBER(MATCH(TRUE,EXACT(Spreadsheet!AN1147,INDIRECT(Spreadsheet!BL937)),0)))</f>
        <v>1</v>
      </c>
      <c r="BR937" s="5" t="b">
        <f t="array" ref="BR937">IF(ISBLANK(Spreadsheet!AO1147),TRUE,ISNUMBER(MATCH(TRUE,EXACT(Spreadsheet!AO1147,LifeBenefitClasses),0)))</f>
        <v>1</v>
      </c>
      <c r="BS937" s="5" t="b">
        <f>IF(OR(ISBLANK(Spreadsheet!AO1147), Spreadsheet!AO1147="Waive"),IF(ISBLANK(Spreadsheet!AP1147),TRUE,FALSE),IF(OR(AND(NOT(ISBLANK(Spreadsheet!AO1147)),ISBLANK(Spreadsheet!AP1147)),NOT(ISNUMBER(VALUE(Spreadsheet!AP1147)))),FALSE,IF(OR(AND(Spreadsheet!AP1147&lt;6,MOD(Spreadsheet!AP1147*10,5)=0), MOD(Spreadsheet!AP1147,5000)=0),TRUE,FALSE)))</f>
        <v>1</v>
      </c>
      <c r="BT937" s="5" t="b">
        <f t="array" ref="BT937">IF(ISBLANK(Spreadsheet!AQ1147),TRUE,ISNUMBER(MATCH(TRUE,EXACT(Spreadsheet!AQ1147,EnrollWaive),0)))</f>
        <v>1</v>
      </c>
      <c r="BU937" s="5" t="b">
        <f t="array" ref="BU937">IF(ISBLANK(Spreadsheet!AR1147),TRUE,ISNUMBER(MATCH(TRUE,EXACT(Spreadsheet!AR1147,LifeBenefitClasses),0)))</f>
        <v>1</v>
      </c>
      <c r="BV937" s="5" t="b">
        <f>IF(OR(ISBLANK(Spreadsheet!AR1147), Spreadsheet!AR1147="Waive"),IF(ISBLANK(Spreadsheet!AS1147),TRUE,FALSE),IF(OR(AND(NOT(ISBLANK(Spreadsheet!AR1147)),ISBLANK(Spreadsheet!AS1147)),NOT(ISNUMBER(VALUE(Spreadsheet!AS1147)))),FALSE,IF(OR(AND(Spreadsheet!AS1147&lt;6,MOD(Spreadsheet!AS1147*10,5)=0), MOD(Spreadsheet!AS1147,10000)=0),TRUE,FALSE)))</f>
        <v>1</v>
      </c>
      <c r="BW937" s="5" t="b">
        <f t="array" ref="BW937">IF(ISBLANK(Spreadsheet!AT1147),TRUE,ISNUMBER(MATCH(TRUE,EXACT(Spreadsheet!AT1147,LifeBenefitClasses),0)))</f>
        <v>1</v>
      </c>
      <c r="BX937" s="5" t="b">
        <f>IF(OR(ISBLANK(Spreadsheet!AT1147), Spreadsheet!AT1147="Waive"),IF(ISBLANK(Spreadsheet!AU1147),TRUE,FALSE),IF(OR(AND(NOT(ISBLANK(Spreadsheet!AT1147)),ISBLANK(Spreadsheet!AU1147)),NOT(ISNUMBER(VALUE(Spreadsheet!AU1147)))),FALSE,IF(AND(NOT(OR(ISBLANK(Spreadsheet!AT1147),Spreadsheet!AT1147="Waive")),NOT(OR(ISBLANK(Spreadsheet!AR1147),Spreadsheet!AR1147="Waive")),MOD(Spreadsheet!AU1147,5000)=0, Spreadsheet!AU1147&lt;=(Spreadsheet!AS1147*0.5)),TRUE,FALSE)))</f>
        <v>1</v>
      </c>
      <c r="BY937" s="5" t="b">
        <f t="array" ref="BY937">IF(ISBLANK(Spreadsheet!AV1147),TRUE,ISNUMBER(MATCH(TRUE,EXACT(Spreadsheet!AV1147,EnrollWaive),0)))</f>
        <v>1</v>
      </c>
      <c r="BZ937" s="5" t="b">
        <f t="array" ref="BZ937">IF(ISBLANK(Spreadsheet!AW1147),TRUE,ISNUMBER(MATCH(TRUE,EXACT(Spreadsheet!AW1147,LifeBenefitClasses),0)))</f>
        <v>1</v>
      </c>
      <c r="CA937" s="5" t="b">
        <f t="array" ref="CA937">IF(ISBLANK(Spreadsheet!AX1147),TRUE,ISNUMBER(MATCH(TRUE,EXACT(Spreadsheet!AX1147,LifeBenefitClasses),0)))</f>
        <v>1</v>
      </c>
      <c r="CB937" s="5" t="b">
        <f t="array" ref="CB937">IF(ISBLANK(Spreadsheet!AY1147),TRUE,ISNUMBER(MATCH(TRUE,EXACT(Spreadsheet!AY1147,LifeBenefitClasses),0)))</f>
        <v>1</v>
      </c>
      <c r="CC937" s="5" t="b">
        <f t="array" ref="CC937">IF(ISBLANK(Spreadsheet!AZ1147),TRUE,ISNUMBER(MATCH(TRUE,EXACT(Spreadsheet!AZ1147,LifeBenefitClasses),0)))</f>
        <v>1</v>
      </c>
      <c r="CD937" s="5" t="b">
        <f t="array" ref="CD937">IF(ISBLANK(Spreadsheet!BA1147),TRUE,ISNUMBER(MATCH(TRUE,EXACT(Spreadsheet!BA1147,LifeBenefitClasses),0)))</f>
        <v>1</v>
      </c>
      <c r="CE937" s="5" t="b">
        <f>IF(OR(ISBLANK(Spreadsheet!BA1147), Spreadsheet!BA1147="Waive"),IF(ISBLANK(Spreadsheet!BB1147),TRUE,FALSE),IF(OR(AND(NOT(ISBLANK(Spreadsheet!BA1147)),ISBLANK(Spreadsheet!BB1147)),NOT(ISNUMBER(VALUE(Spreadsheet!BB1147))),ISBLANK(Spreadsheet!BC1147),NOT(ISNUMBER(VALUE(Spreadsheet!BC1147)))),FALSE,IF(AND(Spreadsheet!BB1147&gt;=50000,Spreadsheet!BB1147&lt;=250000,MOD(Spreadsheet!BB1147,10000)=0,Spreadsheet!BB1147&lt;=(10*Spreadsheet!BC1147)),TRUE,FALSE)))</f>
        <v>1</v>
      </c>
      <c r="CF937" s="5" t="b">
        <f>IF(NOT(ISBLANK(Spreadsheet!BC937)),AND(ISNUMBER(VALUE(Spreadsheet!BC937)),Spreadsheet!BC937&gt;0),AND(OR(ISBLANK(Spreadsheet!AO937),Spreadsheet!AO937="Waive",AND(NOT(OR(ISBLANK(Spreadsheet!AO937),Spreadsheet!AO937="Waive")),Spreadsheet!AP937&gt;=6)),OR(ISBLANK(Spreadsheet!AR937),AND(NOT(OR(ISBLANK(Spreadsheet!AR937),Spreadsheet!AR937="Waive")),Spreadsheet!AS937&gt;=6)),OR(ISBLANK(Spreadsheet!AW937)),OR(ISBLANK(Spreadsheet!AX937)),OR(ISBLANK(Spreadsheet!AY937)),OR(ISBLANK(Spreadsheet!AZ937)),OR(ISBLANK(Spreadsheet!BA937),Spreadsheet!BA937="Waive")))</f>
        <v>1</v>
      </c>
      <c r="CG937" s="5" t="b">
        <f t="shared" ca="1" si="69"/>
        <v>1</v>
      </c>
    </row>
    <row r="938" spans="8:85" x14ac:dyDescent="0.3">
      <c r="H938" s="5">
        <f t="shared" ca="1" si="66"/>
        <v>2</v>
      </c>
      <c r="I938" s="5" t="str">
        <f t="shared" ca="1" si="67"/>
        <v/>
      </c>
      <c r="J938" s="5" t="str">
        <f>IF(AND(NOT(ISBLANK(Spreadsheet!C1148)),ISBLANK(Spreadsheet!D1148)),Spreadsheet!F1148&amp;" "&amp;Spreadsheet!H1148,"")</f>
        <v/>
      </c>
      <c r="K938" s="5">
        <f>IF(AND(NOT(ISBLANK(Spreadsheet!C1148)),ISBLANK(Spreadsheet!D1148)),COUNTIFS(Spreadsheet!E$786:E1149,"=Child",Spreadsheet!C$786:C1149, "="&amp;Spreadsheet!C1148) + COUNTIFS(Spreadsheet!E$786:E1149,"=Step-child",Spreadsheet!C$786:C1149, "="&amp;Spreadsheet!C1148),0)</f>
        <v>0</v>
      </c>
      <c r="L938" s="5">
        <f>IF(NOT(ISBLANK(J938)),COUNTIFS(Spreadsheet!E$786:E1149,"=Wife",Spreadsheet!C$786:C1149, "="&amp;Spreadsheet!C1148) + COUNTIFS(Spreadsheet!E$786:E1149,"=Husband",Spreadsheet!C$786:C1149, "="&amp;Spreadsheet!C1148),0)</f>
        <v>0</v>
      </c>
      <c r="M938" s="5">
        <f>IF(NOT(ISBLANK(Spreadsheet!AJ1148)),VLOOKUP(Spreadsheet!AJ1148,'Drop Downs'!$P$2:$R$16,3,FALSE),0)</f>
        <v>0</v>
      </c>
      <c r="N938" s="5">
        <f>IF(NOT(ISBLANK(Spreadsheet!AJ1148)), VLOOKUP(Spreadsheet!AJ1148,'Drop Downs'!$P$2:$R$16,2,FALSE),0)</f>
        <v>0</v>
      </c>
      <c r="O938" s="5">
        <f>IF(NOT(ISBLANK(Spreadsheet!AL1148)),VLOOKUP(Spreadsheet!AL1148,'Drop Downs'!$P$2:$R$16,3,FALSE), 0)</f>
        <v>0</v>
      </c>
      <c r="P938" s="5">
        <f>IF(NOT(ISBLANK(Spreadsheet!AL1148)),VLOOKUP(Spreadsheet!AL1148,'Drop Downs'!$P$2:$R$16,2,FALSE),0)</f>
        <v>0</v>
      </c>
      <c r="Q938" s="5">
        <f>IF(NOT(ISBLANK(Spreadsheet!AN1148)),VLOOKUP(Spreadsheet!AN1148,'Drop Downs'!$P$2:$R$16,3,FALSE),0)</f>
        <v>0</v>
      </c>
      <c r="R938" s="5">
        <f>IF(NOT(ISBLANK(Spreadsheet!AN1148)),VLOOKUP(Spreadsheet!AN1148,'Drop Downs'!$P$2:$R$16,2,FALSE),0)</f>
        <v>0</v>
      </c>
      <c r="S938" s="5" t="str">
        <f>IF(OR(M938&gt;K938,N938&gt;L938,O938&gt;K938, Q938&gt;K938,N938&gt;L938, P938&gt;L938, R938&gt;L938),"Member currently has a coverage election over what he/she needs.  Please add more dependents or adjust the coverage election.","")&amp;(IF(AND(NOT(ISBLANK(Spreadsheet!C1148)),NOT(ISBLANK(Spreadsheet!D1148)),ISBLANK(Spreadsheet!E1148)),"Dependent lacks a relationship to member.Please select one from the drop-down.",""))</f>
        <v/>
      </c>
      <c r="T938" s="5" t="b">
        <f t="shared" si="68"/>
        <v>1</v>
      </c>
      <c r="U938" s="5" t="b">
        <f>OR(ISBLANK(Spreadsheet!C1148),IF(NOT(ISBLANK(Spreadsheet!D1148)),NOT(ISBLANK(Spreadsheet!E1148)),TRUE))</f>
        <v>1</v>
      </c>
      <c r="V938" s="5" t="b">
        <f>OR(ISBLANK(Spreadsheet!C1148), NOT(ISBLANK(Spreadsheet!I1148)))</f>
        <v>1</v>
      </c>
      <c r="W938" s="5" t="b">
        <f>OR(ISBLANK(Spreadsheet!D1148),NOT(ISBLANK(Spreadsheet!C1148)))</f>
        <v>1</v>
      </c>
      <c r="X938" s="155" t="str">
        <f>REPT("0",MIN(FIND({1,2,3,4,5,6,7,8,9},Spreadsheet!C1148&amp;"123456789"))-1)&amp;IF(ISBLANK(Spreadsheet!C1148),"",SUMPRODUCT(MID(0&amp;Spreadsheet!C1148,LARGE(INDEX(ISNUMBER(--MID(Spreadsheet!C1148,ROW($1:$225),1))*
 ROW($1:$225),0),ROW($1:$225))+1,1)*10^ROW($1:$225)/10))</f>
        <v/>
      </c>
      <c r="Y938" s="5" t="b">
        <f>IF(NOT(ISBLANK(Spreadsheet!C1148)),IF(AND(ISNUMBER(VALUE(Spreadsheet!C1148)), LEN(Spreadsheet!C1148)=9),TRUE,FALSE),TRUE)</f>
        <v>1</v>
      </c>
      <c r="Z938" s="155" t="str">
        <f>REPT("0",MIN(FIND({1,2,3,4,5,6,7,8,9},Spreadsheet!D1148&amp;"123456789"))-1)&amp;IF(ISBLANK(Spreadsheet!D1148),"",SUMPRODUCT(MID(0&amp;Spreadsheet!D1148,LARGE(INDEX(ISNUMBER(--MID(Spreadsheet!D1148,ROW($1:$225),1))*
 ROW($1:$225),0),ROW($1:$225))+1,1)*10^ROW($1:$225)/10))</f>
        <v/>
      </c>
      <c r="AA938" s="5" t="b">
        <f>IF(AND(NOT(ISBLANK(Spreadsheet!D1148)),NOT(ISBLANK(Spreadsheet!C1148))),IF(AND(ISNUMBER(VALUE(Spreadsheet!D1148)), LEN(Spreadsheet!D1148)=9),TRUE,FALSE),IF(AND(NOT(ISBLANK(Spreadsheet!D1148)),ISBLANK(Spreadsheet!C1148)),FALSE,TRUE))</f>
        <v>1</v>
      </c>
      <c r="AB938" s="5" t="b">
        <f>OR(ISBLANK(Spreadsheet!Y938),IF(NOT(ISBLANK(Spreadsheet!Y938)),LEN(Spreadsheet!Y938)=10,ISNUMBER(VALUE(Spreadsheet!Y938))))</f>
        <v>1</v>
      </c>
      <c r="AC938" s="5" t="b">
        <f>OR(ISBLANK(Spreadsheet!AI1148), AND(NOT(ISBLANK(Spreadsheet!AJ1148)), NOT(ISNUMBER(SEARCH("Waive",Spreadsheet!AJ1148)))))</f>
        <v>1</v>
      </c>
      <c r="AD938" s="5" t="b">
        <f>OR(ISBLANK(Spreadsheet!AK1148), AND(NOT(ISBLANK(Spreadsheet!AL1148)), NOT(ISNUMBER(SEARCH("Waive",Spreadsheet!AL1148)))))</f>
        <v>1</v>
      </c>
      <c r="AE938" s="5" t="b">
        <f>OR(ISBLANK(Spreadsheet!AM1148), AND(NOT(ISBLANK(Spreadsheet!AN1148)), NOT(ISNUMBER(SEARCH("Waive", Spreadsheet!AN1148)))))</f>
        <v>1</v>
      </c>
      <c r="AF938" s="5" t="b">
        <f>OR(ISBLANK(Spreadsheet!C1148), NOT(ISBLANK(Spreadsheet!D1148)),NOT(ISBLANK(Spreadsheet!L1148)))</f>
        <v>1</v>
      </c>
      <c r="AG938" s="5" t="b">
        <f>IF(AND(NOT(ISBLANK(Spreadsheet!C1148)), NOT(ISBLANK(Spreadsheet!D1148)),Spreadsheet!C1148&lt;&gt;Spreadsheet!D1148),IF(ISERROR(VLOOKUP(Spreadsheet!C1148, Spreadsheet!$C$6:'Spreadsheet'!$C1147,1,FALSE)), FALSE, TRUE),TRUE)</f>
        <v>1</v>
      </c>
      <c r="AH938" s="5" t="b">
        <f>Spreadsheet!$B$2=Spreadsheet!AD938</f>
        <v>1</v>
      </c>
      <c r="AI938" s="5" t="b">
        <f>IF(ISBLANK(Spreadsheet!G1148),TRUE,IF(OR(LEN(Spreadsheet!G1148)&gt;1,ISNUMBER(VALUE(Spreadsheet!G1148))),FALSE,TRUE))</f>
        <v>1</v>
      </c>
      <c r="AJ938" s="5" t="b">
        <f>OR(ISBLANK(Spreadsheet!C1148), NOT(ISBLANK(Spreadsheet!B1148)), NOT(ISBLANK(Spreadsheet!D1148)))</f>
        <v>1</v>
      </c>
      <c r="AK938" s="5" t="b">
        <f t="array" ref="AK938">IF(OR(AND(ISBLANK(Spreadsheet!E1148),ISBLANK(Spreadsheet!D1148),NOT(ISBLANK(Spreadsheet!C1148))),AND(ISBLANK(Spreadsheet!E1148),ISBLANK(Spreadsheet!D1148),ISBLANK(Spreadsheet!C1148))),TRUE,ISNUMBER(MATCH(TRUE,EXACT(Spreadsheet!E1148,Relationships),0)))</f>
        <v>1</v>
      </c>
      <c r="AL938" s="5" t="b">
        <f>IF(NOT(ISBLANK(Spreadsheet!C1148)),IF(OR(ISBLANK(Spreadsheet!F1148),LEN(Spreadsheet!F1148)&gt;40),FALSE,TRUE),TRUE)</f>
        <v>1</v>
      </c>
      <c r="AM938" s="5" t="b">
        <f>IF(NOT(ISBLANK(Spreadsheet!C1148)),IF(OR(ISBLANK(Spreadsheet!H1148),LEN(Spreadsheet!H1148)&gt;40),FALSE,TRUE),TRUE)</f>
        <v>1</v>
      </c>
      <c r="AN938" s="5" t="b">
        <f t="array" ref="AN938">IF(ISBLANK(Spreadsheet!I1148),TRUE,ISNUMBER(MATCH(TRUE,EXACT(Spreadsheet!I1148,GenderValues),0)))</f>
        <v>1</v>
      </c>
      <c r="AO938" s="5" t="b">
        <f ca="1">IF(ISERROR(DATEVALUE(TEXT(Spreadsheet!J1148,"mm/dd/yyyy")) &gt; TODAY()),IF(AND(ISBLANK(Spreadsheet!J1148),ISBLANK(Spreadsheet!C1148)),TRUE,FALSE),IF(DATEVALUE(TEXT(Spreadsheet!J1148,"mm/dd/yyyy")) &gt; TODAY(),FALSE,TRUE))</f>
        <v>1</v>
      </c>
      <c r="AP938" s="5" t="b">
        <f>OR(ISBLANK(Spreadsheet!K1148),LEN(Spreadsheet!K1148)&lt;=100)</f>
        <v>1</v>
      </c>
      <c r="AQ938" s="5" t="b">
        <f t="array" ref="AQ938">IF(OR(AND(ISBLANK(Spreadsheet!L1148),ISBLANK(Spreadsheet!C1148)),AND(NOT(ISBLANK(Spreadsheet!C1148)),NOT(ISBLANK(Spreadsheet!D1148)))),TRUE,ISNUMBER(MATCH(TRUE,EXACT(Spreadsheet!L1148,MaritalStatus),0)))</f>
        <v>1</v>
      </c>
      <c r="AR938" s="5" t="b">
        <f ca="1">IF(ISERROR(DATEVALUE(TEXT(Spreadsheet!M1148,"mm/dd/yyyy")) &gt; TODAY()),IF(ISBLANK(Spreadsheet!M1148),TRUE,FALSE),IF(DATEVALUE(TEXT(Spreadsheet!M1148,"mm/dd/yyyy")) &gt; TODAY(),FALSE,TRUE))</f>
        <v>1</v>
      </c>
      <c r="AS938" s="5" t="b">
        <f>OR(ISBLANK(Spreadsheet!N1148),LEN(Spreadsheet!N1148)&lt;=100)</f>
        <v>1</v>
      </c>
      <c r="AT938" s="5" t="b">
        <f>OR(ISBLANK(Spreadsheet!O1148),UPPER(Spreadsheet!O1148)="YES")</f>
        <v>1</v>
      </c>
      <c r="AU938" s="5" t="b">
        <f>OR(ISBLANK(Spreadsheet!P1148),UPPER(Spreadsheet!P1148)="YES")</f>
        <v>1</v>
      </c>
      <c r="AV938" s="5" t="b">
        <f t="array" ref="AV938">IF(ISBLANK(Spreadsheet!Q1148),TRUE,ISNUMBER(MATCH(TRUE,EXACT(Spreadsheet!Q1148,OnGroupsPriorIns),0)))</f>
        <v>1</v>
      </c>
      <c r="AW938" s="5" t="b">
        <f>OR(ISBLANK(Spreadsheet!R1148),UPPER(Spreadsheet!R1148)="YES")</f>
        <v>1</v>
      </c>
      <c r="AX938" s="5" t="b">
        <f>OR(ISBLANK(Spreadsheet!S1148),UPPER(Spreadsheet!S1148)="YES")</f>
        <v>1</v>
      </c>
      <c r="AY938" s="5" t="b">
        <f>OR(AND(ISBLANK(Spreadsheet!C1148),LEN(Spreadsheet!T1148)=0),AND(NOT(ISBLANK(Spreadsheet!C1148)),LEN(Spreadsheet!T1148)&gt;0,LEN(Spreadsheet!T1148)&lt;=50))</f>
        <v>1</v>
      </c>
      <c r="AZ938" s="5" t="b">
        <f>OR(LEN(Spreadsheet!U1148)=0,AND(LEN(Spreadsheet!U1148)&gt;0,LEN(Spreadsheet!U1148)&lt;=50))</f>
        <v>1</v>
      </c>
      <c r="BA938" s="5" t="b">
        <f>OR(AND(ISBLANK(Spreadsheet!C1148),LEN(Spreadsheet!V1148)=0),AND(NOT(ISBLANK(Spreadsheet!C1148)),LEN(Spreadsheet!V1148)&gt;0,LEN(Spreadsheet!V1148)&lt;=50))</f>
        <v>1</v>
      </c>
      <c r="BB938" s="5" t="b">
        <f t="array" ref="BB938">IF(AND(ISBLANK(Spreadsheet!C1148),LEN(Spreadsheet!W1148)=0),TRUE,ISNUMBER(MATCH(TRUE,EXACT(Spreadsheet!W1148,States),0)))</f>
        <v>1</v>
      </c>
      <c r="BC938" s="5" t="b">
        <f>OR(AND(ISBLANK(Spreadsheet!C1148),LEN(Spreadsheet!X1148)=0),AND(NOT(ISBLANK(Spreadsheet!C1148)),LEN(Spreadsheet!X1148)&gt;0,LEN(Spreadsheet!X1148)=5,ISNUMBER(VALUE(Spreadsheet!X1148))))</f>
        <v>1</v>
      </c>
      <c r="BD938" s="5" t="b">
        <f>OR(ISBLANK(Spreadsheet!Z1148),LEN(Spreadsheet!Z1148)&lt;=50)</f>
        <v>1</v>
      </c>
      <c r="BE938" s="5" t="b">
        <f>ISBLANK(Spreadsheet!AA1148)</f>
        <v>1</v>
      </c>
      <c r="BF938" s="5" t="b">
        <f>ISBLANK(Spreadsheet!AB1148)</f>
        <v>1</v>
      </c>
      <c r="BG938" s="5" t="b">
        <f>IF(ISERROR(DATEVALUE(TEXT(Spreadsheet!AC1148,"mm/dd/yyyy")) &gt; DATEVALUE(TEXT(Spreadsheet!J1148,"mm/dd/yyyy"))),IF(OR(AND(ISBLANK(Spreadsheet!AC1148),ISBLANK(Spreadsheet!C1148)),AND(NOT(ISBLANK(Spreadsheet!C1148)),ISBLANK(Spreadsheet!AC1148),NOT(ISBLANK(Spreadsheet!D1148)))),TRUE,FALSE),IF(DATEVALUE(TEXT(Spreadsheet!AC1148,"mm/dd/yyyy")) &gt; DATEVALUE(TEXT(Spreadsheet!J1148,"mm/dd/yyyy")),TRUE,FALSE))</f>
        <v>1</v>
      </c>
      <c r="BH938" s="5" t="b">
        <f>OR(AND(ISBLANK(Spreadsheet!C1148),ISBLANK(Spreadsheet!AE1148)),AND(NOT(ISBLANK(Spreadsheet!C1148)),NOT(ISBLANK(Spreadsheet!D1148)),ISBLANK(Spreadsheet!AE1148)),AND(NOT(ISBLANK(Spreadsheet!C1148)),ISBLANK(Spreadsheet!D1148),NOT(ISBLANK(Spreadsheet!AE1148)),LEN(Spreadsheet!AE1148)&lt;=100))</f>
        <v>1</v>
      </c>
      <c r="BI938" s="5" t="b">
        <f t="array" ref="BI938">IF(ISBLANK(Spreadsheet!AF1148),TRUE,ISNUMBER(MATCH(TRUE,EXACT(Spreadsheet!AF1148,CobraShortReasons),0)))</f>
        <v>1</v>
      </c>
      <c r="BJ938" s="5" t="b">
        <f ca="1">IF(ISERROR(DATEVALUE(TEXT(Spreadsheet!AG1148,"mm/dd/yyyy")) &gt; TODAY()),IF(ISBLANK(Spreadsheet!AG1148),TRUE,FALSE),IF(DATEVALUE(TEXT(Spreadsheet!AG1148,"mm/dd/yyyy")) &gt; TODAY(),FALSE,TRUE))</f>
        <v>1</v>
      </c>
      <c r="BK938" s="5" t="b">
        <f>OR(ISBLANK(Spreadsheet!AH1148),LEN(Spreadsheet!AH1148)&lt;=25)</f>
        <v>1</v>
      </c>
      <c r="BL938" s="5" t="b">
        <f t="array" aca="1" ref="BL938" ca="1">IF(ISBLANK(Spreadsheet!AI1148),TRUE,ISNUMBER(MATCH(TRUE,EXACT(Spreadsheet!AI1148,INDIRECT(Spreadsheet!$D$2)),0)))</f>
        <v>1</v>
      </c>
      <c r="BM938" s="5" t="b">
        <f t="array" aca="1" ref="BM938" ca="1">IF(ISBLANK(Spreadsheet!AJ1148),TRUE,ISNUMBER(MATCH(TRUE,EXACT(Spreadsheet!AJ1148,INDIRECT(Spreadsheet!BJ938)),0)))</f>
        <v>1</v>
      </c>
      <c r="BN938" s="5" t="b">
        <f t="array" ref="BN938">IF(ISBLANK(Spreadsheet!AK1148),TRUE,ISNUMBER(MATCH(TRUE,EXACT(Spreadsheet!AK1148,DentalPlans),0)))</f>
        <v>1</v>
      </c>
      <c r="BO938" s="5" t="b">
        <f t="array" aca="1" ref="BO938" ca="1">IF(ISBLANK(Spreadsheet!AL1148),TRUE,ISNUMBER(MATCH(TRUE,EXACT(Spreadsheet!AL1148,INDIRECT(Spreadsheet!BK938)),0)))</f>
        <v>1</v>
      </c>
      <c r="BP938" s="5" t="b">
        <f t="array" ref="BP938">IF(ISBLANK(Spreadsheet!AM1148),TRUE,ISNUMBER(MATCH(TRUE,EXACT(Spreadsheet!AM1148,VisionPlans),0)))</f>
        <v>1</v>
      </c>
      <c r="BQ938" s="5" t="b">
        <f t="array" aca="1" ref="BQ938" ca="1">IF(ISBLANK(Spreadsheet!AN1148),TRUE,ISNUMBER(MATCH(TRUE,EXACT(Spreadsheet!AN1148,INDIRECT(Spreadsheet!BL938)),0)))</f>
        <v>1</v>
      </c>
      <c r="BR938" s="5" t="b">
        <f t="array" ref="BR938">IF(ISBLANK(Spreadsheet!AO1148),TRUE,ISNUMBER(MATCH(TRUE,EXACT(Spreadsheet!AO1148,LifeBenefitClasses),0)))</f>
        <v>1</v>
      </c>
      <c r="BS938" s="5" t="b">
        <f>IF(OR(ISBLANK(Spreadsheet!AO1148), Spreadsheet!AO1148="Waive"),IF(ISBLANK(Spreadsheet!AP1148),TRUE,FALSE),IF(OR(AND(NOT(ISBLANK(Spreadsheet!AO1148)),ISBLANK(Spreadsheet!AP1148)),NOT(ISNUMBER(VALUE(Spreadsheet!AP1148)))),FALSE,IF(OR(AND(Spreadsheet!AP1148&lt;6,MOD(Spreadsheet!AP1148*10,5)=0), MOD(Spreadsheet!AP1148,5000)=0),TRUE,FALSE)))</f>
        <v>1</v>
      </c>
      <c r="BT938" s="5" t="b">
        <f t="array" ref="BT938">IF(ISBLANK(Spreadsheet!AQ1148),TRUE,ISNUMBER(MATCH(TRUE,EXACT(Spreadsheet!AQ1148,EnrollWaive),0)))</f>
        <v>1</v>
      </c>
      <c r="BU938" s="5" t="b">
        <f t="array" ref="BU938">IF(ISBLANK(Spreadsheet!AR1148),TRUE,ISNUMBER(MATCH(TRUE,EXACT(Spreadsheet!AR1148,LifeBenefitClasses),0)))</f>
        <v>1</v>
      </c>
      <c r="BV938" s="5" t="b">
        <f>IF(OR(ISBLANK(Spreadsheet!AR1148), Spreadsheet!AR1148="Waive"),IF(ISBLANK(Spreadsheet!AS1148),TRUE,FALSE),IF(OR(AND(NOT(ISBLANK(Spreadsheet!AR1148)),ISBLANK(Spreadsheet!AS1148)),NOT(ISNUMBER(VALUE(Spreadsheet!AS1148)))),FALSE,IF(OR(AND(Spreadsheet!AS1148&lt;6,MOD(Spreadsheet!AS1148*10,5)=0), MOD(Spreadsheet!AS1148,10000)=0),TRUE,FALSE)))</f>
        <v>1</v>
      </c>
      <c r="BW938" s="5" t="b">
        <f t="array" ref="BW938">IF(ISBLANK(Spreadsheet!AT1148),TRUE,ISNUMBER(MATCH(TRUE,EXACT(Spreadsheet!AT1148,LifeBenefitClasses),0)))</f>
        <v>1</v>
      </c>
      <c r="BX938" s="5" t="b">
        <f>IF(OR(ISBLANK(Spreadsheet!AT1148), Spreadsheet!AT1148="Waive"),IF(ISBLANK(Spreadsheet!AU1148),TRUE,FALSE),IF(OR(AND(NOT(ISBLANK(Spreadsheet!AT1148)),ISBLANK(Spreadsheet!AU1148)),NOT(ISNUMBER(VALUE(Spreadsheet!AU1148)))),FALSE,IF(AND(NOT(OR(ISBLANK(Spreadsheet!AT1148),Spreadsheet!AT1148="Waive")),NOT(OR(ISBLANK(Spreadsheet!AR1148),Spreadsheet!AR1148="Waive")),MOD(Spreadsheet!AU1148,5000)=0, Spreadsheet!AU1148&lt;=(Spreadsheet!AS1148*0.5)),TRUE,FALSE)))</f>
        <v>1</v>
      </c>
      <c r="BY938" s="5" t="b">
        <f t="array" ref="BY938">IF(ISBLANK(Spreadsheet!AV1148),TRUE,ISNUMBER(MATCH(TRUE,EXACT(Spreadsheet!AV1148,EnrollWaive),0)))</f>
        <v>1</v>
      </c>
      <c r="BZ938" s="5" t="b">
        <f t="array" ref="BZ938">IF(ISBLANK(Spreadsheet!AW1148),TRUE,ISNUMBER(MATCH(TRUE,EXACT(Spreadsheet!AW1148,LifeBenefitClasses),0)))</f>
        <v>1</v>
      </c>
      <c r="CA938" s="5" t="b">
        <f t="array" ref="CA938">IF(ISBLANK(Spreadsheet!AX1148),TRUE,ISNUMBER(MATCH(TRUE,EXACT(Spreadsheet!AX1148,LifeBenefitClasses),0)))</f>
        <v>1</v>
      </c>
      <c r="CB938" s="5" t="b">
        <f t="array" ref="CB938">IF(ISBLANK(Spreadsheet!AY1148),TRUE,ISNUMBER(MATCH(TRUE,EXACT(Spreadsheet!AY1148,LifeBenefitClasses),0)))</f>
        <v>1</v>
      </c>
      <c r="CC938" s="5" t="b">
        <f t="array" ref="CC938">IF(ISBLANK(Spreadsheet!AZ1148),TRUE,ISNUMBER(MATCH(TRUE,EXACT(Spreadsheet!AZ1148,LifeBenefitClasses),0)))</f>
        <v>1</v>
      </c>
      <c r="CD938" s="5" t="b">
        <f t="array" ref="CD938">IF(ISBLANK(Spreadsheet!BA1148),TRUE,ISNUMBER(MATCH(TRUE,EXACT(Spreadsheet!BA1148,LifeBenefitClasses),0)))</f>
        <v>1</v>
      </c>
      <c r="CE938" s="5" t="b">
        <f>IF(OR(ISBLANK(Spreadsheet!BA1148), Spreadsheet!BA1148="Waive"),IF(ISBLANK(Spreadsheet!BB1148),TRUE,FALSE),IF(OR(AND(NOT(ISBLANK(Spreadsheet!BA1148)),ISBLANK(Spreadsheet!BB1148)),NOT(ISNUMBER(VALUE(Spreadsheet!BB1148))),ISBLANK(Spreadsheet!BC1148),NOT(ISNUMBER(VALUE(Spreadsheet!BC1148)))),FALSE,IF(AND(Spreadsheet!BB1148&gt;=50000,Spreadsheet!BB1148&lt;=250000,MOD(Spreadsheet!BB1148,10000)=0,Spreadsheet!BB1148&lt;=(10*Spreadsheet!BC1148)),TRUE,FALSE)))</f>
        <v>1</v>
      </c>
      <c r="CF938" s="5" t="b">
        <f>IF(NOT(ISBLANK(Spreadsheet!BC938)),AND(ISNUMBER(VALUE(Spreadsheet!BC938)),Spreadsheet!BC938&gt;0),AND(OR(ISBLANK(Spreadsheet!AO938),Spreadsheet!AO938="Waive",AND(NOT(OR(ISBLANK(Spreadsheet!AO938),Spreadsheet!AO938="Waive")),Spreadsheet!AP938&gt;=6)),OR(ISBLANK(Spreadsheet!AR938),AND(NOT(OR(ISBLANK(Spreadsheet!AR938),Spreadsheet!AR938="Waive")),Spreadsheet!AS938&gt;=6)),OR(ISBLANK(Spreadsheet!AW938)),OR(ISBLANK(Spreadsheet!AX938)),OR(ISBLANK(Spreadsheet!AY938)),OR(ISBLANK(Spreadsheet!AZ938)),OR(ISBLANK(Spreadsheet!BA938),Spreadsheet!BA938="Waive")))</f>
        <v>1</v>
      </c>
      <c r="CG938" s="5" t="b">
        <f t="shared" ca="1" si="69"/>
        <v>1</v>
      </c>
    </row>
    <row r="939" spans="8:85" x14ac:dyDescent="0.3">
      <c r="H939" s="5">
        <f t="shared" ca="1" si="66"/>
        <v>2</v>
      </c>
      <c r="I939" s="5" t="str">
        <f t="shared" ca="1" si="67"/>
        <v/>
      </c>
      <c r="J939" s="5" t="str">
        <f>IF(AND(NOT(ISBLANK(Spreadsheet!C1149)),ISBLANK(Spreadsheet!D1149)),Spreadsheet!F1149&amp;" "&amp;Spreadsheet!H1149,"")</f>
        <v/>
      </c>
      <c r="K939" s="5">
        <f>IF(AND(NOT(ISBLANK(Spreadsheet!C1149)),ISBLANK(Spreadsheet!D1149)),COUNTIFS(Spreadsheet!E$786:E1150,"=Child",Spreadsheet!C$786:C1150, "="&amp;Spreadsheet!C1149) + COUNTIFS(Spreadsheet!E$786:E1150,"=Step-child",Spreadsheet!C$786:C1150, "="&amp;Spreadsheet!C1149),0)</f>
        <v>0</v>
      </c>
      <c r="L939" s="5">
        <f>IF(NOT(ISBLANK(J939)),COUNTIFS(Spreadsheet!E$786:E1150,"=Wife",Spreadsheet!C$786:C1150, "="&amp;Spreadsheet!C1149) + COUNTIFS(Spreadsheet!E$786:E1150,"=Husband",Spreadsheet!C$786:C1150, "="&amp;Spreadsheet!C1149),0)</f>
        <v>0</v>
      </c>
      <c r="M939" s="5">
        <f>IF(NOT(ISBLANK(Spreadsheet!AJ1149)),VLOOKUP(Spreadsheet!AJ1149,'Drop Downs'!$P$2:$R$16,3,FALSE),0)</f>
        <v>0</v>
      </c>
      <c r="N939" s="5">
        <f>IF(NOT(ISBLANK(Spreadsheet!AJ1149)), VLOOKUP(Spreadsheet!AJ1149,'Drop Downs'!$P$2:$R$16,2,FALSE),0)</f>
        <v>0</v>
      </c>
      <c r="O939" s="5">
        <f>IF(NOT(ISBLANK(Spreadsheet!AL1149)),VLOOKUP(Spreadsheet!AL1149,'Drop Downs'!$P$2:$R$16,3,FALSE), 0)</f>
        <v>0</v>
      </c>
      <c r="P939" s="5">
        <f>IF(NOT(ISBLANK(Spreadsheet!AL1149)),VLOOKUP(Spreadsheet!AL1149,'Drop Downs'!$P$2:$R$16,2,FALSE),0)</f>
        <v>0</v>
      </c>
      <c r="Q939" s="5">
        <f>IF(NOT(ISBLANK(Spreadsheet!AN1149)),VLOOKUP(Spreadsheet!AN1149,'Drop Downs'!$P$2:$R$16,3,FALSE),0)</f>
        <v>0</v>
      </c>
      <c r="R939" s="5">
        <f>IF(NOT(ISBLANK(Spreadsheet!AN1149)),VLOOKUP(Spreadsheet!AN1149,'Drop Downs'!$P$2:$R$16,2,FALSE),0)</f>
        <v>0</v>
      </c>
      <c r="S939" s="5" t="str">
        <f>IF(OR(M939&gt;K939,N939&gt;L939,O939&gt;K939, Q939&gt;K939,N939&gt;L939, P939&gt;L939, R939&gt;L939),"Member currently has a coverage election over what he/she needs.  Please add more dependents or adjust the coverage election.","")&amp;(IF(AND(NOT(ISBLANK(Spreadsheet!C1149)),NOT(ISBLANK(Spreadsheet!D1149)),ISBLANK(Spreadsheet!E1149)),"Dependent lacks a relationship to member.Please select one from the drop-down.",""))</f>
        <v/>
      </c>
      <c r="T939" s="5" t="b">
        <f t="shared" si="68"/>
        <v>1</v>
      </c>
      <c r="U939" s="5" t="b">
        <f>OR(ISBLANK(Spreadsheet!C1149),IF(NOT(ISBLANK(Spreadsheet!D1149)),NOT(ISBLANK(Spreadsheet!E1149)),TRUE))</f>
        <v>1</v>
      </c>
      <c r="V939" s="5" t="b">
        <f>OR(ISBLANK(Spreadsheet!C1149), NOT(ISBLANK(Spreadsheet!I1149)))</f>
        <v>1</v>
      </c>
      <c r="W939" s="5" t="b">
        <f>OR(ISBLANK(Spreadsheet!D1149),NOT(ISBLANK(Spreadsheet!C1149)))</f>
        <v>1</v>
      </c>
      <c r="X939" s="155" t="str">
        <f>REPT("0",MIN(FIND({1,2,3,4,5,6,7,8,9},Spreadsheet!C1149&amp;"123456789"))-1)&amp;IF(ISBLANK(Spreadsheet!C1149),"",SUMPRODUCT(MID(0&amp;Spreadsheet!C1149,LARGE(INDEX(ISNUMBER(--MID(Spreadsheet!C1149,ROW($1:$225),1))*
 ROW($1:$225),0),ROW($1:$225))+1,1)*10^ROW($1:$225)/10))</f>
        <v/>
      </c>
      <c r="Y939" s="5" t="b">
        <f>IF(NOT(ISBLANK(Spreadsheet!C1149)),IF(AND(ISNUMBER(VALUE(Spreadsheet!C1149)), LEN(Spreadsheet!C1149)=9),TRUE,FALSE),TRUE)</f>
        <v>1</v>
      </c>
      <c r="Z939" s="155" t="str">
        <f>REPT("0",MIN(FIND({1,2,3,4,5,6,7,8,9},Spreadsheet!D1149&amp;"123456789"))-1)&amp;IF(ISBLANK(Spreadsheet!D1149),"",SUMPRODUCT(MID(0&amp;Spreadsheet!D1149,LARGE(INDEX(ISNUMBER(--MID(Spreadsheet!D1149,ROW($1:$225),1))*
 ROW($1:$225),0),ROW($1:$225))+1,1)*10^ROW($1:$225)/10))</f>
        <v/>
      </c>
      <c r="AA939" s="5" t="b">
        <f>IF(AND(NOT(ISBLANK(Spreadsheet!D1149)),NOT(ISBLANK(Spreadsheet!C1149))),IF(AND(ISNUMBER(VALUE(Spreadsheet!D1149)), LEN(Spreadsheet!D1149)=9),TRUE,FALSE),IF(AND(NOT(ISBLANK(Spreadsheet!D1149)),ISBLANK(Spreadsheet!C1149)),FALSE,TRUE))</f>
        <v>1</v>
      </c>
      <c r="AB939" s="5" t="b">
        <f>OR(ISBLANK(Spreadsheet!Y939),IF(NOT(ISBLANK(Spreadsheet!Y939)),LEN(Spreadsheet!Y939)=10,ISNUMBER(VALUE(Spreadsheet!Y939))))</f>
        <v>1</v>
      </c>
      <c r="AC939" s="5" t="b">
        <f>OR(ISBLANK(Spreadsheet!AI1149), AND(NOT(ISBLANK(Spreadsheet!AJ1149)), NOT(ISNUMBER(SEARCH("Waive",Spreadsheet!AJ1149)))))</f>
        <v>1</v>
      </c>
      <c r="AD939" s="5" t="b">
        <f>OR(ISBLANK(Spreadsheet!AK1149), AND(NOT(ISBLANK(Spreadsheet!AL1149)), NOT(ISNUMBER(SEARCH("Waive",Spreadsheet!AL1149)))))</f>
        <v>1</v>
      </c>
      <c r="AE939" s="5" t="b">
        <f>OR(ISBLANK(Spreadsheet!AM1149), AND(NOT(ISBLANK(Spreadsheet!AN1149)), NOT(ISNUMBER(SEARCH("Waive", Spreadsheet!AN1149)))))</f>
        <v>1</v>
      </c>
      <c r="AF939" s="5" t="b">
        <f>OR(ISBLANK(Spreadsheet!C1149), NOT(ISBLANK(Spreadsheet!D1149)),NOT(ISBLANK(Spreadsheet!L1149)))</f>
        <v>1</v>
      </c>
      <c r="AG939" s="5" t="b">
        <f>IF(AND(NOT(ISBLANK(Spreadsheet!C1149)), NOT(ISBLANK(Spreadsheet!D1149)),Spreadsheet!C1149&lt;&gt;Spreadsheet!D1149),IF(ISERROR(VLOOKUP(Spreadsheet!C1149, Spreadsheet!$C$6:'Spreadsheet'!$C1148,1,FALSE)), FALSE, TRUE),TRUE)</f>
        <v>1</v>
      </c>
      <c r="AH939" s="5" t="b">
        <f>Spreadsheet!$B$2=Spreadsheet!AD939</f>
        <v>1</v>
      </c>
      <c r="AI939" s="5" t="b">
        <f>IF(ISBLANK(Spreadsheet!G1149),TRUE,IF(OR(LEN(Spreadsheet!G1149)&gt;1,ISNUMBER(VALUE(Spreadsheet!G1149))),FALSE,TRUE))</f>
        <v>1</v>
      </c>
      <c r="AJ939" s="5" t="b">
        <f>OR(ISBLANK(Spreadsheet!C1149), NOT(ISBLANK(Spreadsheet!B1149)), NOT(ISBLANK(Spreadsheet!D1149)))</f>
        <v>1</v>
      </c>
      <c r="AK939" s="5" t="b">
        <f t="array" ref="AK939">IF(OR(AND(ISBLANK(Spreadsheet!E1149),ISBLANK(Spreadsheet!D1149),NOT(ISBLANK(Spreadsheet!C1149))),AND(ISBLANK(Spreadsheet!E1149),ISBLANK(Spreadsheet!D1149),ISBLANK(Spreadsheet!C1149))),TRUE,ISNUMBER(MATCH(TRUE,EXACT(Spreadsheet!E1149,Relationships),0)))</f>
        <v>1</v>
      </c>
      <c r="AL939" s="5" t="b">
        <f>IF(NOT(ISBLANK(Spreadsheet!C1149)),IF(OR(ISBLANK(Spreadsheet!F1149),LEN(Spreadsheet!F1149)&gt;40),FALSE,TRUE),TRUE)</f>
        <v>1</v>
      </c>
      <c r="AM939" s="5" t="b">
        <f>IF(NOT(ISBLANK(Spreadsheet!C1149)),IF(OR(ISBLANK(Spreadsheet!H1149),LEN(Spreadsheet!H1149)&gt;40),FALSE,TRUE),TRUE)</f>
        <v>1</v>
      </c>
      <c r="AN939" s="5" t="b">
        <f t="array" ref="AN939">IF(ISBLANK(Spreadsheet!I1149),TRUE,ISNUMBER(MATCH(TRUE,EXACT(Spreadsheet!I1149,GenderValues),0)))</f>
        <v>1</v>
      </c>
      <c r="AO939" s="5" t="b">
        <f ca="1">IF(ISERROR(DATEVALUE(TEXT(Spreadsheet!J1149,"mm/dd/yyyy")) &gt; TODAY()),IF(AND(ISBLANK(Spreadsheet!J1149),ISBLANK(Spreadsheet!C1149)),TRUE,FALSE),IF(DATEVALUE(TEXT(Spreadsheet!J1149,"mm/dd/yyyy")) &gt; TODAY(),FALSE,TRUE))</f>
        <v>1</v>
      </c>
      <c r="AP939" s="5" t="b">
        <f>OR(ISBLANK(Spreadsheet!K1149),LEN(Spreadsheet!K1149)&lt;=100)</f>
        <v>1</v>
      </c>
      <c r="AQ939" s="5" t="b">
        <f t="array" ref="AQ939">IF(OR(AND(ISBLANK(Spreadsheet!L1149),ISBLANK(Spreadsheet!C1149)),AND(NOT(ISBLANK(Spreadsheet!C1149)),NOT(ISBLANK(Spreadsheet!D1149)))),TRUE,ISNUMBER(MATCH(TRUE,EXACT(Spreadsheet!L1149,MaritalStatus),0)))</f>
        <v>1</v>
      </c>
      <c r="AR939" s="5" t="b">
        <f ca="1">IF(ISERROR(DATEVALUE(TEXT(Spreadsheet!M1149,"mm/dd/yyyy")) &gt; TODAY()),IF(ISBLANK(Spreadsheet!M1149),TRUE,FALSE),IF(DATEVALUE(TEXT(Spreadsheet!M1149,"mm/dd/yyyy")) &gt; TODAY(),FALSE,TRUE))</f>
        <v>1</v>
      </c>
      <c r="AS939" s="5" t="b">
        <f>OR(ISBLANK(Spreadsheet!N1149),LEN(Spreadsheet!N1149)&lt;=100)</f>
        <v>1</v>
      </c>
      <c r="AT939" s="5" t="b">
        <f>OR(ISBLANK(Spreadsheet!O1149),UPPER(Spreadsheet!O1149)="YES")</f>
        <v>1</v>
      </c>
      <c r="AU939" s="5" t="b">
        <f>OR(ISBLANK(Spreadsheet!P1149),UPPER(Spreadsheet!P1149)="YES")</f>
        <v>1</v>
      </c>
      <c r="AV939" s="5" t="b">
        <f t="array" ref="AV939">IF(ISBLANK(Spreadsheet!Q1149),TRUE,ISNUMBER(MATCH(TRUE,EXACT(Spreadsheet!Q1149,OnGroupsPriorIns),0)))</f>
        <v>1</v>
      </c>
      <c r="AW939" s="5" t="b">
        <f>OR(ISBLANK(Spreadsheet!R1149),UPPER(Spreadsheet!R1149)="YES")</f>
        <v>1</v>
      </c>
      <c r="AX939" s="5" t="b">
        <f>OR(ISBLANK(Spreadsheet!S1149),UPPER(Spreadsheet!S1149)="YES")</f>
        <v>1</v>
      </c>
      <c r="AY939" s="5" t="b">
        <f>OR(AND(ISBLANK(Spreadsheet!C1149),LEN(Spreadsheet!T1149)=0),AND(NOT(ISBLANK(Spreadsheet!C1149)),LEN(Spreadsheet!T1149)&gt;0,LEN(Spreadsheet!T1149)&lt;=50))</f>
        <v>1</v>
      </c>
      <c r="AZ939" s="5" t="b">
        <f>OR(LEN(Spreadsheet!U1149)=0,AND(LEN(Spreadsheet!U1149)&gt;0,LEN(Spreadsheet!U1149)&lt;=50))</f>
        <v>1</v>
      </c>
      <c r="BA939" s="5" t="b">
        <f>OR(AND(ISBLANK(Spreadsheet!C1149),LEN(Spreadsheet!V1149)=0),AND(NOT(ISBLANK(Spreadsheet!C1149)),LEN(Spreadsheet!V1149)&gt;0,LEN(Spreadsheet!V1149)&lt;=50))</f>
        <v>1</v>
      </c>
      <c r="BB939" s="5" t="b">
        <f t="array" ref="BB939">IF(AND(ISBLANK(Spreadsheet!C1149),LEN(Spreadsheet!W1149)=0),TRUE,ISNUMBER(MATCH(TRUE,EXACT(Spreadsheet!W1149,States),0)))</f>
        <v>1</v>
      </c>
      <c r="BC939" s="5" t="b">
        <f>OR(AND(ISBLANK(Spreadsheet!C1149),LEN(Spreadsheet!X1149)=0),AND(NOT(ISBLANK(Spreadsheet!C1149)),LEN(Spreadsheet!X1149)&gt;0,LEN(Spreadsheet!X1149)=5,ISNUMBER(VALUE(Spreadsheet!X1149))))</f>
        <v>1</v>
      </c>
      <c r="BD939" s="5" t="b">
        <f>OR(ISBLANK(Spreadsheet!Z1149),LEN(Spreadsheet!Z1149)&lt;=50)</f>
        <v>1</v>
      </c>
      <c r="BE939" s="5" t="b">
        <f>ISBLANK(Spreadsheet!AA1149)</f>
        <v>1</v>
      </c>
      <c r="BF939" s="5" t="b">
        <f>ISBLANK(Spreadsheet!AB1149)</f>
        <v>1</v>
      </c>
      <c r="BG939" s="5" t="b">
        <f>IF(ISERROR(DATEVALUE(TEXT(Spreadsheet!AC1149,"mm/dd/yyyy")) &gt; DATEVALUE(TEXT(Spreadsheet!J1149,"mm/dd/yyyy"))),IF(OR(AND(ISBLANK(Spreadsheet!AC1149),ISBLANK(Spreadsheet!C1149)),AND(NOT(ISBLANK(Spreadsheet!C1149)),ISBLANK(Spreadsheet!AC1149),NOT(ISBLANK(Spreadsheet!D1149)))),TRUE,FALSE),IF(DATEVALUE(TEXT(Spreadsheet!AC1149,"mm/dd/yyyy")) &gt; DATEVALUE(TEXT(Spreadsheet!J1149,"mm/dd/yyyy")),TRUE,FALSE))</f>
        <v>1</v>
      </c>
      <c r="BH939" s="5" t="b">
        <f>OR(AND(ISBLANK(Spreadsheet!C1149),ISBLANK(Spreadsheet!AE1149)),AND(NOT(ISBLANK(Spreadsheet!C1149)),NOT(ISBLANK(Spreadsheet!D1149)),ISBLANK(Spreadsheet!AE1149)),AND(NOT(ISBLANK(Spreadsheet!C1149)),ISBLANK(Spreadsheet!D1149),NOT(ISBLANK(Spreadsheet!AE1149)),LEN(Spreadsheet!AE1149)&lt;=100))</f>
        <v>1</v>
      </c>
      <c r="BI939" s="5" t="b">
        <f t="array" ref="BI939">IF(ISBLANK(Spreadsheet!AF1149),TRUE,ISNUMBER(MATCH(TRUE,EXACT(Spreadsheet!AF1149,CobraShortReasons),0)))</f>
        <v>1</v>
      </c>
      <c r="BJ939" s="5" t="b">
        <f ca="1">IF(ISERROR(DATEVALUE(TEXT(Spreadsheet!AG1149,"mm/dd/yyyy")) &gt; TODAY()),IF(ISBLANK(Spreadsheet!AG1149),TRUE,FALSE),IF(DATEVALUE(TEXT(Spreadsheet!AG1149,"mm/dd/yyyy")) &gt; TODAY(),FALSE,TRUE))</f>
        <v>1</v>
      </c>
      <c r="BK939" s="5" t="b">
        <f>OR(ISBLANK(Spreadsheet!AH1149),LEN(Spreadsheet!AH1149)&lt;=25)</f>
        <v>1</v>
      </c>
      <c r="BL939" s="5" t="b">
        <f t="array" aca="1" ref="BL939" ca="1">IF(ISBLANK(Spreadsheet!AI1149),TRUE,ISNUMBER(MATCH(TRUE,EXACT(Spreadsheet!AI1149,INDIRECT(Spreadsheet!$D$2)),0)))</f>
        <v>1</v>
      </c>
      <c r="BM939" s="5" t="b">
        <f t="array" aca="1" ref="BM939" ca="1">IF(ISBLANK(Spreadsheet!AJ1149),TRUE,ISNUMBER(MATCH(TRUE,EXACT(Spreadsheet!AJ1149,INDIRECT(Spreadsheet!BJ939)),0)))</f>
        <v>1</v>
      </c>
      <c r="BN939" s="5" t="b">
        <f t="array" ref="BN939">IF(ISBLANK(Spreadsheet!AK1149),TRUE,ISNUMBER(MATCH(TRUE,EXACT(Spreadsheet!AK1149,DentalPlans),0)))</f>
        <v>1</v>
      </c>
      <c r="BO939" s="5" t="b">
        <f t="array" aca="1" ref="BO939" ca="1">IF(ISBLANK(Spreadsheet!AL1149),TRUE,ISNUMBER(MATCH(TRUE,EXACT(Spreadsheet!AL1149,INDIRECT(Spreadsheet!BK939)),0)))</f>
        <v>1</v>
      </c>
      <c r="BP939" s="5" t="b">
        <f t="array" ref="BP939">IF(ISBLANK(Spreadsheet!AM1149),TRUE,ISNUMBER(MATCH(TRUE,EXACT(Spreadsheet!AM1149,VisionPlans),0)))</f>
        <v>1</v>
      </c>
      <c r="BQ939" s="5" t="b">
        <f t="array" aca="1" ref="BQ939" ca="1">IF(ISBLANK(Spreadsheet!AN1149),TRUE,ISNUMBER(MATCH(TRUE,EXACT(Spreadsheet!AN1149,INDIRECT(Spreadsheet!BL939)),0)))</f>
        <v>1</v>
      </c>
      <c r="BR939" s="5" t="b">
        <f t="array" ref="BR939">IF(ISBLANK(Spreadsheet!AO1149),TRUE,ISNUMBER(MATCH(TRUE,EXACT(Spreadsheet!AO1149,LifeBenefitClasses),0)))</f>
        <v>1</v>
      </c>
      <c r="BS939" s="5" t="b">
        <f>IF(OR(ISBLANK(Spreadsheet!AO1149), Spreadsheet!AO1149="Waive"),IF(ISBLANK(Spreadsheet!AP1149),TRUE,FALSE),IF(OR(AND(NOT(ISBLANK(Spreadsheet!AO1149)),ISBLANK(Spreadsheet!AP1149)),NOT(ISNUMBER(VALUE(Spreadsheet!AP1149)))),FALSE,IF(OR(AND(Spreadsheet!AP1149&lt;6,MOD(Spreadsheet!AP1149*10,5)=0), MOD(Spreadsheet!AP1149,5000)=0),TRUE,FALSE)))</f>
        <v>1</v>
      </c>
      <c r="BT939" s="5" t="b">
        <f t="array" ref="BT939">IF(ISBLANK(Spreadsheet!AQ1149),TRUE,ISNUMBER(MATCH(TRUE,EXACT(Spreadsheet!AQ1149,EnrollWaive),0)))</f>
        <v>1</v>
      </c>
      <c r="BU939" s="5" t="b">
        <f t="array" ref="BU939">IF(ISBLANK(Spreadsheet!AR1149),TRUE,ISNUMBER(MATCH(TRUE,EXACT(Spreadsheet!AR1149,LifeBenefitClasses),0)))</f>
        <v>1</v>
      </c>
      <c r="BV939" s="5" t="b">
        <f>IF(OR(ISBLANK(Spreadsheet!AR1149), Spreadsheet!AR1149="Waive"),IF(ISBLANK(Spreadsheet!AS1149),TRUE,FALSE),IF(OR(AND(NOT(ISBLANK(Spreadsheet!AR1149)),ISBLANK(Spreadsheet!AS1149)),NOT(ISNUMBER(VALUE(Spreadsheet!AS1149)))),FALSE,IF(OR(AND(Spreadsheet!AS1149&lt;6,MOD(Spreadsheet!AS1149*10,5)=0), MOD(Spreadsheet!AS1149,10000)=0),TRUE,FALSE)))</f>
        <v>1</v>
      </c>
      <c r="BW939" s="5" t="b">
        <f t="array" ref="BW939">IF(ISBLANK(Spreadsheet!AT1149),TRUE,ISNUMBER(MATCH(TRUE,EXACT(Spreadsheet!AT1149,LifeBenefitClasses),0)))</f>
        <v>1</v>
      </c>
      <c r="BX939" s="5" t="b">
        <f>IF(OR(ISBLANK(Spreadsheet!AT1149), Spreadsheet!AT1149="Waive"),IF(ISBLANK(Spreadsheet!AU1149),TRUE,FALSE),IF(OR(AND(NOT(ISBLANK(Spreadsheet!AT1149)),ISBLANK(Spreadsheet!AU1149)),NOT(ISNUMBER(VALUE(Spreadsheet!AU1149)))),FALSE,IF(AND(NOT(OR(ISBLANK(Spreadsheet!AT1149),Spreadsheet!AT1149="Waive")),NOT(OR(ISBLANK(Spreadsheet!AR1149),Spreadsheet!AR1149="Waive")),MOD(Spreadsheet!AU1149,5000)=0, Spreadsheet!AU1149&lt;=(Spreadsheet!AS1149*0.5)),TRUE,FALSE)))</f>
        <v>1</v>
      </c>
      <c r="BY939" s="5" t="b">
        <f t="array" ref="BY939">IF(ISBLANK(Spreadsheet!AV1149),TRUE,ISNUMBER(MATCH(TRUE,EXACT(Spreadsheet!AV1149,EnrollWaive),0)))</f>
        <v>1</v>
      </c>
      <c r="BZ939" s="5" t="b">
        <f t="array" ref="BZ939">IF(ISBLANK(Spreadsheet!AW1149),TRUE,ISNUMBER(MATCH(TRUE,EXACT(Spreadsheet!AW1149,LifeBenefitClasses),0)))</f>
        <v>1</v>
      </c>
      <c r="CA939" s="5" t="b">
        <f t="array" ref="CA939">IF(ISBLANK(Spreadsheet!AX1149),TRUE,ISNUMBER(MATCH(TRUE,EXACT(Spreadsheet!AX1149,LifeBenefitClasses),0)))</f>
        <v>1</v>
      </c>
      <c r="CB939" s="5" t="b">
        <f t="array" ref="CB939">IF(ISBLANK(Spreadsheet!AY1149),TRUE,ISNUMBER(MATCH(TRUE,EXACT(Spreadsheet!AY1149,LifeBenefitClasses),0)))</f>
        <v>1</v>
      </c>
      <c r="CC939" s="5" t="b">
        <f t="array" ref="CC939">IF(ISBLANK(Spreadsheet!AZ1149),TRUE,ISNUMBER(MATCH(TRUE,EXACT(Spreadsheet!AZ1149,LifeBenefitClasses),0)))</f>
        <v>1</v>
      </c>
      <c r="CD939" s="5" t="b">
        <f t="array" ref="CD939">IF(ISBLANK(Spreadsheet!BA1149),TRUE,ISNUMBER(MATCH(TRUE,EXACT(Spreadsheet!BA1149,LifeBenefitClasses),0)))</f>
        <v>1</v>
      </c>
      <c r="CE939" s="5" t="b">
        <f>IF(OR(ISBLANK(Spreadsheet!BA1149), Spreadsheet!BA1149="Waive"),IF(ISBLANK(Spreadsheet!BB1149),TRUE,FALSE),IF(OR(AND(NOT(ISBLANK(Spreadsheet!BA1149)),ISBLANK(Spreadsheet!BB1149)),NOT(ISNUMBER(VALUE(Spreadsheet!BB1149))),ISBLANK(Spreadsheet!BC1149),NOT(ISNUMBER(VALUE(Spreadsheet!BC1149)))),FALSE,IF(AND(Spreadsheet!BB1149&gt;=50000,Spreadsheet!BB1149&lt;=250000,MOD(Spreadsheet!BB1149,10000)=0,Spreadsheet!BB1149&lt;=(10*Spreadsheet!BC1149)),TRUE,FALSE)))</f>
        <v>1</v>
      </c>
      <c r="CF939" s="5" t="b">
        <f>IF(NOT(ISBLANK(Spreadsheet!BC939)),AND(ISNUMBER(VALUE(Spreadsheet!BC939)),Spreadsheet!BC939&gt;0),AND(OR(ISBLANK(Spreadsheet!AO939),Spreadsheet!AO939="Waive",AND(NOT(OR(ISBLANK(Spreadsheet!AO939),Spreadsheet!AO939="Waive")),Spreadsheet!AP939&gt;=6)),OR(ISBLANK(Spreadsheet!AR939),AND(NOT(OR(ISBLANK(Spreadsheet!AR939),Spreadsheet!AR939="Waive")),Spreadsheet!AS939&gt;=6)),OR(ISBLANK(Spreadsheet!AW939)),OR(ISBLANK(Spreadsheet!AX939)),OR(ISBLANK(Spreadsheet!AY939)),OR(ISBLANK(Spreadsheet!AZ939)),OR(ISBLANK(Spreadsheet!BA939),Spreadsheet!BA939="Waive")))</f>
        <v>1</v>
      </c>
      <c r="CG939" s="5" t="b">
        <f t="shared" ca="1" si="69"/>
        <v>1</v>
      </c>
    </row>
    <row r="940" spans="8:85" x14ac:dyDescent="0.3">
      <c r="H940" s="5">
        <f t="shared" ca="1" si="66"/>
        <v>2</v>
      </c>
      <c r="I940" s="5" t="str">
        <f t="shared" ca="1" si="67"/>
        <v/>
      </c>
      <c r="J940" s="5" t="str">
        <f>IF(AND(NOT(ISBLANK(Spreadsheet!C1150)),ISBLANK(Spreadsheet!D1150)),Spreadsheet!F1150&amp;" "&amp;Spreadsheet!H1150,"")</f>
        <v/>
      </c>
      <c r="K940" s="5">
        <f>IF(AND(NOT(ISBLANK(Spreadsheet!C1150)),ISBLANK(Spreadsheet!D1150)),COUNTIFS(Spreadsheet!E$786:E1151,"=Child",Spreadsheet!C$786:C1151, "="&amp;Spreadsheet!C1150) + COUNTIFS(Spreadsheet!E$786:E1151,"=Step-child",Spreadsheet!C$786:C1151, "="&amp;Spreadsheet!C1150),0)</f>
        <v>0</v>
      </c>
      <c r="L940" s="5">
        <f>IF(NOT(ISBLANK(J940)),COUNTIFS(Spreadsheet!E$786:E1151,"=Wife",Spreadsheet!C$786:C1151, "="&amp;Spreadsheet!C1150) + COUNTIFS(Spreadsheet!E$786:E1151,"=Husband",Spreadsheet!C$786:C1151, "="&amp;Spreadsheet!C1150),0)</f>
        <v>0</v>
      </c>
      <c r="M940" s="5">
        <f>IF(NOT(ISBLANK(Spreadsheet!AJ1150)),VLOOKUP(Spreadsheet!AJ1150,'Drop Downs'!$P$2:$R$16,3,FALSE),0)</f>
        <v>0</v>
      </c>
      <c r="N940" s="5">
        <f>IF(NOT(ISBLANK(Spreadsheet!AJ1150)), VLOOKUP(Spreadsheet!AJ1150,'Drop Downs'!$P$2:$R$16,2,FALSE),0)</f>
        <v>0</v>
      </c>
      <c r="O940" s="5">
        <f>IF(NOT(ISBLANK(Spreadsheet!AL1150)),VLOOKUP(Spreadsheet!AL1150,'Drop Downs'!$P$2:$R$16,3,FALSE), 0)</f>
        <v>0</v>
      </c>
      <c r="P940" s="5">
        <f>IF(NOT(ISBLANK(Spreadsheet!AL1150)),VLOOKUP(Spreadsheet!AL1150,'Drop Downs'!$P$2:$R$16,2,FALSE),0)</f>
        <v>0</v>
      </c>
      <c r="Q940" s="5">
        <f>IF(NOT(ISBLANK(Spreadsheet!AN1150)),VLOOKUP(Spreadsheet!AN1150,'Drop Downs'!$P$2:$R$16,3,FALSE),0)</f>
        <v>0</v>
      </c>
      <c r="R940" s="5">
        <f>IF(NOT(ISBLANK(Spreadsheet!AN1150)),VLOOKUP(Spreadsheet!AN1150,'Drop Downs'!$P$2:$R$16,2,FALSE),0)</f>
        <v>0</v>
      </c>
      <c r="S940" s="5" t="str">
        <f>IF(OR(M940&gt;K940,N940&gt;L940,O940&gt;K940, Q940&gt;K940,N940&gt;L940, P940&gt;L940, R940&gt;L940),"Member currently has a coverage election over what he/she needs.  Please add more dependents or adjust the coverage election.","")&amp;(IF(AND(NOT(ISBLANK(Spreadsheet!C1150)),NOT(ISBLANK(Spreadsheet!D1150)),ISBLANK(Spreadsheet!E1150)),"Dependent lacks a relationship to member.Please select one from the drop-down.",""))</f>
        <v/>
      </c>
      <c r="T940" s="5" t="b">
        <f t="shared" si="68"/>
        <v>1</v>
      </c>
      <c r="U940" s="5" t="b">
        <f>OR(ISBLANK(Spreadsheet!C1150),IF(NOT(ISBLANK(Spreadsheet!D1150)),NOT(ISBLANK(Spreadsheet!E1150)),TRUE))</f>
        <v>1</v>
      </c>
      <c r="V940" s="5" t="b">
        <f>OR(ISBLANK(Spreadsheet!C1150), NOT(ISBLANK(Spreadsheet!I1150)))</f>
        <v>1</v>
      </c>
      <c r="W940" s="5" t="b">
        <f>OR(ISBLANK(Spreadsheet!D1150),NOT(ISBLANK(Spreadsheet!C1150)))</f>
        <v>1</v>
      </c>
      <c r="X940" s="155" t="str">
        <f>REPT("0",MIN(FIND({1,2,3,4,5,6,7,8,9},Spreadsheet!C1150&amp;"123456789"))-1)&amp;IF(ISBLANK(Spreadsheet!C1150),"",SUMPRODUCT(MID(0&amp;Spreadsheet!C1150,LARGE(INDEX(ISNUMBER(--MID(Spreadsheet!C1150,ROW($1:$225),1))*
 ROW($1:$225),0),ROW($1:$225))+1,1)*10^ROW($1:$225)/10))</f>
        <v/>
      </c>
      <c r="Y940" s="5" t="b">
        <f>IF(NOT(ISBLANK(Spreadsheet!C1150)),IF(AND(ISNUMBER(VALUE(Spreadsheet!C1150)), LEN(Spreadsheet!C1150)=9),TRUE,FALSE),TRUE)</f>
        <v>1</v>
      </c>
      <c r="Z940" s="155" t="str">
        <f>REPT("0",MIN(FIND({1,2,3,4,5,6,7,8,9},Spreadsheet!D1150&amp;"123456789"))-1)&amp;IF(ISBLANK(Spreadsheet!D1150),"",SUMPRODUCT(MID(0&amp;Spreadsheet!D1150,LARGE(INDEX(ISNUMBER(--MID(Spreadsheet!D1150,ROW($1:$225),1))*
 ROW($1:$225),0),ROW($1:$225))+1,1)*10^ROW($1:$225)/10))</f>
        <v/>
      </c>
      <c r="AA940" s="5" t="b">
        <f>IF(AND(NOT(ISBLANK(Spreadsheet!D1150)),NOT(ISBLANK(Spreadsheet!C1150))),IF(AND(ISNUMBER(VALUE(Spreadsheet!D1150)), LEN(Spreadsheet!D1150)=9),TRUE,FALSE),IF(AND(NOT(ISBLANK(Spreadsheet!D1150)),ISBLANK(Spreadsheet!C1150)),FALSE,TRUE))</f>
        <v>1</v>
      </c>
      <c r="AB940" s="5" t="b">
        <f>OR(ISBLANK(Spreadsheet!Y940),IF(NOT(ISBLANK(Spreadsheet!Y940)),LEN(Spreadsheet!Y940)=10,ISNUMBER(VALUE(Spreadsheet!Y940))))</f>
        <v>1</v>
      </c>
      <c r="AC940" s="5" t="b">
        <f>OR(ISBLANK(Spreadsheet!AI1150), AND(NOT(ISBLANK(Spreadsheet!AJ1150)), NOT(ISNUMBER(SEARCH("Waive",Spreadsheet!AJ1150)))))</f>
        <v>1</v>
      </c>
      <c r="AD940" s="5" t="b">
        <f>OR(ISBLANK(Spreadsheet!AK1150), AND(NOT(ISBLANK(Spreadsheet!AL1150)), NOT(ISNUMBER(SEARCH("Waive",Spreadsheet!AL1150)))))</f>
        <v>1</v>
      </c>
      <c r="AE940" s="5" t="b">
        <f>OR(ISBLANK(Spreadsheet!AM1150), AND(NOT(ISBLANK(Spreadsheet!AN1150)), NOT(ISNUMBER(SEARCH("Waive", Spreadsheet!AN1150)))))</f>
        <v>1</v>
      </c>
      <c r="AF940" s="5" t="b">
        <f>OR(ISBLANK(Spreadsheet!C1150), NOT(ISBLANK(Spreadsheet!D1150)),NOT(ISBLANK(Spreadsheet!L1150)))</f>
        <v>1</v>
      </c>
      <c r="AG940" s="5" t="b">
        <f>IF(AND(NOT(ISBLANK(Spreadsheet!C1150)), NOT(ISBLANK(Spreadsheet!D1150)),Spreadsheet!C1150&lt;&gt;Spreadsheet!D1150),IF(ISERROR(VLOOKUP(Spreadsheet!C1150, Spreadsheet!$C$6:'Spreadsheet'!$C1149,1,FALSE)), FALSE, TRUE),TRUE)</f>
        <v>1</v>
      </c>
      <c r="AH940" s="5" t="b">
        <f>Spreadsheet!$B$2=Spreadsheet!AD940</f>
        <v>1</v>
      </c>
      <c r="AI940" s="5" t="b">
        <f>IF(ISBLANK(Spreadsheet!G1150),TRUE,IF(OR(LEN(Spreadsheet!G1150)&gt;1,ISNUMBER(VALUE(Spreadsheet!G1150))),FALSE,TRUE))</f>
        <v>1</v>
      </c>
      <c r="AJ940" s="5" t="b">
        <f>OR(ISBLANK(Spreadsheet!C1150), NOT(ISBLANK(Spreadsheet!B1150)), NOT(ISBLANK(Spreadsheet!D1150)))</f>
        <v>1</v>
      </c>
      <c r="AK940" s="5" t="b">
        <f t="array" ref="AK940">IF(OR(AND(ISBLANK(Spreadsheet!E1150),ISBLANK(Spreadsheet!D1150),NOT(ISBLANK(Spreadsheet!C1150))),AND(ISBLANK(Spreadsheet!E1150),ISBLANK(Spreadsheet!D1150),ISBLANK(Spreadsheet!C1150))),TRUE,ISNUMBER(MATCH(TRUE,EXACT(Spreadsheet!E1150,Relationships),0)))</f>
        <v>1</v>
      </c>
      <c r="AL940" s="5" t="b">
        <f>IF(NOT(ISBLANK(Spreadsheet!C1150)),IF(OR(ISBLANK(Spreadsheet!F1150),LEN(Spreadsheet!F1150)&gt;40),FALSE,TRUE),TRUE)</f>
        <v>1</v>
      </c>
      <c r="AM940" s="5" t="b">
        <f>IF(NOT(ISBLANK(Spreadsheet!C1150)),IF(OR(ISBLANK(Spreadsheet!H1150),LEN(Spreadsheet!H1150)&gt;40),FALSE,TRUE),TRUE)</f>
        <v>1</v>
      </c>
      <c r="AN940" s="5" t="b">
        <f t="array" ref="AN940">IF(ISBLANK(Spreadsheet!I1150),TRUE,ISNUMBER(MATCH(TRUE,EXACT(Spreadsheet!I1150,GenderValues),0)))</f>
        <v>1</v>
      </c>
      <c r="AO940" s="5" t="b">
        <f ca="1">IF(ISERROR(DATEVALUE(TEXT(Spreadsheet!J1150,"mm/dd/yyyy")) &gt; TODAY()),IF(AND(ISBLANK(Spreadsheet!J1150),ISBLANK(Spreadsheet!C1150)),TRUE,FALSE),IF(DATEVALUE(TEXT(Spreadsheet!J1150,"mm/dd/yyyy")) &gt; TODAY(),FALSE,TRUE))</f>
        <v>1</v>
      </c>
      <c r="AP940" s="5" t="b">
        <f>OR(ISBLANK(Spreadsheet!K1150),LEN(Spreadsheet!K1150)&lt;=100)</f>
        <v>1</v>
      </c>
      <c r="AQ940" s="5" t="b">
        <f t="array" ref="AQ940">IF(OR(AND(ISBLANK(Spreadsheet!L1150),ISBLANK(Spreadsheet!C1150)),AND(NOT(ISBLANK(Spreadsheet!C1150)),NOT(ISBLANK(Spreadsheet!D1150)))),TRUE,ISNUMBER(MATCH(TRUE,EXACT(Spreadsheet!L1150,MaritalStatus),0)))</f>
        <v>1</v>
      </c>
      <c r="AR940" s="5" t="b">
        <f ca="1">IF(ISERROR(DATEVALUE(TEXT(Spreadsheet!M1150,"mm/dd/yyyy")) &gt; TODAY()),IF(ISBLANK(Spreadsheet!M1150),TRUE,FALSE),IF(DATEVALUE(TEXT(Spreadsheet!M1150,"mm/dd/yyyy")) &gt; TODAY(),FALSE,TRUE))</f>
        <v>1</v>
      </c>
      <c r="AS940" s="5" t="b">
        <f>OR(ISBLANK(Spreadsheet!N1150),LEN(Spreadsheet!N1150)&lt;=100)</f>
        <v>1</v>
      </c>
      <c r="AT940" s="5" t="b">
        <f>OR(ISBLANK(Spreadsheet!O1150),UPPER(Spreadsheet!O1150)="YES")</f>
        <v>1</v>
      </c>
      <c r="AU940" s="5" t="b">
        <f>OR(ISBLANK(Spreadsheet!P1150),UPPER(Spreadsheet!P1150)="YES")</f>
        <v>1</v>
      </c>
      <c r="AV940" s="5" t="b">
        <f t="array" ref="AV940">IF(ISBLANK(Spreadsheet!Q1150),TRUE,ISNUMBER(MATCH(TRUE,EXACT(Spreadsheet!Q1150,OnGroupsPriorIns),0)))</f>
        <v>1</v>
      </c>
      <c r="AW940" s="5" t="b">
        <f>OR(ISBLANK(Spreadsheet!R1150),UPPER(Spreadsheet!R1150)="YES")</f>
        <v>1</v>
      </c>
      <c r="AX940" s="5" t="b">
        <f>OR(ISBLANK(Spreadsheet!S1150),UPPER(Spreadsheet!S1150)="YES")</f>
        <v>1</v>
      </c>
      <c r="AY940" s="5" t="b">
        <f>OR(AND(ISBLANK(Spreadsheet!C1150),LEN(Spreadsheet!T1150)=0),AND(NOT(ISBLANK(Spreadsheet!C1150)),LEN(Spreadsheet!T1150)&gt;0,LEN(Spreadsheet!T1150)&lt;=50))</f>
        <v>1</v>
      </c>
      <c r="AZ940" s="5" t="b">
        <f>OR(LEN(Spreadsheet!U1150)=0,AND(LEN(Spreadsheet!U1150)&gt;0,LEN(Spreadsheet!U1150)&lt;=50))</f>
        <v>1</v>
      </c>
      <c r="BA940" s="5" t="b">
        <f>OR(AND(ISBLANK(Spreadsheet!C1150),LEN(Spreadsheet!V1150)=0),AND(NOT(ISBLANK(Spreadsheet!C1150)),LEN(Spreadsheet!V1150)&gt;0,LEN(Spreadsheet!V1150)&lt;=50))</f>
        <v>1</v>
      </c>
      <c r="BB940" s="5" t="b">
        <f t="array" ref="BB940">IF(AND(ISBLANK(Spreadsheet!C1150),LEN(Spreadsheet!W1150)=0),TRUE,ISNUMBER(MATCH(TRUE,EXACT(Spreadsheet!W1150,States),0)))</f>
        <v>1</v>
      </c>
      <c r="BC940" s="5" t="b">
        <f>OR(AND(ISBLANK(Spreadsheet!C1150),LEN(Spreadsheet!X1150)=0),AND(NOT(ISBLANK(Spreadsheet!C1150)),LEN(Spreadsheet!X1150)&gt;0,LEN(Spreadsheet!X1150)=5,ISNUMBER(VALUE(Spreadsheet!X1150))))</f>
        <v>1</v>
      </c>
      <c r="BD940" s="5" t="b">
        <f>OR(ISBLANK(Spreadsheet!Z1150),LEN(Spreadsheet!Z1150)&lt;=50)</f>
        <v>1</v>
      </c>
      <c r="BE940" s="5" t="b">
        <f>ISBLANK(Spreadsheet!AA1150)</f>
        <v>1</v>
      </c>
      <c r="BF940" s="5" t="b">
        <f>ISBLANK(Spreadsheet!AB1150)</f>
        <v>1</v>
      </c>
      <c r="BG940" s="5" t="b">
        <f>IF(ISERROR(DATEVALUE(TEXT(Spreadsheet!AC1150,"mm/dd/yyyy")) &gt; DATEVALUE(TEXT(Spreadsheet!J1150,"mm/dd/yyyy"))),IF(OR(AND(ISBLANK(Spreadsheet!AC1150),ISBLANK(Spreadsheet!C1150)),AND(NOT(ISBLANK(Spreadsheet!C1150)),ISBLANK(Spreadsheet!AC1150),NOT(ISBLANK(Spreadsheet!D1150)))),TRUE,FALSE),IF(DATEVALUE(TEXT(Spreadsheet!AC1150,"mm/dd/yyyy")) &gt; DATEVALUE(TEXT(Spreadsheet!J1150,"mm/dd/yyyy")),TRUE,FALSE))</f>
        <v>1</v>
      </c>
      <c r="BH940" s="5" t="b">
        <f>OR(AND(ISBLANK(Spreadsheet!C1150),ISBLANK(Spreadsheet!AE1150)),AND(NOT(ISBLANK(Spreadsheet!C1150)),NOT(ISBLANK(Spreadsheet!D1150)),ISBLANK(Spreadsheet!AE1150)),AND(NOT(ISBLANK(Spreadsheet!C1150)),ISBLANK(Spreadsheet!D1150),NOT(ISBLANK(Spreadsheet!AE1150)),LEN(Spreadsheet!AE1150)&lt;=100))</f>
        <v>1</v>
      </c>
      <c r="BI940" s="5" t="b">
        <f t="array" ref="BI940">IF(ISBLANK(Spreadsheet!AF1150),TRUE,ISNUMBER(MATCH(TRUE,EXACT(Spreadsheet!AF1150,CobraShortReasons),0)))</f>
        <v>1</v>
      </c>
      <c r="BJ940" s="5" t="b">
        <f ca="1">IF(ISERROR(DATEVALUE(TEXT(Spreadsheet!AG1150,"mm/dd/yyyy")) &gt; TODAY()),IF(ISBLANK(Spreadsheet!AG1150),TRUE,FALSE),IF(DATEVALUE(TEXT(Spreadsheet!AG1150,"mm/dd/yyyy")) &gt; TODAY(),FALSE,TRUE))</f>
        <v>1</v>
      </c>
      <c r="BK940" s="5" t="b">
        <f>OR(ISBLANK(Spreadsheet!AH1150),LEN(Spreadsheet!AH1150)&lt;=25)</f>
        <v>1</v>
      </c>
      <c r="BL940" s="5" t="b">
        <f t="array" aca="1" ref="BL940" ca="1">IF(ISBLANK(Spreadsheet!AI1150),TRUE,ISNUMBER(MATCH(TRUE,EXACT(Spreadsheet!AI1150,INDIRECT(Spreadsheet!$D$2)),0)))</f>
        <v>1</v>
      </c>
      <c r="BM940" s="5" t="b">
        <f t="array" aca="1" ref="BM940" ca="1">IF(ISBLANK(Spreadsheet!AJ1150),TRUE,ISNUMBER(MATCH(TRUE,EXACT(Spreadsheet!AJ1150,INDIRECT(Spreadsheet!BJ940)),0)))</f>
        <v>1</v>
      </c>
      <c r="BN940" s="5" t="b">
        <f t="array" ref="BN940">IF(ISBLANK(Spreadsheet!AK1150),TRUE,ISNUMBER(MATCH(TRUE,EXACT(Spreadsheet!AK1150,DentalPlans),0)))</f>
        <v>1</v>
      </c>
      <c r="BO940" s="5" t="b">
        <f t="array" aca="1" ref="BO940" ca="1">IF(ISBLANK(Spreadsheet!AL1150),TRUE,ISNUMBER(MATCH(TRUE,EXACT(Spreadsheet!AL1150,INDIRECT(Spreadsheet!BK940)),0)))</f>
        <v>1</v>
      </c>
      <c r="BP940" s="5" t="b">
        <f t="array" ref="BP940">IF(ISBLANK(Spreadsheet!AM1150),TRUE,ISNUMBER(MATCH(TRUE,EXACT(Spreadsheet!AM1150,VisionPlans),0)))</f>
        <v>1</v>
      </c>
      <c r="BQ940" s="5" t="b">
        <f t="array" aca="1" ref="BQ940" ca="1">IF(ISBLANK(Spreadsheet!AN1150),TRUE,ISNUMBER(MATCH(TRUE,EXACT(Spreadsheet!AN1150,INDIRECT(Spreadsheet!BL940)),0)))</f>
        <v>1</v>
      </c>
      <c r="BR940" s="5" t="b">
        <f t="array" ref="BR940">IF(ISBLANK(Spreadsheet!AO1150),TRUE,ISNUMBER(MATCH(TRUE,EXACT(Spreadsheet!AO1150,LifeBenefitClasses),0)))</f>
        <v>1</v>
      </c>
      <c r="BS940" s="5" t="b">
        <f>IF(OR(ISBLANK(Spreadsheet!AO1150), Spreadsheet!AO1150="Waive"),IF(ISBLANK(Spreadsheet!AP1150),TRUE,FALSE),IF(OR(AND(NOT(ISBLANK(Spreadsheet!AO1150)),ISBLANK(Spreadsheet!AP1150)),NOT(ISNUMBER(VALUE(Spreadsheet!AP1150)))),FALSE,IF(OR(AND(Spreadsheet!AP1150&lt;6,MOD(Spreadsheet!AP1150*10,5)=0), MOD(Spreadsheet!AP1150,5000)=0),TRUE,FALSE)))</f>
        <v>1</v>
      </c>
      <c r="BT940" s="5" t="b">
        <f t="array" ref="BT940">IF(ISBLANK(Spreadsheet!AQ1150),TRUE,ISNUMBER(MATCH(TRUE,EXACT(Spreadsheet!AQ1150,EnrollWaive),0)))</f>
        <v>1</v>
      </c>
      <c r="BU940" s="5" t="b">
        <f t="array" ref="BU940">IF(ISBLANK(Spreadsheet!AR1150),TRUE,ISNUMBER(MATCH(TRUE,EXACT(Spreadsheet!AR1150,LifeBenefitClasses),0)))</f>
        <v>1</v>
      </c>
      <c r="BV940" s="5" t="b">
        <f>IF(OR(ISBLANK(Spreadsheet!AR1150), Spreadsheet!AR1150="Waive"),IF(ISBLANK(Spreadsheet!AS1150),TRUE,FALSE),IF(OR(AND(NOT(ISBLANK(Spreadsheet!AR1150)),ISBLANK(Spreadsheet!AS1150)),NOT(ISNUMBER(VALUE(Spreadsheet!AS1150)))),FALSE,IF(OR(AND(Spreadsheet!AS1150&lt;6,MOD(Spreadsheet!AS1150*10,5)=0), MOD(Spreadsheet!AS1150,10000)=0),TRUE,FALSE)))</f>
        <v>1</v>
      </c>
      <c r="BW940" s="5" t="b">
        <f t="array" ref="BW940">IF(ISBLANK(Spreadsheet!AT1150),TRUE,ISNUMBER(MATCH(TRUE,EXACT(Spreadsheet!AT1150,LifeBenefitClasses),0)))</f>
        <v>1</v>
      </c>
      <c r="BX940" s="5" t="b">
        <f>IF(OR(ISBLANK(Spreadsheet!AT1150), Spreadsheet!AT1150="Waive"),IF(ISBLANK(Spreadsheet!AU1150),TRUE,FALSE),IF(OR(AND(NOT(ISBLANK(Spreadsheet!AT1150)),ISBLANK(Spreadsheet!AU1150)),NOT(ISNUMBER(VALUE(Spreadsheet!AU1150)))),FALSE,IF(AND(NOT(OR(ISBLANK(Spreadsheet!AT1150),Spreadsheet!AT1150="Waive")),NOT(OR(ISBLANK(Spreadsheet!AR1150),Spreadsheet!AR1150="Waive")),MOD(Spreadsheet!AU1150,5000)=0, Spreadsheet!AU1150&lt;=(Spreadsheet!AS1150*0.5)),TRUE,FALSE)))</f>
        <v>1</v>
      </c>
      <c r="BY940" s="5" t="b">
        <f t="array" ref="BY940">IF(ISBLANK(Spreadsheet!AV1150),TRUE,ISNUMBER(MATCH(TRUE,EXACT(Spreadsheet!AV1150,EnrollWaive),0)))</f>
        <v>1</v>
      </c>
      <c r="BZ940" s="5" t="b">
        <f t="array" ref="BZ940">IF(ISBLANK(Spreadsheet!AW1150),TRUE,ISNUMBER(MATCH(TRUE,EXACT(Spreadsheet!AW1150,LifeBenefitClasses),0)))</f>
        <v>1</v>
      </c>
      <c r="CA940" s="5" t="b">
        <f t="array" ref="CA940">IF(ISBLANK(Spreadsheet!AX1150),TRUE,ISNUMBER(MATCH(TRUE,EXACT(Spreadsheet!AX1150,LifeBenefitClasses),0)))</f>
        <v>1</v>
      </c>
      <c r="CB940" s="5" t="b">
        <f t="array" ref="CB940">IF(ISBLANK(Spreadsheet!AY1150),TRUE,ISNUMBER(MATCH(TRUE,EXACT(Spreadsheet!AY1150,LifeBenefitClasses),0)))</f>
        <v>1</v>
      </c>
      <c r="CC940" s="5" t="b">
        <f t="array" ref="CC940">IF(ISBLANK(Spreadsheet!AZ1150),TRUE,ISNUMBER(MATCH(TRUE,EXACT(Spreadsheet!AZ1150,LifeBenefitClasses),0)))</f>
        <v>1</v>
      </c>
      <c r="CD940" s="5" t="b">
        <f t="array" ref="CD940">IF(ISBLANK(Spreadsheet!BA1150),TRUE,ISNUMBER(MATCH(TRUE,EXACT(Spreadsheet!BA1150,LifeBenefitClasses),0)))</f>
        <v>1</v>
      </c>
      <c r="CE940" s="5" t="b">
        <f>IF(OR(ISBLANK(Spreadsheet!BA1150), Spreadsheet!BA1150="Waive"),IF(ISBLANK(Spreadsheet!BB1150),TRUE,FALSE),IF(OR(AND(NOT(ISBLANK(Spreadsheet!BA1150)),ISBLANK(Spreadsheet!BB1150)),NOT(ISNUMBER(VALUE(Spreadsheet!BB1150))),ISBLANK(Spreadsheet!BC1150),NOT(ISNUMBER(VALUE(Spreadsheet!BC1150)))),FALSE,IF(AND(Spreadsheet!BB1150&gt;=50000,Spreadsheet!BB1150&lt;=250000,MOD(Spreadsheet!BB1150,10000)=0,Spreadsheet!BB1150&lt;=(10*Spreadsheet!BC1150)),TRUE,FALSE)))</f>
        <v>1</v>
      </c>
      <c r="CF940" s="5" t="b">
        <f>IF(NOT(ISBLANK(Spreadsheet!BC940)),AND(ISNUMBER(VALUE(Spreadsheet!BC940)),Spreadsheet!BC940&gt;0),AND(OR(ISBLANK(Spreadsheet!AO940),Spreadsheet!AO940="Waive",AND(NOT(OR(ISBLANK(Spreadsheet!AO940),Spreadsheet!AO940="Waive")),Spreadsheet!AP940&gt;=6)),OR(ISBLANK(Spreadsheet!AR940),AND(NOT(OR(ISBLANK(Spreadsheet!AR940),Spreadsheet!AR940="Waive")),Spreadsheet!AS940&gt;=6)),OR(ISBLANK(Spreadsheet!AW940)),OR(ISBLANK(Spreadsheet!AX940)),OR(ISBLANK(Spreadsheet!AY940)),OR(ISBLANK(Spreadsheet!AZ940)),OR(ISBLANK(Spreadsheet!BA940),Spreadsheet!BA940="Waive")))</f>
        <v>1</v>
      </c>
      <c r="CG940" s="5" t="b">
        <f t="shared" ca="1" si="69"/>
        <v>1</v>
      </c>
    </row>
    <row r="941" spans="8:85" x14ac:dyDescent="0.3">
      <c r="H941" s="5">
        <f t="shared" ca="1" si="66"/>
        <v>2</v>
      </c>
      <c r="I941" s="5" t="str">
        <f t="shared" ca="1" si="67"/>
        <v/>
      </c>
      <c r="J941" s="5" t="str">
        <f>IF(AND(NOT(ISBLANK(Spreadsheet!C1151)),ISBLANK(Spreadsheet!D1151)),Spreadsheet!F1151&amp;" "&amp;Spreadsheet!H1151,"")</f>
        <v/>
      </c>
      <c r="K941" s="5">
        <f>IF(AND(NOT(ISBLANK(Spreadsheet!C1151)),ISBLANK(Spreadsheet!D1151)),COUNTIFS(Spreadsheet!E$786:E1152,"=Child",Spreadsheet!C$786:C1152, "="&amp;Spreadsheet!C1151) + COUNTIFS(Spreadsheet!E$786:E1152,"=Step-child",Spreadsheet!C$786:C1152, "="&amp;Spreadsheet!C1151),0)</f>
        <v>0</v>
      </c>
      <c r="L941" s="5">
        <f>IF(NOT(ISBLANK(J941)),COUNTIFS(Spreadsheet!E$786:E1152,"=Wife",Spreadsheet!C$786:C1152, "="&amp;Spreadsheet!C1151) + COUNTIFS(Spreadsheet!E$786:E1152,"=Husband",Spreadsheet!C$786:C1152, "="&amp;Spreadsheet!C1151),0)</f>
        <v>0</v>
      </c>
      <c r="M941" s="5">
        <f>IF(NOT(ISBLANK(Spreadsheet!AJ1151)),VLOOKUP(Spreadsheet!AJ1151,'Drop Downs'!$P$2:$R$16,3,FALSE),0)</f>
        <v>0</v>
      </c>
      <c r="N941" s="5">
        <f>IF(NOT(ISBLANK(Spreadsheet!AJ1151)), VLOOKUP(Spreadsheet!AJ1151,'Drop Downs'!$P$2:$R$16,2,FALSE),0)</f>
        <v>0</v>
      </c>
      <c r="O941" s="5">
        <f>IF(NOT(ISBLANK(Spreadsheet!AL1151)),VLOOKUP(Spreadsheet!AL1151,'Drop Downs'!$P$2:$R$16,3,FALSE), 0)</f>
        <v>0</v>
      </c>
      <c r="P941" s="5">
        <f>IF(NOT(ISBLANK(Spreadsheet!AL1151)),VLOOKUP(Spreadsheet!AL1151,'Drop Downs'!$P$2:$R$16,2,FALSE),0)</f>
        <v>0</v>
      </c>
      <c r="Q941" s="5">
        <f>IF(NOT(ISBLANK(Spreadsheet!AN1151)),VLOOKUP(Spreadsheet!AN1151,'Drop Downs'!$P$2:$R$16,3,FALSE),0)</f>
        <v>0</v>
      </c>
      <c r="R941" s="5">
        <f>IF(NOT(ISBLANK(Spreadsheet!AN1151)),VLOOKUP(Spreadsheet!AN1151,'Drop Downs'!$P$2:$R$16,2,FALSE),0)</f>
        <v>0</v>
      </c>
      <c r="S941" s="5" t="str">
        <f>IF(OR(M941&gt;K941,N941&gt;L941,O941&gt;K941, Q941&gt;K941,N941&gt;L941, P941&gt;L941, R941&gt;L941),"Member currently has a coverage election over what he/she needs.  Please add more dependents or adjust the coverage election.","")&amp;(IF(AND(NOT(ISBLANK(Spreadsheet!C1151)),NOT(ISBLANK(Spreadsheet!D1151)),ISBLANK(Spreadsheet!E1151)),"Dependent lacks a relationship to member.Please select one from the drop-down.",""))</f>
        <v/>
      </c>
      <c r="T941" s="5" t="b">
        <f t="shared" si="68"/>
        <v>1</v>
      </c>
      <c r="U941" s="5" t="b">
        <f>OR(ISBLANK(Spreadsheet!C1151),IF(NOT(ISBLANK(Spreadsheet!D1151)),NOT(ISBLANK(Spreadsheet!E1151)),TRUE))</f>
        <v>1</v>
      </c>
      <c r="V941" s="5" t="b">
        <f>OR(ISBLANK(Spreadsheet!C1151), NOT(ISBLANK(Spreadsheet!I1151)))</f>
        <v>1</v>
      </c>
      <c r="W941" s="5" t="b">
        <f>OR(ISBLANK(Spreadsheet!D1151),NOT(ISBLANK(Spreadsheet!C1151)))</f>
        <v>1</v>
      </c>
      <c r="X941" s="155" t="str">
        <f>REPT("0",MIN(FIND({1,2,3,4,5,6,7,8,9},Spreadsheet!C1151&amp;"123456789"))-1)&amp;IF(ISBLANK(Spreadsheet!C1151),"",SUMPRODUCT(MID(0&amp;Spreadsheet!C1151,LARGE(INDEX(ISNUMBER(--MID(Spreadsheet!C1151,ROW($1:$225),1))*
 ROW($1:$225),0),ROW($1:$225))+1,1)*10^ROW($1:$225)/10))</f>
        <v/>
      </c>
      <c r="Y941" s="5" t="b">
        <f>IF(NOT(ISBLANK(Spreadsheet!C1151)),IF(AND(ISNUMBER(VALUE(Spreadsheet!C1151)), LEN(Spreadsheet!C1151)=9),TRUE,FALSE),TRUE)</f>
        <v>1</v>
      </c>
      <c r="Z941" s="155" t="str">
        <f>REPT("0",MIN(FIND({1,2,3,4,5,6,7,8,9},Spreadsheet!D1151&amp;"123456789"))-1)&amp;IF(ISBLANK(Spreadsheet!D1151),"",SUMPRODUCT(MID(0&amp;Spreadsheet!D1151,LARGE(INDEX(ISNUMBER(--MID(Spreadsheet!D1151,ROW($1:$225),1))*
 ROW($1:$225),0),ROW($1:$225))+1,1)*10^ROW($1:$225)/10))</f>
        <v/>
      </c>
      <c r="AA941" s="5" t="b">
        <f>IF(AND(NOT(ISBLANK(Spreadsheet!D1151)),NOT(ISBLANK(Spreadsheet!C1151))),IF(AND(ISNUMBER(VALUE(Spreadsheet!D1151)), LEN(Spreadsheet!D1151)=9),TRUE,FALSE),IF(AND(NOT(ISBLANK(Spreadsheet!D1151)),ISBLANK(Spreadsheet!C1151)),FALSE,TRUE))</f>
        <v>1</v>
      </c>
      <c r="AB941" s="5" t="b">
        <f>OR(ISBLANK(Spreadsheet!Y941),IF(NOT(ISBLANK(Spreadsheet!Y941)),LEN(Spreadsheet!Y941)=10,ISNUMBER(VALUE(Spreadsheet!Y941))))</f>
        <v>1</v>
      </c>
      <c r="AC941" s="5" t="b">
        <f>OR(ISBLANK(Spreadsheet!AI1151), AND(NOT(ISBLANK(Spreadsheet!AJ1151)), NOT(ISNUMBER(SEARCH("Waive",Spreadsheet!AJ1151)))))</f>
        <v>1</v>
      </c>
      <c r="AD941" s="5" t="b">
        <f>OR(ISBLANK(Spreadsheet!AK1151), AND(NOT(ISBLANK(Spreadsheet!AL1151)), NOT(ISNUMBER(SEARCH("Waive",Spreadsheet!AL1151)))))</f>
        <v>1</v>
      </c>
      <c r="AE941" s="5" t="b">
        <f>OR(ISBLANK(Spreadsheet!AM1151), AND(NOT(ISBLANK(Spreadsheet!AN1151)), NOT(ISNUMBER(SEARCH("Waive", Spreadsheet!AN1151)))))</f>
        <v>1</v>
      </c>
      <c r="AF941" s="5" t="b">
        <f>OR(ISBLANK(Spreadsheet!C1151), NOT(ISBLANK(Spreadsheet!D1151)),NOT(ISBLANK(Spreadsheet!L1151)))</f>
        <v>1</v>
      </c>
      <c r="AG941" s="5" t="b">
        <f>IF(AND(NOT(ISBLANK(Spreadsheet!C1151)), NOT(ISBLANK(Spreadsheet!D1151)),Spreadsheet!C1151&lt;&gt;Spreadsheet!D1151),IF(ISERROR(VLOOKUP(Spreadsheet!C1151, Spreadsheet!$C$6:'Spreadsheet'!$C1150,1,FALSE)), FALSE, TRUE),TRUE)</f>
        <v>1</v>
      </c>
      <c r="AH941" s="5" t="b">
        <f>Spreadsheet!$B$2=Spreadsheet!AD941</f>
        <v>1</v>
      </c>
      <c r="AI941" s="5" t="b">
        <f>IF(ISBLANK(Spreadsheet!G1151),TRUE,IF(OR(LEN(Spreadsheet!G1151)&gt;1,ISNUMBER(VALUE(Spreadsheet!G1151))),FALSE,TRUE))</f>
        <v>1</v>
      </c>
      <c r="AJ941" s="5" t="b">
        <f>OR(ISBLANK(Spreadsheet!C1151), NOT(ISBLANK(Spreadsheet!B1151)), NOT(ISBLANK(Spreadsheet!D1151)))</f>
        <v>1</v>
      </c>
      <c r="AK941" s="5" t="b">
        <f t="array" ref="AK941">IF(OR(AND(ISBLANK(Spreadsheet!E1151),ISBLANK(Spreadsheet!D1151),NOT(ISBLANK(Spreadsheet!C1151))),AND(ISBLANK(Spreadsheet!E1151),ISBLANK(Spreadsheet!D1151),ISBLANK(Spreadsheet!C1151))),TRUE,ISNUMBER(MATCH(TRUE,EXACT(Spreadsheet!E1151,Relationships),0)))</f>
        <v>1</v>
      </c>
      <c r="AL941" s="5" t="b">
        <f>IF(NOT(ISBLANK(Spreadsheet!C1151)),IF(OR(ISBLANK(Spreadsheet!F1151),LEN(Spreadsheet!F1151)&gt;40),FALSE,TRUE),TRUE)</f>
        <v>1</v>
      </c>
      <c r="AM941" s="5" t="b">
        <f>IF(NOT(ISBLANK(Spreadsheet!C1151)),IF(OR(ISBLANK(Spreadsheet!H1151),LEN(Spreadsheet!H1151)&gt;40),FALSE,TRUE),TRUE)</f>
        <v>1</v>
      </c>
      <c r="AN941" s="5" t="b">
        <f t="array" ref="AN941">IF(ISBLANK(Spreadsheet!I1151),TRUE,ISNUMBER(MATCH(TRUE,EXACT(Spreadsheet!I1151,GenderValues),0)))</f>
        <v>1</v>
      </c>
      <c r="AO941" s="5" t="b">
        <f ca="1">IF(ISERROR(DATEVALUE(TEXT(Spreadsheet!J1151,"mm/dd/yyyy")) &gt; TODAY()),IF(AND(ISBLANK(Spreadsheet!J1151),ISBLANK(Spreadsheet!C1151)),TRUE,FALSE),IF(DATEVALUE(TEXT(Spreadsheet!J1151,"mm/dd/yyyy")) &gt; TODAY(),FALSE,TRUE))</f>
        <v>1</v>
      </c>
      <c r="AP941" s="5" t="b">
        <f>OR(ISBLANK(Spreadsheet!K1151),LEN(Spreadsheet!K1151)&lt;=100)</f>
        <v>1</v>
      </c>
      <c r="AQ941" s="5" t="b">
        <f t="array" ref="AQ941">IF(OR(AND(ISBLANK(Spreadsheet!L1151),ISBLANK(Spreadsheet!C1151)),AND(NOT(ISBLANK(Spreadsheet!C1151)),NOT(ISBLANK(Spreadsheet!D1151)))),TRUE,ISNUMBER(MATCH(TRUE,EXACT(Spreadsheet!L1151,MaritalStatus),0)))</f>
        <v>1</v>
      </c>
      <c r="AR941" s="5" t="b">
        <f ca="1">IF(ISERROR(DATEVALUE(TEXT(Spreadsheet!M1151,"mm/dd/yyyy")) &gt; TODAY()),IF(ISBLANK(Spreadsheet!M1151),TRUE,FALSE),IF(DATEVALUE(TEXT(Spreadsheet!M1151,"mm/dd/yyyy")) &gt; TODAY(),FALSE,TRUE))</f>
        <v>1</v>
      </c>
      <c r="AS941" s="5" t="b">
        <f>OR(ISBLANK(Spreadsheet!N1151),LEN(Spreadsheet!N1151)&lt;=100)</f>
        <v>1</v>
      </c>
      <c r="AT941" s="5" t="b">
        <f>OR(ISBLANK(Spreadsheet!O1151),UPPER(Spreadsheet!O1151)="YES")</f>
        <v>1</v>
      </c>
      <c r="AU941" s="5" t="b">
        <f>OR(ISBLANK(Spreadsheet!P1151),UPPER(Spreadsheet!P1151)="YES")</f>
        <v>1</v>
      </c>
      <c r="AV941" s="5" t="b">
        <f t="array" ref="AV941">IF(ISBLANK(Spreadsheet!Q1151),TRUE,ISNUMBER(MATCH(TRUE,EXACT(Spreadsheet!Q1151,OnGroupsPriorIns),0)))</f>
        <v>1</v>
      </c>
      <c r="AW941" s="5" t="b">
        <f>OR(ISBLANK(Spreadsheet!R1151),UPPER(Spreadsheet!R1151)="YES")</f>
        <v>1</v>
      </c>
      <c r="AX941" s="5" t="b">
        <f>OR(ISBLANK(Spreadsheet!S1151),UPPER(Spreadsheet!S1151)="YES")</f>
        <v>1</v>
      </c>
      <c r="AY941" s="5" t="b">
        <f>OR(AND(ISBLANK(Spreadsheet!C1151),LEN(Spreadsheet!T1151)=0),AND(NOT(ISBLANK(Spreadsheet!C1151)),LEN(Spreadsheet!T1151)&gt;0,LEN(Spreadsheet!T1151)&lt;=50))</f>
        <v>1</v>
      </c>
      <c r="AZ941" s="5" t="b">
        <f>OR(LEN(Spreadsheet!U1151)=0,AND(LEN(Spreadsheet!U1151)&gt;0,LEN(Spreadsheet!U1151)&lt;=50))</f>
        <v>1</v>
      </c>
      <c r="BA941" s="5" t="b">
        <f>OR(AND(ISBLANK(Spreadsheet!C1151),LEN(Spreadsheet!V1151)=0),AND(NOT(ISBLANK(Spreadsheet!C1151)),LEN(Spreadsheet!V1151)&gt;0,LEN(Spreadsheet!V1151)&lt;=50))</f>
        <v>1</v>
      </c>
      <c r="BB941" s="5" t="b">
        <f t="array" ref="BB941">IF(AND(ISBLANK(Spreadsheet!C1151),LEN(Spreadsheet!W1151)=0),TRUE,ISNUMBER(MATCH(TRUE,EXACT(Spreadsheet!W1151,States),0)))</f>
        <v>1</v>
      </c>
      <c r="BC941" s="5" t="b">
        <f>OR(AND(ISBLANK(Spreadsheet!C1151),LEN(Spreadsheet!X1151)=0),AND(NOT(ISBLANK(Spreadsheet!C1151)),LEN(Spreadsheet!X1151)&gt;0,LEN(Spreadsheet!X1151)=5,ISNUMBER(VALUE(Spreadsheet!X1151))))</f>
        <v>1</v>
      </c>
      <c r="BD941" s="5" t="b">
        <f>OR(ISBLANK(Spreadsheet!Z1151),LEN(Spreadsheet!Z1151)&lt;=50)</f>
        <v>1</v>
      </c>
      <c r="BE941" s="5" t="b">
        <f>ISBLANK(Spreadsheet!AA1151)</f>
        <v>1</v>
      </c>
      <c r="BF941" s="5" t="b">
        <f>ISBLANK(Spreadsheet!AB1151)</f>
        <v>1</v>
      </c>
      <c r="BG941" s="5" t="b">
        <f>IF(ISERROR(DATEVALUE(TEXT(Spreadsheet!AC1151,"mm/dd/yyyy")) &gt; DATEVALUE(TEXT(Spreadsheet!J1151,"mm/dd/yyyy"))),IF(OR(AND(ISBLANK(Spreadsheet!AC1151),ISBLANK(Spreadsheet!C1151)),AND(NOT(ISBLANK(Spreadsheet!C1151)),ISBLANK(Spreadsheet!AC1151),NOT(ISBLANK(Spreadsheet!D1151)))),TRUE,FALSE),IF(DATEVALUE(TEXT(Spreadsheet!AC1151,"mm/dd/yyyy")) &gt; DATEVALUE(TEXT(Spreadsheet!J1151,"mm/dd/yyyy")),TRUE,FALSE))</f>
        <v>1</v>
      </c>
      <c r="BH941" s="5" t="b">
        <f>OR(AND(ISBLANK(Spreadsheet!C1151),ISBLANK(Spreadsheet!AE1151)),AND(NOT(ISBLANK(Spreadsheet!C1151)),NOT(ISBLANK(Spreadsheet!D1151)),ISBLANK(Spreadsheet!AE1151)),AND(NOT(ISBLANK(Spreadsheet!C1151)),ISBLANK(Spreadsheet!D1151),NOT(ISBLANK(Spreadsheet!AE1151)),LEN(Spreadsheet!AE1151)&lt;=100))</f>
        <v>1</v>
      </c>
      <c r="BI941" s="5" t="b">
        <f t="array" ref="BI941">IF(ISBLANK(Spreadsheet!AF1151),TRUE,ISNUMBER(MATCH(TRUE,EXACT(Spreadsheet!AF1151,CobraShortReasons),0)))</f>
        <v>1</v>
      </c>
      <c r="BJ941" s="5" t="b">
        <f ca="1">IF(ISERROR(DATEVALUE(TEXT(Spreadsheet!AG1151,"mm/dd/yyyy")) &gt; TODAY()),IF(ISBLANK(Spreadsheet!AG1151),TRUE,FALSE),IF(DATEVALUE(TEXT(Spreadsheet!AG1151,"mm/dd/yyyy")) &gt; TODAY(),FALSE,TRUE))</f>
        <v>1</v>
      </c>
      <c r="BK941" s="5" t="b">
        <f>OR(ISBLANK(Spreadsheet!AH1151),LEN(Spreadsheet!AH1151)&lt;=25)</f>
        <v>1</v>
      </c>
      <c r="BL941" s="5" t="b">
        <f t="array" aca="1" ref="BL941" ca="1">IF(ISBLANK(Spreadsheet!AI1151),TRUE,ISNUMBER(MATCH(TRUE,EXACT(Spreadsheet!AI1151,INDIRECT(Spreadsheet!$D$2)),0)))</f>
        <v>1</v>
      </c>
      <c r="BM941" s="5" t="b">
        <f t="array" aca="1" ref="BM941" ca="1">IF(ISBLANK(Spreadsheet!AJ1151),TRUE,ISNUMBER(MATCH(TRUE,EXACT(Spreadsheet!AJ1151,INDIRECT(Spreadsheet!BJ941)),0)))</f>
        <v>1</v>
      </c>
      <c r="BN941" s="5" t="b">
        <f t="array" ref="BN941">IF(ISBLANK(Spreadsheet!AK1151),TRUE,ISNUMBER(MATCH(TRUE,EXACT(Spreadsheet!AK1151,DentalPlans),0)))</f>
        <v>1</v>
      </c>
      <c r="BO941" s="5" t="b">
        <f t="array" aca="1" ref="BO941" ca="1">IF(ISBLANK(Spreadsheet!AL1151),TRUE,ISNUMBER(MATCH(TRUE,EXACT(Spreadsheet!AL1151,INDIRECT(Spreadsheet!BK941)),0)))</f>
        <v>1</v>
      </c>
      <c r="BP941" s="5" t="b">
        <f t="array" ref="BP941">IF(ISBLANK(Spreadsheet!AM1151),TRUE,ISNUMBER(MATCH(TRUE,EXACT(Spreadsheet!AM1151,VisionPlans),0)))</f>
        <v>1</v>
      </c>
      <c r="BQ941" s="5" t="b">
        <f t="array" aca="1" ref="BQ941" ca="1">IF(ISBLANK(Spreadsheet!AN1151),TRUE,ISNUMBER(MATCH(TRUE,EXACT(Spreadsheet!AN1151,INDIRECT(Spreadsheet!BL941)),0)))</f>
        <v>1</v>
      </c>
      <c r="BR941" s="5" t="b">
        <f t="array" ref="BR941">IF(ISBLANK(Spreadsheet!AO1151),TRUE,ISNUMBER(MATCH(TRUE,EXACT(Spreadsheet!AO1151,LifeBenefitClasses),0)))</f>
        <v>1</v>
      </c>
      <c r="BS941" s="5" t="b">
        <f>IF(OR(ISBLANK(Spreadsheet!AO1151), Spreadsheet!AO1151="Waive"),IF(ISBLANK(Spreadsheet!AP1151),TRUE,FALSE),IF(OR(AND(NOT(ISBLANK(Spreadsheet!AO1151)),ISBLANK(Spreadsheet!AP1151)),NOT(ISNUMBER(VALUE(Spreadsheet!AP1151)))),FALSE,IF(OR(AND(Spreadsheet!AP1151&lt;6,MOD(Spreadsheet!AP1151*10,5)=0), MOD(Spreadsheet!AP1151,5000)=0),TRUE,FALSE)))</f>
        <v>1</v>
      </c>
      <c r="BT941" s="5" t="b">
        <f t="array" ref="BT941">IF(ISBLANK(Spreadsheet!AQ1151),TRUE,ISNUMBER(MATCH(TRUE,EXACT(Spreadsheet!AQ1151,EnrollWaive),0)))</f>
        <v>1</v>
      </c>
      <c r="BU941" s="5" t="b">
        <f t="array" ref="BU941">IF(ISBLANK(Spreadsheet!AR1151),TRUE,ISNUMBER(MATCH(TRUE,EXACT(Spreadsheet!AR1151,LifeBenefitClasses),0)))</f>
        <v>1</v>
      </c>
      <c r="BV941" s="5" t="b">
        <f>IF(OR(ISBLANK(Spreadsheet!AR1151), Spreadsheet!AR1151="Waive"),IF(ISBLANK(Spreadsheet!AS1151),TRUE,FALSE),IF(OR(AND(NOT(ISBLANK(Spreadsheet!AR1151)),ISBLANK(Spreadsheet!AS1151)),NOT(ISNUMBER(VALUE(Spreadsheet!AS1151)))),FALSE,IF(OR(AND(Spreadsheet!AS1151&lt;6,MOD(Spreadsheet!AS1151*10,5)=0), MOD(Spreadsheet!AS1151,10000)=0),TRUE,FALSE)))</f>
        <v>1</v>
      </c>
      <c r="BW941" s="5" t="b">
        <f t="array" ref="BW941">IF(ISBLANK(Spreadsheet!AT1151),TRUE,ISNUMBER(MATCH(TRUE,EXACT(Spreadsheet!AT1151,LifeBenefitClasses),0)))</f>
        <v>1</v>
      </c>
      <c r="BX941" s="5" t="b">
        <f>IF(OR(ISBLANK(Spreadsheet!AT1151), Spreadsheet!AT1151="Waive"),IF(ISBLANK(Spreadsheet!AU1151),TRUE,FALSE),IF(OR(AND(NOT(ISBLANK(Spreadsheet!AT1151)),ISBLANK(Spreadsheet!AU1151)),NOT(ISNUMBER(VALUE(Spreadsheet!AU1151)))),FALSE,IF(AND(NOT(OR(ISBLANK(Spreadsheet!AT1151),Spreadsheet!AT1151="Waive")),NOT(OR(ISBLANK(Spreadsheet!AR1151),Spreadsheet!AR1151="Waive")),MOD(Spreadsheet!AU1151,5000)=0, Spreadsheet!AU1151&lt;=(Spreadsheet!AS1151*0.5)),TRUE,FALSE)))</f>
        <v>1</v>
      </c>
      <c r="BY941" s="5" t="b">
        <f t="array" ref="BY941">IF(ISBLANK(Spreadsheet!AV1151),TRUE,ISNUMBER(MATCH(TRUE,EXACT(Spreadsheet!AV1151,EnrollWaive),0)))</f>
        <v>1</v>
      </c>
      <c r="BZ941" s="5" t="b">
        <f t="array" ref="BZ941">IF(ISBLANK(Spreadsheet!AW1151),TRUE,ISNUMBER(MATCH(TRUE,EXACT(Spreadsheet!AW1151,LifeBenefitClasses),0)))</f>
        <v>1</v>
      </c>
      <c r="CA941" s="5" t="b">
        <f t="array" ref="CA941">IF(ISBLANK(Spreadsheet!AX1151),TRUE,ISNUMBER(MATCH(TRUE,EXACT(Spreadsheet!AX1151,LifeBenefitClasses),0)))</f>
        <v>1</v>
      </c>
      <c r="CB941" s="5" t="b">
        <f t="array" ref="CB941">IF(ISBLANK(Spreadsheet!AY1151),TRUE,ISNUMBER(MATCH(TRUE,EXACT(Spreadsheet!AY1151,LifeBenefitClasses),0)))</f>
        <v>1</v>
      </c>
      <c r="CC941" s="5" t="b">
        <f t="array" ref="CC941">IF(ISBLANK(Spreadsheet!AZ1151),TRUE,ISNUMBER(MATCH(TRUE,EXACT(Spreadsheet!AZ1151,LifeBenefitClasses),0)))</f>
        <v>1</v>
      </c>
      <c r="CD941" s="5" t="b">
        <f t="array" ref="CD941">IF(ISBLANK(Spreadsheet!BA1151),TRUE,ISNUMBER(MATCH(TRUE,EXACT(Spreadsheet!BA1151,LifeBenefitClasses),0)))</f>
        <v>1</v>
      </c>
      <c r="CE941" s="5" t="b">
        <f>IF(OR(ISBLANK(Spreadsheet!BA1151), Spreadsheet!BA1151="Waive"),IF(ISBLANK(Spreadsheet!BB1151),TRUE,FALSE),IF(OR(AND(NOT(ISBLANK(Spreadsheet!BA1151)),ISBLANK(Spreadsheet!BB1151)),NOT(ISNUMBER(VALUE(Spreadsheet!BB1151))),ISBLANK(Spreadsheet!BC1151),NOT(ISNUMBER(VALUE(Spreadsheet!BC1151)))),FALSE,IF(AND(Spreadsheet!BB1151&gt;=50000,Spreadsheet!BB1151&lt;=250000,MOD(Spreadsheet!BB1151,10000)=0,Spreadsheet!BB1151&lt;=(10*Spreadsheet!BC1151)),TRUE,FALSE)))</f>
        <v>1</v>
      </c>
      <c r="CF941" s="5" t="b">
        <f>IF(NOT(ISBLANK(Spreadsheet!BC941)),AND(ISNUMBER(VALUE(Spreadsheet!BC941)),Spreadsheet!BC941&gt;0),AND(OR(ISBLANK(Spreadsheet!AO941),Spreadsheet!AO941="Waive",AND(NOT(OR(ISBLANK(Spreadsheet!AO941),Spreadsheet!AO941="Waive")),Spreadsheet!AP941&gt;=6)),OR(ISBLANK(Spreadsheet!AR941),AND(NOT(OR(ISBLANK(Spreadsheet!AR941),Spreadsheet!AR941="Waive")),Spreadsheet!AS941&gt;=6)),OR(ISBLANK(Spreadsheet!AW941)),OR(ISBLANK(Spreadsheet!AX941)),OR(ISBLANK(Spreadsheet!AY941)),OR(ISBLANK(Spreadsheet!AZ941)),OR(ISBLANK(Spreadsheet!BA941),Spreadsheet!BA941="Waive")))</f>
        <v>1</v>
      </c>
      <c r="CG941" s="5" t="b">
        <f t="shared" ca="1" si="69"/>
        <v>1</v>
      </c>
    </row>
    <row r="942" spans="8:85" x14ac:dyDescent="0.3">
      <c r="H942" s="5">
        <f t="shared" ca="1" si="66"/>
        <v>2</v>
      </c>
      <c r="I942" s="5" t="str">
        <f t="shared" ca="1" si="67"/>
        <v/>
      </c>
      <c r="J942" s="5" t="str">
        <f>IF(AND(NOT(ISBLANK(Spreadsheet!C1152)),ISBLANK(Spreadsheet!D1152)),Spreadsheet!F1152&amp;" "&amp;Spreadsheet!H1152,"")</f>
        <v/>
      </c>
      <c r="K942" s="5">
        <f>IF(AND(NOT(ISBLANK(Spreadsheet!C1152)),ISBLANK(Spreadsheet!D1152)),COUNTIFS(Spreadsheet!E$786:E1153,"=Child",Spreadsheet!C$786:C1153, "="&amp;Spreadsheet!C1152) + COUNTIFS(Spreadsheet!E$786:E1153,"=Step-child",Spreadsheet!C$786:C1153, "="&amp;Spreadsheet!C1152),0)</f>
        <v>0</v>
      </c>
      <c r="L942" s="5">
        <f>IF(NOT(ISBLANK(J942)),COUNTIFS(Spreadsheet!E$786:E1153,"=Wife",Spreadsheet!C$786:C1153, "="&amp;Spreadsheet!C1152) + COUNTIFS(Spreadsheet!E$786:E1153,"=Husband",Spreadsheet!C$786:C1153, "="&amp;Spreadsheet!C1152),0)</f>
        <v>0</v>
      </c>
      <c r="M942" s="5">
        <f>IF(NOT(ISBLANK(Spreadsheet!AJ1152)),VLOOKUP(Spreadsheet!AJ1152,'Drop Downs'!$P$2:$R$16,3,FALSE),0)</f>
        <v>0</v>
      </c>
      <c r="N942" s="5">
        <f>IF(NOT(ISBLANK(Spreadsheet!AJ1152)), VLOOKUP(Spreadsheet!AJ1152,'Drop Downs'!$P$2:$R$16,2,FALSE),0)</f>
        <v>0</v>
      </c>
      <c r="O942" s="5">
        <f>IF(NOT(ISBLANK(Spreadsheet!AL1152)),VLOOKUP(Spreadsheet!AL1152,'Drop Downs'!$P$2:$R$16,3,FALSE), 0)</f>
        <v>0</v>
      </c>
      <c r="P942" s="5">
        <f>IF(NOT(ISBLANK(Spreadsheet!AL1152)),VLOOKUP(Spreadsheet!AL1152,'Drop Downs'!$P$2:$R$16,2,FALSE),0)</f>
        <v>0</v>
      </c>
      <c r="Q942" s="5">
        <f>IF(NOT(ISBLANK(Spreadsheet!AN1152)),VLOOKUP(Spreadsheet!AN1152,'Drop Downs'!$P$2:$R$16,3,FALSE),0)</f>
        <v>0</v>
      </c>
      <c r="R942" s="5">
        <f>IF(NOT(ISBLANK(Spreadsheet!AN1152)),VLOOKUP(Spreadsheet!AN1152,'Drop Downs'!$P$2:$R$16,2,FALSE),0)</f>
        <v>0</v>
      </c>
      <c r="S942" s="5" t="str">
        <f>IF(OR(M942&gt;K942,N942&gt;L942,O942&gt;K942, Q942&gt;K942,N942&gt;L942, P942&gt;L942, R942&gt;L942),"Member currently has a coverage election over what he/she needs.  Please add more dependents or adjust the coverage election.","")&amp;(IF(AND(NOT(ISBLANK(Spreadsheet!C1152)),NOT(ISBLANK(Spreadsheet!D1152)),ISBLANK(Spreadsheet!E1152)),"Dependent lacks a relationship to member.Please select one from the drop-down.",""))</f>
        <v/>
      </c>
      <c r="T942" s="5" t="b">
        <f t="shared" si="68"/>
        <v>1</v>
      </c>
      <c r="U942" s="5" t="b">
        <f>OR(ISBLANK(Spreadsheet!C1152),IF(NOT(ISBLANK(Spreadsheet!D1152)),NOT(ISBLANK(Spreadsheet!E1152)),TRUE))</f>
        <v>1</v>
      </c>
      <c r="V942" s="5" t="b">
        <f>OR(ISBLANK(Spreadsheet!C1152), NOT(ISBLANK(Spreadsheet!I1152)))</f>
        <v>1</v>
      </c>
      <c r="W942" s="5" t="b">
        <f>OR(ISBLANK(Spreadsheet!D1152),NOT(ISBLANK(Spreadsheet!C1152)))</f>
        <v>1</v>
      </c>
      <c r="X942" s="155" t="str">
        <f>REPT("0",MIN(FIND({1,2,3,4,5,6,7,8,9},Spreadsheet!C1152&amp;"123456789"))-1)&amp;IF(ISBLANK(Spreadsheet!C1152),"",SUMPRODUCT(MID(0&amp;Spreadsheet!C1152,LARGE(INDEX(ISNUMBER(--MID(Spreadsheet!C1152,ROW($1:$225),1))*
 ROW($1:$225),0),ROW($1:$225))+1,1)*10^ROW($1:$225)/10))</f>
        <v/>
      </c>
      <c r="Y942" s="5" t="b">
        <f>IF(NOT(ISBLANK(Spreadsheet!C1152)),IF(AND(ISNUMBER(VALUE(Spreadsheet!C1152)), LEN(Spreadsheet!C1152)=9),TRUE,FALSE),TRUE)</f>
        <v>1</v>
      </c>
      <c r="Z942" s="155" t="str">
        <f>REPT("0",MIN(FIND({1,2,3,4,5,6,7,8,9},Spreadsheet!D1152&amp;"123456789"))-1)&amp;IF(ISBLANK(Spreadsheet!D1152),"",SUMPRODUCT(MID(0&amp;Spreadsheet!D1152,LARGE(INDEX(ISNUMBER(--MID(Spreadsheet!D1152,ROW($1:$225),1))*
 ROW($1:$225),0),ROW($1:$225))+1,1)*10^ROW($1:$225)/10))</f>
        <v/>
      </c>
      <c r="AA942" s="5" t="b">
        <f>IF(AND(NOT(ISBLANK(Spreadsheet!D1152)),NOT(ISBLANK(Spreadsheet!C1152))),IF(AND(ISNUMBER(VALUE(Spreadsheet!D1152)), LEN(Spreadsheet!D1152)=9),TRUE,FALSE),IF(AND(NOT(ISBLANK(Spreadsheet!D1152)),ISBLANK(Spreadsheet!C1152)),FALSE,TRUE))</f>
        <v>1</v>
      </c>
      <c r="AB942" s="5" t="b">
        <f>OR(ISBLANK(Spreadsheet!Y942),IF(NOT(ISBLANK(Spreadsheet!Y942)),LEN(Spreadsheet!Y942)=10,ISNUMBER(VALUE(Spreadsheet!Y942))))</f>
        <v>1</v>
      </c>
      <c r="AC942" s="5" t="b">
        <f>OR(ISBLANK(Spreadsheet!AI1152), AND(NOT(ISBLANK(Spreadsheet!AJ1152)), NOT(ISNUMBER(SEARCH("Waive",Spreadsheet!AJ1152)))))</f>
        <v>1</v>
      </c>
      <c r="AD942" s="5" t="b">
        <f>OR(ISBLANK(Spreadsheet!AK1152), AND(NOT(ISBLANK(Spreadsheet!AL1152)), NOT(ISNUMBER(SEARCH("Waive",Spreadsheet!AL1152)))))</f>
        <v>1</v>
      </c>
      <c r="AE942" s="5" t="b">
        <f>OR(ISBLANK(Spreadsheet!AM1152), AND(NOT(ISBLANK(Spreadsheet!AN1152)), NOT(ISNUMBER(SEARCH("Waive", Spreadsheet!AN1152)))))</f>
        <v>1</v>
      </c>
      <c r="AF942" s="5" t="b">
        <f>OR(ISBLANK(Spreadsheet!C1152), NOT(ISBLANK(Spreadsheet!D1152)),NOT(ISBLANK(Spreadsheet!L1152)))</f>
        <v>1</v>
      </c>
      <c r="AG942" s="5" t="b">
        <f>IF(AND(NOT(ISBLANK(Spreadsheet!C1152)), NOT(ISBLANK(Spreadsheet!D1152)),Spreadsheet!C1152&lt;&gt;Spreadsheet!D1152),IF(ISERROR(VLOOKUP(Spreadsheet!C1152, Spreadsheet!$C$6:'Spreadsheet'!$C1151,1,FALSE)), FALSE, TRUE),TRUE)</f>
        <v>1</v>
      </c>
      <c r="AH942" s="5" t="b">
        <f>Spreadsheet!$B$2=Spreadsheet!AD942</f>
        <v>1</v>
      </c>
      <c r="AI942" s="5" t="b">
        <f>IF(ISBLANK(Spreadsheet!G1152),TRUE,IF(OR(LEN(Spreadsheet!G1152)&gt;1,ISNUMBER(VALUE(Spreadsheet!G1152))),FALSE,TRUE))</f>
        <v>1</v>
      </c>
      <c r="AJ942" s="5" t="b">
        <f>OR(ISBLANK(Spreadsheet!C1152), NOT(ISBLANK(Spreadsheet!B1152)), NOT(ISBLANK(Spreadsheet!D1152)))</f>
        <v>1</v>
      </c>
      <c r="AK942" s="5" t="b">
        <f t="array" ref="AK942">IF(OR(AND(ISBLANK(Spreadsheet!E1152),ISBLANK(Spreadsheet!D1152),NOT(ISBLANK(Spreadsheet!C1152))),AND(ISBLANK(Spreadsheet!E1152),ISBLANK(Spreadsheet!D1152),ISBLANK(Spreadsheet!C1152))),TRUE,ISNUMBER(MATCH(TRUE,EXACT(Spreadsheet!E1152,Relationships),0)))</f>
        <v>1</v>
      </c>
      <c r="AL942" s="5" t="b">
        <f>IF(NOT(ISBLANK(Spreadsheet!C1152)),IF(OR(ISBLANK(Spreadsheet!F1152),LEN(Spreadsheet!F1152)&gt;40),FALSE,TRUE),TRUE)</f>
        <v>1</v>
      </c>
      <c r="AM942" s="5" t="b">
        <f>IF(NOT(ISBLANK(Spreadsheet!C1152)),IF(OR(ISBLANK(Spreadsheet!H1152),LEN(Spreadsheet!H1152)&gt;40),FALSE,TRUE),TRUE)</f>
        <v>1</v>
      </c>
      <c r="AN942" s="5" t="b">
        <f t="array" ref="AN942">IF(ISBLANK(Spreadsheet!I1152),TRUE,ISNUMBER(MATCH(TRUE,EXACT(Spreadsheet!I1152,GenderValues),0)))</f>
        <v>1</v>
      </c>
      <c r="AO942" s="5" t="b">
        <f ca="1">IF(ISERROR(DATEVALUE(TEXT(Spreadsheet!J1152,"mm/dd/yyyy")) &gt; TODAY()),IF(AND(ISBLANK(Spreadsheet!J1152),ISBLANK(Spreadsheet!C1152)),TRUE,FALSE),IF(DATEVALUE(TEXT(Spreadsheet!J1152,"mm/dd/yyyy")) &gt; TODAY(),FALSE,TRUE))</f>
        <v>1</v>
      </c>
      <c r="AP942" s="5" t="b">
        <f>OR(ISBLANK(Spreadsheet!K1152),LEN(Spreadsheet!K1152)&lt;=100)</f>
        <v>1</v>
      </c>
      <c r="AQ942" s="5" t="b">
        <f t="array" ref="AQ942">IF(OR(AND(ISBLANK(Spreadsheet!L1152),ISBLANK(Spreadsheet!C1152)),AND(NOT(ISBLANK(Spreadsheet!C1152)),NOT(ISBLANK(Spreadsheet!D1152)))),TRUE,ISNUMBER(MATCH(TRUE,EXACT(Spreadsheet!L1152,MaritalStatus),0)))</f>
        <v>1</v>
      </c>
      <c r="AR942" s="5" t="b">
        <f ca="1">IF(ISERROR(DATEVALUE(TEXT(Spreadsheet!M1152,"mm/dd/yyyy")) &gt; TODAY()),IF(ISBLANK(Spreadsheet!M1152),TRUE,FALSE),IF(DATEVALUE(TEXT(Spreadsheet!M1152,"mm/dd/yyyy")) &gt; TODAY(),FALSE,TRUE))</f>
        <v>1</v>
      </c>
      <c r="AS942" s="5" t="b">
        <f>OR(ISBLANK(Spreadsheet!N1152),LEN(Spreadsheet!N1152)&lt;=100)</f>
        <v>1</v>
      </c>
      <c r="AT942" s="5" t="b">
        <f>OR(ISBLANK(Spreadsheet!O1152),UPPER(Spreadsheet!O1152)="YES")</f>
        <v>1</v>
      </c>
      <c r="AU942" s="5" t="b">
        <f>OR(ISBLANK(Spreadsheet!P1152),UPPER(Spreadsheet!P1152)="YES")</f>
        <v>1</v>
      </c>
      <c r="AV942" s="5" t="b">
        <f t="array" ref="AV942">IF(ISBLANK(Spreadsheet!Q1152),TRUE,ISNUMBER(MATCH(TRUE,EXACT(Spreadsheet!Q1152,OnGroupsPriorIns),0)))</f>
        <v>1</v>
      </c>
      <c r="AW942" s="5" t="b">
        <f>OR(ISBLANK(Spreadsheet!R1152),UPPER(Spreadsheet!R1152)="YES")</f>
        <v>1</v>
      </c>
      <c r="AX942" s="5" t="b">
        <f>OR(ISBLANK(Spreadsheet!S1152),UPPER(Spreadsheet!S1152)="YES")</f>
        <v>1</v>
      </c>
      <c r="AY942" s="5" t="b">
        <f>OR(AND(ISBLANK(Spreadsheet!C1152),LEN(Spreadsheet!T1152)=0),AND(NOT(ISBLANK(Spreadsheet!C1152)),LEN(Spreadsheet!T1152)&gt;0,LEN(Spreadsheet!T1152)&lt;=50))</f>
        <v>1</v>
      </c>
      <c r="AZ942" s="5" t="b">
        <f>OR(LEN(Spreadsheet!U1152)=0,AND(LEN(Spreadsheet!U1152)&gt;0,LEN(Spreadsheet!U1152)&lt;=50))</f>
        <v>1</v>
      </c>
      <c r="BA942" s="5" t="b">
        <f>OR(AND(ISBLANK(Spreadsheet!C1152),LEN(Spreadsheet!V1152)=0),AND(NOT(ISBLANK(Spreadsheet!C1152)),LEN(Spreadsheet!V1152)&gt;0,LEN(Spreadsheet!V1152)&lt;=50))</f>
        <v>1</v>
      </c>
      <c r="BB942" s="5" t="b">
        <f t="array" ref="BB942">IF(AND(ISBLANK(Spreadsheet!C1152),LEN(Spreadsheet!W1152)=0),TRUE,ISNUMBER(MATCH(TRUE,EXACT(Spreadsheet!W1152,States),0)))</f>
        <v>1</v>
      </c>
      <c r="BC942" s="5" t="b">
        <f>OR(AND(ISBLANK(Spreadsheet!C1152),LEN(Spreadsheet!X1152)=0),AND(NOT(ISBLANK(Spreadsheet!C1152)),LEN(Spreadsheet!X1152)&gt;0,LEN(Spreadsheet!X1152)=5,ISNUMBER(VALUE(Spreadsheet!X1152))))</f>
        <v>1</v>
      </c>
      <c r="BD942" s="5" t="b">
        <f>OR(ISBLANK(Spreadsheet!Z1152),LEN(Spreadsheet!Z1152)&lt;=50)</f>
        <v>1</v>
      </c>
      <c r="BE942" s="5" t="b">
        <f>ISBLANK(Spreadsheet!AA1152)</f>
        <v>1</v>
      </c>
      <c r="BF942" s="5" t="b">
        <f>ISBLANK(Spreadsheet!AB1152)</f>
        <v>1</v>
      </c>
      <c r="BG942" s="5" t="b">
        <f>IF(ISERROR(DATEVALUE(TEXT(Spreadsheet!AC1152,"mm/dd/yyyy")) &gt; DATEVALUE(TEXT(Spreadsheet!J1152,"mm/dd/yyyy"))),IF(OR(AND(ISBLANK(Spreadsheet!AC1152),ISBLANK(Spreadsheet!C1152)),AND(NOT(ISBLANK(Spreadsheet!C1152)),ISBLANK(Spreadsheet!AC1152),NOT(ISBLANK(Spreadsheet!D1152)))),TRUE,FALSE),IF(DATEVALUE(TEXT(Spreadsheet!AC1152,"mm/dd/yyyy")) &gt; DATEVALUE(TEXT(Spreadsheet!J1152,"mm/dd/yyyy")),TRUE,FALSE))</f>
        <v>1</v>
      </c>
      <c r="BH942" s="5" t="b">
        <f>OR(AND(ISBLANK(Spreadsheet!C1152),ISBLANK(Spreadsheet!AE1152)),AND(NOT(ISBLANK(Spreadsheet!C1152)),NOT(ISBLANK(Spreadsheet!D1152)),ISBLANK(Spreadsheet!AE1152)),AND(NOT(ISBLANK(Spreadsheet!C1152)),ISBLANK(Spreadsheet!D1152),NOT(ISBLANK(Spreadsheet!AE1152)),LEN(Spreadsheet!AE1152)&lt;=100))</f>
        <v>1</v>
      </c>
      <c r="BI942" s="5" t="b">
        <f t="array" ref="BI942">IF(ISBLANK(Spreadsheet!AF1152),TRUE,ISNUMBER(MATCH(TRUE,EXACT(Spreadsheet!AF1152,CobraShortReasons),0)))</f>
        <v>1</v>
      </c>
      <c r="BJ942" s="5" t="b">
        <f ca="1">IF(ISERROR(DATEVALUE(TEXT(Spreadsheet!AG1152,"mm/dd/yyyy")) &gt; TODAY()),IF(ISBLANK(Spreadsheet!AG1152),TRUE,FALSE),IF(DATEVALUE(TEXT(Spreadsheet!AG1152,"mm/dd/yyyy")) &gt; TODAY(),FALSE,TRUE))</f>
        <v>1</v>
      </c>
      <c r="BK942" s="5" t="b">
        <f>OR(ISBLANK(Spreadsheet!AH1152),LEN(Spreadsheet!AH1152)&lt;=25)</f>
        <v>1</v>
      </c>
      <c r="BL942" s="5" t="b">
        <f t="array" aca="1" ref="BL942" ca="1">IF(ISBLANK(Spreadsheet!AI1152),TRUE,ISNUMBER(MATCH(TRUE,EXACT(Spreadsheet!AI1152,INDIRECT(Spreadsheet!$D$2)),0)))</f>
        <v>1</v>
      </c>
      <c r="BM942" s="5" t="b">
        <f t="array" aca="1" ref="BM942" ca="1">IF(ISBLANK(Spreadsheet!AJ1152),TRUE,ISNUMBER(MATCH(TRUE,EXACT(Spreadsheet!AJ1152,INDIRECT(Spreadsheet!BJ942)),0)))</f>
        <v>1</v>
      </c>
      <c r="BN942" s="5" t="b">
        <f t="array" ref="BN942">IF(ISBLANK(Spreadsheet!AK1152),TRUE,ISNUMBER(MATCH(TRUE,EXACT(Spreadsheet!AK1152,DentalPlans),0)))</f>
        <v>1</v>
      </c>
      <c r="BO942" s="5" t="b">
        <f t="array" aca="1" ref="BO942" ca="1">IF(ISBLANK(Spreadsheet!AL1152),TRUE,ISNUMBER(MATCH(TRUE,EXACT(Spreadsheet!AL1152,INDIRECT(Spreadsheet!BK942)),0)))</f>
        <v>1</v>
      </c>
      <c r="BP942" s="5" t="b">
        <f t="array" ref="BP942">IF(ISBLANK(Spreadsheet!AM1152),TRUE,ISNUMBER(MATCH(TRUE,EXACT(Spreadsheet!AM1152,VisionPlans),0)))</f>
        <v>1</v>
      </c>
      <c r="BQ942" s="5" t="b">
        <f t="array" aca="1" ref="BQ942" ca="1">IF(ISBLANK(Spreadsheet!AN1152),TRUE,ISNUMBER(MATCH(TRUE,EXACT(Spreadsheet!AN1152,INDIRECT(Spreadsheet!BL942)),0)))</f>
        <v>1</v>
      </c>
      <c r="BR942" s="5" t="b">
        <f t="array" ref="BR942">IF(ISBLANK(Spreadsheet!AO1152),TRUE,ISNUMBER(MATCH(TRUE,EXACT(Spreadsheet!AO1152,LifeBenefitClasses),0)))</f>
        <v>1</v>
      </c>
      <c r="BS942" s="5" t="b">
        <f>IF(OR(ISBLANK(Spreadsheet!AO1152), Spreadsheet!AO1152="Waive"),IF(ISBLANK(Spreadsheet!AP1152),TRUE,FALSE),IF(OR(AND(NOT(ISBLANK(Spreadsheet!AO1152)),ISBLANK(Spreadsheet!AP1152)),NOT(ISNUMBER(VALUE(Spreadsheet!AP1152)))),FALSE,IF(OR(AND(Spreadsheet!AP1152&lt;6,MOD(Spreadsheet!AP1152*10,5)=0), MOD(Spreadsheet!AP1152,5000)=0),TRUE,FALSE)))</f>
        <v>1</v>
      </c>
      <c r="BT942" s="5" t="b">
        <f t="array" ref="BT942">IF(ISBLANK(Spreadsheet!AQ1152),TRUE,ISNUMBER(MATCH(TRUE,EXACT(Spreadsheet!AQ1152,EnrollWaive),0)))</f>
        <v>1</v>
      </c>
      <c r="BU942" s="5" t="b">
        <f t="array" ref="BU942">IF(ISBLANK(Spreadsheet!AR1152),TRUE,ISNUMBER(MATCH(TRUE,EXACT(Spreadsheet!AR1152,LifeBenefitClasses),0)))</f>
        <v>1</v>
      </c>
      <c r="BV942" s="5" t="b">
        <f>IF(OR(ISBLANK(Spreadsheet!AR1152), Spreadsheet!AR1152="Waive"),IF(ISBLANK(Spreadsheet!AS1152),TRUE,FALSE),IF(OR(AND(NOT(ISBLANK(Spreadsheet!AR1152)),ISBLANK(Spreadsheet!AS1152)),NOT(ISNUMBER(VALUE(Spreadsheet!AS1152)))),FALSE,IF(OR(AND(Spreadsheet!AS1152&lt;6,MOD(Spreadsheet!AS1152*10,5)=0), MOD(Spreadsheet!AS1152,10000)=0),TRUE,FALSE)))</f>
        <v>1</v>
      </c>
      <c r="BW942" s="5" t="b">
        <f t="array" ref="BW942">IF(ISBLANK(Spreadsheet!AT1152),TRUE,ISNUMBER(MATCH(TRUE,EXACT(Spreadsheet!AT1152,LifeBenefitClasses),0)))</f>
        <v>1</v>
      </c>
      <c r="BX942" s="5" t="b">
        <f>IF(OR(ISBLANK(Spreadsheet!AT1152), Spreadsheet!AT1152="Waive"),IF(ISBLANK(Spreadsheet!AU1152),TRUE,FALSE),IF(OR(AND(NOT(ISBLANK(Spreadsheet!AT1152)),ISBLANK(Spreadsheet!AU1152)),NOT(ISNUMBER(VALUE(Spreadsheet!AU1152)))),FALSE,IF(AND(NOT(OR(ISBLANK(Spreadsheet!AT1152),Spreadsheet!AT1152="Waive")),NOT(OR(ISBLANK(Spreadsheet!AR1152),Spreadsheet!AR1152="Waive")),MOD(Spreadsheet!AU1152,5000)=0, Spreadsheet!AU1152&lt;=(Spreadsheet!AS1152*0.5)),TRUE,FALSE)))</f>
        <v>1</v>
      </c>
      <c r="BY942" s="5" t="b">
        <f t="array" ref="BY942">IF(ISBLANK(Spreadsheet!AV1152),TRUE,ISNUMBER(MATCH(TRUE,EXACT(Spreadsheet!AV1152,EnrollWaive),0)))</f>
        <v>1</v>
      </c>
      <c r="BZ942" s="5" t="b">
        <f t="array" ref="BZ942">IF(ISBLANK(Spreadsheet!AW1152),TRUE,ISNUMBER(MATCH(TRUE,EXACT(Spreadsheet!AW1152,LifeBenefitClasses),0)))</f>
        <v>1</v>
      </c>
      <c r="CA942" s="5" t="b">
        <f t="array" ref="CA942">IF(ISBLANK(Spreadsheet!AX1152),TRUE,ISNUMBER(MATCH(TRUE,EXACT(Spreadsheet!AX1152,LifeBenefitClasses),0)))</f>
        <v>1</v>
      </c>
      <c r="CB942" s="5" t="b">
        <f t="array" ref="CB942">IF(ISBLANK(Spreadsheet!AY1152),TRUE,ISNUMBER(MATCH(TRUE,EXACT(Spreadsheet!AY1152,LifeBenefitClasses),0)))</f>
        <v>1</v>
      </c>
      <c r="CC942" s="5" t="b">
        <f t="array" ref="CC942">IF(ISBLANK(Spreadsheet!AZ1152),TRUE,ISNUMBER(MATCH(TRUE,EXACT(Spreadsheet!AZ1152,LifeBenefitClasses),0)))</f>
        <v>1</v>
      </c>
      <c r="CD942" s="5" t="b">
        <f t="array" ref="CD942">IF(ISBLANK(Spreadsheet!BA1152),TRUE,ISNUMBER(MATCH(TRUE,EXACT(Spreadsheet!BA1152,LifeBenefitClasses),0)))</f>
        <v>1</v>
      </c>
      <c r="CE942" s="5" t="b">
        <f>IF(OR(ISBLANK(Spreadsheet!BA1152), Spreadsheet!BA1152="Waive"),IF(ISBLANK(Spreadsheet!BB1152),TRUE,FALSE),IF(OR(AND(NOT(ISBLANK(Spreadsheet!BA1152)),ISBLANK(Spreadsheet!BB1152)),NOT(ISNUMBER(VALUE(Spreadsheet!BB1152))),ISBLANK(Spreadsheet!BC1152),NOT(ISNUMBER(VALUE(Spreadsheet!BC1152)))),FALSE,IF(AND(Spreadsheet!BB1152&gt;=50000,Spreadsheet!BB1152&lt;=250000,MOD(Spreadsheet!BB1152,10000)=0,Spreadsheet!BB1152&lt;=(10*Spreadsheet!BC1152)),TRUE,FALSE)))</f>
        <v>1</v>
      </c>
      <c r="CF942" s="5" t="b">
        <f>IF(NOT(ISBLANK(Spreadsheet!BC942)),AND(ISNUMBER(VALUE(Spreadsheet!BC942)),Spreadsheet!BC942&gt;0),AND(OR(ISBLANK(Spreadsheet!AO942),Spreadsheet!AO942="Waive",AND(NOT(OR(ISBLANK(Spreadsheet!AO942),Spreadsheet!AO942="Waive")),Spreadsheet!AP942&gt;=6)),OR(ISBLANK(Spreadsheet!AR942),AND(NOT(OR(ISBLANK(Spreadsheet!AR942),Spreadsheet!AR942="Waive")),Spreadsheet!AS942&gt;=6)),OR(ISBLANK(Spreadsheet!AW942)),OR(ISBLANK(Spreadsheet!AX942)),OR(ISBLANK(Spreadsheet!AY942)),OR(ISBLANK(Spreadsheet!AZ942)),OR(ISBLANK(Spreadsheet!BA942),Spreadsheet!BA942="Waive")))</f>
        <v>1</v>
      </c>
      <c r="CG942" s="5" t="b">
        <f t="shared" ca="1" si="69"/>
        <v>1</v>
      </c>
    </row>
    <row r="943" spans="8:85" x14ac:dyDescent="0.3">
      <c r="H943" s="5">
        <f t="shared" ca="1" si="66"/>
        <v>2</v>
      </c>
      <c r="I943" s="5" t="str">
        <f t="shared" ca="1" si="67"/>
        <v/>
      </c>
      <c r="J943" s="5" t="str">
        <f>IF(AND(NOT(ISBLANK(Spreadsheet!C1153)),ISBLANK(Spreadsheet!D1153)),Spreadsheet!F1153&amp;" "&amp;Spreadsheet!H1153,"")</f>
        <v/>
      </c>
      <c r="K943" s="5">
        <f>IF(AND(NOT(ISBLANK(Spreadsheet!C1153)),ISBLANK(Spreadsheet!D1153)),COUNTIFS(Spreadsheet!E$786:E1154,"=Child",Spreadsheet!C$786:C1154, "="&amp;Spreadsheet!C1153) + COUNTIFS(Spreadsheet!E$786:E1154,"=Step-child",Spreadsheet!C$786:C1154, "="&amp;Spreadsheet!C1153),0)</f>
        <v>0</v>
      </c>
      <c r="L943" s="5">
        <f>IF(NOT(ISBLANK(J943)),COUNTIFS(Spreadsheet!E$786:E1154,"=Wife",Spreadsheet!C$786:C1154, "="&amp;Spreadsheet!C1153) + COUNTIFS(Spreadsheet!E$786:E1154,"=Husband",Spreadsheet!C$786:C1154, "="&amp;Spreadsheet!C1153),0)</f>
        <v>0</v>
      </c>
      <c r="M943" s="5">
        <f>IF(NOT(ISBLANK(Spreadsheet!AJ1153)),VLOOKUP(Spreadsheet!AJ1153,'Drop Downs'!$P$2:$R$16,3,FALSE),0)</f>
        <v>0</v>
      </c>
      <c r="N943" s="5">
        <f>IF(NOT(ISBLANK(Spreadsheet!AJ1153)), VLOOKUP(Spreadsheet!AJ1153,'Drop Downs'!$P$2:$R$16,2,FALSE),0)</f>
        <v>0</v>
      </c>
      <c r="O943" s="5">
        <f>IF(NOT(ISBLANK(Spreadsheet!AL1153)),VLOOKUP(Spreadsheet!AL1153,'Drop Downs'!$P$2:$R$16,3,FALSE), 0)</f>
        <v>0</v>
      </c>
      <c r="P943" s="5">
        <f>IF(NOT(ISBLANK(Spreadsheet!AL1153)),VLOOKUP(Spreadsheet!AL1153,'Drop Downs'!$P$2:$R$16,2,FALSE),0)</f>
        <v>0</v>
      </c>
      <c r="Q943" s="5">
        <f>IF(NOT(ISBLANK(Spreadsheet!AN1153)),VLOOKUP(Spreadsheet!AN1153,'Drop Downs'!$P$2:$R$16,3,FALSE),0)</f>
        <v>0</v>
      </c>
      <c r="R943" s="5">
        <f>IF(NOT(ISBLANK(Spreadsheet!AN1153)),VLOOKUP(Spreadsheet!AN1153,'Drop Downs'!$P$2:$R$16,2,FALSE),0)</f>
        <v>0</v>
      </c>
      <c r="S943" s="5" t="str">
        <f>IF(OR(M943&gt;K943,N943&gt;L943,O943&gt;K943, Q943&gt;K943,N943&gt;L943, P943&gt;L943, R943&gt;L943),"Member currently has a coverage election over what he/she needs.  Please add more dependents or adjust the coverage election.","")&amp;(IF(AND(NOT(ISBLANK(Spreadsheet!C1153)),NOT(ISBLANK(Spreadsheet!D1153)),ISBLANK(Spreadsheet!E1153)),"Dependent lacks a relationship to member.Please select one from the drop-down.",""))</f>
        <v/>
      </c>
      <c r="T943" s="5" t="b">
        <f t="shared" si="68"/>
        <v>1</v>
      </c>
      <c r="U943" s="5" t="b">
        <f>OR(ISBLANK(Spreadsheet!C1153),IF(NOT(ISBLANK(Spreadsheet!D1153)),NOT(ISBLANK(Spreadsheet!E1153)),TRUE))</f>
        <v>1</v>
      </c>
      <c r="V943" s="5" t="b">
        <f>OR(ISBLANK(Spreadsheet!C1153), NOT(ISBLANK(Spreadsheet!I1153)))</f>
        <v>1</v>
      </c>
      <c r="W943" s="5" t="b">
        <f>OR(ISBLANK(Spreadsheet!D1153),NOT(ISBLANK(Spreadsheet!C1153)))</f>
        <v>1</v>
      </c>
      <c r="X943" s="155" t="str">
        <f>REPT("0",MIN(FIND({1,2,3,4,5,6,7,8,9},Spreadsheet!C1153&amp;"123456789"))-1)&amp;IF(ISBLANK(Spreadsheet!C1153),"",SUMPRODUCT(MID(0&amp;Spreadsheet!C1153,LARGE(INDEX(ISNUMBER(--MID(Spreadsheet!C1153,ROW($1:$225),1))*
 ROW($1:$225),0),ROW($1:$225))+1,1)*10^ROW($1:$225)/10))</f>
        <v/>
      </c>
      <c r="Y943" s="5" t="b">
        <f>IF(NOT(ISBLANK(Spreadsheet!C1153)),IF(AND(ISNUMBER(VALUE(Spreadsheet!C1153)), LEN(Spreadsheet!C1153)=9),TRUE,FALSE),TRUE)</f>
        <v>1</v>
      </c>
      <c r="Z943" s="155" t="str">
        <f>REPT("0",MIN(FIND({1,2,3,4,5,6,7,8,9},Spreadsheet!D1153&amp;"123456789"))-1)&amp;IF(ISBLANK(Spreadsheet!D1153),"",SUMPRODUCT(MID(0&amp;Spreadsheet!D1153,LARGE(INDEX(ISNUMBER(--MID(Spreadsheet!D1153,ROW($1:$225),1))*
 ROW($1:$225),0),ROW($1:$225))+1,1)*10^ROW($1:$225)/10))</f>
        <v/>
      </c>
      <c r="AA943" s="5" t="b">
        <f>IF(AND(NOT(ISBLANK(Spreadsheet!D1153)),NOT(ISBLANK(Spreadsheet!C1153))),IF(AND(ISNUMBER(VALUE(Spreadsheet!D1153)), LEN(Spreadsheet!D1153)=9),TRUE,FALSE),IF(AND(NOT(ISBLANK(Spreadsheet!D1153)),ISBLANK(Spreadsheet!C1153)),FALSE,TRUE))</f>
        <v>1</v>
      </c>
      <c r="AB943" s="5" t="b">
        <f>OR(ISBLANK(Spreadsheet!Y943),IF(NOT(ISBLANK(Spreadsheet!Y943)),LEN(Spreadsheet!Y943)=10,ISNUMBER(VALUE(Spreadsheet!Y943))))</f>
        <v>1</v>
      </c>
      <c r="AC943" s="5" t="b">
        <f>OR(ISBLANK(Spreadsheet!AI1153), AND(NOT(ISBLANK(Spreadsheet!AJ1153)), NOT(ISNUMBER(SEARCH("Waive",Spreadsheet!AJ1153)))))</f>
        <v>1</v>
      </c>
      <c r="AD943" s="5" t="b">
        <f>OR(ISBLANK(Spreadsheet!AK1153), AND(NOT(ISBLANK(Spreadsheet!AL1153)), NOT(ISNUMBER(SEARCH("Waive",Spreadsheet!AL1153)))))</f>
        <v>1</v>
      </c>
      <c r="AE943" s="5" t="b">
        <f>OR(ISBLANK(Spreadsheet!AM1153), AND(NOT(ISBLANK(Spreadsheet!AN1153)), NOT(ISNUMBER(SEARCH("Waive", Spreadsheet!AN1153)))))</f>
        <v>1</v>
      </c>
      <c r="AF943" s="5" t="b">
        <f>OR(ISBLANK(Spreadsheet!C1153), NOT(ISBLANK(Spreadsheet!D1153)),NOT(ISBLANK(Spreadsheet!L1153)))</f>
        <v>1</v>
      </c>
      <c r="AG943" s="5" t="b">
        <f>IF(AND(NOT(ISBLANK(Spreadsheet!C1153)), NOT(ISBLANK(Spreadsheet!D1153)),Spreadsheet!C1153&lt;&gt;Spreadsheet!D1153),IF(ISERROR(VLOOKUP(Spreadsheet!C1153, Spreadsheet!$C$6:'Spreadsheet'!$C1152,1,FALSE)), FALSE, TRUE),TRUE)</f>
        <v>1</v>
      </c>
      <c r="AH943" s="5" t="b">
        <f>Spreadsheet!$B$2=Spreadsheet!AD943</f>
        <v>1</v>
      </c>
      <c r="AI943" s="5" t="b">
        <f>IF(ISBLANK(Spreadsheet!G1153),TRUE,IF(OR(LEN(Spreadsheet!G1153)&gt;1,ISNUMBER(VALUE(Spreadsheet!G1153))),FALSE,TRUE))</f>
        <v>1</v>
      </c>
      <c r="AJ943" s="5" t="b">
        <f>OR(ISBLANK(Spreadsheet!C1153), NOT(ISBLANK(Spreadsheet!B1153)), NOT(ISBLANK(Spreadsheet!D1153)))</f>
        <v>1</v>
      </c>
      <c r="AK943" s="5" t="b">
        <f t="array" ref="AK943">IF(OR(AND(ISBLANK(Spreadsheet!E1153),ISBLANK(Spreadsheet!D1153),NOT(ISBLANK(Spreadsheet!C1153))),AND(ISBLANK(Spreadsheet!E1153),ISBLANK(Spreadsheet!D1153),ISBLANK(Spreadsheet!C1153))),TRUE,ISNUMBER(MATCH(TRUE,EXACT(Spreadsheet!E1153,Relationships),0)))</f>
        <v>1</v>
      </c>
      <c r="AL943" s="5" t="b">
        <f>IF(NOT(ISBLANK(Spreadsheet!C1153)),IF(OR(ISBLANK(Spreadsheet!F1153),LEN(Spreadsheet!F1153)&gt;40),FALSE,TRUE),TRUE)</f>
        <v>1</v>
      </c>
      <c r="AM943" s="5" t="b">
        <f>IF(NOT(ISBLANK(Spreadsheet!C1153)),IF(OR(ISBLANK(Spreadsheet!H1153),LEN(Spreadsheet!H1153)&gt;40),FALSE,TRUE),TRUE)</f>
        <v>1</v>
      </c>
      <c r="AN943" s="5" t="b">
        <f t="array" ref="AN943">IF(ISBLANK(Spreadsheet!I1153),TRUE,ISNUMBER(MATCH(TRUE,EXACT(Spreadsheet!I1153,GenderValues),0)))</f>
        <v>1</v>
      </c>
      <c r="AO943" s="5" t="b">
        <f ca="1">IF(ISERROR(DATEVALUE(TEXT(Spreadsheet!J1153,"mm/dd/yyyy")) &gt; TODAY()),IF(AND(ISBLANK(Spreadsheet!J1153),ISBLANK(Spreadsheet!C1153)),TRUE,FALSE),IF(DATEVALUE(TEXT(Spreadsheet!J1153,"mm/dd/yyyy")) &gt; TODAY(),FALSE,TRUE))</f>
        <v>1</v>
      </c>
      <c r="AP943" s="5" t="b">
        <f>OR(ISBLANK(Spreadsheet!K1153),LEN(Spreadsheet!K1153)&lt;=100)</f>
        <v>1</v>
      </c>
      <c r="AQ943" s="5" t="b">
        <f t="array" ref="AQ943">IF(OR(AND(ISBLANK(Spreadsheet!L1153),ISBLANK(Spreadsheet!C1153)),AND(NOT(ISBLANK(Spreadsheet!C1153)),NOT(ISBLANK(Spreadsheet!D1153)))),TRUE,ISNUMBER(MATCH(TRUE,EXACT(Spreadsheet!L1153,MaritalStatus),0)))</f>
        <v>1</v>
      </c>
      <c r="AR943" s="5" t="b">
        <f ca="1">IF(ISERROR(DATEVALUE(TEXT(Spreadsheet!M1153,"mm/dd/yyyy")) &gt; TODAY()),IF(ISBLANK(Spreadsheet!M1153),TRUE,FALSE),IF(DATEVALUE(TEXT(Spreadsheet!M1153,"mm/dd/yyyy")) &gt; TODAY(),FALSE,TRUE))</f>
        <v>1</v>
      </c>
      <c r="AS943" s="5" t="b">
        <f>OR(ISBLANK(Spreadsheet!N1153),LEN(Spreadsheet!N1153)&lt;=100)</f>
        <v>1</v>
      </c>
      <c r="AT943" s="5" t="b">
        <f>OR(ISBLANK(Spreadsheet!O1153),UPPER(Spreadsheet!O1153)="YES")</f>
        <v>1</v>
      </c>
      <c r="AU943" s="5" t="b">
        <f>OR(ISBLANK(Spreadsheet!P1153),UPPER(Spreadsheet!P1153)="YES")</f>
        <v>1</v>
      </c>
      <c r="AV943" s="5" t="b">
        <f t="array" ref="AV943">IF(ISBLANK(Spreadsheet!Q1153),TRUE,ISNUMBER(MATCH(TRUE,EXACT(Spreadsheet!Q1153,OnGroupsPriorIns),0)))</f>
        <v>1</v>
      </c>
      <c r="AW943" s="5" t="b">
        <f>OR(ISBLANK(Spreadsheet!R1153),UPPER(Spreadsheet!R1153)="YES")</f>
        <v>1</v>
      </c>
      <c r="AX943" s="5" t="b">
        <f>OR(ISBLANK(Spreadsheet!S1153),UPPER(Spreadsheet!S1153)="YES")</f>
        <v>1</v>
      </c>
      <c r="AY943" s="5" t="b">
        <f>OR(AND(ISBLANK(Spreadsheet!C1153),LEN(Spreadsheet!T1153)=0),AND(NOT(ISBLANK(Spreadsheet!C1153)),LEN(Spreadsheet!T1153)&gt;0,LEN(Spreadsheet!T1153)&lt;=50))</f>
        <v>1</v>
      </c>
      <c r="AZ943" s="5" t="b">
        <f>OR(LEN(Spreadsheet!U1153)=0,AND(LEN(Spreadsheet!U1153)&gt;0,LEN(Spreadsheet!U1153)&lt;=50))</f>
        <v>1</v>
      </c>
      <c r="BA943" s="5" t="b">
        <f>OR(AND(ISBLANK(Spreadsheet!C1153),LEN(Spreadsheet!V1153)=0),AND(NOT(ISBLANK(Spreadsheet!C1153)),LEN(Spreadsheet!V1153)&gt;0,LEN(Spreadsheet!V1153)&lt;=50))</f>
        <v>1</v>
      </c>
      <c r="BB943" s="5" t="b">
        <f t="array" ref="BB943">IF(AND(ISBLANK(Spreadsheet!C1153),LEN(Spreadsheet!W1153)=0),TRUE,ISNUMBER(MATCH(TRUE,EXACT(Spreadsheet!W1153,States),0)))</f>
        <v>1</v>
      </c>
      <c r="BC943" s="5" t="b">
        <f>OR(AND(ISBLANK(Spreadsheet!C1153),LEN(Spreadsheet!X1153)=0),AND(NOT(ISBLANK(Spreadsheet!C1153)),LEN(Spreadsheet!X1153)&gt;0,LEN(Spreadsheet!X1153)=5,ISNUMBER(VALUE(Spreadsheet!X1153))))</f>
        <v>1</v>
      </c>
      <c r="BD943" s="5" t="b">
        <f>OR(ISBLANK(Spreadsheet!Z1153),LEN(Spreadsheet!Z1153)&lt;=50)</f>
        <v>1</v>
      </c>
      <c r="BE943" s="5" t="b">
        <f>ISBLANK(Spreadsheet!AA1153)</f>
        <v>1</v>
      </c>
      <c r="BF943" s="5" t="b">
        <f>ISBLANK(Spreadsheet!AB1153)</f>
        <v>1</v>
      </c>
      <c r="BG943" s="5" t="b">
        <f>IF(ISERROR(DATEVALUE(TEXT(Spreadsheet!AC1153,"mm/dd/yyyy")) &gt; DATEVALUE(TEXT(Spreadsheet!J1153,"mm/dd/yyyy"))),IF(OR(AND(ISBLANK(Spreadsheet!AC1153),ISBLANK(Spreadsheet!C1153)),AND(NOT(ISBLANK(Spreadsheet!C1153)),ISBLANK(Spreadsheet!AC1153),NOT(ISBLANK(Spreadsheet!D1153)))),TRUE,FALSE),IF(DATEVALUE(TEXT(Spreadsheet!AC1153,"mm/dd/yyyy")) &gt; DATEVALUE(TEXT(Spreadsheet!J1153,"mm/dd/yyyy")),TRUE,FALSE))</f>
        <v>1</v>
      </c>
      <c r="BH943" s="5" t="b">
        <f>OR(AND(ISBLANK(Spreadsheet!C1153),ISBLANK(Spreadsheet!AE1153)),AND(NOT(ISBLANK(Spreadsheet!C1153)),NOT(ISBLANK(Spreadsheet!D1153)),ISBLANK(Spreadsheet!AE1153)),AND(NOT(ISBLANK(Spreadsheet!C1153)),ISBLANK(Spreadsheet!D1153),NOT(ISBLANK(Spreadsheet!AE1153)),LEN(Spreadsheet!AE1153)&lt;=100))</f>
        <v>1</v>
      </c>
      <c r="BI943" s="5" t="b">
        <f t="array" ref="BI943">IF(ISBLANK(Spreadsheet!AF1153),TRUE,ISNUMBER(MATCH(TRUE,EXACT(Spreadsheet!AF1153,CobraShortReasons),0)))</f>
        <v>1</v>
      </c>
      <c r="BJ943" s="5" t="b">
        <f ca="1">IF(ISERROR(DATEVALUE(TEXT(Spreadsheet!AG1153,"mm/dd/yyyy")) &gt; TODAY()),IF(ISBLANK(Spreadsheet!AG1153),TRUE,FALSE),IF(DATEVALUE(TEXT(Spreadsheet!AG1153,"mm/dd/yyyy")) &gt; TODAY(),FALSE,TRUE))</f>
        <v>1</v>
      </c>
      <c r="BK943" s="5" t="b">
        <f>OR(ISBLANK(Spreadsheet!AH1153),LEN(Spreadsheet!AH1153)&lt;=25)</f>
        <v>1</v>
      </c>
      <c r="BL943" s="5" t="b">
        <f t="array" aca="1" ref="BL943" ca="1">IF(ISBLANK(Spreadsheet!AI1153),TRUE,ISNUMBER(MATCH(TRUE,EXACT(Spreadsheet!AI1153,INDIRECT(Spreadsheet!$D$2)),0)))</f>
        <v>1</v>
      </c>
      <c r="BM943" s="5" t="b">
        <f t="array" aca="1" ref="BM943" ca="1">IF(ISBLANK(Spreadsheet!AJ1153),TRUE,ISNUMBER(MATCH(TRUE,EXACT(Spreadsheet!AJ1153,INDIRECT(Spreadsheet!BJ943)),0)))</f>
        <v>1</v>
      </c>
      <c r="BN943" s="5" t="b">
        <f t="array" ref="BN943">IF(ISBLANK(Spreadsheet!AK1153),TRUE,ISNUMBER(MATCH(TRUE,EXACT(Spreadsheet!AK1153,DentalPlans),0)))</f>
        <v>1</v>
      </c>
      <c r="BO943" s="5" t="b">
        <f t="array" aca="1" ref="BO943" ca="1">IF(ISBLANK(Spreadsheet!AL1153),TRUE,ISNUMBER(MATCH(TRUE,EXACT(Spreadsheet!AL1153,INDIRECT(Spreadsheet!BK943)),0)))</f>
        <v>1</v>
      </c>
      <c r="BP943" s="5" t="b">
        <f t="array" ref="BP943">IF(ISBLANK(Spreadsheet!AM1153),TRUE,ISNUMBER(MATCH(TRUE,EXACT(Spreadsheet!AM1153,VisionPlans),0)))</f>
        <v>1</v>
      </c>
      <c r="BQ943" s="5" t="b">
        <f t="array" aca="1" ref="BQ943" ca="1">IF(ISBLANK(Spreadsheet!AN1153),TRUE,ISNUMBER(MATCH(TRUE,EXACT(Spreadsheet!AN1153,INDIRECT(Spreadsheet!BL943)),0)))</f>
        <v>1</v>
      </c>
      <c r="BR943" s="5" t="b">
        <f t="array" ref="BR943">IF(ISBLANK(Spreadsheet!AO1153),TRUE,ISNUMBER(MATCH(TRUE,EXACT(Spreadsheet!AO1153,LifeBenefitClasses),0)))</f>
        <v>1</v>
      </c>
      <c r="BS943" s="5" t="b">
        <f>IF(OR(ISBLANK(Spreadsheet!AO1153), Spreadsheet!AO1153="Waive"),IF(ISBLANK(Spreadsheet!AP1153),TRUE,FALSE),IF(OR(AND(NOT(ISBLANK(Spreadsheet!AO1153)),ISBLANK(Spreadsheet!AP1153)),NOT(ISNUMBER(VALUE(Spreadsheet!AP1153)))),FALSE,IF(OR(AND(Spreadsheet!AP1153&lt;6,MOD(Spreadsheet!AP1153*10,5)=0), MOD(Spreadsheet!AP1153,5000)=0),TRUE,FALSE)))</f>
        <v>1</v>
      </c>
      <c r="BT943" s="5" t="b">
        <f t="array" ref="BT943">IF(ISBLANK(Spreadsheet!AQ1153),TRUE,ISNUMBER(MATCH(TRUE,EXACT(Spreadsheet!AQ1153,EnrollWaive),0)))</f>
        <v>1</v>
      </c>
      <c r="BU943" s="5" t="b">
        <f t="array" ref="BU943">IF(ISBLANK(Spreadsheet!AR1153),TRUE,ISNUMBER(MATCH(TRUE,EXACT(Spreadsheet!AR1153,LifeBenefitClasses),0)))</f>
        <v>1</v>
      </c>
      <c r="BV943" s="5" t="b">
        <f>IF(OR(ISBLANK(Spreadsheet!AR1153), Spreadsheet!AR1153="Waive"),IF(ISBLANK(Spreadsheet!AS1153),TRUE,FALSE),IF(OR(AND(NOT(ISBLANK(Spreadsheet!AR1153)),ISBLANK(Spreadsheet!AS1153)),NOT(ISNUMBER(VALUE(Spreadsheet!AS1153)))),FALSE,IF(OR(AND(Spreadsheet!AS1153&lt;6,MOD(Spreadsheet!AS1153*10,5)=0), MOD(Spreadsheet!AS1153,10000)=0),TRUE,FALSE)))</f>
        <v>1</v>
      </c>
      <c r="BW943" s="5" t="b">
        <f t="array" ref="BW943">IF(ISBLANK(Spreadsheet!AT1153),TRUE,ISNUMBER(MATCH(TRUE,EXACT(Spreadsheet!AT1153,LifeBenefitClasses),0)))</f>
        <v>1</v>
      </c>
      <c r="BX943" s="5" t="b">
        <f>IF(OR(ISBLANK(Spreadsheet!AT1153), Spreadsheet!AT1153="Waive"),IF(ISBLANK(Spreadsheet!AU1153),TRUE,FALSE),IF(OR(AND(NOT(ISBLANK(Spreadsheet!AT1153)),ISBLANK(Spreadsheet!AU1153)),NOT(ISNUMBER(VALUE(Spreadsheet!AU1153)))),FALSE,IF(AND(NOT(OR(ISBLANK(Spreadsheet!AT1153),Spreadsheet!AT1153="Waive")),NOT(OR(ISBLANK(Spreadsheet!AR1153),Spreadsheet!AR1153="Waive")),MOD(Spreadsheet!AU1153,5000)=0, Spreadsheet!AU1153&lt;=(Spreadsheet!AS1153*0.5)),TRUE,FALSE)))</f>
        <v>1</v>
      </c>
      <c r="BY943" s="5" t="b">
        <f t="array" ref="BY943">IF(ISBLANK(Spreadsheet!AV1153),TRUE,ISNUMBER(MATCH(TRUE,EXACT(Spreadsheet!AV1153,EnrollWaive),0)))</f>
        <v>1</v>
      </c>
      <c r="BZ943" s="5" t="b">
        <f t="array" ref="BZ943">IF(ISBLANK(Spreadsheet!AW1153),TRUE,ISNUMBER(MATCH(TRUE,EXACT(Spreadsheet!AW1153,LifeBenefitClasses),0)))</f>
        <v>1</v>
      </c>
      <c r="CA943" s="5" t="b">
        <f t="array" ref="CA943">IF(ISBLANK(Spreadsheet!AX1153),TRUE,ISNUMBER(MATCH(TRUE,EXACT(Spreadsheet!AX1153,LifeBenefitClasses),0)))</f>
        <v>1</v>
      </c>
      <c r="CB943" s="5" t="b">
        <f t="array" ref="CB943">IF(ISBLANK(Spreadsheet!AY1153),TRUE,ISNUMBER(MATCH(TRUE,EXACT(Spreadsheet!AY1153,LifeBenefitClasses),0)))</f>
        <v>1</v>
      </c>
      <c r="CC943" s="5" t="b">
        <f t="array" ref="CC943">IF(ISBLANK(Spreadsheet!AZ1153),TRUE,ISNUMBER(MATCH(TRUE,EXACT(Spreadsheet!AZ1153,LifeBenefitClasses),0)))</f>
        <v>1</v>
      </c>
      <c r="CD943" s="5" t="b">
        <f t="array" ref="CD943">IF(ISBLANK(Spreadsheet!BA1153),TRUE,ISNUMBER(MATCH(TRUE,EXACT(Spreadsheet!BA1153,LifeBenefitClasses),0)))</f>
        <v>1</v>
      </c>
      <c r="CE943" s="5" t="b">
        <f>IF(OR(ISBLANK(Spreadsheet!BA1153), Spreadsheet!BA1153="Waive"),IF(ISBLANK(Spreadsheet!BB1153),TRUE,FALSE),IF(OR(AND(NOT(ISBLANK(Spreadsheet!BA1153)),ISBLANK(Spreadsheet!BB1153)),NOT(ISNUMBER(VALUE(Spreadsheet!BB1153))),ISBLANK(Spreadsheet!BC1153),NOT(ISNUMBER(VALUE(Spreadsheet!BC1153)))),FALSE,IF(AND(Spreadsheet!BB1153&gt;=50000,Spreadsheet!BB1153&lt;=250000,MOD(Spreadsheet!BB1153,10000)=0,Spreadsheet!BB1153&lt;=(10*Spreadsheet!BC1153)),TRUE,FALSE)))</f>
        <v>1</v>
      </c>
      <c r="CF943" s="5" t="b">
        <f>IF(NOT(ISBLANK(Spreadsheet!BC943)),AND(ISNUMBER(VALUE(Spreadsheet!BC943)),Spreadsheet!BC943&gt;0),AND(OR(ISBLANK(Spreadsheet!AO943),Spreadsheet!AO943="Waive",AND(NOT(OR(ISBLANK(Spreadsheet!AO943),Spreadsheet!AO943="Waive")),Spreadsheet!AP943&gt;=6)),OR(ISBLANK(Spreadsheet!AR943),AND(NOT(OR(ISBLANK(Spreadsheet!AR943),Spreadsheet!AR943="Waive")),Spreadsheet!AS943&gt;=6)),OR(ISBLANK(Spreadsheet!AW943)),OR(ISBLANK(Spreadsheet!AX943)),OR(ISBLANK(Spreadsheet!AY943)),OR(ISBLANK(Spreadsheet!AZ943)),OR(ISBLANK(Spreadsheet!BA943),Spreadsheet!BA943="Waive")))</f>
        <v>1</v>
      </c>
      <c r="CG943" s="5" t="b">
        <f t="shared" ca="1" si="69"/>
        <v>1</v>
      </c>
    </row>
    <row r="944" spans="8:85" x14ac:dyDescent="0.3">
      <c r="H944" s="5">
        <f t="shared" ca="1" si="66"/>
        <v>2</v>
      </c>
      <c r="I944" s="5" t="str">
        <f t="shared" ca="1" si="67"/>
        <v/>
      </c>
      <c r="J944" s="5" t="str">
        <f>IF(AND(NOT(ISBLANK(Spreadsheet!C1154)),ISBLANK(Spreadsheet!D1154)),Spreadsheet!F1154&amp;" "&amp;Spreadsheet!H1154,"")</f>
        <v/>
      </c>
      <c r="K944" s="5">
        <f>IF(AND(NOT(ISBLANK(Spreadsheet!C1154)),ISBLANK(Spreadsheet!D1154)),COUNTIFS(Spreadsheet!E$786:E1155,"=Child",Spreadsheet!C$786:C1155, "="&amp;Spreadsheet!C1154) + COUNTIFS(Spreadsheet!E$786:E1155,"=Step-child",Spreadsheet!C$786:C1155, "="&amp;Spreadsheet!C1154),0)</f>
        <v>0</v>
      </c>
      <c r="L944" s="5">
        <f>IF(NOT(ISBLANK(J944)),COUNTIFS(Spreadsheet!E$786:E1155,"=Wife",Spreadsheet!C$786:C1155, "="&amp;Spreadsheet!C1154) + COUNTIFS(Spreadsheet!E$786:E1155,"=Husband",Spreadsheet!C$786:C1155, "="&amp;Spreadsheet!C1154),0)</f>
        <v>0</v>
      </c>
      <c r="M944" s="5">
        <f>IF(NOT(ISBLANK(Spreadsheet!AJ1154)),VLOOKUP(Spreadsheet!AJ1154,'Drop Downs'!$P$2:$R$16,3,FALSE),0)</f>
        <v>0</v>
      </c>
      <c r="N944" s="5">
        <f>IF(NOT(ISBLANK(Spreadsheet!AJ1154)), VLOOKUP(Spreadsheet!AJ1154,'Drop Downs'!$P$2:$R$16,2,FALSE),0)</f>
        <v>0</v>
      </c>
      <c r="O944" s="5">
        <f>IF(NOT(ISBLANK(Spreadsheet!AL1154)),VLOOKUP(Spreadsheet!AL1154,'Drop Downs'!$P$2:$R$16,3,FALSE), 0)</f>
        <v>0</v>
      </c>
      <c r="P944" s="5">
        <f>IF(NOT(ISBLANK(Spreadsheet!AL1154)),VLOOKUP(Spreadsheet!AL1154,'Drop Downs'!$P$2:$R$16,2,FALSE),0)</f>
        <v>0</v>
      </c>
      <c r="Q944" s="5">
        <f>IF(NOT(ISBLANK(Spreadsheet!AN1154)),VLOOKUP(Spreadsheet!AN1154,'Drop Downs'!$P$2:$R$16,3,FALSE),0)</f>
        <v>0</v>
      </c>
      <c r="R944" s="5">
        <f>IF(NOT(ISBLANK(Spreadsheet!AN1154)),VLOOKUP(Spreadsheet!AN1154,'Drop Downs'!$P$2:$R$16,2,FALSE),0)</f>
        <v>0</v>
      </c>
      <c r="S944" s="5" t="str">
        <f>IF(OR(M944&gt;K944,N944&gt;L944,O944&gt;K944, Q944&gt;K944,N944&gt;L944, P944&gt;L944, R944&gt;L944),"Member currently has a coverage election over what he/she needs.  Please add more dependents or adjust the coverage election.","")&amp;(IF(AND(NOT(ISBLANK(Spreadsheet!C1154)),NOT(ISBLANK(Spreadsheet!D1154)),ISBLANK(Spreadsheet!E1154)),"Dependent lacks a relationship to member.Please select one from the drop-down.",""))</f>
        <v/>
      </c>
      <c r="T944" s="5" t="b">
        <f t="shared" si="68"/>
        <v>1</v>
      </c>
      <c r="U944" s="5" t="b">
        <f>OR(ISBLANK(Spreadsheet!C1154),IF(NOT(ISBLANK(Spreadsheet!D1154)),NOT(ISBLANK(Spreadsheet!E1154)),TRUE))</f>
        <v>1</v>
      </c>
      <c r="V944" s="5" t="b">
        <f>OR(ISBLANK(Spreadsheet!C1154), NOT(ISBLANK(Spreadsheet!I1154)))</f>
        <v>1</v>
      </c>
      <c r="W944" s="5" t="b">
        <f>OR(ISBLANK(Spreadsheet!D1154),NOT(ISBLANK(Spreadsheet!C1154)))</f>
        <v>1</v>
      </c>
      <c r="X944" s="155" t="str">
        <f>REPT("0",MIN(FIND({1,2,3,4,5,6,7,8,9},Spreadsheet!C1154&amp;"123456789"))-1)&amp;IF(ISBLANK(Spreadsheet!C1154),"",SUMPRODUCT(MID(0&amp;Spreadsheet!C1154,LARGE(INDEX(ISNUMBER(--MID(Spreadsheet!C1154,ROW($1:$225),1))*
 ROW($1:$225),0),ROW($1:$225))+1,1)*10^ROW($1:$225)/10))</f>
        <v/>
      </c>
      <c r="Y944" s="5" t="b">
        <f>IF(NOT(ISBLANK(Spreadsheet!C1154)),IF(AND(ISNUMBER(VALUE(Spreadsheet!C1154)), LEN(Spreadsheet!C1154)=9),TRUE,FALSE),TRUE)</f>
        <v>1</v>
      </c>
      <c r="Z944" s="155" t="str">
        <f>REPT("0",MIN(FIND({1,2,3,4,5,6,7,8,9},Spreadsheet!D1154&amp;"123456789"))-1)&amp;IF(ISBLANK(Spreadsheet!D1154),"",SUMPRODUCT(MID(0&amp;Spreadsheet!D1154,LARGE(INDEX(ISNUMBER(--MID(Spreadsheet!D1154,ROW($1:$225),1))*
 ROW($1:$225),0),ROW($1:$225))+1,1)*10^ROW($1:$225)/10))</f>
        <v/>
      </c>
      <c r="AA944" s="5" t="b">
        <f>IF(AND(NOT(ISBLANK(Spreadsheet!D1154)),NOT(ISBLANK(Spreadsheet!C1154))),IF(AND(ISNUMBER(VALUE(Spreadsheet!D1154)), LEN(Spreadsheet!D1154)=9),TRUE,FALSE),IF(AND(NOT(ISBLANK(Spreadsheet!D1154)),ISBLANK(Spreadsheet!C1154)),FALSE,TRUE))</f>
        <v>1</v>
      </c>
      <c r="AB944" s="5" t="b">
        <f>OR(ISBLANK(Spreadsheet!Y944),IF(NOT(ISBLANK(Spreadsheet!Y944)),LEN(Spreadsheet!Y944)=10,ISNUMBER(VALUE(Spreadsheet!Y944))))</f>
        <v>1</v>
      </c>
      <c r="AC944" s="5" t="b">
        <f>OR(ISBLANK(Spreadsheet!AI1154), AND(NOT(ISBLANK(Spreadsheet!AJ1154)), NOT(ISNUMBER(SEARCH("Waive",Spreadsheet!AJ1154)))))</f>
        <v>1</v>
      </c>
      <c r="AD944" s="5" t="b">
        <f>OR(ISBLANK(Spreadsheet!AK1154), AND(NOT(ISBLANK(Spreadsheet!AL1154)), NOT(ISNUMBER(SEARCH("Waive",Spreadsheet!AL1154)))))</f>
        <v>1</v>
      </c>
      <c r="AE944" s="5" t="b">
        <f>OR(ISBLANK(Spreadsheet!AM1154), AND(NOT(ISBLANK(Spreadsheet!AN1154)), NOT(ISNUMBER(SEARCH("Waive", Spreadsheet!AN1154)))))</f>
        <v>1</v>
      </c>
      <c r="AF944" s="5" t="b">
        <f>OR(ISBLANK(Spreadsheet!C1154), NOT(ISBLANK(Spreadsheet!D1154)),NOT(ISBLANK(Spreadsheet!L1154)))</f>
        <v>1</v>
      </c>
      <c r="AG944" s="5" t="b">
        <f>IF(AND(NOT(ISBLANK(Spreadsheet!C1154)), NOT(ISBLANK(Spreadsheet!D1154)),Spreadsheet!C1154&lt;&gt;Spreadsheet!D1154),IF(ISERROR(VLOOKUP(Spreadsheet!C1154, Spreadsheet!$C$6:'Spreadsheet'!$C1153,1,FALSE)), FALSE, TRUE),TRUE)</f>
        <v>1</v>
      </c>
      <c r="AH944" s="5" t="b">
        <f>Spreadsheet!$B$2=Spreadsheet!AD944</f>
        <v>1</v>
      </c>
      <c r="AI944" s="5" t="b">
        <f>IF(ISBLANK(Spreadsheet!G1154),TRUE,IF(OR(LEN(Spreadsheet!G1154)&gt;1,ISNUMBER(VALUE(Spreadsheet!G1154))),FALSE,TRUE))</f>
        <v>1</v>
      </c>
      <c r="AJ944" s="5" t="b">
        <f>OR(ISBLANK(Spreadsheet!C1154), NOT(ISBLANK(Spreadsheet!B1154)), NOT(ISBLANK(Spreadsheet!D1154)))</f>
        <v>1</v>
      </c>
      <c r="AK944" s="5" t="b">
        <f t="array" ref="AK944">IF(OR(AND(ISBLANK(Spreadsheet!E1154),ISBLANK(Spreadsheet!D1154),NOT(ISBLANK(Spreadsheet!C1154))),AND(ISBLANK(Spreadsheet!E1154),ISBLANK(Spreadsheet!D1154),ISBLANK(Spreadsheet!C1154))),TRUE,ISNUMBER(MATCH(TRUE,EXACT(Spreadsheet!E1154,Relationships),0)))</f>
        <v>1</v>
      </c>
      <c r="AL944" s="5" t="b">
        <f>IF(NOT(ISBLANK(Spreadsheet!C1154)),IF(OR(ISBLANK(Spreadsheet!F1154),LEN(Spreadsheet!F1154)&gt;40),FALSE,TRUE),TRUE)</f>
        <v>1</v>
      </c>
      <c r="AM944" s="5" t="b">
        <f>IF(NOT(ISBLANK(Spreadsheet!C1154)),IF(OR(ISBLANK(Spreadsheet!H1154),LEN(Spreadsheet!H1154)&gt;40),FALSE,TRUE),TRUE)</f>
        <v>1</v>
      </c>
      <c r="AN944" s="5" t="b">
        <f t="array" ref="AN944">IF(ISBLANK(Spreadsheet!I1154),TRUE,ISNUMBER(MATCH(TRUE,EXACT(Spreadsheet!I1154,GenderValues),0)))</f>
        <v>1</v>
      </c>
      <c r="AO944" s="5" t="b">
        <f ca="1">IF(ISERROR(DATEVALUE(TEXT(Spreadsheet!J1154,"mm/dd/yyyy")) &gt; TODAY()),IF(AND(ISBLANK(Spreadsheet!J1154),ISBLANK(Spreadsheet!C1154)),TRUE,FALSE),IF(DATEVALUE(TEXT(Spreadsheet!J1154,"mm/dd/yyyy")) &gt; TODAY(),FALSE,TRUE))</f>
        <v>1</v>
      </c>
      <c r="AP944" s="5" t="b">
        <f>OR(ISBLANK(Spreadsheet!K1154),LEN(Spreadsheet!K1154)&lt;=100)</f>
        <v>1</v>
      </c>
      <c r="AQ944" s="5" t="b">
        <f t="array" ref="AQ944">IF(OR(AND(ISBLANK(Spreadsheet!L1154),ISBLANK(Spreadsheet!C1154)),AND(NOT(ISBLANK(Spreadsheet!C1154)),NOT(ISBLANK(Spreadsheet!D1154)))),TRUE,ISNUMBER(MATCH(TRUE,EXACT(Spreadsheet!L1154,MaritalStatus),0)))</f>
        <v>1</v>
      </c>
      <c r="AR944" s="5" t="b">
        <f ca="1">IF(ISERROR(DATEVALUE(TEXT(Spreadsheet!M1154,"mm/dd/yyyy")) &gt; TODAY()),IF(ISBLANK(Spreadsheet!M1154),TRUE,FALSE),IF(DATEVALUE(TEXT(Spreadsheet!M1154,"mm/dd/yyyy")) &gt; TODAY(),FALSE,TRUE))</f>
        <v>1</v>
      </c>
      <c r="AS944" s="5" t="b">
        <f>OR(ISBLANK(Spreadsheet!N1154),LEN(Spreadsheet!N1154)&lt;=100)</f>
        <v>1</v>
      </c>
      <c r="AT944" s="5" t="b">
        <f>OR(ISBLANK(Spreadsheet!O1154),UPPER(Spreadsheet!O1154)="YES")</f>
        <v>1</v>
      </c>
      <c r="AU944" s="5" t="b">
        <f>OR(ISBLANK(Spreadsheet!P1154),UPPER(Spreadsheet!P1154)="YES")</f>
        <v>1</v>
      </c>
      <c r="AV944" s="5" t="b">
        <f t="array" ref="AV944">IF(ISBLANK(Spreadsheet!Q1154),TRUE,ISNUMBER(MATCH(TRUE,EXACT(Spreadsheet!Q1154,OnGroupsPriorIns),0)))</f>
        <v>1</v>
      </c>
      <c r="AW944" s="5" t="b">
        <f>OR(ISBLANK(Spreadsheet!R1154),UPPER(Spreadsheet!R1154)="YES")</f>
        <v>1</v>
      </c>
      <c r="AX944" s="5" t="b">
        <f>OR(ISBLANK(Spreadsheet!S1154),UPPER(Spreadsheet!S1154)="YES")</f>
        <v>1</v>
      </c>
      <c r="AY944" s="5" t="b">
        <f>OR(AND(ISBLANK(Spreadsheet!C1154),LEN(Spreadsheet!T1154)=0),AND(NOT(ISBLANK(Spreadsheet!C1154)),LEN(Spreadsheet!T1154)&gt;0,LEN(Spreadsheet!T1154)&lt;=50))</f>
        <v>1</v>
      </c>
      <c r="AZ944" s="5" t="b">
        <f>OR(LEN(Spreadsheet!U1154)=0,AND(LEN(Spreadsheet!U1154)&gt;0,LEN(Spreadsheet!U1154)&lt;=50))</f>
        <v>1</v>
      </c>
      <c r="BA944" s="5" t="b">
        <f>OR(AND(ISBLANK(Spreadsheet!C1154),LEN(Spreadsheet!V1154)=0),AND(NOT(ISBLANK(Spreadsheet!C1154)),LEN(Spreadsheet!V1154)&gt;0,LEN(Spreadsheet!V1154)&lt;=50))</f>
        <v>1</v>
      </c>
      <c r="BB944" s="5" t="b">
        <f t="array" ref="BB944">IF(AND(ISBLANK(Spreadsheet!C1154),LEN(Spreadsheet!W1154)=0),TRUE,ISNUMBER(MATCH(TRUE,EXACT(Spreadsheet!W1154,States),0)))</f>
        <v>1</v>
      </c>
      <c r="BC944" s="5" t="b">
        <f>OR(AND(ISBLANK(Spreadsheet!C1154),LEN(Spreadsheet!X1154)=0),AND(NOT(ISBLANK(Spreadsheet!C1154)),LEN(Spreadsheet!X1154)&gt;0,LEN(Spreadsheet!X1154)=5,ISNUMBER(VALUE(Spreadsheet!X1154))))</f>
        <v>1</v>
      </c>
      <c r="BD944" s="5" t="b">
        <f>OR(ISBLANK(Spreadsheet!Z1154),LEN(Spreadsheet!Z1154)&lt;=50)</f>
        <v>1</v>
      </c>
      <c r="BE944" s="5" t="b">
        <f>ISBLANK(Spreadsheet!AA1154)</f>
        <v>1</v>
      </c>
      <c r="BF944" s="5" t="b">
        <f>ISBLANK(Spreadsheet!AB1154)</f>
        <v>1</v>
      </c>
      <c r="BG944" s="5" t="b">
        <f>IF(ISERROR(DATEVALUE(TEXT(Spreadsheet!AC1154,"mm/dd/yyyy")) &gt; DATEVALUE(TEXT(Spreadsheet!J1154,"mm/dd/yyyy"))),IF(OR(AND(ISBLANK(Spreadsheet!AC1154),ISBLANK(Spreadsheet!C1154)),AND(NOT(ISBLANK(Spreadsheet!C1154)),ISBLANK(Spreadsheet!AC1154),NOT(ISBLANK(Spreadsheet!D1154)))),TRUE,FALSE),IF(DATEVALUE(TEXT(Spreadsheet!AC1154,"mm/dd/yyyy")) &gt; DATEVALUE(TEXT(Spreadsheet!J1154,"mm/dd/yyyy")),TRUE,FALSE))</f>
        <v>1</v>
      </c>
      <c r="BH944" s="5" t="b">
        <f>OR(AND(ISBLANK(Spreadsheet!C1154),ISBLANK(Spreadsheet!AE1154)),AND(NOT(ISBLANK(Spreadsheet!C1154)),NOT(ISBLANK(Spreadsheet!D1154)),ISBLANK(Spreadsheet!AE1154)),AND(NOT(ISBLANK(Spreadsheet!C1154)),ISBLANK(Spreadsheet!D1154),NOT(ISBLANK(Spreadsheet!AE1154)),LEN(Spreadsheet!AE1154)&lt;=100))</f>
        <v>1</v>
      </c>
      <c r="BI944" s="5" t="b">
        <f t="array" ref="BI944">IF(ISBLANK(Spreadsheet!AF1154),TRUE,ISNUMBER(MATCH(TRUE,EXACT(Spreadsheet!AF1154,CobraShortReasons),0)))</f>
        <v>1</v>
      </c>
      <c r="BJ944" s="5" t="b">
        <f ca="1">IF(ISERROR(DATEVALUE(TEXT(Spreadsheet!AG1154,"mm/dd/yyyy")) &gt; TODAY()),IF(ISBLANK(Spreadsheet!AG1154),TRUE,FALSE),IF(DATEVALUE(TEXT(Spreadsheet!AG1154,"mm/dd/yyyy")) &gt; TODAY(),FALSE,TRUE))</f>
        <v>1</v>
      </c>
      <c r="BK944" s="5" t="b">
        <f>OR(ISBLANK(Spreadsheet!AH1154),LEN(Spreadsheet!AH1154)&lt;=25)</f>
        <v>1</v>
      </c>
      <c r="BL944" s="5" t="b">
        <f t="array" aca="1" ref="BL944" ca="1">IF(ISBLANK(Spreadsheet!AI1154),TRUE,ISNUMBER(MATCH(TRUE,EXACT(Spreadsheet!AI1154,INDIRECT(Spreadsheet!$D$2)),0)))</f>
        <v>1</v>
      </c>
      <c r="BM944" s="5" t="b">
        <f t="array" aca="1" ref="BM944" ca="1">IF(ISBLANK(Spreadsheet!AJ1154),TRUE,ISNUMBER(MATCH(TRUE,EXACT(Spreadsheet!AJ1154,INDIRECT(Spreadsheet!BJ944)),0)))</f>
        <v>1</v>
      </c>
      <c r="BN944" s="5" t="b">
        <f t="array" ref="BN944">IF(ISBLANK(Spreadsheet!AK1154),TRUE,ISNUMBER(MATCH(TRUE,EXACT(Spreadsheet!AK1154,DentalPlans),0)))</f>
        <v>1</v>
      </c>
      <c r="BO944" s="5" t="b">
        <f t="array" aca="1" ref="BO944" ca="1">IF(ISBLANK(Spreadsheet!AL1154),TRUE,ISNUMBER(MATCH(TRUE,EXACT(Spreadsheet!AL1154,INDIRECT(Spreadsheet!BK944)),0)))</f>
        <v>1</v>
      </c>
      <c r="BP944" s="5" t="b">
        <f t="array" ref="BP944">IF(ISBLANK(Spreadsheet!AM1154),TRUE,ISNUMBER(MATCH(TRUE,EXACT(Spreadsheet!AM1154,VisionPlans),0)))</f>
        <v>1</v>
      </c>
      <c r="BQ944" s="5" t="b">
        <f t="array" aca="1" ref="BQ944" ca="1">IF(ISBLANK(Spreadsheet!AN1154),TRUE,ISNUMBER(MATCH(TRUE,EXACT(Spreadsheet!AN1154,INDIRECT(Spreadsheet!BL944)),0)))</f>
        <v>1</v>
      </c>
      <c r="BR944" s="5" t="b">
        <f t="array" ref="BR944">IF(ISBLANK(Spreadsheet!AO1154),TRUE,ISNUMBER(MATCH(TRUE,EXACT(Spreadsheet!AO1154,LifeBenefitClasses),0)))</f>
        <v>1</v>
      </c>
      <c r="BS944" s="5" t="b">
        <f>IF(OR(ISBLANK(Spreadsheet!AO1154), Spreadsheet!AO1154="Waive"),IF(ISBLANK(Spreadsheet!AP1154),TRUE,FALSE),IF(OR(AND(NOT(ISBLANK(Spreadsheet!AO1154)),ISBLANK(Spreadsheet!AP1154)),NOT(ISNUMBER(VALUE(Spreadsheet!AP1154)))),FALSE,IF(OR(AND(Spreadsheet!AP1154&lt;6,MOD(Spreadsheet!AP1154*10,5)=0), MOD(Spreadsheet!AP1154,5000)=0),TRUE,FALSE)))</f>
        <v>1</v>
      </c>
      <c r="BT944" s="5" t="b">
        <f t="array" ref="BT944">IF(ISBLANK(Spreadsheet!AQ1154),TRUE,ISNUMBER(MATCH(TRUE,EXACT(Spreadsheet!AQ1154,EnrollWaive),0)))</f>
        <v>1</v>
      </c>
      <c r="BU944" s="5" t="b">
        <f t="array" ref="BU944">IF(ISBLANK(Spreadsheet!AR1154),TRUE,ISNUMBER(MATCH(TRUE,EXACT(Spreadsheet!AR1154,LifeBenefitClasses),0)))</f>
        <v>1</v>
      </c>
      <c r="BV944" s="5" t="b">
        <f>IF(OR(ISBLANK(Spreadsheet!AR1154), Spreadsheet!AR1154="Waive"),IF(ISBLANK(Spreadsheet!AS1154),TRUE,FALSE),IF(OR(AND(NOT(ISBLANK(Spreadsheet!AR1154)),ISBLANK(Spreadsheet!AS1154)),NOT(ISNUMBER(VALUE(Spreadsheet!AS1154)))),FALSE,IF(OR(AND(Spreadsheet!AS1154&lt;6,MOD(Spreadsheet!AS1154*10,5)=0), MOD(Spreadsheet!AS1154,10000)=0),TRUE,FALSE)))</f>
        <v>1</v>
      </c>
      <c r="BW944" s="5" t="b">
        <f t="array" ref="BW944">IF(ISBLANK(Spreadsheet!AT1154),TRUE,ISNUMBER(MATCH(TRUE,EXACT(Spreadsheet!AT1154,LifeBenefitClasses),0)))</f>
        <v>1</v>
      </c>
      <c r="BX944" s="5" t="b">
        <f>IF(OR(ISBLANK(Spreadsheet!AT1154), Spreadsheet!AT1154="Waive"),IF(ISBLANK(Spreadsheet!AU1154),TRUE,FALSE),IF(OR(AND(NOT(ISBLANK(Spreadsheet!AT1154)),ISBLANK(Spreadsheet!AU1154)),NOT(ISNUMBER(VALUE(Spreadsheet!AU1154)))),FALSE,IF(AND(NOT(OR(ISBLANK(Spreadsheet!AT1154),Spreadsheet!AT1154="Waive")),NOT(OR(ISBLANK(Spreadsheet!AR1154),Spreadsheet!AR1154="Waive")),MOD(Spreadsheet!AU1154,5000)=0, Spreadsheet!AU1154&lt;=(Spreadsheet!AS1154*0.5)),TRUE,FALSE)))</f>
        <v>1</v>
      </c>
      <c r="BY944" s="5" t="b">
        <f t="array" ref="BY944">IF(ISBLANK(Spreadsheet!AV1154),TRUE,ISNUMBER(MATCH(TRUE,EXACT(Spreadsheet!AV1154,EnrollWaive),0)))</f>
        <v>1</v>
      </c>
      <c r="BZ944" s="5" t="b">
        <f t="array" ref="BZ944">IF(ISBLANK(Spreadsheet!AW1154),TRUE,ISNUMBER(MATCH(TRUE,EXACT(Spreadsheet!AW1154,LifeBenefitClasses),0)))</f>
        <v>1</v>
      </c>
      <c r="CA944" s="5" t="b">
        <f t="array" ref="CA944">IF(ISBLANK(Spreadsheet!AX1154),TRUE,ISNUMBER(MATCH(TRUE,EXACT(Spreadsheet!AX1154,LifeBenefitClasses),0)))</f>
        <v>1</v>
      </c>
      <c r="CB944" s="5" t="b">
        <f t="array" ref="CB944">IF(ISBLANK(Spreadsheet!AY1154),TRUE,ISNUMBER(MATCH(TRUE,EXACT(Spreadsheet!AY1154,LifeBenefitClasses),0)))</f>
        <v>1</v>
      </c>
      <c r="CC944" s="5" t="b">
        <f t="array" ref="CC944">IF(ISBLANK(Spreadsheet!AZ1154),TRUE,ISNUMBER(MATCH(TRUE,EXACT(Spreadsheet!AZ1154,LifeBenefitClasses),0)))</f>
        <v>1</v>
      </c>
      <c r="CD944" s="5" t="b">
        <f t="array" ref="CD944">IF(ISBLANK(Spreadsheet!BA1154),TRUE,ISNUMBER(MATCH(TRUE,EXACT(Spreadsheet!BA1154,LifeBenefitClasses),0)))</f>
        <v>1</v>
      </c>
      <c r="CE944" s="5" t="b">
        <f>IF(OR(ISBLANK(Spreadsheet!BA1154), Spreadsheet!BA1154="Waive"),IF(ISBLANK(Spreadsheet!BB1154),TRUE,FALSE),IF(OR(AND(NOT(ISBLANK(Spreadsheet!BA1154)),ISBLANK(Spreadsheet!BB1154)),NOT(ISNUMBER(VALUE(Spreadsheet!BB1154))),ISBLANK(Spreadsheet!BC1154),NOT(ISNUMBER(VALUE(Spreadsheet!BC1154)))),FALSE,IF(AND(Spreadsheet!BB1154&gt;=50000,Spreadsheet!BB1154&lt;=250000,MOD(Spreadsheet!BB1154,10000)=0,Spreadsheet!BB1154&lt;=(10*Spreadsheet!BC1154)),TRUE,FALSE)))</f>
        <v>1</v>
      </c>
      <c r="CF944" s="5" t="b">
        <f>IF(NOT(ISBLANK(Spreadsheet!BC944)),AND(ISNUMBER(VALUE(Spreadsheet!BC944)),Spreadsheet!BC944&gt;0),AND(OR(ISBLANK(Spreadsheet!AO944),Spreadsheet!AO944="Waive",AND(NOT(OR(ISBLANK(Spreadsheet!AO944),Spreadsheet!AO944="Waive")),Spreadsheet!AP944&gt;=6)),OR(ISBLANK(Spreadsheet!AR944),AND(NOT(OR(ISBLANK(Spreadsheet!AR944),Spreadsheet!AR944="Waive")),Spreadsheet!AS944&gt;=6)),OR(ISBLANK(Spreadsheet!AW944)),OR(ISBLANK(Spreadsheet!AX944)),OR(ISBLANK(Spreadsheet!AY944)),OR(ISBLANK(Spreadsheet!AZ944)),OR(ISBLANK(Spreadsheet!BA944),Spreadsheet!BA944="Waive")))</f>
        <v>1</v>
      </c>
      <c r="CG944" s="5" t="b">
        <f t="shared" ca="1" si="69"/>
        <v>1</v>
      </c>
    </row>
    <row r="945" spans="8:85" x14ac:dyDescent="0.3">
      <c r="H945" s="5">
        <f t="shared" ca="1" si="66"/>
        <v>2</v>
      </c>
      <c r="I945" s="5" t="str">
        <f t="shared" ca="1" si="67"/>
        <v/>
      </c>
      <c r="J945" s="5" t="str">
        <f>IF(AND(NOT(ISBLANK(Spreadsheet!C1155)),ISBLANK(Spreadsheet!D1155)),Spreadsheet!F1155&amp;" "&amp;Spreadsheet!H1155,"")</f>
        <v/>
      </c>
      <c r="K945" s="5">
        <f>IF(AND(NOT(ISBLANK(Spreadsheet!C1155)),ISBLANK(Spreadsheet!D1155)),COUNTIFS(Spreadsheet!E$786:E1156,"=Child",Spreadsheet!C$786:C1156, "="&amp;Spreadsheet!C1155) + COUNTIFS(Spreadsheet!E$786:E1156,"=Step-child",Spreadsheet!C$786:C1156, "="&amp;Spreadsheet!C1155),0)</f>
        <v>0</v>
      </c>
      <c r="L945" s="5">
        <f>IF(NOT(ISBLANK(J945)),COUNTIFS(Spreadsheet!E$786:E1156,"=Wife",Spreadsheet!C$786:C1156, "="&amp;Spreadsheet!C1155) + COUNTIFS(Spreadsheet!E$786:E1156,"=Husband",Spreadsheet!C$786:C1156, "="&amp;Spreadsheet!C1155),0)</f>
        <v>0</v>
      </c>
      <c r="M945" s="5">
        <f>IF(NOT(ISBLANK(Spreadsheet!AJ1155)),VLOOKUP(Spreadsheet!AJ1155,'Drop Downs'!$P$2:$R$16,3,FALSE),0)</f>
        <v>0</v>
      </c>
      <c r="N945" s="5">
        <f>IF(NOT(ISBLANK(Spreadsheet!AJ1155)), VLOOKUP(Spreadsheet!AJ1155,'Drop Downs'!$P$2:$R$16,2,FALSE),0)</f>
        <v>0</v>
      </c>
      <c r="O945" s="5">
        <f>IF(NOT(ISBLANK(Spreadsheet!AL1155)),VLOOKUP(Spreadsheet!AL1155,'Drop Downs'!$P$2:$R$16,3,FALSE), 0)</f>
        <v>0</v>
      </c>
      <c r="P945" s="5">
        <f>IF(NOT(ISBLANK(Spreadsheet!AL1155)),VLOOKUP(Spreadsheet!AL1155,'Drop Downs'!$P$2:$R$16,2,FALSE),0)</f>
        <v>0</v>
      </c>
      <c r="Q945" s="5">
        <f>IF(NOT(ISBLANK(Spreadsheet!AN1155)),VLOOKUP(Spreadsheet!AN1155,'Drop Downs'!$P$2:$R$16,3,FALSE),0)</f>
        <v>0</v>
      </c>
      <c r="R945" s="5">
        <f>IF(NOT(ISBLANK(Spreadsheet!AN1155)),VLOOKUP(Spreadsheet!AN1155,'Drop Downs'!$P$2:$R$16,2,FALSE),0)</f>
        <v>0</v>
      </c>
      <c r="S945" s="5" t="str">
        <f>IF(OR(M945&gt;K945,N945&gt;L945,O945&gt;K945, Q945&gt;K945,N945&gt;L945, P945&gt;L945, R945&gt;L945),"Member currently has a coverage election over what he/she needs.  Please add more dependents or adjust the coverage election.","")&amp;(IF(AND(NOT(ISBLANK(Spreadsheet!C1155)),NOT(ISBLANK(Spreadsheet!D1155)),ISBLANK(Spreadsheet!E1155)),"Dependent lacks a relationship to member.Please select one from the drop-down.",""))</f>
        <v/>
      </c>
      <c r="T945" s="5" t="b">
        <f t="shared" si="68"/>
        <v>1</v>
      </c>
      <c r="U945" s="5" t="b">
        <f>OR(ISBLANK(Spreadsheet!C1155),IF(NOT(ISBLANK(Spreadsheet!D1155)),NOT(ISBLANK(Spreadsheet!E1155)),TRUE))</f>
        <v>1</v>
      </c>
      <c r="V945" s="5" t="b">
        <f>OR(ISBLANK(Spreadsheet!C1155), NOT(ISBLANK(Spreadsheet!I1155)))</f>
        <v>1</v>
      </c>
      <c r="W945" s="5" t="b">
        <f>OR(ISBLANK(Spreadsheet!D1155),NOT(ISBLANK(Spreadsheet!C1155)))</f>
        <v>1</v>
      </c>
      <c r="X945" s="155" t="str">
        <f>REPT("0",MIN(FIND({1,2,3,4,5,6,7,8,9},Spreadsheet!C1155&amp;"123456789"))-1)&amp;IF(ISBLANK(Spreadsheet!C1155),"",SUMPRODUCT(MID(0&amp;Spreadsheet!C1155,LARGE(INDEX(ISNUMBER(--MID(Spreadsheet!C1155,ROW($1:$225),1))*
 ROW($1:$225),0),ROW($1:$225))+1,1)*10^ROW($1:$225)/10))</f>
        <v/>
      </c>
      <c r="Y945" s="5" t="b">
        <f>IF(NOT(ISBLANK(Spreadsheet!C1155)),IF(AND(ISNUMBER(VALUE(Spreadsheet!C1155)), LEN(Spreadsheet!C1155)=9),TRUE,FALSE),TRUE)</f>
        <v>1</v>
      </c>
      <c r="Z945" s="155" t="str">
        <f>REPT("0",MIN(FIND({1,2,3,4,5,6,7,8,9},Spreadsheet!D1155&amp;"123456789"))-1)&amp;IF(ISBLANK(Spreadsheet!D1155),"",SUMPRODUCT(MID(0&amp;Spreadsheet!D1155,LARGE(INDEX(ISNUMBER(--MID(Spreadsheet!D1155,ROW($1:$225),1))*
 ROW($1:$225),0),ROW($1:$225))+1,1)*10^ROW($1:$225)/10))</f>
        <v/>
      </c>
      <c r="AA945" s="5" t="b">
        <f>IF(AND(NOT(ISBLANK(Spreadsheet!D1155)),NOT(ISBLANK(Spreadsheet!C1155))),IF(AND(ISNUMBER(VALUE(Spreadsheet!D1155)), LEN(Spreadsheet!D1155)=9),TRUE,FALSE),IF(AND(NOT(ISBLANK(Spreadsheet!D1155)),ISBLANK(Spreadsheet!C1155)),FALSE,TRUE))</f>
        <v>1</v>
      </c>
      <c r="AB945" s="5" t="b">
        <f>OR(ISBLANK(Spreadsheet!Y945),IF(NOT(ISBLANK(Spreadsheet!Y945)),LEN(Spreadsheet!Y945)=10,ISNUMBER(VALUE(Spreadsheet!Y945))))</f>
        <v>1</v>
      </c>
      <c r="AC945" s="5" t="b">
        <f>OR(ISBLANK(Spreadsheet!AI1155), AND(NOT(ISBLANK(Spreadsheet!AJ1155)), NOT(ISNUMBER(SEARCH("Waive",Spreadsheet!AJ1155)))))</f>
        <v>1</v>
      </c>
      <c r="AD945" s="5" t="b">
        <f>OR(ISBLANK(Spreadsheet!AK1155), AND(NOT(ISBLANK(Spreadsheet!AL1155)), NOT(ISNUMBER(SEARCH("Waive",Spreadsheet!AL1155)))))</f>
        <v>1</v>
      </c>
      <c r="AE945" s="5" t="b">
        <f>OR(ISBLANK(Spreadsheet!AM1155), AND(NOT(ISBLANK(Spreadsheet!AN1155)), NOT(ISNUMBER(SEARCH("Waive", Spreadsheet!AN1155)))))</f>
        <v>1</v>
      </c>
      <c r="AF945" s="5" t="b">
        <f>OR(ISBLANK(Spreadsheet!C1155), NOT(ISBLANK(Spreadsheet!D1155)),NOT(ISBLANK(Spreadsheet!L1155)))</f>
        <v>1</v>
      </c>
      <c r="AG945" s="5" t="b">
        <f>IF(AND(NOT(ISBLANK(Spreadsheet!C1155)), NOT(ISBLANK(Spreadsheet!D1155)),Spreadsheet!C1155&lt;&gt;Spreadsheet!D1155),IF(ISERROR(VLOOKUP(Spreadsheet!C1155, Spreadsheet!$C$6:'Spreadsheet'!$C1154,1,FALSE)), FALSE, TRUE),TRUE)</f>
        <v>1</v>
      </c>
      <c r="AH945" s="5" t="b">
        <f>Spreadsheet!$B$2=Spreadsheet!AD945</f>
        <v>1</v>
      </c>
      <c r="AI945" s="5" t="b">
        <f>IF(ISBLANK(Spreadsheet!G1155),TRUE,IF(OR(LEN(Spreadsheet!G1155)&gt;1,ISNUMBER(VALUE(Spreadsheet!G1155))),FALSE,TRUE))</f>
        <v>1</v>
      </c>
      <c r="AJ945" s="5" t="b">
        <f>OR(ISBLANK(Spreadsheet!C1155), NOT(ISBLANK(Spreadsheet!B1155)), NOT(ISBLANK(Spreadsheet!D1155)))</f>
        <v>1</v>
      </c>
      <c r="AK945" s="5" t="b">
        <f t="array" ref="AK945">IF(OR(AND(ISBLANK(Spreadsheet!E1155),ISBLANK(Spreadsheet!D1155),NOT(ISBLANK(Spreadsheet!C1155))),AND(ISBLANK(Spreadsheet!E1155),ISBLANK(Spreadsheet!D1155),ISBLANK(Spreadsheet!C1155))),TRUE,ISNUMBER(MATCH(TRUE,EXACT(Spreadsheet!E1155,Relationships),0)))</f>
        <v>1</v>
      </c>
      <c r="AL945" s="5" t="b">
        <f>IF(NOT(ISBLANK(Spreadsheet!C1155)),IF(OR(ISBLANK(Spreadsheet!F1155),LEN(Spreadsheet!F1155)&gt;40),FALSE,TRUE),TRUE)</f>
        <v>1</v>
      </c>
      <c r="AM945" s="5" t="b">
        <f>IF(NOT(ISBLANK(Spreadsheet!C1155)),IF(OR(ISBLANK(Spreadsheet!H1155),LEN(Spreadsheet!H1155)&gt;40),FALSE,TRUE),TRUE)</f>
        <v>1</v>
      </c>
      <c r="AN945" s="5" t="b">
        <f t="array" ref="AN945">IF(ISBLANK(Spreadsheet!I1155),TRUE,ISNUMBER(MATCH(TRUE,EXACT(Spreadsheet!I1155,GenderValues),0)))</f>
        <v>1</v>
      </c>
      <c r="AO945" s="5" t="b">
        <f ca="1">IF(ISERROR(DATEVALUE(TEXT(Spreadsheet!J1155,"mm/dd/yyyy")) &gt; TODAY()),IF(AND(ISBLANK(Spreadsheet!J1155),ISBLANK(Spreadsheet!C1155)),TRUE,FALSE),IF(DATEVALUE(TEXT(Spreadsheet!J1155,"mm/dd/yyyy")) &gt; TODAY(),FALSE,TRUE))</f>
        <v>1</v>
      </c>
      <c r="AP945" s="5" t="b">
        <f>OR(ISBLANK(Spreadsheet!K1155),LEN(Spreadsheet!K1155)&lt;=100)</f>
        <v>1</v>
      </c>
      <c r="AQ945" s="5" t="b">
        <f t="array" ref="AQ945">IF(OR(AND(ISBLANK(Spreadsheet!L1155),ISBLANK(Spreadsheet!C1155)),AND(NOT(ISBLANK(Spreadsheet!C1155)),NOT(ISBLANK(Spreadsheet!D1155)))),TRUE,ISNUMBER(MATCH(TRUE,EXACT(Spreadsheet!L1155,MaritalStatus),0)))</f>
        <v>1</v>
      </c>
      <c r="AR945" s="5" t="b">
        <f ca="1">IF(ISERROR(DATEVALUE(TEXT(Spreadsheet!M1155,"mm/dd/yyyy")) &gt; TODAY()),IF(ISBLANK(Spreadsheet!M1155),TRUE,FALSE),IF(DATEVALUE(TEXT(Spreadsheet!M1155,"mm/dd/yyyy")) &gt; TODAY(),FALSE,TRUE))</f>
        <v>1</v>
      </c>
      <c r="AS945" s="5" t="b">
        <f>OR(ISBLANK(Spreadsheet!N1155),LEN(Spreadsheet!N1155)&lt;=100)</f>
        <v>1</v>
      </c>
      <c r="AT945" s="5" t="b">
        <f>OR(ISBLANK(Spreadsheet!O1155),UPPER(Spreadsheet!O1155)="YES")</f>
        <v>1</v>
      </c>
      <c r="AU945" s="5" t="b">
        <f>OR(ISBLANK(Spreadsheet!P1155),UPPER(Spreadsheet!P1155)="YES")</f>
        <v>1</v>
      </c>
      <c r="AV945" s="5" t="b">
        <f t="array" ref="AV945">IF(ISBLANK(Spreadsheet!Q1155),TRUE,ISNUMBER(MATCH(TRUE,EXACT(Spreadsheet!Q1155,OnGroupsPriorIns),0)))</f>
        <v>1</v>
      </c>
      <c r="AW945" s="5" t="b">
        <f>OR(ISBLANK(Spreadsheet!R1155),UPPER(Spreadsheet!R1155)="YES")</f>
        <v>1</v>
      </c>
      <c r="AX945" s="5" t="b">
        <f>OR(ISBLANK(Spreadsheet!S1155),UPPER(Spreadsheet!S1155)="YES")</f>
        <v>1</v>
      </c>
      <c r="AY945" s="5" t="b">
        <f>OR(AND(ISBLANK(Spreadsheet!C1155),LEN(Spreadsheet!T1155)=0),AND(NOT(ISBLANK(Spreadsheet!C1155)),LEN(Spreadsheet!T1155)&gt;0,LEN(Spreadsheet!T1155)&lt;=50))</f>
        <v>1</v>
      </c>
      <c r="AZ945" s="5" t="b">
        <f>OR(LEN(Spreadsheet!U1155)=0,AND(LEN(Spreadsheet!U1155)&gt;0,LEN(Spreadsheet!U1155)&lt;=50))</f>
        <v>1</v>
      </c>
      <c r="BA945" s="5" t="b">
        <f>OR(AND(ISBLANK(Spreadsheet!C1155),LEN(Spreadsheet!V1155)=0),AND(NOT(ISBLANK(Spreadsheet!C1155)),LEN(Spreadsheet!V1155)&gt;0,LEN(Spreadsheet!V1155)&lt;=50))</f>
        <v>1</v>
      </c>
      <c r="BB945" s="5" t="b">
        <f t="array" ref="BB945">IF(AND(ISBLANK(Spreadsheet!C1155),LEN(Spreadsheet!W1155)=0),TRUE,ISNUMBER(MATCH(TRUE,EXACT(Spreadsheet!W1155,States),0)))</f>
        <v>1</v>
      </c>
      <c r="BC945" s="5" t="b">
        <f>OR(AND(ISBLANK(Spreadsheet!C1155),LEN(Spreadsheet!X1155)=0),AND(NOT(ISBLANK(Spreadsheet!C1155)),LEN(Spreadsheet!X1155)&gt;0,LEN(Spreadsheet!X1155)=5,ISNUMBER(VALUE(Spreadsheet!X1155))))</f>
        <v>1</v>
      </c>
      <c r="BD945" s="5" t="b">
        <f>OR(ISBLANK(Spreadsheet!Z1155),LEN(Spreadsheet!Z1155)&lt;=50)</f>
        <v>1</v>
      </c>
      <c r="BE945" s="5" t="b">
        <f>ISBLANK(Spreadsheet!AA1155)</f>
        <v>1</v>
      </c>
      <c r="BF945" s="5" t="b">
        <f>ISBLANK(Spreadsheet!AB1155)</f>
        <v>1</v>
      </c>
      <c r="BG945" s="5" t="b">
        <f>IF(ISERROR(DATEVALUE(TEXT(Spreadsheet!AC1155,"mm/dd/yyyy")) &gt; DATEVALUE(TEXT(Spreadsheet!J1155,"mm/dd/yyyy"))),IF(OR(AND(ISBLANK(Spreadsheet!AC1155),ISBLANK(Spreadsheet!C1155)),AND(NOT(ISBLANK(Spreadsheet!C1155)),ISBLANK(Spreadsheet!AC1155),NOT(ISBLANK(Spreadsheet!D1155)))),TRUE,FALSE),IF(DATEVALUE(TEXT(Spreadsheet!AC1155,"mm/dd/yyyy")) &gt; DATEVALUE(TEXT(Spreadsheet!J1155,"mm/dd/yyyy")),TRUE,FALSE))</f>
        <v>1</v>
      </c>
      <c r="BH945" s="5" t="b">
        <f>OR(AND(ISBLANK(Spreadsheet!C1155),ISBLANK(Spreadsheet!AE1155)),AND(NOT(ISBLANK(Spreadsheet!C1155)),NOT(ISBLANK(Spreadsheet!D1155)),ISBLANK(Spreadsheet!AE1155)),AND(NOT(ISBLANK(Spreadsheet!C1155)),ISBLANK(Spreadsheet!D1155),NOT(ISBLANK(Spreadsheet!AE1155)),LEN(Spreadsheet!AE1155)&lt;=100))</f>
        <v>1</v>
      </c>
      <c r="BI945" s="5" t="b">
        <f t="array" ref="BI945">IF(ISBLANK(Spreadsheet!AF1155),TRUE,ISNUMBER(MATCH(TRUE,EXACT(Spreadsheet!AF1155,CobraShortReasons),0)))</f>
        <v>1</v>
      </c>
      <c r="BJ945" s="5" t="b">
        <f ca="1">IF(ISERROR(DATEVALUE(TEXT(Spreadsheet!AG1155,"mm/dd/yyyy")) &gt; TODAY()),IF(ISBLANK(Spreadsheet!AG1155),TRUE,FALSE),IF(DATEVALUE(TEXT(Spreadsheet!AG1155,"mm/dd/yyyy")) &gt; TODAY(),FALSE,TRUE))</f>
        <v>1</v>
      </c>
      <c r="BK945" s="5" t="b">
        <f>OR(ISBLANK(Spreadsheet!AH1155),LEN(Spreadsheet!AH1155)&lt;=25)</f>
        <v>1</v>
      </c>
      <c r="BL945" s="5" t="b">
        <f t="array" aca="1" ref="BL945" ca="1">IF(ISBLANK(Spreadsheet!AI1155),TRUE,ISNUMBER(MATCH(TRUE,EXACT(Spreadsheet!AI1155,INDIRECT(Spreadsheet!$D$2)),0)))</f>
        <v>1</v>
      </c>
      <c r="BM945" s="5" t="b">
        <f t="array" aca="1" ref="BM945" ca="1">IF(ISBLANK(Spreadsheet!AJ1155),TRUE,ISNUMBER(MATCH(TRUE,EXACT(Spreadsheet!AJ1155,INDIRECT(Spreadsheet!BJ945)),0)))</f>
        <v>1</v>
      </c>
      <c r="BN945" s="5" t="b">
        <f t="array" ref="BN945">IF(ISBLANK(Spreadsheet!AK1155),TRUE,ISNUMBER(MATCH(TRUE,EXACT(Spreadsheet!AK1155,DentalPlans),0)))</f>
        <v>1</v>
      </c>
      <c r="BO945" s="5" t="b">
        <f t="array" aca="1" ref="BO945" ca="1">IF(ISBLANK(Spreadsheet!AL1155),TRUE,ISNUMBER(MATCH(TRUE,EXACT(Spreadsheet!AL1155,INDIRECT(Spreadsheet!BK945)),0)))</f>
        <v>1</v>
      </c>
      <c r="BP945" s="5" t="b">
        <f t="array" ref="BP945">IF(ISBLANK(Spreadsheet!AM1155),TRUE,ISNUMBER(MATCH(TRUE,EXACT(Spreadsheet!AM1155,VisionPlans),0)))</f>
        <v>1</v>
      </c>
      <c r="BQ945" s="5" t="b">
        <f t="array" aca="1" ref="BQ945" ca="1">IF(ISBLANK(Spreadsheet!AN1155),TRUE,ISNUMBER(MATCH(TRUE,EXACT(Spreadsheet!AN1155,INDIRECT(Spreadsheet!BL945)),0)))</f>
        <v>1</v>
      </c>
      <c r="BR945" s="5" t="b">
        <f t="array" ref="BR945">IF(ISBLANK(Spreadsheet!AO1155),TRUE,ISNUMBER(MATCH(TRUE,EXACT(Spreadsheet!AO1155,LifeBenefitClasses),0)))</f>
        <v>1</v>
      </c>
      <c r="BS945" s="5" t="b">
        <f>IF(OR(ISBLANK(Spreadsheet!AO1155), Spreadsheet!AO1155="Waive"),IF(ISBLANK(Spreadsheet!AP1155),TRUE,FALSE),IF(OR(AND(NOT(ISBLANK(Spreadsheet!AO1155)),ISBLANK(Spreadsheet!AP1155)),NOT(ISNUMBER(VALUE(Spreadsheet!AP1155)))),FALSE,IF(OR(AND(Spreadsheet!AP1155&lt;6,MOD(Spreadsheet!AP1155*10,5)=0), MOD(Spreadsheet!AP1155,5000)=0),TRUE,FALSE)))</f>
        <v>1</v>
      </c>
      <c r="BT945" s="5" t="b">
        <f t="array" ref="BT945">IF(ISBLANK(Spreadsheet!AQ1155),TRUE,ISNUMBER(MATCH(TRUE,EXACT(Spreadsheet!AQ1155,EnrollWaive),0)))</f>
        <v>1</v>
      </c>
      <c r="BU945" s="5" t="b">
        <f t="array" ref="BU945">IF(ISBLANK(Spreadsheet!AR1155),TRUE,ISNUMBER(MATCH(TRUE,EXACT(Spreadsheet!AR1155,LifeBenefitClasses),0)))</f>
        <v>1</v>
      </c>
      <c r="BV945" s="5" t="b">
        <f>IF(OR(ISBLANK(Spreadsheet!AR1155), Spreadsheet!AR1155="Waive"),IF(ISBLANK(Spreadsheet!AS1155),TRUE,FALSE),IF(OR(AND(NOT(ISBLANK(Spreadsheet!AR1155)),ISBLANK(Spreadsheet!AS1155)),NOT(ISNUMBER(VALUE(Spreadsheet!AS1155)))),FALSE,IF(OR(AND(Spreadsheet!AS1155&lt;6,MOD(Spreadsheet!AS1155*10,5)=0), MOD(Spreadsheet!AS1155,10000)=0),TRUE,FALSE)))</f>
        <v>1</v>
      </c>
      <c r="BW945" s="5" t="b">
        <f t="array" ref="BW945">IF(ISBLANK(Spreadsheet!AT1155),TRUE,ISNUMBER(MATCH(TRUE,EXACT(Spreadsheet!AT1155,LifeBenefitClasses),0)))</f>
        <v>1</v>
      </c>
      <c r="BX945" s="5" t="b">
        <f>IF(OR(ISBLANK(Spreadsheet!AT1155), Spreadsheet!AT1155="Waive"),IF(ISBLANK(Spreadsheet!AU1155),TRUE,FALSE),IF(OR(AND(NOT(ISBLANK(Spreadsheet!AT1155)),ISBLANK(Spreadsheet!AU1155)),NOT(ISNUMBER(VALUE(Spreadsheet!AU1155)))),FALSE,IF(AND(NOT(OR(ISBLANK(Spreadsheet!AT1155),Spreadsheet!AT1155="Waive")),NOT(OR(ISBLANK(Spreadsheet!AR1155),Spreadsheet!AR1155="Waive")),MOD(Spreadsheet!AU1155,5000)=0, Spreadsheet!AU1155&lt;=(Spreadsheet!AS1155*0.5)),TRUE,FALSE)))</f>
        <v>1</v>
      </c>
      <c r="BY945" s="5" t="b">
        <f t="array" ref="BY945">IF(ISBLANK(Spreadsheet!AV1155),TRUE,ISNUMBER(MATCH(TRUE,EXACT(Spreadsheet!AV1155,EnrollWaive),0)))</f>
        <v>1</v>
      </c>
      <c r="BZ945" s="5" t="b">
        <f t="array" ref="BZ945">IF(ISBLANK(Spreadsheet!AW1155),TRUE,ISNUMBER(MATCH(TRUE,EXACT(Spreadsheet!AW1155,LifeBenefitClasses),0)))</f>
        <v>1</v>
      </c>
      <c r="CA945" s="5" t="b">
        <f t="array" ref="CA945">IF(ISBLANK(Spreadsheet!AX1155),TRUE,ISNUMBER(MATCH(TRUE,EXACT(Spreadsheet!AX1155,LifeBenefitClasses),0)))</f>
        <v>1</v>
      </c>
      <c r="CB945" s="5" t="b">
        <f t="array" ref="CB945">IF(ISBLANK(Spreadsheet!AY1155),TRUE,ISNUMBER(MATCH(TRUE,EXACT(Spreadsheet!AY1155,LifeBenefitClasses),0)))</f>
        <v>1</v>
      </c>
      <c r="CC945" s="5" t="b">
        <f t="array" ref="CC945">IF(ISBLANK(Spreadsheet!AZ1155),TRUE,ISNUMBER(MATCH(TRUE,EXACT(Spreadsheet!AZ1155,LifeBenefitClasses),0)))</f>
        <v>1</v>
      </c>
      <c r="CD945" s="5" t="b">
        <f t="array" ref="CD945">IF(ISBLANK(Spreadsheet!BA1155),TRUE,ISNUMBER(MATCH(TRUE,EXACT(Spreadsheet!BA1155,LifeBenefitClasses),0)))</f>
        <v>1</v>
      </c>
      <c r="CE945" s="5" t="b">
        <f>IF(OR(ISBLANK(Spreadsheet!BA1155), Spreadsheet!BA1155="Waive"),IF(ISBLANK(Spreadsheet!BB1155),TRUE,FALSE),IF(OR(AND(NOT(ISBLANK(Spreadsheet!BA1155)),ISBLANK(Spreadsheet!BB1155)),NOT(ISNUMBER(VALUE(Spreadsheet!BB1155))),ISBLANK(Spreadsheet!BC1155),NOT(ISNUMBER(VALUE(Spreadsheet!BC1155)))),FALSE,IF(AND(Spreadsheet!BB1155&gt;=50000,Spreadsheet!BB1155&lt;=250000,MOD(Spreadsheet!BB1155,10000)=0,Spreadsheet!BB1155&lt;=(10*Spreadsheet!BC1155)),TRUE,FALSE)))</f>
        <v>1</v>
      </c>
      <c r="CF945" s="5" t="b">
        <f>IF(NOT(ISBLANK(Spreadsheet!BC945)),AND(ISNUMBER(VALUE(Spreadsheet!BC945)),Spreadsheet!BC945&gt;0),AND(OR(ISBLANK(Spreadsheet!AO945),Spreadsheet!AO945="Waive",AND(NOT(OR(ISBLANK(Spreadsheet!AO945),Spreadsheet!AO945="Waive")),Spreadsheet!AP945&gt;=6)),OR(ISBLANK(Spreadsheet!AR945),AND(NOT(OR(ISBLANK(Spreadsheet!AR945),Spreadsheet!AR945="Waive")),Spreadsheet!AS945&gt;=6)),OR(ISBLANK(Spreadsheet!AW945)),OR(ISBLANK(Spreadsheet!AX945)),OR(ISBLANK(Spreadsheet!AY945)),OR(ISBLANK(Spreadsheet!AZ945)),OR(ISBLANK(Spreadsheet!BA945),Spreadsheet!BA945="Waive")))</f>
        <v>1</v>
      </c>
      <c r="CG945" s="5" t="b">
        <f t="shared" ca="1" si="69"/>
        <v>1</v>
      </c>
    </row>
    <row r="946" spans="8:85" x14ac:dyDescent="0.3">
      <c r="H946" s="5">
        <f t="shared" ca="1" si="66"/>
        <v>2</v>
      </c>
      <c r="I946" s="5" t="str">
        <f t="shared" ca="1" si="67"/>
        <v/>
      </c>
      <c r="J946" s="5" t="str">
        <f>IF(AND(NOT(ISBLANK(Spreadsheet!C1156)),ISBLANK(Spreadsheet!D1156)),Spreadsheet!F1156&amp;" "&amp;Spreadsheet!H1156,"")</f>
        <v/>
      </c>
      <c r="K946" s="5">
        <f>IF(AND(NOT(ISBLANK(Spreadsheet!C1156)),ISBLANK(Spreadsheet!D1156)),COUNTIFS(Spreadsheet!E$786:E1157,"=Child",Spreadsheet!C$786:C1157, "="&amp;Spreadsheet!C1156) + COUNTIFS(Spreadsheet!E$786:E1157,"=Step-child",Spreadsheet!C$786:C1157, "="&amp;Spreadsheet!C1156),0)</f>
        <v>0</v>
      </c>
      <c r="L946" s="5">
        <f>IF(NOT(ISBLANK(J946)),COUNTIFS(Spreadsheet!E$786:E1157,"=Wife",Spreadsheet!C$786:C1157, "="&amp;Spreadsheet!C1156) + COUNTIFS(Spreadsheet!E$786:E1157,"=Husband",Spreadsheet!C$786:C1157, "="&amp;Spreadsheet!C1156),0)</f>
        <v>0</v>
      </c>
      <c r="M946" s="5">
        <f>IF(NOT(ISBLANK(Spreadsheet!AJ1156)),VLOOKUP(Spreadsheet!AJ1156,'Drop Downs'!$P$2:$R$16,3,FALSE),0)</f>
        <v>0</v>
      </c>
      <c r="N946" s="5">
        <f>IF(NOT(ISBLANK(Spreadsheet!AJ1156)), VLOOKUP(Spreadsheet!AJ1156,'Drop Downs'!$P$2:$R$16,2,FALSE),0)</f>
        <v>0</v>
      </c>
      <c r="O946" s="5">
        <f>IF(NOT(ISBLANK(Spreadsheet!AL1156)),VLOOKUP(Spreadsheet!AL1156,'Drop Downs'!$P$2:$R$16,3,FALSE), 0)</f>
        <v>0</v>
      </c>
      <c r="P946" s="5">
        <f>IF(NOT(ISBLANK(Spreadsheet!AL1156)),VLOOKUP(Spreadsheet!AL1156,'Drop Downs'!$P$2:$R$16,2,FALSE),0)</f>
        <v>0</v>
      </c>
      <c r="Q946" s="5">
        <f>IF(NOT(ISBLANK(Spreadsheet!AN1156)),VLOOKUP(Spreadsheet!AN1156,'Drop Downs'!$P$2:$R$16,3,FALSE),0)</f>
        <v>0</v>
      </c>
      <c r="R946" s="5">
        <f>IF(NOT(ISBLANK(Spreadsheet!AN1156)),VLOOKUP(Spreadsheet!AN1156,'Drop Downs'!$P$2:$R$16,2,FALSE),0)</f>
        <v>0</v>
      </c>
      <c r="S946" s="5" t="str">
        <f>IF(OR(M946&gt;K946,N946&gt;L946,O946&gt;K946, Q946&gt;K946,N946&gt;L946, P946&gt;L946, R946&gt;L946),"Member currently has a coverage election over what he/she needs.  Please add more dependents or adjust the coverage election.","")&amp;(IF(AND(NOT(ISBLANK(Spreadsheet!C1156)),NOT(ISBLANK(Spreadsheet!D1156)),ISBLANK(Spreadsheet!E1156)),"Dependent lacks a relationship to member.Please select one from the drop-down.",""))</f>
        <v/>
      </c>
      <c r="T946" s="5" t="b">
        <f t="shared" si="68"/>
        <v>1</v>
      </c>
      <c r="U946" s="5" t="b">
        <f>OR(ISBLANK(Spreadsheet!C1156),IF(NOT(ISBLANK(Spreadsheet!D1156)),NOT(ISBLANK(Spreadsheet!E1156)),TRUE))</f>
        <v>1</v>
      </c>
      <c r="V946" s="5" t="b">
        <f>OR(ISBLANK(Spreadsheet!C1156), NOT(ISBLANK(Spreadsheet!I1156)))</f>
        <v>1</v>
      </c>
      <c r="W946" s="5" t="b">
        <f>OR(ISBLANK(Spreadsheet!D1156),NOT(ISBLANK(Spreadsheet!C1156)))</f>
        <v>1</v>
      </c>
      <c r="X946" s="155" t="str">
        <f>REPT("0",MIN(FIND({1,2,3,4,5,6,7,8,9},Spreadsheet!C1156&amp;"123456789"))-1)&amp;IF(ISBLANK(Spreadsheet!C1156),"",SUMPRODUCT(MID(0&amp;Spreadsheet!C1156,LARGE(INDEX(ISNUMBER(--MID(Spreadsheet!C1156,ROW($1:$225),1))*
 ROW($1:$225),0),ROW($1:$225))+1,1)*10^ROW($1:$225)/10))</f>
        <v/>
      </c>
      <c r="Y946" s="5" t="b">
        <f>IF(NOT(ISBLANK(Spreadsheet!C1156)),IF(AND(ISNUMBER(VALUE(Spreadsheet!C1156)), LEN(Spreadsheet!C1156)=9),TRUE,FALSE),TRUE)</f>
        <v>1</v>
      </c>
      <c r="Z946" s="155" t="str">
        <f>REPT("0",MIN(FIND({1,2,3,4,5,6,7,8,9},Spreadsheet!D1156&amp;"123456789"))-1)&amp;IF(ISBLANK(Spreadsheet!D1156),"",SUMPRODUCT(MID(0&amp;Spreadsheet!D1156,LARGE(INDEX(ISNUMBER(--MID(Spreadsheet!D1156,ROW($1:$225),1))*
 ROW($1:$225),0),ROW($1:$225))+1,1)*10^ROW($1:$225)/10))</f>
        <v/>
      </c>
      <c r="AA946" s="5" t="b">
        <f>IF(AND(NOT(ISBLANK(Spreadsheet!D1156)),NOT(ISBLANK(Spreadsheet!C1156))),IF(AND(ISNUMBER(VALUE(Spreadsheet!D1156)), LEN(Spreadsheet!D1156)=9),TRUE,FALSE),IF(AND(NOT(ISBLANK(Spreadsheet!D1156)),ISBLANK(Spreadsheet!C1156)),FALSE,TRUE))</f>
        <v>1</v>
      </c>
      <c r="AB946" s="5" t="b">
        <f>OR(ISBLANK(Spreadsheet!Y946),IF(NOT(ISBLANK(Spreadsheet!Y946)),LEN(Spreadsheet!Y946)=10,ISNUMBER(VALUE(Spreadsheet!Y946))))</f>
        <v>1</v>
      </c>
      <c r="AC946" s="5" t="b">
        <f>OR(ISBLANK(Spreadsheet!AI1156), AND(NOT(ISBLANK(Spreadsheet!AJ1156)), NOT(ISNUMBER(SEARCH("Waive",Spreadsheet!AJ1156)))))</f>
        <v>1</v>
      </c>
      <c r="AD946" s="5" t="b">
        <f>OR(ISBLANK(Spreadsheet!AK1156), AND(NOT(ISBLANK(Spreadsheet!AL1156)), NOT(ISNUMBER(SEARCH("Waive",Spreadsheet!AL1156)))))</f>
        <v>1</v>
      </c>
      <c r="AE946" s="5" t="b">
        <f>OR(ISBLANK(Spreadsheet!AM1156), AND(NOT(ISBLANK(Spreadsheet!AN1156)), NOT(ISNUMBER(SEARCH("Waive", Spreadsheet!AN1156)))))</f>
        <v>1</v>
      </c>
      <c r="AF946" s="5" t="b">
        <f>OR(ISBLANK(Spreadsheet!C1156), NOT(ISBLANK(Spreadsheet!D1156)),NOT(ISBLANK(Spreadsheet!L1156)))</f>
        <v>1</v>
      </c>
      <c r="AG946" s="5" t="b">
        <f>IF(AND(NOT(ISBLANK(Spreadsheet!C1156)), NOT(ISBLANK(Spreadsheet!D1156)),Spreadsheet!C1156&lt;&gt;Spreadsheet!D1156),IF(ISERROR(VLOOKUP(Spreadsheet!C1156, Spreadsheet!$C$6:'Spreadsheet'!$C1155,1,FALSE)), FALSE, TRUE),TRUE)</f>
        <v>1</v>
      </c>
      <c r="AH946" s="5" t="b">
        <f>Spreadsheet!$B$2=Spreadsheet!AD946</f>
        <v>1</v>
      </c>
      <c r="AI946" s="5" t="b">
        <f>IF(ISBLANK(Spreadsheet!G1156),TRUE,IF(OR(LEN(Spreadsheet!G1156)&gt;1,ISNUMBER(VALUE(Spreadsheet!G1156))),FALSE,TRUE))</f>
        <v>1</v>
      </c>
      <c r="AJ946" s="5" t="b">
        <f>OR(ISBLANK(Spreadsheet!C1156), NOT(ISBLANK(Spreadsheet!B1156)), NOT(ISBLANK(Spreadsheet!D1156)))</f>
        <v>1</v>
      </c>
      <c r="AK946" s="5" t="b">
        <f t="array" ref="AK946">IF(OR(AND(ISBLANK(Spreadsheet!E1156),ISBLANK(Spreadsheet!D1156),NOT(ISBLANK(Spreadsheet!C1156))),AND(ISBLANK(Spreadsheet!E1156),ISBLANK(Spreadsheet!D1156),ISBLANK(Spreadsheet!C1156))),TRUE,ISNUMBER(MATCH(TRUE,EXACT(Spreadsheet!E1156,Relationships),0)))</f>
        <v>1</v>
      </c>
      <c r="AL946" s="5" t="b">
        <f>IF(NOT(ISBLANK(Spreadsheet!C1156)),IF(OR(ISBLANK(Spreadsheet!F1156),LEN(Spreadsheet!F1156)&gt;40),FALSE,TRUE),TRUE)</f>
        <v>1</v>
      </c>
      <c r="AM946" s="5" t="b">
        <f>IF(NOT(ISBLANK(Spreadsheet!C1156)),IF(OR(ISBLANK(Spreadsheet!H1156),LEN(Spreadsheet!H1156)&gt;40),FALSE,TRUE),TRUE)</f>
        <v>1</v>
      </c>
      <c r="AN946" s="5" t="b">
        <f t="array" ref="AN946">IF(ISBLANK(Spreadsheet!I1156),TRUE,ISNUMBER(MATCH(TRUE,EXACT(Spreadsheet!I1156,GenderValues),0)))</f>
        <v>1</v>
      </c>
      <c r="AO946" s="5" t="b">
        <f ca="1">IF(ISERROR(DATEVALUE(TEXT(Spreadsheet!J1156,"mm/dd/yyyy")) &gt; TODAY()),IF(AND(ISBLANK(Spreadsheet!J1156),ISBLANK(Spreadsheet!C1156)),TRUE,FALSE),IF(DATEVALUE(TEXT(Spreadsheet!J1156,"mm/dd/yyyy")) &gt; TODAY(),FALSE,TRUE))</f>
        <v>1</v>
      </c>
      <c r="AP946" s="5" t="b">
        <f>OR(ISBLANK(Spreadsheet!K1156),LEN(Spreadsheet!K1156)&lt;=100)</f>
        <v>1</v>
      </c>
      <c r="AQ946" s="5" t="b">
        <f t="array" ref="AQ946">IF(OR(AND(ISBLANK(Spreadsheet!L1156),ISBLANK(Spreadsheet!C1156)),AND(NOT(ISBLANK(Spreadsheet!C1156)),NOT(ISBLANK(Spreadsheet!D1156)))),TRUE,ISNUMBER(MATCH(TRUE,EXACT(Spreadsheet!L1156,MaritalStatus),0)))</f>
        <v>1</v>
      </c>
      <c r="AR946" s="5" t="b">
        <f ca="1">IF(ISERROR(DATEVALUE(TEXT(Spreadsheet!M1156,"mm/dd/yyyy")) &gt; TODAY()),IF(ISBLANK(Spreadsheet!M1156),TRUE,FALSE),IF(DATEVALUE(TEXT(Spreadsheet!M1156,"mm/dd/yyyy")) &gt; TODAY(),FALSE,TRUE))</f>
        <v>1</v>
      </c>
      <c r="AS946" s="5" t="b">
        <f>OR(ISBLANK(Spreadsheet!N1156),LEN(Spreadsheet!N1156)&lt;=100)</f>
        <v>1</v>
      </c>
      <c r="AT946" s="5" t="b">
        <f>OR(ISBLANK(Spreadsheet!O1156),UPPER(Spreadsheet!O1156)="YES")</f>
        <v>1</v>
      </c>
      <c r="AU946" s="5" t="b">
        <f>OR(ISBLANK(Spreadsheet!P1156),UPPER(Spreadsheet!P1156)="YES")</f>
        <v>1</v>
      </c>
      <c r="AV946" s="5" t="b">
        <f t="array" ref="AV946">IF(ISBLANK(Spreadsheet!Q1156),TRUE,ISNUMBER(MATCH(TRUE,EXACT(Spreadsheet!Q1156,OnGroupsPriorIns),0)))</f>
        <v>1</v>
      </c>
      <c r="AW946" s="5" t="b">
        <f>OR(ISBLANK(Spreadsheet!R1156),UPPER(Spreadsheet!R1156)="YES")</f>
        <v>1</v>
      </c>
      <c r="AX946" s="5" t="b">
        <f>OR(ISBLANK(Spreadsheet!S1156),UPPER(Spreadsheet!S1156)="YES")</f>
        <v>1</v>
      </c>
      <c r="AY946" s="5" t="b">
        <f>OR(AND(ISBLANK(Spreadsheet!C1156),LEN(Spreadsheet!T1156)=0),AND(NOT(ISBLANK(Spreadsheet!C1156)),LEN(Spreadsheet!T1156)&gt;0,LEN(Spreadsheet!T1156)&lt;=50))</f>
        <v>1</v>
      </c>
      <c r="AZ946" s="5" t="b">
        <f>OR(LEN(Spreadsheet!U1156)=0,AND(LEN(Spreadsheet!U1156)&gt;0,LEN(Spreadsheet!U1156)&lt;=50))</f>
        <v>1</v>
      </c>
      <c r="BA946" s="5" t="b">
        <f>OR(AND(ISBLANK(Spreadsheet!C1156),LEN(Spreadsheet!V1156)=0),AND(NOT(ISBLANK(Spreadsheet!C1156)),LEN(Spreadsheet!V1156)&gt;0,LEN(Spreadsheet!V1156)&lt;=50))</f>
        <v>1</v>
      </c>
      <c r="BB946" s="5" t="b">
        <f t="array" ref="BB946">IF(AND(ISBLANK(Spreadsheet!C1156),LEN(Spreadsheet!W1156)=0),TRUE,ISNUMBER(MATCH(TRUE,EXACT(Spreadsheet!W1156,States),0)))</f>
        <v>1</v>
      </c>
      <c r="BC946" s="5" t="b">
        <f>OR(AND(ISBLANK(Spreadsheet!C1156),LEN(Spreadsheet!X1156)=0),AND(NOT(ISBLANK(Spreadsheet!C1156)),LEN(Spreadsheet!X1156)&gt;0,LEN(Spreadsheet!X1156)=5,ISNUMBER(VALUE(Spreadsheet!X1156))))</f>
        <v>1</v>
      </c>
      <c r="BD946" s="5" t="b">
        <f>OR(ISBLANK(Spreadsheet!Z1156),LEN(Spreadsheet!Z1156)&lt;=50)</f>
        <v>1</v>
      </c>
      <c r="BE946" s="5" t="b">
        <f>ISBLANK(Spreadsheet!AA1156)</f>
        <v>1</v>
      </c>
      <c r="BF946" s="5" t="b">
        <f>ISBLANK(Spreadsheet!AB1156)</f>
        <v>1</v>
      </c>
      <c r="BG946" s="5" t="b">
        <f>IF(ISERROR(DATEVALUE(TEXT(Spreadsheet!AC1156,"mm/dd/yyyy")) &gt; DATEVALUE(TEXT(Spreadsheet!J1156,"mm/dd/yyyy"))),IF(OR(AND(ISBLANK(Spreadsheet!AC1156),ISBLANK(Spreadsheet!C1156)),AND(NOT(ISBLANK(Spreadsheet!C1156)),ISBLANK(Spreadsheet!AC1156),NOT(ISBLANK(Spreadsheet!D1156)))),TRUE,FALSE),IF(DATEVALUE(TEXT(Spreadsheet!AC1156,"mm/dd/yyyy")) &gt; DATEVALUE(TEXT(Spreadsheet!J1156,"mm/dd/yyyy")),TRUE,FALSE))</f>
        <v>1</v>
      </c>
      <c r="BH946" s="5" t="b">
        <f>OR(AND(ISBLANK(Spreadsheet!C1156),ISBLANK(Spreadsheet!AE1156)),AND(NOT(ISBLANK(Spreadsheet!C1156)),NOT(ISBLANK(Spreadsheet!D1156)),ISBLANK(Spreadsheet!AE1156)),AND(NOT(ISBLANK(Spreadsheet!C1156)),ISBLANK(Spreadsheet!D1156),NOT(ISBLANK(Spreadsheet!AE1156)),LEN(Spreadsheet!AE1156)&lt;=100))</f>
        <v>1</v>
      </c>
      <c r="BI946" s="5" t="b">
        <f t="array" ref="BI946">IF(ISBLANK(Spreadsheet!AF1156),TRUE,ISNUMBER(MATCH(TRUE,EXACT(Spreadsheet!AF1156,CobraShortReasons),0)))</f>
        <v>1</v>
      </c>
      <c r="BJ946" s="5" t="b">
        <f ca="1">IF(ISERROR(DATEVALUE(TEXT(Spreadsheet!AG1156,"mm/dd/yyyy")) &gt; TODAY()),IF(ISBLANK(Spreadsheet!AG1156),TRUE,FALSE),IF(DATEVALUE(TEXT(Spreadsheet!AG1156,"mm/dd/yyyy")) &gt; TODAY(),FALSE,TRUE))</f>
        <v>1</v>
      </c>
      <c r="BK946" s="5" t="b">
        <f>OR(ISBLANK(Spreadsheet!AH1156),LEN(Spreadsheet!AH1156)&lt;=25)</f>
        <v>1</v>
      </c>
      <c r="BL946" s="5" t="b">
        <f t="array" aca="1" ref="BL946" ca="1">IF(ISBLANK(Spreadsheet!AI1156),TRUE,ISNUMBER(MATCH(TRUE,EXACT(Spreadsheet!AI1156,INDIRECT(Spreadsheet!$D$2)),0)))</f>
        <v>1</v>
      </c>
      <c r="BM946" s="5" t="b">
        <f t="array" aca="1" ref="BM946" ca="1">IF(ISBLANK(Spreadsheet!AJ1156),TRUE,ISNUMBER(MATCH(TRUE,EXACT(Spreadsheet!AJ1156,INDIRECT(Spreadsheet!BJ946)),0)))</f>
        <v>1</v>
      </c>
      <c r="BN946" s="5" t="b">
        <f t="array" ref="BN946">IF(ISBLANK(Spreadsheet!AK1156),TRUE,ISNUMBER(MATCH(TRUE,EXACT(Spreadsheet!AK1156,DentalPlans),0)))</f>
        <v>1</v>
      </c>
      <c r="BO946" s="5" t="b">
        <f t="array" aca="1" ref="BO946" ca="1">IF(ISBLANK(Spreadsheet!AL1156),TRUE,ISNUMBER(MATCH(TRUE,EXACT(Spreadsheet!AL1156,INDIRECT(Spreadsheet!BK946)),0)))</f>
        <v>1</v>
      </c>
      <c r="BP946" s="5" t="b">
        <f t="array" ref="BP946">IF(ISBLANK(Spreadsheet!AM1156),TRUE,ISNUMBER(MATCH(TRUE,EXACT(Spreadsheet!AM1156,VisionPlans),0)))</f>
        <v>1</v>
      </c>
      <c r="BQ946" s="5" t="b">
        <f t="array" aca="1" ref="BQ946" ca="1">IF(ISBLANK(Spreadsheet!AN1156),TRUE,ISNUMBER(MATCH(TRUE,EXACT(Spreadsheet!AN1156,INDIRECT(Spreadsheet!BL946)),0)))</f>
        <v>1</v>
      </c>
      <c r="BR946" s="5" t="b">
        <f t="array" ref="BR946">IF(ISBLANK(Spreadsheet!AO1156),TRUE,ISNUMBER(MATCH(TRUE,EXACT(Spreadsheet!AO1156,LifeBenefitClasses),0)))</f>
        <v>1</v>
      </c>
      <c r="BS946" s="5" t="b">
        <f>IF(OR(ISBLANK(Spreadsheet!AO1156), Spreadsheet!AO1156="Waive"),IF(ISBLANK(Spreadsheet!AP1156),TRUE,FALSE),IF(OR(AND(NOT(ISBLANK(Spreadsheet!AO1156)),ISBLANK(Spreadsheet!AP1156)),NOT(ISNUMBER(VALUE(Spreadsheet!AP1156)))),FALSE,IF(OR(AND(Spreadsheet!AP1156&lt;6,MOD(Spreadsheet!AP1156*10,5)=0), MOD(Spreadsheet!AP1156,5000)=0),TRUE,FALSE)))</f>
        <v>1</v>
      </c>
      <c r="BT946" s="5" t="b">
        <f t="array" ref="BT946">IF(ISBLANK(Spreadsheet!AQ1156),TRUE,ISNUMBER(MATCH(TRUE,EXACT(Spreadsheet!AQ1156,EnrollWaive),0)))</f>
        <v>1</v>
      </c>
      <c r="BU946" s="5" t="b">
        <f t="array" ref="BU946">IF(ISBLANK(Spreadsheet!AR1156),TRUE,ISNUMBER(MATCH(TRUE,EXACT(Spreadsheet!AR1156,LifeBenefitClasses),0)))</f>
        <v>1</v>
      </c>
      <c r="BV946" s="5" t="b">
        <f>IF(OR(ISBLANK(Spreadsheet!AR1156), Spreadsheet!AR1156="Waive"),IF(ISBLANK(Spreadsheet!AS1156),TRUE,FALSE),IF(OR(AND(NOT(ISBLANK(Spreadsheet!AR1156)),ISBLANK(Spreadsheet!AS1156)),NOT(ISNUMBER(VALUE(Spreadsheet!AS1156)))),FALSE,IF(OR(AND(Spreadsheet!AS1156&lt;6,MOD(Spreadsheet!AS1156*10,5)=0), MOD(Spreadsheet!AS1156,10000)=0),TRUE,FALSE)))</f>
        <v>1</v>
      </c>
      <c r="BW946" s="5" t="b">
        <f t="array" ref="BW946">IF(ISBLANK(Spreadsheet!AT1156),TRUE,ISNUMBER(MATCH(TRUE,EXACT(Spreadsheet!AT1156,LifeBenefitClasses),0)))</f>
        <v>1</v>
      </c>
      <c r="BX946" s="5" t="b">
        <f>IF(OR(ISBLANK(Spreadsheet!AT1156), Spreadsheet!AT1156="Waive"),IF(ISBLANK(Spreadsheet!AU1156),TRUE,FALSE),IF(OR(AND(NOT(ISBLANK(Spreadsheet!AT1156)),ISBLANK(Spreadsheet!AU1156)),NOT(ISNUMBER(VALUE(Spreadsheet!AU1156)))),FALSE,IF(AND(NOT(OR(ISBLANK(Spreadsheet!AT1156),Spreadsheet!AT1156="Waive")),NOT(OR(ISBLANK(Spreadsheet!AR1156),Spreadsheet!AR1156="Waive")),MOD(Spreadsheet!AU1156,5000)=0, Spreadsheet!AU1156&lt;=(Spreadsheet!AS1156*0.5)),TRUE,FALSE)))</f>
        <v>1</v>
      </c>
      <c r="BY946" s="5" t="b">
        <f t="array" ref="BY946">IF(ISBLANK(Spreadsheet!AV1156),TRUE,ISNUMBER(MATCH(TRUE,EXACT(Spreadsheet!AV1156,EnrollWaive),0)))</f>
        <v>1</v>
      </c>
      <c r="BZ946" s="5" t="b">
        <f t="array" ref="BZ946">IF(ISBLANK(Spreadsheet!AW1156),TRUE,ISNUMBER(MATCH(TRUE,EXACT(Spreadsheet!AW1156,LifeBenefitClasses),0)))</f>
        <v>1</v>
      </c>
      <c r="CA946" s="5" t="b">
        <f t="array" ref="CA946">IF(ISBLANK(Spreadsheet!AX1156),TRUE,ISNUMBER(MATCH(TRUE,EXACT(Spreadsheet!AX1156,LifeBenefitClasses),0)))</f>
        <v>1</v>
      </c>
      <c r="CB946" s="5" t="b">
        <f t="array" ref="CB946">IF(ISBLANK(Spreadsheet!AY1156),TRUE,ISNUMBER(MATCH(TRUE,EXACT(Spreadsheet!AY1156,LifeBenefitClasses),0)))</f>
        <v>1</v>
      </c>
      <c r="CC946" s="5" t="b">
        <f t="array" ref="CC946">IF(ISBLANK(Spreadsheet!AZ1156),TRUE,ISNUMBER(MATCH(TRUE,EXACT(Spreadsheet!AZ1156,LifeBenefitClasses),0)))</f>
        <v>1</v>
      </c>
      <c r="CD946" s="5" t="b">
        <f t="array" ref="CD946">IF(ISBLANK(Spreadsheet!BA1156),TRUE,ISNUMBER(MATCH(TRUE,EXACT(Spreadsheet!BA1156,LifeBenefitClasses),0)))</f>
        <v>1</v>
      </c>
      <c r="CE946" s="5" t="b">
        <f>IF(OR(ISBLANK(Spreadsheet!BA1156), Spreadsheet!BA1156="Waive"),IF(ISBLANK(Spreadsheet!BB1156),TRUE,FALSE),IF(OR(AND(NOT(ISBLANK(Spreadsheet!BA1156)),ISBLANK(Spreadsheet!BB1156)),NOT(ISNUMBER(VALUE(Spreadsheet!BB1156))),ISBLANK(Spreadsheet!BC1156),NOT(ISNUMBER(VALUE(Spreadsheet!BC1156)))),FALSE,IF(AND(Spreadsheet!BB1156&gt;=50000,Spreadsheet!BB1156&lt;=250000,MOD(Spreadsheet!BB1156,10000)=0,Spreadsheet!BB1156&lt;=(10*Spreadsheet!BC1156)),TRUE,FALSE)))</f>
        <v>1</v>
      </c>
      <c r="CF946" s="5" t="b">
        <f>IF(NOT(ISBLANK(Spreadsheet!BC946)),AND(ISNUMBER(VALUE(Spreadsheet!BC946)),Spreadsheet!BC946&gt;0),AND(OR(ISBLANK(Spreadsheet!AO946),Spreadsheet!AO946="Waive",AND(NOT(OR(ISBLANK(Spreadsheet!AO946),Spreadsheet!AO946="Waive")),Spreadsheet!AP946&gt;=6)),OR(ISBLANK(Spreadsheet!AR946),AND(NOT(OR(ISBLANK(Spreadsheet!AR946),Spreadsheet!AR946="Waive")),Spreadsheet!AS946&gt;=6)),OR(ISBLANK(Spreadsheet!AW946)),OR(ISBLANK(Spreadsheet!AX946)),OR(ISBLANK(Spreadsheet!AY946)),OR(ISBLANK(Spreadsheet!AZ946)),OR(ISBLANK(Spreadsheet!BA946),Spreadsheet!BA946="Waive")))</f>
        <v>1</v>
      </c>
      <c r="CG946" s="5" t="b">
        <f t="shared" ca="1" si="69"/>
        <v>1</v>
      </c>
    </row>
    <row r="947" spans="8:85" x14ac:dyDescent="0.3">
      <c r="H947" s="5">
        <f t="shared" ca="1" si="66"/>
        <v>2</v>
      </c>
      <c r="I947" s="5" t="str">
        <f t="shared" ca="1" si="67"/>
        <v/>
      </c>
      <c r="J947" s="5" t="str">
        <f>IF(AND(NOT(ISBLANK(Spreadsheet!C1157)),ISBLANK(Spreadsheet!D1157)),Spreadsheet!F1157&amp;" "&amp;Spreadsheet!H1157,"")</f>
        <v/>
      </c>
      <c r="K947" s="5">
        <f>IF(AND(NOT(ISBLANK(Spreadsheet!C1157)),ISBLANK(Spreadsheet!D1157)),COUNTIFS(Spreadsheet!E$786:E1158,"=Child",Spreadsheet!C$786:C1158, "="&amp;Spreadsheet!C1157) + COUNTIFS(Spreadsheet!E$786:E1158,"=Step-child",Spreadsheet!C$786:C1158, "="&amp;Spreadsheet!C1157),0)</f>
        <v>0</v>
      </c>
      <c r="L947" s="5">
        <f>IF(NOT(ISBLANK(J947)),COUNTIFS(Spreadsheet!E$786:E1158,"=Wife",Spreadsheet!C$786:C1158, "="&amp;Spreadsheet!C1157) + COUNTIFS(Spreadsheet!E$786:E1158,"=Husband",Spreadsheet!C$786:C1158, "="&amp;Spreadsheet!C1157),0)</f>
        <v>0</v>
      </c>
      <c r="M947" s="5">
        <f>IF(NOT(ISBLANK(Spreadsheet!AJ1157)),VLOOKUP(Spreadsheet!AJ1157,'Drop Downs'!$P$2:$R$16,3,FALSE),0)</f>
        <v>0</v>
      </c>
      <c r="N947" s="5">
        <f>IF(NOT(ISBLANK(Spreadsheet!AJ1157)), VLOOKUP(Spreadsheet!AJ1157,'Drop Downs'!$P$2:$R$16,2,FALSE),0)</f>
        <v>0</v>
      </c>
      <c r="O947" s="5">
        <f>IF(NOT(ISBLANK(Spreadsheet!AL1157)),VLOOKUP(Spreadsheet!AL1157,'Drop Downs'!$P$2:$R$16,3,FALSE), 0)</f>
        <v>0</v>
      </c>
      <c r="P947" s="5">
        <f>IF(NOT(ISBLANK(Spreadsheet!AL1157)),VLOOKUP(Spreadsheet!AL1157,'Drop Downs'!$P$2:$R$16,2,FALSE),0)</f>
        <v>0</v>
      </c>
      <c r="Q947" s="5">
        <f>IF(NOT(ISBLANK(Spreadsheet!AN1157)),VLOOKUP(Spreadsheet!AN1157,'Drop Downs'!$P$2:$R$16,3,FALSE),0)</f>
        <v>0</v>
      </c>
      <c r="R947" s="5">
        <f>IF(NOT(ISBLANK(Spreadsheet!AN1157)),VLOOKUP(Spreadsheet!AN1157,'Drop Downs'!$P$2:$R$16,2,FALSE),0)</f>
        <v>0</v>
      </c>
      <c r="S947" s="5" t="str">
        <f>IF(OR(M947&gt;K947,N947&gt;L947,O947&gt;K947, Q947&gt;K947,N947&gt;L947, P947&gt;L947, R947&gt;L947),"Member currently has a coverage election over what he/she needs.  Please add more dependents or adjust the coverage election.","")&amp;(IF(AND(NOT(ISBLANK(Spreadsheet!C1157)),NOT(ISBLANK(Spreadsheet!D1157)),ISBLANK(Spreadsheet!E1157)),"Dependent lacks a relationship to member.Please select one from the drop-down.",""))</f>
        <v/>
      </c>
      <c r="T947" s="5" t="b">
        <f t="shared" si="68"/>
        <v>1</v>
      </c>
      <c r="U947" s="5" t="b">
        <f>OR(ISBLANK(Spreadsheet!C1157),IF(NOT(ISBLANK(Spreadsheet!D1157)),NOT(ISBLANK(Spreadsheet!E1157)),TRUE))</f>
        <v>1</v>
      </c>
      <c r="V947" s="5" t="b">
        <f>OR(ISBLANK(Spreadsheet!C1157), NOT(ISBLANK(Spreadsheet!I1157)))</f>
        <v>1</v>
      </c>
      <c r="W947" s="5" t="b">
        <f>OR(ISBLANK(Spreadsheet!D1157),NOT(ISBLANK(Spreadsheet!C1157)))</f>
        <v>1</v>
      </c>
      <c r="X947" s="155" t="str">
        <f>REPT("0",MIN(FIND({1,2,3,4,5,6,7,8,9},Spreadsheet!C1157&amp;"123456789"))-1)&amp;IF(ISBLANK(Spreadsheet!C1157),"",SUMPRODUCT(MID(0&amp;Spreadsheet!C1157,LARGE(INDEX(ISNUMBER(--MID(Spreadsheet!C1157,ROW($1:$225),1))*
 ROW($1:$225),0),ROW($1:$225))+1,1)*10^ROW($1:$225)/10))</f>
        <v/>
      </c>
      <c r="Y947" s="5" t="b">
        <f>IF(NOT(ISBLANK(Spreadsheet!C1157)),IF(AND(ISNUMBER(VALUE(Spreadsheet!C1157)), LEN(Spreadsheet!C1157)=9),TRUE,FALSE),TRUE)</f>
        <v>1</v>
      </c>
      <c r="Z947" s="155" t="str">
        <f>REPT("0",MIN(FIND({1,2,3,4,5,6,7,8,9},Spreadsheet!D1157&amp;"123456789"))-1)&amp;IF(ISBLANK(Spreadsheet!D1157),"",SUMPRODUCT(MID(0&amp;Spreadsheet!D1157,LARGE(INDEX(ISNUMBER(--MID(Spreadsheet!D1157,ROW($1:$225),1))*
 ROW($1:$225),0),ROW($1:$225))+1,1)*10^ROW($1:$225)/10))</f>
        <v/>
      </c>
      <c r="AA947" s="5" t="b">
        <f>IF(AND(NOT(ISBLANK(Spreadsheet!D1157)),NOT(ISBLANK(Spreadsheet!C1157))),IF(AND(ISNUMBER(VALUE(Spreadsheet!D1157)), LEN(Spreadsheet!D1157)=9),TRUE,FALSE),IF(AND(NOT(ISBLANK(Spreadsheet!D1157)),ISBLANK(Spreadsheet!C1157)),FALSE,TRUE))</f>
        <v>1</v>
      </c>
      <c r="AB947" s="5" t="b">
        <f>OR(ISBLANK(Spreadsheet!Y947),IF(NOT(ISBLANK(Spreadsheet!Y947)),LEN(Spreadsheet!Y947)=10,ISNUMBER(VALUE(Spreadsheet!Y947))))</f>
        <v>1</v>
      </c>
      <c r="AC947" s="5" t="b">
        <f>OR(ISBLANK(Spreadsheet!AI1157), AND(NOT(ISBLANK(Spreadsheet!AJ1157)), NOT(ISNUMBER(SEARCH("Waive",Spreadsheet!AJ1157)))))</f>
        <v>1</v>
      </c>
      <c r="AD947" s="5" t="b">
        <f>OR(ISBLANK(Spreadsheet!AK1157), AND(NOT(ISBLANK(Spreadsheet!AL1157)), NOT(ISNUMBER(SEARCH("Waive",Spreadsheet!AL1157)))))</f>
        <v>1</v>
      </c>
      <c r="AE947" s="5" t="b">
        <f>OR(ISBLANK(Spreadsheet!AM1157), AND(NOT(ISBLANK(Spreadsheet!AN1157)), NOT(ISNUMBER(SEARCH("Waive", Spreadsheet!AN1157)))))</f>
        <v>1</v>
      </c>
      <c r="AF947" s="5" t="b">
        <f>OR(ISBLANK(Spreadsheet!C1157), NOT(ISBLANK(Spreadsheet!D1157)),NOT(ISBLANK(Spreadsheet!L1157)))</f>
        <v>1</v>
      </c>
      <c r="AG947" s="5" t="b">
        <f>IF(AND(NOT(ISBLANK(Spreadsheet!C1157)), NOT(ISBLANK(Spreadsheet!D1157)),Spreadsheet!C1157&lt;&gt;Spreadsheet!D1157),IF(ISERROR(VLOOKUP(Spreadsheet!C1157, Spreadsheet!$C$6:'Spreadsheet'!$C1156,1,FALSE)), FALSE, TRUE),TRUE)</f>
        <v>1</v>
      </c>
      <c r="AH947" s="5" t="b">
        <f>Spreadsheet!$B$2=Spreadsheet!AD947</f>
        <v>1</v>
      </c>
      <c r="AI947" s="5" t="b">
        <f>IF(ISBLANK(Spreadsheet!G1157),TRUE,IF(OR(LEN(Spreadsheet!G1157)&gt;1,ISNUMBER(VALUE(Spreadsheet!G1157))),FALSE,TRUE))</f>
        <v>1</v>
      </c>
      <c r="AJ947" s="5" t="b">
        <f>OR(ISBLANK(Spreadsheet!C1157), NOT(ISBLANK(Spreadsheet!B1157)), NOT(ISBLANK(Spreadsheet!D1157)))</f>
        <v>1</v>
      </c>
      <c r="AK947" s="5" t="b">
        <f t="array" ref="AK947">IF(OR(AND(ISBLANK(Spreadsheet!E1157),ISBLANK(Spreadsheet!D1157),NOT(ISBLANK(Spreadsheet!C1157))),AND(ISBLANK(Spreadsheet!E1157),ISBLANK(Spreadsheet!D1157),ISBLANK(Spreadsheet!C1157))),TRUE,ISNUMBER(MATCH(TRUE,EXACT(Spreadsheet!E1157,Relationships),0)))</f>
        <v>1</v>
      </c>
      <c r="AL947" s="5" t="b">
        <f>IF(NOT(ISBLANK(Spreadsheet!C1157)),IF(OR(ISBLANK(Spreadsheet!F1157),LEN(Spreadsheet!F1157)&gt;40),FALSE,TRUE),TRUE)</f>
        <v>1</v>
      </c>
      <c r="AM947" s="5" t="b">
        <f>IF(NOT(ISBLANK(Spreadsheet!C1157)),IF(OR(ISBLANK(Spreadsheet!H1157),LEN(Spreadsheet!H1157)&gt;40),FALSE,TRUE),TRUE)</f>
        <v>1</v>
      </c>
      <c r="AN947" s="5" t="b">
        <f t="array" ref="AN947">IF(ISBLANK(Spreadsheet!I1157),TRUE,ISNUMBER(MATCH(TRUE,EXACT(Spreadsheet!I1157,GenderValues),0)))</f>
        <v>1</v>
      </c>
      <c r="AO947" s="5" t="b">
        <f ca="1">IF(ISERROR(DATEVALUE(TEXT(Spreadsheet!J1157,"mm/dd/yyyy")) &gt; TODAY()),IF(AND(ISBLANK(Spreadsheet!J1157),ISBLANK(Spreadsheet!C1157)),TRUE,FALSE),IF(DATEVALUE(TEXT(Spreadsheet!J1157,"mm/dd/yyyy")) &gt; TODAY(),FALSE,TRUE))</f>
        <v>1</v>
      </c>
      <c r="AP947" s="5" t="b">
        <f>OR(ISBLANK(Spreadsheet!K1157),LEN(Spreadsheet!K1157)&lt;=100)</f>
        <v>1</v>
      </c>
      <c r="AQ947" s="5" t="b">
        <f t="array" ref="AQ947">IF(OR(AND(ISBLANK(Spreadsheet!L1157),ISBLANK(Spreadsheet!C1157)),AND(NOT(ISBLANK(Spreadsheet!C1157)),NOT(ISBLANK(Spreadsheet!D1157)))),TRUE,ISNUMBER(MATCH(TRUE,EXACT(Spreadsheet!L1157,MaritalStatus),0)))</f>
        <v>1</v>
      </c>
      <c r="AR947" s="5" t="b">
        <f ca="1">IF(ISERROR(DATEVALUE(TEXT(Spreadsheet!M1157,"mm/dd/yyyy")) &gt; TODAY()),IF(ISBLANK(Spreadsheet!M1157),TRUE,FALSE),IF(DATEVALUE(TEXT(Spreadsheet!M1157,"mm/dd/yyyy")) &gt; TODAY(),FALSE,TRUE))</f>
        <v>1</v>
      </c>
      <c r="AS947" s="5" t="b">
        <f>OR(ISBLANK(Spreadsheet!N1157),LEN(Spreadsheet!N1157)&lt;=100)</f>
        <v>1</v>
      </c>
      <c r="AT947" s="5" t="b">
        <f>OR(ISBLANK(Spreadsheet!O1157),UPPER(Spreadsheet!O1157)="YES")</f>
        <v>1</v>
      </c>
      <c r="AU947" s="5" t="b">
        <f>OR(ISBLANK(Spreadsheet!P1157),UPPER(Spreadsheet!P1157)="YES")</f>
        <v>1</v>
      </c>
      <c r="AV947" s="5" t="b">
        <f t="array" ref="AV947">IF(ISBLANK(Spreadsheet!Q1157),TRUE,ISNUMBER(MATCH(TRUE,EXACT(Spreadsheet!Q1157,OnGroupsPriorIns),0)))</f>
        <v>1</v>
      </c>
      <c r="AW947" s="5" t="b">
        <f>OR(ISBLANK(Spreadsheet!R1157),UPPER(Spreadsheet!R1157)="YES")</f>
        <v>1</v>
      </c>
      <c r="AX947" s="5" t="b">
        <f>OR(ISBLANK(Spreadsheet!S1157),UPPER(Spreadsheet!S1157)="YES")</f>
        <v>1</v>
      </c>
      <c r="AY947" s="5" t="b">
        <f>OR(AND(ISBLANK(Spreadsheet!C1157),LEN(Spreadsheet!T1157)=0),AND(NOT(ISBLANK(Spreadsheet!C1157)),LEN(Spreadsheet!T1157)&gt;0,LEN(Spreadsheet!T1157)&lt;=50))</f>
        <v>1</v>
      </c>
      <c r="AZ947" s="5" t="b">
        <f>OR(LEN(Spreadsheet!U1157)=0,AND(LEN(Spreadsheet!U1157)&gt;0,LEN(Spreadsheet!U1157)&lt;=50))</f>
        <v>1</v>
      </c>
      <c r="BA947" s="5" t="b">
        <f>OR(AND(ISBLANK(Spreadsheet!C1157),LEN(Spreadsheet!V1157)=0),AND(NOT(ISBLANK(Spreadsheet!C1157)),LEN(Spreadsheet!V1157)&gt;0,LEN(Spreadsheet!V1157)&lt;=50))</f>
        <v>1</v>
      </c>
      <c r="BB947" s="5" t="b">
        <f t="array" ref="BB947">IF(AND(ISBLANK(Spreadsheet!C1157),LEN(Spreadsheet!W1157)=0),TRUE,ISNUMBER(MATCH(TRUE,EXACT(Spreadsheet!W1157,States),0)))</f>
        <v>1</v>
      </c>
      <c r="BC947" s="5" t="b">
        <f>OR(AND(ISBLANK(Spreadsheet!C1157),LEN(Spreadsheet!X1157)=0),AND(NOT(ISBLANK(Spreadsheet!C1157)),LEN(Spreadsheet!X1157)&gt;0,LEN(Spreadsheet!X1157)=5,ISNUMBER(VALUE(Spreadsheet!X1157))))</f>
        <v>1</v>
      </c>
      <c r="BD947" s="5" t="b">
        <f>OR(ISBLANK(Spreadsheet!Z1157),LEN(Spreadsheet!Z1157)&lt;=50)</f>
        <v>1</v>
      </c>
      <c r="BE947" s="5" t="b">
        <f>ISBLANK(Spreadsheet!AA1157)</f>
        <v>1</v>
      </c>
      <c r="BF947" s="5" t="b">
        <f>ISBLANK(Spreadsheet!AB1157)</f>
        <v>1</v>
      </c>
      <c r="BG947" s="5" t="b">
        <f>IF(ISERROR(DATEVALUE(TEXT(Spreadsheet!AC1157,"mm/dd/yyyy")) &gt; DATEVALUE(TEXT(Spreadsheet!J1157,"mm/dd/yyyy"))),IF(OR(AND(ISBLANK(Spreadsheet!AC1157),ISBLANK(Spreadsheet!C1157)),AND(NOT(ISBLANK(Spreadsheet!C1157)),ISBLANK(Spreadsheet!AC1157),NOT(ISBLANK(Spreadsheet!D1157)))),TRUE,FALSE),IF(DATEVALUE(TEXT(Spreadsheet!AC1157,"mm/dd/yyyy")) &gt; DATEVALUE(TEXT(Spreadsheet!J1157,"mm/dd/yyyy")),TRUE,FALSE))</f>
        <v>1</v>
      </c>
      <c r="BH947" s="5" t="b">
        <f>OR(AND(ISBLANK(Spreadsheet!C1157),ISBLANK(Spreadsheet!AE1157)),AND(NOT(ISBLANK(Spreadsheet!C1157)),NOT(ISBLANK(Spreadsheet!D1157)),ISBLANK(Spreadsheet!AE1157)),AND(NOT(ISBLANK(Spreadsheet!C1157)),ISBLANK(Spreadsheet!D1157),NOT(ISBLANK(Spreadsheet!AE1157)),LEN(Spreadsheet!AE1157)&lt;=100))</f>
        <v>1</v>
      </c>
      <c r="BI947" s="5" t="b">
        <f t="array" ref="BI947">IF(ISBLANK(Spreadsheet!AF1157),TRUE,ISNUMBER(MATCH(TRUE,EXACT(Spreadsheet!AF1157,CobraShortReasons),0)))</f>
        <v>1</v>
      </c>
      <c r="BJ947" s="5" t="b">
        <f ca="1">IF(ISERROR(DATEVALUE(TEXT(Spreadsheet!AG1157,"mm/dd/yyyy")) &gt; TODAY()),IF(ISBLANK(Spreadsheet!AG1157),TRUE,FALSE),IF(DATEVALUE(TEXT(Spreadsheet!AG1157,"mm/dd/yyyy")) &gt; TODAY(),FALSE,TRUE))</f>
        <v>1</v>
      </c>
      <c r="BK947" s="5" t="b">
        <f>OR(ISBLANK(Spreadsheet!AH1157),LEN(Spreadsheet!AH1157)&lt;=25)</f>
        <v>1</v>
      </c>
      <c r="BL947" s="5" t="b">
        <f t="array" aca="1" ref="BL947" ca="1">IF(ISBLANK(Spreadsheet!AI1157),TRUE,ISNUMBER(MATCH(TRUE,EXACT(Spreadsheet!AI1157,INDIRECT(Spreadsheet!$D$2)),0)))</f>
        <v>1</v>
      </c>
      <c r="BM947" s="5" t="b">
        <f t="array" aca="1" ref="BM947" ca="1">IF(ISBLANK(Spreadsheet!AJ1157),TRUE,ISNUMBER(MATCH(TRUE,EXACT(Spreadsheet!AJ1157,INDIRECT(Spreadsheet!BJ947)),0)))</f>
        <v>1</v>
      </c>
      <c r="BN947" s="5" t="b">
        <f t="array" ref="BN947">IF(ISBLANK(Spreadsheet!AK1157),TRUE,ISNUMBER(MATCH(TRUE,EXACT(Spreadsheet!AK1157,DentalPlans),0)))</f>
        <v>1</v>
      </c>
      <c r="BO947" s="5" t="b">
        <f t="array" aca="1" ref="BO947" ca="1">IF(ISBLANK(Spreadsheet!AL1157),TRUE,ISNUMBER(MATCH(TRUE,EXACT(Spreadsheet!AL1157,INDIRECT(Spreadsheet!BK947)),0)))</f>
        <v>1</v>
      </c>
      <c r="BP947" s="5" t="b">
        <f t="array" ref="BP947">IF(ISBLANK(Spreadsheet!AM1157),TRUE,ISNUMBER(MATCH(TRUE,EXACT(Spreadsheet!AM1157,VisionPlans),0)))</f>
        <v>1</v>
      </c>
      <c r="BQ947" s="5" t="b">
        <f t="array" aca="1" ref="BQ947" ca="1">IF(ISBLANK(Spreadsheet!AN1157),TRUE,ISNUMBER(MATCH(TRUE,EXACT(Spreadsheet!AN1157,INDIRECT(Spreadsheet!BL947)),0)))</f>
        <v>1</v>
      </c>
      <c r="BR947" s="5" t="b">
        <f t="array" ref="BR947">IF(ISBLANK(Spreadsheet!AO1157),TRUE,ISNUMBER(MATCH(TRUE,EXACT(Spreadsheet!AO1157,LifeBenefitClasses),0)))</f>
        <v>1</v>
      </c>
      <c r="BS947" s="5" t="b">
        <f>IF(OR(ISBLANK(Spreadsheet!AO1157), Spreadsheet!AO1157="Waive"),IF(ISBLANK(Spreadsheet!AP1157),TRUE,FALSE),IF(OR(AND(NOT(ISBLANK(Spreadsheet!AO1157)),ISBLANK(Spreadsheet!AP1157)),NOT(ISNUMBER(VALUE(Spreadsheet!AP1157)))),FALSE,IF(OR(AND(Spreadsheet!AP1157&lt;6,MOD(Spreadsheet!AP1157*10,5)=0), MOD(Spreadsheet!AP1157,5000)=0),TRUE,FALSE)))</f>
        <v>1</v>
      </c>
      <c r="BT947" s="5" t="b">
        <f t="array" ref="BT947">IF(ISBLANK(Spreadsheet!AQ1157),TRUE,ISNUMBER(MATCH(TRUE,EXACT(Spreadsheet!AQ1157,EnrollWaive),0)))</f>
        <v>1</v>
      </c>
      <c r="BU947" s="5" t="b">
        <f t="array" ref="BU947">IF(ISBLANK(Spreadsheet!AR1157),TRUE,ISNUMBER(MATCH(TRUE,EXACT(Spreadsheet!AR1157,LifeBenefitClasses),0)))</f>
        <v>1</v>
      </c>
      <c r="BV947" s="5" t="b">
        <f>IF(OR(ISBLANK(Spreadsheet!AR1157), Spreadsheet!AR1157="Waive"),IF(ISBLANK(Spreadsheet!AS1157),TRUE,FALSE),IF(OR(AND(NOT(ISBLANK(Spreadsheet!AR1157)),ISBLANK(Spreadsheet!AS1157)),NOT(ISNUMBER(VALUE(Spreadsheet!AS1157)))),FALSE,IF(OR(AND(Spreadsheet!AS1157&lt;6,MOD(Spreadsheet!AS1157*10,5)=0), MOD(Spreadsheet!AS1157,10000)=0),TRUE,FALSE)))</f>
        <v>1</v>
      </c>
      <c r="BW947" s="5" t="b">
        <f t="array" ref="BW947">IF(ISBLANK(Spreadsheet!AT1157),TRUE,ISNUMBER(MATCH(TRUE,EXACT(Spreadsheet!AT1157,LifeBenefitClasses),0)))</f>
        <v>1</v>
      </c>
      <c r="BX947" s="5" t="b">
        <f>IF(OR(ISBLANK(Spreadsheet!AT1157), Spreadsheet!AT1157="Waive"),IF(ISBLANK(Spreadsheet!AU1157),TRUE,FALSE),IF(OR(AND(NOT(ISBLANK(Spreadsheet!AT1157)),ISBLANK(Spreadsheet!AU1157)),NOT(ISNUMBER(VALUE(Spreadsheet!AU1157)))),FALSE,IF(AND(NOT(OR(ISBLANK(Spreadsheet!AT1157),Spreadsheet!AT1157="Waive")),NOT(OR(ISBLANK(Spreadsheet!AR1157),Spreadsheet!AR1157="Waive")),MOD(Spreadsheet!AU1157,5000)=0, Spreadsheet!AU1157&lt;=(Spreadsheet!AS1157*0.5)),TRUE,FALSE)))</f>
        <v>1</v>
      </c>
      <c r="BY947" s="5" t="b">
        <f t="array" ref="BY947">IF(ISBLANK(Spreadsheet!AV1157),TRUE,ISNUMBER(MATCH(TRUE,EXACT(Spreadsheet!AV1157,EnrollWaive),0)))</f>
        <v>1</v>
      </c>
      <c r="BZ947" s="5" t="b">
        <f t="array" ref="BZ947">IF(ISBLANK(Spreadsheet!AW1157),TRUE,ISNUMBER(MATCH(TRUE,EXACT(Spreadsheet!AW1157,LifeBenefitClasses),0)))</f>
        <v>1</v>
      </c>
      <c r="CA947" s="5" t="b">
        <f t="array" ref="CA947">IF(ISBLANK(Spreadsheet!AX1157),TRUE,ISNUMBER(MATCH(TRUE,EXACT(Spreadsheet!AX1157,LifeBenefitClasses),0)))</f>
        <v>1</v>
      </c>
      <c r="CB947" s="5" t="b">
        <f t="array" ref="CB947">IF(ISBLANK(Spreadsheet!AY1157),TRUE,ISNUMBER(MATCH(TRUE,EXACT(Spreadsheet!AY1157,LifeBenefitClasses),0)))</f>
        <v>1</v>
      </c>
      <c r="CC947" s="5" t="b">
        <f t="array" ref="CC947">IF(ISBLANK(Spreadsheet!AZ1157),TRUE,ISNUMBER(MATCH(TRUE,EXACT(Spreadsheet!AZ1157,LifeBenefitClasses),0)))</f>
        <v>1</v>
      </c>
      <c r="CD947" s="5" t="b">
        <f t="array" ref="CD947">IF(ISBLANK(Spreadsheet!BA1157),TRUE,ISNUMBER(MATCH(TRUE,EXACT(Spreadsheet!BA1157,LifeBenefitClasses),0)))</f>
        <v>1</v>
      </c>
      <c r="CE947" s="5" t="b">
        <f>IF(OR(ISBLANK(Spreadsheet!BA1157), Spreadsheet!BA1157="Waive"),IF(ISBLANK(Spreadsheet!BB1157),TRUE,FALSE),IF(OR(AND(NOT(ISBLANK(Spreadsheet!BA1157)),ISBLANK(Spreadsheet!BB1157)),NOT(ISNUMBER(VALUE(Spreadsheet!BB1157))),ISBLANK(Spreadsheet!BC1157),NOT(ISNUMBER(VALUE(Spreadsheet!BC1157)))),FALSE,IF(AND(Spreadsheet!BB1157&gt;=50000,Spreadsheet!BB1157&lt;=250000,MOD(Spreadsheet!BB1157,10000)=0,Spreadsheet!BB1157&lt;=(10*Spreadsheet!BC1157)),TRUE,FALSE)))</f>
        <v>1</v>
      </c>
      <c r="CF947" s="5" t="b">
        <f>IF(NOT(ISBLANK(Spreadsheet!BC947)),AND(ISNUMBER(VALUE(Spreadsheet!BC947)),Spreadsheet!BC947&gt;0),AND(OR(ISBLANK(Spreadsheet!AO947),Spreadsheet!AO947="Waive",AND(NOT(OR(ISBLANK(Spreadsheet!AO947),Spreadsheet!AO947="Waive")),Spreadsheet!AP947&gt;=6)),OR(ISBLANK(Spreadsheet!AR947),AND(NOT(OR(ISBLANK(Spreadsheet!AR947),Spreadsheet!AR947="Waive")),Spreadsheet!AS947&gt;=6)),OR(ISBLANK(Spreadsheet!AW947)),OR(ISBLANK(Spreadsheet!AX947)),OR(ISBLANK(Spreadsheet!AY947)),OR(ISBLANK(Spreadsheet!AZ947)),OR(ISBLANK(Spreadsheet!BA947),Spreadsheet!BA947="Waive")))</f>
        <v>1</v>
      </c>
      <c r="CG947" s="5" t="b">
        <f t="shared" ca="1" si="69"/>
        <v>1</v>
      </c>
    </row>
    <row r="948" spans="8:85" x14ac:dyDescent="0.3">
      <c r="H948" s="5">
        <f t="shared" ca="1" si="66"/>
        <v>2</v>
      </c>
      <c r="I948" s="5" t="str">
        <f t="shared" ca="1" si="67"/>
        <v/>
      </c>
      <c r="J948" s="5" t="str">
        <f>IF(AND(NOT(ISBLANK(Spreadsheet!C1158)),ISBLANK(Spreadsheet!D1158)),Spreadsheet!F1158&amp;" "&amp;Spreadsheet!H1158,"")</f>
        <v/>
      </c>
      <c r="K948" s="5">
        <f>IF(AND(NOT(ISBLANK(Spreadsheet!C1158)),ISBLANK(Spreadsheet!D1158)),COUNTIFS(Spreadsheet!E$786:E1159,"=Child",Spreadsheet!C$786:C1159, "="&amp;Spreadsheet!C1158) + COUNTIFS(Spreadsheet!E$786:E1159,"=Step-child",Spreadsheet!C$786:C1159, "="&amp;Spreadsheet!C1158),0)</f>
        <v>0</v>
      </c>
      <c r="L948" s="5">
        <f>IF(NOT(ISBLANK(J948)),COUNTIFS(Spreadsheet!E$786:E1159,"=Wife",Spreadsheet!C$786:C1159, "="&amp;Spreadsheet!C1158) + COUNTIFS(Spreadsheet!E$786:E1159,"=Husband",Spreadsheet!C$786:C1159, "="&amp;Spreadsheet!C1158),0)</f>
        <v>0</v>
      </c>
      <c r="M948" s="5">
        <f>IF(NOT(ISBLANK(Spreadsheet!AJ1158)),VLOOKUP(Spreadsheet!AJ1158,'Drop Downs'!$P$2:$R$16,3,FALSE),0)</f>
        <v>0</v>
      </c>
      <c r="N948" s="5">
        <f>IF(NOT(ISBLANK(Spreadsheet!AJ1158)), VLOOKUP(Spreadsheet!AJ1158,'Drop Downs'!$P$2:$R$16,2,FALSE),0)</f>
        <v>0</v>
      </c>
      <c r="O948" s="5">
        <f>IF(NOT(ISBLANK(Spreadsheet!AL1158)),VLOOKUP(Spreadsheet!AL1158,'Drop Downs'!$P$2:$R$16,3,FALSE), 0)</f>
        <v>0</v>
      </c>
      <c r="P948" s="5">
        <f>IF(NOT(ISBLANK(Spreadsheet!AL1158)),VLOOKUP(Spreadsheet!AL1158,'Drop Downs'!$P$2:$R$16,2,FALSE),0)</f>
        <v>0</v>
      </c>
      <c r="Q948" s="5">
        <f>IF(NOT(ISBLANK(Spreadsheet!AN1158)),VLOOKUP(Spreadsheet!AN1158,'Drop Downs'!$P$2:$R$16,3,FALSE),0)</f>
        <v>0</v>
      </c>
      <c r="R948" s="5">
        <f>IF(NOT(ISBLANK(Spreadsheet!AN1158)),VLOOKUP(Spreadsheet!AN1158,'Drop Downs'!$P$2:$R$16,2,FALSE),0)</f>
        <v>0</v>
      </c>
      <c r="S948" s="5" t="str">
        <f>IF(OR(M948&gt;K948,N948&gt;L948,O948&gt;K948, Q948&gt;K948,N948&gt;L948, P948&gt;L948, R948&gt;L948),"Member currently has a coverage election over what he/she needs.  Please add more dependents or adjust the coverage election.","")&amp;(IF(AND(NOT(ISBLANK(Spreadsheet!C1158)),NOT(ISBLANK(Spreadsheet!D1158)),ISBLANK(Spreadsheet!E1158)),"Dependent lacks a relationship to member.Please select one from the drop-down.",""))</f>
        <v/>
      </c>
      <c r="T948" s="5" t="b">
        <f t="shared" si="68"/>
        <v>1</v>
      </c>
      <c r="U948" s="5" t="b">
        <f>OR(ISBLANK(Spreadsheet!C1158),IF(NOT(ISBLANK(Spreadsheet!D1158)),NOT(ISBLANK(Spreadsheet!E1158)),TRUE))</f>
        <v>1</v>
      </c>
      <c r="V948" s="5" t="b">
        <f>OR(ISBLANK(Spreadsheet!C1158), NOT(ISBLANK(Spreadsheet!I1158)))</f>
        <v>1</v>
      </c>
      <c r="W948" s="5" t="b">
        <f>OR(ISBLANK(Spreadsheet!D1158),NOT(ISBLANK(Spreadsheet!C1158)))</f>
        <v>1</v>
      </c>
      <c r="X948" s="155" t="str">
        <f>REPT("0",MIN(FIND({1,2,3,4,5,6,7,8,9},Spreadsheet!C1158&amp;"123456789"))-1)&amp;IF(ISBLANK(Spreadsheet!C1158),"",SUMPRODUCT(MID(0&amp;Spreadsheet!C1158,LARGE(INDEX(ISNUMBER(--MID(Spreadsheet!C1158,ROW($1:$225),1))*
 ROW($1:$225),0),ROW($1:$225))+1,1)*10^ROW($1:$225)/10))</f>
        <v/>
      </c>
      <c r="Y948" s="5" t="b">
        <f>IF(NOT(ISBLANK(Spreadsheet!C1158)),IF(AND(ISNUMBER(VALUE(Spreadsheet!C1158)), LEN(Spreadsheet!C1158)=9),TRUE,FALSE),TRUE)</f>
        <v>1</v>
      </c>
      <c r="Z948" s="155" t="str">
        <f>REPT("0",MIN(FIND({1,2,3,4,5,6,7,8,9},Spreadsheet!D1158&amp;"123456789"))-1)&amp;IF(ISBLANK(Spreadsheet!D1158),"",SUMPRODUCT(MID(0&amp;Spreadsheet!D1158,LARGE(INDEX(ISNUMBER(--MID(Spreadsheet!D1158,ROW($1:$225),1))*
 ROW($1:$225),0),ROW($1:$225))+1,1)*10^ROW($1:$225)/10))</f>
        <v/>
      </c>
      <c r="AA948" s="5" t="b">
        <f>IF(AND(NOT(ISBLANK(Spreadsheet!D1158)),NOT(ISBLANK(Spreadsheet!C1158))),IF(AND(ISNUMBER(VALUE(Spreadsheet!D1158)), LEN(Spreadsheet!D1158)=9),TRUE,FALSE),IF(AND(NOT(ISBLANK(Spreadsheet!D1158)),ISBLANK(Spreadsheet!C1158)),FALSE,TRUE))</f>
        <v>1</v>
      </c>
      <c r="AB948" s="5" t="b">
        <f>OR(ISBLANK(Spreadsheet!Y948),IF(NOT(ISBLANK(Spreadsheet!Y948)),LEN(Spreadsheet!Y948)=10,ISNUMBER(VALUE(Spreadsheet!Y948))))</f>
        <v>1</v>
      </c>
      <c r="AC948" s="5" t="b">
        <f>OR(ISBLANK(Spreadsheet!AI1158), AND(NOT(ISBLANK(Spreadsheet!AJ1158)), NOT(ISNUMBER(SEARCH("Waive",Spreadsheet!AJ1158)))))</f>
        <v>1</v>
      </c>
      <c r="AD948" s="5" t="b">
        <f>OR(ISBLANK(Spreadsheet!AK1158), AND(NOT(ISBLANK(Spreadsheet!AL1158)), NOT(ISNUMBER(SEARCH("Waive",Spreadsheet!AL1158)))))</f>
        <v>1</v>
      </c>
      <c r="AE948" s="5" t="b">
        <f>OR(ISBLANK(Spreadsheet!AM1158), AND(NOT(ISBLANK(Spreadsheet!AN1158)), NOT(ISNUMBER(SEARCH("Waive", Spreadsheet!AN1158)))))</f>
        <v>1</v>
      </c>
      <c r="AF948" s="5" t="b">
        <f>OR(ISBLANK(Spreadsheet!C1158), NOT(ISBLANK(Spreadsheet!D1158)),NOT(ISBLANK(Spreadsheet!L1158)))</f>
        <v>1</v>
      </c>
      <c r="AG948" s="5" t="b">
        <f>IF(AND(NOT(ISBLANK(Spreadsheet!C1158)), NOT(ISBLANK(Spreadsheet!D1158)),Spreadsheet!C1158&lt;&gt;Spreadsheet!D1158),IF(ISERROR(VLOOKUP(Spreadsheet!C1158, Spreadsheet!$C$6:'Spreadsheet'!$C1157,1,FALSE)), FALSE, TRUE),TRUE)</f>
        <v>1</v>
      </c>
      <c r="AH948" s="5" t="b">
        <f>Spreadsheet!$B$2=Spreadsheet!AD948</f>
        <v>1</v>
      </c>
      <c r="AI948" s="5" t="b">
        <f>IF(ISBLANK(Spreadsheet!G1158),TRUE,IF(OR(LEN(Spreadsheet!G1158)&gt;1,ISNUMBER(VALUE(Spreadsheet!G1158))),FALSE,TRUE))</f>
        <v>1</v>
      </c>
      <c r="AJ948" s="5" t="b">
        <f>OR(ISBLANK(Spreadsheet!C1158), NOT(ISBLANK(Spreadsheet!B1158)), NOT(ISBLANK(Spreadsheet!D1158)))</f>
        <v>1</v>
      </c>
      <c r="AK948" s="5" t="b">
        <f t="array" ref="AK948">IF(OR(AND(ISBLANK(Spreadsheet!E1158),ISBLANK(Spreadsheet!D1158),NOT(ISBLANK(Spreadsheet!C1158))),AND(ISBLANK(Spreadsheet!E1158),ISBLANK(Spreadsheet!D1158),ISBLANK(Spreadsheet!C1158))),TRUE,ISNUMBER(MATCH(TRUE,EXACT(Spreadsheet!E1158,Relationships),0)))</f>
        <v>1</v>
      </c>
      <c r="AL948" s="5" t="b">
        <f>IF(NOT(ISBLANK(Spreadsheet!C1158)),IF(OR(ISBLANK(Spreadsheet!F1158),LEN(Spreadsheet!F1158)&gt;40),FALSE,TRUE),TRUE)</f>
        <v>1</v>
      </c>
      <c r="AM948" s="5" t="b">
        <f>IF(NOT(ISBLANK(Spreadsheet!C1158)),IF(OR(ISBLANK(Spreadsheet!H1158),LEN(Spreadsheet!H1158)&gt;40),FALSE,TRUE),TRUE)</f>
        <v>1</v>
      </c>
      <c r="AN948" s="5" t="b">
        <f t="array" ref="AN948">IF(ISBLANK(Spreadsheet!I1158),TRUE,ISNUMBER(MATCH(TRUE,EXACT(Spreadsheet!I1158,GenderValues),0)))</f>
        <v>1</v>
      </c>
      <c r="AO948" s="5" t="b">
        <f ca="1">IF(ISERROR(DATEVALUE(TEXT(Spreadsheet!J1158,"mm/dd/yyyy")) &gt; TODAY()),IF(AND(ISBLANK(Spreadsheet!J1158),ISBLANK(Spreadsheet!C1158)),TRUE,FALSE),IF(DATEVALUE(TEXT(Spreadsheet!J1158,"mm/dd/yyyy")) &gt; TODAY(),FALSE,TRUE))</f>
        <v>1</v>
      </c>
      <c r="AP948" s="5" t="b">
        <f>OR(ISBLANK(Spreadsheet!K1158),LEN(Spreadsheet!K1158)&lt;=100)</f>
        <v>1</v>
      </c>
      <c r="AQ948" s="5" t="b">
        <f t="array" ref="AQ948">IF(OR(AND(ISBLANK(Spreadsheet!L1158),ISBLANK(Spreadsheet!C1158)),AND(NOT(ISBLANK(Spreadsheet!C1158)),NOT(ISBLANK(Spreadsheet!D1158)))),TRUE,ISNUMBER(MATCH(TRUE,EXACT(Spreadsheet!L1158,MaritalStatus),0)))</f>
        <v>1</v>
      </c>
      <c r="AR948" s="5" t="b">
        <f ca="1">IF(ISERROR(DATEVALUE(TEXT(Spreadsheet!M1158,"mm/dd/yyyy")) &gt; TODAY()),IF(ISBLANK(Spreadsheet!M1158),TRUE,FALSE),IF(DATEVALUE(TEXT(Spreadsheet!M1158,"mm/dd/yyyy")) &gt; TODAY(),FALSE,TRUE))</f>
        <v>1</v>
      </c>
      <c r="AS948" s="5" t="b">
        <f>OR(ISBLANK(Spreadsheet!N1158),LEN(Spreadsheet!N1158)&lt;=100)</f>
        <v>1</v>
      </c>
      <c r="AT948" s="5" t="b">
        <f>OR(ISBLANK(Spreadsheet!O1158),UPPER(Spreadsheet!O1158)="YES")</f>
        <v>1</v>
      </c>
      <c r="AU948" s="5" t="b">
        <f>OR(ISBLANK(Spreadsheet!P1158),UPPER(Spreadsheet!P1158)="YES")</f>
        <v>1</v>
      </c>
      <c r="AV948" s="5" t="b">
        <f t="array" ref="AV948">IF(ISBLANK(Spreadsheet!Q1158),TRUE,ISNUMBER(MATCH(TRUE,EXACT(Spreadsheet!Q1158,OnGroupsPriorIns),0)))</f>
        <v>1</v>
      </c>
      <c r="AW948" s="5" t="b">
        <f>OR(ISBLANK(Spreadsheet!R1158),UPPER(Spreadsheet!R1158)="YES")</f>
        <v>1</v>
      </c>
      <c r="AX948" s="5" t="b">
        <f>OR(ISBLANK(Spreadsheet!S1158),UPPER(Spreadsheet!S1158)="YES")</f>
        <v>1</v>
      </c>
      <c r="AY948" s="5" t="b">
        <f>OR(AND(ISBLANK(Spreadsheet!C1158),LEN(Spreadsheet!T1158)=0),AND(NOT(ISBLANK(Spreadsheet!C1158)),LEN(Spreadsheet!T1158)&gt;0,LEN(Spreadsheet!T1158)&lt;=50))</f>
        <v>1</v>
      </c>
      <c r="AZ948" s="5" t="b">
        <f>OR(LEN(Spreadsheet!U1158)=0,AND(LEN(Spreadsheet!U1158)&gt;0,LEN(Spreadsheet!U1158)&lt;=50))</f>
        <v>1</v>
      </c>
      <c r="BA948" s="5" t="b">
        <f>OR(AND(ISBLANK(Spreadsheet!C1158),LEN(Spreadsheet!V1158)=0),AND(NOT(ISBLANK(Spreadsheet!C1158)),LEN(Spreadsheet!V1158)&gt;0,LEN(Spreadsheet!V1158)&lt;=50))</f>
        <v>1</v>
      </c>
      <c r="BB948" s="5" t="b">
        <f t="array" ref="BB948">IF(AND(ISBLANK(Spreadsheet!C1158),LEN(Spreadsheet!W1158)=0),TRUE,ISNUMBER(MATCH(TRUE,EXACT(Spreadsheet!W1158,States),0)))</f>
        <v>1</v>
      </c>
      <c r="BC948" s="5" t="b">
        <f>OR(AND(ISBLANK(Spreadsheet!C1158),LEN(Spreadsheet!X1158)=0),AND(NOT(ISBLANK(Spreadsheet!C1158)),LEN(Spreadsheet!X1158)&gt;0,LEN(Spreadsheet!X1158)=5,ISNUMBER(VALUE(Spreadsheet!X1158))))</f>
        <v>1</v>
      </c>
      <c r="BD948" s="5" t="b">
        <f>OR(ISBLANK(Spreadsheet!Z1158),LEN(Spreadsheet!Z1158)&lt;=50)</f>
        <v>1</v>
      </c>
      <c r="BE948" s="5" t="b">
        <f>ISBLANK(Spreadsheet!AA1158)</f>
        <v>1</v>
      </c>
      <c r="BF948" s="5" t="b">
        <f>ISBLANK(Spreadsheet!AB1158)</f>
        <v>1</v>
      </c>
      <c r="BG948" s="5" t="b">
        <f>IF(ISERROR(DATEVALUE(TEXT(Spreadsheet!AC1158,"mm/dd/yyyy")) &gt; DATEVALUE(TEXT(Spreadsheet!J1158,"mm/dd/yyyy"))),IF(OR(AND(ISBLANK(Spreadsheet!AC1158),ISBLANK(Spreadsheet!C1158)),AND(NOT(ISBLANK(Spreadsheet!C1158)),ISBLANK(Spreadsheet!AC1158),NOT(ISBLANK(Spreadsheet!D1158)))),TRUE,FALSE),IF(DATEVALUE(TEXT(Spreadsheet!AC1158,"mm/dd/yyyy")) &gt; DATEVALUE(TEXT(Spreadsheet!J1158,"mm/dd/yyyy")),TRUE,FALSE))</f>
        <v>1</v>
      </c>
      <c r="BH948" s="5" t="b">
        <f>OR(AND(ISBLANK(Spreadsheet!C1158),ISBLANK(Spreadsheet!AE1158)),AND(NOT(ISBLANK(Spreadsheet!C1158)),NOT(ISBLANK(Spreadsheet!D1158)),ISBLANK(Spreadsheet!AE1158)),AND(NOT(ISBLANK(Spreadsheet!C1158)),ISBLANK(Spreadsheet!D1158),NOT(ISBLANK(Spreadsheet!AE1158)),LEN(Spreadsheet!AE1158)&lt;=100))</f>
        <v>1</v>
      </c>
      <c r="BI948" s="5" t="b">
        <f t="array" ref="BI948">IF(ISBLANK(Spreadsheet!AF1158),TRUE,ISNUMBER(MATCH(TRUE,EXACT(Spreadsheet!AF1158,CobraShortReasons),0)))</f>
        <v>1</v>
      </c>
      <c r="BJ948" s="5" t="b">
        <f ca="1">IF(ISERROR(DATEVALUE(TEXT(Spreadsheet!AG1158,"mm/dd/yyyy")) &gt; TODAY()),IF(ISBLANK(Spreadsheet!AG1158),TRUE,FALSE),IF(DATEVALUE(TEXT(Spreadsheet!AG1158,"mm/dd/yyyy")) &gt; TODAY(),FALSE,TRUE))</f>
        <v>1</v>
      </c>
      <c r="BK948" s="5" t="b">
        <f>OR(ISBLANK(Spreadsheet!AH1158),LEN(Spreadsheet!AH1158)&lt;=25)</f>
        <v>1</v>
      </c>
      <c r="BL948" s="5" t="b">
        <f t="array" aca="1" ref="BL948" ca="1">IF(ISBLANK(Spreadsheet!AI1158),TRUE,ISNUMBER(MATCH(TRUE,EXACT(Spreadsheet!AI1158,INDIRECT(Spreadsheet!$D$2)),0)))</f>
        <v>1</v>
      </c>
      <c r="BM948" s="5" t="b">
        <f t="array" aca="1" ref="BM948" ca="1">IF(ISBLANK(Spreadsheet!AJ1158),TRUE,ISNUMBER(MATCH(TRUE,EXACT(Spreadsheet!AJ1158,INDIRECT(Spreadsheet!BJ948)),0)))</f>
        <v>1</v>
      </c>
      <c r="BN948" s="5" t="b">
        <f t="array" ref="BN948">IF(ISBLANK(Spreadsheet!AK1158),TRUE,ISNUMBER(MATCH(TRUE,EXACT(Spreadsheet!AK1158,DentalPlans),0)))</f>
        <v>1</v>
      </c>
      <c r="BO948" s="5" t="b">
        <f t="array" aca="1" ref="BO948" ca="1">IF(ISBLANK(Spreadsheet!AL1158),TRUE,ISNUMBER(MATCH(TRUE,EXACT(Spreadsheet!AL1158,INDIRECT(Spreadsheet!BK948)),0)))</f>
        <v>1</v>
      </c>
      <c r="BP948" s="5" t="b">
        <f t="array" ref="BP948">IF(ISBLANK(Spreadsheet!AM1158),TRUE,ISNUMBER(MATCH(TRUE,EXACT(Spreadsheet!AM1158,VisionPlans),0)))</f>
        <v>1</v>
      </c>
      <c r="BQ948" s="5" t="b">
        <f t="array" aca="1" ref="BQ948" ca="1">IF(ISBLANK(Spreadsheet!AN1158),TRUE,ISNUMBER(MATCH(TRUE,EXACT(Spreadsheet!AN1158,INDIRECT(Spreadsheet!BL948)),0)))</f>
        <v>1</v>
      </c>
      <c r="BR948" s="5" t="b">
        <f t="array" ref="BR948">IF(ISBLANK(Spreadsheet!AO1158),TRUE,ISNUMBER(MATCH(TRUE,EXACT(Spreadsheet!AO1158,LifeBenefitClasses),0)))</f>
        <v>1</v>
      </c>
      <c r="BS948" s="5" t="b">
        <f>IF(OR(ISBLANK(Spreadsheet!AO1158), Spreadsheet!AO1158="Waive"),IF(ISBLANK(Spreadsheet!AP1158),TRUE,FALSE),IF(OR(AND(NOT(ISBLANK(Spreadsheet!AO1158)),ISBLANK(Spreadsheet!AP1158)),NOT(ISNUMBER(VALUE(Spreadsheet!AP1158)))),FALSE,IF(OR(AND(Spreadsheet!AP1158&lt;6,MOD(Spreadsheet!AP1158*10,5)=0), MOD(Spreadsheet!AP1158,5000)=0),TRUE,FALSE)))</f>
        <v>1</v>
      </c>
      <c r="BT948" s="5" t="b">
        <f t="array" ref="BT948">IF(ISBLANK(Spreadsheet!AQ1158),TRUE,ISNUMBER(MATCH(TRUE,EXACT(Spreadsheet!AQ1158,EnrollWaive),0)))</f>
        <v>1</v>
      </c>
      <c r="BU948" s="5" t="b">
        <f t="array" ref="BU948">IF(ISBLANK(Spreadsheet!AR1158),TRUE,ISNUMBER(MATCH(TRUE,EXACT(Spreadsheet!AR1158,LifeBenefitClasses),0)))</f>
        <v>1</v>
      </c>
      <c r="BV948" s="5" t="b">
        <f>IF(OR(ISBLANK(Spreadsheet!AR1158), Spreadsheet!AR1158="Waive"),IF(ISBLANK(Spreadsheet!AS1158),TRUE,FALSE),IF(OR(AND(NOT(ISBLANK(Spreadsheet!AR1158)),ISBLANK(Spreadsheet!AS1158)),NOT(ISNUMBER(VALUE(Spreadsheet!AS1158)))),FALSE,IF(OR(AND(Spreadsheet!AS1158&lt;6,MOD(Spreadsheet!AS1158*10,5)=0), MOD(Spreadsheet!AS1158,10000)=0),TRUE,FALSE)))</f>
        <v>1</v>
      </c>
      <c r="BW948" s="5" t="b">
        <f t="array" ref="BW948">IF(ISBLANK(Spreadsheet!AT1158),TRUE,ISNUMBER(MATCH(TRUE,EXACT(Spreadsheet!AT1158,LifeBenefitClasses),0)))</f>
        <v>1</v>
      </c>
      <c r="BX948" s="5" t="b">
        <f>IF(OR(ISBLANK(Spreadsheet!AT1158), Spreadsheet!AT1158="Waive"),IF(ISBLANK(Spreadsheet!AU1158),TRUE,FALSE),IF(OR(AND(NOT(ISBLANK(Spreadsheet!AT1158)),ISBLANK(Spreadsheet!AU1158)),NOT(ISNUMBER(VALUE(Spreadsheet!AU1158)))),FALSE,IF(AND(NOT(OR(ISBLANK(Spreadsheet!AT1158),Spreadsheet!AT1158="Waive")),NOT(OR(ISBLANK(Spreadsheet!AR1158),Spreadsheet!AR1158="Waive")),MOD(Spreadsheet!AU1158,5000)=0, Spreadsheet!AU1158&lt;=(Spreadsheet!AS1158*0.5)),TRUE,FALSE)))</f>
        <v>1</v>
      </c>
      <c r="BY948" s="5" t="b">
        <f t="array" ref="BY948">IF(ISBLANK(Spreadsheet!AV1158),TRUE,ISNUMBER(MATCH(TRUE,EXACT(Spreadsheet!AV1158,EnrollWaive),0)))</f>
        <v>1</v>
      </c>
      <c r="BZ948" s="5" t="b">
        <f t="array" ref="BZ948">IF(ISBLANK(Spreadsheet!AW1158),TRUE,ISNUMBER(MATCH(TRUE,EXACT(Spreadsheet!AW1158,LifeBenefitClasses),0)))</f>
        <v>1</v>
      </c>
      <c r="CA948" s="5" t="b">
        <f t="array" ref="CA948">IF(ISBLANK(Spreadsheet!AX1158),TRUE,ISNUMBER(MATCH(TRUE,EXACT(Spreadsheet!AX1158,LifeBenefitClasses),0)))</f>
        <v>1</v>
      </c>
      <c r="CB948" s="5" t="b">
        <f t="array" ref="CB948">IF(ISBLANK(Spreadsheet!AY1158),TRUE,ISNUMBER(MATCH(TRUE,EXACT(Spreadsheet!AY1158,LifeBenefitClasses),0)))</f>
        <v>1</v>
      </c>
      <c r="CC948" s="5" t="b">
        <f t="array" ref="CC948">IF(ISBLANK(Spreadsheet!AZ1158),TRUE,ISNUMBER(MATCH(TRUE,EXACT(Spreadsheet!AZ1158,LifeBenefitClasses),0)))</f>
        <v>1</v>
      </c>
      <c r="CD948" s="5" t="b">
        <f t="array" ref="CD948">IF(ISBLANK(Spreadsheet!BA1158),TRUE,ISNUMBER(MATCH(TRUE,EXACT(Spreadsheet!BA1158,LifeBenefitClasses),0)))</f>
        <v>1</v>
      </c>
      <c r="CE948" s="5" t="b">
        <f>IF(OR(ISBLANK(Spreadsheet!BA1158), Spreadsheet!BA1158="Waive"),IF(ISBLANK(Spreadsheet!BB1158),TRUE,FALSE),IF(OR(AND(NOT(ISBLANK(Spreadsheet!BA1158)),ISBLANK(Spreadsheet!BB1158)),NOT(ISNUMBER(VALUE(Spreadsheet!BB1158))),ISBLANK(Spreadsheet!BC1158),NOT(ISNUMBER(VALUE(Spreadsheet!BC1158)))),FALSE,IF(AND(Spreadsheet!BB1158&gt;=50000,Spreadsheet!BB1158&lt;=250000,MOD(Spreadsheet!BB1158,10000)=0,Spreadsheet!BB1158&lt;=(10*Spreadsheet!BC1158)),TRUE,FALSE)))</f>
        <v>1</v>
      </c>
      <c r="CF948" s="5" t="b">
        <f>IF(NOT(ISBLANK(Spreadsheet!BC948)),AND(ISNUMBER(VALUE(Spreadsheet!BC948)),Spreadsheet!BC948&gt;0),AND(OR(ISBLANK(Spreadsheet!AO948),Spreadsheet!AO948="Waive",AND(NOT(OR(ISBLANK(Spreadsheet!AO948),Spreadsheet!AO948="Waive")),Spreadsheet!AP948&gt;=6)),OR(ISBLANK(Spreadsheet!AR948),AND(NOT(OR(ISBLANK(Spreadsheet!AR948),Spreadsheet!AR948="Waive")),Spreadsheet!AS948&gt;=6)),OR(ISBLANK(Spreadsheet!AW948)),OR(ISBLANK(Spreadsheet!AX948)),OR(ISBLANK(Spreadsheet!AY948)),OR(ISBLANK(Spreadsheet!AZ948)),OR(ISBLANK(Spreadsheet!BA948),Spreadsheet!BA948="Waive")))</f>
        <v>1</v>
      </c>
      <c r="CG948" s="5" t="b">
        <f t="shared" ca="1" si="69"/>
        <v>1</v>
      </c>
    </row>
    <row r="949" spans="8:85" x14ac:dyDescent="0.3">
      <c r="H949" s="5">
        <f t="shared" ca="1" si="66"/>
        <v>2</v>
      </c>
      <c r="I949" s="5" t="str">
        <f t="shared" ca="1" si="67"/>
        <v/>
      </c>
      <c r="J949" s="5" t="str">
        <f>IF(AND(NOT(ISBLANK(Spreadsheet!C1159)),ISBLANK(Spreadsheet!D1159)),Spreadsheet!F1159&amp;" "&amp;Spreadsheet!H1159,"")</f>
        <v/>
      </c>
      <c r="K949" s="5">
        <f>IF(AND(NOT(ISBLANK(Spreadsheet!C1159)),ISBLANK(Spreadsheet!D1159)),COUNTIFS(Spreadsheet!E$786:E1160,"=Child",Spreadsheet!C$786:C1160, "="&amp;Spreadsheet!C1159) + COUNTIFS(Spreadsheet!E$786:E1160,"=Step-child",Spreadsheet!C$786:C1160, "="&amp;Spreadsheet!C1159),0)</f>
        <v>0</v>
      </c>
      <c r="L949" s="5">
        <f>IF(NOT(ISBLANK(J949)),COUNTIFS(Spreadsheet!E$786:E1160,"=Wife",Spreadsheet!C$786:C1160, "="&amp;Spreadsheet!C1159) + COUNTIFS(Spreadsheet!E$786:E1160,"=Husband",Spreadsheet!C$786:C1160, "="&amp;Spreadsheet!C1159),0)</f>
        <v>0</v>
      </c>
      <c r="M949" s="5">
        <f>IF(NOT(ISBLANK(Spreadsheet!AJ1159)),VLOOKUP(Spreadsheet!AJ1159,'Drop Downs'!$P$2:$R$16,3,FALSE),0)</f>
        <v>0</v>
      </c>
      <c r="N949" s="5">
        <f>IF(NOT(ISBLANK(Spreadsheet!AJ1159)), VLOOKUP(Spreadsheet!AJ1159,'Drop Downs'!$P$2:$R$16,2,FALSE),0)</f>
        <v>0</v>
      </c>
      <c r="O949" s="5">
        <f>IF(NOT(ISBLANK(Spreadsheet!AL1159)),VLOOKUP(Spreadsheet!AL1159,'Drop Downs'!$P$2:$R$16,3,FALSE), 0)</f>
        <v>0</v>
      </c>
      <c r="P949" s="5">
        <f>IF(NOT(ISBLANK(Spreadsheet!AL1159)),VLOOKUP(Spreadsheet!AL1159,'Drop Downs'!$P$2:$R$16,2,FALSE),0)</f>
        <v>0</v>
      </c>
      <c r="Q949" s="5">
        <f>IF(NOT(ISBLANK(Spreadsheet!AN1159)),VLOOKUP(Spreadsheet!AN1159,'Drop Downs'!$P$2:$R$16,3,FALSE),0)</f>
        <v>0</v>
      </c>
      <c r="R949" s="5">
        <f>IF(NOT(ISBLANK(Spreadsheet!AN1159)),VLOOKUP(Spreadsheet!AN1159,'Drop Downs'!$P$2:$R$16,2,FALSE),0)</f>
        <v>0</v>
      </c>
      <c r="S949" s="5" t="str">
        <f>IF(OR(M949&gt;K949,N949&gt;L949,O949&gt;K949, Q949&gt;K949,N949&gt;L949, P949&gt;L949, R949&gt;L949),"Member currently has a coverage election over what he/she needs.  Please add more dependents or adjust the coverage election.","")&amp;(IF(AND(NOT(ISBLANK(Spreadsheet!C1159)),NOT(ISBLANK(Spreadsheet!D1159)),ISBLANK(Spreadsheet!E1159)),"Dependent lacks a relationship to member.Please select one from the drop-down.",""))</f>
        <v/>
      </c>
      <c r="T949" s="5" t="b">
        <f t="shared" si="68"/>
        <v>1</v>
      </c>
      <c r="U949" s="5" t="b">
        <f>OR(ISBLANK(Spreadsheet!C1159),IF(NOT(ISBLANK(Spreadsheet!D1159)),NOT(ISBLANK(Spreadsheet!E1159)),TRUE))</f>
        <v>1</v>
      </c>
      <c r="V949" s="5" t="b">
        <f>OR(ISBLANK(Spreadsheet!C1159), NOT(ISBLANK(Spreadsheet!I1159)))</f>
        <v>1</v>
      </c>
      <c r="W949" s="5" t="b">
        <f>OR(ISBLANK(Spreadsheet!D1159),NOT(ISBLANK(Spreadsheet!C1159)))</f>
        <v>1</v>
      </c>
      <c r="X949" s="155" t="str">
        <f>REPT("0",MIN(FIND({1,2,3,4,5,6,7,8,9},Spreadsheet!C1159&amp;"123456789"))-1)&amp;IF(ISBLANK(Spreadsheet!C1159),"",SUMPRODUCT(MID(0&amp;Spreadsheet!C1159,LARGE(INDEX(ISNUMBER(--MID(Spreadsheet!C1159,ROW($1:$225),1))*
 ROW($1:$225),0),ROW($1:$225))+1,1)*10^ROW($1:$225)/10))</f>
        <v/>
      </c>
      <c r="Y949" s="5" t="b">
        <f>IF(NOT(ISBLANK(Spreadsheet!C1159)),IF(AND(ISNUMBER(VALUE(Spreadsheet!C1159)), LEN(Spreadsheet!C1159)=9),TRUE,FALSE),TRUE)</f>
        <v>1</v>
      </c>
      <c r="Z949" s="155" t="str">
        <f>REPT("0",MIN(FIND({1,2,3,4,5,6,7,8,9},Spreadsheet!D1159&amp;"123456789"))-1)&amp;IF(ISBLANK(Spreadsheet!D1159),"",SUMPRODUCT(MID(0&amp;Spreadsheet!D1159,LARGE(INDEX(ISNUMBER(--MID(Spreadsheet!D1159,ROW($1:$225),1))*
 ROW($1:$225),0),ROW($1:$225))+1,1)*10^ROW($1:$225)/10))</f>
        <v/>
      </c>
      <c r="AA949" s="5" t="b">
        <f>IF(AND(NOT(ISBLANK(Spreadsheet!D1159)),NOT(ISBLANK(Spreadsheet!C1159))),IF(AND(ISNUMBER(VALUE(Spreadsheet!D1159)), LEN(Spreadsheet!D1159)=9),TRUE,FALSE),IF(AND(NOT(ISBLANK(Spreadsheet!D1159)),ISBLANK(Spreadsheet!C1159)),FALSE,TRUE))</f>
        <v>1</v>
      </c>
      <c r="AB949" s="5" t="b">
        <f>OR(ISBLANK(Spreadsheet!Y949),IF(NOT(ISBLANK(Spreadsheet!Y949)),LEN(Spreadsheet!Y949)=10,ISNUMBER(VALUE(Spreadsheet!Y949))))</f>
        <v>1</v>
      </c>
      <c r="AC949" s="5" t="b">
        <f>OR(ISBLANK(Spreadsheet!AI1159), AND(NOT(ISBLANK(Spreadsheet!AJ1159)), NOT(ISNUMBER(SEARCH("Waive",Spreadsheet!AJ1159)))))</f>
        <v>1</v>
      </c>
      <c r="AD949" s="5" t="b">
        <f>OR(ISBLANK(Spreadsheet!AK1159), AND(NOT(ISBLANK(Spreadsheet!AL1159)), NOT(ISNUMBER(SEARCH("Waive",Spreadsheet!AL1159)))))</f>
        <v>1</v>
      </c>
      <c r="AE949" s="5" t="b">
        <f>OR(ISBLANK(Spreadsheet!AM1159), AND(NOT(ISBLANK(Spreadsheet!AN1159)), NOT(ISNUMBER(SEARCH("Waive", Spreadsheet!AN1159)))))</f>
        <v>1</v>
      </c>
      <c r="AF949" s="5" t="b">
        <f>OR(ISBLANK(Spreadsheet!C1159), NOT(ISBLANK(Spreadsheet!D1159)),NOT(ISBLANK(Spreadsheet!L1159)))</f>
        <v>1</v>
      </c>
      <c r="AG949" s="5" t="b">
        <f>IF(AND(NOT(ISBLANK(Spreadsheet!C1159)), NOT(ISBLANK(Spreadsheet!D1159)),Spreadsheet!C1159&lt;&gt;Spreadsheet!D1159),IF(ISERROR(VLOOKUP(Spreadsheet!C1159, Spreadsheet!$C$6:'Spreadsheet'!$C1158,1,FALSE)), FALSE, TRUE),TRUE)</f>
        <v>1</v>
      </c>
      <c r="AH949" s="5" t="b">
        <f>Spreadsheet!$B$2=Spreadsheet!AD949</f>
        <v>1</v>
      </c>
      <c r="AI949" s="5" t="b">
        <f>IF(ISBLANK(Spreadsheet!G1159),TRUE,IF(OR(LEN(Spreadsheet!G1159)&gt;1,ISNUMBER(VALUE(Spreadsheet!G1159))),FALSE,TRUE))</f>
        <v>1</v>
      </c>
      <c r="AJ949" s="5" t="b">
        <f>OR(ISBLANK(Spreadsheet!C1159), NOT(ISBLANK(Spreadsheet!B1159)), NOT(ISBLANK(Spreadsheet!D1159)))</f>
        <v>1</v>
      </c>
      <c r="AK949" s="5" t="b">
        <f t="array" ref="AK949">IF(OR(AND(ISBLANK(Spreadsheet!E1159),ISBLANK(Spreadsheet!D1159),NOT(ISBLANK(Spreadsheet!C1159))),AND(ISBLANK(Spreadsheet!E1159),ISBLANK(Spreadsheet!D1159),ISBLANK(Spreadsheet!C1159))),TRUE,ISNUMBER(MATCH(TRUE,EXACT(Spreadsheet!E1159,Relationships),0)))</f>
        <v>1</v>
      </c>
      <c r="AL949" s="5" t="b">
        <f>IF(NOT(ISBLANK(Spreadsheet!C1159)),IF(OR(ISBLANK(Spreadsheet!F1159),LEN(Spreadsheet!F1159)&gt;40),FALSE,TRUE),TRUE)</f>
        <v>1</v>
      </c>
      <c r="AM949" s="5" t="b">
        <f>IF(NOT(ISBLANK(Spreadsheet!C1159)),IF(OR(ISBLANK(Spreadsheet!H1159),LEN(Spreadsheet!H1159)&gt;40),FALSE,TRUE),TRUE)</f>
        <v>1</v>
      </c>
      <c r="AN949" s="5" t="b">
        <f t="array" ref="AN949">IF(ISBLANK(Spreadsheet!I1159),TRUE,ISNUMBER(MATCH(TRUE,EXACT(Spreadsheet!I1159,GenderValues),0)))</f>
        <v>1</v>
      </c>
      <c r="AO949" s="5" t="b">
        <f ca="1">IF(ISERROR(DATEVALUE(TEXT(Spreadsheet!J1159,"mm/dd/yyyy")) &gt; TODAY()),IF(AND(ISBLANK(Spreadsheet!J1159),ISBLANK(Spreadsheet!C1159)),TRUE,FALSE),IF(DATEVALUE(TEXT(Spreadsheet!J1159,"mm/dd/yyyy")) &gt; TODAY(),FALSE,TRUE))</f>
        <v>1</v>
      </c>
      <c r="AP949" s="5" t="b">
        <f>OR(ISBLANK(Spreadsheet!K1159),LEN(Spreadsheet!K1159)&lt;=100)</f>
        <v>1</v>
      </c>
      <c r="AQ949" s="5" t="b">
        <f t="array" ref="AQ949">IF(OR(AND(ISBLANK(Spreadsheet!L1159),ISBLANK(Spreadsheet!C1159)),AND(NOT(ISBLANK(Spreadsheet!C1159)),NOT(ISBLANK(Spreadsheet!D1159)))),TRUE,ISNUMBER(MATCH(TRUE,EXACT(Spreadsheet!L1159,MaritalStatus),0)))</f>
        <v>1</v>
      </c>
      <c r="AR949" s="5" t="b">
        <f ca="1">IF(ISERROR(DATEVALUE(TEXT(Spreadsheet!M1159,"mm/dd/yyyy")) &gt; TODAY()),IF(ISBLANK(Spreadsheet!M1159),TRUE,FALSE),IF(DATEVALUE(TEXT(Spreadsheet!M1159,"mm/dd/yyyy")) &gt; TODAY(),FALSE,TRUE))</f>
        <v>1</v>
      </c>
      <c r="AS949" s="5" t="b">
        <f>OR(ISBLANK(Spreadsheet!N1159),LEN(Spreadsheet!N1159)&lt;=100)</f>
        <v>1</v>
      </c>
      <c r="AT949" s="5" t="b">
        <f>OR(ISBLANK(Spreadsheet!O1159),UPPER(Spreadsheet!O1159)="YES")</f>
        <v>1</v>
      </c>
      <c r="AU949" s="5" t="b">
        <f>OR(ISBLANK(Spreadsheet!P1159),UPPER(Spreadsheet!P1159)="YES")</f>
        <v>1</v>
      </c>
      <c r="AV949" s="5" t="b">
        <f t="array" ref="AV949">IF(ISBLANK(Spreadsheet!Q1159),TRUE,ISNUMBER(MATCH(TRUE,EXACT(Spreadsheet!Q1159,OnGroupsPriorIns),0)))</f>
        <v>1</v>
      </c>
      <c r="AW949" s="5" t="b">
        <f>OR(ISBLANK(Spreadsheet!R1159),UPPER(Spreadsheet!R1159)="YES")</f>
        <v>1</v>
      </c>
      <c r="AX949" s="5" t="b">
        <f>OR(ISBLANK(Spreadsheet!S1159),UPPER(Spreadsheet!S1159)="YES")</f>
        <v>1</v>
      </c>
      <c r="AY949" s="5" t="b">
        <f>OR(AND(ISBLANK(Spreadsheet!C1159),LEN(Spreadsheet!T1159)=0),AND(NOT(ISBLANK(Spreadsheet!C1159)),LEN(Spreadsheet!T1159)&gt;0,LEN(Spreadsheet!T1159)&lt;=50))</f>
        <v>1</v>
      </c>
      <c r="AZ949" s="5" t="b">
        <f>OR(LEN(Spreadsheet!U1159)=0,AND(LEN(Spreadsheet!U1159)&gt;0,LEN(Spreadsheet!U1159)&lt;=50))</f>
        <v>1</v>
      </c>
      <c r="BA949" s="5" t="b">
        <f>OR(AND(ISBLANK(Spreadsheet!C1159),LEN(Spreadsheet!V1159)=0),AND(NOT(ISBLANK(Spreadsheet!C1159)),LEN(Spreadsheet!V1159)&gt;0,LEN(Spreadsheet!V1159)&lt;=50))</f>
        <v>1</v>
      </c>
      <c r="BB949" s="5" t="b">
        <f t="array" ref="BB949">IF(AND(ISBLANK(Spreadsheet!C1159),LEN(Spreadsheet!W1159)=0),TRUE,ISNUMBER(MATCH(TRUE,EXACT(Spreadsheet!W1159,States),0)))</f>
        <v>1</v>
      </c>
      <c r="BC949" s="5" t="b">
        <f>OR(AND(ISBLANK(Spreadsheet!C1159),LEN(Spreadsheet!X1159)=0),AND(NOT(ISBLANK(Spreadsheet!C1159)),LEN(Spreadsheet!X1159)&gt;0,LEN(Spreadsheet!X1159)=5,ISNUMBER(VALUE(Spreadsheet!X1159))))</f>
        <v>1</v>
      </c>
      <c r="BD949" s="5" t="b">
        <f>OR(ISBLANK(Spreadsheet!Z1159),LEN(Spreadsheet!Z1159)&lt;=50)</f>
        <v>1</v>
      </c>
      <c r="BE949" s="5" t="b">
        <f>ISBLANK(Spreadsheet!AA1159)</f>
        <v>1</v>
      </c>
      <c r="BF949" s="5" t="b">
        <f>ISBLANK(Spreadsheet!AB1159)</f>
        <v>1</v>
      </c>
      <c r="BG949" s="5" t="b">
        <f>IF(ISERROR(DATEVALUE(TEXT(Spreadsheet!AC1159,"mm/dd/yyyy")) &gt; DATEVALUE(TEXT(Spreadsheet!J1159,"mm/dd/yyyy"))),IF(OR(AND(ISBLANK(Spreadsheet!AC1159),ISBLANK(Spreadsheet!C1159)),AND(NOT(ISBLANK(Spreadsheet!C1159)),ISBLANK(Spreadsheet!AC1159),NOT(ISBLANK(Spreadsheet!D1159)))),TRUE,FALSE),IF(DATEVALUE(TEXT(Spreadsheet!AC1159,"mm/dd/yyyy")) &gt; DATEVALUE(TEXT(Spreadsheet!J1159,"mm/dd/yyyy")),TRUE,FALSE))</f>
        <v>1</v>
      </c>
      <c r="BH949" s="5" t="b">
        <f>OR(AND(ISBLANK(Spreadsheet!C1159),ISBLANK(Spreadsheet!AE1159)),AND(NOT(ISBLANK(Spreadsheet!C1159)),NOT(ISBLANK(Spreadsheet!D1159)),ISBLANK(Spreadsheet!AE1159)),AND(NOT(ISBLANK(Spreadsheet!C1159)),ISBLANK(Spreadsheet!D1159),NOT(ISBLANK(Spreadsheet!AE1159)),LEN(Spreadsheet!AE1159)&lt;=100))</f>
        <v>1</v>
      </c>
      <c r="BI949" s="5" t="b">
        <f t="array" ref="BI949">IF(ISBLANK(Spreadsheet!AF1159),TRUE,ISNUMBER(MATCH(TRUE,EXACT(Spreadsheet!AF1159,CobraShortReasons),0)))</f>
        <v>1</v>
      </c>
      <c r="BJ949" s="5" t="b">
        <f ca="1">IF(ISERROR(DATEVALUE(TEXT(Spreadsheet!AG1159,"mm/dd/yyyy")) &gt; TODAY()),IF(ISBLANK(Spreadsheet!AG1159),TRUE,FALSE),IF(DATEVALUE(TEXT(Spreadsheet!AG1159,"mm/dd/yyyy")) &gt; TODAY(),FALSE,TRUE))</f>
        <v>1</v>
      </c>
      <c r="BK949" s="5" t="b">
        <f>OR(ISBLANK(Spreadsheet!AH1159),LEN(Spreadsheet!AH1159)&lt;=25)</f>
        <v>1</v>
      </c>
      <c r="BL949" s="5" t="b">
        <f t="array" aca="1" ref="BL949" ca="1">IF(ISBLANK(Spreadsheet!AI1159),TRUE,ISNUMBER(MATCH(TRUE,EXACT(Spreadsheet!AI1159,INDIRECT(Spreadsheet!$D$2)),0)))</f>
        <v>1</v>
      </c>
      <c r="BM949" s="5" t="b">
        <f t="array" aca="1" ref="BM949" ca="1">IF(ISBLANK(Spreadsheet!AJ1159),TRUE,ISNUMBER(MATCH(TRUE,EXACT(Spreadsheet!AJ1159,INDIRECT(Spreadsheet!BJ949)),0)))</f>
        <v>1</v>
      </c>
      <c r="BN949" s="5" t="b">
        <f t="array" ref="BN949">IF(ISBLANK(Spreadsheet!AK1159),TRUE,ISNUMBER(MATCH(TRUE,EXACT(Spreadsheet!AK1159,DentalPlans),0)))</f>
        <v>1</v>
      </c>
      <c r="BO949" s="5" t="b">
        <f t="array" aca="1" ref="BO949" ca="1">IF(ISBLANK(Spreadsheet!AL1159),TRUE,ISNUMBER(MATCH(TRUE,EXACT(Spreadsheet!AL1159,INDIRECT(Spreadsheet!BK949)),0)))</f>
        <v>1</v>
      </c>
      <c r="BP949" s="5" t="b">
        <f t="array" ref="BP949">IF(ISBLANK(Spreadsheet!AM1159),TRUE,ISNUMBER(MATCH(TRUE,EXACT(Spreadsheet!AM1159,VisionPlans),0)))</f>
        <v>1</v>
      </c>
      <c r="BQ949" s="5" t="b">
        <f t="array" aca="1" ref="BQ949" ca="1">IF(ISBLANK(Spreadsheet!AN1159),TRUE,ISNUMBER(MATCH(TRUE,EXACT(Spreadsheet!AN1159,INDIRECT(Spreadsheet!BL949)),0)))</f>
        <v>1</v>
      </c>
      <c r="BR949" s="5" t="b">
        <f t="array" ref="BR949">IF(ISBLANK(Spreadsheet!AO1159),TRUE,ISNUMBER(MATCH(TRUE,EXACT(Spreadsheet!AO1159,LifeBenefitClasses),0)))</f>
        <v>1</v>
      </c>
      <c r="BS949" s="5" t="b">
        <f>IF(OR(ISBLANK(Spreadsheet!AO1159), Spreadsheet!AO1159="Waive"),IF(ISBLANK(Spreadsheet!AP1159),TRUE,FALSE),IF(OR(AND(NOT(ISBLANK(Spreadsheet!AO1159)),ISBLANK(Spreadsheet!AP1159)),NOT(ISNUMBER(VALUE(Spreadsheet!AP1159)))),FALSE,IF(OR(AND(Spreadsheet!AP1159&lt;6,MOD(Spreadsheet!AP1159*10,5)=0), MOD(Spreadsheet!AP1159,5000)=0),TRUE,FALSE)))</f>
        <v>1</v>
      </c>
      <c r="BT949" s="5" t="b">
        <f t="array" ref="BT949">IF(ISBLANK(Spreadsheet!AQ1159),TRUE,ISNUMBER(MATCH(TRUE,EXACT(Spreadsheet!AQ1159,EnrollWaive),0)))</f>
        <v>1</v>
      </c>
      <c r="BU949" s="5" t="b">
        <f t="array" ref="BU949">IF(ISBLANK(Spreadsheet!AR1159),TRUE,ISNUMBER(MATCH(TRUE,EXACT(Spreadsheet!AR1159,LifeBenefitClasses),0)))</f>
        <v>1</v>
      </c>
      <c r="BV949" s="5" t="b">
        <f>IF(OR(ISBLANK(Spreadsheet!AR1159), Spreadsheet!AR1159="Waive"),IF(ISBLANK(Spreadsheet!AS1159),TRUE,FALSE),IF(OR(AND(NOT(ISBLANK(Spreadsheet!AR1159)),ISBLANK(Spreadsheet!AS1159)),NOT(ISNUMBER(VALUE(Spreadsheet!AS1159)))),FALSE,IF(OR(AND(Spreadsheet!AS1159&lt;6,MOD(Spreadsheet!AS1159*10,5)=0), MOD(Spreadsheet!AS1159,10000)=0),TRUE,FALSE)))</f>
        <v>1</v>
      </c>
      <c r="BW949" s="5" t="b">
        <f t="array" ref="BW949">IF(ISBLANK(Spreadsheet!AT1159),TRUE,ISNUMBER(MATCH(TRUE,EXACT(Spreadsheet!AT1159,LifeBenefitClasses),0)))</f>
        <v>1</v>
      </c>
      <c r="BX949" s="5" t="b">
        <f>IF(OR(ISBLANK(Spreadsheet!AT1159), Spreadsheet!AT1159="Waive"),IF(ISBLANK(Spreadsheet!AU1159),TRUE,FALSE),IF(OR(AND(NOT(ISBLANK(Spreadsheet!AT1159)),ISBLANK(Spreadsheet!AU1159)),NOT(ISNUMBER(VALUE(Spreadsheet!AU1159)))),FALSE,IF(AND(NOT(OR(ISBLANK(Spreadsheet!AT1159),Spreadsheet!AT1159="Waive")),NOT(OR(ISBLANK(Spreadsheet!AR1159),Spreadsheet!AR1159="Waive")),MOD(Spreadsheet!AU1159,5000)=0, Spreadsheet!AU1159&lt;=(Spreadsheet!AS1159*0.5)),TRUE,FALSE)))</f>
        <v>1</v>
      </c>
      <c r="BY949" s="5" t="b">
        <f t="array" ref="BY949">IF(ISBLANK(Spreadsheet!AV1159),TRUE,ISNUMBER(MATCH(TRUE,EXACT(Spreadsheet!AV1159,EnrollWaive),0)))</f>
        <v>1</v>
      </c>
      <c r="BZ949" s="5" t="b">
        <f t="array" ref="BZ949">IF(ISBLANK(Spreadsheet!AW1159),TRUE,ISNUMBER(MATCH(TRUE,EXACT(Spreadsheet!AW1159,LifeBenefitClasses),0)))</f>
        <v>1</v>
      </c>
      <c r="CA949" s="5" t="b">
        <f t="array" ref="CA949">IF(ISBLANK(Spreadsheet!AX1159),TRUE,ISNUMBER(MATCH(TRUE,EXACT(Spreadsheet!AX1159,LifeBenefitClasses),0)))</f>
        <v>1</v>
      </c>
      <c r="CB949" s="5" t="b">
        <f t="array" ref="CB949">IF(ISBLANK(Spreadsheet!AY1159),TRUE,ISNUMBER(MATCH(TRUE,EXACT(Spreadsheet!AY1159,LifeBenefitClasses),0)))</f>
        <v>1</v>
      </c>
      <c r="CC949" s="5" t="b">
        <f t="array" ref="CC949">IF(ISBLANK(Spreadsheet!AZ1159),TRUE,ISNUMBER(MATCH(TRUE,EXACT(Spreadsheet!AZ1159,LifeBenefitClasses),0)))</f>
        <v>1</v>
      </c>
      <c r="CD949" s="5" t="b">
        <f t="array" ref="CD949">IF(ISBLANK(Spreadsheet!BA1159),TRUE,ISNUMBER(MATCH(TRUE,EXACT(Spreadsheet!BA1159,LifeBenefitClasses),0)))</f>
        <v>1</v>
      </c>
      <c r="CE949" s="5" t="b">
        <f>IF(OR(ISBLANK(Spreadsheet!BA1159), Spreadsheet!BA1159="Waive"),IF(ISBLANK(Spreadsheet!BB1159),TRUE,FALSE),IF(OR(AND(NOT(ISBLANK(Spreadsheet!BA1159)),ISBLANK(Spreadsheet!BB1159)),NOT(ISNUMBER(VALUE(Spreadsheet!BB1159))),ISBLANK(Spreadsheet!BC1159),NOT(ISNUMBER(VALUE(Spreadsheet!BC1159)))),FALSE,IF(AND(Spreadsheet!BB1159&gt;=50000,Spreadsheet!BB1159&lt;=250000,MOD(Spreadsheet!BB1159,10000)=0,Spreadsheet!BB1159&lt;=(10*Spreadsheet!BC1159)),TRUE,FALSE)))</f>
        <v>1</v>
      </c>
      <c r="CF949" s="5" t="b">
        <f>IF(NOT(ISBLANK(Spreadsheet!BC949)),AND(ISNUMBER(VALUE(Spreadsheet!BC949)),Spreadsheet!BC949&gt;0),AND(OR(ISBLANK(Spreadsheet!AO949),Spreadsheet!AO949="Waive",AND(NOT(OR(ISBLANK(Spreadsheet!AO949),Spreadsheet!AO949="Waive")),Spreadsheet!AP949&gt;=6)),OR(ISBLANK(Spreadsheet!AR949),AND(NOT(OR(ISBLANK(Spreadsheet!AR949),Spreadsheet!AR949="Waive")),Spreadsheet!AS949&gt;=6)),OR(ISBLANK(Spreadsheet!AW949)),OR(ISBLANK(Spreadsheet!AX949)),OR(ISBLANK(Spreadsheet!AY949)),OR(ISBLANK(Spreadsheet!AZ949)),OR(ISBLANK(Spreadsheet!BA949),Spreadsheet!BA949="Waive")))</f>
        <v>1</v>
      </c>
      <c r="CG949" s="5" t="b">
        <f t="shared" ca="1" si="69"/>
        <v>1</v>
      </c>
    </row>
    <row r="950" spans="8:85" x14ac:dyDescent="0.3">
      <c r="H950" s="5">
        <f t="shared" ca="1" si="66"/>
        <v>2</v>
      </c>
      <c r="I950" s="5" t="str">
        <f t="shared" ca="1" si="67"/>
        <v/>
      </c>
      <c r="J950" s="5" t="str">
        <f>IF(AND(NOT(ISBLANK(Spreadsheet!C1160)),ISBLANK(Spreadsheet!D1160)),Spreadsheet!F1160&amp;" "&amp;Spreadsheet!H1160,"")</f>
        <v/>
      </c>
      <c r="K950" s="5">
        <f>IF(AND(NOT(ISBLANK(Spreadsheet!C1160)),ISBLANK(Spreadsheet!D1160)),COUNTIFS(Spreadsheet!E$786:E1161,"=Child",Spreadsheet!C$786:C1161, "="&amp;Spreadsheet!C1160) + COUNTIFS(Spreadsheet!E$786:E1161,"=Step-child",Spreadsheet!C$786:C1161, "="&amp;Spreadsheet!C1160),0)</f>
        <v>0</v>
      </c>
      <c r="L950" s="5">
        <f>IF(NOT(ISBLANK(J950)),COUNTIFS(Spreadsheet!E$786:E1161,"=Wife",Spreadsheet!C$786:C1161, "="&amp;Spreadsheet!C1160) + COUNTIFS(Spreadsheet!E$786:E1161,"=Husband",Spreadsheet!C$786:C1161, "="&amp;Spreadsheet!C1160),0)</f>
        <v>0</v>
      </c>
      <c r="M950" s="5">
        <f>IF(NOT(ISBLANK(Spreadsheet!AJ1160)),VLOOKUP(Spreadsheet!AJ1160,'Drop Downs'!$P$2:$R$16,3,FALSE),0)</f>
        <v>0</v>
      </c>
      <c r="N950" s="5">
        <f>IF(NOT(ISBLANK(Spreadsheet!AJ1160)), VLOOKUP(Spreadsheet!AJ1160,'Drop Downs'!$P$2:$R$16,2,FALSE),0)</f>
        <v>0</v>
      </c>
      <c r="O950" s="5">
        <f>IF(NOT(ISBLANK(Spreadsheet!AL1160)),VLOOKUP(Spreadsheet!AL1160,'Drop Downs'!$P$2:$R$16,3,FALSE), 0)</f>
        <v>0</v>
      </c>
      <c r="P950" s="5">
        <f>IF(NOT(ISBLANK(Spreadsheet!AL1160)),VLOOKUP(Spreadsheet!AL1160,'Drop Downs'!$P$2:$R$16,2,FALSE),0)</f>
        <v>0</v>
      </c>
      <c r="Q950" s="5">
        <f>IF(NOT(ISBLANK(Spreadsheet!AN1160)),VLOOKUP(Spreadsheet!AN1160,'Drop Downs'!$P$2:$R$16,3,FALSE),0)</f>
        <v>0</v>
      </c>
      <c r="R950" s="5">
        <f>IF(NOT(ISBLANK(Spreadsheet!AN1160)),VLOOKUP(Spreadsheet!AN1160,'Drop Downs'!$P$2:$R$16,2,FALSE),0)</f>
        <v>0</v>
      </c>
      <c r="S950" s="5" t="str">
        <f>IF(OR(M950&gt;K950,N950&gt;L950,O950&gt;K950, Q950&gt;K950,N950&gt;L950, P950&gt;L950, R950&gt;L950),"Member currently has a coverage election over what he/she needs.  Please add more dependents or adjust the coverage election.","")&amp;(IF(AND(NOT(ISBLANK(Spreadsheet!C1160)),NOT(ISBLANK(Spreadsheet!D1160)),ISBLANK(Spreadsheet!E1160)),"Dependent lacks a relationship to member.Please select one from the drop-down.",""))</f>
        <v/>
      </c>
      <c r="T950" s="5" t="b">
        <f t="shared" si="68"/>
        <v>1</v>
      </c>
      <c r="U950" s="5" t="b">
        <f>OR(ISBLANK(Spreadsheet!C1160),IF(NOT(ISBLANK(Spreadsheet!D1160)),NOT(ISBLANK(Spreadsheet!E1160)),TRUE))</f>
        <v>1</v>
      </c>
      <c r="V950" s="5" t="b">
        <f>OR(ISBLANK(Spreadsheet!C1160), NOT(ISBLANK(Spreadsheet!I1160)))</f>
        <v>1</v>
      </c>
      <c r="W950" s="5" t="b">
        <f>OR(ISBLANK(Spreadsheet!D1160),NOT(ISBLANK(Spreadsheet!C1160)))</f>
        <v>1</v>
      </c>
      <c r="X950" s="155" t="str">
        <f>REPT("0",MIN(FIND({1,2,3,4,5,6,7,8,9},Spreadsheet!C1160&amp;"123456789"))-1)&amp;IF(ISBLANK(Spreadsheet!C1160),"",SUMPRODUCT(MID(0&amp;Spreadsheet!C1160,LARGE(INDEX(ISNUMBER(--MID(Spreadsheet!C1160,ROW($1:$225),1))*
 ROW($1:$225),0),ROW($1:$225))+1,1)*10^ROW($1:$225)/10))</f>
        <v/>
      </c>
      <c r="Y950" s="5" t="b">
        <f>IF(NOT(ISBLANK(Spreadsheet!C1160)),IF(AND(ISNUMBER(VALUE(Spreadsheet!C1160)), LEN(Spreadsheet!C1160)=9),TRUE,FALSE),TRUE)</f>
        <v>1</v>
      </c>
      <c r="Z950" s="155" t="str">
        <f>REPT("0",MIN(FIND({1,2,3,4,5,6,7,8,9},Spreadsheet!D1160&amp;"123456789"))-1)&amp;IF(ISBLANK(Spreadsheet!D1160),"",SUMPRODUCT(MID(0&amp;Spreadsheet!D1160,LARGE(INDEX(ISNUMBER(--MID(Spreadsheet!D1160,ROW($1:$225),1))*
 ROW($1:$225),0),ROW($1:$225))+1,1)*10^ROW($1:$225)/10))</f>
        <v/>
      </c>
      <c r="AA950" s="5" t="b">
        <f>IF(AND(NOT(ISBLANK(Spreadsheet!D1160)),NOT(ISBLANK(Spreadsheet!C1160))),IF(AND(ISNUMBER(VALUE(Spreadsheet!D1160)), LEN(Spreadsheet!D1160)=9),TRUE,FALSE),IF(AND(NOT(ISBLANK(Spreadsheet!D1160)),ISBLANK(Spreadsheet!C1160)),FALSE,TRUE))</f>
        <v>1</v>
      </c>
      <c r="AB950" s="5" t="b">
        <f>OR(ISBLANK(Spreadsheet!Y950),IF(NOT(ISBLANK(Spreadsheet!Y950)),LEN(Spreadsheet!Y950)=10,ISNUMBER(VALUE(Spreadsheet!Y950))))</f>
        <v>1</v>
      </c>
      <c r="AC950" s="5" t="b">
        <f>OR(ISBLANK(Spreadsheet!AI1160), AND(NOT(ISBLANK(Spreadsheet!AJ1160)), NOT(ISNUMBER(SEARCH("Waive",Spreadsheet!AJ1160)))))</f>
        <v>1</v>
      </c>
      <c r="AD950" s="5" t="b">
        <f>OR(ISBLANK(Spreadsheet!AK1160), AND(NOT(ISBLANK(Spreadsheet!AL1160)), NOT(ISNUMBER(SEARCH("Waive",Spreadsheet!AL1160)))))</f>
        <v>1</v>
      </c>
      <c r="AE950" s="5" t="b">
        <f>OR(ISBLANK(Spreadsheet!AM1160), AND(NOT(ISBLANK(Spreadsheet!AN1160)), NOT(ISNUMBER(SEARCH("Waive", Spreadsheet!AN1160)))))</f>
        <v>1</v>
      </c>
      <c r="AF950" s="5" t="b">
        <f>OR(ISBLANK(Spreadsheet!C1160), NOT(ISBLANK(Spreadsheet!D1160)),NOT(ISBLANK(Spreadsheet!L1160)))</f>
        <v>1</v>
      </c>
      <c r="AG950" s="5" t="b">
        <f>IF(AND(NOT(ISBLANK(Spreadsheet!C1160)), NOT(ISBLANK(Spreadsheet!D1160)),Spreadsheet!C1160&lt;&gt;Spreadsheet!D1160),IF(ISERROR(VLOOKUP(Spreadsheet!C1160, Spreadsheet!$C$6:'Spreadsheet'!$C1159,1,FALSE)), FALSE, TRUE),TRUE)</f>
        <v>1</v>
      </c>
      <c r="AH950" s="5" t="b">
        <f>Spreadsheet!$B$2=Spreadsheet!AD950</f>
        <v>1</v>
      </c>
      <c r="AI950" s="5" t="b">
        <f>IF(ISBLANK(Spreadsheet!G1160),TRUE,IF(OR(LEN(Spreadsheet!G1160)&gt;1,ISNUMBER(VALUE(Spreadsheet!G1160))),FALSE,TRUE))</f>
        <v>1</v>
      </c>
      <c r="AJ950" s="5" t="b">
        <f>OR(ISBLANK(Spreadsheet!C1160), NOT(ISBLANK(Spreadsheet!B1160)), NOT(ISBLANK(Spreadsheet!D1160)))</f>
        <v>1</v>
      </c>
      <c r="AK950" s="5" t="b">
        <f t="array" ref="AK950">IF(OR(AND(ISBLANK(Spreadsheet!E1160),ISBLANK(Spreadsheet!D1160),NOT(ISBLANK(Spreadsheet!C1160))),AND(ISBLANK(Spreadsheet!E1160),ISBLANK(Spreadsheet!D1160),ISBLANK(Spreadsheet!C1160))),TRUE,ISNUMBER(MATCH(TRUE,EXACT(Spreadsheet!E1160,Relationships),0)))</f>
        <v>1</v>
      </c>
      <c r="AL950" s="5" t="b">
        <f>IF(NOT(ISBLANK(Spreadsheet!C1160)),IF(OR(ISBLANK(Spreadsheet!F1160),LEN(Spreadsheet!F1160)&gt;40),FALSE,TRUE),TRUE)</f>
        <v>1</v>
      </c>
      <c r="AM950" s="5" t="b">
        <f>IF(NOT(ISBLANK(Spreadsheet!C1160)),IF(OR(ISBLANK(Spreadsheet!H1160),LEN(Spreadsheet!H1160)&gt;40),FALSE,TRUE),TRUE)</f>
        <v>1</v>
      </c>
      <c r="AN950" s="5" t="b">
        <f t="array" ref="AN950">IF(ISBLANK(Spreadsheet!I1160),TRUE,ISNUMBER(MATCH(TRUE,EXACT(Spreadsheet!I1160,GenderValues),0)))</f>
        <v>1</v>
      </c>
      <c r="AO950" s="5" t="b">
        <f ca="1">IF(ISERROR(DATEVALUE(TEXT(Spreadsheet!J1160,"mm/dd/yyyy")) &gt; TODAY()),IF(AND(ISBLANK(Spreadsheet!J1160),ISBLANK(Spreadsheet!C1160)),TRUE,FALSE),IF(DATEVALUE(TEXT(Spreadsheet!J1160,"mm/dd/yyyy")) &gt; TODAY(),FALSE,TRUE))</f>
        <v>1</v>
      </c>
      <c r="AP950" s="5" t="b">
        <f>OR(ISBLANK(Spreadsheet!K1160),LEN(Spreadsheet!K1160)&lt;=100)</f>
        <v>1</v>
      </c>
      <c r="AQ950" s="5" t="b">
        <f t="array" ref="AQ950">IF(OR(AND(ISBLANK(Spreadsheet!L1160),ISBLANK(Spreadsheet!C1160)),AND(NOT(ISBLANK(Spreadsheet!C1160)),NOT(ISBLANK(Spreadsheet!D1160)))),TRUE,ISNUMBER(MATCH(TRUE,EXACT(Spreadsheet!L1160,MaritalStatus),0)))</f>
        <v>1</v>
      </c>
      <c r="AR950" s="5" t="b">
        <f ca="1">IF(ISERROR(DATEVALUE(TEXT(Spreadsheet!M1160,"mm/dd/yyyy")) &gt; TODAY()),IF(ISBLANK(Spreadsheet!M1160),TRUE,FALSE),IF(DATEVALUE(TEXT(Spreadsheet!M1160,"mm/dd/yyyy")) &gt; TODAY(),FALSE,TRUE))</f>
        <v>1</v>
      </c>
      <c r="AS950" s="5" t="b">
        <f>OR(ISBLANK(Spreadsheet!N1160),LEN(Spreadsheet!N1160)&lt;=100)</f>
        <v>1</v>
      </c>
      <c r="AT950" s="5" t="b">
        <f>OR(ISBLANK(Spreadsheet!O1160),UPPER(Spreadsheet!O1160)="YES")</f>
        <v>1</v>
      </c>
      <c r="AU950" s="5" t="b">
        <f>OR(ISBLANK(Spreadsheet!P1160),UPPER(Spreadsheet!P1160)="YES")</f>
        <v>1</v>
      </c>
      <c r="AV950" s="5" t="b">
        <f t="array" ref="AV950">IF(ISBLANK(Spreadsheet!Q1160),TRUE,ISNUMBER(MATCH(TRUE,EXACT(Spreadsheet!Q1160,OnGroupsPriorIns),0)))</f>
        <v>1</v>
      </c>
      <c r="AW950" s="5" t="b">
        <f>OR(ISBLANK(Spreadsheet!R1160),UPPER(Spreadsheet!R1160)="YES")</f>
        <v>1</v>
      </c>
      <c r="AX950" s="5" t="b">
        <f>OR(ISBLANK(Spreadsheet!S1160),UPPER(Spreadsheet!S1160)="YES")</f>
        <v>1</v>
      </c>
      <c r="AY950" s="5" t="b">
        <f>OR(AND(ISBLANK(Spreadsheet!C1160),LEN(Spreadsheet!T1160)=0),AND(NOT(ISBLANK(Spreadsheet!C1160)),LEN(Spreadsheet!T1160)&gt;0,LEN(Spreadsheet!T1160)&lt;=50))</f>
        <v>1</v>
      </c>
      <c r="AZ950" s="5" t="b">
        <f>OR(LEN(Spreadsheet!U1160)=0,AND(LEN(Spreadsheet!U1160)&gt;0,LEN(Spreadsheet!U1160)&lt;=50))</f>
        <v>1</v>
      </c>
      <c r="BA950" s="5" t="b">
        <f>OR(AND(ISBLANK(Spreadsheet!C1160),LEN(Spreadsheet!V1160)=0),AND(NOT(ISBLANK(Spreadsheet!C1160)),LEN(Spreadsheet!V1160)&gt;0,LEN(Spreadsheet!V1160)&lt;=50))</f>
        <v>1</v>
      </c>
      <c r="BB950" s="5" t="b">
        <f t="array" ref="BB950">IF(AND(ISBLANK(Spreadsheet!C1160),LEN(Spreadsheet!W1160)=0),TRUE,ISNUMBER(MATCH(TRUE,EXACT(Spreadsheet!W1160,States),0)))</f>
        <v>1</v>
      </c>
      <c r="BC950" s="5" t="b">
        <f>OR(AND(ISBLANK(Spreadsheet!C1160),LEN(Spreadsheet!X1160)=0),AND(NOT(ISBLANK(Spreadsheet!C1160)),LEN(Spreadsheet!X1160)&gt;0,LEN(Spreadsheet!X1160)=5,ISNUMBER(VALUE(Spreadsheet!X1160))))</f>
        <v>1</v>
      </c>
      <c r="BD950" s="5" t="b">
        <f>OR(ISBLANK(Spreadsheet!Z1160),LEN(Spreadsheet!Z1160)&lt;=50)</f>
        <v>1</v>
      </c>
      <c r="BE950" s="5" t="b">
        <f>ISBLANK(Spreadsheet!AA1160)</f>
        <v>1</v>
      </c>
      <c r="BF950" s="5" t="b">
        <f>ISBLANK(Spreadsheet!AB1160)</f>
        <v>1</v>
      </c>
      <c r="BG950" s="5" t="b">
        <f>IF(ISERROR(DATEVALUE(TEXT(Spreadsheet!AC1160,"mm/dd/yyyy")) &gt; DATEVALUE(TEXT(Spreadsheet!J1160,"mm/dd/yyyy"))),IF(OR(AND(ISBLANK(Spreadsheet!AC1160),ISBLANK(Spreadsheet!C1160)),AND(NOT(ISBLANK(Spreadsheet!C1160)),ISBLANK(Spreadsheet!AC1160),NOT(ISBLANK(Spreadsheet!D1160)))),TRUE,FALSE),IF(DATEVALUE(TEXT(Spreadsheet!AC1160,"mm/dd/yyyy")) &gt; DATEVALUE(TEXT(Spreadsheet!J1160,"mm/dd/yyyy")),TRUE,FALSE))</f>
        <v>1</v>
      </c>
      <c r="BH950" s="5" t="b">
        <f>OR(AND(ISBLANK(Spreadsheet!C1160),ISBLANK(Spreadsheet!AE1160)),AND(NOT(ISBLANK(Spreadsheet!C1160)),NOT(ISBLANK(Spreadsheet!D1160)),ISBLANK(Spreadsheet!AE1160)),AND(NOT(ISBLANK(Spreadsheet!C1160)),ISBLANK(Spreadsheet!D1160),NOT(ISBLANK(Spreadsheet!AE1160)),LEN(Spreadsheet!AE1160)&lt;=100))</f>
        <v>1</v>
      </c>
      <c r="BI950" s="5" t="b">
        <f t="array" ref="BI950">IF(ISBLANK(Spreadsheet!AF1160),TRUE,ISNUMBER(MATCH(TRUE,EXACT(Spreadsheet!AF1160,CobraShortReasons),0)))</f>
        <v>1</v>
      </c>
      <c r="BJ950" s="5" t="b">
        <f ca="1">IF(ISERROR(DATEVALUE(TEXT(Spreadsheet!AG1160,"mm/dd/yyyy")) &gt; TODAY()),IF(ISBLANK(Spreadsheet!AG1160),TRUE,FALSE),IF(DATEVALUE(TEXT(Spreadsheet!AG1160,"mm/dd/yyyy")) &gt; TODAY(),FALSE,TRUE))</f>
        <v>1</v>
      </c>
      <c r="BK950" s="5" t="b">
        <f>OR(ISBLANK(Spreadsheet!AH1160),LEN(Spreadsheet!AH1160)&lt;=25)</f>
        <v>1</v>
      </c>
      <c r="BL950" s="5" t="b">
        <f t="array" aca="1" ref="BL950" ca="1">IF(ISBLANK(Spreadsheet!AI1160),TRUE,ISNUMBER(MATCH(TRUE,EXACT(Spreadsheet!AI1160,INDIRECT(Spreadsheet!$D$2)),0)))</f>
        <v>1</v>
      </c>
      <c r="BM950" s="5" t="b">
        <f t="array" aca="1" ref="BM950" ca="1">IF(ISBLANK(Spreadsheet!AJ1160),TRUE,ISNUMBER(MATCH(TRUE,EXACT(Spreadsheet!AJ1160,INDIRECT(Spreadsheet!BJ950)),0)))</f>
        <v>1</v>
      </c>
      <c r="BN950" s="5" t="b">
        <f t="array" ref="BN950">IF(ISBLANK(Spreadsheet!AK1160),TRUE,ISNUMBER(MATCH(TRUE,EXACT(Spreadsheet!AK1160,DentalPlans),0)))</f>
        <v>1</v>
      </c>
      <c r="BO950" s="5" t="b">
        <f t="array" aca="1" ref="BO950" ca="1">IF(ISBLANK(Spreadsheet!AL1160),TRUE,ISNUMBER(MATCH(TRUE,EXACT(Spreadsheet!AL1160,INDIRECT(Spreadsheet!BK950)),0)))</f>
        <v>1</v>
      </c>
      <c r="BP950" s="5" t="b">
        <f t="array" ref="BP950">IF(ISBLANK(Spreadsheet!AM1160),TRUE,ISNUMBER(MATCH(TRUE,EXACT(Spreadsheet!AM1160,VisionPlans),0)))</f>
        <v>1</v>
      </c>
      <c r="BQ950" s="5" t="b">
        <f t="array" aca="1" ref="BQ950" ca="1">IF(ISBLANK(Spreadsheet!AN1160),TRUE,ISNUMBER(MATCH(TRUE,EXACT(Spreadsheet!AN1160,INDIRECT(Spreadsheet!BL950)),0)))</f>
        <v>1</v>
      </c>
      <c r="BR950" s="5" t="b">
        <f t="array" ref="BR950">IF(ISBLANK(Spreadsheet!AO1160),TRUE,ISNUMBER(MATCH(TRUE,EXACT(Spreadsheet!AO1160,LifeBenefitClasses),0)))</f>
        <v>1</v>
      </c>
      <c r="BS950" s="5" t="b">
        <f>IF(OR(ISBLANK(Spreadsheet!AO1160), Spreadsheet!AO1160="Waive"),IF(ISBLANK(Spreadsheet!AP1160),TRUE,FALSE),IF(OR(AND(NOT(ISBLANK(Spreadsheet!AO1160)),ISBLANK(Spreadsheet!AP1160)),NOT(ISNUMBER(VALUE(Spreadsheet!AP1160)))),FALSE,IF(OR(AND(Spreadsheet!AP1160&lt;6,MOD(Spreadsheet!AP1160*10,5)=0), MOD(Spreadsheet!AP1160,5000)=0),TRUE,FALSE)))</f>
        <v>1</v>
      </c>
      <c r="BT950" s="5" t="b">
        <f t="array" ref="BT950">IF(ISBLANK(Spreadsheet!AQ1160),TRUE,ISNUMBER(MATCH(TRUE,EXACT(Spreadsheet!AQ1160,EnrollWaive),0)))</f>
        <v>1</v>
      </c>
      <c r="BU950" s="5" t="b">
        <f t="array" ref="BU950">IF(ISBLANK(Spreadsheet!AR1160),TRUE,ISNUMBER(MATCH(TRUE,EXACT(Spreadsheet!AR1160,LifeBenefitClasses),0)))</f>
        <v>1</v>
      </c>
      <c r="BV950" s="5" t="b">
        <f>IF(OR(ISBLANK(Spreadsheet!AR1160), Spreadsheet!AR1160="Waive"),IF(ISBLANK(Spreadsheet!AS1160),TRUE,FALSE),IF(OR(AND(NOT(ISBLANK(Spreadsheet!AR1160)),ISBLANK(Spreadsheet!AS1160)),NOT(ISNUMBER(VALUE(Spreadsheet!AS1160)))),FALSE,IF(OR(AND(Spreadsheet!AS1160&lt;6,MOD(Spreadsheet!AS1160*10,5)=0), MOD(Spreadsheet!AS1160,10000)=0),TRUE,FALSE)))</f>
        <v>1</v>
      </c>
      <c r="BW950" s="5" t="b">
        <f t="array" ref="BW950">IF(ISBLANK(Spreadsheet!AT1160),TRUE,ISNUMBER(MATCH(TRUE,EXACT(Spreadsheet!AT1160,LifeBenefitClasses),0)))</f>
        <v>1</v>
      </c>
      <c r="BX950" s="5" t="b">
        <f>IF(OR(ISBLANK(Spreadsheet!AT1160), Spreadsheet!AT1160="Waive"),IF(ISBLANK(Spreadsheet!AU1160),TRUE,FALSE),IF(OR(AND(NOT(ISBLANK(Spreadsheet!AT1160)),ISBLANK(Spreadsheet!AU1160)),NOT(ISNUMBER(VALUE(Spreadsheet!AU1160)))),FALSE,IF(AND(NOT(OR(ISBLANK(Spreadsheet!AT1160),Spreadsheet!AT1160="Waive")),NOT(OR(ISBLANK(Spreadsheet!AR1160),Spreadsheet!AR1160="Waive")),MOD(Spreadsheet!AU1160,5000)=0, Spreadsheet!AU1160&lt;=(Spreadsheet!AS1160*0.5)),TRUE,FALSE)))</f>
        <v>1</v>
      </c>
      <c r="BY950" s="5" t="b">
        <f t="array" ref="BY950">IF(ISBLANK(Spreadsheet!AV1160),TRUE,ISNUMBER(MATCH(TRUE,EXACT(Spreadsheet!AV1160,EnrollWaive),0)))</f>
        <v>1</v>
      </c>
      <c r="BZ950" s="5" t="b">
        <f t="array" ref="BZ950">IF(ISBLANK(Spreadsheet!AW1160),TRUE,ISNUMBER(MATCH(TRUE,EXACT(Spreadsheet!AW1160,LifeBenefitClasses),0)))</f>
        <v>1</v>
      </c>
      <c r="CA950" s="5" t="b">
        <f t="array" ref="CA950">IF(ISBLANK(Spreadsheet!AX1160),TRUE,ISNUMBER(MATCH(TRUE,EXACT(Spreadsheet!AX1160,LifeBenefitClasses),0)))</f>
        <v>1</v>
      </c>
      <c r="CB950" s="5" t="b">
        <f t="array" ref="CB950">IF(ISBLANK(Spreadsheet!AY1160),TRUE,ISNUMBER(MATCH(TRUE,EXACT(Spreadsheet!AY1160,LifeBenefitClasses),0)))</f>
        <v>1</v>
      </c>
      <c r="CC950" s="5" t="b">
        <f t="array" ref="CC950">IF(ISBLANK(Spreadsheet!AZ1160),TRUE,ISNUMBER(MATCH(TRUE,EXACT(Spreadsheet!AZ1160,LifeBenefitClasses),0)))</f>
        <v>1</v>
      </c>
      <c r="CD950" s="5" t="b">
        <f t="array" ref="CD950">IF(ISBLANK(Spreadsheet!BA1160),TRUE,ISNUMBER(MATCH(TRUE,EXACT(Spreadsheet!BA1160,LifeBenefitClasses),0)))</f>
        <v>1</v>
      </c>
      <c r="CE950" s="5" t="b">
        <f>IF(OR(ISBLANK(Spreadsheet!BA1160), Spreadsheet!BA1160="Waive"),IF(ISBLANK(Spreadsheet!BB1160),TRUE,FALSE),IF(OR(AND(NOT(ISBLANK(Spreadsheet!BA1160)),ISBLANK(Spreadsheet!BB1160)),NOT(ISNUMBER(VALUE(Spreadsheet!BB1160))),ISBLANK(Spreadsheet!BC1160),NOT(ISNUMBER(VALUE(Spreadsheet!BC1160)))),FALSE,IF(AND(Spreadsheet!BB1160&gt;=50000,Spreadsheet!BB1160&lt;=250000,MOD(Spreadsheet!BB1160,10000)=0,Spreadsheet!BB1160&lt;=(10*Spreadsheet!BC1160)),TRUE,FALSE)))</f>
        <v>1</v>
      </c>
      <c r="CF950" s="5" t="b">
        <f>IF(NOT(ISBLANK(Spreadsheet!BC950)),AND(ISNUMBER(VALUE(Spreadsheet!BC950)),Spreadsheet!BC950&gt;0),AND(OR(ISBLANK(Spreadsheet!AO950),Spreadsheet!AO950="Waive",AND(NOT(OR(ISBLANK(Spreadsheet!AO950),Spreadsheet!AO950="Waive")),Spreadsheet!AP950&gt;=6)),OR(ISBLANK(Spreadsheet!AR950),AND(NOT(OR(ISBLANK(Spreadsheet!AR950),Spreadsheet!AR950="Waive")),Spreadsheet!AS950&gt;=6)),OR(ISBLANK(Spreadsheet!AW950)),OR(ISBLANK(Spreadsheet!AX950)),OR(ISBLANK(Spreadsheet!AY950)),OR(ISBLANK(Spreadsheet!AZ950)),OR(ISBLANK(Spreadsheet!BA950),Spreadsheet!BA950="Waive")))</f>
        <v>1</v>
      </c>
      <c r="CG950" s="5" t="b">
        <f t="shared" ca="1" si="69"/>
        <v>1</v>
      </c>
    </row>
    <row r="951" spans="8:85" x14ac:dyDescent="0.3">
      <c r="H951" s="5">
        <f t="shared" ca="1" si="66"/>
        <v>2</v>
      </c>
      <c r="I951" s="5" t="str">
        <f t="shared" ca="1" si="67"/>
        <v/>
      </c>
      <c r="J951" s="5" t="str">
        <f>IF(AND(NOT(ISBLANK(Spreadsheet!C1161)),ISBLANK(Spreadsheet!D1161)),Spreadsheet!F1161&amp;" "&amp;Spreadsheet!H1161,"")</f>
        <v/>
      </c>
      <c r="K951" s="5">
        <f>IF(AND(NOT(ISBLANK(Spreadsheet!C1161)),ISBLANK(Spreadsheet!D1161)),COUNTIFS(Spreadsheet!E$786:E1162,"=Child",Spreadsheet!C$786:C1162, "="&amp;Spreadsheet!C1161) + COUNTIFS(Spreadsheet!E$786:E1162,"=Step-child",Spreadsheet!C$786:C1162, "="&amp;Spreadsheet!C1161),0)</f>
        <v>0</v>
      </c>
      <c r="L951" s="5">
        <f>IF(NOT(ISBLANK(J951)),COUNTIFS(Spreadsheet!E$786:E1162,"=Wife",Spreadsheet!C$786:C1162, "="&amp;Spreadsheet!C1161) + COUNTIFS(Spreadsheet!E$786:E1162,"=Husband",Spreadsheet!C$786:C1162, "="&amp;Spreadsheet!C1161),0)</f>
        <v>0</v>
      </c>
      <c r="M951" s="5">
        <f>IF(NOT(ISBLANK(Spreadsheet!AJ1161)),VLOOKUP(Spreadsheet!AJ1161,'Drop Downs'!$P$2:$R$16,3,FALSE),0)</f>
        <v>0</v>
      </c>
      <c r="N951" s="5">
        <f>IF(NOT(ISBLANK(Spreadsheet!AJ1161)), VLOOKUP(Spreadsheet!AJ1161,'Drop Downs'!$P$2:$R$16,2,FALSE),0)</f>
        <v>0</v>
      </c>
      <c r="O951" s="5">
        <f>IF(NOT(ISBLANK(Spreadsheet!AL1161)),VLOOKUP(Spreadsheet!AL1161,'Drop Downs'!$P$2:$R$16,3,FALSE), 0)</f>
        <v>0</v>
      </c>
      <c r="P951" s="5">
        <f>IF(NOT(ISBLANK(Spreadsheet!AL1161)),VLOOKUP(Spreadsheet!AL1161,'Drop Downs'!$P$2:$R$16,2,FALSE),0)</f>
        <v>0</v>
      </c>
      <c r="Q951" s="5">
        <f>IF(NOT(ISBLANK(Spreadsheet!AN1161)),VLOOKUP(Spreadsheet!AN1161,'Drop Downs'!$P$2:$R$16,3,FALSE),0)</f>
        <v>0</v>
      </c>
      <c r="R951" s="5">
        <f>IF(NOT(ISBLANK(Spreadsheet!AN1161)),VLOOKUP(Spreadsheet!AN1161,'Drop Downs'!$P$2:$R$16,2,FALSE),0)</f>
        <v>0</v>
      </c>
      <c r="S951" s="5" t="str">
        <f>IF(OR(M951&gt;K951,N951&gt;L951,O951&gt;K951, Q951&gt;K951,N951&gt;L951, P951&gt;L951, R951&gt;L951),"Member currently has a coverage election over what he/she needs.  Please add more dependents or adjust the coverage election.","")&amp;(IF(AND(NOT(ISBLANK(Spreadsheet!C1161)),NOT(ISBLANK(Spreadsheet!D1161)),ISBLANK(Spreadsheet!E1161)),"Dependent lacks a relationship to member.Please select one from the drop-down.",""))</f>
        <v/>
      </c>
      <c r="T951" s="5" t="b">
        <f t="shared" si="68"/>
        <v>1</v>
      </c>
      <c r="U951" s="5" t="b">
        <f>OR(ISBLANK(Spreadsheet!C1161),IF(NOT(ISBLANK(Spreadsheet!D1161)),NOT(ISBLANK(Spreadsheet!E1161)),TRUE))</f>
        <v>1</v>
      </c>
      <c r="V951" s="5" t="b">
        <f>OR(ISBLANK(Spreadsheet!C1161), NOT(ISBLANK(Spreadsheet!I1161)))</f>
        <v>1</v>
      </c>
      <c r="W951" s="5" t="b">
        <f>OR(ISBLANK(Spreadsheet!D1161),NOT(ISBLANK(Spreadsheet!C1161)))</f>
        <v>1</v>
      </c>
      <c r="X951" s="155" t="str">
        <f>REPT("0",MIN(FIND({1,2,3,4,5,6,7,8,9},Spreadsheet!C1161&amp;"123456789"))-1)&amp;IF(ISBLANK(Spreadsheet!C1161),"",SUMPRODUCT(MID(0&amp;Spreadsheet!C1161,LARGE(INDEX(ISNUMBER(--MID(Spreadsheet!C1161,ROW($1:$225),1))*
 ROW($1:$225),0),ROW($1:$225))+1,1)*10^ROW($1:$225)/10))</f>
        <v/>
      </c>
      <c r="Y951" s="5" t="b">
        <f>IF(NOT(ISBLANK(Spreadsheet!C1161)),IF(AND(ISNUMBER(VALUE(Spreadsheet!C1161)), LEN(Spreadsheet!C1161)=9),TRUE,FALSE),TRUE)</f>
        <v>1</v>
      </c>
      <c r="Z951" s="155" t="str">
        <f>REPT("0",MIN(FIND({1,2,3,4,5,6,7,8,9},Spreadsheet!D1161&amp;"123456789"))-1)&amp;IF(ISBLANK(Spreadsheet!D1161),"",SUMPRODUCT(MID(0&amp;Spreadsheet!D1161,LARGE(INDEX(ISNUMBER(--MID(Spreadsheet!D1161,ROW($1:$225),1))*
 ROW($1:$225),0),ROW($1:$225))+1,1)*10^ROW($1:$225)/10))</f>
        <v/>
      </c>
      <c r="AA951" s="5" t="b">
        <f>IF(AND(NOT(ISBLANK(Spreadsheet!D1161)),NOT(ISBLANK(Spreadsheet!C1161))),IF(AND(ISNUMBER(VALUE(Spreadsheet!D1161)), LEN(Spreadsheet!D1161)=9),TRUE,FALSE),IF(AND(NOT(ISBLANK(Spreadsheet!D1161)),ISBLANK(Spreadsheet!C1161)),FALSE,TRUE))</f>
        <v>1</v>
      </c>
      <c r="AB951" s="5" t="b">
        <f>OR(ISBLANK(Spreadsheet!Y951),IF(NOT(ISBLANK(Spreadsheet!Y951)),LEN(Spreadsheet!Y951)=10,ISNUMBER(VALUE(Spreadsheet!Y951))))</f>
        <v>1</v>
      </c>
      <c r="AC951" s="5" t="b">
        <f>OR(ISBLANK(Spreadsheet!AI1161), AND(NOT(ISBLANK(Spreadsheet!AJ1161)), NOT(ISNUMBER(SEARCH("Waive",Spreadsheet!AJ1161)))))</f>
        <v>1</v>
      </c>
      <c r="AD951" s="5" t="b">
        <f>OR(ISBLANK(Spreadsheet!AK1161), AND(NOT(ISBLANK(Spreadsheet!AL1161)), NOT(ISNUMBER(SEARCH("Waive",Spreadsheet!AL1161)))))</f>
        <v>1</v>
      </c>
      <c r="AE951" s="5" t="b">
        <f>OR(ISBLANK(Spreadsheet!AM1161), AND(NOT(ISBLANK(Spreadsheet!AN1161)), NOT(ISNUMBER(SEARCH("Waive", Spreadsheet!AN1161)))))</f>
        <v>1</v>
      </c>
      <c r="AF951" s="5" t="b">
        <f>OR(ISBLANK(Spreadsheet!C1161), NOT(ISBLANK(Spreadsheet!D1161)),NOT(ISBLANK(Spreadsheet!L1161)))</f>
        <v>1</v>
      </c>
      <c r="AG951" s="5" t="b">
        <f>IF(AND(NOT(ISBLANK(Spreadsheet!C1161)), NOT(ISBLANK(Spreadsheet!D1161)),Spreadsheet!C1161&lt;&gt;Spreadsheet!D1161),IF(ISERROR(VLOOKUP(Spreadsheet!C1161, Spreadsheet!$C$6:'Spreadsheet'!$C1160,1,FALSE)), FALSE, TRUE),TRUE)</f>
        <v>1</v>
      </c>
      <c r="AH951" s="5" t="b">
        <f>Spreadsheet!$B$2=Spreadsheet!AD951</f>
        <v>1</v>
      </c>
      <c r="AI951" s="5" t="b">
        <f>IF(ISBLANK(Spreadsheet!G1161),TRUE,IF(OR(LEN(Spreadsheet!G1161)&gt;1,ISNUMBER(VALUE(Spreadsheet!G1161))),FALSE,TRUE))</f>
        <v>1</v>
      </c>
      <c r="AJ951" s="5" t="b">
        <f>OR(ISBLANK(Spreadsheet!C1161), NOT(ISBLANK(Spreadsheet!B1161)), NOT(ISBLANK(Spreadsheet!D1161)))</f>
        <v>1</v>
      </c>
      <c r="AK951" s="5" t="b">
        <f t="array" ref="AK951">IF(OR(AND(ISBLANK(Spreadsheet!E1161),ISBLANK(Spreadsheet!D1161),NOT(ISBLANK(Spreadsheet!C1161))),AND(ISBLANK(Spreadsheet!E1161),ISBLANK(Spreadsheet!D1161),ISBLANK(Spreadsheet!C1161))),TRUE,ISNUMBER(MATCH(TRUE,EXACT(Spreadsheet!E1161,Relationships),0)))</f>
        <v>1</v>
      </c>
      <c r="AL951" s="5" t="b">
        <f>IF(NOT(ISBLANK(Spreadsheet!C1161)),IF(OR(ISBLANK(Spreadsheet!F1161),LEN(Spreadsheet!F1161)&gt;40),FALSE,TRUE),TRUE)</f>
        <v>1</v>
      </c>
      <c r="AM951" s="5" t="b">
        <f>IF(NOT(ISBLANK(Spreadsheet!C1161)),IF(OR(ISBLANK(Spreadsheet!H1161),LEN(Spreadsheet!H1161)&gt;40),FALSE,TRUE),TRUE)</f>
        <v>1</v>
      </c>
      <c r="AN951" s="5" t="b">
        <f t="array" ref="AN951">IF(ISBLANK(Spreadsheet!I1161),TRUE,ISNUMBER(MATCH(TRUE,EXACT(Spreadsheet!I1161,GenderValues),0)))</f>
        <v>1</v>
      </c>
      <c r="AO951" s="5" t="b">
        <f ca="1">IF(ISERROR(DATEVALUE(TEXT(Spreadsheet!J1161,"mm/dd/yyyy")) &gt; TODAY()),IF(AND(ISBLANK(Spreadsheet!J1161),ISBLANK(Spreadsheet!C1161)),TRUE,FALSE),IF(DATEVALUE(TEXT(Spreadsheet!J1161,"mm/dd/yyyy")) &gt; TODAY(),FALSE,TRUE))</f>
        <v>1</v>
      </c>
      <c r="AP951" s="5" t="b">
        <f>OR(ISBLANK(Spreadsheet!K1161),LEN(Spreadsheet!K1161)&lt;=100)</f>
        <v>1</v>
      </c>
      <c r="AQ951" s="5" t="b">
        <f t="array" ref="AQ951">IF(OR(AND(ISBLANK(Spreadsheet!L1161),ISBLANK(Spreadsheet!C1161)),AND(NOT(ISBLANK(Spreadsheet!C1161)),NOT(ISBLANK(Spreadsheet!D1161)))),TRUE,ISNUMBER(MATCH(TRUE,EXACT(Spreadsheet!L1161,MaritalStatus),0)))</f>
        <v>1</v>
      </c>
      <c r="AR951" s="5" t="b">
        <f ca="1">IF(ISERROR(DATEVALUE(TEXT(Spreadsheet!M1161,"mm/dd/yyyy")) &gt; TODAY()),IF(ISBLANK(Spreadsheet!M1161),TRUE,FALSE),IF(DATEVALUE(TEXT(Spreadsheet!M1161,"mm/dd/yyyy")) &gt; TODAY(),FALSE,TRUE))</f>
        <v>1</v>
      </c>
      <c r="AS951" s="5" t="b">
        <f>OR(ISBLANK(Spreadsheet!N1161),LEN(Spreadsheet!N1161)&lt;=100)</f>
        <v>1</v>
      </c>
      <c r="AT951" s="5" t="b">
        <f>OR(ISBLANK(Spreadsheet!O1161),UPPER(Spreadsheet!O1161)="YES")</f>
        <v>1</v>
      </c>
      <c r="AU951" s="5" t="b">
        <f>OR(ISBLANK(Spreadsheet!P1161),UPPER(Spreadsheet!P1161)="YES")</f>
        <v>1</v>
      </c>
      <c r="AV951" s="5" t="b">
        <f t="array" ref="AV951">IF(ISBLANK(Spreadsheet!Q1161),TRUE,ISNUMBER(MATCH(TRUE,EXACT(Spreadsheet!Q1161,OnGroupsPriorIns),0)))</f>
        <v>1</v>
      </c>
      <c r="AW951" s="5" t="b">
        <f>OR(ISBLANK(Spreadsheet!R1161),UPPER(Spreadsheet!R1161)="YES")</f>
        <v>1</v>
      </c>
      <c r="AX951" s="5" t="b">
        <f>OR(ISBLANK(Spreadsheet!S1161),UPPER(Spreadsheet!S1161)="YES")</f>
        <v>1</v>
      </c>
      <c r="AY951" s="5" t="b">
        <f>OR(AND(ISBLANK(Spreadsheet!C1161),LEN(Spreadsheet!T1161)=0),AND(NOT(ISBLANK(Spreadsheet!C1161)),LEN(Spreadsheet!T1161)&gt;0,LEN(Spreadsheet!T1161)&lt;=50))</f>
        <v>1</v>
      </c>
      <c r="AZ951" s="5" t="b">
        <f>OR(LEN(Spreadsheet!U1161)=0,AND(LEN(Spreadsheet!U1161)&gt;0,LEN(Spreadsheet!U1161)&lt;=50))</f>
        <v>1</v>
      </c>
      <c r="BA951" s="5" t="b">
        <f>OR(AND(ISBLANK(Spreadsheet!C1161),LEN(Spreadsheet!V1161)=0),AND(NOT(ISBLANK(Spreadsheet!C1161)),LEN(Spreadsheet!V1161)&gt;0,LEN(Spreadsheet!V1161)&lt;=50))</f>
        <v>1</v>
      </c>
      <c r="BB951" s="5" t="b">
        <f t="array" ref="BB951">IF(AND(ISBLANK(Spreadsheet!C1161),LEN(Spreadsheet!W1161)=0),TRUE,ISNUMBER(MATCH(TRUE,EXACT(Spreadsheet!W1161,States),0)))</f>
        <v>1</v>
      </c>
      <c r="BC951" s="5" t="b">
        <f>OR(AND(ISBLANK(Spreadsheet!C1161),LEN(Spreadsheet!X1161)=0),AND(NOT(ISBLANK(Spreadsheet!C1161)),LEN(Spreadsheet!X1161)&gt;0,LEN(Spreadsheet!X1161)=5,ISNUMBER(VALUE(Spreadsheet!X1161))))</f>
        <v>1</v>
      </c>
      <c r="BD951" s="5" t="b">
        <f>OR(ISBLANK(Spreadsheet!Z1161),LEN(Spreadsheet!Z1161)&lt;=50)</f>
        <v>1</v>
      </c>
      <c r="BE951" s="5" t="b">
        <f>ISBLANK(Spreadsheet!AA1161)</f>
        <v>1</v>
      </c>
      <c r="BF951" s="5" t="b">
        <f>ISBLANK(Spreadsheet!AB1161)</f>
        <v>1</v>
      </c>
      <c r="BG951" s="5" t="b">
        <f>IF(ISERROR(DATEVALUE(TEXT(Spreadsheet!AC1161,"mm/dd/yyyy")) &gt; DATEVALUE(TEXT(Spreadsheet!J1161,"mm/dd/yyyy"))),IF(OR(AND(ISBLANK(Spreadsheet!AC1161),ISBLANK(Spreadsheet!C1161)),AND(NOT(ISBLANK(Spreadsheet!C1161)),ISBLANK(Spreadsheet!AC1161),NOT(ISBLANK(Spreadsheet!D1161)))),TRUE,FALSE),IF(DATEVALUE(TEXT(Spreadsheet!AC1161,"mm/dd/yyyy")) &gt; DATEVALUE(TEXT(Spreadsheet!J1161,"mm/dd/yyyy")),TRUE,FALSE))</f>
        <v>1</v>
      </c>
      <c r="BH951" s="5" t="b">
        <f>OR(AND(ISBLANK(Spreadsheet!C1161),ISBLANK(Spreadsheet!AE1161)),AND(NOT(ISBLANK(Spreadsheet!C1161)),NOT(ISBLANK(Spreadsheet!D1161)),ISBLANK(Spreadsheet!AE1161)),AND(NOT(ISBLANK(Spreadsheet!C1161)),ISBLANK(Spreadsheet!D1161),NOT(ISBLANK(Spreadsheet!AE1161)),LEN(Spreadsheet!AE1161)&lt;=100))</f>
        <v>1</v>
      </c>
      <c r="BI951" s="5" t="b">
        <f t="array" ref="BI951">IF(ISBLANK(Spreadsheet!AF1161),TRUE,ISNUMBER(MATCH(TRUE,EXACT(Spreadsheet!AF1161,CobraShortReasons),0)))</f>
        <v>1</v>
      </c>
      <c r="BJ951" s="5" t="b">
        <f ca="1">IF(ISERROR(DATEVALUE(TEXT(Spreadsheet!AG1161,"mm/dd/yyyy")) &gt; TODAY()),IF(ISBLANK(Spreadsheet!AG1161),TRUE,FALSE),IF(DATEVALUE(TEXT(Spreadsheet!AG1161,"mm/dd/yyyy")) &gt; TODAY(),FALSE,TRUE))</f>
        <v>1</v>
      </c>
      <c r="BK951" s="5" t="b">
        <f>OR(ISBLANK(Spreadsheet!AH1161),LEN(Spreadsheet!AH1161)&lt;=25)</f>
        <v>1</v>
      </c>
      <c r="BL951" s="5" t="b">
        <f t="array" aca="1" ref="BL951" ca="1">IF(ISBLANK(Spreadsheet!AI1161),TRUE,ISNUMBER(MATCH(TRUE,EXACT(Spreadsheet!AI1161,INDIRECT(Spreadsheet!$D$2)),0)))</f>
        <v>1</v>
      </c>
      <c r="BM951" s="5" t="b">
        <f t="array" aca="1" ref="BM951" ca="1">IF(ISBLANK(Spreadsheet!AJ1161),TRUE,ISNUMBER(MATCH(TRUE,EXACT(Spreadsheet!AJ1161,INDIRECT(Spreadsheet!BJ951)),0)))</f>
        <v>1</v>
      </c>
      <c r="BN951" s="5" t="b">
        <f t="array" ref="BN951">IF(ISBLANK(Spreadsheet!AK1161),TRUE,ISNUMBER(MATCH(TRUE,EXACT(Spreadsheet!AK1161,DentalPlans),0)))</f>
        <v>1</v>
      </c>
      <c r="BO951" s="5" t="b">
        <f t="array" aca="1" ref="BO951" ca="1">IF(ISBLANK(Spreadsheet!AL1161),TRUE,ISNUMBER(MATCH(TRUE,EXACT(Spreadsheet!AL1161,INDIRECT(Spreadsheet!BK951)),0)))</f>
        <v>1</v>
      </c>
      <c r="BP951" s="5" t="b">
        <f t="array" ref="BP951">IF(ISBLANK(Spreadsheet!AM1161),TRUE,ISNUMBER(MATCH(TRUE,EXACT(Spreadsheet!AM1161,VisionPlans),0)))</f>
        <v>1</v>
      </c>
      <c r="BQ951" s="5" t="b">
        <f t="array" aca="1" ref="BQ951" ca="1">IF(ISBLANK(Spreadsheet!AN1161),TRUE,ISNUMBER(MATCH(TRUE,EXACT(Spreadsheet!AN1161,INDIRECT(Spreadsheet!BL951)),0)))</f>
        <v>1</v>
      </c>
      <c r="BR951" s="5" t="b">
        <f t="array" ref="BR951">IF(ISBLANK(Spreadsheet!AO1161),TRUE,ISNUMBER(MATCH(TRUE,EXACT(Spreadsheet!AO1161,LifeBenefitClasses),0)))</f>
        <v>1</v>
      </c>
      <c r="BS951" s="5" t="b">
        <f>IF(OR(ISBLANK(Spreadsheet!AO1161), Spreadsheet!AO1161="Waive"),IF(ISBLANK(Spreadsheet!AP1161),TRUE,FALSE),IF(OR(AND(NOT(ISBLANK(Spreadsheet!AO1161)),ISBLANK(Spreadsheet!AP1161)),NOT(ISNUMBER(VALUE(Spreadsheet!AP1161)))),FALSE,IF(OR(AND(Spreadsheet!AP1161&lt;6,MOD(Spreadsheet!AP1161*10,5)=0), MOD(Spreadsheet!AP1161,5000)=0),TRUE,FALSE)))</f>
        <v>1</v>
      </c>
      <c r="BT951" s="5" t="b">
        <f t="array" ref="BT951">IF(ISBLANK(Spreadsheet!AQ1161),TRUE,ISNUMBER(MATCH(TRUE,EXACT(Spreadsheet!AQ1161,EnrollWaive),0)))</f>
        <v>1</v>
      </c>
      <c r="BU951" s="5" t="b">
        <f t="array" ref="BU951">IF(ISBLANK(Spreadsheet!AR1161),TRUE,ISNUMBER(MATCH(TRUE,EXACT(Spreadsheet!AR1161,LifeBenefitClasses),0)))</f>
        <v>1</v>
      </c>
      <c r="BV951" s="5" t="b">
        <f>IF(OR(ISBLANK(Spreadsheet!AR1161), Spreadsheet!AR1161="Waive"),IF(ISBLANK(Spreadsheet!AS1161),TRUE,FALSE),IF(OR(AND(NOT(ISBLANK(Spreadsheet!AR1161)),ISBLANK(Spreadsheet!AS1161)),NOT(ISNUMBER(VALUE(Spreadsheet!AS1161)))),FALSE,IF(OR(AND(Spreadsheet!AS1161&lt;6,MOD(Spreadsheet!AS1161*10,5)=0), MOD(Spreadsheet!AS1161,10000)=0),TRUE,FALSE)))</f>
        <v>1</v>
      </c>
      <c r="BW951" s="5" t="b">
        <f t="array" ref="BW951">IF(ISBLANK(Spreadsheet!AT1161),TRUE,ISNUMBER(MATCH(TRUE,EXACT(Spreadsheet!AT1161,LifeBenefitClasses),0)))</f>
        <v>1</v>
      </c>
      <c r="BX951" s="5" t="b">
        <f>IF(OR(ISBLANK(Spreadsheet!AT1161), Spreadsheet!AT1161="Waive"),IF(ISBLANK(Spreadsheet!AU1161),TRUE,FALSE),IF(OR(AND(NOT(ISBLANK(Spreadsheet!AT1161)),ISBLANK(Spreadsheet!AU1161)),NOT(ISNUMBER(VALUE(Spreadsheet!AU1161)))),FALSE,IF(AND(NOT(OR(ISBLANK(Spreadsheet!AT1161),Spreadsheet!AT1161="Waive")),NOT(OR(ISBLANK(Spreadsheet!AR1161),Spreadsheet!AR1161="Waive")),MOD(Spreadsheet!AU1161,5000)=0, Spreadsheet!AU1161&lt;=(Spreadsheet!AS1161*0.5)),TRUE,FALSE)))</f>
        <v>1</v>
      </c>
      <c r="BY951" s="5" t="b">
        <f t="array" ref="BY951">IF(ISBLANK(Spreadsheet!AV1161),TRUE,ISNUMBER(MATCH(TRUE,EXACT(Spreadsheet!AV1161,EnrollWaive),0)))</f>
        <v>1</v>
      </c>
      <c r="BZ951" s="5" t="b">
        <f t="array" ref="BZ951">IF(ISBLANK(Spreadsheet!AW1161),TRUE,ISNUMBER(MATCH(TRUE,EXACT(Spreadsheet!AW1161,LifeBenefitClasses),0)))</f>
        <v>1</v>
      </c>
      <c r="CA951" s="5" t="b">
        <f t="array" ref="CA951">IF(ISBLANK(Spreadsheet!AX1161),TRUE,ISNUMBER(MATCH(TRUE,EXACT(Spreadsheet!AX1161,LifeBenefitClasses),0)))</f>
        <v>1</v>
      </c>
      <c r="CB951" s="5" t="b">
        <f t="array" ref="CB951">IF(ISBLANK(Spreadsheet!AY1161),TRUE,ISNUMBER(MATCH(TRUE,EXACT(Spreadsheet!AY1161,LifeBenefitClasses),0)))</f>
        <v>1</v>
      </c>
      <c r="CC951" s="5" t="b">
        <f t="array" ref="CC951">IF(ISBLANK(Spreadsheet!AZ1161),TRUE,ISNUMBER(MATCH(TRUE,EXACT(Spreadsheet!AZ1161,LifeBenefitClasses),0)))</f>
        <v>1</v>
      </c>
      <c r="CD951" s="5" t="b">
        <f t="array" ref="CD951">IF(ISBLANK(Spreadsheet!BA1161),TRUE,ISNUMBER(MATCH(TRUE,EXACT(Spreadsheet!BA1161,LifeBenefitClasses),0)))</f>
        <v>1</v>
      </c>
      <c r="CE951" s="5" t="b">
        <f>IF(OR(ISBLANK(Spreadsheet!BA1161), Spreadsheet!BA1161="Waive"),IF(ISBLANK(Spreadsheet!BB1161),TRUE,FALSE),IF(OR(AND(NOT(ISBLANK(Spreadsheet!BA1161)),ISBLANK(Spreadsheet!BB1161)),NOT(ISNUMBER(VALUE(Spreadsheet!BB1161))),ISBLANK(Spreadsheet!BC1161),NOT(ISNUMBER(VALUE(Spreadsheet!BC1161)))),FALSE,IF(AND(Spreadsheet!BB1161&gt;=50000,Spreadsheet!BB1161&lt;=250000,MOD(Spreadsheet!BB1161,10000)=0,Spreadsheet!BB1161&lt;=(10*Spreadsheet!BC1161)),TRUE,FALSE)))</f>
        <v>1</v>
      </c>
      <c r="CF951" s="5" t="b">
        <f>IF(NOT(ISBLANK(Spreadsheet!BC951)),AND(ISNUMBER(VALUE(Spreadsheet!BC951)),Spreadsheet!BC951&gt;0),AND(OR(ISBLANK(Spreadsheet!AO951),Spreadsheet!AO951="Waive",AND(NOT(OR(ISBLANK(Spreadsheet!AO951),Spreadsheet!AO951="Waive")),Spreadsheet!AP951&gt;=6)),OR(ISBLANK(Spreadsheet!AR951),AND(NOT(OR(ISBLANK(Spreadsheet!AR951),Spreadsheet!AR951="Waive")),Spreadsheet!AS951&gt;=6)),OR(ISBLANK(Spreadsheet!AW951)),OR(ISBLANK(Spreadsheet!AX951)),OR(ISBLANK(Spreadsheet!AY951)),OR(ISBLANK(Spreadsheet!AZ951)),OR(ISBLANK(Spreadsheet!BA951),Spreadsheet!BA951="Waive")))</f>
        <v>1</v>
      </c>
      <c r="CG951" s="5" t="b">
        <f t="shared" ca="1" si="69"/>
        <v>1</v>
      </c>
    </row>
    <row r="952" spans="8:85" x14ac:dyDescent="0.3">
      <c r="H952" s="5">
        <f t="shared" ca="1" si="66"/>
        <v>2</v>
      </c>
      <c r="I952" s="5" t="str">
        <f t="shared" ca="1" si="67"/>
        <v/>
      </c>
      <c r="J952" s="5" t="str">
        <f>IF(AND(NOT(ISBLANK(Spreadsheet!C1162)),ISBLANK(Spreadsheet!D1162)),Spreadsheet!F1162&amp;" "&amp;Spreadsheet!H1162,"")</f>
        <v/>
      </c>
      <c r="K952" s="5">
        <f>IF(AND(NOT(ISBLANK(Spreadsheet!C1162)),ISBLANK(Spreadsheet!D1162)),COUNTIFS(Spreadsheet!E$786:E1163,"=Child",Spreadsheet!C$786:C1163, "="&amp;Spreadsheet!C1162) + COUNTIFS(Spreadsheet!E$786:E1163,"=Step-child",Spreadsheet!C$786:C1163, "="&amp;Spreadsheet!C1162),0)</f>
        <v>0</v>
      </c>
      <c r="L952" s="5">
        <f>IF(NOT(ISBLANK(J952)),COUNTIFS(Spreadsheet!E$786:E1163,"=Wife",Spreadsheet!C$786:C1163, "="&amp;Spreadsheet!C1162) + COUNTIFS(Spreadsheet!E$786:E1163,"=Husband",Spreadsheet!C$786:C1163, "="&amp;Spreadsheet!C1162),0)</f>
        <v>0</v>
      </c>
      <c r="M952" s="5">
        <f>IF(NOT(ISBLANK(Spreadsheet!AJ1162)),VLOOKUP(Spreadsheet!AJ1162,'Drop Downs'!$P$2:$R$16,3,FALSE),0)</f>
        <v>0</v>
      </c>
      <c r="N952" s="5">
        <f>IF(NOT(ISBLANK(Spreadsheet!AJ1162)), VLOOKUP(Spreadsheet!AJ1162,'Drop Downs'!$P$2:$R$16,2,FALSE),0)</f>
        <v>0</v>
      </c>
      <c r="O952" s="5">
        <f>IF(NOT(ISBLANK(Spreadsheet!AL1162)),VLOOKUP(Spreadsheet!AL1162,'Drop Downs'!$P$2:$R$16,3,FALSE), 0)</f>
        <v>0</v>
      </c>
      <c r="P952" s="5">
        <f>IF(NOT(ISBLANK(Spreadsheet!AL1162)),VLOOKUP(Spreadsheet!AL1162,'Drop Downs'!$P$2:$R$16,2,FALSE),0)</f>
        <v>0</v>
      </c>
      <c r="Q952" s="5">
        <f>IF(NOT(ISBLANK(Spreadsheet!AN1162)),VLOOKUP(Spreadsheet!AN1162,'Drop Downs'!$P$2:$R$16,3,FALSE),0)</f>
        <v>0</v>
      </c>
      <c r="R952" s="5">
        <f>IF(NOT(ISBLANK(Spreadsheet!AN1162)),VLOOKUP(Spreadsheet!AN1162,'Drop Downs'!$P$2:$R$16,2,FALSE),0)</f>
        <v>0</v>
      </c>
      <c r="S952" s="5" t="str">
        <f>IF(OR(M952&gt;K952,N952&gt;L952,O952&gt;K952, Q952&gt;K952,N952&gt;L952, P952&gt;L952, R952&gt;L952),"Member currently has a coverage election over what he/she needs.  Please add more dependents or adjust the coverage election.","")&amp;(IF(AND(NOT(ISBLANK(Spreadsheet!C1162)),NOT(ISBLANK(Spreadsheet!D1162)),ISBLANK(Spreadsheet!E1162)),"Dependent lacks a relationship to member.Please select one from the drop-down.",""))</f>
        <v/>
      </c>
      <c r="T952" s="5" t="b">
        <f t="shared" si="68"/>
        <v>1</v>
      </c>
      <c r="U952" s="5" t="b">
        <f>OR(ISBLANK(Spreadsheet!C1162),IF(NOT(ISBLANK(Spreadsheet!D1162)),NOT(ISBLANK(Spreadsheet!E1162)),TRUE))</f>
        <v>1</v>
      </c>
      <c r="V952" s="5" t="b">
        <f>OR(ISBLANK(Spreadsheet!C1162), NOT(ISBLANK(Spreadsheet!I1162)))</f>
        <v>1</v>
      </c>
      <c r="W952" s="5" t="b">
        <f>OR(ISBLANK(Spreadsheet!D1162),NOT(ISBLANK(Spreadsheet!C1162)))</f>
        <v>1</v>
      </c>
      <c r="X952" s="155" t="str">
        <f>REPT("0",MIN(FIND({1,2,3,4,5,6,7,8,9},Spreadsheet!C1162&amp;"123456789"))-1)&amp;IF(ISBLANK(Spreadsheet!C1162),"",SUMPRODUCT(MID(0&amp;Spreadsheet!C1162,LARGE(INDEX(ISNUMBER(--MID(Spreadsheet!C1162,ROW($1:$225),1))*
 ROW($1:$225),0),ROW($1:$225))+1,1)*10^ROW($1:$225)/10))</f>
        <v/>
      </c>
      <c r="Y952" s="5" t="b">
        <f>IF(NOT(ISBLANK(Spreadsheet!C1162)),IF(AND(ISNUMBER(VALUE(Spreadsheet!C1162)), LEN(Spreadsheet!C1162)=9),TRUE,FALSE),TRUE)</f>
        <v>1</v>
      </c>
      <c r="Z952" s="155" t="str">
        <f>REPT("0",MIN(FIND({1,2,3,4,5,6,7,8,9},Spreadsheet!D1162&amp;"123456789"))-1)&amp;IF(ISBLANK(Spreadsheet!D1162),"",SUMPRODUCT(MID(0&amp;Spreadsheet!D1162,LARGE(INDEX(ISNUMBER(--MID(Spreadsheet!D1162,ROW($1:$225),1))*
 ROW($1:$225),0),ROW($1:$225))+1,1)*10^ROW($1:$225)/10))</f>
        <v/>
      </c>
      <c r="AA952" s="5" t="b">
        <f>IF(AND(NOT(ISBLANK(Spreadsheet!D1162)),NOT(ISBLANK(Spreadsheet!C1162))),IF(AND(ISNUMBER(VALUE(Spreadsheet!D1162)), LEN(Spreadsheet!D1162)=9),TRUE,FALSE),IF(AND(NOT(ISBLANK(Spreadsheet!D1162)),ISBLANK(Spreadsheet!C1162)),FALSE,TRUE))</f>
        <v>1</v>
      </c>
      <c r="AB952" s="5" t="b">
        <f>OR(ISBLANK(Spreadsheet!Y952),IF(NOT(ISBLANK(Spreadsheet!Y952)),LEN(Spreadsheet!Y952)=10,ISNUMBER(VALUE(Spreadsheet!Y952))))</f>
        <v>1</v>
      </c>
      <c r="AC952" s="5" t="b">
        <f>OR(ISBLANK(Spreadsheet!AI1162), AND(NOT(ISBLANK(Spreadsheet!AJ1162)), NOT(ISNUMBER(SEARCH("Waive",Spreadsheet!AJ1162)))))</f>
        <v>1</v>
      </c>
      <c r="AD952" s="5" t="b">
        <f>OR(ISBLANK(Spreadsheet!AK1162), AND(NOT(ISBLANK(Spreadsheet!AL1162)), NOT(ISNUMBER(SEARCH("Waive",Spreadsheet!AL1162)))))</f>
        <v>1</v>
      </c>
      <c r="AE952" s="5" t="b">
        <f>OR(ISBLANK(Spreadsheet!AM1162), AND(NOT(ISBLANK(Spreadsheet!AN1162)), NOT(ISNUMBER(SEARCH("Waive", Spreadsheet!AN1162)))))</f>
        <v>1</v>
      </c>
      <c r="AF952" s="5" t="b">
        <f>OR(ISBLANK(Spreadsheet!C1162), NOT(ISBLANK(Spreadsheet!D1162)),NOT(ISBLANK(Spreadsheet!L1162)))</f>
        <v>1</v>
      </c>
      <c r="AG952" s="5" t="b">
        <f>IF(AND(NOT(ISBLANK(Spreadsheet!C1162)), NOT(ISBLANK(Spreadsheet!D1162)),Spreadsheet!C1162&lt;&gt;Spreadsheet!D1162),IF(ISERROR(VLOOKUP(Spreadsheet!C1162, Spreadsheet!$C$6:'Spreadsheet'!$C1161,1,FALSE)), FALSE, TRUE),TRUE)</f>
        <v>1</v>
      </c>
      <c r="AH952" s="5" t="b">
        <f>Spreadsheet!$B$2=Spreadsheet!AD952</f>
        <v>1</v>
      </c>
      <c r="AI952" s="5" t="b">
        <f>IF(ISBLANK(Spreadsheet!G1162),TRUE,IF(OR(LEN(Spreadsheet!G1162)&gt;1,ISNUMBER(VALUE(Spreadsheet!G1162))),FALSE,TRUE))</f>
        <v>1</v>
      </c>
      <c r="AJ952" s="5" t="b">
        <f>OR(ISBLANK(Spreadsheet!C1162), NOT(ISBLANK(Spreadsheet!B1162)), NOT(ISBLANK(Spreadsheet!D1162)))</f>
        <v>1</v>
      </c>
      <c r="AK952" s="5" t="b">
        <f t="array" ref="AK952">IF(OR(AND(ISBLANK(Spreadsheet!E1162),ISBLANK(Spreadsheet!D1162),NOT(ISBLANK(Spreadsheet!C1162))),AND(ISBLANK(Spreadsheet!E1162),ISBLANK(Spreadsheet!D1162),ISBLANK(Spreadsheet!C1162))),TRUE,ISNUMBER(MATCH(TRUE,EXACT(Spreadsheet!E1162,Relationships),0)))</f>
        <v>1</v>
      </c>
      <c r="AL952" s="5" t="b">
        <f>IF(NOT(ISBLANK(Spreadsheet!C1162)),IF(OR(ISBLANK(Spreadsheet!F1162),LEN(Spreadsheet!F1162)&gt;40),FALSE,TRUE),TRUE)</f>
        <v>1</v>
      </c>
      <c r="AM952" s="5" t="b">
        <f>IF(NOT(ISBLANK(Spreadsheet!C1162)),IF(OR(ISBLANK(Spreadsheet!H1162),LEN(Spreadsheet!H1162)&gt;40),FALSE,TRUE),TRUE)</f>
        <v>1</v>
      </c>
      <c r="AN952" s="5" t="b">
        <f t="array" ref="AN952">IF(ISBLANK(Spreadsheet!I1162),TRUE,ISNUMBER(MATCH(TRUE,EXACT(Spreadsheet!I1162,GenderValues),0)))</f>
        <v>1</v>
      </c>
      <c r="AO952" s="5" t="b">
        <f ca="1">IF(ISERROR(DATEVALUE(TEXT(Spreadsheet!J1162,"mm/dd/yyyy")) &gt; TODAY()),IF(AND(ISBLANK(Spreadsheet!J1162),ISBLANK(Spreadsheet!C1162)),TRUE,FALSE),IF(DATEVALUE(TEXT(Spreadsheet!J1162,"mm/dd/yyyy")) &gt; TODAY(),FALSE,TRUE))</f>
        <v>1</v>
      </c>
      <c r="AP952" s="5" t="b">
        <f>OR(ISBLANK(Spreadsheet!K1162),LEN(Spreadsheet!K1162)&lt;=100)</f>
        <v>1</v>
      </c>
      <c r="AQ952" s="5" t="b">
        <f t="array" ref="AQ952">IF(OR(AND(ISBLANK(Spreadsheet!L1162),ISBLANK(Spreadsheet!C1162)),AND(NOT(ISBLANK(Spreadsheet!C1162)),NOT(ISBLANK(Spreadsheet!D1162)))),TRUE,ISNUMBER(MATCH(TRUE,EXACT(Spreadsheet!L1162,MaritalStatus),0)))</f>
        <v>1</v>
      </c>
      <c r="AR952" s="5" t="b">
        <f ca="1">IF(ISERROR(DATEVALUE(TEXT(Spreadsheet!M1162,"mm/dd/yyyy")) &gt; TODAY()),IF(ISBLANK(Spreadsheet!M1162),TRUE,FALSE),IF(DATEVALUE(TEXT(Spreadsheet!M1162,"mm/dd/yyyy")) &gt; TODAY(),FALSE,TRUE))</f>
        <v>1</v>
      </c>
      <c r="AS952" s="5" t="b">
        <f>OR(ISBLANK(Spreadsheet!N1162),LEN(Spreadsheet!N1162)&lt;=100)</f>
        <v>1</v>
      </c>
      <c r="AT952" s="5" t="b">
        <f>OR(ISBLANK(Spreadsheet!O1162),UPPER(Spreadsheet!O1162)="YES")</f>
        <v>1</v>
      </c>
      <c r="AU952" s="5" t="b">
        <f>OR(ISBLANK(Spreadsheet!P1162),UPPER(Spreadsheet!P1162)="YES")</f>
        <v>1</v>
      </c>
      <c r="AV952" s="5" t="b">
        <f t="array" ref="AV952">IF(ISBLANK(Spreadsheet!Q1162),TRUE,ISNUMBER(MATCH(TRUE,EXACT(Spreadsheet!Q1162,OnGroupsPriorIns),0)))</f>
        <v>1</v>
      </c>
      <c r="AW952" s="5" t="b">
        <f>OR(ISBLANK(Spreadsheet!R1162),UPPER(Spreadsheet!R1162)="YES")</f>
        <v>1</v>
      </c>
      <c r="AX952" s="5" t="b">
        <f>OR(ISBLANK(Spreadsheet!S1162),UPPER(Spreadsheet!S1162)="YES")</f>
        <v>1</v>
      </c>
      <c r="AY952" s="5" t="b">
        <f>OR(AND(ISBLANK(Spreadsheet!C1162),LEN(Spreadsheet!T1162)=0),AND(NOT(ISBLANK(Spreadsheet!C1162)),LEN(Spreadsheet!T1162)&gt;0,LEN(Spreadsheet!T1162)&lt;=50))</f>
        <v>1</v>
      </c>
      <c r="AZ952" s="5" t="b">
        <f>OR(LEN(Spreadsheet!U1162)=0,AND(LEN(Spreadsheet!U1162)&gt;0,LEN(Spreadsheet!U1162)&lt;=50))</f>
        <v>1</v>
      </c>
      <c r="BA952" s="5" t="b">
        <f>OR(AND(ISBLANK(Spreadsheet!C1162),LEN(Spreadsheet!V1162)=0),AND(NOT(ISBLANK(Spreadsheet!C1162)),LEN(Spreadsheet!V1162)&gt;0,LEN(Spreadsheet!V1162)&lt;=50))</f>
        <v>1</v>
      </c>
      <c r="BB952" s="5" t="b">
        <f t="array" ref="BB952">IF(AND(ISBLANK(Spreadsheet!C1162),LEN(Spreadsheet!W1162)=0),TRUE,ISNUMBER(MATCH(TRUE,EXACT(Spreadsheet!W1162,States),0)))</f>
        <v>1</v>
      </c>
      <c r="BC952" s="5" t="b">
        <f>OR(AND(ISBLANK(Spreadsheet!C1162),LEN(Spreadsheet!X1162)=0),AND(NOT(ISBLANK(Spreadsheet!C1162)),LEN(Spreadsheet!X1162)&gt;0,LEN(Spreadsheet!X1162)=5,ISNUMBER(VALUE(Spreadsheet!X1162))))</f>
        <v>1</v>
      </c>
      <c r="BD952" s="5" t="b">
        <f>OR(ISBLANK(Spreadsheet!Z1162),LEN(Spreadsheet!Z1162)&lt;=50)</f>
        <v>1</v>
      </c>
      <c r="BE952" s="5" t="b">
        <f>ISBLANK(Spreadsheet!AA1162)</f>
        <v>1</v>
      </c>
      <c r="BF952" s="5" t="b">
        <f>ISBLANK(Spreadsheet!AB1162)</f>
        <v>1</v>
      </c>
      <c r="BG952" s="5" t="b">
        <f>IF(ISERROR(DATEVALUE(TEXT(Spreadsheet!AC1162,"mm/dd/yyyy")) &gt; DATEVALUE(TEXT(Spreadsheet!J1162,"mm/dd/yyyy"))),IF(OR(AND(ISBLANK(Spreadsheet!AC1162),ISBLANK(Spreadsheet!C1162)),AND(NOT(ISBLANK(Spreadsheet!C1162)),ISBLANK(Spreadsheet!AC1162),NOT(ISBLANK(Spreadsheet!D1162)))),TRUE,FALSE),IF(DATEVALUE(TEXT(Spreadsheet!AC1162,"mm/dd/yyyy")) &gt; DATEVALUE(TEXT(Spreadsheet!J1162,"mm/dd/yyyy")),TRUE,FALSE))</f>
        <v>1</v>
      </c>
      <c r="BH952" s="5" t="b">
        <f>OR(AND(ISBLANK(Spreadsheet!C1162),ISBLANK(Spreadsheet!AE1162)),AND(NOT(ISBLANK(Spreadsheet!C1162)),NOT(ISBLANK(Spreadsheet!D1162)),ISBLANK(Spreadsheet!AE1162)),AND(NOT(ISBLANK(Spreadsheet!C1162)),ISBLANK(Spreadsheet!D1162),NOT(ISBLANK(Spreadsheet!AE1162)),LEN(Spreadsheet!AE1162)&lt;=100))</f>
        <v>1</v>
      </c>
      <c r="BI952" s="5" t="b">
        <f t="array" ref="BI952">IF(ISBLANK(Spreadsheet!AF1162),TRUE,ISNUMBER(MATCH(TRUE,EXACT(Spreadsheet!AF1162,CobraShortReasons),0)))</f>
        <v>1</v>
      </c>
      <c r="BJ952" s="5" t="b">
        <f ca="1">IF(ISERROR(DATEVALUE(TEXT(Spreadsheet!AG1162,"mm/dd/yyyy")) &gt; TODAY()),IF(ISBLANK(Spreadsheet!AG1162),TRUE,FALSE),IF(DATEVALUE(TEXT(Spreadsheet!AG1162,"mm/dd/yyyy")) &gt; TODAY(),FALSE,TRUE))</f>
        <v>1</v>
      </c>
      <c r="BK952" s="5" t="b">
        <f>OR(ISBLANK(Spreadsheet!AH1162),LEN(Spreadsheet!AH1162)&lt;=25)</f>
        <v>1</v>
      </c>
      <c r="BL952" s="5" t="b">
        <f t="array" aca="1" ref="BL952" ca="1">IF(ISBLANK(Spreadsheet!AI1162),TRUE,ISNUMBER(MATCH(TRUE,EXACT(Spreadsheet!AI1162,INDIRECT(Spreadsheet!$D$2)),0)))</f>
        <v>1</v>
      </c>
      <c r="BM952" s="5" t="b">
        <f t="array" aca="1" ref="BM952" ca="1">IF(ISBLANK(Spreadsheet!AJ1162),TRUE,ISNUMBER(MATCH(TRUE,EXACT(Spreadsheet!AJ1162,INDIRECT(Spreadsheet!BJ952)),0)))</f>
        <v>1</v>
      </c>
      <c r="BN952" s="5" t="b">
        <f t="array" ref="BN952">IF(ISBLANK(Spreadsheet!AK1162),TRUE,ISNUMBER(MATCH(TRUE,EXACT(Spreadsheet!AK1162,DentalPlans),0)))</f>
        <v>1</v>
      </c>
      <c r="BO952" s="5" t="b">
        <f t="array" aca="1" ref="BO952" ca="1">IF(ISBLANK(Spreadsheet!AL1162),TRUE,ISNUMBER(MATCH(TRUE,EXACT(Spreadsheet!AL1162,INDIRECT(Spreadsheet!BK952)),0)))</f>
        <v>1</v>
      </c>
      <c r="BP952" s="5" t="b">
        <f t="array" ref="BP952">IF(ISBLANK(Spreadsheet!AM1162),TRUE,ISNUMBER(MATCH(TRUE,EXACT(Spreadsheet!AM1162,VisionPlans),0)))</f>
        <v>1</v>
      </c>
      <c r="BQ952" s="5" t="b">
        <f t="array" aca="1" ref="BQ952" ca="1">IF(ISBLANK(Spreadsheet!AN1162),TRUE,ISNUMBER(MATCH(TRUE,EXACT(Spreadsheet!AN1162,INDIRECT(Spreadsheet!BL952)),0)))</f>
        <v>1</v>
      </c>
      <c r="BR952" s="5" t="b">
        <f t="array" ref="BR952">IF(ISBLANK(Spreadsheet!AO1162),TRUE,ISNUMBER(MATCH(TRUE,EXACT(Spreadsheet!AO1162,LifeBenefitClasses),0)))</f>
        <v>1</v>
      </c>
      <c r="BS952" s="5" t="b">
        <f>IF(OR(ISBLANK(Spreadsheet!AO1162), Spreadsheet!AO1162="Waive"),IF(ISBLANK(Spreadsheet!AP1162),TRUE,FALSE),IF(OR(AND(NOT(ISBLANK(Spreadsheet!AO1162)),ISBLANK(Spreadsheet!AP1162)),NOT(ISNUMBER(VALUE(Spreadsheet!AP1162)))),FALSE,IF(OR(AND(Spreadsheet!AP1162&lt;6,MOD(Spreadsheet!AP1162*10,5)=0), MOD(Spreadsheet!AP1162,5000)=0),TRUE,FALSE)))</f>
        <v>1</v>
      </c>
      <c r="BT952" s="5" t="b">
        <f t="array" ref="BT952">IF(ISBLANK(Spreadsheet!AQ1162),TRUE,ISNUMBER(MATCH(TRUE,EXACT(Spreadsheet!AQ1162,EnrollWaive),0)))</f>
        <v>1</v>
      </c>
      <c r="BU952" s="5" t="b">
        <f t="array" ref="BU952">IF(ISBLANK(Spreadsheet!AR1162),TRUE,ISNUMBER(MATCH(TRUE,EXACT(Spreadsheet!AR1162,LifeBenefitClasses),0)))</f>
        <v>1</v>
      </c>
      <c r="BV952" s="5" t="b">
        <f>IF(OR(ISBLANK(Spreadsheet!AR1162), Spreadsheet!AR1162="Waive"),IF(ISBLANK(Spreadsheet!AS1162),TRUE,FALSE),IF(OR(AND(NOT(ISBLANK(Spreadsheet!AR1162)),ISBLANK(Spreadsheet!AS1162)),NOT(ISNUMBER(VALUE(Spreadsheet!AS1162)))),FALSE,IF(OR(AND(Spreadsheet!AS1162&lt;6,MOD(Spreadsheet!AS1162*10,5)=0), MOD(Spreadsheet!AS1162,10000)=0),TRUE,FALSE)))</f>
        <v>1</v>
      </c>
      <c r="BW952" s="5" t="b">
        <f t="array" ref="BW952">IF(ISBLANK(Spreadsheet!AT1162),TRUE,ISNUMBER(MATCH(TRUE,EXACT(Spreadsheet!AT1162,LifeBenefitClasses),0)))</f>
        <v>1</v>
      </c>
      <c r="BX952" s="5" t="b">
        <f>IF(OR(ISBLANK(Spreadsheet!AT1162), Spreadsheet!AT1162="Waive"),IF(ISBLANK(Spreadsheet!AU1162),TRUE,FALSE),IF(OR(AND(NOT(ISBLANK(Spreadsheet!AT1162)),ISBLANK(Spreadsheet!AU1162)),NOT(ISNUMBER(VALUE(Spreadsheet!AU1162)))),FALSE,IF(AND(NOT(OR(ISBLANK(Spreadsheet!AT1162),Spreadsheet!AT1162="Waive")),NOT(OR(ISBLANK(Spreadsheet!AR1162),Spreadsheet!AR1162="Waive")),MOD(Spreadsheet!AU1162,5000)=0, Spreadsheet!AU1162&lt;=(Spreadsheet!AS1162*0.5)),TRUE,FALSE)))</f>
        <v>1</v>
      </c>
      <c r="BY952" s="5" t="b">
        <f t="array" ref="BY952">IF(ISBLANK(Spreadsheet!AV1162),TRUE,ISNUMBER(MATCH(TRUE,EXACT(Spreadsheet!AV1162,EnrollWaive),0)))</f>
        <v>1</v>
      </c>
      <c r="BZ952" s="5" t="b">
        <f t="array" ref="BZ952">IF(ISBLANK(Spreadsheet!AW1162),TRUE,ISNUMBER(MATCH(TRUE,EXACT(Spreadsheet!AW1162,LifeBenefitClasses),0)))</f>
        <v>1</v>
      </c>
      <c r="CA952" s="5" t="b">
        <f t="array" ref="CA952">IF(ISBLANK(Spreadsheet!AX1162),TRUE,ISNUMBER(MATCH(TRUE,EXACT(Spreadsheet!AX1162,LifeBenefitClasses),0)))</f>
        <v>1</v>
      </c>
      <c r="CB952" s="5" t="b">
        <f t="array" ref="CB952">IF(ISBLANK(Spreadsheet!AY1162),TRUE,ISNUMBER(MATCH(TRUE,EXACT(Spreadsheet!AY1162,LifeBenefitClasses),0)))</f>
        <v>1</v>
      </c>
      <c r="CC952" s="5" t="b">
        <f t="array" ref="CC952">IF(ISBLANK(Spreadsheet!AZ1162),TRUE,ISNUMBER(MATCH(TRUE,EXACT(Spreadsheet!AZ1162,LifeBenefitClasses),0)))</f>
        <v>1</v>
      </c>
      <c r="CD952" s="5" t="b">
        <f t="array" ref="CD952">IF(ISBLANK(Spreadsheet!BA1162),TRUE,ISNUMBER(MATCH(TRUE,EXACT(Spreadsheet!BA1162,LifeBenefitClasses),0)))</f>
        <v>1</v>
      </c>
      <c r="CE952" s="5" t="b">
        <f>IF(OR(ISBLANK(Spreadsheet!BA1162), Spreadsheet!BA1162="Waive"),IF(ISBLANK(Spreadsheet!BB1162),TRUE,FALSE),IF(OR(AND(NOT(ISBLANK(Spreadsheet!BA1162)),ISBLANK(Spreadsheet!BB1162)),NOT(ISNUMBER(VALUE(Spreadsheet!BB1162))),ISBLANK(Spreadsheet!BC1162),NOT(ISNUMBER(VALUE(Spreadsheet!BC1162)))),FALSE,IF(AND(Spreadsheet!BB1162&gt;=50000,Spreadsheet!BB1162&lt;=250000,MOD(Spreadsheet!BB1162,10000)=0,Spreadsheet!BB1162&lt;=(10*Spreadsheet!BC1162)),TRUE,FALSE)))</f>
        <v>1</v>
      </c>
      <c r="CF952" s="5" t="b">
        <f>IF(NOT(ISBLANK(Spreadsheet!BC952)),AND(ISNUMBER(VALUE(Spreadsheet!BC952)),Spreadsheet!BC952&gt;0),AND(OR(ISBLANK(Spreadsheet!AO952),Spreadsheet!AO952="Waive",AND(NOT(OR(ISBLANK(Spreadsheet!AO952),Spreadsheet!AO952="Waive")),Spreadsheet!AP952&gt;=6)),OR(ISBLANK(Spreadsheet!AR952),AND(NOT(OR(ISBLANK(Spreadsheet!AR952),Spreadsheet!AR952="Waive")),Spreadsheet!AS952&gt;=6)),OR(ISBLANK(Spreadsheet!AW952)),OR(ISBLANK(Spreadsheet!AX952)),OR(ISBLANK(Spreadsheet!AY952)),OR(ISBLANK(Spreadsheet!AZ952)),OR(ISBLANK(Spreadsheet!BA952),Spreadsheet!BA952="Waive")))</f>
        <v>1</v>
      </c>
      <c r="CG952" s="5" t="b">
        <f t="shared" ca="1" si="69"/>
        <v>1</v>
      </c>
    </row>
    <row r="953" spans="8:85" x14ac:dyDescent="0.3">
      <c r="H953" s="5">
        <f t="shared" ca="1" si="66"/>
        <v>2</v>
      </c>
      <c r="I953" s="5" t="str">
        <f t="shared" ca="1" si="67"/>
        <v/>
      </c>
      <c r="J953" s="5" t="str">
        <f>IF(AND(NOT(ISBLANK(Spreadsheet!C1163)),ISBLANK(Spreadsheet!D1163)),Spreadsheet!F1163&amp;" "&amp;Spreadsheet!H1163,"")</f>
        <v/>
      </c>
      <c r="K953" s="5">
        <f>IF(AND(NOT(ISBLANK(Spreadsheet!C1163)),ISBLANK(Spreadsheet!D1163)),COUNTIFS(Spreadsheet!E$786:E1164,"=Child",Spreadsheet!C$786:C1164, "="&amp;Spreadsheet!C1163) + COUNTIFS(Spreadsheet!E$786:E1164,"=Step-child",Spreadsheet!C$786:C1164, "="&amp;Spreadsheet!C1163),0)</f>
        <v>0</v>
      </c>
      <c r="L953" s="5">
        <f>IF(NOT(ISBLANK(J953)),COUNTIFS(Spreadsheet!E$786:E1164,"=Wife",Spreadsheet!C$786:C1164, "="&amp;Spreadsheet!C1163) + COUNTIFS(Spreadsheet!E$786:E1164,"=Husband",Spreadsheet!C$786:C1164, "="&amp;Spreadsheet!C1163),0)</f>
        <v>0</v>
      </c>
      <c r="M953" s="5">
        <f>IF(NOT(ISBLANK(Spreadsheet!AJ1163)),VLOOKUP(Spreadsheet!AJ1163,'Drop Downs'!$P$2:$R$16,3,FALSE),0)</f>
        <v>0</v>
      </c>
      <c r="N953" s="5">
        <f>IF(NOT(ISBLANK(Spreadsheet!AJ1163)), VLOOKUP(Spreadsheet!AJ1163,'Drop Downs'!$P$2:$R$16,2,FALSE),0)</f>
        <v>0</v>
      </c>
      <c r="O953" s="5">
        <f>IF(NOT(ISBLANK(Spreadsheet!AL1163)),VLOOKUP(Spreadsheet!AL1163,'Drop Downs'!$P$2:$R$16,3,FALSE), 0)</f>
        <v>0</v>
      </c>
      <c r="P953" s="5">
        <f>IF(NOT(ISBLANK(Spreadsheet!AL1163)),VLOOKUP(Spreadsheet!AL1163,'Drop Downs'!$P$2:$R$16,2,FALSE),0)</f>
        <v>0</v>
      </c>
      <c r="Q953" s="5">
        <f>IF(NOT(ISBLANK(Spreadsheet!AN1163)),VLOOKUP(Spreadsheet!AN1163,'Drop Downs'!$P$2:$R$16,3,FALSE),0)</f>
        <v>0</v>
      </c>
      <c r="R953" s="5">
        <f>IF(NOT(ISBLANK(Spreadsheet!AN1163)),VLOOKUP(Spreadsheet!AN1163,'Drop Downs'!$P$2:$R$16,2,FALSE),0)</f>
        <v>0</v>
      </c>
      <c r="S953" s="5" t="str">
        <f>IF(OR(M953&gt;K953,N953&gt;L953,O953&gt;K953, Q953&gt;K953,N953&gt;L953, P953&gt;L953, R953&gt;L953),"Member currently has a coverage election over what he/she needs.  Please add more dependents or adjust the coverage election.","")&amp;(IF(AND(NOT(ISBLANK(Spreadsheet!C1163)),NOT(ISBLANK(Spreadsheet!D1163)),ISBLANK(Spreadsheet!E1163)),"Dependent lacks a relationship to member.Please select one from the drop-down.",""))</f>
        <v/>
      </c>
      <c r="T953" s="5" t="b">
        <f t="shared" si="68"/>
        <v>1</v>
      </c>
      <c r="U953" s="5" t="b">
        <f>OR(ISBLANK(Spreadsheet!C1163),IF(NOT(ISBLANK(Spreadsheet!D1163)),NOT(ISBLANK(Spreadsheet!E1163)),TRUE))</f>
        <v>1</v>
      </c>
      <c r="V953" s="5" t="b">
        <f>OR(ISBLANK(Spreadsheet!C1163), NOT(ISBLANK(Spreadsheet!I1163)))</f>
        <v>1</v>
      </c>
      <c r="W953" s="5" t="b">
        <f>OR(ISBLANK(Spreadsheet!D1163),NOT(ISBLANK(Spreadsheet!C1163)))</f>
        <v>1</v>
      </c>
      <c r="X953" s="155" t="str">
        <f>REPT("0",MIN(FIND({1,2,3,4,5,6,7,8,9},Spreadsheet!C1163&amp;"123456789"))-1)&amp;IF(ISBLANK(Spreadsheet!C1163),"",SUMPRODUCT(MID(0&amp;Spreadsheet!C1163,LARGE(INDEX(ISNUMBER(--MID(Spreadsheet!C1163,ROW($1:$225),1))*
 ROW($1:$225),0),ROW($1:$225))+1,1)*10^ROW($1:$225)/10))</f>
        <v/>
      </c>
      <c r="Y953" s="5" t="b">
        <f>IF(NOT(ISBLANK(Spreadsheet!C1163)),IF(AND(ISNUMBER(VALUE(Spreadsheet!C1163)), LEN(Spreadsheet!C1163)=9),TRUE,FALSE),TRUE)</f>
        <v>1</v>
      </c>
      <c r="Z953" s="155" t="str">
        <f>REPT("0",MIN(FIND({1,2,3,4,5,6,7,8,9},Spreadsheet!D1163&amp;"123456789"))-1)&amp;IF(ISBLANK(Spreadsheet!D1163),"",SUMPRODUCT(MID(0&amp;Spreadsheet!D1163,LARGE(INDEX(ISNUMBER(--MID(Spreadsheet!D1163,ROW($1:$225),1))*
 ROW($1:$225),0),ROW($1:$225))+1,1)*10^ROW($1:$225)/10))</f>
        <v/>
      </c>
      <c r="AA953" s="5" t="b">
        <f>IF(AND(NOT(ISBLANK(Spreadsheet!D1163)),NOT(ISBLANK(Spreadsheet!C1163))),IF(AND(ISNUMBER(VALUE(Spreadsheet!D1163)), LEN(Spreadsheet!D1163)=9),TRUE,FALSE),IF(AND(NOT(ISBLANK(Spreadsheet!D1163)),ISBLANK(Spreadsheet!C1163)),FALSE,TRUE))</f>
        <v>1</v>
      </c>
      <c r="AB953" s="5" t="b">
        <f>OR(ISBLANK(Spreadsheet!Y953),IF(NOT(ISBLANK(Spreadsheet!Y953)),LEN(Spreadsheet!Y953)=10,ISNUMBER(VALUE(Spreadsheet!Y953))))</f>
        <v>1</v>
      </c>
      <c r="AC953" s="5" t="b">
        <f>OR(ISBLANK(Spreadsheet!AI1163), AND(NOT(ISBLANK(Spreadsheet!AJ1163)), NOT(ISNUMBER(SEARCH("Waive",Spreadsheet!AJ1163)))))</f>
        <v>1</v>
      </c>
      <c r="AD953" s="5" t="b">
        <f>OR(ISBLANK(Spreadsheet!AK1163), AND(NOT(ISBLANK(Spreadsheet!AL1163)), NOT(ISNUMBER(SEARCH("Waive",Spreadsheet!AL1163)))))</f>
        <v>1</v>
      </c>
      <c r="AE953" s="5" t="b">
        <f>OR(ISBLANK(Spreadsheet!AM1163), AND(NOT(ISBLANK(Spreadsheet!AN1163)), NOT(ISNUMBER(SEARCH("Waive", Spreadsheet!AN1163)))))</f>
        <v>1</v>
      </c>
      <c r="AF953" s="5" t="b">
        <f>OR(ISBLANK(Spreadsheet!C1163), NOT(ISBLANK(Spreadsheet!D1163)),NOT(ISBLANK(Spreadsheet!L1163)))</f>
        <v>1</v>
      </c>
      <c r="AG953" s="5" t="b">
        <f>IF(AND(NOT(ISBLANK(Spreadsheet!C1163)), NOT(ISBLANK(Spreadsheet!D1163)),Spreadsheet!C1163&lt;&gt;Spreadsheet!D1163),IF(ISERROR(VLOOKUP(Spreadsheet!C1163, Spreadsheet!$C$6:'Spreadsheet'!$C1162,1,FALSE)), FALSE, TRUE),TRUE)</f>
        <v>1</v>
      </c>
      <c r="AH953" s="5" t="b">
        <f>Spreadsheet!$B$2=Spreadsheet!AD953</f>
        <v>1</v>
      </c>
      <c r="AI953" s="5" t="b">
        <f>IF(ISBLANK(Spreadsheet!G1163),TRUE,IF(OR(LEN(Spreadsheet!G1163)&gt;1,ISNUMBER(VALUE(Spreadsheet!G1163))),FALSE,TRUE))</f>
        <v>1</v>
      </c>
      <c r="AJ953" s="5" t="b">
        <f>OR(ISBLANK(Spreadsheet!C1163), NOT(ISBLANK(Spreadsheet!B1163)), NOT(ISBLANK(Spreadsheet!D1163)))</f>
        <v>1</v>
      </c>
      <c r="AK953" s="5" t="b">
        <f t="array" ref="AK953">IF(OR(AND(ISBLANK(Spreadsheet!E1163),ISBLANK(Spreadsheet!D1163),NOT(ISBLANK(Spreadsheet!C1163))),AND(ISBLANK(Spreadsheet!E1163),ISBLANK(Spreadsheet!D1163),ISBLANK(Spreadsheet!C1163))),TRUE,ISNUMBER(MATCH(TRUE,EXACT(Spreadsheet!E1163,Relationships),0)))</f>
        <v>1</v>
      </c>
      <c r="AL953" s="5" t="b">
        <f>IF(NOT(ISBLANK(Spreadsheet!C1163)),IF(OR(ISBLANK(Spreadsheet!F1163),LEN(Spreadsheet!F1163)&gt;40),FALSE,TRUE),TRUE)</f>
        <v>1</v>
      </c>
      <c r="AM953" s="5" t="b">
        <f>IF(NOT(ISBLANK(Spreadsheet!C1163)),IF(OR(ISBLANK(Spreadsheet!H1163),LEN(Spreadsheet!H1163)&gt;40),FALSE,TRUE),TRUE)</f>
        <v>1</v>
      </c>
      <c r="AN953" s="5" t="b">
        <f t="array" ref="AN953">IF(ISBLANK(Spreadsheet!I1163),TRUE,ISNUMBER(MATCH(TRUE,EXACT(Spreadsheet!I1163,GenderValues),0)))</f>
        <v>1</v>
      </c>
      <c r="AO953" s="5" t="b">
        <f ca="1">IF(ISERROR(DATEVALUE(TEXT(Spreadsheet!J1163,"mm/dd/yyyy")) &gt; TODAY()),IF(AND(ISBLANK(Spreadsheet!J1163),ISBLANK(Spreadsheet!C1163)),TRUE,FALSE),IF(DATEVALUE(TEXT(Spreadsheet!J1163,"mm/dd/yyyy")) &gt; TODAY(),FALSE,TRUE))</f>
        <v>1</v>
      </c>
      <c r="AP953" s="5" t="b">
        <f>OR(ISBLANK(Spreadsheet!K1163),LEN(Spreadsheet!K1163)&lt;=100)</f>
        <v>1</v>
      </c>
      <c r="AQ953" s="5" t="b">
        <f t="array" ref="AQ953">IF(OR(AND(ISBLANK(Spreadsheet!L1163),ISBLANK(Spreadsheet!C1163)),AND(NOT(ISBLANK(Spreadsheet!C1163)),NOT(ISBLANK(Spreadsheet!D1163)))),TRUE,ISNUMBER(MATCH(TRUE,EXACT(Spreadsheet!L1163,MaritalStatus),0)))</f>
        <v>1</v>
      </c>
      <c r="AR953" s="5" t="b">
        <f ca="1">IF(ISERROR(DATEVALUE(TEXT(Spreadsheet!M1163,"mm/dd/yyyy")) &gt; TODAY()),IF(ISBLANK(Spreadsheet!M1163),TRUE,FALSE),IF(DATEVALUE(TEXT(Spreadsheet!M1163,"mm/dd/yyyy")) &gt; TODAY(),FALSE,TRUE))</f>
        <v>1</v>
      </c>
      <c r="AS953" s="5" t="b">
        <f>OR(ISBLANK(Spreadsheet!N1163),LEN(Spreadsheet!N1163)&lt;=100)</f>
        <v>1</v>
      </c>
      <c r="AT953" s="5" t="b">
        <f>OR(ISBLANK(Spreadsheet!O1163),UPPER(Spreadsheet!O1163)="YES")</f>
        <v>1</v>
      </c>
      <c r="AU953" s="5" t="b">
        <f>OR(ISBLANK(Spreadsheet!P1163),UPPER(Spreadsheet!P1163)="YES")</f>
        <v>1</v>
      </c>
      <c r="AV953" s="5" t="b">
        <f t="array" ref="AV953">IF(ISBLANK(Spreadsheet!Q1163),TRUE,ISNUMBER(MATCH(TRUE,EXACT(Spreadsheet!Q1163,OnGroupsPriorIns),0)))</f>
        <v>1</v>
      </c>
      <c r="AW953" s="5" t="b">
        <f>OR(ISBLANK(Spreadsheet!R1163),UPPER(Spreadsheet!R1163)="YES")</f>
        <v>1</v>
      </c>
      <c r="AX953" s="5" t="b">
        <f>OR(ISBLANK(Spreadsheet!S1163),UPPER(Spreadsheet!S1163)="YES")</f>
        <v>1</v>
      </c>
      <c r="AY953" s="5" t="b">
        <f>OR(AND(ISBLANK(Spreadsheet!C1163),LEN(Spreadsheet!T1163)=0),AND(NOT(ISBLANK(Spreadsheet!C1163)),LEN(Spreadsheet!T1163)&gt;0,LEN(Spreadsheet!T1163)&lt;=50))</f>
        <v>1</v>
      </c>
      <c r="AZ953" s="5" t="b">
        <f>OR(LEN(Spreadsheet!U1163)=0,AND(LEN(Spreadsheet!U1163)&gt;0,LEN(Spreadsheet!U1163)&lt;=50))</f>
        <v>1</v>
      </c>
      <c r="BA953" s="5" t="b">
        <f>OR(AND(ISBLANK(Spreadsheet!C1163),LEN(Spreadsheet!V1163)=0),AND(NOT(ISBLANK(Spreadsheet!C1163)),LEN(Spreadsheet!V1163)&gt;0,LEN(Spreadsheet!V1163)&lt;=50))</f>
        <v>1</v>
      </c>
      <c r="BB953" s="5" t="b">
        <f t="array" ref="BB953">IF(AND(ISBLANK(Spreadsheet!C1163),LEN(Spreadsheet!W1163)=0),TRUE,ISNUMBER(MATCH(TRUE,EXACT(Spreadsheet!W1163,States),0)))</f>
        <v>1</v>
      </c>
      <c r="BC953" s="5" t="b">
        <f>OR(AND(ISBLANK(Spreadsheet!C1163),LEN(Spreadsheet!X1163)=0),AND(NOT(ISBLANK(Spreadsheet!C1163)),LEN(Spreadsheet!X1163)&gt;0,LEN(Spreadsheet!X1163)=5,ISNUMBER(VALUE(Spreadsheet!X1163))))</f>
        <v>1</v>
      </c>
      <c r="BD953" s="5" t="b">
        <f>OR(ISBLANK(Spreadsheet!Z1163),LEN(Spreadsheet!Z1163)&lt;=50)</f>
        <v>1</v>
      </c>
      <c r="BE953" s="5" t="b">
        <f>ISBLANK(Spreadsheet!AA1163)</f>
        <v>1</v>
      </c>
      <c r="BF953" s="5" t="b">
        <f>ISBLANK(Spreadsheet!AB1163)</f>
        <v>1</v>
      </c>
      <c r="BG953" s="5" t="b">
        <f>IF(ISERROR(DATEVALUE(TEXT(Spreadsheet!AC1163,"mm/dd/yyyy")) &gt; DATEVALUE(TEXT(Spreadsheet!J1163,"mm/dd/yyyy"))),IF(OR(AND(ISBLANK(Spreadsheet!AC1163),ISBLANK(Spreadsheet!C1163)),AND(NOT(ISBLANK(Spreadsheet!C1163)),ISBLANK(Spreadsheet!AC1163),NOT(ISBLANK(Spreadsheet!D1163)))),TRUE,FALSE),IF(DATEVALUE(TEXT(Spreadsheet!AC1163,"mm/dd/yyyy")) &gt; DATEVALUE(TEXT(Spreadsheet!J1163,"mm/dd/yyyy")),TRUE,FALSE))</f>
        <v>1</v>
      </c>
      <c r="BH953" s="5" t="b">
        <f>OR(AND(ISBLANK(Spreadsheet!C1163),ISBLANK(Spreadsheet!AE1163)),AND(NOT(ISBLANK(Spreadsheet!C1163)),NOT(ISBLANK(Spreadsheet!D1163)),ISBLANK(Spreadsheet!AE1163)),AND(NOT(ISBLANK(Spreadsheet!C1163)),ISBLANK(Spreadsheet!D1163),NOT(ISBLANK(Spreadsheet!AE1163)),LEN(Spreadsheet!AE1163)&lt;=100))</f>
        <v>1</v>
      </c>
      <c r="BI953" s="5" t="b">
        <f t="array" ref="BI953">IF(ISBLANK(Spreadsheet!AF1163),TRUE,ISNUMBER(MATCH(TRUE,EXACT(Spreadsheet!AF1163,CobraShortReasons),0)))</f>
        <v>1</v>
      </c>
      <c r="BJ953" s="5" t="b">
        <f ca="1">IF(ISERROR(DATEVALUE(TEXT(Spreadsheet!AG1163,"mm/dd/yyyy")) &gt; TODAY()),IF(ISBLANK(Spreadsheet!AG1163),TRUE,FALSE),IF(DATEVALUE(TEXT(Spreadsheet!AG1163,"mm/dd/yyyy")) &gt; TODAY(),FALSE,TRUE))</f>
        <v>1</v>
      </c>
      <c r="BK953" s="5" t="b">
        <f>OR(ISBLANK(Spreadsheet!AH1163),LEN(Spreadsheet!AH1163)&lt;=25)</f>
        <v>1</v>
      </c>
      <c r="BL953" s="5" t="b">
        <f t="array" aca="1" ref="BL953" ca="1">IF(ISBLANK(Spreadsheet!AI1163),TRUE,ISNUMBER(MATCH(TRUE,EXACT(Spreadsheet!AI1163,INDIRECT(Spreadsheet!$D$2)),0)))</f>
        <v>1</v>
      </c>
      <c r="BM953" s="5" t="b">
        <f t="array" aca="1" ref="BM953" ca="1">IF(ISBLANK(Spreadsheet!AJ1163),TRUE,ISNUMBER(MATCH(TRUE,EXACT(Spreadsheet!AJ1163,INDIRECT(Spreadsheet!BJ953)),0)))</f>
        <v>1</v>
      </c>
      <c r="BN953" s="5" t="b">
        <f t="array" ref="BN953">IF(ISBLANK(Spreadsheet!AK1163),TRUE,ISNUMBER(MATCH(TRUE,EXACT(Spreadsheet!AK1163,DentalPlans),0)))</f>
        <v>1</v>
      </c>
      <c r="BO953" s="5" t="b">
        <f t="array" aca="1" ref="BO953" ca="1">IF(ISBLANK(Spreadsheet!AL1163),TRUE,ISNUMBER(MATCH(TRUE,EXACT(Spreadsheet!AL1163,INDIRECT(Spreadsheet!BK953)),0)))</f>
        <v>1</v>
      </c>
      <c r="BP953" s="5" t="b">
        <f t="array" ref="BP953">IF(ISBLANK(Spreadsheet!AM1163),TRUE,ISNUMBER(MATCH(TRUE,EXACT(Spreadsheet!AM1163,VisionPlans),0)))</f>
        <v>1</v>
      </c>
      <c r="BQ953" s="5" t="b">
        <f t="array" aca="1" ref="BQ953" ca="1">IF(ISBLANK(Spreadsheet!AN1163),TRUE,ISNUMBER(MATCH(TRUE,EXACT(Spreadsheet!AN1163,INDIRECT(Spreadsheet!BL953)),0)))</f>
        <v>1</v>
      </c>
      <c r="BR953" s="5" t="b">
        <f t="array" ref="BR953">IF(ISBLANK(Spreadsheet!AO1163),TRUE,ISNUMBER(MATCH(TRUE,EXACT(Spreadsheet!AO1163,LifeBenefitClasses),0)))</f>
        <v>1</v>
      </c>
      <c r="BS953" s="5" t="b">
        <f>IF(OR(ISBLANK(Spreadsheet!AO1163), Spreadsheet!AO1163="Waive"),IF(ISBLANK(Spreadsheet!AP1163),TRUE,FALSE),IF(OR(AND(NOT(ISBLANK(Spreadsheet!AO1163)),ISBLANK(Spreadsheet!AP1163)),NOT(ISNUMBER(VALUE(Spreadsheet!AP1163)))),FALSE,IF(OR(AND(Spreadsheet!AP1163&lt;6,MOD(Spreadsheet!AP1163*10,5)=0), MOD(Spreadsheet!AP1163,5000)=0),TRUE,FALSE)))</f>
        <v>1</v>
      </c>
      <c r="BT953" s="5" t="b">
        <f t="array" ref="BT953">IF(ISBLANK(Spreadsheet!AQ1163),TRUE,ISNUMBER(MATCH(TRUE,EXACT(Spreadsheet!AQ1163,EnrollWaive),0)))</f>
        <v>1</v>
      </c>
      <c r="BU953" s="5" t="b">
        <f t="array" ref="BU953">IF(ISBLANK(Spreadsheet!AR1163),TRUE,ISNUMBER(MATCH(TRUE,EXACT(Spreadsheet!AR1163,LifeBenefitClasses),0)))</f>
        <v>1</v>
      </c>
      <c r="BV953" s="5" t="b">
        <f>IF(OR(ISBLANK(Spreadsheet!AR1163), Spreadsheet!AR1163="Waive"),IF(ISBLANK(Spreadsheet!AS1163),TRUE,FALSE),IF(OR(AND(NOT(ISBLANK(Spreadsheet!AR1163)),ISBLANK(Spreadsheet!AS1163)),NOT(ISNUMBER(VALUE(Spreadsheet!AS1163)))),FALSE,IF(OR(AND(Spreadsheet!AS1163&lt;6,MOD(Spreadsheet!AS1163*10,5)=0), MOD(Spreadsheet!AS1163,10000)=0),TRUE,FALSE)))</f>
        <v>1</v>
      </c>
      <c r="BW953" s="5" t="b">
        <f t="array" ref="BW953">IF(ISBLANK(Spreadsheet!AT1163),TRUE,ISNUMBER(MATCH(TRUE,EXACT(Spreadsheet!AT1163,LifeBenefitClasses),0)))</f>
        <v>1</v>
      </c>
      <c r="BX953" s="5" t="b">
        <f>IF(OR(ISBLANK(Spreadsheet!AT1163), Spreadsheet!AT1163="Waive"),IF(ISBLANK(Spreadsheet!AU1163),TRUE,FALSE),IF(OR(AND(NOT(ISBLANK(Spreadsheet!AT1163)),ISBLANK(Spreadsheet!AU1163)),NOT(ISNUMBER(VALUE(Spreadsheet!AU1163)))),FALSE,IF(AND(NOT(OR(ISBLANK(Spreadsheet!AT1163),Spreadsheet!AT1163="Waive")),NOT(OR(ISBLANK(Spreadsheet!AR1163),Spreadsheet!AR1163="Waive")),MOD(Spreadsheet!AU1163,5000)=0, Spreadsheet!AU1163&lt;=(Spreadsheet!AS1163*0.5)),TRUE,FALSE)))</f>
        <v>1</v>
      </c>
      <c r="BY953" s="5" t="b">
        <f t="array" ref="BY953">IF(ISBLANK(Spreadsheet!AV1163),TRUE,ISNUMBER(MATCH(TRUE,EXACT(Spreadsheet!AV1163,EnrollWaive),0)))</f>
        <v>1</v>
      </c>
      <c r="BZ953" s="5" t="b">
        <f t="array" ref="BZ953">IF(ISBLANK(Spreadsheet!AW1163),TRUE,ISNUMBER(MATCH(TRUE,EXACT(Spreadsheet!AW1163,LifeBenefitClasses),0)))</f>
        <v>1</v>
      </c>
      <c r="CA953" s="5" t="b">
        <f t="array" ref="CA953">IF(ISBLANK(Spreadsheet!AX1163),TRUE,ISNUMBER(MATCH(TRUE,EXACT(Spreadsheet!AX1163,LifeBenefitClasses),0)))</f>
        <v>1</v>
      </c>
      <c r="CB953" s="5" t="b">
        <f t="array" ref="CB953">IF(ISBLANK(Spreadsheet!AY1163),TRUE,ISNUMBER(MATCH(TRUE,EXACT(Spreadsheet!AY1163,LifeBenefitClasses),0)))</f>
        <v>1</v>
      </c>
      <c r="CC953" s="5" t="b">
        <f t="array" ref="CC953">IF(ISBLANK(Spreadsheet!AZ1163),TRUE,ISNUMBER(MATCH(TRUE,EXACT(Spreadsheet!AZ1163,LifeBenefitClasses),0)))</f>
        <v>1</v>
      </c>
      <c r="CD953" s="5" t="b">
        <f t="array" ref="CD953">IF(ISBLANK(Spreadsheet!BA1163),TRUE,ISNUMBER(MATCH(TRUE,EXACT(Spreadsheet!BA1163,LifeBenefitClasses),0)))</f>
        <v>1</v>
      </c>
      <c r="CE953" s="5" t="b">
        <f>IF(OR(ISBLANK(Spreadsheet!BA1163), Spreadsheet!BA1163="Waive"),IF(ISBLANK(Spreadsheet!BB1163),TRUE,FALSE),IF(OR(AND(NOT(ISBLANK(Spreadsheet!BA1163)),ISBLANK(Spreadsheet!BB1163)),NOT(ISNUMBER(VALUE(Spreadsheet!BB1163))),ISBLANK(Spreadsheet!BC1163),NOT(ISNUMBER(VALUE(Spreadsheet!BC1163)))),FALSE,IF(AND(Spreadsheet!BB1163&gt;=50000,Spreadsheet!BB1163&lt;=250000,MOD(Spreadsheet!BB1163,10000)=0,Spreadsheet!BB1163&lt;=(10*Spreadsheet!BC1163)),TRUE,FALSE)))</f>
        <v>1</v>
      </c>
      <c r="CF953" s="5" t="b">
        <f>IF(NOT(ISBLANK(Spreadsheet!BC953)),AND(ISNUMBER(VALUE(Spreadsheet!BC953)),Spreadsheet!BC953&gt;0),AND(OR(ISBLANK(Spreadsheet!AO953),Spreadsheet!AO953="Waive",AND(NOT(OR(ISBLANK(Spreadsheet!AO953),Spreadsheet!AO953="Waive")),Spreadsheet!AP953&gt;=6)),OR(ISBLANK(Spreadsheet!AR953),AND(NOT(OR(ISBLANK(Spreadsheet!AR953),Spreadsheet!AR953="Waive")),Spreadsheet!AS953&gt;=6)),OR(ISBLANK(Spreadsheet!AW953)),OR(ISBLANK(Spreadsheet!AX953)),OR(ISBLANK(Spreadsheet!AY953)),OR(ISBLANK(Spreadsheet!AZ953)),OR(ISBLANK(Spreadsheet!BA953),Spreadsheet!BA953="Waive")))</f>
        <v>1</v>
      </c>
      <c r="CG953" s="5" t="b">
        <f t="shared" ca="1" si="69"/>
        <v>1</v>
      </c>
    </row>
    <row r="954" spans="8:85" x14ac:dyDescent="0.3">
      <c r="H954" s="5">
        <f t="shared" ca="1" si="66"/>
        <v>2</v>
      </c>
      <c r="I954" s="5" t="str">
        <f t="shared" ca="1" si="67"/>
        <v/>
      </c>
      <c r="J954" s="5" t="str">
        <f>IF(AND(NOT(ISBLANK(Spreadsheet!C1164)),ISBLANK(Spreadsheet!D1164)),Spreadsheet!F1164&amp;" "&amp;Spreadsheet!H1164,"")</f>
        <v/>
      </c>
      <c r="K954" s="5">
        <f>IF(AND(NOT(ISBLANK(Spreadsheet!C1164)),ISBLANK(Spreadsheet!D1164)),COUNTIFS(Spreadsheet!E$786:E1165,"=Child",Spreadsheet!C$786:C1165, "="&amp;Spreadsheet!C1164) + COUNTIFS(Spreadsheet!E$786:E1165,"=Step-child",Spreadsheet!C$786:C1165, "="&amp;Spreadsheet!C1164),0)</f>
        <v>0</v>
      </c>
      <c r="L954" s="5">
        <f>IF(NOT(ISBLANK(J954)),COUNTIFS(Spreadsheet!E$786:E1165,"=Wife",Spreadsheet!C$786:C1165, "="&amp;Spreadsheet!C1164) + COUNTIFS(Spreadsheet!E$786:E1165,"=Husband",Spreadsheet!C$786:C1165, "="&amp;Spreadsheet!C1164),0)</f>
        <v>0</v>
      </c>
      <c r="M954" s="5">
        <f>IF(NOT(ISBLANK(Spreadsheet!AJ1164)),VLOOKUP(Spreadsheet!AJ1164,'Drop Downs'!$P$2:$R$16,3,FALSE),0)</f>
        <v>0</v>
      </c>
      <c r="N954" s="5">
        <f>IF(NOT(ISBLANK(Spreadsheet!AJ1164)), VLOOKUP(Spreadsheet!AJ1164,'Drop Downs'!$P$2:$R$16,2,FALSE),0)</f>
        <v>0</v>
      </c>
      <c r="O954" s="5">
        <f>IF(NOT(ISBLANK(Spreadsheet!AL1164)),VLOOKUP(Spreadsheet!AL1164,'Drop Downs'!$P$2:$R$16,3,FALSE), 0)</f>
        <v>0</v>
      </c>
      <c r="P954" s="5">
        <f>IF(NOT(ISBLANK(Spreadsheet!AL1164)),VLOOKUP(Spreadsheet!AL1164,'Drop Downs'!$P$2:$R$16,2,FALSE),0)</f>
        <v>0</v>
      </c>
      <c r="Q954" s="5">
        <f>IF(NOT(ISBLANK(Spreadsheet!AN1164)),VLOOKUP(Spreadsheet!AN1164,'Drop Downs'!$P$2:$R$16,3,FALSE),0)</f>
        <v>0</v>
      </c>
      <c r="R954" s="5">
        <f>IF(NOT(ISBLANK(Spreadsheet!AN1164)),VLOOKUP(Spreadsheet!AN1164,'Drop Downs'!$P$2:$R$16,2,FALSE),0)</f>
        <v>0</v>
      </c>
      <c r="S954" s="5" t="str">
        <f>IF(OR(M954&gt;K954,N954&gt;L954,O954&gt;K954, Q954&gt;K954,N954&gt;L954, P954&gt;L954, R954&gt;L954),"Member currently has a coverage election over what he/she needs.  Please add more dependents or adjust the coverage election.","")&amp;(IF(AND(NOT(ISBLANK(Spreadsheet!C1164)),NOT(ISBLANK(Spreadsheet!D1164)),ISBLANK(Spreadsheet!E1164)),"Dependent lacks a relationship to member.Please select one from the drop-down.",""))</f>
        <v/>
      </c>
      <c r="T954" s="5" t="b">
        <f t="shared" si="68"/>
        <v>1</v>
      </c>
      <c r="U954" s="5" t="b">
        <f>OR(ISBLANK(Spreadsheet!C1164),IF(NOT(ISBLANK(Spreadsheet!D1164)),NOT(ISBLANK(Spreadsheet!E1164)),TRUE))</f>
        <v>1</v>
      </c>
      <c r="V954" s="5" t="b">
        <f>OR(ISBLANK(Spreadsheet!C1164), NOT(ISBLANK(Spreadsheet!I1164)))</f>
        <v>1</v>
      </c>
      <c r="W954" s="5" t="b">
        <f>OR(ISBLANK(Spreadsheet!D1164),NOT(ISBLANK(Spreadsheet!C1164)))</f>
        <v>1</v>
      </c>
      <c r="X954" s="155" t="str">
        <f>REPT("0",MIN(FIND({1,2,3,4,5,6,7,8,9},Spreadsheet!C1164&amp;"123456789"))-1)&amp;IF(ISBLANK(Spreadsheet!C1164),"",SUMPRODUCT(MID(0&amp;Spreadsheet!C1164,LARGE(INDEX(ISNUMBER(--MID(Spreadsheet!C1164,ROW($1:$225),1))*
 ROW($1:$225),0),ROW($1:$225))+1,1)*10^ROW($1:$225)/10))</f>
        <v/>
      </c>
      <c r="Y954" s="5" t="b">
        <f>IF(NOT(ISBLANK(Spreadsheet!C1164)),IF(AND(ISNUMBER(VALUE(Spreadsheet!C1164)), LEN(Spreadsheet!C1164)=9),TRUE,FALSE),TRUE)</f>
        <v>1</v>
      </c>
      <c r="Z954" s="155" t="str">
        <f>REPT("0",MIN(FIND({1,2,3,4,5,6,7,8,9},Spreadsheet!D1164&amp;"123456789"))-1)&amp;IF(ISBLANK(Spreadsheet!D1164),"",SUMPRODUCT(MID(0&amp;Spreadsheet!D1164,LARGE(INDEX(ISNUMBER(--MID(Spreadsheet!D1164,ROW($1:$225),1))*
 ROW($1:$225),0),ROW($1:$225))+1,1)*10^ROW($1:$225)/10))</f>
        <v/>
      </c>
      <c r="AA954" s="5" t="b">
        <f>IF(AND(NOT(ISBLANK(Spreadsheet!D1164)),NOT(ISBLANK(Spreadsheet!C1164))),IF(AND(ISNUMBER(VALUE(Spreadsheet!D1164)), LEN(Spreadsheet!D1164)=9),TRUE,FALSE),IF(AND(NOT(ISBLANK(Spreadsheet!D1164)),ISBLANK(Spreadsheet!C1164)),FALSE,TRUE))</f>
        <v>1</v>
      </c>
      <c r="AB954" s="5" t="b">
        <f>OR(ISBLANK(Spreadsheet!Y954),IF(NOT(ISBLANK(Spreadsheet!Y954)),LEN(Spreadsheet!Y954)=10,ISNUMBER(VALUE(Spreadsheet!Y954))))</f>
        <v>1</v>
      </c>
      <c r="AC954" s="5" t="b">
        <f>OR(ISBLANK(Spreadsheet!AI1164), AND(NOT(ISBLANK(Spreadsheet!AJ1164)), NOT(ISNUMBER(SEARCH("Waive",Spreadsheet!AJ1164)))))</f>
        <v>1</v>
      </c>
      <c r="AD954" s="5" t="b">
        <f>OR(ISBLANK(Spreadsheet!AK1164), AND(NOT(ISBLANK(Spreadsheet!AL1164)), NOT(ISNUMBER(SEARCH("Waive",Spreadsheet!AL1164)))))</f>
        <v>1</v>
      </c>
      <c r="AE954" s="5" t="b">
        <f>OR(ISBLANK(Spreadsheet!AM1164), AND(NOT(ISBLANK(Spreadsheet!AN1164)), NOT(ISNUMBER(SEARCH("Waive", Spreadsheet!AN1164)))))</f>
        <v>1</v>
      </c>
      <c r="AF954" s="5" t="b">
        <f>OR(ISBLANK(Spreadsheet!C1164), NOT(ISBLANK(Spreadsheet!D1164)),NOT(ISBLANK(Spreadsheet!L1164)))</f>
        <v>1</v>
      </c>
      <c r="AG954" s="5" t="b">
        <f>IF(AND(NOT(ISBLANK(Spreadsheet!C1164)), NOT(ISBLANK(Spreadsheet!D1164)),Spreadsheet!C1164&lt;&gt;Spreadsheet!D1164),IF(ISERROR(VLOOKUP(Spreadsheet!C1164, Spreadsheet!$C$6:'Spreadsheet'!$C1163,1,FALSE)), FALSE, TRUE),TRUE)</f>
        <v>1</v>
      </c>
      <c r="AH954" s="5" t="b">
        <f>Spreadsheet!$B$2=Spreadsheet!AD954</f>
        <v>1</v>
      </c>
      <c r="AI954" s="5" t="b">
        <f>IF(ISBLANK(Spreadsheet!G1164),TRUE,IF(OR(LEN(Spreadsheet!G1164)&gt;1,ISNUMBER(VALUE(Spreadsheet!G1164))),FALSE,TRUE))</f>
        <v>1</v>
      </c>
      <c r="AJ954" s="5" t="b">
        <f>OR(ISBLANK(Spreadsheet!C1164), NOT(ISBLANK(Spreadsheet!B1164)), NOT(ISBLANK(Spreadsheet!D1164)))</f>
        <v>1</v>
      </c>
      <c r="AK954" s="5" t="b">
        <f t="array" ref="AK954">IF(OR(AND(ISBLANK(Spreadsheet!E1164),ISBLANK(Spreadsheet!D1164),NOT(ISBLANK(Spreadsheet!C1164))),AND(ISBLANK(Spreadsheet!E1164),ISBLANK(Spreadsheet!D1164),ISBLANK(Spreadsheet!C1164))),TRUE,ISNUMBER(MATCH(TRUE,EXACT(Spreadsheet!E1164,Relationships),0)))</f>
        <v>1</v>
      </c>
      <c r="AL954" s="5" t="b">
        <f>IF(NOT(ISBLANK(Spreadsheet!C1164)),IF(OR(ISBLANK(Spreadsheet!F1164),LEN(Spreadsheet!F1164)&gt;40),FALSE,TRUE),TRUE)</f>
        <v>1</v>
      </c>
      <c r="AM954" s="5" t="b">
        <f>IF(NOT(ISBLANK(Spreadsheet!C1164)),IF(OR(ISBLANK(Spreadsheet!H1164),LEN(Spreadsheet!H1164)&gt;40),FALSE,TRUE),TRUE)</f>
        <v>1</v>
      </c>
      <c r="AN954" s="5" t="b">
        <f t="array" ref="AN954">IF(ISBLANK(Spreadsheet!I1164),TRUE,ISNUMBER(MATCH(TRUE,EXACT(Spreadsheet!I1164,GenderValues),0)))</f>
        <v>1</v>
      </c>
      <c r="AO954" s="5" t="b">
        <f ca="1">IF(ISERROR(DATEVALUE(TEXT(Spreadsheet!J1164,"mm/dd/yyyy")) &gt; TODAY()),IF(AND(ISBLANK(Spreadsheet!J1164),ISBLANK(Spreadsheet!C1164)),TRUE,FALSE),IF(DATEVALUE(TEXT(Spreadsheet!J1164,"mm/dd/yyyy")) &gt; TODAY(),FALSE,TRUE))</f>
        <v>1</v>
      </c>
      <c r="AP954" s="5" t="b">
        <f>OR(ISBLANK(Spreadsheet!K1164),LEN(Spreadsheet!K1164)&lt;=100)</f>
        <v>1</v>
      </c>
      <c r="AQ954" s="5" t="b">
        <f t="array" ref="AQ954">IF(OR(AND(ISBLANK(Spreadsheet!L1164),ISBLANK(Spreadsheet!C1164)),AND(NOT(ISBLANK(Spreadsheet!C1164)),NOT(ISBLANK(Spreadsheet!D1164)))),TRUE,ISNUMBER(MATCH(TRUE,EXACT(Spreadsheet!L1164,MaritalStatus),0)))</f>
        <v>1</v>
      </c>
      <c r="AR954" s="5" t="b">
        <f ca="1">IF(ISERROR(DATEVALUE(TEXT(Spreadsheet!M1164,"mm/dd/yyyy")) &gt; TODAY()),IF(ISBLANK(Spreadsheet!M1164),TRUE,FALSE),IF(DATEVALUE(TEXT(Spreadsheet!M1164,"mm/dd/yyyy")) &gt; TODAY(),FALSE,TRUE))</f>
        <v>1</v>
      </c>
      <c r="AS954" s="5" t="b">
        <f>OR(ISBLANK(Spreadsheet!N1164),LEN(Spreadsheet!N1164)&lt;=100)</f>
        <v>1</v>
      </c>
      <c r="AT954" s="5" t="b">
        <f>OR(ISBLANK(Spreadsheet!O1164),UPPER(Spreadsheet!O1164)="YES")</f>
        <v>1</v>
      </c>
      <c r="AU954" s="5" t="b">
        <f>OR(ISBLANK(Spreadsheet!P1164),UPPER(Spreadsheet!P1164)="YES")</f>
        <v>1</v>
      </c>
      <c r="AV954" s="5" t="b">
        <f t="array" ref="AV954">IF(ISBLANK(Spreadsheet!Q1164),TRUE,ISNUMBER(MATCH(TRUE,EXACT(Spreadsheet!Q1164,OnGroupsPriorIns),0)))</f>
        <v>1</v>
      </c>
      <c r="AW954" s="5" t="b">
        <f>OR(ISBLANK(Spreadsheet!R1164),UPPER(Spreadsheet!R1164)="YES")</f>
        <v>1</v>
      </c>
      <c r="AX954" s="5" t="b">
        <f>OR(ISBLANK(Spreadsheet!S1164),UPPER(Spreadsheet!S1164)="YES")</f>
        <v>1</v>
      </c>
      <c r="AY954" s="5" t="b">
        <f>OR(AND(ISBLANK(Spreadsheet!C1164),LEN(Spreadsheet!T1164)=0),AND(NOT(ISBLANK(Spreadsheet!C1164)),LEN(Spreadsheet!T1164)&gt;0,LEN(Spreadsheet!T1164)&lt;=50))</f>
        <v>1</v>
      </c>
      <c r="AZ954" s="5" t="b">
        <f>OR(LEN(Spreadsheet!U1164)=0,AND(LEN(Spreadsheet!U1164)&gt;0,LEN(Spreadsheet!U1164)&lt;=50))</f>
        <v>1</v>
      </c>
      <c r="BA954" s="5" t="b">
        <f>OR(AND(ISBLANK(Spreadsheet!C1164),LEN(Spreadsheet!V1164)=0),AND(NOT(ISBLANK(Spreadsheet!C1164)),LEN(Spreadsheet!V1164)&gt;0,LEN(Spreadsheet!V1164)&lt;=50))</f>
        <v>1</v>
      </c>
      <c r="BB954" s="5" t="b">
        <f t="array" ref="BB954">IF(AND(ISBLANK(Spreadsheet!C1164),LEN(Spreadsheet!W1164)=0),TRUE,ISNUMBER(MATCH(TRUE,EXACT(Spreadsheet!W1164,States),0)))</f>
        <v>1</v>
      </c>
      <c r="BC954" s="5" t="b">
        <f>OR(AND(ISBLANK(Spreadsheet!C1164),LEN(Spreadsheet!X1164)=0),AND(NOT(ISBLANK(Spreadsheet!C1164)),LEN(Spreadsheet!X1164)&gt;0,LEN(Spreadsheet!X1164)=5,ISNUMBER(VALUE(Spreadsheet!X1164))))</f>
        <v>1</v>
      </c>
      <c r="BD954" s="5" t="b">
        <f>OR(ISBLANK(Spreadsheet!Z1164),LEN(Spreadsheet!Z1164)&lt;=50)</f>
        <v>1</v>
      </c>
      <c r="BE954" s="5" t="b">
        <f>ISBLANK(Spreadsheet!AA1164)</f>
        <v>1</v>
      </c>
      <c r="BF954" s="5" t="b">
        <f>ISBLANK(Spreadsheet!AB1164)</f>
        <v>1</v>
      </c>
      <c r="BG954" s="5" t="b">
        <f>IF(ISERROR(DATEVALUE(TEXT(Spreadsheet!AC1164,"mm/dd/yyyy")) &gt; DATEVALUE(TEXT(Spreadsheet!J1164,"mm/dd/yyyy"))),IF(OR(AND(ISBLANK(Spreadsheet!AC1164),ISBLANK(Spreadsheet!C1164)),AND(NOT(ISBLANK(Spreadsheet!C1164)),ISBLANK(Spreadsheet!AC1164),NOT(ISBLANK(Spreadsheet!D1164)))),TRUE,FALSE),IF(DATEVALUE(TEXT(Spreadsheet!AC1164,"mm/dd/yyyy")) &gt; DATEVALUE(TEXT(Spreadsheet!J1164,"mm/dd/yyyy")),TRUE,FALSE))</f>
        <v>1</v>
      </c>
      <c r="BH954" s="5" t="b">
        <f>OR(AND(ISBLANK(Spreadsheet!C1164),ISBLANK(Spreadsheet!AE1164)),AND(NOT(ISBLANK(Spreadsheet!C1164)),NOT(ISBLANK(Spreadsheet!D1164)),ISBLANK(Spreadsheet!AE1164)),AND(NOT(ISBLANK(Spreadsheet!C1164)),ISBLANK(Spreadsheet!D1164),NOT(ISBLANK(Spreadsheet!AE1164)),LEN(Spreadsheet!AE1164)&lt;=100))</f>
        <v>1</v>
      </c>
      <c r="BI954" s="5" t="b">
        <f t="array" ref="BI954">IF(ISBLANK(Spreadsheet!AF1164),TRUE,ISNUMBER(MATCH(TRUE,EXACT(Spreadsheet!AF1164,CobraShortReasons),0)))</f>
        <v>1</v>
      </c>
      <c r="BJ954" s="5" t="b">
        <f ca="1">IF(ISERROR(DATEVALUE(TEXT(Spreadsheet!AG1164,"mm/dd/yyyy")) &gt; TODAY()),IF(ISBLANK(Spreadsheet!AG1164),TRUE,FALSE),IF(DATEVALUE(TEXT(Spreadsheet!AG1164,"mm/dd/yyyy")) &gt; TODAY(),FALSE,TRUE))</f>
        <v>1</v>
      </c>
      <c r="BK954" s="5" t="b">
        <f>OR(ISBLANK(Spreadsheet!AH1164),LEN(Spreadsheet!AH1164)&lt;=25)</f>
        <v>1</v>
      </c>
      <c r="BL954" s="5" t="b">
        <f t="array" aca="1" ref="BL954" ca="1">IF(ISBLANK(Spreadsheet!AI1164),TRUE,ISNUMBER(MATCH(TRUE,EXACT(Spreadsheet!AI1164,INDIRECT(Spreadsheet!$D$2)),0)))</f>
        <v>1</v>
      </c>
      <c r="BM954" s="5" t="b">
        <f t="array" aca="1" ref="BM954" ca="1">IF(ISBLANK(Spreadsheet!AJ1164),TRUE,ISNUMBER(MATCH(TRUE,EXACT(Spreadsheet!AJ1164,INDIRECT(Spreadsheet!BJ954)),0)))</f>
        <v>1</v>
      </c>
      <c r="BN954" s="5" t="b">
        <f t="array" ref="BN954">IF(ISBLANK(Spreadsheet!AK1164),TRUE,ISNUMBER(MATCH(TRUE,EXACT(Spreadsheet!AK1164,DentalPlans),0)))</f>
        <v>1</v>
      </c>
      <c r="BO954" s="5" t="b">
        <f t="array" aca="1" ref="BO954" ca="1">IF(ISBLANK(Spreadsheet!AL1164),TRUE,ISNUMBER(MATCH(TRUE,EXACT(Spreadsheet!AL1164,INDIRECT(Spreadsheet!BK954)),0)))</f>
        <v>1</v>
      </c>
      <c r="BP954" s="5" t="b">
        <f t="array" ref="BP954">IF(ISBLANK(Spreadsheet!AM1164),TRUE,ISNUMBER(MATCH(TRUE,EXACT(Spreadsheet!AM1164,VisionPlans),0)))</f>
        <v>1</v>
      </c>
      <c r="BQ954" s="5" t="b">
        <f t="array" aca="1" ref="BQ954" ca="1">IF(ISBLANK(Spreadsheet!AN1164),TRUE,ISNUMBER(MATCH(TRUE,EXACT(Spreadsheet!AN1164,INDIRECT(Spreadsheet!BL954)),0)))</f>
        <v>1</v>
      </c>
      <c r="BR954" s="5" t="b">
        <f t="array" ref="BR954">IF(ISBLANK(Spreadsheet!AO1164),TRUE,ISNUMBER(MATCH(TRUE,EXACT(Spreadsheet!AO1164,LifeBenefitClasses),0)))</f>
        <v>1</v>
      </c>
      <c r="BS954" s="5" t="b">
        <f>IF(OR(ISBLANK(Spreadsheet!AO1164), Spreadsheet!AO1164="Waive"),IF(ISBLANK(Spreadsheet!AP1164),TRUE,FALSE),IF(OR(AND(NOT(ISBLANK(Spreadsheet!AO1164)),ISBLANK(Spreadsheet!AP1164)),NOT(ISNUMBER(VALUE(Spreadsheet!AP1164)))),FALSE,IF(OR(AND(Spreadsheet!AP1164&lt;6,MOD(Spreadsheet!AP1164*10,5)=0), MOD(Spreadsheet!AP1164,5000)=0),TRUE,FALSE)))</f>
        <v>1</v>
      </c>
      <c r="BT954" s="5" t="b">
        <f t="array" ref="BT954">IF(ISBLANK(Spreadsheet!AQ1164),TRUE,ISNUMBER(MATCH(TRUE,EXACT(Spreadsheet!AQ1164,EnrollWaive),0)))</f>
        <v>1</v>
      </c>
      <c r="BU954" s="5" t="b">
        <f t="array" ref="BU954">IF(ISBLANK(Spreadsheet!AR1164),TRUE,ISNUMBER(MATCH(TRUE,EXACT(Spreadsheet!AR1164,LifeBenefitClasses),0)))</f>
        <v>1</v>
      </c>
      <c r="BV954" s="5" t="b">
        <f>IF(OR(ISBLANK(Spreadsheet!AR1164), Spreadsheet!AR1164="Waive"),IF(ISBLANK(Spreadsheet!AS1164),TRUE,FALSE),IF(OR(AND(NOT(ISBLANK(Spreadsheet!AR1164)),ISBLANK(Spreadsheet!AS1164)),NOT(ISNUMBER(VALUE(Spreadsheet!AS1164)))),FALSE,IF(OR(AND(Spreadsheet!AS1164&lt;6,MOD(Spreadsheet!AS1164*10,5)=0), MOD(Spreadsheet!AS1164,10000)=0),TRUE,FALSE)))</f>
        <v>1</v>
      </c>
      <c r="BW954" s="5" t="b">
        <f t="array" ref="BW954">IF(ISBLANK(Spreadsheet!AT1164),TRUE,ISNUMBER(MATCH(TRUE,EXACT(Spreadsheet!AT1164,LifeBenefitClasses),0)))</f>
        <v>1</v>
      </c>
      <c r="BX954" s="5" t="b">
        <f>IF(OR(ISBLANK(Spreadsheet!AT1164), Spreadsheet!AT1164="Waive"),IF(ISBLANK(Spreadsheet!AU1164),TRUE,FALSE),IF(OR(AND(NOT(ISBLANK(Spreadsheet!AT1164)),ISBLANK(Spreadsheet!AU1164)),NOT(ISNUMBER(VALUE(Spreadsheet!AU1164)))),FALSE,IF(AND(NOT(OR(ISBLANK(Spreadsheet!AT1164),Spreadsheet!AT1164="Waive")),NOT(OR(ISBLANK(Spreadsheet!AR1164),Spreadsheet!AR1164="Waive")),MOD(Spreadsheet!AU1164,5000)=0, Spreadsheet!AU1164&lt;=(Spreadsheet!AS1164*0.5)),TRUE,FALSE)))</f>
        <v>1</v>
      </c>
      <c r="BY954" s="5" t="b">
        <f t="array" ref="BY954">IF(ISBLANK(Spreadsheet!AV1164),TRUE,ISNUMBER(MATCH(TRUE,EXACT(Spreadsheet!AV1164,EnrollWaive),0)))</f>
        <v>1</v>
      </c>
      <c r="BZ954" s="5" t="b">
        <f t="array" ref="BZ954">IF(ISBLANK(Spreadsheet!AW1164),TRUE,ISNUMBER(MATCH(TRUE,EXACT(Spreadsheet!AW1164,LifeBenefitClasses),0)))</f>
        <v>1</v>
      </c>
      <c r="CA954" s="5" t="b">
        <f t="array" ref="CA954">IF(ISBLANK(Spreadsheet!AX1164),TRUE,ISNUMBER(MATCH(TRUE,EXACT(Spreadsheet!AX1164,LifeBenefitClasses),0)))</f>
        <v>1</v>
      </c>
      <c r="CB954" s="5" t="b">
        <f t="array" ref="CB954">IF(ISBLANK(Spreadsheet!AY1164),TRUE,ISNUMBER(MATCH(TRUE,EXACT(Spreadsheet!AY1164,LifeBenefitClasses),0)))</f>
        <v>1</v>
      </c>
      <c r="CC954" s="5" t="b">
        <f t="array" ref="CC954">IF(ISBLANK(Spreadsheet!AZ1164),TRUE,ISNUMBER(MATCH(TRUE,EXACT(Spreadsheet!AZ1164,LifeBenefitClasses),0)))</f>
        <v>1</v>
      </c>
      <c r="CD954" s="5" t="b">
        <f t="array" ref="CD954">IF(ISBLANK(Spreadsheet!BA1164),TRUE,ISNUMBER(MATCH(TRUE,EXACT(Spreadsheet!BA1164,LifeBenefitClasses),0)))</f>
        <v>1</v>
      </c>
      <c r="CE954" s="5" t="b">
        <f>IF(OR(ISBLANK(Spreadsheet!BA1164), Spreadsheet!BA1164="Waive"),IF(ISBLANK(Spreadsheet!BB1164),TRUE,FALSE),IF(OR(AND(NOT(ISBLANK(Spreadsheet!BA1164)),ISBLANK(Spreadsheet!BB1164)),NOT(ISNUMBER(VALUE(Spreadsheet!BB1164))),ISBLANK(Spreadsheet!BC1164),NOT(ISNUMBER(VALUE(Spreadsheet!BC1164)))),FALSE,IF(AND(Spreadsheet!BB1164&gt;=50000,Spreadsheet!BB1164&lt;=250000,MOD(Spreadsheet!BB1164,10000)=0,Spreadsheet!BB1164&lt;=(10*Spreadsheet!BC1164)),TRUE,FALSE)))</f>
        <v>1</v>
      </c>
      <c r="CF954" s="5" t="b">
        <f>IF(NOT(ISBLANK(Spreadsheet!BC954)),AND(ISNUMBER(VALUE(Spreadsheet!BC954)),Spreadsheet!BC954&gt;0),AND(OR(ISBLANK(Spreadsheet!AO954),Spreadsheet!AO954="Waive",AND(NOT(OR(ISBLANK(Spreadsheet!AO954),Spreadsheet!AO954="Waive")),Spreadsheet!AP954&gt;=6)),OR(ISBLANK(Spreadsheet!AR954),AND(NOT(OR(ISBLANK(Spreadsheet!AR954),Spreadsheet!AR954="Waive")),Spreadsheet!AS954&gt;=6)),OR(ISBLANK(Spreadsheet!AW954)),OR(ISBLANK(Spreadsheet!AX954)),OR(ISBLANK(Spreadsheet!AY954)),OR(ISBLANK(Spreadsheet!AZ954)),OR(ISBLANK(Spreadsheet!BA954),Spreadsheet!BA954="Waive")))</f>
        <v>1</v>
      </c>
      <c r="CG954" s="5" t="b">
        <f t="shared" ca="1" si="69"/>
        <v>1</v>
      </c>
    </row>
    <row r="955" spans="8:85" x14ac:dyDescent="0.3">
      <c r="H955" s="5">
        <f t="shared" ca="1" si="66"/>
        <v>2</v>
      </c>
      <c r="I955" s="5" t="str">
        <f t="shared" ca="1" si="67"/>
        <v/>
      </c>
      <c r="J955" s="5" t="str">
        <f>IF(AND(NOT(ISBLANK(Spreadsheet!C1165)),ISBLANK(Spreadsheet!D1165)),Spreadsheet!F1165&amp;" "&amp;Spreadsheet!H1165,"")</f>
        <v/>
      </c>
      <c r="K955" s="5">
        <f>IF(AND(NOT(ISBLANK(Spreadsheet!C1165)),ISBLANK(Spreadsheet!D1165)),COUNTIFS(Spreadsheet!E$786:E1166,"=Child",Spreadsheet!C$786:C1166, "="&amp;Spreadsheet!C1165) + COUNTIFS(Spreadsheet!E$786:E1166,"=Step-child",Spreadsheet!C$786:C1166, "="&amp;Spreadsheet!C1165),0)</f>
        <v>0</v>
      </c>
      <c r="L955" s="5">
        <f>IF(NOT(ISBLANK(J955)),COUNTIFS(Spreadsheet!E$786:E1166,"=Wife",Spreadsheet!C$786:C1166, "="&amp;Spreadsheet!C1165) + COUNTIFS(Spreadsheet!E$786:E1166,"=Husband",Spreadsheet!C$786:C1166, "="&amp;Spreadsheet!C1165),0)</f>
        <v>0</v>
      </c>
      <c r="M955" s="5">
        <f>IF(NOT(ISBLANK(Spreadsheet!AJ1165)),VLOOKUP(Spreadsheet!AJ1165,'Drop Downs'!$P$2:$R$16,3,FALSE),0)</f>
        <v>0</v>
      </c>
      <c r="N955" s="5">
        <f>IF(NOT(ISBLANK(Spreadsheet!AJ1165)), VLOOKUP(Spreadsheet!AJ1165,'Drop Downs'!$P$2:$R$16,2,FALSE),0)</f>
        <v>0</v>
      </c>
      <c r="O955" s="5">
        <f>IF(NOT(ISBLANK(Spreadsheet!AL1165)),VLOOKUP(Spreadsheet!AL1165,'Drop Downs'!$P$2:$R$16,3,FALSE), 0)</f>
        <v>0</v>
      </c>
      <c r="P955" s="5">
        <f>IF(NOT(ISBLANK(Spreadsheet!AL1165)),VLOOKUP(Spreadsheet!AL1165,'Drop Downs'!$P$2:$R$16,2,FALSE),0)</f>
        <v>0</v>
      </c>
      <c r="Q955" s="5">
        <f>IF(NOT(ISBLANK(Spreadsheet!AN1165)),VLOOKUP(Spreadsheet!AN1165,'Drop Downs'!$P$2:$R$16,3,FALSE),0)</f>
        <v>0</v>
      </c>
      <c r="R955" s="5">
        <f>IF(NOT(ISBLANK(Spreadsheet!AN1165)),VLOOKUP(Spreadsheet!AN1165,'Drop Downs'!$P$2:$R$16,2,FALSE),0)</f>
        <v>0</v>
      </c>
      <c r="S955" s="5" t="str">
        <f>IF(OR(M955&gt;K955,N955&gt;L955,O955&gt;K955, Q955&gt;K955,N955&gt;L955, P955&gt;L955, R955&gt;L955),"Member currently has a coverage election over what he/she needs.  Please add more dependents or adjust the coverage election.","")&amp;(IF(AND(NOT(ISBLANK(Spreadsheet!C1165)),NOT(ISBLANK(Spreadsheet!D1165)),ISBLANK(Spreadsheet!E1165)),"Dependent lacks a relationship to member.Please select one from the drop-down.",""))</f>
        <v/>
      </c>
      <c r="T955" s="5" t="b">
        <f t="shared" si="68"/>
        <v>1</v>
      </c>
      <c r="U955" s="5" t="b">
        <f>OR(ISBLANK(Spreadsheet!C1165),IF(NOT(ISBLANK(Spreadsheet!D1165)),NOT(ISBLANK(Spreadsheet!E1165)),TRUE))</f>
        <v>1</v>
      </c>
      <c r="V955" s="5" t="b">
        <f>OR(ISBLANK(Spreadsheet!C1165), NOT(ISBLANK(Spreadsheet!I1165)))</f>
        <v>1</v>
      </c>
      <c r="W955" s="5" t="b">
        <f>OR(ISBLANK(Spreadsheet!D1165),NOT(ISBLANK(Spreadsheet!C1165)))</f>
        <v>1</v>
      </c>
      <c r="X955" s="155" t="str">
        <f>REPT("0",MIN(FIND({1,2,3,4,5,6,7,8,9},Spreadsheet!C1165&amp;"123456789"))-1)&amp;IF(ISBLANK(Spreadsheet!C1165),"",SUMPRODUCT(MID(0&amp;Spreadsheet!C1165,LARGE(INDEX(ISNUMBER(--MID(Spreadsheet!C1165,ROW($1:$225),1))*
 ROW($1:$225),0),ROW($1:$225))+1,1)*10^ROW($1:$225)/10))</f>
        <v/>
      </c>
      <c r="Y955" s="5" t="b">
        <f>IF(NOT(ISBLANK(Spreadsheet!C1165)),IF(AND(ISNUMBER(VALUE(Spreadsheet!C1165)), LEN(Spreadsheet!C1165)=9),TRUE,FALSE),TRUE)</f>
        <v>1</v>
      </c>
      <c r="Z955" s="155" t="str">
        <f>REPT("0",MIN(FIND({1,2,3,4,5,6,7,8,9},Spreadsheet!D1165&amp;"123456789"))-1)&amp;IF(ISBLANK(Spreadsheet!D1165),"",SUMPRODUCT(MID(0&amp;Spreadsheet!D1165,LARGE(INDEX(ISNUMBER(--MID(Spreadsheet!D1165,ROW($1:$225),1))*
 ROW($1:$225),0),ROW($1:$225))+1,1)*10^ROW($1:$225)/10))</f>
        <v/>
      </c>
      <c r="AA955" s="5" t="b">
        <f>IF(AND(NOT(ISBLANK(Spreadsheet!D1165)),NOT(ISBLANK(Spreadsheet!C1165))),IF(AND(ISNUMBER(VALUE(Spreadsheet!D1165)), LEN(Spreadsheet!D1165)=9),TRUE,FALSE),IF(AND(NOT(ISBLANK(Spreadsheet!D1165)),ISBLANK(Spreadsheet!C1165)),FALSE,TRUE))</f>
        <v>1</v>
      </c>
      <c r="AB955" s="5" t="b">
        <f>OR(ISBLANK(Spreadsheet!Y955),IF(NOT(ISBLANK(Spreadsheet!Y955)),LEN(Spreadsheet!Y955)=10,ISNUMBER(VALUE(Spreadsheet!Y955))))</f>
        <v>1</v>
      </c>
      <c r="AC955" s="5" t="b">
        <f>OR(ISBLANK(Spreadsheet!AI1165), AND(NOT(ISBLANK(Spreadsheet!AJ1165)), NOT(ISNUMBER(SEARCH("Waive",Spreadsheet!AJ1165)))))</f>
        <v>1</v>
      </c>
      <c r="AD955" s="5" t="b">
        <f>OR(ISBLANK(Spreadsheet!AK1165), AND(NOT(ISBLANK(Spreadsheet!AL1165)), NOT(ISNUMBER(SEARCH("Waive",Spreadsheet!AL1165)))))</f>
        <v>1</v>
      </c>
      <c r="AE955" s="5" t="b">
        <f>OR(ISBLANK(Spreadsheet!AM1165), AND(NOT(ISBLANK(Spreadsheet!AN1165)), NOT(ISNUMBER(SEARCH("Waive", Spreadsheet!AN1165)))))</f>
        <v>1</v>
      </c>
      <c r="AF955" s="5" t="b">
        <f>OR(ISBLANK(Spreadsheet!C1165), NOT(ISBLANK(Spreadsheet!D1165)),NOT(ISBLANK(Spreadsheet!L1165)))</f>
        <v>1</v>
      </c>
      <c r="AG955" s="5" t="b">
        <f>IF(AND(NOT(ISBLANK(Spreadsheet!C1165)), NOT(ISBLANK(Spreadsheet!D1165)),Spreadsheet!C1165&lt;&gt;Spreadsheet!D1165),IF(ISERROR(VLOOKUP(Spreadsheet!C1165, Spreadsheet!$C$6:'Spreadsheet'!$C1164,1,FALSE)), FALSE, TRUE),TRUE)</f>
        <v>1</v>
      </c>
      <c r="AH955" s="5" t="b">
        <f>Spreadsheet!$B$2=Spreadsheet!AD955</f>
        <v>1</v>
      </c>
      <c r="AI955" s="5" t="b">
        <f>IF(ISBLANK(Spreadsheet!G1165),TRUE,IF(OR(LEN(Spreadsheet!G1165)&gt;1,ISNUMBER(VALUE(Spreadsheet!G1165))),FALSE,TRUE))</f>
        <v>1</v>
      </c>
      <c r="AJ955" s="5" t="b">
        <f>OR(ISBLANK(Spreadsheet!C1165), NOT(ISBLANK(Spreadsheet!B1165)), NOT(ISBLANK(Spreadsheet!D1165)))</f>
        <v>1</v>
      </c>
      <c r="AK955" s="5" t="b">
        <f t="array" ref="AK955">IF(OR(AND(ISBLANK(Spreadsheet!E1165),ISBLANK(Spreadsheet!D1165),NOT(ISBLANK(Spreadsheet!C1165))),AND(ISBLANK(Spreadsheet!E1165),ISBLANK(Spreadsheet!D1165),ISBLANK(Spreadsheet!C1165))),TRUE,ISNUMBER(MATCH(TRUE,EXACT(Spreadsheet!E1165,Relationships),0)))</f>
        <v>1</v>
      </c>
      <c r="AL955" s="5" t="b">
        <f>IF(NOT(ISBLANK(Spreadsheet!C1165)),IF(OR(ISBLANK(Spreadsheet!F1165),LEN(Spreadsheet!F1165)&gt;40),FALSE,TRUE),TRUE)</f>
        <v>1</v>
      </c>
      <c r="AM955" s="5" t="b">
        <f>IF(NOT(ISBLANK(Spreadsheet!C1165)),IF(OR(ISBLANK(Spreadsheet!H1165),LEN(Spreadsheet!H1165)&gt;40),FALSE,TRUE),TRUE)</f>
        <v>1</v>
      </c>
      <c r="AN955" s="5" t="b">
        <f t="array" ref="AN955">IF(ISBLANK(Spreadsheet!I1165),TRUE,ISNUMBER(MATCH(TRUE,EXACT(Spreadsheet!I1165,GenderValues),0)))</f>
        <v>1</v>
      </c>
      <c r="AO955" s="5" t="b">
        <f ca="1">IF(ISERROR(DATEVALUE(TEXT(Spreadsheet!J1165,"mm/dd/yyyy")) &gt; TODAY()),IF(AND(ISBLANK(Spreadsheet!J1165),ISBLANK(Spreadsheet!C1165)),TRUE,FALSE),IF(DATEVALUE(TEXT(Spreadsheet!J1165,"mm/dd/yyyy")) &gt; TODAY(),FALSE,TRUE))</f>
        <v>1</v>
      </c>
      <c r="AP955" s="5" t="b">
        <f>OR(ISBLANK(Spreadsheet!K1165),LEN(Spreadsheet!K1165)&lt;=100)</f>
        <v>1</v>
      </c>
      <c r="AQ955" s="5" t="b">
        <f t="array" ref="AQ955">IF(OR(AND(ISBLANK(Spreadsheet!L1165),ISBLANK(Spreadsheet!C1165)),AND(NOT(ISBLANK(Spreadsheet!C1165)),NOT(ISBLANK(Spreadsheet!D1165)))),TRUE,ISNUMBER(MATCH(TRUE,EXACT(Spreadsheet!L1165,MaritalStatus),0)))</f>
        <v>1</v>
      </c>
      <c r="AR955" s="5" t="b">
        <f ca="1">IF(ISERROR(DATEVALUE(TEXT(Spreadsheet!M1165,"mm/dd/yyyy")) &gt; TODAY()),IF(ISBLANK(Spreadsheet!M1165),TRUE,FALSE),IF(DATEVALUE(TEXT(Spreadsheet!M1165,"mm/dd/yyyy")) &gt; TODAY(),FALSE,TRUE))</f>
        <v>1</v>
      </c>
      <c r="AS955" s="5" t="b">
        <f>OR(ISBLANK(Spreadsheet!N1165),LEN(Spreadsheet!N1165)&lt;=100)</f>
        <v>1</v>
      </c>
      <c r="AT955" s="5" t="b">
        <f>OR(ISBLANK(Spreadsheet!O1165),UPPER(Spreadsheet!O1165)="YES")</f>
        <v>1</v>
      </c>
      <c r="AU955" s="5" t="b">
        <f>OR(ISBLANK(Spreadsheet!P1165),UPPER(Spreadsheet!P1165)="YES")</f>
        <v>1</v>
      </c>
      <c r="AV955" s="5" t="b">
        <f t="array" ref="AV955">IF(ISBLANK(Spreadsheet!Q1165),TRUE,ISNUMBER(MATCH(TRUE,EXACT(Spreadsheet!Q1165,OnGroupsPriorIns),0)))</f>
        <v>1</v>
      </c>
      <c r="AW955" s="5" t="b">
        <f>OR(ISBLANK(Spreadsheet!R1165),UPPER(Spreadsheet!R1165)="YES")</f>
        <v>1</v>
      </c>
      <c r="AX955" s="5" t="b">
        <f>OR(ISBLANK(Spreadsheet!S1165),UPPER(Spreadsheet!S1165)="YES")</f>
        <v>1</v>
      </c>
      <c r="AY955" s="5" t="b">
        <f>OR(AND(ISBLANK(Spreadsheet!C1165),LEN(Spreadsheet!T1165)=0),AND(NOT(ISBLANK(Spreadsheet!C1165)),LEN(Spreadsheet!T1165)&gt;0,LEN(Spreadsheet!T1165)&lt;=50))</f>
        <v>1</v>
      </c>
      <c r="AZ955" s="5" t="b">
        <f>OR(LEN(Spreadsheet!U1165)=0,AND(LEN(Spreadsheet!U1165)&gt;0,LEN(Spreadsheet!U1165)&lt;=50))</f>
        <v>1</v>
      </c>
      <c r="BA955" s="5" t="b">
        <f>OR(AND(ISBLANK(Spreadsheet!C1165),LEN(Spreadsheet!V1165)=0),AND(NOT(ISBLANK(Spreadsheet!C1165)),LEN(Spreadsheet!V1165)&gt;0,LEN(Spreadsheet!V1165)&lt;=50))</f>
        <v>1</v>
      </c>
      <c r="BB955" s="5" t="b">
        <f t="array" ref="BB955">IF(AND(ISBLANK(Spreadsheet!C1165),LEN(Spreadsheet!W1165)=0),TRUE,ISNUMBER(MATCH(TRUE,EXACT(Spreadsheet!W1165,States),0)))</f>
        <v>1</v>
      </c>
      <c r="BC955" s="5" t="b">
        <f>OR(AND(ISBLANK(Spreadsheet!C1165),LEN(Spreadsheet!X1165)=0),AND(NOT(ISBLANK(Spreadsheet!C1165)),LEN(Spreadsheet!X1165)&gt;0,LEN(Spreadsheet!X1165)=5,ISNUMBER(VALUE(Spreadsheet!X1165))))</f>
        <v>1</v>
      </c>
      <c r="BD955" s="5" t="b">
        <f>OR(ISBLANK(Spreadsheet!Z1165),LEN(Spreadsheet!Z1165)&lt;=50)</f>
        <v>1</v>
      </c>
      <c r="BE955" s="5" t="b">
        <f>ISBLANK(Spreadsheet!AA1165)</f>
        <v>1</v>
      </c>
      <c r="BF955" s="5" t="b">
        <f>ISBLANK(Spreadsheet!AB1165)</f>
        <v>1</v>
      </c>
      <c r="BG955" s="5" t="b">
        <f>IF(ISERROR(DATEVALUE(TEXT(Spreadsheet!AC1165,"mm/dd/yyyy")) &gt; DATEVALUE(TEXT(Spreadsheet!J1165,"mm/dd/yyyy"))),IF(OR(AND(ISBLANK(Spreadsheet!AC1165),ISBLANK(Spreadsheet!C1165)),AND(NOT(ISBLANK(Spreadsheet!C1165)),ISBLANK(Spreadsheet!AC1165),NOT(ISBLANK(Spreadsheet!D1165)))),TRUE,FALSE),IF(DATEVALUE(TEXT(Spreadsheet!AC1165,"mm/dd/yyyy")) &gt; DATEVALUE(TEXT(Spreadsheet!J1165,"mm/dd/yyyy")),TRUE,FALSE))</f>
        <v>1</v>
      </c>
      <c r="BH955" s="5" t="b">
        <f>OR(AND(ISBLANK(Spreadsheet!C1165),ISBLANK(Spreadsheet!AE1165)),AND(NOT(ISBLANK(Spreadsheet!C1165)),NOT(ISBLANK(Spreadsheet!D1165)),ISBLANK(Spreadsheet!AE1165)),AND(NOT(ISBLANK(Spreadsheet!C1165)),ISBLANK(Spreadsheet!D1165),NOT(ISBLANK(Spreadsheet!AE1165)),LEN(Spreadsheet!AE1165)&lt;=100))</f>
        <v>1</v>
      </c>
      <c r="BI955" s="5" t="b">
        <f t="array" ref="BI955">IF(ISBLANK(Spreadsheet!AF1165),TRUE,ISNUMBER(MATCH(TRUE,EXACT(Spreadsheet!AF1165,CobraShortReasons),0)))</f>
        <v>1</v>
      </c>
      <c r="BJ955" s="5" t="b">
        <f ca="1">IF(ISERROR(DATEVALUE(TEXT(Spreadsheet!AG1165,"mm/dd/yyyy")) &gt; TODAY()),IF(ISBLANK(Spreadsheet!AG1165),TRUE,FALSE),IF(DATEVALUE(TEXT(Spreadsheet!AG1165,"mm/dd/yyyy")) &gt; TODAY(),FALSE,TRUE))</f>
        <v>1</v>
      </c>
      <c r="BK955" s="5" t="b">
        <f>OR(ISBLANK(Spreadsheet!AH1165),LEN(Spreadsheet!AH1165)&lt;=25)</f>
        <v>1</v>
      </c>
      <c r="BL955" s="5" t="b">
        <f t="array" aca="1" ref="BL955" ca="1">IF(ISBLANK(Spreadsheet!AI1165),TRUE,ISNUMBER(MATCH(TRUE,EXACT(Spreadsheet!AI1165,INDIRECT(Spreadsheet!$D$2)),0)))</f>
        <v>1</v>
      </c>
      <c r="BM955" s="5" t="b">
        <f t="array" aca="1" ref="BM955" ca="1">IF(ISBLANK(Spreadsheet!AJ1165),TRUE,ISNUMBER(MATCH(TRUE,EXACT(Spreadsheet!AJ1165,INDIRECT(Spreadsheet!BJ955)),0)))</f>
        <v>1</v>
      </c>
      <c r="BN955" s="5" t="b">
        <f t="array" ref="BN955">IF(ISBLANK(Spreadsheet!AK1165),TRUE,ISNUMBER(MATCH(TRUE,EXACT(Spreadsheet!AK1165,DentalPlans),0)))</f>
        <v>1</v>
      </c>
      <c r="BO955" s="5" t="b">
        <f t="array" aca="1" ref="BO955" ca="1">IF(ISBLANK(Spreadsheet!AL1165),TRUE,ISNUMBER(MATCH(TRUE,EXACT(Spreadsheet!AL1165,INDIRECT(Spreadsheet!BK955)),0)))</f>
        <v>1</v>
      </c>
      <c r="BP955" s="5" t="b">
        <f t="array" ref="BP955">IF(ISBLANK(Spreadsheet!AM1165),TRUE,ISNUMBER(MATCH(TRUE,EXACT(Spreadsheet!AM1165,VisionPlans),0)))</f>
        <v>1</v>
      </c>
      <c r="BQ955" s="5" t="b">
        <f t="array" aca="1" ref="BQ955" ca="1">IF(ISBLANK(Spreadsheet!AN1165),TRUE,ISNUMBER(MATCH(TRUE,EXACT(Spreadsheet!AN1165,INDIRECT(Spreadsheet!BL955)),0)))</f>
        <v>1</v>
      </c>
      <c r="BR955" s="5" t="b">
        <f t="array" ref="BR955">IF(ISBLANK(Spreadsheet!AO1165),TRUE,ISNUMBER(MATCH(TRUE,EXACT(Spreadsheet!AO1165,LifeBenefitClasses),0)))</f>
        <v>1</v>
      </c>
      <c r="BS955" s="5" t="b">
        <f>IF(OR(ISBLANK(Spreadsheet!AO1165), Spreadsheet!AO1165="Waive"),IF(ISBLANK(Spreadsheet!AP1165),TRUE,FALSE),IF(OR(AND(NOT(ISBLANK(Spreadsheet!AO1165)),ISBLANK(Spreadsheet!AP1165)),NOT(ISNUMBER(VALUE(Spreadsheet!AP1165)))),FALSE,IF(OR(AND(Spreadsheet!AP1165&lt;6,MOD(Spreadsheet!AP1165*10,5)=0), MOD(Spreadsheet!AP1165,5000)=0),TRUE,FALSE)))</f>
        <v>1</v>
      </c>
      <c r="BT955" s="5" t="b">
        <f t="array" ref="BT955">IF(ISBLANK(Spreadsheet!AQ1165),TRUE,ISNUMBER(MATCH(TRUE,EXACT(Spreadsheet!AQ1165,EnrollWaive),0)))</f>
        <v>1</v>
      </c>
      <c r="BU955" s="5" t="b">
        <f t="array" ref="BU955">IF(ISBLANK(Spreadsheet!AR1165),TRUE,ISNUMBER(MATCH(TRUE,EXACT(Spreadsheet!AR1165,LifeBenefitClasses),0)))</f>
        <v>1</v>
      </c>
      <c r="BV955" s="5" t="b">
        <f>IF(OR(ISBLANK(Spreadsheet!AR1165), Spreadsheet!AR1165="Waive"),IF(ISBLANK(Spreadsheet!AS1165),TRUE,FALSE),IF(OR(AND(NOT(ISBLANK(Spreadsheet!AR1165)),ISBLANK(Spreadsheet!AS1165)),NOT(ISNUMBER(VALUE(Spreadsheet!AS1165)))),FALSE,IF(OR(AND(Spreadsheet!AS1165&lt;6,MOD(Spreadsheet!AS1165*10,5)=0), MOD(Spreadsheet!AS1165,10000)=0),TRUE,FALSE)))</f>
        <v>1</v>
      </c>
      <c r="BW955" s="5" t="b">
        <f t="array" ref="BW955">IF(ISBLANK(Spreadsheet!AT1165),TRUE,ISNUMBER(MATCH(TRUE,EXACT(Spreadsheet!AT1165,LifeBenefitClasses),0)))</f>
        <v>1</v>
      </c>
      <c r="BX955" s="5" t="b">
        <f>IF(OR(ISBLANK(Spreadsheet!AT1165), Spreadsheet!AT1165="Waive"),IF(ISBLANK(Spreadsheet!AU1165),TRUE,FALSE),IF(OR(AND(NOT(ISBLANK(Spreadsheet!AT1165)),ISBLANK(Spreadsheet!AU1165)),NOT(ISNUMBER(VALUE(Spreadsheet!AU1165)))),FALSE,IF(AND(NOT(OR(ISBLANK(Spreadsheet!AT1165),Spreadsheet!AT1165="Waive")),NOT(OR(ISBLANK(Spreadsheet!AR1165),Spreadsheet!AR1165="Waive")),MOD(Spreadsheet!AU1165,5000)=0, Spreadsheet!AU1165&lt;=(Spreadsheet!AS1165*0.5)),TRUE,FALSE)))</f>
        <v>1</v>
      </c>
      <c r="BY955" s="5" t="b">
        <f t="array" ref="BY955">IF(ISBLANK(Spreadsheet!AV1165),TRUE,ISNUMBER(MATCH(TRUE,EXACT(Spreadsheet!AV1165,EnrollWaive),0)))</f>
        <v>1</v>
      </c>
      <c r="BZ955" s="5" t="b">
        <f t="array" ref="BZ955">IF(ISBLANK(Spreadsheet!AW1165),TRUE,ISNUMBER(MATCH(TRUE,EXACT(Spreadsheet!AW1165,LifeBenefitClasses),0)))</f>
        <v>1</v>
      </c>
      <c r="CA955" s="5" t="b">
        <f t="array" ref="CA955">IF(ISBLANK(Spreadsheet!AX1165),TRUE,ISNUMBER(MATCH(TRUE,EXACT(Spreadsheet!AX1165,LifeBenefitClasses),0)))</f>
        <v>1</v>
      </c>
      <c r="CB955" s="5" t="b">
        <f t="array" ref="CB955">IF(ISBLANK(Spreadsheet!AY1165),TRUE,ISNUMBER(MATCH(TRUE,EXACT(Spreadsheet!AY1165,LifeBenefitClasses),0)))</f>
        <v>1</v>
      </c>
      <c r="CC955" s="5" t="b">
        <f t="array" ref="CC955">IF(ISBLANK(Spreadsheet!AZ1165),TRUE,ISNUMBER(MATCH(TRUE,EXACT(Spreadsheet!AZ1165,LifeBenefitClasses),0)))</f>
        <v>1</v>
      </c>
      <c r="CD955" s="5" t="b">
        <f t="array" ref="CD955">IF(ISBLANK(Spreadsheet!BA1165),TRUE,ISNUMBER(MATCH(TRUE,EXACT(Spreadsheet!BA1165,LifeBenefitClasses),0)))</f>
        <v>1</v>
      </c>
      <c r="CE955" s="5" t="b">
        <f>IF(OR(ISBLANK(Spreadsheet!BA1165), Spreadsheet!BA1165="Waive"),IF(ISBLANK(Spreadsheet!BB1165),TRUE,FALSE),IF(OR(AND(NOT(ISBLANK(Spreadsheet!BA1165)),ISBLANK(Spreadsheet!BB1165)),NOT(ISNUMBER(VALUE(Spreadsheet!BB1165))),ISBLANK(Spreadsheet!BC1165),NOT(ISNUMBER(VALUE(Spreadsheet!BC1165)))),FALSE,IF(AND(Spreadsheet!BB1165&gt;=50000,Spreadsheet!BB1165&lt;=250000,MOD(Spreadsheet!BB1165,10000)=0,Spreadsheet!BB1165&lt;=(10*Spreadsheet!BC1165)),TRUE,FALSE)))</f>
        <v>1</v>
      </c>
      <c r="CF955" s="5" t="b">
        <f>IF(NOT(ISBLANK(Spreadsheet!BC955)),AND(ISNUMBER(VALUE(Spreadsheet!BC955)),Spreadsheet!BC955&gt;0),AND(OR(ISBLANK(Spreadsheet!AO955),Spreadsheet!AO955="Waive",AND(NOT(OR(ISBLANK(Spreadsheet!AO955),Spreadsheet!AO955="Waive")),Spreadsheet!AP955&gt;=6)),OR(ISBLANK(Spreadsheet!AR955),AND(NOT(OR(ISBLANK(Spreadsheet!AR955),Spreadsheet!AR955="Waive")),Spreadsheet!AS955&gt;=6)),OR(ISBLANK(Spreadsheet!AW955)),OR(ISBLANK(Spreadsheet!AX955)),OR(ISBLANK(Spreadsheet!AY955)),OR(ISBLANK(Spreadsheet!AZ955)),OR(ISBLANK(Spreadsheet!BA955),Spreadsheet!BA955="Waive")))</f>
        <v>1</v>
      </c>
      <c r="CG955" s="5" t="b">
        <f t="shared" ca="1" si="69"/>
        <v>1</v>
      </c>
    </row>
    <row r="956" spans="8:85" x14ac:dyDescent="0.3">
      <c r="H956" s="5">
        <f t="shared" ca="1" si="66"/>
        <v>2</v>
      </c>
      <c r="I956" s="5" t="str">
        <f t="shared" ca="1" si="67"/>
        <v/>
      </c>
      <c r="J956" s="5" t="str">
        <f>IF(AND(NOT(ISBLANK(Spreadsheet!C1166)),ISBLANK(Spreadsheet!D1166)),Spreadsheet!F1166&amp;" "&amp;Spreadsheet!H1166,"")</f>
        <v/>
      </c>
      <c r="K956" s="5">
        <f>IF(AND(NOT(ISBLANK(Spreadsheet!C1166)),ISBLANK(Spreadsheet!D1166)),COUNTIFS(Spreadsheet!E$786:E1167,"=Child",Spreadsheet!C$786:C1167, "="&amp;Spreadsheet!C1166) + COUNTIFS(Spreadsheet!E$786:E1167,"=Step-child",Spreadsheet!C$786:C1167, "="&amp;Spreadsheet!C1166),0)</f>
        <v>0</v>
      </c>
      <c r="L956" s="5">
        <f>IF(NOT(ISBLANK(J956)),COUNTIFS(Spreadsheet!E$786:E1167,"=Wife",Spreadsheet!C$786:C1167, "="&amp;Spreadsheet!C1166) + COUNTIFS(Spreadsheet!E$786:E1167,"=Husband",Spreadsheet!C$786:C1167, "="&amp;Spreadsheet!C1166),0)</f>
        <v>0</v>
      </c>
      <c r="M956" s="5">
        <f>IF(NOT(ISBLANK(Spreadsheet!AJ1166)),VLOOKUP(Spreadsheet!AJ1166,'Drop Downs'!$P$2:$R$16,3,FALSE),0)</f>
        <v>0</v>
      </c>
      <c r="N956" s="5">
        <f>IF(NOT(ISBLANK(Spreadsheet!AJ1166)), VLOOKUP(Spreadsheet!AJ1166,'Drop Downs'!$P$2:$R$16,2,FALSE),0)</f>
        <v>0</v>
      </c>
      <c r="O956" s="5">
        <f>IF(NOT(ISBLANK(Spreadsheet!AL1166)),VLOOKUP(Spreadsheet!AL1166,'Drop Downs'!$P$2:$R$16,3,FALSE), 0)</f>
        <v>0</v>
      </c>
      <c r="P956" s="5">
        <f>IF(NOT(ISBLANK(Spreadsheet!AL1166)),VLOOKUP(Spreadsheet!AL1166,'Drop Downs'!$P$2:$R$16,2,FALSE),0)</f>
        <v>0</v>
      </c>
      <c r="Q956" s="5">
        <f>IF(NOT(ISBLANK(Spreadsheet!AN1166)),VLOOKUP(Spreadsheet!AN1166,'Drop Downs'!$P$2:$R$16,3,FALSE),0)</f>
        <v>0</v>
      </c>
      <c r="R956" s="5">
        <f>IF(NOT(ISBLANK(Spreadsheet!AN1166)),VLOOKUP(Spreadsheet!AN1166,'Drop Downs'!$P$2:$R$16,2,FALSE),0)</f>
        <v>0</v>
      </c>
      <c r="S956" s="5" t="str">
        <f>IF(OR(M956&gt;K956,N956&gt;L956,O956&gt;K956, Q956&gt;K956,N956&gt;L956, P956&gt;L956, R956&gt;L956),"Member currently has a coverage election over what he/she needs.  Please add more dependents or adjust the coverage election.","")&amp;(IF(AND(NOT(ISBLANK(Spreadsheet!C1166)),NOT(ISBLANK(Spreadsheet!D1166)),ISBLANK(Spreadsheet!E1166)),"Dependent lacks a relationship to member.Please select one from the drop-down.",""))</f>
        <v/>
      </c>
      <c r="T956" s="5" t="b">
        <f t="shared" si="68"/>
        <v>1</v>
      </c>
      <c r="U956" s="5" t="b">
        <f>OR(ISBLANK(Spreadsheet!C1166),IF(NOT(ISBLANK(Spreadsheet!D1166)),NOT(ISBLANK(Spreadsheet!E1166)),TRUE))</f>
        <v>1</v>
      </c>
      <c r="V956" s="5" t="b">
        <f>OR(ISBLANK(Spreadsheet!C1166), NOT(ISBLANK(Spreadsheet!I1166)))</f>
        <v>1</v>
      </c>
      <c r="W956" s="5" t="b">
        <f>OR(ISBLANK(Spreadsheet!D1166),NOT(ISBLANK(Spreadsheet!C1166)))</f>
        <v>1</v>
      </c>
      <c r="X956" s="155" t="str">
        <f>REPT("0",MIN(FIND({1,2,3,4,5,6,7,8,9},Spreadsheet!C1166&amp;"123456789"))-1)&amp;IF(ISBLANK(Spreadsheet!C1166),"",SUMPRODUCT(MID(0&amp;Spreadsheet!C1166,LARGE(INDEX(ISNUMBER(--MID(Spreadsheet!C1166,ROW($1:$225),1))*
 ROW($1:$225),0),ROW($1:$225))+1,1)*10^ROW($1:$225)/10))</f>
        <v/>
      </c>
      <c r="Y956" s="5" t="b">
        <f>IF(NOT(ISBLANK(Spreadsheet!C1166)),IF(AND(ISNUMBER(VALUE(Spreadsheet!C1166)), LEN(Spreadsheet!C1166)=9),TRUE,FALSE),TRUE)</f>
        <v>1</v>
      </c>
      <c r="Z956" s="155" t="str">
        <f>REPT("0",MIN(FIND({1,2,3,4,5,6,7,8,9},Spreadsheet!D1166&amp;"123456789"))-1)&amp;IF(ISBLANK(Spreadsheet!D1166),"",SUMPRODUCT(MID(0&amp;Spreadsheet!D1166,LARGE(INDEX(ISNUMBER(--MID(Spreadsheet!D1166,ROW($1:$225),1))*
 ROW($1:$225),0),ROW($1:$225))+1,1)*10^ROW($1:$225)/10))</f>
        <v/>
      </c>
      <c r="AA956" s="5" t="b">
        <f>IF(AND(NOT(ISBLANK(Spreadsheet!D1166)),NOT(ISBLANK(Spreadsheet!C1166))),IF(AND(ISNUMBER(VALUE(Spreadsheet!D1166)), LEN(Spreadsheet!D1166)=9),TRUE,FALSE),IF(AND(NOT(ISBLANK(Spreadsheet!D1166)),ISBLANK(Spreadsheet!C1166)),FALSE,TRUE))</f>
        <v>1</v>
      </c>
      <c r="AB956" s="5" t="b">
        <f>OR(ISBLANK(Spreadsheet!Y956),IF(NOT(ISBLANK(Spreadsheet!Y956)),LEN(Spreadsheet!Y956)=10,ISNUMBER(VALUE(Spreadsheet!Y956))))</f>
        <v>1</v>
      </c>
      <c r="AC956" s="5" t="b">
        <f>OR(ISBLANK(Spreadsheet!AI1166), AND(NOT(ISBLANK(Spreadsheet!AJ1166)), NOT(ISNUMBER(SEARCH("Waive",Spreadsheet!AJ1166)))))</f>
        <v>1</v>
      </c>
      <c r="AD956" s="5" t="b">
        <f>OR(ISBLANK(Spreadsheet!AK1166), AND(NOT(ISBLANK(Spreadsheet!AL1166)), NOT(ISNUMBER(SEARCH("Waive",Spreadsheet!AL1166)))))</f>
        <v>1</v>
      </c>
      <c r="AE956" s="5" t="b">
        <f>OR(ISBLANK(Spreadsheet!AM1166), AND(NOT(ISBLANK(Spreadsheet!AN1166)), NOT(ISNUMBER(SEARCH("Waive", Spreadsheet!AN1166)))))</f>
        <v>1</v>
      </c>
      <c r="AF956" s="5" t="b">
        <f>OR(ISBLANK(Spreadsheet!C1166), NOT(ISBLANK(Spreadsheet!D1166)),NOT(ISBLANK(Spreadsheet!L1166)))</f>
        <v>1</v>
      </c>
      <c r="AG956" s="5" t="b">
        <f>IF(AND(NOT(ISBLANK(Spreadsheet!C1166)), NOT(ISBLANK(Spreadsheet!D1166)),Spreadsheet!C1166&lt;&gt;Spreadsheet!D1166),IF(ISERROR(VLOOKUP(Spreadsheet!C1166, Spreadsheet!$C$6:'Spreadsheet'!$C1165,1,FALSE)), FALSE, TRUE),TRUE)</f>
        <v>1</v>
      </c>
      <c r="AH956" s="5" t="b">
        <f>Spreadsheet!$B$2=Spreadsheet!AD956</f>
        <v>1</v>
      </c>
      <c r="AI956" s="5" t="b">
        <f>IF(ISBLANK(Spreadsheet!G1166),TRUE,IF(OR(LEN(Spreadsheet!G1166)&gt;1,ISNUMBER(VALUE(Spreadsheet!G1166))),FALSE,TRUE))</f>
        <v>1</v>
      </c>
      <c r="AJ956" s="5" t="b">
        <f>OR(ISBLANK(Spreadsheet!C1166), NOT(ISBLANK(Spreadsheet!B1166)), NOT(ISBLANK(Spreadsheet!D1166)))</f>
        <v>1</v>
      </c>
      <c r="AK956" s="5" t="b">
        <f t="array" ref="AK956">IF(OR(AND(ISBLANK(Spreadsheet!E1166),ISBLANK(Spreadsheet!D1166),NOT(ISBLANK(Spreadsheet!C1166))),AND(ISBLANK(Spreadsheet!E1166),ISBLANK(Spreadsheet!D1166),ISBLANK(Spreadsheet!C1166))),TRUE,ISNUMBER(MATCH(TRUE,EXACT(Spreadsheet!E1166,Relationships),0)))</f>
        <v>1</v>
      </c>
      <c r="AL956" s="5" t="b">
        <f>IF(NOT(ISBLANK(Spreadsheet!C1166)),IF(OR(ISBLANK(Spreadsheet!F1166),LEN(Spreadsheet!F1166)&gt;40),FALSE,TRUE),TRUE)</f>
        <v>1</v>
      </c>
      <c r="AM956" s="5" t="b">
        <f>IF(NOT(ISBLANK(Spreadsheet!C1166)),IF(OR(ISBLANK(Spreadsheet!H1166),LEN(Spreadsheet!H1166)&gt;40),FALSE,TRUE),TRUE)</f>
        <v>1</v>
      </c>
      <c r="AN956" s="5" t="b">
        <f t="array" ref="AN956">IF(ISBLANK(Spreadsheet!I1166),TRUE,ISNUMBER(MATCH(TRUE,EXACT(Spreadsheet!I1166,GenderValues),0)))</f>
        <v>1</v>
      </c>
      <c r="AO956" s="5" t="b">
        <f ca="1">IF(ISERROR(DATEVALUE(TEXT(Spreadsheet!J1166,"mm/dd/yyyy")) &gt; TODAY()),IF(AND(ISBLANK(Spreadsheet!J1166),ISBLANK(Spreadsheet!C1166)),TRUE,FALSE),IF(DATEVALUE(TEXT(Spreadsheet!J1166,"mm/dd/yyyy")) &gt; TODAY(),FALSE,TRUE))</f>
        <v>1</v>
      </c>
      <c r="AP956" s="5" t="b">
        <f>OR(ISBLANK(Spreadsheet!K1166),LEN(Spreadsheet!K1166)&lt;=100)</f>
        <v>1</v>
      </c>
      <c r="AQ956" s="5" t="b">
        <f t="array" ref="AQ956">IF(OR(AND(ISBLANK(Spreadsheet!L1166),ISBLANK(Spreadsheet!C1166)),AND(NOT(ISBLANK(Spreadsheet!C1166)),NOT(ISBLANK(Spreadsheet!D1166)))),TRUE,ISNUMBER(MATCH(TRUE,EXACT(Spreadsheet!L1166,MaritalStatus),0)))</f>
        <v>1</v>
      </c>
      <c r="AR956" s="5" t="b">
        <f ca="1">IF(ISERROR(DATEVALUE(TEXT(Spreadsheet!M1166,"mm/dd/yyyy")) &gt; TODAY()),IF(ISBLANK(Spreadsheet!M1166),TRUE,FALSE),IF(DATEVALUE(TEXT(Spreadsheet!M1166,"mm/dd/yyyy")) &gt; TODAY(),FALSE,TRUE))</f>
        <v>1</v>
      </c>
      <c r="AS956" s="5" t="b">
        <f>OR(ISBLANK(Spreadsheet!N1166),LEN(Spreadsheet!N1166)&lt;=100)</f>
        <v>1</v>
      </c>
      <c r="AT956" s="5" t="b">
        <f>OR(ISBLANK(Spreadsheet!O1166),UPPER(Spreadsheet!O1166)="YES")</f>
        <v>1</v>
      </c>
      <c r="AU956" s="5" t="b">
        <f>OR(ISBLANK(Spreadsheet!P1166),UPPER(Spreadsheet!P1166)="YES")</f>
        <v>1</v>
      </c>
      <c r="AV956" s="5" t="b">
        <f t="array" ref="AV956">IF(ISBLANK(Spreadsheet!Q1166),TRUE,ISNUMBER(MATCH(TRUE,EXACT(Spreadsheet!Q1166,OnGroupsPriorIns),0)))</f>
        <v>1</v>
      </c>
      <c r="AW956" s="5" t="b">
        <f>OR(ISBLANK(Spreadsheet!R1166),UPPER(Spreadsheet!R1166)="YES")</f>
        <v>1</v>
      </c>
      <c r="AX956" s="5" t="b">
        <f>OR(ISBLANK(Spreadsheet!S1166),UPPER(Spreadsheet!S1166)="YES")</f>
        <v>1</v>
      </c>
      <c r="AY956" s="5" t="b">
        <f>OR(AND(ISBLANK(Spreadsheet!C1166),LEN(Spreadsheet!T1166)=0),AND(NOT(ISBLANK(Spreadsheet!C1166)),LEN(Spreadsheet!T1166)&gt;0,LEN(Spreadsheet!T1166)&lt;=50))</f>
        <v>1</v>
      </c>
      <c r="AZ956" s="5" t="b">
        <f>OR(LEN(Spreadsheet!U1166)=0,AND(LEN(Spreadsheet!U1166)&gt;0,LEN(Spreadsheet!U1166)&lt;=50))</f>
        <v>1</v>
      </c>
      <c r="BA956" s="5" t="b">
        <f>OR(AND(ISBLANK(Spreadsheet!C1166),LEN(Spreadsheet!V1166)=0),AND(NOT(ISBLANK(Spreadsheet!C1166)),LEN(Spreadsheet!V1166)&gt;0,LEN(Spreadsheet!V1166)&lt;=50))</f>
        <v>1</v>
      </c>
      <c r="BB956" s="5" t="b">
        <f t="array" ref="BB956">IF(AND(ISBLANK(Spreadsheet!C1166),LEN(Spreadsheet!W1166)=0),TRUE,ISNUMBER(MATCH(TRUE,EXACT(Spreadsheet!W1166,States),0)))</f>
        <v>1</v>
      </c>
      <c r="BC956" s="5" t="b">
        <f>OR(AND(ISBLANK(Spreadsheet!C1166),LEN(Spreadsheet!X1166)=0),AND(NOT(ISBLANK(Spreadsheet!C1166)),LEN(Spreadsheet!X1166)&gt;0,LEN(Spreadsheet!X1166)=5,ISNUMBER(VALUE(Spreadsheet!X1166))))</f>
        <v>1</v>
      </c>
      <c r="BD956" s="5" t="b">
        <f>OR(ISBLANK(Spreadsheet!Z1166),LEN(Spreadsheet!Z1166)&lt;=50)</f>
        <v>1</v>
      </c>
      <c r="BE956" s="5" t="b">
        <f>ISBLANK(Spreadsheet!AA1166)</f>
        <v>1</v>
      </c>
      <c r="BF956" s="5" t="b">
        <f>ISBLANK(Spreadsheet!AB1166)</f>
        <v>1</v>
      </c>
      <c r="BG956" s="5" t="b">
        <f>IF(ISERROR(DATEVALUE(TEXT(Spreadsheet!AC1166,"mm/dd/yyyy")) &gt; DATEVALUE(TEXT(Spreadsheet!J1166,"mm/dd/yyyy"))),IF(OR(AND(ISBLANK(Spreadsheet!AC1166),ISBLANK(Spreadsheet!C1166)),AND(NOT(ISBLANK(Spreadsheet!C1166)),ISBLANK(Spreadsheet!AC1166),NOT(ISBLANK(Spreadsheet!D1166)))),TRUE,FALSE),IF(DATEVALUE(TEXT(Spreadsheet!AC1166,"mm/dd/yyyy")) &gt; DATEVALUE(TEXT(Spreadsheet!J1166,"mm/dd/yyyy")),TRUE,FALSE))</f>
        <v>1</v>
      </c>
      <c r="BH956" s="5" t="b">
        <f>OR(AND(ISBLANK(Spreadsheet!C1166),ISBLANK(Spreadsheet!AE1166)),AND(NOT(ISBLANK(Spreadsheet!C1166)),NOT(ISBLANK(Spreadsheet!D1166)),ISBLANK(Spreadsheet!AE1166)),AND(NOT(ISBLANK(Spreadsheet!C1166)),ISBLANK(Spreadsheet!D1166),NOT(ISBLANK(Spreadsheet!AE1166)),LEN(Spreadsheet!AE1166)&lt;=100))</f>
        <v>1</v>
      </c>
      <c r="BI956" s="5" t="b">
        <f t="array" ref="BI956">IF(ISBLANK(Spreadsheet!AF1166),TRUE,ISNUMBER(MATCH(TRUE,EXACT(Spreadsheet!AF1166,CobraShortReasons),0)))</f>
        <v>1</v>
      </c>
      <c r="BJ956" s="5" t="b">
        <f ca="1">IF(ISERROR(DATEVALUE(TEXT(Spreadsheet!AG1166,"mm/dd/yyyy")) &gt; TODAY()),IF(ISBLANK(Spreadsheet!AG1166),TRUE,FALSE),IF(DATEVALUE(TEXT(Spreadsheet!AG1166,"mm/dd/yyyy")) &gt; TODAY(),FALSE,TRUE))</f>
        <v>1</v>
      </c>
      <c r="BK956" s="5" t="b">
        <f>OR(ISBLANK(Spreadsheet!AH1166),LEN(Spreadsheet!AH1166)&lt;=25)</f>
        <v>1</v>
      </c>
      <c r="BL956" s="5" t="b">
        <f t="array" aca="1" ref="BL956" ca="1">IF(ISBLANK(Spreadsheet!AI1166),TRUE,ISNUMBER(MATCH(TRUE,EXACT(Spreadsheet!AI1166,INDIRECT(Spreadsheet!$D$2)),0)))</f>
        <v>1</v>
      </c>
      <c r="BM956" s="5" t="b">
        <f t="array" aca="1" ref="BM956" ca="1">IF(ISBLANK(Spreadsheet!AJ1166),TRUE,ISNUMBER(MATCH(TRUE,EXACT(Spreadsheet!AJ1166,INDIRECT(Spreadsheet!BJ956)),0)))</f>
        <v>1</v>
      </c>
      <c r="BN956" s="5" t="b">
        <f t="array" ref="BN956">IF(ISBLANK(Spreadsheet!AK1166),TRUE,ISNUMBER(MATCH(TRUE,EXACT(Spreadsheet!AK1166,DentalPlans),0)))</f>
        <v>1</v>
      </c>
      <c r="BO956" s="5" t="b">
        <f t="array" aca="1" ref="BO956" ca="1">IF(ISBLANK(Spreadsheet!AL1166),TRUE,ISNUMBER(MATCH(TRUE,EXACT(Spreadsheet!AL1166,INDIRECT(Spreadsheet!BK956)),0)))</f>
        <v>1</v>
      </c>
      <c r="BP956" s="5" t="b">
        <f t="array" ref="BP956">IF(ISBLANK(Spreadsheet!AM1166),TRUE,ISNUMBER(MATCH(TRUE,EXACT(Spreadsheet!AM1166,VisionPlans),0)))</f>
        <v>1</v>
      </c>
      <c r="BQ956" s="5" t="b">
        <f t="array" aca="1" ref="BQ956" ca="1">IF(ISBLANK(Spreadsheet!AN1166),TRUE,ISNUMBER(MATCH(TRUE,EXACT(Spreadsheet!AN1166,INDIRECT(Spreadsheet!BL956)),0)))</f>
        <v>1</v>
      </c>
      <c r="BR956" s="5" t="b">
        <f t="array" ref="BR956">IF(ISBLANK(Spreadsheet!AO1166),TRUE,ISNUMBER(MATCH(TRUE,EXACT(Spreadsheet!AO1166,LifeBenefitClasses),0)))</f>
        <v>1</v>
      </c>
      <c r="BS956" s="5" t="b">
        <f>IF(OR(ISBLANK(Spreadsheet!AO1166), Spreadsheet!AO1166="Waive"),IF(ISBLANK(Spreadsheet!AP1166),TRUE,FALSE),IF(OR(AND(NOT(ISBLANK(Spreadsheet!AO1166)),ISBLANK(Spreadsheet!AP1166)),NOT(ISNUMBER(VALUE(Spreadsheet!AP1166)))),FALSE,IF(OR(AND(Spreadsheet!AP1166&lt;6,MOD(Spreadsheet!AP1166*10,5)=0), MOD(Spreadsheet!AP1166,5000)=0),TRUE,FALSE)))</f>
        <v>1</v>
      </c>
      <c r="BT956" s="5" t="b">
        <f t="array" ref="BT956">IF(ISBLANK(Spreadsheet!AQ1166),TRUE,ISNUMBER(MATCH(TRUE,EXACT(Spreadsheet!AQ1166,EnrollWaive),0)))</f>
        <v>1</v>
      </c>
      <c r="BU956" s="5" t="b">
        <f t="array" ref="BU956">IF(ISBLANK(Spreadsheet!AR1166),TRUE,ISNUMBER(MATCH(TRUE,EXACT(Spreadsheet!AR1166,LifeBenefitClasses),0)))</f>
        <v>1</v>
      </c>
      <c r="BV956" s="5" t="b">
        <f>IF(OR(ISBLANK(Spreadsheet!AR1166), Spreadsheet!AR1166="Waive"),IF(ISBLANK(Spreadsheet!AS1166),TRUE,FALSE),IF(OR(AND(NOT(ISBLANK(Spreadsheet!AR1166)),ISBLANK(Spreadsheet!AS1166)),NOT(ISNUMBER(VALUE(Spreadsheet!AS1166)))),FALSE,IF(OR(AND(Spreadsheet!AS1166&lt;6,MOD(Spreadsheet!AS1166*10,5)=0), MOD(Spreadsheet!AS1166,10000)=0),TRUE,FALSE)))</f>
        <v>1</v>
      </c>
      <c r="BW956" s="5" t="b">
        <f t="array" ref="BW956">IF(ISBLANK(Spreadsheet!AT1166),TRUE,ISNUMBER(MATCH(TRUE,EXACT(Spreadsheet!AT1166,LifeBenefitClasses),0)))</f>
        <v>1</v>
      </c>
      <c r="BX956" s="5" t="b">
        <f>IF(OR(ISBLANK(Spreadsheet!AT1166), Spreadsheet!AT1166="Waive"),IF(ISBLANK(Spreadsheet!AU1166),TRUE,FALSE),IF(OR(AND(NOT(ISBLANK(Spreadsheet!AT1166)),ISBLANK(Spreadsheet!AU1166)),NOT(ISNUMBER(VALUE(Spreadsheet!AU1166)))),FALSE,IF(AND(NOT(OR(ISBLANK(Spreadsheet!AT1166),Spreadsheet!AT1166="Waive")),NOT(OR(ISBLANK(Spreadsheet!AR1166),Spreadsheet!AR1166="Waive")),MOD(Spreadsheet!AU1166,5000)=0, Spreadsheet!AU1166&lt;=(Spreadsheet!AS1166*0.5)),TRUE,FALSE)))</f>
        <v>1</v>
      </c>
      <c r="BY956" s="5" t="b">
        <f t="array" ref="BY956">IF(ISBLANK(Spreadsheet!AV1166),TRUE,ISNUMBER(MATCH(TRUE,EXACT(Spreadsheet!AV1166,EnrollWaive),0)))</f>
        <v>1</v>
      </c>
      <c r="BZ956" s="5" t="b">
        <f t="array" ref="BZ956">IF(ISBLANK(Spreadsheet!AW1166),TRUE,ISNUMBER(MATCH(TRUE,EXACT(Spreadsheet!AW1166,LifeBenefitClasses),0)))</f>
        <v>1</v>
      </c>
      <c r="CA956" s="5" t="b">
        <f t="array" ref="CA956">IF(ISBLANK(Spreadsheet!AX1166),TRUE,ISNUMBER(MATCH(TRUE,EXACT(Spreadsheet!AX1166,LifeBenefitClasses),0)))</f>
        <v>1</v>
      </c>
      <c r="CB956" s="5" t="b">
        <f t="array" ref="CB956">IF(ISBLANK(Spreadsheet!AY1166),TRUE,ISNUMBER(MATCH(TRUE,EXACT(Spreadsheet!AY1166,LifeBenefitClasses),0)))</f>
        <v>1</v>
      </c>
      <c r="CC956" s="5" t="b">
        <f t="array" ref="CC956">IF(ISBLANK(Spreadsheet!AZ1166),TRUE,ISNUMBER(MATCH(TRUE,EXACT(Spreadsheet!AZ1166,LifeBenefitClasses),0)))</f>
        <v>1</v>
      </c>
      <c r="CD956" s="5" t="b">
        <f t="array" ref="CD956">IF(ISBLANK(Spreadsheet!BA1166),TRUE,ISNUMBER(MATCH(TRUE,EXACT(Spreadsheet!BA1166,LifeBenefitClasses),0)))</f>
        <v>1</v>
      </c>
      <c r="CE956" s="5" t="b">
        <f>IF(OR(ISBLANK(Spreadsheet!BA1166), Spreadsheet!BA1166="Waive"),IF(ISBLANK(Spreadsheet!BB1166),TRUE,FALSE),IF(OR(AND(NOT(ISBLANK(Spreadsheet!BA1166)),ISBLANK(Spreadsheet!BB1166)),NOT(ISNUMBER(VALUE(Spreadsheet!BB1166))),ISBLANK(Spreadsheet!BC1166),NOT(ISNUMBER(VALUE(Spreadsheet!BC1166)))),FALSE,IF(AND(Spreadsheet!BB1166&gt;=50000,Spreadsheet!BB1166&lt;=250000,MOD(Spreadsheet!BB1166,10000)=0,Spreadsheet!BB1166&lt;=(10*Spreadsheet!BC1166)),TRUE,FALSE)))</f>
        <v>1</v>
      </c>
      <c r="CF956" s="5" t="b">
        <f>IF(NOT(ISBLANK(Spreadsheet!BC956)),AND(ISNUMBER(VALUE(Spreadsheet!BC956)),Spreadsheet!BC956&gt;0),AND(OR(ISBLANK(Spreadsheet!AO956),Spreadsheet!AO956="Waive",AND(NOT(OR(ISBLANK(Spreadsheet!AO956),Spreadsheet!AO956="Waive")),Spreadsheet!AP956&gt;=6)),OR(ISBLANK(Spreadsheet!AR956),AND(NOT(OR(ISBLANK(Spreadsheet!AR956),Spreadsheet!AR956="Waive")),Spreadsheet!AS956&gt;=6)),OR(ISBLANK(Spreadsheet!AW956)),OR(ISBLANK(Spreadsheet!AX956)),OR(ISBLANK(Spreadsheet!AY956)),OR(ISBLANK(Spreadsheet!AZ956)),OR(ISBLANK(Spreadsheet!BA956),Spreadsheet!BA956="Waive")))</f>
        <v>1</v>
      </c>
      <c r="CG956" s="5" t="b">
        <f t="shared" ca="1" si="69"/>
        <v>1</v>
      </c>
    </row>
    <row r="957" spans="8:85" x14ac:dyDescent="0.3">
      <c r="H957" s="5">
        <f t="shared" ca="1" si="66"/>
        <v>2</v>
      </c>
      <c r="I957" s="5" t="str">
        <f t="shared" ca="1" si="67"/>
        <v/>
      </c>
      <c r="J957" s="5" t="str">
        <f>IF(AND(NOT(ISBLANK(Spreadsheet!C1167)),ISBLANK(Spreadsheet!D1167)),Spreadsheet!F1167&amp;" "&amp;Spreadsheet!H1167,"")</f>
        <v/>
      </c>
      <c r="K957" s="5">
        <f>IF(AND(NOT(ISBLANK(Spreadsheet!C1167)),ISBLANK(Spreadsheet!D1167)),COUNTIFS(Spreadsheet!E$786:E1168,"=Child",Spreadsheet!C$786:C1168, "="&amp;Spreadsheet!C1167) + COUNTIFS(Spreadsheet!E$786:E1168,"=Step-child",Spreadsheet!C$786:C1168, "="&amp;Spreadsheet!C1167),0)</f>
        <v>0</v>
      </c>
      <c r="L957" s="5">
        <f>IF(NOT(ISBLANK(J957)),COUNTIFS(Spreadsheet!E$786:E1168,"=Wife",Spreadsheet!C$786:C1168, "="&amp;Spreadsheet!C1167) + COUNTIFS(Spreadsheet!E$786:E1168,"=Husband",Spreadsheet!C$786:C1168, "="&amp;Spreadsheet!C1167),0)</f>
        <v>0</v>
      </c>
      <c r="M957" s="5">
        <f>IF(NOT(ISBLANK(Spreadsheet!AJ1167)),VLOOKUP(Spreadsheet!AJ1167,'Drop Downs'!$P$2:$R$16,3,FALSE),0)</f>
        <v>0</v>
      </c>
      <c r="N957" s="5">
        <f>IF(NOT(ISBLANK(Spreadsheet!AJ1167)), VLOOKUP(Spreadsheet!AJ1167,'Drop Downs'!$P$2:$R$16,2,FALSE),0)</f>
        <v>0</v>
      </c>
      <c r="O957" s="5">
        <f>IF(NOT(ISBLANK(Spreadsheet!AL1167)),VLOOKUP(Spreadsheet!AL1167,'Drop Downs'!$P$2:$R$16,3,FALSE), 0)</f>
        <v>0</v>
      </c>
      <c r="P957" s="5">
        <f>IF(NOT(ISBLANK(Spreadsheet!AL1167)),VLOOKUP(Spreadsheet!AL1167,'Drop Downs'!$P$2:$R$16,2,FALSE),0)</f>
        <v>0</v>
      </c>
      <c r="Q957" s="5">
        <f>IF(NOT(ISBLANK(Spreadsheet!AN1167)),VLOOKUP(Spreadsheet!AN1167,'Drop Downs'!$P$2:$R$16,3,FALSE),0)</f>
        <v>0</v>
      </c>
      <c r="R957" s="5">
        <f>IF(NOT(ISBLANK(Spreadsheet!AN1167)),VLOOKUP(Spreadsheet!AN1167,'Drop Downs'!$P$2:$R$16,2,FALSE),0)</f>
        <v>0</v>
      </c>
      <c r="S957" s="5" t="str">
        <f>IF(OR(M957&gt;K957,N957&gt;L957,O957&gt;K957, Q957&gt;K957,N957&gt;L957, P957&gt;L957, R957&gt;L957),"Member currently has a coverage election over what he/she needs.  Please add more dependents or adjust the coverage election.","")&amp;(IF(AND(NOT(ISBLANK(Spreadsheet!C1167)),NOT(ISBLANK(Spreadsheet!D1167)),ISBLANK(Spreadsheet!E1167)),"Dependent lacks a relationship to member.Please select one from the drop-down.",""))</f>
        <v/>
      </c>
      <c r="T957" s="5" t="b">
        <f t="shared" si="68"/>
        <v>1</v>
      </c>
      <c r="U957" s="5" t="b">
        <f>OR(ISBLANK(Spreadsheet!C1167),IF(NOT(ISBLANK(Spreadsheet!D1167)),NOT(ISBLANK(Spreadsheet!E1167)),TRUE))</f>
        <v>1</v>
      </c>
      <c r="V957" s="5" t="b">
        <f>OR(ISBLANK(Spreadsheet!C1167), NOT(ISBLANK(Spreadsheet!I1167)))</f>
        <v>1</v>
      </c>
      <c r="W957" s="5" t="b">
        <f>OR(ISBLANK(Spreadsheet!D1167),NOT(ISBLANK(Spreadsheet!C1167)))</f>
        <v>1</v>
      </c>
      <c r="X957" s="155" t="str">
        <f>REPT("0",MIN(FIND({1,2,3,4,5,6,7,8,9},Spreadsheet!C1167&amp;"123456789"))-1)&amp;IF(ISBLANK(Spreadsheet!C1167),"",SUMPRODUCT(MID(0&amp;Spreadsheet!C1167,LARGE(INDEX(ISNUMBER(--MID(Spreadsheet!C1167,ROW($1:$225),1))*
 ROW($1:$225),0),ROW($1:$225))+1,1)*10^ROW($1:$225)/10))</f>
        <v/>
      </c>
      <c r="Y957" s="5" t="b">
        <f>IF(NOT(ISBLANK(Spreadsheet!C1167)),IF(AND(ISNUMBER(VALUE(Spreadsheet!C1167)), LEN(Spreadsheet!C1167)=9),TRUE,FALSE),TRUE)</f>
        <v>1</v>
      </c>
      <c r="Z957" s="155" t="str">
        <f>REPT("0",MIN(FIND({1,2,3,4,5,6,7,8,9},Spreadsheet!D1167&amp;"123456789"))-1)&amp;IF(ISBLANK(Spreadsheet!D1167),"",SUMPRODUCT(MID(0&amp;Spreadsheet!D1167,LARGE(INDEX(ISNUMBER(--MID(Spreadsheet!D1167,ROW($1:$225),1))*
 ROW($1:$225),0),ROW($1:$225))+1,1)*10^ROW($1:$225)/10))</f>
        <v/>
      </c>
      <c r="AA957" s="5" t="b">
        <f>IF(AND(NOT(ISBLANK(Spreadsheet!D1167)),NOT(ISBLANK(Spreadsheet!C1167))),IF(AND(ISNUMBER(VALUE(Spreadsheet!D1167)), LEN(Spreadsheet!D1167)=9),TRUE,FALSE),IF(AND(NOT(ISBLANK(Spreadsheet!D1167)),ISBLANK(Spreadsheet!C1167)),FALSE,TRUE))</f>
        <v>1</v>
      </c>
      <c r="AB957" s="5" t="b">
        <f>OR(ISBLANK(Spreadsheet!Y957),IF(NOT(ISBLANK(Spreadsheet!Y957)),LEN(Spreadsheet!Y957)=10,ISNUMBER(VALUE(Spreadsheet!Y957))))</f>
        <v>1</v>
      </c>
      <c r="AC957" s="5" t="b">
        <f>OR(ISBLANK(Spreadsheet!AI1167), AND(NOT(ISBLANK(Spreadsheet!AJ1167)), NOT(ISNUMBER(SEARCH("Waive",Spreadsheet!AJ1167)))))</f>
        <v>1</v>
      </c>
      <c r="AD957" s="5" t="b">
        <f>OR(ISBLANK(Spreadsheet!AK1167), AND(NOT(ISBLANK(Spreadsheet!AL1167)), NOT(ISNUMBER(SEARCH("Waive",Spreadsheet!AL1167)))))</f>
        <v>1</v>
      </c>
      <c r="AE957" s="5" t="b">
        <f>OR(ISBLANK(Spreadsheet!AM1167), AND(NOT(ISBLANK(Spreadsheet!AN1167)), NOT(ISNUMBER(SEARCH("Waive", Spreadsheet!AN1167)))))</f>
        <v>1</v>
      </c>
      <c r="AF957" s="5" t="b">
        <f>OR(ISBLANK(Spreadsheet!C1167), NOT(ISBLANK(Spreadsheet!D1167)),NOT(ISBLANK(Spreadsheet!L1167)))</f>
        <v>1</v>
      </c>
      <c r="AG957" s="5" t="b">
        <f>IF(AND(NOT(ISBLANK(Spreadsheet!C1167)), NOT(ISBLANK(Spreadsheet!D1167)),Spreadsheet!C1167&lt;&gt;Spreadsheet!D1167),IF(ISERROR(VLOOKUP(Spreadsheet!C1167, Spreadsheet!$C$6:'Spreadsheet'!$C1166,1,FALSE)), FALSE, TRUE),TRUE)</f>
        <v>1</v>
      </c>
      <c r="AH957" s="5" t="b">
        <f>Spreadsheet!$B$2=Spreadsheet!AD957</f>
        <v>1</v>
      </c>
      <c r="AI957" s="5" t="b">
        <f>IF(ISBLANK(Spreadsheet!G1167),TRUE,IF(OR(LEN(Spreadsheet!G1167)&gt;1,ISNUMBER(VALUE(Spreadsheet!G1167))),FALSE,TRUE))</f>
        <v>1</v>
      </c>
      <c r="AJ957" s="5" t="b">
        <f>OR(ISBLANK(Spreadsheet!C1167), NOT(ISBLANK(Spreadsheet!B1167)), NOT(ISBLANK(Spreadsheet!D1167)))</f>
        <v>1</v>
      </c>
      <c r="AK957" s="5" t="b">
        <f t="array" ref="AK957">IF(OR(AND(ISBLANK(Spreadsheet!E1167),ISBLANK(Spreadsheet!D1167),NOT(ISBLANK(Spreadsheet!C1167))),AND(ISBLANK(Spreadsheet!E1167),ISBLANK(Spreadsheet!D1167),ISBLANK(Spreadsheet!C1167))),TRUE,ISNUMBER(MATCH(TRUE,EXACT(Spreadsheet!E1167,Relationships),0)))</f>
        <v>1</v>
      </c>
      <c r="AL957" s="5" t="b">
        <f>IF(NOT(ISBLANK(Spreadsheet!C1167)),IF(OR(ISBLANK(Spreadsheet!F1167),LEN(Spreadsheet!F1167)&gt;40),FALSE,TRUE),TRUE)</f>
        <v>1</v>
      </c>
      <c r="AM957" s="5" t="b">
        <f>IF(NOT(ISBLANK(Spreadsheet!C1167)),IF(OR(ISBLANK(Spreadsheet!H1167),LEN(Spreadsheet!H1167)&gt;40),FALSE,TRUE),TRUE)</f>
        <v>1</v>
      </c>
      <c r="AN957" s="5" t="b">
        <f t="array" ref="AN957">IF(ISBLANK(Spreadsheet!I1167),TRUE,ISNUMBER(MATCH(TRUE,EXACT(Spreadsheet!I1167,GenderValues),0)))</f>
        <v>1</v>
      </c>
      <c r="AO957" s="5" t="b">
        <f ca="1">IF(ISERROR(DATEVALUE(TEXT(Spreadsheet!J1167,"mm/dd/yyyy")) &gt; TODAY()),IF(AND(ISBLANK(Spreadsheet!J1167),ISBLANK(Spreadsheet!C1167)),TRUE,FALSE),IF(DATEVALUE(TEXT(Spreadsheet!J1167,"mm/dd/yyyy")) &gt; TODAY(),FALSE,TRUE))</f>
        <v>1</v>
      </c>
      <c r="AP957" s="5" t="b">
        <f>OR(ISBLANK(Spreadsheet!K1167),LEN(Spreadsheet!K1167)&lt;=100)</f>
        <v>1</v>
      </c>
      <c r="AQ957" s="5" t="b">
        <f t="array" ref="AQ957">IF(OR(AND(ISBLANK(Spreadsheet!L1167),ISBLANK(Spreadsheet!C1167)),AND(NOT(ISBLANK(Spreadsheet!C1167)),NOT(ISBLANK(Spreadsheet!D1167)))),TRUE,ISNUMBER(MATCH(TRUE,EXACT(Spreadsheet!L1167,MaritalStatus),0)))</f>
        <v>1</v>
      </c>
      <c r="AR957" s="5" t="b">
        <f ca="1">IF(ISERROR(DATEVALUE(TEXT(Spreadsheet!M1167,"mm/dd/yyyy")) &gt; TODAY()),IF(ISBLANK(Spreadsheet!M1167),TRUE,FALSE),IF(DATEVALUE(TEXT(Spreadsheet!M1167,"mm/dd/yyyy")) &gt; TODAY(),FALSE,TRUE))</f>
        <v>1</v>
      </c>
      <c r="AS957" s="5" t="b">
        <f>OR(ISBLANK(Spreadsheet!N1167),LEN(Spreadsheet!N1167)&lt;=100)</f>
        <v>1</v>
      </c>
      <c r="AT957" s="5" t="b">
        <f>OR(ISBLANK(Spreadsheet!O1167),UPPER(Spreadsheet!O1167)="YES")</f>
        <v>1</v>
      </c>
      <c r="AU957" s="5" t="b">
        <f>OR(ISBLANK(Spreadsheet!P1167),UPPER(Spreadsheet!P1167)="YES")</f>
        <v>1</v>
      </c>
      <c r="AV957" s="5" t="b">
        <f t="array" ref="AV957">IF(ISBLANK(Spreadsheet!Q1167),TRUE,ISNUMBER(MATCH(TRUE,EXACT(Spreadsheet!Q1167,OnGroupsPriorIns),0)))</f>
        <v>1</v>
      </c>
      <c r="AW957" s="5" t="b">
        <f>OR(ISBLANK(Spreadsheet!R1167),UPPER(Spreadsheet!R1167)="YES")</f>
        <v>1</v>
      </c>
      <c r="AX957" s="5" t="b">
        <f>OR(ISBLANK(Spreadsheet!S1167),UPPER(Spreadsheet!S1167)="YES")</f>
        <v>1</v>
      </c>
      <c r="AY957" s="5" t="b">
        <f>OR(AND(ISBLANK(Spreadsheet!C1167),LEN(Spreadsheet!T1167)=0),AND(NOT(ISBLANK(Spreadsheet!C1167)),LEN(Spreadsheet!T1167)&gt;0,LEN(Spreadsheet!T1167)&lt;=50))</f>
        <v>1</v>
      </c>
      <c r="AZ957" s="5" t="b">
        <f>OR(LEN(Spreadsheet!U1167)=0,AND(LEN(Spreadsheet!U1167)&gt;0,LEN(Spreadsheet!U1167)&lt;=50))</f>
        <v>1</v>
      </c>
      <c r="BA957" s="5" t="b">
        <f>OR(AND(ISBLANK(Spreadsheet!C1167),LEN(Spreadsheet!V1167)=0),AND(NOT(ISBLANK(Spreadsheet!C1167)),LEN(Spreadsheet!V1167)&gt;0,LEN(Spreadsheet!V1167)&lt;=50))</f>
        <v>1</v>
      </c>
      <c r="BB957" s="5" t="b">
        <f t="array" ref="BB957">IF(AND(ISBLANK(Spreadsheet!C1167),LEN(Spreadsheet!W1167)=0),TRUE,ISNUMBER(MATCH(TRUE,EXACT(Spreadsheet!W1167,States),0)))</f>
        <v>1</v>
      </c>
      <c r="BC957" s="5" t="b">
        <f>OR(AND(ISBLANK(Spreadsheet!C1167),LEN(Spreadsheet!X1167)=0),AND(NOT(ISBLANK(Spreadsheet!C1167)),LEN(Spreadsheet!X1167)&gt;0,LEN(Spreadsheet!X1167)=5,ISNUMBER(VALUE(Spreadsheet!X1167))))</f>
        <v>1</v>
      </c>
      <c r="BD957" s="5" t="b">
        <f>OR(ISBLANK(Spreadsheet!Z1167),LEN(Spreadsheet!Z1167)&lt;=50)</f>
        <v>1</v>
      </c>
      <c r="BE957" s="5" t="b">
        <f>ISBLANK(Spreadsheet!AA1167)</f>
        <v>1</v>
      </c>
      <c r="BF957" s="5" t="b">
        <f>ISBLANK(Spreadsheet!AB1167)</f>
        <v>1</v>
      </c>
      <c r="BG957" s="5" t="b">
        <f>IF(ISERROR(DATEVALUE(TEXT(Spreadsheet!AC1167,"mm/dd/yyyy")) &gt; DATEVALUE(TEXT(Spreadsheet!J1167,"mm/dd/yyyy"))),IF(OR(AND(ISBLANK(Spreadsheet!AC1167),ISBLANK(Spreadsheet!C1167)),AND(NOT(ISBLANK(Spreadsheet!C1167)),ISBLANK(Spreadsheet!AC1167),NOT(ISBLANK(Spreadsheet!D1167)))),TRUE,FALSE),IF(DATEVALUE(TEXT(Spreadsheet!AC1167,"mm/dd/yyyy")) &gt; DATEVALUE(TEXT(Spreadsheet!J1167,"mm/dd/yyyy")),TRUE,FALSE))</f>
        <v>1</v>
      </c>
      <c r="BH957" s="5" t="b">
        <f>OR(AND(ISBLANK(Spreadsheet!C1167),ISBLANK(Spreadsheet!AE1167)),AND(NOT(ISBLANK(Spreadsheet!C1167)),NOT(ISBLANK(Spreadsheet!D1167)),ISBLANK(Spreadsheet!AE1167)),AND(NOT(ISBLANK(Spreadsheet!C1167)),ISBLANK(Spreadsheet!D1167),NOT(ISBLANK(Spreadsheet!AE1167)),LEN(Spreadsheet!AE1167)&lt;=100))</f>
        <v>1</v>
      </c>
      <c r="BI957" s="5" t="b">
        <f t="array" ref="BI957">IF(ISBLANK(Spreadsheet!AF1167),TRUE,ISNUMBER(MATCH(TRUE,EXACT(Spreadsheet!AF1167,CobraShortReasons),0)))</f>
        <v>1</v>
      </c>
      <c r="BJ957" s="5" t="b">
        <f ca="1">IF(ISERROR(DATEVALUE(TEXT(Spreadsheet!AG1167,"mm/dd/yyyy")) &gt; TODAY()),IF(ISBLANK(Spreadsheet!AG1167),TRUE,FALSE),IF(DATEVALUE(TEXT(Spreadsheet!AG1167,"mm/dd/yyyy")) &gt; TODAY(),FALSE,TRUE))</f>
        <v>1</v>
      </c>
      <c r="BK957" s="5" t="b">
        <f>OR(ISBLANK(Spreadsheet!AH1167),LEN(Spreadsheet!AH1167)&lt;=25)</f>
        <v>1</v>
      </c>
      <c r="BL957" s="5" t="b">
        <f t="array" aca="1" ref="BL957" ca="1">IF(ISBLANK(Spreadsheet!AI1167),TRUE,ISNUMBER(MATCH(TRUE,EXACT(Spreadsheet!AI1167,INDIRECT(Spreadsheet!$D$2)),0)))</f>
        <v>1</v>
      </c>
      <c r="BM957" s="5" t="b">
        <f t="array" aca="1" ref="BM957" ca="1">IF(ISBLANK(Spreadsheet!AJ1167),TRUE,ISNUMBER(MATCH(TRUE,EXACT(Spreadsheet!AJ1167,INDIRECT(Spreadsheet!BJ957)),0)))</f>
        <v>1</v>
      </c>
      <c r="BN957" s="5" t="b">
        <f t="array" ref="BN957">IF(ISBLANK(Spreadsheet!AK1167),TRUE,ISNUMBER(MATCH(TRUE,EXACT(Spreadsheet!AK1167,DentalPlans),0)))</f>
        <v>1</v>
      </c>
      <c r="BO957" s="5" t="b">
        <f t="array" aca="1" ref="BO957" ca="1">IF(ISBLANK(Spreadsheet!AL1167),TRUE,ISNUMBER(MATCH(TRUE,EXACT(Spreadsheet!AL1167,INDIRECT(Spreadsheet!BK957)),0)))</f>
        <v>1</v>
      </c>
      <c r="BP957" s="5" t="b">
        <f t="array" ref="BP957">IF(ISBLANK(Spreadsheet!AM1167),TRUE,ISNUMBER(MATCH(TRUE,EXACT(Spreadsheet!AM1167,VisionPlans),0)))</f>
        <v>1</v>
      </c>
      <c r="BQ957" s="5" t="b">
        <f t="array" aca="1" ref="BQ957" ca="1">IF(ISBLANK(Spreadsheet!AN1167),TRUE,ISNUMBER(MATCH(TRUE,EXACT(Spreadsheet!AN1167,INDIRECT(Spreadsheet!BL957)),0)))</f>
        <v>1</v>
      </c>
      <c r="BR957" s="5" t="b">
        <f t="array" ref="BR957">IF(ISBLANK(Spreadsheet!AO1167),TRUE,ISNUMBER(MATCH(TRUE,EXACT(Spreadsheet!AO1167,LifeBenefitClasses),0)))</f>
        <v>1</v>
      </c>
      <c r="BS957" s="5" t="b">
        <f>IF(OR(ISBLANK(Spreadsheet!AO1167), Spreadsheet!AO1167="Waive"),IF(ISBLANK(Spreadsheet!AP1167),TRUE,FALSE),IF(OR(AND(NOT(ISBLANK(Spreadsheet!AO1167)),ISBLANK(Spreadsheet!AP1167)),NOT(ISNUMBER(VALUE(Spreadsheet!AP1167)))),FALSE,IF(OR(AND(Spreadsheet!AP1167&lt;6,MOD(Spreadsheet!AP1167*10,5)=0), MOD(Spreadsheet!AP1167,5000)=0),TRUE,FALSE)))</f>
        <v>1</v>
      </c>
      <c r="BT957" s="5" t="b">
        <f t="array" ref="BT957">IF(ISBLANK(Spreadsheet!AQ1167),TRUE,ISNUMBER(MATCH(TRUE,EXACT(Spreadsheet!AQ1167,EnrollWaive),0)))</f>
        <v>1</v>
      </c>
      <c r="BU957" s="5" t="b">
        <f t="array" ref="BU957">IF(ISBLANK(Spreadsheet!AR1167),TRUE,ISNUMBER(MATCH(TRUE,EXACT(Spreadsheet!AR1167,LifeBenefitClasses),0)))</f>
        <v>1</v>
      </c>
      <c r="BV957" s="5" t="b">
        <f>IF(OR(ISBLANK(Spreadsheet!AR1167), Spreadsheet!AR1167="Waive"),IF(ISBLANK(Spreadsheet!AS1167),TRUE,FALSE),IF(OR(AND(NOT(ISBLANK(Spreadsheet!AR1167)),ISBLANK(Spreadsheet!AS1167)),NOT(ISNUMBER(VALUE(Spreadsheet!AS1167)))),FALSE,IF(OR(AND(Spreadsheet!AS1167&lt;6,MOD(Spreadsheet!AS1167*10,5)=0), MOD(Spreadsheet!AS1167,10000)=0),TRUE,FALSE)))</f>
        <v>1</v>
      </c>
      <c r="BW957" s="5" t="b">
        <f t="array" ref="BW957">IF(ISBLANK(Spreadsheet!AT1167),TRUE,ISNUMBER(MATCH(TRUE,EXACT(Spreadsheet!AT1167,LifeBenefitClasses),0)))</f>
        <v>1</v>
      </c>
      <c r="BX957" s="5" t="b">
        <f>IF(OR(ISBLANK(Spreadsheet!AT1167), Spreadsheet!AT1167="Waive"),IF(ISBLANK(Spreadsheet!AU1167),TRUE,FALSE),IF(OR(AND(NOT(ISBLANK(Spreadsheet!AT1167)),ISBLANK(Spreadsheet!AU1167)),NOT(ISNUMBER(VALUE(Spreadsheet!AU1167)))),FALSE,IF(AND(NOT(OR(ISBLANK(Spreadsheet!AT1167),Spreadsheet!AT1167="Waive")),NOT(OR(ISBLANK(Spreadsheet!AR1167),Spreadsheet!AR1167="Waive")),MOD(Spreadsheet!AU1167,5000)=0, Spreadsheet!AU1167&lt;=(Spreadsheet!AS1167*0.5)),TRUE,FALSE)))</f>
        <v>1</v>
      </c>
      <c r="BY957" s="5" t="b">
        <f t="array" ref="BY957">IF(ISBLANK(Spreadsheet!AV1167),TRUE,ISNUMBER(MATCH(TRUE,EXACT(Spreadsheet!AV1167,EnrollWaive),0)))</f>
        <v>1</v>
      </c>
      <c r="BZ957" s="5" t="b">
        <f t="array" ref="BZ957">IF(ISBLANK(Spreadsheet!AW1167),TRUE,ISNUMBER(MATCH(TRUE,EXACT(Spreadsheet!AW1167,LifeBenefitClasses),0)))</f>
        <v>1</v>
      </c>
      <c r="CA957" s="5" t="b">
        <f t="array" ref="CA957">IF(ISBLANK(Spreadsheet!AX1167),TRUE,ISNUMBER(MATCH(TRUE,EXACT(Spreadsheet!AX1167,LifeBenefitClasses),0)))</f>
        <v>1</v>
      </c>
      <c r="CB957" s="5" t="b">
        <f t="array" ref="CB957">IF(ISBLANK(Spreadsheet!AY1167),TRUE,ISNUMBER(MATCH(TRUE,EXACT(Spreadsheet!AY1167,LifeBenefitClasses),0)))</f>
        <v>1</v>
      </c>
      <c r="CC957" s="5" t="b">
        <f t="array" ref="CC957">IF(ISBLANK(Spreadsheet!AZ1167),TRUE,ISNUMBER(MATCH(TRUE,EXACT(Spreadsheet!AZ1167,LifeBenefitClasses),0)))</f>
        <v>1</v>
      </c>
      <c r="CD957" s="5" t="b">
        <f t="array" ref="CD957">IF(ISBLANK(Spreadsheet!BA1167),TRUE,ISNUMBER(MATCH(TRUE,EXACT(Spreadsheet!BA1167,LifeBenefitClasses),0)))</f>
        <v>1</v>
      </c>
      <c r="CE957" s="5" t="b">
        <f>IF(OR(ISBLANK(Spreadsheet!BA1167), Spreadsheet!BA1167="Waive"),IF(ISBLANK(Spreadsheet!BB1167),TRUE,FALSE),IF(OR(AND(NOT(ISBLANK(Spreadsheet!BA1167)),ISBLANK(Spreadsheet!BB1167)),NOT(ISNUMBER(VALUE(Spreadsheet!BB1167))),ISBLANK(Spreadsheet!BC1167),NOT(ISNUMBER(VALUE(Spreadsheet!BC1167)))),FALSE,IF(AND(Spreadsheet!BB1167&gt;=50000,Spreadsheet!BB1167&lt;=250000,MOD(Spreadsheet!BB1167,10000)=0,Spreadsheet!BB1167&lt;=(10*Spreadsheet!BC1167)),TRUE,FALSE)))</f>
        <v>1</v>
      </c>
      <c r="CF957" s="5" t="b">
        <f>IF(NOT(ISBLANK(Spreadsheet!BC957)),AND(ISNUMBER(VALUE(Spreadsheet!BC957)),Spreadsheet!BC957&gt;0),AND(OR(ISBLANK(Spreadsheet!AO957),Spreadsheet!AO957="Waive",AND(NOT(OR(ISBLANK(Spreadsheet!AO957),Spreadsheet!AO957="Waive")),Spreadsheet!AP957&gt;=6)),OR(ISBLANK(Spreadsheet!AR957),AND(NOT(OR(ISBLANK(Spreadsheet!AR957),Spreadsheet!AR957="Waive")),Spreadsheet!AS957&gt;=6)),OR(ISBLANK(Spreadsheet!AW957)),OR(ISBLANK(Spreadsheet!AX957)),OR(ISBLANK(Spreadsheet!AY957)),OR(ISBLANK(Spreadsheet!AZ957)),OR(ISBLANK(Spreadsheet!BA957),Spreadsheet!BA957="Waive")))</f>
        <v>1</v>
      </c>
      <c r="CG957" s="5" t="b">
        <f t="shared" ca="1" si="69"/>
        <v>1</v>
      </c>
    </row>
    <row r="958" spans="8:85" x14ac:dyDescent="0.3">
      <c r="H958" s="5">
        <f t="shared" ca="1" si="66"/>
        <v>2</v>
      </c>
      <c r="I958" s="5" t="str">
        <f t="shared" ca="1" si="67"/>
        <v/>
      </c>
      <c r="J958" s="5" t="str">
        <f>IF(AND(NOT(ISBLANK(Spreadsheet!C1168)),ISBLANK(Spreadsheet!D1168)),Spreadsheet!F1168&amp;" "&amp;Spreadsheet!H1168,"")</f>
        <v/>
      </c>
      <c r="K958" s="5">
        <f>IF(AND(NOT(ISBLANK(Spreadsheet!C1168)),ISBLANK(Spreadsheet!D1168)),COUNTIFS(Spreadsheet!E$786:E1169,"=Child",Spreadsheet!C$786:C1169, "="&amp;Spreadsheet!C1168) + COUNTIFS(Spreadsheet!E$786:E1169,"=Step-child",Spreadsheet!C$786:C1169, "="&amp;Spreadsheet!C1168),0)</f>
        <v>0</v>
      </c>
      <c r="L958" s="5">
        <f>IF(NOT(ISBLANK(J958)),COUNTIFS(Spreadsheet!E$786:E1169,"=Wife",Spreadsheet!C$786:C1169, "="&amp;Spreadsheet!C1168) + COUNTIFS(Spreadsheet!E$786:E1169,"=Husband",Spreadsheet!C$786:C1169, "="&amp;Spreadsheet!C1168),0)</f>
        <v>0</v>
      </c>
      <c r="M958" s="5">
        <f>IF(NOT(ISBLANK(Spreadsheet!AJ1168)),VLOOKUP(Spreadsheet!AJ1168,'Drop Downs'!$P$2:$R$16,3,FALSE),0)</f>
        <v>0</v>
      </c>
      <c r="N958" s="5">
        <f>IF(NOT(ISBLANK(Spreadsheet!AJ1168)), VLOOKUP(Spreadsheet!AJ1168,'Drop Downs'!$P$2:$R$16,2,FALSE),0)</f>
        <v>0</v>
      </c>
      <c r="O958" s="5">
        <f>IF(NOT(ISBLANK(Spreadsheet!AL1168)),VLOOKUP(Spreadsheet!AL1168,'Drop Downs'!$P$2:$R$16,3,FALSE), 0)</f>
        <v>0</v>
      </c>
      <c r="P958" s="5">
        <f>IF(NOT(ISBLANK(Spreadsheet!AL1168)),VLOOKUP(Spreadsheet!AL1168,'Drop Downs'!$P$2:$R$16,2,FALSE),0)</f>
        <v>0</v>
      </c>
      <c r="Q958" s="5">
        <f>IF(NOT(ISBLANK(Spreadsheet!AN1168)),VLOOKUP(Spreadsheet!AN1168,'Drop Downs'!$P$2:$R$16,3,FALSE),0)</f>
        <v>0</v>
      </c>
      <c r="R958" s="5">
        <f>IF(NOT(ISBLANK(Spreadsheet!AN1168)),VLOOKUP(Spreadsheet!AN1168,'Drop Downs'!$P$2:$R$16,2,FALSE),0)</f>
        <v>0</v>
      </c>
      <c r="S958" s="5" t="str">
        <f>IF(OR(M958&gt;K958,N958&gt;L958,O958&gt;K958, Q958&gt;K958,N958&gt;L958, P958&gt;L958, R958&gt;L958),"Member currently has a coverage election over what he/she needs.  Please add more dependents or adjust the coverage election.","")&amp;(IF(AND(NOT(ISBLANK(Spreadsheet!C1168)),NOT(ISBLANK(Spreadsheet!D1168)),ISBLANK(Spreadsheet!E1168)),"Dependent lacks a relationship to member.Please select one from the drop-down.",""))</f>
        <v/>
      </c>
      <c r="T958" s="5" t="b">
        <f t="shared" si="68"/>
        <v>1</v>
      </c>
      <c r="U958" s="5" t="b">
        <f>OR(ISBLANK(Spreadsheet!C1168),IF(NOT(ISBLANK(Spreadsheet!D1168)),NOT(ISBLANK(Spreadsheet!E1168)),TRUE))</f>
        <v>1</v>
      </c>
      <c r="V958" s="5" t="b">
        <f>OR(ISBLANK(Spreadsheet!C1168), NOT(ISBLANK(Spreadsheet!I1168)))</f>
        <v>1</v>
      </c>
      <c r="W958" s="5" t="b">
        <f>OR(ISBLANK(Spreadsheet!D1168),NOT(ISBLANK(Spreadsheet!C1168)))</f>
        <v>1</v>
      </c>
      <c r="X958" s="155" t="str">
        <f>REPT("0",MIN(FIND({1,2,3,4,5,6,7,8,9},Spreadsheet!C1168&amp;"123456789"))-1)&amp;IF(ISBLANK(Spreadsheet!C1168),"",SUMPRODUCT(MID(0&amp;Spreadsheet!C1168,LARGE(INDEX(ISNUMBER(--MID(Spreadsheet!C1168,ROW($1:$225),1))*
 ROW($1:$225),0),ROW($1:$225))+1,1)*10^ROW($1:$225)/10))</f>
        <v/>
      </c>
      <c r="Y958" s="5" t="b">
        <f>IF(NOT(ISBLANK(Spreadsheet!C1168)),IF(AND(ISNUMBER(VALUE(Spreadsheet!C1168)), LEN(Spreadsheet!C1168)=9),TRUE,FALSE),TRUE)</f>
        <v>1</v>
      </c>
      <c r="Z958" s="155" t="str">
        <f>REPT("0",MIN(FIND({1,2,3,4,5,6,7,8,9},Spreadsheet!D1168&amp;"123456789"))-1)&amp;IF(ISBLANK(Spreadsheet!D1168),"",SUMPRODUCT(MID(0&amp;Spreadsheet!D1168,LARGE(INDEX(ISNUMBER(--MID(Spreadsheet!D1168,ROW($1:$225),1))*
 ROW($1:$225),0),ROW($1:$225))+1,1)*10^ROW($1:$225)/10))</f>
        <v/>
      </c>
      <c r="AA958" s="5" t="b">
        <f>IF(AND(NOT(ISBLANK(Spreadsheet!D1168)),NOT(ISBLANK(Spreadsheet!C1168))),IF(AND(ISNUMBER(VALUE(Spreadsheet!D1168)), LEN(Spreadsheet!D1168)=9),TRUE,FALSE),IF(AND(NOT(ISBLANK(Spreadsheet!D1168)),ISBLANK(Spreadsheet!C1168)),FALSE,TRUE))</f>
        <v>1</v>
      </c>
      <c r="AB958" s="5" t="b">
        <f>OR(ISBLANK(Spreadsheet!Y958),IF(NOT(ISBLANK(Spreadsheet!Y958)),LEN(Spreadsheet!Y958)=10,ISNUMBER(VALUE(Spreadsheet!Y958))))</f>
        <v>1</v>
      </c>
      <c r="AC958" s="5" t="b">
        <f>OR(ISBLANK(Spreadsheet!AI1168), AND(NOT(ISBLANK(Spreadsheet!AJ1168)), NOT(ISNUMBER(SEARCH("Waive",Spreadsheet!AJ1168)))))</f>
        <v>1</v>
      </c>
      <c r="AD958" s="5" t="b">
        <f>OR(ISBLANK(Spreadsheet!AK1168), AND(NOT(ISBLANK(Spreadsheet!AL1168)), NOT(ISNUMBER(SEARCH("Waive",Spreadsheet!AL1168)))))</f>
        <v>1</v>
      </c>
      <c r="AE958" s="5" t="b">
        <f>OR(ISBLANK(Spreadsheet!AM1168), AND(NOT(ISBLANK(Spreadsheet!AN1168)), NOT(ISNUMBER(SEARCH("Waive", Spreadsheet!AN1168)))))</f>
        <v>1</v>
      </c>
      <c r="AF958" s="5" t="b">
        <f>OR(ISBLANK(Spreadsheet!C1168), NOT(ISBLANK(Spreadsheet!D1168)),NOT(ISBLANK(Spreadsheet!L1168)))</f>
        <v>1</v>
      </c>
      <c r="AG958" s="5" t="b">
        <f>IF(AND(NOT(ISBLANK(Spreadsheet!C1168)), NOT(ISBLANK(Spreadsheet!D1168)),Spreadsheet!C1168&lt;&gt;Spreadsheet!D1168),IF(ISERROR(VLOOKUP(Spreadsheet!C1168, Spreadsheet!$C$6:'Spreadsheet'!$C1167,1,FALSE)), FALSE, TRUE),TRUE)</f>
        <v>1</v>
      </c>
      <c r="AH958" s="5" t="b">
        <f>Spreadsheet!$B$2=Spreadsheet!AD958</f>
        <v>1</v>
      </c>
      <c r="AI958" s="5" t="b">
        <f>IF(ISBLANK(Spreadsheet!G1168),TRUE,IF(OR(LEN(Spreadsheet!G1168)&gt;1,ISNUMBER(VALUE(Spreadsheet!G1168))),FALSE,TRUE))</f>
        <v>1</v>
      </c>
      <c r="AJ958" s="5" t="b">
        <f>OR(ISBLANK(Spreadsheet!C1168), NOT(ISBLANK(Spreadsheet!B1168)), NOT(ISBLANK(Spreadsheet!D1168)))</f>
        <v>1</v>
      </c>
      <c r="AK958" s="5" t="b">
        <f t="array" ref="AK958">IF(OR(AND(ISBLANK(Spreadsheet!E1168),ISBLANK(Spreadsheet!D1168),NOT(ISBLANK(Spreadsheet!C1168))),AND(ISBLANK(Spreadsheet!E1168),ISBLANK(Spreadsheet!D1168),ISBLANK(Spreadsheet!C1168))),TRUE,ISNUMBER(MATCH(TRUE,EXACT(Spreadsheet!E1168,Relationships),0)))</f>
        <v>1</v>
      </c>
      <c r="AL958" s="5" t="b">
        <f>IF(NOT(ISBLANK(Spreadsheet!C1168)),IF(OR(ISBLANK(Spreadsheet!F1168),LEN(Spreadsheet!F1168)&gt;40),FALSE,TRUE),TRUE)</f>
        <v>1</v>
      </c>
      <c r="AM958" s="5" t="b">
        <f>IF(NOT(ISBLANK(Spreadsheet!C1168)),IF(OR(ISBLANK(Spreadsheet!H1168),LEN(Spreadsheet!H1168)&gt;40),FALSE,TRUE),TRUE)</f>
        <v>1</v>
      </c>
      <c r="AN958" s="5" t="b">
        <f t="array" ref="AN958">IF(ISBLANK(Spreadsheet!I1168),TRUE,ISNUMBER(MATCH(TRUE,EXACT(Spreadsheet!I1168,GenderValues),0)))</f>
        <v>1</v>
      </c>
      <c r="AO958" s="5" t="b">
        <f ca="1">IF(ISERROR(DATEVALUE(TEXT(Spreadsheet!J1168,"mm/dd/yyyy")) &gt; TODAY()),IF(AND(ISBLANK(Spreadsheet!J1168),ISBLANK(Spreadsheet!C1168)),TRUE,FALSE),IF(DATEVALUE(TEXT(Spreadsheet!J1168,"mm/dd/yyyy")) &gt; TODAY(),FALSE,TRUE))</f>
        <v>1</v>
      </c>
      <c r="AP958" s="5" t="b">
        <f>OR(ISBLANK(Spreadsheet!K1168),LEN(Spreadsheet!K1168)&lt;=100)</f>
        <v>1</v>
      </c>
      <c r="AQ958" s="5" t="b">
        <f t="array" ref="AQ958">IF(OR(AND(ISBLANK(Spreadsheet!L1168),ISBLANK(Spreadsheet!C1168)),AND(NOT(ISBLANK(Spreadsheet!C1168)),NOT(ISBLANK(Spreadsheet!D1168)))),TRUE,ISNUMBER(MATCH(TRUE,EXACT(Spreadsheet!L1168,MaritalStatus),0)))</f>
        <v>1</v>
      </c>
      <c r="AR958" s="5" t="b">
        <f ca="1">IF(ISERROR(DATEVALUE(TEXT(Spreadsheet!M1168,"mm/dd/yyyy")) &gt; TODAY()),IF(ISBLANK(Spreadsheet!M1168),TRUE,FALSE),IF(DATEVALUE(TEXT(Spreadsheet!M1168,"mm/dd/yyyy")) &gt; TODAY(),FALSE,TRUE))</f>
        <v>1</v>
      </c>
      <c r="AS958" s="5" t="b">
        <f>OR(ISBLANK(Spreadsheet!N1168),LEN(Spreadsheet!N1168)&lt;=100)</f>
        <v>1</v>
      </c>
      <c r="AT958" s="5" t="b">
        <f>OR(ISBLANK(Spreadsheet!O1168),UPPER(Spreadsheet!O1168)="YES")</f>
        <v>1</v>
      </c>
      <c r="AU958" s="5" t="b">
        <f>OR(ISBLANK(Spreadsheet!P1168),UPPER(Spreadsheet!P1168)="YES")</f>
        <v>1</v>
      </c>
      <c r="AV958" s="5" t="b">
        <f t="array" ref="AV958">IF(ISBLANK(Spreadsheet!Q1168),TRUE,ISNUMBER(MATCH(TRUE,EXACT(Spreadsheet!Q1168,OnGroupsPriorIns),0)))</f>
        <v>1</v>
      </c>
      <c r="AW958" s="5" t="b">
        <f>OR(ISBLANK(Spreadsheet!R1168),UPPER(Spreadsheet!R1168)="YES")</f>
        <v>1</v>
      </c>
      <c r="AX958" s="5" t="b">
        <f>OR(ISBLANK(Spreadsheet!S1168),UPPER(Spreadsheet!S1168)="YES")</f>
        <v>1</v>
      </c>
      <c r="AY958" s="5" t="b">
        <f>OR(AND(ISBLANK(Spreadsheet!C1168),LEN(Spreadsheet!T1168)=0),AND(NOT(ISBLANK(Spreadsheet!C1168)),LEN(Spreadsheet!T1168)&gt;0,LEN(Spreadsheet!T1168)&lt;=50))</f>
        <v>1</v>
      </c>
      <c r="AZ958" s="5" t="b">
        <f>OR(LEN(Spreadsheet!U1168)=0,AND(LEN(Spreadsheet!U1168)&gt;0,LEN(Spreadsheet!U1168)&lt;=50))</f>
        <v>1</v>
      </c>
      <c r="BA958" s="5" t="b">
        <f>OR(AND(ISBLANK(Spreadsheet!C1168),LEN(Spreadsheet!V1168)=0),AND(NOT(ISBLANK(Spreadsheet!C1168)),LEN(Spreadsheet!V1168)&gt;0,LEN(Spreadsheet!V1168)&lt;=50))</f>
        <v>1</v>
      </c>
      <c r="BB958" s="5" t="b">
        <f t="array" ref="BB958">IF(AND(ISBLANK(Spreadsheet!C1168),LEN(Spreadsheet!W1168)=0),TRUE,ISNUMBER(MATCH(TRUE,EXACT(Spreadsheet!W1168,States),0)))</f>
        <v>1</v>
      </c>
      <c r="BC958" s="5" t="b">
        <f>OR(AND(ISBLANK(Spreadsheet!C1168),LEN(Spreadsheet!X1168)=0),AND(NOT(ISBLANK(Spreadsheet!C1168)),LEN(Spreadsheet!X1168)&gt;0,LEN(Spreadsheet!X1168)=5,ISNUMBER(VALUE(Spreadsheet!X1168))))</f>
        <v>1</v>
      </c>
      <c r="BD958" s="5" t="b">
        <f>OR(ISBLANK(Spreadsheet!Z1168),LEN(Spreadsheet!Z1168)&lt;=50)</f>
        <v>1</v>
      </c>
      <c r="BE958" s="5" t="b">
        <f>ISBLANK(Spreadsheet!AA1168)</f>
        <v>1</v>
      </c>
      <c r="BF958" s="5" t="b">
        <f>ISBLANK(Spreadsheet!AB1168)</f>
        <v>1</v>
      </c>
      <c r="BG958" s="5" t="b">
        <f>IF(ISERROR(DATEVALUE(TEXT(Spreadsheet!AC1168,"mm/dd/yyyy")) &gt; DATEVALUE(TEXT(Spreadsheet!J1168,"mm/dd/yyyy"))),IF(OR(AND(ISBLANK(Spreadsheet!AC1168),ISBLANK(Spreadsheet!C1168)),AND(NOT(ISBLANK(Spreadsheet!C1168)),ISBLANK(Spreadsheet!AC1168),NOT(ISBLANK(Spreadsheet!D1168)))),TRUE,FALSE),IF(DATEVALUE(TEXT(Spreadsheet!AC1168,"mm/dd/yyyy")) &gt; DATEVALUE(TEXT(Spreadsheet!J1168,"mm/dd/yyyy")),TRUE,FALSE))</f>
        <v>1</v>
      </c>
      <c r="BH958" s="5" t="b">
        <f>OR(AND(ISBLANK(Spreadsheet!C1168),ISBLANK(Spreadsheet!AE1168)),AND(NOT(ISBLANK(Spreadsheet!C1168)),NOT(ISBLANK(Spreadsheet!D1168)),ISBLANK(Spreadsheet!AE1168)),AND(NOT(ISBLANK(Spreadsheet!C1168)),ISBLANK(Spreadsheet!D1168),NOT(ISBLANK(Spreadsheet!AE1168)),LEN(Spreadsheet!AE1168)&lt;=100))</f>
        <v>1</v>
      </c>
      <c r="BI958" s="5" t="b">
        <f t="array" ref="BI958">IF(ISBLANK(Spreadsheet!AF1168),TRUE,ISNUMBER(MATCH(TRUE,EXACT(Spreadsheet!AF1168,CobraShortReasons),0)))</f>
        <v>1</v>
      </c>
      <c r="BJ958" s="5" t="b">
        <f ca="1">IF(ISERROR(DATEVALUE(TEXT(Spreadsheet!AG1168,"mm/dd/yyyy")) &gt; TODAY()),IF(ISBLANK(Spreadsheet!AG1168),TRUE,FALSE),IF(DATEVALUE(TEXT(Spreadsheet!AG1168,"mm/dd/yyyy")) &gt; TODAY(),FALSE,TRUE))</f>
        <v>1</v>
      </c>
      <c r="BK958" s="5" t="b">
        <f>OR(ISBLANK(Spreadsheet!AH1168),LEN(Spreadsheet!AH1168)&lt;=25)</f>
        <v>1</v>
      </c>
      <c r="BL958" s="5" t="b">
        <f t="array" aca="1" ref="BL958" ca="1">IF(ISBLANK(Spreadsheet!AI1168),TRUE,ISNUMBER(MATCH(TRUE,EXACT(Spreadsheet!AI1168,INDIRECT(Spreadsheet!$D$2)),0)))</f>
        <v>1</v>
      </c>
      <c r="BM958" s="5" t="b">
        <f t="array" aca="1" ref="BM958" ca="1">IF(ISBLANK(Spreadsheet!AJ1168),TRUE,ISNUMBER(MATCH(TRUE,EXACT(Spreadsheet!AJ1168,INDIRECT(Spreadsheet!BJ958)),0)))</f>
        <v>1</v>
      </c>
      <c r="BN958" s="5" t="b">
        <f t="array" ref="BN958">IF(ISBLANK(Spreadsheet!AK1168),TRUE,ISNUMBER(MATCH(TRUE,EXACT(Spreadsheet!AK1168,DentalPlans),0)))</f>
        <v>1</v>
      </c>
      <c r="BO958" s="5" t="b">
        <f t="array" aca="1" ref="BO958" ca="1">IF(ISBLANK(Spreadsheet!AL1168),TRUE,ISNUMBER(MATCH(TRUE,EXACT(Spreadsheet!AL1168,INDIRECT(Spreadsheet!BK958)),0)))</f>
        <v>1</v>
      </c>
      <c r="BP958" s="5" t="b">
        <f t="array" ref="BP958">IF(ISBLANK(Spreadsheet!AM1168),TRUE,ISNUMBER(MATCH(TRUE,EXACT(Spreadsheet!AM1168,VisionPlans),0)))</f>
        <v>1</v>
      </c>
      <c r="BQ958" s="5" t="b">
        <f t="array" aca="1" ref="BQ958" ca="1">IF(ISBLANK(Spreadsheet!AN1168),TRUE,ISNUMBER(MATCH(TRUE,EXACT(Spreadsheet!AN1168,INDIRECT(Spreadsheet!BL958)),0)))</f>
        <v>1</v>
      </c>
      <c r="BR958" s="5" t="b">
        <f t="array" ref="BR958">IF(ISBLANK(Spreadsheet!AO1168),TRUE,ISNUMBER(MATCH(TRUE,EXACT(Spreadsheet!AO1168,LifeBenefitClasses),0)))</f>
        <v>1</v>
      </c>
      <c r="BS958" s="5" t="b">
        <f>IF(OR(ISBLANK(Spreadsheet!AO1168), Spreadsheet!AO1168="Waive"),IF(ISBLANK(Spreadsheet!AP1168),TRUE,FALSE),IF(OR(AND(NOT(ISBLANK(Spreadsheet!AO1168)),ISBLANK(Spreadsheet!AP1168)),NOT(ISNUMBER(VALUE(Spreadsheet!AP1168)))),FALSE,IF(OR(AND(Spreadsheet!AP1168&lt;6,MOD(Spreadsheet!AP1168*10,5)=0), MOD(Spreadsheet!AP1168,5000)=0),TRUE,FALSE)))</f>
        <v>1</v>
      </c>
      <c r="BT958" s="5" t="b">
        <f t="array" ref="BT958">IF(ISBLANK(Spreadsheet!AQ1168),TRUE,ISNUMBER(MATCH(TRUE,EXACT(Spreadsheet!AQ1168,EnrollWaive),0)))</f>
        <v>1</v>
      </c>
      <c r="BU958" s="5" t="b">
        <f t="array" ref="BU958">IF(ISBLANK(Spreadsheet!AR1168),TRUE,ISNUMBER(MATCH(TRUE,EXACT(Spreadsheet!AR1168,LifeBenefitClasses),0)))</f>
        <v>1</v>
      </c>
      <c r="BV958" s="5" t="b">
        <f>IF(OR(ISBLANK(Spreadsheet!AR1168), Spreadsheet!AR1168="Waive"),IF(ISBLANK(Spreadsheet!AS1168),TRUE,FALSE),IF(OR(AND(NOT(ISBLANK(Spreadsheet!AR1168)),ISBLANK(Spreadsheet!AS1168)),NOT(ISNUMBER(VALUE(Spreadsheet!AS1168)))),FALSE,IF(OR(AND(Spreadsheet!AS1168&lt;6,MOD(Spreadsheet!AS1168*10,5)=0), MOD(Spreadsheet!AS1168,10000)=0),TRUE,FALSE)))</f>
        <v>1</v>
      </c>
      <c r="BW958" s="5" t="b">
        <f t="array" ref="BW958">IF(ISBLANK(Spreadsheet!AT1168),TRUE,ISNUMBER(MATCH(TRUE,EXACT(Spreadsheet!AT1168,LifeBenefitClasses),0)))</f>
        <v>1</v>
      </c>
      <c r="BX958" s="5" t="b">
        <f>IF(OR(ISBLANK(Spreadsheet!AT1168), Spreadsheet!AT1168="Waive"),IF(ISBLANK(Spreadsheet!AU1168),TRUE,FALSE),IF(OR(AND(NOT(ISBLANK(Spreadsheet!AT1168)),ISBLANK(Spreadsheet!AU1168)),NOT(ISNUMBER(VALUE(Spreadsheet!AU1168)))),FALSE,IF(AND(NOT(OR(ISBLANK(Spreadsheet!AT1168),Spreadsheet!AT1168="Waive")),NOT(OR(ISBLANK(Spreadsheet!AR1168),Spreadsheet!AR1168="Waive")),MOD(Spreadsheet!AU1168,5000)=0, Spreadsheet!AU1168&lt;=(Spreadsheet!AS1168*0.5)),TRUE,FALSE)))</f>
        <v>1</v>
      </c>
      <c r="BY958" s="5" t="b">
        <f t="array" ref="BY958">IF(ISBLANK(Spreadsheet!AV1168),TRUE,ISNUMBER(MATCH(TRUE,EXACT(Spreadsheet!AV1168,EnrollWaive),0)))</f>
        <v>1</v>
      </c>
      <c r="BZ958" s="5" t="b">
        <f t="array" ref="BZ958">IF(ISBLANK(Spreadsheet!AW1168),TRUE,ISNUMBER(MATCH(TRUE,EXACT(Spreadsheet!AW1168,LifeBenefitClasses),0)))</f>
        <v>1</v>
      </c>
      <c r="CA958" s="5" t="b">
        <f t="array" ref="CA958">IF(ISBLANK(Spreadsheet!AX1168),TRUE,ISNUMBER(MATCH(TRUE,EXACT(Spreadsheet!AX1168,LifeBenefitClasses),0)))</f>
        <v>1</v>
      </c>
      <c r="CB958" s="5" t="b">
        <f t="array" ref="CB958">IF(ISBLANK(Spreadsheet!AY1168),TRUE,ISNUMBER(MATCH(TRUE,EXACT(Spreadsheet!AY1168,LifeBenefitClasses),0)))</f>
        <v>1</v>
      </c>
      <c r="CC958" s="5" t="b">
        <f t="array" ref="CC958">IF(ISBLANK(Spreadsheet!AZ1168),TRUE,ISNUMBER(MATCH(TRUE,EXACT(Spreadsheet!AZ1168,LifeBenefitClasses),0)))</f>
        <v>1</v>
      </c>
      <c r="CD958" s="5" t="b">
        <f t="array" ref="CD958">IF(ISBLANK(Spreadsheet!BA1168),TRUE,ISNUMBER(MATCH(TRUE,EXACT(Spreadsheet!BA1168,LifeBenefitClasses),0)))</f>
        <v>1</v>
      </c>
      <c r="CE958" s="5" t="b">
        <f>IF(OR(ISBLANK(Spreadsheet!BA1168), Spreadsheet!BA1168="Waive"),IF(ISBLANK(Spreadsheet!BB1168),TRUE,FALSE),IF(OR(AND(NOT(ISBLANK(Spreadsheet!BA1168)),ISBLANK(Spreadsheet!BB1168)),NOT(ISNUMBER(VALUE(Spreadsheet!BB1168))),ISBLANK(Spreadsheet!BC1168),NOT(ISNUMBER(VALUE(Spreadsheet!BC1168)))),FALSE,IF(AND(Spreadsheet!BB1168&gt;=50000,Spreadsheet!BB1168&lt;=250000,MOD(Spreadsheet!BB1168,10000)=0,Spreadsheet!BB1168&lt;=(10*Spreadsheet!BC1168)),TRUE,FALSE)))</f>
        <v>1</v>
      </c>
      <c r="CF958" s="5" t="b">
        <f>IF(NOT(ISBLANK(Spreadsheet!BC958)),AND(ISNUMBER(VALUE(Spreadsheet!BC958)),Spreadsheet!BC958&gt;0),AND(OR(ISBLANK(Spreadsheet!AO958),Spreadsheet!AO958="Waive",AND(NOT(OR(ISBLANK(Spreadsheet!AO958),Spreadsheet!AO958="Waive")),Spreadsheet!AP958&gt;=6)),OR(ISBLANK(Spreadsheet!AR958),AND(NOT(OR(ISBLANK(Spreadsheet!AR958),Spreadsheet!AR958="Waive")),Spreadsheet!AS958&gt;=6)),OR(ISBLANK(Spreadsheet!AW958)),OR(ISBLANK(Spreadsheet!AX958)),OR(ISBLANK(Spreadsheet!AY958)),OR(ISBLANK(Spreadsheet!AZ958)),OR(ISBLANK(Spreadsheet!BA958),Spreadsheet!BA958="Waive")))</f>
        <v>1</v>
      </c>
      <c r="CG958" s="5" t="b">
        <f t="shared" ca="1" si="69"/>
        <v>1</v>
      </c>
    </row>
    <row r="959" spans="8:85" x14ac:dyDescent="0.3">
      <c r="H959" s="5">
        <f t="shared" ca="1" si="66"/>
        <v>2</v>
      </c>
      <c r="I959" s="5" t="str">
        <f t="shared" ca="1" si="67"/>
        <v/>
      </c>
      <c r="J959" s="5" t="str">
        <f>IF(AND(NOT(ISBLANK(Spreadsheet!C1169)),ISBLANK(Spreadsheet!D1169)),Spreadsheet!F1169&amp;" "&amp;Spreadsheet!H1169,"")</f>
        <v/>
      </c>
      <c r="K959" s="5">
        <f>IF(AND(NOT(ISBLANK(Spreadsheet!C1169)),ISBLANK(Spreadsheet!D1169)),COUNTIFS(Spreadsheet!E$786:E1170,"=Child",Spreadsheet!C$786:C1170, "="&amp;Spreadsheet!C1169) + COUNTIFS(Spreadsheet!E$786:E1170,"=Step-child",Spreadsheet!C$786:C1170, "="&amp;Spreadsheet!C1169),0)</f>
        <v>0</v>
      </c>
      <c r="L959" s="5">
        <f>IF(NOT(ISBLANK(J959)),COUNTIFS(Spreadsheet!E$786:E1170,"=Wife",Spreadsheet!C$786:C1170, "="&amp;Spreadsheet!C1169) + COUNTIFS(Spreadsheet!E$786:E1170,"=Husband",Spreadsheet!C$786:C1170, "="&amp;Spreadsheet!C1169),0)</f>
        <v>0</v>
      </c>
      <c r="M959" s="5">
        <f>IF(NOT(ISBLANK(Spreadsheet!AJ1169)),VLOOKUP(Spreadsheet!AJ1169,'Drop Downs'!$P$2:$R$16,3,FALSE),0)</f>
        <v>0</v>
      </c>
      <c r="N959" s="5">
        <f>IF(NOT(ISBLANK(Spreadsheet!AJ1169)), VLOOKUP(Spreadsheet!AJ1169,'Drop Downs'!$P$2:$R$16,2,FALSE),0)</f>
        <v>0</v>
      </c>
      <c r="O959" s="5">
        <f>IF(NOT(ISBLANK(Spreadsheet!AL1169)),VLOOKUP(Spreadsheet!AL1169,'Drop Downs'!$P$2:$R$16,3,FALSE), 0)</f>
        <v>0</v>
      </c>
      <c r="P959" s="5">
        <f>IF(NOT(ISBLANK(Spreadsheet!AL1169)),VLOOKUP(Spreadsheet!AL1169,'Drop Downs'!$P$2:$R$16,2,FALSE),0)</f>
        <v>0</v>
      </c>
      <c r="Q959" s="5">
        <f>IF(NOT(ISBLANK(Spreadsheet!AN1169)),VLOOKUP(Spreadsheet!AN1169,'Drop Downs'!$P$2:$R$16,3,FALSE),0)</f>
        <v>0</v>
      </c>
      <c r="R959" s="5">
        <f>IF(NOT(ISBLANK(Spreadsheet!AN1169)),VLOOKUP(Spreadsheet!AN1169,'Drop Downs'!$P$2:$R$16,2,FALSE),0)</f>
        <v>0</v>
      </c>
      <c r="S959" s="5" t="str">
        <f>IF(OR(M959&gt;K959,N959&gt;L959,O959&gt;K959, Q959&gt;K959,N959&gt;L959, P959&gt;L959, R959&gt;L959),"Member currently has a coverage election over what he/she needs.  Please add more dependents or adjust the coverage election.","")&amp;(IF(AND(NOT(ISBLANK(Spreadsheet!C1169)),NOT(ISBLANK(Spreadsheet!D1169)),ISBLANK(Spreadsheet!E1169)),"Dependent lacks a relationship to member.Please select one from the drop-down.",""))</f>
        <v/>
      </c>
      <c r="T959" s="5" t="b">
        <f t="shared" si="68"/>
        <v>1</v>
      </c>
      <c r="U959" s="5" t="b">
        <f>OR(ISBLANK(Spreadsheet!C1169),IF(NOT(ISBLANK(Spreadsheet!D1169)),NOT(ISBLANK(Spreadsheet!E1169)),TRUE))</f>
        <v>1</v>
      </c>
      <c r="V959" s="5" t="b">
        <f>OR(ISBLANK(Spreadsheet!C1169), NOT(ISBLANK(Spreadsheet!I1169)))</f>
        <v>1</v>
      </c>
      <c r="W959" s="5" t="b">
        <f>OR(ISBLANK(Spreadsheet!D1169),NOT(ISBLANK(Spreadsheet!C1169)))</f>
        <v>1</v>
      </c>
      <c r="X959" s="155" t="str">
        <f>REPT("0",MIN(FIND({1,2,3,4,5,6,7,8,9},Spreadsheet!C1169&amp;"123456789"))-1)&amp;IF(ISBLANK(Spreadsheet!C1169),"",SUMPRODUCT(MID(0&amp;Spreadsheet!C1169,LARGE(INDEX(ISNUMBER(--MID(Spreadsheet!C1169,ROW($1:$225),1))*
 ROW($1:$225),0),ROW($1:$225))+1,1)*10^ROW($1:$225)/10))</f>
        <v/>
      </c>
      <c r="Y959" s="5" t="b">
        <f>IF(NOT(ISBLANK(Spreadsheet!C1169)),IF(AND(ISNUMBER(VALUE(Spreadsheet!C1169)), LEN(Spreadsheet!C1169)=9),TRUE,FALSE),TRUE)</f>
        <v>1</v>
      </c>
      <c r="Z959" s="155" t="str">
        <f>REPT("0",MIN(FIND({1,2,3,4,5,6,7,8,9},Spreadsheet!D1169&amp;"123456789"))-1)&amp;IF(ISBLANK(Spreadsheet!D1169),"",SUMPRODUCT(MID(0&amp;Spreadsheet!D1169,LARGE(INDEX(ISNUMBER(--MID(Spreadsheet!D1169,ROW($1:$225),1))*
 ROW($1:$225),0),ROW($1:$225))+1,1)*10^ROW($1:$225)/10))</f>
        <v/>
      </c>
      <c r="AA959" s="5" t="b">
        <f>IF(AND(NOT(ISBLANK(Spreadsheet!D1169)),NOT(ISBLANK(Spreadsheet!C1169))),IF(AND(ISNUMBER(VALUE(Spreadsheet!D1169)), LEN(Spreadsheet!D1169)=9),TRUE,FALSE),IF(AND(NOT(ISBLANK(Spreadsheet!D1169)),ISBLANK(Spreadsheet!C1169)),FALSE,TRUE))</f>
        <v>1</v>
      </c>
      <c r="AB959" s="5" t="b">
        <f>OR(ISBLANK(Spreadsheet!Y959),IF(NOT(ISBLANK(Spreadsheet!Y959)),LEN(Spreadsheet!Y959)=10,ISNUMBER(VALUE(Spreadsheet!Y959))))</f>
        <v>1</v>
      </c>
      <c r="AC959" s="5" t="b">
        <f>OR(ISBLANK(Spreadsheet!AI1169), AND(NOT(ISBLANK(Spreadsheet!AJ1169)), NOT(ISNUMBER(SEARCH("Waive",Spreadsheet!AJ1169)))))</f>
        <v>1</v>
      </c>
      <c r="AD959" s="5" t="b">
        <f>OR(ISBLANK(Spreadsheet!AK1169), AND(NOT(ISBLANK(Spreadsheet!AL1169)), NOT(ISNUMBER(SEARCH("Waive",Spreadsheet!AL1169)))))</f>
        <v>1</v>
      </c>
      <c r="AE959" s="5" t="b">
        <f>OR(ISBLANK(Spreadsheet!AM1169), AND(NOT(ISBLANK(Spreadsheet!AN1169)), NOT(ISNUMBER(SEARCH("Waive", Spreadsheet!AN1169)))))</f>
        <v>1</v>
      </c>
      <c r="AF959" s="5" t="b">
        <f>OR(ISBLANK(Spreadsheet!C1169), NOT(ISBLANK(Spreadsheet!D1169)),NOT(ISBLANK(Spreadsheet!L1169)))</f>
        <v>1</v>
      </c>
      <c r="AG959" s="5" t="b">
        <f>IF(AND(NOT(ISBLANK(Spreadsheet!C1169)), NOT(ISBLANK(Spreadsheet!D1169)),Spreadsheet!C1169&lt;&gt;Spreadsheet!D1169),IF(ISERROR(VLOOKUP(Spreadsheet!C1169, Spreadsheet!$C$6:'Spreadsheet'!$C1168,1,FALSE)), FALSE, TRUE),TRUE)</f>
        <v>1</v>
      </c>
      <c r="AH959" s="5" t="b">
        <f>Spreadsheet!$B$2=Spreadsheet!AD959</f>
        <v>1</v>
      </c>
      <c r="AI959" s="5" t="b">
        <f>IF(ISBLANK(Spreadsheet!G1169),TRUE,IF(OR(LEN(Spreadsheet!G1169)&gt;1,ISNUMBER(VALUE(Spreadsheet!G1169))),FALSE,TRUE))</f>
        <v>1</v>
      </c>
      <c r="AJ959" s="5" t="b">
        <f>OR(ISBLANK(Spreadsheet!C1169), NOT(ISBLANK(Spreadsheet!B1169)), NOT(ISBLANK(Spreadsheet!D1169)))</f>
        <v>1</v>
      </c>
      <c r="AK959" s="5" t="b">
        <f t="array" ref="AK959">IF(OR(AND(ISBLANK(Spreadsheet!E1169),ISBLANK(Spreadsheet!D1169),NOT(ISBLANK(Spreadsheet!C1169))),AND(ISBLANK(Spreadsheet!E1169),ISBLANK(Spreadsheet!D1169),ISBLANK(Spreadsheet!C1169))),TRUE,ISNUMBER(MATCH(TRUE,EXACT(Spreadsheet!E1169,Relationships),0)))</f>
        <v>1</v>
      </c>
      <c r="AL959" s="5" t="b">
        <f>IF(NOT(ISBLANK(Spreadsheet!C1169)),IF(OR(ISBLANK(Spreadsheet!F1169),LEN(Spreadsheet!F1169)&gt;40),FALSE,TRUE),TRUE)</f>
        <v>1</v>
      </c>
      <c r="AM959" s="5" t="b">
        <f>IF(NOT(ISBLANK(Spreadsheet!C1169)),IF(OR(ISBLANK(Spreadsheet!H1169),LEN(Spreadsheet!H1169)&gt;40),FALSE,TRUE),TRUE)</f>
        <v>1</v>
      </c>
      <c r="AN959" s="5" t="b">
        <f t="array" ref="AN959">IF(ISBLANK(Spreadsheet!I1169),TRUE,ISNUMBER(MATCH(TRUE,EXACT(Spreadsheet!I1169,GenderValues),0)))</f>
        <v>1</v>
      </c>
      <c r="AO959" s="5" t="b">
        <f ca="1">IF(ISERROR(DATEVALUE(TEXT(Spreadsheet!J1169,"mm/dd/yyyy")) &gt; TODAY()),IF(AND(ISBLANK(Spreadsheet!J1169),ISBLANK(Spreadsheet!C1169)),TRUE,FALSE),IF(DATEVALUE(TEXT(Spreadsheet!J1169,"mm/dd/yyyy")) &gt; TODAY(),FALSE,TRUE))</f>
        <v>1</v>
      </c>
      <c r="AP959" s="5" t="b">
        <f>OR(ISBLANK(Spreadsheet!K1169),LEN(Spreadsheet!K1169)&lt;=100)</f>
        <v>1</v>
      </c>
      <c r="AQ959" s="5" t="b">
        <f t="array" ref="AQ959">IF(OR(AND(ISBLANK(Spreadsheet!L1169),ISBLANK(Spreadsheet!C1169)),AND(NOT(ISBLANK(Spreadsheet!C1169)),NOT(ISBLANK(Spreadsheet!D1169)))),TRUE,ISNUMBER(MATCH(TRUE,EXACT(Spreadsheet!L1169,MaritalStatus),0)))</f>
        <v>1</v>
      </c>
      <c r="AR959" s="5" t="b">
        <f ca="1">IF(ISERROR(DATEVALUE(TEXT(Spreadsheet!M1169,"mm/dd/yyyy")) &gt; TODAY()),IF(ISBLANK(Spreadsheet!M1169),TRUE,FALSE),IF(DATEVALUE(TEXT(Spreadsheet!M1169,"mm/dd/yyyy")) &gt; TODAY(),FALSE,TRUE))</f>
        <v>1</v>
      </c>
      <c r="AS959" s="5" t="b">
        <f>OR(ISBLANK(Spreadsheet!N1169),LEN(Spreadsheet!N1169)&lt;=100)</f>
        <v>1</v>
      </c>
      <c r="AT959" s="5" t="b">
        <f>OR(ISBLANK(Spreadsheet!O1169),UPPER(Spreadsheet!O1169)="YES")</f>
        <v>1</v>
      </c>
      <c r="AU959" s="5" t="b">
        <f>OR(ISBLANK(Spreadsheet!P1169),UPPER(Spreadsheet!P1169)="YES")</f>
        <v>1</v>
      </c>
      <c r="AV959" s="5" t="b">
        <f t="array" ref="AV959">IF(ISBLANK(Spreadsheet!Q1169),TRUE,ISNUMBER(MATCH(TRUE,EXACT(Spreadsheet!Q1169,OnGroupsPriorIns),0)))</f>
        <v>1</v>
      </c>
      <c r="AW959" s="5" t="b">
        <f>OR(ISBLANK(Spreadsheet!R1169),UPPER(Spreadsheet!R1169)="YES")</f>
        <v>1</v>
      </c>
      <c r="AX959" s="5" t="b">
        <f>OR(ISBLANK(Spreadsheet!S1169),UPPER(Spreadsheet!S1169)="YES")</f>
        <v>1</v>
      </c>
      <c r="AY959" s="5" t="b">
        <f>OR(AND(ISBLANK(Spreadsheet!C1169),LEN(Spreadsheet!T1169)=0),AND(NOT(ISBLANK(Spreadsheet!C1169)),LEN(Spreadsheet!T1169)&gt;0,LEN(Spreadsheet!T1169)&lt;=50))</f>
        <v>1</v>
      </c>
      <c r="AZ959" s="5" t="b">
        <f>OR(LEN(Spreadsheet!U1169)=0,AND(LEN(Spreadsheet!U1169)&gt;0,LEN(Spreadsheet!U1169)&lt;=50))</f>
        <v>1</v>
      </c>
      <c r="BA959" s="5" t="b">
        <f>OR(AND(ISBLANK(Spreadsheet!C1169),LEN(Spreadsheet!V1169)=0),AND(NOT(ISBLANK(Spreadsheet!C1169)),LEN(Spreadsheet!V1169)&gt;0,LEN(Spreadsheet!V1169)&lt;=50))</f>
        <v>1</v>
      </c>
      <c r="BB959" s="5" t="b">
        <f t="array" ref="BB959">IF(AND(ISBLANK(Spreadsheet!C1169),LEN(Spreadsheet!W1169)=0),TRUE,ISNUMBER(MATCH(TRUE,EXACT(Spreadsheet!W1169,States),0)))</f>
        <v>1</v>
      </c>
      <c r="BC959" s="5" t="b">
        <f>OR(AND(ISBLANK(Spreadsheet!C1169),LEN(Spreadsheet!X1169)=0),AND(NOT(ISBLANK(Spreadsheet!C1169)),LEN(Spreadsheet!X1169)&gt;0,LEN(Spreadsheet!X1169)=5,ISNUMBER(VALUE(Spreadsheet!X1169))))</f>
        <v>1</v>
      </c>
      <c r="BD959" s="5" t="b">
        <f>OR(ISBLANK(Spreadsheet!Z1169),LEN(Spreadsheet!Z1169)&lt;=50)</f>
        <v>1</v>
      </c>
      <c r="BE959" s="5" t="b">
        <f>ISBLANK(Spreadsheet!AA1169)</f>
        <v>1</v>
      </c>
      <c r="BF959" s="5" t="b">
        <f>ISBLANK(Spreadsheet!AB1169)</f>
        <v>1</v>
      </c>
      <c r="BG959" s="5" t="b">
        <f>IF(ISERROR(DATEVALUE(TEXT(Spreadsheet!AC1169,"mm/dd/yyyy")) &gt; DATEVALUE(TEXT(Spreadsheet!J1169,"mm/dd/yyyy"))),IF(OR(AND(ISBLANK(Spreadsheet!AC1169),ISBLANK(Spreadsheet!C1169)),AND(NOT(ISBLANK(Spreadsheet!C1169)),ISBLANK(Spreadsheet!AC1169),NOT(ISBLANK(Spreadsheet!D1169)))),TRUE,FALSE),IF(DATEVALUE(TEXT(Spreadsheet!AC1169,"mm/dd/yyyy")) &gt; DATEVALUE(TEXT(Spreadsheet!J1169,"mm/dd/yyyy")),TRUE,FALSE))</f>
        <v>1</v>
      </c>
      <c r="BH959" s="5" t="b">
        <f>OR(AND(ISBLANK(Spreadsheet!C1169),ISBLANK(Spreadsheet!AE1169)),AND(NOT(ISBLANK(Spreadsheet!C1169)),NOT(ISBLANK(Spreadsheet!D1169)),ISBLANK(Spreadsheet!AE1169)),AND(NOT(ISBLANK(Spreadsheet!C1169)),ISBLANK(Spreadsheet!D1169),NOT(ISBLANK(Spreadsheet!AE1169)),LEN(Spreadsheet!AE1169)&lt;=100))</f>
        <v>1</v>
      </c>
      <c r="BI959" s="5" t="b">
        <f t="array" ref="BI959">IF(ISBLANK(Spreadsheet!AF1169),TRUE,ISNUMBER(MATCH(TRUE,EXACT(Spreadsheet!AF1169,CobraShortReasons),0)))</f>
        <v>1</v>
      </c>
      <c r="BJ959" s="5" t="b">
        <f ca="1">IF(ISERROR(DATEVALUE(TEXT(Spreadsheet!AG1169,"mm/dd/yyyy")) &gt; TODAY()),IF(ISBLANK(Spreadsheet!AG1169),TRUE,FALSE),IF(DATEVALUE(TEXT(Spreadsheet!AG1169,"mm/dd/yyyy")) &gt; TODAY(),FALSE,TRUE))</f>
        <v>1</v>
      </c>
      <c r="BK959" s="5" t="b">
        <f>OR(ISBLANK(Spreadsheet!AH1169),LEN(Spreadsheet!AH1169)&lt;=25)</f>
        <v>1</v>
      </c>
      <c r="BL959" s="5" t="b">
        <f t="array" aca="1" ref="BL959" ca="1">IF(ISBLANK(Spreadsheet!AI1169),TRUE,ISNUMBER(MATCH(TRUE,EXACT(Spreadsheet!AI1169,INDIRECT(Spreadsheet!$D$2)),0)))</f>
        <v>1</v>
      </c>
      <c r="BM959" s="5" t="b">
        <f t="array" aca="1" ref="BM959" ca="1">IF(ISBLANK(Spreadsheet!AJ1169),TRUE,ISNUMBER(MATCH(TRUE,EXACT(Spreadsheet!AJ1169,INDIRECT(Spreadsheet!BJ959)),0)))</f>
        <v>1</v>
      </c>
      <c r="BN959" s="5" t="b">
        <f t="array" ref="BN959">IF(ISBLANK(Spreadsheet!AK1169),TRUE,ISNUMBER(MATCH(TRUE,EXACT(Spreadsheet!AK1169,DentalPlans),0)))</f>
        <v>1</v>
      </c>
      <c r="BO959" s="5" t="b">
        <f t="array" aca="1" ref="BO959" ca="1">IF(ISBLANK(Spreadsheet!AL1169),TRUE,ISNUMBER(MATCH(TRUE,EXACT(Spreadsheet!AL1169,INDIRECT(Spreadsheet!BK959)),0)))</f>
        <v>1</v>
      </c>
      <c r="BP959" s="5" t="b">
        <f t="array" ref="BP959">IF(ISBLANK(Spreadsheet!AM1169),TRUE,ISNUMBER(MATCH(TRUE,EXACT(Spreadsheet!AM1169,VisionPlans),0)))</f>
        <v>1</v>
      </c>
      <c r="BQ959" s="5" t="b">
        <f t="array" aca="1" ref="BQ959" ca="1">IF(ISBLANK(Spreadsheet!AN1169),TRUE,ISNUMBER(MATCH(TRUE,EXACT(Spreadsheet!AN1169,INDIRECT(Spreadsheet!BL959)),0)))</f>
        <v>1</v>
      </c>
      <c r="BR959" s="5" t="b">
        <f t="array" ref="BR959">IF(ISBLANK(Spreadsheet!AO1169),TRUE,ISNUMBER(MATCH(TRUE,EXACT(Spreadsheet!AO1169,LifeBenefitClasses),0)))</f>
        <v>1</v>
      </c>
      <c r="BS959" s="5" t="b">
        <f>IF(OR(ISBLANK(Spreadsheet!AO1169), Spreadsheet!AO1169="Waive"),IF(ISBLANK(Spreadsheet!AP1169),TRUE,FALSE),IF(OR(AND(NOT(ISBLANK(Spreadsheet!AO1169)),ISBLANK(Spreadsheet!AP1169)),NOT(ISNUMBER(VALUE(Spreadsheet!AP1169)))),FALSE,IF(OR(AND(Spreadsheet!AP1169&lt;6,MOD(Spreadsheet!AP1169*10,5)=0), MOD(Spreadsheet!AP1169,5000)=0),TRUE,FALSE)))</f>
        <v>1</v>
      </c>
      <c r="BT959" s="5" t="b">
        <f t="array" ref="BT959">IF(ISBLANK(Spreadsheet!AQ1169),TRUE,ISNUMBER(MATCH(TRUE,EXACT(Spreadsheet!AQ1169,EnrollWaive),0)))</f>
        <v>1</v>
      </c>
      <c r="BU959" s="5" t="b">
        <f t="array" ref="BU959">IF(ISBLANK(Spreadsheet!AR1169),TRUE,ISNUMBER(MATCH(TRUE,EXACT(Spreadsheet!AR1169,LifeBenefitClasses),0)))</f>
        <v>1</v>
      </c>
      <c r="BV959" s="5" t="b">
        <f>IF(OR(ISBLANK(Spreadsheet!AR1169), Spreadsheet!AR1169="Waive"),IF(ISBLANK(Spreadsheet!AS1169),TRUE,FALSE),IF(OR(AND(NOT(ISBLANK(Spreadsheet!AR1169)),ISBLANK(Spreadsheet!AS1169)),NOT(ISNUMBER(VALUE(Spreadsheet!AS1169)))),FALSE,IF(OR(AND(Spreadsheet!AS1169&lt;6,MOD(Spreadsheet!AS1169*10,5)=0), MOD(Spreadsheet!AS1169,10000)=0),TRUE,FALSE)))</f>
        <v>1</v>
      </c>
      <c r="BW959" s="5" t="b">
        <f t="array" ref="BW959">IF(ISBLANK(Spreadsheet!AT1169),TRUE,ISNUMBER(MATCH(TRUE,EXACT(Spreadsheet!AT1169,LifeBenefitClasses),0)))</f>
        <v>1</v>
      </c>
      <c r="BX959" s="5" t="b">
        <f>IF(OR(ISBLANK(Spreadsheet!AT1169), Spreadsheet!AT1169="Waive"),IF(ISBLANK(Spreadsheet!AU1169),TRUE,FALSE),IF(OR(AND(NOT(ISBLANK(Spreadsheet!AT1169)),ISBLANK(Spreadsheet!AU1169)),NOT(ISNUMBER(VALUE(Spreadsheet!AU1169)))),FALSE,IF(AND(NOT(OR(ISBLANK(Spreadsheet!AT1169),Spreadsheet!AT1169="Waive")),NOT(OR(ISBLANK(Spreadsheet!AR1169),Spreadsheet!AR1169="Waive")),MOD(Spreadsheet!AU1169,5000)=0, Spreadsheet!AU1169&lt;=(Spreadsheet!AS1169*0.5)),TRUE,FALSE)))</f>
        <v>1</v>
      </c>
      <c r="BY959" s="5" t="b">
        <f t="array" ref="BY959">IF(ISBLANK(Spreadsheet!AV1169),TRUE,ISNUMBER(MATCH(TRUE,EXACT(Spreadsheet!AV1169,EnrollWaive),0)))</f>
        <v>1</v>
      </c>
      <c r="BZ959" s="5" t="b">
        <f t="array" ref="BZ959">IF(ISBLANK(Spreadsheet!AW1169),TRUE,ISNUMBER(MATCH(TRUE,EXACT(Spreadsheet!AW1169,LifeBenefitClasses),0)))</f>
        <v>1</v>
      </c>
      <c r="CA959" s="5" t="b">
        <f t="array" ref="CA959">IF(ISBLANK(Spreadsheet!AX1169),TRUE,ISNUMBER(MATCH(TRUE,EXACT(Spreadsheet!AX1169,LifeBenefitClasses),0)))</f>
        <v>1</v>
      </c>
      <c r="CB959" s="5" t="b">
        <f t="array" ref="CB959">IF(ISBLANK(Spreadsheet!AY1169),TRUE,ISNUMBER(MATCH(TRUE,EXACT(Spreadsheet!AY1169,LifeBenefitClasses),0)))</f>
        <v>1</v>
      </c>
      <c r="CC959" s="5" t="b">
        <f t="array" ref="CC959">IF(ISBLANK(Spreadsheet!AZ1169),TRUE,ISNUMBER(MATCH(TRUE,EXACT(Spreadsheet!AZ1169,LifeBenefitClasses),0)))</f>
        <v>1</v>
      </c>
      <c r="CD959" s="5" t="b">
        <f t="array" ref="CD959">IF(ISBLANK(Spreadsheet!BA1169),TRUE,ISNUMBER(MATCH(TRUE,EXACT(Spreadsheet!BA1169,LifeBenefitClasses),0)))</f>
        <v>1</v>
      </c>
      <c r="CE959" s="5" t="b">
        <f>IF(OR(ISBLANK(Spreadsheet!BA1169), Spreadsheet!BA1169="Waive"),IF(ISBLANK(Spreadsheet!BB1169),TRUE,FALSE),IF(OR(AND(NOT(ISBLANK(Spreadsheet!BA1169)),ISBLANK(Spreadsheet!BB1169)),NOT(ISNUMBER(VALUE(Spreadsheet!BB1169))),ISBLANK(Spreadsheet!BC1169),NOT(ISNUMBER(VALUE(Spreadsheet!BC1169)))),FALSE,IF(AND(Spreadsheet!BB1169&gt;=50000,Spreadsheet!BB1169&lt;=250000,MOD(Spreadsheet!BB1169,10000)=0,Spreadsheet!BB1169&lt;=(10*Spreadsheet!BC1169)),TRUE,FALSE)))</f>
        <v>1</v>
      </c>
      <c r="CF959" s="5" t="b">
        <f>IF(NOT(ISBLANK(Spreadsheet!BC959)),AND(ISNUMBER(VALUE(Spreadsheet!BC959)),Spreadsheet!BC959&gt;0),AND(OR(ISBLANK(Spreadsheet!AO959),Spreadsheet!AO959="Waive",AND(NOT(OR(ISBLANK(Spreadsheet!AO959),Spreadsheet!AO959="Waive")),Spreadsheet!AP959&gt;=6)),OR(ISBLANK(Spreadsheet!AR959),AND(NOT(OR(ISBLANK(Spreadsheet!AR959),Spreadsheet!AR959="Waive")),Spreadsheet!AS959&gt;=6)),OR(ISBLANK(Spreadsheet!AW959)),OR(ISBLANK(Spreadsheet!AX959)),OR(ISBLANK(Spreadsheet!AY959)),OR(ISBLANK(Spreadsheet!AZ959)),OR(ISBLANK(Spreadsheet!BA959),Spreadsheet!BA959="Waive")))</f>
        <v>1</v>
      </c>
      <c r="CG959" s="5" t="b">
        <f t="shared" ca="1" si="69"/>
        <v>1</v>
      </c>
    </row>
    <row r="960" spans="8:85" x14ac:dyDescent="0.3">
      <c r="H960" s="5">
        <f t="shared" ca="1" si="66"/>
        <v>2</v>
      </c>
      <c r="I960" s="5" t="str">
        <f t="shared" ca="1" si="67"/>
        <v/>
      </c>
      <c r="J960" s="5" t="str">
        <f>IF(AND(NOT(ISBLANK(Spreadsheet!C1170)),ISBLANK(Spreadsheet!D1170)),Spreadsheet!F1170&amp;" "&amp;Spreadsheet!H1170,"")</f>
        <v/>
      </c>
      <c r="K960" s="5">
        <f>IF(AND(NOT(ISBLANK(Spreadsheet!C1170)),ISBLANK(Spreadsheet!D1170)),COUNTIFS(Spreadsheet!E$786:E1171,"=Child",Spreadsheet!C$786:C1171, "="&amp;Spreadsheet!C1170) + COUNTIFS(Spreadsheet!E$786:E1171,"=Step-child",Spreadsheet!C$786:C1171, "="&amp;Spreadsheet!C1170),0)</f>
        <v>0</v>
      </c>
      <c r="L960" s="5">
        <f>IF(NOT(ISBLANK(J960)),COUNTIFS(Spreadsheet!E$786:E1171,"=Wife",Spreadsheet!C$786:C1171, "="&amp;Spreadsheet!C1170) + COUNTIFS(Spreadsheet!E$786:E1171,"=Husband",Spreadsheet!C$786:C1171, "="&amp;Spreadsheet!C1170),0)</f>
        <v>0</v>
      </c>
      <c r="M960" s="5">
        <f>IF(NOT(ISBLANK(Spreadsheet!AJ1170)),VLOOKUP(Spreadsheet!AJ1170,'Drop Downs'!$P$2:$R$16,3,FALSE),0)</f>
        <v>0</v>
      </c>
      <c r="N960" s="5">
        <f>IF(NOT(ISBLANK(Spreadsheet!AJ1170)), VLOOKUP(Spreadsheet!AJ1170,'Drop Downs'!$P$2:$R$16,2,FALSE),0)</f>
        <v>0</v>
      </c>
      <c r="O960" s="5">
        <f>IF(NOT(ISBLANK(Spreadsheet!AL1170)),VLOOKUP(Spreadsheet!AL1170,'Drop Downs'!$P$2:$R$16,3,FALSE), 0)</f>
        <v>0</v>
      </c>
      <c r="P960" s="5">
        <f>IF(NOT(ISBLANK(Spreadsheet!AL1170)),VLOOKUP(Spreadsheet!AL1170,'Drop Downs'!$P$2:$R$16,2,FALSE),0)</f>
        <v>0</v>
      </c>
      <c r="Q960" s="5">
        <f>IF(NOT(ISBLANK(Spreadsheet!AN1170)),VLOOKUP(Spreadsheet!AN1170,'Drop Downs'!$P$2:$R$16,3,FALSE),0)</f>
        <v>0</v>
      </c>
      <c r="R960" s="5">
        <f>IF(NOT(ISBLANK(Spreadsheet!AN1170)),VLOOKUP(Spreadsheet!AN1170,'Drop Downs'!$P$2:$R$16,2,FALSE),0)</f>
        <v>0</v>
      </c>
      <c r="S960" s="5" t="str">
        <f>IF(OR(M960&gt;K960,N960&gt;L960,O960&gt;K960, Q960&gt;K960,N960&gt;L960, P960&gt;L960, R960&gt;L960),"Member currently has a coverage election over what he/she needs.  Please add more dependents or adjust the coverage election.","")&amp;(IF(AND(NOT(ISBLANK(Spreadsheet!C1170)),NOT(ISBLANK(Spreadsheet!D1170)),ISBLANK(Spreadsheet!E1170)),"Dependent lacks a relationship to member.Please select one from the drop-down.",""))</f>
        <v/>
      </c>
      <c r="T960" s="5" t="b">
        <f t="shared" si="68"/>
        <v>1</v>
      </c>
      <c r="U960" s="5" t="b">
        <f>OR(ISBLANK(Spreadsheet!C1170),IF(NOT(ISBLANK(Spreadsheet!D1170)),NOT(ISBLANK(Spreadsheet!E1170)),TRUE))</f>
        <v>1</v>
      </c>
      <c r="V960" s="5" t="b">
        <f>OR(ISBLANK(Spreadsheet!C1170), NOT(ISBLANK(Spreadsheet!I1170)))</f>
        <v>1</v>
      </c>
      <c r="W960" s="5" t="b">
        <f>OR(ISBLANK(Spreadsheet!D1170),NOT(ISBLANK(Spreadsheet!C1170)))</f>
        <v>1</v>
      </c>
      <c r="X960" s="155" t="str">
        <f>REPT("0",MIN(FIND({1,2,3,4,5,6,7,8,9},Spreadsheet!C1170&amp;"123456789"))-1)&amp;IF(ISBLANK(Spreadsheet!C1170),"",SUMPRODUCT(MID(0&amp;Spreadsheet!C1170,LARGE(INDEX(ISNUMBER(--MID(Spreadsheet!C1170,ROW($1:$225),1))*
 ROW($1:$225),0),ROW($1:$225))+1,1)*10^ROW($1:$225)/10))</f>
        <v/>
      </c>
      <c r="Y960" s="5" t="b">
        <f>IF(NOT(ISBLANK(Spreadsheet!C1170)),IF(AND(ISNUMBER(VALUE(Spreadsheet!C1170)), LEN(Spreadsheet!C1170)=9),TRUE,FALSE),TRUE)</f>
        <v>1</v>
      </c>
      <c r="Z960" s="155" t="str">
        <f>REPT("0",MIN(FIND({1,2,3,4,5,6,7,8,9},Spreadsheet!D1170&amp;"123456789"))-1)&amp;IF(ISBLANK(Spreadsheet!D1170),"",SUMPRODUCT(MID(0&amp;Spreadsheet!D1170,LARGE(INDEX(ISNUMBER(--MID(Spreadsheet!D1170,ROW($1:$225),1))*
 ROW($1:$225),0),ROW($1:$225))+1,1)*10^ROW($1:$225)/10))</f>
        <v/>
      </c>
      <c r="AA960" s="5" t="b">
        <f>IF(AND(NOT(ISBLANK(Spreadsheet!D1170)),NOT(ISBLANK(Spreadsheet!C1170))),IF(AND(ISNUMBER(VALUE(Spreadsheet!D1170)), LEN(Spreadsheet!D1170)=9),TRUE,FALSE),IF(AND(NOT(ISBLANK(Spreadsheet!D1170)),ISBLANK(Spreadsheet!C1170)),FALSE,TRUE))</f>
        <v>1</v>
      </c>
      <c r="AB960" s="5" t="b">
        <f>OR(ISBLANK(Spreadsheet!Y960),IF(NOT(ISBLANK(Spreadsheet!Y960)),LEN(Spreadsheet!Y960)=10,ISNUMBER(VALUE(Spreadsheet!Y960))))</f>
        <v>1</v>
      </c>
      <c r="AC960" s="5" t="b">
        <f>OR(ISBLANK(Spreadsheet!AI1170), AND(NOT(ISBLANK(Spreadsheet!AJ1170)), NOT(ISNUMBER(SEARCH("Waive",Spreadsheet!AJ1170)))))</f>
        <v>1</v>
      </c>
      <c r="AD960" s="5" t="b">
        <f>OR(ISBLANK(Spreadsheet!AK1170), AND(NOT(ISBLANK(Spreadsheet!AL1170)), NOT(ISNUMBER(SEARCH("Waive",Spreadsheet!AL1170)))))</f>
        <v>1</v>
      </c>
      <c r="AE960" s="5" t="b">
        <f>OR(ISBLANK(Spreadsheet!AM1170), AND(NOT(ISBLANK(Spreadsheet!AN1170)), NOT(ISNUMBER(SEARCH("Waive", Spreadsheet!AN1170)))))</f>
        <v>1</v>
      </c>
      <c r="AF960" s="5" t="b">
        <f>OR(ISBLANK(Spreadsheet!C1170), NOT(ISBLANK(Spreadsheet!D1170)),NOT(ISBLANK(Spreadsheet!L1170)))</f>
        <v>1</v>
      </c>
      <c r="AG960" s="5" t="b">
        <f>IF(AND(NOT(ISBLANK(Spreadsheet!C1170)), NOT(ISBLANK(Spreadsheet!D1170)),Spreadsheet!C1170&lt;&gt;Spreadsheet!D1170),IF(ISERROR(VLOOKUP(Spreadsheet!C1170, Spreadsheet!$C$6:'Spreadsheet'!$C1169,1,FALSE)), FALSE, TRUE),TRUE)</f>
        <v>1</v>
      </c>
      <c r="AH960" s="5" t="b">
        <f>Spreadsheet!$B$2=Spreadsheet!AD960</f>
        <v>1</v>
      </c>
      <c r="AI960" s="5" t="b">
        <f>IF(ISBLANK(Spreadsheet!G1170),TRUE,IF(OR(LEN(Spreadsheet!G1170)&gt;1,ISNUMBER(VALUE(Spreadsheet!G1170))),FALSE,TRUE))</f>
        <v>1</v>
      </c>
      <c r="AJ960" s="5" t="b">
        <f>OR(ISBLANK(Spreadsheet!C1170), NOT(ISBLANK(Spreadsheet!B1170)), NOT(ISBLANK(Spreadsheet!D1170)))</f>
        <v>1</v>
      </c>
      <c r="AK960" s="5" t="b">
        <f t="array" ref="AK960">IF(OR(AND(ISBLANK(Spreadsheet!E1170),ISBLANK(Spreadsheet!D1170),NOT(ISBLANK(Spreadsheet!C1170))),AND(ISBLANK(Spreadsheet!E1170),ISBLANK(Spreadsheet!D1170),ISBLANK(Spreadsheet!C1170))),TRUE,ISNUMBER(MATCH(TRUE,EXACT(Spreadsheet!E1170,Relationships),0)))</f>
        <v>1</v>
      </c>
      <c r="AL960" s="5" t="b">
        <f>IF(NOT(ISBLANK(Spreadsheet!C1170)),IF(OR(ISBLANK(Spreadsheet!F1170),LEN(Spreadsheet!F1170)&gt;40),FALSE,TRUE),TRUE)</f>
        <v>1</v>
      </c>
      <c r="AM960" s="5" t="b">
        <f>IF(NOT(ISBLANK(Spreadsheet!C1170)),IF(OR(ISBLANK(Spreadsheet!H1170),LEN(Spreadsheet!H1170)&gt;40),FALSE,TRUE),TRUE)</f>
        <v>1</v>
      </c>
      <c r="AN960" s="5" t="b">
        <f t="array" ref="AN960">IF(ISBLANK(Spreadsheet!I1170),TRUE,ISNUMBER(MATCH(TRUE,EXACT(Spreadsheet!I1170,GenderValues),0)))</f>
        <v>1</v>
      </c>
      <c r="AO960" s="5" t="b">
        <f ca="1">IF(ISERROR(DATEVALUE(TEXT(Spreadsheet!J1170,"mm/dd/yyyy")) &gt; TODAY()),IF(AND(ISBLANK(Spreadsheet!J1170),ISBLANK(Spreadsheet!C1170)),TRUE,FALSE),IF(DATEVALUE(TEXT(Spreadsheet!J1170,"mm/dd/yyyy")) &gt; TODAY(),FALSE,TRUE))</f>
        <v>1</v>
      </c>
      <c r="AP960" s="5" t="b">
        <f>OR(ISBLANK(Spreadsheet!K1170),LEN(Spreadsheet!K1170)&lt;=100)</f>
        <v>1</v>
      </c>
      <c r="AQ960" s="5" t="b">
        <f t="array" ref="AQ960">IF(OR(AND(ISBLANK(Spreadsheet!L1170),ISBLANK(Spreadsheet!C1170)),AND(NOT(ISBLANK(Spreadsheet!C1170)),NOT(ISBLANK(Spreadsheet!D1170)))),TRUE,ISNUMBER(MATCH(TRUE,EXACT(Spreadsheet!L1170,MaritalStatus),0)))</f>
        <v>1</v>
      </c>
      <c r="AR960" s="5" t="b">
        <f ca="1">IF(ISERROR(DATEVALUE(TEXT(Spreadsheet!M1170,"mm/dd/yyyy")) &gt; TODAY()),IF(ISBLANK(Spreadsheet!M1170),TRUE,FALSE),IF(DATEVALUE(TEXT(Spreadsheet!M1170,"mm/dd/yyyy")) &gt; TODAY(),FALSE,TRUE))</f>
        <v>1</v>
      </c>
      <c r="AS960" s="5" t="b">
        <f>OR(ISBLANK(Spreadsheet!N1170),LEN(Spreadsheet!N1170)&lt;=100)</f>
        <v>1</v>
      </c>
      <c r="AT960" s="5" t="b">
        <f>OR(ISBLANK(Spreadsheet!O1170),UPPER(Spreadsheet!O1170)="YES")</f>
        <v>1</v>
      </c>
      <c r="AU960" s="5" t="b">
        <f>OR(ISBLANK(Spreadsheet!P1170),UPPER(Spreadsheet!P1170)="YES")</f>
        <v>1</v>
      </c>
      <c r="AV960" s="5" t="b">
        <f t="array" ref="AV960">IF(ISBLANK(Spreadsheet!Q1170),TRUE,ISNUMBER(MATCH(TRUE,EXACT(Spreadsheet!Q1170,OnGroupsPriorIns),0)))</f>
        <v>1</v>
      </c>
      <c r="AW960" s="5" t="b">
        <f>OR(ISBLANK(Spreadsheet!R1170),UPPER(Spreadsheet!R1170)="YES")</f>
        <v>1</v>
      </c>
      <c r="AX960" s="5" t="b">
        <f>OR(ISBLANK(Spreadsheet!S1170),UPPER(Spreadsheet!S1170)="YES")</f>
        <v>1</v>
      </c>
      <c r="AY960" s="5" t="b">
        <f>OR(AND(ISBLANK(Spreadsheet!C1170),LEN(Spreadsheet!T1170)=0),AND(NOT(ISBLANK(Spreadsheet!C1170)),LEN(Spreadsheet!T1170)&gt;0,LEN(Spreadsheet!T1170)&lt;=50))</f>
        <v>1</v>
      </c>
      <c r="AZ960" s="5" t="b">
        <f>OR(LEN(Spreadsheet!U1170)=0,AND(LEN(Spreadsheet!U1170)&gt;0,LEN(Spreadsheet!U1170)&lt;=50))</f>
        <v>1</v>
      </c>
      <c r="BA960" s="5" t="b">
        <f>OR(AND(ISBLANK(Spreadsheet!C1170),LEN(Spreadsheet!V1170)=0),AND(NOT(ISBLANK(Spreadsheet!C1170)),LEN(Spreadsheet!V1170)&gt;0,LEN(Spreadsheet!V1170)&lt;=50))</f>
        <v>1</v>
      </c>
      <c r="BB960" s="5" t="b">
        <f t="array" ref="BB960">IF(AND(ISBLANK(Spreadsheet!C1170),LEN(Spreadsheet!W1170)=0),TRUE,ISNUMBER(MATCH(TRUE,EXACT(Spreadsheet!W1170,States),0)))</f>
        <v>1</v>
      </c>
      <c r="BC960" s="5" t="b">
        <f>OR(AND(ISBLANK(Spreadsheet!C1170),LEN(Spreadsheet!X1170)=0),AND(NOT(ISBLANK(Spreadsheet!C1170)),LEN(Spreadsheet!X1170)&gt;0,LEN(Spreadsheet!X1170)=5,ISNUMBER(VALUE(Spreadsheet!X1170))))</f>
        <v>1</v>
      </c>
      <c r="BD960" s="5" t="b">
        <f>OR(ISBLANK(Spreadsheet!Z1170),LEN(Spreadsheet!Z1170)&lt;=50)</f>
        <v>1</v>
      </c>
      <c r="BE960" s="5" t="b">
        <f>ISBLANK(Spreadsheet!AA1170)</f>
        <v>1</v>
      </c>
      <c r="BF960" s="5" t="b">
        <f>ISBLANK(Spreadsheet!AB1170)</f>
        <v>1</v>
      </c>
      <c r="BG960" s="5" t="b">
        <f>IF(ISERROR(DATEVALUE(TEXT(Spreadsheet!AC1170,"mm/dd/yyyy")) &gt; DATEVALUE(TEXT(Spreadsheet!J1170,"mm/dd/yyyy"))),IF(OR(AND(ISBLANK(Spreadsheet!AC1170),ISBLANK(Spreadsheet!C1170)),AND(NOT(ISBLANK(Spreadsheet!C1170)),ISBLANK(Spreadsheet!AC1170),NOT(ISBLANK(Spreadsheet!D1170)))),TRUE,FALSE),IF(DATEVALUE(TEXT(Spreadsheet!AC1170,"mm/dd/yyyy")) &gt; DATEVALUE(TEXT(Spreadsheet!J1170,"mm/dd/yyyy")),TRUE,FALSE))</f>
        <v>1</v>
      </c>
      <c r="BH960" s="5" t="b">
        <f>OR(AND(ISBLANK(Spreadsheet!C1170),ISBLANK(Spreadsheet!AE1170)),AND(NOT(ISBLANK(Spreadsheet!C1170)),NOT(ISBLANK(Spreadsheet!D1170)),ISBLANK(Spreadsheet!AE1170)),AND(NOT(ISBLANK(Spreadsheet!C1170)),ISBLANK(Spreadsheet!D1170),NOT(ISBLANK(Spreadsheet!AE1170)),LEN(Spreadsheet!AE1170)&lt;=100))</f>
        <v>1</v>
      </c>
      <c r="BI960" s="5" t="b">
        <f t="array" ref="BI960">IF(ISBLANK(Spreadsheet!AF1170),TRUE,ISNUMBER(MATCH(TRUE,EXACT(Spreadsheet!AF1170,CobraShortReasons),0)))</f>
        <v>1</v>
      </c>
      <c r="BJ960" s="5" t="b">
        <f ca="1">IF(ISERROR(DATEVALUE(TEXT(Spreadsheet!AG1170,"mm/dd/yyyy")) &gt; TODAY()),IF(ISBLANK(Spreadsheet!AG1170),TRUE,FALSE),IF(DATEVALUE(TEXT(Spreadsheet!AG1170,"mm/dd/yyyy")) &gt; TODAY(),FALSE,TRUE))</f>
        <v>1</v>
      </c>
      <c r="BK960" s="5" t="b">
        <f>OR(ISBLANK(Spreadsheet!AH1170),LEN(Spreadsheet!AH1170)&lt;=25)</f>
        <v>1</v>
      </c>
      <c r="BL960" s="5" t="b">
        <f t="array" aca="1" ref="BL960" ca="1">IF(ISBLANK(Spreadsheet!AI1170),TRUE,ISNUMBER(MATCH(TRUE,EXACT(Spreadsheet!AI1170,INDIRECT(Spreadsheet!$D$2)),0)))</f>
        <v>1</v>
      </c>
      <c r="BM960" s="5" t="b">
        <f t="array" aca="1" ref="BM960" ca="1">IF(ISBLANK(Spreadsheet!AJ1170),TRUE,ISNUMBER(MATCH(TRUE,EXACT(Spreadsheet!AJ1170,INDIRECT(Spreadsheet!BJ960)),0)))</f>
        <v>1</v>
      </c>
      <c r="BN960" s="5" t="b">
        <f t="array" ref="BN960">IF(ISBLANK(Spreadsheet!AK1170),TRUE,ISNUMBER(MATCH(TRUE,EXACT(Spreadsheet!AK1170,DentalPlans),0)))</f>
        <v>1</v>
      </c>
      <c r="BO960" s="5" t="b">
        <f t="array" aca="1" ref="BO960" ca="1">IF(ISBLANK(Spreadsheet!AL1170),TRUE,ISNUMBER(MATCH(TRUE,EXACT(Spreadsheet!AL1170,INDIRECT(Spreadsheet!BK960)),0)))</f>
        <v>1</v>
      </c>
      <c r="BP960" s="5" t="b">
        <f t="array" ref="BP960">IF(ISBLANK(Spreadsheet!AM1170),TRUE,ISNUMBER(MATCH(TRUE,EXACT(Spreadsheet!AM1170,VisionPlans),0)))</f>
        <v>1</v>
      </c>
      <c r="BQ960" s="5" t="b">
        <f t="array" aca="1" ref="BQ960" ca="1">IF(ISBLANK(Spreadsheet!AN1170),TRUE,ISNUMBER(MATCH(TRUE,EXACT(Spreadsheet!AN1170,INDIRECT(Spreadsheet!BL960)),0)))</f>
        <v>1</v>
      </c>
      <c r="BR960" s="5" t="b">
        <f t="array" ref="BR960">IF(ISBLANK(Spreadsheet!AO1170),TRUE,ISNUMBER(MATCH(TRUE,EXACT(Spreadsheet!AO1170,LifeBenefitClasses),0)))</f>
        <v>1</v>
      </c>
      <c r="BS960" s="5" t="b">
        <f>IF(OR(ISBLANK(Spreadsheet!AO1170), Spreadsheet!AO1170="Waive"),IF(ISBLANK(Spreadsheet!AP1170),TRUE,FALSE),IF(OR(AND(NOT(ISBLANK(Spreadsheet!AO1170)),ISBLANK(Spreadsheet!AP1170)),NOT(ISNUMBER(VALUE(Spreadsheet!AP1170)))),FALSE,IF(OR(AND(Spreadsheet!AP1170&lt;6,MOD(Spreadsheet!AP1170*10,5)=0), MOD(Spreadsheet!AP1170,5000)=0),TRUE,FALSE)))</f>
        <v>1</v>
      </c>
      <c r="BT960" s="5" t="b">
        <f t="array" ref="BT960">IF(ISBLANK(Spreadsheet!AQ1170),TRUE,ISNUMBER(MATCH(TRUE,EXACT(Spreadsheet!AQ1170,EnrollWaive),0)))</f>
        <v>1</v>
      </c>
      <c r="BU960" s="5" t="b">
        <f t="array" ref="BU960">IF(ISBLANK(Spreadsheet!AR1170),TRUE,ISNUMBER(MATCH(TRUE,EXACT(Spreadsheet!AR1170,LifeBenefitClasses),0)))</f>
        <v>1</v>
      </c>
      <c r="BV960" s="5" t="b">
        <f>IF(OR(ISBLANK(Spreadsheet!AR1170), Spreadsheet!AR1170="Waive"),IF(ISBLANK(Spreadsheet!AS1170),TRUE,FALSE),IF(OR(AND(NOT(ISBLANK(Spreadsheet!AR1170)),ISBLANK(Spreadsheet!AS1170)),NOT(ISNUMBER(VALUE(Spreadsheet!AS1170)))),FALSE,IF(OR(AND(Spreadsheet!AS1170&lt;6,MOD(Spreadsheet!AS1170*10,5)=0), MOD(Spreadsheet!AS1170,10000)=0),TRUE,FALSE)))</f>
        <v>1</v>
      </c>
      <c r="BW960" s="5" t="b">
        <f t="array" ref="BW960">IF(ISBLANK(Spreadsheet!AT1170),TRUE,ISNUMBER(MATCH(TRUE,EXACT(Spreadsheet!AT1170,LifeBenefitClasses),0)))</f>
        <v>1</v>
      </c>
      <c r="BX960" s="5" t="b">
        <f>IF(OR(ISBLANK(Spreadsheet!AT1170), Spreadsheet!AT1170="Waive"),IF(ISBLANK(Spreadsheet!AU1170),TRUE,FALSE),IF(OR(AND(NOT(ISBLANK(Spreadsheet!AT1170)),ISBLANK(Spreadsheet!AU1170)),NOT(ISNUMBER(VALUE(Spreadsheet!AU1170)))),FALSE,IF(AND(NOT(OR(ISBLANK(Spreadsheet!AT1170),Spreadsheet!AT1170="Waive")),NOT(OR(ISBLANK(Spreadsheet!AR1170),Spreadsheet!AR1170="Waive")),MOD(Spreadsheet!AU1170,5000)=0, Spreadsheet!AU1170&lt;=(Spreadsheet!AS1170*0.5)),TRUE,FALSE)))</f>
        <v>1</v>
      </c>
      <c r="BY960" s="5" t="b">
        <f t="array" ref="BY960">IF(ISBLANK(Spreadsheet!AV1170),TRUE,ISNUMBER(MATCH(TRUE,EXACT(Spreadsheet!AV1170,EnrollWaive),0)))</f>
        <v>1</v>
      </c>
      <c r="BZ960" s="5" t="b">
        <f t="array" ref="BZ960">IF(ISBLANK(Spreadsheet!AW1170),TRUE,ISNUMBER(MATCH(TRUE,EXACT(Spreadsheet!AW1170,LifeBenefitClasses),0)))</f>
        <v>1</v>
      </c>
      <c r="CA960" s="5" t="b">
        <f t="array" ref="CA960">IF(ISBLANK(Spreadsheet!AX1170),TRUE,ISNUMBER(MATCH(TRUE,EXACT(Spreadsheet!AX1170,LifeBenefitClasses),0)))</f>
        <v>1</v>
      </c>
      <c r="CB960" s="5" t="b">
        <f t="array" ref="CB960">IF(ISBLANK(Spreadsheet!AY1170),TRUE,ISNUMBER(MATCH(TRUE,EXACT(Spreadsheet!AY1170,LifeBenefitClasses),0)))</f>
        <v>1</v>
      </c>
      <c r="CC960" s="5" t="b">
        <f t="array" ref="CC960">IF(ISBLANK(Spreadsheet!AZ1170),TRUE,ISNUMBER(MATCH(TRUE,EXACT(Spreadsheet!AZ1170,LifeBenefitClasses),0)))</f>
        <v>1</v>
      </c>
      <c r="CD960" s="5" t="b">
        <f t="array" ref="CD960">IF(ISBLANK(Spreadsheet!BA1170),TRUE,ISNUMBER(MATCH(TRUE,EXACT(Spreadsheet!BA1170,LifeBenefitClasses),0)))</f>
        <v>1</v>
      </c>
      <c r="CE960" s="5" t="b">
        <f>IF(OR(ISBLANK(Spreadsheet!BA1170), Spreadsheet!BA1170="Waive"),IF(ISBLANK(Spreadsheet!BB1170),TRUE,FALSE),IF(OR(AND(NOT(ISBLANK(Spreadsheet!BA1170)),ISBLANK(Spreadsheet!BB1170)),NOT(ISNUMBER(VALUE(Spreadsheet!BB1170))),ISBLANK(Spreadsheet!BC1170),NOT(ISNUMBER(VALUE(Spreadsheet!BC1170)))),FALSE,IF(AND(Spreadsheet!BB1170&gt;=50000,Spreadsheet!BB1170&lt;=250000,MOD(Spreadsheet!BB1170,10000)=0,Spreadsheet!BB1170&lt;=(10*Spreadsheet!BC1170)),TRUE,FALSE)))</f>
        <v>1</v>
      </c>
      <c r="CF960" s="5" t="b">
        <f>IF(NOT(ISBLANK(Spreadsheet!BC960)),AND(ISNUMBER(VALUE(Spreadsheet!BC960)),Spreadsheet!BC960&gt;0),AND(OR(ISBLANK(Spreadsheet!AO960),Spreadsheet!AO960="Waive",AND(NOT(OR(ISBLANK(Spreadsheet!AO960),Spreadsheet!AO960="Waive")),Spreadsheet!AP960&gt;=6)),OR(ISBLANK(Spreadsheet!AR960),AND(NOT(OR(ISBLANK(Spreadsheet!AR960),Spreadsheet!AR960="Waive")),Spreadsheet!AS960&gt;=6)),OR(ISBLANK(Spreadsheet!AW960)),OR(ISBLANK(Spreadsheet!AX960)),OR(ISBLANK(Spreadsheet!AY960)),OR(ISBLANK(Spreadsheet!AZ960)),OR(ISBLANK(Spreadsheet!BA960),Spreadsheet!BA960="Waive")))</f>
        <v>1</v>
      </c>
      <c r="CG960" s="5" t="b">
        <f t="shared" ca="1" si="69"/>
        <v>1</v>
      </c>
    </row>
    <row r="961" spans="8:85" x14ac:dyDescent="0.3">
      <c r="H961" s="5">
        <f t="shared" ca="1" si="66"/>
        <v>2</v>
      </c>
      <c r="I961" s="5" t="str">
        <f t="shared" ca="1" si="67"/>
        <v/>
      </c>
      <c r="J961" s="5" t="str">
        <f>IF(AND(NOT(ISBLANK(Spreadsheet!C1171)),ISBLANK(Spreadsheet!D1171)),Spreadsheet!F1171&amp;" "&amp;Spreadsheet!H1171,"")</f>
        <v/>
      </c>
      <c r="K961" s="5">
        <f>IF(AND(NOT(ISBLANK(Spreadsheet!C1171)),ISBLANK(Spreadsheet!D1171)),COUNTIFS(Spreadsheet!E$786:E1172,"=Child",Spreadsheet!C$786:C1172, "="&amp;Spreadsheet!C1171) + COUNTIFS(Spreadsheet!E$786:E1172,"=Step-child",Spreadsheet!C$786:C1172, "="&amp;Spreadsheet!C1171),0)</f>
        <v>0</v>
      </c>
      <c r="L961" s="5">
        <f>IF(NOT(ISBLANK(J961)),COUNTIFS(Spreadsheet!E$786:E1172,"=Wife",Spreadsheet!C$786:C1172, "="&amp;Spreadsheet!C1171) + COUNTIFS(Spreadsheet!E$786:E1172,"=Husband",Spreadsheet!C$786:C1172, "="&amp;Spreadsheet!C1171),0)</f>
        <v>0</v>
      </c>
      <c r="M961" s="5">
        <f>IF(NOT(ISBLANK(Spreadsheet!AJ1171)),VLOOKUP(Spreadsheet!AJ1171,'Drop Downs'!$P$2:$R$16,3,FALSE),0)</f>
        <v>0</v>
      </c>
      <c r="N961" s="5">
        <f>IF(NOT(ISBLANK(Spreadsheet!AJ1171)), VLOOKUP(Spreadsheet!AJ1171,'Drop Downs'!$P$2:$R$16,2,FALSE),0)</f>
        <v>0</v>
      </c>
      <c r="O961" s="5">
        <f>IF(NOT(ISBLANK(Spreadsheet!AL1171)),VLOOKUP(Spreadsheet!AL1171,'Drop Downs'!$P$2:$R$16,3,FALSE), 0)</f>
        <v>0</v>
      </c>
      <c r="P961" s="5">
        <f>IF(NOT(ISBLANK(Spreadsheet!AL1171)),VLOOKUP(Spreadsheet!AL1171,'Drop Downs'!$P$2:$R$16,2,FALSE),0)</f>
        <v>0</v>
      </c>
      <c r="Q961" s="5">
        <f>IF(NOT(ISBLANK(Spreadsheet!AN1171)),VLOOKUP(Spreadsheet!AN1171,'Drop Downs'!$P$2:$R$16,3,FALSE),0)</f>
        <v>0</v>
      </c>
      <c r="R961" s="5">
        <f>IF(NOT(ISBLANK(Spreadsheet!AN1171)),VLOOKUP(Spreadsheet!AN1171,'Drop Downs'!$P$2:$R$16,2,FALSE),0)</f>
        <v>0</v>
      </c>
      <c r="S961" s="5" t="str">
        <f>IF(OR(M961&gt;K961,N961&gt;L961,O961&gt;K961, Q961&gt;K961,N961&gt;L961, P961&gt;L961, R961&gt;L961),"Member currently has a coverage election over what he/she needs.  Please add more dependents or adjust the coverage election.","")&amp;(IF(AND(NOT(ISBLANK(Spreadsheet!C1171)),NOT(ISBLANK(Spreadsheet!D1171)),ISBLANK(Spreadsheet!E1171)),"Dependent lacks a relationship to member.Please select one from the drop-down.",""))</f>
        <v/>
      </c>
      <c r="T961" s="5" t="b">
        <f t="shared" si="68"/>
        <v>1</v>
      </c>
      <c r="U961" s="5" t="b">
        <f>OR(ISBLANK(Spreadsheet!C1171),IF(NOT(ISBLANK(Spreadsheet!D1171)),NOT(ISBLANK(Spreadsheet!E1171)),TRUE))</f>
        <v>1</v>
      </c>
      <c r="V961" s="5" t="b">
        <f>OR(ISBLANK(Spreadsheet!C1171), NOT(ISBLANK(Spreadsheet!I1171)))</f>
        <v>1</v>
      </c>
      <c r="W961" s="5" t="b">
        <f>OR(ISBLANK(Spreadsheet!D1171),NOT(ISBLANK(Spreadsheet!C1171)))</f>
        <v>1</v>
      </c>
      <c r="X961" s="155" t="str">
        <f>REPT("0",MIN(FIND({1,2,3,4,5,6,7,8,9},Spreadsheet!C1171&amp;"123456789"))-1)&amp;IF(ISBLANK(Spreadsheet!C1171),"",SUMPRODUCT(MID(0&amp;Spreadsheet!C1171,LARGE(INDEX(ISNUMBER(--MID(Spreadsheet!C1171,ROW($1:$225),1))*
 ROW($1:$225),0),ROW($1:$225))+1,1)*10^ROW($1:$225)/10))</f>
        <v/>
      </c>
      <c r="Y961" s="5" t="b">
        <f>IF(NOT(ISBLANK(Spreadsheet!C1171)),IF(AND(ISNUMBER(VALUE(Spreadsheet!C1171)), LEN(Spreadsheet!C1171)=9),TRUE,FALSE),TRUE)</f>
        <v>1</v>
      </c>
      <c r="Z961" s="155" t="str">
        <f>REPT("0",MIN(FIND({1,2,3,4,5,6,7,8,9},Spreadsheet!D1171&amp;"123456789"))-1)&amp;IF(ISBLANK(Spreadsheet!D1171),"",SUMPRODUCT(MID(0&amp;Spreadsheet!D1171,LARGE(INDEX(ISNUMBER(--MID(Spreadsheet!D1171,ROW($1:$225),1))*
 ROW($1:$225),0),ROW($1:$225))+1,1)*10^ROW($1:$225)/10))</f>
        <v/>
      </c>
      <c r="AA961" s="5" t="b">
        <f>IF(AND(NOT(ISBLANK(Spreadsheet!D1171)),NOT(ISBLANK(Spreadsheet!C1171))),IF(AND(ISNUMBER(VALUE(Spreadsheet!D1171)), LEN(Spreadsheet!D1171)=9),TRUE,FALSE),IF(AND(NOT(ISBLANK(Spreadsheet!D1171)),ISBLANK(Spreadsheet!C1171)),FALSE,TRUE))</f>
        <v>1</v>
      </c>
      <c r="AB961" s="5" t="b">
        <f>OR(ISBLANK(Spreadsheet!Y961),IF(NOT(ISBLANK(Spreadsheet!Y961)),LEN(Spreadsheet!Y961)=10,ISNUMBER(VALUE(Spreadsheet!Y961))))</f>
        <v>1</v>
      </c>
      <c r="AC961" s="5" t="b">
        <f>OR(ISBLANK(Spreadsheet!AI1171), AND(NOT(ISBLANK(Spreadsheet!AJ1171)), NOT(ISNUMBER(SEARCH("Waive",Spreadsheet!AJ1171)))))</f>
        <v>1</v>
      </c>
      <c r="AD961" s="5" t="b">
        <f>OR(ISBLANK(Spreadsheet!AK1171), AND(NOT(ISBLANK(Spreadsheet!AL1171)), NOT(ISNUMBER(SEARCH("Waive",Spreadsheet!AL1171)))))</f>
        <v>1</v>
      </c>
      <c r="AE961" s="5" t="b">
        <f>OR(ISBLANK(Spreadsheet!AM1171), AND(NOT(ISBLANK(Spreadsheet!AN1171)), NOT(ISNUMBER(SEARCH("Waive", Spreadsheet!AN1171)))))</f>
        <v>1</v>
      </c>
      <c r="AF961" s="5" t="b">
        <f>OR(ISBLANK(Spreadsheet!C1171), NOT(ISBLANK(Spreadsheet!D1171)),NOT(ISBLANK(Spreadsheet!L1171)))</f>
        <v>1</v>
      </c>
      <c r="AG961" s="5" t="b">
        <f>IF(AND(NOT(ISBLANK(Spreadsheet!C1171)), NOT(ISBLANK(Spreadsheet!D1171)),Spreadsheet!C1171&lt;&gt;Spreadsheet!D1171),IF(ISERROR(VLOOKUP(Spreadsheet!C1171, Spreadsheet!$C$6:'Spreadsheet'!$C1170,1,FALSE)), FALSE, TRUE),TRUE)</f>
        <v>1</v>
      </c>
      <c r="AH961" s="5" t="b">
        <f>Spreadsheet!$B$2=Spreadsheet!AD961</f>
        <v>1</v>
      </c>
      <c r="AI961" s="5" t="b">
        <f>IF(ISBLANK(Spreadsheet!G1171),TRUE,IF(OR(LEN(Spreadsheet!G1171)&gt;1,ISNUMBER(VALUE(Spreadsheet!G1171))),FALSE,TRUE))</f>
        <v>1</v>
      </c>
      <c r="AJ961" s="5" t="b">
        <f>OR(ISBLANK(Spreadsheet!C1171), NOT(ISBLANK(Spreadsheet!B1171)), NOT(ISBLANK(Spreadsheet!D1171)))</f>
        <v>1</v>
      </c>
      <c r="AK961" s="5" t="b">
        <f t="array" ref="AK961">IF(OR(AND(ISBLANK(Spreadsheet!E1171),ISBLANK(Spreadsheet!D1171),NOT(ISBLANK(Spreadsheet!C1171))),AND(ISBLANK(Spreadsheet!E1171),ISBLANK(Spreadsheet!D1171),ISBLANK(Spreadsheet!C1171))),TRUE,ISNUMBER(MATCH(TRUE,EXACT(Spreadsheet!E1171,Relationships),0)))</f>
        <v>1</v>
      </c>
      <c r="AL961" s="5" t="b">
        <f>IF(NOT(ISBLANK(Spreadsheet!C1171)),IF(OR(ISBLANK(Spreadsheet!F1171),LEN(Spreadsheet!F1171)&gt;40),FALSE,TRUE),TRUE)</f>
        <v>1</v>
      </c>
      <c r="AM961" s="5" t="b">
        <f>IF(NOT(ISBLANK(Spreadsheet!C1171)),IF(OR(ISBLANK(Spreadsheet!H1171),LEN(Spreadsheet!H1171)&gt;40),FALSE,TRUE),TRUE)</f>
        <v>1</v>
      </c>
      <c r="AN961" s="5" t="b">
        <f t="array" ref="AN961">IF(ISBLANK(Spreadsheet!I1171),TRUE,ISNUMBER(MATCH(TRUE,EXACT(Spreadsheet!I1171,GenderValues),0)))</f>
        <v>1</v>
      </c>
      <c r="AO961" s="5" t="b">
        <f ca="1">IF(ISERROR(DATEVALUE(TEXT(Spreadsheet!J1171,"mm/dd/yyyy")) &gt; TODAY()),IF(AND(ISBLANK(Spreadsheet!J1171),ISBLANK(Spreadsheet!C1171)),TRUE,FALSE),IF(DATEVALUE(TEXT(Spreadsheet!J1171,"mm/dd/yyyy")) &gt; TODAY(),FALSE,TRUE))</f>
        <v>1</v>
      </c>
      <c r="AP961" s="5" t="b">
        <f>OR(ISBLANK(Spreadsheet!K1171),LEN(Spreadsheet!K1171)&lt;=100)</f>
        <v>1</v>
      </c>
      <c r="AQ961" s="5" t="b">
        <f t="array" ref="AQ961">IF(OR(AND(ISBLANK(Spreadsheet!L1171),ISBLANK(Spreadsheet!C1171)),AND(NOT(ISBLANK(Spreadsheet!C1171)),NOT(ISBLANK(Spreadsheet!D1171)))),TRUE,ISNUMBER(MATCH(TRUE,EXACT(Spreadsheet!L1171,MaritalStatus),0)))</f>
        <v>1</v>
      </c>
      <c r="AR961" s="5" t="b">
        <f ca="1">IF(ISERROR(DATEVALUE(TEXT(Spreadsheet!M1171,"mm/dd/yyyy")) &gt; TODAY()),IF(ISBLANK(Spreadsheet!M1171),TRUE,FALSE),IF(DATEVALUE(TEXT(Spreadsheet!M1171,"mm/dd/yyyy")) &gt; TODAY(),FALSE,TRUE))</f>
        <v>1</v>
      </c>
      <c r="AS961" s="5" t="b">
        <f>OR(ISBLANK(Spreadsheet!N1171),LEN(Spreadsheet!N1171)&lt;=100)</f>
        <v>1</v>
      </c>
      <c r="AT961" s="5" t="b">
        <f>OR(ISBLANK(Spreadsheet!O1171),UPPER(Spreadsheet!O1171)="YES")</f>
        <v>1</v>
      </c>
      <c r="AU961" s="5" t="b">
        <f>OR(ISBLANK(Spreadsheet!P1171),UPPER(Spreadsheet!P1171)="YES")</f>
        <v>1</v>
      </c>
      <c r="AV961" s="5" t="b">
        <f t="array" ref="AV961">IF(ISBLANK(Spreadsheet!Q1171),TRUE,ISNUMBER(MATCH(TRUE,EXACT(Spreadsheet!Q1171,OnGroupsPriorIns),0)))</f>
        <v>1</v>
      </c>
      <c r="AW961" s="5" t="b">
        <f>OR(ISBLANK(Spreadsheet!R1171),UPPER(Spreadsheet!R1171)="YES")</f>
        <v>1</v>
      </c>
      <c r="AX961" s="5" t="b">
        <f>OR(ISBLANK(Spreadsheet!S1171),UPPER(Spreadsheet!S1171)="YES")</f>
        <v>1</v>
      </c>
      <c r="AY961" s="5" t="b">
        <f>OR(AND(ISBLANK(Spreadsheet!C1171),LEN(Spreadsheet!T1171)=0),AND(NOT(ISBLANK(Spreadsheet!C1171)),LEN(Spreadsheet!T1171)&gt;0,LEN(Spreadsheet!T1171)&lt;=50))</f>
        <v>1</v>
      </c>
      <c r="AZ961" s="5" t="b">
        <f>OR(LEN(Spreadsheet!U1171)=0,AND(LEN(Spreadsheet!U1171)&gt;0,LEN(Spreadsheet!U1171)&lt;=50))</f>
        <v>1</v>
      </c>
      <c r="BA961" s="5" t="b">
        <f>OR(AND(ISBLANK(Spreadsheet!C1171),LEN(Spreadsheet!V1171)=0),AND(NOT(ISBLANK(Spreadsheet!C1171)),LEN(Spreadsheet!V1171)&gt;0,LEN(Spreadsheet!V1171)&lt;=50))</f>
        <v>1</v>
      </c>
      <c r="BB961" s="5" t="b">
        <f t="array" ref="BB961">IF(AND(ISBLANK(Spreadsheet!C1171),LEN(Spreadsheet!W1171)=0),TRUE,ISNUMBER(MATCH(TRUE,EXACT(Spreadsheet!W1171,States),0)))</f>
        <v>1</v>
      </c>
      <c r="BC961" s="5" t="b">
        <f>OR(AND(ISBLANK(Spreadsheet!C1171),LEN(Spreadsheet!X1171)=0),AND(NOT(ISBLANK(Spreadsheet!C1171)),LEN(Spreadsheet!X1171)&gt;0,LEN(Spreadsheet!X1171)=5,ISNUMBER(VALUE(Spreadsheet!X1171))))</f>
        <v>1</v>
      </c>
      <c r="BD961" s="5" t="b">
        <f>OR(ISBLANK(Spreadsheet!Z1171),LEN(Spreadsheet!Z1171)&lt;=50)</f>
        <v>1</v>
      </c>
      <c r="BE961" s="5" t="b">
        <f>ISBLANK(Spreadsheet!AA1171)</f>
        <v>1</v>
      </c>
      <c r="BF961" s="5" t="b">
        <f>ISBLANK(Spreadsheet!AB1171)</f>
        <v>1</v>
      </c>
      <c r="BG961" s="5" t="b">
        <f>IF(ISERROR(DATEVALUE(TEXT(Spreadsheet!AC1171,"mm/dd/yyyy")) &gt; DATEVALUE(TEXT(Spreadsheet!J1171,"mm/dd/yyyy"))),IF(OR(AND(ISBLANK(Spreadsheet!AC1171),ISBLANK(Spreadsheet!C1171)),AND(NOT(ISBLANK(Spreadsheet!C1171)),ISBLANK(Spreadsheet!AC1171),NOT(ISBLANK(Spreadsheet!D1171)))),TRUE,FALSE),IF(DATEVALUE(TEXT(Spreadsheet!AC1171,"mm/dd/yyyy")) &gt; DATEVALUE(TEXT(Spreadsheet!J1171,"mm/dd/yyyy")),TRUE,FALSE))</f>
        <v>1</v>
      </c>
      <c r="BH961" s="5" t="b">
        <f>OR(AND(ISBLANK(Spreadsheet!C1171),ISBLANK(Spreadsheet!AE1171)),AND(NOT(ISBLANK(Spreadsheet!C1171)),NOT(ISBLANK(Spreadsheet!D1171)),ISBLANK(Spreadsheet!AE1171)),AND(NOT(ISBLANK(Spreadsheet!C1171)),ISBLANK(Spreadsheet!D1171),NOT(ISBLANK(Spreadsheet!AE1171)),LEN(Spreadsheet!AE1171)&lt;=100))</f>
        <v>1</v>
      </c>
      <c r="BI961" s="5" t="b">
        <f t="array" ref="BI961">IF(ISBLANK(Spreadsheet!AF1171),TRUE,ISNUMBER(MATCH(TRUE,EXACT(Spreadsheet!AF1171,CobraShortReasons),0)))</f>
        <v>1</v>
      </c>
      <c r="BJ961" s="5" t="b">
        <f ca="1">IF(ISERROR(DATEVALUE(TEXT(Spreadsheet!AG1171,"mm/dd/yyyy")) &gt; TODAY()),IF(ISBLANK(Spreadsheet!AG1171),TRUE,FALSE),IF(DATEVALUE(TEXT(Spreadsheet!AG1171,"mm/dd/yyyy")) &gt; TODAY(),FALSE,TRUE))</f>
        <v>1</v>
      </c>
      <c r="BK961" s="5" t="b">
        <f>OR(ISBLANK(Spreadsheet!AH1171),LEN(Spreadsheet!AH1171)&lt;=25)</f>
        <v>1</v>
      </c>
      <c r="BL961" s="5" t="b">
        <f t="array" aca="1" ref="BL961" ca="1">IF(ISBLANK(Spreadsheet!AI1171),TRUE,ISNUMBER(MATCH(TRUE,EXACT(Spreadsheet!AI1171,INDIRECT(Spreadsheet!$D$2)),0)))</f>
        <v>1</v>
      </c>
      <c r="BM961" s="5" t="b">
        <f t="array" aca="1" ref="BM961" ca="1">IF(ISBLANK(Spreadsheet!AJ1171),TRUE,ISNUMBER(MATCH(TRUE,EXACT(Spreadsheet!AJ1171,INDIRECT(Spreadsheet!BJ961)),0)))</f>
        <v>1</v>
      </c>
      <c r="BN961" s="5" t="b">
        <f t="array" ref="BN961">IF(ISBLANK(Spreadsheet!AK1171),TRUE,ISNUMBER(MATCH(TRUE,EXACT(Spreadsheet!AK1171,DentalPlans),0)))</f>
        <v>1</v>
      </c>
      <c r="BO961" s="5" t="b">
        <f t="array" aca="1" ref="BO961" ca="1">IF(ISBLANK(Spreadsheet!AL1171),TRUE,ISNUMBER(MATCH(TRUE,EXACT(Spreadsheet!AL1171,INDIRECT(Spreadsheet!BK961)),0)))</f>
        <v>1</v>
      </c>
      <c r="BP961" s="5" t="b">
        <f t="array" ref="BP961">IF(ISBLANK(Spreadsheet!AM1171),TRUE,ISNUMBER(MATCH(TRUE,EXACT(Spreadsheet!AM1171,VisionPlans),0)))</f>
        <v>1</v>
      </c>
      <c r="BQ961" s="5" t="b">
        <f t="array" aca="1" ref="BQ961" ca="1">IF(ISBLANK(Spreadsheet!AN1171),TRUE,ISNUMBER(MATCH(TRUE,EXACT(Spreadsheet!AN1171,INDIRECT(Spreadsheet!BL961)),0)))</f>
        <v>1</v>
      </c>
      <c r="BR961" s="5" t="b">
        <f t="array" ref="BR961">IF(ISBLANK(Spreadsheet!AO1171),TRUE,ISNUMBER(MATCH(TRUE,EXACT(Spreadsheet!AO1171,LifeBenefitClasses),0)))</f>
        <v>1</v>
      </c>
      <c r="BS961" s="5" t="b">
        <f>IF(OR(ISBLANK(Spreadsheet!AO1171), Spreadsheet!AO1171="Waive"),IF(ISBLANK(Spreadsheet!AP1171),TRUE,FALSE),IF(OR(AND(NOT(ISBLANK(Spreadsheet!AO1171)),ISBLANK(Spreadsheet!AP1171)),NOT(ISNUMBER(VALUE(Spreadsheet!AP1171)))),FALSE,IF(OR(AND(Spreadsheet!AP1171&lt;6,MOD(Spreadsheet!AP1171*10,5)=0), MOD(Spreadsheet!AP1171,5000)=0),TRUE,FALSE)))</f>
        <v>1</v>
      </c>
      <c r="BT961" s="5" t="b">
        <f t="array" ref="BT961">IF(ISBLANK(Spreadsheet!AQ1171),TRUE,ISNUMBER(MATCH(TRUE,EXACT(Spreadsheet!AQ1171,EnrollWaive),0)))</f>
        <v>1</v>
      </c>
      <c r="BU961" s="5" t="b">
        <f t="array" ref="BU961">IF(ISBLANK(Spreadsheet!AR1171),TRUE,ISNUMBER(MATCH(TRUE,EXACT(Spreadsheet!AR1171,LifeBenefitClasses),0)))</f>
        <v>1</v>
      </c>
      <c r="BV961" s="5" t="b">
        <f>IF(OR(ISBLANK(Spreadsheet!AR1171), Spreadsheet!AR1171="Waive"),IF(ISBLANK(Spreadsheet!AS1171),TRUE,FALSE),IF(OR(AND(NOT(ISBLANK(Spreadsheet!AR1171)),ISBLANK(Spreadsheet!AS1171)),NOT(ISNUMBER(VALUE(Spreadsheet!AS1171)))),FALSE,IF(OR(AND(Spreadsheet!AS1171&lt;6,MOD(Spreadsheet!AS1171*10,5)=0), MOD(Spreadsheet!AS1171,10000)=0),TRUE,FALSE)))</f>
        <v>1</v>
      </c>
      <c r="BW961" s="5" t="b">
        <f t="array" ref="BW961">IF(ISBLANK(Spreadsheet!AT1171),TRUE,ISNUMBER(MATCH(TRUE,EXACT(Spreadsheet!AT1171,LifeBenefitClasses),0)))</f>
        <v>1</v>
      </c>
      <c r="BX961" s="5" t="b">
        <f>IF(OR(ISBLANK(Spreadsheet!AT1171), Spreadsheet!AT1171="Waive"),IF(ISBLANK(Spreadsheet!AU1171),TRUE,FALSE),IF(OR(AND(NOT(ISBLANK(Spreadsheet!AT1171)),ISBLANK(Spreadsheet!AU1171)),NOT(ISNUMBER(VALUE(Spreadsheet!AU1171)))),FALSE,IF(AND(NOT(OR(ISBLANK(Spreadsheet!AT1171),Spreadsheet!AT1171="Waive")),NOT(OR(ISBLANK(Spreadsheet!AR1171),Spreadsheet!AR1171="Waive")),MOD(Spreadsheet!AU1171,5000)=0, Spreadsheet!AU1171&lt;=(Spreadsheet!AS1171*0.5)),TRUE,FALSE)))</f>
        <v>1</v>
      </c>
      <c r="BY961" s="5" t="b">
        <f t="array" ref="BY961">IF(ISBLANK(Spreadsheet!AV1171),TRUE,ISNUMBER(MATCH(TRUE,EXACT(Spreadsheet!AV1171,EnrollWaive),0)))</f>
        <v>1</v>
      </c>
      <c r="BZ961" s="5" t="b">
        <f t="array" ref="BZ961">IF(ISBLANK(Spreadsheet!AW1171),TRUE,ISNUMBER(MATCH(TRUE,EXACT(Spreadsheet!AW1171,LifeBenefitClasses),0)))</f>
        <v>1</v>
      </c>
      <c r="CA961" s="5" t="b">
        <f t="array" ref="CA961">IF(ISBLANK(Spreadsheet!AX1171),TRUE,ISNUMBER(MATCH(TRUE,EXACT(Spreadsheet!AX1171,LifeBenefitClasses),0)))</f>
        <v>1</v>
      </c>
      <c r="CB961" s="5" t="b">
        <f t="array" ref="CB961">IF(ISBLANK(Spreadsheet!AY1171),TRUE,ISNUMBER(MATCH(TRUE,EXACT(Spreadsheet!AY1171,LifeBenefitClasses),0)))</f>
        <v>1</v>
      </c>
      <c r="CC961" s="5" t="b">
        <f t="array" ref="CC961">IF(ISBLANK(Spreadsheet!AZ1171),TRUE,ISNUMBER(MATCH(TRUE,EXACT(Spreadsheet!AZ1171,LifeBenefitClasses),0)))</f>
        <v>1</v>
      </c>
      <c r="CD961" s="5" t="b">
        <f t="array" ref="CD961">IF(ISBLANK(Spreadsheet!BA1171),TRUE,ISNUMBER(MATCH(TRUE,EXACT(Spreadsheet!BA1171,LifeBenefitClasses),0)))</f>
        <v>1</v>
      </c>
      <c r="CE961" s="5" t="b">
        <f>IF(OR(ISBLANK(Spreadsheet!BA1171), Spreadsheet!BA1171="Waive"),IF(ISBLANK(Spreadsheet!BB1171),TRUE,FALSE),IF(OR(AND(NOT(ISBLANK(Spreadsheet!BA1171)),ISBLANK(Spreadsheet!BB1171)),NOT(ISNUMBER(VALUE(Spreadsheet!BB1171))),ISBLANK(Spreadsheet!BC1171),NOT(ISNUMBER(VALUE(Spreadsheet!BC1171)))),FALSE,IF(AND(Spreadsheet!BB1171&gt;=50000,Spreadsheet!BB1171&lt;=250000,MOD(Spreadsheet!BB1171,10000)=0,Spreadsheet!BB1171&lt;=(10*Spreadsheet!BC1171)),TRUE,FALSE)))</f>
        <v>1</v>
      </c>
      <c r="CF961" s="5" t="b">
        <f>IF(NOT(ISBLANK(Spreadsheet!BC961)),AND(ISNUMBER(VALUE(Spreadsheet!BC961)),Spreadsheet!BC961&gt;0),AND(OR(ISBLANK(Spreadsheet!AO961),Spreadsheet!AO961="Waive",AND(NOT(OR(ISBLANK(Spreadsheet!AO961),Spreadsheet!AO961="Waive")),Spreadsheet!AP961&gt;=6)),OR(ISBLANK(Spreadsheet!AR961),AND(NOT(OR(ISBLANK(Spreadsheet!AR961),Spreadsheet!AR961="Waive")),Spreadsheet!AS961&gt;=6)),OR(ISBLANK(Spreadsheet!AW961)),OR(ISBLANK(Spreadsheet!AX961)),OR(ISBLANK(Spreadsheet!AY961)),OR(ISBLANK(Spreadsheet!AZ961)),OR(ISBLANK(Spreadsheet!BA961),Spreadsheet!BA961="Waive")))</f>
        <v>1</v>
      </c>
      <c r="CG961" s="5" t="b">
        <f t="shared" ca="1" si="69"/>
        <v>1</v>
      </c>
    </row>
    <row r="962" spans="8:85" x14ac:dyDescent="0.3">
      <c r="H962" s="5">
        <f t="shared" ca="1" si="66"/>
        <v>2</v>
      </c>
      <c r="I962" s="5" t="str">
        <f t="shared" ca="1" si="67"/>
        <v/>
      </c>
      <c r="J962" s="5" t="str">
        <f>IF(AND(NOT(ISBLANK(Spreadsheet!C1172)),ISBLANK(Spreadsheet!D1172)),Spreadsheet!F1172&amp;" "&amp;Spreadsheet!H1172,"")</f>
        <v/>
      </c>
      <c r="K962" s="5">
        <f>IF(AND(NOT(ISBLANK(Spreadsheet!C1172)),ISBLANK(Spreadsheet!D1172)),COUNTIFS(Spreadsheet!E$786:E1173,"=Child",Spreadsheet!C$786:C1173, "="&amp;Spreadsheet!C1172) + COUNTIFS(Spreadsheet!E$786:E1173,"=Step-child",Spreadsheet!C$786:C1173, "="&amp;Spreadsheet!C1172),0)</f>
        <v>0</v>
      </c>
      <c r="L962" s="5">
        <f>IF(NOT(ISBLANK(J962)),COUNTIFS(Spreadsheet!E$786:E1173,"=Wife",Spreadsheet!C$786:C1173, "="&amp;Spreadsheet!C1172) + COUNTIFS(Spreadsheet!E$786:E1173,"=Husband",Spreadsheet!C$786:C1173, "="&amp;Spreadsheet!C1172),0)</f>
        <v>0</v>
      </c>
      <c r="M962" s="5">
        <f>IF(NOT(ISBLANK(Spreadsheet!AJ1172)),VLOOKUP(Spreadsheet!AJ1172,'Drop Downs'!$P$2:$R$16,3,FALSE),0)</f>
        <v>0</v>
      </c>
      <c r="N962" s="5">
        <f>IF(NOT(ISBLANK(Spreadsheet!AJ1172)), VLOOKUP(Spreadsheet!AJ1172,'Drop Downs'!$P$2:$R$16,2,FALSE),0)</f>
        <v>0</v>
      </c>
      <c r="O962" s="5">
        <f>IF(NOT(ISBLANK(Spreadsheet!AL1172)),VLOOKUP(Spreadsheet!AL1172,'Drop Downs'!$P$2:$R$16,3,FALSE), 0)</f>
        <v>0</v>
      </c>
      <c r="P962" s="5">
        <f>IF(NOT(ISBLANK(Spreadsheet!AL1172)),VLOOKUP(Spreadsheet!AL1172,'Drop Downs'!$P$2:$R$16,2,FALSE),0)</f>
        <v>0</v>
      </c>
      <c r="Q962" s="5">
        <f>IF(NOT(ISBLANK(Spreadsheet!AN1172)),VLOOKUP(Spreadsheet!AN1172,'Drop Downs'!$P$2:$R$16,3,FALSE),0)</f>
        <v>0</v>
      </c>
      <c r="R962" s="5">
        <f>IF(NOT(ISBLANK(Spreadsheet!AN1172)),VLOOKUP(Spreadsheet!AN1172,'Drop Downs'!$P$2:$R$16,2,FALSE),0)</f>
        <v>0</v>
      </c>
      <c r="S962" s="5" t="str">
        <f>IF(OR(M962&gt;K962,N962&gt;L962,O962&gt;K962, Q962&gt;K962,N962&gt;L962, P962&gt;L962, R962&gt;L962),"Member currently has a coverage election over what he/she needs.  Please add more dependents or adjust the coverage election.","")&amp;(IF(AND(NOT(ISBLANK(Spreadsheet!C1172)),NOT(ISBLANK(Spreadsheet!D1172)),ISBLANK(Spreadsheet!E1172)),"Dependent lacks a relationship to member.Please select one from the drop-down.",""))</f>
        <v/>
      </c>
      <c r="T962" s="5" t="b">
        <f t="shared" si="68"/>
        <v>1</v>
      </c>
      <c r="U962" s="5" t="b">
        <f>OR(ISBLANK(Spreadsheet!C1172),IF(NOT(ISBLANK(Spreadsheet!D1172)),NOT(ISBLANK(Spreadsheet!E1172)),TRUE))</f>
        <v>1</v>
      </c>
      <c r="V962" s="5" t="b">
        <f>OR(ISBLANK(Spreadsheet!C1172), NOT(ISBLANK(Spreadsheet!I1172)))</f>
        <v>1</v>
      </c>
      <c r="W962" s="5" t="b">
        <f>OR(ISBLANK(Spreadsheet!D1172),NOT(ISBLANK(Spreadsheet!C1172)))</f>
        <v>1</v>
      </c>
      <c r="X962" s="155" t="str">
        <f>REPT("0",MIN(FIND({1,2,3,4,5,6,7,8,9},Spreadsheet!C1172&amp;"123456789"))-1)&amp;IF(ISBLANK(Spreadsheet!C1172),"",SUMPRODUCT(MID(0&amp;Spreadsheet!C1172,LARGE(INDEX(ISNUMBER(--MID(Spreadsheet!C1172,ROW($1:$225),1))*
 ROW($1:$225),0),ROW($1:$225))+1,1)*10^ROW($1:$225)/10))</f>
        <v/>
      </c>
      <c r="Y962" s="5" t="b">
        <f>IF(NOT(ISBLANK(Spreadsheet!C1172)),IF(AND(ISNUMBER(VALUE(Spreadsheet!C1172)), LEN(Spreadsheet!C1172)=9),TRUE,FALSE),TRUE)</f>
        <v>1</v>
      </c>
      <c r="Z962" s="155" t="str">
        <f>REPT("0",MIN(FIND({1,2,3,4,5,6,7,8,9},Spreadsheet!D1172&amp;"123456789"))-1)&amp;IF(ISBLANK(Spreadsheet!D1172),"",SUMPRODUCT(MID(0&amp;Spreadsheet!D1172,LARGE(INDEX(ISNUMBER(--MID(Spreadsheet!D1172,ROW($1:$225),1))*
 ROW($1:$225),0),ROW($1:$225))+1,1)*10^ROW($1:$225)/10))</f>
        <v/>
      </c>
      <c r="AA962" s="5" t="b">
        <f>IF(AND(NOT(ISBLANK(Spreadsheet!D1172)),NOT(ISBLANK(Spreadsheet!C1172))),IF(AND(ISNUMBER(VALUE(Spreadsheet!D1172)), LEN(Spreadsheet!D1172)=9),TRUE,FALSE),IF(AND(NOT(ISBLANK(Spreadsheet!D1172)),ISBLANK(Spreadsheet!C1172)),FALSE,TRUE))</f>
        <v>1</v>
      </c>
      <c r="AB962" s="5" t="b">
        <f>OR(ISBLANK(Spreadsheet!Y962),IF(NOT(ISBLANK(Spreadsheet!Y962)),LEN(Spreadsheet!Y962)=10,ISNUMBER(VALUE(Spreadsheet!Y962))))</f>
        <v>1</v>
      </c>
      <c r="AC962" s="5" t="b">
        <f>OR(ISBLANK(Spreadsheet!AI1172), AND(NOT(ISBLANK(Spreadsheet!AJ1172)), NOT(ISNUMBER(SEARCH("Waive",Spreadsheet!AJ1172)))))</f>
        <v>1</v>
      </c>
      <c r="AD962" s="5" t="b">
        <f>OR(ISBLANK(Spreadsheet!AK1172), AND(NOT(ISBLANK(Spreadsheet!AL1172)), NOT(ISNUMBER(SEARCH("Waive",Spreadsheet!AL1172)))))</f>
        <v>1</v>
      </c>
      <c r="AE962" s="5" t="b">
        <f>OR(ISBLANK(Spreadsheet!AM1172), AND(NOT(ISBLANK(Spreadsheet!AN1172)), NOT(ISNUMBER(SEARCH("Waive", Spreadsheet!AN1172)))))</f>
        <v>1</v>
      </c>
      <c r="AF962" s="5" t="b">
        <f>OR(ISBLANK(Spreadsheet!C1172), NOT(ISBLANK(Spreadsheet!D1172)),NOT(ISBLANK(Spreadsheet!L1172)))</f>
        <v>1</v>
      </c>
      <c r="AG962" s="5" t="b">
        <f>IF(AND(NOT(ISBLANK(Spreadsheet!C1172)), NOT(ISBLANK(Spreadsheet!D1172)),Spreadsheet!C1172&lt;&gt;Spreadsheet!D1172),IF(ISERROR(VLOOKUP(Spreadsheet!C1172, Spreadsheet!$C$6:'Spreadsheet'!$C1171,1,FALSE)), FALSE, TRUE),TRUE)</f>
        <v>1</v>
      </c>
      <c r="AH962" s="5" t="b">
        <f>Spreadsheet!$B$2=Spreadsheet!AD962</f>
        <v>1</v>
      </c>
      <c r="AI962" s="5" t="b">
        <f>IF(ISBLANK(Spreadsheet!G1172),TRUE,IF(OR(LEN(Spreadsheet!G1172)&gt;1,ISNUMBER(VALUE(Spreadsheet!G1172))),FALSE,TRUE))</f>
        <v>1</v>
      </c>
      <c r="AJ962" s="5" t="b">
        <f>OR(ISBLANK(Spreadsheet!C1172), NOT(ISBLANK(Spreadsheet!B1172)), NOT(ISBLANK(Spreadsheet!D1172)))</f>
        <v>1</v>
      </c>
      <c r="AK962" s="5" t="b">
        <f t="array" ref="AK962">IF(OR(AND(ISBLANK(Spreadsheet!E1172),ISBLANK(Spreadsheet!D1172),NOT(ISBLANK(Spreadsheet!C1172))),AND(ISBLANK(Spreadsheet!E1172),ISBLANK(Spreadsheet!D1172),ISBLANK(Spreadsheet!C1172))),TRUE,ISNUMBER(MATCH(TRUE,EXACT(Spreadsheet!E1172,Relationships),0)))</f>
        <v>1</v>
      </c>
      <c r="AL962" s="5" t="b">
        <f>IF(NOT(ISBLANK(Spreadsheet!C1172)),IF(OR(ISBLANK(Spreadsheet!F1172),LEN(Spreadsheet!F1172)&gt;40),FALSE,TRUE),TRUE)</f>
        <v>1</v>
      </c>
      <c r="AM962" s="5" t="b">
        <f>IF(NOT(ISBLANK(Spreadsheet!C1172)),IF(OR(ISBLANK(Spreadsheet!H1172),LEN(Spreadsheet!H1172)&gt;40),FALSE,TRUE),TRUE)</f>
        <v>1</v>
      </c>
      <c r="AN962" s="5" t="b">
        <f t="array" ref="AN962">IF(ISBLANK(Spreadsheet!I1172),TRUE,ISNUMBER(MATCH(TRUE,EXACT(Spreadsheet!I1172,GenderValues),0)))</f>
        <v>1</v>
      </c>
      <c r="AO962" s="5" t="b">
        <f ca="1">IF(ISERROR(DATEVALUE(TEXT(Spreadsheet!J1172,"mm/dd/yyyy")) &gt; TODAY()),IF(AND(ISBLANK(Spreadsheet!J1172),ISBLANK(Spreadsheet!C1172)),TRUE,FALSE),IF(DATEVALUE(TEXT(Spreadsheet!J1172,"mm/dd/yyyy")) &gt; TODAY(),FALSE,TRUE))</f>
        <v>1</v>
      </c>
      <c r="AP962" s="5" t="b">
        <f>OR(ISBLANK(Spreadsheet!K1172),LEN(Spreadsheet!K1172)&lt;=100)</f>
        <v>1</v>
      </c>
      <c r="AQ962" s="5" t="b">
        <f t="array" ref="AQ962">IF(OR(AND(ISBLANK(Spreadsheet!L1172),ISBLANK(Spreadsheet!C1172)),AND(NOT(ISBLANK(Spreadsheet!C1172)),NOT(ISBLANK(Spreadsheet!D1172)))),TRUE,ISNUMBER(MATCH(TRUE,EXACT(Spreadsheet!L1172,MaritalStatus),0)))</f>
        <v>1</v>
      </c>
      <c r="AR962" s="5" t="b">
        <f ca="1">IF(ISERROR(DATEVALUE(TEXT(Spreadsheet!M1172,"mm/dd/yyyy")) &gt; TODAY()),IF(ISBLANK(Spreadsheet!M1172),TRUE,FALSE),IF(DATEVALUE(TEXT(Spreadsheet!M1172,"mm/dd/yyyy")) &gt; TODAY(),FALSE,TRUE))</f>
        <v>1</v>
      </c>
      <c r="AS962" s="5" t="b">
        <f>OR(ISBLANK(Spreadsheet!N1172),LEN(Spreadsheet!N1172)&lt;=100)</f>
        <v>1</v>
      </c>
      <c r="AT962" s="5" t="b">
        <f>OR(ISBLANK(Spreadsheet!O1172),UPPER(Spreadsheet!O1172)="YES")</f>
        <v>1</v>
      </c>
      <c r="AU962" s="5" t="b">
        <f>OR(ISBLANK(Spreadsheet!P1172),UPPER(Spreadsheet!P1172)="YES")</f>
        <v>1</v>
      </c>
      <c r="AV962" s="5" t="b">
        <f t="array" ref="AV962">IF(ISBLANK(Spreadsheet!Q1172),TRUE,ISNUMBER(MATCH(TRUE,EXACT(Spreadsheet!Q1172,OnGroupsPriorIns),0)))</f>
        <v>1</v>
      </c>
      <c r="AW962" s="5" t="b">
        <f>OR(ISBLANK(Spreadsheet!R1172),UPPER(Spreadsheet!R1172)="YES")</f>
        <v>1</v>
      </c>
      <c r="AX962" s="5" t="b">
        <f>OR(ISBLANK(Spreadsheet!S1172),UPPER(Spreadsheet!S1172)="YES")</f>
        <v>1</v>
      </c>
      <c r="AY962" s="5" t="b">
        <f>OR(AND(ISBLANK(Spreadsheet!C1172),LEN(Spreadsheet!T1172)=0),AND(NOT(ISBLANK(Spreadsheet!C1172)),LEN(Spreadsheet!T1172)&gt;0,LEN(Spreadsheet!T1172)&lt;=50))</f>
        <v>1</v>
      </c>
      <c r="AZ962" s="5" t="b">
        <f>OR(LEN(Spreadsheet!U1172)=0,AND(LEN(Spreadsheet!U1172)&gt;0,LEN(Spreadsheet!U1172)&lt;=50))</f>
        <v>1</v>
      </c>
      <c r="BA962" s="5" t="b">
        <f>OR(AND(ISBLANK(Spreadsheet!C1172),LEN(Spreadsheet!V1172)=0),AND(NOT(ISBLANK(Spreadsheet!C1172)),LEN(Spreadsheet!V1172)&gt;0,LEN(Spreadsheet!V1172)&lt;=50))</f>
        <v>1</v>
      </c>
      <c r="BB962" s="5" t="b">
        <f t="array" ref="BB962">IF(AND(ISBLANK(Spreadsheet!C1172),LEN(Spreadsheet!W1172)=0),TRUE,ISNUMBER(MATCH(TRUE,EXACT(Spreadsheet!W1172,States),0)))</f>
        <v>1</v>
      </c>
      <c r="BC962" s="5" t="b">
        <f>OR(AND(ISBLANK(Spreadsheet!C1172),LEN(Spreadsheet!X1172)=0),AND(NOT(ISBLANK(Spreadsheet!C1172)),LEN(Spreadsheet!X1172)&gt;0,LEN(Spreadsheet!X1172)=5,ISNUMBER(VALUE(Spreadsheet!X1172))))</f>
        <v>1</v>
      </c>
      <c r="BD962" s="5" t="b">
        <f>OR(ISBLANK(Spreadsheet!Z1172),LEN(Spreadsheet!Z1172)&lt;=50)</f>
        <v>1</v>
      </c>
      <c r="BE962" s="5" t="b">
        <f>ISBLANK(Spreadsheet!AA1172)</f>
        <v>1</v>
      </c>
      <c r="BF962" s="5" t="b">
        <f>ISBLANK(Spreadsheet!AB1172)</f>
        <v>1</v>
      </c>
      <c r="BG962" s="5" t="b">
        <f>IF(ISERROR(DATEVALUE(TEXT(Spreadsheet!AC1172,"mm/dd/yyyy")) &gt; DATEVALUE(TEXT(Spreadsheet!J1172,"mm/dd/yyyy"))),IF(OR(AND(ISBLANK(Spreadsheet!AC1172),ISBLANK(Spreadsheet!C1172)),AND(NOT(ISBLANK(Spreadsheet!C1172)),ISBLANK(Spreadsheet!AC1172),NOT(ISBLANK(Spreadsheet!D1172)))),TRUE,FALSE),IF(DATEVALUE(TEXT(Spreadsheet!AC1172,"mm/dd/yyyy")) &gt; DATEVALUE(TEXT(Spreadsheet!J1172,"mm/dd/yyyy")),TRUE,FALSE))</f>
        <v>1</v>
      </c>
      <c r="BH962" s="5" t="b">
        <f>OR(AND(ISBLANK(Spreadsheet!C1172),ISBLANK(Spreadsheet!AE1172)),AND(NOT(ISBLANK(Spreadsheet!C1172)),NOT(ISBLANK(Spreadsheet!D1172)),ISBLANK(Spreadsheet!AE1172)),AND(NOT(ISBLANK(Spreadsheet!C1172)),ISBLANK(Spreadsheet!D1172),NOT(ISBLANK(Spreadsheet!AE1172)),LEN(Spreadsheet!AE1172)&lt;=100))</f>
        <v>1</v>
      </c>
      <c r="BI962" s="5" t="b">
        <f t="array" ref="BI962">IF(ISBLANK(Spreadsheet!AF1172),TRUE,ISNUMBER(MATCH(TRUE,EXACT(Spreadsheet!AF1172,CobraShortReasons),0)))</f>
        <v>1</v>
      </c>
      <c r="BJ962" s="5" t="b">
        <f ca="1">IF(ISERROR(DATEVALUE(TEXT(Spreadsheet!AG1172,"mm/dd/yyyy")) &gt; TODAY()),IF(ISBLANK(Spreadsheet!AG1172),TRUE,FALSE),IF(DATEVALUE(TEXT(Spreadsheet!AG1172,"mm/dd/yyyy")) &gt; TODAY(),FALSE,TRUE))</f>
        <v>1</v>
      </c>
      <c r="BK962" s="5" t="b">
        <f>OR(ISBLANK(Spreadsheet!AH1172),LEN(Spreadsheet!AH1172)&lt;=25)</f>
        <v>1</v>
      </c>
      <c r="BL962" s="5" t="b">
        <f t="array" aca="1" ref="BL962" ca="1">IF(ISBLANK(Spreadsheet!AI1172),TRUE,ISNUMBER(MATCH(TRUE,EXACT(Spreadsheet!AI1172,INDIRECT(Spreadsheet!$D$2)),0)))</f>
        <v>1</v>
      </c>
      <c r="BM962" s="5" t="b">
        <f t="array" aca="1" ref="BM962" ca="1">IF(ISBLANK(Spreadsheet!AJ1172),TRUE,ISNUMBER(MATCH(TRUE,EXACT(Spreadsheet!AJ1172,INDIRECT(Spreadsheet!BJ962)),0)))</f>
        <v>1</v>
      </c>
      <c r="BN962" s="5" t="b">
        <f t="array" ref="BN962">IF(ISBLANK(Spreadsheet!AK1172),TRUE,ISNUMBER(MATCH(TRUE,EXACT(Spreadsheet!AK1172,DentalPlans),0)))</f>
        <v>1</v>
      </c>
      <c r="BO962" s="5" t="b">
        <f t="array" aca="1" ref="BO962" ca="1">IF(ISBLANK(Spreadsheet!AL1172),TRUE,ISNUMBER(MATCH(TRUE,EXACT(Spreadsheet!AL1172,INDIRECT(Spreadsheet!BK962)),0)))</f>
        <v>1</v>
      </c>
      <c r="BP962" s="5" t="b">
        <f t="array" ref="BP962">IF(ISBLANK(Spreadsheet!AM1172),TRUE,ISNUMBER(MATCH(TRUE,EXACT(Spreadsheet!AM1172,VisionPlans),0)))</f>
        <v>1</v>
      </c>
      <c r="BQ962" s="5" t="b">
        <f t="array" aca="1" ref="BQ962" ca="1">IF(ISBLANK(Spreadsheet!AN1172),TRUE,ISNUMBER(MATCH(TRUE,EXACT(Spreadsheet!AN1172,INDIRECT(Spreadsheet!BL962)),0)))</f>
        <v>1</v>
      </c>
      <c r="BR962" s="5" t="b">
        <f t="array" ref="BR962">IF(ISBLANK(Spreadsheet!AO1172),TRUE,ISNUMBER(MATCH(TRUE,EXACT(Spreadsheet!AO1172,LifeBenefitClasses),0)))</f>
        <v>1</v>
      </c>
      <c r="BS962" s="5" t="b">
        <f>IF(OR(ISBLANK(Spreadsheet!AO1172), Spreadsheet!AO1172="Waive"),IF(ISBLANK(Spreadsheet!AP1172),TRUE,FALSE),IF(OR(AND(NOT(ISBLANK(Spreadsheet!AO1172)),ISBLANK(Spreadsheet!AP1172)),NOT(ISNUMBER(VALUE(Spreadsheet!AP1172)))),FALSE,IF(OR(AND(Spreadsheet!AP1172&lt;6,MOD(Spreadsheet!AP1172*10,5)=0), MOD(Spreadsheet!AP1172,5000)=0),TRUE,FALSE)))</f>
        <v>1</v>
      </c>
      <c r="BT962" s="5" t="b">
        <f t="array" ref="BT962">IF(ISBLANK(Spreadsheet!AQ1172),TRUE,ISNUMBER(MATCH(TRUE,EXACT(Spreadsheet!AQ1172,EnrollWaive),0)))</f>
        <v>1</v>
      </c>
      <c r="BU962" s="5" t="b">
        <f t="array" ref="BU962">IF(ISBLANK(Spreadsheet!AR1172),TRUE,ISNUMBER(MATCH(TRUE,EXACT(Spreadsheet!AR1172,LifeBenefitClasses),0)))</f>
        <v>1</v>
      </c>
      <c r="BV962" s="5" t="b">
        <f>IF(OR(ISBLANK(Spreadsheet!AR1172), Spreadsheet!AR1172="Waive"),IF(ISBLANK(Spreadsheet!AS1172),TRUE,FALSE),IF(OR(AND(NOT(ISBLANK(Spreadsheet!AR1172)),ISBLANK(Spreadsheet!AS1172)),NOT(ISNUMBER(VALUE(Spreadsheet!AS1172)))),FALSE,IF(OR(AND(Spreadsheet!AS1172&lt;6,MOD(Spreadsheet!AS1172*10,5)=0), MOD(Spreadsheet!AS1172,10000)=0),TRUE,FALSE)))</f>
        <v>1</v>
      </c>
      <c r="BW962" s="5" t="b">
        <f t="array" ref="BW962">IF(ISBLANK(Spreadsheet!AT1172),TRUE,ISNUMBER(MATCH(TRUE,EXACT(Spreadsheet!AT1172,LifeBenefitClasses),0)))</f>
        <v>1</v>
      </c>
      <c r="BX962" s="5" t="b">
        <f>IF(OR(ISBLANK(Spreadsheet!AT1172), Spreadsheet!AT1172="Waive"),IF(ISBLANK(Spreadsheet!AU1172),TRUE,FALSE),IF(OR(AND(NOT(ISBLANK(Spreadsheet!AT1172)),ISBLANK(Spreadsheet!AU1172)),NOT(ISNUMBER(VALUE(Spreadsheet!AU1172)))),FALSE,IF(AND(NOT(OR(ISBLANK(Spreadsheet!AT1172),Spreadsheet!AT1172="Waive")),NOT(OR(ISBLANK(Spreadsheet!AR1172),Spreadsheet!AR1172="Waive")),MOD(Spreadsheet!AU1172,5000)=0, Spreadsheet!AU1172&lt;=(Spreadsheet!AS1172*0.5)),TRUE,FALSE)))</f>
        <v>1</v>
      </c>
      <c r="BY962" s="5" t="b">
        <f t="array" ref="BY962">IF(ISBLANK(Spreadsheet!AV1172),TRUE,ISNUMBER(MATCH(TRUE,EXACT(Spreadsheet!AV1172,EnrollWaive),0)))</f>
        <v>1</v>
      </c>
      <c r="BZ962" s="5" t="b">
        <f t="array" ref="BZ962">IF(ISBLANK(Spreadsheet!AW1172),TRUE,ISNUMBER(MATCH(TRUE,EXACT(Spreadsheet!AW1172,LifeBenefitClasses),0)))</f>
        <v>1</v>
      </c>
      <c r="CA962" s="5" t="b">
        <f t="array" ref="CA962">IF(ISBLANK(Spreadsheet!AX1172),TRUE,ISNUMBER(MATCH(TRUE,EXACT(Spreadsheet!AX1172,LifeBenefitClasses),0)))</f>
        <v>1</v>
      </c>
      <c r="CB962" s="5" t="b">
        <f t="array" ref="CB962">IF(ISBLANK(Spreadsheet!AY1172),TRUE,ISNUMBER(MATCH(TRUE,EXACT(Spreadsheet!AY1172,LifeBenefitClasses),0)))</f>
        <v>1</v>
      </c>
      <c r="CC962" s="5" t="b">
        <f t="array" ref="CC962">IF(ISBLANK(Spreadsheet!AZ1172),TRUE,ISNUMBER(MATCH(TRUE,EXACT(Spreadsheet!AZ1172,LifeBenefitClasses),0)))</f>
        <v>1</v>
      </c>
      <c r="CD962" s="5" t="b">
        <f t="array" ref="CD962">IF(ISBLANK(Spreadsheet!BA1172),TRUE,ISNUMBER(MATCH(TRUE,EXACT(Spreadsheet!BA1172,LifeBenefitClasses),0)))</f>
        <v>1</v>
      </c>
      <c r="CE962" s="5" t="b">
        <f>IF(OR(ISBLANK(Spreadsheet!BA1172), Spreadsheet!BA1172="Waive"),IF(ISBLANK(Spreadsheet!BB1172),TRUE,FALSE),IF(OR(AND(NOT(ISBLANK(Spreadsheet!BA1172)),ISBLANK(Spreadsheet!BB1172)),NOT(ISNUMBER(VALUE(Spreadsheet!BB1172))),ISBLANK(Spreadsheet!BC1172),NOT(ISNUMBER(VALUE(Spreadsheet!BC1172)))),FALSE,IF(AND(Spreadsheet!BB1172&gt;=50000,Spreadsheet!BB1172&lt;=250000,MOD(Spreadsheet!BB1172,10000)=0,Spreadsheet!BB1172&lt;=(10*Spreadsheet!BC1172)),TRUE,FALSE)))</f>
        <v>1</v>
      </c>
      <c r="CF962" s="5" t="b">
        <f>IF(NOT(ISBLANK(Spreadsheet!BC962)),AND(ISNUMBER(VALUE(Spreadsheet!BC962)),Spreadsheet!BC962&gt;0),AND(OR(ISBLANK(Spreadsheet!AO962),Spreadsheet!AO962="Waive",AND(NOT(OR(ISBLANK(Spreadsheet!AO962),Spreadsheet!AO962="Waive")),Spreadsheet!AP962&gt;=6)),OR(ISBLANK(Spreadsheet!AR962),AND(NOT(OR(ISBLANK(Spreadsheet!AR962),Spreadsheet!AR962="Waive")),Spreadsheet!AS962&gt;=6)),OR(ISBLANK(Spreadsheet!AW962)),OR(ISBLANK(Spreadsheet!AX962)),OR(ISBLANK(Spreadsheet!AY962)),OR(ISBLANK(Spreadsheet!AZ962)),OR(ISBLANK(Spreadsheet!BA962),Spreadsheet!BA962="Waive")))</f>
        <v>1</v>
      </c>
      <c r="CG962" s="5" t="b">
        <f t="shared" ca="1" si="69"/>
        <v>1</v>
      </c>
    </row>
    <row r="963" spans="8:85" x14ac:dyDescent="0.3">
      <c r="H963" s="5">
        <f t="shared" ca="1" si="66"/>
        <v>2</v>
      </c>
      <c r="I963" s="5" t="str">
        <f t="shared" ca="1" si="67"/>
        <v/>
      </c>
      <c r="J963" s="5" t="str">
        <f>IF(AND(NOT(ISBLANK(Spreadsheet!C1173)),ISBLANK(Spreadsheet!D1173)),Spreadsheet!F1173&amp;" "&amp;Spreadsheet!H1173,"")</f>
        <v/>
      </c>
      <c r="K963" s="5">
        <f>IF(AND(NOT(ISBLANK(Spreadsheet!C1173)),ISBLANK(Spreadsheet!D1173)),COUNTIFS(Spreadsheet!E$786:E1174,"=Child",Spreadsheet!C$786:C1174, "="&amp;Spreadsheet!C1173) + COUNTIFS(Spreadsheet!E$786:E1174,"=Step-child",Spreadsheet!C$786:C1174, "="&amp;Spreadsheet!C1173),0)</f>
        <v>0</v>
      </c>
      <c r="L963" s="5">
        <f>IF(NOT(ISBLANK(J963)),COUNTIFS(Spreadsheet!E$786:E1174,"=Wife",Spreadsheet!C$786:C1174, "="&amp;Spreadsheet!C1173) + COUNTIFS(Spreadsheet!E$786:E1174,"=Husband",Spreadsheet!C$786:C1174, "="&amp;Spreadsheet!C1173),0)</f>
        <v>0</v>
      </c>
      <c r="M963" s="5">
        <f>IF(NOT(ISBLANK(Spreadsheet!AJ1173)),VLOOKUP(Spreadsheet!AJ1173,'Drop Downs'!$P$2:$R$16,3,FALSE),0)</f>
        <v>0</v>
      </c>
      <c r="N963" s="5">
        <f>IF(NOT(ISBLANK(Spreadsheet!AJ1173)), VLOOKUP(Spreadsheet!AJ1173,'Drop Downs'!$P$2:$R$16,2,FALSE),0)</f>
        <v>0</v>
      </c>
      <c r="O963" s="5">
        <f>IF(NOT(ISBLANK(Spreadsheet!AL1173)),VLOOKUP(Spreadsheet!AL1173,'Drop Downs'!$P$2:$R$16,3,FALSE), 0)</f>
        <v>0</v>
      </c>
      <c r="P963" s="5">
        <f>IF(NOT(ISBLANK(Spreadsheet!AL1173)),VLOOKUP(Spreadsheet!AL1173,'Drop Downs'!$P$2:$R$16,2,FALSE),0)</f>
        <v>0</v>
      </c>
      <c r="Q963" s="5">
        <f>IF(NOT(ISBLANK(Spreadsheet!AN1173)),VLOOKUP(Spreadsheet!AN1173,'Drop Downs'!$P$2:$R$16,3,FALSE),0)</f>
        <v>0</v>
      </c>
      <c r="R963" s="5">
        <f>IF(NOT(ISBLANK(Spreadsheet!AN1173)),VLOOKUP(Spreadsheet!AN1173,'Drop Downs'!$P$2:$R$16,2,FALSE),0)</f>
        <v>0</v>
      </c>
      <c r="S963" s="5" t="str">
        <f>IF(OR(M963&gt;K963,N963&gt;L963,O963&gt;K963, Q963&gt;K963,N963&gt;L963, P963&gt;L963, R963&gt;L963),"Member currently has a coverage election over what he/she needs.  Please add more dependents or adjust the coverage election.","")&amp;(IF(AND(NOT(ISBLANK(Spreadsheet!C1173)),NOT(ISBLANK(Spreadsheet!D1173)),ISBLANK(Spreadsheet!E1173)),"Dependent lacks a relationship to member.Please select one from the drop-down.",""))</f>
        <v/>
      </c>
      <c r="T963" s="5" t="b">
        <f t="shared" si="68"/>
        <v>1</v>
      </c>
      <c r="U963" s="5" t="b">
        <f>OR(ISBLANK(Spreadsheet!C1173),IF(NOT(ISBLANK(Spreadsheet!D1173)),NOT(ISBLANK(Spreadsheet!E1173)),TRUE))</f>
        <v>1</v>
      </c>
      <c r="V963" s="5" t="b">
        <f>OR(ISBLANK(Spreadsheet!C1173), NOT(ISBLANK(Spreadsheet!I1173)))</f>
        <v>1</v>
      </c>
      <c r="W963" s="5" t="b">
        <f>OR(ISBLANK(Spreadsheet!D1173),NOT(ISBLANK(Spreadsheet!C1173)))</f>
        <v>1</v>
      </c>
      <c r="X963" s="155" t="str">
        <f>REPT("0",MIN(FIND({1,2,3,4,5,6,7,8,9},Spreadsheet!C1173&amp;"123456789"))-1)&amp;IF(ISBLANK(Spreadsheet!C1173),"",SUMPRODUCT(MID(0&amp;Spreadsheet!C1173,LARGE(INDEX(ISNUMBER(--MID(Spreadsheet!C1173,ROW($1:$225),1))*
 ROW($1:$225),0),ROW($1:$225))+1,1)*10^ROW($1:$225)/10))</f>
        <v/>
      </c>
      <c r="Y963" s="5" t="b">
        <f>IF(NOT(ISBLANK(Spreadsheet!C1173)),IF(AND(ISNUMBER(VALUE(Spreadsheet!C1173)), LEN(Spreadsheet!C1173)=9),TRUE,FALSE),TRUE)</f>
        <v>1</v>
      </c>
      <c r="Z963" s="155" t="str">
        <f>REPT("0",MIN(FIND({1,2,3,4,5,6,7,8,9},Spreadsheet!D1173&amp;"123456789"))-1)&amp;IF(ISBLANK(Spreadsheet!D1173),"",SUMPRODUCT(MID(0&amp;Spreadsheet!D1173,LARGE(INDEX(ISNUMBER(--MID(Spreadsheet!D1173,ROW($1:$225),1))*
 ROW($1:$225),0),ROW($1:$225))+1,1)*10^ROW($1:$225)/10))</f>
        <v/>
      </c>
      <c r="AA963" s="5" t="b">
        <f>IF(AND(NOT(ISBLANK(Spreadsheet!D1173)),NOT(ISBLANK(Spreadsheet!C1173))),IF(AND(ISNUMBER(VALUE(Spreadsheet!D1173)), LEN(Spreadsheet!D1173)=9),TRUE,FALSE),IF(AND(NOT(ISBLANK(Spreadsheet!D1173)),ISBLANK(Spreadsheet!C1173)),FALSE,TRUE))</f>
        <v>1</v>
      </c>
      <c r="AB963" s="5" t="b">
        <f>OR(ISBLANK(Spreadsheet!Y963),IF(NOT(ISBLANK(Spreadsheet!Y963)),LEN(Spreadsheet!Y963)=10,ISNUMBER(VALUE(Spreadsheet!Y963))))</f>
        <v>1</v>
      </c>
      <c r="AC963" s="5" t="b">
        <f>OR(ISBLANK(Spreadsheet!AI1173), AND(NOT(ISBLANK(Spreadsheet!AJ1173)), NOT(ISNUMBER(SEARCH("Waive",Spreadsheet!AJ1173)))))</f>
        <v>1</v>
      </c>
      <c r="AD963" s="5" t="b">
        <f>OR(ISBLANK(Spreadsheet!AK1173), AND(NOT(ISBLANK(Spreadsheet!AL1173)), NOT(ISNUMBER(SEARCH("Waive",Spreadsheet!AL1173)))))</f>
        <v>1</v>
      </c>
      <c r="AE963" s="5" t="b">
        <f>OR(ISBLANK(Spreadsheet!AM1173), AND(NOT(ISBLANK(Spreadsheet!AN1173)), NOT(ISNUMBER(SEARCH("Waive", Spreadsheet!AN1173)))))</f>
        <v>1</v>
      </c>
      <c r="AF963" s="5" t="b">
        <f>OR(ISBLANK(Spreadsheet!C1173), NOT(ISBLANK(Spreadsheet!D1173)),NOT(ISBLANK(Spreadsheet!L1173)))</f>
        <v>1</v>
      </c>
      <c r="AG963" s="5" t="b">
        <f>IF(AND(NOT(ISBLANK(Spreadsheet!C1173)), NOT(ISBLANK(Spreadsheet!D1173)),Spreadsheet!C1173&lt;&gt;Spreadsheet!D1173),IF(ISERROR(VLOOKUP(Spreadsheet!C1173, Spreadsheet!$C$6:'Spreadsheet'!$C1172,1,FALSE)), FALSE, TRUE),TRUE)</f>
        <v>1</v>
      </c>
      <c r="AH963" s="5" t="b">
        <f>Spreadsheet!$B$2=Spreadsheet!AD963</f>
        <v>1</v>
      </c>
      <c r="AI963" s="5" t="b">
        <f>IF(ISBLANK(Spreadsheet!G1173),TRUE,IF(OR(LEN(Spreadsheet!G1173)&gt;1,ISNUMBER(VALUE(Spreadsheet!G1173))),FALSE,TRUE))</f>
        <v>1</v>
      </c>
      <c r="AJ963" s="5" t="b">
        <f>OR(ISBLANK(Spreadsheet!C1173), NOT(ISBLANK(Spreadsheet!B1173)), NOT(ISBLANK(Spreadsheet!D1173)))</f>
        <v>1</v>
      </c>
      <c r="AK963" s="5" t="b">
        <f t="array" ref="AK963">IF(OR(AND(ISBLANK(Spreadsheet!E1173),ISBLANK(Spreadsheet!D1173),NOT(ISBLANK(Spreadsheet!C1173))),AND(ISBLANK(Spreadsheet!E1173),ISBLANK(Spreadsheet!D1173),ISBLANK(Spreadsheet!C1173))),TRUE,ISNUMBER(MATCH(TRUE,EXACT(Spreadsheet!E1173,Relationships),0)))</f>
        <v>1</v>
      </c>
      <c r="AL963" s="5" t="b">
        <f>IF(NOT(ISBLANK(Spreadsheet!C1173)),IF(OR(ISBLANK(Spreadsheet!F1173),LEN(Spreadsheet!F1173)&gt;40),FALSE,TRUE),TRUE)</f>
        <v>1</v>
      </c>
      <c r="AM963" s="5" t="b">
        <f>IF(NOT(ISBLANK(Spreadsheet!C1173)),IF(OR(ISBLANK(Spreadsheet!H1173),LEN(Spreadsheet!H1173)&gt;40),FALSE,TRUE),TRUE)</f>
        <v>1</v>
      </c>
      <c r="AN963" s="5" t="b">
        <f t="array" ref="AN963">IF(ISBLANK(Spreadsheet!I1173),TRUE,ISNUMBER(MATCH(TRUE,EXACT(Spreadsheet!I1173,GenderValues),0)))</f>
        <v>1</v>
      </c>
      <c r="AO963" s="5" t="b">
        <f ca="1">IF(ISERROR(DATEVALUE(TEXT(Spreadsheet!J1173,"mm/dd/yyyy")) &gt; TODAY()),IF(AND(ISBLANK(Spreadsheet!J1173),ISBLANK(Spreadsheet!C1173)),TRUE,FALSE),IF(DATEVALUE(TEXT(Spreadsheet!J1173,"mm/dd/yyyy")) &gt; TODAY(),FALSE,TRUE))</f>
        <v>1</v>
      </c>
      <c r="AP963" s="5" t="b">
        <f>OR(ISBLANK(Spreadsheet!K1173),LEN(Spreadsheet!K1173)&lt;=100)</f>
        <v>1</v>
      </c>
      <c r="AQ963" s="5" t="b">
        <f t="array" ref="AQ963">IF(OR(AND(ISBLANK(Spreadsheet!L1173),ISBLANK(Spreadsheet!C1173)),AND(NOT(ISBLANK(Spreadsheet!C1173)),NOT(ISBLANK(Spreadsheet!D1173)))),TRUE,ISNUMBER(MATCH(TRUE,EXACT(Spreadsheet!L1173,MaritalStatus),0)))</f>
        <v>1</v>
      </c>
      <c r="AR963" s="5" t="b">
        <f ca="1">IF(ISERROR(DATEVALUE(TEXT(Spreadsheet!M1173,"mm/dd/yyyy")) &gt; TODAY()),IF(ISBLANK(Spreadsheet!M1173),TRUE,FALSE),IF(DATEVALUE(TEXT(Spreadsheet!M1173,"mm/dd/yyyy")) &gt; TODAY(),FALSE,TRUE))</f>
        <v>1</v>
      </c>
      <c r="AS963" s="5" t="b">
        <f>OR(ISBLANK(Spreadsheet!N1173),LEN(Spreadsheet!N1173)&lt;=100)</f>
        <v>1</v>
      </c>
      <c r="AT963" s="5" t="b">
        <f>OR(ISBLANK(Spreadsheet!O1173),UPPER(Spreadsheet!O1173)="YES")</f>
        <v>1</v>
      </c>
      <c r="AU963" s="5" t="b">
        <f>OR(ISBLANK(Spreadsheet!P1173),UPPER(Spreadsheet!P1173)="YES")</f>
        <v>1</v>
      </c>
      <c r="AV963" s="5" t="b">
        <f t="array" ref="AV963">IF(ISBLANK(Spreadsheet!Q1173),TRUE,ISNUMBER(MATCH(TRUE,EXACT(Spreadsheet!Q1173,OnGroupsPriorIns),0)))</f>
        <v>1</v>
      </c>
      <c r="AW963" s="5" t="b">
        <f>OR(ISBLANK(Spreadsheet!R1173),UPPER(Spreadsheet!R1173)="YES")</f>
        <v>1</v>
      </c>
      <c r="AX963" s="5" t="b">
        <f>OR(ISBLANK(Spreadsheet!S1173),UPPER(Spreadsheet!S1173)="YES")</f>
        <v>1</v>
      </c>
      <c r="AY963" s="5" t="b">
        <f>OR(AND(ISBLANK(Spreadsheet!C1173),LEN(Spreadsheet!T1173)=0),AND(NOT(ISBLANK(Spreadsheet!C1173)),LEN(Spreadsheet!T1173)&gt;0,LEN(Spreadsheet!T1173)&lt;=50))</f>
        <v>1</v>
      </c>
      <c r="AZ963" s="5" t="b">
        <f>OR(LEN(Spreadsheet!U1173)=0,AND(LEN(Spreadsheet!U1173)&gt;0,LEN(Spreadsheet!U1173)&lt;=50))</f>
        <v>1</v>
      </c>
      <c r="BA963" s="5" t="b">
        <f>OR(AND(ISBLANK(Spreadsheet!C1173),LEN(Spreadsheet!V1173)=0),AND(NOT(ISBLANK(Spreadsheet!C1173)),LEN(Spreadsheet!V1173)&gt;0,LEN(Spreadsheet!V1173)&lt;=50))</f>
        <v>1</v>
      </c>
      <c r="BB963" s="5" t="b">
        <f t="array" ref="BB963">IF(AND(ISBLANK(Spreadsheet!C1173),LEN(Spreadsheet!W1173)=0),TRUE,ISNUMBER(MATCH(TRUE,EXACT(Spreadsheet!W1173,States),0)))</f>
        <v>1</v>
      </c>
      <c r="BC963" s="5" t="b">
        <f>OR(AND(ISBLANK(Spreadsheet!C1173),LEN(Spreadsheet!X1173)=0),AND(NOT(ISBLANK(Spreadsheet!C1173)),LEN(Spreadsheet!X1173)&gt;0,LEN(Spreadsheet!X1173)=5,ISNUMBER(VALUE(Spreadsheet!X1173))))</f>
        <v>1</v>
      </c>
      <c r="BD963" s="5" t="b">
        <f>OR(ISBLANK(Spreadsheet!Z1173),LEN(Spreadsheet!Z1173)&lt;=50)</f>
        <v>1</v>
      </c>
      <c r="BE963" s="5" t="b">
        <f>ISBLANK(Spreadsheet!AA1173)</f>
        <v>1</v>
      </c>
      <c r="BF963" s="5" t="b">
        <f>ISBLANK(Spreadsheet!AB1173)</f>
        <v>1</v>
      </c>
      <c r="BG963" s="5" t="b">
        <f>IF(ISERROR(DATEVALUE(TEXT(Spreadsheet!AC1173,"mm/dd/yyyy")) &gt; DATEVALUE(TEXT(Spreadsheet!J1173,"mm/dd/yyyy"))),IF(OR(AND(ISBLANK(Spreadsheet!AC1173),ISBLANK(Spreadsheet!C1173)),AND(NOT(ISBLANK(Spreadsheet!C1173)),ISBLANK(Spreadsheet!AC1173),NOT(ISBLANK(Spreadsheet!D1173)))),TRUE,FALSE),IF(DATEVALUE(TEXT(Spreadsheet!AC1173,"mm/dd/yyyy")) &gt; DATEVALUE(TEXT(Spreadsheet!J1173,"mm/dd/yyyy")),TRUE,FALSE))</f>
        <v>1</v>
      </c>
      <c r="BH963" s="5" t="b">
        <f>OR(AND(ISBLANK(Spreadsheet!C1173),ISBLANK(Spreadsheet!AE1173)),AND(NOT(ISBLANK(Spreadsheet!C1173)),NOT(ISBLANK(Spreadsheet!D1173)),ISBLANK(Spreadsheet!AE1173)),AND(NOT(ISBLANK(Spreadsheet!C1173)),ISBLANK(Spreadsheet!D1173),NOT(ISBLANK(Spreadsheet!AE1173)),LEN(Spreadsheet!AE1173)&lt;=100))</f>
        <v>1</v>
      </c>
      <c r="BI963" s="5" t="b">
        <f t="array" ref="BI963">IF(ISBLANK(Spreadsheet!AF1173),TRUE,ISNUMBER(MATCH(TRUE,EXACT(Spreadsheet!AF1173,CobraShortReasons),0)))</f>
        <v>1</v>
      </c>
      <c r="BJ963" s="5" t="b">
        <f ca="1">IF(ISERROR(DATEVALUE(TEXT(Spreadsheet!AG1173,"mm/dd/yyyy")) &gt; TODAY()),IF(ISBLANK(Spreadsheet!AG1173),TRUE,FALSE),IF(DATEVALUE(TEXT(Spreadsheet!AG1173,"mm/dd/yyyy")) &gt; TODAY(),FALSE,TRUE))</f>
        <v>1</v>
      </c>
      <c r="BK963" s="5" t="b">
        <f>OR(ISBLANK(Spreadsheet!AH1173),LEN(Spreadsheet!AH1173)&lt;=25)</f>
        <v>1</v>
      </c>
      <c r="BL963" s="5" t="b">
        <f t="array" aca="1" ref="BL963" ca="1">IF(ISBLANK(Spreadsheet!AI1173),TRUE,ISNUMBER(MATCH(TRUE,EXACT(Spreadsheet!AI1173,INDIRECT(Spreadsheet!$D$2)),0)))</f>
        <v>1</v>
      </c>
      <c r="BM963" s="5" t="b">
        <f t="array" aca="1" ref="BM963" ca="1">IF(ISBLANK(Spreadsheet!AJ1173),TRUE,ISNUMBER(MATCH(TRUE,EXACT(Spreadsheet!AJ1173,INDIRECT(Spreadsheet!BJ963)),0)))</f>
        <v>1</v>
      </c>
      <c r="BN963" s="5" t="b">
        <f t="array" ref="BN963">IF(ISBLANK(Spreadsheet!AK1173),TRUE,ISNUMBER(MATCH(TRUE,EXACT(Spreadsheet!AK1173,DentalPlans),0)))</f>
        <v>1</v>
      </c>
      <c r="BO963" s="5" t="b">
        <f t="array" aca="1" ref="BO963" ca="1">IF(ISBLANK(Spreadsheet!AL1173),TRUE,ISNUMBER(MATCH(TRUE,EXACT(Spreadsheet!AL1173,INDIRECT(Spreadsheet!BK963)),0)))</f>
        <v>1</v>
      </c>
      <c r="BP963" s="5" t="b">
        <f t="array" ref="BP963">IF(ISBLANK(Spreadsheet!AM1173),TRUE,ISNUMBER(MATCH(TRUE,EXACT(Spreadsheet!AM1173,VisionPlans),0)))</f>
        <v>1</v>
      </c>
      <c r="BQ963" s="5" t="b">
        <f t="array" aca="1" ref="BQ963" ca="1">IF(ISBLANK(Spreadsheet!AN1173),TRUE,ISNUMBER(MATCH(TRUE,EXACT(Spreadsheet!AN1173,INDIRECT(Spreadsheet!BL963)),0)))</f>
        <v>1</v>
      </c>
      <c r="BR963" s="5" t="b">
        <f t="array" ref="BR963">IF(ISBLANK(Spreadsheet!AO1173),TRUE,ISNUMBER(MATCH(TRUE,EXACT(Spreadsheet!AO1173,LifeBenefitClasses),0)))</f>
        <v>1</v>
      </c>
      <c r="BS963" s="5" t="b">
        <f>IF(OR(ISBLANK(Spreadsheet!AO1173), Spreadsheet!AO1173="Waive"),IF(ISBLANK(Spreadsheet!AP1173),TRUE,FALSE),IF(OR(AND(NOT(ISBLANK(Spreadsheet!AO1173)),ISBLANK(Spreadsheet!AP1173)),NOT(ISNUMBER(VALUE(Spreadsheet!AP1173)))),FALSE,IF(OR(AND(Spreadsheet!AP1173&lt;6,MOD(Spreadsheet!AP1173*10,5)=0), MOD(Spreadsheet!AP1173,5000)=0),TRUE,FALSE)))</f>
        <v>1</v>
      </c>
      <c r="BT963" s="5" t="b">
        <f t="array" ref="BT963">IF(ISBLANK(Spreadsheet!AQ1173),TRUE,ISNUMBER(MATCH(TRUE,EXACT(Spreadsheet!AQ1173,EnrollWaive),0)))</f>
        <v>1</v>
      </c>
      <c r="BU963" s="5" t="b">
        <f t="array" ref="BU963">IF(ISBLANK(Spreadsheet!AR1173),TRUE,ISNUMBER(MATCH(TRUE,EXACT(Spreadsheet!AR1173,LifeBenefitClasses),0)))</f>
        <v>1</v>
      </c>
      <c r="BV963" s="5" t="b">
        <f>IF(OR(ISBLANK(Spreadsheet!AR1173), Spreadsheet!AR1173="Waive"),IF(ISBLANK(Spreadsheet!AS1173),TRUE,FALSE),IF(OR(AND(NOT(ISBLANK(Spreadsheet!AR1173)),ISBLANK(Spreadsheet!AS1173)),NOT(ISNUMBER(VALUE(Spreadsheet!AS1173)))),FALSE,IF(OR(AND(Spreadsheet!AS1173&lt;6,MOD(Spreadsheet!AS1173*10,5)=0), MOD(Spreadsheet!AS1173,10000)=0),TRUE,FALSE)))</f>
        <v>1</v>
      </c>
      <c r="BW963" s="5" t="b">
        <f t="array" ref="BW963">IF(ISBLANK(Spreadsheet!AT1173),TRUE,ISNUMBER(MATCH(TRUE,EXACT(Spreadsheet!AT1173,LifeBenefitClasses),0)))</f>
        <v>1</v>
      </c>
      <c r="BX963" s="5" t="b">
        <f>IF(OR(ISBLANK(Spreadsheet!AT1173), Spreadsheet!AT1173="Waive"),IF(ISBLANK(Spreadsheet!AU1173),TRUE,FALSE),IF(OR(AND(NOT(ISBLANK(Spreadsheet!AT1173)),ISBLANK(Spreadsheet!AU1173)),NOT(ISNUMBER(VALUE(Spreadsheet!AU1173)))),FALSE,IF(AND(NOT(OR(ISBLANK(Spreadsheet!AT1173),Spreadsheet!AT1173="Waive")),NOT(OR(ISBLANK(Spreadsheet!AR1173),Spreadsheet!AR1173="Waive")),MOD(Spreadsheet!AU1173,5000)=0, Spreadsheet!AU1173&lt;=(Spreadsheet!AS1173*0.5)),TRUE,FALSE)))</f>
        <v>1</v>
      </c>
      <c r="BY963" s="5" t="b">
        <f t="array" ref="BY963">IF(ISBLANK(Spreadsheet!AV1173),TRUE,ISNUMBER(MATCH(TRUE,EXACT(Spreadsheet!AV1173,EnrollWaive),0)))</f>
        <v>1</v>
      </c>
      <c r="BZ963" s="5" t="b">
        <f t="array" ref="BZ963">IF(ISBLANK(Spreadsheet!AW1173),TRUE,ISNUMBER(MATCH(TRUE,EXACT(Spreadsheet!AW1173,LifeBenefitClasses),0)))</f>
        <v>1</v>
      </c>
      <c r="CA963" s="5" t="b">
        <f t="array" ref="CA963">IF(ISBLANK(Spreadsheet!AX1173),TRUE,ISNUMBER(MATCH(TRUE,EXACT(Spreadsheet!AX1173,LifeBenefitClasses),0)))</f>
        <v>1</v>
      </c>
      <c r="CB963" s="5" t="b">
        <f t="array" ref="CB963">IF(ISBLANK(Spreadsheet!AY1173),TRUE,ISNUMBER(MATCH(TRUE,EXACT(Spreadsheet!AY1173,LifeBenefitClasses),0)))</f>
        <v>1</v>
      </c>
      <c r="CC963" s="5" t="b">
        <f t="array" ref="CC963">IF(ISBLANK(Spreadsheet!AZ1173),TRUE,ISNUMBER(MATCH(TRUE,EXACT(Spreadsheet!AZ1173,LifeBenefitClasses),0)))</f>
        <v>1</v>
      </c>
      <c r="CD963" s="5" t="b">
        <f t="array" ref="CD963">IF(ISBLANK(Spreadsheet!BA1173),TRUE,ISNUMBER(MATCH(TRUE,EXACT(Spreadsheet!BA1173,LifeBenefitClasses),0)))</f>
        <v>1</v>
      </c>
      <c r="CE963" s="5" t="b">
        <f>IF(OR(ISBLANK(Spreadsheet!BA1173), Spreadsheet!BA1173="Waive"),IF(ISBLANK(Spreadsheet!BB1173),TRUE,FALSE),IF(OR(AND(NOT(ISBLANK(Spreadsheet!BA1173)),ISBLANK(Spreadsheet!BB1173)),NOT(ISNUMBER(VALUE(Spreadsheet!BB1173))),ISBLANK(Spreadsheet!BC1173),NOT(ISNUMBER(VALUE(Spreadsheet!BC1173)))),FALSE,IF(AND(Spreadsheet!BB1173&gt;=50000,Spreadsheet!BB1173&lt;=250000,MOD(Spreadsheet!BB1173,10000)=0,Spreadsheet!BB1173&lt;=(10*Spreadsheet!BC1173)),TRUE,FALSE)))</f>
        <v>1</v>
      </c>
      <c r="CF963" s="5" t="b">
        <f>IF(NOT(ISBLANK(Spreadsheet!BC963)),AND(ISNUMBER(VALUE(Spreadsheet!BC963)),Spreadsheet!BC963&gt;0),AND(OR(ISBLANK(Spreadsheet!AO963),Spreadsheet!AO963="Waive",AND(NOT(OR(ISBLANK(Spreadsheet!AO963),Spreadsheet!AO963="Waive")),Spreadsheet!AP963&gt;=6)),OR(ISBLANK(Spreadsheet!AR963),AND(NOT(OR(ISBLANK(Spreadsheet!AR963),Spreadsheet!AR963="Waive")),Spreadsheet!AS963&gt;=6)),OR(ISBLANK(Spreadsheet!AW963)),OR(ISBLANK(Spreadsheet!AX963)),OR(ISBLANK(Spreadsheet!AY963)),OR(ISBLANK(Spreadsheet!AZ963)),OR(ISBLANK(Spreadsheet!BA963),Spreadsheet!BA963="Waive")))</f>
        <v>1</v>
      </c>
      <c r="CG963" s="5" t="b">
        <f t="shared" ca="1" si="69"/>
        <v>1</v>
      </c>
    </row>
    <row r="964" spans="8:85" x14ac:dyDescent="0.3">
      <c r="H964" s="5">
        <f t="shared" ca="1" si="66"/>
        <v>2</v>
      </c>
      <c r="I964" s="5" t="str">
        <f t="shared" ca="1" si="67"/>
        <v/>
      </c>
      <c r="J964" s="5" t="str">
        <f>IF(AND(NOT(ISBLANK(Spreadsheet!C1174)),ISBLANK(Spreadsheet!D1174)),Spreadsheet!F1174&amp;" "&amp;Spreadsheet!H1174,"")</f>
        <v/>
      </c>
      <c r="K964" s="5">
        <f>IF(AND(NOT(ISBLANK(Spreadsheet!C1174)),ISBLANK(Spreadsheet!D1174)),COUNTIFS(Spreadsheet!E$786:E1175,"=Child",Spreadsheet!C$786:C1175, "="&amp;Spreadsheet!C1174) + COUNTIFS(Spreadsheet!E$786:E1175,"=Step-child",Spreadsheet!C$786:C1175, "="&amp;Spreadsheet!C1174),0)</f>
        <v>0</v>
      </c>
      <c r="L964" s="5">
        <f>IF(NOT(ISBLANK(J964)),COUNTIFS(Spreadsheet!E$786:E1175,"=Wife",Spreadsheet!C$786:C1175, "="&amp;Spreadsheet!C1174) + COUNTIFS(Spreadsheet!E$786:E1175,"=Husband",Spreadsheet!C$786:C1175, "="&amp;Spreadsheet!C1174),0)</f>
        <v>0</v>
      </c>
      <c r="M964" s="5">
        <f>IF(NOT(ISBLANK(Spreadsheet!AJ1174)),VLOOKUP(Spreadsheet!AJ1174,'Drop Downs'!$P$2:$R$16,3,FALSE),0)</f>
        <v>0</v>
      </c>
      <c r="N964" s="5">
        <f>IF(NOT(ISBLANK(Spreadsheet!AJ1174)), VLOOKUP(Spreadsheet!AJ1174,'Drop Downs'!$P$2:$R$16,2,FALSE),0)</f>
        <v>0</v>
      </c>
      <c r="O964" s="5">
        <f>IF(NOT(ISBLANK(Spreadsheet!AL1174)),VLOOKUP(Spreadsheet!AL1174,'Drop Downs'!$P$2:$R$16,3,FALSE), 0)</f>
        <v>0</v>
      </c>
      <c r="P964" s="5">
        <f>IF(NOT(ISBLANK(Spreadsheet!AL1174)),VLOOKUP(Spreadsheet!AL1174,'Drop Downs'!$P$2:$R$16,2,FALSE),0)</f>
        <v>0</v>
      </c>
      <c r="Q964" s="5">
        <f>IF(NOT(ISBLANK(Spreadsheet!AN1174)),VLOOKUP(Spreadsheet!AN1174,'Drop Downs'!$P$2:$R$16,3,FALSE),0)</f>
        <v>0</v>
      </c>
      <c r="R964" s="5">
        <f>IF(NOT(ISBLANK(Spreadsheet!AN1174)),VLOOKUP(Spreadsheet!AN1174,'Drop Downs'!$P$2:$R$16,2,FALSE),0)</f>
        <v>0</v>
      </c>
      <c r="S964" s="5" t="str">
        <f>IF(OR(M964&gt;K964,N964&gt;L964,O964&gt;K964, Q964&gt;K964,N964&gt;L964, P964&gt;L964, R964&gt;L964),"Member currently has a coverage election over what he/she needs.  Please add more dependents or adjust the coverage election.","")&amp;(IF(AND(NOT(ISBLANK(Spreadsheet!C1174)),NOT(ISBLANK(Spreadsheet!D1174)),ISBLANK(Spreadsheet!E1174)),"Dependent lacks a relationship to member.Please select one from the drop-down.",""))</f>
        <v/>
      </c>
      <c r="T964" s="5" t="b">
        <f t="shared" si="68"/>
        <v>1</v>
      </c>
      <c r="U964" s="5" t="b">
        <f>OR(ISBLANK(Spreadsheet!C1174),IF(NOT(ISBLANK(Spreadsheet!D1174)),NOT(ISBLANK(Spreadsheet!E1174)),TRUE))</f>
        <v>1</v>
      </c>
      <c r="V964" s="5" t="b">
        <f>OR(ISBLANK(Spreadsheet!C1174), NOT(ISBLANK(Spreadsheet!I1174)))</f>
        <v>1</v>
      </c>
      <c r="W964" s="5" t="b">
        <f>OR(ISBLANK(Spreadsheet!D1174),NOT(ISBLANK(Spreadsheet!C1174)))</f>
        <v>1</v>
      </c>
      <c r="X964" s="155" t="str">
        <f>REPT("0",MIN(FIND({1,2,3,4,5,6,7,8,9},Spreadsheet!C1174&amp;"123456789"))-1)&amp;IF(ISBLANK(Spreadsheet!C1174),"",SUMPRODUCT(MID(0&amp;Spreadsheet!C1174,LARGE(INDEX(ISNUMBER(--MID(Spreadsheet!C1174,ROW($1:$225),1))*
 ROW($1:$225),0),ROW($1:$225))+1,1)*10^ROW($1:$225)/10))</f>
        <v/>
      </c>
      <c r="Y964" s="5" t="b">
        <f>IF(NOT(ISBLANK(Spreadsheet!C1174)),IF(AND(ISNUMBER(VALUE(Spreadsheet!C1174)), LEN(Spreadsheet!C1174)=9),TRUE,FALSE),TRUE)</f>
        <v>1</v>
      </c>
      <c r="Z964" s="155" t="str">
        <f>REPT("0",MIN(FIND({1,2,3,4,5,6,7,8,9},Spreadsheet!D1174&amp;"123456789"))-1)&amp;IF(ISBLANK(Spreadsheet!D1174),"",SUMPRODUCT(MID(0&amp;Spreadsheet!D1174,LARGE(INDEX(ISNUMBER(--MID(Spreadsheet!D1174,ROW($1:$225),1))*
 ROW($1:$225),0),ROW($1:$225))+1,1)*10^ROW($1:$225)/10))</f>
        <v/>
      </c>
      <c r="AA964" s="5" t="b">
        <f>IF(AND(NOT(ISBLANK(Spreadsheet!D1174)),NOT(ISBLANK(Spreadsheet!C1174))),IF(AND(ISNUMBER(VALUE(Spreadsheet!D1174)), LEN(Spreadsheet!D1174)=9),TRUE,FALSE),IF(AND(NOT(ISBLANK(Spreadsheet!D1174)),ISBLANK(Spreadsheet!C1174)),FALSE,TRUE))</f>
        <v>1</v>
      </c>
      <c r="AB964" s="5" t="b">
        <f>OR(ISBLANK(Spreadsheet!Y964),IF(NOT(ISBLANK(Spreadsheet!Y964)),LEN(Spreadsheet!Y964)=10,ISNUMBER(VALUE(Spreadsheet!Y964))))</f>
        <v>1</v>
      </c>
      <c r="AC964" s="5" t="b">
        <f>OR(ISBLANK(Spreadsheet!AI1174), AND(NOT(ISBLANK(Spreadsheet!AJ1174)), NOT(ISNUMBER(SEARCH("Waive",Spreadsheet!AJ1174)))))</f>
        <v>1</v>
      </c>
      <c r="AD964" s="5" t="b">
        <f>OR(ISBLANK(Spreadsheet!AK1174), AND(NOT(ISBLANK(Spreadsheet!AL1174)), NOT(ISNUMBER(SEARCH("Waive",Spreadsheet!AL1174)))))</f>
        <v>1</v>
      </c>
      <c r="AE964" s="5" t="b">
        <f>OR(ISBLANK(Spreadsheet!AM1174), AND(NOT(ISBLANK(Spreadsheet!AN1174)), NOT(ISNUMBER(SEARCH("Waive", Spreadsheet!AN1174)))))</f>
        <v>1</v>
      </c>
      <c r="AF964" s="5" t="b">
        <f>OR(ISBLANK(Spreadsheet!C1174), NOT(ISBLANK(Spreadsheet!D1174)),NOT(ISBLANK(Spreadsheet!L1174)))</f>
        <v>1</v>
      </c>
      <c r="AG964" s="5" t="b">
        <f>IF(AND(NOT(ISBLANK(Spreadsheet!C1174)), NOT(ISBLANK(Spreadsheet!D1174)),Spreadsheet!C1174&lt;&gt;Spreadsheet!D1174),IF(ISERROR(VLOOKUP(Spreadsheet!C1174, Spreadsheet!$C$6:'Spreadsheet'!$C1173,1,FALSE)), FALSE, TRUE),TRUE)</f>
        <v>1</v>
      </c>
      <c r="AH964" s="5" t="b">
        <f>Spreadsheet!$B$2=Spreadsheet!AD964</f>
        <v>1</v>
      </c>
      <c r="AI964" s="5" t="b">
        <f>IF(ISBLANK(Spreadsheet!G1174),TRUE,IF(OR(LEN(Spreadsheet!G1174)&gt;1,ISNUMBER(VALUE(Spreadsheet!G1174))),FALSE,TRUE))</f>
        <v>1</v>
      </c>
      <c r="AJ964" s="5" t="b">
        <f>OR(ISBLANK(Spreadsheet!C1174), NOT(ISBLANK(Spreadsheet!B1174)), NOT(ISBLANK(Spreadsheet!D1174)))</f>
        <v>1</v>
      </c>
      <c r="AK964" s="5" t="b">
        <f t="array" ref="AK964">IF(OR(AND(ISBLANK(Spreadsheet!E1174),ISBLANK(Spreadsheet!D1174),NOT(ISBLANK(Spreadsheet!C1174))),AND(ISBLANK(Spreadsheet!E1174),ISBLANK(Spreadsheet!D1174),ISBLANK(Spreadsheet!C1174))),TRUE,ISNUMBER(MATCH(TRUE,EXACT(Spreadsheet!E1174,Relationships),0)))</f>
        <v>1</v>
      </c>
      <c r="AL964" s="5" t="b">
        <f>IF(NOT(ISBLANK(Spreadsheet!C1174)),IF(OR(ISBLANK(Spreadsheet!F1174),LEN(Spreadsheet!F1174)&gt;40),FALSE,TRUE),TRUE)</f>
        <v>1</v>
      </c>
      <c r="AM964" s="5" t="b">
        <f>IF(NOT(ISBLANK(Spreadsheet!C1174)),IF(OR(ISBLANK(Spreadsheet!H1174),LEN(Spreadsheet!H1174)&gt;40),FALSE,TRUE),TRUE)</f>
        <v>1</v>
      </c>
      <c r="AN964" s="5" t="b">
        <f t="array" ref="AN964">IF(ISBLANK(Spreadsheet!I1174),TRUE,ISNUMBER(MATCH(TRUE,EXACT(Spreadsheet!I1174,GenderValues),0)))</f>
        <v>1</v>
      </c>
      <c r="AO964" s="5" t="b">
        <f ca="1">IF(ISERROR(DATEVALUE(TEXT(Spreadsheet!J1174,"mm/dd/yyyy")) &gt; TODAY()),IF(AND(ISBLANK(Spreadsheet!J1174),ISBLANK(Spreadsheet!C1174)),TRUE,FALSE),IF(DATEVALUE(TEXT(Spreadsheet!J1174,"mm/dd/yyyy")) &gt; TODAY(),FALSE,TRUE))</f>
        <v>1</v>
      </c>
      <c r="AP964" s="5" t="b">
        <f>OR(ISBLANK(Spreadsheet!K1174),LEN(Spreadsheet!K1174)&lt;=100)</f>
        <v>1</v>
      </c>
      <c r="AQ964" s="5" t="b">
        <f t="array" ref="AQ964">IF(OR(AND(ISBLANK(Spreadsheet!L1174),ISBLANK(Spreadsheet!C1174)),AND(NOT(ISBLANK(Spreadsheet!C1174)),NOT(ISBLANK(Spreadsheet!D1174)))),TRUE,ISNUMBER(MATCH(TRUE,EXACT(Spreadsheet!L1174,MaritalStatus),0)))</f>
        <v>1</v>
      </c>
      <c r="AR964" s="5" t="b">
        <f ca="1">IF(ISERROR(DATEVALUE(TEXT(Spreadsheet!M1174,"mm/dd/yyyy")) &gt; TODAY()),IF(ISBLANK(Spreadsheet!M1174),TRUE,FALSE),IF(DATEVALUE(TEXT(Spreadsheet!M1174,"mm/dd/yyyy")) &gt; TODAY(),FALSE,TRUE))</f>
        <v>1</v>
      </c>
      <c r="AS964" s="5" t="b">
        <f>OR(ISBLANK(Spreadsheet!N1174),LEN(Spreadsheet!N1174)&lt;=100)</f>
        <v>1</v>
      </c>
      <c r="AT964" s="5" t="b">
        <f>OR(ISBLANK(Spreadsheet!O1174),UPPER(Spreadsheet!O1174)="YES")</f>
        <v>1</v>
      </c>
      <c r="AU964" s="5" t="b">
        <f>OR(ISBLANK(Spreadsheet!P1174),UPPER(Spreadsheet!P1174)="YES")</f>
        <v>1</v>
      </c>
      <c r="AV964" s="5" t="b">
        <f t="array" ref="AV964">IF(ISBLANK(Spreadsheet!Q1174),TRUE,ISNUMBER(MATCH(TRUE,EXACT(Spreadsheet!Q1174,OnGroupsPriorIns),0)))</f>
        <v>1</v>
      </c>
      <c r="AW964" s="5" t="b">
        <f>OR(ISBLANK(Spreadsheet!R1174),UPPER(Spreadsheet!R1174)="YES")</f>
        <v>1</v>
      </c>
      <c r="AX964" s="5" t="b">
        <f>OR(ISBLANK(Spreadsheet!S1174),UPPER(Spreadsheet!S1174)="YES")</f>
        <v>1</v>
      </c>
      <c r="AY964" s="5" t="b">
        <f>OR(AND(ISBLANK(Spreadsheet!C1174),LEN(Spreadsheet!T1174)=0),AND(NOT(ISBLANK(Spreadsheet!C1174)),LEN(Spreadsheet!T1174)&gt;0,LEN(Spreadsheet!T1174)&lt;=50))</f>
        <v>1</v>
      </c>
      <c r="AZ964" s="5" t="b">
        <f>OR(LEN(Spreadsheet!U1174)=0,AND(LEN(Spreadsheet!U1174)&gt;0,LEN(Spreadsheet!U1174)&lt;=50))</f>
        <v>1</v>
      </c>
      <c r="BA964" s="5" t="b">
        <f>OR(AND(ISBLANK(Spreadsheet!C1174),LEN(Spreadsheet!V1174)=0),AND(NOT(ISBLANK(Spreadsheet!C1174)),LEN(Spreadsheet!V1174)&gt;0,LEN(Spreadsheet!V1174)&lt;=50))</f>
        <v>1</v>
      </c>
      <c r="BB964" s="5" t="b">
        <f t="array" ref="BB964">IF(AND(ISBLANK(Spreadsheet!C1174),LEN(Spreadsheet!W1174)=0),TRUE,ISNUMBER(MATCH(TRUE,EXACT(Spreadsheet!W1174,States),0)))</f>
        <v>1</v>
      </c>
      <c r="BC964" s="5" t="b">
        <f>OR(AND(ISBLANK(Spreadsheet!C1174),LEN(Spreadsheet!X1174)=0),AND(NOT(ISBLANK(Spreadsheet!C1174)),LEN(Spreadsheet!X1174)&gt;0,LEN(Spreadsheet!X1174)=5,ISNUMBER(VALUE(Spreadsheet!X1174))))</f>
        <v>1</v>
      </c>
      <c r="BD964" s="5" t="b">
        <f>OR(ISBLANK(Spreadsheet!Z1174),LEN(Spreadsheet!Z1174)&lt;=50)</f>
        <v>1</v>
      </c>
      <c r="BE964" s="5" t="b">
        <f>ISBLANK(Spreadsheet!AA1174)</f>
        <v>1</v>
      </c>
      <c r="BF964" s="5" t="b">
        <f>ISBLANK(Spreadsheet!AB1174)</f>
        <v>1</v>
      </c>
      <c r="BG964" s="5" t="b">
        <f>IF(ISERROR(DATEVALUE(TEXT(Spreadsheet!AC1174,"mm/dd/yyyy")) &gt; DATEVALUE(TEXT(Spreadsheet!J1174,"mm/dd/yyyy"))),IF(OR(AND(ISBLANK(Spreadsheet!AC1174),ISBLANK(Spreadsheet!C1174)),AND(NOT(ISBLANK(Spreadsheet!C1174)),ISBLANK(Spreadsheet!AC1174),NOT(ISBLANK(Spreadsheet!D1174)))),TRUE,FALSE),IF(DATEVALUE(TEXT(Spreadsheet!AC1174,"mm/dd/yyyy")) &gt; DATEVALUE(TEXT(Spreadsheet!J1174,"mm/dd/yyyy")),TRUE,FALSE))</f>
        <v>1</v>
      </c>
      <c r="BH964" s="5" t="b">
        <f>OR(AND(ISBLANK(Spreadsheet!C1174),ISBLANK(Spreadsheet!AE1174)),AND(NOT(ISBLANK(Spreadsheet!C1174)),NOT(ISBLANK(Spreadsheet!D1174)),ISBLANK(Spreadsheet!AE1174)),AND(NOT(ISBLANK(Spreadsheet!C1174)),ISBLANK(Spreadsheet!D1174),NOT(ISBLANK(Spreadsheet!AE1174)),LEN(Spreadsheet!AE1174)&lt;=100))</f>
        <v>1</v>
      </c>
      <c r="BI964" s="5" t="b">
        <f t="array" ref="BI964">IF(ISBLANK(Spreadsheet!AF1174),TRUE,ISNUMBER(MATCH(TRUE,EXACT(Spreadsheet!AF1174,CobraShortReasons),0)))</f>
        <v>1</v>
      </c>
      <c r="BJ964" s="5" t="b">
        <f ca="1">IF(ISERROR(DATEVALUE(TEXT(Spreadsheet!AG1174,"mm/dd/yyyy")) &gt; TODAY()),IF(ISBLANK(Spreadsheet!AG1174),TRUE,FALSE),IF(DATEVALUE(TEXT(Spreadsheet!AG1174,"mm/dd/yyyy")) &gt; TODAY(),FALSE,TRUE))</f>
        <v>1</v>
      </c>
      <c r="BK964" s="5" t="b">
        <f>OR(ISBLANK(Spreadsheet!AH1174),LEN(Spreadsheet!AH1174)&lt;=25)</f>
        <v>1</v>
      </c>
      <c r="BL964" s="5" t="b">
        <f t="array" aca="1" ref="BL964" ca="1">IF(ISBLANK(Spreadsheet!AI1174),TRUE,ISNUMBER(MATCH(TRUE,EXACT(Spreadsheet!AI1174,INDIRECT(Spreadsheet!$D$2)),0)))</f>
        <v>1</v>
      </c>
      <c r="BM964" s="5" t="b">
        <f t="array" aca="1" ref="BM964" ca="1">IF(ISBLANK(Spreadsheet!AJ1174),TRUE,ISNUMBER(MATCH(TRUE,EXACT(Spreadsheet!AJ1174,INDIRECT(Spreadsheet!BJ964)),0)))</f>
        <v>1</v>
      </c>
      <c r="BN964" s="5" t="b">
        <f t="array" ref="BN964">IF(ISBLANK(Spreadsheet!AK1174),TRUE,ISNUMBER(MATCH(TRUE,EXACT(Spreadsheet!AK1174,DentalPlans),0)))</f>
        <v>1</v>
      </c>
      <c r="BO964" s="5" t="b">
        <f t="array" aca="1" ref="BO964" ca="1">IF(ISBLANK(Spreadsheet!AL1174),TRUE,ISNUMBER(MATCH(TRUE,EXACT(Spreadsheet!AL1174,INDIRECT(Spreadsheet!BK964)),0)))</f>
        <v>1</v>
      </c>
      <c r="BP964" s="5" t="b">
        <f t="array" ref="BP964">IF(ISBLANK(Spreadsheet!AM1174),TRUE,ISNUMBER(MATCH(TRUE,EXACT(Spreadsheet!AM1174,VisionPlans),0)))</f>
        <v>1</v>
      </c>
      <c r="BQ964" s="5" t="b">
        <f t="array" aca="1" ref="BQ964" ca="1">IF(ISBLANK(Spreadsheet!AN1174),TRUE,ISNUMBER(MATCH(TRUE,EXACT(Spreadsheet!AN1174,INDIRECT(Spreadsheet!BL964)),0)))</f>
        <v>1</v>
      </c>
      <c r="BR964" s="5" t="b">
        <f t="array" ref="BR964">IF(ISBLANK(Spreadsheet!AO1174),TRUE,ISNUMBER(MATCH(TRUE,EXACT(Spreadsheet!AO1174,LifeBenefitClasses),0)))</f>
        <v>1</v>
      </c>
      <c r="BS964" s="5" t="b">
        <f>IF(OR(ISBLANK(Spreadsheet!AO1174), Spreadsheet!AO1174="Waive"),IF(ISBLANK(Spreadsheet!AP1174),TRUE,FALSE),IF(OR(AND(NOT(ISBLANK(Spreadsheet!AO1174)),ISBLANK(Spreadsheet!AP1174)),NOT(ISNUMBER(VALUE(Spreadsheet!AP1174)))),FALSE,IF(OR(AND(Spreadsheet!AP1174&lt;6,MOD(Spreadsheet!AP1174*10,5)=0), MOD(Spreadsheet!AP1174,5000)=0),TRUE,FALSE)))</f>
        <v>1</v>
      </c>
      <c r="BT964" s="5" t="b">
        <f t="array" ref="BT964">IF(ISBLANK(Spreadsheet!AQ1174),TRUE,ISNUMBER(MATCH(TRUE,EXACT(Spreadsheet!AQ1174,EnrollWaive),0)))</f>
        <v>1</v>
      </c>
      <c r="BU964" s="5" t="b">
        <f t="array" ref="BU964">IF(ISBLANK(Spreadsheet!AR1174),TRUE,ISNUMBER(MATCH(TRUE,EXACT(Spreadsheet!AR1174,LifeBenefitClasses),0)))</f>
        <v>1</v>
      </c>
      <c r="BV964" s="5" t="b">
        <f>IF(OR(ISBLANK(Spreadsheet!AR1174), Spreadsheet!AR1174="Waive"),IF(ISBLANK(Spreadsheet!AS1174),TRUE,FALSE),IF(OR(AND(NOT(ISBLANK(Spreadsheet!AR1174)),ISBLANK(Spreadsheet!AS1174)),NOT(ISNUMBER(VALUE(Spreadsheet!AS1174)))),FALSE,IF(OR(AND(Spreadsheet!AS1174&lt;6,MOD(Spreadsheet!AS1174*10,5)=0), MOD(Spreadsheet!AS1174,10000)=0),TRUE,FALSE)))</f>
        <v>1</v>
      </c>
      <c r="BW964" s="5" t="b">
        <f t="array" ref="BW964">IF(ISBLANK(Spreadsheet!AT1174),TRUE,ISNUMBER(MATCH(TRUE,EXACT(Spreadsheet!AT1174,LifeBenefitClasses),0)))</f>
        <v>1</v>
      </c>
      <c r="BX964" s="5" t="b">
        <f>IF(OR(ISBLANK(Spreadsheet!AT1174), Spreadsheet!AT1174="Waive"),IF(ISBLANK(Spreadsheet!AU1174),TRUE,FALSE),IF(OR(AND(NOT(ISBLANK(Spreadsheet!AT1174)),ISBLANK(Spreadsheet!AU1174)),NOT(ISNUMBER(VALUE(Spreadsheet!AU1174)))),FALSE,IF(AND(NOT(OR(ISBLANK(Spreadsheet!AT1174),Spreadsheet!AT1174="Waive")),NOT(OR(ISBLANK(Spreadsheet!AR1174),Spreadsheet!AR1174="Waive")),MOD(Spreadsheet!AU1174,5000)=0, Spreadsheet!AU1174&lt;=(Spreadsheet!AS1174*0.5)),TRUE,FALSE)))</f>
        <v>1</v>
      </c>
      <c r="BY964" s="5" t="b">
        <f t="array" ref="BY964">IF(ISBLANK(Spreadsheet!AV1174),TRUE,ISNUMBER(MATCH(TRUE,EXACT(Spreadsheet!AV1174,EnrollWaive),0)))</f>
        <v>1</v>
      </c>
      <c r="BZ964" s="5" t="b">
        <f t="array" ref="BZ964">IF(ISBLANK(Spreadsheet!AW1174),TRUE,ISNUMBER(MATCH(TRUE,EXACT(Spreadsheet!AW1174,LifeBenefitClasses),0)))</f>
        <v>1</v>
      </c>
      <c r="CA964" s="5" t="b">
        <f t="array" ref="CA964">IF(ISBLANK(Spreadsheet!AX1174),TRUE,ISNUMBER(MATCH(TRUE,EXACT(Spreadsheet!AX1174,LifeBenefitClasses),0)))</f>
        <v>1</v>
      </c>
      <c r="CB964" s="5" t="b">
        <f t="array" ref="CB964">IF(ISBLANK(Spreadsheet!AY1174),TRUE,ISNUMBER(MATCH(TRUE,EXACT(Spreadsheet!AY1174,LifeBenefitClasses),0)))</f>
        <v>1</v>
      </c>
      <c r="CC964" s="5" t="b">
        <f t="array" ref="CC964">IF(ISBLANK(Spreadsheet!AZ1174),TRUE,ISNUMBER(MATCH(TRUE,EXACT(Spreadsheet!AZ1174,LifeBenefitClasses),0)))</f>
        <v>1</v>
      </c>
      <c r="CD964" s="5" t="b">
        <f t="array" ref="CD964">IF(ISBLANK(Spreadsheet!BA1174),TRUE,ISNUMBER(MATCH(TRUE,EXACT(Spreadsheet!BA1174,LifeBenefitClasses),0)))</f>
        <v>1</v>
      </c>
      <c r="CE964" s="5" t="b">
        <f>IF(OR(ISBLANK(Spreadsheet!BA1174), Spreadsheet!BA1174="Waive"),IF(ISBLANK(Spreadsheet!BB1174),TRUE,FALSE),IF(OR(AND(NOT(ISBLANK(Spreadsheet!BA1174)),ISBLANK(Spreadsheet!BB1174)),NOT(ISNUMBER(VALUE(Spreadsheet!BB1174))),ISBLANK(Spreadsheet!BC1174),NOT(ISNUMBER(VALUE(Spreadsheet!BC1174)))),FALSE,IF(AND(Spreadsheet!BB1174&gt;=50000,Spreadsheet!BB1174&lt;=250000,MOD(Spreadsheet!BB1174,10000)=0,Spreadsheet!BB1174&lt;=(10*Spreadsheet!BC1174)),TRUE,FALSE)))</f>
        <v>1</v>
      </c>
      <c r="CF964" s="5" t="b">
        <f>IF(NOT(ISBLANK(Spreadsheet!BC964)),AND(ISNUMBER(VALUE(Spreadsheet!BC964)),Spreadsheet!BC964&gt;0),AND(OR(ISBLANK(Spreadsheet!AO964),Spreadsheet!AO964="Waive",AND(NOT(OR(ISBLANK(Spreadsheet!AO964),Spreadsheet!AO964="Waive")),Spreadsheet!AP964&gt;=6)),OR(ISBLANK(Spreadsheet!AR964),AND(NOT(OR(ISBLANK(Spreadsheet!AR964),Spreadsheet!AR964="Waive")),Spreadsheet!AS964&gt;=6)),OR(ISBLANK(Spreadsheet!AW964)),OR(ISBLANK(Spreadsheet!AX964)),OR(ISBLANK(Spreadsheet!AY964)),OR(ISBLANK(Spreadsheet!AZ964)),OR(ISBLANK(Spreadsheet!BA964),Spreadsheet!BA964="Waive")))</f>
        <v>1</v>
      </c>
      <c r="CG964" s="5" t="b">
        <f t="shared" ca="1" si="69"/>
        <v>1</v>
      </c>
    </row>
    <row r="965" spans="8:85" x14ac:dyDescent="0.3">
      <c r="H965" s="5">
        <f t="shared" ca="1" si="66"/>
        <v>2</v>
      </c>
      <c r="I965" s="5" t="str">
        <f t="shared" ca="1" si="67"/>
        <v/>
      </c>
      <c r="J965" s="5" t="str">
        <f>IF(AND(NOT(ISBLANK(Spreadsheet!C1175)),ISBLANK(Spreadsheet!D1175)),Spreadsheet!F1175&amp;" "&amp;Spreadsheet!H1175,"")</f>
        <v/>
      </c>
      <c r="K965" s="5">
        <f>IF(AND(NOT(ISBLANK(Spreadsheet!C1175)),ISBLANK(Spreadsheet!D1175)),COUNTIFS(Spreadsheet!E$786:E1176,"=Child",Spreadsheet!C$786:C1176, "="&amp;Spreadsheet!C1175) + COUNTIFS(Spreadsheet!E$786:E1176,"=Step-child",Spreadsheet!C$786:C1176, "="&amp;Spreadsheet!C1175),0)</f>
        <v>0</v>
      </c>
      <c r="L965" s="5">
        <f>IF(NOT(ISBLANK(J965)),COUNTIFS(Spreadsheet!E$786:E1176,"=Wife",Spreadsheet!C$786:C1176, "="&amp;Spreadsheet!C1175) + COUNTIFS(Spreadsheet!E$786:E1176,"=Husband",Spreadsheet!C$786:C1176, "="&amp;Spreadsheet!C1175),0)</f>
        <v>0</v>
      </c>
      <c r="M965" s="5">
        <f>IF(NOT(ISBLANK(Spreadsheet!AJ1175)),VLOOKUP(Spreadsheet!AJ1175,'Drop Downs'!$P$2:$R$16,3,FALSE),0)</f>
        <v>0</v>
      </c>
      <c r="N965" s="5">
        <f>IF(NOT(ISBLANK(Spreadsheet!AJ1175)), VLOOKUP(Spreadsheet!AJ1175,'Drop Downs'!$P$2:$R$16,2,FALSE),0)</f>
        <v>0</v>
      </c>
      <c r="O965" s="5">
        <f>IF(NOT(ISBLANK(Spreadsheet!AL1175)),VLOOKUP(Spreadsheet!AL1175,'Drop Downs'!$P$2:$R$16,3,FALSE), 0)</f>
        <v>0</v>
      </c>
      <c r="P965" s="5">
        <f>IF(NOT(ISBLANK(Spreadsheet!AL1175)),VLOOKUP(Spreadsheet!AL1175,'Drop Downs'!$P$2:$R$16,2,FALSE),0)</f>
        <v>0</v>
      </c>
      <c r="Q965" s="5">
        <f>IF(NOT(ISBLANK(Spreadsheet!AN1175)),VLOOKUP(Spreadsheet!AN1175,'Drop Downs'!$P$2:$R$16,3,FALSE),0)</f>
        <v>0</v>
      </c>
      <c r="R965" s="5">
        <f>IF(NOT(ISBLANK(Spreadsheet!AN1175)),VLOOKUP(Spreadsheet!AN1175,'Drop Downs'!$P$2:$R$16,2,FALSE),0)</f>
        <v>0</v>
      </c>
      <c r="S965" s="5" t="str">
        <f>IF(OR(M965&gt;K965,N965&gt;L965,O965&gt;K965, Q965&gt;K965,N965&gt;L965, P965&gt;L965, R965&gt;L965),"Member currently has a coverage election over what he/she needs.  Please add more dependents or adjust the coverage election.","")&amp;(IF(AND(NOT(ISBLANK(Spreadsheet!C1175)),NOT(ISBLANK(Spreadsheet!D1175)),ISBLANK(Spreadsheet!E1175)),"Dependent lacks a relationship to member.Please select one from the drop-down.",""))</f>
        <v/>
      </c>
      <c r="T965" s="5" t="b">
        <f t="shared" si="68"/>
        <v>1</v>
      </c>
      <c r="U965" s="5" t="b">
        <f>OR(ISBLANK(Spreadsheet!C1175),IF(NOT(ISBLANK(Spreadsheet!D1175)),NOT(ISBLANK(Spreadsheet!E1175)),TRUE))</f>
        <v>1</v>
      </c>
      <c r="V965" s="5" t="b">
        <f>OR(ISBLANK(Spreadsheet!C1175), NOT(ISBLANK(Spreadsheet!I1175)))</f>
        <v>1</v>
      </c>
      <c r="W965" s="5" t="b">
        <f>OR(ISBLANK(Spreadsheet!D1175),NOT(ISBLANK(Spreadsheet!C1175)))</f>
        <v>1</v>
      </c>
      <c r="X965" s="155" t="str">
        <f>REPT("0",MIN(FIND({1,2,3,4,5,6,7,8,9},Spreadsheet!C1175&amp;"123456789"))-1)&amp;IF(ISBLANK(Spreadsheet!C1175),"",SUMPRODUCT(MID(0&amp;Spreadsheet!C1175,LARGE(INDEX(ISNUMBER(--MID(Spreadsheet!C1175,ROW($1:$225),1))*
 ROW($1:$225),0),ROW($1:$225))+1,1)*10^ROW($1:$225)/10))</f>
        <v/>
      </c>
      <c r="Y965" s="5" t="b">
        <f>IF(NOT(ISBLANK(Spreadsheet!C1175)),IF(AND(ISNUMBER(VALUE(Spreadsheet!C1175)), LEN(Spreadsheet!C1175)=9),TRUE,FALSE),TRUE)</f>
        <v>1</v>
      </c>
      <c r="Z965" s="155" t="str">
        <f>REPT("0",MIN(FIND({1,2,3,4,5,6,7,8,9},Spreadsheet!D1175&amp;"123456789"))-1)&amp;IF(ISBLANK(Spreadsheet!D1175),"",SUMPRODUCT(MID(0&amp;Spreadsheet!D1175,LARGE(INDEX(ISNUMBER(--MID(Spreadsheet!D1175,ROW($1:$225),1))*
 ROW($1:$225),0),ROW($1:$225))+1,1)*10^ROW($1:$225)/10))</f>
        <v/>
      </c>
      <c r="AA965" s="5" t="b">
        <f>IF(AND(NOT(ISBLANK(Spreadsheet!D1175)),NOT(ISBLANK(Spreadsheet!C1175))),IF(AND(ISNUMBER(VALUE(Spreadsheet!D1175)), LEN(Spreadsheet!D1175)=9),TRUE,FALSE),IF(AND(NOT(ISBLANK(Spreadsheet!D1175)),ISBLANK(Spreadsheet!C1175)),FALSE,TRUE))</f>
        <v>1</v>
      </c>
      <c r="AB965" s="5" t="b">
        <f>OR(ISBLANK(Spreadsheet!Y965),IF(NOT(ISBLANK(Spreadsheet!Y965)),LEN(Spreadsheet!Y965)=10,ISNUMBER(VALUE(Spreadsheet!Y965))))</f>
        <v>1</v>
      </c>
      <c r="AC965" s="5" t="b">
        <f>OR(ISBLANK(Spreadsheet!AI1175), AND(NOT(ISBLANK(Spreadsheet!AJ1175)), NOT(ISNUMBER(SEARCH("Waive",Spreadsheet!AJ1175)))))</f>
        <v>1</v>
      </c>
      <c r="AD965" s="5" t="b">
        <f>OR(ISBLANK(Spreadsheet!AK1175), AND(NOT(ISBLANK(Spreadsheet!AL1175)), NOT(ISNUMBER(SEARCH("Waive",Spreadsheet!AL1175)))))</f>
        <v>1</v>
      </c>
      <c r="AE965" s="5" t="b">
        <f>OR(ISBLANK(Spreadsheet!AM1175), AND(NOT(ISBLANK(Spreadsheet!AN1175)), NOT(ISNUMBER(SEARCH("Waive", Spreadsheet!AN1175)))))</f>
        <v>1</v>
      </c>
      <c r="AF965" s="5" t="b">
        <f>OR(ISBLANK(Spreadsheet!C1175), NOT(ISBLANK(Spreadsheet!D1175)),NOT(ISBLANK(Spreadsheet!L1175)))</f>
        <v>1</v>
      </c>
      <c r="AG965" s="5" t="b">
        <f>IF(AND(NOT(ISBLANK(Spreadsheet!C1175)), NOT(ISBLANK(Spreadsheet!D1175)),Spreadsheet!C1175&lt;&gt;Spreadsheet!D1175),IF(ISERROR(VLOOKUP(Spreadsheet!C1175, Spreadsheet!$C$6:'Spreadsheet'!$C1174,1,FALSE)), FALSE, TRUE),TRUE)</f>
        <v>1</v>
      </c>
      <c r="AH965" s="5" t="b">
        <f>Spreadsheet!$B$2=Spreadsheet!AD965</f>
        <v>1</v>
      </c>
      <c r="AI965" s="5" t="b">
        <f>IF(ISBLANK(Spreadsheet!G1175),TRUE,IF(OR(LEN(Spreadsheet!G1175)&gt;1,ISNUMBER(VALUE(Spreadsheet!G1175))),FALSE,TRUE))</f>
        <v>1</v>
      </c>
      <c r="AJ965" s="5" t="b">
        <f>OR(ISBLANK(Spreadsheet!C1175), NOT(ISBLANK(Spreadsheet!B1175)), NOT(ISBLANK(Spreadsheet!D1175)))</f>
        <v>1</v>
      </c>
      <c r="AK965" s="5" t="b">
        <f t="array" ref="AK965">IF(OR(AND(ISBLANK(Spreadsheet!E1175),ISBLANK(Spreadsheet!D1175),NOT(ISBLANK(Spreadsheet!C1175))),AND(ISBLANK(Spreadsheet!E1175),ISBLANK(Spreadsheet!D1175),ISBLANK(Spreadsheet!C1175))),TRUE,ISNUMBER(MATCH(TRUE,EXACT(Spreadsheet!E1175,Relationships),0)))</f>
        <v>1</v>
      </c>
      <c r="AL965" s="5" t="b">
        <f>IF(NOT(ISBLANK(Spreadsheet!C1175)),IF(OR(ISBLANK(Spreadsheet!F1175),LEN(Spreadsheet!F1175)&gt;40),FALSE,TRUE),TRUE)</f>
        <v>1</v>
      </c>
      <c r="AM965" s="5" t="b">
        <f>IF(NOT(ISBLANK(Spreadsheet!C1175)),IF(OR(ISBLANK(Spreadsheet!H1175),LEN(Spreadsheet!H1175)&gt;40),FALSE,TRUE),TRUE)</f>
        <v>1</v>
      </c>
      <c r="AN965" s="5" t="b">
        <f t="array" ref="AN965">IF(ISBLANK(Spreadsheet!I1175),TRUE,ISNUMBER(MATCH(TRUE,EXACT(Spreadsheet!I1175,GenderValues),0)))</f>
        <v>1</v>
      </c>
      <c r="AO965" s="5" t="b">
        <f ca="1">IF(ISERROR(DATEVALUE(TEXT(Spreadsheet!J1175,"mm/dd/yyyy")) &gt; TODAY()),IF(AND(ISBLANK(Spreadsheet!J1175),ISBLANK(Spreadsheet!C1175)),TRUE,FALSE),IF(DATEVALUE(TEXT(Spreadsheet!J1175,"mm/dd/yyyy")) &gt; TODAY(),FALSE,TRUE))</f>
        <v>1</v>
      </c>
      <c r="AP965" s="5" t="b">
        <f>OR(ISBLANK(Spreadsheet!K1175),LEN(Spreadsheet!K1175)&lt;=100)</f>
        <v>1</v>
      </c>
      <c r="AQ965" s="5" t="b">
        <f t="array" ref="AQ965">IF(OR(AND(ISBLANK(Spreadsheet!L1175),ISBLANK(Spreadsheet!C1175)),AND(NOT(ISBLANK(Spreadsheet!C1175)),NOT(ISBLANK(Spreadsheet!D1175)))),TRUE,ISNUMBER(MATCH(TRUE,EXACT(Spreadsheet!L1175,MaritalStatus),0)))</f>
        <v>1</v>
      </c>
      <c r="AR965" s="5" t="b">
        <f ca="1">IF(ISERROR(DATEVALUE(TEXT(Spreadsheet!M1175,"mm/dd/yyyy")) &gt; TODAY()),IF(ISBLANK(Spreadsheet!M1175),TRUE,FALSE),IF(DATEVALUE(TEXT(Spreadsheet!M1175,"mm/dd/yyyy")) &gt; TODAY(),FALSE,TRUE))</f>
        <v>1</v>
      </c>
      <c r="AS965" s="5" t="b">
        <f>OR(ISBLANK(Spreadsheet!N1175),LEN(Spreadsheet!N1175)&lt;=100)</f>
        <v>1</v>
      </c>
      <c r="AT965" s="5" t="b">
        <f>OR(ISBLANK(Spreadsheet!O1175),UPPER(Spreadsheet!O1175)="YES")</f>
        <v>1</v>
      </c>
      <c r="AU965" s="5" t="b">
        <f>OR(ISBLANK(Spreadsheet!P1175),UPPER(Spreadsheet!P1175)="YES")</f>
        <v>1</v>
      </c>
      <c r="AV965" s="5" t="b">
        <f t="array" ref="AV965">IF(ISBLANK(Spreadsheet!Q1175),TRUE,ISNUMBER(MATCH(TRUE,EXACT(Spreadsheet!Q1175,OnGroupsPriorIns),0)))</f>
        <v>1</v>
      </c>
      <c r="AW965" s="5" t="b">
        <f>OR(ISBLANK(Spreadsheet!R1175),UPPER(Spreadsheet!R1175)="YES")</f>
        <v>1</v>
      </c>
      <c r="AX965" s="5" t="b">
        <f>OR(ISBLANK(Spreadsheet!S1175),UPPER(Spreadsheet!S1175)="YES")</f>
        <v>1</v>
      </c>
      <c r="AY965" s="5" t="b">
        <f>OR(AND(ISBLANK(Spreadsheet!C1175),LEN(Spreadsheet!T1175)=0),AND(NOT(ISBLANK(Spreadsheet!C1175)),LEN(Spreadsheet!T1175)&gt;0,LEN(Spreadsheet!T1175)&lt;=50))</f>
        <v>1</v>
      </c>
      <c r="AZ965" s="5" t="b">
        <f>OR(LEN(Spreadsheet!U1175)=0,AND(LEN(Spreadsheet!U1175)&gt;0,LEN(Spreadsheet!U1175)&lt;=50))</f>
        <v>1</v>
      </c>
      <c r="BA965" s="5" t="b">
        <f>OR(AND(ISBLANK(Spreadsheet!C1175),LEN(Spreadsheet!V1175)=0),AND(NOT(ISBLANK(Spreadsheet!C1175)),LEN(Spreadsheet!V1175)&gt;0,LEN(Spreadsheet!V1175)&lt;=50))</f>
        <v>1</v>
      </c>
      <c r="BB965" s="5" t="b">
        <f t="array" ref="BB965">IF(AND(ISBLANK(Spreadsheet!C1175),LEN(Spreadsheet!W1175)=0),TRUE,ISNUMBER(MATCH(TRUE,EXACT(Spreadsheet!W1175,States),0)))</f>
        <v>1</v>
      </c>
      <c r="BC965" s="5" t="b">
        <f>OR(AND(ISBLANK(Spreadsheet!C1175),LEN(Spreadsheet!X1175)=0),AND(NOT(ISBLANK(Spreadsheet!C1175)),LEN(Spreadsheet!X1175)&gt;0,LEN(Spreadsheet!X1175)=5,ISNUMBER(VALUE(Spreadsheet!X1175))))</f>
        <v>1</v>
      </c>
      <c r="BD965" s="5" t="b">
        <f>OR(ISBLANK(Spreadsheet!Z1175),LEN(Spreadsheet!Z1175)&lt;=50)</f>
        <v>1</v>
      </c>
      <c r="BE965" s="5" t="b">
        <f>ISBLANK(Spreadsheet!AA1175)</f>
        <v>1</v>
      </c>
      <c r="BF965" s="5" t="b">
        <f>ISBLANK(Spreadsheet!AB1175)</f>
        <v>1</v>
      </c>
      <c r="BG965" s="5" t="b">
        <f>IF(ISERROR(DATEVALUE(TEXT(Spreadsheet!AC1175,"mm/dd/yyyy")) &gt; DATEVALUE(TEXT(Spreadsheet!J1175,"mm/dd/yyyy"))),IF(OR(AND(ISBLANK(Spreadsheet!AC1175),ISBLANK(Spreadsheet!C1175)),AND(NOT(ISBLANK(Spreadsheet!C1175)),ISBLANK(Spreadsheet!AC1175),NOT(ISBLANK(Spreadsheet!D1175)))),TRUE,FALSE),IF(DATEVALUE(TEXT(Spreadsheet!AC1175,"mm/dd/yyyy")) &gt; DATEVALUE(TEXT(Spreadsheet!J1175,"mm/dd/yyyy")),TRUE,FALSE))</f>
        <v>1</v>
      </c>
      <c r="BH965" s="5" t="b">
        <f>OR(AND(ISBLANK(Spreadsheet!C1175),ISBLANK(Spreadsheet!AE1175)),AND(NOT(ISBLANK(Spreadsheet!C1175)),NOT(ISBLANK(Spreadsheet!D1175)),ISBLANK(Spreadsheet!AE1175)),AND(NOT(ISBLANK(Spreadsheet!C1175)),ISBLANK(Spreadsheet!D1175),NOT(ISBLANK(Spreadsheet!AE1175)),LEN(Spreadsheet!AE1175)&lt;=100))</f>
        <v>1</v>
      </c>
      <c r="BI965" s="5" t="b">
        <f t="array" ref="BI965">IF(ISBLANK(Spreadsheet!AF1175),TRUE,ISNUMBER(MATCH(TRUE,EXACT(Spreadsheet!AF1175,CobraShortReasons),0)))</f>
        <v>1</v>
      </c>
      <c r="BJ965" s="5" t="b">
        <f ca="1">IF(ISERROR(DATEVALUE(TEXT(Spreadsheet!AG1175,"mm/dd/yyyy")) &gt; TODAY()),IF(ISBLANK(Spreadsheet!AG1175),TRUE,FALSE),IF(DATEVALUE(TEXT(Spreadsheet!AG1175,"mm/dd/yyyy")) &gt; TODAY(),FALSE,TRUE))</f>
        <v>1</v>
      </c>
      <c r="BK965" s="5" t="b">
        <f>OR(ISBLANK(Spreadsheet!AH1175),LEN(Spreadsheet!AH1175)&lt;=25)</f>
        <v>1</v>
      </c>
      <c r="BL965" s="5" t="b">
        <f t="array" aca="1" ref="BL965" ca="1">IF(ISBLANK(Spreadsheet!AI1175),TRUE,ISNUMBER(MATCH(TRUE,EXACT(Spreadsheet!AI1175,INDIRECT(Spreadsheet!$D$2)),0)))</f>
        <v>1</v>
      </c>
      <c r="BM965" s="5" t="b">
        <f t="array" aca="1" ref="BM965" ca="1">IF(ISBLANK(Spreadsheet!AJ1175),TRUE,ISNUMBER(MATCH(TRUE,EXACT(Spreadsheet!AJ1175,INDIRECT(Spreadsheet!BJ965)),0)))</f>
        <v>1</v>
      </c>
      <c r="BN965" s="5" t="b">
        <f t="array" ref="BN965">IF(ISBLANK(Spreadsheet!AK1175),TRUE,ISNUMBER(MATCH(TRUE,EXACT(Spreadsheet!AK1175,DentalPlans),0)))</f>
        <v>1</v>
      </c>
      <c r="BO965" s="5" t="b">
        <f t="array" aca="1" ref="BO965" ca="1">IF(ISBLANK(Spreadsheet!AL1175),TRUE,ISNUMBER(MATCH(TRUE,EXACT(Spreadsheet!AL1175,INDIRECT(Spreadsheet!BK965)),0)))</f>
        <v>1</v>
      </c>
      <c r="BP965" s="5" t="b">
        <f t="array" ref="BP965">IF(ISBLANK(Spreadsheet!AM1175),TRUE,ISNUMBER(MATCH(TRUE,EXACT(Spreadsheet!AM1175,VisionPlans),0)))</f>
        <v>1</v>
      </c>
      <c r="BQ965" s="5" t="b">
        <f t="array" aca="1" ref="BQ965" ca="1">IF(ISBLANK(Spreadsheet!AN1175),TRUE,ISNUMBER(MATCH(TRUE,EXACT(Spreadsheet!AN1175,INDIRECT(Spreadsheet!BL965)),0)))</f>
        <v>1</v>
      </c>
      <c r="BR965" s="5" t="b">
        <f t="array" ref="BR965">IF(ISBLANK(Spreadsheet!AO1175),TRUE,ISNUMBER(MATCH(TRUE,EXACT(Spreadsheet!AO1175,LifeBenefitClasses),0)))</f>
        <v>1</v>
      </c>
      <c r="BS965" s="5" t="b">
        <f>IF(OR(ISBLANK(Spreadsheet!AO1175), Spreadsheet!AO1175="Waive"),IF(ISBLANK(Spreadsheet!AP1175),TRUE,FALSE),IF(OR(AND(NOT(ISBLANK(Spreadsheet!AO1175)),ISBLANK(Spreadsheet!AP1175)),NOT(ISNUMBER(VALUE(Spreadsheet!AP1175)))),FALSE,IF(OR(AND(Spreadsheet!AP1175&lt;6,MOD(Spreadsheet!AP1175*10,5)=0), MOD(Spreadsheet!AP1175,5000)=0),TRUE,FALSE)))</f>
        <v>1</v>
      </c>
      <c r="BT965" s="5" t="b">
        <f t="array" ref="BT965">IF(ISBLANK(Spreadsheet!AQ1175),TRUE,ISNUMBER(MATCH(TRUE,EXACT(Spreadsheet!AQ1175,EnrollWaive),0)))</f>
        <v>1</v>
      </c>
      <c r="BU965" s="5" t="b">
        <f t="array" ref="BU965">IF(ISBLANK(Spreadsheet!AR1175),TRUE,ISNUMBER(MATCH(TRUE,EXACT(Spreadsheet!AR1175,LifeBenefitClasses),0)))</f>
        <v>1</v>
      </c>
      <c r="BV965" s="5" t="b">
        <f>IF(OR(ISBLANK(Spreadsheet!AR1175), Spreadsheet!AR1175="Waive"),IF(ISBLANK(Spreadsheet!AS1175),TRUE,FALSE),IF(OR(AND(NOT(ISBLANK(Spreadsheet!AR1175)),ISBLANK(Spreadsheet!AS1175)),NOT(ISNUMBER(VALUE(Spreadsheet!AS1175)))),FALSE,IF(OR(AND(Spreadsheet!AS1175&lt;6,MOD(Spreadsheet!AS1175*10,5)=0), MOD(Spreadsheet!AS1175,10000)=0),TRUE,FALSE)))</f>
        <v>1</v>
      </c>
      <c r="BW965" s="5" t="b">
        <f t="array" ref="BW965">IF(ISBLANK(Spreadsheet!AT1175),TRUE,ISNUMBER(MATCH(TRUE,EXACT(Spreadsheet!AT1175,LifeBenefitClasses),0)))</f>
        <v>1</v>
      </c>
      <c r="BX965" s="5" t="b">
        <f>IF(OR(ISBLANK(Spreadsheet!AT1175), Spreadsheet!AT1175="Waive"),IF(ISBLANK(Spreadsheet!AU1175),TRUE,FALSE),IF(OR(AND(NOT(ISBLANK(Spreadsheet!AT1175)),ISBLANK(Spreadsheet!AU1175)),NOT(ISNUMBER(VALUE(Spreadsheet!AU1175)))),FALSE,IF(AND(NOT(OR(ISBLANK(Spreadsheet!AT1175),Spreadsheet!AT1175="Waive")),NOT(OR(ISBLANK(Spreadsheet!AR1175),Spreadsheet!AR1175="Waive")),MOD(Spreadsheet!AU1175,5000)=0, Spreadsheet!AU1175&lt;=(Spreadsheet!AS1175*0.5)),TRUE,FALSE)))</f>
        <v>1</v>
      </c>
      <c r="BY965" s="5" t="b">
        <f t="array" ref="BY965">IF(ISBLANK(Spreadsheet!AV1175),TRUE,ISNUMBER(MATCH(TRUE,EXACT(Spreadsheet!AV1175,EnrollWaive),0)))</f>
        <v>1</v>
      </c>
      <c r="BZ965" s="5" t="b">
        <f t="array" ref="BZ965">IF(ISBLANK(Spreadsheet!AW1175),TRUE,ISNUMBER(MATCH(TRUE,EXACT(Spreadsheet!AW1175,LifeBenefitClasses),0)))</f>
        <v>1</v>
      </c>
      <c r="CA965" s="5" t="b">
        <f t="array" ref="CA965">IF(ISBLANK(Spreadsheet!AX1175),TRUE,ISNUMBER(MATCH(TRUE,EXACT(Spreadsheet!AX1175,LifeBenefitClasses),0)))</f>
        <v>1</v>
      </c>
      <c r="CB965" s="5" t="b">
        <f t="array" ref="CB965">IF(ISBLANK(Spreadsheet!AY1175),TRUE,ISNUMBER(MATCH(TRUE,EXACT(Spreadsheet!AY1175,LifeBenefitClasses),0)))</f>
        <v>1</v>
      </c>
      <c r="CC965" s="5" t="b">
        <f t="array" ref="CC965">IF(ISBLANK(Spreadsheet!AZ1175),TRUE,ISNUMBER(MATCH(TRUE,EXACT(Spreadsheet!AZ1175,LifeBenefitClasses),0)))</f>
        <v>1</v>
      </c>
      <c r="CD965" s="5" t="b">
        <f t="array" ref="CD965">IF(ISBLANK(Spreadsheet!BA1175),TRUE,ISNUMBER(MATCH(TRUE,EXACT(Spreadsheet!BA1175,LifeBenefitClasses),0)))</f>
        <v>1</v>
      </c>
      <c r="CE965" s="5" t="b">
        <f>IF(OR(ISBLANK(Spreadsheet!BA1175), Spreadsheet!BA1175="Waive"),IF(ISBLANK(Spreadsheet!BB1175),TRUE,FALSE),IF(OR(AND(NOT(ISBLANK(Spreadsheet!BA1175)),ISBLANK(Spreadsheet!BB1175)),NOT(ISNUMBER(VALUE(Spreadsheet!BB1175))),ISBLANK(Spreadsheet!BC1175),NOT(ISNUMBER(VALUE(Spreadsheet!BC1175)))),FALSE,IF(AND(Spreadsheet!BB1175&gt;=50000,Spreadsheet!BB1175&lt;=250000,MOD(Spreadsheet!BB1175,10000)=0,Spreadsheet!BB1175&lt;=(10*Spreadsheet!BC1175)),TRUE,FALSE)))</f>
        <v>1</v>
      </c>
      <c r="CF965" s="5" t="b">
        <f>IF(NOT(ISBLANK(Spreadsheet!BC965)),AND(ISNUMBER(VALUE(Spreadsheet!BC965)),Spreadsheet!BC965&gt;0),AND(OR(ISBLANK(Spreadsheet!AO965),Spreadsheet!AO965="Waive",AND(NOT(OR(ISBLANK(Spreadsheet!AO965),Spreadsheet!AO965="Waive")),Spreadsheet!AP965&gt;=6)),OR(ISBLANK(Spreadsheet!AR965),AND(NOT(OR(ISBLANK(Spreadsheet!AR965),Spreadsheet!AR965="Waive")),Spreadsheet!AS965&gt;=6)),OR(ISBLANK(Spreadsheet!AW965)),OR(ISBLANK(Spreadsheet!AX965)),OR(ISBLANK(Spreadsheet!AY965)),OR(ISBLANK(Spreadsheet!AZ965)),OR(ISBLANK(Spreadsheet!BA965),Spreadsheet!BA965="Waive")))</f>
        <v>1</v>
      </c>
      <c r="CG965" s="5" t="b">
        <f t="shared" ca="1" si="69"/>
        <v>1</v>
      </c>
    </row>
    <row r="966" spans="8:85" x14ac:dyDescent="0.3">
      <c r="H966" s="5">
        <f t="shared" ca="1" si="66"/>
        <v>2</v>
      </c>
      <c r="I966" s="5" t="str">
        <f t="shared" ca="1" si="67"/>
        <v/>
      </c>
      <c r="J966" s="5" t="str">
        <f>IF(AND(NOT(ISBLANK(Spreadsheet!C1176)),ISBLANK(Spreadsheet!D1176)),Spreadsheet!F1176&amp;" "&amp;Spreadsheet!H1176,"")</f>
        <v/>
      </c>
      <c r="K966" s="5">
        <f>IF(AND(NOT(ISBLANK(Spreadsheet!C1176)),ISBLANK(Spreadsheet!D1176)),COUNTIFS(Spreadsheet!E$786:E1177,"=Child",Spreadsheet!C$786:C1177, "="&amp;Spreadsheet!C1176) + COUNTIFS(Spreadsheet!E$786:E1177,"=Step-child",Spreadsheet!C$786:C1177, "="&amp;Spreadsheet!C1176),0)</f>
        <v>0</v>
      </c>
      <c r="L966" s="5">
        <f>IF(NOT(ISBLANK(J966)),COUNTIFS(Spreadsheet!E$786:E1177,"=Wife",Spreadsheet!C$786:C1177, "="&amp;Spreadsheet!C1176) + COUNTIFS(Spreadsheet!E$786:E1177,"=Husband",Spreadsheet!C$786:C1177, "="&amp;Spreadsheet!C1176),0)</f>
        <v>0</v>
      </c>
      <c r="M966" s="5">
        <f>IF(NOT(ISBLANK(Spreadsheet!AJ1176)),VLOOKUP(Spreadsheet!AJ1176,'Drop Downs'!$P$2:$R$16,3,FALSE),0)</f>
        <v>0</v>
      </c>
      <c r="N966" s="5">
        <f>IF(NOT(ISBLANK(Spreadsheet!AJ1176)), VLOOKUP(Spreadsheet!AJ1176,'Drop Downs'!$P$2:$R$16,2,FALSE),0)</f>
        <v>0</v>
      </c>
      <c r="O966" s="5">
        <f>IF(NOT(ISBLANK(Spreadsheet!AL1176)),VLOOKUP(Spreadsheet!AL1176,'Drop Downs'!$P$2:$R$16,3,FALSE), 0)</f>
        <v>0</v>
      </c>
      <c r="P966" s="5">
        <f>IF(NOT(ISBLANK(Spreadsheet!AL1176)),VLOOKUP(Spreadsheet!AL1176,'Drop Downs'!$P$2:$R$16,2,FALSE),0)</f>
        <v>0</v>
      </c>
      <c r="Q966" s="5">
        <f>IF(NOT(ISBLANK(Spreadsheet!AN1176)),VLOOKUP(Spreadsheet!AN1176,'Drop Downs'!$P$2:$R$16,3,FALSE),0)</f>
        <v>0</v>
      </c>
      <c r="R966" s="5">
        <f>IF(NOT(ISBLANK(Spreadsheet!AN1176)),VLOOKUP(Spreadsheet!AN1176,'Drop Downs'!$P$2:$R$16,2,FALSE),0)</f>
        <v>0</v>
      </c>
      <c r="S966" s="5" t="str">
        <f>IF(OR(M966&gt;K966,N966&gt;L966,O966&gt;K966, Q966&gt;K966,N966&gt;L966, P966&gt;L966, R966&gt;L966),"Member currently has a coverage election over what he/she needs.  Please add more dependents or adjust the coverage election.","")&amp;(IF(AND(NOT(ISBLANK(Spreadsheet!C1176)),NOT(ISBLANK(Spreadsheet!D1176)),ISBLANK(Spreadsheet!E1176)),"Dependent lacks a relationship to member.Please select one from the drop-down.",""))</f>
        <v/>
      </c>
      <c r="T966" s="5" t="b">
        <f t="shared" si="68"/>
        <v>1</v>
      </c>
      <c r="U966" s="5" t="b">
        <f>OR(ISBLANK(Spreadsheet!C1176),IF(NOT(ISBLANK(Spreadsheet!D1176)),NOT(ISBLANK(Spreadsheet!E1176)),TRUE))</f>
        <v>1</v>
      </c>
      <c r="V966" s="5" t="b">
        <f>OR(ISBLANK(Spreadsheet!C1176), NOT(ISBLANK(Spreadsheet!I1176)))</f>
        <v>1</v>
      </c>
      <c r="W966" s="5" t="b">
        <f>OR(ISBLANK(Spreadsheet!D1176),NOT(ISBLANK(Spreadsheet!C1176)))</f>
        <v>1</v>
      </c>
      <c r="X966" s="155" t="str">
        <f>REPT("0",MIN(FIND({1,2,3,4,5,6,7,8,9},Spreadsheet!C1176&amp;"123456789"))-1)&amp;IF(ISBLANK(Spreadsheet!C1176),"",SUMPRODUCT(MID(0&amp;Spreadsheet!C1176,LARGE(INDEX(ISNUMBER(--MID(Spreadsheet!C1176,ROW($1:$225),1))*
 ROW($1:$225),0),ROW($1:$225))+1,1)*10^ROW($1:$225)/10))</f>
        <v/>
      </c>
      <c r="Y966" s="5" t="b">
        <f>IF(NOT(ISBLANK(Spreadsheet!C1176)),IF(AND(ISNUMBER(VALUE(Spreadsheet!C1176)), LEN(Spreadsheet!C1176)=9),TRUE,FALSE),TRUE)</f>
        <v>1</v>
      </c>
      <c r="Z966" s="155" t="str">
        <f>REPT("0",MIN(FIND({1,2,3,4,5,6,7,8,9},Spreadsheet!D1176&amp;"123456789"))-1)&amp;IF(ISBLANK(Spreadsheet!D1176),"",SUMPRODUCT(MID(0&amp;Spreadsheet!D1176,LARGE(INDEX(ISNUMBER(--MID(Spreadsheet!D1176,ROW($1:$225),1))*
 ROW($1:$225),0),ROW($1:$225))+1,1)*10^ROW($1:$225)/10))</f>
        <v/>
      </c>
      <c r="AA966" s="5" t="b">
        <f>IF(AND(NOT(ISBLANK(Spreadsheet!D1176)),NOT(ISBLANK(Spreadsheet!C1176))),IF(AND(ISNUMBER(VALUE(Spreadsheet!D1176)), LEN(Spreadsheet!D1176)=9),TRUE,FALSE),IF(AND(NOT(ISBLANK(Spreadsheet!D1176)),ISBLANK(Spreadsheet!C1176)),FALSE,TRUE))</f>
        <v>1</v>
      </c>
      <c r="AB966" s="5" t="b">
        <f>OR(ISBLANK(Spreadsheet!Y966),IF(NOT(ISBLANK(Spreadsheet!Y966)),LEN(Spreadsheet!Y966)=10,ISNUMBER(VALUE(Spreadsheet!Y966))))</f>
        <v>1</v>
      </c>
      <c r="AC966" s="5" t="b">
        <f>OR(ISBLANK(Spreadsheet!AI1176), AND(NOT(ISBLANK(Spreadsheet!AJ1176)), NOT(ISNUMBER(SEARCH("Waive",Spreadsheet!AJ1176)))))</f>
        <v>1</v>
      </c>
      <c r="AD966" s="5" t="b">
        <f>OR(ISBLANK(Spreadsheet!AK1176), AND(NOT(ISBLANK(Spreadsheet!AL1176)), NOT(ISNUMBER(SEARCH("Waive",Spreadsheet!AL1176)))))</f>
        <v>1</v>
      </c>
      <c r="AE966" s="5" t="b">
        <f>OR(ISBLANK(Spreadsheet!AM1176), AND(NOT(ISBLANK(Spreadsheet!AN1176)), NOT(ISNUMBER(SEARCH("Waive", Spreadsheet!AN1176)))))</f>
        <v>1</v>
      </c>
      <c r="AF966" s="5" t="b">
        <f>OR(ISBLANK(Spreadsheet!C1176), NOT(ISBLANK(Spreadsheet!D1176)),NOT(ISBLANK(Spreadsheet!L1176)))</f>
        <v>1</v>
      </c>
      <c r="AG966" s="5" t="b">
        <f>IF(AND(NOT(ISBLANK(Spreadsheet!C1176)), NOT(ISBLANK(Spreadsheet!D1176)),Spreadsheet!C1176&lt;&gt;Spreadsheet!D1176),IF(ISERROR(VLOOKUP(Spreadsheet!C1176, Spreadsheet!$C$6:'Spreadsheet'!$C1175,1,FALSE)), FALSE, TRUE),TRUE)</f>
        <v>1</v>
      </c>
      <c r="AH966" s="5" t="b">
        <f>Spreadsheet!$B$2=Spreadsheet!AD966</f>
        <v>1</v>
      </c>
      <c r="AI966" s="5" t="b">
        <f>IF(ISBLANK(Spreadsheet!G1176),TRUE,IF(OR(LEN(Spreadsheet!G1176)&gt;1,ISNUMBER(VALUE(Spreadsheet!G1176))),FALSE,TRUE))</f>
        <v>1</v>
      </c>
      <c r="AJ966" s="5" t="b">
        <f>OR(ISBLANK(Spreadsheet!C1176), NOT(ISBLANK(Spreadsheet!B1176)), NOT(ISBLANK(Spreadsheet!D1176)))</f>
        <v>1</v>
      </c>
      <c r="AK966" s="5" t="b">
        <f t="array" ref="AK966">IF(OR(AND(ISBLANK(Spreadsheet!E1176),ISBLANK(Spreadsheet!D1176),NOT(ISBLANK(Spreadsheet!C1176))),AND(ISBLANK(Spreadsheet!E1176),ISBLANK(Spreadsheet!D1176),ISBLANK(Spreadsheet!C1176))),TRUE,ISNUMBER(MATCH(TRUE,EXACT(Spreadsheet!E1176,Relationships),0)))</f>
        <v>1</v>
      </c>
      <c r="AL966" s="5" t="b">
        <f>IF(NOT(ISBLANK(Spreadsheet!C1176)),IF(OR(ISBLANK(Spreadsheet!F1176),LEN(Spreadsheet!F1176)&gt;40),FALSE,TRUE),TRUE)</f>
        <v>1</v>
      </c>
      <c r="AM966" s="5" t="b">
        <f>IF(NOT(ISBLANK(Spreadsheet!C1176)),IF(OR(ISBLANK(Spreadsheet!H1176),LEN(Spreadsheet!H1176)&gt;40),FALSE,TRUE),TRUE)</f>
        <v>1</v>
      </c>
      <c r="AN966" s="5" t="b">
        <f t="array" ref="AN966">IF(ISBLANK(Spreadsheet!I1176),TRUE,ISNUMBER(MATCH(TRUE,EXACT(Spreadsheet!I1176,GenderValues),0)))</f>
        <v>1</v>
      </c>
      <c r="AO966" s="5" t="b">
        <f ca="1">IF(ISERROR(DATEVALUE(TEXT(Spreadsheet!J1176,"mm/dd/yyyy")) &gt; TODAY()),IF(AND(ISBLANK(Spreadsheet!J1176),ISBLANK(Spreadsheet!C1176)),TRUE,FALSE),IF(DATEVALUE(TEXT(Spreadsheet!J1176,"mm/dd/yyyy")) &gt; TODAY(),FALSE,TRUE))</f>
        <v>1</v>
      </c>
      <c r="AP966" s="5" t="b">
        <f>OR(ISBLANK(Spreadsheet!K1176),LEN(Spreadsheet!K1176)&lt;=100)</f>
        <v>1</v>
      </c>
      <c r="AQ966" s="5" t="b">
        <f t="array" ref="AQ966">IF(OR(AND(ISBLANK(Spreadsheet!L1176),ISBLANK(Spreadsheet!C1176)),AND(NOT(ISBLANK(Spreadsheet!C1176)),NOT(ISBLANK(Spreadsheet!D1176)))),TRUE,ISNUMBER(MATCH(TRUE,EXACT(Spreadsheet!L1176,MaritalStatus),0)))</f>
        <v>1</v>
      </c>
      <c r="AR966" s="5" t="b">
        <f ca="1">IF(ISERROR(DATEVALUE(TEXT(Spreadsheet!M1176,"mm/dd/yyyy")) &gt; TODAY()),IF(ISBLANK(Spreadsheet!M1176),TRUE,FALSE),IF(DATEVALUE(TEXT(Spreadsheet!M1176,"mm/dd/yyyy")) &gt; TODAY(),FALSE,TRUE))</f>
        <v>1</v>
      </c>
      <c r="AS966" s="5" t="b">
        <f>OR(ISBLANK(Spreadsheet!N1176),LEN(Spreadsheet!N1176)&lt;=100)</f>
        <v>1</v>
      </c>
      <c r="AT966" s="5" t="b">
        <f>OR(ISBLANK(Spreadsheet!O1176),UPPER(Spreadsheet!O1176)="YES")</f>
        <v>1</v>
      </c>
      <c r="AU966" s="5" t="b">
        <f>OR(ISBLANK(Spreadsheet!P1176),UPPER(Spreadsheet!P1176)="YES")</f>
        <v>1</v>
      </c>
      <c r="AV966" s="5" t="b">
        <f t="array" ref="AV966">IF(ISBLANK(Spreadsheet!Q1176),TRUE,ISNUMBER(MATCH(TRUE,EXACT(Spreadsheet!Q1176,OnGroupsPriorIns),0)))</f>
        <v>1</v>
      </c>
      <c r="AW966" s="5" t="b">
        <f>OR(ISBLANK(Spreadsheet!R1176),UPPER(Spreadsheet!R1176)="YES")</f>
        <v>1</v>
      </c>
      <c r="AX966" s="5" t="b">
        <f>OR(ISBLANK(Spreadsheet!S1176),UPPER(Spreadsheet!S1176)="YES")</f>
        <v>1</v>
      </c>
      <c r="AY966" s="5" t="b">
        <f>OR(AND(ISBLANK(Spreadsheet!C1176),LEN(Spreadsheet!T1176)=0),AND(NOT(ISBLANK(Spreadsheet!C1176)),LEN(Spreadsheet!T1176)&gt;0,LEN(Spreadsheet!T1176)&lt;=50))</f>
        <v>1</v>
      </c>
      <c r="AZ966" s="5" t="b">
        <f>OR(LEN(Spreadsheet!U1176)=0,AND(LEN(Spreadsheet!U1176)&gt;0,LEN(Spreadsheet!U1176)&lt;=50))</f>
        <v>1</v>
      </c>
      <c r="BA966" s="5" t="b">
        <f>OR(AND(ISBLANK(Spreadsheet!C1176),LEN(Spreadsheet!V1176)=0),AND(NOT(ISBLANK(Spreadsheet!C1176)),LEN(Spreadsheet!V1176)&gt;0,LEN(Spreadsheet!V1176)&lt;=50))</f>
        <v>1</v>
      </c>
      <c r="BB966" s="5" t="b">
        <f t="array" ref="BB966">IF(AND(ISBLANK(Spreadsheet!C1176),LEN(Spreadsheet!W1176)=0),TRUE,ISNUMBER(MATCH(TRUE,EXACT(Spreadsheet!W1176,States),0)))</f>
        <v>1</v>
      </c>
      <c r="BC966" s="5" t="b">
        <f>OR(AND(ISBLANK(Spreadsheet!C1176),LEN(Spreadsheet!X1176)=0),AND(NOT(ISBLANK(Spreadsheet!C1176)),LEN(Spreadsheet!X1176)&gt;0,LEN(Spreadsheet!X1176)=5,ISNUMBER(VALUE(Spreadsheet!X1176))))</f>
        <v>1</v>
      </c>
      <c r="BD966" s="5" t="b">
        <f>OR(ISBLANK(Spreadsheet!Z1176),LEN(Spreadsheet!Z1176)&lt;=50)</f>
        <v>1</v>
      </c>
      <c r="BE966" s="5" t="b">
        <f>ISBLANK(Spreadsheet!AA1176)</f>
        <v>1</v>
      </c>
      <c r="BF966" s="5" t="b">
        <f>ISBLANK(Spreadsheet!AB1176)</f>
        <v>1</v>
      </c>
      <c r="BG966" s="5" t="b">
        <f>IF(ISERROR(DATEVALUE(TEXT(Spreadsheet!AC1176,"mm/dd/yyyy")) &gt; DATEVALUE(TEXT(Spreadsheet!J1176,"mm/dd/yyyy"))),IF(OR(AND(ISBLANK(Spreadsheet!AC1176),ISBLANK(Spreadsheet!C1176)),AND(NOT(ISBLANK(Spreadsheet!C1176)),ISBLANK(Spreadsheet!AC1176),NOT(ISBLANK(Spreadsheet!D1176)))),TRUE,FALSE),IF(DATEVALUE(TEXT(Spreadsheet!AC1176,"mm/dd/yyyy")) &gt; DATEVALUE(TEXT(Spreadsheet!J1176,"mm/dd/yyyy")),TRUE,FALSE))</f>
        <v>1</v>
      </c>
      <c r="BH966" s="5" t="b">
        <f>OR(AND(ISBLANK(Spreadsheet!C1176),ISBLANK(Spreadsheet!AE1176)),AND(NOT(ISBLANK(Spreadsheet!C1176)),NOT(ISBLANK(Spreadsheet!D1176)),ISBLANK(Spreadsheet!AE1176)),AND(NOT(ISBLANK(Spreadsheet!C1176)),ISBLANK(Spreadsheet!D1176),NOT(ISBLANK(Spreadsheet!AE1176)),LEN(Spreadsheet!AE1176)&lt;=100))</f>
        <v>1</v>
      </c>
      <c r="BI966" s="5" t="b">
        <f t="array" ref="BI966">IF(ISBLANK(Spreadsheet!AF1176),TRUE,ISNUMBER(MATCH(TRUE,EXACT(Spreadsheet!AF1176,CobraShortReasons),0)))</f>
        <v>1</v>
      </c>
      <c r="BJ966" s="5" t="b">
        <f ca="1">IF(ISERROR(DATEVALUE(TEXT(Spreadsheet!AG1176,"mm/dd/yyyy")) &gt; TODAY()),IF(ISBLANK(Spreadsheet!AG1176),TRUE,FALSE),IF(DATEVALUE(TEXT(Spreadsheet!AG1176,"mm/dd/yyyy")) &gt; TODAY(),FALSE,TRUE))</f>
        <v>1</v>
      </c>
      <c r="BK966" s="5" t="b">
        <f>OR(ISBLANK(Spreadsheet!AH1176),LEN(Spreadsheet!AH1176)&lt;=25)</f>
        <v>1</v>
      </c>
      <c r="BL966" s="5" t="b">
        <f t="array" aca="1" ref="BL966" ca="1">IF(ISBLANK(Spreadsheet!AI1176),TRUE,ISNUMBER(MATCH(TRUE,EXACT(Spreadsheet!AI1176,INDIRECT(Spreadsheet!$D$2)),0)))</f>
        <v>1</v>
      </c>
      <c r="BM966" s="5" t="b">
        <f t="array" aca="1" ref="BM966" ca="1">IF(ISBLANK(Spreadsheet!AJ1176),TRUE,ISNUMBER(MATCH(TRUE,EXACT(Spreadsheet!AJ1176,INDIRECT(Spreadsheet!BJ966)),0)))</f>
        <v>1</v>
      </c>
      <c r="BN966" s="5" t="b">
        <f t="array" ref="BN966">IF(ISBLANK(Spreadsheet!AK1176),TRUE,ISNUMBER(MATCH(TRUE,EXACT(Spreadsheet!AK1176,DentalPlans),0)))</f>
        <v>1</v>
      </c>
      <c r="BO966" s="5" t="b">
        <f t="array" aca="1" ref="BO966" ca="1">IF(ISBLANK(Spreadsheet!AL1176),TRUE,ISNUMBER(MATCH(TRUE,EXACT(Spreadsheet!AL1176,INDIRECT(Spreadsheet!BK966)),0)))</f>
        <v>1</v>
      </c>
      <c r="BP966" s="5" t="b">
        <f t="array" ref="BP966">IF(ISBLANK(Spreadsheet!AM1176),TRUE,ISNUMBER(MATCH(TRUE,EXACT(Spreadsheet!AM1176,VisionPlans),0)))</f>
        <v>1</v>
      </c>
      <c r="BQ966" s="5" t="b">
        <f t="array" aca="1" ref="BQ966" ca="1">IF(ISBLANK(Spreadsheet!AN1176),TRUE,ISNUMBER(MATCH(TRUE,EXACT(Spreadsheet!AN1176,INDIRECT(Spreadsheet!BL966)),0)))</f>
        <v>1</v>
      </c>
      <c r="BR966" s="5" t="b">
        <f t="array" ref="BR966">IF(ISBLANK(Spreadsheet!AO1176),TRUE,ISNUMBER(MATCH(TRUE,EXACT(Spreadsheet!AO1176,LifeBenefitClasses),0)))</f>
        <v>1</v>
      </c>
      <c r="BS966" s="5" t="b">
        <f>IF(OR(ISBLANK(Spreadsheet!AO1176), Spreadsheet!AO1176="Waive"),IF(ISBLANK(Spreadsheet!AP1176),TRUE,FALSE),IF(OR(AND(NOT(ISBLANK(Spreadsheet!AO1176)),ISBLANK(Spreadsheet!AP1176)),NOT(ISNUMBER(VALUE(Spreadsheet!AP1176)))),FALSE,IF(OR(AND(Spreadsheet!AP1176&lt;6,MOD(Spreadsheet!AP1176*10,5)=0), MOD(Spreadsheet!AP1176,5000)=0),TRUE,FALSE)))</f>
        <v>1</v>
      </c>
      <c r="BT966" s="5" t="b">
        <f t="array" ref="BT966">IF(ISBLANK(Spreadsheet!AQ1176),TRUE,ISNUMBER(MATCH(TRUE,EXACT(Spreadsheet!AQ1176,EnrollWaive),0)))</f>
        <v>1</v>
      </c>
      <c r="BU966" s="5" t="b">
        <f t="array" ref="BU966">IF(ISBLANK(Spreadsheet!AR1176),TRUE,ISNUMBER(MATCH(TRUE,EXACT(Spreadsheet!AR1176,LifeBenefitClasses),0)))</f>
        <v>1</v>
      </c>
      <c r="BV966" s="5" t="b">
        <f>IF(OR(ISBLANK(Spreadsheet!AR1176), Spreadsheet!AR1176="Waive"),IF(ISBLANK(Spreadsheet!AS1176),TRUE,FALSE),IF(OR(AND(NOT(ISBLANK(Spreadsheet!AR1176)),ISBLANK(Spreadsheet!AS1176)),NOT(ISNUMBER(VALUE(Spreadsheet!AS1176)))),FALSE,IF(OR(AND(Spreadsheet!AS1176&lt;6,MOD(Spreadsheet!AS1176*10,5)=0), MOD(Spreadsheet!AS1176,10000)=0),TRUE,FALSE)))</f>
        <v>1</v>
      </c>
      <c r="BW966" s="5" t="b">
        <f t="array" ref="BW966">IF(ISBLANK(Spreadsheet!AT1176),TRUE,ISNUMBER(MATCH(TRUE,EXACT(Spreadsheet!AT1176,LifeBenefitClasses),0)))</f>
        <v>1</v>
      </c>
      <c r="BX966" s="5" t="b">
        <f>IF(OR(ISBLANK(Spreadsheet!AT1176), Spreadsheet!AT1176="Waive"),IF(ISBLANK(Spreadsheet!AU1176),TRUE,FALSE),IF(OR(AND(NOT(ISBLANK(Spreadsheet!AT1176)),ISBLANK(Spreadsheet!AU1176)),NOT(ISNUMBER(VALUE(Spreadsheet!AU1176)))),FALSE,IF(AND(NOT(OR(ISBLANK(Spreadsheet!AT1176),Spreadsheet!AT1176="Waive")),NOT(OR(ISBLANK(Spreadsheet!AR1176),Spreadsheet!AR1176="Waive")),MOD(Spreadsheet!AU1176,5000)=0, Spreadsheet!AU1176&lt;=(Spreadsheet!AS1176*0.5)),TRUE,FALSE)))</f>
        <v>1</v>
      </c>
      <c r="BY966" s="5" t="b">
        <f t="array" ref="BY966">IF(ISBLANK(Spreadsheet!AV1176),TRUE,ISNUMBER(MATCH(TRUE,EXACT(Spreadsheet!AV1176,EnrollWaive),0)))</f>
        <v>1</v>
      </c>
      <c r="BZ966" s="5" t="b">
        <f t="array" ref="BZ966">IF(ISBLANK(Spreadsheet!AW1176),TRUE,ISNUMBER(MATCH(TRUE,EXACT(Spreadsheet!AW1176,LifeBenefitClasses),0)))</f>
        <v>1</v>
      </c>
      <c r="CA966" s="5" t="b">
        <f t="array" ref="CA966">IF(ISBLANK(Spreadsheet!AX1176),TRUE,ISNUMBER(MATCH(TRUE,EXACT(Spreadsheet!AX1176,LifeBenefitClasses),0)))</f>
        <v>1</v>
      </c>
      <c r="CB966" s="5" t="b">
        <f t="array" ref="CB966">IF(ISBLANK(Spreadsheet!AY1176),TRUE,ISNUMBER(MATCH(TRUE,EXACT(Spreadsheet!AY1176,LifeBenefitClasses),0)))</f>
        <v>1</v>
      </c>
      <c r="CC966" s="5" t="b">
        <f t="array" ref="CC966">IF(ISBLANK(Spreadsheet!AZ1176),TRUE,ISNUMBER(MATCH(TRUE,EXACT(Spreadsheet!AZ1176,LifeBenefitClasses),0)))</f>
        <v>1</v>
      </c>
      <c r="CD966" s="5" t="b">
        <f t="array" ref="CD966">IF(ISBLANK(Spreadsheet!BA1176),TRUE,ISNUMBER(MATCH(TRUE,EXACT(Spreadsheet!BA1176,LifeBenefitClasses),0)))</f>
        <v>1</v>
      </c>
      <c r="CE966" s="5" t="b">
        <f>IF(OR(ISBLANK(Spreadsheet!BA1176), Spreadsheet!BA1176="Waive"),IF(ISBLANK(Spreadsheet!BB1176),TRUE,FALSE),IF(OR(AND(NOT(ISBLANK(Spreadsheet!BA1176)),ISBLANK(Spreadsheet!BB1176)),NOT(ISNUMBER(VALUE(Spreadsheet!BB1176))),ISBLANK(Spreadsheet!BC1176),NOT(ISNUMBER(VALUE(Spreadsheet!BC1176)))),FALSE,IF(AND(Spreadsheet!BB1176&gt;=50000,Spreadsheet!BB1176&lt;=250000,MOD(Spreadsheet!BB1176,10000)=0,Spreadsheet!BB1176&lt;=(10*Spreadsheet!BC1176)),TRUE,FALSE)))</f>
        <v>1</v>
      </c>
      <c r="CF966" s="5" t="b">
        <f>IF(NOT(ISBLANK(Spreadsheet!BC966)),AND(ISNUMBER(VALUE(Spreadsheet!BC966)),Spreadsheet!BC966&gt;0),AND(OR(ISBLANK(Spreadsheet!AO966),Spreadsheet!AO966="Waive",AND(NOT(OR(ISBLANK(Spreadsheet!AO966),Spreadsheet!AO966="Waive")),Spreadsheet!AP966&gt;=6)),OR(ISBLANK(Spreadsheet!AR966),AND(NOT(OR(ISBLANK(Spreadsheet!AR966),Spreadsheet!AR966="Waive")),Spreadsheet!AS966&gt;=6)),OR(ISBLANK(Spreadsheet!AW966)),OR(ISBLANK(Spreadsheet!AX966)),OR(ISBLANK(Spreadsheet!AY966)),OR(ISBLANK(Spreadsheet!AZ966)),OR(ISBLANK(Spreadsheet!BA966),Spreadsheet!BA966="Waive")))</f>
        <v>1</v>
      </c>
      <c r="CG966" s="5" t="b">
        <f t="shared" ca="1" si="69"/>
        <v>1</v>
      </c>
    </row>
    <row r="967" spans="8:85" x14ac:dyDescent="0.3">
      <c r="H967" s="5">
        <f t="shared" ca="1" si="66"/>
        <v>2</v>
      </c>
      <c r="I967" s="5" t="str">
        <f t="shared" ca="1" si="67"/>
        <v/>
      </c>
      <c r="J967" s="5" t="str">
        <f>IF(AND(NOT(ISBLANK(Spreadsheet!C1177)),ISBLANK(Spreadsheet!D1177)),Spreadsheet!F1177&amp;" "&amp;Spreadsheet!H1177,"")</f>
        <v/>
      </c>
      <c r="K967" s="5">
        <f>IF(AND(NOT(ISBLANK(Spreadsheet!C1177)),ISBLANK(Spreadsheet!D1177)),COUNTIFS(Spreadsheet!E$786:E1178,"=Child",Spreadsheet!C$786:C1178, "="&amp;Spreadsheet!C1177) + COUNTIFS(Spreadsheet!E$786:E1178,"=Step-child",Spreadsheet!C$786:C1178, "="&amp;Spreadsheet!C1177),0)</f>
        <v>0</v>
      </c>
      <c r="L967" s="5">
        <f>IF(NOT(ISBLANK(J967)),COUNTIFS(Spreadsheet!E$786:E1178,"=Wife",Spreadsheet!C$786:C1178, "="&amp;Spreadsheet!C1177) + COUNTIFS(Spreadsheet!E$786:E1178,"=Husband",Spreadsheet!C$786:C1178, "="&amp;Spreadsheet!C1177),0)</f>
        <v>0</v>
      </c>
      <c r="M967" s="5">
        <f>IF(NOT(ISBLANK(Spreadsheet!AJ1177)),VLOOKUP(Spreadsheet!AJ1177,'Drop Downs'!$P$2:$R$16,3,FALSE),0)</f>
        <v>0</v>
      </c>
      <c r="N967" s="5">
        <f>IF(NOT(ISBLANK(Spreadsheet!AJ1177)), VLOOKUP(Spreadsheet!AJ1177,'Drop Downs'!$P$2:$R$16,2,FALSE),0)</f>
        <v>0</v>
      </c>
      <c r="O967" s="5">
        <f>IF(NOT(ISBLANK(Spreadsheet!AL1177)),VLOOKUP(Spreadsheet!AL1177,'Drop Downs'!$P$2:$R$16,3,FALSE), 0)</f>
        <v>0</v>
      </c>
      <c r="P967" s="5">
        <f>IF(NOT(ISBLANK(Spreadsheet!AL1177)),VLOOKUP(Spreadsheet!AL1177,'Drop Downs'!$P$2:$R$16,2,FALSE),0)</f>
        <v>0</v>
      </c>
      <c r="Q967" s="5">
        <f>IF(NOT(ISBLANK(Spreadsheet!AN1177)),VLOOKUP(Spreadsheet!AN1177,'Drop Downs'!$P$2:$R$16,3,FALSE),0)</f>
        <v>0</v>
      </c>
      <c r="R967" s="5">
        <f>IF(NOT(ISBLANK(Spreadsheet!AN1177)),VLOOKUP(Spreadsheet!AN1177,'Drop Downs'!$P$2:$R$16,2,FALSE),0)</f>
        <v>0</v>
      </c>
      <c r="S967" s="5" t="str">
        <f>IF(OR(M967&gt;K967,N967&gt;L967,O967&gt;K967, Q967&gt;K967,N967&gt;L967, P967&gt;L967, R967&gt;L967),"Member currently has a coverage election over what he/she needs.  Please add more dependents or adjust the coverage election.","")&amp;(IF(AND(NOT(ISBLANK(Spreadsheet!C1177)),NOT(ISBLANK(Spreadsheet!D1177)),ISBLANK(Spreadsheet!E1177)),"Dependent lacks a relationship to member.Please select one from the drop-down.",""))</f>
        <v/>
      </c>
      <c r="T967" s="5" t="b">
        <f t="shared" si="68"/>
        <v>1</v>
      </c>
      <c r="U967" s="5" t="b">
        <f>OR(ISBLANK(Spreadsheet!C1177),IF(NOT(ISBLANK(Spreadsheet!D1177)),NOT(ISBLANK(Spreadsheet!E1177)),TRUE))</f>
        <v>1</v>
      </c>
      <c r="V967" s="5" t="b">
        <f>OR(ISBLANK(Spreadsheet!C1177), NOT(ISBLANK(Spreadsheet!I1177)))</f>
        <v>1</v>
      </c>
      <c r="W967" s="5" t="b">
        <f>OR(ISBLANK(Spreadsheet!D1177),NOT(ISBLANK(Spreadsheet!C1177)))</f>
        <v>1</v>
      </c>
      <c r="X967" s="155" t="str">
        <f>REPT("0",MIN(FIND({1,2,3,4,5,6,7,8,9},Spreadsheet!C1177&amp;"123456789"))-1)&amp;IF(ISBLANK(Spreadsheet!C1177),"",SUMPRODUCT(MID(0&amp;Spreadsheet!C1177,LARGE(INDEX(ISNUMBER(--MID(Spreadsheet!C1177,ROW($1:$225),1))*
 ROW($1:$225),0),ROW($1:$225))+1,1)*10^ROW($1:$225)/10))</f>
        <v/>
      </c>
      <c r="Y967" s="5" t="b">
        <f>IF(NOT(ISBLANK(Spreadsheet!C1177)),IF(AND(ISNUMBER(VALUE(Spreadsheet!C1177)), LEN(Spreadsheet!C1177)=9),TRUE,FALSE),TRUE)</f>
        <v>1</v>
      </c>
      <c r="Z967" s="155" t="str">
        <f>REPT("0",MIN(FIND({1,2,3,4,5,6,7,8,9},Spreadsheet!D1177&amp;"123456789"))-1)&amp;IF(ISBLANK(Spreadsheet!D1177),"",SUMPRODUCT(MID(0&amp;Spreadsheet!D1177,LARGE(INDEX(ISNUMBER(--MID(Spreadsheet!D1177,ROW($1:$225),1))*
 ROW($1:$225),0),ROW($1:$225))+1,1)*10^ROW($1:$225)/10))</f>
        <v/>
      </c>
      <c r="AA967" s="5" t="b">
        <f>IF(AND(NOT(ISBLANK(Spreadsheet!D1177)),NOT(ISBLANK(Spreadsheet!C1177))),IF(AND(ISNUMBER(VALUE(Spreadsheet!D1177)), LEN(Spreadsheet!D1177)=9),TRUE,FALSE),IF(AND(NOT(ISBLANK(Spreadsheet!D1177)),ISBLANK(Spreadsheet!C1177)),FALSE,TRUE))</f>
        <v>1</v>
      </c>
      <c r="AB967" s="5" t="b">
        <f>OR(ISBLANK(Spreadsheet!Y967),IF(NOT(ISBLANK(Spreadsheet!Y967)),LEN(Spreadsheet!Y967)=10,ISNUMBER(VALUE(Spreadsheet!Y967))))</f>
        <v>1</v>
      </c>
      <c r="AC967" s="5" t="b">
        <f>OR(ISBLANK(Spreadsheet!AI1177), AND(NOT(ISBLANK(Spreadsheet!AJ1177)), NOT(ISNUMBER(SEARCH("Waive",Spreadsheet!AJ1177)))))</f>
        <v>1</v>
      </c>
      <c r="AD967" s="5" t="b">
        <f>OR(ISBLANK(Spreadsheet!AK1177), AND(NOT(ISBLANK(Spreadsheet!AL1177)), NOT(ISNUMBER(SEARCH("Waive",Spreadsheet!AL1177)))))</f>
        <v>1</v>
      </c>
      <c r="AE967" s="5" t="b">
        <f>OR(ISBLANK(Spreadsheet!AM1177), AND(NOT(ISBLANK(Spreadsheet!AN1177)), NOT(ISNUMBER(SEARCH("Waive", Spreadsheet!AN1177)))))</f>
        <v>1</v>
      </c>
      <c r="AF967" s="5" t="b">
        <f>OR(ISBLANK(Spreadsheet!C1177), NOT(ISBLANK(Spreadsheet!D1177)),NOT(ISBLANK(Spreadsheet!L1177)))</f>
        <v>1</v>
      </c>
      <c r="AG967" s="5" t="b">
        <f>IF(AND(NOT(ISBLANK(Spreadsheet!C1177)), NOT(ISBLANK(Spreadsheet!D1177)),Spreadsheet!C1177&lt;&gt;Spreadsheet!D1177),IF(ISERROR(VLOOKUP(Spreadsheet!C1177, Spreadsheet!$C$6:'Spreadsheet'!$C1176,1,FALSE)), FALSE, TRUE),TRUE)</f>
        <v>1</v>
      </c>
      <c r="AH967" s="5" t="b">
        <f>Spreadsheet!$B$2=Spreadsheet!AD967</f>
        <v>1</v>
      </c>
      <c r="AI967" s="5" t="b">
        <f>IF(ISBLANK(Spreadsheet!G1177),TRUE,IF(OR(LEN(Spreadsheet!G1177)&gt;1,ISNUMBER(VALUE(Spreadsheet!G1177))),FALSE,TRUE))</f>
        <v>1</v>
      </c>
      <c r="AJ967" s="5" t="b">
        <f>OR(ISBLANK(Spreadsheet!C1177), NOT(ISBLANK(Spreadsheet!B1177)), NOT(ISBLANK(Spreadsheet!D1177)))</f>
        <v>1</v>
      </c>
      <c r="AK967" s="5" t="b">
        <f t="array" ref="AK967">IF(OR(AND(ISBLANK(Spreadsheet!E1177),ISBLANK(Spreadsheet!D1177),NOT(ISBLANK(Spreadsheet!C1177))),AND(ISBLANK(Spreadsheet!E1177),ISBLANK(Spreadsheet!D1177),ISBLANK(Spreadsheet!C1177))),TRUE,ISNUMBER(MATCH(TRUE,EXACT(Spreadsheet!E1177,Relationships),0)))</f>
        <v>1</v>
      </c>
      <c r="AL967" s="5" t="b">
        <f>IF(NOT(ISBLANK(Spreadsheet!C1177)),IF(OR(ISBLANK(Spreadsheet!F1177),LEN(Spreadsheet!F1177)&gt;40),FALSE,TRUE),TRUE)</f>
        <v>1</v>
      </c>
      <c r="AM967" s="5" t="b">
        <f>IF(NOT(ISBLANK(Spreadsheet!C1177)),IF(OR(ISBLANK(Spreadsheet!H1177),LEN(Spreadsheet!H1177)&gt;40),FALSE,TRUE),TRUE)</f>
        <v>1</v>
      </c>
      <c r="AN967" s="5" t="b">
        <f t="array" ref="AN967">IF(ISBLANK(Spreadsheet!I1177),TRUE,ISNUMBER(MATCH(TRUE,EXACT(Spreadsheet!I1177,GenderValues),0)))</f>
        <v>1</v>
      </c>
      <c r="AO967" s="5" t="b">
        <f ca="1">IF(ISERROR(DATEVALUE(TEXT(Spreadsheet!J1177,"mm/dd/yyyy")) &gt; TODAY()),IF(AND(ISBLANK(Spreadsheet!J1177),ISBLANK(Spreadsheet!C1177)),TRUE,FALSE),IF(DATEVALUE(TEXT(Spreadsheet!J1177,"mm/dd/yyyy")) &gt; TODAY(),FALSE,TRUE))</f>
        <v>1</v>
      </c>
      <c r="AP967" s="5" t="b">
        <f>OR(ISBLANK(Spreadsheet!K1177),LEN(Spreadsheet!K1177)&lt;=100)</f>
        <v>1</v>
      </c>
      <c r="AQ967" s="5" t="b">
        <f t="array" ref="AQ967">IF(OR(AND(ISBLANK(Spreadsheet!L1177),ISBLANK(Spreadsheet!C1177)),AND(NOT(ISBLANK(Spreadsheet!C1177)),NOT(ISBLANK(Spreadsheet!D1177)))),TRUE,ISNUMBER(MATCH(TRUE,EXACT(Spreadsheet!L1177,MaritalStatus),0)))</f>
        <v>1</v>
      </c>
      <c r="AR967" s="5" t="b">
        <f ca="1">IF(ISERROR(DATEVALUE(TEXT(Spreadsheet!M1177,"mm/dd/yyyy")) &gt; TODAY()),IF(ISBLANK(Spreadsheet!M1177),TRUE,FALSE),IF(DATEVALUE(TEXT(Spreadsheet!M1177,"mm/dd/yyyy")) &gt; TODAY(),FALSE,TRUE))</f>
        <v>1</v>
      </c>
      <c r="AS967" s="5" t="b">
        <f>OR(ISBLANK(Spreadsheet!N1177),LEN(Spreadsheet!N1177)&lt;=100)</f>
        <v>1</v>
      </c>
      <c r="AT967" s="5" t="b">
        <f>OR(ISBLANK(Spreadsheet!O1177),UPPER(Spreadsheet!O1177)="YES")</f>
        <v>1</v>
      </c>
      <c r="AU967" s="5" t="b">
        <f>OR(ISBLANK(Spreadsheet!P1177),UPPER(Spreadsheet!P1177)="YES")</f>
        <v>1</v>
      </c>
      <c r="AV967" s="5" t="b">
        <f t="array" ref="AV967">IF(ISBLANK(Spreadsheet!Q1177),TRUE,ISNUMBER(MATCH(TRUE,EXACT(Spreadsheet!Q1177,OnGroupsPriorIns),0)))</f>
        <v>1</v>
      </c>
      <c r="AW967" s="5" t="b">
        <f>OR(ISBLANK(Spreadsheet!R1177),UPPER(Spreadsheet!R1177)="YES")</f>
        <v>1</v>
      </c>
      <c r="AX967" s="5" t="b">
        <f>OR(ISBLANK(Spreadsheet!S1177),UPPER(Spreadsheet!S1177)="YES")</f>
        <v>1</v>
      </c>
      <c r="AY967" s="5" t="b">
        <f>OR(AND(ISBLANK(Spreadsheet!C1177),LEN(Spreadsheet!T1177)=0),AND(NOT(ISBLANK(Spreadsheet!C1177)),LEN(Spreadsheet!T1177)&gt;0,LEN(Spreadsheet!T1177)&lt;=50))</f>
        <v>1</v>
      </c>
      <c r="AZ967" s="5" t="b">
        <f>OR(LEN(Spreadsheet!U1177)=0,AND(LEN(Spreadsheet!U1177)&gt;0,LEN(Spreadsheet!U1177)&lt;=50))</f>
        <v>1</v>
      </c>
      <c r="BA967" s="5" t="b">
        <f>OR(AND(ISBLANK(Spreadsheet!C1177),LEN(Spreadsheet!V1177)=0),AND(NOT(ISBLANK(Spreadsheet!C1177)),LEN(Spreadsheet!V1177)&gt;0,LEN(Spreadsheet!V1177)&lt;=50))</f>
        <v>1</v>
      </c>
      <c r="BB967" s="5" t="b">
        <f t="array" ref="BB967">IF(AND(ISBLANK(Spreadsheet!C1177),LEN(Spreadsheet!W1177)=0),TRUE,ISNUMBER(MATCH(TRUE,EXACT(Spreadsheet!W1177,States),0)))</f>
        <v>1</v>
      </c>
      <c r="BC967" s="5" t="b">
        <f>OR(AND(ISBLANK(Spreadsheet!C1177),LEN(Spreadsheet!X1177)=0),AND(NOT(ISBLANK(Spreadsheet!C1177)),LEN(Spreadsheet!X1177)&gt;0,LEN(Spreadsheet!X1177)=5,ISNUMBER(VALUE(Spreadsheet!X1177))))</f>
        <v>1</v>
      </c>
      <c r="BD967" s="5" t="b">
        <f>OR(ISBLANK(Spreadsheet!Z1177),LEN(Spreadsheet!Z1177)&lt;=50)</f>
        <v>1</v>
      </c>
      <c r="BE967" s="5" t="b">
        <f>ISBLANK(Spreadsheet!AA1177)</f>
        <v>1</v>
      </c>
      <c r="BF967" s="5" t="b">
        <f>ISBLANK(Spreadsheet!AB1177)</f>
        <v>1</v>
      </c>
      <c r="BG967" s="5" t="b">
        <f>IF(ISERROR(DATEVALUE(TEXT(Spreadsheet!AC1177,"mm/dd/yyyy")) &gt; DATEVALUE(TEXT(Spreadsheet!J1177,"mm/dd/yyyy"))),IF(OR(AND(ISBLANK(Spreadsheet!AC1177),ISBLANK(Spreadsheet!C1177)),AND(NOT(ISBLANK(Spreadsheet!C1177)),ISBLANK(Spreadsheet!AC1177),NOT(ISBLANK(Spreadsheet!D1177)))),TRUE,FALSE),IF(DATEVALUE(TEXT(Spreadsheet!AC1177,"mm/dd/yyyy")) &gt; DATEVALUE(TEXT(Spreadsheet!J1177,"mm/dd/yyyy")),TRUE,FALSE))</f>
        <v>1</v>
      </c>
      <c r="BH967" s="5" t="b">
        <f>OR(AND(ISBLANK(Spreadsheet!C1177),ISBLANK(Spreadsheet!AE1177)),AND(NOT(ISBLANK(Spreadsheet!C1177)),NOT(ISBLANK(Spreadsheet!D1177)),ISBLANK(Spreadsheet!AE1177)),AND(NOT(ISBLANK(Spreadsheet!C1177)),ISBLANK(Spreadsheet!D1177),NOT(ISBLANK(Spreadsheet!AE1177)),LEN(Spreadsheet!AE1177)&lt;=100))</f>
        <v>1</v>
      </c>
      <c r="BI967" s="5" t="b">
        <f t="array" ref="BI967">IF(ISBLANK(Spreadsheet!AF1177),TRUE,ISNUMBER(MATCH(TRUE,EXACT(Spreadsheet!AF1177,CobraShortReasons),0)))</f>
        <v>1</v>
      </c>
      <c r="BJ967" s="5" t="b">
        <f ca="1">IF(ISERROR(DATEVALUE(TEXT(Spreadsheet!AG1177,"mm/dd/yyyy")) &gt; TODAY()),IF(ISBLANK(Spreadsheet!AG1177),TRUE,FALSE),IF(DATEVALUE(TEXT(Spreadsheet!AG1177,"mm/dd/yyyy")) &gt; TODAY(),FALSE,TRUE))</f>
        <v>1</v>
      </c>
      <c r="BK967" s="5" t="b">
        <f>OR(ISBLANK(Spreadsheet!AH1177),LEN(Spreadsheet!AH1177)&lt;=25)</f>
        <v>1</v>
      </c>
      <c r="BL967" s="5" t="b">
        <f t="array" aca="1" ref="BL967" ca="1">IF(ISBLANK(Spreadsheet!AI1177),TRUE,ISNUMBER(MATCH(TRUE,EXACT(Spreadsheet!AI1177,INDIRECT(Spreadsheet!$D$2)),0)))</f>
        <v>1</v>
      </c>
      <c r="BM967" s="5" t="b">
        <f t="array" aca="1" ref="BM967" ca="1">IF(ISBLANK(Spreadsheet!AJ1177),TRUE,ISNUMBER(MATCH(TRUE,EXACT(Spreadsheet!AJ1177,INDIRECT(Spreadsheet!BJ967)),0)))</f>
        <v>1</v>
      </c>
      <c r="BN967" s="5" t="b">
        <f t="array" ref="BN967">IF(ISBLANK(Spreadsheet!AK1177),TRUE,ISNUMBER(MATCH(TRUE,EXACT(Spreadsheet!AK1177,DentalPlans),0)))</f>
        <v>1</v>
      </c>
      <c r="BO967" s="5" t="b">
        <f t="array" aca="1" ref="BO967" ca="1">IF(ISBLANK(Spreadsheet!AL1177),TRUE,ISNUMBER(MATCH(TRUE,EXACT(Spreadsheet!AL1177,INDIRECT(Spreadsheet!BK967)),0)))</f>
        <v>1</v>
      </c>
      <c r="BP967" s="5" t="b">
        <f t="array" ref="BP967">IF(ISBLANK(Spreadsheet!AM1177),TRUE,ISNUMBER(MATCH(TRUE,EXACT(Spreadsheet!AM1177,VisionPlans),0)))</f>
        <v>1</v>
      </c>
      <c r="BQ967" s="5" t="b">
        <f t="array" aca="1" ref="BQ967" ca="1">IF(ISBLANK(Spreadsheet!AN1177),TRUE,ISNUMBER(MATCH(TRUE,EXACT(Spreadsheet!AN1177,INDIRECT(Spreadsheet!BL967)),0)))</f>
        <v>1</v>
      </c>
      <c r="BR967" s="5" t="b">
        <f t="array" ref="BR967">IF(ISBLANK(Spreadsheet!AO1177),TRUE,ISNUMBER(MATCH(TRUE,EXACT(Spreadsheet!AO1177,LifeBenefitClasses),0)))</f>
        <v>1</v>
      </c>
      <c r="BS967" s="5" t="b">
        <f>IF(OR(ISBLANK(Spreadsheet!AO1177), Spreadsheet!AO1177="Waive"),IF(ISBLANK(Spreadsheet!AP1177),TRUE,FALSE),IF(OR(AND(NOT(ISBLANK(Spreadsheet!AO1177)),ISBLANK(Spreadsheet!AP1177)),NOT(ISNUMBER(VALUE(Spreadsheet!AP1177)))),FALSE,IF(OR(AND(Spreadsheet!AP1177&lt;6,MOD(Spreadsheet!AP1177*10,5)=0), MOD(Spreadsheet!AP1177,5000)=0),TRUE,FALSE)))</f>
        <v>1</v>
      </c>
      <c r="BT967" s="5" t="b">
        <f t="array" ref="BT967">IF(ISBLANK(Spreadsheet!AQ1177),TRUE,ISNUMBER(MATCH(TRUE,EXACT(Spreadsheet!AQ1177,EnrollWaive),0)))</f>
        <v>1</v>
      </c>
      <c r="BU967" s="5" t="b">
        <f t="array" ref="BU967">IF(ISBLANK(Spreadsheet!AR1177),TRUE,ISNUMBER(MATCH(TRUE,EXACT(Spreadsheet!AR1177,LifeBenefitClasses),0)))</f>
        <v>1</v>
      </c>
      <c r="BV967" s="5" t="b">
        <f>IF(OR(ISBLANK(Spreadsheet!AR1177), Spreadsheet!AR1177="Waive"),IF(ISBLANK(Spreadsheet!AS1177),TRUE,FALSE),IF(OR(AND(NOT(ISBLANK(Spreadsheet!AR1177)),ISBLANK(Spreadsheet!AS1177)),NOT(ISNUMBER(VALUE(Spreadsheet!AS1177)))),FALSE,IF(OR(AND(Spreadsheet!AS1177&lt;6,MOD(Spreadsheet!AS1177*10,5)=0), MOD(Spreadsheet!AS1177,10000)=0),TRUE,FALSE)))</f>
        <v>1</v>
      </c>
      <c r="BW967" s="5" t="b">
        <f t="array" ref="BW967">IF(ISBLANK(Spreadsheet!AT1177),TRUE,ISNUMBER(MATCH(TRUE,EXACT(Spreadsheet!AT1177,LifeBenefitClasses),0)))</f>
        <v>1</v>
      </c>
      <c r="BX967" s="5" t="b">
        <f>IF(OR(ISBLANK(Spreadsheet!AT1177), Spreadsheet!AT1177="Waive"),IF(ISBLANK(Spreadsheet!AU1177),TRUE,FALSE),IF(OR(AND(NOT(ISBLANK(Spreadsheet!AT1177)),ISBLANK(Spreadsheet!AU1177)),NOT(ISNUMBER(VALUE(Spreadsheet!AU1177)))),FALSE,IF(AND(NOT(OR(ISBLANK(Spreadsheet!AT1177),Spreadsheet!AT1177="Waive")),NOT(OR(ISBLANK(Spreadsheet!AR1177),Spreadsheet!AR1177="Waive")),MOD(Spreadsheet!AU1177,5000)=0, Spreadsheet!AU1177&lt;=(Spreadsheet!AS1177*0.5)),TRUE,FALSE)))</f>
        <v>1</v>
      </c>
      <c r="BY967" s="5" t="b">
        <f t="array" ref="BY967">IF(ISBLANK(Spreadsheet!AV1177),TRUE,ISNUMBER(MATCH(TRUE,EXACT(Spreadsheet!AV1177,EnrollWaive),0)))</f>
        <v>1</v>
      </c>
      <c r="BZ967" s="5" t="b">
        <f t="array" ref="BZ967">IF(ISBLANK(Spreadsheet!AW1177),TRUE,ISNUMBER(MATCH(TRUE,EXACT(Spreadsheet!AW1177,LifeBenefitClasses),0)))</f>
        <v>1</v>
      </c>
      <c r="CA967" s="5" t="b">
        <f t="array" ref="CA967">IF(ISBLANK(Spreadsheet!AX1177),TRUE,ISNUMBER(MATCH(TRUE,EXACT(Spreadsheet!AX1177,LifeBenefitClasses),0)))</f>
        <v>1</v>
      </c>
      <c r="CB967" s="5" t="b">
        <f t="array" ref="CB967">IF(ISBLANK(Spreadsheet!AY1177),TRUE,ISNUMBER(MATCH(TRUE,EXACT(Spreadsheet!AY1177,LifeBenefitClasses),0)))</f>
        <v>1</v>
      </c>
      <c r="CC967" s="5" t="b">
        <f t="array" ref="CC967">IF(ISBLANK(Spreadsheet!AZ1177),TRUE,ISNUMBER(MATCH(TRUE,EXACT(Spreadsheet!AZ1177,LifeBenefitClasses),0)))</f>
        <v>1</v>
      </c>
      <c r="CD967" s="5" t="b">
        <f t="array" ref="CD967">IF(ISBLANK(Spreadsheet!BA1177),TRUE,ISNUMBER(MATCH(TRUE,EXACT(Spreadsheet!BA1177,LifeBenefitClasses),0)))</f>
        <v>1</v>
      </c>
      <c r="CE967" s="5" t="b">
        <f>IF(OR(ISBLANK(Spreadsheet!BA1177), Spreadsheet!BA1177="Waive"),IF(ISBLANK(Spreadsheet!BB1177),TRUE,FALSE),IF(OR(AND(NOT(ISBLANK(Spreadsheet!BA1177)),ISBLANK(Spreadsheet!BB1177)),NOT(ISNUMBER(VALUE(Spreadsheet!BB1177))),ISBLANK(Spreadsheet!BC1177),NOT(ISNUMBER(VALUE(Spreadsheet!BC1177)))),FALSE,IF(AND(Spreadsheet!BB1177&gt;=50000,Spreadsheet!BB1177&lt;=250000,MOD(Spreadsheet!BB1177,10000)=0,Spreadsheet!BB1177&lt;=(10*Spreadsheet!BC1177)),TRUE,FALSE)))</f>
        <v>1</v>
      </c>
      <c r="CF967" s="5" t="b">
        <f>IF(NOT(ISBLANK(Spreadsheet!BC967)),AND(ISNUMBER(VALUE(Spreadsheet!BC967)),Spreadsheet!BC967&gt;0),AND(OR(ISBLANK(Spreadsheet!AO967),Spreadsheet!AO967="Waive",AND(NOT(OR(ISBLANK(Spreadsheet!AO967),Spreadsheet!AO967="Waive")),Spreadsheet!AP967&gt;=6)),OR(ISBLANK(Spreadsheet!AR967),AND(NOT(OR(ISBLANK(Spreadsheet!AR967),Spreadsheet!AR967="Waive")),Spreadsheet!AS967&gt;=6)),OR(ISBLANK(Spreadsheet!AW967)),OR(ISBLANK(Spreadsheet!AX967)),OR(ISBLANK(Spreadsheet!AY967)),OR(ISBLANK(Spreadsheet!AZ967)),OR(ISBLANK(Spreadsheet!BA967),Spreadsheet!BA967="Waive")))</f>
        <v>1</v>
      </c>
      <c r="CG967" s="5" t="b">
        <f t="shared" ca="1" si="69"/>
        <v>1</v>
      </c>
    </row>
    <row r="968" spans="8:85" x14ac:dyDescent="0.3">
      <c r="H968" s="5">
        <f t="shared" ca="1" si="66"/>
        <v>2</v>
      </c>
      <c r="I968" s="5" t="str">
        <f t="shared" ca="1" si="67"/>
        <v/>
      </c>
      <c r="J968" s="5" t="str">
        <f>IF(AND(NOT(ISBLANK(Spreadsheet!C1178)),ISBLANK(Spreadsheet!D1178)),Spreadsheet!F1178&amp;" "&amp;Spreadsheet!H1178,"")</f>
        <v/>
      </c>
      <c r="K968" s="5">
        <f>IF(AND(NOT(ISBLANK(Spreadsheet!C1178)),ISBLANK(Spreadsheet!D1178)),COUNTIFS(Spreadsheet!E$786:E1179,"=Child",Spreadsheet!C$786:C1179, "="&amp;Spreadsheet!C1178) + COUNTIFS(Spreadsheet!E$786:E1179,"=Step-child",Spreadsheet!C$786:C1179, "="&amp;Spreadsheet!C1178),0)</f>
        <v>0</v>
      </c>
      <c r="L968" s="5">
        <f>IF(NOT(ISBLANK(J968)),COUNTIFS(Spreadsheet!E$786:E1179,"=Wife",Spreadsheet!C$786:C1179, "="&amp;Spreadsheet!C1178) + COUNTIFS(Spreadsheet!E$786:E1179,"=Husband",Spreadsheet!C$786:C1179, "="&amp;Spreadsheet!C1178),0)</f>
        <v>0</v>
      </c>
      <c r="M968" s="5">
        <f>IF(NOT(ISBLANK(Spreadsheet!AJ1178)),VLOOKUP(Spreadsheet!AJ1178,'Drop Downs'!$P$2:$R$16,3,FALSE),0)</f>
        <v>0</v>
      </c>
      <c r="N968" s="5">
        <f>IF(NOT(ISBLANK(Spreadsheet!AJ1178)), VLOOKUP(Spreadsheet!AJ1178,'Drop Downs'!$P$2:$R$16,2,FALSE),0)</f>
        <v>0</v>
      </c>
      <c r="O968" s="5">
        <f>IF(NOT(ISBLANK(Spreadsheet!AL1178)),VLOOKUP(Spreadsheet!AL1178,'Drop Downs'!$P$2:$R$16,3,FALSE), 0)</f>
        <v>0</v>
      </c>
      <c r="P968" s="5">
        <f>IF(NOT(ISBLANK(Spreadsheet!AL1178)),VLOOKUP(Spreadsheet!AL1178,'Drop Downs'!$P$2:$R$16,2,FALSE),0)</f>
        <v>0</v>
      </c>
      <c r="Q968" s="5">
        <f>IF(NOT(ISBLANK(Spreadsheet!AN1178)),VLOOKUP(Spreadsheet!AN1178,'Drop Downs'!$P$2:$R$16,3,FALSE),0)</f>
        <v>0</v>
      </c>
      <c r="R968" s="5">
        <f>IF(NOT(ISBLANK(Spreadsheet!AN1178)),VLOOKUP(Spreadsheet!AN1178,'Drop Downs'!$P$2:$R$16,2,FALSE),0)</f>
        <v>0</v>
      </c>
      <c r="S968" s="5" t="str">
        <f>IF(OR(M968&gt;K968,N968&gt;L968,O968&gt;K968, Q968&gt;K968,N968&gt;L968, P968&gt;L968, R968&gt;L968),"Member currently has a coverage election over what he/she needs.  Please add more dependents or adjust the coverage election.","")&amp;(IF(AND(NOT(ISBLANK(Spreadsheet!C1178)),NOT(ISBLANK(Spreadsheet!D1178)),ISBLANK(Spreadsheet!E1178)),"Dependent lacks a relationship to member.Please select one from the drop-down.",""))</f>
        <v/>
      </c>
      <c r="T968" s="5" t="b">
        <f t="shared" si="68"/>
        <v>1</v>
      </c>
      <c r="U968" s="5" t="b">
        <f>OR(ISBLANK(Spreadsheet!C1178),IF(NOT(ISBLANK(Spreadsheet!D1178)),NOT(ISBLANK(Spreadsheet!E1178)),TRUE))</f>
        <v>1</v>
      </c>
      <c r="V968" s="5" t="b">
        <f>OR(ISBLANK(Spreadsheet!C1178), NOT(ISBLANK(Spreadsheet!I1178)))</f>
        <v>1</v>
      </c>
      <c r="W968" s="5" t="b">
        <f>OR(ISBLANK(Spreadsheet!D1178),NOT(ISBLANK(Spreadsheet!C1178)))</f>
        <v>1</v>
      </c>
      <c r="X968" s="155" t="str">
        <f>REPT("0",MIN(FIND({1,2,3,4,5,6,7,8,9},Spreadsheet!C1178&amp;"123456789"))-1)&amp;IF(ISBLANK(Spreadsheet!C1178),"",SUMPRODUCT(MID(0&amp;Spreadsheet!C1178,LARGE(INDEX(ISNUMBER(--MID(Spreadsheet!C1178,ROW($1:$225),1))*
 ROW($1:$225),0),ROW($1:$225))+1,1)*10^ROW($1:$225)/10))</f>
        <v/>
      </c>
      <c r="Y968" s="5" t="b">
        <f>IF(NOT(ISBLANK(Spreadsheet!C1178)),IF(AND(ISNUMBER(VALUE(Spreadsheet!C1178)), LEN(Spreadsheet!C1178)=9),TRUE,FALSE),TRUE)</f>
        <v>1</v>
      </c>
      <c r="Z968" s="155" t="str">
        <f>REPT("0",MIN(FIND({1,2,3,4,5,6,7,8,9},Spreadsheet!D1178&amp;"123456789"))-1)&amp;IF(ISBLANK(Spreadsheet!D1178),"",SUMPRODUCT(MID(0&amp;Spreadsheet!D1178,LARGE(INDEX(ISNUMBER(--MID(Spreadsheet!D1178,ROW($1:$225),1))*
 ROW($1:$225),0),ROW($1:$225))+1,1)*10^ROW($1:$225)/10))</f>
        <v/>
      </c>
      <c r="AA968" s="5" t="b">
        <f>IF(AND(NOT(ISBLANK(Spreadsheet!D1178)),NOT(ISBLANK(Spreadsheet!C1178))),IF(AND(ISNUMBER(VALUE(Spreadsheet!D1178)), LEN(Spreadsheet!D1178)=9),TRUE,FALSE),IF(AND(NOT(ISBLANK(Spreadsheet!D1178)),ISBLANK(Spreadsheet!C1178)),FALSE,TRUE))</f>
        <v>1</v>
      </c>
      <c r="AB968" s="5" t="b">
        <f>OR(ISBLANK(Spreadsheet!Y968),IF(NOT(ISBLANK(Spreadsheet!Y968)),LEN(Spreadsheet!Y968)=10,ISNUMBER(VALUE(Spreadsheet!Y968))))</f>
        <v>1</v>
      </c>
      <c r="AC968" s="5" t="b">
        <f>OR(ISBLANK(Spreadsheet!AI1178), AND(NOT(ISBLANK(Spreadsheet!AJ1178)), NOT(ISNUMBER(SEARCH("Waive",Spreadsheet!AJ1178)))))</f>
        <v>1</v>
      </c>
      <c r="AD968" s="5" t="b">
        <f>OR(ISBLANK(Spreadsheet!AK1178), AND(NOT(ISBLANK(Spreadsheet!AL1178)), NOT(ISNUMBER(SEARCH("Waive",Spreadsheet!AL1178)))))</f>
        <v>1</v>
      </c>
      <c r="AE968" s="5" t="b">
        <f>OR(ISBLANK(Spreadsheet!AM1178), AND(NOT(ISBLANK(Spreadsheet!AN1178)), NOT(ISNUMBER(SEARCH("Waive", Spreadsheet!AN1178)))))</f>
        <v>1</v>
      </c>
      <c r="AF968" s="5" t="b">
        <f>OR(ISBLANK(Spreadsheet!C1178), NOT(ISBLANK(Spreadsheet!D1178)),NOT(ISBLANK(Spreadsheet!L1178)))</f>
        <v>1</v>
      </c>
      <c r="AG968" s="5" t="b">
        <f>IF(AND(NOT(ISBLANK(Spreadsheet!C1178)), NOT(ISBLANK(Spreadsheet!D1178)),Spreadsheet!C1178&lt;&gt;Spreadsheet!D1178),IF(ISERROR(VLOOKUP(Spreadsheet!C1178, Spreadsheet!$C$6:'Spreadsheet'!$C1177,1,FALSE)), FALSE, TRUE),TRUE)</f>
        <v>1</v>
      </c>
      <c r="AH968" s="5" t="b">
        <f>Spreadsheet!$B$2=Spreadsheet!AD968</f>
        <v>1</v>
      </c>
      <c r="AI968" s="5" t="b">
        <f>IF(ISBLANK(Spreadsheet!G1178),TRUE,IF(OR(LEN(Spreadsheet!G1178)&gt;1,ISNUMBER(VALUE(Spreadsheet!G1178))),FALSE,TRUE))</f>
        <v>1</v>
      </c>
      <c r="AJ968" s="5" t="b">
        <f>OR(ISBLANK(Spreadsheet!C1178), NOT(ISBLANK(Spreadsheet!B1178)), NOT(ISBLANK(Spreadsheet!D1178)))</f>
        <v>1</v>
      </c>
      <c r="AK968" s="5" t="b">
        <f t="array" ref="AK968">IF(OR(AND(ISBLANK(Spreadsheet!E1178),ISBLANK(Spreadsheet!D1178),NOT(ISBLANK(Spreadsheet!C1178))),AND(ISBLANK(Spreadsheet!E1178),ISBLANK(Spreadsheet!D1178),ISBLANK(Spreadsheet!C1178))),TRUE,ISNUMBER(MATCH(TRUE,EXACT(Spreadsheet!E1178,Relationships),0)))</f>
        <v>1</v>
      </c>
      <c r="AL968" s="5" t="b">
        <f>IF(NOT(ISBLANK(Spreadsheet!C1178)),IF(OR(ISBLANK(Spreadsheet!F1178),LEN(Spreadsheet!F1178)&gt;40),FALSE,TRUE),TRUE)</f>
        <v>1</v>
      </c>
      <c r="AM968" s="5" t="b">
        <f>IF(NOT(ISBLANK(Spreadsheet!C1178)),IF(OR(ISBLANK(Spreadsheet!H1178),LEN(Spreadsheet!H1178)&gt;40),FALSE,TRUE),TRUE)</f>
        <v>1</v>
      </c>
      <c r="AN968" s="5" t="b">
        <f t="array" ref="AN968">IF(ISBLANK(Spreadsheet!I1178),TRUE,ISNUMBER(MATCH(TRUE,EXACT(Spreadsheet!I1178,GenderValues),0)))</f>
        <v>1</v>
      </c>
      <c r="AO968" s="5" t="b">
        <f ca="1">IF(ISERROR(DATEVALUE(TEXT(Spreadsheet!J1178,"mm/dd/yyyy")) &gt; TODAY()),IF(AND(ISBLANK(Spreadsheet!J1178),ISBLANK(Spreadsheet!C1178)),TRUE,FALSE),IF(DATEVALUE(TEXT(Spreadsheet!J1178,"mm/dd/yyyy")) &gt; TODAY(),FALSE,TRUE))</f>
        <v>1</v>
      </c>
      <c r="AP968" s="5" t="b">
        <f>OR(ISBLANK(Spreadsheet!K1178),LEN(Spreadsheet!K1178)&lt;=100)</f>
        <v>1</v>
      </c>
      <c r="AQ968" s="5" t="b">
        <f t="array" ref="AQ968">IF(OR(AND(ISBLANK(Spreadsheet!L1178),ISBLANK(Spreadsheet!C1178)),AND(NOT(ISBLANK(Spreadsheet!C1178)),NOT(ISBLANK(Spreadsheet!D1178)))),TRUE,ISNUMBER(MATCH(TRUE,EXACT(Spreadsheet!L1178,MaritalStatus),0)))</f>
        <v>1</v>
      </c>
      <c r="AR968" s="5" t="b">
        <f ca="1">IF(ISERROR(DATEVALUE(TEXT(Spreadsheet!M1178,"mm/dd/yyyy")) &gt; TODAY()),IF(ISBLANK(Spreadsheet!M1178),TRUE,FALSE),IF(DATEVALUE(TEXT(Spreadsheet!M1178,"mm/dd/yyyy")) &gt; TODAY(),FALSE,TRUE))</f>
        <v>1</v>
      </c>
      <c r="AS968" s="5" t="b">
        <f>OR(ISBLANK(Spreadsheet!N1178),LEN(Spreadsheet!N1178)&lt;=100)</f>
        <v>1</v>
      </c>
      <c r="AT968" s="5" t="b">
        <f>OR(ISBLANK(Spreadsheet!O1178),UPPER(Spreadsheet!O1178)="YES")</f>
        <v>1</v>
      </c>
      <c r="AU968" s="5" t="b">
        <f>OR(ISBLANK(Spreadsheet!P1178),UPPER(Spreadsheet!P1178)="YES")</f>
        <v>1</v>
      </c>
      <c r="AV968" s="5" t="b">
        <f t="array" ref="AV968">IF(ISBLANK(Spreadsheet!Q1178),TRUE,ISNUMBER(MATCH(TRUE,EXACT(Spreadsheet!Q1178,OnGroupsPriorIns),0)))</f>
        <v>1</v>
      </c>
      <c r="AW968" s="5" t="b">
        <f>OR(ISBLANK(Spreadsheet!R1178),UPPER(Spreadsheet!R1178)="YES")</f>
        <v>1</v>
      </c>
      <c r="AX968" s="5" t="b">
        <f>OR(ISBLANK(Spreadsheet!S1178),UPPER(Spreadsheet!S1178)="YES")</f>
        <v>1</v>
      </c>
      <c r="AY968" s="5" t="b">
        <f>OR(AND(ISBLANK(Spreadsheet!C1178),LEN(Spreadsheet!T1178)=0),AND(NOT(ISBLANK(Spreadsheet!C1178)),LEN(Spreadsheet!T1178)&gt;0,LEN(Spreadsheet!T1178)&lt;=50))</f>
        <v>1</v>
      </c>
      <c r="AZ968" s="5" t="b">
        <f>OR(LEN(Spreadsheet!U1178)=0,AND(LEN(Spreadsheet!U1178)&gt;0,LEN(Spreadsheet!U1178)&lt;=50))</f>
        <v>1</v>
      </c>
      <c r="BA968" s="5" t="b">
        <f>OR(AND(ISBLANK(Spreadsheet!C1178),LEN(Spreadsheet!V1178)=0),AND(NOT(ISBLANK(Spreadsheet!C1178)),LEN(Spreadsheet!V1178)&gt;0,LEN(Spreadsheet!V1178)&lt;=50))</f>
        <v>1</v>
      </c>
      <c r="BB968" s="5" t="b">
        <f t="array" ref="BB968">IF(AND(ISBLANK(Spreadsheet!C1178),LEN(Spreadsheet!W1178)=0),TRUE,ISNUMBER(MATCH(TRUE,EXACT(Spreadsheet!W1178,States),0)))</f>
        <v>1</v>
      </c>
      <c r="BC968" s="5" t="b">
        <f>OR(AND(ISBLANK(Spreadsheet!C1178),LEN(Spreadsheet!X1178)=0),AND(NOT(ISBLANK(Spreadsheet!C1178)),LEN(Spreadsheet!X1178)&gt;0,LEN(Spreadsheet!X1178)=5,ISNUMBER(VALUE(Spreadsheet!X1178))))</f>
        <v>1</v>
      </c>
      <c r="BD968" s="5" t="b">
        <f>OR(ISBLANK(Spreadsheet!Z1178),LEN(Spreadsheet!Z1178)&lt;=50)</f>
        <v>1</v>
      </c>
      <c r="BE968" s="5" t="b">
        <f>ISBLANK(Spreadsheet!AA1178)</f>
        <v>1</v>
      </c>
      <c r="BF968" s="5" t="b">
        <f>ISBLANK(Spreadsheet!AB1178)</f>
        <v>1</v>
      </c>
      <c r="BG968" s="5" t="b">
        <f>IF(ISERROR(DATEVALUE(TEXT(Spreadsheet!AC1178,"mm/dd/yyyy")) &gt; DATEVALUE(TEXT(Spreadsheet!J1178,"mm/dd/yyyy"))),IF(OR(AND(ISBLANK(Spreadsheet!AC1178),ISBLANK(Spreadsheet!C1178)),AND(NOT(ISBLANK(Spreadsheet!C1178)),ISBLANK(Spreadsheet!AC1178),NOT(ISBLANK(Spreadsheet!D1178)))),TRUE,FALSE),IF(DATEVALUE(TEXT(Spreadsheet!AC1178,"mm/dd/yyyy")) &gt; DATEVALUE(TEXT(Spreadsheet!J1178,"mm/dd/yyyy")),TRUE,FALSE))</f>
        <v>1</v>
      </c>
      <c r="BH968" s="5" t="b">
        <f>OR(AND(ISBLANK(Spreadsheet!C1178),ISBLANK(Spreadsheet!AE1178)),AND(NOT(ISBLANK(Spreadsheet!C1178)),NOT(ISBLANK(Spreadsheet!D1178)),ISBLANK(Spreadsheet!AE1178)),AND(NOT(ISBLANK(Spreadsheet!C1178)),ISBLANK(Spreadsheet!D1178),NOT(ISBLANK(Spreadsheet!AE1178)),LEN(Spreadsheet!AE1178)&lt;=100))</f>
        <v>1</v>
      </c>
      <c r="BI968" s="5" t="b">
        <f t="array" ref="BI968">IF(ISBLANK(Spreadsheet!AF1178),TRUE,ISNUMBER(MATCH(TRUE,EXACT(Spreadsheet!AF1178,CobraShortReasons),0)))</f>
        <v>1</v>
      </c>
      <c r="BJ968" s="5" t="b">
        <f ca="1">IF(ISERROR(DATEVALUE(TEXT(Spreadsheet!AG1178,"mm/dd/yyyy")) &gt; TODAY()),IF(ISBLANK(Spreadsheet!AG1178),TRUE,FALSE),IF(DATEVALUE(TEXT(Spreadsheet!AG1178,"mm/dd/yyyy")) &gt; TODAY(),FALSE,TRUE))</f>
        <v>1</v>
      </c>
      <c r="BK968" s="5" t="b">
        <f>OR(ISBLANK(Spreadsheet!AH1178),LEN(Spreadsheet!AH1178)&lt;=25)</f>
        <v>1</v>
      </c>
      <c r="BL968" s="5" t="b">
        <f t="array" aca="1" ref="BL968" ca="1">IF(ISBLANK(Spreadsheet!AI1178),TRUE,ISNUMBER(MATCH(TRUE,EXACT(Spreadsheet!AI1178,INDIRECT(Spreadsheet!$D$2)),0)))</f>
        <v>1</v>
      </c>
      <c r="BM968" s="5" t="b">
        <f t="array" aca="1" ref="BM968" ca="1">IF(ISBLANK(Spreadsheet!AJ1178),TRUE,ISNUMBER(MATCH(TRUE,EXACT(Spreadsheet!AJ1178,INDIRECT(Spreadsheet!BJ968)),0)))</f>
        <v>1</v>
      </c>
      <c r="BN968" s="5" t="b">
        <f t="array" ref="BN968">IF(ISBLANK(Spreadsheet!AK1178),TRUE,ISNUMBER(MATCH(TRUE,EXACT(Spreadsheet!AK1178,DentalPlans),0)))</f>
        <v>1</v>
      </c>
      <c r="BO968" s="5" t="b">
        <f t="array" aca="1" ref="BO968" ca="1">IF(ISBLANK(Spreadsheet!AL1178),TRUE,ISNUMBER(MATCH(TRUE,EXACT(Spreadsheet!AL1178,INDIRECT(Spreadsheet!BK968)),0)))</f>
        <v>1</v>
      </c>
      <c r="BP968" s="5" t="b">
        <f t="array" ref="BP968">IF(ISBLANK(Spreadsheet!AM1178),TRUE,ISNUMBER(MATCH(TRUE,EXACT(Spreadsheet!AM1178,VisionPlans),0)))</f>
        <v>1</v>
      </c>
      <c r="BQ968" s="5" t="b">
        <f t="array" aca="1" ref="BQ968" ca="1">IF(ISBLANK(Spreadsheet!AN1178),TRUE,ISNUMBER(MATCH(TRUE,EXACT(Spreadsheet!AN1178,INDIRECT(Spreadsheet!BL968)),0)))</f>
        <v>1</v>
      </c>
      <c r="BR968" s="5" t="b">
        <f t="array" ref="BR968">IF(ISBLANK(Spreadsheet!AO1178),TRUE,ISNUMBER(MATCH(TRUE,EXACT(Spreadsheet!AO1178,LifeBenefitClasses),0)))</f>
        <v>1</v>
      </c>
      <c r="BS968" s="5" t="b">
        <f>IF(OR(ISBLANK(Spreadsheet!AO1178), Spreadsheet!AO1178="Waive"),IF(ISBLANK(Spreadsheet!AP1178),TRUE,FALSE),IF(OR(AND(NOT(ISBLANK(Spreadsheet!AO1178)),ISBLANK(Spreadsheet!AP1178)),NOT(ISNUMBER(VALUE(Spreadsheet!AP1178)))),FALSE,IF(OR(AND(Spreadsheet!AP1178&lt;6,MOD(Spreadsheet!AP1178*10,5)=0), MOD(Spreadsheet!AP1178,5000)=0),TRUE,FALSE)))</f>
        <v>1</v>
      </c>
      <c r="BT968" s="5" t="b">
        <f t="array" ref="BT968">IF(ISBLANK(Spreadsheet!AQ1178),TRUE,ISNUMBER(MATCH(TRUE,EXACT(Spreadsheet!AQ1178,EnrollWaive),0)))</f>
        <v>1</v>
      </c>
      <c r="BU968" s="5" t="b">
        <f t="array" ref="BU968">IF(ISBLANK(Spreadsheet!AR1178),TRUE,ISNUMBER(MATCH(TRUE,EXACT(Spreadsheet!AR1178,LifeBenefitClasses),0)))</f>
        <v>1</v>
      </c>
      <c r="BV968" s="5" t="b">
        <f>IF(OR(ISBLANK(Spreadsheet!AR1178), Spreadsheet!AR1178="Waive"),IF(ISBLANK(Spreadsheet!AS1178),TRUE,FALSE),IF(OR(AND(NOT(ISBLANK(Spreadsheet!AR1178)),ISBLANK(Spreadsheet!AS1178)),NOT(ISNUMBER(VALUE(Spreadsheet!AS1178)))),FALSE,IF(OR(AND(Spreadsheet!AS1178&lt;6,MOD(Spreadsheet!AS1178*10,5)=0), MOD(Spreadsheet!AS1178,10000)=0),TRUE,FALSE)))</f>
        <v>1</v>
      </c>
      <c r="BW968" s="5" t="b">
        <f t="array" ref="BW968">IF(ISBLANK(Spreadsheet!AT1178),TRUE,ISNUMBER(MATCH(TRUE,EXACT(Spreadsheet!AT1178,LifeBenefitClasses),0)))</f>
        <v>1</v>
      </c>
      <c r="BX968" s="5" t="b">
        <f>IF(OR(ISBLANK(Spreadsheet!AT1178), Spreadsheet!AT1178="Waive"),IF(ISBLANK(Spreadsheet!AU1178),TRUE,FALSE),IF(OR(AND(NOT(ISBLANK(Spreadsheet!AT1178)),ISBLANK(Spreadsheet!AU1178)),NOT(ISNUMBER(VALUE(Spreadsheet!AU1178)))),FALSE,IF(AND(NOT(OR(ISBLANK(Spreadsheet!AT1178),Spreadsheet!AT1178="Waive")),NOT(OR(ISBLANK(Spreadsheet!AR1178),Spreadsheet!AR1178="Waive")),MOD(Spreadsheet!AU1178,5000)=0, Spreadsheet!AU1178&lt;=(Spreadsheet!AS1178*0.5)),TRUE,FALSE)))</f>
        <v>1</v>
      </c>
      <c r="BY968" s="5" t="b">
        <f t="array" ref="BY968">IF(ISBLANK(Spreadsheet!AV1178),TRUE,ISNUMBER(MATCH(TRUE,EXACT(Spreadsheet!AV1178,EnrollWaive),0)))</f>
        <v>1</v>
      </c>
      <c r="BZ968" s="5" t="b">
        <f t="array" ref="BZ968">IF(ISBLANK(Spreadsheet!AW1178),TRUE,ISNUMBER(MATCH(TRUE,EXACT(Spreadsheet!AW1178,LifeBenefitClasses),0)))</f>
        <v>1</v>
      </c>
      <c r="CA968" s="5" t="b">
        <f t="array" ref="CA968">IF(ISBLANK(Spreadsheet!AX1178),TRUE,ISNUMBER(MATCH(TRUE,EXACT(Spreadsheet!AX1178,LifeBenefitClasses),0)))</f>
        <v>1</v>
      </c>
      <c r="CB968" s="5" t="b">
        <f t="array" ref="CB968">IF(ISBLANK(Spreadsheet!AY1178),TRUE,ISNUMBER(MATCH(TRUE,EXACT(Spreadsheet!AY1178,LifeBenefitClasses),0)))</f>
        <v>1</v>
      </c>
      <c r="CC968" s="5" t="b">
        <f t="array" ref="CC968">IF(ISBLANK(Spreadsheet!AZ1178),TRUE,ISNUMBER(MATCH(TRUE,EXACT(Spreadsheet!AZ1178,LifeBenefitClasses),0)))</f>
        <v>1</v>
      </c>
      <c r="CD968" s="5" t="b">
        <f t="array" ref="CD968">IF(ISBLANK(Spreadsheet!BA1178),TRUE,ISNUMBER(MATCH(TRUE,EXACT(Spreadsheet!BA1178,LifeBenefitClasses),0)))</f>
        <v>1</v>
      </c>
      <c r="CE968" s="5" t="b">
        <f>IF(OR(ISBLANK(Spreadsheet!BA1178), Spreadsheet!BA1178="Waive"),IF(ISBLANK(Spreadsheet!BB1178),TRUE,FALSE),IF(OR(AND(NOT(ISBLANK(Spreadsheet!BA1178)),ISBLANK(Spreadsheet!BB1178)),NOT(ISNUMBER(VALUE(Spreadsheet!BB1178))),ISBLANK(Spreadsheet!BC1178),NOT(ISNUMBER(VALUE(Spreadsheet!BC1178)))),FALSE,IF(AND(Spreadsheet!BB1178&gt;=50000,Spreadsheet!BB1178&lt;=250000,MOD(Spreadsheet!BB1178,10000)=0,Spreadsheet!BB1178&lt;=(10*Spreadsheet!BC1178)),TRUE,FALSE)))</f>
        <v>1</v>
      </c>
      <c r="CF968" s="5" t="b">
        <f>IF(NOT(ISBLANK(Spreadsheet!BC968)),AND(ISNUMBER(VALUE(Spreadsheet!BC968)),Spreadsheet!BC968&gt;0),AND(OR(ISBLANK(Spreadsheet!AO968),Spreadsheet!AO968="Waive",AND(NOT(OR(ISBLANK(Spreadsheet!AO968),Spreadsheet!AO968="Waive")),Spreadsheet!AP968&gt;=6)),OR(ISBLANK(Spreadsheet!AR968),AND(NOT(OR(ISBLANK(Spreadsheet!AR968),Spreadsheet!AR968="Waive")),Spreadsheet!AS968&gt;=6)),OR(ISBLANK(Spreadsheet!AW968)),OR(ISBLANK(Spreadsheet!AX968)),OR(ISBLANK(Spreadsheet!AY968)),OR(ISBLANK(Spreadsheet!AZ968)),OR(ISBLANK(Spreadsheet!BA968),Spreadsheet!BA968="Waive")))</f>
        <v>1</v>
      </c>
      <c r="CG968" s="5" t="b">
        <f t="shared" ca="1" si="69"/>
        <v>1</v>
      </c>
    </row>
    <row r="969" spans="8:85" x14ac:dyDescent="0.3">
      <c r="H969" s="5">
        <f t="shared" ca="1" si="66"/>
        <v>2</v>
      </c>
      <c r="I969" s="5" t="str">
        <f t="shared" ca="1" si="67"/>
        <v/>
      </c>
      <c r="J969" s="5" t="str">
        <f>IF(AND(NOT(ISBLANK(Spreadsheet!C1179)),ISBLANK(Spreadsheet!D1179)),Spreadsheet!F1179&amp;" "&amp;Spreadsheet!H1179,"")</f>
        <v/>
      </c>
      <c r="K969" s="5">
        <f>IF(AND(NOT(ISBLANK(Spreadsheet!C1179)),ISBLANK(Spreadsheet!D1179)),COUNTIFS(Spreadsheet!E$786:E1180,"=Child",Spreadsheet!C$786:C1180, "="&amp;Spreadsheet!C1179) + COUNTIFS(Spreadsheet!E$786:E1180,"=Step-child",Spreadsheet!C$786:C1180, "="&amp;Spreadsheet!C1179),0)</f>
        <v>0</v>
      </c>
      <c r="L969" s="5">
        <f>IF(NOT(ISBLANK(J969)),COUNTIFS(Spreadsheet!E$786:E1180,"=Wife",Spreadsheet!C$786:C1180, "="&amp;Spreadsheet!C1179) + COUNTIFS(Spreadsheet!E$786:E1180,"=Husband",Spreadsheet!C$786:C1180, "="&amp;Spreadsheet!C1179),0)</f>
        <v>0</v>
      </c>
      <c r="M969" s="5">
        <f>IF(NOT(ISBLANK(Spreadsheet!AJ1179)),VLOOKUP(Spreadsheet!AJ1179,'Drop Downs'!$P$2:$R$16,3,FALSE),0)</f>
        <v>0</v>
      </c>
      <c r="N969" s="5">
        <f>IF(NOT(ISBLANK(Spreadsheet!AJ1179)), VLOOKUP(Spreadsheet!AJ1179,'Drop Downs'!$P$2:$R$16,2,FALSE),0)</f>
        <v>0</v>
      </c>
      <c r="O969" s="5">
        <f>IF(NOT(ISBLANK(Spreadsheet!AL1179)),VLOOKUP(Spreadsheet!AL1179,'Drop Downs'!$P$2:$R$16,3,FALSE), 0)</f>
        <v>0</v>
      </c>
      <c r="P969" s="5">
        <f>IF(NOT(ISBLANK(Spreadsheet!AL1179)),VLOOKUP(Spreadsheet!AL1179,'Drop Downs'!$P$2:$R$16,2,FALSE),0)</f>
        <v>0</v>
      </c>
      <c r="Q969" s="5">
        <f>IF(NOT(ISBLANK(Spreadsheet!AN1179)),VLOOKUP(Spreadsheet!AN1179,'Drop Downs'!$P$2:$R$16,3,FALSE),0)</f>
        <v>0</v>
      </c>
      <c r="R969" s="5">
        <f>IF(NOT(ISBLANK(Spreadsheet!AN1179)),VLOOKUP(Spreadsheet!AN1179,'Drop Downs'!$P$2:$R$16,2,FALSE),0)</f>
        <v>0</v>
      </c>
      <c r="S969" s="5" t="str">
        <f>IF(OR(M969&gt;K969,N969&gt;L969,O969&gt;K969, Q969&gt;K969,N969&gt;L969, P969&gt;L969, R969&gt;L969),"Member currently has a coverage election over what he/she needs.  Please add more dependents or adjust the coverage election.","")&amp;(IF(AND(NOT(ISBLANK(Spreadsheet!C1179)),NOT(ISBLANK(Spreadsheet!D1179)),ISBLANK(Spreadsheet!E1179)),"Dependent lacks a relationship to member.Please select one from the drop-down.",""))</f>
        <v/>
      </c>
      <c r="T969" s="5" t="b">
        <f t="shared" si="68"/>
        <v>1</v>
      </c>
      <c r="U969" s="5" t="b">
        <f>OR(ISBLANK(Spreadsheet!C1179),IF(NOT(ISBLANK(Spreadsheet!D1179)),NOT(ISBLANK(Spreadsheet!E1179)),TRUE))</f>
        <v>1</v>
      </c>
      <c r="V969" s="5" t="b">
        <f>OR(ISBLANK(Spreadsheet!C1179), NOT(ISBLANK(Spreadsheet!I1179)))</f>
        <v>1</v>
      </c>
      <c r="W969" s="5" t="b">
        <f>OR(ISBLANK(Spreadsheet!D1179),NOT(ISBLANK(Spreadsheet!C1179)))</f>
        <v>1</v>
      </c>
      <c r="X969" s="155" t="str">
        <f>REPT("0",MIN(FIND({1,2,3,4,5,6,7,8,9},Spreadsheet!C1179&amp;"123456789"))-1)&amp;IF(ISBLANK(Spreadsheet!C1179),"",SUMPRODUCT(MID(0&amp;Spreadsheet!C1179,LARGE(INDEX(ISNUMBER(--MID(Spreadsheet!C1179,ROW($1:$225),1))*
 ROW($1:$225),0),ROW($1:$225))+1,1)*10^ROW($1:$225)/10))</f>
        <v/>
      </c>
      <c r="Y969" s="5" t="b">
        <f>IF(NOT(ISBLANK(Spreadsheet!C1179)),IF(AND(ISNUMBER(VALUE(Spreadsheet!C1179)), LEN(Spreadsheet!C1179)=9),TRUE,FALSE),TRUE)</f>
        <v>1</v>
      </c>
      <c r="Z969" s="155" t="str">
        <f>REPT("0",MIN(FIND({1,2,3,4,5,6,7,8,9},Spreadsheet!D1179&amp;"123456789"))-1)&amp;IF(ISBLANK(Spreadsheet!D1179),"",SUMPRODUCT(MID(0&amp;Spreadsheet!D1179,LARGE(INDEX(ISNUMBER(--MID(Spreadsheet!D1179,ROW($1:$225),1))*
 ROW($1:$225),0),ROW($1:$225))+1,1)*10^ROW($1:$225)/10))</f>
        <v/>
      </c>
      <c r="AA969" s="5" t="b">
        <f>IF(AND(NOT(ISBLANK(Spreadsheet!D1179)),NOT(ISBLANK(Spreadsheet!C1179))),IF(AND(ISNUMBER(VALUE(Spreadsheet!D1179)), LEN(Spreadsheet!D1179)=9),TRUE,FALSE),IF(AND(NOT(ISBLANK(Spreadsheet!D1179)),ISBLANK(Spreadsheet!C1179)),FALSE,TRUE))</f>
        <v>1</v>
      </c>
      <c r="AB969" s="5" t="b">
        <f>OR(ISBLANK(Spreadsheet!Y969),IF(NOT(ISBLANK(Spreadsheet!Y969)),LEN(Spreadsheet!Y969)=10,ISNUMBER(VALUE(Spreadsheet!Y969))))</f>
        <v>1</v>
      </c>
      <c r="AC969" s="5" t="b">
        <f>OR(ISBLANK(Spreadsheet!AI1179), AND(NOT(ISBLANK(Spreadsheet!AJ1179)), NOT(ISNUMBER(SEARCH("Waive",Spreadsheet!AJ1179)))))</f>
        <v>1</v>
      </c>
      <c r="AD969" s="5" t="b">
        <f>OR(ISBLANK(Spreadsheet!AK1179), AND(NOT(ISBLANK(Spreadsheet!AL1179)), NOT(ISNUMBER(SEARCH("Waive",Spreadsheet!AL1179)))))</f>
        <v>1</v>
      </c>
      <c r="AE969" s="5" t="b">
        <f>OR(ISBLANK(Spreadsheet!AM1179), AND(NOT(ISBLANK(Spreadsheet!AN1179)), NOT(ISNUMBER(SEARCH("Waive", Spreadsheet!AN1179)))))</f>
        <v>1</v>
      </c>
      <c r="AF969" s="5" t="b">
        <f>OR(ISBLANK(Spreadsheet!C1179), NOT(ISBLANK(Spreadsheet!D1179)),NOT(ISBLANK(Spreadsheet!L1179)))</f>
        <v>1</v>
      </c>
      <c r="AG969" s="5" t="b">
        <f>IF(AND(NOT(ISBLANK(Spreadsheet!C1179)), NOT(ISBLANK(Spreadsheet!D1179)),Spreadsheet!C1179&lt;&gt;Spreadsheet!D1179),IF(ISERROR(VLOOKUP(Spreadsheet!C1179, Spreadsheet!$C$6:'Spreadsheet'!$C1178,1,FALSE)), FALSE, TRUE),TRUE)</f>
        <v>1</v>
      </c>
      <c r="AH969" s="5" t="b">
        <f>Spreadsheet!$B$2=Spreadsheet!AD969</f>
        <v>1</v>
      </c>
      <c r="AI969" s="5" t="b">
        <f>IF(ISBLANK(Spreadsheet!G1179),TRUE,IF(OR(LEN(Spreadsheet!G1179)&gt;1,ISNUMBER(VALUE(Spreadsheet!G1179))),FALSE,TRUE))</f>
        <v>1</v>
      </c>
      <c r="AJ969" s="5" t="b">
        <f>OR(ISBLANK(Spreadsheet!C1179), NOT(ISBLANK(Spreadsheet!B1179)), NOT(ISBLANK(Spreadsheet!D1179)))</f>
        <v>1</v>
      </c>
      <c r="AK969" s="5" t="b">
        <f t="array" ref="AK969">IF(OR(AND(ISBLANK(Spreadsheet!E1179),ISBLANK(Spreadsheet!D1179),NOT(ISBLANK(Spreadsheet!C1179))),AND(ISBLANK(Spreadsheet!E1179),ISBLANK(Spreadsheet!D1179),ISBLANK(Spreadsheet!C1179))),TRUE,ISNUMBER(MATCH(TRUE,EXACT(Spreadsheet!E1179,Relationships),0)))</f>
        <v>1</v>
      </c>
      <c r="AL969" s="5" t="b">
        <f>IF(NOT(ISBLANK(Spreadsheet!C1179)),IF(OR(ISBLANK(Spreadsheet!F1179),LEN(Spreadsheet!F1179)&gt;40),FALSE,TRUE),TRUE)</f>
        <v>1</v>
      </c>
      <c r="AM969" s="5" t="b">
        <f>IF(NOT(ISBLANK(Spreadsheet!C1179)),IF(OR(ISBLANK(Spreadsheet!H1179),LEN(Spreadsheet!H1179)&gt;40),FALSE,TRUE),TRUE)</f>
        <v>1</v>
      </c>
      <c r="AN969" s="5" t="b">
        <f t="array" ref="AN969">IF(ISBLANK(Spreadsheet!I1179),TRUE,ISNUMBER(MATCH(TRUE,EXACT(Spreadsheet!I1179,GenderValues),0)))</f>
        <v>1</v>
      </c>
      <c r="AO969" s="5" t="b">
        <f ca="1">IF(ISERROR(DATEVALUE(TEXT(Spreadsheet!J1179,"mm/dd/yyyy")) &gt; TODAY()),IF(AND(ISBLANK(Spreadsheet!J1179),ISBLANK(Spreadsheet!C1179)),TRUE,FALSE),IF(DATEVALUE(TEXT(Spreadsheet!J1179,"mm/dd/yyyy")) &gt; TODAY(),FALSE,TRUE))</f>
        <v>1</v>
      </c>
      <c r="AP969" s="5" t="b">
        <f>OR(ISBLANK(Spreadsheet!K1179),LEN(Spreadsheet!K1179)&lt;=100)</f>
        <v>1</v>
      </c>
      <c r="AQ969" s="5" t="b">
        <f t="array" ref="AQ969">IF(OR(AND(ISBLANK(Spreadsheet!L1179),ISBLANK(Spreadsheet!C1179)),AND(NOT(ISBLANK(Spreadsheet!C1179)),NOT(ISBLANK(Spreadsheet!D1179)))),TRUE,ISNUMBER(MATCH(TRUE,EXACT(Spreadsheet!L1179,MaritalStatus),0)))</f>
        <v>1</v>
      </c>
      <c r="AR969" s="5" t="b">
        <f ca="1">IF(ISERROR(DATEVALUE(TEXT(Spreadsheet!M1179,"mm/dd/yyyy")) &gt; TODAY()),IF(ISBLANK(Spreadsheet!M1179),TRUE,FALSE),IF(DATEVALUE(TEXT(Spreadsheet!M1179,"mm/dd/yyyy")) &gt; TODAY(),FALSE,TRUE))</f>
        <v>1</v>
      </c>
      <c r="AS969" s="5" t="b">
        <f>OR(ISBLANK(Spreadsheet!N1179),LEN(Spreadsheet!N1179)&lt;=100)</f>
        <v>1</v>
      </c>
      <c r="AT969" s="5" t="b">
        <f>OR(ISBLANK(Spreadsheet!O1179),UPPER(Spreadsheet!O1179)="YES")</f>
        <v>1</v>
      </c>
      <c r="AU969" s="5" t="b">
        <f>OR(ISBLANK(Spreadsheet!P1179),UPPER(Spreadsheet!P1179)="YES")</f>
        <v>1</v>
      </c>
      <c r="AV969" s="5" t="b">
        <f t="array" ref="AV969">IF(ISBLANK(Spreadsheet!Q1179),TRUE,ISNUMBER(MATCH(TRUE,EXACT(Spreadsheet!Q1179,OnGroupsPriorIns),0)))</f>
        <v>1</v>
      </c>
      <c r="AW969" s="5" t="b">
        <f>OR(ISBLANK(Spreadsheet!R1179),UPPER(Spreadsheet!R1179)="YES")</f>
        <v>1</v>
      </c>
      <c r="AX969" s="5" t="b">
        <f>OR(ISBLANK(Spreadsheet!S1179),UPPER(Spreadsheet!S1179)="YES")</f>
        <v>1</v>
      </c>
      <c r="AY969" s="5" t="b">
        <f>OR(AND(ISBLANK(Spreadsheet!C1179),LEN(Spreadsheet!T1179)=0),AND(NOT(ISBLANK(Spreadsheet!C1179)),LEN(Spreadsheet!T1179)&gt;0,LEN(Spreadsheet!T1179)&lt;=50))</f>
        <v>1</v>
      </c>
      <c r="AZ969" s="5" t="b">
        <f>OR(LEN(Spreadsheet!U1179)=0,AND(LEN(Spreadsheet!U1179)&gt;0,LEN(Spreadsheet!U1179)&lt;=50))</f>
        <v>1</v>
      </c>
      <c r="BA969" s="5" t="b">
        <f>OR(AND(ISBLANK(Spreadsheet!C1179),LEN(Spreadsheet!V1179)=0),AND(NOT(ISBLANK(Spreadsheet!C1179)),LEN(Spreadsheet!V1179)&gt;0,LEN(Spreadsheet!V1179)&lt;=50))</f>
        <v>1</v>
      </c>
      <c r="BB969" s="5" t="b">
        <f t="array" ref="BB969">IF(AND(ISBLANK(Spreadsheet!C1179),LEN(Spreadsheet!W1179)=0),TRUE,ISNUMBER(MATCH(TRUE,EXACT(Spreadsheet!W1179,States),0)))</f>
        <v>1</v>
      </c>
      <c r="BC969" s="5" t="b">
        <f>OR(AND(ISBLANK(Spreadsheet!C1179),LEN(Spreadsheet!X1179)=0),AND(NOT(ISBLANK(Spreadsheet!C1179)),LEN(Spreadsheet!X1179)&gt;0,LEN(Spreadsheet!X1179)=5,ISNUMBER(VALUE(Spreadsheet!X1179))))</f>
        <v>1</v>
      </c>
      <c r="BD969" s="5" t="b">
        <f>OR(ISBLANK(Spreadsheet!Z1179),LEN(Spreadsheet!Z1179)&lt;=50)</f>
        <v>1</v>
      </c>
      <c r="BE969" s="5" t="b">
        <f>ISBLANK(Spreadsheet!AA1179)</f>
        <v>1</v>
      </c>
      <c r="BF969" s="5" t="b">
        <f>ISBLANK(Spreadsheet!AB1179)</f>
        <v>1</v>
      </c>
      <c r="BG969" s="5" t="b">
        <f>IF(ISERROR(DATEVALUE(TEXT(Spreadsheet!AC1179,"mm/dd/yyyy")) &gt; DATEVALUE(TEXT(Spreadsheet!J1179,"mm/dd/yyyy"))),IF(OR(AND(ISBLANK(Spreadsheet!AC1179),ISBLANK(Spreadsheet!C1179)),AND(NOT(ISBLANK(Spreadsheet!C1179)),ISBLANK(Spreadsheet!AC1179),NOT(ISBLANK(Spreadsheet!D1179)))),TRUE,FALSE),IF(DATEVALUE(TEXT(Spreadsheet!AC1179,"mm/dd/yyyy")) &gt; DATEVALUE(TEXT(Spreadsheet!J1179,"mm/dd/yyyy")),TRUE,FALSE))</f>
        <v>1</v>
      </c>
      <c r="BH969" s="5" t="b">
        <f>OR(AND(ISBLANK(Spreadsheet!C1179),ISBLANK(Spreadsheet!AE1179)),AND(NOT(ISBLANK(Spreadsheet!C1179)),NOT(ISBLANK(Spreadsheet!D1179)),ISBLANK(Spreadsheet!AE1179)),AND(NOT(ISBLANK(Spreadsheet!C1179)),ISBLANK(Spreadsheet!D1179),NOT(ISBLANK(Spreadsheet!AE1179)),LEN(Spreadsheet!AE1179)&lt;=100))</f>
        <v>1</v>
      </c>
      <c r="BI969" s="5" t="b">
        <f t="array" ref="BI969">IF(ISBLANK(Spreadsheet!AF1179),TRUE,ISNUMBER(MATCH(TRUE,EXACT(Spreadsheet!AF1179,CobraShortReasons),0)))</f>
        <v>1</v>
      </c>
      <c r="BJ969" s="5" t="b">
        <f ca="1">IF(ISERROR(DATEVALUE(TEXT(Spreadsheet!AG1179,"mm/dd/yyyy")) &gt; TODAY()),IF(ISBLANK(Spreadsheet!AG1179),TRUE,FALSE),IF(DATEVALUE(TEXT(Spreadsheet!AG1179,"mm/dd/yyyy")) &gt; TODAY(),FALSE,TRUE))</f>
        <v>1</v>
      </c>
      <c r="BK969" s="5" t="b">
        <f>OR(ISBLANK(Spreadsheet!AH1179),LEN(Spreadsheet!AH1179)&lt;=25)</f>
        <v>1</v>
      </c>
      <c r="BL969" s="5" t="b">
        <f t="array" aca="1" ref="BL969" ca="1">IF(ISBLANK(Spreadsheet!AI1179),TRUE,ISNUMBER(MATCH(TRUE,EXACT(Spreadsheet!AI1179,INDIRECT(Spreadsheet!$D$2)),0)))</f>
        <v>1</v>
      </c>
      <c r="BM969" s="5" t="b">
        <f t="array" aca="1" ref="BM969" ca="1">IF(ISBLANK(Spreadsheet!AJ1179),TRUE,ISNUMBER(MATCH(TRUE,EXACT(Spreadsheet!AJ1179,INDIRECT(Spreadsheet!BJ969)),0)))</f>
        <v>1</v>
      </c>
      <c r="BN969" s="5" t="b">
        <f t="array" ref="BN969">IF(ISBLANK(Spreadsheet!AK1179),TRUE,ISNUMBER(MATCH(TRUE,EXACT(Spreadsheet!AK1179,DentalPlans),0)))</f>
        <v>1</v>
      </c>
      <c r="BO969" s="5" t="b">
        <f t="array" aca="1" ref="BO969" ca="1">IF(ISBLANK(Spreadsheet!AL1179),TRUE,ISNUMBER(MATCH(TRUE,EXACT(Spreadsheet!AL1179,INDIRECT(Spreadsheet!BK969)),0)))</f>
        <v>1</v>
      </c>
      <c r="BP969" s="5" t="b">
        <f t="array" ref="BP969">IF(ISBLANK(Spreadsheet!AM1179),TRUE,ISNUMBER(MATCH(TRUE,EXACT(Spreadsheet!AM1179,VisionPlans),0)))</f>
        <v>1</v>
      </c>
      <c r="BQ969" s="5" t="b">
        <f t="array" aca="1" ref="BQ969" ca="1">IF(ISBLANK(Spreadsheet!AN1179),TRUE,ISNUMBER(MATCH(TRUE,EXACT(Spreadsheet!AN1179,INDIRECT(Spreadsheet!BL969)),0)))</f>
        <v>1</v>
      </c>
      <c r="BR969" s="5" t="b">
        <f t="array" ref="BR969">IF(ISBLANK(Spreadsheet!AO1179),TRUE,ISNUMBER(MATCH(TRUE,EXACT(Spreadsheet!AO1179,LifeBenefitClasses),0)))</f>
        <v>1</v>
      </c>
      <c r="BS969" s="5" t="b">
        <f>IF(OR(ISBLANK(Spreadsheet!AO1179), Spreadsheet!AO1179="Waive"),IF(ISBLANK(Spreadsheet!AP1179),TRUE,FALSE),IF(OR(AND(NOT(ISBLANK(Spreadsheet!AO1179)),ISBLANK(Spreadsheet!AP1179)),NOT(ISNUMBER(VALUE(Spreadsheet!AP1179)))),FALSE,IF(OR(AND(Spreadsheet!AP1179&lt;6,MOD(Spreadsheet!AP1179*10,5)=0), MOD(Spreadsheet!AP1179,5000)=0),TRUE,FALSE)))</f>
        <v>1</v>
      </c>
      <c r="BT969" s="5" t="b">
        <f t="array" ref="BT969">IF(ISBLANK(Spreadsheet!AQ1179),TRUE,ISNUMBER(MATCH(TRUE,EXACT(Spreadsheet!AQ1179,EnrollWaive),0)))</f>
        <v>1</v>
      </c>
      <c r="BU969" s="5" t="b">
        <f t="array" ref="BU969">IF(ISBLANK(Spreadsheet!AR1179),TRUE,ISNUMBER(MATCH(TRUE,EXACT(Spreadsheet!AR1179,LifeBenefitClasses),0)))</f>
        <v>1</v>
      </c>
      <c r="BV969" s="5" t="b">
        <f>IF(OR(ISBLANK(Spreadsheet!AR1179), Spreadsheet!AR1179="Waive"),IF(ISBLANK(Spreadsheet!AS1179),TRUE,FALSE),IF(OR(AND(NOT(ISBLANK(Spreadsheet!AR1179)),ISBLANK(Spreadsheet!AS1179)),NOT(ISNUMBER(VALUE(Spreadsheet!AS1179)))),FALSE,IF(OR(AND(Spreadsheet!AS1179&lt;6,MOD(Spreadsheet!AS1179*10,5)=0), MOD(Spreadsheet!AS1179,10000)=0),TRUE,FALSE)))</f>
        <v>1</v>
      </c>
      <c r="BW969" s="5" t="b">
        <f t="array" ref="BW969">IF(ISBLANK(Spreadsheet!AT1179),TRUE,ISNUMBER(MATCH(TRUE,EXACT(Spreadsheet!AT1179,LifeBenefitClasses),0)))</f>
        <v>1</v>
      </c>
      <c r="BX969" s="5" t="b">
        <f>IF(OR(ISBLANK(Spreadsheet!AT1179), Spreadsheet!AT1179="Waive"),IF(ISBLANK(Spreadsheet!AU1179),TRUE,FALSE),IF(OR(AND(NOT(ISBLANK(Spreadsheet!AT1179)),ISBLANK(Spreadsheet!AU1179)),NOT(ISNUMBER(VALUE(Spreadsheet!AU1179)))),FALSE,IF(AND(NOT(OR(ISBLANK(Spreadsheet!AT1179),Spreadsheet!AT1179="Waive")),NOT(OR(ISBLANK(Spreadsheet!AR1179),Spreadsheet!AR1179="Waive")),MOD(Spreadsheet!AU1179,5000)=0, Spreadsheet!AU1179&lt;=(Spreadsheet!AS1179*0.5)),TRUE,FALSE)))</f>
        <v>1</v>
      </c>
      <c r="BY969" s="5" t="b">
        <f t="array" ref="BY969">IF(ISBLANK(Spreadsheet!AV1179),TRUE,ISNUMBER(MATCH(TRUE,EXACT(Spreadsheet!AV1179,EnrollWaive),0)))</f>
        <v>1</v>
      </c>
      <c r="BZ969" s="5" t="b">
        <f t="array" ref="BZ969">IF(ISBLANK(Spreadsheet!AW1179),TRUE,ISNUMBER(MATCH(TRUE,EXACT(Spreadsheet!AW1179,LifeBenefitClasses),0)))</f>
        <v>1</v>
      </c>
      <c r="CA969" s="5" t="b">
        <f t="array" ref="CA969">IF(ISBLANK(Spreadsheet!AX1179),TRUE,ISNUMBER(MATCH(TRUE,EXACT(Spreadsheet!AX1179,LifeBenefitClasses),0)))</f>
        <v>1</v>
      </c>
      <c r="CB969" s="5" t="b">
        <f t="array" ref="CB969">IF(ISBLANK(Spreadsheet!AY1179),TRUE,ISNUMBER(MATCH(TRUE,EXACT(Spreadsheet!AY1179,LifeBenefitClasses),0)))</f>
        <v>1</v>
      </c>
      <c r="CC969" s="5" t="b">
        <f t="array" ref="CC969">IF(ISBLANK(Spreadsheet!AZ1179),TRUE,ISNUMBER(MATCH(TRUE,EXACT(Spreadsheet!AZ1179,LifeBenefitClasses),0)))</f>
        <v>1</v>
      </c>
      <c r="CD969" s="5" t="b">
        <f t="array" ref="CD969">IF(ISBLANK(Spreadsheet!BA1179),TRUE,ISNUMBER(MATCH(TRUE,EXACT(Spreadsheet!BA1179,LifeBenefitClasses),0)))</f>
        <v>1</v>
      </c>
      <c r="CE969" s="5" t="b">
        <f>IF(OR(ISBLANK(Spreadsheet!BA1179), Spreadsheet!BA1179="Waive"),IF(ISBLANK(Spreadsheet!BB1179),TRUE,FALSE),IF(OR(AND(NOT(ISBLANK(Spreadsheet!BA1179)),ISBLANK(Spreadsheet!BB1179)),NOT(ISNUMBER(VALUE(Spreadsheet!BB1179))),ISBLANK(Spreadsheet!BC1179),NOT(ISNUMBER(VALUE(Spreadsheet!BC1179)))),FALSE,IF(AND(Spreadsheet!BB1179&gt;=50000,Spreadsheet!BB1179&lt;=250000,MOD(Spreadsheet!BB1179,10000)=0,Spreadsheet!BB1179&lt;=(10*Spreadsheet!BC1179)),TRUE,FALSE)))</f>
        <v>1</v>
      </c>
      <c r="CF969" s="5" t="b">
        <f>IF(NOT(ISBLANK(Spreadsheet!BC969)),AND(ISNUMBER(VALUE(Spreadsheet!BC969)),Spreadsheet!BC969&gt;0),AND(OR(ISBLANK(Spreadsheet!AO969),Spreadsheet!AO969="Waive",AND(NOT(OR(ISBLANK(Spreadsheet!AO969),Spreadsheet!AO969="Waive")),Spreadsheet!AP969&gt;=6)),OR(ISBLANK(Spreadsheet!AR969),AND(NOT(OR(ISBLANK(Spreadsheet!AR969),Spreadsheet!AR969="Waive")),Spreadsheet!AS969&gt;=6)),OR(ISBLANK(Spreadsheet!AW969)),OR(ISBLANK(Spreadsheet!AX969)),OR(ISBLANK(Spreadsheet!AY969)),OR(ISBLANK(Spreadsheet!AZ969)),OR(ISBLANK(Spreadsheet!BA969),Spreadsheet!BA969="Waive")))</f>
        <v>1</v>
      </c>
      <c r="CG969" s="5" t="b">
        <f t="shared" ca="1" si="69"/>
        <v>1</v>
      </c>
    </row>
    <row r="970" spans="8:85" x14ac:dyDescent="0.3">
      <c r="H970" s="5">
        <f t="shared" ca="1" si="66"/>
        <v>2</v>
      </c>
      <c r="I970" s="5" t="str">
        <f t="shared" ca="1" si="67"/>
        <v/>
      </c>
      <c r="J970" s="5" t="str">
        <f>IF(AND(NOT(ISBLANK(Spreadsheet!C1180)),ISBLANK(Spreadsheet!D1180)),Spreadsheet!F1180&amp;" "&amp;Spreadsheet!H1180,"")</f>
        <v/>
      </c>
      <c r="K970" s="5">
        <f>IF(AND(NOT(ISBLANK(Spreadsheet!C1180)),ISBLANK(Spreadsheet!D1180)),COUNTIFS(Spreadsheet!E$786:E1181,"=Child",Spreadsheet!C$786:C1181, "="&amp;Spreadsheet!C1180) + COUNTIFS(Spreadsheet!E$786:E1181,"=Step-child",Spreadsheet!C$786:C1181, "="&amp;Spreadsheet!C1180),0)</f>
        <v>0</v>
      </c>
      <c r="L970" s="5">
        <f>IF(NOT(ISBLANK(J970)),COUNTIFS(Spreadsheet!E$786:E1181,"=Wife",Spreadsheet!C$786:C1181, "="&amp;Spreadsheet!C1180) + COUNTIFS(Spreadsheet!E$786:E1181,"=Husband",Spreadsheet!C$786:C1181, "="&amp;Spreadsheet!C1180),0)</f>
        <v>0</v>
      </c>
      <c r="M970" s="5">
        <f>IF(NOT(ISBLANK(Spreadsheet!AJ1180)),VLOOKUP(Spreadsheet!AJ1180,'Drop Downs'!$P$2:$R$16,3,FALSE),0)</f>
        <v>0</v>
      </c>
      <c r="N970" s="5">
        <f>IF(NOT(ISBLANK(Spreadsheet!AJ1180)), VLOOKUP(Spreadsheet!AJ1180,'Drop Downs'!$P$2:$R$16,2,FALSE),0)</f>
        <v>0</v>
      </c>
      <c r="O970" s="5">
        <f>IF(NOT(ISBLANK(Spreadsheet!AL1180)),VLOOKUP(Spreadsheet!AL1180,'Drop Downs'!$P$2:$R$16,3,FALSE), 0)</f>
        <v>0</v>
      </c>
      <c r="P970" s="5">
        <f>IF(NOT(ISBLANK(Spreadsheet!AL1180)),VLOOKUP(Spreadsheet!AL1180,'Drop Downs'!$P$2:$R$16,2,FALSE),0)</f>
        <v>0</v>
      </c>
      <c r="Q970" s="5">
        <f>IF(NOT(ISBLANK(Spreadsheet!AN1180)),VLOOKUP(Spreadsheet!AN1180,'Drop Downs'!$P$2:$R$16,3,FALSE),0)</f>
        <v>0</v>
      </c>
      <c r="R970" s="5">
        <f>IF(NOT(ISBLANK(Spreadsheet!AN1180)),VLOOKUP(Spreadsheet!AN1180,'Drop Downs'!$P$2:$R$16,2,FALSE),0)</f>
        <v>0</v>
      </c>
      <c r="S970" s="5" t="str">
        <f>IF(OR(M970&gt;K970,N970&gt;L970,O970&gt;K970, Q970&gt;K970,N970&gt;L970, P970&gt;L970, R970&gt;L970),"Member currently has a coverage election over what he/she needs.  Please add more dependents or adjust the coverage election.","")&amp;(IF(AND(NOT(ISBLANK(Spreadsheet!C1180)),NOT(ISBLANK(Spreadsheet!D1180)),ISBLANK(Spreadsheet!E1180)),"Dependent lacks a relationship to member.Please select one from the drop-down.",""))</f>
        <v/>
      </c>
      <c r="T970" s="5" t="b">
        <f t="shared" si="68"/>
        <v>1</v>
      </c>
      <c r="U970" s="5" t="b">
        <f>OR(ISBLANK(Spreadsheet!C1180),IF(NOT(ISBLANK(Spreadsheet!D1180)),NOT(ISBLANK(Spreadsheet!E1180)),TRUE))</f>
        <v>1</v>
      </c>
      <c r="V970" s="5" t="b">
        <f>OR(ISBLANK(Spreadsheet!C1180), NOT(ISBLANK(Spreadsheet!I1180)))</f>
        <v>1</v>
      </c>
      <c r="W970" s="5" t="b">
        <f>OR(ISBLANK(Spreadsheet!D1180),NOT(ISBLANK(Spreadsheet!C1180)))</f>
        <v>1</v>
      </c>
      <c r="X970" s="155" t="str">
        <f>REPT("0",MIN(FIND({1,2,3,4,5,6,7,8,9},Spreadsheet!C1180&amp;"123456789"))-1)&amp;IF(ISBLANK(Spreadsheet!C1180),"",SUMPRODUCT(MID(0&amp;Spreadsheet!C1180,LARGE(INDEX(ISNUMBER(--MID(Spreadsheet!C1180,ROW($1:$225),1))*
 ROW($1:$225),0),ROW($1:$225))+1,1)*10^ROW($1:$225)/10))</f>
        <v/>
      </c>
      <c r="Y970" s="5" t="b">
        <f>IF(NOT(ISBLANK(Spreadsheet!C1180)),IF(AND(ISNUMBER(VALUE(Spreadsheet!C1180)), LEN(Spreadsheet!C1180)=9),TRUE,FALSE),TRUE)</f>
        <v>1</v>
      </c>
      <c r="Z970" s="155" t="str">
        <f>REPT("0",MIN(FIND({1,2,3,4,5,6,7,8,9},Spreadsheet!D1180&amp;"123456789"))-1)&amp;IF(ISBLANK(Spreadsheet!D1180),"",SUMPRODUCT(MID(0&amp;Spreadsheet!D1180,LARGE(INDEX(ISNUMBER(--MID(Spreadsheet!D1180,ROW($1:$225),1))*
 ROW($1:$225),0),ROW($1:$225))+1,1)*10^ROW($1:$225)/10))</f>
        <v/>
      </c>
      <c r="AA970" s="5" t="b">
        <f>IF(AND(NOT(ISBLANK(Spreadsheet!D1180)),NOT(ISBLANK(Spreadsheet!C1180))),IF(AND(ISNUMBER(VALUE(Spreadsheet!D1180)), LEN(Spreadsheet!D1180)=9),TRUE,FALSE),IF(AND(NOT(ISBLANK(Spreadsheet!D1180)),ISBLANK(Spreadsheet!C1180)),FALSE,TRUE))</f>
        <v>1</v>
      </c>
      <c r="AB970" s="5" t="b">
        <f>OR(ISBLANK(Spreadsheet!Y970),IF(NOT(ISBLANK(Spreadsheet!Y970)),LEN(Spreadsheet!Y970)=10,ISNUMBER(VALUE(Spreadsheet!Y970))))</f>
        <v>1</v>
      </c>
      <c r="AC970" s="5" t="b">
        <f>OR(ISBLANK(Spreadsheet!AI1180), AND(NOT(ISBLANK(Spreadsheet!AJ1180)), NOT(ISNUMBER(SEARCH("Waive",Spreadsheet!AJ1180)))))</f>
        <v>1</v>
      </c>
      <c r="AD970" s="5" t="b">
        <f>OR(ISBLANK(Spreadsheet!AK1180), AND(NOT(ISBLANK(Spreadsheet!AL1180)), NOT(ISNUMBER(SEARCH("Waive",Spreadsheet!AL1180)))))</f>
        <v>1</v>
      </c>
      <c r="AE970" s="5" t="b">
        <f>OR(ISBLANK(Spreadsheet!AM1180), AND(NOT(ISBLANK(Spreadsheet!AN1180)), NOT(ISNUMBER(SEARCH("Waive", Spreadsheet!AN1180)))))</f>
        <v>1</v>
      </c>
      <c r="AF970" s="5" t="b">
        <f>OR(ISBLANK(Spreadsheet!C1180), NOT(ISBLANK(Spreadsheet!D1180)),NOT(ISBLANK(Spreadsheet!L1180)))</f>
        <v>1</v>
      </c>
      <c r="AG970" s="5" t="b">
        <f>IF(AND(NOT(ISBLANK(Spreadsheet!C1180)), NOT(ISBLANK(Spreadsheet!D1180)),Spreadsheet!C1180&lt;&gt;Spreadsheet!D1180),IF(ISERROR(VLOOKUP(Spreadsheet!C1180, Spreadsheet!$C$6:'Spreadsheet'!$C1179,1,FALSE)), FALSE, TRUE),TRUE)</f>
        <v>1</v>
      </c>
      <c r="AH970" s="5" t="b">
        <f>Spreadsheet!$B$2=Spreadsheet!AD970</f>
        <v>1</v>
      </c>
      <c r="AI970" s="5" t="b">
        <f>IF(ISBLANK(Spreadsheet!G1180),TRUE,IF(OR(LEN(Spreadsheet!G1180)&gt;1,ISNUMBER(VALUE(Spreadsheet!G1180))),FALSE,TRUE))</f>
        <v>1</v>
      </c>
      <c r="AJ970" s="5" t="b">
        <f>OR(ISBLANK(Spreadsheet!C1180), NOT(ISBLANK(Spreadsheet!B1180)), NOT(ISBLANK(Spreadsheet!D1180)))</f>
        <v>1</v>
      </c>
      <c r="AK970" s="5" t="b">
        <f t="array" ref="AK970">IF(OR(AND(ISBLANK(Spreadsheet!E1180),ISBLANK(Spreadsheet!D1180),NOT(ISBLANK(Spreadsheet!C1180))),AND(ISBLANK(Spreadsheet!E1180),ISBLANK(Spreadsheet!D1180),ISBLANK(Spreadsheet!C1180))),TRUE,ISNUMBER(MATCH(TRUE,EXACT(Spreadsheet!E1180,Relationships),0)))</f>
        <v>1</v>
      </c>
      <c r="AL970" s="5" t="b">
        <f>IF(NOT(ISBLANK(Spreadsheet!C1180)),IF(OR(ISBLANK(Spreadsheet!F1180),LEN(Spreadsheet!F1180)&gt;40),FALSE,TRUE),TRUE)</f>
        <v>1</v>
      </c>
      <c r="AM970" s="5" t="b">
        <f>IF(NOT(ISBLANK(Spreadsheet!C1180)),IF(OR(ISBLANK(Spreadsheet!H1180),LEN(Spreadsheet!H1180)&gt;40),FALSE,TRUE),TRUE)</f>
        <v>1</v>
      </c>
      <c r="AN970" s="5" t="b">
        <f t="array" ref="AN970">IF(ISBLANK(Spreadsheet!I1180),TRUE,ISNUMBER(MATCH(TRUE,EXACT(Spreadsheet!I1180,GenderValues),0)))</f>
        <v>1</v>
      </c>
      <c r="AO970" s="5" t="b">
        <f ca="1">IF(ISERROR(DATEVALUE(TEXT(Spreadsheet!J1180,"mm/dd/yyyy")) &gt; TODAY()),IF(AND(ISBLANK(Spreadsheet!J1180),ISBLANK(Spreadsheet!C1180)),TRUE,FALSE),IF(DATEVALUE(TEXT(Spreadsheet!J1180,"mm/dd/yyyy")) &gt; TODAY(),FALSE,TRUE))</f>
        <v>1</v>
      </c>
      <c r="AP970" s="5" t="b">
        <f>OR(ISBLANK(Spreadsheet!K1180),LEN(Spreadsheet!K1180)&lt;=100)</f>
        <v>1</v>
      </c>
      <c r="AQ970" s="5" t="b">
        <f t="array" ref="AQ970">IF(OR(AND(ISBLANK(Spreadsheet!L1180),ISBLANK(Spreadsheet!C1180)),AND(NOT(ISBLANK(Spreadsheet!C1180)),NOT(ISBLANK(Spreadsheet!D1180)))),TRUE,ISNUMBER(MATCH(TRUE,EXACT(Spreadsheet!L1180,MaritalStatus),0)))</f>
        <v>1</v>
      </c>
      <c r="AR970" s="5" t="b">
        <f ca="1">IF(ISERROR(DATEVALUE(TEXT(Spreadsheet!M1180,"mm/dd/yyyy")) &gt; TODAY()),IF(ISBLANK(Spreadsheet!M1180),TRUE,FALSE),IF(DATEVALUE(TEXT(Spreadsheet!M1180,"mm/dd/yyyy")) &gt; TODAY(),FALSE,TRUE))</f>
        <v>1</v>
      </c>
      <c r="AS970" s="5" t="b">
        <f>OR(ISBLANK(Spreadsheet!N1180),LEN(Spreadsheet!N1180)&lt;=100)</f>
        <v>1</v>
      </c>
      <c r="AT970" s="5" t="b">
        <f>OR(ISBLANK(Spreadsheet!O1180),UPPER(Spreadsheet!O1180)="YES")</f>
        <v>1</v>
      </c>
      <c r="AU970" s="5" t="b">
        <f>OR(ISBLANK(Spreadsheet!P1180),UPPER(Spreadsheet!P1180)="YES")</f>
        <v>1</v>
      </c>
      <c r="AV970" s="5" t="b">
        <f t="array" ref="AV970">IF(ISBLANK(Spreadsheet!Q1180),TRUE,ISNUMBER(MATCH(TRUE,EXACT(Spreadsheet!Q1180,OnGroupsPriorIns),0)))</f>
        <v>1</v>
      </c>
      <c r="AW970" s="5" t="b">
        <f>OR(ISBLANK(Spreadsheet!R1180),UPPER(Spreadsheet!R1180)="YES")</f>
        <v>1</v>
      </c>
      <c r="AX970" s="5" t="b">
        <f>OR(ISBLANK(Spreadsheet!S1180),UPPER(Spreadsheet!S1180)="YES")</f>
        <v>1</v>
      </c>
      <c r="AY970" s="5" t="b">
        <f>OR(AND(ISBLANK(Spreadsheet!C1180),LEN(Spreadsheet!T1180)=0),AND(NOT(ISBLANK(Spreadsheet!C1180)),LEN(Spreadsheet!T1180)&gt;0,LEN(Spreadsheet!T1180)&lt;=50))</f>
        <v>1</v>
      </c>
      <c r="AZ970" s="5" t="b">
        <f>OR(LEN(Spreadsheet!U1180)=0,AND(LEN(Spreadsheet!U1180)&gt;0,LEN(Spreadsheet!U1180)&lt;=50))</f>
        <v>1</v>
      </c>
      <c r="BA970" s="5" t="b">
        <f>OR(AND(ISBLANK(Spreadsheet!C1180),LEN(Spreadsheet!V1180)=0),AND(NOT(ISBLANK(Spreadsheet!C1180)),LEN(Spreadsheet!V1180)&gt;0,LEN(Spreadsheet!V1180)&lt;=50))</f>
        <v>1</v>
      </c>
      <c r="BB970" s="5" t="b">
        <f t="array" ref="BB970">IF(AND(ISBLANK(Spreadsheet!C1180),LEN(Spreadsheet!W1180)=0),TRUE,ISNUMBER(MATCH(TRUE,EXACT(Spreadsheet!W1180,States),0)))</f>
        <v>1</v>
      </c>
      <c r="BC970" s="5" t="b">
        <f>OR(AND(ISBLANK(Spreadsheet!C1180),LEN(Spreadsheet!X1180)=0),AND(NOT(ISBLANK(Spreadsheet!C1180)),LEN(Spreadsheet!X1180)&gt;0,LEN(Spreadsheet!X1180)=5,ISNUMBER(VALUE(Spreadsheet!X1180))))</f>
        <v>1</v>
      </c>
      <c r="BD970" s="5" t="b">
        <f>OR(ISBLANK(Spreadsheet!Z1180),LEN(Spreadsheet!Z1180)&lt;=50)</f>
        <v>1</v>
      </c>
      <c r="BE970" s="5" t="b">
        <f>ISBLANK(Spreadsheet!AA1180)</f>
        <v>1</v>
      </c>
      <c r="BF970" s="5" t="b">
        <f>ISBLANK(Spreadsheet!AB1180)</f>
        <v>1</v>
      </c>
      <c r="BG970" s="5" t="b">
        <f>IF(ISERROR(DATEVALUE(TEXT(Spreadsheet!AC1180,"mm/dd/yyyy")) &gt; DATEVALUE(TEXT(Spreadsheet!J1180,"mm/dd/yyyy"))),IF(OR(AND(ISBLANK(Spreadsheet!AC1180),ISBLANK(Spreadsheet!C1180)),AND(NOT(ISBLANK(Spreadsheet!C1180)),ISBLANK(Spreadsheet!AC1180),NOT(ISBLANK(Spreadsheet!D1180)))),TRUE,FALSE),IF(DATEVALUE(TEXT(Spreadsheet!AC1180,"mm/dd/yyyy")) &gt; DATEVALUE(TEXT(Spreadsheet!J1180,"mm/dd/yyyy")),TRUE,FALSE))</f>
        <v>1</v>
      </c>
      <c r="BH970" s="5" t="b">
        <f>OR(AND(ISBLANK(Spreadsheet!C1180),ISBLANK(Spreadsheet!AE1180)),AND(NOT(ISBLANK(Spreadsheet!C1180)),NOT(ISBLANK(Spreadsheet!D1180)),ISBLANK(Spreadsheet!AE1180)),AND(NOT(ISBLANK(Spreadsheet!C1180)),ISBLANK(Spreadsheet!D1180),NOT(ISBLANK(Spreadsheet!AE1180)),LEN(Spreadsheet!AE1180)&lt;=100))</f>
        <v>1</v>
      </c>
      <c r="BI970" s="5" t="b">
        <f t="array" ref="BI970">IF(ISBLANK(Spreadsheet!AF1180),TRUE,ISNUMBER(MATCH(TRUE,EXACT(Spreadsheet!AF1180,CobraShortReasons),0)))</f>
        <v>1</v>
      </c>
      <c r="BJ970" s="5" t="b">
        <f ca="1">IF(ISERROR(DATEVALUE(TEXT(Spreadsheet!AG1180,"mm/dd/yyyy")) &gt; TODAY()),IF(ISBLANK(Spreadsheet!AG1180),TRUE,FALSE),IF(DATEVALUE(TEXT(Spreadsheet!AG1180,"mm/dd/yyyy")) &gt; TODAY(),FALSE,TRUE))</f>
        <v>1</v>
      </c>
      <c r="BK970" s="5" t="b">
        <f>OR(ISBLANK(Spreadsheet!AH1180),LEN(Spreadsheet!AH1180)&lt;=25)</f>
        <v>1</v>
      </c>
      <c r="BL970" s="5" t="b">
        <f t="array" aca="1" ref="BL970" ca="1">IF(ISBLANK(Spreadsheet!AI1180),TRUE,ISNUMBER(MATCH(TRUE,EXACT(Spreadsheet!AI1180,INDIRECT(Spreadsheet!$D$2)),0)))</f>
        <v>1</v>
      </c>
      <c r="BM970" s="5" t="b">
        <f t="array" aca="1" ref="BM970" ca="1">IF(ISBLANK(Spreadsheet!AJ1180),TRUE,ISNUMBER(MATCH(TRUE,EXACT(Spreadsheet!AJ1180,INDIRECT(Spreadsheet!BJ970)),0)))</f>
        <v>1</v>
      </c>
      <c r="BN970" s="5" t="b">
        <f t="array" ref="BN970">IF(ISBLANK(Spreadsheet!AK1180),TRUE,ISNUMBER(MATCH(TRUE,EXACT(Spreadsheet!AK1180,DentalPlans),0)))</f>
        <v>1</v>
      </c>
      <c r="BO970" s="5" t="b">
        <f t="array" aca="1" ref="BO970" ca="1">IF(ISBLANK(Spreadsheet!AL1180),TRUE,ISNUMBER(MATCH(TRUE,EXACT(Spreadsheet!AL1180,INDIRECT(Spreadsheet!BK970)),0)))</f>
        <v>1</v>
      </c>
      <c r="BP970" s="5" t="b">
        <f t="array" ref="BP970">IF(ISBLANK(Spreadsheet!AM1180),TRUE,ISNUMBER(MATCH(TRUE,EXACT(Spreadsheet!AM1180,VisionPlans),0)))</f>
        <v>1</v>
      </c>
      <c r="BQ970" s="5" t="b">
        <f t="array" aca="1" ref="BQ970" ca="1">IF(ISBLANK(Spreadsheet!AN1180),TRUE,ISNUMBER(MATCH(TRUE,EXACT(Spreadsheet!AN1180,INDIRECT(Spreadsheet!BL970)),0)))</f>
        <v>1</v>
      </c>
      <c r="BR970" s="5" t="b">
        <f t="array" ref="BR970">IF(ISBLANK(Spreadsheet!AO1180),TRUE,ISNUMBER(MATCH(TRUE,EXACT(Spreadsheet!AO1180,LifeBenefitClasses),0)))</f>
        <v>1</v>
      </c>
      <c r="BS970" s="5" t="b">
        <f>IF(OR(ISBLANK(Spreadsheet!AO1180), Spreadsheet!AO1180="Waive"),IF(ISBLANK(Spreadsheet!AP1180),TRUE,FALSE),IF(OR(AND(NOT(ISBLANK(Spreadsheet!AO1180)),ISBLANK(Spreadsheet!AP1180)),NOT(ISNUMBER(VALUE(Spreadsheet!AP1180)))),FALSE,IF(OR(AND(Spreadsheet!AP1180&lt;6,MOD(Spreadsheet!AP1180*10,5)=0), MOD(Spreadsheet!AP1180,5000)=0),TRUE,FALSE)))</f>
        <v>1</v>
      </c>
      <c r="BT970" s="5" t="b">
        <f t="array" ref="BT970">IF(ISBLANK(Spreadsheet!AQ1180),TRUE,ISNUMBER(MATCH(TRUE,EXACT(Spreadsheet!AQ1180,EnrollWaive),0)))</f>
        <v>1</v>
      </c>
      <c r="BU970" s="5" t="b">
        <f t="array" ref="BU970">IF(ISBLANK(Spreadsheet!AR1180),TRUE,ISNUMBER(MATCH(TRUE,EXACT(Spreadsheet!AR1180,LifeBenefitClasses),0)))</f>
        <v>1</v>
      </c>
      <c r="BV970" s="5" t="b">
        <f>IF(OR(ISBLANK(Spreadsheet!AR1180), Spreadsheet!AR1180="Waive"),IF(ISBLANK(Spreadsheet!AS1180),TRUE,FALSE),IF(OR(AND(NOT(ISBLANK(Spreadsheet!AR1180)),ISBLANK(Spreadsheet!AS1180)),NOT(ISNUMBER(VALUE(Spreadsheet!AS1180)))),FALSE,IF(OR(AND(Spreadsheet!AS1180&lt;6,MOD(Spreadsheet!AS1180*10,5)=0), MOD(Spreadsheet!AS1180,10000)=0),TRUE,FALSE)))</f>
        <v>1</v>
      </c>
      <c r="BW970" s="5" t="b">
        <f t="array" ref="BW970">IF(ISBLANK(Spreadsheet!AT1180),TRUE,ISNUMBER(MATCH(TRUE,EXACT(Spreadsheet!AT1180,LifeBenefitClasses),0)))</f>
        <v>1</v>
      </c>
      <c r="BX970" s="5" t="b">
        <f>IF(OR(ISBLANK(Spreadsheet!AT1180), Spreadsheet!AT1180="Waive"),IF(ISBLANK(Spreadsheet!AU1180),TRUE,FALSE),IF(OR(AND(NOT(ISBLANK(Spreadsheet!AT1180)),ISBLANK(Spreadsheet!AU1180)),NOT(ISNUMBER(VALUE(Spreadsheet!AU1180)))),FALSE,IF(AND(NOT(OR(ISBLANK(Spreadsheet!AT1180),Spreadsheet!AT1180="Waive")),NOT(OR(ISBLANK(Spreadsheet!AR1180),Spreadsheet!AR1180="Waive")),MOD(Spreadsheet!AU1180,5000)=0, Spreadsheet!AU1180&lt;=(Spreadsheet!AS1180*0.5)),TRUE,FALSE)))</f>
        <v>1</v>
      </c>
      <c r="BY970" s="5" t="b">
        <f t="array" ref="BY970">IF(ISBLANK(Spreadsheet!AV1180),TRUE,ISNUMBER(MATCH(TRUE,EXACT(Spreadsheet!AV1180,EnrollWaive),0)))</f>
        <v>1</v>
      </c>
      <c r="BZ970" s="5" t="b">
        <f t="array" ref="BZ970">IF(ISBLANK(Spreadsheet!AW1180),TRUE,ISNUMBER(MATCH(TRUE,EXACT(Spreadsheet!AW1180,LifeBenefitClasses),0)))</f>
        <v>1</v>
      </c>
      <c r="CA970" s="5" t="b">
        <f t="array" ref="CA970">IF(ISBLANK(Spreadsheet!AX1180),TRUE,ISNUMBER(MATCH(TRUE,EXACT(Spreadsheet!AX1180,LifeBenefitClasses),0)))</f>
        <v>1</v>
      </c>
      <c r="CB970" s="5" t="b">
        <f t="array" ref="CB970">IF(ISBLANK(Spreadsheet!AY1180),TRUE,ISNUMBER(MATCH(TRUE,EXACT(Spreadsheet!AY1180,LifeBenefitClasses),0)))</f>
        <v>1</v>
      </c>
      <c r="CC970" s="5" t="b">
        <f t="array" ref="CC970">IF(ISBLANK(Spreadsheet!AZ1180),TRUE,ISNUMBER(MATCH(TRUE,EXACT(Spreadsheet!AZ1180,LifeBenefitClasses),0)))</f>
        <v>1</v>
      </c>
      <c r="CD970" s="5" t="b">
        <f t="array" ref="CD970">IF(ISBLANK(Spreadsheet!BA1180),TRUE,ISNUMBER(MATCH(TRUE,EXACT(Spreadsheet!BA1180,LifeBenefitClasses),0)))</f>
        <v>1</v>
      </c>
      <c r="CE970" s="5" t="b">
        <f>IF(OR(ISBLANK(Spreadsheet!BA1180), Spreadsheet!BA1180="Waive"),IF(ISBLANK(Spreadsheet!BB1180),TRUE,FALSE),IF(OR(AND(NOT(ISBLANK(Spreadsheet!BA1180)),ISBLANK(Spreadsheet!BB1180)),NOT(ISNUMBER(VALUE(Spreadsheet!BB1180))),ISBLANK(Spreadsheet!BC1180),NOT(ISNUMBER(VALUE(Spreadsheet!BC1180)))),FALSE,IF(AND(Spreadsheet!BB1180&gt;=50000,Spreadsheet!BB1180&lt;=250000,MOD(Spreadsheet!BB1180,10000)=0,Spreadsheet!BB1180&lt;=(10*Spreadsheet!BC1180)),TRUE,FALSE)))</f>
        <v>1</v>
      </c>
      <c r="CF970" s="5" t="b">
        <f>IF(NOT(ISBLANK(Spreadsheet!BC970)),AND(ISNUMBER(VALUE(Spreadsheet!BC970)),Spreadsheet!BC970&gt;0),AND(OR(ISBLANK(Spreadsheet!AO970),Spreadsheet!AO970="Waive",AND(NOT(OR(ISBLANK(Spreadsheet!AO970),Spreadsheet!AO970="Waive")),Spreadsheet!AP970&gt;=6)),OR(ISBLANK(Spreadsheet!AR970),AND(NOT(OR(ISBLANK(Spreadsheet!AR970),Spreadsheet!AR970="Waive")),Spreadsheet!AS970&gt;=6)),OR(ISBLANK(Spreadsheet!AW970)),OR(ISBLANK(Spreadsheet!AX970)),OR(ISBLANK(Spreadsheet!AY970)),OR(ISBLANK(Spreadsheet!AZ970)),OR(ISBLANK(Spreadsheet!BA970),Spreadsheet!BA970="Waive")))</f>
        <v>1</v>
      </c>
      <c r="CG970" s="5" t="b">
        <f t="shared" ca="1" si="69"/>
        <v>1</v>
      </c>
    </row>
    <row r="971" spans="8:85" x14ac:dyDescent="0.3">
      <c r="H971" s="5">
        <f t="shared" ca="1" si="66"/>
        <v>2</v>
      </c>
      <c r="I971" s="5" t="str">
        <f t="shared" ca="1" si="67"/>
        <v/>
      </c>
      <c r="J971" s="5" t="str">
        <f>IF(AND(NOT(ISBLANK(Spreadsheet!C1181)),ISBLANK(Spreadsheet!D1181)),Spreadsheet!F1181&amp;" "&amp;Spreadsheet!H1181,"")</f>
        <v/>
      </c>
      <c r="K971" s="5">
        <f>IF(AND(NOT(ISBLANK(Spreadsheet!C1181)),ISBLANK(Spreadsheet!D1181)),COUNTIFS(Spreadsheet!E$786:E1182,"=Child",Spreadsheet!C$786:C1182, "="&amp;Spreadsheet!C1181) + COUNTIFS(Spreadsheet!E$786:E1182,"=Step-child",Spreadsheet!C$786:C1182, "="&amp;Spreadsheet!C1181),0)</f>
        <v>0</v>
      </c>
      <c r="L971" s="5">
        <f>IF(NOT(ISBLANK(J971)),COUNTIFS(Spreadsheet!E$786:E1182,"=Wife",Spreadsheet!C$786:C1182, "="&amp;Spreadsheet!C1181) + COUNTIFS(Spreadsheet!E$786:E1182,"=Husband",Spreadsheet!C$786:C1182, "="&amp;Spreadsheet!C1181),0)</f>
        <v>0</v>
      </c>
      <c r="M971" s="5">
        <f>IF(NOT(ISBLANK(Spreadsheet!AJ1181)),VLOOKUP(Spreadsheet!AJ1181,'Drop Downs'!$P$2:$R$16,3,FALSE),0)</f>
        <v>0</v>
      </c>
      <c r="N971" s="5">
        <f>IF(NOT(ISBLANK(Spreadsheet!AJ1181)), VLOOKUP(Spreadsheet!AJ1181,'Drop Downs'!$P$2:$R$16,2,FALSE),0)</f>
        <v>0</v>
      </c>
      <c r="O971" s="5">
        <f>IF(NOT(ISBLANK(Spreadsheet!AL1181)),VLOOKUP(Spreadsheet!AL1181,'Drop Downs'!$P$2:$R$16,3,FALSE), 0)</f>
        <v>0</v>
      </c>
      <c r="P971" s="5">
        <f>IF(NOT(ISBLANK(Spreadsheet!AL1181)),VLOOKUP(Spreadsheet!AL1181,'Drop Downs'!$P$2:$R$16,2,FALSE),0)</f>
        <v>0</v>
      </c>
      <c r="Q971" s="5">
        <f>IF(NOT(ISBLANK(Spreadsheet!AN1181)),VLOOKUP(Spreadsheet!AN1181,'Drop Downs'!$P$2:$R$16,3,FALSE),0)</f>
        <v>0</v>
      </c>
      <c r="R971" s="5">
        <f>IF(NOT(ISBLANK(Spreadsheet!AN1181)),VLOOKUP(Spreadsheet!AN1181,'Drop Downs'!$P$2:$R$16,2,FALSE),0)</f>
        <v>0</v>
      </c>
      <c r="S971" s="5" t="str">
        <f>IF(OR(M971&gt;K971,N971&gt;L971,O971&gt;K971, Q971&gt;K971,N971&gt;L971, P971&gt;L971, R971&gt;L971),"Member currently has a coverage election over what he/she needs.  Please add more dependents or adjust the coverage election.","")&amp;(IF(AND(NOT(ISBLANK(Spreadsheet!C1181)),NOT(ISBLANK(Spreadsheet!D1181)),ISBLANK(Spreadsheet!E1181)),"Dependent lacks a relationship to member.Please select one from the drop-down.",""))</f>
        <v/>
      </c>
      <c r="T971" s="5" t="b">
        <f t="shared" si="68"/>
        <v>1</v>
      </c>
      <c r="U971" s="5" t="b">
        <f>OR(ISBLANK(Spreadsheet!C1181),IF(NOT(ISBLANK(Spreadsheet!D1181)),NOT(ISBLANK(Spreadsheet!E1181)),TRUE))</f>
        <v>1</v>
      </c>
      <c r="V971" s="5" t="b">
        <f>OR(ISBLANK(Spreadsheet!C1181), NOT(ISBLANK(Spreadsheet!I1181)))</f>
        <v>1</v>
      </c>
      <c r="W971" s="5" t="b">
        <f>OR(ISBLANK(Spreadsheet!D1181),NOT(ISBLANK(Spreadsheet!C1181)))</f>
        <v>1</v>
      </c>
      <c r="X971" s="155" t="str">
        <f>REPT("0",MIN(FIND({1,2,3,4,5,6,7,8,9},Spreadsheet!C1181&amp;"123456789"))-1)&amp;IF(ISBLANK(Spreadsheet!C1181),"",SUMPRODUCT(MID(0&amp;Spreadsheet!C1181,LARGE(INDEX(ISNUMBER(--MID(Spreadsheet!C1181,ROW($1:$225),1))*
 ROW($1:$225),0),ROW($1:$225))+1,1)*10^ROW($1:$225)/10))</f>
        <v/>
      </c>
      <c r="Y971" s="5" t="b">
        <f>IF(NOT(ISBLANK(Spreadsheet!C1181)),IF(AND(ISNUMBER(VALUE(Spreadsheet!C1181)), LEN(Spreadsheet!C1181)=9),TRUE,FALSE),TRUE)</f>
        <v>1</v>
      </c>
      <c r="Z971" s="155" t="str">
        <f>REPT("0",MIN(FIND({1,2,3,4,5,6,7,8,9},Spreadsheet!D1181&amp;"123456789"))-1)&amp;IF(ISBLANK(Spreadsheet!D1181),"",SUMPRODUCT(MID(0&amp;Spreadsheet!D1181,LARGE(INDEX(ISNUMBER(--MID(Spreadsheet!D1181,ROW($1:$225),1))*
 ROW($1:$225),0),ROW($1:$225))+1,1)*10^ROW($1:$225)/10))</f>
        <v/>
      </c>
      <c r="AA971" s="5" t="b">
        <f>IF(AND(NOT(ISBLANK(Spreadsheet!D1181)),NOT(ISBLANK(Spreadsheet!C1181))),IF(AND(ISNUMBER(VALUE(Spreadsheet!D1181)), LEN(Spreadsheet!D1181)=9),TRUE,FALSE),IF(AND(NOT(ISBLANK(Spreadsheet!D1181)),ISBLANK(Spreadsheet!C1181)),FALSE,TRUE))</f>
        <v>1</v>
      </c>
      <c r="AB971" s="5" t="b">
        <f>OR(ISBLANK(Spreadsheet!Y971),IF(NOT(ISBLANK(Spreadsheet!Y971)),LEN(Spreadsheet!Y971)=10,ISNUMBER(VALUE(Spreadsheet!Y971))))</f>
        <v>1</v>
      </c>
      <c r="AC971" s="5" t="b">
        <f>OR(ISBLANK(Spreadsheet!AI1181), AND(NOT(ISBLANK(Spreadsheet!AJ1181)), NOT(ISNUMBER(SEARCH("Waive",Spreadsheet!AJ1181)))))</f>
        <v>1</v>
      </c>
      <c r="AD971" s="5" t="b">
        <f>OR(ISBLANK(Spreadsheet!AK1181), AND(NOT(ISBLANK(Spreadsheet!AL1181)), NOT(ISNUMBER(SEARCH("Waive",Spreadsheet!AL1181)))))</f>
        <v>1</v>
      </c>
      <c r="AE971" s="5" t="b">
        <f>OR(ISBLANK(Spreadsheet!AM1181), AND(NOT(ISBLANK(Spreadsheet!AN1181)), NOT(ISNUMBER(SEARCH("Waive", Spreadsheet!AN1181)))))</f>
        <v>1</v>
      </c>
      <c r="AF971" s="5" t="b">
        <f>OR(ISBLANK(Spreadsheet!C1181), NOT(ISBLANK(Spreadsheet!D1181)),NOT(ISBLANK(Spreadsheet!L1181)))</f>
        <v>1</v>
      </c>
      <c r="AG971" s="5" t="b">
        <f>IF(AND(NOT(ISBLANK(Spreadsheet!C1181)), NOT(ISBLANK(Spreadsheet!D1181)),Spreadsheet!C1181&lt;&gt;Spreadsheet!D1181),IF(ISERROR(VLOOKUP(Spreadsheet!C1181, Spreadsheet!$C$6:'Spreadsheet'!$C1180,1,FALSE)), FALSE, TRUE),TRUE)</f>
        <v>1</v>
      </c>
      <c r="AH971" s="5" t="b">
        <f>Spreadsheet!$B$2=Spreadsheet!AD971</f>
        <v>1</v>
      </c>
      <c r="AI971" s="5" t="b">
        <f>IF(ISBLANK(Spreadsheet!G1181),TRUE,IF(OR(LEN(Spreadsheet!G1181)&gt;1,ISNUMBER(VALUE(Spreadsheet!G1181))),FALSE,TRUE))</f>
        <v>1</v>
      </c>
      <c r="AJ971" s="5" t="b">
        <f>OR(ISBLANK(Spreadsheet!C1181), NOT(ISBLANK(Spreadsheet!B1181)), NOT(ISBLANK(Spreadsheet!D1181)))</f>
        <v>1</v>
      </c>
      <c r="AK971" s="5" t="b">
        <f t="array" ref="AK971">IF(OR(AND(ISBLANK(Spreadsheet!E1181),ISBLANK(Spreadsheet!D1181),NOT(ISBLANK(Spreadsheet!C1181))),AND(ISBLANK(Spreadsheet!E1181),ISBLANK(Spreadsheet!D1181),ISBLANK(Spreadsheet!C1181))),TRUE,ISNUMBER(MATCH(TRUE,EXACT(Spreadsheet!E1181,Relationships),0)))</f>
        <v>1</v>
      </c>
      <c r="AL971" s="5" t="b">
        <f>IF(NOT(ISBLANK(Spreadsheet!C1181)),IF(OR(ISBLANK(Spreadsheet!F1181),LEN(Spreadsheet!F1181)&gt;40),FALSE,TRUE),TRUE)</f>
        <v>1</v>
      </c>
      <c r="AM971" s="5" t="b">
        <f>IF(NOT(ISBLANK(Spreadsheet!C1181)),IF(OR(ISBLANK(Spreadsheet!H1181),LEN(Spreadsheet!H1181)&gt;40),FALSE,TRUE),TRUE)</f>
        <v>1</v>
      </c>
      <c r="AN971" s="5" t="b">
        <f t="array" ref="AN971">IF(ISBLANK(Spreadsheet!I1181),TRUE,ISNUMBER(MATCH(TRUE,EXACT(Spreadsheet!I1181,GenderValues),0)))</f>
        <v>1</v>
      </c>
      <c r="AO971" s="5" t="b">
        <f ca="1">IF(ISERROR(DATEVALUE(TEXT(Spreadsheet!J1181,"mm/dd/yyyy")) &gt; TODAY()),IF(AND(ISBLANK(Spreadsheet!J1181),ISBLANK(Spreadsheet!C1181)),TRUE,FALSE),IF(DATEVALUE(TEXT(Spreadsheet!J1181,"mm/dd/yyyy")) &gt; TODAY(),FALSE,TRUE))</f>
        <v>1</v>
      </c>
      <c r="AP971" s="5" t="b">
        <f>OR(ISBLANK(Spreadsheet!K1181),LEN(Spreadsheet!K1181)&lt;=100)</f>
        <v>1</v>
      </c>
      <c r="AQ971" s="5" t="b">
        <f t="array" ref="AQ971">IF(OR(AND(ISBLANK(Spreadsheet!L1181),ISBLANK(Spreadsheet!C1181)),AND(NOT(ISBLANK(Spreadsheet!C1181)),NOT(ISBLANK(Spreadsheet!D1181)))),TRUE,ISNUMBER(MATCH(TRUE,EXACT(Spreadsheet!L1181,MaritalStatus),0)))</f>
        <v>1</v>
      </c>
      <c r="AR971" s="5" t="b">
        <f ca="1">IF(ISERROR(DATEVALUE(TEXT(Spreadsheet!M1181,"mm/dd/yyyy")) &gt; TODAY()),IF(ISBLANK(Spreadsheet!M1181),TRUE,FALSE),IF(DATEVALUE(TEXT(Spreadsheet!M1181,"mm/dd/yyyy")) &gt; TODAY(),FALSE,TRUE))</f>
        <v>1</v>
      </c>
      <c r="AS971" s="5" t="b">
        <f>OR(ISBLANK(Spreadsheet!N1181),LEN(Spreadsheet!N1181)&lt;=100)</f>
        <v>1</v>
      </c>
      <c r="AT971" s="5" t="b">
        <f>OR(ISBLANK(Spreadsheet!O1181),UPPER(Spreadsheet!O1181)="YES")</f>
        <v>1</v>
      </c>
      <c r="AU971" s="5" t="b">
        <f>OR(ISBLANK(Spreadsheet!P1181),UPPER(Spreadsheet!P1181)="YES")</f>
        <v>1</v>
      </c>
      <c r="AV971" s="5" t="b">
        <f t="array" ref="AV971">IF(ISBLANK(Spreadsheet!Q1181),TRUE,ISNUMBER(MATCH(TRUE,EXACT(Spreadsheet!Q1181,OnGroupsPriorIns),0)))</f>
        <v>1</v>
      </c>
      <c r="AW971" s="5" t="b">
        <f>OR(ISBLANK(Spreadsheet!R1181),UPPER(Spreadsheet!R1181)="YES")</f>
        <v>1</v>
      </c>
      <c r="AX971" s="5" t="b">
        <f>OR(ISBLANK(Spreadsheet!S1181),UPPER(Spreadsheet!S1181)="YES")</f>
        <v>1</v>
      </c>
      <c r="AY971" s="5" t="b">
        <f>OR(AND(ISBLANK(Spreadsheet!C1181),LEN(Spreadsheet!T1181)=0),AND(NOT(ISBLANK(Spreadsheet!C1181)),LEN(Spreadsheet!T1181)&gt;0,LEN(Spreadsheet!T1181)&lt;=50))</f>
        <v>1</v>
      </c>
      <c r="AZ971" s="5" t="b">
        <f>OR(LEN(Spreadsheet!U1181)=0,AND(LEN(Spreadsheet!U1181)&gt;0,LEN(Spreadsheet!U1181)&lt;=50))</f>
        <v>1</v>
      </c>
      <c r="BA971" s="5" t="b">
        <f>OR(AND(ISBLANK(Spreadsheet!C1181),LEN(Spreadsheet!V1181)=0),AND(NOT(ISBLANK(Spreadsheet!C1181)),LEN(Spreadsheet!V1181)&gt;0,LEN(Spreadsheet!V1181)&lt;=50))</f>
        <v>1</v>
      </c>
      <c r="BB971" s="5" t="b">
        <f t="array" ref="BB971">IF(AND(ISBLANK(Spreadsheet!C1181),LEN(Spreadsheet!W1181)=0),TRUE,ISNUMBER(MATCH(TRUE,EXACT(Spreadsheet!W1181,States),0)))</f>
        <v>1</v>
      </c>
      <c r="BC971" s="5" t="b">
        <f>OR(AND(ISBLANK(Spreadsheet!C1181),LEN(Spreadsheet!X1181)=0),AND(NOT(ISBLANK(Spreadsheet!C1181)),LEN(Spreadsheet!X1181)&gt;0,LEN(Spreadsheet!X1181)=5,ISNUMBER(VALUE(Spreadsheet!X1181))))</f>
        <v>1</v>
      </c>
      <c r="BD971" s="5" t="b">
        <f>OR(ISBLANK(Spreadsheet!Z1181),LEN(Spreadsheet!Z1181)&lt;=50)</f>
        <v>1</v>
      </c>
      <c r="BE971" s="5" t="b">
        <f>ISBLANK(Spreadsheet!AA1181)</f>
        <v>1</v>
      </c>
      <c r="BF971" s="5" t="b">
        <f>ISBLANK(Spreadsheet!AB1181)</f>
        <v>1</v>
      </c>
      <c r="BG971" s="5" t="b">
        <f>IF(ISERROR(DATEVALUE(TEXT(Spreadsheet!AC1181,"mm/dd/yyyy")) &gt; DATEVALUE(TEXT(Spreadsheet!J1181,"mm/dd/yyyy"))),IF(OR(AND(ISBLANK(Spreadsheet!AC1181),ISBLANK(Spreadsheet!C1181)),AND(NOT(ISBLANK(Spreadsheet!C1181)),ISBLANK(Spreadsheet!AC1181),NOT(ISBLANK(Spreadsheet!D1181)))),TRUE,FALSE),IF(DATEVALUE(TEXT(Spreadsheet!AC1181,"mm/dd/yyyy")) &gt; DATEVALUE(TEXT(Spreadsheet!J1181,"mm/dd/yyyy")),TRUE,FALSE))</f>
        <v>1</v>
      </c>
      <c r="BH971" s="5" t="b">
        <f>OR(AND(ISBLANK(Spreadsheet!C1181),ISBLANK(Spreadsheet!AE1181)),AND(NOT(ISBLANK(Spreadsheet!C1181)),NOT(ISBLANK(Spreadsheet!D1181)),ISBLANK(Spreadsheet!AE1181)),AND(NOT(ISBLANK(Spreadsheet!C1181)),ISBLANK(Spreadsheet!D1181),NOT(ISBLANK(Spreadsheet!AE1181)),LEN(Spreadsheet!AE1181)&lt;=100))</f>
        <v>1</v>
      </c>
      <c r="BI971" s="5" t="b">
        <f t="array" ref="BI971">IF(ISBLANK(Spreadsheet!AF1181),TRUE,ISNUMBER(MATCH(TRUE,EXACT(Spreadsheet!AF1181,CobraShortReasons),0)))</f>
        <v>1</v>
      </c>
      <c r="BJ971" s="5" t="b">
        <f ca="1">IF(ISERROR(DATEVALUE(TEXT(Spreadsheet!AG1181,"mm/dd/yyyy")) &gt; TODAY()),IF(ISBLANK(Spreadsheet!AG1181),TRUE,FALSE),IF(DATEVALUE(TEXT(Spreadsheet!AG1181,"mm/dd/yyyy")) &gt; TODAY(),FALSE,TRUE))</f>
        <v>1</v>
      </c>
      <c r="BK971" s="5" t="b">
        <f>OR(ISBLANK(Spreadsheet!AH1181),LEN(Spreadsheet!AH1181)&lt;=25)</f>
        <v>1</v>
      </c>
      <c r="BL971" s="5" t="b">
        <f t="array" aca="1" ref="BL971" ca="1">IF(ISBLANK(Spreadsheet!AI1181),TRUE,ISNUMBER(MATCH(TRUE,EXACT(Spreadsheet!AI1181,INDIRECT(Spreadsheet!$D$2)),0)))</f>
        <v>1</v>
      </c>
      <c r="BM971" s="5" t="b">
        <f t="array" aca="1" ref="BM971" ca="1">IF(ISBLANK(Spreadsheet!AJ1181),TRUE,ISNUMBER(MATCH(TRUE,EXACT(Spreadsheet!AJ1181,INDIRECT(Spreadsheet!BJ971)),0)))</f>
        <v>1</v>
      </c>
      <c r="BN971" s="5" t="b">
        <f t="array" ref="BN971">IF(ISBLANK(Spreadsheet!AK1181),TRUE,ISNUMBER(MATCH(TRUE,EXACT(Spreadsheet!AK1181,DentalPlans),0)))</f>
        <v>1</v>
      </c>
      <c r="BO971" s="5" t="b">
        <f t="array" aca="1" ref="BO971" ca="1">IF(ISBLANK(Spreadsheet!AL1181),TRUE,ISNUMBER(MATCH(TRUE,EXACT(Spreadsheet!AL1181,INDIRECT(Spreadsheet!BK971)),0)))</f>
        <v>1</v>
      </c>
      <c r="BP971" s="5" t="b">
        <f t="array" ref="BP971">IF(ISBLANK(Spreadsheet!AM1181),TRUE,ISNUMBER(MATCH(TRUE,EXACT(Spreadsheet!AM1181,VisionPlans),0)))</f>
        <v>1</v>
      </c>
      <c r="BQ971" s="5" t="b">
        <f t="array" aca="1" ref="BQ971" ca="1">IF(ISBLANK(Spreadsheet!AN1181),TRUE,ISNUMBER(MATCH(TRUE,EXACT(Spreadsheet!AN1181,INDIRECT(Spreadsheet!BL971)),0)))</f>
        <v>1</v>
      </c>
      <c r="BR971" s="5" t="b">
        <f t="array" ref="BR971">IF(ISBLANK(Spreadsheet!AO1181),TRUE,ISNUMBER(MATCH(TRUE,EXACT(Spreadsheet!AO1181,LifeBenefitClasses),0)))</f>
        <v>1</v>
      </c>
      <c r="BS971" s="5" t="b">
        <f>IF(OR(ISBLANK(Spreadsheet!AO1181), Spreadsheet!AO1181="Waive"),IF(ISBLANK(Spreadsheet!AP1181),TRUE,FALSE),IF(OR(AND(NOT(ISBLANK(Spreadsheet!AO1181)),ISBLANK(Spreadsheet!AP1181)),NOT(ISNUMBER(VALUE(Spreadsheet!AP1181)))),FALSE,IF(OR(AND(Spreadsheet!AP1181&lt;6,MOD(Spreadsheet!AP1181*10,5)=0), MOD(Spreadsheet!AP1181,5000)=0),TRUE,FALSE)))</f>
        <v>1</v>
      </c>
      <c r="BT971" s="5" t="b">
        <f t="array" ref="BT971">IF(ISBLANK(Spreadsheet!AQ1181),TRUE,ISNUMBER(MATCH(TRUE,EXACT(Spreadsheet!AQ1181,EnrollWaive),0)))</f>
        <v>1</v>
      </c>
      <c r="BU971" s="5" t="b">
        <f t="array" ref="BU971">IF(ISBLANK(Spreadsheet!AR1181),TRUE,ISNUMBER(MATCH(TRUE,EXACT(Spreadsheet!AR1181,LifeBenefitClasses),0)))</f>
        <v>1</v>
      </c>
      <c r="BV971" s="5" t="b">
        <f>IF(OR(ISBLANK(Spreadsheet!AR1181), Spreadsheet!AR1181="Waive"),IF(ISBLANK(Spreadsheet!AS1181),TRUE,FALSE),IF(OR(AND(NOT(ISBLANK(Spreadsheet!AR1181)),ISBLANK(Spreadsheet!AS1181)),NOT(ISNUMBER(VALUE(Spreadsheet!AS1181)))),FALSE,IF(OR(AND(Spreadsheet!AS1181&lt;6,MOD(Spreadsheet!AS1181*10,5)=0), MOD(Spreadsheet!AS1181,10000)=0),TRUE,FALSE)))</f>
        <v>1</v>
      </c>
      <c r="BW971" s="5" t="b">
        <f t="array" ref="BW971">IF(ISBLANK(Spreadsheet!AT1181),TRUE,ISNUMBER(MATCH(TRUE,EXACT(Spreadsheet!AT1181,LifeBenefitClasses),0)))</f>
        <v>1</v>
      </c>
      <c r="BX971" s="5" t="b">
        <f>IF(OR(ISBLANK(Spreadsheet!AT1181), Spreadsheet!AT1181="Waive"),IF(ISBLANK(Spreadsheet!AU1181),TRUE,FALSE),IF(OR(AND(NOT(ISBLANK(Spreadsheet!AT1181)),ISBLANK(Spreadsheet!AU1181)),NOT(ISNUMBER(VALUE(Spreadsheet!AU1181)))),FALSE,IF(AND(NOT(OR(ISBLANK(Spreadsheet!AT1181),Spreadsheet!AT1181="Waive")),NOT(OR(ISBLANK(Spreadsheet!AR1181),Spreadsheet!AR1181="Waive")),MOD(Spreadsheet!AU1181,5000)=0, Spreadsheet!AU1181&lt;=(Spreadsheet!AS1181*0.5)),TRUE,FALSE)))</f>
        <v>1</v>
      </c>
      <c r="BY971" s="5" t="b">
        <f t="array" ref="BY971">IF(ISBLANK(Spreadsheet!AV1181),TRUE,ISNUMBER(MATCH(TRUE,EXACT(Spreadsheet!AV1181,EnrollWaive),0)))</f>
        <v>1</v>
      </c>
      <c r="BZ971" s="5" t="b">
        <f t="array" ref="BZ971">IF(ISBLANK(Spreadsheet!AW1181),TRUE,ISNUMBER(MATCH(TRUE,EXACT(Spreadsheet!AW1181,LifeBenefitClasses),0)))</f>
        <v>1</v>
      </c>
      <c r="CA971" s="5" t="b">
        <f t="array" ref="CA971">IF(ISBLANK(Spreadsheet!AX1181),TRUE,ISNUMBER(MATCH(TRUE,EXACT(Spreadsheet!AX1181,LifeBenefitClasses),0)))</f>
        <v>1</v>
      </c>
      <c r="CB971" s="5" t="b">
        <f t="array" ref="CB971">IF(ISBLANK(Spreadsheet!AY1181),TRUE,ISNUMBER(MATCH(TRUE,EXACT(Spreadsheet!AY1181,LifeBenefitClasses),0)))</f>
        <v>1</v>
      </c>
      <c r="CC971" s="5" t="b">
        <f t="array" ref="CC971">IF(ISBLANK(Spreadsheet!AZ1181),TRUE,ISNUMBER(MATCH(TRUE,EXACT(Spreadsheet!AZ1181,LifeBenefitClasses),0)))</f>
        <v>1</v>
      </c>
      <c r="CD971" s="5" t="b">
        <f t="array" ref="CD971">IF(ISBLANK(Spreadsheet!BA1181),TRUE,ISNUMBER(MATCH(TRUE,EXACT(Spreadsheet!BA1181,LifeBenefitClasses),0)))</f>
        <v>1</v>
      </c>
      <c r="CE971" s="5" t="b">
        <f>IF(OR(ISBLANK(Spreadsheet!BA1181), Spreadsheet!BA1181="Waive"),IF(ISBLANK(Spreadsheet!BB1181),TRUE,FALSE),IF(OR(AND(NOT(ISBLANK(Spreadsheet!BA1181)),ISBLANK(Spreadsheet!BB1181)),NOT(ISNUMBER(VALUE(Spreadsheet!BB1181))),ISBLANK(Spreadsheet!BC1181),NOT(ISNUMBER(VALUE(Spreadsheet!BC1181)))),FALSE,IF(AND(Spreadsheet!BB1181&gt;=50000,Spreadsheet!BB1181&lt;=250000,MOD(Spreadsheet!BB1181,10000)=0,Spreadsheet!BB1181&lt;=(10*Spreadsheet!BC1181)),TRUE,FALSE)))</f>
        <v>1</v>
      </c>
      <c r="CF971" s="5" t="b">
        <f>IF(NOT(ISBLANK(Spreadsheet!BC971)),AND(ISNUMBER(VALUE(Spreadsheet!BC971)),Spreadsheet!BC971&gt;0),AND(OR(ISBLANK(Spreadsheet!AO971),Spreadsheet!AO971="Waive",AND(NOT(OR(ISBLANK(Spreadsheet!AO971),Spreadsheet!AO971="Waive")),Spreadsheet!AP971&gt;=6)),OR(ISBLANK(Spreadsheet!AR971),AND(NOT(OR(ISBLANK(Spreadsheet!AR971),Spreadsheet!AR971="Waive")),Spreadsheet!AS971&gt;=6)),OR(ISBLANK(Spreadsheet!AW971)),OR(ISBLANK(Spreadsheet!AX971)),OR(ISBLANK(Spreadsheet!AY971)),OR(ISBLANK(Spreadsheet!AZ971)),OR(ISBLANK(Spreadsheet!BA971),Spreadsheet!BA971="Waive")))</f>
        <v>1</v>
      </c>
      <c r="CG971" s="5" t="b">
        <f t="shared" ca="1" si="69"/>
        <v>1</v>
      </c>
    </row>
    <row r="972" spans="8:85" x14ac:dyDescent="0.3">
      <c r="H972" s="5">
        <f t="shared" ca="1" si="66"/>
        <v>2</v>
      </c>
      <c r="I972" s="5" t="str">
        <f t="shared" ca="1" si="67"/>
        <v/>
      </c>
      <c r="J972" s="5" t="str">
        <f>IF(AND(NOT(ISBLANK(Spreadsheet!C1182)),ISBLANK(Spreadsheet!D1182)),Spreadsheet!F1182&amp;" "&amp;Spreadsheet!H1182,"")</f>
        <v/>
      </c>
      <c r="K972" s="5">
        <f>IF(AND(NOT(ISBLANK(Spreadsheet!C1182)),ISBLANK(Spreadsheet!D1182)),COUNTIFS(Spreadsheet!E$786:E1183,"=Child",Spreadsheet!C$786:C1183, "="&amp;Spreadsheet!C1182) + COUNTIFS(Spreadsheet!E$786:E1183,"=Step-child",Spreadsheet!C$786:C1183, "="&amp;Spreadsheet!C1182),0)</f>
        <v>0</v>
      </c>
      <c r="L972" s="5">
        <f>IF(NOT(ISBLANK(J972)),COUNTIFS(Spreadsheet!E$786:E1183,"=Wife",Spreadsheet!C$786:C1183, "="&amp;Spreadsheet!C1182) + COUNTIFS(Spreadsheet!E$786:E1183,"=Husband",Spreadsheet!C$786:C1183, "="&amp;Spreadsheet!C1182),0)</f>
        <v>0</v>
      </c>
      <c r="M972" s="5">
        <f>IF(NOT(ISBLANK(Spreadsheet!AJ1182)),VLOOKUP(Spreadsheet!AJ1182,'Drop Downs'!$P$2:$R$16,3,FALSE),0)</f>
        <v>0</v>
      </c>
      <c r="N972" s="5">
        <f>IF(NOT(ISBLANK(Spreadsheet!AJ1182)), VLOOKUP(Spreadsheet!AJ1182,'Drop Downs'!$P$2:$R$16,2,FALSE),0)</f>
        <v>0</v>
      </c>
      <c r="O972" s="5">
        <f>IF(NOT(ISBLANK(Spreadsheet!AL1182)),VLOOKUP(Spreadsheet!AL1182,'Drop Downs'!$P$2:$R$16,3,FALSE), 0)</f>
        <v>0</v>
      </c>
      <c r="P972" s="5">
        <f>IF(NOT(ISBLANK(Spreadsheet!AL1182)),VLOOKUP(Spreadsheet!AL1182,'Drop Downs'!$P$2:$R$16,2,FALSE),0)</f>
        <v>0</v>
      </c>
      <c r="Q972" s="5">
        <f>IF(NOT(ISBLANK(Spreadsheet!AN1182)),VLOOKUP(Spreadsheet!AN1182,'Drop Downs'!$P$2:$R$16,3,FALSE),0)</f>
        <v>0</v>
      </c>
      <c r="R972" s="5">
        <f>IF(NOT(ISBLANK(Spreadsheet!AN1182)),VLOOKUP(Spreadsheet!AN1182,'Drop Downs'!$P$2:$R$16,2,FALSE),0)</f>
        <v>0</v>
      </c>
      <c r="S972" s="5" t="str">
        <f>IF(OR(M972&gt;K972,N972&gt;L972,O972&gt;K972, Q972&gt;K972,N972&gt;L972, P972&gt;L972, R972&gt;L972),"Member currently has a coverage election over what he/she needs.  Please add more dependents or adjust the coverage election.","")&amp;(IF(AND(NOT(ISBLANK(Spreadsheet!C1182)),NOT(ISBLANK(Spreadsheet!D1182)),ISBLANK(Spreadsheet!E1182)),"Dependent lacks a relationship to member.Please select one from the drop-down.",""))</f>
        <v/>
      </c>
      <c r="T972" s="5" t="b">
        <f t="shared" si="68"/>
        <v>1</v>
      </c>
      <c r="U972" s="5" t="b">
        <f>OR(ISBLANK(Spreadsheet!C1182),IF(NOT(ISBLANK(Spreadsheet!D1182)),NOT(ISBLANK(Spreadsheet!E1182)),TRUE))</f>
        <v>1</v>
      </c>
      <c r="V972" s="5" t="b">
        <f>OR(ISBLANK(Spreadsheet!C1182), NOT(ISBLANK(Spreadsheet!I1182)))</f>
        <v>1</v>
      </c>
      <c r="W972" s="5" t="b">
        <f>OR(ISBLANK(Spreadsheet!D1182),NOT(ISBLANK(Spreadsheet!C1182)))</f>
        <v>1</v>
      </c>
      <c r="X972" s="155" t="str">
        <f>REPT("0",MIN(FIND({1,2,3,4,5,6,7,8,9},Spreadsheet!C1182&amp;"123456789"))-1)&amp;IF(ISBLANK(Spreadsheet!C1182),"",SUMPRODUCT(MID(0&amp;Spreadsheet!C1182,LARGE(INDEX(ISNUMBER(--MID(Spreadsheet!C1182,ROW($1:$225),1))*
 ROW($1:$225),0),ROW($1:$225))+1,1)*10^ROW($1:$225)/10))</f>
        <v/>
      </c>
      <c r="Y972" s="5" t="b">
        <f>IF(NOT(ISBLANK(Spreadsheet!C1182)),IF(AND(ISNUMBER(VALUE(Spreadsheet!C1182)), LEN(Spreadsheet!C1182)=9),TRUE,FALSE),TRUE)</f>
        <v>1</v>
      </c>
      <c r="Z972" s="155" t="str">
        <f>REPT("0",MIN(FIND({1,2,3,4,5,6,7,8,9},Spreadsheet!D1182&amp;"123456789"))-1)&amp;IF(ISBLANK(Spreadsheet!D1182),"",SUMPRODUCT(MID(0&amp;Spreadsheet!D1182,LARGE(INDEX(ISNUMBER(--MID(Spreadsheet!D1182,ROW($1:$225),1))*
 ROW($1:$225),0),ROW($1:$225))+1,1)*10^ROW($1:$225)/10))</f>
        <v/>
      </c>
      <c r="AA972" s="5" t="b">
        <f>IF(AND(NOT(ISBLANK(Spreadsheet!D1182)),NOT(ISBLANK(Spreadsheet!C1182))),IF(AND(ISNUMBER(VALUE(Spreadsheet!D1182)), LEN(Spreadsheet!D1182)=9),TRUE,FALSE),IF(AND(NOT(ISBLANK(Spreadsheet!D1182)),ISBLANK(Spreadsheet!C1182)),FALSE,TRUE))</f>
        <v>1</v>
      </c>
      <c r="AB972" s="5" t="b">
        <f>OR(ISBLANK(Spreadsheet!Y972),IF(NOT(ISBLANK(Spreadsheet!Y972)),LEN(Spreadsheet!Y972)=10,ISNUMBER(VALUE(Spreadsheet!Y972))))</f>
        <v>1</v>
      </c>
      <c r="AC972" s="5" t="b">
        <f>OR(ISBLANK(Spreadsheet!AI1182), AND(NOT(ISBLANK(Spreadsheet!AJ1182)), NOT(ISNUMBER(SEARCH("Waive",Spreadsheet!AJ1182)))))</f>
        <v>1</v>
      </c>
      <c r="AD972" s="5" t="b">
        <f>OR(ISBLANK(Spreadsheet!AK1182), AND(NOT(ISBLANK(Spreadsheet!AL1182)), NOT(ISNUMBER(SEARCH("Waive",Spreadsheet!AL1182)))))</f>
        <v>1</v>
      </c>
      <c r="AE972" s="5" t="b">
        <f>OR(ISBLANK(Spreadsheet!AM1182), AND(NOT(ISBLANK(Spreadsheet!AN1182)), NOT(ISNUMBER(SEARCH("Waive", Spreadsheet!AN1182)))))</f>
        <v>1</v>
      </c>
      <c r="AF972" s="5" t="b">
        <f>OR(ISBLANK(Spreadsheet!C1182), NOT(ISBLANK(Spreadsheet!D1182)),NOT(ISBLANK(Spreadsheet!L1182)))</f>
        <v>1</v>
      </c>
      <c r="AG972" s="5" t="b">
        <f>IF(AND(NOT(ISBLANK(Spreadsheet!C1182)), NOT(ISBLANK(Spreadsheet!D1182)),Spreadsheet!C1182&lt;&gt;Spreadsheet!D1182),IF(ISERROR(VLOOKUP(Spreadsheet!C1182, Spreadsheet!$C$6:'Spreadsheet'!$C1181,1,FALSE)), FALSE, TRUE),TRUE)</f>
        <v>1</v>
      </c>
      <c r="AH972" s="5" t="b">
        <f>Spreadsheet!$B$2=Spreadsheet!AD972</f>
        <v>1</v>
      </c>
      <c r="AI972" s="5" t="b">
        <f>IF(ISBLANK(Spreadsheet!G1182),TRUE,IF(OR(LEN(Spreadsheet!G1182)&gt;1,ISNUMBER(VALUE(Spreadsheet!G1182))),FALSE,TRUE))</f>
        <v>1</v>
      </c>
      <c r="AJ972" s="5" t="b">
        <f>OR(ISBLANK(Spreadsheet!C1182), NOT(ISBLANK(Spreadsheet!B1182)), NOT(ISBLANK(Spreadsheet!D1182)))</f>
        <v>1</v>
      </c>
      <c r="AK972" s="5" t="b">
        <f t="array" ref="AK972">IF(OR(AND(ISBLANK(Spreadsheet!E1182),ISBLANK(Spreadsheet!D1182),NOT(ISBLANK(Spreadsheet!C1182))),AND(ISBLANK(Spreadsheet!E1182),ISBLANK(Spreadsheet!D1182),ISBLANK(Spreadsheet!C1182))),TRUE,ISNUMBER(MATCH(TRUE,EXACT(Spreadsheet!E1182,Relationships),0)))</f>
        <v>1</v>
      </c>
      <c r="AL972" s="5" t="b">
        <f>IF(NOT(ISBLANK(Spreadsheet!C1182)),IF(OR(ISBLANK(Spreadsheet!F1182),LEN(Spreadsheet!F1182)&gt;40),FALSE,TRUE),TRUE)</f>
        <v>1</v>
      </c>
      <c r="AM972" s="5" t="b">
        <f>IF(NOT(ISBLANK(Spreadsheet!C1182)),IF(OR(ISBLANK(Spreadsheet!H1182),LEN(Spreadsheet!H1182)&gt;40),FALSE,TRUE),TRUE)</f>
        <v>1</v>
      </c>
      <c r="AN972" s="5" t="b">
        <f t="array" ref="AN972">IF(ISBLANK(Spreadsheet!I1182),TRUE,ISNUMBER(MATCH(TRUE,EXACT(Spreadsheet!I1182,GenderValues),0)))</f>
        <v>1</v>
      </c>
      <c r="AO972" s="5" t="b">
        <f ca="1">IF(ISERROR(DATEVALUE(TEXT(Spreadsheet!J1182,"mm/dd/yyyy")) &gt; TODAY()),IF(AND(ISBLANK(Spreadsheet!J1182),ISBLANK(Spreadsheet!C1182)),TRUE,FALSE),IF(DATEVALUE(TEXT(Spreadsheet!J1182,"mm/dd/yyyy")) &gt; TODAY(),FALSE,TRUE))</f>
        <v>1</v>
      </c>
      <c r="AP972" s="5" t="b">
        <f>OR(ISBLANK(Spreadsheet!K1182),LEN(Spreadsheet!K1182)&lt;=100)</f>
        <v>1</v>
      </c>
      <c r="AQ972" s="5" t="b">
        <f t="array" ref="AQ972">IF(OR(AND(ISBLANK(Spreadsheet!L1182),ISBLANK(Spreadsheet!C1182)),AND(NOT(ISBLANK(Spreadsheet!C1182)),NOT(ISBLANK(Spreadsheet!D1182)))),TRUE,ISNUMBER(MATCH(TRUE,EXACT(Spreadsheet!L1182,MaritalStatus),0)))</f>
        <v>1</v>
      </c>
      <c r="AR972" s="5" t="b">
        <f ca="1">IF(ISERROR(DATEVALUE(TEXT(Spreadsheet!M1182,"mm/dd/yyyy")) &gt; TODAY()),IF(ISBLANK(Spreadsheet!M1182),TRUE,FALSE),IF(DATEVALUE(TEXT(Spreadsheet!M1182,"mm/dd/yyyy")) &gt; TODAY(),FALSE,TRUE))</f>
        <v>1</v>
      </c>
      <c r="AS972" s="5" t="b">
        <f>OR(ISBLANK(Spreadsheet!N1182),LEN(Spreadsheet!N1182)&lt;=100)</f>
        <v>1</v>
      </c>
      <c r="AT972" s="5" t="b">
        <f>OR(ISBLANK(Spreadsheet!O1182),UPPER(Spreadsheet!O1182)="YES")</f>
        <v>1</v>
      </c>
      <c r="AU972" s="5" t="b">
        <f>OR(ISBLANK(Spreadsheet!P1182),UPPER(Spreadsheet!P1182)="YES")</f>
        <v>1</v>
      </c>
      <c r="AV972" s="5" t="b">
        <f t="array" ref="AV972">IF(ISBLANK(Spreadsheet!Q1182),TRUE,ISNUMBER(MATCH(TRUE,EXACT(Spreadsheet!Q1182,OnGroupsPriorIns),0)))</f>
        <v>1</v>
      </c>
      <c r="AW972" s="5" t="b">
        <f>OR(ISBLANK(Spreadsheet!R1182),UPPER(Spreadsheet!R1182)="YES")</f>
        <v>1</v>
      </c>
      <c r="AX972" s="5" t="b">
        <f>OR(ISBLANK(Spreadsheet!S1182),UPPER(Spreadsheet!S1182)="YES")</f>
        <v>1</v>
      </c>
      <c r="AY972" s="5" t="b">
        <f>OR(AND(ISBLANK(Spreadsheet!C1182),LEN(Spreadsheet!T1182)=0),AND(NOT(ISBLANK(Spreadsheet!C1182)),LEN(Spreadsheet!T1182)&gt;0,LEN(Spreadsheet!T1182)&lt;=50))</f>
        <v>1</v>
      </c>
      <c r="AZ972" s="5" t="b">
        <f>OR(LEN(Spreadsheet!U1182)=0,AND(LEN(Spreadsheet!U1182)&gt;0,LEN(Spreadsheet!U1182)&lt;=50))</f>
        <v>1</v>
      </c>
      <c r="BA972" s="5" t="b">
        <f>OR(AND(ISBLANK(Spreadsheet!C1182),LEN(Spreadsheet!V1182)=0),AND(NOT(ISBLANK(Spreadsheet!C1182)),LEN(Spreadsheet!V1182)&gt;0,LEN(Spreadsheet!V1182)&lt;=50))</f>
        <v>1</v>
      </c>
      <c r="BB972" s="5" t="b">
        <f t="array" ref="BB972">IF(AND(ISBLANK(Spreadsheet!C1182),LEN(Spreadsheet!W1182)=0),TRUE,ISNUMBER(MATCH(TRUE,EXACT(Spreadsheet!W1182,States),0)))</f>
        <v>1</v>
      </c>
      <c r="BC972" s="5" t="b">
        <f>OR(AND(ISBLANK(Spreadsheet!C1182),LEN(Spreadsheet!X1182)=0),AND(NOT(ISBLANK(Spreadsheet!C1182)),LEN(Spreadsheet!X1182)&gt;0,LEN(Spreadsheet!X1182)=5,ISNUMBER(VALUE(Spreadsheet!X1182))))</f>
        <v>1</v>
      </c>
      <c r="BD972" s="5" t="b">
        <f>OR(ISBLANK(Spreadsheet!Z1182),LEN(Spreadsheet!Z1182)&lt;=50)</f>
        <v>1</v>
      </c>
      <c r="BE972" s="5" t="b">
        <f>ISBLANK(Spreadsheet!AA1182)</f>
        <v>1</v>
      </c>
      <c r="BF972" s="5" t="b">
        <f>ISBLANK(Spreadsheet!AB1182)</f>
        <v>1</v>
      </c>
      <c r="BG972" s="5" t="b">
        <f>IF(ISERROR(DATEVALUE(TEXT(Spreadsheet!AC1182,"mm/dd/yyyy")) &gt; DATEVALUE(TEXT(Spreadsheet!J1182,"mm/dd/yyyy"))),IF(OR(AND(ISBLANK(Spreadsheet!AC1182),ISBLANK(Spreadsheet!C1182)),AND(NOT(ISBLANK(Spreadsheet!C1182)),ISBLANK(Spreadsheet!AC1182),NOT(ISBLANK(Spreadsheet!D1182)))),TRUE,FALSE),IF(DATEVALUE(TEXT(Spreadsheet!AC1182,"mm/dd/yyyy")) &gt; DATEVALUE(TEXT(Spreadsheet!J1182,"mm/dd/yyyy")),TRUE,FALSE))</f>
        <v>1</v>
      </c>
      <c r="BH972" s="5" t="b">
        <f>OR(AND(ISBLANK(Spreadsheet!C1182),ISBLANK(Spreadsheet!AE1182)),AND(NOT(ISBLANK(Spreadsheet!C1182)),NOT(ISBLANK(Spreadsheet!D1182)),ISBLANK(Spreadsheet!AE1182)),AND(NOT(ISBLANK(Spreadsheet!C1182)),ISBLANK(Spreadsheet!D1182),NOT(ISBLANK(Spreadsheet!AE1182)),LEN(Spreadsheet!AE1182)&lt;=100))</f>
        <v>1</v>
      </c>
      <c r="BI972" s="5" t="b">
        <f t="array" ref="BI972">IF(ISBLANK(Spreadsheet!AF1182),TRUE,ISNUMBER(MATCH(TRUE,EXACT(Spreadsheet!AF1182,CobraShortReasons),0)))</f>
        <v>1</v>
      </c>
      <c r="BJ972" s="5" t="b">
        <f ca="1">IF(ISERROR(DATEVALUE(TEXT(Spreadsheet!AG1182,"mm/dd/yyyy")) &gt; TODAY()),IF(ISBLANK(Spreadsheet!AG1182),TRUE,FALSE),IF(DATEVALUE(TEXT(Spreadsheet!AG1182,"mm/dd/yyyy")) &gt; TODAY(),FALSE,TRUE))</f>
        <v>1</v>
      </c>
      <c r="BK972" s="5" t="b">
        <f>OR(ISBLANK(Spreadsheet!AH1182),LEN(Spreadsheet!AH1182)&lt;=25)</f>
        <v>1</v>
      </c>
      <c r="BL972" s="5" t="b">
        <f t="array" aca="1" ref="BL972" ca="1">IF(ISBLANK(Spreadsheet!AI1182),TRUE,ISNUMBER(MATCH(TRUE,EXACT(Spreadsheet!AI1182,INDIRECT(Spreadsheet!$D$2)),0)))</f>
        <v>1</v>
      </c>
      <c r="BM972" s="5" t="b">
        <f t="array" aca="1" ref="BM972" ca="1">IF(ISBLANK(Spreadsheet!AJ1182),TRUE,ISNUMBER(MATCH(TRUE,EXACT(Spreadsheet!AJ1182,INDIRECT(Spreadsheet!BJ972)),0)))</f>
        <v>1</v>
      </c>
      <c r="BN972" s="5" t="b">
        <f t="array" ref="BN972">IF(ISBLANK(Spreadsheet!AK1182),TRUE,ISNUMBER(MATCH(TRUE,EXACT(Spreadsheet!AK1182,DentalPlans),0)))</f>
        <v>1</v>
      </c>
      <c r="BO972" s="5" t="b">
        <f t="array" aca="1" ref="BO972" ca="1">IF(ISBLANK(Spreadsheet!AL1182),TRUE,ISNUMBER(MATCH(TRUE,EXACT(Spreadsheet!AL1182,INDIRECT(Spreadsheet!BK972)),0)))</f>
        <v>1</v>
      </c>
      <c r="BP972" s="5" t="b">
        <f t="array" ref="BP972">IF(ISBLANK(Spreadsheet!AM1182),TRUE,ISNUMBER(MATCH(TRUE,EXACT(Spreadsheet!AM1182,VisionPlans),0)))</f>
        <v>1</v>
      </c>
      <c r="BQ972" s="5" t="b">
        <f t="array" aca="1" ref="BQ972" ca="1">IF(ISBLANK(Spreadsheet!AN1182),TRUE,ISNUMBER(MATCH(TRUE,EXACT(Spreadsheet!AN1182,INDIRECT(Spreadsheet!BL972)),0)))</f>
        <v>1</v>
      </c>
      <c r="BR972" s="5" t="b">
        <f t="array" ref="BR972">IF(ISBLANK(Spreadsheet!AO1182),TRUE,ISNUMBER(MATCH(TRUE,EXACT(Spreadsheet!AO1182,LifeBenefitClasses),0)))</f>
        <v>1</v>
      </c>
      <c r="BS972" s="5" t="b">
        <f>IF(OR(ISBLANK(Spreadsheet!AO1182), Spreadsheet!AO1182="Waive"),IF(ISBLANK(Spreadsheet!AP1182),TRUE,FALSE),IF(OR(AND(NOT(ISBLANK(Spreadsheet!AO1182)),ISBLANK(Spreadsheet!AP1182)),NOT(ISNUMBER(VALUE(Spreadsheet!AP1182)))),FALSE,IF(OR(AND(Spreadsheet!AP1182&lt;6,MOD(Spreadsheet!AP1182*10,5)=0), MOD(Spreadsheet!AP1182,5000)=0),TRUE,FALSE)))</f>
        <v>1</v>
      </c>
      <c r="BT972" s="5" t="b">
        <f t="array" ref="BT972">IF(ISBLANK(Spreadsheet!AQ1182),TRUE,ISNUMBER(MATCH(TRUE,EXACT(Spreadsheet!AQ1182,EnrollWaive),0)))</f>
        <v>1</v>
      </c>
      <c r="BU972" s="5" t="b">
        <f t="array" ref="BU972">IF(ISBLANK(Spreadsheet!AR1182),TRUE,ISNUMBER(MATCH(TRUE,EXACT(Spreadsheet!AR1182,LifeBenefitClasses),0)))</f>
        <v>1</v>
      </c>
      <c r="BV972" s="5" t="b">
        <f>IF(OR(ISBLANK(Spreadsheet!AR1182), Spreadsheet!AR1182="Waive"),IF(ISBLANK(Spreadsheet!AS1182),TRUE,FALSE),IF(OR(AND(NOT(ISBLANK(Spreadsheet!AR1182)),ISBLANK(Spreadsheet!AS1182)),NOT(ISNUMBER(VALUE(Spreadsheet!AS1182)))),FALSE,IF(OR(AND(Spreadsheet!AS1182&lt;6,MOD(Spreadsheet!AS1182*10,5)=0), MOD(Spreadsheet!AS1182,10000)=0),TRUE,FALSE)))</f>
        <v>1</v>
      </c>
      <c r="BW972" s="5" t="b">
        <f t="array" ref="BW972">IF(ISBLANK(Spreadsheet!AT1182),TRUE,ISNUMBER(MATCH(TRUE,EXACT(Spreadsheet!AT1182,LifeBenefitClasses),0)))</f>
        <v>1</v>
      </c>
      <c r="BX972" s="5" t="b">
        <f>IF(OR(ISBLANK(Spreadsheet!AT1182), Spreadsheet!AT1182="Waive"),IF(ISBLANK(Spreadsheet!AU1182),TRUE,FALSE),IF(OR(AND(NOT(ISBLANK(Spreadsheet!AT1182)),ISBLANK(Spreadsheet!AU1182)),NOT(ISNUMBER(VALUE(Spreadsheet!AU1182)))),FALSE,IF(AND(NOT(OR(ISBLANK(Spreadsheet!AT1182),Spreadsheet!AT1182="Waive")),NOT(OR(ISBLANK(Spreadsheet!AR1182),Spreadsheet!AR1182="Waive")),MOD(Spreadsheet!AU1182,5000)=0, Spreadsheet!AU1182&lt;=(Spreadsheet!AS1182*0.5)),TRUE,FALSE)))</f>
        <v>1</v>
      </c>
      <c r="BY972" s="5" t="b">
        <f t="array" ref="BY972">IF(ISBLANK(Spreadsheet!AV1182),TRUE,ISNUMBER(MATCH(TRUE,EXACT(Spreadsheet!AV1182,EnrollWaive),0)))</f>
        <v>1</v>
      </c>
      <c r="BZ972" s="5" t="b">
        <f t="array" ref="BZ972">IF(ISBLANK(Spreadsheet!AW1182),TRUE,ISNUMBER(MATCH(TRUE,EXACT(Spreadsheet!AW1182,LifeBenefitClasses),0)))</f>
        <v>1</v>
      </c>
      <c r="CA972" s="5" t="b">
        <f t="array" ref="CA972">IF(ISBLANK(Spreadsheet!AX1182),TRUE,ISNUMBER(MATCH(TRUE,EXACT(Spreadsheet!AX1182,LifeBenefitClasses),0)))</f>
        <v>1</v>
      </c>
      <c r="CB972" s="5" t="b">
        <f t="array" ref="CB972">IF(ISBLANK(Spreadsheet!AY1182),TRUE,ISNUMBER(MATCH(TRUE,EXACT(Spreadsheet!AY1182,LifeBenefitClasses),0)))</f>
        <v>1</v>
      </c>
      <c r="CC972" s="5" t="b">
        <f t="array" ref="CC972">IF(ISBLANK(Spreadsheet!AZ1182),TRUE,ISNUMBER(MATCH(TRUE,EXACT(Spreadsheet!AZ1182,LifeBenefitClasses),0)))</f>
        <v>1</v>
      </c>
      <c r="CD972" s="5" t="b">
        <f t="array" ref="CD972">IF(ISBLANK(Spreadsheet!BA1182),TRUE,ISNUMBER(MATCH(TRUE,EXACT(Spreadsheet!BA1182,LifeBenefitClasses),0)))</f>
        <v>1</v>
      </c>
      <c r="CE972" s="5" t="b">
        <f>IF(OR(ISBLANK(Spreadsheet!BA1182), Spreadsheet!BA1182="Waive"),IF(ISBLANK(Spreadsheet!BB1182),TRUE,FALSE),IF(OR(AND(NOT(ISBLANK(Spreadsheet!BA1182)),ISBLANK(Spreadsheet!BB1182)),NOT(ISNUMBER(VALUE(Spreadsheet!BB1182))),ISBLANK(Spreadsheet!BC1182),NOT(ISNUMBER(VALUE(Spreadsheet!BC1182)))),FALSE,IF(AND(Spreadsheet!BB1182&gt;=50000,Spreadsheet!BB1182&lt;=250000,MOD(Spreadsheet!BB1182,10000)=0,Spreadsheet!BB1182&lt;=(10*Spreadsheet!BC1182)),TRUE,FALSE)))</f>
        <v>1</v>
      </c>
      <c r="CF972" s="5" t="b">
        <f>IF(NOT(ISBLANK(Spreadsheet!BC972)),AND(ISNUMBER(VALUE(Spreadsheet!BC972)),Spreadsheet!BC972&gt;0),AND(OR(ISBLANK(Spreadsheet!AO972),Spreadsheet!AO972="Waive",AND(NOT(OR(ISBLANK(Spreadsheet!AO972),Spreadsheet!AO972="Waive")),Spreadsheet!AP972&gt;=6)),OR(ISBLANK(Spreadsheet!AR972),AND(NOT(OR(ISBLANK(Spreadsheet!AR972),Spreadsheet!AR972="Waive")),Spreadsheet!AS972&gt;=6)),OR(ISBLANK(Spreadsheet!AW972)),OR(ISBLANK(Spreadsheet!AX972)),OR(ISBLANK(Spreadsheet!AY972)),OR(ISBLANK(Spreadsheet!AZ972)),OR(ISBLANK(Spreadsheet!BA972),Spreadsheet!BA972="Waive")))</f>
        <v>1</v>
      </c>
      <c r="CG972" s="5" t="b">
        <f t="shared" ca="1" si="69"/>
        <v>1</v>
      </c>
    </row>
    <row r="973" spans="8:85" x14ac:dyDescent="0.3">
      <c r="H973" s="5">
        <f t="shared" ca="1" si="66"/>
        <v>2</v>
      </c>
      <c r="I973" s="5" t="str">
        <f t="shared" ca="1" si="67"/>
        <v/>
      </c>
      <c r="J973" s="5" t="str">
        <f>IF(AND(NOT(ISBLANK(Spreadsheet!C1183)),ISBLANK(Spreadsheet!D1183)),Spreadsheet!F1183&amp;" "&amp;Spreadsheet!H1183,"")</f>
        <v/>
      </c>
      <c r="K973" s="5">
        <f>IF(AND(NOT(ISBLANK(Spreadsheet!C1183)),ISBLANK(Spreadsheet!D1183)),COUNTIFS(Spreadsheet!E$786:E1184,"=Child",Spreadsheet!C$786:C1184, "="&amp;Spreadsheet!C1183) + COUNTIFS(Spreadsheet!E$786:E1184,"=Step-child",Spreadsheet!C$786:C1184, "="&amp;Spreadsheet!C1183),0)</f>
        <v>0</v>
      </c>
      <c r="L973" s="5">
        <f>IF(NOT(ISBLANK(J973)),COUNTIFS(Spreadsheet!E$786:E1184,"=Wife",Spreadsheet!C$786:C1184, "="&amp;Spreadsheet!C1183) + COUNTIFS(Spreadsheet!E$786:E1184,"=Husband",Spreadsheet!C$786:C1184, "="&amp;Spreadsheet!C1183),0)</f>
        <v>0</v>
      </c>
      <c r="M973" s="5">
        <f>IF(NOT(ISBLANK(Spreadsheet!AJ1183)),VLOOKUP(Spreadsheet!AJ1183,'Drop Downs'!$P$2:$R$16,3,FALSE),0)</f>
        <v>0</v>
      </c>
      <c r="N973" s="5">
        <f>IF(NOT(ISBLANK(Spreadsheet!AJ1183)), VLOOKUP(Spreadsheet!AJ1183,'Drop Downs'!$P$2:$R$16,2,FALSE),0)</f>
        <v>0</v>
      </c>
      <c r="O973" s="5">
        <f>IF(NOT(ISBLANK(Spreadsheet!AL1183)),VLOOKUP(Spreadsheet!AL1183,'Drop Downs'!$P$2:$R$16,3,FALSE), 0)</f>
        <v>0</v>
      </c>
      <c r="P973" s="5">
        <f>IF(NOT(ISBLANK(Spreadsheet!AL1183)),VLOOKUP(Spreadsheet!AL1183,'Drop Downs'!$P$2:$R$16,2,FALSE),0)</f>
        <v>0</v>
      </c>
      <c r="Q973" s="5">
        <f>IF(NOT(ISBLANK(Spreadsheet!AN1183)),VLOOKUP(Spreadsheet!AN1183,'Drop Downs'!$P$2:$R$16,3,FALSE),0)</f>
        <v>0</v>
      </c>
      <c r="R973" s="5">
        <f>IF(NOT(ISBLANK(Spreadsheet!AN1183)),VLOOKUP(Spreadsheet!AN1183,'Drop Downs'!$P$2:$R$16,2,FALSE),0)</f>
        <v>0</v>
      </c>
      <c r="S973" s="5" t="str">
        <f>IF(OR(M973&gt;K973,N973&gt;L973,O973&gt;K973, Q973&gt;K973,N973&gt;L973, P973&gt;L973, R973&gt;L973),"Member currently has a coverage election over what he/she needs.  Please add more dependents or adjust the coverage election.","")&amp;(IF(AND(NOT(ISBLANK(Spreadsheet!C1183)),NOT(ISBLANK(Spreadsheet!D1183)),ISBLANK(Spreadsheet!E1183)),"Dependent lacks a relationship to member.Please select one from the drop-down.",""))</f>
        <v/>
      </c>
      <c r="T973" s="5" t="b">
        <f t="shared" si="68"/>
        <v>1</v>
      </c>
      <c r="U973" s="5" t="b">
        <f>OR(ISBLANK(Spreadsheet!C1183),IF(NOT(ISBLANK(Spreadsheet!D1183)),NOT(ISBLANK(Spreadsheet!E1183)),TRUE))</f>
        <v>1</v>
      </c>
      <c r="V973" s="5" t="b">
        <f>OR(ISBLANK(Spreadsheet!C1183), NOT(ISBLANK(Spreadsheet!I1183)))</f>
        <v>1</v>
      </c>
      <c r="W973" s="5" t="b">
        <f>OR(ISBLANK(Spreadsheet!D1183),NOT(ISBLANK(Spreadsheet!C1183)))</f>
        <v>1</v>
      </c>
      <c r="X973" s="155" t="str">
        <f>REPT("0",MIN(FIND({1,2,3,4,5,6,7,8,9},Spreadsheet!C1183&amp;"123456789"))-1)&amp;IF(ISBLANK(Spreadsheet!C1183),"",SUMPRODUCT(MID(0&amp;Spreadsheet!C1183,LARGE(INDEX(ISNUMBER(--MID(Spreadsheet!C1183,ROW($1:$225),1))*
 ROW($1:$225),0),ROW($1:$225))+1,1)*10^ROW($1:$225)/10))</f>
        <v/>
      </c>
      <c r="Y973" s="5" t="b">
        <f>IF(NOT(ISBLANK(Spreadsheet!C1183)),IF(AND(ISNUMBER(VALUE(Spreadsheet!C1183)), LEN(Spreadsheet!C1183)=9),TRUE,FALSE),TRUE)</f>
        <v>1</v>
      </c>
      <c r="Z973" s="155" t="str">
        <f>REPT("0",MIN(FIND({1,2,3,4,5,6,7,8,9},Spreadsheet!D1183&amp;"123456789"))-1)&amp;IF(ISBLANK(Spreadsheet!D1183),"",SUMPRODUCT(MID(0&amp;Spreadsheet!D1183,LARGE(INDEX(ISNUMBER(--MID(Spreadsheet!D1183,ROW($1:$225),1))*
 ROW($1:$225),0),ROW($1:$225))+1,1)*10^ROW($1:$225)/10))</f>
        <v/>
      </c>
      <c r="AA973" s="5" t="b">
        <f>IF(AND(NOT(ISBLANK(Spreadsheet!D1183)),NOT(ISBLANK(Spreadsheet!C1183))),IF(AND(ISNUMBER(VALUE(Spreadsheet!D1183)), LEN(Spreadsheet!D1183)=9),TRUE,FALSE),IF(AND(NOT(ISBLANK(Spreadsheet!D1183)),ISBLANK(Spreadsheet!C1183)),FALSE,TRUE))</f>
        <v>1</v>
      </c>
      <c r="AB973" s="5" t="b">
        <f>OR(ISBLANK(Spreadsheet!Y973),IF(NOT(ISBLANK(Spreadsheet!Y973)),LEN(Spreadsheet!Y973)=10,ISNUMBER(VALUE(Spreadsheet!Y973))))</f>
        <v>1</v>
      </c>
      <c r="AC973" s="5" t="b">
        <f>OR(ISBLANK(Spreadsheet!AI1183), AND(NOT(ISBLANK(Spreadsheet!AJ1183)), NOT(ISNUMBER(SEARCH("Waive",Spreadsheet!AJ1183)))))</f>
        <v>1</v>
      </c>
      <c r="AD973" s="5" t="b">
        <f>OR(ISBLANK(Spreadsheet!AK1183), AND(NOT(ISBLANK(Spreadsheet!AL1183)), NOT(ISNUMBER(SEARCH("Waive",Spreadsheet!AL1183)))))</f>
        <v>1</v>
      </c>
      <c r="AE973" s="5" t="b">
        <f>OR(ISBLANK(Spreadsheet!AM1183), AND(NOT(ISBLANK(Spreadsheet!AN1183)), NOT(ISNUMBER(SEARCH("Waive", Spreadsheet!AN1183)))))</f>
        <v>1</v>
      </c>
      <c r="AF973" s="5" t="b">
        <f>OR(ISBLANK(Spreadsheet!C1183), NOT(ISBLANK(Spreadsheet!D1183)),NOT(ISBLANK(Spreadsheet!L1183)))</f>
        <v>1</v>
      </c>
      <c r="AG973" s="5" t="b">
        <f>IF(AND(NOT(ISBLANK(Spreadsheet!C1183)), NOT(ISBLANK(Spreadsheet!D1183)),Spreadsheet!C1183&lt;&gt;Spreadsheet!D1183),IF(ISERROR(VLOOKUP(Spreadsheet!C1183, Spreadsheet!$C$6:'Spreadsheet'!$C1182,1,FALSE)), FALSE, TRUE),TRUE)</f>
        <v>1</v>
      </c>
      <c r="AH973" s="5" t="b">
        <f>Spreadsheet!$B$2=Spreadsheet!AD973</f>
        <v>1</v>
      </c>
      <c r="AI973" s="5" t="b">
        <f>IF(ISBLANK(Spreadsheet!G1183),TRUE,IF(OR(LEN(Spreadsheet!G1183)&gt;1,ISNUMBER(VALUE(Spreadsheet!G1183))),FALSE,TRUE))</f>
        <v>1</v>
      </c>
      <c r="AJ973" s="5" t="b">
        <f>OR(ISBLANK(Spreadsheet!C1183), NOT(ISBLANK(Spreadsheet!B1183)), NOT(ISBLANK(Spreadsheet!D1183)))</f>
        <v>1</v>
      </c>
      <c r="AK973" s="5" t="b">
        <f t="array" ref="AK973">IF(OR(AND(ISBLANK(Spreadsheet!E1183),ISBLANK(Spreadsheet!D1183),NOT(ISBLANK(Spreadsheet!C1183))),AND(ISBLANK(Spreadsheet!E1183),ISBLANK(Spreadsheet!D1183),ISBLANK(Spreadsheet!C1183))),TRUE,ISNUMBER(MATCH(TRUE,EXACT(Spreadsheet!E1183,Relationships),0)))</f>
        <v>1</v>
      </c>
      <c r="AL973" s="5" t="b">
        <f>IF(NOT(ISBLANK(Spreadsheet!C1183)),IF(OR(ISBLANK(Spreadsheet!F1183),LEN(Spreadsheet!F1183)&gt;40),FALSE,TRUE),TRUE)</f>
        <v>1</v>
      </c>
      <c r="AM973" s="5" t="b">
        <f>IF(NOT(ISBLANK(Spreadsheet!C1183)),IF(OR(ISBLANK(Spreadsheet!H1183),LEN(Spreadsheet!H1183)&gt;40),FALSE,TRUE),TRUE)</f>
        <v>1</v>
      </c>
      <c r="AN973" s="5" t="b">
        <f t="array" ref="AN973">IF(ISBLANK(Spreadsheet!I1183),TRUE,ISNUMBER(MATCH(TRUE,EXACT(Spreadsheet!I1183,GenderValues),0)))</f>
        <v>1</v>
      </c>
      <c r="AO973" s="5" t="b">
        <f ca="1">IF(ISERROR(DATEVALUE(TEXT(Spreadsheet!J1183,"mm/dd/yyyy")) &gt; TODAY()),IF(AND(ISBLANK(Spreadsheet!J1183),ISBLANK(Spreadsheet!C1183)),TRUE,FALSE),IF(DATEVALUE(TEXT(Spreadsheet!J1183,"mm/dd/yyyy")) &gt; TODAY(),FALSE,TRUE))</f>
        <v>1</v>
      </c>
      <c r="AP973" s="5" t="b">
        <f>OR(ISBLANK(Spreadsheet!K1183),LEN(Spreadsheet!K1183)&lt;=100)</f>
        <v>1</v>
      </c>
      <c r="AQ973" s="5" t="b">
        <f t="array" ref="AQ973">IF(OR(AND(ISBLANK(Spreadsheet!L1183),ISBLANK(Spreadsheet!C1183)),AND(NOT(ISBLANK(Spreadsheet!C1183)),NOT(ISBLANK(Spreadsheet!D1183)))),TRUE,ISNUMBER(MATCH(TRUE,EXACT(Spreadsheet!L1183,MaritalStatus),0)))</f>
        <v>1</v>
      </c>
      <c r="AR973" s="5" t="b">
        <f ca="1">IF(ISERROR(DATEVALUE(TEXT(Spreadsheet!M1183,"mm/dd/yyyy")) &gt; TODAY()),IF(ISBLANK(Spreadsheet!M1183),TRUE,FALSE),IF(DATEVALUE(TEXT(Spreadsheet!M1183,"mm/dd/yyyy")) &gt; TODAY(),FALSE,TRUE))</f>
        <v>1</v>
      </c>
      <c r="AS973" s="5" t="b">
        <f>OR(ISBLANK(Spreadsheet!N1183),LEN(Spreadsheet!N1183)&lt;=100)</f>
        <v>1</v>
      </c>
      <c r="AT973" s="5" t="b">
        <f>OR(ISBLANK(Spreadsheet!O1183),UPPER(Spreadsheet!O1183)="YES")</f>
        <v>1</v>
      </c>
      <c r="AU973" s="5" t="b">
        <f>OR(ISBLANK(Spreadsheet!P1183),UPPER(Spreadsheet!P1183)="YES")</f>
        <v>1</v>
      </c>
      <c r="AV973" s="5" t="b">
        <f t="array" ref="AV973">IF(ISBLANK(Spreadsheet!Q1183),TRUE,ISNUMBER(MATCH(TRUE,EXACT(Spreadsheet!Q1183,OnGroupsPriorIns),0)))</f>
        <v>1</v>
      </c>
      <c r="AW973" s="5" t="b">
        <f>OR(ISBLANK(Spreadsheet!R1183),UPPER(Spreadsheet!R1183)="YES")</f>
        <v>1</v>
      </c>
      <c r="AX973" s="5" t="b">
        <f>OR(ISBLANK(Spreadsheet!S1183),UPPER(Spreadsheet!S1183)="YES")</f>
        <v>1</v>
      </c>
      <c r="AY973" s="5" t="b">
        <f>OR(AND(ISBLANK(Spreadsheet!C1183),LEN(Spreadsheet!T1183)=0),AND(NOT(ISBLANK(Spreadsheet!C1183)),LEN(Spreadsheet!T1183)&gt;0,LEN(Spreadsheet!T1183)&lt;=50))</f>
        <v>1</v>
      </c>
      <c r="AZ973" s="5" t="b">
        <f>OR(LEN(Spreadsheet!U1183)=0,AND(LEN(Spreadsheet!U1183)&gt;0,LEN(Spreadsheet!U1183)&lt;=50))</f>
        <v>1</v>
      </c>
      <c r="BA973" s="5" t="b">
        <f>OR(AND(ISBLANK(Spreadsheet!C1183),LEN(Spreadsheet!V1183)=0),AND(NOT(ISBLANK(Spreadsheet!C1183)),LEN(Spreadsheet!V1183)&gt;0,LEN(Spreadsheet!V1183)&lt;=50))</f>
        <v>1</v>
      </c>
      <c r="BB973" s="5" t="b">
        <f t="array" ref="BB973">IF(AND(ISBLANK(Spreadsheet!C1183),LEN(Spreadsheet!W1183)=0),TRUE,ISNUMBER(MATCH(TRUE,EXACT(Spreadsheet!W1183,States),0)))</f>
        <v>1</v>
      </c>
      <c r="BC973" s="5" t="b">
        <f>OR(AND(ISBLANK(Spreadsheet!C1183),LEN(Spreadsheet!X1183)=0),AND(NOT(ISBLANK(Spreadsheet!C1183)),LEN(Spreadsheet!X1183)&gt;0,LEN(Spreadsheet!X1183)=5,ISNUMBER(VALUE(Spreadsheet!X1183))))</f>
        <v>1</v>
      </c>
      <c r="BD973" s="5" t="b">
        <f>OR(ISBLANK(Spreadsheet!Z1183),LEN(Spreadsheet!Z1183)&lt;=50)</f>
        <v>1</v>
      </c>
      <c r="BE973" s="5" t="b">
        <f>ISBLANK(Spreadsheet!AA1183)</f>
        <v>1</v>
      </c>
      <c r="BF973" s="5" t="b">
        <f>ISBLANK(Spreadsheet!AB1183)</f>
        <v>1</v>
      </c>
      <c r="BG973" s="5" t="b">
        <f>IF(ISERROR(DATEVALUE(TEXT(Spreadsheet!AC1183,"mm/dd/yyyy")) &gt; DATEVALUE(TEXT(Spreadsheet!J1183,"mm/dd/yyyy"))),IF(OR(AND(ISBLANK(Spreadsheet!AC1183),ISBLANK(Spreadsheet!C1183)),AND(NOT(ISBLANK(Spreadsheet!C1183)),ISBLANK(Spreadsheet!AC1183),NOT(ISBLANK(Spreadsheet!D1183)))),TRUE,FALSE),IF(DATEVALUE(TEXT(Spreadsheet!AC1183,"mm/dd/yyyy")) &gt; DATEVALUE(TEXT(Spreadsheet!J1183,"mm/dd/yyyy")),TRUE,FALSE))</f>
        <v>1</v>
      </c>
      <c r="BH973" s="5" t="b">
        <f>OR(AND(ISBLANK(Spreadsheet!C1183),ISBLANK(Spreadsheet!AE1183)),AND(NOT(ISBLANK(Spreadsheet!C1183)),NOT(ISBLANK(Spreadsheet!D1183)),ISBLANK(Spreadsheet!AE1183)),AND(NOT(ISBLANK(Spreadsheet!C1183)),ISBLANK(Spreadsheet!D1183),NOT(ISBLANK(Spreadsheet!AE1183)),LEN(Spreadsheet!AE1183)&lt;=100))</f>
        <v>1</v>
      </c>
      <c r="BI973" s="5" t="b">
        <f t="array" ref="BI973">IF(ISBLANK(Spreadsheet!AF1183),TRUE,ISNUMBER(MATCH(TRUE,EXACT(Spreadsheet!AF1183,CobraShortReasons),0)))</f>
        <v>1</v>
      </c>
      <c r="BJ973" s="5" t="b">
        <f ca="1">IF(ISERROR(DATEVALUE(TEXT(Spreadsheet!AG1183,"mm/dd/yyyy")) &gt; TODAY()),IF(ISBLANK(Spreadsheet!AG1183),TRUE,FALSE),IF(DATEVALUE(TEXT(Spreadsheet!AG1183,"mm/dd/yyyy")) &gt; TODAY(),FALSE,TRUE))</f>
        <v>1</v>
      </c>
      <c r="BK973" s="5" t="b">
        <f>OR(ISBLANK(Spreadsheet!AH1183),LEN(Spreadsheet!AH1183)&lt;=25)</f>
        <v>1</v>
      </c>
      <c r="BL973" s="5" t="b">
        <f t="array" aca="1" ref="BL973" ca="1">IF(ISBLANK(Spreadsheet!AI1183),TRUE,ISNUMBER(MATCH(TRUE,EXACT(Spreadsheet!AI1183,INDIRECT(Spreadsheet!$D$2)),0)))</f>
        <v>1</v>
      </c>
      <c r="BM973" s="5" t="b">
        <f t="array" aca="1" ref="BM973" ca="1">IF(ISBLANK(Spreadsheet!AJ1183),TRUE,ISNUMBER(MATCH(TRUE,EXACT(Spreadsheet!AJ1183,INDIRECT(Spreadsheet!BJ973)),0)))</f>
        <v>1</v>
      </c>
      <c r="BN973" s="5" t="b">
        <f t="array" ref="BN973">IF(ISBLANK(Spreadsheet!AK1183),TRUE,ISNUMBER(MATCH(TRUE,EXACT(Spreadsheet!AK1183,DentalPlans),0)))</f>
        <v>1</v>
      </c>
      <c r="BO973" s="5" t="b">
        <f t="array" aca="1" ref="BO973" ca="1">IF(ISBLANK(Spreadsheet!AL1183),TRUE,ISNUMBER(MATCH(TRUE,EXACT(Spreadsheet!AL1183,INDIRECT(Spreadsheet!BK973)),0)))</f>
        <v>1</v>
      </c>
      <c r="BP973" s="5" t="b">
        <f t="array" ref="BP973">IF(ISBLANK(Spreadsheet!AM1183),TRUE,ISNUMBER(MATCH(TRUE,EXACT(Spreadsheet!AM1183,VisionPlans),0)))</f>
        <v>1</v>
      </c>
      <c r="BQ973" s="5" t="b">
        <f t="array" aca="1" ref="BQ973" ca="1">IF(ISBLANK(Spreadsheet!AN1183),TRUE,ISNUMBER(MATCH(TRUE,EXACT(Spreadsheet!AN1183,INDIRECT(Spreadsheet!BL973)),0)))</f>
        <v>1</v>
      </c>
      <c r="BR973" s="5" t="b">
        <f t="array" ref="BR973">IF(ISBLANK(Spreadsheet!AO1183),TRUE,ISNUMBER(MATCH(TRUE,EXACT(Spreadsheet!AO1183,LifeBenefitClasses),0)))</f>
        <v>1</v>
      </c>
      <c r="BS973" s="5" t="b">
        <f>IF(OR(ISBLANK(Spreadsheet!AO1183), Spreadsheet!AO1183="Waive"),IF(ISBLANK(Spreadsheet!AP1183),TRUE,FALSE),IF(OR(AND(NOT(ISBLANK(Spreadsheet!AO1183)),ISBLANK(Spreadsheet!AP1183)),NOT(ISNUMBER(VALUE(Spreadsheet!AP1183)))),FALSE,IF(OR(AND(Spreadsheet!AP1183&lt;6,MOD(Spreadsheet!AP1183*10,5)=0), MOD(Spreadsheet!AP1183,5000)=0),TRUE,FALSE)))</f>
        <v>1</v>
      </c>
      <c r="BT973" s="5" t="b">
        <f t="array" ref="BT973">IF(ISBLANK(Spreadsheet!AQ1183),TRUE,ISNUMBER(MATCH(TRUE,EXACT(Spreadsheet!AQ1183,EnrollWaive),0)))</f>
        <v>1</v>
      </c>
      <c r="BU973" s="5" t="b">
        <f t="array" ref="BU973">IF(ISBLANK(Spreadsheet!AR1183),TRUE,ISNUMBER(MATCH(TRUE,EXACT(Spreadsheet!AR1183,LifeBenefitClasses),0)))</f>
        <v>1</v>
      </c>
      <c r="BV973" s="5" t="b">
        <f>IF(OR(ISBLANK(Spreadsheet!AR1183), Spreadsheet!AR1183="Waive"),IF(ISBLANK(Spreadsheet!AS1183),TRUE,FALSE),IF(OR(AND(NOT(ISBLANK(Spreadsheet!AR1183)),ISBLANK(Spreadsheet!AS1183)),NOT(ISNUMBER(VALUE(Spreadsheet!AS1183)))),FALSE,IF(OR(AND(Spreadsheet!AS1183&lt;6,MOD(Spreadsheet!AS1183*10,5)=0), MOD(Spreadsheet!AS1183,10000)=0),TRUE,FALSE)))</f>
        <v>1</v>
      </c>
      <c r="BW973" s="5" t="b">
        <f t="array" ref="BW973">IF(ISBLANK(Spreadsheet!AT1183),TRUE,ISNUMBER(MATCH(TRUE,EXACT(Spreadsheet!AT1183,LifeBenefitClasses),0)))</f>
        <v>1</v>
      </c>
      <c r="BX973" s="5" t="b">
        <f>IF(OR(ISBLANK(Spreadsheet!AT1183), Spreadsheet!AT1183="Waive"),IF(ISBLANK(Spreadsheet!AU1183),TRUE,FALSE),IF(OR(AND(NOT(ISBLANK(Spreadsheet!AT1183)),ISBLANK(Spreadsheet!AU1183)),NOT(ISNUMBER(VALUE(Spreadsheet!AU1183)))),FALSE,IF(AND(NOT(OR(ISBLANK(Spreadsheet!AT1183),Spreadsheet!AT1183="Waive")),NOT(OR(ISBLANK(Spreadsheet!AR1183),Spreadsheet!AR1183="Waive")),MOD(Spreadsheet!AU1183,5000)=0, Spreadsheet!AU1183&lt;=(Spreadsheet!AS1183*0.5)),TRUE,FALSE)))</f>
        <v>1</v>
      </c>
      <c r="BY973" s="5" t="b">
        <f t="array" ref="BY973">IF(ISBLANK(Spreadsheet!AV1183),TRUE,ISNUMBER(MATCH(TRUE,EXACT(Spreadsheet!AV1183,EnrollWaive),0)))</f>
        <v>1</v>
      </c>
      <c r="BZ973" s="5" t="b">
        <f t="array" ref="BZ973">IF(ISBLANK(Spreadsheet!AW1183),TRUE,ISNUMBER(MATCH(TRUE,EXACT(Spreadsheet!AW1183,LifeBenefitClasses),0)))</f>
        <v>1</v>
      </c>
      <c r="CA973" s="5" t="b">
        <f t="array" ref="CA973">IF(ISBLANK(Spreadsheet!AX1183),TRUE,ISNUMBER(MATCH(TRUE,EXACT(Spreadsheet!AX1183,LifeBenefitClasses),0)))</f>
        <v>1</v>
      </c>
      <c r="CB973" s="5" t="b">
        <f t="array" ref="CB973">IF(ISBLANK(Spreadsheet!AY1183),TRUE,ISNUMBER(MATCH(TRUE,EXACT(Spreadsheet!AY1183,LifeBenefitClasses),0)))</f>
        <v>1</v>
      </c>
      <c r="CC973" s="5" t="b">
        <f t="array" ref="CC973">IF(ISBLANK(Spreadsheet!AZ1183),TRUE,ISNUMBER(MATCH(TRUE,EXACT(Spreadsheet!AZ1183,LifeBenefitClasses),0)))</f>
        <v>1</v>
      </c>
      <c r="CD973" s="5" t="b">
        <f t="array" ref="CD973">IF(ISBLANK(Spreadsheet!BA1183),TRUE,ISNUMBER(MATCH(TRUE,EXACT(Spreadsheet!BA1183,LifeBenefitClasses),0)))</f>
        <v>1</v>
      </c>
      <c r="CE973" s="5" t="b">
        <f>IF(OR(ISBLANK(Spreadsheet!BA1183), Spreadsheet!BA1183="Waive"),IF(ISBLANK(Spreadsheet!BB1183),TRUE,FALSE),IF(OR(AND(NOT(ISBLANK(Spreadsheet!BA1183)),ISBLANK(Spreadsheet!BB1183)),NOT(ISNUMBER(VALUE(Spreadsheet!BB1183))),ISBLANK(Spreadsheet!BC1183),NOT(ISNUMBER(VALUE(Spreadsheet!BC1183)))),FALSE,IF(AND(Spreadsheet!BB1183&gt;=50000,Spreadsheet!BB1183&lt;=250000,MOD(Spreadsheet!BB1183,10000)=0,Spreadsheet!BB1183&lt;=(10*Spreadsheet!BC1183)),TRUE,FALSE)))</f>
        <v>1</v>
      </c>
      <c r="CF973" s="5" t="b">
        <f>IF(NOT(ISBLANK(Spreadsheet!BC973)),AND(ISNUMBER(VALUE(Spreadsheet!BC973)),Spreadsheet!BC973&gt;0),AND(OR(ISBLANK(Spreadsheet!AO973),Spreadsheet!AO973="Waive",AND(NOT(OR(ISBLANK(Spreadsheet!AO973),Spreadsheet!AO973="Waive")),Spreadsheet!AP973&gt;=6)),OR(ISBLANK(Spreadsheet!AR973),AND(NOT(OR(ISBLANK(Spreadsheet!AR973),Spreadsheet!AR973="Waive")),Spreadsheet!AS973&gt;=6)),OR(ISBLANK(Spreadsheet!AW973)),OR(ISBLANK(Spreadsheet!AX973)),OR(ISBLANK(Spreadsheet!AY973)),OR(ISBLANK(Spreadsheet!AZ973)),OR(ISBLANK(Spreadsheet!BA973),Spreadsheet!BA973="Waive")))</f>
        <v>1</v>
      </c>
      <c r="CG973" s="5" t="b">
        <f t="shared" ca="1" si="69"/>
        <v>1</v>
      </c>
    </row>
    <row r="974" spans="8:85" x14ac:dyDescent="0.3">
      <c r="H974" s="5">
        <f t="shared" ca="1" si="66"/>
        <v>2</v>
      </c>
      <c r="I974" s="5" t="str">
        <f t="shared" ca="1" si="67"/>
        <v/>
      </c>
      <c r="J974" s="5" t="str">
        <f>IF(AND(NOT(ISBLANK(Spreadsheet!C1184)),ISBLANK(Spreadsheet!D1184)),Spreadsheet!F1184&amp;" "&amp;Spreadsheet!H1184,"")</f>
        <v/>
      </c>
      <c r="K974" s="5">
        <f>IF(AND(NOT(ISBLANK(Spreadsheet!C1184)),ISBLANK(Spreadsheet!D1184)),COUNTIFS(Spreadsheet!E$786:E1185,"=Child",Spreadsheet!C$786:C1185, "="&amp;Spreadsheet!C1184) + COUNTIFS(Spreadsheet!E$786:E1185,"=Step-child",Spreadsheet!C$786:C1185, "="&amp;Spreadsheet!C1184),0)</f>
        <v>0</v>
      </c>
      <c r="L974" s="5">
        <f>IF(NOT(ISBLANK(J974)),COUNTIFS(Spreadsheet!E$786:E1185,"=Wife",Spreadsheet!C$786:C1185, "="&amp;Spreadsheet!C1184) + COUNTIFS(Spreadsheet!E$786:E1185,"=Husband",Spreadsheet!C$786:C1185, "="&amp;Spreadsheet!C1184),0)</f>
        <v>0</v>
      </c>
      <c r="M974" s="5">
        <f>IF(NOT(ISBLANK(Spreadsheet!AJ1184)),VLOOKUP(Spreadsheet!AJ1184,'Drop Downs'!$P$2:$R$16,3,FALSE),0)</f>
        <v>0</v>
      </c>
      <c r="N974" s="5">
        <f>IF(NOT(ISBLANK(Spreadsheet!AJ1184)), VLOOKUP(Spreadsheet!AJ1184,'Drop Downs'!$P$2:$R$16,2,FALSE),0)</f>
        <v>0</v>
      </c>
      <c r="O974" s="5">
        <f>IF(NOT(ISBLANK(Spreadsheet!AL1184)),VLOOKUP(Spreadsheet!AL1184,'Drop Downs'!$P$2:$R$16,3,FALSE), 0)</f>
        <v>0</v>
      </c>
      <c r="P974" s="5">
        <f>IF(NOT(ISBLANK(Spreadsheet!AL1184)),VLOOKUP(Spreadsheet!AL1184,'Drop Downs'!$P$2:$R$16,2,FALSE),0)</f>
        <v>0</v>
      </c>
      <c r="Q974" s="5">
        <f>IF(NOT(ISBLANK(Spreadsheet!AN1184)),VLOOKUP(Spreadsheet!AN1184,'Drop Downs'!$P$2:$R$16,3,FALSE),0)</f>
        <v>0</v>
      </c>
      <c r="R974" s="5">
        <f>IF(NOT(ISBLANK(Spreadsheet!AN1184)),VLOOKUP(Spreadsheet!AN1184,'Drop Downs'!$P$2:$R$16,2,FALSE),0)</f>
        <v>0</v>
      </c>
      <c r="S974" s="5" t="str">
        <f>IF(OR(M974&gt;K974,N974&gt;L974,O974&gt;K974, Q974&gt;K974,N974&gt;L974, P974&gt;L974, R974&gt;L974),"Member currently has a coverage election over what he/she needs.  Please add more dependents or adjust the coverage election.","")&amp;(IF(AND(NOT(ISBLANK(Spreadsheet!C1184)),NOT(ISBLANK(Spreadsheet!D1184)),ISBLANK(Spreadsheet!E1184)),"Dependent lacks a relationship to member.Please select one from the drop-down.",""))</f>
        <v/>
      </c>
      <c r="T974" s="5" t="b">
        <f t="shared" si="68"/>
        <v>1</v>
      </c>
      <c r="U974" s="5" t="b">
        <f>OR(ISBLANK(Spreadsheet!C1184),IF(NOT(ISBLANK(Spreadsheet!D1184)),NOT(ISBLANK(Spreadsheet!E1184)),TRUE))</f>
        <v>1</v>
      </c>
      <c r="V974" s="5" t="b">
        <f>OR(ISBLANK(Spreadsheet!C1184), NOT(ISBLANK(Spreadsheet!I1184)))</f>
        <v>1</v>
      </c>
      <c r="W974" s="5" t="b">
        <f>OR(ISBLANK(Spreadsheet!D1184),NOT(ISBLANK(Spreadsheet!C1184)))</f>
        <v>1</v>
      </c>
      <c r="X974" s="155" t="str">
        <f>REPT("0",MIN(FIND({1,2,3,4,5,6,7,8,9},Spreadsheet!C1184&amp;"123456789"))-1)&amp;IF(ISBLANK(Spreadsheet!C1184),"",SUMPRODUCT(MID(0&amp;Spreadsheet!C1184,LARGE(INDEX(ISNUMBER(--MID(Spreadsheet!C1184,ROW($1:$225),1))*
 ROW($1:$225),0),ROW($1:$225))+1,1)*10^ROW($1:$225)/10))</f>
        <v/>
      </c>
      <c r="Y974" s="5" t="b">
        <f>IF(NOT(ISBLANK(Spreadsheet!C1184)),IF(AND(ISNUMBER(VALUE(Spreadsheet!C1184)), LEN(Spreadsheet!C1184)=9),TRUE,FALSE),TRUE)</f>
        <v>1</v>
      </c>
      <c r="Z974" s="155" t="str">
        <f>REPT("0",MIN(FIND({1,2,3,4,5,6,7,8,9},Spreadsheet!D1184&amp;"123456789"))-1)&amp;IF(ISBLANK(Spreadsheet!D1184),"",SUMPRODUCT(MID(0&amp;Spreadsheet!D1184,LARGE(INDEX(ISNUMBER(--MID(Spreadsheet!D1184,ROW($1:$225),1))*
 ROW($1:$225),0),ROW($1:$225))+1,1)*10^ROW($1:$225)/10))</f>
        <v/>
      </c>
      <c r="AA974" s="5" t="b">
        <f>IF(AND(NOT(ISBLANK(Spreadsheet!D1184)),NOT(ISBLANK(Spreadsheet!C1184))),IF(AND(ISNUMBER(VALUE(Spreadsheet!D1184)), LEN(Spreadsheet!D1184)=9),TRUE,FALSE),IF(AND(NOT(ISBLANK(Spreadsheet!D1184)),ISBLANK(Spreadsheet!C1184)),FALSE,TRUE))</f>
        <v>1</v>
      </c>
      <c r="AB974" s="5" t="b">
        <f>OR(ISBLANK(Spreadsheet!Y974),IF(NOT(ISBLANK(Spreadsheet!Y974)),LEN(Spreadsheet!Y974)=10,ISNUMBER(VALUE(Spreadsheet!Y974))))</f>
        <v>1</v>
      </c>
      <c r="AC974" s="5" t="b">
        <f>OR(ISBLANK(Spreadsheet!AI1184), AND(NOT(ISBLANK(Spreadsheet!AJ1184)), NOT(ISNUMBER(SEARCH("Waive",Spreadsheet!AJ1184)))))</f>
        <v>1</v>
      </c>
      <c r="AD974" s="5" t="b">
        <f>OR(ISBLANK(Spreadsheet!AK1184), AND(NOT(ISBLANK(Spreadsheet!AL1184)), NOT(ISNUMBER(SEARCH("Waive",Spreadsheet!AL1184)))))</f>
        <v>1</v>
      </c>
      <c r="AE974" s="5" t="b">
        <f>OR(ISBLANK(Spreadsheet!AM1184), AND(NOT(ISBLANK(Spreadsheet!AN1184)), NOT(ISNUMBER(SEARCH("Waive", Spreadsheet!AN1184)))))</f>
        <v>1</v>
      </c>
      <c r="AF974" s="5" t="b">
        <f>OR(ISBLANK(Spreadsheet!C1184), NOT(ISBLANK(Spreadsheet!D1184)),NOT(ISBLANK(Spreadsheet!L1184)))</f>
        <v>1</v>
      </c>
      <c r="AG974" s="5" t="b">
        <f>IF(AND(NOT(ISBLANK(Spreadsheet!C1184)), NOT(ISBLANK(Spreadsheet!D1184)),Spreadsheet!C1184&lt;&gt;Spreadsheet!D1184),IF(ISERROR(VLOOKUP(Spreadsheet!C1184, Spreadsheet!$C$6:'Spreadsheet'!$C1183,1,FALSE)), FALSE, TRUE),TRUE)</f>
        <v>1</v>
      </c>
      <c r="AH974" s="5" t="b">
        <f>Spreadsheet!$B$2=Spreadsheet!AD974</f>
        <v>1</v>
      </c>
      <c r="AI974" s="5" t="b">
        <f>IF(ISBLANK(Spreadsheet!G1184),TRUE,IF(OR(LEN(Spreadsheet!G1184)&gt;1,ISNUMBER(VALUE(Spreadsheet!G1184))),FALSE,TRUE))</f>
        <v>1</v>
      </c>
      <c r="AJ974" s="5" t="b">
        <f>OR(ISBLANK(Spreadsheet!C1184), NOT(ISBLANK(Spreadsheet!B1184)), NOT(ISBLANK(Spreadsheet!D1184)))</f>
        <v>1</v>
      </c>
      <c r="AK974" s="5" t="b">
        <f t="array" ref="AK974">IF(OR(AND(ISBLANK(Spreadsheet!E1184),ISBLANK(Spreadsheet!D1184),NOT(ISBLANK(Spreadsheet!C1184))),AND(ISBLANK(Spreadsheet!E1184),ISBLANK(Spreadsheet!D1184),ISBLANK(Spreadsheet!C1184))),TRUE,ISNUMBER(MATCH(TRUE,EXACT(Spreadsheet!E1184,Relationships),0)))</f>
        <v>1</v>
      </c>
      <c r="AL974" s="5" t="b">
        <f>IF(NOT(ISBLANK(Spreadsheet!C1184)),IF(OR(ISBLANK(Spreadsheet!F1184),LEN(Spreadsheet!F1184)&gt;40),FALSE,TRUE),TRUE)</f>
        <v>1</v>
      </c>
      <c r="AM974" s="5" t="b">
        <f>IF(NOT(ISBLANK(Spreadsheet!C1184)),IF(OR(ISBLANK(Spreadsheet!H1184),LEN(Spreadsheet!H1184)&gt;40),FALSE,TRUE),TRUE)</f>
        <v>1</v>
      </c>
      <c r="AN974" s="5" t="b">
        <f t="array" ref="AN974">IF(ISBLANK(Spreadsheet!I1184),TRUE,ISNUMBER(MATCH(TRUE,EXACT(Spreadsheet!I1184,GenderValues),0)))</f>
        <v>1</v>
      </c>
      <c r="AO974" s="5" t="b">
        <f ca="1">IF(ISERROR(DATEVALUE(TEXT(Spreadsheet!J1184,"mm/dd/yyyy")) &gt; TODAY()),IF(AND(ISBLANK(Spreadsheet!J1184),ISBLANK(Spreadsheet!C1184)),TRUE,FALSE),IF(DATEVALUE(TEXT(Spreadsheet!J1184,"mm/dd/yyyy")) &gt; TODAY(),FALSE,TRUE))</f>
        <v>1</v>
      </c>
      <c r="AP974" s="5" t="b">
        <f>OR(ISBLANK(Spreadsheet!K1184),LEN(Spreadsheet!K1184)&lt;=100)</f>
        <v>1</v>
      </c>
      <c r="AQ974" s="5" t="b">
        <f t="array" ref="AQ974">IF(OR(AND(ISBLANK(Spreadsheet!L1184),ISBLANK(Spreadsheet!C1184)),AND(NOT(ISBLANK(Spreadsheet!C1184)),NOT(ISBLANK(Spreadsheet!D1184)))),TRUE,ISNUMBER(MATCH(TRUE,EXACT(Spreadsheet!L1184,MaritalStatus),0)))</f>
        <v>1</v>
      </c>
      <c r="AR974" s="5" t="b">
        <f ca="1">IF(ISERROR(DATEVALUE(TEXT(Spreadsheet!M1184,"mm/dd/yyyy")) &gt; TODAY()),IF(ISBLANK(Spreadsheet!M1184),TRUE,FALSE),IF(DATEVALUE(TEXT(Spreadsheet!M1184,"mm/dd/yyyy")) &gt; TODAY(),FALSE,TRUE))</f>
        <v>1</v>
      </c>
      <c r="AS974" s="5" t="b">
        <f>OR(ISBLANK(Spreadsheet!N1184),LEN(Spreadsheet!N1184)&lt;=100)</f>
        <v>1</v>
      </c>
      <c r="AT974" s="5" t="b">
        <f>OR(ISBLANK(Spreadsheet!O1184),UPPER(Spreadsheet!O1184)="YES")</f>
        <v>1</v>
      </c>
      <c r="AU974" s="5" t="b">
        <f>OR(ISBLANK(Spreadsheet!P1184),UPPER(Spreadsheet!P1184)="YES")</f>
        <v>1</v>
      </c>
      <c r="AV974" s="5" t="b">
        <f t="array" ref="AV974">IF(ISBLANK(Spreadsheet!Q1184),TRUE,ISNUMBER(MATCH(TRUE,EXACT(Spreadsheet!Q1184,OnGroupsPriorIns),0)))</f>
        <v>1</v>
      </c>
      <c r="AW974" s="5" t="b">
        <f>OR(ISBLANK(Spreadsheet!R1184),UPPER(Spreadsheet!R1184)="YES")</f>
        <v>1</v>
      </c>
      <c r="AX974" s="5" t="b">
        <f>OR(ISBLANK(Spreadsheet!S1184),UPPER(Spreadsheet!S1184)="YES")</f>
        <v>1</v>
      </c>
      <c r="AY974" s="5" t="b">
        <f>OR(AND(ISBLANK(Spreadsheet!C1184),LEN(Spreadsheet!T1184)=0),AND(NOT(ISBLANK(Spreadsheet!C1184)),LEN(Spreadsheet!T1184)&gt;0,LEN(Spreadsheet!T1184)&lt;=50))</f>
        <v>1</v>
      </c>
      <c r="AZ974" s="5" t="b">
        <f>OR(LEN(Spreadsheet!U1184)=0,AND(LEN(Spreadsheet!U1184)&gt;0,LEN(Spreadsheet!U1184)&lt;=50))</f>
        <v>1</v>
      </c>
      <c r="BA974" s="5" t="b">
        <f>OR(AND(ISBLANK(Spreadsheet!C1184),LEN(Spreadsheet!V1184)=0),AND(NOT(ISBLANK(Spreadsheet!C1184)),LEN(Spreadsheet!V1184)&gt;0,LEN(Spreadsheet!V1184)&lt;=50))</f>
        <v>1</v>
      </c>
      <c r="BB974" s="5" t="b">
        <f t="array" ref="BB974">IF(AND(ISBLANK(Spreadsheet!C1184),LEN(Spreadsheet!W1184)=0),TRUE,ISNUMBER(MATCH(TRUE,EXACT(Spreadsheet!W1184,States),0)))</f>
        <v>1</v>
      </c>
      <c r="BC974" s="5" t="b">
        <f>OR(AND(ISBLANK(Spreadsheet!C1184),LEN(Spreadsheet!X1184)=0),AND(NOT(ISBLANK(Spreadsheet!C1184)),LEN(Spreadsheet!X1184)&gt;0,LEN(Spreadsheet!X1184)=5,ISNUMBER(VALUE(Spreadsheet!X1184))))</f>
        <v>1</v>
      </c>
      <c r="BD974" s="5" t="b">
        <f>OR(ISBLANK(Spreadsheet!Z1184),LEN(Spreadsheet!Z1184)&lt;=50)</f>
        <v>1</v>
      </c>
      <c r="BE974" s="5" t="b">
        <f>ISBLANK(Spreadsheet!AA1184)</f>
        <v>1</v>
      </c>
      <c r="BF974" s="5" t="b">
        <f>ISBLANK(Spreadsheet!AB1184)</f>
        <v>1</v>
      </c>
      <c r="BG974" s="5" t="b">
        <f>IF(ISERROR(DATEVALUE(TEXT(Spreadsheet!AC1184,"mm/dd/yyyy")) &gt; DATEVALUE(TEXT(Spreadsheet!J1184,"mm/dd/yyyy"))),IF(OR(AND(ISBLANK(Spreadsheet!AC1184),ISBLANK(Spreadsheet!C1184)),AND(NOT(ISBLANK(Spreadsheet!C1184)),ISBLANK(Spreadsheet!AC1184),NOT(ISBLANK(Spreadsheet!D1184)))),TRUE,FALSE),IF(DATEVALUE(TEXT(Spreadsheet!AC1184,"mm/dd/yyyy")) &gt; DATEVALUE(TEXT(Spreadsheet!J1184,"mm/dd/yyyy")),TRUE,FALSE))</f>
        <v>1</v>
      </c>
      <c r="BH974" s="5" t="b">
        <f>OR(AND(ISBLANK(Spreadsheet!C1184),ISBLANK(Spreadsheet!AE1184)),AND(NOT(ISBLANK(Spreadsheet!C1184)),NOT(ISBLANK(Spreadsheet!D1184)),ISBLANK(Spreadsheet!AE1184)),AND(NOT(ISBLANK(Spreadsheet!C1184)),ISBLANK(Spreadsheet!D1184),NOT(ISBLANK(Spreadsheet!AE1184)),LEN(Spreadsheet!AE1184)&lt;=100))</f>
        <v>1</v>
      </c>
      <c r="BI974" s="5" t="b">
        <f t="array" ref="BI974">IF(ISBLANK(Spreadsheet!AF1184),TRUE,ISNUMBER(MATCH(TRUE,EXACT(Spreadsheet!AF1184,CobraShortReasons),0)))</f>
        <v>1</v>
      </c>
      <c r="BJ974" s="5" t="b">
        <f ca="1">IF(ISERROR(DATEVALUE(TEXT(Spreadsheet!AG1184,"mm/dd/yyyy")) &gt; TODAY()),IF(ISBLANK(Spreadsheet!AG1184),TRUE,FALSE),IF(DATEVALUE(TEXT(Spreadsheet!AG1184,"mm/dd/yyyy")) &gt; TODAY(),FALSE,TRUE))</f>
        <v>1</v>
      </c>
      <c r="BK974" s="5" t="b">
        <f>OR(ISBLANK(Spreadsheet!AH1184),LEN(Spreadsheet!AH1184)&lt;=25)</f>
        <v>1</v>
      </c>
      <c r="BL974" s="5" t="b">
        <f t="array" aca="1" ref="BL974" ca="1">IF(ISBLANK(Spreadsheet!AI1184),TRUE,ISNUMBER(MATCH(TRUE,EXACT(Spreadsheet!AI1184,INDIRECT(Spreadsheet!$D$2)),0)))</f>
        <v>1</v>
      </c>
      <c r="BM974" s="5" t="b">
        <f t="array" aca="1" ref="BM974" ca="1">IF(ISBLANK(Spreadsheet!AJ1184),TRUE,ISNUMBER(MATCH(TRUE,EXACT(Spreadsheet!AJ1184,INDIRECT(Spreadsheet!BJ974)),0)))</f>
        <v>1</v>
      </c>
      <c r="BN974" s="5" t="b">
        <f t="array" ref="BN974">IF(ISBLANK(Spreadsheet!AK1184),TRUE,ISNUMBER(MATCH(TRUE,EXACT(Spreadsheet!AK1184,DentalPlans),0)))</f>
        <v>1</v>
      </c>
      <c r="BO974" s="5" t="b">
        <f t="array" aca="1" ref="BO974" ca="1">IF(ISBLANK(Spreadsheet!AL1184),TRUE,ISNUMBER(MATCH(TRUE,EXACT(Spreadsheet!AL1184,INDIRECT(Spreadsheet!BK974)),0)))</f>
        <v>1</v>
      </c>
      <c r="BP974" s="5" t="b">
        <f t="array" ref="BP974">IF(ISBLANK(Spreadsheet!AM1184),TRUE,ISNUMBER(MATCH(TRUE,EXACT(Spreadsheet!AM1184,VisionPlans),0)))</f>
        <v>1</v>
      </c>
      <c r="BQ974" s="5" t="b">
        <f t="array" aca="1" ref="BQ974" ca="1">IF(ISBLANK(Spreadsheet!AN1184),TRUE,ISNUMBER(MATCH(TRUE,EXACT(Spreadsheet!AN1184,INDIRECT(Spreadsheet!BL974)),0)))</f>
        <v>1</v>
      </c>
      <c r="BR974" s="5" t="b">
        <f t="array" ref="BR974">IF(ISBLANK(Spreadsheet!AO1184),TRUE,ISNUMBER(MATCH(TRUE,EXACT(Spreadsheet!AO1184,LifeBenefitClasses),0)))</f>
        <v>1</v>
      </c>
      <c r="BS974" s="5" t="b">
        <f>IF(OR(ISBLANK(Spreadsheet!AO1184), Spreadsheet!AO1184="Waive"),IF(ISBLANK(Spreadsheet!AP1184),TRUE,FALSE),IF(OR(AND(NOT(ISBLANK(Spreadsheet!AO1184)),ISBLANK(Spreadsheet!AP1184)),NOT(ISNUMBER(VALUE(Spreadsheet!AP1184)))),FALSE,IF(OR(AND(Spreadsheet!AP1184&lt;6,MOD(Spreadsheet!AP1184*10,5)=0), MOD(Spreadsheet!AP1184,5000)=0),TRUE,FALSE)))</f>
        <v>1</v>
      </c>
      <c r="BT974" s="5" t="b">
        <f t="array" ref="BT974">IF(ISBLANK(Spreadsheet!AQ1184),TRUE,ISNUMBER(MATCH(TRUE,EXACT(Spreadsheet!AQ1184,EnrollWaive),0)))</f>
        <v>1</v>
      </c>
      <c r="BU974" s="5" t="b">
        <f t="array" ref="BU974">IF(ISBLANK(Spreadsheet!AR1184),TRUE,ISNUMBER(MATCH(TRUE,EXACT(Spreadsheet!AR1184,LifeBenefitClasses),0)))</f>
        <v>1</v>
      </c>
      <c r="BV974" s="5" t="b">
        <f>IF(OR(ISBLANK(Spreadsheet!AR1184), Spreadsheet!AR1184="Waive"),IF(ISBLANK(Spreadsheet!AS1184),TRUE,FALSE),IF(OR(AND(NOT(ISBLANK(Spreadsheet!AR1184)),ISBLANK(Spreadsheet!AS1184)),NOT(ISNUMBER(VALUE(Spreadsheet!AS1184)))),FALSE,IF(OR(AND(Spreadsheet!AS1184&lt;6,MOD(Spreadsheet!AS1184*10,5)=0), MOD(Spreadsheet!AS1184,10000)=0),TRUE,FALSE)))</f>
        <v>1</v>
      </c>
      <c r="BW974" s="5" t="b">
        <f t="array" ref="BW974">IF(ISBLANK(Spreadsheet!AT1184),TRUE,ISNUMBER(MATCH(TRUE,EXACT(Spreadsheet!AT1184,LifeBenefitClasses),0)))</f>
        <v>1</v>
      </c>
      <c r="BX974" s="5" t="b">
        <f>IF(OR(ISBLANK(Spreadsheet!AT1184), Spreadsheet!AT1184="Waive"),IF(ISBLANK(Spreadsheet!AU1184),TRUE,FALSE),IF(OR(AND(NOT(ISBLANK(Spreadsheet!AT1184)),ISBLANK(Spreadsheet!AU1184)),NOT(ISNUMBER(VALUE(Spreadsheet!AU1184)))),FALSE,IF(AND(NOT(OR(ISBLANK(Spreadsheet!AT1184),Spreadsheet!AT1184="Waive")),NOT(OR(ISBLANK(Spreadsheet!AR1184),Spreadsheet!AR1184="Waive")),MOD(Spreadsheet!AU1184,5000)=0, Spreadsheet!AU1184&lt;=(Spreadsheet!AS1184*0.5)),TRUE,FALSE)))</f>
        <v>1</v>
      </c>
      <c r="BY974" s="5" t="b">
        <f t="array" ref="BY974">IF(ISBLANK(Spreadsheet!AV1184),TRUE,ISNUMBER(MATCH(TRUE,EXACT(Spreadsheet!AV1184,EnrollWaive),0)))</f>
        <v>1</v>
      </c>
      <c r="BZ974" s="5" t="b">
        <f t="array" ref="BZ974">IF(ISBLANK(Spreadsheet!AW1184),TRUE,ISNUMBER(MATCH(TRUE,EXACT(Spreadsheet!AW1184,LifeBenefitClasses),0)))</f>
        <v>1</v>
      </c>
      <c r="CA974" s="5" t="b">
        <f t="array" ref="CA974">IF(ISBLANK(Spreadsheet!AX1184),TRUE,ISNUMBER(MATCH(TRUE,EXACT(Spreadsheet!AX1184,LifeBenefitClasses),0)))</f>
        <v>1</v>
      </c>
      <c r="CB974" s="5" t="b">
        <f t="array" ref="CB974">IF(ISBLANK(Spreadsheet!AY1184),TRUE,ISNUMBER(MATCH(TRUE,EXACT(Spreadsheet!AY1184,LifeBenefitClasses),0)))</f>
        <v>1</v>
      </c>
      <c r="CC974" s="5" t="b">
        <f t="array" ref="CC974">IF(ISBLANK(Spreadsheet!AZ1184),TRUE,ISNUMBER(MATCH(TRUE,EXACT(Spreadsheet!AZ1184,LifeBenefitClasses),0)))</f>
        <v>1</v>
      </c>
      <c r="CD974" s="5" t="b">
        <f t="array" ref="CD974">IF(ISBLANK(Spreadsheet!BA1184),TRUE,ISNUMBER(MATCH(TRUE,EXACT(Spreadsheet!BA1184,LifeBenefitClasses),0)))</f>
        <v>1</v>
      </c>
      <c r="CE974" s="5" t="b">
        <f>IF(OR(ISBLANK(Spreadsheet!BA1184), Spreadsheet!BA1184="Waive"),IF(ISBLANK(Spreadsheet!BB1184),TRUE,FALSE),IF(OR(AND(NOT(ISBLANK(Spreadsheet!BA1184)),ISBLANK(Spreadsheet!BB1184)),NOT(ISNUMBER(VALUE(Spreadsheet!BB1184))),ISBLANK(Spreadsheet!BC1184),NOT(ISNUMBER(VALUE(Spreadsheet!BC1184)))),FALSE,IF(AND(Spreadsheet!BB1184&gt;=50000,Spreadsheet!BB1184&lt;=250000,MOD(Spreadsheet!BB1184,10000)=0,Spreadsheet!BB1184&lt;=(10*Spreadsheet!BC1184)),TRUE,FALSE)))</f>
        <v>1</v>
      </c>
      <c r="CF974" s="5" t="b">
        <f>IF(NOT(ISBLANK(Spreadsheet!BC974)),AND(ISNUMBER(VALUE(Spreadsheet!BC974)),Spreadsheet!BC974&gt;0),AND(OR(ISBLANK(Spreadsheet!AO974),Spreadsheet!AO974="Waive",AND(NOT(OR(ISBLANK(Spreadsheet!AO974),Spreadsheet!AO974="Waive")),Spreadsheet!AP974&gt;=6)),OR(ISBLANK(Spreadsheet!AR974),AND(NOT(OR(ISBLANK(Spreadsheet!AR974),Spreadsheet!AR974="Waive")),Spreadsheet!AS974&gt;=6)),OR(ISBLANK(Spreadsheet!AW974)),OR(ISBLANK(Spreadsheet!AX974)),OR(ISBLANK(Spreadsheet!AY974)),OR(ISBLANK(Spreadsheet!AZ974)),OR(ISBLANK(Spreadsheet!BA974),Spreadsheet!BA974="Waive")))</f>
        <v>1</v>
      </c>
      <c r="CG974" s="5" t="b">
        <f t="shared" ca="1" si="69"/>
        <v>1</v>
      </c>
    </row>
    <row r="975" spans="8:85" x14ac:dyDescent="0.3">
      <c r="H975" s="5">
        <f t="shared" ca="1" si="66"/>
        <v>2</v>
      </c>
      <c r="I975" s="5" t="str">
        <f t="shared" ca="1" si="67"/>
        <v/>
      </c>
      <c r="J975" s="5" t="str">
        <f>IF(AND(NOT(ISBLANK(Spreadsheet!C1185)),ISBLANK(Spreadsheet!D1185)),Spreadsheet!F1185&amp;" "&amp;Spreadsheet!H1185,"")</f>
        <v/>
      </c>
      <c r="K975" s="5">
        <f>IF(AND(NOT(ISBLANK(Spreadsheet!C1185)),ISBLANK(Spreadsheet!D1185)),COUNTIFS(Spreadsheet!E$786:E1186,"=Child",Spreadsheet!C$786:C1186, "="&amp;Spreadsheet!C1185) + COUNTIFS(Spreadsheet!E$786:E1186,"=Step-child",Spreadsheet!C$786:C1186, "="&amp;Spreadsheet!C1185),0)</f>
        <v>0</v>
      </c>
      <c r="L975" s="5">
        <f>IF(NOT(ISBLANK(J975)),COUNTIFS(Spreadsheet!E$786:E1186,"=Wife",Spreadsheet!C$786:C1186, "="&amp;Spreadsheet!C1185) + COUNTIFS(Spreadsheet!E$786:E1186,"=Husband",Spreadsheet!C$786:C1186, "="&amp;Spreadsheet!C1185),0)</f>
        <v>0</v>
      </c>
      <c r="M975" s="5">
        <f>IF(NOT(ISBLANK(Spreadsheet!AJ1185)),VLOOKUP(Spreadsheet!AJ1185,'Drop Downs'!$P$2:$R$16,3,FALSE),0)</f>
        <v>0</v>
      </c>
      <c r="N975" s="5">
        <f>IF(NOT(ISBLANK(Spreadsheet!AJ1185)), VLOOKUP(Spreadsheet!AJ1185,'Drop Downs'!$P$2:$R$16,2,FALSE),0)</f>
        <v>0</v>
      </c>
      <c r="O975" s="5">
        <f>IF(NOT(ISBLANK(Spreadsheet!AL1185)),VLOOKUP(Spreadsheet!AL1185,'Drop Downs'!$P$2:$R$16,3,FALSE), 0)</f>
        <v>0</v>
      </c>
      <c r="P975" s="5">
        <f>IF(NOT(ISBLANK(Spreadsheet!AL1185)),VLOOKUP(Spreadsheet!AL1185,'Drop Downs'!$P$2:$R$16,2,FALSE),0)</f>
        <v>0</v>
      </c>
      <c r="Q975" s="5">
        <f>IF(NOT(ISBLANK(Spreadsheet!AN1185)),VLOOKUP(Spreadsheet!AN1185,'Drop Downs'!$P$2:$R$16,3,FALSE),0)</f>
        <v>0</v>
      </c>
      <c r="R975" s="5">
        <f>IF(NOT(ISBLANK(Spreadsheet!AN1185)),VLOOKUP(Spreadsheet!AN1185,'Drop Downs'!$P$2:$R$16,2,FALSE),0)</f>
        <v>0</v>
      </c>
      <c r="S975" s="5" t="str">
        <f>IF(OR(M975&gt;K975,N975&gt;L975,O975&gt;K975, Q975&gt;K975,N975&gt;L975, P975&gt;L975, R975&gt;L975),"Member currently has a coverage election over what he/she needs.  Please add more dependents or adjust the coverage election.","")&amp;(IF(AND(NOT(ISBLANK(Spreadsheet!C1185)),NOT(ISBLANK(Spreadsheet!D1185)),ISBLANK(Spreadsheet!E1185)),"Dependent lacks a relationship to member.Please select one from the drop-down.",""))</f>
        <v/>
      </c>
      <c r="T975" s="5" t="b">
        <f t="shared" si="68"/>
        <v>1</v>
      </c>
      <c r="U975" s="5" t="b">
        <f>OR(ISBLANK(Spreadsheet!C1185),IF(NOT(ISBLANK(Spreadsheet!D1185)),NOT(ISBLANK(Spreadsheet!E1185)),TRUE))</f>
        <v>1</v>
      </c>
      <c r="V975" s="5" t="b">
        <f>OR(ISBLANK(Spreadsheet!C1185), NOT(ISBLANK(Spreadsheet!I1185)))</f>
        <v>1</v>
      </c>
      <c r="W975" s="5" t="b">
        <f>OR(ISBLANK(Spreadsheet!D1185),NOT(ISBLANK(Spreadsheet!C1185)))</f>
        <v>1</v>
      </c>
      <c r="X975" s="155" t="str">
        <f>REPT("0",MIN(FIND({1,2,3,4,5,6,7,8,9},Spreadsheet!C1185&amp;"123456789"))-1)&amp;IF(ISBLANK(Spreadsheet!C1185),"",SUMPRODUCT(MID(0&amp;Spreadsheet!C1185,LARGE(INDEX(ISNUMBER(--MID(Spreadsheet!C1185,ROW($1:$225),1))*
 ROW($1:$225),0),ROW($1:$225))+1,1)*10^ROW($1:$225)/10))</f>
        <v/>
      </c>
      <c r="Y975" s="5" t="b">
        <f>IF(NOT(ISBLANK(Spreadsheet!C1185)),IF(AND(ISNUMBER(VALUE(Spreadsheet!C1185)), LEN(Spreadsheet!C1185)=9),TRUE,FALSE),TRUE)</f>
        <v>1</v>
      </c>
      <c r="Z975" s="155" t="str">
        <f>REPT("0",MIN(FIND({1,2,3,4,5,6,7,8,9},Spreadsheet!D1185&amp;"123456789"))-1)&amp;IF(ISBLANK(Spreadsheet!D1185),"",SUMPRODUCT(MID(0&amp;Spreadsheet!D1185,LARGE(INDEX(ISNUMBER(--MID(Spreadsheet!D1185,ROW($1:$225),1))*
 ROW($1:$225),0),ROW($1:$225))+1,1)*10^ROW($1:$225)/10))</f>
        <v/>
      </c>
      <c r="AA975" s="5" t="b">
        <f>IF(AND(NOT(ISBLANK(Spreadsheet!D1185)),NOT(ISBLANK(Spreadsheet!C1185))),IF(AND(ISNUMBER(VALUE(Spreadsheet!D1185)), LEN(Spreadsheet!D1185)=9),TRUE,FALSE),IF(AND(NOT(ISBLANK(Spreadsheet!D1185)),ISBLANK(Spreadsheet!C1185)),FALSE,TRUE))</f>
        <v>1</v>
      </c>
      <c r="AB975" s="5" t="b">
        <f>OR(ISBLANK(Spreadsheet!Y975),IF(NOT(ISBLANK(Spreadsheet!Y975)),LEN(Spreadsheet!Y975)=10,ISNUMBER(VALUE(Spreadsheet!Y975))))</f>
        <v>1</v>
      </c>
      <c r="AC975" s="5" t="b">
        <f>OR(ISBLANK(Spreadsheet!AI1185), AND(NOT(ISBLANK(Spreadsheet!AJ1185)), NOT(ISNUMBER(SEARCH("Waive",Spreadsheet!AJ1185)))))</f>
        <v>1</v>
      </c>
      <c r="AD975" s="5" t="b">
        <f>OR(ISBLANK(Spreadsheet!AK1185), AND(NOT(ISBLANK(Spreadsheet!AL1185)), NOT(ISNUMBER(SEARCH("Waive",Spreadsheet!AL1185)))))</f>
        <v>1</v>
      </c>
      <c r="AE975" s="5" t="b">
        <f>OR(ISBLANK(Spreadsheet!AM1185), AND(NOT(ISBLANK(Spreadsheet!AN1185)), NOT(ISNUMBER(SEARCH("Waive", Spreadsheet!AN1185)))))</f>
        <v>1</v>
      </c>
      <c r="AF975" s="5" t="b">
        <f>OR(ISBLANK(Spreadsheet!C1185), NOT(ISBLANK(Spreadsheet!D1185)),NOT(ISBLANK(Spreadsheet!L1185)))</f>
        <v>1</v>
      </c>
      <c r="AG975" s="5" t="b">
        <f>IF(AND(NOT(ISBLANK(Spreadsheet!C1185)), NOT(ISBLANK(Spreadsheet!D1185)),Spreadsheet!C1185&lt;&gt;Spreadsheet!D1185),IF(ISERROR(VLOOKUP(Spreadsheet!C1185, Spreadsheet!$C$6:'Spreadsheet'!$C1184,1,FALSE)), FALSE, TRUE),TRUE)</f>
        <v>1</v>
      </c>
      <c r="AH975" s="5" t="b">
        <f>Spreadsheet!$B$2=Spreadsheet!AD975</f>
        <v>1</v>
      </c>
      <c r="AI975" s="5" t="b">
        <f>IF(ISBLANK(Spreadsheet!G1185),TRUE,IF(OR(LEN(Spreadsheet!G1185)&gt;1,ISNUMBER(VALUE(Spreadsheet!G1185))),FALSE,TRUE))</f>
        <v>1</v>
      </c>
      <c r="AJ975" s="5" t="b">
        <f>OR(ISBLANK(Spreadsheet!C1185), NOT(ISBLANK(Spreadsheet!B1185)), NOT(ISBLANK(Spreadsheet!D1185)))</f>
        <v>1</v>
      </c>
      <c r="AK975" s="5" t="b">
        <f t="array" ref="AK975">IF(OR(AND(ISBLANK(Spreadsheet!E1185),ISBLANK(Spreadsheet!D1185),NOT(ISBLANK(Spreadsheet!C1185))),AND(ISBLANK(Spreadsheet!E1185),ISBLANK(Spreadsheet!D1185),ISBLANK(Spreadsheet!C1185))),TRUE,ISNUMBER(MATCH(TRUE,EXACT(Spreadsheet!E1185,Relationships),0)))</f>
        <v>1</v>
      </c>
      <c r="AL975" s="5" t="b">
        <f>IF(NOT(ISBLANK(Spreadsheet!C1185)),IF(OR(ISBLANK(Spreadsheet!F1185),LEN(Spreadsheet!F1185)&gt;40),FALSE,TRUE),TRUE)</f>
        <v>1</v>
      </c>
      <c r="AM975" s="5" t="b">
        <f>IF(NOT(ISBLANK(Spreadsheet!C1185)),IF(OR(ISBLANK(Spreadsheet!H1185),LEN(Spreadsheet!H1185)&gt;40),FALSE,TRUE),TRUE)</f>
        <v>1</v>
      </c>
      <c r="AN975" s="5" t="b">
        <f t="array" ref="AN975">IF(ISBLANK(Spreadsheet!I1185),TRUE,ISNUMBER(MATCH(TRUE,EXACT(Spreadsheet!I1185,GenderValues),0)))</f>
        <v>1</v>
      </c>
      <c r="AO975" s="5" t="b">
        <f ca="1">IF(ISERROR(DATEVALUE(TEXT(Spreadsheet!J1185,"mm/dd/yyyy")) &gt; TODAY()),IF(AND(ISBLANK(Spreadsheet!J1185),ISBLANK(Spreadsheet!C1185)),TRUE,FALSE),IF(DATEVALUE(TEXT(Spreadsheet!J1185,"mm/dd/yyyy")) &gt; TODAY(),FALSE,TRUE))</f>
        <v>1</v>
      </c>
      <c r="AP975" s="5" t="b">
        <f>OR(ISBLANK(Spreadsheet!K1185),LEN(Spreadsheet!K1185)&lt;=100)</f>
        <v>1</v>
      </c>
      <c r="AQ975" s="5" t="b">
        <f t="array" ref="AQ975">IF(OR(AND(ISBLANK(Spreadsheet!L1185),ISBLANK(Spreadsheet!C1185)),AND(NOT(ISBLANK(Spreadsheet!C1185)),NOT(ISBLANK(Spreadsheet!D1185)))),TRUE,ISNUMBER(MATCH(TRUE,EXACT(Spreadsheet!L1185,MaritalStatus),0)))</f>
        <v>1</v>
      </c>
      <c r="AR975" s="5" t="b">
        <f ca="1">IF(ISERROR(DATEVALUE(TEXT(Spreadsheet!M1185,"mm/dd/yyyy")) &gt; TODAY()),IF(ISBLANK(Spreadsheet!M1185),TRUE,FALSE),IF(DATEVALUE(TEXT(Spreadsheet!M1185,"mm/dd/yyyy")) &gt; TODAY(),FALSE,TRUE))</f>
        <v>1</v>
      </c>
      <c r="AS975" s="5" t="b">
        <f>OR(ISBLANK(Spreadsheet!N1185),LEN(Spreadsheet!N1185)&lt;=100)</f>
        <v>1</v>
      </c>
      <c r="AT975" s="5" t="b">
        <f>OR(ISBLANK(Spreadsheet!O1185),UPPER(Spreadsheet!O1185)="YES")</f>
        <v>1</v>
      </c>
      <c r="AU975" s="5" t="b">
        <f>OR(ISBLANK(Spreadsheet!P1185),UPPER(Spreadsheet!P1185)="YES")</f>
        <v>1</v>
      </c>
      <c r="AV975" s="5" t="b">
        <f t="array" ref="AV975">IF(ISBLANK(Spreadsheet!Q1185),TRUE,ISNUMBER(MATCH(TRUE,EXACT(Spreadsheet!Q1185,OnGroupsPriorIns),0)))</f>
        <v>1</v>
      </c>
      <c r="AW975" s="5" t="b">
        <f>OR(ISBLANK(Spreadsheet!R1185),UPPER(Spreadsheet!R1185)="YES")</f>
        <v>1</v>
      </c>
      <c r="AX975" s="5" t="b">
        <f>OR(ISBLANK(Spreadsheet!S1185),UPPER(Spreadsheet!S1185)="YES")</f>
        <v>1</v>
      </c>
      <c r="AY975" s="5" t="b">
        <f>OR(AND(ISBLANK(Spreadsheet!C1185),LEN(Spreadsheet!T1185)=0),AND(NOT(ISBLANK(Spreadsheet!C1185)),LEN(Spreadsheet!T1185)&gt;0,LEN(Spreadsheet!T1185)&lt;=50))</f>
        <v>1</v>
      </c>
      <c r="AZ975" s="5" t="b">
        <f>OR(LEN(Spreadsheet!U1185)=0,AND(LEN(Spreadsheet!U1185)&gt;0,LEN(Spreadsheet!U1185)&lt;=50))</f>
        <v>1</v>
      </c>
      <c r="BA975" s="5" t="b">
        <f>OR(AND(ISBLANK(Spreadsheet!C1185),LEN(Spreadsheet!V1185)=0),AND(NOT(ISBLANK(Spreadsheet!C1185)),LEN(Spreadsheet!V1185)&gt;0,LEN(Spreadsheet!V1185)&lt;=50))</f>
        <v>1</v>
      </c>
      <c r="BB975" s="5" t="b">
        <f t="array" ref="BB975">IF(AND(ISBLANK(Spreadsheet!C1185),LEN(Spreadsheet!W1185)=0),TRUE,ISNUMBER(MATCH(TRUE,EXACT(Spreadsheet!W1185,States),0)))</f>
        <v>1</v>
      </c>
      <c r="BC975" s="5" t="b">
        <f>OR(AND(ISBLANK(Spreadsheet!C1185),LEN(Spreadsheet!X1185)=0),AND(NOT(ISBLANK(Spreadsheet!C1185)),LEN(Spreadsheet!X1185)&gt;0,LEN(Spreadsheet!X1185)=5,ISNUMBER(VALUE(Spreadsheet!X1185))))</f>
        <v>1</v>
      </c>
      <c r="BD975" s="5" t="b">
        <f>OR(ISBLANK(Spreadsheet!Z1185),LEN(Spreadsheet!Z1185)&lt;=50)</f>
        <v>1</v>
      </c>
      <c r="BE975" s="5" t="b">
        <f>ISBLANK(Spreadsheet!AA1185)</f>
        <v>1</v>
      </c>
      <c r="BF975" s="5" t="b">
        <f>ISBLANK(Spreadsheet!AB1185)</f>
        <v>1</v>
      </c>
      <c r="BG975" s="5" t="b">
        <f>IF(ISERROR(DATEVALUE(TEXT(Spreadsheet!AC1185,"mm/dd/yyyy")) &gt; DATEVALUE(TEXT(Spreadsheet!J1185,"mm/dd/yyyy"))),IF(OR(AND(ISBLANK(Spreadsheet!AC1185),ISBLANK(Spreadsheet!C1185)),AND(NOT(ISBLANK(Spreadsheet!C1185)),ISBLANK(Spreadsheet!AC1185),NOT(ISBLANK(Spreadsheet!D1185)))),TRUE,FALSE),IF(DATEVALUE(TEXT(Spreadsheet!AC1185,"mm/dd/yyyy")) &gt; DATEVALUE(TEXT(Spreadsheet!J1185,"mm/dd/yyyy")),TRUE,FALSE))</f>
        <v>1</v>
      </c>
      <c r="BH975" s="5" t="b">
        <f>OR(AND(ISBLANK(Spreadsheet!C1185),ISBLANK(Spreadsheet!AE1185)),AND(NOT(ISBLANK(Spreadsheet!C1185)),NOT(ISBLANK(Spreadsheet!D1185)),ISBLANK(Spreadsheet!AE1185)),AND(NOT(ISBLANK(Spreadsheet!C1185)),ISBLANK(Spreadsheet!D1185),NOT(ISBLANK(Spreadsheet!AE1185)),LEN(Spreadsheet!AE1185)&lt;=100))</f>
        <v>1</v>
      </c>
      <c r="BI975" s="5" t="b">
        <f t="array" ref="BI975">IF(ISBLANK(Spreadsheet!AF1185),TRUE,ISNUMBER(MATCH(TRUE,EXACT(Spreadsheet!AF1185,CobraShortReasons),0)))</f>
        <v>1</v>
      </c>
      <c r="BJ975" s="5" t="b">
        <f ca="1">IF(ISERROR(DATEVALUE(TEXT(Spreadsheet!AG1185,"mm/dd/yyyy")) &gt; TODAY()),IF(ISBLANK(Spreadsheet!AG1185),TRUE,FALSE),IF(DATEVALUE(TEXT(Spreadsheet!AG1185,"mm/dd/yyyy")) &gt; TODAY(),FALSE,TRUE))</f>
        <v>1</v>
      </c>
      <c r="BK975" s="5" t="b">
        <f>OR(ISBLANK(Spreadsheet!AH1185),LEN(Spreadsheet!AH1185)&lt;=25)</f>
        <v>1</v>
      </c>
      <c r="BL975" s="5" t="b">
        <f t="array" aca="1" ref="BL975" ca="1">IF(ISBLANK(Spreadsheet!AI1185),TRUE,ISNUMBER(MATCH(TRUE,EXACT(Spreadsheet!AI1185,INDIRECT(Spreadsheet!$D$2)),0)))</f>
        <v>1</v>
      </c>
      <c r="BM975" s="5" t="b">
        <f t="array" aca="1" ref="BM975" ca="1">IF(ISBLANK(Spreadsheet!AJ1185),TRUE,ISNUMBER(MATCH(TRUE,EXACT(Spreadsheet!AJ1185,INDIRECT(Spreadsheet!BJ975)),0)))</f>
        <v>1</v>
      </c>
      <c r="BN975" s="5" t="b">
        <f t="array" ref="BN975">IF(ISBLANK(Spreadsheet!AK1185),TRUE,ISNUMBER(MATCH(TRUE,EXACT(Spreadsheet!AK1185,DentalPlans),0)))</f>
        <v>1</v>
      </c>
      <c r="BO975" s="5" t="b">
        <f t="array" aca="1" ref="BO975" ca="1">IF(ISBLANK(Spreadsheet!AL1185),TRUE,ISNUMBER(MATCH(TRUE,EXACT(Spreadsheet!AL1185,INDIRECT(Spreadsheet!BK975)),0)))</f>
        <v>1</v>
      </c>
      <c r="BP975" s="5" t="b">
        <f t="array" ref="BP975">IF(ISBLANK(Spreadsheet!AM1185),TRUE,ISNUMBER(MATCH(TRUE,EXACT(Spreadsheet!AM1185,VisionPlans),0)))</f>
        <v>1</v>
      </c>
      <c r="BQ975" s="5" t="b">
        <f t="array" aca="1" ref="BQ975" ca="1">IF(ISBLANK(Spreadsheet!AN1185),TRUE,ISNUMBER(MATCH(TRUE,EXACT(Spreadsheet!AN1185,INDIRECT(Spreadsheet!BL975)),0)))</f>
        <v>1</v>
      </c>
      <c r="BR975" s="5" t="b">
        <f t="array" ref="BR975">IF(ISBLANK(Spreadsheet!AO1185),TRUE,ISNUMBER(MATCH(TRUE,EXACT(Spreadsheet!AO1185,LifeBenefitClasses),0)))</f>
        <v>1</v>
      </c>
      <c r="BS975" s="5" t="b">
        <f>IF(OR(ISBLANK(Spreadsheet!AO1185), Spreadsheet!AO1185="Waive"),IF(ISBLANK(Spreadsheet!AP1185),TRUE,FALSE),IF(OR(AND(NOT(ISBLANK(Spreadsheet!AO1185)),ISBLANK(Spreadsheet!AP1185)),NOT(ISNUMBER(VALUE(Spreadsheet!AP1185)))),FALSE,IF(OR(AND(Spreadsheet!AP1185&lt;6,MOD(Spreadsheet!AP1185*10,5)=0), MOD(Spreadsheet!AP1185,5000)=0),TRUE,FALSE)))</f>
        <v>1</v>
      </c>
      <c r="BT975" s="5" t="b">
        <f t="array" ref="BT975">IF(ISBLANK(Spreadsheet!AQ1185),TRUE,ISNUMBER(MATCH(TRUE,EXACT(Spreadsheet!AQ1185,EnrollWaive),0)))</f>
        <v>1</v>
      </c>
      <c r="BU975" s="5" t="b">
        <f t="array" ref="BU975">IF(ISBLANK(Spreadsheet!AR1185),TRUE,ISNUMBER(MATCH(TRUE,EXACT(Spreadsheet!AR1185,LifeBenefitClasses),0)))</f>
        <v>1</v>
      </c>
      <c r="BV975" s="5" t="b">
        <f>IF(OR(ISBLANK(Spreadsheet!AR1185), Spreadsheet!AR1185="Waive"),IF(ISBLANK(Spreadsheet!AS1185),TRUE,FALSE),IF(OR(AND(NOT(ISBLANK(Spreadsheet!AR1185)),ISBLANK(Spreadsheet!AS1185)),NOT(ISNUMBER(VALUE(Spreadsheet!AS1185)))),FALSE,IF(OR(AND(Spreadsheet!AS1185&lt;6,MOD(Spreadsheet!AS1185*10,5)=0), MOD(Spreadsheet!AS1185,10000)=0),TRUE,FALSE)))</f>
        <v>1</v>
      </c>
      <c r="BW975" s="5" t="b">
        <f t="array" ref="BW975">IF(ISBLANK(Spreadsheet!AT1185),TRUE,ISNUMBER(MATCH(TRUE,EXACT(Spreadsheet!AT1185,LifeBenefitClasses),0)))</f>
        <v>1</v>
      </c>
      <c r="BX975" s="5" t="b">
        <f>IF(OR(ISBLANK(Spreadsheet!AT1185), Spreadsheet!AT1185="Waive"),IF(ISBLANK(Spreadsheet!AU1185),TRUE,FALSE),IF(OR(AND(NOT(ISBLANK(Spreadsheet!AT1185)),ISBLANK(Spreadsheet!AU1185)),NOT(ISNUMBER(VALUE(Spreadsheet!AU1185)))),FALSE,IF(AND(NOT(OR(ISBLANK(Spreadsheet!AT1185),Spreadsheet!AT1185="Waive")),NOT(OR(ISBLANK(Spreadsheet!AR1185),Spreadsheet!AR1185="Waive")),MOD(Spreadsheet!AU1185,5000)=0, Spreadsheet!AU1185&lt;=(Spreadsheet!AS1185*0.5)),TRUE,FALSE)))</f>
        <v>1</v>
      </c>
      <c r="BY975" s="5" t="b">
        <f t="array" ref="BY975">IF(ISBLANK(Spreadsheet!AV1185),TRUE,ISNUMBER(MATCH(TRUE,EXACT(Spreadsheet!AV1185,EnrollWaive),0)))</f>
        <v>1</v>
      </c>
      <c r="BZ975" s="5" t="b">
        <f t="array" ref="BZ975">IF(ISBLANK(Spreadsheet!AW1185),TRUE,ISNUMBER(MATCH(TRUE,EXACT(Spreadsheet!AW1185,LifeBenefitClasses),0)))</f>
        <v>1</v>
      </c>
      <c r="CA975" s="5" t="b">
        <f t="array" ref="CA975">IF(ISBLANK(Spreadsheet!AX1185),TRUE,ISNUMBER(MATCH(TRUE,EXACT(Spreadsheet!AX1185,LifeBenefitClasses),0)))</f>
        <v>1</v>
      </c>
      <c r="CB975" s="5" t="b">
        <f t="array" ref="CB975">IF(ISBLANK(Spreadsheet!AY1185),TRUE,ISNUMBER(MATCH(TRUE,EXACT(Spreadsheet!AY1185,LifeBenefitClasses),0)))</f>
        <v>1</v>
      </c>
      <c r="CC975" s="5" t="b">
        <f t="array" ref="CC975">IF(ISBLANK(Spreadsheet!AZ1185),TRUE,ISNUMBER(MATCH(TRUE,EXACT(Spreadsheet!AZ1185,LifeBenefitClasses),0)))</f>
        <v>1</v>
      </c>
      <c r="CD975" s="5" t="b">
        <f t="array" ref="CD975">IF(ISBLANK(Spreadsheet!BA1185),TRUE,ISNUMBER(MATCH(TRUE,EXACT(Spreadsheet!BA1185,LifeBenefitClasses),0)))</f>
        <v>1</v>
      </c>
      <c r="CE975" s="5" t="b">
        <f>IF(OR(ISBLANK(Spreadsheet!BA1185), Spreadsheet!BA1185="Waive"),IF(ISBLANK(Spreadsheet!BB1185),TRUE,FALSE),IF(OR(AND(NOT(ISBLANK(Spreadsheet!BA1185)),ISBLANK(Spreadsheet!BB1185)),NOT(ISNUMBER(VALUE(Spreadsheet!BB1185))),ISBLANK(Spreadsheet!BC1185),NOT(ISNUMBER(VALUE(Spreadsheet!BC1185)))),FALSE,IF(AND(Spreadsheet!BB1185&gt;=50000,Spreadsheet!BB1185&lt;=250000,MOD(Spreadsheet!BB1185,10000)=0,Spreadsheet!BB1185&lt;=(10*Spreadsheet!BC1185)),TRUE,FALSE)))</f>
        <v>1</v>
      </c>
      <c r="CF975" s="5" t="b">
        <f>IF(NOT(ISBLANK(Spreadsheet!BC975)),AND(ISNUMBER(VALUE(Spreadsheet!BC975)),Spreadsheet!BC975&gt;0),AND(OR(ISBLANK(Spreadsheet!AO975),Spreadsheet!AO975="Waive",AND(NOT(OR(ISBLANK(Spreadsheet!AO975),Spreadsheet!AO975="Waive")),Spreadsheet!AP975&gt;=6)),OR(ISBLANK(Spreadsheet!AR975),AND(NOT(OR(ISBLANK(Spreadsheet!AR975),Spreadsheet!AR975="Waive")),Spreadsheet!AS975&gt;=6)),OR(ISBLANK(Spreadsheet!AW975)),OR(ISBLANK(Spreadsheet!AX975)),OR(ISBLANK(Spreadsheet!AY975)),OR(ISBLANK(Spreadsheet!AZ975)),OR(ISBLANK(Spreadsheet!BA975),Spreadsheet!BA975="Waive")))</f>
        <v>1</v>
      </c>
      <c r="CG975" s="5" t="b">
        <f t="shared" ca="1" si="69"/>
        <v>1</v>
      </c>
    </row>
    <row r="976" spans="8:85" x14ac:dyDescent="0.3">
      <c r="H976" s="5">
        <f t="shared" ca="1" si="66"/>
        <v>2</v>
      </c>
      <c r="I976" s="5" t="str">
        <f t="shared" ca="1" si="67"/>
        <v/>
      </c>
      <c r="J976" s="5" t="str">
        <f>IF(AND(NOT(ISBLANK(Spreadsheet!C1186)),ISBLANK(Spreadsheet!D1186)),Spreadsheet!F1186&amp;" "&amp;Spreadsheet!H1186,"")</f>
        <v/>
      </c>
      <c r="K976" s="5">
        <f>IF(AND(NOT(ISBLANK(Spreadsheet!C1186)),ISBLANK(Spreadsheet!D1186)),COUNTIFS(Spreadsheet!E$786:E1187,"=Child",Spreadsheet!C$786:C1187, "="&amp;Spreadsheet!C1186) + COUNTIFS(Spreadsheet!E$786:E1187,"=Step-child",Spreadsheet!C$786:C1187, "="&amp;Spreadsheet!C1186),0)</f>
        <v>0</v>
      </c>
      <c r="L976" s="5">
        <f>IF(NOT(ISBLANK(J976)),COUNTIFS(Spreadsheet!E$786:E1187,"=Wife",Spreadsheet!C$786:C1187, "="&amp;Spreadsheet!C1186) + COUNTIFS(Spreadsheet!E$786:E1187,"=Husband",Spreadsheet!C$786:C1187, "="&amp;Spreadsheet!C1186),0)</f>
        <v>0</v>
      </c>
      <c r="M976" s="5">
        <f>IF(NOT(ISBLANK(Spreadsheet!AJ1186)),VLOOKUP(Spreadsheet!AJ1186,'Drop Downs'!$P$2:$R$16,3,FALSE),0)</f>
        <v>0</v>
      </c>
      <c r="N976" s="5">
        <f>IF(NOT(ISBLANK(Spreadsheet!AJ1186)), VLOOKUP(Spreadsheet!AJ1186,'Drop Downs'!$P$2:$R$16,2,FALSE),0)</f>
        <v>0</v>
      </c>
      <c r="O976" s="5">
        <f>IF(NOT(ISBLANK(Spreadsheet!AL1186)),VLOOKUP(Spreadsheet!AL1186,'Drop Downs'!$P$2:$R$16,3,FALSE), 0)</f>
        <v>0</v>
      </c>
      <c r="P976" s="5">
        <f>IF(NOT(ISBLANK(Spreadsheet!AL1186)),VLOOKUP(Spreadsheet!AL1186,'Drop Downs'!$P$2:$R$16,2,FALSE),0)</f>
        <v>0</v>
      </c>
      <c r="Q976" s="5">
        <f>IF(NOT(ISBLANK(Spreadsheet!AN1186)),VLOOKUP(Spreadsheet!AN1186,'Drop Downs'!$P$2:$R$16,3,FALSE),0)</f>
        <v>0</v>
      </c>
      <c r="R976" s="5">
        <f>IF(NOT(ISBLANK(Spreadsheet!AN1186)),VLOOKUP(Spreadsheet!AN1186,'Drop Downs'!$P$2:$R$16,2,FALSE),0)</f>
        <v>0</v>
      </c>
      <c r="S976" s="5" t="str">
        <f>IF(OR(M976&gt;K976,N976&gt;L976,O976&gt;K976, Q976&gt;K976,N976&gt;L976, P976&gt;L976, R976&gt;L976),"Member currently has a coverage election over what he/she needs.  Please add more dependents or adjust the coverage election.","")&amp;(IF(AND(NOT(ISBLANK(Spreadsheet!C1186)),NOT(ISBLANK(Spreadsheet!D1186)),ISBLANK(Spreadsheet!E1186)),"Dependent lacks a relationship to member.Please select one from the drop-down.",""))</f>
        <v/>
      </c>
      <c r="T976" s="5" t="b">
        <f t="shared" si="68"/>
        <v>1</v>
      </c>
      <c r="U976" s="5" t="b">
        <f>OR(ISBLANK(Spreadsheet!C1186),IF(NOT(ISBLANK(Spreadsheet!D1186)),NOT(ISBLANK(Spreadsheet!E1186)),TRUE))</f>
        <v>1</v>
      </c>
      <c r="V976" s="5" t="b">
        <f>OR(ISBLANK(Spreadsheet!C1186), NOT(ISBLANK(Spreadsheet!I1186)))</f>
        <v>1</v>
      </c>
      <c r="W976" s="5" t="b">
        <f>OR(ISBLANK(Spreadsheet!D1186),NOT(ISBLANK(Spreadsheet!C1186)))</f>
        <v>1</v>
      </c>
      <c r="X976" s="155" t="str">
        <f>REPT("0",MIN(FIND({1,2,3,4,5,6,7,8,9},Spreadsheet!C1186&amp;"123456789"))-1)&amp;IF(ISBLANK(Spreadsheet!C1186),"",SUMPRODUCT(MID(0&amp;Spreadsheet!C1186,LARGE(INDEX(ISNUMBER(--MID(Spreadsheet!C1186,ROW($1:$225),1))*
 ROW($1:$225),0),ROW($1:$225))+1,1)*10^ROW($1:$225)/10))</f>
        <v/>
      </c>
      <c r="Y976" s="5" t="b">
        <f>IF(NOT(ISBLANK(Spreadsheet!C1186)),IF(AND(ISNUMBER(VALUE(Spreadsheet!C1186)), LEN(Spreadsheet!C1186)=9),TRUE,FALSE),TRUE)</f>
        <v>1</v>
      </c>
      <c r="Z976" s="155" t="str">
        <f>REPT("0",MIN(FIND({1,2,3,4,5,6,7,8,9},Spreadsheet!D1186&amp;"123456789"))-1)&amp;IF(ISBLANK(Spreadsheet!D1186),"",SUMPRODUCT(MID(0&amp;Spreadsheet!D1186,LARGE(INDEX(ISNUMBER(--MID(Spreadsheet!D1186,ROW($1:$225),1))*
 ROW($1:$225),0),ROW($1:$225))+1,1)*10^ROW($1:$225)/10))</f>
        <v/>
      </c>
      <c r="AA976" s="5" t="b">
        <f>IF(AND(NOT(ISBLANK(Spreadsheet!D1186)),NOT(ISBLANK(Spreadsheet!C1186))),IF(AND(ISNUMBER(VALUE(Spreadsheet!D1186)), LEN(Spreadsheet!D1186)=9),TRUE,FALSE),IF(AND(NOT(ISBLANK(Spreadsheet!D1186)),ISBLANK(Spreadsheet!C1186)),FALSE,TRUE))</f>
        <v>1</v>
      </c>
      <c r="AB976" s="5" t="b">
        <f>OR(ISBLANK(Spreadsheet!Y976),IF(NOT(ISBLANK(Spreadsheet!Y976)),LEN(Spreadsheet!Y976)=10,ISNUMBER(VALUE(Spreadsheet!Y976))))</f>
        <v>1</v>
      </c>
      <c r="AC976" s="5" t="b">
        <f>OR(ISBLANK(Spreadsheet!AI1186), AND(NOT(ISBLANK(Spreadsheet!AJ1186)), NOT(ISNUMBER(SEARCH("Waive",Spreadsheet!AJ1186)))))</f>
        <v>1</v>
      </c>
      <c r="AD976" s="5" t="b">
        <f>OR(ISBLANK(Spreadsheet!AK1186), AND(NOT(ISBLANK(Spreadsheet!AL1186)), NOT(ISNUMBER(SEARCH("Waive",Spreadsheet!AL1186)))))</f>
        <v>1</v>
      </c>
      <c r="AE976" s="5" t="b">
        <f>OR(ISBLANK(Spreadsheet!AM1186), AND(NOT(ISBLANK(Spreadsheet!AN1186)), NOT(ISNUMBER(SEARCH("Waive", Spreadsheet!AN1186)))))</f>
        <v>1</v>
      </c>
      <c r="AF976" s="5" t="b">
        <f>OR(ISBLANK(Spreadsheet!C1186), NOT(ISBLANK(Spreadsheet!D1186)),NOT(ISBLANK(Spreadsheet!L1186)))</f>
        <v>1</v>
      </c>
      <c r="AG976" s="5" t="b">
        <f>IF(AND(NOT(ISBLANK(Spreadsheet!C1186)), NOT(ISBLANK(Spreadsheet!D1186)),Spreadsheet!C1186&lt;&gt;Spreadsheet!D1186),IF(ISERROR(VLOOKUP(Spreadsheet!C1186, Spreadsheet!$C$6:'Spreadsheet'!$C1185,1,FALSE)), FALSE, TRUE),TRUE)</f>
        <v>1</v>
      </c>
      <c r="AH976" s="5" t="b">
        <f>Spreadsheet!$B$2=Spreadsheet!AD976</f>
        <v>1</v>
      </c>
      <c r="AI976" s="5" t="b">
        <f>IF(ISBLANK(Spreadsheet!G1186),TRUE,IF(OR(LEN(Spreadsheet!G1186)&gt;1,ISNUMBER(VALUE(Spreadsheet!G1186))),FALSE,TRUE))</f>
        <v>1</v>
      </c>
      <c r="AJ976" s="5" t="b">
        <f>OR(ISBLANK(Spreadsheet!C1186), NOT(ISBLANK(Spreadsheet!B1186)), NOT(ISBLANK(Spreadsheet!D1186)))</f>
        <v>1</v>
      </c>
      <c r="AK976" s="5" t="b">
        <f t="array" ref="AK976">IF(OR(AND(ISBLANK(Spreadsheet!E1186),ISBLANK(Spreadsheet!D1186),NOT(ISBLANK(Spreadsheet!C1186))),AND(ISBLANK(Spreadsheet!E1186),ISBLANK(Spreadsheet!D1186),ISBLANK(Spreadsheet!C1186))),TRUE,ISNUMBER(MATCH(TRUE,EXACT(Spreadsheet!E1186,Relationships),0)))</f>
        <v>1</v>
      </c>
      <c r="AL976" s="5" t="b">
        <f>IF(NOT(ISBLANK(Spreadsheet!C1186)),IF(OR(ISBLANK(Spreadsheet!F1186),LEN(Spreadsheet!F1186)&gt;40),FALSE,TRUE),TRUE)</f>
        <v>1</v>
      </c>
      <c r="AM976" s="5" t="b">
        <f>IF(NOT(ISBLANK(Spreadsheet!C1186)),IF(OR(ISBLANK(Spreadsheet!H1186),LEN(Spreadsheet!H1186)&gt;40),FALSE,TRUE),TRUE)</f>
        <v>1</v>
      </c>
      <c r="AN976" s="5" t="b">
        <f t="array" ref="AN976">IF(ISBLANK(Spreadsheet!I1186),TRUE,ISNUMBER(MATCH(TRUE,EXACT(Spreadsheet!I1186,GenderValues),0)))</f>
        <v>1</v>
      </c>
      <c r="AO976" s="5" t="b">
        <f ca="1">IF(ISERROR(DATEVALUE(TEXT(Spreadsheet!J1186,"mm/dd/yyyy")) &gt; TODAY()),IF(AND(ISBLANK(Spreadsheet!J1186),ISBLANK(Spreadsheet!C1186)),TRUE,FALSE),IF(DATEVALUE(TEXT(Spreadsheet!J1186,"mm/dd/yyyy")) &gt; TODAY(),FALSE,TRUE))</f>
        <v>1</v>
      </c>
      <c r="AP976" s="5" t="b">
        <f>OR(ISBLANK(Spreadsheet!K1186),LEN(Spreadsheet!K1186)&lt;=100)</f>
        <v>1</v>
      </c>
      <c r="AQ976" s="5" t="b">
        <f t="array" ref="AQ976">IF(OR(AND(ISBLANK(Spreadsheet!L1186),ISBLANK(Spreadsheet!C1186)),AND(NOT(ISBLANK(Spreadsheet!C1186)),NOT(ISBLANK(Spreadsheet!D1186)))),TRUE,ISNUMBER(MATCH(TRUE,EXACT(Spreadsheet!L1186,MaritalStatus),0)))</f>
        <v>1</v>
      </c>
      <c r="AR976" s="5" t="b">
        <f ca="1">IF(ISERROR(DATEVALUE(TEXT(Spreadsheet!M1186,"mm/dd/yyyy")) &gt; TODAY()),IF(ISBLANK(Spreadsheet!M1186),TRUE,FALSE),IF(DATEVALUE(TEXT(Spreadsheet!M1186,"mm/dd/yyyy")) &gt; TODAY(),FALSE,TRUE))</f>
        <v>1</v>
      </c>
      <c r="AS976" s="5" t="b">
        <f>OR(ISBLANK(Spreadsheet!N1186),LEN(Spreadsheet!N1186)&lt;=100)</f>
        <v>1</v>
      </c>
      <c r="AT976" s="5" t="b">
        <f>OR(ISBLANK(Spreadsheet!O1186),UPPER(Spreadsheet!O1186)="YES")</f>
        <v>1</v>
      </c>
      <c r="AU976" s="5" t="b">
        <f>OR(ISBLANK(Spreadsheet!P1186),UPPER(Spreadsheet!P1186)="YES")</f>
        <v>1</v>
      </c>
      <c r="AV976" s="5" t="b">
        <f t="array" ref="AV976">IF(ISBLANK(Spreadsheet!Q1186),TRUE,ISNUMBER(MATCH(TRUE,EXACT(Spreadsheet!Q1186,OnGroupsPriorIns),0)))</f>
        <v>1</v>
      </c>
      <c r="AW976" s="5" t="b">
        <f>OR(ISBLANK(Spreadsheet!R1186),UPPER(Spreadsheet!R1186)="YES")</f>
        <v>1</v>
      </c>
      <c r="AX976" s="5" t="b">
        <f>OR(ISBLANK(Spreadsheet!S1186),UPPER(Spreadsheet!S1186)="YES")</f>
        <v>1</v>
      </c>
      <c r="AY976" s="5" t="b">
        <f>OR(AND(ISBLANK(Spreadsheet!C1186),LEN(Spreadsheet!T1186)=0),AND(NOT(ISBLANK(Spreadsheet!C1186)),LEN(Spreadsheet!T1186)&gt;0,LEN(Spreadsheet!T1186)&lt;=50))</f>
        <v>1</v>
      </c>
      <c r="AZ976" s="5" t="b">
        <f>OR(LEN(Spreadsheet!U1186)=0,AND(LEN(Spreadsheet!U1186)&gt;0,LEN(Spreadsheet!U1186)&lt;=50))</f>
        <v>1</v>
      </c>
      <c r="BA976" s="5" t="b">
        <f>OR(AND(ISBLANK(Spreadsheet!C1186),LEN(Spreadsheet!V1186)=0),AND(NOT(ISBLANK(Spreadsheet!C1186)),LEN(Spreadsheet!V1186)&gt;0,LEN(Spreadsheet!V1186)&lt;=50))</f>
        <v>1</v>
      </c>
      <c r="BB976" s="5" t="b">
        <f t="array" ref="BB976">IF(AND(ISBLANK(Spreadsheet!C1186),LEN(Spreadsheet!W1186)=0),TRUE,ISNUMBER(MATCH(TRUE,EXACT(Spreadsheet!W1186,States),0)))</f>
        <v>1</v>
      </c>
      <c r="BC976" s="5" t="b">
        <f>OR(AND(ISBLANK(Spreadsheet!C1186),LEN(Spreadsheet!X1186)=0),AND(NOT(ISBLANK(Spreadsheet!C1186)),LEN(Spreadsheet!X1186)&gt;0,LEN(Spreadsheet!X1186)=5,ISNUMBER(VALUE(Spreadsheet!X1186))))</f>
        <v>1</v>
      </c>
      <c r="BD976" s="5" t="b">
        <f>OR(ISBLANK(Spreadsheet!Z1186),LEN(Spreadsheet!Z1186)&lt;=50)</f>
        <v>1</v>
      </c>
      <c r="BE976" s="5" t="b">
        <f>ISBLANK(Spreadsheet!AA1186)</f>
        <v>1</v>
      </c>
      <c r="BF976" s="5" t="b">
        <f>ISBLANK(Spreadsheet!AB1186)</f>
        <v>1</v>
      </c>
      <c r="BG976" s="5" t="b">
        <f>IF(ISERROR(DATEVALUE(TEXT(Spreadsheet!AC1186,"mm/dd/yyyy")) &gt; DATEVALUE(TEXT(Spreadsheet!J1186,"mm/dd/yyyy"))),IF(OR(AND(ISBLANK(Spreadsheet!AC1186),ISBLANK(Spreadsheet!C1186)),AND(NOT(ISBLANK(Spreadsheet!C1186)),ISBLANK(Spreadsheet!AC1186),NOT(ISBLANK(Spreadsheet!D1186)))),TRUE,FALSE),IF(DATEVALUE(TEXT(Spreadsheet!AC1186,"mm/dd/yyyy")) &gt; DATEVALUE(TEXT(Spreadsheet!J1186,"mm/dd/yyyy")),TRUE,FALSE))</f>
        <v>1</v>
      </c>
      <c r="BH976" s="5" t="b">
        <f>OR(AND(ISBLANK(Spreadsheet!C1186),ISBLANK(Spreadsheet!AE1186)),AND(NOT(ISBLANK(Spreadsheet!C1186)),NOT(ISBLANK(Spreadsheet!D1186)),ISBLANK(Spreadsheet!AE1186)),AND(NOT(ISBLANK(Spreadsheet!C1186)),ISBLANK(Spreadsheet!D1186),NOT(ISBLANK(Spreadsheet!AE1186)),LEN(Spreadsheet!AE1186)&lt;=100))</f>
        <v>1</v>
      </c>
      <c r="BI976" s="5" t="b">
        <f t="array" ref="BI976">IF(ISBLANK(Spreadsheet!AF1186),TRUE,ISNUMBER(MATCH(TRUE,EXACT(Spreadsheet!AF1186,CobraShortReasons),0)))</f>
        <v>1</v>
      </c>
      <c r="BJ976" s="5" t="b">
        <f ca="1">IF(ISERROR(DATEVALUE(TEXT(Spreadsheet!AG1186,"mm/dd/yyyy")) &gt; TODAY()),IF(ISBLANK(Spreadsheet!AG1186),TRUE,FALSE),IF(DATEVALUE(TEXT(Spreadsheet!AG1186,"mm/dd/yyyy")) &gt; TODAY(),FALSE,TRUE))</f>
        <v>1</v>
      </c>
      <c r="BK976" s="5" t="b">
        <f>OR(ISBLANK(Spreadsheet!AH1186),LEN(Spreadsheet!AH1186)&lt;=25)</f>
        <v>1</v>
      </c>
      <c r="BL976" s="5" t="b">
        <f t="array" aca="1" ref="BL976" ca="1">IF(ISBLANK(Spreadsheet!AI1186),TRUE,ISNUMBER(MATCH(TRUE,EXACT(Spreadsheet!AI1186,INDIRECT(Spreadsheet!$D$2)),0)))</f>
        <v>1</v>
      </c>
      <c r="BM976" s="5" t="b">
        <f t="array" aca="1" ref="BM976" ca="1">IF(ISBLANK(Spreadsheet!AJ1186),TRUE,ISNUMBER(MATCH(TRUE,EXACT(Spreadsheet!AJ1186,INDIRECT(Spreadsheet!BJ976)),0)))</f>
        <v>1</v>
      </c>
      <c r="BN976" s="5" t="b">
        <f t="array" ref="BN976">IF(ISBLANK(Spreadsheet!AK1186),TRUE,ISNUMBER(MATCH(TRUE,EXACT(Spreadsheet!AK1186,DentalPlans),0)))</f>
        <v>1</v>
      </c>
      <c r="BO976" s="5" t="b">
        <f t="array" aca="1" ref="BO976" ca="1">IF(ISBLANK(Spreadsheet!AL1186),TRUE,ISNUMBER(MATCH(TRUE,EXACT(Spreadsheet!AL1186,INDIRECT(Spreadsheet!BK976)),0)))</f>
        <v>1</v>
      </c>
      <c r="BP976" s="5" t="b">
        <f t="array" ref="BP976">IF(ISBLANK(Spreadsheet!AM1186),TRUE,ISNUMBER(MATCH(TRUE,EXACT(Spreadsheet!AM1186,VisionPlans),0)))</f>
        <v>1</v>
      </c>
      <c r="BQ976" s="5" t="b">
        <f t="array" aca="1" ref="BQ976" ca="1">IF(ISBLANK(Spreadsheet!AN1186),TRUE,ISNUMBER(MATCH(TRUE,EXACT(Spreadsheet!AN1186,INDIRECT(Spreadsheet!BL976)),0)))</f>
        <v>1</v>
      </c>
      <c r="BR976" s="5" t="b">
        <f t="array" ref="BR976">IF(ISBLANK(Spreadsheet!AO1186),TRUE,ISNUMBER(MATCH(TRUE,EXACT(Spreadsheet!AO1186,LifeBenefitClasses),0)))</f>
        <v>1</v>
      </c>
      <c r="BS976" s="5" t="b">
        <f>IF(OR(ISBLANK(Spreadsheet!AO1186), Spreadsheet!AO1186="Waive"),IF(ISBLANK(Spreadsheet!AP1186),TRUE,FALSE),IF(OR(AND(NOT(ISBLANK(Spreadsheet!AO1186)),ISBLANK(Spreadsheet!AP1186)),NOT(ISNUMBER(VALUE(Spreadsheet!AP1186)))),FALSE,IF(OR(AND(Spreadsheet!AP1186&lt;6,MOD(Spreadsheet!AP1186*10,5)=0), MOD(Spreadsheet!AP1186,5000)=0),TRUE,FALSE)))</f>
        <v>1</v>
      </c>
      <c r="BT976" s="5" t="b">
        <f t="array" ref="BT976">IF(ISBLANK(Spreadsheet!AQ1186),TRUE,ISNUMBER(MATCH(TRUE,EXACT(Spreadsheet!AQ1186,EnrollWaive),0)))</f>
        <v>1</v>
      </c>
      <c r="BU976" s="5" t="b">
        <f t="array" ref="BU976">IF(ISBLANK(Spreadsheet!AR1186),TRUE,ISNUMBER(MATCH(TRUE,EXACT(Spreadsheet!AR1186,LifeBenefitClasses),0)))</f>
        <v>1</v>
      </c>
      <c r="BV976" s="5" t="b">
        <f>IF(OR(ISBLANK(Spreadsheet!AR1186), Spreadsheet!AR1186="Waive"),IF(ISBLANK(Spreadsheet!AS1186),TRUE,FALSE),IF(OR(AND(NOT(ISBLANK(Spreadsheet!AR1186)),ISBLANK(Spreadsheet!AS1186)),NOT(ISNUMBER(VALUE(Spreadsheet!AS1186)))),FALSE,IF(OR(AND(Spreadsheet!AS1186&lt;6,MOD(Spreadsheet!AS1186*10,5)=0), MOD(Spreadsheet!AS1186,10000)=0),TRUE,FALSE)))</f>
        <v>1</v>
      </c>
      <c r="BW976" s="5" t="b">
        <f t="array" ref="BW976">IF(ISBLANK(Spreadsheet!AT1186),TRUE,ISNUMBER(MATCH(TRUE,EXACT(Spreadsheet!AT1186,LifeBenefitClasses),0)))</f>
        <v>1</v>
      </c>
      <c r="BX976" s="5" t="b">
        <f>IF(OR(ISBLANK(Spreadsheet!AT1186), Spreadsheet!AT1186="Waive"),IF(ISBLANK(Spreadsheet!AU1186),TRUE,FALSE),IF(OR(AND(NOT(ISBLANK(Spreadsheet!AT1186)),ISBLANK(Spreadsheet!AU1186)),NOT(ISNUMBER(VALUE(Spreadsheet!AU1186)))),FALSE,IF(AND(NOT(OR(ISBLANK(Spreadsheet!AT1186),Spreadsheet!AT1186="Waive")),NOT(OR(ISBLANK(Spreadsheet!AR1186),Spreadsheet!AR1186="Waive")),MOD(Spreadsheet!AU1186,5000)=0, Spreadsheet!AU1186&lt;=(Spreadsheet!AS1186*0.5)),TRUE,FALSE)))</f>
        <v>1</v>
      </c>
      <c r="BY976" s="5" t="b">
        <f t="array" ref="BY976">IF(ISBLANK(Spreadsheet!AV1186),TRUE,ISNUMBER(MATCH(TRUE,EXACT(Spreadsheet!AV1186,EnrollWaive),0)))</f>
        <v>1</v>
      </c>
      <c r="BZ976" s="5" t="b">
        <f t="array" ref="BZ976">IF(ISBLANK(Spreadsheet!AW1186),TRUE,ISNUMBER(MATCH(TRUE,EXACT(Spreadsheet!AW1186,LifeBenefitClasses),0)))</f>
        <v>1</v>
      </c>
      <c r="CA976" s="5" t="b">
        <f t="array" ref="CA976">IF(ISBLANK(Spreadsheet!AX1186),TRUE,ISNUMBER(MATCH(TRUE,EXACT(Spreadsheet!AX1186,LifeBenefitClasses),0)))</f>
        <v>1</v>
      </c>
      <c r="CB976" s="5" t="b">
        <f t="array" ref="CB976">IF(ISBLANK(Spreadsheet!AY1186),TRUE,ISNUMBER(MATCH(TRUE,EXACT(Spreadsheet!AY1186,LifeBenefitClasses),0)))</f>
        <v>1</v>
      </c>
      <c r="CC976" s="5" t="b">
        <f t="array" ref="CC976">IF(ISBLANK(Spreadsheet!AZ1186),TRUE,ISNUMBER(MATCH(TRUE,EXACT(Spreadsheet!AZ1186,LifeBenefitClasses),0)))</f>
        <v>1</v>
      </c>
      <c r="CD976" s="5" t="b">
        <f t="array" ref="CD976">IF(ISBLANK(Spreadsheet!BA1186),TRUE,ISNUMBER(MATCH(TRUE,EXACT(Spreadsheet!BA1186,LifeBenefitClasses),0)))</f>
        <v>1</v>
      </c>
      <c r="CE976" s="5" t="b">
        <f>IF(OR(ISBLANK(Spreadsheet!BA1186), Spreadsheet!BA1186="Waive"),IF(ISBLANK(Spreadsheet!BB1186),TRUE,FALSE),IF(OR(AND(NOT(ISBLANK(Spreadsheet!BA1186)),ISBLANK(Spreadsheet!BB1186)),NOT(ISNUMBER(VALUE(Spreadsheet!BB1186))),ISBLANK(Spreadsheet!BC1186),NOT(ISNUMBER(VALUE(Spreadsheet!BC1186)))),FALSE,IF(AND(Spreadsheet!BB1186&gt;=50000,Spreadsheet!BB1186&lt;=250000,MOD(Spreadsheet!BB1186,10000)=0,Spreadsheet!BB1186&lt;=(10*Spreadsheet!BC1186)),TRUE,FALSE)))</f>
        <v>1</v>
      </c>
      <c r="CF976" s="5" t="b">
        <f>IF(NOT(ISBLANK(Spreadsheet!BC976)),AND(ISNUMBER(VALUE(Spreadsheet!BC976)),Spreadsheet!BC976&gt;0),AND(OR(ISBLANK(Spreadsheet!AO976),Spreadsheet!AO976="Waive",AND(NOT(OR(ISBLANK(Spreadsheet!AO976),Spreadsheet!AO976="Waive")),Spreadsheet!AP976&gt;=6)),OR(ISBLANK(Spreadsheet!AR976),AND(NOT(OR(ISBLANK(Spreadsheet!AR976),Spreadsheet!AR976="Waive")),Spreadsheet!AS976&gt;=6)),OR(ISBLANK(Spreadsheet!AW976)),OR(ISBLANK(Spreadsheet!AX976)),OR(ISBLANK(Spreadsheet!AY976)),OR(ISBLANK(Spreadsheet!AZ976)),OR(ISBLANK(Spreadsheet!BA976),Spreadsheet!BA976="Waive")))</f>
        <v>1</v>
      </c>
      <c r="CG976" s="5" t="b">
        <f t="shared" ca="1" si="69"/>
        <v>1</v>
      </c>
    </row>
    <row r="977" spans="8:85" x14ac:dyDescent="0.3">
      <c r="H977" s="5">
        <f t="shared" ca="1" si="66"/>
        <v>2</v>
      </c>
      <c r="I977" s="5" t="str">
        <f t="shared" ca="1" si="67"/>
        <v/>
      </c>
      <c r="J977" s="5" t="str">
        <f>IF(AND(NOT(ISBLANK(Spreadsheet!C1187)),ISBLANK(Spreadsheet!D1187)),Spreadsheet!F1187&amp;" "&amp;Spreadsheet!H1187,"")</f>
        <v/>
      </c>
      <c r="K977" s="5">
        <f>IF(AND(NOT(ISBLANK(Spreadsheet!C1187)),ISBLANK(Spreadsheet!D1187)),COUNTIFS(Spreadsheet!E$786:E1188,"=Child",Spreadsheet!C$786:C1188, "="&amp;Spreadsheet!C1187) + COUNTIFS(Spreadsheet!E$786:E1188,"=Step-child",Spreadsheet!C$786:C1188, "="&amp;Spreadsheet!C1187),0)</f>
        <v>0</v>
      </c>
      <c r="L977" s="5">
        <f>IF(NOT(ISBLANK(J977)),COUNTIFS(Spreadsheet!E$786:E1188,"=Wife",Spreadsheet!C$786:C1188, "="&amp;Spreadsheet!C1187) + COUNTIFS(Spreadsheet!E$786:E1188,"=Husband",Spreadsheet!C$786:C1188, "="&amp;Spreadsheet!C1187),0)</f>
        <v>0</v>
      </c>
      <c r="M977" s="5">
        <f>IF(NOT(ISBLANK(Spreadsheet!AJ1187)),VLOOKUP(Spreadsheet!AJ1187,'Drop Downs'!$P$2:$R$16,3,FALSE),0)</f>
        <v>0</v>
      </c>
      <c r="N977" s="5">
        <f>IF(NOT(ISBLANK(Spreadsheet!AJ1187)), VLOOKUP(Spreadsheet!AJ1187,'Drop Downs'!$P$2:$R$16,2,FALSE),0)</f>
        <v>0</v>
      </c>
      <c r="O977" s="5">
        <f>IF(NOT(ISBLANK(Spreadsheet!AL1187)),VLOOKUP(Spreadsheet!AL1187,'Drop Downs'!$P$2:$R$16,3,FALSE), 0)</f>
        <v>0</v>
      </c>
      <c r="P977" s="5">
        <f>IF(NOT(ISBLANK(Spreadsheet!AL1187)),VLOOKUP(Spreadsheet!AL1187,'Drop Downs'!$P$2:$R$16,2,FALSE),0)</f>
        <v>0</v>
      </c>
      <c r="Q977" s="5">
        <f>IF(NOT(ISBLANK(Spreadsheet!AN1187)),VLOOKUP(Spreadsheet!AN1187,'Drop Downs'!$P$2:$R$16,3,FALSE),0)</f>
        <v>0</v>
      </c>
      <c r="R977" s="5">
        <f>IF(NOT(ISBLANK(Spreadsheet!AN1187)),VLOOKUP(Spreadsheet!AN1187,'Drop Downs'!$P$2:$R$16,2,FALSE),0)</f>
        <v>0</v>
      </c>
      <c r="S977" s="5" t="str">
        <f>IF(OR(M977&gt;K977,N977&gt;L977,O977&gt;K977, Q977&gt;K977,N977&gt;L977, P977&gt;L977, R977&gt;L977),"Member currently has a coverage election over what he/she needs.  Please add more dependents or adjust the coverage election.","")&amp;(IF(AND(NOT(ISBLANK(Spreadsheet!C1187)),NOT(ISBLANK(Spreadsheet!D1187)),ISBLANK(Spreadsheet!E1187)),"Dependent lacks a relationship to member.Please select one from the drop-down.",""))</f>
        <v/>
      </c>
      <c r="T977" s="5" t="b">
        <f t="shared" si="68"/>
        <v>1</v>
      </c>
      <c r="U977" s="5" t="b">
        <f>OR(ISBLANK(Spreadsheet!C1187),IF(NOT(ISBLANK(Spreadsheet!D1187)),NOT(ISBLANK(Spreadsheet!E1187)),TRUE))</f>
        <v>1</v>
      </c>
      <c r="V977" s="5" t="b">
        <f>OR(ISBLANK(Spreadsheet!C1187), NOT(ISBLANK(Spreadsheet!I1187)))</f>
        <v>1</v>
      </c>
      <c r="W977" s="5" t="b">
        <f>OR(ISBLANK(Spreadsheet!D1187),NOT(ISBLANK(Spreadsheet!C1187)))</f>
        <v>1</v>
      </c>
      <c r="X977" s="155" t="str">
        <f>REPT("0",MIN(FIND({1,2,3,4,5,6,7,8,9},Spreadsheet!C1187&amp;"123456789"))-1)&amp;IF(ISBLANK(Spreadsheet!C1187),"",SUMPRODUCT(MID(0&amp;Spreadsheet!C1187,LARGE(INDEX(ISNUMBER(--MID(Spreadsheet!C1187,ROW($1:$225),1))*
 ROW($1:$225),0),ROW($1:$225))+1,1)*10^ROW($1:$225)/10))</f>
        <v/>
      </c>
      <c r="Y977" s="5" t="b">
        <f>IF(NOT(ISBLANK(Spreadsheet!C1187)),IF(AND(ISNUMBER(VALUE(Spreadsheet!C1187)), LEN(Spreadsheet!C1187)=9),TRUE,FALSE),TRUE)</f>
        <v>1</v>
      </c>
      <c r="Z977" s="155" t="str">
        <f>REPT("0",MIN(FIND({1,2,3,4,5,6,7,8,9},Spreadsheet!D1187&amp;"123456789"))-1)&amp;IF(ISBLANK(Spreadsheet!D1187),"",SUMPRODUCT(MID(0&amp;Spreadsheet!D1187,LARGE(INDEX(ISNUMBER(--MID(Spreadsheet!D1187,ROW($1:$225),1))*
 ROW($1:$225),0),ROW($1:$225))+1,1)*10^ROW($1:$225)/10))</f>
        <v/>
      </c>
      <c r="AA977" s="5" t="b">
        <f>IF(AND(NOT(ISBLANK(Spreadsheet!D1187)),NOT(ISBLANK(Spreadsheet!C1187))),IF(AND(ISNUMBER(VALUE(Spreadsheet!D1187)), LEN(Spreadsheet!D1187)=9),TRUE,FALSE),IF(AND(NOT(ISBLANK(Spreadsheet!D1187)),ISBLANK(Spreadsheet!C1187)),FALSE,TRUE))</f>
        <v>1</v>
      </c>
      <c r="AB977" s="5" t="b">
        <f>OR(ISBLANK(Spreadsheet!Y977),IF(NOT(ISBLANK(Spreadsheet!Y977)),LEN(Spreadsheet!Y977)=10,ISNUMBER(VALUE(Spreadsheet!Y977))))</f>
        <v>1</v>
      </c>
      <c r="AC977" s="5" t="b">
        <f>OR(ISBLANK(Spreadsheet!AI1187), AND(NOT(ISBLANK(Spreadsheet!AJ1187)), NOT(ISNUMBER(SEARCH("Waive",Spreadsheet!AJ1187)))))</f>
        <v>1</v>
      </c>
      <c r="AD977" s="5" t="b">
        <f>OR(ISBLANK(Spreadsheet!AK1187), AND(NOT(ISBLANK(Spreadsheet!AL1187)), NOT(ISNUMBER(SEARCH("Waive",Spreadsheet!AL1187)))))</f>
        <v>1</v>
      </c>
      <c r="AE977" s="5" t="b">
        <f>OR(ISBLANK(Spreadsheet!AM1187), AND(NOT(ISBLANK(Spreadsheet!AN1187)), NOT(ISNUMBER(SEARCH("Waive", Spreadsheet!AN1187)))))</f>
        <v>1</v>
      </c>
      <c r="AF977" s="5" t="b">
        <f>OR(ISBLANK(Spreadsheet!C1187), NOT(ISBLANK(Spreadsheet!D1187)),NOT(ISBLANK(Spreadsheet!L1187)))</f>
        <v>1</v>
      </c>
      <c r="AG977" s="5" t="b">
        <f>IF(AND(NOT(ISBLANK(Spreadsheet!C1187)), NOT(ISBLANK(Spreadsheet!D1187)),Spreadsheet!C1187&lt;&gt;Spreadsheet!D1187),IF(ISERROR(VLOOKUP(Spreadsheet!C1187, Spreadsheet!$C$6:'Spreadsheet'!$C1186,1,FALSE)), FALSE, TRUE),TRUE)</f>
        <v>1</v>
      </c>
      <c r="AH977" s="5" t="b">
        <f>Spreadsheet!$B$2=Spreadsheet!AD977</f>
        <v>1</v>
      </c>
      <c r="AI977" s="5" t="b">
        <f>IF(ISBLANK(Spreadsheet!G1187),TRUE,IF(OR(LEN(Spreadsheet!G1187)&gt;1,ISNUMBER(VALUE(Spreadsheet!G1187))),FALSE,TRUE))</f>
        <v>1</v>
      </c>
      <c r="AJ977" s="5" t="b">
        <f>OR(ISBLANK(Spreadsheet!C1187), NOT(ISBLANK(Spreadsheet!B1187)), NOT(ISBLANK(Spreadsheet!D1187)))</f>
        <v>1</v>
      </c>
      <c r="AK977" s="5" t="b">
        <f t="array" ref="AK977">IF(OR(AND(ISBLANK(Spreadsheet!E1187),ISBLANK(Spreadsheet!D1187),NOT(ISBLANK(Spreadsheet!C1187))),AND(ISBLANK(Spreadsheet!E1187),ISBLANK(Spreadsheet!D1187),ISBLANK(Spreadsheet!C1187))),TRUE,ISNUMBER(MATCH(TRUE,EXACT(Spreadsheet!E1187,Relationships),0)))</f>
        <v>1</v>
      </c>
      <c r="AL977" s="5" t="b">
        <f>IF(NOT(ISBLANK(Spreadsheet!C1187)),IF(OR(ISBLANK(Spreadsheet!F1187),LEN(Spreadsheet!F1187)&gt;40),FALSE,TRUE),TRUE)</f>
        <v>1</v>
      </c>
      <c r="AM977" s="5" t="b">
        <f>IF(NOT(ISBLANK(Spreadsheet!C1187)),IF(OR(ISBLANK(Spreadsheet!H1187),LEN(Spreadsheet!H1187)&gt;40),FALSE,TRUE),TRUE)</f>
        <v>1</v>
      </c>
      <c r="AN977" s="5" t="b">
        <f t="array" ref="AN977">IF(ISBLANK(Spreadsheet!I1187),TRUE,ISNUMBER(MATCH(TRUE,EXACT(Spreadsheet!I1187,GenderValues),0)))</f>
        <v>1</v>
      </c>
      <c r="AO977" s="5" t="b">
        <f ca="1">IF(ISERROR(DATEVALUE(TEXT(Spreadsheet!J1187,"mm/dd/yyyy")) &gt; TODAY()),IF(AND(ISBLANK(Spreadsheet!J1187),ISBLANK(Spreadsheet!C1187)),TRUE,FALSE),IF(DATEVALUE(TEXT(Spreadsheet!J1187,"mm/dd/yyyy")) &gt; TODAY(),FALSE,TRUE))</f>
        <v>1</v>
      </c>
      <c r="AP977" s="5" t="b">
        <f>OR(ISBLANK(Spreadsheet!K1187),LEN(Spreadsheet!K1187)&lt;=100)</f>
        <v>1</v>
      </c>
      <c r="AQ977" s="5" t="b">
        <f t="array" ref="AQ977">IF(OR(AND(ISBLANK(Spreadsheet!L1187),ISBLANK(Spreadsheet!C1187)),AND(NOT(ISBLANK(Spreadsheet!C1187)),NOT(ISBLANK(Spreadsheet!D1187)))),TRUE,ISNUMBER(MATCH(TRUE,EXACT(Spreadsheet!L1187,MaritalStatus),0)))</f>
        <v>1</v>
      </c>
      <c r="AR977" s="5" t="b">
        <f ca="1">IF(ISERROR(DATEVALUE(TEXT(Spreadsheet!M1187,"mm/dd/yyyy")) &gt; TODAY()),IF(ISBLANK(Spreadsheet!M1187),TRUE,FALSE),IF(DATEVALUE(TEXT(Spreadsheet!M1187,"mm/dd/yyyy")) &gt; TODAY(),FALSE,TRUE))</f>
        <v>1</v>
      </c>
      <c r="AS977" s="5" t="b">
        <f>OR(ISBLANK(Spreadsheet!N1187),LEN(Spreadsheet!N1187)&lt;=100)</f>
        <v>1</v>
      </c>
      <c r="AT977" s="5" t="b">
        <f>OR(ISBLANK(Spreadsheet!O1187),UPPER(Spreadsheet!O1187)="YES")</f>
        <v>1</v>
      </c>
      <c r="AU977" s="5" t="b">
        <f>OR(ISBLANK(Spreadsheet!P1187),UPPER(Spreadsheet!P1187)="YES")</f>
        <v>1</v>
      </c>
      <c r="AV977" s="5" t="b">
        <f t="array" ref="AV977">IF(ISBLANK(Spreadsheet!Q1187),TRUE,ISNUMBER(MATCH(TRUE,EXACT(Spreadsheet!Q1187,OnGroupsPriorIns),0)))</f>
        <v>1</v>
      </c>
      <c r="AW977" s="5" t="b">
        <f>OR(ISBLANK(Spreadsheet!R1187),UPPER(Spreadsheet!R1187)="YES")</f>
        <v>1</v>
      </c>
      <c r="AX977" s="5" t="b">
        <f>OR(ISBLANK(Spreadsheet!S1187),UPPER(Spreadsheet!S1187)="YES")</f>
        <v>1</v>
      </c>
      <c r="AY977" s="5" t="b">
        <f>OR(AND(ISBLANK(Spreadsheet!C1187),LEN(Spreadsheet!T1187)=0),AND(NOT(ISBLANK(Spreadsheet!C1187)),LEN(Spreadsheet!T1187)&gt;0,LEN(Spreadsheet!T1187)&lt;=50))</f>
        <v>1</v>
      </c>
      <c r="AZ977" s="5" t="b">
        <f>OR(LEN(Spreadsheet!U1187)=0,AND(LEN(Spreadsheet!U1187)&gt;0,LEN(Spreadsheet!U1187)&lt;=50))</f>
        <v>1</v>
      </c>
      <c r="BA977" s="5" t="b">
        <f>OR(AND(ISBLANK(Spreadsheet!C1187),LEN(Spreadsheet!V1187)=0),AND(NOT(ISBLANK(Spreadsheet!C1187)),LEN(Spreadsheet!V1187)&gt;0,LEN(Spreadsheet!V1187)&lt;=50))</f>
        <v>1</v>
      </c>
      <c r="BB977" s="5" t="b">
        <f t="array" ref="BB977">IF(AND(ISBLANK(Spreadsheet!C1187),LEN(Spreadsheet!W1187)=0),TRUE,ISNUMBER(MATCH(TRUE,EXACT(Spreadsheet!W1187,States),0)))</f>
        <v>1</v>
      </c>
      <c r="BC977" s="5" t="b">
        <f>OR(AND(ISBLANK(Spreadsheet!C1187),LEN(Spreadsheet!X1187)=0),AND(NOT(ISBLANK(Spreadsheet!C1187)),LEN(Spreadsheet!X1187)&gt;0,LEN(Spreadsheet!X1187)=5,ISNUMBER(VALUE(Spreadsheet!X1187))))</f>
        <v>1</v>
      </c>
      <c r="BD977" s="5" t="b">
        <f>OR(ISBLANK(Spreadsheet!Z1187),LEN(Spreadsheet!Z1187)&lt;=50)</f>
        <v>1</v>
      </c>
      <c r="BE977" s="5" t="b">
        <f>ISBLANK(Spreadsheet!AA1187)</f>
        <v>1</v>
      </c>
      <c r="BF977" s="5" t="b">
        <f>ISBLANK(Spreadsheet!AB1187)</f>
        <v>1</v>
      </c>
      <c r="BG977" s="5" t="b">
        <f>IF(ISERROR(DATEVALUE(TEXT(Spreadsheet!AC1187,"mm/dd/yyyy")) &gt; DATEVALUE(TEXT(Spreadsheet!J1187,"mm/dd/yyyy"))),IF(OR(AND(ISBLANK(Spreadsheet!AC1187),ISBLANK(Spreadsheet!C1187)),AND(NOT(ISBLANK(Spreadsheet!C1187)),ISBLANK(Spreadsheet!AC1187),NOT(ISBLANK(Spreadsheet!D1187)))),TRUE,FALSE),IF(DATEVALUE(TEXT(Spreadsheet!AC1187,"mm/dd/yyyy")) &gt; DATEVALUE(TEXT(Spreadsheet!J1187,"mm/dd/yyyy")),TRUE,FALSE))</f>
        <v>1</v>
      </c>
      <c r="BH977" s="5" t="b">
        <f>OR(AND(ISBLANK(Spreadsheet!C1187),ISBLANK(Spreadsheet!AE1187)),AND(NOT(ISBLANK(Spreadsheet!C1187)),NOT(ISBLANK(Spreadsheet!D1187)),ISBLANK(Spreadsheet!AE1187)),AND(NOT(ISBLANK(Spreadsheet!C1187)),ISBLANK(Spreadsheet!D1187),NOT(ISBLANK(Spreadsheet!AE1187)),LEN(Spreadsheet!AE1187)&lt;=100))</f>
        <v>1</v>
      </c>
      <c r="BI977" s="5" t="b">
        <f t="array" ref="BI977">IF(ISBLANK(Spreadsheet!AF1187),TRUE,ISNUMBER(MATCH(TRUE,EXACT(Spreadsheet!AF1187,CobraShortReasons),0)))</f>
        <v>1</v>
      </c>
      <c r="BJ977" s="5" t="b">
        <f ca="1">IF(ISERROR(DATEVALUE(TEXT(Spreadsheet!AG1187,"mm/dd/yyyy")) &gt; TODAY()),IF(ISBLANK(Spreadsheet!AG1187),TRUE,FALSE),IF(DATEVALUE(TEXT(Spreadsheet!AG1187,"mm/dd/yyyy")) &gt; TODAY(),FALSE,TRUE))</f>
        <v>1</v>
      </c>
      <c r="BK977" s="5" t="b">
        <f>OR(ISBLANK(Spreadsheet!AH1187),LEN(Spreadsheet!AH1187)&lt;=25)</f>
        <v>1</v>
      </c>
      <c r="BL977" s="5" t="b">
        <f t="array" aca="1" ref="BL977" ca="1">IF(ISBLANK(Spreadsheet!AI1187),TRUE,ISNUMBER(MATCH(TRUE,EXACT(Spreadsheet!AI1187,INDIRECT(Spreadsheet!$D$2)),0)))</f>
        <v>1</v>
      </c>
      <c r="BM977" s="5" t="b">
        <f t="array" aca="1" ref="BM977" ca="1">IF(ISBLANK(Spreadsheet!AJ1187),TRUE,ISNUMBER(MATCH(TRUE,EXACT(Spreadsheet!AJ1187,INDIRECT(Spreadsheet!BJ977)),0)))</f>
        <v>1</v>
      </c>
      <c r="BN977" s="5" t="b">
        <f t="array" ref="BN977">IF(ISBLANK(Spreadsheet!AK1187),TRUE,ISNUMBER(MATCH(TRUE,EXACT(Spreadsheet!AK1187,DentalPlans),0)))</f>
        <v>1</v>
      </c>
      <c r="BO977" s="5" t="b">
        <f t="array" aca="1" ref="BO977" ca="1">IF(ISBLANK(Spreadsheet!AL1187),TRUE,ISNUMBER(MATCH(TRUE,EXACT(Spreadsheet!AL1187,INDIRECT(Spreadsheet!BK977)),0)))</f>
        <v>1</v>
      </c>
      <c r="BP977" s="5" t="b">
        <f t="array" ref="BP977">IF(ISBLANK(Spreadsheet!AM1187),TRUE,ISNUMBER(MATCH(TRUE,EXACT(Spreadsheet!AM1187,VisionPlans),0)))</f>
        <v>1</v>
      </c>
      <c r="BQ977" s="5" t="b">
        <f t="array" aca="1" ref="BQ977" ca="1">IF(ISBLANK(Spreadsheet!AN1187),TRUE,ISNUMBER(MATCH(TRUE,EXACT(Spreadsheet!AN1187,INDIRECT(Spreadsheet!BL977)),0)))</f>
        <v>1</v>
      </c>
      <c r="BR977" s="5" t="b">
        <f t="array" ref="BR977">IF(ISBLANK(Spreadsheet!AO1187),TRUE,ISNUMBER(MATCH(TRUE,EXACT(Spreadsheet!AO1187,LifeBenefitClasses),0)))</f>
        <v>1</v>
      </c>
      <c r="BS977" s="5" t="b">
        <f>IF(OR(ISBLANK(Spreadsheet!AO1187), Spreadsheet!AO1187="Waive"),IF(ISBLANK(Spreadsheet!AP1187),TRUE,FALSE),IF(OR(AND(NOT(ISBLANK(Spreadsheet!AO1187)),ISBLANK(Spreadsheet!AP1187)),NOT(ISNUMBER(VALUE(Spreadsheet!AP1187)))),FALSE,IF(OR(AND(Spreadsheet!AP1187&lt;6,MOD(Spreadsheet!AP1187*10,5)=0), MOD(Spreadsheet!AP1187,5000)=0),TRUE,FALSE)))</f>
        <v>1</v>
      </c>
      <c r="BT977" s="5" t="b">
        <f t="array" ref="BT977">IF(ISBLANK(Spreadsheet!AQ1187),TRUE,ISNUMBER(MATCH(TRUE,EXACT(Spreadsheet!AQ1187,EnrollWaive),0)))</f>
        <v>1</v>
      </c>
      <c r="BU977" s="5" t="b">
        <f t="array" ref="BU977">IF(ISBLANK(Spreadsheet!AR1187),TRUE,ISNUMBER(MATCH(TRUE,EXACT(Spreadsheet!AR1187,LifeBenefitClasses),0)))</f>
        <v>1</v>
      </c>
      <c r="BV977" s="5" t="b">
        <f>IF(OR(ISBLANK(Spreadsheet!AR1187), Spreadsheet!AR1187="Waive"),IF(ISBLANK(Spreadsheet!AS1187),TRUE,FALSE),IF(OR(AND(NOT(ISBLANK(Spreadsheet!AR1187)),ISBLANK(Spreadsheet!AS1187)),NOT(ISNUMBER(VALUE(Spreadsheet!AS1187)))),FALSE,IF(OR(AND(Spreadsheet!AS1187&lt;6,MOD(Spreadsheet!AS1187*10,5)=0), MOD(Spreadsheet!AS1187,10000)=0),TRUE,FALSE)))</f>
        <v>1</v>
      </c>
      <c r="BW977" s="5" t="b">
        <f t="array" ref="BW977">IF(ISBLANK(Spreadsheet!AT1187),TRUE,ISNUMBER(MATCH(TRUE,EXACT(Spreadsheet!AT1187,LifeBenefitClasses),0)))</f>
        <v>1</v>
      </c>
      <c r="BX977" s="5" t="b">
        <f>IF(OR(ISBLANK(Spreadsheet!AT1187), Spreadsheet!AT1187="Waive"),IF(ISBLANK(Spreadsheet!AU1187),TRUE,FALSE),IF(OR(AND(NOT(ISBLANK(Spreadsheet!AT1187)),ISBLANK(Spreadsheet!AU1187)),NOT(ISNUMBER(VALUE(Spreadsheet!AU1187)))),FALSE,IF(AND(NOT(OR(ISBLANK(Spreadsheet!AT1187),Spreadsheet!AT1187="Waive")),NOT(OR(ISBLANK(Spreadsheet!AR1187),Spreadsheet!AR1187="Waive")),MOD(Spreadsheet!AU1187,5000)=0, Spreadsheet!AU1187&lt;=(Spreadsheet!AS1187*0.5)),TRUE,FALSE)))</f>
        <v>1</v>
      </c>
      <c r="BY977" s="5" t="b">
        <f t="array" ref="BY977">IF(ISBLANK(Spreadsheet!AV1187),TRUE,ISNUMBER(MATCH(TRUE,EXACT(Spreadsheet!AV1187,EnrollWaive),0)))</f>
        <v>1</v>
      </c>
      <c r="BZ977" s="5" t="b">
        <f t="array" ref="BZ977">IF(ISBLANK(Spreadsheet!AW1187),TRUE,ISNUMBER(MATCH(TRUE,EXACT(Spreadsheet!AW1187,LifeBenefitClasses),0)))</f>
        <v>1</v>
      </c>
      <c r="CA977" s="5" t="b">
        <f t="array" ref="CA977">IF(ISBLANK(Spreadsheet!AX1187),TRUE,ISNUMBER(MATCH(TRUE,EXACT(Spreadsheet!AX1187,LifeBenefitClasses),0)))</f>
        <v>1</v>
      </c>
      <c r="CB977" s="5" t="b">
        <f t="array" ref="CB977">IF(ISBLANK(Spreadsheet!AY1187),TRUE,ISNUMBER(MATCH(TRUE,EXACT(Spreadsheet!AY1187,LifeBenefitClasses),0)))</f>
        <v>1</v>
      </c>
      <c r="CC977" s="5" t="b">
        <f t="array" ref="CC977">IF(ISBLANK(Spreadsheet!AZ1187),TRUE,ISNUMBER(MATCH(TRUE,EXACT(Spreadsheet!AZ1187,LifeBenefitClasses),0)))</f>
        <v>1</v>
      </c>
      <c r="CD977" s="5" t="b">
        <f t="array" ref="CD977">IF(ISBLANK(Spreadsheet!BA1187),TRUE,ISNUMBER(MATCH(TRUE,EXACT(Spreadsheet!BA1187,LifeBenefitClasses),0)))</f>
        <v>1</v>
      </c>
      <c r="CE977" s="5" t="b">
        <f>IF(OR(ISBLANK(Spreadsheet!BA1187), Spreadsheet!BA1187="Waive"),IF(ISBLANK(Spreadsheet!BB1187),TRUE,FALSE),IF(OR(AND(NOT(ISBLANK(Spreadsheet!BA1187)),ISBLANK(Spreadsheet!BB1187)),NOT(ISNUMBER(VALUE(Spreadsheet!BB1187))),ISBLANK(Spreadsheet!BC1187),NOT(ISNUMBER(VALUE(Spreadsheet!BC1187)))),FALSE,IF(AND(Spreadsheet!BB1187&gt;=50000,Spreadsheet!BB1187&lt;=250000,MOD(Spreadsheet!BB1187,10000)=0,Spreadsheet!BB1187&lt;=(10*Spreadsheet!BC1187)),TRUE,FALSE)))</f>
        <v>1</v>
      </c>
      <c r="CF977" s="5" t="b">
        <f>IF(NOT(ISBLANK(Spreadsheet!BC977)),AND(ISNUMBER(VALUE(Spreadsheet!BC977)),Spreadsheet!BC977&gt;0),AND(OR(ISBLANK(Spreadsheet!AO977),Spreadsheet!AO977="Waive",AND(NOT(OR(ISBLANK(Spreadsheet!AO977),Spreadsheet!AO977="Waive")),Spreadsheet!AP977&gt;=6)),OR(ISBLANK(Spreadsheet!AR977),AND(NOT(OR(ISBLANK(Spreadsheet!AR977),Spreadsheet!AR977="Waive")),Spreadsheet!AS977&gt;=6)),OR(ISBLANK(Spreadsheet!AW977)),OR(ISBLANK(Spreadsheet!AX977)),OR(ISBLANK(Spreadsheet!AY977)),OR(ISBLANK(Spreadsheet!AZ977)),OR(ISBLANK(Spreadsheet!BA977),Spreadsheet!BA977="Waive")))</f>
        <v>1</v>
      </c>
      <c r="CG977" s="5" t="b">
        <f t="shared" ca="1" si="69"/>
        <v>1</v>
      </c>
    </row>
    <row r="978" spans="8:85" x14ac:dyDescent="0.3">
      <c r="H978" s="5">
        <f t="shared" ref="H978:H996" ca="1" si="70">IF(AND(T978,U978,V978,W978,Y978,AA978,AB978,AC978,AD978,AE978,AF978,AG978,AH978,AI978,AJ978,AK978,AL978,AM978,AN978,AO978,AP978,AQ978,AR978,AS978,AT978,AU978,AV978,AW978,AX978,AY978,AZ978,BA978,BB978,BC978,BD978,BE978,BF978,BG978,BH978,BI978,BJ978,BK978,BL978,BM978,BN978,BO978,BP978,BQ978,BR978,BS978,BT978,BU978,BV978,BW978,BX978,BY978,BZ978,CA978,CB978,CC978,CD978,CE978,CF978),2,0)</f>
        <v>2</v>
      </c>
      <c r="I978" s="5" t="str">
        <f t="shared" ref="I978:I996" ca="1" si="71">IF(Y978,"",Y$1&amp;" ")&amp;IF(AA978,"",AA$1&amp;" ")&amp;IF(T978,"",T$1&amp;" ")&amp;IF(U978,"",U$1&amp;" ")&amp;IF(V978,"",V$1&amp;" ")&amp;IF(W978,"",W$1&amp;" ")&amp;IF(AA978,"",AA$1&amp;" ")&amp;IF(AB978,"",AB$1&amp;" ")&amp;IF(AC978,"",AC$1&amp;" ")&amp;IF(AD978,"",AD$1&amp;" ")&amp;IF(AE978,"",AE$1&amp;" ")&amp;IF(AF978,"",AF$1&amp;" ")&amp;IF(AG978,"",AG$1&amp;" ")&amp;IF(AH978,"",AH$1&amp;" ")&amp;IF(AI978,"",AI$1&amp;" ")&amp;IF(AJ978,"",AJ$1&amp;" ")&amp;IF(AK978,"",AK$1&amp;" ")&amp;IF(AL978,"",AL$1&amp;" ")&amp;IF(AM978,"",AM$1&amp;" ")&amp;IF(AN978,"",AN$1&amp;" ")&amp;IF(AO978,"",AO$1&amp;" ")&amp;IF(AP978,"",AP$1&amp;" ")&amp;IF(AQ978,"",AQ$1&amp;" ")&amp;IF(AR978,"",AR$1&amp;" ")&amp;IF(AS978,"",AS$1&amp;" ")&amp;IF(AT978,"",AT$1&amp;" ")&amp;IF(AU978,"",AU$1&amp;" ")&amp;IF(AV978,"",AV$1&amp;" ")&amp;IF(AW978,"",AW$1&amp;" ")&amp;IF(AX978,"",AX$1&amp;" ")&amp;IF(AY978,"",AY$1&amp;" ")&amp;IF(AZ978,"",AZ$1&amp;" ")&amp;IF(BA978,"",BA$1&amp;" ")&amp;IF(BB978,"",BB$1&amp;" ")&amp;IF(BC978,"",BC$1&amp;" ")&amp;IF(BD978,"",BD$1&amp;" ")&amp;IF(BE978,"",BE$1&amp;" ")&amp;IF(BF978,"",BF$1&amp;" ")&amp;IF(BG978,"",BG$1&amp;" ")&amp;IF(BH978,"",BH$1&amp;" ")&amp;IF(BI978,"",BI$1&amp;" ")&amp;IF(BJ978,"",BJ$1&amp;" ")&amp;IF(BK978,"",BK$1&amp;" ")&amp;IF(BL978,"",BL$1&amp;" ")&amp;IF(BM978,"",BM$1&amp;" ")&amp;IF(BN978,"",BN$1&amp;" ")&amp;IF(BO978,"",BO$1&amp;" ")&amp;IF(BP978,"",BP$1&amp;" ")&amp;IF(BQ978,"",BQ$1&amp;" ")&amp;IF(BR978,"",BR$1&amp;" ")&amp;IF(BS978,"",BS$1&amp;" ")&amp;IF(BT978,"",BT$1&amp;" ")&amp;IF(BU978,"",BU$1&amp;" ")&amp;IF(BV978,"",BV$1&amp;" ")&amp;IF(BW978,"",BW$1&amp;" ")&amp;IF(BX978,"",BX$1&amp;" ")&amp;IF(BY978,"",BY$1&amp;" ")&amp;IF(BZ978,"",BZ$1&amp;" ")&amp;IF(CA978,"",CA$1&amp;" ")&amp;IF(CB978,"",CB$1&amp;" ")&amp;IF(CC978,"",CC$1&amp;" ")&amp;IF(CD978,"",CD$1&amp;" ")&amp;IF(CE978,"",CE$1&amp;" ")&amp;IF(CF978,"",CF$1&amp;" ")</f>
        <v/>
      </c>
      <c r="J978" s="5" t="str">
        <f>IF(AND(NOT(ISBLANK(Spreadsheet!C1188)),ISBLANK(Spreadsheet!D1188)),Spreadsheet!F1188&amp;" "&amp;Spreadsheet!H1188,"")</f>
        <v/>
      </c>
      <c r="K978" s="5">
        <f>IF(AND(NOT(ISBLANK(Spreadsheet!C1188)),ISBLANK(Spreadsheet!D1188)),COUNTIFS(Spreadsheet!E$786:E1189,"=Child",Spreadsheet!C$786:C1189, "="&amp;Spreadsheet!C1188) + COUNTIFS(Spreadsheet!E$786:E1189,"=Step-child",Spreadsheet!C$786:C1189, "="&amp;Spreadsheet!C1188),0)</f>
        <v>0</v>
      </c>
      <c r="L978" s="5">
        <f>IF(NOT(ISBLANK(J978)),COUNTIFS(Spreadsheet!E$786:E1189,"=Wife",Spreadsheet!C$786:C1189, "="&amp;Spreadsheet!C1188) + COUNTIFS(Spreadsheet!E$786:E1189,"=Husband",Spreadsheet!C$786:C1189, "="&amp;Spreadsheet!C1188),0)</f>
        <v>0</v>
      </c>
      <c r="M978" s="5">
        <f>IF(NOT(ISBLANK(Spreadsheet!AJ1188)),VLOOKUP(Spreadsheet!AJ1188,'Drop Downs'!$P$2:$R$16,3,FALSE),0)</f>
        <v>0</v>
      </c>
      <c r="N978" s="5">
        <f>IF(NOT(ISBLANK(Spreadsheet!AJ1188)), VLOOKUP(Spreadsheet!AJ1188,'Drop Downs'!$P$2:$R$16,2,FALSE),0)</f>
        <v>0</v>
      </c>
      <c r="O978" s="5">
        <f>IF(NOT(ISBLANK(Spreadsheet!AL1188)),VLOOKUP(Spreadsheet!AL1188,'Drop Downs'!$P$2:$R$16,3,FALSE), 0)</f>
        <v>0</v>
      </c>
      <c r="P978" s="5">
        <f>IF(NOT(ISBLANK(Spreadsheet!AL1188)),VLOOKUP(Spreadsheet!AL1188,'Drop Downs'!$P$2:$R$16,2,FALSE),0)</f>
        <v>0</v>
      </c>
      <c r="Q978" s="5">
        <f>IF(NOT(ISBLANK(Spreadsheet!AN1188)),VLOOKUP(Spreadsheet!AN1188,'Drop Downs'!$P$2:$R$16,3,FALSE),0)</f>
        <v>0</v>
      </c>
      <c r="R978" s="5">
        <f>IF(NOT(ISBLANK(Spreadsheet!AN1188)),VLOOKUP(Spreadsheet!AN1188,'Drop Downs'!$P$2:$R$16,2,FALSE),0)</f>
        <v>0</v>
      </c>
      <c r="S978" s="5" t="str">
        <f>IF(OR(M978&gt;K978,N978&gt;L978,O978&gt;K978, Q978&gt;K978,N978&gt;L978, P978&gt;L978, R978&gt;L978),"Member currently has a coverage election over what he/she needs.  Please add more dependents or adjust the coverage election.","")&amp;(IF(AND(NOT(ISBLANK(Spreadsheet!C1188)),NOT(ISBLANK(Spreadsheet!D1188)),ISBLANK(Spreadsheet!E1188)),"Dependent lacks a relationship to member.Please select one from the drop-down.",""))</f>
        <v/>
      </c>
      <c r="T978" s="5" t="b">
        <f t="shared" ref="T978:T996" si="72">AND(M978&lt;=K978,O978&lt;=K978,Q978&lt;=K978,N978&lt;=L978,P978&lt;=L978,R978&lt;=L978)</f>
        <v>1</v>
      </c>
      <c r="U978" s="5" t="b">
        <f>OR(ISBLANK(Spreadsheet!C1188),IF(NOT(ISBLANK(Spreadsheet!D1188)),NOT(ISBLANK(Spreadsheet!E1188)),TRUE))</f>
        <v>1</v>
      </c>
      <c r="V978" s="5" t="b">
        <f>OR(ISBLANK(Spreadsheet!C1188), NOT(ISBLANK(Spreadsheet!I1188)))</f>
        <v>1</v>
      </c>
      <c r="W978" s="5" t="b">
        <f>OR(ISBLANK(Spreadsheet!D1188),NOT(ISBLANK(Spreadsheet!C1188)))</f>
        <v>1</v>
      </c>
      <c r="X978" s="155" t="str">
        <f>REPT("0",MIN(FIND({1,2,3,4,5,6,7,8,9},Spreadsheet!C1188&amp;"123456789"))-1)&amp;IF(ISBLANK(Spreadsheet!C1188),"",SUMPRODUCT(MID(0&amp;Spreadsheet!C1188,LARGE(INDEX(ISNUMBER(--MID(Spreadsheet!C1188,ROW($1:$225),1))*
 ROW($1:$225),0),ROW($1:$225))+1,1)*10^ROW($1:$225)/10))</f>
        <v/>
      </c>
      <c r="Y978" s="5" t="b">
        <f>IF(NOT(ISBLANK(Spreadsheet!C1188)),IF(AND(ISNUMBER(VALUE(Spreadsheet!C1188)), LEN(Spreadsheet!C1188)=9),TRUE,FALSE),TRUE)</f>
        <v>1</v>
      </c>
      <c r="Z978" s="155" t="str">
        <f>REPT("0",MIN(FIND({1,2,3,4,5,6,7,8,9},Spreadsheet!D1188&amp;"123456789"))-1)&amp;IF(ISBLANK(Spreadsheet!D1188),"",SUMPRODUCT(MID(0&amp;Spreadsheet!D1188,LARGE(INDEX(ISNUMBER(--MID(Spreadsheet!D1188,ROW($1:$225),1))*
 ROW($1:$225),0),ROW($1:$225))+1,1)*10^ROW($1:$225)/10))</f>
        <v/>
      </c>
      <c r="AA978" s="5" t="b">
        <f>IF(AND(NOT(ISBLANK(Spreadsheet!D1188)),NOT(ISBLANK(Spreadsheet!C1188))),IF(AND(ISNUMBER(VALUE(Spreadsheet!D1188)), LEN(Spreadsheet!D1188)=9),TRUE,FALSE),IF(AND(NOT(ISBLANK(Spreadsheet!D1188)),ISBLANK(Spreadsheet!C1188)),FALSE,TRUE))</f>
        <v>1</v>
      </c>
      <c r="AB978" s="5" t="b">
        <f>OR(ISBLANK(Spreadsheet!Y978),IF(NOT(ISBLANK(Spreadsheet!Y978)),LEN(Spreadsheet!Y978)=10,ISNUMBER(VALUE(Spreadsheet!Y978))))</f>
        <v>1</v>
      </c>
      <c r="AC978" s="5" t="b">
        <f>OR(ISBLANK(Spreadsheet!AI1188), AND(NOT(ISBLANK(Spreadsheet!AJ1188)), NOT(ISNUMBER(SEARCH("Waive",Spreadsheet!AJ1188)))))</f>
        <v>1</v>
      </c>
      <c r="AD978" s="5" t="b">
        <f>OR(ISBLANK(Spreadsheet!AK1188), AND(NOT(ISBLANK(Spreadsheet!AL1188)), NOT(ISNUMBER(SEARCH("Waive",Spreadsheet!AL1188)))))</f>
        <v>1</v>
      </c>
      <c r="AE978" s="5" t="b">
        <f>OR(ISBLANK(Spreadsheet!AM1188), AND(NOT(ISBLANK(Spreadsheet!AN1188)), NOT(ISNUMBER(SEARCH("Waive", Spreadsheet!AN1188)))))</f>
        <v>1</v>
      </c>
      <c r="AF978" s="5" t="b">
        <f>OR(ISBLANK(Spreadsheet!C1188), NOT(ISBLANK(Spreadsheet!D1188)),NOT(ISBLANK(Spreadsheet!L1188)))</f>
        <v>1</v>
      </c>
      <c r="AG978" s="5" t="b">
        <f>IF(AND(NOT(ISBLANK(Spreadsheet!C1188)), NOT(ISBLANK(Spreadsheet!D1188)),Spreadsheet!C1188&lt;&gt;Spreadsheet!D1188),IF(ISERROR(VLOOKUP(Spreadsheet!C1188, Spreadsheet!$C$6:'Spreadsheet'!$C1187,1,FALSE)), FALSE, TRUE),TRUE)</f>
        <v>1</v>
      </c>
      <c r="AH978" s="5" t="b">
        <f>Spreadsheet!$B$2=Spreadsheet!AD978</f>
        <v>1</v>
      </c>
      <c r="AI978" s="5" t="b">
        <f>IF(ISBLANK(Spreadsheet!G1188),TRUE,IF(OR(LEN(Spreadsheet!G1188)&gt;1,ISNUMBER(VALUE(Spreadsheet!G1188))),FALSE,TRUE))</f>
        <v>1</v>
      </c>
      <c r="AJ978" s="5" t="b">
        <f>OR(ISBLANK(Spreadsheet!C1188), NOT(ISBLANK(Spreadsheet!B1188)), NOT(ISBLANK(Spreadsheet!D1188)))</f>
        <v>1</v>
      </c>
      <c r="AK978" s="5" t="b">
        <f t="array" ref="AK978">IF(OR(AND(ISBLANK(Spreadsheet!E1188),ISBLANK(Spreadsheet!D1188),NOT(ISBLANK(Spreadsheet!C1188))),AND(ISBLANK(Spreadsheet!E1188),ISBLANK(Spreadsheet!D1188),ISBLANK(Spreadsheet!C1188))),TRUE,ISNUMBER(MATCH(TRUE,EXACT(Spreadsheet!E1188,Relationships),0)))</f>
        <v>1</v>
      </c>
      <c r="AL978" s="5" t="b">
        <f>IF(NOT(ISBLANK(Spreadsheet!C1188)),IF(OR(ISBLANK(Spreadsheet!F1188),LEN(Spreadsheet!F1188)&gt;40),FALSE,TRUE),TRUE)</f>
        <v>1</v>
      </c>
      <c r="AM978" s="5" t="b">
        <f>IF(NOT(ISBLANK(Spreadsheet!C1188)),IF(OR(ISBLANK(Spreadsheet!H1188),LEN(Spreadsheet!H1188)&gt;40),FALSE,TRUE),TRUE)</f>
        <v>1</v>
      </c>
      <c r="AN978" s="5" t="b">
        <f t="array" ref="AN978">IF(ISBLANK(Spreadsheet!I1188),TRUE,ISNUMBER(MATCH(TRUE,EXACT(Spreadsheet!I1188,GenderValues),0)))</f>
        <v>1</v>
      </c>
      <c r="AO978" s="5" t="b">
        <f ca="1">IF(ISERROR(DATEVALUE(TEXT(Spreadsheet!J1188,"mm/dd/yyyy")) &gt; TODAY()),IF(AND(ISBLANK(Spreadsheet!J1188),ISBLANK(Spreadsheet!C1188)),TRUE,FALSE),IF(DATEVALUE(TEXT(Spreadsheet!J1188,"mm/dd/yyyy")) &gt; TODAY(),FALSE,TRUE))</f>
        <v>1</v>
      </c>
      <c r="AP978" s="5" t="b">
        <f>OR(ISBLANK(Spreadsheet!K1188),LEN(Spreadsheet!K1188)&lt;=100)</f>
        <v>1</v>
      </c>
      <c r="AQ978" s="5" t="b">
        <f t="array" ref="AQ978">IF(OR(AND(ISBLANK(Spreadsheet!L1188),ISBLANK(Spreadsheet!C1188)),AND(NOT(ISBLANK(Spreadsheet!C1188)),NOT(ISBLANK(Spreadsheet!D1188)))),TRUE,ISNUMBER(MATCH(TRUE,EXACT(Spreadsheet!L1188,MaritalStatus),0)))</f>
        <v>1</v>
      </c>
      <c r="AR978" s="5" t="b">
        <f ca="1">IF(ISERROR(DATEVALUE(TEXT(Spreadsheet!M1188,"mm/dd/yyyy")) &gt; TODAY()),IF(ISBLANK(Spreadsheet!M1188),TRUE,FALSE),IF(DATEVALUE(TEXT(Spreadsheet!M1188,"mm/dd/yyyy")) &gt; TODAY(),FALSE,TRUE))</f>
        <v>1</v>
      </c>
      <c r="AS978" s="5" t="b">
        <f>OR(ISBLANK(Spreadsheet!N1188),LEN(Spreadsheet!N1188)&lt;=100)</f>
        <v>1</v>
      </c>
      <c r="AT978" s="5" t="b">
        <f>OR(ISBLANK(Spreadsheet!O1188),UPPER(Spreadsheet!O1188)="YES")</f>
        <v>1</v>
      </c>
      <c r="AU978" s="5" t="b">
        <f>OR(ISBLANK(Spreadsheet!P1188),UPPER(Spreadsheet!P1188)="YES")</f>
        <v>1</v>
      </c>
      <c r="AV978" s="5" t="b">
        <f t="array" ref="AV978">IF(ISBLANK(Spreadsheet!Q1188),TRUE,ISNUMBER(MATCH(TRUE,EXACT(Spreadsheet!Q1188,OnGroupsPriorIns),0)))</f>
        <v>1</v>
      </c>
      <c r="AW978" s="5" t="b">
        <f>OR(ISBLANK(Spreadsheet!R1188),UPPER(Spreadsheet!R1188)="YES")</f>
        <v>1</v>
      </c>
      <c r="AX978" s="5" t="b">
        <f>OR(ISBLANK(Spreadsheet!S1188),UPPER(Spreadsheet!S1188)="YES")</f>
        <v>1</v>
      </c>
      <c r="AY978" s="5" t="b">
        <f>OR(AND(ISBLANK(Spreadsheet!C1188),LEN(Spreadsheet!T1188)=0),AND(NOT(ISBLANK(Spreadsheet!C1188)),LEN(Spreadsheet!T1188)&gt;0,LEN(Spreadsheet!T1188)&lt;=50))</f>
        <v>1</v>
      </c>
      <c r="AZ978" s="5" t="b">
        <f>OR(LEN(Spreadsheet!U1188)=0,AND(LEN(Spreadsheet!U1188)&gt;0,LEN(Spreadsheet!U1188)&lt;=50))</f>
        <v>1</v>
      </c>
      <c r="BA978" s="5" t="b">
        <f>OR(AND(ISBLANK(Spreadsheet!C1188),LEN(Spreadsheet!V1188)=0),AND(NOT(ISBLANK(Spreadsheet!C1188)),LEN(Spreadsheet!V1188)&gt;0,LEN(Spreadsheet!V1188)&lt;=50))</f>
        <v>1</v>
      </c>
      <c r="BB978" s="5" t="b">
        <f t="array" ref="BB978">IF(AND(ISBLANK(Spreadsheet!C1188),LEN(Spreadsheet!W1188)=0),TRUE,ISNUMBER(MATCH(TRUE,EXACT(Spreadsheet!W1188,States),0)))</f>
        <v>1</v>
      </c>
      <c r="BC978" s="5" t="b">
        <f>OR(AND(ISBLANK(Spreadsheet!C1188),LEN(Spreadsheet!X1188)=0),AND(NOT(ISBLANK(Spreadsheet!C1188)),LEN(Spreadsheet!X1188)&gt;0,LEN(Spreadsheet!X1188)=5,ISNUMBER(VALUE(Spreadsheet!X1188))))</f>
        <v>1</v>
      </c>
      <c r="BD978" s="5" t="b">
        <f>OR(ISBLANK(Spreadsheet!Z1188),LEN(Spreadsheet!Z1188)&lt;=50)</f>
        <v>1</v>
      </c>
      <c r="BE978" s="5" t="b">
        <f>ISBLANK(Spreadsheet!AA1188)</f>
        <v>1</v>
      </c>
      <c r="BF978" s="5" t="b">
        <f>ISBLANK(Spreadsheet!AB1188)</f>
        <v>1</v>
      </c>
      <c r="BG978" s="5" t="b">
        <f>IF(ISERROR(DATEVALUE(TEXT(Spreadsheet!AC1188,"mm/dd/yyyy")) &gt; DATEVALUE(TEXT(Spreadsheet!J1188,"mm/dd/yyyy"))),IF(OR(AND(ISBLANK(Spreadsheet!AC1188),ISBLANK(Spreadsheet!C1188)),AND(NOT(ISBLANK(Spreadsheet!C1188)),ISBLANK(Spreadsheet!AC1188),NOT(ISBLANK(Spreadsheet!D1188)))),TRUE,FALSE),IF(DATEVALUE(TEXT(Spreadsheet!AC1188,"mm/dd/yyyy")) &gt; DATEVALUE(TEXT(Spreadsheet!J1188,"mm/dd/yyyy")),TRUE,FALSE))</f>
        <v>1</v>
      </c>
      <c r="BH978" s="5" t="b">
        <f>OR(AND(ISBLANK(Spreadsheet!C1188),ISBLANK(Spreadsheet!AE1188)),AND(NOT(ISBLANK(Spreadsheet!C1188)),NOT(ISBLANK(Spreadsheet!D1188)),ISBLANK(Spreadsheet!AE1188)),AND(NOT(ISBLANK(Spreadsheet!C1188)),ISBLANK(Spreadsheet!D1188),NOT(ISBLANK(Spreadsheet!AE1188)),LEN(Spreadsheet!AE1188)&lt;=100))</f>
        <v>1</v>
      </c>
      <c r="BI978" s="5" t="b">
        <f t="array" ref="BI978">IF(ISBLANK(Spreadsheet!AF1188),TRUE,ISNUMBER(MATCH(TRUE,EXACT(Spreadsheet!AF1188,CobraShortReasons),0)))</f>
        <v>1</v>
      </c>
      <c r="BJ978" s="5" t="b">
        <f ca="1">IF(ISERROR(DATEVALUE(TEXT(Spreadsheet!AG1188,"mm/dd/yyyy")) &gt; TODAY()),IF(ISBLANK(Spreadsheet!AG1188),TRUE,FALSE),IF(DATEVALUE(TEXT(Spreadsheet!AG1188,"mm/dd/yyyy")) &gt; TODAY(),FALSE,TRUE))</f>
        <v>1</v>
      </c>
      <c r="BK978" s="5" t="b">
        <f>OR(ISBLANK(Spreadsheet!AH1188),LEN(Spreadsheet!AH1188)&lt;=25)</f>
        <v>1</v>
      </c>
      <c r="BL978" s="5" t="b">
        <f t="array" aca="1" ref="BL978" ca="1">IF(ISBLANK(Spreadsheet!AI1188),TRUE,ISNUMBER(MATCH(TRUE,EXACT(Spreadsheet!AI1188,INDIRECT(Spreadsheet!$D$2)),0)))</f>
        <v>1</v>
      </c>
      <c r="BM978" s="5" t="b">
        <f t="array" aca="1" ref="BM978" ca="1">IF(ISBLANK(Spreadsheet!AJ1188),TRUE,ISNUMBER(MATCH(TRUE,EXACT(Spreadsheet!AJ1188,INDIRECT(Spreadsheet!BJ978)),0)))</f>
        <v>1</v>
      </c>
      <c r="BN978" s="5" t="b">
        <f t="array" ref="BN978">IF(ISBLANK(Spreadsheet!AK1188),TRUE,ISNUMBER(MATCH(TRUE,EXACT(Spreadsheet!AK1188,DentalPlans),0)))</f>
        <v>1</v>
      </c>
      <c r="BO978" s="5" t="b">
        <f t="array" aca="1" ref="BO978" ca="1">IF(ISBLANK(Spreadsheet!AL1188),TRUE,ISNUMBER(MATCH(TRUE,EXACT(Spreadsheet!AL1188,INDIRECT(Spreadsheet!BK978)),0)))</f>
        <v>1</v>
      </c>
      <c r="BP978" s="5" t="b">
        <f t="array" ref="BP978">IF(ISBLANK(Spreadsheet!AM1188),TRUE,ISNUMBER(MATCH(TRUE,EXACT(Spreadsheet!AM1188,VisionPlans),0)))</f>
        <v>1</v>
      </c>
      <c r="BQ978" s="5" t="b">
        <f t="array" aca="1" ref="BQ978" ca="1">IF(ISBLANK(Spreadsheet!AN1188),TRUE,ISNUMBER(MATCH(TRUE,EXACT(Spreadsheet!AN1188,INDIRECT(Spreadsheet!BL978)),0)))</f>
        <v>1</v>
      </c>
      <c r="BR978" s="5" t="b">
        <f t="array" ref="BR978">IF(ISBLANK(Spreadsheet!AO1188),TRUE,ISNUMBER(MATCH(TRUE,EXACT(Spreadsheet!AO1188,LifeBenefitClasses),0)))</f>
        <v>1</v>
      </c>
      <c r="BS978" s="5" t="b">
        <f>IF(OR(ISBLANK(Spreadsheet!AO1188), Spreadsheet!AO1188="Waive"),IF(ISBLANK(Spreadsheet!AP1188),TRUE,FALSE),IF(OR(AND(NOT(ISBLANK(Spreadsheet!AO1188)),ISBLANK(Spreadsheet!AP1188)),NOT(ISNUMBER(VALUE(Spreadsheet!AP1188)))),FALSE,IF(OR(AND(Spreadsheet!AP1188&lt;6,MOD(Spreadsheet!AP1188*10,5)=0), MOD(Spreadsheet!AP1188,5000)=0),TRUE,FALSE)))</f>
        <v>1</v>
      </c>
      <c r="BT978" s="5" t="b">
        <f t="array" ref="BT978">IF(ISBLANK(Spreadsheet!AQ1188),TRUE,ISNUMBER(MATCH(TRUE,EXACT(Spreadsheet!AQ1188,EnrollWaive),0)))</f>
        <v>1</v>
      </c>
      <c r="BU978" s="5" t="b">
        <f t="array" ref="BU978">IF(ISBLANK(Spreadsheet!AR1188),TRUE,ISNUMBER(MATCH(TRUE,EXACT(Spreadsheet!AR1188,LifeBenefitClasses),0)))</f>
        <v>1</v>
      </c>
      <c r="BV978" s="5" t="b">
        <f>IF(OR(ISBLANK(Spreadsheet!AR1188), Spreadsheet!AR1188="Waive"),IF(ISBLANK(Spreadsheet!AS1188),TRUE,FALSE),IF(OR(AND(NOT(ISBLANK(Spreadsheet!AR1188)),ISBLANK(Spreadsheet!AS1188)),NOT(ISNUMBER(VALUE(Spreadsheet!AS1188)))),FALSE,IF(OR(AND(Spreadsheet!AS1188&lt;6,MOD(Spreadsheet!AS1188*10,5)=0), MOD(Spreadsheet!AS1188,10000)=0),TRUE,FALSE)))</f>
        <v>1</v>
      </c>
      <c r="BW978" s="5" t="b">
        <f t="array" ref="BW978">IF(ISBLANK(Spreadsheet!AT1188),TRUE,ISNUMBER(MATCH(TRUE,EXACT(Spreadsheet!AT1188,LifeBenefitClasses),0)))</f>
        <v>1</v>
      </c>
      <c r="BX978" s="5" t="b">
        <f>IF(OR(ISBLANK(Spreadsheet!AT1188), Spreadsheet!AT1188="Waive"),IF(ISBLANK(Spreadsheet!AU1188),TRUE,FALSE),IF(OR(AND(NOT(ISBLANK(Spreadsheet!AT1188)),ISBLANK(Spreadsheet!AU1188)),NOT(ISNUMBER(VALUE(Spreadsheet!AU1188)))),FALSE,IF(AND(NOT(OR(ISBLANK(Spreadsheet!AT1188),Spreadsheet!AT1188="Waive")),NOT(OR(ISBLANK(Spreadsheet!AR1188),Spreadsheet!AR1188="Waive")),MOD(Spreadsheet!AU1188,5000)=0, Spreadsheet!AU1188&lt;=(Spreadsheet!AS1188*0.5)),TRUE,FALSE)))</f>
        <v>1</v>
      </c>
      <c r="BY978" s="5" t="b">
        <f t="array" ref="BY978">IF(ISBLANK(Spreadsheet!AV1188),TRUE,ISNUMBER(MATCH(TRUE,EXACT(Spreadsheet!AV1188,EnrollWaive),0)))</f>
        <v>1</v>
      </c>
      <c r="BZ978" s="5" t="b">
        <f t="array" ref="BZ978">IF(ISBLANK(Spreadsheet!AW1188),TRUE,ISNUMBER(MATCH(TRUE,EXACT(Spreadsheet!AW1188,LifeBenefitClasses),0)))</f>
        <v>1</v>
      </c>
      <c r="CA978" s="5" t="b">
        <f t="array" ref="CA978">IF(ISBLANK(Spreadsheet!AX1188),TRUE,ISNUMBER(MATCH(TRUE,EXACT(Spreadsheet!AX1188,LifeBenefitClasses),0)))</f>
        <v>1</v>
      </c>
      <c r="CB978" s="5" t="b">
        <f t="array" ref="CB978">IF(ISBLANK(Spreadsheet!AY1188),TRUE,ISNUMBER(MATCH(TRUE,EXACT(Spreadsheet!AY1188,LifeBenefitClasses),0)))</f>
        <v>1</v>
      </c>
      <c r="CC978" s="5" t="b">
        <f t="array" ref="CC978">IF(ISBLANK(Spreadsheet!AZ1188),TRUE,ISNUMBER(MATCH(TRUE,EXACT(Spreadsheet!AZ1188,LifeBenefitClasses),0)))</f>
        <v>1</v>
      </c>
      <c r="CD978" s="5" t="b">
        <f t="array" ref="CD978">IF(ISBLANK(Spreadsheet!BA1188),TRUE,ISNUMBER(MATCH(TRUE,EXACT(Spreadsheet!BA1188,LifeBenefitClasses),0)))</f>
        <v>1</v>
      </c>
      <c r="CE978" s="5" t="b">
        <f>IF(OR(ISBLANK(Spreadsheet!BA1188), Spreadsheet!BA1188="Waive"),IF(ISBLANK(Spreadsheet!BB1188),TRUE,FALSE),IF(OR(AND(NOT(ISBLANK(Spreadsheet!BA1188)),ISBLANK(Spreadsheet!BB1188)),NOT(ISNUMBER(VALUE(Spreadsheet!BB1188))),ISBLANK(Spreadsheet!BC1188),NOT(ISNUMBER(VALUE(Spreadsheet!BC1188)))),FALSE,IF(AND(Spreadsheet!BB1188&gt;=50000,Spreadsheet!BB1188&lt;=250000,MOD(Spreadsheet!BB1188,10000)=0,Spreadsheet!BB1188&lt;=(10*Spreadsheet!BC1188)),TRUE,FALSE)))</f>
        <v>1</v>
      </c>
      <c r="CF978" s="5" t="b">
        <f>IF(NOT(ISBLANK(Spreadsheet!BC978)),AND(ISNUMBER(VALUE(Spreadsheet!BC978)),Spreadsheet!BC978&gt;0),AND(OR(ISBLANK(Spreadsheet!AO978),Spreadsheet!AO978="Waive",AND(NOT(OR(ISBLANK(Spreadsheet!AO978),Spreadsheet!AO978="Waive")),Spreadsheet!AP978&gt;=6)),OR(ISBLANK(Spreadsheet!AR978),AND(NOT(OR(ISBLANK(Spreadsheet!AR978),Spreadsheet!AR978="Waive")),Spreadsheet!AS978&gt;=6)),OR(ISBLANK(Spreadsheet!AW978)),OR(ISBLANK(Spreadsheet!AX978)),OR(ISBLANK(Spreadsheet!AY978)),OR(ISBLANK(Spreadsheet!AZ978)),OR(ISBLANK(Spreadsheet!BA978),Spreadsheet!BA978="Waive")))</f>
        <v>1</v>
      </c>
      <c r="CG978" s="5" t="b">
        <f t="shared" ref="CG978:CG996" ca="1" si="73">NOT(ISERROR(H978))</f>
        <v>1</v>
      </c>
    </row>
    <row r="979" spans="8:85" x14ac:dyDescent="0.3">
      <c r="H979" s="5">
        <f t="shared" ca="1" si="70"/>
        <v>2</v>
      </c>
      <c r="I979" s="5" t="str">
        <f t="shared" ca="1" si="71"/>
        <v/>
      </c>
      <c r="J979" s="5" t="str">
        <f>IF(AND(NOT(ISBLANK(Spreadsheet!C1189)),ISBLANK(Spreadsheet!D1189)),Spreadsheet!F1189&amp;" "&amp;Spreadsheet!H1189,"")</f>
        <v/>
      </c>
      <c r="K979" s="5">
        <f>IF(AND(NOT(ISBLANK(Spreadsheet!C1189)),ISBLANK(Spreadsheet!D1189)),COUNTIFS(Spreadsheet!E$786:E1190,"=Child",Spreadsheet!C$786:C1190, "="&amp;Spreadsheet!C1189) + COUNTIFS(Spreadsheet!E$786:E1190,"=Step-child",Spreadsheet!C$786:C1190, "="&amp;Spreadsheet!C1189),0)</f>
        <v>0</v>
      </c>
      <c r="L979" s="5">
        <f>IF(NOT(ISBLANK(J979)),COUNTIFS(Spreadsheet!E$786:E1190,"=Wife",Spreadsheet!C$786:C1190, "="&amp;Spreadsheet!C1189) + COUNTIFS(Spreadsheet!E$786:E1190,"=Husband",Spreadsheet!C$786:C1190, "="&amp;Spreadsheet!C1189),0)</f>
        <v>0</v>
      </c>
      <c r="M979" s="5">
        <f>IF(NOT(ISBLANK(Spreadsheet!AJ1189)),VLOOKUP(Spreadsheet!AJ1189,'Drop Downs'!$P$2:$R$16,3,FALSE),0)</f>
        <v>0</v>
      </c>
      <c r="N979" s="5">
        <f>IF(NOT(ISBLANK(Spreadsheet!AJ1189)), VLOOKUP(Spreadsheet!AJ1189,'Drop Downs'!$P$2:$R$16,2,FALSE),0)</f>
        <v>0</v>
      </c>
      <c r="O979" s="5">
        <f>IF(NOT(ISBLANK(Spreadsheet!AL1189)),VLOOKUP(Spreadsheet!AL1189,'Drop Downs'!$P$2:$R$16,3,FALSE), 0)</f>
        <v>0</v>
      </c>
      <c r="P979" s="5">
        <f>IF(NOT(ISBLANK(Spreadsheet!AL1189)),VLOOKUP(Spreadsheet!AL1189,'Drop Downs'!$P$2:$R$16,2,FALSE),0)</f>
        <v>0</v>
      </c>
      <c r="Q979" s="5">
        <f>IF(NOT(ISBLANK(Spreadsheet!AN1189)),VLOOKUP(Spreadsheet!AN1189,'Drop Downs'!$P$2:$R$16,3,FALSE),0)</f>
        <v>0</v>
      </c>
      <c r="R979" s="5">
        <f>IF(NOT(ISBLANK(Spreadsheet!AN1189)),VLOOKUP(Spreadsheet!AN1189,'Drop Downs'!$P$2:$R$16,2,FALSE),0)</f>
        <v>0</v>
      </c>
      <c r="S979" s="5" t="str">
        <f>IF(OR(M979&gt;K979,N979&gt;L979,O979&gt;K979, Q979&gt;K979,N979&gt;L979, P979&gt;L979, R979&gt;L979),"Member currently has a coverage election over what he/she needs.  Please add more dependents or adjust the coverage election.","")&amp;(IF(AND(NOT(ISBLANK(Spreadsheet!C1189)),NOT(ISBLANK(Spreadsheet!D1189)),ISBLANK(Spreadsheet!E1189)),"Dependent lacks a relationship to member.Please select one from the drop-down.",""))</f>
        <v/>
      </c>
      <c r="T979" s="5" t="b">
        <f t="shared" si="72"/>
        <v>1</v>
      </c>
      <c r="U979" s="5" t="b">
        <f>OR(ISBLANK(Spreadsheet!C1189),IF(NOT(ISBLANK(Spreadsheet!D1189)),NOT(ISBLANK(Spreadsheet!E1189)),TRUE))</f>
        <v>1</v>
      </c>
      <c r="V979" s="5" t="b">
        <f>OR(ISBLANK(Spreadsheet!C1189), NOT(ISBLANK(Spreadsheet!I1189)))</f>
        <v>1</v>
      </c>
      <c r="W979" s="5" t="b">
        <f>OR(ISBLANK(Spreadsheet!D1189),NOT(ISBLANK(Spreadsheet!C1189)))</f>
        <v>1</v>
      </c>
      <c r="X979" s="155" t="str">
        <f>REPT("0",MIN(FIND({1,2,3,4,5,6,7,8,9},Spreadsheet!C1189&amp;"123456789"))-1)&amp;IF(ISBLANK(Spreadsheet!C1189),"",SUMPRODUCT(MID(0&amp;Spreadsheet!C1189,LARGE(INDEX(ISNUMBER(--MID(Spreadsheet!C1189,ROW($1:$225),1))*
 ROW($1:$225),0),ROW($1:$225))+1,1)*10^ROW($1:$225)/10))</f>
        <v/>
      </c>
      <c r="Y979" s="5" t="b">
        <f>IF(NOT(ISBLANK(Spreadsheet!C1189)),IF(AND(ISNUMBER(VALUE(Spreadsheet!C1189)), LEN(Spreadsheet!C1189)=9),TRUE,FALSE),TRUE)</f>
        <v>1</v>
      </c>
      <c r="Z979" s="155" t="str">
        <f>REPT("0",MIN(FIND({1,2,3,4,5,6,7,8,9},Spreadsheet!D1189&amp;"123456789"))-1)&amp;IF(ISBLANK(Spreadsheet!D1189),"",SUMPRODUCT(MID(0&amp;Spreadsheet!D1189,LARGE(INDEX(ISNUMBER(--MID(Spreadsheet!D1189,ROW($1:$225),1))*
 ROW($1:$225),0),ROW($1:$225))+1,1)*10^ROW($1:$225)/10))</f>
        <v/>
      </c>
      <c r="AA979" s="5" t="b">
        <f>IF(AND(NOT(ISBLANK(Spreadsheet!D1189)),NOT(ISBLANK(Spreadsheet!C1189))),IF(AND(ISNUMBER(VALUE(Spreadsheet!D1189)), LEN(Spreadsheet!D1189)=9),TRUE,FALSE),IF(AND(NOT(ISBLANK(Spreadsheet!D1189)),ISBLANK(Spreadsheet!C1189)),FALSE,TRUE))</f>
        <v>1</v>
      </c>
      <c r="AB979" s="5" t="b">
        <f>OR(ISBLANK(Spreadsheet!Y979),IF(NOT(ISBLANK(Spreadsheet!Y979)),LEN(Spreadsheet!Y979)=10,ISNUMBER(VALUE(Spreadsheet!Y979))))</f>
        <v>1</v>
      </c>
      <c r="AC979" s="5" t="b">
        <f>OR(ISBLANK(Spreadsheet!AI1189), AND(NOT(ISBLANK(Spreadsheet!AJ1189)), NOT(ISNUMBER(SEARCH("Waive",Spreadsheet!AJ1189)))))</f>
        <v>1</v>
      </c>
      <c r="AD979" s="5" t="b">
        <f>OR(ISBLANK(Spreadsheet!AK1189), AND(NOT(ISBLANK(Spreadsheet!AL1189)), NOT(ISNUMBER(SEARCH("Waive",Spreadsheet!AL1189)))))</f>
        <v>1</v>
      </c>
      <c r="AE979" s="5" t="b">
        <f>OR(ISBLANK(Spreadsheet!AM1189), AND(NOT(ISBLANK(Spreadsheet!AN1189)), NOT(ISNUMBER(SEARCH("Waive", Spreadsheet!AN1189)))))</f>
        <v>1</v>
      </c>
      <c r="AF979" s="5" t="b">
        <f>OR(ISBLANK(Spreadsheet!C1189), NOT(ISBLANK(Spreadsheet!D1189)),NOT(ISBLANK(Spreadsheet!L1189)))</f>
        <v>1</v>
      </c>
      <c r="AG979" s="5" t="b">
        <f>IF(AND(NOT(ISBLANK(Spreadsheet!C1189)), NOT(ISBLANK(Spreadsheet!D1189)),Spreadsheet!C1189&lt;&gt;Spreadsheet!D1189),IF(ISERROR(VLOOKUP(Spreadsheet!C1189, Spreadsheet!$C$6:'Spreadsheet'!$C1188,1,FALSE)), FALSE, TRUE),TRUE)</f>
        <v>1</v>
      </c>
      <c r="AH979" s="5" t="b">
        <f>Spreadsheet!$B$2=Spreadsheet!AD979</f>
        <v>1</v>
      </c>
      <c r="AI979" s="5" t="b">
        <f>IF(ISBLANK(Spreadsheet!G1189),TRUE,IF(OR(LEN(Spreadsheet!G1189)&gt;1,ISNUMBER(VALUE(Spreadsheet!G1189))),FALSE,TRUE))</f>
        <v>1</v>
      </c>
      <c r="AJ979" s="5" t="b">
        <f>OR(ISBLANK(Spreadsheet!C1189), NOT(ISBLANK(Spreadsheet!B1189)), NOT(ISBLANK(Spreadsheet!D1189)))</f>
        <v>1</v>
      </c>
      <c r="AK979" s="5" t="b">
        <f t="array" ref="AK979">IF(OR(AND(ISBLANK(Spreadsheet!E1189),ISBLANK(Spreadsheet!D1189),NOT(ISBLANK(Spreadsheet!C1189))),AND(ISBLANK(Spreadsheet!E1189),ISBLANK(Spreadsheet!D1189),ISBLANK(Spreadsheet!C1189))),TRUE,ISNUMBER(MATCH(TRUE,EXACT(Spreadsheet!E1189,Relationships),0)))</f>
        <v>1</v>
      </c>
      <c r="AL979" s="5" t="b">
        <f>IF(NOT(ISBLANK(Spreadsheet!C1189)),IF(OR(ISBLANK(Spreadsheet!F1189),LEN(Spreadsheet!F1189)&gt;40),FALSE,TRUE),TRUE)</f>
        <v>1</v>
      </c>
      <c r="AM979" s="5" t="b">
        <f>IF(NOT(ISBLANK(Spreadsheet!C1189)),IF(OR(ISBLANK(Spreadsheet!H1189),LEN(Spreadsheet!H1189)&gt;40),FALSE,TRUE),TRUE)</f>
        <v>1</v>
      </c>
      <c r="AN979" s="5" t="b">
        <f t="array" ref="AN979">IF(ISBLANK(Spreadsheet!I1189),TRUE,ISNUMBER(MATCH(TRUE,EXACT(Spreadsheet!I1189,GenderValues),0)))</f>
        <v>1</v>
      </c>
      <c r="AO979" s="5" t="b">
        <f ca="1">IF(ISERROR(DATEVALUE(TEXT(Spreadsheet!J1189,"mm/dd/yyyy")) &gt; TODAY()),IF(AND(ISBLANK(Spreadsheet!J1189),ISBLANK(Spreadsheet!C1189)),TRUE,FALSE),IF(DATEVALUE(TEXT(Spreadsheet!J1189,"mm/dd/yyyy")) &gt; TODAY(),FALSE,TRUE))</f>
        <v>1</v>
      </c>
      <c r="AP979" s="5" t="b">
        <f>OR(ISBLANK(Spreadsheet!K1189),LEN(Spreadsheet!K1189)&lt;=100)</f>
        <v>1</v>
      </c>
      <c r="AQ979" s="5" t="b">
        <f t="array" ref="AQ979">IF(OR(AND(ISBLANK(Spreadsheet!L1189),ISBLANK(Spreadsheet!C1189)),AND(NOT(ISBLANK(Spreadsheet!C1189)),NOT(ISBLANK(Spreadsheet!D1189)))),TRUE,ISNUMBER(MATCH(TRUE,EXACT(Spreadsheet!L1189,MaritalStatus),0)))</f>
        <v>1</v>
      </c>
      <c r="AR979" s="5" t="b">
        <f ca="1">IF(ISERROR(DATEVALUE(TEXT(Spreadsheet!M1189,"mm/dd/yyyy")) &gt; TODAY()),IF(ISBLANK(Spreadsheet!M1189),TRUE,FALSE),IF(DATEVALUE(TEXT(Spreadsheet!M1189,"mm/dd/yyyy")) &gt; TODAY(),FALSE,TRUE))</f>
        <v>1</v>
      </c>
      <c r="AS979" s="5" t="b">
        <f>OR(ISBLANK(Spreadsheet!N1189),LEN(Spreadsheet!N1189)&lt;=100)</f>
        <v>1</v>
      </c>
      <c r="AT979" s="5" t="b">
        <f>OR(ISBLANK(Spreadsheet!O1189),UPPER(Spreadsheet!O1189)="YES")</f>
        <v>1</v>
      </c>
      <c r="AU979" s="5" t="b">
        <f>OR(ISBLANK(Spreadsheet!P1189),UPPER(Spreadsheet!P1189)="YES")</f>
        <v>1</v>
      </c>
      <c r="AV979" s="5" t="b">
        <f t="array" ref="AV979">IF(ISBLANK(Spreadsheet!Q1189),TRUE,ISNUMBER(MATCH(TRUE,EXACT(Spreadsheet!Q1189,OnGroupsPriorIns),0)))</f>
        <v>1</v>
      </c>
      <c r="AW979" s="5" t="b">
        <f>OR(ISBLANK(Spreadsheet!R1189),UPPER(Spreadsheet!R1189)="YES")</f>
        <v>1</v>
      </c>
      <c r="AX979" s="5" t="b">
        <f>OR(ISBLANK(Spreadsheet!S1189),UPPER(Spreadsheet!S1189)="YES")</f>
        <v>1</v>
      </c>
      <c r="AY979" s="5" t="b">
        <f>OR(AND(ISBLANK(Spreadsheet!C1189),LEN(Spreadsheet!T1189)=0),AND(NOT(ISBLANK(Spreadsheet!C1189)),LEN(Spreadsheet!T1189)&gt;0,LEN(Spreadsheet!T1189)&lt;=50))</f>
        <v>1</v>
      </c>
      <c r="AZ979" s="5" t="b">
        <f>OR(LEN(Spreadsheet!U1189)=0,AND(LEN(Spreadsheet!U1189)&gt;0,LEN(Spreadsheet!U1189)&lt;=50))</f>
        <v>1</v>
      </c>
      <c r="BA979" s="5" t="b">
        <f>OR(AND(ISBLANK(Spreadsheet!C1189),LEN(Spreadsheet!V1189)=0),AND(NOT(ISBLANK(Spreadsheet!C1189)),LEN(Spreadsheet!V1189)&gt;0,LEN(Spreadsheet!V1189)&lt;=50))</f>
        <v>1</v>
      </c>
      <c r="BB979" s="5" t="b">
        <f t="array" ref="BB979">IF(AND(ISBLANK(Spreadsheet!C1189),LEN(Spreadsheet!W1189)=0),TRUE,ISNUMBER(MATCH(TRUE,EXACT(Spreadsheet!W1189,States),0)))</f>
        <v>1</v>
      </c>
      <c r="BC979" s="5" t="b">
        <f>OR(AND(ISBLANK(Spreadsheet!C1189),LEN(Spreadsheet!X1189)=0),AND(NOT(ISBLANK(Spreadsheet!C1189)),LEN(Spreadsheet!X1189)&gt;0,LEN(Spreadsheet!X1189)=5,ISNUMBER(VALUE(Spreadsheet!X1189))))</f>
        <v>1</v>
      </c>
      <c r="BD979" s="5" t="b">
        <f>OR(ISBLANK(Spreadsheet!Z1189),LEN(Spreadsheet!Z1189)&lt;=50)</f>
        <v>1</v>
      </c>
      <c r="BE979" s="5" t="b">
        <f>ISBLANK(Spreadsheet!AA1189)</f>
        <v>1</v>
      </c>
      <c r="BF979" s="5" t="b">
        <f>ISBLANK(Spreadsheet!AB1189)</f>
        <v>1</v>
      </c>
      <c r="BG979" s="5" t="b">
        <f>IF(ISERROR(DATEVALUE(TEXT(Spreadsheet!AC1189,"mm/dd/yyyy")) &gt; DATEVALUE(TEXT(Spreadsheet!J1189,"mm/dd/yyyy"))),IF(OR(AND(ISBLANK(Spreadsheet!AC1189),ISBLANK(Spreadsheet!C1189)),AND(NOT(ISBLANK(Spreadsheet!C1189)),ISBLANK(Spreadsheet!AC1189),NOT(ISBLANK(Spreadsheet!D1189)))),TRUE,FALSE),IF(DATEVALUE(TEXT(Spreadsheet!AC1189,"mm/dd/yyyy")) &gt; DATEVALUE(TEXT(Spreadsheet!J1189,"mm/dd/yyyy")),TRUE,FALSE))</f>
        <v>1</v>
      </c>
      <c r="BH979" s="5" t="b">
        <f>OR(AND(ISBLANK(Spreadsheet!C1189),ISBLANK(Spreadsheet!AE1189)),AND(NOT(ISBLANK(Spreadsheet!C1189)),NOT(ISBLANK(Spreadsheet!D1189)),ISBLANK(Spreadsheet!AE1189)),AND(NOT(ISBLANK(Spreadsheet!C1189)),ISBLANK(Spreadsheet!D1189),NOT(ISBLANK(Spreadsheet!AE1189)),LEN(Spreadsheet!AE1189)&lt;=100))</f>
        <v>1</v>
      </c>
      <c r="BI979" s="5" t="b">
        <f t="array" ref="BI979">IF(ISBLANK(Spreadsheet!AF1189),TRUE,ISNUMBER(MATCH(TRUE,EXACT(Spreadsheet!AF1189,CobraShortReasons),0)))</f>
        <v>1</v>
      </c>
      <c r="BJ979" s="5" t="b">
        <f ca="1">IF(ISERROR(DATEVALUE(TEXT(Spreadsheet!AG1189,"mm/dd/yyyy")) &gt; TODAY()),IF(ISBLANK(Spreadsheet!AG1189),TRUE,FALSE),IF(DATEVALUE(TEXT(Spreadsheet!AG1189,"mm/dd/yyyy")) &gt; TODAY(),FALSE,TRUE))</f>
        <v>1</v>
      </c>
      <c r="BK979" s="5" t="b">
        <f>OR(ISBLANK(Spreadsheet!AH1189),LEN(Spreadsheet!AH1189)&lt;=25)</f>
        <v>1</v>
      </c>
      <c r="BL979" s="5" t="b">
        <f t="array" aca="1" ref="BL979" ca="1">IF(ISBLANK(Spreadsheet!AI1189),TRUE,ISNUMBER(MATCH(TRUE,EXACT(Spreadsheet!AI1189,INDIRECT(Spreadsheet!$D$2)),0)))</f>
        <v>1</v>
      </c>
      <c r="BM979" s="5" t="b">
        <f t="array" aca="1" ref="BM979" ca="1">IF(ISBLANK(Spreadsheet!AJ1189),TRUE,ISNUMBER(MATCH(TRUE,EXACT(Spreadsheet!AJ1189,INDIRECT(Spreadsheet!BJ979)),0)))</f>
        <v>1</v>
      </c>
      <c r="BN979" s="5" t="b">
        <f t="array" ref="BN979">IF(ISBLANK(Spreadsheet!AK1189),TRUE,ISNUMBER(MATCH(TRUE,EXACT(Spreadsheet!AK1189,DentalPlans),0)))</f>
        <v>1</v>
      </c>
      <c r="BO979" s="5" t="b">
        <f t="array" aca="1" ref="BO979" ca="1">IF(ISBLANK(Spreadsheet!AL1189),TRUE,ISNUMBER(MATCH(TRUE,EXACT(Spreadsheet!AL1189,INDIRECT(Spreadsheet!BK979)),0)))</f>
        <v>1</v>
      </c>
      <c r="BP979" s="5" t="b">
        <f t="array" ref="BP979">IF(ISBLANK(Spreadsheet!AM1189),TRUE,ISNUMBER(MATCH(TRUE,EXACT(Spreadsheet!AM1189,VisionPlans),0)))</f>
        <v>1</v>
      </c>
      <c r="BQ979" s="5" t="b">
        <f t="array" aca="1" ref="BQ979" ca="1">IF(ISBLANK(Spreadsheet!AN1189),TRUE,ISNUMBER(MATCH(TRUE,EXACT(Spreadsheet!AN1189,INDIRECT(Spreadsheet!BL979)),0)))</f>
        <v>1</v>
      </c>
      <c r="BR979" s="5" t="b">
        <f t="array" ref="BR979">IF(ISBLANK(Spreadsheet!AO1189),TRUE,ISNUMBER(MATCH(TRUE,EXACT(Spreadsheet!AO1189,LifeBenefitClasses),0)))</f>
        <v>1</v>
      </c>
      <c r="BS979" s="5" t="b">
        <f>IF(OR(ISBLANK(Spreadsheet!AO1189), Spreadsheet!AO1189="Waive"),IF(ISBLANK(Spreadsheet!AP1189),TRUE,FALSE),IF(OR(AND(NOT(ISBLANK(Spreadsheet!AO1189)),ISBLANK(Spreadsheet!AP1189)),NOT(ISNUMBER(VALUE(Spreadsheet!AP1189)))),FALSE,IF(OR(AND(Spreadsheet!AP1189&lt;6,MOD(Spreadsheet!AP1189*10,5)=0), MOD(Spreadsheet!AP1189,5000)=0),TRUE,FALSE)))</f>
        <v>1</v>
      </c>
      <c r="BT979" s="5" t="b">
        <f t="array" ref="BT979">IF(ISBLANK(Spreadsheet!AQ1189),TRUE,ISNUMBER(MATCH(TRUE,EXACT(Spreadsheet!AQ1189,EnrollWaive),0)))</f>
        <v>1</v>
      </c>
      <c r="BU979" s="5" t="b">
        <f t="array" ref="BU979">IF(ISBLANK(Spreadsheet!AR1189),TRUE,ISNUMBER(MATCH(TRUE,EXACT(Spreadsheet!AR1189,LifeBenefitClasses),0)))</f>
        <v>1</v>
      </c>
      <c r="BV979" s="5" t="b">
        <f>IF(OR(ISBLANK(Spreadsheet!AR1189), Spreadsheet!AR1189="Waive"),IF(ISBLANK(Spreadsheet!AS1189),TRUE,FALSE),IF(OR(AND(NOT(ISBLANK(Spreadsheet!AR1189)),ISBLANK(Spreadsheet!AS1189)),NOT(ISNUMBER(VALUE(Spreadsheet!AS1189)))),FALSE,IF(OR(AND(Spreadsheet!AS1189&lt;6,MOD(Spreadsheet!AS1189*10,5)=0), MOD(Spreadsheet!AS1189,10000)=0),TRUE,FALSE)))</f>
        <v>1</v>
      </c>
      <c r="BW979" s="5" t="b">
        <f t="array" ref="BW979">IF(ISBLANK(Spreadsheet!AT1189),TRUE,ISNUMBER(MATCH(TRUE,EXACT(Spreadsheet!AT1189,LifeBenefitClasses),0)))</f>
        <v>1</v>
      </c>
      <c r="BX979" s="5" t="b">
        <f>IF(OR(ISBLANK(Spreadsheet!AT1189), Spreadsheet!AT1189="Waive"),IF(ISBLANK(Spreadsheet!AU1189),TRUE,FALSE),IF(OR(AND(NOT(ISBLANK(Spreadsheet!AT1189)),ISBLANK(Spreadsheet!AU1189)),NOT(ISNUMBER(VALUE(Spreadsheet!AU1189)))),FALSE,IF(AND(NOT(OR(ISBLANK(Spreadsheet!AT1189),Spreadsheet!AT1189="Waive")),NOT(OR(ISBLANK(Spreadsheet!AR1189),Spreadsheet!AR1189="Waive")),MOD(Spreadsheet!AU1189,5000)=0, Spreadsheet!AU1189&lt;=(Spreadsheet!AS1189*0.5)),TRUE,FALSE)))</f>
        <v>1</v>
      </c>
      <c r="BY979" s="5" t="b">
        <f t="array" ref="BY979">IF(ISBLANK(Spreadsheet!AV1189),TRUE,ISNUMBER(MATCH(TRUE,EXACT(Spreadsheet!AV1189,EnrollWaive),0)))</f>
        <v>1</v>
      </c>
      <c r="BZ979" s="5" t="b">
        <f t="array" ref="BZ979">IF(ISBLANK(Spreadsheet!AW1189),TRUE,ISNUMBER(MATCH(TRUE,EXACT(Spreadsheet!AW1189,LifeBenefitClasses),0)))</f>
        <v>1</v>
      </c>
      <c r="CA979" s="5" t="b">
        <f t="array" ref="CA979">IF(ISBLANK(Spreadsheet!AX1189),TRUE,ISNUMBER(MATCH(TRUE,EXACT(Spreadsheet!AX1189,LifeBenefitClasses),0)))</f>
        <v>1</v>
      </c>
      <c r="CB979" s="5" t="b">
        <f t="array" ref="CB979">IF(ISBLANK(Spreadsheet!AY1189),TRUE,ISNUMBER(MATCH(TRUE,EXACT(Spreadsheet!AY1189,LifeBenefitClasses),0)))</f>
        <v>1</v>
      </c>
      <c r="CC979" s="5" t="b">
        <f t="array" ref="CC979">IF(ISBLANK(Spreadsheet!AZ1189),TRUE,ISNUMBER(MATCH(TRUE,EXACT(Spreadsheet!AZ1189,LifeBenefitClasses),0)))</f>
        <v>1</v>
      </c>
      <c r="CD979" s="5" t="b">
        <f t="array" ref="CD979">IF(ISBLANK(Spreadsheet!BA1189),TRUE,ISNUMBER(MATCH(TRUE,EXACT(Spreadsheet!BA1189,LifeBenefitClasses),0)))</f>
        <v>1</v>
      </c>
      <c r="CE979" s="5" t="b">
        <f>IF(OR(ISBLANK(Spreadsheet!BA1189), Spreadsheet!BA1189="Waive"),IF(ISBLANK(Spreadsheet!BB1189),TRUE,FALSE),IF(OR(AND(NOT(ISBLANK(Spreadsheet!BA1189)),ISBLANK(Spreadsheet!BB1189)),NOT(ISNUMBER(VALUE(Spreadsheet!BB1189))),ISBLANK(Spreadsheet!BC1189),NOT(ISNUMBER(VALUE(Spreadsheet!BC1189)))),FALSE,IF(AND(Spreadsheet!BB1189&gt;=50000,Spreadsheet!BB1189&lt;=250000,MOD(Spreadsheet!BB1189,10000)=0,Spreadsheet!BB1189&lt;=(10*Spreadsheet!BC1189)),TRUE,FALSE)))</f>
        <v>1</v>
      </c>
      <c r="CF979" s="5" t="b">
        <f>IF(NOT(ISBLANK(Spreadsheet!BC979)),AND(ISNUMBER(VALUE(Spreadsheet!BC979)),Spreadsheet!BC979&gt;0),AND(OR(ISBLANK(Spreadsheet!AO979),Spreadsheet!AO979="Waive",AND(NOT(OR(ISBLANK(Spreadsheet!AO979),Spreadsheet!AO979="Waive")),Spreadsheet!AP979&gt;=6)),OR(ISBLANK(Spreadsheet!AR979),AND(NOT(OR(ISBLANK(Spreadsheet!AR979),Spreadsheet!AR979="Waive")),Spreadsheet!AS979&gt;=6)),OR(ISBLANK(Spreadsheet!AW979)),OR(ISBLANK(Spreadsheet!AX979)),OR(ISBLANK(Spreadsheet!AY979)),OR(ISBLANK(Spreadsheet!AZ979)),OR(ISBLANK(Spreadsheet!BA979),Spreadsheet!BA979="Waive")))</f>
        <v>1</v>
      </c>
      <c r="CG979" s="5" t="b">
        <f t="shared" ca="1" si="73"/>
        <v>1</v>
      </c>
    </row>
    <row r="980" spans="8:85" x14ac:dyDescent="0.3">
      <c r="H980" s="5">
        <f t="shared" ca="1" si="70"/>
        <v>2</v>
      </c>
      <c r="I980" s="5" t="str">
        <f t="shared" ca="1" si="71"/>
        <v/>
      </c>
      <c r="J980" s="5" t="str">
        <f>IF(AND(NOT(ISBLANK(Spreadsheet!C1190)),ISBLANK(Spreadsheet!D1190)),Spreadsheet!F1190&amp;" "&amp;Spreadsheet!H1190,"")</f>
        <v/>
      </c>
      <c r="K980" s="5">
        <f>IF(AND(NOT(ISBLANK(Spreadsheet!C1190)),ISBLANK(Spreadsheet!D1190)),COUNTIFS(Spreadsheet!E$786:E1191,"=Child",Spreadsheet!C$786:C1191, "="&amp;Spreadsheet!C1190) + COUNTIFS(Spreadsheet!E$786:E1191,"=Step-child",Spreadsheet!C$786:C1191, "="&amp;Spreadsheet!C1190),0)</f>
        <v>0</v>
      </c>
      <c r="L980" s="5">
        <f>IF(NOT(ISBLANK(J980)),COUNTIFS(Spreadsheet!E$786:E1191,"=Wife",Spreadsheet!C$786:C1191, "="&amp;Spreadsheet!C1190) + COUNTIFS(Spreadsheet!E$786:E1191,"=Husband",Spreadsheet!C$786:C1191, "="&amp;Spreadsheet!C1190),0)</f>
        <v>0</v>
      </c>
      <c r="M980" s="5">
        <f>IF(NOT(ISBLANK(Spreadsheet!AJ1190)),VLOOKUP(Spreadsheet!AJ1190,'Drop Downs'!$P$2:$R$16,3,FALSE),0)</f>
        <v>0</v>
      </c>
      <c r="N980" s="5">
        <f>IF(NOT(ISBLANK(Spreadsheet!AJ1190)), VLOOKUP(Spreadsheet!AJ1190,'Drop Downs'!$P$2:$R$16,2,FALSE),0)</f>
        <v>0</v>
      </c>
      <c r="O980" s="5">
        <f>IF(NOT(ISBLANK(Spreadsheet!AL1190)),VLOOKUP(Spreadsheet!AL1190,'Drop Downs'!$P$2:$R$16,3,FALSE), 0)</f>
        <v>0</v>
      </c>
      <c r="P980" s="5">
        <f>IF(NOT(ISBLANK(Spreadsheet!AL1190)),VLOOKUP(Spreadsheet!AL1190,'Drop Downs'!$P$2:$R$16,2,FALSE),0)</f>
        <v>0</v>
      </c>
      <c r="Q980" s="5">
        <f>IF(NOT(ISBLANK(Spreadsheet!AN1190)),VLOOKUP(Spreadsheet!AN1190,'Drop Downs'!$P$2:$R$16,3,FALSE),0)</f>
        <v>0</v>
      </c>
      <c r="R980" s="5">
        <f>IF(NOT(ISBLANK(Spreadsheet!AN1190)),VLOOKUP(Spreadsheet!AN1190,'Drop Downs'!$P$2:$R$16,2,FALSE),0)</f>
        <v>0</v>
      </c>
      <c r="S980" s="5" t="str">
        <f>IF(OR(M980&gt;K980,N980&gt;L980,O980&gt;K980, Q980&gt;K980,N980&gt;L980, P980&gt;L980, R980&gt;L980),"Member currently has a coverage election over what he/she needs.  Please add more dependents or adjust the coverage election.","")&amp;(IF(AND(NOT(ISBLANK(Spreadsheet!C1190)),NOT(ISBLANK(Spreadsheet!D1190)),ISBLANK(Spreadsheet!E1190)),"Dependent lacks a relationship to member.Please select one from the drop-down.",""))</f>
        <v/>
      </c>
      <c r="T980" s="5" t="b">
        <f t="shared" si="72"/>
        <v>1</v>
      </c>
      <c r="U980" s="5" t="b">
        <f>OR(ISBLANK(Spreadsheet!C1190),IF(NOT(ISBLANK(Spreadsheet!D1190)),NOT(ISBLANK(Spreadsheet!E1190)),TRUE))</f>
        <v>1</v>
      </c>
      <c r="V980" s="5" t="b">
        <f>OR(ISBLANK(Spreadsheet!C1190), NOT(ISBLANK(Spreadsheet!I1190)))</f>
        <v>1</v>
      </c>
      <c r="W980" s="5" t="b">
        <f>OR(ISBLANK(Spreadsheet!D1190),NOT(ISBLANK(Spreadsheet!C1190)))</f>
        <v>1</v>
      </c>
      <c r="X980" s="155" t="str">
        <f>REPT("0",MIN(FIND({1,2,3,4,5,6,7,8,9},Spreadsheet!C1190&amp;"123456789"))-1)&amp;IF(ISBLANK(Spreadsheet!C1190),"",SUMPRODUCT(MID(0&amp;Spreadsheet!C1190,LARGE(INDEX(ISNUMBER(--MID(Spreadsheet!C1190,ROW($1:$225),1))*
 ROW($1:$225),0),ROW($1:$225))+1,1)*10^ROW($1:$225)/10))</f>
        <v/>
      </c>
      <c r="Y980" s="5" t="b">
        <f>IF(NOT(ISBLANK(Spreadsheet!C1190)),IF(AND(ISNUMBER(VALUE(Spreadsheet!C1190)), LEN(Spreadsheet!C1190)=9),TRUE,FALSE),TRUE)</f>
        <v>1</v>
      </c>
      <c r="Z980" s="155" t="str">
        <f>REPT("0",MIN(FIND({1,2,3,4,5,6,7,8,9},Spreadsheet!D1190&amp;"123456789"))-1)&amp;IF(ISBLANK(Spreadsheet!D1190),"",SUMPRODUCT(MID(0&amp;Spreadsheet!D1190,LARGE(INDEX(ISNUMBER(--MID(Spreadsheet!D1190,ROW($1:$225),1))*
 ROW($1:$225),0),ROW($1:$225))+1,1)*10^ROW($1:$225)/10))</f>
        <v/>
      </c>
      <c r="AA980" s="5" t="b">
        <f>IF(AND(NOT(ISBLANK(Spreadsheet!D1190)),NOT(ISBLANK(Spreadsheet!C1190))),IF(AND(ISNUMBER(VALUE(Spreadsheet!D1190)), LEN(Spreadsheet!D1190)=9),TRUE,FALSE),IF(AND(NOT(ISBLANK(Spreadsheet!D1190)),ISBLANK(Spreadsheet!C1190)),FALSE,TRUE))</f>
        <v>1</v>
      </c>
      <c r="AB980" s="5" t="b">
        <f>OR(ISBLANK(Spreadsheet!Y980),IF(NOT(ISBLANK(Spreadsheet!Y980)),LEN(Spreadsheet!Y980)=10,ISNUMBER(VALUE(Spreadsheet!Y980))))</f>
        <v>1</v>
      </c>
      <c r="AC980" s="5" t="b">
        <f>OR(ISBLANK(Spreadsheet!AI1190), AND(NOT(ISBLANK(Spreadsheet!AJ1190)), NOT(ISNUMBER(SEARCH("Waive",Spreadsheet!AJ1190)))))</f>
        <v>1</v>
      </c>
      <c r="AD980" s="5" t="b">
        <f>OR(ISBLANK(Spreadsheet!AK1190), AND(NOT(ISBLANK(Spreadsheet!AL1190)), NOT(ISNUMBER(SEARCH("Waive",Spreadsheet!AL1190)))))</f>
        <v>1</v>
      </c>
      <c r="AE980" s="5" t="b">
        <f>OR(ISBLANK(Spreadsheet!AM1190), AND(NOT(ISBLANK(Spreadsheet!AN1190)), NOT(ISNUMBER(SEARCH("Waive", Spreadsheet!AN1190)))))</f>
        <v>1</v>
      </c>
      <c r="AF980" s="5" t="b">
        <f>OR(ISBLANK(Spreadsheet!C1190), NOT(ISBLANK(Spreadsheet!D1190)),NOT(ISBLANK(Spreadsheet!L1190)))</f>
        <v>1</v>
      </c>
      <c r="AG980" s="5" t="b">
        <f>IF(AND(NOT(ISBLANK(Spreadsheet!C1190)), NOT(ISBLANK(Spreadsheet!D1190)),Spreadsheet!C1190&lt;&gt;Spreadsheet!D1190),IF(ISERROR(VLOOKUP(Spreadsheet!C1190, Spreadsheet!$C$6:'Spreadsheet'!$C1189,1,FALSE)), FALSE, TRUE),TRUE)</f>
        <v>1</v>
      </c>
      <c r="AH980" s="5" t="b">
        <f>Spreadsheet!$B$2=Spreadsheet!AD980</f>
        <v>1</v>
      </c>
      <c r="AI980" s="5" t="b">
        <f>IF(ISBLANK(Spreadsheet!G1190),TRUE,IF(OR(LEN(Spreadsheet!G1190)&gt;1,ISNUMBER(VALUE(Spreadsheet!G1190))),FALSE,TRUE))</f>
        <v>1</v>
      </c>
      <c r="AJ980" s="5" t="b">
        <f>OR(ISBLANK(Spreadsheet!C1190), NOT(ISBLANK(Spreadsheet!B1190)), NOT(ISBLANK(Spreadsheet!D1190)))</f>
        <v>1</v>
      </c>
      <c r="AK980" s="5" t="b">
        <f t="array" ref="AK980">IF(OR(AND(ISBLANK(Spreadsheet!E1190),ISBLANK(Spreadsheet!D1190),NOT(ISBLANK(Spreadsheet!C1190))),AND(ISBLANK(Spreadsheet!E1190),ISBLANK(Spreadsheet!D1190),ISBLANK(Spreadsheet!C1190))),TRUE,ISNUMBER(MATCH(TRUE,EXACT(Spreadsheet!E1190,Relationships),0)))</f>
        <v>1</v>
      </c>
      <c r="AL980" s="5" t="b">
        <f>IF(NOT(ISBLANK(Spreadsheet!C1190)),IF(OR(ISBLANK(Spreadsheet!F1190),LEN(Spreadsheet!F1190)&gt;40),FALSE,TRUE),TRUE)</f>
        <v>1</v>
      </c>
      <c r="AM980" s="5" t="b">
        <f>IF(NOT(ISBLANK(Spreadsheet!C1190)),IF(OR(ISBLANK(Spreadsheet!H1190),LEN(Spreadsheet!H1190)&gt;40),FALSE,TRUE),TRUE)</f>
        <v>1</v>
      </c>
      <c r="AN980" s="5" t="b">
        <f t="array" ref="AN980">IF(ISBLANK(Spreadsheet!I1190),TRUE,ISNUMBER(MATCH(TRUE,EXACT(Spreadsheet!I1190,GenderValues),0)))</f>
        <v>1</v>
      </c>
      <c r="AO980" s="5" t="b">
        <f ca="1">IF(ISERROR(DATEVALUE(TEXT(Spreadsheet!J1190,"mm/dd/yyyy")) &gt; TODAY()),IF(AND(ISBLANK(Spreadsheet!J1190),ISBLANK(Spreadsheet!C1190)),TRUE,FALSE),IF(DATEVALUE(TEXT(Spreadsheet!J1190,"mm/dd/yyyy")) &gt; TODAY(),FALSE,TRUE))</f>
        <v>1</v>
      </c>
      <c r="AP980" s="5" t="b">
        <f>OR(ISBLANK(Spreadsheet!K1190),LEN(Spreadsheet!K1190)&lt;=100)</f>
        <v>1</v>
      </c>
      <c r="AQ980" s="5" t="b">
        <f t="array" ref="AQ980">IF(OR(AND(ISBLANK(Spreadsheet!L1190),ISBLANK(Spreadsheet!C1190)),AND(NOT(ISBLANK(Spreadsheet!C1190)),NOT(ISBLANK(Spreadsheet!D1190)))),TRUE,ISNUMBER(MATCH(TRUE,EXACT(Spreadsheet!L1190,MaritalStatus),0)))</f>
        <v>1</v>
      </c>
      <c r="AR980" s="5" t="b">
        <f ca="1">IF(ISERROR(DATEVALUE(TEXT(Spreadsheet!M1190,"mm/dd/yyyy")) &gt; TODAY()),IF(ISBLANK(Spreadsheet!M1190),TRUE,FALSE),IF(DATEVALUE(TEXT(Spreadsheet!M1190,"mm/dd/yyyy")) &gt; TODAY(),FALSE,TRUE))</f>
        <v>1</v>
      </c>
      <c r="AS980" s="5" t="b">
        <f>OR(ISBLANK(Spreadsheet!N1190),LEN(Spreadsheet!N1190)&lt;=100)</f>
        <v>1</v>
      </c>
      <c r="AT980" s="5" t="b">
        <f>OR(ISBLANK(Spreadsheet!O1190),UPPER(Spreadsheet!O1190)="YES")</f>
        <v>1</v>
      </c>
      <c r="AU980" s="5" t="b">
        <f>OR(ISBLANK(Spreadsheet!P1190),UPPER(Spreadsheet!P1190)="YES")</f>
        <v>1</v>
      </c>
      <c r="AV980" s="5" t="b">
        <f t="array" ref="AV980">IF(ISBLANK(Spreadsheet!Q1190),TRUE,ISNUMBER(MATCH(TRUE,EXACT(Spreadsheet!Q1190,OnGroupsPriorIns),0)))</f>
        <v>1</v>
      </c>
      <c r="AW980" s="5" t="b">
        <f>OR(ISBLANK(Spreadsheet!R1190),UPPER(Spreadsheet!R1190)="YES")</f>
        <v>1</v>
      </c>
      <c r="AX980" s="5" t="b">
        <f>OR(ISBLANK(Spreadsheet!S1190),UPPER(Spreadsheet!S1190)="YES")</f>
        <v>1</v>
      </c>
      <c r="AY980" s="5" t="b">
        <f>OR(AND(ISBLANK(Spreadsheet!C1190),LEN(Spreadsheet!T1190)=0),AND(NOT(ISBLANK(Spreadsheet!C1190)),LEN(Spreadsheet!T1190)&gt;0,LEN(Spreadsheet!T1190)&lt;=50))</f>
        <v>1</v>
      </c>
      <c r="AZ980" s="5" t="b">
        <f>OR(LEN(Spreadsheet!U1190)=0,AND(LEN(Spreadsheet!U1190)&gt;0,LEN(Spreadsheet!U1190)&lt;=50))</f>
        <v>1</v>
      </c>
      <c r="BA980" s="5" t="b">
        <f>OR(AND(ISBLANK(Spreadsheet!C1190),LEN(Spreadsheet!V1190)=0),AND(NOT(ISBLANK(Spreadsheet!C1190)),LEN(Spreadsheet!V1190)&gt;0,LEN(Spreadsheet!V1190)&lt;=50))</f>
        <v>1</v>
      </c>
      <c r="BB980" s="5" t="b">
        <f t="array" ref="BB980">IF(AND(ISBLANK(Spreadsheet!C1190),LEN(Spreadsheet!W1190)=0),TRUE,ISNUMBER(MATCH(TRUE,EXACT(Spreadsheet!W1190,States),0)))</f>
        <v>1</v>
      </c>
      <c r="BC980" s="5" t="b">
        <f>OR(AND(ISBLANK(Spreadsheet!C1190),LEN(Spreadsheet!X1190)=0),AND(NOT(ISBLANK(Spreadsheet!C1190)),LEN(Spreadsheet!X1190)&gt;0,LEN(Spreadsheet!X1190)=5,ISNUMBER(VALUE(Spreadsheet!X1190))))</f>
        <v>1</v>
      </c>
      <c r="BD980" s="5" t="b">
        <f>OR(ISBLANK(Spreadsheet!Z1190),LEN(Spreadsheet!Z1190)&lt;=50)</f>
        <v>1</v>
      </c>
      <c r="BE980" s="5" t="b">
        <f>ISBLANK(Spreadsheet!AA1190)</f>
        <v>1</v>
      </c>
      <c r="BF980" s="5" t="b">
        <f>ISBLANK(Spreadsheet!AB1190)</f>
        <v>1</v>
      </c>
      <c r="BG980" s="5" t="b">
        <f>IF(ISERROR(DATEVALUE(TEXT(Spreadsheet!AC1190,"mm/dd/yyyy")) &gt; DATEVALUE(TEXT(Spreadsheet!J1190,"mm/dd/yyyy"))),IF(OR(AND(ISBLANK(Spreadsheet!AC1190),ISBLANK(Spreadsheet!C1190)),AND(NOT(ISBLANK(Spreadsheet!C1190)),ISBLANK(Spreadsheet!AC1190),NOT(ISBLANK(Spreadsheet!D1190)))),TRUE,FALSE),IF(DATEVALUE(TEXT(Spreadsheet!AC1190,"mm/dd/yyyy")) &gt; DATEVALUE(TEXT(Spreadsheet!J1190,"mm/dd/yyyy")),TRUE,FALSE))</f>
        <v>1</v>
      </c>
      <c r="BH980" s="5" t="b">
        <f>OR(AND(ISBLANK(Spreadsheet!C1190),ISBLANK(Spreadsheet!AE1190)),AND(NOT(ISBLANK(Spreadsheet!C1190)),NOT(ISBLANK(Spreadsheet!D1190)),ISBLANK(Spreadsheet!AE1190)),AND(NOT(ISBLANK(Spreadsheet!C1190)),ISBLANK(Spreadsheet!D1190),NOT(ISBLANK(Spreadsheet!AE1190)),LEN(Spreadsheet!AE1190)&lt;=100))</f>
        <v>1</v>
      </c>
      <c r="BI980" s="5" t="b">
        <f t="array" ref="BI980">IF(ISBLANK(Spreadsheet!AF1190),TRUE,ISNUMBER(MATCH(TRUE,EXACT(Spreadsheet!AF1190,CobraShortReasons),0)))</f>
        <v>1</v>
      </c>
      <c r="BJ980" s="5" t="b">
        <f ca="1">IF(ISERROR(DATEVALUE(TEXT(Spreadsheet!AG1190,"mm/dd/yyyy")) &gt; TODAY()),IF(ISBLANK(Spreadsheet!AG1190),TRUE,FALSE),IF(DATEVALUE(TEXT(Spreadsheet!AG1190,"mm/dd/yyyy")) &gt; TODAY(),FALSE,TRUE))</f>
        <v>1</v>
      </c>
      <c r="BK980" s="5" t="b">
        <f>OR(ISBLANK(Spreadsheet!AH1190),LEN(Spreadsheet!AH1190)&lt;=25)</f>
        <v>1</v>
      </c>
      <c r="BL980" s="5" t="b">
        <f t="array" aca="1" ref="BL980" ca="1">IF(ISBLANK(Spreadsheet!AI1190),TRUE,ISNUMBER(MATCH(TRUE,EXACT(Spreadsheet!AI1190,INDIRECT(Spreadsheet!$D$2)),0)))</f>
        <v>1</v>
      </c>
      <c r="BM980" s="5" t="b">
        <f t="array" aca="1" ref="BM980" ca="1">IF(ISBLANK(Spreadsheet!AJ1190),TRUE,ISNUMBER(MATCH(TRUE,EXACT(Spreadsheet!AJ1190,INDIRECT(Spreadsheet!BJ980)),0)))</f>
        <v>1</v>
      </c>
      <c r="BN980" s="5" t="b">
        <f t="array" ref="BN980">IF(ISBLANK(Spreadsheet!AK1190),TRUE,ISNUMBER(MATCH(TRUE,EXACT(Spreadsheet!AK1190,DentalPlans),0)))</f>
        <v>1</v>
      </c>
      <c r="BO980" s="5" t="b">
        <f t="array" aca="1" ref="BO980" ca="1">IF(ISBLANK(Spreadsheet!AL1190),TRUE,ISNUMBER(MATCH(TRUE,EXACT(Spreadsheet!AL1190,INDIRECT(Spreadsheet!BK980)),0)))</f>
        <v>1</v>
      </c>
      <c r="BP980" s="5" t="b">
        <f t="array" ref="BP980">IF(ISBLANK(Spreadsheet!AM1190),TRUE,ISNUMBER(MATCH(TRUE,EXACT(Spreadsheet!AM1190,VisionPlans),0)))</f>
        <v>1</v>
      </c>
      <c r="BQ980" s="5" t="b">
        <f t="array" aca="1" ref="BQ980" ca="1">IF(ISBLANK(Spreadsheet!AN1190),TRUE,ISNUMBER(MATCH(TRUE,EXACT(Spreadsheet!AN1190,INDIRECT(Spreadsheet!BL980)),0)))</f>
        <v>1</v>
      </c>
      <c r="BR980" s="5" t="b">
        <f t="array" ref="BR980">IF(ISBLANK(Spreadsheet!AO1190),TRUE,ISNUMBER(MATCH(TRUE,EXACT(Spreadsheet!AO1190,LifeBenefitClasses),0)))</f>
        <v>1</v>
      </c>
      <c r="BS980" s="5" t="b">
        <f>IF(OR(ISBLANK(Spreadsheet!AO1190), Spreadsheet!AO1190="Waive"),IF(ISBLANK(Spreadsheet!AP1190),TRUE,FALSE),IF(OR(AND(NOT(ISBLANK(Spreadsheet!AO1190)),ISBLANK(Spreadsheet!AP1190)),NOT(ISNUMBER(VALUE(Spreadsheet!AP1190)))),FALSE,IF(OR(AND(Spreadsheet!AP1190&lt;6,MOD(Spreadsheet!AP1190*10,5)=0), MOD(Spreadsheet!AP1190,5000)=0),TRUE,FALSE)))</f>
        <v>1</v>
      </c>
      <c r="BT980" s="5" t="b">
        <f t="array" ref="BT980">IF(ISBLANK(Spreadsheet!AQ1190),TRUE,ISNUMBER(MATCH(TRUE,EXACT(Spreadsheet!AQ1190,EnrollWaive),0)))</f>
        <v>1</v>
      </c>
      <c r="BU980" s="5" t="b">
        <f t="array" ref="BU980">IF(ISBLANK(Spreadsheet!AR1190),TRUE,ISNUMBER(MATCH(TRUE,EXACT(Spreadsheet!AR1190,LifeBenefitClasses),0)))</f>
        <v>1</v>
      </c>
      <c r="BV980" s="5" t="b">
        <f>IF(OR(ISBLANK(Spreadsheet!AR1190), Spreadsheet!AR1190="Waive"),IF(ISBLANK(Spreadsheet!AS1190),TRUE,FALSE),IF(OR(AND(NOT(ISBLANK(Spreadsheet!AR1190)),ISBLANK(Spreadsheet!AS1190)),NOT(ISNUMBER(VALUE(Spreadsheet!AS1190)))),FALSE,IF(OR(AND(Spreadsheet!AS1190&lt;6,MOD(Spreadsheet!AS1190*10,5)=0), MOD(Spreadsheet!AS1190,10000)=0),TRUE,FALSE)))</f>
        <v>1</v>
      </c>
      <c r="BW980" s="5" t="b">
        <f t="array" ref="BW980">IF(ISBLANK(Spreadsheet!AT1190),TRUE,ISNUMBER(MATCH(TRUE,EXACT(Spreadsheet!AT1190,LifeBenefitClasses),0)))</f>
        <v>1</v>
      </c>
      <c r="BX980" s="5" t="b">
        <f>IF(OR(ISBLANK(Spreadsheet!AT1190), Spreadsheet!AT1190="Waive"),IF(ISBLANK(Spreadsheet!AU1190),TRUE,FALSE),IF(OR(AND(NOT(ISBLANK(Spreadsheet!AT1190)),ISBLANK(Spreadsheet!AU1190)),NOT(ISNUMBER(VALUE(Spreadsheet!AU1190)))),FALSE,IF(AND(NOT(OR(ISBLANK(Spreadsheet!AT1190),Spreadsheet!AT1190="Waive")),NOT(OR(ISBLANK(Spreadsheet!AR1190),Spreadsheet!AR1190="Waive")),MOD(Spreadsheet!AU1190,5000)=0, Spreadsheet!AU1190&lt;=(Spreadsheet!AS1190*0.5)),TRUE,FALSE)))</f>
        <v>1</v>
      </c>
      <c r="BY980" s="5" t="b">
        <f t="array" ref="BY980">IF(ISBLANK(Spreadsheet!AV1190),TRUE,ISNUMBER(MATCH(TRUE,EXACT(Spreadsheet!AV1190,EnrollWaive),0)))</f>
        <v>1</v>
      </c>
      <c r="BZ980" s="5" t="b">
        <f t="array" ref="BZ980">IF(ISBLANK(Spreadsheet!AW1190),TRUE,ISNUMBER(MATCH(TRUE,EXACT(Spreadsheet!AW1190,LifeBenefitClasses),0)))</f>
        <v>1</v>
      </c>
      <c r="CA980" s="5" t="b">
        <f t="array" ref="CA980">IF(ISBLANK(Spreadsheet!AX1190),TRUE,ISNUMBER(MATCH(TRUE,EXACT(Spreadsheet!AX1190,LifeBenefitClasses),0)))</f>
        <v>1</v>
      </c>
      <c r="CB980" s="5" t="b">
        <f t="array" ref="CB980">IF(ISBLANK(Spreadsheet!AY1190),TRUE,ISNUMBER(MATCH(TRUE,EXACT(Spreadsheet!AY1190,LifeBenefitClasses),0)))</f>
        <v>1</v>
      </c>
      <c r="CC980" s="5" t="b">
        <f t="array" ref="CC980">IF(ISBLANK(Spreadsheet!AZ1190),TRUE,ISNUMBER(MATCH(TRUE,EXACT(Spreadsheet!AZ1190,LifeBenefitClasses),0)))</f>
        <v>1</v>
      </c>
      <c r="CD980" s="5" t="b">
        <f t="array" ref="CD980">IF(ISBLANK(Spreadsheet!BA1190),TRUE,ISNUMBER(MATCH(TRUE,EXACT(Spreadsheet!BA1190,LifeBenefitClasses),0)))</f>
        <v>1</v>
      </c>
      <c r="CE980" s="5" t="b">
        <f>IF(OR(ISBLANK(Spreadsheet!BA1190), Spreadsheet!BA1190="Waive"),IF(ISBLANK(Spreadsheet!BB1190),TRUE,FALSE),IF(OR(AND(NOT(ISBLANK(Spreadsheet!BA1190)),ISBLANK(Spreadsheet!BB1190)),NOT(ISNUMBER(VALUE(Spreadsheet!BB1190))),ISBLANK(Spreadsheet!BC1190),NOT(ISNUMBER(VALUE(Spreadsheet!BC1190)))),FALSE,IF(AND(Spreadsheet!BB1190&gt;=50000,Spreadsheet!BB1190&lt;=250000,MOD(Spreadsheet!BB1190,10000)=0,Spreadsheet!BB1190&lt;=(10*Spreadsheet!BC1190)),TRUE,FALSE)))</f>
        <v>1</v>
      </c>
      <c r="CF980" s="5" t="b">
        <f>IF(NOT(ISBLANK(Spreadsheet!BC980)),AND(ISNUMBER(VALUE(Spreadsheet!BC980)),Spreadsheet!BC980&gt;0),AND(OR(ISBLANK(Spreadsheet!AO980),Spreadsheet!AO980="Waive",AND(NOT(OR(ISBLANK(Spreadsheet!AO980),Spreadsheet!AO980="Waive")),Spreadsheet!AP980&gt;=6)),OR(ISBLANK(Spreadsheet!AR980),AND(NOT(OR(ISBLANK(Spreadsheet!AR980),Spreadsheet!AR980="Waive")),Spreadsheet!AS980&gt;=6)),OR(ISBLANK(Spreadsheet!AW980)),OR(ISBLANK(Spreadsheet!AX980)),OR(ISBLANK(Spreadsheet!AY980)),OR(ISBLANK(Spreadsheet!AZ980)),OR(ISBLANK(Spreadsheet!BA980),Spreadsheet!BA980="Waive")))</f>
        <v>1</v>
      </c>
      <c r="CG980" s="5" t="b">
        <f t="shared" ca="1" si="73"/>
        <v>1</v>
      </c>
    </row>
    <row r="981" spans="8:85" x14ac:dyDescent="0.3">
      <c r="H981" s="5">
        <f t="shared" ca="1" si="70"/>
        <v>2</v>
      </c>
      <c r="I981" s="5" t="str">
        <f t="shared" ca="1" si="71"/>
        <v/>
      </c>
      <c r="J981" s="5" t="str">
        <f>IF(AND(NOT(ISBLANK(Spreadsheet!C1191)),ISBLANK(Spreadsheet!D1191)),Spreadsheet!F1191&amp;" "&amp;Spreadsheet!H1191,"")</f>
        <v/>
      </c>
      <c r="K981" s="5">
        <f>IF(AND(NOT(ISBLANK(Spreadsheet!C1191)),ISBLANK(Spreadsheet!D1191)),COUNTIFS(Spreadsheet!E$786:E1192,"=Child",Spreadsheet!C$786:C1192, "="&amp;Spreadsheet!C1191) + COUNTIFS(Spreadsheet!E$786:E1192,"=Step-child",Spreadsheet!C$786:C1192, "="&amp;Spreadsheet!C1191),0)</f>
        <v>0</v>
      </c>
      <c r="L981" s="5">
        <f>IF(NOT(ISBLANK(J981)),COUNTIFS(Spreadsheet!E$786:E1192,"=Wife",Spreadsheet!C$786:C1192, "="&amp;Spreadsheet!C1191) + COUNTIFS(Spreadsheet!E$786:E1192,"=Husband",Spreadsheet!C$786:C1192, "="&amp;Spreadsheet!C1191),0)</f>
        <v>0</v>
      </c>
      <c r="M981" s="5">
        <f>IF(NOT(ISBLANK(Spreadsheet!AJ1191)),VLOOKUP(Spreadsheet!AJ1191,'Drop Downs'!$P$2:$R$16,3,FALSE),0)</f>
        <v>0</v>
      </c>
      <c r="N981" s="5">
        <f>IF(NOT(ISBLANK(Spreadsheet!AJ1191)), VLOOKUP(Spreadsheet!AJ1191,'Drop Downs'!$P$2:$R$16,2,FALSE),0)</f>
        <v>0</v>
      </c>
      <c r="O981" s="5">
        <f>IF(NOT(ISBLANK(Spreadsheet!AL1191)),VLOOKUP(Spreadsheet!AL1191,'Drop Downs'!$P$2:$R$16,3,FALSE), 0)</f>
        <v>0</v>
      </c>
      <c r="P981" s="5">
        <f>IF(NOT(ISBLANK(Spreadsheet!AL1191)),VLOOKUP(Spreadsheet!AL1191,'Drop Downs'!$P$2:$R$16,2,FALSE),0)</f>
        <v>0</v>
      </c>
      <c r="Q981" s="5">
        <f>IF(NOT(ISBLANK(Spreadsheet!AN1191)),VLOOKUP(Spreadsheet!AN1191,'Drop Downs'!$P$2:$R$16,3,FALSE),0)</f>
        <v>0</v>
      </c>
      <c r="R981" s="5">
        <f>IF(NOT(ISBLANK(Spreadsheet!AN1191)),VLOOKUP(Spreadsheet!AN1191,'Drop Downs'!$P$2:$R$16,2,FALSE),0)</f>
        <v>0</v>
      </c>
      <c r="S981" s="5" t="str">
        <f>IF(OR(M981&gt;K981,N981&gt;L981,O981&gt;K981, Q981&gt;K981,N981&gt;L981, P981&gt;L981, R981&gt;L981),"Member currently has a coverage election over what he/she needs.  Please add more dependents or adjust the coverage election.","")&amp;(IF(AND(NOT(ISBLANK(Spreadsheet!C1191)),NOT(ISBLANK(Spreadsheet!D1191)),ISBLANK(Spreadsheet!E1191)),"Dependent lacks a relationship to member.Please select one from the drop-down.",""))</f>
        <v/>
      </c>
      <c r="T981" s="5" t="b">
        <f t="shared" si="72"/>
        <v>1</v>
      </c>
      <c r="U981" s="5" t="b">
        <f>OR(ISBLANK(Spreadsheet!C1191),IF(NOT(ISBLANK(Spreadsheet!D1191)),NOT(ISBLANK(Spreadsheet!E1191)),TRUE))</f>
        <v>1</v>
      </c>
      <c r="V981" s="5" t="b">
        <f>OR(ISBLANK(Spreadsheet!C1191), NOT(ISBLANK(Spreadsheet!I1191)))</f>
        <v>1</v>
      </c>
      <c r="W981" s="5" t="b">
        <f>OR(ISBLANK(Spreadsheet!D1191),NOT(ISBLANK(Spreadsheet!C1191)))</f>
        <v>1</v>
      </c>
      <c r="X981" s="155" t="str">
        <f>REPT("0",MIN(FIND({1,2,3,4,5,6,7,8,9},Spreadsheet!C1191&amp;"123456789"))-1)&amp;IF(ISBLANK(Spreadsheet!C1191),"",SUMPRODUCT(MID(0&amp;Spreadsheet!C1191,LARGE(INDEX(ISNUMBER(--MID(Spreadsheet!C1191,ROW($1:$225),1))*
 ROW($1:$225),0),ROW($1:$225))+1,1)*10^ROW($1:$225)/10))</f>
        <v/>
      </c>
      <c r="Y981" s="5" t="b">
        <f>IF(NOT(ISBLANK(Spreadsheet!C1191)),IF(AND(ISNUMBER(VALUE(Spreadsheet!C1191)), LEN(Spreadsheet!C1191)=9),TRUE,FALSE),TRUE)</f>
        <v>1</v>
      </c>
      <c r="Z981" s="155" t="str">
        <f>REPT("0",MIN(FIND({1,2,3,4,5,6,7,8,9},Spreadsheet!D1191&amp;"123456789"))-1)&amp;IF(ISBLANK(Spreadsheet!D1191),"",SUMPRODUCT(MID(0&amp;Spreadsheet!D1191,LARGE(INDEX(ISNUMBER(--MID(Spreadsheet!D1191,ROW($1:$225),1))*
 ROW($1:$225),0),ROW($1:$225))+1,1)*10^ROW($1:$225)/10))</f>
        <v/>
      </c>
      <c r="AA981" s="5" t="b">
        <f>IF(AND(NOT(ISBLANK(Spreadsheet!D1191)),NOT(ISBLANK(Spreadsheet!C1191))),IF(AND(ISNUMBER(VALUE(Spreadsheet!D1191)), LEN(Spreadsheet!D1191)=9),TRUE,FALSE),IF(AND(NOT(ISBLANK(Spreadsheet!D1191)),ISBLANK(Spreadsheet!C1191)),FALSE,TRUE))</f>
        <v>1</v>
      </c>
      <c r="AB981" s="5" t="b">
        <f>OR(ISBLANK(Spreadsheet!Y981),IF(NOT(ISBLANK(Spreadsheet!Y981)),LEN(Spreadsheet!Y981)=10,ISNUMBER(VALUE(Spreadsheet!Y981))))</f>
        <v>1</v>
      </c>
      <c r="AC981" s="5" t="b">
        <f>OR(ISBLANK(Spreadsheet!AI1191), AND(NOT(ISBLANK(Spreadsheet!AJ1191)), NOT(ISNUMBER(SEARCH("Waive",Spreadsheet!AJ1191)))))</f>
        <v>1</v>
      </c>
      <c r="AD981" s="5" t="b">
        <f>OR(ISBLANK(Spreadsheet!AK1191), AND(NOT(ISBLANK(Spreadsheet!AL1191)), NOT(ISNUMBER(SEARCH("Waive",Spreadsheet!AL1191)))))</f>
        <v>1</v>
      </c>
      <c r="AE981" s="5" t="b">
        <f>OR(ISBLANK(Spreadsheet!AM1191), AND(NOT(ISBLANK(Spreadsheet!AN1191)), NOT(ISNUMBER(SEARCH("Waive", Spreadsheet!AN1191)))))</f>
        <v>1</v>
      </c>
      <c r="AF981" s="5" t="b">
        <f>OR(ISBLANK(Spreadsheet!C1191), NOT(ISBLANK(Spreadsheet!D1191)),NOT(ISBLANK(Spreadsheet!L1191)))</f>
        <v>1</v>
      </c>
      <c r="AG981" s="5" t="b">
        <f>IF(AND(NOT(ISBLANK(Spreadsheet!C1191)), NOT(ISBLANK(Spreadsheet!D1191)),Spreadsheet!C1191&lt;&gt;Spreadsheet!D1191),IF(ISERROR(VLOOKUP(Spreadsheet!C1191, Spreadsheet!$C$6:'Spreadsheet'!$C1190,1,FALSE)), FALSE, TRUE),TRUE)</f>
        <v>1</v>
      </c>
      <c r="AH981" s="5" t="b">
        <f>Spreadsheet!$B$2=Spreadsheet!AD981</f>
        <v>1</v>
      </c>
      <c r="AI981" s="5" t="b">
        <f>IF(ISBLANK(Spreadsheet!G1191),TRUE,IF(OR(LEN(Spreadsheet!G1191)&gt;1,ISNUMBER(VALUE(Spreadsheet!G1191))),FALSE,TRUE))</f>
        <v>1</v>
      </c>
      <c r="AJ981" s="5" t="b">
        <f>OR(ISBLANK(Spreadsheet!C1191), NOT(ISBLANK(Spreadsheet!B1191)), NOT(ISBLANK(Spreadsheet!D1191)))</f>
        <v>1</v>
      </c>
      <c r="AK981" s="5" t="b">
        <f t="array" ref="AK981">IF(OR(AND(ISBLANK(Spreadsheet!E1191),ISBLANK(Spreadsheet!D1191),NOT(ISBLANK(Spreadsheet!C1191))),AND(ISBLANK(Spreadsheet!E1191),ISBLANK(Spreadsheet!D1191),ISBLANK(Spreadsheet!C1191))),TRUE,ISNUMBER(MATCH(TRUE,EXACT(Spreadsheet!E1191,Relationships),0)))</f>
        <v>1</v>
      </c>
      <c r="AL981" s="5" t="b">
        <f>IF(NOT(ISBLANK(Spreadsheet!C1191)),IF(OR(ISBLANK(Spreadsheet!F1191),LEN(Spreadsheet!F1191)&gt;40),FALSE,TRUE),TRUE)</f>
        <v>1</v>
      </c>
      <c r="AM981" s="5" t="b">
        <f>IF(NOT(ISBLANK(Spreadsheet!C1191)),IF(OR(ISBLANK(Spreadsheet!H1191),LEN(Spreadsheet!H1191)&gt;40),FALSE,TRUE),TRUE)</f>
        <v>1</v>
      </c>
      <c r="AN981" s="5" t="b">
        <f t="array" ref="AN981">IF(ISBLANK(Spreadsheet!I1191),TRUE,ISNUMBER(MATCH(TRUE,EXACT(Spreadsheet!I1191,GenderValues),0)))</f>
        <v>1</v>
      </c>
      <c r="AO981" s="5" t="b">
        <f ca="1">IF(ISERROR(DATEVALUE(TEXT(Spreadsheet!J1191,"mm/dd/yyyy")) &gt; TODAY()),IF(AND(ISBLANK(Spreadsheet!J1191),ISBLANK(Spreadsheet!C1191)),TRUE,FALSE),IF(DATEVALUE(TEXT(Spreadsheet!J1191,"mm/dd/yyyy")) &gt; TODAY(),FALSE,TRUE))</f>
        <v>1</v>
      </c>
      <c r="AP981" s="5" t="b">
        <f>OR(ISBLANK(Spreadsheet!K1191),LEN(Spreadsheet!K1191)&lt;=100)</f>
        <v>1</v>
      </c>
      <c r="AQ981" s="5" t="b">
        <f t="array" ref="AQ981">IF(OR(AND(ISBLANK(Spreadsheet!L1191),ISBLANK(Spreadsheet!C1191)),AND(NOT(ISBLANK(Spreadsheet!C1191)),NOT(ISBLANK(Spreadsheet!D1191)))),TRUE,ISNUMBER(MATCH(TRUE,EXACT(Spreadsheet!L1191,MaritalStatus),0)))</f>
        <v>1</v>
      </c>
      <c r="AR981" s="5" t="b">
        <f ca="1">IF(ISERROR(DATEVALUE(TEXT(Spreadsheet!M1191,"mm/dd/yyyy")) &gt; TODAY()),IF(ISBLANK(Spreadsheet!M1191),TRUE,FALSE),IF(DATEVALUE(TEXT(Spreadsheet!M1191,"mm/dd/yyyy")) &gt; TODAY(),FALSE,TRUE))</f>
        <v>1</v>
      </c>
      <c r="AS981" s="5" t="b">
        <f>OR(ISBLANK(Spreadsheet!N1191),LEN(Spreadsheet!N1191)&lt;=100)</f>
        <v>1</v>
      </c>
      <c r="AT981" s="5" t="b">
        <f>OR(ISBLANK(Spreadsheet!O1191),UPPER(Spreadsheet!O1191)="YES")</f>
        <v>1</v>
      </c>
      <c r="AU981" s="5" t="b">
        <f>OR(ISBLANK(Spreadsheet!P1191),UPPER(Spreadsheet!P1191)="YES")</f>
        <v>1</v>
      </c>
      <c r="AV981" s="5" t="b">
        <f t="array" ref="AV981">IF(ISBLANK(Spreadsheet!Q1191),TRUE,ISNUMBER(MATCH(TRUE,EXACT(Spreadsheet!Q1191,OnGroupsPriorIns),0)))</f>
        <v>1</v>
      </c>
      <c r="AW981" s="5" t="b">
        <f>OR(ISBLANK(Spreadsheet!R1191),UPPER(Spreadsheet!R1191)="YES")</f>
        <v>1</v>
      </c>
      <c r="AX981" s="5" t="b">
        <f>OR(ISBLANK(Spreadsheet!S1191),UPPER(Spreadsheet!S1191)="YES")</f>
        <v>1</v>
      </c>
      <c r="AY981" s="5" t="b">
        <f>OR(AND(ISBLANK(Spreadsheet!C1191),LEN(Spreadsheet!T1191)=0),AND(NOT(ISBLANK(Spreadsheet!C1191)),LEN(Spreadsheet!T1191)&gt;0,LEN(Spreadsheet!T1191)&lt;=50))</f>
        <v>1</v>
      </c>
      <c r="AZ981" s="5" t="b">
        <f>OR(LEN(Spreadsheet!U1191)=0,AND(LEN(Spreadsheet!U1191)&gt;0,LEN(Spreadsheet!U1191)&lt;=50))</f>
        <v>1</v>
      </c>
      <c r="BA981" s="5" t="b">
        <f>OR(AND(ISBLANK(Spreadsheet!C1191),LEN(Spreadsheet!V1191)=0),AND(NOT(ISBLANK(Spreadsheet!C1191)),LEN(Spreadsheet!V1191)&gt;0,LEN(Spreadsheet!V1191)&lt;=50))</f>
        <v>1</v>
      </c>
      <c r="BB981" s="5" t="b">
        <f t="array" ref="BB981">IF(AND(ISBLANK(Spreadsheet!C1191),LEN(Spreadsheet!W1191)=0),TRUE,ISNUMBER(MATCH(TRUE,EXACT(Spreadsheet!W1191,States),0)))</f>
        <v>1</v>
      </c>
      <c r="BC981" s="5" t="b">
        <f>OR(AND(ISBLANK(Spreadsheet!C1191),LEN(Spreadsheet!X1191)=0),AND(NOT(ISBLANK(Spreadsheet!C1191)),LEN(Spreadsheet!X1191)&gt;0,LEN(Spreadsheet!X1191)=5,ISNUMBER(VALUE(Spreadsheet!X1191))))</f>
        <v>1</v>
      </c>
      <c r="BD981" s="5" t="b">
        <f>OR(ISBLANK(Spreadsheet!Z1191),LEN(Spreadsheet!Z1191)&lt;=50)</f>
        <v>1</v>
      </c>
      <c r="BE981" s="5" t="b">
        <f>ISBLANK(Spreadsheet!AA1191)</f>
        <v>1</v>
      </c>
      <c r="BF981" s="5" t="b">
        <f>ISBLANK(Spreadsheet!AB1191)</f>
        <v>1</v>
      </c>
      <c r="BG981" s="5" t="b">
        <f>IF(ISERROR(DATEVALUE(TEXT(Spreadsheet!AC1191,"mm/dd/yyyy")) &gt; DATEVALUE(TEXT(Spreadsheet!J1191,"mm/dd/yyyy"))),IF(OR(AND(ISBLANK(Spreadsheet!AC1191),ISBLANK(Spreadsheet!C1191)),AND(NOT(ISBLANK(Spreadsheet!C1191)),ISBLANK(Spreadsheet!AC1191),NOT(ISBLANK(Spreadsheet!D1191)))),TRUE,FALSE),IF(DATEVALUE(TEXT(Spreadsheet!AC1191,"mm/dd/yyyy")) &gt; DATEVALUE(TEXT(Spreadsheet!J1191,"mm/dd/yyyy")),TRUE,FALSE))</f>
        <v>1</v>
      </c>
      <c r="BH981" s="5" t="b">
        <f>OR(AND(ISBLANK(Spreadsheet!C1191),ISBLANK(Spreadsheet!AE1191)),AND(NOT(ISBLANK(Spreadsheet!C1191)),NOT(ISBLANK(Spreadsheet!D1191)),ISBLANK(Spreadsheet!AE1191)),AND(NOT(ISBLANK(Spreadsheet!C1191)),ISBLANK(Spreadsheet!D1191),NOT(ISBLANK(Spreadsheet!AE1191)),LEN(Spreadsheet!AE1191)&lt;=100))</f>
        <v>1</v>
      </c>
      <c r="BI981" s="5" t="b">
        <f t="array" ref="BI981">IF(ISBLANK(Spreadsheet!AF1191),TRUE,ISNUMBER(MATCH(TRUE,EXACT(Spreadsheet!AF1191,CobraShortReasons),0)))</f>
        <v>1</v>
      </c>
      <c r="BJ981" s="5" t="b">
        <f ca="1">IF(ISERROR(DATEVALUE(TEXT(Spreadsheet!AG1191,"mm/dd/yyyy")) &gt; TODAY()),IF(ISBLANK(Spreadsheet!AG1191),TRUE,FALSE),IF(DATEVALUE(TEXT(Spreadsheet!AG1191,"mm/dd/yyyy")) &gt; TODAY(),FALSE,TRUE))</f>
        <v>1</v>
      </c>
      <c r="BK981" s="5" t="b">
        <f>OR(ISBLANK(Spreadsheet!AH1191),LEN(Spreadsheet!AH1191)&lt;=25)</f>
        <v>1</v>
      </c>
      <c r="BL981" s="5" t="b">
        <f t="array" aca="1" ref="BL981" ca="1">IF(ISBLANK(Spreadsheet!AI1191),TRUE,ISNUMBER(MATCH(TRUE,EXACT(Spreadsheet!AI1191,INDIRECT(Spreadsheet!$D$2)),0)))</f>
        <v>1</v>
      </c>
      <c r="BM981" s="5" t="b">
        <f t="array" aca="1" ref="BM981" ca="1">IF(ISBLANK(Spreadsheet!AJ1191),TRUE,ISNUMBER(MATCH(TRUE,EXACT(Spreadsheet!AJ1191,INDIRECT(Spreadsheet!BJ981)),0)))</f>
        <v>1</v>
      </c>
      <c r="BN981" s="5" t="b">
        <f t="array" ref="BN981">IF(ISBLANK(Spreadsheet!AK1191),TRUE,ISNUMBER(MATCH(TRUE,EXACT(Spreadsheet!AK1191,DentalPlans),0)))</f>
        <v>1</v>
      </c>
      <c r="BO981" s="5" t="b">
        <f t="array" aca="1" ref="BO981" ca="1">IF(ISBLANK(Spreadsheet!AL1191),TRUE,ISNUMBER(MATCH(TRUE,EXACT(Spreadsheet!AL1191,INDIRECT(Spreadsheet!BK981)),0)))</f>
        <v>1</v>
      </c>
      <c r="BP981" s="5" t="b">
        <f t="array" ref="BP981">IF(ISBLANK(Spreadsheet!AM1191),TRUE,ISNUMBER(MATCH(TRUE,EXACT(Spreadsheet!AM1191,VisionPlans),0)))</f>
        <v>1</v>
      </c>
      <c r="BQ981" s="5" t="b">
        <f t="array" aca="1" ref="BQ981" ca="1">IF(ISBLANK(Spreadsheet!AN1191),TRUE,ISNUMBER(MATCH(TRUE,EXACT(Spreadsheet!AN1191,INDIRECT(Spreadsheet!BL981)),0)))</f>
        <v>1</v>
      </c>
      <c r="BR981" s="5" t="b">
        <f t="array" ref="BR981">IF(ISBLANK(Spreadsheet!AO1191),TRUE,ISNUMBER(MATCH(TRUE,EXACT(Spreadsheet!AO1191,LifeBenefitClasses),0)))</f>
        <v>1</v>
      </c>
      <c r="BS981" s="5" t="b">
        <f>IF(OR(ISBLANK(Spreadsheet!AO1191), Spreadsheet!AO1191="Waive"),IF(ISBLANK(Spreadsheet!AP1191),TRUE,FALSE),IF(OR(AND(NOT(ISBLANK(Spreadsheet!AO1191)),ISBLANK(Spreadsheet!AP1191)),NOT(ISNUMBER(VALUE(Spreadsheet!AP1191)))),FALSE,IF(OR(AND(Spreadsheet!AP1191&lt;6,MOD(Spreadsheet!AP1191*10,5)=0), MOD(Spreadsheet!AP1191,5000)=0),TRUE,FALSE)))</f>
        <v>1</v>
      </c>
      <c r="BT981" s="5" t="b">
        <f t="array" ref="BT981">IF(ISBLANK(Spreadsheet!AQ1191),TRUE,ISNUMBER(MATCH(TRUE,EXACT(Spreadsheet!AQ1191,EnrollWaive),0)))</f>
        <v>1</v>
      </c>
      <c r="BU981" s="5" t="b">
        <f t="array" ref="BU981">IF(ISBLANK(Spreadsheet!AR1191),TRUE,ISNUMBER(MATCH(TRUE,EXACT(Spreadsheet!AR1191,LifeBenefitClasses),0)))</f>
        <v>1</v>
      </c>
      <c r="BV981" s="5" t="b">
        <f>IF(OR(ISBLANK(Spreadsheet!AR1191), Spreadsheet!AR1191="Waive"),IF(ISBLANK(Spreadsheet!AS1191),TRUE,FALSE),IF(OR(AND(NOT(ISBLANK(Spreadsheet!AR1191)),ISBLANK(Spreadsheet!AS1191)),NOT(ISNUMBER(VALUE(Spreadsheet!AS1191)))),FALSE,IF(OR(AND(Spreadsheet!AS1191&lt;6,MOD(Spreadsheet!AS1191*10,5)=0), MOD(Spreadsheet!AS1191,10000)=0),TRUE,FALSE)))</f>
        <v>1</v>
      </c>
      <c r="BW981" s="5" t="b">
        <f t="array" ref="BW981">IF(ISBLANK(Spreadsheet!AT1191),TRUE,ISNUMBER(MATCH(TRUE,EXACT(Spreadsheet!AT1191,LifeBenefitClasses),0)))</f>
        <v>1</v>
      </c>
      <c r="BX981" s="5" t="b">
        <f>IF(OR(ISBLANK(Spreadsheet!AT1191), Spreadsheet!AT1191="Waive"),IF(ISBLANK(Spreadsheet!AU1191),TRUE,FALSE),IF(OR(AND(NOT(ISBLANK(Spreadsheet!AT1191)),ISBLANK(Spreadsheet!AU1191)),NOT(ISNUMBER(VALUE(Spreadsheet!AU1191)))),FALSE,IF(AND(NOT(OR(ISBLANK(Spreadsheet!AT1191),Spreadsheet!AT1191="Waive")),NOT(OR(ISBLANK(Spreadsheet!AR1191),Spreadsheet!AR1191="Waive")),MOD(Spreadsheet!AU1191,5000)=0, Spreadsheet!AU1191&lt;=(Spreadsheet!AS1191*0.5)),TRUE,FALSE)))</f>
        <v>1</v>
      </c>
      <c r="BY981" s="5" t="b">
        <f t="array" ref="BY981">IF(ISBLANK(Spreadsheet!AV1191),TRUE,ISNUMBER(MATCH(TRUE,EXACT(Spreadsheet!AV1191,EnrollWaive),0)))</f>
        <v>1</v>
      </c>
      <c r="BZ981" s="5" t="b">
        <f t="array" ref="BZ981">IF(ISBLANK(Spreadsheet!AW1191),TRUE,ISNUMBER(MATCH(TRUE,EXACT(Spreadsheet!AW1191,LifeBenefitClasses),0)))</f>
        <v>1</v>
      </c>
      <c r="CA981" s="5" t="b">
        <f t="array" ref="CA981">IF(ISBLANK(Spreadsheet!AX1191),TRUE,ISNUMBER(MATCH(TRUE,EXACT(Spreadsheet!AX1191,LifeBenefitClasses),0)))</f>
        <v>1</v>
      </c>
      <c r="CB981" s="5" t="b">
        <f t="array" ref="CB981">IF(ISBLANK(Spreadsheet!AY1191),TRUE,ISNUMBER(MATCH(TRUE,EXACT(Spreadsheet!AY1191,LifeBenefitClasses),0)))</f>
        <v>1</v>
      </c>
      <c r="CC981" s="5" t="b">
        <f t="array" ref="CC981">IF(ISBLANK(Spreadsheet!AZ1191),TRUE,ISNUMBER(MATCH(TRUE,EXACT(Spreadsheet!AZ1191,LifeBenefitClasses),0)))</f>
        <v>1</v>
      </c>
      <c r="CD981" s="5" t="b">
        <f t="array" ref="CD981">IF(ISBLANK(Spreadsheet!BA1191),TRUE,ISNUMBER(MATCH(TRUE,EXACT(Spreadsheet!BA1191,LifeBenefitClasses),0)))</f>
        <v>1</v>
      </c>
      <c r="CE981" s="5" t="b">
        <f>IF(OR(ISBLANK(Spreadsheet!BA1191), Spreadsheet!BA1191="Waive"),IF(ISBLANK(Spreadsheet!BB1191),TRUE,FALSE),IF(OR(AND(NOT(ISBLANK(Spreadsheet!BA1191)),ISBLANK(Spreadsheet!BB1191)),NOT(ISNUMBER(VALUE(Spreadsheet!BB1191))),ISBLANK(Spreadsheet!BC1191),NOT(ISNUMBER(VALUE(Spreadsheet!BC1191)))),FALSE,IF(AND(Spreadsheet!BB1191&gt;=50000,Spreadsheet!BB1191&lt;=250000,MOD(Spreadsheet!BB1191,10000)=0,Spreadsheet!BB1191&lt;=(10*Spreadsheet!BC1191)),TRUE,FALSE)))</f>
        <v>1</v>
      </c>
      <c r="CF981" s="5" t="b">
        <f>IF(NOT(ISBLANK(Spreadsheet!BC981)),AND(ISNUMBER(VALUE(Spreadsheet!BC981)),Spreadsheet!BC981&gt;0),AND(OR(ISBLANK(Spreadsheet!AO981),Spreadsheet!AO981="Waive",AND(NOT(OR(ISBLANK(Spreadsheet!AO981),Spreadsheet!AO981="Waive")),Spreadsheet!AP981&gt;=6)),OR(ISBLANK(Spreadsheet!AR981),AND(NOT(OR(ISBLANK(Spreadsheet!AR981),Spreadsheet!AR981="Waive")),Spreadsheet!AS981&gt;=6)),OR(ISBLANK(Spreadsheet!AW981)),OR(ISBLANK(Spreadsheet!AX981)),OR(ISBLANK(Spreadsheet!AY981)),OR(ISBLANK(Spreadsheet!AZ981)),OR(ISBLANK(Spreadsheet!BA981),Spreadsheet!BA981="Waive")))</f>
        <v>1</v>
      </c>
      <c r="CG981" s="5" t="b">
        <f t="shared" ca="1" si="73"/>
        <v>1</v>
      </c>
    </row>
    <row r="982" spans="8:85" x14ac:dyDescent="0.3">
      <c r="H982" s="5">
        <f t="shared" ca="1" si="70"/>
        <v>2</v>
      </c>
      <c r="I982" s="5" t="str">
        <f t="shared" ca="1" si="71"/>
        <v/>
      </c>
      <c r="J982" s="5" t="str">
        <f>IF(AND(NOT(ISBLANK(Spreadsheet!C1192)),ISBLANK(Spreadsheet!D1192)),Spreadsheet!F1192&amp;" "&amp;Spreadsheet!H1192,"")</f>
        <v/>
      </c>
      <c r="K982" s="5">
        <f>IF(AND(NOT(ISBLANK(Spreadsheet!C1192)),ISBLANK(Spreadsheet!D1192)),COUNTIFS(Spreadsheet!E$786:E1193,"=Child",Spreadsheet!C$786:C1193, "="&amp;Spreadsheet!C1192) + COUNTIFS(Spreadsheet!E$786:E1193,"=Step-child",Spreadsheet!C$786:C1193, "="&amp;Spreadsheet!C1192),0)</f>
        <v>0</v>
      </c>
      <c r="L982" s="5">
        <f>IF(NOT(ISBLANK(J982)),COUNTIFS(Spreadsheet!E$786:E1193,"=Wife",Spreadsheet!C$786:C1193, "="&amp;Spreadsheet!C1192) + COUNTIFS(Spreadsheet!E$786:E1193,"=Husband",Spreadsheet!C$786:C1193, "="&amp;Spreadsheet!C1192),0)</f>
        <v>0</v>
      </c>
      <c r="M982" s="5">
        <f>IF(NOT(ISBLANK(Spreadsheet!AJ1192)),VLOOKUP(Spreadsheet!AJ1192,'Drop Downs'!$P$2:$R$16,3,FALSE),0)</f>
        <v>0</v>
      </c>
      <c r="N982" s="5">
        <f>IF(NOT(ISBLANK(Spreadsheet!AJ1192)), VLOOKUP(Spreadsheet!AJ1192,'Drop Downs'!$P$2:$R$16,2,FALSE),0)</f>
        <v>0</v>
      </c>
      <c r="O982" s="5">
        <f>IF(NOT(ISBLANK(Spreadsheet!AL1192)),VLOOKUP(Spreadsheet!AL1192,'Drop Downs'!$P$2:$R$16,3,FALSE), 0)</f>
        <v>0</v>
      </c>
      <c r="P982" s="5">
        <f>IF(NOT(ISBLANK(Spreadsheet!AL1192)),VLOOKUP(Spreadsheet!AL1192,'Drop Downs'!$P$2:$R$16,2,FALSE),0)</f>
        <v>0</v>
      </c>
      <c r="Q982" s="5">
        <f>IF(NOT(ISBLANK(Spreadsheet!AN1192)),VLOOKUP(Spreadsheet!AN1192,'Drop Downs'!$P$2:$R$16,3,FALSE),0)</f>
        <v>0</v>
      </c>
      <c r="R982" s="5">
        <f>IF(NOT(ISBLANK(Spreadsheet!AN1192)),VLOOKUP(Spreadsheet!AN1192,'Drop Downs'!$P$2:$R$16,2,FALSE),0)</f>
        <v>0</v>
      </c>
      <c r="S982" s="5" t="str">
        <f>IF(OR(M982&gt;K982,N982&gt;L982,O982&gt;K982, Q982&gt;K982,N982&gt;L982, P982&gt;L982, R982&gt;L982),"Member currently has a coverage election over what he/she needs.  Please add more dependents or adjust the coverage election.","")&amp;(IF(AND(NOT(ISBLANK(Spreadsheet!C1192)),NOT(ISBLANK(Spreadsheet!D1192)),ISBLANK(Spreadsheet!E1192)),"Dependent lacks a relationship to member.Please select one from the drop-down.",""))</f>
        <v/>
      </c>
      <c r="T982" s="5" t="b">
        <f t="shared" si="72"/>
        <v>1</v>
      </c>
      <c r="U982" s="5" t="b">
        <f>OR(ISBLANK(Spreadsheet!C1192),IF(NOT(ISBLANK(Spreadsheet!D1192)),NOT(ISBLANK(Spreadsheet!E1192)),TRUE))</f>
        <v>1</v>
      </c>
      <c r="V982" s="5" t="b">
        <f>OR(ISBLANK(Spreadsheet!C1192), NOT(ISBLANK(Spreadsheet!I1192)))</f>
        <v>1</v>
      </c>
      <c r="W982" s="5" t="b">
        <f>OR(ISBLANK(Spreadsheet!D1192),NOT(ISBLANK(Spreadsheet!C1192)))</f>
        <v>1</v>
      </c>
      <c r="X982" s="155" t="str">
        <f>REPT("0",MIN(FIND({1,2,3,4,5,6,7,8,9},Spreadsheet!C1192&amp;"123456789"))-1)&amp;IF(ISBLANK(Spreadsheet!C1192),"",SUMPRODUCT(MID(0&amp;Spreadsheet!C1192,LARGE(INDEX(ISNUMBER(--MID(Spreadsheet!C1192,ROW($1:$225),1))*
 ROW($1:$225),0),ROW($1:$225))+1,1)*10^ROW($1:$225)/10))</f>
        <v/>
      </c>
      <c r="Y982" s="5" t="b">
        <f>IF(NOT(ISBLANK(Spreadsheet!C1192)),IF(AND(ISNUMBER(VALUE(Spreadsheet!C1192)), LEN(Spreadsheet!C1192)=9),TRUE,FALSE),TRUE)</f>
        <v>1</v>
      </c>
      <c r="Z982" s="155" t="str">
        <f>REPT("0",MIN(FIND({1,2,3,4,5,6,7,8,9},Spreadsheet!D1192&amp;"123456789"))-1)&amp;IF(ISBLANK(Spreadsheet!D1192),"",SUMPRODUCT(MID(0&amp;Spreadsheet!D1192,LARGE(INDEX(ISNUMBER(--MID(Spreadsheet!D1192,ROW($1:$225),1))*
 ROW($1:$225),0),ROW($1:$225))+1,1)*10^ROW($1:$225)/10))</f>
        <v/>
      </c>
      <c r="AA982" s="5" t="b">
        <f>IF(AND(NOT(ISBLANK(Spreadsheet!D1192)),NOT(ISBLANK(Spreadsheet!C1192))),IF(AND(ISNUMBER(VALUE(Spreadsheet!D1192)), LEN(Spreadsheet!D1192)=9),TRUE,FALSE),IF(AND(NOT(ISBLANK(Spreadsheet!D1192)),ISBLANK(Spreadsheet!C1192)),FALSE,TRUE))</f>
        <v>1</v>
      </c>
      <c r="AB982" s="5" t="b">
        <f>OR(ISBLANK(Spreadsheet!Y982),IF(NOT(ISBLANK(Spreadsheet!Y982)),LEN(Spreadsheet!Y982)=10,ISNUMBER(VALUE(Spreadsheet!Y982))))</f>
        <v>1</v>
      </c>
      <c r="AC982" s="5" t="b">
        <f>OR(ISBLANK(Spreadsheet!AI1192), AND(NOT(ISBLANK(Spreadsheet!AJ1192)), NOT(ISNUMBER(SEARCH("Waive",Spreadsheet!AJ1192)))))</f>
        <v>1</v>
      </c>
      <c r="AD982" s="5" t="b">
        <f>OR(ISBLANK(Spreadsheet!AK1192), AND(NOT(ISBLANK(Spreadsheet!AL1192)), NOT(ISNUMBER(SEARCH("Waive",Spreadsheet!AL1192)))))</f>
        <v>1</v>
      </c>
      <c r="AE982" s="5" t="b">
        <f>OR(ISBLANK(Spreadsheet!AM1192), AND(NOT(ISBLANK(Spreadsheet!AN1192)), NOT(ISNUMBER(SEARCH("Waive", Spreadsheet!AN1192)))))</f>
        <v>1</v>
      </c>
      <c r="AF982" s="5" t="b">
        <f>OR(ISBLANK(Spreadsheet!C1192), NOT(ISBLANK(Spreadsheet!D1192)),NOT(ISBLANK(Spreadsheet!L1192)))</f>
        <v>1</v>
      </c>
      <c r="AG982" s="5" t="b">
        <f>IF(AND(NOT(ISBLANK(Spreadsheet!C1192)), NOT(ISBLANK(Spreadsheet!D1192)),Spreadsheet!C1192&lt;&gt;Spreadsheet!D1192),IF(ISERROR(VLOOKUP(Spreadsheet!C1192, Spreadsheet!$C$6:'Spreadsheet'!$C1191,1,FALSE)), FALSE, TRUE),TRUE)</f>
        <v>1</v>
      </c>
      <c r="AH982" s="5" t="b">
        <f>Spreadsheet!$B$2=Spreadsheet!AD982</f>
        <v>1</v>
      </c>
      <c r="AI982" s="5" t="b">
        <f>IF(ISBLANK(Spreadsheet!G1192),TRUE,IF(OR(LEN(Spreadsheet!G1192)&gt;1,ISNUMBER(VALUE(Spreadsheet!G1192))),FALSE,TRUE))</f>
        <v>1</v>
      </c>
      <c r="AJ982" s="5" t="b">
        <f>OR(ISBLANK(Spreadsheet!C1192), NOT(ISBLANK(Spreadsheet!B1192)), NOT(ISBLANK(Spreadsheet!D1192)))</f>
        <v>1</v>
      </c>
      <c r="AK982" s="5" t="b">
        <f t="array" ref="AK982">IF(OR(AND(ISBLANK(Spreadsheet!E1192),ISBLANK(Spreadsheet!D1192),NOT(ISBLANK(Spreadsheet!C1192))),AND(ISBLANK(Spreadsheet!E1192),ISBLANK(Spreadsheet!D1192),ISBLANK(Spreadsheet!C1192))),TRUE,ISNUMBER(MATCH(TRUE,EXACT(Spreadsheet!E1192,Relationships),0)))</f>
        <v>1</v>
      </c>
      <c r="AL982" s="5" t="b">
        <f>IF(NOT(ISBLANK(Spreadsheet!C1192)),IF(OR(ISBLANK(Spreadsheet!F1192),LEN(Spreadsheet!F1192)&gt;40),FALSE,TRUE),TRUE)</f>
        <v>1</v>
      </c>
      <c r="AM982" s="5" t="b">
        <f>IF(NOT(ISBLANK(Spreadsheet!C1192)),IF(OR(ISBLANK(Spreadsheet!H1192),LEN(Spreadsheet!H1192)&gt;40),FALSE,TRUE),TRUE)</f>
        <v>1</v>
      </c>
      <c r="AN982" s="5" t="b">
        <f t="array" ref="AN982">IF(ISBLANK(Spreadsheet!I1192),TRUE,ISNUMBER(MATCH(TRUE,EXACT(Spreadsheet!I1192,GenderValues),0)))</f>
        <v>1</v>
      </c>
      <c r="AO982" s="5" t="b">
        <f ca="1">IF(ISERROR(DATEVALUE(TEXT(Spreadsheet!J1192,"mm/dd/yyyy")) &gt; TODAY()),IF(AND(ISBLANK(Spreadsheet!J1192),ISBLANK(Spreadsheet!C1192)),TRUE,FALSE),IF(DATEVALUE(TEXT(Spreadsheet!J1192,"mm/dd/yyyy")) &gt; TODAY(),FALSE,TRUE))</f>
        <v>1</v>
      </c>
      <c r="AP982" s="5" t="b">
        <f>OR(ISBLANK(Spreadsheet!K1192),LEN(Spreadsheet!K1192)&lt;=100)</f>
        <v>1</v>
      </c>
      <c r="AQ982" s="5" t="b">
        <f t="array" ref="AQ982">IF(OR(AND(ISBLANK(Spreadsheet!L1192),ISBLANK(Spreadsheet!C1192)),AND(NOT(ISBLANK(Spreadsheet!C1192)),NOT(ISBLANK(Spreadsheet!D1192)))),TRUE,ISNUMBER(MATCH(TRUE,EXACT(Spreadsheet!L1192,MaritalStatus),0)))</f>
        <v>1</v>
      </c>
      <c r="AR982" s="5" t="b">
        <f ca="1">IF(ISERROR(DATEVALUE(TEXT(Spreadsheet!M1192,"mm/dd/yyyy")) &gt; TODAY()),IF(ISBLANK(Spreadsheet!M1192),TRUE,FALSE),IF(DATEVALUE(TEXT(Spreadsheet!M1192,"mm/dd/yyyy")) &gt; TODAY(),FALSE,TRUE))</f>
        <v>1</v>
      </c>
      <c r="AS982" s="5" t="b">
        <f>OR(ISBLANK(Spreadsheet!N1192),LEN(Spreadsheet!N1192)&lt;=100)</f>
        <v>1</v>
      </c>
      <c r="AT982" s="5" t="b">
        <f>OR(ISBLANK(Spreadsheet!O1192),UPPER(Spreadsheet!O1192)="YES")</f>
        <v>1</v>
      </c>
      <c r="AU982" s="5" t="b">
        <f>OR(ISBLANK(Spreadsheet!P1192),UPPER(Spreadsheet!P1192)="YES")</f>
        <v>1</v>
      </c>
      <c r="AV982" s="5" t="b">
        <f t="array" ref="AV982">IF(ISBLANK(Spreadsheet!Q1192),TRUE,ISNUMBER(MATCH(TRUE,EXACT(Spreadsheet!Q1192,OnGroupsPriorIns),0)))</f>
        <v>1</v>
      </c>
      <c r="AW982" s="5" t="b">
        <f>OR(ISBLANK(Spreadsheet!R1192),UPPER(Spreadsheet!R1192)="YES")</f>
        <v>1</v>
      </c>
      <c r="AX982" s="5" t="b">
        <f>OR(ISBLANK(Spreadsheet!S1192),UPPER(Spreadsheet!S1192)="YES")</f>
        <v>1</v>
      </c>
      <c r="AY982" s="5" t="b">
        <f>OR(AND(ISBLANK(Spreadsheet!C1192),LEN(Spreadsheet!T1192)=0),AND(NOT(ISBLANK(Spreadsheet!C1192)),LEN(Spreadsheet!T1192)&gt;0,LEN(Spreadsheet!T1192)&lt;=50))</f>
        <v>1</v>
      </c>
      <c r="AZ982" s="5" t="b">
        <f>OR(LEN(Spreadsheet!U1192)=0,AND(LEN(Spreadsheet!U1192)&gt;0,LEN(Spreadsheet!U1192)&lt;=50))</f>
        <v>1</v>
      </c>
      <c r="BA982" s="5" t="b">
        <f>OR(AND(ISBLANK(Spreadsheet!C1192),LEN(Spreadsheet!V1192)=0),AND(NOT(ISBLANK(Spreadsheet!C1192)),LEN(Spreadsheet!V1192)&gt;0,LEN(Spreadsheet!V1192)&lt;=50))</f>
        <v>1</v>
      </c>
      <c r="BB982" s="5" t="b">
        <f t="array" ref="BB982">IF(AND(ISBLANK(Spreadsheet!C1192),LEN(Spreadsheet!W1192)=0),TRUE,ISNUMBER(MATCH(TRUE,EXACT(Spreadsheet!W1192,States),0)))</f>
        <v>1</v>
      </c>
      <c r="BC982" s="5" t="b">
        <f>OR(AND(ISBLANK(Spreadsheet!C1192),LEN(Spreadsheet!X1192)=0),AND(NOT(ISBLANK(Spreadsheet!C1192)),LEN(Spreadsheet!X1192)&gt;0,LEN(Spreadsheet!X1192)=5,ISNUMBER(VALUE(Spreadsheet!X1192))))</f>
        <v>1</v>
      </c>
      <c r="BD982" s="5" t="b">
        <f>OR(ISBLANK(Spreadsheet!Z1192),LEN(Spreadsheet!Z1192)&lt;=50)</f>
        <v>1</v>
      </c>
      <c r="BE982" s="5" t="b">
        <f>ISBLANK(Spreadsheet!AA1192)</f>
        <v>1</v>
      </c>
      <c r="BF982" s="5" t="b">
        <f>ISBLANK(Spreadsheet!AB1192)</f>
        <v>1</v>
      </c>
      <c r="BG982" s="5" t="b">
        <f>IF(ISERROR(DATEVALUE(TEXT(Spreadsheet!AC1192,"mm/dd/yyyy")) &gt; DATEVALUE(TEXT(Spreadsheet!J1192,"mm/dd/yyyy"))),IF(OR(AND(ISBLANK(Spreadsheet!AC1192),ISBLANK(Spreadsheet!C1192)),AND(NOT(ISBLANK(Spreadsheet!C1192)),ISBLANK(Spreadsheet!AC1192),NOT(ISBLANK(Spreadsheet!D1192)))),TRUE,FALSE),IF(DATEVALUE(TEXT(Spreadsheet!AC1192,"mm/dd/yyyy")) &gt; DATEVALUE(TEXT(Spreadsheet!J1192,"mm/dd/yyyy")),TRUE,FALSE))</f>
        <v>1</v>
      </c>
      <c r="BH982" s="5" t="b">
        <f>OR(AND(ISBLANK(Spreadsheet!C1192),ISBLANK(Spreadsheet!AE1192)),AND(NOT(ISBLANK(Spreadsheet!C1192)),NOT(ISBLANK(Spreadsheet!D1192)),ISBLANK(Spreadsheet!AE1192)),AND(NOT(ISBLANK(Spreadsheet!C1192)),ISBLANK(Spreadsheet!D1192),NOT(ISBLANK(Spreadsheet!AE1192)),LEN(Spreadsheet!AE1192)&lt;=100))</f>
        <v>1</v>
      </c>
      <c r="BI982" s="5" t="b">
        <f t="array" ref="BI982">IF(ISBLANK(Spreadsheet!AF1192),TRUE,ISNUMBER(MATCH(TRUE,EXACT(Spreadsheet!AF1192,CobraShortReasons),0)))</f>
        <v>1</v>
      </c>
      <c r="BJ982" s="5" t="b">
        <f ca="1">IF(ISERROR(DATEVALUE(TEXT(Spreadsheet!AG1192,"mm/dd/yyyy")) &gt; TODAY()),IF(ISBLANK(Spreadsheet!AG1192),TRUE,FALSE),IF(DATEVALUE(TEXT(Spreadsheet!AG1192,"mm/dd/yyyy")) &gt; TODAY(),FALSE,TRUE))</f>
        <v>1</v>
      </c>
      <c r="BK982" s="5" t="b">
        <f>OR(ISBLANK(Spreadsheet!AH1192),LEN(Spreadsheet!AH1192)&lt;=25)</f>
        <v>1</v>
      </c>
      <c r="BL982" s="5" t="b">
        <f t="array" aca="1" ref="BL982" ca="1">IF(ISBLANK(Spreadsheet!AI1192),TRUE,ISNUMBER(MATCH(TRUE,EXACT(Spreadsheet!AI1192,INDIRECT(Spreadsheet!$D$2)),0)))</f>
        <v>1</v>
      </c>
      <c r="BM982" s="5" t="b">
        <f t="array" aca="1" ref="BM982" ca="1">IF(ISBLANK(Spreadsheet!AJ1192),TRUE,ISNUMBER(MATCH(TRUE,EXACT(Spreadsheet!AJ1192,INDIRECT(Spreadsheet!BJ982)),0)))</f>
        <v>1</v>
      </c>
      <c r="BN982" s="5" t="b">
        <f t="array" ref="BN982">IF(ISBLANK(Spreadsheet!AK1192),TRUE,ISNUMBER(MATCH(TRUE,EXACT(Spreadsheet!AK1192,DentalPlans),0)))</f>
        <v>1</v>
      </c>
      <c r="BO982" s="5" t="b">
        <f t="array" aca="1" ref="BO982" ca="1">IF(ISBLANK(Spreadsheet!AL1192),TRUE,ISNUMBER(MATCH(TRUE,EXACT(Spreadsheet!AL1192,INDIRECT(Spreadsheet!BK982)),0)))</f>
        <v>1</v>
      </c>
      <c r="BP982" s="5" t="b">
        <f t="array" ref="BP982">IF(ISBLANK(Spreadsheet!AM1192),TRUE,ISNUMBER(MATCH(TRUE,EXACT(Spreadsheet!AM1192,VisionPlans),0)))</f>
        <v>1</v>
      </c>
      <c r="BQ982" s="5" t="b">
        <f t="array" aca="1" ref="BQ982" ca="1">IF(ISBLANK(Spreadsheet!AN1192),TRUE,ISNUMBER(MATCH(TRUE,EXACT(Spreadsheet!AN1192,INDIRECT(Spreadsheet!BL982)),0)))</f>
        <v>1</v>
      </c>
      <c r="BR982" s="5" t="b">
        <f t="array" ref="BR982">IF(ISBLANK(Spreadsheet!AO1192),TRUE,ISNUMBER(MATCH(TRUE,EXACT(Spreadsheet!AO1192,LifeBenefitClasses),0)))</f>
        <v>1</v>
      </c>
      <c r="BS982" s="5" t="b">
        <f>IF(OR(ISBLANK(Spreadsheet!AO1192), Spreadsheet!AO1192="Waive"),IF(ISBLANK(Spreadsheet!AP1192),TRUE,FALSE),IF(OR(AND(NOT(ISBLANK(Spreadsheet!AO1192)),ISBLANK(Spreadsheet!AP1192)),NOT(ISNUMBER(VALUE(Spreadsheet!AP1192)))),FALSE,IF(OR(AND(Spreadsheet!AP1192&lt;6,MOD(Spreadsheet!AP1192*10,5)=0), MOD(Spreadsheet!AP1192,5000)=0),TRUE,FALSE)))</f>
        <v>1</v>
      </c>
      <c r="BT982" s="5" t="b">
        <f t="array" ref="BT982">IF(ISBLANK(Spreadsheet!AQ1192),TRUE,ISNUMBER(MATCH(TRUE,EXACT(Spreadsheet!AQ1192,EnrollWaive),0)))</f>
        <v>1</v>
      </c>
      <c r="BU982" s="5" t="b">
        <f t="array" ref="BU982">IF(ISBLANK(Spreadsheet!AR1192),TRUE,ISNUMBER(MATCH(TRUE,EXACT(Spreadsheet!AR1192,LifeBenefitClasses),0)))</f>
        <v>1</v>
      </c>
      <c r="BV982" s="5" t="b">
        <f>IF(OR(ISBLANK(Spreadsheet!AR1192), Spreadsheet!AR1192="Waive"),IF(ISBLANK(Spreadsheet!AS1192),TRUE,FALSE),IF(OR(AND(NOT(ISBLANK(Spreadsheet!AR1192)),ISBLANK(Spreadsheet!AS1192)),NOT(ISNUMBER(VALUE(Spreadsheet!AS1192)))),FALSE,IF(OR(AND(Spreadsheet!AS1192&lt;6,MOD(Spreadsheet!AS1192*10,5)=0), MOD(Spreadsheet!AS1192,10000)=0),TRUE,FALSE)))</f>
        <v>1</v>
      </c>
      <c r="BW982" s="5" t="b">
        <f t="array" ref="BW982">IF(ISBLANK(Spreadsheet!AT1192),TRUE,ISNUMBER(MATCH(TRUE,EXACT(Spreadsheet!AT1192,LifeBenefitClasses),0)))</f>
        <v>1</v>
      </c>
      <c r="BX982" s="5" t="b">
        <f>IF(OR(ISBLANK(Spreadsheet!AT1192), Spreadsheet!AT1192="Waive"),IF(ISBLANK(Spreadsheet!AU1192),TRUE,FALSE),IF(OR(AND(NOT(ISBLANK(Spreadsheet!AT1192)),ISBLANK(Spreadsheet!AU1192)),NOT(ISNUMBER(VALUE(Spreadsheet!AU1192)))),FALSE,IF(AND(NOT(OR(ISBLANK(Spreadsheet!AT1192),Spreadsheet!AT1192="Waive")),NOT(OR(ISBLANK(Spreadsheet!AR1192),Spreadsheet!AR1192="Waive")),MOD(Spreadsheet!AU1192,5000)=0, Spreadsheet!AU1192&lt;=(Spreadsheet!AS1192*0.5)),TRUE,FALSE)))</f>
        <v>1</v>
      </c>
      <c r="BY982" s="5" t="b">
        <f t="array" ref="BY982">IF(ISBLANK(Spreadsheet!AV1192),TRUE,ISNUMBER(MATCH(TRUE,EXACT(Spreadsheet!AV1192,EnrollWaive),0)))</f>
        <v>1</v>
      </c>
      <c r="BZ982" s="5" t="b">
        <f t="array" ref="BZ982">IF(ISBLANK(Spreadsheet!AW1192),TRUE,ISNUMBER(MATCH(TRUE,EXACT(Spreadsheet!AW1192,LifeBenefitClasses),0)))</f>
        <v>1</v>
      </c>
      <c r="CA982" s="5" t="b">
        <f t="array" ref="CA982">IF(ISBLANK(Spreadsheet!AX1192),TRUE,ISNUMBER(MATCH(TRUE,EXACT(Spreadsheet!AX1192,LifeBenefitClasses),0)))</f>
        <v>1</v>
      </c>
      <c r="CB982" s="5" t="b">
        <f t="array" ref="CB982">IF(ISBLANK(Spreadsheet!AY1192),TRUE,ISNUMBER(MATCH(TRUE,EXACT(Spreadsheet!AY1192,LifeBenefitClasses),0)))</f>
        <v>1</v>
      </c>
      <c r="CC982" s="5" t="b">
        <f t="array" ref="CC982">IF(ISBLANK(Spreadsheet!AZ1192),TRUE,ISNUMBER(MATCH(TRUE,EXACT(Spreadsheet!AZ1192,LifeBenefitClasses),0)))</f>
        <v>1</v>
      </c>
      <c r="CD982" s="5" t="b">
        <f t="array" ref="CD982">IF(ISBLANK(Spreadsheet!BA1192),TRUE,ISNUMBER(MATCH(TRUE,EXACT(Spreadsheet!BA1192,LifeBenefitClasses),0)))</f>
        <v>1</v>
      </c>
      <c r="CE982" s="5" t="b">
        <f>IF(OR(ISBLANK(Spreadsheet!BA1192), Spreadsheet!BA1192="Waive"),IF(ISBLANK(Spreadsheet!BB1192),TRUE,FALSE),IF(OR(AND(NOT(ISBLANK(Spreadsheet!BA1192)),ISBLANK(Spreadsheet!BB1192)),NOT(ISNUMBER(VALUE(Spreadsheet!BB1192))),ISBLANK(Spreadsheet!BC1192),NOT(ISNUMBER(VALUE(Spreadsheet!BC1192)))),FALSE,IF(AND(Spreadsheet!BB1192&gt;=50000,Spreadsheet!BB1192&lt;=250000,MOD(Spreadsheet!BB1192,10000)=0,Spreadsheet!BB1192&lt;=(10*Spreadsheet!BC1192)),TRUE,FALSE)))</f>
        <v>1</v>
      </c>
      <c r="CF982" s="5" t="b">
        <f>IF(NOT(ISBLANK(Spreadsheet!BC982)),AND(ISNUMBER(VALUE(Spreadsheet!BC982)),Spreadsheet!BC982&gt;0),AND(OR(ISBLANK(Spreadsheet!AO982),Spreadsheet!AO982="Waive",AND(NOT(OR(ISBLANK(Spreadsheet!AO982),Spreadsheet!AO982="Waive")),Spreadsheet!AP982&gt;=6)),OR(ISBLANK(Spreadsheet!AR982),AND(NOT(OR(ISBLANK(Spreadsheet!AR982),Spreadsheet!AR982="Waive")),Spreadsheet!AS982&gt;=6)),OR(ISBLANK(Spreadsheet!AW982)),OR(ISBLANK(Spreadsheet!AX982)),OR(ISBLANK(Spreadsheet!AY982)),OR(ISBLANK(Spreadsheet!AZ982)),OR(ISBLANK(Spreadsheet!BA982),Spreadsheet!BA982="Waive")))</f>
        <v>1</v>
      </c>
      <c r="CG982" s="5" t="b">
        <f t="shared" ca="1" si="73"/>
        <v>1</v>
      </c>
    </row>
    <row r="983" spans="8:85" x14ac:dyDescent="0.3">
      <c r="H983" s="5">
        <f t="shared" ca="1" si="70"/>
        <v>2</v>
      </c>
      <c r="I983" s="5" t="str">
        <f t="shared" ca="1" si="71"/>
        <v/>
      </c>
      <c r="J983" s="5" t="str">
        <f>IF(AND(NOT(ISBLANK(Spreadsheet!C1193)),ISBLANK(Spreadsheet!D1193)),Spreadsheet!F1193&amp;" "&amp;Spreadsheet!H1193,"")</f>
        <v/>
      </c>
      <c r="K983" s="5">
        <f>IF(AND(NOT(ISBLANK(Spreadsheet!C1193)),ISBLANK(Spreadsheet!D1193)),COUNTIFS(Spreadsheet!E$786:E1194,"=Child",Spreadsheet!C$786:C1194, "="&amp;Spreadsheet!C1193) + COUNTIFS(Spreadsheet!E$786:E1194,"=Step-child",Spreadsheet!C$786:C1194, "="&amp;Spreadsheet!C1193),0)</f>
        <v>0</v>
      </c>
      <c r="L983" s="5">
        <f>IF(NOT(ISBLANK(J983)),COUNTIFS(Spreadsheet!E$786:E1194,"=Wife",Spreadsheet!C$786:C1194, "="&amp;Spreadsheet!C1193) + COUNTIFS(Spreadsheet!E$786:E1194,"=Husband",Spreadsheet!C$786:C1194, "="&amp;Spreadsheet!C1193),0)</f>
        <v>0</v>
      </c>
      <c r="M983" s="5">
        <f>IF(NOT(ISBLANK(Spreadsheet!AJ1193)),VLOOKUP(Spreadsheet!AJ1193,'Drop Downs'!$P$2:$R$16,3,FALSE),0)</f>
        <v>0</v>
      </c>
      <c r="N983" s="5">
        <f>IF(NOT(ISBLANK(Spreadsheet!AJ1193)), VLOOKUP(Spreadsheet!AJ1193,'Drop Downs'!$P$2:$R$16,2,FALSE),0)</f>
        <v>0</v>
      </c>
      <c r="O983" s="5">
        <f>IF(NOT(ISBLANK(Spreadsheet!AL1193)),VLOOKUP(Spreadsheet!AL1193,'Drop Downs'!$P$2:$R$16,3,FALSE), 0)</f>
        <v>0</v>
      </c>
      <c r="P983" s="5">
        <f>IF(NOT(ISBLANK(Spreadsheet!AL1193)),VLOOKUP(Spreadsheet!AL1193,'Drop Downs'!$P$2:$R$16,2,FALSE),0)</f>
        <v>0</v>
      </c>
      <c r="Q983" s="5">
        <f>IF(NOT(ISBLANK(Spreadsheet!AN1193)),VLOOKUP(Spreadsheet!AN1193,'Drop Downs'!$P$2:$R$16,3,FALSE),0)</f>
        <v>0</v>
      </c>
      <c r="R983" s="5">
        <f>IF(NOT(ISBLANK(Spreadsheet!AN1193)),VLOOKUP(Spreadsheet!AN1193,'Drop Downs'!$P$2:$R$16,2,FALSE),0)</f>
        <v>0</v>
      </c>
      <c r="S983" s="5" t="str">
        <f>IF(OR(M983&gt;K983,N983&gt;L983,O983&gt;K983, Q983&gt;K983,N983&gt;L983, P983&gt;L983, R983&gt;L983),"Member currently has a coverage election over what he/she needs.  Please add more dependents or adjust the coverage election.","")&amp;(IF(AND(NOT(ISBLANK(Spreadsheet!C1193)),NOT(ISBLANK(Spreadsheet!D1193)),ISBLANK(Spreadsheet!E1193)),"Dependent lacks a relationship to member.Please select one from the drop-down.",""))</f>
        <v/>
      </c>
      <c r="T983" s="5" t="b">
        <f t="shared" si="72"/>
        <v>1</v>
      </c>
      <c r="U983" s="5" t="b">
        <f>OR(ISBLANK(Spreadsheet!C1193),IF(NOT(ISBLANK(Spreadsheet!D1193)),NOT(ISBLANK(Spreadsheet!E1193)),TRUE))</f>
        <v>1</v>
      </c>
      <c r="V983" s="5" t="b">
        <f>OR(ISBLANK(Spreadsheet!C1193), NOT(ISBLANK(Spreadsheet!I1193)))</f>
        <v>1</v>
      </c>
      <c r="W983" s="5" t="b">
        <f>OR(ISBLANK(Spreadsheet!D1193),NOT(ISBLANK(Spreadsheet!C1193)))</f>
        <v>1</v>
      </c>
      <c r="X983" s="155" t="str">
        <f>REPT("0",MIN(FIND({1,2,3,4,5,6,7,8,9},Spreadsheet!C1193&amp;"123456789"))-1)&amp;IF(ISBLANK(Spreadsheet!C1193),"",SUMPRODUCT(MID(0&amp;Spreadsheet!C1193,LARGE(INDEX(ISNUMBER(--MID(Spreadsheet!C1193,ROW($1:$225),1))*
 ROW($1:$225),0),ROW($1:$225))+1,1)*10^ROW($1:$225)/10))</f>
        <v/>
      </c>
      <c r="Y983" s="5" t="b">
        <f>IF(NOT(ISBLANK(Spreadsheet!C1193)),IF(AND(ISNUMBER(VALUE(Spreadsheet!C1193)), LEN(Spreadsheet!C1193)=9),TRUE,FALSE),TRUE)</f>
        <v>1</v>
      </c>
      <c r="Z983" s="155" t="str">
        <f>REPT("0",MIN(FIND({1,2,3,4,5,6,7,8,9},Spreadsheet!D1193&amp;"123456789"))-1)&amp;IF(ISBLANK(Spreadsheet!D1193),"",SUMPRODUCT(MID(0&amp;Spreadsheet!D1193,LARGE(INDEX(ISNUMBER(--MID(Spreadsheet!D1193,ROW($1:$225),1))*
 ROW($1:$225),0),ROW($1:$225))+1,1)*10^ROW($1:$225)/10))</f>
        <v/>
      </c>
      <c r="AA983" s="5" t="b">
        <f>IF(AND(NOT(ISBLANK(Spreadsheet!D1193)),NOT(ISBLANK(Spreadsheet!C1193))),IF(AND(ISNUMBER(VALUE(Spreadsheet!D1193)), LEN(Spreadsheet!D1193)=9),TRUE,FALSE),IF(AND(NOT(ISBLANK(Spreadsheet!D1193)),ISBLANK(Spreadsheet!C1193)),FALSE,TRUE))</f>
        <v>1</v>
      </c>
      <c r="AB983" s="5" t="b">
        <f>OR(ISBLANK(Spreadsheet!Y983),IF(NOT(ISBLANK(Spreadsheet!Y983)),LEN(Spreadsheet!Y983)=10,ISNUMBER(VALUE(Spreadsheet!Y983))))</f>
        <v>1</v>
      </c>
      <c r="AC983" s="5" t="b">
        <f>OR(ISBLANK(Spreadsheet!AI1193), AND(NOT(ISBLANK(Spreadsheet!AJ1193)), NOT(ISNUMBER(SEARCH("Waive",Spreadsheet!AJ1193)))))</f>
        <v>1</v>
      </c>
      <c r="AD983" s="5" t="b">
        <f>OR(ISBLANK(Spreadsheet!AK1193), AND(NOT(ISBLANK(Spreadsheet!AL1193)), NOT(ISNUMBER(SEARCH("Waive",Spreadsheet!AL1193)))))</f>
        <v>1</v>
      </c>
      <c r="AE983" s="5" t="b">
        <f>OR(ISBLANK(Spreadsheet!AM1193), AND(NOT(ISBLANK(Spreadsheet!AN1193)), NOT(ISNUMBER(SEARCH("Waive", Spreadsheet!AN1193)))))</f>
        <v>1</v>
      </c>
      <c r="AF983" s="5" t="b">
        <f>OR(ISBLANK(Spreadsheet!C1193), NOT(ISBLANK(Spreadsheet!D1193)),NOT(ISBLANK(Spreadsheet!L1193)))</f>
        <v>1</v>
      </c>
      <c r="AG983" s="5" t="b">
        <f>IF(AND(NOT(ISBLANK(Spreadsheet!C1193)), NOT(ISBLANK(Spreadsheet!D1193)),Spreadsheet!C1193&lt;&gt;Spreadsheet!D1193),IF(ISERROR(VLOOKUP(Spreadsheet!C1193, Spreadsheet!$C$6:'Spreadsheet'!$C1192,1,FALSE)), FALSE, TRUE),TRUE)</f>
        <v>1</v>
      </c>
      <c r="AH983" s="5" t="b">
        <f>Spreadsheet!$B$2=Spreadsheet!AD983</f>
        <v>1</v>
      </c>
      <c r="AI983" s="5" t="b">
        <f>IF(ISBLANK(Spreadsheet!G1193),TRUE,IF(OR(LEN(Spreadsheet!G1193)&gt;1,ISNUMBER(VALUE(Spreadsheet!G1193))),FALSE,TRUE))</f>
        <v>1</v>
      </c>
      <c r="AJ983" s="5" t="b">
        <f>OR(ISBLANK(Spreadsheet!C1193), NOT(ISBLANK(Spreadsheet!B1193)), NOT(ISBLANK(Spreadsheet!D1193)))</f>
        <v>1</v>
      </c>
      <c r="AK983" s="5" t="b">
        <f t="array" ref="AK983">IF(OR(AND(ISBLANK(Spreadsheet!E1193),ISBLANK(Spreadsheet!D1193),NOT(ISBLANK(Spreadsheet!C1193))),AND(ISBLANK(Spreadsheet!E1193),ISBLANK(Spreadsheet!D1193),ISBLANK(Spreadsheet!C1193))),TRUE,ISNUMBER(MATCH(TRUE,EXACT(Spreadsheet!E1193,Relationships),0)))</f>
        <v>1</v>
      </c>
      <c r="AL983" s="5" t="b">
        <f>IF(NOT(ISBLANK(Spreadsheet!C1193)),IF(OR(ISBLANK(Spreadsheet!F1193),LEN(Spreadsheet!F1193)&gt;40),FALSE,TRUE),TRUE)</f>
        <v>1</v>
      </c>
      <c r="AM983" s="5" t="b">
        <f>IF(NOT(ISBLANK(Spreadsheet!C1193)),IF(OR(ISBLANK(Spreadsheet!H1193),LEN(Spreadsheet!H1193)&gt;40),FALSE,TRUE),TRUE)</f>
        <v>1</v>
      </c>
      <c r="AN983" s="5" t="b">
        <f t="array" ref="AN983">IF(ISBLANK(Spreadsheet!I1193),TRUE,ISNUMBER(MATCH(TRUE,EXACT(Spreadsheet!I1193,GenderValues),0)))</f>
        <v>1</v>
      </c>
      <c r="AO983" s="5" t="b">
        <f ca="1">IF(ISERROR(DATEVALUE(TEXT(Spreadsheet!J1193,"mm/dd/yyyy")) &gt; TODAY()),IF(AND(ISBLANK(Spreadsheet!J1193),ISBLANK(Spreadsheet!C1193)),TRUE,FALSE),IF(DATEVALUE(TEXT(Spreadsheet!J1193,"mm/dd/yyyy")) &gt; TODAY(),FALSE,TRUE))</f>
        <v>1</v>
      </c>
      <c r="AP983" s="5" t="b">
        <f>OR(ISBLANK(Spreadsheet!K1193),LEN(Spreadsheet!K1193)&lt;=100)</f>
        <v>1</v>
      </c>
      <c r="AQ983" s="5" t="b">
        <f t="array" ref="AQ983">IF(OR(AND(ISBLANK(Spreadsheet!L1193),ISBLANK(Spreadsheet!C1193)),AND(NOT(ISBLANK(Spreadsheet!C1193)),NOT(ISBLANK(Spreadsheet!D1193)))),TRUE,ISNUMBER(MATCH(TRUE,EXACT(Spreadsheet!L1193,MaritalStatus),0)))</f>
        <v>1</v>
      </c>
      <c r="AR983" s="5" t="b">
        <f ca="1">IF(ISERROR(DATEVALUE(TEXT(Spreadsheet!M1193,"mm/dd/yyyy")) &gt; TODAY()),IF(ISBLANK(Spreadsheet!M1193),TRUE,FALSE),IF(DATEVALUE(TEXT(Spreadsheet!M1193,"mm/dd/yyyy")) &gt; TODAY(),FALSE,TRUE))</f>
        <v>1</v>
      </c>
      <c r="AS983" s="5" t="b">
        <f>OR(ISBLANK(Spreadsheet!N1193),LEN(Spreadsheet!N1193)&lt;=100)</f>
        <v>1</v>
      </c>
      <c r="AT983" s="5" t="b">
        <f>OR(ISBLANK(Spreadsheet!O1193),UPPER(Spreadsheet!O1193)="YES")</f>
        <v>1</v>
      </c>
      <c r="AU983" s="5" t="b">
        <f>OR(ISBLANK(Spreadsheet!P1193),UPPER(Spreadsheet!P1193)="YES")</f>
        <v>1</v>
      </c>
      <c r="AV983" s="5" t="b">
        <f t="array" ref="AV983">IF(ISBLANK(Spreadsheet!Q1193),TRUE,ISNUMBER(MATCH(TRUE,EXACT(Spreadsheet!Q1193,OnGroupsPriorIns),0)))</f>
        <v>1</v>
      </c>
      <c r="AW983" s="5" t="b">
        <f>OR(ISBLANK(Spreadsheet!R1193),UPPER(Spreadsheet!R1193)="YES")</f>
        <v>1</v>
      </c>
      <c r="AX983" s="5" t="b">
        <f>OR(ISBLANK(Spreadsheet!S1193),UPPER(Spreadsheet!S1193)="YES")</f>
        <v>1</v>
      </c>
      <c r="AY983" s="5" t="b">
        <f>OR(AND(ISBLANK(Spreadsheet!C1193),LEN(Spreadsheet!T1193)=0),AND(NOT(ISBLANK(Spreadsheet!C1193)),LEN(Spreadsheet!T1193)&gt;0,LEN(Spreadsheet!T1193)&lt;=50))</f>
        <v>1</v>
      </c>
      <c r="AZ983" s="5" t="b">
        <f>OR(LEN(Spreadsheet!U1193)=0,AND(LEN(Spreadsheet!U1193)&gt;0,LEN(Spreadsheet!U1193)&lt;=50))</f>
        <v>1</v>
      </c>
      <c r="BA983" s="5" t="b">
        <f>OR(AND(ISBLANK(Spreadsheet!C1193),LEN(Spreadsheet!V1193)=0),AND(NOT(ISBLANK(Spreadsheet!C1193)),LEN(Spreadsheet!V1193)&gt;0,LEN(Spreadsheet!V1193)&lt;=50))</f>
        <v>1</v>
      </c>
      <c r="BB983" s="5" t="b">
        <f t="array" ref="BB983">IF(AND(ISBLANK(Spreadsheet!C1193),LEN(Spreadsheet!W1193)=0),TRUE,ISNUMBER(MATCH(TRUE,EXACT(Spreadsheet!W1193,States),0)))</f>
        <v>1</v>
      </c>
      <c r="BC983" s="5" t="b">
        <f>OR(AND(ISBLANK(Spreadsheet!C1193),LEN(Spreadsheet!X1193)=0),AND(NOT(ISBLANK(Spreadsheet!C1193)),LEN(Spreadsheet!X1193)&gt;0,LEN(Spreadsheet!X1193)=5,ISNUMBER(VALUE(Spreadsheet!X1193))))</f>
        <v>1</v>
      </c>
      <c r="BD983" s="5" t="b">
        <f>OR(ISBLANK(Spreadsheet!Z1193),LEN(Spreadsheet!Z1193)&lt;=50)</f>
        <v>1</v>
      </c>
      <c r="BE983" s="5" t="b">
        <f>ISBLANK(Spreadsheet!AA1193)</f>
        <v>1</v>
      </c>
      <c r="BF983" s="5" t="b">
        <f>ISBLANK(Spreadsheet!AB1193)</f>
        <v>1</v>
      </c>
      <c r="BG983" s="5" t="b">
        <f>IF(ISERROR(DATEVALUE(TEXT(Spreadsheet!AC1193,"mm/dd/yyyy")) &gt; DATEVALUE(TEXT(Spreadsheet!J1193,"mm/dd/yyyy"))),IF(OR(AND(ISBLANK(Spreadsheet!AC1193),ISBLANK(Spreadsheet!C1193)),AND(NOT(ISBLANK(Spreadsheet!C1193)),ISBLANK(Spreadsheet!AC1193),NOT(ISBLANK(Spreadsheet!D1193)))),TRUE,FALSE),IF(DATEVALUE(TEXT(Spreadsheet!AC1193,"mm/dd/yyyy")) &gt; DATEVALUE(TEXT(Spreadsheet!J1193,"mm/dd/yyyy")),TRUE,FALSE))</f>
        <v>1</v>
      </c>
      <c r="BH983" s="5" t="b">
        <f>OR(AND(ISBLANK(Spreadsheet!C1193),ISBLANK(Spreadsheet!AE1193)),AND(NOT(ISBLANK(Spreadsheet!C1193)),NOT(ISBLANK(Spreadsheet!D1193)),ISBLANK(Spreadsheet!AE1193)),AND(NOT(ISBLANK(Spreadsheet!C1193)),ISBLANK(Spreadsheet!D1193),NOT(ISBLANK(Spreadsheet!AE1193)),LEN(Spreadsheet!AE1193)&lt;=100))</f>
        <v>1</v>
      </c>
      <c r="BI983" s="5" t="b">
        <f t="array" ref="BI983">IF(ISBLANK(Spreadsheet!AF1193),TRUE,ISNUMBER(MATCH(TRUE,EXACT(Spreadsheet!AF1193,CobraShortReasons),0)))</f>
        <v>1</v>
      </c>
      <c r="BJ983" s="5" t="b">
        <f ca="1">IF(ISERROR(DATEVALUE(TEXT(Spreadsheet!AG1193,"mm/dd/yyyy")) &gt; TODAY()),IF(ISBLANK(Spreadsheet!AG1193),TRUE,FALSE),IF(DATEVALUE(TEXT(Spreadsheet!AG1193,"mm/dd/yyyy")) &gt; TODAY(),FALSE,TRUE))</f>
        <v>1</v>
      </c>
      <c r="BK983" s="5" t="b">
        <f>OR(ISBLANK(Spreadsheet!AH1193),LEN(Spreadsheet!AH1193)&lt;=25)</f>
        <v>1</v>
      </c>
      <c r="BL983" s="5" t="b">
        <f t="array" aca="1" ref="BL983" ca="1">IF(ISBLANK(Spreadsheet!AI1193),TRUE,ISNUMBER(MATCH(TRUE,EXACT(Spreadsheet!AI1193,INDIRECT(Spreadsheet!$D$2)),0)))</f>
        <v>1</v>
      </c>
      <c r="BM983" s="5" t="b">
        <f t="array" aca="1" ref="BM983" ca="1">IF(ISBLANK(Spreadsheet!AJ1193),TRUE,ISNUMBER(MATCH(TRUE,EXACT(Spreadsheet!AJ1193,INDIRECT(Spreadsheet!BJ983)),0)))</f>
        <v>1</v>
      </c>
      <c r="BN983" s="5" t="b">
        <f t="array" ref="BN983">IF(ISBLANK(Spreadsheet!AK1193),TRUE,ISNUMBER(MATCH(TRUE,EXACT(Spreadsheet!AK1193,DentalPlans),0)))</f>
        <v>1</v>
      </c>
      <c r="BO983" s="5" t="b">
        <f t="array" aca="1" ref="BO983" ca="1">IF(ISBLANK(Spreadsheet!AL1193),TRUE,ISNUMBER(MATCH(TRUE,EXACT(Spreadsheet!AL1193,INDIRECT(Spreadsheet!BK983)),0)))</f>
        <v>1</v>
      </c>
      <c r="BP983" s="5" t="b">
        <f t="array" ref="BP983">IF(ISBLANK(Spreadsheet!AM1193),TRUE,ISNUMBER(MATCH(TRUE,EXACT(Spreadsheet!AM1193,VisionPlans),0)))</f>
        <v>1</v>
      </c>
      <c r="BQ983" s="5" t="b">
        <f t="array" aca="1" ref="BQ983" ca="1">IF(ISBLANK(Spreadsheet!AN1193),TRUE,ISNUMBER(MATCH(TRUE,EXACT(Spreadsheet!AN1193,INDIRECT(Spreadsheet!BL983)),0)))</f>
        <v>1</v>
      </c>
      <c r="BR983" s="5" t="b">
        <f t="array" ref="BR983">IF(ISBLANK(Spreadsheet!AO1193),TRUE,ISNUMBER(MATCH(TRUE,EXACT(Spreadsheet!AO1193,LifeBenefitClasses),0)))</f>
        <v>1</v>
      </c>
      <c r="BS983" s="5" t="b">
        <f>IF(OR(ISBLANK(Spreadsheet!AO1193), Spreadsheet!AO1193="Waive"),IF(ISBLANK(Spreadsheet!AP1193),TRUE,FALSE),IF(OR(AND(NOT(ISBLANK(Spreadsheet!AO1193)),ISBLANK(Spreadsheet!AP1193)),NOT(ISNUMBER(VALUE(Spreadsheet!AP1193)))),FALSE,IF(OR(AND(Spreadsheet!AP1193&lt;6,MOD(Spreadsheet!AP1193*10,5)=0), MOD(Spreadsheet!AP1193,5000)=0),TRUE,FALSE)))</f>
        <v>1</v>
      </c>
      <c r="BT983" s="5" t="b">
        <f t="array" ref="BT983">IF(ISBLANK(Spreadsheet!AQ1193),TRUE,ISNUMBER(MATCH(TRUE,EXACT(Spreadsheet!AQ1193,EnrollWaive),0)))</f>
        <v>1</v>
      </c>
      <c r="BU983" s="5" t="b">
        <f t="array" ref="BU983">IF(ISBLANK(Spreadsheet!AR1193),TRUE,ISNUMBER(MATCH(TRUE,EXACT(Spreadsheet!AR1193,LifeBenefitClasses),0)))</f>
        <v>1</v>
      </c>
      <c r="BV983" s="5" t="b">
        <f>IF(OR(ISBLANK(Spreadsheet!AR1193), Spreadsheet!AR1193="Waive"),IF(ISBLANK(Spreadsheet!AS1193),TRUE,FALSE),IF(OR(AND(NOT(ISBLANK(Spreadsheet!AR1193)),ISBLANK(Spreadsheet!AS1193)),NOT(ISNUMBER(VALUE(Spreadsheet!AS1193)))),FALSE,IF(OR(AND(Spreadsheet!AS1193&lt;6,MOD(Spreadsheet!AS1193*10,5)=0), MOD(Spreadsheet!AS1193,10000)=0),TRUE,FALSE)))</f>
        <v>1</v>
      </c>
      <c r="BW983" s="5" t="b">
        <f t="array" ref="BW983">IF(ISBLANK(Spreadsheet!AT1193),TRUE,ISNUMBER(MATCH(TRUE,EXACT(Spreadsheet!AT1193,LifeBenefitClasses),0)))</f>
        <v>1</v>
      </c>
      <c r="BX983" s="5" t="b">
        <f>IF(OR(ISBLANK(Spreadsheet!AT1193), Spreadsheet!AT1193="Waive"),IF(ISBLANK(Spreadsheet!AU1193),TRUE,FALSE),IF(OR(AND(NOT(ISBLANK(Spreadsheet!AT1193)),ISBLANK(Spreadsheet!AU1193)),NOT(ISNUMBER(VALUE(Spreadsheet!AU1193)))),FALSE,IF(AND(NOT(OR(ISBLANK(Spreadsheet!AT1193),Spreadsheet!AT1193="Waive")),NOT(OR(ISBLANK(Spreadsheet!AR1193),Spreadsheet!AR1193="Waive")),MOD(Spreadsheet!AU1193,5000)=0, Spreadsheet!AU1193&lt;=(Spreadsheet!AS1193*0.5)),TRUE,FALSE)))</f>
        <v>1</v>
      </c>
      <c r="BY983" s="5" t="b">
        <f t="array" ref="BY983">IF(ISBLANK(Spreadsheet!AV1193),TRUE,ISNUMBER(MATCH(TRUE,EXACT(Spreadsheet!AV1193,EnrollWaive),0)))</f>
        <v>1</v>
      </c>
      <c r="BZ983" s="5" t="b">
        <f t="array" ref="BZ983">IF(ISBLANK(Spreadsheet!AW1193),TRUE,ISNUMBER(MATCH(TRUE,EXACT(Spreadsheet!AW1193,LifeBenefitClasses),0)))</f>
        <v>1</v>
      </c>
      <c r="CA983" s="5" t="b">
        <f t="array" ref="CA983">IF(ISBLANK(Spreadsheet!AX1193),TRUE,ISNUMBER(MATCH(TRUE,EXACT(Spreadsheet!AX1193,LifeBenefitClasses),0)))</f>
        <v>1</v>
      </c>
      <c r="CB983" s="5" t="b">
        <f t="array" ref="CB983">IF(ISBLANK(Spreadsheet!AY1193),TRUE,ISNUMBER(MATCH(TRUE,EXACT(Spreadsheet!AY1193,LifeBenefitClasses),0)))</f>
        <v>1</v>
      </c>
      <c r="CC983" s="5" t="b">
        <f t="array" ref="CC983">IF(ISBLANK(Spreadsheet!AZ1193),TRUE,ISNUMBER(MATCH(TRUE,EXACT(Spreadsheet!AZ1193,LifeBenefitClasses),0)))</f>
        <v>1</v>
      </c>
      <c r="CD983" s="5" t="b">
        <f t="array" ref="CD983">IF(ISBLANK(Spreadsheet!BA1193),TRUE,ISNUMBER(MATCH(TRUE,EXACT(Spreadsheet!BA1193,LifeBenefitClasses),0)))</f>
        <v>1</v>
      </c>
      <c r="CE983" s="5" t="b">
        <f>IF(OR(ISBLANK(Spreadsheet!BA1193), Spreadsheet!BA1193="Waive"),IF(ISBLANK(Spreadsheet!BB1193),TRUE,FALSE),IF(OR(AND(NOT(ISBLANK(Spreadsheet!BA1193)),ISBLANK(Spreadsheet!BB1193)),NOT(ISNUMBER(VALUE(Spreadsheet!BB1193))),ISBLANK(Spreadsheet!BC1193),NOT(ISNUMBER(VALUE(Spreadsheet!BC1193)))),FALSE,IF(AND(Spreadsheet!BB1193&gt;=50000,Spreadsheet!BB1193&lt;=250000,MOD(Spreadsheet!BB1193,10000)=0,Spreadsheet!BB1193&lt;=(10*Spreadsheet!BC1193)),TRUE,FALSE)))</f>
        <v>1</v>
      </c>
      <c r="CF983" s="5" t="b">
        <f>IF(NOT(ISBLANK(Spreadsheet!BC983)),AND(ISNUMBER(VALUE(Spreadsheet!BC983)),Spreadsheet!BC983&gt;0),AND(OR(ISBLANK(Spreadsheet!AO983),Spreadsheet!AO983="Waive",AND(NOT(OR(ISBLANK(Spreadsheet!AO983),Spreadsheet!AO983="Waive")),Spreadsheet!AP983&gt;=6)),OR(ISBLANK(Spreadsheet!AR983),AND(NOT(OR(ISBLANK(Spreadsheet!AR983),Spreadsheet!AR983="Waive")),Spreadsheet!AS983&gt;=6)),OR(ISBLANK(Spreadsheet!AW983)),OR(ISBLANK(Spreadsheet!AX983)),OR(ISBLANK(Spreadsheet!AY983)),OR(ISBLANK(Spreadsheet!AZ983)),OR(ISBLANK(Spreadsheet!BA983),Spreadsheet!BA983="Waive")))</f>
        <v>1</v>
      </c>
      <c r="CG983" s="5" t="b">
        <f t="shared" ca="1" si="73"/>
        <v>1</v>
      </c>
    </row>
    <row r="984" spans="8:85" x14ac:dyDescent="0.3">
      <c r="H984" s="5">
        <f t="shared" ca="1" si="70"/>
        <v>2</v>
      </c>
      <c r="I984" s="5" t="str">
        <f t="shared" ca="1" si="71"/>
        <v/>
      </c>
      <c r="J984" s="5" t="str">
        <f>IF(AND(NOT(ISBLANK(Spreadsheet!C1194)),ISBLANK(Spreadsheet!D1194)),Spreadsheet!F1194&amp;" "&amp;Spreadsheet!H1194,"")</f>
        <v/>
      </c>
      <c r="K984" s="5">
        <f>IF(AND(NOT(ISBLANK(Spreadsheet!C1194)),ISBLANK(Spreadsheet!D1194)),COUNTIFS(Spreadsheet!E$786:E1195,"=Child",Spreadsheet!C$786:C1195, "="&amp;Spreadsheet!C1194) + COUNTIFS(Spreadsheet!E$786:E1195,"=Step-child",Spreadsheet!C$786:C1195, "="&amp;Spreadsheet!C1194),0)</f>
        <v>0</v>
      </c>
      <c r="L984" s="5">
        <f>IF(NOT(ISBLANK(J984)),COUNTIFS(Spreadsheet!E$786:E1195,"=Wife",Spreadsheet!C$786:C1195, "="&amp;Spreadsheet!C1194) + COUNTIFS(Spreadsheet!E$786:E1195,"=Husband",Spreadsheet!C$786:C1195, "="&amp;Spreadsheet!C1194),0)</f>
        <v>0</v>
      </c>
      <c r="M984" s="5">
        <f>IF(NOT(ISBLANK(Spreadsheet!AJ1194)),VLOOKUP(Spreadsheet!AJ1194,'Drop Downs'!$P$2:$R$16,3,FALSE),0)</f>
        <v>0</v>
      </c>
      <c r="N984" s="5">
        <f>IF(NOT(ISBLANK(Spreadsheet!AJ1194)), VLOOKUP(Spreadsheet!AJ1194,'Drop Downs'!$P$2:$R$16,2,FALSE),0)</f>
        <v>0</v>
      </c>
      <c r="O984" s="5">
        <f>IF(NOT(ISBLANK(Spreadsheet!AL1194)),VLOOKUP(Spreadsheet!AL1194,'Drop Downs'!$P$2:$R$16,3,FALSE), 0)</f>
        <v>0</v>
      </c>
      <c r="P984" s="5">
        <f>IF(NOT(ISBLANK(Spreadsheet!AL1194)),VLOOKUP(Spreadsheet!AL1194,'Drop Downs'!$P$2:$R$16,2,FALSE),0)</f>
        <v>0</v>
      </c>
      <c r="Q984" s="5">
        <f>IF(NOT(ISBLANK(Spreadsheet!AN1194)),VLOOKUP(Spreadsheet!AN1194,'Drop Downs'!$P$2:$R$16,3,FALSE),0)</f>
        <v>0</v>
      </c>
      <c r="R984" s="5">
        <f>IF(NOT(ISBLANK(Spreadsheet!AN1194)),VLOOKUP(Spreadsheet!AN1194,'Drop Downs'!$P$2:$R$16,2,FALSE),0)</f>
        <v>0</v>
      </c>
      <c r="S984" s="5" t="str">
        <f>IF(OR(M984&gt;K984,N984&gt;L984,O984&gt;K984, Q984&gt;K984,N984&gt;L984, P984&gt;L984, R984&gt;L984),"Member currently has a coverage election over what he/she needs.  Please add more dependents or adjust the coverage election.","")&amp;(IF(AND(NOT(ISBLANK(Spreadsheet!C1194)),NOT(ISBLANK(Spreadsheet!D1194)),ISBLANK(Spreadsheet!E1194)),"Dependent lacks a relationship to member.Please select one from the drop-down.",""))</f>
        <v/>
      </c>
      <c r="T984" s="5" t="b">
        <f t="shared" si="72"/>
        <v>1</v>
      </c>
      <c r="U984" s="5" t="b">
        <f>OR(ISBLANK(Spreadsheet!C1194),IF(NOT(ISBLANK(Spreadsheet!D1194)),NOT(ISBLANK(Spreadsheet!E1194)),TRUE))</f>
        <v>1</v>
      </c>
      <c r="V984" s="5" t="b">
        <f>OR(ISBLANK(Spreadsheet!C1194), NOT(ISBLANK(Spreadsheet!I1194)))</f>
        <v>1</v>
      </c>
      <c r="W984" s="5" t="b">
        <f>OR(ISBLANK(Spreadsheet!D1194),NOT(ISBLANK(Spreadsheet!C1194)))</f>
        <v>1</v>
      </c>
      <c r="X984" s="155" t="str">
        <f>REPT("0",MIN(FIND({1,2,3,4,5,6,7,8,9},Spreadsheet!C1194&amp;"123456789"))-1)&amp;IF(ISBLANK(Spreadsheet!C1194),"",SUMPRODUCT(MID(0&amp;Spreadsheet!C1194,LARGE(INDEX(ISNUMBER(--MID(Spreadsheet!C1194,ROW($1:$225),1))*
 ROW($1:$225),0),ROW($1:$225))+1,1)*10^ROW($1:$225)/10))</f>
        <v/>
      </c>
      <c r="Y984" s="5" t="b">
        <f>IF(NOT(ISBLANK(Spreadsheet!C1194)),IF(AND(ISNUMBER(VALUE(Spreadsheet!C1194)), LEN(Spreadsheet!C1194)=9),TRUE,FALSE),TRUE)</f>
        <v>1</v>
      </c>
      <c r="Z984" s="155" t="str">
        <f>REPT("0",MIN(FIND({1,2,3,4,5,6,7,8,9},Spreadsheet!D1194&amp;"123456789"))-1)&amp;IF(ISBLANK(Spreadsheet!D1194),"",SUMPRODUCT(MID(0&amp;Spreadsheet!D1194,LARGE(INDEX(ISNUMBER(--MID(Spreadsheet!D1194,ROW($1:$225),1))*
 ROW($1:$225),0),ROW($1:$225))+1,1)*10^ROW($1:$225)/10))</f>
        <v/>
      </c>
      <c r="AA984" s="5" t="b">
        <f>IF(AND(NOT(ISBLANK(Spreadsheet!D1194)),NOT(ISBLANK(Spreadsheet!C1194))),IF(AND(ISNUMBER(VALUE(Spreadsheet!D1194)), LEN(Spreadsheet!D1194)=9),TRUE,FALSE),IF(AND(NOT(ISBLANK(Spreadsheet!D1194)),ISBLANK(Spreadsheet!C1194)),FALSE,TRUE))</f>
        <v>1</v>
      </c>
      <c r="AB984" s="5" t="b">
        <f>OR(ISBLANK(Spreadsheet!Y984),IF(NOT(ISBLANK(Spreadsheet!Y984)),LEN(Spreadsheet!Y984)=10,ISNUMBER(VALUE(Spreadsheet!Y984))))</f>
        <v>1</v>
      </c>
      <c r="AC984" s="5" t="b">
        <f>OR(ISBLANK(Spreadsheet!AI1194), AND(NOT(ISBLANK(Spreadsheet!AJ1194)), NOT(ISNUMBER(SEARCH("Waive",Spreadsheet!AJ1194)))))</f>
        <v>1</v>
      </c>
      <c r="AD984" s="5" t="b">
        <f>OR(ISBLANK(Spreadsheet!AK1194), AND(NOT(ISBLANK(Spreadsheet!AL1194)), NOT(ISNUMBER(SEARCH("Waive",Spreadsheet!AL1194)))))</f>
        <v>1</v>
      </c>
      <c r="AE984" s="5" t="b">
        <f>OR(ISBLANK(Spreadsheet!AM1194), AND(NOT(ISBLANK(Spreadsheet!AN1194)), NOT(ISNUMBER(SEARCH("Waive", Spreadsheet!AN1194)))))</f>
        <v>1</v>
      </c>
      <c r="AF984" s="5" t="b">
        <f>OR(ISBLANK(Spreadsheet!C1194), NOT(ISBLANK(Spreadsheet!D1194)),NOT(ISBLANK(Spreadsheet!L1194)))</f>
        <v>1</v>
      </c>
      <c r="AG984" s="5" t="b">
        <f>IF(AND(NOT(ISBLANK(Spreadsheet!C1194)), NOT(ISBLANK(Spreadsheet!D1194)),Spreadsheet!C1194&lt;&gt;Spreadsheet!D1194),IF(ISERROR(VLOOKUP(Spreadsheet!C1194, Spreadsheet!$C$6:'Spreadsheet'!$C1193,1,FALSE)), FALSE, TRUE),TRUE)</f>
        <v>1</v>
      </c>
      <c r="AH984" s="5" t="b">
        <f>Spreadsheet!$B$2=Spreadsheet!AD984</f>
        <v>1</v>
      </c>
      <c r="AI984" s="5" t="b">
        <f>IF(ISBLANK(Spreadsheet!G1194),TRUE,IF(OR(LEN(Spreadsheet!G1194)&gt;1,ISNUMBER(VALUE(Spreadsheet!G1194))),FALSE,TRUE))</f>
        <v>1</v>
      </c>
      <c r="AJ984" s="5" t="b">
        <f>OR(ISBLANK(Spreadsheet!C1194), NOT(ISBLANK(Spreadsheet!B1194)), NOT(ISBLANK(Spreadsheet!D1194)))</f>
        <v>1</v>
      </c>
      <c r="AK984" s="5" t="b">
        <f t="array" ref="AK984">IF(OR(AND(ISBLANK(Spreadsheet!E1194),ISBLANK(Spreadsheet!D1194),NOT(ISBLANK(Spreadsheet!C1194))),AND(ISBLANK(Spreadsheet!E1194),ISBLANK(Spreadsheet!D1194),ISBLANK(Spreadsheet!C1194))),TRUE,ISNUMBER(MATCH(TRUE,EXACT(Spreadsheet!E1194,Relationships),0)))</f>
        <v>1</v>
      </c>
      <c r="AL984" s="5" t="b">
        <f>IF(NOT(ISBLANK(Spreadsheet!C1194)),IF(OR(ISBLANK(Spreadsheet!F1194),LEN(Spreadsheet!F1194)&gt;40),FALSE,TRUE),TRUE)</f>
        <v>1</v>
      </c>
      <c r="AM984" s="5" t="b">
        <f>IF(NOT(ISBLANK(Spreadsheet!C1194)),IF(OR(ISBLANK(Spreadsheet!H1194),LEN(Spreadsheet!H1194)&gt;40),FALSE,TRUE),TRUE)</f>
        <v>1</v>
      </c>
      <c r="AN984" s="5" t="b">
        <f t="array" ref="AN984">IF(ISBLANK(Spreadsheet!I1194),TRUE,ISNUMBER(MATCH(TRUE,EXACT(Spreadsheet!I1194,GenderValues),0)))</f>
        <v>1</v>
      </c>
      <c r="AO984" s="5" t="b">
        <f ca="1">IF(ISERROR(DATEVALUE(TEXT(Spreadsheet!J1194,"mm/dd/yyyy")) &gt; TODAY()),IF(AND(ISBLANK(Spreadsheet!J1194),ISBLANK(Spreadsheet!C1194)),TRUE,FALSE),IF(DATEVALUE(TEXT(Spreadsheet!J1194,"mm/dd/yyyy")) &gt; TODAY(),FALSE,TRUE))</f>
        <v>1</v>
      </c>
      <c r="AP984" s="5" t="b">
        <f>OR(ISBLANK(Spreadsheet!K1194),LEN(Spreadsheet!K1194)&lt;=100)</f>
        <v>1</v>
      </c>
      <c r="AQ984" s="5" t="b">
        <f t="array" ref="AQ984">IF(OR(AND(ISBLANK(Spreadsheet!L1194),ISBLANK(Spreadsheet!C1194)),AND(NOT(ISBLANK(Spreadsheet!C1194)),NOT(ISBLANK(Spreadsheet!D1194)))),TRUE,ISNUMBER(MATCH(TRUE,EXACT(Spreadsheet!L1194,MaritalStatus),0)))</f>
        <v>1</v>
      </c>
      <c r="AR984" s="5" t="b">
        <f ca="1">IF(ISERROR(DATEVALUE(TEXT(Spreadsheet!M1194,"mm/dd/yyyy")) &gt; TODAY()),IF(ISBLANK(Spreadsheet!M1194),TRUE,FALSE),IF(DATEVALUE(TEXT(Spreadsheet!M1194,"mm/dd/yyyy")) &gt; TODAY(),FALSE,TRUE))</f>
        <v>1</v>
      </c>
      <c r="AS984" s="5" t="b">
        <f>OR(ISBLANK(Spreadsheet!N1194),LEN(Spreadsheet!N1194)&lt;=100)</f>
        <v>1</v>
      </c>
      <c r="AT984" s="5" t="b">
        <f>OR(ISBLANK(Spreadsheet!O1194),UPPER(Spreadsheet!O1194)="YES")</f>
        <v>1</v>
      </c>
      <c r="AU984" s="5" t="b">
        <f>OR(ISBLANK(Spreadsheet!P1194),UPPER(Spreadsheet!P1194)="YES")</f>
        <v>1</v>
      </c>
      <c r="AV984" s="5" t="b">
        <f t="array" ref="AV984">IF(ISBLANK(Spreadsheet!Q1194),TRUE,ISNUMBER(MATCH(TRUE,EXACT(Spreadsheet!Q1194,OnGroupsPriorIns),0)))</f>
        <v>1</v>
      </c>
      <c r="AW984" s="5" t="b">
        <f>OR(ISBLANK(Spreadsheet!R1194),UPPER(Spreadsheet!R1194)="YES")</f>
        <v>1</v>
      </c>
      <c r="AX984" s="5" t="b">
        <f>OR(ISBLANK(Spreadsheet!S1194),UPPER(Spreadsheet!S1194)="YES")</f>
        <v>1</v>
      </c>
      <c r="AY984" s="5" t="b">
        <f>OR(AND(ISBLANK(Spreadsheet!C1194),LEN(Spreadsheet!T1194)=0),AND(NOT(ISBLANK(Spreadsheet!C1194)),LEN(Spreadsheet!T1194)&gt;0,LEN(Spreadsheet!T1194)&lt;=50))</f>
        <v>1</v>
      </c>
      <c r="AZ984" s="5" t="b">
        <f>OR(LEN(Spreadsheet!U1194)=0,AND(LEN(Spreadsheet!U1194)&gt;0,LEN(Spreadsheet!U1194)&lt;=50))</f>
        <v>1</v>
      </c>
      <c r="BA984" s="5" t="b">
        <f>OR(AND(ISBLANK(Spreadsheet!C1194),LEN(Spreadsheet!V1194)=0),AND(NOT(ISBLANK(Spreadsheet!C1194)),LEN(Spreadsheet!V1194)&gt;0,LEN(Spreadsheet!V1194)&lt;=50))</f>
        <v>1</v>
      </c>
      <c r="BB984" s="5" t="b">
        <f t="array" ref="BB984">IF(AND(ISBLANK(Spreadsheet!C1194),LEN(Spreadsheet!W1194)=0),TRUE,ISNUMBER(MATCH(TRUE,EXACT(Spreadsheet!W1194,States),0)))</f>
        <v>1</v>
      </c>
      <c r="BC984" s="5" t="b">
        <f>OR(AND(ISBLANK(Spreadsheet!C1194),LEN(Spreadsheet!X1194)=0),AND(NOT(ISBLANK(Spreadsheet!C1194)),LEN(Spreadsheet!X1194)&gt;0,LEN(Spreadsheet!X1194)=5,ISNUMBER(VALUE(Spreadsheet!X1194))))</f>
        <v>1</v>
      </c>
      <c r="BD984" s="5" t="b">
        <f>OR(ISBLANK(Spreadsheet!Z1194),LEN(Spreadsheet!Z1194)&lt;=50)</f>
        <v>1</v>
      </c>
      <c r="BE984" s="5" t="b">
        <f>ISBLANK(Spreadsheet!AA1194)</f>
        <v>1</v>
      </c>
      <c r="BF984" s="5" t="b">
        <f>ISBLANK(Spreadsheet!AB1194)</f>
        <v>1</v>
      </c>
      <c r="BG984" s="5" t="b">
        <f>IF(ISERROR(DATEVALUE(TEXT(Spreadsheet!AC1194,"mm/dd/yyyy")) &gt; DATEVALUE(TEXT(Spreadsheet!J1194,"mm/dd/yyyy"))),IF(OR(AND(ISBLANK(Spreadsheet!AC1194),ISBLANK(Spreadsheet!C1194)),AND(NOT(ISBLANK(Spreadsheet!C1194)),ISBLANK(Spreadsheet!AC1194),NOT(ISBLANK(Spreadsheet!D1194)))),TRUE,FALSE),IF(DATEVALUE(TEXT(Spreadsheet!AC1194,"mm/dd/yyyy")) &gt; DATEVALUE(TEXT(Spreadsheet!J1194,"mm/dd/yyyy")),TRUE,FALSE))</f>
        <v>1</v>
      </c>
      <c r="BH984" s="5" t="b">
        <f>OR(AND(ISBLANK(Spreadsheet!C1194),ISBLANK(Spreadsheet!AE1194)),AND(NOT(ISBLANK(Spreadsheet!C1194)),NOT(ISBLANK(Spreadsheet!D1194)),ISBLANK(Spreadsheet!AE1194)),AND(NOT(ISBLANK(Spreadsheet!C1194)),ISBLANK(Spreadsheet!D1194),NOT(ISBLANK(Spreadsheet!AE1194)),LEN(Spreadsheet!AE1194)&lt;=100))</f>
        <v>1</v>
      </c>
      <c r="BI984" s="5" t="b">
        <f t="array" ref="BI984">IF(ISBLANK(Spreadsheet!AF1194),TRUE,ISNUMBER(MATCH(TRUE,EXACT(Spreadsheet!AF1194,CobraShortReasons),0)))</f>
        <v>1</v>
      </c>
      <c r="BJ984" s="5" t="b">
        <f ca="1">IF(ISERROR(DATEVALUE(TEXT(Spreadsheet!AG1194,"mm/dd/yyyy")) &gt; TODAY()),IF(ISBLANK(Spreadsheet!AG1194),TRUE,FALSE),IF(DATEVALUE(TEXT(Spreadsheet!AG1194,"mm/dd/yyyy")) &gt; TODAY(),FALSE,TRUE))</f>
        <v>1</v>
      </c>
      <c r="BK984" s="5" t="b">
        <f>OR(ISBLANK(Spreadsheet!AH1194),LEN(Spreadsheet!AH1194)&lt;=25)</f>
        <v>1</v>
      </c>
      <c r="BL984" s="5" t="b">
        <f t="array" aca="1" ref="BL984" ca="1">IF(ISBLANK(Spreadsheet!AI1194),TRUE,ISNUMBER(MATCH(TRUE,EXACT(Spreadsheet!AI1194,INDIRECT(Spreadsheet!$D$2)),0)))</f>
        <v>1</v>
      </c>
      <c r="BM984" s="5" t="b">
        <f t="array" aca="1" ref="BM984" ca="1">IF(ISBLANK(Spreadsheet!AJ1194),TRUE,ISNUMBER(MATCH(TRUE,EXACT(Spreadsheet!AJ1194,INDIRECT(Spreadsheet!BJ984)),0)))</f>
        <v>1</v>
      </c>
      <c r="BN984" s="5" t="b">
        <f t="array" ref="BN984">IF(ISBLANK(Spreadsheet!AK1194),TRUE,ISNUMBER(MATCH(TRUE,EXACT(Spreadsheet!AK1194,DentalPlans),0)))</f>
        <v>1</v>
      </c>
      <c r="BO984" s="5" t="b">
        <f t="array" aca="1" ref="BO984" ca="1">IF(ISBLANK(Spreadsheet!AL1194),TRUE,ISNUMBER(MATCH(TRUE,EXACT(Spreadsheet!AL1194,INDIRECT(Spreadsheet!BK984)),0)))</f>
        <v>1</v>
      </c>
      <c r="BP984" s="5" t="b">
        <f t="array" ref="BP984">IF(ISBLANK(Spreadsheet!AM1194),TRUE,ISNUMBER(MATCH(TRUE,EXACT(Spreadsheet!AM1194,VisionPlans),0)))</f>
        <v>1</v>
      </c>
      <c r="BQ984" s="5" t="b">
        <f t="array" aca="1" ref="BQ984" ca="1">IF(ISBLANK(Spreadsheet!AN1194),TRUE,ISNUMBER(MATCH(TRUE,EXACT(Spreadsheet!AN1194,INDIRECT(Spreadsheet!BL984)),0)))</f>
        <v>1</v>
      </c>
      <c r="BR984" s="5" t="b">
        <f t="array" ref="BR984">IF(ISBLANK(Spreadsheet!AO1194),TRUE,ISNUMBER(MATCH(TRUE,EXACT(Spreadsheet!AO1194,LifeBenefitClasses),0)))</f>
        <v>1</v>
      </c>
      <c r="BS984" s="5" t="b">
        <f>IF(OR(ISBLANK(Spreadsheet!AO1194), Spreadsheet!AO1194="Waive"),IF(ISBLANK(Spreadsheet!AP1194),TRUE,FALSE),IF(OR(AND(NOT(ISBLANK(Spreadsheet!AO1194)),ISBLANK(Spreadsheet!AP1194)),NOT(ISNUMBER(VALUE(Spreadsheet!AP1194)))),FALSE,IF(OR(AND(Spreadsheet!AP1194&lt;6,MOD(Spreadsheet!AP1194*10,5)=0), MOD(Spreadsheet!AP1194,5000)=0),TRUE,FALSE)))</f>
        <v>1</v>
      </c>
      <c r="BT984" s="5" t="b">
        <f t="array" ref="BT984">IF(ISBLANK(Spreadsheet!AQ1194),TRUE,ISNUMBER(MATCH(TRUE,EXACT(Spreadsheet!AQ1194,EnrollWaive),0)))</f>
        <v>1</v>
      </c>
      <c r="BU984" s="5" t="b">
        <f t="array" ref="BU984">IF(ISBLANK(Spreadsheet!AR1194),TRUE,ISNUMBER(MATCH(TRUE,EXACT(Spreadsheet!AR1194,LifeBenefitClasses),0)))</f>
        <v>1</v>
      </c>
      <c r="BV984" s="5" t="b">
        <f>IF(OR(ISBLANK(Spreadsheet!AR1194), Spreadsheet!AR1194="Waive"),IF(ISBLANK(Spreadsheet!AS1194),TRUE,FALSE),IF(OR(AND(NOT(ISBLANK(Spreadsheet!AR1194)),ISBLANK(Spreadsheet!AS1194)),NOT(ISNUMBER(VALUE(Spreadsheet!AS1194)))),FALSE,IF(OR(AND(Spreadsheet!AS1194&lt;6,MOD(Spreadsheet!AS1194*10,5)=0), MOD(Spreadsheet!AS1194,10000)=0),TRUE,FALSE)))</f>
        <v>1</v>
      </c>
      <c r="BW984" s="5" t="b">
        <f t="array" ref="BW984">IF(ISBLANK(Spreadsheet!AT1194),TRUE,ISNUMBER(MATCH(TRUE,EXACT(Spreadsheet!AT1194,LifeBenefitClasses),0)))</f>
        <v>1</v>
      </c>
      <c r="BX984" s="5" t="b">
        <f>IF(OR(ISBLANK(Spreadsheet!AT1194), Spreadsheet!AT1194="Waive"),IF(ISBLANK(Spreadsheet!AU1194),TRUE,FALSE),IF(OR(AND(NOT(ISBLANK(Spreadsheet!AT1194)),ISBLANK(Spreadsheet!AU1194)),NOT(ISNUMBER(VALUE(Spreadsheet!AU1194)))),FALSE,IF(AND(NOT(OR(ISBLANK(Spreadsheet!AT1194),Spreadsheet!AT1194="Waive")),NOT(OR(ISBLANK(Spreadsheet!AR1194),Spreadsheet!AR1194="Waive")),MOD(Spreadsheet!AU1194,5000)=0, Spreadsheet!AU1194&lt;=(Spreadsheet!AS1194*0.5)),TRUE,FALSE)))</f>
        <v>1</v>
      </c>
      <c r="BY984" s="5" t="b">
        <f t="array" ref="BY984">IF(ISBLANK(Spreadsheet!AV1194),TRUE,ISNUMBER(MATCH(TRUE,EXACT(Spreadsheet!AV1194,EnrollWaive),0)))</f>
        <v>1</v>
      </c>
      <c r="BZ984" s="5" t="b">
        <f t="array" ref="BZ984">IF(ISBLANK(Spreadsheet!AW1194),TRUE,ISNUMBER(MATCH(TRUE,EXACT(Spreadsheet!AW1194,LifeBenefitClasses),0)))</f>
        <v>1</v>
      </c>
      <c r="CA984" s="5" t="b">
        <f t="array" ref="CA984">IF(ISBLANK(Spreadsheet!AX1194),TRUE,ISNUMBER(MATCH(TRUE,EXACT(Spreadsheet!AX1194,LifeBenefitClasses),0)))</f>
        <v>1</v>
      </c>
      <c r="CB984" s="5" t="b">
        <f t="array" ref="CB984">IF(ISBLANK(Spreadsheet!AY1194),TRUE,ISNUMBER(MATCH(TRUE,EXACT(Spreadsheet!AY1194,LifeBenefitClasses),0)))</f>
        <v>1</v>
      </c>
      <c r="CC984" s="5" t="b">
        <f t="array" ref="CC984">IF(ISBLANK(Spreadsheet!AZ1194),TRUE,ISNUMBER(MATCH(TRUE,EXACT(Spreadsheet!AZ1194,LifeBenefitClasses),0)))</f>
        <v>1</v>
      </c>
      <c r="CD984" s="5" t="b">
        <f t="array" ref="CD984">IF(ISBLANK(Spreadsheet!BA1194),TRUE,ISNUMBER(MATCH(TRUE,EXACT(Spreadsheet!BA1194,LifeBenefitClasses),0)))</f>
        <v>1</v>
      </c>
      <c r="CE984" s="5" t="b">
        <f>IF(OR(ISBLANK(Spreadsheet!BA1194), Spreadsheet!BA1194="Waive"),IF(ISBLANK(Spreadsheet!BB1194),TRUE,FALSE),IF(OR(AND(NOT(ISBLANK(Spreadsheet!BA1194)),ISBLANK(Spreadsheet!BB1194)),NOT(ISNUMBER(VALUE(Spreadsheet!BB1194))),ISBLANK(Spreadsheet!BC1194),NOT(ISNUMBER(VALUE(Spreadsheet!BC1194)))),FALSE,IF(AND(Spreadsheet!BB1194&gt;=50000,Spreadsheet!BB1194&lt;=250000,MOD(Spreadsheet!BB1194,10000)=0,Spreadsheet!BB1194&lt;=(10*Spreadsheet!BC1194)),TRUE,FALSE)))</f>
        <v>1</v>
      </c>
      <c r="CF984" s="5" t="b">
        <f>IF(NOT(ISBLANK(Spreadsheet!BC984)),AND(ISNUMBER(VALUE(Spreadsheet!BC984)),Spreadsheet!BC984&gt;0),AND(OR(ISBLANK(Spreadsheet!AO984),Spreadsheet!AO984="Waive",AND(NOT(OR(ISBLANK(Spreadsheet!AO984),Spreadsheet!AO984="Waive")),Spreadsheet!AP984&gt;=6)),OR(ISBLANK(Spreadsheet!AR984),AND(NOT(OR(ISBLANK(Spreadsheet!AR984),Spreadsheet!AR984="Waive")),Spreadsheet!AS984&gt;=6)),OR(ISBLANK(Spreadsheet!AW984)),OR(ISBLANK(Spreadsheet!AX984)),OR(ISBLANK(Spreadsheet!AY984)),OR(ISBLANK(Spreadsheet!AZ984)),OR(ISBLANK(Spreadsheet!BA984),Spreadsheet!BA984="Waive")))</f>
        <v>1</v>
      </c>
      <c r="CG984" s="5" t="b">
        <f t="shared" ca="1" si="73"/>
        <v>1</v>
      </c>
    </row>
    <row r="985" spans="8:85" x14ac:dyDescent="0.3">
      <c r="H985" s="5">
        <f t="shared" ca="1" si="70"/>
        <v>2</v>
      </c>
      <c r="I985" s="5" t="str">
        <f t="shared" ca="1" si="71"/>
        <v/>
      </c>
      <c r="J985" s="5" t="str">
        <f>IF(AND(NOT(ISBLANK(Spreadsheet!C1195)),ISBLANK(Spreadsheet!D1195)),Spreadsheet!F1195&amp;" "&amp;Spreadsheet!H1195,"")</f>
        <v/>
      </c>
      <c r="K985" s="5">
        <f>IF(AND(NOT(ISBLANK(Spreadsheet!C1195)),ISBLANK(Spreadsheet!D1195)),COUNTIFS(Spreadsheet!E$786:E1196,"=Child",Spreadsheet!C$786:C1196, "="&amp;Spreadsheet!C1195) + COUNTIFS(Spreadsheet!E$786:E1196,"=Step-child",Spreadsheet!C$786:C1196, "="&amp;Spreadsheet!C1195),0)</f>
        <v>0</v>
      </c>
      <c r="L985" s="5">
        <f>IF(NOT(ISBLANK(J985)),COUNTIFS(Spreadsheet!E$786:E1196,"=Wife",Spreadsheet!C$786:C1196, "="&amp;Spreadsheet!C1195) + COUNTIFS(Spreadsheet!E$786:E1196,"=Husband",Spreadsheet!C$786:C1196, "="&amp;Spreadsheet!C1195),0)</f>
        <v>0</v>
      </c>
      <c r="M985" s="5">
        <f>IF(NOT(ISBLANK(Spreadsheet!AJ1195)),VLOOKUP(Spreadsheet!AJ1195,'Drop Downs'!$P$2:$R$16,3,FALSE),0)</f>
        <v>0</v>
      </c>
      <c r="N985" s="5">
        <f>IF(NOT(ISBLANK(Spreadsheet!AJ1195)), VLOOKUP(Spreadsheet!AJ1195,'Drop Downs'!$P$2:$R$16,2,FALSE),0)</f>
        <v>0</v>
      </c>
      <c r="O985" s="5">
        <f>IF(NOT(ISBLANK(Spreadsheet!AL1195)),VLOOKUP(Spreadsheet!AL1195,'Drop Downs'!$P$2:$R$16,3,FALSE), 0)</f>
        <v>0</v>
      </c>
      <c r="P985" s="5">
        <f>IF(NOT(ISBLANK(Spreadsheet!AL1195)),VLOOKUP(Spreadsheet!AL1195,'Drop Downs'!$P$2:$R$16,2,FALSE),0)</f>
        <v>0</v>
      </c>
      <c r="Q985" s="5">
        <f>IF(NOT(ISBLANK(Spreadsheet!AN1195)),VLOOKUP(Spreadsheet!AN1195,'Drop Downs'!$P$2:$R$16,3,FALSE),0)</f>
        <v>0</v>
      </c>
      <c r="R985" s="5">
        <f>IF(NOT(ISBLANK(Spreadsheet!AN1195)),VLOOKUP(Spreadsheet!AN1195,'Drop Downs'!$P$2:$R$16,2,FALSE),0)</f>
        <v>0</v>
      </c>
      <c r="S985" s="5" t="str">
        <f>IF(OR(M985&gt;K985,N985&gt;L985,O985&gt;K985, Q985&gt;K985,N985&gt;L985, P985&gt;L985, R985&gt;L985),"Member currently has a coverage election over what he/she needs.  Please add more dependents or adjust the coverage election.","")&amp;(IF(AND(NOT(ISBLANK(Spreadsheet!C1195)),NOT(ISBLANK(Spreadsheet!D1195)),ISBLANK(Spreadsheet!E1195)),"Dependent lacks a relationship to member.Please select one from the drop-down.",""))</f>
        <v/>
      </c>
      <c r="T985" s="5" t="b">
        <f t="shared" si="72"/>
        <v>1</v>
      </c>
      <c r="U985" s="5" t="b">
        <f>OR(ISBLANK(Spreadsheet!C1195),IF(NOT(ISBLANK(Spreadsheet!D1195)),NOT(ISBLANK(Spreadsheet!E1195)),TRUE))</f>
        <v>1</v>
      </c>
      <c r="V985" s="5" t="b">
        <f>OR(ISBLANK(Spreadsheet!C1195), NOT(ISBLANK(Spreadsheet!I1195)))</f>
        <v>1</v>
      </c>
      <c r="W985" s="5" t="b">
        <f>OR(ISBLANK(Spreadsheet!D1195),NOT(ISBLANK(Spreadsheet!C1195)))</f>
        <v>1</v>
      </c>
      <c r="X985" s="155" t="str">
        <f>REPT("0",MIN(FIND({1,2,3,4,5,6,7,8,9},Spreadsheet!C1195&amp;"123456789"))-1)&amp;IF(ISBLANK(Spreadsheet!C1195),"",SUMPRODUCT(MID(0&amp;Spreadsheet!C1195,LARGE(INDEX(ISNUMBER(--MID(Spreadsheet!C1195,ROW($1:$225),1))*
 ROW($1:$225),0),ROW($1:$225))+1,1)*10^ROW($1:$225)/10))</f>
        <v/>
      </c>
      <c r="Y985" s="5" t="b">
        <f>IF(NOT(ISBLANK(Spreadsheet!C1195)),IF(AND(ISNUMBER(VALUE(Spreadsheet!C1195)), LEN(Spreadsheet!C1195)=9),TRUE,FALSE),TRUE)</f>
        <v>1</v>
      </c>
      <c r="Z985" s="155" t="str">
        <f>REPT("0",MIN(FIND({1,2,3,4,5,6,7,8,9},Spreadsheet!D1195&amp;"123456789"))-1)&amp;IF(ISBLANK(Spreadsheet!D1195),"",SUMPRODUCT(MID(0&amp;Spreadsheet!D1195,LARGE(INDEX(ISNUMBER(--MID(Spreadsheet!D1195,ROW($1:$225),1))*
 ROW($1:$225),0),ROW($1:$225))+1,1)*10^ROW($1:$225)/10))</f>
        <v/>
      </c>
      <c r="AA985" s="5" t="b">
        <f>IF(AND(NOT(ISBLANK(Spreadsheet!D1195)),NOT(ISBLANK(Spreadsheet!C1195))),IF(AND(ISNUMBER(VALUE(Spreadsheet!D1195)), LEN(Spreadsheet!D1195)=9),TRUE,FALSE),IF(AND(NOT(ISBLANK(Spreadsheet!D1195)),ISBLANK(Spreadsheet!C1195)),FALSE,TRUE))</f>
        <v>1</v>
      </c>
      <c r="AB985" s="5" t="b">
        <f>OR(ISBLANK(Spreadsheet!Y985),IF(NOT(ISBLANK(Spreadsheet!Y985)),LEN(Spreadsheet!Y985)=10,ISNUMBER(VALUE(Spreadsheet!Y985))))</f>
        <v>1</v>
      </c>
      <c r="AC985" s="5" t="b">
        <f>OR(ISBLANK(Spreadsheet!AI1195), AND(NOT(ISBLANK(Spreadsheet!AJ1195)), NOT(ISNUMBER(SEARCH("Waive",Spreadsheet!AJ1195)))))</f>
        <v>1</v>
      </c>
      <c r="AD985" s="5" t="b">
        <f>OR(ISBLANK(Spreadsheet!AK1195), AND(NOT(ISBLANK(Spreadsheet!AL1195)), NOT(ISNUMBER(SEARCH("Waive",Spreadsheet!AL1195)))))</f>
        <v>1</v>
      </c>
      <c r="AE985" s="5" t="b">
        <f>OR(ISBLANK(Spreadsheet!AM1195), AND(NOT(ISBLANK(Spreadsheet!AN1195)), NOT(ISNUMBER(SEARCH("Waive", Spreadsheet!AN1195)))))</f>
        <v>1</v>
      </c>
      <c r="AF985" s="5" t="b">
        <f>OR(ISBLANK(Spreadsheet!C1195), NOT(ISBLANK(Spreadsheet!D1195)),NOT(ISBLANK(Spreadsheet!L1195)))</f>
        <v>1</v>
      </c>
      <c r="AG985" s="5" t="b">
        <f>IF(AND(NOT(ISBLANK(Spreadsheet!C1195)), NOT(ISBLANK(Spreadsheet!D1195)),Spreadsheet!C1195&lt;&gt;Spreadsheet!D1195),IF(ISERROR(VLOOKUP(Spreadsheet!C1195, Spreadsheet!$C$6:'Spreadsheet'!$C1194,1,FALSE)), FALSE, TRUE),TRUE)</f>
        <v>1</v>
      </c>
      <c r="AH985" s="5" t="b">
        <f>Spreadsheet!$B$2=Spreadsheet!AD985</f>
        <v>1</v>
      </c>
      <c r="AI985" s="5" t="b">
        <f>IF(ISBLANK(Spreadsheet!G1195),TRUE,IF(OR(LEN(Spreadsheet!G1195)&gt;1,ISNUMBER(VALUE(Spreadsheet!G1195))),FALSE,TRUE))</f>
        <v>1</v>
      </c>
      <c r="AJ985" s="5" t="b">
        <f>OR(ISBLANK(Spreadsheet!C1195), NOT(ISBLANK(Spreadsheet!B1195)), NOT(ISBLANK(Spreadsheet!D1195)))</f>
        <v>1</v>
      </c>
      <c r="AK985" s="5" t="b">
        <f t="array" ref="AK985">IF(OR(AND(ISBLANK(Spreadsheet!E1195),ISBLANK(Spreadsheet!D1195),NOT(ISBLANK(Spreadsheet!C1195))),AND(ISBLANK(Spreadsheet!E1195),ISBLANK(Spreadsheet!D1195),ISBLANK(Spreadsheet!C1195))),TRUE,ISNUMBER(MATCH(TRUE,EXACT(Spreadsheet!E1195,Relationships),0)))</f>
        <v>1</v>
      </c>
      <c r="AL985" s="5" t="b">
        <f>IF(NOT(ISBLANK(Spreadsheet!C1195)),IF(OR(ISBLANK(Spreadsheet!F1195),LEN(Spreadsheet!F1195)&gt;40),FALSE,TRUE),TRUE)</f>
        <v>1</v>
      </c>
      <c r="AM985" s="5" t="b">
        <f>IF(NOT(ISBLANK(Spreadsheet!C1195)),IF(OR(ISBLANK(Spreadsheet!H1195),LEN(Spreadsheet!H1195)&gt;40),FALSE,TRUE),TRUE)</f>
        <v>1</v>
      </c>
      <c r="AN985" s="5" t="b">
        <f t="array" ref="AN985">IF(ISBLANK(Spreadsheet!I1195),TRUE,ISNUMBER(MATCH(TRUE,EXACT(Spreadsheet!I1195,GenderValues),0)))</f>
        <v>1</v>
      </c>
      <c r="AO985" s="5" t="b">
        <f ca="1">IF(ISERROR(DATEVALUE(TEXT(Spreadsheet!J1195,"mm/dd/yyyy")) &gt; TODAY()),IF(AND(ISBLANK(Spreadsheet!J1195),ISBLANK(Spreadsheet!C1195)),TRUE,FALSE),IF(DATEVALUE(TEXT(Spreadsheet!J1195,"mm/dd/yyyy")) &gt; TODAY(),FALSE,TRUE))</f>
        <v>1</v>
      </c>
      <c r="AP985" s="5" t="b">
        <f>OR(ISBLANK(Spreadsheet!K1195),LEN(Spreadsheet!K1195)&lt;=100)</f>
        <v>1</v>
      </c>
      <c r="AQ985" s="5" t="b">
        <f t="array" ref="AQ985">IF(OR(AND(ISBLANK(Spreadsheet!L1195),ISBLANK(Spreadsheet!C1195)),AND(NOT(ISBLANK(Spreadsheet!C1195)),NOT(ISBLANK(Spreadsheet!D1195)))),TRUE,ISNUMBER(MATCH(TRUE,EXACT(Spreadsheet!L1195,MaritalStatus),0)))</f>
        <v>1</v>
      </c>
      <c r="AR985" s="5" t="b">
        <f ca="1">IF(ISERROR(DATEVALUE(TEXT(Spreadsheet!M1195,"mm/dd/yyyy")) &gt; TODAY()),IF(ISBLANK(Spreadsheet!M1195),TRUE,FALSE),IF(DATEVALUE(TEXT(Spreadsheet!M1195,"mm/dd/yyyy")) &gt; TODAY(),FALSE,TRUE))</f>
        <v>1</v>
      </c>
      <c r="AS985" s="5" t="b">
        <f>OR(ISBLANK(Spreadsheet!N1195),LEN(Spreadsheet!N1195)&lt;=100)</f>
        <v>1</v>
      </c>
      <c r="AT985" s="5" t="b">
        <f>OR(ISBLANK(Spreadsheet!O1195),UPPER(Spreadsheet!O1195)="YES")</f>
        <v>1</v>
      </c>
      <c r="AU985" s="5" t="b">
        <f>OR(ISBLANK(Spreadsheet!P1195),UPPER(Spreadsheet!P1195)="YES")</f>
        <v>1</v>
      </c>
      <c r="AV985" s="5" t="b">
        <f t="array" ref="AV985">IF(ISBLANK(Spreadsheet!Q1195),TRUE,ISNUMBER(MATCH(TRUE,EXACT(Spreadsheet!Q1195,OnGroupsPriorIns),0)))</f>
        <v>1</v>
      </c>
      <c r="AW985" s="5" t="b">
        <f>OR(ISBLANK(Spreadsheet!R1195),UPPER(Spreadsheet!R1195)="YES")</f>
        <v>1</v>
      </c>
      <c r="AX985" s="5" t="b">
        <f>OR(ISBLANK(Spreadsheet!S1195),UPPER(Spreadsheet!S1195)="YES")</f>
        <v>1</v>
      </c>
      <c r="AY985" s="5" t="b">
        <f>OR(AND(ISBLANK(Spreadsheet!C1195),LEN(Spreadsheet!T1195)=0),AND(NOT(ISBLANK(Spreadsheet!C1195)),LEN(Spreadsheet!T1195)&gt;0,LEN(Spreadsheet!T1195)&lt;=50))</f>
        <v>1</v>
      </c>
      <c r="AZ985" s="5" t="b">
        <f>OR(LEN(Spreadsheet!U1195)=0,AND(LEN(Spreadsheet!U1195)&gt;0,LEN(Spreadsheet!U1195)&lt;=50))</f>
        <v>1</v>
      </c>
      <c r="BA985" s="5" t="b">
        <f>OR(AND(ISBLANK(Spreadsheet!C1195),LEN(Spreadsheet!V1195)=0),AND(NOT(ISBLANK(Spreadsheet!C1195)),LEN(Spreadsheet!V1195)&gt;0,LEN(Spreadsheet!V1195)&lt;=50))</f>
        <v>1</v>
      </c>
      <c r="BB985" s="5" t="b">
        <f t="array" ref="BB985">IF(AND(ISBLANK(Spreadsheet!C1195),LEN(Spreadsheet!W1195)=0),TRUE,ISNUMBER(MATCH(TRUE,EXACT(Spreadsheet!W1195,States),0)))</f>
        <v>1</v>
      </c>
      <c r="BC985" s="5" t="b">
        <f>OR(AND(ISBLANK(Spreadsheet!C1195),LEN(Spreadsheet!X1195)=0),AND(NOT(ISBLANK(Spreadsheet!C1195)),LEN(Spreadsheet!X1195)&gt;0,LEN(Spreadsheet!X1195)=5,ISNUMBER(VALUE(Spreadsheet!X1195))))</f>
        <v>1</v>
      </c>
      <c r="BD985" s="5" t="b">
        <f>OR(ISBLANK(Spreadsheet!Z1195),LEN(Spreadsheet!Z1195)&lt;=50)</f>
        <v>1</v>
      </c>
      <c r="BE985" s="5" t="b">
        <f>ISBLANK(Spreadsheet!AA1195)</f>
        <v>1</v>
      </c>
      <c r="BF985" s="5" t="b">
        <f>ISBLANK(Spreadsheet!AB1195)</f>
        <v>1</v>
      </c>
      <c r="BG985" s="5" t="b">
        <f>IF(ISERROR(DATEVALUE(TEXT(Spreadsheet!AC1195,"mm/dd/yyyy")) &gt; DATEVALUE(TEXT(Spreadsheet!J1195,"mm/dd/yyyy"))),IF(OR(AND(ISBLANK(Spreadsheet!AC1195),ISBLANK(Spreadsheet!C1195)),AND(NOT(ISBLANK(Spreadsheet!C1195)),ISBLANK(Spreadsheet!AC1195),NOT(ISBLANK(Spreadsheet!D1195)))),TRUE,FALSE),IF(DATEVALUE(TEXT(Spreadsheet!AC1195,"mm/dd/yyyy")) &gt; DATEVALUE(TEXT(Spreadsheet!J1195,"mm/dd/yyyy")),TRUE,FALSE))</f>
        <v>1</v>
      </c>
      <c r="BH985" s="5" t="b">
        <f>OR(AND(ISBLANK(Spreadsheet!C1195),ISBLANK(Spreadsheet!AE1195)),AND(NOT(ISBLANK(Spreadsheet!C1195)),NOT(ISBLANK(Spreadsheet!D1195)),ISBLANK(Spreadsheet!AE1195)),AND(NOT(ISBLANK(Spreadsheet!C1195)),ISBLANK(Spreadsheet!D1195),NOT(ISBLANK(Spreadsheet!AE1195)),LEN(Spreadsheet!AE1195)&lt;=100))</f>
        <v>1</v>
      </c>
      <c r="BI985" s="5" t="b">
        <f t="array" ref="BI985">IF(ISBLANK(Spreadsheet!AF1195),TRUE,ISNUMBER(MATCH(TRUE,EXACT(Spreadsheet!AF1195,CobraShortReasons),0)))</f>
        <v>1</v>
      </c>
      <c r="BJ985" s="5" t="b">
        <f ca="1">IF(ISERROR(DATEVALUE(TEXT(Spreadsheet!AG1195,"mm/dd/yyyy")) &gt; TODAY()),IF(ISBLANK(Spreadsheet!AG1195),TRUE,FALSE),IF(DATEVALUE(TEXT(Spreadsheet!AG1195,"mm/dd/yyyy")) &gt; TODAY(),FALSE,TRUE))</f>
        <v>1</v>
      </c>
      <c r="BK985" s="5" t="b">
        <f>OR(ISBLANK(Spreadsheet!AH1195),LEN(Spreadsheet!AH1195)&lt;=25)</f>
        <v>1</v>
      </c>
      <c r="BL985" s="5" t="b">
        <f t="array" aca="1" ref="BL985" ca="1">IF(ISBLANK(Spreadsheet!AI1195),TRUE,ISNUMBER(MATCH(TRUE,EXACT(Spreadsheet!AI1195,INDIRECT(Spreadsheet!$D$2)),0)))</f>
        <v>1</v>
      </c>
      <c r="BM985" s="5" t="b">
        <f t="array" aca="1" ref="BM985" ca="1">IF(ISBLANK(Spreadsheet!AJ1195),TRUE,ISNUMBER(MATCH(TRUE,EXACT(Spreadsheet!AJ1195,INDIRECT(Spreadsheet!BJ985)),0)))</f>
        <v>1</v>
      </c>
      <c r="BN985" s="5" t="b">
        <f t="array" ref="BN985">IF(ISBLANK(Spreadsheet!AK1195),TRUE,ISNUMBER(MATCH(TRUE,EXACT(Spreadsheet!AK1195,DentalPlans),0)))</f>
        <v>1</v>
      </c>
      <c r="BO985" s="5" t="b">
        <f t="array" aca="1" ref="BO985" ca="1">IF(ISBLANK(Spreadsheet!AL1195),TRUE,ISNUMBER(MATCH(TRUE,EXACT(Spreadsheet!AL1195,INDIRECT(Spreadsheet!BK985)),0)))</f>
        <v>1</v>
      </c>
      <c r="BP985" s="5" t="b">
        <f t="array" ref="BP985">IF(ISBLANK(Spreadsheet!AM1195),TRUE,ISNUMBER(MATCH(TRUE,EXACT(Spreadsheet!AM1195,VisionPlans),0)))</f>
        <v>1</v>
      </c>
      <c r="BQ985" s="5" t="b">
        <f t="array" aca="1" ref="BQ985" ca="1">IF(ISBLANK(Spreadsheet!AN1195),TRUE,ISNUMBER(MATCH(TRUE,EXACT(Spreadsheet!AN1195,INDIRECT(Spreadsheet!BL985)),0)))</f>
        <v>1</v>
      </c>
      <c r="BR985" s="5" t="b">
        <f t="array" ref="BR985">IF(ISBLANK(Spreadsheet!AO1195),TRUE,ISNUMBER(MATCH(TRUE,EXACT(Spreadsheet!AO1195,LifeBenefitClasses),0)))</f>
        <v>1</v>
      </c>
      <c r="BS985" s="5" t="b">
        <f>IF(OR(ISBLANK(Spreadsheet!AO1195), Spreadsheet!AO1195="Waive"),IF(ISBLANK(Spreadsheet!AP1195),TRUE,FALSE),IF(OR(AND(NOT(ISBLANK(Spreadsheet!AO1195)),ISBLANK(Spreadsheet!AP1195)),NOT(ISNUMBER(VALUE(Spreadsheet!AP1195)))),FALSE,IF(OR(AND(Spreadsheet!AP1195&lt;6,MOD(Spreadsheet!AP1195*10,5)=0), MOD(Spreadsheet!AP1195,5000)=0),TRUE,FALSE)))</f>
        <v>1</v>
      </c>
      <c r="BT985" s="5" t="b">
        <f t="array" ref="BT985">IF(ISBLANK(Spreadsheet!AQ1195),TRUE,ISNUMBER(MATCH(TRUE,EXACT(Spreadsheet!AQ1195,EnrollWaive),0)))</f>
        <v>1</v>
      </c>
      <c r="BU985" s="5" t="b">
        <f t="array" ref="BU985">IF(ISBLANK(Spreadsheet!AR1195),TRUE,ISNUMBER(MATCH(TRUE,EXACT(Spreadsheet!AR1195,LifeBenefitClasses),0)))</f>
        <v>1</v>
      </c>
      <c r="BV985" s="5" t="b">
        <f>IF(OR(ISBLANK(Spreadsheet!AR1195), Spreadsheet!AR1195="Waive"),IF(ISBLANK(Spreadsheet!AS1195),TRUE,FALSE),IF(OR(AND(NOT(ISBLANK(Spreadsheet!AR1195)),ISBLANK(Spreadsheet!AS1195)),NOT(ISNUMBER(VALUE(Spreadsheet!AS1195)))),FALSE,IF(OR(AND(Spreadsheet!AS1195&lt;6,MOD(Spreadsheet!AS1195*10,5)=0), MOD(Spreadsheet!AS1195,10000)=0),TRUE,FALSE)))</f>
        <v>1</v>
      </c>
      <c r="BW985" s="5" t="b">
        <f t="array" ref="BW985">IF(ISBLANK(Spreadsheet!AT1195),TRUE,ISNUMBER(MATCH(TRUE,EXACT(Spreadsheet!AT1195,LifeBenefitClasses),0)))</f>
        <v>1</v>
      </c>
      <c r="BX985" s="5" t="b">
        <f>IF(OR(ISBLANK(Spreadsheet!AT1195), Spreadsheet!AT1195="Waive"),IF(ISBLANK(Spreadsheet!AU1195),TRUE,FALSE),IF(OR(AND(NOT(ISBLANK(Spreadsheet!AT1195)),ISBLANK(Spreadsheet!AU1195)),NOT(ISNUMBER(VALUE(Spreadsheet!AU1195)))),FALSE,IF(AND(NOT(OR(ISBLANK(Spreadsheet!AT1195),Spreadsheet!AT1195="Waive")),NOT(OR(ISBLANK(Spreadsheet!AR1195),Spreadsheet!AR1195="Waive")),MOD(Spreadsheet!AU1195,5000)=0, Spreadsheet!AU1195&lt;=(Spreadsheet!AS1195*0.5)),TRUE,FALSE)))</f>
        <v>1</v>
      </c>
      <c r="BY985" s="5" t="b">
        <f t="array" ref="BY985">IF(ISBLANK(Spreadsheet!AV1195),TRUE,ISNUMBER(MATCH(TRUE,EXACT(Spreadsheet!AV1195,EnrollWaive),0)))</f>
        <v>1</v>
      </c>
      <c r="BZ985" s="5" t="b">
        <f t="array" ref="BZ985">IF(ISBLANK(Spreadsheet!AW1195),TRUE,ISNUMBER(MATCH(TRUE,EXACT(Spreadsheet!AW1195,LifeBenefitClasses),0)))</f>
        <v>1</v>
      </c>
      <c r="CA985" s="5" t="b">
        <f t="array" ref="CA985">IF(ISBLANK(Spreadsheet!AX1195),TRUE,ISNUMBER(MATCH(TRUE,EXACT(Spreadsheet!AX1195,LifeBenefitClasses),0)))</f>
        <v>1</v>
      </c>
      <c r="CB985" s="5" t="b">
        <f t="array" ref="CB985">IF(ISBLANK(Spreadsheet!AY1195),TRUE,ISNUMBER(MATCH(TRUE,EXACT(Spreadsheet!AY1195,LifeBenefitClasses),0)))</f>
        <v>1</v>
      </c>
      <c r="CC985" s="5" t="b">
        <f t="array" ref="CC985">IF(ISBLANK(Spreadsheet!AZ1195),TRUE,ISNUMBER(MATCH(TRUE,EXACT(Spreadsheet!AZ1195,LifeBenefitClasses),0)))</f>
        <v>1</v>
      </c>
      <c r="CD985" s="5" t="b">
        <f t="array" ref="CD985">IF(ISBLANK(Spreadsheet!BA1195),TRUE,ISNUMBER(MATCH(TRUE,EXACT(Spreadsheet!BA1195,LifeBenefitClasses),0)))</f>
        <v>1</v>
      </c>
      <c r="CE985" s="5" t="b">
        <f>IF(OR(ISBLANK(Spreadsheet!BA1195), Spreadsheet!BA1195="Waive"),IF(ISBLANK(Spreadsheet!BB1195),TRUE,FALSE),IF(OR(AND(NOT(ISBLANK(Spreadsheet!BA1195)),ISBLANK(Spreadsheet!BB1195)),NOT(ISNUMBER(VALUE(Spreadsheet!BB1195))),ISBLANK(Spreadsheet!BC1195),NOT(ISNUMBER(VALUE(Spreadsheet!BC1195)))),FALSE,IF(AND(Spreadsheet!BB1195&gt;=50000,Spreadsheet!BB1195&lt;=250000,MOD(Spreadsheet!BB1195,10000)=0,Spreadsheet!BB1195&lt;=(10*Spreadsheet!BC1195)),TRUE,FALSE)))</f>
        <v>1</v>
      </c>
      <c r="CF985" s="5" t="b">
        <f>IF(NOT(ISBLANK(Spreadsheet!BC985)),AND(ISNUMBER(VALUE(Spreadsheet!BC985)),Spreadsheet!BC985&gt;0),AND(OR(ISBLANK(Spreadsheet!AO985),Spreadsheet!AO985="Waive",AND(NOT(OR(ISBLANK(Spreadsheet!AO985),Spreadsheet!AO985="Waive")),Spreadsheet!AP985&gt;=6)),OR(ISBLANK(Spreadsheet!AR985),AND(NOT(OR(ISBLANK(Spreadsheet!AR985),Spreadsheet!AR985="Waive")),Spreadsheet!AS985&gt;=6)),OR(ISBLANK(Spreadsheet!AW985)),OR(ISBLANK(Spreadsheet!AX985)),OR(ISBLANK(Spreadsheet!AY985)),OR(ISBLANK(Spreadsheet!AZ985)),OR(ISBLANK(Spreadsheet!BA985),Spreadsheet!BA985="Waive")))</f>
        <v>1</v>
      </c>
      <c r="CG985" s="5" t="b">
        <f t="shared" ca="1" si="73"/>
        <v>1</v>
      </c>
    </row>
    <row r="986" spans="8:85" x14ac:dyDescent="0.3">
      <c r="H986" s="5">
        <f t="shared" ca="1" si="70"/>
        <v>2</v>
      </c>
      <c r="I986" s="5" t="str">
        <f t="shared" ca="1" si="71"/>
        <v/>
      </c>
      <c r="J986" s="5" t="str">
        <f>IF(AND(NOT(ISBLANK(Spreadsheet!C1196)),ISBLANK(Spreadsheet!D1196)),Spreadsheet!F1196&amp;" "&amp;Spreadsheet!H1196,"")</f>
        <v/>
      </c>
      <c r="K986" s="5">
        <f>IF(AND(NOT(ISBLANK(Spreadsheet!C1196)),ISBLANK(Spreadsheet!D1196)),COUNTIFS(Spreadsheet!E$786:E1197,"=Child",Spreadsheet!C$786:C1197, "="&amp;Spreadsheet!C1196) + COUNTIFS(Spreadsheet!E$786:E1197,"=Step-child",Spreadsheet!C$786:C1197, "="&amp;Spreadsheet!C1196),0)</f>
        <v>0</v>
      </c>
      <c r="L986" s="5">
        <f>IF(NOT(ISBLANK(J986)),COUNTIFS(Spreadsheet!E$786:E1197,"=Wife",Spreadsheet!C$786:C1197, "="&amp;Spreadsheet!C1196) + COUNTIFS(Spreadsheet!E$786:E1197,"=Husband",Spreadsheet!C$786:C1197, "="&amp;Spreadsheet!C1196),0)</f>
        <v>0</v>
      </c>
      <c r="M986" s="5">
        <f>IF(NOT(ISBLANK(Spreadsheet!AJ1196)),VLOOKUP(Spreadsheet!AJ1196,'Drop Downs'!$P$2:$R$16,3,FALSE),0)</f>
        <v>0</v>
      </c>
      <c r="N986" s="5">
        <f>IF(NOT(ISBLANK(Spreadsheet!AJ1196)), VLOOKUP(Spreadsheet!AJ1196,'Drop Downs'!$P$2:$R$16,2,FALSE),0)</f>
        <v>0</v>
      </c>
      <c r="O986" s="5">
        <f>IF(NOT(ISBLANK(Spreadsheet!AL1196)),VLOOKUP(Spreadsheet!AL1196,'Drop Downs'!$P$2:$R$16,3,FALSE), 0)</f>
        <v>0</v>
      </c>
      <c r="P986" s="5">
        <f>IF(NOT(ISBLANK(Spreadsheet!AL1196)),VLOOKUP(Spreadsheet!AL1196,'Drop Downs'!$P$2:$R$16,2,FALSE),0)</f>
        <v>0</v>
      </c>
      <c r="Q986" s="5">
        <f>IF(NOT(ISBLANK(Spreadsheet!AN1196)),VLOOKUP(Spreadsheet!AN1196,'Drop Downs'!$P$2:$R$16,3,FALSE),0)</f>
        <v>0</v>
      </c>
      <c r="R986" s="5">
        <f>IF(NOT(ISBLANK(Spreadsheet!AN1196)),VLOOKUP(Spreadsheet!AN1196,'Drop Downs'!$P$2:$R$16,2,FALSE),0)</f>
        <v>0</v>
      </c>
      <c r="S986" s="5" t="str">
        <f>IF(OR(M986&gt;K986,N986&gt;L986,O986&gt;K986, Q986&gt;K986,N986&gt;L986, P986&gt;L986, R986&gt;L986),"Member currently has a coverage election over what he/she needs.  Please add more dependents or adjust the coverage election.","")&amp;(IF(AND(NOT(ISBLANK(Spreadsheet!C1196)),NOT(ISBLANK(Spreadsheet!D1196)),ISBLANK(Spreadsheet!E1196)),"Dependent lacks a relationship to member.Please select one from the drop-down.",""))</f>
        <v/>
      </c>
      <c r="T986" s="5" t="b">
        <f t="shared" si="72"/>
        <v>1</v>
      </c>
      <c r="U986" s="5" t="b">
        <f>OR(ISBLANK(Spreadsheet!C1196),IF(NOT(ISBLANK(Spreadsheet!D1196)),NOT(ISBLANK(Spreadsheet!E1196)),TRUE))</f>
        <v>1</v>
      </c>
      <c r="V986" s="5" t="b">
        <f>OR(ISBLANK(Spreadsheet!C1196), NOT(ISBLANK(Spreadsheet!I1196)))</f>
        <v>1</v>
      </c>
      <c r="W986" s="5" t="b">
        <f>OR(ISBLANK(Spreadsheet!D1196),NOT(ISBLANK(Spreadsheet!C1196)))</f>
        <v>1</v>
      </c>
      <c r="X986" s="155" t="str">
        <f>REPT("0",MIN(FIND({1,2,3,4,5,6,7,8,9},Spreadsheet!C1196&amp;"123456789"))-1)&amp;IF(ISBLANK(Spreadsheet!C1196),"",SUMPRODUCT(MID(0&amp;Spreadsheet!C1196,LARGE(INDEX(ISNUMBER(--MID(Spreadsheet!C1196,ROW($1:$225),1))*
 ROW($1:$225),0),ROW($1:$225))+1,1)*10^ROW($1:$225)/10))</f>
        <v/>
      </c>
      <c r="Y986" s="5" t="b">
        <f>IF(NOT(ISBLANK(Spreadsheet!C1196)),IF(AND(ISNUMBER(VALUE(Spreadsheet!C1196)), LEN(Spreadsheet!C1196)=9),TRUE,FALSE),TRUE)</f>
        <v>1</v>
      </c>
      <c r="Z986" s="155" t="str">
        <f>REPT("0",MIN(FIND({1,2,3,4,5,6,7,8,9},Spreadsheet!D1196&amp;"123456789"))-1)&amp;IF(ISBLANK(Spreadsheet!D1196),"",SUMPRODUCT(MID(0&amp;Spreadsheet!D1196,LARGE(INDEX(ISNUMBER(--MID(Spreadsheet!D1196,ROW($1:$225),1))*
 ROW($1:$225),0),ROW($1:$225))+1,1)*10^ROW($1:$225)/10))</f>
        <v/>
      </c>
      <c r="AA986" s="5" t="b">
        <f>IF(AND(NOT(ISBLANK(Spreadsheet!D1196)),NOT(ISBLANK(Spreadsheet!C1196))),IF(AND(ISNUMBER(VALUE(Spreadsheet!D1196)), LEN(Spreadsheet!D1196)=9),TRUE,FALSE),IF(AND(NOT(ISBLANK(Spreadsheet!D1196)),ISBLANK(Spreadsheet!C1196)),FALSE,TRUE))</f>
        <v>1</v>
      </c>
      <c r="AB986" s="5" t="b">
        <f>OR(ISBLANK(Spreadsheet!Y986),IF(NOT(ISBLANK(Spreadsheet!Y986)),LEN(Spreadsheet!Y986)=10,ISNUMBER(VALUE(Spreadsheet!Y986))))</f>
        <v>1</v>
      </c>
      <c r="AC986" s="5" t="b">
        <f>OR(ISBLANK(Spreadsheet!AI1196), AND(NOT(ISBLANK(Spreadsheet!AJ1196)), NOT(ISNUMBER(SEARCH("Waive",Spreadsheet!AJ1196)))))</f>
        <v>1</v>
      </c>
      <c r="AD986" s="5" t="b">
        <f>OR(ISBLANK(Spreadsheet!AK1196), AND(NOT(ISBLANK(Spreadsheet!AL1196)), NOT(ISNUMBER(SEARCH("Waive",Spreadsheet!AL1196)))))</f>
        <v>1</v>
      </c>
      <c r="AE986" s="5" t="b">
        <f>OR(ISBLANK(Spreadsheet!AM1196), AND(NOT(ISBLANK(Spreadsheet!AN1196)), NOT(ISNUMBER(SEARCH("Waive", Spreadsheet!AN1196)))))</f>
        <v>1</v>
      </c>
      <c r="AF986" s="5" t="b">
        <f>OR(ISBLANK(Spreadsheet!C1196), NOT(ISBLANK(Spreadsheet!D1196)),NOT(ISBLANK(Spreadsheet!L1196)))</f>
        <v>1</v>
      </c>
      <c r="AG986" s="5" t="b">
        <f>IF(AND(NOT(ISBLANK(Spreadsheet!C1196)), NOT(ISBLANK(Spreadsheet!D1196)),Spreadsheet!C1196&lt;&gt;Spreadsheet!D1196),IF(ISERROR(VLOOKUP(Spreadsheet!C1196, Spreadsheet!$C$6:'Spreadsheet'!$C1195,1,FALSE)), FALSE, TRUE),TRUE)</f>
        <v>1</v>
      </c>
      <c r="AH986" s="5" t="b">
        <f>Spreadsheet!$B$2=Spreadsheet!AD986</f>
        <v>1</v>
      </c>
      <c r="AI986" s="5" t="b">
        <f>IF(ISBLANK(Spreadsheet!G1196),TRUE,IF(OR(LEN(Spreadsheet!G1196)&gt;1,ISNUMBER(VALUE(Spreadsheet!G1196))),FALSE,TRUE))</f>
        <v>1</v>
      </c>
      <c r="AJ986" s="5" t="b">
        <f>OR(ISBLANK(Spreadsheet!C1196), NOT(ISBLANK(Spreadsheet!B1196)), NOT(ISBLANK(Spreadsheet!D1196)))</f>
        <v>1</v>
      </c>
      <c r="AK986" s="5" t="b">
        <f t="array" ref="AK986">IF(OR(AND(ISBLANK(Spreadsheet!E1196),ISBLANK(Spreadsheet!D1196),NOT(ISBLANK(Spreadsheet!C1196))),AND(ISBLANK(Spreadsheet!E1196),ISBLANK(Spreadsheet!D1196),ISBLANK(Spreadsheet!C1196))),TRUE,ISNUMBER(MATCH(TRUE,EXACT(Spreadsheet!E1196,Relationships),0)))</f>
        <v>1</v>
      </c>
      <c r="AL986" s="5" t="b">
        <f>IF(NOT(ISBLANK(Spreadsheet!C1196)),IF(OR(ISBLANK(Spreadsheet!F1196),LEN(Spreadsheet!F1196)&gt;40),FALSE,TRUE),TRUE)</f>
        <v>1</v>
      </c>
      <c r="AM986" s="5" t="b">
        <f>IF(NOT(ISBLANK(Spreadsheet!C1196)),IF(OR(ISBLANK(Spreadsheet!H1196),LEN(Spreadsheet!H1196)&gt;40),FALSE,TRUE),TRUE)</f>
        <v>1</v>
      </c>
      <c r="AN986" s="5" t="b">
        <f t="array" ref="AN986">IF(ISBLANK(Spreadsheet!I1196),TRUE,ISNUMBER(MATCH(TRUE,EXACT(Spreadsheet!I1196,GenderValues),0)))</f>
        <v>1</v>
      </c>
      <c r="AO986" s="5" t="b">
        <f ca="1">IF(ISERROR(DATEVALUE(TEXT(Spreadsheet!J1196,"mm/dd/yyyy")) &gt; TODAY()),IF(AND(ISBLANK(Spreadsheet!J1196),ISBLANK(Spreadsheet!C1196)),TRUE,FALSE),IF(DATEVALUE(TEXT(Spreadsheet!J1196,"mm/dd/yyyy")) &gt; TODAY(),FALSE,TRUE))</f>
        <v>1</v>
      </c>
      <c r="AP986" s="5" t="b">
        <f>OR(ISBLANK(Spreadsheet!K1196),LEN(Spreadsheet!K1196)&lt;=100)</f>
        <v>1</v>
      </c>
      <c r="AQ986" s="5" t="b">
        <f t="array" ref="AQ986">IF(OR(AND(ISBLANK(Spreadsheet!L1196),ISBLANK(Spreadsheet!C1196)),AND(NOT(ISBLANK(Spreadsheet!C1196)),NOT(ISBLANK(Spreadsheet!D1196)))),TRUE,ISNUMBER(MATCH(TRUE,EXACT(Spreadsheet!L1196,MaritalStatus),0)))</f>
        <v>1</v>
      </c>
      <c r="AR986" s="5" t="b">
        <f ca="1">IF(ISERROR(DATEVALUE(TEXT(Spreadsheet!M1196,"mm/dd/yyyy")) &gt; TODAY()),IF(ISBLANK(Spreadsheet!M1196),TRUE,FALSE),IF(DATEVALUE(TEXT(Spreadsheet!M1196,"mm/dd/yyyy")) &gt; TODAY(),FALSE,TRUE))</f>
        <v>1</v>
      </c>
      <c r="AS986" s="5" t="b">
        <f>OR(ISBLANK(Spreadsheet!N1196),LEN(Spreadsheet!N1196)&lt;=100)</f>
        <v>1</v>
      </c>
      <c r="AT986" s="5" t="b">
        <f>OR(ISBLANK(Spreadsheet!O1196),UPPER(Spreadsheet!O1196)="YES")</f>
        <v>1</v>
      </c>
      <c r="AU986" s="5" t="b">
        <f>OR(ISBLANK(Spreadsheet!P1196),UPPER(Spreadsheet!P1196)="YES")</f>
        <v>1</v>
      </c>
      <c r="AV986" s="5" t="b">
        <f t="array" ref="AV986">IF(ISBLANK(Spreadsheet!Q1196),TRUE,ISNUMBER(MATCH(TRUE,EXACT(Spreadsheet!Q1196,OnGroupsPriorIns),0)))</f>
        <v>1</v>
      </c>
      <c r="AW986" s="5" t="b">
        <f>OR(ISBLANK(Spreadsheet!R1196),UPPER(Spreadsheet!R1196)="YES")</f>
        <v>1</v>
      </c>
      <c r="AX986" s="5" t="b">
        <f>OR(ISBLANK(Spreadsheet!S1196),UPPER(Spreadsheet!S1196)="YES")</f>
        <v>1</v>
      </c>
      <c r="AY986" s="5" t="b">
        <f>OR(AND(ISBLANK(Spreadsheet!C1196),LEN(Spreadsheet!T1196)=0),AND(NOT(ISBLANK(Spreadsheet!C1196)),LEN(Spreadsheet!T1196)&gt;0,LEN(Spreadsheet!T1196)&lt;=50))</f>
        <v>1</v>
      </c>
      <c r="AZ986" s="5" t="b">
        <f>OR(LEN(Spreadsheet!U1196)=0,AND(LEN(Spreadsheet!U1196)&gt;0,LEN(Spreadsheet!U1196)&lt;=50))</f>
        <v>1</v>
      </c>
      <c r="BA986" s="5" t="b">
        <f>OR(AND(ISBLANK(Spreadsheet!C1196),LEN(Spreadsheet!V1196)=0),AND(NOT(ISBLANK(Spreadsheet!C1196)),LEN(Spreadsheet!V1196)&gt;0,LEN(Spreadsheet!V1196)&lt;=50))</f>
        <v>1</v>
      </c>
      <c r="BB986" s="5" t="b">
        <f t="array" ref="BB986">IF(AND(ISBLANK(Spreadsheet!C1196),LEN(Spreadsheet!W1196)=0),TRUE,ISNUMBER(MATCH(TRUE,EXACT(Spreadsheet!W1196,States),0)))</f>
        <v>1</v>
      </c>
      <c r="BC986" s="5" t="b">
        <f>OR(AND(ISBLANK(Spreadsheet!C1196),LEN(Spreadsheet!X1196)=0),AND(NOT(ISBLANK(Spreadsheet!C1196)),LEN(Spreadsheet!X1196)&gt;0,LEN(Spreadsheet!X1196)=5,ISNUMBER(VALUE(Spreadsheet!X1196))))</f>
        <v>1</v>
      </c>
      <c r="BD986" s="5" t="b">
        <f>OR(ISBLANK(Spreadsheet!Z1196),LEN(Spreadsheet!Z1196)&lt;=50)</f>
        <v>1</v>
      </c>
      <c r="BE986" s="5" t="b">
        <f>ISBLANK(Spreadsheet!AA1196)</f>
        <v>1</v>
      </c>
      <c r="BF986" s="5" t="b">
        <f>ISBLANK(Spreadsheet!AB1196)</f>
        <v>1</v>
      </c>
      <c r="BG986" s="5" t="b">
        <f>IF(ISERROR(DATEVALUE(TEXT(Spreadsheet!AC1196,"mm/dd/yyyy")) &gt; DATEVALUE(TEXT(Spreadsheet!J1196,"mm/dd/yyyy"))),IF(OR(AND(ISBLANK(Spreadsheet!AC1196),ISBLANK(Spreadsheet!C1196)),AND(NOT(ISBLANK(Spreadsheet!C1196)),ISBLANK(Spreadsheet!AC1196),NOT(ISBLANK(Spreadsheet!D1196)))),TRUE,FALSE),IF(DATEVALUE(TEXT(Spreadsheet!AC1196,"mm/dd/yyyy")) &gt; DATEVALUE(TEXT(Spreadsheet!J1196,"mm/dd/yyyy")),TRUE,FALSE))</f>
        <v>1</v>
      </c>
      <c r="BH986" s="5" t="b">
        <f>OR(AND(ISBLANK(Spreadsheet!C1196),ISBLANK(Spreadsheet!AE1196)),AND(NOT(ISBLANK(Spreadsheet!C1196)),NOT(ISBLANK(Spreadsheet!D1196)),ISBLANK(Spreadsheet!AE1196)),AND(NOT(ISBLANK(Spreadsheet!C1196)),ISBLANK(Spreadsheet!D1196),NOT(ISBLANK(Spreadsheet!AE1196)),LEN(Spreadsheet!AE1196)&lt;=100))</f>
        <v>1</v>
      </c>
      <c r="BI986" s="5" t="b">
        <f t="array" ref="BI986">IF(ISBLANK(Spreadsheet!AF1196),TRUE,ISNUMBER(MATCH(TRUE,EXACT(Spreadsheet!AF1196,CobraShortReasons),0)))</f>
        <v>1</v>
      </c>
      <c r="BJ986" s="5" t="b">
        <f ca="1">IF(ISERROR(DATEVALUE(TEXT(Spreadsheet!AG1196,"mm/dd/yyyy")) &gt; TODAY()),IF(ISBLANK(Spreadsheet!AG1196),TRUE,FALSE),IF(DATEVALUE(TEXT(Spreadsheet!AG1196,"mm/dd/yyyy")) &gt; TODAY(),FALSE,TRUE))</f>
        <v>1</v>
      </c>
      <c r="BK986" s="5" t="b">
        <f>OR(ISBLANK(Spreadsheet!AH1196),LEN(Spreadsheet!AH1196)&lt;=25)</f>
        <v>1</v>
      </c>
      <c r="BL986" s="5" t="b">
        <f t="array" aca="1" ref="BL986" ca="1">IF(ISBLANK(Spreadsheet!AI1196),TRUE,ISNUMBER(MATCH(TRUE,EXACT(Spreadsheet!AI1196,INDIRECT(Spreadsheet!$D$2)),0)))</f>
        <v>1</v>
      </c>
      <c r="BM986" s="5" t="b">
        <f t="array" aca="1" ref="BM986" ca="1">IF(ISBLANK(Spreadsheet!AJ1196),TRUE,ISNUMBER(MATCH(TRUE,EXACT(Spreadsheet!AJ1196,INDIRECT(Spreadsheet!BJ986)),0)))</f>
        <v>1</v>
      </c>
      <c r="BN986" s="5" t="b">
        <f t="array" ref="BN986">IF(ISBLANK(Spreadsheet!AK1196),TRUE,ISNUMBER(MATCH(TRUE,EXACT(Spreadsheet!AK1196,DentalPlans),0)))</f>
        <v>1</v>
      </c>
      <c r="BO986" s="5" t="b">
        <f t="array" aca="1" ref="BO986" ca="1">IF(ISBLANK(Spreadsheet!AL1196),TRUE,ISNUMBER(MATCH(TRUE,EXACT(Spreadsheet!AL1196,INDIRECT(Spreadsheet!BK986)),0)))</f>
        <v>1</v>
      </c>
      <c r="BP986" s="5" t="b">
        <f t="array" ref="BP986">IF(ISBLANK(Spreadsheet!AM1196),TRUE,ISNUMBER(MATCH(TRUE,EXACT(Spreadsheet!AM1196,VisionPlans),0)))</f>
        <v>1</v>
      </c>
      <c r="BQ986" s="5" t="b">
        <f t="array" aca="1" ref="BQ986" ca="1">IF(ISBLANK(Spreadsheet!AN1196),TRUE,ISNUMBER(MATCH(TRUE,EXACT(Spreadsheet!AN1196,INDIRECT(Spreadsheet!BL986)),0)))</f>
        <v>1</v>
      </c>
      <c r="BR986" s="5" t="b">
        <f t="array" ref="BR986">IF(ISBLANK(Spreadsheet!AO1196),TRUE,ISNUMBER(MATCH(TRUE,EXACT(Spreadsheet!AO1196,LifeBenefitClasses),0)))</f>
        <v>1</v>
      </c>
      <c r="BS986" s="5" t="b">
        <f>IF(OR(ISBLANK(Spreadsheet!AO1196), Spreadsheet!AO1196="Waive"),IF(ISBLANK(Spreadsheet!AP1196),TRUE,FALSE),IF(OR(AND(NOT(ISBLANK(Spreadsheet!AO1196)),ISBLANK(Spreadsheet!AP1196)),NOT(ISNUMBER(VALUE(Spreadsheet!AP1196)))),FALSE,IF(OR(AND(Spreadsheet!AP1196&lt;6,MOD(Spreadsheet!AP1196*10,5)=0), MOD(Spreadsheet!AP1196,5000)=0),TRUE,FALSE)))</f>
        <v>1</v>
      </c>
      <c r="BT986" s="5" t="b">
        <f t="array" ref="BT986">IF(ISBLANK(Spreadsheet!AQ1196),TRUE,ISNUMBER(MATCH(TRUE,EXACT(Spreadsheet!AQ1196,EnrollWaive),0)))</f>
        <v>1</v>
      </c>
      <c r="BU986" s="5" t="b">
        <f t="array" ref="BU986">IF(ISBLANK(Spreadsheet!AR1196),TRUE,ISNUMBER(MATCH(TRUE,EXACT(Spreadsheet!AR1196,LifeBenefitClasses),0)))</f>
        <v>1</v>
      </c>
      <c r="BV986" s="5" t="b">
        <f>IF(OR(ISBLANK(Spreadsheet!AR1196), Spreadsheet!AR1196="Waive"),IF(ISBLANK(Spreadsheet!AS1196),TRUE,FALSE),IF(OR(AND(NOT(ISBLANK(Spreadsheet!AR1196)),ISBLANK(Spreadsheet!AS1196)),NOT(ISNUMBER(VALUE(Spreadsheet!AS1196)))),FALSE,IF(OR(AND(Spreadsheet!AS1196&lt;6,MOD(Spreadsheet!AS1196*10,5)=0), MOD(Spreadsheet!AS1196,10000)=0),TRUE,FALSE)))</f>
        <v>1</v>
      </c>
      <c r="BW986" s="5" t="b">
        <f t="array" ref="BW986">IF(ISBLANK(Spreadsheet!AT1196),TRUE,ISNUMBER(MATCH(TRUE,EXACT(Spreadsheet!AT1196,LifeBenefitClasses),0)))</f>
        <v>1</v>
      </c>
      <c r="BX986" s="5" t="b">
        <f>IF(OR(ISBLANK(Spreadsheet!AT1196), Spreadsheet!AT1196="Waive"),IF(ISBLANK(Spreadsheet!AU1196),TRUE,FALSE),IF(OR(AND(NOT(ISBLANK(Spreadsheet!AT1196)),ISBLANK(Spreadsheet!AU1196)),NOT(ISNUMBER(VALUE(Spreadsheet!AU1196)))),FALSE,IF(AND(NOT(OR(ISBLANK(Spreadsheet!AT1196),Spreadsheet!AT1196="Waive")),NOT(OR(ISBLANK(Spreadsheet!AR1196),Spreadsheet!AR1196="Waive")),MOD(Spreadsheet!AU1196,5000)=0, Spreadsheet!AU1196&lt;=(Spreadsheet!AS1196*0.5)),TRUE,FALSE)))</f>
        <v>1</v>
      </c>
      <c r="BY986" s="5" t="b">
        <f t="array" ref="BY986">IF(ISBLANK(Spreadsheet!AV1196),TRUE,ISNUMBER(MATCH(TRUE,EXACT(Spreadsheet!AV1196,EnrollWaive),0)))</f>
        <v>1</v>
      </c>
      <c r="BZ986" s="5" t="b">
        <f t="array" ref="BZ986">IF(ISBLANK(Spreadsheet!AW1196),TRUE,ISNUMBER(MATCH(TRUE,EXACT(Spreadsheet!AW1196,LifeBenefitClasses),0)))</f>
        <v>1</v>
      </c>
      <c r="CA986" s="5" t="b">
        <f t="array" ref="CA986">IF(ISBLANK(Spreadsheet!AX1196),TRUE,ISNUMBER(MATCH(TRUE,EXACT(Spreadsheet!AX1196,LifeBenefitClasses),0)))</f>
        <v>1</v>
      </c>
      <c r="CB986" s="5" t="b">
        <f t="array" ref="CB986">IF(ISBLANK(Spreadsheet!AY1196),TRUE,ISNUMBER(MATCH(TRUE,EXACT(Spreadsheet!AY1196,LifeBenefitClasses),0)))</f>
        <v>1</v>
      </c>
      <c r="CC986" s="5" t="b">
        <f t="array" ref="CC986">IF(ISBLANK(Spreadsheet!AZ1196),TRUE,ISNUMBER(MATCH(TRUE,EXACT(Spreadsheet!AZ1196,LifeBenefitClasses),0)))</f>
        <v>1</v>
      </c>
      <c r="CD986" s="5" t="b">
        <f t="array" ref="CD986">IF(ISBLANK(Spreadsheet!BA1196),TRUE,ISNUMBER(MATCH(TRUE,EXACT(Spreadsheet!BA1196,LifeBenefitClasses),0)))</f>
        <v>1</v>
      </c>
      <c r="CE986" s="5" t="b">
        <f>IF(OR(ISBLANK(Spreadsheet!BA1196), Spreadsheet!BA1196="Waive"),IF(ISBLANK(Spreadsheet!BB1196),TRUE,FALSE),IF(OR(AND(NOT(ISBLANK(Spreadsheet!BA1196)),ISBLANK(Spreadsheet!BB1196)),NOT(ISNUMBER(VALUE(Spreadsheet!BB1196))),ISBLANK(Spreadsheet!BC1196),NOT(ISNUMBER(VALUE(Spreadsheet!BC1196)))),FALSE,IF(AND(Spreadsheet!BB1196&gt;=50000,Spreadsheet!BB1196&lt;=250000,MOD(Spreadsheet!BB1196,10000)=0,Spreadsheet!BB1196&lt;=(10*Spreadsheet!BC1196)),TRUE,FALSE)))</f>
        <v>1</v>
      </c>
      <c r="CF986" s="5" t="b">
        <f>IF(NOT(ISBLANK(Spreadsheet!BC986)),AND(ISNUMBER(VALUE(Spreadsheet!BC986)),Spreadsheet!BC986&gt;0),AND(OR(ISBLANK(Spreadsheet!AO986),Spreadsheet!AO986="Waive",AND(NOT(OR(ISBLANK(Spreadsheet!AO986),Spreadsheet!AO986="Waive")),Spreadsheet!AP986&gt;=6)),OR(ISBLANK(Spreadsheet!AR986),AND(NOT(OR(ISBLANK(Spreadsheet!AR986),Spreadsheet!AR986="Waive")),Spreadsheet!AS986&gt;=6)),OR(ISBLANK(Spreadsheet!AW986)),OR(ISBLANK(Spreadsheet!AX986)),OR(ISBLANK(Spreadsheet!AY986)),OR(ISBLANK(Spreadsheet!AZ986)),OR(ISBLANK(Spreadsheet!BA986),Spreadsheet!BA986="Waive")))</f>
        <v>1</v>
      </c>
      <c r="CG986" s="5" t="b">
        <f t="shared" ca="1" si="73"/>
        <v>1</v>
      </c>
    </row>
    <row r="987" spans="8:85" x14ac:dyDescent="0.3">
      <c r="H987" s="5">
        <f t="shared" ca="1" si="70"/>
        <v>2</v>
      </c>
      <c r="I987" s="5" t="str">
        <f t="shared" ca="1" si="71"/>
        <v/>
      </c>
      <c r="J987" s="5" t="str">
        <f>IF(AND(NOT(ISBLANK(Spreadsheet!C1197)),ISBLANK(Spreadsheet!D1197)),Spreadsheet!F1197&amp;" "&amp;Spreadsheet!H1197,"")</f>
        <v/>
      </c>
      <c r="K987" s="5">
        <f>IF(AND(NOT(ISBLANK(Spreadsheet!C1197)),ISBLANK(Spreadsheet!D1197)),COUNTIFS(Spreadsheet!E$786:E1198,"=Child",Spreadsheet!C$786:C1198, "="&amp;Spreadsheet!C1197) + COUNTIFS(Spreadsheet!E$786:E1198,"=Step-child",Spreadsheet!C$786:C1198, "="&amp;Spreadsheet!C1197),0)</f>
        <v>0</v>
      </c>
      <c r="L987" s="5">
        <f>IF(NOT(ISBLANK(J987)),COUNTIFS(Spreadsheet!E$786:E1198,"=Wife",Spreadsheet!C$786:C1198, "="&amp;Spreadsheet!C1197) + COUNTIFS(Spreadsheet!E$786:E1198,"=Husband",Spreadsheet!C$786:C1198, "="&amp;Spreadsheet!C1197),0)</f>
        <v>0</v>
      </c>
      <c r="M987" s="5">
        <f>IF(NOT(ISBLANK(Spreadsheet!AJ1197)),VLOOKUP(Spreadsheet!AJ1197,'Drop Downs'!$P$2:$R$16,3,FALSE),0)</f>
        <v>0</v>
      </c>
      <c r="N987" s="5">
        <f>IF(NOT(ISBLANK(Spreadsheet!AJ1197)), VLOOKUP(Spreadsheet!AJ1197,'Drop Downs'!$P$2:$R$16,2,FALSE),0)</f>
        <v>0</v>
      </c>
      <c r="O987" s="5">
        <f>IF(NOT(ISBLANK(Spreadsheet!AL1197)),VLOOKUP(Spreadsheet!AL1197,'Drop Downs'!$P$2:$R$16,3,FALSE), 0)</f>
        <v>0</v>
      </c>
      <c r="P987" s="5">
        <f>IF(NOT(ISBLANK(Spreadsheet!AL1197)),VLOOKUP(Spreadsheet!AL1197,'Drop Downs'!$P$2:$R$16,2,FALSE),0)</f>
        <v>0</v>
      </c>
      <c r="Q987" s="5">
        <f>IF(NOT(ISBLANK(Spreadsheet!AN1197)),VLOOKUP(Spreadsheet!AN1197,'Drop Downs'!$P$2:$R$16,3,FALSE),0)</f>
        <v>0</v>
      </c>
      <c r="R987" s="5">
        <f>IF(NOT(ISBLANK(Spreadsheet!AN1197)),VLOOKUP(Spreadsheet!AN1197,'Drop Downs'!$P$2:$R$16,2,FALSE),0)</f>
        <v>0</v>
      </c>
      <c r="S987" s="5" t="str">
        <f>IF(OR(M987&gt;K987,N987&gt;L987,O987&gt;K987, Q987&gt;K987,N987&gt;L987, P987&gt;L987, R987&gt;L987),"Member currently has a coverage election over what he/she needs.  Please add more dependents or adjust the coverage election.","")&amp;(IF(AND(NOT(ISBLANK(Spreadsheet!C1197)),NOT(ISBLANK(Spreadsheet!D1197)),ISBLANK(Spreadsheet!E1197)),"Dependent lacks a relationship to member.Please select one from the drop-down.",""))</f>
        <v/>
      </c>
      <c r="T987" s="5" t="b">
        <f t="shared" si="72"/>
        <v>1</v>
      </c>
      <c r="U987" s="5" t="b">
        <f>OR(ISBLANK(Spreadsheet!C1197),IF(NOT(ISBLANK(Spreadsheet!D1197)),NOT(ISBLANK(Spreadsheet!E1197)),TRUE))</f>
        <v>1</v>
      </c>
      <c r="V987" s="5" t="b">
        <f>OR(ISBLANK(Spreadsheet!C1197), NOT(ISBLANK(Spreadsheet!I1197)))</f>
        <v>1</v>
      </c>
      <c r="W987" s="5" t="b">
        <f>OR(ISBLANK(Spreadsheet!D1197),NOT(ISBLANK(Spreadsheet!C1197)))</f>
        <v>1</v>
      </c>
      <c r="X987" s="155" t="str">
        <f>REPT("0",MIN(FIND({1,2,3,4,5,6,7,8,9},Spreadsheet!C1197&amp;"123456789"))-1)&amp;IF(ISBLANK(Spreadsheet!C1197),"",SUMPRODUCT(MID(0&amp;Spreadsheet!C1197,LARGE(INDEX(ISNUMBER(--MID(Spreadsheet!C1197,ROW($1:$225),1))*
 ROW($1:$225),0),ROW($1:$225))+1,1)*10^ROW($1:$225)/10))</f>
        <v/>
      </c>
      <c r="Y987" s="5" t="b">
        <f>IF(NOT(ISBLANK(Spreadsheet!C1197)),IF(AND(ISNUMBER(VALUE(Spreadsheet!C1197)), LEN(Spreadsheet!C1197)=9),TRUE,FALSE),TRUE)</f>
        <v>1</v>
      </c>
      <c r="Z987" s="155" t="str">
        <f>REPT("0",MIN(FIND({1,2,3,4,5,6,7,8,9},Spreadsheet!D1197&amp;"123456789"))-1)&amp;IF(ISBLANK(Spreadsheet!D1197),"",SUMPRODUCT(MID(0&amp;Spreadsheet!D1197,LARGE(INDEX(ISNUMBER(--MID(Spreadsheet!D1197,ROW($1:$225),1))*
 ROW($1:$225),0),ROW($1:$225))+1,1)*10^ROW($1:$225)/10))</f>
        <v/>
      </c>
      <c r="AA987" s="5" t="b">
        <f>IF(AND(NOT(ISBLANK(Spreadsheet!D1197)),NOT(ISBLANK(Spreadsheet!C1197))),IF(AND(ISNUMBER(VALUE(Spreadsheet!D1197)), LEN(Spreadsheet!D1197)=9),TRUE,FALSE),IF(AND(NOT(ISBLANK(Spreadsheet!D1197)),ISBLANK(Spreadsheet!C1197)),FALSE,TRUE))</f>
        <v>1</v>
      </c>
      <c r="AB987" s="5" t="b">
        <f>OR(ISBLANK(Spreadsheet!Y987),IF(NOT(ISBLANK(Spreadsheet!Y987)),LEN(Spreadsheet!Y987)=10,ISNUMBER(VALUE(Spreadsheet!Y987))))</f>
        <v>1</v>
      </c>
      <c r="AC987" s="5" t="b">
        <f>OR(ISBLANK(Spreadsheet!AI1197), AND(NOT(ISBLANK(Spreadsheet!AJ1197)), NOT(ISNUMBER(SEARCH("Waive",Spreadsheet!AJ1197)))))</f>
        <v>1</v>
      </c>
      <c r="AD987" s="5" t="b">
        <f>OR(ISBLANK(Spreadsheet!AK1197), AND(NOT(ISBLANK(Spreadsheet!AL1197)), NOT(ISNUMBER(SEARCH("Waive",Spreadsheet!AL1197)))))</f>
        <v>1</v>
      </c>
      <c r="AE987" s="5" t="b">
        <f>OR(ISBLANK(Spreadsheet!AM1197), AND(NOT(ISBLANK(Spreadsheet!AN1197)), NOT(ISNUMBER(SEARCH("Waive", Spreadsheet!AN1197)))))</f>
        <v>1</v>
      </c>
      <c r="AF987" s="5" t="b">
        <f>OR(ISBLANK(Spreadsheet!C1197), NOT(ISBLANK(Spreadsheet!D1197)),NOT(ISBLANK(Spreadsheet!L1197)))</f>
        <v>1</v>
      </c>
      <c r="AG987" s="5" t="b">
        <f>IF(AND(NOT(ISBLANK(Spreadsheet!C1197)), NOT(ISBLANK(Spreadsheet!D1197)),Spreadsheet!C1197&lt;&gt;Spreadsheet!D1197),IF(ISERROR(VLOOKUP(Spreadsheet!C1197, Spreadsheet!$C$6:'Spreadsheet'!$C1196,1,FALSE)), FALSE, TRUE),TRUE)</f>
        <v>1</v>
      </c>
      <c r="AH987" s="5" t="b">
        <f>Spreadsheet!$B$2=Spreadsheet!AD987</f>
        <v>1</v>
      </c>
      <c r="AI987" s="5" t="b">
        <f>IF(ISBLANK(Spreadsheet!G1197),TRUE,IF(OR(LEN(Spreadsheet!G1197)&gt;1,ISNUMBER(VALUE(Spreadsheet!G1197))),FALSE,TRUE))</f>
        <v>1</v>
      </c>
      <c r="AJ987" s="5" t="b">
        <f>OR(ISBLANK(Spreadsheet!C1197), NOT(ISBLANK(Spreadsheet!B1197)), NOT(ISBLANK(Spreadsheet!D1197)))</f>
        <v>1</v>
      </c>
      <c r="AK987" s="5" t="b">
        <f t="array" ref="AK987">IF(OR(AND(ISBLANK(Spreadsheet!E1197),ISBLANK(Spreadsheet!D1197),NOT(ISBLANK(Spreadsheet!C1197))),AND(ISBLANK(Spreadsheet!E1197),ISBLANK(Spreadsheet!D1197),ISBLANK(Spreadsheet!C1197))),TRUE,ISNUMBER(MATCH(TRUE,EXACT(Spreadsheet!E1197,Relationships),0)))</f>
        <v>1</v>
      </c>
      <c r="AL987" s="5" t="b">
        <f>IF(NOT(ISBLANK(Spreadsheet!C1197)),IF(OR(ISBLANK(Spreadsheet!F1197),LEN(Spreadsheet!F1197)&gt;40),FALSE,TRUE),TRUE)</f>
        <v>1</v>
      </c>
      <c r="AM987" s="5" t="b">
        <f>IF(NOT(ISBLANK(Spreadsheet!C1197)),IF(OR(ISBLANK(Spreadsheet!H1197),LEN(Spreadsheet!H1197)&gt;40),FALSE,TRUE),TRUE)</f>
        <v>1</v>
      </c>
      <c r="AN987" s="5" t="b">
        <f t="array" ref="AN987">IF(ISBLANK(Spreadsheet!I1197),TRUE,ISNUMBER(MATCH(TRUE,EXACT(Spreadsheet!I1197,GenderValues),0)))</f>
        <v>1</v>
      </c>
      <c r="AO987" s="5" t="b">
        <f ca="1">IF(ISERROR(DATEVALUE(TEXT(Spreadsheet!J1197,"mm/dd/yyyy")) &gt; TODAY()),IF(AND(ISBLANK(Spreadsheet!J1197),ISBLANK(Spreadsheet!C1197)),TRUE,FALSE),IF(DATEVALUE(TEXT(Spreadsheet!J1197,"mm/dd/yyyy")) &gt; TODAY(),FALSE,TRUE))</f>
        <v>1</v>
      </c>
      <c r="AP987" s="5" t="b">
        <f>OR(ISBLANK(Spreadsheet!K1197),LEN(Spreadsheet!K1197)&lt;=100)</f>
        <v>1</v>
      </c>
      <c r="AQ987" s="5" t="b">
        <f t="array" ref="AQ987">IF(OR(AND(ISBLANK(Spreadsheet!L1197),ISBLANK(Spreadsheet!C1197)),AND(NOT(ISBLANK(Spreadsheet!C1197)),NOT(ISBLANK(Spreadsheet!D1197)))),TRUE,ISNUMBER(MATCH(TRUE,EXACT(Spreadsheet!L1197,MaritalStatus),0)))</f>
        <v>1</v>
      </c>
      <c r="AR987" s="5" t="b">
        <f ca="1">IF(ISERROR(DATEVALUE(TEXT(Spreadsheet!M1197,"mm/dd/yyyy")) &gt; TODAY()),IF(ISBLANK(Spreadsheet!M1197),TRUE,FALSE),IF(DATEVALUE(TEXT(Spreadsheet!M1197,"mm/dd/yyyy")) &gt; TODAY(),FALSE,TRUE))</f>
        <v>1</v>
      </c>
      <c r="AS987" s="5" t="b">
        <f>OR(ISBLANK(Spreadsheet!N1197),LEN(Spreadsheet!N1197)&lt;=100)</f>
        <v>1</v>
      </c>
      <c r="AT987" s="5" t="b">
        <f>OR(ISBLANK(Spreadsheet!O1197),UPPER(Spreadsheet!O1197)="YES")</f>
        <v>1</v>
      </c>
      <c r="AU987" s="5" t="b">
        <f>OR(ISBLANK(Spreadsheet!P1197),UPPER(Spreadsheet!P1197)="YES")</f>
        <v>1</v>
      </c>
      <c r="AV987" s="5" t="b">
        <f t="array" ref="AV987">IF(ISBLANK(Spreadsheet!Q1197),TRUE,ISNUMBER(MATCH(TRUE,EXACT(Spreadsheet!Q1197,OnGroupsPriorIns),0)))</f>
        <v>1</v>
      </c>
      <c r="AW987" s="5" t="b">
        <f>OR(ISBLANK(Spreadsheet!R1197),UPPER(Spreadsheet!R1197)="YES")</f>
        <v>1</v>
      </c>
      <c r="AX987" s="5" t="b">
        <f>OR(ISBLANK(Spreadsheet!S1197),UPPER(Spreadsheet!S1197)="YES")</f>
        <v>1</v>
      </c>
      <c r="AY987" s="5" t="b">
        <f>OR(AND(ISBLANK(Spreadsheet!C1197),LEN(Spreadsheet!T1197)=0),AND(NOT(ISBLANK(Spreadsheet!C1197)),LEN(Spreadsheet!T1197)&gt;0,LEN(Spreadsheet!T1197)&lt;=50))</f>
        <v>1</v>
      </c>
      <c r="AZ987" s="5" t="b">
        <f>OR(LEN(Spreadsheet!U1197)=0,AND(LEN(Spreadsheet!U1197)&gt;0,LEN(Spreadsheet!U1197)&lt;=50))</f>
        <v>1</v>
      </c>
      <c r="BA987" s="5" t="b">
        <f>OR(AND(ISBLANK(Spreadsheet!C1197),LEN(Spreadsheet!V1197)=0),AND(NOT(ISBLANK(Spreadsheet!C1197)),LEN(Spreadsheet!V1197)&gt;0,LEN(Spreadsheet!V1197)&lt;=50))</f>
        <v>1</v>
      </c>
      <c r="BB987" s="5" t="b">
        <f t="array" ref="BB987">IF(AND(ISBLANK(Spreadsheet!C1197),LEN(Spreadsheet!W1197)=0),TRUE,ISNUMBER(MATCH(TRUE,EXACT(Spreadsheet!W1197,States),0)))</f>
        <v>1</v>
      </c>
      <c r="BC987" s="5" t="b">
        <f>OR(AND(ISBLANK(Spreadsheet!C1197),LEN(Spreadsheet!X1197)=0),AND(NOT(ISBLANK(Spreadsheet!C1197)),LEN(Spreadsheet!X1197)&gt;0,LEN(Spreadsheet!X1197)=5,ISNUMBER(VALUE(Spreadsheet!X1197))))</f>
        <v>1</v>
      </c>
      <c r="BD987" s="5" t="b">
        <f>OR(ISBLANK(Spreadsheet!Z1197),LEN(Spreadsheet!Z1197)&lt;=50)</f>
        <v>1</v>
      </c>
      <c r="BE987" s="5" t="b">
        <f>ISBLANK(Spreadsheet!AA1197)</f>
        <v>1</v>
      </c>
      <c r="BF987" s="5" t="b">
        <f>ISBLANK(Spreadsheet!AB1197)</f>
        <v>1</v>
      </c>
      <c r="BG987" s="5" t="b">
        <f>IF(ISERROR(DATEVALUE(TEXT(Spreadsheet!AC1197,"mm/dd/yyyy")) &gt; DATEVALUE(TEXT(Spreadsheet!J1197,"mm/dd/yyyy"))),IF(OR(AND(ISBLANK(Spreadsheet!AC1197),ISBLANK(Spreadsheet!C1197)),AND(NOT(ISBLANK(Spreadsheet!C1197)),ISBLANK(Spreadsheet!AC1197),NOT(ISBLANK(Spreadsheet!D1197)))),TRUE,FALSE),IF(DATEVALUE(TEXT(Spreadsheet!AC1197,"mm/dd/yyyy")) &gt; DATEVALUE(TEXT(Spreadsheet!J1197,"mm/dd/yyyy")),TRUE,FALSE))</f>
        <v>1</v>
      </c>
      <c r="BH987" s="5" t="b">
        <f>OR(AND(ISBLANK(Spreadsheet!C1197),ISBLANK(Spreadsheet!AE1197)),AND(NOT(ISBLANK(Spreadsheet!C1197)),NOT(ISBLANK(Spreadsheet!D1197)),ISBLANK(Spreadsheet!AE1197)),AND(NOT(ISBLANK(Spreadsheet!C1197)),ISBLANK(Spreadsheet!D1197),NOT(ISBLANK(Spreadsheet!AE1197)),LEN(Spreadsheet!AE1197)&lt;=100))</f>
        <v>1</v>
      </c>
      <c r="BI987" s="5" t="b">
        <f t="array" ref="BI987">IF(ISBLANK(Spreadsheet!AF1197),TRUE,ISNUMBER(MATCH(TRUE,EXACT(Spreadsheet!AF1197,CobraShortReasons),0)))</f>
        <v>1</v>
      </c>
      <c r="BJ987" s="5" t="b">
        <f ca="1">IF(ISERROR(DATEVALUE(TEXT(Spreadsheet!AG1197,"mm/dd/yyyy")) &gt; TODAY()),IF(ISBLANK(Spreadsheet!AG1197),TRUE,FALSE),IF(DATEVALUE(TEXT(Spreadsheet!AG1197,"mm/dd/yyyy")) &gt; TODAY(),FALSE,TRUE))</f>
        <v>1</v>
      </c>
      <c r="BK987" s="5" t="b">
        <f>OR(ISBLANK(Spreadsheet!AH1197),LEN(Spreadsheet!AH1197)&lt;=25)</f>
        <v>1</v>
      </c>
      <c r="BL987" s="5" t="b">
        <f t="array" aca="1" ref="BL987" ca="1">IF(ISBLANK(Spreadsheet!AI1197),TRUE,ISNUMBER(MATCH(TRUE,EXACT(Spreadsheet!AI1197,INDIRECT(Spreadsheet!$D$2)),0)))</f>
        <v>1</v>
      </c>
      <c r="BM987" s="5" t="b">
        <f t="array" aca="1" ref="BM987" ca="1">IF(ISBLANK(Spreadsheet!AJ1197),TRUE,ISNUMBER(MATCH(TRUE,EXACT(Spreadsheet!AJ1197,INDIRECT(Spreadsheet!BJ987)),0)))</f>
        <v>1</v>
      </c>
      <c r="BN987" s="5" t="b">
        <f t="array" ref="BN987">IF(ISBLANK(Spreadsheet!AK1197),TRUE,ISNUMBER(MATCH(TRUE,EXACT(Spreadsheet!AK1197,DentalPlans),0)))</f>
        <v>1</v>
      </c>
      <c r="BO987" s="5" t="b">
        <f t="array" aca="1" ref="BO987" ca="1">IF(ISBLANK(Spreadsheet!AL1197),TRUE,ISNUMBER(MATCH(TRUE,EXACT(Spreadsheet!AL1197,INDIRECT(Spreadsheet!BK987)),0)))</f>
        <v>1</v>
      </c>
      <c r="BP987" s="5" t="b">
        <f t="array" ref="BP987">IF(ISBLANK(Spreadsheet!AM1197),TRUE,ISNUMBER(MATCH(TRUE,EXACT(Spreadsheet!AM1197,VisionPlans),0)))</f>
        <v>1</v>
      </c>
      <c r="BQ987" s="5" t="b">
        <f t="array" aca="1" ref="BQ987" ca="1">IF(ISBLANK(Spreadsheet!AN1197),TRUE,ISNUMBER(MATCH(TRUE,EXACT(Spreadsheet!AN1197,INDIRECT(Spreadsheet!BL987)),0)))</f>
        <v>1</v>
      </c>
      <c r="BR987" s="5" t="b">
        <f t="array" ref="BR987">IF(ISBLANK(Spreadsheet!AO1197),TRUE,ISNUMBER(MATCH(TRUE,EXACT(Spreadsheet!AO1197,LifeBenefitClasses),0)))</f>
        <v>1</v>
      </c>
      <c r="BS987" s="5" t="b">
        <f>IF(OR(ISBLANK(Spreadsheet!AO1197), Spreadsheet!AO1197="Waive"),IF(ISBLANK(Spreadsheet!AP1197),TRUE,FALSE),IF(OR(AND(NOT(ISBLANK(Spreadsheet!AO1197)),ISBLANK(Spreadsheet!AP1197)),NOT(ISNUMBER(VALUE(Spreadsheet!AP1197)))),FALSE,IF(OR(AND(Spreadsheet!AP1197&lt;6,MOD(Spreadsheet!AP1197*10,5)=0), MOD(Spreadsheet!AP1197,5000)=0),TRUE,FALSE)))</f>
        <v>1</v>
      </c>
      <c r="BT987" s="5" t="b">
        <f t="array" ref="BT987">IF(ISBLANK(Spreadsheet!AQ1197),TRUE,ISNUMBER(MATCH(TRUE,EXACT(Spreadsheet!AQ1197,EnrollWaive),0)))</f>
        <v>1</v>
      </c>
      <c r="BU987" s="5" t="b">
        <f t="array" ref="BU987">IF(ISBLANK(Spreadsheet!AR1197),TRUE,ISNUMBER(MATCH(TRUE,EXACT(Spreadsheet!AR1197,LifeBenefitClasses),0)))</f>
        <v>1</v>
      </c>
      <c r="BV987" s="5" t="b">
        <f>IF(OR(ISBLANK(Spreadsheet!AR1197), Spreadsheet!AR1197="Waive"),IF(ISBLANK(Spreadsheet!AS1197),TRUE,FALSE),IF(OR(AND(NOT(ISBLANK(Spreadsheet!AR1197)),ISBLANK(Spreadsheet!AS1197)),NOT(ISNUMBER(VALUE(Spreadsheet!AS1197)))),FALSE,IF(OR(AND(Spreadsheet!AS1197&lt;6,MOD(Spreadsheet!AS1197*10,5)=0), MOD(Spreadsheet!AS1197,10000)=0),TRUE,FALSE)))</f>
        <v>1</v>
      </c>
      <c r="BW987" s="5" t="b">
        <f t="array" ref="BW987">IF(ISBLANK(Spreadsheet!AT1197),TRUE,ISNUMBER(MATCH(TRUE,EXACT(Spreadsheet!AT1197,LifeBenefitClasses),0)))</f>
        <v>1</v>
      </c>
      <c r="BX987" s="5" t="b">
        <f>IF(OR(ISBLANK(Spreadsheet!AT1197), Spreadsheet!AT1197="Waive"),IF(ISBLANK(Spreadsheet!AU1197),TRUE,FALSE),IF(OR(AND(NOT(ISBLANK(Spreadsheet!AT1197)),ISBLANK(Spreadsheet!AU1197)),NOT(ISNUMBER(VALUE(Spreadsheet!AU1197)))),FALSE,IF(AND(NOT(OR(ISBLANK(Spreadsheet!AT1197),Spreadsheet!AT1197="Waive")),NOT(OR(ISBLANK(Spreadsheet!AR1197),Spreadsheet!AR1197="Waive")),MOD(Spreadsheet!AU1197,5000)=0, Spreadsheet!AU1197&lt;=(Spreadsheet!AS1197*0.5)),TRUE,FALSE)))</f>
        <v>1</v>
      </c>
      <c r="BY987" s="5" t="b">
        <f t="array" ref="BY987">IF(ISBLANK(Spreadsheet!AV1197),TRUE,ISNUMBER(MATCH(TRUE,EXACT(Spreadsheet!AV1197,EnrollWaive),0)))</f>
        <v>1</v>
      </c>
      <c r="BZ987" s="5" t="b">
        <f t="array" ref="BZ987">IF(ISBLANK(Spreadsheet!AW1197),TRUE,ISNUMBER(MATCH(TRUE,EXACT(Spreadsheet!AW1197,LifeBenefitClasses),0)))</f>
        <v>1</v>
      </c>
      <c r="CA987" s="5" t="b">
        <f t="array" ref="CA987">IF(ISBLANK(Spreadsheet!AX1197),TRUE,ISNUMBER(MATCH(TRUE,EXACT(Spreadsheet!AX1197,LifeBenefitClasses),0)))</f>
        <v>1</v>
      </c>
      <c r="CB987" s="5" t="b">
        <f t="array" ref="CB987">IF(ISBLANK(Spreadsheet!AY1197),TRUE,ISNUMBER(MATCH(TRUE,EXACT(Spreadsheet!AY1197,LifeBenefitClasses),0)))</f>
        <v>1</v>
      </c>
      <c r="CC987" s="5" t="b">
        <f t="array" ref="CC987">IF(ISBLANK(Spreadsheet!AZ1197),TRUE,ISNUMBER(MATCH(TRUE,EXACT(Spreadsheet!AZ1197,LifeBenefitClasses),0)))</f>
        <v>1</v>
      </c>
      <c r="CD987" s="5" t="b">
        <f t="array" ref="CD987">IF(ISBLANK(Spreadsheet!BA1197),TRUE,ISNUMBER(MATCH(TRUE,EXACT(Spreadsheet!BA1197,LifeBenefitClasses),0)))</f>
        <v>1</v>
      </c>
      <c r="CE987" s="5" t="b">
        <f>IF(OR(ISBLANK(Spreadsheet!BA1197), Spreadsheet!BA1197="Waive"),IF(ISBLANK(Spreadsheet!BB1197),TRUE,FALSE),IF(OR(AND(NOT(ISBLANK(Spreadsheet!BA1197)),ISBLANK(Spreadsheet!BB1197)),NOT(ISNUMBER(VALUE(Spreadsheet!BB1197))),ISBLANK(Spreadsheet!BC1197),NOT(ISNUMBER(VALUE(Spreadsheet!BC1197)))),FALSE,IF(AND(Spreadsheet!BB1197&gt;=50000,Spreadsheet!BB1197&lt;=250000,MOD(Spreadsheet!BB1197,10000)=0,Spreadsheet!BB1197&lt;=(10*Spreadsheet!BC1197)),TRUE,FALSE)))</f>
        <v>1</v>
      </c>
      <c r="CF987" s="5" t="b">
        <f>IF(NOT(ISBLANK(Spreadsheet!BC987)),AND(ISNUMBER(VALUE(Spreadsheet!BC987)),Spreadsheet!BC987&gt;0),AND(OR(ISBLANK(Spreadsheet!AO987),Spreadsheet!AO987="Waive",AND(NOT(OR(ISBLANK(Spreadsheet!AO987),Spreadsheet!AO987="Waive")),Spreadsheet!AP987&gt;=6)),OR(ISBLANK(Spreadsheet!AR987),AND(NOT(OR(ISBLANK(Spreadsheet!AR987),Spreadsheet!AR987="Waive")),Spreadsheet!AS987&gt;=6)),OR(ISBLANK(Spreadsheet!AW987)),OR(ISBLANK(Spreadsheet!AX987)),OR(ISBLANK(Spreadsheet!AY987)),OR(ISBLANK(Spreadsheet!AZ987)),OR(ISBLANK(Spreadsheet!BA987),Spreadsheet!BA987="Waive")))</f>
        <v>1</v>
      </c>
      <c r="CG987" s="5" t="b">
        <f t="shared" ca="1" si="73"/>
        <v>1</v>
      </c>
    </row>
    <row r="988" spans="8:85" x14ac:dyDescent="0.3">
      <c r="H988" s="5">
        <f t="shared" ca="1" si="70"/>
        <v>2</v>
      </c>
      <c r="I988" s="5" t="str">
        <f t="shared" ca="1" si="71"/>
        <v/>
      </c>
      <c r="J988" s="5" t="str">
        <f>IF(AND(NOT(ISBLANK(Spreadsheet!C1198)),ISBLANK(Spreadsheet!D1198)),Spreadsheet!F1198&amp;" "&amp;Spreadsheet!H1198,"")</f>
        <v/>
      </c>
      <c r="K988" s="5">
        <f>IF(AND(NOT(ISBLANK(Spreadsheet!C1198)),ISBLANK(Spreadsheet!D1198)),COUNTIFS(Spreadsheet!E$786:E1199,"=Child",Spreadsheet!C$786:C1199, "="&amp;Spreadsheet!C1198) + COUNTIFS(Spreadsheet!E$786:E1199,"=Step-child",Spreadsheet!C$786:C1199, "="&amp;Spreadsheet!C1198),0)</f>
        <v>0</v>
      </c>
      <c r="L988" s="5">
        <f>IF(NOT(ISBLANK(J988)),COUNTIFS(Spreadsheet!E$786:E1199,"=Wife",Spreadsheet!C$786:C1199, "="&amp;Spreadsheet!C1198) + COUNTIFS(Spreadsheet!E$786:E1199,"=Husband",Spreadsheet!C$786:C1199, "="&amp;Spreadsheet!C1198),0)</f>
        <v>0</v>
      </c>
      <c r="M988" s="5">
        <f>IF(NOT(ISBLANK(Spreadsheet!AJ1198)),VLOOKUP(Spreadsheet!AJ1198,'Drop Downs'!$P$2:$R$16,3,FALSE),0)</f>
        <v>0</v>
      </c>
      <c r="N988" s="5">
        <f>IF(NOT(ISBLANK(Spreadsheet!AJ1198)), VLOOKUP(Spreadsheet!AJ1198,'Drop Downs'!$P$2:$R$16,2,FALSE),0)</f>
        <v>0</v>
      </c>
      <c r="O988" s="5">
        <f>IF(NOT(ISBLANK(Spreadsheet!AL1198)),VLOOKUP(Spreadsheet!AL1198,'Drop Downs'!$P$2:$R$16,3,FALSE), 0)</f>
        <v>0</v>
      </c>
      <c r="P988" s="5">
        <f>IF(NOT(ISBLANK(Spreadsheet!AL1198)),VLOOKUP(Spreadsheet!AL1198,'Drop Downs'!$P$2:$R$16,2,FALSE),0)</f>
        <v>0</v>
      </c>
      <c r="Q988" s="5">
        <f>IF(NOT(ISBLANK(Spreadsheet!AN1198)),VLOOKUP(Spreadsheet!AN1198,'Drop Downs'!$P$2:$R$16,3,FALSE),0)</f>
        <v>0</v>
      </c>
      <c r="R988" s="5">
        <f>IF(NOT(ISBLANK(Spreadsheet!AN1198)),VLOOKUP(Spreadsheet!AN1198,'Drop Downs'!$P$2:$R$16,2,FALSE),0)</f>
        <v>0</v>
      </c>
      <c r="S988" s="5" t="str">
        <f>IF(OR(M988&gt;K988,N988&gt;L988,O988&gt;K988, Q988&gt;K988,N988&gt;L988, P988&gt;L988, R988&gt;L988),"Member currently has a coverage election over what he/she needs.  Please add more dependents or adjust the coverage election.","")&amp;(IF(AND(NOT(ISBLANK(Spreadsheet!C1198)),NOT(ISBLANK(Spreadsheet!D1198)),ISBLANK(Spreadsheet!E1198)),"Dependent lacks a relationship to member.Please select one from the drop-down.",""))</f>
        <v/>
      </c>
      <c r="T988" s="5" t="b">
        <f t="shared" si="72"/>
        <v>1</v>
      </c>
      <c r="U988" s="5" t="b">
        <f>OR(ISBLANK(Spreadsheet!C1198),IF(NOT(ISBLANK(Spreadsheet!D1198)),NOT(ISBLANK(Spreadsheet!E1198)),TRUE))</f>
        <v>1</v>
      </c>
      <c r="V988" s="5" t="b">
        <f>OR(ISBLANK(Spreadsheet!C1198), NOT(ISBLANK(Spreadsheet!I1198)))</f>
        <v>1</v>
      </c>
      <c r="W988" s="5" t="b">
        <f>OR(ISBLANK(Spreadsheet!D1198),NOT(ISBLANK(Spreadsheet!C1198)))</f>
        <v>1</v>
      </c>
      <c r="X988" s="155" t="str">
        <f>REPT("0",MIN(FIND({1,2,3,4,5,6,7,8,9},Spreadsheet!C1198&amp;"123456789"))-1)&amp;IF(ISBLANK(Spreadsheet!C1198),"",SUMPRODUCT(MID(0&amp;Spreadsheet!C1198,LARGE(INDEX(ISNUMBER(--MID(Spreadsheet!C1198,ROW($1:$225),1))*
 ROW($1:$225),0),ROW($1:$225))+1,1)*10^ROW($1:$225)/10))</f>
        <v/>
      </c>
      <c r="Y988" s="5" t="b">
        <f>IF(NOT(ISBLANK(Spreadsheet!C1198)),IF(AND(ISNUMBER(VALUE(Spreadsheet!C1198)), LEN(Spreadsheet!C1198)=9),TRUE,FALSE),TRUE)</f>
        <v>1</v>
      </c>
      <c r="Z988" s="155" t="str">
        <f>REPT("0",MIN(FIND({1,2,3,4,5,6,7,8,9},Spreadsheet!D1198&amp;"123456789"))-1)&amp;IF(ISBLANK(Spreadsheet!D1198),"",SUMPRODUCT(MID(0&amp;Spreadsheet!D1198,LARGE(INDEX(ISNUMBER(--MID(Spreadsheet!D1198,ROW($1:$225),1))*
 ROW($1:$225),0),ROW($1:$225))+1,1)*10^ROW($1:$225)/10))</f>
        <v/>
      </c>
      <c r="AA988" s="5" t="b">
        <f>IF(AND(NOT(ISBLANK(Spreadsheet!D1198)),NOT(ISBLANK(Spreadsheet!C1198))),IF(AND(ISNUMBER(VALUE(Spreadsheet!D1198)), LEN(Spreadsheet!D1198)=9),TRUE,FALSE),IF(AND(NOT(ISBLANK(Spreadsheet!D1198)),ISBLANK(Spreadsheet!C1198)),FALSE,TRUE))</f>
        <v>1</v>
      </c>
      <c r="AB988" s="5" t="b">
        <f>OR(ISBLANK(Spreadsheet!Y988),IF(NOT(ISBLANK(Spreadsheet!Y988)),LEN(Spreadsheet!Y988)=10,ISNUMBER(VALUE(Spreadsheet!Y988))))</f>
        <v>1</v>
      </c>
      <c r="AC988" s="5" t="b">
        <f>OR(ISBLANK(Spreadsheet!AI1198), AND(NOT(ISBLANK(Spreadsheet!AJ1198)), NOT(ISNUMBER(SEARCH("Waive",Spreadsheet!AJ1198)))))</f>
        <v>1</v>
      </c>
      <c r="AD988" s="5" t="b">
        <f>OR(ISBLANK(Spreadsheet!AK1198), AND(NOT(ISBLANK(Spreadsheet!AL1198)), NOT(ISNUMBER(SEARCH("Waive",Spreadsheet!AL1198)))))</f>
        <v>1</v>
      </c>
      <c r="AE988" s="5" t="b">
        <f>OR(ISBLANK(Spreadsheet!AM1198), AND(NOT(ISBLANK(Spreadsheet!AN1198)), NOT(ISNUMBER(SEARCH("Waive", Spreadsheet!AN1198)))))</f>
        <v>1</v>
      </c>
      <c r="AF988" s="5" t="b">
        <f>OR(ISBLANK(Spreadsheet!C1198), NOT(ISBLANK(Spreadsheet!D1198)),NOT(ISBLANK(Spreadsheet!L1198)))</f>
        <v>1</v>
      </c>
      <c r="AG988" s="5" t="b">
        <f>IF(AND(NOT(ISBLANK(Spreadsheet!C1198)), NOT(ISBLANK(Spreadsheet!D1198)),Spreadsheet!C1198&lt;&gt;Spreadsheet!D1198),IF(ISERROR(VLOOKUP(Spreadsheet!C1198, Spreadsheet!$C$6:'Spreadsheet'!$C1197,1,FALSE)), FALSE, TRUE),TRUE)</f>
        <v>1</v>
      </c>
      <c r="AH988" s="5" t="b">
        <f>Spreadsheet!$B$2=Spreadsheet!AD988</f>
        <v>1</v>
      </c>
      <c r="AI988" s="5" t="b">
        <f>IF(ISBLANK(Spreadsheet!G1198),TRUE,IF(OR(LEN(Spreadsheet!G1198)&gt;1,ISNUMBER(VALUE(Spreadsheet!G1198))),FALSE,TRUE))</f>
        <v>1</v>
      </c>
      <c r="AJ988" s="5" t="b">
        <f>OR(ISBLANK(Spreadsheet!C1198), NOT(ISBLANK(Spreadsheet!B1198)), NOT(ISBLANK(Spreadsheet!D1198)))</f>
        <v>1</v>
      </c>
      <c r="AK988" s="5" t="b">
        <f t="array" ref="AK988">IF(OR(AND(ISBLANK(Spreadsheet!E1198),ISBLANK(Spreadsheet!D1198),NOT(ISBLANK(Spreadsheet!C1198))),AND(ISBLANK(Spreadsheet!E1198),ISBLANK(Spreadsheet!D1198),ISBLANK(Spreadsheet!C1198))),TRUE,ISNUMBER(MATCH(TRUE,EXACT(Spreadsheet!E1198,Relationships),0)))</f>
        <v>1</v>
      </c>
      <c r="AL988" s="5" t="b">
        <f>IF(NOT(ISBLANK(Spreadsheet!C1198)),IF(OR(ISBLANK(Spreadsheet!F1198),LEN(Spreadsheet!F1198)&gt;40),FALSE,TRUE),TRUE)</f>
        <v>1</v>
      </c>
      <c r="AM988" s="5" t="b">
        <f>IF(NOT(ISBLANK(Spreadsheet!C1198)),IF(OR(ISBLANK(Spreadsheet!H1198),LEN(Spreadsheet!H1198)&gt;40),FALSE,TRUE),TRUE)</f>
        <v>1</v>
      </c>
      <c r="AN988" s="5" t="b">
        <f t="array" ref="AN988">IF(ISBLANK(Spreadsheet!I1198),TRUE,ISNUMBER(MATCH(TRUE,EXACT(Spreadsheet!I1198,GenderValues),0)))</f>
        <v>1</v>
      </c>
      <c r="AO988" s="5" t="b">
        <f ca="1">IF(ISERROR(DATEVALUE(TEXT(Spreadsheet!J1198,"mm/dd/yyyy")) &gt; TODAY()),IF(AND(ISBLANK(Spreadsheet!J1198),ISBLANK(Spreadsheet!C1198)),TRUE,FALSE),IF(DATEVALUE(TEXT(Spreadsheet!J1198,"mm/dd/yyyy")) &gt; TODAY(),FALSE,TRUE))</f>
        <v>1</v>
      </c>
      <c r="AP988" s="5" t="b">
        <f>OR(ISBLANK(Spreadsheet!K1198),LEN(Spreadsheet!K1198)&lt;=100)</f>
        <v>1</v>
      </c>
      <c r="AQ988" s="5" t="b">
        <f t="array" ref="AQ988">IF(OR(AND(ISBLANK(Spreadsheet!L1198),ISBLANK(Spreadsheet!C1198)),AND(NOT(ISBLANK(Spreadsheet!C1198)),NOT(ISBLANK(Spreadsheet!D1198)))),TRUE,ISNUMBER(MATCH(TRUE,EXACT(Spreadsheet!L1198,MaritalStatus),0)))</f>
        <v>1</v>
      </c>
      <c r="AR988" s="5" t="b">
        <f ca="1">IF(ISERROR(DATEVALUE(TEXT(Spreadsheet!M1198,"mm/dd/yyyy")) &gt; TODAY()),IF(ISBLANK(Spreadsheet!M1198),TRUE,FALSE),IF(DATEVALUE(TEXT(Spreadsheet!M1198,"mm/dd/yyyy")) &gt; TODAY(),FALSE,TRUE))</f>
        <v>1</v>
      </c>
      <c r="AS988" s="5" t="b">
        <f>OR(ISBLANK(Spreadsheet!N1198),LEN(Spreadsheet!N1198)&lt;=100)</f>
        <v>1</v>
      </c>
      <c r="AT988" s="5" t="b">
        <f>OR(ISBLANK(Spreadsheet!O1198),UPPER(Spreadsheet!O1198)="YES")</f>
        <v>1</v>
      </c>
      <c r="AU988" s="5" t="b">
        <f>OR(ISBLANK(Spreadsheet!P1198),UPPER(Spreadsheet!P1198)="YES")</f>
        <v>1</v>
      </c>
      <c r="AV988" s="5" t="b">
        <f t="array" ref="AV988">IF(ISBLANK(Spreadsheet!Q1198),TRUE,ISNUMBER(MATCH(TRUE,EXACT(Spreadsheet!Q1198,OnGroupsPriorIns),0)))</f>
        <v>1</v>
      </c>
      <c r="AW988" s="5" t="b">
        <f>OR(ISBLANK(Spreadsheet!R1198),UPPER(Spreadsheet!R1198)="YES")</f>
        <v>1</v>
      </c>
      <c r="AX988" s="5" t="b">
        <f>OR(ISBLANK(Spreadsheet!S1198),UPPER(Spreadsheet!S1198)="YES")</f>
        <v>1</v>
      </c>
      <c r="AY988" s="5" t="b">
        <f>OR(AND(ISBLANK(Spreadsheet!C1198),LEN(Spreadsheet!T1198)=0),AND(NOT(ISBLANK(Spreadsheet!C1198)),LEN(Spreadsheet!T1198)&gt;0,LEN(Spreadsheet!T1198)&lt;=50))</f>
        <v>1</v>
      </c>
      <c r="AZ988" s="5" t="b">
        <f>OR(LEN(Spreadsheet!U1198)=0,AND(LEN(Spreadsheet!U1198)&gt;0,LEN(Spreadsheet!U1198)&lt;=50))</f>
        <v>1</v>
      </c>
      <c r="BA988" s="5" t="b">
        <f>OR(AND(ISBLANK(Spreadsheet!C1198),LEN(Spreadsheet!V1198)=0),AND(NOT(ISBLANK(Spreadsheet!C1198)),LEN(Spreadsheet!V1198)&gt;0,LEN(Spreadsheet!V1198)&lt;=50))</f>
        <v>1</v>
      </c>
      <c r="BB988" s="5" t="b">
        <f t="array" ref="BB988">IF(AND(ISBLANK(Spreadsheet!C1198),LEN(Spreadsheet!W1198)=0),TRUE,ISNUMBER(MATCH(TRUE,EXACT(Spreadsheet!W1198,States),0)))</f>
        <v>1</v>
      </c>
      <c r="BC988" s="5" t="b">
        <f>OR(AND(ISBLANK(Spreadsheet!C1198),LEN(Spreadsheet!X1198)=0),AND(NOT(ISBLANK(Spreadsheet!C1198)),LEN(Spreadsheet!X1198)&gt;0,LEN(Spreadsheet!X1198)=5,ISNUMBER(VALUE(Spreadsheet!X1198))))</f>
        <v>1</v>
      </c>
      <c r="BD988" s="5" t="b">
        <f>OR(ISBLANK(Spreadsheet!Z1198),LEN(Spreadsheet!Z1198)&lt;=50)</f>
        <v>1</v>
      </c>
      <c r="BE988" s="5" t="b">
        <f>ISBLANK(Spreadsheet!AA1198)</f>
        <v>1</v>
      </c>
      <c r="BF988" s="5" t="b">
        <f>ISBLANK(Spreadsheet!AB1198)</f>
        <v>1</v>
      </c>
      <c r="BG988" s="5" t="b">
        <f>IF(ISERROR(DATEVALUE(TEXT(Spreadsheet!AC1198,"mm/dd/yyyy")) &gt; DATEVALUE(TEXT(Spreadsheet!J1198,"mm/dd/yyyy"))),IF(OR(AND(ISBLANK(Spreadsheet!AC1198),ISBLANK(Spreadsheet!C1198)),AND(NOT(ISBLANK(Spreadsheet!C1198)),ISBLANK(Spreadsheet!AC1198),NOT(ISBLANK(Spreadsheet!D1198)))),TRUE,FALSE),IF(DATEVALUE(TEXT(Spreadsheet!AC1198,"mm/dd/yyyy")) &gt; DATEVALUE(TEXT(Spreadsheet!J1198,"mm/dd/yyyy")),TRUE,FALSE))</f>
        <v>1</v>
      </c>
      <c r="BH988" s="5" t="b">
        <f>OR(AND(ISBLANK(Spreadsheet!C1198),ISBLANK(Spreadsheet!AE1198)),AND(NOT(ISBLANK(Spreadsheet!C1198)),NOT(ISBLANK(Spreadsheet!D1198)),ISBLANK(Spreadsheet!AE1198)),AND(NOT(ISBLANK(Spreadsheet!C1198)),ISBLANK(Spreadsheet!D1198),NOT(ISBLANK(Spreadsheet!AE1198)),LEN(Spreadsheet!AE1198)&lt;=100))</f>
        <v>1</v>
      </c>
      <c r="BI988" s="5" t="b">
        <f t="array" ref="BI988">IF(ISBLANK(Spreadsheet!AF1198),TRUE,ISNUMBER(MATCH(TRUE,EXACT(Spreadsheet!AF1198,CobraShortReasons),0)))</f>
        <v>1</v>
      </c>
      <c r="BJ988" s="5" t="b">
        <f ca="1">IF(ISERROR(DATEVALUE(TEXT(Spreadsheet!AG1198,"mm/dd/yyyy")) &gt; TODAY()),IF(ISBLANK(Spreadsheet!AG1198),TRUE,FALSE),IF(DATEVALUE(TEXT(Spreadsheet!AG1198,"mm/dd/yyyy")) &gt; TODAY(),FALSE,TRUE))</f>
        <v>1</v>
      </c>
      <c r="BK988" s="5" t="b">
        <f>OR(ISBLANK(Spreadsheet!AH1198),LEN(Spreadsheet!AH1198)&lt;=25)</f>
        <v>1</v>
      </c>
      <c r="BL988" s="5" t="b">
        <f t="array" aca="1" ref="BL988" ca="1">IF(ISBLANK(Spreadsheet!AI1198),TRUE,ISNUMBER(MATCH(TRUE,EXACT(Spreadsheet!AI1198,INDIRECT(Spreadsheet!$D$2)),0)))</f>
        <v>1</v>
      </c>
      <c r="BM988" s="5" t="b">
        <f t="array" aca="1" ref="BM988" ca="1">IF(ISBLANK(Spreadsheet!AJ1198),TRUE,ISNUMBER(MATCH(TRUE,EXACT(Spreadsheet!AJ1198,INDIRECT(Spreadsheet!BJ988)),0)))</f>
        <v>1</v>
      </c>
      <c r="BN988" s="5" t="b">
        <f t="array" ref="BN988">IF(ISBLANK(Spreadsheet!AK1198),TRUE,ISNUMBER(MATCH(TRUE,EXACT(Spreadsheet!AK1198,DentalPlans),0)))</f>
        <v>1</v>
      </c>
      <c r="BO988" s="5" t="b">
        <f t="array" aca="1" ref="BO988" ca="1">IF(ISBLANK(Spreadsheet!AL1198),TRUE,ISNUMBER(MATCH(TRUE,EXACT(Spreadsheet!AL1198,INDIRECT(Spreadsheet!BK988)),0)))</f>
        <v>1</v>
      </c>
      <c r="BP988" s="5" t="b">
        <f t="array" ref="BP988">IF(ISBLANK(Spreadsheet!AM1198),TRUE,ISNUMBER(MATCH(TRUE,EXACT(Spreadsheet!AM1198,VisionPlans),0)))</f>
        <v>1</v>
      </c>
      <c r="BQ988" s="5" t="b">
        <f t="array" aca="1" ref="BQ988" ca="1">IF(ISBLANK(Spreadsheet!AN1198),TRUE,ISNUMBER(MATCH(TRUE,EXACT(Spreadsheet!AN1198,INDIRECT(Spreadsheet!BL988)),0)))</f>
        <v>1</v>
      </c>
      <c r="BR988" s="5" t="b">
        <f t="array" ref="BR988">IF(ISBLANK(Spreadsheet!AO1198),TRUE,ISNUMBER(MATCH(TRUE,EXACT(Spreadsheet!AO1198,LifeBenefitClasses),0)))</f>
        <v>1</v>
      </c>
      <c r="BS988" s="5" t="b">
        <f>IF(OR(ISBLANK(Spreadsheet!AO1198), Spreadsheet!AO1198="Waive"),IF(ISBLANK(Spreadsheet!AP1198),TRUE,FALSE),IF(OR(AND(NOT(ISBLANK(Spreadsheet!AO1198)),ISBLANK(Spreadsheet!AP1198)),NOT(ISNUMBER(VALUE(Spreadsheet!AP1198)))),FALSE,IF(OR(AND(Spreadsheet!AP1198&lt;6,MOD(Spreadsheet!AP1198*10,5)=0), MOD(Spreadsheet!AP1198,5000)=0),TRUE,FALSE)))</f>
        <v>1</v>
      </c>
      <c r="BT988" s="5" t="b">
        <f t="array" ref="BT988">IF(ISBLANK(Spreadsheet!AQ1198),TRUE,ISNUMBER(MATCH(TRUE,EXACT(Spreadsheet!AQ1198,EnrollWaive),0)))</f>
        <v>1</v>
      </c>
      <c r="BU988" s="5" t="b">
        <f t="array" ref="BU988">IF(ISBLANK(Spreadsheet!AR1198),TRUE,ISNUMBER(MATCH(TRUE,EXACT(Spreadsheet!AR1198,LifeBenefitClasses),0)))</f>
        <v>1</v>
      </c>
      <c r="BV988" s="5" t="b">
        <f>IF(OR(ISBLANK(Spreadsheet!AR1198), Spreadsheet!AR1198="Waive"),IF(ISBLANK(Spreadsheet!AS1198),TRUE,FALSE),IF(OR(AND(NOT(ISBLANK(Spreadsheet!AR1198)),ISBLANK(Spreadsheet!AS1198)),NOT(ISNUMBER(VALUE(Spreadsheet!AS1198)))),FALSE,IF(OR(AND(Spreadsheet!AS1198&lt;6,MOD(Spreadsheet!AS1198*10,5)=0), MOD(Spreadsheet!AS1198,10000)=0),TRUE,FALSE)))</f>
        <v>1</v>
      </c>
      <c r="BW988" s="5" t="b">
        <f t="array" ref="BW988">IF(ISBLANK(Spreadsheet!AT1198),TRUE,ISNUMBER(MATCH(TRUE,EXACT(Spreadsheet!AT1198,LifeBenefitClasses),0)))</f>
        <v>1</v>
      </c>
      <c r="BX988" s="5" t="b">
        <f>IF(OR(ISBLANK(Spreadsheet!AT1198), Spreadsheet!AT1198="Waive"),IF(ISBLANK(Spreadsheet!AU1198),TRUE,FALSE),IF(OR(AND(NOT(ISBLANK(Spreadsheet!AT1198)),ISBLANK(Spreadsheet!AU1198)),NOT(ISNUMBER(VALUE(Spreadsheet!AU1198)))),FALSE,IF(AND(NOT(OR(ISBLANK(Spreadsheet!AT1198),Spreadsheet!AT1198="Waive")),NOT(OR(ISBLANK(Spreadsheet!AR1198),Spreadsheet!AR1198="Waive")),MOD(Spreadsheet!AU1198,5000)=0, Spreadsheet!AU1198&lt;=(Spreadsheet!AS1198*0.5)),TRUE,FALSE)))</f>
        <v>1</v>
      </c>
      <c r="BY988" s="5" t="b">
        <f t="array" ref="BY988">IF(ISBLANK(Spreadsheet!AV1198),TRUE,ISNUMBER(MATCH(TRUE,EXACT(Spreadsheet!AV1198,EnrollWaive),0)))</f>
        <v>1</v>
      </c>
      <c r="BZ988" s="5" t="b">
        <f t="array" ref="BZ988">IF(ISBLANK(Spreadsheet!AW1198),TRUE,ISNUMBER(MATCH(TRUE,EXACT(Spreadsheet!AW1198,LifeBenefitClasses),0)))</f>
        <v>1</v>
      </c>
      <c r="CA988" s="5" t="b">
        <f t="array" ref="CA988">IF(ISBLANK(Spreadsheet!AX1198),TRUE,ISNUMBER(MATCH(TRUE,EXACT(Spreadsheet!AX1198,LifeBenefitClasses),0)))</f>
        <v>1</v>
      </c>
      <c r="CB988" s="5" t="b">
        <f t="array" ref="CB988">IF(ISBLANK(Spreadsheet!AY1198),TRUE,ISNUMBER(MATCH(TRUE,EXACT(Spreadsheet!AY1198,LifeBenefitClasses),0)))</f>
        <v>1</v>
      </c>
      <c r="CC988" s="5" t="b">
        <f t="array" ref="CC988">IF(ISBLANK(Spreadsheet!AZ1198),TRUE,ISNUMBER(MATCH(TRUE,EXACT(Spreadsheet!AZ1198,LifeBenefitClasses),0)))</f>
        <v>1</v>
      </c>
      <c r="CD988" s="5" t="b">
        <f t="array" ref="CD988">IF(ISBLANK(Spreadsheet!BA1198),TRUE,ISNUMBER(MATCH(TRUE,EXACT(Spreadsheet!BA1198,LifeBenefitClasses),0)))</f>
        <v>1</v>
      </c>
      <c r="CE988" s="5" t="b">
        <f>IF(OR(ISBLANK(Spreadsheet!BA1198), Spreadsheet!BA1198="Waive"),IF(ISBLANK(Spreadsheet!BB1198),TRUE,FALSE),IF(OR(AND(NOT(ISBLANK(Spreadsheet!BA1198)),ISBLANK(Spreadsheet!BB1198)),NOT(ISNUMBER(VALUE(Spreadsheet!BB1198))),ISBLANK(Spreadsheet!BC1198),NOT(ISNUMBER(VALUE(Spreadsheet!BC1198)))),FALSE,IF(AND(Spreadsheet!BB1198&gt;=50000,Spreadsheet!BB1198&lt;=250000,MOD(Spreadsheet!BB1198,10000)=0,Spreadsheet!BB1198&lt;=(10*Spreadsheet!BC1198)),TRUE,FALSE)))</f>
        <v>1</v>
      </c>
      <c r="CF988" s="5" t="b">
        <f>IF(NOT(ISBLANK(Spreadsheet!BC988)),AND(ISNUMBER(VALUE(Spreadsheet!BC988)),Spreadsheet!BC988&gt;0),AND(OR(ISBLANK(Spreadsheet!AO988),Spreadsheet!AO988="Waive",AND(NOT(OR(ISBLANK(Spreadsheet!AO988),Spreadsheet!AO988="Waive")),Spreadsheet!AP988&gt;=6)),OR(ISBLANK(Spreadsheet!AR988),AND(NOT(OR(ISBLANK(Spreadsheet!AR988),Spreadsheet!AR988="Waive")),Spreadsheet!AS988&gt;=6)),OR(ISBLANK(Spreadsheet!AW988)),OR(ISBLANK(Spreadsheet!AX988)),OR(ISBLANK(Spreadsheet!AY988)),OR(ISBLANK(Spreadsheet!AZ988)),OR(ISBLANK(Spreadsheet!BA988),Spreadsheet!BA988="Waive")))</f>
        <v>1</v>
      </c>
      <c r="CG988" s="5" t="b">
        <f t="shared" ca="1" si="73"/>
        <v>1</v>
      </c>
    </row>
    <row r="989" spans="8:85" x14ac:dyDescent="0.3">
      <c r="H989" s="5">
        <f t="shared" ca="1" si="70"/>
        <v>2</v>
      </c>
      <c r="I989" s="5" t="str">
        <f t="shared" ca="1" si="71"/>
        <v/>
      </c>
      <c r="J989" s="5" t="str">
        <f>IF(AND(NOT(ISBLANK(Spreadsheet!C1199)),ISBLANK(Spreadsheet!D1199)),Spreadsheet!F1199&amp;" "&amp;Spreadsheet!H1199,"")</f>
        <v/>
      </c>
      <c r="K989" s="5">
        <f>IF(AND(NOT(ISBLANK(Spreadsheet!C1199)),ISBLANK(Spreadsheet!D1199)),COUNTIFS(Spreadsheet!E$786:E1200,"=Child",Spreadsheet!C$786:C1200, "="&amp;Spreadsheet!C1199) + COUNTIFS(Spreadsheet!E$786:E1200,"=Step-child",Spreadsheet!C$786:C1200, "="&amp;Spreadsheet!C1199),0)</f>
        <v>0</v>
      </c>
      <c r="L989" s="5">
        <f>IF(NOT(ISBLANK(J989)),COUNTIFS(Spreadsheet!E$786:E1200,"=Wife",Spreadsheet!C$786:C1200, "="&amp;Spreadsheet!C1199) + COUNTIFS(Spreadsheet!E$786:E1200,"=Husband",Spreadsheet!C$786:C1200, "="&amp;Spreadsheet!C1199),0)</f>
        <v>0</v>
      </c>
      <c r="M989" s="5">
        <f>IF(NOT(ISBLANK(Spreadsheet!AJ1199)),VLOOKUP(Spreadsheet!AJ1199,'Drop Downs'!$P$2:$R$16,3,FALSE),0)</f>
        <v>0</v>
      </c>
      <c r="N989" s="5">
        <f>IF(NOT(ISBLANK(Spreadsheet!AJ1199)), VLOOKUP(Spreadsheet!AJ1199,'Drop Downs'!$P$2:$R$16,2,FALSE),0)</f>
        <v>0</v>
      </c>
      <c r="O989" s="5">
        <f>IF(NOT(ISBLANK(Spreadsheet!AL1199)),VLOOKUP(Spreadsheet!AL1199,'Drop Downs'!$P$2:$R$16,3,FALSE), 0)</f>
        <v>0</v>
      </c>
      <c r="P989" s="5">
        <f>IF(NOT(ISBLANK(Spreadsheet!AL1199)),VLOOKUP(Spreadsheet!AL1199,'Drop Downs'!$P$2:$R$16,2,FALSE),0)</f>
        <v>0</v>
      </c>
      <c r="Q989" s="5">
        <f>IF(NOT(ISBLANK(Spreadsheet!AN1199)),VLOOKUP(Spreadsheet!AN1199,'Drop Downs'!$P$2:$R$16,3,FALSE),0)</f>
        <v>0</v>
      </c>
      <c r="R989" s="5">
        <f>IF(NOT(ISBLANK(Spreadsheet!AN1199)),VLOOKUP(Spreadsheet!AN1199,'Drop Downs'!$P$2:$R$16,2,FALSE),0)</f>
        <v>0</v>
      </c>
      <c r="S989" s="5" t="str">
        <f>IF(OR(M989&gt;K989,N989&gt;L989,O989&gt;K989, Q989&gt;K989,N989&gt;L989, P989&gt;L989, R989&gt;L989),"Member currently has a coverage election over what he/she needs.  Please add more dependents or adjust the coverage election.","")&amp;(IF(AND(NOT(ISBLANK(Spreadsheet!C1199)),NOT(ISBLANK(Spreadsheet!D1199)),ISBLANK(Spreadsheet!E1199)),"Dependent lacks a relationship to member.Please select one from the drop-down.",""))</f>
        <v/>
      </c>
      <c r="T989" s="5" t="b">
        <f t="shared" si="72"/>
        <v>1</v>
      </c>
      <c r="U989" s="5" t="b">
        <f>OR(ISBLANK(Spreadsheet!C1199),IF(NOT(ISBLANK(Spreadsheet!D1199)),NOT(ISBLANK(Spreadsheet!E1199)),TRUE))</f>
        <v>1</v>
      </c>
      <c r="V989" s="5" t="b">
        <f>OR(ISBLANK(Spreadsheet!C1199), NOT(ISBLANK(Spreadsheet!I1199)))</f>
        <v>1</v>
      </c>
      <c r="W989" s="5" t="b">
        <f>OR(ISBLANK(Spreadsheet!D1199),NOT(ISBLANK(Spreadsheet!C1199)))</f>
        <v>1</v>
      </c>
      <c r="X989" s="155" t="str">
        <f>REPT("0",MIN(FIND({1,2,3,4,5,6,7,8,9},Spreadsheet!C1199&amp;"123456789"))-1)&amp;IF(ISBLANK(Spreadsheet!C1199),"",SUMPRODUCT(MID(0&amp;Spreadsheet!C1199,LARGE(INDEX(ISNUMBER(--MID(Spreadsheet!C1199,ROW($1:$225),1))*
 ROW($1:$225),0),ROW($1:$225))+1,1)*10^ROW($1:$225)/10))</f>
        <v/>
      </c>
      <c r="Y989" s="5" t="b">
        <f>IF(NOT(ISBLANK(Spreadsheet!C1199)),IF(AND(ISNUMBER(VALUE(Spreadsheet!C1199)), LEN(Spreadsheet!C1199)=9),TRUE,FALSE),TRUE)</f>
        <v>1</v>
      </c>
      <c r="Z989" s="155" t="str">
        <f>REPT("0",MIN(FIND({1,2,3,4,5,6,7,8,9},Spreadsheet!D1199&amp;"123456789"))-1)&amp;IF(ISBLANK(Spreadsheet!D1199),"",SUMPRODUCT(MID(0&amp;Spreadsheet!D1199,LARGE(INDEX(ISNUMBER(--MID(Spreadsheet!D1199,ROW($1:$225),1))*
 ROW($1:$225),0),ROW($1:$225))+1,1)*10^ROW($1:$225)/10))</f>
        <v/>
      </c>
      <c r="AA989" s="5" t="b">
        <f>IF(AND(NOT(ISBLANK(Spreadsheet!D1199)),NOT(ISBLANK(Spreadsheet!C1199))),IF(AND(ISNUMBER(VALUE(Spreadsheet!D1199)), LEN(Spreadsheet!D1199)=9),TRUE,FALSE),IF(AND(NOT(ISBLANK(Spreadsheet!D1199)),ISBLANK(Spreadsheet!C1199)),FALSE,TRUE))</f>
        <v>1</v>
      </c>
      <c r="AB989" s="5" t="b">
        <f>OR(ISBLANK(Spreadsheet!Y989),IF(NOT(ISBLANK(Spreadsheet!Y989)),LEN(Spreadsheet!Y989)=10,ISNUMBER(VALUE(Spreadsheet!Y989))))</f>
        <v>1</v>
      </c>
      <c r="AC989" s="5" t="b">
        <f>OR(ISBLANK(Spreadsheet!AI1199), AND(NOT(ISBLANK(Spreadsheet!AJ1199)), NOT(ISNUMBER(SEARCH("Waive",Spreadsheet!AJ1199)))))</f>
        <v>1</v>
      </c>
      <c r="AD989" s="5" t="b">
        <f>OR(ISBLANK(Spreadsheet!AK1199), AND(NOT(ISBLANK(Spreadsheet!AL1199)), NOT(ISNUMBER(SEARCH("Waive",Spreadsheet!AL1199)))))</f>
        <v>1</v>
      </c>
      <c r="AE989" s="5" t="b">
        <f>OR(ISBLANK(Spreadsheet!AM1199), AND(NOT(ISBLANK(Spreadsheet!AN1199)), NOT(ISNUMBER(SEARCH("Waive", Spreadsheet!AN1199)))))</f>
        <v>1</v>
      </c>
      <c r="AF989" s="5" t="b">
        <f>OR(ISBLANK(Spreadsheet!C1199), NOT(ISBLANK(Spreadsheet!D1199)),NOT(ISBLANK(Spreadsheet!L1199)))</f>
        <v>1</v>
      </c>
      <c r="AG989" s="5" t="b">
        <f>IF(AND(NOT(ISBLANK(Spreadsheet!C1199)), NOT(ISBLANK(Spreadsheet!D1199)),Spreadsheet!C1199&lt;&gt;Spreadsheet!D1199),IF(ISERROR(VLOOKUP(Spreadsheet!C1199, Spreadsheet!$C$6:'Spreadsheet'!$C1198,1,FALSE)), FALSE, TRUE),TRUE)</f>
        <v>1</v>
      </c>
      <c r="AH989" s="5" t="b">
        <f>Spreadsheet!$B$2=Spreadsheet!AD989</f>
        <v>1</v>
      </c>
      <c r="AI989" s="5" t="b">
        <f>IF(ISBLANK(Spreadsheet!G1199),TRUE,IF(OR(LEN(Spreadsheet!G1199)&gt;1,ISNUMBER(VALUE(Spreadsheet!G1199))),FALSE,TRUE))</f>
        <v>1</v>
      </c>
      <c r="AJ989" s="5" t="b">
        <f>OR(ISBLANK(Spreadsheet!C1199), NOT(ISBLANK(Spreadsheet!B1199)), NOT(ISBLANK(Spreadsheet!D1199)))</f>
        <v>1</v>
      </c>
      <c r="AK989" s="5" t="b">
        <f t="array" ref="AK989">IF(OR(AND(ISBLANK(Spreadsheet!E1199),ISBLANK(Spreadsheet!D1199),NOT(ISBLANK(Spreadsheet!C1199))),AND(ISBLANK(Spreadsheet!E1199),ISBLANK(Spreadsheet!D1199),ISBLANK(Spreadsheet!C1199))),TRUE,ISNUMBER(MATCH(TRUE,EXACT(Spreadsheet!E1199,Relationships),0)))</f>
        <v>1</v>
      </c>
      <c r="AL989" s="5" t="b">
        <f>IF(NOT(ISBLANK(Spreadsheet!C1199)),IF(OR(ISBLANK(Spreadsheet!F1199),LEN(Spreadsheet!F1199)&gt;40),FALSE,TRUE),TRUE)</f>
        <v>1</v>
      </c>
      <c r="AM989" s="5" t="b">
        <f>IF(NOT(ISBLANK(Spreadsheet!C1199)),IF(OR(ISBLANK(Spreadsheet!H1199),LEN(Spreadsheet!H1199)&gt;40),FALSE,TRUE),TRUE)</f>
        <v>1</v>
      </c>
      <c r="AN989" s="5" t="b">
        <f t="array" ref="AN989">IF(ISBLANK(Spreadsheet!I1199),TRUE,ISNUMBER(MATCH(TRUE,EXACT(Spreadsheet!I1199,GenderValues),0)))</f>
        <v>1</v>
      </c>
      <c r="AO989" s="5" t="b">
        <f ca="1">IF(ISERROR(DATEVALUE(TEXT(Spreadsheet!J1199,"mm/dd/yyyy")) &gt; TODAY()),IF(AND(ISBLANK(Spreadsheet!J1199),ISBLANK(Spreadsheet!C1199)),TRUE,FALSE),IF(DATEVALUE(TEXT(Spreadsheet!J1199,"mm/dd/yyyy")) &gt; TODAY(),FALSE,TRUE))</f>
        <v>1</v>
      </c>
      <c r="AP989" s="5" t="b">
        <f>OR(ISBLANK(Spreadsheet!K1199),LEN(Spreadsheet!K1199)&lt;=100)</f>
        <v>1</v>
      </c>
      <c r="AQ989" s="5" t="b">
        <f t="array" ref="AQ989">IF(OR(AND(ISBLANK(Spreadsheet!L1199),ISBLANK(Spreadsheet!C1199)),AND(NOT(ISBLANK(Spreadsheet!C1199)),NOT(ISBLANK(Spreadsheet!D1199)))),TRUE,ISNUMBER(MATCH(TRUE,EXACT(Spreadsheet!L1199,MaritalStatus),0)))</f>
        <v>1</v>
      </c>
      <c r="AR989" s="5" t="b">
        <f ca="1">IF(ISERROR(DATEVALUE(TEXT(Spreadsheet!M1199,"mm/dd/yyyy")) &gt; TODAY()),IF(ISBLANK(Spreadsheet!M1199),TRUE,FALSE),IF(DATEVALUE(TEXT(Spreadsheet!M1199,"mm/dd/yyyy")) &gt; TODAY(),FALSE,TRUE))</f>
        <v>1</v>
      </c>
      <c r="AS989" s="5" t="b">
        <f>OR(ISBLANK(Spreadsheet!N1199),LEN(Spreadsheet!N1199)&lt;=100)</f>
        <v>1</v>
      </c>
      <c r="AT989" s="5" t="b">
        <f>OR(ISBLANK(Spreadsheet!O1199),UPPER(Spreadsheet!O1199)="YES")</f>
        <v>1</v>
      </c>
      <c r="AU989" s="5" t="b">
        <f>OR(ISBLANK(Spreadsheet!P1199),UPPER(Spreadsheet!P1199)="YES")</f>
        <v>1</v>
      </c>
      <c r="AV989" s="5" t="b">
        <f t="array" ref="AV989">IF(ISBLANK(Spreadsheet!Q1199),TRUE,ISNUMBER(MATCH(TRUE,EXACT(Spreadsheet!Q1199,OnGroupsPriorIns),0)))</f>
        <v>1</v>
      </c>
      <c r="AW989" s="5" t="b">
        <f>OR(ISBLANK(Spreadsheet!R1199),UPPER(Spreadsheet!R1199)="YES")</f>
        <v>1</v>
      </c>
      <c r="AX989" s="5" t="b">
        <f>OR(ISBLANK(Spreadsheet!S1199),UPPER(Spreadsheet!S1199)="YES")</f>
        <v>1</v>
      </c>
      <c r="AY989" s="5" t="b">
        <f>OR(AND(ISBLANK(Spreadsheet!C1199),LEN(Spreadsheet!T1199)=0),AND(NOT(ISBLANK(Spreadsheet!C1199)),LEN(Spreadsheet!T1199)&gt;0,LEN(Spreadsheet!T1199)&lt;=50))</f>
        <v>1</v>
      </c>
      <c r="AZ989" s="5" t="b">
        <f>OR(LEN(Spreadsheet!U1199)=0,AND(LEN(Spreadsheet!U1199)&gt;0,LEN(Spreadsheet!U1199)&lt;=50))</f>
        <v>1</v>
      </c>
      <c r="BA989" s="5" t="b">
        <f>OR(AND(ISBLANK(Spreadsheet!C1199),LEN(Spreadsheet!V1199)=0),AND(NOT(ISBLANK(Spreadsheet!C1199)),LEN(Spreadsheet!V1199)&gt;0,LEN(Spreadsheet!V1199)&lt;=50))</f>
        <v>1</v>
      </c>
      <c r="BB989" s="5" t="b">
        <f t="array" ref="BB989">IF(AND(ISBLANK(Spreadsheet!C1199),LEN(Spreadsheet!W1199)=0),TRUE,ISNUMBER(MATCH(TRUE,EXACT(Spreadsheet!W1199,States),0)))</f>
        <v>1</v>
      </c>
      <c r="BC989" s="5" t="b">
        <f>OR(AND(ISBLANK(Spreadsheet!C1199),LEN(Spreadsheet!X1199)=0),AND(NOT(ISBLANK(Spreadsheet!C1199)),LEN(Spreadsheet!X1199)&gt;0,LEN(Spreadsheet!X1199)=5,ISNUMBER(VALUE(Spreadsheet!X1199))))</f>
        <v>1</v>
      </c>
      <c r="BD989" s="5" t="b">
        <f>OR(ISBLANK(Spreadsheet!Z1199),LEN(Spreadsheet!Z1199)&lt;=50)</f>
        <v>1</v>
      </c>
      <c r="BE989" s="5" t="b">
        <f>ISBLANK(Spreadsheet!AA1199)</f>
        <v>1</v>
      </c>
      <c r="BF989" s="5" t="b">
        <f>ISBLANK(Spreadsheet!AB1199)</f>
        <v>1</v>
      </c>
      <c r="BG989" s="5" t="b">
        <f>IF(ISERROR(DATEVALUE(TEXT(Spreadsheet!AC1199,"mm/dd/yyyy")) &gt; DATEVALUE(TEXT(Spreadsheet!J1199,"mm/dd/yyyy"))),IF(OR(AND(ISBLANK(Spreadsheet!AC1199),ISBLANK(Spreadsheet!C1199)),AND(NOT(ISBLANK(Spreadsheet!C1199)),ISBLANK(Spreadsheet!AC1199),NOT(ISBLANK(Spreadsheet!D1199)))),TRUE,FALSE),IF(DATEVALUE(TEXT(Spreadsheet!AC1199,"mm/dd/yyyy")) &gt; DATEVALUE(TEXT(Spreadsheet!J1199,"mm/dd/yyyy")),TRUE,FALSE))</f>
        <v>1</v>
      </c>
      <c r="BH989" s="5" t="b">
        <f>OR(AND(ISBLANK(Spreadsheet!C1199),ISBLANK(Spreadsheet!AE1199)),AND(NOT(ISBLANK(Spreadsheet!C1199)),NOT(ISBLANK(Spreadsheet!D1199)),ISBLANK(Spreadsheet!AE1199)),AND(NOT(ISBLANK(Spreadsheet!C1199)),ISBLANK(Spreadsheet!D1199),NOT(ISBLANK(Spreadsheet!AE1199)),LEN(Spreadsheet!AE1199)&lt;=100))</f>
        <v>1</v>
      </c>
      <c r="BI989" s="5" t="b">
        <f t="array" ref="BI989">IF(ISBLANK(Spreadsheet!AF1199),TRUE,ISNUMBER(MATCH(TRUE,EXACT(Spreadsheet!AF1199,CobraShortReasons),0)))</f>
        <v>1</v>
      </c>
      <c r="BJ989" s="5" t="b">
        <f ca="1">IF(ISERROR(DATEVALUE(TEXT(Spreadsheet!AG1199,"mm/dd/yyyy")) &gt; TODAY()),IF(ISBLANK(Spreadsheet!AG1199),TRUE,FALSE),IF(DATEVALUE(TEXT(Spreadsheet!AG1199,"mm/dd/yyyy")) &gt; TODAY(),FALSE,TRUE))</f>
        <v>1</v>
      </c>
      <c r="BK989" s="5" t="b">
        <f>OR(ISBLANK(Spreadsheet!AH1199),LEN(Spreadsheet!AH1199)&lt;=25)</f>
        <v>1</v>
      </c>
      <c r="BL989" s="5" t="b">
        <f t="array" aca="1" ref="BL989" ca="1">IF(ISBLANK(Spreadsheet!AI1199),TRUE,ISNUMBER(MATCH(TRUE,EXACT(Spreadsheet!AI1199,INDIRECT(Spreadsheet!$D$2)),0)))</f>
        <v>1</v>
      </c>
      <c r="BM989" s="5" t="b">
        <f t="array" aca="1" ref="BM989" ca="1">IF(ISBLANK(Spreadsheet!AJ1199),TRUE,ISNUMBER(MATCH(TRUE,EXACT(Spreadsheet!AJ1199,INDIRECT(Spreadsheet!BJ989)),0)))</f>
        <v>1</v>
      </c>
      <c r="BN989" s="5" t="b">
        <f t="array" ref="BN989">IF(ISBLANK(Spreadsheet!AK1199),TRUE,ISNUMBER(MATCH(TRUE,EXACT(Spreadsheet!AK1199,DentalPlans),0)))</f>
        <v>1</v>
      </c>
      <c r="BO989" s="5" t="b">
        <f t="array" aca="1" ref="BO989" ca="1">IF(ISBLANK(Spreadsheet!AL1199),TRUE,ISNUMBER(MATCH(TRUE,EXACT(Spreadsheet!AL1199,INDIRECT(Spreadsheet!BK989)),0)))</f>
        <v>1</v>
      </c>
      <c r="BP989" s="5" t="b">
        <f t="array" ref="BP989">IF(ISBLANK(Spreadsheet!AM1199),TRUE,ISNUMBER(MATCH(TRUE,EXACT(Spreadsheet!AM1199,VisionPlans),0)))</f>
        <v>1</v>
      </c>
      <c r="BQ989" s="5" t="b">
        <f t="array" aca="1" ref="BQ989" ca="1">IF(ISBLANK(Spreadsheet!AN1199),TRUE,ISNUMBER(MATCH(TRUE,EXACT(Spreadsheet!AN1199,INDIRECT(Spreadsheet!BL989)),0)))</f>
        <v>1</v>
      </c>
      <c r="BR989" s="5" t="b">
        <f t="array" ref="BR989">IF(ISBLANK(Spreadsheet!AO1199),TRUE,ISNUMBER(MATCH(TRUE,EXACT(Spreadsheet!AO1199,LifeBenefitClasses),0)))</f>
        <v>1</v>
      </c>
      <c r="BS989" s="5" t="b">
        <f>IF(OR(ISBLANK(Spreadsheet!AO1199), Spreadsheet!AO1199="Waive"),IF(ISBLANK(Spreadsheet!AP1199),TRUE,FALSE),IF(OR(AND(NOT(ISBLANK(Spreadsheet!AO1199)),ISBLANK(Spreadsheet!AP1199)),NOT(ISNUMBER(VALUE(Spreadsheet!AP1199)))),FALSE,IF(OR(AND(Spreadsheet!AP1199&lt;6,MOD(Spreadsheet!AP1199*10,5)=0), MOD(Spreadsheet!AP1199,5000)=0),TRUE,FALSE)))</f>
        <v>1</v>
      </c>
      <c r="BT989" s="5" t="b">
        <f t="array" ref="BT989">IF(ISBLANK(Spreadsheet!AQ1199),TRUE,ISNUMBER(MATCH(TRUE,EXACT(Spreadsheet!AQ1199,EnrollWaive),0)))</f>
        <v>1</v>
      </c>
      <c r="BU989" s="5" t="b">
        <f t="array" ref="BU989">IF(ISBLANK(Spreadsheet!AR1199),TRUE,ISNUMBER(MATCH(TRUE,EXACT(Spreadsheet!AR1199,LifeBenefitClasses),0)))</f>
        <v>1</v>
      </c>
      <c r="BV989" s="5" t="b">
        <f>IF(OR(ISBLANK(Spreadsheet!AR1199), Spreadsheet!AR1199="Waive"),IF(ISBLANK(Spreadsheet!AS1199),TRUE,FALSE),IF(OR(AND(NOT(ISBLANK(Spreadsheet!AR1199)),ISBLANK(Spreadsheet!AS1199)),NOT(ISNUMBER(VALUE(Spreadsheet!AS1199)))),FALSE,IF(OR(AND(Spreadsheet!AS1199&lt;6,MOD(Spreadsheet!AS1199*10,5)=0), MOD(Spreadsheet!AS1199,10000)=0),TRUE,FALSE)))</f>
        <v>1</v>
      </c>
      <c r="BW989" s="5" t="b">
        <f t="array" ref="BW989">IF(ISBLANK(Spreadsheet!AT1199),TRUE,ISNUMBER(MATCH(TRUE,EXACT(Spreadsheet!AT1199,LifeBenefitClasses),0)))</f>
        <v>1</v>
      </c>
      <c r="BX989" s="5" t="b">
        <f>IF(OR(ISBLANK(Spreadsheet!AT1199), Spreadsheet!AT1199="Waive"),IF(ISBLANK(Spreadsheet!AU1199),TRUE,FALSE),IF(OR(AND(NOT(ISBLANK(Spreadsheet!AT1199)),ISBLANK(Spreadsheet!AU1199)),NOT(ISNUMBER(VALUE(Spreadsheet!AU1199)))),FALSE,IF(AND(NOT(OR(ISBLANK(Spreadsheet!AT1199),Spreadsheet!AT1199="Waive")),NOT(OR(ISBLANK(Spreadsheet!AR1199),Spreadsheet!AR1199="Waive")),MOD(Spreadsheet!AU1199,5000)=0, Spreadsheet!AU1199&lt;=(Spreadsheet!AS1199*0.5)),TRUE,FALSE)))</f>
        <v>1</v>
      </c>
      <c r="BY989" s="5" t="b">
        <f t="array" ref="BY989">IF(ISBLANK(Spreadsheet!AV1199),TRUE,ISNUMBER(MATCH(TRUE,EXACT(Spreadsheet!AV1199,EnrollWaive),0)))</f>
        <v>1</v>
      </c>
      <c r="BZ989" s="5" t="b">
        <f t="array" ref="BZ989">IF(ISBLANK(Spreadsheet!AW1199),TRUE,ISNUMBER(MATCH(TRUE,EXACT(Spreadsheet!AW1199,LifeBenefitClasses),0)))</f>
        <v>1</v>
      </c>
      <c r="CA989" s="5" t="b">
        <f t="array" ref="CA989">IF(ISBLANK(Spreadsheet!AX1199),TRUE,ISNUMBER(MATCH(TRUE,EXACT(Spreadsheet!AX1199,LifeBenefitClasses),0)))</f>
        <v>1</v>
      </c>
      <c r="CB989" s="5" t="b">
        <f t="array" ref="CB989">IF(ISBLANK(Spreadsheet!AY1199),TRUE,ISNUMBER(MATCH(TRUE,EXACT(Spreadsheet!AY1199,LifeBenefitClasses),0)))</f>
        <v>1</v>
      </c>
      <c r="CC989" s="5" t="b">
        <f t="array" ref="CC989">IF(ISBLANK(Spreadsheet!AZ1199),TRUE,ISNUMBER(MATCH(TRUE,EXACT(Spreadsheet!AZ1199,LifeBenefitClasses),0)))</f>
        <v>1</v>
      </c>
      <c r="CD989" s="5" t="b">
        <f t="array" ref="CD989">IF(ISBLANK(Spreadsheet!BA1199),TRUE,ISNUMBER(MATCH(TRUE,EXACT(Spreadsheet!BA1199,LifeBenefitClasses),0)))</f>
        <v>1</v>
      </c>
      <c r="CE989" s="5" t="b">
        <f>IF(OR(ISBLANK(Spreadsheet!BA1199), Spreadsheet!BA1199="Waive"),IF(ISBLANK(Spreadsheet!BB1199),TRUE,FALSE),IF(OR(AND(NOT(ISBLANK(Spreadsheet!BA1199)),ISBLANK(Spreadsheet!BB1199)),NOT(ISNUMBER(VALUE(Spreadsheet!BB1199))),ISBLANK(Spreadsheet!BC1199),NOT(ISNUMBER(VALUE(Spreadsheet!BC1199)))),FALSE,IF(AND(Spreadsheet!BB1199&gt;=50000,Spreadsheet!BB1199&lt;=250000,MOD(Spreadsheet!BB1199,10000)=0,Spreadsheet!BB1199&lt;=(10*Spreadsheet!BC1199)),TRUE,FALSE)))</f>
        <v>1</v>
      </c>
      <c r="CF989" s="5" t="b">
        <f>IF(NOT(ISBLANK(Spreadsheet!BC989)),AND(ISNUMBER(VALUE(Spreadsheet!BC989)),Spreadsheet!BC989&gt;0),AND(OR(ISBLANK(Spreadsheet!AO989),Spreadsheet!AO989="Waive",AND(NOT(OR(ISBLANK(Spreadsheet!AO989),Spreadsheet!AO989="Waive")),Spreadsheet!AP989&gt;=6)),OR(ISBLANK(Spreadsheet!AR989),AND(NOT(OR(ISBLANK(Spreadsheet!AR989),Spreadsheet!AR989="Waive")),Spreadsheet!AS989&gt;=6)),OR(ISBLANK(Spreadsheet!AW989)),OR(ISBLANK(Spreadsheet!AX989)),OR(ISBLANK(Spreadsheet!AY989)),OR(ISBLANK(Spreadsheet!AZ989)),OR(ISBLANK(Spreadsheet!BA989),Spreadsheet!BA989="Waive")))</f>
        <v>1</v>
      </c>
      <c r="CG989" s="5" t="b">
        <f t="shared" ca="1" si="73"/>
        <v>1</v>
      </c>
    </row>
    <row r="990" spans="8:85" x14ac:dyDescent="0.3">
      <c r="H990" s="5">
        <f t="shared" ca="1" si="70"/>
        <v>2</v>
      </c>
      <c r="I990" s="5" t="str">
        <f t="shared" ca="1" si="71"/>
        <v/>
      </c>
      <c r="J990" s="5" t="str">
        <f>IF(AND(NOT(ISBLANK(Spreadsheet!C1200)),ISBLANK(Spreadsheet!D1200)),Spreadsheet!F1200&amp;" "&amp;Spreadsheet!H1200,"")</f>
        <v/>
      </c>
      <c r="K990" s="5">
        <f>IF(AND(NOT(ISBLANK(Spreadsheet!C1200)),ISBLANK(Spreadsheet!D1200)),COUNTIFS(Spreadsheet!E$786:E1201,"=Child",Spreadsheet!C$786:C1201, "="&amp;Spreadsheet!C1200) + COUNTIFS(Spreadsheet!E$786:E1201,"=Step-child",Spreadsheet!C$786:C1201, "="&amp;Spreadsheet!C1200),0)</f>
        <v>0</v>
      </c>
      <c r="L990" s="5">
        <f>IF(NOT(ISBLANK(J990)),COUNTIFS(Spreadsheet!E$786:E1201,"=Wife",Spreadsheet!C$786:C1201, "="&amp;Spreadsheet!C1200) + COUNTIFS(Spreadsheet!E$786:E1201,"=Husband",Spreadsheet!C$786:C1201, "="&amp;Spreadsheet!C1200),0)</f>
        <v>0</v>
      </c>
      <c r="M990" s="5">
        <f>IF(NOT(ISBLANK(Spreadsheet!AJ1200)),VLOOKUP(Spreadsheet!AJ1200,'Drop Downs'!$P$2:$R$16,3,FALSE),0)</f>
        <v>0</v>
      </c>
      <c r="N990" s="5">
        <f>IF(NOT(ISBLANK(Spreadsheet!AJ1200)), VLOOKUP(Spreadsheet!AJ1200,'Drop Downs'!$P$2:$R$16,2,FALSE),0)</f>
        <v>0</v>
      </c>
      <c r="O990" s="5">
        <f>IF(NOT(ISBLANK(Spreadsheet!AL1200)),VLOOKUP(Spreadsheet!AL1200,'Drop Downs'!$P$2:$R$16,3,FALSE), 0)</f>
        <v>0</v>
      </c>
      <c r="P990" s="5">
        <f>IF(NOT(ISBLANK(Spreadsheet!AL1200)),VLOOKUP(Spreadsheet!AL1200,'Drop Downs'!$P$2:$R$16,2,FALSE),0)</f>
        <v>0</v>
      </c>
      <c r="Q990" s="5">
        <f>IF(NOT(ISBLANK(Spreadsheet!AN1200)),VLOOKUP(Spreadsheet!AN1200,'Drop Downs'!$P$2:$R$16,3,FALSE),0)</f>
        <v>0</v>
      </c>
      <c r="R990" s="5">
        <f>IF(NOT(ISBLANK(Spreadsheet!AN1200)),VLOOKUP(Spreadsheet!AN1200,'Drop Downs'!$P$2:$R$16,2,FALSE),0)</f>
        <v>0</v>
      </c>
      <c r="S990" s="5" t="str">
        <f>IF(OR(M990&gt;K990,N990&gt;L990,O990&gt;K990, Q990&gt;K990,N990&gt;L990, P990&gt;L990, R990&gt;L990),"Member currently has a coverage election over what he/she needs.  Please add more dependents or adjust the coverage election.","")&amp;(IF(AND(NOT(ISBLANK(Spreadsheet!C1200)),NOT(ISBLANK(Spreadsheet!D1200)),ISBLANK(Spreadsheet!E1200)),"Dependent lacks a relationship to member.Please select one from the drop-down.",""))</f>
        <v/>
      </c>
      <c r="T990" s="5" t="b">
        <f t="shared" si="72"/>
        <v>1</v>
      </c>
      <c r="U990" s="5" t="b">
        <f>OR(ISBLANK(Spreadsheet!C1200),IF(NOT(ISBLANK(Spreadsheet!D1200)),NOT(ISBLANK(Spreadsheet!E1200)),TRUE))</f>
        <v>1</v>
      </c>
      <c r="V990" s="5" t="b">
        <f>OR(ISBLANK(Spreadsheet!C1200), NOT(ISBLANK(Spreadsheet!I1200)))</f>
        <v>1</v>
      </c>
      <c r="W990" s="5" t="b">
        <f>OR(ISBLANK(Spreadsheet!D1200),NOT(ISBLANK(Spreadsheet!C1200)))</f>
        <v>1</v>
      </c>
      <c r="X990" s="155" t="str">
        <f>REPT("0",MIN(FIND({1,2,3,4,5,6,7,8,9},Spreadsheet!C1200&amp;"123456789"))-1)&amp;IF(ISBLANK(Spreadsheet!C1200),"",SUMPRODUCT(MID(0&amp;Spreadsheet!C1200,LARGE(INDEX(ISNUMBER(--MID(Spreadsheet!C1200,ROW($1:$225),1))*
 ROW($1:$225),0),ROW($1:$225))+1,1)*10^ROW($1:$225)/10))</f>
        <v/>
      </c>
      <c r="Y990" s="5" t="b">
        <f>IF(NOT(ISBLANK(Spreadsheet!C1200)),IF(AND(ISNUMBER(VALUE(Spreadsheet!C1200)), LEN(Spreadsheet!C1200)=9),TRUE,FALSE),TRUE)</f>
        <v>1</v>
      </c>
      <c r="Z990" s="155" t="str">
        <f>REPT("0",MIN(FIND({1,2,3,4,5,6,7,8,9},Spreadsheet!D1200&amp;"123456789"))-1)&amp;IF(ISBLANK(Spreadsheet!D1200),"",SUMPRODUCT(MID(0&amp;Spreadsheet!D1200,LARGE(INDEX(ISNUMBER(--MID(Spreadsheet!D1200,ROW($1:$225),1))*
 ROW($1:$225),0),ROW($1:$225))+1,1)*10^ROW($1:$225)/10))</f>
        <v/>
      </c>
      <c r="AA990" s="5" t="b">
        <f>IF(AND(NOT(ISBLANK(Spreadsheet!D1200)),NOT(ISBLANK(Spreadsheet!C1200))),IF(AND(ISNUMBER(VALUE(Spreadsheet!D1200)), LEN(Spreadsheet!D1200)=9),TRUE,FALSE),IF(AND(NOT(ISBLANK(Spreadsheet!D1200)),ISBLANK(Spreadsheet!C1200)),FALSE,TRUE))</f>
        <v>1</v>
      </c>
      <c r="AB990" s="5" t="b">
        <f>OR(ISBLANK(Spreadsheet!Y990),IF(NOT(ISBLANK(Spreadsheet!Y990)),LEN(Spreadsheet!Y990)=10,ISNUMBER(VALUE(Spreadsheet!Y990))))</f>
        <v>1</v>
      </c>
      <c r="AC990" s="5" t="b">
        <f>OR(ISBLANK(Spreadsheet!AI1200), AND(NOT(ISBLANK(Spreadsheet!AJ1200)), NOT(ISNUMBER(SEARCH("Waive",Spreadsheet!AJ1200)))))</f>
        <v>1</v>
      </c>
      <c r="AD990" s="5" t="b">
        <f>OR(ISBLANK(Spreadsheet!AK1200), AND(NOT(ISBLANK(Spreadsheet!AL1200)), NOT(ISNUMBER(SEARCH("Waive",Spreadsheet!AL1200)))))</f>
        <v>1</v>
      </c>
      <c r="AE990" s="5" t="b">
        <f>OR(ISBLANK(Spreadsheet!AM1200), AND(NOT(ISBLANK(Spreadsheet!AN1200)), NOT(ISNUMBER(SEARCH("Waive", Spreadsheet!AN1200)))))</f>
        <v>1</v>
      </c>
      <c r="AF990" s="5" t="b">
        <f>OR(ISBLANK(Spreadsheet!C1200), NOT(ISBLANK(Spreadsheet!D1200)),NOT(ISBLANK(Spreadsheet!L1200)))</f>
        <v>1</v>
      </c>
      <c r="AG990" s="5" t="b">
        <f>IF(AND(NOT(ISBLANK(Spreadsheet!C1200)), NOT(ISBLANK(Spreadsheet!D1200)),Spreadsheet!C1200&lt;&gt;Spreadsheet!D1200),IF(ISERROR(VLOOKUP(Spreadsheet!C1200, Spreadsheet!$C$6:'Spreadsheet'!$C1199,1,FALSE)), FALSE, TRUE),TRUE)</f>
        <v>1</v>
      </c>
      <c r="AH990" s="5" t="b">
        <f>Spreadsheet!$B$2=Spreadsheet!AD990</f>
        <v>1</v>
      </c>
      <c r="AI990" s="5" t="b">
        <f>IF(ISBLANK(Spreadsheet!G1200),TRUE,IF(OR(LEN(Spreadsheet!G1200)&gt;1,ISNUMBER(VALUE(Spreadsheet!G1200))),FALSE,TRUE))</f>
        <v>1</v>
      </c>
      <c r="AJ990" s="5" t="b">
        <f>OR(ISBLANK(Spreadsheet!C1200), NOT(ISBLANK(Spreadsheet!B1200)), NOT(ISBLANK(Spreadsheet!D1200)))</f>
        <v>1</v>
      </c>
      <c r="AK990" s="5" t="b">
        <f t="array" ref="AK990">IF(OR(AND(ISBLANK(Spreadsheet!E1200),ISBLANK(Spreadsheet!D1200),NOT(ISBLANK(Spreadsheet!C1200))),AND(ISBLANK(Spreadsheet!E1200),ISBLANK(Spreadsheet!D1200),ISBLANK(Spreadsheet!C1200))),TRUE,ISNUMBER(MATCH(TRUE,EXACT(Spreadsheet!E1200,Relationships),0)))</f>
        <v>1</v>
      </c>
      <c r="AL990" s="5" t="b">
        <f>IF(NOT(ISBLANK(Spreadsheet!C1200)),IF(OR(ISBLANK(Spreadsheet!F1200),LEN(Spreadsheet!F1200)&gt;40),FALSE,TRUE),TRUE)</f>
        <v>1</v>
      </c>
      <c r="AM990" s="5" t="b">
        <f>IF(NOT(ISBLANK(Spreadsheet!C1200)),IF(OR(ISBLANK(Spreadsheet!H1200),LEN(Spreadsheet!H1200)&gt;40),FALSE,TRUE),TRUE)</f>
        <v>1</v>
      </c>
      <c r="AN990" s="5" t="b">
        <f t="array" ref="AN990">IF(ISBLANK(Spreadsheet!I1200),TRUE,ISNUMBER(MATCH(TRUE,EXACT(Spreadsheet!I1200,GenderValues),0)))</f>
        <v>1</v>
      </c>
      <c r="AO990" s="5" t="b">
        <f ca="1">IF(ISERROR(DATEVALUE(TEXT(Spreadsheet!J1200,"mm/dd/yyyy")) &gt; TODAY()),IF(AND(ISBLANK(Spreadsheet!J1200),ISBLANK(Spreadsheet!C1200)),TRUE,FALSE),IF(DATEVALUE(TEXT(Spreadsheet!J1200,"mm/dd/yyyy")) &gt; TODAY(),FALSE,TRUE))</f>
        <v>1</v>
      </c>
      <c r="AP990" s="5" t="b">
        <f>OR(ISBLANK(Spreadsheet!K1200),LEN(Spreadsheet!K1200)&lt;=100)</f>
        <v>1</v>
      </c>
      <c r="AQ990" s="5" t="b">
        <f t="array" ref="AQ990">IF(OR(AND(ISBLANK(Spreadsheet!L1200),ISBLANK(Spreadsheet!C1200)),AND(NOT(ISBLANK(Spreadsheet!C1200)),NOT(ISBLANK(Spreadsheet!D1200)))),TRUE,ISNUMBER(MATCH(TRUE,EXACT(Spreadsheet!L1200,MaritalStatus),0)))</f>
        <v>1</v>
      </c>
      <c r="AR990" s="5" t="b">
        <f ca="1">IF(ISERROR(DATEVALUE(TEXT(Spreadsheet!M1200,"mm/dd/yyyy")) &gt; TODAY()),IF(ISBLANK(Spreadsheet!M1200),TRUE,FALSE),IF(DATEVALUE(TEXT(Spreadsheet!M1200,"mm/dd/yyyy")) &gt; TODAY(),FALSE,TRUE))</f>
        <v>1</v>
      </c>
      <c r="AS990" s="5" t="b">
        <f>OR(ISBLANK(Spreadsheet!N1200),LEN(Spreadsheet!N1200)&lt;=100)</f>
        <v>1</v>
      </c>
      <c r="AT990" s="5" t="b">
        <f>OR(ISBLANK(Spreadsheet!O1200),UPPER(Spreadsheet!O1200)="YES")</f>
        <v>1</v>
      </c>
      <c r="AU990" s="5" t="b">
        <f>OR(ISBLANK(Spreadsheet!P1200),UPPER(Spreadsheet!P1200)="YES")</f>
        <v>1</v>
      </c>
      <c r="AV990" s="5" t="b">
        <f t="array" ref="AV990">IF(ISBLANK(Spreadsheet!Q1200),TRUE,ISNUMBER(MATCH(TRUE,EXACT(Spreadsheet!Q1200,OnGroupsPriorIns),0)))</f>
        <v>1</v>
      </c>
      <c r="AW990" s="5" t="b">
        <f>OR(ISBLANK(Spreadsheet!R1200),UPPER(Spreadsheet!R1200)="YES")</f>
        <v>1</v>
      </c>
      <c r="AX990" s="5" t="b">
        <f>OR(ISBLANK(Spreadsheet!S1200),UPPER(Spreadsheet!S1200)="YES")</f>
        <v>1</v>
      </c>
      <c r="AY990" s="5" t="b">
        <f>OR(AND(ISBLANK(Spreadsheet!C1200),LEN(Spreadsheet!T1200)=0),AND(NOT(ISBLANK(Spreadsheet!C1200)),LEN(Spreadsheet!T1200)&gt;0,LEN(Spreadsheet!T1200)&lt;=50))</f>
        <v>1</v>
      </c>
      <c r="AZ990" s="5" t="b">
        <f>OR(LEN(Spreadsheet!U1200)=0,AND(LEN(Spreadsheet!U1200)&gt;0,LEN(Spreadsheet!U1200)&lt;=50))</f>
        <v>1</v>
      </c>
      <c r="BA990" s="5" t="b">
        <f>OR(AND(ISBLANK(Spreadsheet!C1200),LEN(Spreadsheet!V1200)=0),AND(NOT(ISBLANK(Spreadsheet!C1200)),LEN(Spreadsheet!V1200)&gt;0,LEN(Spreadsheet!V1200)&lt;=50))</f>
        <v>1</v>
      </c>
      <c r="BB990" s="5" t="b">
        <f t="array" ref="BB990">IF(AND(ISBLANK(Spreadsheet!C1200),LEN(Spreadsheet!W1200)=0),TRUE,ISNUMBER(MATCH(TRUE,EXACT(Spreadsheet!W1200,States),0)))</f>
        <v>1</v>
      </c>
      <c r="BC990" s="5" t="b">
        <f>OR(AND(ISBLANK(Spreadsheet!C1200),LEN(Spreadsheet!X1200)=0),AND(NOT(ISBLANK(Spreadsheet!C1200)),LEN(Spreadsheet!X1200)&gt;0,LEN(Spreadsheet!X1200)=5,ISNUMBER(VALUE(Spreadsheet!X1200))))</f>
        <v>1</v>
      </c>
      <c r="BD990" s="5" t="b">
        <f>OR(ISBLANK(Spreadsheet!Z1200),LEN(Spreadsheet!Z1200)&lt;=50)</f>
        <v>1</v>
      </c>
      <c r="BE990" s="5" t="b">
        <f>ISBLANK(Spreadsheet!AA1200)</f>
        <v>1</v>
      </c>
      <c r="BF990" s="5" t="b">
        <f>ISBLANK(Spreadsheet!AB1200)</f>
        <v>1</v>
      </c>
      <c r="BG990" s="5" t="b">
        <f>IF(ISERROR(DATEVALUE(TEXT(Spreadsheet!AC1200,"mm/dd/yyyy")) &gt; DATEVALUE(TEXT(Spreadsheet!J1200,"mm/dd/yyyy"))),IF(OR(AND(ISBLANK(Spreadsheet!AC1200),ISBLANK(Spreadsheet!C1200)),AND(NOT(ISBLANK(Spreadsheet!C1200)),ISBLANK(Spreadsheet!AC1200),NOT(ISBLANK(Spreadsheet!D1200)))),TRUE,FALSE),IF(DATEVALUE(TEXT(Spreadsheet!AC1200,"mm/dd/yyyy")) &gt; DATEVALUE(TEXT(Spreadsheet!J1200,"mm/dd/yyyy")),TRUE,FALSE))</f>
        <v>1</v>
      </c>
      <c r="BH990" s="5" t="b">
        <f>OR(AND(ISBLANK(Spreadsheet!C1200),ISBLANK(Spreadsheet!AE1200)),AND(NOT(ISBLANK(Spreadsheet!C1200)),NOT(ISBLANK(Spreadsheet!D1200)),ISBLANK(Spreadsheet!AE1200)),AND(NOT(ISBLANK(Spreadsheet!C1200)),ISBLANK(Spreadsheet!D1200),NOT(ISBLANK(Spreadsheet!AE1200)),LEN(Spreadsheet!AE1200)&lt;=100))</f>
        <v>1</v>
      </c>
      <c r="BI990" s="5" t="b">
        <f t="array" ref="BI990">IF(ISBLANK(Spreadsheet!AF1200),TRUE,ISNUMBER(MATCH(TRUE,EXACT(Spreadsheet!AF1200,CobraShortReasons),0)))</f>
        <v>1</v>
      </c>
      <c r="BJ990" s="5" t="b">
        <f ca="1">IF(ISERROR(DATEVALUE(TEXT(Spreadsheet!AG1200,"mm/dd/yyyy")) &gt; TODAY()),IF(ISBLANK(Spreadsheet!AG1200),TRUE,FALSE),IF(DATEVALUE(TEXT(Spreadsheet!AG1200,"mm/dd/yyyy")) &gt; TODAY(),FALSE,TRUE))</f>
        <v>1</v>
      </c>
      <c r="BK990" s="5" t="b">
        <f>OR(ISBLANK(Spreadsheet!AH1200),LEN(Spreadsheet!AH1200)&lt;=25)</f>
        <v>1</v>
      </c>
      <c r="BL990" s="5" t="b">
        <f t="array" aca="1" ref="BL990" ca="1">IF(ISBLANK(Spreadsheet!AI1200),TRUE,ISNUMBER(MATCH(TRUE,EXACT(Spreadsheet!AI1200,INDIRECT(Spreadsheet!$D$2)),0)))</f>
        <v>1</v>
      </c>
      <c r="BM990" s="5" t="b">
        <f t="array" aca="1" ref="BM990" ca="1">IF(ISBLANK(Spreadsheet!AJ1200),TRUE,ISNUMBER(MATCH(TRUE,EXACT(Spreadsheet!AJ1200,INDIRECT(Spreadsheet!BJ990)),0)))</f>
        <v>1</v>
      </c>
      <c r="BN990" s="5" t="b">
        <f t="array" ref="BN990">IF(ISBLANK(Spreadsheet!AK1200),TRUE,ISNUMBER(MATCH(TRUE,EXACT(Spreadsheet!AK1200,DentalPlans),0)))</f>
        <v>1</v>
      </c>
      <c r="BO990" s="5" t="b">
        <f t="array" aca="1" ref="BO990" ca="1">IF(ISBLANK(Spreadsheet!AL1200),TRUE,ISNUMBER(MATCH(TRUE,EXACT(Spreadsheet!AL1200,INDIRECT(Spreadsheet!BK990)),0)))</f>
        <v>1</v>
      </c>
      <c r="BP990" s="5" t="b">
        <f t="array" ref="BP990">IF(ISBLANK(Spreadsheet!AM1200),TRUE,ISNUMBER(MATCH(TRUE,EXACT(Spreadsheet!AM1200,VisionPlans),0)))</f>
        <v>1</v>
      </c>
      <c r="BQ990" s="5" t="b">
        <f t="array" aca="1" ref="BQ990" ca="1">IF(ISBLANK(Spreadsheet!AN1200),TRUE,ISNUMBER(MATCH(TRUE,EXACT(Spreadsheet!AN1200,INDIRECT(Spreadsheet!BL990)),0)))</f>
        <v>1</v>
      </c>
      <c r="BR990" s="5" t="b">
        <f t="array" ref="BR990">IF(ISBLANK(Spreadsheet!AO1200),TRUE,ISNUMBER(MATCH(TRUE,EXACT(Spreadsheet!AO1200,LifeBenefitClasses),0)))</f>
        <v>1</v>
      </c>
      <c r="BS990" s="5" t="b">
        <f>IF(OR(ISBLANK(Spreadsheet!AO1200), Spreadsheet!AO1200="Waive"),IF(ISBLANK(Spreadsheet!AP1200),TRUE,FALSE),IF(OR(AND(NOT(ISBLANK(Spreadsheet!AO1200)),ISBLANK(Spreadsheet!AP1200)),NOT(ISNUMBER(VALUE(Spreadsheet!AP1200)))),FALSE,IF(OR(AND(Spreadsheet!AP1200&lt;6,MOD(Spreadsheet!AP1200*10,5)=0), MOD(Spreadsheet!AP1200,5000)=0),TRUE,FALSE)))</f>
        <v>1</v>
      </c>
      <c r="BT990" s="5" t="b">
        <f t="array" ref="BT990">IF(ISBLANK(Spreadsheet!AQ1200),TRUE,ISNUMBER(MATCH(TRUE,EXACT(Spreadsheet!AQ1200,EnrollWaive),0)))</f>
        <v>1</v>
      </c>
      <c r="BU990" s="5" t="b">
        <f t="array" ref="BU990">IF(ISBLANK(Spreadsheet!AR1200),TRUE,ISNUMBER(MATCH(TRUE,EXACT(Spreadsheet!AR1200,LifeBenefitClasses),0)))</f>
        <v>1</v>
      </c>
      <c r="BV990" s="5" t="b">
        <f>IF(OR(ISBLANK(Spreadsheet!AR1200), Spreadsheet!AR1200="Waive"),IF(ISBLANK(Spreadsheet!AS1200),TRUE,FALSE),IF(OR(AND(NOT(ISBLANK(Spreadsheet!AR1200)),ISBLANK(Spreadsheet!AS1200)),NOT(ISNUMBER(VALUE(Spreadsheet!AS1200)))),FALSE,IF(OR(AND(Spreadsheet!AS1200&lt;6,MOD(Spreadsheet!AS1200*10,5)=0), MOD(Spreadsheet!AS1200,10000)=0),TRUE,FALSE)))</f>
        <v>1</v>
      </c>
      <c r="BW990" s="5" t="b">
        <f t="array" ref="BW990">IF(ISBLANK(Spreadsheet!AT1200),TRUE,ISNUMBER(MATCH(TRUE,EXACT(Spreadsheet!AT1200,LifeBenefitClasses),0)))</f>
        <v>1</v>
      </c>
      <c r="BX990" s="5" t="b">
        <f>IF(OR(ISBLANK(Spreadsheet!AT1200), Spreadsheet!AT1200="Waive"),IF(ISBLANK(Spreadsheet!AU1200),TRUE,FALSE),IF(OR(AND(NOT(ISBLANK(Spreadsheet!AT1200)),ISBLANK(Spreadsheet!AU1200)),NOT(ISNUMBER(VALUE(Spreadsheet!AU1200)))),FALSE,IF(AND(NOT(OR(ISBLANK(Spreadsheet!AT1200),Spreadsheet!AT1200="Waive")),NOT(OR(ISBLANK(Spreadsheet!AR1200),Spreadsheet!AR1200="Waive")),MOD(Spreadsheet!AU1200,5000)=0, Spreadsheet!AU1200&lt;=(Spreadsheet!AS1200*0.5)),TRUE,FALSE)))</f>
        <v>1</v>
      </c>
      <c r="BY990" s="5" t="b">
        <f t="array" ref="BY990">IF(ISBLANK(Spreadsheet!AV1200),TRUE,ISNUMBER(MATCH(TRUE,EXACT(Spreadsheet!AV1200,EnrollWaive),0)))</f>
        <v>1</v>
      </c>
      <c r="BZ990" s="5" t="b">
        <f t="array" ref="BZ990">IF(ISBLANK(Spreadsheet!AW1200),TRUE,ISNUMBER(MATCH(TRUE,EXACT(Spreadsheet!AW1200,LifeBenefitClasses),0)))</f>
        <v>1</v>
      </c>
      <c r="CA990" s="5" t="b">
        <f t="array" ref="CA990">IF(ISBLANK(Spreadsheet!AX1200),TRUE,ISNUMBER(MATCH(TRUE,EXACT(Spreadsheet!AX1200,LifeBenefitClasses),0)))</f>
        <v>1</v>
      </c>
      <c r="CB990" s="5" t="b">
        <f t="array" ref="CB990">IF(ISBLANK(Spreadsheet!AY1200),TRUE,ISNUMBER(MATCH(TRUE,EXACT(Spreadsheet!AY1200,LifeBenefitClasses),0)))</f>
        <v>1</v>
      </c>
      <c r="CC990" s="5" t="b">
        <f t="array" ref="CC990">IF(ISBLANK(Spreadsheet!AZ1200),TRUE,ISNUMBER(MATCH(TRUE,EXACT(Spreadsheet!AZ1200,LifeBenefitClasses),0)))</f>
        <v>1</v>
      </c>
      <c r="CD990" s="5" t="b">
        <f t="array" ref="CD990">IF(ISBLANK(Spreadsheet!BA1200),TRUE,ISNUMBER(MATCH(TRUE,EXACT(Spreadsheet!BA1200,LifeBenefitClasses),0)))</f>
        <v>1</v>
      </c>
      <c r="CE990" s="5" t="b">
        <f>IF(OR(ISBLANK(Spreadsheet!BA1200), Spreadsheet!BA1200="Waive"),IF(ISBLANK(Spreadsheet!BB1200),TRUE,FALSE),IF(OR(AND(NOT(ISBLANK(Spreadsheet!BA1200)),ISBLANK(Spreadsheet!BB1200)),NOT(ISNUMBER(VALUE(Spreadsheet!BB1200))),ISBLANK(Spreadsheet!BC1200),NOT(ISNUMBER(VALUE(Spreadsheet!BC1200)))),FALSE,IF(AND(Spreadsheet!BB1200&gt;=50000,Spreadsheet!BB1200&lt;=250000,MOD(Spreadsheet!BB1200,10000)=0,Spreadsheet!BB1200&lt;=(10*Spreadsheet!BC1200)),TRUE,FALSE)))</f>
        <v>1</v>
      </c>
      <c r="CF990" s="5" t="b">
        <f>IF(NOT(ISBLANK(Spreadsheet!BC990)),AND(ISNUMBER(VALUE(Spreadsheet!BC990)),Spreadsheet!BC990&gt;0),AND(OR(ISBLANK(Spreadsheet!AO990),Spreadsheet!AO990="Waive",AND(NOT(OR(ISBLANK(Spreadsheet!AO990),Spreadsheet!AO990="Waive")),Spreadsheet!AP990&gt;=6)),OR(ISBLANK(Spreadsheet!AR990),AND(NOT(OR(ISBLANK(Spreadsheet!AR990),Spreadsheet!AR990="Waive")),Spreadsheet!AS990&gt;=6)),OR(ISBLANK(Spreadsheet!AW990)),OR(ISBLANK(Spreadsheet!AX990)),OR(ISBLANK(Spreadsheet!AY990)),OR(ISBLANK(Spreadsheet!AZ990)),OR(ISBLANK(Spreadsheet!BA990),Spreadsheet!BA990="Waive")))</f>
        <v>1</v>
      </c>
      <c r="CG990" s="5" t="b">
        <f t="shared" ca="1" si="73"/>
        <v>1</v>
      </c>
    </row>
    <row r="991" spans="8:85" x14ac:dyDescent="0.3">
      <c r="H991" s="5">
        <f t="shared" ca="1" si="70"/>
        <v>2</v>
      </c>
      <c r="I991" s="5" t="str">
        <f t="shared" ca="1" si="71"/>
        <v/>
      </c>
      <c r="J991" s="5" t="str">
        <f>IF(AND(NOT(ISBLANK(Spreadsheet!C1201)),ISBLANK(Spreadsheet!D1201)),Spreadsheet!F1201&amp;" "&amp;Spreadsheet!H1201,"")</f>
        <v/>
      </c>
      <c r="K991" s="5">
        <f>IF(AND(NOT(ISBLANK(Spreadsheet!C1201)),ISBLANK(Spreadsheet!D1201)),COUNTIFS(Spreadsheet!E$786:E1202,"=Child",Spreadsheet!C$786:C1202, "="&amp;Spreadsheet!C1201) + COUNTIFS(Spreadsheet!E$786:E1202,"=Step-child",Spreadsheet!C$786:C1202, "="&amp;Spreadsheet!C1201),0)</f>
        <v>0</v>
      </c>
      <c r="L991" s="5">
        <f>IF(NOT(ISBLANK(J991)),COUNTIFS(Spreadsheet!E$786:E1202,"=Wife",Spreadsheet!C$786:C1202, "="&amp;Spreadsheet!C1201) + COUNTIFS(Spreadsheet!E$786:E1202,"=Husband",Spreadsheet!C$786:C1202, "="&amp;Spreadsheet!C1201),0)</f>
        <v>0</v>
      </c>
      <c r="M991" s="5">
        <f>IF(NOT(ISBLANK(Spreadsheet!AJ1201)),VLOOKUP(Spreadsheet!AJ1201,'Drop Downs'!$P$2:$R$16,3,FALSE),0)</f>
        <v>0</v>
      </c>
      <c r="N991" s="5">
        <f>IF(NOT(ISBLANK(Spreadsheet!AJ1201)), VLOOKUP(Spreadsheet!AJ1201,'Drop Downs'!$P$2:$R$16,2,FALSE),0)</f>
        <v>0</v>
      </c>
      <c r="O991" s="5">
        <f>IF(NOT(ISBLANK(Spreadsheet!AL1201)),VLOOKUP(Spreadsheet!AL1201,'Drop Downs'!$P$2:$R$16,3,FALSE), 0)</f>
        <v>0</v>
      </c>
      <c r="P991" s="5">
        <f>IF(NOT(ISBLANK(Spreadsheet!AL1201)),VLOOKUP(Spreadsheet!AL1201,'Drop Downs'!$P$2:$R$16,2,FALSE),0)</f>
        <v>0</v>
      </c>
      <c r="Q991" s="5">
        <f>IF(NOT(ISBLANK(Spreadsheet!AN1201)),VLOOKUP(Spreadsheet!AN1201,'Drop Downs'!$P$2:$R$16,3,FALSE),0)</f>
        <v>0</v>
      </c>
      <c r="R991" s="5">
        <f>IF(NOT(ISBLANK(Spreadsheet!AN1201)),VLOOKUP(Spreadsheet!AN1201,'Drop Downs'!$P$2:$R$16,2,FALSE),0)</f>
        <v>0</v>
      </c>
      <c r="S991" s="5" t="str">
        <f>IF(OR(M991&gt;K991,N991&gt;L991,O991&gt;K991, Q991&gt;K991,N991&gt;L991, P991&gt;L991, R991&gt;L991),"Member currently has a coverage election over what he/she needs.  Please add more dependents or adjust the coverage election.","")&amp;(IF(AND(NOT(ISBLANK(Spreadsheet!C1201)),NOT(ISBLANK(Spreadsheet!D1201)),ISBLANK(Spreadsheet!E1201)),"Dependent lacks a relationship to member.Please select one from the drop-down.",""))</f>
        <v/>
      </c>
      <c r="T991" s="5" t="b">
        <f t="shared" si="72"/>
        <v>1</v>
      </c>
      <c r="U991" s="5" t="b">
        <f>OR(ISBLANK(Spreadsheet!C1201),IF(NOT(ISBLANK(Spreadsheet!D1201)),NOT(ISBLANK(Spreadsheet!E1201)),TRUE))</f>
        <v>1</v>
      </c>
      <c r="V991" s="5" t="b">
        <f>OR(ISBLANK(Spreadsheet!C1201), NOT(ISBLANK(Spreadsheet!I1201)))</f>
        <v>1</v>
      </c>
      <c r="W991" s="5" t="b">
        <f>OR(ISBLANK(Spreadsheet!D1201),NOT(ISBLANK(Spreadsheet!C1201)))</f>
        <v>1</v>
      </c>
      <c r="X991" s="155" t="str">
        <f>REPT("0",MIN(FIND({1,2,3,4,5,6,7,8,9},Spreadsheet!C1201&amp;"123456789"))-1)&amp;IF(ISBLANK(Spreadsheet!C1201),"",SUMPRODUCT(MID(0&amp;Spreadsheet!C1201,LARGE(INDEX(ISNUMBER(--MID(Spreadsheet!C1201,ROW($1:$225),1))*
 ROW($1:$225),0),ROW($1:$225))+1,1)*10^ROW($1:$225)/10))</f>
        <v/>
      </c>
      <c r="Y991" s="5" t="b">
        <f>IF(NOT(ISBLANK(Spreadsheet!C1201)),IF(AND(ISNUMBER(VALUE(Spreadsheet!C1201)), LEN(Spreadsheet!C1201)=9),TRUE,FALSE),TRUE)</f>
        <v>1</v>
      </c>
      <c r="Z991" s="155" t="str">
        <f>REPT("0",MIN(FIND({1,2,3,4,5,6,7,8,9},Spreadsheet!D1201&amp;"123456789"))-1)&amp;IF(ISBLANK(Spreadsheet!D1201),"",SUMPRODUCT(MID(0&amp;Spreadsheet!D1201,LARGE(INDEX(ISNUMBER(--MID(Spreadsheet!D1201,ROW($1:$225),1))*
 ROW($1:$225),0),ROW($1:$225))+1,1)*10^ROW($1:$225)/10))</f>
        <v/>
      </c>
      <c r="AA991" s="5" t="b">
        <f>IF(AND(NOT(ISBLANK(Spreadsheet!D1201)),NOT(ISBLANK(Spreadsheet!C1201))),IF(AND(ISNUMBER(VALUE(Spreadsheet!D1201)), LEN(Spreadsheet!D1201)=9),TRUE,FALSE),IF(AND(NOT(ISBLANK(Spreadsheet!D1201)),ISBLANK(Spreadsheet!C1201)),FALSE,TRUE))</f>
        <v>1</v>
      </c>
      <c r="AB991" s="5" t="b">
        <f>OR(ISBLANK(Spreadsheet!Y991),IF(NOT(ISBLANK(Spreadsheet!Y991)),LEN(Spreadsheet!Y991)=10,ISNUMBER(VALUE(Spreadsheet!Y991))))</f>
        <v>1</v>
      </c>
      <c r="AC991" s="5" t="b">
        <f>OR(ISBLANK(Spreadsheet!AI1201), AND(NOT(ISBLANK(Spreadsheet!AJ1201)), NOT(ISNUMBER(SEARCH("Waive",Spreadsheet!AJ1201)))))</f>
        <v>1</v>
      </c>
      <c r="AD991" s="5" t="b">
        <f>OR(ISBLANK(Spreadsheet!AK1201), AND(NOT(ISBLANK(Spreadsheet!AL1201)), NOT(ISNUMBER(SEARCH("Waive",Spreadsheet!AL1201)))))</f>
        <v>1</v>
      </c>
      <c r="AE991" s="5" t="b">
        <f>OR(ISBLANK(Spreadsheet!AM1201), AND(NOT(ISBLANK(Spreadsheet!AN1201)), NOT(ISNUMBER(SEARCH("Waive", Spreadsheet!AN1201)))))</f>
        <v>1</v>
      </c>
      <c r="AF991" s="5" t="b">
        <f>OR(ISBLANK(Spreadsheet!C1201), NOT(ISBLANK(Spreadsheet!D1201)),NOT(ISBLANK(Spreadsheet!L1201)))</f>
        <v>1</v>
      </c>
      <c r="AG991" s="5" t="b">
        <f>IF(AND(NOT(ISBLANK(Spreadsheet!C1201)), NOT(ISBLANK(Spreadsheet!D1201)),Spreadsheet!C1201&lt;&gt;Spreadsheet!D1201),IF(ISERROR(VLOOKUP(Spreadsheet!C1201, Spreadsheet!$C$6:'Spreadsheet'!$C1200,1,FALSE)), FALSE, TRUE),TRUE)</f>
        <v>1</v>
      </c>
      <c r="AH991" s="5" t="b">
        <f>Spreadsheet!$B$2=Spreadsheet!AD991</f>
        <v>1</v>
      </c>
      <c r="AI991" s="5" t="b">
        <f>IF(ISBLANK(Spreadsheet!G1201),TRUE,IF(OR(LEN(Spreadsheet!G1201)&gt;1,ISNUMBER(VALUE(Spreadsheet!G1201))),FALSE,TRUE))</f>
        <v>1</v>
      </c>
      <c r="AJ991" s="5" t="b">
        <f>OR(ISBLANK(Spreadsheet!C1201), NOT(ISBLANK(Spreadsheet!B1201)), NOT(ISBLANK(Spreadsheet!D1201)))</f>
        <v>1</v>
      </c>
      <c r="AK991" s="5" t="b">
        <f t="array" ref="AK991">IF(OR(AND(ISBLANK(Spreadsheet!E1201),ISBLANK(Spreadsheet!D1201),NOT(ISBLANK(Spreadsheet!C1201))),AND(ISBLANK(Spreadsheet!E1201),ISBLANK(Spreadsheet!D1201),ISBLANK(Spreadsheet!C1201))),TRUE,ISNUMBER(MATCH(TRUE,EXACT(Spreadsheet!E1201,Relationships),0)))</f>
        <v>1</v>
      </c>
      <c r="AL991" s="5" t="b">
        <f>IF(NOT(ISBLANK(Spreadsheet!C1201)),IF(OR(ISBLANK(Spreadsheet!F1201),LEN(Spreadsheet!F1201)&gt;40),FALSE,TRUE),TRUE)</f>
        <v>1</v>
      </c>
      <c r="AM991" s="5" t="b">
        <f>IF(NOT(ISBLANK(Spreadsheet!C1201)),IF(OR(ISBLANK(Spreadsheet!H1201),LEN(Spreadsheet!H1201)&gt;40),FALSE,TRUE),TRUE)</f>
        <v>1</v>
      </c>
      <c r="AN991" s="5" t="b">
        <f t="array" ref="AN991">IF(ISBLANK(Spreadsheet!I1201),TRUE,ISNUMBER(MATCH(TRUE,EXACT(Spreadsheet!I1201,GenderValues),0)))</f>
        <v>1</v>
      </c>
      <c r="AO991" s="5" t="b">
        <f ca="1">IF(ISERROR(DATEVALUE(TEXT(Spreadsheet!J1201,"mm/dd/yyyy")) &gt; TODAY()),IF(AND(ISBLANK(Spreadsheet!J1201),ISBLANK(Spreadsheet!C1201)),TRUE,FALSE),IF(DATEVALUE(TEXT(Spreadsheet!J1201,"mm/dd/yyyy")) &gt; TODAY(),FALSE,TRUE))</f>
        <v>1</v>
      </c>
      <c r="AP991" s="5" t="b">
        <f>OR(ISBLANK(Spreadsheet!K1201),LEN(Spreadsheet!K1201)&lt;=100)</f>
        <v>1</v>
      </c>
      <c r="AQ991" s="5" t="b">
        <f t="array" ref="AQ991">IF(OR(AND(ISBLANK(Spreadsheet!L1201),ISBLANK(Spreadsheet!C1201)),AND(NOT(ISBLANK(Spreadsheet!C1201)),NOT(ISBLANK(Spreadsheet!D1201)))),TRUE,ISNUMBER(MATCH(TRUE,EXACT(Spreadsheet!L1201,MaritalStatus),0)))</f>
        <v>1</v>
      </c>
      <c r="AR991" s="5" t="b">
        <f ca="1">IF(ISERROR(DATEVALUE(TEXT(Spreadsheet!M1201,"mm/dd/yyyy")) &gt; TODAY()),IF(ISBLANK(Spreadsheet!M1201),TRUE,FALSE),IF(DATEVALUE(TEXT(Spreadsheet!M1201,"mm/dd/yyyy")) &gt; TODAY(),FALSE,TRUE))</f>
        <v>1</v>
      </c>
      <c r="AS991" s="5" t="b">
        <f>OR(ISBLANK(Spreadsheet!N1201),LEN(Spreadsheet!N1201)&lt;=100)</f>
        <v>1</v>
      </c>
      <c r="AT991" s="5" t="b">
        <f>OR(ISBLANK(Spreadsheet!O1201),UPPER(Spreadsheet!O1201)="YES")</f>
        <v>1</v>
      </c>
      <c r="AU991" s="5" t="b">
        <f>OR(ISBLANK(Spreadsheet!P1201),UPPER(Spreadsheet!P1201)="YES")</f>
        <v>1</v>
      </c>
      <c r="AV991" s="5" t="b">
        <f t="array" ref="AV991">IF(ISBLANK(Spreadsheet!Q1201),TRUE,ISNUMBER(MATCH(TRUE,EXACT(Spreadsheet!Q1201,OnGroupsPriorIns),0)))</f>
        <v>1</v>
      </c>
      <c r="AW991" s="5" t="b">
        <f>OR(ISBLANK(Spreadsheet!R1201),UPPER(Spreadsheet!R1201)="YES")</f>
        <v>1</v>
      </c>
      <c r="AX991" s="5" t="b">
        <f>OR(ISBLANK(Spreadsheet!S1201),UPPER(Spreadsheet!S1201)="YES")</f>
        <v>1</v>
      </c>
      <c r="AY991" s="5" t="b">
        <f>OR(AND(ISBLANK(Spreadsheet!C1201),LEN(Spreadsheet!T1201)=0),AND(NOT(ISBLANK(Spreadsheet!C1201)),LEN(Spreadsheet!T1201)&gt;0,LEN(Spreadsheet!T1201)&lt;=50))</f>
        <v>1</v>
      </c>
      <c r="AZ991" s="5" t="b">
        <f>OR(LEN(Spreadsheet!U1201)=0,AND(LEN(Spreadsheet!U1201)&gt;0,LEN(Spreadsheet!U1201)&lt;=50))</f>
        <v>1</v>
      </c>
      <c r="BA991" s="5" t="b">
        <f>OR(AND(ISBLANK(Spreadsheet!C1201),LEN(Spreadsheet!V1201)=0),AND(NOT(ISBLANK(Spreadsheet!C1201)),LEN(Spreadsheet!V1201)&gt;0,LEN(Spreadsheet!V1201)&lt;=50))</f>
        <v>1</v>
      </c>
      <c r="BB991" s="5" t="b">
        <f t="array" ref="BB991">IF(AND(ISBLANK(Spreadsheet!C1201),LEN(Spreadsheet!W1201)=0),TRUE,ISNUMBER(MATCH(TRUE,EXACT(Spreadsheet!W1201,States),0)))</f>
        <v>1</v>
      </c>
      <c r="BC991" s="5" t="b">
        <f>OR(AND(ISBLANK(Spreadsheet!C1201),LEN(Spreadsheet!X1201)=0),AND(NOT(ISBLANK(Spreadsheet!C1201)),LEN(Spreadsheet!X1201)&gt;0,LEN(Spreadsheet!X1201)=5,ISNUMBER(VALUE(Spreadsheet!X1201))))</f>
        <v>1</v>
      </c>
      <c r="BD991" s="5" t="b">
        <f>OR(ISBLANK(Spreadsheet!Z1201),LEN(Spreadsheet!Z1201)&lt;=50)</f>
        <v>1</v>
      </c>
      <c r="BE991" s="5" t="b">
        <f>ISBLANK(Spreadsheet!AA1201)</f>
        <v>1</v>
      </c>
      <c r="BF991" s="5" t="b">
        <f>ISBLANK(Spreadsheet!AB1201)</f>
        <v>1</v>
      </c>
      <c r="BG991" s="5" t="b">
        <f>IF(ISERROR(DATEVALUE(TEXT(Spreadsheet!AC1201,"mm/dd/yyyy")) &gt; DATEVALUE(TEXT(Spreadsheet!J1201,"mm/dd/yyyy"))),IF(OR(AND(ISBLANK(Spreadsheet!AC1201),ISBLANK(Spreadsheet!C1201)),AND(NOT(ISBLANK(Spreadsheet!C1201)),ISBLANK(Spreadsheet!AC1201),NOT(ISBLANK(Spreadsheet!D1201)))),TRUE,FALSE),IF(DATEVALUE(TEXT(Spreadsheet!AC1201,"mm/dd/yyyy")) &gt; DATEVALUE(TEXT(Spreadsheet!J1201,"mm/dd/yyyy")),TRUE,FALSE))</f>
        <v>1</v>
      </c>
      <c r="BH991" s="5" t="b">
        <f>OR(AND(ISBLANK(Spreadsheet!C1201),ISBLANK(Spreadsheet!AE1201)),AND(NOT(ISBLANK(Spreadsheet!C1201)),NOT(ISBLANK(Spreadsheet!D1201)),ISBLANK(Spreadsheet!AE1201)),AND(NOT(ISBLANK(Spreadsheet!C1201)),ISBLANK(Spreadsheet!D1201),NOT(ISBLANK(Spreadsheet!AE1201)),LEN(Spreadsheet!AE1201)&lt;=100))</f>
        <v>1</v>
      </c>
      <c r="BI991" s="5" t="b">
        <f t="array" ref="BI991">IF(ISBLANK(Spreadsheet!AF1201),TRUE,ISNUMBER(MATCH(TRUE,EXACT(Spreadsheet!AF1201,CobraShortReasons),0)))</f>
        <v>1</v>
      </c>
      <c r="BJ991" s="5" t="b">
        <f ca="1">IF(ISERROR(DATEVALUE(TEXT(Spreadsheet!AG1201,"mm/dd/yyyy")) &gt; TODAY()),IF(ISBLANK(Spreadsheet!AG1201),TRUE,FALSE),IF(DATEVALUE(TEXT(Spreadsheet!AG1201,"mm/dd/yyyy")) &gt; TODAY(),FALSE,TRUE))</f>
        <v>1</v>
      </c>
      <c r="BK991" s="5" t="b">
        <f>OR(ISBLANK(Spreadsheet!AH1201),LEN(Spreadsheet!AH1201)&lt;=25)</f>
        <v>1</v>
      </c>
      <c r="BL991" s="5" t="b">
        <f t="array" aca="1" ref="BL991" ca="1">IF(ISBLANK(Spreadsheet!AI1201),TRUE,ISNUMBER(MATCH(TRUE,EXACT(Spreadsheet!AI1201,INDIRECT(Spreadsheet!$D$2)),0)))</f>
        <v>1</v>
      </c>
      <c r="BM991" s="5" t="b">
        <f t="array" aca="1" ref="BM991" ca="1">IF(ISBLANK(Spreadsheet!AJ1201),TRUE,ISNUMBER(MATCH(TRUE,EXACT(Spreadsheet!AJ1201,INDIRECT(Spreadsheet!BJ991)),0)))</f>
        <v>1</v>
      </c>
      <c r="BN991" s="5" t="b">
        <f t="array" ref="BN991">IF(ISBLANK(Spreadsheet!AK1201),TRUE,ISNUMBER(MATCH(TRUE,EXACT(Spreadsheet!AK1201,DentalPlans),0)))</f>
        <v>1</v>
      </c>
      <c r="BO991" s="5" t="b">
        <f t="array" aca="1" ref="BO991" ca="1">IF(ISBLANK(Spreadsheet!AL1201),TRUE,ISNUMBER(MATCH(TRUE,EXACT(Spreadsheet!AL1201,INDIRECT(Spreadsheet!BK991)),0)))</f>
        <v>1</v>
      </c>
      <c r="BP991" s="5" t="b">
        <f t="array" ref="BP991">IF(ISBLANK(Spreadsheet!AM1201),TRUE,ISNUMBER(MATCH(TRUE,EXACT(Spreadsheet!AM1201,VisionPlans),0)))</f>
        <v>1</v>
      </c>
      <c r="BQ991" s="5" t="b">
        <f t="array" aca="1" ref="BQ991" ca="1">IF(ISBLANK(Spreadsheet!AN1201),TRUE,ISNUMBER(MATCH(TRUE,EXACT(Spreadsheet!AN1201,INDIRECT(Spreadsheet!BL991)),0)))</f>
        <v>1</v>
      </c>
      <c r="BR991" s="5" t="b">
        <f t="array" ref="BR991">IF(ISBLANK(Spreadsheet!AO1201),TRUE,ISNUMBER(MATCH(TRUE,EXACT(Spreadsheet!AO1201,LifeBenefitClasses),0)))</f>
        <v>1</v>
      </c>
      <c r="BS991" s="5" t="b">
        <f>IF(OR(ISBLANK(Spreadsheet!AO1201), Spreadsheet!AO1201="Waive"),IF(ISBLANK(Spreadsheet!AP1201),TRUE,FALSE),IF(OR(AND(NOT(ISBLANK(Spreadsheet!AO1201)),ISBLANK(Spreadsheet!AP1201)),NOT(ISNUMBER(VALUE(Spreadsheet!AP1201)))),FALSE,IF(OR(AND(Spreadsheet!AP1201&lt;6,MOD(Spreadsheet!AP1201*10,5)=0), MOD(Spreadsheet!AP1201,5000)=0),TRUE,FALSE)))</f>
        <v>1</v>
      </c>
      <c r="BT991" s="5" t="b">
        <f t="array" ref="BT991">IF(ISBLANK(Spreadsheet!AQ1201),TRUE,ISNUMBER(MATCH(TRUE,EXACT(Spreadsheet!AQ1201,EnrollWaive),0)))</f>
        <v>1</v>
      </c>
      <c r="BU991" s="5" t="b">
        <f t="array" ref="BU991">IF(ISBLANK(Spreadsheet!AR1201),TRUE,ISNUMBER(MATCH(TRUE,EXACT(Spreadsheet!AR1201,LifeBenefitClasses),0)))</f>
        <v>1</v>
      </c>
      <c r="BV991" s="5" t="b">
        <f>IF(OR(ISBLANK(Spreadsheet!AR1201), Spreadsheet!AR1201="Waive"),IF(ISBLANK(Spreadsheet!AS1201),TRUE,FALSE),IF(OR(AND(NOT(ISBLANK(Spreadsheet!AR1201)),ISBLANK(Spreadsheet!AS1201)),NOT(ISNUMBER(VALUE(Spreadsheet!AS1201)))),FALSE,IF(OR(AND(Spreadsheet!AS1201&lt;6,MOD(Spreadsheet!AS1201*10,5)=0), MOD(Spreadsheet!AS1201,10000)=0),TRUE,FALSE)))</f>
        <v>1</v>
      </c>
      <c r="BW991" s="5" t="b">
        <f t="array" ref="BW991">IF(ISBLANK(Spreadsheet!AT1201),TRUE,ISNUMBER(MATCH(TRUE,EXACT(Spreadsheet!AT1201,LifeBenefitClasses),0)))</f>
        <v>1</v>
      </c>
      <c r="BX991" s="5" t="b">
        <f>IF(OR(ISBLANK(Spreadsheet!AT1201), Spreadsheet!AT1201="Waive"),IF(ISBLANK(Spreadsheet!AU1201),TRUE,FALSE),IF(OR(AND(NOT(ISBLANK(Spreadsheet!AT1201)),ISBLANK(Spreadsheet!AU1201)),NOT(ISNUMBER(VALUE(Spreadsheet!AU1201)))),FALSE,IF(AND(NOT(OR(ISBLANK(Spreadsheet!AT1201),Spreadsheet!AT1201="Waive")),NOT(OR(ISBLANK(Spreadsheet!AR1201),Spreadsheet!AR1201="Waive")),MOD(Spreadsheet!AU1201,5000)=0, Spreadsheet!AU1201&lt;=(Spreadsheet!AS1201*0.5)),TRUE,FALSE)))</f>
        <v>1</v>
      </c>
      <c r="BY991" s="5" t="b">
        <f t="array" ref="BY991">IF(ISBLANK(Spreadsheet!AV1201),TRUE,ISNUMBER(MATCH(TRUE,EXACT(Spreadsheet!AV1201,EnrollWaive),0)))</f>
        <v>1</v>
      </c>
      <c r="BZ991" s="5" t="b">
        <f t="array" ref="BZ991">IF(ISBLANK(Spreadsheet!AW1201),TRUE,ISNUMBER(MATCH(TRUE,EXACT(Spreadsheet!AW1201,LifeBenefitClasses),0)))</f>
        <v>1</v>
      </c>
      <c r="CA991" s="5" t="b">
        <f t="array" ref="CA991">IF(ISBLANK(Spreadsheet!AX1201),TRUE,ISNUMBER(MATCH(TRUE,EXACT(Spreadsheet!AX1201,LifeBenefitClasses),0)))</f>
        <v>1</v>
      </c>
      <c r="CB991" s="5" t="b">
        <f t="array" ref="CB991">IF(ISBLANK(Spreadsheet!AY1201),TRUE,ISNUMBER(MATCH(TRUE,EXACT(Spreadsheet!AY1201,LifeBenefitClasses),0)))</f>
        <v>1</v>
      </c>
      <c r="CC991" s="5" t="b">
        <f t="array" ref="CC991">IF(ISBLANK(Spreadsheet!AZ1201),TRUE,ISNUMBER(MATCH(TRUE,EXACT(Spreadsheet!AZ1201,LifeBenefitClasses),0)))</f>
        <v>1</v>
      </c>
      <c r="CD991" s="5" t="b">
        <f t="array" ref="CD991">IF(ISBLANK(Spreadsheet!BA1201),TRUE,ISNUMBER(MATCH(TRUE,EXACT(Spreadsheet!BA1201,LifeBenefitClasses),0)))</f>
        <v>1</v>
      </c>
      <c r="CE991" s="5" t="b">
        <f>IF(OR(ISBLANK(Spreadsheet!BA1201), Spreadsheet!BA1201="Waive"),IF(ISBLANK(Spreadsheet!BB1201),TRUE,FALSE),IF(OR(AND(NOT(ISBLANK(Spreadsheet!BA1201)),ISBLANK(Spreadsheet!BB1201)),NOT(ISNUMBER(VALUE(Spreadsheet!BB1201))),ISBLANK(Spreadsheet!BC1201),NOT(ISNUMBER(VALUE(Spreadsheet!BC1201)))),FALSE,IF(AND(Spreadsheet!BB1201&gt;=50000,Spreadsheet!BB1201&lt;=250000,MOD(Spreadsheet!BB1201,10000)=0,Spreadsheet!BB1201&lt;=(10*Spreadsheet!BC1201)),TRUE,FALSE)))</f>
        <v>1</v>
      </c>
      <c r="CF991" s="5" t="b">
        <f>IF(NOT(ISBLANK(Spreadsheet!BC991)),AND(ISNUMBER(VALUE(Spreadsheet!BC991)),Spreadsheet!BC991&gt;0),AND(OR(ISBLANK(Spreadsheet!AO991),Spreadsheet!AO991="Waive",AND(NOT(OR(ISBLANK(Spreadsheet!AO991),Spreadsheet!AO991="Waive")),Spreadsheet!AP991&gt;=6)),OR(ISBLANK(Spreadsheet!AR991),AND(NOT(OR(ISBLANK(Spreadsheet!AR991),Spreadsheet!AR991="Waive")),Spreadsheet!AS991&gt;=6)),OR(ISBLANK(Spreadsheet!AW991)),OR(ISBLANK(Spreadsheet!AX991)),OR(ISBLANK(Spreadsheet!AY991)),OR(ISBLANK(Spreadsheet!AZ991)),OR(ISBLANK(Spreadsheet!BA991),Spreadsheet!BA991="Waive")))</f>
        <v>1</v>
      </c>
      <c r="CG991" s="5" t="b">
        <f t="shared" ca="1" si="73"/>
        <v>1</v>
      </c>
    </row>
    <row r="992" spans="8:85" x14ac:dyDescent="0.3">
      <c r="H992" s="5">
        <f t="shared" ca="1" si="70"/>
        <v>2</v>
      </c>
      <c r="I992" s="5" t="str">
        <f t="shared" ca="1" si="71"/>
        <v/>
      </c>
      <c r="J992" s="5" t="str">
        <f>IF(AND(NOT(ISBLANK(Spreadsheet!C1202)),ISBLANK(Spreadsheet!D1202)),Spreadsheet!F1202&amp;" "&amp;Spreadsheet!H1202,"")</f>
        <v/>
      </c>
      <c r="K992" s="5">
        <f>IF(AND(NOT(ISBLANK(Spreadsheet!C1202)),ISBLANK(Spreadsheet!D1202)),COUNTIFS(Spreadsheet!E$786:E1203,"=Child",Spreadsheet!C$786:C1203, "="&amp;Spreadsheet!C1202) + COUNTIFS(Spreadsheet!E$786:E1203,"=Step-child",Spreadsheet!C$786:C1203, "="&amp;Spreadsheet!C1202),0)</f>
        <v>0</v>
      </c>
      <c r="L992" s="5">
        <f>IF(NOT(ISBLANK(J992)),COUNTIFS(Spreadsheet!E$786:E1203,"=Wife",Spreadsheet!C$786:C1203, "="&amp;Spreadsheet!C1202) + COUNTIFS(Spreadsheet!E$786:E1203,"=Husband",Spreadsheet!C$786:C1203, "="&amp;Spreadsheet!C1202),0)</f>
        <v>0</v>
      </c>
      <c r="M992" s="5">
        <f>IF(NOT(ISBLANK(Spreadsheet!AJ1202)),VLOOKUP(Spreadsheet!AJ1202,'Drop Downs'!$P$2:$R$16,3,FALSE),0)</f>
        <v>0</v>
      </c>
      <c r="N992" s="5">
        <f>IF(NOT(ISBLANK(Spreadsheet!AJ1202)), VLOOKUP(Spreadsheet!AJ1202,'Drop Downs'!$P$2:$R$16,2,FALSE),0)</f>
        <v>0</v>
      </c>
      <c r="O992" s="5">
        <f>IF(NOT(ISBLANK(Spreadsheet!AL1202)),VLOOKUP(Spreadsheet!AL1202,'Drop Downs'!$P$2:$R$16,3,FALSE), 0)</f>
        <v>0</v>
      </c>
      <c r="P992" s="5">
        <f>IF(NOT(ISBLANK(Spreadsheet!AL1202)),VLOOKUP(Spreadsheet!AL1202,'Drop Downs'!$P$2:$R$16,2,FALSE),0)</f>
        <v>0</v>
      </c>
      <c r="Q992" s="5">
        <f>IF(NOT(ISBLANK(Spreadsheet!AN1202)),VLOOKUP(Spreadsheet!AN1202,'Drop Downs'!$P$2:$R$16,3,FALSE),0)</f>
        <v>0</v>
      </c>
      <c r="R992" s="5">
        <f>IF(NOT(ISBLANK(Spreadsheet!AN1202)),VLOOKUP(Spreadsheet!AN1202,'Drop Downs'!$P$2:$R$16,2,FALSE),0)</f>
        <v>0</v>
      </c>
      <c r="S992" s="5" t="str">
        <f>IF(OR(M992&gt;K992,N992&gt;L992,O992&gt;K992, Q992&gt;K992,N992&gt;L992, P992&gt;L992, R992&gt;L992),"Member currently has a coverage election over what he/she needs.  Please add more dependents or adjust the coverage election.","")&amp;(IF(AND(NOT(ISBLANK(Spreadsheet!C1202)),NOT(ISBLANK(Spreadsheet!D1202)),ISBLANK(Spreadsheet!E1202)),"Dependent lacks a relationship to member.Please select one from the drop-down.",""))</f>
        <v/>
      </c>
      <c r="T992" s="5" t="b">
        <f t="shared" si="72"/>
        <v>1</v>
      </c>
      <c r="U992" s="5" t="b">
        <f>OR(ISBLANK(Spreadsheet!C1202),IF(NOT(ISBLANK(Spreadsheet!D1202)),NOT(ISBLANK(Spreadsheet!E1202)),TRUE))</f>
        <v>1</v>
      </c>
      <c r="V992" s="5" t="b">
        <f>OR(ISBLANK(Spreadsheet!C1202), NOT(ISBLANK(Spreadsheet!I1202)))</f>
        <v>1</v>
      </c>
      <c r="W992" s="5" t="b">
        <f>OR(ISBLANK(Spreadsheet!D1202),NOT(ISBLANK(Spreadsheet!C1202)))</f>
        <v>1</v>
      </c>
      <c r="X992" s="155" t="str">
        <f>REPT("0",MIN(FIND({1,2,3,4,5,6,7,8,9},Spreadsheet!C1202&amp;"123456789"))-1)&amp;IF(ISBLANK(Spreadsheet!C1202),"",SUMPRODUCT(MID(0&amp;Spreadsheet!C1202,LARGE(INDEX(ISNUMBER(--MID(Spreadsheet!C1202,ROW($1:$225),1))*
 ROW($1:$225),0),ROW($1:$225))+1,1)*10^ROW($1:$225)/10))</f>
        <v/>
      </c>
      <c r="Y992" s="5" t="b">
        <f>IF(NOT(ISBLANK(Spreadsheet!C1202)),IF(AND(ISNUMBER(VALUE(Spreadsheet!C1202)), LEN(Spreadsheet!C1202)=9),TRUE,FALSE),TRUE)</f>
        <v>1</v>
      </c>
      <c r="Z992" s="155" t="str">
        <f>REPT("0",MIN(FIND({1,2,3,4,5,6,7,8,9},Spreadsheet!D1202&amp;"123456789"))-1)&amp;IF(ISBLANK(Spreadsheet!D1202),"",SUMPRODUCT(MID(0&amp;Spreadsheet!D1202,LARGE(INDEX(ISNUMBER(--MID(Spreadsheet!D1202,ROW($1:$225),1))*
 ROW($1:$225),0),ROW($1:$225))+1,1)*10^ROW($1:$225)/10))</f>
        <v/>
      </c>
      <c r="AA992" s="5" t="b">
        <f>IF(AND(NOT(ISBLANK(Spreadsheet!D1202)),NOT(ISBLANK(Spreadsheet!C1202))),IF(AND(ISNUMBER(VALUE(Spreadsheet!D1202)), LEN(Spreadsheet!D1202)=9),TRUE,FALSE),IF(AND(NOT(ISBLANK(Spreadsheet!D1202)),ISBLANK(Spreadsheet!C1202)),FALSE,TRUE))</f>
        <v>1</v>
      </c>
      <c r="AB992" s="5" t="b">
        <f>OR(ISBLANK(Spreadsheet!Y992),IF(NOT(ISBLANK(Spreadsheet!Y992)),LEN(Spreadsheet!Y992)=10,ISNUMBER(VALUE(Spreadsheet!Y992))))</f>
        <v>1</v>
      </c>
      <c r="AC992" s="5" t="b">
        <f>OR(ISBLANK(Spreadsheet!AI1202), AND(NOT(ISBLANK(Spreadsheet!AJ1202)), NOT(ISNUMBER(SEARCH("Waive",Spreadsheet!AJ1202)))))</f>
        <v>1</v>
      </c>
      <c r="AD992" s="5" t="b">
        <f>OR(ISBLANK(Spreadsheet!AK1202), AND(NOT(ISBLANK(Spreadsheet!AL1202)), NOT(ISNUMBER(SEARCH("Waive",Spreadsheet!AL1202)))))</f>
        <v>1</v>
      </c>
      <c r="AE992" s="5" t="b">
        <f>OR(ISBLANK(Spreadsheet!AM1202), AND(NOT(ISBLANK(Spreadsheet!AN1202)), NOT(ISNUMBER(SEARCH("Waive", Spreadsheet!AN1202)))))</f>
        <v>1</v>
      </c>
      <c r="AF992" s="5" t="b">
        <f>OR(ISBLANK(Spreadsheet!C1202), NOT(ISBLANK(Spreadsheet!D1202)),NOT(ISBLANK(Spreadsheet!L1202)))</f>
        <v>1</v>
      </c>
      <c r="AG992" s="5" t="b">
        <f>IF(AND(NOT(ISBLANK(Spreadsheet!C1202)), NOT(ISBLANK(Spreadsheet!D1202)),Spreadsheet!C1202&lt;&gt;Spreadsheet!D1202),IF(ISERROR(VLOOKUP(Spreadsheet!C1202, Spreadsheet!$C$6:'Spreadsheet'!$C1201,1,FALSE)), FALSE, TRUE),TRUE)</f>
        <v>1</v>
      </c>
      <c r="AH992" s="5" t="b">
        <f>Spreadsheet!$B$2=Spreadsheet!AD992</f>
        <v>1</v>
      </c>
      <c r="AI992" s="5" t="b">
        <f>IF(ISBLANK(Spreadsheet!G1202),TRUE,IF(OR(LEN(Spreadsheet!G1202)&gt;1,ISNUMBER(VALUE(Spreadsheet!G1202))),FALSE,TRUE))</f>
        <v>1</v>
      </c>
      <c r="AJ992" s="5" t="b">
        <f>OR(ISBLANK(Spreadsheet!C1202), NOT(ISBLANK(Spreadsheet!B1202)), NOT(ISBLANK(Spreadsheet!D1202)))</f>
        <v>1</v>
      </c>
      <c r="AK992" s="5" t="b">
        <f t="array" ref="AK992">IF(OR(AND(ISBLANK(Spreadsheet!E1202),ISBLANK(Spreadsheet!D1202),NOT(ISBLANK(Spreadsheet!C1202))),AND(ISBLANK(Spreadsheet!E1202),ISBLANK(Spreadsheet!D1202),ISBLANK(Spreadsheet!C1202))),TRUE,ISNUMBER(MATCH(TRUE,EXACT(Spreadsheet!E1202,Relationships),0)))</f>
        <v>1</v>
      </c>
      <c r="AL992" s="5" t="b">
        <f>IF(NOT(ISBLANK(Spreadsheet!C1202)),IF(OR(ISBLANK(Spreadsheet!F1202),LEN(Spreadsheet!F1202)&gt;40),FALSE,TRUE),TRUE)</f>
        <v>1</v>
      </c>
      <c r="AM992" s="5" t="b">
        <f>IF(NOT(ISBLANK(Spreadsheet!C1202)),IF(OR(ISBLANK(Spreadsheet!H1202),LEN(Spreadsheet!H1202)&gt;40),FALSE,TRUE),TRUE)</f>
        <v>1</v>
      </c>
      <c r="AN992" s="5" t="b">
        <f t="array" ref="AN992">IF(ISBLANK(Spreadsheet!I1202),TRUE,ISNUMBER(MATCH(TRUE,EXACT(Spreadsheet!I1202,GenderValues),0)))</f>
        <v>1</v>
      </c>
      <c r="AO992" s="5" t="b">
        <f ca="1">IF(ISERROR(DATEVALUE(TEXT(Spreadsheet!J1202,"mm/dd/yyyy")) &gt; TODAY()),IF(AND(ISBLANK(Spreadsheet!J1202),ISBLANK(Spreadsheet!C1202)),TRUE,FALSE),IF(DATEVALUE(TEXT(Spreadsheet!J1202,"mm/dd/yyyy")) &gt; TODAY(),FALSE,TRUE))</f>
        <v>1</v>
      </c>
      <c r="AP992" s="5" t="b">
        <f>OR(ISBLANK(Spreadsheet!K1202),LEN(Spreadsheet!K1202)&lt;=100)</f>
        <v>1</v>
      </c>
      <c r="AQ992" s="5" t="b">
        <f t="array" ref="AQ992">IF(OR(AND(ISBLANK(Spreadsheet!L1202),ISBLANK(Spreadsheet!C1202)),AND(NOT(ISBLANK(Spreadsheet!C1202)),NOT(ISBLANK(Spreadsheet!D1202)))),TRUE,ISNUMBER(MATCH(TRUE,EXACT(Spreadsheet!L1202,MaritalStatus),0)))</f>
        <v>1</v>
      </c>
      <c r="AR992" s="5" t="b">
        <f ca="1">IF(ISERROR(DATEVALUE(TEXT(Spreadsheet!M1202,"mm/dd/yyyy")) &gt; TODAY()),IF(ISBLANK(Spreadsheet!M1202),TRUE,FALSE),IF(DATEVALUE(TEXT(Spreadsheet!M1202,"mm/dd/yyyy")) &gt; TODAY(),FALSE,TRUE))</f>
        <v>1</v>
      </c>
      <c r="AS992" s="5" t="b">
        <f>OR(ISBLANK(Spreadsheet!N1202),LEN(Spreadsheet!N1202)&lt;=100)</f>
        <v>1</v>
      </c>
      <c r="AT992" s="5" t="b">
        <f>OR(ISBLANK(Spreadsheet!O1202),UPPER(Spreadsheet!O1202)="YES")</f>
        <v>1</v>
      </c>
      <c r="AU992" s="5" t="b">
        <f>OR(ISBLANK(Spreadsheet!P1202),UPPER(Spreadsheet!P1202)="YES")</f>
        <v>1</v>
      </c>
      <c r="AV992" s="5" t="b">
        <f t="array" ref="AV992">IF(ISBLANK(Spreadsheet!Q1202),TRUE,ISNUMBER(MATCH(TRUE,EXACT(Spreadsheet!Q1202,OnGroupsPriorIns),0)))</f>
        <v>1</v>
      </c>
      <c r="AW992" s="5" t="b">
        <f>OR(ISBLANK(Spreadsheet!R1202),UPPER(Spreadsheet!R1202)="YES")</f>
        <v>1</v>
      </c>
      <c r="AX992" s="5" t="b">
        <f>OR(ISBLANK(Spreadsheet!S1202),UPPER(Spreadsheet!S1202)="YES")</f>
        <v>1</v>
      </c>
      <c r="AY992" s="5" t="b">
        <f>OR(AND(ISBLANK(Spreadsheet!C1202),LEN(Spreadsheet!T1202)=0),AND(NOT(ISBLANK(Spreadsheet!C1202)),LEN(Spreadsheet!T1202)&gt;0,LEN(Spreadsheet!T1202)&lt;=50))</f>
        <v>1</v>
      </c>
      <c r="AZ992" s="5" t="b">
        <f>OR(LEN(Spreadsheet!U1202)=0,AND(LEN(Spreadsheet!U1202)&gt;0,LEN(Spreadsheet!U1202)&lt;=50))</f>
        <v>1</v>
      </c>
      <c r="BA992" s="5" t="b">
        <f>OR(AND(ISBLANK(Spreadsheet!C1202),LEN(Spreadsheet!V1202)=0),AND(NOT(ISBLANK(Spreadsheet!C1202)),LEN(Spreadsheet!V1202)&gt;0,LEN(Spreadsheet!V1202)&lt;=50))</f>
        <v>1</v>
      </c>
      <c r="BB992" s="5" t="b">
        <f t="array" ref="BB992">IF(AND(ISBLANK(Spreadsheet!C1202),LEN(Spreadsheet!W1202)=0),TRUE,ISNUMBER(MATCH(TRUE,EXACT(Spreadsheet!W1202,States),0)))</f>
        <v>1</v>
      </c>
      <c r="BC992" s="5" t="b">
        <f>OR(AND(ISBLANK(Spreadsheet!C1202),LEN(Spreadsheet!X1202)=0),AND(NOT(ISBLANK(Spreadsheet!C1202)),LEN(Spreadsheet!X1202)&gt;0,LEN(Spreadsheet!X1202)=5,ISNUMBER(VALUE(Spreadsheet!X1202))))</f>
        <v>1</v>
      </c>
      <c r="BD992" s="5" t="b">
        <f>OR(ISBLANK(Spreadsheet!Z1202),LEN(Spreadsheet!Z1202)&lt;=50)</f>
        <v>1</v>
      </c>
      <c r="BE992" s="5" t="b">
        <f>ISBLANK(Spreadsheet!AA1202)</f>
        <v>1</v>
      </c>
      <c r="BF992" s="5" t="b">
        <f>ISBLANK(Spreadsheet!AB1202)</f>
        <v>1</v>
      </c>
      <c r="BG992" s="5" t="b">
        <f>IF(ISERROR(DATEVALUE(TEXT(Spreadsheet!AC1202,"mm/dd/yyyy")) &gt; DATEVALUE(TEXT(Spreadsheet!J1202,"mm/dd/yyyy"))),IF(OR(AND(ISBLANK(Spreadsheet!AC1202),ISBLANK(Spreadsheet!C1202)),AND(NOT(ISBLANK(Spreadsheet!C1202)),ISBLANK(Spreadsheet!AC1202),NOT(ISBLANK(Spreadsheet!D1202)))),TRUE,FALSE),IF(DATEVALUE(TEXT(Spreadsheet!AC1202,"mm/dd/yyyy")) &gt; DATEVALUE(TEXT(Spreadsheet!J1202,"mm/dd/yyyy")),TRUE,FALSE))</f>
        <v>1</v>
      </c>
      <c r="BH992" s="5" t="b">
        <f>OR(AND(ISBLANK(Spreadsheet!C1202),ISBLANK(Spreadsheet!AE1202)),AND(NOT(ISBLANK(Spreadsheet!C1202)),NOT(ISBLANK(Spreadsheet!D1202)),ISBLANK(Spreadsheet!AE1202)),AND(NOT(ISBLANK(Spreadsheet!C1202)),ISBLANK(Spreadsheet!D1202),NOT(ISBLANK(Spreadsheet!AE1202)),LEN(Spreadsheet!AE1202)&lt;=100))</f>
        <v>1</v>
      </c>
      <c r="BI992" s="5" t="b">
        <f t="array" ref="BI992">IF(ISBLANK(Spreadsheet!AF1202),TRUE,ISNUMBER(MATCH(TRUE,EXACT(Spreadsheet!AF1202,CobraShortReasons),0)))</f>
        <v>1</v>
      </c>
      <c r="BJ992" s="5" t="b">
        <f ca="1">IF(ISERROR(DATEVALUE(TEXT(Spreadsheet!AG1202,"mm/dd/yyyy")) &gt; TODAY()),IF(ISBLANK(Spreadsheet!AG1202),TRUE,FALSE),IF(DATEVALUE(TEXT(Spreadsheet!AG1202,"mm/dd/yyyy")) &gt; TODAY(),FALSE,TRUE))</f>
        <v>1</v>
      </c>
      <c r="BK992" s="5" t="b">
        <f>OR(ISBLANK(Spreadsheet!AH1202),LEN(Spreadsheet!AH1202)&lt;=25)</f>
        <v>1</v>
      </c>
      <c r="BL992" s="5" t="b">
        <f t="array" aca="1" ref="BL992" ca="1">IF(ISBLANK(Spreadsheet!AI1202),TRUE,ISNUMBER(MATCH(TRUE,EXACT(Spreadsheet!AI1202,INDIRECT(Spreadsheet!$D$2)),0)))</f>
        <v>1</v>
      </c>
      <c r="BM992" s="5" t="b">
        <f t="array" aca="1" ref="BM992" ca="1">IF(ISBLANK(Spreadsheet!AJ1202),TRUE,ISNUMBER(MATCH(TRUE,EXACT(Spreadsheet!AJ1202,INDIRECT(Spreadsheet!BJ992)),0)))</f>
        <v>1</v>
      </c>
      <c r="BN992" s="5" t="b">
        <f t="array" ref="BN992">IF(ISBLANK(Spreadsheet!AK1202),TRUE,ISNUMBER(MATCH(TRUE,EXACT(Spreadsheet!AK1202,DentalPlans),0)))</f>
        <v>1</v>
      </c>
      <c r="BO992" s="5" t="b">
        <f t="array" aca="1" ref="BO992" ca="1">IF(ISBLANK(Spreadsheet!AL1202),TRUE,ISNUMBER(MATCH(TRUE,EXACT(Spreadsheet!AL1202,INDIRECT(Spreadsheet!BK992)),0)))</f>
        <v>1</v>
      </c>
      <c r="BP992" s="5" t="b">
        <f t="array" ref="BP992">IF(ISBLANK(Spreadsheet!AM1202),TRUE,ISNUMBER(MATCH(TRUE,EXACT(Spreadsheet!AM1202,VisionPlans),0)))</f>
        <v>1</v>
      </c>
      <c r="BQ992" s="5" t="b">
        <f t="array" aca="1" ref="BQ992" ca="1">IF(ISBLANK(Spreadsheet!AN1202),TRUE,ISNUMBER(MATCH(TRUE,EXACT(Spreadsheet!AN1202,INDIRECT(Spreadsheet!BL992)),0)))</f>
        <v>1</v>
      </c>
      <c r="BR992" s="5" t="b">
        <f t="array" ref="BR992">IF(ISBLANK(Spreadsheet!AO1202),TRUE,ISNUMBER(MATCH(TRUE,EXACT(Spreadsheet!AO1202,LifeBenefitClasses),0)))</f>
        <v>1</v>
      </c>
      <c r="BS992" s="5" t="b">
        <f>IF(OR(ISBLANK(Spreadsheet!AO1202), Spreadsheet!AO1202="Waive"),IF(ISBLANK(Spreadsheet!AP1202),TRUE,FALSE),IF(OR(AND(NOT(ISBLANK(Spreadsheet!AO1202)),ISBLANK(Spreadsheet!AP1202)),NOT(ISNUMBER(VALUE(Spreadsheet!AP1202)))),FALSE,IF(OR(AND(Spreadsheet!AP1202&lt;6,MOD(Spreadsheet!AP1202*10,5)=0), MOD(Spreadsheet!AP1202,5000)=0),TRUE,FALSE)))</f>
        <v>1</v>
      </c>
      <c r="BT992" s="5" t="b">
        <f t="array" ref="BT992">IF(ISBLANK(Spreadsheet!AQ1202),TRUE,ISNUMBER(MATCH(TRUE,EXACT(Spreadsheet!AQ1202,EnrollWaive),0)))</f>
        <v>1</v>
      </c>
      <c r="BU992" s="5" t="b">
        <f t="array" ref="BU992">IF(ISBLANK(Spreadsheet!AR1202),TRUE,ISNUMBER(MATCH(TRUE,EXACT(Spreadsheet!AR1202,LifeBenefitClasses),0)))</f>
        <v>1</v>
      </c>
      <c r="BV992" s="5" t="b">
        <f>IF(OR(ISBLANK(Spreadsheet!AR1202), Spreadsheet!AR1202="Waive"),IF(ISBLANK(Spreadsheet!AS1202),TRUE,FALSE),IF(OR(AND(NOT(ISBLANK(Spreadsheet!AR1202)),ISBLANK(Spreadsheet!AS1202)),NOT(ISNUMBER(VALUE(Spreadsheet!AS1202)))),FALSE,IF(OR(AND(Spreadsheet!AS1202&lt;6,MOD(Spreadsheet!AS1202*10,5)=0), MOD(Spreadsheet!AS1202,10000)=0),TRUE,FALSE)))</f>
        <v>1</v>
      </c>
      <c r="BW992" s="5" t="b">
        <f t="array" ref="BW992">IF(ISBLANK(Spreadsheet!AT1202),TRUE,ISNUMBER(MATCH(TRUE,EXACT(Spreadsheet!AT1202,LifeBenefitClasses),0)))</f>
        <v>1</v>
      </c>
      <c r="BX992" s="5" t="b">
        <f>IF(OR(ISBLANK(Spreadsheet!AT1202), Spreadsheet!AT1202="Waive"),IF(ISBLANK(Spreadsheet!AU1202),TRUE,FALSE),IF(OR(AND(NOT(ISBLANK(Spreadsheet!AT1202)),ISBLANK(Spreadsheet!AU1202)),NOT(ISNUMBER(VALUE(Spreadsheet!AU1202)))),FALSE,IF(AND(NOT(OR(ISBLANK(Spreadsheet!AT1202),Spreadsheet!AT1202="Waive")),NOT(OR(ISBLANK(Spreadsheet!AR1202),Spreadsheet!AR1202="Waive")),MOD(Spreadsheet!AU1202,5000)=0, Spreadsheet!AU1202&lt;=(Spreadsheet!AS1202*0.5)),TRUE,FALSE)))</f>
        <v>1</v>
      </c>
      <c r="BY992" s="5" t="b">
        <f t="array" ref="BY992">IF(ISBLANK(Spreadsheet!AV1202),TRUE,ISNUMBER(MATCH(TRUE,EXACT(Spreadsheet!AV1202,EnrollWaive),0)))</f>
        <v>1</v>
      </c>
      <c r="BZ992" s="5" t="b">
        <f t="array" ref="BZ992">IF(ISBLANK(Spreadsheet!AW1202),TRUE,ISNUMBER(MATCH(TRUE,EXACT(Spreadsheet!AW1202,LifeBenefitClasses),0)))</f>
        <v>1</v>
      </c>
      <c r="CA992" s="5" t="b">
        <f t="array" ref="CA992">IF(ISBLANK(Spreadsheet!AX1202),TRUE,ISNUMBER(MATCH(TRUE,EXACT(Spreadsheet!AX1202,LifeBenefitClasses),0)))</f>
        <v>1</v>
      </c>
      <c r="CB992" s="5" t="b">
        <f t="array" ref="CB992">IF(ISBLANK(Spreadsheet!AY1202),TRUE,ISNUMBER(MATCH(TRUE,EXACT(Spreadsheet!AY1202,LifeBenefitClasses),0)))</f>
        <v>1</v>
      </c>
      <c r="CC992" s="5" t="b">
        <f t="array" ref="CC992">IF(ISBLANK(Spreadsheet!AZ1202),TRUE,ISNUMBER(MATCH(TRUE,EXACT(Spreadsheet!AZ1202,LifeBenefitClasses),0)))</f>
        <v>1</v>
      </c>
      <c r="CD992" s="5" t="b">
        <f t="array" ref="CD992">IF(ISBLANK(Spreadsheet!BA1202),TRUE,ISNUMBER(MATCH(TRUE,EXACT(Spreadsheet!BA1202,LifeBenefitClasses),0)))</f>
        <v>1</v>
      </c>
      <c r="CE992" s="5" t="b">
        <f>IF(OR(ISBLANK(Spreadsheet!BA1202), Spreadsheet!BA1202="Waive"),IF(ISBLANK(Spreadsheet!BB1202),TRUE,FALSE),IF(OR(AND(NOT(ISBLANK(Spreadsheet!BA1202)),ISBLANK(Spreadsheet!BB1202)),NOT(ISNUMBER(VALUE(Spreadsheet!BB1202))),ISBLANK(Spreadsheet!BC1202),NOT(ISNUMBER(VALUE(Spreadsheet!BC1202)))),FALSE,IF(AND(Spreadsheet!BB1202&gt;=50000,Spreadsheet!BB1202&lt;=250000,MOD(Spreadsheet!BB1202,10000)=0,Spreadsheet!BB1202&lt;=(10*Spreadsheet!BC1202)),TRUE,FALSE)))</f>
        <v>1</v>
      </c>
      <c r="CF992" s="5" t="b">
        <f>IF(NOT(ISBLANK(Spreadsheet!BC992)),AND(ISNUMBER(VALUE(Spreadsheet!BC992)),Spreadsheet!BC992&gt;0),AND(OR(ISBLANK(Spreadsheet!AO992),Spreadsheet!AO992="Waive",AND(NOT(OR(ISBLANK(Spreadsheet!AO992),Spreadsheet!AO992="Waive")),Spreadsheet!AP992&gt;=6)),OR(ISBLANK(Spreadsheet!AR992),AND(NOT(OR(ISBLANK(Spreadsheet!AR992),Spreadsheet!AR992="Waive")),Spreadsheet!AS992&gt;=6)),OR(ISBLANK(Spreadsheet!AW992)),OR(ISBLANK(Spreadsheet!AX992)),OR(ISBLANK(Spreadsheet!AY992)),OR(ISBLANK(Spreadsheet!AZ992)),OR(ISBLANK(Spreadsheet!BA992),Spreadsheet!BA992="Waive")))</f>
        <v>1</v>
      </c>
      <c r="CG992" s="5" t="b">
        <f t="shared" ca="1" si="73"/>
        <v>1</v>
      </c>
    </row>
    <row r="993" spans="8:85" x14ac:dyDescent="0.3">
      <c r="H993" s="5">
        <f t="shared" ca="1" si="70"/>
        <v>2</v>
      </c>
      <c r="I993" s="5" t="str">
        <f t="shared" ca="1" si="71"/>
        <v/>
      </c>
      <c r="J993" s="5" t="str">
        <f>IF(AND(NOT(ISBLANK(Spreadsheet!C1203)),ISBLANK(Spreadsheet!D1203)),Spreadsheet!F1203&amp;" "&amp;Spreadsheet!H1203,"")</f>
        <v/>
      </c>
      <c r="K993" s="5">
        <f>IF(AND(NOT(ISBLANK(Spreadsheet!C1203)),ISBLANK(Spreadsheet!D1203)),COUNTIFS(Spreadsheet!E$786:E1204,"=Child",Spreadsheet!C$786:C1204, "="&amp;Spreadsheet!C1203) + COUNTIFS(Spreadsheet!E$786:E1204,"=Step-child",Spreadsheet!C$786:C1204, "="&amp;Spreadsheet!C1203),0)</f>
        <v>0</v>
      </c>
      <c r="L993" s="5">
        <f>IF(NOT(ISBLANK(J993)),COUNTIFS(Spreadsheet!E$786:E1204,"=Wife",Spreadsheet!C$786:C1204, "="&amp;Spreadsheet!C1203) + COUNTIFS(Spreadsheet!E$786:E1204,"=Husband",Spreadsheet!C$786:C1204, "="&amp;Spreadsheet!C1203),0)</f>
        <v>0</v>
      </c>
      <c r="M993" s="5">
        <f>IF(NOT(ISBLANK(Spreadsheet!AJ1203)),VLOOKUP(Spreadsheet!AJ1203,'Drop Downs'!$P$2:$R$16,3,FALSE),0)</f>
        <v>0</v>
      </c>
      <c r="N993" s="5">
        <f>IF(NOT(ISBLANK(Spreadsheet!AJ1203)), VLOOKUP(Spreadsheet!AJ1203,'Drop Downs'!$P$2:$R$16,2,FALSE),0)</f>
        <v>0</v>
      </c>
      <c r="O993" s="5">
        <f>IF(NOT(ISBLANK(Spreadsheet!AL1203)),VLOOKUP(Spreadsheet!AL1203,'Drop Downs'!$P$2:$R$16,3,FALSE), 0)</f>
        <v>0</v>
      </c>
      <c r="P993" s="5">
        <f>IF(NOT(ISBLANK(Spreadsheet!AL1203)),VLOOKUP(Spreadsheet!AL1203,'Drop Downs'!$P$2:$R$16,2,FALSE),0)</f>
        <v>0</v>
      </c>
      <c r="Q993" s="5">
        <f>IF(NOT(ISBLANK(Spreadsheet!AN1203)),VLOOKUP(Spreadsheet!AN1203,'Drop Downs'!$P$2:$R$16,3,FALSE),0)</f>
        <v>0</v>
      </c>
      <c r="R993" s="5">
        <f>IF(NOT(ISBLANK(Spreadsheet!AN1203)),VLOOKUP(Spreadsheet!AN1203,'Drop Downs'!$P$2:$R$16,2,FALSE),0)</f>
        <v>0</v>
      </c>
      <c r="S993" s="5" t="str">
        <f>IF(OR(M993&gt;K993,N993&gt;L993,O993&gt;K993, Q993&gt;K993,N993&gt;L993, P993&gt;L993, R993&gt;L993),"Member currently has a coverage election over what he/she needs.  Please add more dependents or adjust the coverage election.","")&amp;(IF(AND(NOT(ISBLANK(Spreadsheet!C1203)),NOT(ISBLANK(Spreadsheet!D1203)),ISBLANK(Spreadsheet!E1203)),"Dependent lacks a relationship to member.Please select one from the drop-down.",""))</f>
        <v/>
      </c>
      <c r="T993" s="5" t="b">
        <f t="shared" si="72"/>
        <v>1</v>
      </c>
      <c r="U993" s="5" t="b">
        <f>OR(ISBLANK(Spreadsheet!C1203),IF(NOT(ISBLANK(Spreadsheet!D1203)),NOT(ISBLANK(Spreadsheet!E1203)),TRUE))</f>
        <v>1</v>
      </c>
      <c r="V993" s="5" t="b">
        <f>OR(ISBLANK(Spreadsheet!C1203), NOT(ISBLANK(Spreadsheet!I1203)))</f>
        <v>1</v>
      </c>
      <c r="W993" s="5" t="b">
        <f>OR(ISBLANK(Spreadsheet!D1203),NOT(ISBLANK(Spreadsheet!C1203)))</f>
        <v>1</v>
      </c>
      <c r="X993" s="155" t="str">
        <f>REPT("0",MIN(FIND({1,2,3,4,5,6,7,8,9},Spreadsheet!C1203&amp;"123456789"))-1)&amp;IF(ISBLANK(Spreadsheet!C1203),"",SUMPRODUCT(MID(0&amp;Spreadsheet!C1203,LARGE(INDEX(ISNUMBER(--MID(Spreadsheet!C1203,ROW($1:$225),1))*
 ROW($1:$225),0),ROW($1:$225))+1,1)*10^ROW($1:$225)/10))</f>
        <v/>
      </c>
      <c r="Y993" s="5" t="b">
        <f>IF(NOT(ISBLANK(Spreadsheet!C1203)),IF(AND(ISNUMBER(VALUE(Spreadsheet!C1203)), LEN(Spreadsheet!C1203)=9),TRUE,FALSE),TRUE)</f>
        <v>1</v>
      </c>
      <c r="Z993" s="155" t="str">
        <f>REPT("0",MIN(FIND({1,2,3,4,5,6,7,8,9},Spreadsheet!D1203&amp;"123456789"))-1)&amp;IF(ISBLANK(Spreadsheet!D1203),"",SUMPRODUCT(MID(0&amp;Spreadsheet!D1203,LARGE(INDEX(ISNUMBER(--MID(Spreadsheet!D1203,ROW($1:$225),1))*
 ROW($1:$225),0),ROW($1:$225))+1,1)*10^ROW($1:$225)/10))</f>
        <v/>
      </c>
      <c r="AA993" s="5" t="b">
        <f>IF(AND(NOT(ISBLANK(Spreadsheet!D1203)),NOT(ISBLANK(Spreadsheet!C1203))),IF(AND(ISNUMBER(VALUE(Spreadsheet!D1203)), LEN(Spreadsheet!D1203)=9),TRUE,FALSE),IF(AND(NOT(ISBLANK(Spreadsheet!D1203)),ISBLANK(Spreadsheet!C1203)),FALSE,TRUE))</f>
        <v>1</v>
      </c>
      <c r="AB993" s="5" t="b">
        <f>OR(ISBLANK(Spreadsheet!Y993),IF(NOT(ISBLANK(Spreadsheet!Y993)),LEN(Spreadsheet!Y993)=10,ISNUMBER(VALUE(Spreadsheet!Y993))))</f>
        <v>1</v>
      </c>
      <c r="AC993" s="5" t="b">
        <f>OR(ISBLANK(Spreadsheet!AI1203), AND(NOT(ISBLANK(Spreadsheet!AJ1203)), NOT(ISNUMBER(SEARCH("Waive",Spreadsheet!AJ1203)))))</f>
        <v>1</v>
      </c>
      <c r="AD993" s="5" t="b">
        <f>OR(ISBLANK(Spreadsheet!AK1203), AND(NOT(ISBLANK(Spreadsheet!AL1203)), NOT(ISNUMBER(SEARCH("Waive",Spreadsheet!AL1203)))))</f>
        <v>1</v>
      </c>
      <c r="AE993" s="5" t="b">
        <f>OR(ISBLANK(Spreadsheet!AM1203), AND(NOT(ISBLANK(Spreadsheet!AN1203)), NOT(ISNUMBER(SEARCH("Waive", Spreadsheet!AN1203)))))</f>
        <v>1</v>
      </c>
      <c r="AF993" s="5" t="b">
        <f>OR(ISBLANK(Spreadsheet!C1203), NOT(ISBLANK(Spreadsheet!D1203)),NOT(ISBLANK(Spreadsheet!L1203)))</f>
        <v>1</v>
      </c>
      <c r="AG993" s="5" t="b">
        <f>IF(AND(NOT(ISBLANK(Spreadsheet!C1203)), NOT(ISBLANK(Spreadsheet!D1203)),Spreadsheet!C1203&lt;&gt;Spreadsheet!D1203),IF(ISERROR(VLOOKUP(Spreadsheet!C1203, Spreadsheet!$C$6:'Spreadsheet'!$C1202,1,FALSE)), FALSE, TRUE),TRUE)</f>
        <v>1</v>
      </c>
      <c r="AH993" s="5" t="b">
        <f>Spreadsheet!$B$2=Spreadsheet!AD993</f>
        <v>1</v>
      </c>
      <c r="AI993" s="5" t="b">
        <f>IF(ISBLANK(Spreadsheet!G1203),TRUE,IF(OR(LEN(Spreadsheet!G1203)&gt;1,ISNUMBER(VALUE(Spreadsheet!G1203))),FALSE,TRUE))</f>
        <v>1</v>
      </c>
      <c r="AJ993" s="5" t="b">
        <f>OR(ISBLANK(Spreadsheet!C1203), NOT(ISBLANK(Spreadsheet!B1203)), NOT(ISBLANK(Spreadsheet!D1203)))</f>
        <v>1</v>
      </c>
      <c r="AK993" s="5" t="b">
        <f t="array" ref="AK993">IF(OR(AND(ISBLANK(Spreadsheet!E1203),ISBLANK(Spreadsheet!D1203),NOT(ISBLANK(Spreadsheet!C1203))),AND(ISBLANK(Spreadsheet!E1203),ISBLANK(Spreadsheet!D1203),ISBLANK(Spreadsheet!C1203))),TRUE,ISNUMBER(MATCH(TRUE,EXACT(Spreadsheet!E1203,Relationships),0)))</f>
        <v>1</v>
      </c>
      <c r="AL993" s="5" t="b">
        <f>IF(NOT(ISBLANK(Spreadsheet!C1203)),IF(OR(ISBLANK(Spreadsheet!F1203),LEN(Spreadsheet!F1203)&gt;40),FALSE,TRUE),TRUE)</f>
        <v>1</v>
      </c>
      <c r="AM993" s="5" t="b">
        <f>IF(NOT(ISBLANK(Spreadsheet!C1203)),IF(OR(ISBLANK(Spreadsheet!H1203),LEN(Spreadsheet!H1203)&gt;40),FALSE,TRUE),TRUE)</f>
        <v>1</v>
      </c>
      <c r="AN993" s="5" t="b">
        <f t="array" ref="AN993">IF(ISBLANK(Spreadsheet!I1203),TRUE,ISNUMBER(MATCH(TRUE,EXACT(Spreadsheet!I1203,GenderValues),0)))</f>
        <v>1</v>
      </c>
      <c r="AO993" s="5" t="b">
        <f ca="1">IF(ISERROR(DATEVALUE(TEXT(Spreadsheet!J1203,"mm/dd/yyyy")) &gt; TODAY()),IF(AND(ISBLANK(Spreadsheet!J1203),ISBLANK(Spreadsheet!C1203)),TRUE,FALSE),IF(DATEVALUE(TEXT(Spreadsheet!J1203,"mm/dd/yyyy")) &gt; TODAY(),FALSE,TRUE))</f>
        <v>1</v>
      </c>
      <c r="AP993" s="5" t="b">
        <f>OR(ISBLANK(Spreadsheet!K1203),LEN(Spreadsheet!K1203)&lt;=100)</f>
        <v>1</v>
      </c>
      <c r="AQ993" s="5" t="b">
        <f t="array" ref="AQ993">IF(OR(AND(ISBLANK(Spreadsheet!L1203),ISBLANK(Spreadsheet!C1203)),AND(NOT(ISBLANK(Spreadsheet!C1203)),NOT(ISBLANK(Spreadsheet!D1203)))),TRUE,ISNUMBER(MATCH(TRUE,EXACT(Spreadsheet!L1203,MaritalStatus),0)))</f>
        <v>1</v>
      </c>
      <c r="AR993" s="5" t="b">
        <f ca="1">IF(ISERROR(DATEVALUE(TEXT(Spreadsheet!M1203,"mm/dd/yyyy")) &gt; TODAY()),IF(ISBLANK(Spreadsheet!M1203),TRUE,FALSE),IF(DATEVALUE(TEXT(Spreadsheet!M1203,"mm/dd/yyyy")) &gt; TODAY(),FALSE,TRUE))</f>
        <v>1</v>
      </c>
      <c r="AS993" s="5" t="b">
        <f>OR(ISBLANK(Spreadsheet!N1203),LEN(Spreadsheet!N1203)&lt;=100)</f>
        <v>1</v>
      </c>
      <c r="AT993" s="5" t="b">
        <f>OR(ISBLANK(Spreadsheet!O1203),UPPER(Spreadsheet!O1203)="YES")</f>
        <v>1</v>
      </c>
      <c r="AU993" s="5" t="b">
        <f>OR(ISBLANK(Spreadsheet!P1203),UPPER(Spreadsheet!P1203)="YES")</f>
        <v>1</v>
      </c>
      <c r="AV993" s="5" t="b">
        <f t="array" ref="AV993">IF(ISBLANK(Spreadsheet!Q1203),TRUE,ISNUMBER(MATCH(TRUE,EXACT(Spreadsheet!Q1203,OnGroupsPriorIns),0)))</f>
        <v>1</v>
      </c>
      <c r="AW993" s="5" t="b">
        <f>OR(ISBLANK(Spreadsheet!R1203),UPPER(Spreadsheet!R1203)="YES")</f>
        <v>1</v>
      </c>
      <c r="AX993" s="5" t="b">
        <f>OR(ISBLANK(Spreadsheet!S1203),UPPER(Spreadsheet!S1203)="YES")</f>
        <v>1</v>
      </c>
      <c r="AY993" s="5" t="b">
        <f>OR(AND(ISBLANK(Spreadsheet!C1203),LEN(Spreadsheet!T1203)=0),AND(NOT(ISBLANK(Spreadsheet!C1203)),LEN(Spreadsheet!T1203)&gt;0,LEN(Spreadsheet!T1203)&lt;=50))</f>
        <v>1</v>
      </c>
      <c r="AZ993" s="5" t="b">
        <f>OR(LEN(Spreadsheet!U1203)=0,AND(LEN(Spreadsheet!U1203)&gt;0,LEN(Spreadsheet!U1203)&lt;=50))</f>
        <v>1</v>
      </c>
      <c r="BA993" s="5" t="b">
        <f>OR(AND(ISBLANK(Spreadsheet!C1203),LEN(Spreadsheet!V1203)=0),AND(NOT(ISBLANK(Spreadsheet!C1203)),LEN(Spreadsheet!V1203)&gt;0,LEN(Spreadsheet!V1203)&lt;=50))</f>
        <v>1</v>
      </c>
      <c r="BB993" s="5" t="b">
        <f t="array" ref="BB993">IF(AND(ISBLANK(Spreadsheet!C1203),LEN(Spreadsheet!W1203)=0),TRUE,ISNUMBER(MATCH(TRUE,EXACT(Spreadsheet!W1203,States),0)))</f>
        <v>1</v>
      </c>
      <c r="BC993" s="5" t="b">
        <f>OR(AND(ISBLANK(Spreadsheet!C1203),LEN(Spreadsheet!X1203)=0),AND(NOT(ISBLANK(Spreadsheet!C1203)),LEN(Spreadsheet!X1203)&gt;0,LEN(Spreadsheet!X1203)=5,ISNUMBER(VALUE(Spreadsheet!X1203))))</f>
        <v>1</v>
      </c>
      <c r="BD993" s="5" t="b">
        <f>OR(ISBLANK(Spreadsheet!Z1203),LEN(Spreadsheet!Z1203)&lt;=50)</f>
        <v>1</v>
      </c>
      <c r="BE993" s="5" t="b">
        <f>ISBLANK(Spreadsheet!AA1203)</f>
        <v>1</v>
      </c>
      <c r="BF993" s="5" t="b">
        <f>ISBLANK(Spreadsheet!AB1203)</f>
        <v>1</v>
      </c>
      <c r="BG993" s="5" t="b">
        <f>IF(ISERROR(DATEVALUE(TEXT(Spreadsheet!AC1203,"mm/dd/yyyy")) &gt; DATEVALUE(TEXT(Spreadsheet!J1203,"mm/dd/yyyy"))),IF(OR(AND(ISBLANK(Spreadsheet!AC1203),ISBLANK(Spreadsheet!C1203)),AND(NOT(ISBLANK(Spreadsheet!C1203)),ISBLANK(Spreadsheet!AC1203),NOT(ISBLANK(Spreadsheet!D1203)))),TRUE,FALSE),IF(DATEVALUE(TEXT(Spreadsheet!AC1203,"mm/dd/yyyy")) &gt; DATEVALUE(TEXT(Spreadsheet!J1203,"mm/dd/yyyy")),TRUE,FALSE))</f>
        <v>1</v>
      </c>
      <c r="BH993" s="5" t="b">
        <f>OR(AND(ISBLANK(Spreadsheet!C1203),ISBLANK(Spreadsheet!AE1203)),AND(NOT(ISBLANK(Spreadsheet!C1203)),NOT(ISBLANK(Spreadsheet!D1203)),ISBLANK(Spreadsheet!AE1203)),AND(NOT(ISBLANK(Spreadsheet!C1203)),ISBLANK(Spreadsheet!D1203),NOT(ISBLANK(Spreadsheet!AE1203)),LEN(Spreadsheet!AE1203)&lt;=100))</f>
        <v>1</v>
      </c>
      <c r="BI993" s="5" t="b">
        <f t="array" ref="BI993">IF(ISBLANK(Spreadsheet!AF1203),TRUE,ISNUMBER(MATCH(TRUE,EXACT(Spreadsheet!AF1203,CobraShortReasons),0)))</f>
        <v>1</v>
      </c>
      <c r="BJ993" s="5" t="b">
        <f ca="1">IF(ISERROR(DATEVALUE(TEXT(Spreadsheet!AG1203,"mm/dd/yyyy")) &gt; TODAY()),IF(ISBLANK(Spreadsheet!AG1203),TRUE,FALSE),IF(DATEVALUE(TEXT(Spreadsheet!AG1203,"mm/dd/yyyy")) &gt; TODAY(),FALSE,TRUE))</f>
        <v>1</v>
      </c>
      <c r="BK993" s="5" t="b">
        <f>OR(ISBLANK(Spreadsheet!AH1203),LEN(Spreadsheet!AH1203)&lt;=25)</f>
        <v>1</v>
      </c>
      <c r="BL993" s="5" t="b">
        <f t="array" aca="1" ref="BL993" ca="1">IF(ISBLANK(Spreadsheet!AI1203),TRUE,ISNUMBER(MATCH(TRUE,EXACT(Spreadsheet!AI1203,INDIRECT(Spreadsheet!$D$2)),0)))</f>
        <v>1</v>
      </c>
      <c r="BM993" s="5" t="b">
        <f t="array" aca="1" ref="BM993" ca="1">IF(ISBLANK(Spreadsheet!AJ1203),TRUE,ISNUMBER(MATCH(TRUE,EXACT(Spreadsheet!AJ1203,INDIRECT(Spreadsheet!BJ993)),0)))</f>
        <v>1</v>
      </c>
      <c r="BN993" s="5" t="b">
        <f t="array" ref="BN993">IF(ISBLANK(Spreadsheet!AK1203),TRUE,ISNUMBER(MATCH(TRUE,EXACT(Spreadsheet!AK1203,DentalPlans),0)))</f>
        <v>1</v>
      </c>
      <c r="BO993" s="5" t="b">
        <f t="array" aca="1" ref="BO993" ca="1">IF(ISBLANK(Spreadsheet!AL1203),TRUE,ISNUMBER(MATCH(TRUE,EXACT(Spreadsheet!AL1203,INDIRECT(Spreadsheet!BK993)),0)))</f>
        <v>1</v>
      </c>
      <c r="BP993" s="5" t="b">
        <f t="array" ref="BP993">IF(ISBLANK(Spreadsheet!AM1203),TRUE,ISNUMBER(MATCH(TRUE,EXACT(Spreadsheet!AM1203,VisionPlans),0)))</f>
        <v>1</v>
      </c>
      <c r="BQ993" s="5" t="b">
        <f t="array" aca="1" ref="BQ993" ca="1">IF(ISBLANK(Spreadsheet!AN1203),TRUE,ISNUMBER(MATCH(TRUE,EXACT(Spreadsheet!AN1203,INDIRECT(Spreadsheet!BL993)),0)))</f>
        <v>1</v>
      </c>
      <c r="BR993" s="5" t="b">
        <f t="array" ref="BR993">IF(ISBLANK(Spreadsheet!AO1203),TRUE,ISNUMBER(MATCH(TRUE,EXACT(Spreadsheet!AO1203,LifeBenefitClasses),0)))</f>
        <v>1</v>
      </c>
      <c r="BS993" s="5" t="b">
        <f>IF(OR(ISBLANK(Spreadsheet!AO1203), Spreadsheet!AO1203="Waive"),IF(ISBLANK(Spreadsheet!AP1203),TRUE,FALSE),IF(OR(AND(NOT(ISBLANK(Spreadsheet!AO1203)),ISBLANK(Spreadsheet!AP1203)),NOT(ISNUMBER(VALUE(Spreadsheet!AP1203)))),FALSE,IF(OR(AND(Spreadsheet!AP1203&lt;6,MOD(Spreadsheet!AP1203*10,5)=0), MOD(Spreadsheet!AP1203,5000)=0),TRUE,FALSE)))</f>
        <v>1</v>
      </c>
      <c r="BT993" s="5" t="b">
        <f t="array" ref="BT993">IF(ISBLANK(Spreadsheet!AQ1203),TRUE,ISNUMBER(MATCH(TRUE,EXACT(Spreadsheet!AQ1203,EnrollWaive),0)))</f>
        <v>1</v>
      </c>
      <c r="BU993" s="5" t="b">
        <f t="array" ref="BU993">IF(ISBLANK(Spreadsheet!AR1203),TRUE,ISNUMBER(MATCH(TRUE,EXACT(Spreadsheet!AR1203,LifeBenefitClasses),0)))</f>
        <v>1</v>
      </c>
      <c r="BV993" s="5" t="b">
        <f>IF(OR(ISBLANK(Spreadsheet!AR1203), Spreadsheet!AR1203="Waive"),IF(ISBLANK(Spreadsheet!AS1203),TRUE,FALSE),IF(OR(AND(NOT(ISBLANK(Spreadsheet!AR1203)),ISBLANK(Spreadsheet!AS1203)),NOT(ISNUMBER(VALUE(Spreadsheet!AS1203)))),FALSE,IF(OR(AND(Spreadsheet!AS1203&lt;6,MOD(Spreadsheet!AS1203*10,5)=0), MOD(Spreadsheet!AS1203,10000)=0),TRUE,FALSE)))</f>
        <v>1</v>
      </c>
      <c r="BW993" s="5" t="b">
        <f t="array" ref="BW993">IF(ISBLANK(Spreadsheet!AT1203),TRUE,ISNUMBER(MATCH(TRUE,EXACT(Spreadsheet!AT1203,LifeBenefitClasses),0)))</f>
        <v>1</v>
      </c>
      <c r="BX993" s="5" t="b">
        <f>IF(OR(ISBLANK(Spreadsheet!AT1203), Spreadsheet!AT1203="Waive"),IF(ISBLANK(Spreadsheet!AU1203),TRUE,FALSE),IF(OR(AND(NOT(ISBLANK(Spreadsheet!AT1203)),ISBLANK(Spreadsheet!AU1203)),NOT(ISNUMBER(VALUE(Spreadsheet!AU1203)))),FALSE,IF(AND(NOT(OR(ISBLANK(Spreadsheet!AT1203),Spreadsheet!AT1203="Waive")),NOT(OR(ISBLANK(Spreadsheet!AR1203),Spreadsheet!AR1203="Waive")),MOD(Spreadsheet!AU1203,5000)=0, Spreadsheet!AU1203&lt;=(Spreadsheet!AS1203*0.5)),TRUE,FALSE)))</f>
        <v>1</v>
      </c>
      <c r="BY993" s="5" t="b">
        <f t="array" ref="BY993">IF(ISBLANK(Spreadsheet!AV1203),TRUE,ISNUMBER(MATCH(TRUE,EXACT(Spreadsheet!AV1203,EnrollWaive),0)))</f>
        <v>1</v>
      </c>
      <c r="BZ993" s="5" t="b">
        <f t="array" ref="BZ993">IF(ISBLANK(Spreadsheet!AW1203),TRUE,ISNUMBER(MATCH(TRUE,EXACT(Spreadsheet!AW1203,LifeBenefitClasses),0)))</f>
        <v>1</v>
      </c>
      <c r="CA993" s="5" t="b">
        <f t="array" ref="CA993">IF(ISBLANK(Spreadsheet!AX1203),TRUE,ISNUMBER(MATCH(TRUE,EXACT(Spreadsheet!AX1203,LifeBenefitClasses),0)))</f>
        <v>1</v>
      </c>
      <c r="CB993" s="5" t="b">
        <f t="array" ref="CB993">IF(ISBLANK(Spreadsheet!AY1203),TRUE,ISNUMBER(MATCH(TRUE,EXACT(Spreadsheet!AY1203,LifeBenefitClasses),0)))</f>
        <v>1</v>
      </c>
      <c r="CC993" s="5" t="b">
        <f t="array" ref="CC993">IF(ISBLANK(Spreadsheet!AZ1203),TRUE,ISNUMBER(MATCH(TRUE,EXACT(Spreadsheet!AZ1203,LifeBenefitClasses),0)))</f>
        <v>1</v>
      </c>
      <c r="CD993" s="5" t="b">
        <f t="array" ref="CD993">IF(ISBLANK(Spreadsheet!BA1203),TRUE,ISNUMBER(MATCH(TRUE,EXACT(Spreadsheet!BA1203,LifeBenefitClasses),0)))</f>
        <v>1</v>
      </c>
      <c r="CE993" s="5" t="b">
        <f>IF(OR(ISBLANK(Spreadsheet!BA1203), Spreadsheet!BA1203="Waive"),IF(ISBLANK(Spreadsheet!BB1203),TRUE,FALSE),IF(OR(AND(NOT(ISBLANK(Spreadsheet!BA1203)),ISBLANK(Spreadsheet!BB1203)),NOT(ISNUMBER(VALUE(Spreadsheet!BB1203))),ISBLANK(Spreadsheet!BC1203),NOT(ISNUMBER(VALUE(Spreadsheet!BC1203)))),FALSE,IF(AND(Spreadsheet!BB1203&gt;=50000,Spreadsheet!BB1203&lt;=250000,MOD(Spreadsheet!BB1203,10000)=0,Spreadsheet!BB1203&lt;=(10*Spreadsheet!BC1203)),TRUE,FALSE)))</f>
        <v>1</v>
      </c>
      <c r="CF993" s="5" t="b">
        <f>IF(NOT(ISBLANK(Spreadsheet!BC993)),AND(ISNUMBER(VALUE(Spreadsheet!BC993)),Spreadsheet!BC993&gt;0),AND(OR(ISBLANK(Spreadsheet!AO993),Spreadsheet!AO993="Waive",AND(NOT(OR(ISBLANK(Spreadsheet!AO993),Spreadsheet!AO993="Waive")),Spreadsheet!AP993&gt;=6)),OR(ISBLANK(Spreadsheet!AR993),AND(NOT(OR(ISBLANK(Spreadsheet!AR993),Spreadsheet!AR993="Waive")),Spreadsheet!AS993&gt;=6)),OR(ISBLANK(Spreadsheet!AW993)),OR(ISBLANK(Spreadsheet!AX993)),OR(ISBLANK(Spreadsheet!AY993)),OR(ISBLANK(Spreadsheet!AZ993)),OR(ISBLANK(Spreadsheet!BA993),Spreadsheet!BA993="Waive")))</f>
        <v>1</v>
      </c>
      <c r="CG993" s="5" t="b">
        <f t="shared" ca="1" si="73"/>
        <v>1</v>
      </c>
    </row>
    <row r="994" spans="8:85" x14ac:dyDescent="0.3">
      <c r="H994" s="5">
        <f t="shared" ca="1" si="70"/>
        <v>2</v>
      </c>
      <c r="I994" s="5" t="str">
        <f t="shared" ca="1" si="71"/>
        <v/>
      </c>
      <c r="J994" s="5" t="str">
        <f>IF(AND(NOT(ISBLANK(Spreadsheet!C1204)),ISBLANK(Spreadsheet!D1204)),Spreadsheet!F1204&amp;" "&amp;Spreadsheet!H1204,"")</f>
        <v/>
      </c>
      <c r="K994" s="5">
        <f>IF(AND(NOT(ISBLANK(Spreadsheet!C1204)),ISBLANK(Spreadsheet!D1204)),COUNTIFS(Spreadsheet!E$786:E1205,"=Child",Spreadsheet!C$786:C1205, "="&amp;Spreadsheet!C1204) + COUNTIFS(Spreadsheet!E$786:E1205,"=Step-child",Spreadsheet!C$786:C1205, "="&amp;Spreadsheet!C1204),0)</f>
        <v>0</v>
      </c>
      <c r="L994" s="5">
        <f>IF(NOT(ISBLANK(J994)),COUNTIFS(Spreadsheet!E$786:E1205,"=Wife",Spreadsheet!C$786:C1205, "="&amp;Spreadsheet!C1204) + COUNTIFS(Spreadsheet!E$786:E1205,"=Husband",Spreadsheet!C$786:C1205, "="&amp;Spreadsheet!C1204),0)</f>
        <v>0</v>
      </c>
      <c r="M994" s="5">
        <f>IF(NOT(ISBLANK(Spreadsheet!AJ1204)),VLOOKUP(Spreadsheet!AJ1204,'Drop Downs'!$P$2:$R$16,3,FALSE),0)</f>
        <v>0</v>
      </c>
      <c r="N994" s="5">
        <f>IF(NOT(ISBLANK(Spreadsheet!AJ1204)), VLOOKUP(Spreadsheet!AJ1204,'Drop Downs'!$P$2:$R$16,2,FALSE),0)</f>
        <v>0</v>
      </c>
      <c r="O994" s="5">
        <f>IF(NOT(ISBLANK(Spreadsheet!AL1204)),VLOOKUP(Spreadsheet!AL1204,'Drop Downs'!$P$2:$R$16,3,FALSE), 0)</f>
        <v>0</v>
      </c>
      <c r="P994" s="5">
        <f>IF(NOT(ISBLANK(Spreadsheet!AL1204)),VLOOKUP(Spreadsheet!AL1204,'Drop Downs'!$P$2:$R$16,2,FALSE),0)</f>
        <v>0</v>
      </c>
      <c r="Q994" s="5">
        <f>IF(NOT(ISBLANK(Spreadsheet!AN1204)),VLOOKUP(Spreadsheet!AN1204,'Drop Downs'!$P$2:$R$16,3,FALSE),0)</f>
        <v>0</v>
      </c>
      <c r="R994" s="5">
        <f>IF(NOT(ISBLANK(Spreadsheet!AN1204)),VLOOKUP(Spreadsheet!AN1204,'Drop Downs'!$P$2:$R$16,2,FALSE),0)</f>
        <v>0</v>
      </c>
      <c r="S994" s="5" t="str">
        <f>IF(OR(M994&gt;K994,N994&gt;L994,O994&gt;K994, Q994&gt;K994,N994&gt;L994, P994&gt;L994, R994&gt;L994),"Member currently has a coverage election over what he/she needs.  Please add more dependents or adjust the coverage election.","")&amp;(IF(AND(NOT(ISBLANK(Spreadsheet!C1204)),NOT(ISBLANK(Spreadsheet!D1204)),ISBLANK(Spreadsheet!E1204)),"Dependent lacks a relationship to member.Please select one from the drop-down.",""))</f>
        <v/>
      </c>
      <c r="T994" s="5" t="b">
        <f t="shared" si="72"/>
        <v>1</v>
      </c>
      <c r="U994" s="5" t="b">
        <f>OR(ISBLANK(Spreadsheet!C1204),IF(NOT(ISBLANK(Spreadsheet!D1204)),NOT(ISBLANK(Spreadsheet!E1204)),TRUE))</f>
        <v>1</v>
      </c>
      <c r="V994" s="5" t="b">
        <f>OR(ISBLANK(Spreadsheet!C1204), NOT(ISBLANK(Spreadsheet!I1204)))</f>
        <v>1</v>
      </c>
      <c r="W994" s="5" t="b">
        <f>OR(ISBLANK(Spreadsheet!D1204),NOT(ISBLANK(Spreadsheet!C1204)))</f>
        <v>1</v>
      </c>
      <c r="X994" s="155" t="str">
        <f>REPT("0",MIN(FIND({1,2,3,4,5,6,7,8,9},Spreadsheet!C1204&amp;"123456789"))-1)&amp;IF(ISBLANK(Spreadsheet!C1204),"",SUMPRODUCT(MID(0&amp;Spreadsheet!C1204,LARGE(INDEX(ISNUMBER(--MID(Spreadsheet!C1204,ROW($1:$225),1))*
 ROW($1:$225),0),ROW($1:$225))+1,1)*10^ROW($1:$225)/10))</f>
        <v/>
      </c>
      <c r="Y994" s="5" t="b">
        <f>IF(NOT(ISBLANK(Spreadsheet!C1204)),IF(AND(ISNUMBER(VALUE(Spreadsheet!C1204)), LEN(Spreadsheet!C1204)=9),TRUE,FALSE),TRUE)</f>
        <v>1</v>
      </c>
      <c r="Z994" s="155" t="str">
        <f>REPT("0",MIN(FIND({1,2,3,4,5,6,7,8,9},Spreadsheet!D1204&amp;"123456789"))-1)&amp;IF(ISBLANK(Spreadsheet!D1204),"",SUMPRODUCT(MID(0&amp;Spreadsheet!D1204,LARGE(INDEX(ISNUMBER(--MID(Spreadsheet!D1204,ROW($1:$225),1))*
 ROW($1:$225),0),ROW($1:$225))+1,1)*10^ROW($1:$225)/10))</f>
        <v/>
      </c>
      <c r="AA994" s="5" t="b">
        <f>IF(AND(NOT(ISBLANK(Spreadsheet!D1204)),NOT(ISBLANK(Spreadsheet!C1204))),IF(AND(ISNUMBER(VALUE(Spreadsheet!D1204)), LEN(Spreadsheet!D1204)=9),TRUE,FALSE),IF(AND(NOT(ISBLANK(Spreadsheet!D1204)),ISBLANK(Spreadsheet!C1204)),FALSE,TRUE))</f>
        <v>1</v>
      </c>
      <c r="AB994" s="5" t="b">
        <f>OR(ISBLANK(Spreadsheet!Y994),IF(NOT(ISBLANK(Spreadsheet!Y994)),LEN(Spreadsheet!Y994)=10,ISNUMBER(VALUE(Spreadsheet!Y994))))</f>
        <v>1</v>
      </c>
      <c r="AC994" s="5" t="b">
        <f>OR(ISBLANK(Spreadsheet!AI1204), AND(NOT(ISBLANK(Spreadsheet!AJ1204)), NOT(ISNUMBER(SEARCH("Waive",Spreadsheet!AJ1204)))))</f>
        <v>1</v>
      </c>
      <c r="AD994" s="5" t="b">
        <f>OR(ISBLANK(Spreadsheet!AK1204), AND(NOT(ISBLANK(Spreadsheet!AL1204)), NOT(ISNUMBER(SEARCH("Waive",Spreadsheet!AL1204)))))</f>
        <v>1</v>
      </c>
      <c r="AE994" s="5" t="b">
        <f>OR(ISBLANK(Spreadsheet!AM1204), AND(NOT(ISBLANK(Spreadsheet!AN1204)), NOT(ISNUMBER(SEARCH("Waive", Spreadsheet!AN1204)))))</f>
        <v>1</v>
      </c>
      <c r="AF994" s="5" t="b">
        <f>OR(ISBLANK(Spreadsheet!C1204), NOT(ISBLANK(Spreadsheet!D1204)),NOT(ISBLANK(Spreadsheet!L1204)))</f>
        <v>1</v>
      </c>
      <c r="AG994" s="5" t="b">
        <f>IF(AND(NOT(ISBLANK(Spreadsheet!C1204)), NOT(ISBLANK(Spreadsheet!D1204)),Spreadsheet!C1204&lt;&gt;Spreadsheet!D1204),IF(ISERROR(VLOOKUP(Spreadsheet!C1204, Spreadsheet!$C$6:'Spreadsheet'!$C1203,1,FALSE)), FALSE, TRUE),TRUE)</f>
        <v>1</v>
      </c>
      <c r="AH994" s="5" t="b">
        <f>Spreadsheet!$B$2=Spreadsheet!AD994</f>
        <v>1</v>
      </c>
      <c r="AI994" s="5" t="b">
        <f>IF(ISBLANK(Spreadsheet!G1204),TRUE,IF(OR(LEN(Spreadsheet!G1204)&gt;1,ISNUMBER(VALUE(Spreadsheet!G1204))),FALSE,TRUE))</f>
        <v>1</v>
      </c>
      <c r="AJ994" s="5" t="b">
        <f>OR(ISBLANK(Spreadsheet!C1204), NOT(ISBLANK(Spreadsheet!B1204)), NOT(ISBLANK(Spreadsheet!D1204)))</f>
        <v>1</v>
      </c>
      <c r="AK994" s="5" t="b">
        <f t="array" ref="AK994">IF(OR(AND(ISBLANK(Spreadsheet!E1204),ISBLANK(Spreadsheet!D1204),NOT(ISBLANK(Spreadsheet!C1204))),AND(ISBLANK(Spreadsheet!E1204),ISBLANK(Spreadsheet!D1204),ISBLANK(Spreadsheet!C1204))),TRUE,ISNUMBER(MATCH(TRUE,EXACT(Spreadsheet!E1204,Relationships),0)))</f>
        <v>1</v>
      </c>
      <c r="AL994" s="5" t="b">
        <f>IF(NOT(ISBLANK(Spreadsheet!C1204)),IF(OR(ISBLANK(Spreadsheet!F1204),LEN(Spreadsheet!F1204)&gt;40),FALSE,TRUE),TRUE)</f>
        <v>1</v>
      </c>
      <c r="AM994" s="5" t="b">
        <f>IF(NOT(ISBLANK(Spreadsheet!C1204)),IF(OR(ISBLANK(Spreadsheet!H1204),LEN(Spreadsheet!H1204)&gt;40),FALSE,TRUE),TRUE)</f>
        <v>1</v>
      </c>
      <c r="AN994" s="5" t="b">
        <f t="array" ref="AN994">IF(ISBLANK(Spreadsheet!I1204),TRUE,ISNUMBER(MATCH(TRUE,EXACT(Spreadsheet!I1204,GenderValues),0)))</f>
        <v>1</v>
      </c>
      <c r="AO994" s="5" t="b">
        <f ca="1">IF(ISERROR(DATEVALUE(TEXT(Spreadsheet!J1204,"mm/dd/yyyy")) &gt; TODAY()),IF(AND(ISBLANK(Spreadsheet!J1204),ISBLANK(Spreadsheet!C1204)),TRUE,FALSE),IF(DATEVALUE(TEXT(Spreadsheet!J1204,"mm/dd/yyyy")) &gt; TODAY(),FALSE,TRUE))</f>
        <v>1</v>
      </c>
      <c r="AP994" s="5" t="b">
        <f>OR(ISBLANK(Spreadsheet!K1204),LEN(Spreadsheet!K1204)&lt;=100)</f>
        <v>1</v>
      </c>
      <c r="AQ994" s="5" t="b">
        <f t="array" ref="AQ994">IF(OR(AND(ISBLANK(Spreadsheet!L1204),ISBLANK(Spreadsheet!C1204)),AND(NOT(ISBLANK(Spreadsheet!C1204)),NOT(ISBLANK(Spreadsheet!D1204)))),TRUE,ISNUMBER(MATCH(TRUE,EXACT(Spreadsheet!L1204,MaritalStatus),0)))</f>
        <v>1</v>
      </c>
      <c r="AR994" s="5" t="b">
        <f ca="1">IF(ISERROR(DATEVALUE(TEXT(Spreadsheet!M1204,"mm/dd/yyyy")) &gt; TODAY()),IF(ISBLANK(Spreadsheet!M1204),TRUE,FALSE),IF(DATEVALUE(TEXT(Spreadsheet!M1204,"mm/dd/yyyy")) &gt; TODAY(),FALSE,TRUE))</f>
        <v>1</v>
      </c>
      <c r="AS994" s="5" t="b">
        <f>OR(ISBLANK(Spreadsheet!N1204),LEN(Spreadsheet!N1204)&lt;=100)</f>
        <v>1</v>
      </c>
      <c r="AT994" s="5" t="b">
        <f>OR(ISBLANK(Spreadsheet!O1204),UPPER(Spreadsheet!O1204)="YES")</f>
        <v>1</v>
      </c>
      <c r="AU994" s="5" t="b">
        <f>OR(ISBLANK(Spreadsheet!P1204),UPPER(Spreadsheet!P1204)="YES")</f>
        <v>1</v>
      </c>
      <c r="AV994" s="5" t="b">
        <f t="array" ref="AV994">IF(ISBLANK(Spreadsheet!Q1204),TRUE,ISNUMBER(MATCH(TRUE,EXACT(Spreadsheet!Q1204,OnGroupsPriorIns),0)))</f>
        <v>1</v>
      </c>
      <c r="AW994" s="5" t="b">
        <f>OR(ISBLANK(Spreadsheet!R1204),UPPER(Spreadsheet!R1204)="YES")</f>
        <v>1</v>
      </c>
      <c r="AX994" s="5" t="b">
        <f>OR(ISBLANK(Spreadsheet!S1204),UPPER(Spreadsheet!S1204)="YES")</f>
        <v>1</v>
      </c>
      <c r="AY994" s="5" t="b">
        <f>OR(AND(ISBLANK(Spreadsheet!C1204),LEN(Spreadsheet!T1204)=0),AND(NOT(ISBLANK(Spreadsheet!C1204)),LEN(Spreadsheet!T1204)&gt;0,LEN(Spreadsheet!T1204)&lt;=50))</f>
        <v>1</v>
      </c>
      <c r="AZ994" s="5" t="b">
        <f>OR(LEN(Spreadsheet!U1204)=0,AND(LEN(Spreadsheet!U1204)&gt;0,LEN(Spreadsheet!U1204)&lt;=50))</f>
        <v>1</v>
      </c>
      <c r="BA994" s="5" t="b">
        <f>OR(AND(ISBLANK(Spreadsheet!C1204),LEN(Spreadsheet!V1204)=0),AND(NOT(ISBLANK(Spreadsheet!C1204)),LEN(Spreadsheet!V1204)&gt;0,LEN(Spreadsheet!V1204)&lt;=50))</f>
        <v>1</v>
      </c>
      <c r="BB994" s="5" t="b">
        <f t="array" ref="BB994">IF(AND(ISBLANK(Spreadsheet!C1204),LEN(Spreadsheet!W1204)=0),TRUE,ISNUMBER(MATCH(TRUE,EXACT(Spreadsheet!W1204,States),0)))</f>
        <v>1</v>
      </c>
      <c r="BC994" s="5" t="b">
        <f>OR(AND(ISBLANK(Spreadsheet!C1204),LEN(Spreadsheet!X1204)=0),AND(NOT(ISBLANK(Spreadsheet!C1204)),LEN(Spreadsheet!X1204)&gt;0,LEN(Spreadsheet!X1204)=5,ISNUMBER(VALUE(Spreadsheet!X1204))))</f>
        <v>1</v>
      </c>
      <c r="BD994" s="5" t="b">
        <f>OR(ISBLANK(Spreadsheet!Z1204),LEN(Spreadsheet!Z1204)&lt;=50)</f>
        <v>1</v>
      </c>
      <c r="BE994" s="5" t="b">
        <f>ISBLANK(Spreadsheet!AA1204)</f>
        <v>1</v>
      </c>
      <c r="BF994" s="5" t="b">
        <f>ISBLANK(Spreadsheet!AB1204)</f>
        <v>1</v>
      </c>
      <c r="BG994" s="5" t="b">
        <f>IF(ISERROR(DATEVALUE(TEXT(Spreadsheet!AC1204,"mm/dd/yyyy")) &gt; DATEVALUE(TEXT(Spreadsheet!J1204,"mm/dd/yyyy"))),IF(OR(AND(ISBLANK(Spreadsheet!AC1204),ISBLANK(Spreadsheet!C1204)),AND(NOT(ISBLANK(Spreadsheet!C1204)),ISBLANK(Spreadsheet!AC1204),NOT(ISBLANK(Spreadsheet!D1204)))),TRUE,FALSE),IF(DATEVALUE(TEXT(Spreadsheet!AC1204,"mm/dd/yyyy")) &gt; DATEVALUE(TEXT(Spreadsheet!J1204,"mm/dd/yyyy")),TRUE,FALSE))</f>
        <v>1</v>
      </c>
      <c r="BH994" s="5" t="b">
        <f>OR(AND(ISBLANK(Spreadsheet!C1204),ISBLANK(Spreadsheet!AE1204)),AND(NOT(ISBLANK(Spreadsheet!C1204)),NOT(ISBLANK(Spreadsheet!D1204)),ISBLANK(Spreadsheet!AE1204)),AND(NOT(ISBLANK(Spreadsheet!C1204)),ISBLANK(Spreadsheet!D1204),NOT(ISBLANK(Spreadsheet!AE1204)),LEN(Spreadsheet!AE1204)&lt;=100))</f>
        <v>1</v>
      </c>
      <c r="BI994" s="5" t="b">
        <f t="array" ref="BI994">IF(ISBLANK(Spreadsheet!AF1204),TRUE,ISNUMBER(MATCH(TRUE,EXACT(Spreadsheet!AF1204,CobraShortReasons),0)))</f>
        <v>1</v>
      </c>
      <c r="BJ994" s="5" t="b">
        <f ca="1">IF(ISERROR(DATEVALUE(TEXT(Spreadsheet!AG1204,"mm/dd/yyyy")) &gt; TODAY()),IF(ISBLANK(Spreadsheet!AG1204),TRUE,FALSE),IF(DATEVALUE(TEXT(Spreadsheet!AG1204,"mm/dd/yyyy")) &gt; TODAY(),FALSE,TRUE))</f>
        <v>1</v>
      </c>
      <c r="BK994" s="5" t="b">
        <f>OR(ISBLANK(Spreadsheet!AH1204),LEN(Spreadsheet!AH1204)&lt;=25)</f>
        <v>1</v>
      </c>
      <c r="BL994" s="5" t="b">
        <f t="array" aca="1" ref="BL994" ca="1">IF(ISBLANK(Spreadsheet!AI1204),TRUE,ISNUMBER(MATCH(TRUE,EXACT(Spreadsheet!AI1204,INDIRECT(Spreadsheet!$D$2)),0)))</f>
        <v>1</v>
      </c>
      <c r="BM994" s="5" t="b">
        <f t="array" aca="1" ref="BM994" ca="1">IF(ISBLANK(Spreadsheet!AJ1204),TRUE,ISNUMBER(MATCH(TRUE,EXACT(Spreadsheet!AJ1204,INDIRECT(Spreadsheet!BJ994)),0)))</f>
        <v>1</v>
      </c>
      <c r="BN994" s="5" t="b">
        <f t="array" ref="BN994">IF(ISBLANK(Spreadsheet!AK1204),TRUE,ISNUMBER(MATCH(TRUE,EXACT(Spreadsheet!AK1204,DentalPlans),0)))</f>
        <v>1</v>
      </c>
      <c r="BO994" s="5" t="b">
        <f t="array" aca="1" ref="BO994" ca="1">IF(ISBLANK(Spreadsheet!AL1204),TRUE,ISNUMBER(MATCH(TRUE,EXACT(Spreadsheet!AL1204,INDIRECT(Spreadsheet!BK994)),0)))</f>
        <v>1</v>
      </c>
      <c r="BP994" s="5" t="b">
        <f t="array" ref="BP994">IF(ISBLANK(Spreadsheet!AM1204),TRUE,ISNUMBER(MATCH(TRUE,EXACT(Spreadsheet!AM1204,VisionPlans),0)))</f>
        <v>1</v>
      </c>
      <c r="BQ994" s="5" t="b">
        <f t="array" aca="1" ref="BQ994" ca="1">IF(ISBLANK(Spreadsheet!AN1204),TRUE,ISNUMBER(MATCH(TRUE,EXACT(Spreadsheet!AN1204,INDIRECT(Spreadsheet!BL994)),0)))</f>
        <v>1</v>
      </c>
      <c r="BR994" s="5" t="b">
        <f t="array" ref="BR994">IF(ISBLANK(Spreadsheet!AO1204),TRUE,ISNUMBER(MATCH(TRUE,EXACT(Spreadsheet!AO1204,LifeBenefitClasses),0)))</f>
        <v>1</v>
      </c>
      <c r="BS994" s="5" t="b">
        <f>IF(OR(ISBLANK(Spreadsheet!AO1204), Spreadsheet!AO1204="Waive"),IF(ISBLANK(Spreadsheet!AP1204),TRUE,FALSE),IF(OR(AND(NOT(ISBLANK(Spreadsheet!AO1204)),ISBLANK(Spreadsheet!AP1204)),NOT(ISNUMBER(VALUE(Spreadsheet!AP1204)))),FALSE,IF(OR(AND(Spreadsheet!AP1204&lt;6,MOD(Spreadsheet!AP1204*10,5)=0), MOD(Spreadsheet!AP1204,5000)=0),TRUE,FALSE)))</f>
        <v>1</v>
      </c>
      <c r="BT994" s="5" t="b">
        <f t="array" ref="BT994">IF(ISBLANK(Spreadsheet!AQ1204),TRUE,ISNUMBER(MATCH(TRUE,EXACT(Spreadsheet!AQ1204,EnrollWaive),0)))</f>
        <v>1</v>
      </c>
      <c r="BU994" s="5" t="b">
        <f t="array" ref="BU994">IF(ISBLANK(Spreadsheet!AR1204),TRUE,ISNUMBER(MATCH(TRUE,EXACT(Spreadsheet!AR1204,LifeBenefitClasses),0)))</f>
        <v>1</v>
      </c>
      <c r="BV994" s="5" t="b">
        <f>IF(OR(ISBLANK(Spreadsheet!AR1204), Spreadsheet!AR1204="Waive"),IF(ISBLANK(Spreadsheet!AS1204),TRUE,FALSE),IF(OR(AND(NOT(ISBLANK(Spreadsheet!AR1204)),ISBLANK(Spreadsheet!AS1204)),NOT(ISNUMBER(VALUE(Spreadsheet!AS1204)))),FALSE,IF(OR(AND(Spreadsheet!AS1204&lt;6,MOD(Spreadsheet!AS1204*10,5)=0), MOD(Spreadsheet!AS1204,10000)=0),TRUE,FALSE)))</f>
        <v>1</v>
      </c>
      <c r="BW994" s="5" t="b">
        <f t="array" ref="BW994">IF(ISBLANK(Spreadsheet!AT1204),TRUE,ISNUMBER(MATCH(TRUE,EXACT(Spreadsheet!AT1204,LifeBenefitClasses),0)))</f>
        <v>1</v>
      </c>
      <c r="BX994" s="5" t="b">
        <f>IF(OR(ISBLANK(Spreadsheet!AT1204), Spreadsheet!AT1204="Waive"),IF(ISBLANK(Spreadsheet!AU1204),TRUE,FALSE),IF(OR(AND(NOT(ISBLANK(Spreadsheet!AT1204)),ISBLANK(Spreadsheet!AU1204)),NOT(ISNUMBER(VALUE(Spreadsheet!AU1204)))),FALSE,IF(AND(NOT(OR(ISBLANK(Spreadsheet!AT1204),Spreadsheet!AT1204="Waive")),NOT(OR(ISBLANK(Spreadsheet!AR1204),Spreadsheet!AR1204="Waive")),MOD(Spreadsheet!AU1204,5000)=0, Spreadsheet!AU1204&lt;=(Spreadsheet!AS1204*0.5)),TRUE,FALSE)))</f>
        <v>1</v>
      </c>
      <c r="BY994" s="5" t="b">
        <f t="array" ref="BY994">IF(ISBLANK(Spreadsheet!AV1204),TRUE,ISNUMBER(MATCH(TRUE,EXACT(Spreadsheet!AV1204,EnrollWaive),0)))</f>
        <v>1</v>
      </c>
      <c r="BZ994" s="5" t="b">
        <f t="array" ref="BZ994">IF(ISBLANK(Spreadsheet!AW1204),TRUE,ISNUMBER(MATCH(TRUE,EXACT(Spreadsheet!AW1204,LifeBenefitClasses),0)))</f>
        <v>1</v>
      </c>
      <c r="CA994" s="5" t="b">
        <f t="array" ref="CA994">IF(ISBLANK(Spreadsheet!AX1204),TRUE,ISNUMBER(MATCH(TRUE,EXACT(Spreadsheet!AX1204,LifeBenefitClasses),0)))</f>
        <v>1</v>
      </c>
      <c r="CB994" s="5" t="b">
        <f t="array" ref="CB994">IF(ISBLANK(Spreadsheet!AY1204),TRUE,ISNUMBER(MATCH(TRUE,EXACT(Spreadsheet!AY1204,LifeBenefitClasses),0)))</f>
        <v>1</v>
      </c>
      <c r="CC994" s="5" t="b">
        <f t="array" ref="CC994">IF(ISBLANK(Spreadsheet!AZ1204),TRUE,ISNUMBER(MATCH(TRUE,EXACT(Spreadsheet!AZ1204,LifeBenefitClasses),0)))</f>
        <v>1</v>
      </c>
      <c r="CD994" s="5" t="b">
        <f t="array" ref="CD994">IF(ISBLANK(Spreadsheet!BA1204),TRUE,ISNUMBER(MATCH(TRUE,EXACT(Spreadsheet!BA1204,LifeBenefitClasses),0)))</f>
        <v>1</v>
      </c>
      <c r="CE994" s="5" t="b">
        <f>IF(OR(ISBLANK(Spreadsheet!BA1204), Spreadsheet!BA1204="Waive"),IF(ISBLANK(Spreadsheet!BB1204),TRUE,FALSE),IF(OR(AND(NOT(ISBLANK(Spreadsheet!BA1204)),ISBLANK(Spreadsheet!BB1204)),NOT(ISNUMBER(VALUE(Spreadsheet!BB1204))),ISBLANK(Spreadsheet!BC1204),NOT(ISNUMBER(VALUE(Spreadsheet!BC1204)))),FALSE,IF(AND(Spreadsheet!BB1204&gt;=50000,Spreadsheet!BB1204&lt;=250000,MOD(Spreadsheet!BB1204,10000)=0,Spreadsheet!BB1204&lt;=(10*Spreadsheet!BC1204)),TRUE,FALSE)))</f>
        <v>1</v>
      </c>
      <c r="CF994" s="5" t="b">
        <f>IF(NOT(ISBLANK(Spreadsheet!BC994)),AND(ISNUMBER(VALUE(Spreadsheet!BC994)),Spreadsheet!BC994&gt;0),AND(OR(ISBLANK(Spreadsheet!AO994),Spreadsheet!AO994="Waive",AND(NOT(OR(ISBLANK(Spreadsheet!AO994),Spreadsheet!AO994="Waive")),Spreadsheet!AP994&gt;=6)),OR(ISBLANK(Spreadsheet!AR994),AND(NOT(OR(ISBLANK(Spreadsheet!AR994),Spreadsheet!AR994="Waive")),Spreadsheet!AS994&gt;=6)),OR(ISBLANK(Spreadsheet!AW994)),OR(ISBLANK(Spreadsheet!AX994)),OR(ISBLANK(Spreadsheet!AY994)),OR(ISBLANK(Spreadsheet!AZ994)),OR(ISBLANK(Spreadsheet!BA994),Spreadsheet!BA994="Waive")))</f>
        <v>1</v>
      </c>
      <c r="CG994" s="5" t="b">
        <f t="shared" ca="1" si="73"/>
        <v>1</v>
      </c>
    </row>
    <row r="995" spans="8:85" x14ac:dyDescent="0.3">
      <c r="H995" s="5">
        <f t="shared" ca="1" si="70"/>
        <v>2</v>
      </c>
      <c r="I995" s="5" t="str">
        <f t="shared" ca="1" si="71"/>
        <v/>
      </c>
      <c r="J995" s="5" t="str">
        <f>IF(AND(NOT(ISBLANK(Spreadsheet!C1205)),ISBLANK(Spreadsheet!D1205)),Spreadsheet!F1205&amp;" "&amp;Spreadsheet!H1205,"")</f>
        <v/>
      </c>
      <c r="K995" s="5">
        <f>IF(AND(NOT(ISBLANK(Spreadsheet!C1205)),ISBLANK(Spreadsheet!D1205)),COUNTIFS(Spreadsheet!E$786:E1206,"=Child",Spreadsheet!C$786:C1206, "="&amp;Spreadsheet!C1205) + COUNTIFS(Spreadsheet!E$786:E1206,"=Step-child",Spreadsheet!C$786:C1206, "="&amp;Spreadsheet!C1205),0)</f>
        <v>0</v>
      </c>
      <c r="L995" s="5">
        <f>IF(NOT(ISBLANK(J995)),COUNTIFS(Spreadsheet!E$786:E1206,"=Wife",Spreadsheet!C$786:C1206, "="&amp;Spreadsheet!C1205) + COUNTIFS(Spreadsheet!E$786:E1206,"=Husband",Spreadsheet!C$786:C1206, "="&amp;Spreadsheet!C1205),0)</f>
        <v>0</v>
      </c>
      <c r="M995" s="5">
        <f>IF(NOT(ISBLANK(Spreadsheet!AJ1205)),VLOOKUP(Spreadsheet!AJ1205,'Drop Downs'!$P$2:$R$16,3,FALSE),0)</f>
        <v>0</v>
      </c>
      <c r="N995" s="5">
        <f>IF(NOT(ISBLANK(Spreadsheet!AJ1205)), VLOOKUP(Spreadsheet!AJ1205,'Drop Downs'!$P$2:$R$16,2,FALSE),0)</f>
        <v>0</v>
      </c>
      <c r="O995" s="5">
        <f>IF(NOT(ISBLANK(Spreadsheet!AL1205)),VLOOKUP(Spreadsheet!AL1205,'Drop Downs'!$P$2:$R$16,3,FALSE), 0)</f>
        <v>0</v>
      </c>
      <c r="P995" s="5">
        <f>IF(NOT(ISBLANK(Spreadsheet!AL1205)),VLOOKUP(Spreadsheet!AL1205,'Drop Downs'!$P$2:$R$16,2,FALSE),0)</f>
        <v>0</v>
      </c>
      <c r="Q995" s="5">
        <f>IF(NOT(ISBLANK(Spreadsheet!AN1205)),VLOOKUP(Spreadsheet!AN1205,'Drop Downs'!$P$2:$R$16,3,FALSE),0)</f>
        <v>0</v>
      </c>
      <c r="R995" s="5">
        <f>IF(NOT(ISBLANK(Spreadsheet!AN1205)),VLOOKUP(Spreadsheet!AN1205,'Drop Downs'!$P$2:$R$16,2,FALSE),0)</f>
        <v>0</v>
      </c>
      <c r="S995" s="5" t="str">
        <f>IF(OR(M995&gt;K995,N995&gt;L995,O995&gt;K995, Q995&gt;K995,N995&gt;L995, P995&gt;L995, R995&gt;L995),"Member currently has a coverage election over what he/she needs.  Please add more dependents or adjust the coverage election.","")&amp;(IF(AND(NOT(ISBLANK(Spreadsheet!C1205)),NOT(ISBLANK(Spreadsheet!D1205)),ISBLANK(Spreadsheet!E1205)),"Dependent lacks a relationship to member.Please select one from the drop-down.",""))</f>
        <v/>
      </c>
      <c r="T995" s="5" t="b">
        <f t="shared" si="72"/>
        <v>1</v>
      </c>
      <c r="U995" s="5" t="b">
        <f>OR(ISBLANK(Spreadsheet!C1205),IF(NOT(ISBLANK(Spreadsheet!D1205)),NOT(ISBLANK(Spreadsheet!E1205)),TRUE))</f>
        <v>1</v>
      </c>
      <c r="V995" s="5" t="b">
        <f>OR(ISBLANK(Spreadsheet!C1205), NOT(ISBLANK(Spreadsheet!I1205)))</f>
        <v>1</v>
      </c>
      <c r="W995" s="5" t="b">
        <f>OR(ISBLANK(Spreadsheet!D1205),NOT(ISBLANK(Spreadsheet!C1205)))</f>
        <v>1</v>
      </c>
      <c r="X995" s="155" t="str">
        <f>REPT("0",MIN(FIND({1,2,3,4,5,6,7,8,9},Spreadsheet!C1205&amp;"123456789"))-1)&amp;IF(ISBLANK(Spreadsheet!C1205),"",SUMPRODUCT(MID(0&amp;Spreadsheet!C1205,LARGE(INDEX(ISNUMBER(--MID(Spreadsheet!C1205,ROW($1:$225),1))*
 ROW($1:$225),0),ROW($1:$225))+1,1)*10^ROW($1:$225)/10))</f>
        <v/>
      </c>
      <c r="Y995" s="5" t="b">
        <f>IF(NOT(ISBLANK(Spreadsheet!C1205)),IF(AND(ISNUMBER(VALUE(Spreadsheet!C1205)), LEN(Spreadsheet!C1205)=9),TRUE,FALSE),TRUE)</f>
        <v>1</v>
      </c>
      <c r="Z995" s="155" t="str">
        <f>REPT("0",MIN(FIND({1,2,3,4,5,6,7,8,9},Spreadsheet!D1205&amp;"123456789"))-1)&amp;IF(ISBLANK(Spreadsheet!D1205),"",SUMPRODUCT(MID(0&amp;Spreadsheet!D1205,LARGE(INDEX(ISNUMBER(--MID(Spreadsheet!D1205,ROW($1:$225),1))*
 ROW($1:$225),0),ROW($1:$225))+1,1)*10^ROW($1:$225)/10))</f>
        <v/>
      </c>
      <c r="AA995" s="5" t="b">
        <f>IF(AND(NOT(ISBLANK(Spreadsheet!D1205)),NOT(ISBLANK(Spreadsheet!C1205))),IF(AND(ISNUMBER(VALUE(Spreadsheet!D1205)), LEN(Spreadsheet!D1205)=9),TRUE,FALSE),IF(AND(NOT(ISBLANK(Spreadsheet!D1205)),ISBLANK(Spreadsheet!C1205)),FALSE,TRUE))</f>
        <v>1</v>
      </c>
      <c r="AB995" s="5" t="b">
        <f>OR(ISBLANK(Spreadsheet!Y995),IF(NOT(ISBLANK(Spreadsheet!Y995)),LEN(Spreadsheet!Y995)=10,ISNUMBER(VALUE(Spreadsheet!Y995))))</f>
        <v>1</v>
      </c>
      <c r="AC995" s="5" t="b">
        <f>OR(ISBLANK(Spreadsheet!AI1205), AND(NOT(ISBLANK(Spreadsheet!AJ1205)), NOT(ISNUMBER(SEARCH("Waive",Spreadsheet!AJ1205)))))</f>
        <v>1</v>
      </c>
      <c r="AD995" s="5" t="b">
        <f>OR(ISBLANK(Spreadsheet!AK1205), AND(NOT(ISBLANK(Spreadsheet!AL1205)), NOT(ISNUMBER(SEARCH("Waive",Spreadsheet!AL1205)))))</f>
        <v>1</v>
      </c>
      <c r="AE995" s="5" t="b">
        <f>OR(ISBLANK(Spreadsheet!AM1205), AND(NOT(ISBLANK(Spreadsheet!AN1205)), NOT(ISNUMBER(SEARCH("Waive", Spreadsheet!AN1205)))))</f>
        <v>1</v>
      </c>
      <c r="AF995" s="5" t="b">
        <f>OR(ISBLANK(Spreadsheet!C1205), NOT(ISBLANK(Spreadsheet!D1205)),NOT(ISBLANK(Spreadsheet!L1205)))</f>
        <v>1</v>
      </c>
      <c r="AG995" s="5" t="b">
        <f>IF(AND(NOT(ISBLANK(Spreadsheet!C1205)), NOT(ISBLANK(Spreadsheet!D1205)),Spreadsheet!C1205&lt;&gt;Spreadsheet!D1205),IF(ISERROR(VLOOKUP(Spreadsheet!C1205, Spreadsheet!$C$6:'Spreadsheet'!$C1204,1,FALSE)), FALSE, TRUE),TRUE)</f>
        <v>1</v>
      </c>
      <c r="AH995" s="5" t="b">
        <f>Spreadsheet!$B$2=Spreadsheet!AD995</f>
        <v>1</v>
      </c>
      <c r="AI995" s="5" t="b">
        <f>IF(ISBLANK(Spreadsheet!G1205),TRUE,IF(OR(LEN(Spreadsheet!G1205)&gt;1,ISNUMBER(VALUE(Spreadsheet!G1205))),FALSE,TRUE))</f>
        <v>1</v>
      </c>
      <c r="AJ995" s="5" t="b">
        <f>OR(ISBLANK(Spreadsheet!C1205), NOT(ISBLANK(Spreadsheet!B1205)), NOT(ISBLANK(Spreadsheet!D1205)))</f>
        <v>1</v>
      </c>
      <c r="AK995" s="5" t="b">
        <f t="array" ref="AK995">IF(OR(AND(ISBLANK(Spreadsheet!E1205),ISBLANK(Spreadsheet!D1205),NOT(ISBLANK(Spreadsheet!C1205))),AND(ISBLANK(Spreadsheet!E1205),ISBLANK(Spreadsheet!D1205),ISBLANK(Spreadsheet!C1205))),TRUE,ISNUMBER(MATCH(TRUE,EXACT(Spreadsheet!E1205,Relationships),0)))</f>
        <v>1</v>
      </c>
      <c r="AL995" s="5" t="b">
        <f>IF(NOT(ISBLANK(Spreadsheet!C1205)),IF(OR(ISBLANK(Spreadsheet!F1205),LEN(Spreadsheet!F1205)&gt;40),FALSE,TRUE),TRUE)</f>
        <v>1</v>
      </c>
      <c r="AM995" s="5" t="b">
        <f>IF(NOT(ISBLANK(Spreadsheet!C1205)),IF(OR(ISBLANK(Spreadsheet!H1205),LEN(Spreadsheet!H1205)&gt;40),FALSE,TRUE),TRUE)</f>
        <v>1</v>
      </c>
      <c r="AN995" s="5" t="b">
        <f t="array" ref="AN995">IF(ISBLANK(Spreadsheet!I1205),TRUE,ISNUMBER(MATCH(TRUE,EXACT(Spreadsheet!I1205,GenderValues),0)))</f>
        <v>1</v>
      </c>
      <c r="AO995" s="5" t="b">
        <f ca="1">IF(ISERROR(DATEVALUE(TEXT(Spreadsheet!J1205,"mm/dd/yyyy")) &gt; TODAY()),IF(AND(ISBLANK(Spreadsheet!J1205),ISBLANK(Spreadsheet!C1205)),TRUE,FALSE),IF(DATEVALUE(TEXT(Spreadsheet!J1205,"mm/dd/yyyy")) &gt; TODAY(),FALSE,TRUE))</f>
        <v>1</v>
      </c>
      <c r="AP995" s="5" t="b">
        <f>OR(ISBLANK(Spreadsheet!K1205),LEN(Spreadsheet!K1205)&lt;=100)</f>
        <v>1</v>
      </c>
      <c r="AQ995" s="5" t="b">
        <f t="array" ref="AQ995">IF(OR(AND(ISBLANK(Spreadsheet!L1205),ISBLANK(Spreadsheet!C1205)),AND(NOT(ISBLANK(Spreadsheet!C1205)),NOT(ISBLANK(Spreadsheet!D1205)))),TRUE,ISNUMBER(MATCH(TRUE,EXACT(Spreadsheet!L1205,MaritalStatus),0)))</f>
        <v>1</v>
      </c>
      <c r="AR995" s="5" t="b">
        <f ca="1">IF(ISERROR(DATEVALUE(TEXT(Spreadsheet!M1205,"mm/dd/yyyy")) &gt; TODAY()),IF(ISBLANK(Spreadsheet!M1205),TRUE,FALSE),IF(DATEVALUE(TEXT(Spreadsheet!M1205,"mm/dd/yyyy")) &gt; TODAY(),FALSE,TRUE))</f>
        <v>1</v>
      </c>
      <c r="AS995" s="5" t="b">
        <f>OR(ISBLANK(Spreadsheet!N1205),LEN(Spreadsheet!N1205)&lt;=100)</f>
        <v>1</v>
      </c>
      <c r="AT995" s="5" t="b">
        <f>OR(ISBLANK(Spreadsheet!O1205),UPPER(Spreadsheet!O1205)="YES")</f>
        <v>1</v>
      </c>
      <c r="AU995" s="5" t="b">
        <f>OR(ISBLANK(Spreadsheet!P1205),UPPER(Spreadsheet!P1205)="YES")</f>
        <v>1</v>
      </c>
      <c r="AV995" s="5" t="b">
        <f t="array" ref="AV995">IF(ISBLANK(Spreadsheet!Q1205),TRUE,ISNUMBER(MATCH(TRUE,EXACT(Spreadsheet!Q1205,OnGroupsPriorIns),0)))</f>
        <v>1</v>
      </c>
      <c r="AW995" s="5" t="b">
        <f>OR(ISBLANK(Spreadsheet!R1205),UPPER(Spreadsheet!R1205)="YES")</f>
        <v>1</v>
      </c>
      <c r="AX995" s="5" t="b">
        <f>OR(ISBLANK(Spreadsheet!S1205),UPPER(Spreadsheet!S1205)="YES")</f>
        <v>1</v>
      </c>
      <c r="AY995" s="5" t="b">
        <f>OR(AND(ISBLANK(Spreadsheet!C1205),LEN(Spreadsheet!T1205)=0),AND(NOT(ISBLANK(Spreadsheet!C1205)),LEN(Spreadsheet!T1205)&gt;0,LEN(Spreadsheet!T1205)&lt;=50))</f>
        <v>1</v>
      </c>
      <c r="AZ995" s="5" t="b">
        <f>OR(LEN(Spreadsheet!U1205)=0,AND(LEN(Spreadsheet!U1205)&gt;0,LEN(Spreadsheet!U1205)&lt;=50))</f>
        <v>1</v>
      </c>
      <c r="BA995" s="5" t="b">
        <f>OR(AND(ISBLANK(Spreadsheet!C1205),LEN(Spreadsheet!V1205)=0),AND(NOT(ISBLANK(Spreadsheet!C1205)),LEN(Spreadsheet!V1205)&gt;0,LEN(Spreadsheet!V1205)&lt;=50))</f>
        <v>1</v>
      </c>
      <c r="BB995" s="5" t="b">
        <f t="array" ref="BB995">IF(AND(ISBLANK(Spreadsheet!C1205),LEN(Spreadsheet!W1205)=0),TRUE,ISNUMBER(MATCH(TRUE,EXACT(Spreadsheet!W1205,States),0)))</f>
        <v>1</v>
      </c>
      <c r="BC995" s="5" t="b">
        <f>OR(AND(ISBLANK(Spreadsheet!C1205),LEN(Spreadsheet!X1205)=0),AND(NOT(ISBLANK(Spreadsheet!C1205)),LEN(Spreadsheet!X1205)&gt;0,LEN(Spreadsheet!X1205)=5,ISNUMBER(VALUE(Spreadsheet!X1205))))</f>
        <v>1</v>
      </c>
      <c r="BD995" s="5" t="b">
        <f>OR(ISBLANK(Spreadsheet!Z1205),LEN(Spreadsheet!Z1205)&lt;=50)</f>
        <v>1</v>
      </c>
      <c r="BE995" s="5" t="b">
        <f>ISBLANK(Spreadsheet!AA1205)</f>
        <v>1</v>
      </c>
      <c r="BF995" s="5" t="b">
        <f>ISBLANK(Spreadsheet!AB1205)</f>
        <v>1</v>
      </c>
      <c r="BG995" s="5" t="b">
        <f>IF(ISERROR(DATEVALUE(TEXT(Spreadsheet!AC1205,"mm/dd/yyyy")) &gt; DATEVALUE(TEXT(Spreadsheet!J1205,"mm/dd/yyyy"))),IF(OR(AND(ISBLANK(Spreadsheet!AC1205),ISBLANK(Spreadsheet!C1205)),AND(NOT(ISBLANK(Spreadsheet!C1205)),ISBLANK(Spreadsheet!AC1205),NOT(ISBLANK(Spreadsheet!D1205)))),TRUE,FALSE),IF(DATEVALUE(TEXT(Spreadsheet!AC1205,"mm/dd/yyyy")) &gt; DATEVALUE(TEXT(Spreadsheet!J1205,"mm/dd/yyyy")),TRUE,FALSE))</f>
        <v>1</v>
      </c>
      <c r="BH995" s="5" t="b">
        <f>OR(AND(ISBLANK(Spreadsheet!C1205),ISBLANK(Spreadsheet!AE1205)),AND(NOT(ISBLANK(Spreadsheet!C1205)),NOT(ISBLANK(Spreadsheet!D1205)),ISBLANK(Spreadsheet!AE1205)),AND(NOT(ISBLANK(Spreadsheet!C1205)),ISBLANK(Spreadsheet!D1205),NOT(ISBLANK(Spreadsheet!AE1205)),LEN(Spreadsheet!AE1205)&lt;=100))</f>
        <v>1</v>
      </c>
      <c r="BI995" s="5" t="b">
        <f t="array" ref="BI995">IF(ISBLANK(Spreadsheet!AF1205),TRUE,ISNUMBER(MATCH(TRUE,EXACT(Spreadsheet!AF1205,CobraShortReasons),0)))</f>
        <v>1</v>
      </c>
      <c r="BJ995" s="5" t="b">
        <f ca="1">IF(ISERROR(DATEVALUE(TEXT(Spreadsheet!AG1205,"mm/dd/yyyy")) &gt; TODAY()),IF(ISBLANK(Spreadsheet!AG1205),TRUE,FALSE),IF(DATEVALUE(TEXT(Spreadsheet!AG1205,"mm/dd/yyyy")) &gt; TODAY(),FALSE,TRUE))</f>
        <v>1</v>
      </c>
      <c r="BK995" s="5" t="b">
        <f>OR(ISBLANK(Spreadsheet!AH1205),LEN(Spreadsheet!AH1205)&lt;=25)</f>
        <v>1</v>
      </c>
      <c r="BL995" s="5" t="b">
        <f t="array" aca="1" ref="BL995" ca="1">IF(ISBLANK(Spreadsheet!AI1205),TRUE,ISNUMBER(MATCH(TRUE,EXACT(Spreadsheet!AI1205,INDIRECT(Spreadsheet!$D$2)),0)))</f>
        <v>1</v>
      </c>
      <c r="BM995" s="5" t="b">
        <f t="array" aca="1" ref="BM995" ca="1">IF(ISBLANK(Spreadsheet!AJ1205),TRUE,ISNUMBER(MATCH(TRUE,EXACT(Spreadsheet!AJ1205,INDIRECT(Spreadsheet!BJ995)),0)))</f>
        <v>1</v>
      </c>
      <c r="BN995" s="5" t="b">
        <f t="array" ref="BN995">IF(ISBLANK(Spreadsheet!AK1205),TRUE,ISNUMBER(MATCH(TRUE,EXACT(Spreadsheet!AK1205,DentalPlans),0)))</f>
        <v>1</v>
      </c>
      <c r="BO995" s="5" t="b">
        <f t="array" aca="1" ref="BO995" ca="1">IF(ISBLANK(Spreadsheet!AL1205),TRUE,ISNUMBER(MATCH(TRUE,EXACT(Spreadsheet!AL1205,INDIRECT(Spreadsheet!BK995)),0)))</f>
        <v>1</v>
      </c>
      <c r="BP995" s="5" t="b">
        <f t="array" ref="BP995">IF(ISBLANK(Spreadsheet!AM1205),TRUE,ISNUMBER(MATCH(TRUE,EXACT(Spreadsheet!AM1205,VisionPlans),0)))</f>
        <v>1</v>
      </c>
      <c r="BQ995" s="5" t="b">
        <f t="array" aca="1" ref="BQ995" ca="1">IF(ISBLANK(Spreadsheet!AN1205),TRUE,ISNUMBER(MATCH(TRUE,EXACT(Spreadsheet!AN1205,INDIRECT(Spreadsheet!BL995)),0)))</f>
        <v>1</v>
      </c>
      <c r="BR995" s="5" t="b">
        <f t="array" ref="BR995">IF(ISBLANK(Spreadsheet!AO1205),TRUE,ISNUMBER(MATCH(TRUE,EXACT(Spreadsheet!AO1205,LifeBenefitClasses),0)))</f>
        <v>1</v>
      </c>
      <c r="BS995" s="5" t="b">
        <f>IF(OR(ISBLANK(Spreadsheet!AO1205), Spreadsheet!AO1205="Waive"),IF(ISBLANK(Spreadsheet!AP1205),TRUE,FALSE),IF(OR(AND(NOT(ISBLANK(Spreadsheet!AO1205)),ISBLANK(Spreadsheet!AP1205)),NOT(ISNUMBER(VALUE(Spreadsheet!AP1205)))),FALSE,IF(OR(AND(Spreadsheet!AP1205&lt;6,MOD(Spreadsheet!AP1205*10,5)=0), MOD(Spreadsheet!AP1205,5000)=0),TRUE,FALSE)))</f>
        <v>1</v>
      </c>
      <c r="BT995" s="5" t="b">
        <f t="array" ref="BT995">IF(ISBLANK(Spreadsheet!AQ1205),TRUE,ISNUMBER(MATCH(TRUE,EXACT(Spreadsheet!AQ1205,EnrollWaive),0)))</f>
        <v>1</v>
      </c>
      <c r="BU995" s="5" t="b">
        <f t="array" ref="BU995">IF(ISBLANK(Spreadsheet!AR1205),TRUE,ISNUMBER(MATCH(TRUE,EXACT(Spreadsheet!AR1205,LifeBenefitClasses),0)))</f>
        <v>1</v>
      </c>
      <c r="BV995" s="5" t="b">
        <f>IF(OR(ISBLANK(Spreadsheet!AR1205), Spreadsheet!AR1205="Waive"),IF(ISBLANK(Spreadsheet!AS1205),TRUE,FALSE),IF(OR(AND(NOT(ISBLANK(Spreadsheet!AR1205)),ISBLANK(Spreadsheet!AS1205)),NOT(ISNUMBER(VALUE(Spreadsheet!AS1205)))),FALSE,IF(OR(AND(Spreadsheet!AS1205&lt;6,MOD(Spreadsheet!AS1205*10,5)=0), MOD(Spreadsheet!AS1205,10000)=0),TRUE,FALSE)))</f>
        <v>1</v>
      </c>
      <c r="BW995" s="5" t="b">
        <f t="array" ref="BW995">IF(ISBLANK(Spreadsheet!AT1205),TRUE,ISNUMBER(MATCH(TRUE,EXACT(Spreadsheet!AT1205,LifeBenefitClasses),0)))</f>
        <v>1</v>
      </c>
      <c r="BX995" s="5" t="b">
        <f>IF(OR(ISBLANK(Spreadsheet!AT1205), Spreadsheet!AT1205="Waive"),IF(ISBLANK(Spreadsheet!AU1205),TRUE,FALSE),IF(OR(AND(NOT(ISBLANK(Spreadsheet!AT1205)),ISBLANK(Spreadsheet!AU1205)),NOT(ISNUMBER(VALUE(Spreadsheet!AU1205)))),FALSE,IF(AND(NOT(OR(ISBLANK(Spreadsheet!AT1205),Spreadsheet!AT1205="Waive")),NOT(OR(ISBLANK(Spreadsheet!AR1205),Spreadsheet!AR1205="Waive")),MOD(Spreadsheet!AU1205,5000)=0, Spreadsheet!AU1205&lt;=(Spreadsheet!AS1205*0.5)),TRUE,FALSE)))</f>
        <v>1</v>
      </c>
      <c r="BY995" s="5" t="b">
        <f t="array" ref="BY995">IF(ISBLANK(Spreadsheet!AV1205),TRUE,ISNUMBER(MATCH(TRUE,EXACT(Spreadsheet!AV1205,EnrollWaive),0)))</f>
        <v>1</v>
      </c>
      <c r="BZ995" s="5" t="b">
        <f t="array" ref="BZ995">IF(ISBLANK(Spreadsheet!AW1205),TRUE,ISNUMBER(MATCH(TRUE,EXACT(Spreadsheet!AW1205,LifeBenefitClasses),0)))</f>
        <v>1</v>
      </c>
      <c r="CA995" s="5" t="b">
        <f t="array" ref="CA995">IF(ISBLANK(Spreadsheet!AX1205),TRUE,ISNUMBER(MATCH(TRUE,EXACT(Spreadsheet!AX1205,LifeBenefitClasses),0)))</f>
        <v>1</v>
      </c>
      <c r="CB995" s="5" t="b">
        <f t="array" ref="CB995">IF(ISBLANK(Spreadsheet!AY1205),TRUE,ISNUMBER(MATCH(TRUE,EXACT(Spreadsheet!AY1205,LifeBenefitClasses),0)))</f>
        <v>1</v>
      </c>
      <c r="CC995" s="5" t="b">
        <f t="array" ref="CC995">IF(ISBLANK(Spreadsheet!AZ1205),TRUE,ISNUMBER(MATCH(TRUE,EXACT(Spreadsheet!AZ1205,LifeBenefitClasses),0)))</f>
        <v>1</v>
      </c>
      <c r="CD995" s="5" t="b">
        <f t="array" ref="CD995">IF(ISBLANK(Spreadsheet!BA1205),TRUE,ISNUMBER(MATCH(TRUE,EXACT(Spreadsheet!BA1205,LifeBenefitClasses),0)))</f>
        <v>1</v>
      </c>
      <c r="CE995" s="5" t="b">
        <f>IF(OR(ISBLANK(Spreadsheet!BA1205), Spreadsheet!BA1205="Waive"),IF(ISBLANK(Spreadsheet!BB1205),TRUE,FALSE),IF(OR(AND(NOT(ISBLANK(Spreadsheet!BA1205)),ISBLANK(Spreadsheet!BB1205)),NOT(ISNUMBER(VALUE(Spreadsheet!BB1205))),ISBLANK(Spreadsheet!BC1205),NOT(ISNUMBER(VALUE(Spreadsheet!BC1205)))),FALSE,IF(AND(Spreadsheet!BB1205&gt;=50000,Spreadsheet!BB1205&lt;=250000,MOD(Spreadsheet!BB1205,10000)=0,Spreadsheet!BB1205&lt;=(10*Spreadsheet!BC1205)),TRUE,FALSE)))</f>
        <v>1</v>
      </c>
      <c r="CF995" s="5" t="b">
        <f>IF(NOT(ISBLANK(Spreadsheet!BC995)),AND(ISNUMBER(VALUE(Spreadsheet!BC995)),Spreadsheet!BC995&gt;0),AND(OR(ISBLANK(Spreadsheet!AO995),Spreadsheet!AO995="Waive",AND(NOT(OR(ISBLANK(Spreadsheet!AO995),Spreadsheet!AO995="Waive")),Spreadsheet!AP995&gt;=6)),OR(ISBLANK(Spreadsheet!AR995),AND(NOT(OR(ISBLANK(Spreadsheet!AR995),Spreadsheet!AR995="Waive")),Spreadsheet!AS995&gt;=6)),OR(ISBLANK(Spreadsheet!AW995)),OR(ISBLANK(Spreadsheet!AX995)),OR(ISBLANK(Spreadsheet!AY995)),OR(ISBLANK(Spreadsheet!AZ995)),OR(ISBLANK(Spreadsheet!BA995),Spreadsheet!BA995="Waive")))</f>
        <v>1</v>
      </c>
      <c r="CG995" s="5" t="b">
        <f t="shared" ca="1" si="73"/>
        <v>1</v>
      </c>
    </row>
    <row r="996" spans="8:85" x14ac:dyDescent="0.3">
      <c r="H996" s="5">
        <f t="shared" ca="1" si="70"/>
        <v>2</v>
      </c>
      <c r="I996" s="5" t="str">
        <f t="shared" ca="1" si="71"/>
        <v/>
      </c>
      <c r="J996" s="5" t="str">
        <f>IF(AND(NOT(ISBLANK(Spreadsheet!C1206)),ISBLANK(Spreadsheet!D1206)),Spreadsheet!F1206&amp;" "&amp;Spreadsheet!H1206,"")</f>
        <v/>
      </c>
      <c r="K996" s="5">
        <f>IF(AND(NOT(ISBLANK(Spreadsheet!C1206)),ISBLANK(Spreadsheet!D1206)),COUNTIFS(Spreadsheet!E$786:E1207,"=Child",Spreadsheet!C$786:C1207, "="&amp;Spreadsheet!C1206) + COUNTIFS(Spreadsheet!E$786:E1207,"=Step-child",Spreadsheet!C$786:C1207, "="&amp;Spreadsheet!C1206),0)</f>
        <v>0</v>
      </c>
      <c r="L996" s="5">
        <f>IF(NOT(ISBLANK(J996)),COUNTIFS(Spreadsheet!E$786:E1207,"=Wife",Spreadsheet!C$786:C1207, "="&amp;Spreadsheet!C1206) + COUNTIFS(Spreadsheet!E$786:E1207,"=Husband",Spreadsheet!C$786:C1207, "="&amp;Spreadsheet!C1206),0)</f>
        <v>0</v>
      </c>
      <c r="M996" s="5">
        <f>IF(NOT(ISBLANK(Spreadsheet!AJ1206)),VLOOKUP(Spreadsheet!AJ1206,'Drop Downs'!$P$2:$R$16,3,FALSE),0)</f>
        <v>0</v>
      </c>
      <c r="N996" s="5">
        <f>IF(NOT(ISBLANK(Spreadsheet!AJ1206)), VLOOKUP(Spreadsheet!AJ1206,'Drop Downs'!$P$2:$R$16,2,FALSE),0)</f>
        <v>0</v>
      </c>
      <c r="O996" s="5">
        <f>IF(NOT(ISBLANK(Spreadsheet!AL1206)),VLOOKUP(Spreadsheet!AL1206,'Drop Downs'!$P$2:$R$16,3,FALSE), 0)</f>
        <v>0</v>
      </c>
      <c r="P996" s="5">
        <f>IF(NOT(ISBLANK(Spreadsheet!AL1206)),VLOOKUP(Spreadsheet!AL1206,'Drop Downs'!$P$2:$R$16,2,FALSE),0)</f>
        <v>0</v>
      </c>
      <c r="Q996" s="5">
        <f>IF(NOT(ISBLANK(Spreadsheet!AN1206)),VLOOKUP(Spreadsheet!AN1206,'Drop Downs'!$P$2:$R$16,3,FALSE),0)</f>
        <v>0</v>
      </c>
      <c r="R996" s="5">
        <f>IF(NOT(ISBLANK(Spreadsheet!AN1206)),VLOOKUP(Spreadsheet!AN1206,'Drop Downs'!$P$2:$R$16,2,FALSE),0)</f>
        <v>0</v>
      </c>
      <c r="S996" s="5" t="str">
        <f>IF(OR(M996&gt;K996,N996&gt;L996,O996&gt;K996, Q996&gt;K996,N996&gt;L996, P996&gt;L996, R996&gt;L996),"Member currently has a coverage election over what he/she needs.  Please add more dependents or adjust the coverage election.","")&amp;(IF(AND(NOT(ISBLANK(Spreadsheet!C1206)),NOT(ISBLANK(Spreadsheet!D1206)),ISBLANK(Spreadsheet!E1206)),"Dependent lacks a relationship to member.Please select one from the drop-down.",""))</f>
        <v/>
      </c>
      <c r="T996" s="5" t="b">
        <f t="shared" si="72"/>
        <v>1</v>
      </c>
      <c r="U996" s="5" t="b">
        <f>OR(ISBLANK(Spreadsheet!C1206),IF(NOT(ISBLANK(Spreadsheet!D1206)),NOT(ISBLANK(Spreadsheet!E1206)),TRUE))</f>
        <v>1</v>
      </c>
      <c r="V996" s="5" t="b">
        <f>OR(ISBLANK(Spreadsheet!C1206), NOT(ISBLANK(Spreadsheet!I1206)))</f>
        <v>1</v>
      </c>
      <c r="W996" s="5" t="b">
        <f>OR(ISBLANK(Spreadsheet!D1206),NOT(ISBLANK(Spreadsheet!C1206)))</f>
        <v>1</v>
      </c>
      <c r="X996" s="155" t="str">
        <f>REPT("0",MIN(FIND({1,2,3,4,5,6,7,8,9},Spreadsheet!C1206&amp;"123456789"))-1)&amp;IF(ISBLANK(Spreadsheet!C1206),"",SUMPRODUCT(MID(0&amp;Spreadsheet!C1206,LARGE(INDEX(ISNUMBER(--MID(Spreadsheet!C1206,ROW($1:$225),1))*
 ROW($1:$225),0),ROW($1:$225))+1,1)*10^ROW($1:$225)/10))</f>
        <v/>
      </c>
      <c r="Y996" s="5" t="b">
        <f>IF(NOT(ISBLANK(Spreadsheet!C1206)),IF(AND(ISNUMBER(VALUE(Spreadsheet!C1206)), LEN(Spreadsheet!C1206)=9),TRUE,FALSE),TRUE)</f>
        <v>1</v>
      </c>
      <c r="Z996" s="155" t="str">
        <f>REPT("0",MIN(FIND({1,2,3,4,5,6,7,8,9},Spreadsheet!D1206&amp;"123456789"))-1)&amp;IF(ISBLANK(Spreadsheet!D1206),"",SUMPRODUCT(MID(0&amp;Spreadsheet!D1206,LARGE(INDEX(ISNUMBER(--MID(Spreadsheet!D1206,ROW($1:$225),1))*
 ROW($1:$225),0),ROW($1:$225))+1,1)*10^ROW($1:$225)/10))</f>
        <v/>
      </c>
      <c r="AA996" s="5" t="b">
        <f>IF(AND(NOT(ISBLANK(Spreadsheet!D1206)),NOT(ISBLANK(Spreadsheet!C1206))),IF(AND(ISNUMBER(VALUE(Spreadsheet!D1206)), LEN(Spreadsheet!D1206)=9),TRUE,FALSE),IF(AND(NOT(ISBLANK(Spreadsheet!D1206)),ISBLANK(Spreadsheet!C1206)),FALSE,TRUE))</f>
        <v>1</v>
      </c>
      <c r="AB996" s="5" t="b">
        <f>OR(ISBLANK(Spreadsheet!Y996),IF(NOT(ISBLANK(Spreadsheet!Y996)),LEN(Spreadsheet!Y996)=10,ISNUMBER(VALUE(Spreadsheet!Y996))))</f>
        <v>1</v>
      </c>
      <c r="AC996" s="5" t="b">
        <f>OR(ISBLANK(Spreadsheet!AI1206), AND(NOT(ISBLANK(Spreadsheet!AJ1206)), NOT(ISNUMBER(SEARCH("Waive",Spreadsheet!AJ1206)))))</f>
        <v>1</v>
      </c>
      <c r="AD996" s="5" t="b">
        <f>OR(ISBLANK(Spreadsheet!AK1206), AND(NOT(ISBLANK(Spreadsheet!AL1206)), NOT(ISNUMBER(SEARCH("Waive",Spreadsheet!AL1206)))))</f>
        <v>1</v>
      </c>
      <c r="AE996" s="5" t="b">
        <f>OR(ISBLANK(Spreadsheet!AM1206), AND(NOT(ISBLANK(Spreadsheet!AN1206)), NOT(ISNUMBER(SEARCH("Waive", Spreadsheet!AN1206)))))</f>
        <v>1</v>
      </c>
      <c r="AF996" s="5" t="b">
        <f>OR(ISBLANK(Spreadsheet!C1206), NOT(ISBLANK(Spreadsheet!D1206)),NOT(ISBLANK(Spreadsheet!L1206)))</f>
        <v>1</v>
      </c>
      <c r="AG996" s="5" t="b">
        <f>IF(AND(NOT(ISBLANK(Spreadsheet!C1206)), NOT(ISBLANK(Spreadsheet!D1206)),Spreadsheet!C1206&lt;&gt;Spreadsheet!D1206),IF(ISERROR(VLOOKUP(Spreadsheet!C1206, Spreadsheet!$C$6:'Spreadsheet'!$C1205,1,FALSE)), FALSE, TRUE),TRUE)</f>
        <v>1</v>
      </c>
      <c r="AH996" s="5" t="b">
        <f>Spreadsheet!$B$2=Spreadsheet!AD996</f>
        <v>1</v>
      </c>
      <c r="AI996" s="5" t="b">
        <f>IF(ISBLANK(Spreadsheet!G1206),TRUE,IF(OR(LEN(Spreadsheet!G1206)&gt;1,ISNUMBER(VALUE(Spreadsheet!G1206))),FALSE,TRUE))</f>
        <v>1</v>
      </c>
      <c r="AJ996" s="5" t="b">
        <f>OR(ISBLANK(Spreadsheet!C1206), NOT(ISBLANK(Spreadsheet!B1206)), NOT(ISBLANK(Spreadsheet!D1206)))</f>
        <v>1</v>
      </c>
      <c r="AK996" s="5" t="b">
        <f t="array" ref="AK996">IF(OR(AND(ISBLANK(Spreadsheet!E1206),ISBLANK(Spreadsheet!D1206),NOT(ISBLANK(Spreadsheet!C1206))),AND(ISBLANK(Spreadsheet!E1206),ISBLANK(Spreadsheet!D1206),ISBLANK(Spreadsheet!C1206))),TRUE,ISNUMBER(MATCH(TRUE,EXACT(Spreadsheet!E1206,Relationships),0)))</f>
        <v>1</v>
      </c>
      <c r="AL996" s="5" t="b">
        <f>IF(NOT(ISBLANK(Spreadsheet!C1206)),IF(OR(ISBLANK(Spreadsheet!F1206),LEN(Spreadsheet!F1206)&gt;40),FALSE,TRUE),TRUE)</f>
        <v>1</v>
      </c>
      <c r="AM996" s="5" t="b">
        <f>IF(NOT(ISBLANK(Spreadsheet!C1206)),IF(OR(ISBLANK(Spreadsheet!H1206),LEN(Spreadsheet!H1206)&gt;40),FALSE,TRUE),TRUE)</f>
        <v>1</v>
      </c>
      <c r="AN996" s="5" t="b">
        <f t="array" ref="AN996">IF(ISBLANK(Spreadsheet!I1206),TRUE,ISNUMBER(MATCH(TRUE,EXACT(Spreadsheet!I1206,GenderValues),0)))</f>
        <v>1</v>
      </c>
      <c r="AO996" s="5" t="b">
        <f ca="1">IF(ISERROR(DATEVALUE(TEXT(Spreadsheet!J1206,"mm/dd/yyyy")) &gt; TODAY()),IF(AND(ISBLANK(Spreadsheet!J1206),ISBLANK(Spreadsheet!C1206)),TRUE,FALSE),IF(DATEVALUE(TEXT(Spreadsheet!J1206,"mm/dd/yyyy")) &gt; TODAY(),FALSE,TRUE))</f>
        <v>1</v>
      </c>
      <c r="AP996" s="5" t="b">
        <f>OR(ISBLANK(Spreadsheet!K1206),LEN(Spreadsheet!K1206)&lt;=100)</f>
        <v>1</v>
      </c>
      <c r="AQ996" s="5" t="b">
        <f t="array" ref="AQ996">IF(OR(AND(ISBLANK(Spreadsheet!L1206),ISBLANK(Spreadsheet!C1206)),AND(NOT(ISBLANK(Spreadsheet!C1206)),NOT(ISBLANK(Spreadsheet!D1206)))),TRUE,ISNUMBER(MATCH(TRUE,EXACT(Spreadsheet!L1206,MaritalStatus),0)))</f>
        <v>1</v>
      </c>
      <c r="AR996" s="5" t="b">
        <f ca="1">IF(ISERROR(DATEVALUE(TEXT(Spreadsheet!M1206,"mm/dd/yyyy")) &gt; TODAY()),IF(ISBLANK(Spreadsheet!M1206),TRUE,FALSE),IF(DATEVALUE(TEXT(Spreadsheet!M1206,"mm/dd/yyyy")) &gt; TODAY(),FALSE,TRUE))</f>
        <v>1</v>
      </c>
      <c r="AS996" s="5" t="b">
        <f>OR(ISBLANK(Spreadsheet!N1206),LEN(Spreadsheet!N1206)&lt;=100)</f>
        <v>1</v>
      </c>
      <c r="AT996" s="5" t="b">
        <f>OR(ISBLANK(Spreadsheet!O1206),UPPER(Spreadsheet!O1206)="YES")</f>
        <v>1</v>
      </c>
      <c r="AU996" s="5" t="b">
        <f>OR(ISBLANK(Spreadsheet!P1206),UPPER(Spreadsheet!P1206)="YES")</f>
        <v>1</v>
      </c>
      <c r="AV996" s="5" t="b">
        <f t="array" ref="AV996">IF(ISBLANK(Spreadsheet!Q1206),TRUE,ISNUMBER(MATCH(TRUE,EXACT(Spreadsheet!Q1206,OnGroupsPriorIns),0)))</f>
        <v>1</v>
      </c>
      <c r="AW996" s="5" t="b">
        <f>OR(ISBLANK(Spreadsheet!R1206),UPPER(Spreadsheet!R1206)="YES")</f>
        <v>1</v>
      </c>
      <c r="AX996" s="5" t="b">
        <f>OR(ISBLANK(Spreadsheet!S1206),UPPER(Spreadsheet!S1206)="YES")</f>
        <v>1</v>
      </c>
      <c r="AY996" s="5" t="b">
        <f>OR(AND(ISBLANK(Spreadsheet!C1206),LEN(Spreadsheet!T1206)=0),AND(NOT(ISBLANK(Spreadsheet!C1206)),LEN(Spreadsheet!T1206)&gt;0,LEN(Spreadsheet!T1206)&lt;=50))</f>
        <v>1</v>
      </c>
      <c r="AZ996" s="5" t="b">
        <f>OR(LEN(Spreadsheet!U1206)=0,AND(LEN(Spreadsheet!U1206)&gt;0,LEN(Spreadsheet!U1206)&lt;=50))</f>
        <v>1</v>
      </c>
      <c r="BA996" s="5" t="b">
        <f>OR(AND(ISBLANK(Spreadsheet!C1206),LEN(Spreadsheet!V1206)=0),AND(NOT(ISBLANK(Spreadsheet!C1206)),LEN(Spreadsheet!V1206)&gt;0,LEN(Spreadsheet!V1206)&lt;=50))</f>
        <v>1</v>
      </c>
      <c r="BB996" s="5" t="b">
        <f t="array" ref="BB996">IF(AND(ISBLANK(Spreadsheet!C1206),LEN(Spreadsheet!W1206)=0),TRUE,ISNUMBER(MATCH(TRUE,EXACT(Spreadsheet!W1206,States),0)))</f>
        <v>1</v>
      </c>
      <c r="BC996" s="5" t="b">
        <f>OR(AND(ISBLANK(Spreadsheet!C1206),LEN(Spreadsheet!X1206)=0),AND(NOT(ISBLANK(Spreadsheet!C1206)),LEN(Spreadsheet!X1206)&gt;0,LEN(Spreadsheet!X1206)=5,ISNUMBER(VALUE(Spreadsheet!X1206))))</f>
        <v>1</v>
      </c>
      <c r="BD996" s="5" t="b">
        <f>OR(ISBLANK(Spreadsheet!Z1206),LEN(Spreadsheet!Z1206)&lt;=50)</f>
        <v>1</v>
      </c>
      <c r="BE996" s="5" t="b">
        <f>ISBLANK(Spreadsheet!AA1206)</f>
        <v>1</v>
      </c>
      <c r="BF996" s="5" t="b">
        <f>ISBLANK(Spreadsheet!AB1206)</f>
        <v>1</v>
      </c>
      <c r="BG996" s="5" t="b">
        <f>IF(ISERROR(DATEVALUE(TEXT(Spreadsheet!AC1206,"mm/dd/yyyy")) &gt; DATEVALUE(TEXT(Spreadsheet!J1206,"mm/dd/yyyy"))),IF(OR(AND(ISBLANK(Spreadsheet!AC1206),ISBLANK(Spreadsheet!C1206)),AND(NOT(ISBLANK(Spreadsheet!C1206)),ISBLANK(Spreadsheet!AC1206),NOT(ISBLANK(Spreadsheet!D1206)))),TRUE,FALSE),IF(DATEVALUE(TEXT(Spreadsheet!AC1206,"mm/dd/yyyy")) &gt; DATEVALUE(TEXT(Spreadsheet!J1206,"mm/dd/yyyy")),TRUE,FALSE))</f>
        <v>1</v>
      </c>
      <c r="BH996" s="5" t="b">
        <f>OR(AND(ISBLANK(Spreadsheet!C1206),ISBLANK(Spreadsheet!AE1206)),AND(NOT(ISBLANK(Spreadsheet!C1206)),NOT(ISBLANK(Spreadsheet!D1206)),ISBLANK(Spreadsheet!AE1206)),AND(NOT(ISBLANK(Spreadsheet!C1206)),ISBLANK(Spreadsheet!D1206),NOT(ISBLANK(Spreadsheet!AE1206)),LEN(Spreadsheet!AE1206)&lt;=100))</f>
        <v>1</v>
      </c>
      <c r="BI996" s="5" t="b">
        <f t="array" ref="BI996">IF(ISBLANK(Spreadsheet!AF1206),TRUE,ISNUMBER(MATCH(TRUE,EXACT(Spreadsheet!AF1206,CobraShortReasons),0)))</f>
        <v>1</v>
      </c>
      <c r="BJ996" s="5" t="b">
        <f ca="1">IF(ISERROR(DATEVALUE(TEXT(Spreadsheet!AG1206,"mm/dd/yyyy")) &gt; TODAY()),IF(ISBLANK(Spreadsheet!AG1206),TRUE,FALSE),IF(DATEVALUE(TEXT(Spreadsheet!AG1206,"mm/dd/yyyy")) &gt; TODAY(),FALSE,TRUE))</f>
        <v>1</v>
      </c>
      <c r="BK996" s="5" t="b">
        <f>OR(ISBLANK(Spreadsheet!AH1206),LEN(Spreadsheet!AH1206)&lt;=25)</f>
        <v>1</v>
      </c>
      <c r="BL996" s="5" t="b">
        <f t="array" aca="1" ref="BL996" ca="1">IF(ISBLANK(Spreadsheet!AI1206),TRUE,ISNUMBER(MATCH(TRUE,EXACT(Spreadsheet!AI1206,INDIRECT(Spreadsheet!$D$2)),0)))</f>
        <v>1</v>
      </c>
      <c r="BM996" s="5" t="b">
        <f t="array" aca="1" ref="BM996" ca="1">IF(ISBLANK(Spreadsheet!AJ1206),TRUE,ISNUMBER(MATCH(TRUE,EXACT(Spreadsheet!AJ1206,INDIRECT(Spreadsheet!BJ996)),0)))</f>
        <v>1</v>
      </c>
      <c r="BN996" s="5" t="b">
        <f t="array" ref="BN996">IF(ISBLANK(Spreadsheet!AK1206),TRUE,ISNUMBER(MATCH(TRUE,EXACT(Spreadsheet!AK1206,DentalPlans),0)))</f>
        <v>1</v>
      </c>
      <c r="BO996" s="5" t="b">
        <f t="array" aca="1" ref="BO996" ca="1">IF(ISBLANK(Spreadsheet!AL1206),TRUE,ISNUMBER(MATCH(TRUE,EXACT(Spreadsheet!AL1206,INDIRECT(Spreadsheet!BK996)),0)))</f>
        <v>1</v>
      </c>
      <c r="BP996" s="5" t="b">
        <f t="array" ref="BP996">IF(ISBLANK(Spreadsheet!AM1206),TRUE,ISNUMBER(MATCH(TRUE,EXACT(Spreadsheet!AM1206,VisionPlans),0)))</f>
        <v>1</v>
      </c>
      <c r="BQ996" s="5" t="b">
        <f t="array" aca="1" ref="BQ996" ca="1">IF(ISBLANK(Spreadsheet!AN1206),TRUE,ISNUMBER(MATCH(TRUE,EXACT(Spreadsheet!AN1206,INDIRECT(Spreadsheet!BL996)),0)))</f>
        <v>1</v>
      </c>
      <c r="BR996" s="5" t="b">
        <f t="array" ref="BR996">IF(ISBLANK(Spreadsheet!AO1206),TRUE,ISNUMBER(MATCH(TRUE,EXACT(Spreadsheet!AO1206,LifeBenefitClasses),0)))</f>
        <v>1</v>
      </c>
      <c r="BS996" s="5" t="b">
        <f>IF(OR(ISBLANK(Spreadsheet!AO1206), Spreadsheet!AO1206="Waive"),IF(ISBLANK(Spreadsheet!AP1206),TRUE,FALSE),IF(OR(AND(NOT(ISBLANK(Spreadsheet!AO1206)),ISBLANK(Spreadsheet!AP1206)),NOT(ISNUMBER(VALUE(Spreadsheet!AP1206)))),FALSE,IF(OR(AND(Spreadsheet!AP1206&lt;6,MOD(Spreadsheet!AP1206*10,5)=0), MOD(Spreadsheet!AP1206,5000)=0),TRUE,FALSE)))</f>
        <v>1</v>
      </c>
      <c r="BT996" s="5" t="b">
        <f t="array" ref="BT996">IF(ISBLANK(Spreadsheet!AQ1206),TRUE,ISNUMBER(MATCH(TRUE,EXACT(Spreadsheet!AQ1206,EnrollWaive),0)))</f>
        <v>1</v>
      </c>
      <c r="BU996" s="5" t="b">
        <f t="array" ref="BU996">IF(ISBLANK(Spreadsheet!AR1206),TRUE,ISNUMBER(MATCH(TRUE,EXACT(Spreadsheet!AR1206,LifeBenefitClasses),0)))</f>
        <v>1</v>
      </c>
      <c r="BV996" s="5" t="b">
        <f>IF(OR(ISBLANK(Spreadsheet!AR1206), Spreadsheet!AR1206="Waive"),IF(ISBLANK(Spreadsheet!AS1206),TRUE,FALSE),IF(OR(AND(NOT(ISBLANK(Spreadsheet!AR1206)),ISBLANK(Spreadsheet!AS1206)),NOT(ISNUMBER(VALUE(Spreadsheet!AS1206)))),FALSE,IF(OR(AND(Spreadsheet!AS1206&lt;6,MOD(Spreadsheet!AS1206*10,5)=0), MOD(Spreadsheet!AS1206,10000)=0),TRUE,FALSE)))</f>
        <v>1</v>
      </c>
      <c r="BW996" s="5" t="b">
        <f t="array" ref="BW996">IF(ISBLANK(Spreadsheet!AT1206),TRUE,ISNUMBER(MATCH(TRUE,EXACT(Spreadsheet!AT1206,LifeBenefitClasses),0)))</f>
        <v>1</v>
      </c>
      <c r="BX996" s="5" t="b">
        <f>IF(OR(ISBLANK(Spreadsheet!AT1206), Spreadsheet!AT1206="Waive"),IF(ISBLANK(Spreadsheet!AU1206),TRUE,FALSE),IF(OR(AND(NOT(ISBLANK(Spreadsheet!AT1206)),ISBLANK(Spreadsheet!AU1206)),NOT(ISNUMBER(VALUE(Spreadsheet!AU1206)))),FALSE,IF(AND(NOT(OR(ISBLANK(Spreadsheet!AT1206),Spreadsheet!AT1206="Waive")),NOT(OR(ISBLANK(Spreadsheet!AR1206),Spreadsheet!AR1206="Waive")),MOD(Spreadsheet!AU1206,5000)=0, Spreadsheet!AU1206&lt;=(Spreadsheet!AS1206*0.5)),TRUE,FALSE)))</f>
        <v>1</v>
      </c>
      <c r="BY996" s="5" t="b">
        <f t="array" ref="BY996">IF(ISBLANK(Spreadsheet!AV1206),TRUE,ISNUMBER(MATCH(TRUE,EXACT(Spreadsheet!AV1206,EnrollWaive),0)))</f>
        <v>1</v>
      </c>
      <c r="BZ996" s="5" t="b">
        <f t="array" ref="BZ996">IF(ISBLANK(Spreadsheet!AW1206),TRUE,ISNUMBER(MATCH(TRUE,EXACT(Spreadsheet!AW1206,LifeBenefitClasses),0)))</f>
        <v>1</v>
      </c>
      <c r="CA996" s="5" t="b">
        <f t="array" ref="CA996">IF(ISBLANK(Spreadsheet!AX1206),TRUE,ISNUMBER(MATCH(TRUE,EXACT(Spreadsheet!AX1206,LifeBenefitClasses),0)))</f>
        <v>1</v>
      </c>
      <c r="CB996" s="5" t="b">
        <f t="array" ref="CB996">IF(ISBLANK(Spreadsheet!AY1206),TRUE,ISNUMBER(MATCH(TRUE,EXACT(Spreadsheet!AY1206,LifeBenefitClasses),0)))</f>
        <v>1</v>
      </c>
      <c r="CC996" s="5" t="b">
        <f t="array" ref="CC996">IF(ISBLANK(Spreadsheet!AZ1206),TRUE,ISNUMBER(MATCH(TRUE,EXACT(Spreadsheet!AZ1206,LifeBenefitClasses),0)))</f>
        <v>1</v>
      </c>
      <c r="CD996" s="5" t="b">
        <f t="array" ref="CD996">IF(ISBLANK(Spreadsheet!BA1206),TRUE,ISNUMBER(MATCH(TRUE,EXACT(Spreadsheet!BA1206,LifeBenefitClasses),0)))</f>
        <v>1</v>
      </c>
      <c r="CE996" s="5" t="b">
        <f>IF(OR(ISBLANK(Spreadsheet!BA1206), Spreadsheet!BA1206="Waive"),IF(ISBLANK(Spreadsheet!BB1206),TRUE,FALSE),IF(OR(AND(NOT(ISBLANK(Spreadsheet!BA1206)),ISBLANK(Spreadsheet!BB1206)),NOT(ISNUMBER(VALUE(Spreadsheet!BB1206))),ISBLANK(Spreadsheet!BC1206),NOT(ISNUMBER(VALUE(Spreadsheet!BC1206)))),FALSE,IF(AND(Spreadsheet!BB1206&gt;=50000,Spreadsheet!BB1206&lt;=250000,MOD(Spreadsheet!BB1206,10000)=0,Spreadsheet!BB1206&lt;=(10*Spreadsheet!BC1206)),TRUE,FALSE)))</f>
        <v>1</v>
      </c>
      <c r="CF996" s="5" t="b">
        <f>IF(NOT(ISBLANK(Spreadsheet!BC996)),AND(ISNUMBER(VALUE(Spreadsheet!BC996)),Spreadsheet!BC996&gt;0),AND(OR(ISBLANK(Spreadsheet!AO996),Spreadsheet!AO996="Waive",AND(NOT(OR(ISBLANK(Spreadsheet!AO996),Spreadsheet!AO996="Waive")),Spreadsheet!AP996&gt;=6)),OR(ISBLANK(Spreadsheet!AR996),AND(NOT(OR(ISBLANK(Spreadsheet!AR996),Spreadsheet!AR996="Waive")),Spreadsheet!AS996&gt;=6)),OR(ISBLANK(Spreadsheet!AW996)),OR(ISBLANK(Spreadsheet!AX996)),OR(ISBLANK(Spreadsheet!AY996)),OR(ISBLANK(Spreadsheet!AZ996)),OR(ISBLANK(Spreadsheet!BA996),Spreadsheet!BA996="Waive")))</f>
        <v>1</v>
      </c>
      <c r="CG996" s="5" t="b">
        <f t="shared" ca="1" si="73"/>
        <v>1</v>
      </c>
    </row>
  </sheetData>
  <sheetProtection algorithmName="SHA-512" hashValue="ZWOIaYXbPb0AppRJ7VqslbHxSIp/y4zRy3jAbjzh1QjnaTSrmK+hXOp7hGaz0yH5AaXMS7Ip/KpbqrycH7HXZA==" saltValue="/78FLeu4Lamo9YdiQtJo9g==" spinCount="100000" sheet="1" objects="1" scenarios="1"/>
  <mergeCells count="2">
    <mergeCell ref="A1:D1"/>
    <mergeCell ref="H3:I6"/>
  </mergeCells>
  <conditionalFormatting sqref="K3:K996">
    <cfRule type="cellIs" dxfId="16" priority="2" operator="between">
      <formula>6</formula>
      <formula>10</formula>
    </cfRule>
    <cfRule type="cellIs" dxfId="15" priority="3" operator="greaterThan">
      <formula>10</formula>
    </cfRule>
  </conditionalFormatting>
  <dataValidations disablePrompts="1" count="54">
    <dataValidation type="custom" showInputMessage="1" showErrorMessage="1" sqref="F2" xr:uid="{00000000-0002-0000-0500-000000000000}">
      <formula1>F2="Eligibility Class"</formula1>
    </dataValidation>
    <dataValidation type="custom" showInputMessage="1" showErrorMessage="1" sqref="F3" xr:uid="{00000000-0002-0000-0500-000001000000}">
      <formula1>F3="Subscriber SSN"</formula1>
    </dataValidation>
    <dataValidation type="custom" showInputMessage="1" showErrorMessage="1" sqref="F4" xr:uid="{00000000-0002-0000-0500-000002000000}">
      <formula1>F4="DependentSSN"</formula1>
    </dataValidation>
    <dataValidation type="custom" showInputMessage="1" showErrorMessage="1" sqref="F5" xr:uid="{00000000-0002-0000-0500-000003000000}">
      <formula1>F5="RelationToSubscriber"</formula1>
    </dataValidation>
    <dataValidation type="custom" showInputMessage="1" showErrorMessage="1" sqref="F6" xr:uid="{00000000-0002-0000-0500-000004000000}">
      <formula1>F6="First Name"</formula1>
    </dataValidation>
    <dataValidation type="custom" showInputMessage="1" showErrorMessage="1" sqref="F7" xr:uid="{00000000-0002-0000-0500-000005000000}">
      <formula1>F7="MI"</formula1>
    </dataValidation>
    <dataValidation type="custom" showInputMessage="1" showErrorMessage="1" sqref="F8" xr:uid="{00000000-0002-0000-0500-000006000000}">
      <formula1>F8="Last Name"</formula1>
    </dataValidation>
    <dataValidation type="custom" showInputMessage="1" showErrorMessage="1" sqref="F9" xr:uid="{00000000-0002-0000-0500-000007000000}">
      <formula1>F9="Gender"</formula1>
    </dataValidation>
    <dataValidation type="custom" showInputMessage="1" showErrorMessage="1" sqref="F10" xr:uid="{00000000-0002-0000-0500-000008000000}">
      <formula1>F10="DOB"</formula1>
    </dataValidation>
    <dataValidation type="custom" showInputMessage="1" showErrorMessage="1" sqref="F11" xr:uid="{00000000-0002-0000-0500-000009000000}">
      <formula1>F11="JobTitle"</formula1>
    </dataValidation>
    <dataValidation type="custom" showInputMessage="1" showErrorMessage="1" sqref="F12" xr:uid="{00000000-0002-0000-0500-00000A000000}">
      <formula1>F12="MaritalStatus"</formula1>
    </dataValidation>
    <dataValidation type="custom" showInputMessage="1" showErrorMessage="1" sqref="F13" xr:uid="{00000000-0002-0000-0500-00000B000000}">
      <formula1>F13="DateRetired"</formula1>
    </dataValidation>
    <dataValidation type="custom" showInputMessage="1" showErrorMessage="1" sqref="F14" xr:uid="{00000000-0002-0000-0500-00000C000000}">
      <formula1>F14="ReasonDiffLastName"</formula1>
    </dataValidation>
    <dataValidation type="custom" showInputMessage="1" showErrorMessage="1" sqref="F15" xr:uid="{00000000-0002-0000-0500-00000D000000}">
      <formula1>F15="OutofAreaDep"</formula1>
    </dataValidation>
    <dataValidation type="custom" showInputMessage="1" showErrorMessage="1" sqref="F16" xr:uid="{00000000-0002-0000-0500-00000E000000}">
      <formula1>F16="DepHandicap"</formula1>
    </dataValidation>
    <dataValidation type="custom" showInputMessage="1" showErrorMessage="1" sqref="F17" xr:uid="{00000000-0002-0000-0500-00000F000000}">
      <formula1>F17="OnGroupsPriorIns"</formula1>
    </dataValidation>
    <dataValidation type="custom" showInputMessage="1" showErrorMessage="1" sqref="F18" xr:uid="{00000000-0002-0000-0500-000010000000}">
      <formula1>F18="Other Medical Coverage"</formula1>
    </dataValidation>
    <dataValidation type="custom" showInputMessage="1" showErrorMessage="1" sqref="F19" xr:uid="{00000000-0002-0000-0500-000011000000}">
      <formula1>F19="Other Dental Coverage"</formula1>
    </dataValidation>
    <dataValidation type="custom" showInputMessage="1" showErrorMessage="1" sqref="F20" xr:uid="{00000000-0002-0000-0500-000012000000}">
      <formula1>F20="Mailing Address"</formula1>
    </dataValidation>
    <dataValidation type="custom" showInputMessage="1" showErrorMessage="1" sqref="F21" xr:uid="{00000000-0002-0000-0500-000013000000}">
      <formula1>F21="Mailing Address 2"</formula1>
    </dataValidation>
    <dataValidation type="custom" showInputMessage="1" showErrorMessage="1" sqref="F22" xr:uid="{00000000-0002-0000-0500-000014000000}">
      <formula1>F22="City"</formula1>
    </dataValidation>
    <dataValidation type="custom" showInputMessage="1" showErrorMessage="1" sqref="F23" xr:uid="{00000000-0002-0000-0500-000015000000}">
      <formula1>F23="State"</formula1>
    </dataValidation>
    <dataValidation type="custom" showInputMessage="1" showErrorMessage="1" sqref="F24" xr:uid="{00000000-0002-0000-0500-000016000000}">
      <formula1>F24="ZipCode"</formula1>
    </dataValidation>
    <dataValidation type="custom" showInputMessage="1" showErrorMessage="1" sqref="F25" xr:uid="{00000000-0002-0000-0500-000017000000}">
      <formula1>F25="Phone"</formula1>
    </dataValidation>
    <dataValidation type="custom" showInputMessage="1" showErrorMessage="1" sqref="F26" xr:uid="{00000000-0002-0000-0500-000018000000}">
      <formula1>F26="EmailAddress"</formula1>
    </dataValidation>
    <dataValidation type="custom" showInputMessage="1" showErrorMessage="1" sqref="F27" xr:uid="{00000000-0002-0000-0500-000019000000}">
      <formula1>F27="PCP Name"</formula1>
    </dataValidation>
    <dataValidation type="custom" showInputMessage="1" showErrorMessage="1" sqref="F29" xr:uid="{00000000-0002-0000-0500-00001A000000}">
      <formula1>F29="DateEmployed"</formula1>
    </dataValidation>
    <dataValidation type="custom" showInputMessage="1" showErrorMessage="1" sqref="F31" xr:uid="{00000000-0002-0000-0500-00001B000000}">
      <formula1>F31="SubGroup Name"</formula1>
    </dataValidation>
    <dataValidation type="custom" showInputMessage="1" showErrorMessage="1" sqref="F32" xr:uid="{00000000-0002-0000-0500-00001C000000}">
      <formula1>F32="COBRA or Sate Continuation Reason"</formula1>
    </dataValidation>
    <dataValidation type="custom" showInputMessage="1" showErrorMessage="1" sqref="F33" xr:uid="{00000000-0002-0000-0500-00001D000000}">
      <formula1>F33="COBRA or State Continuation CvrBeginDate"</formula1>
    </dataValidation>
    <dataValidation type="custom" showInputMessage="1" showErrorMessage="1" sqref="F34" xr:uid="{00000000-0002-0000-0500-00001E000000}">
      <formula1>F34="MedicareNumber"</formula1>
    </dataValidation>
    <dataValidation type="custom" showInputMessage="1" showErrorMessage="1" sqref="F35" xr:uid="{00000000-0002-0000-0500-00001F000000}">
      <formula1>F35="MedicalPolicy"</formula1>
    </dataValidation>
    <dataValidation type="custom" showInputMessage="1" showErrorMessage="1" sqref="F36" xr:uid="{00000000-0002-0000-0500-000020000000}">
      <formula1>F36="MedicalCoverage Level"</formula1>
    </dataValidation>
    <dataValidation type="custom" showInputMessage="1" showErrorMessage="1" sqref="F37" xr:uid="{00000000-0002-0000-0500-000021000000}">
      <formula1>F37="Dental Policy"</formula1>
    </dataValidation>
    <dataValidation type="custom" showInputMessage="1" showErrorMessage="1" sqref="F38" xr:uid="{00000000-0002-0000-0500-000022000000}">
      <formula1>F38="DentalCoverage Level"</formula1>
    </dataValidation>
    <dataValidation type="custom" showInputMessage="1" showErrorMessage="1" sqref="F39" xr:uid="{00000000-0002-0000-0500-000023000000}">
      <formula1>F39="VisionPolicy"</formula1>
    </dataValidation>
    <dataValidation type="custom" showInputMessage="1" showErrorMessage="1" sqref="F40" xr:uid="{00000000-0002-0000-0500-000024000000}">
      <formula1>F40="VisionCoverageLevel"</formula1>
    </dataValidation>
    <dataValidation type="custom" showInputMessage="1" showErrorMessage="1" sqref="F41" xr:uid="{00000000-0002-0000-0500-000025000000}">
      <formula1>F41="GTL Life Class "</formula1>
    </dataValidation>
    <dataValidation type="custom" showInputMessage="1" showErrorMessage="1" sqref="F42" xr:uid="{00000000-0002-0000-0500-000026000000}">
      <formula1>F42="GTL Coverage Amount"</formula1>
    </dataValidation>
    <dataValidation type="custom" showInputMessage="1" showErrorMessage="1" sqref="F43" xr:uid="{00000000-0002-0000-0500-000027000000}">
      <formula1>F43="Dep Life Class"</formula1>
    </dataValidation>
    <dataValidation type="custom" showInputMessage="1" showErrorMessage="1" sqref="F44" xr:uid="{00000000-0002-0000-0500-000028000000}">
      <formula1>F44="VGTL Life Class "</formula1>
    </dataValidation>
    <dataValidation type="custom" showInputMessage="1" showErrorMessage="1" sqref="F45" xr:uid="{00000000-0002-0000-0500-000029000000}">
      <formula1>F45="VGTL Coverage Amount"</formula1>
    </dataValidation>
    <dataValidation type="custom" showInputMessage="1" showErrorMessage="1" sqref="F47" xr:uid="{00000000-0002-0000-0500-00002A000000}">
      <formula1>F47="VSL Coverage Amount"</formula1>
    </dataValidation>
    <dataValidation type="custom" showInputMessage="1" showErrorMessage="1" sqref="F48" xr:uid="{00000000-0002-0000-0500-00002B000000}">
      <formula1>F48="VCL Life Class "</formula1>
    </dataValidation>
    <dataValidation type="custom" showInputMessage="1" showErrorMessage="1" sqref="F49" xr:uid="{00000000-0002-0000-0500-00002C000000}">
      <formula1>F49="STD Life Class "</formula1>
    </dataValidation>
    <dataValidation type="custom" showInputMessage="1" showErrorMessage="1" sqref="F50" xr:uid="{00000000-0002-0000-0500-00002D000000}">
      <formula1>F50="VSTD Life Class"</formula1>
    </dataValidation>
    <dataValidation type="custom" showInputMessage="1" showErrorMessage="1" sqref="F51" xr:uid="{00000000-0002-0000-0500-00002E000000}">
      <formula1>F51="LTD Life Class "</formula1>
    </dataValidation>
    <dataValidation type="custom" showInputMessage="1" showErrorMessage="1" sqref="F52" xr:uid="{00000000-0002-0000-0500-00002F000000}">
      <formula1>F52="VLTD Life Class"</formula1>
    </dataValidation>
    <dataValidation type="custom" showInputMessage="1" showErrorMessage="1" sqref="F53" xr:uid="{00000000-0002-0000-0500-000030000000}">
      <formula1>F53="VHL / VHLF Life Class "</formula1>
    </dataValidation>
    <dataValidation type="custom" allowBlank="1" showInputMessage="1" showErrorMessage="1" sqref="F54" xr:uid="{00000000-0002-0000-0500-000031000000}">
      <formula1>F54="VHL / VHLF Coverage Amount "</formula1>
    </dataValidation>
    <dataValidation type="custom" showInputMessage="1" showErrorMessage="1" sqref="F55" xr:uid="{00000000-0002-0000-0500-000032000000}">
      <formula1>F55="Annual Salary "</formula1>
    </dataValidation>
    <dataValidation type="custom" showInputMessage="1" showErrorMessage="1" sqref="F56" xr:uid="{00000000-0002-0000-0500-000033000000}">
      <formula1>F56="Validation Status"</formula1>
    </dataValidation>
    <dataValidation type="custom" showInputMessage="1" showErrorMessage="1" sqref="F28" xr:uid="{00000000-0002-0000-0500-000034000000}">
      <formula1>F28="ServingElig(Hide Column)"</formula1>
    </dataValidation>
    <dataValidation showInputMessage="1" showErrorMessage="1" sqref="F46" xr:uid="{4DD333E2-E8F7-401F-987A-C238C7907336}"/>
  </dataValidations>
  <pageMargins left="0.7" right="0.7" top="0.75" bottom="0.75" header="0.3" footer="0.3"/>
  <pageSetup orientation="portrait"/>
  <headerFooter>
    <oddFooter>&amp;L&amp;G</oddFooter>
  </headerFooter>
  <legacyDrawingHF r:id="rId1"/>
  <extLst>
    <ext xmlns:x14="http://schemas.microsoft.com/office/spreadsheetml/2009/9/main" uri="{78C0D931-6437-407d-A8EE-F0AAD7539E65}">
      <x14:conditionalFormattings>
        <x14:conditionalFormatting xmlns:xm="http://schemas.microsoft.com/office/excel/2006/main">
          <x14:cfRule type="expression" priority="1" id="{258AE0A5-F110-43DF-ADD6-7B6CD4B48364}">
            <xm:f>NOT('\\MS-PRD-HOME02\E41887$\IT\eBlue Team\Byren\ss_enroll\201905_formulas\[Enrollment_Spreadsheet_Template_ByrenMerge20190709.xlsx]Validation'!#REF!)</xm:f>
            <x14:dxf>
              <font>
                <color theme="0"/>
              </font>
              <fill>
                <patternFill>
                  <bgColor rgb="FFFF0000"/>
                </patternFill>
              </fill>
            </x14:dxf>
          </x14:cfRule>
          <xm:sqref>F46</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D5B0-BC5F-4B92-80CA-5F24389498D2}">
  <sheetPr>
    <tabColor theme="1" tint="0.14999847407452621"/>
  </sheetPr>
  <dimension ref="B1:D20"/>
  <sheetViews>
    <sheetView showGridLines="0" zoomScale="80" zoomScaleNormal="80" workbookViewId="0">
      <selection activeCell="N5" sqref="N5"/>
    </sheetView>
  </sheetViews>
  <sheetFormatPr defaultColWidth="8.7109375" defaultRowHeight="15" x14ac:dyDescent="0.25"/>
  <cols>
    <col min="1" max="1" width="1.7109375" customWidth="1"/>
    <col min="2" max="2" width="50.7109375" customWidth="1"/>
    <col min="3" max="3" width="30.7109375" customWidth="1"/>
    <col min="4" max="4" width="39.28515625" customWidth="1"/>
    <col min="5" max="5" width="10.7109375" customWidth="1"/>
    <col min="9" max="9" width="5.85546875" customWidth="1"/>
  </cols>
  <sheetData>
    <row r="1" spans="2:4" ht="35.1" customHeight="1" thickBot="1" x14ac:dyDescent="0.3">
      <c r="B1" s="283" t="s">
        <v>3525</v>
      </c>
      <c r="C1" s="284"/>
      <c r="D1" s="285"/>
    </row>
    <row r="2" spans="2:4" ht="35.1" customHeight="1" thickBot="1" x14ac:dyDescent="0.3">
      <c r="B2" s="87" t="s">
        <v>603</v>
      </c>
      <c r="C2" s="88" t="s">
        <v>3523</v>
      </c>
      <c r="D2" s="89" t="s">
        <v>3524</v>
      </c>
    </row>
    <row r="3" spans="2:4" ht="87" customHeight="1" x14ac:dyDescent="0.25">
      <c r="B3" s="102" t="s">
        <v>3691</v>
      </c>
      <c r="C3" s="103" t="s">
        <v>604</v>
      </c>
    </row>
    <row r="4" spans="2:4" ht="87" customHeight="1" x14ac:dyDescent="0.25">
      <c r="B4" s="104" t="s">
        <v>3692</v>
      </c>
      <c r="C4" s="105" t="s">
        <v>604</v>
      </c>
      <c r="D4" s="106"/>
    </row>
    <row r="5" spans="2:4" ht="87" customHeight="1" thickBot="1" x14ac:dyDescent="0.3">
      <c r="B5" s="107" t="s">
        <v>3752</v>
      </c>
      <c r="C5" s="108" t="s">
        <v>3699</v>
      </c>
      <c r="D5" s="109"/>
    </row>
    <row r="6" spans="2:4" ht="87" customHeight="1" x14ac:dyDescent="0.25">
      <c r="B6" s="104" t="s">
        <v>3753</v>
      </c>
      <c r="C6" s="105" t="s">
        <v>3699</v>
      </c>
      <c r="D6" s="106"/>
    </row>
    <row r="7" spans="2:4" ht="87" customHeight="1" x14ac:dyDescent="0.25">
      <c r="B7" s="104" t="s">
        <v>3916</v>
      </c>
      <c r="C7" s="220" t="s">
        <v>3917</v>
      </c>
      <c r="D7" s="106"/>
    </row>
    <row r="8" spans="2:4" ht="16.5" customHeight="1" x14ac:dyDescent="0.25"/>
    <row r="9" spans="2:4" ht="39" customHeight="1" x14ac:dyDescent="0.25">
      <c r="B9" s="286" t="s">
        <v>3747</v>
      </c>
      <c r="C9" s="286"/>
      <c r="D9" s="286"/>
    </row>
    <row r="10" spans="2:4" ht="16.5" customHeight="1" x14ac:dyDescent="0.25">
      <c r="B10" s="286"/>
      <c r="C10" s="286"/>
      <c r="D10" s="286"/>
    </row>
    <row r="11" spans="2:4" ht="16.5" customHeight="1" x14ac:dyDescent="0.25">
      <c r="B11" s="286"/>
      <c r="C11" s="286"/>
      <c r="D11" s="286"/>
    </row>
    <row r="12" spans="2:4" ht="16.5" customHeight="1" x14ac:dyDescent="0.25"/>
    <row r="13" spans="2:4" ht="16.5" customHeight="1" x14ac:dyDescent="0.25"/>
    <row r="14" spans="2:4" ht="16.5" customHeight="1" x14ac:dyDescent="0.25"/>
    <row r="15" spans="2:4" ht="16.5" customHeight="1" x14ac:dyDescent="0.25"/>
    <row r="16" spans="2:4" ht="16.5" customHeight="1" x14ac:dyDescent="0.25"/>
    <row r="17" ht="15" customHeight="1" x14ac:dyDescent="0.25"/>
    <row r="18" ht="15" customHeight="1" x14ac:dyDescent="0.25"/>
    <row r="19" ht="15" customHeight="1" x14ac:dyDescent="0.25"/>
    <row r="20" ht="15.75" customHeight="1" x14ac:dyDescent="0.25"/>
  </sheetData>
  <mergeCells count="2">
    <mergeCell ref="B1:D1"/>
    <mergeCell ref="B9:D11"/>
  </mergeCells>
  <pageMargins left="0.7" right="0.7" top="0.75" bottom="0.75" header="0.3" footer="0.3"/>
  <pageSetup orientation="portrait" r:id="rId1"/>
  <headerFooter>
    <oddFooter>&amp;L&amp;G</oddFooter>
  </headerFooter>
  <drawing r:id="rId2"/>
  <legacyDrawing r:id="rId3"/>
  <legacyDrawingHF r:id="rId4"/>
  <oleObjects>
    <mc:AlternateContent xmlns:mc="http://schemas.openxmlformats.org/markup-compatibility/2006">
      <mc:Choice Requires="x14">
        <oleObject progId="AcroExch.Document.DC" dvAspect="DVASPECT_ICON" shapeId="13322" r:id="rId5">
          <objectPr defaultSize="0" autoPict="0" r:id="rId6">
            <anchor moveWithCells="1">
              <from>
                <xdr:col>3</xdr:col>
                <xdr:colOff>619125</xdr:colOff>
                <xdr:row>4</xdr:row>
                <xdr:rowOff>57150</xdr:rowOff>
              </from>
              <to>
                <xdr:col>3</xdr:col>
                <xdr:colOff>1876425</xdr:colOff>
                <xdr:row>4</xdr:row>
                <xdr:rowOff>1038225</xdr:rowOff>
              </to>
            </anchor>
          </objectPr>
        </oleObject>
      </mc:Choice>
      <mc:Fallback>
        <oleObject progId="AcroExch.Document.DC" dvAspect="DVASPECT_ICON" shapeId="13322" r:id="rId5"/>
      </mc:Fallback>
    </mc:AlternateContent>
    <mc:AlternateContent xmlns:mc="http://schemas.openxmlformats.org/markup-compatibility/2006">
      <mc:Choice Requires="x14">
        <oleObject progId="AcroExch.Document.DC" dvAspect="DVASPECT_ICON" shapeId="13323" r:id="rId7">
          <objectPr defaultSize="0" autoPict="0" r:id="rId8">
            <anchor moveWithCells="1">
              <from>
                <xdr:col>3</xdr:col>
                <xdr:colOff>609600</xdr:colOff>
                <xdr:row>5</xdr:row>
                <xdr:rowOff>95250</xdr:rowOff>
              </from>
              <to>
                <xdr:col>3</xdr:col>
                <xdr:colOff>1895475</xdr:colOff>
                <xdr:row>5</xdr:row>
                <xdr:rowOff>1057275</xdr:rowOff>
              </to>
            </anchor>
          </objectPr>
        </oleObject>
      </mc:Choice>
      <mc:Fallback>
        <oleObject progId="AcroExch.Document.DC" dvAspect="DVASPECT_ICON" shapeId="13323" r:id="rId7"/>
      </mc:Fallback>
    </mc:AlternateContent>
    <mc:AlternateContent xmlns:mc="http://schemas.openxmlformats.org/markup-compatibility/2006">
      <mc:Choice Requires="x14">
        <oleObject progId="Acrobat Document" dvAspect="DVASPECT_ICON" shapeId="13329" r:id="rId9">
          <objectPr defaultSize="0" autoPict="0" r:id="rId10">
            <anchor moveWithCells="1">
              <from>
                <xdr:col>3</xdr:col>
                <xdr:colOff>581025</xdr:colOff>
                <xdr:row>3</xdr:row>
                <xdr:rowOff>57150</xdr:rowOff>
              </from>
              <to>
                <xdr:col>3</xdr:col>
                <xdr:colOff>1905000</xdr:colOff>
                <xdr:row>3</xdr:row>
                <xdr:rowOff>1047750</xdr:rowOff>
              </to>
            </anchor>
          </objectPr>
        </oleObject>
      </mc:Choice>
      <mc:Fallback>
        <oleObject progId="Acrobat Document" dvAspect="DVASPECT_ICON" shapeId="13329" r:id="rId9"/>
      </mc:Fallback>
    </mc:AlternateContent>
    <mc:AlternateContent xmlns:mc="http://schemas.openxmlformats.org/markup-compatibility/2006">
      <mc:Choice Requires="x14">
        <oleObject progId="Acrobat Document" dvAspect="DVASPECT_ICON" shapeId="13335" r:id="rId11">
          <objectPr defaultSize="0" autoPict="0" r:id="rId12">
            <anchor moveWithCells="1">
              <from>
                <xdr:col>3</xdr:col>
                <xdr:colOff>638175</xdr:colOff>
                <xdr:row>6</xdr:row>
                <xdr:rowOff>95250</xdr:rowOff>
              </from>
              <to>
                <xdr:col>3</xdr:col>
                <xdr:colOff>1914525</xdr:colOff>
                <xdr:row>6</xdr:row>
                <xdr:rowOff>1057275</xdr:rowOff>
              </to>
            </anchor>
          </objectPr>
        </oleObject>
      </mc:Choice>
      <mc:Fallback>
        <oleObject progId="Acrobat Document" dvAspect="DVASPECT_ICON" shapeId="13335" r:id="rId11"/>
      </mc:Fallback>
    </mc:AlternateContent>
    <mc:AlternateContent xmlns:mc="http://schemas.openxmlformats.org/markup-compatibility/2006">
      <mc:Choice Requires="x14">
        <oleObject progId="Acrobat Document" dvAspect="DVASPECT_ICON" shapeId="13336" r:id="rId13">
          <objectPr defaultSize="0" autoPict="0" r:id="rId14">
            <anchor moveWithCells="1">
              <from>
                <xdr:col>3</xdr:col>
                <xdr:colOff>628650</xdr:colOff>
                <xdr:row>2</xdr:row>
                <xdr:rowOff>38100</xdr:rowOff>
              </from>
              <to>
                <xdr:col>3</xdr:col>
                <xdr:colOff>1990725</xdr:colOff>
                <xdr:row>2</xdr:row>
                <xdr:rowOff>1047750</xdr:rowOff>
              </to>
            </anchor>
          </objectPr>
        </oleObject>
      </mc:Choice>
      <mc:Fallback>
        <oleObject progId="Acrobat Document" dvAspect="DVASPECT_ICON" shapeId="13336" r:id="rId13"/>
      </mc:Fallback>
    </mc:AlternateContent>
  </oleObjects>
  <tableParts count="1">
    <tablePart r:id="rId1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1" tint="0.14999847407452621"/>
  </sheetPr>
  <dimension ref="B1:E13"/>
  <sheetViews>
    <sheetView showGridLines="0" workbookViewId="0">
      <selection activeCell="D10" sqref="D10"/>
    </sheetView>
  </sheetViews>
  <sheetFormatPr defaultColWidth="8.7109375" defaultRowHeight="15" x14ac:dyDescent="0.25"/>
  <cols>
    <col min="1" max="1" width="1.7109375" customWidth="1"/>
    <col min="2" max="2" width="16" style="4" bestFit="1" customWidth="1"/>
    <col min="3" max="3" width="17.5703125" style="4" bestFit="1" customWidth="1"/>
    <col min="4" max="4" width="59.7109375" customWidth="1"/>
    <col min="5" max="5" width="23.85546875" style="4" bestFit="1" customWidth="1"/>
  </cols>
  <sheetData>
    <row r="1" spans="2:5" ht="35.1" customHeight="1" thickBot="1" x14ac:dyDescent="0.3">
      <c r="B1" s="283" t="s">
        <v>3520</v>
      </c>
      <c r="C1" s="284"/>
      <c r="D1" s="284"/>
      <c r="E1" s="285"/>
    </row>
    <row r="2" spans="2:5" s="85" customFormat="1" ht="35.1" customHeight="1" thickBot="1" x14ac:dyDescent="0.35">
      <c r="B2" s="83" t="s">
        <v>3522</v>
      </c>
      <c r="C2" s="83" t="s">
        <v>89</v>
      </c>
      <c r="D2" s="84" t="s">
        <v>3521</v>
      </c>
      <c r="E2" s="84" t="s">
        <v>524</v>
      </c>
    </row>
    <row r="3" spans="2:5" ht="40.15" customHeight="1" x14ac:dyDescent="0.25">
      <c r="B3" s="90" t="s">
        <v>90</v>
      </c>
      <c r="C3" s="91">
        <v>36</v>
      </c>
      <c r="D3" s="92" t="s">
        <v>91</v>
      </c>
      <c r="E3" s="93" t="s">
        <v>525</v>
      </c>
    </row>
    <row r="4" spans="2:5" ht="70.5" customHeight="1" x14ac:dyDescent="0.25">
      <c r="B4" s="94" t="s">
        <v>92</v>
      </c>
      <c r="C4" s="95">
        <v>18</v>
      </c>
      <c r="D4" s="96" t="s">
        <v>93</v>
      </c>
      <c r="E4" s="97" t="s">
        <v>526</v>
      </c>
    </row>
    <row r="5" spans="2:5" ht="40.15" customHeight="1" x14ac:dyDescent="0.25">
      <c r="B5" s="94" t="s">
        <v>94</v>
      </c>
      <c r="C5" s="95">
        <v>18</v>
      </c>
      <c r="D5" s="96" t="s">
        <v>95</v>
      </c>
      <c r="E5" s="97" t="s">
        <v>527</v>
      </c>
    </row>
    <row r="6" spans="2:5" ht="40.15" customHeight="1" x14ac:dyDescent="0.25">
      <c r="B6" s="94" t="s">
        <v>96</v>
      </c>
      <c r="C6" s="95">
        <v>18</v>
      </c>
      <c r="D6" s="96" t="s">
        <v>97</v>
      </c>
      <c r="E6" s="97" t="s">
        <v>528</v>
      </c>
    </row>
    <row r="7" spans="2:5" ht="40.15" customHeight="1" x14ac:dyDescent="0.25">
      <c r="B7" s="94" t="s">
        <v>98</v>
      </c>
      <c r="C7" s="95">
        <v>36</v>
      </c>
      <c r="D7" s="96" t="s">
        <v>99</v>
      </c>
      <c r="E7" s="97" t="s">
        <v>529</v>
      </c>
    </row>
    <row r="8" spans="2:5" ht="40.15" customHeight="1" x14ac:dyDescent="0.25">
      <c r="B8" s="94" t="s">
        <v>100</v>
      </c>
      <c r="C8" s="95">
        <v>36</v>
      </c>
      <c r="D8" s="96" t="s">
        <v>101</v>
      </c>
      <c r="E8" s="97" t="s">
        <v>531</v>
      </c>
    </row>
    <row r="9" spans="2:5" ht="40.15" customHeight="1" x14ac:dyDescent="0.25">
      <c r="B9" s="94" t="s">
        <v>102</v>
      </c>
      <c r="C9" s="95">
        <v>36</v>
      </c>
      <c r="D9" s="96" t="s">
        <v>103</v>
      </c>
      <c r="E9" s="97" t="s">
        <v>530</v>
      </c>
    </row>
    <row r="10" spans="2:5" ht="40.15" customHeight="1" x14ac:dyDescent="0.25">
      <c r="B10" s="94" t="s">
        <v>104</v>
      </c>
      <c r="C10" s="95">
        <v>29</v>
      </c>
      <c r="D10" s="96" t="s">
        <v>105</v>
      </c>
      <c r="E10" s="97" t="s">
        <v>532</v>
      </c>
    </row>
    <row r="11" spans="2:5" ht="40.15" customHeight="1" x14ac:dyDescent="0.25">
      <c r="B11" s="98" t="s">
        <v>106</v>
      </c>
      <c r="C11" s="99">
        <v>12</v>
      </c>
      <c r="D11" s="100" t="s">
        <v>107</v>
      </c>
      <c r="E11" s="101" t="s">
        <v>533</v>
      </c>
    </row>
    <row r="12" spans="2:5" ht="40.15" customHeight="1" x14ac:dyDescent="0.25"/>
    <row r="13" spans="2:5" ht="40.15" customHeight="1" x14ac:dyDescent="0.25"/>
  </sheetData>
  <sheetProtection algorithmName="SHA-512" hashValue="kVM+qghNE5yqyCC57fgJQQmLqRD1Iy4YvFnKAGNLcjaS54hUqoIFJjBNcT1vGY03pqjm88JYfkBV8iWT52wvrA==" saltValue="zWpcBudKVwhccWL+Ujfpog==" spinCount="100000" sheet="1" objects="1" scenarios="1"/>
  <mergeCells count="1">
    <mergeCell ref="B1:E1"/>
  </mergeCells>
  <pageMargins left="0.7" right="0.7" top="0.75" bottom="0.75" header="0.3" footer="0.3"/>
  <pageSetup orientation="portrait" horizontalDpi="4294967293" r:id="rId1"/>
  <headerFooter>
    <oddFooter>&amp;L&amp;G</oddFooter>
  </headerFooter>
  <legacyDrawingHF r:id="rId2"/>
  <tableParts count="1">
    <tablePart r:id="rId3"/>
  </tablePart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3039C5E443F648ADCBFC736603DC1D" ma:contentTypeVersion="1" ma:contentTypeDescription="Create a new document." ma:contentTypeScope="" ma:versionID="72cf08c02076525d41b7a3a71541c8fe">
  <xsd:schema xmlns:xsd="http://www.w3.org/2001/XMLSchema" xmlns:xs="http://www.w3.org/2001/XMLSchema" xmlns:p="http://schemas.microsoft.com/office/2006/metadata/properties" xmlns:ns2="d7f7ea1b-fe01-42fa-9b7c-f420ebc7f549" targetNamespace="http://schemas.microsoft.com/office/2006/metadata/properties" ma:root="true" ma:fieldsID="8b49f8965b84a3a2a782af0d7059c552" ns2:_="">
    <xsd:import namespace="d7f7ea1b-fe01-42fa-9b7c-f420ebc7f549"/>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f7ea1b-fe01-42fa-9b7c-f420ebc7f5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65F8E3-6C46-405C-B2C7-A49788891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f7ea1b-fe01-42fa-9b7c-f420ebc7f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67F2A0-1D5E-4F88-B5F0-FD442F5DAF40}">
  <ds:schemaRefs>
    <ds:schemaRef ds:uri="http://schemas.microsoft.com/sharepoint/v3/contenttype/forms"/>
  </ds:schemaRefs>
</ds:datastoreItem>
</file>

<file path=customXml/itemProps3.xml><?xml version="1.0" encoding="utf-8"?>
<ds:datastoreItem xmlns:ds="http://schemas.openxmlformats.org/officeDocument/2006/customXml" ds:itemID="{67C45098-E132-4AAC-AFBC-DF1FE9E65C4F}">
  <ds:schemaRefs>
    <ds:schemaRef ds:uri="http://schemas.microsoft.com/office/2006/metadata/propertie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d7f7ea1b-fe01-42fa-9b7c-f420ebc7f549"/>
    <ds:schemaRef ds:uri="http://purl.org/dc/dcmitype/"/>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31</vt:i4>
      </vt:variant>
    </vt:vector>
  </HeadingPairs>
  <TitlesOfParts>
    <vt:vector size="41" baseType="lpstr">
      <vt:lpstr>BEFORE YOU BEGIN</vt:lpstr>
      <vt:lpstr>Spreadsheet Instructions</vt:lpstr>
      <vt:lpstr>Example Spreadsheet</vt:lpstr>
      <vt:lpstr>Spreadsheet</vt:lpstr>
      <vt:lpstr>Drop Downs</vt:lpstr>
      <vt:lpstr>Election Counts</vt:lpstr>
      <vt:lpstr>Validation</vt:lpstr>
      <vt:lpstr>Group Documents</vt:lpstr>
      <vt:lpstr>COBRA</vt:lpstr>
      <vt:lpstr>Group Leader Authorization</vt:lpstr>
      <vt:lpstr>CobraReasonCodes</vt:lpstr>
      <vt:lpstr>'Example Spreadsheet'!CobraShortReasons</vt:lpstr>
      <vt:lpstr>'Spreadsheet Instructions'!CobraShortReasons</vt:lpstr>
      <vt:lpstr>CobraShortReasons</vt:lpstr>
      <vt:lpstr>CoverageLevels</vt:lpstr>
      <vt:lpstr>DentalPlans</vt:lpstr>
      <vt:lpstr>EnrollWaive</vt:lpstr>
      <vt:lpstr>GenderValues</vt:lpstr>
      <vt:lpstr>LargeGroup2023</vt:lpstr>
      <vt:lpstr>LargeGroup2024</vt:lpstr>
      <vt:lpstr>LifeBenefitClasses</vt:lpstr>
      <vt:lpstr>MaritalStatus</vt:lpstr>
      <vt:lpstr>MarriedValues</vt:lpstr>
      <vt:lpstr>MedicalPlans</vt:lpstr>
      <vt:lpstr>'Example Spreadsheet'!MemberDataBlock</vt:lpstr>
      <vt:lpstr>'Spreadsheet Instructions'!MemberDataBlock</vt:lpstr>
      <vt:lpstr>MemberDataBlock</vt:lpstr>
      <vt:lpstr>NoCoverageLevel</vt:lpstr>
      <vt:lpstr>OnGroupsPriorIns</vt:lpstr>
      <vt:lpstr>PCPList</vt:lpstr>
      <vt:lpstr>'BEFORE YOU BEGIN'!Print_Area</vt:lpstr>
      <vt:lpstr>'Example Spreadsheet'!Print_Area</vt:lpstr>
      <vt:lpstr>Spreadsheet!Print_Area</vt:lpstr>
      <vt:lpstr>'Spreadsheet Instructions'!Print_Area</vt:lpstr>
      <vt:lpstr>Relationships</vt:lpstr>
      <vt:lpstr>SmallGroup2023</vt:lpstr>
      <vt:lpstr>SmallGroup2024</vt:lpstr>
      <vt:lpstr>States</vt:lpstr>
      <vt:lpstr>ValidationResult</vt:lpstr>
      <vt:lpstr>VisionPlans</vt:lpstr>
      <vt:lpstr>Waivers</vt:lpstr>
    </vt:vector>
  </TitlesOfParts>
  <Company>Blue Cross Blue Shield of Louisiana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Fallo, Daniel J.</dc:creator>
  <cp:lastModifiedBy>Hill, Frederica</cp:lastModifiedBy>
  <cp:lastPrinted>2021-02-15T16:52:31Z</cp:lastPrinted>
  <dcterms:created xsi:type="dcterms:W3CDTF">2015-09-28T20:08:39Z</dcterms:created>
  <dcterms:modified xsi:type="dcterms:W3CDTF">2023-11-30T20:06:03Z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0x010100B33039C5E443F648ADCBFC736603DC1D</vt:lpwstr>
  </property>
  <property fmtid="{D5CDD505-2E9C-101B-9397-08002B2CF9AE}" pid="3" name="SV_QUERY_LIST_4F35BF76-6C0D-4D9B-82B2-816C12CF3733">
    <vt:lpwstr>empty_477D106A-C0D6-4607-AEBD-E2C9D60EA279</vt:lpwstr>
  </property>
</Properties>
</file>